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zo\Desktop\Excels downloads\"/>
    </mc:Choice>
  </mc:AlternateContent>
  <xr:revisionPtr revIDLastSave="0" documentId="13_ncr:1_{A3D091F4-417D-4699-8C26-24A5A2ACB5B1}" xr6:coauthVersionLast="47" xr6:coauthVersionMax="47" xr10:uidLastSave="{00000000-0000-0000-0000-000000000000}"/>
  <bookViews>
    <workbookView xWindow="-93" yWindow="-93" windowWidth="25786" windowHeight="13866" xr2:uid="{00000000-000D-0000-FFFF-FFFF00000000}"/>
  </bookViews>
  <sheets>
    <sheet name="tmpim0qu_xls" sheetId="1" r:id="rId1"/>
    <sheet name="Hoja1" sheetId="2" r:id="rId2"/>
    <sheet name="Hoja2" sheetId="3" r:id="rId3"/>
  </sheets>
  <externalReferences>
    <externalReference r:id="rId4"/>
  </externalReferences>
  <definedNames>
    <definedName name="_xlnm._FilterDatabase" localSheetId="1" hidden="1">Hoja1!$A$1:$S$6900</definedName>
  </definedNames>
  <calcPr calcId="191029"/>
</workbook>
</file>

<file path=xl/calcChain.xml><?xml version="1.0" encoding="utf-8"?>
<calcChain xmlns="http://schemas.openxmlformats.org/spreadsheetml/2006/main">
  <c r="L10108" i="1" l="1"/>
  <c r="U2" i="1" l="1"/>
  <c r="U3" i="1"/>
  <c r="U4" i="1"/>
  <c r="U5" i="1"/>
  <c r="U6" i="1"/>
  <c r="U7" i="1"/>
  <c r="V7" i="1" s="1"/>
  <c r="U8" i="1"/>
  <c r="V8" i="1" s="1"/>
  <c r="U9" i="1"/>
  <c r="V9" i="1" s="1"/>
  <c r="U10" i="1"/>
  <c r="U11" i="1"/>
  <c r="U12" i="1"/>
  <c r="U13" i="1"/>
  <c r="U14" i="1"/>
  <c r="U15" i="1"/>
  <c r="V15" i="1" s="1"/>
  <c r="U16" i="1"/>
  <c r="V16" i="1" s="1"/>
  <c r="U17" i="1"/>
  <c r="V17" i="1" s="1"/>
  <c r="U18" i="1"/>
  <c r="U19" i="1"/>
  <c r="U20" i="1"/>
  <c r="U21" i="1"/>
  <c r="V5" i="1"/>
  <c r="V21" i="1"/>
  <c r="V2" i="1"/>
  <c r="V3" i="1"/>
  <c r="V4" i="1"/>
  <c r="V6" i="1"/>
  <c r="V10" i="1"/>
  <c r="V11" i="1"/>
  <c r="V12" i="1"/>
  <c r="V13" i="1"/>
  <c r="V14" i="1"/>
  <c r="V18" i="1"/>
  <c r="V19" i="1"/>
  <c r="V20" i="1"/>
  <c r="L10134" i="1"/>
  <c r="L10126" i="1"/>
  <c r="L6948" i="1"/>
  <c r="L6081" i="1"/>
  <c r="L10072" i="1"/>
  <c r="L10070" i="1"/>
  <c r="L10069" i="1"/>
  <c r="L10068" i="1"/>
  <c r="L9906" i="1"/>
  <c r="L9905" i="1"/>
  <c r="L9806" i="1"/>
  <c r="L9791" i="1"/>
  <c r="L9789" i="1"/>
  <c r="L9058" i="1"/>
  <c r="L10153" i="1"/>
  <c r="L10130" i="1"/>
  <c r="L9685" i="1"/>
  <c r="L9910" i="1"/>
  <c r="L9946" i="1"/>
  <c r="L9819" i="1"/>
  <c r="L9815" i="1"/>
  <c r="L9814" i="1"/>
  <c r="L9784" i="1"/>
  <c r="L9416" i="1"/>
  <c r="L9415" i="1"/>
  <c r="L9414" i="1"/>
  <c r="L9170" i="1"/>
  <c r="L9168" i="1"/>
  <c r="L9167" i="1"/>
  <c r="L9166" i="1"/>
  <c r="L9165" i="1"/>
  <c r="L9164" i="1"/>
  <c r="L9163" i="1"/>
  <c r="L9162" i="1"/>
  <c r="L9161" i="1"/>
  <c r="L10159" i="1"/>
  <c r="L8824" i="1"/>
  <c r="L10147" i="1"/>
  <c r="L10142" i="1"/>
  <c r="L10087" i="1"/>
  <c r="L9993" i="1"/>
  <c r="L4540" i="1"/>
  <c r="L9917" i="1"/>
  <c r="L918" i="1"/>
  <c r="L9521" i="1"/>
  <c r="L9303" i="1"/>
  <c r="L10169" i="1"/>
  <c r="L9032" i="1"/>
  <c r="L9740" i="1"/>
  <c r="L8209" i="1"/>
  <c r="L8126" i="1"/>
  <c r="L8017" i="1"/>
  <c r="L6785" i="1"/>
  <c r="L10092" i="1"/>
  <c r="L6345" i="1"/>
  <c r="L5202" i="1"/>
  <c r="L4585" i="1"/>
  <c r="L4098" i="1"/>
  <c r="L898" i="1"/>
  <c r="L9703" i="1"/>
  <c r="L8213" i="1"/>
  <c r="L974" i="1"/>
  <c r="L901" i="1"/>
  <c r="L9492" i="1"/>
  <c r="L10135" i="1"/>
  <c r="L8212" i="1"/>
  <c r="L10095" i="1"/>
  <c r="L10078" i="1"/>
  <c r="L9870" i="1"/>
  <c r="L9868" i="1"/>
  <c r="L9739" i="1"/>
  <c r="L9523" i="1"/>
  <c r="L8207" i="1"/>
  <c r="L8205" i="1"/>
  <c r="L8202" i="1"/>
  <c r="L1266" i="1"/>
  <c r="L10066" i="1"/>
  <c r="L9717" i="1"/>
  <c r="L4631" i="1"/>
  <c r="L9409" i="1"/>
  <c r="L9408" i="1"/>
  <c r="L9407" i="1"/>
  <c r="L9406" i="1"/>
  <c r="L6157" i="1"/>
  <c r="L10080" i="1"/>
  <c r="L10062" i="1"/>
  <c r="L236" i="1"/>
  <c r="L235" i="1"/>
  <c r="L233" i="1"/>
  <c r="L199" i="1"/>
  <c r="L197" i="1"/>
  <c r="L5556" i="1"/>
  <c r="L2714" i="1"/>
  <c r="L910" i="1"/>
  <c r="L3391" i="1"/>
  <c r="L2819" i="1"/>
  <c r="L2818" i="1"/>
  <c r="L2817" i="1"/>
  <c r="L2816" i="1"/>
  <c r="L2815" i="1"/>
  <c r="L1890" i="1"/>
  <c r="L1889" i="1"/>
  <c r="L1888" i="1"/>
  <c r="L1887" i="1"/>
  <c r="L1886" i="1"/>
  <c r="L1885" i="1"/>
  <c r="L1881" i="1"/>
  <c r="L1880" i="1"/>
  <c r="L1879" i="1"/>
  <c r="L1878" i="1"/>
  <c r="L1877" i="1"/>
  <c r="L1876" i="1"/>
  <c r="L1875" i="1"/>
  <c r="L1874" i="1"/>
  <c r="L1872" i="1"/>
  <c r="L1871" i="1"/>
  <c r="L1870" i="1"/>
  <c r="L5701" i="1"/>
  <c r="L5700" i="1"/>
  <c r="L6337" i="1"/>
  <c r="L1204" i="1"/>
  <c r="L5953" i="1"/>
  <c r="L4139" i="1"/>
  <c r="L8734" i="1"/>
  <c r="L8045" i="1"/>
  <c r="L5356" i="1"/>
  <c r="L5355" i="1"/>
  <c r="L5354" i="1"/>
  <c r="L5353" i="1"/>
  <c r="L5352" i="1"/>
  <c r="L5351" i="1"/>
  <c r="L2812" i="1"/>
  <c r="L2810" i="1"/>
  <c r="L5363" i="1"/>
  <c r="L5362" i="1"/>
  <c r="L5361" i="1"/>
  <c r="L5360" i="1"/>
  <c r="L5359" i="1"/>
  <c r="L5358" i="1"/>
  <c r="L2824" i="1"/>
  <c r="L2814" i="1"/>
  <c r="L998" i="1"/>
  <c r="L994" i="1"/>
  <c r="L368" i="1"/>
  <c r="L1002" i="1"/>
  <c r="L947" i="1"/>
  <c r="L945" i="1"/>
  <c r="L944" i="1"/>
  <c r="L9733" i="1"/>
  <c r="L943" i="1"/>
  <c r="L8462" i="1"/>
  <c r="L2730" i="1"/>
  <c r="L9730" i="1"/>
  <c r="L7087" i="1"/>
  <c r="L10101" i="1"/>
  <c r="L983" i="1"/>
  <c r="L982" i="1"/>
  <c r="L1004" i="1"/>
  <c r="L9873" i="1"/>
  <c r="L9872" i="1"/>
  <c r="L9732" i="1"/>
  <c r="L9731" i="1"/>
  <c r="L9684" i="1"/>
  <c r="L9889" i="1"/>
  <c r="L9413" i="1"/>
  <c r="L9412" i="1"/>
  <c r="L9411" i="1"/>
  <c r="L9410" i="1"/>
  <c r="L10167" i="1"/>
  <c r="L10166" i="1"/>
  <c r="L10165" i="1"/>
  <c r="L10164" i="1"/>
  <c r="L10163" i="1"/>
  <c r="L10162" i="1"/>
  <c r="L10161" i="1"/>
  <c r="L9031" i="1"/>
  <c r="L9030" i="1"/>
  <c r="L8993" i="1"/>
  <c r="L6665" i="1"/>
  <c r="L6664" i="1"/>
  <c r="L1214" i="1"/>
  <c r="L10104" i="1"/>
  <c r="L10103" i="1"/>
  <c r="L10038" i="1"/>
  <c r="L1210" i="1"/>
  <c r="L9973" i="1"/>
  <c r="L7214" i="1"/>
  <c r="L5203" i="1"/>
  <c r="L5199" i="1"/>
  <c r="L5695" i="1"/>
  <c r="L10170" i="1"/>
  <c r="L10081" i="1"/>
  <c r="L10031" i="1"/>
  <c r="L10179" i="1"/>
  <c r="L9169" i="1"/>
  <c r="L8240" i="1"/>
  <c r="L8206" i="1"/>
  <c r="L8046" i="1"/>
  <c r="L10045" i="1"/>
  <c r="L9713" i="1"/>
  <c r="L10168" i="1"/>
  <c r="L9381" i="1"/>
  <c r="L923" i="1"/>
  <c r="L912" i="1"/>
  <c r="L8204" i="1"/>
  <c r="L8203" i="1"/>
  <c r="L902" i="1"/>
  <c r="L2715" i="1"/>
  <c r="L2826" i="1"/>
  <c r="L2820" i="1"/>
  <c r="L6121" i="1"/>
  <c r="L1884" i="1"/>
  <c r="L1883" i="1"/>
  <c r="L1882" i="1"/>
  <c r="L1873" i="1"/>
  <c r="L993" i="1"/>
  <c r="L1200" i="1"/>
  <c r="L892" i="1"/>
  <c r="L7344" i="1"/>
  <c r="L638" i="1"/>
  <c r="L632" i="1"/>
  <c r="L310" i="1"/>
  <c r="L309" i="1"/>
  <c r="L5350" i="1"/>
  <c r="L2811" i="1"/>
  <c r="L2809" i="1"/>
  <c r="L2827" i="1"/>
  <c r="L2823" i="1"/>
  <c r="L2821" i="1"/>
  <c r="L2733" i="1"/>
  <c r="L1000" i="1"/>
  <c r="L999" i="1"/>
  <c r="L946" i="1"/>
  <c r="L942" i="1"/>
  <c r="L941" i="1"/>
  <c r="L990" i="1"/>
  <c r="L9874" i="1"/>
  <c r="L2830" i="1"/>
  <c r="L1003" i="1"/>
  <c r="L1001" i="1"/>
  <c r="L5741" i="1"/>
  <c r="L1211" i="1"/>
  <c r="L4215" i="1"/>
  <c r="L4214" i="1"/>
  <c r="L4213" i="1"/>
  <c r="L8210" i="1"/>
  <c r="L5804" i="1"/>
  <c r="L5800" i="1"/>
  <c r="L10035" i="1"/>
  <c r="L10034" i="1"/>
  <c r="L10033" i="1"/>
  <c r="L9916" i="1"/>
  <c r="L9831" i="1"/>
  <c r="L4148" i="1"/>
  <c r="L4147" i="1"/>
  <c r="L4146" i="1"/>
  <c r="L3051" i="1"/>
  <c r="L1216" i="1"/>
  <c r="L1215" i="1"/>
  <c r="L1212" i="1"/>
  <c r="L7555" i="1"/>
  <c r="L10102" i="1"/>
  <c r="L889" i="1"/>
  <c r="L9980" i="1"/>
  <c r="L9883" i="1"/>
  <c r="L9807" i="1"/>
  <c r="L9802" i="1"/>
  <c r="L9963" i="1"/>
  <c r="L9761" i="1"/>
  <c r="L9751" i="1"/>
  <c r="L9160" i="1"/>
  <c r="L9159" i="1"/>
  <c r="L10157" i="1"/>
  <c r="L10146" i="1"/>
  <c r="L10145" i="1"/>
  <c r="L10144" i="1"/>
  <c r="L10141" i="1"/>
  <c r="L8208" i="1"/>
  <c r="L5783" i="1"/>
  <c r="L5782" i="1"/>
  <c r="L5781" i="1"/>
  <c r="L5780" i="1"/>
  <c r="L5778" i="1"/>
  <c r="L5777" i="1"/>
  <c r="L9996" i="1"/>
  <c r="L9982" i="1"/>
  <c r="L9702" i="1"/>
  <c r="L10054" i="1"/>
  <c r="L5201" i="1"/>
  <c r="L5200" i="1"/>
  <c r="L938" i="1"/>
  <c r="L935" i="1"/>
  <c r="L921" i="1"/>
  <c r="L913" i="1"/>
  <c r="L904" i="1"/>
  <c r="L897" i="1"/>
  <c r="L908" i="1"/>
  <c r="L10097" i="1"/>
  <c r="L9974" i="1"/>
  <c r="L4642" i="1"/>
  <c r="L9714" i="1"/>
  <c r="L940" i="1"/>
  <c r="L10155" i="1"/>
  <c r="L8863" i="1"/>
  <c r="L936" i="1"/>
  <c r="L1208" i="1"/>
  <c r="L1207" i="1"/>
  <c r="L1205" i="1"/>
  <c r="L4138" i="1"/>
  <c r="L1199" i="1"/>
  <c r="L906" i="1"/>
  <c r="L2813" i="1"/>
  <c r="L2731" i="1"/>
  <c r="L9888" i="1"/>
  <c r="L9880" i="1"/>
  <c r="L9803" i="1"/>
  <c r="L9801" i="1"/>
  <c r="L9787" i="1"/>
  <c r="L6097" i="1"/>
  <c r="L6096" i="1"/>
  <c r="L5082" i="1"/>
  <c r="L9871" i="1"/>
  <c r="L916" i="1"/>
  <c r="L5894" i="1"/>
  <c r="L196" i="1"/>
  <c r="L7498" i="1"/>
  <c r="L7497" i="1"/>
  <c r="L980" i="1"/>
  <c r="L4212" i="1"/>
  <c r="L10036" i="1"/>
  <c r="L9915" i="1"/>
  <c r="L9833" i="1"/>
  <c r="L9832" i="1"/>
  <c r="L4149" i="1"/>
  <c r="L3052" i="1"/>
  <c r="L8145" i="1"/>
  <c r="L9965" i="1"/>
  <c r="L10074" i="1"/>
  <c r="L9938" i="1"/>
  <c r="L9886" i="1"/>
  <c r="L9818" i="1"/>
  <c r="L5779" i="1"/>
  <c r="L5497" i="1"/>
  <c r="L9696" i="1"/>
  <c r="L3423" i="1"/>
  <c r="L1278" i="1"/>
  <c r="L1277" i="1"/>
  <c r="L972" i="1"/>
  <c r="L899" i="1"/>
  <c r="L896" i="1"/>
  <c r="L927" i="1"/>
  <c r="L934" i="1"/>
  <c r="L9860" i="1"/>
  <c r="L9722" i="1"/>
  <c r="L10131" i="1"/>
  <c r="L4633" i="1"/>
  <c r="L9869" i="1"/>
  <c r="L930" i="1"/>
  <c r="L10105" i="1"/>
  <c r="L10056" i="1"/>
  <c r="L192" i="1"/>
  <c r="L933" i="1"/>
  <c r="L928" i="1"/>
  <c r="L7676" i="1"/>
  <c r="L7217" i="1"/>
  <c r="L10098" i="1"/>
  <c r="L6301" i="1"/>
  <c r="L195" i="1"/>
  <c r="L194" i="1"/>
  <c r="L2716" i="1"/>
  <c r="L2650" i="1"/>
  <c r="L1267" i="1"/>
  <c r="L977" i="1"/>
  <c r="L939" i="1"/>
  <c r="L911" i="1"/>
  <c r="L890" i="1"/>
  <c r="L2825" i="1"/>
  <c r="L4618" i="1"/>
  <c r="L28" i="1"/>
  <c r="L27" i="1"/>
  <c r="L1209" i="1"/>
  <c r="L1206" i="1"/>
  <c r="L1203" i="1"/>
  <c r="L1201" i="1"/>
  <c r="L1198" i="1"/>
  <c r="L907" i="1"/>
  <c r="L895" i="1"/>
  <c r="L894" i="1"/>
  <c r="L893" i="1"/>
  <c r="L7286" i="1"/>
  <c r="L6388" i="1"/>
  <c r="L6387" i="1"/>
  <c r="L6386" i="1"/>
  <c r="L5900" i="1"/>
  <c r="L5899" i="1"/>
  <c r="L640" i="1"/>
  <c r="L637" i="1"/>
  <c r="L636" i="1"/>
  <c r="L631" i="1"/>
  <c r="L629" i="1"/>
  <c r="L3258" i="1"/>
  <c r="L5868" i="1"/>
  <c r="L988" i="1"/>
  <c r="L7086" i="1"/>
  <c r="L6852" i="1"/>
  <c r="L989" i="1"/>
  <c r="L985" i="1"/>
  <c r="L984" i="1"/>
  <c r="L981" i="1"/>
  <c r="L399" i="1"/>
  <c r="L8211" i="1"/>
  <c r="L5906" i="1"/>
  <c r="L1213" i="1"/>
  <c r="L4157" i="1"/>
  <c r="L9964" i="1"/>
  <c r="L10107" i="1"/>
  <c r="L10075" i="1"/>
  <c r="L10073" i="1"/>
  <c r="L9884" i="1"/>
  <c r="L9954" i="1"/>
  <c r="L9940" i="1"/>
  <c r="L9919" i="1"/>
  <c r="L9912" i="1"/>
  <c r="L9911" i="1"/>
  <c r="L9903" i="1"/>
  <c r="L9885" i="1"/>
  <c r="L9882" i="1"/>
  <c r="L9881" i="1"/>
  <c r="L9875" i="1"/>
  <c r="L9811" i="1"/>
  <c r="L9810" i="1"/>
  <c r="L9809" i="1"/>
  <c r="L9808" i="1"/>
  <c r="L9805" i="1"/>
  <c r="L9804" i="1"/>
  <c r="L9800" i="1"/>
  <c r="L9799" i="1"/>
  <c r="L9798" i="1"/>
  <c r="L9797" i="1"/>
  <c r="L9796" i="1"/>
  <c r="L9795" i="1"/>
  <c r="L9794" i="1"/>
  <c r="L9793" i="1"/>
  <c r="L9792" i="1"/>
  <c r="L9790" i="1"/>
  <c r="L9788" i="1"/>
  <c r="L9773" i="1"/>
  <c r="L9772" i="1"/>
  <c r="L9771" i="1"/>
  <c r="L9770" i="1"/>
  <c r="L9769" i="1"/>
  <c r="L9768" i="1"/>
  <c r="L9767" i="1"/>
  <c r="L9757" i="1"/>
  <c r="L9756" i="1"/>
  <c r="L9755" i="1"/>
  <c r="L9754" i="1"/>
  <c r="L9753" i="1"/>
  <c r="L9752" i="1"/>
  <c r="L9749" i="1"/>
  <c r="L9748" i="1"/>
  <c r="L9747" i="1"/>
  <c r="L9746" i="1"/>
  <c r="L9745" i="1"/>
  <c r="L9744" i="1"/>
  <c r="L10171" i="1"/>
  <c r="L10154" i="1"/>
  <c r="L10133" i="1"/>
  <c r="L10016" i="1"/>
  <c r="L9966" i="1"/>
  <c r="L9904" i="1"/>
  <c r="L9909" i="1"/>
  <c r="L9908" i="1"/>
  <c r="L9907" i="1"/>
  <c r="L9750" i="1"/>
  <c r="L9947" i="1"/>
  <c r="L9943" i="1"/>
  <c r="L9933" i="1"/>
  <c r="L9932" i="1"/>
  <c r="L9887" i="1"/>
  <c r="L9817" i="1"/>
  <c r="L9816" i="1"/>
  <c r="L9813" i="1"/>
  <c r="L9812" i="1"/>
  <c r="L9783" i="1"/>
  <c r="L9782" i="1"/>
  <c r="L9781" i="1"/>
  <c r="L9780" i="1"/>
  <c r="L9779" i="1"/>
  <c r="L9778" i="1"/>
  <c r="L9766" i="1"/>
  <c r="L9765" i="1"/>
  <c r="L9764" i="1"/>
  <c r="L9763" i="1"/>
  <c r="L9762" i="1"/>
  <c r="L9760" i="1"/>
  <c r="L9759" i="1"/>
  <c r="L9758" i="1"/>
  <c r="L10143" i="1"/>
  <c r="L10140" i="1"/>
  <c r="L9877" i="1"/>
  <c r="L5776" i="1"/>
  <c r="L9992" i="1"/>
  <c r="L9983" i="1"/>
  <c r="L9939" i="1"/>
  <c r="L9830" i="1"/>
  <c r="L9829" i="1"/>
  <c r="L9725" i="1"/>
  <c r="L9724" i="1"/>
  <c r="L920" i="1"/>
  <c r="L919" i="1"/>
  <c r="L9697" i="1"/>
  <c r="L6894" i="1"/>
  <c r="L5893" i="1"/>
  <c r="L4358" i="1"/>
  <c r="L5493" i="1"/>
  <c r="L9971" i="1"/>
  <c r="L9970" i="1"/>
  <c r="L9969" i="1"/>
  <c r="L9968" i="1"/>
  <c r="L9967" i="1"/>
  <c r="L4697" i="1"/>
  <c r="L4154" i="1"/>
  <c r="L2648" i="1"/>
  <c r="L1279" i="1"/>
  <c r="L1276" i="1"/>
  <c r="L1275" i="1"/>
  <c r="L1274" i="1"/>
  <c r="L1271" i="1"/>
  <c r="L1270" i="1"/>
  <c r="L979" i="1"/>
  <c r="L931" i="1"/>
  <c r="L925" i="1"/>
  <c r="L9726" i="1"/>
  <c r="L903" i="1"/>
  <c r="L9701" i="1"/>
  <c r="L10013" i="1"/>
  <c r="L1273" i="1"/>
  <c r="L917" i="1"/>
  <c r="L900" i="1"/>
  <c r="L9729" i="1"/>
  <c r="L10124" i="1"/>
  <c r="L10076" i="1"/>
  <c r="L10065" i="1"/>
  <c r="L5951" i="1"/>
  <c r="L9686" i="1"/>
  <c r="L5492" i="1"/>
  <c r="L4643" i="1"/>
  <c r="L4632" i="1"/>
  <c r="L9962" i="1"/>
  <c r="L9914" i="1"/>
  <c r="L9913" i="1"/>
  <c r="L9902" i="1"/>
  <c r="L4140" i="1"/>
  <c r="L9867" i="1"/>
  <c r="L9866" i="1"/>
  <c r="L9863" i="1"/>
  <c r="L9839" i="1"/>
  <c r="L9838" i="1"/>
  <c r="L9834" i="1"/>
  <c r="L9742" i="1"/>
  <c r="L9741" i="1"/>
  <c r="L9738" i="1"/>
  <c r="L9723" i="1"/>
  <c r="L9712" i="1"/>
  <c r="L9710" i="1"/>
  <c r="L9709" i="1"/>
  <c r="L9708" i="1"/>
  <c r="L9707" i="1"/>
  <c r="L973" i="1"/>
  <c r="L10094" i="1"/>
  <c r="L9948" i="1"/>
  <c r="L9865" i="1"/>
  <c r="L9864" i="1"/>
  <c r="L9862" i="1"/>
  <c r="L9840" i="1"/>
  <c r="L9837" i="1"/>
  <c r="L9836" i="1"/>
  <c r="L9835" i="1"/>
  <c r="L9737" i="1"/>
  <c r="L9736" i="1"/>
  <c r="L9735" i="1"/>
  <c r="L9728" i="1"/>
  <c r="L9727" i="1"/>
  <c r="L9721" i="1"/>
  <c r="L9720" i="1"/>
  <c r="L9719" i="1"/>
  <c r="L9718" i="1"/>
  <c r="L9716" i="1"/>
  <c r="L9715" i="1"/>
  <c r="L9711" i="1"/>
  <c r="L9706" i="1"/>
  <c r="L9705" i="1"/>
  <c r="L9704" i="1"/>
  <c r="L10110" i="1"/>
  <c r="L5895" i="1"/>
  <c r="L9861" i="1"/>
  <c r="L1272" i="1"/>
  <c r="L937" i="1"/>
  <c r="L932" i="1"/>
  <c r="L926" i="1"/>
  <c r="L2649" i="1"/>
  <c r="L1269" i="1"/>
  <c r="L1268" i="1"/>
  <c r="L975" i="1"/>
  <c r="L929" i="1"/>
  <c r="L924" i="1"/>
  <c r="L905" i="1"/>
  <c r="L891" i="1"/>
  <c r="L978" i="1"/>
  <c r="L976" i="1"/>
  <c r="L909" i="1"/>
  <c r="L888" i="1"/>
  <c r="L2829" i="1"/>
  <c r="L2828" i="1"/>
  <c r="L6432" i="1"/>
  <c r="L26" i="1"/>
  <c r="L25" i="1"/>
  <c r="L1281" i="1"/>
  <c r="L1283" i="1"/>
  <c r="L1202" i="1"/>
  <c r="L1286" i="1"/>
  <c r="L1285" i="1"/>
  <c r="L1284" i="1"/>
  <c r="L1282" i="1"/>
  <c r="L1280" i="1"/>
  <c r="L639" i="1"/>
  <c r="L7240" i="1"/>
  <c r="L6100" i="1"/>
  <c r="L2822" i="1"/>
  <c r="L997" i="1"/>
  <c r="L996" i="1"/>
  <c r="L995" i="1"/>
  <c r="L992" i="1"/>
  <c r="L991" i="1"/>
  <c r="L2732" i="1"/>
  <c r="L5740" i="1"/>
  <c r="L987" i="1"/>
  <c r="L986" i="1"/>
  <c r="L4453" i="1"/>
  <c r="L4452" i="1"/>
  <c r="L4220" i="1"/>
  <c r="L4219" i="1"/>
  <c r="O10134" i="1"/>
  <c r="O10126" i="1"/>
  <c r="O6948" i="1"/>
  <c r="O6081" i="1"/>
  <c r="O10072" i="1"/>
  <c r="O10070" i="1"/>
  <c r="O10069" i="1"/>
  <c r="O10068" i="1"/>
  <c r="O9906" i="1"/>
  <c r="O9905" i="1"/>
  <c r="O9806" i="1"/>
  <c r="O9791" i="1"/>
  <c r="O9789" i="1"/>
  <c r="O9058" i="1"/>
  <c r="O10153" i="1"/>
  <c r="O10130" i="1"/>
  <c r="O9685" i="1"/>
  <c r="O9910" i="1"/>
  <c r="O9946" i="1"/>
  <c r="O9819" i="1"/>
  <c r="O9815" i="1"/>
  <c r="O9814" i="1"/>
  <c r="O9784" i="1"/>
  <c r="O9416" i="1"/>
  <c r="O9415" i="1"/>
  <c r="O9414" i="1"/>
  <c r="O9170" i="1"/>
  <c r="O9168" i="1"/>
  <c r="O9167" i="1"/>
  <c r="O9166" i="1"/>
  <c r="O9165" i="1"/>
  <c r="O9164" i="1"/>
  <c r="O9163" i="1"/>
  <c r="O9162" i="1"/>
  <c r="O9161" i="1"/>
  <c r="O10159" i="1"/>
  <c r="O8824" i="1"/>
  <c r="O10147" i="1"/>
  <c r="O10142" i="1"/>
  <c r="O10087" i="1"/>
  <c r="O9993" i="1"/>
  <c r="O4540" i="1"/>
  <c r="O9917" i="1"/>
  <c r="O918" i="1"/>
  <c r="O9521" i="1"/>
  <c r="O9303" i="1"/>
  <c r="O10169" i="1"/>
  <c r="O9032" i="1"/>
  <c r="O9740" i="1"/>
  <c r="O8209" i="1"/>
  <c r="O8126" i="1"/>
  <c r="O8017" i="1"/>
  <c r="O6785" i="1"/>
  <c r="O10092" i="1"/>
  <c r="O6345" i="1"/>
  <c r="O5202" i="1"/>
  <c r="O4585" i="1"/>
  <c r="O4098" i="1"/>
  <c r="O898" i="1"/>
  <c r="O9703" i="1"/>
  <c r="O8213" i="1"/>
  <c r="O974" i="1"/>
  <c r="O901" i="1"/>
  <c r="O9492" i="1"/>
  <c r="O10135" i="1"/>
  <c r="O8212" i="1"/>
  <c r="O10095" i="1"/>
  <c r="O10078" i="1"/>
  <c r="O9870" i="1"/>
  <c r="O9868" i="1"/>
  <c r="O9739" i="1"/>
  <c r="O9523" i="1"/>
  <c r="O8207" i="1"/>
  <c r="O8205" i="1"/>
  <c r="O8202" i="1"/>
  <c r="O1266" i="1"/>
  <c r="O10066" i="1"/>
  <c r="O9717" i="1"/>
  <c r="O4631" i="1"/>
  <c r="O9409" i="1"/>
  <c r="O9408" i="1"/>
  <c r="O9407" i="1"/>
  <c r="O9406" i="1"/>
  <c r="O6157" i="1"/>
  <c r="O10080" i="1"/>
  <c r="O10062" i="1"/>
  <c r="O236" i="1"/>
  <c r="O235" i="1"/>
  <c r="O233" i="1"/>
  <c r="O199" i="1"/>
  <c r="O197" i="1"/>
  <c r="O5556" i="1"/>
  <c r="O2714" i="1"/>
  <c r="O910" i="1"/>
  <c r="O3391" i="1"/>
  <c r="O2819" i="1"/>
  <c r="O2818" i="1"/>
  <c r="O2817" i="1"/>
  <c r="O2816" i="1"/>
  <c r="O2815" i="1"/>
  <c r="O1890" i="1"/>
  <c r="O1889" i="1"/>
  <c r="O1888" i="1"/>
  <c r="O1887" i="1"/>
  <c r="O1886" i="1"/>
  <c r="O1885" i="1"/>
  <c r="O1881" i="1"/>
  <c r="O1880" i="1"/>
  <c r="O1879" i="1"/>
  <c r="O1878" i="1"/>
  <c r="O1877" i="1"/>
  <c r="O1876" i="1"/>
  <c r="O1875" i="1"/>
  <c r="O1874" i="1"/>
  <c r="O1872" i="1"/>
  <c r="O1871" i="1"/>
  <c r="O1870" i="1"/>
  <c r="O5701" i="1"/>
  <c r="O5700" i="1"/>
  <c r="O6337" i="1"/>
  <c r="O1204" i="1"/>
  <c r="O5953" i="1"/>
  <c r="O4139" i="1"/>
  <c r="O8734" i="1"/>
  <c r="O8045" i="1"/>
  <c r="O5356" i="1"/>
  <c r="O5355" i="1"/>
  <c r="O5354" i="1"/>
  <c r="O5353" i="1"/>
  <c r="O5352" i="1"/>
  <c r="O5351" i="1"/>
  <c r="O2812" i="1"/>
  <c r="O2810" i="1"/>
  <c r="O5363" i="1"/>
  <c r="O5362" i="1"/>
  <c r="O5361" i="1"/>
  <c r="O5360" i="1"/>
  <c r="O5359" i="1"/>
  <c r="O5358" i="1"/>
  <c r="O2824" i="1"/>
  <c r="O2814" i="1"/>
  <c r="O998" i="1"/>
  <c r="O994" i="1"/>
  <c r="O368" i="1"/>
  <c r="O1002" i="1"/>
  <c r="O947" i="1"/>
  <c r="O945" i="1"/>
  <c r="O944" i="1"/>
  <c r="O9733" i="1"/>
  <c r="O943" i="1"/>
  <c r="O8462" i="1"/>
  <c r="O2730" i="1"/>
  <c r="O9730" i="1"/>
  <c r="O7087" i="1"/>
  <c r="O10101" i="1"/>
  <c r="O983" i="1"/>
  <c r="O982" i="1"/>
  <c r="O1004" i="1"/>
  <c r="O9873" i="1"/>
  <c r="O9872" i="1"/>
  <c r="O9732" i="1"/>
  <c r="O9731" i="1"/>
  <c r="O9684" i="1"/>
  <c r="O9889" i="1"/>
  <c r="O9413" i="1"/>
  <c r="O9412" i="1"/>
  <c r="O9411" i="1"/>
  <c r="O9410" i="1"/>
  <c r="O10167" i="1"/>
  <c r="O10166" i="1"/>
  <c r="O10165" i="1"/>
  <c r="O10164" i="1"/>
  <c r="O10163" i="1"/>
  <c r="O10162" i="1"/>
  <c r="O10161" i="1"/>
  <c r="O9031" i="1"/>
  <c r="O9030" i="1"/>
  <c r="O8993" i="1"/>
  <c r="O6665" i="1"/>
  <c r="O6664" i="1"/>
  <c r="O1214" i="1"/>
  <c r="O10104" i="1"/>
  <c r="O10103" i="1"/>
  <c r="O10038" i="1"/>
  <c r="O1210" i="1"/>
  <c r="O9973" i="1"/>
  <c r="O7214" i="1"/>
  <c r="O5203" i="1"/>
  <c r="O5199" i="1"/>
  <c r="O5695" i="1"/>
  <c r="O10170" i="1"/>
  <c r="O10081" i="1"/>
  <c r="O10031" i="1"/>
  <c r="O10179" i="1"/>
  <c r="O9169" i="1"/>
  <c r="O8240" i="1"/>
  <c r="O8206" i="1"/>
  <c r="O8046" i="1"/>
  <c r="O10045" i="1"/>
  <c r="O9713" i="1"/>
  <c r="O10168" i="1"/>
  <c r="O9381" i="1"/>
  <c r="O923" i="1"/>
  <c r="O912" i="1"/>
  <c r="O8204" i="1"/>
  <c r="O8203" i="1"/>
  <c r="O902" i="1"/>
  <c r="O2715" i="1"/>
  <c r="O2826" i="1"/>
  <c r="O2820" i="1"/>
  <c r="O6121" i="1"/>
  <c r="O1884" i="1"/>
  <c r="O1883" i="1"/>
  <c r="O1882" i="1"/>
  <c r="O1873" i="1"/>
  <c r="O993" i="1"/>
  <c r="O1200" i="1"/>
  <c r="O892" i="1"/>
  <c r="O7344" i="1"/>
  <c r="O638" i="1"/>
  <c r="O632" i="1"/>
  <c r="O310" i="1"/>
  <c r="O309" i="1"/>
  <c r="O5350" i="1"/>
  <c r="O2811" i="1"/>
  <c r="O2809" i="1"/>
  <c r="O2827" i="1"/>
  <c r="O2823" i="1"/>
  <c r="O2821" i="1"/>
  <c r="O2733" i="1"/>
  <c r="O1000" i="1"/>
  <c r="O999" i="1"/>
  <c r="O946" i="1"/>
  <c r="O942" i="1"/>
  <c r="O941" i="1"/>
  <c r="O990" i="1"/>
  <c r="O9874" i="1"/>
  <c r="O2830" i="1"/>
  <c r="O1003" i="1"/>
  <c r="O1001" i="1"/>
  <c r="O5741" i="1"/>
  <c r="O1211" i="1"/>
  <c r="O4215" i="1"/>
  <c r="O4214" i="1"/>
  <c r="O4213" i="1"/>
  <c r="O8210" i="1"/>
  <c r="O5804" i="1"/>
  <c r="O5800" i="1"/>
  <c r="O10035" i="1"/>
  <c r="O10034" i="1"/>
  <c r="O10033" i="1"/>
  <c r="O9916" i="1"/>
  <c r="O9831" i="1"/>
  <c r="O4148" i="1"/>
  <c r="O4147" i="1"/>
  <c r="O4146" i="1"/>
  <c r="O3051" i="1"/>
  <c r="O1216" i="1"/>
  <c r="O1215" i="1"/>
  <c r="O1212" i="1"/>
  <c r="O7555" i="1"/>
  <c r="O10102" i="1"/>
  <c r="O889" i="1"/>
  <c r="O9980" i="1"/>
  <c r="O9883" i="1"/>
  <c r="O9807" i="1"/>
  <c r="O9802" i="1"/>
  <c r="O9963" i="1"/>
  <c r="O9761" i="1"/>
  <c r="O9751" i="1"/>
  <c r="O9160" i="1"/>
  <c r="O9159" i="1"/>
  <c r="O10157" i="1"/>
  <c r="O10146" i="1"/>
  <c r="O10145" i="1"/>
  <c r="O10144" i="1"/>
  <c r="O10141" i="1"/>
  <c r="O8208" i="1"/>
  <c r="O5783" i="1"/>
  <c r="O5782" i="1"/>
  <c r="O5781" i="1"/>
  <c r="O5780" i="1"/>
  <c r="O5778" i="1"/>
  <c r="O5777" i="1"/>
  <c r="O9996" i="1"/>
  <c r="O9982" i="1"/>
  <c r="O9702" i="1"/>
  <c r="O10054" i="1"/>
  <c r="O5201" i="1"/>
  <c r="O5200" i="1"/>
  <c r="O938" i="1"/>
  <c r="O935" i="1"/>
  <c r="O921" i="1"/>
  <c r="O913" i="1"/>
  <c r="O904" i="1"/>
  <c r="O897" i="1"/>
  <c r="O908" i="1"/>
  <c r="O10097" i="1"/>
  <c r="O9974" i="1"/>
  <c r="O4642" i="1"/>
  <c r="O9714" i="1"/>
  <c r="O940" i="1"/>
  <c r="O10155" i="1"/>
  <c r="O8863" i="1"/>
  <c r="O936" i="1"/>
  <c r="O1208" i="1"/>
  <c r="O1207" i="1"/>
  <c r="O1205" i="1"/>
  <c r="O4138" i="1"/>
  <c r="O1199" i="1"/>
  <c r="O906" i="1"/>
  <c r="O2813" i="1"/>
  <c r="O2731" i="1"/>
  <c r="O9888" i="1"/>
  <c r="O9880" i="1"/>
  <c r="O9803" i="1"/>
  <c r="O9801" i="1"/>
  <c r="O9787" i="1"/>
  <c r="O6097" i="1"/>
  <c r="O6096" i="1"/>
  <c r="O5082" i="1"/>
  <c r="O9871" i="1"/>
  <c r="O916" i="1"/>
  <c r="O5894" i="1"/>
  <c r="O196" i="1"/>
  <c r="O7498" i="1"/>
  <c r="O7497" i="1"/>
  <c r="O980" i="1"/>
  <c r="O4212" i="1"/>
  <c r="O10036" i="1"/>
  <c r="O9915" i="1"/>
  <c r="O9833" i="1"/>
  <c r="O9832" i="1"/>
  <c r="O4149" i="1"/>
  <c r="O3052" i="1"/>
  <c r="O8145" i="1"/>
  <c r="O9965" i="1"/>
  <c r="O10074" i="1"/>
  <c r="O9938" i="1"/>
  <c r="O9886" i="1"/>
  <c r="O9818" i="1"/>
  <c r="O5779" i="1"/>
  <c r="O5497" i="1"/>
  <c r="O9696" i="1"/>
  <c r="O3423" i="1"/>
  <c r="O1278" i="1"/>
  <c r="O1277" i="1"/>
  <c r="O972" i="1"/>
  <c r="O899" i="1"/>
  <c r="O896" i="1"/>
  <c r="O927" i="1"/>
  <c r="O934" i="1"/>
  <c r="O9860" i="1"/>
  <c r="O9722" i="1"/>
  <c r="O10131" i="1"/>
  <c r="O4633" i="1"/>
  <c r="O9869" i="1"/>
  <c r="O930" i="1"/>
  <c r="O10105" i="1"/>
  <c r="O10056" i="1"/>
  <c r="O192" i="1"/>
  <c r="O933" i="1"/>
  <c r="O928" i="1"/>
  <c r="O7676" i="1"/>
  <c r="O7217" i="1"/>
  <c r="O10098" i="1"/>
  <c r="O6301" i="1"/>
  <c r="O195" i="1"/>
  <c r="O194" i="1"/>
  <c r="O2716" i="1"/>
  <c r="O2650" i="1"/>
  <c r="O1267" i="1"/>
  <c r="O977" i="1"/>
  <c r="O939" i="1"/>
  <c r="O911" i="1"/>
  <c r="O890" i="1"/>
  <c r="O2825" i="1"/>
  <c r="O4618" i="1"/>
  <c r="O28" i="1"/>
  <c r="O27" i="1"/>
  <c r="O1209" i="1"/>
  <c r="O1206" i="1"/>
  <c r="O1203" i="1"/>
  <c r="O1201" i="1"/>
  <c r="O1198" i="1"/>
  <c r="O907" i="1"/>
  <c r="O895" i="1"/>
  <c r="O894" i="1"/>
  <c r="O893" i="1"/>
  <c r="O7286" i="1"/>
  <c r="O6388" i="1"/>
  <c r="O6387" i="1"/>
  <c r="O6386" i="1"/>
  <c r="O5900" i="1"/>
  <c r="O5899" i="1"/>
  <c r="O640" i="1"/>
  <c r="O637" i="1"/>
  <c r="O636" i="1"/>
  <c r="O631" i="1"/>
  <c r="O629" i="1"/>
  <c r="O3258" i="1"/>
  <c r="O5868" i="1"/>
  <c r="O988" i="1"/>
  <c r="O7086" i="1"/>
  <c r="O6852" i="1"/>
  <c r="O989" i="1"/>
  <c r="O985" i="1"/>
  <c r="O984" i="1"/>
  <c r="O981" i="1"/>
  <c r="O399" i="1"/>
  <c r="O8211" i="1"/>
  <c r="O5906" i="1"/>
  <c r="O1213" i="1"/>
  <c r="O4157" i="1"/>
  <c r="O9964" i="1"/>
  <c r="O10107" i="1"/>
  <c r="O10075" i="1"/>
  <c r="O10073" i="1"/>
  <c r="O9884" i="1"/>
  <c r="O9954" i="1"/>
  <c r="O9940" i="1"/>
  <c r="O9919" i="1"/>
  <c r="O9912" i="1"/>
  <c r="O9911" i="1"/>
  <c r="O9903" i="1"/>
  <c r="O9885" i="1"/>
  <c r="O9882" i="1"/>
  <c r="O9881" i="1"/>
  <c r="O9875" i="1"/>
  <c r="O9811" i="1"/>
  <c r="O9810" i="1"/>
  <c r="O9809" i="1"/>
  <c r="O9808" i="1"/>
  <c r="O9805" i="1"/>
  <c r="O9804" i="1"/>
  <c r="O9800" i="1"/>
  <c r="O9799" i="1"/>
  <c r="O9798" i="1"/>
  <c r="O9797" i="1"/>
  <c r="O9796" i="1"/>
  <c r="O9795" i="1"/>
  <c r="O9794" i="1"/>
  <c r="O9793" i="1"/>
  <c r="O9792" i="1"/>
  <c r="O9790" i="1"/>
  <c r="O9788" i="1"/>
  <c r="O9773" i="1"/>
  <c r="O9772" i="1"/>
  <c r="O9771" i="1"/>
  <c r="O9770" i="1"/>
  <c r="O9769" i="1"/>
  <c r="O9768" i="1"/>
  <c r="O9767" i="1"/>
  <c r="O9757" i="1"/>
  <c r="O9756" i="1"/>
  <c r="O9755" i="1"/>
  <c r="O9754" i="1"/>
  <c r="O9753" i="1"/>
  <c r="O9752" i="1"/>
  <c r="O9749" i="1"/>
  <c r="O9748" i="1"/>
  <c r="O9747" i="1"/>
  <c r="O9746" i="1"/>
  <c r="O9745" i="1"/>
  <c r="O9744" i="1"/>
  <c r="O10171" i="1"/>
  <c r="O10154" i="1"/>
  <c r="O10133" i="1"/>
  <c r="O10016" i="1"/>
  <c r="O9966" i="1"/>
  <c r="O9904" i="1"/>
  <c r="O9909" i="1"/>
  <c r="O9908" i="1"/>
  <c r="O9907" i="1"/>
  <c r="O9750" i="1"/>
  <c r="O9947" i="1"/>
  <c r="O9943" i="1"/>
  <c r="O9933" i="1"/>
  <c r="O9932" i="1"/>
  <c r="O9887" i="1"/>
  <c r="O9817" i="1"/>
  <c r="O9816" i="1"/>
  <c r="O9813" i="1"/>
  <c r="O9812" i="1"/>
  <c r="O9783" i="1"/>
  <c r="O9782" i="1"/>
  <c r="O9781" i="1"/>
  <c r="O9780" i="1"/>
  <c r="O9779" i="1"/>
  <c r="O9778" i="1"/>
  <c r="O9766" i="1"/>
  <c r="O9765" i="1"/>
  <c r="O9764" i="1"/>
  <c r="O9763" i="1"/>
  <c r="O9762" i="1"/>
  <c r="O9760" i="1"/>
  <c r="O9759" i="1"/>
  <c r="O9758" i="1"/>
  <c r="O10143" i="1"/>
  <c r="O10140" i="1"/>
  <c r="O9877" i="1"/>
  <c r="O5776" i="1"/>
  <c r="O9992" i="1"/>
  <c r="O9983" i="1"/>
  <c r="O9939" i="1"/>
  <c r="O9830" i="1"/>
  <c r="O9829" i="1"/>
  <c r="O9725" i="1"/>
  <c r="O9724" i="1"/>
  <c r="O920" i="1"/>
  <c r="O919" i="1"/>
  <c r="O9697" i="1"/>
  <c r="O6894" i="1"/>
  <c r="O5893" i="1"/>
  <c r="O4358" i="1"/>
  <c r="O5493" i="1"/>
  <c r="O9971" i="1"/>
  <c r="O9970" i="1"/>
  <c r="O9969" i="1"/>
  <c r="O9968" i="1"/>
  <c r="O9967" i="1"/>
  <c r="O4697" i="1"/>
  <c r="O4154" i="1"/>
  <c r="O2648" i="1"/>
  <c r="O1279" i="1"/>
  <c r="O1276" i="1"/>
  <c r="O1275" i="1"/>
  <c r="O1274" i="1"/>
  <c r="O1271" i="1"/>
  <c r="O1270" i="1"/>
  <c r="O979" i="1"/>
  <c r="O931" i="1"/>
  <c r="O925" i="1"/>
  <c r="O9726" i="1"/>
  <c r="O903" i="1"/>
  <c r="O9701" i="1"/>
  <c r="O10013" i="1"/>
  <c r="O1273" i="1"/>
  <c r="O917" i="1"/>
  <c r="O900" i="1"/>
  <c r="O9729" i="1"/>
  <c r="O10124" i="1"/>
  <c r="O10076" i="1"/>
  <c r="O10065" i="1"/>
  <c r="O5951" i="1"/>
  <c r="O9686" i="1"/>
  <c r="O5492" i="1"/>
  <c r="O4643" i="1"/>
  <c r="O4632" i="1"/>
  <c r="O9962" i="1"/>
  <c r="O9914" i="1"/>
  <c r="O9913" i="1"/>
  <c r="O9902" i="1"/>
  <c r="O4140" i="1"/>
  <c r="O9867" i="1"/>
  <c r="O9866" i="1"/>
  <c r="O9863" i="1"/>
  <c r="O9839" i="1"/>
  <c r="O9838" i="1"/>
  <c r="O9834" i="1"/>
  <c r="O9742" i="1"/>
  <c r="O9741" i="1"/>
  <c r="O9738" i="1"/>
  <c r="O9723" i="1"/>
  <c r="O9712" i="1"/>
  <c r="O9710" i="1"/>
  <c r="O9709" i="1"/>
  <c r="O9708" i="1"/>
  <c r="O9707" i="1"/>
  <c r="O973" i="1"/>
  <c r="O10094" i="1"/>
  <c r="O9948" i="1"/>
  <c r="O9865" i="1"/>
  <c r="O9864" i="1"/>
  <c r="O9862" i="1"/>
  <c r="O9840" i="1"/>
  <c r="O9837" i="1"/>
  <c r="O9836" i="1"/>
  <c r="O9835" i="1"/>
  <c r="O9737" i="1"/>
  <c r="O9736" i="1"/>
  <c r="O9735" i="1"/>
  <c r="O9728" i="1"/>
  <c r="O9727" i="1"/>
  <c r="O9721" i="1"/>
  <c r="O9720" i="1"/>
  <c r="O9719" i="1"/>
  <c r="O9718" i="1"/>
  <c r="O9716" i="1"/>
  <c r="O9715" i="1"/>
  <c r="O9711" i="1"/>
  <c r="O9706" i="1"/>
  <c r="O9705" i="1"/>
  <c r="O9704" i="1"/>
  <c r="O10110" i="1"/>
  <c r="O5895" i="1"/>
  <c r="O9861" i="1"/>
  <c r="O1272" i="1"/>
  <c r="O937" i="1"/>
  <c r="O932" i="1"/>
  <c r="O926" i="1"/>
  <c r="O2649" i="1"/>
  <c r="O1269" i="1"/>
  <c r="O1268" i="1"/>
  <c r="O975" i="1"/>
  <c r="O929" i="1"/>
  <c r="O924" i="1"/>
  <c r="O905" i="1"/>
  <c r="O891" i="1"/>
  <c r="O978" i="1"/>
  <c r="O976" i="1"/>
  <c r="O909" i="1"/>
  <c r="O888" i="1"/>
  <c r="O2829" i="1"/>
  <c r="O2828" i="1"/>
  <c r="O6432" i="1"/>
  <c r="O26" i="1"/>
  <c r="O25" i="1"/>
  <c r="O1281" i="1"/>
  <c r="O1283" i="1"/>
  <c r="O1202" i="1"/>
  <c r="O1286" i="1"/>
  <c r="O1285" i="1"/>
  <c r="O1284" i="1"/>
  <c r="O1282" i="1"/>
  <c r="O1280" i="1"/>
  <c r="O639" i="1"/>
  <c r="O7240" i="1"/>
  <c r="O6100" i="1"/>
  <c r="O2822" i="1"/>
  <c r="O997" i="1"/>
  <c r="O996" i="1"/>
  <c r="O995" i="1"/>
  <c r="O992" i="1"/>
  <c r="O991" i="1"/>
  <c r="O2732" i="1"/>
  <c r="O5740" i="1"/>
  <c r="O987" i="1"/>
  <c r="O986" i="1"/>
  <c r="O4453" i="1"/>
  <c r="O4452" i="1"/>
  <c r="O4220" i="1"/>
  <c r="O4219" i="1"/>
  <c r="O5370" i="1"/>
  <c r="O5364" i="1"/>
  <c r="O5869" i="1"/>
  <c r="O5187" i="1"/>
  <c r="O4338" i="1"/>
  <c r="O6854" i="1"/>
  <c r="O4189" i="1"/>
  <c r="O4153" i="1"/>
  <c r="O5410" i="1"/>
  <c r="O3238" i="1"/>
  <c r="O246" i="1"/>
  <c r="O5966" i="1"/>
  <c r="O6177" i="1"/>
  <c r="O4548" i="1"/>
  <c r="O4077" i="1"/>
  <c r="O4076" i="1"/>
  <c r="O6216" i="1"/>
  <c r="O4074" i="1"/>
  <c r="O6504" i="1"/>
  <c r="O6364" i="1"/>
  <c r="O6936" i="1"/>
  <c r="O6365" i="1"/>
  <c r="O6562" i="1"/>
  <c r="O8013" i="1"/>
  <c r="O8014" i="1"/>
  <c r="O8016" i="1"/>
  <c r="O8024" i="1"/>
  <c r="O4080" i="1"/>
  <c r="O4081" i="1"/>
  <c r="O4085" i="1"/>
  <c r="O4646" i="1"/>
  <c r="O5100" i="1"/>
  <c r="O4082" i="1"/>
  <c r="O4083" i="1"/>
  <c r="O4084" i="1"/>
  <c r="O6953" i="1"/>
  <c r="O9925" i="1"/>
  <c r="O9926" i="1"/>
  <c r="O9857" i="1"/>
  <c r="O9858" i="1"/>
  <c r="O9890" i="1"/>
  <c r="O9891" i="1"/>
  <c r="O9892" i="1"/>
  <c r="O9893" i="1"/>
  <c r="O9894" i="1"/>
  <c r="O9878" i="1"/>
  <c r="O9895" i="1"/>
  <c r="O9896" i="1"/>
  <c r="O9879" i="1"/>
  <c r="O9897" i="1"/>
  <c r="O9898" i="1"/>
  <c r="O9899" i="1"/>
  <c r="O9921" i="1"/>
  <c r="O9937" i="1"/>
  <c r="O9922" i="1"/>
  <c r="O9953" i="1"/>
  <c r="O9978" i="1"/>
  <c r="O9989" i="1"/>
  <c r="O10012" i="1"/>
  <c r="O10108" i="1"/>
  <c r="O9848" i="1"/>
  <c r="O9852" i="1"/>
  <c r="O9855" i="1"/>
  <c r="O9853" i="1"/>
  <c r="O9856" i="1"/>
  <c r="O9961" i="1"/>
  <c r="O9972" i="1"/>
  <c r="O9743" i="1"/>
  <c r="O9945" i="1"/>
  <c r="O9841" i="1"/>
  <c r="O9844" i="1"/>
  <c r="O9851" i="1"/>
  <c r="O9847" i="1"/>
  <c r="O9944" i="1"/>
  <c r="O9850" i="1"/>
  <c r="O9854" i="1"/>
  <c r="O4347" i="1"/>
  <c r="O4355" i="1"/>
  <c r="O3861" i="1"/>
  <c r="O3862" i="1"/>
  <c r="O3863" i="1"/>
  <c r="O3500" i="1"/>
  <c r="O3865" i="1"/>
  <c r="O3864" i="1"/>
  <c r="O4235" i="1"/>
  <c r="O1111" i="1"/>
  <c r="O1113" i="1"/>
  <c r="O1118" i="1"/>
  <c r="O5210" i="1"/>
  <c r="O1019" i="1"/>
  <c r="O1020" i="1"/>
  <c r="O1071" i="1"/>
  <c r="O1072" i="1"/>
  <c r="O1073" i="1"/>
  <c r="O4460" i="1"/>
  <c r="O4461" i="1"/>
  <c r="O6522" i="1"/>
  <c r="O6523" i="1"/>
  <c r="O6939" i="1"/>
  <c r="O6993" i="1"/>
  <c r="O7253" i="1"/>
  <c r="O7655" i="1"/>
  <c r="O7772" i="1"/>
  <c r="O8188" i="1"/>
  <c r="O1008" i="1"/>
  <c r="O1082" i="1"/>
  <c r="O9991" i="1"/>
  <c r="O1009" i="1"/>
  <c r="O1013" i="1"/>
  <c r="O1014" i="1"/>
  <c r="O1075" i="1"/>
  <c r="O1078" i="1"/>
  <c r="O1079" i="1"/>
  <c r="O4172" i="1"/>
  <c r="O5417" i="1"/>
  <c r="O6011" i="1"/>
  <c r="O1011" i="1"/>
  <c r="O1016" i="1"/>
  <c r="O1074" i="1"/>
  <c r="O1077" i="1"/>
  <c r="O1080" i="1"/>
  <c r="O5434" i="1"/>
  <c r="O5435" i="1"/>
  <c r="O5436" i="1"/>
  <c r="O5438" i="1"/>
  <c r="O9994" i="1"/>
  <c r="O1076" i="1"/>
  <c r="O101" i="1"/>
  <c r="O102" i="1"/>
  <c r="O104" i="1"/>
  <c r="O105" i="1"/>
  <c r="O107" i="1"/>
  <c r="O1024" i="1"/>
  <c r="O1028" i="1"/>
  <c r="O1041" i="1"/>
  <c r="O1042" i="1"/>
  <c r="O1045" i="1"/>
  <c r="O1046" i="1"/>
  <c r="O1124" i="1"/>
  <c r="O1125" i="1"/>
  <c r="O1126" i="1"/>
  <c r="O1127" i="1"/>
  <c r="O1128" i="1"/>
  <c r="O1129" i="1"/>
  <c r="O1131" i="1"/>
  <c r="O1138" i="1"/>
  <c r="O1148" i="1"/>
  <c r="O1149" i="1"/>
  <c r="O1154" i="1"/>
  <c r="O1155" i="1"/>
  <c r="O4696" i="1"/>
  <c r="O4492" i="1"/>
  <c r="O5731" i="1"/>
  <c r="O1048" i="1"/>
  <c r="O1050" i="1"/>
  <c r="O4511" i="1"/>
  <c r="O5413" i="1"/>
  <c r="O1034" i="1"/>
  <c r="O1032" i="1"/>
  <c r="O1134" i="1"/>
  <c r="O1135" i="1"/>
  <c r="O4126" i="1"/>
  <c r="O4127" i="1"/>
  <c r="O4169" i="1"/>
  <c r="O4226" i="1"/>
  <c r="O1143" i="1"/>
  <c r="O1146" i="1"/>
  <c r="O4221" i="1"/>
  <c r="O4222" i="1"/>
  <c r="O4357" i="1"/>
  <c r="O4360" i="1"/>
  <c r="O626" i="1"/>
  <c r="O1195" i="1"/>
  <c r="O1197" i="1"/>
  <c r="O5959" i="1"/>
  <c r="O6088" i="1"/>
  <c r="O6089" i="1"/>
  <c r="O6171" i="1"/>
  <c r="O6172" i="1"/>
  <c r="O6916" i="1"/>
  <c r="O6917" i="1"/>
  <c r="O7169" i="1"/>
  <c r="O1036" i="1"/>
  <c r="O9975" i="1"/>
  <c r="O9995" i="1"/>
  <c r="O10000" i="1"/>
  <c r="O10001" i="1"/>
  <c r="O10003" i="1"/>
  <c r="O10004" i="1"/>
  <c r="O10014" i="1"/>
  <c r="O10111" i="1"/>
  <c r="O9985" i="1"/>
  <c r="O9986" i="1"/>
  <c r="O9999" i="1"/>
  <c r="O10015" i="1"/>
  <c r="O6401" i="1"/>
  <c r="O6254" i="1"/>
  <c r="O6976" i="1"/>
  <c r="O7273" i="1"/>
  <c r="O7274" i="1"/>
  <c r="O7275" i="1"/>
  <c r="O7276" i="1"/>
  <c r="O848" i="1"/>
  <c r="O849" i="1"/>
  <c r="O850" i="1"/>
  <c r="O852" i="1"/>
  <c r="O855" i="1"/>
  <c r="O856" i="1"/>
  <c r="O857" i="1"/>
  <c r="O859" i="1"/>
  <c r="O860" i="1"/>
  <c r="O861" i="1"/>
  <c r="O864" i="1"/>
  <c r="O865" i="1"/>
  <c r="O866" i="1"/>
  <c r="O867" i="1"/>
  <c r="O874" i="1"/>
  <c r="O875" i="1"/>
  <c r="O882" i="1"/>
  <c r="O3752" i="1"/>
  <c r="O3904" i="1"/>
  <c r="O5327" i="1"/>
  <c r="O5393" i="1"/>
  <c r="O914" i="1"/>
  <c r="O7171" i="1"/>
  <c r="O7612" i="1"/>
  <c r="O8558" i="1"/>
  <c r="O4975" i="1"/>
  <c r="O4979" i="1"/>
  <c r="O4987" i="1"/>
  <c r="O4990" i="1"/>
  <c r="O4993" i="1"/>
  <c r="O4995" i="1"/>
  <c r="O4997" i="1"/>
  <c r="O4998" i="1"/>
  <c r="O4999" i="1"/>
  <c r="O5000" i="1"/>
  <c r="O5725" i="1"/>
  <c r="O5727" i="1"/>
  <c r="O7586" i="1"/>
  <c r="O7587" i="1"/>
  <c r="O7589" i="1"/>
  <c r="O7594" i="1"/>
  <c r="O3811" i="1"/>
  <c r="O3815" i="1"/>
  <c r="O3816" i="1"/>
  <c r="O3818" i="1"/>
  <c r="O3819" i="1"/>
  <c r="O3820" i="1"/>
  <c r="O3821" i="1"/>
  <c r="O3825" i="1"/>
  <c r="O3826" i="1"/>
  <c r="O3827" i="1"/>
  <c r="O3828" i="1"/>
  <c r="O4371" i="1"/>
  <c r="O395" i="1"/>
  <c r="O6570" i="1"/>
  <c r="O6571" i="1"/>
  <c r="O6575" i="1"/>
  <c r="O7099" i="1"/>
  <c r="O7943" i="1"/>
  <c r="O1005" i="1"/>
  <c r="O9822" i="1"/>
  <c r="O9823" i="1"/>
  <c r="O9683" i="1"/>
  <c r="O9826" i="1"/>
  <c r="O9827" i="1"/>
  <c r="O9828" i="1"/>
  <c r="O1006" i="1"/>
  <c r="O1007" i="1"/>
  <c r="O9920" i="1"/>
  <c r="O4193" i="1"/>
  <c r="O4218" i="1"/>
  <c r="O9928" i="1"/>
  <c r="O9930" i="1"/>
  <c r="O9931" i="1"/>
  <c r="O9934" i="1"/>
  <c r="O4529" i="1"/>
  <c r="O4530" i="1"/>
  <c r="O9951" i="1"/>
  <c r="O10018" i="1"/>
  <c r="O10025" i="1"/>
  <c r="O10030" i="1"/>
  <c r="O5816" i="1"/>
  <c r="O5817" i="1"/>
  <c r="O10043" i="1"/>
  <c r="O5822" i="1"/>
  <c r="O5867" i="1"/>
  <c r="O10049" i="1"/>
  <c r="O10052" i="1"/>
  <c r="O5368" i="1"/>
  <c r="O5211" i="1"/>
  <c r="O5815" i="1"/>
  <c r="O527" i="1"/>
  <c r="O1408" i="1"/>
  <c r="O2945" i="1"/>
  <c r="O2992" i="1"/>
  <c r="O2993" i="1"/>
  <c r="O2994" i="1"/>
  <c r="O2995" i="1"/>
  <c r="O3256" i="1"/>
  <c r="O3262" i="1"/>
  <c r="O4664" i="1"/>
  <c r="O6438" i="1"/>
  <c r="O7232" i="1"/>
  <c r="O7318" i="1"/>
  <c r="O453" i="1"/>
  <c r="O455" i="1"/>
  <c r="O463" i="1"/>
  <c r="O464" i="1"/>
  <c r="O465" i="1"/>
  <c r="O467" i="1"/>
  <c r="O472" i="1"/>
  <c r="O474" i="1"/>
  <c r="O476" i="1"/>
  <c r="O477" i="1"/>
  <c r="O3257" i="1"/>
  <c r="O3477" i="1"/>
  <c r="O3478" i="1"/>
  <c r="O5646" i="1"/>
  <c r="O5676" i="1"/>
  <c r="O5677" i="1"/>
  <c r="O306" i="1"/>
  <c r="O5974" i="1"/>
  <c r="O480" i="1"/>
  <c r="O481" i="1"/>
  <c r="O1096" i="1"/>
  <c r="O1097" i="1"/>
  <c r="O1099" i="1"/>
  <c r="O3672" i="1"/>
  <c r="O5241" i="1"/>
  <c r="O5648" i="1"/>
  <c r="O1441" i="1"/>
  <c r="O1442" i="1"/>
  <c r="O1444" i="1"/>
  <c r="O1449" i="1"/>
  <c r="O1535" i="1"/>
  <c r="O1581" i="1"/>
  <c r="O1582" i="1"/>
  <c r="O1583" i="1"/>
  <c r="O1584" i="1"/>
  <c r="O1964" i="1"/>
  <c r="O1967" i="1"/>
  <c r="O3416" i="1"/>
  <c r="O4937" i="1"/>
  <c r="O3614" i="1"/>
  <c r="O3612" i="1"/>
  <c r="O3613" i="1"/>
  <c r="O3615" i="1"/>
  <c r="O2672" i="1"/>
  <c r="O2674" i="1"/>
  <c r="O542" i="1"/>
  <c r="O6058" i="1"/>
  <c r="O6163" i="1"/>
  <c r="O7331" i="1"/>
  <c r="O8345" i="1"/>
  <c r="O8549" i="1"/>
  <c r="O8550" i="1"/>
  <c r="O1245" i="1"/>
  <c r="O3853" i="1"/>
  <c r="O7289" i="1"/>
  <c r="O144" i="1"/>
  <c r="O145" i="1"/>
  <c r="O146" i="1"/>
  <c r="O2413" i="1"/>
  <c r="O2966" i="1"/>
  <c r="O4667" i="1"/>
  <c r="O5180" i="1"/>
  <c r="O5182" i="1"/>
  <c r="O5183" i="1"/>
  <c r="O5585" i="1"/>
  <c r="O3877" i="1"/>
  <c r="O3891" i="1"/>
  <c r="O10132" i="1"/>
  <c r="O177" i="1"/>
  <c r="O185" i="1"/>
  <c r="O4318" i="1"/>
  <c r="O1928" i="1"/>
  <c r="O1929" i="1"/>
  <c r="O6684" i="1"/>
  <c r="O3844" i="1"/>
  <c r="O1287" i="1"/>
  <c r="O1288" i="1"/>
  <c r="O5342" i="1"/>
  <c r="O725" i="1"/>
  <c r="O1291" i="1"/>
  <c r="O2643" i="1"/>
  <c r="O2646" i="1"/>
  <c r="O2653" i="1"/>
  <c r="O2663" i="1"/>
  <c r="O2665" i="1"/>
  <c r="O2703" i="1"/>
  <c r="O2704" i="1"/>
  <c r="O3421" i="1"/>
  <c r="O4321" i="1"/>
  <c r="O42" i="1"/>
  <c r="O43" i="1"/>
  <c r="O48" i="1"/>
  <c r="O55" i="1"/>
  <c r="O57" i="1"/>
  <c r="O501" i="1"/>
  <c r="O523" i="1"/>
  <c r="O1092" i="1"/>
  <c r="O1058" i="1"/>
  <c r="O1356" i="1"/>
  <c r="O1364" i="1"/>
  <c r="O1367" i="1"/>
  <c r="O1368" i="1"/>
  <c r="O1910" i="1"/>
  <c r="O1912" i="1"/>
  <c r="O1918" i="1"/>
  <c r="O2463" i="1"/>
  <c r="O2464" i="1"/>
  <c r="O3872" i="1"/>
  <c r="O7074" i="1"/>
  <c r="O7075" i="1"/>
  <c r="O7076" i="1"/>
  <c r="O7767" i="1"/>
  <c r="O615" i="1"/>
  <c r="O3020" i="1"/>
  <c r="O3021" i="1"/>
  <c r="O1083" i="1"/>
  <c r="O1084" i="1"/>
  <c r="O1085" i="1"/>
  <c r="O1090" i="1"/>
  <c r="O1254" i="1"/>
  <c r="O2724" i="1"/>
  <c r="O4392" i="1"/>
  <c r="O1823" i="1"/>
  <c r="O3408" i="1"/>
  <c r="O6312" i="1"/>
  <c r="O4120" i="1"/>
  <c r="O5369" i="1"/>
  <c r="O1333" i="1"/>
  <c r="O1335" i="1"/>
  <c r="O1337" i="1"/>
  <c r="O1338" i="1"/>
  <c r="O1339" i="1"/>
  <c r="O1340" i="1"/>
  <c r="O1342" i="1"/>
  <c r="O1343" i="1"/>
  <c r="O1433" i="1"/>
  <c r="O5494" i="1"/>
  <c r="O5495" i="1"/>
  <c r="O5496" i="1"/>
  <c r="O5978" i="1"/>
  <c r="O5979" i="1"/>
  <c r="O6484" i="1"/>
  <c r="O6808" i="1"/>
  <c r="O752" i="1"/>
  <c r="O2479" i="1"/>
  <c r="O4118" i="1"/>
  <c r="O7048" i="1"/>
  <c r="O7056" i="1"/>
  <c r="O2552" i="1"/>
  <c r="O3687" i="1"/>
  <c r="O3688" i="1"/>
  <c r="O3689" i="1"/>
  <c r="O3690" i="1"/>
  <c r="O3691" i="1"/>
  <c r="O3692" i="1"/>
  <c r="O3693" i="1"/>
  <c r="O3694" i="1"/>
  <c r="O3706" i="1"/>
  <c r="O3707" i="1"/>
  <c r="O3708" i="1"/>
  <c r="O3710" i="1"/>
  <c r="O3711" i="1"/>
  <c r="O3712" i="1"/>
  <c r="O3713" i="1"/>
  <c r="O3715" i="1"/>
  <c r="O3717" i="1"/>
  <c r="O3718" i="1"/>
  <c r="O3725" i="1"/>
  <c r="O4228" i="1"/>
  <c r="O4229" i="1"/>
  <c r="O4230" i="1"/>
  <c r="O4231" i="1"/>
  <c r="O4233" i="1"/>
  <c r="O4234" i="1"/>
  <c r="O5313" i="1"/>
  <c r="O5314" i="1"/>
  <c r="O5315" i="1"/>
  <c r="O5448" i="1"/>
  <c r="O5450" i="1"/>
  <c r="O5452" i="1"/>
  <c r="O4337" i="1"/>
  <c r="O6925" i="1"/>
  <c r="O7502" i="1"/>
  <c r="O2968" i="1"/>
  <c r="O2970" i="1"/>
  <c r="O2971" i="1"/>
  <c r="O2976" i="1"/>
  <c r="O2977" i="1"/>
  <c r="O4117" i="1"/>
  <c r="O4182" i="1"/>
  <c r="O4186" i="1"/>
  <c r="O4187" i="1"/>
  <c r="O4505" i="1"/>
  <c r="O5654" i="1"/>
  <c r="O6726" i="1"/>
  <c r="O2037" i="1"/>
  <c r="O2038" i="1"/>
  <c r="O2039" i="1"/>
  <c r="O3394" i="1"/>
  <c r="O4031" i="1"/>
  <c r="O4247" i="1"/>
  <c r="O4250" i="1"/>
  <c r="O4967" i="1"/>
  <c r="O4969" i="1"/>
  <c r="O5531" i="1"/>
  <c r="O5532" i="1"/>
  <c r="O2030" i="1"/>
  <c r="O2031" i="1"/>
  <c r="O2033" i="1"/>
  <c r="O2034" i="1"/>
  <c r="O4251" i="1"/>
  <c r="O4252" i="1"/>
  <c r="O4253" i="1"/>
  <c r="O4650" i="1"/>
  <c r="O4720" i="1"/>
  <c r="O4721" i="1"/>
  <c r="O4723" i="1"/>
  <c r="O4724" i="1"/>
  <c r="O4725" i="1"/>
  <c r="O5534" i="1"/>
  <c r="O6459" i="1"/>
  <c r="O4292" i="1"/>
  <c r="O4294" i="1"/>
  <c r="O4390" i="1"/>
  <c r="O4391" i="1"/>
  <c r="O4535" i="1"/>
  <c r="O4536" i="1"/>
  <c r="O7428" i="1"/>
  <c r="O2049" i="1"/>
  <c r="O2069" i="1"/>
  <c r="O683" i="1"/>
  <c r="O576" i="1"/>
  <c r="O577" i="1"/>
  <c r="O578" i="1"/>
  <c r="O579" i="1"/>
  <c r="O3359" i="1"/>
  <c r="O4052" i="1"/>
  <c r="O4053" i="1"/>
  <c r="O4938" i="1"/>
  <c r="O4939" i="1"/>
  <c r="O4940" i="1"/>
  <c r="O6786" i="1"/>
  <c r="O8000" i="1"/>
  <c r="O573" i="1"/>
  <c r="O3003" i="1"/>
  <c r="O3356" i="1"/>
  <c r="O3357" i="1"/>
  <c r="O3670" i="1"/>
  <c r="O5905" i="1"/>
  <c r="O6486" i="1"/>
  <c r="O6658" i="1"/>
  <c r="O6918" i="1"/>
  <c r="O7065" i="1"/>
  <c r="O533" i="1"/>
  <c r="O536" i="1"/>
  <c r="O537" i="1"/>
  <c r="O538" i="1"/>
  <c r="O541" i="1"/>
  <c r="O543" i="1"/>
  <c r="O546" i="1"/>
  <c r="O547" i="1"/>
  <c r="O558" i="1"/>
  <c r="O586" i="1"/>
  <c r="O593" i="1"/>
  <c r="O594" i="1"/>
  <c r="O596" i="1"/>
  <c r="O641" i="1"/>
  <c r="O4051" i="1"/>
  <c r="O4180" i="1"/>
  <c r="O4207" i="1"/>
  <c r="O4208" i="1"/>
  <c r="O4629" i="1"/>
  <c r="O4935" i="1"/>
  <c r="O5165" i="1"/>
  <c r="O5250" i="1"/>
  <c r="O5251" i="1"/>
  <c r="O5255" i="1"/>
  <c r="O5257" i="1"/>
  <c r="O5293" i="1"/>
  <c r="O6052" i="1"/>
  <c r="O6053" i="1"/>
  <c r="O6054" i="1"/>
  <c r="O6055" i="1"/>
  <c r="O6056" i="1"/>
  <c r="O6267" i="1"/>
  <c r="O6889" i="1"/>
  <c r="O7095" i="1"/>
  <c r="O7096" i="1"/>
  <c r="O7946" i="1"/>
  <c r="O8053" i="1"/>
  <c r="O563" i="1"/>
  <c r="O564" i="1"/>
  <c r="O565" i="1"/>
  <c r="O566" i="1"/>
  <c r="O567" i="1"/>
  <c r="O568" i="1"/>
  <c r="O1178" i="1"/>
  <c r="O1179" i="1"/>
  <c r="O1180" i="1"/>
  <c r="O1184" i="1"/>
  <c r="O1185" i="1"/>
  <c r="O1187" i="1"/>
  <c r="O1189" i="1"/>
  <c r="O4541" i="1"/>
  <c r="O5625" i="1"/>
  <c r="O7290" i="1"/>
  <c r="O427" i="1"/>
  <c r="O430" i="1"/>
  <c r="O6340" i="1"/>
  <c r="O6341" i="1"/>
  <c r="O6343" i="1"/>
  <c r="O6344" i="1"/>
  <c r="O6650" i="1"/>
  <c r="O6682" i="1"/>
  <c r="O7303" i="1"/>
  <c r="O2004" i="1"/>
  <c r="O2495" i="1"/>
  <c r="O2686" i="1"/>
  <c r="O2689" i="1"/>
  <c r="O2690" i="1"/>
  <c r="O2693" i="1"/>
  <c r="O2695" i="1"/>
  <c r="O3264" i="1"/>
  <c r="O3407" i="1"/>
  <c r="O4114" i="1"/>
  <c r="O5828" i="1"/>
  <c r="O6019" i="1"/>
  <c r="O6416" i="1"/>
  <c r="O6913" i="1"/>
  <c r="O1218" i="1"/>
  <c r="O1219" i="1"/>
  <c r="O1223" i="1"/>
  <c r="O1224" i="1"/>
  <c r="O1225" i="1"/>
  <c r="O1226" i="1"/>
  <c r="O1228" i="1"/>
  <c r="O1229" i="1"/>
  <c r="O1231" i="1"/>
  <c r="O1232" i="1"/>
  <c r="O1233" i="1"/>
  <c r="O1234" i="1"/>
  <c r="O1235" i="1"/>
  <c r="O1237" i="1"/>
  <c r="O1239" i="1"/>
  <c r="O1240" i="1"/>
  <c r="O1381" i="1"/>
  <c r="O1397" i="1"/>
  <c r="O1977" i="1"/>
  <c r="O1981" i="1"/>
  <c r="O1998" i="1"/>
  <c r="O1999" i="1"/>
  <c r="O2002" i="1"/>
  <c r="O2114" i="1"/>
  <c r="O2119" i="1"/>
  <c r="O2501" i="1"/>
  <c r="O2502" i="1"/>
  <c r="O2799" i="1"/>
  <c r="O2800" i="1"/>
  <c r="O2801" i="1"/>
  <c r="O2805" i="1"/>
  <c r="O2806" i="1"/>
  <c r="O2934" i="1"/>
  <c r="O3412" i="1"/>
  <c r="O4649" i="1"/>
  <c r="O5357" i="1"/>
  <c r="O191" i="1"/>
  <c r="O6511" i="1"/>
  <c r="O6512" i="1"/>
  <c r="O6513" i="1"/>
  <c r="O6558" i="1"/>
  <c r="O6946" i="1"/>
  <c r="O6947" i="1"/>
  <c r="O3244" i="1"/>
  <c r="O3245" i="1"/>
  <c r="O3246" i="1"/>
  <c r="O3252" i="1"/>
  <c r="O3254" i="1"/>
  <c r="O1105" i="1"/>
  <c r="O1106" i="1"/>
  <c r="O1107" i="1"/>
  <c r="O1108" i="1"/>
  <c r="O1109" i="1"/>
  <c r="O1331" i="1"/>
  <c r="O1332" i="1"/>
  <c r="O1434" i="1"/>
  <c r="O1435" i="1"/>
  <c r="O1439" i="1"/>
  <c r="O1946" i="1"/>
  <c r="O1947" i="1"/>
  <c r="O2947" i="1"/>
  <c r="O2950" i="1"/>
  <c r="O2951" i="1"/>
  <c r="O3515" i="1"/>
  <c r="O4223" i="1"/>
  <c r="O4660" i="1"/>
  <c r="O4661" i="1"/>
  <c r="O4662" i="1"/>
  <c r="O4663" i="1"/>
  <c r="O5184" i="1"/>
  <c r="O33" i="1"/>
  <c r="O6534" i="1"/>
  <c r="O6535" i="1"/>
  <c r="O6580" i="1"/>
  <c r="O6985" i="1"/>
  <c r="O7006" i="1"/>
  <c r="O7675" i="1"/>
  <c r="O7980" i="1"/>
  <c r="O4630" i="1"/>
  <c r="O6727" i="1"/>
  <c r="O2110" i="1"/>
  <c r="O9785" i="1"/>
  <c r="O9876" i="1"/>
  <c r="O9976" i="1"/>
  <c r="O9935" i="1"/>
  <c r="O10117" i="1"/>
  <c r="O10118" i="1"/>
  <c r="O10119" i="1"/>
  <c r="O10120" i="1"/>
  <c r="O112" i="1"/>
  <c r="O3604" i="1"/>
  <c r="O3605" i="1"/>
  <c r="O3606" i="1"/>
  <c r="O3621" i="1"/>
  <c r="O5308" i="1"/>
  <c r="O5310" i="1"/>
  <c r="O1159" i="1"/>
  <c r="O1160" i="1"/>
  <c r="O1161" i="1"/>
  <c r="O1162" i="1"/>
  <c r="O1163" i="1"/>
  <c r="O1164" i="1"/>
  <c r="O1165" i="1"/>
  <c r="O1168" i="1"/>
  <c r="O1170" i="1"/>
  <c r="O2705" i="1"/>
  <c r="O2706" i="1"/>
  <c r="O2707" i="1"/>
  <c r="O2712" i="1"/>
  <c r="O2869" i="1"/>
  <c r="O1114" i="1"/>
  <c r="O1115" i="1"/>
  <c r="O1117" i="1"/>
  <c r="O1122" i="1"/>
  <c r="O1173" i="1"/>
  <c r="O3452" i="1"/>
  <c r="O1167" i="1"/>
  <c r="O1171" i="1"/>
  <c r="O3263" i="1"/>
  <c r="O1055" i="1"/>
  <c r="O1110" i="1"/>
  <c r="O1112" i="1"/>
  <c r="O4542" i="1"/>
  <c r="O1038" i="1"/>
  <c r="O5233" i="1"/>
  <c r="O5915" i="1"/>
  <c r="O6116" i="1"/>
  <c r="O6119" i="1"/>
  <c r="O6849" i="1"/>
  <c r="O7343" i="1"/>
  <c r="O8185" i="1"/>
  <c r="O712" i="1"/>
  <c r="O1060" i="1"/>
  <c r="O6642" i="1"/>
  <c r="O4446" i="1"/>
  <c r="O3721" i="1"/>
  <c r="O3026" i="1"/>
  <c r="O7264" i="1"/>
  <c r="O5300" i="1"/>
  <c r="O5301" i="1"/>
  <c r="O5302" i="1"/>
  <c r="O5306" i="1"/>
  <c r="O9681" i="1"/>
  <c r="O7070" i="1"/>
  <c r="O7072" i="1"/>
  <c r="O3222" i="1"/>
  <c r="O1592" i="1"/>
  <c r="O1892" i="1"/>
  <c r="O1895" i="1"/>
  <c r="O3139" i="1"/>
  <c r="O1782" i="1"/>
  <c r="O1784" i="1"/>
  <c r="O1788" i="1"/>
  <c r="O1791" i="1"/>
  <c r="O1796" i="1"/>
  <c r="O4953" i="1"/>
  <c r="O3634" i="1"/>
  <c r="O3635" i="1"/>
  <c r="O3640" i="1"/>
  <c r="O3646" i="1"/>
  <c r="O3647" i="1"/>
  <c r="O3652" i="1"/>
  <c r="O3675" i="1"/>
  <c r="O2258" i="1"/>
  <c r="O3557" i="1"/>
  <c r="O3559" i="1"/>
  <c r="O6113" i="1"/>
  <c r="O2295" i="1"/>
  <c r="O2299" i="1"/>
  <c r="O2957" i="1"/>
  <c r="O2958" i="1"/>
  <c r="O3524" i="1"/>
  <c r="O3586" i="1"/>
  <c r="O4743" i="1"/>
  <c r="O1777" i="1"/>
  <c r="O3084" i="1"/>
  <c r="O3089" i="1"/>
  <c r="O3091" i="1"/>
  <c r="O3092" i="1"/>
  <c r="O3093" i="1"/>
  <c r="O3103" i="1"/>
  <c r="O3105" i="1"/>
  <c r="O3106" i="1"/>
  <c r="O3680" i="1"/>
  <c r="O3737" i="1"/>
  <c r="O4464" i="1"/>
  <c r="O5291" i="1"/>
  <c r="O5292" i="1"/>
  <c r="O3433" i="1"/>
  <c r="O3546" i="1"/>
  <c r="O3549" i="1"/>
  <c r="O193" i="1"/>
  <c r="O242" i="1"/>
  <c r="O6317" i="1"/>
  <c r="O6536" i="1"/>
  <c r="O6561" i="1"/>
  <c r="O6225" i="1"/>
  <c r="O2143" i="1"/>
  <c r="O2152" i="1"/>
  <c r="O2164" i="1"/>
  <c r="O2169" i="1"/>
  <c r="O6498" i="1"/>
  <c r="O6499" i="1"/>
  <c r="O7073" i="1"/>
  <c r="O1346" i="1"/>
  <c r="O3181" i="1"/>
  <c r="O3185" i="1"/>
  <c r="O3215" i="1"/>
  <c r="O3216" i="1"/>
  <c r="O5272" i="1"/>
  <c r="O5721" i="1"/>
  <c r="O5087" i="1"/>
  <c r="O3905" i="1"/>
  <c r="O3508" i="1"/>
  <c r="O6086" i="1"/>
  <c r="O6777" i="1"/>
  <c r="O6782" i="1"/>
  <c r="O6783" i="1"/>
  <c r="O6930" i="1"/>
  <c r="O4272" i="1"/>
  <c r="O4665" i="1"/>
  <c r="O5633" i="1"/>
  <c r="O5680" i="1"/>
  <c r="O5681" i="1"/>
  <c r="O5683" i="1"/>
  <c r="O6470" i="1"/>
  <c r="O3055" i="1"/>
  <c r="O3063" i="1"/>
  <c r="O3069" i="1"/>
  <c r="O5833" i="1"/>
  <c r="O5337" i="1"/>
  <c r="O1907" i="1"/>
  <c r="O3193" i="1"/>
  <c r="O3198" i="1"/>
  <c r="O548" i="1"/>
  <c r="O7908" i="1"/>
  <c r="O1259" i="1"/>
  <c r="O5853" i="1"/>
  <c r="O2735" i="1"/>
  <c r="O2736" i="1"/>
  <c r="O4483" i="1"/>
  <c r="O10187" i="1"/>
  <c r="O5404" i="1"/>
  <c r="O5405" i="1"/>
  <c r="O5527" i="1"/>
  <c r="O4441" i="1"/>
  <c r="O4444" i="1"/>
  <c r="O3869" i="1"/>
  <c r="O7307" i="1"/>
  <c r="O604" i="1"/>
  <c r="O6606" i="1"/>
  <c r="O29" i="1"/>
  <c r="O4256" i="1"/>
  <c r="O4075" i="1"/>
  <c r="O5903" i="1"/>
  <c r="O8012" i="1"/>
  <c r="O9859" i="1"/>
  <c r="O10127" i="1"/>
  <c r="O9988" i="1"/>
  <c r="O4351" i="1"/>
  <c r="O4353" i="1"/>
  <c r="O4354" i="1"/>
  <c r="O5989" i="1"/>
  <c r="O3525" i="1"/>
  <c r="O3528" i="1"/>
  <c r="O3529" i="1"/>
  <c r="O3530" i="1"/>
  <c r="O3532" i="1"/>
  <c r="O3534" i="1"/>
  <c r="O3537" i="1"/>
  <c r="O3541" i="1"/>
  <c r="O3875" i="1"/>
  <c r="O5024" i="1"/>
  <c r="O5446" i="1"/>
  <c r="O5874" i="1"/>
  <c r="O5885" i="1"/>
  <c r="O6483" i="1"/>
  <c r="O6899" i="1"/>
  <c r="O6952" i="1"/>
  <c r="O1070" i="1"/>
  <c r="O4459" i="1"/>
  <c r="O4462" i="1"/>
  <c r="O5909" i="1"/>
  <c r="O5910" i="1"/>
  <c r="O6994" i="1"/>
  <c r="O8030" i="1"/>
  <c r="O4946" i="1"/>
  <c r="O1010" i="1"/>
  <c r="O1015" i="1"/>
  <c r="O8033" i="1"/>
  <c r="O103" i="1"/>
  <c r="O1043" i="1"/>
  <c r="O1137" i="1"/>
  <c r="O4496" i="1"/>
  <c r="O6235" i="1"/>
  <c r="O6945" i="1"/>
  <c r="O7433" i="1"/>
  <c r="O7596" i="1"/>
  <c r="O7633" i="1"/>
  <c r="O7634" i="1"/>
  <c r="O7645" i="1"/>
  <c r="O9700" i="1"/>
  <c r="O2798" i="1"/>
  <c r="O5080" i="1"/>
  <c r="O7364" i="1"/>
  <c r="O7479" i="1"/>
  <c r="O7553" i="1"/>
  <c r="O7554" i="1"/>
  <c r="O7674" i="1"/>
  <c r="O8636" i="1"/>
  <c r="O605" i="1"/>
  <c r="O7012" i="1"/>
  <c r="O7301" i="1"/>
  <c r="O7722" i="1"/>
  <c r="O5696" i="1"/>
  <c r="O879" i="1"/>
  <c r="O3901" i="1"/>
  <c r="O5366" i="1"/>
  <c r="O7050" i="1"/>
  <c r="O7297" i="1"/>
  <c r="O7613" i="1"/>
  <c r="O4994" i="1"/>
  <c r="O7591" i="1"/>
  <c r="O3817" i="1"/>
  <c r="O3822" i="1"/>
  <c r="O3823" i="1"/>
  <c r="O5424" i="1"/>
  <c r="O6231" i="1"/>
  <c r="O4431" i="1"/>
  <c r="O6566" i="1"/>
  <c r="O6567" i="1"/>
  <c r="O6574" i="1"/>
  <c r="O762" i="1"/>
  <c r="O763" i="1"/>
  <c r="O764" i="1"/>
  <c r="O771" i="1"/>
  <c r="O773" i="1"/>
  <c r="O774" i="1"/>
  <c r="O776" i="1"/>
  <c r="O1328" i="1"/>
  <c r="O454" i="1"/>
  <c r="O456" i="1"/>
  <c r="O460" i="1"/>
  <c r="O462" i="1"/>
  <c r="O466" i="1"/>
  <c r="O468" i="1"/>
  <c r="O473" i="1"/>
  <c r="O475" i="1"/>
  <c r="O478" i="1"/>
  <c r="O479" i="1"/>
  <c r="O1098" i="1"/>
  <c r="O1101" i="1"/>
  <c r="O1104" i="1"/>
  <c r="O1448" i="1"/>
  <c r="O1575" i="1"/>
  <c r="O2673" i="1"/>
  <c r="O2680" i="1"/>
  <c r="O2682" i="1"/>
  <c r="O4641" i="1"/>
  <c r="O3812" i="1"/>
  <c r="O3813" i="1"/>
  <c r="O3814" i="1"/>
  <c r="O257" i="1"/>
  <c r="O6162" i="1"/>
  <c r="O6213" i="1"/>
  <c r="O6932" i="1"/>
  <c r="O1401" i="1"/>
  <c r="O2414" i="1"/>
  <c r="O2962" i="1"/>
  <c r="O5385" i="1"/>
  <c r="O5975" i="1"/>
  <c r="O2412" i="1"/>
  <c r="O483" i="1"/>
  <c r="O3513" i="1"/>
  <c r="O1453" i="1"/>
  <c r="O1455" i="1"/>
  <c r="O1456" i="1"/>
  <c r="O1460" i="1"/>
  <c r="O1450" i="1"/>
  <c r="O200" i="1"/>
  <c r="O6434" i="1"/>
  <c r="O1376" i="1"/>
  <c r="O1554" i="1"/>
  <c r="O1580" i="1"/>
  <c r="O1564" i="1"/>
  <c r="O719" i="1"/>
  <c r="O728" i="1"/>
  <c r="O1293" i="1"/>
  <c r="O1295" i="1"/>
  <c r="O1301" i="1"/>
  <c r="O2642" i="1"/>
  <c r="O2645" i="1"/>
  <c r="O2652" i="1"/>
  <c r="O2657" i="1"/>
  <c r="O2658" i="1"/>
  <c r="O2661" i="1"/>
  <c r="O2662" i="1"/>
  <c r="O2664" i="1"/>
  <c r="O2666" i="1"/>
  <c r="O2667" i="1"/>
  <c r="O2668" i="1"/>
  <c r="O2669" i="1"/>
  <c r="O2670" i="1"/>
  <c r="O2900" i="1"/>
  <c r="O3953" i="1"/>
  <c r="O4057" i="1"/>
  <c r="O4184" i="1"/>
  <c r="O5263" i="1"/>
  <c r="O5325" i="1"/>
  <c r="O6420" i="1"/>
  <c r="O6832" i="1"/>
  <c r="O7097" i="1"/>
  <c r="O7381" i="1"/>
  <c r="O7400" i="1"/>
  <c r="O7401" i="1"/>
  <c r="O7402" i="1"/>
  <c r="O7403" i="1"/>
  <c r="O7404" i="1"/>
  <c r="O7405" i="1"/>
  <c r="O7420" i="1"/>
  <c r="O7598" i="1"/>
  <c r="O7958" i="1"/>
  <c r="O8351" i="1"/>
  <c r="O8557" i="1"/>
  <c r="O8603" i="1"/>
  <c r="O1091" i="1"/>
  <c r="O633" i="1"/>
  <c r="O420" i="1"/>
  <c r="O786" i="1"/>
  <c r="O787" i="1"/>
  <c r="O2525" i="1"/>
  <c r="O5392" i="1"/>
  <c r="O1059" i="1"/>
  <c r="O3022" i="1"/>
  <c r="O432" i="1"/>
  <c r="O433" i="1"/>
  <c r="O436" i="1"/>
  <c r="O437" i="1"/>
  <c r="O1087" i="1"/>
  <c r="O1088" i="1"/>
  <c r="O2868" i="1"/>
  <c r="O708" i="1"/>
  <c r="O469" i="1"/>
  <c r="O6326" i="1"/>
  <c r="O1473" i="1"/>
  <c r="O5795" i="1"/>
  <c r="O1334" i="1"/>
  <c r="O1341" i="1"/>
  <c r="O3834" i="1"/>
  <c r="O4123" i="1"/>
  <c r="O5297" i="1"/>
  <c r="O5699" i="1"/>
  <c r="O754" i="1"/>
  <c r="O2478" i="1"/>
  <c r="O7047" i="1"/>
  <c r="O7768" i="1"/>
  <c r="O2548" i="1"/>
  <c r="O2550" i="1"/>
  <c r="O2556" i="1"/>
  <c r="O2558" i="1"/>
  <c r="O3685" i="1"/>
  <c r="O3701" i="1"/>
  <c r="O4232" i="1"/>
  <c r="O106" i="1"/>
  <c r="O5890" i="1"/>
  <c r="O5891" i="1"/>
  <c r="O6215" i="1"/>
  <c r="O6839" i="1"/>
  <c r="O6840" i="1"/>
  <c r="O2469" i="1"/>
  <c r="O3992" i="1"/>
  <c r="O3994" i="1"/>
  <c r="O4246" i="1"/>
  <c r="O4249" i="1"/>
  <c r="O4592" i="1"/>
  <c r="O3996" i="1"/>
  <c r="O4968" i="1"/>
  <c r="O5207" i="1"/>
  <c r="O5632" i="1"/>
  <c r="O5670" i="1"/>
  <c r="O2029" i="1"/>
  <c r="O2035" i="1"/>
  <c r="O3985" i="1"/>
  <c r="O3986" i="1"/>
  <c r="O4236" i="1"/>
  <c r="O4237" i="1"/>
  <c r="O4238" i="1"/>
  <c r="O4239" i="1"/>
  <c r="O4240" i="1"/>
  <c r="O4241" i="1"/>
  <c r="O4244" i="1"/>
  <c r="O4245" i="1"/>
  <c r="O3991" i="1"/>
  <c r="O4243" i="1"/>
  <c r="O189" i="1"/>
  <c r="O248" i="1"/>
  <c r="O4291" i="1"/>
  <c r="O4293" i="1"/>
  <c r="O4296" i="1"/>
  <c r="O4297" i="1"/>
  <c r="O4301" i="1"/>
  <c r="O4302" i="1"/>
  <c r="O4303" i="1"/>
  <c r="O4304" i="1"/>
  <c r="O4393" i="1"/>
  <c r="O5500" i="1"/>
  <c r="O5555" i="1"/>
  <c r="O6385" i="1"/>
  <c r="O6830" i="1"/>
  <c r="O6831" i="1"/>
  <c r="O6942" i="1"/>
  <c r="O4503" i="1"/>
  <c r="O5007" i="1"/>
  <c r="O4211" i="1"/>
  <c r="O3030" i="1"/>
  <c r="O3031" i="1"/>
  <c r="O6449" i="1"/>
  <c r="O6451" i="1"/>
  <c r="O600" i="1"/>
  <c r="O602" i="1"/>
  <c r="O2904" i="1"/>
  <c r="O272" i="1"/>
  <c r="O658" i="1"/>
  <c r="O674" i="1"/>
  <c r="O675" i="1"/>
  <c r="O685" i="1"/>
  <c r="O687" i="1"/>
  <c r="O691" i="1"/>
  <c r="O2087" i="1"/>
  <c r="O5186" i="1"/>
  <c r="O2921" i="1"/>
  <c r="O5641" i="1"/>
  <c r="O4055" i="1"/>
  <c r="O4056" i="1"/>
  <c r="O5298" i="1"/>
  <c r="O4262" i="1"/>
  <c r="O190" i="1"/>
  <c r="O8006" i="1"/>
  <c r="O6012" i="1"/>
  <c r="O581" i="1"/>
  <c r="O2048" i="1"/>
  <c r="O4265" i="1"/>
  <c r="O595" i="1"/>
  <c r="O5630" i="1"/>
  <c r="O2025" i="1"/>
  <c r="O7977" i="1"/>
  <c r="O1976" i="1"/>
  <c r="O2007" i="1"/>
  <c r="O5252" i="1"/>
  <c r="O6373" i="1"/>
  <c r="O6374" i="1"/>
  <c r="O2678" i="1"/>
  <c r="O2679" i="1"/>
  <c r="O2681" i="1"/>
  <c r="O5947" i="1"/>
  <c r="O3247" i="1"/>
  <c r="O3249" i="1"/>
  <c r="O3255" i="1"/>
  <c r="O1945" i="1"/>
  <c r="O4225" i="1"/>
  <c r="O2942" i="1"/>
  <c r="O6827" i="1"/>
  <c r="O8168" i="1"/>
  <c r="O2952" i="1"/>
  <c r="O3837" i="1"/>
  <c r="O5309" i="1"/>
  <c r="O1166" i="1"/>
  <c r="O2713" i="1"/>
  <c r="O1119" i="1"/>
  <c r="O1057" i="1"/>
  <c r="O2377" i="1"/>
  <c r="O711" i="1"/>
  <c r="O714" i="1"/>
  <c r="O715" i="1"/>
  <c r="O2376" i="1"/>
  <c r="O713" i="1"/>
  <c r="O4448" i="1"/>
  <c r="O4196" i="1"/>
  <c r="O4417" i="1"/>
  <c r="O4209" i="1"/>
  <c r="O4210" i="1"/>
  <c r="O4587" i="1"/>
  <c r="O5104" i="1"/>
  <c r="O3160" i="1"/>
  <c r="O6031" i="1"/>
  <c r="O3444" i="1"/>
  <c r="O3451" i="1"/>
  <c r="O3958" i="1"/>
  <c r="O3453" i="1"/>
  <c r="O4315" i="1"/>
  <c r="O8051" i="1"/>
  <c r="O7224" i="1"/>
  <c r="O7225" i="1"/>
  <c r="O7226" i="1"/>
  <c r="O7227" i="1"/>
  <c r="O7228" i="1"/>
  <c r="O8084" i="1"/>
  <c r="O8085" i="1"/>
  <c r="O3113" i="1"/>
  <c r="O3673" i="1"/>
  <c r="O7337" i="1"/>
  <c r="O5150" i="1"/>
  <c r="O6529" i="1"/>
  <c r="O7263" i="1"/>
  <c r="O1664" i="1"/>
  <c r="O3191" i="1"/>
  <c r="O3943" i="1"/>
  <c r="O1792" i="1"/>
  <c r="O1793" i="1"/>
  <c r="O1899" i="1"/>
  <c r="O3233" i="1"/>
  <c r="O3237" i="1"/>
  <c r="O5501" i="1"/>
  <c r="O7241" i="1"/>
  <c r="O1311" i="1"/>
  <c r="O3241" i="1"/>
  <c r="O1781" i="1"/>
  <c r="O1785" i="1"/>
  <c r="O1786" i="1"/>
  <c r="O1787" i="1"/>
  <c r="O4549" i="1"/>
  <c r="O5409" i="1"/>
  <c r="O5829" i="1"/>
  <c r="O6481" i="1"/>
  <c r="O1696" i="1"/>
  <c r="O1703" i="1"/>
  <c r="O1708" i="1"/>
  <c r="O3207" i="1"/>
  <c r="O3227" i="1"/>
  <c r="O3230" i="1"/>
  <c r="O3231" i="1"/>
  <c r="O1632" i="1"/>
  <c r="O3213" i="1"/>
  <c r="O3965" i="1"/>
  <c r="O3946" i="1"/>
  <c r="O4597" i="1"/>
  <c r="O4737" i="1"/>
  <c r="O6472" i="1"/>
  <c r="O6805" i="1"/>
  <c r="O7482" i="1"/>
  <c r="O8882" i="1"/>
  <c r="O1679" i="1"/>
  <c r="O1725" i="1"/>
  <c r="O2839" i="1"/>
  <c r="O2845" i="1"/>
  <c r="O2847" i="1"/>
  <c r="O4613" i="1"/>
  <c r="O6690" i="1"/>
  <c r="O6691" i="1"/>
  <c r="O6847" i="1"/>
  <c r="O1619" i="1"/>
  <c r="O5322" i="1"/>
  <c r="O1901" i="1"/>
  <c r="O2349" i="1"/>
  <c r="O2629" i="1"/>
  <c r="O3633" i="1"/>
  <c r="O3636" i="1"/>
  <c r="O3637" i="1"/>
  <c r="O3638" i="1"/>
  <c r="O3641" i="1"/>
  <c r="O3696" i="1"/>
  <c r="O6178" i="1"/>
  <c r="O6819" i="1"/>
  <c r="O6822" i="1"/>
  <c r="O1820" i="1"/>
  <c r="O2259" i="1"/>
  <c r="O2264" i="1"/>
  <c r="O2266" i="1"/>
  <c r="O3561" i="1"/>
  <c r="O3562" i="1"/>
  <c r="O3564" i="1"/>
  <c r="O3565" i="1"/>
  <c r="O3568" i="1"/>
  <c r="O3569" i="1"/>
  <c r="O3577" i="1"/>
  <c r="O3578" i="1"/>
  <c r="O5237" i="1"/>
  <c r="O5238" i="1"/>
  <c r="O5240" i="1"/>
  <c r="O2294" i="1"/>
  <c r="O3580" i="1"/>
  <c r="O3581" i="1"/>
  <c r="O3582" i="1"/>
  <c r="O3587" i="1"/>
  <c r="O3589" i="1"/>
  <c r="O6554" i="1"/>
  <c r="O1802" i="1"/>
  <c r="O6712" i="1"/>
  <c r="O3085" i="1"/>
  <c r="O3097" i="1"/>
  <c r="O3098" i="1"/>
  <c r="O3099" i="1"/>
  <c r="O3101" i="1"/>
  <c r="O3104" i="1"/>
  <c r="O3679" i="1"/>
  <c r="O3852" i="1"/>
  <c r="O5101" i="1"/>
  <c r="O5697" i="1"/>
  <c r="O5737" i="1"/>
  <c r="O7170" i="1"/>
  <c r="O8134" i="1"/>
  <c r="O8165" i="1"/>
  <c r="O7283" i="1"/>
  <c r="O2135" i="1"/>
  <c r="O2165" i="1"/>
  <c r="O2170" i="1"/>
  <c r="O2184" i="1"/>
  <c r="O2207" i="1"/>
  <c r="O5715" i="1"/>
  <c r="O4326" i="1"/>
  <c r="O4328" i="1"/>
  <c r="O4329" i="1"/>
  <c r="O411" i="1"/>
  <c r="O6381" i="1"/>
  <c r="O7015" i="1"/>
  <c r="O7024" i="1"/>
  <c r="O7027" i="1"/>
  <c r="O7032" i="1"/>
  <c r="O6955" i="1"/>
  <c r="O1347" i="1"/>
  <c r="O1348" i="1"/>
  <c r="O2636" i="1"/>
  <c r="O2638" i="1"/>
  <c r="O3154" i="1"/>
  <c r="O3170" i="1"/>
  <c r="O3171" i="1"/>
  <c r="O3172" i="1"/>
  <c r="O3175" i="1"/>
  <c r="O3178" i="1"/>
  <c r="O3184" i="1"/>
  <c r="O3967" i="1"/>
  <c r="O3343" i="1"/>
  <c r="O3439" i="1"/>
  <c r="O5271" i="1"/>
  <c r="O5273" i="1"/>
  <c r="O5274" i="1"/>
  <c r="O5331" i="1"/>
  <c r="O5837" i="1"/>
  <c r="O2372" i="1"/>
  <c r="O554" i="1"/>
  <c r="O6169" i="1"/>
  <c r="O6389" i="1"/>
  <c r="O6598" i="1"/>
  <c r="O5088" i="1"/>
  <c r="O7315" i="1"/>
  <c r="O7574" i="1"/>
  <c r="O2313" i="1"/>
  <c r="O3197" i="1"/>
  <c r="O3435" i="1"/>
  <c r="O4271" i="1"/>
  <c r="O6192" i="1"/>
  <c r="O3072" i="1"/>
  <c r="O3073" i="1"/>
  <c r="O6047" i="1"/>
  <c r="O4705" i="1"/>
  <c r="O410" i="1"/>
  <c r="O1908" i="1"/>
  <c r="O1909" i="1"/>
  <c r="O3192" i="1"/>
  <c r="O3201" i="1"/>
  <c r="O3203" i="1"/>
  <c r="O5265" i="1"/>
  <c r="O5267" i="1"/>
  <c r="O5269" i="1"/>
  <c r="O5720" i="1"/>
  <c r="O5872" i="1"/>
  <c r="O8414" i="1"/>
  <c r="O6478" i="1"/>
  <c r="O6479" i="1"/>
  <c r="O4440" i="1"/>
  <c r="O7004" i="1"/>
  <c r="O4216" i="1"/>
  <c r="O4486" i="1"/>
  <c r="O4584" i="1"/>
  <c r="O5898" i="1"/>
  <c r="O6903" i="1"/>
  <c r="O7452" i="1"/>
  <c r="O7577" i="1"/>
  <c r="O8184" i="1"/>
  <c r="O8347" i="1"/>
  <c r="O4356" i="1"/>
  <c r="O7370" i="1"/>
  <c r="O8638" i="1"/>
  <c r="O4750" i="1"/>
  <c r="O4798" i="1"/>
  <c r="O4857" i="1"/>
  <c r="O5396" i="1"/>
  <c r="O2231" i="1"/>
  <c r="O6850" i="1"/>
  <c r="O7706" i="1"/>
  <c r="O7707" i="1"/>
  <c r="O7713" i="1"/>
  <c r="O7724" i="1"/>
  <c r="O7729" i="1"/>
  <c r="O7730" i="1"/>
  <c r="O7685" i="1"/>
  <c r="O7688" i="1"/>
  <c r="O7696" i="1"/>
  <c r="O7698" i="1"/>
  <c r="O7786" i="1"/>
  <c r="O7787" i="1"/>
  <c r="O7822" i="1"/>
  <c r="O7825" i="1"/>
  <c r="O7826" i="1"/>
  <c r="O7827" i="1"/>
  <c r="O8218" i="1"/>
  <c r="O5178" i="1"/>
  <c r="O5655" i="1"/>
  <c r="O7103" i="1"/>
  <c r="O8149" i="1"/>
  <c r="O8216" i="1"/>
  <c r="O8330" i="1"/>
  <c r="O8337" i="1"/>
  <c r="O8409" i="1"/>
  <c r="O7654" i="1"/>
  <c r="O761" i="1"/>
  <c r="O8579" i="1"/>
  <c r="O1454" i="1"/>
  <c r="O1461" i="1"/>
  <c r="O724" i="1"/>
  <c r="O2729" i="1"/>
  <c r="O3414" i="1"/>
  <c r="O7424" i="1"/>
  <c r="O7425" i="1"/>
  <c r="O7445" i="1"/>
  <c r="O7454" i="1"/>
  <c r="O7055" i="1"/>
  <c r="O421" i="1"/>
  <c r="O788" i="1"/>
  <c r="O5794" i="1"/>
  <c r="O4242" i="1"/>
  <c r="O5064" i="1"/>
  <c r="O2061" i="1"/>
  <c r="O4300" i="1"/>
  <c r="O6788" i="1"/>
  <c r="O4504" i="1"/>
  <c r="O5008" i="1"/>
  <c r="O38" i="1"/>
  <c r="O3976" i="1"/>
  <c r="O2879" i="1"/>
  <c r="O2881" i="1"/>
  <c r="O2885" i="1"/>
  <c r="O3977" i="1"/>
  <c r="O6085" i="1"/>
  <c r="O6465" i="1"/>
  <c r="O2070" i="1"/>
  <c r="O5914" i="1"/>
  <c r="O5102" i="1"/>
  <c r="O666" i="1"/>
  <c r="O668" i="1"/>
  <c r="O3326" i="1"/>
  <c r="O5328" i="1"/>
  <c r="O5373" i="1"/>
  <c r="O2098" i="1"/>
  <c r="O2101" i="1"/>
  <c r="O2103" i="1"/>
  <c r="O2104" i="1"/>
  <c r="O2105" i="1"/>
  <c r="O2106" i="1"/>
  <c r="O2910" i="1"/>
  <c r="O2926" i="1"/>
  <c r="O3048" i="1"/>
  <c r="O3854" i="1"/>
  <c r="O5379" i="1"/>
  <c r="O8136" i="1"/>
  <c r="O4016" i="1"/>
  <c r="O5164" i="1"/>
  <c r="O4447" i="1"/>
  <c r="O4719" i="1"/>
  <c r="O7233" i="1"/>
  <c r="O8031" i="1"/>
  <c r="O3219" i="1"/>
  <c r="O3576" i="1"/>
  <c r="O534" i="1"/>
  <c r="O6158" i="1"/>
  <c r="O6412" i="1"/>
  <c r="O6635" i="1"/>
  <c r="O1780" i="1"/>
  <c r="O4327" i="1"/>
  <c r="O4334" i="1"/>
  <c r="O7459" i="1"/>
  <c r="O3062" i="1"/>
  <c r="O1351" i="1"/>
  <c r="O3179" i="1"/>
  <c r="O3186" i="1"/>
  <c r="O3187" i="1"/>
  <c r="O4645" i="1"/>
  <c r="O4956" i="1"/>
  <c r="O5258" i="1"/>
  <c r="O5338" i="1"/>
  <c r="O5719" i="1"/>
  <c r="O5152" i="1"/>
  <c r="O6594" i="1"/>
  <c r="O7230" i="1"/>
  <c r="O3194" i="1"/>
  <c r="O3195" i="1"/>
  <c r="O549" i="1"/>
  <c r="O3963" i="1"/>
  <c r="O3503" i="1"/>
  <c r="O3519" i="1"/>
  <c r="O5797" i="1"/>
  <c r="O5798" i="1"/>
  <c r="O5668" i="1"/>
  <c r="O4457" i="1"/>
  <c r="O5075" i="1"/>
  <c r="O6013" i="1"/>
  <c r="O1081" i="1"/>
  <c r="O5433" i="1"/>
  <c r="O1133" i="1"/>
  <c r="O1136" i="1"/>
  <c r="O1035" i="1"/>
  <c r="O1037" i="1"/>
  <c r="O1196" i="1"/>
  <c r="O6014" i="1"/>
  <c r="O6015" i="1"/>
  <c r="O6476" i="1"/>
  <c r="O7648" i="1"/>
  <c r="O9998" i="1"/>
  <c r="O8305" i="1"/>
  <c r="O8664" i="1"/>
  <c r="O851" i="1"/>
  <c r="O858" i="1"/>
  <c r="O6787" i="1"/>
  <c r="O7261" i="1"/>
  <c r="O7469" i="1"/>
  <c r="O3824" i="1"/>
  <c r="O5650" i="1"/>
  <c r="O1443" i="1"/>
  <c r="O1446" i="1"/>
  <c r="O1960" i="1"/>
  <c r="O1963" i="1"/>
  <c r="O1965" i="1"/>
  <c r="O1968" i="1"/>
  <c r="O1972" i="1"/>
  <c r="O1974" i="1"/>
  <c r="O2872" i="1"/>
  <c r="O3347" i="1"/>
  <c r="O6524" i="1"/>
  <c r="O6525" i="1"/>
  <c r="O6526" i="1"/>
  <c r="O3404" i="1"/>
  <c r="O1249" i="1"/>
  <c r="O3382" i="1"/>
  <c r="O3403" i="1"/>
  <c r="O3401" i="1"/>
  <c r="O3400" i="1"/>
  <c r="O3402" i="1"/>
  <c r="O3552" i="1"/>
  <c r="O6064" i="1"/>
  <c r="O6065" i="1"/>
  <c r="O6066" i="1"/>
  <c r="O6098" i="1"/>
  <c r="O7455" i="1"/>
  <c r="O7456" i="1"/>
  <c r="O137" i="1"/>
  <c r="O159" i="1"/>
  <c r="O164" i="1"/>
  <c r="O169" i="1"/>
  <c r="O171" i="1"/>
  <c r="O172" i="1"/>
  <c r="O173" i="1"/>
  <c r="O174" i="1"/>
  <c r="O1504" i="1"/>
  <c r="O1956" i="1"/>
  <c r="O2865" i="1"/>
  <c r="O2946" i="1"/>
  <c r="O2961" i="1"/>
  <c r="O4122" i="1"/>
  <c r="O5179" i="1"/>
  <c r="O5181" i="1"/>
  <c r="O5607" i="1"/>
  <c r="O7439" i="1"/>
  <c r="O156" i="1"/>
  <c r="O157" i="1"/>
  <c r="O158" i="1"/>
  <c r="O182" i="1"/>
  <c r="O8144" i="1"/>
  <c r="O3345" i="1"/>
  <c r="O1358" i="1"/>
  <c r="O1359" i="1"/>
  <c r="O1362" i="1"/>
  <c r="O1365" i="1"/>
  <c r="O1369" i="1"/>
  <c r="O1370" i="1"/>
  <c r="O1371" i="1"/>
  <c r="O1373" i="1"/>
  <c r="O1911" i="1"/>
  <c r="O1913" i="1"/>
  <c r="O1920" i="1"/>
  <c r="O1922" i="1"/>
  <c r="O5954" i="1"/>
  <c r="O5955" i="1"/>
  <c r="O6303" i="1"/>
  <c r="O6334" i="1"/>
  <c r="O6445" i="1"/>
  <c r="O7500" i="1"/>
  <c r="O8294" i="1"/>
  <c r="O8472" i="1"/>
  <c r="O8494" i="1"/>
  <c r="O1253" i="1"/>
  <c r="O1255" i="1"/>
  <c r="O1831" i="1"/>
  <c r="O3265" i="1"/>
  <c r="O4017" i="1"/>
  <c r="O2719" i="1"/>
  <c r="O6349" i="1"/>
  <c r="O4024" i="1"/>
  <c r="O7092" i="1"/>
  <c r="O9186" i="1"/>
  <c r="O1936" i="1"/>
  <c r="O1937" i="1"/>
  <c r="O2476" i="1"/>
  <c r="O4280" i="1"/>
  <c r="O5950" i="1"/>
  <c r="O5958" i="1"/>
  <c r="O6683" i="1"/>
  <c r="O6933" i="1"/>
  <c r="O747" i="1"/>
  <c r="O751" i="1"/>
  <c r="O753" i="1"/>
  <c r="O7250" i="1"/>
  <c r="O165" i="1"/>
  <c r="O179" i="1"/>
  <c r="O3354" i="1"/>
  <c r="O3697" i="1"/>
  <c r="O5453" i="1"/>
  <c r="O5454" i="1"/>
  <c r="O5457" i="1"/>
  <c r="O5458" i="1"/>
  <c r="O40" i="1"/>
  <c r="O41" i="1"/>
  <c r="O143" i="1"/>
  <c r="O188" i="1"/>
  <c r="O6120" i="1"/>
  <c r="O7039" i="1"/>
  <c r="O7107" i="1"/>
  <c r="O7108" i="1"/>
  <c r="O2698" i="1"/>
  <c r="O2969" i="1"/>
  <c r="O4419" i="1"/>
  <c r="O4507" i="1"/>
  <c r="O4508" i="1"/>
  <c r="O4673" i="1"/>
  <c r="O4674" i="1"/>
  <c r="O869" i="1"/>
  <c r="O870" i="1"/>
  <c r="O6413" i="1"/>
  <c r="O6663" i="1"/>
  <c r="O6666" i="1"/>
  <c r="O4000" i="1"/>
  <c r="O4001" i="1"/>
  <c r="O4002" i="1"/>
  <c r="O5533" i="1"/>
  <c r="O5623" i="1"/>
  <c r="O5836" i="1"/>
  <c r="O5622" i="1"/>
  <c r="O3667" i="1"/>
  <c r="O3668" i="1"/>
  <c r="O4936" i="1"/>
  <c r="O5411" i="1"/>
  <c r="O5742" i="1"/>
  <c r="O419" i="1"/>
  <c r="O531" i="1"/>
  <c r="O7371" i="1"/>
  <c r="O8001" i="1"/>
  <c r="O574" i="1"/>
  <c r="O3671" i="1"/>
  <c r="O4583" i="1"/>
  <c r="O4966" i="1"/>
  <c r="O6834" i="1"/>
  <c r="O6835" i="1"/>
  <c r="O7495" i="1"/>
  <c r="O8141" i="1"/>
  <c r="O535" i="1"/>
  <c r="O544" i="1"/>
  <c r="O3666" i="1"/>
  <c r="O5637" i="1"/>
  <c r="O5883" i="1"/>
  <c r="O6435" i="1"/>
  <c r="O6436" i="1"/>
  <c r="O6707" i="1"/>
  <c r="O7576" i="1"/>
  <c r="O571" i="1"/>
  <c r="O1183" i="1"/>
  <c r="O1190" i="1"/>
  <c r="O3425" i="1"/>
  <c r="O6106" i="1"/>
  <c r="O6423" i="1"/>
  <c r="O7342" i="1"/>
  <c r="O7475" i="1"/>
  <c r="O3358" i="1"/>
  <c r="O6547" i="1"/>
  <c r="O1193" i="1"/>
  <c r="O2517" i="1"/>
  <c r="O3743" i="1"/>
  <c r="O4112" i="1"/>
  <c r="O4113" i="1"/>
  <c r="O431" i="1"/>
  <c r="O439" i="1"/>
  <c r="O5945" i="1"/>
  <c r="O6920" i="1"/>
  <c r="O6921" i="1"/>
  <c r="O6922" i="1"/>
  <c r="O6960" i="1"/>
  <c r="O6961" i="1"/>
  <c r="O7625" i="1"/>
  <c r="O7632" i="1"/>
  <c r="O7763" i="1"/>
  <c r="O1300" i="1"/>
  <c r="O2512" i="1"/>
  <c r="O2687" i="1"/>
  <c r="O2688" i="1"/>
  <c r="O2694" i="1"/>
  <c r="O4109" i="1"/>
  <c r="O5896" i="1"/>
  <c r="O6210" i="1"/>
  <c r="O8415" i="1"/>
  <c r="O8416" i="1"/>
  <c r="O1217" i="1"/>
  <c r="O1221" i="1"/>
  <c r="O1227" i="1"/>
  <c r="O1230" i="1"/>
  <c r="O1236" i="1"/>
  <c r="O1980" i="1"/>
  <c r="O1982" i="1"/>
  <c r="O1984" i="1"/>
  <c r="O2001" i="1"/>
  <c r="O2117" i="1"/>
  <c r="O2118" i="1"/>
  <c r="O2120" i="1"/>
  <c r="O2121" i="1"/>
  <c r="O2125" i="1"/>
  <c r="O2709" i="1"/>
  <c r="O2871" i="1"/>
  <c r="O3344" i="1"/>
  <c r="O4110" i="1"/>
  <c r="O5365" i="1"/>
  <c r="O5553" i="1"/>
  <c r="O5882" i="1"/>
  <c r="O240" i="1"/>
  <c r="O6361" i="1"/>
  <c r="O6362" i="1"/>
  <c r="O6363" i="1"/>
  <c r="O6507" i="1"/>
  <c r="O6508" i="1"/>
  <c r="O6509" i="1"/>
  <c r="O6510" i="1"/>
  <c r="O7053" i="1"/>
  <c r="O7965" i="1"/>
  <c r="O718" i="1"/>
  <c r="O3518" i="1"/>
  <c r="O5871" i="1"/>
  <c r="O31" i="1"/>
  <c r="O9775" i="1"/>
  <c r="O10050" i="1"/>
  <c r="O9786" i="1"/>
  <c r="O3013" i="1"/>
  <c r="O3014" i="1"/>
  <c r="O3017" i="1"/>
  <c r="O3609" i="1"/>
  <c r="O3618" i="1"/>
  <c r="O3975" i="1"/>
  <c r="O5209" i="1"/>
  <c r="O155" i="1"/>
  <c r="O1169" i="1"/>
  <c r="O3419" i="1"/>
  <c r="O6404" i="1"/>
  <c r="O6898" i="1"/>
  <c r="O6001" i="1"/>
  <c r="O5304" i="1"/>
  <c r="O5305" i="1"/>
  <c r="O5307" i="1"/>
  <c r="O5771" i="1"/>
  <c r="O6219" i="1"/>
  <c r="O4647" i="1"/>
  <c r="O4366" i="1"/>
  <c r="O6757" i="1"/>
  <c r="O3132" i="1"/>
  <c r="O6586" i="1"/>
  <c r="O3575" i="1"/>
  <c r="O6587" i="1"/>
  <c r="O1310" i="1"/>
  <c r="O1776" i="1"/>
  <c r="O2998" i="1"/>
  <c r="O3000" i="1"/>
  <c r="O3001" i="1"/>
  <c r="O6792" i="1"/>
  <c r="O5081" i="1"/>
  <c r="O4330" i="1"/>
  <c r="O3851" i="1"/>
  <c r="O7658" i="1"/>
  <c r="O3507" i="1"/>
  <c r="O5329" i="1"/>
  <c r="O6346" i="1"/>
  <c r="O6778" i="1"/>
  <c r="O8495" i="1"/>
  <c r="O6670" i="1"/>
  <c r="O2317" i="1"/>
  <c r="O2319" i="1"/>
  <c r="O3064" i="1"/>
  <c r="O3077" i="1"/>
  <c r="O8010" i="1"/>
  <c r="O2597" i="1"/>
  <c r="O5688" i="1"/>
  <c r="O1265" i="1"/>
  <c r="O5403" i="1"/>
  <c r="O5530" i="1"/>
  <c r="O4158" i="1"/>
  <c r="O2439" i="1"/>
  <c r="O7266" i="1"/>
  <c r="O243" i="1"/>
  <c r="O6217" i="1"/>
  <c r="O6502" i="1"/>
  <c r="O6503" i="1"/>
  <c r="O6505" i="1"/>
  <c r="O6680" i="1"/>
  <c r="O8015" i="1"/>
  <c r="O6092" i="1"/>
  <c r="O4348" i="1"/>
  <c r="O4349" i="1"/>
  <c r="O4352" i="1"/>
  <c r="O5988" i="1"/>
  <c r="O3540" i="1"/>
  <c r="O5799" i="1"/>
  <c r="O3531" i="1"/>
  <c r="O5226" i="1"/>
  <c r="O3491" i="1"/>
  <c r="O4368" i="1"/>
  <c r="O4369" i="1"/>
  <c r="O6170" i="1"/>
  <c r="O8576" i="1"/>
  <c r="O1021" i="1"/>
  <c r="O5076" i="1"/>
  <c r="O6938" i="1"/>
  <c r="O6992" i="1"/>
  <c r="O7319" i="1"/>
  <c r="O8179" i="1"/>
  <c r="O8323" i="1"/>
  <c r="O8410" i="1"/>
  <c r="O8737" i="1"/>
  <c r="O1012" i="1"/>
  <c r="O109" i="1"/>
  <c r="O1023" i="1"/>
  <c r="O1025" i="1"/>
  <c r="O1026" i="1"/>
  <c r="O1027" i="1"/>
  <c r="O1029" i="1"/>
  <c r="O1040" i="1"/>
  <c r="O1044" i="1"/>
  <c r="O1047" i="1"/>
  <c r="O1141" i="1"/>
  <c r="O1151" i="1"/>
  <c r="O1157" i="1"/>
  <c r="O4156" i="1"/>
  <c r="O4510" i="1"/>
  <c r="O4490" i="1"/>
  <c r="O4491" i="1"/>
  <c r="O4493" i="1"/>
  <c r="O1049" i="1"/>
  <c r="O1051" i="1"/>
  <c r="O1033" i="1"/>
  <c r="O1144" i="1"/>
  <c r="O1147" i="1"/>
  <c r="O6016" i="1"/>
  <c r="O6193" i="1"/>
  <c r="O6194" i="1"/>
  <c r="O6234" i="1"/>
  <c r="O6418" i="1"/>
  <c r="O7091" i="1"/>
  <c r="O7427" i="1"/>
  <c r="O7496" i="1"/>
  <c r="O7597" i="1"/>
  <c r="O7635" i="1"/>
  <c r="O7636" i="1"/>
  <c r="O7639" i="1"/>
  <c r="O7640" i="1"/>
  <c r="O7641" i="1"/>
  <c r="O7642" i="1"/>
  <c r="O7643" i="1"/>
  <c r="O7644" i="1"/>
  <c r="O7646" i="1"/>
  <c r="O7647" i="1"/>
  <c r="O7649" i="1"/>
  <c r="O8113" i="1"/>
  <c r="O8451" i="1"/>
  <c r="O8453" i="1"/>
  <c r="O8551" i="1"/>
  <c r="O8810" i="1"/>
  <c r="O8831" i="1"/>
  <c r="O8832" i="1"/>
  <c r="O9203" i="1"/>
  <c r="O9334" i="1"/>
  <c r="O9427" i="1"/>
  <c r="O9428" i="1"/>
  <c r="O9429" i="1"/>
  <c r="O9532" i="1"/>
  <c r="O10176" i="1"/>
  <c r="O9987" i="1"/>
  <c r="O10009" i="1"/>
  <c r="O9687" i="1"/>
  <c r="O10083" i="1"/>
  <c r="O9942" i="1"/>
  <c r="O6129" i="1"/>
  <c r="O6131" i="1"/>
  <c r="O6133" i="1"/>
  <c r="O6143" i="1"/>
  <c r="O6673" i="1"/>
  <c r="O6675" i="1"/>
  <c r="O6679" i="1"/>
  <c r="O7269" i="1"/>
  <c r="O7281" i="1"/>
  <c r="O7385" i="1"/>
  <c r="O7390" i="1"/>
  <c r="O7476" i="1"/>
  <c r="O7478" i="1"/>
  <c r="O7672" i="1"/>
  <c r="O7673" i="1"/>
  <c r="O8639" i="1"/>
  <c r="O6728" i="1"/>
  <c r="O6729" i="1"/>
  <c r="O6731" i="1"/>
  <c r="O6749" i="1"/>
  <c r="O6750" i="1"/>
  <c r="O7272" i="1"/>
  <c r="O7284" i="1"/>
  <c r="O7285" i="1"/>
  <c r="O6748" i="1"/>
  <c r="O7540" i="1"/>
  <c r="O7686" i="1"/>
  <c r="O7805" i="1"/>
  <c r="O7821" i="1"/>
  <c r="O853" i="1"/>
  <c r="O854" i="1"/>
  <c r="O880" i="1"/>
  <c r="O4532" i="1"/>
  <c r="O7260" i="1"/>
  <c r="O7262" i="1"/>
  <c r="O7611" i="1"/>
  <c r="O4974" i="1"/>
  <c r="O4978" i="1"/>
  <c r="O7590" i="1"/>
  <c r="O7592" i="1"/>
  <c r="O7593" i="1"/>
  <c r="O3829" i="1"/>
  <c r="O4142" i="1"/>
  <c r="O4143" i="1"/>
  <c r="O6224" i="1"/>
  <c r="O7877" i="1"/>
  <c r="O7887" i="1"/>
  <c r="O9941" i="1"/>
  <c r="O4340" i="1"/>
  <c r="O4343" i="1"/>
  <c r="O10138" i="1"/>
  <c r="O10139" i="1"/>
  <c r="O759" i="1"/>
  <c r="O765" i="1"/>
  <c r="O766" i="1"/>
  <c r="O770" i="1"/>
  <c r="O825" i="1"/>
  <c r="O1409" i="1"/>
  <c r="O2385" i="1"/>
  <c r="O5855" i="1"/>
  <c r="O461" i="1"/>
  <c r="O5647" i="1"/>
  <c r="O1525" i="1"/>
  <c r="O1533" i="1"/>
  <c r="O1540" i="1"/>
  <c r="O1545" i="1"/>
  <c r="O1568" i="1"/>
  <c r="O1574" i="1"/>
  <c r="O1586" i="1"/>
  <c r="O1959" i="1"/>
  <c r="O1969" i="1"/>
  <c r="O1971" i="1"/>
  <c r="O5810" i="1"/>
  <c r="O5811" i="1"/>
  <c r="O10046" i="1"/>
  <c r="O5935" i="1"/>
  <c r="O7517" i="1"/>
  <c r="O7519" i="1"/>
  <c r="O7520" i="1"/>
  <c r="O5058" i="1"/>
  <c r="O7457" i="1"/>
  <c r="O150" i="1"/>
  <c r="O153" i="1"/>
  <c r="O202" i="1"/>
  <c r="O203" i="1"/>
  <c r="O205" i="1"/>
  <c r="O208" i="1"/>
  <c r="O223" i="1"/>
  <c r="O229" i="1"/>
  <c r="O783" i="1"/>
  <c r="O785" i="1"/>
  <c r="O1484" i="1"/>
  <c r="O1496" i="1"/>
  <c r="O1497" i="1"/>
  <c r="O1508" i="1"/>
  <c r="O1513" i="1"/>
  <c r="O1514" i="1"/>
  <c r="O2863" i="1"/>
  <c r="O2959" i="1"/>
  <c r="O3018" i="1"/>
  <c r="O4119" i="1"/>
  <c r="O4121" i="1"/>
  <c r="O5172" i="1"/>
  <c r="O5173" i="1"/>
  <c r="O5175" i="1"/>
  <c r="O5177" i="1"/>
  <c r="O5218" i="1"/>
  <c r="O5386" i="1"/>
  <c r="O5387" i="1"/>
  <c r="O5567" i="1"/>
  <c r="O5577" i="1"/>
  <c r="O5578" i="1"/>
  <c r="O5583" i="1"/>
  <c r="O5584" i="1"/>
  <c r="O390" i="1"/>
  <c r="O391" i="1"/>
  <c r="O5911" i="1"/>
  <c r="O5976" i="1"/>
  <c r="O6164" i="1"/>
  <c r="O2411" i="1"/>
  <c r="O5566" i="1"/>
  <c r="O7749" i="1"/>
  <c r="O1452" i="1"/>
  <c r="O1459" i="1"/>
  <c r="O1464" i="1"/>
  <c r="O4023" i="1"/>
  <c r="O1451" i="1"/>
  <c r="O7409" i="1"/>
  <c r="O211" i="1"/>
  <c r="O212" i="1"/>
  <c r="O1500" i="1"/>
  <c r="O167" i="1"/>
  <c r="O181" i="1"/>
  <c r="O183" i="1"/>
  <c r="O2409" i="1"/>
  <c r="O1378" i="1"/>
  <c r="O1531" i="1"/>
  <c r="O1536" i="1"/>
  <c r="O1553" i="1"/>
  <c r="O1555" i="1"/>
  <c r="O1557" i="1"/>
  <c r="O1559" i="1"/>
  <c r="O1571" i="1"/>
  <c r="O2964" i="1"/>
  <c r="O4279" i="1"/>
  <c r="O5693" i="1"/>
  <c r="O5722" i="1"/>
  <c r="O6610" i="1"/>
  <c r="O2474" i="1"/>
  <c r="O7441" i="1"/>
  <c r="O7473" i="1"/>
  <c r="O8763" i="1"/>
  <c r="O1548" i="1"/>
  <c r="O1547" i="1"/>
  <c r="O10085" i="1"/>
  <c r="O721" i="1"/>
  <c r="O722" i="1"/>
  <c r="O723" i="1"/>
  <c r="O726" i="1"/>
  <c r="O727" i="1"/>
  <c r="O1292" i="1"/>
  <c r="O1296" i="1"/>
  <c r="O1325" i="1"/>
  <c r="O3916" i="1"/>
  <c r="O5057" i="1"/>
  <c r="O6833" i="1"/>
  <c r="O7423" i="1"/>
  <c r="O7437" i="1"/>
  <c r="O7700" i="1"/>
  <c r="O8095" i="1"/>
  <c r="O47" i="1"/>
  <c r="O49" i="1"/>
  <c r="O58" i="1"/>
  <c r="O2400" i="1"/>
  <c r="O9777" i="1"/>
  <c r="O10112" i="1"/>
  <c r="O10113" i="1"/>
  <c r="O7750" i="1"/>
  <c r="O10129" i="1"/>
  <c r="O485" i="1"/>
  <c r="O486" i="1"/>
  <c r="O1093" i="1"/>
  <c r="O1950" i="1"/>
  <c r="O1951" i="1"/>
  <c r="O2522" i="1"/>
  <c r="O2948" i="1"/>
  <c r="O3840" i="1"/>
  <c r="O3842" i="1"/>
  <c r="O3843" i="1"/>
  <c r="O5649" i="1"/>
  <c r="O5892" i="1"/>
  <c r="O6516" i="1"/>
  <c r="O6517" i="1"/>
  <c r="O1357" i="1"/>
  <c r="O1366" i="1"/>
  <c r="O1372" i="1"/>
  <c r="O1374" i="1"/>
  <c r="O1414" i="1"/>
  <c r="O1415" i="1"/>
  <c r="O1416" i="1"/>
  <c r="O1915" i="1"/>
  <c r="O1916" i="1"/>
  <c r="O1917" i="1"/>
  <c r="O1926" i="1"/>
  <c r="O1927" i="1"/>
  <c r="O1938" i="1"/>
  <c r="O2461" i="1"/>
  <c r="O3912" i="1"/>
  <c r="O2493" i="1"/>
  <c r="O2494" i="1"/>
  <c r="O2523" i="1"/>
  <c r="O6299" i="1"/>
  <c r="O6514" i="1"/>
  <c r="O6915" i="1"/>
  <c r="O8588" i="1"/>
  <c r="O8686" i="1"/>
  <c r="O8690" i="1"/>
  <c r="O8693" i="1"/>
  <c r="O8967" i="1"/>
  <c r="O3879" i="1"/>
  <c r="O434" i="1"/>
  <c r="O438" i="1"/>
  <c r="O1089" i="1"/>
  <c r="O1250" i="1"/>
  <c r="O1252" i="1"/>
  <c r="O1256" i="1"/>
  <c r="O1257" i="1"/>
  <c r="O1258" i="1"/>
  <c r="O1824" i="1"/>
  <c r="O1825" i="1"/>
  <c r="O1826" i="1"/>
  <c r="O1827" i="1"/>
  <c r="O1832" i="1"/>
  <c r="O1833" i="1"/>
  <c r="O1834" i="1"/>
  <c r="O1835" i="1"/>
  <c r="O1836" i="1"/>
  <c r="O1838" i="1"/>
  <c r="O1840" i="1"/>
  <c r="O1846" i="1"/>
  <c r="O1930" i="1"/>
  <c r="O1931" i="1"/>
  <c r="O1932" i="1"/>
  <c r="O2722" i="1"/>
  <c r="O5073" i="1"/>
  <c r="O6118" i="1"/>
  <c r="O7041" i="1"/>
  <c r="O4022" i="1"/>
  <c r="O1475" i="1"/>
  <c r="O1474" i="1"/>
  <c r="O379" i="1"/>
  <c r="O380" i="1"/>
  <c r="O3023" i="1"/>
  <c r="O3839" i="1"/>
  <c r="O5215" i="1"/>
  <c r="O5217" i="1"/>
  <c r="O5295" i="1"/>
  <c r="O5384" i="1"/>
  <c r="O6257" i="1"/>
  <c r="O6258" i="1"/>
  <c r="O6753" i="1"/>
  <c r="O1923" i="1"/>
  <c r="O749" i="1"/>
  <c r="O750" i="1"/>
  <c r="O755" i="1"/>
  <c r="O758" i="1"/>
  <c r="O5391" i="1"/>
  <c r="O5407" i="1"/>
  <c r="O5408" i="1"/>
  <c r="O5445" i="1"/>
  <c r="O6900" i="1"/>
  <c r="O1405" i="1"/>
  <c r="O5389" i="1"/>
  <c r="O148" i="1"/>
  <c r="O1404" i="1"/>
  <c r="O1406" i="1"/>
  <c r="O7151" i="1"/>
  <c r="O7309" i="1"/>
  <c r="O7531" i="1"/>
  <c r="O7758" i="1"/>
  <c r="O8104" i="1"/>
  <c r="O8533" i="1"/>
  <c r="O8534" i="1"/>
  <c r="O8570" i="1"/>
  <c r="O186" i="1"/>
  <c r="O2546" i="1"/>
  <c r="O2549" i="1"/>
  <c r="O2551" i="1"/>
  <c r="O2553" i="1"/>
  <c r="O2786" i="1"/>
  <c r="O3686" i="1"/>
  <c r="O3695" i="1"/>
  <c r="O3698" i="1"/>
  <c r="O3699" i="1"/>
  <c r="O3700" i="1"/>
  <c r="O3703" i="1"/>
  <c r="O3894" i="1"/>
  <c r="O3714" i="1"/>
  <c r="O3716" i="1"/>
  <c r="O3723" i="1"/>
  <c r="O5244" i="1"/>
  <c r="O5246" i="1"/>
  <c r="O5254" i="1"/>
  <c r="O5447" i="1"/>
  <c r="O5451" i="1"/>
  <c r="O5787" i="1"/>
  <c r="O51" i="1"/>
  <c r="O5933" i="1"/>
  <c r="O6165" i="1"/>
  <c r="O6437" i="1"/>
  <c r="O6609" i="1"/>
  <c r="O6838" i="1"/>
  <c r="O6841" i="1"/>
  <c r="O6842" i="1"/>
  <c r="O7652" i="1"/>
  <c r="O8606" i="1"/>
  <c r="O8607" i="1"/>
  <c r="O8608" i="1"/>
  <c r="O8609" i="1"/>
  <c r="O8907" i="1"/>
  <c r="O9181" i="1"/>
  <c r="O2974" i="1"/>
  <c r="O2975" i="1"/>
  <c r="O4512" i="1"/>
  <c r="O4672" i="1"/>
  <c r="O871" i="1"/>
  <c r="O7011" i="1"/>
  <c r="O3729" i="1"/>
  <c r="O4033" i="1"/>
  <c r="O3993" i="1"/>
  <c r="O3995" i="1"/>
  <c r="O3999" i="1"/>
  <c r="O4007" i="1"/>
  <c r="O4248" i="1"/>
  <c r="O4577" i="1"/>
  <c r="O4579" i="1"/>
  <c r="O4591" i="1"/>
  <c r="O4617" i="1"/>
  <c r="O4726" i="1"/>
  <c r="O4727" i="1"/>
  <c r="O4728" i="1"/>
  <c r="O6621" i="1"/>
  <c r="O6623" i="1"/>
  <c r="O6624" i="1"/>
  <c r="O7222" i="1"/>
  <c r="O7223" i="1"/>
  <c r="O2027" i="1"/>
  <c r="O2028" i="1"/>
  <c r="O3987" i="1"/>
  <c r="O3988" i="1"/>
  <c r="O3989" i="1"/>
  <c r="O3997" i="1"/>
  <c r="O4003" i="1"/>
  <c r="O4722" i="1"/>
  <c r="O4731" i="1"/>
  <c r="O4732" i="1"/>
  <c r="O5204" i="1"/>
  <c r="O5208" i="1"/>
  <c r="O5624" i="1"/>
  <c r="O5835" i="1"/>
  <c r="O6613" i="1"/>
  <c r="O6615" i="1"/>
  <c r="O6616" i="1"/>
  <c r="O6617" i="1"/>
  <c r="O6618" i="1"/>
  <c r="O6619" i="1"/>
  <c r="O6620" i="1"/>
  <c r="O7160" i="1"/>
  <c r="O7379" i="1"/>
  <c r="O8704" i="1"/>
  <c r="O4177" i="1"/>
  <c r="O6890" i="1"/>
  <c r="O7317" i="1"/>
  <c r="O3046" i="1"/>
  <c r="O6448" i="1"/>
  <c r="O6450" i="1"/>
  <c r="O6452" i="1"/>
  <c r="O6453" i="1"/>
  <c r="O656" i="1"/>
  <c r="O4454" i="1"/>
  <c r="O5642" i="1"/>
  <c r="O6059" i="1"/>
  <c r="O5275" i="1"/>
  <c r="O5743" i="1"/>
  <c r="O8855" i="1"/>
  <c r="O6424" i="1"/>
  <c r="O575" i="1"/>
  <c r="O2047" i="1"/>
  <c r="O4941" i="1"/>
  <c r="O5098" i="1"/>
  <c r="O7494" i="1"/>
  <c r="O8035" i="1"/>
  <c r="O587" i="1"/>
  <c r="O643" i="1"/>
  <c r="O3665" i="1"/>
  <c r="O4603" i="1"/>
  <c r="O5229" i="1"/>
  <c r="O5230" i="1"/>
  <c r="O5256" i="1"/>
  <c r="O5427" i="1"/>
  <c r="O5428" i="1"/>
  <c r="O5431" i="1"/>
  <c r="O5432" i="1"/>
  <c r="O5629" i="1"/>
  <c r="O5631" i="1"/>
  <c r="O532" i="1"/>
  <c r="O6004" i="1"/>
  <c r="O6009" i="1"/>
  <c r="O6469" i="1"/>
  <c r="O7013" i="1"/>
  <c r="O7058" i="1"/>
  <c r="O7609" i="1"/>
  <c r="O8115" i="1"/>
  <c r="O8835" i="1"/>
  <c r="O9208" i="1"/>
  <c r="O123" i="1"/>
  <c r="O125" i="1"/>
  <c r="O126" i="1"/>
  <c r="O127" i="1"/>
  <c r="O128" i="1"/>
  <c r="O129" i="1"/>
  <c r="O130" i="1"/>
  <c r="O569" i="1"/>
  <c r="O570" i="1"/>
  <c r="O1177" i="1"/>
  <c r="O1182" i="1"/>
  <c r="O1188" i="1"/>
  <c r="O3424" i="1"/>
  <c r="O4267" i="1"/>
  <c r="O4538" i="1"/>
  <c r="O4539" i="1"/>
  <c r="O4942" i="1"/>
  <c r="O5429" i="1"/>
  <c r="O5784" i="1"/>
  <c r="O3360" i="1"/>
  <c r="O4944" i="1"/>
  <c r="O4945" i="1"/>
  <c r="O5425" i="1"/>
  <c r="O2024" i="1"/>
  <c r="O2504" i="1"/>
  <c r="O2508" i="1"/>
  <c r="O3539" i="1"/>
  <c r="O3738" i="1"/>
  <c r="O3741" i="1"/>
  <c r="O3755" i="1"/>
  <c r="O446" i="1"/>
  <c r="O5943" i="1"/>
  <c r="O5944" i="1"/>
  <c r="O6318" i="1"/>
  <c r="O6649" i="1"/>
  <c r="O6919" i="1"/>
  <c r="O7631" i="1"/>
  <c r="O6693" i="1"/>
  <c r="O2937" i="1"/>
  <c r="O2939" i="1"/>
  <c r="O6698" i="1"/>
  <c r="O6696" i="1"/>
  <c r="O7968" i="1"/>
  <c r="O601" i="1"/>
  <c r="O2003" i="1"/>
  <c r="O2005" i="1"/>
  <c r="O2006" i="1"/>
  <c r="O3413" i="1"/>
  <c r="O3768" i="1"/>
  <c r="O3769" i="1"/>
  <c r="O6020" i="1"/>
  <c r="O6022" i="1"/>
  <c r="O6115" i="1"/>
  <c r="O6208" i="1"/>
  <c r="O6375" i="1"/>
  <c r="O6417" i="1"/>
  <c r="O7009" i="1"/>
  <c r="O7251" i="1"/>
  <c r="O7859" i="1"/>
  <c r="O8106" i="1"/>
  <c r="O8107" i="1"/>
  <c r="O8341" i="1"/>
  <c r="O8342" i="1"/>
  <c r="O8556" i="1"/>
  <c r="O9306" i="1"/>
  <c r="O528" i="1"/>
  <c r="O529" i="1"/>
  <c r="O530" i="1"/>
  <c r="O1379" i="1"/>
  <c r="O1380" i="1"/>
  <c r="O1382" i="1"/>
  <c r="O1383" i="1"/>
  <c r="O1385" i="1"/>
  <c r="O1386" i="1"/>
  <c r="O1387" i="1"/>
  <c r="O1389" i="1"/>
  <c r="O1390" i="1"/>
  <c r="O1391" i="1"/>
  <c r="O1394" i="1"/>
  <c r="O1395" i="1"/>
  <c r="O1396" i="1"/>
  <c r="O1983" i="1"/>
  <c r="O1985" i="1"/>
  <c r="O1989" i="1"/>
  <c r="O1991" i="1"/>
  <c r="O1992" i="1"/>
  <c r="O1994" i="1"/>
  <c r="O1997" i="1"/>
  <c r="O2000" i="1"/>
  <c r="O2008" i="1"/>
  <c r="O2009" i="1"/>
  <c r="O2010" i="1"/>
  <c r="O2011" i="1"/>
  <c r="O2126" i="1"/>
  <c r="O2708" i="1"/>
  <c r="O2710" i="1"/>
  <c r="O6214" i="1"/>
  <c r="O6990" i="1"/>
  <c r="O6995" i="1"/>
  <c r="O6996" i="1"/>
  <c r="O6997" i="1"/>
  <c r="O6998" i="1"/>
  <c r="O7291" i="1"/>
  <c r="O7434" i="1"/>
  <c r="O7453" i="1"/>
  <c r="O8295" i="1"/>
  <c r="O8600" i="1"/>
  <c r="O8966" i="1"/>
  <c r="O4738" i="1"/>
  <c r="O2134" i="1"/>
  <c r="O5948" i="1"/>
  <c r="O5952" i="1"/>
  <c r="O378" i="1"/>
  <c r="O402" i="1"/>
  <c r="O403" i="1"/>
  <c r="O404" i="1"/>
  <c r="O405" i="1"/>
  <c r="O3248" i="1"/>
  <c r="O3250" i="1"/>
  <c r="O821" i="1"/>
  <c r="O820" i="1"/>
  <c r="O801" i="1"/>
  <c r="O802" i="1"/>
  <c r="O2396" i="1"/>
  <c r="O2395" i="1"/>
  <c r="O2394" i="1"/>
  <c r="O2393" i="1"/>
  <c r="O835" i="1"/>
  <c r="O5225" i="1"/>
  <c r="O6167" i="1"/>
  <c r="O8148" i="1"/>
  <c r="O716" i="1"/>
  <c r="O1436" i="1"/>
  <c r="O1437" i="1"/>
  <c r="O2956" i="1"/>
  <c r="O3015" i="1"/>
  <c r="O3516" i="1"/>
  <c r="O2944" i="1"/>
  <c r="O2943" i="1"/>
  <c r="O5628" i="1"/>
  <c r="O5838" i="1"/>
  <c r="O6501" i="1"/>
  <c r="O6627" i="1"/>
  <c r="O7049" i="1"/>
  <c r="O7944" i="1"/>
  <c r="O8169" i="1"/>
  <c r="O8541" i="1"/>
  <c r="O8878" i="1"/>
  <c r="O8990" i="1"/>
  <c r="O366" i="1"/>
  <c r="O1891" i="1"/>
  <c r="O2111" i="1"/>
  <c r="O3835" i="1"/>
  <c r="O3836" i="1"/>
  <c r="O7043" i="1"/>
  <c r="O8094" i="1"/>
  <c r="O10032" i="1"/>
  <c r="O9977" i="1"/>
  <c r="O10042" i="1"/>
  <c r="O10022" i="1"/>
  <c r="O9984" i="1"/>
  <c r="O10041" i="1"/>
  <c r="O10077" i="1"/>
  <c r="O10116" i="1"/>
  <c r="O10122" i="1"/>
  <c r="O10128" i="1"/>
  <c r="O10039" i="1"/>
  <c r="O110" i="1"/>
  <c r="O111" i="1"/>
  <c r="O114" i="1"/>
  <c r="O116" i="1"/>
  <c r="O117" i="1"/>
  <c r="O119" i="1"/>
  <c r="O120" i="1"/>
  <c r="O121" i="1"/>
  <c r="O2954" i="1"/>
  <c r="O2955" i="1"/>
  <c r="O2963" i="1"/>
  <c r="O3608" i="1"/>
  <c r="O3619" i="1"/>
  <c r="O3620" i="1"/>
  <c r="O5311" i="1"/>
  <c r="O5312" i="1"/>
  <c r="O7139" i="1"/>
  <c r="O8581" i="1"/>
  <c r="O2726" i="1"/>
  <c r="O2727" i="1"/>
  <c r="O2728" i="1"/>
  <c r="O2717" i="1"/>
  <c r="O2718" i="1"/>
  <c r="O1120" i="1"/>
  <c r="O1121" i="1"/>
  <c r="O1052" i="1"/>
  <c r="O1054" i="1"/>
  <c r="O1056" i="1"/>
  <c r="O5463" i="1"/>
  <c r="O5326" i="1"/>
  <c r="O6117" i="1"/>
  <c r="O6122" i="1"/>
  <c r="O6700" i="1"/>
  <c r="O6943" i="1"/>
  <c r="O6944" i="1"/>
  <c r="O8569" i="1"/>
  <c r="O8918" i="1"/>
  <c r="O9130" i="1"/>
  <c r="O9131" i="1"/>
  <c r="O9327" i="1"/>
  <c r="O3722" i="1"/>
  <c r="O7866" i="1"/>
  <c r="O6002" i="1"/>
  <c r="O3025" i="1"/>
  <c r="O6025" i="1"/>
  <c r="O6027" i="1"/>
  <c r="O6038" i="1"/>
  <c r="O6039" i="1"/>
  <c r="O2208" i="1"/>
  <c r="O6984" i="1"/>
  <c r="O3443" i="1"/>
  <c r="O3445" i="1"/>
  <c r="O3957" i="1"/>
  <c r="O3121" i="1"/>
  <c r="O3124" i="1"/>
  <c r="O4954" i="1"/>
  <c r="O4955" i="1"/>
  <c r="O5048" i="1"/>
  <c r="O5054" i="1"/>
  <c r="O5078" i="1"/>
  <c r="O6287" i="1"/>
  <c r="O6288" i="1"/>
  <c r="O6520" i="1"/>
  <c r="O6826" i="1"/>
  <c r="O8189" i="1"/>
  <c r="O8190" i="1"/>
  <c r="O8191" i="1"/>
  <c r="O8192" i="1"/>
  <c r="O8225" i="1"/>
  <c r="O7265" i="1"/>
  <c r="O1612" i="1"/>
  <c r="O30" i="1"/>
  <c r="O1906" i="1"/>
  <c r="O1660" i="1"/>
  <c r="O3941" i="1"/>
  <c r="O3944" i="1"/>
  <c r="O4627" i="1"/>
  <c r="O5303" i="1"/>
  <c r="O5772" i="1"/>
  <c r="O8865" i="1"/>
  <c r="O1897" i="1"/>
  <c r="O3217" i="1"/>
  <c r="O3234" i="1"/>
  <c r="O5276" i="1"/>
  <c r="O5503" i="1"/>
  <c r="O5504" i="1"/>
  <c r="O7069" i="1"/>
  <c r="O7071" i="1"/>
  <c r="O7754" i="1"/>
  <c r="O8412" i="1"/>
  <c r="O1893" i="1"/>
  <c r="O1894" i="1"/>
  <c r="O4402" i="1"/>
  <c r="O4403" i="1"/>
  <c r="O3141" i="1"/>
  <c r="O3146" i="1"/>
  <c r="O5279" i="1"/>
  <c r="O5336" i="1"/>
  <c r="O3243" i="1"/>
  <c r="O1789" i="1"/>
  <c r="O1790" i="1"/>
  <c r="O1898" i="1"/>
  <c r="O7172" i="1"/>
  <c r="O8133" i="1"/>
  <c r="O3704" i="1"/>
  <c r="O1687" i="1"/>
  <c r="O1691" i="1"/>
  <c r="O1692" i="1"/>
  <c r="O1699" i="1"/>
  <c r="O1707" i="1"/>
  <c r="O5040" i="1"/>
  <c r="O1637" i="1"/>
  <c r="O1711" i="1"/>
  <c r="O3570" i="1"/>
  <c r="O4276" i="1"/>
  <c r="O4626" i="1"/>
  <c r="O1590" i="1"/>
  <c r="O1625" i="1"/>
  <c r="O4314" i="1"/>
  <c r="O6359" i="1"/>
  <c r="O6548" i="1"/>
  <c r="O6578" i="1"/>
  <c r="O6810" i="1"/>
  <c r="O7626" i="1"/>
  <c r="O7969" i="1"/>
  <c r="O8223" i="1"/>
  <c r="O8614" i="1"/>
  <c r="O8880" i="1"/>
  <c r="O9006" i="1"/>
  <c r="O1669" i="1"/>
  <c r="O1713" i="1"/>
  <c r="O1719" i="1"/>
  <c r="O1733" i="1"/>
  <c r="O1736" i="1"/>
  <c r="O1739" i="1"/>
  <c r="O1751" i="1"/>
  <c r="O1758" i="1"/>
  <c r="O1761" i="1"/>
  <c r="O2849" i="1"/>
  <c r="O3937" i="1"/>
  <c r="O4379" i="1"/>
  <c r="O6577" i="1"/>
  <c r="O7438" i="1"/>
  <c r="O5341" i="1"/>
  <c r="O5506" i="1"/>
  <c r="O1309" i="1"/>
  <c r="O5317" i="1"/>
  <c r="O5321" i="1"/>
  <c r="O5652" i="1"/>
  <c r="O1900" i="1"/>
  <c r="O3140" i="1"/>
  <c r="O4951" i="1"/>
  <c r="O4952" i="1"/>
  <c r="O3509" i="1"/>
  <c r="O2350" i="1"/>
  <c r="O2351" i="1"/>
  <c r="O2352" i="1"/>
  <c r="O2355" i="1"/>
  <c r="O2356" i="1"/>
  <c r="O2357" i="1"/>
  <c r="O4062" i="1"/>
  <c r="O4063" i="1"/>
  <c r="O4064" i="1"/>
  <c r="O4065" i="1"/>
  <c r="O4066" i="1"/>
  <c r="O4068" i="1"/>
  <c r="O3484" i="1"/>
  <c r="O3485" i="1"/>
  <c r="O3487" i="1"/>
  <c r="O3328" i="1"/>
  <c r="O3330" i="1"/>
  <c r="O3331" i="1"/>
  <c r="O3332" i="1"/>
  <c r="O3107" i="1"/>
  <c r="O3126" i="1"/>
  <c r="O3127" i="1"/>
  <c r="O3935" i="1"/>
  <c r="O3628" i="1"/>
  <c r="O3639" i="1"/>
  <c r="O3648" i="1"/>
  <c r="O3676" i="1"/>
  <c r="O3677" i="1"/>
  <c r="O5027" i="1"/>
  <c r="O5028" i="1"/>
  <c r="O5260" i="1"/>
  <c r="O6818" i="1"/>
  <c r="O6821" i="1"/>
  <c r="O6905" i="1"/>
  <c r="O8238" i="1"/>
  <c r="O1814" i="1"/>
  <c r="O6046" i="1"/>
  <c r="O2260" i="1"/>
  <c r="O2261" i="1"/>
  <c r="O2262" i="1"/>
  <c r="O2263" i="1"/>
  <c r="O2265" i="1"/>
  <c r="O2268" i="1"/>
  <c r="O2579" i="1"/>
  <c r="O3560" i="1"/>
  <c r="O3563" i="1"/>
  <c r="O3566" i="1"/>
  <c r="O3574" i="1"/>
  <c r="O6355" i="1"/>
  <c r="O6551" i="1"/>
  <c r="O7000" i="1"/>
  <c r="O3377" i="1"/>
  <c r="O3379" i="1"/>
  <c r="O3389" i="1"/>
  <c r="O6553" i="1"/>
  <c r="O3584" i="1"/>
  <c r="O3590" i="1"/>
  <c r="O3591" i="1"/>
  <c r="O1312" i="1"/>
  <c r="O1764" i="1"/>
  <c r="O1770" i="1"/>
  <c r="O1771" i="1"/>
  <c r="O1773" i="1"/>
  <c r="O1774" i="1"/>
  <c r="O1778" i="1"/>
  <c r="O1779" i="1"/>
  <c r="O1801" i="1"/>
  <c r="O2997" i="1"/>
  <c r="O2999" i="1"/>
  <c r="O3466" i="1"/>
  <c r="O3489" i="1"/>
  <c r="O5758" i="1"/>
  <c r="O1602" i="1"/>
  <c r="O1605" i="1"/>
  <c r="O1606" i="1"/>
  <c r="O3145" i="1"/>
  <c r="O1593" i="1"/>
  <c r="O1595" i="1"/>
  <c r="O1598" i="1"/>
  <c r="O1599" i="1"/>
  <c r="O1600" i="1"/>
  <c r="O3162" i="1"/>
  <c r="O4071" i="1"/>
  <c r="O6072" i="1"/>
  <c r="O6076" i="1"/>
  <c r="O6079" i="1"/>
  <c r="O6080" i="1"/>
  <c r="O6710" i="1"/>
  <c r="O6758" i="1"/>
  <c r="O6795" i="1"/>
  <c r="O7989" i="1"/>
  <c r="O8236" i="1"/>
  <c r="O8284" i="1"/>
  <c r="O8360" i="1"/>
  <c r="O8362" i="1"/>
  <c r="O8364" i="1"/>
  <c r="O6846" i="1"/>
  <c r="O5488" i="1"/>
  <c r="O2578" i="1"/>
  <c r="O2577" i="1"/>
  <c r="O3053" i="1"/>
  <c r="O6892" i="1"/>
  <c r="O3087" i="1"/>
  <c r="O3088" i="1"/>
  <c r="O3094" i="1"/>
  <c r="O3100" i="1"/>
  <c r="O3681" i="1"/>
  <c r="O3674" i="1"/>
  <c r="O241" i="1"/>
  <c r="O8695" i="1"/>
  <c r="O8927" i="1"/>
  <c r="O7302" i="1"/>
  <c r="O8726" i="1"/>
  <c r="O2137" i="1"/>
  <c r="O2138" i="1"/>
  <c r="O2142" i="1"/>
  <c r="O2144" i="1"/>
  <c r="O2149" i="1"/>
  <c r="O2151" i="1"/>
  <c r="O2153" i="1"/>
  <c r="O2156" i="1"/>
  <c r="O2166" i="1"/>
  <c r="O2167" i="1"/>
  <c r="O2168" i="1"/>
  <c r="O2176" i="1"/>
  <c r="O2177" i="1"/>
  <c r="O2178" i="1"/>
  <c r="O2183" i="1"/>
  <c r="O2186" i="1"/>
  <c r="O2187" i="1"/>
  <c r="O2191" i="1"/>
  <c r="O2197" i="1"/>
  <c r="O2620" i="1"/>
  <c r="O2621" i="1"/>
  <c r="O3437" i="1"/>
  <c r="O4411" i="1"/>
  <c r="O5285" i="1"/>
  <c r="O5402" i="1"/>
  <c r="O5474" i="1"/>
  <c r="O5476" i="1"/>
  <c r="O4325" i="1"/>
  <c r="O251" i="1"/>
  <c r="O6376" i="1"/>
  <c r="O6377" i="1"/>
  <c r="O6378" i="1"/>
  <c r="O6379" i="1"/>
  <c r="O6380" i="1"/>
  <c r="O6383" i="1"/>
  <c r="O6384" i="1"/>
  <c r="O6500" i="1"/>
  <c r="O6687" i="1"/>
  <c r="O6689" i="1"/>
  <c r="O6981" i="1"/>
  <c r="O7001" i="1"/>
  <c r="O7016" i="1"/>
  <c r="O7019" i="1"/>
  <c r="O7021" i="1"/>
  <c r="O7026" i="1"/>
  <c r="O7028" i="1"/>
  <c r="O7029" i="1"/>
  <c r="O7031" i="1"/>
  <c r="O7037" i="1"/>
  <c r="O7205" i="1"/>
  <c r="O8098" i="1"/>
  <c r="O2323" i="1"/>
  <c r="O2326" i="1"/>
  <c r="O2327" i="1"/>
  <c r="O3058" i="1"/>
  <c r="O3065" i="1"/>
  <c r="O3367" i="1"/>
  <c r="O3368" i="1"/>
  <c r="O4045" i="1"/>
  <c r="O4261" i="1"/>
  <c r="O5510" i="1"/>
  <c r="O5523" i="1"/>
  <c r="O6184" i="1"/>
  <c r="O6186" i="1"/>
  <c r="O2583" i="1"/>
  <c r="O7656" i="1"/>
  <c r="O7657" i="1"/>
  <c r="O1345" i="1"/>
  <c r="O2280" i="1"/>
  <c r="O2282" i="1"/>
  <c r="O2287" i="1"/>
  <c r="O3157" i="1"/>
  <c r="O3163" i="1"/>
  <c r="O3165" i="1"/>
  <c r="O3169" i="1"/>
  <c r="O3174" i="1"/>
  <c r="O3176" i="1"/>
  <c r="O3934" i="1"/>
  <c r="O5222" i="1"/>
  <c r="O5330" i="1"/>
  <c r="O5657" i="1"/>
  <c r="O555" i="1"/>
  <c r="O6599" i="1"/>
  <c r="O6716" i="1"/>
  <c r="O6791" i="1"/>
  <c r="O6105" i="1"/>
  <c r="O7380" i="1"/>
  <c r="O3166" i="1"/>
  <c r="O3497" i="1"/>
  <c r="O5691" i="1"/>
  <c r="O4364" i="1"/>
  <c r="O5984" i="1"/>
  <c r="O2302" i="1"/>
  <c r="O3189" i="1"/>
  <c r="O3199" i="1"/>
  <c r="O3434" i="1"/>
  <c r="O3436" i="1"/>
  <c r="O4396" i="1"/>
  <c r="O4397" i="1"/>
  <c r="O4398" i="1"/>
  <c r="O5682" i="1"/>
  <c r="O5831" i="1"/>
  <c r="O5962" i="1"/>
  <c r="O6977" i="1"/>
  <c r="O6980" i="1"/>
  <c r="O6460" i="1"/>
  <c r="O5085" i="1"/>
  <c r="O6601" i="1"/>
  <c r="O9194" i="1"/>
  <c r="O2318" i="1"/>
  <c r="O3054" i="1"/>
  <c r="O3067" i="1"/>
  <c r="O3070" i="1"/>
  <c r="O6333" i="1"/>
  <c r="O2592" i="1"/>
  <c r="O2594" i="1"/>
  <c r="O2596" i="1"/>
  <c r="O2599" i="1"/>
  <c r="O2600" i="1"/>
  <c r="O2602" i="1"/>
  <c r="O3431" i="1"/>
  <c r="O4708" i="1"/>
  <c r="O4709" i="1"/>
  <c r="O4710" i="1"/>
  <c r="O3799" i="1"/>
  <c r="O3801" i="1"/>
  <c r="O7981" i="1"/>
  <c r="O1260" i="1"/>
  <c r="O1261" i="1"/>
  <c r="O2734" i="1"/>
  <c r="O5191" i="1"/>
  <c r="O5528" i="1"/>
  <c r="O4129" i="1"/>
  <c r="O4134" i="1"/>
  <c r="O7299" i="1"/>
  <c r="O7300" i="1"/>
  <c r="O7470" i="1"/>
  <c r="O8174" i="1"/>
  <c r="O7308" i="1"/>
  <c r="O4547" i="1"/>
  <c r="O5960" i="1"/>
  <c r="O5904" i="1"/>
  <c r="O6756" i="1"/>
  <c r="O9335" i="1"/>
  <c r="O10023" i="1"/>
  <c r="O5651" i="1"/>
  <c r="O7941" i="1"/>
  <c r="O8161" i="1"/>
  <c r="O4350" i="1"/>
  <c r="O8886" i="1"/>
  <c r="O3526" i="1"/>
  <c r="O3527" i="1"/>
  <c r="O8109" i="1"/>
  <c r="O9318" i="1"/>
  <c r="O9360" i="1"/>
  <c r="O1116" i="1"/>
  <c r="O1018" i="1"/>
  <c r="O4458" i="1"/>
  <c r="O4497" i="1"/>
  <c r="O8146" i="1"/>
  <c r="O8972" i="1"/>
  <c r="O344" i="1"/>
  <c r="O334" i="1"/>
  <c r="O8850" i="1"/>
  <c r="O8887" i="1"/>
  <c r="O9066" i="1"/>
  <c r="O1022" i="1"/>
  <c r="O7637" i="1"/>
  <c r="O7638" i="1"/>
  <c r="O7999" i="1"/>
  <c r="O9430" i="1"/>
  <c r="O6134" i="1"/>
  <c r="O6135" i="1"/>
  <c r="O6136" i="1"/>
  <c r="O6137" i="1"/>
  <c r="O6138" i="1"/>
  <c r="O6145" i="1"/>
  <c r="O6149" i="1"/>
  <c r="O6155" i="1"/>
  <c r="O6156" i="1"/>
  <c r="O557" i="1"/>
  <c r="O560" i="1"/>
  <c r="O562" i="1"/>
  <c r="O6671" i="1"/>
  <c r="O7363" i="1"/>
  <c r="O7365" i="1"/>
  <c r="O7366" i="1"/>
  <c r="O7367" i="1"/>
  <c r="O7387" i="1"/>
  <c r="O7389" i="1"/>
  <c r="O7397" i="1"/>
  <c r="O7416" i="1"/>
  <c r="O7466" i="1"/>
  <c r="O7467" i="1"/>
  <c r="O7551" i="1"/>
  <c r="O7604" i="1"/>
  <c r="O7928" i="1"/>
  <c r="O8429" i="1"/>
  <c r="O8430" i="1"/>
  <c r="O8436" i="1"/>
  <c r="O8442" i="1"/>
  <c r="O8443" i="1"/>
  <c r="O8444" i="1"/>
  <c r="O8445" i="1"/>
  <c r="O8446" i="1"/>
  <c r="O8628" i="1"/>
  <c r="O8629" i="1"/>
  <c r="O8630" i="1"/>
  <c r="O8631" i="1"/>
  <c r="O8632" i="1"/>
  <c r="O8633" i="1"/>
  <c r="O8634" i="1"/>
  <c r="O8635" i="1"/>
  <c r="O8637" i="1"/>
  <c r="O8641" i="1"/>
  <c r="O8643" i="1"/>
  <c r="O8644" i="1"/>
  <c r="O8647" i="1"/>
  <c r="O8650" i="1"/>
  <c r="O9003" i="1"/>
  <c r="O2792" i="1"/>
  <c r="O2794" i="1"/>
  <c r="O2795" i="1"/>
  <c r="O4748" i="1"/>
  <c r="O4749" i="1"/>
  <c r="O4752" i="1"/>
  <c r="O4753" i="1"/>
  <c r="O4754" i="1"/>
  <c r="O4755" i="1"/>
  <c r="O4757" i="1"/>
  <c r="O4759" i="1"/>
  <c r="O4760" i="1"/>
  <c r="O4762" i="1"/>
  <c r="O4766" i="1"/>
  <c r="O4767" i="1"/>
  <c r="O4772" i="1"/>
  <c r="O4778" i="1"/>
  <c r="O4779" i="1"/>
  <c r="O4782" i="1"/>
  <c r="O4783" i="1"/>
  <c r="O4784" i="1"/>
  <c r="O4787" i="1"/>
  <c r="O4790" i="1"/>
  <c r="O4791" i="1"/>
  <c r="O4792" i="1"/>
  <c r="O4793" i="1"/>
  <c r="O4800" i="1"/>
  <c r="O4804" i="1"/>
  <c r="O4812" i="1"/>
  <c r="O4835" i="1"/>
  <c r="O4840" i="1"/>
  <c r="O4850" i="1"/>
  <c r="O4862" i="1"/>
  <c r="O4863" i="1"/>
  <c r="O4866" i="1"/>
  <c r="O4867" i="1"/>
  <c r="O4868" i="1"/>
  <c r="O4869" i="1"/>
  <c r="O4870" i="1"/>
  <c r="O4871" i="1"/>
  <c r="O4872" i="1"/>
  <c r="O4873" i="1"/>
  <c r="O4874" i="1"/>
  <c r="O4875" i="1"/>
  <c r="O4877" i="1"/>
  <c r="O4878" i="1"/>
  <c r="O4883" i="1"/>
  <c r="O4885" i="1"/>
  <c r="O4887" i="1"/>
  <c r="O4888" i="1"/>
  <c r="O4889" i="1"/>
  <c r="O4890" i="1"/>
  <c r="O4893" i="1"/>
  <c r="O4896" i="1"/>
  <c r="O4897" i="1"/>
  <c r="O4899" i="1"/>
  <c r="O4900" i="1"/>
  <c r="O4903" i="1"/>
  <c r="O4904" i="1"/>
  <c r="O4909" i="1"/>
  <c r="O4910" i="1"/>
  <c r="O4911" i="1"/>
  <c r="O4912" i="1"/>
  <c r="O4916" i="1"/>
  <c r="O4917" i="1"/>
  <c r="O4918" i="1"/>
  <c r="O4923" i="1"/>
  <c r="O4924" i="1"/>
  <c r="O4925" i="1"/>
  <c r="O4927" i="1"/>
  <c r="O4928" i="1"/>
  <c r="O4930" i="1"/>
  <c r="O4932" i="1"/>
  <c r="O5400" i="1"/>
  <c r="O4828" i="1"/>
  <c r="O5395" i="1"/>
  <c r="O2209" i="1"/>
  <c r="O2216" i="1"/>
  <c r="O2217" i="1"/>
  <c r="O2221" i="1"/>
  <c r="O2228" i="1"/>
  <c r="O2232" i="1"/>
  <c r="O2236" i="1"/>
  <c r="O2251" i="1"/>
  <c r="O2742" i="1"/>
  <c r="O2747" i="1"/>
  <c r="O2772" i="1"/>
  <c r="O2775" i="1"/>
  <c r="O2781" i="1"/>
  <c r="O4150" i="1"/>
  <c r="O5471" i="1"/>
  <c r="O5478" i="1"/>
  <c r="O5479" i="1"/>
  <c r="O5480" i="1"/>
  <c r="O583" i="1"/>
  <c r="O885" i="1"/>
  <c r="O6261" i="1"/>
  <c r="O6262" i="1"/>
  <c r="O6307" i="1"/>
  <c r="O6310" i="1"/>
  <c r="O6652" i="1"/>
  <c r="O6653" i="1"/>
  <c r="O6655" i="1"/>
  <c r="O6657" i="1"/>
  <c r="O6733" i="1"/>
  <c r="O6734" i="1"/>
  <c r="O6735" i="1"/>
  <c r="O6740" i="1"/>
  <c r="O6741" i="1"/>
  <c r="O6742" i="1"/>
  <c r="O6743" i="1"/>
  <c r="O6751" i="1"/>
  <c r="O7350" i="1"/>
  <c r="O7471" i="1"/>
  <c r="O6590" i="1"/>
  <c r="O6589" i="1"/>
  <c r="O6588" i="1"/>
  <c r="O7537" i="1"/>
  <c r="O7538" i="1"/>
  <c r="O7539" i="1"/>
  <c r="O7541" i="1"/>
  <c r="O7542" i="1"/>
  <c r="O7546" i="1"/>
  <c r="O7548" i="1"/>
  <c r="O7549" i="1"/>
  <c r="O7556" i="1"/>
  <c r="O7557" i="1"/>
  <c r="O7558" i="1"/>
  <c r="O7559" i="1"/>
  <c r="O7560" i="1"/>
  <c r="O7561" i="1"/>
  <c r="O7564" i="1"/>
  <c r="O7702" i="1"/>
  <c r="O7703" i="1"/>
  <c r="O7705" i="1"/>
  <c r="O7709" i="1"/>
  <c r="O7712" i="1"/>
  <c r="O7715" i="1"/>
  <c r="O7716" i="1"/>
  <c r="O7718" i="1"/>
  <c r="O7719" i="1"/>
  <c r="O7720" i="1"/>
  <c r="O7721" i="1"/>
  <c r="O7723" i="1"/>
  <c r="O7725" i="1"/>
  <c r="O7726" i="1"/>
  <c r="O7727" i="1"/>
  <c r="O7728" i="1"/>
  <c r="O7732" i="1"/>
  <c r="O7733" i="1"/>
  <c r="O7734" i="1"/>
  <c r="O7736" i="1"/>
  <c r="O7737" i="1"/>
  <c r="O7738" i="1"/>
  <c r="O7739" i="1"/>
  <c r="O7741" i="1"/>
  <c r="O7678" i="1"/>
  <c r="O7679" i="1"/>
  <c r="O7680" i="1"/>
  <c r="O7681" i="1"/>
  <c r="O7687" i="1"/>
  <c r="O7689" i="1"/>
  <c r="O7690" i="1"/>
  <c r="O7694" i="1"/>
  <c r="O7695" i="1"/>
  <c r="O7697" i="1"/>
  <c r="O7699" i="1"/>
  <c r="O7570" i="1"/>
  <c r="O7571" i="1"/>
  <c r="O7572" i="1"/>
  <c r="O7789" i="1"/>
  <c r="O7790" i="1"/>
  <c r="O7793" i="1"/>
  <c r="O7796" i="1"/>
  <c r="O7798" i="1"/>
  <c r="O7806" i="1"/>
  <c r="O7807" i="1"/>
  <c r="O7814" i="1"/>
  <c r="O7815" i="1"/>
  <c r="O7819" i="1"/>
  <c r="O7820" i="1"/>
  <c r="O7823" i="1"/>
  <c r="O7828" i="1"/>
  <c r="O7829" i="1"/>
  <c r="O7830" i="1"/>
  <c r="O7831" i="1"/>
  <c r="O7832" i="1"/>
  <c r="O7837" i="1"/>
  <c r="O7839" i="1"/>
  <c r="O7854" i="1"/>
  <c r="O7867" i="1"/>
  <c r="O7868" i="1"/>
  <c r="O7869" i="1"/>
  <c r="O7870" i="1"/>
  <c r="O8217" i="1"/>
  <c r="O8219" i="1"/>
  <c r="O8220" i="1"/>
  <c r="O5022" i="1"/>
  <c r="O5021" i="1"/>
  <c r="O8214" i="1"/>
  <c r="O8537" i="1"/>
  <c r="O4973" i="1"/>
  <c r="O4616" i="1"/>
  <c r="O8011" i="1"/>
  <c r="O6565" i="1"/>
  <c r="O7109" i="1"/>
  <c r="O10053" i="1"/>
  <c r="O760" i="1"/>
  <c r="O767" i="1"/>
  <c r="O768" i="1"/>
  <c r="O772" i="1"/>
  <c r="O775" i="1"/>
  <c r="O777" i="1"/>
  <c r="O778" i="1"/>
  <c r="O779" i="1"/>
  <c r="O780" i="1"/>
  <c r="O823" i="1"/>
  <c r="O824" i="1"/>
  <c r="O827" i="1"/>
  <c r="O829" i="1"/>
  <c r="O830" i="1"/>
  <c r="O831" i="1"/>
  <c r="O832" i="1"/>
  <c r="O1330" i="1"/>
  <c r="O2380" i="1"/>
  <c r="O2386" i="1"/>
  <c r="O2388" i="1"/>
  <c r="O5870" i="1"/>
  <c r="O397" i="1"/>
  <c r="O6611" i="1"/>
  <c r="O6659" i="1"/>
  <c r="O8088" i="1"/>
  <c r="O8090" i="1"/>
  <c r="O8895" i="1"/>
  <c r="O4320" i="1"/>
  <c r="O6954" i="1"/>
  <c r="O1523" i="1"/>
  <c r="O1577" i="1"/>
  <c r="O1578" i="1"/>
  <c r="O3900" i="1"/>
  <c r="O2675" i="1"/>
  <c r="O4638" i="1"/>
  <c r="O4639" i="1"/>
  <c r="O4640" i="1"/>
  <c r="O4012" i="1"/>
  <c r="O4013" i="1"/>
  <c r="O4014" i="1"/>
  <c r="O7516" i="1"/>
  <c r="O142" i="1"/>
  <c r="O254" i="1"/>
  <c r="O784" i="1"/>
  <c r="O844" i="1"/>
  <c r="O1481" i="1"/>
  <c r="O4125" i="1"/>
  <c r="O5168" i="1"/>
  <c r="O5170" i="1"/>
  <c r="O5388" i="1"/>
  <c r="O5618" i="1"/>
  <c r="O7765" i="1"/>
  <c r="O8719" i="1"/>
  <c r="O1457" i="1"/>
  <c r="O1462" i="1"/>
  <c r="O1463" i="1"/>
  <c r="O1465" i="1"/>
  <c r="O5969" i="1"/>
  <c r="O6195" i="1"/>
  <c r="O6300" i="1"/>
  <c r="O710" i="1"/>
  <c r="O789" i="1"/>
  <c r="O7408" i="1"/>
  <c r="O6433" i="1"/>
  <c r="O1537" i="1"/>
  <c r="O1539" i="1"/>
  <c r="O1542" i="1"/>
  <c r="O1556" i="1"/>
  <c r="O1573" i="1"/>
  <c r="O1579" i="1"/>
  <c r="O1543" i="1"/>
  <c r="O720" i="1"/>
  <c r="O1297" i="1"/>
  <c r="O1317" i="1"/>
  <c r="O1318" i="1"/>
  <c r="O1322" i="1"/>
  <c r="O1326" i="1"/>
  <c r="O1327" i="1"/>
  <c r="O2644" i="1"/>
  <c r="O2647" i="1"/>
  <c r="O3917" i="1"/>
  <c r="O2654" i="1"/>
  <c r="O2656" i="1"/>
  <c r="O2659" i="1"/>
  <c r="O3027" i="1"/>
  <c r="O3393" i="1"/>
  <c r="O5206" i="1"/>
  <c r="O7098" i="1"/>
  <c r="O7168" i="1"/>
  <c r="O7421" i="1"/>
  <c r="O7426" i="1"/>
  <c r="O7446" i="1"/>
  <c r="O7447" i="1"/>
  <c r="O7448" i="1"/>
  <c r="O8096" i="1"/>
  <c r="O8132" i="1"/>
  <c r="O8292" i="1"/>
  <c r="O8547" i="1"/>
  <c r="O1949" i="1"/>
  <c r="O2949" i="1"/>
  <c r="O3550" i="1"/>
  <c r="O634" i="1"/>
  <c r="O5216" i="1"/>
  <c r="O5483" i="1"/>
  <c r="O423" i="1"/>
  <c r="O428" i="1"/>
  <c r="O429" i="1"/>
  <c r="O2486" i="1"/>
  <c r="O3913" i="1"/>
  <c r="O8516" i="1"/>
  <c r="O8692" i="1"/>
  <c r="O2720" i="1"/>
  <c r="O5316" i="1"/>
  <c r="O6104" i="1"/>
  <c r="O7121" i="1"/>
  <c r="O7122" i="1"/>
  <c r="O7130" i="1"/>
  <c r="O7198" i="1"/>
  <c r="O315" i="1"/>
  <c r="O1477" i="1"/>
  <c r="O1470" i="1"/>
  <c r="O4590" i="1"/>
  <c r="O5296" i="1"/>
  <c r="O1419" i="1"/>
  <c r="O5443" i="1"/>
  <c r="O5444" i="1"/>
  <c r="O1403" i="1"/>
  <c r="O1402" i="1"/>
  <c r="O7057" i="1"/>
  <c r="O8407" i="1"/>
  <c r="O2554" i="1"/>
  <c r="O2557" i="1"/>
  <c r="O5247" i="1"/>
  <c r="O8610" i="1"/>
  <c r="O8892" i="1"/>
  <c r="O8899" i="1"/>
  <c r="O8900" i="1"/>
  <c r="O5825" i="1"/>
  <c r="O4571" i="1"/>
  <c r="O4572" i="1"/>
  <c r="O4574" i="1"/>
  <c r="O5537" i="1"/>
  <c r="O5669" i="1"/>
  <c r="O6612" i="1"/>
  <c r="O7219" i="1"/>
  <c r="O7220" i="1"/>
  <c r="O7221" i="1"/>
  <c r="O4004" i="1"/>
  <c r="O4029" i="1"/>
  <c r="O5060" i="1"/>
  <c r="O5062" i="1"/>
  <c r="O5535" i="1"/>
  <c r="O3990" i="1"/>
  <c r="O6406" i="1"/>
  <c r="O6614" i="1"/>
  <c r="O7156" i="1"/>
  <c r="O7167" i="1"/>
  <c r="O2060" i="1"/>
  <c r="O5281" i="1"/>
  <c r="O4295" i="1"/>
  <c r="O4449" i="1"/>
  <c r="O4534" i="1"/>
  <c r="O5169" i="1"/>
  <c r="O540" i="1"/>
  <c r="O868" i="1"/>
  <c r="O7429" i="1"/>
  <c r="O8215" i="1"/>
  <c r="O2045" i="1"/>
  <c r="O5011" i="1"/>
  <c r="O5013" i="1"/>
  <c r="O6496" i="1"/>
  <c r="O6497" i="1"/>
  <c r="O8332" i="1"/>
  <c r="O8333" i="1"/>
  <c r="O2909" i="1"/>
  <c r="O3047" i="1"/>
  <c r="O259" i="1"/>
  <c r="O7774" i="1"/>
  <c r="O8348" i="1"/>
  <c r="O8029" i="1"/>
  <c r="O8834" i="1"/>
  <c r="O2880" i="1"/>
  <c r="O4263" i="1"/>
  <c r="O258" i="1"/>
  <c r="O6454" i="1"/>
  <c r="O8949" i="1"/>
  <c r="O662" i="1"/>
  <c r="O663" i="1"/>
  <c r="O664" i="1"/>
  <c r="O703" i="1"/>
  <c r="O707" i="1"/>
  <c r="O2053" i="1"/>
  <c r="O2056" i="1"/>
  <c r="O2057" i="1"/>
  <c r="O2058" i="1"/>
  <c r="O2893" i="1"/>
  <c r="O2894" i="1"/>
  <c r="O3038" i="1"/>
  <c r="O3039" i="1"/>
  <c r="O3041" i="1"/>
  <c r="O3042" i="1"/>
  <c r="O3274" i="1"/>
  <c r="O3278" i="1"/>
  <c r="O3280" i="1"/>
  <c r="O3323" i="1"/>
  <c r="O3979" i="1"/>
  <c r="O5012" i="1"/>
  <c r="O5644" i="1"/>
  <c r="O2063" i="1"/>
  <c r="O2066" i="1"/>
  <c r="O2067" i="1"/>
  <c r="O2068" i="1"/>
  <c r="O2071" i="1"/>
  <c r="O2072" i="1"/>
  <c r="O2073" i="1"/>
  <c r="O2074" i="1"/>
  <c r="O2075" i="1"/>
  <c r="O2076" i="1"/>
  <c r="O2077" i="1"/>
  <c r="O2078" i="1"/>
  <c r="O2081" i="1"/>
  <c r="O2083" i="1"/>
  <c r="O2897" i="1"/>
  <c r="O2899" i="1"/>
  <c r="O2901" i="1"/>
  <c r="O2902" i="1"/>
  <c r="O2905" i="1"/>
  <c r="O2917" i="1"/>
  <c r="O4268" i="1"/>
  <c r="O4456" i="1"/>
  <c r="O3459" i="1"/>
  <c r="O39" i="1"/>
  <c r="O283" i="1"/>
  <c r="O539" i="1"/>
  <c r="O6765" i="1"/>
  <c r="O7248" i="1"/>
  <c r="O2918" i="1"/>
  <c r="O5103" i="1"/>
  <c r="O6766" i="1"/>
  <c r="O655" i="1"/>
  <c r="O657" i="1"/>
  <c r="O659" i="1"/>
  <c r="O665" i="1"/>
  <c r="O667" i="1"/>
  <c r="O669" i="1"/>
  <c r="O673" i="1"/>
  <c r="O677" i="1"/>
  <c r="O679" i="1"/>
  <c r="O684" i="1"/>
  <c r="O686" i="1"/>
  <c r="O690" i="1"/>
  <c r="O693" i="1"/>
  <c r="O695" i="1"/>
  <c r="O699" i="1"/>
  <c r="O701" i="1"/>
  <c r="O2086" i="1"/>
  <c r="O2088" i="1"/>
  <c r="O2089" i="1"/>
  <c r="O2887" i="1"/>
  <c r="O2888" i="1"/>
  <c r="O2891" i="1"/>
  <c r="O2915" i="1"/>
  <c r="O2922" i="1"/>
  <c r="O2923" i="1"/>
  <c r="O3273" i="1"/>
  <c r="O3275" i="1"/>
  <c r="O3279" i="1"/>
  <c r="O3281" i="1"/>
  <c r="O3808" i="1"/>
  <c r="O3855" i="1"/>
  <c r="O3982" i="1"/>
  <c r="O4152" i="1"/>
  <c r="O5014" i="1"/>
  <c r="O5016" i="1"/>
  <c r="O5017" i="1"/>
  <c r="O5019" i="1"/>
  <c r="O5371" i="1"/>
  <c r="O5372" i="1"/>
  <c r="O5374" i="1"/>
  <c r="O5639" i="1"/>
  <c r="O5640" i="1"/>
  <c r="O5645" i="1"/>
  <c r="O2896" i="1"/>
  <c r="O2920" i="1"/>
  <c r="O5643" i="1"/>
  <c r="O3523" i="1"/>
  <c r="O645" i="1"/>
  <c r="O6061" i="1"/>
  <c r="O6062" i="1"/>
  <c r="O6063" i="1"/>
  <c r="O6717" i="1"/>
  <c r="O6718" i="1"/>
  <c r="O6721" i="1"/>
  <c r="O6754" i="1"/>
  <c r="O7522" i="1"/>
  <c r="O7523" i="1"/>
  <c r="O7524" i="1"/>
  <c r="O2095" i="1"/>
  <c r="O3044" i="1"/>
  <c r="O3390" i="1"/>
  <c r="O7776" i="1"/>
  <c r="O2100" i="1"/>
  <c r="O2107" i="1"/>
  <c r="O2912" i="1"/>
  <c r="O2929" i="1"/>
  <c r="O2930" i="1"/>
  <c r="O3049" i="1"/>
  <c r="O3050" i="1"/>
  <c r="O4264" i="1"/>
  <c r="O6901" i="1"/>
  <c r="O6929" i="1"/>
  <c r="O8166" i="1"/>
  <c r="O3742" i="1"/>
  <c r="O7630" i="1"/>
  <c r="O2936" i="1"/>
  <c r="O7976" i="1"/>
  <c r="O9529" i="1"/>
  <c r="O635" i="1"/>
  <c r="O652" i="1"/>
  <c r="O3627" i="1"/>
  <c r="O3767" i="1"/>
  <c r="O3770" i="1"/>
  <c r="O5832" i="1"/>
  <c r="O644" i="1"/>
  <c r="O6023" i="1"/>
  <c r="O6207" i="1"/>
  <c r="O6209" i="1"/>
  <c r="O6923" i="1"/>
  <c r="O7964" i="1"/>
  <c r="O9264" i="1"/>
  <c r="O9302" i="1"/>
  <c r="O2676" i="1"/>
  <c r="O5538" i="1"/>
  <c r="O7920" i="1"/>
  <c r="O5775" i="1"/>
  <c r="O3251" i="1"/>
  <c r="O838" i="1"/>
  <c r="O840" i="1"/>
  <c r="O809" i="1"/>
  <c r="O799" i="1"/>
  <c r="O5224" i="1"/>
  <c r="O6440" i="1"/>
  <c r="O1955" i="1"/>
  <c r="O5185" i="1"/>
  <c r="O8605" i="1"/>
  <c r="O363" i="1"/>
  <c r="O354" i="1"/>
  <c r="O406" i="1"/>
  <c r="O3283" i="1"/>
  <c r="O3287" i="1"/>
  <c r="O4606" i="1"/>
  <c r="O4609" i="1"/>
  <c r="O5162" i="1"/>
  <c r="O8056" i="1"/>
  <c r="O6368" i="1"/>
  <c r="O6369" i="1"/>
  <c r="O8917" i="1"/>
  <c r="O9491" i="1"/>
  <c r="O2379" i="1"/>
  <c r="O4588" i="1"/>
  <c r="O8039" i="1"/>
  <c r="O8040" i="1"/>
  <c r="O8041" i="1"/>
  <c r="O6028" i="1"/>
  <c r="O6029" i="1"/>
  <c r="O6030" i="1"/>
  <c r="O6033" i="1"/>
  <c r="O6035" i="1"/>
  <c r="O6036" i="1"/>
  <c r="O6037" i="1"/>
  <c r="O3387" i="1"/>
  <c r="O6660" i="1"/>
  <c r="O6784" i="1"/>
  <c r="O3158" i="1"/>
  <c r="O3449" i="1"/>
  <c r="O3454" i="1"/>
  <c r="O3455" i="1"/>
  <c r="O4316" i="1"/>
  <c r="O4317" i="1"/>
  <c r="O482" i="1"/>
  <c r="O7515" i="1"/>
  <c r="O7229" i="1"/>
  <c r="O7910" i="1"/>
  <c r="O7915" i="1"/>
  <c r="O7918" i="1"/>
  <c r="O8099" i="1"/>
  <c r="O8100" i="1"/>
  <c r="O8103" i="1"/>
  <c r="O8963" i="1"/>
  <c r="O4963" i="1"/>
  <c r="O4965" i="1"/>
  <c r="O3112" i="1"/>
  <c r="O5051" i="1"/>
  <c r="O5814" i="1"/>
  <c r="O3464" i="1"/>
  <c r="O3510" i="1"/>
  <c r="O3542" i="1"/>
  <c r="O3543" i="1"/>
  <c r="O3544" i="1"/>
  <c r="O3548" i="1"/>
  <c r="O6286" i="1"/>
  <c r="O6292" i="1"/>
  <c r="O6295" i="1"/>
  <c r="O6780" i="1"/>
  <c r="O6781" i="1"/>
  <c r="O7432" i="1"/>
  <c r="O8564" i="1"/>
  <c r="O8565" i="1"/>
  <c r="O8985" i="1"/>
  <c r="O4635" i="1"/>
  <c r="O3658" i="1"/>
  <c r="O4519" i="1"/>
  <c r="O5123" i="1"/>
  <c r="O5124" i="1"/>
  <c r="O5543" i="1"/>
  <c r="O5545" i="1"/>
  <c r="O5546" i="1"/>
  <c r="O3292" i="1"/>
  <c r="O3297" i="1"/>
  <c r="O1608" i="1"/>
  <c r="O1609" i="1"/>
  <c r="O1610" i="1"/>
  <c r="O3148" i="1"/>
  <c r="O3161" i="1"/>
  <c r="O3931" i="1"/>
  <c r="O3932" i="1"/>
  <c r="O3320" i="1"/>
  <c r="O5738" i="1"/>
  <c r="O5839" i="1"/>
  <c r="O5840" i="1"/>
  <c r="O5843" i="1"/>
  <c r="O5846" i="1"/>
  <c r="O5848" i="1"/>
  <c r="O5851" i="1"/>
  <c r="O5991" i="1"/>
  <c r="O5996" i="1"/>
  <c r="O6528" i="1"/>
  <c r="O6530" i="1"/>
  <c r="O6969" i="1"/>
  <c r="O8277" i="1"/>
  <c r="O3313" i="1"/>
  <c r="O3316" i="1"/>
  <c r="O3317" i="1"/>
  <c r="O3318" i="1"/>
  <c r="O4515" i="1"/>
  <c r="O5132" i="1"/>
  <c r="O4959" i="1"/>
  <c r="O4961" i="1"/>
  <c r="O6082" i="1"/>
  <c r="O6584" i="1"/>
  <c r="O7114" i="1"/>
  <c r="O7199" i="1"/>
  <c r="O7202" i="1"/>
  <c r="O2359" i="1"/>
  <c r="O7491" i="1"/>
  <c r="O1662" i="1"/>
  <c r="O1665" i="1"/>
  <c r="O1683" i="1"/>
  <c r="O1684" i="1"/>
  <c r="O3939" i="1"/>
  <c r="O3940" i="1"/>
  <c r="O3942" i="1"/>
  <c r="O3945" i="1"/>
  <c r="O3972" i="1"/>
  <c r="O3959" i="1"/>
  <c r="O3205" i="1"/>
  <c r="O4273" i="1"/>
  <c r="O4702" i="1"/>
  <c r="O7195" i="1"/>
  <c r="O8280" i="1"/>
  <c r="O1794" i="1"/>
  <c r="O3218" i="1"/>
  <c r="O3240" i="1"/>
  <c r="O5278" i="1"/>
  <c r="O5502" i="1"/>
  <c r="O6480" i="1"/>
  <c r="O7984" i="1"/>
  <c r="O7985" i="1"/>
  <c r="O8397" i="1"/>
  <c r="O1896" i="1"/>
  <c r="O5280" i="1"/>
  <c r="O3242" i="1"/>
  <c r="O3298" i="1"/>
  <c r="O3299" i="1"/>
  <c r="O4367" i="1"/>
  <c r="O5921" i="1"/>
  <c r="O5922" i="1"/>
  <c r="O3133" i="1"/>
  <c r="O7481" i="1"/>
  <c r="O7486" i="1"/>
  <c r="O7747" i="1"/>
  <c r="O7748" i="1"/>
  <c r="O3702" i="1"/>
  <c r="O3125" i="1"/>
  <c r="O3109" i="1"/>
  <c r="O3115" i="1"/>
  <c r="O3116" i="1"/>
  <c r="O3117" i="1"/>
  <c r="O3118" i="1"/>
  <c r="O6762" i="1"/>
  <c r="O1685" i="1"/>
  <c r="O1688" i="1"/>
  <c r="O1689" i="1"/>
  <c r="O1693" i="1"/>
  <c r="O1695" i="1"/>
  <c r="O1697" i="1"/>
  <c r="O1698" i="1"/>
  <c r="O1704" i="1"/>
  <c r="O1705" i="1"/>
  <c r="O3229" i="1"/>
  <c r="O3579" i="1"/>
  <c r="O3596" i="1"/>
  <c r="O3597" i="1"/>
  <c r="O3599" i="1"/>
  <c r="O3880" i="1"/>
  <c r="O4947" i="1"/>
  <c r="O4948" i="1"/>
  <c r="O5041" i="1"/>
  <c r="O5042" i="1"/>
  <c r="O5043" i="1"/>
  <c r="O5044" i="1"/>
  <c r="O5045" i="1"/>
  <c r="O5347" i="1"/>
  <c r="O1589" i="1"/>
  <c r="O1591" i="1"/>
  <c r="O1623" i="1"/>
  <c r="O1627" i="1"/>
  <c r="O1633" i="1"/>
  <c r="O1634" i="1"/>
  <c r="O1635" i="1"/>
  <c r="O1638" i="1"/>
  <c r="O1639" i="1"/>
  <c r="O1640" i="1"/>
  <c r="O1645" i="1"/>
  <c r="O1646" i="1"/>
  <c r="O1648" i="1"/>
  <c r="O1650" i="1"/>
  <c r="O1652" i="1"/>
  <c r="O1653" i="1"/>
  <c r="O1654" i="1"/>
  <c r="O1655" i="1"/>
  <c r="O1658" i="1"/>
  <c r="O3196" i="1"/>
  <c r="O3209" i="1"/>
  <c r="O3211" i="1"/>
  <c r="O3212" i="1"/>
  <c r="O3968" i="1"/>
  <c r="O3214" i="1"/>
  <c r="O3961" i="1"/>
  <c r="O3220" i="1"/>
  <c r="O3602" i="1"/>
  <c r="O3719" i="1"/>
  <c r="O4275" i="1"/>
  <c r="O4598" i="1"/>
  <c r="O4601" i="1"/>
  <c r="O5036" i="1"/>
  <c r="O5461" i="1"/>
  <c r="O5464" i="1"/>
  <c r="O5465" i="1"/>
  <c r="O3208" i="1"/>
  <c r="O5860" i="1"/>
  <c r="O5862" i="1"/>
  <c r="O5865" i="1"/>
  <c r="O6321" i="1"/>
  <c r="O6358" i="1"/>
  <c r="O6391" i="1"/>
  <c r="O6471" i="1"/>
  <c r="O6473" i="1"/>
  <c r="O6474" i="1"/>
  <c r="O6549" i="1"/>
  <c r="O6581" i="1"/>
  <c r="O6798" i="1"/>
  <c r="O6806" i="1"/>
  <c r="O6807" i="1"/>
  <c r="O6815" i="1"/>
  <c r="O6829" i="1"/>
  <c r="O6908" i="1"/>
  <c r="O6909" i="1"/>
  <c r="O6910" i="1"/>
  <c r="O6911" i="1"/>
  <c r="O6912" i="1"/>
  <c r="O7045" i="1"/>
  <c r="O7046" i="1"/>
  <c r="O7093" i="1"/>
  <c r="O7104" i="1"/>
  <c r="O7105" i="1"/>
  <c r="O7292" i="1"/>
  <c r="O7485" i="1"/>
  <c r="O7970" i="1"/>
  <c r="O8250" i="1"/>
  <c r="O8267" i="1"/>
  <c r="O8290" i="1"/>
  <c r="O8356" i="1"/>
  <c r="O8973" i="1"/>
  <c r="O6266" i="1"/>
  <c r="O6268" i="1"/>
  <c r="O6269" i="1"/>
  <c r="O6270" i="1"/>
  <c r="O6274" i="1"/>
  <c r="O6275" i="1"/>
  <c r="O6276" i="1"/>
  <c r="O6324" i="1"/>
  <c r="O8797" i="1"/>
  <c r="O8881" i="1"/>
  <c r="O1668" i="1"/>
  <c r="O1671" i="1"/>
  <c r="O1672" i="1"/>
  <c r="O1676" i="1"/>
  <c r="O1677" i="1"/>
  <c r="O1712" i="1"/>
  <c r="O1714" i="1"/>
  <c r="O1715" i="1"/>
  <c r="O1716" i="1"/>
  <c r="O1717" i="1"/>
  <c r="O1718" i="1"/>
  <c r="O1721" i="1"/>
  <c r="O1724" i="1"/>
  <c r="O1726" i="1"/>
  <c r="O1727" i="1"/>
  <c r="O1729" i="1"/>
  <c r="O1734" i="1"/>
  <c r="O1737" i="1"/>
  <c r="O1738" i="1"/>
  <c r="O1744" i="1"/>
  <c r="O1745" i="1"/>
  <c r="O1746" i="1"/>
  <c r="O1747" i="1"/>
  <c r="O1754" i="1"/>
  <c r="O1760" i="1"/>
  <c r="O2831" i="1"/>
  <c r="O2832" i="1"/>
  <c r="O2833" i="1"/>
  <c r="O2834" i="1"/>
  <c r="O2835" i="1"/>
  <c r="O2840" i="1"/>
  <c r="O2841" i="1"/>
  <c r="O2842" i="1"/>
  <c r="O2843" i="1"/>
  <c r="O2844" i="1"/>
  <c r="O2846" i="1"/>
  <c r="O3129" i="1"/>
  <c r="O3130" i="1"/>
  <c r="O3922" i="1"/>
  <c r="O3206" i="1"/>
  <c r="O3948" i="1"/>
  <c r="O4306" i="1"/>
  <c r="O4372" i="1"/>
  <c r="O4373" i="1"/>
  <c r="O4381" i="1"/>
  <c r="O4612" i="1"/>
  <c r="O4614" i="1"/>
  <c r="O5760" i="1"/>
  <c r="O6181" i="1"/>
  <c r="O6692" i="1"/>
  <c r="O6695" i="1"/>
  <c r="O6697" i="1"/>
  <c r="O6703" i="1"/>
  <c r="O6705" i="1"/>
  <c r="O7175" i="1"/>
  <c r="O7176" i="1"/>
  <c r="O7345" i="1"/>
  <c r="O7930" i="1"/>
  <c r="O7932" i="1"/>
  <c r="O7935" i="1"/>
  <c r="O7940" i="1"/>
  <c r="O7960" i="1"/>
  <c r="O7962" i="1"/>
  <c r="O8253" i="1"/>
  <c r="O8285" i="1"/>
  <c r="O1797" i="1"/>
  <c r="O1798" i="1"/>
  <c r="O1799" i="1"/>
  <c r="O1903" i="1"/>
  <c r="O2345" i="1"/>
  <c r="O2346" i="1"/>
  <c r="O4550" i="1"/>
  <c r="O4551" i="1"/>
  <c r="O5339" i="1"/>
  <c r="O1308" i="1"/>
  <c r="O1618" i="1"/>
  <c r="O3920" i="1"/>
  <c r="O3143" i="1"/>
  <c r="O5318" i="1"/>
  <c r="O7580" i="1"/>
  <c r="O8293" i="1"/>
  <c r="O8536" i="1"/>
  <c r="O7246" i="1"/>
  <c r="O4067" i="1"/>
  <c r="O4069" i="1"/>
  <c r="O1905" i="1"/>
  <c r="O4558" i="1"/>
  <c r="O4562" i="1"/>
  <c r="O3142" i="1"/>
  <c r="O3629" i="1"/>
  <c r="O3630" i="1"/>
  <c r="O3632" i="1"/>
  <c r="O3643" i="1"/>
  <c r="O3644" i="1"/>
  <c r="O3645" i="1"/>
  <c r="O3890" i="1"/>
  <c r="O5261" i="1"/>
  <c r="O5262" i="1"/>
  <c r="O6179" i="1"/>
  <c r="O6820" i="1"/>
  <c r="O6844" i="1"/>
  <c r="O6904" i="1"/>
  <c r="O7196" i="1"/>
  <c r="O7282" i="1"/>
  <c r="O3364" i="1"/>
  <c r="O5773" i="1"/>
  <c r="O6111" i="1"/>
  <c r="O6550" i="1"/>
  <c r="O1812" i="1"/>
  <c r="O1813" i="1"/>
  <c r="O1815" i="1"/>
  <c r="O1816" i="1"/>
  <c r="O1817" i="1"/>
  <c r="O1818" i="1"/>
  <c r="O1819" i="1"/>
  <c r="O4312" i="1"/>
  <c r="O2253" i="1"/>
  <c r="O2254" i="1"/>
  <c r="O2257" i="1"/>
  <c r="O3555" i="1"/>
  <c r="O3567" i="1"/>
  <c r="O606" i="1"/>
  <c r="O6112" i="1"/>
  <c r="O6356" i="1"/>
  <c r="O3378" i="1"/>
  <c r="O4160" i="1"/>
  <c r="O6632" i="1"/>
  <c r="O6629" i="1"/>
  <c r="O6631" i="1"/>
  <c r="O7528" i="1"/>
  <c r="O8177" i="1"/>
  <c r="O2293" i="1"/>
  <c r="O2297" i="1"/>
  <c r="O2590" i="1"/>
  <c r="O3583" i="1"/>
  <c r="O3585" i="1"/>
  <c r="O6557" i="1"/>
  <c r="O3468" i="1"/>
  <c r="O3471" i="1"/>
  <c r="O3472" i="1"/>
  <c r="O3475" i="1"/>
  <c r="O3969" i="1"/>
  <c r="O4517" i="1"/>
  <c r="O5756" i="1"/>
  <c r="O5757" i="1"/>
  <c r="O3781" i="1"/>
  <c r="O5768" i="1"/>
  <c r="O5769" i="1"/>
  <c r="O6048" i="1"/>
  <c r="O6049" i="1"/>
  <c r="O6709" i="1"/>
  <c r="O6796" i="1"/>
  <c r="O6902" i="1"/>
  <c r="O8242" i="1"/>
  <c r="O8262" i="1"/>
  <c r="O8279" i="1"/>
  <c r="O3384" i="1"/>
  <c r="O3952" i="1"/>
  <c r="O2609" i="1"/>
  <c r="O2576" i="1"/>
  <c r="O2574" i="1"/>
  <c r="O6891" i="1"/>
  <c r="O5963" i="1"/>
  <c r="O8561" i="1"/>
  <c r="O2139" i="1"/>
  <c r="O2146" i="1"/>
  <c r="O2147" i="1"/>
  <c r="O2150" i="1"/>
  <c r="O2158" i="1"/>
  <c r="O2159" i="1"/>
  <c r="O2179" i="1"/>
  <c r="O2182" i="1"/>
  <c r="O2192" i="1"/>
  <c r="O2198" i="1"/>
  <c r="O2200" i="1"/>
  <c r="O2205" i="1"/>
  <c r="O2589" i="1"/>
  <c r="O5159" i="1"/>
  <c r="O5287" i="1"/>
  <c r="O5401" i="1"/>
  <c r="O5490" i="1"/>
  <c r="O4332" i="1"/>
  <c r="O4333" i="1"/>
  <c r="O6382" i="1"/>
  <c r="O6686" i="1"/>
  <c r="O6688" i="1"/>
  <c r="O6999" i="1"/>
  <c r="O7014" i="1"/>
  <c r="O7020" i="1"/>
  <c r="O7025" i="1"/>
  <c r="O7030" i="1"/>
  <c r="O7033" i="1"/>
  <c r="O7035" i="1"/>
  <c r="O4144" i="1"/>
  <c r="O7417" i="1"/>
  <c r="O7419" i="1"/>
  <c r="O7503" i="1"/>
  <c r="O7504" i="1"/>
  <c r="O8526" i="1"/>
  <c r="O8736" i="1"/>
  <c r="O2328" i="1"/>
  <c r="O2330" i="1"/>
  <c r="O3059" i="1"/>
  <c r="O3060" i="1"/>
  <c r="O3061" i="1"/>
  <c r="O3375" i="1"/>
  <c r="O3810" i="1"/>
  <c r="O3847" i="1"/>
  <c r="O4744" i="1"/>
  <c r="O5508" i="1"/>
  <c r="O5509" i="1"/>
  <c r="O5513" i="1"/>
  <c r="O5517" i="1"/>
  <c r="O5518" i="1"/>
  <c r="O5519" i="1"/>
  <c r="O5520" i="1"/>
  <c r="O5522" i="1"/>
  <c r="O7042" i="1"/>
  <c r="O7492" i="1"/>
  <c r="O7670" i="1"/>
  <c r="O1344" i="1"/>
  <c r="O2286" i="1"/>
  <c r="O2289" i="1"/>
  <c r="O2637" i="1"/>
  <c r="O3177" i="1"/>
  <c r="O3180" i="1"/>
  <c r="O3494" i="1"/>
  <c r="O4957" i="1"/>
  <c r="O3730" i="1"/>
  <c r="O6323" i="1"/>
  <c r="O6390" i="1"/>
  <c r="O6600" i="1"/>
  <c r="O6636" i="1"/>
  <c r="O6637" i="1"/>
  <c r="O6638" i="1"/>
  <c r="O6931" i="1"/>
  <c r="O6935" i="1"/>
  <c r="O6974" i="1"/>
  <c r="O7650" i="1"/>
  <c r="O8449" i="1"/>
  <c r="O8699" i="1"/>
  <c r="O2314" i="1"/>
  <c r="O3971" i="1"/>
  <c r="O3498" i="1"/>
  <c r="O4399" i="1"/>
  <c r="O5283" i="1"/>
  <c r="O6180" i="1"/>
  <c r="O6182" i="1"/>
  <c r="O6848" i="1"/>
  <c r="O7575" i="1"/>
  <c r="O7959" i="1"/>
  <c r="O9195" i="1"/>
  <c r="O3074" i="1"/>
  <c r="O3075" i="1"/>
  <c r="O3076" i="1"/>
  <c r="O4259" i="1"/>
  <c r="O5001" i="1"/>
  <c r="O5264" i="1"/>
  <c r="O5834" i="1"/>
  <c r="O9049" i="1"/>
  <c r="O4706" i="1"/>
  <c r="O4707" i="1"/>
  <c r="O4711" i="1"/>
  <c r="O6191" i="1"/>
  <c r="O6198" i="1"/>
  <c r="O2614" i="1"/>
  <c r="O3385" i="1"/>
  <c r="O3800" i="1"/>
  <c r="O4666" i="1"/>
  <c r="O4741" i="1"/>
  <c r="O5214" i="1"/>
  <c r="O5266" i="1"/>
  <c r="O545" i="1"/>
  <c r="O6477" i="1"/>
  <c r="O6397" i="1"/>
  <c r="O7078" i="1"/>
  <c r="O8624" i="1"/>
  <c r="O3311" i="1"/>
  <c r="O6856" i="1"/>
  <c r="O6859" i="1"/>
  <c r="O6860" i="1"/>
  <c r="O6864" i="1"/>
  <c r="O6867" i="1"/>
  <c r="O6871" i="1"/>
  <c r="O6878" i="1"/>
  <c r="O8780" i="1"/>
  <c r="O5128" i="1"/>
  <c r="O5129" i="1"/>
  <c r="O649" i="1"/>
  <c r="O650" i="1"/>
  <c r="O3386" i="1"/>
  <c r="O8531" i="1"/>
  <c r="O8532" i="1"/>
  <c r="O6763" i="1"/>
  <c r="O5938" i="1"/>
  <c r="O5940" i="1"/>
  <c r="O5941" i="1"/>
  <c r="O6991" i="1"/>
  <c r="O5597" i="1"/>
  <c r="O5598" i="1"/>
  <c r="O1363" i="1"/>
  <c r="O5956" i="1"/>
  <c r="O4018" i="1"/>
  <c r="O5750" i="1"/>
  <c r="O3746" i="1"/>
  <c r="O4115" i="1"/>
  <c r="O4116" i="1"/>
  <c r="O5734" i="1"/>
  <c r="O6353" i="1"/>
  <c r="O8058" i="1"/>
  <c r="O8138" i="1"/>
  <c r="O1241" i="1"/>
  <c r="O457" i="1"/>
  <c r="O458" i="1"/>
  <c r="O459" i="1"/>
  <c r="O6114" i="1"/>
  <c r="O4501" i="1"/>
  <c r="O3786" i="1"/>
  <c r="O4451" i="1"/>
  <c r="O3867" i="1"/>
  <c r="O3511" i="1"/>
  <c r="O3868" i="1"/>
  <c r="O3521" i="1"/>
  <c r="O3522" i="1"/>
  <c r="O3866" i="1"/>
  <c r="O250" i="1"/>
  <c r="O6482" i="1"/>
  <c r="O7925" i="1"/>
  <c r="O8571" i="1"/>
  <c r="O8572" i="1"/>
  <c r="O8573" i="1"/>
  <c r="O8574" i="1"/>
  <c r="O8577" i="1"/>
  <c r="O8027" i="1"/>
  <c r="O8524" i="1"/>
  <c r="O1017" i="1"/>
  <c r="O5440" i="1"/>
  <c r="O1156" i="1"/>
  <c r="O4494" i="1"/>
  <c r="O1039" i="1"/>
  <c r="O1145" i="1"/>
  <c r="O1194" i="1"/>
  <c r="O6017" i="1"/>
  <c r="O6090" i="1"/>
  <c r="O6091" i="1"/>
  <c r="O8450" i="1"/>
  <c r="O8829" i="1"/>
  <c r="O8830" i="1"/>
  <c r="O9690" i="1"/>
  <c r="O9691" i="1"/>
  <c r="O9693" i="1"/>
  <c r="O9955" i="1"/>
  <c r="O9956" i="1"/>
  <c r="O10002" i="1"/>
  <c r="O10005" i="1"/>
  <c r="O10007" i="1"/>
  <c r="O10010" i="1"/>
  <c r="O9997" i="1"/>
  <c r="O6130" i="1"/>
  <c r="O6132" i="1"/>
  <c r="O6403" i="1"/>
  <c r="O7278" i="1"/>
  <c r="O7077" i="1"/>
  <c r="O8304" i="1"/>
  <c r="O8710" i="1"/>
  <c r="O2763" i="1"/>
  <c r="O7512" i="1"/>
  <c r="O7513" i="1"/>
  <c r="O8663" i="1"/>
  <c r="O881" i="1"/>
  <c r="O4531" i="1"/>
  <c r="O4977" i="1"/>
  <c r="O4976" i="1"/>
  <c r="O7468" i="1"/>
  <c r="O7876" i="1"/>
  <c r="O7878" i="1"/>
  <c r="O7879" i="1"/>
  <c r="O7880" i="1"/>
  <c r="O7884" i="1"/>
  <c r="O7885" i="1"/>
  <c r="O9825" i="1"/>
  <c r="O10055" i="1"/>
  <c r="O5902" i="1"/>
  <c r="O10174" i="1"/>
  <c r="O1527" i="1"/>
  <c r="O1528" i="1"/>
  <c r="O1962" i="1"/>
  <c r="O5934" i="1"/>
  <c r="O5936" i="1"/>
  <c r="O5937" i="1"/>
  <c r="O5939" i="1"/>
  <c r="O6988" i="1"/>
  <c r="O7505" i="1"/>
  <c r="O7963" i="1"/>
  <c r="O8914" i="1"/>
  <c r="O9044" i="1"/>
  <c r="O3554" i="1"/>
  <c r="O3876" i="1"/>
  <c r="O1289" i="1"/>
  <c r="O6067" i="1"/>
  <c r="O7458" i="1"/>
  <c r="O138" i="1"/>
  <c r="O139" i="1"/>
  <c r="O141" i="1"/>
  <c r="O149" i="1"/>
  <c r="O162" i="1"/>
  <c r="O163" i="1"/>
  <c r="O168" i="1"/>
  <c r="O170" i="1"/>
  <c r="O176" i="1"/>
  <c r="O201" i="1"/>
  <c r="O204" i="1"/>
  <c r="O216" i="1"/>
  <c r="O217" i="1"/>
  <c r="O219" i="1"/>
  <c r="O220" i="1"/>
  <c r="O224" i="1"/>
  <c r="O226" i="1"/>
  <c r="O230" i="1"/>
  <c r="O782" i="1"/>
  <c r="O1493" i="1"/>
  <c r="O1494" i="1"/>
  <c r="O1498" i="1"/>
  <c r="O1502" i="1"/>
  <c r="O1505" i="1"/>
  <c r="O1506" i="1"/>
  <c r="O1507" i="1"/>
  <c r="O1957" i="1"/>
  <c r="O2960" i="1"/>
  <c r="O3019" i="1"/>
  <c r="O5174" i="1"/>
  <c r="O5382" i="1"/>
  <c r="O5383" i="1"/>
  <c r="O5557" i="1"/>
  <c r="O5559" i="1"/>
  <c r="O5560" i="1"/>
  <c r="O5562" i="1"/>
  <c r="O5563" i="1"/>
  <c r="O5564" i="1"/>
  <c r="O5565" i="1"/>
  <c r="O5591" i="1"/>
  <c r="O5593" i="1"/>
  <c r="O5594" i="1"/>
  <c r="O5595" i="1"/>
  <c r="O5596" i="1"/>
  <c r="O5599" i="1"/>
  <c r="O5605" i="1"/>
  <c r="O5608" i="1"/>
  <c r="O5609" i="1"/>
  <c r="O5611" i="1"/>
  <c r="O5613" i="1"/>
  <c r="O5615" i="1"/>
  <c r="O6893" i="1"/>
  <c r="O5587" i="1"/>
  <c r="O5588" i="1"/>
  <c r="O7304" i="1"/>
  <c r="O7351" i="1"/>
  <c r="O7352" i="1"/>
  <c r="O7353" i="1"/>
  <c r="O7354" i="1"/>
  <c r="O7355" i="1"/>
  <c r="O7357" i="1"/>
  <c r="O7359" i="1"/>
  <c r="O7360" i="1"/>
  <c r="O7361" i="1"/>
  <c r="O4322" i="1"/>
  <c r="O213" i="1"/>
  <c r="O1499" i="1"/>
  <c r="O1509" i="1"/>
  <c r="O1510" i="1"/>
  <c r="O1544" i="1"/>
  <c r="O1944" i="1"/>
  <c r="O7008" i="1"/>
  <c r="O7440" i="1"/>
  <c r="O1299" i="1"/>
  <c r="O1302" i="1"/>
  <c r="O1303" i="1"/>
  <c r="O1304" i="1"/>
  <c r="O1305" i="1"/>
  <c r="O1306" i="1"/>
  <c r="O1307" i="1"/>
  <c r="O2651" i="1"/>
  <c r="O6354" i="1"/>
  <c r="O8291" i="1"/>
  <c r="O8548" i="1"/>
  <c r="O8920" i="1"/>
  <c r="O2404" i="1"/>
  <c r="O1094" i="1"/>
  <c r="O1948" i="1"/>
  <c r="O6809" i="1"/>
  <c r="O7619" i="1"/>
  <c r="O8180" i="1"/>
  <c r="O1360" i="1"/>
  <c r="O1914" i="1"/>
  <c r="O1919" i="1"/>
  <c r="O1921" i="1"/>
  <c r="O1939" i="1"/>
  <c r="O1940" i="1"/>
  <c r="O1941" i="1"/>
  <c r="O2462" i="1"/>
  <c r="O5930" i="1"/>
  <c r="O5957" i="1"/>
  <c r="O6102" i="1"/>
  <c r="O6123" i="1"/>
  <c r="O6298" i="1"/>
  <c r="O6304" i="1"/>
  <c r="O6487" i="1"/>
  <c r="O6488" i="1"/>
  <c r="O6489" i="1"/>
  <c r="O6490" i="1"/>
  <c r="O6491" i="1"/>
  <c r="O6492" i="1"/>
  <c r="O6493" i="1"/>
  <c r="O6515" i="1"/>
  <c r="O6560" i="1"/>
  <c r="O6770" i="1"/>
  <c r="O8413" i="1"/>
  <c r="O8447" i="1"/>
  <c r="O8448" i="1"/>
  <c r="O8491" i="1"/>
  <c r="O9069" i="1"/>
  <c r="O9383" i="1"/>
  <c r="O214" i="1"/>
  <c r="O1251" i="1"/>
  <c r="O1829" i="1"/>
  <c r="O1830" i="1"/>
  <c r="O1837" i="1"/>
  <c r="O1839" i="1"/>
  <c r="O1842" i="1"/>
  <c r="O1843" i="1"/>
  <c r="O1845" i="1"/>
  <c r="O1849" i="1"/>
  <c r="O1850" i="1"/>
  <c r="O1853" i="1"/>
  <c r="O1855" i="1"/>
  <c r="O1858" i="1"/>
  <c r="O1863" i="1"/>
  <c r="O1864" i="1"/>
  <c r="O4378" i="1"/>
  <c r="O4380" i="1"/>
  <c r="O4382" i="1"/>
  <c r="O4385" i="1"/>
  <c r="O4386" i="1"/>
  <c r="O4387" i="1"/>
  <c r="O4394" i="1"/>
  <c r="O4019" i="1"/>
  <c r="O4021" i="1"/>
  <c r="O2725" i="1"/>
  <c r="O5627" i="1"/>
  <c r="O6592" i="1"/>
  <c r="O7007" i="1"/>
  <c r="O7762" i="1"/>
  <c r="O8082" i="1"/>
  <c r="O6313" i="1"/>
  <c r="O6314" i="1"/>
  <c r="O6315" i="1"/>
  <c r="O5856" i="1"/>
  <c r="O382" i="1"/>
  <c r="O5586" i="1"/>
  <c r="O7313" i="1"/>
  <c r="O7530" i="1"/>
  <c r="O7532" i="1"/>
  <c r="O7533" i="1"/>
  <c r="O8091" i="1"/>
  <c r="O8157" i="1"/>
  <c r="O8162" i="1"/>
  <c r="O160" i="1"/>
  <c r="O166" i="1"/>
  <c r="O187" i="1"/>
  <c r="O3355" i="1"/>
  <c r="O3709" i="1"/>
  <c r="O3785" i="1"/>
  <c r="O5071" i="1"/>
  <c r="O108" i="1"/>
  <c r="O118" i="1"/>
  <c r="O131" i="1"/>
  <c r="O180" i="1"/>
  <c r="O5932" i="1"/>
  <c r="O6173" i="1"/>
  <c r="O6176" i="1"/>
  <c r="O6926" i="1"/>
  <c r="O7038" i="1"/>
  <c r="O8903" i="1"/>
  <c r="O8904" i="1"/>
  <c r="O8910" i="1"/>
  <c r="O9182" i="1"/>
  <c r="O9183" i="1"/>
  <c r="O414" i="1"/>
  <c r="O8344" i="1"/>
  <c r="O4729" i="1"/>
  <c r="O7157" i="1"/>
  <c r="O7158" i="1"/>
  <c r="O7161" i="1"/>
  <c r="O8666" i="1"/>
  <c r="O4054" i="1"/>
  <c r="O5912" i="1"/>
  <c r="O5747" i="1"/>
  <c r="O5981" i="1"/>
  <c r="O5982" i="1"/>
  <c r="O6099" i="1"/>
  <c r="O6546" i="1"/>
  <c r="O8928" i="1"/>
  <c r="O5166" i="1"/>
  <c r="O5744" i="1"/>
  <c r="O5745" i="1"/>
  <c r="O6005" i="1"/>
  <c r="O6006" i="1"/>
  <c r="O8464" i="1"/>
  <c r="O8465" i="1"/>
  <c r="O8786" i="1"/>
  <c r="O8787" i="1"/>
  <c r="O122" i="1"/>
  <c r="O124" i="1"/>
  <c r="O1062" i="1"/>
  <c r="O4537" i="1"/>
  <c r="O5748" i="1"/>
  <c r="O5749" i="1"/>
  <c r="O4323" i="1"/>
  <c r="O6229" i="1"/>
  <c r="O6230" i="1"/>
  <c r="O6940" i="1"/>
  <c r="O8578" i="1"/>
  <c r="O132" i="1"/>
  <c r="O134" i="1"/>
  <c r="O8020" i="1"/>
  <c r="O8986" i="1"/>
  <c r="O2515" i="1"/>
  <c r="O3744" i="1"/>
  <c r="O3747" i="1"/>
  <c r="O3748" i="1"/>
  <c r="O3763" i="1"/>
  <c r="O3764" i="1"/>
  <c r="O9682" i="1"/>
  <c r="O5901" i="1"/>
  <c r="O5946" i="1"/>
  <c r="O5977" i="1"/>
  <c r="O6026" i="1"/>
  <c r="O6338" i="1"/>
  <c r="O6339" i="1"/>
  <c r="O6351" i="1"/>
  <c r="O6352" i="1"/>
  <c r="O6521" i="1"/>
  <c r="O6927" i="1"/>
  <c r="O7044" i="1"/>
  <c r="O7521" i="1"/>
  <c r="O7623" i="1"/>
  <c r="O7627" i="1"/>
  <c r="O7628" i="1"/>
  <c r="O7967" i="1"/>
  <c r="O8767" i="1"/>
  <c r="O1242" i="1"/>
  <c r="O2691" i="1"/>
  <c r="O4502" i="1"/>
  <c r="O452" i="1"/>
  <c r="O6443" i="1"/>
  <c r="O6444" i="1"/>
  <c r="O6648" i="1"/>
  <c r="O6896" i="1"/>
  <c r="O7010" i="1"/>
  <c r="O7332" i="1"/>
  <c r="O7474" i="1"/>
  <c r="O8922" i="1"/>
  <c r="O8923" i="1"/>
  <c r="O9175" i="1"/>
  <c r="O9284" i="1"/>
  <c r="O1220" i="1"/>
  <c r="O1222" i="1"/>
  <c r="O1978" i="1"/>
  <c r="O1979" i="1"/>
  <c r="O1987" i="1"/>
  <c r="O1993" i="1"/>
  <c r="O1995" i="1"/>
  <c r="O1996" i="1"/>
  <c r="O2711" i="1"/>
  <c r="O2802" i="1"/>
  <c r="O2931" i="1"/>
  <c r="O5412" i="1"/>
  <c r="O611" i="1"/>
  <c r="O6226" i="1"/>
  <c r="O7051" i="1"/>
  <c r="O7052" i="1"/>
  <c r="O8811" i="1"/>
  <c r="O8813" i="1"/>
  <c r="O8861" i="1"/>
  <c r="O9025" i="1"/>
  <c r="O9385" i="1"/>
  <c r="O8135" i="1"/>
  <c r="O819" i="1"/>
  <c r="O8078" i="1"/>
  <c r="O3517" i="1"/>
  <c r="O4739" i="1"/>
  <c r="O32" i="1"/>
  <c r="O34" i="1"/>
  <c r="O7945" i="1"/>
  <c r="O8080" i="1"/>
  <c r="O8170" i="1"/>
  <c r="O8945" i="1"/>
  <c r="O9774" i="1"/>
  <c r="O10027" i="1"/>
  <c r="O10028" i="1"/>
  <c r="O9776" i="1"/>
  <c r="O10151" i="1"/>
  <c r="O10150" i="1"/>
  <c r="O161" i="1"/>
  <c r="O2410" i="1"/>
  <c r="O113" i="1"/>
  <c r="O115" i="1"/>
  <c r="O3611" i="1"/>
  <c r="O4683" i="1"/>
  <c r="O3282" i="1"/>
  <c r="O154" i="1"/>
  <c r="O8183" i="1"/>
  <c r="O1086" i="1"/>
  <c r="O3418" i="1"/>
  <c r="O8793" i="1"/>
  <c r="O9045" i="1"/>
  <c r="O3895" i="1"/>
  <c r="O3734" i="1"/>
  <c r="O3147" i="1"/>
  <c r="O6291" i="1"/>
  <c r="O648" i="1"/>
  <c r="O8172" i="1"/>
  <c r="O2630" i="1"/>
  <c r="O6585" i="1"/>
  <c r="O2335" i="1"/>
  <c r="O2336" i="1"/>
  <c r="O2867" i="1"/>
  <c r="O3136" i="1"/>
  <c r="O5188" i="1"/>
  <c r="O8288" i="1"/>
  <c r="O5990" i="1"/>
  <c r="O3327" i="1"/>
  <c r="O3329" i="1"/>
  <c r="O3333" i="1"/>
  <c r="O5029" i="1"/>
  <c r="O6043" i="1"/>
  <c r="O6044" i="1"/>
  <c r="O6311" i="1"/>
  <c r="O1803" i="1"/>
  <c r="O3470" i="1"/>
  <c r="O3476" i="1"/>
  <c r="O3490" i="1"/>
  <c r="O1601" i="1"/>
  <c r="O1603" i="1"/>
  <c r="O1604" i="1"/>
  <c r="O1607" i="1"/>
  <c r="O3973" i="1"/>
  <c r="O4658" i="1"/>
  <c r="O4659" i="1"/>
  <c r="O1594" i="1"/>
  <c r="O1597" i="1"/>
  <c r="O1613" i="1"/>
  <c r="O1614" i="1"/>
  <c r="O4072" i="1"/>
  <c r="O4073" i="1"/>
  <c r="O5764" i="1"/>
  <c r="O252" i="1"/>
  <c r="O6068" i="1"/>
  <c r="O6069" i="1"/>
  <c r="O6070" i="1"/>
  <c r="O6071" i="1"/>
  <c r="O6073" i="1"/>
  <c r="O6074" i="1"/>
  <c r="O6075" i="1"/>
  <c r="O6077" i="1"/>
  <c r="O6078" i="1"/>
  <c r="O7990" i="1"/>
  <c r="O8117" i="1"/>
  <c r="O8363" i="1"/>
  <c r="O8365" i="1"/>
  <c r="O8962" i="1"/>
  <c r="O2270" i="1"/>
  <c r="O2275" i="1"/>
  <c r="O5343" i="1"/>
  <c r="O3096" i="1"/>
  <c r="O3919" i="1"/>
  <c r="O3448" i="1"/>
  <c r="O3460" i="1"/>
  <c r="O4298" i="1"/>
  <c r="O7346" i="1"/>
  <c r="O7525" i="1"/>
  <c r="O2136" i="1"/>
  <c r="O2140" i="1"/>
  <c r="O2155" i="1"/>
  <c r="O2190" i="1"/>
  <c r="O2194" i="1"/>
  <c r="O2618" i="1"/>
  <c r="O2619" i="1"/>
  <c r="O2625" i="1"/>
  <c r="O2626" i="1"/>
  <c r="O4412" i="1"/>
  <c r="O5154" i="1"/>
  <c r="O5155" i="1"/>
  <c r="O5973" i="1"/>
  <c r="O7017" i="1"/>
  <c r="O7018" i="1"/>
  <c r="O8186" i="1"/>
  <c r="O8187" i="1"/>
  <c r="O8022" i="1"/>
  <c r="O2322" i="1"/>
  <c r="O3056" i="1"/>
  <c r="O3849" i="1"/>
  <c r="O3850" i="1"/>
  <c r="O5512" i="1"/>
  <c r="O5516" i="1"/>
  <c r="O7659" i="1"/>
  <c r="O2277" i="1"/>
  <c r="O5498" i="1"/>
  <c r="O5667" i="1"/>
  <c r="O4365" i="1"/>
  <c r="O6595" i="1"/>
  <c r="O8587" i="1"/>
  <c r="O2301" i="1"/>
  <c r="O2303" i="1"/>
  <c r="O3888" i="1"/>
  <c r="O4409" i="1"/>
  <c r="O5730" i="1"/>
  <c r="O8009" i="1"/>
  <c r="O2593" i="1"/>
  <c r="O3427" i="1"/>
  <c r="O6914" i="1"/>
  <c r="O7584" i="1"/>
  <c r="O6101" i="1"/>
  <c r="O1262" i="1"/>
  <c r="O1263" i="1"/>
  <c r="O1264" i="1"/>
  <c r="O2738" i="1"/>
  <c r="O5406" i="1"/>
  <c r="O3788" i="1"/>
  <c r="O4025" i="1"/>
  <c r="O4038" i="1"/>
  <c r="O4039" i="1"/>
  <c r="O4040" i="1"/>
  <c r="O4041" i="1"/>
  <c r="O3911" i="1"/>
  <c r="O4044" i="1"/>
  <c r="O4734" i="1"/>
  <c r="O4735" i="1"/>
  <c r="O4736" i="1"/>
  <c r="O4008" i="1"/>
  <c r="O4026" i="1"/>
  <c r="O4028" i="1"/>
  <c r="O3909" i="1"/>
  <c r="O4030" i="1"/>
  <c r="O4145" i="1"/>
  <c r="O9134" i="1"/>
  <c r="O4092" i="1"/>
  <c r="O4093" i="1"/>
  <c r="O4094" i="1"/>
  <c r="O4095" i="1"/>
  <c r="O4096" i="1"/>
  <c r="O4097" i="1"/>
  <c r="O6518" i="1"/>
  <c r="O6607" i="1"/>
  <c r="O6608" i="1"/>
  <c r="O6853" i="1"/>
  <c r="O6855" i="1"/>
  <c r="O4197" i="1"/>
  <c r="O9133" i="1"/>
  <c r="O4079" i="1"/>
  <c r="O5739" i="1"/>
  <c r="O4089" i="1"/>
  <c r="O4090" i="1"/>
  <c r="O4091" i="1"/>
  <c r="O4032" i="1"/>
  <c r="O3910" i="1"/>
  <c r="O4034" i="1"/>
  <c r="O4035" i="1"/>
  <c r="O4036" i="1"/>
  <c r="O4037" i="1"/>
  <c r="O4078" i="1"/>
  <c r="O4204" i="1"/>
  <c r="O5887" i="1"/>
  <c r="O5965" i="1"/>
  <c r="O5968" i="1"/>
  <c r="O6360" i="1"/>
  <c r="O6519" i="1"/>
  <c r="O6605" i="1"/>
  <c r="O6407" i="1"/>
  <c r="O6411" i="1"/>
  <c r="O5961" i="1"/>
  <c r="O5967" i="1"/>
  <c r="O4254" i="1"/>
  <c r="O4255" i="1"/>
  <c r="O6506" i="1"/>
  <c r="O4428" i="1"/>
  <c r="O5235" i="1"/>
  <c r="O5819" i="1"/>
  <c r="O5964" i="1"/>
  <c r="O8018" i="1"/>
  <c r="O8019" i="1"/>
  <c r="O8866" i="1"/>
  <c r="O4086" i="1"/>
  <c r="O4087" i="1"/>
  <c r="O4088" i="1"/>
  <c r="O4543" i="1"/>
  <c r="O4544" i="1"/>
  <c r="O4545" i="1"/>
  <c r="O4546" i="1"/>
  <c r="O5367" i="1"/>
  <c r="O5381" i="1"/>
  <c r="O5491" i="1"/>
  <c r="O6651" i="1"/>
  <c r="O8806" i="1"/>
  <c r="O8815" i="1"/>
  <c r="O9467" i="1"/>
  <c r="O307" i="1"/>
  <c r="O6093" i="1"/>
  <c r="O6094" i="1"/>
  <c r="O6095" i="1"/>
  <c r="O7488" i="1"/>
  <c r="O8807" i="1"/>
  <c r="O9924" i="1"/>
  <c r="O9960" i="1"/>
  <c r="O4586" i="1"/>
  <c r="O10099" i="1"/>
  <c r="O9918" i="1"/>
  <c r="O9923" i="1"/>
  <c r="O10011" i="1"/>
  <c r="O10037" i="1"/>
  <c r="O10096" i="1"/>
  <c r="O9842" i="1"/>
  <c r="O9979" i="1"/>
  <c r="O5249" i="1"/>
  <c r="O9846" i="1"/>
  <c r="O9845" i="1"/>
  <c r="O9843" i="1"/>
  <c r="O9849" i="1"/>
  <c r="O10091" i="1"/>
  <c r="O10093" i="1"/>
  <c r="O10182" i="1"/>
  <c r="O10183" i="1"/>
  <c r="O4278" i="1"/>
  <c r="O4485" i="1"/>
  <c r="O4533" i="1"/>
  <c r="O3787" i="1"/>
  <c r="O5897" i="1"/>
  <c r="O7506" i="1"/>
  <c r="O7507" i="1"/>
  <c r="O7508" i="1"/>
  <c r="O7509" i="1"/>
  <c r="O7510" i="1"/>
  <c r="O7511" i="1"/>
  <c r="O8150" i="1"/>
  <c r="O8160" i="1"/>
  <c r="O8340" i="1"/>
  <c r="O9056" i="1"/>
  <c r="O10184" i="1"/>
  <c r="O10185" i="1"/>
  <c r="O10186" i="1"/>
  <c r="O4227" i="1"/>
  <c r="O10188" i="1"/>
  <c r="O10180" i="1"/>
  <c r="O915" i="1"/>
  <c r="O9669" i="1"/>
  <c r="O9675" i="1"/>
  <c r="O3501" i="1"/>
  <c r="O3870" i="1"/>
  <c r="O3535" i="1"/>
  <c r="O3873" i="1"/>
  <c r="O3874" i="1"/>
  <c r="O5886" i="1"/>
  <c r="O8575" i="1"/>
  <c r="O8732" i="1"/>
  <c r="O8733" i="1"/>
  <c r="O9316" i="1"/>
  <c r="O9317" i="1"/>
  <c r="O9319" i="1"/>
  <c r="O9320" i="1"/>
  <c r="O9321" i="1"/>
  <c r="O9322" i="1"/>
  <c r="O9323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3907" i="1"/>
  <c r="O3983" i="1"/>
  <c r="O5859" i="1"/>
  <c r="O8028" i="1"/>
  <c r="O9313" i="1"/>
  <c r="O9949" i="1"/>
  <c r="O5430" i="1"/>
  <c r="O10086" i="1"/>
  <c r="O948" i="1"/>
  <c r="O949" i="1"/>
  <c r="O950" i="1"/>
  <c r="O9734" i="1"/>
  <c r="O951" i="1"/>
  <c r="O952" i="1"/>
  <c r="O953" i="1"/>
  <c r="O954" i="1"/>
  <c r="O965" i="1"/>
  <c r="O966" i="1"/>
  <c r="O967" i="1"/>
  <c r="O968" i="1"/>
  <c r="O969" i="1"/>
  <c r="O970" i="1"/>
  <c r="O971" i="1"/>
  <c r="O9900" i="1"/>
  <c r="O5418" i="1"/>
  <c r="O8178" i="1"/>
  <c r="O8322" i="1"/>
  <c r="O9127" i="1"/>
  <c r="O9528" i="1"/>
  <c r="O955" i="1"/>
  <c r="O956" i="1"/>
  <c r="O957" i="1"/>
  <c r="O958" i="1"/>
  <c r="O959" i="1"/>
  <c r="O960" i="1"/>
  <c r="O961" i="1"/>
  <c r="O962" i="1"/>
  <c r="O963" i="1"/>
  <c r="O964" i="1"/>
  <c r="O2982" i="1"/>
  <c r="O2983" i="1"/>
  <c r="O2984" i="1"/>
  <c r="O2985" i="1"/>
  <c r="O2986" i="1"/>
  <c r="O2987" i="1"/>
  <c r="O2988" i="1"/>
  <c r="O2989" i="1"/>
  <c r="O2990" i="1"/>
  <c r="O2991" i="1"/>
  <c r="O4173" i="1"/>
  <c r="O4174" i="1"/>
  <c r="O4175" i="1"/>
  <c r="O4176" i="1"/>
  <c r="O5437" i="1"/>
  <c r="O5439" i="1"/>
  <c r="O6233" i="1"/>
  <c r="O1130" i="1"/>
  <c r="O1132" i="1"/>
  <c r="O1139" i="1"/>
  <c r="O1150" i="1"/>
  <c r="O1158" i="1"/>
  <c r="O4171" i="1"/>
  <c r="O4270" i="1"/>
  <c r="O4487" i="1"/>
  <c r="O4488" i="1"/>
  <c r="O4489" i="1"/>
  <c r="O4495" i="1"/>
  <c r="O4628" i="1"/>
  <c r="O1030" i="1"/>
  <c r="O1031" i="1"/>
  <c r="O1140" i="1"/>
  <c r="O1142" i="1"/>
  <c r="O1152" i="1"/>
  <c r="O1153" i="1"/>
  <c r="O4359" i="1"/>
  <c r="O6018" i="1"/>
  <c r="O6419" i="1"/>
  <c r="O7247" i="1"/>
  <c r="O8116" i="1"/>
  <c r="O8454" i="1"/>
  <c r="O8713" i="1"/>
  <c r="O8714" i="1"/>
  <c r="O8715" i="1"/>
  <c r="O8716" i="1"/>
  <c r="O8994" i="1"/>
  <c r="O9013" i="1"/>
  <c r="O9020" i="1"/>
  <c r="O9065" i="1"/>
  <c r="O9067" i="1"/>
  <c r="O9196" i="1"/>
  <c r="O9197" i="1"/>
  <c r="O9198" i="1"/>
  <c r="O9199" i="1"/>
  <c r="O9200" i="1"/>
  <c r="O9201" i="1"/>
  <c r="O9202" i="1"/>
  <c r="O9204" i="1"/>
  <c r="O9205" i="1"/>
  <c r="O9206" i="1"/>
  <c r="O9207" i="1"/>
  <c r="O9211" i="1"/>
  <c r="O9212" i="1"/>
  <c r="O9213" i="1"/>
  <c r="O9214" i="1"/>
  <c r="O9431" i="1"/>
  <c r="O9524" i="1"/>
  <c r="O9525" i="1"/>
  <c r="O9531" i="1"/>
  <c r="O9533" i="1"/>
  <c r="O9537" i="1"/>
  <c r="O9635" i="1"/>
  <c r="O9636" i="1"/>
  <c r="O9637" i="1"/>
  <c r="O9638" i="1"/>
  <c r="O9670" i="1"/>
  <c r="O9671" i="1"/>
  <c r="O9936" i="1"/>
  <c r="O9688" i="1"/>
  <c r="O10061" i="1"/>
  <c r="O10084" i="1"/>
  <c r="O9689" i="1"/>
  <c r="O9692" i="1"/>
  <c r="O9694" i="1"/>
  <c r="O9695" i="1"/>
  <c r="O9698" i="1"/>
  <c r="O9699" i="1"/>
  <c r="O10057" i="1"/>
  <c r="O10058" i="1"/>
  <c r="O10060" i="1"/>
  <c r="O10063" i="1"/>
  <c r="O10088" i="1"/>
  <c r="O10109" i="1"/>
  <c r="O10090" i="1"/>
  <c r="O9901" i="1"/>
  <c r="O4593" i="1"/>
  <c r="O4594" i="1"/>
  <c r="O9957" i="1"/>
  <c r="O4595" i="1"/>
  <c r="O9958" i="1"/>
  <c r="O4596" i="1"/>
  <c r="O9959" i="1"/>
  <c r="O10006" i="1"/>
  <c r="O10008" i="1"/>
  <c r="O10017" i="1"/>
  <c r="O10024" i="1"/>
  <c r="O10064" i="1"/>
  <c r="O10067" i="1"/>
  <c r="O10071" i="1"/>
  <c r="O10106" i="1"/>
  <c r="O6895" i="1"/>
  <c r="O2797" i="1"/>
  <c r="O4335" i="1"/>
  <c r="O4336" i="1"/>
  <c r="O4345" i="1"/>
  <c r="O4346" i="1"/>
  <c r="O6125" i="1"/>
  <c r="O6126" i="1"/>
  <c r="O6127" i="1"/>
  <c r="O6128" i="1"/>
  <c r="O6139" i="1"/>
  <c r="O6140" i="1"/>
  <c r="O6141" i="1"/>
  <c r="O6142" i="1"/>
  <c r="O6144" i="1"/>
  <c r="O6146" i="1"/>
  <c r="O6147" i="1"/>
  <c r="O6148" i="1"/>
  <c r="O6150" i="1"/>
  <c r="O6151" i="1"/>
  <c r="O6152" i="1"/>
  <c r="O6153" i="1"/>
  <c r="O6154" i="1"/>
  <c r="O2743" i="1"/>
  <c r="O2744" i="1"/>
  <c r="O2745" i="1"/>
  <c r="O2746" i="1"/>
  <c r="O2748" i="1"/>
  <c r="O2776" i="1"/>
  <c r="O556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672" i="1"/>
  <c r="O6674" i="1"/>
  <c r="O6676" i="1"/>
  <c r="O6677" i="1"/>
  <c r="O6678" i="1"/>
  <c r="O7268" i="1"/>
  <c r="O7270" i="1"/>
  <c r="O7271" i="1"/>
  <c r="O7279" i="1"/>
  <c r="O7280" i="1"/>
  <c r="O2249" i="1"/>
  <c r="O7368" i="1"/>
  <c r="O7369" i="1"/>
  <c r="O7386" i="1"/>
  <c r="O7388" i="1"/>
  <c r="O7391" i="1"/>
  <c r="O7392" i="1"/>
  <c r="O7393" i="1"/>
  <c r="O7394" i="1"/>
  <c r="O7395" i="1"/>
  <c r="O7396" i="1"/>
  <c r="O7398" i="1"/>
  <c r="O7399" i="1"/>
  <c r="O7410" i="1"/>
  <c r="O7411" i="1"/>
  <c r="O7412" i="1"/>
  <c r="O7413" i="1"/>
  <c r="O7414" i="1"/>
  <c r="O7415" i="1"/>
  <c r="O7477" i="1"/>
  <c r="O7552" i="1"/>
  <c r="O7600" i="1"/>
  <c r="O7601" i="1"/>
  <c r="O7602" i="1"/>
  <c r="O7603" i="1"/>
  <c r="O7605" i="1"/>
  <c r="O7606" i="1"/>
  <c r="O7607" i="1"/>
  <c r="O7771" i="1"/>
  <c r="O7929" i="1"/>
  <c r="O7978" i="1"/>
  <c r="O7979" i="1"/>
  <c r="O8296" i="1"/>
  <c r="O8298" i="1"/>
  <c r="O8301" i="1"/>
  <c r="O8302" i="1"/>
  <c r="O8303" i="1"/>
  <c r="O8422" i="1"/>
  <c r="O8423" i="1"/>
  <c r="O8424" i="1"/>
  <c r="O8425" i="1"/>
  <c r="O8426" i="1"/>
  <c r="O8427" i="1"/>
  <c r="O8428" i="1"/>
  <c r="O8431" i="1"/>
  <c r="O8432" i="1"/>
  <c r="O8433" i="1"/>
  <c r="O8434" i="1"/>
  <c r="O8435" i="1"/>
  <c r="O8437" i="1"/>
  <c r="O8438" i="1"/>
  <c r="O8439" i="1"/>
  <c r="O8440" i="1"/>
  <c r="O8441" i="1"/>
  <c r="O8640" i="1"/>
  <c r="O8642" i="1"/>
  <c r="O8645" i="1"/>
  <c r="O8646" i="1"/>
  <c r="O8648" i="1"/>
  <c r="O8649" i="1"/>
  <c r="O8651" i="1"/>
  <c r="O8652" i="1"/>
  <c r="O8653" i="1"/>
  <c r="O8654" i="1"/>
  <c r="O8655" i="1"/>
  <c r="O8656" i="1"/>
  <c r="O8657" i="1"/>
  <c r="O8658" i="1"/>
  <c r="O8708" i="1"/>
  <c r="O8709" i="1"/>
  <c r="O8788" i="1"/>
  <c r="O9007" i="1"/>
  <c r="O9231" i="1"/>
  <c r="O9233" i="1"/>
  <c r="O9234" i="1"/>
  <c r="O9235" i="1"/>
  <c r="O9237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546" i="1"/>
  <c r="O9547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602" i="1"/>
  <c r="O9603" i="1"/>
  <c r="O9604" i="1"/>
  <c r="O9605" i="1"/>
  <c r="O9606" i="1"/>
  <c r="O9607" i="1"/>
  <c r="O9608" i="1"/>
  <c r="O9609" i="1"/>
  <c r="O9610" i="1"/>
  <c r="O9611" i="1"/>
  <c r="O9612" i="1"/>
  <c r="O2790" i="1"/>
  <c r="O2791" i="1"/>
  <c r="O2793" i="1"/>
  <c r="O4747" i="1"/>
  <c r="O4751" i="1"/>
  <c r="O4756" i="1"/>
  <c r="O4758" i="1"/>
  <c r="O4761" i="1"/>
  <c r="O4763" i="1"/>
  <c r="O4764" i="1"/>
  <c r="O4765" i="1"/>
  <c r="O4768" i="1"/>
  <c r="O4769" i="1"/>
  <c r="O4770" i="1"/>
  <c r="O4771" i="1"/>
  <c r="O4773" i="1"/>
  <c r="O4774" i="1"/>
  <c r="O4775" i="1"/>
  <c r="O4776" i="1"/>
  <c r="O4777" i="1"/>
  <c r="O4780" i="1"/>
  <c r="O4781" i="1"/>
  <c r="O4785" i="1"/>
  <c r="O4786" i="1"/>
  <c r="O4788" i="1"/>
  <c r="O4789" i="1"/>
  <c r="O4794" i="1"/>
  <c r="O4795" i="1"/>
  <c r="O4796" i="1"/>
  <c r="O4797" i="1"/>
  <c r="O4799" i="1"/>
  <c r="O4801" i="1"/>
  <c r="O4802" i="1"/>
  <c r="O4803" i="1"/>
  <c r="O4805" i="1"/>
  <c r="O4806" i="1"/>
  <c r="O4807" i="1"/>
  <c r="O4808" i="1"/>
  <c r="O4809" i="1"/>
  <c r="O4810" i="1"/>
  <c r="O4811" i="1"/>
  <c r="O4813" i="1"/>
  <c r="O4814" i="1"/>
  <c r="O4815" i="1"/>
  <c r="O4816" i="1"/>
  <c r="O4817" i="1"/>
  <c r="O4818" i="1"/>
  <c r="O4819" i="1"/>
  <c r="O4821" i="1"/>
  <c r="O4822" i="1"/>
  <c r="O4823" i="1"/>
  <c r="O4824" i="1"/>
  <c r="O4820" i="1"/>
  <c r="O4825" i="1"/>
  <c r="O4826" i="1"/>
  <c r="O4827" i="1"/>
  <c r="O4829" i="1"/>
  <c r="O4830" i="1"/>
  <c r="O4831" i="1"/>
  <c r="O4832" i="1"/>
  <c r="O4833" i="1"/>
  <c r="O4834" i="1"/>
  <c r="O4836" i="1"/>
  <c r="O4837" i="1"/>
  <c r="O4838" i="1"/>
  <c r="O4839" i="1"/>
  <c r="O4841" i="1"/>
  <c r="O4842" i="1"/>
  <c r="O4843" i="1"/>
  <c r="O4844" i="1"/>
  <c r="O4845" i="1"/>
  <c r="O4846" i="1"/>
  <c r="O4847" i="1"/>
  <c r="O4848" i="1"/>
  <c r="O4849" i="1"/>
  <c r="O4851" i="1"/>
  <c r="O4852" i="1"/>
  <c r="O4853" i="1"/>
  <c r="O4854" i="1"/>
  <c r="O4855" i="1"/>
  <c r="O4856" i="1"/>
  <c r="O4858" i="1"/>
  <c r="O4859" i="1"/>
  <c r="O4860" i="1"/>
  <c r="O4861" i="1"/>
  <c r="O4864" i="1"/>
  <c r="O4865" i="1"/>
  <c r="O4876" i="1"/>
  <c r="O4879" i="1"/>
  <c r="O4880" i="1"/>
  <c r="O4881" i="1"/>
  <c r="O4882" i="1"/>
  <c r="O4884" i="1"/>
  <c r="O4886" i="1"/>
  <c r="O4891" i="1"/>
  <c r="O4892" i="1"/>
  <c r="O4894" i="1"/>
  <c r="O4895" i="1"/>
  <c r="O4898" i="1"/>
  <c r="O4901" i="1"/>
  <c r="O4902" i="1"/>
  <c r="O4905" i="1"/>
  <c r="O4906" i="1"/>
  <c r="O4907" i="1"/>
  <c r="O4908" i="1"/>
  <c r="O4913" i="1"/>
  <c r="O4914" i="1"/>
  <c r="O4915" i="1"/>
  <c r="O4919" i="1"/>
  <c r="O4920" i="1"/>
  <c r="O4921" i="1"/>
  <c r="O4922" i="1"/>
  <c r="O4926" i="1"/>
  <c r="O4929" i="1"/>
  <c r="O4931" i="1"/>
  <c r="O5394" i="1"/>
  <c r="O5398" i="1"/>
  <c r="O5399" i="1"/>
  <c r="O5468" i="1"/>
  <c r="O5469" i="1"/>
  <c r="O5397" i="1"/>
  <c r="O2210" i="1"/>
  <c r="O2211" i="1"/>
  <c r="O2212" i="1"/>
  <c r="O2213" i="1"/>
  <c r="O2214" i="1"/>
  <c r="O2215" i="1"/>
  <c r="O2218" i="1"/>
  <c r="O2219" i="1"/>
  <c r="O2220" i="1"/>
  <c r="O2222" i="1"/>
  <c r="O2223" i="1"/>
  <c r="O2224" i="1"/>
  <c r="O2225" i="1"/>
  <c r="O2226" i="1"/>
  <c r="O2227" i="1"/>
  <c r="O2229" i="1"/>
  <c r="O2230" i="1"/>
  <c r="O2233" i="1"/>
  <c r="O2234" i="1"/>
  <c r="O2235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50" i="1"/>
  <c r="O262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4" i="1"/>
  <c r="O2765" i="1"/>
  <c r="O2766" i="1"/>
  <c r="O2767" i="1"/>
  <c r="O2768" i="1"/>
  <c r="O2769" i="1"/>
  <c r="O2770" i="1"/>
  <c r="O2771" i="1"/>
  <c r="O2773" i="1"/>
  <c r="O2774" i="1"/>
  <c r="O2777" i="1"/>
  <c r="O2778" i="1"/>
  <c r="O2779" i="1"/>
  <c r="O2780" i="1"/>
  <c r="O2782" i="1"/>
  <c r="O2783" i="1"/>
  <c r="O2784" i="1"/>
  <c r="O2785" i="1"/>
  <c r="O2787" i="1"/>
  <c r="O2788" i="1"/>
  <c r="O2789" i="1"/>
  <c r="O4435" i="1"/>
  <c r="O5481" i="1"/>
  <c r="O5482" i="1"/>
  <c r="O5718" i="1"/>
  <c r="O580" i="1"/>
  <c r="O582" i="1"/>
  <c r="O584" i="1"/>
  <c r="O585" i="1"/>
  <c r="O588" i="1"/>
  <c r="O589" i="1"/>
  <c r="O590" i="1"/>
  <c r="O591" i="1"/>
  <c r="O592" i="1"/>
  <c r="O597" i="1"/>
  <c r="O598" i="1"/>
  <c r="O599" i="1"/>
  <c r="O872" i="1"/>
  <c r="O873" i="1"/>
  <c r="O876" i="1"/>
  <c r="O877" i="1"/>
  <c r="O878" i="1"/>
  <c r="O883" i="1"/>
  <c r="O884" i="1"/>
  <c r="O887" i="1"/>
  <c r="O6174" i="1"/>
  <c r="O6175" i="1"/>
  <c r="O6255" i="1"/>
  <c r="O6260" i="1"/>
  <c r="O6263" i="1"/>
  <c r="O6264" i="1"/>
  <c r="O6265" i="1"/>
  <c r="O6308" i="1"/>
  <c r="O6309" i="1"/>
  <c r="O6394" i="1"/>
  <c r="O6395" i="1"/>
  <c r="O6396" i="1"/>
  <c r="O6466" i="1"/>
  <c r="O6467" i="1"/>
  <c r="O6468" i="1"/>
  <c r="O6485" i="1"/>
  <c r="O6537" i="1"/>
  <c r="O6538" i="1"/>
  <c r="O6539" i="1"/>
  <c r="O6540" i="1"/>
  <c r="O6541" i="1"/>
  <c r="O6654" i="1"/>
  <c r="O6656" i="1"/>
  <c r="O6730" i="1"/>
  <c r="O6732" i="1"/>
  <c r="O6736" i="1"/>
  <c r="O6737" i="1"/>
  <c r="O6738" i="1"/>
  <c r="O6739" i="1"/>
  <c r="O6744" i="1"/>
  <c r="O6745" i="1"/>
  <c r="O6746" i="1"/>
  <c r="O6747" i="1"/>
  <c r="O6752" i="1"/>
  <c r="O6956" i="1"/>
  <c r="O7277" i="1"/>
  <c r="O7287" i="1"/>
  <c r="O7288" i="1"/>
  <c r="O7472" i="1"/>
  <c r="O7514" i="1"/>
  <c r="O8728" i="1"/>
  <c r="O8876" i="1"/>
  <c r="O8877" i="1"/>
  <c r="O8947" i="1"/>
  <c r="O9004" i="1"/>
  <c r="O9005" i="1"/>
  <c r="O9008" i="1"/>
  <c r="O9010" i="1"/>
  <c r="O9011" i="1"/>
  <c r="O9012" i="1"/>
  <c r="O9232" i="1"/>
  <c r="O9241" i="1"/>
  <c r="O9308" i="1"/>
  <c r="O9594" i="1"/>
  <c r="O9595" i="1"/>
  <c r="O9596" i="1"/>
  <c r="O9597" i="1"/>
  <c r="O9598" i="1"/>
  <c r="O9599" i="1"/>
  <c r="O9600" i="1"/>
  <c r="O9601" i="1"/>
  <c r="O8915" i="1"/>
  <c r="O8961" i="1"/>
  <c r="O8988" i="1"/>
  <c r="O6306" i="1"/>
  <c r="O6461" i="1"/>
  <c r="O6462" i="1"/>
  <c r="O6463" i="1"/>
  <c r="O6464" i="1"/>
  <c r="O6495" i="1"/>
  <c r="O7536" i="1"/>
  <c r="O7543" i="1"/>
  <c r="O7544" i="1"/>
  <c r="O7545" i="1"/>
  <c r="O7547" i="1"/>
  <c r="O7550" i="1"/>
  <c r="O7562" i="1"/>
  <c r="O7563" i="1"/>
  <c r="O7565" i="1"/>
  <c r="O7566" i="1"/>
  <c r="O7567" i="1"/>
  <c r="O7568" i="1"/>
  <c r="O7569" i="1"/>
  <c r="O7573" i="1"/>
  <c r="O7704" i="1"/>
  <c r="O7708" i="1"/>
  <c r="O7710" i="1"/>
  <c r="O7711" i="1"/>
  <c r="O7714" i="1"/>
  <c r="O7717" i="1"/>
  <c r="O7731" i="1"/>
  <c r="O7735" i="1"/>
  <c r="O7740" i="1"/>
  <c r="O7677" i="1"/>
  <c r="O7682" i="1"/>
  <c r="O7683" i="1"/>
  <c r="O7684" i="1"/>
  <c r="O7691" i="1"/>
  <c r="O7692" i="1"/>
  <c r="O7693" i="1"/>
  <c r="O7701" i="1"/>
  <c r="O7788" i="1"/>
  <c r="O7791" i="1"/>
  <c r="O7792" i="1"/>
  <c r="O7794" i="1"/>
  <c r="O7795" i="1"/>
  <c r="O7797" i="1"/>
  <c r="O7799" i="1"/>
  <c r="O7800" i="1"/>
  <c r="O7801" i="1"/>
  <c r="O7802" i="1"/>
  <c r="O7803" i="1"/>
  <c r="O7804" i="1"/>
  <c r="O7808" i="1"/>
  <c r="O7809" i="1"/>
  <c r="O7810" i="1"/>
  <c r="O7811" i="1"/>
  <c r="O7812" i="1"/>
  <c r="O7813" i="1"/>
  <c r="O7816" i="1"/>
  <c r="O7817" i="1"/>
  <c r="O7818" i="1"/>
  <c r="O7824" i="1"/>
  <c r="O7833" i="1"/>
  <c r="O7834" i="1"/>
  <c r="O7835" i="1"/>
  <c r="O7836" i="1"/>
  <c r="O7838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5" i="1"/>
  <c r="O7856" i="1"/>
  <c r="O7857" i="1"/>
  <c r="O7858" i="1"/>
  <c r="O8111" i="1"/>
  <c r="O8112" i="1"/>
  <c r="O3962" i="1"/>
  <c r="O4374" i="1"/>
  <c r="O3482" i="1"/>
  <c r="O5026" i="1"/>
  <c r="O4733" i="1"/>
  <c r="O3970" i="1"/>
  <c r="O3479" i="1"/>
  <c r="O3480" i="1"/>
  <c r="O3481" i="1"/>
  <c r="O3483" i="1"/>
  <c r="O4989" i="1"/>
  <c r="O7090" i="1"/>
  <c r="O3793" i="1"/>
  <c r="O3794" i="1"/>
  <c r="O3791" i="1"/>
  <c r="O3792" i="1"/>
  <c r="O4443" i="1"/>
  <c r="O4442" i="1"/>
  <c r="O7761" i="1"/>
  <c r="O8110" i="1"/>
  <c r="O10181" i="1"/>
  <c r="O7759" i="1"/>
  <c r="O7769" i="1"/>
  <c r="O4445" i="1"/>
  <c r="O4198" i="1"/>
  <c r="O4199" i="1"/>
  <c r="O4423" i="1"/>
  <c r="O4563" i="1"/>
  <c r="O4564" i="1"/>
  <c r="O4167" i="1"/>
  <c r="O4500" i="1"/>
  <c r="O4161" i="1"/>
  <c r="O4202" i="1"/>
  <c r="O4525" i="1"/>
  <c r="O4528" i="1"/>
  <c r="O4527" i="1"/>
  <c r="O4526" i="1"/>
  <c r="O4201" i="1"/>
  <c r="O4565" i="1"/>
  <c r="O4426" i="1"/>
  <c r="O4165" i="1"/>
  <c r="O4681" i="1"/>
  <c r="O5234" i="1"/>
  <c r="O4680" i="1"/>
  <c r="O4281" i="1"/>
  <c r="O4163" i="1"/>
  <c r="O4566" i="1"/>
  <c r="O4203" i="1"/>
  <c r="O4200" i="1"/>
  <c r="O4567" i="1"/>
  <c r="O4524" i="1"/>
  <c r="O4162" i="1"/>
  <c r="O4284" i="1"/>
  <c r="O4422" i="1"/>
  <c r="O5820" i="1"/>
  <c r="O5821" i="1"/>
  <c r="O5270" i="1"/>
  <c r="O7083" i="1"/>
  <c r="O7084" i="1"/>
  <c r="O7085" i="1"/>
  <c r="O7100" i="1"/>
  <c r="O7101" i="1"/>
  <c r="O7102" i="1"/>
  <c r="O7173" i="1"/>
  <c r="O7174" i="1"/>
  <c r="O7208" i="1"/>
  <c r="O7209" i="1"/>
  <c r="O7212" i="1"/>
  <c r="O7213" i="1"/>
  <c r="O7215" i="1"/>
  <c r="O7216" i="1"/>
  <c r="O7231" i="1"/>
  <c r="O7242" i="1"/>
  <c r="O7243" i="1"/>
  <c r="O7244" i="1"/>
  <c r="O7245" i="1"/>
  <c r="O7254" i="1"/>
  <c r="O7256" i="1"/>
  <c r="O7316" i="1"/>
  <c r="O7066" i="1"/>
  <c r="O4289" i="1"/>
  <c r="O7333" i="1"/>
  <c r="O7335" i="1"/>
  <c r="O7336" i="1"/>
  <c r="O7338" i="1"/>
  <c r="O7339" i="1"/>
  <c r="O7340" i="1"/>
  <c r="O4427" i="1"/>
  <c r="O7206" i="1"/>
  <c r="O7082" i="1"/>
  <c r="O7079" i="1"/>
  <c r="O4285" i="1"/>
  <c r="O7080" i="1"/>
  <c r="O4288" i="1"/>
  <c r="O7207" i="1"/>
  <c r="O7210" i="1"/>
  <c r="O7211" i="1"/>
  <c r="O7334" i="1"/>
  <c r="O7341" i="1"/>
  <c r="O4166" i="1"/>
  <c r="O5163" i="1"/>
  <c r="O7435" i="1"/>
  <c r="O7436" i="1"/>
  <c r="O7449" i="1"/>
  <c r="O7460" i="1"/>
  <c r="O7461" i="1"/>
  <c r="O7529" i="1"/>
  <c r="O5236" i="1"/>
  <c r="O7534" i="1"/>
  <c r="O7535" i="1"/>
  <c r="O7599" i="1"/>
  <c r="O7608" i="1"/>
  <c r="O7760" i="1"/>
  <c r="O7781" i="1"/>
  <c r="O7782" i="1"/>
  <c r="O7783" i="1"/>
  <c r="O7784" i="1"/>
  <c r="O7785" i="1"/>
  <c r="O4168" i="1"/>
  <c r="O8143" i="1"/>
  <c r="O8559" i="1"/>
  <c r="O8862" i="1"/>
  <c r="O8919" i="1"/>
  <c r="O8946" i="1"/>
  <c r="O9059" i="1"/>
  <c r="O9158" i="1"/>
  <c r="O9290" i="1"/>
  <c r="O9304" i="1"/>
  <c r="O9305" i="1"/>
  <c r="O5205" i="1"/>
  <c r="O5634" i="1"/>
  <c r="O5636" i="1"/>
  <c r="O5692" i="1"/>
  <c r="O5025" i="1"/>
  <c r="O5698" i="1"/>
  <c r="O7106" i="1"/>
  <c r="O8131" i="1"/>
  <c r="O8338" i="1"/>
  <c r="O862" i="1"/>
  <c r="O863" i="1"/>
  <c r="O886" i="1"/>
  <c r="O3750" i="1"/>
  <c r="O4277" i="1"/>
  <c r="O5414" i="1"/>
  <c r="O5732" i="1"/>
  <c r="O6336" i="1"/>
  <c r="O8566" i="1"/>
  <c r="O8567" i="1"/>
  <c r="O8568" i="1"/>
  <c r="O9246" i="1"/>
  <c r="O9247" i="1"/>
  <c r="O9592" i="1"/>
  <c r="O9593" i="1"/>
  <c r="O9667" i="1"/>
  <c r="O4980" i="1"/>
  <c r="O4981" i="1"/>
  <c r="O4982" i="1"/>
  <c r="O4983" i="1"/>
  <c r="O4984" i="1"/>
  <c r="O4985" i="1"/>
  <c r="O4986" i="1"/>
  <c r="O4988" i="1"/>
  <c r="O4991" i="1"/>
  <c r="O4992" i="1"/>
  <c r="O4996" i="1"/>
  <c r="O5002" i="1"/>
  <c r="O5723" i="1"/>
  <c r="O5724" i="1"/>
  <c r="O5726" i="1"/>
  <c r="O345" i="1"/>
  <c r="O351" i="1"/>
  <c r="O362" i="1"/>
  <c r="O365" i="1"/>
  <c r="O369" i="1"/>
  <c r="O389" i="1"/>
  <c r="O7588" i="1"/>
  <c r="O5421" i="1"/>
  <c r="O5422" i="1"/>
  <c r="O5423" i="1"/>
  <c r="O5889" i="1"/>
  <c r="O7881" i="1"/>
  <c r="O7882" i="1"/>
  <c r="O7883" i="1"/>
  <c r="O7886" i="1"/>
  <c r="O7947" i="1"/>
  <c r="O7948" i="1"/>
  <c r="O7949" i="1"/>
  <c r="O7950" i="1"/>
  <c r="O7951" i="1"/>
  <c r="O7952" i="1"/>
  <c r="O7953" i="1"/>
  <c r="O7954" i="1"/>
  <c r="O7955" i="1"/>
  <c r="O7956" i="1"/>
  <c r="O7975" i="1"/>
  <c r="O4429" i="1"/>
  <c r="O4430" i="1"/>
  <c r="O6563" i="1"/>
  <c r="O6564" i="1"/>
  <c r="O6568" i="1"/>
  <c r="O6569" i="1"/>
  <c r="O6572" i="1"/>
  <c r="O6573" i="1"/>
  <c r="O9574" i="1"/>
  <c r="O9820" i="1"/>
  <c r="O9821" i="1"/>
  <c r="O9824" i="1"/>
  <c r="O4185" i="1"/>
  <c r="O9927" i="1"/>
  <c r="O9929" i="1"/>
  <c r="O4257" i="1"/>
  <c r="O9950" i="1"/>
  <c r="O9952" i="1"/>
  <c r="O9981" i="1"/>
  <c r="O10019" i="1"/>
  <c r="O10029" i="1"/>
  <c r="O10044" i="1"/>
  <c r="O10047" i="1"/>
  <c r="O10048" i="1"/>
  <c r="O4342" i="1"/>
  <c r="O4344" i="1"/>
  <c r="O10051" i="1"/>
  <c r="O7992" i="1"/>
  <c r="O10136" i="1"/>
  <c r="O10137" i="1"/>
  <c r="O10173" i="1"/>
  <c r="O10175" i="1"/>
  <c r="O5803" i="1"/>
  <c r="O5818" i="1"/>
  <c r="O769" i="1"/>
  <c r="O781" i="1"/>
  <c r="O822" i="1"/>
  <c r="O826" i="1"/>
  <c r="O828" i="1"/>
  <c r="O833" i="1"/>
  <c r="O834" i="1"/>
  <c r="O1329" i="1"/>
  <c r="O1399" i="1"/>
  <c r="O2381" i="1"/>
  <c r="O2382" i="1"/>
  <c r="O2383" i="1"/>
  <c r="O2384" i="1"/>
  <c r="O2387" i="1"/>
  <c r="O2398" i="1"/>
  <c r="O5219" i="1"/>
  <c r="O6582" i="1"/>
  <c r="O6591" i="1"/>
  <c r="O7267" i="1"/>
  <c r="O8089" i="1"/>
  <c r="O8620" i="1"/>
  <c r="O8621" i="1"/>
  <c r="O8622" i="1"/>
  <c r="O8623" i="1"/>
  <c r="O9022" i="1"/>
  <c r="O9023" i="1"/>
  <c r="O9087" i="1"/>
  <c r="O9088" i="1"/>
  <c r="O9089" i="1"/>
  <c r="O9090" i="1"/>
  <c r="O9091" i="1"/>
  <c r="O9092" i="1"/>
  <c r="O9093" i="1"/>
  <c r="O9094" i="1"/>
  <c r="O9095" i="1"/>
  <c r="O9096" i="1"/>
  <c r="O9097" i="1"/>
  <c r="O9633" i="1"/>
  <c r="O9634" i="1"/>
  <c r="O6161" i="1"/>
  <c r="O9676" i="1"/>
  <c r="O9677" i="1"/>
  <c r="O9678" i="1"/>
  <c r="O1100" i="1"/>
  <c r="O1102" i="1"/>
  <c r="O1103" i="1"/>
  <c r="O2539" i="1"/>
  <c r="O1521" i="1"/>
  <c r="O1522" i="1"/>
  <c r="O2363" i="1"/>
  <c r="O2364" i="1"/>
  <c r="O2524" i="1"/>
  <c r="O78" i="1"/>
  <c r="O83" i="1"/>
  <c r="O84" i="1"/>
  <c r="O85" i="1"/>
  <c r="O87" i="1"/>
  <c r="O88" i="1"/>
  <c r="O89" i="1"/>
  <c r="O1323" i="1"/>
  <c r="O1445" i="1"/>
  <c r="O1447" i="1"/>
  <c r="O1526" i="1"/>
  <c r="O1550" i="1"/>
  <c r="O1551" i="1"/>
  <c r="O1552" i="1"/>
  <c r="O1576" i="1"/>
  <c r="O1585" i="1"/>
  <c r="O1958" i="1"/>
  <c r="O1961" i="1"/>
  <c r="O1966" i="1"/>
  <c r="O1970" i="1"/>
  <c r="O1973" i="1"/>
  <c r="O2360" i="1"/>
  <c r="O2365" i="1"/>
  <c r="O2366" i="1"/>
  <c r="O2368" i="1"/>
  <c r="O2369" i="1"/>
  <c r="O2370" i="1"/>
  <c r="O2371" i="1"/>
  <c r="O2373" i="1"/>
  <c r="O2374" i="1"/>
  <c r="O2375" i="1"/>
  <c r="O2466" i="1"/>
  <c r="O2467" i="1"/>
  <c r="O2468" i="1"/>
  <c r="O2559" i="1"/>
  <c r="O2560" i="1"/>
  <c r="O2561" i="1"/>
  <c r="O2562" i="1"/>
  <c r="O3270" i="1"/>
  <c r="O3346" i="1"/>
  <c r="O3348" i="1"/>
  <c r="O3415" i="1"/>
  <c r="O3417" i="1"/>
  <c r="O4205" i="1"/>
  <c r="O4282" i="1"/>
  <c r="O4424" i="1"/>
  <c r="O4465" i="1"/>
  <c r="O4466" i="1"/>
  <c r="O4467" i="1"/>
  <c r="O4468" i="1"/>
  <c r="O4469" i="1"/>
  <c r="O4470" i="1"/>
  <c r="O4471" i="1"/>
  <c r="O4472" i="1"/>
  <c r="O4473" i="1"/>
  <c r="O2671" i="1"/>
  <c r="O2683" i="1"/>
  <c r="O5253" i="1"/>
  <c r="O5671" i="1"/>
  <c r="O5672" i="1"/>
  <c r="O5805" i="1"/>
  <c r="O5806" i="1"/>
  <c r="O5807" i="1"/>
  <c r="O5808" i="1"/>
  <c r="O5809" i="1"/>
  <c r="O5812" i="1"/>
  <c r="O4011" i="1"/>
  <c r="O5983" i="1"/>
  <c r="O6415" i="1"/>
  <c r="O6987" i="1"/>
  <c r="O7518" i="1"/>
  <c r="O7582" i="1"/>
  <c r="O7583" i="1"/>
  <c r="O8142" i="1"/>
  <c r="O7088" i="1"/>
  <c r="O8717" i="1"/>
  <c r="O8762" i="1"/>
  <c r="O8964" i="1"/>
  <c r="O8965" i="1"/>
  <c r="O10160" i="1"/>
  <c r="O9035" i="1"/>
  <c r="O9227" i="1"/>
  <c r="O9307" i="1"/>
  <c r="O9324" i="1"/>
  <c r="O9325" i="1"/>
  <c r="O9326" i="1"/>
  <c r="O9328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94" i="1"/>
  <c r="O9495" i="1"/>
  <c r="O9630" i="1"/>
  <c r="O9631" i="1"/>
  <c r="O9632" i="1"/>
  <c r="O3380" i="1"/>
  <c r="O1244" i="1"/>
  <c r="O1243" i="1"/>
  <c r="O3381" i="1"/>
  <c r="O3383" i="1"/>
  <c r="O2941" i="1"/>
  <c r="O4509" i="1"/>
  <c r="O607" i="1"/>
  <c r="O608" i="1"/>
  <c r="O609" i="1"/>
  <c r="O1248" i="1"/>
  <c r="O3397" i="1"/>
  <c r="O4972" i="1"/>
  <c r="O1246" i="1"/>
  <c r="O3376" i="1"/>
  <c r="O1247" i="1"/>
  <c r="O3398" i="1"/>
  <c r="O3405" i="1"/>
  <c r="O3392" i="1"/>
  <c r="O3396" i="1"/>
  <c r="O1290" i="1"/>
  <c r="O3399" i="1"/>
  <c r="O3406" i="1"/>
  <c r="O37" i="1"/>
  <c r="O9281" i="1"/>
  <c r="O9282" i="1"/>
  <c r="O9283" i="1"/>
  <c r="O135" i="1"/>
  <c r="O136" i="1"/>
  <c r="O140" i="1"/>
  <c r="O147" i="1"/>
  <c r="O151" i="1"/>
  <c r="O152" i="1"/>
  <c r="O175" i="1"/>
  <c r="O206" i="1"/>
  <c r="O207" i="1"/>
  <c r="O215" i="1"/>
  <c r="O218" i="1"/>
  <c r="O221" i="1"/>
  <c r="O225" i="1"/>
  <c r="O227" i="1"/>
  <c r="O228" i="1"/>
  <c r="O231" i="1"/>
  <c r="O232" i="1"/>
  <c r="O237" i="1"/>
  <c r="O238" i="1"/>
  <c r="O244" i="1"/>
  <c r="O245" i="1"/>
  <c r="O247" i="1"/>
  <c r="O253" i="1"/>
  <c r="O255" i="1"/>
  <c r="O256" i="1"/>
  <c r="O260" i="1"/>
  <c r="O261" i="1"/>
  <c r="O262" i="1"/>
  <c r="O263" i="1"/>
  <c r="O264" i="1"/>
  <c r="O265" i="1"/>
  <c r="O266" i="1"/>
  <c r="O267" i="1"/>
  <c r="O268" i="1"/>
  <c r="O269" i="1"/>
  <c r="O270" i="1"/>
  <c r="O277" i="1"/>
  <c r="O279" i="1"/>
  <c r="O280" i="1"/>
  <c r="O282" i="1"/>
  <c r="O284" i="1"/>
  <c r="O287" i="1"/>
  <c r="O288" i="1"/>
  <c r="O289" i="1"/>
  <c r="O290" i="1"/>
  <c r="O291" i="1"/>
  <c r="O292" i="1"/>
  <c r="O293" i="1"/>
  <c r="O294" i="1"/>
  <c r="O296" i="1"/>
  <c r="O298" i="1"/>
  <c r="O299" i="1"/>
  <c r="O300" i="1"/>
  <c r="O301" i="1"/>
  <c r="O303" i="1"/>
  <c r="O330" i="1"/>
  <c r="O331" i="1"/>
  <c r="O744" i="1"/>
  <c r="O757" i="1"/>
  <c r="O1411" i="1"/>
  <c r="O1418" i="1"/>
  <c r="O1478" i="1"/>
  <c r="O1479" i="1"/>
  <c r="O1480" i="1"/>
  <c r="O1482" i="1"/>
  <c r="O1485" i="1"/>
  <c r="O1486" i="1"/>
  <c r="O1487" i="1"/>
  <c r="O1490" i="1"/>
  <c r="O1491" i="1"/>
  <c r="O1492" i="1"/>
  <c r="O1495" i="1"/>
  <c r="O1512" i="1"/>
  <c r="O2447" i="1"/>
  <c r="O2448" i="1"/>
  <c r="O2449" i="1"/>
  <c r="O2451" i="1"/>
  <c r="O2452" i="1"/>
  <c r="O2453" i="1"/>
  <c r="O2454" i="1"/>
  <c r="O2455" i="1"/>
  <c r="O2456" i="1"/>
  <c r="O2457" i="1"/>
  <c r="O2529" i="1"/>
  <c r="O2530" i="1"/>
  <c r="O2531" i="1"/>
  <c r="O2856" i="1"/>
  <c r="O2857" i="1"/>
  <c r="O2861" i="1"/>
  <c r="O2862" i="1"/>
  <c r="O2864" i="1"/>
  <c r="O2965" i="1"/>
  <c r="O3016" i="1"/>
  <c r="O4124" i="1"/>
  <c r="O4188" i="1"/>
  <c r="O2979" i="1"/>
  <c r="O2980" i="1"/>
  <c r="O2981" i="1"/>
  <c r="O5171" i="1"/>
  <c r="O5176" i="1"/>
  <c r="O5558" i="1"/>
  <c r="O5561" i="1"/>
  <c r="O5568" i="1"/>
  <c r="O5569" i="1"/>
  <c r="O5570" i="1"/>
  <c r="O5571" i="1"/>
  <c r="O5572" i="1"/>
  <c r="O5573" i="1"/>
  <c r="O5574" i="1"/>
  <c r="O5575" i="1"/>
  <c r="O5576" i="1"/>
  <c r="O5579" i="1"/>
  <c r="O5580" i="1"/>
  <c r="O5581" i="1"/>
  <c r="O5582" i="1"/>
  <c r="O5589" i="1"/>
  <c r="O5590" i="1"/>
  <c r="O5592" i="1"/>
  <c r="O5600" i="1"/>
  <c r="O5601" i="1"/>
  <c r="O5602" i="1"/>
  <c r="O5603" i="1"/>
  <c r="O5604" i="1"/>
  <c r="O5606" i="1"/>
  <c r="O5610" i="1"/>
  <c r="O5612" i="1"/>
  <c r="O5614" i="1"/>
  <c r="O5619" i="1"/>
  <c r="O5620" i="1"/>
  <c r="O5616" i="1"/>
  <c r="O5617" i="1"/>
  <c r="O7142" i="1"/>
  <c r="O7356" i="1"/>
  <c r="O7358" i="1"/>
  <c r="O7362" i="1"/>
  <c r="O7742" i="1"/>
  <c r="O7746" i="1"/>
  <c r="O7755" i="1"/>
  <c r="O7756" i="1"/>
  <c r="O7766" i="1"/>
  <c r="O8002" i="1"/>
  <c r="O8312" i="1"/>
  <c r="O8313" i="1"/>
  <c r="O8314" i="1"/>
  <c r="O8315" i="1"/>
  <c r="O8316" i="1"/>
  <c r="O8317" i="1"/>
  <c r="O8318" i="1"/>
  <c r="O8457" i="1"/>
  <c r="O8696" i="1"/>
  <c r="O8741" i="1"/>
  <c r="O8742" i="1"/>
  <c r="O8743" i="1"/>
  <c r="O8744" i="1"/>
  <c r="O8746" i="1"/>
  <c r="O8747" i="1"/>
  <c r="O8748" i="1"/>
  <c r="O8991" i="1"/>
  <c r="O9255" i="1"/>
  <c r="O9613" i="1"/>
  <c r="O9171" i="1"/>
  <c r="O327" i="1"/>
  <c r="O328" i="1"/>
  <c r="O329" i="1"/>
  <c r="O1458" i="1"/>
  <c r="O2361" i="1"/>
  <c r="O2362" i="1"/>
  <c r="O2108" i="1"/>
  <c r="O2109" i="1"/>
  <c r="O3269" i="1"/>
  <c r="O8783" i="1"/>
  <c r="O8867" i="1"/>
  <c r="O8950" i="1"/>
  <c r="O9021" i="1"/>
  <c r="O9135" i="1"/>
  <c r="O234" i="1"/>
  <c r="O239" i="1"/>
  <c r="O271" i="1"/>
  <c r="O274" i="1"/>
  <c r="O275" i="1"/>
  <c r="O276" i="1"/>
  <c r="O278" i="1"/>
  <c r="O295" i="1"/>
  <c r="O1483" i="1"/>
  <c r="O1488" i="1"/>
  <c r="O1489" i="1"/>
  <c r="O1501" i="1"/>
  <c r="O1503" i="1"/>
  <c r="O1511" i="1"/>
  <c r="O2860" i="1"/>
  <c r="O332" i="1"/>
  <c r="O210" i="1"/>
  <c r="O184" i="1"/>
  <c r="O222" i="1"/>
  <c r="O249" i="1"/>
  <c r="O285" i="1"/>
  <c r="O286" i="1"/>
  <c r="O7373" i="1"/>
  <c r="O7374" i="1"/>
  <c r="O7375" i="1"/>
  <c r="O7376" i="1"/>
  <c r="O7377" i="1"/>
  <c r="O7378" i="1"/>
  <c r="O8720" i="1"/>
  <c r="O8721" i="1"/>
  <c r="O8722" i="1"/>
  <c r="O8723" i="1"/>
  <c r="O8724" i="1"/>
  <c r="O69" i="1"/>
  <c r="O70" i="1"/>
  <c r="O71" i="1"/>
  <c r="O72" i="1"/>
  <c r="O73" i="1"/>
  <c r="O74" i="1"/>
  <c r="O75" i="1"/>
  <c r="O76" i="1"/>
  <c r="O77" i="1"/>
  <c r="O79" i="1"/>
  <c r="O80" i="1"/>
  <c r="O81" i="1"/>
  <c r="O82" i="1"/>
  <c r="O1377" i="1"/>
  <c r="O1524" i="1"/>
  <c r="O1529" i="1"/>
  <c r="O1530" i="1"/>
  <c r="O1532" i="1"/>
  <c r="O1534" i="1"/>
  <c r="O1538" i="1"/>
  <c r="O1541" i="1"/>
  <c r="O1546" i="1"/>
  <c r="O1549" i="1"/>
  <c r="O1558" i="1"/>
  <c r="O1560" i="1"/>
  <c r="O1561" i="1"/>
  <c r="O1562" i="1"/>
  <c r="O1563" i="1"/>
  <c r="O1565" i="1"/>
  <c r="O1566" i="1"/>
  <c r="O1567" i="1"/>
  <c r="O1569" i="1"/>
  <c r="O1570" i="1"/>
  <c r="O1572" i="1"/>
  <c r="O2565" i="1"/>
  <c r="O2566" i="1"/>
  <c r="O2567" i="1"/>
  <c r="O2568" i="1"/>
  <c r="O4475" i="1"/>
  <c r="O4476" i="1"/>
  <c r="O4477" i="1"/>
  <c r="O4478" i="1"/>
  <c r="O4479" i="1"/>
  <c r="O4480" i="1"/>
  <c r="O4481" i="1"/>
  <c r="O4482" i="1"/>
  <c r="O5694" i="1"/>
  <c r="O1933" i="1"/>
  <c r="O2473" i="1"/>
  <c r="O4474" i="1"/>
  <c r="O7310" i="1"/>
  <c r="O7311" i="1"/>
  <c r="O7312" i="1"/>
  <c r="O8921" i="1"/>
  <c r="O8960" i="1"/>
  <c r="O9034" i="1"/>
  <c r="O9112" i="1"/>
  <c r="O9113" i="1"/>
  <c r="O9504" i="1"/>
  <c r="O9505" i="1"/>
  <c r="O9506" i="1"/>
  <c r="O10177" i="1"/>
  <c r="O10178" i="1"/>
  <c r="O729" i="1"/>
  <c r="O730" i="1"/>
  <c r="O731" i="1"/>
  <c r="O1294" i="1"/>
  <c r="O1298" i="1"/>
  <c r="O1316" i="1"/>
  <c r="O1319" i="1"/>
  <c r="O1320" i="1"/>
  <c r="O1321" i="1"/>
  <c r="O1324" i="1"/>
  <c r="O2537" i="1"/>
  <c r="O2538" i="1"/>
  <c r="O2540" i="1"/>
  <c r="O2655" i="1"/>
  <c r="O2660" i="1"/>
  <c r="O2702" i="1"/>
  <c r="O2807" i="1"/>
  <c r="O2808" i="1"/>
  <c r="O3395" i="1"/>
  <c r="O3409" i="1"/>
  <c r="O3783" i="1"/>
  <c r="O4183" i="1"/>
  <c r="O4190" i="1"/>
  <c r="O4191" i="1"/>
  <c r="O4192" i="1"/>
  <c r="O5268" i="1"/>
  <c r="O5282" i="1"/>
  <c r="O5348" i="1"/>
  <c r="O5349" i="1"/>
  <c r="O5380" i="1"/>
  <c r="O5702" i="1"/>
  <c r="O5703" i="1"/>
  <c r="O5704" i="1"/>
  <c r="O5705" i="1"/>
  <c r="O5706" i="1"/>
  <c r="O5707" i="1"/>
  <c r="O5708" i="1"/>
  <c r="O5709" i="1"/>
  <c r="O5857" i="1"/>
  <c r="O5858" i="1"/>
  <c r="O621" i="1"/>
  <c r="O623" i="1"/>
  <c r="O6405" i="1"/>
  <c r="O6986" i="1"/>
  <c r="O7422" i="1"/>
  <c r="O7757" i="1"/>
  <c r="O7770" i="1"/>
  <c r="O8128" i="1"/>
  <c r="O8243" i="1"/>
  <c r="O8244" i="1"/>
  <c r="O8718" i="1"/>
  <c r="O8969" i="1"/>
  <c r="O8987" i="1"/>
  <c r="O9036" i="1"/>
  <c r="O9037" i="1"/>
  <c r="O9038" i="1"/>
  <c r="O9039" i="1"/>
  <c r="O9040" i="1"/>
  <c r="O9041" i="1"/>
  <c r="O9042" i="1"/>
  <c r="O9311" i="1"/>
  <c r="O9312" i="1"/>
  <c r="O9624" i="1"/>
  <c r="O9625" i="1"/>
  <c r="O9470" i="1"/>
  <c r="O44" i="1"/>
  <c r="O45" i="1"/>
  <c r="O46" i="1"/>
  <c r="O50" i="1"/>
  <c r="O52" i="1"/>
  <c r="O53" i="1"/>
  <c r="O54" i="1"/>
  <c r="O56" i="1"/>
  <c r="O198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4" i="1"/>
  <c r="O525" i="1"/>
  <c r="O526" i="1"/>
  <c r="O2399" i="1"/>
  <c r="O2401" i="1"/>
  <c r="O2402" i="1"/>
  <c r="O2403" i="1"/>
  <c r="O2405" i="1"/>
  <c r="O2406" i="1"/>
  <c r="O2407" i="1"/>
  <c r="O2408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3260" i="1"/>
  <c r="O3857" i="1"/>
  <c r="O3858" i="1"/>
  <c r="O3859" i="1"/>
  <c r="O3860" i="1"/>
  <c r="O4164" i="1"/>
  <c r="O7314" i="1"/>
  <c r="O10114" i="1"/>
  <c r="O10115" i="1"/>
  <c r="O8003" i="1"/>
  <c r="O441" i="1"/>
  <c r="O442" i="1"/>
  <c r="O443" i="1"/>
  <c r="O1095" i="1"/>
  <c r="O1952" i="1"/>
  <c r="O1953" i="1"/>
  <c r="O1954" i="1"/>
  <c r="O2475" i="1"/>
  <c r="O2477" i="1"/>
  <c r="O3551" i="1"/>
  <c r="O3841" i="1"/>
  <c r="O4568" i="1"/>
  <c r="O5248" i="1"/>
  <c r="O7054" i="1"/>
  <c r="O8034" i="1"/>
  <c r="O8626" i="1"/>
  <c r="O8627" i="1"/>
  <c r="O8816" i="1"/>
  <c r="O4339" i="1"/>
  <c r="O6160" i="1"/>
  <c r="O7406" i="1"/>
  <c r="O7407" i="1"/>
  <c r="O335" i="1"/>
  <c r="O336" i="1"/>
  <c r="O337" i="1"/>
  <c r="O8789" i="1"/>
  <c r="O8794" i="1"/>
  <c r="O8996" i="1"/>
  <c r="O1361" i="1"/>
  <c r="O1375" i="1"/>
  <c r="O1417" i="1"/>
  <c r="O1942" i="1"/>
  <c r="O1943" i="1"/>
  <c r="O2367" i="1"/>
  <c r="O2480" i="1"/>
  <c r="O2481" i="1"/>
  <c r="O2482" i="1"/>
  <c r="O2483" i="1"/>
  <c r="O2484" i="1"/>
  <c r="O2485" i="1"/>
  <c r="O2487" i="1"/>
  <c r="O2488" i="1"/>
  <c r="O2489" i="1"/>
  <c r="O2490" i="1"/>
  <c r="O2491" i="1"/>
  <c r="O2492" i="1"/>
  <c r="O2496" i="1"/>
  <c r="O2497" i="1"/>
  <c r="O2498" i="1"/>
  <c r="O2541" i="1"/>
  <c r="O2542" i="1"/>
  <c r="O2543" i="1"/>
  <c r="O2544" i="1"/>
  <c r="O2545" i="1"/>
  <c r="O2851" i="1"/>
  <c r="O2852" i="1"/>
  <c r="O2853" i="1"/>
  <c r="O2854" i="1"/>
  <c r="O2855" i="1"/>
  <c r="O5929" i="1"/>
  <c r="O6335" i="1"/>
  <c r="O6888" i="1"/>
  <c r="O7382" i="1"/>
  <c r="O8008" i="1"/>
  <c r="O8319" i="1"/>
  <c r="O8320" i="1"/>
  <c r="O8321" i="1"/>
  <c r="O8517" i="1"/>
  <c r="O8518" i="1"/>
  <c r="O8519" i="1"/>
  <c r="O8520" i="1"/>
  <c r="O8521" i="1"/>
  <c r="O8522" i="1"/>
  <c r="O8523" i="1"/>
  <c r="O8682" i="1"/>
  <c r="O8683" i="1"/>
  <c r="O8684" i="1"/>
  <c r="O8685" i="1"/>
  <c r="O8687" i="1"/>
  <c r="O8688" i="1"/>
  <c r="O8689" i="1"/>
  <c r="O8691" i="1"/>
  <c r="O8694" i="1"/>
  <c r="O9336" i="1"/>
  <c r="O9382" i="1"/>
  <c r="O9496" i="1"/>
  <c r="O9497" i="1"/>
  <c r="O9498" i="1"/>
  <c r="O9499" i="1"/>
  <c r="O9500" i="1"/>
  <c r="O9501" i="1"/>
  <c r="O9502" i="1"/>
  <c r="O9503" i="1"/>
  <c r="O9575" i="1"/>
  <c r="O9576" i="1"/>
  <c r="O9577" i="1"/>
  <c r="O9578" i="1"/>
  <c r="O9579" i="1"/>
  <c r="O9622" i="1"/>
  <c r="O9623" i="1"/>
  <c r="O9655" i="1"/>
  <c r="O9656" i="1"/>
  <c r="O9657" i="1"/>
  <c r="O9658" i="1"/>
  <c r="O9659" i="1"/>
  <c r="O9660" i="1"/>
  <c r="O9661" i="1"/>
  <c r="O9662" i="1"/>
  <c r="O6715" i="1"/>
  <c r="O9221" i="1"/>
  <c r="O281" i="1"/>
  <c r="O435" i="1"/>
  <c r="O1828" i="1"/>
  <c r="O1841" i="1"/>
  <c r="O1844" i="1"/>
  <c r="O1847" i="1"/>
  <c r="O1848" i="1"/>
  <c r="O1851" i="1"/>
  <c r="O1852" i="1"/>
  <c r="O1854" i="1"/>
  <c r="O1856" i="1"/>
  <c r="O1857" i="1"/>
  <c r="O1859" i="1"/>
  <c r="O1860" i="1"/>
  <c r="O1861" i="1"/>
  <c r="O1862" i="1"/>
  <c r="O1865" i="1"/>
  <c r="O1866" i="1"/>
  <c r="O1867" i="1"/>
  <c r="O1868" i="1"/>
  <c r="O1869" i="1"/>
  <c r="O2392" i="1"/>
  <c r="O2450" i="1"/>
  <c r="O2465" i="1"/>
  <c r="O2563" i="1"/>
  <c r="O2564" i="1"/>
  <c r="O2721" i="1"/>
  <c r="O3267" i="1"/>
  <c r="O4269" i="1"/>
  <c r="O2397" i="1"/>
  <c r="O5690" i="1"/>
  <c r="O1398" i="1"/>
  <c r="O2723" i="1"/>
  <c r="O847" i="1"/>
  <c r="O709" i="1"/>
  <c r="O470" i="1"/>
  <c r="O5441" i="1"/>
  <c r="O5626" i="1"/>
  <c r="O4425" i="1"/>
  <c r="O6168" i="1"/>
  <c r="O6367" i="1"/>
  <c r="O6370" i="1"/>
  <c r="O6371" i="1"/>
  <c r="O6372" i="1"/>
  <c r="O7059" i="1"/>
  <c r="O7060" i="1"/>
  <c r="O7061" i="1"/>
  <c r="O7062" i="1"/>
  <c r="O7063" i="1"/>
  <c r="O7064" i="1"/>
  <c r="O7081" i="1"/>
  <c r="O7115" i="1"/>
  <c r="O7116" i="1"/>
  <c r="O7117" i="1"/>
  <c r="O7118" i="1"/>
  <c r="O7119" i="1"/>
  <c r="O7120" i="1"/>
  <c r="O7123" i="1"/>
  <c r="O7124" i="1"/>
  <c r="O7125" i="1"/>
  <c r="O7126" i="1"/>
  <c r="O7127" i="1"/>
  <c r="O7128" i="1"/>
  <c r="O7129" i="1"/>
  <c r="O7131" i="1"/>
  <c r="O7132" i="1"/>
  <c r="O7133" i="1"/>
  <c r="O7134" i="1"/>
  <c r="O7135" i="1"/>
  <c r="O7136" i="1"/>
  <c r="O7137" i="1"/>
  <c r="O7234" i="1"/>
  <c r="O7293" i="1"/>
  <c r="O7294" i="1"/>
  <c r="O7296" i="1"/>
  <c r="O7094" i="1"/>
  <c r="O7743" i="1"/>
  <c r="O7971" i="1"/>
  <c r="O7972" i="1"/>
  <c r="O7973" i="1"/>
  <c r="O8083" i="1"/>
  <c r="O4020" i="1"/>
  <c r="O7295" i="1"/>
  <c r="O8408" i="1"/>
  <c r="O8796" i="1"/>
  <c r="O9251" i="1"/>
  <c r="O9252" i="1"/>
  <c r="O9646" i="1"/>
  <c r="O325" i="1"/>
  <c r="O320" i="1"/>
  <c r="O319" i="1"/>
  <c r="O323" i="1"/>
  <c r="O322" i="1"/>
  <c r="O317" i="1"/>
  <c r="O316" i="1"/>
  <c r="O313" i="1"/>
  <c r="O312" i="1"/>
  <c r="O318" i="1"/>
  <c r="O326" i="1"/>
  <c r="O324" i="1"/>
  <c r="O321" i="1"/>
  <c r="O314" i="1"/>
  <c r="O311" i="1"/>
  <c r="O333" i="1"/>
  <c r="O1466" i="1"/>
  <c r="O1468" i="1"/>
  <c r="O1467" i="1"/>
  <c r="O1472" i="1"/>
  <c r="O1476" i="1"/>
  <c r="O1471" i="1"/>
  <c r="O1469" i="1"/>
  <c r="O5792" i="1"/>
  <c r="O9060" i="1"/>
  <c r="O9061" i="1"/>
  <c r="O9109" i="1"/>
  <c r="O9110" i="1"/>
  <c r="O9254" i="1"/>
  <c r="O372" i="1"/>
  <c r="O373" i="1"/>
  <c r="O374" i="1"/>
  <c r="O375" i="1"/>
  <c r="O381" i="1"/>
  <c r="O445" i="1"/>
  <c r="O448" i="1"/>
  <c r="O449" i="1"/>
  <c r="O450" i="1"/>
  <c r="O451" i="1"/>
  <c r="O841" i="1"/>
  <c r="O842" i="1"/>
  <c r="O843" i="1"/>
  <c r="O1336" i="1"/>
  <c r="O1412" i="1"/>
  <c r="O1413" i="1"/>
  <c r="O2521" i="1"/>
  <c r="O5212" i="1"/>
  <c r="O5220" i="1"/>
  <c r="O5221" i="1"/>
  <c r="O5294" i="1"/>
  <c r="O5656" i="1"/>
  <c r="O5653" i="1"/>
  <c r="O5980" i="1"/>
  <c r="O3765" i="1"/>
  <c r="O3766" i="1"/>
  <c r="O6256" i="1"/>
  <c r="O6259" i="1"/>
  <c r="O6408" i="1"/>
  <c r="O6409" i="1"/>
  <c r="O6410" i="1"/>
  <c r="O1934" i="1"/>
  <c r="O1935" i="1"/>
  <c r="O2499" i="1"/>
  <c r="O2873" i="1"/>
  <c r="O1924" i="1"/>
  <c r="O1925" i="1"/>
  <c r="O383" i="1"/>
  <c r="O384" i="1"/>
  <c r="O444" i="1"/>
  <c r="O447" i="1"/>
  <c r="O734" i="1"/>
  <c r="O735" i="1"/>
  <c r="O736" i="1"/>
  <c r="O737" i="1"/>
  <c r="O738" i="1"/>
  <c r="O739" i="1"/>
  <c r="O740" i="1"/>
  <c r="O741" i="1"/>
  <c r="O742" i="1"/>
  <c r="O743" i="1"/>
  <c r="O748" i="1"/>
  <c r="O756" i="1"/>
  <c r="O1407" i="1"/>
  <c r="O1410" i="1"/>
  <c r="O2127" i="1"/>
  <c r="O2128" i="1"/>
  <c r="O2458" i="1"/>
  <c r="O2459" i="1"/>
  <c r="O2460" i="1"/>
  <c r="O2526" i="1"/>
  <c r="O2527" i="1"/>
  <c r="O2528" i="1"/>
  <c r="O2858" i="1"/>
  <c r="O2859" i="1"/>
  <c r="O1587" i="1"/>
  <c r="O4194" i="1"/>
  <c r="O5232" i="1"/>
  <c r="O5390" i="1"/>
  <c r="O5442" i="1"/>
  <c r="O5796" i="1"/>
  <c r="O425" i="1"/>
  <c r="O426" i="1"/>
  <c r="O424" i="1"/>
  <c r="O1400" i="1"/>
  <c r="O746" i="1"/>
  <c r="O7143" i="1"/>
  <c r="O7144" i="1"/>
  <c r="O7145" i="1"/>
  <c r="O7146" i="1"/>
  <c r="O7147" i="1"/>
  <c r="O7148" i="1"/>
  <c r="O7149" i="1"/>
  <c r="O7150" i="1"/>
  <c r="O7154" i="1"/>
  <c r="O7155" i="1"/>
  <c r="O7298" i="1"/>
  <c r="O7372" i="1"/>
  <c r="O7450" i="1"/>
  <c r="O7451" i="1"/>
  <c r="O8004" i="1"/>
  <c r="O8092" i="1"/>
  <c r="O8093" i="1"/>
  <c r="O8155" i="1"/>
  <c r="O8156" i="1"/>
  <c r="O8158" i="1"/>
  <c r="O8159" i="1"/>
  <c r="O8163" i="1"/>
  <c r="O8297" i="1"/>
  <c r="O8299" i="1"/>
  <c r="O8300" i="1"/>
  <c r="O8306" i="1"/>
  <c r="O8307" i="1"/>
  <c r="O8308" i="1"/>
  <c r="O8309" i="1"/>
  <c r="O8311" i="1"/>
  <c r="O8334" i="1"/>
  <c r="O8335" i="1"/>
  <c r="O8336" i="1"/>
  <c r="O8352" i="1"/>
  <c r="O8353" i="1"/>
  <c r="O8354" i="1"/>
  <c r="O8458" i="1"/>
  <c r="O8461" i="1"/>
  <c r="O8601" i="1"/>
  <c r="O8602" i="1"/>
  <c r="O8740" i="1"/>
  <c r="O8745" i="1"/>
  <c r="O8883" i="1"/>
  <c r="O8884" i="1"/>
  <c r="O8890" i="1"/>
  <c r="O8891" i="1"/>
  <c r="O8916" i="1"/>
  <c r="O8992" i="1"/>
  <c r="O9062" i="1"/>
  <c r="O9063" i="1"/>
  <c r="O9064" i="1"/>
  <c r="O9253" i="1"/>
  <c r="O9256" i="1"/>
  <c r="O9286" i="1"/>
  <c r="O9287" i="1"/>
  <c r="O9288" i="1"/>
  <c r="O9289" i="1"/>
  <c r="O9371" i="1"/>
  <c r="O9372" i="1"/>
  <c r="O9373" i="1"/>
  <c r="O9375" i="1"/>
  <c r="O9376" i="1"/>
  <c r="O9377" i="1"/>
  <c r="O9378" i="1"/>
  <c r="O9674" i="1"/>
  <c r="O178" i="1"/>
  <c r="O625" i="1"/>
  <c r="O627" i="1"/>
  <c r="O628" i="1"/>
  <c r="O2112" i="1"/>
  <c r="O2547" i="1"/>
  <c r="O2555" i="1"/>
  <c r="O3349" i="1"/>
  <c r="O3350" i="1"/>
  <c r="O3351" i="1"/>
  <c r="O3352" i="1"/>
  <c r="O3353" i="1"/>
  <c r="O3956" i="1"/>
  <c r="O3446" i="1"/>
  <c r="O3705" i="1"/>
  <c r="O3784" i="1"/>
  <c r="O4155" i="1"/>
  <c r="O5065" i="1"/>
  <c r="O5066" i="1"/>
  <c r="O5067" i="1"/>
  <c r="O5068" i="1"/>
  <c r="O5069" i="1"/>
  <c r="O5070" i="1"/>
  <c r="O5242" i="1"/>
  <c r="O5243" i="1"/>
  <c r="O5245" i="1"/>
  <c r="O5377" i="1"/>
  <c r="O5449" i="1"/>
  <c r="O5455" i="1"/>
  <c r="O5456" i="1"/>
  <c r="O5710" i="1"/>
  <c r="O5711" i="1"/>
  <c r="O5712" i="1"/>
  <c r="O5713" i="1"/>
  <c r="O5714" i="1"/>
  <c r="O5786" i="1"/>
  <c r="O5788" i="1"/>
  <c r="O5789" i="1"/>
  <c r="O5791" i="1"/>
  <c r="O86" i="1"/>
  <c r="O133" i="1"/>
  <c r="O5931" i="1"/>
  <c r="O6166" i="1"/>
  <c r="O6836" i="1"/>
  <c r="O6837" i="1"/>
  <c r="O6843" i="1"/>
  <c r="O7040" i="1"/>
  <c r="O7430" i="1"/>
  <c r="O7431" i="1"/>
  <c r="O7501" i="1"/>
  <c r="O7653" i="1"/>
  <c r="O7744" i="1"/>
  <c r="O7745" i="1"/>
  <c r="O8681" i="1"/>
  <c r="O8827" i="1"/>
  <c r="O8828" i="1"/>
  <c r="O8893" i="1"/>
  <c r="O8894" i="1"/>
  <c r="O8896" i="1"/>
  <c r="O8897" i="1"/>
  <c r="O8898" i="1"/>
  <c r="O8901" i="1"/>
  <c r="O8902" i="1"/>
  <c r="O8905" i="1"/>
  <c r="O8906" i="1"/>
  <c r="O8908" i="1"/>
  <c r="O8909" i="1"/>
  <c r="O8911" i="1"/>
  <c r="O8912" i="1"/>
  <c r="O8913" i="1"/>
  <c r="O9216" i="1"/>
  <c r="O9217" i="1"/>
  <c r="O9218" i="1"/>
  <c r="O9219" i="1"/>
  <c r="O9220" i="1"/>
  <c r="O9510" i="1"/>
  <c r="O9518" i="1"/>
  <c r="O9519" i="1"/>
  <c r="O9520" i="1"/>
  <c r="O9543" i="1"/>
  <c r="O2696" i="1"/>
  <c r="O2697" i="1"/>
  <c r="O2699" i="1"/>
  <c r="O2700" i="1"/>
  <c r="O2701" i="1"/>
  <c r="O2870" i="1"/>
  <c r="O2967" i="1"/>
  <c r="O2972" i="1"/>
  <c r="O2973" i="1"/>
  <c r="O2978" i="1"/>
  <c r="O4418" i="1"/>
  <c r="O4506" i="1"/>
  <c r="O4513" i="1"/>
  <c r="O4675" i="1"/>
  <c r="O4676" i="1"/>
  <c r="O4677" i="1"/>
  <c r="O4678" i="1"/>
  <c r="O4679" i="1"/>
  <c r="O5801" i="1"/>
  <c r="O5826" i="1"/>
  <c r="O5827" i="1"/>
  <c r="O6725" i="1"/>
  <c r="O6949" i="1"/>
  <c r="O8343" i="1"/>
  <c r="O9240" i="1"/>
  <c r="O9297" i="1"/>
  <c r="O3728" i="1"/>
  <c r="O4569" i="1"/>
  <c r="O4570" i="1"/>
  <c r="O4573" i="1"/>
  <c r="O4575" i="1"/>
  <c r="O4576" i="1"/>
  <c r="O4578" i="1"/>
  <c r="O4580" i="1"/>
  <c r="O4581" i="1"/>
  <c r="O4582" i="1"/>
  <c r="O4730" i="1"/>
  <c r="O3727" i="1"/>
  <c r="O10079" i="1"/>
  <c r="O6622" i="1"/>
  <c r="O6625" i="1"/>
  <c r="O10100" i="1"/>
  <c r="O6963" i="1"/>
  <c r="O7163" i="1"/>
  <c r="O7164" i="1"/>
  <c r="O7165" i="1"/>
  <c r="O7166" i="1"/>
  <c r="O7218" i="1"/>
  <c r="O10123" i="1"/>
  <c r="O8005" i="1"/>
  <c r="O8616" i="1"/>
  <c r="O8617" i="1"/>
  <c r="O8618" i="1"/>
  <c r="O8619" i="1"/>
  <c r="O9028" i="1"/>
  <c r="O9653" i="1"/>
  <c r="O2032" i="1"/>
  <c r="O2036" i="1"/>
  <c r="O2470" i="1"/>
  <c r="O2471" i="1"/>
  <c r="O2472" i="1"/>
  <c r="O3998" i="1"/>
  <c r="O4005" i="1"/>
  <c r="O4006" i="1"/>
  <c r="O4027" i="1"/>
  <c r="O4042" i="1"/>
  <c r="O4111" i="1"/>
  <c r="O4206" i="1"/>
  <c r="O5061" i="1"/>
  <c r="O5063" i="1"/>
  <c r="O5536" i="1"/>
  <c r="O6124" i="1"/>
  <c r="O10089" i="1"/>
  <c r="O6441" i="1"/>
  <c r="O6626" i="1"/>
  <c r="O7159" i="1"/>
  <c r="O7162" i="1"/>
  <c r="O7324" i="1"/>
  <c r="O7325" i="1"/>
  <c r="O7926" i="1"/>
  <c r="O7927" i="1"/>
  <c r="O8552" i="1"/>
  <c r="O8665" i="1"/>
  <c r="O8808" i="1"/>
  <c r="O8809" i="1"/>
  <c r="O8868" i="1"/>
  <c r="O8869" i="1"/>
  <c r="O8870" i="1"/>
  <c r="O8871" i="1"/>
  <c r="O9027" i="1"/>
  <c r="O9076" i="1"/>
  <c r="O9077" i="1"/>
  <c r="O9257" i="1"/>
  <c r="O9258" i="1"/>
  <c r="O9259" i="1"/>
  <c r="O2040" i="1"/>
  <c r="O2041" i="1"/>
  <c r="O2874" i="1"/>
  <c r="O2875" i="1"/>
  <c r="O2876" i="1"/>
  <c r="O2877" i="1"/>
  <c r="O2878" i="1"/>
  <c r="O6475" i="1"/>
  <c r="O8955" i="1"/>
  <c r="O8956" i="1"/>
  <c r="O8957" i="1"/>
  <c r="O8958" i="1"/>
  <c r="O4046" i="1"/>
  <c r="O4047" i="1"/>
  <c r="O4048" i="1"/>
  <c r="O4049" i="1"/>
  <c r="O4050" i="1"/>
  <c r="O4178" i="1"/>
  <c r="O4179" i="1"/>
  <c r="O4290" i="1"/>
  <c r="O4299" i="1"/>
  <c r="O4305" i="1"/>
  <c r="O4307" i="1"/>
  <c r="O4388" i="1"/>
  <c r="O4395" i="1"/>
  <c r="O4401" i="1"/>
  <c r="O4484" i="1"/>
  <c r="O4498" i="1"/>
  <c r="O4499" i="1"/>
  <c r="O4589" i="1"/>
  <c r="O4698" i="1"/>
  <c r="O5621" i="1"/>
  <c r="O6084" i="1"/>
  <c r="O8755" i="1"/>
  <c r="O9244" i="1"/>
  <c r="O9245" i="1"/>
  <c r="O9405" i="1"/>
  <c r="O2042" i="1"/>
  <c r="O2043" i="1"/>
  <c r="O2044" i="1"/>
  <c r="O2046" i="1"/>
  <c r="O4103" i="1"/>
  <c r="O4104" i="1"/>
  <c r="O4105" i="1"/>
  <c r="O6008" i="1"/>
  <c r="O5003" i="1"/>
  <c r="O5004" i="1"/>
  <c r="O5005" i="1"/>
  <c r="O5006" i="1"/>
  <c r="O5009" i="1"/>
  <c r="O5010" i="1"/>
  <c r="O5878" i="1"/>
  <c r="O35" i="1"/>
  <c r="O36" i="1"/>
  <c r="O6316" i="1"/>
  <c r="O6366" i="1"/>
  <c r="O6714" i="1"/>
  <c r="O6897" i="1"/>
  <c r="O5231" i="1"/>
  <c r="O3045" i="1"/>
  <c r="O9173" i="1"/>
  <c r="O9174" i="1"/>
  <c r="O9184" i="1"/>
  <c r="O5995" i="1"/>
  <c r="O2907" i="1"/>
  <c r="O2908" i="1"/>
  <c r="O3337" i="1"/>
  <c r="O8959" i="1"/>
  <c r="O9468" i="1"/>
  <c r="O3028" i="1"/>
  <c r="O3029" i="1"/>
  <c r="O6769" i="1"/>
  <c r="O8951" i="1"/>
  <c r="O8952" i="1"/>
  <c r="O8953" i="1"/>
  <c r="O8954" i="1"/>
  <c r="O1518" i="1"/>
  <c r="O1519" i="1"/>
  <c r="O1520" i="1"/>
  <c r="O2059" i="1"/>
  <c r="O2866" i="1"/>
  <c r="O2882" i="1"/>
  <c r="O2883" i="1"/>
  <c r="O2884" i="1"/>
  <c r="O2913" i="1"/>
  <c r="O2914" i="1"/>
  <c r="O5638" i="1"/>
  <c r="O3271" i="1"/>
  <c r="O3289" i="1"/>
  <c r="O3447" i="1"/>
  <c r="O6767" i="1"/>
  <c r="O6768" i="1"/>
  <c r="O6771" i="1"/>
  <c r="O6772" i="1"/>
  <c r="O6773" i="1"/>
  <c r="O6774" i="1"/>
  <c r="O6775" i="1"/>
  <c r="O6776" i="1"/>
  <c r="O702" i="1"/>
  <c r="O704" i="1"/>
  <c r="O705" i="1"/>
  <c r="O706" i="1"/>
  <c r="O1515" i="1"/>
  <c r="O2050" i="1"/>
  <c r="O2051" i="1"/>
  <c r="O2052" i="1"/>
  <c r="O2054" i="1"/>
  <c r="O2055" i="1"/>
  <c r="O2892" i="1"/>
  <c r="O2895" i="1"/>
  <c r="O3040" i="1"/>
  <c r="O3276" i="1"/>
  <c r="O3277" i="1"/>
  <c r="O3342" i="1"/>
  <c r="O3978" i="1"/>
  <c r="O4099" i="1"/>
  <c r="O4100" i="1"/>
  <c r="O4101" i="1"/>
  <c r="O4102" i="1"/>
  <c r="O4108" i="1"/>
  <c r="O3512" i="1"/>
  <c r="O3520" i="1"/>
  <c r="O3720" i="1"/>
  <c r="O5970" i="1"/>
  <c r="O5971" i="1"/>
  <c r="O5972" i="1"/>
  <c r="O6414" i="1"/>
  <c r="O6643" i="1"/>
  <c r="O7862" i="1"/>
  <c r="O7863" i="1"/>
  <c r="O7865" i="1"/>
  <c r="O8036" i="1"/>
  <c r="O8037" i="1"/>
  <c r="O8042" i="1"/>
  <c r="O8043" i="1"/>
  <c r="O8044" i="1"/>
  <c r="O8851" i="1"/>
  <c r="O8873" i="1"/>
  <c r="O8948" i="1"/>
  <c r="O1516" i="1"/>
  <c r="O1517" i="1"/>
  <c r="O2062" i="1"/>
  <c r="O2064" i="1"/>
  <c r="O2065" i="1"/>
  <c r="O2079" i="1"/>
  <c r="O2080" i="1"/>
  <c r="O2082" i="1"/>
  <c r="O2898" i="1"/>
  <c r="O2903" i="1"/>
  <c r="O2906" i="1"/>
  <c r="O2916" i="1"/>
  <c r="O3034" i="1"/>
  <c r="O3035" i="1"/>
  <c r="O3036" i="1"/>
  <c r="O3043" i="1"/>
  <c r="O5876" i="1"/>
  <c r="O5913" i="1"/>
  <c r="O6644" i="1"/>
  <c r="O6646" i="1"/>
  <c r="O6647" i="1"/>
  <c r="O6708" i="1"/>
  <c r="O6764" i="1"/>
  <c r="O8059" i="1"/>
  <c r="O8676" i="1"/>
  <c r="O8677" i="1"/>
  <c r="O8678" i="1"/>
  <c r="O9086" i="1"/>
  <c r="O9469" i="1"/>
  <c r="O9582" i="1"/>
  <c r="O9583" i="1"/>
  <c r="O9584" i="1"/>
  <c r="O2084" i="1"/>
  <c r="O2085" i="1"/>
  <c r="O2919" i="1"/>
  <c r="O9104" i="1"/>
  <c r="O660" i="1"/>
  <c r="O661" i="1"/>
  <c r="O671" i="1"/>
  <c r="O672" i="1"/>
  <c r="O676" i="1"/>
  <c r="O680" i="1"/>
  <c r="O681" i="1"/>
  <c r="O682" i="1"/>
  <c r="O688" i="1"/>
  <c r="O689" i="1"/>
  <c r="O692" i="1"/>
  <c r="O694" i="1"/>
  <c r="O696" i="1"/>
  <c r="O697" i="1"/>
  <c r="O698" i="1"/>
  <c r="O700" i="1"/>
  <c r="O2090" i="1"/>
  <c r="O2091" i="1"/>
  <c r="O2092" i="1"/>
  <c r="O2886" i="1"/>
  <c r="O2889" i="1"/>
  <c r="O2890" i="1"/>
  <c r="O3324" i="1"/>
  <c r="O3325" i="1"/>
  <c r="O3338" i="1"/>
  <c r="O3339" i="1"/>
  <c r="O3340" i="1"/>
  <c r="O3341" i="1"/>
  <c r="O3833" i="1"/>
  <c r="O4106" i="1"/>
  <c r="O4107" i="1"/>
  <c r="O5015" i="1"/>
  <c r="O5018" i="1"/>
  <c r="O5020" i="1"/>
  <c r="O5375" i="1"/>
  <c r="O5415" i="1"/>
  <c r="O5416" i="1"/>
  <c r="O5675" i="1"/>
  <c r="O5716" i="1"/>
  <c r="O3980" i="1"/>
  <c r="O3981" i="1"/>
  <c r="O4170" i="1"/>
  <c r="O4455" i="1"/>
  <c r="O5673" i="1"/>
  <c r="O5674" i="1"/>
  <c r="O3261" i="1"/>
  <c r="O6060" i="1"/>
  <c r="O6425" i="1"/>
  <c r="O6426" i="1"/>
  <c r="O6719" i="1"/>
  <c r="O6720" i="1"/>
  <c r="O6722" i="1"/>
  <c r="O6723" i="1"/>
  <c r="O6724" i="1"/>
  <c r="O6793" i="1"/>
  <c r="O6794" i="1"/>
  <c r="O7773" i="1"/>
  <c r="O7777" i="1"/>
  <c r="O7778" i="1"/>
  <c r="O7864" i="1"/>
  <c r="O7871" i="1"/>
  <c r="O7872" i="1"/>
  <c r="O7873" i="1"/>
  <c r="O7874" i="1"/>
  <c r="O7875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8199" i="1"/>
  <c r="O8339" i="1"/>
  <c r="O9140" i="1"/>
  <c r="O9141" i="1"/>
  <c r="O9142" i="1"/>
  <c r="O9143" i="1"/>
  <c r="O9144" i="1"/>
  <c r="O9663" i="1"/>
  <c r="O9664" i="1"/>
  <c r="O2093" i="1"/>
  <c r="O2094" i="1"/>
  <c r="O2096" i="1"/>
  <c r="O2097" i="1"/>
  <c r="O2924" i="1"/>
  <c r="O2925" i="1"/>
  <c r="O3032" i="1"/>
  <c r="O3033" i="1"/>
  <c r="O3037" i="1"/>
  <c r="O5879" i="1"/>
  <c r="O5880" i="1"/>
  <c r="O5881" i="1"/>
  <c r="O297" i="1"/>
  <c r="O302" i="1"/>
  <c r="O304" i="1"/>
  <c r="O305" i="1"/>
  <c r="O6789" i="1"/>
  <c r="O6790" i="1"/>
  <c r="O642" i="1"/>
  <c r="O8038" i="1"/>
  <c r="O8328" i="1"/>
  <c r="O8593" i="1"/>
  <c r="O8594" i="1"/>
  <c r="O8595" i="1"/>
  <c r="O8596" i="1"/>
  <c r="O8679" i="1"/>
  <c r="O8680" i="1"/>
  <c r="O9068" i="1"/>
  <c r="O9084" i="1"/>
  <c r="O9085" i="1"/>
  <c r="O9417" i="1"/>
  <c r="O9423" i="1"/>
  <c r="O9424" i="1"/>
  <c r="O9425" i="1"/>
  <c r="O9471" i="1"/>
  <c r="O2099" i="1"/>
  <c r="O2102" i="1"/>
  <c r="O2911" i="1"/>
  <c r="O2927" i="1"/>
  <c r="O2928" i="1"/>
  <c r="O3272" i="1"/>
  <c r="O5884" i="1"/>
  <c r="O6645" i="1"/>
  <c r="O9071" i="1"/>
  <c r="O9072" i="1"/>
  <c r="O9073" i="1"/>
  <c r="O9074" i="1"/>
  <c r="O9075" i="1"/>
  <c r="O9418" i="1"/>
  <c r="O9419" i="1"/>
  <c r="O9421" i="1"/>
  <c r="O9422" i="1"/>
  <c r="O9426" i="1"/>
  <c r="O3669" i="1"/>
  <c r="O8592" i="1"/>
  <c r="O9296" i="1"/>
  <c r="O559" i="1"/>
  <c r="O561" i="1"/>
  <c r="O3002" i="1"/>
  <c r="O5099" i="1"/>
  <c r="O5746" i="1"/>
  <c r="O4319" i="1"/>
  <c r="O6227" i="1"/>
  <c r="O6228" i="1"/>
  <c r="O7779" i="1"/>
  <c r="O8924" i="1"/>
  <c r="O8925" i="1"/>
  <c r="O8926" i="1"/>
  <c r="O9229" i="1"/>
  <c r="O9331" i="1"/>
  <c r="O9332" i="1"/>
  <c r="O9333" i="1"/>
  <c r="O9472" i="1"/>
  <c r="O551" i="1"/>
  <c r="O552" i="1"/>
  <c r="O553" i="1"/>
  <c r="O4599" i="1"/>
  <c r="O4600" i="1"/>
  <c r="O4602" i="1"/>
  <c r="O4933" i="1"/>
  <c r="O4934" i="1"/>
  <c r="O5167" i="1"/>
  <c r="O5227" i="1"/>
  <c r="O5228" i="1"/>
  <c r="O5299" i="1"/>
  <c r="O6003" i="1"/>
  <c r="O6007" i="1"/>
  <c r="O7258" i="1"/>
  <c r="O8052" i="1"/>
  <c r="O8463" i="1"/>
  <c r="O9668" i="1"/>
  <c r="O572" i="1"/>
  <c r="O1063" i="1"/>
  <c r="O1064" i="1"/>
  <c r="O1065" i="1"/>
  <c r="O1066" i="1"/>
  <c r="O1067" i="1"/>
  <c r="O1068" i="1"/>
  <c r="O1069" i="1"/>
  <c r="O1175" i="1"/>
  <c r="O1176" i="1"/>
  <c r="O1181" i="1"/>
  <c r="O1186" i="1"/>
  <c r="O1191" i="1"/>
  <c r="O1192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3426" i="1"/>
  <c r="O3984" i="1"/>
  <c r="O4266" i="1"/>
  <c r="O3831" i="1"/>
  <c r="O4195" i="1"/>
  <c r="O3830" i="1"/>
  <c r="O4141" i="1"/>
  <c r="O3832" i="1"/>
  <c r="O5751" i="1"/>
  <c r="O5875" i="1"/>
  <c r="O4370" i="1"/>
  <c r="O5888" i="1"/>
  <c r="O6533" i="1"/>
  <c r="O6941" i="1"/>
  <c r="O6957" i="1"/>
  <c r="O8591" i="1"/>
  <c r="O8749" i="1"/>
  <c r="O8750" i="1"/>
  <c r="O8751" i="1"/>
  <c r="O8752" i="1"/>
  <c r="O8753" i="1"/>
  <c r="O8754" i="1"/>
  <c r="O8795" i="1"/>
  <c r="O8875" i="1"/>
  <c r="O9000" i="1"/>
  <c r="O9132" i="1"/>
  <c r="O9285" i="1"/>
  <c r="O9329" i="1"/>
  <c r="O9330" i="1"/>
  <c r="O9488" i="1"/>
  <c r="O9645" i="1"/>
  <c r="O9647" i="1"/>
  <c r="O4943" i="1"/>
  <c r="O5426" i="1"/>
  <c r="O7140" i="1"/>
  <c r="O7141" i="1"/>
  <c r="O7152" i="1"/>
  <c r="O7153" i="1"/>
  <c r="O8021" i="1"/>
  <c r="O8874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6" i="1"/>
  <c r="O3914" i="1"/>
  <c r="O2503" i="1"/>
  <c r="O2505" i="1"/>
  <c r="O2506" i="1"/>
  <c r="O2507" i="1"/>
  <c r="O2509" i="1"/>
  <c r="O2510" i="1"/>
  <c r="O2511" i="1"/>
  <c r="O2513" i="1"/>
  <c r="O2514" i="1"/>
  <c r="O2518" i="1"/>
  <c r="O2519" i="1"/>
  <c r="O2520" i="1"/>
  <c r="O3533" i="1"/>
  <c r="O3536" i="1"/>
  <c r="O3538" i="1"/>
  <c r="O3739" i="1"/>
  <c r="O3740" i="1"/>
  <c r="O3745" i="1"/>
  <c r="O3899" i="1"/>
  <c r="O3753" i="1"/>
  <c r="O3757" i="1"/>
  <c r="O3759" i="1"/>
  <c r="O3762" i="1"/>
  <c r="O9679" i="1"/>
  <c r="O4283" i="1"/>
  <c r="O5733" i="1"/>
  <c r="O5735" i="1"/>
  <c r="O5823" i="1"/>
  <c r="O5824" i="1"/>
  <c r="O422" i="1"/>
  <c r="O440" i="1"/>
  <c r="O6342" i="1"/>
  <c r="O6350" i="1"/>
  <c r="O6542" i="1"/>
  <c r="O6543" i="1"/>
  <c r="O6544" i="1"/>
  <c r="O6545" i="1"/>
  <c r="O6962" i="1"/>
  <c r="O7595" i="1"/>
  <c r="O7620" i="1"/>
  <c r="O7621" i="1"/>
  <c r="O7622" i="1"/>
  <c r="O7624" i="1"/>
  <c r="O7629" i="1"/>
  <c r="O7764" i="1"/>
  <c r="O7780" i="1"/>
  <c r="O7860" i="1"/>
  <c r="O7861" i="1"/>
  <c r="O2938" i="1"/>
  <c r="O2935" i="1"/>
  <c r="O2940" i="1"/>
  <c r="O7966" i="1"/>
  <c r="O8007" i="1"/>
  <c r="O8137" i="1"/>
  <c r="O8181" i="1"/>
  <c r="O8329" i="1"/>
  <c r="O8331" i="1"/>
  <c r="O8701" i="1"/>
  <c r="O8854" i="1"/>
  <c r="O9029" i="1"/>
  <c r="O9033" i="1"/>
  <c r="O9176" i="1"/>
  <c r="O9177" i="1"/>
  <c r="O9178" i="1"/>
  <c r="O9179" i="1"/>
  <c r="O9180" i="1"/>
  <c r="O9230" i="1"/>
  <c r="O9262" i="1"/>
  <c r="O9310" i="1"/>
  <c r="O9384" i="1"/>
  <c r="O9568" i="1"/>
  <c r="O9569" i="1"/>
  <c r="O9570" i="1"/>
  <c r="O9571" i="1"/>
  <c r="O9581" i="1"/>
  <c r="O603" i="1"/>
  <c r="O646" i="1"/>
  <c r="O2516" i="1"/>
  <c r="O2684" i="1"/>
  <c r="O2685" i="1"/>
  <c r="O2692" i="1"/>
  <c r="O3266" i="1"/>
  <c r="O3410" i="1"/>
  <c r="O3882" i="1"/>
  <c r="O4286" i="1"/>
  <c r="O4287" i="1"/>
  <c r="O5854" i="1"/>
  <c r="O4324" i="1"/>
  <c r="O6021" i="1"/>
  <c r="O6107" i="1"/>
  <c r="O6108" i="1"/>
  <c r="O6109" i="1"/>
  <c r="O6110" i="1"/>
  <c r="O6211" i="1"/>
  <c r="O6924" i="1"/>
  <c r="O7383" i="1"/>
  <c r="O7384" i="1"/>
  <c r="O3411" i="1"/>
  <c r="O8738" i="1"/>
  <c r="O8739" i="1"/>
  <c r="O8773" i="1"/>
  <c r="O9043" i="1"/>
  <c r="O9057" i="1"/>
  <c r="O9078" i="1"/>
  <c r="O9265" i="1"/>
  <c r="O9266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98" i="1"/>
  <c r="O9299" i="1"/>
  <c r="O9300" i="1"/>
  <c r="O9301" i="1"/>
  <c r="O9309" i="1"/>
  <c r="O9511" i="1"/>
  <c r="O9512" i="1"/>
  <c r="O9513" i="1"/>
  <c r="O9514" i="1"/>
  <c r="O9515" i="1"/>
  <c r="O9516" i="1"/>
  <c r="O9517" i="1"/>
  <c r="O9629" i="1"/>
  <c r="O1238" i="1"/>
  <c r="O1384" i="1"/>
  <c r="O1388" i="1"/>
  <c r="O1392" i="1"/>
  <c r="O1393" i="1"/>
  <c r="O1440" i="1"/>
  <c r="O1975" i="1"/>
  <c r="O1986" i="1"/>
  <c r="O1988" i="1"/>
  <c r="O1990" i="1"/>
  <c r="O2113" i="1"/>
  <c r="O2115" i="1"/>
  <c r="O2116" i="1"/>
  <c r="O2122" i="1"/>
  <c r="O2123" i="1"/>
  <c r="O2124" i="1"/>
  <c r="O2677" i="1"/>
  <c r="O2803" i="1"/>
  <c r="O2804" i="1"/>
  <c r="O2932" i="1"/>
  <c r="O2933" i="1"/>
  <c r="O4433" i="1"/>
  <c r="O4434" i="1"/>
  <c r="O4648" i="1"/>
  <c r="O5056" i="1"/>
  <c r="O5059" i="1"/>
  <c r="O5161" i="1"/>
  <c r="O5376" i="1"/>
  <c r="O5539" i="1"/>
  <c r="O5551" i="1"/>
  <c r="O5552" i="1"/>
  <c r="O5635" i="1"/>
  <c r="O5729" i="1"/>
  <c r="O5873" i="1"/>
  <c r="O6024" i="1"/>
  <c r="O6232" i="1"/>
  <c r="O6989" i="1"/>
  <c r="O7921" i="1"/>
  <c r="O7922" i="1"/>
  <c r="O7923" i="1"/>
  <c r="O7924" i="1"/>
  <c r="O7974" i="1"/>
  <c r="O8057" i="1"/>
  <c r="O8105" i="1"/>
  <c r="O8108" i="1"/>
  <c r="O8182" i="1"/>
  <c r="O8540" i="1"/>
  <c r="O8703" i="1"/>
  <c r="O8705" i="1"/>
  <c r="O8706" i="1"/>
  <c r="O8707" i="1"/>
  <c r="O8826" i="1"/>
  <c r="O8856" i="1"/>
  <c r="O8857" i="1"/>
  <c r="O8858" i="1"/>
  <c r="O8859" i="1"/>
  <c r="O8860" i="1"/>
  <c r="O8879" i="1"/>
  <c r="O8970" i="1"/>
  <c r="O8989" i="1"/>
  <c r="O9016" i="1"/>
  <c r="O9026" i="1"/>
  <c r="O9243" i="1"/>
  <c r="O9263" i="1"/>
  <c r="O9522" i="1"/>
  <c r="O9530" i="1"/>
  <c r="O9627" i="1"/>
  <c r="O9628" i="1"/>
  <c r="O9639" i="1"/>
  <c r="O9640" i="1"/>
  <c r="O9641" i="1"/>
  <c r="O9643" i="1"/>
  <c r="O5949" i="1"/>
  <c r="O8418" i="1"/>
  <c r="O8419" i="1"/>
  <c r="O8420" i="1"/>
  <c r="O8421" i="1"/>
  <c r="O376" i="1"/>
  <c r="O377" i="1"/>
  <c r="O401" i="1"/>
  <c r="O846" i="1"/>
  <c r="O2500" i="1"/>
  <c r="O3253" i="1"/>
  <c r="O6218" i="1"/>
  <c r="O836" i="1"/>
  <c r="O839" i="1"/>
  <c r="O837" i="1"/>
  <c r="O845" i="1"/>
  <c r="O342" i="1"/>
  <c r="O340" i="1"/>
  <c r="O339" i="1"/>
  <c r="O341" i="1"/>
  <c r="O343" i="1"/>
  <c r="O338" i="1"/>
  <c r="O811" i="1"/>
  <c r="O813" i="1"/>
  <c r="O807" i="1"/>
  <c r="O816" i="1"/>
  <c r="O814" i="1"/>
  <c r="O808" i="1"/>
  <c r="O817" i="1"/>
  <c r="O815" i="1"/>
  <c r="O818" i="1"/>
  <c r="O812" i="1"/>
  <c r="O806" i="1"/>
  <c r="O805" i="1"/>
  <c r="O810" i="1"/>
  <c r="O804" i="1"/>
  <c r="O794" i="1"/>
  <c r="O800" i="1"/>
  <c r="O796" i="1"/>
  <c r="O795" i="1"/>
  <c r="O798" i="1"/>
  <c r="O797" i="1"/>
  <c r="O803" i="1"/>
  <c r="O790" i="1"/>
  <c r="O792" i="1"/>
  <c r="O793" i="1"/>
  <c r="O791" i="1"/>
  <c r="O624" i="1"/>
  <c r="O622" i="1"/>
  <c r="O418" i="1"/>
  <c r="O416" i="1"/>
  <c r="O415" i="1"/>
  <c r="O412" i="1"/>
  <c r="O413" i="1"/>
  <c r="O408" i="1"/>
  <c r="O407" i="1"/>
  <c r="O2389" i="1"/>
  <c r="O2390" i="1"/>
  <c r="O2391" i="1"/>
  <c r="O5223" i="1"/>
  <c r="O5419" i="1"/>
  <c r="O8114" i="1"/>
  <c r="O9990" i="1"/>
  <c r="O6439" i="1"/>
  <c r="O7462" i="1"/>
  <c r="O8079" i="1"/>
  <c r="O9024" i="1"/>
  <c r="O9098" i="1"/>
  <c r="O9099" i="1"/>
  <c r="O9100" i="1"/>
  <c r="O9101" i="1"/>
  <c r="O9102" i="1"/>
  <c r="O9103" i="1"/>
  <c r="O9106" i="1"/>
  <c r="O9107" i="1"/>
  <c r="O9108" i="1"/>
  <c r="O717" i="1"/>
  <c r="O1438" i="1"/>
  <c r="O3514" i="1"/>
  <c r="O3838" i="1"/>
  <c r="O4224" i="1"/>
  <c r="O4463" i="1"/>
  <c r="O5802" i="1"/>
  <c r="O5877" i="1"/>
  <c r="O4341" i="1"/>
  <c r="O393" i="1"/>
  <c r="O6628" i="1"/>
  <c r="O8081" i="1"/>
  <c r="O8147" i="1"/>
  <c r="O9172" i="1"/>
  <c r="O9507" i="1"/>
  <c r="O9642" i="1"/>
  <c r="O347" i="1"/>
  <c r="O349" i="1"/>
  <c r="O396" i="1"/>
  <c r="O400" i="1"/>
  <c r="O8097" i="1"/>
  <c r="O8167" i="1"/>
  <c r="O8825" i="1"/>
  <c r="O364" i="1"/>
  <c r="O745" i="1"/>
  <c r="O5793" i="1"/>
  <c r="O398" i="1"/>
  <c r="O484" i="1"/>
  <c r="O6220" i="1"/>
  <c r="O6399" i="1"/>
  <c r="O6400" i="1"/>
  <c r="O1432" i="1"/>
  <c r="O4400" i="1"/>
  <c r="O8245" i="1"/>
  <c r="O8888" i="1"/>
  <c r="O8889" i="1"/>
  <c r="O10158" i="1"/>
  <c r="O346" i="1"/>
  <c r="O348" i="1"/>
  <c r="O350" i="1"/>
  <c r="O352" i="1"/>
  <c r="O353" i="1"/>
  <c r="O355" i="1"/>
  <c r="O356" i="1"/>
  <c r="O357" i="1"/>
  <c r="O358" i="1"/>
  <c r="O359" i="1"/>
  <c r="O360" i="1"/>
  <c r="O361" i="1"/>
  <c r="O367" i="1"/>
  <c r="O370" i="1"/>
  <c r="O385" i="1"/>
  <c r="O386" i="1"/>
  <c r="O387" i="1"/>
  <c r="O388" i="1"/>
  <c r="O392" i="1"/>
  <c r="O394" i="1"/>
  <c r="O5785" i="1"/>
  <c r="O371" i="1"/>
  <c r="O6422" i="1"/>
  <c r="O10021" i="1"/>
  <c r="O10026" i="1"/>
  <c r="O10020" i="1"/>
  <c r="O10040" i="1"/>
  <c r="O10082" i="1"/>
  <c r="O10121" i="1"/>
  <c r="O10125" i="1"/>
  <c r="O10152" i="1"/>
  <c r="O10156" i="1"/>
  <c r="O10149" i="1"/>
  <c r="O10148" i="1"/>
  <c r="O10172" i="1"/>
  <c r="O10059" i="1"/>
  <c r="O64" i="1"/>
  <c r="O65" i="1"/>
  <c r="O66" i="1"/>
  <c r="O67" i="1"/>
  <c r="O68" i="1"/>
  <c r="O59" i="1"/>
  <c r="O60" i="1"/>
  <c r="O61" i="1"/>
  <c r="O62" i="1"/>
  <c r="O63" i="1"/>
  <c r="O90" i="1"/>
  <c r="O91" i="1"/>
  <c r="O92" i="1"/>
  <c r="O93" i="1"/>
  <c r="O94" i="1"/>
  <c r="O95" i="1"/>
  <c r="O96" i="1"/>
  <c r="O97" i="1"/>
  <c r="O98" i="1"/>
  <c r="O99" i="1"/>
  <c r="O100" i="1"/>
  <c r="O209" i="1"/>
  <c r="O732" i="1"/>
  <c r="O733" i="1"/>
  <c r="O2440" i="1"/>
  <c r="O2441" i="1"/>
  <c r="O2442" i="1"/>
  <c r="O2443" i="1"/>
  <c r="O2444" i="1"/>
  <c r="O2445" i="1"/>
  <c r="O2446" i="1"/>
  <c r="O2953" i="1"/>
  <c r="O3610" i="1"/>
  <c r="O3617" i="1"/>
  <c r="O3284" i="1"/>
  <c r="O3285" i="1"/>
  <c r="O3286" i="1"/>
  <c r="O4682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3334" i="1"/>
  <c r="O3335" i="1"/>
  <c r="O273" i="1"/>
  <c r="O2129" i="1"/>
  <c r="O2130" i="1"/>
  <c r="O2131" i="1"/>
  <c r="O2132" i="1"/>
  <c r="O2133" i="1"/>
  <c r="O2532" i="1"/>
  <c r="O2533" i="1"/>
  <c r="O2534" i="1"/>
  <c r="O2535" i="1"/>
  <c r="O2536" i="1"/>
  <c r="O6222" i="1"/>
  <c r="O6223" i="1"/>
  <c r="O7138" i="1"/>
  <c r="O8582" i="1"/>
  <c r="O8583" i="1"/>
  <c r="O8584" i="1"/>
  <c r="O8667" i="1"/>
  <c r="O8814" i="1"/>
  <c r="O9379" i="1"/>
  <c r="O9548" i="1"/>
  <c r="O9549" i="1"/>
  <c r="O9649" i="1"/>
  <c r="O9650" i="1"/>
  <c r="O9651" i="1"/>
  <c r="O9652" i="1"/>
  <c r="O4015" i="1"/>
  <c r="O4604" i="1"/>
  <c r="O4605" i="1"/>
  <c r="O4607" i="1"/>
  <c r="O4608" i="1"/>
  <c r="O4610" i="1"/>
  <c r="O4611" i="1"/>
  <c r="O5752" i="1"/>
  <c r="O5753" i="1"/>
  <c r="O4009" i="1"/>
  <c r="O4010" i="1"/>
  <c r="O5160" i="1"/>
  <c r="O1061" i="1"/>
  <c r="O7751" i="1"/>
  <c r="O7752" i="1"/>
  <c r="O8268" i="1"/>
  <c r="O3422" i="1"/>
  <c r="O4970" i="1"/>
  <c r="O4971" i="1"/>
  <c r="O1174" i="1"/>
  <c r="O3462" i="1"/>
  <c r="O3463" i="1"/>
  <c r="O3420" i="1"/>
  <c r="O3461" i="1"/>
  <c r="O1123" i="1"/>
  <c r="O1172" i="1"/>
  <c r="O1053" i="1"/>
  <c r="O6701" i="1"/>
  <c r="O6704" i="1"/>
  <c r="O8452" i="1"/>
  <c r="O8790" i="1"/>
  <c r="O8791" i="1"/>
  <c r="O8792" i="1"/>
  <c r="O8812" i="1"/>
  <c r="O8833" i="1"/>
  <c r="O8995" i="1"/>
  <c r="O8997" i="1"/>
  <c r="O8998" i="1"/>
  <c r="O8999" i="1"/>
  <c r="O9236" i="1"/>
  <c r="O9490" i="1"/>
  <c r="O9526" i="1"/>
  <c r="O9527" i="1"/>
  <c r="O9534" i="1"/>
  <c r="O9644" i="1"/>
  <c r="O9672" i="1"/>
  <c r="O2378" i="1"/>
  <c r="O7305" i="1"/>
  <c r="O7306" i="1"/>
  <c r="O4414" i="1"/>
  <c r="O4415" i="1"/>
  <c r="O4416" i="1"/>
  <c r="O4700" i="1"/>
  <c r="O4701" i="1"/>
  <c r="O4949" i="1"/>
  <c r="O4950" i="1"/>
  <c r="O4699" i="1"/>
  <c r="O3896" i="1"/>
  <c r="O3024" i="1"/>
  <c r="O6032" i="1"/>
  <c r="O6034" i="1"/>
  <c r="O6040" i="1"/>
  <c r="O6041" i="1"/>
  <c r="O6042" i="1"/>
  <c r="O9293" i="1"/>
  <c r="O3388" i="1"/>
  <c r="O3789" i="1"/>
  <c r="O3790" i="1"/>
  <c r="O3795" i="1"/>
  <c r="O3796" i="1"/>
  <c r="O3797" i="1"/>
  <c r="O3798" i="1"/>
  <c r="O5023" i="1"/>
  <c r="O3871" i="1"/>
  <c r="O6583" i="1"/>
  <c r="O7347" i="1"/>
  <c r="O7348" i="1"/>
  <c r="O7349" i="1"/>
  <c r="O8469" i="1"/>
  <c r="O8470" i="1"/>
  <c r="O8471" i="1"/>
  <c r="O8473" i="1"/>
  <c r="O8474" i="1"/>
  <c r="O8475" i="1"/>
  <c r="O3004" i="1"/>
  <c r="O3005" i="1"/>
  <c r="O3006" i="1"/>
  <c r="O3007" i="1"/>
  <c r="O3008" i="1"/>
  <c r="O3009" i="1"/>
  <c r="O3010" i="1"/>
  <c r="O3011" i="1"/>
  <c r="O3440" i="1"/>
  <c r="O3441" i="1"/>
  <c r="O3442" i="1"/>
  <c r="O3456" i="1"/>
  <c r="O3457" i="1"/>
  <c r="O417" i="1"/>
  <c r="O471" i="1"/>
  <c r="O6934" i="1"/>
  <c r="O7614" i="1"/>
  <c r="O7615" i="1"/>
  <c r="O7616" i="1"/>
  <c r="O7617" i="1"/>
  <c r="O7618" i="1"/>
  <c r="O8048" i="1"/>
  <c r="O8049" i="1"/>
  <c r="O8050" i="1"/>
  <c r="O7909" i="1"/>
  <c r="O7911" i="1"/>
  <c r="O7912" i="1"/>
  <c r="O7913" i="1"/>
  <c r="O7914" i="1"/>
  <c r="O7916" i="1"/>
  <c r="O7917" i="1"/>
  <c r="O7919" i="1"/>
  <c r="O8101" i="1"/>
  <c r="O8102" i="1"/>
  <c r="O8784" i="1"/>
  <c r="O8785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4962" i="1"/>
  <c r="O4964" i="1"/>
  <c r="O8543" i="1"/>
  <c r="O3772" i="1"/>
  <c r="O3782" i="1"/>
  <c r="O3123" i="1"/>
  <c r="O3683" i="1"/>
  <c r="O3684" i="1"/>
  <c r="O5050" i="1"/>
  <c r="O5052" i="1"/>
  <c r="O5053" i="1"/>
  <c r="O5055" i="1"/>
  <c r="O5462" i="1"/>
  <c r="O5813" i="1"/>
  <c r="O3756" i="1"/>
  <c r="O5049" i="1"/>
  <c r="O1621" i="1"/>
  <c r="O1622" i="1"/>
  <c r="O3135" i="1"/>
  <c r="O3150" i="1"/>
  <c r="O3151" i="1"/>
  <c r="O3545" i="1"/>
  <c r="O3149" i="1"/>
  <c r="O654" i="1"/>
  <c r="O678" i="1"/>
  <c r="O5907" i="1"/>
  <c r="O5908" i="1"/>
  <c r="O5916" i="1"/>
  <c r="O6289" i="1"/>
  <c r="O6290" i="1"/>
  <c r="O6293" i="1"/>
  <c r="O6294" i="1"/>
  <c r="O6296" i="1"/>
  <c r="O6297" i="1"/>
  <c r="O6937" i="1"/>
  <c r="O7113" i="1"/>
  <c r="O8025" i="1"/>
  <c r="O8026" i="1"/>
  <c r="O8032" i="1"/>
  <c r="O8164" i="1"/>
  <c r="O8226" i="1"/>
  <c r="O8248" i="1"/>
  <c r="O8249" i="1"/>
  <c r="O8562" i="1"/>
  <c r="O8563" i="1"/>
  <c r="O8661" i="1"/>
  <c r="O8662" i="1"/>
  <c r="O8764" i="1"/>
  <c r="O8765" i="1"/>
  <c r="O8766" i="1"/>
  <c r="O9001" i="1"/>
  <c r="O9002" i="1"/>
  <c r="O9015" i="1"/>
  <c r="O9070" i="1"/>
  <c r="O3296" i="1"/>
  <c r="O3465" i="1"/>
  <c r="O3656" i="1"/>
  <c r="O3650" i="1"/>
  <c r="O3651" i="1"/>
  <c r="O3649" i="1"/>
  <c r="O3806" i="1"/>
  <c r="O3657" i="1"/>
  <c r="O3659" i="1"/>
  <c r="O3660" i="1"/>
  <c r="O3661" i="1"/>
  <c r="O3662" i="1"/>
  <c r="O5077" i="1"/>
  <c r="O5105" i="1"/>
  <c r="O5106" i="1"/>
  <c r="O5107" i="1"/>
  <c r="O5108" i="1"/>
  <c r="O5109" i="1"/>
  <c r="O5110" i="1"/>
  <c r="O5111" i="1"/>
  <c r="O5112" i="1"/>
  <c r="O5113" i="1"/>
  <c r="O5120" i="1"/>
  <c r="O5121" i="1"/>
  <c r="O5122" i="1"/>
  <c r="O5131" i="1"/>
  <c r="O5133" i="1"/>
  <c r="O5134" i="1"/>
  <c r="O5135" i="1"/>
  <c r="O5145" i="1"/>
  <c r="O5146" i="1"/>
  <c r="O5147" i="1"/>
  <c r="O5148" i="1"/>
  <c r="O5149" i="1"/>
  <c r="O5459" i="1"/>
  <c r="O5460" i="1"/>
  <c r="O5540" i="1"/>
  <c r="O5541" i="1"/>
  <c r="O5542" i="1"/>
  <c r="O5544" i="1"/>
  <c r="O5547" i="1"/>
  <c r="O5548" i="1"/>
  <c r="O5549" i="1"/>
  <c r="O5550" i="1"/>
  <c r="O4654" i="1"/>
  <c r="O4655" i="1"/>
  <c r="O4656" i="1"/>
  <c r="O1611" i="1"/>
  <c r="O3974" i="1"/>
  <c r="O3926" i="1"/>
  <c r="O3164" i="1"/>
  <c r="O3929" i="1"/>
  <c r="O3930" i="1"/>
  <c r="O3295" i="1"/>
  <c r="O3312" i="1"/>
  <c r="O3771" i="1"/>
  <c r="O3776" i="1"/>
  <c r="O4636" i="1"/>
  <c r="O4637" i="1"/>
  <c r="O5193" i="1"/>
  <c r="O5194" i="1"/>
  <c r="O5195" i="1"/>
  <c r="O5196" i="1"/>
  <c r="O3322" i="1"/>
  <c r="O3321" i="1"/>
  <c r="O5841" i="1"/>
  <c r="O5842" i="1"/>
  <c r="O5844" i="1"/>
  <c r="O5845" i="1"/>
  <c r="O5847" i="1"/>
  <c r="O5849" i="1"/>
  <c r="O5850" i="1"/>
  <c r="O5852" i="1"/>
  <c r="O647" i="1"/>
  <c r="O5992" i="1"/>
  <c r="O5993" i="1"/>
  <c r="O5994" i="1"/>
  <c r="O5997" i="1"/>
  <c r="O5998" i="1"/>
  <c r="O5999" i="1"/>
  <c r="O6000" i="1"/>
  <c r="O6083" i="1"/>
  <c r="O6527" i="1"/>
  <c r="O6579" i="1"/>
  <c r="O6661" i="1"/>
  <c r="O6662" i="1"/>
  <c r="O6755" i="1"/>
  <c r="O6968" i="1"/>
  <c r="O6970" i="1"/>
  <c r="O6971" i="1"/>
  <c r="O6972" i="1"/>
  <c r="O6973" i="1"/>
  <c r="O7110" i="1"/>
  <c r="O7111" i="1"/>
  <c r="O7112" i="1"/>
  <c r="O7237" i="1"/>
  <c r="O7239" i="1"/>
  <c r="O7320" i="1"/>
  <c r="O7321" i="1"/>
  <c r="O7322" i="1"/>
  <c r="O7323" i="1"/>
  <c r="O7579" i="1"/>
  <c r="O8055" i="1"/>
  <c r="O8139" i="1"/>
  <c r="O8195" i="1"/>
  <c r="O8196" i="1"/>
  <c r="O8197" i="1"/>
  <c r="O8198" i="1"/>
  <c r="O8200" i="1"/>
  <c r="O8254" i="1"/>
  <c r="O8275" i="1"/>
  <c r="O8276" i="1"/>
  <c r="O8387" i="1"/>
  <c r="O8388" i="1"/>
  <c r="O8389" i="1"/>
  <c r="O8390" i="1"/>
  <c r="O8391" i="1"/>
  <c r="O8392" i="1"/>
  <c r="O8393" i="1"/>
  <c r="O8394" i="1"/>
  <c r="O8395" i="1"/>
  <c r="O8396" i="1"/>
  <c r="O8515" i="1"/>
  <c r="O8555" i="1"/>
  <c r="O8675" i="1"/>
  <c r="O8698" i="1"/>
  <c r="O8799" i="1"/>
  <c r="O8800" i="1"/>
  <c r="O8801" i="1"/>
  <c r="O8802" i="1"/>
  <c r="O8803" i="1"/>
  <c r="O8804" i="1"/>
  <c r="O8805" i="1"/>
  <c r="O8978" i="1"/>
  <c r="O9083" i="1"/>
  <c r="O9292" i="1"/>
  <c r="O3294" i="1"/>
  <c r="O3309" i="1"/>
  <c r="O3314" i="1"/>
  <c r="O3315" i="1"/>
  <c r="O3622" i="1"/>
  <c r="O3623" i="1"/>
  <c r="O3624" i="1"/>
  <c r="O3625" i="1"/>
  <c r="O3626" i="1"/>
  <c r="O3631" i="1"/>
  <c r="O3883" i="1"/>
  <c r="O3884" i="1"/>
  <c r="O3885" i="1"/>
  <c r="O3886" i="1"/>
  <c r="O3663" i="1"/>
  <c r="O3664" i="1"/>
  <c r="O3804" i="1"/>
  <c r="O5046" i="1"/>
  <c r="O5047" i="1"/>
  <c r="O5130" i="1"/>
  <c r="O3308" i="1"/>
  <c r="O3927" i="1"/>
  <c r="O3159" i="1"/>
  <c r="O3928" i="1"/>
  <c r="O3933" i="1"/>
  <c r="O3288" i="1"/>
  <c r="O3290" i="1"/>
  <c r="O3291" i="1"/>
  <c r="O3336" i="1"/>
  <c r="O3775" i="1"/>
  <c r="O4634" i="1"/>
  <c r="O4958" i="1"/>
  <c r="O4960" i="1"/>
  <c r="O1313" i="1"/>
  <c r="O1314" i="1"/>
  <c r="O1315" i="1"/>
  <c r="O3887" i="1"/>
  <c r="O3758" i="1"/>
  <c r="O3903" i="1"/>
  <c r="O3760" i="1"/>
  <c r="O3761" i="1"/>
  <c r="O4520" i="1"/>
  <c r="O4521" i="1"/>
  <c r="O4514" i="1"/>
  <c r="O4651" i="1"/>
  <c r="O4652" i="1"/>
  <c r="O4653" i="1"/>
  <c r="O5987" i="1"/>
  <c r="O7200" i="1"/>
  <c r="O7201" i="1"/>
  <c r="O7203" i="1"/>
  <c r="O7238" i="1"/>
  <c r="O7982" i="1"/>
  <c r="O8054" i="1"/>
  <c r="O8129" i="1"/>
  <c r="O8130" i="1"/>
  <c r="O8193" i="1"/>
  <c r="O8194" i="1"/>
  <c r="O8246" i="1"/>
  <c r="O8398" i="1"/>
  <c r="O8400" i="1"/>
  <c r="O8401" i="1"/>
  <c r="O8402" i="1"/>
  <c r="O8403" i="1"/>
  <c r="O8404" i="1"/>
  <c r="O8405" i="1"/>
  <c r="O8406" i="1"/>
  <c r="O8542" i="1"/>
  <c r="O8544" i="1"/>
  <c r="O8553" i="1"/>
  <c r="O8554" i="1"/>
  <c r="O9082" i="1"/>
  <c r="O9260" i="1"/>
  <c r="O9363" i="1"/>
  <c r="O9364" i="1"/>
  <c r="O9566" i="1"/>
  <c r="O9567" i="1"/>
  <c r="O3642" i="1"/>
  <c r="O2358" i="1"/>
  <c r="O6325" i="1"/>
  <c r="O4058" i="1"/>
  <c r="O4070" i="1"/>
  <c r="O6197" i="1"/>
  <c r="O6200" i="1"/>
  <c r="O8047" i="1"/>
  <c r="O2337" i="1"/>
  <c r="O1661" i="1"/>
  <c r="O1663" i="1"/>
  <c r="O3204" i="1"/>
  <c r="O6393" i="1"/>
  <c r="O8271" i="1"/>
  <c r="O8346" i="1"/>
  <c r="O8538" i="1"/>
  <c r="O8674" i="1"/>
  <c r="O8760" i="1"/>
  <c r="O8761" i="1"/>
  <c r="O8817" i="1"/>
  <c r="O8818" i="1"/>
  <c r="O8819" i="1"/>
  <c r="O8864" i="1"/>
  <c r="O8968" i="1"/>
  <c r="O9185" i="1"/>
  <c r="O3235" i="1"/>
  <c r="O3653" i="1"/>
  <c r="O3654" i="1"/>
  <c r="O3655" i="1"/>
  <c r="O3805" i="1"/>
  <c r="O4151" i="1"/>
  <c r="O5074" i="1"/>
  <c r="O5277" i="1"/>
  <c r="O5925" i="1"/>
  <c r="O5927" i="1"/>
  <c r="O5928" i="1"/>
  <c r="O7983" i="1"/>
  <c r="O7986" i="1"/>
  <c r="O7987" i="1"/>
  <c r="O7988" i="1"/>
  <c r="O8222" i="1"/>
  <c r="O8269" i="1"/>
  <c r="O8411" i="1"/>
  <c r="O9508" i="1"/>
  <c r="O9509" i="1"/>
  <c r="O9615" i="1"/>
  <c r="O9619" i="1"/>
  <c r="O3302" i="1"/>
  <c r="O3303" i="1"/>
  <c r="O3304" i="1"/>
  <c r="O3305" i="1"/>
  <c r="O5197" i="1"/>
  <c r="O5198" i="1"/>
  <c r="O3223" i="1"/>
  <c r="O1783" i="1"/>
  <c r="O3239" i="1"/>
  <c r="O3300" i="1"/>
  <c r="O3301" i="1"/>
  <c r="O3306" i="1"/>
  <c r="O3307" i="1"/>
  <c r="O4522" i="1"/>
  <c r="O4523" i="1"/>
  <c r="O5189" i="1"/>
  <c r="O5923" i="1"/>
  <c r="O5924" i="1"/>
  <c r="O6057" i="1"/>
  <c r="O6597" i="1"/>
  <c r="O3236" i="1"/>
  <c r="O7326" i="1"/>
  <c r="O8173" i="1"/>
  <c r="O8281" i="1"/>
  <c r="O8282" i="1"/>
  <c r="O8286" i="1"/>
  <c r="O8287" i="1"/>
  <c r="O8368" i="1"/>
  <c r="O8369" i="1"/>
  <c r="O8376" i="1"/>
  <c r="O8545" i="1"/>
  <c r="O8673" i="1"/>
  <c r="O8872" i="1"/>
  <c r="O9114" i="1"/>
  <c r="O9193" i="1"/>
  <c r="O9614" i="1"/>
  <c r="O3893" i="1"/>
  <c r="O3892" i="1"/>
  <c r="O3110" i="1"/>
  <c r="O3111" i="1"/>
  <c r="O3114" i="1"/>
  <c r="O3119" i="1"/>
  <c r="O3120" i="1"/>
  <c r="O3122" i="1"/>
  <c r="O3128" i="1"/>
  <c r="O6759" i="1"/>
  <c r="O6760" i="1"/>
  <c r="O6761" i="1"/>
  <c r="O8349" i="1"/>
  <c r="O8350" i="1"/>
  <c r="O9620" i="1"/>
  <c r="O9665" i="1"/>
  <c r="O1659" i="1"/>
  <c r="O1686" i="1"/>
  <c r="O1690" i="1"/>
  <c r="O1694" i="1"/>
  <c r="O1700" i="1"/>
  <c r="O1701" i="1"/>
  <c r="O1702" i="1"/>
  <c r="O1706" i="1"/>
  <c r="O1709" i="1"/>
  <c r="O1710" i="1"/>
  <c r="O3878" i="1"/>
  <c r="O3593" i="1"/>
  <c r="O3594" i="1"/>
  <c r="O3595" i="1"/>
  <c r="O3598" i="1"/>
  <c r="O3600" i="1"/>
  <c r="O3731" i="1"/>
  <c r="O3732" i="1"/>
  <c r="O3733" i="1"/>
  <c r="O3735" i="1"/>
  <c r="O5037" i="1"/>
  <c r="O5038" i="1"/>
  <c r="O5039" i="1"/>
  <c r="O5346" i="1"/>
  <c r="O5717" i="1"/>
  <c r="O1588" i="1"/>
  <c r="O1624" i="1"/>
  <c r="O1626" i="1"/>
  <c r="O1628" i="1"/>
  <c r="O1629" i="1"/>
  <c r="O1630" i="1"/>
  <c r="O1636" i="1"/>
  <c r="O1641" i="1"/>
  <c r="O1642" i="1"/>
  <c r="O1643" i="1"/>
  <c r="O1644" i="1"/>
  <c r="O1647" i="1"/>
  <c r="O1649" i="1"/>
  <c r="O1651" i="1"/>
  <c r="O1656" i="1"/>
  <c r="O1657" i="1"/>
  <c r="O3200" i="1"/>
  <c r="O3210" i="1"/>
  <c r="O3966" i="1"/>
  <c r="O3221" i="1"/>
  <c r="O3224" i="1"/>
  <c r="O3226" i="1"/>
  <c r="O3259" i="1"/>
  <c r="O3603" i="1"/>
  <c r="O3607" i="1"/>
  <c r="O3881" i="1"/>
  <c r="O3724" i="1"/>
  <c r="O3726" i="1"/>
  <c r="O3736" i="1"/>
  <c r="O4274" i="1"/>
  <c r="O5466" i="1"/>
  <c r="O5467" i="1"/>
  <c r="O5774" i="1"/>
  <c r="O1631" i="1"/>
  <c r="O5861" i="1"/>
  <c r="O5863" i="1"/>
  <c r="O5864" i="1"/>
  <c r="O5866" i="1"/>
  <c r="O6319" i="1"/>
  <c r="O6320" i="1"/>
  <c r="O6322" i="1"/>
  <c r="O6392" i="1"/>
  <c r="O6576" i="1"/>
  <c r="O6797" i="1"/>
  <c r="O6799" i="1"/>
  <c r="O6800" i="1"/>
  <c r="O6801" i="1"/>
  <c r="O6802" i="1"/>
  <c r="O6803" i="1"/>
  <c r="O6804" i="1"/>
  <c r="O6811" i="1"/>
  <c r="O6812" i="1"/>
  <c r="O6813" i="1"/>
  <c r="O6814" i="1"/>
  <c r="O6816" i="1"/>
  <c r="O6851" i="1"/>
  <c r="O6907" i="1"/>
  <c r="O7089" i="1"/>
  <c r="O7463" i="1"/>
  <c r="O7464" i="1"/>
  <c r="O7465" i="1"/>
  <c r="O7483" i="1"/>
  <c r="O7484" i="1"/>
  <c r="O7907" i="1"/>
  <c r="O8061" i="1"/>
  <c r="O8062" i="1"/>
  <c r="O8063" i="1"/>
  <c r="O8064" i="1"/>
  <c r="O8086" i="1"/>
  <c r="O8087" i="1"/>
  <c r="O8140" i="1"/>
  <c r="O8171" i="1"/>
  <c r="O8175" i="1"/>
  <c r="O8224" i="1"/>
  <c r="O8227" i="1"/>
  <c r="O8228" i="1"/>
  <c r="O8229" i="1"/>
  <c r="O8241" i="1"/>
  <c r="O8251" i="1"/>
  <c r="O8252" i="1"/>
  <c r="O8263" i="1"/>
  <c r="O8264" i="1"/>
  <c r="O8265" i="1"/>
  <c r="O8274" i="1"/>
  <c r="O8375" i="1"/>
  <c r="O8378" i="1"/>
  <c r="O8379" i="1"/>
  <c r="O8380" i="1"/>
  <c r="O8381" i="1"/>
  <c r="O8382" i="1"/>
  <c r="O8383" i="1"/>
  <c r="O8384" i="1"/>
  <c r="O8385" i="1"/>
  <c r="O8386" i="1"/>
  <c r="O8456" i="1"/>
  <c r="O8509" i="1"/>
  <c r="O8510" i="1"/>
  <c r="O8511" i="1"/>
  <c r="O8512" i="1"/>
  <c r="O8513" i="1"/>
  <c r="O8514" i="1"/>
  <c r="O8589" i="1"/>
  <c r="O8590" i="1"/>
  <c r="O8659" i="1"/>
  <c r="O8660" i="1"/>
  <c r="O8672" i="1"/>
  <c r="O8730" i="1"/>
  <c r="O8974" i="1"/>
  <c r="O8976" i="1"/>
  <c r="O8981" i="1"/>
  <c r="O8983" i="1"/>
  <c r="O8984" i="1"/>
  <c r="O9118" i="1"/>
  <c r="O9119" i="1"/>
  <c r="O9120" i="1"/>
  <c r="O9121" i="1"/>
  <c r="O9122" i="1"/>
  <c r="O9123" i="1"/>
  <c r="O9124" i="1"/>
  <c r="O9209" i="1"/>
  <c r="O9210" i="1"/>
  <c r="O9215" i="1"/>
  <c r="O9222" i="1"/>
  <c r="O9223" i="1"/>
  <c r="O9224" i="1"/>
  <c r="O9225" i="1"/>
  <c r="O9226" i="1"/>
  <c r="O9261" i="1"/>
  <c r="O9374" i="1"/>
  <c r="O9386" i="1"/>
  <c r="O9387" i="1"/>
  <c r="O9388" i="1"/>
  <c r="O9389" i="1"/>
  <c r="O9390" i="1"/>
  <c r="O9391" i="1"/>
  <c r="O9400" i="1"/>
  <c r="O9536" i="1"/>
  <c r="O9616" i="1"/>
  <c r="O9617" i="1"/>
  <c r="O9618" i="1"/>
  <c r="O9666" i="1"/>
  <c r="O3906" i="1"/>
  <c r="O3908" i="1"/>
  <c r="O3915" i="1"/>
  <c r="O922" i="1"/>
  <c r="O6271" i="1"/>
  <c r="O6272" i="1"/>
  <c r="O6273" i="1"/>
  <c r="O6277" i="1"/>
  <c r="O6278" i="1"/>
  <c r="O6279" i="1"/>
  <c r="O6284" i="1"/>
  <c r="O6285" i="1"/>
  <c r="O8283" i="1"/>
  <c r="O8459" i="1"/>
  <c r="O8460" i="1"/>
  <c r="O8506" i="1"/>
  <c r="O8507" i="1"/>
  <c r="O8508" i="1"/>
  <c r="O8611" i="1"/>
  <c r="O8612" i="1"/>
  <c r="O8613" i="1"/>
  <c r="O8615" i="1"/>
  <c r="O8768" i="1"/>
  <c r="O8769" i="1"/>
  <c r="O8770" i="1"/>
  <c r="O8771" i="1"/>
  <c r="O8772" i="1"/>
  <c r="O8798" i="1"/>
  <c r="O8823" i="1"/>
  <c r="O9361" i="1"/>
  <c r="O9362" i="1"/>
  <c r="O9545" i="1"/>
  <c r="O1667" i="1"/>
  <c r="O1670" i="1"/>
  <c r="O1673" i="1"/>
  <c r="O1674" i="1"/>
  <c r="O1675" i="1"/>
  <c r="O1678" i="1"/>
  <c r="O1680" i="1"/>
  <c r="O1681" i="1"/>
  <c r="O1682" i="1"/>
  <c r="O1720" i="1"/>
  <c r="O1722" i="1"/>
  <c r="O1723" i="1"/>
  <c r="O1728" i="1"/>
  <c r="O1730" i="1"/>
  <c r="O1731" i="1"/>
  <c r="O1732" i="1"/>
  <c r="O1735" i="1"/>
  <c r="O1740" i="1"/>
  <c r="O1741" i="1"/>
  <c r="O1742" i="1"/>
  <c r="O1743" i="1"/>
  <c r="O1748" i="1"/>
  <c r="O1749" i="1"/>
  <c r="O1750" i="1"/>
  <c r="O1752" i="1"/>
  <c r="O1753" i="1"/>
  <c r="O1755" i="1"/>
  <c r="O1756" i="1"/>
  <c r="O1757" i="1"/>
  <c r="O1759" i="1"/>
  <c r="O1762" i="1"/>
  <c r="O1763" i="1"/>
  <c r="O2338" i="1"/>
  <c r="O2339" i="1"/>
  <c r="O2340" i="1"/>
  <c r="O2341" i="1"/>
  <c r="O2342" i="1"/>
  <c r="O2343" i="1"/>
  <c r="O2344" i="1"/>
  <c r="O2836" i="1"/>
  <c r="O2837" i="1"/>
  <c r="O2838" i="1"/>
  <c r="O2848" i="1"/>
  <c r="O2850" i="1"/>
  <c r="O3012" i="1"/>
  <c r="O3131" i="1"/>
  <c r="O3936" i="1"/>
  <c r="O3938" i="1"/>
  <c r="O3960" i="1"/>
  <c r="O3947" i="1"/>
  <c r="O3225" i="1"/>
  <c r="O3228" i="1"/>
  <c r="O3949" i="1"/>
  <c r="O3950" i="1"/>
  <c r="O3232" i="1"/>
  <c r="O3592" i="1"/>
  <c r="O3601" i="1"/>
  <c r="O3856" i="1"/>
  <c r="O4059" i="1"/>
  <c r="O4060" i="1"/>
  <c r="O4061" i="1"/>
  <c r="O4181" i="1"/>
  <c r="O4308" i="1"/>
  <c r="O4375" i="1"/>
  <c r="O4376" i="1"/>
  <c r="O4377" i="1"/>
  <c r="O4383" i="1"/>
  <c r="O4384" i="1"/>
  <c r="O4615" i="1"/>
  <c r="O4668" i="1"/>
  <c r="O4669" i="1"/>
  <c r="O4670" i="1"/>
  <c r="O4671" i="1"/>
  <c r="O5759" i="1"/>
  <c r="O5761" i="1"/>
  <c r="O5762" i="1"/>
  <c r="O5926" i="1"/>
  <c r="O6050" i="1"/>
  <c r="O6051" i="1"/>
  <c r="O6531" i="1"/>
  <c r="O6532" i="1"/>
  <c r="O6694" i="1"/>
  <c r="O6699" i="1"/>
  <c r="O6702" i="1"/>
  <c r="O6713" i="1"/>
  <c r="O6779" i="1"/>
  <c r="O6828" i="1"/>
  <c r="O6950" i="1"/>
  <c r="O7753" i="1"/>
  <c r="O7931" i="1"/>
  <c r="O7934" i="1"/>
  <c r="O7936" i="1"/>
  <c r="O7937" i="1"/>
  <c r="O7938" i="1"/>
  <c r="O7939" i="1"/>
  <c r="O7957" i="1"/>
  <c r="O7961" i="1"/>
  <c r="O7993" i="1"/>
  <c r="O7994" i="1"/>
  <c r="O7995" i="1"/>
  <c r="O7996" i="1"/>
  <c r="O7997" i="1"/>
  <c r="O7998" i="1"/>
  <c r="O8231" i="1"/>
  <c r="O8235" i="1"/>
  <c r="O8256" i="1"/>
  <c r="O8257" i="1"/>
  <c r="O8258" i="1"/>
  <c r="O8259" i="1"/>
  <c r="O8272" i="1"/>
  <c r="O8273" i="1"/>
  <c r="O8357" i="1"/>
  <c r="O8359" i="1"/>
  <c r="O8361" i="1"/>
  <c r="O8377" i="1"/>
  <c r="O8597" i="1"/>
  <c r="O8598" i="1"/>
  <c r="O8599" i="1"/>
  <c r="O8756" i="1"/>
  <c r="O8757" i="1"/>
  <c r="O8758" i="1"/>
  <c r="O8759" i="1"/>
  <c r="O8822" i="1"/>
  <c r="O8982" i="1"/>
  <c r="O9017" i="1"/>
  <c r="O9105" i="1"/>
  <c r="O9111" i="1"/>
  <c r="O9125" i="1"/>
  <c r="O9187" i="1"/>
  <c r="O9188" i="1"/>
  <c r="O9189" i="1"/>
  <c r="O9248" i="1"/>
  <c r="O9249" i="1"/>
  <c r="O9250" i="1"/>
  <c r="O9294" i="1"/>
  <c r="O9401" i="1"/>
  <c r="O9580" i="1"/>
  <c r="O1795" i="1"/>
  <c r="O1902" i="1"/>
  <c r="O2347" i="1"/>
  <c r="O2348" i="1"/>
  <c r="O5340" i="1"/>
  <c r="O5505" i="1"/>
  <c r="O1617" i="1"/>
  <c r="O3134" i="1"/>
  <c r="O3921" i="1"/>
  <c r="O3137" i="1"/>
  <c r="O3138" i="1"/>
  <c r="O3925" i="1"/>
  <c r="O5319" i="1"/>
  <c r="O8535" i="1"/>
  <c r="O8977" i="1"/>
  <c r="O8979" i="1"/>
  <c r="O3802" i="1"/>
  <c r="O670" i="1"/>
  <c r="O409" i="1"/>
  <c r="O2353" i="1"/>
  <c r="O2354" i="1"/>
  <c r="O4407" i="1"/>
  <c r="O5420" i="1"/>
  <c r="O6201" i="1"/>
  <c r="O1806" i="1"/>
  <c r="O1807" i="1"/>
  <c r="O1808" i="1"/>
  <c r="O1809" i="1"/>
  <c r="O1810" i="1"/>
  <c r="O1811" i="1"/>
  <c r="O1904" i="1"/>
  <c r="O2639" i="1"/>
  <c r="O2640" i="1"/>
  <c r="O2641" i="1"/>
  <c r="O3293" i="1"/>
  <c r="O3310" i="1"/>
  <c r="O3486" i="1"/>
  <c r="O3488" i="1"/>
  <c r="O4516" i="1"/>
  <c r="O5986" i="1"/>
  <c r="O6633" i="1"/>
  <c r="O4553" i="1"/>
  <c r="O4554" i="1"/>
  <c r="O4555" i="1"/>
  <c r="O4556" i="1"/>
  <c r="O4557" i="1"/>
  <c r="O4559" i="1"/>
  <c r="O4560" i="1"/>
  <c r="O4561" i="1"/>
  <c r="O4619" i="1"/>
  <c r="O4620" i="1"/>
  <c r="O4621" i="1"/>
  <c r="O4622" i="1"/>
  <c r="O4623" i="1"/>
  <c r="O4624" i="1"/>
  <c r="O4625" i="1"/>
  <c r="O6964" i="1"/>
  <c r="O7252" i="1"/>
  <c r="O7259" i="1"/>
  <c r="O7933" i="1"/>
  <c r="O8260" i="1"/>
  <c r="O8821" i="1"/>
  <c r="O9238" i="1"/>
  <c r="O9239" i="1"/>
  <c r="O1616" i="1"/>
  <c r="O1620" i="1"/>
  <c r="O1666" i="1"/>
  <c r="O3108" i="1"/>
  <c r="O3918" i="1"/>
  <c r="O3923" i="1"/>
  <c r="O3924" i="1"/>
  <c r="O3144" i="1"/>
  <c r="O3450" i="1"/>
  <c r="O3678" i="1"/>
  <c r="O5259" i="1"/>
  <c r="O5320" i="1"/>
  <c r="O5736" i="1"/>
  <c r="O6817" i="1"/>
  <c r="O6823" i="1"/>
  <c r="O6824" i="1"/>
  <c r="O6825" i="1"/>
  <c r="O6906" i="1"/>
  <c r="O7197" i="1"/>
  <c r="O7257" i="1"/>
  <c r="O8221" i="1"/>
  <c r="O8232" i="1"/>
  <c r="O8239" i="1"/>
  <c r="O8255" i="1"/>
  <c r="O8270" i="1"/>
  <c r="O8289" i="1"/>
  <c r="O3363" i="1"/>
  <c r="O5487" i="1"/>
  <c r="O6596" i="1"/>
  <c r="O1775" i="1"/>
  <c r="O1821" i="1"/>
  <c r="O1822" i="1"/>
  <c r="O4389" i="1"/>
  <c r="O4310" i="1"/>
  <c r="O4311" i="1"/>
  <c r="O7775" i="1"/>
  <c r="O8779" i="1"/>
  <c r="O9014" i="1"/>
  <c r="O6045" i="1"/>
  <c r="O8399" i="1"/>
  <c r="O2255" i="1"/>
  <c r="O2256" i="1"/>
  <c r="O2267" i="1"/>
  <c r="O2580" i="1"/>
  <c r="O2581" i="1"/>
  <c r="O3553" i="1"/>
  <c r="O3556" i="1"/>
  <c r="O3558" i="1"/>
  <c r="O3571" i="1"/>
  <c r="O3572" i="1"/>
  <c r="O3573" i="1"/>
  <c r="O4159" i="1"/>
  <c r="O5239" i="1"/>
  <c r="O614" i="1"/>
  <c r="O616" i="1"/>
  <c r="O617" i="1"/>
  <c r="O618" i="1"/>
  <c r="O619" i="1"/>
  <c r="O620" i="1"/>
  <c r="O6159" i="1"/>
  <c r="O6327" i="1"/>
  <c r="O6328" i="1"/>
  <c r="O6329" i="1"/>
  <c r="O6330" i="1"/>
  <c r="O6331" i="1"/>
  <c r="O6332" i="1"/>
  <c r="O6357" i="1"/>
  <c r="O6427" i="1"/>
  <c r="O6428" i="1"/>
  <c r="O6429" i="1"/>
  <c r="O6430" i="1"/>
  <c r="O6431" i="1"/>
  <c r="O3951" i="1"/>
  <c r="O3082" i="1"/>
  <c r="O6552" i="1"/>
  <c r="O6630" i="1"/>
  <c r="O6634" i="1"/>
  <c r="O7493" i="1"/>
  <c r="O7527" i="1"/>
  <c r="O8060" i="1"/>
  <c r="O8176" i="1"/>
  <c r="O8482" i="1"/>
  <c r="O8483" i="1"/>
  <c r="O8484" i="1"/>
  <c r="O8485" i="1"/>
  <c r="O8486" i="1"/>
  <c r="O8487" i="1"/>
  <c r="O8488" i="1"/>
  <c r="O8489" i="1"/>
  <c r="O8490" i="1"/>
  <c r="O8546" i="1"/>
  <c r="O8580" i="1"/>
  <c r="O8729" i="1"/>
  <c r="O9019" i="1"/>
  <c r="O9129" i="1"/>
  <c r="O9242" i="1"/>
  <c r="O9370" i="1"/>
  <c r="O9585" i="1"/>
  <c r="O9586" i="1"/>
  <c r="O9587" i="1"/>
  <c r="O9588" i="1"/>
  <c r="O9589" i="1"/>
  <c r="O9590" i="1"/>
  <c r="O9591" i="1"/>
  <c r="O9648" i="1"/>
  <c r="O2292" i="1"/>
  <c r="O2296" i="1"/>
  <c r="O2298" i="1"/>
  <c r="O2591" i="1"/>
  <c r="O3588" i="1"/>
  <c r="O6402" i="1"/>
  <c r="O6951" i="1"/>
  <c r="O7942" i="1"/>
  <c r="O9563" i="1"/>
  <c r="O1765" i="1"/>
  <c r="O1766" i="1"/>
  <c r="O1767" i="1"/>
  <c r="O1768" i="1"/>
  <c r="O1769" i="1"/>
  <c r="O1772" i="1"/>
  <c r="O1800" i="1"/>
  <c r="O1804" i="1"/>
  <c r="O1805" i="1"/>
  <c r="O2996" i="1"/>
  <c r="O3268" i="1"/>
  <c r="O3467" i="1"/>
  <c r="O3469" i="1"/>
  <c r="O3473" i="1"/>
  <c r="O3474" i="1"/>
  <c r="O3492" i="1"/>
  <c r="O4518" i="1"/>
  <c r="O4552" i="1"/>
  <c r="O5192" i="1"/>
  <c r="O5755" i="1"/>
  <c r="O4657" i="1"/>
  <c r="O1596" i="1"/>
  <c r="O1615" i="1"/>
  <c r="O3319" i="1"/>
  <c r="O3773" i="1"/>
  <c r="O3774" i="1"/>
  <c r="O3777" i="1"/>
  <c r="O3778" i="1"/>
  <c r="O3779" i="1"/>
  <c r="O3780" i="1"/>
  <c r="O4309" i="1"/>
  <c r="O5763" i="1"/>
  <c r="O5765" i="1"/>
  <c r="O5766" i="1"/>
  <c r="O5767" i="1"/>
  <c r="O5770" i="1"/>
  <c r="O5917" i="1"/>
  <c r="O6706" i="1"/>
  <c r="O6711" i="1"/>
  <c r="O6845" i="1"/>
  <c r="O7487" i="1"/>
  <c r="O7991" i="1"/>
  <c r="O8118" i="1"/>
  <c r="O8119" i="1"/>
  <c r="O8120" i="1"/>
  <c r="O8121" i="1"/>
  <c r="O8127" i="1"/>
  <c r="O8230" i="1"/>
  <c r="O8233" i="1"/>
  <c r="O8234" i="1"/>
  <c r="O8237" i="1"/>
  <c r="O8247" i="1"/>
  <c r="O8261" i="1"/>
  <c r="O8266" i="1"/>
  <c r="O8278" i="1"/>
  <c r="O8324" i="1"/>
  <c r="O8325" i="1"/>
  <c r="O8326" i="1"/>
  <c r="O8327" i="1"/>
  <c r="O8358" i="1"/>
  <c r="O8366" i="1"/>
  <c r="O8367" i="1"/>
  <c r="O8370" i="1"/>
  <c r="O8371" i="1"/>
  <c r="O8372" i="1"/>
  <c r="O8373" i="1"/>
  <c r="O8374" i="1"/>
  <c r="O8417" i="1"/>
  <c r="O8503" i="1"/>
  <c r="O8504" i="1"/>
  <c r="O8505" i="1"/>
  <c r="O8782" i="1"/>
  <c r="O8820" i="1"/>
  <c r="O8971" i="1"/>
  <c r="O8975" i="1"/>
  <c r="O8980" i="1"/>
  <c r="O9126" i="1"/>
  <c r="O5754" i="1"/>
  <c r="O9535" i="1"/>
  <c r="O9621" i="1"/>
  <c r="O5489" i="1"/>
  <c r="O5486" i="1"/>
  <c r="O5485" i="1"/>
  <c r="O5484" i="1"/>
  <c r="O4410" i="1"/>
  <c r="O4413" i="1"/>
  <c r="O2575" i="1"/>
  <c r="O3362" i="1"/>
  <c r="O4258" i="1"/>
  <c r="O4043" i="1"/>
  <c r="O3846" i="1"/>
  <c r="O2269" i="1"/>
  <c r="O2271" i="1"/>
  <c r="O2272" i="1"/>
  <c r="O2273" i="1"/>
  <c r="O2274" i="1"/>
  <c r="O2571" i="1"/>
  <c r="O2572" i="1"/>
  <c r="O2573" i="1"/>
  <c r="O3504" i="1"/>
  <c r="O5097" i="1"/>
  <c r="O5344" i="1"/>
  <c r="O6455" i="1"/>
  <c r="O5096" i="1"/>
  <c r="O7067" i="1"/>
  <c r="O7068" i="1"/>
  <c r="O8077" i="1"/>
  <c r="O8712" i="1"/>
  <c r="O9673" i="1"/>
  <c r="O3086" i="1"/>
  <c r="O3090" i="1"/>
  <c r="O3095" i="1"/>
  <c r="O3102" i="1"/>
  <c r="O3955" i="1"/>
  <c r="O3458" i="1"/>
  <c r="O3547" i="1"/>
  <c r="O3682" i="1"/>
  <c r="O9680" i="1"/>
  <c r="O4420" i="1"/>
  <c r="O4421" i="1"/>
  <c r="O5554" i="1"/>
  <c r="O308" i="1"/>
  <c r="O7499" i="1"/>
  <c r="O8668" i="1"/>
  <c r="O8669" i="1"/>
  <c r="O8670" i="1"/>
  <c r="O8702" i="1"/>
  <c r="O9493" i="1"/>
  <c r="O9626" i="1"/>
  <c r="O630" i="1"/>
  <c r="O6494" i="1"/>
  <c r="O7480" i="1"/>
  <c r="O8625" i="1"/>
  <c r="O8727" i="1"/>
  <c r="O2141" i="1"/>
  <c r="O2145" i="1"/>
  <c r="O2148" i="1"/>
  <c r="O2154" i="1"/>
  <c r="O2157" i="1"/>
  <c r="O2160" i="1"/>
  <c r="O2161" i="1"/>
  <c r="O2162" i="1"/>
  <c r="O2163" i="1"/>
  <c r="O2180" i="1"/>
  <c r="O2181" i="1"/>
  <c r="O2185" i="1"/>
  <c r="O2188" i="1"/>
  <c r="O2189" i="1"/>
  <c r="O2193" i="1"/>
  <c r="O2195" i="1"/>
  <c r="O2196" i="1"/>
  <c r="O2199" i="1"/>
  <c r="O2201" i="1"/>
  <c r="O2202" i="1"/>
  <c r="O2203" i="1"/>
  <c r="O2204" i="1"/>
  <c r="O2206" i="1"/>
  <c r="O2584" i="1"/>
  <c r="O2586" i="1"/>
  <c r="O2587" i="1"/>
  <c r="O2588" i="1"/>
  <c r="O2622" i="1"/>
  <c r="O2623" i="1"/>
  <c r="O2624" i="1"/>
  <c r="O3438" i="1"/>
  <c r="O4432" i="1"/>
  <c r="O4718" i="1"/>
  <c r="O5156" i="1"/>
  <c r="O5157" i="1"/>
  <c r="O5158" i="1"/>
  <c r="O5284" i="1"/>
  <c r="O5286" i="1"/>
  <c r="O5288" i="1"/>
  <c r="O5289" i="1"/>
  <c r="O5290" i="1"/>
  <c r="O5378" i="1"/>
  <c r="O5470" i="1"/>
  <c r="O5472" i="1"/>
  <c r="O5473" i="1"/>
  <c r="O5475" i="1"/>
  <c r="O5477" i="1"/>
  <c r="O4331" i="1"/>
  <c r="O5918" i="1"/>
  <c r="O6681" i="1"/>
  <c r="O6685" i="1"/>
  <c r="O7002" i="1"/>
  <c r="O7003" i="1"/>
  <c r="O7005" i="1"/>
  <c r="O7022" i="1"/>
  <c r="O7023" i="1"/>
  <c r="O7034" i="1"/>
  <c r="O7036" i="1"/>
  <c r="O2616" i="1"/>
  <c r="O2615" i="1"/>
  <c r="O7204" i="1"/>
  <c r="O7418" i="1"/>
  <c r="O8466" i="1"/>
  <c r="O8467" i="1"/>
  <c r="O8468" i="1"/>
  <c r="O8481" i="1"/>
  <c r="O8525" i="1"/>
  <c r="O8527" i="1"/>
  <c r="O8528" i="1"/>
  <c r="O87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9009" i="1"/>
  <c r="O9052" i="1"/>
  <c r="O9151" i="1"/>
  <c r="O9314" i="1"/>
  <c r="O3361" i="1"/>
  <c r="O2569" i="1"/>
  <c r="O2570" i="1"/>
  <c r="O610" i="1"/>
  <c r="O612" i="1"/>
  <c r="O613" i="1"/>
  <c r="O6302" i="1"/>
  <c r="O7330" i="1"/>
  <c r="O8023" i="1"/>
  <c r="O9136" i="1"/>
  <c r="O9137" i="1"/>
  <c r="O9138" i="1"/>
  <c r="O9139" i="1"/>
  <c r="O9368" i="1"/>
  <c r="O9369" i="1"/>
  <c r="O9538" i="1"/>
  <c r="O9539" i="1"/>
  <c r="O9540" i="1"/>
  <c r="O9541" i="1"/>
  <c r="O2324" i="1"/>
  <c r="O2325" i="1"/>
  <c r="O2329" i="1"/>
  <c r="O2331" i="1"/>
  <c r="O3057" i="1"/>
  <c r="O3365" i="1"/>
  <c r="O3366" i="1"/>
  <c r="O3369" i="1"/>
  <c r="O3370" i="1"/>
  <c r="O3371" i="1"/>
  <c r="O3372" i="1"/>
  <c r="O3373" i="1"/>
  <c r="O3374" i="1"/>
  <c r="O3809" i="1"/>
  <c r="O3848" i="1"/>
  <c r="O4745" i="1"/>
  <c r="O4746" i="1"/>
  <c r="O5511" i="1"/>
  <c r="O5514" i="1"/>
  <c r="O5515" i="1"/>
  <c r="O5521" i="1"/>
  <c r="O5524" i="1"/>
  <c r="O2175" i="1"/>
  <c r="O2174" i="1"/>
  <c r="O2173" i="1"/>
  <c r="O2172" i="1"/>
  <c r="O2171" i="1"/>
  <c r="O4714" i="1"/>
  <c r="O4713" i="1"/>
  <c r="O4712" i="1"/>
  <c r="O3432" i="1"/>
  <c r="O5919" i="1"/>
  <c r="O5920" i="1"/>
  <c r="O6555" i="1"/>
  <c r="O6556" i="1"/>
  <c r="O6183" i="1"/>
  <c r="O6187" i="1"/>
  <c r="O6447" i="1"/>
  <c r="O6185" i="1"/>
  <c r="O6188" i="1"/>
  <c r="O2585" i="1"/>
  <c r="O2582" i="1"/>
  <c r="O3897" i="1"/>
  <c r="O6639" i="1"/>
  <c r="O6640" i="1"/>
  <c r="O6641" i="1"/>
  <c r="O6196" i="1"/>
  <c r="O7489" i="1"/>
  <c r="O7490" i="1"/>
  <c r="O7660" i="1"/>
  <c r="O7661" i="1"/>
  <c r="O7662" i="1"/>
  <c r="O7663" i="1"/>
  <c r="O7664" i="1"/>
  <c r="O7665" i="1"/>
  <c r="O7666" i="1"/>
  <c r="O7667" i="1"/>
  <c r="O7668" i="1"/>
  <c r="O7669" i="1"/>
  <c r="O7671" i="1"/>
  <c r="O8201" i="1"/>
  <c r="O8476" i="1"/>
  <c r="O8477" i="1"/>
  <c r="O8478" i="1"/>
  <c r="O8479" i="1"/>
  <c r="O8480" i="1"/>
  <c r="O9128" i="1"/>
  <c r="O9267" i="1"/>
  <c r="O9420" i="1"/>
  <c r="O9489" i="1"/>
  <c r="O1349" i="1"/>
  <c r="O1350" i="1"/>
  <c r="O1352" i="1"/>
  <c r="O1353" i="1"/>
  <c r="O1354" i="1"/>
  <c r="O2276" i="1"/>
  <c r="O2278" i="1"/>
  <c r="O2279" i="1"/>
  <c r="O2281" i="1"/>
  <c r="O2283" i="1"/>
  <c r="O2284" i="1"/>
  <c r="O2285" i="1"/>
  <c r="O2288" i="1"/>
  <c r="O2290" i="1"/>
  <c r="O2291" i="1"/>
  <c r="O2632" i="1"/>
  <c r="O2633" i="1"/>
  <c r="O2634" i="1"/>
  <c r="O2635" i="1"/>
  <c r="O3152" i="1"/>
  <c r="O3153" i="1"/>
  <c r="O3155" i="1"/>
  <c r="O3173" i="1"/>
  <c r="O3182" i="1"/>
  <c r="O3183" i="1"/>
  <c r="O3188" i="1"/>
  <c r="O3964" i="1"/>
  <c r="O3493" i="1"/>
  <c r="O3495" i="1"/>
  <c r="O3496" i="1"/>
  <c r="O4404" i="1"/>
  <c r="O4405" i="1"/>
  <c r="O4406" i="1"/>
  <c r="O5332" i="1"/>
  <c r="O5658" i="1"/>
  <c r="O5660" i="1"/>
  <c r="O5661" i="1"/>
  <c r="O5662" i="1"/>
  <c r="O5663" i="1"/>
  <c r="O5664" i="1"/>
  <c r="O5665" i="1"/>
  <c r="O5666" i="1"/>
  <c r="O5686" i="1"/>
  <c r="O5153" i="1"/>
  <c r="O550" i="1"/>
  <c r="O5985" i="1"/>
  <c r="O6347" i="1"/>
  <c r="O6348" i="1"/>
  <c r="O6593" i="1"/>
  <c r="O6965" i="1"/>
  <c r="O6966" i="1"/>
  <c r="O6967" i="1"/>
  <c r="O6975" i="1"/>
  <c r="O5323" i="1"/>
  <c r="O6212" i="1"/>
  <c r="O7236" i="1"/>
  <c r="O7255" i="1"/>
  <c r="O7578" i="1"/>
  <c r="O7651" i="1"/>
  <c r="O7906" i="1"/>
  <c r="O8151" i="1"/>
  <c r="O8152" i="1"/>
  <c r="O8153" i="1"/>
  <c r="O8154" i="1"/>
  <c r="O8585" i="1"/>
  <c r="O8586" i="1"/>
  <c r="O8725" i="1"/>
  <c r="O9055" i="1"/>
  <c r="O9115" i="1"/>
  <c r="O9116" i="1"/>
  <c r="O9117" i="1"/>
  <c r="O9654" i="1"/>
  <c r="O5659" i="1"/>
  <c r="O1355" i="1"/>
  <c r="O3167" i="1"/>
  <c r="O3168" i="1"/>
  <c r="O4450" i="1"/>
  <c r="O5499" i="1"/>
  <c r="O4361" i="1"/>
  <c r="O4362" i="1"/>
  <c r="O4363" i="1"/>
  <c r="O6010" i="1"/>
  <c r="O2300" i="1"/>
  <c r="O2304" i="1"/>
  <c r="O2305" i="1"/>
  <c r="O2306" i="1"/>
  <c r="O2307" i="1"/>
  <c r="O2308" i="1"/>
  <c r="O2309" i="1"/>
  <c r="O2310" i="1"/>
  <c r="O2311" i="1"/>
  <c r="O2312" i="1"/>
  <c r="O2315" i="1"/>
  <c r="O2316" i="1"/>
  <c r="O2627" i="1"/>
  <c r="O3190" i="1"/>
  <c r="O3202" i="1"/>
  <c r="O3954" i="1"/>
  <c r="O3616" i="1"/>
  <c r="O3889" i="1"/>
  <c r="O4408" i="1"/>
  <c r="O5030" i="1"/>
  <c r="O5031" i="1"/>
  <c r="O5032" i="1"/>
  <c r="O5033" i="1"/>
  <c r="O5034" i="1"/>
  <c r="O5035" i="1"/>
  <c r="O5079" i="1"/>
  <c r="O5333" i="1"/>
  <c r="O5334" i="1"/>
  <c r="O5335" i="1"/>
  <c r="O5678" i="1"/>
  <c r="O5679" i="1"/>
  <c r="O5728" i="1"/>
  <c r="O5830" i="1"/>
  <c r="O4313" i="1"/>
  <c r="O3898" i="1"/>
  <c r="O6087" i="1"/>
  <c r="O6602" i="1"/>
  <c r="O6603" i="1"/>
  <c r="O6604" i="1"/>
  <c r="O6978" i="1"/>
  <c r="O6421" i="1"/>
  <c r="O5345" i="1"/>
  <c r="O3499" i="1"/>
  <c r="O3502" i="1"/>
  <c r="O4740" i="1"/>
  <c r="O5083" i="1"/>
  <c r="O5084" i="1"/>
  <c r="O5086" i="1"/>
  <c r="O7235" i="1"/>
  <c r="O7581" i="1"/>
  <c r="O8355" i="1"/>
  <c r="O8455" i="1"/>
  <c r="O8492" i="1"/>
  <c r="O8493" i="1"/>
  <c r="O8496" i="1"/>
  <c r="O8497" i="1"/>
  <c r="O8498" i="1"/>
  <c r="O8499" i="1"/>
  <c r="O8500" i="1"/>
  <c r="O8501" i="1"/>
  <c r="O8502" i="1"/>
  <c r="O8560" i="1"/>
  <c r="O8671" i="1"/>
  <c r="O8852" i="1"/>
  <c r="O8853" i="1"/>
  <c r="O9046" i="1"/>
  <c r="O9047" i="1"/>
  <c r="O9048" i="1"/>
  <c r="O9079" i="1"/>
  <c r="O9080" i="1"/>
  <c r="O9081" i="1"/>
  <c r="O9148" i="1"/>
  <c r="O9190" i="1"/>
  <c r="O9191" i="1"/>
  <c r="O9192" i="1"/>
  <c r="O9228" i="1"/>
  <c r="O9544" i="1"/>
  <c r="O9564" i="1"/>
  <c r="O9565" i="1"/>
  <c r="O2332" i="1"/>
  <c r="O2631" i="1"/>
  <c r="O3066" i="1"/>
  <c r="O3068" i="1"/>
  <c r="O3071" i="1"/>
  <c r="O3078" i="1"/>
  <c r="O3079" i="1"/>
  <c r="O3080" i="1"/>
  <c r="O3081" i="1"/>
  <c r="O3083" i="1"/>
  <c r="O4260" i="1"/>
  <c r="O5324" i="1"/>
  <c r="O5507" i="1"/>
  <c r="O6221" i="1"/>
  <c r="O6979" i="1"/>
  <c r="O6204" i="1"/>
  <c r="O6203" i="1"/>
  <c r="O6202" i="1"/>
  <c r="O6190" i="1"/>
  <c r="O3156" i="1"/>
  <c r="O9054" i="1"/>
  <c r="O9149" i="1"/>
  <c r="O9150" i="1"/>
  <c r="O9291" i="1"/>
  <c r="O9295" i="1"/>
  <c r="O2595" i="1"/>
  <c r="O2598" i="1"/>
  <c r="O2601" i="1"/>
  <c r="O2603" i="1"/>
  <c r="O2604" i="1"/>
  <c r="O2605" i="1"/>
  <c r="O2606" i="1"/>
  <c r="O2607" i="1"/>
  <c r="O2608" i="1"/>
  <c r="O3428" i="1"/>
  <c r="O3429" i="1"/>
  <c r="O3430" i="1"/>
  <c r="O3749" i="1"/>
  <c r="O3751" i="1"/>
  <c r="O3902" i="1"/>
  <c r="O4703" i="1"/>
  <c r="O4704" i="1"/>
  <c r="O4715" i="1"/>
  <c r="O4716" i="1"/>
  <c r="O4717" i="1"/>
  <c r="O5089" i="1"/>
  <c r="O5090" i="1"/>
  <c r="O5091" i="1"/>
  <c r="O5092" i="1"/>
  <c r="O5093" i="1"/>
  <c r="O5094" i="1"/>
  <c r="O5095" i="1"/>
  <c r="O5684" i="1"/>
  <c r="O5687" i="1"/>
  <c r="O5689" i="1"/>
  <c r="O6189" i="1"/>
  <c r="O6199" i="1"/>
  <c r="O6205" i="1"/>
  <c r="O6206" i="1"/>
  <c r="O6442" i="1"/>
  <c r="O6446" i="1"/>
  <c r="O6456" i="1"/>
  <c r="O6457" i="1"/>
  <c r="O6458" i="1"/>
  <c r="O6667" i="1"/>
  <c r="O6668" i="1"/>
  <c r="O6669" i="1"/>
  <c r="O6928" i="1"/>
  <c r="O6958" i="1"/>
  <c r="O6959" i="1"/>
  <c r="O7249" i="1"/>
  <c r="O7585" i="1"/>
  <c r="O8076" i="1"/>
  <c r="O9018" i="1"/>
  <c r="O9053" i="1"/>
  <c r="O9145" i="1"/>
  <c r="O9146" i="1"/>
  <c r="O9147" i="1"/>
  <c r="O9152" i="1"/>
  <c r="O9153" i="1"/>
  <c r="O9154" i="1"/>
  <c r="O9155" i="1"/>
  <c r="O9156" i="1"/>
  <c r="O9542" i="1"/>
  <c r="O2320" i="1"/>
  <c r="O2321" i="1"/>
  <c r="O2611" i="1"/>
  <c r="O2612" i="1"/>
  <c r="O2613" i="1"/>
  <c r="O4644" i="1"/>
  <c r="O3505" i="1"/>
  <c r="O2617" i="1"/>
  <c r="O8697" i="1"/>
  <c r="O8700" i="1"/>
  <c r="O8885" i="1"/>
  <c r="O9050" i="1"/>
  <c r="O9051" i="1"/>
  <c r="O9157" i="1"/>
  <c r="O2333" i="1"/>
  <c r="O2334" i="1"/>
  <c r="O2610" i="1"/>
  <c r="O3506" i="1"/>
  <c r="O4742" i="1"/>
  <c r="O5685" i="1"/>
  <c r="O6103" i="1"/>
  <c r="O7327" i="1"/>
  <c r="O7328" i="1"/>
  <c r="O7329" i="1"/>
  <c r="O8711" i="1"/>
  <c r="O7442" i="1"/>
  <c r="O7443" i="1"/>
  <c r="O7444" i="1"/>
  <c r="O8310" i="1"/>
  <c r="O6398" i="1"/>
  <c r="O2739" i="1"/>
  <c r="O2741" i="1"/>
  <c r="O2740" i="1"/>
  <c r="O6982" i="1"/>
  <c r="O6983" i="1"/>
  <c r="O2737" i="1"/>
  <c r="O3803" i="1"/>
  <c r="O6281" i="1"/>
  <c r="O6280" i="1"/>
  <c r="O6282" i="1"/>
  <c r="O6283" i="1"/>
  <c r="O6857" i="1"/>
  <c r="O6858" i="1"/>
  <c r="O6861" i="1"/>
  <c r="O6862" i="1"/>
  <c r="O6863" i="1"/>
  <c r="O6865" i="1"/>
  <c r="O6866" i="1"/>
  <c r="O6868" i="1"/>
  <c r="O6869" i="1"/>
  <c r="O6870" i="1"/>
  <c r="O6872" i="1"/>
  <c r="O6873" i="1"/>
  <c r="O6874" i="1"/>
  <c r="O6875" i="1"/>
  <c r="O6876" i="1"/>
  <c r="O6877" i="1"/>
  <c r="O6879" i="1"/>
  <c r="O6880" i="1"/>
  <c r="O6881" i="1"/>
  <c r="O6882" i="1"/>
  <c r="O6883" i="1"/>
  <c r="O6884" i="1"/>
  <c r="O6885" i="1"/>
  <c r="O6886" i="1"/>
  <c r="O6887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8065" i="1"/>
  <c r="O8066" i="1"/>
  <c r="O8067" i="1"/>
  <c r="O8068" i="1"/>
  <c r="O8069" i="1"/>
  <c r="O8070" i="1"/>
  <c r="O8071" i="1"/>
  <c r="O8072" i="1"/>
  <c r="O8073" i="1"/>
  <c r="O8074" i="1"/>
  <c r="O8075" i="1"/>
  <c r="O8778" i="1"/>
  <c r="O8781" i="1"/>
  <c r="O9365" i="1"/>
  <c r="O9366" i="1"/>
  <c r="O9367" i="1"/>
  <c r="O9380" i="1"/>
  <c r="O9402" i="1"/>
  <c r="O9403" i="1"/>
  <c r="O9404" i="1"/>
  <c r="O5114" i="1"/>
  <c r="O5115" i="1"/>
  <c r="O5116" i="1"/>
  <c r="O5117" i="1"/>
  <c r="O5118" i="1"/>
  <c r="O5119" i="1"/>
  <c r="O5125" i="1"/>
  <c r="O5126" i="1"/>
  <c r="O5127" i="1"/>
  <c r="O5136" i="1"/>
  <c r="O5137" i="1"/>
  <c r="O5138" i="1"/>
  <c r="O5139" i="1"/>
  <c r="O5140" i="1"/>
  <c r="O5141" i="1"/>
  <c r="O5142" i="1"/>
  <c r="O5143" i="1"/>
  <c r="O5144" i="1"/>
  <c r="O5151" i="1"/>
  <c r="O5190" i="1"/>
  <c r="O651" i="1"/>
  <c r="O653" i="1"/>
  <c r="O5942" i="1"/>
  <c r="O6305" i="1"/>
  <c r="O6559" i="1"/>
  <c r="O7526" i="1"/>
  <c r="O7610" i="1"/>
  <c r="O8122" i="1"/>
  <c r="O8123" i="1"/>
  <c r="O8124" i="1"/>
  <c r="O8125" i="1"/>
  <c r="O8539" i="1"/>
  <c r="O9392" i="1"/>
  <c r="O9393" i="1"/>
  <c r="O9394" i="1"/>
  <c r="O9395" i="1"/>
  <c r="O9396" i="1"/>
  <c r="O9397" i="1"/>
  <c r="O9398" i="1"/>
  <c r="O9399" i="1"/>
  <c r="O9572" i="1"/>
  <c r="O9573" i="1"/>
  <c r="O2252" i="1"/>
  <c r="O5213" i="1"/>
  <c r="O5525" i="1"/>
  <c r="O5526" i="1"/>
  <c r="O5529" i="1"/>
  <c r="O5790" i="1"/>
  <c r="O8731" i="1"/>
  <c r="O8774" i="1"/>
  <c r="O8775" i="1"/>
  <c r="O8776" i="1"/>
  <c r="O8777" i="1"/>
  <c r="O2796" i="1"/>
  <c r="O4217" i="1"/>
  <c r="O8529" i="1"/>
  <c r="O8530" i="1"/>
  <c r="O4128" i="1"/>
  <c r="O4130" i="1"/>
  <c r="O4131" i="1"/>
  <c r="O4132" i="1"/>
  <c r="O4133" i="1"/>
  <c r="O4135" i="1"/>
  <c r="O4136" i="1"/>
  <c r="O4137" i="1"/>
  <c r="O4436" i="1"/>
  <c r="O4437" i="1"/>
  <c r="O4438" i="1"/>
  <c r="O4439" i="1"/>
  <c r="O5072" i="1"/>
  <c r="O3754" i="1"/>
  <c r="O3807" i="1"/>
  <c r="O3845" i="1"/>
  <c r="O8604" i="1"/>
  <c r="O9315" i="1"/>
  <c r="L5364" i="1"/>
  <c r="L5869" i="1"/>
  <c r="L5187" i="1"/>
  <c r="L4338" i="1"/>
  <c r="L6854" i="1"/>
  <c r="L4189" i="1"/>
  <c r="L4153" i="1"/>
  <c r="L5410" i="1"/>
  <c r="L3238" i="1"/>
  <c r="L246" i="1"/>
  <c r="L5966" i="1"/>
  <c r="L6177" i="1"/>
  <c r="L4548" i="1"/>
  <c r="L4077" i="1"/>
  <c r="L4076" i="1"/>
  <c r="L6216" i="1"/>
  <c r="L4074" i="1"/>
  <c r="L6504" i="1"/>
  <c r="L6364" i="1"/>
  <c r="L6936" i="1"/>
  <c r="L6365" i="1"/>
  <c r="L6562" i="1"/>
  <c r="L8013" i="1"/>
  <c r="L8014" i="1"/>
  <c r="L8016" i="1"/>
  <c r="L8024" i="1"/>
  <c r="L4080" i="1"/>
  <c r="L4081" i="1"/>
  <c r="L4085" i="1"/>
  <c r="L4646" i="1"/>
  <c r="L5100" i="1"/>
  <c r="L4082" i="1"/>
  <c r="L4083" i="1"/>
  <c r="L4084" i="1"/>
  <c r="L6953" i="1"/>
  <c r="L9925" i="1"/>
  <c r="L9926" i="1"/>
  <c r="L9857" i="1"/>
  <c r="L9858" i="1"/>
  <c r="L5370" i="1"/>
  <c r="L9890" i="1"/>
  <c r="L9891" i="1"/>
  <c r="L9892" i="1"/>
  <c r="L9893" i="1"/>
  <c r="L9894" i="1"/>
  <c r="L9878" i="1"/>
  <c r="L9895" i="1"/>
  <c r="L9896" i="1"/>
  <c r="L9879" i="1"/>
  <c r="L9897" i="1"/>
  <c r="L9898" i="1"/>
  <c r="L9899" i="1"/>
  <c r="L9921" i="1"/>
  <c r="L9937" i="1"/>
  <c r="L9922" i="1"/>
  <c r="L9953" i="1"/>
  <c r="L9978" i="1"/>
  <c r="L9989" i="1"/>
  <c r="L10012" i="1"/>
  <c r="L9848" i="1"/>
  <c r="L9852" i="1"/>
  <c r="L9855" i="1"/>
  <c r="L9853" i="1"/>
  <c r="L9856" i="1"/>
  <c r="L9961" i="1"/>
  <c r="L9972" i="1"/>
  <c r="L9743" i="1"/>
  <c r="L9945" i="1"/>
  <c r="L9841" i="1"/>
  <c r="L9844" i="1"/>
  <c r="L9851" i="1"/>
  <c r="L9847" i="1"/>
  <c r="L9944" i="1"/>
  <c r="L9850" i="1"/>
  <c r="L9854" i="1"/>
  <c r="L4347" i="1"/>
  <c r="L4355" i="1"/>
  <c r="L3861" i="1"/>
  <c r="L3862" i="1"/>
  <c r="L3863" i="1"/>
  <c r="L3500" i="1"/>
  <c r="L3865" i="1"/>
  <c r="L3864" i="1"/>
  <c r="L4235" i="1"/>
  <c r="L1111" i="1"/>
  <c r="L1113" i="1"/>
  <c r="L1118" i="1"/>
  <c r="L5210" i="1"/>
  <c r="L1019" i="1"/>
  <c r="L1020" i="1"/>
  <c r="L1071" i="1"/>
  <c r="L1072" i="1"/>
  <c r="L1073" i="1"/>
  <c r="L4460" i="1"/>
  <c r="L4461" i="1"/>
  <c r="L6522" i="1"/>
  <c r="L6523" i="1"/>
  <c r="L6939" i="1"/>
  <c r="L6993" i="1"/>
  <c r="L7253" i="1"/>
  <c r="L7655" i="1"/>
  <c r="L7772" i="1"/>
  <c r="L8188" i="1"/>
  <c r="L1008" i="1"/>
  <c r="L1082" i="1"/>
  <c r="L9991" i="1"/>
  <c r="L1009" i="1"/>
  <c r="L1013" i="1"/>
  <c r="L1014" i="1"/>
  <c r="L1075" i="1"/>
  <c r="L1078" i="1"/>
  <c r="L1079" i="1"/>
  <c r="L4172" i="1"/>
  <c r="L5417" i="1"/>
  <c r="L6011" i="1"/>
  <c r="L1011" i="1"/>
  <c r="L1016" i="1"/>
  <c r="L1074" i="1"/>
  <c r="L1077" i="1"/>
  <c r="L1080" i="1"/>
  <c r="L5434" i="1"/>
  <c r="L5435" i="1"/>
  <c r="L5436" i="1"/>
  <c r="L5438" i="1"/>
  <c r="L9994" i="1"/>
  <c r="L1076" i="1"/>
  <c r="L101" i="1"/>
  <c r="L102" i="1"/>
  <c r="L104" i="1"/>
  <c r="L105" i="1"/>
  <c r="L107" i="1"/>
  <c r="L1024" i="1"/>
  <c r="L1028" i="1"/>
  <c r="L1041" i="1"/>
  <c r="L1042" i="1"/>
  <c r="L1045" i="1"/>
  <c r="L1046" i="1"/>
  <c r="L1124" i="1"/>
  <c r="L1125" i="1"/>
  <c r="L1126" i="1"/>
  <c r="L1127" i="1"/>
  <c r="L1128" i="1"/>
  <c r="L1129" i="1"/>
  <c r="L1131" i="1"/>
  <c r="L1138" i="1"/>
  <c r="L1148" i="1"/>
  <c r="L1149" i="1"/>
  <c r="L1154" i="1"/>
  <c r="L1155" i="1"/>
  <c r="L4696" i="1"/>
  <c r="L4492" i="1"/>
  <c r="L5731" i="1"/>
  <c r="L1048" i="1"/>
  <c r="L1050" i="1"/>
  <c r="L4511" i="1"/>
  <c r="L5413" i="1"/>
  <c r="L1034" i="1"/>
  <c r="L1032" i="1"/>
  <c r="L1134" i="1"/>
  <c r="L1135" i="1"/>
  <c r="L4126" i="1"/>
  <c r="L4127" i="1"/>
  <c r="L4169" i="1"/>
  <c r="L4226" i="1"/>
  <c r="L1143" i="1"/>
  <c r="L1146" i="1"/>
  <c r="L4221" i="1"/>
  <c r="L4222" i="1"/>
  <c r="L4357" i="1"/>
  <c r="L4360" i="1"/>
  <c r="L626" i="1"/>
  <c r="L1195" i="1"/>
  <c r="L1197" i="1"/>
  <c r="L5959" i="1"/>
  <c r="L6088" i="1"/>
  <c r="L6089" i="1"/>
  <c r="L6171" i="1"/>
  <c r="L6172" i="1"/>
  <c r="L6916" i="1"/>
  <c r="L6917" i="1"/>
  <c r="L7169" i="1"/>
  <c r="L1036" i="1"/>
  <c r="L9975" i="1"/>
  <c r="L9995" i="1"/>
  <c r="L10000" i="1"/>
  <c r="L10001" i="1"/>
  <c r="L10003" i="1"/>
  <c r="L10004" i="1"/>
  <c r="L10014" i="1"/>
  <c r="L10111" i="1"/>
  <c r="L9985" i="1"/>
  <c r="L9986" i="1"/>
  <c r="L9999" i="1"/>
  <c r="L10015" i="1"/>
  <c r="L6401" i="1"/>
  <c r="L6254" i="1"/>
  <c r="L6976" i="1"/>
  <c r="L7273" i="1"/>
  <c r="L7274" i="1"/>
  <c r="L7275" i="1"/>
  <c r="L7276" i="1"/>
  <c r="L848" i="1"/>
  <c r="L849" i="1"/>
  <c r="L850" i="1"/>
  <c r="L852" i="1"/>
  <c r="L855" i="1"/>
  <c r="L856" i="1"/>
  <c r="L857" i="1"/>
  <c r="L859" i="1"/>
  <c r="L860" i="1"/>
  <c r="L861" i="1"/>
  <c r="L864" i="1"/>
  <c r="L865" i="1"/>
  <c r="L866" i="1"/>
  <c r="L867" i="1"/>
  <c r="L874" i="1"/>
  <c r="L875" i="1"/>
  <c r="L882" i="1"/>
  <c r="L3752" i="1"/>
  <c r="L3904" i="1"/>
  <c r="L5327" i="1"/>
  <c r="L5393" i="1"/>
  <c r="L914" i="1"/>
  <c r="L7171" i="1"/>
  <c r="L7612" i="1"/>
  <c r="L8558" i="1"/>
  <c r="L4975" i="1"/>
  <c r="L4979" i="1"/>
  <c r="L4987" i="1"/>
  <c r="L4990" i="1"/>
  <c r="L4993" i="1"/>
  <c r="L4995" i="1"/>
  <c r="L4997" i="1"/>
  <c r="L4998" i="1"/>
  <c r="L4999" i="1"/>
  <c r="L5000" i="1"/>
  <c r="L5725" i="1"/>
  <c r="L5727" i="1"/>
  <c r="L7586" i="1"/>
  <c r="L7587" i="1"/>
  <c r="L7589" i="1"/>
  <c r="L7594" i="1"/>
  <c r="L3811" i="1"/>
  <c r="L3815" i="1"/>
  <c r="L3816" i="1"/>
  <c r="L3818" i="1"/>
  <c r="L3819" i="1"/>
  <c r="L3820" i="1"/>
  <c r="L3821" i="1"/>
  <c r="L3825" i="1"/>
  <c r="L3826" i="1"/>
  <c r="L3827" i="1"/>
  <c r="L3828" i="1"/>
  <c r="L4371" i="1"/>
  <c r="L395" i="1"/>
  <c r="L6570" i="1"/>
  <c r="L6571" i="1"/>
  <c r="L6575" i="1"/>
  <c r="L7099" i="1"/>
  <c r="L7943" i="1"/>
  <c r="L1005" i="1"/>
  <c r="L9822" i="1"/>
  <c r="L9823" i="1"/>
  <c r="L9683" i="1"/>
  <c r="L9826" i="1"/>
  <c r="L9827" i="1"/>
  <c r="L9828" i="1"/>
  <c r="L1006" i="1"/>
  <c r="L1007" i="1"/>
  <c r="L9920" i="1"/>
  <c r="L4193" i="1"/>
  <c r="L4218" i="1"/>
  <c r="L9928" i="1"/>
  <c r="L9930" i="1"/>
  <c r="L9931" i="1"/>
  <c r="L9934" i="1"/>
  <c r="L4529" i="1"/>
  <c r="L4530" i="1"/>
  <c r="L9951" i="1"/>
  <c r="L10018" i="1"/>
  <c r="L10025" i="1"/>
  <c r="L10030" i="1"/>
  <c r="L5816" i="1"/>
  <c r="L5817" i="1"/>
  <c r="L10043" i="1"/>
  <c r="L5822" i="1"/>
  <c r="L5867" i="1"/>
  <c r="L10049" i="1"/>
  <c r="L10052" i="1"/>
  <c r="L5368" i="1"/>
  <c r="L5211" i="1"/>
  <c r="L5815" i="1"/>
  <c r="L527" i="1"/>
  <c r="L1408" i="1"/>
  <c r="L2945" i="1"/>
  <c r="L2992" i="1"/>
  <c r="L2993" i="1"/>
  <c r="L2994" i="1"/>
  <c r="L2995" i="1"/>
  <c r="L3256" i="1"/>
  <c r="L3262" i="1"/>
  <c r="L4664" i="1"/>
  <c r="L6438" i="1"/>
  <c r="L7232" i="1"/>
  <c r="L7318" i="1"/>
  <c r="L453" i="1"/>
  <c r="L455" i="1"/>
  <c r="L463" i="1"/>
  <c r="L464" i="1"/>
  <c r="L465" i="1"/>
  <c r="L467" i="1"/>
  <c r="L472" i="1"/>
  <c r="L474" i="1"/>
  <c r="L476" i="1"/>
  <c r="L477" i="1"/>
  <c r="L3257" i="1"/>
  <c r="L3477" i="1"/>
  <c r="L3478" i="1"/>
  <c r="L5646" i="1"/>
  <c r="L5676" i="1"/>
  <c r="L5677" i="1"/>
  <c r="L306" i="1"/>
  <c r="L5974" i="1"/>
  <c r="L480" i="1"/>
  <c r="L481" i="1"/>
  <c r="L1096" i="1"/>
  <c r="L1097" i="1"/>
  <c r="L1099" i="1"/>
  <c r="L3672" i="1"/>
  <c r="L5241" i="1"/>
  <c r="L5648" i="1"/>
  <c r="L1441" i="1"/>
  <c r="L1442" i="1"/>
  <c r="L1444" i="1"/>
  <c r="L1449" i="1"/>
  <c r="L1535" i="1"/>
  <c r="L1581" i="1"/>
  <c r="L1582" i="1"/>
  <c r="L1583" i="1"/>
  <c r="L1584" i="1"/>
  <c r="L1964" i="1"/>
  <c r="L1967" i="1"/>
  <c r="L3416" i="1"/>
  <c r="L4937" i="1"/>
  <c r="L3614" i="1"/>
  <c r="L3612" i="1"/>
  <c r="L3613" i="1"/>
  <c r="L3615" i="1"/>
  <c r="L2672" i="1"/>
  <c r="L2674" i="1"/>
  <c r="L542" i="1"/>
  <c r="L6058" i="1"/>
  <c r="L6163" i="1"/>
  <c r="L7331" i="1"/>
  <c r="L8345" i="1"/>
  <c r="L8549" i="1"/>
  <c r="L8550" i="1"/>
  <c r="L1245" i="1"/>
  <c r="L3853" i="1"/>
  <c r="L7289" i="1"/>
  <c r="L144" i="1"/>
  <c r="L145" i="1"/>
  <c r="L146" i="1"/>
  <c r="L2413" i="1"/>
  <c r="L2966" i="1"/>
  <c r="L4667" i="1"/>
  <c r="L5180" i="1"/>
  <c r="L5182" i="1"/>
  <c r="L5183" i="1"/>
  <c r="L5585" i="1"/>
  <c r="L3877" i="1"/>
  <c r="L3891" i="1"/>
  <c r="L10132" i="1"/>
  <c r="L177" i="1"/>
  <c r="L185" i="1"/>
  <c r="L4318" i="1"/>
  <c r="L1928" i="1"/>
  <c r="L1929" i="1"/>
  <c r="L6684" i="1"/>
  <c r="L3844" i="1"/>
  <c r="L1287" i="1"/>
  <c r="L1288" i="1"/>
  <c r="L5342" i="1"/>
  <c r="L725" i="1"/>
  <c r="L1291" i="1"/>
  <c r="L2643" i="1"/>
  <c r="L2646" i="1"/>
  <c r="L2653" i="1"/>
  <c r="L2663" i="1"/>
  <c r="L2665" i="1"/>
  <c r="L2703" i="1"/>
  <c r="L2704" i="1"/>
  <c r="L3421" i="1"/>
  <c r="L4321" i="1"/>
  <c r="L42" i="1"/>
  <c r="L43" i="1"/>
  <c r="L48" i="1"/>
  <c r="L55" i="1"/>
  <c r="L57" i="1"/>
  <c r="L501" i="1"/>
  <c r="L523" i="1"/>
  <c r="L1092" i="1"/>
  <c r="L1058" i="1"/>
  <c r="L1356" i="1"/>
  <c r="L1364" i="1"/>
  <c r="L1367" i="1"/>
  <c r="L1368" i="1"/>
  <c r="L1910" i="1"/>
  <c r="L1912" i="1"/>
  <c r="L1918" i="1"/>
  <c r="L2463" i="1"/>
  <c r="L2464" i="1"/>
  <c r="L3872" i="1"/>
  <c r="L7074" i="1"/>
  <c r="L7075" i="1"/>
  <c r="L7076" i="1"/>
  <c r="L7767" i="1"/>
  <c r="L615" i="1"/>
  <c r="L3020" i="1"/>
  <c r="L3021" i="1"/>
  <c r="L1083" i="1"/>
  <c r="L1084" i="1"/>
  <c r="L1085" i="1"/>
  <c r="L1090" i="1"/>
  <c r="L1254" i="1"/>
  <c r="L2724" i="1"/>
  <c r="L4392" i="1"/>
  <c r="L1823" i="1"/>
  <c r="L3408" i="1"/>
  <c r="L6312" i="1"/>
  <c r="L4120" i="1"/>
  <c r="L5369" i="1"/>
  <c r="L1333" i="1"/>
  <c r="L1335" i="1"/>
  <c r="L1337" i="1"/>
  <c r="L1338" i="1"/>
  <c r="L1339" i="1"/>
  <c r="L1340" i="1"/>
  <c r="L1342" i="1"/>
  <c r="L1343" i="1"/>
  <c r="L1433" i="1"/>
  <c r="L5494" i="1"/>
  <c r="L5495" i="1"/>
  <c r="L5496" i="1"/>
  <c r="L5978" i="1"/>
  <c r="L5979" i="1"/>
  <c r="L6484" i="1"/>
  <c r="L6808" i="1"/>
  <c r="L752" i="1"/>
  <c r="L2479" i="1"/>
  <c r="L4118" i="1"/>
  <c r="L7048" i="1"/>
  <c r="L7056" i="1"/>
  <c r="L2552" i="1"/>
  <c r="L3687" i="1"/>
  <c r="L3688" i="1"/>
  <c r="L3689" i="1"/>
  <c r="L3690" i="1"/>
  <c r="L3691" i="1"/>
  <c r="L3692" i="1"/>
  <c r="L3693" i="1"/>
  <c r="L3694" i="1"/>
  <c r="L3706" i="1"/>
  <c r="L3707" i="1"/>
  <c r="L3708" i="1"/>
  <c r="L3710" i="1"/>
  <c r="L3711" i="1"/>
  <c r="L3712" i="1"/>
  <c r="L3713" i="1"/>
  <c r="L3715" i="1"/>
  <c r="L3717" i="1"/>
  <c r="L3718" i="1"/>
  <c r="L3725" i="1"/>
  <c r="L4228" i="1"/>
  <c r="L4229" i="1"/>
  <c r="L4230" i="1"/>
  <c r="L4231" i="1"/>
  <c r="L4233" i="1"/>
  <c r="L4234" i="1"/>
  <c r="L5313" i="1"/>
  <c r="L5314" i="1"/>
  <c r="L5315" i="1"/>
  <c r="L5448" i="1"/>
  <c r="L5450" i="1"/>
  <c r="L5452" i="1"/>
  <c r="L4337" i="1"/>
  <c r="L6925" i="1"/>
  <c r="L7502" i="1"/>
  <c r="L2968" i="1"/>
  <c r="L2970" i="1"/>
  <c r="L2971" i="1"/>
  <c r="L2976" i="1"/>
  <c r="L2977" i="1"/>
  <c r="L4117" i="1"/>
  <c r="L4182" i="1"/>
  <c r="L4186" i="1"/>
  <c r="L4187" i="1"/>
  <c r="L4505" i="1"/>
  <c r="L5654" i="1"/>
  <c r="L6726" i="1"/>
  <c r="L2037" i="1"/>
  <c r="L2038" i="1"/>
  <c r="L2039" i="1"/>
  <c r="L3394" i="1"/>
  <c r="L4031" i="1"/>
  <c r="L4247" i="1"/>
  <c r="L4250" i="1"/>
  <c r="L4967" i="1"/>
  <c r="L4969" i="1"/>
  <c r="L5531" i="1"/>
  <c r="L5532" i="1"/>
  <c r="L2030" i="1"/>
  <c r="L2031" i="1"/>
  <c r="L2033" i="1"/>
  <c r="L2034" i="1"/>
  <c r="L4251" i="1"/>
  <c r="L4252" i="1"/>
  <c r="L4253" i="1"/>
  <c r="L4650" i="1"/>
  <c r="L4720" i="1"/>
  <c r="L4721" i="1"/>
  <c r="L4723" i="1"/>
  <c r="L4724" i="1"/>
  <c r="L4725" i="1"/>
  <c r="L5534" i="1"/>
  <c r="L6459" i="1"/>
  <c r="L4292" i="1"/>
  <c r="L4294" i="1"/>
  <c r="L4390" i="1"/>
  <c r="L4391" i="1"/>
  <c r="L4535" i="1"/>
  <c r="L4536" i="1"/>
  <c r="L7428" i="1"/>
  <c r="L2049" i="1"/>
  <c r="L2069" i="1"/>
  <c r="L683" i="1"/>
  <c r="L576" i="1"/>
  <c r="L577" i="1"/>
  <c r="L578" i="1"/>
  <c r="L579" i="1"/>
  <c r="L3359" i="1"/>
  <c r="L4052" i="1"/>
  <c r="L4053" i="1"/>
  <c r="L4938" i="1"/>
  <c r="L4939" i="1"/>
  <c r="L4940" i="1"/>
  <c r="L6786" i="1"/>
  <c r="L8000" i="1"/>
  <c r="L573" i="1"/>
  <c r="L3003" i="1"/>
  <c r="L3356" i="1"/>
  <c r="L3357" i="1"/>
  <c r="L3670" i="1"/>
  <c r="L5905" i="1"/>
  <c r="L6486" i="1"/>
  <c r="L6658" i="1"/>
  <c r="L6918" i="1"/>
  <c r="L7065" i="1"/>
  <c r="L533" i="1"/>
  <c r="L536" i="1"/>
  <c r="L537" i="1"/>
  <c r="L538" i="1"/>
  <c r="L541" i="1"/>
  <c r="L543" i="1"/>
  <c r="L546" i="1"/>
  <c r="L547" i="1"/>
  <c r="L558" i="1"/>
  <c r="L586" i="1"/>
  <c r="L593" i="1"/>
  <c r="L594" i="1"/>
  <c r="L596" i="1"/>
  <c r="L641" i="1"/>
  <c r="L4051" i="1"/>
  <c r="L4180" i="1"/>
  <c r="L4207" i="1"/>
  <c r="L4208" i="1"/>
  <c r="L4629" i="1"/>
  <c r="L4935" i="1"/>
  <c r="L5165" i="1"/>
  <c r="L5250" i="1"/>
  <c r="L5251" i="1"/>
  <c r="L5255" i="1"/>
  <c r="L5257" i="1"/>
  <c r="L5293" i="1"/>
  <c r="L6052" i="1"/>
  <c r="L6053" i="1"/>
  <c r="L6054" i="1"/>
  <c r="L6055" i="1"/>
  <c r="L6056" i="1"/>
  <c r="L6267" i="1"/>
  <c r="L6889" i="1"/>
  <c r="L7095" i="1"/>
  <c r="L7096" i="1"/>
  <c r="L7946" i="1"/>
  <c r="L8053" i="1"/>
  <c r="L563" i="1"/>
  <c r="L564" i="1"/>
  <c r="L565" i="1"/>
  <c r="L566" i="1"/>
  <c r="L567" i="1"/>
  <c r="L568" i="1"/>
  <c r="L1178" i="1"/>
  <c r="L1179" i="1"/>
  <c r="L1180" i="1"/>
  <c r="L1184" i="1"/>
  <c r="L1185" i="1"/>
  <c r="L1187" i="1"/>
  <c r="L1189" i="1"/>
  <c r="L4541" i="1"/>
  <c r="L5625" i="1"/>
  <c r="L7290" i="1"/>
  <c r="L427" i="1"/>
  <c r="L430" i="1"/>
  <c r="L6340" i="1"/>
  <c r="L6341" i="1"/>
  <c r="L6343" i="1"/>
  <c r="L6344" i="1"/>
  <c r="L6650" i="1"/>
  <c r="L6682" i="1"/>
  <c r="L7303" i="1"/>
  <c r="L2004" i="1"/>
  <c r="L2495" i="1"/>
  <c r="L2686" i="1"/>
  <c r="L2689" i="1"/>
  <c r="L2690" i="1"/>
  <c r="L2693" i="1"/>
  <c r="L2695" i="1"/>
  <c r="L3264" i="1"/>
  <c r="L3407" i="1"/>
  <c r="L4114" i="1"/>
  <c r="L5828" i="1"/>
  <c r="L6019" i="1"/>
  <c r="L6416" i="1"/>
  <c r="L6913" i="1"/>
  <c r="L1218" i="1"/>
  <c r="L1219" i="1"/>
  <c r="L1223" i="1"/>
  <c r="L1224" i="1"/>
  <c r="L1225" i="1"/>
  <c r="L1226" i="1"/>
  <c r="L1228" i="1"/>
  <c r="L1229" i="1"/>
  <c r="L1231" i="1"/>
  <c r="L1232" i="1"/>
  <c r="L1233" i="1"/>
  <c r="L1234" i="1"/>
  <c r="L1235" i="1"/>
  <c r="L1237" i="1"/>
  <c r="L1239" i="1"/>
  <c r="L1240" i="1"/>
  <c r="L1381" i="1"/>
  <c r="L1397" i="1"/>
  <c r="L1977" i="1"/>
  <c r="L1981" i="1"/>
  <c r="L1998" i="1"/>
  <c r="L1999" i="1"/>
  <c r="L2002" i="1"/>
  <c r="L2114" i="1"/>
  <c r="L2119" i="1"/>
  <c r="L2501" i="1"/>
  <c r="L2502" i="1"/>
  <c r="L2799" i="1"/>
  <c r="L2800" i="1"/>
  <c r="L2801" i="1"/>
  <c r="L2805" i="1"/>
  <c r="L2806" i="1"/>
  <c r="L2934" i="1"/>
  <c r="L3412" i="1"/>
  <c r="L4649" i="1"/>
  <c r="L5357" i="1"/>
  <c r="L191" i="1"/>
  <c r="L6511" i="1"/>
  <c r="L6512" i="1"/>
  <c r="L6513" i="1"/>
  <c r="L6558" i="1"/>
  <c r="L6946" i="1"/>
  <c r="L6947" i="1"/>
  <c r="L3244" i="1"/>
  <c r="L3245" i="1"/>
  <c r="L3246" i="1"/>
  <c r="L3252" i="1"/>
  <c r="L3254" i="1"/>
  <c r="L1105" i="1"/>
  <c r="L1106" i="1"/>
  <c r="L1107" i="1"/>
  <c r="L1108" i="1"/>
  <c r="L1109" i="1"/>
  <c r="L1331" i="1"/>
  <c r="L1332" i="1"/>
  <c r="L1434" i="1"/>
  <c r="L1435" i="1"/>
  <c r="L1439" i="1"/>
  <c r="L1946" i="1"/>
  <c r="L1947" i="1"/>
  <c r="L2947" i="1"/>
  <c r="L2950" i="1"/>
  <c r="L2951" i="1"/>
  <c r="L3515" i="1"/>
  <c r="L4223" i="1"/>
  <c r="L4660" i="1"/>
  <c r="L4661" i="1"/>
  <c r="L4662" i="1"/>
  <c r="L4663" i="1"/>
  <c r="L5184" i="1"/>
  <c r="L33" i="1"/>
  <c r="L6534" i="1"/>
  <c r="L6535" i="1"/>
  <c r="L6580" i="1"/>
  <c r="L6985" i="1"/>
  <c r="L7006" i="1"/>
  <c r="L7675" i="1"/>
  <c r="L7980" i="1"/>
  <c r="L4630" i="1"/>
  <c r="L6727" i="1"/>
  <c r="L2110" i="1"/>
  <c r="L9785" i="1"/>
  <c r="L9876" i="1"/>
  <c r="L9976" i="1"/>
  <c r="L9935" i="1"/>
  <c r="L10117" i="1"/>
  <c r="L10118" i="1"/>
  <c r="L10119" i="1"/>
  <c r="L10120" i="1"/>
  <c r="L112" i="1"/>
  <c r="L3604" i="1"/>
  <c r="L3605" i="1"/>
  <c r="L3606" i="1"/>
  <c r="L3621" i="1"/>
  <c r="L5308" i="1"/>
  <c r="L5310" i="1"/>
  <c r="L1159" i="1"/>
  <c r="L1160" i="1"/>
  <c r="L1161" i="1"/>
  <c r="L1162" i="1"/>
  <c r="L1163" i="1"/>
  <c r="L1164" i="1"/>
  <c r="L1165" i="1"/>
  <c r="L1168" i="1"/>
  <c r="L1170" i="1"/>
  <c r="L2705" i="1"/>
  <c r="L2706" i="1"/>
  <c r="L2707" i="1"/>
  <c r="L2712" i="1"/>
  <c r="L2869" i="1"/>
  <c r="L1114" i="1"/>
  <c r="L1115" i="1"/>
  <c r="L1117" i="1"/>
  <c r="L1122" i="1"/>
  <c r="L1173" i="1"/>
  <c r="L3452" i="1"/>
  <c r="L1167" i="1"/>
  <c r="L1171" i="1"/>
  <c r="L3263" i="1"/>
  <c r="L1055" i="1"/>
  <c r="L1110" i="1"/>
  <c r="L1112" i="1"/>
  <c r="L4542" i="1"/>
  <c r="L1038" i="1"/>
  <c r="L5233" i="1"/>
  <c r="L5915" i="1"/>
  <c r="L6116" i="1"/>
  <c r="L6119" i="1"/>
  <c r="L6849" i="1"/>
  <c r="L7343" i="1"/>
  <c r="L8185" i="1"/>
  <c r="L712" i="1"/>
  <c r="L1060" i="1"/>
  <c r="L6642" i="1"/>
  <c r="L4446" i="1"/>
  <c r="L3721" i="1"/>
  <c r="L3026" i="1"/>
  <c r="L7264" i="1"/>
  <c r="L5300" i="1"/>
  <c r="L5301" i="1"/>
  <c r="L5302" i="1"/>
  <c r="L5306" i="1"/>
  <c r="L9681" i="1"/>
  <c r="L7070" i="1"/>
  <c r="L7072" i="1"/>
  <c r="L3222" i="1"/>
  <c r="L1592" i="1"/>
  <c r="L1892" i="1"/>
  <c r="L1895" i="1"/>
  <c r="L3139" i="1"/>
  <c r="L1782" i="1"/>
  <c r="L1784" i="1"/>
  <c r="L1788" i="1"/>
  <c r="L1791" i="1"/>
  <c r="L1796" i="1"/>
  <c r="L4953" i="1"/>
  <c r="L3634" i="1"/>
  <c r="L3635" i="1"/>
  <c r="L3640" i="1"/>
  <c r="L3646" i="1"/>
  <c r="L3647" i="1"/>
  <c r="L3652" i="1"/>
  <c r="L3675" i="1"/>
  <c r="L2258" i="1"/>
  <c r="L3557" i="1"/>
  <c r="L3559" i="1"/>
  <c r="L6113" i="1"/>
  <c r="L2295" i="1"/>
  <c r="L2299" i="1"/>
  <c r="L2957" i="1"/>
  <c r="L2958" i="1"/>
  <c r="L3524" i="1"/>
  <c r="L3586" i="1"/>
  <c r="L4743" i="1"/>
  <c r="L1777" i="1"/>
  <c r="L3084" i="1"/>
  <c r="L3089" i="1"/>
  <c r="L3091" i="1"/>
  <c r="L3092" i="1"/>
  <c r="L3093" i="1"/>
  <c r="L3103" i="1"/>
  <c r="L3105" i="1"/>
  <c r="L3106" i="1"/>
  <c r="L3680" i="1"/>
  <c r="L3737" i="1"/>
  <c r="L4464" i="1"/>
  <c r="L5291" i="1"/>
  <c r="L5292" i="1"/>
  <c r="L3433" i="1"/>
  <c r="L3546" i="1"/>
  <c r="L3549" i="1"/>
  <c r="L193" i="1"/>
  <c r="L242" i="1"/>
  <c r="L6317" i="1"/>
  <c r="L6536" i="1"/>
  <c r="L6561" i="1"/>
  <c r="L6225" i="1"/>
  <c r="L2143" i="1"/>
  <c r="L2152" i="1"/>
  <c r="L2164" i="1"/>
  <c r="L2169" i="1"/>
  <c r="L6498" i="1"/>
  <c r="L6499" i="1"/>
  <c r="L7073" i="1"/>
  <c r="L1346" i="1"/>
  <c r="L3181" i="1"/>
  <c r="L3185" i="1"/>
  <c r="L3215" i="1"/>
  <c r="L3216" i="1"/>
  <c r="L5272" i="1"/>
  <c r="L5721" i="1"/>
  <c r="L5087" i="1"/>
  <c r="L3905" i="1"/>
  <c r="L3508" i="1"/>
  <c r="L6086" i="1"/>
  <c r="L6777" i="1"/>
  <c r="L6782" i="1"/>
  <c r="L6783" i="1"/>
  <c r="L6930" i="1"/>
  <c r="L4272" i="1"/>
  <c r="L4665" i="1"/>
  <c r="L5633" i="1"/>
  <c r="L5680" i="1"/>
  <c r="L5681" i="1"/>
  <c r="L5683" i="1"/>
  <c r="L6470" i="1"/>
  <c r="L3055" i="1"/>
  <c r="L3063" i="1"/>
  <c r="L3069" i="1"/>
  <c r="L5833" i="1"/>
  <c r="L5337" i="1"/>
  <c r="L1907" i="1"/>
  <c r="L3193" i="1"/>
  <c r="L3198" i="1"/>
  <c r="L548" i="1"/>
  <c r="L7908" i="1"/>
  <c r="L1259" i="1"/>
  <c r="L5853" i="1"/>
  <c r="L2735" i="1"/>
  <c r="L2736" i="1"/>
  <c r="L4483" i="1"/>
  <c r="L10187" i="1"/>
  <c r="L5404" i="1"/>
  <c r="L5405" i="1"/>
  <c r="L5527" i="1"/>
  <c r="L4441" i="1"/>
  <c r="L4444" i="1"/>
  <c r="L3869" i="1"/>
  <c r="L7307" i="1"/>
  <c r="L604" i="1"/>
  <c r="L6606" i="1"/>
  <c r="L29" i="1"/>
  <c r="L4256" i="1"/>
  <c r="L4075" i="1"/>
  <c r="L5903" i="1"/>
  <c r="L8012" i="1"/>
  <c r="L9859" i="1"/>
  <c r="L10127" i="1"/>
  <c r="L9988" i="1"/>
  <c r="L4351" i="1"/>
  <c r="L4353" i="1"/>
  <c r="L4354" i="1"/>
  <c r="L5989" i="1"/>
  <c r="L3525" i="1"/>
  <c r="L3528" i="1"/>
  <c r="L3529" i="1"/>
  <c r="L3530" i="1"/>
  <c r="L3532" i="1"/>
  <c r="L3534" i="1"/>
  <c r="L3537" i="1"/>
  <c r="L3541" i="1"/>
  <c r="L3875" i="1"/>
  <c r="L5024" i="1"/>
  <c r="L5446" i="1"/>
  <c r="L5874" i="1"/>
  <c r="L5885" i="1"/>
  <c r="L6483" i="1"/>
  <c r="L6899" i="1"/>
  <c r="L6952" i="1"/>
  <c r="L1070" i="1"/>
  <c r="L4459" i="1"/>
  <c r="L4462" i="1"/>
  <c r="L5909" i="1"/>
  <c r="L5910" i="1"/>
  <c r="L6994" i="1"/>
  <c r="L8030" i="1"/>
  <c r="L4946" i="1"/>
  <c r="L1010" i="1"/>
  <c r="L1015" i="1"/>
  <c r="L8033" i="1"/>
  <c r="L103" i="1"/>
  <c r="L1043" i="1"/>
  <c r="L1137" i="1"/>
  <c r="L4496" i="1"/>
  <c r="L6235" i="1"/>
  <c r="L6945" i="1"/>
  <c r="L7433" i="1"/>
  <c r="L7596" i="1"/>
  <c r="L7633" i="1"/>
  <c r="L7634" i="1"/>
  <c r="L7645" i="1"/>
  <c r="L9700" i="1"/>
  <c r="L2798" i="1"/>
  <c r="L5080" i="1"/>
  <c r="L7364" i="1"/>
  <c r="L7479" i="1"/>
  <c r="L7553" i="1"/>
  <c r="L7554" i="1"/>
  <c r="L7674" i="1"/>
  <c r="L8636" i="1"/>
  <c r="L605" i="1"/>
  <c r="L7012" i="1"/>
  <c r="L7301" i="1"/>
  <c r="L7722" i="1"/>
  <c r="L5696" i="1"/>
  <c r="L879" i="1"/>
  <c r="L3901" i="1"/>
  <c r="L5366" i="1"/>
  <c r="L7050" i="1"/>
  <c r="L7297" i="1"/>
  <c r="L7613" i="1"/>
  <c r="L4994" i="1"/>
  <c r="L7591" i="1"/>
  <c r="L3817" i="1"/>
  <c r="L3822" i="1"/>
  <c r="L3823" i="1"/>
  <c r="L5424" i="1"/>
  <c r="L6231" i="1"/>
  <c r="L4431" i="1"/>
  <c r="L6566" i="1"/>
  <c r="L6567" i="1"/>
  <c r="L6574" i="1"/>
  <c r="L762" i="1"/>
  <c r="L763" i="1"/>
  <c r="L764" i="1"/>
  <c r="L771" i="1"/>
  <c r="L773" i="1"/>
  <c r="L774" i="1"/>
  <c r="L776" i="1"/>
  <c r="L1328" i="1"/>
  <c r="L454" i="1"/>
  <c r="L456" i="1"/>
  <c r="L460" i="1"/>
  <c r="L462" i="1"/>
  <c r="L466" i="1"/>
  <c r="L468" i="1"/>
  <c r="L473" i="1"/>
  <c r="L475" i="1"/>
  <c r="L478" i="1"/>
  <c r="L479" i="1"/>
  <c r="L1098" i="1"/>
  <c r="L1101" i="1"/>
  <c r="L1104" i="1"/>
  <c r="L1448" i="1"/>
  <c r="L1575" i="1"/>
  <c r="L2673" i="1"/>
  <c r="L2680" i="1"/>
  <c r="L2682" i="1"/>
  <c r="L4641" i="1"/>
  <c r="L3812" i="1"/>
  <c r="L3813" i="1"/>
  <c r="L3814" i="1"/>
  <c r="L257" i="1"/>
  <c r="L6162" i="1"/>
  <c r="L6213" i="1"/>
  <c r="L6932" i="1"/>
  <c r="L1401" i="1"/>
  <c r="L2414" i="1"/>
  <c r="L2962" i="1"/>
  <c r="L5385" i="1"/>
  <c r="L5975" i="1"/>
  <c r="L2412" i="1"/>
  <c r="L483" i="1"/>
  <c r="L3513" i="1"/>
  <c r="L1453" i="1"/>
  <c r="L1455" i="1"/>
  <c r="L1456" i="1"/>
  <c r="L1460" i="1"/>
  <c r="L1450" i="1"/>
  <c r="L200" i="1"/>
  <c r="L6434" i="1"/>
  <c r="L1376" i="1"/>
  <c r="L1554" i="1"/>
  <c r="L1580" i="1"/>
  <c r="L1564" i="1"/>
  <c r="L719" i="1"/>
  <c r="L728" i="1"/>
  <c r="L1293" i="1"/>
  <c r="L1295" i="1"/>
  <c r="L1301" i="1"/>
  <c r="L2642" i="1"/>
  <c r="L2645" i="1"/>
  <c r="L2652" i="1"/>
  <c r="L2657" i="1"/>
  <c r="L2658" i="1"/>
  <c r="L2661" i="1"/>
  <c r="L2662" i="1"/>
  <c r="L2664" i="1"/>
  <c r="L2666" i="1"/>
  <c r="L2667" i="1"/>
  <c r="L2668" i="1"/>
  <c r="L2669" i="1"/>
  <c r="L2670" i="1"/>
  <c r="L2900" i="1"/>
  <c r="L3953" i="1"/>
  <c r="L4057" i="1"/>
  <c r="L4184" i="1"/>
  <c r="L5263" i="1"/>
  <c r="L5325" i="1"/>
  <c r="L6420" i="1"/>
  <c r="L6832" i="1"/>
  <c r="L7097" i="1"/>
  <c r="L7381" i="1"/>
  <c r="L7400" i="1"/>
  <c r="L7401" i="1"/>
  <c r="L7402" i="1"/>
  <c r="L7403" i="1"/>
  <c r="L7404" i="1"/>
  <c r="L7405" i="1"/>
  <c r="L7420" i="1"/>
  <c r="L7598" i="1"/>
  <c r="L7958" i="1"/>
  <c r="L8351" i="1"/>
  <c r="L8557" i="1"/>
  <c r="L8603" i="1"/>
  <c r="L1091" i="1"/>
  <c r="L633" i="1"/>
  <c r="L420" i="1"/>
  <c r="L786" i="1"/>
  <c r="L787" i="1"/>
  <c r="L2525" i="1"/>
  <c r="L5392" i="1"/>
  <c r="L1059" i="1"/>
  <c r="L3022" i="1"/>
  <c r="L432" i="1"/>
  <c r="L433" i="1"/>
  <c r="L436" i="1"/>
  <c r="L437" i="1"/>
  <c r="L1087" i="1"/>
  <c r="L1088" i="1"/>
  <c r="L2868" i="1"/>
  <c r="L708" i="1"/>
  <c r="L469" i="1"/>
  <c r="L6326" i="1"/>
  <c r="L1473" i="1"/>
  <c r="L5795" i="1"/>
  <c r="L1334" i="1"/>
  <c r="L1341" i="1"/>
  <c r="L3834" i="1"/>
  <c r="L4123" i="1"/>
  <c r="L5297" i="1"/>
  <c r="L5699" i="1"/>
  <c r="L754" i="1"/>
  <c r="L2478" i="1"/>
  <c r="L7047" i="1"/>
  <c r="L7768" i="1"/>
  <c r="L2548" i="1"/>
  <c r="L2550" i="1"/>
  <c r="L2556" i="1"/>
  <c r="L2558" i="1"/>
  <c r="L3685" i="1"/>
  <c r="L3701" i="1"/>
  <c r="L4232" i="1"/>
  <c r="L106" i="1"/>
  <c r="L5890" i="1"/>
  <c r="L5891" i="1"/>
  <c r="L6215" i="1"/>
  <c r="L6839" i="1"/>
  <c r="L6840" i="1"/>
  <c r="L2469" i="1"/>
  <c r="L3992" i="1"/>
  <c r="L3994" i="1"/>
  <c r="L4246" i="1"/>
  <c r="L4249" i="1"/>
  <c r="L4592" i="1"/>
  <c r="L3996" i="1"/>
  <c r="L4968" i="1"/>
  <c r="L5207" i="1"/>
  <c r="L5632" i="1"/>
  <c r="L5670" i="1"/>
  <c r="L2029" i="1"/>
  <c r="L2035" i="1"/>
  <c r="L3985" i="1"/>
  <c r="L3986" i="1"/>
  <c r="L4236" i="1"/>
  <c r="L4237" i="1"/>
  <c r="L4238" i="1"/>
  <c r="L4239" i="1"/>
  <c r="L4240" i="1"/>
  <c r="L4241" i="1"/>
  <c r="L4244" i="1"/>
  <c r="L4245" i="1"/>
  <c r="L3991" i="1"/>
  <c r="L4243" i="1"/>
  <c r="L189" i="1"/>
  <c r="L248" i="1"/>
  <c r="L4291" i="1"/>
  <c r="L4293" i="1"/>
  <c r="L4296" i="1"/>
  <c r="L4297" i="1"/>
  <c r="L4301" i="1"/>
  <c r="L4302" i="1"/>
  <c r="L4303" i="1"/>
  <c r="L4304" i="1"/>
  <c r="L4393" i="1"/>
  <c r="L5500" i="1"/>
  <c r="L5555" i="1"/>
  <c r="L6385" i="1"/>
  <c r="L6830" i="1"/>
  <c r="L6831" i="1"/>
  <c r="L6942" i="1"/>
  <c r="L4503" i="1"/>
  <c r="L5007" i="1"/>
  <c r="L4211" i="1"/>
  <c r="L3030" i="1"/>
  <c r="L3031" i="1"/>
  <c r="L6449" i="1"/>
  <c r="L6451" i="1"/>
  <c r="L600" i="1"/>
  <c r="L602" i="1"/>
  <c r="L2904" i="1"/>
  <c r="L272" i="1"/>
  <c r="L658" i="1"/>
  <c r="L674" i="1"/>
  <c r="L675" i="1"/>
  <c r="L685" i="1"/>
  <c r="L687" i="1"/>
  <c r="L691" i="1"/>
  <c r="L2087" i="1"/>
  <c r="L5186" i="1"/>
  <c r="L2921" i="1"/>
  <c r="L5641" i="1"/>
  <c r="L4055" i="1"/>
  <c r="L4056" i="1"/>
  <c r="L5298" i="1"/>
  <c r="L4262" i="1"/>
  <c r="L190" i="1"/>
  <c r="L8006" i="1"/>
  <c r="L6012" i="1"/>
  <c r="L581" i="1"/>
  <c r="L2048" i="1"/>
  <c r="L4265" i="1"/>
  <c r="L595" i="1"/>
  <c r="L5630" i="1"/>
  <c r="L2025" i="1"/>
  <c r="L7977" i="1"/>
  <c r="L1976" i="1"/>
  <c r="L2007" i="1"/>
  <c r="L5252" i="1"/>
  <c r="L6373" i="1"/>
  <c r="L6374" i="1"/>
  <c r="L2678" i="1"/>
  <c r="L2679" i="1"/>
  <c r="L2681" i="1"/>
  <c r="L5947" i="1"/>
  <c r="L3247" i="1"/>
  <c r="L3249" i="1"/>
  <c r="L3255" i="1"/>
  <c r="L1945" i="1"/>
  <c r="L4225" i="1"/>
  <c r="L2942" i="1"/>
  <c r="L6827" i="1"/>
  <c r="L8168" i="1"/>
  <c r="L2952" i="1"/>
  <c r="L3837" i="1"/>
  <c r="L5309" i="1"/>
  <c r="L1166" i="1"/>
  <c r="L2713" i="1"/>
  <c r="L1119" i="1"/>
  <c r="L1057" i="1"/>
  <c r="L2377" i="1"/>
  <c r="L711" i="1"/>
  <c r="L714" i="1"/>
  <c r="L715" i="1"/>
  <c r="L2376" i="1"/>
  <c r="L713" i="1"/>
  <c r="L4448" i="1"/>
  <c r="L4196" i="1"/>
  <c r="L4417" i="1"/>
  <c r="L4209" i="1"/>
  <c r="L4210" i="1"/>
  <c r="L4587" i="1"/>
  <c r="L5104" i="1"/>
  <c r="L3160" i="1"/>
  <c r="L6031" i="1"/>
  <c r="L3444" i="1"/>
  <c r="L3451" i="1"/>
  <c r="L3958" i="1"/>
  <c r="L3453" i="1"/>
  <c r="L4315" i="1"/>
  <c r="L8051" i="1"/>
  <c r="L7224" i="1"/>
  <c r="L7225" i="1"/>
  <c r="L7226" i="1"/>
  <c r="L7227" i="1"/>
  <c r="L7228" i="1"/>
  <c r="L8084" i="1"/>
  <c r="L8085" i="1"/>
  <c r="L3113" i="1"/>
  <c r="L3673" i="1"/>
  <c r="L7337" i="1"/>
  <c r="L5150" i="1"/>
  <c r="L6529" i="1"/>
  <c r="L7263" i="1"/>
  <c r="L1664" i="1"/>
  <c r="L3191" i="1"/>
  <c r="L3943" i="1"/>
  <c r="L1792" i="1"/>
  <c r="L1793" i="1"/>
  <c r="L1899" i="1"/>
  <c r="L3233" i="1"/>
  <c r="L3237" i="1"/>
  <c r="L5501" i="1"/>
  <c r="L7241" i="1"/>
  <c r="L1311" i="1"/>
  <c r="L3241" i="1"/>
  <c r="L1781" i="1"/>
  <c r="L1785" i="1"/>
  <c r="L1786" i="1"/>
  <c r="L1787" i="1"/>
  <c r="L4549" i="1"/>
  <c r="L5409" i="1"/>
  <c r="L5829" i="1"/>
  <c r="L6481" i="1"/>
  <c r="L1696" i="1"/>
  <c r="L1703" i="1"/>
  <c r="L1708" i="1"/>
  <c r="L3207" i="1"/>
  <c r="L3227" i="1"/>
  <c r="L3230" i="1"/>
  <c r="L3231" i="1"/>
  <c r="L1632" i="1"/>
  <c r="L3213" i="1"/>
  <c r="L3965" i="1"/>
  <c r="L3946" i="1"/>
  <c r="L4597" i="1"/>
  <c r="L4737" i="1"/>
  <c r="L6472" i="1"/>
  <c r="L6805" i="1"/>
  <c r="L7482" i="1"/>
  <c r="L8882" i="1"/>
  <c r="L1679" i="1"/>
  <c r="L1725" i="1"/>
  <c r="L2839" i="1"/>
  <c r="L2845" i="1"/>
  <c r="L2847" i="1"/>
  <c r="L4613" i="1"/>
  <c r="L6690" i="1"/>
  <c r="L6691" i="1"/>
  <c r="L6847" i="1"/>
  <c r="L1619" i="1"/>
  <c r="L5322" i="1"/>
  <c r="L1901" i="1"/>
  <c r="L2349" i="1"/>
  <c r="L2629" i="1"/>
  <c r="L3633" i="1"/>
  <c r="L3636" i="1"/>
  <c r="L3637" i="1"/>
  <c r="L3638" i="1"/>
  <c r="L3641" i="1"/>
  <c r="L3696" i="1"/>
  <c r="L6178" i="1"/>
  <c r="L6819" i="1"/>
  <c r="L6822" i="1"/>
  <c r="L1820" i="1"/>
  <c r="L2259" i="1"/>
  <c r="L2264" i="1"/>
  <c r="L2266" i="1"/>
  <c r="L3561" i="1"/>
  <c r="L3562" i="1"/>
  <c r="L3564" i="1"/>
  <c r="L3565" i="1"/>
  <c r="L3568" i="1"/>
  <c r="L3569" i="1"/>
  <c r="L3577" i="1"/>
  <c r="L3578" i="1"/>
  <c r="L5237" i="1"/>
  <c r="L5238" i="1"/>
  <c r="L5240" i="1"/>
  <c r="L2294" i="1"/>
  <c r="L3580" i="1"/>
  <c r="L3581" i="1"/>
  <c r="L3582" i="1"/>
  <c r="L3587" i="1"/>
  <c r="L3589" i="1"/>
  <c r="L6554" i="1"/>
  <c r="L1802" i="1"/>
  <c r="L6712" i="1"/>
  <c r="L3085" i="1"/>
  <c r="L3097" i="1"/>
  <c r="L3098" i="1"/>
  <c r="L3099" i="1"/>
  <c r="L3101" i="1"/>
  <c r="L3104" i="1"/>
  <c r="L3679" i="1"/>
  <c r="L3852" i="1"/>
  <c r="L5101" i="1"/>
  <c r="L5697" i="1"/>
  <c r="L5737" i="1"/>
  <c r="L7170" i="1"/>
  <c r="L8134" i="1"/>
  <c r="L8165" i="1"/>
  <c r="L7283" i="1"/>
  <c r="L2135" i="1"/>
  <c r="L2165" i="1"/>
  <c r="L2170" i="1"/>
  <c r="L2184" i="1"/>
  <c r="L2207" i="1"/>
  <c r="L5715" i="1"/>
  <c r="L4326" i="1"/>
  <c r="L4328" i="1"/>
  <c r="L4329" i="1"/>
  <c r="L411" i="1"/>
  <c r="L6381" i="1"/>
  <c r="L7015" i="1"/>
  <c r="L7024" i="1"/>
  <c r="L7027" i="1"/>
  <c r="L7032" i="1"/>
  <c r="L6955" i="1"/>
  <c r="L1347" i="1"/>
  <c r="L1348" i="1"/>
  <c r="L2636" i="1"/>
  <c r="L2638" i="1"/>
  <c r="L3154" i="1"/>
  <c r="L3170" i="1"/>
  <c r="L3171" i="1"/>
  <c r="L3172" i="1"/>
  <c r="L3175" i="1"/>
  <c r="L3178" i="1"/>
  <c r="L3184" i="1"/>
  <c r="L3967" i="1"/>
  <c r="L3343" i="1"/>
  <c r="L3439" i="1"/>
  <c r="L5271" i="1"/>
  <c r="L5273" i="1"/>
  <c r="L5274" i="1"/>
  <c r="L5331" i="1"/>
  <c r="L5837" i="1"/>
  <c r="L2372" i="1"/>
  <c r="L554" i="1"/>
  <c r="L6169" i="1"/>
  <c r="L6389" i="1"/>
  <c r="L6598" i="1"/>
  <c r="L5088" i="1"/>
  <c r="L7315" i="1"/>
  <c r="L7574" i="1"/>
  <c r="L2313" i="1"/>
  <c r="L3197" i="1"/>
  <c r="L3435" i="1"/>
  <c r="L4271" i="1"/>
  <c r="L6192" i="1"/>
  <c r="L3072" i="1"/>
  <c r="L3073" i="1"/>
  <c r="L6047" i="1"/>
  <c r="L4705" i="1"/>
  <c r="L410" i="1"/>
  <c r="L1908" i="1"/>
  <c r="L1909" i="1"/>
  <c r="L3192" i="1"/>
  <c r="L3201" i="1"/>
  <c r="L3203" i="1"/>
  <c r="L5265" i="1"/>
  <c r="L5267" i="1"/>
  <c r="L5269" i="1"/>
  <c r="L5720" i="1"/>
  <c r="L5872" i="1"/>
  <c r="L8414" i="1"/>
  <c r="L6478" i="1"/>
  <c r="L6479" i="1"/>
  <c r="L4440" i="1"/>
  <c r="L7004" i="1"/>
  <c r="L4216" i="1"/>
  <c r="L4486" i="1"/>
  <c r="L4584" i="1"/>
  <c r="L5898" i="1"/>
  <c r="L6903" i="1"/>
  <c r="L7452" i="1"/>
  <c r="L7577" i="1"/>
  <c r="L8184" i="1"/>
  <c r="L8347" i="1"/>
  <c r="L4356" i="1"/>
  <c r="L7370" i="1"/>
  <c r="L8638" i="1"/>
  <c r="L4750" i="1"/>
  <c r="L4798" i="1"/>
  <c r="L4857" i="1"/>
  <c r="L5396" i="1"/>
  <c r="L2231" i="1"/>
  <c r="L6850" i="1"/>
  <c r="L7706" i="1"/>
  <c r="L7707" i="1"/>
  <c r="L7713" i="1"/>
  <c r="L7724" i="1"/>
  <c r="L7729" i="1"/>
  <c r="L7730" i="1"/>
  <c r="L7685" i="1"/>
  <c r="L7688" i="1"/>
  <c r="L7696" i="1"/>
  <c r="L7698" i="1"/>
  <c r="L7786" i="1"/>
  <c r="L7787" i="1"/>
  <c r="L7822" i="1"/>
  <c r="L7825" i="1"/>
  <c r="L7826" i="1"/>
  <c r="L7827" i="1"/>
  <c r="L8218" i="1"/>
  <c r="L5178" i="1"/>
  <c r="L5655" i="1"/>
  <c r="L7103" i="1"/>
  <c r="L8149" i="1"/>
  <c r="L8216" i="1"/>
  <c r="L8330" i="1"/>
  <c r="L8337" i="1"/>
  <c r="L8409" i="1"/>
  <c r="L7654" i="1"/>
  <c r="L761" i="1"/>
  <c r="L8579" i="1"/>
  <c r="L1454" i="1"/>
  <c r="L1461" i="1"/>
  <c r="L724" i="1"/>
  <c r="L2729" i="1"/>
  <c r="L3414" i="1"/>
  <c r="L7424" i="1"/>
  <c r="L7425" i="1"/>
  <c r="L7445" i="1"/>
  <c r="L7454" i="1"/>
  <c r="L7055" i="1"/>
  <c r="L421" i="1"/>
  <c r="L788" i="1"/>
  <c r="L5794" i="1"/>
  <c r="L4242" i="1"/>
  <c r="L5064" i="1"/>
  <c r="L2061" i="1"/>
  <c r="L4300" i="1"/>
  <c r="L6788" i="1"/>
  <c r="L4504" i="1"/>
  <c r="L5008" i="1"/>
  <c r="L38" i="1"/>
  <c r="L3976" i="1"/>
  <c r="L2879" i="1"/>
  <c r="L2881" i="1"/>
  <c r="L2885" i="1"/>
  <c r="L3977" i="1"/>
  <c r="L6085" i="1"/>
  <c r="L6465" i="1"/>
  <c r="L2070" i="1"/>
  <c r="L5914" i="1"/>
  <c r="L5102" i="1"/>
  <c r="L666" i="1"/>
  <c r="L668" i="1"/>
  <c r="L3326" i="1"/>
  <c r="L5328" i="1"/>
  <c r="L5373" i="1"/>
  <c r="L2098" i="1"/>
  <c r="L2101" i="1"/>
  <c r="L2103" i="1"/>
  <c r="L2104" i="1"/>
  <c r="L2105" i="1"/>
  <c r="L2106" i="1"/>
  <c r="L2910" i="1"/>
  <c r="L2926" i="1"/>
  <c r="L3048" i="1"/>
  <c r="L3854" i="1"/>
  <c r="L5379" i="1"/>
  <c r="L8136" i="1"/>
  <c r="L4016" i="1"/>
  <c r="L5164" i="1"/>
  <c r="L4447" i="1"/>
  <c r="L4719" i="1"/>
  <c r="L7233" i="1"/>
  <c r="L8031" i="1"/>
  <c r="L3219" i="1"/>
  <c r="L3576" i="1"/>
  <c r="L534" i="1"/>
  <c r="L6158" i="1"/>
  <c r="L6412" i="1"/>
  <c r="L6635" i="1"/>
  <c r="L1780" i="1"/>
  <c r="L4327" i="1"/>
  <c r="L4334" i="1"/>
  <c r="L7459" i="1"/>
  <c r="L3062" i="1"/>
  <c r="L1351" i="1"/>
  <c r="L3179" i="1"/>
  <c r="L3186" i="1"/>
  <c r="L3187" i="1"/>
  <c r="L4645" i="1"/>
  <c r="L4956" i="1"/>
  <c r="L5258" i="1"/>
  <c r="L5338" i="1"/>
  <c r="L5719" i="1"/>
  <c r="L5152" i="1"/>
  <c r="L6594" i="1"/>
  <c r="L7230" i="1"/>
  <c r="L3194" i="1"/>
  <c r="L3195" i="1"/>
  <c r="L549" i="1"/>
  <c r="L3963" i="1"/>
  <c r="L3503" i="1"/>
  <c r="L3519" i="1"/>
  <c r="L5797" i="1"/>
  <c r="L5798" i="1"/>
  <c r="L5668" i="1"/>
  <c r="L4457" i="1"/>
  <c r="L5075" i="1"/>
  <c r="L6013" i="1"/>
  <c r="L1081" i="1"/>
  <c r="L5433" i="1"/>
  <c r="L1133" i="1"/>
  <c r="L1136" i="1"/>
  <c r="L1035" i="1"/>
  <c r="L1037" i="1"/>
  <c r="L1196" i="1"/>
  <c r="L6014" i="1"/>
  <c r="L6015" i="1"/>
  <c r="L6476" i="1"/>
  <c r="L7648" i="1"/>
  <c r="L9998" i="1"/>
  <c r="L8305" i="1"/>
  <c r="L8664" i="1"/>
  <c r="L851" i="1"/>
  <c r="L858" i="1"/>
  <c r="L6787" i="1"/>
  <c r="L7261" i="1"/>
  <c r="L7469" i="1"/>
  <c r="L3824" i="1"/>
  <c r="L5650" i="1"/>
  <c r="L1443" i="1"/>
  <c r="L1446" i="1"/>
  <c r="L1960" i="1"/>
  <c r="L1963" i="1"/>
  <c r="L1965" i="1"/>
  <c r="L1968" i="1"/>
  <c r="L1972" i="1"/>
  <c r="L1974" i="1"/>
  <c r="L2872" i="1"/>
  <c r="L3347" i="1"/>
  <c r="L6524" i="1"/>
  <c r="L6525" i="1"/>
  <c r="L6526" i="1"/>
  <c r="L3404" i="1"/>
  <c r="L1249" i="1"/>
  <c r="L3382" i="1"/>
  <c r="L3403" i="1"/>
  <c r="L3401" i="1"/>
  <c r="L3400" i="1"/>
  <c r="L3402" i="1"/>
  <c r="L3552" i="1"/>
  <c r="L6064" i="1"/>
  <c r="L6065" i="1"/>
  <c r="L6066" i="1"/>
  <c r="L6098" i="1"/>
  <c r="L7455" i="1"/>
  <c r="L7456" i="1"/>
  <c r="L137" i="1"/>
  <c r="L159" i="1"/>
  <c r="L164" i="1"/>
  <c r="L169" i="1"/>
  <c r="L171" i="1"/>
  <c r="L172" i="1"/>
  <c r="L173" i="1"/>
  <c r="L174" i="1"/>
  <c r="L1504" i="1"/>
  <c r="L1956" i="1"/>
  <c r="L2865" i="1"/>
  <c r="L2946" i="1"/>
  <c r="L2961" i="1"/>
  <c r="L4122" i="1"/>
  <c r="L5179" i="1"/>
  <c r="L5181" i="1"/>
  <c r="L5607" i="1"/>
  <c r="L7439" i="1"/>
  <c r="L156" i="1"/>
  <c r="L157" i="1"/>
  <c r="L158" i="1"/>
  <c r="L182" i="1"/>
  <c r="L8144" i="1"/>
  <c r="L3345" i="1"/>
  <c r="L1358" i="1"/>
  <c r="L1359" i="1"/>
  <c r="L1362" i="1"/>
  <c r="L1365" i="1"/>
  <c r="L1369" i="1"/>
  <c r="L1370" i="1"/>
  <c r="L1371" i="1"/>
  <c r="L1373" i="1"/>
  <c r="L1911" i="1"/>
  <c r="L1913" i="1"/>
  <c r="L1920" i="1"/>
  <c r="L1922" i="1"/>
  <c r="L5954" i="1"/>
  <c r="L5955" i="1"/>
  <c r="L6303" i="1"/>
  <c r="L6334" i="1"/>
  <c r="L6445" i="1"/>
  <c r="L7500" i="1"/>
  <c r="L8294" i="1"/>
  <c r="L8472" i="1"/>
  <c r="L8494" i="1"/>
  <c r="L1253" i="1"/>
  <c r="L1255" i="1"/>
  <c r="L1831" i="1"/>
  <c r="L3265" i="1"/>
  <c r="L4017" i="1"/>
  <c r="L2719" i="1"/>
  <c r="L6349" i="1"/>
  <c r="L4024" i="1"/>
  <c r="L7092" i="1"/>
  <c r="L9186" i="1"/>
  <c r="L1936" i="1"/>
  <c r="L1937" i="1"/>
  <c r="L2476" i="1"/>
  <c r="L4280" i="1"/>
  <c r="L5950" i="1"/>
  <c r="L5958" i="1"/>
  <c r="L6683" i="1"/>
  <c r="L6933" i="1"/>
  <c r="L747" i="1"/>
  <c r="L751" i="1"/>
  <c r="L753" i="1"/>
  <c r="L7250" i="1"/>
  <c r="L165" i="1"/>
  <c r="L179" i="1"/>
  <c r="L3354" i="1"/>
  <c r="L3697" i="1"/>
  <c r="L5453" i="1"/>
  <c r="L5454" i="1"/>
  <c r="L5457" i="1"/>
  <c r="L5458" i="1"/>
  <c r="L40" i="1"/>
  <c r="L41" i="1"/>
  <c r="L143" i="1"/>
  <c r="L188" i="1"/>
  <c r="L6120" i="1"/>
  <c r="L7039" i="1"/>
  <c r="L7107" i="1"/>
  <c r="L7108" i="1"/>
  <c r="L2698" i="1"/>
  <c r="L2969" i="1"/>
  <c r="L4419" i="1"/>
  <c r="L4507" i="1"/>
  <c r="L4508" i="1"/>
  <c r="L4673" i="1"/>
  <c r="L4674" i="1"/>
  <c r="L869" i="1"/>
  <c r="L870" i="1"/>
  <c r="L6413" i="1"/>
  <c r="L6663" i="1"/>
  <c r="L6666" i="1"/>
  <c r="L4000" i="1"/>
  <c r="L4001" i="1"/>
  <c r="L4002" i="1"/>
  <c r="L5533" i="1"/>
  <c r="L5623" i="1"/>
  <c r="L5836" i="1"/>
  <c r="L5622" i="1"/>
  <c r="L3667" i="1"/>
  <c r="L3668" i="1"/>
  <c r="L4936" i="1"/>
  <c r="L5411" i="1"/>
  <c r="L5742" i="1"/>
  <c r="L419" i="1"/>
  <c r="L531" i="1"/>
  <c r="L7371" i="1"/>
  <c r="L8001" i="1"/>
  <c r="L574" i="1"/>
  <c r="L3671" i="1"/>
  <c r="L4583" i="1"/>
  <c r="L4966" i="1"/>
  <c r="L6834" i="1"/>
  <c r="L6835" i="1"/>
  <c r="L7495" i="1"/>
  <c r="L8141" i="1"/>
  <c r="L535" i="1"/>
  <c r="L544" i="1"/>
  <c r="L3666" i="1"/>
  <c r="L5637" i="1"/>
  <c r="L5883" i="1"/>
  <c r="L6435" i="1"/>
  <c r="L6436" i="1"/>
  <c r="L6707" i="1"/>
  <c r="L7576" i="1"/>
  <c r="L571" i="1"/>
  <c r="L1183" i="1"/>
  <c r="L1190" i="1"/>
  <c r="L3425" i="1"/>
  <c r="L6106" i="1"/>
  <c r="L6423" i="1"/>
  <c r="L7342" i="1"/>
  <c r="L7475" i="1"/>
  <c r="L3358" i="1"/>
  <c r="L6547" i="1"/>
  <c r="L1193" i="1"/>
  <c r="L2517" i="1"/>
  <c r="L3743" i="1"/>
  <c r="L4112" i="1"/>
  <c r="L4113" i="1"/>
  <c r="L431" i="1"/>
  <c r="L439" i="1"/>
  <c r="L5945" i="1"/>
  <c r="L6920" i="1"/>
  <c r="L6921" i="1"/>
  <c r="L6922" i="1"/>
  <c r="L6960" i="1"/>
  <c r="L6961" i="1"/>
  <c r="L7625" i="1"/>
  <c r="L7632" i="1"/>
  <c r="L7763" i="1"/>
  <c r="L1300" i="1"/>
  <c r="L2512" i="1"/>
  <c r="L2687" i="1"/>
  <c r="L2688" i="1"/>
  <c r="L2694" i="1"/>
  <c r="L4109" i="1"/>
  <c r="L5896" i="1"/>
  <c r="L6210" i="1"/>
  <c r="L8415" i="1"/>
  <c r="L8416" i="1"/>
  <c r="L1217" i="1"/>
  <c r="L1221" i="1"/>
  <c r="L1227" i="1"/>
  <c r="L1230" i="1"/>
  <c r="L1236" i="1"/>
  <c r="L1980" i="1"/>
  <c r="L1982" i="1"/>
  <c r="L1984" i="1"/>
  <c r="L2001" i="1"/>
  <c r="L2117" i="1"/>
  <c r="L2118" i="1"/>
  <c r="L2120" i="1"/>
  <c r="L2121" i="1"/>
  <c r="L2125" i="1"/>
  <c r="L2709" i="1"/>
  <c r="L2871" i="1"/>
  <c r="L3344" i="1"/>
  <c r="L4110" i="1"/>
  <c r="L5365" i="1"/>
  <c r="L5553" i="1"/>
  <c r="L5882" i="1"/>
  <c r="L240" i="1"/>
  <c r="L6361" i="1"/>
  <c r="L6362" i="1"/>
  <c r="L6363" i="1"/>
  <c r="L6507" i="1"/>
  <c r="L6508" i="1"/>
  <c r="L6509" i="1"/>
  <c r="L6510" i="1"/>
  <c r="L7053" i="1"/>
  <c r="L7965" i="1"/>
  <c r="L718" i="1"/>
  <c r="L3518" i="1"/>
  <c r="L5871" i="1"/>
  <c r="L31" i="1"/>
  <c r="L9775" i="1"/>
  <c r="L10050" i="1"/>
  <c r="L9786" i="1"/>
  <c r="L3013" i="1"/>
  <c r="L3014" i="1"/>
  <c r="L3017" i="1"/>
  <c r="L3609" i="1"/>
  <c r="L3618" i="1"/>
  <c r="L3975" i="1"/>
  <c r="L5209" i="1"/>
  <c r="L155" i="1"/>
  <c r="L1169" i="1"/>
  <c r="L3419" i="1"/>
  <c r="L6404" i="1"/>
  <c r="L6898" i="1"/>
  <c r="L6001" i="1"/>
  <c r="L5304" i="1"/>
  <c r="L5305" i="1"/>
  <c r="L5307" i="1"/>
  <c r="L5771" i="1"/>
  <c r="L6219" i="1"/>
  <c r="L4647" i="1"/>
  <c r="L4366" i="1"/>
  <c r="L6757" i="1"/>
  <c r="L3132" i="1"/>
  <c r="L6586" i="1"/>
  <c r="L3575" i="1"/>
  <c r="L6587" i="1"/>
  <c r="L1310" i="1"/>
  <c r="L1776" i="1"/>
  <c r="L2998" i="1"/>
  <c r="L3000" i="1"/>
  <c r="L3001" i="1"/>
  <c r="L6792" i="1"/>
  <c r="L5081" i="1"/>
  <c r="L4330" i="1"/>
  <c r="L3851" i="1"/>
  <c r="L7658" i="1"/>
  <c r="L3507" i="1"/>
  <c r="L5329" i="1"/>
  <c r="L6346" i="1"/>
  <c r="L6778" i="1"/>
  <c r="L8495" i="1"/>
  <c r="L6670" i="1"/>
  <c r="L2317" i="1"/>
  <c r="L2319" i="1"/>
  <c r="L3064" i="1"/>
  <c r="L3077" i="1"/>
  <c r="L8010" i="1"/>
  <c r="L2597" i="1"/>
  <c r="L5688" i="1"/>
  <c r="L1265" i="1"/>
  <c r="L5403" i="1"/>
  <c r="L5530" i="1"/>
  <c r="L4158" i="1"/>
  <c r="L2439" i="1"/>
  <c r="L7266" i="1"/>
  <c r="L243" i="1"/>
  <c r="L6217" i="1"/>
  <c r="L6502" i="1"/>
  <c r="L6503" i="1"/>
  <c r="L6505" i="1"/>
  <c r="L6680" i="1"/>
  <c r="L8015" i="1"/>
  <c r="L6092" i="1"/>
  <c r="L4348" i="1"/>
  <c r="L4349" i="1"/>
  <c r="L4352" i="1"/>
  <c r="L5988" i="1"/>
  <c r="L3540" i="1"/>
  <c r="L5799" i="1"/>
  <c r="L3531" i="1"/>
  <c r="L5226" i="1"/>
  <c r="L3491" i="1"/>
  <c r="L4368" i="1"/>
  <c r="L4369" i="1"/>
  <c r="L6170" i="1"/>
  <c r="L8576" i="1"/>
  <c r="L1021" i="1"/>
  <c r="L5076" i="1"/>
  <c r="L6938" i="1"/>
  <c r="L6992" i="1"/>
  <c r="L7319" i="1"/>
  <c r="L8179" i="1"/>
  <c r="L8323" i="1"/>
  <c r="L8410" i="1"/>
  <c r="L8737" i="1"/>
  <c r="L1012" i="1"/>
  <c r="L109" i="1"/>
  <c r="L1023" i="1"/>
  <c r="L1025" i="1"/>
  <c r="L1026" i="1"/>
  <c r="L1027" i="1"/>
  <c r="L1029" i="1"/>
  <c r="L1040" i="1"/>
  <c r="L1044" i="1"/>
  <c r="L1047" i="1"/>
  <c r="L1141" i="1"/>
  <c r="L1151" i="1"/>
  <c r="L1157" i="1"/>
  <c r="L4156" i="1"/>
  <c r="L4510" i="1"/>
  <c r="L4490" i="1"/>
  <c r="L4491" i="1"/>
  <c r="L4493" i="1"/>
  <c r="L1049" i="1"/>
  <c r="L1051" i="1"/>
  <c r="L1033" i="1"/>
  <c r="L1144" i="1"/>
  <c r="L1147" i="1"/>
  <c r="L6016" i="1"/>
  <c r="L6193" i="1"/>
  <c r="L6194" i="1"/>
  <c r="L6234" i="1"/>
  <c r="L6418" i="1"/>
  <c r="L7091" i="1"/>
  <c r="L7427" i="1"/>
  <c r="L7496" i="1"/>
  <c r="L7597" i="1"/>
  <c r="L7635" i="1"/>
  <c r="L7636" i="1"/>
  <c r="L7639" i="1"/>
  <c r="L7640" i="1"/>
  <c r="L7641" i="1"/>
  <c r="L7642" i="1"/>
  <c r="L7643" i="1"/>
  <c r="L7644" i="1"/>
  <c r="L7646" i="1"/>
  <c r="L7647" i="1"/>
  <c r="L7649" i="1"/>
  <c r="L8113" i="1"/>
  <c r="L8451" i="1"/>
  <c r="L8453" i="1"/>
  <c r="L8551" i="1"/>
  <c r="L8810" i="1"/>
  <c r="L8831" i="1"/>
  <c r="L8832" i="1"/>
  <c r="L9203" i="1"/>
  <c r="L9334" i="1"/>
  <c r="L9427" i="1"/>
  <c r="L9428" i="1"/>
  <c r="L9429" i="1"/>
  <c r="L9532" i="1"/>
  <c r="L10176" i="1"/>
  <c r="L9987" i="1"/>
  <c r="L10009" i="1"/>
  <c r="L9687" i="1"/>
  <c r="L10083" i="1"/>
  <c r="L9942" i="1"/>
  <c r="L6129" i="1"/>
  <c r="L6131" i="1"/>
  <c r="L6133" i="1"/>
  <c r="L6143" i="1"/>
  <c r="L6673" i="1"/>
  <c r="L6675" i="1"/>
  <c r="L6679" i="1"/>
  <c r="L7269" i="1"/>
  <c r="L7281" i="1"/>
  <c r="L7385" i="1"/>
  <c r="L7390" i="1"/>
  <c r="L7476" i="1"/>
  <c r="L7478" i="1"/>
  <c r="L7672" i="1"/>
  <c r="L7673" i="1"/>
  <c r="L8639" i="1"/>
  <c r="L6728" i="1"/>
  <c r="L6729" i="1"/>
  <c r="L6731" i="1"/>
  <c r="L6749" i="1"/>
  <c r="L6750" i="1"/>
  <c r="L7272" i="1"/>
  <c r="L7284" i="1"/>
  <c r="L7285" i="1"/>
  <c r="L6748" i="1"/>
  <c r="L7540" i="1"/>
  <c r="L7686" i="1"/>
  <c r="L7805" i="1"/>
  <c r="L7821" i="1"/>
  <c r="L853" i="1"/>
  <c r="L854" i="1"/>
  <c r="L880" i="1"/>
  <c r="L4532" i="1"/>
  <c r="L7260" i="1"/>
  <c r="L7262" i="1"/>
  <c r="L7611" i="1"/>
  <c r="L4974" i="1"/>
  <c r="L4978" i="1"/>
  <c r="L7590" i="1"/>
  <c r="L7592" i="1"/>
  <c r="L7593" i="1"/>
  <c r="L3829" i="1"/>
  <c r="L4142" i="1"/>
  <c r="L4143" i="1"/>
  <c r="L6224" i="1"/>
  <c r="L7877" i="1"/>
  <c r="L7887" i="1"/>
  <c r="L9941" i="1"/>
  <c r="L4340" i="1"/>
  <c r="L4343" i="1"/>
  <c r="L10138" i="1"/>
  <c r="L10139" i="1"/>
  <c r="L759" i="1"/>
  <c r="L765" i="1"/>
  <c r="L766" i="1"/>
  <c r="L770" i="1"/>
  <c r="L825" i="1"/>
  <c r="L1409" i="1"/>
  <c r="L2385" i="1"/>
  <c r="L5855" i="1"/>
  <c r="L461" i="1"/>
  <c r="L5647" i="1"/>
  <c r="L1525" i="1"/>
  <c r="L1533" i="1"/>
  <c r="L1540" i="1"/>
  <c r="L1545" i="1"/>
  <c r="L1568" i="1"/>
  <c r="L1574" i="1"/>
  <c r="L1586" i="1"/>
  <c r="L1959" i="1"/>
  <c r="L1969" i="1"/>
  <c r="L1971" i="1"/>
  <c r="L5810" i="1"/>
  <c r="L5811" i="1"/>
  <c r="L10046" i="1"/>
  <c r="L5935" i="1"/>
  <c r="L7517" i="1"/>
  <c r="L7519" i="1"/>
  <c r="L7520" i="1"/>
  <c r="L5058" i="1"/>
  <c r="L7457" i="1"/>
  <c r="L150" i="1"/>
  <c r="L153" i="1"/>
  <c r="L202" i="1"/>
  <c r="L203" i="1"/>
  <c r="L205" i="1"/>
  <c r="L208" i="1"/>
  <c r="L223" i="1"/>
  <c r="L229" i="1"/>
  <c r="L783" i="1"/>
  <c r="L785" i="1"/>
  <c r="L1484" i="1"/>
  <c r="L1496" i="1"/>
  <c r="L1497" i="1"/>
  <c r="L1508" i="1"/>
  <c r="L1513" i="1"/>
  <c r="L1514" i="1"/>
  <c r="L2863" i="1"/>
  <c r="L2959" i="1"/>
  <c r="L3018" i="1"/>
  <c r="L4119" i="1"/>
  <c r="L4121" i="1"/>
  <c r="L5172" i="1"/>
  <c r="L5173" i="1"/>
  <c r="L5175" i="1"/>
  <c r="L5177" i="1"/>
  <c r="L5218" i="1"/>
  <c r="L5386" i="1"/>
  <c r="L5387" i="1"/>
  <c r="L5567" i="1"/>
  <c r="L5577" i="1"/>
  <c r="L5578" i="1"/>
  <c r="L5583" i="1"/>
  <c r="L5584" i="1"/>
  <c r="L390" i="1"/>
  <c r="L391" i="1"/>
  <c r="L5911" i="1"/>
  <c r="L5976" i="1"/>
  <c r="L6164" i="1"/>
  <c r="L2411" i="1"/>
  <c r="L5566" i="1"/>
  <c r="L7749" i="1"/>
  <c r="L1452" i="1"/>
  <c r="L1459" i="1"/>
  <c r="L1464" i="1"/>
  <c r="L4023" i="1"/>
  <c r="L1451" i="1"/>
  <c r="L7409" i="1"/>
  <c r="L211" i="1"/>
  <c r="L212" i="1"/>
  <c r="L1500" i="1"/>
  <c r="L167" i="1"/>
  <c r="L181" i="1"/>
  <c r="L183" i="1"/>
  <c r="L2409" i="1"/>
  <c r="L1378" i="1"/>
  <c r="L1531" i="1"/>
  <c r="L1536" i="1"/>
  <c r="L1553" i="1"/>
  <c r="L1555" i="1"/>
  <c r="L1557" i="1"/>
  <c r="L1559" i="1"/>
  <c r="L1571" i="1"/>
  <c r="L2964" i="1"/>
  <c r="L4279" i="1"/>
  <c r="L5693" i="1"/>
  <c r="L5722" i="1"/>
  <c r="L6610" i="1"/>
  <c r="L2474" i="1"/>
  <c r="L7441" i="1"/>
  <c r="L7473" i="1"/>
  <c r="L8763" i="1"/>
  <c r="L1548" i="1"/>
  <c r="L1547" i="1"/>
  <c r="L10085" i="1"/>
  <c r="L721" i="1"/>
  <c r="L722" i="1"/>
  <c r="L723" i="1"/>
  <c r="L726" i="1"/>
  <c r="L727" i="1"/>
  <c r="L1292" i="1"/>
  <c r="L1296" i="1"/>
  <c r="L1325" i="1"/>
  <c r="L3916" i="1"/>
  <c r="L5057" i="1"/>
  <c r="L6833" i="1"/>
  <c r="L7423" i="1"/>
  <c r="L7437" i="1"/>
  <c r="L7700" i="1"/>
  <c r="L8095" i="1"/>
  <c r="L47" i="1"/>
  <c r="L49" i="1"/>
  <c r="L58" i="1"/>
  <c r="L2400" i="1"/>
  <c r="L9777" i="1"/>
  <c r="L10112" i="1"/>
  <c r="L10113" i="1"/>
  <c r="L7750" i="1"/>
  <c r="L10129" i="1"/>
  <c r="L485" i="1"/>
  <c r="L486" i="1"/>
  <c r="L1093" i="1"/>
  <c r="L1950" i="1"/>
  <c r="L1951" i="1"/>
  <c r="L2522" i="1"/>
  <c r="L2948" i="1"/>
  <c r="L3840" i="1"/>
  <c r="L3842" i="1"/>
  <c r="L3843" i="1"/>
  <c r="L5649" i="1"/>
  <c r="L5892" i="1"/>
  <c r="L6516" i="1"/>
  <c r="L6517" i="1"/>
  <c r="L1357" i="1"/>
  <c r="L1366" i="1"/>
  <c r="L1372" i="1"/>
  <c r="L1374" i="1"/>
  <c r="L1414" i="1"/>
  <c r="L1415" i="1"/>
  <c r="L1416" i="1"/>
  <c r="L1915" i="1"/>
  <c r="L1916" i="1"/>
  <c r="L1917" i="1"/>
  <c r="L1926" i="1"/>
  <c r="L1927" i="1"/>
  <c r="L1938" i="1"/>
  <c r="L2461" i="1"/>
  <c r="L3912" i="1"/>
  <c r="L2493" i="1"/>
  <c r="L2494" i="1"/>
  <c r="L2523" i="1"/>
  <c r="L6299" i="1"/>
  <c r="L6514" i="1"/>
  <c r="L6915" i="1"/>
  <c r="L8588" i="1"/>
  <c r="L8686" i="1"/>
  <c r="L8690" i="1"/>
  <c r="L8693" i="1"/>
  <c r="L8967" i="1"/>
  <c r="L3879" i="1"/>
  <c r="L434" i="1"/>
  <c r="L438" i="1"/>
  <c r="L1089" i="1"/>
  <c r="L1250" i="1"/>
  <c r="L1252" i="1"/>
  <c r="L1256" i="1"/>
  <c r="L1257" i="1"/>
  <c r="L1258" i="1"/>
  <c r="L1824" i="1"/>
  <c r="L1825" i="1"/>
  <c r="L1826" i="1"/>
  <c r="L1827" i="1"/>
  <c r="L1832" i="1"/>
  <c r="L1833" i="1"/>
  <c r="L1834" i="1"/>
  <c r="L1835" i="1"/>
  <c r="L1836" i="1"/>
  <c r="L1838" i="1"/>
  <c r="L1840" i="1"/>
  <c r="L1846" i="1"/>
  <c r="L1930" i="1"/>
  <c r="L1931" i="1"/>
  <c r="L1932" i="1"/>
  <c r="L2722" i="1"/>
  <c r="L5073" i="1"/>
  <c r="L6118" i="1"/>
  <c r="L7041" i="1"/>
  <c r="L4022" i="1"/>
  <c r="L1475" i="1"/>
  <c r="L1474" i="1"/>
  <c r="L379" i="1"/>
  <c r="L380" i="1"/>
  <c r="L3023" i="1"/>
  <c r="L3839" i="1"/>
  <c r="L5215" i="1"/>
  <c r="L5217" i="1"/>
  <c r="L5295" i="1"/>
  <c r="L5384" i="1"/>
  <c r="L6257" i="1"/>
  <c r="L6258" i="1"/>
  <c r="L6753" i="1"/>
  <c r="L1923" i="1"/>
  <c r="L749" i="1"/>
  <c r="L750" i="1"/>
  <c r="L755" i="1"/>
  <c r="L758" i="1"/>
  <c r="L5391" i="1"/>
  <c r="L5407" i="1"/>
  <c r="L5408" i="1"/>
  <c r="L5445" i="1"/>
  <c r="L6900" i="1"/>
  <c r="L1405" i="1"/>
  <c r="L5389" i="1"/>
  <c r="L148" i="1"/>
  <c r="L1404" i="1"/>
  <c r="L1406" i="1"/>
  <c r="L7151" i="1"/>
  <c r="L7309" i="1"/>
  <c r="L7531" i="1"/>
  <c r="L7758" i="1"/>
  <c r="L8104" i="1"/>
  <c r="L8533" i="1"/>
  <c r="L8534" i="1"/>
  <c r="L8570" i="1"/>
  <c r="L186" i="1"/>
  <c r="L2546" i="1"/>
  <c r="L2549" i="1"/>
  <c r="L2551" i="1"/>
  <c r="L2553" i="1"/>
  <c r="L2786" i="1"/>
  <c r="L3686" i="1"/>
  <c r="L3695" i="1"/>
  <c r="L3698" i="1"/>
  <c r="L3699" i="1"/>
  <c r="L3700" i="1"/>
  <c r="L3703" i="1"/>
  <c r="L3894" i="1"/>
  <c r="L3714" i="1"/>
  <c r="L3716" i="1"/>
  <c r="L3723" i="1"/>
  <c r="L5244" i="1"/>
  <c r="L5246" i="1"/>
  <c r="L5254" i="1"/>
  <c r="L5447" i="1"/>
  <c r="L5451" i="1"/>
  <c r="L5787" i="1"/>
  <c r="L51" i="1"/>
  <c r="L5933" i="1"/>
  <c r="L6165" i="1"/>
  <c r="L6437" i="1"/>
  <c r="L6609" i="1"/>
  <c r="L6838" i="1"/>
  <c r="L6841" i="1"/>
  <c r="L6842" i="1"/>
  <c r="L7652" i="1"/>
  <c r="L8606" i="1"/>
  <c r="L8607" i="1"/>
  <c r="L8608" i="1"/>
  <c r="L8609" i="1"/>
  <c r="L8907" i="1"/>
  <c r="L9181" i="1"/>
  <c r="L2974" i="1"/>
  <c r="L2975" i="1"/>
  <c r="L4512" i="1"/>
  <c r="L4672" i="1"/>
  <c r="L871" i="1"/>
  <c r="L7011" i="1"/>
  <c r="L3729" i="1"/>
  <c r="L4033" i="1"/>
  <c r="L3993" i="1"/>
  <c r="L3995" i="1"/>
  <c r="L3999" i="1"/>
  <c r="L4007" i="1"/>
  <c r="L4248" i="1"/>
  <c r="L4577" i="1"/>
  <c r="L4579" i="1"/>
  <c r="L4591" i="1"/>
  <c r="L4617" i="1"/>
  <c r="L4726" i="1"/>
  <c r="L4727" i="1"/>
  <c r="L4728" i="1"/>
  <c r="L6621" i="1"/>
  <c r="L6623" i="1"/>
  <c r="L6624" i="1"/>
  <c r="L7222" i="1"/>
  <c r="L7223" i="1"/>
  <c r="L2027" i="1"/>
  <c r="L2028" i="1"/>
  <c r="L3987" i="1"/>
  <c r="L3988" i="1"/>
  <c r="L3989" i="1"/>
  <c r="L3997" i="1"/>
  <c r="L4003" i="1"/>
  <c r="L4722" i="1"/>
  <c r="L4731" i="1"/>
  <c r="L4732" i="1"/>
  <c r="L5204" i="1"/>
  <c r="L5208" i="1"/>
  <c r="L5624" i="1"/>
  <c r="L5835" i="1"/>
  <c r="L6613" i="1"/>
  <c r="L6615" i="1"/>
  <c r="L6616" i="1"/>
  <c r="L6617" i="1"/>
  <c r="L6618" i="1"/>
  <c r="L6619" i="1"/>
  <c r="L6620" i="1"/>
  <c r="L7160" i="1"/>
  <c r="L7379" i="1"/>
  <c r="L8704" i="1"/>
  <c r="L4177" i="1"/>
  <c r="L6890" i="1"/>
  <c r="L7317" i="1"/>
  <c r="L3046" i="1"/>
  <c r="L6448" i="1"/>
  <c r="L6450" i="1"/>
  <c r="L6452" i="1"/>
  <c r="L6453" i="1"/>
  <c r="L656" i="1"/>
  <c r="L4454" i="1"/>
  <c r="L5642" i="1"/>
  <c r="L6059" i="1"/>
  <c r="L5275" i="1"/>
  <c r="L5743" i="1"/>
  <c r="L8855" i="1"/>
  <c r="L6424" i="1"/>
  <c r="L575" i="1"/>
  <c r="L2047" i="1"/>
  <c r="L4941" i="1"/>
  <c r="L5098" i="1"/>
  <c r="L7494" i="1"/>
  <c r="L8035" i="1"/>
  <c r="L587" i="1"/>
  <c r="L643" i="1"/>
  <c r="L3665" i="1"/>
  <c r="L4603" i="1"/>
  <c r="L5229" i="1"/>
  <c r="L5230" i="1"/>
  <c r="L5256" i="1"/>
  <c r="L5427" i="1"/>
  <c r="L5428" i="1"/>
  <c r="L5431" i="1"/>
  <c r="L5432" i="1"/>
  <c r="L5629" i="1"/>
  <c r="L5631" i="1"/>
  <c r="L532" i="1"/>
  <c r="L6004" i="1"/>
  <c r="L6009" i="1"/>
  <c r="L6469" i="1"/>
  <c r="L7013" i="1"/>
  <c r="L7058" i="1"/>
  <c r="L7609" i="1"/>
  <c r="L8115" i="1"/>
  <c r="L8835" i="1"/>
  <c r="L9208" i="1"/>
  <c r="L123" i="1"/>
  <c r="L125" i="1"/>
  <c r="L126" i="1"/>
  <c r="L127" i="1"/>
  <c r="L128" i="1"/>
  <c r="L129" i="1"/>
  <c r="L130" i="1"/>
  <c r="L569" i="1"/>
  <c r="L570" i="1"/>
  <c r="L1177" i="1"/>
  <c r="L1182" i="1"/>
  <c r="L1188" i="1"/>
  <c r="L3424" i="1"/>
  <c r="L4267" i="1"/>
  <c r="L4538" i="1"/>
  <c r="L4539" i="1"/>
  <c r="L4942" i="1"/>
  <c r="L5429" i="1"/>
  <c r="L5784" i="1"/>
  <c r="L3360" i="1"/>
  <c r="L4944" i="1"/>
  <c r="L4945" i="1"/>
  <c r="L5425" i="1"/>
  <c r="L2024" i="1"/>
  <c r="L2504" i="1"/>
  <c r="L2508" i="1"/>
  <c r="L3539" i="1"/>
  <c r="L3738" i="1"/>
  <c r="L3741" i="1"/>
  <c r="L3755" i="1"/>
  <c r="L446" i="1"/>
  <c r="L5943" i="1"/>
  <c r="L5944" i="1"/>
  <c r="L6318" i="1"/>
  <c r="L6649" i="1"/>
  <c r="L6919" i="1"/>
  <c r="L7631" i="1"/>
  <c r="L6693" i="1"/>
  <c r="L2937" i="1"/>
  <c r="L2939" i="1"/>
  <c r="L6698" i="1"/>
  <c r="L6696" i="1"/>
  <c r="L7968" i="1"/>
  <c r="L601" i="1"/>
  <c r="L2003" i="1"/>
  <c r="L2005" i="1"/>
  <c r="L2006" i="1"/>
  <c r="L3413" i="1"/>
  <c r="L3768" i="1"/>
  <c r="L3769" i="1"/>
  <c r="L6020" i="1"/>
  <c r="L6022" i="1"/>
  <c r="L6115" i="1"/>
  <c r="L6208" i="1"/>
  <c r="L6375" i="1"/>
  <c r="L6417" i="1"/>
  <c r="L7009" i="1"/>
  <c r="L7251" i="1"/>
  <c r="L7859" i="1"/>
  <c r="L8106" i="1"/>
  <c r="L8107" i="1"/>
  <c r="L8341" i="1"/>
  <c r="L8342" i="1"/>
  <c r="L8556" i="1"/>
  <c r="L9306" i="1"/>
  <c r="L528" i="1"/>
  <c r="L529" i="1"/>
  <c r="L530" i="1"/>
  <c r="L1379" i="1"/>
  <c r="L1380" i="1"/>
  <c r="L1382" i="1"/>
  <c r="L1383" i="1"/>
  <c r="L1385" i="1"/>
  <c r="L1386" i="1"/>
  <c r="L1387" i="1"/>
  <c r="L1389" i="1"/>
  <c r="L1390" i="1"/>
  <c r="L1391" i="1"/>
  <c r="L1394" i="1"/>
  <c r="L1395" i="1"/>
  <c r="L1396" i="1"/>
  <c r="L1983" i="1"/>
  <c r="L1985" i="1"/>
  <c r="L1989" i="1"/>
  <c r="L1991" i="1"/>
  <c r="L1992" i="1"/>
  <c r="L1994" i="1"/>
  <c r="L1997" i="1"/>
  <c r="L2000" i="1"/>
  <c r="L2008" i="1"/>
  <c r="L2009" i="1"/>
  <c r="L2010" i="1"/>
  <c r="L2011" i="1"/>
  <c r="L2126" i="1"/>
  <c r="L2708" i="1"/>
  <c r="L2710" i="1"/>
  <c r="L6214" i="1"/>
  <c r="L6990" i="1"/>
  <c r="L6995" i="1"/>
  <c r="L6996" i="1"/>
  <c r="L6997" i="1"/>
  <c r="L6998" i="1"/>
  <c r="L7291" i="1"/>
  <c r="L7434" i="1"/>
  <c r="L7453" i="1"/>
  <c r="L8295" i="1"/>
  <c r="L8600" i="1"/>
  <c r="L8966" i="1"/>
  <c r="L4738" i="1"/>
  <c r="L2134" i="1"/>
  <c r="L5948" i="1"/>
  <c r="L5952" i="1"/>
  <c r="L378" i="1"/>
  <c r="L402" i="1"/>
  <c r="L403" i="1"/>
  <c r="L404" i="1"/>
  <c r="L405" i="1"/>
  <c r="L3248" i="1"/>
  <c r="L3250" i="1"/>
  <c r="L821" i="1"/>
  <c r="L820" i="1"/>
  <c r="L801" i="1"/>
  <c r="L802" i="1"/>
  <c r="L2396" i="1"/>
  <c r="L2395" i="1"/>
  <c r="L2394" i="1"/>
  <c r="L2393" i="1"/>
  <c r="L835" i="1"/>
  <c r="L5225" i="1"/>
  <c r="L6167" i="1"/>
  <c r="L8148" i="1"/>
  <c r="L716" i="1"/>
  <c r="L1436" i="1"/>
  <c r="L1437" i="1"/>
  <c r="L2956" i="1"/>
  <c r="L3015" i="1"/>
  <c r="L3516" i="1"/>
  <c r="L2944" i="1"/>
  <c r="L2943" i="1"/>
  <c r="L5628" i="1"/>
  <c r="L5838" i="1"/>
  <c r="L6501" i="1"/>
  <c r="L6627" i="1"/>
  <c r="L7049" i="1"/>
  <c r="L7944" i="1"/>
  <c r="L8169" i="1"/>
  <c r="L8541" i="1"/>
  <c r="L8878" i="1"/>
  <c r="L8990" i="1"/>
  <c r="L366" i="1"/>
  <c r="L1891" i="1"/>
  <c r="L2111" i="1"/>
  <c r="L3835" i="1"/>
  <c r="L3836" i="1"/>
  <c r="L7043" i="1"/>
  <c r="L8094" i="1"/>
  <c r="L10032" i="1"/>
  <c r="L9977" i="1"/>
  <c r="L10042" i="1"/>
  <c r="L10022" i="1"/>
  <c r="L9984" i="1"/>
  <c r="L10041" i="1"/>
  <c r="L10077" i="1"/>
  <c r="L10116" i="1"/>
  <c r="L10122" i="1"/>
  <c r="L10128" i="1"/>
  <c r="L10039" i="1"/>
  <c r="L110" i="1"/>
  <c r="L111" i="1"/>
  <c r="L114" i="1"/>
  <c r="L116" i="1"/>
  <c r="L117" i="1"/>
  <c r="L119" i="1"/>
  <c r="L120" i="1"/>
  <c r="L121" i="1"/>
  <c r="L2954" i="1"/>
  <c r="L2955" i="1"/>
  <c r="L2963" i="1"/>
  <c r="L3608" i="1"/>
  <c r="L3619" i="1"/>
  <c r="L3620" i="1"/>
  <c r="L5311" i="1"/>
  <c r="L5312" i="1"/>
  <c r="L7139" i="1"/>
  <c r="L8581" i="1"/>
  <c r="L2726" i="1"/>
  <c r="L2727" i="1"/>
  <c r="L2728" i="1"/>
  <c r="L2717" i="1"/>
  <c r="L2718" i="1"/>
  <c r="L1120" i="1"/>
  <c r="L1121" i="1"/>
  <c r="L1052" i="1"/>
  <c r="L1054" i="1"/>
  <c r="L1056" i="1"/>
  <c r="L5463" i="1"/>
  <c r="L5326" i="1"/>
  <c r="L6117" i="1"/>
  <c r="L6122" i="1"/>
  <c r="L6700" i="1"/>
  <c r="L6943" i="1"/>
  <c r="L6944" i="1"/>
  <c r="L8569" i="1"/>
  <c r="L8918" i="1"/>
  <c r="L9130" i="1"/>
  <c r="L9131" i="1"/>
  <c r="L9327" i="1"/>
  <c r="L3722" i="1"/>
  <c r="L7866" i="1"/>
  <c r="L6002" i="1"/>
  <c r="L3025" i="1"/>
  <c r="L6025" i="1"/>
  <c r="L6027" i="1"/>
  <c r="L6038" i="1"/>
  <c r="L6039" i="1"/>
  <c r="L2208" i="1"/>
  <c r="L6984" i="1"/>
  <c r="L3443" i="1"/>
  <c r="L3445" i="1"/>
  <c r="L3957" i="1"/>
  <c r="L3121" i="1"/>
  <c r="L3124" i="1"/>
  <c r="L4954" i="1"/>
  <c r="L4955" i="1"/>
  <c r="L5048" i="1"/>
  <c r="L5054" i="1"/>
  <c r="L5078" i="1"/>
  <c r="L6287" i="1"/>
  <c r="L6288" i="1"/>
  <c r="L6520" i="1"/>
  <c r="L6826" i="1"/>
  <c r="L8189" i="1"/>
  <c r="L8190" i="1"/>
  <c r="L8191" i="1"/>
  <c r="L8192" i="1"/>
  <c r="L8225" i="1"/>
  <c r="L7265" i="1"/>
  <c r="L1612" i="1"/>
  <c r="L30" i="1"/>
  <c r="L1906" i="1"/>
  <c r="L1660" i="1"/>
  <c r="L3941" i="1"/>
  <c r="L3944" i="1"/>
  <c r="L4627" i="1"/>
  <c r="L5303" i="1"/>
  <c r="L5772" i="1"/>
  <c r="L8865" i="1"/>
  <c r="L1897" i="1"/>
  <c r="L3217" i="1"/>
  <c r="L3234" i="1"/>
  <c r="L5276" i="1"/>
  <c r="L5503" i="1"/>
  <c r="L5504" i="1"/>
  <c r="L7069" i="1"/>
  <c r="L7071" i="1"/>
  <c r="L7754" i="1"/>
  <c r="L8412" i="1"/>
  <c r="L1893" i="1"/>
  <c r="L1894" i="1"/>
  <c r="L4402" i="1"/>
  <c r="L4403" i="1"/>
  <c r="L3141" i="1"/>
  <c r="L3146" i="1"/>
  <c r="L5279" i="1"/>
  <c r="L5336" i="1"/>
  <c r="L3243" i="1"/>
  <c r="L1789" i="1"/>
  <c r="L1790" i="1"/>
  <c r="L1898" i="1"/>
  <c r="L7172" i="1"/>
  <c r="L8133" i="1"/>
  <c r="L3704" i="1"/>
  <c r="L1687" i="1"/>
  <c r="L1691" i="1"/>
  <c r="L1692" i="1"/>
  <c r="L1699" i="1"/>
  <c r="L1707" i="1"/>
  <c r="L5040" i="1"/>
  <c r="L1637" i="1"/>
  <c r="L1711" i="1"/>
  <c r="L3570" i="1"/>
  <c r="L4276" i="1"/>
  <c r="L4626" i="1"/>
  <c r="L1590" i="1"/>
  <c r="L1625" i="1"/>
  <c r="L4314" i="1"/>
  <c r="L6359" i="1"/>
  <c r="L6548" i="1"/>
  <c r="L6578" i="1"/>
  <c r="L6810" i="1"/>
  <c r="L7626" i="1"/>
  <c r="L7969" i="1"/>
  <c r="L8223" i="1"/>
  <c r="L8614" i="1"/>
  <c r="L8880" i="1"/>
  <c r="L9006" i="1"/>
  <c r="L1669" i="1"/>
  <c r="L1713" i="1"/>
  <c r="L1719" i="1"/>
  <c r="L1733" i="1"/>
  <c r="L1736" i="1"/>
  <c r="L1739" i="1"/>
  <c r="L1751" i="1"/>
  <c r="L1758" i="1"/>
  <c r="L1761" i="1"/>
  <c r="L2849" i="1"/>
  <c r="L3937" i="1"/>
  <c r="L4379" i="1"/>
  <c r="L6577" i="1"/>
  <c r="L7438" i="1"/>
  <c r="L5341" i="1"/>
  <c r="L5506" i="1"/>
  <c r="L1309" i="1"/>
  <c r="L5317" i="1"/>
  <c r="L5321" i="1"/>
  <c r="L5652" i="1"/>
  <c r="L1900" i="1"/>
  <c r="L3140" i="1"/>
  <c r="L4951" i="1"/>
  <c r="L4952" i="1"/>
  <c r="L3509" i="1"/>
  <c r="L2350" i="1"/>
  <c r="L2351" i="1"/>
  <c r="L2352" i="1"/>
  <c r="L2355" i="1"/>
  <c r="L2356" i="1"/>
  <c r="L2357" i="1"/>
  <c r="L4062" i="1"/>
  <c r="L4063" i="1"/>
  <c r="L4064" i="1"/>
  <c r="L4065" i="1"/>
  <c r="L4066" i="1"/>
  <c r="L4068" i="1"/>
  <c r="L3484" i="1"/>
  <c r="L3485" i="1"/>
  <c r="L3487" i="1"/>
  <c r="L3328" i="1"/>
  <c r="L3330" i="1"/>
  <c r="L3331" i="1"/>
  <c r="L3332" i="1"/>
  <c r="L3107" i="1"/>
  <c r="L3126" i="1"/>
  <c r="L3127" i="1"/>
  <c r="L3935" i="1"/>
  <c r="L3628" i="1"/>
  <c r="L3639" i="1"/>
  <c r="L3648" i="1"/>
  <c r="L3676" i="1"/>
  <c r="L3677" i="1"/>
  <c r="L5027" i="1"/>
  <c r="L5028" i="1"/>
  <c r="L5260" i="1"/>
  <c r="L6818" i="1"/>
  <c r="L6821" i="1"/>
  <c r="L6905" i="1"/>
  <c r="L8238" i="1"/>
  <c r="L1814" i="1"/>
  <c r="L6046" i="1"/>
  <c r="L2260" i="1"/>
  <c r="L2261" i="1"/>
  <c r="L2262" i="1"/>
  <c r="L2263" i="1"/>
  <c r="L2265" i="1"/>
  <c r="L2268" i="1"/>
  <c r="L2579" i="1"/>
  <c r="L3560" i="1"/>
  <c r="L3563" i="1"/>
  <c r="L3566" i="1"/>
  <c r="L3574" i="1"/>
  <c r="L6355" i="1"/>
  <c r="L6551" i="1"/>
  <c r="L7000" i="1"/>
  <c r="L3377" i="1"/>
  <c r="L3379" i="1"/>
  <c r="L3389" i="1"/>
  <c r="L6553" i="1"/>
  <c r="L3584" i="1"/>
  <c r="L3590" i="1"/>
  <c r="L3591" i="1"/>
  <c r="L1312" i="1"/>
  <c r="L1764" i="1"/>
  <c r="L1770" i="1"/>
  <c r="L1771" i="1"/>
  <c r="L1773" i="1"/>
  <c r="L1774" i="1"/>
  <c r="L1778" i="1"/>
  <c r="L1779" i="1"/>
  <c r="L1801" i="1"/>
  <c r="L2997" i="1"/>
  <c r="L2999" i="1"/>
  <c r="L3466" i="1"/>
  <c r="L3489" i="1"/>
  <c r="L5758" i="1"/>
  <c r="L1602" i="1"/>
  <c r="L1605" i="1"/>
  <c r="L1606" i="1"/>
  <c r="L3145" i="1"/>
  <c r="L1593" i="1"/>
  <c r="L1595" i="1"/>
  <c r="L1598" i="1"/>
  <c r="L1599" i="1"/>
  <c r="L1600" i="1"/>
  <c r="L3162" i="1"/>
  <c r="L4071" i="1"/>
  <c r="L6072" i="1"/>
  <c r="L6076" i="1"/>
  <c r="L6079" i="1"/>
  <c r="L6080" i="1"/>
  <c r="L6710" i="1"/>
  <c r="L6758" i="1"/>
  <c r="L6795" i="1"/>
  <c r="L7989" i="1"/>
  <c r="L8236" i="1"/>
  <c r="L8284" i="1"/>
  <c r="L8360" i="1"/>
  <c r="L8362" i="1"/>
  <c r="L8364" i="1"/>
  <c r="L6846" i="1"/>
  <c r="L5488" i="1"/>
  <c r="L2578" i="1"/>
  <c r="L2577" i="1"/>
  <c r="L3053" i="1"/>
  <c r="L6892" i="1"/>
  <c r="L3087" i="1"/>
  <c r="L3088" i="1"/>
  <c r="L3094" i="1"/>
  <c r="L3100" i="1"/>
  <c r="L3681" i="1"/>
  <c r="L3674" i="1"/>
  <c r="L241" i="1"/>
  <c r="L8695" i="1"/>
  <c r="L8927" i="1"/>
  <c r="L7302" i="1"/>
  <c r="L8726" i="1"/>
  <c r="L2137" i="1"/>
  <c r="L2138" i="1"/>
  <c r="L2142" i="1"/>
  <c r="L2144" i="1"/>
  <c r="L2149" i="1"/>
  <c r="L2151" i="1"/>
  <c r="L2153" i="1"/>
  <c r="L2156" i="1"/>
  <c r="L2166" i="1"/>
  <c r="L2167" i="1"/>
  <c r="L2168" i="1"/>
  <c r="L2176" i="1"/>
  <c r="L2177" i="1"/>
  <c r="L2178" i="1"/>
  <c r="L2183" i="1"/>
  <c r="L2186" i="1"/>
  <c r="L2187" i="1"/>
  <c r="L2191" i="1"/>
  <c r="L2197" i="1"/>
  <c r="L2620" i="1"/>
  <c r="L2621" i="1"/>
  <c r="L3437" i="1"/>
  <c r="L4411" i="1"/>
  <c r="L5285" i="1"/>
  <c r="L5402" i="1"/>
  <c r="L5474" i="1"/>
  <c r="L5476" i="1"/>
  <c r="L4325" i="1"/>
  <c r="L251" i="1"/>
  <c r="L6376" i="1"/>
  <c r="L6377" i="1"/>
  <c r="L6378" i="1"/>
  <c r="L6379" i="1"/>
  <c r="L6380" i="1"/>
  <c r="L6383" i="1"/>
  <c r="L6384" i="1"/>
  <c r="L6500" i="1"/>
  <c r="L6687" i="1"/>
  <c r="L6689" i="1"/>
  <c r="L6981" i="1"/>
  <c r="L7001" i="1"/>
  <c r="L7016" i="1"/>
  <c r="L7019" i="1"/>
  <c r="L7021" i="1"/>
  <c r="L7026" i="1"/>
  <c r="L7028" i="1"/>
  <c r="L7029" i="1"/>
  <c r="L7031" i="1"/>
  <c r="L7037" i="1"/>
  <c r="L7205" i="1"/>
  <c r="L8098" i="1"/>
  <c r="L2323" i="1"/>
  <c r="L2326" i="1"/>
  <c r="L2327" i="1"/>
  <c r="L3058" i="1"/>
  <c r="L3065" i="1"/>
  <c r="L3367" i="1"/>
  <c r="L3368" i="1"/>
  <c r="L4045" i="1"/>
  <c r="L4261" i="1"/>
  <c r="L5510" i="1"/>
  <c r="L5523" i="1"/>
  <c r="L6184" i="1"/>
  <c r="L6186" i="1"/>
  <c r="L2583" i="1"/>
  <c r="L7656" i="1"/>
  <c r="L7657" i="1"/>
  <c r="L1345" i="1"/>
  <c r="L2280" i="1"/>
  <c r="L2282" i="1"/>
  <c r="L2287" i="1"/>
  <c r="L3157" i="1"/>
  <c r="L3163" i="1"/>
  <c r="L3165" i="1"/>
  <c r="L3169" i="1"/>
  <c r="L3174" i="1"/>
  <c r="L3176" i="1"/>
  <c r="L3934" i="1"/>
  <c r="L5222" i="1"/>
  <c r="L5330" i="1"/>
  <c r="L5657" i="1"/>
  <c r="L555" i="1"/>
  <c r="L6599" i="1"/>
  <c r="L6716" i="1"/>
  <c r="L6791" i="1"/>
  <c r="L6105" i="1"/>
  <c r="L7380" i="1"/>
  <c r="L3166" i="1"/>
  <c r="L3497" i="1"/>
  <c r="L5691" i="1"/>
  <c r="L4364" i="1"/>
  <c r="L5984" i="1"/>
  <c r="L2302" i="1"/>
  <c r="L3189" i="1"/>
  <c r="L3199" i="1"/>
  <c r="L3434" i="1"/>
  <c r="L3436" i="1"/>
  <c r="L4396" i="1"/>
  <c r="L4397" i="1"/>
  <c r="L4398" i="1"/>
  <c r="L5682" i="1"/>
  <c r="L5831" i="1"/>
  <c r="L5962" i="1"/>
  <c r="L6977" i="1"/>
  <c r="L6980" i="1"/>
  <c r="L6460" i="1"/>
  <c r="L5085" i="1"/>
  <c r="L6601" i="1"/>
  <c r="L9194" i="1"/>
  <c r="L2318" i="1"/>
  <c r="L3054" i="1"/>
  <c r="L3067" i="1"/>
  <c r="L3070" i="1"/>
  <c r="L6333" i="1"/>
  <c r="L2592" i="1"/>
  <c r="L2594" i="1"/>
  <c r="L2596" i="1"/>
  <c r="L2599" i="1"/>
  <c r="L2600" i="1"/>
  <c r="L2602" i="1"/>
  <c r="L3431" i="1"/>
  <c r="L4708" i="1"/>
  <c r="L4709" i="1"/>
  <c r="L4710" i="1"/>
  <c r="L3799" i="1"/>
  <c r="L3801" i="1"/>
  <c r="L7981" i="1"/>
  <c r="L1260" i="1"/>
  <c r="L1261" i="1"/>
  <c r="L2734" i="1"/>
  <c r="L5191" i="1"/>
  <c r="L5528" i="1"/>
  <c r="L4129" i="1"/>
  <c r="L4134" i="1"/>
  <c r="L7299" i="1"/>
  <c r="L7300" i="1"/>
  <c r="L7470" i="1"/>
  <c r="L8174" i="1"/>
  <c r="L7308" i="1"/>
  <c r="L4547" i="1"/>
  <c r="L5960" i="1"/>
  <c r="L5904" i="1"/>
  <c r="L6756" i="1"/>
  <c r="L9335" i="1"/>
  <c r="L10023" i="1"/>
  <c r="L5651" i="1"/>
  <c r="L7941" i="1"/>
  <c r="L8161" i="1"/>
  <c r="L4350" i="1"/>
  <c r="L8886" i="1"/>
  <c r="L3526" i="1"/>
  <c r="L3527" i="1"/>
  <c r="L8109" i="1"/>
  <c r="L9318" i="1"/>
  <c r="L9360" i="1"/>
  <c r="L1116" i="1"/>
  <c r="L1018" i="1"/>
  <c r="L4458" i="1"/>
  <c r="L4497" i="1"/>
  <c r="L8146" i="1"/>
  <c r="L8972" i="1"/>
  <c r="L344" i="1"/>
  <c r="L334" i="1"/>
  <c r="L8850" i="1"/>
  <c r="L8887" i="1"/>
  <c r="L9066" i="1"/>
  <c r="L1022" i="1"/>
  <c r="L7637" i="1"/>
  <c r="L7638" i="1"/>
  <c r="L7999" i="1"/>
  <c r="L9430" i="1"/>
  <c r="L6134" i="1"/>
  <c r="L6135" i="1"/>
  <c r="L6136" i="1"/>
  <c r="L6137" i="1"/>
  <c r="L6138" i="1"/>
  <c r="L6145" i="1"/>
  <c r="L6149" i="1"/>
  <c r="L6155" i="1"/>
  <c r="L6156" i="1"/>
  <c r="L557" i="1"/>
  <c r="L560" i="1"/>
  <c r="L562" i="1"/>
  <c r="L6671" i="1"/>
  <c r="L7363" i="1"/>
  <c r="L7365" i="1"/>
  <c r="L7366" i="1"/>
  <c r="L7367" i="1"/>
  <c r="L7387" i="1"/>
  <c r="L7389" i="1"/>
  <c r="L7397" i="1"/>
  <c r="L7416" i="1"/>
  <c r="L7466" i="1"/>
  <c r="L7467" i="1"/>
  <c r="L7551" i="1"/>
  <c r="L7604" i="1"/>
  <c r="L7928" i="1"/>
  <c r="L8429" i="1"/>
  <c r="L8430" i="1"/>
  <c r="L8436" i="1"/>
  <c r="L8442" i="1"/>
  <c r="L8443" i="1"/>
  <c r="L8444" i="1"/>
  <c r="L8445" i="1"/>
  <c r="L8446" i="1"/>
  <c r="L8628" i="1"/>
  <c r="L8629" i="1"/>
  <c r="L8630" i="1"/>
  <c r="L8631" i="1"/>
  <c r="L8632" i="1"/>
  <c r="L8633" i="1"/>
  <c r="L8634" i="1"/>
  <c r="L8635" i="1"/>
  <c r="L8637" i="1"/>
  <c r="L8641" i="1"/>
  <c r="L8643" i="1"/>
  <c r="L8644" i="1"/>
  <c r="L8647" i="1"/>
  <c r="L8650" i="1"/>
  <c r="L9003" i="1"/>
  <c r="L2792" i="1"/>
  <c r="L2794" i="1"/>
  <c r="L2795" i="1"/>
  <c r="L4748" i="1"/>
  <c r="L4749" i="1"/>
  <c r="L4752" i="1"/>
  <c r="L4753" i="1"/>
  <c r="L4754" i="1"/>
  <c r="L4755" i="1"/>
  <c r="L4757" i="1"/>
  <c r="L4759" i="1"/>
  <c r="L4760" i="1"/>
  <c r="L4762" i="1"/>
  <c r="L4766" i="1"/>
  <c r="L4767" i="1"/>
  <c r="L4772" i="1"/>
  <c r="L4778" i="1"/>
  <c r="L4779" i="1"/>
  <c r="L4782" i="1"/>
  <c r="L4783" i="1"/>
  <c r="L4784" i="1"/>
  <c r="L4787" i="1"/>
  <c r="L4790" i="1"/>
  <c r="L4791" i="1"/>
  <c r="L4792" i="1"/>
  <c r="L4793" i="1"/>
  <c r="L4800" i="1"/>
  <c r="L4804" i="1"/>
  <c r="L4812" i="1"/>
  <c r="L4835" i="1"/>
  <c r="L4840" i="1"/>
  <c r="L4850" i="1"/>
  <c r="L4862" i="1"/>
  <c r="L4863" i="1"/>
  <c r="L4866" i="1"/>
  <c r="L4867" i="1"/>
  <c r="L4868" i="1"/>
  <c r="L4869" i="1"/>
  <c r="L4870" i="1"/>
  <c r="L4871" i="1"/>
  <c r="L4872" i="1"/>
  <c r="L4873" i="1"/>
  <c r="L4874" i="1"/>
  <c r="L4875" i="1"/>
  <c r="L4877" i="1"/>
  <c r="L4878" i="1"/>
  <c r="L4883" i="1"/>
  <c r="L4885" i="1"/>
  <c r="L4887" i="1"/>
  <c r="L4888" i="1"/>
  <c r="L4889" i="1"/>
  <c r="L4890" i="1"/>
  <c r="L4893" i="1"/>
  <c r="L4896" i="1"/>
  <c r="L4897" i="1"/>
  <c r="L4899" i="1"/>
  <c r="L4900" i="1"/>
  <c r="L4903" i="1"/>
  <c r="L4904" i="1"/>
  <c r="L4909" i="1"/>
  <c r="L4910" i="1"/>
  <c r="L4911" i="1"/>
  <c r="L4912" i="1"/>
  <c r="L4916" i="1"/>
  <c r="L4917" i="1"/>
  <c r="L4918" i="1"/>
  <c r="L4923" i="1"/>
  <c r="L4924" i="1"/>
  <c r="L4925" i="1"/>
  <c r="L4927" i="1"/>
  <c r="L4928" i="1"/>
  <c r="L4930" i="1"/>
  <c r="L4932" i="1"/>
  <c r="L5400" i="1"/>
  <c r="L4828" i="1"/>
  <c r="L5395" i="1"/>
  <c r="L2209" i="1"/>
  <c r="L2216" i="1"/>
  <c r="L2217" i="1"/>
  <c r="L2221" i="1"/>
  <c r="L2228" i="1"/>
  <c r="L2232" i="1"/>
  <c r="L2236" i="1"/>
  <c r="L2251" i="1"/>
  <c r="L2742" i="1"/>
  <c r="L2747" i="1"/>
  <c r="L2772" i="1"/>
  <c r="L2775" i="1"/>
  <c r="L2781" i="1"/>
  <c r="L4150" i="1"/>
  <c r="L5471" i="1"/>
  <c r="L5478" i="1"/>
  <c r="L5479" i="1"/>
  <c r="L5480" i="1"/>
  <c r="L583" i="1"/>
  <c r="L885" i="1"/>
  <c r="L6261" i="1"/>
  <c r="L6262" i="1"/>
  <c r="L6307" i="1"/>
  <c r="L6310" i="1"/>
  <c r="L6652" i="1"/>
  <c r="L6653" i="1"/>
  <c r="L6655" i="1"/>
  <c r="L6657" i="1"/>
  <c r="L6733" i="1"/>
  <c r="L6734" i="1"/>
  <c r="L6735" i="1"/>
  <c r="L6740" i="1"/>
  <c r="L6741" i="1"/>
  <c r="L6742" i="1"/>
  <c r="L6743" i="1"/>
  <c r="L6751" i="1"/>
  <c r="L7350" i="1"/>
  <c r="L7471" i="1"/>
  <c r="L6590" i="1"/>
  <c r="L6589" i="1"/>
  <c r="L6588" i="1"/>
  <c r="L7537" i="1"/>
  <c r="L7538" i="1"/>
  <c r="L7539" i="1"/>
  <c r="L7541" i="1"/>
  <c r="L7542" i="1"/>
  <c r="L7546" i="1"/>
  <c r="L7548" i="1"/>
  <c r="L7549" i="1"/>
  <c r="L7556" i="1"/>
  <c r="L7557" i="1"/>
  <c r="L7558" i="1"/>
  <c r="L7559" i="1"/>
  <c r="L7560" i="1"/>
  <c r="L7561" i="1"/>
  <c r="L7564" i="1"/>
  <c r="L7702" i="1"/>
  <c r="L7703" i="1"/>
  <c r="L7705" i="1"/>
  <c r="L7709" i="1"/>
  <c r="L7712" i="1"/>
  <c r="L7715" i="1"/>
  <c r="L7716" i="1"/>
  <c r="L7718" i="1"/>
  <c r="L7719" i="1"/>
  <c r="L7720" i="1"/>
  <c r="L7721" i="1"/>
  <c r="L7723" i="1"/>
  <c r="L7725" i="1"/>
  <c r="L7726" i="1"/>
  <c r="L7727" i="1"/>
  <c r="L7728" i="1"/>
  <c r="L7732" i="1"/>
  <c r="L7733" i="1"/>
  <c r="L7734" i="1"/>
  <c r="L7736" i="1"/>
  <c r="L7737" i="1"/>
  <c r="L7738" i="1"/>
  <c r="L7739" i="1"/>
  <c r="L7741" i="1"/>
  <c r="L7678" i="1"/>
  <c r="L7679" i="1"/>
  <c r="L7680" i="1"/>
  <c r="L7681" i="1"/>
  <c r="L7687" i="1"/>
  <c r="L7689" i="1"/>
  <c r="L7690" i="1"/>
  <c r="L7694" i="1"/>
  <c r="L7695" i="1"/>
  <c r="L7697" i="1"/>
  <c r="L7699" i="1"/>
  <c r="L7570" i="1"/>
  <c r="L7571" i="1"/>
  <c r="L7572" i="1"/>
  <c r="L7789" i="1"/>
  <c r="L7790" i="1"/>
  <c r="L7793" i="1"/>
  <c r="L7796" i="1"/>
  <c r="L7798" i="1"/>
  <c r="L7806" i="1"/>
  <c r="L7807" i="1"/>
  <c r="L7814" i="1"/>
  <c r="L7815" i="1"/>
  <c r="L7819" i="1"/>
  <c r="L7820" i="1"/>
  <c r="L7823" i="1"/>
  <c r="L7828" i="1"/>
  <c r="L7829" i="1"/>
  <c r="L7830" i="1"/>
  <c r="L7831" i="1"/>
  <c r="L7832" i="1"/>
  <c r="L7837" i="1"/>
  <c r="L7839" i="1"/>
  <c r="L7854" i="1"/>
  <c r="L7867" i="1"/>
  <c r="L7868" i="1"/>
  <c r="L7869" i="1"/>
  <c r="L7870" i="1"/>
  <c r="L8217" i="1"/>
  <c r="L8219" i="1"/>
  <c r="L8220" i="1"/>
  <c r="L5022" i="1"/>
  <c r="L5021" i="1"/>
  <c r="L8214" i="1"/>
  <c r="L8537" i="1"/>
  <c r="L4973" i="1"/>
  <c r="L4616" i="1"/>
  <c r="L8011" i="1"/>
  <c r="L6565" i="1"/>
  <c r="L7109" i="1"/>
  <c r="L10053" i="1"/>
  <c r="L760" i="1"/>
  <c r="L767" i="1"/>
  <c r="L768" i="1"/>
  <c r="L772" i="1"/>
  <c r="L775" i="1"/>
  <c r="L777" i="1"/>
  <c r="L778" i="1"/>
  <c r="L779" i="1"/>
  <c r="L780" i="1"/>
  <c r="L823" i="1"/>
  <c r="L824" i="1"/>
  <c r="L827" i="1"/>
  <c r="L829" i="1"/>
  <c r="L830" i="1"/>
  <c r="L831" i="1"/>
  <c r="L832" i="1"/>
  <c r="L1330" i="1"/>
  <c r="L2380" i="1"/>
  <c r="L2386" i="1"/>
  <c r="L2388" i="1"/>
  <c r="L5870" i="1"/>
  <c r="L397" i="1"/>
  <c r="L6611" i="1"/>
  <c r="L6659" i="1"/>
  <c r="L8088" i="1"/>
  <c r="L8090" i="1"/>
  <c r="L8895" i="1"/>
  <c r="L4320" i="1"/>
  <c r="L6954" i="1"/>
  <c r="L1523" i="1"/>
  <c r="L1577" i="1"/>
  <c r="L1578" i="1"/>
  <c r="L3900" i="1"/>
  <c r="L2675" i="1"/>
  <c r="L4638" i="1"/>
  <c r="L4639" i="1"/>
  <c r="L4640" i="1"/>
  <c r="L4012" i="1"/>
  <c r="L4013" i="1"/>
  <c r="L4014" i="1"/>
  <c r="L7516" i="1"/>
  <c r="L142" i="1"/>
  <c r="L254" i="1"/>
  <c r="L784" i="1"/>
  <c r="L844" i="1"/>
  <c r="L1481" i="1"/>
  <c r="L4125" i="1"/>
  <c r="L5168" i="1"/>
  <c r="L5170" i="1"/>
  <c r="L5388" i="1"/>
  <c r="L5618" i="1"/>
  <c r="L7765" i="1"/>
  <c r="L8719" i="1"/>
  <c r="L1457" i="1"/>
  <c r="L1462" i="1"/>
  <c r="L1463" i="1"/>
  <c r="L1465" i="1"/>
  <c r="L5969" i="1"/>
  <c r="L6195" i="1"/>
  <c r="L6300" i="1"/>
  <c r="L710" i="1"/>
  <c r="L789" i="1"/>
  <c r="L7408" i="1"/>
  <c r="L6433" i="1"/>
  <c r="L1537" i="1"/>
  <c r="L1539" i="1"/>
  <c r="L1542" i="1"/>
  <c r="L1556" i="1"/>
  <c r="L1573" i="1"/>
  <c r="L1579" i="1"/>
  <c r="L1543" i="1"/>
  <c r="L720" i="1"/>
  <c r="L1297" i="1"/>
  <c r="L1317" i="1"/>
  <c r="L1318" i="1"/>
  <c r="L1322" i="1"/>
  <c r="L1326" i="1"/>
  <c r="L1327" i="1"/>
  <c r="L2644" i="1"/>
  <c r="L2647" i="1"/>
  <c r="L3917" i="1"/>
  <c r="L2654" i="1"/>
  <c r="L2656" i="1"/>
  <c r="L2659" i="1"/>
  <c r="L3027" i="1"/>
  <c r="L3393" i="1"/>
  <c r="L5206" i="1"/>
  <c r="L7098" i="1"/>
  <c r="L7168" i="1"/>
  <c r="L7421" i="1"/>
  <c r="L7426" i="1"/>
  <c r="L7446" i="1"/>
  <c r="L7447" i="1"/>
  <c r="L7448" i="1"/>
  <c r="L8096" i="1"/>
  <c r="L8132" i="1"/>
  <c r="L8292" i="1"/>
  <c r="L8547" i="1"/>
  <c r="L1949" i="1"/>
  <c r="L2949" i="1"/>
  <c r="L3550" i="1"/>
  <c r="L634" i="1"/>
  <c r="L5216" i="1"/>
  <c r="L5483" i="1"/>
  <c r="L423" i="1"/>
  <c r="L428" i="1"/>
  <c r="L429" i="1"/>
  <c r="L2486" i="1"/>
  <c r="L3913" i="1"/>
  <c r="L8516" i="1"/>
  <c r="L8692" i="1"/>
  <c r="L2720" i="1"/>
  <c r="L5316" i="1"/>
  <c r="L6104" i="1"/>
  <c r="L7121" i="1"/>
  <c r="L7122" i="1"/>
  <c r="L7130" i="1"/>
  <c r="L7198" i="1"/>
  <c r="L315" i="1"/>
  <c r="L1477" i="1"/>
  <c r="L1470" i="1"/>
  <c r="L4590" i="1"/>
  <c r="L5296" i="1"/>
  <c r="L1419" i="1"/>
  <c r="L5443" i="1"/>
  <c r="L5444" i="1"/>
  <c r="L1403" i="1"/>
  <c r="L1402" i="1"/>
  <c r="L7057" i="1"/>
  <c r="L8407" i="1"/>
  <c r="L2554" i="1"/>
  <c r="L2557" i="1"/>
  <c r="L5247" i="1"/>
  <c r="L8610" i="1"/>
  <c r="L8892" i="1"/>
  <c r="L8899" i="1"/>
  <c r="L8900" i="1"/>
  <c r="L5825" i="1"/>
  <c r="L4571" i="1"/>
  <c r="L4572" i="1"/>
  <c r="L4574" i="1"/>
  <c r="L5537" i="1"/>
  <c r="L5669" i="1"/>
  <c r="L6612" i="1"/>
  <c r="L7219" i="1"/>
  <c r="L7220" i="1"/>
  <c r="L7221" i="1"/>
  <c r="L4004" i="1"/>
  <c r="L4029" i="1"/>
  <c r="L5060" i="1"/>
  <c r="L5062" i="1"/>
  <c r="L5535" i="1"/>
  <c r="L3990" i="1"/>
  <c r="L6406" i="1"/>
  <c r="L6614" i="1"/>
  <c r="L7156" i="1"/>
  <c r="L7167" i="1"/>
  <c r="L2060" i="1"/>
  <c r="L5281" i="1"/>
  <c r="L4295" i="1"/>
  <c r="L4449" i="1"/>
  <c r="L4534" i="1"/>
  <c r="L5169" i="1"/>
  <c r="L540" i="1"/>
  <c r="L868" i="1"/>
  <c r="L7429" i="1"/>
  <c r="L8215" i="1"/>
  <c r="L2045" i="1"/>
  <c r="L5011" i="1"/>
  <c r="L5013" i="1"/>
  <c r="L6496" i="1"/>
  <c r="L6497" i="1"/>
  <c r="L8332" i="1"/>
  <c r="L8333" i="1"/>
  <c r="L2909" i="1"/>
  <c r="L3047" i="1"/>
  <c r="L259" i="1"/>
  <c r="L7774" i="1"/>
  <c r="L8348" i="1"/>
  <c r="L8029" i="1"/>
  <c r="L8834" i="1"/>
  <c r="L2880" i="1"/>
  <c r="L4263" i="1"/>
  <c r="L258" i="1"/>
  <c r="L6454" i="1"/>
  <c r="L8949" i="1"/>
  <c r="L662" i="1"/>
  <c r="L663" i="1"/>
  <c r="L664" i="1"/>
  <c r="L703" i="1"/>
  <c r="L707" i="1"/>
  <c r="L2053" i="1"/>
  <c r="L2056" i="1"/>
  <c r="L2057" i="1"/>
  <c r="L2058" i="1"/>
  <c r="L2893" i="1"/>
  <c r="L2894" i="1"/>
  <c r="L3038" i="1"/>
  <c r="L3039" i="1"/>
  <c r="L3041" i="1"/>
  <c r="L3042" i="1"/>
  <c r="L3274" i="1"/>
  <c r="L3278" i="1"/>
  <c r="L3280" i="1"/>
  <c r="L3323" i="1"/>
  <c r="L3979" i="1"/>
  <c r="L5012" i="1"/>
  <c r="L5644" i="1"/>
  <c r="L2063" i="1"/>
  <c r="L2066" i="1"/>
  <c r="L2067" i="1"/>
  <c r="L2068" i="1"/>
  <c r="L2071" i="1"/>
  <c r="L2072" i="1"/>
  <c r="L2073" i="1"/>
  <c r="L2074" i="1"/>
  <c r="L2075" i="1"/>
  <c r="L2076" i="1"/>
  <c r="L2077" i="1"/>
  <c r="L2078" i="1"/>
  <c r="L2081" i="1"/>
  <c r="L2083" i="1"/>
  <c r="L2897" i="1"/>
  <c r="L2899" i="1"/>
  <c r="L2901" i="1"/>
  <c r="L2902" i="1"/>
  <c r="L2905" i="1"/>
  <c r="L2917" i="1"/>
  <c r="L4268" i="1"/>
  <c r="L4456" i="1"/>
  <c r="L3459" i="1"/>
  <c r="L39" i="1"/>
  <c r="L283" i="1"/>
  <c r="L539" i="1"/>
  <c r="L6765" i="1"/>
  <c r="L7248" i="1"/>
  <c r="L2918" i="1"/>
  <c r="L5103" i="1"/>
  <c r="L6766" i="1"/>
  <c r="L655" i="1"/>
  <c r="L657" i="1"/>
  <c r="L659" i="1"/>
  <c r="L665" i="1"/>
  <c r="L667" i="1"/>
  <c r="L669" i="1"/>
  <c r="L673" i="1"/>
  <c r="L677" i="1"/>
  <c r="L679" i="1"/>
  <c r="L684" i="1"/>
  <c r="L686" i="1"/>
  <c r="L690" i="1"/>
  <c r="L693" i="1"/>
  <c r="L695" i="1"/>
  <c r="L699" i="1"/>
  <c r="L701" i="1"/>
  <c r="L2086" i="1"/>
  <c r="L2088" i="1"/>
  <c r="L2089" i="1"/>
  <c r="L2887" i="1"/>
  <c r="L2888" i="1"/>
  <c r="L2891" i="1"/>
  <c r="L2915" i="1"/>
  <c r="L2922" i="1"/>
  <c r="L2923" i="1"/>
  <c r="L3273" i="1"/>
  <c r="L3275" i="1"/>
  <c r="L3279" i="1"/>
  <c r="L3281" i="1"/>
  <c r="L3808" i="1"/>
  <c r="L3855" i="1"/>
  <c r="L3982" i="1"/>
  <c r="L4152" i="1"/>
  <c r="L5014" i="1"/>
  <c r="L5016" i="1"/>
  <c r="L5017" i="1"/>
  <c r="L5019" i="1"/>
  <c r="L5371" i="1"/>
  <c r="L5372" i="1"/>
  <c r="L5374" i="1"/>
  <c r="L5639" i="1"/>
  <c r="L5640" i="1"/>
  <c r="L5645" i="1"/>
  <c r="L2896" i="1"/>
  <c r="L2920" i="1"/>
  <c r="L5643" i="1"/>
  <c r="L3523" i="1"/>
  <c r="L645" i="1"/>
  <c r="L6061" i="1"/>
  <c r="L6062" i="1"/>
  <c r="L6063" i="1"/>
  <c r="L6717" i="1"/>
  <c r="L6718" i="1"/>
  <c r="L6721" i="1"/>
  <c r="L6754" i="1"/>
  <c r="L7522" i="1"/>
  <c r="L7523" i="1"/>
  <c r="L7524" i="1"/>
  <c r="L2095" i="1"/>
  <c r="L3044" i="1"/>
  <c r="L3390" i="1"/>
  <c r="L7776" i="1"/>
  <c r="L2100" i="1"/>
  <c r="L2107" i="1"/>
  <c r="L2912" i="1"/>
  <c r="L2929" i="1"/>
  <c r="L2930" i="1"/>
  <c r="L3049" i="1"/>
  <c r="L3050" i="1"/>
  <c r="L4264" i="1"/>
  <c r="L6901" i="1"/>
  <c r="L6929" i="1"/>
  <c r="L8166" i="1"/>
  <c r="L3742" i="1"/>
  <c r="L7630" i="1"/>
  <c r="L2936" i="1"/>
  <c r="L7976" i="1"/>
  <c r="L9529" i="1"/>
  <c r="L635" i="1"/>
  <c r="L652" i="1"/>
  <c r="L3627" i="1"/>
  <c r="L3767" i="1"/>
  <c r="L3770" i="1"/>
  <c r="L5832" i="1"/>
  <c r="L644" i="1"/>
  <c r="L6023" i="1"/>
  <c r="L6207" i="1"/>
  <c r="L6209" i="1"/>
  <c r="L6923" i="1"/>
  <c r="L7964" i="1"/>
  <c r="L9264" i="1"/>
  <c r="L9302" i="1"/>
  <c r="L2676" i="1"/>
  <c r="L5538" i="1"/>
  <c r="L7920" i="1"/>
  <c r="L5775" i="1"/>
  <c r="L3251" i="1"/>
  <c r="L838" i="1"/>
  <c r="L840" i="1"/>
  <c r="L809" i="1"/>
  <c r="L799" i="1"/>
  <c r="L5224" i="1"/>
  <c r="L6440" i="1"/>
  <c r="L1955" i="1"/>
  <c r="L5185" i="1"/>
  <c r="L8605" i="1"/>
  <c r="L363" i="1"/>
  <c r="L354" i="1"/>
  <c r="L406" i="1"/>
  <c r="L3283" i="1"/>
  <c r="L3287" i="1"/>
  <c r="L4606" i="1"/>
  <c r="L4609" i="1"/>
  <c r="L5162" i="1"/>
  <c r="L8056" i="1"/>
  <c r="L6368" i="1"/>
  <c r="L6369" i="1"/>
  <c r="L8917" i="1"/>
  <c r="L9491" i="1"/>
  <c r="L2379" i="1"/>
  <c r="L4588" i="1"/>
  <c r="L8039" i="1"/>
  <c r="L8040" i="1"/>
  <c r="L8041" i="1"/>
  <c r="L6028" i="1"/>
  <c r="L6029" i="1"/>
  <c r="L6030" i="1"/>
  <c r="L6033" i="1"/>
  <c r="L6035" i="1"/>
  <c r="L6036" i="1"/>
  <c r="L6037" i="1"/>
  <c r="L3387" i="1"/>
  <c r="L6660" i="1"/>
  <c r="L6784" i="1"/>
  <c r="L3158" i="1"/>
  <c r="L3449" i="1"/>
  <c r="L3454" i="1"/>
  <c r="L3455" i="1"/>
  <c r="L4316" i="1"/>
  <c r="L4317" i="1"/>
  <c r="L482" i="1"/>
  <c r="L7515" i="1"/>
  <c r="L7229" i="1"/>
  <c r="L7910" i="1"/>
  <c r="L7915" i="1"/>
  <c r="L7918" i="1"/>
  <c r="L8099" i="1"/>
  <c r="L8100" i="1"/>
  <c r="L8103" i="1"/>
  <c r="L8963" i="1"/>
  <c r="L4963" i="1"/>
  <c r="L4965" i="1"/>
  <c r="L3112" i="1"/>
  <c r="L5051" i="1"/>
  <c r="L5814" i="1"/>
  <c r="L3464" i="1"/>
  <c r="L3510" i="1"/>
  <c r="L3542" i="1"/>
  <c r="L3543" i="1"/>
  <c r="L3544" i="1"/>
  <c r="L3548" i="1"/>
  <c r="L6286" i="1"/>
  <c r="L6292" i="1"/>
  <c r="L6295" i="1"/>
  <c r="L6780" i="1"/>
  <c r="L6781" i="1"/>
  <c r="L7432" i="1"/>
  <c r="L8564" i="1"/>
  <c r="L8565" i="1"/>
  <c r="L8985" i="1"/>
  <c r="L4635" i="1"/>
  <c r="L3658" i="1"/>
  <c r="L4519" i="1"/>
  <c r="L5123" i="1"/>
  <c r="L5124" i="1"/>
  <c r="L5543" i="1"/>
  <c r="L5545" i="1"/>
  <c r="L5546" i="1"/>
  <c r="L3292" i="1"/>
  <c r="L3297" i="1"/>
  <c r="L1608" i="1"/>
  <c r="L1609" i="1"/>
  <c r="L1610" i="1"/>
  <c r="L3148" i="1"/>
  <c r="L3161" i="1"/>
  <c r="L3931" i="1"/>
  <c r="L3932" i="1"/>
  <c r="L3320" i="1"/>
  <c r="L5738" i="1"/>
  <c r="L5839" i="1"/>
  <c r="L5840" i="1"/>
  <c r="L5843" i="1"/>
  <c r="L5846" i="1"/>
  <c r="L5848" i="1"/>
  <c r="L5851" i="1"/>
  <c r="L5991" i="1"/>
  <c r="L5996" i="1"/>
  <c r="L6528" i="1"/>
  <c r="L6530" i="1"/>
  <c r="L6969" i="1"/>
  <c r="L8277" i="1"/>
  <c r="L3313" i="1"/>
  <c r="L3316" i="1"/>
  <c r="L3317" i="1"/>
  <c r="L3318" i="1"/>
  <c r="L4515" i="1"/>
  <c r="L5132" i="1"/>
  <c r="L4959" i="1"/>
  <c r="L4961" i="1"/>
  <c r="L6082" i="1"/>
  <c r="L6584" i="1"/>
  <c r="L7114" i="1"/>
  <c r="L7199" i="1"/>
  <c r="L7202" i="1"/>
  <c r="L2359" i="1"/>
  <c r="L7491" i="1"/>
  <c r="L1662" i="1"/>
  <c r="L1665" i="1"/>
  <c r="L1683" i="1"/>
  <c r="L1684" i="1"/>
  <c r="L3939" i="1"/>
  <c r="L3940" i="1"/>
  <c r="L3942" i="1"/>
  <c r="L3945" i="1"/>
  <c r="L3972" i="1"/>
  <c r="L3959" i="1"/>
  <c r="L3205" i="1"/>
  <c r="L4273" i="1"/>
  <c r="L4702" i="1"/>
  <c r="L7195" i="1"/>
  <c r="L8280" i="1"/>
  <c r="L1794" i="1"/>
  <c r="L3218" i="1"/>
  <c r="L3240" i="1"/>
  <c r="L5278" i="1"/>
  <c r="L5502" i="1"/>
  <c r="L6480" i="1"/>
  <c r="L7984" i="1"/>
  <c r="L7985" i="1"/>
  <c r="L8397" i="1"/>
  <c r="L1896" i="1"/>
  <c r="L5280" i="1"/>
  <c r="L3242" i="1"/>
  <c r="L3298" i="1"/>
  <c r="L3299" i="1"/>
  <c r="L4367" i="1"/>
  <c r="L5921" i="1"/>
  <c r="L5922" i="1"/>
  <c r="L3133" i="1"/>
  <c r="L7481" i="1"/>
  <c r="L7486" i="1"/>
  <c r="L7747" i="1"/>
  <c r="L7748" i="1"/>
  <c r="L3702" i="1"/>
  <c r="L3125" i="1"/>
  <c r="L3109" i="1"/>
  <c r="L3115" i="1"/>
  <c r="L3116" i="1"/>
  <c r="L3117" i="1"/>
  <c r="L3118" i="1"/>
  <c r="L6762" i="1"/>
  <c r="L1685" i="1"/>
  <c r="L1688" i="1"/>
  <c r="L1689" i="1"/>
  <c r="L1693" i="1"/>
  <c r="L1695" i="1"/>
  <c r="L1697" i="1"/>
  <c r="L1698" i="1"/>
  <c r="L1704" i="1"/>
  <c r="L1705" i="1"/>
  <c r="L3229" i="1"/>
  <c r="L3579" i="1"/>
  <c r="L3596" i="1"/>
  <c r="L3597" i="1"/>
  <c r="L3599" i="1"/>
  <c r="L3880" i="1"/>
  <c r="L4947" i="1"/>
  <c r="L4948" i="1"/>
  <c r="L5041" i="1"/>
  <c r="L5042" i="1"/>
  <c r="L5043" i="1"/>
  <c r="L5044" i="1"/>
  <c r="L5045" i="1"/>
  <c r="L5347" i="1"/>
  <c r="L1589" i="1"/>
  <c r="L1591" i="1"/>
  <c r="L1623" i="1"/>
  <c r="L1627" i="1"/>
  <c r="L1633" i="1"/>
  <c r="L1634" i="1"/>
  <c r="L1635" i="1"/>
  <c r="L1638" i="1"/>
  <c r="L1639" i="1"/>
  <c r="L1640" i="1"/>
  <c r="L1645" i="1"/>
  <c r="L1646" i="1"/>
  <c r="L1648" i="1"/>
  <c r="L1650" i="1"/>
  <c r="L1652" i="1"/>
  <c r="L1653" i="1"/>
  <c r="L1654" i="1"/>
  <c r="L1655" i="1"/>
  <c r="L1658" i="1"/>
  <c r="L3196" i="1"/>
  <c r="L3209" i="1"/>
  <c r="L3211" i="1"/>
  <c r="L3212" i="1"/>
  <c r="L3968" i="1"/>
  <c r="L3214" i="1"/>
  <c r="L3961" i="1"/>
  <c r="L3220" i="1"/>
  <c r="L3602" i="1"/>
  <c r="L3719" i="1"/>
  <c r="L4275" i="1"/>
  <c r="L4598" i="1"/>
  <c r="L4601" i="1"/>
  <c r="L5036" i="1"/>
  <c r="L5461" i="1"/>
  <c r="L5464" i="1"/>
  <c r="L5465" i="1"/>
  <c r="L3208" i="1"/>
  <c r="L5860" i="1"/>
  <c r="L5862" i="1"/>
  <c r="L5865" i="1"/>
  <c r="L6321" i="1"/>
  <c r="L6358" i="1"/>
  <c r="L6391" i="1"/>
  <c r="L6471" i="1"/>
  <c r="L6473" i="1"/>
  <c r="L6474" i="1"/>
  <c r="L6549" i="1"/>
  <c r="L6581" i="1"/>
  <c r="L6798" i="1"/>
  <c r="L6806" i="1"/>
  <c r="L6807" i="1"/>
  <c r="L6815" i="1"/>
  <c r="L6829" i="1"/>
  <c r="L6908" i="1"/>
  <c r="L6909" i="1"/>
  <c r="L6910" i="1"/>
  <c r="L6911" i="1"/>
  <c r="L6912" i="1"/>
  <c r="L7045" i="1"/>
  <c r="L7046" i="1"/>
  <c r="L7093" i="1"/>
  <c r="L7104" i="1"/>
  <c r="L7105" i="1"/>
  <c r="L7292" i="1"/>
  <c r="L7485" i="1"/>
  <c r="L7970" i="1"/>
  <c r="L8250" i="1"/>
  <c r="L8267" i="1"/>
  <c r="L8290" i="1"/>
  <c r="L8356" i="1"/>
  <c r="L8973" i="1"/>
  <c r="L6266" i="1"/>
  <c r="L6268" i="1"/>
  <c r="L6269" i="1"/>
  <c r="L6270" i="1"/>
  <c r="L6274" i="1"/>
  <c r="L6275" i="1"/>
  <c r="L6276" i="1"/>
  <c r="L6324" i="1"/>
  <c r="L8797" i="1"/>
  <c r="L8881" i="1"/>
  <c r="L1668" i="1"/>
  <c r="L1671" i="1"/>
  <c r="L1672" i="1"/>
  <c r="L1676" i="1"/>
  <c r="L1677" i="1"/>
  <c r="L1712" i="1"/>
  <c r="L1714" i="1"/>
  <c r="L1715" i="1"/>
  <c r="L1716" i="1"/>
  <c r="L1717" i="1"/>
  <c r="L1718" i="1"/>
  <c r="L1721" i="1"/>
  <c r="L1724" i="1"/>
  <c r="L1726" i="1"/>
  <c r="L1727" i="1"/>
  <c r="L1729" i="1"/>
  <c r="L1734" i="1"/>
  <c r="L1737" i="1"/>
  <c r="L1738" i="1"/>
  <c r="L1744" i="1"/>
  <c r="L1745" i="1"/>
  <c r="L1746" i="1"/>
  <c r="L1747" i="1"/>
  <c r="L1754" i="1"/>
  <c r="L1760" i="1"/>
  <c r="L2831" i="1"/>
  <c r="L2832" i="1"/>
  <c r="L2833" i="1"/>
  <c r="L2834" i="1"/>
  <c r="L2835" i="1"/>
  <c r="L2840" i="1"/>
  <c r="L2841" i="1"/>
  <c r="L2842" i="1"/>
  <c r="L2843" i="1"/>
  <c r="L2844" i="1"/>
  <c r="L2846" i="1"/>
  <c r="L3129" i="1"/>
  <c r="L3130" i="1"/>
  <c r="L3922" i="1"/>
  <c r="L3206" i="1"/>
  <c r="L3948" i="1"/>
  <c r="L4306" i="1"/>
  <c r="L4372" i="1"/>
  <c r="L4373" i="1"/>
  <c r="L4381" i="1"/>
  <c r="L4612" i="1"/>
  <c r="L4614" i="1"/>
  <c r="L5760" i="1"/>
  <c r="L6181" i="1"/>
  <c r="L6692" i="1"/>
  <c r="L6695" i="1"/>
  <c r="L6697" i="1"/>
  <c r="L6703" i="1"/>
  <c r="L6705" i="1"/>
  <c r="L7175" i="1"/>
  <c r="L7176" i="1"/>
  <c r="L7345" i="1"/>
  <c r="L7930" i="1"/>
  <c r="L7932" i="1"/>
  <c r="L7935" i="1"/>
  <c r="L7940" i="1"/>
  <c r="L7960" i="1"/>
  <c r="L7962" i="1"/>
  <c r="L8253" i="1"/>
  <c r="L8285" i="1"/>
  <c r="L1797" i="1"/>
  <c r="L1798" i="1"/>
  <c r="L1799" i="1"/>
  <c r="L1903" i="1"/>
  <c r="L2345" i="1"/>
  <c r="L2346" i="1"/>
  <c r="L4550" i="1"/>
  <c r="L4551" i="1"/>
  <c r="L5339" i="1"/>
  <c r="L1308" i="1"/>
  <c r="L1618" i="1"/>
  <c r="L3920" i="1"/>
  <c r="L3143" i="1"/>
  <c r="L5318" i="1"/>
  <c r="L7580" i="1"/>
  <c r="L8293" i="1"/>
  <c r="L8536" i="1"/>
  <c r="L7246" i="1"/>
  <c r="L4067" i="1"/>
  <c r="L4069" i="1"/>
  <c r="L1905" i="1"/>
  <c r="L4558" i="1"/>
  <c r="L4562" i="1"/>
  <c r="L3142" i="1"/>
  <c r="L3629" i="1"/>
  <c r="L3630" i="1"/>
  <c r="L3632" i="1"/>
  <c r="L3643" i="1"/>
  <c r="L3644" i="1"/>
  <c r="L3645" i="1"/>
  <c r="L3890" i="1"/>
  <c r="L5261" i="1"/>
  <c r="L5262" i="1"/>
  <c r="L6179" i="1"/>
  <c r="L6820" i="1"/>
  <c r="L6844" i="1"/>
  <c r="L6904" i="1"/>
  <c r="L7196" i="1"/>
  <c r="L7282" i="1"/>
  <c r="L3364" i="1"/>
  <c r="L5773" i="1"/>
  <c r="L6111" i="1"/>
  <c r="L6550" i="1"/>
  <c r="L1812" i="1"/>
  <c r="L1813" i="1"/>
  <c r="L1815" i="1"/>
  <c r="L1816" i="1"/>
  <c r="L1817" i="1"/>
  <c r="L1818" i="1"/>
  <c r="L1819" i="1"/>
  <c r="L4312" i="1"/>
  <c r="L2253" i="1"/>
  <c r="L2254" i="1"/>
  <c r="L2257" i="1"/>
  <c r="L3555" i="1"/>
  <c r="L3567" i="1"/>
  <c r="L606" i="1"/>
  <c r="L6112" i="1"/>
  <c r="L6356" i="1"/>
  <c r="L3378" i="1"/>
  <c r="L4160" i="1"/>
  <c r="L6632" i="1"/>
  <c r="L6629" i="1"/>
  <c r="L6631" i="1"/>
  <c r="L7528" i="1"/>
  <c r="L8177" i="1"/>
  <c r="L2293" i="1"/>
  <c r="L2297" i="1"/>
  <c r="L2590" i="1"/>
  <c r="L3583" i="1"/>
  <c r="L3585" i="1"/>
  <c r="L6557" i="1"/>
  <c r="L3468" i="1"/>
  <c r="L3471" i="1"/>
  <c r="L3472" i="1"/>
  <c r="L3475" i="1"/>
  <c r="L3969" i="1"/>
  <c r="L4517" i="1"/>
  <c r="L5756" i="1"/>
  <c r="L5757" i="1"/>
  <c r="L3781" i="1"/>
  <c r="L5768" i="1"/>
  <c r="L5769" i="1"/>
  <c r="L6048" i="1"/>
  <c r="L6049" i="1"/>
  <c r="L6709" i="1"/>
  <c r="L6796" i="1"/>
  <c r="L6902" i="1"/>
  <c r="L8242" i="1"/>
  <c r="L8262" i="1"/>
  <c r="L8279" i="1"/>
  <c r="L3384" i="1"/>
  <c r="L3952" i="1"/>
  <c r="L2609" i="1"/>
  <c r="L2576" i="1"/>
  <c r="L2574" i="1"/>
  <c r="L6891" i="1"/>
  <c r="L5963" i="1"/>
  <c r="L8561" i="1"/>
  <c r="L2139" i="1"/>
  <c r="L2146" i="1"/>
  <c r="L2147" i="1"/>
  <c r="L2150" i="1"/>
  <c r="L2158" i="1"/>
  <c r="L2159" i="1"/>
  <c r="L2179" i="1"/>
  <c r="L2182" i="1"/>
  <c r="L2192" i="1"/>
  <c r="L2198" i="1"/>
  <c r="L2200" i="1"/>
  <c r="L2205" i="1"/>
  <c r="L2589" i="1"/>
  <c r="L5159" i="1"/>
  <c r="L5287" i="1"/>
  <c r="L5401" i="1"/>
  <c r="L5490" i="1"/>
  <c r="L4332" i="1"/>
  <c r="L4333" i="1"/>
  <c r="L6382" i="1"/>
  <c r="L6686" i="1"/>
  <c r="L6688" i="1"/>
  <c r="L6999" i="1"/>
  <c r="L7014" i="1"/>
  <c r="L7020" i="1"/>
  <c r="L7025" i="1"/>
  <c r="L7030" i="1"/>
  <c r="L7033" i="1"/>
  <c r="L7035" i="1"/>
  <c r="L4144" i="1"/>
  <c r="L7417" i="1"/>
  <c r="L7419" i="1"/>
  <c r="L7503" i="1"/>
  <c r="L7504" i="1"/>
  <c r="L8526" i="1"/>
  <c r="L8736" i="1"/>
  <c r="L2328" i="1"/>
  <c r="L2330" i="1"/>
  <c r="L3059" i="1"/>
  <c r="L3060" i="1"/>
  <c r="L3061" i="1"/>
  <c r="L3375" i="1"/>
  <c r="L3810" i="1"/>
  <c r="L3847" i="1"/>
  <c r="L4744" i="1"/>
  <c r="L5508" i="1"/>
  <c r="L5509" i="1"/>
  <c r="L5513" i="1"/>
  <c r="L5517" i="1"/>
  <c r="L5518" i="1"/>
  <c r="L5519" i="1"/>
  <c r="L5520" i="1"/>
  <c r="L5522" i="1"/>
  <c r="L7042" i="1"/>
  <c r="L7492" i="1"/>
  <c r="L7670" i="1"/>
  <c r="L1344" i="1"/>
  <c r="L2286" i="1"/>
  <c r="L2289" i="1"/>
  <c r="L2637" i="1"/>
  <c r="L3177" i="1"/>
  <c r="L3180" i="1"/>
  <c r="L3494" i="1"/>
  <c r="L4957" i="1"/>
  <c r="L3730" i="1"/>
  <c r="L6323" i="1"/>
  <c r="L6390" i="1"/>
  <c r="L6600" i="1"/>
  <c r="L6636" i="1"/>
  <c r="L6637" i="1"/>
  <c r="L6638" i="1"/>
  <c r="L6931" i="1"/>
  <c r="L6935" i="1"/>
  <c r="L6974" i="1"/>
  <c r="L7650" i="1"/>
  <c r="L8449" i="1"/>
  <c r="L8699" i="1"/>
  <c r="L2314" i="1"/>
  <c r="L3971" i="1"/>
  <c r="L3498" i="1"/>
  <c r="L4399" i="1"/>
  <c r="L5283" i="1"/>
  <c r="L6180" i="1"/>
  <c r="L6182" i="1"/>
  <c r="L6848" i="1"/>
  <c r="L7575" i="1"/>
  <c r="L7959" i="1"/>
  <c r="L9195" i="1"/>
  <c r="L3074" i="1"/>
  <c r="L3075" i="1"/>
  <c r="L3076" i="1"/>
  <c r="L4259" i="1"/>
  <c r="L5001" i="1"/>
  <c r="L5264" i="1"/>
  <c r="L5834" i="1"/>
  <c r="L9049" i="1"/>
  <c r="L4706" i="1"/>
  <c r="L4707" i="1"/>
  <c r="L4711" i="1"/>
  <c r="L6191" i="1"/>
  <c r="L6198" i="1"/>
  <c r="L2614" i="1"/>
  <c r="L3385" i="1"/>
  <c r="L3800" i="1"/>
  <c r="L4666" i="1"/>
  <c r="L4741" i="1"/>
  <c r="L5214" i="1"/>
  <c r="L5266" i="1"/>
  <c r="L545" i="1"/>
  <c r="L6477" i="1"/>
  <c r="L6397" i="1"/>
  <c r="L7078" i="1"/>
  <c r="L8624" i="1"/>
  <c r="L3311" i="1"/>
  <c r="L6856" i="1"/>
  <c r="L6859" i="1"/>
  <c r="L6860" i="1"/>
  <c r="L6864" i="1"/>
  <c r="L6867" i="1"/>
  <c r="L6871" i="1"/>
  <c r="L6878" i="1"/>
  <c r="L8780" i="1"/>
  <c r="L5128" i="1"/>
  <c r="L5129" i="1"/>
  <c r="L649" i="1"/>
  <c r="L650" i="1"/>
  <c r="L3386" i="1"/>
  <c r="L8531" i="1"/>
  <c r="L8532" i="1"/>
  <c r="L6763" i="1"/>
  <c r="L5938" i="1"/>
  <c r="L5940" i="1"/>
  <c r="L5941" i="1"/>
  <c r="L6991" i="1"/>
  <c r="L5597" i="1"/>
  <c r="L5598" i="1"/>
  <c r="L1363" i="1"/>
  <c r="L5956" i="1"/>
  <c r="L4018" i="1"/>
  <c r="L5750" i="1"/>
  <c r="L3746" i="1"/>
  <c r="L4115" i="1"/>
  <c r="L4116" i="1"/>
  <c r="L5734" i="1"/>
  <c r="L6353" i="1"/>
  <c r="L8058" i="1"/>
  <c r="L8138" i="1"/>
  <c r="L1241" i="1"/>
  <c r="L457" i="1"/>
  <c r="L458" i="1"/>
  <c r="L459" i="1"/>
  <c r="L6114" i="1"/>
  <c r="L4501" i="1"/>
  <c r="L3786" i="1"/>
  <c r="L4451" i="1"/>
  <c r="L3867" i="1"/>
  <c r="L3511" i="1"/>
  <c r="L3868" i="1"/>
  <c r="L3521" i="1"/>
  <c r="L3522" i="1"/>
  <c r="L3866" i="1"/>
  <c r="L250" i="1"/>
  <c r="L6482" i="1"/>
  <c r="L7925" i="1"/>
  <c r="L8571" i="1"/>
  <c r="L8572" i="1"/>
  <c r="L8573" i="1"/>
  <c r="L8574" i="1"/>
  <c r="L8577" i="1"/>
  <c r="L8027" i="1"/>
  <c r="L8524" i="1"/>
  <c r="L1017" i="1"/>
  <c r="L5440" i="1"/>
  <c r="L1156" i="1"/>
  <c r="L4494" i="1"/>
  <c r="L1039" i="1"/>
  <c r="L1145" i="1"/>
  <c r="L1194" i="1"/>
  <c r="L6017" i="1"/>
  <c r="L6090" i="1"/>
  <c r="L6091" i="1"/>
  <c r="L8450" i="1"/>
  <c r="L8829" i="1"/>
  <c r="L8830" i="1"/>
  <c r="L9690" i="1"/>
  <c r="L9691" i="1"/>
  <c r="L9693" i="1"/>
  <c r="L9955" i="1"/>
  <c r="L9956" i="1"/>
  <c r="L10002" i="1"/>
  <c r="L10005" i="1"/>
  <c r="L10007" i="1"/>
  <c r="L10010" i="1"/>
  <c r="L9997" i="1"/>
  <c r="L6130" i="1"/>
  <c r="L6132" i="1"/>
  <c r="L6403" i="1"/>
  <c r="L7278" i="1"/>
  <c r="L7077" i="1"/>
  <c r="L8304" i="1"/>
  <c r="L8710" i="1"/>
  <c r="L2763" i="1"/>
  <c r="L7512" i="1"/>
  <c r="L7513" i="1"/>
  <c r="L8663" i="1"/>
  <c r="L881" i="1"/>
  <c r="L4531" i="1"/>
  <c r="L4977" i="1"/>
  <c r="L4976" i="1"/>
  <c r="L7468" i="1"/>
  <c r="L7876" i="1"/>
  <c r="L7878" i="1"/>
  <c r="L7879" i="1"/>
  <c r="L7880" i="1"/>
  <c r="L7884" i="1"/>
  <c r="L7885" i="1"/>
  <c r="L9825" i="1"/>
  <c r="L10055" i="1"/>
  <c r="L5902" i="1"/>
  <c r="L10174" i="1"/>
  <c r="L1527" i="1"/>
  <c r="L1528" i="1"/>
  <c r="L1962" i="1"/>
  <c r="L5934" i="1"/>
  <c r="L5936" i="1"/>
  <c r="L5937" i="1"/>
  <c r="L5939" i="1"/>
  <c r="L6988" i="1"/>
  <c r="L7505" i="1"/>
  <c r="L7963" i="1"/>
  <c r="L8914" i="1"/>
  <c r="L9044" i="1"/>
  <c r="L3554" i="1"/>
  <c r="L3876" i="1"/>
  <c r="L1289" i="1"/>
  <c r="L6067" i="1"/>
  <c r="L7458" i="1"/>
  <c r="L138" i="1"/>
  <c r="L139" i="1"/>
  <c r="L141" i="1"/>
  <c r="L149" i="1"/>
  <c r="L162" i="1"/>
  <c r="L163" i="1"/>
  <c r="L168" i="1"/>
  <c r="L170" i="1"/>
  <c r="L176" i="1"/>
  <c r="L201" i="1"/>
  <c r="L204" i="1"/>
  <c r="L216" i="1"/>
  <c r="L217" i="1"/>
  <c r="L219" i="1"/>
  <c r="L220" i="1"/>
  <c r="L224" i="1"/>
  <c r="L226" i="1"/>
  <c r="L230" i="1"/>
  <c r="L782" i="1"/>
  <c r="L1493" i="1"/>
  <c r="L1494" i="1"/>
  <c r="L1498" i="1"/>
  <c r="L1502" i="1"/>
  <c r="L1505" i="1"/>
  <c r="L1506" i="1"/>
  <c r="L1507" i="1"/>
  <c r="L1957" i="1"/>
  <c r="L2960" i="1"/>
  <c r="L3019" i="1"/>
  <c r="L5174" i="1"/>
  <c r="L5382" i="1"/>
  <c r="L5383" i="1"/>
  <c r="L5557" i="1"/>
  <c r="L5559" i="1"/>
  <c r="L5560" i="1"/>
  <c r="L5562" i="1"/>
  <c r="L5563" i="1"/>
  <c r="L5564" i="1"/>
  <c r="L5565" i="1"/>
  <c r="L5591" i="1"/>
  <c r="L5593" i="1"/>
  <c r="L5594" i="1"/>
  <c r="L5595" i="1"/>
  <c r="L5596" i="1"/>
  <c r="L5599" i="1"/>
  <c r="L5605" i="1"/>
  <c r="L5608" i="1"/>
  <c r="L5609" i="1"/>
  <c r="L5611" i="1"/>
  <c r="L5613" i="1"/>
  <c r="L5615" i="1"/>
  <c r="L6893" i="1"/>
  <c r="L5587" i="1"/>
  <c r="L5588" i="1"/>
  <c r="L7304" i="1"/>
  <c r="L7351" i="1"/>
  <c r="L7352" i="1"/>
  <c r="L7353" i="1"/>
  <c r="L7354" i="1"/>
  <c r="L7355" i="1"/>
  <c r="L7357" i="1"/>
  <c r="L7359" i="1"/>
  <c r="L7360" i="1"/>
  <c r="L7361" i="1"/>
  <c r="L4322" i="1"/>
  <c r="L213" i="1"/>
  <c r="L1499" i="1"/>
  <c r="L1509" i="1"/>
  <c r="L1510" i="1"/>
  <c r="L1544" i="1"/>
  <c r="L1944" i="1"/>
  <c r="L7008" i="1"/>
  <c r="L7440" i="1"/>
  <c r="L1299" i="1"/>
  <c r="L1302" i="1"/>
  <c r="L1303" i="1"/>
  <c r="L1304" i="1"/>
  <c r="L1305" i="1"/>
  <c r="L1306" i="1"/>
  <c r="L1307" i="1"/>
  <c r="L2651" i="1"/>
  <c r="L6354" i="1"/>
  <c r="L8291" i="1"/>
  <c r="L8548" i="1"/>
  <c r="L8920" i="1"/>
  <c r="L2404" i="1"/>
  <c r="L1094" i="1"/>
  <c r="L1948" i="1"/>
  <c r="L6809" i="1"/>
  <c r="L7619" i="1"/>
  <c r="L8180" i="1"/>
  <c r="L1360" i="1"/>
  <c r="L1914" i="1"/>
  <c r="L1919" i="1"/>
  <c r="L1921" i="1"/>
  <c r="L1939" i="1"/>
  <c r="L1940" i="1"/>
  <c r="L1941" i="1"/>
  <c r="L2462" i="1"/>
  <c r="L5930" i="1"/>
  <c r="L5957" i="1"/>
  <c r="L6102" i="1"/>
  <c r="L6123" i="1"/>
  <c r="L6298" i="1"/>
  <c r="L6304" i="1"/>
  <c r="L6487" i="1"/>
  <c r="L6488" i="1"/>
  <c r="L6489" i="1"/>
  <c r="L6490" i="1"/>
  <c r="L6491" i="1"/>
  <c r="L6492" i="1"/>
  <c r="L6493" i="1"/>
  <c r="L6515" i="1"/>
  <c r="L6560" i="1"/>
  <c r="L6770" i="1"/>
  <c r="L8413" i="1"/>
  <c r="L8447" i="1"/>
  <c r="L8448" i="1"/>
  <c r="L8491" i="1"/>
  <c r="L9069" i="1"/>
  <c r="L9383" i="1"/>
  <c r="L214" i="1"/>
  <c r="L1251" i="1"/>
  <c r="L1829" i="1"/>
  <c r="L1830" i="1"/>
  <c r="L1837" i="1"/>
  <c r="L1839" i="1"/>
  <c r="L1842" i="1"/>
  <c r="L1843" i="1"/>
  <c r="L1845" i="1"/>
  <c r="L1849" i="1"/>
  <c r="L1850" i="1"/>
  <c r="L1853" i="1"/>
  <c r="L1855" i="1"/>
  <c r="L1858" i="1"/>
  <c r="L1863" i="1"/>
  <c r="L1864" i="1"/>
  <c r="L4378" i="1"/>
  <c r="L4380" i="1"/>
  <c r="L4382" i="1"/>
  <c r="L4385" i="1"/>
  <c r="L4386" i="1"/>
  <c r="L4387" i="1"/>
  <c r="L4394" i="1"/>
  <c r="L4019" i="1"/>
  <c r="L4021" i="1"/>
  <c r="L2725" i="1"/>
  <c r="L5627" i="1"/>
  <c r="L6592" i="1"/>
  <c r="L7007" i="1"/>
  <c r="L7762" i="1"/>
  <c r="L8082" i="1"/>
  <c r="L6313" i="1"/>
  <c r="L6314" i="1"/>
  <c r="L6315" i="1"/>
  <c r="L5856" i="1"/>
  <c r="L382" i="1"/>
  <c r="L5586" i="1"/>
  <c r="L7313" i="1"/>
  <c r="L7530" i="1"/>
  <c r="L7532" i="1"/>
  <c r="L7533" i="1"/>
  <c r="L8091" i="1"/>
  <c r="L8157" i="1"/>
  <c r="L8162" i="1"/>
  <c r="L160" i="1"/>
  <c r="L166" i="1"/>
  <c r="L187" i="1"/>
  <c r="L3355" i="1"/>
  <c r="L3709" i="1"/>
  <c r="L3785" i="1"/>
  <c r="L5071" i="1"/>
  <c r="L108" i="1"/>
  <c r="L118" i="1"/>
  <c r="L131" i="1"/>
  <c r="L180" i="1"/>
  <c r="L5932" i="1"/>
  <c r="L6173" i="1"/>
  <c r="L6176" i="1"/>
  <c r="L6926" i="1"/>
  <c r="L7038" i="1"/>
  <c r="L8903" i="1"/>
  <c r="L8904" i="1"/>
  <c r="L8910" i="1"/>
  <c r="L9182" i="1"/>
  <c r="L9183" i="1"/>
  <c r="L414" i="1"/>
  <c r="L8344" i="1"/>
  <c r="L4729" i="1"/>
  <c r="L7157" i="1"/>
  <c r="L7158" i="1"/>
  <c r="L7161" i="1"/>
  <c r="L8666" i="1"/>
  <c r="L4054" i="1"/>
  <c r="L5912" i="1"/>
  <c r="L5747" i="1"/>
  <c r="L5981" i="1"/>
  <c r="L5982" i="1"/>
  <c r="L6099" i="1"/>
  <c r="L6546" i="1"/>
  <c r="L8928" i="1"/>
  <c r="L5166" i="1"/>
  <c r="L5744" i="1"/>
  <c r="L5745" i="1"/>
  <c r="L6005" i="1"/>
  <c r="L6006" i="1"/>
  <c r="L8464" i="1"/>
  <c r="L8465" i="1"/>
  <c r="L8786" i="1"/>
  <c r="L8787" i="1"/>
  <c r="L122" i="1"/>
  <c r="L124" i="1"/>
  <c r="L1062" i="1"/>
  <c r="L4537" i="1"/>
  <c r="L5748" i="1"/>
  <c r="L5749" i="1"/>
  <c r="L4323" i="1"/>
  <c r="L6229" i="1"/>
  <c r="L6230" i="1"/>
  <c r="L6940" i="1"/>
  <c r="L8578" i="1"/>
  <c r="L132" i="1"/>
  <c r="L134" i="1"/>
  <c r="L8020" i="1"/>
  <c r="L8986" i="1"/>
  <c r="L2515" i="1"/>
  <c r="L3744" i="1"/>
  <c r="L3747" i="1"/>
  <c r="L3748" i="1"/>
  <c r="L3763" i="1"/>
  <c r="L3764" i="1"/>
  <c r="L9682" i="1"/>
  <c r="L5901" i="1"/>
  <c r="L5946" i="1"/>
  <c r="L5977" i="1"/>
  <c r="L6026" i="1"/>
  <c r="L6338" i="1"/>
  <c r="L6339" i="1"/>
  <c r="L6351" i="1"/>
  <c r="L6352" i="1"/>
  <c r="L6521" i="1"/>
  <c r="L6927" i="1"/>
  <c r="L7044" i="1"/>
  <c r="L7521" i="1"/>
  <c r="L7623" i="1"/>
  <c r="L7627" i="1"/>
  <c r="L7628" i="1"/>
  <c r="L7967" i="1"/>
  <c r="L8767" i="1"/>
  <c r="L1242" i="1"/>
  <c r="L2691" i="1"/>
  <c r="L4502" i="1"/>
  <c r="L452" i="1"/>
  <c r="L6443" i="1"/>
  <c r="L6444" i="1"/>
  <c r="L6648" i="1"/>
  <c r="L6896" i="1"/>
  <c r="L7010" i="1"/>
  <c r="L7332" i="1"/>
  <c r="L7474" i="1"/>
  <c r="L8922" i="1"/>
  <c r="L8923" i="1"/>
  <c r="L9175" i="1"/>
  <c r="L9284" i="1"/>
  <c r="L1220" i="1"/>
  <c r="L1222" i="1"/>
  <c r="L1978" i="1"/>
  <c r="L1979" i="1"/>
  <c r="L1987" i="1"/>
  <c r="L1993" i="1"/>
  <c r="L1995" i="1"/>
  <c r="L1996" i="1"/>
  <c r="L2711" i="1"/>
  <c r="L2802" i="1"/>
  <c r="L2931" i="1"/>
  <c r="L5412" i="1"/>
  <c r="L611" i="1"/>
  <c r="L6226" i="1"/>
  <c r="L7051" i="1"/>
  <c r="L7052" i="1"/>
  <c r="L8811" i="1"/>
  <c r="L8813" i="1"/>
  <c r="L8861" i="1"/>
  <c r="L9025" i="1"/>
  <c r="L9385" i="1"/>
  <c r="L8135" i="1"/>
  <c r="L819" i="1"/>
  <c r="L8078" i="1"/>
  <c r="L3517" i="1"/>
  <c r="L4739" i="1"/>
  <c r="L32" i="1"/>
  <c r="L34" i="1"/>
  <c r="L7945" i="1"/>
  <c r="L8080" i="1"/>
  <c r="L8170" i="1"/>
  <c r="L8945" i="1"/>
  <c r="L9774" i="1"/>
  <c r="L10027" i="1"/>
  <c r="L10028" i="1"/>
  <c r="L9776" i="1"/>
  <c r="L10151" i="1"/>
  <c r="L10150" i="1"/>
  <c r="L161" i="1"/>
  <c r="L2410" i="1"/>
  <c r="L113" i="1"/>
  <c r="L115" i="1"/>
  <c r="L3611" i="1"/>
  <c r="L4683" i="1"/>
  <c r="L3282" i="1"/>
  <c r="L154" i="1"/>
  <c r="L8183" i="1"/>
  <c r="L1086" i="1"/>
  <c r="L3418" i="1"/>
  <c r="L8793" i="1"/>
  <c r="L9045" i="1"/>
  <c r="L3895" i="1"/>
  <c r="L3734" i="1"/>
  <c r="L3147" i="1"/>
  <c r="L6291" i="1"/>
  <c r="L648" i="1"/>
  <c r="L8172" i="1"/>
  <c r="L2630" i="1"/>
  <c r="L6585" i="1"/>
  <c r="L2335" i="1"/>
  <c r="L2336" i="1"/>
  <c r="L2867" i="1"/>
  <c r="L3136" i="1"/>
  <c r="L5188" i="1"/>
  <c r="L8288" i="1"/>
  <c r="L5990" i="1"/>
  <c r="L3327" i="1"/>
  <c r="L3329" i="1"/>
  <c r="L3333" i="1"/>
  <c r="L5029" i="1"/>
  <c r="L6043" i="1"/>
  <c r="L6044" i="1"/>
  <c r="L6311" i="1"/>
  <c r="L1803" i="1"/>
  <c r="L3470" i="1"/>
  <c r="L3476" i="1"/>
  <c r="L3490" i="1"/>
  <c r="L1601" i="1"/>
  <c r="L1603" i="1"/>
  <c r="L1604" i="1"/>
  <c r="L1607" i="1"/>
  <c r="L3973" i="1"/>
  <c r="L4658" i="1"/>
  <c r="L4659" i="1"/>
  <c r="L1594" i="1"/>
  <c r="L1597" i="1"/>
  <c r="L1613" i="1"/>
  <c r="L1614" i="1"/>
  <c r="L4072" i="1"/>
  <c r="L4073" i="1"/>
  <c r="L5764" i="1"/>
  <c r="L252" i="1"/>
  <c r="L6068" i="1"/>
  <c r="L6069" i="1"/>
  <c r="L6070" i="1"/>
  <c r="L6071" i="1"/>
  <c r="L6073" i="1"/>
  <c r="L6074" i="1"/>
  <c r="L6075" i="1"/>
  <c r="L6077" i="1"/>
  <c r="L6078" i="1"/>
  <c r="L7990" i="1"/>
  <c r="L8117" i="1"/>
  <c r="L8363" i="1"/>
  <c r="L8365" i="1"/>
  <c r="L8962" i="1"/>
  <c r="L2270" i="1"/>
  <c r="L2275" i="1"/>
  <c r="L5343" i="1"/>
  <c r="L3096" i="1"/>
  <c r="L3919" i="1"/>
  <c r="L3448" i="1"/>
  <c r="L3460" i="1"/>
  <c r="L4298" i="1"/>
  <c r="L7346" i="1"/>
  <c r="L7525" i="1"/>
  <c r="L2136" i="1"/>
  <c r="L2140" i="1"/>
  <c r="L2155" i="1"/>
  <c r="L2190" i="1"/>
  <c r="L2194" i="1"/>
  <c r="L2618" i="1"/>
  <c r="L2619" i="1"/>
  <c r="L2625" i="1"/>
  <c r="L2626" i="1"/>
  <c r="L4412" i="1"/>
  <c r="L5154" i="1"/>
  <c r="L5155" i="1"/>
  <c r="L5973" i="1"/>
  <c r="L7017" i="1"/>
  <c r="L7018" i="1"/>
  <c r="L8186" i="1"/>
  <c r="L8187" i="1"/>
  <c r="L8022" i="1"/>
  <c r="L2322" i="1"/>
  <c r="L3056" i="1"/>
  <c r="L3849" i="1"/>
  <c r="L3850" i="1"/>
  <c r="L5512" i="1"/>
  <c r="L5516" i="1"/>
  <c r="L7659" i="1"/>
  <c r="L2277" i="1"/>
  <c r="L5498" i="1"/>
  <c r="L5667" i="1"/>
  <c r="L4365" i="1"/>
  <c r="L6595" i="1"/>
  <c r="L8587" i="1"/>
  <c r="L2301" i="1"/>
  <c r="L2303" i="1"/>
  <c r="L3888" i="1"/>
  <c r="L4409" i="1"/>
  <c r="L5730" i="1"/>
  <c r="L8009" i="1"/>
  <c r="L2593" i="1"/>
  <c r="L3427" i="1"/>
  <c r="L6914" i="1"/>
  <c r="L7584" i="1"/>
  <c r="L6101" i="1"/>
  <c r="L1262" i="1"/>
  <c r="L1263" i="1"/>
  <c r="L1264" i="1"/>
  <c r="L2738" i="1"/>
  <c r="L5406" i="1"/>
  <c r="L3788" i="1"/>
  <c r="L4025" i="1"/>
  <c r="L4038" i="1"/>
  <c r="L4039" i="1"/>
  <c r="L4040" i="1"/>
  <c r="L4041" i="1"/>
  <c r="L3911" i="1"/>
  <c r="L4044" i="1"/>
  <c r="L4734" i="1"/>
  <c r="L4735" i="1"/>
  <c r="L4736" i="1"/>
  <c r="L4008" i="1"/>
  <c r="L4026" i="1"/>
  <c r="L4028" i="1"/>
  <c r="L3909" i="1"/>
  <c r="L4030" i="1"/>
  <c r="L4145" i="1"/>
  <c r="L9134" i="1"/>
  <c r="L4092" i="1"/>
  <c r="L4093" i="1"/>
  <c r="L4094" i="1"/>
  <c r="L4095" i="1"/>
  <c r="L4096" i="1"/>
  <c r="L4097" i="1"/>
  <c r="L6518" i="1"/>
  <c r="L6607" i="1"/>
  <c r="L6608" i="1"/>
  <c r="L6853" i="1"/>
  <c r="L6855" i="1"/>
  <c r="L4197" i="1"/>
  <c r="L9133" i="1"/>
  <c r="L4079" i="1"/>
  <c r="L5739" i="1"/>
  <c r="L4089" i="1"/>
  <c r="L4090" i="1"/>
  <c r="L4091" i="1"/>
  <c r="L4032" i="1"/>
  <c r="L3910" i="1"/>
  <c r="L4034" i="1"/>
  <c r="L4035" i="1"/>
  <c r="L4036" i="1"/>
  <c r="L4037" i="1"/>
  <c r="L4078" i="1"/>
  <c r="L4204" i="1"/>
  <c r="L5887" i="1"/>
  <c r="L5965" i="1"/>
  <c r="L5968" i="1"/>
  <c r="L6360" i="1"/>
  <c r="L6519" i="1"/>
  <c r="L6605" i="1"/>
  <c r="L6407" i="1"/>
  <c r="L6411" i="1"/>
  <c r="L5961" i="1"/>
  <c r="L5967" i="1"/>
  <c r="L4254" i="1"/>
  <c r="L4255" i="1"/>
  <c r="L6506" i="1"/>
  <c r="L4428" i="1"/>
  <c r="L5235" i="1"/>
  <c r="L5819" i="1"/>
  <c r="L5964" i="1"/>
  <c r="L8018" i="1"/>
  <c r="L8019" i="1"/>
  <c r="L8866" i="1"/>
  <c r="L4086" i="1"/>
  <c r="L4087" i="1"/>
  <c r="L4088" i="1"/>
  <c r="L4543" i="1"/>
  <c r="L4544" i="1"/>
  <c r="L4545" i="1"/>
  <c r="L4546" i="1"/>
  <c r="L5367" i="1"/>
  <c r="L5381" i="1"/>
  <c r="L5491" i="1"/>
  <c r="L6651" i="1"/>
  <c r="L8806" i="1"/>
  <c r="L8815" i="1"/>
  <c r="L9467" i="1"/>
  <c r="L307" i="1"/>
  <c r="L6093" i="1"/>
  <c r="L6094" i="1"/>
  <c r="L6095" i="1"/>
  <c r="L7488" i="1"/>
  <c r="L8807" i="1"/>
  <c r="L9924" i="1"/>
  <c r="L9960" i="1"/>
  <c r="L4586" i="1"/>
  <c r="L10099" i="1"/>
  <c r="L9918" i="1"/>
  <c r="L9923" i="1"/>
  <c r="L10011" i="1"/>
  <c r="L10037" i="1"/>
  <c r="L10096" i="1"/>
  <c r="L9842" i="1"/>
  <c r="L9979" i="1"/>
  <c r="L5249" i="1"/>
  <c r="L9846" i="1"/>
  <c r="L9845" i="1"/>
  <c r="L9843" i="1"/>
  <c r="L9849" i="1"/>
  <c r="L10091" i="1"/>
  <c r="L10093" i="1"/>
  <c r="L10182" i="1"/>
  <c r="L10183" i="1"/>
  <c r="L4278" i="1"/>
  <c r="L4485" i="1"/>
  <c r="L4533" i="1"/>
  <c r="L3787" i="1"/>
  <c r="L5897" i="1"/>
  <c r="L7506" i="1"/>
  <c r="L7507" i="1"/>
  <c r="L7508" i="1"/>
  <c r="L7509" i="1"/>
  <c r="L7510" i="1"/>
  <c r="L7511" i="1"/>
  <c r="L8150" i="1"/>
  <c r="L8160" i="1"/>
  <c r="L8340" i="1"/>
  <c r="L9056" i="1"/>
  <c r="L10184" i="1"/>
  <c r="L10185" i="1"/>
  <c r="L10186" i="1"/>
  <c r="L4227" i="1"/>
  <c r="L10188" i="1"/>
  <c r="L10180" i="1"/>
  <c r="L915" i="1"/>
  <c r="L9669" i="1"/>
  <c r="L9675" i="1"/>
  <c r="L3501" i="1"/>
  <c r="L3870" i="1"/>
  <c r="L3535" i="1"/>
  <c r="L3873" i="1"/>
  <c r="L3874" i="1"/>
  <c r="L5886" i="1"/>
  <c r="L8575" i="1"/>
  <c r="L8732" i="1"/>
  <c r="L8733" i="1"/>
  <c r="L9316" i="1"/>
  <c r="L9317" i="1"/>
  <c r="L9319" i="1"/>
  <c r="L9320" i="1"/>
  <c r="L9321" i="1"/>
  <c r="L9322" i="1"/>
  <c r="L9323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3907" i="1"/>
  <c r="L3983" i="1"/>
  <c r="L5859" i="1"/>
  <c r="L8028" i="1"/>
  <c r="L9313" i="1"/>
  <c r="L9949" i="1"/>
  <c r="L5430" i="1"/>
  <c r="L10086" i="1"/>
  <c r="L948" i="1"/>
  <c r="L949" i="1"/>
  <c r="L950" i="1"/>
  <c r="L9734" i="1"/>
  <c r="L951" i="1"/>
  <c r="L952" i="1"/>
  <c r="L953" i="1"/>
  <c r="L954" i="1"/>
  <c r="L965" i="1"/>
  <c r="L966" i="1"/>
  <c r="L967" i="1"/>
  <c r="L968" i="1"/>
  <c r="L969" i="1"/>
  <c r="L970" i="1"/>
  <c r="L971" i="1"/>
  <c r="L9900" i="1"/>
  <c r="L5418" i="1"/>
  <c r="L8178" i="1"/>
  <c r="L8322" i="1"/>
  <c r="L9127" i="1"/>
  <c r="L9528" i="1"/>
  <c r="L955" i="1"/>
  <c r="L956" i="1"/>
  <c r="L957" i="1"/>
  <c r="L958" i="1"/>
  <c r="L959" i="1"/>
  <c r="L960" i="1"/>
  <c r="L961" i="1"/>
  <c r="L962" i="1"/>
  <c r="L963" i="1"/>
  <c r="L964" i="1"/>
  <c r="L2982" i="1"/>
  <c r="L2983" i="1"/>
  <c r="L2984" i="1"/>
  <c r="L2985" i="1"/>
  <c r="L2986" i="1"/>
  <c r="L2987" i="1"/>
  <c r="L2988" i="1"/>
  <c r="L2989" i="1"/>
  <c r="L2990" i="1"/>
  <c r="L2991" i="1"/>
  <c r="L4173" i="1"/>
  <c r="L4174" i="1"/>
  <c r="L4175" i="1"/>
  <c r="L4176" i="1"/>
  <c r="L5437" i="1"/>
  <c r="L5439" i="1"/>
  <c r="L6233" i="1"/>
  <c r="L1130" i="1"/>
  <c r="L1132" i="1"/>
  <c r="L1139" i="1"/>
  <c r="L1150" i="1"/>
  <c r="L1158" i="1"/>
  <c r="L4171" i="1"/>
  <c r="L4270" i="1"/>
  <c r="L4487" i="1"/>
  <c r="L4488" i="1"/>
  <c r="L4489" i="1"/>
  <c r="L4495" i="1"/>
  <c r="L4628" i="1"/>
  <c r="L1030" i="1"/>
  <c r="L1031" i="1"/>
  <c r="L1140" i="1"/>
  <c r="L1142" i="1"/>
  <c r="L1152" i="1"/>
  <c r="L1153" i="1"/>
  <c r="L4359" i="1"/>
  <c r="L6018" i="1"/>
  <c r="L6419" i="1"/>
  <c r="L7247" i="1"/>
  <c r="L8116" i="1"/>
  <c r="L8454" i="1"/>
  <c r="L8713" i="1"/>
  <c r="L8714" i="1"/>
  <c r="L8715" i="1"/>
  <c r="L8716" i="1"/>
  <c r="L8994" i="1"/>
  <c r="L9013" i="1"/>
  <c r="L9020" i="1"/>
  <c r="L9065" i="1"/>
  <c r="L9067" i="1"/>
  <c r="L9196" i="1"/>
  <c r="L9197" i="1"/>
  <c r="L9198" i="1"/>
  <c r="L9199" i="1"/>
  <c r="L9200" i="1"/>
  <c r="L9201" i="1"/>
  <c r="L9202" i="1"/>
  <c r="L9204" i="1"/>
  <c r="L9205" i="1"/>
  <c r="L9206" i="1"/>
  <c r="L9207" i="1"/>
  <c r="L9211" i="1"/>
  <c r="L9212" i="1"/>
  <c r="L9213" i="1"/>
  <c r="L9214" i="1"/>
  <c r="L9431" i="1"/>
  <c r="L9524" i="1"/>
  <c r="L9525" i="1"/>
  <c r="L9531" i="1"/>
  <c r="L9533" i="1"/>
  <c r="L9537" i="1"/>
  <c r="L9635" i="1"/>
  <c r="L9636" i="1"/>
  <c r="L9637" i="1"/>
  <c r="L9638" i="1"/>
  <c r="L9670" i="1"/>
  <c r="L9671" i="1"/>
  <c r="L9936" i="1"/>
  <c r="L9688" i="1"/>
  <c r="L10061" i="1"/>
  <c r="L10084" i="1"/>
  <c r="L9689" i="1"/>
  <c r="L9692" i="1"/>
  <c r="L9694" i="1"/>
  <c r="L9695" i="1"/>
  <c r="L9698" i="1"/>
  <c r="L9699" i="1"/>
  <c r="L10057" i="1"/>
  <c r="L10058" i="1"/>
  <c r="L10060" i="1"/>
  <c r="L10063" i="1"/>
  <c r="L10088" i="1"/>
  <c r="L10109" i="1"/>
  <c r="L10090" i="1"/>
  <c r="L9901" i="1"/>
  <c r="L4593" i="1"/>
  <c r="L4594" i="1"/>
  <c r="L9957" i="1"/>
  <c r="L4595" i="1"/>
  <c r="L9958" i="1"/>
  <c r="L4596" i="1"/>
  <c r="L9959" i="1"/>
  <c r="L10006" i="1"/>
  <c r="L10008" i="1"/>
  <c r="L10017" i="1"/>
  <c r="L10024" i="1"/>
  <c r="L10064" i="1"/>
  <c r="L10067" i="1"/>
  <c r="L10071" i="1"/>
  <c r="L10106" i="1"/>
  <c r="L6895" i="1"/>
  <c r="L2797" i="1"/>
  <c r="L4335" i="1"/>
  <c r="L4336" i="1"/>
  <c r="L4345" i="1"/>
  <c r="L4346" i="1"/>
  <c r="L6125" i="1"/>
  <c r="L6126" i="1"/>
  <c r="L6127" i="1"/>
  <c r="L6128" i="1"/>
  <c r="L6139" i="1"/>
  <c r="L6140" i="1"/>
  <c r="L6141" i="1"/>
  <c r="L6142" i="1"/>
  <c r="L6144" i="1"/>
  <c r="L6146" i="1"/>
  <c r="L6147" i="1"/>
  <c r="L6148" i="1"/>
  <c r="L6150" i="1"/>
  <c r="L6151" i="1"/>
  <c r="L6152" i="1"/>
  <c r="L6153" i="1"/>
  <c r="L6154" i="1"/>
  <c r="L2743" i="1"/>
  <c r="L2744" i="1"/>
  <c r="L2745" i="1"/>
  <c r="L2746" i="1"/>
  <c r="L2748" i="1"/>
  <c r="L2776" i="1"/>
  <c r="L556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672" i="1"/>
  <c r="L6674" i="1"/>
  <c r="L6676" i="1"/>
  <c r="L6677" i="1"/>
  <c r="L6678" i="1"/>
  <c r="L7268" i="1"/>
  <c r="L7270" i="1"/>
  <c r="L7271" i="1"/>
  <c r="L7279" i="1"/>
  <c r="L7280" i="1"/>
  <c r="L2249" i="1"/>
  <c r="L7368" i="1"/>
  <c r="L7369" i="1"/>
  <c r="L7386" i="1"/>
  <c r="L7388" i="1"/>
  <c r="L7391" i="1"/>
  <c r="L7392" i="1"/>
  <c r="L7393" i="1"/>
  <c r="L7394" i="1"/>
  <c r="L7395" i="1"/>
  <c r="L7396" i="1"/>
  <c r="L7398" i="1"/>
  <c r="L7399" i="1"/>
  <c r="L7410" i="1"/>
  <c r="L7411" i="1"/>
  <c r="L7412" i="1"/>
  <c r="L7413" i="1"/>
  <c r="L7414" i="1"/>
  <c r="L7415" i="1"/>
  <c r="L7477" i="1"/>
  <c r="L7552" i="1"/>
  <c r="L7600" i="1"/>
  <c r="L7601" i="1"/>
  <c r="L7602" i="1"/>
  <c r="L7603" i="1"/>
  <c r="L7605" i="1"/>
  <c r="L7606" i="1"/>
  <c r="L7607" i="1"/>
  <c r="L7771" i="1"/>
  <c r="L7929" i="1"/>
  <c r="L7978" i="1"/>
  <c r="L7979" i="1"/>
  <c r="L8296" i="1"/>
  <c r="L8298" i="1"/>
  <c r="L8301" i="1"/>
  <c r="L8302" i="1"/>
  <c r="L8303" i="1"/>
  <c r="L8422" i="1"/>
  <c r="L8423" i="1"/>
  <c r="L8424" i="1"/>
  <c r="L8425" i="1"/>
  <c r="L8426" i="1"/>
  <c r="L8427" i="1"/>
  <c r="L8428" i="1"/>
  <c r="L8431" i="1"/>
  <c r="L8432" i="1"/>
  <c r="L8433" i="1"/>
  <c r="L8434" i="1"/>
  <c r="L8435" i="1"/>
  <c r="L8437" i="1"/>
  <c r="L8438" i="1"/>
  <c r="L8439" i="1"/>
  <c r="L8440" i="1"/>
  <c r="L8441" i="1"/>
  <c r="L8640" i="1"/>
  <c r="L8642" i="1"/>
  <c r="L8645" i="1"/>
  <c r="L8646" i="1"/>
  <c r="L8648" i="1"/>
  <c r="L8649" i="1"/>
  <c r="L8651" i="1"/>
  <c r="L8652" i="1"/>
  <c r="L8653" i="1"/>
  <c r="L8654" i="1"/>
  <c r="L8655" i="1"/>
  <c r="L8656" i="1"/>
  <c r="L8657" i="1"/>
  <c r="L8658" i="1"/>
  <c r="L8708" i="1"/>
  <c r="L8709" i="1"/>
  <c r="L8788" i="1"/>
  <c r="L9007" i="1"/>
  <c r="L9231" i="1"/>
  <c r="L9233" i="1"/>
  <c r="L9234" i="1"/>
  <c r="L9235" i="1"/>
  <c r="L9237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546" i="1"/>
  <c r="L9547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602" i="1"/>
  <c r="L9603" i="1"/>
  <c r="L9604" i="1"/>
  <c r="L9605" i="1"/>
  <c r="L9606" i="1"/>
  <c r="L9607" i="1"/>
  <c r="L9608" i="1"/>
  <c r="L9609" i="1"/>
  <c r="L9610" i="1"/>
  <c r="L9611" i="1"/>
  <c r="L9612" i="1"/>
  <c r="L2790" i="1"/>
  <c r="L2791" i="1"/>
  <c r="L2793" i="1"/>
  <c r="L4747" i="1"/>
  <c r="L4751" i="1"/>
  <c r="L4756" i="1"/>
  <c r="L4758" i="1"/>
  <c r="L4761" i="1"/>
  <c r="L4763" i="1"/>
  <c r="L4764" i="1"/>
  <c r="L4765" i="1"/>
  <c r="L4768" i="1"/>
  <c r="L4769" i="1"/>
  <c r="L4770" i="1"/>
  <c r="L4771" i="1"/>
  <c r="L4773" i="1"/>
  <c r="L4774" i="1"/>
  <c r="L4775" i="1"/>
  <c r="L4776" i="1"/>
  <c r="L4777" i="1"/>
  <c r="L4780" i="1"/>
  <c r="L4781" i="1"/>
  <c r="L4785" i="1"/>
  <c r="L4786" i="1"/>
  <c r="L4788" i="1"/>
  <c r="L4789" i="1"/>
  <c r="L4794" i="1"/>
  <c r="L4795" i="1"/>
  <c r="L4796" i="1"/>
  <c r="L4797" i="1"/>
  <c r="L4799" i="1"/>
  <c r="L4801" i="1"/>
  <c r="L4802" i="1"/>
  <c r="L4803" i="1"/>
  <c r="L4805" i="1"/>
  <c r="L4806" i="1"/>
  <c r="L4807" i="1"/>
  <c r="L4808" i="1"/>
  <c r="L4809" i="1"/>
  <c r="L4810" i="1"/>
  <c r="L4811" i="1"/>
  <c r="L4813" i="1"/>
  <c r="L4814" i="1"/>
  <c r="L4815" i="1"/>
  <c r="L4816" i="1"/>
  <c r="L4817" i="1"/>
  <c r="L4818" i="1"/>
  <c r="L4819" i="1"/>
  <c r="L4821" i="1"/>
  <c r="L4822" i="1"/>
  <c r="L4823" i="1"/>
  <c r="L4824" i="1"/>
  <c r="L4820" i="1"/>
  <c r="L4825" i="1"/>
  <c r="L4826" i="1"/>
  <c r="L4827" i="1"/>
  <c r="L4829" i="1"/>
  <c r="L4830" i="1"/>
  <c r="L4831" i="1"/>
  <c r="L4832" i="1"/>
  <c r="L4833" i="1"/>
  <c r="L4834" i="1"/>
  <c r="L4836" i="1"/>
  <c r="L4837" i="1"/>
  <c r="L4838" i="1"/>
  <c r="L4839" i="1"/>
  <c r="L4841" i="1"/>
  <c r="L4842" i="1"/>
  <c r="L4843" i="1"/>
  <c r="L4844" i="1"/>
  <c r="L4845" i="1"/>
  <c r="L4846" i="1"/>
  <c r="L4847" i="1"/>
  <c r="L4848" i="1"/>
  <c r="L4849" i="1"/>
  <c r="L4851" i="1"/>
  <c r="L4852" i="1"/>
  <c r="L4853" i="1"/>
  <c r="L4854" i="1"/>
  <c r="L4855" i="1"/>
  <c r="L4856" i="1"/>
  <c r="L4858" i="1"/>
  <c r="L4859" i="1"/>
  <c r="L4860" i="1"/>
  <c r="L4861" i="1"/>
  <c r="L4864" i="1"/>
  <c r="L4865" i="1"/>
  <c r="L4876" i="1"/>
  <c r="L4879" i="1"/>
  <c r="L4880" i="1"/>
  <c r="L4881" i="1"/>
  <c r="L4882" i="1"/>
  <c r="L4884" i="1"/>
  <c r="L4886" i="1"/>
  <c r="L4891" i="1"/>
  <c r="L4892" i="1"/>
  <c r="L4894" i="1"/>
  <c r="L4895" i="1"/>
  <c r="L4898" i="1"/>
  <c r="L4901" i="1"/>
  <c r="L4902" i="1"/>
  <c r="L4905" i="1"/>
  <c r="L4906" i="1"/>
  <c r="L4907" i="1"/>
  <c r="L4908" i="1"/>
  <c r="L4913" i="1"/>
  <c r="L4914" i="1"/>
  <c r="L4915" i="1"/>
  <c r="L4919" i="1"/>
  <c r="L4920" i="1"/>
  <c r="L4921" i="1"/>
  <c r="L4922" i="1"/>
  <c r="L4926" i="1"/>
  <c r="L4929" i="1"/>
  <c r="L4931" i="1"/>
  <c r="L5394" i="1"/>
  <c r="L5398" i="1"/>
  <c r="L5399" i="1"/>
  <c r="L5468" i="1"/>
  <c r="L5469" i="1"/>
  <c r="L5397" i="1"/>
  <c r="L2210" i="1"/>
  <c r="L2211" i="1"/>
  <c r="L2212" i="1"/>
  <c r="L2213" i="1"/>
  <c r="L2214" i="1"/>
  <c r="L2215" i="1"/>
  <c r="L2218" i="1"/>
  <c r="L2219" i="1"/>
  <c r="L2220" i="1"/>
  <c r="L2222" i="1"/>
  <c r="L2223" i="1"/>
  <c r="L2224" i="1"/>
  <c r="L2225" i="1"/>
  <c r="L2226" i="1"/>
  <c r="L2227" i="1"/>
  <c r="L2229" i="1"/>
  <c r="L2230" i="1"/>
  <c r="L2233" i="1"/>
  <c r="L2234" i="1"/>
  <c r="L2235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50" i="1"/>
  <c r="L262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4" i="1"/>
  <c r="L2765" i="1"/>
  <c r="L2766" i="1"/>
  <c r="L2767" i="1"/>
  <c r="L2768" i="1"/>
  <c r="L2769" i="1"/>
  <c r="L2770" i="1"/>
  <c r="L2771" i="1"/>
  <c r="L2773" i="1"/>
  <c r="L2774" i="1"/>
  <c r="L2777" i="1"/>
  <c r="L2778" i="1"/>
  <c r="L2779" i="1"/>
  <c r="L2780" i="1"/>
  <c r="L2782" i="1"/>
  <c r="L2783" i="1"/>
  <c r="L2784" i="1"/>
  <c r="L2785" i="1"/>
  <c r="L2787" i="1"/>
  <c r="L2788" i="1"/>
  <c r="L2789" i="1"/>
  <c r="L4435" i="1"/>
  <c r="L5481" i="1"/>
  <c r="L5482" i="1"/>
  <c r="L5718" i="1"/>
  <c r="L580" i="1"/>
  <c r="L582" i="1"/>
  <c r="L584" i="1"/>
  <c r="L585" i="1"/>
  <c r="L588" i="1"/>
  <c r="L589" i="1"/>
  <c r="L590" i="1"/>
  <c r="L591" i="1"/>
  <c r="L592" i="1"/>
  <c r="L597" i="1"/>
  <c r="L598" i="1"/>
  <c r="L599" i="1"/>
  <c r="L872" i="1"/>
  <c r="L873" i="1"/>
  <c r="L876" i="1"/>
  <c r="L877" i="1"/>
  <c r="L878" i="1"/>
  <c r="L883" i="1"/>
  <c r="L884" i="1"/>
  <c r="L887" i="1"/>
  <c r="L6174" i="1"/>
  <c r="L6175" i="1"/>
  <c r="L6255" i="1"/>
  <c r="L6260" i="1"/>
  <c r="L6263" i="1"/>
  <c r="L6264" i="1"/>
  <c r="L6265" i="1"/>
  <c r="L6308" i="1"/>
  <c r="L6309" i="1"/>
  <c r="L6394" i="1"/>
  <c r="L6395" i="1"/>
  <c r="L6396" i="1"/>
  <c r="L6466" i="1"/>
  <c r="L6467" i="1"/>
  <c r="L6468" i="1"/>
  <c r="L6485" i="1"/>
  <c r="L6537" i="1"/>
  <c r="L6538" i="1"/>
  <c r="L6539" i="1"/>
  <c r="L6540" i="1"/>
  <c r="L6541" i="1"/>
  <c r="L6654" i="1"/>
  <c r="L6656" i="1"/>
  <c r="L6730" i="1"/>
  <c r="L6732" i="1"/>
  <c r="L6736" i="1"/>
  <c r="L6737" i="1"/>
  <c r="L6738" i="1"/>
  <c r="L6739" i="1"/>
  <c r="L6744" i="1"/>
  <c r="L6745" i="1"/>
  <c r="L6746" i="1"/>
  <c r="L6747" i="1"/>
  <c r="L6752" i="1"/>
  <c r="L6956" i="1"/>
  <c r="L7277" i="1"/>
  <c r="L7287" i="1"/>
  <c r="L7288" i="1"/>
  <c r="L7472" i="1"/>
  <c r="L7514" i="1"/>
  <c r="L8728" i="1"/>
  <c r="L8876" i="1"/>
  <c r="L8877" i="1"/>
  <c r="L8947" i="1"/>
  <c r="L9004" i="1"/>
  <c r="L9005" i="1"/>
  <c r="L9008" i="1"/>
  <c r="L9010" i="1"/>
  <c r="L9011" i="1"/>
  <c r="L9012" i="1"/>
  <c r="L9232" i="1"/>
  <c r="L9241" i="1"/>
  <c r="L9308" i="1"/>
  <c r="L9594" i="1"/>
  <c r="L9595" i="1"/>
  <c r="L9596" i="1"/>
  <c r="L9597" i="1"/>
  <c r="L9598" i="1"/>
  <c r="L9599" i="1"/>
  <c r="L9600" i="1"/>
  <c r="L9601" i="1"/>
  <c r="L8915" i="1"/>
  <c r="L8961" i="1"/>
  <c r="L8988" i="1"/>
  <c r="L6306" i="1"/>
  <c r="L6461" i="1"/>
  <c r="L6462" i="1"/>
  <c r="L6463" i="1"/>
  <c r="L6464" i="1"/>
  <c r="L6495" i="1"/>
  <c r="L7536" i="1"/>
  <c r="L7543" i="1"/>
  <c r="L7544" i="1"/>
  <c r="L7545" i="1"/>
  <c r="L7547" i="1"/>
  <c r="L7550" i="1"/>
  <c r="L7562" i="1"/>
  <c r="L7563" i="1"/>
  <c r="L7565" i="1"/>
  <c r="L7566" i="1"/>
  <c r="L7567" i="1"/>
  <c r="L7568" i="1"/>
  <c r="L7569" i="1"/>
  <c r="L7573" i="1"/>
  <c r="L7704" i="1"/>
  <c r="L7708" i="1"/>
  <c r="L7710" i="1"/>
  <c r="L7711" i="1"/>
  <c r="L7714" i="1"/>
  <c r="L7717" i="1"/>
  <c r="L7731" i="1"/>
  <c r="L7735" i="1"/>
  <c r="L7740" i="1"/>
  <c r="L7677" i="1"/>
  <c r="L7682" i="1"/>
  <c r="L7683" i="1"/>
  <c r="L7684" i="1"/>
  <c r="L7691" i="1"/>
  <c r="L7692" i="1"/>
  <c r="L7693" i="1"/>
  <c r="L7701" i="1"/>
  <c r="L7788" i="1"/>
  <c r="L7791" i="1"/>
  <c r="L7792" i="1"/>
  <c r="L7794" i="1"/>
  <c r="L7795" i="1"/>
  <c r="L7797" i="1"/>
  <c r="L7799" i="1"/>
  <c r="L7800" i="1"/>
  <c r="L7801" i="1"/>
  <c r="L7802" i="1"/>
  <c r="L7803" i="1"/>
  <c r="L7804" i="1"/>
  <c r="L7808" i="1"/>
  <c r="L7809" i="1"/>
  <c r="L7810" i="1"/>
  <c r="L7811" i="1"/>
  <c r="L7812" i="1"/>
  <c r="L7813" i="1"/>
  <c r="L7816" i="1"/>
  <c r="L7817" i="1"/>
  <c r="L7818" i="1"/>
  <c r="L7824" i="1"/>
  <c r="L7833" i="1"/>
  <c r="L7834" i="1"/>
  <c r="L7835" i="1"/>
  <c r="L7836" i="1"/>
  <c r="L7838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5" i="1"/>
  <c r="L7856" i="1"/>
  <c r="L7857" i="1"/>
  <c r="L7858" i="1"/>
  <c r="L8111" i="1"/>
  <c r="L8112" i="1"/>
  <c r="L3962" i="1"/>
  <c r="L4374" i="1"/>
  <c r="L3482" i="1"/>
  <c r="L5026" i="1"/>
  <c r="L4733" i="1"/>
  <c r="L3970" i="1"/>
  <c r="L3479" i="1"/>
  <c r="L3480" i="1"/>
  <c r="L3481" i="1"/>
  <c r="L3483" i="1"/>
  <c r="L4989" i="1"/>
  <c r="L7090" i="1"/>
  <c r="L3793" i="1"/>
  <c r="L3794" i="1"/>
  <c r="L3791" i="1"/>
  <c r="L3792" i="1"/>
  <c r="L4443" i="1"/>
  <c r="L4442" i="1"/>
  <c r="L7761" i="1"/>
  <c r="L8110" i="1"/>
  <c r="L10181" i="1"/>
  <c r="L7759" i="1"/>
  <c r="L7769" i="1"/>
  <c r="L4445" i="1"/>
  <c r="L4198" i="1"/>
  <c r="L4199" i="1"/>
  <c r="L4423" i="1"/>
  <c r="L4563" i="1"/>
  <c r="L4564" i="1"/>
  <c r="L4167" i="1"/>
  <c r="L4500" i="1"/>
  <c r="L4161" i="1"/>
  <c r="L4202" i="1"/>
  <c r="L4525" i="1"/>
  <c r="L4528" i="1"/>
  <c r="L4527" i="1"/>
  <c r="L4526" i="1"/>
  <c r="L4201" i="1"/>
  <c r="L4565" i="1"/>
  <c r="L4426" i="1"/>
  <c r="L4165" i="1"/>
  <c r="L4681" i="1"/>
  <c r="L5234" i="1"/>
  <c r="L4680" i="1"/>
  <c r="L4281" i="1"/>
  <c r="L4163" i="1"/>
  <c r="L4566" i="1"/>
  <c r="L4203" i="1"/>
  <c r="L4200" i="1"/>
  <c r="L4567" i="1"/>
  <c r="L4524" i="1"/>
  <c r="L4162" i="1"/>
  <c r="L4284" i="1"/>
  <c r="L4422" i="1"/>
  <c r="L5820" i="1"/>
  <c r="L5821" i="1"/>
  <c r="L5270" i="1"/>
  <c r="L7083" i="1"/>
  <c r="L7084" i="1"/>
  <c r="L7085" i="1"/>
  <c r="L7100" i="1"/>
  <c r="L7101" i="1"/>
  <c r="L7102" i="1"/>
  <c r="L7173" i="1"/>
  <c r="L7174" i="1"/>
  <c r="L7208" i="1"/>
  <c r="L7209" i="1"/>
  <c r="L7212" i="1"/>
  <c r="L7213" i="1"/>
  <c r="L7215" i="1"/>
  <c r="L7216" i="1"/>
  <c r="L7231" i="1"/>
  <c r="L7242" i="1"/>
  <c r="L7243" i="1"/>
  <c r="L7244" i="1"/>
  <c r="L7245" i="1"/>
  <c r="L7254" i="1"/>
  <c r="L7256" i="1"/>
  <c r="L7316" i="1"/>
  <c r="L7066" i="1"/>
  <c r="L4289" i="1"/>
  <c r="L7333" i="1"/>
  <c r="L7335" i="1"/>
  <c r="L7336" i="1"/>
  <c r="L7338" i="1"/>
  <c r="L7339" i="1"/>
  <c r="L7340" i="1"/>
  <c r="L4427" i="1"/>
  <c r="L7206" i="1"/>
  <c r="L7082" i="1"/>
  <c r="L7079" i="1"/>
  <c r="L4285" i="1"/>
  <c r="L7080" i="1"/>
  <c r="L4288" i="1"/>
  <c r="L7207" i="1"/>
  <c r="L7210" i="1"/>
  <c r="L7211" i="1"/>
  <c r="L7334" i="1"/>
  <c r="L7341" i="1"/>
  <c r="L4166" i="1"/>
  <c r="L5163" i="1"/>
  <c r="L7435" i="1"/>
  <c r="L7436" i="1"/>
  <c r="L7449" i="1"/>
  <c r="L7460" i="1"/>
  <c r="L7461" i="1"/>
  <c r="L7529" i="1"/>
  <c r="L5236" i="1"/>
  <c r="L7534" i="1"/>
  <c r="L7535" i="1"/>
  <c r="L7599" i="1"/>
  <c r="L7608" i="1"/>
  <c r="L7760" i="1"/>
  <c r="L7781" i="1"/>
  <c r="L7782" i="1"/>
  <c r="L7783" i="1"/>
  <c r="L7784" i="1"/>
  <c r="L7785" i="1"/>
  <c r="L4168" i="1"/>
  <c r="L8143" i="1"/>
  <c r="L8559" i="1"/>
  <c r="L8862" i="1"/>
  <c r="L8919" i="1"/>
  <c r="L8946" i="1"/>
  <c r="L9059" i="1"/>
  <c r="L9158" i="1"/>
  <c r="L9290" i="1"/>
  <c r="L9304" i="1"/>
  <c r="L9305" i="1"/>
  <c r="L5205" i="1"/>
  <c r="L5634" i="1"/>
  <c r="L5636" i="1"/>
  <c r="L5692" i="1"/>
  <c r="L5025" i="1"/>
  <c r="L5698" i="1"/>
  <c r="L7106" i="1"/>
  <c r="L8131" i="1"/>
  <c r="L8338" i="1"/>
  <c r="L862" i="1"/>
  <c r="L863" i="1"/>
  <c r="L886" i="1"/>
  <c r="L3750" i="1"/>
  <c r="L4277" i="1"/>
  <c r="L5414" i="1"/>
  <c r="L5732" i="1"/>
  <c r="L6336" i="1"/>
  <c r="L8566" i="1"/>
  <c r="L8567" i="1"/>
  <c r="L8568" i="1"/>
  <c r="L9246" i="1"/>
  <c r="L9247" i="1"/>
  <c r="L9592" i="1"/>
  <c r="L9593" i="1"/>
  <c r="L9667" i="1"/>
  <c r="L4980" i="1"/>
  <c r="L4981" i="1"/>
  <c r="L4982" i="1"/>
  <c r="L4983" i="1"/>
  <c r="L4984" i="1"/>
  <c r="L4985" i="1"/>
  <c r="L4986" i="1"/>
  <c r="L4988" i="1"/>
  <c r="L4991" i="1"/>
  <c r="L4992" i="1"/>
  <c r="L4996" i="1"/>
  <c r="L5002" i="1"/>
  <c r="L5723" i="1"/>
  <c r="L5724" i="1"/>
  <c r="L5726" i="1"/>
  <c r="L345" i="1"/>
  <c r="L351" i="1"/>
  <c r="L362" i="1"/>
  <c r="L365" i="1"/>
  <c r="L369" i="1"/>
  <c r="L389" i="1"/>
  <c r="L7588" i="1"/>
  <c r="L5421" i="1"/>
  <c r="L5422" i="1"/>
  <c r="L5423" i="1"/>
  <c r="L5889" i="1"/>
  <c r="L7881" i="1"/>
  <c r="L7882" i="1"/>
  <c r="L7883" i="1"/>
  <c r="L7886" i="1"/>
  <c r="L7947" i="1"/>
  <c r="L7948" i="1"/>
  <c r="L7949" i="1"/>
  <c r="L7950" i="1"/>
  <c r="L7951" i="1"/>
  <c r="L7952" i="1"/>
  <c r="L7953" i="1"/>
  <c r="L7954" i="1"/>
  <c r="L7955" i="1"/>
  <c r="L7956" i="1"/>
  <c r="L7975" i="1"/>
  <c r="L4429" i="1"/>
  <c r="L4430" i="1"/>
  <c r="L6563" i="1"/>
  <c r="L6564" i="1"/>
  <c r="L6568" i="1"/>
  <c r="L6569" i="1"/>
  <c r="L6572" i="1"/>
  <c r="L6573" i="1"/>
  <c r="L9574" i="1"/>
  <c r="L9820" i="1"/>
  <c r="L9821" i="1"/>
  <c r="L9824" i="1"/>
  <c r="L4185" i="1"/>
  <c r="L9927" i="1"/>
  <c r="L9929" i="1"/>
  <c r="L4257" i="1"/>
  <c r="L9950" i="1"/>
  <c r="L9952" i="1"/>
  <c r="L9981" i="1"/>
  <c r="L10019" i="1"/>
  <c r="L10029" i="1"/>
  <c r="L10044" i="1"/>
  <c r="L10047" i="1"/>
  <c r="L10048" i="1"/>
  <c r="L4342" i="1"/>
  <c r="L4344" i="1"/>
  <c r="L10051" i="1"/>
  <c r="L7992" i="1"/>
  <c r="L10136" i="1"/>
  <c r="L10137" i="1"/>
  <c r="L10173" i="1"/>
  <c r="L10175" i="1"/>
  <c r="L5803" i="1"/>
  <c r="L5818" i="1"/>
  <c r="L769" i="1"/>
  <c r="L781" i="1"/>
  <c r="L822" i="1"/>
  <c r="L826" i="1"/>
  <c r="L828" i="1"/>
  <c r="L833" i="1"/>
  <c r="L834" i="1"/>
  <c r="L1329" i="1"/>
  <c r="L1399" i="1"/>
  <c r="L2381" i="1"/>
  <c r="L2382" i="1"/>
  <c r="L2383" i="1"/>
  <c r="L2384" i="1"/>
  <c r="L2387" i="1"/>
  <c r="L2398" i="1"/>
  <c r="L5219" i="1"/>
  <c r="L6582" i="1"/>
  <c r="L6591" i="1"/>
  <c r="L7267" i="1"/>
  <c r="L8089" i="1"/>
  <c r="L8620" i="1"/>
  <c r="L8621" i="1"/>
  <c r="L8622" i="1"/>
  <c r="L8623" i="1"/>
  <c r="L9022" i="1"/>
  <c r="L9023" i="1"/>
  <c r="L9087" i="1"/>
  <c r="L9088" i="1"/>
  <c r="L9089" i="1"/>
  <c r="L9090" i="1"/>
  <c r="L9091" i="1"/>
  <c r="L9092" i="1"/>
  <c r="L9093" i="1"/>
  <c r="L9094" i="1"/>
  <c r="L9095" i="1"/>
  <c r="L9096" i="1"/>
  <c r="L9097" i="1"/>
  <c r="L9633" i="1"/>
  <c r="L9634" i="1"/>
  <c r="L6161" i="1"/>
  <c r="L9676" i="1"/>
  <c r="L9677" i="1"/>
  <c r="L9678" i="1"/>
  <c r="L1100" i="1"/>
  <c r="L1102" i="1"/>
  <c r="L1103" i="1"/>
  <c r="L2539" i="1"/>
  <c r="L1521" i="1"/>
  <c r="L1522" i="1"/>
  <c r="L2363" i="1"/>
  <c r="L2364" i="1"/>
  <c r="L2524" i="1"/>
  <c r="L78" i="1"/>
  <c r="L83" i="1"/>
  <c r="L84" i="1"/>
  <c r="L85" i="1"/>
  <c r="L87" i="1"/>
  <c r="L88" i="1"/>
  <c r="L89" i="1"/>
  <c r="L1323" i="1"/>
  <c r="L1445" i="1"/>
  <c r="L1447" i="1"/>
  <c r="L1526" i="1"/>
  <c r="L1550" i="1"/>
  <c r="L1551" i="1"/>
  <c r="L1552" i="1"/>
  <c r="L1576" i="1"/>
  <c r="L1585" i="1"/>
  <c r="L1958" i="1"/>
  <c r="L1961" i="1"/>
  <c r="L1966" i="1"/>
  <c r="L1970" i="1"/>
  <c r="L1973" i="1"/>
  <c r="L2360" i="1"/>
  <c r="L2365" i="1"/>
  <c r="L2366" i="1"/>
  <c r="L2368" i="1"/>
  <c r="L2369" i="1"/>
  <c r="L2370" i="1"/>
  <c r="L2371" i="1"/>
  <c r="L2373" i="1"/>
  <c r="L2374" i="1"/>
  <c r="L2375" i="1"/>
  <c r="L2466" i="1"/>
  <c r="L2467" i="1"/>
  <c r="L2468" i="1"/>
  <c r="L2559" i="1"/>
  <c r="L2560" i="1"/>
  <c r="L2561" i="1"/>
  <c r="L2562" i="1"/>
  <c r="L3270" i="1"/>
  <c r="L3346" i="1"/>
  <c r="L3348" i="1"/>
  <c r="L3415" i="1"/>
  <c r="L3417" i="1"/>
  <c r="L4205" i="1"/>
  <c r="L4282" i="1"/>
  <c r="L4424" i="1"/>
  <c r="L4465" i="1"/>
  <c r="L4466" i="1"/>
  <c r="L4467" i="1"/>
  <c r="L4468" i="1"/>
  <c r="L4469" i="1"/>
  <c r="L4470" i="1"/>
  <c r="L4471" i="1"/>
  <c r="L4472" i="1"/>
  <c r="L4473" i="1"/>
  <c r="L2671" i="1"/>
  <c r="L2683" i="1"/>
  <c r="L5253" i="1"/>
  <c r="L5671" i="1"/>
  <c r="L5672" i="1"/>
  <c r="L5805" i="1"/>
  <c r="L5806" i="1"/>
  <c r="L5807" i="1"/>
  <c r="L5808" i="1"/>
  <c r="L5809" i="1"/>
  <c r="L5812" i="1"/>
  <c r="L4011" i="1"/>
  <c r="L5983" i="1"/>
  <c r="L6415" i="1"/>
  <c r="L6987" i="1"/>
  <c r="L7518" i="1"/>
  <c r="L7582" i="1"/>
  <c r="L7583" i="1"/>
  <c r="L8142" i="1"/>
  <c r="L7088" i="1"/>
  <c r="L8717" i="1"/>
  <c r="L8762" i="1"/>
  <c r="L8964" i="1"/>
  <c r="L8965" i="1"/>
  <c r="L10160" i="1"/>
  <c r="L9035" i="1"/>
  <c r="L9227" i="1"/>
  <c r="L9307" i="1"/>
  <c r="L9324" i="1"/>
  <c r="L9325" i="1"/>
  <c r="L9326" i="1"/>
  <c r="L9328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94" i="1"/>
  <c r="L9495" i="1"/>
  <c r="L9630" i="1"/>
  <c r="L9631" i="1"/>
  <c r="L9632" i="1"/>
  <c r="L3380" i="1"/>
  <c r="L1244" i="1"/>
  <c r="L1243" i="1"/>
  <c r="L3381" i="1"/>
  <c r="L3383" i="1"/>
  <c r="L2941" i="1"/>
  <c r="L4509" i="1"/>
  <c r="L607" i="1"/>
  <c r="L608" i="1"/>
  <c r="L609" i="1"/>
  <c r="L1248" i="1"/>
  <c r="L3397" i="1"/>
  <c r="L4972" i="1"/>
  <c r="L1246" i="1"/>
  <c r="L3376" i="1"/>
  <c r="L1247" i="1"/>
  <c r="L3398" i="1"/>
  <c r="L3405" i="1"/>
  <c r="L3392" i="1"/>
  <c r="L3396" i="1"/>
  <c r="L1290" i="1"/>
  <c r="L3399" i="1"/>
  <c r="L3406" i="1"/>
  <c r="L37" i="1"/>
  <c r="L9281" i="1"/>
  <c r="L9282" i="1"/>
  <c r="L9283" i="1"/>
  <c r="L135" i="1"/>
  <c r="L136" i="1"/>
  <c r="L140" i="1"/>
  <c r="L147" i="1"/>
  <c r="L151" i="1"/>
  <c r="L152" i="1"/>
  <c r="L175" i="1"/>
  <c r="L206" i="1"/>
  <c r="L207" i="1"/>
  <c r="L215" i="1"/>
  <c r="L218" i="1"/>
  <c r="L221" i="1"/>
  <c r="L225" i="1"/>
  <c r="L227" i="1"/>
  <c r="L228" i="1"/>
  <c r="L231" i="1"/>
  <c r="L232" i="1"/>
  <c r="L237" i="1"/>
  <c r="L238" i="1"/>
  <c r="L244" i="1"/>
  <c r="L245" i="1"/>
  <c r="L247" i="1"/>
  <c r="L253" i="1"/>
  <c r="L255" i="1"/>
  <c r="L256" i="1"/>
  <c r="L260" i="1"/>
  <c r="L261" i="1"/>
  <c r="L262" i="1"/>
  <c r="L263" i="1"/>
  <c r="L264" i="1"/>
  <c r="L265" i="1"/>
  <c r="L266" i="1"/>
  <c r="L267" i="1"/>
  <c r="L268" i="1"/>
  <c r="L269" i="1"/>
  <c r="L270" i="1"/>
  <c r="L277" i="1"/>
  <c r="L279" i="1"/>
  <c r="L280" i="1"/>
  <c r="L282" i="1"/>
  <c r="L284" i="1"/>
  <c r="L287" i="1"/>
  <c r="L288" i="1"/>
  <c r="L289" i="1"/>
  <c r="L290" i="1"/>
  <c r="L291" i="1"/>
  <c r="L292" i="1"/>
  <c r="L293" i="1"/>
  <c r="L294" i="1"/>
  <c r="L296" i="1"/>
  <c r="L298" i="1"/>
  <c r="L299" i="1"/>
  <c r="L300" i="1"/>
  <c r="L301" i="1"/>
  <c r="L303" i="1"/>
  <c r="L330" i="1"/>
  <c r="L331" i="1"/>
  <c r="L744" i="1"/>
  <c r="L757" i="1"/>
  <c r="L1411" i="1"/>
  <c r="L1418" i="1"/>
  <c r="L1478" i="1"/>
  <c r="L1479" i="1"/>
  <c r="L1480" i="1"/>
  <c r="L1482" i="1"/>
  <c r="L1485" i="1"/>
  <c r="L1486" i="1"/>
  <c r="L1487" i="1"/>
  <c r="L1490" i="1"/>
  <c r="L1491" i="1"/>
  <c r="L1492" i="1"/>
  <c r="L1495" i="1"/>
  <c r="L1512" i="1"/>
  <c r="L2447" i="1"/>
  <c r="L2448" i="1"/>
  <c r="L2449" i="1"/>
  <c r="L2451" i="1"/>
  <c r="L2452" i="1"/>
  <c r="L2453" i="1"/>
  <c r="L2454" i="1"/>
  <c r="L2455" i="1"/>
  <c r="L2456" i="1"/>
  <c r="L2457" i="1"/>
  <c r="L2529" i="1"/>
  <c r="L2530" i="1"/>
  <c r="L2531" i="1"/>
  <c r="L2856" i="1"/>
  <c r="L2857" i="1"/>
  <c r="L2861" i="1"/>
  <c r="L2862" i="1"/>
  <c r="L2864" i="1"/>
  <c r="L2965" i="1"/>
  <c r="L3016" i="1"/>
  <c r="L4124" i="1"/>
  <c r="L4188" i="1"/>
  <c r="L2979" i="1"/>
  <c r="L2980" i="1"/>
  <c r="L2981" i="1"/>
  <c r="L5171" i="1"/>
  <c r="L5176" i="1"/>
  <c r="L5558" i="1"/>
  <c r="L5561" i="1"/>
  <c r="L5568" i="1"/>
  <c r="L5569" i="1"/>
  <c r="L5570" i="1"/>
  <c r="L5571" i="1"/>
  <c r="L5572" i="1"/>
  <c r="L5573" i="1"/>
  <c r="L5574" i="1"/>
  <c r="L5575" i="1"/>
  <c r="L5576" i="1"/>
  <c r="L5579" i="1"/>
  <c r="L5580" i="1"/>
  <c r="L5581" i="1"/>
  <c r="L5582" i="1"/>
  <c r="L5589" i="1"/>
  <c r="L5590" i="1"/>
  <c r="L5592" i="1"/>
  <c r="L5600" i="1"/>
  <c r="L5601" i="1"/>
  <c r="L5602" i="1"/>
  <c r="L5603" i="1"/>
  <c r="L5604" i="1"/>
  <c r="L5606" i="1"/>
  <c r="L5610" i="1"/>
  <c r="L5612" i="1"/>
  <c r="L5614" i="1"/>
  <c r="L5619" i="1"/>
  <c r="L5620" i="1"/>
  <c r="L5616" i="1"/>
  <c r="L5617" i="1"/>
  <c r="L7142" i="1"/>
  <c r="L7356" i="1"/>
  <c r="L7358" i="1"/>
  <c r="L7362" i="1"/>
  <c r="L7742" i="1"/>
  <c r="L7746" i="1"/>
  <c r="L7755" i="1"/>
  <c r="L7756" i="1"/>
  <c r="L7766" i="1"/>
  <c r="L8002" i="1"/>
  <c r="L8312" i="1"/>
  <c r="L8313" i="1"/>
  <c r="L8314" i="1"/>
  <c r="L8315" i="1"/>
  <c r="L8316" i="1"/>
  <c r="L8317" i="1"/>
  <c r="L8318" i="1"/>
  <c r="L8457" i="1"/>
  <c r="L8696" i="1"/>
  <c r="L8741" i="1"/>
  <c r="L8742" i="1"/>
  <c r="L8743" i="1"/>
  <c r="L8744" i="1"/>
  <c r="L8746" i="1"/>
  <c r="L8747" i="1"/>
  <c r="L8748" i="1"/>
  <c r="L8991" i="1"/>
  <c r="L9255" i="1"/>
  <c r="L9613" i="1"/>
  <c r="L9171" i="1"/>
  <c r="L327" i="1"/>
  <c r="L328" i="1"/>
  <c r="L329" i="1"/>
  <c r="L1458" i="1"/>
  <c r="L2361" i="1"/>
  <c r="L2362" i="1"/>
  <c r="L2108" i="1"/>
  <c r="L2109" i="1"/>
  <c r="L3269" i="1"/>
  <c r="L8783" i="1"/>
  <c r="L8867" i="1"/>
  <c r="L8950" i="1"/>
  <c r="L9021" i="1"/>
  <c r="L9135" i="1"/>
  <c r="L234" i="1"/>
  <c r="L239" i="1"/>
  <c r="L271" i="1"/>
  <c r="L274" i="1"/>
  <c r="L275" i="1"/>
  <c r="L276" i="1"/>
  <c r="L278" i="1"/>
  <c r="L295" i="1"/>
  <c r="L1483" i="1"/>
  <c r="L1488" i="1"/>
  <c r="L1489" i="1"/>
  <c r="L1501" i="1"/>
  <c r="L1503" i="1"/>
  <c r="L1511" i="1"/>
  <c r="L2860" i="1"/>
  <c r="L332" i="1"/>
  <c r="L210" i="1"/>
  <c r="L184" i="1"/>
  <c r="L222" i="1"/>
  <c r="L249" i="1"/>
  <c r="L285" i="1"/>
  <c r="L286" i="1"/>
  <c r="L7373" i="1"/>
  <c r="L7374" i="1"/>
  <c r="L7375" i="1"/>
  <c r="L7376" i="1"/>
  <c r="L7377" i="1"/>
  <c r="L7378" i="1"/>
  <c r="L8720" i="1"/>
  <c r="L8721" i="1"/>
  <c r="L8722" i="1"/>
  <c r="L8723" i="1"/>
  <c r="L8724" i="1"/>
  <c r="L69" i="1"/>
  <c r="L70" i="1"/>
  <c r="L71" i="1"/>
  <c r="L72" i="1"/>
  <c r="L73" i="1"/>
  <c r="L74" i="1"/>
  <c r="L75" i="1"/>
  <c r="L76" i="1"/>
  <c r="L77" i="1"/>
  <c r="L79" i="1"/>
  <c r="L80" i="1"/>
  <c r="L81" i="1"/>
  <c r="L82" i="1"/>
  <c r="L1377" i="1"/>
  <c r="L1524" i="1"/>
  <c r="L1529" i="1"/>
  <c r="L1530" i="1"/>
  <c r="L1532" i="1"/>
  <c r="L1534" i="1"/>
  <c r="L1538" i="1"/>
  <c r="L1541" i="1"/>
  <c r="L1546" i="1"/>
  <c r="L1549" i="1"/>
  <c r="L1558" i="1"/>
  <c r="L1560" i="1"/>
  <c r="L1561" i="1"/>
  <c r="L1562" i="1"/>
  <c r="L1563" i="1"/>
  <c r="L1565" i="1"/>
  <c r="L1566" i="1"/>
  <c r="L1567" i="1"/>
  <c r="L1569" i="1"/>
  <c r="L1570" i="1"/>
  <c r="L1572" i="1"/>
  <c r="L2565" i="1"/>
  <c r="L2566" i="1"/>
  <c r="L2567" i="1"/>
  <c r="L2568" i="1"/>
  <c r="L4475" i="1"/>
  <c r="L4476" i="1"/>
  <c r="L4477" i="1"/>
  <c r="L4478" i="1"/>
  <c r="L4479" i="1"/>
  <c r="L4480" i="1"/>
  <c r="L4481" i="1"/>
  <c r="L4482" i="1"/>
  <c r="L5694" i="1"/>
  <c r="L1933" i="1"/>
  <c r="L2473" i="1"/>
  <c r="L4474" i="1"/>
  <c r="L7310" i="1"/>
  <c r="L7311" i="1"/>
  <c r="L7312" i="1"/>
  <c r="L8921" i="1"/>
  <c r="L8960" i="1"/>
  <c r="L9034" i="1"/>
  <c r="L9112" i="1"/>
  <c r="L9113" i="1"/>
  <c r="L9504" i="1"/>
  <c r="L9505" i="1"/>
  <c r="L9506" i="1"/>
  <c r="L10177" i="1"/>
  <c r="L10178" i="1"/>
  <c r="L729" i="1"/>
  <c r="L730" i="1"/>
  <c r="L731" i="1"/>
  <c r="L1294" i="1"/>
  <c r="L1298" i="1"/>
  <c r="L1316" i="1"/>
  <c r="L1319" i="1"/>
  <c r="L1320" i="1"/>
  <c r="L1321" i="1"/>
  <c r="L1324" i="1"/>
  <c r="L2537" i="1"/>
  <c r="L2538" i="1"/>
  <c r="L2540" i="1"/>
  <c r="L2655" i="1"/>
  <c r="L2660" i="1"/>
  <c r="L2702" i="1"/>
  <c r="L2807" i="1"/>
  <c r="L2808" i="1"/>
  <c r="L3395" i="1"/>
  <c r="L3409" i="1"/>
  <c r="L3783" i="1"/>
  <c r="L4183" i="1"/>
  <c r="L4190" i="1"/>
  <c r="L4191" i="1"/>
  <c r="L4192" i="1"/>
  <c r="L5268" i="1"/>
  <c r="L5282" i="1"/>
  <c r="L5348" i="1"/>
  <c r="L5349" i="1"/>
  <c r="L5380" i="1"/>
  <c r="L5702" i="1"/>
  <c r="L5703" i="1"/>
  <c r="L5704" i="1"/>
  <c r="L5705" i="1"/>
  <c r="L5706" i="1"/>
  <c r="L5707" i="1"/>
  <c r="L5708" i="1"/>
  <c r="L5709" i="1"/>
  <c r="L5857" i="1"/>
  <c r="L5858" i="1"/>
  <c r="L621" i="1"/>
  <c r="L623" i="1"/>
  <c r="L6405" i="1"/>
  <c r="L6986" i="1"/>
  <c r="L7422" i="1"/>
  <c r="L7757" i="1"/>
  <c r="L7770" i="1"/>
  <c r="L8128" i="1"/>
  <c r="L8243" i="1"/>
  <c r="L8244" i="1"/>
  <c r="L8718" i="1"/>
  <c r="L8969" i="1"/>
  <c r="L8987" i="1"/>
  <c r="L9036" i="1"/>
  <c r="L9037" i="1"/>
  <c r="L9038" i="1"/>
  <c r="L9039" i="1"/>
  <c r="L9040" i="1"/>
  <c r="L9041" i="1"/>
  <c r="L9042" i="1"/>
  <c r="L9311" i="1"/>
  <c r="L9312" i="1"/>
  <c r="L9624" i="1"/>
  <c r="L9625" i="1"/>
  <c r="L9470" i="1"/>
  <c r="L44" i="1"/>
  <c r="L45" i="1"/>
  <c r="L46" i="1"/>
  <c r="L50" i="1"/>
  <c r="L52" i="1"/>
  <c r="L53" i="1"/>
  <c r="L54" i="1"/>
  <c r="L56" i="1"/>
  <c r="L198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4" i="1"/>
  <c r="L525" i="1"/>
  <c r="L526" i="1"/>
  <c r="L2399" i="1"/>
  <c r="L2401" i="1"/>
  <c r="L2402" i="1"/>
  <c r="L2403" i="1"/>
  <c r="L2405" i="1"/>
  <c r="L2406" i="1"/>
  <c r="L2407" i="1"/>
  <c r="L2408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3260" i="1"/>
  <c r="L3857" i="1"/>
  <c r="L3858" i="1"/>
  <c r="L3859" i="1"/>
  <c r="L3860" i="1"/>
  <c r="L4164" i="1"/>
  <c r="L7314" i="1"/>
  <c r="L10114" i="1"/>
  <c r="L10115" i="1"/>
  <c r="L8003" i="1"/>
  <c r="L441" i="1"/>
  <c r="L442" i="1"/>
  <c r="L443" i="1"/>
  <c r="L1095" i="1"/>
  <c r="L1952" i="1"/>
  <c r="L1953" i="1"/>
  <c r="L1954" i="1"/>
  <c r="L2475" i="1"/>
  <c r="L2477" i="1"/>
  <c r="L3551" i="1"/>
  <c r="L3841" i="1"/>
  <c r="L4568" i="1"/>
  <c r="L5248" i="1"/>
  <c r="L7054" i="1"/>
  <c r="L8034" i="1"/>
  <c r="L8626" i="1"/>
  <c r="L8627" i="1"/>
  <c r="L8816" i="1"/>
  <c r="L4339" i="1"/>
  <c r="L6160" i="1"/>
  <c r="L7406" i="1"/>
  <c r="L7407" i="1"/>
  <c r="L335" i="1"/>
  <c r="L336" i="1"/>
  <c r="L337" i="1"/>
  <c r="L8789" i="1"/>
  <c r="L8794" i="1"/>
  <c r="L8996" i="1"/>
  <c r="L1361" i="1"/>
  <c r="L1375" i="1"/>
  <c r="L1417" i="1"/>
  <c r="L1942" i="1"/>
  <c r="L1943" i="1"/>
  <c r="L2367" i="1"/>
  <c r="L2480" i="1"/>
  <c r="L2481" i="1"/>
  <c r="L2482" i="1"/>
  <c r="L2483" i="1"/>
  <c r="L2484" i="1"/>
  <c r="L2485" i="1"/>
  <c r="L2487" i="1"/>
  <c r="L2488" i="1"/>
  <c r="L2489" i="1"/>
  <c r="L2490" i="1"/>
  <c r="L2491" i="1"/>
  <c r="L2492" i="1"/>
  <c r="L2496" i="1"/>
  <c r="L2497" i="1"/>
  <c r="L2498" i="1"/>
  <c r="L2541" i="1"/>
  <c r="L2542" i="1"/>
  <c r="L2543" i="1"/>
  <c r="L2544" i="1"/>
  <c r="L2545" i="1"/>
  <c r="L2851" i="1"/>
  <c r="L2852" i="1"/>
  <c r="L2853" i="1"/>
  <c r="L2854" i="1"/>
  <c r="L2855" i="1"/>
  <c r="L5929" i="1"/>
  <c r="L6335" i="1"/>
  <c r="L6888" i="1"/>
  <c r="L7382" i="1"/>
  <c r="L8008" i="1"/>
  <c r="L8319" i="1"/>
  <c r="L8320" i="1"/>
  <c r="L8321" i="1"/>
  <c r="L8517" i="1"/>
  <c r="L8518" i="1"/>
  <c r="L8519" i="1"/>
  <c r="L8520" i="1"/>
  <c r="L8521" i="1"/>
  <c r="L8522" i="1"/>
  <c r="L8523" i="1"/>
  <c r="L8682" i="1"/>
  <c r="L8683" i="1"/>
  <c r="L8684" i="1"/>
  <c r="L8685" i="1"/>
  <c r="L8687" i="1"/>
  <c r="L8688" i="1"/>
  <c r="L8689" i="1"/>
  <c r="L8691" i="1"/>
  <c r="L8694" i="1"/>
  <c r="L9336" i="1"/>
  <c r="L9382" i="1"/>
  <c r="L9496" i="1"/>
  <c r="L9497" i="1"/>
  <c r="L9498" i="1"/>
  <c r="L9499" i="1"/>
  <c r="L9500" i="1"/>
  <c r="L9501" i="1"/>
  <c r="L9502" i="1"/>
  <c r="L9503" i="1"/>
  <c r="L9575" i="1"/>
  <c r="L9576" i="1"/>
  <c r="L9577" i="1"/>
  <c r="L9578" i="1"/>
  <c r="L9579" i="1"/>
  <c r="L9622" i="1"/>
  <c r="L9623" i="1"/>
  <c r="L9655" i="1"/>
  <c r="L9656" i="1"/>
  <c r="L9657" i="1"/>
  <c r="L9658" i="1"/>
  <c r="L9659" i="1"/>
  <c r="L9660" i="1"/>
  <c r="L9661" i="1"/>
  <c r="L9662" i="1"/>
  <c r="L6715" i="1"/>
  <c r="L9221" i="1"/>
  <c r="L281" i="1"/>
  <c r="L435" i="1"/>
  <c r="L1828" i="1"/>
  <c r="L1841" i="1"/>
  <c r="L1844" i="1"/>
  <c r="L1847" i="1"/>
  <c r="L1848" i="1"/>
  <c r="L1851" i="1"/>
  <c r="L1852" i="1"/>
  <c r="L1854" i="1"/>
  <c r="L1856" i="1"/>
  <c r="L1857" i="1"/>
  <c r="L1859" i="1"/>
  <c r="L1860" i="1"/>
  <c r="L1861" i="1"/>
  <c r="L1862" i="1"/>
  <c r="L1865" i="1"/>
  <c r="L1866" i="1"/>
  <c r="L1867" i="1"/>
  <c r="L1868" i="1"/>
  <c r="L1869" i="1"/>
  <c r="L2392" i="1"/>
  <c r="L2450" i="1"/>
  <c r="L2465" i="1"/>
  <c r="L2563" i="1"/>
  <c r="L2564" i="1"/>
  <c r="L2721" i="1"/>
  <c r="L3267" i="1"/>
  <c r="L4269" i="1"/>
  <c r="L2397" i="1"/>
  <c r="L5690" i="1"/>
  <c r="L1398" i="1"/>
  <c r="L2723" i="1"/>
  <c r="L847" i="1"/>
  <c r="L709" i="1"/>
  <c r="L470" i="1"/>
  <c r="L5441" i="1"/>
  <c r="L5626" i="1"/>
  <c r="L4425" i="1"/>
  <c r="L6168" i="1"/>
  <c r="L6367" i="1"/>
  <c r="L6370" i="1"/>
  <c r="L6371" i="1"/>
  <c r="L6372" i="1"/>
  <c r="L7059" i="1"/>
  <c r="L7060" i="1"/>
  <c r="L7061" i="1"/>
  <c r="L7062" i="1"/>
  <c r="L7063" i="1"/>
  <c r="L7064" i="1"/>
  <c r="L7081" i="1"/>
  <c r="L7115" i="1"/>
  <c r="L7116" i="1"/>
  <c r="L7117" i="1"/>
  <c r="L7118" i="1"/>
  <c r="L7119" i="1"/>
  <c r="L7120" i="1"/>
  <c r="L7123" i="1"/>
  <c r="L7124" i="1"/>
  <c r="L7125" i="1"/>
  <c r="L7126" i="1"/>
  <c r="L7127" i="1"/>
  <c r="L7128" i="1"/>
  <c r="L7129" i="1"/>
  <c r="L7131" i="1"/>
  <c r="L7132" i="1"/>
  <c r="L7133" i="1"/>
  <c r="L7134" i="1"/>
  <c r="L7135" i="1"/>
  <c r="L7136" i="1"/>
  <c r="L7137" i="1"/>
  <c r="L7234" i="1"/>
  <c r="L7293" i="1"/>
  <c r="L7294" i="1"/>
  <c r="L7296" i="1"/>
  <c r="L7094" i="1"/>
  <c r="L7743" i="1"/>
  <c r="L7971" i="1"/>
  <c r="L7972" i="1"/>
  <c r="L7973" i="1"/>
  <c r="L8083" i="1"/>
  <c r="L4020" i="1"/>
  <c r="L7295" i="1"/>
  <c r="L8408" i="1"/>
  <c r="L8796" i="1"/>
  <c r="L9251" i="1"/>
  <c r="L9252" i="1"/>
  <c r="L9646" i="1"/>
  <c r="L325" i="1"/>
  <c r="L320" i="1"/>
  <c r="L319" i="1"/>
  <c r="L323" i="1"/>
  <c r="L322" i="1"/>
  <c r="L317" i="1"/>
  <c r="L316" i="1"/>
  <c r="L313" i="1"/>
  <c r="L312" i="1"/>
  <c r="L318" i="1"/>
  <c r="L326" i="1"/>
  <c r="L324" i="1"/>
  <c r="L321" i="1"/>
  <c r="L314" i="1"/>
  <c r="L311" i="1"/>
  <c r="L333" i="1"/>
  <c r="L1466" i="1"/>
  <c r="L1468" i="1"/>
  <c r="L1467" i="1"/>
  <c r="L1472" i="1"/>
  <c r="L1476" i="1"/>
  <c r="L1471" i="1"/>
  <c r="L1469" i="1"/>
  <c r="L5792" i="1"/>
  <c r="L9060" i="1"/>
  <c r="L9061" i="1"/>
  <c r="L9109" i="1"/>
  <c r="L9110" i="1"/>
  <c r="L9254" i="1"/>
  <c r="L372" i="1"/>
  <c r="L373" i="1"/>
  <c r="L374" i="1"/>
  <c r="L375" i="1"/>
  <c r="L381" i="1"/>
  <c r="L445" i="1"/>
  <c r="L448" i="1"/>
  <c r="L449" i="1"/>
  <c r="L450" i="1"/>
  <c r="L451" i="1"/>
  <c r="L841" i="1"/>
  <c r="L842" i="1"/>
  <c r="L843" i="1"/>
  <c r="L1336" i="1"/>
  <c r="L1412" i="1"/>
  <c r="L1413" i="1"/>
  <c r="L2521" i="1"/>
  <c r="L5212" i="1"/>
  <c r="L5220" i="1"/>
  <c r="L5221" i="1"/>
  <c r="L5294" i="1"/>
  <c r="L5656" i="1"/>
  <c r="L5653" i="1"/>
  <c r="L5980" i="1"/>
  <c r="L3765" i="1"/>
  <c r="L3766" i="1"/>
  <c r="L6256" i="1"/>
  <c r="L6259" i="1"/>
  <c r="L6408" i="1"/>
  <c r="L6409" i="1"/>
  <c r="L6410" i="1"/>
  <c r="L1934" i="1"/>
  <c r="L1935" i="1"/>
  <c r="L2499" i="1"/>
  <c r="L2873" i="1"/>
  <c r="L1924" i="1"/>
  <c r="L1925" i="1"/>
  <c r="L383" i="1"/>
  <c r="L384" i="1"/>
  <c r="L444" i="1"/>
  <c r="L447" i="1"/>
  <c r="L734" i="1"/>
  <c r="L735" i="1"/>
  <c r="L736" i="1"/>
  <c r="L737" i="1"/>
  <c r="L738" i="1"/>
  <c r="L739" i="1"/>
  <c r="L740" i="1"/>
  <c r="L741" i="1"/>
  <c r="L742" i="1"/>
  <c r="L743" i="1"/>
  <c r="L748" i="1"/>
  <c r="L756" i="1"/>
  <c r="L1407" i="1"/>
  <c r="L1410" i="1"/>
  <c r="L2127" i="1"/>
  <c r="L2128" i="1"/>
  <c r="L2458" i="1"/>
  <c r="L2459" i="1"/>
  <c r="L2460" i="1"/>
  <c r="L2526" i="1"/>
  <c r="L2527" i="1"/>
  <c r="L2528" i="1"/>
  <c r="L2858" i="1"/>
  <c r="L2859" i="1"/>
  <c r="L1587" i="1"/>
  <c r="L4194" i="1"/>
  <c r="L5232" i="1"/>
  <c r="L5390" i="1"/>
  <c r="L5442" i="1"/>
  <c r="L5796" i="1"/>
  <c r="L425" i="1"/>
  <c r="L426" i="1"/>
  <c r="L424" i="1"/>
  <c r="L1400" i="1"/>
  <c r="L746" i="1"/>
  <c r="L7143" i="1"/>
  <c r="L7144" i="1"/>
  <c r="L7145" i="1"/>
  <c r="L7146" i="1"/>
  <c r="L7147" i="1"/>
  <c r="L7148" i="1"/>
  <c r="L7149" i="1"/>
  <c r="L7150" i="1"/>
  <c r="L7154" i="1"/>
  <c r="L7155" i="1"/>
  <c r="L7298" i="1"/>
  <c r="L7372" i="1"/>
  <c r="L7450" i="1"/>
  <c r="L7451" i="1"/>
  <c r="L8004" i="1"/>
  <c r="L8092" i="1"/>
  <c r="L8093" i="1"/>
  <c r="L8155" i="1"/>
  <c r="L8156" i="1"/>
  <c r="L8158" i="1"/>
  <c r="L8159" i="1"/>
  <c r="L8163" i="1"/>
  <c r="L8297" i="1"/>
  <c r="L8299" i="1"/>
  <c r="L8300" i="1"/>
  <c r="L8306" i="1"/>
  <c r="L8307" i="1"/>
  <c r="L8308" i="1"/>
  <c r="L8309" i="1"/>
  <c r="L8311" i="1"/>
  <c r="L8334" i="1"/>
  <c r="L8335" i="1"/>
  <c r="L8336" i="1"/>
  <c r="L8352" i="1"/>
  <c r="L8353" i="1"/>
  <c r="L8354" i="1"/>
  <c r="L8458" i="1"/>
  <c r="L8461" i="1"/>
  <c r="L8601" i="1"/>
  <c r="L8602" i="1"/>
  <c r="L8740" i="1"/>
  <c r="L8745" i="1"/>
  <c r="L8883" i="1"/>
  <c r="L8884" i="1"/>
  <c r="L8890" i="1"/>
  <c r="L8891" i="1"/>
  <c r="L8916" i="1"/>
  <c r="L8992" i="1"/>
  <c r="L9062" i="1"/>
  <c r="L9063" i="1"/>
  <c r="L9064" i="1"/>
  <c r="L9253" i="1"/>
  <c r="L9256" i="1"/>
  <c r="L9286" i="1"/>
  <c r="L9287" i="1"/>
  <c r="L9288" i="1"/>
  <c r="L9289" i="1"/>
  <c r="L9371" i="1"/>
  <c r="L9372" i="1"/>
  <c r="L9373" i="1"/>
  <c r="L9375" i="1"/>
  <c r="L9376" i="1"/>
  <c r="L9377" i="1"/>
  <c r="L9378" i="1"/>
  <c r="L9674" i="1"/>
  <c r="L178" i="1"/>
  <c r="L625" i="1"/>
  <c r="L627" i="1"/>
  <c r="L628" i="1"/>
  <c r="L2112" i="1"/>
  <c r="L2547" i="1"/>
  <c r="L2555" i="1"/>
  <c r="L3349" i="1"/>
  <c r="L3350" i="1"/>
  <c r="L3351" i="1"/>
  <c r="L3352" i="1"/>
  <c r="L3353" i="1"/>
  <c r="L3956" i="1"/>
  <c r="L3446" i="1"/>
  <c r="L3705" i="1"/>
  <c r="L3784" i="1"/>
  <c r="L4155" i="1"/>
  <c r="L5065" i="1"/>
  <c r="L5066" i="1"/>
  <c r="L5067" i="1"/>
  <c r="L5068" i="1"/>
  <c r="L5069" i="1"/>
  <c r="L5070" i="1"/>
  <c r="L5242" i="1"/>
  <c r="L5243" i="1"/>
  <c r="L5245" i="1"/>
  <c r="L5377" i="1"/>
  <c r="L5449" i="1"/>
  <c r="L5455" i="1"/>
  <c r="L5456" i="1"/>
  <c r="L5710" i="1"/>
  <c r="L5711" i="1"/>
  <c r="L5712" i="1"/>
  <c r="L5713" i="1"/>
  <c r="L5714" i="1"/>
  <c r="L5786" i="1"/>
  <c r="L5788" i="1"/>
  <c r="L5789" i="1"/>
  <c r="L5791" i="1"/>
  <c r="L86" i="1"/>
  <c r="L133" i="1"/>
  <c r="L5931" i="1"/>
  <c r="L6166" i="1"/>
  <c r="L6836" i="1"/>
  <c r="L6837" i="1"/>
  <c r="L6843" i="1"/>
  <c r="L7040" i="1"/>
  <c r="L7430" i="1"/>
  <c r="L7431" i="1"/>
  <c r="L7501" i="1"/>
  <c r="L7653" i="1"/>
  <c r="L7744" i="1"/>
  <c r="L7745" i="1"/>
  <c r="L8681" i="1"/>
  <c r="L8827" i="1"/>
  <c r="L8828" i="1"/>
  <c r="L8893" i="1"/>
  <c r="L8894" i="1"/>
  <c r="L8896" i="1"/>
  <c r="L8897" i="1"/>
  <c r="L8898" i="1"/>
  <c r="L8901" i="1"/>
  <c r="L8902" i="1"/>
  <c r="L8905" i="1"/>
  <c r="L8906" i="1"/>
  <c r="L8908" i="1"/>
  <c r="L8909" i="1"/>
  <c r="L8911" i="1"/>
  <c r="L8912" i="1"/>
  <c r="L8913" i="1"/>
  <c r="L9216" i="1"/>
  <c r="L9217" i="1"/>
  <c r="L9218" i="1"/>
  <c r="L9219" i="1"/>
  <c r="L9220" i="1"/>
  <c r="L9510" i="1"/>
  <c r="L9518" i="1"/>
  <c r="L9519" i="1"/>
  <c r="L9520" i="1"/>
  <c r="L9543" i="1"/>
  <c r="L2696" i="1"/>
  <c r="L2697" i="1"/>
  <c r="L2699" i="1"/>
  <c r="L2700" i="1"/>
  <c r="L2701" i="1"/>
  <c r="L2870" i="1"/>
  <c r="L2967" i="1"/>
  <c r="L2972" i="1"/>
  <c r="L2973" i="1"/>
  <c r="L2978" i="1"/>
  <c r="L4418" i="1"/>
  <c r="L4506" i="1"/>
  <c r="L4513" i="1"/>
  <c r="L4675" i="1"/>
  <c r="L4676" i="1"/>
  <c r="L4677" i="1"/>
  <c r="L4678" i="1"/>
  <c r="L4679" i="1"/>
  <c r="L5801" i="1"/>
  <c r="L5826" i="1"/>
  <c r="L5827" i="1"/>
  <c r="L6725" i="1"/>
  <c r="L6949" i="1"/>
  <c r="L8343" i="1"/>
  <c r="L9240" i="1"/>
  <c r="L9297" i="1"/>
  <c r="L3728" i="1"/>
  <c r="L4569" i="1"/>
  <c r="L4570" i="1"/>
  <c r="L4573" i="1"/>
  <c r="L4575" i="1"/>
  <c r="L4576" i="1"/>
  <c r="L4578" i="1"/>
  <c r="L4580" i="1"/>
  <c r="L4581" i="1"/>
  <c r="L4582" i="1"/>
  <c r="L4730" i="1"/>
  <c r="L3727" i="1"/>
  <c r="L10079" i="1"/>
  <c r="L6622" i="1"/>
  <c r="L6625" i="1"/>
  <c r="L10100" i="1"/>
  <c r="L6963" i="1"/>
  <c r="L7163" i="1"/>
  <c r="L7164" i="1"/>
  <c r="L7165" i="1"/>
  <c r="L7166" i="1"/>
  <c r="L7218" i="1"/>
  <c r="L10123" i="1"/>
  <c r="L8005" i="1"/>
  <c r="L8616" i="1"/>
  <c r="L8617" i="1"/>
  <c r="L8618" i="1"/>
  <c r="L8619" i="1"/>
  <c r="L9028" i="1"/>
  <c r="L9653" i="1"/>
  <c r="L2032" i="1"/>
  <c r="L2036" i="1"/>
  <c r="L2470" i="1"/>
  <c r="L2471" i="1"/>
  <c r="L2472" i="1"/>
  <c r="L3998" i="1"/>
  <c r="L4005" i="1"/>
  <c r="L4006" i="1"/>
  <c r="L4027" i="1"/>
  <c r="L4042" i="1"/>
  <c r="L4111" i="1"/>
  <c r="L4206" i="1"/>
  <c r="L5061" i="1"/>
  <c r="L5063" i="1"/>
  <c r="L5536" i="1"/>
  <c r="L6124" i="1"/>
  <c r="L10089" i="1"/>
  <c r="L6441" i="1"/>
  <c r="L6626" i="1"/>
  <c r="L7159" i="1"/>
  <c r="L7162" i="1"/>
  <c r="L7324" i="1"/>
  <c r="L7325" i="1"/>
  <c r="L7926" i="1"/>
  <c r="L7927" i="1"/>
  <c r="L8552" i="1"/>
  <c r="L8665" i="1"/>
  <c r="L8808" i="1"/>
  <c r="L8809" i="1"/>
  <c r="L8868" i="1"/>
  <c r="L8869" i="1"/>
  <c r="L8870" i="1"/>
  <c r="L8871" i="1"/>
  <c r="L9027" i="1"/>
  <c r="L9076" i="1"/>
  <c r="L9077" i="1"/>
  <c r="L9257" i="1"/>
  <c r="L9258" i="1"/>
  <c r="L9259" i="1"/>
  <c r="L2040" i="1"/>
  <c r="L2041" i="1"/>
  <c r="L2874" i="1"/>
  <c r="L2875" i="1"/>
  <c r="L2876" i="1"/>
  <c r="L2877" i="1"/>
  <c r="L2878" i="1"/>
  <c r="L6475" i="1"/>
  <c r="L8955" i="1"/>
  <c r="L8956" i="1"/>
  <c r="L8957" i="1"/>
  <c r="L8958" i="1"/>
  <c r="L4046" i="1"/>
  <c r="L4047" i="1"/>
  <c r="L4048" i="1"/>
  <c r="L4049" i="1"/>
  <c r="L4050" i="1"/>
  <c r="L4178" i="1"/>
  <c r="L4179" i="1"/>
  <c r="L4290" i="1"/>
  <c r="L4299" i="1"/>
  <c r="L4305" i="1"/>
  <c r="L4307" i="1"/>
  <c r="L4388" i="1"/>
  <c r="L4395" i="1"/>
  <c r="L4401" i="1"/>
  <c r="L4484" i="1"/>
  <c r="L4498" i="1"/>
  <c r="L4499" i="1"/>
  <c r="L4589" i="1"/>
  <c r="L4698" i="1"/>
  <c r="L5621" i="1"/>
  <c r="L6084" i="1"/>
  <c r="L8755" i="1"/>
  <c r="L9244" i="1"/>
  <c r="L9245" i="1"/>
  <c r="L9405" i="1"/>
  <c r="L2042" i="1"/>
  <c r="L2043" i="1"/>
  <c r="L2044" i="1"/>
  <c r="L2046" i="1"/>
  <c r="L4103" i="1"/>
  <c r="L4104" i="1"/>
  <c r="L4105" i="1"/>
  <c r="L6008" i="1"/>
  <c r="L5003" i="1"/>
  <c r="L5004" i="1"/>
  <c r="L5005" i="1"/>
  <c r="L5006" i="1"/>
  <c r="L5009" i="1"/>
  <c r="L5010" i="1"/>
  <c r="L5878" i="1"/>
  <c r="L35" i="1"/>
  <c r="L36" i="1"/>
  <c r="L6316" i="1"/>
  <c r="L6366" i="1"/>
  <c r="L6714" i="1"/>
  <c r="L6897" i="1"/>
  <c r="L5231" i="1"/>
  <c r="L3045" i="1"/>
  <c r="L9173" i="1"/>
  <c r="L9174" i="1"/>
  <c r="L9184" i="1"/>
  <c r="L5995" i="1"/>
  <c r="L2907" i="1"/>
  <c r="L2908" i="1"/>
  <c r="L3337" i="1"/>
  <c r="L8959" i="1"/>
  <c r="L9468" i="1"/>
  <c r="L3028" i="1"/>
  <c r="L3029" i="1"/>
  <c r="L6769" i="1"/>
  <c r="L8951" i="1"/>
  <c r="L8952" i="1"/>
  <c r="L8953" i="1"/>
  <c r="L8954" i="1"/>
  <c r="L1518" i="1"/>
  <c r="L1519" i="1"/>
  <c r="L1520" i="1"/>
  <c r="L2059" i="1"/>
  <c r="L2866" i="1"/>
  <c r="L2882" i="1"/>
  <c r="L2883" i="1"/>
  <c r="L2884" i="1"/>
  <c r="L2913" i="1"/>
  <c r="L2914" i="1"/>
  <c r="L5638" i="1"/>
  <c r="L3271" i="1"/>
  <c r="L3289" i="1"/>
  <c r="L3447" i="1"/>
  <c r="L6767" i="1"/>
  <c r="L6768" i="1"/>
  <c r="L6771" i="1"/>
  <c r="L6772" i="1"/>
  <c r="L6773" i="1"/>
  <c r="L6774" i="1"/>
  <c r="L6775" i="1"/>
  <c r="L6776" i="1"/>
  <c r="L702" i="1"/>
  <c r="L704" i="1"/>
  <c r="L705" i="1"/>
  <c r="L706" i="1"/>
  <c r="L1515" i="1"/>
  <c r="L2050" i="1"/>
  <c r="L2051" i="1"/>
  <c r="L2052" i="1"/>
  <c r="L2054" i="1"/>
  <c r="L2055" i="1"/>
  <c r="L2892" i="1"/>
  <c r="L2895" i="1"/>
  <c r="L3040" i="1"/>
  <c r="L3276" i="1"/>
  <c r="L3277" i="1"/>
  <c r="L3342" i="1"/>
  <c r="L3978" i="1"/>
  <c r="L4099" i="1"/>
  <c r="L4100" i="1"/>
  <c r="L4101" i="1"/>
  <c r="L4102" i="1"/>
  <c r="L4108" i="1"/>
  <c r="L3512" i="1"/>
  <c r="L3520" i="1"/>
  <c r="L3720" i="1"/>
  <c r="L5970" i="1"/>
  <c r="L5971" i="1"/>
  <c r="L5972" i="1"/>
  <c r="L6414" i="1"/>
  <c r="L6643" i="1"/>
  <c r="L7862" i="1"/>
  <c r="L7863" i="1"/>
  <c r="L7865" i="1"/>
  <c r="L8036" i="1"/>
  <c r="L8037" i="1"/>
  <c r="L8042" i="1"/>
  <c r="L8043" i="1"/>
  <c r="L8044" i="1"/>
  <c r="L8851" i="1"/>
  <c r="L8873" i="1"/>
  <c r="L8948" i="1"/>
  <c r="L1516" i="1"/>
  <c r="L1517" i="1"/>
  <c r="L2062" i="1"/>
  <c r="L2064" i="1"/>
  <c r="L2065" i="1"/>
  <c r="L2079" i="1"/>
  <c r="L2080" i="1"/>
  <c r="L2082" i="1"/>
  <c r="L2898" i="1"/>
  <c r="L2903" i="1"/>
  <c r="L2906" i="1"/>
  <c r="L2916" i="1"/>
  <c r="L3034" i="1"/>
  <c r="L3035" i="1"/>
  <c r="L3036" i="1"/>
  <c r="L3043" i="1"/>
  <c r="L5876" i="1"/>
  <c r="L5913" i="1"/>
  <c r="L6644" i="1"/>
  <c r="L6646" i="1"/>
  <c r="L6647" i="1"/>
  <c r="L6708" i="1"/>
  <c r="L6764" i="1"/>
  <c r="L8059" i="1"/>
  <c r="L8676" i="1"/>
  <c r="L8677" i="1"/>
  <c r="L8678" i="1"/>
  <c r="L9086" i="1"/>
  <c r="L9469" i="1"/>
  <c r="L9582" i="1"/>
  <c r="L9583" i="1"/>
  <c r="L9584" i="1"/>
  <c r="L2084" i="1"/>
  <c r="L2085" i="1"/>
  <c r="L2919" i="1"/>
  <c r="L9104" i="1"/>
  <c r="L660" i="1"/>
  <c r="L661" i="1"/>
  <c r="L671" i="1"/>
  <c r="L672" i="1"/>
  <c r="L676" i="1"/>
  <c r="L680" i="1"/>
  <c r="L681" i="1"/>
  <c r="L682" i="1"/>
  <c r="L688" i="1"/>
  <c r="L689" i="1"/>
  <c r="L692" i="1"/>
  <c r="L694" i="1"/>
  <c r="L696" i="1"/>
  <c r="L697" i="1"/>
  <c r="L698" i="1"/>
  <c r="L700" i="1"/>
  <c r="L2090" i="1"/>
  <c r="L2091" i="1"/>
  <c r="L2092" i="1"/>
  <c r="L2886" i="1"/>
  <c r="L2889" i="1"/>
  <c r="L2890" i="1"/>
  <c r="L3324" i="1"/>
  <c r="L3325" i="1"/>
  <c r="L3338" i="1"/>
  <c r="L3339" i="1"/>
  <c r="L3340" i="1"/>
  <c r="L3341" i="1"/>
  <c r="L3833" i="1"/>
  <c r="L4106" i="1"/>
  <c r="L4107" i="1"/>
  <c r="L5015" i="1"/>
  <c r="L5018" i="1"/>
  <c r="L5020" i="1"/>
  <c r="L5375" i="1"/>
  <c r="L5415" i="1"/>
  <c r="L5416" i="1"/>
  <c r="L5675" i="1"/>
  <c r="L5716" i="1"/>
  <c r="L3980" i="1"/>
  <c r="L3981" i="1"/>
  <c r="L4170" i="1"/>
  <c r="L4455" i="1"/>
  <c r="L5673" i="1"/>
  <c r="L5674" i="1"/>
  <c r="L3261" i="1"/>
  <c r="L6060" i="1"/>
  <c r="L6425" i="1"/>
  <c r="L6426" i="1"/>
  <c r="L6719" i="1"/>
  <c r="L6720" i="1"/>
  <c r="L6722" i="1"/>
  <c r="L6723" i="1"/>
  <c r="L6724" i="1"/>
  <c r="L6793" i="1"/>
  <c r="L6794" i="1"/>
  <c r="L7773" i="1"/>
  <c r="L7777" i="1"/>
  <c r="L7778" i="1"/>
  <c r="L7864" i="1"/>
  <c r="L7871" i="1"/>
  <c r="L7872" i="1"/>
  <c r="L7873" i="1"/>
  <c r="L7874" i="1"/>
  <c r="L7875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8199" i="1"/>
  <c r="L8339" i="1"/>
  <c r="L9140" i="1"/>
  <c r="L9141" i="1"/>
  <c r="L9142" i="1"/>
  <c r="L9143" i="1"/>
  <c r="L9144" i="1"/>
  <c r="L9663" i="1"/>
  <c r="L9664" i="1"/>
  <c r="L2093" i="1"/>
  <c r="L2094" i="1"/>
  <c r="L2096" i="1"/>
  <c r="L2097" i="1"/>
  <c r="L2924" i="1"/>
  <c r="L2925" i="1"/>
  <c r="L3032" i="1"/>
  <c r="L3033" i="1"/>
  <c r="L3037" i="1"/>
  <c r="L5879" i="1"/>
  <c r="L5880" i="1"/>
  <c r="L5881" i="1"/>
  <c r="L297" i="1"/>
  <c r="L302" i="1"/>
  <c r="L304" i="1"/>
  <c r="L305" i="1"/>
  <c r="L6789" i="1"/>
  <c r="L6790" i="1"/>
  <c r="L642" i="1"/>
  <c r="L8038" i="1"/>
  <c r="L8328" i="1"/>
  <c r="L8593" i="1"/>
  <c r="L8594" i="1"/>
  <c r="L8595" i="1"/>
  <c r="L8596" i="1"/>
  <c r="L8679" i="1"/>
  <c r="L8680" i="1"/>
  <c r="L9068" i="1"/>
  <c r="L9084" i="1"/>
  <c r="L9085" i="1"/>
  <c r="L9417" i="1"/>
  <c r="L9423" i="1"/>
  <c r="L9424" i="1"/>
  <c r="L9425" i="1"/>
  <c r="L9471" i="1"/>
  <c r="L2099" i="1"/>
  <c r="L2102" i="1"/>
  <c r="L2911" i="1"/>
  <c r="L2927" i="1"/>
  <c r="L2928" i="1"/>
  <c r="L3272" i="1"/>
  <c r="L5884" i="1"/>
  <c r="L6645" i="1"/>
  <c r="L9071" i="1"/>
  <c r="L9072" i="1"/>
  <c r="L9073" i="1"/>
  <c r="L9074" i="1"/>
  <c r="L9075" i="1"/>
  <c r="L9418" i="1"/>
  <c r="L9419" i="1"/>
  <c r="L9421" i="1"/>
  <c r="L9422" i="1"/>
  <c r="L9426" i="1"/>
  <c r="L3669" i="1"/>
  <c r="L8592" i="1"/>
  <c r="L9296" i="1"/>
  <c r="L559" i="1"/>
  <c r="L561" i="1"/>
  <c r="L3002" i="1"/>
  <c r="L5099" i="1"/>
  <c r="L5746" i="1"/>
  <c r="L4319" i="1"/>
  <c r="L6227" i="1"/>
  <c r="L6228" i="1"/>
  <c r="L7779" i="1"/>
  <c r="L8924" i="1"/>
  <c r="L8925" i="1"/>
  <c r="L8926" i="1"/>
  <c r="L9229" i="1"/>
  <c r="L9331" i="1"/>
  <c r="L9332" i="1"/>
  <c r="L9333" i="1"/>
  <c r="L9472" i="1"/>
  <c r="L551" i="1"/>
  <c r="L552" i="1"/>
  <c r="L553" i="1"/>
  <c r="L4599" i="1"/>
  <c r="L4600" i="1"/>
  <c r="L4602" i="1"/>
  <c r="L4933" i="1"/>
  <c r="L4934" i="1"/>
  <c r="L5167" i="1"/>
  <c r="L5227" i="1"/>
  <c r="L5228" i="1"/>
  <c r="L5299" i="1"/>
  <c r="L6003" i="1"/>
  <c r="L6007" i="1"/>
  <c r="L7258" i="1"/>
  <c r="L8052" i="1"/>
  <c r="L8463" i="1"/>
  <c r="L9668" i="1"/>
  <c r="L572" i="1"/>
  <c r="L1063" i="1"/>
  <c r="L1064" i="1"/>
  <c r="L1065" i="1"/>
  <c r="L1066" i="1"/>
  <c r="L1067" i="1"/>
  <c r="L1068" i="1"/>
  <c r="L1069" i="1"/>
  <c r="L1175" i="1"/>
  <c r="L1176" i="1"/>
  <c r="L1181" i="1"/>
  <c r="L1186" i="1"/>
  <c r="L1191" i="1"/>
  <c r="L1192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3426" i="1"/>
  <c r="L3984" i="1"/>
  <c r="L4266" i="1"/>
  <c r="L3831" i="1"/>
  <c r="L4195" i="1"/>
  <c r="L3830" i="1"/>
  <c r="L4141" i="1"/>
  <c r="L3832" i="1"/>
  <c r="L5751" i="1"/>
  <c r="L5875" i="1"/>
  <c r="L4370" i="1"/>
  <c r="L5888" i="1"/>
  <c r="L6533" i="1"/>
  <c r="L6941" i="1"/>
  <c r="L6957" i="1"/>
  <c r="L8591" i="1"/>
  <c r="L8749" i="1"/>
  <c r="L8750" i="1"/>
  <c r="L8751" i="1"/>
  <c r="L8752" i="1"/>
  <c r="L8753" i="1"/>
  <c r="L8754" i="1"/>
  <c r="L8795" i="1"/>
  <c r="L8875" i="1"/>
  <c r="L9000" i="1"/>
  <c r="L9132" i="1"/>
  <c r="L9285" i="1"/>
  <c r="L9329" i="1"/>
  <c r="L9330" i="1"/>
  <c r="L9488" i="1"/>
  <c r="L9645" i="1"/>
  <c r="L9647" i="1"/>
  <c r="L4943" i="1"/>
  <c r="L5426" i="1"/>
  <c r="L7140" i="1"/>
  <c r="L7141" i="1"/>
  <c r="L7152" i="1"/>
  <c r="L7153" i="1"/>
  <c r="L8021" i="1"/>
  <c r="L8874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6" i="1"/>
  <c r="L3914" i="1"/>
  <c r="L2503" i="1"/>
  <c r="L2505" i="1"/>
  <c r="L2506" i="1"/>
  <c r="L2507" i="1"/>
  <c r="L2509" i="1"/>
  <c r="L2510" i="1"/>
  <c r="L2511" i="1"/>
  <c r="L2513" i="1"/>
  <c r="L2514" i="1"/>
  <c r="L2518" i="1"/>
  <c r="L2519" i="1"/>
  <c r="L2520" i="1"/>
  <c r="L3533" i="1"/>
  <c r="L3536" i="1"/>
  <c r="L3538" i="1"/>
  <c r="L3739" i="1"/>
  <c r="L3740" i="1"/>
  <c r="L3745" i="1"/>
  <c r="L3899" i="1"/>
  <c r="L3753" i="1"/>
  <c r="L3757" i="1"/>
  <c r="L3759" i="1"/>
  <c r="L3762" i="1"/>
  <c r="L9679" i="1"/>
  <c r="L4283" i="1"/>
  <c r="L5733" i="1"/>
  <c r="L5735" i="1"/>
  <c r="L5823" i="1"/>
  <c r="L5824" i="1"/>
  <c r="L422" i="1"/>
  <c r="L440" i="1"/>
  <c r="L6342" i="1"/>
  <c r="L6350" i="1"/>
  <c r="L6542" i="1"/>
  <c r="L6543" i="1"/>
  <c r="L6544" i="1"/>
  <c r="L6545" i="1"/>
  <c r="L6962" i="1"/>
  <c r="L7595" i="1"/>
  <c r="L7620" i="1"/>
  <c r="L7621" i="1"/>
  <c r="L7622" i="1"/>
  <c r="L7624" i="1"/>
  <c r="L7629" i="1"/>
  <c r="L7764" i="1"/>
  <c r="L7780" i="1"/>
  <c r="L7860" i="1"/>
  <c r="L7861" i="1"/>
  <c r="L2938" i="1"/>
  <c r="L2935" i="1"/>
  <c r="L2940" i="1"/>
  <c r="L7966" i="1"/>
  <c r="L8007" i="1"/>
  <c r="L8137" i="1"/>
  <c r="L8181" i="1"/>
  <c r="L8329" i="1"/>
  <c r="L8331" i="1"/>
  <c r="L8701" i="1"/>
  <c r="L8854" i="1"/>
  <c r="L9029" i="1"/>
  <c r="L9033" i="1"/>
  <c r="L9176" i="1"/>
  <c r="L9177" i="1"/>
  <c r="L9178" i="1"/>
  <c r="L9179" i="1"/>
  <c r="L9180" i="1"/>
  <c r="L9230" i="1"/>
  <c r="L9262" i="1"/>
  <c r="L9310" i="1"/>
  <c r="L9384" i="1"/>
  <c r="L9568" i="1"/>
  <c r="L9569" i="1"/>
  <c r="L9570" i="1"/>
  <c r="L9571" i="1"/>
  <c r="L9581" i="1"/>
  <c r="L603" i="1"/>
  <c r="L646" i="1"/>
  <c r="L2516" i="1"/>
  <c r="L2684" i="1"/>
  <c r="L2685" i="1"/>
  <c r="L2692" i="1"/>
  <c r="L3266" i="1"/>
  <c r="L3410" i="1"/>
  <c r="L3882" i="1"/>
  <c r="L4286" i="1"/>
  <c r="L4287" i="1"/>
  <c r="L5854" i="1"/>
  <c r="L4324" i="1"/>
  <c r="L6021" i="1"/>
  <c r="L6107" i="1"/>
  <c r="L6108" i="1"/>
  <c r="L6109" i="1"/>
  <c r="L6110" i="1"/>
  <c r="L6211" i="1"/>
  <c r="L6924" i="1"/>
  <c r="L7383" i="1"/>
  <c r="L7384" i="1"/>
  <c r="L3411" i="1"/>
  <c r="L8738" i="1"/>
  <c r="L8739" i="1"/>
  <c r="L8773" i="1"/>
  <c r="L9043" i="1"/>
  <c r="L9057" i="1"/>
  <c r="L9078" i="1"/>
  <c r="L9265" i="1"/>
  <c r="L9266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98" i="1"/>
  <c r="L9299" i="1"/>
  <c r="L9300" i="1"/>
  <c r="L9301" i="1"/>
  <c r="L9309" i="1"/>
  <c r="L9511" i="1"/>
  <c r="L9512" i="1"/>
  <c r="L9513" i="1"/>
  <c r="L9514" i="1"/>
  <c r="L9515" i="1"/>
  <c r="L9516" i="1"/>
  <c r="L9517" i="1"/>
  <c r="L9629" i="1"/>
  <c r="L1238" i="1"/>
  <c r="L1384" i="1"/>
  <c r="L1388" i="1"/>
  <c r="L1392" i="1"/>
  <c r="L1393" i="1"/>
  <c r="L1440" i="1"/>
  <c r="L1975" i="1"/>
  <c r="L1986" i="1"/>
  <c r="L1988" i="1"/>
  <c r="L1990" i="1"/>
  <c r="L2113" i="1"/>
  <c r="L2115" i="1"/>
  <c r="L2116" i="1"/>
  <c r="L2122" i="1"/>
  <c r="L2123" i="1"/>
  <c r="L2124" i="1"/>
  <c r="L2677" i="1"/>
  <c r="L2803" i="1"/>
  <c r="L2804" i="1"/>
  <c r="L2932" i="1"/>
  <c r="L2933" i="1"/>
  <c r="L4433" i="1"/>
  <c r="L4434" i="1"/>
  <c r="L4648" i="1"/>
  <c r="L5056" i="1"/>
  <c r="L5059" i="1"/>
  <c r="L5161" i="1"/>
  <c r="L5376" i="1"/>
  <c r="L5539" i="1"/>
  <c r="L5551" i="1"/>
  <c r="L5552" i="1"/>
  <c r="L5635" i="1"/>
  <c r="L5729" i="1"/>
  <c r="L5873" i="1"/>
  <c r="L6024" i="1"/>
  <c r="L6232" i="1"/>
  <c r="L6989" i="1"/>
  <c r="L7921" i="1"/>
  <c r="L7922" i="1"/>
  <c r="L7923" i="1"/>
  <c r="L7924" i="1"/>
  <c r="L7974" i="1"/>
  <c r="L8057" i="1"/>
  <c r="L8105" i="1"/>
  <c r="L8108" i="1"/>
  <c r="L8182" i="1"/>
  <c r="L8540" i="1"/>
  <c r="L8703" i="1"/>
  <c r="L8705" i="1"/>
  <c r="L8706" i="1"/>
  <c r="L8707" i="1"/>
  <c r="L8826" i="1"/>
  <c r="L8856" i="1"/>
  <c r="L8857" i="1"/>
  <c r="L8858" i="1"/>
  <c r="L8859" i="1"/>
  <c r="L8860" i="1"/>
  <c r="L8879" i="1"/>
  <c r="L8970" i="1"/>
  <c r="L8989" i="1"/>
  <c r="L9016" i="1"/>
  <c r="L9026" i="1"/>
  <c r="L9243" i="1"/>
  <c r="L9263" i="1"/>
  <c r="L9522" i="1"/>
  <c r="L9530" i="1"/>
  <c r="L9627" i="1"/>
  <c r="L9628" i="1"/>
  <c r="L9639" i="1"/>
  <c r="L9640" i="1"/>
  <c r="L9641" i="1"/>
  <c r="L9643" i="1"/>
  <c r="L5949" i="1"/>
  <c r="L8418" i="1"/>
  <c r="L8419" i="1"/>
  <c r="L8420" i="1"/>
  <c r="L8421" i="1"/>
  <c r="L376" i="1"/>
  <c r="L377" i="1"/>
  <c r="L401" i="1"/>
  <c r="L846" i="1"/>
  <c r="L2500" i="1"/>
  <c r="L3253" i="1"/>
  <c r="L6218" i="1"/>
  <c r="L836" i="1"/>
  <c r="L839" i="1"/>
  <c r="L837" i="1"/>
  <c r="L845" i="1"/>
  <c r="L342" i="1"/>
  <c r="L340" i="1"/>
  <c r="L339" i="1"/>
  <c r="L341" i="1"/>
  <c r="L343" i="1"/>
  <c r="L338" i="1"/>
  <c r="L811" i="1"/>
  <c r="L813" i="1"/>
  <c r="L807" i="1"/>
  <c r="L816" i="1"/>
  <c r="L814" i="1"/>
  <c r="L808" i="1"/>
  <c r="L817" i="1"/>
  <c r="L815" i="1"/>
  <c r="L818" i="1"/>
  <c r="L812" i="1"/>
  <c r="L806" i="1"/>
  <c r="L805" i="1"/>
  <c r="L810" i="1"/>
  <c r="L804" i="1"/>
  <c r="L794" i="1"/>
  <c r="L800" i="1"/>
  <c r="L796" i="1"/>
  <c r="L795" i="1"/>
  <c r="L798" i="1"/>
  <c r="L797" i="1"/>
  <c r="L803" i="1"/>
  <c r="L790" i="1"/>
  <c r="L792" i="1"/>
  <c r="L793" i="1"/>
  <c r="L791" i="1"/>
  <c r="L624" i="1"/>
  <c r="L622" i="1"/>
  <c r="L418" i="1"/>
  <c r="L416" i="1"/>
  <c r="L415" i="1"/>
  <c r="L412" i="1"/>
  <c r="L413" i="1"/>
  <c r="L408" i="1"/>
  <c r="L407" i="1"/>
  <c r="L2389" i="1"/>
  <c r="L2390" i="1"/>
  <c r="L2391" i="1"/>
  <c r="L5223" i="1"/>
  <c r="L5419" i="1"/>
  <c r="L8114" i="1"/>
  <c r="L9990" i="1"/>
  <c r="L6439" i="1"/>
  <c r="L7462" i="1"/>
  <c r="L8079" i="1"/>
  <c r="L9024" i="1"/>
  <c r="L9098" i="1"/>
  <c r="L9099" i="1"/>
  <c r="L9100" i="1"/>
  <c r="L9101" i="1"/>
  <c r="L9102" i="1"/>
  <c r="L9103" i="1"/>
  <c r="L9106" i="1"/>
  <c r="L9107" i="1"/>
  <c r="L9108" i="1"/>
  <c r="L717" i="1"/>
  <c r="L1438" i="1"/>
  <c r="L3514" i="1"/>
  <c r="L3838" i="1"/>
  <c r="L4224" i="1"/>
  <c r="L4463" i="1"/>
  <c r="L5802" i="1"/>
  <c r="L5877" i="1"/>
  <c r="L4341" i="1"/>
  <c r="L393" i="1"/>
  <c r="L6628" i="1"/>
  <c r="L8081" i="1"/>
  <c r="L8147" i="1"/>
  <c r="L9172" i="1"/>
  <c r="L9507" i="1"/>
  <c r="L9642" i="1"/>
  <c r="L347" i="1"/>
  <c r="L349" i="1"/>
  <c r="L396" i="1"/>
  <c r="L400" i="1"/>
  <c r="L8097" i="1"/>
  <c r="L8167" i="1"/>
  <c r="L8825" i="1"/>
  <c r="L364" i="1"/>
  <c r="L745" i="1"/>
  <c r="L5793" i="1"/>
  <c r="L398" i="1"/>
  <c r="L484" i="1"/>
  <c r="L6220" i="1"/>
  <c r="L6399" i="1"/>
  <c r="L6400" i="1"/>
  <c r="L1432" i="1"/>
  <c r="L4400" i="1"/>
  <c r="L8245" i="1"/>
  <c r="L8888" i="1"/>
  <c r="L8889" i="1"/>
  <c r="L10158" i="1"/>
  <c r="L346" i="1"/>
  <c r="L348" i="1"/>
  <c r="L350" i="1"/>
  <c r="L352" i="1"/>
  <c r="L353" i="1"/>
  <c r="L355" i="1"/>
  <c r="L356" i="1"/>
  <c r="L357" i="1"/>
  <c r="L358" i="1"/>
  <c r="L359" i="1"/>
  <c r="L360" i="1"/>
  <c r="L361" i="1"/>
  <c r="L367" i="1"/>
  <c r="L370" i="1"/>
  <c r="L385" i="1"/>
  <c r="L386" i="1"/>
  <c r="L387" i="1"/>
  <c r="L388" i="1"/>
  <c r="L392" i="1"/>
  <c r="L394" i="1"/>
  <c r="L5785" i="1"/>
  <c r="L371" i="1"/>
  <c r="L6422" i="1"/>
  <c r="L10021" i="1"/>
  <c r="L10026" i="1"/>
  <c r="L10020" i="1"/>
  <c r="L10040" i="1"/>
  <c r="L10082" i="1"/>
  <c r="L10121" i="1"/>
  <c r="L10125" i="1"/>
  <c r="L10152" i="1"/>
  <c r="L10156" i="1"/>
  <c r="L10149" i="1"/>
  <c r="L10148" i="1"/>
  <c r="L10172" i="1"/>
  <c r="L10059" i="1"/>
  <c r="L64" i="1"/>
  <c r="L65" i="1"/>
  <c r="L66" i="1"/>
  <c r="L67" i="1"/>
  <c r="L68" i="1"/>
  <c r="L59" i="1"/>
  <c r="L60" i="1"/>
  <c r="L61" i="1"/>
  <c r="L62" i="1"/>
  <c r="L63" i="1"/>
  <c r="L90" i="1"/>
  <c r="L91" i="1"/>
  <c r="L92" i="1"/>
  <c r="L93" i="1"/>
  <c r="L94" i="1"/>
  <c r="L95" i="1"/>
  <c r="L96" i="1"/>
  <c r="L97" i="1"/>
  <c r="L98" i="1"/>
  <c r="L99" i="1"/>
  <c r="L100" i="1"/>
  <c r="L209" i="1"/>
  <c r="L732" i="1"/>
  <c r="L733" i="1"/>
  <c r="L2440" i="1"/>
  <c r="L2441" i="1"/>
  <c r="L2442" i="1"/>
  <c r="L2443" i="1"/>
  <c r="L2444" i="1"/>
  <c r="L2445" i="1"/>
  <c r="L2446" i="1"/>
  <c r="L2953" i="1"/>
  <c r="L3610" i="1"/>
  <c r="L3617" i="1"/>
  <c r="L3284" i="1"/>
  <c r="L3285" i="1"/>
  <c r="L3286" i="1"/>
  <c r="L4682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3334" i="1"/>
  <c r="L3335" i="1"/>
  <c r="L273" i="1"/>
  <c r="L2129" i="1"/>
  <c r="L2130" i="1"/>
  <c r="L2131" i="1"/>
  <c r="L2132" i="1"/>
  <c r="L2133" i="1"/>
  <c r="L2532" i="1"/>
  <c r="L2533" i="1"/>
  <c r="L2534" i="1"/>
  <c r="L2535" i="1"/>
  <c r="L2536" i="1"/>
  <c r="L6222" i="1"/>
  <c r="L6223" i="1"/>
  <c r="L7138" i="1"/>
  <c r="L8582" i="1"/>
  <c r="L8583" i="1"/>
  <c r="L8584" i="1"/>
  <c r="L8667" i="1"/>
  <c r="L8814" i="1"/>
  <c r="L9379" i="1"/>
  <c r="L9548" i="1"/>
  <c r="L9549" i="1"/>
  <c r="L9649" i="1"/>
  <c r="L9650" i="1"/>
  <c r="L9651" i="1"/>
  <c r="L9652" i="1"/>
  <c r="L4015" i="1"/>
  <c r="L4604" i="1"/>
  <c r="L4605" i="1"/>
  <c r="L4607" i="1"/>
  <c r="L4608" i="1"/>
  <c r="L4610" i="1"/>
  <c r="L4611" i="1"/>
  <c r="L5752" i="1"/>
  <c r="L5753" i="1"/>
  <c r="L4009" i="1"/>
  <c r="L4010" i="1"/>
  <c r="L5160" i="1"/>
  <c r="L1061" i="1"/>
  <c r="L7751" i="1"/>
  <c r="L7752" i="1"/>
  <c r="L8268" i="1"/>
  <c r="L3422" i="1"/>
  <c r="L4970" i="1"/>
  <c r="L4971" i="1"/>
  <c r="L1174" i="1"/>
  <c r="L3462" i="1"/>
  <c r="L3463" i="1"/>
  <c r="L3420" i="1"/>
  <c r="L3461" i="1"/>
  <c r="L1123" i="1"/>
  <c r="L1172" i="1"/>
  <c r="L1053" i="1"/>
  <c r="L6701" i="1"/>
  <c r="L6704" i="1"/>
  <c r="L8452" i="1"/>
  <c r="L8790" i="1"/>
  <c r="L8791" i="1"/>
  <c r="L8792" i="1"/>
  <c r="L8812" i="1"/>
  <c r="L8833" i="1"/>
  <c r="L8995" i="1"/>
  <c r="L8997" i="1"/>
  <c r="L8998" i="1"/>
  <c r="L8999" i="1"/>
  <c r="L9236" i="1"/>
  <c r="L9490" i="1"/>
  <c r="L9526" i="1"/>
  <c r="L9527" i="1"/>
  <c r="L9534" i="1"/>
  <c r="L9644" i="1"/>
  <c r="L9672" i="1"/>
  <c r="L2378" i="1"/>
  <c r="L7305" i="1"/>
  <c r="L7306" i="1"/>
  <c r="L4414" i="1"/>
  <c r="L4415" i="1"/>
  <c r="L4416" i="1"/>
  <c r="L4700" i="1"/>
  <c r="L4701" i="1"/>
  <c r="L4949" i="1"/>
  <c r="L4950" i="1"/>
  <c r="L4699" i="1"/>
  <c r="L3896" i="1"/>
  <c r="L3024" i="1"/>
  <c r="L6032" i="1"/>
  <c r="L6034" i="1"/>
  <c r="L6040" i="1"/>
  <c r="L6041" i="1"/>
  <c r="L6042" i="1"/>
  <c r="L9293" i="1"/>
  <c r="L3388" i="1"/>
  <c r="L3789" i="1"/>
  <c r="L3790" i="1"/>
  <c r="L3795" i="1"/>
  <c r="L3796" i="1"/>
  <c r="L3797" i="1"/>
  <c r="L3798" i="1"/>
  <c r="L5023" i="1"/>
  <c r="L3871" i="1"/>
  <c r="L6583" i="1"/>
  <c r="L7347" i="1"/>
  <c r="L7348" i="1"/>
  <c r="L7349" i="1"/>
  <c r="L8469" i="1"/>
  <c r="L8470" i="1"/>
  <c r="L8471" i="1"/>
  <c r="L8473" i="1"/>
  <c r="L8474" i="1"/>
  <c r="L8475" i="1"/>
  <c r="L3004" i="1"/>
  <c r="L3005" i="1"/>
  <c r="L3006" i="1"/>
  <c r="L3007" i="1"/>
  <c r="L3008" i="1"/>
  <c r="L3009" i="1"/>
  <c r="L3010" i="1"/>
  <c r="L3011" i="1"/>
  <c r="L3440" i="1"/>
  <c r="L3441" i="1"/>
  <c r="L3442" i="1"/>
  <c r="L3456" i="1"/>
  <c r="L3457" i="1"/>
  <c r="L417" i="1"/>
  <c r="L471" i="1"/>
  <c r="L6934" i="1"/>
  <c r="L7614" i="1"/>
  <c r="L7615" i="1"/>
  <c r="L7616" i="1"/>
  <c r="L7617" i="1"/>
  <c r="L7618" i="1"/>
  <c r="L8048" i="1"/>
  <c r="L8049" i="1"/>
  <c r="L8050" i="1"/>
  <c r="L7909" i="1"/>
  <c r="L7911" i="1"/>
  <c r="L7912" i="1"/>
  <c r="L7913" i="1"/>
  <c r="L7914" i="1"/>
  <c r="L7916" i="1"/>
  <c r="L7917" i="1"/>
  <c r="L7919" i="1"/>
  <c r="L8101" i="1"/>
  <c r="L8102" i="1"/>
  <c r="L8784" i="1"/>
  <c r="L8785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4962" i="1"/>
  <c r="L4964" i="1"/>
  <c r="L8543" i="1"/>
  <c r="L3772" i="1"/>
  <c r="L3782" i="1"/>
  <c r="L3123" i="1"/>
  <c r="L3683" i="1"/>
  <c r="L3684" i="1"/>
  <c r="L5050" i="1"/>
  <c r="L5052" i="1"/>
  <c r="L5053" i="1"/>
  <c r="L5055" i="1"/>
  <c r="L5462" i="1"/>
  <c r="L5813" i="1"/>
  <c r="L3756" i="1"/>
  <c r="L5049" i="1"/>
  <c r="L1621" i="1"/>
  <c r="L1622" i="1"/>
  <c r="L3135" i="1"/>
  <c r="L3150" i="1"/>
  <c r="L3151" i="1"/>
  <c r="L3545" i="1"/>
  <c r="L3149" i="1"/>
  <c r="L654" i="1"/>
  <c r="L678" i="1"/>
  <c r="L5907" i="1"/>
  <c r="L5908" i="1"/>
  <c r="L5916" i="1"/>
  <c r="L6289" i="1"/>
  <c r="L6290" i="1"/>
  <c r="L6293" i="1"/>
  <c r="L6294" i="1"/>
  <c r="L6296" i="1"/>
  <c r="L6297" i="1"/>
  <c r="L6937" i="1"/>
  <c r="L7113" i="1"/>
  <c r="L8025" i="1"/>
  <c r="L8026" i="1"/>
  <c r="L8032" i="1"/>
  <c r="L8164" i="1"/>
  <c r="L8226" i="1"/>
  <c r="L8248" i="1"/>
  <c r="L8249" i="1"/>
  <c r="L8562" i="1"/>
  <c r="L8563" i="1"/>
  <c r="L8661" i="1"/>
  <c r="L8662" i="1"/>
  <c r="L8764" i="1"/>
  <c r="L8765" i="1"/>
  <c r="L8766" i="1"/>
  <c r="L9001" i="1"/>
  <c r="L9002" i="1"/>
  <c r="L9015" i="1"/>
  <c r="L9070" i="1"/>
  <c r="L3296" i="1"/>
  <c r="L3465" i="1"/>
  <c r="L3656" i="1"/>
  <c r="L3650" i="1"/>
  <c r="L3651" i="1"/>
  <c r="L3649" i="1"/>
  <c r="L3806" i="1"/>
  <c r="L3657" i="1"/>
  <c r="L3659" i="1"/>
  <c r="L3660" i="1"/>
  <c r="L3661" i="1"/>
  <c r="L3662" i="1"/>
  <c r="L5077" i="1"/>
  <c r="L5105" i="1"/>
  <c r="L5106" i="1"/>
  <c r="L5107" i="1"/>
  <c r="L5108" i="1"/>
  <c r="L5109" i="1"/>
  <c r="L5110" i="1"/>
  <c r="L5111" i="1"/>
  <c r="L5112" i="1"/>
  <c r="L5113" i="1"/>
  <c r="L5120" i="1"/>
  <c r="L5121" i="1"/>
  <c r="L5122" i="1"/>
  <c r="L5131" i="1"/>
  <c r="L5133" i="1"/>
  <c r="L5134" i="1"/>
  <c r="L5135" i="1"/>
  <c r="L5145" i="1"/>
  <c r="L5146" i="1"/>
  <c r="L5147" i="1"/>
  <c r="L5148" i="1"/>
  <c r="L5149" i="1"/>
  <c r="L5459" i="1"/>
  <c r="L5460" i="1"/>
  <c r="L5540" i="1"/>
  <c r="L5541" i="1"/>
  <c r="L5542" i="1"/>
  <c r="L5544" i="1"/>
  <c r="L5547" i="1"/>
  <c r="L5548" i="1"/>
  <c r="L5549" i="1"/>
  <c r="L5550" i="1"/>
  <c r="L4654" i="1"/>
  <c r="L4655" i="1"/>
  <c r="L4656" i="1"/>
  <c r="L1611" i="1"/>
  <c r="L3974" i="1"/>
  <c r="L3926" i="1"/>
  <c r="L3164" i="1"/>
  <c r="L3929" i="1"/>
  <c r="L3930" i="1"/>
  <c r="L3295" i="1"/>
  <c r="L3312" i="1"/>
  <c r="L3771" i="1"/>
  <c r="L3776" i="1"/>
  <c r="L4636" i="1"/>
  <c r="L4637" i="1"/>
  <c r="L5193" i="1"/>
  <c r="L5194" i="1"/>
  <c r="L5195" i="1"/>
  <c r="L5196" i="1"/>
  <c r="L3322" i="1"/>
  <c r="L3321" i="1"/>
  <c r="L5841" i="1"/>
  <c r="L5842" i="1"/>
  <c r="L5844" i="1"/>
  <c r="L5845" i="1"/>
  <c r="L5847" i="1"/>
  <c r="L5849" i="1"/>
  <c r="L5850" i="1"/>
  <c r="L5852" i="1"/>
  <c r="L647" i="1"/>
  <c r="L5992" i="1"/>
  <c r="L5993" i="1"/>
  <c r="L5994" i="1"/>
  <c r="L5997" i="1"/>
  <c r="L5998" i="1"/>
  <c r="L5999" i="1"/>
  <c r="L6000" i="1"/>
  <c r="L6083" i="1"/>
  <c r="L6527" i="1"/>
  <c r="L6579" i="1"/>
  <c r="L6661" i="1"/>
  <c r="L6662" i="1"/>
  <c r="L6755" i="1"/>
  <c r="L6968" i="1"/>
  <c r="L6970" i="1"/>
  <c r="L6971" i="1"/>
  <c r="L6972" i="1"/>
  <c r="L6973" i="1"/>
  <c r="L7110" i="1"/>
  <c r="L7111" i="1"/>
  <c r="L7112" i="1"/>
  <c r="L7237" i="1"/>
  <c r="L7239" i="1"/>
  <c r="L7320" i="1"/>
  <c r="L7321" i="1"/>
  <c r="L7322" i="1"/>
  <c r="L7323" i="1"/>
  <c r="L7579" i="1"/>
  <c r="L8055" i="1"/>
  <c r="L8139" i="1"/>
  <c r="L8195" i="1"/>
  <c r="L8196" i="1"/>
  <c r="L8197" i="1"/>
  <c r="L8198" i="1"/>
  <c r="L8200" i="1"/>
  <c r="L8254" i="1"/>
  <c r="L8275" i="1"/>
  <c r="L8276" i="1"/>
  <c r="L8387" i="1"/>
  <c r="L8388" i="1"/>
  <c r="L8389" i="1"/>
  <c r="L8390" i="1"/>
  <c r="L8391" i="1"/>
  <c r="L8392" i="1"/>
  <c r="L8393" i="1"/>
  <c r="L8394" i="1"/>
  <c r="L8395" i="1"/>
  <c r="L8396" i="1"/>
  <c r="L8515" i="1"/>
  <c r="L8555" i="1"/>
  <c r="L8675" i="1"/>
  <c r="L8698" i="1"/>
  <c r="L8799" i="1"/>
  <c r="L8800" i="1"/>
  <c r="L8801" i="1"/>
  <c r="L8802" i="1"/>
  <c r="L8803" i="1"/>
  <c r="L8804" i="1"/>
  <c r="L8805" i="1"/>
  <c r="L8978" i="1"/>
  <c r="L9083" i="1"/>
  <c r="L9292" i="1"/>
  <c r="L3294" i="1"/>
  <c r="L3309" i="1"/>
  <c r="L3314" i="1"/>
  <c r="L3315" i="1"/>
  <c r="L3622" i="1"/>
  <c r="L3623" i="1"/>
  <c r="L3624" i="1"/>
  <c r="L3625" i="1"/>
  <c r="L3626" i="1"/>
  <c r="L3631" i="1"/>
  <c r="L3883" i="1"/>
  <c r="L3884" i="1"/>
  <c r="L3885" i="1"/>
  <c r="L3886" i="1"/>
  <c r="L3663" i="1"/>
  <c r="L3664" i="1"/>
  <c r="L3804" i="1"/>
  <c r="L5046" i="1"/>
  <c r="L5047" i="1"/>
  <c r="L5130" i="1"/>
  <c r="L3308" i="1"/>
  <c r="L3927" i="1"/>
  <c r="L3159" i="1"/>
  <c r="L3928" i="1"/>
  <c r="L3933" i="1"/>
  <c r="L3288" i="1"/>
  <c r="L3290" i="1"/>
  <c r="L3291" i="1"/>
  <c r="L3336" i="1"/>
  <c r="L3775" i="1"/>
  <c r="L4634" i="1"/>
  <c r="L4958" i="1"/>
  <c r="L4960" i="1"/>
  <c r="L1313" i="1"/>
  <c r="L1314" i="1"/>
  <c r="L1315" i="1"/>
  <c r="L3887" i="1"/>
  <c r="L3758" i="1"/>
  <c r="L3903" i="1"/>
  <c r="L3760" i="1"/>
  <c r="L3761" i="1"/>
  <c r="L4520" i="1"/>
  <c r="L4521" i="1"/>
  <c r="L4514" i="1"/>
  <c r="L4651" i="1"/>
  <c r="L4652" i="1"/>
  <c r="L4653" i="1"/>
  <c r="L5987" i="1"/>
  <c r="L7200" i="1"/>
  <c r="L7201" i="1"/>
  <c r="L7203" i="1"/>
  <c r="L7238" i="1"/>
  <c r="L7982" i="1"/>
  <c r="L8054" i="1"/>
  <c r="L8129" i="1"/>
  <c r="L8130" i="1"/>
  <c r="L8193" i="1"/>
  <c r="L8194" i="1"/>
  <c r="L8246" i="1"/>
  <c r="L8398" i="1"/>
  <c r="L8400" i="1"/>
  <c r="L8401" i="1"/>
  <c r="L8402" i="1"/>
  <c r="L8403" i="1"/>
  <c r="L8404" i="1"/>
  <c r="L8405" i="1"/>
  <c r="L8406" i="1"/>
  <c r="L8542" i="1"/>
  <c r="L8544" i="1"/>
  <c r="L8553" i="1"/>
  <c r="L8554" i="1"/>
  <c r="L9082" i="1"/>
  <c r="L9260" i="1"/>
  <c r="L9363" i="1"/>
  <c r="L9364" i="1"/>
  <c r="L9566" i="1"/>
  <c r="L9567" i="1"/>
  <c r="L3642" i="1"/>
  <c r="L2358" i="1"/>
  <c r="L6325" i="1"/>
  <c r="L4058" i="1"/>
  <c r="L4070" i="1"/>
  <c r="L6197" i="1"/>
  <c r="L6200" i="1"/>
  <c r="L8047" i="1"/>
  <c r="L2337" i="1"/>
  <c r="L1661" i="1"/>
  <c r="L1663" i="1"/>
  <c r="L3204" i="1"/>
  <c r="L6393" i="1"/>
  <c r="L8271" i="1"/>
  <c r="L8346" i="1"/>
  <c r="L8538" i="1"/>
  <c r="L8674" i="1"/>
  <c r="L8760" i="1"/>
  <c r="L8761" i="1"/>
  <c r="L8817" i="1"/>
  <c r="L8818" i="1"/>
  <c r="L8819" i="1"/>
  <c r="L8864" i="1"/>
  <c r="L8968" i="1"/>
  <c r="L9185" i="1"/>
  <c r="L3235" i="1"/>
  <c r="L3653" i="1"/>
  <c r="L3654" i="1"/>
  <c r="L3655" i="1"/>
  <c r="L3805" i="1"/>
  <c r="L4151" i="1"/>
  <c r="L5074" i="1"/>
  <c r="L5277" i="1"/>
  <c r="L5925" i="1"/>
  <c r="L5927" i="1"/>
  <c r="L5928" i="1"/>
  <c r="L7983" i="1"/>
  <c r="L7986" i="1"/>
  <c r="L7987" i="1"/>
  <c r="L7988" i="1"/>
  <c r="L8222" i="1"/>
  <c r="L8269" i="1"/>
  <c r="L8411" i="1"/>
  <c r="L9508" i="1"/>
  <c r="L9509" i="1"/>
  <c r="L9615" i="1"/>
  <c r="L9619" i="1"/>
  <c r="L3302" i="1"/>
  <c r="L3303" i="1"/>
  <c r="L3304" i="1"/>
  <c r="L3305" i="1"/>
  <c r="L5197" i="1"/>
  <c r="L5198" i="1"/>
  <c r="L3223" i="1"/>
  <c r="L1783" i="1"/>
  <c r="L3239" i="1"/>
  <c r="L3300" i="1"/>
  <c r="L3301" i="1"/>
  <c r="L3306" i="1"/>
  <c r="L3307" i="1"/>
  <c r="L4522" i="1"/>
  <c r="L4523" i="1"/>
  <c r="L5189" i="1"/>
  <c r="L5923" i="1"/>
  <c r="L5924" i="1"/>
  <c r="L6057" i="1"/>
  <c r="L6597" i="1"/>
  <c r="L3236" i="1"/>
  <c r="L7326" i="1"/>
  <c r="L8173" i="1"/>
  <c r="L8281" i="1"/>
  <c r="L8282" i="1"/>
  <c r="L8286" i="1"/>
  <c r="L8287" i="1"/>
  <c r="L8368" i="1"/>
  <c r="L8369" i="1"/>
  <c r="L8376" i="1"/>
  <c r="L8545" i="1"/>
  <c r="L8673" i="1"/>
  <c r="L8872" i="1"/>
  <c r="L9114" i="1"/>
  <c r="L9193" i="1"/>
  <c r="L9614" i="1"/>
  <c r="L3893" i="1"/>
  <c r="L3892" i="1"/>
  <c r="L3110" i="1"/>
  <c r="L3111" i="1"/>
  <c r="L3114" i="1"/>
  <c r="L3119" i="1"/>
  <c r="L3120" i="1"/>
  <c r="L3122" i="1"/>
  <c r="L3128" i="1"/>
  <c r="L6759" i="1"/>
  <c r="L6760" i="1"/>
  <c r="L6761" i="1"/>
  <c r="L8349" i="1"/>
  <c r="L8350" i="1"/>
  <c r="L9620" i="1"/>
  <c r="L9665" i="1"/>
  <c r="L1659" i="1"/>
  <c r="L1686" i="1"/>
  <c r="L1690" i="1"/>
  <c r="L1694" i="1"/>
  <c r="L1700" i="1"/>
  <c r="L1701" i="1"/>
  <c r="L1702" i="1"/>
  <c r="L1706" i="1"/>
  <c r="L1709" i="1"/>
  <c r="L1710" i="1"/>
  <c r="L3878" i="1"/>
  <c r="L3593" i="1"/>
  <c r="L3594" i="1"/>
  <c r="L3595" i="1"/>
  <c r="L3598" i="1"/>
  <c r="L3600" i="1"/>
  <c r="L3731" i="1"/>
  <c r="L3732" i="1"/>
  <c r="L3733" i="1"/>
  <c r="L3735" i="1"/>
  <c r="L5037" i="1"/>
  <c r="L5038" i="1"/>
  <c r="L5039" i="1"/>
  <c r="L5346" i="1"/>
  <c r="L5717" i="1"/>
  <c r="L1588" i="1"/>
  <c r="L1624" i="1"/>
  <c r="L1626" i="1"/>
  <c r="L1628" i="1"/>
  <c r="L1629" i="1"/>
  <c r="L1630" i="1"/>
  <c r="L1636" i="1"/>
  <c r="L1641" i="1"/>
  <c r="L1642" i="1"/>
  <c r="L1643" i="1"/>
  <c r="L1644" i="1"/>
  <c r="L1647" i="1"/>
  <c r="L1649" i="1"/>
  <c r="L1651" i="1"/>
  <c r="L1656" i="1"/>
  <c r="L1657" i="1"/>
  <c r="L3200" i="1"/>
  <c r="L3210" i="1"/>
  <c r="L3966" i="1"/>
  <c r="L3221" i="1"/>
  <c r="L3224" i="1"/>
  <c r="L3226" i="1"/>
  <c r="L3259" i="1"/>
  <c r="L3603" i="1"/>
  <c r="L3607" i="1"/>
  <c r="L3881" i="1"/>
  <c r="L3724" i="1"/>
  <c r="L3726" i="1"/>
  <c r="L3736" i="1"/>
  <c r="L4274" i="1"/>
  <c r="L5466" i="1"/>
  <c r="L5467" i="1"/>
  <c r="L5774" i="1"/>
  <c r="L1631" i="1"/>
  <c r="L5861" i="1"/>
  <c r="L5863" i="1"/>
  <c r="L5864" i="1"/>
  <c r="L5866" i="1"/>
  <c r="L6319" i="1"/>
  <c r="L6320" i="1"/>
  <c r="L6322" i="1"/>
  <c r="L6392" i="1"/>
  <c r="L6576" i="1"/>
  <c r="L6797" i="1"/>
  <c r="L6799" i="1"/>
  <c r="L6800" i="1"/>
  <c r="L6801" i="1"/>
  <c r="L6802" i="1"/>
  <c r="L6803" i="1"/>
  <c r="L6804" i="1"/>
  <c r="L6811" i="1"/>
  <c r="L6812" i="1"/>
  <c r="L6813" i="1"/>
  <c r="L6814" i="1"/>
  <c r="L6816" i="1"/>
  <c r="L6851" i="1"/>
  <c r="L6907" i="1"/>
  <c r="L7089" i="1"/>
  <c r="L7463" i="1"/>
  <c r="L7464" i="1"/>
  <c r="L7465" i="1"/>
  <c r="L7483" i="1"/>
  <c r="L7484" i="1"/>
  <c r="L7907" i="1"/>
  <c r="L8061" i="1"/>
  <c r="L8062" i="1"/>
  <c r="L8063" i="1"/>
  <c r="L8064" i="1"/>
  <c r="L8086" i="1"/>
  <c r="L8087" i="1"/>
  <c r="L8140" i="1"/>
  <c r="L8171" i="1"/>
  <c r="L8175" i="1"/>
  <c r="L8224" i="1"/>
  <c r="L8227" i="1"/>
  <c r="L8228" i="1"/>
  <c r="L8229" i="1"/>
  <c r="L8241" i="1"/>
  <c r="L8251" i="1"/>
  <c r="L8252" i="1"/>
  <c r="L8263" i="1"/>
  <c r="L8264" i="1"/>
  <c r="L8265" i="1"/>
  <c r="L8274" i="1"/>
  <c r="L8375" i="1"/>
  <c r="L8378" i="1"/>
  <c r="L8379" i="1"/>
  <c r="L8380" i="1"/>
  <c r="L8381" i="1"/>
  <c r="L8382" i="1"/>
  <c r="L8383" i="1"/>
  <c r="L8384" i="1"/>
  <c r="L8385" i="1"/>
  <c r="L8386" i="1"/>
  <c r="L8456" i="1"/>
  <c r="L8509" i="1"/>
  <c r="L8510" i="1"/>
  <c r="L8511" i="1"/>
  <c r="L8512" i="1"/>
  <c r="L8513" i="1"/>
  <c r="L8514" i="1"/>
  <c r="L8589" i="1"/>
  <c r="L8590" i="1"/>
  <c r="L8659" i="1"/>
  <c r="L8660" i="1"/>
  <c r="L8672" i="1"/>
  <c r="L8730" i="1"/>
  <c r="L8974" i="1"/>
  <c r="L8976" i="1"/>
  <c r="L8981" i="1"/>
  <c r="L8983" i="1"/>
  <c r="L8984" i="1"/>
  <c r="L9118" i="1"/>
  <c r="L9119" i="1"/>
  <c r="L9120" i="1"/>
  <c r="L9121" i="1"/>
  <c r="L9122" i="1"/>
  <c r="L9123" i="1"/>
  <c r="L9124" i="1"/>
  <c r="L9209" i="1"/>
  <c r="L9210" i="1"/>
  <c r="L9215" i="1"/>
  <c r="L9222" i="1"/>
  <c r="L9223" i="1"/>
  <c r="L9224" i="1"/>
  <c r="L9225" i="1"/>
  <c r="L9226" i="1"/>
  <c r="L9261" i="1"/>
  <c r="L9374" i="1"/>
  <c r="L9386" i="1"/>
  <c r="L9387" i="1"/>
  <c r="L9388" i="1"/>
  <c r="L9389" i="1"/>
  <c r="L9390" i="1"/>
  <c r="L9391" i="1"/>
  <c r="L9400" i="1"/>
  <c r="L9536" i="1"/>
  <c r="L9616" i="1"/>
  <c r="L9617" i="1"/>
  <c r="L9618" i="1"/>
  <c r="L9666" i="1"/>
  <c r="L3906" i="1"/>
  <c r="L3908" i="1"/>
  <c r="L3915" i="1"/>
  <c r="L922" i="1"/>
  <c r="L6271" i="1"/>
  <c r="L6272" i="1"/>
  <c r="L6273" i="1"/>
  <c r="L6277" i="1"/>
  <c r="L6278" i="1"/>
  <c r="L6279" i="1"/>
  <c r="L6284" i="1"/>
  <c r="L6285" i="1"/>
  <c r="L8283" i="1"/>
  <c r="L8459" i="1"/>
  <c r="L8460" i="1"/>
  <c r="L8506" i="1"/>
  <c r="L8507" i="1"/>
  <c r="L8508" i="1"/>
  <c r="L8611" i="1"/>
  <c r="L8612" i="1"/>
  <c r="L8613" i="1"/>
  <c r="L8615" i="1"/>
  <c r="L8768" i="1"/>
  <c r="L8769" i="1"/>
  <c r="L8770" i="1"/>
  <c r="L8771" i="1"/>
  <c r="L8772" i="1"/>
  <c r="L8798" i="1"/>
  <c r="L8823" i="1"/>
  <c r="L9361" i="1"/>
  <c r="L9362" i="1"/>
  <c r="L9545" i="1"/>
  <c r="L1667" i="1"/>
  <c r="L1670" i="1"/>
  <c r="L1673" i="1"/>
  <c r="L1674" i="1"/>
  <c r="L1675" i="1"/>
  <c r="L1678" i="1"/>
  <c r="L1680" i="1"/>
  <c r="L1681" i="1"/>
  <c r="L1682" i="1"/>
  <c r="L1720" i="1"/>
  <c r="L1722" i="1"/>
  <c r="L1723" i="1"/>
  <c r="L1728" i="1"/>
  <c r="L1730" i="1"/>
  <c r="L1731" i="1"/>
  <c r="L1732" i="1"/>
  <c r="L1735" i="1"/>
  <c r="L1740" i="1"/>
  <c r="L1741" i="1"/>
  <c r="L1742" i="1"/>
  <c r="L1743" i="1"/>
  <c r="L1748" i="1"/>
  <c r="L1749" i="1"/>
  <c r="L1750" i="1"/>
  <c r="L1752" i="1"/>
  <c r="L1753" i="1"/>
  <c r="L1755" i="1"/>
  <c r="L1756" i="1"/>
  <c r="L1757" i="1"/>
  <c r="L1759" i="1"/>
  <c r="L1762" i="1"/>
  <c r="L1763" i="1"/>
  <c r="L2338" i="1"/>
  <c r="L2339" i="1"/>
  <c r="L2340" i="1"/>
  <c r="L2341" i="1"/>
  <c r="L2342" i="1"/>
  <c r="L2343" i="1"/>
  <c r="L2344" i="1"/>
  <c r="L2836" i="1"/>
  <c r="L2837" i="1"/>
  <c r="L2838" i="1"/>
  <c r="L2848" i="1"/>
  <c r="L2850" i="1"/>
  <c r="L3012" i="1"/>
  <c r="L3131" i="1"/>
  <c r="L3936" i="1"/>
  <c r="L3938" i="1"/>
  <c r="L3960" i="1"/>
  <c r="L3947" i="1"/>
  <c r="L3225" i="1"/>
  <c r="L3228" i="1"/>
  <c r="L3949" i="1"/>
  <c r="L3950" i="1"/>
  <c r="L3232" i="1"/>
  <c r="L3592" i="1"/>
  <c r="L3601" i="1"/>
  <c r="L3856" i="1"/>
  <c r="L4059" i="1"/>
  <c r="L4060" i="1"/>
  <c r="L4061" i="1"/>
  <c r="L4181" i="1"/>
  <c r="L4308" i="1"/>
  <c r="L4375" i="1"/>
  <c r="L4376" i="1"/>
  <c r="L4377" i="1"/>
  <c r="L4383" i="1"/>
  <c r="L4384" i="1"/>
  <c r="L4615" i="1"/>
  <c r="L4668" i="1"/>
  <c r="L4669" i="1"/>
  <c r="L4670" i="1"/>
  <c r="L4671" i="1"/>
  <c r="L5759" i="1"/>
  <c r="L5761" i="1"/>
  <c r="L5762" i="1"/>
  <c r="L5926" i="1"/>
  <c r="L6050" i="1"/>
  <c r="L6051" i="1"/>
  <c r="L6531" i="1"/>
  <c r="L6532" i="1"/>
  <c r="L6694" i="1"/>
  <c r="L6699" i="1"/>
  <c r="L6702" i="1"/>
  <c r="L6713" i="1"/>
  <c r="L6779" i="1"/>
  <c r="L6828" i="1"/>
  <c r="L6950" i="1"/>
  <c r="L7753" i="1"/>
  <c r="L7931" i="1"/>
  <c r="L7934" i="1"/>
  <c r="L7936" i="1"/>
  <c r="L7937" i="1"/>
  <c r="L7938" i="1"/>
  <c r="L7939" i="1"/>
  <c r="L7957" i="1"/>
  <c r="L7961" i="1"/>
  <c r="L7993" i="1"/>
  <c r="L7994" i="1"/>
  <c r="L7995" i="1"/>
  <c r="L7996" i="1"/>
  <c r="L7997" i="1"/>
  <c r="L7998" i="1"/>
  <c r="L8231" i="1"/>
  <c r="L8235" i="1"/>
  <c r="L8256" i="1"/>
  <c r="L8257" i="1"/>
  <c r="L8258" i="1"/>
  <c r="L8259" i="1"/>
  <c r="L8272" i="1"/>
  <c r="L8273" i="1"/>
  <c r="L8357" i="1"/>
  <c r="L8359" i="1"/>
  <c r="L8361" i="1"/>
  <c r="L8377" i="1"/>
  <c r="L8597" i="1"/>
  <c r="L8598" i="1"/>
  <c r="L8599" i="1"/>
  <c r="L8756" i="1"/>
  <c r="L8757" i="1"/>
  <c r="L8758" i="1"/>
  <c r="L8759" i="1"/>
  <c r="L8822" i="1"/>
  <c r="L8982" i="1"/>
  <c r="L9017" i="1"/>
  <c r="L9105" i="1"/>
  <c r="L9111" i="1"/>
  <c r="L9125" i="1"/>
  <c r="L9187" i="1"/>
  <c r="L9188" i="1"/>
  <c r="L9189" i="1"/>
  <c r="L9248" i="1"/>
  <c r="L9249" i="1"/>
  <c r="L9250" i="1"/>
  <c r="L9294" i="1"/>
  <c r="L9401" i="1"/>
  <c r="L9580" i="1"/>
  <c r="L1795" i="1"/>
  <c r="L1902" i="1"/>
  <c r="L2347" i="1"/>
  <c r="L2348" i="1"/>
  <c r="L5340" i="1"/>
  <c r="L5505" i="1"/>
  <c r="L1617" i="1"/>
  <c r="L3134" i="1"/>
  <c r="L3921" i="1"/>
  <c r="L3137" i="1"/>
  <c r="L3138" i="1"/>
  <c r="L3925" i="1"/>
  <c r="L5319" i="1"/>
  <c r="L8535" i="1"/>
  <c r="L8977" i="1"/>
  <c r="L8979" i="1"/>
  <c r="L3802" i="1"/>
  <c r="L670" i="1"/>
  <c r="L409" i="1"/>
  <c r="L2353" i="1"/>
  <c r="L2354" i="1"/>
  <c r="L4407" i="1"/>
  <c r="L5420" i="1"/>
  <c r="L6201" i="1"/>
  <c r="L1806" i="1"/>
  <c r="L1807" i="1"/>
  <c r="L1808" i="1"/>
  <c r="L1809" i="1"/>
  <c r="L1810" i="1"/>
  <c r="L1811" i="1"/>
  <c r="L1904" i="1"/>
  <c r="L2639" i="1"/>
  <c r="L2640" i="1"/>
  <c r="L2641" i="1"/>
  <c r="L3293" i="1"/>
  <c r="L3310" i="1"/>
  <c r="L3486" i="1"/>
  <c r="L3488" i="1"/>
  <c r="L4516" i="1"/>
  <c r="L5986" i="1"/>
  <c r="L6633" i="1"/>
  <c r="L4553" i="1"/>
  <c r="L4554" i="1"/>
  <c r="L4555" i="1"/>
  <c r="L4556" i="1"/>
  <c r="L4557" i="1"/>
  <c r="L4559" i="1"/>
  <c r="L4560" i="1"/>
  <c r="L4561" i="1"/>
  <c r="L4619" i="1"/>
  <c r="L4620" i="1"/>
  <c r="L4621" i="1"/>
  <c r="L4622" i="1"/>
  <c r="L4623" i="1"/>
  <c r="L4624" i="1"/>
  <c r="L4625" i="1"/>
  <c r="L6964" i="1"/>
  <c r="L7252" i="1"/>
  <c r="L7259" i="1"/>
  <c r="L7933" i="1"/>
  <c r="L8260" i="1"/>
  <c r="L8821" i="1"/>
  <c r="L9238" i="1"/>
  <c r="L9239" i="1"/>
  <c r="L1616" i="1"/>
  <c r="L1620" i="1"/>
  <c r="L1666" i="1"/>
  <c r="L3108" i="1"/>
  <c r="L3918" i="1"/>
  <c r="L3923" i="1"/>
  <c r="L3924" i="1"/>
  <c r="L3144" i="1"/>
  <c r="L3450" i="1"/>
  <c r="L3678" i="1"/>
  <c r="L5259" i="1"/>
  <c r="L5320" i="1"/>
  <c r="L5736" i="1"/>
  <c r="L6817" i="1"/>
  <c r="L6823" i="1"/>
  <c r="L6824" i="1"/>
  <c r="L6825" i="1"/>
  <c r="L6906" i="1"/>
  <c r="L7197" i="1"/>
  <c r="L7257" i="1"/>
  <c r="L8221" i="1"/>
  <c r="L8232" i="1"/>
  <c r="L8239" i="1"/>
  <c r="L8255" i="1"/>
  <c r="L8270" i="1"/>
  <c r="L8289" i="1"/>
  <c r="L3363" i="1"/>
  <c r="L5487" i="1"/>
  <c r="L6596" i="1"/>
  <c r="L1775" i="1"/>
  <c r="L1821" i="1"/>
  <c r="L1822" i="1"/>
  <c r="L4389" i="1"/>
  <c r="L4310" i="1"/>
  <c r="L4311" i="1"/>
  <c r="L7775" i="1"/>
  <c r="L8779" i="1"/>
  <c r="L9014" i="1"/>
  <c r="L6045" i="1"/>
  <c r="L8399" i="1"/>
  <c r="L2255" i="1"/>
  <c r="L2256" i="1"/>
  <c r="L2267" i="1"/>
  <c r="L2580" i="1"/>
  <c r="L2581" i="1"/>
  <c r="L3553" i="1"/>
  <c r="L3556" i="1"/>
  <c r="L3558" i="1"/>
  <c r="L3571" i="1"/>
  <c r="L3572" i="1"/>
  <c r="L3573" i="1"/>
  <c r="L4159" i="1"/>
  <c r="L5239" i="1"/>
  <c r="L614" i="1"/>
  <c r="L616" i="1"/>
  <c r="L617" i="1"/>
  <c r="L618" i="1"/>
  <c r="L619" i="1"/>
  <c r="L620" i="1"/>
  <c r="L6159" i="1"/>
  <c r="L6327" i="1"/>
  <c r="L6328" i="1"/>
  <c r="L6329" i="1"/>
  <c r="L6330" i="1"/>
  <c r="L6331" i="1"/>
  <c r="L6332" i="1"/>
  <c r="L6357" i="1"/>
  <c r="L6427" i="1"/>
  <c r="L6428" i="1"/>
  <c r="L6429" i="1"/>
  <c r="L6430" i="1"/>
  <c r="L6431" i="1"/>
  <c r="L3951" i="1"/>
  <c r="L3082" i="1"/>
  <c r="L6552" i="1"/>
  <c r="L6630" i="1"/>
  <c r="L6634" i="1"/>
  <c r="L7493" i="1"/>
  <c r="L7527" i="1"/>
  <c r="L8060" i="1"/>
  <c r="L8176" i="1"/>
  <c r="L8482" i="1"/>
  <c r="L8483" i="1"/>
  <c r="L8484" i="1"/>
  <c r="L8485" i="1"/>
  <c r="L8486" i="1"/>
  <c r="L8487" i="1"/>
  <c r="L8488" i="1"/>
  <c r="L8489" i="1"/>
  <c r="L8490" i="1"/>
  <c r="L8546" i="1"/>
  <c r="L8580" i="1"/>
  <c r="L8729" i="1"/>
  <c r="L9019" i="1"/>
  <c r="L9129" i="1"/>
  <c r="L9242" i="1"/>
  <c r="L9370" i="1"/>
  <c r="L9585" i="1"/>
  <c r="L9586" i="1"/>
  <c r="L9587" i="1"/>
  <c r="L9588" i="1"/>
  <c r="L9589" i="1"/>
  <c r="L9590" i="1"/>
  <c r="L9591" i="1"/>
  <c r="L9648" i="1"/>
  <c r="L2292" i="1"/>
  <c r="L2296" i="1"/>
  <c r="L2298" i="1"/>
  <c r="L2591" i="1"/>
  <c r="L3588" i="1"/>
  <c r="L6402" i="1"/>
  <c r="L6951" i="1"/>
  <c r="L7942" i="1"/>
  <c r="L9563" i="1"/>
  <c r="L1765" i="1"/>
  <c r="L1766" i="1"/>
  <c r="L1767" i="1"/>
  <c r="L1768" i="1"/>
  <c r="L1769" i="1"/>
  <c r="L1772" i="1"/>
  <c r="L1800" i="1"/>
  <c r="L1804" i="1"/>
  <c r="L1805" i="1"/>
  <c r="L2996" i="1"/>
  <c r="L3268" i="1"/>
  <c r="L3467" i="1"/>
  <c r="L3469" i="1"/>
  <c r="L3473" i="1"/>
  <c r="L3474" i="1"/>
  <c r="L3492" i="1"/>
  <c r="L4518" i="1"/>
  <c r="L4552" i="1"/>
  <c r="L5192" i="1"/>
  <c r="L5755" i="1"/>
  <c r="L4657" i="1"/>
  <c r="L1596" i="1"/>
  <c r="L1615" i="1"/>
  <c r="L3319" i="1"/>
  <c r="L3773" i="1"/>
  <c r="L3774" i="1"/>
  <c r="L3777" i="1"/>
  <c r="L3778" i="1"/>
  <c r="L3779" i="1"/>
  <c r="L3780" i="1"/>
  <c r="L4309" i="1"/>
  <c r="L5763" i="1"/>
  <c r="L5765" i="1"/>
  <c r="L5766" i="1"/>
  <c r="L5767" i="1"/>
  <c r="L5770" i="1"/>
  <c r="L5917" i="1"/>
  <c r="L6706" i="1"/>
  <c r="L6711" i="1"/>
  <c r="L6845" i="1"/>
  <c r="L7487" i="1"/>
  <c r="L7991" i="1"/>
  <c r="L8118" i="1"/>
  <c r="L8119" i="1"/>
  <c r="L8120" i="1"/>
  <c r="L8121" i="1"/>
  <c r="L8127" i="1"/>
  <c r="L8230" i="1"/>
  <c r="L8233" i="1"/>
  <c r="L8234" i="1"/>
  <c r="L8237" i="1"/>
  <c r="L8247" i="1"/>
  <c r="L8261" i="1"/>
  <c r="L8266" i="1"/>
  <c r="L8278" i="1"/>
  <c r="L8324" i="1"/>
  <c r="L8325" i="1"/>
  <c r="L8326" i="1"/>
  <c r="L8327" i="1"/>
  <c r="L8358" i="1"/>
  <c r="L8366" i="1"/>
  <c r="L8367" i="1"/>
  <c r="L8370" i="1"/>
  <c r="L8371" i="1"/>
  <c r="L8372" i="1"/>
  <c r="L8373" i="1"/>
  <c r="L8374" i="1"/>
  <c r="L8417" i="1"/>
  <c r="L8503" i="1"/>
  <c r="L8504" i="1"/>
  <c r="L8505" i="1"/>
  <c r="L8782" i="1"/>
  <c r="L8820" i="1"/>
  <c r="L8971" i="1"/>
  <c r="L8975" i="1"/>
  <c r="L8980" i="1"/>
  <c r="L9126" i="1"/>
  <c r="L5754" i="1"/>
  <c r="L9535" i="1"/>
  <c r="L9621" i="1"/>
  <c r="L5489" i="1"/>
  <c r="L5486" i="1"/>
  <c r="L5485" i="1"/>
  <c r="L5484" i="1"/>
  <c r="L4410" i="1"/>
  <c r="L4413" i="1"/>
  <c r="L2575" i="1"/>
  <c r="L3362" i="1"/>
  <c r="L4258" i="1"/>
  <c r="L4043" i="1"/>
  <c r="L3846" i="1"/>
  <c r="L2269" i="1"/>
  <c r="L2271" i="1"/>
  <c r="L2272" i="1"/>
  <c r="L2273" i="1"/>
  <c r="L2274" i="1"/>
  <c r="L2571" i="1"/>
  <c r="L2572" i="1"/>
  <c r="L2573" i="1"/>
  <c r="L3504" i="1"/>
  <c r="L5097" i="1"/>
  <c r="L5344" i="1"/>
  <c r="L6455" i="1"/>
  <c r="L5096" i="1"/>
  <c r="L7067" i="1"/>
  <c r="L7068" i="1"/>
  <c r="L8077" i="1"/>
  <c r="L8712" i="1"/>
  <c r="L9673" i="1"/>
  <c r="L3086" i="1"/>
  <c r="L3090" i="1"/>
  <c r="L3095" i="1"/>
  <c r="L3102" i="1"/>
  <c r="L3955" i="1"/>
  <c r="L3458" i="1"/>
  <c r="L3547" i="1"/>
  <c r="L3682" i="1"/>
  <c r="L9680" i="1"/>
  <c r="L4420" i="1"/>
  <c r="L4421" i="1"/>
  <c r="L5554" i="1"/>
  <c r="L308" i="1"/>
  <c r="L7499" i="1"/>
  <c r="L8668" i="1"/>
  <c r="L8669" i="1"/>
  <c r="L8670" i="1"/>
  <c r="L8702" i="1"/>
  <c r="L9493" i="1"/>
  <c r="L9626" i="1"/>
  <c r="L630" i="1"/>
  <c r="L6494" i="1"/>
  <c r="L7480" i="1"/>
  <c r="L8625" i="1"/>
  <c r="L8727" i="1"/>
  <c r="L2141" i="1"/>
  <c r="L2145" i="1"/>
  <c r="L2148" i="1"/>
  <c r="L2154" i="1"/>
  <c r="L2157" i="1"/>
  <c r="L2160" i="1"/>
  <c r="L2161" i="1"/>
  <c r="L2162" i="1"/>
  <c r="L2163" i="1"/>
  <c r="L2180" i="1"/>
  <c r="L2181" i="1"/>
  <c r="L2185" i="1"/>
  <c r="L2188" i="1"/>
  <c r="L2189" i="1"/>
  <c r="L2193" i="1"/>
  <c r="L2195" i="1"/>
  <c r="L2196" i="1"/>
  <c r="L2199" i="1"/>
  <c r="L2201" i="1"/>
  <c r="L2202" i="1"/>
  <c r="L2203" i="1"/>
  <c r="L2204" i="1"/>
  <c r="L2206" i="1"/>
  <c r="L2584" i="1"/>
  <c r="L2586" i="1"/>
  <c r="L2587" i="1"/>
  <c r="L2588" i="1"/>
  <c r="L2622" i="1"/>
  <c r="L2623" i="1"/>
  <c r="L2624" i="1"/>
  <c r="L3438" i="1"/>
  <c r="L4432" i="1"/>
  <c r="L4718" i="1"/>
  <c r="L5156" i="1"/>
  <c r="L5157" i="1"/>
  <c r="L5158" i="1"/>
  <c r="L5284" i="1"/>
  <c r="L5286" i="1"/>
  <c r="L5288" i="1"/>
  <c r="L5289" i="1"/>
  <c r="L5290" i="1"/>
  <c r="L5378" i="1"/>
  <c r="L5470" i="1"/>
  <c r="L5472" i="1"/>
  <c r="L5473" i="1"/>
  <c r="L5475" i="1"/>
  <c r="L5477" i="1"/>
  <c r="L4331" i="1"/>
  <c r="L5918" i="1"/>
  <c r="L6681" i="1"/>
  <c r="L6685" i="1"/>
  <c r="L7002" i="1"/>
  <c r="L7003" i="1"/>
  <c r="L7005" i="1"/>
  <c r="L7022" i="1"/>
  <c r="L7023" i="1"/>
  <c r="L7034" i="1"/>
  <c r="L7036" i="1"/>
  <c r="L2616" i="1"/>
  <c r="L2615" i="1"/>
  <c r="L7204" i="1"/>
  <c r="L7418" i="1"/>
  <c r="L8466" i="1"/>
  <c r="L8467" i="1"/>
  <c r="L8468" i="1"/>
  <c r="L8481" i="1"/>
  <c r="L8525" i="1"/>
  <c r="L8527" i="1"/>
  <c r="L8528" i="1"/>
  <c r="L87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9009" i="1"/>
  <c r="L9052" i="1"/>
  <c r="L9151" i="1"/>
  <c r="L9314" i="1"/>
  <c r="L3361" i="1"/>
  <c r="L2569" i="1"/>
  <c r="L2570" i="1"/>
  <c r="L610" i="1"/>
  <c r="L612" i="1"/>
  <c r="L613" i="1"/>
  <c r="L6302" i="1"/>
  <c r="L7330" i="1"/>
  <c r="L8023" i="1"/>
  <c r="L9136" i="1"/>
  <c r="L9137" i="1"/>
  <c r="L9138" i="1"/>
  <c r="L9139" i="1"/>
  <c r="L9368" i="1"/>
  <c r="L9369" i="1"/>
  <c r="L9538" i="1"/>
  <c r="L9539" i="1"/>
  <c r="L9540" i="1"/>
  <c r="L9541" i="1"/>
  <c r="L2324" i="1"/>
  <c r="L2325" i="1"/>
  <c r="L2329" i="1"/>
  <c r="L2331" i="1"/>
  <c r="L3057" i="1"/>
  <c r="L3365" i="1"/>
  <c r="L3366" i="1"/>
  <c r="L3369" i="1"/>
  <c r="L3370" i="1"/>
  <c r="L3371" i="1"/>
  <c r="L3372" i="1"/>
  <c r="L3373" i="1"/>
  <c r="L3374" i="1"/>
  <c r="L3809" i="1"/>
  <c r="L3848" i="1"/>
  <c r="L4745" i="1"/>
  <c r="L4746" i="1"/>
  <c r="L5511" i="1"/>
  <c r="L5514" i="1"/>
  <c r="L5515" i="1"/>
  <c r="L5521" i="1"/>
  <c r="L5524" i="1"/>
  <c r="L2175" i="1"/>
  <c r="L2174" i="1"/>
  <c r="L2173" i="1"/>
  <c r="L2172" i="1"/>
  <c r="L2171" i="1"/>
  <c r="L4714" i="1"/>
  <c r="L4713" i="1"/>
  <c r="L4712" i="1"/>
  <c r="L3432" i="1"/>
  <c r="L5919" i="1"/>
  <c r="L5920" i="1"/>
  <c r="L6555" i="1"/>
  <c r="L6556" i="1"/>
  <c r="L6183" i="1"/>
  <c r="L6187" i="1"/>
  <c r="L6447" i="1"/>
  <c r="L6185" i="1"/>
  <c r="L6188" i="1"/>
  <c r="L2585" i="1"/>
  <c r="L2582" i="1"/>
  <c r="L3897" i="1"/>
  <c r="L6639" i="1"/>
  <c r="L6640" i="1"/>
  <c r="L6641" i="1"/>
  <c r="L6196" i="1"/>
  <c r="L7489" i="1"/>
  <c r="L7490" i="1"/>
  <c r="L7660" i="1"/>
  <c r="L7661" i="1"/>
  <c r="L7662" i="1"/>
  <c r="L7663" i="1"/>
  <c r="L7664" i="1"/>
  <c r="L7665" i="1"/>
  <c r="L7666" i="1"/>
  <c r="L7667" i="1"/>
  <c r="L7668" i="1"/>
  <c r="L7669" i="1"/>
  <c r="L7671" i="1"/>
  <c r="L8201" i="1"/>
  <c r="L8476" i="1"/>
  <c r="L8477" i="1"/>
  <c r="L8478" i="1"/>
  <c r="L8479" i="1"/>
  <c r="L8480" i="1"/>
  <c r="L9128" i="1"/>
  <c r="L9267" i="1"/>
  <c r="L9420" i="1"/>
  <c r="L9489" i="1"/>
  <c r="L1349" i="1"/>
  <c r="L1350" i="1"/>
  <c r="L1352" i="1"/>
  <c r="L1353" i="1"/>
  <c r="L1354" i="1"/>
  <c r="L2276" i="1"/>
  <c r="L2278" i="1"/>
  <c r="L2279" i="1"/>
  <c r="L2281" i="1"/>
  <c r="L2283" i="1"/>
  <c r="L2284" i="1"/>
  <c r="L2285" i="1"/>
  <c r="L2288" i="1"/>
  <c r="L2290" i="1"/>
  <c r="L2291" i="1"/>
  <c r="L2632" i="1"/>
  <c r="L2633" i="1"/>
  <c r="L2634" i="1"/>
  <c r="L2635" i="1"/>
  <c r="L3152" i="1"/>
  <c r="L3153" i="1"/>
  <c r="L3155" i="1"/>
  <c r="L3173" i="1"/>
  <c r="L3182" i="1"/>
  <c r="L3183" i="1"/>
  <c r="L3188" i="1"/>
  <c r="L3964" i="1"/>
  <c r="L3493" i="1"/>
  <c r="L3495" i="1"/>
  <c r="L3496" i="1"/>
  <c r="L4404" i="1"/>
  <c r="L4405" i="1"/>
  <c r="L4406" i="1"/>
  <c r="L5332" i="1"/>
  <c r="L5658" i="1"/>
  <c r="L5660" i="1"/>
  <c r="L5661" i="1"/>
  <c r="L5662" i="1"/>
  <c r="L5663" i="1"/>
  <c r="L5664" i="1"/>
  <c r="L5665" i="1"/>
  <c r="L5666" i="1"/>
  <c r="L5686" i="1"/>
  <c r="L5153" i="1"/>
  <c r="L550" i="1"/>
  <c r="L5985" i="1"/>
  <c r="L6347" i="1"/>
  <c r="L6348" i="1"/>
  <c r="L6593" i="1"/>
  <c r="L6965" i="1"/>
  <c r="L6966" i="1"/>
  <c r="L6967" i="1"/>
  <c r="L6975" i="1"/>
  <c r="L5323" i="1"/>
  <c r="L6212" i="1"/>
  <c r="L7236" i="1"/>
  <c r="L7255" i="1"/>
  <c r="L7578" i="1"/>
  <c r="L7651" i="1"/>
  <c r="L7906" i="1"/>
  <c r="L8151" i="1"/>
  <c r="L8152" i="1"/>
  <c r="L8153" i="1"/>
  <c r="L8154" i="1"/>
  <c r="L8585" i="1"/>
  <c r="L8586" i="1"/>
  <c r="L8725" i="1"/>
  <c r="L9055" i="1"/>
  <c r="L9115" i="1"/>
  <c r="L9116" i="1"/>
  <c r="L9117" i="1"/>
  <c r="L9654" i="1"/>
  <c r="L5659" i="1"/>
  <c r="L1355" i="1"/>
  <c r="L3167" i="1"/>
  <c r="L3168" i="1"/>
  <c r="L4450" i="1"/>
  <c r="L5499" i="1"/>
  <c r="L4361" i="1"/>
  <c r="L4362" i="1"/>
  <c r="L4363" i="1"/>
  <c r="L6010" i="1"/>
  <c r="L2300" i="1"/>
  <c r="L2304" i="1"/>
  <c r="L2305" i="1"/>
  <c r="L2306" i="1"/>
  <c r="L2307" i="1"/>
  <c r="L2308" i="1"/>
  <c r="L2309" i="1"/>
  <c r="L2310" i="1"/>
  <c r="L2311" i="1"/>
  <c r="L2312" i="1"/>
  <c r="L2315" i="1"/>
  <c r="L2316" i="1"/>
  <c r="L2627" i="1"/>
  <c r="L3190" i="1"/>
  <c r="L3202" i="1"/>
  <c r="L3954" i="1"/>
  <c r="L3616" i="1"/>
  <c r="L3889" i="1"/>
  <c r="L4408" i="1"/>
  <c r="L5030" i="1"/>
  <c r="L5031" i="1"/>
  <c r="L5032" i="1"/>
  <c r="L5033" i="1"/>
  <c r="L5034" i="1"/>
  <c r="L5035" i="1"/>
  <c r="L5079" i="1"/>
  <c r="L5333" i="1"/>
  <c r="L5334" i="1"/>
  <c r="L5335" i="1"/>
  <c r="L5678" i="1"/>
  <c r="L5679" i="1"/>
  <c r="L5728" i="1"/>
  <c r="L5830" i="1"/>
  <c r="L4313" i="1"/>
  <c r="L3898" i="1"/>
  <c r="L6087" i="1"/>
  <c r="L6602" i="1"/>
  <c r="L6603" i="1"/>
  <c r="L6604" i="1"/>
  <c r="L6978" i="1"/>
  <c r="L6421" i="1"/>
  <c r="L5345" i="1"/>
  <c r="L3499" i="1"/>
  <c r="L3502" i="1"/>
  <c r="L4740" i="1"/>
  <c r="L5083" i="1"/>
  <c r="L5084" i="1"/>
  <c r="L5086" i="1"/>
  <c r="L7235" i="1"/>
  <c r="L7581" i="1"/>
  <c r="L8355" i="1"/>
  <c r="L8455" i="1"/>
  <c r="L8492" i="1"/>
  <c r="L8493" i="1"/>
  <c r="L8496" i="1"/>
  <c r="L8497" i="1"/>
  <c r="L8498" i="1"/>
  <c r="L8499" i="1"/>
  <c r="L8500" i="1"/>
  <c r="L8501" i="1"/>
  <c r="L8502" i="1"/>
  <c r="L8560" i="1"/>
  <c r="L8671" i="1"/>
  <c r="L8852" i="1"/>
  <c r="L8853" i="1"/>
  <c r="L9046" i="1"/>
  <c r="L9047" i="1"/>
  <c r="L9048" i="1"/>
  <c r="L9079" i="1"/>
  <c r="L9080" i="1"/>
  <c r="L9081" i="1"/>
  <c r="L9148" i="1"/>
  <c r="L9190" i="1"/>
  <c r="L9191" i="1"/>
  <c r="L9192" i="1"/>
  <c r="L9228" i="1"/>
  <c r="L9544" i="1"/>
  <c r="L9564" i="1"/>
  <c r="L9565" i="1"/>
  <c r="L2332" i="1"/>
  <c r="L2631" i="1"/>
  <c r="L3066" i="1"/>
  <c r="L3068" i="1"/>
  <c r="L3071" i="1"/>
  <c r="L3078" i="1"/>
  <c r="L3079" i="1"/>
  <c r="L3080" i="1"/>
  <c r="L3081" i="1"/>
  <c r="L3083" i="1"/>
  <c r="L4260" i="1"/>
  <c r="L5324" i="1"/>
  <c r="L5507" i="1"/>
  <c r="L6221" i="1"/>
  <c r="L6979" i="1"/>
  <c r="L6204" i="1"/>
  <c r="L6203" i="1"/>
  <c r="L6202" i="1"/>
  <c r="L6190" i="1"/>
  <c r="L3156" i="1"/>
  <c r="L9054" i="1"/>
  <c r="L9149" i="1"/>
  <c r="L9150" i="1"/>
  <c r="L9291" i="1"/>
  <c r="L9295" i="1"/>
  <c r="L2595" i="1"/>
  <c r="L2598" i="1"/>
  <c r="L2601" i="1"/>
  <c r="L2603" i="1"/>
  <c r="L2604" i="1"/>
  <c r="L2605" i="1"/>
  <c r="L2606" i="1"/>
  <c r="L2607" i="1"/>
  <c r="L2608" i="1"/>
  <c r="L3428" i="1"/>
  <c r="L3429" i="1"/>
  <c r="L3430" i="1"/>
  <c r="L3749" i="1"/>
  <c r="L3751" i="1"/>
  <c r="L3902" i="1"/>
  <c r="L4703" i="1"/>
  <c r="L4704" i="1"/>
  <c r="L4715" i="1"/>
  <c r="L4716" i="1"/>
  <c r="L4717" i="1"/>
  <c r="L5089" i="1"/>
  <c r="L5090" i="1"/>
  <c r="L5091" i="1"/>
  <c r="L5092" i="1"/>
  <c r="L5093" i="1"/>
  <c r="L5094" i="1"/>
  <c r="L5095" i="1"/>
  <c r="L5684" i="1"/>
  <c r="L5687" i="1"/>
  <c r="L5689" i="1"/>
  <c r="L6189" i="1"/>
  <c r="L6199" i="1"/>
  <c r="L6205" i="1"/>
  <c r="L6206" i="1"/>
  <c r="L6442" i="1"/>
  <c r="L6446" i="1"/>
  <c r="L6456" i="1"/>
  <c r="L6457" i="1"/>
  <c r="L6458" i="1"/>
  <c r="L6667" i="1"/>
  <c r="L6668" i="1"/>
  <c r="L6669" i="1"/>
  <c r="L6928" i="1"/>
  <c r="L6958" i="1"/>
  <c r="L6959" i="1"/>
  <c r="L7249" i="1"/>
  <c r="L7585" i="1"/>
  <c r="L8076" i="1"/>
  <c r="L9018" i="1"/>
  <c r="L9053" i="1"/>
  <c r="L9145" i="1"/>
  <c r="L9146" i="1"/>
  <c r="L9147" i="1"/>
  <c r="L9152" i="1"/>
  <c r="L9153" i="1"/>
  <c r="L9154" i="1"/>
  <c r="L9155" i="1"/>
  <c r="L9156" i="1"/>
  <c r="L9542" i="1"/>
  <c r="L2320" i="1"/>
  <c r="L2321" i="1"/>
  <c r="L2611" i="1"/>
  <c r="L2612" i="1"/>
  <c r="L2613" i="1"/>
  <c r="L4644" i="1"/>
  <c r="L3505" i="1"/>
  <c r="L2617" i="1"/>
  <c r="L8697" i="1"/>
  <c r="L8700" i="1"/>
  <c r="L8885" i="1"/>
  <c r="L9050" i="1"/>
  <c r="L9051" i="1"/>
  <c r="L9157" i="1"/>
  <c r="L2333" i="1"/>
  <c r="L2334" i="1"/>
  <c r="L2610" i="1"/>
  <c r="L3506" i="1"/>
  <c r="L4742" i="1"/>
  <c r="L5685" i="1"/>
  <c r="L6103" i="1"/>
  <c r="L7327" i="1"/>
  <c r="L7328" i="1"/>
  <c r="L7329" i="1"/>
  <c r="L8711" i="1"/>
  <c r="L7442" i="1"/>
  <c r="L7443" i="1"/>
  <c r="L7444" i="1"/>
  <c r="L8310" i="1"/>
  <c r="L6398" i="1"/>
  <c r="L2739" i="1"/>
  <c r="L2741" i="1"/>
  <c r="L2740" i="1"/>
  <c r="L6982" i="1"/>
  <c r="L6983" i="1"/>
  <c r="L2737" i="1"/>
  <c r="L3803" i="1"/>
  <c r="L6281" i="1"/>
  <c r="L6280" i="1"/>
  <c r="L6282" i="1"/>
  <c r="L6283" i="1"/>
  <c r="L6857" i="1"/>
  <c r="L6858" i="1"/>
  <c r="L6861" i="1"/>
  <c r="L6862" i="1"/>
  <c r="L6863" i="1"/>
  <c r="L6865" i="1"/>
  <c r="L6866" i="1"/>
  <c r="L6868" i="1"/>
  <c r="L6869" i="1"/>
  <c r="L6870" i="1"/>
  <c r="L6872" i="1"/>
  <c r="L6873" i="1"/>
  <c r="L6874" i="1"/>
  <c r="L6875" i="1"/>
  <c r="L6876" i="1"/>
  <c r="L6877" i="1"/>
  <c r="L6879" i="1"/>
  <c r="L6880" i="1"/>
  <c r="L6881" i="1"/>
  <c r="L6882" i="1"/>
  <c r="L6883" i="1"/>
  <c r="L6884" i="1"/>
  <c r="L6885" i="1"/>
  <c r="L6886" i="1"/>
  <c r="L6887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8065" i="1"/>
  <c r="L8066" i="1"/>
  <c r="L8067" i="1"/>
  <c r="L8068" i="1"/>
  <c r="L8069" i="1"/>
  <c r="L8070" i="1"/>
  <c r="L8071" i="1"/>
  <c r="L8072" i="1"/>
  <c r="L8073" i="1"/>
  <c r="L8074" i="1"/>
  <c r="L8075" i="1"/>
  <c r="L8778" i="1"/>
  <c r="L8781" i="1"/>
  <c r="L9365" i="1"/>
  <c r="L9366" i="1"/>
  <c r="L9367" i="1"/>
  <c r="L9380" i="1"/>
  <c r="L9402" i="1"/>
  <c r="L9403" i="1"/>
  <c r="L9404" i="1"/>
  <c r="L5114" i="1"/>
  <c r="L5115" i="1"/>
  <c r="L5116" i="1"/>
  <c r="L5117" i="1"/>
  <c r="L5118" i="1"/>
  <c r="L5119" i="1"/>
  <c r="L5125" i="1"/>
  <c r="L5126" i="1"/>
  <c r="L5127" i="1"/>
  <c r="L5136" i="1"/>
  <c r="L5137" i="1"/>
  <c r="L5138" i="1"/>
  <c r="L5139" i="1"/>
  <c r="L5140" i="1"/>
  <c r="L5141" i="1"/>
  <c r="L5142" i="1"/>
  <c r="L5143" i="1"/>
  <c r="L5144" i="1"/>
  <c r="L5151" i="1"/>
  <c r="L5190" i="1"/>
  <c r="L651" i="1"/>
  <c r="L653" i="1"/>
  <c r="L5942" i="1"/>
  <c r="L6305" i="1"/>
  <c r="L6559" i="1"/>
  <c r="L7526" i="1"/>
  <c r="L7610" i="1"/>
  <c r="L8122" i="1"/>
  <c r="L8123" i="1"/>
  <c r="L8124" i="1"/>
  <c r="L8125" i="1"/>
  <c r="L8539" i="1"/>
  <c r="L9392" i="1"/>
  <c r="L9393" i="1"/>
  <c r="L9394" i="1"/>
  <c r="L9395" i="1"/>
  <c r="L9396" i="1"/>
  <c r="L9397" i="1"/>
  <c r="L9398" i="1"/>
  <c r="L9399" i="1"/>
  <c r="L9572" i="1"/>
  <c r="L9573" i="1"/>
  <c r="L2252" i="1"/>
  <c r="L5213" i="1"/>
  <c r="L5525" i="1"/>
  <c r="L5526" i="1"/>
  <c r="L5529" i="1"/>
  <c r="L5790" i="1"/>
  <c r="L8731" i="1"/>
  <c r="L8774" i="1"/>
  <c r="L8775" i="1"/>
  <c r="L8776" i="1"/>
  <c r="L8777" i="1"/>
  <c r="L2796" i="1"/>
  <c r="L4217" i="1"/>
  <c r="L8529" i="1"/>
  <c r="L8530" i="1"/>
  <c r="L4128" i="1"/>
  <c r="L4130" i="1"/>
  <c r="L4131" i="1"/>
  <c r="L4132" i="1"/>
  <c r="L4133" i="1"/>
  <c r="L4135" i="1"/>
  <c r="L4136" i="1"/>
  <c r="L4137" i="1"/>
  <c r="L4436" i="1"/>
  <c r="L4437" i="1"/>
  <c r="L4438" i="1"/>
  <c r="L4439" i="1"/>
  <c r="L5072" i="1"/>
  <c r="L3754" i="1"/>
  <c r="L3807" i="1"/>
  <c r="L3845" i="1"/>
  <c r="L8604" i="1"/>
  <c r="L9315" i="1"/>
  <c r="K19" i="1"/>
  <c r="K20" i="1"/>
  <c r="K21" i="1"/>
  <c r="K15" i="1"/>
  <c r="K16" i="1"/>
  <c r="K17" i="1"/>
  <c r="K18" i="1"/>
  <c r="K14" i="1"/>
  <c r="S7" i="1" l="1" a="1"/>
  <c r="S7" i="1" s="1"/>
  <c r="S3" i="1" a="1"/>
  <c r="S3" i="1" s="1"/>
  <c r="S5" i="1" a="1"/>
  <c r="S5" i="1" s="1"/>
  <c r="R7" i="1" a="1"/>
  <c r="R7" i="1" s="1"/>
  <c r="R3" i="1" a="1"/>
  <c r="R3" i="1" s="1"/>
  <c r="R5" i="1" a="1"/>
  <c r="R5" i="1" s="1"/>
  <c r="AG12" i="1"/>
  <c r="W12" i="1"/>
  <c r="AE12" i="1"/>
  <c r="AF12" i="1"/>
  <c r="AD12" i="1"/>
  <c r="AC12" i="1"/>
  <c r="AB12" i="1"/>
  <c r="AA12" i="1"/>
  <c r="Z12" i="1"/>
  <c r="Y12" i="1"/>
  <c r="X12" i="1"/>
  <c r="K22" i="1"/>
  <c r="L19" i="1" s="1"/>
  <c r="W15" i="1"/>
  <c r="AF3" i="1"/>
  <c r="O7" i="1"/>
  <c r="O5" i="1"/>
  <c r="O3" i="1"/>
  <c r="N7" i="1"/>
  <c r="N5" i="1"/>
  <c r="N3" i="1"/>
  <c r="M7" i="1"/>
  <c r="M5" i="1"/>
  <c r="M3" i="1"/>
  <c r="L7" i="1"/>
  <c r="L5" i="1"/>
  <c r="L3" i="1"/>
  <c r="K7" i="1"/>
  <c r="K5" i="1"/>
  <c r="K3" i="1"/>
  <c r="R9" i="1" l="1"/>
  <c r="S9" i="1"/>
  <c r="L18" i="1"/>
  <c r="L20" i="1"/>
  <c r="L21" i="1"/>
  <c r="L16" i="1"/>
  <c r="L14" i="1"/>
  <c r="L15" i="1"/>
  <c r="L17" i="1"/>
  <c r="W3" i="1"/>
  <c r="X15" i="1"/>
  <c r="AC3" i="1"/>
  <c r="Y15" i="1"/>
  <c r="X3" i="1"/>
  <c r="Z15" i="1"/>
  <c r="AG3" i="1"/>
  <c r="AA15" i="1"/>
  <c r="AD3" i="1"/>
  <c r="AG15" i="1"/>
  <c r="Y3" i="1"/>
  <c r="AC15" i="1"/>
  <c r="Z3" i="1"/>
  <c r="AD15" i="1"/>
  <c r="AA3" i="1"/>
  <c r="AE15" i="1"/>
  <c r="AB3" i="1"/>
  <c r="AF15" i="1"/>
  <c r="AE3" i="1"/>
  <c r="AB15" i="1"/>
  <c r="W17" i="1"/>
  <c r="AG17" i="1"/>
  <c r="Z17" i="1"/>
  <c r="AF17" i="1"/>
  <c r="X17" i="1"/>
  <c r="AD17" i="1"/>
  <c r="AC17" i="1"/>
  <c r="AB17" i="1"/>
  <c r="AA17" i="1"/>
  <c r="AE17" i="1"/>
  <c r="Y17" i="1"/>
  <c r="W19" i="1"/>
  <c r="AG19" i="1"/>
  <c r="X19" i="1"/>
  <c r="AE19" i="1"/>
  <c r="AB19" i="1"/>
  <c r="AA19" i="1"/>
  <c r="Z19" i="1"/>
  <c r="AD19" i="1"/>
  <c r="AF19" i="1"/>
  <c r="Y19" i="1"/>
  <c r="AC19" i="1"/>
  <c r="W9" i="1"/>
  <c r="AC9" i="1"/>
  <c r="AA9" i="1"/>
  <c r="Z9" i="1"/>
  <c r="AG9" i="1"/>
  <c r="AD9" i="1"/>
  <c r="Y9" i="1"/>
  <c r="X9" i="1"/>
  <c r="AF9" i="1"/>
  <c r="AE9" i="1"/>
  <c r="AB9" i="1"/>
  <c r="W14" i="1"/>
  <c r="Z14" i="1"/>
  <c r="Y14" i="1"/>
  <c r="X14" i="1"/>
  <c r="AE14" i="1"/>
  <c r="AG14" i="1"/>
  <c r="AD14" i="1"/>
  <c r="AF14" i="1"/>
  <c r="AA14" i="1"/>
  <c r="AC14" i="1"/>
  <c r="AB14" i="1"/>
  <c r="W5" i="1"/>
  <c r="AF5" i="1"/>
  <c r="AG5" i="1"/>
  <c r="AE5" i="1"/>
  <c r="AD5" i="1"/>
  <c r="AC5" i="1"/>
  <c r="Z5" i="1"/>
  <c r="Y5" i="1"/>
  <c r="AB5" i="1"/>
  <c r="X5" i="1"/>
  <c r="AA5" i="1"/>
  <c r="W18" i="1"/>
  <c r="AA18" i="1"/>
  <c r="X18" i="1"/>
  <c r="AF18" i="1"/>
  <c r="AE18" i="1"/>
  <c r="AG18" i="1"/>
  <c r="AB18" i="1"/>
  <c r="Z18" i="1"/>
  <c r="AD18" i="1"/>
  <c r="Y18" i="1"/>
  <c r="AC18" i="1"/>
  <c r="AF10" i="1"/>
  <c r="W10" i="1"/>
  <c r="AC10" i="1"/>
  <c r="Z10" i="1"/>
  <c r="AG10" i="1"/>
  <c r="Y10" i="1"/>
  <c r="AD10" i="1"/>
  <c r="AB10" i="1"/>
  <c r="AE10" i="1"/>
  <c r="X10" i="1"/>
  <c r="AA10" i="1"/>
  <c r="W7" i="1"/>
  <c r="Z7" i="1"/>
  <c r="AC7" i="1"/>
  <c r="AA7" i="1"/>
  <c r="AB7" i="1"/>
  <c r="X7" i="1"/>
  <c r="AG7" i="1"/>
  <c r="AE7" i="1"/>
  <c r="AF7" i="1"/>
  <c r="AD7" i="1"/>
  <c r="Y7" i="1"/>
  <c r="W2" i="1"/>
  <c r="AG2" i="1"/>
  <c r="AC2" i="1"/>
  <c r="AB2" i="1"/>
  <c r="AF2" i="1"/>
  <c r="AE2" i="1"/>
  <c r="AD2" i="1"/>
  <c r="AA2" i="1"/>
  <c r="Y2" i="1"/>
  <c r="X2" i="1"/>
  <c r="Z2" i="1"/>
  <c r="W16" i="1"/>
  <c r="AA16" i="1"/>
  <c r="AC16" i="1"/>
  <c r="Z16" i="1"/>
  <c r="AD16" i="1"/>
  <c r="Y16" i="1"/>
  <c r="X16" i="1"/>
  <c r="AG16" i="1"/>
  <c r="AF16" i="1"/>
  <c r="AE16" i="1"/>
  <c r="AB16" i="1"/>
  <c r="W20" i="1"/>
  <c r="AF20" i="1"/>
  <c r="AD20" i="1"/>
  <c r="Y20" i="1"/>
  <c r="Z20" i="1"/>
  <c r="AA20" i="1"/>
  <c r="AC20" i="1"/>
  <c r="AG20" i="1"/>
  <c r="AE20" i="1"/>
  <c r="X20" i="1"/>
  <c r="AB20" i="1"/>
  <c r="W8" i="1"/>
  <c r="AA8" i="1"/>
  <c r="X8" i="1"/>
  <c r="Z8" i="1"/>
  <c r="Y8" i="1"/>
  <c r="AG8" i="1"/>
  <c r="AF8" i="1"/>
  <c r="AB8" i="1"/>
  <c r="AE8" i="1"/>
  <c r="AD8" i="1"/>
  <c r="AC8" i="1"/>
  <c r="W11" i="1"/>
  <c r="AF11" i="1"/>
  <c r="AE11" i="1"/>
  <c r="AG11" i="1"/>
  <c r="AD11" i="1"/>
  <c r="AC11" i="1"/>
  <c r="AB11" i="1"/>
  <c r="AA11" i="1"/>
  <c r="X11" i="1"/>
  <c r="Z11" i="1"/>
  <c r="Y11" i="1"/>
  <c r="Y4" i="1"/>
  <c r="W4" i="1"/>
  <c r="AC4" i="1"/>
  <c r="AE4" i="1"/>
  <c r="Z4" i="1"/>
  <c r="AD4" i="1"/>
  <c r="AA4" i="1"/>
  <c r="X4" i="1"/>
  <c r="AG4" i="1"/>
  <c r="AF4" i="1"/>
  <c r="AB4" i="1"/>
  <c r="W6" i="1"/>
  <c r="AA6" i="1"/>
  <c r="AD6" i="1"/>
  <c r="Z6" i="1"/>
  <c r="AB6" i="1"/>
  <c r="AC6" i="1"/>
  <c r="Y6" i="1"/>
  <c r="AF6" i="1"/>
  <c r="AE6" i="1"/>
  <c r="X6" i="1"/>
  <c r="AG6" i="1"/>
  <c r="W21" i="1"/>
  <c r="AC21" i="1"/>
  <c r="AB21" i="1"/>
  <c r="AA21" i="1"/>
  <c r="Z21" i="1"/>
  <c r="Y21" i="1"/>
  <c r="AG21" i="1"/>
  <c r="AD21" i="1"/>
  <c r="AF21" i="1"/>
  <c r="X21" i="1"/>
  <c r="AE21" i="1"/>
  <c r="W13" i="1"/>
  <c r="AG13" i="1"/>
  <c r="AC13" i="1"/>
  <c r="AB13" i="1"/>
  <c r="AA13" i="1"/>
  <c r="Z13" i="1"/>
  <c r="AF13" i="1"/>
  <c r="Y13" i="1"/>
  <c r="X13" i="1"/>
  <c r="AD13" i="1"/>
  <c r="AE13" i="1"/>
  <c r="O9" i="1"/>
  <c r="M9" i="1"/>
  <c r="P5" i="1"/>
  <c r="Q5" i="1" s="1"/>
  <c r="P7" i="1"/>
  <c r="Q7" i="1" s="1"/>
  <c r="L9" i="1"/>
  <c r="N9" i="1"/>
  <c r="K9" i="1"/>
  <c r="P3" i="1"/>
  <c r="Q3" i="1" s="1"/>
  <c r="L22" i="1" l="1"/>
  <c r="P9" i="1"/>
  <c r="Q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<sst xmlns="http://schemas.openxmlformats.org/spreadsheetml/2006/main" count="136621" uniqueCount="11976">
  <si>
    <t>CAFETERIA</t>
  </si>
  <si>
    <t>BEBIDAS CALIENTES</t>
  </si>
  <si>
    <t>CAFE</t>
  </si>
  <si>
    <t>CAFE EXPRESO BRIIT</t>
  </si>
  <si>
    <t>ND</t>
  </si>
  <si>
    <t>UND</t>
  </si>
  <si>
    <t/>
  </si>
  <si>
    <t xml:space="preserve"> 0 dias</t>
  </si>
  <si>
    <t>C</t>
  </si>
  <si>
    <t>CAFE INSTANTANEO</t>
  </si>
  <si>
    <t>CAPPUCCINO</t>
  </si>
  <si>
    <t>MOCCACINO</t>
  </si>
  <si>
    <t>CAFE AMERICANO BRIIT</t>
  </si>
  <si>
    <t>CAFE CORTADO BRIIT</t>
  </si>
  <si>
    <t>CAFE CON LECHE</t>
  </si>
  <si>
    <t>LECHE MANCHADA</t>
  </si>
  <si>
    <t>CHOCOLATE CON LECHE BRIIT</t>
  </si>
  <si>
    <t>LECHE</t>
  </si>
  <si>
    <t>BEBIDAS FRIO</t>
  </si>
  <si>
    <t>CREMOLADA</t>
  </si>
  <si>
    <t>MILKSHAKE</t>
  </si>
  <si>
    <t>MILKSHAKE OK</t>
  </si>
  <si>
    <t>REFRESCO</t>
  </si>
  <si>
    <t>GELATINA VARIOS SABORES</t>
  </si>
  <si>
    <t xml:space="preserve"> 1 dias</t>
  </si>
  <si>
    <t>A</t>
  </si>
  <si>
    <t>GELATINA CON FLAN SUPER OK</t>
  </si>
  <si>
    <t xml:space="preserve"> 6 dias</t>
  </si>
  <si>
    <t>MAZAMORRA MORADA</t>
  </si>
  <si>
    <t xml:space="preserve"> 7 dias</t>
  </si>
  <si>
    <t>B</t>
  </si>
  <si>
    <t>CLASICO MAZAMORRA MORADA CON ARROZ CON LECHE</t>
  </si>
  <si>
    <t>REFRESCO DE MARACUYA</t>
  </si>
  <si>
    <t>REFRESCO DE CHICHA MORADA</t>
  </si>
  <si>
    <t>REFRESCO DE CAMU CAMU</t>
  </si>
  <si>
    <t>REFRESCO DE PIÑA</t>
  </si>
  <si>
    <t>REFRESCO DE ESTACION X 1LT</t>
  </si>
  <si>
    <t>COMBOS</t>
  </si>
  <si>
    <t>PIZZA AMERICANA / PEPERONI  TAJADA</t>
  </si>
  <si>
    <t>PIONONO C/RELLENO DE MANJAR TAJADA</t>
  </si>
  <si>
    <t>PIZZA AMERICANA ENTERA</t>
  </si>
  <si>
    <t>PIZZA AMERICANA + REFRESCO</t>
  </si>
  <si>
    <t>JUANE + REFRESCO</t>
  </si>
  <si>
    <t>JUGO DE PAPAYA + TRIPLE SIMPLE</t>
  </si>
  <si>
    <t>CAFE AMERICANO + EMPANADA</t>
  </si>
  <si>
    <t>JUGO SURTIDO + TAMAL + TRIPLE SIMPLE</t>
  </si>
  <si>
    <t>ENSALADA DE FRUTAS + JUGO NARANJA</t>
  </si>
  <si>
    <t>CAUSA DE POLLO + REFRESCO</t>
  </si>
  <si>
    <t>HUEVO REVUELTO+2 PAN CIABATTA+ CAFE INS.</t>
  </si>
  <si>
    <t>CAFE BRIIT + GALLETA SUPEROK</t>
  </si>
  <si>
    <t>TOSTON CON PALTA</t>
  </si>
  <si>
    <t>TOSTADA FRANCESA</t>
  </si>
  <si>
    <t>PORCIÓN DE TORTA DE CHOCOLATE + CAFÉ BRITT</t>
  </si>
  <si>
    <t>HUEVO FRITO+2 PAN CIABATTA+ JUGO DE PAPAYA</t>
  </si>
  <si>
    <t>PAN C/HOT DOG + REFRESCO</t>
  </si>
  <si>
    <t>COMBO CHOCOLATE CON LECHE Y PAN CROISSANT C/JAMON Y QUESO</t>
  </si>
  <si>
    <t>ENSALADA DE FRUTAS</t>
  </si>
  <si>
    <t>ENSALADA DE FRUTA</t>
  </si>
  <si>
    <t>ENSALADA DE FRUTA MIXTA</t>
  </si>
  <si>
    <t>HELADOS</t>
  </si>
  <si>
    <t>HELADO DONOFRIO EN VASO</t>
  </si>
  <si>
    <t>INFUSIONES</t>
  </si>
  <si>
    <t>TE DE MANZANILLA</t>
  </si>
  <si>
    <t>TE DE ANIS</t>
  </si>
  <si>
    <t>TE DE CLAVO Y CANELA</t>
  </si>
  <si>
    <t>JUGOS DE FRUTA</t>
  </si>
  <si>
    <t>JUGO</t>
  </si>
  <si>
    <t>JUGO DE PAPAYA</t>
  </si>
  <si>
    <t>FRESA CON LECHE</t>
  </si>
  <si>
    <t>JUGO DE FRESA</t>
  </si>
  <si>
    <t>JUGO DE PLATANO CON LECHE</t>
  </si>
  <si>
    <t>JUGO SURTIDO</t>
  </si>
  <si>
    <t>JUGO ESPECIAL</t>
  </si>
  <si>
    <t>POSTRES</t>
  </si>
  <si>
    <t>CREMA VOLTEADA TAJADA</t>
  </si>
  <si>
    <t>FLAN</t>
  </si>
  <si>
    <t xml:space="preserve"> 8 dias</t>
  </si>
  <si>
    <t>MOUSSE DE FRESA</t>
  </si>
  <si>
    <t>MOUSSE DE MARACUYA</t>
  </si>
  <si>
    <t>CHOCO FRESAS</t>
  </si>
  <si>
    <t xml:space="preserve"> 2 dias</t>
  </si>
  <si>
    <t>MOUSSE DE CAFE</t>
  </si>
  <si>
    <t xml:space="preserve"> 3 dias</t>
  </si>
  <si>
    <t>CHEESCAKE DE FRESA ENTERO</t>
  </si>
  <si>
    <t>CHEESCAKE DE FRESA TAJADA</t>
  </si>
  <si>
    <t>CHEESCAKE DE MARACUYA ENTERO</t>
  </si>
  <si>
    <t>CHEESCAKE DE MARACUYA TAJADA</t>
  </si>
  <si>
    <t>TORTA DE CHOCOLATE ENTERA</t>
  </si>
  <si>
    <t>TORTA DE CHOCOLATE TAJADA</t>
  </si>
  <si>
    <t>CHEESCAKE DE OREO TAJADA</t>
  </si>
  <si>
    <t>TORTA HELADA TAJADA</t>
  </si>
  <si>
    <t>TORTA TRES LECHES TAJADA</t>
  </si>
  <si>
    <t xml:space="preserve"> 91 dias</t>
  </si>
  <si>
    <t>KEKE DE ZANAHORIA OKSUPER  ENTERO</t>
  </si>
  <si>
    <t>OKSUPER</t>
  </si>
  <si>
    <t>GALLETA DE VAINILLA SUPEROK</t>
  </si>
  <si>
    <t xml:space="preserve"> 11 dias</t>
  </si>
  <si>
    <t>KEKE DE ZANAHORIA TAJADA</t>
  </si>
  <si>
    <t>GELATINA MOSAICO OK</t>
  </si>
  <si>
    <t xml:space="preserve"> 182 dias</t>
  </si>
  <si>
    <t>KEKE DE PLATANO TAJADA</t>
  </si>
  <si>
    <t xml:space="preserve"> 25 dias</t>
  </si>
  <si>
    <t>KEKE DE VAINILLA REDONDO</t>
  </si>
  <si>
    <t>TORTA HELADA EN VASO</t>
  </si>
  <si>
    <t>TORTA TRES LECHES EN VASO</t>
  </si>
  <si>
    <t>TORTA SELVA NEGRA EN VASO</t>
  </si>
  <si>
    <t>CHOCO MENTA</t>
  </si>
  <si>
    <t xml:space="preserve"> 4 dias</t>
  </si>
  <si>
    <t>GELATINA MOSAICO EN VASO</t>
  </si>
  <si>
    <t>ARROZ CON LECHE</t>
  </si>
  <si>
    <t xml:space="preserve"> 30 dias</t>
  </si>
  <si>
    <t>TURCAS</t>
  </si>
  <si>
    <t xml:space="preserve"> 15 dias</t>
  </si>
  <si>
    <t>CHEESCAKE DE OREO ENTERO</t>
  </si>
  <si>
    <t>TORTA DELICIA ENTERA</t>
  </si>
  <si>
    <t xml:space="preserve"> 36 dias</t>
  </si>
  <si>
    <t>KEKE DE PLATANO SUPER OK</t>
  </si>
  <si>
    <t xml:space="preserve"> 9 dias</t>
  </si>
  <si>
    <t>GALLETA DE AVENA SUPEROK</t>
  </si>
  <si>
    <t xml:space="preserve"> 23 dias</t>
  </si>
  <si>
    <t>GALLETA DE AVENA CON PASAS SUPEROK</t>
  </si>
  <si>
    <t xml:space="preserve"> 35 dias</t>
  </si>
  <si>
    <t>GALLETA RED VET SUPEROK</t>
  </si>
  <si>
    <t>KEKE DE VAINILLA TAJADA</t>
  </si>
  <si>
    <t xml:space="preserve"> 10 dias</t>
  </si>
  <si>
    <t>TORTA HELADA ENTERA</t>
  </si>
  <si>
    <t>TORTA DELICIA DE DURAZNO EN VASO</t>
  </si>
  <si>
    <t>WAFFLE</t>
  </si>
  <si>
    <t>PIE DE MANZANA</t>
  </si>
  <si>
    <t>BUDIN OK</t>
  </si>
  <si>
    <t xml:space="preserve"> 132 dias</t>
  </si>
  <si>
    <t>MUFFINS CON CREMA DE CHANTILLI</t>
  </si>
  <si>
    <t xml:space="preserve"> 39 dias</t>
  </si>
  <si>
    <t>TRUFAS</t>
  </si>
  <si>
    <t>No definido</t>
  </si>
  <si>
    <t>CREMA VOLTEADA AL FRIO TAJADA</t>
  </si>
  <si>
    <t xml:space="preserve"> 4727 dias</t>
  </si>
  <si>
    <t>PUDIN DE CHOCOLATE</t>
  </si>
  <si>
    <t>BANANA SPLIT</t>
  </si>
  <si>
    <t>MOUSSE DE LIMON</t>
  </si>
  <si>
    <t>CHEESCAKE DE AGUAJE ENTERO</t>
  </si>
  <si>
    <t>CHEESCAKE DE AGUAJE TAJADA</t>
  </si>
  <si>
    <t>TORTA BRAZO DE REYNA ENTERA</t>
  </si>
  <si>
    <t>TORTA BRAZO DE REYNA TAJADA</t>
  </si>
  <si>
    <t xml:space="preserve"> 22 dias</t>
  </si>
  <si>
    <t>TORTA TRES LECHES ENTERA</t>
  </si>
  <si>
    <t xml:space="preserve"> 882 dias</t>
  </si>
  <si>
    <t>TORTA TRES LECHES MOCCA TAJADA</t>
  </si>
  <si>
    <t>GALLETA CHOCOCRIPS SUPEROK</t>
  </si>
  <si>
    <t xml:space="preserve"> 151 dias</t>
  </si>
  <si>
    <t>KEKE DE COCO TAJADA</t>
  </si>
  <si>
    <t xml:space="preserve"> 1059 dias</t>
  </si>
  <si>
    <t>HELADO DONOFRIO EN BARQUILLO</t>
  </si>
  <si>
    <t>D´ONOFRIO</t>
  </si>
  <si>
    <t>CREMA VOLTEDA ENTERA</t>
  </si>
  <si>
    <t>CREMA VOLTEADA AL FRIO ENTERA</t>
  </si>
  <si>
    <t>TORTA CARROTCAKE PORCIÓN</t>
  </si>
  <si>
    <t>KEKE DE NARANJA GLASEADO PORCION</t>
  </si>
  <si>
    <t>MOUSSE DE LUCUMA</t>
  </si>
  <si>
    <t>SANDWICH</t>
  </si>
  <si>
    <t>TRIPLE MIXTO + JUGO DE PAPAYA</t>
  </si>
  <si>
    <t xml:space="preserve"> 17 dias</t>
  </si>
  <si>
    <t>TRIPLE DE JAMON Y QUESO</t>
  </si>
  <si>
    <t>SANDWICH DE JAMON INGLES</t>
  </si>
  <si>
    <t>SANDWICH DE JAMON CON QUESO</t>
  </si>
  <si>
    <t>SANDWICH MIXTO PLANCHADO</t>
  </si>
  <si>
    <t>SANDWICH BUTIFARRA</t>
  </si>
  <si>
    <t>PAN CROISSANT DE POLLO</t>
  </si>
  <si>
    <t>HAMBURGUESA DE CARNE</t>
  </si>
  <si>
    <t>HAMBURGUESA DE POLLO/CARNE + REFRESCO</t>
  </si>
  <si>
    <t>SANDWICH DE POLLO</t>
  </si>
  <si>
    <t>PAN CROISSANT MIXTO</t>
  </si>
  <si>
    <t>PAN CROISSANT DE POLLO + REFRESCO</t>
  </si>
  <si>
    <t>TRIPLE MIXTO</t>
  </si>
  <si>
    <t>TRIPLE DE POLLO C/ JAMON Y QUESO</t>
  </si>
  <si>
    <t>SNAKCS</t>
  </si>
  <si>
    <t>SNACK</t>
  </si>
  <si>
    <t>EMPANADA DE POLLO</t>
  </si>
  <si>
    <t>EMPANADA DE CARNE</t>
  </si>
  <si>
    <t>CAUSA DE POLLO</t>
  </si>
  <si>
    <t>EMPANADA DE JAMON CON QUESO</t>
  </si>
  <si>
    <t xml:space="preserve"> 12 dias</t>
  </si>
  <si>
    <t>PAPA RELLENA</t>
  </si>
  <si>
    <t>REFRESCO + EMPANADA</t>
  </si>
  <si>
    <t>MINI EMPANADA DE CARNE</t>
  </si>
  <si>
    <t>PAPA A LA HUANCAINA + REFRESCO</t>
  </si>
  <si>
    <t>COMBO JUGO SURTIDO + TOSTADAS</t>
  </si>
  <si>
    <t>REFRESCO + CROISANT C/POLLO</t>
  </si>
  <si>
    <t>COMBO FRESA C/LECHE + TRIPLE MIXTO</t>
  </si>
  <si>
    <t>COMBO SALCHICHA HUACHANA + CAFE BRITT</t>
  </si>
  <si>
    <t>EMPANADA +CAFE INSTANTANEO</t>
  </si>
  <si>
    <t>CAFETERIA PT</t>
  </si>
  <si>
    <t>JUANES, TAMALES Y OTROS</t>
  </si>
  <si>
    <t>TAMAL REGIONAL</t>
  </si>
  <si>
    <t>HUMITA REGIONAL</t>
  </si>
  <si>
    <t>JUANE</t>
  </si>
  <si>
    <t>JUANE DE YUCA</t>
  </si>
  <si>
    <t>CARNES Y PESCADOS</t>
  </si>
  <si>
    <t>CERDO FRESCO</t>
  </si>
  <si>
    <t>BRAZO DE CERDO KG</t>
  </si>
  <si>
    <t>KG</t>
  </si>
  <si>
    <t>PIERNA DE CERDO KG</t>
  </si>
  <si>
    <t>CHULETA DE CERDO KG</t>
  </si>
  <si>
    <t>PANCETA DE CERDO KG</t>
  </si>
  <si>
    <t>PATA DE CERDO KG</t>
  </si>
  <si>
    <t>CABEZA DE CERDO KG</t>
  </si>
  <si>
    <t>PIERNA DE CERDO DESHUESADA KG</t>
  </si>
  <si>
    <t>LOMO DE CERDO KG</t>
  </si>
  <si>
    <t>MARUCHA DE CERDO KG</t>
  </si>
  <si>
    <t>BRAZO DE CERDO LIQUIDACION KG</t>
  </si>
  <si>
    <t>CONGELADOS</t>
  </si>
  <si>
    <t>CARNES IMPORTADAS</t>
  </si>
  <si>
    <t>BISTECITO SAN FERNANDO X  424 GR</t>
  </si>
  <si>
    <t>SAN FERNANDO</t>
  </si>
  <si>
    <t xml:space="preserve"> 5 dias</t>
  </si>
  <si>
    <t>HAMBURGUESA DE RES OREGON FOODS S. RANCHERAS 600GR</t>
  </si>
  <si>
    <t>OREGON FOODS</t>
  </si>
  <si>
    <t>HAMBURGUESA ANGUS BEST MEATS 800 GR</t>
  </si>
  <si>
    <t xml:space="preserve"> 20 dias</t>
  </si>
  <si>
    <t>TROZOS DE SALMON X5 OREGON FOODS 500GR</t>
  </si>
  <si>
    <t xml:space="preserve"> 45 dias</t>
  </si>
  <si>
    <t>LOMO FINO S/C MAD CONG FRIGOR - BOLIVIA KG</t>
  </si>
  <si>
    <t xml:space="preserve"> 143 dias</t>
  </si>
  <si>
    <t>PICAÑA OREGON FOODS ANGUS PRIDE KG</t>
  </si>
  <si>
    <t xml:space="preserve"> 38 dias</t>
  </si>
  <si>
    <t>ENTRAÑA FINA CONG OREGON FOODS ANGUS PRIDE KG</t>
  </si>
  <si>
    <t>TAPA DE CUADRIL 1.3KG CONG. ANGUS GRAIN FED - ARG</t>
  </si>
  <si>
    <t>HAMBURGUESA DE RES OREGON FOODS S. RANCHERAS X 1 KG</t>
  </si>
  <si>
    <t>CARNE MOLIDA CASERA LA SEGOVIANA X 500 GR</t>
  </si>
  <si>
    <t>LA SEGOVIANA</t>
  </si>
  <si>
    <t>CARNE MOLIDA ESTANDAR LA SEGOVIANA KG</t>
  </si>
  <si>
    <t>COLITA DE CUADRIL COTO URUGUAYA KG</t>
  </si>
  <si>
    <t>COTO</t>
  </si>
  <si>
    <t>MEDIA PECHUGA DE POLLO SH SP CONGELADO SEARA-BRASIL X 2 KG</t>
  </si>
  <si>
    <t xml:space="preserve"> 896 dias</t>
  </si>
  <si>
    <t>OREGON FOODS HAMBURGUESA SUPER RANCHERA PQTE 600 GR</t>
  </si>
  <si>
    <t>CHORIZO ANGUS OREGON FOODS 600GR</t>
  </si>
  <si>
    <t xml:space="preserve"> 13 dias</t>
  </si>
  <si>
    <t>CHORIZO PARRILLERO OREGON FOODS 600GR</t>
  </si>
  <si>
    <t>MILANESA DE PECHUGA S. RANCHERAS 900 GR</t>
  </si>
  <si>
    <t xml:space="preserve"> 300 dias</t>
  </si>
  <si>
    <t>ALBONDIGA DE RES OREGON FOODS 600GR RANCHERAS</t>
  </si>
  <si>
    <t xml:space="preserve"> 60 dias</t>
  </si>
  <si>
    <t>HAMBURGUESA DE BIFE OREGON FOODS S. RANCHERAS 800 GR</t>
  </si>
  <si>
    <t xml:space="preserve"> 358 dias</t>
  </si>
  <si>
    <t>CHORIZO DE CERDO OREGON FOODS 600GR</t>
  </si>
  <si>
    <t xml:space="preserve"> 116 dias</t>
  </si>
  <si>
    <t>TAPA DE CUADRIL ANGUS GRAIN OREGON FOODS KG</t>
  </si>
  <si>
    <t xml:space="preserve"> 188 dias</t>
  </si>
  <si>
    <t>BB RIBS 20-24 ONZ/560 AGROSUPER KG</t>
  </si>
  <si>
    <t xml:space="preserve"> 177 dias</t>
  </si>
  <si>
    <t>BIFE ANCHO GS 300 GR CAPORAL X 40 UND</t>
  </si>
  <si>
    <t xml:space="preserve"> 29 dias</t>
  </si>
  <si>
    <t>BIFE ANCHO GRAIN ARGENTINO 400GR OREGON</t>
  </si>
  <si>
    <t xml:space="preserve"> 68 dias</t>
  </si>
  <si>
    <t>COLITA DE CUADRIL AP. CONGELADO</t>
  </si>
  <si>
    <t xml:space="preserve"> 21 dias</t>
  </si>
  <si>
    <t>STRIPS DE PECHUGA EMPANIZADA X 600 GR SUPER RANCHERA</t>
  </si>
  <si>
    <t>CHEESE BURGER 800GR</t>
  </si>
  <si>
    <t>CARNE MOLIDA ECONOMICA LA SEGOVIANA X 1 KG</t>
  </si>
  <si>
    <t xml:space="preserve"> 65 dias</t>
  </si>
  <si>
    <t>BUFFALO WINGS REDONDOS 400GR</t>
  </si>
  <si>
    <t>REDONDOS</t>
  </si>
  <si>
    <t>CORAZON RES CONGELADO KG</t>
  </si>
  <si>
    <t>ENTRAÑA FINA COTO URUGUAYA KG</t>
  </si>
  <si>
    <t>BIFE ANCHO S/T COTO URUGUAYA KG</t>
  </si>
  <si>
    <t>HAMBURGUESA DE POLLO OREGON FOODS S. RANCHERAS 600 GR</t>
  </si>
  <si>
    <t>BIFE ANGOSTO ANGUS PORCIONADO 2X400GR</t>
  </si>
  <si>
    <t>BIFE ANCHO ANGUS PORCIONADO 2X400GR</t>
  </si>
  <si>
    <t>SANGRECITA (SIN CONDIMENTOS) X 500GR</t>
  </si>
  <si>
    <t>SALCHICHA DE POLLO REDONDO 500GR</t>
  </si>
  <si>
    <t>SALCHICHA DE POLLO REDONDO 250GR</t>
  </si>
  <si>
    <t>GUISO DE CERDO X UN KG CONGELADO</t>
  </si>
  <si>
    <t>CHULETA DE LOMO DE CERDO DUROC CONGELADO</t>
  </si>
  <si>
    <t xml:space="preserve"> 3521 dias</t>
  </si>
  <si>
    <t>CHULETA DE HOMBRO DE CERDO DUROC CONGELADO</t>
  </si>
  <si>
    <t>CHULETON DE PIERNA DE CERDO DUROC CONGELADO</t>
  </si>
  <si>
    <t>MEDALLON DE LOMO DE CERDO DUROC CONGELADO</t>
  </si>
  <si>
    <t>ASADO DE LOMO ENRROLLADO EV CONGELADO</t>
  </si>
  <si>
    <t>PUNTA DE PANCETA DE CERDO DUROC CONGELADO</t>
  </si>
  <si>
    <t xml:space="preserve"> 755 dias</t>
  </si>
  <si>
    <t>HAMBURGUESA PARRILLERA 150 GR X 4 UND _ BEST MEATS</t>
  </si>
  <si>
    <t>CHICKEN BITES CAJA X 600 GR OBM</t>
  </si>
  <si>
    <t xml:space="preserve"> 529 dias</t>
  </si>
  <si>
    <t>HAMBURGUESA MINIBURGUER BEST MEATS X 12 UND X 50GR</t>
  </si>
  <si>
    <t>CHORIZO TRADICIONAL CAJA X 600 GR OREGON</t>
  </si>
  <si>
    <t>CECINAS</t>
  </si>
  <si>
    <t>CECINA TIO SERGIO 500 GR</t>
  </si>
  <si>
    <t>TIO SERGIO</t>
  </si>
  <si>
    <t>CECINA AHUMADO LOZANO 500 GR</t>
  </si>
  <si>
    <t>LOZANO</t>
  </si>
  <si>
    <t>CHORIZO AHUMADO LOZANO 500 GR</t>
  </si>
  <si>
    <t>CHORIZO CARNE NOSTRA 250 GR</t>
  </si>
  <si>
    <t>CARNE NOSTRA</t>
  </si>
  <si>
    <t>CECINA CARNE NOSTRA 250 GR</t>
  </si>
  <si>
    <t>CECINA CARNE NOSTRA 500 GR</t>
  </si>
  <si>
    <t xml:space="preserve"> 19 dias</t>
  </si>
  <si>
    <t>CHORIZO TIO SERGIO 500 GR</t>
  </si>
  <si>
    <t>CHORIZO EL TARAPOTINO 500 GR</t>
  </si>
  <si>
    <t>EL TARAPOTINO</t>
  </si>
  <si>
    <t xml:space="preserve"> 40 dias</t>
  </si>
  <si>
    <t>CECINA EL TARAPOTINO 500 GR</t>
  </si>
  <si>
    <t>EMPAQUETADOS</t>
  </si>
  <si>
    <t>CHICHARRON CER REDONDOS 500G</t>
  </si>
  <si>
    <t xml:space="preserve"> 304 dias</t>
  </si>
  <si>
    <t>POLLO SABOR BRASA E/V CONG. KG SAN FERNANDO</t>
  </si>
  <si>
    <t>PECHUGA DE PAVITA EN TROZOS CONG. KG SAN FERNANDO</t>
  </si>
  <si>
    <t>PESCADOS Y MARISCOS</t>
  </si>
  <si>
    <t>MARISCO</t>
  </si>
  <si>
    <t>MIXTURA DE MARISCO AZUL MARINO 400GR</t>
  </si>
  <si>
    <t>AZUL MARINO</t>
  </si>
  <si>
    <t xml:space="preserve"> 105 dias</t>
  </si>
  <si>
    <t>MIXTURA EXTRA PREMIUM AZUL MARINO 500GR</t>
  </si>
  <si>
    <t>MIXTURA DE MARISCO UMIFOODS 1 KG</t>
  </si>
  <si>
    <t>UMIFOOD</t>
  </si>
  <si>
    <t>MEJILLONES PULPA AZUL MARINO 500 GR</t>
  </si>
  <si>
    <t xml:space="preserve"> 88 dias</t>
  </si>
  <si>
    <t>LANGOSTINO LIMPIO MEDIANO AZUL MARINO 400GR</t>
  </si>
  <si>
    <t xml:space="preserve"> 124 dias</t>
  </si>
  <si>
    <t>LANGOSTINO PRECOCIDO CHICO AZUL MARINO 400GR</t>
  </si>
  <si>
    <t xml:space="preserve"> 61 dias</t>
  </si>
  <si>
    <t>LANGOSTINO UMIFOODS PRECOCIDO EMPANIZADO EN PANKO 283GR</t>
  </si>
  <si>
    <t>LANGOSTINO UMIFOODS PELADO Y COCIDOS BANDEJA 170GR</t>
  </si>
  <si>
    <t>PEJERREY CORTE MARIPOSA AZUL MARINO X 200 GR</t>
  </si>
  <si>
    <t xml:space="preserve"> 32 dias</t>
  </si>
  <si>
    <t>ANILLAS DE CALAMAR UMIFOOD X 500 GR</t>
  </si>
  <si>
    <t xml:space="preserve"> 59 dias</t>
  </si>
  <si>
    <t>MIXTURA DE MARISCO PREMIUM UMIFOODS 1 KG</t>
  </si>
  <si>
    <t>CARPACCIO DE PULPO SOUTH WIND 100 GR</t>
  </si>
  <si>
    <t>SOUTH WIND</t>
  </si>
  <si>
    <t>MEJILLON ENTERO SOUTH WIND 500 GR</t>
  </si>
  <si>
    <t>CONCHA ABANICO TALLO/SOLO 30-40 PZ/LB IQF - T.MEDIANO SEAF</t>
  </si>
  <si>
    <t>SEAFROST</t>
  </si>
  <si>
    <t>CONCHA  ABANICO TALLO/SOLO 60-80 PZ/LB IQF - T.MEDIANO SEAF</t>
  </si>
  <si>
    <t>LANGOSTINO UMIFOODS PRECOCIDO EMPANIZADO EN COCO 283GR</t>
  </si>
  <si>
    <t>MIXTURA DE MARISCOS SEAFROST 1KG</t>
  </si>
  <si>
    <t>MIXTURA DE MARISCO PREMIUM SEAFROST 1KG</t>
  </si>
  <si>
    <t>ANILLAS CORTE CALAMAR SEAFROST 1 KG</t>
  </si>
  <si>
    <t>ANILLAS DE POTA CRUDAS SEAFROST 1 KG</t>
  </si>
  <si>
    <t>MEJILLON CARNE SOUTH WIND 300 GR</t>
  </si>
  <si>
    <t>CONCHAS ABANICO SIN CORAL AZUL MARINO 300GR</t>
  </si>
  <si>
    <t>CONCHAS DE ABANICO CON CORAL AZUL MARINO 500GR</t>
  </si>
  <si>
    <t>MITAD DE PATO AZUL MARINO X KG</t>
  </si>
  <si>
    <t xml:space="preserve"> 405 dias</t>
  </si>
  <si>
    <t>TUBO DE CALAMAR UMIFOOD X 500 GR</t>
  </si>
  <si>
    <t xml:space="preserve"> 313 dias</t>
  </si>
  <si>
    <t>MERLUZA NUGGETS EMPANIZADOS AMARILLO IQF SEAFROST KG</t>
  </si>
  <si>
    <t>NUGGET DE PERICO UMIFOODS 300 GR</t>
  </si>
  <si>
    <t>ANILLAS DE CALAMAR SEAFROST GIGANTE 1 KG</t>
  </si>
  <si>
    <t>PESCADO</t>
  </si>
  <si>
    <t>TRUCHA AHUMADA AZUL MARINO 250 GR</t>
  </si>
  <si>
    <t xml:space="preserve"> 569 dias</t>
  </si>
  <si>
    <t>FILETE DE BASA UMIFOODS 1KG</t>
  </si>
  <si>
    <t xml:space="preserve"> 50 dias</t>
  </si>
  <si>
    <t>FILETE DE TILAPIA UMIFOODS 1KG</t>
  </si>
  <si>
    <t>PACK PARRILLERO SEAFROST 500GR</t>
  </si>
  <si>
    <t>MERLUZA TROZOS EMPANIZADOS - FISH FINGER IQFSEAFROST KG</t>
  </si>
  <si>
    <t>AHUMADO EN SLICE PISCIS 250GR</t>
  </si>
  <si>
    <t>PISCIS</t>
  </si>
  <si>
    <t>SALMON AHUMADO SOUTH WIND 200GR</t>
  </si>
  <si>
    <t>BOCADO DE SALMON SOUTH WIND 360 GR</t>
  </si>
  <si>
    <t>TABLETAS DE PERICO UMIFOODS 500 GR</t>
  </si>
  <si>
    <t>CUBOS DE ATUN UMIFOODS 500 GR</t>
  </si>
  <si>
    <t>TRUCHA EVISCERADA PISCIS 700GR</t>
  </si>
  <si>
    <t>FILETE DE TRUCHA PISCIS X 1KG</t>
  </si>
  <si>
    <t>PORCIONES DE TRUCHA PISCIS 500GR</t>
  </si>
  <si>
    <t>FILETE DE TRUCHA RETAIL PISCIS 500GR</t>
  </si>
  <si>
    <t>RECORTE AHUMADO PISCIS 250GR</t>
  </si>
  <si>
    <t>CARPACCIO DE SALMON SOUTH WIND 100GR</t>
  </si>
  <si>
    <t>BARRITAS DE PERICO UMIFOODS 500 GR</t>
  </si>
  <si>
    <t>POLLO FRESCO</t>
  </si>
  <si>
    <t>POLLO ENTERO FRESCO KG</t>
  </si>
  <si>
    <t xml:space="preserve"> 84 dias</t>
  </si>
  <si>
    <t>POLLO ALAS KG</t>
  </si>
  <si>
    <t>POLLO ESPINAZO KG</t>
  </si>
  <si>
    <t>POLLO PECHUGA KG</t>
  </si>
  <si>
    <t>POLLO MUSLO KG</t>
  </si>
  <si>
    <t>POLLO PIERNA CON MUSLO KG</t>
  </si>
  <si>
    <t>POLLO PIERNA KG</t>
  </si>
  <si>
    <t>POLLO PATAS KG</t>
  </si>
  <si>
    <t>POLLO CUELLO S/CABEZA KG</t>
  </si>
  <si>
    <t>POLLO MOLLEJA KG</t>
  </si>
  <si>
    <t>POLLO CORAZON KG</t>
  </si>
  <si>
    <t>POLLO HIGADO KG</t>
  </si>
  <si>
    <t>POLLO HUESO DE PECHUGA KG</t>
  </si>
  <si>
    <t>POLLO FILETE DE PECHUGA KG</t>
  </si>
  <si>
    <t>POLLO PEJERREY KG</t>
  </si>
  <si>
    <t>POLLO PARRILLA SAZONADO KG</t>
  </si>
  <si>
    <t>POLLO MILANESA DE PECHUGA KG</t>
  </si>
  <si>
    <t>POLLO MILANESA DE PIERNA KG</t>
  </si>
  <si>
    <t>POLLO MILANESA DE MUSLO KG</t>
  </si>
  <si>
    <t>POLLO ALITAS REYNA KG</t>
  </si>
  <si>
    <t>GALLINA REGIONAL FRESCA</t>
  </si>
  <si>
    <t>POLLO PIERNA LIQUIDACION KG</t>
  </si>
  <si>
    <t>POLLO CORTE PARRILLADA KG</t>
  </si>
  <si>
    <t xml:space="preserve"> 515 dias</t>
  </si>
  <si>
    <t>NUGGETS DE POLLO KG</t>
  </si>
  <si>
    <t>POLLO PECHO COMPLETO KG</t>
  </si>
  <si>
    <t>POLLO ALAS LIQUIDACION KG</t>
  </si>
  <si>
    <t>RES FRESCO</t>
  </si>
  <si>
    <t>ASADO DE TIRA</t>
  </si>
  <si>
    <t>ASADO DE PEJERREY</t>
  </si>
  <si>
    <t xml:space="preserve"> 14 dias</t>
  </si>
  <si>
    <t>ASADO CUADRADO</t>
  </si>
  <si>
    <t>BISTECK DE RES KG</t>
  </si>
  <si>
    <t>BISTECK DE TAPA</t>
  </si>
  <si>
    <t>CHURRASCO DE RES KG</t>
  </si>
  <si>
    <t>HUESO DE RES KG</t>
  </si>
  <si>
    <t>CARNE MOLIDA SIMPLE KG</t>
  </si>
  <si>
    <t>PECHO DE RES KG</t>
  </si>
  <si>
    <t>CARNE MOLIDA PREMIUM</t>
  </si>
  <si>
    <t>HIGADO FRESCO RES</t>
  </si>
  <si>
    <t>LOMO FINO DE RES</t>
  </si>
  <si>
    <t>LOMO SALTADO</t>
  </si>
  <si>
    <t>MONDONGO IMPORTADO</t>
  </si>
  <si>
    <t xml:space="preserve"> 113 dias</t>
  </si>
  <si>
    <t>OSOBUCO KG</t>
  </si>
  <si>
    <t>BISTECK DE CABEZA DE LOMO</t>
  </si>
  <si>
    <t>MALAYA</t>
  </si>
  <si>
    <t>COSTILLA DE RES KG</t>
  </si>
  <si>
    <t>RES FRESCO KG</t>
  </si>
  <si>
    <t>CARNE  DE GUISO SIN HUESO</t>
  </si>
  <si>
    <t>MONDONGO REGIONAL</t>
  </si>
  <si>
    <t>PATA DE RES</t>
  </si>
  <si>
    <t>MARUCHA KG</t>
  </si>
  <si>
    <t>HIGADO FRESCO RES (LIQUIDACION) KG</t>
  </si>
  <si>
    <t>MARUCHA (LIQUIDACION) KG</t>
  </si>
  <si>
    <t>CONTABLE</t>
  </si>
  <si>
    <t>AC00</t>
  </si>
  <si>
    <t>ANTICIPO</t>
  </si>
  <si>
    <t>CL00</t>
  </si>
  <si>
    <t>SERVICIOS ADMINISTRATIVOS</t>
  </si>
  <si>
    <t>BOLSA DE SEGURIDAD GENERICA</t>
  </si>
  <si>
    <t>BOLSA 16X19 BLANCO OBA X 25 PQTS.</t>
  </si>
  <si>
    <t>PB1 PLATO BANDEJA TERMICA N°15</t>
  </si>
  <si>
    <t>ROLLO FILM CON DISEÑO DE FRUTAS</t>
  </si>
  <si>
    <t>CUPONES</t>
  </si>
  <si>
    <t>VALES DE CONSUMO S/100</t>
  </si>
  <si>
    <t>VALES DE CONSUMO S/50</t>
  </si>
  <si>
    <t>VALES DE CONSUMO S/10</t>
  </si>
  <si>
    <t>VALES DE CONSUMO S/250</t>
  </si>
  <si>
    <t>VALES DE CONSUMO S/300</t>
  </si>
  <si>
    <t>VALES DE CONSUMO S/200</t>
  </si>
  <si>
    <t>VALES DE CONSUMO S/120</t>
  </si>
  <si>
    <t>VALES DE PAVO 7 KG REDONDO</t>
  </si>
  <si>
    <t>VALES DE CONSUMO S/150</t>
  </si>
  <si>
    <t>VALES DE CONSUMO S/20</t>
  </si>
  <si>
    <t>VALES DE PAVO 9 KG SAN FERNANDO</t>
  </si>
  <si>
    <t>VALES DE CONSUMO S/5</t>
  </si>
  <si>
    <t>VALES DE CONSUMO S/63</t>
  </si>
  <si>
    <t>VALES DE CONSUMO S/47</t>
  </si>
  <si>
    <t>VALES DE CONSUMO S/134</t>
  </si>
  <si>
    <t>VALES DE CONSUMO S/110</t>
  </si>
  <si>
    <t>VALES DE CONSUMO S/89</t>
  </si>
  <si>
    <t>VALES DE CONSUMO S/90</t>
  </si>
  <si>
    <t>VALES DE CONSUMO S/70.00</t>
  </si>
  <si>
    <t>VALES DE PAVO 7 KG SAN FERNANDO</t>
  </si>
  <si>
    <t>VALES DE CONSUMO S/80</t>
  </si>
  <si>
    <t>VALES DE CONSUMO S/35</t>
  </si>
  <si>
    <t>DS00</t>
  </si>
  <si>
    <t>DESCUENTO</t>
  </si>
  <si>
    <t>FLETE</t>
  </si>
  <si>
    <t>ICBPER</t>
  </si>
  <si>
    <t>ICBPER01</t>
  </si>
  <si>
    <t>BOLSA PLASTICO</t>
  </si>
  <si>
    <t>BOLSA PLASTICO + ENVASE</t>
  </si>
  <si>
    <t>PQ00</t>
  </si>
  <si>
    <t>ENSAMBLAJE</t>
  </si>
  <si>
    <t>TEXTO</t>
  </si>
  <si>
    <t>FLC</t>
  </si>
  <si>
    <t>FRUTA CONGELADA</t>
  </si>
  <si>
    <t>ARANDANOS DEL ANDE P/JUGO 500G</t>
  </si>
  <si>
    <t>DEL ANDE</t>
  </si>
  <si>
    <t>FRESA CONGELADA DEL ANDE 1 KG</t>
  </si>
  <si>
    <t xml:space="preserve"> 28 dias</t>
  </si>
  <si>
    <t>MANGO CONGELADO DEL ANDE 1KG</t>
  </si>
  <si>
    <t xml:space="preserve"> 108 dias</t>
  </si>
  <si>
    <t>PIÑA GOLDEN EN TROZOS DEL ANDE 1KG</t>
  </si>
  <si>
    <t>FRESA ENTERA GREEN FOOD 400GR</t>
  </si>
  <si>
    <t>GREEN FOOD</t>
  </si>
  <si>
    <t xml:space="preserve"> 257 dias</t>
  </si>
  <si>
    <t>MELON DEL ANDE TROZOS 1 KG</t>
  </si>
  <si>
    <t xml:space="preserve"> 229 dias</t>
  </si>
  <si>
    <t>FRESA CONGELADA FEST X 500 GR</t>
  </si>
  <si>
    <t>FEST</t>
  </si>
  <si>
    <t xml:space="preserve"> 44 dias</t>
  </si>
  <si>
    <t>ARANDANO FEST CONGELADOS X 500 GR</t>
  </si>
  <si>
    <t xml:space="preserve"> 93 dias</t>
  </si>
  <si>
    <t>FRESA ENTERA CONGELADA EL FRUTERO 1 KG</t>
  </si>
  <si>
    <t>FRUTERO</t>
  </si>
  <si>
    <t>FRAMBUESA ENTERA GREEN FOOD 400GR</t>
  </si>
  <si>
    <t>FRUTAS DEL BOSQUE GREEN FOOD 400GR</t>
  </si>
  <si>
    <t xml:space="preserve"> 158 dias</t>
  </si>
  <si>
    <t>MORAS GREEN FOOD 400GR</t>
  </si>
  <si>
    <t>FRAMBUESA DEL ANDE 300G</t>
  </si>
  <si>
    <t>ZARZAMORA DEL ANDE 10BLS X 1 KG</t>
  </si>
  <si>
    <t>UNI</t>
  </si>
  <si>
    <t>FRAMBUESA ENTERO EL FRUTERO 500GR</t>
  </si>
  <si>
    <t>PIÑA EN TROZOS GREEN FOOD 1 KG</t>
  </si>
  <si>
    <t>ARANDANOS CONGELADA EL FRUTERO 1 KG</t>
  </si>
  <si>
    <t>PIÑA GOLDEN CONGELADA EL FRUTERO 1 KG</t>
  </si>
  <si>
    <t>PIÑA HAWAIANA CONGELADA EL FRUTERO 1 KG</t>
  </si>
  <si>
    <t>PAPAYA CONGELADA EL FRUTERO 1 KG</t>
  </si>
  <si>
    <t>MIX FRUTA FRESA-PAPAYA-PIÑA CONGELADA EL FRUTERO 1 KG</t>
  </si>
  <si>
    <t>MIX FRUTA FRESA-PLATANO CONGELADA EL FRUTERO 1 KG</t>
  </si>
  <si>
    <t>FRUTA PULPA</t>
  </si>
  <si>
    <t>PULPA DE FRESA NATURAL CONGELADA 1 KG</t>
  </si>
  <si>
    <t xml:space="preserve"> 122 dias</t>
  </si>
  <si>
    <t>PULPA DE AGUAJE TODO FRUTAS 1 KG</t>
  </si>
  <si>
    <t>TODO FRUTAS</t>
  </si>
  <si>
    <t xml:space="preserve"> 75 dias</t>
  </si>
  <si>
    <t>PULPA DE MARACUYA TODO FRUTAS 1 KG</t>
  </si>
  <si>
    <t xml:space="preserve"> 53 dias</t>
  </si>
  <si>
    <t>PULPA DE PIÑA TODO FRUTAS 1 KG</t>
  </si>
  <si>
    <t>PULPA DE MAIZ MORADO TODO FRUTAS 1 KG</t>
  </si>
  <si>
    <t>PULPA DE CAMU CAMU TODO FRUTAS 1 KG</t>
  </si>
  <si>
    <t xml:space="preserve"> 37 dias</t>
  </si>
  <si>
    <t>PULPA DE COCONA TODO FRUTAS 1 KG</t>
  </si>
  <si>
    <t xml:space="preserve"> 64 dias</t>
  </si>
  <si>
    <t>PULPA DE ARAZA TODO FRUTAS 1 KG</t>
  </si>
  <si>
    <t xml:space="preserve"> 49 dias</t>
  </si>
  <si>
    <t>PULPA DE TAPERIBA TODO FRUTAS 1 KG</t>
  </si>
  <si>
    <t xml:space="preserve"> 131 dias</t>
  </si>
  <si>
    <t>PULPA DE AGUAJE MAKI X 1 KG</t>
  </si>
  <si>
    <t>MAKI</t>
  </si>
  <si>
    <t>PULPA DE CAMU CAMU MAKI X 1KG</t>
  </si>
  <si>
    <t>PULPA DE UNGURAHUI MAKI X 1KG</t>
  </si>
  <si>
    <t xml:space="preserve"> 89 dias</t>
  </si>
  <si>
    <t>PULPA DE UNGURAHUI TODO FRUTAS X 1KG</t>
  </si>
  <si>
    <t>PULPA DE FRESA C/PEPA EL FRUTERO 1 KG</t>
  </si>
  <si>
    <t>PULPA DE MARACUYA EL FRUTERO 1 KG</t>
  </si>
  <si>
    <t>PULPA DE MANGO EL FRUTERO 1 KG</t>
  </si>
  <si>
    <t>PULPA DE MARACUYA CONGELADA GREEN FOOD 1 KG</t>
  </si>
  <si>
    <t>PULPA DE FRESA CONGELADA GREEN FOOD 1 KG</t>
  </si>
  <si>
    <t xml:space="preserve"> 2100 dias</t>
  </si>
  <si>
    <t>PULPA DE COPOAZU TODO FRUTAS 1 KG</t>
  </si>
  <si>
    <t>PULPA DE MANGO TODO FRUTAS 1 KG</t>
  </si>
  <si>
    <t xml:space="preserve"> 76 dias</t>
  </si>
  <si>
    <t>PULPA DE UVOS TODO FRUTAS X 1KG</t>
  </si>
  <si>
    <t xml:space="preserve"> 85 dias</t>
  </si>
  <si>
    <t>PULPA DE GRANADILLA EL FRUTERO 1 KG</t>
  </si>
  <si>
    <t>PULPA DE PIÑA GOLDEN EL FRUTERO 1 KG</t>
  </si>
  <si>
    <t>PULPA DE PAPAYA EL FRUTERO 1 KG</t>
  </si>
  <si>
    <t>PULPA DE PIÑA HAWAI EL FRUTERO 1 KG</t>
  </si>
  <si>
    <t>PULPA DE UVA BORGOÑA EL FRUTERO 1 KG</t>
  </si>
  <si>
    <t>PULPA DE FRAMBUESA EL FRUTERO 500 GR</t>
  </si>
  <si>
    <t>PULPA DE MANGO-MARACUYA EL FRUTERO 1 KG</t>
  </si>
  <si>
    <t>PULPA DE LUCUMA REFINADA EL FRUTERO 1 KG</t>
  </si>
  <si>
    <t>PULPA DE CARAMBOLA FRUTAS 1 KG</t>
  </si>
  <si>
    <t>PULPA DE MELON TODO FRUTAS X 1 KG</t>
  </si>
  <si>
    <t>HAMBURGUESA</t>
  </si>
  <si>
    <t>HAMBURGUESA DE RES OTTO KUNZ PQ 8UN 85GR</t>
  </si>
  <si>
    <t>OTTO KUNZ</t>
  </si>
  <si>
    <t>HAMBURGUESA POLLO LA SEGOVIANA 14U</t>
  </si>
  <si>
    <t>HAMBURGUESA RES LA SEGOVIANA 14U</t>
  </si>
  <si>
    <t>SUPER HAMBURGUESA RES LA SEGOVIANA 1.008KG</t>
  </si>
  <si>
    <t xml:space="preserve"> 67 dias</t>
  </si>
  <si>
    <t>HAMBURGUESA REDONDOS 14UND 840GR</t>
  </si>
  <si>
    <t xml:space="preserve"> 43 dias</t>
  </si>
  <si>
    <t>HAMBURGUESA REDONDOS PARRILLERA FINAS HIERBAS 600GR</t>
  </si>
  <si>
    <t xml:space="preserve"> 120 dias</t>
  </si>
  <si>
    <t>CRISPY SAN FERNANDO NUGGETS DE POLLO 160 GR</t>
  </si>
  <si>
    <t>CROCANTE SAN FERNANDO C/ POLLO X 4UNI (342 GR)</t>
  </si>
  <si>
    <t>CHORIBURGUER SAN FERNANDO BOLSA X 12UNI</t>
  </si>
  <si>
    <t>HAMBURGUESA SAN FERNANDO LA SUPER RICA POLLO Y PAVO X14UNI 850G</t>
  </si>
  <si>
    <t xml:space="preserve"> 33 dias</t>
  </si>
  <si>
    <t>HAMBURGUESA SAN FERNANDO LA SUPER D/RES X 850 GR</t>
  </si>
  <si>
    <t>SIU MAI DE POLLO DELIFREEZE X 12 UND</t>
  </si>
  <si>
    <t>DELIFREEZE</t>
  </si>
  <si>
    <t>GYOZA DELIFREEZE X 12 UND</t>
  </si>
  <si>
    <t xml:space="preserve"> 95 dias</t>
  </si>
  <si>
    <t>BOLIYUCAS DE QUESO DELIFREEZE 24 GR X 12 UND</t>
  </si>
  <si>
    <t>MIN PAO SALADO DELIFREEZE X 2 UND</t>
  </si>
  <si>
    <t xml:space="preserve"> 48 dias</t>
  </si>
  <si>
    <t>SIU MAI DE CERDO DELIFREEZE X 12 UND</t>
  </si>
  <si>
    <t xml:space="preserve"> 41 dias</t>
  </si>
  <si>
    <t>TEQUEÑOS DE CHANCHO ASADO DELIFREEZE X 312 GR</t>
  </si>
  <si>
    <t xml:space="preserve"> 78 dias</t>
  </si>
  <si>
    <t>HAMBURGUESA DE RES OTTO KUNZ PQ 4UN 85GR</t>
  </si>
  <si>
    <t>SUPER HAMBURGUESA POLLO LA SEGOVIANA 1.008KG</t>
  </si>
  <si>
    <t>HAMBURGUESA REDONDOS B.6UND 360GR</t>
  </si>
  <si>
    <t xml:space="preserve"> 47 dias</t>
  </si>
  <si>
    <t>HAMBURGUESA REDONDOS PARRILLERA DE POLLO 600GR</t>
  </si>
  <si>
    <t xml:space="preserve"> 141 dias</t>
  </si>
  <si>
    <t>HAMBURGUESA PARRILLERA DE RES 600GR SAN FERNANDO</t>
  </si>
  <si>
    <t>MIN PAO DULCE DELIFREEZE X 2 UND</t>
  </si>
  <si>
    <t>MIN PAO ESPECIAL DELIFREEZE 180 GR</t>
  </si>
  <si>
    <t>ENROLLADO PRIMAVERA DELIFREEZE 25 GR X 6 UND</t>
  </si>
  <si>
    <t xml:space="preserve"> 170 dias</t>
  </si>
  <si>
    <t>WANTAN DE CERDO DELIFREEZE 17 GR X 12 UND</t>
  </si>
  <si>
    <t xml:space="preserve"> 107 dias</t>
  </si>
  <si>
    <t>TEQUEÑOS DE LOMITO SALTADO DELIFREEZE X 312 GR</t>
  </si>
  <si>
    <t xml:space="preserve"> 79 dias</t>
  </si>
  <si>
    <t>HAMBURGUESA PARRILLERA DE CERDO 600GR SAN FERNANDO</t>
  </si>
  <si>
    <t>HAMBURGUESA PARRILLERA DE PAVITA SAN FERNANDO X 600 GR</t>
  </si>
  <si>
    <t>NUGGETS</t>
  </si>
  <si>
    <t>NUGGETS PECHUGA REDONDOS 180GR X 12 UND</t>
  </si>
  <si>
    <t>NUGGETS PECHUGA REDONDOS 350GR X 23 UND</t>
  </si>
  <si>
    <t xml:space="preserve"> 72 dias</t>
  </si>
  <si>
    <t>CHIQUI NUGGETS REDONDOS 200GR</t>
  </si>
  <si>
    <t xml:space="preserve"> 73 dias</t>
  </si>
  <si>
    <t>TIRAS DE PECHUGA DE POLLO REDONDOS 333GR</t>
  </si>
  <si>
    <t xml:space="preserve"> 82 dias</t>
  </si>
  <si>
    <t>NUGGETS SAN FERNANDO DE POLLO X 10UNI</t>
  </si>
  <si>
    <t>DINONUGGETS SAN FERNANDO BOLSA 200 GR</t>
  </si>
  <si>
    <t>NUGGETS PECHUGA DE POLLO CHIA X 180GR</t>
  </si>
  <si>
    <t>NUGGETS PECHUGA DE POLLO CON PUNCHE X 180GR</t>
  </si>
  <si>
    <t>NUGGETS PAVITA CEREALES X 180 GR</t>
  </si>
  <si>
    <t>SAFARI NUGGETS BOLSA X 15 UND</t>
  </si>
  <si>
    <t>NUGGETS PECHUGA REDONDOS 550 GR X 36 UND</t>
  </si>
  <si>
    <t xml:space="preserve"> 63 dias</t>
  </si>
  <si>
    <t>NUGGETS MULTIGRANOS REDONDOS 270GR</t>
  </si>
  <si>
    <t xml:space="preserve"> 175 dias</t>
  </si>
  <si>
    <t>DEDITOS DE PECHUGA DE POLLO REDONDOS 300GR</t>
  </si>
  <si>
    <t>CHICKEN POP REDONDOS 300GR</t>
  </si>
  <si>
    <t>NUGGETS PECHUGA REDONDOS 200GR</t>
  </si>
  <si>
    <t>NUGGETS PAVITA CEREALES X 550 GR</t>
  </si>
  <si>
    <t>PAPAS PRECOCIDAS</t>
  </si>
  <si>
    <t>PAPA HIGHLANDER RECTA BLS 2.5KG</t>
  </si>
  <si>
    <t>PAPA PREFRITA MYDIBELL RECTA 1 KG</t>
  </si>
  <si>
    <t>MYDIBELL</t>
  </si>
  <si>
    <t xml:space="preserve"> 115 dias</t>
  </si>
  <si>
    <t>PAPA RECTA PREFRITA GREEN FOOD 1 KG</t>
  </si>
  <si>
    <t xml:space="preserve"> 96 dias</t>
  </si>
  <si>
    <t>PAPA ONDULADA PREFRITA GREEN FOOD 400GR</t>
  </si>
  <si>
    <t>PAPA RECTA PREFRITA MYDIBELL BOLSA 2.5 KG</t>
  </si>
  <si>
    <t xml:space="preserve"> 137 dias</t>
  </si>
  <si>
    <t>PAPA CRUNCH PREFRITA MYDIBELL BOLSA 2.5 KG</t>
  </si>
  <si>
    <t xml:space="preserve"> 125 dias</t>
  </si>
  <si>
    <t>CROQUETAS DE PAPA DEL ANDE 1KG</t>
  </si>
  <si>
    <t xml:space="preserve"> 176 dias</t>
  </si>
  <si>
    <t>PAPA PREFITA LUTOSA CONGELADA ONDULADA 10MM X 2.5 KG</t>
  </si>
  <si>
    <t>LUTOSA</t>
  </si>
  <si>
    <t>PAPA PREFITA LUTOSA CONGELADA ONDULADA 12MM X 750GR</t>
  </si>
  <si>
    <t>PASTAS</t>
  </si>
  <si>
    <t>CAPELLETI DE CARNE X 0.500</t>
  </si>
  <si>
    <t>DON ITALO</t>
  </si>
  <si>
    <t>PIZZA FIT X 3 (420 GR)</t>
  </si>
  <si>
    <t>PIZZA PEPERONI X 28 CM - MASA DELGADA 420 GR</t>
  </si>
  <si>
    <t>PIZZA AMERICANA X 28 CM - MASA DELGADA 420GR</t>
  </si>
  <si>
    <t>PIZZITA MASA DELGADA X 400 GR DON ITALO</t>
  </si>
  <si>
    <t>RAVIOLES DE CARNE X 0.500</t>
  </si>
  <si>
    <t>RAVIOLES DE VERDURA X 0.500</t>
  </si>
  <si>
    <t>RAVIOLES DE RICOTA/ESPINACA X 0.500</t>
  </si>
  <si>
    <t>CAPPELLETTI DE POLLO X 0.500</t>
  </si>
  <si>
    <t>TORTELLONI DE RICOTA X 0.450</t>
  </si>
  <si>
    <t>LASAGNITA DE CARNE X 0.350</t>
  </si>
  <si>
    <t>LASAGNITA DE JAMON / QUESO X0.350</t>
  </si>
  <si>
    <t>LASAGNITA 4 QUESOS X0.350</t>
  </si>
  <si>
    <t>PIZZA SUPREMA DON ITALO 460 GR</t>
  </si>
  <si>
    <t>PIZZETA 4 QUESOS</t>
  </si>
  <si>
    <t>PIZZETA AMERICANA 220 GR</t>
  </si>
  <si>
    <t>RAVIOLITO DE VERDURA Nº28 X 0.500</t>
  </si>
  <si>
    <t>RAVIOLITO DE RICOTA/ESPINACA N°28 X0.500</t>
  </si>
  <si>
    <t>RAVIOLITO DE POLLO N°28 X 0.500</t>
  </si>
  <si>
    <t>RAVIOLITO DE QUESO N°28 X0.500</t>
  </si>
  <si>
    <t>FETUCCINI N° 30 X 0.500 L-20</t>
  </si>
  <si>
    <t>FETUCCINI N° 40 X 0.500 L-20</t>
  </si>
  <si>
    <t>VERDURA CONGELADA</t>
  </si>
  <si>
    <t>MIXTURA ENSALADA GREEN FOOD 1 KG</t>
  </si>
  <si>
    <t>MIXTURA ARV+ZANA GREEN FOOD 1 KG</t>
  </si>
  <si>
    <t xml:space="preserve"> 77 dias</t>
  </si>
  <si>
    <t>ENSALADA RUSA ALVE+ZANA+PAPAS EL FRUTERO 500GR</t>
  </si>
  <si>
    <t>MIX ALVER+ZANA EL FRUTERO 500GR</t>
  </si>
  <si>
    <t>MIX JARDINERO CHOCLO+ALVER+ZANA EL FRUTERO 500GR</t>
  </si>
  <si>
    <t>MIX VERDURA PARA SOPA 500GR</t>
  </si>
  <si>
    <t>YUCA PRECOCIDA CONGELADA 500GR</t>
  </si>
  <si>
    <t>MIX DE VERDURAS PARA SOPA X 500MG</t>
  </si>
  <si>
    <t>FIAMBRERIA</t>
  </si>
  <si>
    <t>CABANOSSI</t>
  </si>
  <si>
    <t>CABANOSSI LA SEGOVIANA 25 GR</t>
  </si>
  <si>
    <t xml:space="preserve"> 34 dias</t>
  </si>
  <si>
    <t>CABANOSSI BRAEDT 25GR</t>
  </si>
  <si>
    <t>BRAEDT</t>
  </si>
  <si>
    <t>CABANOSSI CERDEÑA 250 G</t>
  </si>
  <si>
    <t>CERDEÑA</t>
  </si>
  <si>
    <t>CABANOSSI CERDEÑA 20GR</t>
  </si>
  <si>
    <t>CHORIZO</t>
  </si>
  <si>
    <t>CHORIZO ITALIANO PRECOCIDA LA SEGOVIANA 300GR</t>
  </si>
  <si>
    <t>CHORIZO PRECOCIDO LA SEGOVIANA 500GR</t>
  </si>
  <si>
    <t>SUPER CHORIZO PRECOCIDO LA SEGOVIANA 800GR</t>
  </si>
  <si>
    <t>CHORIZO PARRILLERO PRECOCIDO BRAEDT 500GR</t>
  </si>
  <si>
    <t>CHORIZO MIX COCTEL PARRILLERO CASA EUROPA 450GR</t>
  </si>
  <si>
    <t>CASA EUROPA</t>
  </si>
  <si>
    <t>CHORIZO PARRILLERO PRECOCIDO CASA EUROPA 500GR</t>
  </si>
  <si>
    <t>CHORIZO PARRILLERO AHUMADO CASA EUROPA 300GR</t>
  </si>
  <si>
    <t>CHORIZO CERDEÑA PARRILLERO COCIDO 5UND</t>
  </si>
  <si>
    <t>CHORIZO ESPAÑOL CERDEÑA 500 GR</t>
  </si>
  <si>
    <t>CHORIZO SAN FERNANDO COCIDO 500 G</t>
  </si>
  <si>
    <t>CHORIZO SAN FERNANDO PARRILLERO 1 UNI (80GR)</t>
  </si>
  <si>
    <t>CHORIZO SAN FERNANDO PARRILLERO X 480 GR</t>
  </si>
  <si>
    <t>CHORIZO PREC. PICANTE CASA EUROPA 500GR</t>
  </si>
  <si>
    <t>CHORIBRASA PREC.COCTEL CASA EUROPA 250GR</t>
  </si>
  <si>
    <t>CHORIZO CERDEÑA FINAS HIERBAS X 5 UNI</t>
  </si>
  <si>
    <t xml:space="preserve"> 42 dias</t>
  </si>
  <si>
    <t>CHORIZO REGIONAL DON HAROLD X 500 GR</t>
  </si>
  <si>
    <t>DON HAROLD</t>
  </si>
  <si>
    <t xml:space="preserve"> 52 dias</t>
  </si>
  <si>
    <t>CECINA DON HAROLD X 500 GR</t>
  </si>
  <si>
    <t xml:space="preserve"> 27 dias</t>
  </si>
  <si>
    <t>COSTILLA DON HAROLD X 500 GR</t>
  </si>
  <si>
    <t>CHORIZO CERDEÑA PARRILLERO COCIDO X 10 UND</t>
  </si>
  <si>
    <t xml:space="preserve"> 31 dias</t>
  </si>
  <si>
    <t>CHORIZO CERDEÑA PARRILLERO COCIDO X 1 KG</t>
  </si>
  <si>
    <t>CHORIZO CERDEÑA FINAS HIERBAS X 10 UNI</t>
  </si>
  <si>
    <t>CHORIBRASA PREC.CASA EUROPA 250GR X3 UNID</t>
  </si>
  <si>
    <t>CHORIZO CERDEÑA COCIDO PIZZA 500 GR</t>
  </si>
  <si>
    <t xml:space="preserve"> 420 dias</t>
  </si>
  <si>
    <t>CHORIZO FINAS HIERBAS BRAEDT 500GR</t>
  </si>
  <si>
    <t>CHORIZO CERDEÑA COCTEL FINAS HIERBAS 500 GR</t>
  </si>
  <si>
    <t>CHORIZO CERDEÑA PARRILLERO COCIDO X6 500GR</t>
  </si>
  <si>
    <t>LOMO DE CECINA DON HAROLD X 500 GR</t>
  </si>
  <si>
    <t>CHORIZO PARRILLERO ARDIENTE DON HAROLD</t>
  </si>
  <si>
    <t>CHORIZO PARRILLERO CLASICO DON HAROLD</t>
  </si>
  <si>
    <t>CHORIZO PARRILLERO FINAS HIERBAS DON HAROLD</t>
  </si>
  <si>
    <t>CHORIZO PARRILLERO CANTONES DON HAROLD</t>
  </si>
  <si>
    <t>CHORIZO FINAS HIERBAS KG</t>
  </si>
  <si>
    <t>CHULETA MARINADA DON HAROLD X 1KG</t>
  </si>
  <si>
    <t>PANCETA DON HAROLD X 500 GR</t>
  </si>
  <si>
    <t>CHORIZO ITALIANO X 4 OSSO</t>
  </si>
  <si>
    <t>CHORIZO PARRILLERO X 4 OSSO</t>
  </si>
  <si>
    <t>CHORIZO MERME-ROCOTO X 4 OSSO</t>
  </si>
  <si>
    <t xml:space="preserve"> 353 dias</t>
  </si>
  <si>
    <t>CHORIZO MIEL DE MAPLE X 4 OSSO</t>
  </si>
  <si>
    <t>JAMON</t>
  </si>
  <si>
    <t>JAMON INGLES CASA EUROPA 200GR</t>
  </si>
  <si>
    <t>JAMON CROCANTE CASA EUROPA 200GR</t>
  </si>
  <si>
    <t>JAMON CON PAVITA CASA EUROPA 200GR</t>
  </si>
  <si>
    <t>JAMON PROSCIUTTO CASA EUROPA 100GR</t>
  </si>
  <si>
    <t>JAMON PIZZERO CASA EUROPA 200GR</t>
  </si>
  <si>
    <t>JAMON SAN FERNANDO SANDWICH 90 GR + QUESO EDAM 90 GR</t>
  </si>
  <si>
    <t>JAMON PIZZERO CASA EUROPA KG</t>
  </si>
  <si>
    <t>JAMON DE PAIS CASA EUROPA X 150 GR</t>
  </si>
  <si>
    <t xml:space="preserve"> 18 dias</t>
  </si>
  <si>
    <t>JAMONETA C/POLLO SAN FERNANDO 85 GR</t>
  </si>
  <si>
    <t>JAMON DE PAIS CASA EUROPA KG</t>
  </si>
  <si>
    <t>JAMON PROSCIUTTO DE LOMO CASA EUROPA 100GR</t>
  </si>
  <si>
    <t>JAMONADA DE PAVITA SAN FERNANDO X 85 GR</t>
  </si>
  <si>
    <t>JAMON SAN FERNANDO SANDWICH 85GR + QUESO EDAM 72 GR</t>
  </si>
  <si>
    <t>JAMON DE PAVITA BALANCE BRAEDT 200GR</t>
  </si>
  <si>
    <t>JAMON DE PAVITA SAN FERNANDO 100GR</t>
  </si>
  <si>
    <t>JAMON SERRANO PQT X 100 GR</t>
  </si>
  <si>
    <t>JAMON GRANEL</t>
  </si>
  <si>
    <t>JAMON DEL PAIS LA SEGOVIANA KG</t>
  </si>
  <si>
    <t>JAMON PAVITA LA SEGOVIANA KG</t>
  </si>
  <si>
    <t>JAMON SANDWICH LA SEGOVIANA KG</t>
  </si>
  <si>
    <t>MORTADELA ESPECIAL OTTO KUNZ KG</t>
  </si>
  <si>
    <t>JAMON DE PAVITA BALANCE BRAEDT KG</t>
  </si>
  <si>
    <t>JAMON DE PAVO BRAEDT KG</t>
  </si>
  <si>
    <t>JAMON DEL PAIS BRAEDT KG</t>
  </si>
  <si>
    <t>JAMON INGLES BRAEDT KG</t>
  </si>
  <si>
    <t xml:space="preserve"> 24 dias</t>
  </si>
  <si>
    <t>JAMON PIZZERO BRAEDT KG</t>
  </si>
  <si>
    <t>JAMON SANDWICH BRAEDT KG</t>
  </si>
  <si>
    <t>JAMON CROCANTE CASA EUROPA KG</t>
  </si>
  <si>
    <t>JAMON INGLES CASA EUROPA KG</t>
  </si>
  <si>
    <t>JAMON CERDEÑA PIZZA KG</t>
  </si>
  <si>
    <t xml:space="preserve"> 169 dias</t>
  </si>
  <si>
    <t>JAMON DON PEPITO INGLES KG</t>
  </si>
  <si>
    <t>DON PEPITO</t>
  </si>
  <si>
    <t>JAMON CHICHARRON PRENSA DON PEPITO KG</t>
  </si>
  <si>
    <t>JAMON DE PAVITA AHUMADO SAN FERNANDO KG</t>
  </si>
  <si>
    <t>JAMON DE PAVITA SAN FERNANDO KG</t>
  </si>
  <si>
    <t>JAMON SAN FERNANDO DEL PAIS MOLDE KG</t>
  </si>
  <si>
    <t>JAMON SAN FERNANDO SANDWICH KG</t>
  </si>
  <si>
    <t>JAMON SANDWICH CASA EUROPA KG</t>
  </si>
  <si>
    <t>JAMON INGLES EXTRA CERDEÑA KG</t>
  </si>
  <si>
    <t>JAMON PAIS DE LA CASA CERDEÑA KG</t>
  </si>
  <si>
    <t>PICADO MIXTO  GR</t>
  </si>
  <si>
    <t>JAMON BONDIOLA AHUMADA CASA EUROPA KG</t>
  </si>
  <si>
    <t xml:space="preserve"> 58 dias</t>
  </si>
  <si>
    <t>PEPITO JAMON INGLES KG</t>
  </si>
  <si>
    <t>LOMO AHUMADO CERDEÑA KG</t>
  </si>
  <si>
    <t xml:space="preserve"> 54 dias</t>
  </si>
  <si>
    <t>JAMON AHUMADO CERDEÑA KG</t>
  </si>
  <si>
    <t>JAMON DE PECHUGA DE PAVO BRAEDT KG</t>
  </si>
  <si>
    <t>JAMON INGLES EL GORDITO KG</t>
  </si>
  <si>
    <t>EL GORDITO</t>
  </si>
  <si>
    <t>JAMONADA</t>
  </si>
  <si>
    <t>JAMONADA POLACA CASA EUROPA 200GR</t>
  </si>
  <si>
    <t>CHICHARRON DE PRENSA CERDEÑA 100GR</t>
  </si>
  <si>
    <t>SALAME LA SEGOVIANA 500GR</t>
  </si>
  <si>
    <t>JAMONADA LONCHERA BRAEDT 100GR</t>
  </si>
  <si>
    <t>JAMONADA DE POLLO CASA EUROPA 200GR</t>
  </si>
  <si>
    <t>SALAME HUNGARO BRAEDT X 150 GR</t>
  </si>
  <si>
    <t>SALAME NAPOLITANO BRAEDT X 150 GR</t>
  </si>
  <si>
    <t>CHICHARRON PRENSA SAN FERNANDO 100 GR</t>
  </si>
  <si>
    <t>JAMON PIZZERO BRAEDT 100GR</t>
  </si>
  <si>
    <t xml:space="preserve"> 51 dias</t>
  </si>
  <si>
    <t>TOCINO AHUMADO BRAEDT PQTE X 80 GR</t>
  </si>
  <si>
    <t>JAMONADA ESPECIAL BRAEDT PQTE X 100 GR</t>
  </si>
  <si>
    <t>CHICHARRON DE PRENSA CERDEÑA 90 GR</t>
  </si>
  <si>
    <t xml:space="preserve"> 850 dias</t>
  </si>
  <si>
    <t>PROSCIUTTO X 100 GR</t>
  </si>
  <si>
    <t>JAMONADA GRANEL</t>
  </si>
  <si>
    <t>JAMONADA CASERA LA SEGOVIANA KG</t>
  </si>
  <si>
    <t>JAMONADA DE POLLO OTTO KUNZ KG</t>
  </si>
  <si>
    <t>JAMONADA ESPECIAL OTTO KUNZ KG</t>
  </si>
  <si>
    <t>JAMONADA SANDWICH LA SEGOVIANA KG</t>
  </si>
  <si>
    <t>PASTEL DE JAMON LA SEGOVIANA KG</t>
  </si>
  <si>
    <t>MORTADELA BRAEDT KG</t>
  </si>
  <si>
    <t>JAMONADA DON PEPITO II RDA (CASERA) KG</t>
  </si>
  <si>
    <t>JAMONADA SUPER PEPITO DE POLLO AMARILLA KG</t>
  </si>
  <si>
    <t>JAMONADA NAPOLITANA CASERA CUADRADA KG</t>
  </si>
  <si>
    <t>NAPOLITANA</t>
  </si>
  <si>
    <t>CHICHARRON PRENSA SAN FERNANDO KG</t>
  </si>
  <si>
    <t>JAMONADA SAN FERNANDO ESPECIAL DE CERDO KG</t>
  </si>
  <si>
    <t>JAMONADA SAN FERNANDO CON POLLO ESPECIAL KG</t>
  </si>
  <si>
    <t>JAMONADA CERDEÑA DE POLLO KG</t>
  </si>
  <si>
    <t>JAMONADA EXTRA ESPECIAL CERDEÑA KG</t>
  </si>
  <si>
    <t xml:space="preserve"> 16 dias</t>
  </si>
  <si>
    <t>JAMONADA PASTEL EXTRA ESPECIAL CERDEÑA KG</t>
  </si>
  <si>
    <t xml:space="preserve"> 26 dias</t>
  </si>
  <si>
    <t>SALCHICHA NAPOLITANA DE POLLO 30 UNI</t>
  </si>
  <si>
    <t>LA NORTEÑA ESTILO MORTADELA 100GR SAN FERNANDO</t>
  </si>
  <si>
    <t>LA NORTEÑA ESTILO MORTADELA KG SAN FERNANDO</t>
  </si>
  <si>
    <t>SALAMIN CERDEÑA CORTADO KG</t>
  </si>
  <si>
    <t>CERDEÑA PEPERONI KG</t>
  </si>
  <si>
    <t>JAMONADA LONCHERA BRAEDT KG</t>
  </si>
  <si>
    <t xml:space="preserve"> 46 dias</t>
  </si>
  <si>
    <t>PACK JAMONADA Y EDAM  180GR  BRAEDT</t>
  </si>
  <si>
    <t>PACK PAVITA Y MOZZARELLA 400GR BRAEDT</t>
  </si>
  <si>
    <t>PACK J. AMERICANA + EDAM 360GR SEGOVIANA</t>
  </si>
  <si>
    <t>JAMON PIZZA OTTO KUNZ 100GR</t>
  </si>
  <si>
    <t>JAMONADA ESPECIAL DE POLLO LA SEGOVIANA KG</t>
  </si>
  <si>
    <t>JAMONADA CERDEÑA DE POLLO X 90 GR</t>
  </si>
  <si>
    <t>PASTEL DE JAMON OTTO KUNZ KG</t>
  </si>
  <si>
    <t>JAMON PIZZA OTTO KUNZ KG</t>
  </si>
  <si>
    <t>JAMON DE PAVITA CERDEÑA X KG</t>
  </si>
  <si>
    <t>JAMON INGLES OTTO KUNZ KG</t>
  </si>
  <si>
    <t>CHICHARRON DE PRENSA BRAEDT KG</t>
  </si>
  <si>
    <t>JAMON NAPOLITANA CHICHARRON PRENSA KG</t>
  </si>
  <si>
    <t>JAMONADA DE POLLO SEGOVIANA 200 GR</t>
  </si>
  <si>
    <t>CHICHARRON PRENSA SAN FERNANDO DE 85 GR</t>
  </si>
  <si>
    <t>JAMONADA DE POLLO BRAEDT KG</t>
  </si>
  <si>
    <t>JAMONADA ESPECIAL DE POLLO OTTO KUNZ 100 GR</t>
  </si>
  <si>
    <t>JAMONADA SUPER DE POLLO PROCARR X KG</t>
  </si>
  <si>
    <t>PROCAR</t>
  </si>
  <si>
    <t>JAMONADA CERDEÑA SALAMIN PARA PIZZA KG</t>
  </si>
  <si>
    <t>JAMONADA NAPOLITANA EXTRA ESPECIAL KG</t>
  </si>
  <si>
    <t>JAMON NAPOLITANA DEL PAIS KG</t>
  </si>
  <si>
    <t>CHICHARRON DE PRENSA OTTO KUNZ KG</t>
  </si>
  <si>
    <t>SALCHICHA NAPOLITANA DE POLLO X KG</t>
  </si>
  <si>
    <t>JAMON AMERICANO SEGOVIANA PQTE X 500 GR</t>
  </si>
  <si>
    <t>JAMON AMERICANO SEGOVIANA X KG</t>
  </si>
  <si>
    <t>HAMBUGUESA NAPOLITANA 1 KG 16 UND</t>
  </si>
  <si>
    <t>LOMO FINO</t>
  </si>
  <si>
    <t>LOMO AHUMADO BRAEDT KG</t>
  </si>
  <si>
    <t>LOMO AHUMADO CATERING CASA EUROPA KG</t>
  </si>
  <si>
    <t>PIERNA AHUMADO SH SP CASA EUROPA KG</t>
  </si>
  <si>
    <t>PATE</t>
  </si>
  <si>
    <t>PATE OTTO KUNZ 100GR</t>
  </si>
  <si>
    <t>PATE BRAEDT 100GR</t>
  </si>
  <si>
    <t>PATE FINAS HIERBAS CASA EUROPA 150GR</t>
  </si>
  <si>
    <t>PATE SAN FERNANDO DE POLLO 100 G</t>
  </si>
  <si>
    <t>PATE LA SEGOVIANA 90GR</t>
  </si>
  <si>
    <t>PATE OTTO KUNZ 90GR</t>
  </si>
  <si>
    <t>TOCINO</t>
  </si>
  <si>
    <t>TOCINO AHUMADO CASA EUROPA 200GR</t>
  </si>
  <si>
    <t>TOCINO AHUMADO BRAEDT KG</t>
  </si>
  <si>
    <t>TOCINO AHUMADO CERDEÑA KG</t>
  </si>
  <si>
    <t>TOCINO AHUMADO OTTO KUNZ 100GR</t>
  </si>
  <si>
    <t>TOCINO BACON CERDEÑA CORTADO 500 GR</t>
  </si>
  <si>
    <t>TOCINO AHUMADO SEGOVIANA PQTE X 100 GR</t>
  </si>
  <si>
    <t xml:space="preserve"> 185 dias</t>
  </si>
  <si>
    <t>VIENESAS</t>
  </si>
  <si>
    <t>HOT DOG DE POLLO OTTO KUNZ 250GR</t>
  </si>
  <si>
    <t>PACK COCKTAIL OTTO KUNZ 320GR</t>
  </si>
  <si>
    <t>SALCHICHA HUACHO LA SEGOVIANA 250GR</t>
  </si>
  <si>
    <t>SALCHICHA DE HUACHO BRAEDT KG</t>
  </si>
  <si>
    <t>SALCHICHA HUACHO CASA EUROPA 150GR</t>
  </si>
  <si>
    <t>SALCHICHA FRANKFURTER COCKTEL CASA EUROPA 250GR</t>
  </si>
  <si>
    <t>SALCHICHA DON PEPITO 30 UND</t>
  </si>
  <si>
    <t>HOT DOG DE POLLO CERDEÑA 200G</t>
  </si>
  <si>
    <t>HOT DOG SAN FERNANDO DE PAVITA 250 GR</t>
  </si>
  <si>
    <t>HOT DOG SAN FERNANDO NADAL X 220 GR</t>
  </si>
  <si>
    <t>SALCHICHA SAN FERNANDO DE POLLO 200 GR</t>
  </si>
  <si>
    <t>SALCHICHA SAN FERNANDO DE POLLO 250 GR</t>
  </si>
  <si>
    <t>SALCHICHA SAN FERNANDO DE POLLO 100 GR</t>
  </si>
  <si>
    <t>SUPER SALCHICHA SAN FERNANDO NARANJA 1 KG</t>
  </si>
  <si>
    <t>SUPER SALCHICHA SAN FERNANDO ROJA PANCHOS</t>
  </si>
  <si>
    <t>SUPER SALCHICHA SAN FERNANDO ROSADA X 920 GR</t>
  </si>
  <si>
    <t>SALCHICHA VIENESA AHUMADA CASA EUROPA 250GR</t>
  </si>
  <si>
    <t>CHICHARRON PRENSA CASA EUROPA 200GR</t>
  </si>
  <si>
    <t>HOT DOG ESPECIAL PELADA CERDEÑA 230G</t>
  </si>
  <si>
    <t>SALCHICHA FRANKFURTER SAN FERNANDO 210 GR</t>
  </si>
  <si>
    <t>JAMONADA DE POLLO SUIZA MOLDE X KG</t>
  </si>
  <si>
    <t>SUIZA</t>
  </si>
  <si>
    <t>JAMONADA ESPECIAL SUIZA MOLDE X KG</t>
  </si>
  <si>
    <t>JAMON AMERICANO SUIZA MOLDE X KG</t>
  </si>
  <si>
    <t>JAMON INGLES SUIZA MOLDE X KG</t>
  </si>
  <si>
    <t>JAMON DE PAIS SUIZA MOLDE X KG</t>
  </si>
  <si>
    <t>PACK OTTO KUNZ JAMON PIZZA Y EDAM 380GR</t>
  </si>
  <si>
    <t>HOT DOG SAN FERNANDO AHUMADO DE POLLO 220 GR</t>
  </si>
  <si>
    <t>HOT DOG SAN FERNANDO NADAL  X  440 GR</t>
  </si>
  <si>
    <t>HOT DOG SAN FERNANDO AHUMADO DE POLLO 440 GR</t>
  </si>
  <si>
    <t>HOT DOG LA SEGOVIANA PQ 5UNI 250GR</t>
  </si>
  <si>
    <t>SALCHICHA VIENESA OTTO KUNZ 250GR</t>
  </si>
  <si>
    <t>HOT DOG BRAEDT  DE PAVO BALANCE 250GR</t>
  </si>
  <si>
    <t>HOT DOG DE POLLO BRAEDT 250GR</t>
  </si>
  <si>
    <t>SALCHICHA FRANKFURTER BRAEDT 250GR</t>
  </si>
  <si>
    <t>SALCHICHA VIENESA BRAEDT 250GR</t>
  </si>
  <si>
    <t>SALCHICHA MORCILLA COCTEL CASA EUROPA 250GR</t>
  </si>
  <si>
    <t>SALCHICHA VIENESA CASA EUROPA 250GR</t>
  </si>
  <si>
    <t xml:space="preserve"> 100 dias</t>
  </si>
  <si>
    <t>JAMONADA ESPECIAL SUIZA X 100 GR</t>
  </si>
  <si>
    <t>HOT DOG SUIZA X 220 GR</t>
  </si>
  <si>
    <t>SALCHIPAPERA KILOMETRICA SAN FERNANDO KG</t>
  </si>
  <si>
    <t>SUPER CHORIZO HIERRO SEGOVIANA 80 GR</t>
  </si>
  <si>
    <t xml:space="preserve"> 66 dias</t>
  </si>
  <si>
    <t>SALCHICHA FRANKFURTER COCKTEL CASA EUROPA 240GR 4 UND</t>
  </si>
  <si>
    <t xml:space="preserve"> 101 dias</t>
  </si>
  <si>
    <t>HOT DOG SALCHIPAPERA ROJO LA SEGOVIANA 28UND X 920 GR</t>
  </si>
  <si>
    <t>MORCILLA COCKTAIL OTTO KUNZ 220GR</t>
  </si>
  <si>
    <t>SALCHICHA VIENESA BRAEDT 500GR</t>
  </si>
  <si>
    <t>JAMON SANDWICH  X 100 GR</t>
  </si>
  <si>
    <t>CHICHARRON DE PRENSA SUIZA X 85 GR</t>
  </si>
  <si>
    <t>JAMON AMERICANO SUIZA X 100 GR</t>
  </si>
  <si>
    <t>JAMONADA CON POLLO SUIZA X 100 GR</t>
  </si>
  <si>
    <t>HOT DOG BRAEDT 200 GR</t>
  </si>
  <si>
    <t>SUPER SALCHICHA SAN FERNANDO ROSADA X KG</t>
  </si>
  <si>
    <t>SANGRECITA LA SEGOVIANA 500 GR</t>
  </si>
  <si>
    <t>HOT DOG DE POLLO LONCHERA HIERRO 100GR</t>
  </si>
  <si>
    <t>SALCHICHA FRANKFURTER COCKTEL CASA EUROPA 1KG</t>
  </si>
  <si>
    <t>SALCHICHA VIENESA GOURMET OTTO KUNZ X 500 GR</t>
  </si>
  <si>
    <t>SALCHICHA FRANKFURT ALEMANA OTTO KUNZ  4 UND X 280GR</t>
  </si>
  <si>
    <t>SALCHICHA DON PEPITO 30UND KG</t>
  </si>
  <si>
    <t>JAMONADA DE POLLO REDONDOS 85GR</t>
  </si>
  <si>
    <t>CHICHARRON DE PRENSA SUIZA KG</t>
  </si>
  <si>
    <t>HOT DOG TRADICI0NAL BRAEDT 200 GR</t>
  </si>
  <si>
    <t>CERDEÑA SALCHICHA PELADA 250 GR</t>
  </si>
  <si>
    <t>FRESCOS</t>
  </si>
  <si>
    <t>PACAYA HUEVO DE TARICAYA X 12 UND</t>
  </si>
  <si>
    <t>HELADO FRIO RICO VAINILLA 130 ML</t>
  </si>
  <si>
    <t>HELADO COPA 180 ML</t>
  </si>
  <si>
    <t>HELADO SIN PARAR LUCUMA 170 ML</t>
  </si>
  <si>
    <t>HELADO SANDWICH MINI VAINILLA 49 ML</t>
  </si>
  <si>
    <t>HELADO SANDWICH VAINILLA 112.8 ML</t>
  </si>
  <si>
    <t>HELADO DONOFRIO BESOS DE MOZA 1 LT</t>
  </si>
  <si>
    <t>HELADO PEZIDURI CHOCOCHIPS CREMOSO 1 LT</t>
  </si>
  <si>
    <t>HELADO PEZIDURI CHOCOLATE CREMOSO 1 LT</t>
  </si>
  <si>
    <t>HELADO PEZIDURI FRESA CREMOSO 1 LT</t>
  </si>
  <si>
    <t>HELADO PEZIDURI TRICOLOR 1 LT</t>
  </si>
  <si>
    <t>HELADO PEZIDURI VAINILLA CREMOSO 1 LT</t>
  </si>
  <si>
    <t>HELADO PRINCESA 900 ML</t>
  </si>
  <si>
    <t>HELADO DONOFRIO VIALETO VAI. LUCUMA 1 LT</t>
  </si>
  <si>
    <t>HELADO TORNADO VAINILLA 1.5 LT</t>
  </si>
  <si>
    <t>HELADO FRIO RICO CAFE CHANCHAMAYO 900 ML</t>
  </si>
  <si>
    <t>HELADO PEZIDURI CHEESECAKE 900 ML</t>
  </si>
  <si>
    <t>HELADO ALASKA FRESA 900ML</t>
  </si>
  <si>
    <t>HELADO GRAN PRIX BOMBONES 72 ML</t>
  </si>
  <si>
    <t>HELADO D´ONOFRIO  CASSATA X 570 GR</t>
  </si>
  <si>
    <t>HELADO FRIO RICO FRESA DE HUARUA 900 ML</t>
  </si>
  <si>
    <t>HELADO D´ONOFRIO SUBLIME ICE CREAM 900 ML</t>
  </si>
  <si>
    <t>HELADO D´ONOFRIO MOROCHA ICE CREAM 900 ML</t>
  </si>
  <si>
    <t>HELADO D´ONOFRIO SANDWICH ICE CREAM 900 ML</t>
  </si>
  <si>
    <t>HELADO FRIO RICO CAPPUCCINO 130 ML</t>
  </si>
  <si>
    <t>HELADO ALASKA FRESA 75 ML</t>
  </si>
  <si>
    <t>HELADO JET VAINILLA 70 ML</t>
  </si>
  <si>
    <t>HELADO GRAND PRIX BOMBONES 216 ML</t>
  </si>
  <si>
    <t>HELADO DONOFRIO TRIKA 65ML</t>
  </si>
  <si>
    <t>HELADO DONOFRIO SUBLIME 80ML</t>
  </si>
  <si>
    <t>HELADO DONOFRIO FRIO RICO VAINILLA 93ML</t>
  </si>
  <si>
    <t>HELADO COPA K-BANA VAINILLA LUCUMA 103ML</t>
  </si>
  <si>
    <t>HELADO FRIO RICO SAL DE MARAS 900 ML</t>
  </si>
  <si>
    <t>HELADO PEZIDURI ALFAJOR 900 ML</t>
  </si>
  <si>
    <t>HELADO PEZIDURI LUCUMA CREMOSO 1 LT</t>
  </si>
  <si>
    <t>HELADO DE PALETA PREMIUM KIT KAT 85ML</t>
  </si>
  <si>
    <t>HELADO FRIO RICO LUCUMA 130 ML</t>
  </si>
  <si>
    <t>HELADO DONOFRIO FRIO RICO CHOCOLATE 93ML</t>
  </si>
  <si>
    <t>HELADO DONOFRIO VAIN ZOORPRESA 70ML</t>
  </si>
  <si>
    <t>HELADO FRIO RICO FRESA HUARUA 130 ML</t>
  </si>
  <si>
    <t>HELADO ALASKA MARACUMANGO 900 ML</t>
  </si>
  <si>
    <t>HELADO FRI RICO PAT MARACUYA X 93 ML</t>
  </si>
  <si>
    <t xml:space="preserve"> 92 dias</t>
  </si>
  <si>
    <t>HELADO YAMBOLY TRISABOR 930ML</t>
  </si>
  <si>
    <t>YAMBOLY</t>
  </si>
  <si>
    <t xml:space="preserve"> 159 dias</t>
  </si>
  <si>
    <t>HELADO YAMBOLY RON CON PASAS 950ML</t>
  </si>
  <si>
    <t xml:space="preserve"> 172 dias</t>
  </si>
  <si>
    <t>HELADO SANDWICH MOROCHAS 69 ML</t>
  </si>
  <si>
    <t>HELADO ALASKA MARACUYA 75 ML</t>
  </si>
  <si>
    <t>HELADO BB CHICHA MORADA 65 ML</t>
  </si>
  <si>
    <t xml:space="preserve"> 90 dias</t>
  </si>
  <si>
    <t>HELADO DOLCETO IC EFRT 75 ML</t>
  </si>
  <si>
    <t>HELADO JET LUCUMA 70 ML</t>
  </si>
  <si>
    <t>HELADO JET MINI VAINILLA 50ML</t>
  </si>
  <si>
    <t>HELADO LENTEJAS 55 ML</t>
  </si>
  <si>
    <t>HELADO ALASKA MANGO 75 ML</t>
  </si>
  <si>
    <t>HELADO PEZIDURI BROWNIE 920 ML</t>
  </si>
  <si>
    <t>HELADO SANDWICH VAINILLA 1 LT</t>
  </si>
  <si>
    <t>HELADO SUBLIME 1 LT</t>
  </si>
  <si>
    <t>HELADO FRIO RICO CACAO DE AYACUCHO 900 ML</t>
  </si>
  <si>
    <t>HELADO TURBO D´ONOFRIO 65 ML</t>
  </si>
  <si>
    <t>HELADO D´ONOFRIO SUBLIME MINI 50 ML</t>
  </si>
  <si>
    <t>HELADO DONOFRIO DONITO VAINILLA LUCUMA X 50 ML</t>
  </si>
  <si>
    <t>HELADO DONOFRIO BIG BANG X 65</t>
  </si>
  <si>
    <t xml:space="preserve"> 83 dias</t>
  </si>
  <si>
    <t>HELADO DONOFRIO BB FRESA X 75 GR</t>
  </si>
  <si>
    <t>HELADO DONOFRIO BB MARACUYA X 75 GR</t>
  </si>
  <si>
    <t>HELADO DONOFRIO SIN PARAR REMIX X 75 GR</t>
  </si>
  <si>
    <t>HELADO DONOFRIO SUB DUO X 80 GR</t>
  </si>
  <si>
    <t xml:space="preserve"> 97 dias</t>
  </si>
  <si>
    <t>HELADO FRI RICO SAL DE MARAS X 90 ML</t>
  </si>
  <si>
    <t>HELADO DONOFRIO FRIO RICO CARAMELO 93ML</t>
  </si>
  <si>
    <t>HELADO DONOFRIO FRIO RICO MARACUYA 93ML</t>
  </si>
  <si>
    <t>HELADO YAMBOLY LUCUMA CHIPS 930ML</t>
  </si>
  <si>
    <t>HELADO YAMBOLY VAINILLA CHIPS 930ML</t>
  </si>
  <si>
    <t xml:space="preserve"> 138 dias</t>
  </si>
  <si>
    <t>HELADO YAMBOLY VAINILLA CHOCOLATE 930ML</t>
  </si>
  <si>
    <t>HELADO YAMBOLY COOKIES AND CREAM 930ML</t>
  </si>
  <si>
    <t>HELADO YAMBOLY TRISABOR 450ML</t>
  </si>
  <si>
    <t xml:space="preserve"> 265 dias</t>
  </si>
  <si>
    <t>HELADO YAMBOLY VAINILLA CHIPS 450ML</t>
  </si>
  <si>
    <t xml:space="preserve"> 180 dias</t>
  </si>
  <si>
    <t>HELADO YAMBOLY CHOCO BOMBOM VAINILLA 54ML</t>
  </si>
  <si>
    <t xml:space="preserve"> 220 dias</t>
  </si>
  <si>
    <t>HELADO YAMBOLY CORNELLO VAINILLA 120ML</t>
  </si>
  <si>
    <t>HELADO YAMBOLY CONO BOLA VAINILLA 120ML</t>
  </si>
  <si>
    <t xml:space="preserve"> 252 dias</t>
  </si>
  <si>
    <t>HELADO YAMBOLY CONO BOLA CREMA COCO 105ML</t>
  </si>
  <si>
    <t xml:space="preserve"> 590 dias</t>
  </si>
  <si>
    <t>HELADO YAMBOLY SANDWICH VAINILLA LUCUMA 67ML</t>
  </si>
  <si>
    <t>HELADO YAMBOLY SANDWICH VAINILLA 67ML</t>
  </si>
  <si>
    <t>HELADO YAMBOLY SANDWICH MENTA 67ML</t>
  </si>
  <si>
    <t>HELADO YAMBOLY MINI TRISABOR 95ML</t>
  </si>
  <si>
    <t>HELADO YAMBOLY BAKANAZO VAINILLA LUCUMA 200ML</t>
  </si>
  <si>
    <t>HELADO YAMBOLY BAKANAZO VAINILLA/CHOCOLATE 200ML</t>
  </si>
  <si>
    <t>HELADO YAMBOLY PALETA PRAIA FRESA 70ML</t>
  </si>
  <si>
    <t xml:space="preserve"> 722 dias</t>
  </si>
  <si>
    <t>HELADO YAMBOLY PALETA PRAIA LIMON 70ML</t>
  </si>
  <si>
    <t xml:space="preserve"> 3455 dias</t>
  </si>
  <si>
    <t>HELADO YAMBOLY PALETA PRAIA MARACUYA 70ML</t>
  </si>
  <si>
    <t>HELADO YAMBOLY PALETA PRAIA CHICHA MORADA 70ML</t>
  </si>
  <si>
    <t xml:space="preserve"> 1612 dias</t>
  </si>
  <si>
    <t>HELADO YAMBOLY CHOCO MANI CREMA CHOCOLATE 65ML</t>
  </si>
  <si>
    <t>HELADO YAMBOLY PEKITAS VAINILLA 65ML</t>
  </si>
  <si>
    <t>HELADO YAMBOLY MAXI GOLD VAINILLA LUCUMA 82ML</t>
  </si>
  <si>
    <t xml:space="preserve"> 69 dias</t>
  </si>
  <si>
    <t>HELADO YAMBOLY YAMBO CHOC CREMA MENTA 62ML</t>
  </si>
  <si>
    <t>HELADO YAMBOLY YAMBO CHOC CREMA VAINILLA 62ML</t>
  </si>
  <si>
    <t xml:space="preserve"> 133 dias</t>
  </si>
  <si>
    <t>HELADO YAMBOLY MAGENTO C/SALDA DE SAUCO 85ML</t>
  </si>
  <si>
    <t xml:space="preserve"> 163 dias</t>
  </si>
  <si>
    <t>HELADO YAMBOLY FUSION VAINILLA FRESA 70ML</t>
  </si>
  <si>
    <t xml:space="preserve"> 396 dias</t>
  </si>
  <si>
    <t>HELADO YAMBOLY FUSION VAINILLA NARANJA 70ML</t>
  </si>
  <si>
    <t>HELADO YAMBOLY CAPUCCINO CREMA 62ML</t>
  </si>
  <si>
    <t>HIELO</t>
  </si>
  <si>
    <t>BOLSA DE HIELO</t>
  </si>
  <si>
    <t>LACTEOS</t>
  </si>
  <si>
    <t>LECHE FRESCA</t>
  </si>
  <si>
    <t>LECHE ENTERA GLORIA BOLSA 900 ML</t>
  </si>
  <si>
    <t>GLORIA</t>
  </si>
  <si>
    <t xml:space="preserve"> 56 dias</t>
  </si>
  <si>
    <t>LECHE CHOCOLATADA GLORIA BOLSA 900 ML</t>
  </si>
  <si>
    <t>LECHE GLORIA SIN LACTOSA BOLSA 900 ML</t>
  </si>
  <si>
    <t>LECHE CHOCOLATADA BONLE UHT BOLSA 800 ML</t>
  </si>
  <si>
    <t>BONLE</t>
  </si>
  <si>
    <t>LECHE GLORIA LIGHT BOLSA 900 ML</t>
  </si>
  <si>
    <t xml:space="preserve"> 134 dias</t>
  </si>
  <si>
    <t>BASE DE HELADO CHOCOLATE 946ML BOLSA</t>
  </si>
  <si>
    <t>BASE DE HELADO VAINILLA 946ML BOLSA</t>
  </si>
  <si>
    <t>LECHE CHOCOLATADA BONLE SACHET 100ML</t>
  </si>
  <si>
    <t>MANTEQUILLAS</t>
  </si>
  <si>
    <t>MANTEQUILLA CON SAL LAIVE BARRA 100 G</t>
  </si>
  <si>
    <t>LAIVE</t>
  </si>
  <si>
    <t>MANTEQUILLA CON SAL LAIVE BARRA 200 G</t>
  </si>
  <si>
    <t>MANTEQUILLA GLORIA SIN SAL BARRA 200 G</t>
  </si>
  <si>
    <t xml:space="preserve"> 119 dias</t>
  </si>
  <si>
    <t>MANTEQUILLA GLORIA CON SAL BARRA 200 G</t>
  </si>
  <si>
    <t>MANTEQUILLA GLORIA CON SAL BARRA 50 G</t>
  </si>
  <si>
    <t>MANTEQUILLA GLORIA CON SAL POTE 200 G</t>
  </si>
  <si>
    <t>MARGA DORINA CLASICO 450 GR</t>
  </si>
  <si>
    <t>DORINA</t>
  </si>
  <si>
    <t>MANTEQUILLA LA DANESA 500 GR</t>
  </si>
  <si>
    <t>DANESA</t>
  </si>
  <si>
    <t>MANTEQUILLA LA DANESA 90 GR</t>
  </si>
  <si>
    <t>MANTEQUILLA LA DANESA 250 GR POTE</t>
  </si>
  <si>
    <t>MANTEQUILLA DORINA CLASICO 250 GR</t>
  </si>
  <si>
    <t>MANTEQUILLA DORINA CLASICO 500 GR</t>
  </si>
  <si>
    <t>MANTEQUILLA GLORIA CON SAL BARRA 90 G</t>
  </si>
  <si>
    <t>MANTEQUILLA GLORIA CON SAL POTE  390 G</t>
  </si>
  <si>
    <t>MANTEQUILLA LIGTH DORINA 220 GR</t>
  </si>
  <si>
    <t>MANTEQUILLA C/SAL LAIVE POTE X 180 GR</t>
  </si>
  <si>
    <t>CREMA DE MANTEQUILLA LIGHT POTE X 180 GR</t>
  </si>
  <si>
    <t>MARGARINA SELLO DE ORO BARRA 200 GR</t>
  </si>
  <si>
    <t>SELLO DE ORO</t>
  </si>
  <si>
    <t>MANTEQUILLA CON SAL LAIVE BARRA 180 GR</t>
  </si>
  <si>
    <t>MANTEQUILLA LA DANESA 220 GR POTE</t>
  </si>
  <si>
    <t>MANTEQUILLA DORINA CLASICO POTE 220GR</t>
  </si>
  <si>
    <t>MARGARINA BONLE BARRA 100GR</t>
  </si>
  <si>
    <t>MANTEQUILLA SIN SAL LAIVE BARRA 200 G</t>
  </si>
  <si>
    <t>MANTEQUILLA CON SAL LAIVE POTE 200 G</t>
  </si>
  <si>
    <t>MANTEQUILLA DORINA CLASICO 90 GR</t>
  </si>
  <si>
    <t>MARGA DORINA LIGTH 450 GR</t>
  </si>
  <si>
    <t>MANTEQUILLA DANLAC CON SAL FRASCO VIDRIO X 180 GR</t>
  </si>
  <si>
    <t>DANLAC</t>
  </si>
  <si>
    <t>MARGARINA SELLO DE ORO 90 GR</t>
  </si>
  <si>
    <t>MARGARINA SELLO DE ORO POTE 200 GR</t>
  </si>
  <si>
    <t>DANESA MARGARINA TROPICAL 50 GR</t>
  </si>
  <si>
    <t>MANTEQUILLA DORINA LIGTH 500 GR</t>
  </si>
  <si>
    <t>CREMA DE MANTEQUILLA LAIVE X 90 GR</t>
  </si>
  <si>
    <t>MARGARINA SELLO DE ORO POTE 400GR</t>
  </si>
  <si>
    <t xml:space="preserve"> 194 dias</t>
  </si>
  <si>
    <t>MANTEQUILLA SIN SAL LAIVE BARRA 180 GR</t>
  </si>
  <si>
    <t>MANTEQUILLA DORINA CLASICO POTE 900GR</t>
  </si>
  <si>
    <t>MARGARINA SELLO DE ORO 45 GR</t>
  </si>
  <si>
    <t>MARGARINA MANTY 300GR POTE</t>
  </si>
  <si>
    <t>MANTI</t>
  </si>
  <si>
    <t>MARGARINA MANTY 90GR POTE</t>
  </si>
  <si>
    <t>MARGARINA DORINA CLASICA CAJA 4UND 90GR</t>
  </si>
  <si>
    <t>MARGARINA SELLO DE ORO GRANEL 10 KG</t>
  </si>
  <si>
    <t>PARMESANO</t>
  </si>
  <si>
    <t>QUESO LAIVE PARMESANO RALLADO 35G</t>
  </si>
  <si>
    <t>QUESO BONLE PARMESANO 35 G</t>
  </si>
  <si>
    <t>QUESO PROCESADO LA BONITA 340 GR</t>
  </si>
  <si>
    <t>LA BONITA</t>
  </si>
  <si>
    <t>QUESO LAIVE PARMESANO PORCION X KG</t>
  </si>
  <si>
    <t xml:space="preserve"> 62 dias</t>
  </si>
  <si>
    <t>QUESO MADURADO EDAM BARRA MOLFINO KG</t>
  </si>
  <si>
    <t>MOLFINO</t>
  </si>
  <si>
    <t>QUESO MOZZARELLA EN BARRA MOLFINO KG</t>
  </si>
  <si>
    <t>QUESO PARMESANO RALLADO LACTAFOOD EN POLVO X 500 GR</t>
  </si>
  <si>
    <t>LACTAFOOD</t>
  </si>
  <si>
    <t>QUESO LAIVE PARMESANO MOLDE X KG</t>
  </si>
  <si>
    <t>QUESO LAIVE FUNDIDO TAJADAS FINAS X 90GR</t>
  </si>
  <si>
    <t>QUESO PARMESANO RALLADO EN POLVO X KG</t>
  </si>
  <si>
    <t>QUESO</t>
  </si>
  <si>
    <t>QUESO CREMA PHILADELPHIA ORIGINAL TUB 150G</t>
  </si>
  <si>
    <t>QUESO CREMA PHILADELPHIA BRICK 180 GR</t>
  </si>
  <si>
    <t>QUESO EDAM SIGMA FOODSERVICE KG</t>
  </si>
  <si>
    <t>QUESO SIGMA MOZZARELLA KG</t>
  </si>
  <si>
    <t xml:space="preserve"> 436 dias</t>
  </si>
  <si>
    <t>QUESO EDAM LAIVE PAQ 90G</t>
  </si>
  <si>
    <t>QUESO EDAM LAIVE TAJADAS TRADICIONAL PAQ 180G</t>
  </si>
  <si>
    <t>QUESO DAMBO LAIVE KG</t>
  </si>
  <si>
    <t>QUESO EDAM LAIVE KG</t>
  </si>
  <si>
    <t>QUESO CHEDDAR LAIVE PAQUETE 12 TAJADAS X 227 GR</t>
  </si>
  <si>
    <t>QUESO CHEDDAR LAIVE PAQUETE 8 TAJADAS X 170 GR</t>
  </si>
  <si>
    <t>CREAM CHEESE LAIVE BARRA X 227 GR</t>
  </si>
  <si>
    <t>QUESO BONLE EDAM TAJADAS 90 G</t>
  </si>
  <si>
    <t>QUESO GLORIA EDAM TAJADAS 90 G</t>
  </si>
  <si>
    <t xml:space="preserve"> 486 dias</t>
  </si>
  <si>
    <t>QUESO MOZZARELLA LAIVE  250 G</t>
  </si>
  <si>
    <t>BONLE QUESO MOZZARELLA 250 GR BOLA</t>
  </si>
  <si>
    <t>QUESO FRESCO LAIVE KG</t>
  </si>
  <si>
    <t>QUESO FRESCO ANDINO KG</t>
  </si>
  <si>
    <t>BONLE QUESO GLORIA EDAM TAJADAS 185GR</t>
  </si>
  <si>
    <t>QUESO GOUDA LAIVE MOLDE X KG</t>
  </si>
  <si>
    <t>QUESO PACK YORK GOUDA BRAEDT 380GR</t>
  </si>
  <si>
    <t>QUESO DE LA VACA A LA BOCA CLASICO 230 GR</t>
  </si>
  <si>
    <t>DE LA VACA A LA BOCA</t>
  </si>
  <si>
    <t>QUESO DE LA VACA A LA BOCA CON AJI CHARAPITA 230 GR</t>
  </si>
  <si>
    <t xml:space="preserve"> 153 dias</t>
  </si>
  <si>
    <t>QUESO MOZZARELLA LAIVE  KG</t>
  </si>
  <si>
    <t>GLORIA QUESO PARIA 180 GR</t>
  </si>
  <si>
    <t>QUESO GLORIA EDAM TAJADAS 185 GR</t>
  </si>
  <si>
    <t>QUESO MOZZARELLA BRAEDT KG</t>
  </si>
  <si>
    <t xml:space="preserve"> 70 dias</t>
  </si>
  <si>
    <t>QUESO EDAM MILKUNZ KG</t>
  </si>
  <si>
    <t>MILKUNZ</t>
  </si>
  <si>
    <t>QUESO AZUL MILKUNZ KG</t>
  </si>
  <si>
    <t>QUESO PARIA KG</t>
  </si>
  <si>
    <t>QUESO GOUDA BARRA BRAEDT 3.3 KG</t>
  </si>
  <si>
    <t>QUESO DE LA VACA A LA BOCA CON CECINA 230 GR</t>
  </si>
  <si>
    <t xml:space="preserve"> 130 dias</t>
  </si>
  <si>
    <t>QUESO DE LA VACA A LA BOCA CON CHORIZO 230 GR</t>
  </si>
  <si>
    <t xml:space="preserve"> 196 dias</t>
  </si>
  <si>
    <t>QUESO DE LA VACA A LA BOCA CON ROCOTO Y HUACATAY 230 GR</t>
  </si>
  <si>
    <t>QUESO DE LA VACA A LA BOCA CON OREGANO 230 GR</t>
  </si>
  <si>
    <t>QUESO DE LA VACA A LA BOCA CON ALBAHACA Y ALMENDRA 230 GR</t>
  </si>
  <si>
    <t xml:space="preserve"> 87 dias</t>
  </si>
  <si>
    <t>QUESO DE LA VACA A LA BOCA CON ACEITUNA 230 GR</t>
  </si>
  <si>
    <t>QUESO VICTORIA EDAM BOLA ROJA KG</t>
  </si>
  <si>
    <t>VICTORIA</t>
  </si>
  <si>
    <t>QUESO MOZZARELLA RALLADO EN HEBRAS LACTAFOOD X 500 GR</t>
  </si>
  <si>
    <t>QUESO GOUDA BRAEDT PQTE X 180 GR</t>
  </si>
  <si>
    <t xml:space="preserve"> 288 dias</t>
  </si>
  <si>
    <t>QUESO RANCHO BLANCO ARTESANAL X 180 GR</t>
  </si>
  <si>
    <t>RANCHO BLANCO</t>
  </si>
  <si>
    <t>QUESO PARMESANO TROZADO SIGMA BRAEDT 250GR</t>
  </si>
  <si>
    <t>QUESO EDAM BRAEDT PQTE X 90 GR</t>
  </si>
  <si>
    <t>QUESO GOUDA BRAEDT PQTE X 90 GR</t>
  </si>
  <si>
    <t>QUESO MADURADO DELICIAS CUÑUMBUQUE 250 GR</t>
  </si>
  <si>
    <t>DELICIAS</t>
  </si>
  <si>
    <t>QUESO MADURADO DELICIAS CUÑUMBUQUE 180GR</t>
  </si>
  <si>
    <t>QUESO DAMBO KG</t>
  </si>
  <si>
    <t>QUESO MOZARELLA AREQUIPEÑO KG</t>
  </si>
  <si>
    <t>QUESO MOZARELLA CAJAMARQUINO KG</t>
  </si>
  <si>
    <t>QUESO PARIA COMUN KG</t>
  </si>
  <si>
    <t>QUESO SANDWICH LAIVE TJDA FINA PAQ 90G</t>
  </si>
  <si>
    <t>QUESO MADURADO DELICIAS CUÑUMBUQUE 500GR</t>
  </si>
  <si>
    <t>QUESO  DELICIAS CUÑUMBUQUE 460 GR</t>
  </si>
  <si>
    <t>QUESO EDAM MADURADO SEMIDURO KG</t>
  </si>
  <si>
    <t>QUESO EDAM LAIVE + JAMONADA 160GR</t>
  </si>
  <si>
    <t>QUESO DE LA VACA A LA BOCA CLASICO 100 GR</t>
  </si>
  <si>
    <t xml:space="preserve"> 81 dias</t>
  </si>
  <si>
    <t>QUESO DE LA VACA A LA BOCA CLASICO 180 GR</t>
  </si>
  <si>
    <t>QUESO PRENSADO DE LA VACA A LA BOCA 500 GR</t>
  </si>
  <si>
    <t>QUESO FRESCO PASTEURIZADO (AREQUIPEÑO) KG</t>
  </si>
  <si>
    <t>QUESO CREMA PHILADELPHIA LIGHT TUB 150G</t>
  </si>
  <si>
    <t xml:space="preserve"> 3403 dias</t>
  </si>
  <si>
    <t>QUESO TRIANGULO REGULAR HAPPY COW 120G</t>
  </si>
  <si>
    <t>HAPPY COW</t>
  </si>
  <si>
    <t>QUESO TRIANGULO CREAM HAPPY COW 140G</t>
  </si>
  <si>
    <t>QUESO SLICES CHEDDAR HAPPY COW 150G</t>
  </si>
  <si>
    <t>QUESO DANISH BLUE GREEN ISLAND</t>
  </si>
  <si>
    <t>DANISH</t>
  </si>
  <si>
    <t>QUESO DANISH BLUE GREEN ISLAND 100G</t>
  </si>
  <si>
    <t>QUESO DANISH BRIE 125G</t>
  </si>
  <si>
    <t>QUESO DANISH CAMEMBERT 125G</t>
  </si>
  <si>
    <t>QUESO IBERICO CABRA</t>
  </si>
  <si>
    <t>IBERICO</t>
  </si>
  <si>
    <t>QUESO DELICE GOURMET CABANOSSI 150 GR</t>
  </si>
  <si>
    <t>DELICE</t>
  </si>
  <si>
    <t>QUESO DELICE GOURMET DE ACEITUNAS VERDES 150 GR</t>
  </si>
  <si>
    <t>QUESO DELICE GOURMET DE PECANAS 150 GR</t>
  </si>
  <si>
    <t>QUESO DELICE DIP MARINO 140 GR</t>
  </si>
  <si>
    <t>QUESO DELICE DIP PARRILLERO 140 GR</t>
  </si>
  <si>
    <t>QUESO DELICE DIP VEGETARIANO 140 GR</t>
  </si>
  <si>
    <t>QUESO DELICE DIPS ACEVICHADO 140 GR</t>
  </si>
  <si>
    <t>QUESO BONLE EDAM TAJADAS KG MOLDE</t>
  </si>
  <si>
    <t>QUESO BONLE MOZZARELLA  KG</t>
  </si>
  <si>
    <t>QUESO FRESCO OQUENDO NATURAL C/S KG</t>
  </si>
  <si>
    <t>OQUENDO</t>
  </si>
  <si>
    <t>BONLE QUESO PARIA TAJ X 180 GR</t>
  </si>
  <si>
    <t>QUESO LAIVE FUNDIDO MOLDE X KG</t>
  </si>
  <si>
    <t>QUESO MOZZARELLA RALLADO EN HEBRAS X KG</t>
  </si>
  <si>
    <t>QUESO RANCHO BLANCO MADURADO X 250GR</t>
  </si>
  <si>
    <t>QUESOS CUÑUMBUQUE RANCHO BLANCO 85 GR</t>
  </si>
  <si>
    <t>QUESO SUIZO KG</t>
  </si>
  <si>
    <t xml:space="preserve"> 237 dias</t>
  </si>
  <si>
    <t>QUESO SUIZO CON OREGANO KG</t>
  </si>
  <si>
    <t>DANE QUESO MOZZARELLA  BOLA</t>
  </si>
  <si>
    <t>DANE</t>
  </si>
  <si>
    <t>QUESO DAMBO CON OREGANO</t>
  </si>
  <si>
    <t xml:space="preserve"> 279 dias</t>
  </si>
  <si>
    <t>QUESO  DELICIAS CUÑUMBUQUE 230 GR</t>
  </si>
  <si>
    <t>QUESO DE LA VACA A LA BOCA CLASICO 360 GR</t>
  </si>
  <si>
    <t>QUESO DE LA VACA A LA BOCA CON CHORIZO 100 GR</t>
  </si>
  <si>
    <t xml:space="preserve"> 650 dias</t>
  </si>
  <si>
    <t>QUESO DE LA VACA A LA BOCA CON CHORIZO 180 GR</t>
  </si>
  <si>
    <t>QUESO DE LA VACA A LA BOCA CON CHORIZO 360 GR</t>
  </si>
  <si>
    <t xml:space="preserve"> 1020 dias</t>
  </si>
  <si>
    <t>QUESO DE LA VACA A LA BOCA CON CECINA 100 GR</t>
  </si>
  <si>
    <t>QUESO DE LA VACA A LA BOCA CON CECINA 180 GR</t>
  </si>
  <si>
    <t>QUESO DE LA VACA A LA BOCA CON CECINA 360 GR</t>
  </si>
  <si>
    <t>QUESO PRENSADO DE LA VACA A LA BOCA 250 GR</t>
  </si>
  <si>
    <t>QUESO PRENSADO DE LA VACA A LA BOCA 1 KG</t>
  </si>
  <si>
    <t xml:space="preserve"> 909 dias</t>
  </si>
  <si>
    <t>QUESO EDAM BRAEDT PQTE X 180 GR</t>
  </si>
  <si>
    <t>QUESO MOZZARELLA BRAEDT PQTE. X 180 GR</t>
  </si>
  <si>
    <t>QUESO GLORIA EDAM TAJADAS 250 GR</t>
  </si>
  <si>
    <t>QUESO CREMA</t>
  </si>
  <si>
    <t>CREMA DE QUESO LAIVE SABOR NATURAL SACHET 80G</t>
  </si>
  <si>
    <t>CREMA DE QUESO LA PREFERIDA SABOR NATURAL SACHET 80G</t>
  </si>
  <si>
    <t>LA PREFERIDA</t>
  </si>
  <si>
    <t>QUESO CREMA GLORIA BARRA 227 G</t>
  </si>
  <si>
    <t>QUESO BONLE FUNDIDO CHEDDAR EN 8 TAJADAS 136G</t>
  </si>
  <si>
    <t>QUESO BONLE FUNDIDO UNTABLE NATURAL 80 G</t>
  </si>
  <si>
    <t>MARGARINA LA PREFERIDA X 90GR</t>
  </si>
  <si>
    <t>MARGARINA SWISS BARRA X 90GR</t>
  </si>
  <si>
    <t>SWISS</t>
  </si>
  <si>
    <t>MARGARINA SWISS BARRA X 200GR</t>
  </si>
  <si>
    <t>MARGARINA SWISS POTE 450GR</t>
  </si>
  <si>
    <t>MARGARINA LA PREFERIDA X KG</t>
  </si>
  <si>
    <t xml:space="preserve"> 57 dias</t>
  </si>
  <si>
    <t>QUESO BONLE FUNDIDO EN TAJADAS 136 G</t>
  </si>
  <si>
    <t>CREMA DE QUESO LAIVE SABOR FINAS HIERBAS SACHET 80G</t>
  </si>
  <si>
    <t>QUESO BONLE FUNDIDO UNTABLE JAMON 80 G</t>
  </si>
  <si>
    <t>MARGARINA LA PREFERIDA X45GR</t>
  </si>
  <si>
    <t>QUESO CREMA DELICE POTE 125 GR</t>
  </si>
  <si>
    <t>QUESO CREMA DELICE POTE 227 GR</t>
  </si>
  <si>
    <t>QUESO CREMA DELICE LIGHT POTE 227 GR</t>
  </si>
  <si>
    <t>QUESO CREMA DELICE UNTADELI NATURAL 140 GR</t>
  </si>
  <si>
    <t>QUESO CREMA DELICE UNTADELI PIZZA 140 GR</t>
  </si>
  <si>
    <t>QUESO CREMA DELICE UNTADELI ACEITUNA 140 GR</t>
  </si>
  <si>
    <t>CREMA UNTABLE DELICE UNTADELI NATURAL 80 GR</t>
  </si>
  <si>
    <t>CREMA UNTABLE DELICE UNTADELI ACEITUNA 80 GR</t>
  </si>
  <si>
    <t>CREMA UNTABLE DELICE UNTADELI FINAS HIERBAS 80 GR</t>
  </si>
  <si>
    <t>CREMA UNTABLE DELICE UNTADELI TOCINO 80 GR</t>
  </si>
  <si>
    <t>CREMA DE QUESO LA PREFERIDA SABOR JAMON SACHET 80G</t>
  </si>
  <si>
    <t>QUESO MASCARPONE GIOVANNI COLOMBO 250 GR</t>
  </si>
  <si>
    <t>GIOVANNI COLOMBO</t>
  </si>
  <si>
    <t>QUESO RICOTA 250 GR</t>
  </si>
  <si>
    <t>RICOTA</t>
  </si>
  <si>
    <t>QUESO GORGONZOLA DULCE BALLARINI IGOR 200 GR</t>
  </si>
  <si>
    <t>IGOR</t>
  </si>
  <si>
    <t>CREMA DE QUESO CABRA 125GR</t>
  </si>
  <si>
    <t>CREMA DE QUESO CAMEMBERT 125GR</t>
  </si>
  <si>
    <t>CREMA DE QUESO AZUL 125GR</t>
  </si>
  <si>
    <t>CREMA DE QUESO EMMENTHAL 125GR</t>
  </si>
  <si>
    <t>QUESO IBERICO TRES LECHES 150GR</t>
  </si>
  <si>
    <t>QUESO DE OVEJA CON ACEITUNAS 150GR</t>
  </si>
  <si>
    <t>QUESO BRIE EN LATA 130 GR</t>
  </si>
  <si>
    <t>QUESO PROVOLONE CON OREGANO 150 GR</t>
  </si>
  <si>
    <t>AURICCHIO</t>
  </si>
  <si>
    <t>QUESO BRIE EN LATA KASEREI 125 GR</t>
  </si>
  <si>
    <t>BRIE</t>
  </si>
  <si>
    <t>QUESO FETA FITAKI ORIGINAL 500 GR</t>
  </si>
  <si>
    <t>FITAKI</t>
  </si>
  <si>
    <t>QUESO GORGONZOLA DOLCE CHEESE 200 GR</t>
  </si>
  <si>
    <t>BALLARINI</t>
  </si>
  <si>
    <t>MARGARINA SWISS POTE 225GR</t>
  </si>
  <si>
    <t>MORTADELA LA PREFERIDA X 85GR</t>
  </si>
  <si>
    <t>FUDGE BAZO VELARDE X 200GR</t>
  </si>
  <si>
    <t>BAZO VELARDE</t>
  </si>
  <si>
    <t>CREMA DE QUESO LAIVE SABOR PIZZA SACHET X 80 GR</t>
  </si>
  <si>
    <t>YOGURT</t>
  </si>
  <si>
    <t>YOGURT GRIEGO DANLAC FRASCO VIDRIO X 420 G</t>
  </si>
  <si>
    <t>YOGURT FRESA DANLAC BOTELLA VIDRIO X 900 G        </t>
  </si>
  <si>
    <t>YOGURT AGUAYMANTO DANLAC BOTELLA VIDRIO X 900 G    </t>
  </si>
  <si>
    <t>YOGURT FRUTOS DEL BOSQUE DANLAC BOTELLA VIDRIO X 900 G</t>
  </si>
  <si>
    <t>YOGURT NATURAL DANLAC BOTELLA VIDRIO X 900 G</t>
  </si>
  <si>
    <t>YOGURT FRESA DANLAC FRASCO VIDRIO X 160 G       </t>
  </si>
  <si>
    <t>YOGURT PROBIOTICO SBELT FRESA BOTELLA 1 KG</t>
  </si>
  <si>
    <t>SBELT</t>
  </si>
  <si>
    <t>YOGURT SIN LACTOSA PROBIOTICO LAIVE FRESA BOTELLA 1 KG</t>
  </si>
  <si>
    <t>YOGURT PROBIOTICO LAIVE FRESA BOTELLA 1 KG</t>
  </si>
  <si>
    <t>YOGURT PROBIOTICO LAIVE VAINILLA FRANCESA BOTELLA 1 KG</t>
  </si>
  <si>
    <t>YOGURT PROBIOTICO LAIVE NATURAL BOTELLA 1 KG</t>
  </si>
  <si>
    <t>YOGURT PROBIOTICO LAIVE GUANABANA BOTELLA 1 KG</t>
  </si>
  <si>
    <t>YOGURT PROBIOTICO LAIVE MORA BOTELLA 1 KG</t>
  </si>
  <si>
    <t>YOGURT GLORIA BEBIBLE FRESA BOTELLA 1 KG V.A</t>
  </si>
  <si>
    <t>YOGURT GLORIA BEBIBLE GUANABANA BOTELLA 1 KG V.A</t>
  </si>
  <si>
    <t>YOGURT GLORIA BEBIBLE TUTI FRUTI BOTELLA 1 KG V.A</t>
  </si>
  <si>
    <t>YOGURT GLORIA BEBIBLE NATURAL BOTELLA 1 KG</t>
  </si>
  <si>
    <t>YOGURT GLORIA BEBIBLE DURAZNO BOTELLA 1 KG V.A</t>
  </si>
  <si>
    <t>YOGURT GLORIA BEBIBLE VAINILLA BOTELLA 1 KG V.A</t>
  </si>
  <si>
    <t>YOGURT GLORIA BEBIBLE LUCUMA BOTELLA 1 KG VA</t>
  </si>
  <si>
    <t>YOGURT GLORIA SIN LACTOSA FRESA BOTELLA 1 KG</t>
  </si>
  <si>
    <t>YOGURT GLORIA ACTIBIO VAINILLA BOTELLA 1 KG</t>
  </si>
  <si>
    <t>YOGURT GLORIA SLIM FRESA 1 KG</t>
  </si>
  <si>
    <t>YOGURT GLORIA SLIM VAINILLA 1 KG</t>
  </si>
  <si>
    <t>YOFRESH GLORIA FRESA BOTELLA 970GR</t>
  </si>
  <si>
    <t>YOFRESH GLORIA FRESA BOTELLA 320 G</t>
  </si>
  <si>
    <t>YOGURT GRIEGO DANLAC DESCREMADO FRASCO VIDRIO X 420 GR</t>
  </si>
  <si>
    <t>YOGURT BONLE FRESA BOLSA 1 KG</t>
  </si>
  <si>
    <t>YOLEICITO MIX FRESA C/BOLITAS COLORES X 125 GR</t>
  </si>
  <si>
    <t>YOLEIT</t>
  </si>
  <si>
    <t>YOGURT GLORIA GRIEGO MIEL C/COPA 128GR</t>
  </si>
  <si>
    <t>YOGURT PROBIOTICO LAIVE FRESA GALONERA 1.8 KG</t>
  </si>
  <si>
    <t>YOGURT PROBIOTICO LAIVE VAINILLA FRANCESA GALONERA 1.8 KG</t>
  </si>
  <si>
    <t>YOGURT GRIEGO LAIVE NATURAL 500 GR</t>
  </si>
  <si>
    <t>YOGURT GRIEGO LAIVE MANGO MARACUYA 800 GR</t>
  </si>
  <si>
    <t>YOGURT GRIEGO LAIVE FRESA 0% GRASA VASO 120 G</t>
  </si>
  <si>
    <t>YOGURT GRIEGO LAIVE BLUEBERRY VASO 120 G</t>
  </si>
  <si>
    <t>YOGURT GLORIA BEBIBLE FRESA BOTELLA 180 G V.A</t>
  </si>
  <si>
    <t>YOGURT GLORIA BEBIBLE VAINILLA BOTELLA 180 G V.A</t>
  </si>
  <si>
    <t>YOGURT GLORIA BEBIBLE FRESA BOTELLA 500 G V.A.</t>
  </si>
  <si>
    <t>YOGURT GLORIA BEBIBLE VAINILLA BOTELLA 500 G</t>
  </si>
  <si>
    <t>YOGURT GLORIA BATTIMIX VAINILLA C/ HOJUELA 144 GR</t>
  </si>
  <si>
    <t>YOGURT GLORIA BATTIMIX VAINILLA C/ CHOCO 145 GR</t>
  </si>
  <si>
    <t>YOGURT GLORIA BATTISHAKE FRESA VASO 120 G</t>
  </si>
  <si>
    <t>YOGURT GLORIA FRUTADO FRESA VASO 120 G</t>
  </si>
  <si>
    <t>YOGURT LAIVE MIX SABOR VAINILLA C/ CEREAL BOLITAS CHOCOLATE 125GR</t>
  </si>
  <si>
    <t>YOGURT LAIVE MIX SABOR FRESA C/ CEREAL BOLITAS CHOCOLATE 125GR</t>
  </si>
  <si>
    <t>ALIMENTO LACTEO LAIVE KIDS FRESA X 180 GR</t>
  </si>
  <si>
    <t>YOGURT LAIVE GRIEGO FRESA 500 GR</t>
  </si>
  <si>
    <t>YOGURT GLORIA BATTIMIX FRESA C/CHOCOLATE X 145 GR</t>
  </si>
  <si>
    <t>BEBIDA SHAKE CAPUCCINO BOT 320 ML</t>
  </si>
  <si>
    <t>SHAKE</t>
  </si>
  <si>
    <t>BEBIDA GLORIA PRO CHOCOLATE BOT 330 ML</t>
  </si>
  <si>
    <t>YOGURT LAIVE YOPI FRESA VASO X 80 GR</t>
  </si>
  <si>
    <t>YOGURT PROBIOTICO LAIVE VAINILLA 340 ML</t>
  </si>
  <si>
    <t>YOGURT PROBIOTICO LAIVE FRESA 340 ML</t>
  </si>
  <si>
    <t>YOGURT LAIVE MIX SABOR VAINILLA C/HOJUELAS MAIZ AZUCARADAS 125GR</t>
  </si>
  <si>
    <t>YOGURT YOPIMIX LAIVE SAB/VAINILLA C/BOLITAS CHOCO 100GR</t>
  </si>
  <si>
    <t>YOGURT GRIEGO DANLAC DESCREMADO CON ARANDANO VIDRIO X 420GR</t>
  </si>
  <si>
    <t>YOGURT GLORIA BEBIBLE FRESA BOTELLA 1.7 KG VA</t>
  </si>
  <si>
    <t>YOGURT GLORIA BEBIBLE VAINILLA BOTELLA 1.7 KG V.A</t>
  </si>
  <si>
    <t>YOGURT GLORIA BEBIBLE DURAZNO BOTELLA 1.7KG V.A</t>
  </si>
  <si>
    <t>YOGURT GRIEGO GLORIA FRUTOS ROJOS BOLSA 800 GR</t>
  </si>
  <si>
    <t>YOGURT GRIEGO LAIVE NATURAL 800 GR</t>
  </si>
  <si>
    <t>YOGURT MANGO DANLAC GRIEGO BOTELLA VIDRIO X 900 G</t>
  </si>
  <si>
    <t>YOGURT TIGO PREMIUN ARANDANO C/CHIA POTE 1KG       </t>
  </si>
  <si>
    <t>TIGO</t>
  </si>
  <si>
    <t>YOGURT TIGO PREMIUN MANGO Y MARACUYA POTE 1KG      </t>
  </si>
  <si>
    <t>YOGURT TIGO GRIEGO FRESA 155GR+GRANOLA 20GR</t>
  </si>
  <si>
    <t>YOGURT AGUAYMANTO DANLAC FRASCO VIDRIO X 160 G  </t>
  </si>
  <si>
    <t>YOGURT PROBIOTICO SBELT DURAZNO BOTELLA 1 KG</t>
  </si>
  <si>
    <t>YOGURT PROBIOTICO SBELT VAINILLA BOTELLA 1 KG</t>
  </si>
  <si>
    <t>YOGURT PROBIOTICO SBELT NATURAL BOTELLA 1 KG</t>
  </si>
  <si>
    <t>YOGURT PROBIOTICO SBELT LUCUMA BOTELLA 1 KG</t>
  </si>
  <si>
    <t>YOGURT SIN LACTOSA PROBIOTICO LAIVE VAINILLA BOTELLA 1 KG</t>
  </si>
  <si>
    <t>YOGURT PROBIOTICO LAIVE DURAZNO BOTELLA 1 KG</t>
  </si>
  <si>
    <t>YOGURT PROBIOTICO LAIVE LUCUMA BOTELLA 1 KG</t>
  </si>
  <si>
    <t>YOGURT PROBIOTICO LAIVE MANGO BOTELLA 1 KG</t>
  </si>
  <si>
    <t>YOGURT MILKITO BEBIBLE FRESA BOTELLA 1 KG</t>
  </si>
  <si>
    <t>MILKITO</t>
  </si>
  <si>
    <t>YOGURT GLORIA SLIM DURAZNO 1 KG</t>
  </si>
  <si>
    <t>YOFRESH GLORIA VAINILLA BOTELLA 320 G</t>
  </si>
  <si>
    <t>YOFRESH GLORIA VAINILLA BOTELLA 970GR</t>
  </si>
  <si>
    <t>YOGURT GLORIA ACTIBIO FRESA LINAZA BOTELLA 1 KG</t>
  </si>
  <si>
    <t>YOGURT YOLEIT FRESA PET 1 KG</t>
  </si>
  <si>
    <t>YOLEICITO MIX FRESA C/BOLITAS CHOCOLATE X 125 GR</t>
  </si>
  <si>
    <t>YOLEICITO MIX FRESA C/HOJUELAS 125 GR</t>
  </si>
  <si>
    <t>YOGURT PROBIOTICO SBELT FRESA GALONERA 1.8 KG</t>
  </si>
  <si>
    <t>YOGURT PROBIOTICO LAIVE DURAZNO GALONERA 1.8 KG</t>
  </si>
  <si>
    <t>YOGURT PROBIOTICO LAIVE LUCUMA GALONERA 1.8 KG</t>
  </si>
  <si>
    <t>YOGURT GRIEGO LAIVE DURAZNO 120 G</t>
  </si>
  <si>
    <t>YOGURT GLORIA BEBIBLE DURAZNO BOTELLA 180 G</t>
  </si>
  <si>
    <t>YOGURT GLORIA BEBIBLE LUCUMA BOTELLA 180 G V.A</t>
  </si>
  <si>
    <t>YOPIMIX LAIVE SABOR VAINILLA C/ HOJUELAS DE MAIZ X VASO 100 GR</t>
  </si>
  <si>
    <t>YOGURT LAIVE KIDS SABOR FRESA VASO 120 G</t>
  </si>
  <si>
    <t>YOGURT GLORIA BATTISHAKE VAINILLA VASO 120 G</t>
  </si>
  <si>
    <t>YOGURT GLORIA FRUTADO DURAZNO VASO 120 G</t>
  </si>
  <si>
    <t>BEBIDA SHAKE MOCACCINO BOT 320 ML</t>
  </si>
  <si>
    <t>YOLEICITO YOGURT FRESA VET X 100 GR</t>
  </si>
  <si>
    <t>YOLEICITO MIX VAINILLA C/BOLITAS CHOCOLATE X 125 GR</t>
  </si>
  <si>
    <t>YOLEICITO MIX VAINILLA C/BOLITAS COLORES X 125 GR</t>
  </si>
  <si>
    <t>LECHE LAIVE UHT MILKSHAKE S. CHOCOLATE X 230 ML</t>
  </si>
  <si>
    <t>LECHE LAIVE MILKSHAKE S. CAPUCCINO X 230 ML</t>
  </si>
  <si>
    <t>YOGURT GRIEGO DANLAC DESCREMADO CON MANGO VIDRIO X 420GR</t>
  </si>
  <si>
    <t>YOGURT FRESA LINE DANLAC BOTELLA VIDRIO X 900 GR</t>
  </si>
  <si>
    <t>YOGURT PROBIOTICO LAIVE VAINILLA 180 ML</t>
  </si>
  <si>
    <t>YOLEICITO YOGURT FRESA BOTELLA X 160GR</t>
  </si>
  <si>
    <t>YOGURT GRIEGO DANLAC VASO VIDRIO X 160 G       </t>
  </si>
  <si>
    <t>YOGURT MILKITO VAINILLA DESCREMADO BOTELLA 1.7 KG</t>
  </si>
  <si>
    <t>YOGURT ARANDANO DANLAC GRIEGO BOTELLA VIDRIO X 900 G</t>
  </si>
  <si>
    <t>YOGURT TIGO GRIEGO BEBIBLE FRESA 800GR</t>
  </si>
  <si>
    <t>YOGURT TIGO GRIEGO BEBIBLE FRESA 285GR</t>
  </si>
  <si>
    <t>YOGURT MIO TIGO BEBIBLE FRESA 1.9KG</t>
  </si>
  <si>
    <t>YOGURT MIO TIGO BEBIBLE VAINILLA 1.9KG</t>
  </si>
  <si>
    <t>YOGURT TIGO PREMIUN GRIEGO FRESA 160GR</t>
  </si>
  <si>
    <t>YOGURT TIGO PREMIUN GRIEGO DURAZNO 160GR</t>
  </si>
  <si>
    <t>YOGURT TIGO PREMIUN GRIEGO NATURAL 160GR</t>
  </si>
  <si>
    <t>YOGURT TIGO NATURAL GRIEGO 190GR C/CHANCACA 30GR</t>
  </si>
  <si>
    <t>YOGURT TIGO NATURAL GRIEGO 160GR C/MIEL 25GR</t>
  </si>
  <si>
    <t>YOGURT TIGO NATURAL GRIEGO 160GR C/ALGARROBINA 30GR</t>
  </si>
  <si>
    <t>YOGURT TIGO GRIEGO ALBARICOQUE/DURAZNO 155GR+GRANOLA 20GR</t>
  </si>
  <si>
    <t>YOGURT TIGOMIX VAINILLA BLACK 125GR</t>
  </si>
  <si>
    <t>YOGURT TIGOMIX VAINILLA QUINUA 125GR</t>
  </si>
  <si>
    <t>YOGURT TIGO GRIEGO ARANDANO C/CHIA 155GR+GRANOLA 20GR</t>
  </si>
  <si>
    <t>YOGURT NATURAL DANLAC GRIEGO BOTELLA VIDRIO X 900 G</t>
  </si>
  <si>
    <t>YOGURT LAIVE NUTRILAC FRESA 800GR</t>
  </si>
  <si>
    <t>YOGURT GLORIA GRIEGO ERCA FRUTOS ROJOS VASO 120GR</t>
  </si>
  <si>
    <t>YOGURT LAIVE PROBIOTICOS FRESA VASO X 120GR</t>
  </si>
  <si>
    <t>BEBIDA SHAKE COOKIES &amp; CREM X 320ML</t>
  </si>
  <si>
    <t>YOGURT MILKITO BEBIBLE FRESA BOTELLA 1.7 KG</t>
  </si>
  <si>
    <t>YOGURT YOPIMIX LAIVE VAINILLA C/BOLITAS COLORES 100GR</t>
  </si>
  <si>
    <t>YOGURT GRIEGO LAIVE FRUTOS ROJOS 800 GR</t>
  </si>
  <si>
    <t xml:space="preserve"> 55 dias</t>
  </si>
  <si>
    <t>YOGURT BEBIBLE TIGO C/PULPA DE FRESA 140GR KID</t>
  </si>
  <si>
    <t>YOGURT GLORIA DESCREMADA FRESA BOTELLA 180GR</t>
  </si>
  <si>
    <t>YOGURT GLORIA DESCREMADO VAINILLA BOTELLA 180 G</t>
  </si>
  <si>
    <t>YOGURT GLORIA BEBIBLE FRESA BOTELLA 1 KG</t>
  </si>
  <si>
    <t xml:space="preserve"> 144 dias</t>
  </si>
  <si>
    <t>YOGURT GLORIA TUTI FRUTI BOTELLA 1 KG</t>
  </si>
  <si>
    <t>YOGURT GRIEGO GLORIA MARACUYA MANGO BOLSA X 800 GR</t>
  </si>
  <si>
    <t xml:space="preserve"> 103 dias</t>
  </si>
  <si>
    <t>YOGURT GLORIA BEBIBLE VAINILLA BOTELLA 1 KG</t>
  </si>
  <si>
    <t xml:space="preserve"> 221 dias</t>
  </si>
  <si>
    <t>YOGURT GLORIA BEBIBLE SAUCO BOTELLA 1 KG</t>
  </si>
  <si>
    <t>YOGURT GLORIA BEBIBLE PIÑA BOTELLA 1 KG</t>
  </si>
  <si>
    <t>YOGURT GLORIA PARC DESLACTOSADA FRESA BOTELLA 1 KG</t>
  </si>
  <si>
    <t>YOGURT GLORIA SLIM NATURAL 1 KG</t>
  </si>
  <si>
    <t>YOFRESH GLORIA DURAZNO BOTELLA 320 G</t>
  </si>
  <si>
    <t>YOFRESH GLORIA LUCUMA BOTELLA 320 G</t>
  </si>
  <si>
    <t>YOFRESH GLORIA LUCUMA BOTELLA 970 GR</t>
  </si>
  <si>
    <t>YOFRESH GLORIA DURAZNO BOTELLA 970GR</t>
  </si>
  <si>
    <t>YOGURT YOLEIT DURAZNO PET 1 KG</t>
  </si>
  <si>
    <t>YOGURT YOLEIT VAINILLA PET 1 KG</t>
  </si>
  <si>
    <t>YOGURT YOLEIT GUANABANA PET 1 KG</t>
  </si>
  <si>
    <t xml:space="preserve"> 74 dias</t>
  </si>
  <si>
    <t>YOGURT YOLEICITO VAINILLA VET 100 GR</t>
  </si>
  <si>
    <t>YOLEICITO YOGURT DURAZNO VET 100 GR</t>
  </si>
  <si>
    <t>YOGURT YOLEIT FRESA PET 120 GR</t>
  </si>
  <si>
    <t>YOGURT PROBIOTICO SBELT GUANABANA GALONERA 1.8 KG</t>
  </si>
  <si>
    <t>YOGURT PROBIOTICO SBELT DURAZNO GALONERA 1.8 KG</t>
  </si>
  <si>
    <t>YOGURT GLORIA ACTIBIO FRESA CON LINAZA GALON 1.9 KG</t>
  </si>
  <si>
    <t>YOGURT MILKITO BEBIBLE VAINILLA GALON 1.9 KG</t>
  </si>
  <si>
    <t>YOGURT GLORIA SLIM FRESA GALON 1.9 KG</t>
  </si>
  <si>
    <t>YOGURT GLORIA SLIM VAINILLA GALON 1.9 KG</t>
  </si>
  <si>
    <t>YOGURT LAIVE KIDS SABOR VAINILLA VASO 120 G</t>
  </si>
  <si>
    <t>YOGURT PURA VIDA BATIDITO FRESA VASO 80 G</t>
  </si>
  <si>
    <t>PURA VIDA</t>
  </si>
  <si>
    <t>ALIMENTO LACTEO LAIVE KIDS VAINILLA X 180 GR</t>
  </si>
  <si>
    <t>BEBIDA SHAKE CHOCOLATE BOT 330 ML</t>
  </si>
  <si>
    <t>YOLEICITO MIX VAINILLA C/HOJUELAS X 125 GR</t>
  </si>
  <si>
    <t>YOLEIT YOGURT FRUTADO FRESA VASO X 120 GR</t>
  </si>
  <si>
    <t>YOGURT PROBIOTICO LAIVE DURAZNO 340 ML</t>
  </si>
  <si>
    <t>YOGURT LAIVE BIO DEFENSA MORA 100ML</t>
  </si>
  <si>
    <t xml:space="preserve"> 80 dias</t>
  </si>
  <si>
    <t>YOGURT YOLEIT LUCUMA X 1LT</t>
  </si>
  <si>
    <t>YOGURT MILKITO BEBIBLE VAINILLA BOTELLA 1.7 KG</t>
  </si>
  <si>
    <t>YOGURT LAIVE NUTRILAC VAINILLA 800GR</t>
  </si>
  <si>
    <t>YOGURT GLORIA GRIEGO NATURAL VASO 120GR</t>
  </si>
  <si>
    <t>YOGURT LAIVE PROBIOTICOS VAINILLA VASO X 120GR</t>
  </si>
  <si>
    <t>YOGURT BIO DEFENSA FRESA 100GR</t>
  </si>
  <si>
    <t>YOGURT SBELT FRESA FACIL DIGESTION 1KG</t>
  </si>
  <si>
    <t>YOGURT SBELT FACIL DIGESTION FRESA 1.8KG</t>
  </si>
  <si>
    <t>YOGURT SBELT VAINILLA 1.8KG</t>
  </si>
  <si>
    <t>YOGURT PROBIOTICO LAIVE FRESA 180 ML</t>
  </si>
  <si>
    <t>YOGURT PROBIOTICO LAIVE YOPISHAKE 180 ML</t>
  </si>
  <si>
    <t>YOG. FRESA PROBIOTICO SIN LACTOSA X 1.8 KG.</t>
  </si>
  <si>
    <t>LECHE LAIVE DELI AVENA BOTELLA 250ML</t>
  </si>
  <si>
    <t>YOGURT BIO DEFENSA VAINILLA 100GR</t>
  </si>
  <si>
    <t xml:space="preserve"> 102 dias</t>
  </si>
  <si>
    <t>YOGURT LAIVE PROBIOTICOS DURAZNO VASO X 120GR</t>
  </si>
  <si>
    <t>YOGURT PROTEINA + SABOR VAINILLA NEGRO 800GR</t>
  </si>
  <si>
    <t>YOGURT TIGO GRIEGO BEBIBLE ARANDANO C/CHIA 800GR</t>
  </si>
  <si>
    <t>YOGURT TIGO GRIEGO BEBIBLE VAINILLA 800GR</t>
  </si>
  <si>
    <t>YOGURT TIGO GRIEGO BEBIBLE ARANDANO C/CHIA 285GR</t>
  </si>
  <si>
    <t>YOGURT TIGO GRIEGO BEBIBLE VAINILLA 285GR</t>
  </si>
  <si>
    <t>YOGURT TIGOMIX HOJUELAS AZUCARADAS 125G</t>
  </si>
  <si>
    <t>YOGURT TIGOMIX C/BOLITAS DE CHOCOLATE 125G</t>
  </si>
  <si>
    <t xml:space="preserve"> 147 dias</t>
  </si>
  <si>
    <t>YOGURT TIGOMIX C/GRAGEAS 125GR</t>
  </si>
  <si>
    <t xml:space="preserve"> 203 dias</t>
  </si>
  <si>
    <t>YOGURT BEBIBLE TIGO C/PULPA DE DURAZNO 140GR KID</t>
  </si>
  <si>
    <t>YOGURT GRIEGO SENSACIONES C/FUDGE CAPUCCINO 180GR</t>
  </si>
  <si>
    <t>YOGURT GRIEGO SENSACIONES C/FUDGE CARAMELO 180GR</t>
  </si>
  <si>
    <t>YOGURT GRIEGO SENSACIONES C/FUDGE CHOCOLATE 180GR</t>
  </si>
  <si>
    <t>YOGURT TIGO GRIEGO NATURAL S/AZUCAR 1KG       </t>
  </si>
  <si>
    <t>YOGURT TIGO GRIEGO NATURAL DESCREMADO 1KG       </t>
  </si>
  <si>
    <t>YOGURT TIGO GRIEGO FRUTOS ROJOS 1KG       </t>
  </si>
  <si>
    <t xml:space="preserve"> 161 dias</t>
  </si>
  <si>
    <t>YOGURT TIGO PREMIUN ARANDANO 160GR</t>
  </si>
  <si>
    <t>YOGURT DESCRE. GLORIA LUCUMA GALON X 1.7 KG</t>
  </si>
  <si>
    <t xml:space="preserve"> 168 dias</t>
  </si>
  <si>
    <t>BEBIDA GLORIA PRO UHT TRIPLE ZERO 320 ML</t>
  </si>
  <si>
    <t>YOGURT GLORIA GRIEGO NATURAL 800GR</t>
  </si>
  <si>
    <t>YOGURT GLORIA BEBIBLE LUCUMA BOTELLA 180 G</t>
  </si>
  <si>
    <t>YOGURT GLORIA BEBIBLE VAINILLA BOTELLA 1.7 KG</t>
  </si>
  <si>
    <t>YOGURT TIGO PREMIUN NATURAL 400 GR S/AZUCAR   </t>
  </si>
  <si>
    <t>YOGURT GLORIA DURAZNO GALON X 1.7 KG</t>
  </si>
  <si>
    <t xml:space="preserve"> 1273 dias</t>
  </si>
  <si>
    <t>YOGURT GLORIA  FRESA BOTELLA 500 G</t>
  </si>
  <si>
    <t xml:space="preserve"> 540 dias</t>
  </si>
  <si>
    <t>YOGURT GLORIA GUANABANA BOTELLA 1 KG</t>
  </si>
  <si>
    <t xml:space="preserve"> 270 dias</t>
  </si>
  <si>
    <t>YOGURT GLORIA DURAZNO BOTELLA 1 KG</t>
  </si>
  <si>
    <t>YOGURT GLORIA BEBIBLE LUCUMA BOTELLA X 1 KG</t>
  </si>
  <si>
    <t>YOGURT VASO</t>
  </si>
  <si>
    <t>YOGURT LAIVE MIX SABOR VAINILLA C/ CEREAL BOLITAS DE COLORES 125 GR</t>
  </si>
  <si>
    <t>FRUTAS Y VERDURAS</t>
  </si>
  <si>
    <t>FRUTA</t>
  </si>
  <si>
    <t>PEPINO MELON KG</t>
  </si>
  <si>
    <t>PERA KG</t>
  </si>
  <si>
    <t>GRANADILLA KG</t>
  </si>
  <si>
    <t>UVA RED GLOBE KG</t>
  </si>
  <si>
    <t>MANDARINA MEDIANA KG</t>
  </si>
  <si>
    <t>MANZANA CHILENA ROJA KG</t>
  </si>
  <si>
    <t>MANZANA CHILENA VERDE KG</t>
  </si>
  <si>
    <t>MANZANA ROYAL GALA KG</t>
  </si>
  <si>
    <t>UVA VERDE KG</t>
  </si>
  <si>
    <t>DURAZNO KG</t>
  </si>
  <si>
    <t>TUNA KG</t>
  </si>
  <si>
    <t>NARANJA HUANDO KG</t>
  </si>
  <si>
    <t>NARANJA TANGELO KG</t>
  </si>
  <si>
    <t>KIWI KG</t>
  </si>
  <si>
    <t>AGUAYMANTO KG</t>
  </si>
  <si>
    <t>ARANDANOS KG</t>
  </si>
  <si>
    <t>FRESA KG</t>
  </si>
  <si>
    <t>MELON KG</t>
  </si>
  <si>
    <t>MORAS KG</t>
  </si>
  <si>
    <t>CHIRIMOYA KG</t>
  </si>
  <si>
    <t>SANDIA KG</t>
  </si>
  <si>
    <t>PIÑA GOLDEN KG</t>
  </si>
  <si>
    <t>MANZANA DE AGUA KG</t>
  </si>
  <si>
    <t>CIRUELA KG</t>
  </si>
  <si>
    <t>MARACUYA KG</t>
  </si>
  <si>
    <t>PLATANO MANZANA</t>
  </si>
  <si>
    <t>PLATANO SEDA</t>
  </si>
  <si>
    <t>PLATANO ISLEÑO</t>
  </si>
  <si>
    <t>PAPAYA REGIONAL KG</t>
  </si>
  <si>
    <t>MANGO JADE KG</t>
  </si>
  <si>
    <t>SANDIA PROCESADA KG</t>
  </si>
  <si>
    <t>PIÑA GOLDEN PROCESADA KG</t>
  </si>
  <si>
    <t>MANZANA CHILENA VERDE ENVASADA KG</t>
  </si>
  <si>
    <t>MANZANA CHILENA ROJA ENVASADA KG</t>
  </si>
  <si>
    <t>PERA ENVASADA KG</t>
  </si>
  <si>
    <t>DURAZNO ENVASADO KG</t>
  </si>
  <si>
    <t>PAPAYA REGIONAL PROCESADA KG</t>
  </si>
  <si>
    <t>MANGO KENT KG</t>
  </si>
  <si>
    <t>MANZANA ROYAL GALA ENVASADA KG</t>
  </si>
  <si>
    <t>CASCARA DE PIÑA GOLDEN KG</t>
  </si>
  <si>
    <t>LUCUMA KG</t>
  </si>
  <si>
    <t>PLATANO SEDA LIMEÑO</t>
  </si>
  <si>
    <t>MANDARINA SIN PEPA KG</t>
  </si>
  <si>
    <t>MANZANA ISRAEL KG</t>
  </si>
  <si>
    <t>MANGO EDWAR KG</t>
  </si>
  <si>
    <t>NARANJA REGIONAL KG</t>
  </si>
  <si>
    <t>NARANJA VALENCIA KG</t>
  </si>
  <si>
    <t>GRANADA KG</t>
  </si>
  <si>
    <t>PULPA DW MARACUYA FRESCA KG</t>
  </si>
  <si>
    <t>LIMA KG</t>
  </si>
  <si>
    <t>CEREZA KG</t>
  </si>
  <si>
    <t>FRAMBUESA KG</t>
  </si>
  <si>
    <t>UVA NEGRA KG</t>
  </si>
  <si>
    <t>GUANABANA KG</t>
  </si>
  <si>
    <t>PLATANO CAPIRONA</t>
  </si>
  <si>
    <t>PIÑA HAWAINA ENVASADA KG</t>
  </si>
  <si>
    <t>CARAMBOLA KG</t>
  </si>
  <si>
    <t>CAMU CAMU FRESCO KG</t>
  </si>
  <si>
    <t>UVA ITALIANA KG</t>
  </si>
  <si>
    <t>FUTAS Y VERDURAS LIQUIDACION</t>
  </si>
  <si>
    <t>LIMON KG (LIQUIDACION)</t>
  </si>
  <si>
    <t>PALTA KG (LIQUIDACION)</t>
  </si>
  <si>
    <t>GRANADILLA KG (LIQUIDACION)</t>
  </si>
  <si>
    <t>MANZANA CHILENA VERDE (LIQUIDACION) KG</t>
  </si>
  <si>
    <t>MANZANA CHILENA ROJA (LIQUIDACION) KG</t>
  </si>
  <si>
    <t>MANDARINA MEDIANA LIQUIDACION KG</t>
  </si>
  <si>
    <t>RABANITO (LIQUIDACION) KG</t>
  </si>
  <si>
    <t>NARANJA HUANDO LIQUIDACION  KG</t>
  </si>
  <si>
    <t>MARACUYA LIQUIDACION KG</t>
  </si>
  <si>
    <t>AJI ESCABECHE (LIQUIDACION)KG</t>
  </si>
  <si>
    <t>MANZANA ROYAL GALA (LIQUIDACION)KG</t>
  </si>
  <si>
    <t>TOMATE (LIQUIDACION) KG</t>
  </si>
  <si>
    <t>PLATANO VERDE (LIQUIDACION) KG</t>
  </si>
  <si>
    <t>PAPA CANCHAN (LIQUIDACION) KG</t>
  </si>
  <si>
    <t>ROCOTO (LIQUIDACION) KG</t>
  </si>
  <si>
    <t>OLLUCO (LIQUIDACION) KG</t>
  </si>
  <si>
    <t>PAPA AMARILLA (LIQUIDACION) KG</t>
  </si>
  <si>
    <t>CAMOTE MORADO (LIQUIDACION)KG</t>
  </si>
  <si>
    <t>LIMON TAHITI KG (LIQUIDACION)</t>
  </si>
  <si>
    <t>CAMOTE AMARILLO (LIQUIDACION) KG</t>
  </si>
  <si>
    <t>KION LIQUIDACION KG</t>
  </si>
  <si>
    <t>CEBOLLA ROJA LIQUIDACION KG</t>
  </si>
  <si>
    <t>PERA (LIQUIDACION) KG</t>
  </si>
  <si>
    <t>MANZANA DE AGUA (LIQUIDACION) KG</t>
  </si>
  <si>
    <t>ZANAHORIA (LIQUIDACION) KG</t>
  </si>
  <si>
    <t>PAPA PERUANITA KG</t>
  </si>
  <si>
    <t>VERDURA</t>
  </si>
  <si>
    <t>TOMATE KG</t>
  </si>
  <si>
    <t>ZANAHORIA KG</t>
  </si>
  <si>
    <t>REPOLLO KG</t>
  </si>
  <si>
    <t>AJI ESCABECHE KG</t>
  </si>
  <si>
    <t>BETERRAGA KG</t>
  </si>
  <si>
    <t>LIMON KG</t>
  </si>
  <si>
    <t>CAMOTE AMARILLO KG</t>
  </si>
  <si>
    <t>PAPA CANCHAN KG</t>
  </si>
  <si>
    <t>PAPA AMARILLA KG</t>
  </si>
  <si>
    <t>PALTA KG</t>
  </si>
  <si>
    <t>ZAPALLO KG</t>
  </si>
  <si>
    <t>ROCOTO KG</t>
  </si>
  <si>
    <t>MAIZ MORADO KG</t>
  </si>
  <si>
    <t>KION KG</t>
  </si>
  <si>
    <t>AJO KG</t>
  </si>
  <si>
    <t>CAMOTE MORADO KG</t>
  </si>
  <si>
    <t>COL CHINA KG</t>
  </si>
  <si>
    <t>OLLUCO KG</t>
  </si>
  <si>
    <t>PIMIENTO KG</t>
  </si>
  <si>
    <t>ALBAHACA KG</t>
  </si>
  <si>
    <t>APIO KG</t>
  </si>
  <si>
    <t>BROCOLI KG</t>
  </si>
  <si>
    <t>CAIGUA KG</t>
  </si>
  <si>
    <t>CEBOLLA CHINA KG</t>
  </si>
  <si>
    <t>CHAMPIÑOM KG</t>
  </si>
  <si>
    <t>CHOCLO</t>
  </si>
  <si>
    <t>COLIFLOR KG</t>
  </si>
  <si>
    <t>CULANTRO KG</t>
  </si>
  <si>
    <t>ESPARRAGO KG</t>
  </si>
  <si>
    <t>ESPINACA KG</t>
  </si>
  <si>
    <t>LECHUGA AMERICANA KG</t>
  </si>
  <si>
    <t>MANZANILLA KG</t>
  </si>
  <si>
    <t>PEREJIL KG</t>
  </si>
  <si>
    <t>PORO KG</t>
  </si>
  <si>
    <t>RABANITO KG</t>
  </si>
  <si>
    <t>VAINITA KG</t>
  </si>
  <si>
    <t>CEBOLLA ROJA KG</t>
  </si>
  <si>
    <t>COL MORADA FRESCA KG</t>
  </si>
  <si>
    <t>COLANTAO FRESCO KG</t>
  </si>
  <si>
    <t>ROMERO KG</t>
  </si>
  <si>
    <t>TOMATE CHERRY KG</t>
  </si>
  <si>
    <t>LECHUGA REGIONAL KG</t>
  </si>
  <si>
    <t>PLATANO VERDE</t>
  </si>
  <si>
    <t>LIMON TAHITI KG</t>
  </si>
  <si>
    <t>CEBOLLA BLANCA KG</t>
  </si>
  <si>
    <t>ZAPALLO ITALIANO KG</t>
  </si>
  <si>
    <t>AJI DULCE KG</t>
  </si>
  <si>
    <t>PEPINO AMERICANO KG</t>
  </si>
  <si>
    <t>ARVERJA FRESCA KG</t>
  </si>
  <si>
    <t>MIXTURA ARVERJA + ZANAHORIA KG</t>
  </si>
  <si>
    <t>CHOCLO DESGRANADO KG</t>
  </si>
  <si>
    <t>LECHUGA ORGANICA MORADA KG</t>
  </si>
  <si>
    <t>PITAHAYA ROSA KG</t>
  </si>
  <si>
    <t>PITAHAYA DRAGON AMARILLO KG</t>
  </si>
  <si>
    <t>PAPA COCTEL KG</t>
  </si>
  <si>
    <t>AJI LIMO KG</t>
  </si>
  <si>
    <t>FRIJOL CHINO KG</t>
  </si>
  <si>
    <t>HABAS VERDE KG</t>
  </si>
  <si>
    <t>HIERBA BUENA KG</t>
  </si>
  <si>
    <t>NABO KG</t>
  </si>
  <si>
    <t>ACELGA KG</t>
  </si>
  <si>
    <t>EUCALIPTO KG</t>
  </si>
  <si>
    <t>HUACATAY KG</t>
  </si>
  <si>
    <t>AJI CHARAPITA</t>
  </si>
  <si>
    <t>AJO PELADO KG</t>
  </si>
  <si>
    <t>AJI ESCABECHE ENVASADA KG</t>
  </si>
  <si>
    <t>PAPA HUAYRO KG</t>
  </si>
  <si>
    <t>ALCACHOFA KG</t>
  </si>
  <si>
    <t>BERENJENA KG</t>
  </si>
  <si>
    <t>MENTA KG</t>
  </si>
  <si>
    <t>ZANAHORIA BEBE ENVASADO KG</t>
  </si>
  <si>
    <t>YUCA KG</t>
  </si>
  <si>
    <t xml:space="preserve"> 262 dias</t>
  </si>
  <si>
    <t>COCONA KG</t>
  </si>
  <si>
    <t xml:space="preserve"> 6249 dias</t>
  </si>
  <si>
    <t>ZANAHORIA ENVASADA KG</t>
  </si>
  <si>
    <t>PIMIENTO ENVASADO KG</t>
  </si>
  <si>
    <t>MIXTURA DE VERDURAS ENVASADO</t>
  </si>
  <si>
    <t>NABO ENVASADO</t>
  </si>
  <si>
    <t>VAINITA ENVASADO KG</t>
  </si>
  <si>
    <t>COL MORADA ENVASADA</t>
  </si>
  <si>
    <t>HABAS VERDES ENVASADA KG</t>
  </si>
  <si>
    <t>ARVERJA ENVASADO</t>
  </si>
  <si>
    <t>CHOCLITO BEBE ENVASADO KG</t>
  </si>
  <si>
    <t>ANIS FRESCO KG</t>
  </si>
  <si>
    <t>TOMATE ENVASADO KG</t>
  </si>
  <si>
    <t>ROCOTO ENVASADO KG</t>
  </si>
  <si>
    <t>ZAPALLO ITALIANO ENVASADO KG</t>
  </si>
  <si>
    <t>CAIGUA ENVASADA KG</t>
  </si>
  <si>
    <t>RABANITO ENVASADO KG</t>
  </si>
  <si>
    <t>ARVERJA FRESCA DESGRANADA ENVASADA KG</t>
  </si>
  <si>
    <t>COCONA ENVASADA KG</t>
  </si>
  <si>
    <t>COLANTAO FRESCA ENVASADA KG</t>
  </si>
  <si>
    <t xml:space="preserve"> 345 dias</t>
  </si>
  <si>
    <t>ZANAHORIA PROCESADA KG</t>
  </si>
  <si>
    <t>OLLUCO PROCESADO KG</t>
  </si>
  <si>
    <t>JALAPEÑO ENVASADO KG</t>
  </si>
  <si>
    <t>VAINITA BEBE KG</t>
  </si>
  <si>
    <t>PORO BEBE KG</t>
  </si>
  <si>
    <t>PEPINO HIDROPONICO KG</t>
  </si>
  <si>
    <t>ENSALADA MIXTA KG</t>
  </si>
  <si>
    <t>PIMIENTO DE COLORES KG</t>
  </si>
  <si>
    <t>FLORES COMESTIBLES</t>
  </si>
  <si>
    <t>AJI DULCE DE COLORES ENVASADO KG</t>
  </si>
  <si>
    <t>PREPARADO DE TALLARIN SALTADO</t>
  </si>
  <si>
    <t>ROLLO DE HOJA BIJAO + SOGA</t>
  </si>
  <si>
    <t>CALABAZA FRESCA KG</t>
  </si>
  <si>
    <t>PALLAR VERDE FRESCO KG</t>
  </si>
  <si>
    <t>IMPORTACIONES</t>
  </si>
  <si>
    <t>ARTICULOS DEL HOGAR</t>
  </si>
  <si>
    <t>HOGAR</t>
  </si>
  <si>
    <t>TOALLA CON CAPUCHA DISNEY</t>
  </si>
  <si>
    <t>TOALLA ALGODON DISNEY</t>
  </si>
  <si>
    <t xml:space="preserve"> 224 dias</t>
  </si>
  <si>
    <t>JUGUETE PARA PERROS</t>
  </si>
  <si>
    <t>TOALLA PLAYERA REDONDA DISNEY</t>
  </si>
  <si>
    <t xml:space="preserve"> 238 dias</t>
  </si>
  <si>
    <t>HERVIDOR ELECTRICO 1.6LT DINOS/LY-1331</t>
  </si>
  <si>
    <t>ROPA DE PERRO/CORREA</t>
  </si>
  <si>
    <t>TOMATODO BOLITA DIBUJOS</t>
  </si>
  <si>
    <t>TOMATODO DIBUJOS</t>
  </si>
  <si>
    <t>CALABAZA OLLA HALLOWEN</t>
  </si>
  <si>
    <t>BOTELLA SWITFCH 400ML</t>
  </si>
  <si>
    <t>PACK HERMETICO + BOTELLA</t>
  </si>
  <si>
    <t>BEBETODO HERMETICO SORBETE NIÑA REY 350 ML TTV007000</t>
  </si>
  <si>
    <t xml:space="preserve"> 71 dias</t>
  </si>
  <si>
    <t>BEBETODO HERMETICO PRESS NIÑA REY 350 ML TTV009000</t>
  </si>
  <si>
    <t>BEBETODO HERMETICO PRESS FEMENINO REY 500 ML TTV018000</t>
  </si>
  <si>
    <t>BEBETODO HERMETICO PRESS MASCULINO REY 500 ML TTV017000</t>
  </si>
  <si>
    <t>BACIN DIDÁCTICO HIPPO C/TAPA NIÑA BCX020087</t>
  </si>
  <si>
    <t>BACIN DIDÁCTICO HIPPO C/TAPA NIÑO BCX021098</t>
  </si>
  <si>
    <t>MECEDORA PONY NIÑO MDX0020L2</t>
  </si>
  <si>
    <t>MECEDORA PONY NIÑA MDX3021L2</t>
  </si>
  <si>
    <t xml:space="preserve"> 240 dias</t>
  </si>
  <si>
    <t>BEBETODO DECCO 700ML FEMENINO TTV0360HT</t>
  </si>
  <si>
    <t>BEBETODO BIO LIFE 400 ML SORBETE DISNEY FROZEN TTV0222HT</t>
  </si>
  <si>
    <t xml:space="preserve"> 719 dias</t>
  </si>
  <si>
    <t>TERMO HOGAR 0.6 L THO009100</t>
  </si>
  <si>
    <t>SET ESCOLAR N°16 RWX034300</t>
  </si>
  <si>
    <t>SET ESCOLAR N°15 RWX034200</t>
  </si>
  <si>
    <t>BOTELLA TOMATODO RIGID 32 OZ COD:1553</t>
  </si>
  <si>
    <t>BOTELLA TOMATODO ATLAUA 28 OZ (TRITAN) COD:6017</t>
  </si>
  <si>
    <t>BOTELLA TOMATODO MIRAGE DOBLE PARED 28 OZ COD:853</t>
  </si>
  <si>
    <t>BEBETODO KENZO 1.1L TTV030000</t>
  </si>
  <si>
    <t>REY</t>
  </si>
  <si>
    <t>JARRA CRISTALUX 4L CON TAPA JRX027000</t>
  </si>
  <si>
    <t>BEBETODO BIO LIFE 1L TTV025500</t>
  </si>
  <si>
    <t>BEBETODO FRESH 700ML TTVO38000</t>
  </si>
  <si>
    <t>BOTELLA PET 375 CC TAPA SPRAY</t>
  </si>
  <si>
    <t>TAPER 3 COMPART C/TAPA</t>
  </si>
  <si>
    <t>TOMATODO ESPACIAL C/LUCES AJ4752V</t>
  </si>
  <si>
    <t xml:space="preserve"> 191 dias</t>
  </si>
  <si>
    <t>COJIN CIRCULAR/MARVEL 40X40CM JAM0001</t>
  </si>
  <si>
    <t>COJIN CIRCULAR/HELLO KITTY 40X40CM JAH0006</t>
  </si>
  <si>
    <t>COJIN CUADRADO FLOREADO 42X42CM 5413</t>
  </si>
  <si>
    <t>BEBETODO BIO LIFE 400ML COBERTOR TTV022600</t>
  </si>
  <si>
    <t>BEBETODO BIO LIFE 400ML SORBETE TTV022000</t>
  </si>
  <si>
    <t>BEBETODO BIO LIFE 750ML TTV024700</t>
  </si>
  <si>
    <t>BEBETODO FRESH 1LT TTV039000</t>
  </si>
  <si>
    <t>CESTO FRESH CTX017000</t>
  </si>
  <si>
    <t>ORGANIZADOR PRAKTICO DECO 2 NIV MINNIE OGX077900</t>
  </si>
  <si>
    <t>COLGADOR MULTIPLE OVALADO C/GANCHO X 20PINZAS</t>
  </si>
  <si>
    <t>TOMATODO YANG 32 OZ COD:652133</t>
  </si>
  <si>
    <t>HUESOS VOCALES DE MASCOTAS</t>
  </si>
  <si>
    <t>PEINE DE PERROS</t>
  </si>
  <si>
    <t xml:space="preserve"> 149 dias</t>
  </si>
  <si>
    <t>TOMATODO QUEEN</t>
  </si>
  <si>
    <t>DISFRAZ SUPER HEROES VARIOS</t>
  </si>
  <si>
    <t>CALABAZA HALLOWEN BRUJA C/ESCOBA</t>
  </si>
  <si>
    <t>CALABAZA HALLOWEN FANTASMA</t>
  </si>
  <si>
    <t>DISFRAZ SUPER HEROES ADVENGERS NIÑO</t>
  </si>
  <si>
    <t>TAZA MUG CARITA FELIZ</t>
  </si>
  <si>
    <t xml:space="preserve"> 178 dias</t>
  </si>
  <si>
    <t>JARRA ELECTRICA 2LT (BM-0403)</t>
  </si>
  <si>
    <t>SARTEN MATERIAL GRANITO (JL-2124)</t>
  </si>
  <si>
    <t>CROCS GOKU (DBSFS6)</t>
  </si>
  <si>
    <t xml:space="preserve"> 114 dias</t>
  </si>
  <si>
    <t>CROCS PAW PATROL (934243.1)</t>
  </si>
  <si>
    <t>CROCS MINNIE (DNS571)</t>
  </si>
  <si>
    <t>CROCS FROZEN (ZDNCC004)</t>
  </si>
  <si>
    <t>CROCS HELLO KITTY (HKS304)</t>
  </si>
  <si>
    <t>CROCS MICKEY/PLUTO (ZDNCC001)</t>
  </si>
  <si>
    <t>BOTELLA 590 SCOOL</t>
  </si>
  <si>
    <t>BOTELLA PCS</t>
  </si>
  <si>
    <t>TAPER HERMETICO 350</t>
  </si>
  <si>
    <t xml:space="preserve"> 135 dias</t>
  </si>
  <si>
    <t>TAPER CUADRADO</t>
  </si>
  <si>
    <t>BOTELLA TRITAN 700ML</t>
  </si>
  <si>
    <t xml:space="preserve"> 484 dias</t>
  </si>
  <si>
    <t>BOTELLA LINEAS 500ML</t>
  </si>
  <si>
    <t>BOTELLA 600ML</t>
  </si>
  <si>
    <t>BOTELLA PP 650ML</t>
  </si>
  <si>
    <t xml:space="preserve"> 347 dias</t>
  </si>
  <si>
    <t>TAPER HERMETICO 700ML</t>
  </si>
  <si>
    <t>PORTA SNACK 280ML</t>
  </si>
  <si>
    <t>KEEP BOTELLA COLORES</t>
  </si>
  <si>
    <t xml:space="preserve"> 128 dias</t>
  </si>
  <si>
    <t>TAPER HERMETICO KIDO</t>
  </si>
  <si>
    <t>TAPER RECTANGULAR KIDO</t>
  </si>
  <si>
    <t>MOCHILA ARTESCO MINIMOCHILABAG 1306</t>
  </si>
  <si>
    <t>SCOOL RANGER SONIC SET MOCH MED EVA 3D</t>
  </si>
  <si>
    <t>66540-2/XCYDB SET DE VASOS DE COLORES 6PCS</t>
  </si>
  <si>
    <t xml:space="preserve"> 360 dias</t>
  </si>
  <si>
    <t>BABEROS ANIMALITOS</t>
  </si>
  <si>
    <t>PELUCHE PERRITO IMPORTADO</t>
  </si>
  <si>
    <t>CANASTA TEJIDO GOLDEN</t>
  </si>
  <si>
    <t>REGALO DIA DE LA AMISTAD</t>
  </si>
  <si>
    <t>REGALO DIA DE LA AMISTAD TRAPPE</t>
  </si>
  <si>
    <t>SET ESCOLAR DISNEY MICKEY (BEBETODO+TAP. CUAD.+ TAP. REC.) RWX044600</t>
  </si>
  <si>
    <t>SET ESCOLAR DISNEY HADAS (BEBETODO+TAP. CUAD.+ TAP. REC.)  RWX044500</t>
  </si>
  <si>
    <t>SET ESCOLAR DISNEY TOY STORY (BEBETODO+TAP. CUAD.+ TAP. REC.) RWX044700</t>
  </si>
  <si>
    <t>SET ESCOLAR DISNEY FROZEN (BEBETODO+TAP. CUAD.+ TAP. REC.) RWX044400</t>
  </si>
  <si>
    <t>BEBETODO HERMETICO SORBETE NIÑO REY 350 ML TTV006000</t>
  </si>
  <si>
    <t xml:space="preserve"> 197 dias</t>
  </si>
  <si>
    <t>BEBETODO HERMETICO PRESS NIÑO REY 350 ML TTV008000</t>
  </si>
  <si>
    <t xml:space="preserve"> 302 dias</t>
  </si>
  <si>
    <t>AZUCARERO IMPERIAL GIGANTE C/TAPA AZX010000</t>
  </si>
  <si>
    <t>CANASTA TAVARUA RATAN CNX031000</t>
  </si>
  <si>
    <t>BOLOS X 4 TAMAÑOS TZX019090</t>
  </si>
  <si>
    <t>BEBETODO DECCO 1L FEMENINO TTV0370HT</t>
  </si>
  <si>
    <t>BEBETODO BIO LIFE 400 ML SORBETE DISNEY MICKEY TTV0223HT</t>
  </si>
  <si>
    <t xml:space="preserve"> 1103 dias</t>
  </si>
  <si>
    <t>BEBETODO BIO LIFE 400 ML COBERTOR DISNEY MINNIE TTV0226HT</t>
  </si>
  <si>
    <t>BEBETODO KENZO 1.1 L DISNEY MINNIE TTV030391</t>
  </si>
  <si>
    <t>BEBETODO KENZO 1.1 L DISNEY MICKEY TTV030290</t>
  </si>
  <si>
    <t>TERMO HOGAR 1.0 L THO009200</t>
  </si>
  <si>
    <t>TERMO HOGAR 1.8 L THO009300</t>
  </si>
  <si>
    <t xml:space="preserve"> 455 dias</t>
  </si>
  <si>
    <t>BAÑERA ANATOMICA ACUARIUM CLARIFICADO BÑX0050CL</t>
  </si>
  <si>
    <t>BAÑERA AQUA BABY DECORADA BÑX0101L4</t>
  </si>
  <si>
    <t>BAÑERA AQUA BABY DECORADA CLARIFICADA BÑX0102L4</t>
  </si>
  <si>
    <t xml:space="preserve"> 818 dias</t>
  </si>
  <si>
    <t>TOMATODO C017 PLASTICO 750 ML</t>
  </si>
  <si>
    <t>TOMATODO C018 PLASTICO 750 ML</t>
  </si>
  <si>
    <t>TOMATODO C020 PLASTICO 750 ML</t>
  </si>
  <si>
    <t>CANASTA DE METAL 28 CM</t>
  </si>
  <si>
    <t>TAZA TERMICA CON LABRADO 11OZ</t>
  </si>
  <si>
    <t>TAPER DE SILICONA 350/500/800/1200 ML</t>
  </si>
  <si>
    <t>BOTELLA TOMATODO UPTOWN 28 OZ COD:8579</t>
  </si>
  <si>
    <t>SET DE BELLEZA</t>
  </si>
  <si>
    <t>COLGADOR DE ROPA DISEÑO</t>
  </si>
  <si>
    <t>ROSA CON PÉTALOS DE JABÓN</t>
  </si>
  <si>
    <t>ROSAS CON LUCES DECORATIVA</t>
  </si>
  <si>
    <t>PORTA RETRATO DE MANZANA</t>
  </si>
  <si>
    <t>RELOJ DESPERTADOR ANIMALITOS</t>
  </si>
  <si>
    <t>SET DE CUCHARONES BAMBOO</t>
  </si>
  <si>
    <t>RAYADOR CARRETILLERO</t>
  </si>
  <si>
    <t>RAYADOR MANZANA</t>
  </si>
  <si>
    <t>SET TABLA + CUCHILLO</t>
  </si>
  <si>
    <t>ORGANIZADOR DE MENESTRAS</t>
  </si>
  <si>
    <t>CUCHARON DE ARROZ CONEJO</t>
  </si>
  <si>
    <t>SET COLADOR + TAZON</t>
  </si>
  <si>
    <t>BOWL CON TAPA 22 CM</t>
  </si>
  <si>
    <t>BOWL ANCHO</t>
  </si>
  <si>
    <t>POMITO DE LIGAS</t>
  </si>
  <si>
    <t>TERMO JIRAFITA</t>
  </si>
  <si>
    <t>GANCHOS KAWAII DISEÑOS</t>
  </si>
  <si>
    <t>VELAS MAGIC RELIGHTING CANDLES</t>
  </si>
  <si>
    <t>ILUSION</t>
  </si>
  <si>
    <t>JARRA CRISTALUX 2.5L CON TAPA JRX025000</t>
  </si>
  <si>
    <t>CONTENEDOR HERMETICO REY 2L</t>
  </si>
  <si>
    <t>TAZON ITALIANO CON TAPA TZX023500</t>
  </si>
  <si>
    <t>BEBETODO DECORADO FEMENINO 700ML TTV029000</t>
  </si>
  <si>
    <t>BEBETODO DECORADO MASCULINO 700ML TTV019000</t>
  </si>
  <si>
    <t>BOTELLA PET 350 CC ANILLADO SPRAY B028-0351</t>
  </si>
  <si>
    <t>BOTELLA PET 500 CC TAPA SPRAY</t>
  </si>
  <si>
    <t xml:space="preserve"> 1180 dias</t>
  </si>
  <si>
    <t>BOTELLA PET 600 CC TAPA SPRAY</t>
  </si>
  <si>
    <t>BOWL +  ESCURRIDOR GRANDE /COLORES VARIOS</t>
  </si>
  <si>
    <t xml:space="preserve"> 500 dias</t>
  </si>
  <si>
    <t>ESCURRIDOR DE CUBIERTOS</t>
  </si>
  <si>
    <t>TAPER REDONDO 0.5 LT T/ROSCA</t>
  </si>
  <si>
    <t>MACHACADOR PAPAS SILVER INDUSTRIAL</t>
  </si>
  <si>
    <t>ILKO</t>
  </si>
  <si>
    <t>NAIPES TOKAI 737</t>
  </si>
  <si>
    <t>TOKAI</t>
  </si>
  <si>
    <t xml:space="preserve"> 2727 dias</t>
  </si>
  <si>
    <t>COLGADOR MULTIPLE PLEGABLE X 24PINZAS</t>
  </si>
  <si>
    <t xml:space="preserve"> 691 dias</t>
  </si>
  <si>
    <t>COLGADOR MULTIPLE GIRASOL X 20PINZAS</t>
  </si>
  <si>
    <t xml:space="preserve"> 249 dias</t>
  </si>
  <si>
    <t>BEBETODO BIO LIFE 400ML COBERTOR DISNEY TTV0226HT</t>
  </si>
  <si>
    <t>BEBETODO BIO LIFE 550ML PRESS TTV023000</t>
  </si>
  <si>
    <t>CAJA ULTRAFORTE 6.5L DISNEY FROZEN CJX0571HT</t>
  </si>
  <si>
    <t>CAJA ULTRAFORTE 6.5L DISNEY MICKEY CJX0572HT</t>
  </si>
  <si>
    <t>CAJA ULTRAFORTE 6.5L DISNEY TOY STORY CJX0570HT</t>
  </si>
  <si>
    <t>CANASTILLA OLENKA 3.0LT CNX023000</t>
  </si>
  <si>
    <t>CANASTILLA OLENKA 5.2LT CNX024000</t>
  </si>
  <si>
    <t>CESTO BOREAL CTX031000</t>
  </si>
  <si>
    <t xml:space="preserve"> 780 dias</t>
  </si>
  <si>
    <t>JARRA BIO 2.6LT JRX002400</t>
  </si>
  <si>
    <t>JARRA BIO 4.3LT JRX002700</t>
  </si>
  <si>
    <t>JARRA BONITA 2.5LT C/TAPA JRX001000</t>
  </si>
  <si>
    <t>JARRA BONITA 4LT C/TAPA JRX004000</t>
  </si>
  <si>
    <t>REFRIJARRA DE LUXE 2.5LT RFX002000</t>
  </si>
  <si>
    <t>JARRA REYWARE FAMILIAR 3LT C/TAPA JRX006000</t>
  </si>
  <si>
    <t>JARRA REYWARE GIGANTE 4LT C/TAPA JRX009000</t>
  </si>
  <si>
    <t>ORGANIZADOR PRAKTICO DECO 2 NIV MICKEY OGX077800</t>
  </si>
  <si>
    <t>PEINE DE GATOS(D9278)</t>
  </si>
  <si>
    <t xml:space="preserve"> 1018 dias</t>
  </si>
  <si>
    <t>TOMATODO TIGRE</t>
  </si>
  <si>
    <t>CALABAZA OLLA MEDIANA NEGRA</t>
  </si>
  <si>
    <t>CALABAZA FANTASMA</t>
  </si>
  <si>
    <t>CALABAZA BRUJA ESCOBA NARANJA</t>
  </si>
  <si>
    <t>DISFRAZ ALITA MARIPOSA</t>
  </si>
  <si>
    <t>DISFRAZ FALDA UNICORNIO</t>
  </si>
  <si>
    <t>MANITOS PARA DULCES</t>
  </si>
  <si>
    <t>MASCARAS</t>
  </si>
  <si>
    <t>CALABAZA CABEZA FANTASMA</t>
  </si>
  <si>
    <t>DISFRAZ SUPER HEROES ADVENGERS NIÑA</t>
  </si>
  <si>
    <t>BATEA MEDIANA BAJA 16 LT DURAPLAST</t>
  </si>
  <si>
    <t>DURAPLAST</t>
  </si>
  <si>
    <t>CAJA PREFERIDA 28LT CUERPO TRANSPARENTE C/TAPA VERDE DURAPLAST</t>
  </si>
  <si>
    <t>SET GOURMET # 01 BOWL CHICO + CUCHARAS</t>
  </si>
  <si>
    <t xml:space="preserve"> 253 dias</t>
  </si>
  <si>
    <t>SET GOURMET # 04 SET COLADOR C/MANGO + BOWL CHICO + CUCHARA</t>
  </si>
  <si>
    <t>SET GOURMET # 05 SET BOWL CLASICO + BOWL CHICO + CUCHARA</t>
  </si>
  <si>
    <t>SET GOURMET # 06 SET BOWL CLASICO + COLADOR C/MANGO + BOWL CHICO + CUCHARA</t>
  </si>
  <si>
    <t>SET GOURMET # 07 SET BOWL CLASICO + COLADOR C/MANGO + CUCHARA</t>
  </si>
  <si>
    <t>TAPER REDONDO 0.5 LT C/TAPA ROSCA</t>
  </si>
  <si>
    <t>CORTINA DE DUCHA 1PCS 183X183CM / BESTLOVE (YL-1)</t>
  </si>
  <si>
    <t>CUADRO DE FOTOS 30X52CM (AJ4639V)</t>
  </si>
  <si>
    <t>CUADRO DE FOTOS FAMILY 47X31CM (NA20234)</t>
  </si>
  <si>
    <t xml:space="preserve"> 706 dias</t>
  </si>
  <si>
    <t>PORTA CELULAR PARA CARGAR EN PARED</t>
  </si>
  <si>
    <t>SILLA PLEGABLE MOON BLUE CHILDREN´S CLUB (6CHC1150001)</t>
  </si>
  <si>
    <t>SILLA PLEGABLE MOON FUCSIA CHILDREN´S CLUB (6CHC1150002)</t>
  </si>
  <si>
    <t xml:space="preserve"> 448 dias</t>
  </si>
  <si>
    <t>SARTEN ANTIHADERENTE (JA-F24)</t>
  </si>
  <si>
    <t>LAVADORA DE ARROZ</t>
  </si>
  <si>
    <t xml:space="preserve"> 230 dias</t>
  </si>
  <si>
    <t>CUCHARON DE ACERO (16720)</t>
  </si>
  <si>
    <t xml:space="preserve"> 2815 dias</t>
  </si>
  <si>
    <t>SET WISKERO CUADRADO (309C)</t>
  </si>
  <si>
    <t>SET WISKERO RENDONDO X 6 UNID (Y5103)</t>
  </si>
  <si>
    <t>JARRA TRANSPARENTE LABRADO1.8LT (XMK01-7)</t>
  </si>
  <si>
    <t>JARRA DE VIDRIO (OTC-J42069E)</t>
  </si>
  <si>
    <t>JARRA C/SET DE VASOS (J-145-H69611)</t>
  </si>
  <si>
    <t>TAZAS DE CERAMICA (MUG13OZ)</t>
  </si>
  <si>
    <t xml:space="preserve"> 118 dias</t>
  </si>
  <si>
    <t>TAZAS DE CERAMICA CORAZON (STONWARE14OZ)</t>
  </si>
  <si>
    <t>TAZAS DE CERAMICA LISO (SW22-02)</t>
  </si>
  <si>
    <t>SANGUCHERA 600 ML</t>
  </si>
  <si>
    <t>KEEP HERMETICO RECTANGULAR</t>
  </si>
  <si>
    <t>MOCHILA ARTESCO A4 SURTIDO</t>
  </si>
  <si>
    <t xml:space="preserve"> 600 dias</t>
  </si>
  <si>
    <t>MOCHILA ARTESCO A4 SURTIDO NIÑA</t>
  </si>
  <si>
    <t xml:space="preserve"> 217 dias</t>
  </si>
  <si>
    <t>SCOOL RANGER DREAMWORKS SET MOCH MED EVA 3D</t>
  </si>
  <si>
    <t>SCOOL RANGER POCOYO H SET MOCH MED EVA 3D</t>
  </si>
  <si>
    <t>SCOOL RANGER PAW PATROL H SET MOCH MED EVA 3D_B</t>
  </si>
  <si>
    <t>SCOOL RANGER DRAGON BALL MOCH GDE EVA 3D</t>
  </si>
  <si>
    <t xml:space="preserve"> 145 dias</t>
  </si>
  <si>
    <t>SCOOL RANGER POCOYO H SET MOCH ALTA EVA 3D</t>
  </si>
  <si>
    <t>SCOOL RANGER HELLO KITTY SET MOCH ALTA EVA 3D</t>
  </si>
  <si>
    <t>SCOOL MAGIC POCOYO H MOCH KIDS EVA 3D TEDDY</t>
  </si>
  <si>
    <t>SED TEDDYCOOL MAGIC DREAMWORKS MOCH KIDS EVA</t>
  </si>
  <si>
    <t>SCOOL MAGIC SONIC MOCH KIDS 3D PILLOW</t>
  </si>
  <si>
    <t>SCOOL MAGIC GRANJA DE ZENON MOCH KIDS EVA 3D TEDDY</t>
  </si>
  <si>
    <t>AZUCARERO ALADINO 500GR AZX015000</t>
  </si>
  <si>
    <t>ESTUCHE PORTATIL CJX058000</t>
  </si>
  <si>
    <t xml:space="preserve"> 263 dias</t>
  </si>
  <si>
    <t>PORTA SANDWICH JUMBO TPX079000</t>
  </si>
  <si>
    <t>SCOOL RANGER PAW PATROL H SET MOCH ALTA EVA 3D_B</t>
  </si>
  <si>
    <t>J6-48020 TOMA TODO VERANO</t>
  </si>
  <si>
    <t>BOWL +  ESCURRIDOR CHICO /COLORES VARIOS</t>
  </si>
  <si>
    <t xml:space="preserve"> 7020 dias</t>
  </si>
  <si>
    <t>TAZA MUG DE 12 ONZ</t>
  </si>
  <si>
    <t xml:space="preserve"> 4970 dias</t>
  </si>
  <si>
    <t>TAZA MUG FACETADA - COLORES</t>
  </si>
  <si>
    <t xml:space="preserve"> 1061 dias</t>
  </si>
  <si>
    <t>TAPER REDONDO 1 LT C/TAPA ROSCA</t>
  </si>
  <si>
    <t xml:space="preserve"> 1940 dias</t>
  </si>
  <si>
    <t>PAPELERA ECO-AMIGABLE 8 LT</t>
  </si>
  <si>
    <t xml:space="preserve"> 1051 dias</t>
  </si>
  <si>
    <t>817C L&amp;L HERMET. RECTO 1 . OLT C/DIV</t>
  </si>
  <si>
    <t>844 L&amp;L MULTIUSO HERMETICO LARGO 2 LT</t>
  </si>
  <si>
    <t>HLP 849 L&amp;L RECTO P/PAN 5LT</t>
  </si>
  <si>
    <t>848CH L&amp;L MULT. HERMET. LARGO RECTO 3</t>
  </si>
  <si>
    <t>HPL970D ENVASE HERMETICO C/4 DIVISIO</t>
  </si>
  <si>
    <t>G-542 TABLA PICAR DISEÑO NARANJA 277</t>
  </si>
  <si>
    <t>G-286 ENVASE ALTO BONNY 1.2 LT</t>
  </si>
  <si>
    <t>G-287 ENVASE ALTO BONNY 1.8 LT</t>
  </si>
  <si>
    <t>G-288 ENVASE ALTO BONNY 2.5 LT</t>
  </si>
  <si>
    <t>L-373 MOLEDOR DE AJOS</t>
  </si>
  <si>
    <t>L790 PELADOR DUO C/DICEÑO</t>
  </si>
  <si>
    <t>L-794 PELADOR DUO C/DISEÑO ZANAHORIA</t>
  </si>
  <si>
    <t>L-627 POTA CEPILLOS DIENTES</t>
  </si>
  <si>
    <t>C-146 JARRA LILY P/LECHE - 210 CC</t>
  </si>
  <si>
    <t xml:space="preserve"> 4182 dias</t>
  </si>
  <si>
    <t>MYS 119 RAYADOR 6 X 22 X 1 CM</t>
  </si>
  <si>
    <t>AP- 9179 MOLDE P/ HELADOS X 4 - SNOWY</t>
  </si>
  <si>
    <t xml:space="preserve"> 2000 dias</t>
  </si>
  <si>
    <t>TP-330 ESCOBILLA LIMPIA VIDRIOS</t>
  </si>
  <si>
    <t>KC- 390 BOTELLA VIDRIO VACA DEC. 1 LT</t>
  </si>
  <si>
    <t>KC223 FRASCO VIDRIO C/ TAPA FLAP 300</t>
  </si>
  <si>
    <t>KC221 FRASCO VIDRIO FLAP 500 NL INCLIN</t>
  </si>
  <si>
    <t xml:space="preserve"> 1980 dias</t>
  </si>
  <si>
    <t>KC227 FRASCO VIDRIO C/ TAPA FLAP 720</t>
  </si>
  <si>
    <t xml:space="preserve"> 1260 dias</t>
  </si>
  <si>
    <t>KC229 FRASCO VIDRIO C/ TAPA FLAP 1 LT</t>
  </si>
  <si>
    <t>257137 SUSTIDOR ANTI DERRAME</t>
  </si>
  <si>
    <t>5809 BERGNER ORION SARTEN 24 CM</t>
  </si>
  <si>
    <t>4229 CUCHILLO PELADOR HARLEY - 8.75 C</t>
  </si>
  <si>
    <t>4228 CUCHILLO MULTIUSO HARLEY - ACE</t>
  </si>
  <si>
    <t xml:space="preserve"> 4059 dias</t>
  </si>
  <si>
    <t>4230 CUCHILLO SANTOKU HARLEY - 17.5C</t>
  </si>
  <si>
    <t>4227 CUCHILLO FILETEADOR HARLEY DE 2</t>
  </si>
  <si>
    <t>LW400RD ENVASE HERMET. BOROSILICAT</t>
  </si>
  <si>
    <t>LW650RD ENVASE HERMET. BOROSILICAT</t>
  </si>
  <si>
    <t>LW950RD ENVASE HERMET. BOROSILICAT</t>
  </si>
  <si>
    <t>LW370RD ENVASE HERMET. BOROSILICAT</t>
  </si>
  <si>
    <t>LW640RD ENVASE HERMET. BOROSILICAT</t>
  </si>
  <si>
    <t>LW1050RD ENVASE HERMET. BOROSILICAT</t>
  </si>
  <si>
    <t xml:space="preserve"> 1941 dias</t>
  </si>
  <si>
    <t>LLSB001 TOMA TODO DISNEY DE 700 ML</t>
  </si>
  <si>
    <t xml:space="preserve"> 6705 dias</t>
  </si>
  <si>
    <t>SOMBRERO DE MUJER</t>
  </si>
  <si>
    <t>LENTES PARA PISCINA</t>
  </si>
  <si>
    <t>BOLSA DE REGALO 12X35X9  20951-1</t>
  </si>
  <si>
    <t>BOLSA DE REGALO 12X35X9  20951-2</t>
  </si>
  <si>
    <t>PELOTA DE FUTBOL</t>
  </si>
  <si>
    <t>BOLSA DE REGALO 31X40X12  20951-8</t>
  </si>
  <si>
    <t>BOLSA DE REGALO 31X40X12  20951-26</t>
  </si>
  <si>
    <t>JUEGO PARRILERO BBQ X 3PCS</t>
  </si>
  <si>
    <t>CORTADOR Y SERVIDOR DE PIZZA</t>
  </si>
  <si>
    <t>SET QUESERO X 4 PCS</t>
  </si>
  <si>
    <t>SACACORCHO SURTIDO</t>
  </si>
  <si>
    <t>ABRIDOR DE BOTELLAS DE COLORES</t>
  </si>
  <si>
    <t>PELOTA DE VOLEY</t>
  </si>
  <si>
    <t>TABLA DE MADERA PARA PICAR</t>
  </si>
  <si>
    <t>BAMBU ARTIFICIAL</t>
  </si>
  <si>
    <t>CUL43 CUCHILLO DE COCINA</t>
  </si>
  <si>
    <t>XTY-740A SECADORES DE COCINA X3 PCS</t>
  </si>
  <si>
    <t>FMG-7-3 CUCHILLO DE COCINA</t>
  </si>
  <si>
    <t>SQB5 BOLSO DE NIÑA</t>
  </si>
  <si>
    <t>GOLDEN/SEVEN2 COJIN PIEL DE ANGEL DICEÑ. VARIAD.</t>
  </si>
  <si>
    <t>D4506 BOWL CON TAPA DE 20 CM</t>
  </si>
  <si>
    <t>D5998 SARTEN DE 28 CM CALIDAD A1</t>
  </si>
  <si>
    <t>D5996 SARTEN DE 24 CM CALIDAD A1</t>
  </si>
  <si>
    <t>D6601 LAMPARA DE MESA</t>
  </si>
  <si>
    <t>BZ-1367 ALMOHADA DE CUELLO CON ANTIFAZ</t>
  </si>
  <si>
    <t>DDP-17 COJIN DIA DEL PADRE TELA CON TELA</t>
  </si>
  <si>
    <t>JUGUETERIA</t>
  </si>
  <si>
    <t>JUGUETE SET DE COCINA PLASTICO X 8 PZAS DY-9325</t>
  </si>
  <si>
    <t>SCORPION GROUP</t>
  </si>
  <si>
    <t>PEPPA PIG Y SUS AMIGOS</t>
  </si>
  <si>
    <t>JUGUETE HOT WHEELS MONSTER TRUCKS SURTIDO ESCALA 1:24 FYJ44</t>
  </si>
  <si>
    <t>HOT WHEELS</t>
  </si>
  <si>
    <t>JUGUETE DINOSAURIO LANYI TOY</t>
  </si>
  <si>
    <t>SET FROZEN DE COCINA Y MOCHILA</t>
  </si>
  <si>
    <t xml:space="preserve"> 660 dias</t>
  </si>
  <si>
    <t>SET MICKEY MOUSE DIBUJO Y MOCHILA</t>
  </si>
  <si>
    <t>SET FROZEN DIBUJO Y MOCHILA</t>
  </si>
  <si>
    <t>JUGUETE PISTA BRILLA EN LA OSCURIDAD X 133 PZAS DY-9919</t>
  </si>
  <si>
    <t>JUGUETE SET DE COCINA ZG-3137</t>
  </si>
  <si>
    <t>JUGUETE MUÑECA 12" DY-9795</t>
  </si>
  <si>
    <t>JUGUETE MUÑECO BEBE CON SONIDOS Y ACCESORIOS ZG-3406</t>
  </si>
  <si>
    <t>JUGUETE PISTA DE AUTOS X 18 PZAS DY-9666</t>
  </si>
  <si>
    <t>JUGUETE MUÑECA 11" CON SET DE CUENTAS Y BELLEZA ZG-3242</t>
  </si>
  <si>
    <t xml:space="preserve"> 164 dias</t>
  </si>
  <si>
    <t>JUGUETE MUÑECA CON BIBERON DY-9839</t>
  </si>
  <si>
    <t>CITY SERIES BLOQUES DE CONTRUCCION X 34 PZAS CONSTRUCCION DY-9067</t>
  </si>
  <si>
    <t>JUGUETE BLOQUES DE CONTRUCCION X 36 PZAS CIUDAD DY-9065</t>
  </si>
  <si>
    <t>JUGUETE SET DE SONAJAS X 6 PZAS DY-9884</t>
  </si>
  <si>
    <t>JUGUETE PISTOLA  ESPACIAL DY-9049</t>
  </si>
  <si>
    <t>JUGUETE PISTOLA DY-8527</t>
  </si>
  <si>
    <t>CARRO PLAST. BATERIA RECARGABLE C/REMOTO A PILA Z107</t>
  </si>
  <si>
    <t>GALDIAZ</t>
  </si>
  <si>
    <t>SCOOTER LOL C/ LUCES RUEDAS</t>
  </si>
  <si>
    <t xml:space="preserve"> 269 dias</t>
  </si>
  <si>
    <t>CARRO PLAST.  TODO TERRENO BATERIA RECARG. C/REMOTO A PILA DH666-33</t>
  </si>
  <si>
    <t xml:space="preserve"> 470 dias</t>
  </si>
  <si>
    <t>PATINES CARS MCQUEEN 4 RUEDAS</t>
  </si>
  <si>
    <t xml:space="preserve"> 1588 dias</t>
  </si>
  <si>
    <t>PATINES SPIDERMAN 4 RUEDAS</t>
  </si>
  <si>
    <t xml:space="preserve"> 2294 dias</t>
  </si>
  <si>
    <t>CAMIONETA PLAST. LLANTA CON LUZ C/REMOTO A PILA 666-336B</t>
  </si>
  <si>
    <t>SET DE MAQUILLAJE GRANDE LAZO</t>
  </si>
  <si>
    <t>SET DE BISUTERIA NIÑAS</t>
  </si>
  <si>
    <t>SET DE COCINA UNISEX</t>
  </si>
  <si>
    <t>SET MINNIE MOUSE COCINA Y MALETA</t>
  </si>
  <si>
    <t>SET MINNIE MOUSE ENFERMERA Y MALETA</t>
  </si>
  <si>
    <t>CARS ESTACIONAMIENTO PISTA ROJA</t>
  </si>
  <si>
    <t>PISTA DE CARRERA CARS</t>
  </si>
  <si>
    <t>JUGUETE PLAY DOOH PEPPA PIG CREA Y DISEÑA F1497</t>
  </si>
  <si>
    <t>PLAY DOOH</t>
  </si>
  <si>
    <t>CARRO PLAST.  BATERIA RECARG. C/REMOTO A PILA G03063R</t>
  </si>
  <si>
    <t>DINOSAURIO PLAST. A PILA C/REMOTO FN228</t>
  </si>
  <si>
    <t xml:space="preserve"> 248 dias</t>
  </si>
  <si>
    <t>JUGUETE HOT WHEELS CLÁSICO DE ACROBACIAS SURTIDO FWM85</t>
  </si>
  <si>
    <t>JUGUETE BARBIE BAILARINAS GJL58</t>
  </si>
  <si>
    <t>BARBIE</t>
  </si>
  <si>
    <t>JUGUETE BARBIE PRINCESA BÁSICA ST DMM06</t>
  </si>
  <si>
    <t>JUGUETE IMAGINEXT BAT-TECH BATBOT TRANSFORMABLE</t>
  </si>
  <si>
    <t>SET MILITAR PLÁSTICO C/ACCESORIOS EN CAJA HW-M2801</t>
  </si>
  <si>
    <t>PISTA DE TREN PLAST. C/LUZ Y SONIDO A PILA C/REMOTO 203</t>
  </si>
  <si>
    <t>SET MILITAR PLÁSTICO C/ACCESORIOS EN CAJA HW-M2805</t>
  </si>
  <si>
    <t>SET MILITAR PLÁSTICO C/ACCESORIOS C/LUZ Y MUSICAL EN CAJA HW-I2807</t>
  </si>
  <si>
    <t>SET MILITAR PLÁSTICO C/ACCESORIOS EN CAJA HW-M31A6</t>
  </si>
  <si>
    <t>SET MILITAR PLÁSTICO C/ACCESORIOS EN CAJA HW-M31A9</t>
  </si>
  <si>
    <t>SET MILITAR PLÁSTICO C/ACCESORIOS EN CAJA HW-M2905</t>
  </si>
  <si>
    <t>SET MILITAR PLASTICO C/ACCESORIOS EN CAJA HW-M2911</t>
  </si>
  <si>
    <t>CAMION EXCAVADORA PLASTICA A PILA C/REMOTO BDL-802A</t>
  </si>
  <si>
    <t xml:space="preserve"> 403 dias</t>
  </si>
  <si>
    <t>MUÑECA PLÁSTICA 15" C/COCHE Y ACCESORIOS EN CAJA 16499</t>
  </si>
  <si>
    <t>MUÑECA PLÁSTICA C/CUNA Y ACCESORIOS C/SONIDOS C/IC EN CAJA LD69001F/H</t>
  </si>
  <si>
    <t>MUÑECA PLÁSTICA C/ACCESORIOS DE VENTA CON MESA EN CAJA JX200-65</t>
  </si>
  <si>
    <t>SET ESTACIONAMIENTO C/AUTOS DE METAL Y ACCESORIOS 58118</t>
  </si>
  <si>
    <t>SET PISCINA PLASTICA DE JUGUETE C/ACCESORIOS EN CAJA BLD252.</t>
  </si>
  <si>
    <t xml:space="preserve"> 443 dias</t>
  </si>
  <si>
    <t>SET ESTACIONAMIENTO C/AUTOS DE METAL Y ACCESORIOS 58120</t>
  </si>
  <si>
    <t xml:space="preserve"> 636 dias</t>
  </si>
  <si>
    <t>MUÑECA PLÁSTICA C/MOTO ACUÁTICA Y ACCESORIOS EN CAJA BLD247</t>
  </si>
  <si>
    <t>SET MUÑECAS PLÁSTICAS C/ACCESORIOS EN CAJA 99293</t>
  </si>
  <si>
    <t>SET MUÑECA PLASTICA C/BB Y COCHE DE BB Y ACCESORIOS EN CAJA JX200-59</t>
  </si>
  <si>
    <t>SET 2 MUÑECAS PLASTICAS ARTICULABLES C/ACCESORIOS EN CAJA QJ036</t>
  </si>
  <si>
    <t>BEBE PLASTICO C/FUNCIONES (HABLA ESPAÑOL/INGLES) A PILA EN CAJA 14301</t>
  </si>
  <si>
    <t>MUÑECA PLASTICA ARTICULABLE C/VESTIDO Y ACCESORIOS EN CAJA JX200-75</t>
  </si>
  <si>
    <t>MUÑECA PLASTICA ARTICULABLE MOD. VETERINARIA C/ACCES. EN CAJA BLD284</t>
  </si>
  <si>
    <t>MUÑECA PLÁSTICA C/ACCESORIOS DE VERANO EN CAJA BLD145</t>
  </si>
  <si>
    <t>MUÑECA PLÁSTICA C/BICICLETA MASCOTA Y ACCESORIOS EN CAJA BLD144</t>
  </si>
  <si>
    <t xml:space="preserve"> 2821 dias</t>
  </si>
  <si>
    <t>MUÑECA PLÁSTICA C/ACCESORIOS DE CAMPING EN CAJA BLD146</t>
  </si>
  <si>
    <t xml:space="preserve"> 582 dias</t>
  </si>
  <si>
    <t>MUÑECO BEBE PLASTICO C/SILLA DE COMER C/ACCESORIOS A PILA EN CAJA 8381</t>
  </si>
  <si>
    <t>MICRÓFONO PLÁSTICO MUSICAL A PILA EN CAJA 2806</t>
  </si>
  <si>
    <t>PISTOLA PLASTICA DE EYECCION  DARDOS C/ACCESORIOS SB507</t>
  </si>
  <si>
    <t>SET DE BELLEZA PLAST. C/ACCESORIOS EN MALETA 8125P</t>
  </si>
  <si>
    <t>SET DE COCINA PLAST. C/ACCESORIOS C/LUZ MUSICAL 008-976A/971A</t>
  </si>
  <si>
    <t>SET DE DOCTOR PLAST. C/ACCESORIO MALETIN 008-975</t>
  </si>
  <si>
    <t xml:space="preserve"> 564 dias</t>
  </si>
  <si>
    <t>CARRO ARENERO PLAST. / METAL A FRICCION Z160</t>
  </si>
  <si>
    <t xml:space="preserve"> 1765 dias</t>
  </si>
  <si>
    <t>CARRO ARENERO PLAST. / METAL A FRICCION Z170</t>
  </si>
  <si>
    <t xml:space="preserve"> 154 dias</t>
  </si>
  <si>
    <t>CARRO ARENERO PLAST. / METAL A FRICCION A140</t>
  </si>
  <si>
    <t>CAMION VOLQUETE  PLAST. A FRICCION 6616</t>
  </si>
  <si>
    <t>CAMIONETA 4X4 PLAST. A FRICCION YC32</t>
  </si>
  <si>
    <t>CAMIONETA 4X4 PLASTICO A FRICCION YC31</t>
  </si>
  <si>
    <t>CARRO ARENERO PLAST./METAL A FRICCION A170</t>
  </si>
  <si>
    <t>CARRO CONTROL REMOTO</t>
  </si>
  <si>
    <t>JUGUETE POWER RANGERS MEGAZORD FIGURA ACCION 10'' E5900</t>
  </si>
  <si>
    <t>POWER RANGERS</t>
  </si>
  <si>
    <t>SET FROZEN C/COCINA Y MOCHILA PEQUEÑA</t>
  </si>
  <si>
    <t>JUGUETE CAJA PEPA PIG</t>
  </si>
  <si>
    <t>SET MICKEY MOUSE DE HERRAMIENTA Y MOCHILA</t>
  </si>
  <si>
    <t>SET MINNIE MOUSE DIBUJO Y MOCHILA</t>
  </si>
  <si>
    <t>JUGUETE COCINA MODELO CASTILLO CON LUZ Y MUSICA DY-9765</t>
  </si>
  <si>
    <t>JUGUETE SET DE RESCATE ZG-3217</t>
  </si>
  <si>
    <t>JUGUETE EXCAVADOR Y TRACTOR C/R CON LUCES Y MUSICA ZG-3209</t>
  </si>
  <si>
    <t>JUGUETE DINOSAURIO CON LUZ Y SONIDO DY-9862</t>
  </si>
  <si>
    <t>JUGUETE SET DE BASKET DY-9868</t>
  </si>
  <si>
    <t>JUGUETE MESA ACTIVIDADES  &lt;15054&gt; DY-8325  X 0 DY-8325</t>
  </si>
  <si>
    <t>JUGUETE TAZAS ENCAJABLES DY-9506</t>
  </si>
  <si>
    <t>JUGUETE PISTOLA DE AGUA AVION DY-9827</t>
  </si>
  <si>
    <t>TRISCOOTER PINK SNOW FROZEN</t>
  </si>
  <si>
    <t>TRISCOOTER MINNIE MOUSE BOW STAR</t>
  </si>
  <si>
    <t>TRISCOOTER SPIDERMAN DARK SPIDERWEB</t>
  </si>
  <si>
    <t>TRISCOOTER HOT WHEELS EPIC ZONE</t>
  </si>
  <si>
    <t>JUGUETE SET ESTACION DE POLICIA X 40 PZAS DY-9812</t>
  </si>
  <si>
    <t>PROBOARDS SPIDERMAN C/ LUCES RUEDA</t>
  </si>
  <si>
    <t>SCOOTER DISNEY MOD. VARIOS LUCES C/ MUSICA</t>
  </si>
  <si>
    <t>SCOOTER BABY SPIDERMAN LUCES C/ MUSICA</t>
  </si>
  <si>
    <t>SCOOTER BABY OKA 3EN1</t>
  </si>
  <si>
    <t>MINI LONGBOARD HOT WHEELS</t>
  </si>
  <si>
    <t>PATINES MICKEY MOUSE 4 RUEDAS</t>
  </si>
  <si>
    <t>PATINES ESCARCHADO OLIE EN CAJA</t>
  </si>
  <si>
    <t>SET DE MAQUILLAJE MEDIANO LAZO</t>
  </si>
  <si>
    <t>SET DE MAQUILLAJE GRANDE SUPER</t>
  </si>
  <si>
    <t>PISTOLA CON BALA</t>
  </si>
  <si>
    <t>SET MINNIE MOUSE VETERINARIA Y MOCHILA</t>
  </si>
  <si>
    <t>SET MINNIE MOUSE LONCHERA COCINA</t>
  </si>
  <si>
    <t>SET MICKEY MOUSE LONCHERA DOCTOR</t>
  </si>
  <si>
    <t>SET MINNIE MOUSE LONCHERA BELLEZA</t>
  </si>
  <si>
    <t>CARS DE FRICCION Y MATER</t>
  </si>
  <si>
    <t>JUGUETE PIANO A PILA   &lt;15157&gt; DY-8099  X 0 DY-8099</t>
  </si>
  <si>
    <t>JUGUETE GUITARRA DY-7858  X 0 DY-7858</t>
  </si>
  <si>
    <t>JUGUETE BLOQUES ENCAJABLES X 16 PZAS DY-9805</t>
  </si>
  <si>
    <t>ESTACIONAMIENTO GRAN ALTURA SONIC</t>
  </si>
  <si>
    <t>JUGUETE PLAY DOOH DINO HERRAMIENTAS E1953</t>
  </si>
  <si>
    <t>SONIC ESTACIONAMIENTO ROJO / AZUL</t>
  </si>
  <si>
    <t>JUGUETE PLAY DOOH DENTISTA BROMISTA B5520</t>
  </si>
  <si>
    <t>CARRO PLAST.  BATERIA RECARG. C/REMOTO A PILA 008-18</t>
  </si>
  <si>
    <t xml:space="preserve"> 2118 dias</t>
  </si>
  <si>
    <t>JUGUETE PLAY DOOH SLIME HYDROGLITZ HUESOS Y HUEVOS DE DINO F1499</t>
  </si>
  <si>
    <t>JUGUETE  PLAY DOOH PACK X 04 B5517</t>
  </si>
  <si>
    <t>JUGUETE MICKEY DISNEY CORREPASILLOS MICKEY MODELO MOTO 50055</t>
  </si>
  <si>
    <t>MICKEY DISNEY</t>
  </si>
  <si>
    <t>JUGUETE CORREPASILLOS PATRULLA POLICIAL 54700</t>
  </si>
  <si>
    <t>PAW PATROL</t>
  </si>
  <si>
    <t>JUGUETE PAW PATROL CORREPASILLOS CON LUCES Y SONIDO DE RESCATE 55079</t>
  </si>
  <si>
    <t>JUGUETE SLUBAN BOTE DE BOMBEROS X 429 PZS M38-B0630</t>
  </si>
  <si>
    <t>JUGUETE SLUBAN SET RESTAURANT X 257 PZS M38-B0530</t>
  </si>
  <si>
    <t>JUGUETE FISHER PRICE CATERPILLAR POP-UP GCM80</t>
  </si>
  <si>
    <t>FISHER PRICE</t>
  </si>
  <si>
    <t>JUGUETE FISHER PRICE LIBRO ABC PERRITO DLH74</t>
  </si>
  <si>
    <t>JUGUETE PAW PATROL VEHICULOS DE PELICULA CHASE 6060434</t>
  </si>
  <si>
    <t>JUGUETE PAW PATROL VEHICULO DE PELICULA SKYE 6060436</t>
  </si>
  <si>
    <t>JUGUETE PAW PATROL VEHICULO DE PELICULA MARSHALL 6060435</t>
  </si>
  <si>
    <t>JUGUETE PAW PATROL VEHICULO SPLIT INCLUYE OTRO VEHICULO 6055931</t>
  </si>
  <si>
    <t>JUGUETE FISHER PRICE LITTLE PEOPLE REMOLQUE RAMPA DE CARRERAS DRL43</t>
  </si>
  <si>
    <t>JUGUETE BATMAN VEHICULO BASICO BATMOBILE 6055297</t>
  </si>
  <si>
    <t>BATMAN</t>
  </si>
  <si>
    <t>JUGUETE BATMAN VEHICULO RC BATIMOBIL CON FIGURA BATMAN 6055747</t>
  </si>
  <si>
    <t>JUGUETE BATMAN BATIMOVIL  + FIGURA BATMAN TACTICO 6058417</t>
  </si>
  <si>
    <t>CARRO PLAST.  BATERIA RECARG. C/REMOTO A PILA G03066R</t>
  </si>
  <si>
    <t>JUGUETE DC COMICS SUPERMAN FIGURA DE ACCION 30CM 6056778</t>
  </si>
  <si>
    <t>DC COMICS</t>
  </si>
  <si>
    <t>JUGUETE BATMAN FIGURA DE ACCION 30 CM BATMAN TECH 6060343</t>
  </si>
  <si>
    <t>JUGUETE BATMAN FIGURA 12''  S1 V4 GML4PK 6060346</t>
  </si>
  <si>
    <t>JUGUETE AVENGERS TITAN HERO DLX THANOS E7381</t>
  </si>
  <si>
    <t>ADVENGERS</t>
  </si>
  <si>
    <t>JUGUETE AVENGERS TITAN HERO DLX HULK E7475</t>
  </si>
  <si>
    <t>JUGUETE AVENGERS FIGURAS TITAN HERO MOVIE A E3309-X4</t>
  </si>
  <si>
    <t>JUGUETE SPIDERMAN FIGURA TITAN E7333</t>
  </si>
  <si>
    <t>SPIDERMAN</t>
  </si>
  <si>
    <t>JUGUETE AVENGERS TITAN HERO FIGURA BLACK PANTHER E7876</t>
  </si>
  <si>
    <t>JUGUETE PAW PATROL VEHICULO BASICO - EVEREST 6061802</t>
  </si>
  <si>
    <t>JUGUETE PAW PATROL VEHICULO BASICO - RYDER 6061907</t>
  </si>
  <si>
    <t>JUGUETE PAW PATROL VEHICULO CLASICO 6052310</t>
  </si>
  <si>
    <t>JUGUETE PAW PATROL VEHICULO BASICO CHASE 6054118</t>
  </si>
  <si>
    <t>JUGUETE PAW PATROL VEHICULO BASICO MARSHALL 6054135</t>
  </si>
  <si>
    <t>JUGUETE TEAMSTERZ MONSTER/M DINO ESCAPE 1417115</t>
  </si>
  <si>
    <t>JUGUETE TEAMTERZS MONSTER/ALIEN ESCAPE 1417116</t>
  </si>
  <si>
    <t>JUGUETE TEAMSTERZ MONSTER MOVERZ ROBO SHARK 1417117</t>
  </si>
  <si>
    <t>JUGUETE IMAGINEXT BATMOVIL TRANSFORMABLE GWT24</t>
  </si>
  <si>
    <t>IMAGINEXT</t>
  </si>
  <si>
    <t>JUGUETE HOT WHEELS SET DE PISTA BOO GNM23</t>
  </si>
  <si>
    <t>JUGUETE NERF ALPHA STRIKE HAMMERSTORM E6748</t>
  </si>
  <si>
    <t>NERF</t>
  </si>
  <si>
    <t>JUGUETE NERF DINOSQUAD LANZADARDOS STEGOSMASH F0805</t>
  </si>
  <si>
    <t>TANQUE ANFIBIO PLAST.  C/REMOTO 989-393</t>
  </si>
  <si>
    <t>JUGUETE X SHOT PISTOLA REFLEX 6 36433</t>
  </si>
  <si>
    <t>X SHOT</t>
  </si>
  <si>
    <t>JUGUETE X SHOT FAST FILL 56221</t>
  </si>
  <si>
    <t>JUGUETE X SHOT PRESSURE JET 56100</t>
  </si>
  <si>
    <t>JUGUETE MUÑEQUITOS COLECCIONABLES HANGREES MUTANTES 562986XX1E7</t>
  </si>
  <si>
    <t>JUGUETE MY LITTLE PONY MLP 8" PONY B0368</t>
  </si>
  <si>
    <t>MY LITTLE PONY</t>
  </si>
  <si>
    <t>JUGUETE BARBIE BASICA SURTIDO T7439</t>
  </si>
  <si>
    <t>JUGUETE BARBIE SURTIDO DE PLAYA GHH38</t>
  </si>
  <si>
    <t>JUGUETE PEPPA PIG CASA PLAYSET PEP0700</t>
  </si>
  <si>
    <t>PEPPA PIG</t>
  </si>
  <si>
    <t>FULBITO DE MADERA 2369</t>
  </si>
  <si>
    <t>MUÑECA PLÁSTICA C/TINA DE BAÑO Y ACCESORIOS EN CAJA 7125-1</t>
  </si>
  <si>
    <t>MUÑECA PLASTICA C/ACCESORIO EN CAJA LD77006A</t>
  </si>
  <si>
    <t xml:space="preserve"> 273 dias</t>
  </si>
  <si>
    <t>CAMION BOMBERO PLASTICA A PILA C/REMOTO BDL-809A</t>
  </si>
  <si>
    <t xml:space="preserve"> 1000 dias</t>
  </si>
  <si>
    <t>SET MOTO PLÁSTICA + MUÑECA Y NIÑO C/ACCESORIOS EN CAJA 925-5</t>
  </si>
  <si>
    <t>SET DE BELLEZA PLÁSTICO A PILA C/ACCESORIOS Y MUÑECA EN CAJA T2097-2</t>
  </si>
  <si>
    <t>MUÑECA PLASTICA ARTICULABLE C/PISCINA Y ACCESORIOS EN CAJA BLD253</t>
  </si>
  <si>
    <t xml:space="preserve"> 361 dias</t>
  </si>
  <si>
    <t>MUÑECA PLÁSTICA C/CANOA Y MOTOACUÁTICA Y ACCESORIOS EN CAJA BLD252</t>
  </si>
  <si>
    <t>MUÑECA PLÁSTICA C/REMOTO A PILA C/ACCESORIOS EN CAJA BLD106</t>
  </si>
  <si>
    <t xml:space="preserve"> 2647 dias</t>
  </si>
  <si>
    <t>SET ESTACIONAMIENTO C/AUTOS DE METAL Y ACCESORIOS 58119</t>
  </si>
  <si>
    <t xml:space="preserve"> 900 dias</t>
  </si>
  <si>
    <t>MUÑECA DOCTORA PLÁSTICA C/ACCESORIOS EN CAJA JX200-89</t>
  </si>
  <si>
    <t>MUÑECA PLÁSTICA C/TOCADOR Y VESTIDO C/ACCESORIOS EN CAJA JX200-97</t>
  </si>
  <si>
    <t>MUÑECA PLASTICA ARTICULABLE C/SET TOCADOR DE BAÑO C/ACCES.EN CAJA JX200-51</t>
  </si>
  <si>
    <t>MUÑECA PLÁSTICA C/MASCOTA Y ACCESORIOS EN CAJA JX300-47</t>
  </si>
  <si>
    <t>MUÑECA PLÁSTICA C/CANOA Y MOTOACUÁTICA Y ACCESORIOS EN CAJA BLD248</t>
  </si>
  <si>
    <t xml:space="preserve"> 1182 dias</t>
  </si>
  <si>
    <t>MUÑECA PLÁSTICA C/BICICLETA Y ACCESORIOS EN CAJA BLD143</t>
  </si>
  <si>
    <t xml:space="preserve"> 615 dias</t>
  </si>
  <si>
    <t>MUÑECA BB PLASTICO C/ACCES. C/FUNCIONES (INGLES/ESPAÑOL)  A PILA EN CAJA 13418</t>
  </si>
  <si>
    <t>MUÑECA PLASTICA C/FUNCIONES Y SONIDO A PILA C/ACCES. EN CAJA 8280/8282</t>
  </si>
  <si>
    <t>MUÑECA BB PLASTICO C/ACCES. C/FUNCIONES (INGLES/ESPAÑOL)  A PILA EN CAJA 13419</t>
  </si>
  <si>
    <t>CAMIÓN PLÁSTICO BLOCKS PARA ARMAR A FRICCIÓN 1109A</t>
  </si>
  <si>
    <t>BOMBERO PLÁSTICO BLOCKS PARA ARMAR A FRICCIÓN 1119A</t>
  </si>
  <si>
    <t>LOCOMOTORA PLÁSTICA BLOCKS PARA ARMAR A FRICCION 1112A</t>
  </si>
  <si>
    <t>CAMION CONSTRUCCION PLAST. MUSICAL C/LUZ 6655-1</t>
  </si>
  <si>
    <t>CAMION DIDACTICO TRANSPORTADOR DE CAMION CONSTRUCTOS CXL200-29C</t>
  </si>
  <si>
    <t>CARRO ARENERO PLAST. / METAL A FRICCION Z150</t>
  </si>
  <si>
    <t>CARRO ARENERO PLAST. / METAL A FRICCION Z140</t>
  </si>
  <si>
    <t>CARRO ARENERO PLAST. / METAL A FRICCION A150</t>
  </si>
  <si>
    <t>CARRO PLAST. A FRICCION 0965-1</t>
  </si>
  <si>
    <t>CARRO PLAST. A FRIICCION 0968-1</t>
  </si>
  <si>
    <t>SET MICKEY MOUSE C/HERRAMIENTAS Y MALETA</t>
  </si>
  <si>
    <t>CARRO GRAFFITY MOD/VARIOS</t>
  </si>
  <si>
    <t>TRISCOOTER BARBIE</t>
  </si>
  <si>
    <t>PISTA PLASTICA DE EXPULSION DE CARRO MOD.DINOSAURIO EN CAJA LT-001</t>
  </si>
  <si>
    <t>MUÑECA PLÁSTICA C/ACCESORIOS EN CAJA 88114</t>
  </si>
  <si>
    <t>KIT SCOOTER BOTA HUMO</t>
  </si>
  <si>
    <t>MENAJERIA</t>
  </si>
  <si>
    <t>SARTEN ANTIAD REDBLUE 24 CM - CLÁSICA</t>
  </si>
  <si>
    <t>PLATO PLASTIUTIL TECNOPOR N°22 25 UND</t>
  </si>
  <si>
    <t>PLASTIUTIL</t>
  </si>
  <si>
    <t>PLATO PB2 TRANSPARENTE ALFA X 25 UNID</t>
  </si>
  <si>
    <t>ALFA</t>
  </si>
  <si>
    <t>ENCENDEDOR COCINA TUBITO CJ 24DSP 15UND</t>
  </si>
  <si>
    <t>RIVER</t>
  </si>
  <si>
    <t>PLATO ALEGRIA TECNOPOR N°22 X 25 UNDS</t>
  </si>
  <si>
    <t>ALEGRIA</t>
  </si>
  <si>
    <t>VASO PISQUERO 10 OZ</t>
  </si>
  <si>
    <t>VASO GOURMET 12 OZ</t>
  </si>
  <si>
    <t>VASO GOURMET 16 OZ</t>
  </si>
  <si>
    <t>VASO KERO 12 OZ</t>
  </si>
  <si>
    <t>PLATO DESCARTABLE PB2 FENIX X25 UND</t>
  </si>
  <si>
    <t>FENIX</t>
  </si>
  <si>
    <t xml:space="preserve"> 215 dias</t>
  </si>
  <si>
    <t>COLADOR AC. INOXIDABLE 10 CM CLASICA ILKO</t>
  </si>
  <si>
    <t>CUCHILLO SANTOKU 18 CM NERO</t>
  </si>
  <si>
    <t>ESPÁTULA PESCADO SILVER INDUSTRIAL</t>
  </si>
  <si>
    <t>MINI LICUADORA USB L455 500 ML</t>
  </si>
  <si>
    <t>PAILA ANTIADH REDBLUE 16 CM - CLÁSICA</t>
  </si>
  <si>
    <t>SARTEN ANTIADH 16 CM REDBLUE</t>
  </si>
  <si>
    <t>TABLA DE CORTAR MEDIANA CLÁSICA</t>
  </si>
  <si>
    <t>SET UTENSILIOS 3 PCS PASTRY</t>
  </si>
  <si>
    <t>MINI LICUADORA USB TJ008 500 ML</t>
  </si>
  <si>
    <t>MESITA PLEGABLE MDF</t>
  </si>
  <si>
    <t>TETERA DE VIDRIO 1800 ML</t>
  </si>
  <si>
    <t>JUEGO TABLA DE PICAR 715 5 CUCHILLOS</t>
  </si>
  <si>
    <t>BALANZA PARA BAÑO 28X28 CM</t>
  </si>
  <si>
    <t>ASADERO GRANDE 37X27CM ILKO</t>
  </si>
  <si>
    <t xml:space="preserve"> 198 dias</t>
  </si>
  <si>
    <t>COLADOR AC. INOXIDABLE 18 CM CLASICA ILKO</t>
  </si>
  <si>
    <t>LECHERO 1.5 LTS ILKO 14 CM RED BLUE</t>
  </si>
  <si>
    <t xml:space="preserve"> 123 dias</t>
  </si>
  <si>
    <t>SARTEN ANTIAD 24CM SILVER INDUSTRIAL</t>
  </si>
  <si>
    <t>SARTEN ANTIAD WOK 24CM C/TAPA DED BLUE</t>
  </si>
  <si>
    <t>WOK</t>
  </si>
  <si>
    <t>ENVASE DE PLASTICO 3 DIVISIONES G-285</t>
  </si>
  <si>
    <t>TOMATODO GRIPPLER 32 OZ</t>
  </si>
  <si>
    <t>DISPENSADOR DE MASCOTA 2 EN 1 CW95</t>
  </si>
  <si>
    <t>CORREA RETRACTIL DE PERRO CW63</t>
  </si>
  <si>
    <t>TAZA LOZA LOVE TA-402</t>
  </si>
  <si>
    <t>FLOR CON LUZ PETALOS DE JABON FL-11</t>
  </si>
  <si>
    <t>SARTEN ANTIAD REDBLUE 30 CM - CLÁSICA</t>
  </si>
  <si>
    <t xml:space="preserve"> 383 dias</t>
  </si>
  <si>
    <t>SARTEN ANTIAD REDBLUE 26 CM - CLÁSICA</t>
  </si>
  <si>
    <t xml:space="preserve"> 271 dias</t>
  </si>
  <si>
    <t>SACACORCHO DOBLE PALANCA  ILKO</t>
  </si>
  <si>
    <t xml:space="preserve"> 165 dias</t>
  </si>
  <si>
    <t>EXPRIMIDOR DE ALUMINIO NEW LINE ILKO</t>
  </si>
  <si>
    <t>TABLA DE PICAR FRUTAS DE PLASTICO 28X28 CM MZ/BJ/PR/DZ</t>
  </si>
  <si>
    <t>PLATO BEBE CON DISEÑO 7´´ 18.8CM HS007</t>
  </si>
  <si>
    <t>MINI FRASCO DE VIDRIO 12.6CM Q302</t>
  </si>
  <si>
    <t>ENSALADERA DE VIDRIO 22 CM DP-5008</t>
  </si>
  <si>
    <t>VASO DE VIDRIO LABRADO CEREZA 340MLS BL024</t>
  </si>
  <si>
    <t>SELLADOR DE BOLSA DE PLASTICO ML04</t>
  </si>
  <si>
    <t>BOLO DE ACERO 22 CM JL22</t>
  </si>
  <si>
    <t>BOLO DE ACERO 26 CM JL26</t>
  </si>
  <si>
    <t>VASO DE VIDRIO GRUESO LABRADO HIELO 300ML BL030</t>
  </si>
  <si>
    <t>PLATO PARRILLERO 10.5´´ ARCORIS AR-1</t>
  </si>
  <si>
    <t>TAZA DECORADA COLORES 15OZ HOL-2</t>
  </si>
  <si>
    <t xml:space="preserve"> 212 dias</t>
  </si>
  <si>
    <t>TAZA DECORADA UNICORNIO 16 OZ NEC-14</t>
  </si>
  <si>
    <t>BATIDOR MULTIUSOS 411-3</t>
  </si>
  <si>
    <t>JARRA 2.5 LT C/TAPA COLORES VARIOS</t>
  </si>
  <si>
    <t xml:space="preserve"> 127 dias</t>
  </si>
  <si>
    <t>ENVASE DE ALUMINO # 7 REDONDO - 7"</t>
  </si>
  <si>
    <t>ENVASE DE ALUMINO # 9 REDONDO - 9"</t>
  </si>
  <si>
    <t xml:space="preserve"> 99 dias</t>
  </si>
  <si>
    <t>PLANCHA ANTIADHERENTE REDBLUE 28 CM</t>
  </si>
  <si>
    <t>SARTEN ANTIAD WOK 28CM BLACK GRANATE</t>
  </si>
  <si>
    <t>VASO DIAMANTE 12 OZ</t>
  </si>
  <si>
    <t>COLADOR AC. INOXIDABLE 14 CM CLASICA ILKO</t>
  </si>
  <si>
    <t>COLADOR PLASTICO 14CM CLASICA ILKO</t>
  </si>
  <si>
    <t>COLADOR PLASTICO 18CM CLASICA ILKO</t>
  </si>
  <si>
    <t>CUCHARA FUNCIONAL SILVER INDUSTRIAL</t>
  </si>
  <si>
    <t>CUCHARON MULTIUSO SILVER INDUSTRIAL</t>
  </si>
  <si>
    <t>CUCHILLO SANTOKU 18 CM CHROMA</t>
  </si>
  <si>
    <t>ESPUMADERO SILVER INDUSTRIAL</t>
  </si>
  <si>
    <t>MOLDE 6 MUFFIN  GOLD</t>
  </si>
  <si>
    <t>MOLDE AMAPOLA 26 CM ANTIAD COBRE</t>
  </si>
  <si>
    <t>MOLDE BANDEJA PARA GALLETAS 43CM X 49CM GOLD</t>
  </si>
  <si>
    <t>MOLDE KUCHEN  GOLD</t>
  </si>
  <si>
    <t>MOLDE PARA PIZZAS 32CM GOLD</t>
  </si>
  <si>
    <t>MOLDE RECTANGULAR ILKO 25 CMS GOLD</t>
  </si>
  <si>
    <t>MOLDE RECTANGULAR 30 CMS GOLD</t>
  </si>
  <si>
    <t>MOLDE REDONDO 26 CMS  GOLD</t>
  </si>
  <si>
    <t>PALETA MULTIUSO SILVER INDUSTRIAL</t>
  </si>
  <si>
    <t>REBANADOR DE QUESOS NEW LINE</t>
  </si>
  <si>
    <t xml:space="preserve"> 1364 dias</t>
  </si>
  <si>
    <t>SERVIDOR DE SPAGUETTI SILVER INDUSTRIAL</t>
  </si>
  <si>
    <t>SET 4 MINI JAZMINES 11X4 CM COBRE</t>
  </si>
  <si>
    <t>SACACORCHO DOBLE PALANCA NEW LINE</t>
  </si>
  <si>
    <t xml:space="preserve"> 1140 dias</t>
  </si>
  <si>
    <t>Tostador Enlozado - Design</t>
  </si>
  <si>
    <t>WOK ANTIAD REDBLUE 28 CM CLASICA</t>
  </si>
  <si>
    <t>BATIDOR 30CM PASTRY</t>
  </si>
  <si>
    <t>DECORADOR TORTA 5 BOQUILLAS PASTRY</t>
  </si>
  <si>
    <t xml:space="preserve"> 537 dias</t>
  </si>
  <si>
    <t>ESPATULA REPOSTERA LISA PASTRY</t>
  </si>
  <si>
    <t>MAT SILICONA MEDIANO REPOSTERIA PASTRY</t>
  </si>
  <si>
    <t>SERVIDOR DE TORTA PASTRY</t>
  </si>
  <si>
    <t xml:space="preserve"> 150 dias</t>
  </si>
  <si>
    <t>RALLADOR MANUAL NEW LINE</t>
  </si>
  <si>
    <t>CORTADOR DE PIZZA NEW LINE</t>
  </si>
  <si>
    <t>SET DE ESPATULA CLASICA</t>
  </si>
  <si>
    <t>TIJERA MULTIUSO COCINA NEW LINE</t>
  </si>
  <si>
    <t>PELADOR HORIZONTAL NEW LINE</t>
  </si>
  <si>
    <t>SET 4 MINI TARTALETAS NON STICK GOLD</t>
  </si>
  <si>
    <t xml:space="preserve"> 3091 dias</t>
  </si>
  <si>
    <t>BATIDOR BATIDOR</t>
  </si>
  <si>
    <t>PLATO WJ30 PARA NIÑOS</t>
  </si>
  <si>
    <t>PLATO WJ32 PARA NIÑOS</t>
  </si>
  <si>
    <t>GARRAFA DE VIDRIO PARA REFRESCO 1 LT</t>
  </si>
  <si>
    <t>JARRA DE VIDRIO 1 LT</t>
  </si>
  <si>
    <t>JARRA DE VIDRIO 1.8LT</t>
  </si>
  <si>
    <t>PLATO CERAMICA 24*11.5CM</t>
  </si>
  <si>
    <t>PLATO CERAMICA 25.5*14.5CM</t>
  </si>
  <si>
    <t>PLATO CERAMICA 15 CM</t>
  </si>
  <si>
    <t>DULCERA ONDEADA 12 CM</t>
  </si>
  <si>
    <t>DULCERA DE VIDRIO JUA YUAN 13X5CM X 6</t>
  </si>
  <si>
    <t>DULCERA PEQUEÑA MANZANA 13.5 CM</t>
  </si>
  <si>
    <t>PORTA TORTA DE PLASTICO 27.5 CM</t>
  </si>
  <si>
    <t>HIELERA DE VIDRIO CON PINZA PARA HIELO</t>
  </si>
  <si>
    <t>SET VASO DE VIDRIO 8 OZ</t>
  </si>
  <si>
    <t>MINI CUCHARA DE CERAMICA S/M</t>
  </si>
  <si>
    <t>AJICERO BORDE ABIERTO 6.5CM</t>
  </si>
  <si>
    <t>MINI PLATO CERAMICA 7.5 X 3 CM</t>
  </si>
  <si>
    <t>SET VASO DE VIDRIO 9 X 10 CM</t>
  </si>
  <si>
    <t>SET VASO DE VIDRIO 9 X 10 CM(C)</t>
  </si>
  <si>
    <t>BOLO DE METAL 24 CM</t>
  </si>
  <si>
    <t>BOLO DE METAL 28 CM</t>
  </si>
  <si>
    <t>FRASCO DE VIDRIO 17 X 10.8 CM</t>
  </si>
  <si>
    <t>AFILADOR DE CUCHILLOS DE PLASTICO</t>
  </si>
  <si>
    <t>CANASTA DE PLASTICO 20 CM</t>
  </si>
  <si>
    <t>JUEGO TABLA DE PICAR 713A 5 CUCHILLOS</t>
  </si>
  <si>
    <t>BOWL BLANCO REDONDO 6" 16 CM</t>
  </si>
  <si>
    <t>BOLO DE METAL C/TAPA DE PLASTICO 26 CM</t>
  </si>
  <si>
    <t>BOLO DE METAL C/TAPA DE PLASTICO 28 CM</t>
  </si>
  <si>
    <t>BOLO DE METAL C/TAPA DE PLASTICO 30 CM</t>
  </si>
  <si>
    <t>CUCHARA PARA HELADO METAL</t>
  </si>
  <si>
    <t>EXPRIMIDOR DE LIMON DE PLASTICO</t>
  </si>
  <si>
    <t>POPCONERA ELECTRICA</t>
  </si>
  <si>
    <t>PORTA PLATO PLASTICO</t>
  </si>
  <si>
    <t>SET DE 2 TAPER DE VIDRIO 760 ML</t>
  </si>
  <si>
    <t>VASO CHOP MUNDIALERO</t>
  </si>
  <si>
    <t>TERMO FCO 350 ML</t>
  </si>
  <si>
    <t>DULCERA DE VIDRIO JUA YUAN 13X5CM</t>
  </si>
  <si>
    <t>SARTEN ANTIAD WOK 28CM C/TAPA DED BLUE</t>
  </si>
  <si>
    <t>SARTEN ANTIAD WOK 28CM MAJESTIC</t>
  </si>
  <si>
    <t>JARRON CABALA</t>
  </si>
  <si>
    <t>EXPRIMIDOR DE LIMONES BASE VIDRIO KC-405</t>
  </si>
  <si>
    <t>FRASCO DE VIDRIO C/TAPA FLAP 1 LT KC-229</t>
  </si>
  <si>
    <t>ENVASE DE PLASTICO DAYSI 2400 M AP-9092</t>
  </si>
  <si>
    <t>CUCHARA P/HELADO CARNIVAL L-613</t>
  </si>
  <si>
    <t>ESPIECERO C/TAPA Y CUCHARITA S-145</t>
  </si>
  <si>
    <t>ENVASE DE PLASTICO DAYSI 1200ML AP-9090</t>
  </si>
  <si>
    <t>ENVASE DE PLASTICO DAYSI 1700ML AP-9091</t>
  </si>
  <si>
    <t>ENVASE ALTO BONNY 1.2 LT G-286</t>
  </si>
  <si>
    <t>ENVASE ALTO BONNY 1.8 LT G-287</t>
  </si>
  <si>
    <t>ENVASE ALTO BONNY 2.5 LT G-288</t>
  </si>
  <si>
    <t>CUCHARA P/HELADO FONDO FLEXIBLE G-131</t>
  </si>
  <si>
    <t>TAPA P/MICROHONDAS 270X100MM G-470</t>
  </si>
  <si>
    <t>ENVASE RECTANGULAR EASY L&amp;L M. HPL.310EM 370 ML</t>
  </si>
  <si>
    <t>L&amp;L</t>
  </si>
  <si>
    <t>ENVASE RECTANGULAR EASY L&amp;L M. HPL.311EM 550 ML</t>
  </si>
  <si>
    <t>ENVASE RECTANGULAR EASY L&amp;L M. HPL.312EM 800 ML</t>
  </si>
  <si>
    <t>ENVASE CUADRADO EASY L&amp;L M. HSM8430EM 520 ML</t>
  </si>
  <si>
    <t>ENVASE HERMETICO HPL807  470 ML</t>
  </si>
  <si>
    <t>ENVASE HERMETICO HPL805  180 ML</t>
  </si>
  <si>
    <t>ENVASE HERMETICO C/DIVISIONES HPL934C -140 ML</t>
  </si>
  <si>
    <t>TOMATODO QUEST 30 OZ # 6207</t>
  </si>
  <si>
    <t>CAFETERA PRENSA FRANCESA</t>
  </si>
  <si>
    <t>ASHI</t>
  </si>
  <si>
    <t>MOLEDOR DE CAFE ASHI</t>
  </si>
  <si>
    <t>PLATO SOPERO PLASTITUIL N°20 X 25 UND</t>
  </si>
  <si>
    <t>PLATO DUO MASCOTA CW20</t>
  </si>
  <si>
    <t>PLATO MASCOTA ACERO  CW119</t>
  </si>
  <si>
    <t>3 PCS TOWEL SET DE SECADORES</t>
  </si>
  <si>
    <t>JUGUETE PARA MASCOTA CW90</t>
  </si>
  <si>
    <t>TAZA LOZ MAMA TE AMO TA-407</t>
  </si>
  <si>
    <t>TAZA LOZA UN PELUCHE MAMA TA-413</t>
  </si>
  <si>
    <t>SARTEN 20 CM JL2010-20</t>
  </si>
  <si>
    <t>SARTEN 30CM JL2010-30</t>
  </si>
  <si>
    <t>MINI SET PLATO BEBE XX-A76</t>
  </si>
  <si>
    <t>TAZA LOZA SET REGALO TA-404</t>
  </si>
  <si>
    <t>TAZA LOZA SET REGALO TA-403</t>
  </si>
  <si>
    <t>TAZA LOZA SET REGALO TA-405</t>
  </si>
  <si>
    <t>JABONERA COLGATE PROTEX</t>
  </si>
  <si>
    <t>PROTEX</t>
  </si>
  <si>
    <t>JUGUETE PARA MASCOTA CW80</t>
  </si>
  <si>
    <t>RED CHERRY ALTAI CANDY BOX 1PC 5509</t>
  </si>
  <si>
    <t>SONAJA PARA MASCOTA</t>
  </si>
  <si>
    <t>FREIDORA DE HIELO C11A</t>
  </si>
  <si>
    <t>CESTO PLEGABLE TIPO CANASTA XDW-20939</t>
  </si>
  <si>
    <t>TABLA DE CORTAR GRANDE CLÁSICA ILKO</t>
  </si>
  <si>
    <t xml:space="preserve"> 210 dias</t>
  </si>
  <si>
    <t>CUCHARA DE HELADO CLASICA ILKO</t>
  </si>
  <si>
    <t xml:space="preserve"> 1164 dias</t>
  </si>
  <si>
    <t>FLORERO LABRADO 23.5X13.5CM HP-13</t>
  </si>
  <si>
    <t>SET DE TAZA CON PLATO ARCOIRIS 350ML AR-2</t>
  </si>
  <si>
    <t>PINZA DE METAL DE COCINA YC-004</t>
  </si>
  <si>
    <t>PINZA ESPATULA DE 23 CM C048</t>
  </si>
  <si>
    <t xml:space="preserve"> 465 dias</t>
  </si>
  <si>
    <t>BOLO DE ACERO 18 CM JL18</t>
  </si>
  <si>
    <t>BOLO DE ACERO 20 CM JL20</t>
  </si>
  <si>
    <t>CUCHARA ESPUMADERA 18CM C025</t>
  </si>
  <si>
    <t>COLADOR DE ACERO 22CM</t>
  </si>
  <si>
    <t>COLADOR DE ACERO 25CM</t>
  </si>
  <si>
    <t>TABLA DE PICAR DE PLASTICO BLANCO 37X23CM 5236</t>
  </si>
  <si>
    <t>FLORERO LABRADO 23.5X13.5CM HP-14</t>
  </si>
  <si>
    <t xml:space="preserve"> 179 dias</t>
  </si>
  <si>
    <t>ENCENDEDOR CLASICO RIVER  50UND</t>
  </si>
  <si>
    <t>TAZA CERÁMICA COFFE 8.5X11.18 CM</t>
  </si>
  <si>
    <t>COLADOR PROFESIONAL C/MANGO COLORES SURTIDOS</t>
  </si>
  <si>
    <t xml:space="preserve"> 511 dias</t>
  </si>
  <si>
    <t>TAPA P/ENVASE DE ALUMINO # 9 REDONDO - 9"</t>
  </si>
  <si>
    <t>TAPA P/ENVASE DE ALUMINO # 7 REDONDO - 7"</t>
  </si>
  <si>
    <t>SET DE VINO 4 PZAS BAR HOME</t>
  </si>
  <si>
    <t>ENCENDEDOR CLIPPER PIEDRA</t>
  </si>
  <si>
    <t>CLIPPER</t>
  </si>
  <si>
    <t>ENCENDEDOR EXIS ELECTRONICO</t>
  </si>
  <si>
    <t>EXIS</t>
  </si>
  <si>
    <t>ENCENDEDOR EXIS PIEDRA</t>
  </si>
  <si>
    <t>VASO DIAMANTE 16 OZ</t>
  </si>
  <si>
    <t>PLATO ALEGRIA UTIL N°26 X 25 UND</t>
  </si>
  <si>
    <t>VASO BEBIDA FRIA 8OZ AMARILLO-CARITA FELIZ</t>
  </si>
  <si>
    <t>VASO BEBIDA FRIA 12OZ AMARILLO-CARITA FELIZ</t>
  </si>
  <si>
    <t>ENCENDEDOR FRAGATA ELECT TOP (CON DISEÑO)</t>
  </si>
  <si>
    <t>FRAGATA</t>
  </si>
  <si>
    <t>818-3 JARRA DE VIDRIO 500ML</t>
  </si>
  <si>
    <t xml:space="preserve"> 720 dias</t>
  </si>
  <si>
    <t>818-1 JARRA DE VIDRIO 1000ML</t>
  </si>
  <si>
    <t xml:space="preserve"> 351 dias</t>
  </si>
  <si>
    <t>LO-761 PLATO MASCOTA SEVEN</t>
  </si>
  <si>
    <t xml:space="preserve"> 444 dias</t>
  </si>
  <si>
    <t>MZ-191883 PLATO MASCOTA OSITO</t>
  </si>
  <si>
    <t>LO-763 PLATO MASCOTA DUO</t>
  </si>
  <si>
    <t>LO_760 PLATO MASCOTA SAPITO DOBLE</t>
  </si>
  <si>
    <t xml:space="preserve"> 513 dias</t>
  </si>
  <si>
    <t>JARRA 2.5 LT C/TAPA MODO DIAMANTE</t>
  </si>
  <si>
    <t xml:space="preserve"> 1548 dias</t>
  </si>
  <si>
    <t>ENCENDEDOR TUVITO SOPLETE BIG</t>
  </si>
  <si>
    <t xml:space="preserve"> 616 dias</t>
  </si>
  <si>
    <t>ENCEN FRAGATA ELECT TOP (CON DISEÑO) BOOM</t>
  </si>
  <si>
    <t>H-8265 PLATO DE MESA</t>
  </si>
  <si>
    <t>JHGF-882312 PLATO DE MESA</t>
  </si>
  <si>
    <t>H-8266 PLATO DE MESA</t>
  </si>
  <si>
    <t>H-8259 PLATO DE MESA</t>
  </si>
  <si>
    <t>H-8256 PLATO DE MESA</t>
  </si>
  <si>
    <t>H-8257 PLATO DE MESA</t>
  </si>
  <si>
    <t>H-8260 PLATO DE MESA</t>
  </si>
  <si>
    <t>H-8258 PLATO DE MESA</t>
  </si>
  <si>
    <t>CABALLEROS</t>
  </si>
  <si>
    <t>ACCESORIOS</t>
  </si>
  <si>
    <t>RAMO DIA DEL PADRE</t>
  </si>
  <si>
    <t>PORTA RETRATO RULETA</t>
  </si>
  <si>
    <t>BILLETERA SUPREME B1325</t>
  </si>
  <si>
    <t>TAZA DIA DEL PADRE LA831</t>
  </si>
  <si>
    <t xml:space="preserve"> 11340 dias</t>
  </si>
  <si>
    <t>CHAQUETA DE PRODUCCION</t>
  </si>
  <si>
    <t>LANYARD RELX</t>
  </si>
  <si>
    <t>LANYARD ACERADO SNOWPLUS SP</t>
  </si>
  <si>
    <t>DAMAS</t>
  </si>
  <si>
    <t>TAZA CERAMICA DISEÑO MAMA</t>
  </si>
  <si>
    <t>REGALOS</t>
  </si>
  <si>
    <t>REGALO DIA DE LA MADRE CHOCOLATE CAREZZA</t>
  </si>
  <si>
    <t>REGALO DIA DE LA MADRE CHOCOLATE VIZIZO</t>
  </si>
  <si>
    <t>REGALO DIA DE LA MADRE TAZA CON CHOCOLATE INVITE</t>
  </si>
  <si>
    <t>REGALO DIA DE LA MADRE OSO DE PELUCHE</t>
  </si>
  <si>
    <t>CANASTA DIA DE LA MADRE</t>
  </si>
  <si>
    <t>NAVIDEÑOS</t>
  </si>
  <si>
    <t>TAZA CERAMICA 64906-2 ANIMALITOS Y FRASES</t>
  </si>
  <si>
    <t>VINCHA C/NARIZ NAVIDAD X2 ZS015L</t>
  </si>
  <si>
    <t>DUENDE PATILARGO</t>
  </si>
  <si>
    <t xml:space="preserve"> 1843 dias</t>
  </si>
  <si>
    <t>RENO PATILARGO C/LUZ JD5013WN</t>
  </si>
  <si>
    <t xml:space="preserve"> 1282 dias</t>
  </si>
  <si>
    <t>BOTA GUARDATODO M82815</t>
  </si>
  <si>
    <t xml:space="preserve"> 378 dias</t>
  </si>
  <si>
    <t>MANTEL NAVIDEÑO 1.5 X2.45 CM</t>
  </si>
  <si>
    <t>LUZ ESTRELLA AMBAR SD043</t>
  </si>
  <si>
    <t>LUZ ESTRELLA Y COPO DE NIEVE</t>
  </si>
  <si>
    <t xml:space="preserve"> 395 dias</t>
  </si>
  <si>
    <t>PAPA NOEL COLGANTE</t>
  </si>
  <si>
    <t xml:space="preserve"> 348 dias</t>
  </si>
  <si>
    <t>PATILARGOS SURTIDOS CR18118</t>
  </si>
  <si>
    <t xml:space="preserve"> 622 dias</t>
  </si>
  <si>
    <t>ARBOL PINO NAVIDEÑO 1.8MT</t>
  </si>
  <si>
    <t>TAZA NAVIDEÑA AA120 18OZ</t>
  </si>
  <si>
    <t>TUBO DE BOLAS NAVIDAD 18-1*60</t>
  </si>
  <si>
    <t>STHX-2 ESTRELLA DE ARBOL ESCARCHADA</t>
  </si>
  <si>
    <t>724-P64 BOLA NAVIDEÑO X 24</t>
  </si>
  <si>
    <t>J7436-2 TAZA NAVIDEÑA DE 11OZ</t>
  </si>
  <si>
    <t>BL8-NL6 BOLA C/CABEZA NOEL LUZ X 6</t>
  </si>
  <si>
    <t xml:space="preserve"> 716 dias</t>
  </si>
  <si>
    <t>CASCANUES GOLDEN X3/38CM N01315</t>
  </si>
  <si>
    <t>LUZ LED MULTICOLOR 100L/NAVIDAD</t>
  </si>
  <si>
    <t xml:space="preserve"> 606 dias</t>
  </si>
  <si>
    <t>LUZ LINEAL 100LED CABLE VERDE SD011</t>
  </si>
  <si>
    <t xml:space="preserve"> 338 dias</t>
  </si>
  <si>
    <t>LUZ LINEAL 200LED CABLE VERDE</t>
  </si>
  <si>
    <t xml:space="preserve"> 555 dias</t>
  </si>
  <si>
    <t>LUZ CASCADA SD107</t>
  </si>
  <si>
    <t xml:space="preserve"> 392 dias</t>
  </si>
  <si>
    <t>PATILARGO SIN OJO YW55-3AB</t>
  </si>
  <si>
    <t xml:space="preserve"> 3353 dias</t>
  </si>
  <si>
    <t>AB-061 ADORNO NAVIDEÑO PAPA NOEL 3D</t>
  </si>
  <si>
    <t>AB-083 ADORNO NAVIDEÑO BOTA 3D C/LUCES</t>
  </si>
  <si>
    <t xml:space="preserve"> 200 dias</t>
  </si>
  <si>
    <t>20228 PIE DE ARBOL NAVIDEÑO 80CM</t>
  </si>
  <si>
    <t>J6470 ADORNO CAMPANA NAVIDAD 34CM</t>
  </si>
  <si>
    <t xml:space="preserve"> 580 dias</t>
  </si>
  <si>
    <t>J7627 BANDEJA NAVIDEÑA C/DISEÑO RECTANGULAR 40CM X 29CM</t>
  </si>
  <si>
    <t xml:space="preserve"> 456 dias</t>
  </si>
  <si>
    <t>J7633 BANDEJA NAVIDEÑA C/DISEÑO 32CM X 31CM</t>
  </si>
  <si>
    <t xml:space="preserve"> 223 dias</t>
  </si>
  <si>
    <t>COJIN NAVIDEÑO CO-03</t>
  </si>
  <si>
    <t>L2-2021 VELAS NAVIDEÑAS C/DISEÑO NAVIDAD 25CM*9CM</t>
  </si>
  <si>
    <t>JUGUETES</t>
  </si>
  <si>
    <t>PEPA PIG FAMILY</t>
  </si>
  <si>
    <t>CARS DE FRICCION /MCQUEEN Y MATER 6777-14</t>
  </si>
  <si>
    <t>CARRO GRAFITY A CONTROL</t>
  </si>
  <si>
    <t>SOMBRILLA DISNEY</t>
  </si>
  <si>
    <t>CARRO MONSTER</t>
  </si>
  <si>
    <t>BABY CRY D160</t>
  </si>
  <si>
    <t>BABY GIRL 9321</t>
  </si>
  <si>
    <t>SET DE CARTERA C/ SECADORA A496</t>
  </si>
  <si>
    <t>PISTOLA C/ MASCARA SB297</t>
  </si>
  <si>
    <t>AVENGER TAPS 6818</t>
  </si>
  <si>
    <t>GUITARRA CAJA 929B</t>
  </si>
  <si>
    <t>DISNEY BABY MICKEY SONAJERO DE LLAVE 14506</t>
  </si>
  <si>
    <t>DISNEY BABY MINNIE SONAJERO DE FLOR 14507</t>
  </si>
  <si>
    <t>HOT WHEELS LANZADOR BOLSILLO FTH84-X12</t>
  </si>
  <si>
    <t>HOT WHEELS PAQUETES DE X 5 01806</t>
  </si>
  <si>
    <t>HOT WHEELS MONSTER TRUCKS GLOW SURTIDO 1:64 HCB50</t>
  </si>
  <si>
    <t>HOT WHEELS PAQUETE DE 3 K5904</t>
  </si>
  <si>
    <t>PASTO SINTETICO 20MM X MT2</t>
  </si>
  <si>
    <t>SCOOTER C/ CANASTA MUSICAL OKA</t>
  </si>
  <si>
    <t>SCOOTER INFANTIL REFORZADO OKA AE-22</t>
  </si>
  <si>
    <t>MUÑECOS VARIADOS PENY/BARBIE/HOTWHEELS/SIDERMAN</t>
  </si>
  <si>
    <t>SET DOCTOR MICKEY</t>
  </si>
  <si>
    <t>CARRO A CONTROL ZJ23052A</t>
  </si>
  <si>
    <t xml:space="preserve"> 1128 dias</t>
  </si>
  <si>
    <t>CARRO CONSTRUCTOR ROJO 3027</t>
  </si>
  <si>
    <t xml:space="preserve"> 235 dias</t>
  </si>
  <si>
    <t>MUÑECA FROZEN 8899-32</t>
  </si>
  <si>
    <t>MUÑECO MICKEY 8899-50</t>
  </si>
  <si>
    <t>MUÑECO CAP. AMERICA 8899-51</t>
  </si>
  <si>
    <t>MUÑECO SPIDERMAN 8899-39</t>
  </si>
  <si>
    <t>MUÑECA SOFIA 8899-80</t>
  </si>
  <si>
    <t>BLOQUE ARMABLE 3428</t>
  </si>
  <si>
    <t>DINOSAURIO BOTA HUMO</t>
  </si>
  <si>
    <t xml:space="preserve"> 307 dias</t>
  </si>
  <si>
    <t>BLOQUE ARMABLE 44069Q</t>
  </si>
  <si>
    <t>PISTOLA NERS LANZA DARDOS</t>
  </si>
  <si>
    <t>MUÑECA BB C/ ACCESORIOS 263Z-26</t>
  </si>
  <si>
    <t>MUÑECA C/ TOCADOR GRANDE</t>
  </si>
  <si>
    <t>MUÑECA C/ ESPEJON Y ACCESORIOS</t>
  </si>
  <si>
    <t>MUÑECA C/ NOVIO</t>
  </si>
  <si>
    <t>JUEGO DE BISUTERIA 0421-4B</t>
  </si>
  <si>
    <t xml:space="preserve"> 438 dias</t>
  </si>
  <si>
    <t>KIDS COOK</t>
  </si>
  <si>
    <t>COCINA C/ HUEVO FRITO 807</t>
  </si>
  <si>
    <t xml:space="preserve"> 399 dias</t>
  </si>
  <si>
    <t>LICUADORA C/ BATIDORA LS8250</t>
  </si>
  <si>
    <t>OLLAS DE METAL PEQUEÑO</t>
  </si>
  <si>
    <t>BARBIE PROFESORA 2030-D</t>
  </si>
  <si>
    <t>BARBIE UNICORNIO ZR176</t>
  </si>
  <si>
    <t>SET MAQUILLAJE NOELI 148-10</t>
  </si>
  <si>
    <t>PISTOLA PARA TRENZA XW155-48</t>
  </si>
  <si>
    <t xml:space="preserve"> 199 dias</t>
  </si>
  <si>
    <t>SET DE CARTERA C/ SECADORA ECONOMICO A113</t>
  </si>
  <si>
    <t xml:space="preserve"> 239 dias</t>
  </si>
  <si>
    <t>TRANSFORMER C/ MASCARA 1-25</t>
  </si>
  <si>
    <t>TRANSFORMER ROBOT 39-56</t>
  </si>
  <si>
    <t>PISTOLA AVENGER SB324</t>
  </si>
  <si>
    <t>MUÑECOS JEBE PAW PATROL PX9</t>
  </si>
  <si>
    <t>BABY YODA X6 89103</t>
  </si>
  <si>
    <t>TORRE PATRULLA PAW PATROL 118</t>
  </si>
  <si>
    <t>BARBIE C/ CABALLO 88035</t>
  </si>
  <si>
    <t xml:space="preserve"> 342 dias</t>
  </si>
  <si>
    <t>691 JUGUETE CARRO DE CONSTRUCCION CAMION</t>
  </si>
  <si>
    <t>694 CARRO D/CONSTRUCCION 1PCS</t>
  </si>
  <si>
    <t xml:space="preserve"> 173 dias</t>
  </si>
  <si>
    <t>XYD-102 COCHE C/MUÑECA 2PCS</t>
  </si>
  <si>
    <t xml:space="preserve"> 189 dias</t>
  </si>
  <si>
    <t>DISNEY BABY SONAJA GUITARRA 0648D-NL</t>
  </si>
  <si>
    <t>DISNEY BABY COCHECITO DISNEY 14659  &lt;14913&gt;</t>
  </si>
  <si>
    <t>DISNEY BABY CELULAR MICKEY 14949</t>
  </si>
  <si>
    <t>DISNEY BABY NEMO CON SONAJAS 79807</t>
  </si>
  <si>
    <t>JUEGOS HASBRO HUNGRY HIPPOS UNICORNIO E9493</t>
  </si>
  <si>
    <t>PLAY DOOH PD MINI 4 PACK 23241-X24 CJAB X 1 PZA 23241-X24</t>
  </si>
  <si>
    <t>PLAY DOOH FORMAS DIVERTIDAS E8530</t>
  </si>
  <si>
    <t>PLAY DOOH MINI CLASSICS E4902</t>
  </si>
  <si>
    <t>PLAY DOOH MINI BUCKET ASST 23414-X6</t>
  </si>
  <si>
    <t>POWER RANGERS MMPR MEGAZORD BASICO E7704</t>
  </si>
  <si>
    <t>TRANSFORMERS EVERGREEN FEATURED F4446</t>
  </si>
  <si>
    <t>MUÑECAS PRINCESAS DISNEY BEBÉ 201094</t>
  </si>
  <si>
    <t>HOT WHEELS AUTOS BASICOS C4982</t>
  </si>
  <si>
    <t>HOT WHEELS CLÁSICO DE ACROBACIAS SURTIDO FWM85</t>
  </si>
  <si>
    <t>JURASSIC WORLD SURTIDO DE DINOSAURIOS RUGIDO FEROZ HDX18</t>
  </si>
  <si>
    <t>JURASSIC WORLD SURTIDO DINOS SALVAJES HFR10</t>
  </si>
  <si>
    <t>JURASSIC WORLD PTERANODON FIGURA BÁSICA DE 12'' HFF08</t>
  </si>
  <si>
    <t>JURASSIC WORLD COLECCIÓN FIGURA FLEXIBLES 4" GYX95</t>
  </si>
  <si>
    <t>MATCHBOX JURASSIC WORLD 5 PACK FMX40-X5</t>
  </si>
  <si>
    <t xml:space="preserve"> 218 dias</t>
  </si>
  <si>
    <t>MONSTER JAM VEHICULOS MINI PACK X 3 6063867</t>
  </si>
  <si>
    <t>PAW PATROL FIGURA DINO RESCATE 6058614</t>
  </si>
  <si>
    <t>SPIDERMAN SPIDEY  VEHICULO 2 EN 1 SNF0019</t>
  </si>
  <si>
    <t>SCOOTER PAW PATROL CON LUCES Y SONIDO 19036</t>
  </si>
  <si>
    <t>SCOOTER PRINCESAS 3 CON LUCES Y SONIDO 18660</t>
  </si>
  <si>
    <t>SCOOTER CARS 3 CON LUCES Y SONIDO 18657</t>
  </si>
  <si>
    <t>SCOOTER TOY STORY 3 CON LUCES Y SONIDO 10053-TS</t>
  </si>
  <si>
    <t>BICICLETA MONTAÑERA</t>
  </si>
  <si>
    <t>ADORNOS ARBOL DE NAVIDAD PETROTAL</t>
  </si>
  <si>
    <t>LUCES PARA NACIMIENTO PETROTAL</t>
  </si>
  <si>
    <t>TRICICLO MICKEY</t>
  </si>
  <si>
    <t>TALLER MECANICO CARS 3EN1</t>
  </si>
  <si>
    <t xml:space="preserve"> 687 dias</t>
  </si>
  <si>
    <t>MALETA AVENGERS</t>
  </si>
  <si>
    <t xml:space="preserve"> 545 dias</t>
  </si>
  <si>
    <t>MALETA PAW PATROL</t>
  </si>
  <si>
    <t>CARRO CONSTRUCTOR AMARILLO 3025</t>
  </si>
  <si>
    <t xml:space="preserve"> 1500 dias</t>
  </si>
  <si>
    <t>MUÑECA FROZEN C/ SCOOTER 8899-92</t>
  </si>
  <si>
    <t xml:space="preserve"> 880 dias</t>
  </si>
  <si>
    <t>MUÑECA C/ COCHE TUTU LOVE 8180</t>
  </si>
  <si>
    <t>MUÑECA C/ TOCADOR Y ACCESORIOS</t>
  </si>
  <si>
    <t xml:space="preserve"> 683 dias</t>
  </si>
  <si>
    <t>COCHE DE BASTON</t>
  </si>
  <si>
    <t xml:space="preserve"> 483 dias</t>
  </si>
  <si>
    <t>CUATRIMOTO BRYANA 928-71E</t>
  </si>
  <si>
    <t xml:space="preserve"> 330 dias</t>
  </si>
  <si>
    <t>SET DE TÉ 710-6</t>
  </si>
  <si>
    <t>SET DE COCINA 710-6-1</t>
  </si>
  <si>
    <t xml:space="preserve"> 744 dias</t>
  </si>
  <si>
    <t>SET DE TÉ C/ TETERA SM518-35</t>
  </si>
  <si>
    <t xml:space="preserve"> 2700 dias</t>
  </si>
  <si>
    <t>PLAY GO 226 PZAS</t>
  </si>
  <si>
    <t>MOSAICO 240PC</t>
  </si>
  <si>
    <t xml:space="preserve"> 293 dias</t>
  </si>
  <si>
    <t>MOSAICO BOTONES M7E</t>
  </si>
  <si>
    <t xml:space="preserve"> 1727 dias</t>
  </si>
  <si>
    <t>MUÑECA MISS NINI PET LOVER + ACCESORIOS 51804</t>
  </si>
  <si>
    <t>DISNEY BABY SONAJA CIRCULAR 0646D-NI</t>
  </si>
  <si>
    <t xml:space="preserve"> 718 dias</t>
  </si>
  <si>
    <t>DISNEY BABY SONAJA PRINCESA 81114</t>
  </si>
  <si>
    <t>DISNEY BABY MICKEY PROYECTOR 14439</t>
  </si>
  <si>
    <t xml:space="preserve"> 851 dias</t>
  </si>
  <si>
    <t>DISNEY BABY MICKEY BEBE SONAJERO DE NUBE 14978</t>
  </si>
  <si>
    <t xml:space="preserve"> 280 dias</t>
  </si>
  <si>
    <t>DISNEY BABY MINNIE BEBE SONAJERO DE CORAZON 14979</t>
  </si>
  <si>
    <t>BABY ALIVE CHAPOTEOS Y ABRAZOS E8716</t>
  </si>
  <si>
    <t>NERF NER ELITE 2.0 VOLT SD 1 E9952</t>
  </si>
  <si>
    <t>NERF DINOSQUAD LANZADARDOS STEGOSMASH F0805</t>
  </si>
  <si>
    <t>PJ MASKS HEROES CON VEHICULOS F2099</t>
  </si>
  <si>
    <t>PJ MASKS SET DE VEHICULO Y MASCARA F3725</t>
  </si>
  <si>
    <t>PLAY DOOH SLIME HYDROGLITZ HUESOS Y HUEVOS DE DINO F1499</t>
  </si>
  <si>
    <t>PLAY DOOH PROYECTO TORMENTA E0801</t>
  </si>
  <si>
    <t>PLAY DOOH EL DENTISTA BROMISTA F1259</t>
  </si>
  <si>
    <t>PLAY DOOH BRILLANTES CREACIONES F1989</t>
  </si>
  <si>
    <t>PLAY DOOH ALIMENTOS FAVORITOS E6686</t>
  </si>
  <si>
    <t>PLAY DOOH KIT DE COCINA SURTIDO E7253</t>
  </si>
  <si>
    <t>PLAY DOOH FIESTA DE PANQUEQUES F1279</t>
  </si>
  <si>
    <t>PLAY DOOH PEPPA PIG CREA Y DISEÑA F1497</t>
  </si>
  <si>
    <t>SPIDEY VEHICULO Y FIGURAS SURTIDAS F1459</t>
  </si>
  <si>
    <t>SR. CARA DE PAPA CLASICO F3244</t>
  </si>
  <si>
    <t>SRA. CARA DE PAPA CLASICO F3245</t>
  </si>
  <si>
    <t>HOT WHEELS MONSTER TRUCKS SURTIDO ESCALA 1:24 FYJ44</t>
  </si>
  <si>
    <t>MEGA BLOCK PAW PATROL LA PELICULA - SURTIDO GYH89</t>
  </si>
  <si>
    <t xml:space="preserve"> 364 dias</t>
  </si>
  <si>
    <t>MEGA CONSTRUX HOT WHEELS RACE ACE MONSTER TRUCK HDJ93</t>
  </si>
  <si>
    <t>MEGA CONSTRUX HOT WHEELS GUNKSTER MONSTER TRUCK HDJ94</t>
  </si>
  <si>
    <t>MONSTER JAM VEHICULO ARMABLE 6064170</t>
  </si>
  <si>
    <t>PAW PATROL CHASE FIGURA HEROPUP CASTILLO Y DRAGONES 6063592</t>
  </si>
  <si>
    <t>PAW PATROL FIGURA DINO RESCATE CHASE 6058526</t>
  </si>
  <si>
    <t>PAW PATROL FIGURA DINO RESCATE MARSHALL 6058619</t>
  </si>
  <si>
    <t>PAW PATROL MARSHALL FIGURA HEROPUP CASTILLO Y DRAGONES 6063593</t>
  </si>
  <si>
    <t>PAW PATROL PELUCHE DINO SURTIDO 6060079</t>
  </si>
  <si>
    <t>PAW PATROL ROCKY FIGURA HEROPUP CASTILLO Y DRAGONES 6063596</t>
  </si>
  <si>
    <t>PAW PATROL RUBBLE FIGURA HEROPUP CASTILLO Y DRAGONES 6063595</t>
  </si>
  <si>
    <t>PAW PATROL SKYE FIGURA HEROPUP CASTILLO Y DRAGONES 6063594</t>
  </si>
  <si>
    <t>PAW PATROL SKYE VEHICULO BASICO 6061800</t>
  </si>
  <si>
    <t>PAW PATROL TRUE METAL CAMION DE BOMBEROS 6063231</t>
  </si>
  <si>
    <t>PAW PATROL VEHICULO BASICO - EVEREST 6061802</t>
  </si>
  <si>
    <t>PAW PATROL VEHICULO BASICO  ROCKY 6061804</t>
  </si>
  <si>
    <t>PAW PATROL VEHICULO BASICO - RYDER 6061907</t>
  </si>
  <si>
    <t>PAW PATROL VEHICULO BASICO - TRACKER 6061801</t>
  </si>
  <si>
    <t>PAW PATROL ZUMA FIGURA HEROPUP CASTILLO Y DRAGONES 6063597</t>
  </si>
  <si>
    <t>LOL CARTERA METÁLICA LOPU1</t>
  </si>
  <si>
    <t>BARBIE CARTERA METÁLICA FASHION BBPU1</t>
  </si>
  <si>
    <t>MINNIE CARTERA METÁLICA MINNIE BOUTIQUE MNPU1</t>
  </si>
  <si>
    <t>FROZEN CARTERA METÁLICA FRPU1</t>
  </si>
  <si>
    <t>BARBIE C/ACCESORIOS 2213</t>
  </si>
  <si>
    <t>PISTA DINOSAURIO A9-8</t>
  </si>
  <si>
    <t>MATERIA PRIMA</t>
  </si>
  <si>
    <t>MP CAFETERIA</t>
  </si>
  <si>
    <t>INSUMOS</t>
  </si>
  <si>
    <t>HELADO DONOFRIO CHOCOLATE 5000 LT</t>
  </si>
  <si>
    <t>HELADO DONOFRIO LUCUMA 5000 LT</t>
  </si>
  <si>
    <t>HELADO DONOFRIO TRICOLOR 5000 LT</t>
  </si>
  <si>
    <t>PAN PULLMAN ARTPAN</t>
  </si>
  <si>
    <t>ARTPAN</t>
  </si>
  <si>
    <t>AGUA TRATADA X 20LT</t>
  </si>
  <si>
    <t>HELADO DONOFRIO CHOCOCHIPS 5000 LT</t>
  </si>
  <si>
    <t>HELADO DONOFRIO FRESA 5000 LT</t>
  </si>
  <si>
    <t>HELADO DONOFRIO MOROCHAS 5000 LT</t>
  </si>
  <si>
    <t>HELADO DONOFRIO PRINCESA 5000 LT</t>
  </si>
  <si>
    <t>HELADO DONOFRIO VAINILLA 5000 LT</t>
  </si>
  <si>
    <t>PAN MOLDE FUENTE PELADO TRIPLE ORIENTAL</t>
  </si>
  <si>
    <t>ORIENTAL</t>
  </si>
  <si>
    <t>COLAPIZ BAKING X KG</t>
  </si>
  <si>
    <t>SUMINISTRO</t>
  </si>
  <si>
    <t>BOLSA DE KRAFT # 12 - 50 GR (33.5X18X10 CM)</t>
  </si>
  <si>
    <t>BOLSA DE KRAFT # 12 - 50 GR (37X21X12 CM)</t>
  </si>
  <si>
    <t>CONTENER HELADOS POLIPAPEL BLANCO 6.5 OZ</t>
  </si>
  <si>
    <t>CONTENER HELADOS POLIPAPEL BLANCO 8 OZ</t>
  </si>
  <si>
    <t>SORBETE PAQ 10 UNI</t>
  </si>
  <si>
    <t>SORBETE FLEXIBLE PAQ X 25 UNI</t>
  </si>
  <si>
    <t>MP EMBALAJES</t>
  </si>
  <si>
    <t>EMBALAJE</t>
  </si>
  <si>
    <t>FILM PARA ALIMENTOS 1 PULGADA X 1400MTS</t>
  </si>
  <si>
    <t>STRTECH FILM # 18</t>
  </si>
  <si>
    <t>MP ENVASES</t>
  </si>
  <si>
    <t>ENVASES</t>
  </si>
  <si>
    <t>0803-010001</t>
  </si>
  <si>
    <t>ENVASES TAPER</t>
  </si>
  <si>
    <t>ENVASE P/VENTA DE CARNE (CONJUNTO DE 1/2 COSTILLA)* CIENTO</t>
  </si>
  <si>
    <t>ENVASE PB2 PARA POLLO</t>
  </si>
  <si>
    <t>ENVASE PARA TORTA</t>
  </si>
  <si>
    <t>MP PANADERIA</t>
  </si>
  <si>
    <t>HARINA EL MOLINO ESPECIAL PANADERA X 50KG</t>
  </si>
  <si>
    <t>EL MOLINO</t>
  </si>
  <si>
    <t>MEJORADOR UNIPAN X 1KG</t>
  </si>
  <si>
    <t>MEJORADOR ESPECIAL X KG</t>
  </si>
  <si>
    <t>CHANTILLY AMBIENTE 1 LT</t>
  </si>
  <si>
    <t>PURATOS</t>
  </si>
  <si>
    <t>CHANTILLY FLEISCHMANN 1 LT</t>
  </si>
  <si>
    <t>FLEISCHMANN</t>
  </si>
  <si>
    <t>OREGANO ZARANDEADO X KG</t>
  </si>
  <si>
    <t>HARINA LUCIANO X KG</t>
  </si>
  <si>
    <t>HARINA NICOLINI TROPICALIZADA X 50KG</t>
  </si>
  <si>
    <t>NICOLINI</t>
  </si>
  <si>
    <t>ESCENCIA WIC CHANCAY BOT 1/2 LT</t>
  </si>
  <si>
    <t>WIC</t>
  </si>
  <si>
    <t>ESCENCIA COLORANTE DE HUEVO 250 GR</t>
  </si>
  <si>
    <t>ESCENCIA WIC CHIRIMOYA BOTELLA 1/2  LT</t>
  </si>
  <si>
    <t>ESCENCIA WIC NARANJA BOTELLA 1/2  LT</t>
  </si>
  <si>
    <t>ESCENCIA WIC VAINILLA BOTELLA 1/2  LT</t>
  </si>
  <si>
    <t>ESCENCIA WIC MANTEQUILLA BOTELLA 1/2  LT</t>
  </si>
  <si>
    <t>MAICENA IMPORTADA KG</t>
  </si>
  <si>
    <t>ANIS GRANO KG</t>
  </si>
  <si>
    <t>ANIS IMPORTADO 1KG</t>
  </si>
  <si>
    <t>HARINA SAYON PANADERA X 50KG</t>
  </si>
  <si>
    <t>SAYON</t>
  </si>
  <si>
    <t>ESCENCIA WIC MENTA BOT 1/2 LT</t>
  </si>
  <si>
    <t>PRE MEZCLA PARA PANETON KG</t>
  </si>
  <si>
    <t>AZUCAR BLANCA ITAMARATI SACO 50 KG</t>
  </si>
  <si>
    <t>ITAMARATI</t>
  </si>
  <si>
    <t>AZUCAR RUBIA DULCE NORTE 50KG</t>
  </si>
  <si>
    <t>DULCE NORTE</t>
  </si>
  <si>
    <t>COBERTURA BITER ESPECIAL KG</t>
  </si>
  <si>
    <t>FRUTA CONFITADA X 10 KG</t>
  </si>
  <si>
    <t>LECHE ENTERA EN POLVO X KG</t>
  </si>
  <si>
    <t>MANJAR BLANCO X 19 KG</t>
  </si>
  <si>
    <t>MARGARINA HOJALDRE KG</t>
  </si>
  <si>
    <t>MANTECA FAMOSA X 10KG</t>
  </si>
  <si>
    <t>FAMOSA</t>
  </si>
  <si>
    <t>MANTECA SABROPAN X KG</t>
  </si>
  <si>
    <t>SABROPAN</t>
  </si>
  <si>
    <t>MANJAR BLANCO 5 KG</t>
  </si>
  <si>
    <t>ESENCIA  MANTEQUILLA X LT</t>
  </si>
  <si>
    <t>CALIFORNIA BV</t>
  </si>
  <si>
    <t>ESENCIA VAINILLA (CALIFORNIA) X 1LT</t>
  </si>
  <si>
    <t>ESENCIA DE PANETON PREMIUM FLEISHMAN 500CC</t>
  </si>
  <si>
    <t>COBERTURA BITER ESPECIAL X 6OO GR</t>
  </si>
  <si>
    <t>ESCENCIA WIC FRESA 1/2  LT</t>
  </si>
  <si>
    <t>LENTEJITAS X KG</t>
  </si>
  <si>
    <t>HARINA PANADERA MOLINO X 50KG</t>
  </si>
  <si>
    <t>GLUTEN DE TRIGO 25 KG</t>
  </si>
  <si>
    <t>SORBATO/POTASIO GRANULADO X 25 KG</t>
  </si>
  <si>
    <t>SAL YAMISAL X 500 GR</t>
  </si>
  <si>
    <t>AZUCAR RUBIA DULCE OLMOS SACO 50 KG</t>
  </si>
  <si>
    <t>DULCE OLMOS</t>
  </si>
  <si>
    <t>PRE MEZCLA CAPUCCINO X KG</t>
  </si>
  <si>
    <t>HARINA PASTELERA X KG</t>
  </si>
  <si>
    <t>COLORANTE EN POLVO SURTIDO X KG</t>
  </si>
  <si>
    <t>PRE MEZCLA PARA CHIFON KG</t>
  </si>
  <si>
    <t>JALEA DE DURAZNO X KG</t>
  </si>
  <si>
    <t>JALEA DE FRESA X KG</t>
  </si>
  <si>
    <t>MARGARINA 75% GRASA VEGETAL</t>
  </si>
  <si>
    <t>ANTIMOHO BOLSA 1 KG</t>
  </si>
  <si>
    <t>CREMA PASTELERA X 1KG</t>
  </si>
  <si>
    <t>ESCENCIA WIC MARACUYA 1/2  LT</t>
  </si>
  <si>
    <t>SALVADO DE TRIGO KG</t>
  </si>
  <si>
    <t>CHOCOCHIP X KG</t>
  </si>
  <si>
    <t>PURATOS TEGRAL CHOCOLATE EXTREMO X 10 KG</t>
  </si>
  <si>
    <t>CREMFIL DE MARACUYA "PURATOS" X 5 KG</t>
  </si>
  <si>
    <t>HUEVO</t>
  </si>
  <si>
    <t>HARINA DE MAIZ KG</t>
  </si>
  <si>
    <t>PURATOS TEGRAL CHIFFON X 10 KG</t>
  </si>
  <si>
    <t>ESCENCIA WIC CHOCOLATE 1/2  LT</t>
  </si>
  <si>
    <t>CREMA DE LECHE MASTER GOURMET 500 ML</t>
  </si>
  <si>
    <t>MASTER GOURMET</t>
  </si>
  <si>
    <t>ESENCIA CONCENTRADA CHOCOLATE 30ML</t>
  </si>
  <si>
    <t>ELY MAR</t>
  </si>
  <si>
    <t>PURATOS TEGRAL SATIN PLATANO</t>
  </si>
  <si>
    <t>PURATOS TEGRAL SATIN ZANAHORIA</t>
  </si>
  <si>
    <t>AZUCAR IMPALPABLE FLEISCHMAN 4 KG</t>
  </si>
  <si>
    <t>CONSERVA MARRASQUINO ROJO SANTIS</t>
  </si>
  <si>
    <t>SANTIS</t>
  </si>
  <si>
    <t>VAINILLA BLANCA X 1/2 LT</t>
  </si>
  <si>
    <t>FUDGE ESPECIAL X 20 KG</t>
  </si>
  <si>
    <t>AJONJOLI  NATURAL X  KG</t>
  </si>
  <si>
    <t>MANJAR LEITITO X 5 KG</t>
  </si>
  <si>
    <t>LEITE</t>
  </si>
  <si>
    <t>AZUCAR IMPALPABLE FLEISCHMAN 1 KG</t>
  </si>
  <si>
    <t>POLVO DE HORNEAR KG</t>
  </si>
  <si>
    <t>AZUCAR IMPALPABLE KG</t>
  </si>
  <si>
    <t>COCOA X KG</t>
  </si>
  <si>
    <t>FUDGE EN BALDE X 5KG</t>
  </si>
  <si>
    <t>BICARBONATO DE SODIO X KG</t>
  </si>
  <si>
    <t>MARG. TROPI. LA DANESA BALDE X 4KG</t>
  </si>
  <si>
    <t>ACEITE NORCHEFF 18 LT</t>
  </si>
  <si>
    <t>CHEFF</t>
  </si>
  <si>
    <t>HARINA SANTA CATALINA X 50KG</t>
  </si>
  <si>
    <t>SANTA CATALINA</t>
  </si>
  <si>
    <t>MANTECA GRANERO CAJA X 10KG</t>
  </si>
  <si>
    <t>GRANERO</t>
  </si>
  <si>
    <t>QUESO CREMA GOOL CREAM 500GR</t>
  </si>
  <si>
    <t>GOOL CREAM</t>
  </si>
  <si>
    <t>GRAJEA KG</t>
  </si>
  <si>
    <t>LEVADURA OKEDO INSTANT X 500GR</t>
  </si>
  <si>
    <t>FLAN X KG</t>
  </si>
  <si>
    <t>PECANAS KG</t>
  </si>
  <si>
    <t>CREMFIL DE MOCCA "PURATOS" X 5KG</t>
  </si>
  <si>
    <t>CREMFIL DE CHOCOLATE "PURATOS" X 5KG</t>
  </si>
  <si>
    <t>GELATINA X KG</t>
  </si>
  <si>
    <t>VAINILLA X 3.5 LT</t>
  </si>
  <si>
    <t>ESENCIA DULCE PARA PANETON 1KG</t>
  </si>
  <si>
    <t>COLDFIL JALEA DE FRESA 5KG PURATOS</t>
  </si>
  <si>
    <t>PRE MEZCLA PARA KEKE HUMEDO X 5KG</t>
  </si>
  <si>
    <t>PRE MEZCLA PARA MUFFIN DE VAINILLA X 5KG</t>
  </si>
  <si>
    <t>PRE MEZCLA PARA MUFFIN DE CHOCOLATE X KG</t>
  </si>
  <si>
    <t>PRE MEZCLA PARA TORTA TRES LECHES X 5KG</t>
  </si>
  <si>
    <t>PASAS SULT JUMBO SANTIS REGULAR X 10KG</t>
  </si>
  <si>
    <t>COLORANTE EN GEL SURTIDO</t>
  </si>
  <si>
    <t>ESENCIA DE MARACUYA SOLUBLE ELYMAR X 90ML</t>
  </si>
  <si>
    <t>PRE MEZCLA PARA BIZCOCHUELO KG</t>
  </si>
  <si>
    <t>COBERTURA BITER  BLANCO ESPECIAL KG</t>
  </si>
  <si>
    <t>MARRASQUINO ROJO SANTIS 10 ONZ</t>
  </si>
  <si>
    <t>MARRASQUINO ROJO SANTIS JUMBO 4.5KG</t>
  </si>
  <si>
    <t>COBERTURA BITER BLANCO ESPECIAL X 6OO GR</t>
  </si>
  <si>
    <t>MIXO PURATOS X KG</t>
  </si>
  <si>
    <t>PURATOS EASY QUEQUE X KG</t>
  </si>
  <si>
    <t>PURATOS TEGRAL QUEQUE CHOCOLATE X KG</t>
  </si>
  <si>
    <t>CANASTAS NAVIDEÑOS</t>
  </si>
  <si>
    <t>CANASTA</t>
  </si>
  <si>
    <t>CANASTA ESTRELLA DE NAVIDAD</t>
  </si>
  <si>
    <t>CANASTA NAVIDEÑA S/49.90</t>
  </si>
  <si>
    <t>CANASTA NAVIDEÑA ECONOMICA 59.90</t>
  </si>
  <si>
    <t>SUPER CANASTA OK</t>
  </si>
  <si>
    <t>CANASTA NAVIDEÑA 39.90</t>
  </si>
  <si>
    <t>CANASTA NAVIDEÑA DON POLLO</t>
  </si>
  <si>
    <t>CANASTA NAVIDEÑA MINISTERIO PUBLICO  S/52.00</t>
  </si>
  <si>
    <t>CANASTA NAVIDEÑA STA ISABEL</t>
  </si>
  <si>
    <t>CANASTA NAVIDEÑA WISAR S/73.50</t>
  </si>
  <si>
    <t>CANASTA PAPA NOEL</t>
  </si>
  <si>
    <t>CANASTA REGALO DE NAVIDAD</t>
  </si>
  <si>
    <t>CANASTA NAVIDEÑA WISAR  S/70.00</t>
  </si>
  <si>
    <t>CANASTA SORTEO NAVIDEÑO</t>
  </si>
  <si>
    <t>CANASTA DE NAVIDAD NIÑO JESUS</t>
  </si>
  <si>
    <t>CANASTA NAVIDEÑA 120</t>
  </si>
  <si>
    <t>CANASTA NAVIDEÑA 150</t>
  </si>
  <si>
    <t>CANASTA NAVIDEÑA KARIBEÑA 150</t>
  </si>
  <si>
    <t>CANASTA SUPER REYES MAGOS</t>
  </si>
  <si>
    <t>CANASTA NAVIDEÑA 300</t>
  </si>
  <si>
    <t>MEGA CANASTA OK</t>
  </si>
  <si>
    <t>CANASTA AZALEIA</t>
  </si>
  <si>
    <t>CANASTA NAVIDEÑA YRAS</t>
  </si>
  <si>
    <t>PAVOS</t>
  </si>
  <si>
    <t>PAVO</t>
  </si>
  <si>
    <t>PAVO REDONDO KG</t>
  </si>
  <si>
    <t>PAVO SAN FERNANDO KG</t>
  </si>
  <si>
    <t>POLLIPAVO REDONDO KG</t>
  </si>
  <si>
    <t>PANADERIA</t>
  </si>
  <si>
    <t>PANADERIA INDUSTRIAL</t>
  </si>
  <si>
    <t>BIMBO</t>
  </si>
  <si>
    <t>PAN HAMBURGUESA BIMBO 425G</t>
  </si>
  <si>
    <t>TORTILLAS RAPIDITAS CLASICAS BIMBO 310G</t>
  </si>
  <si>
    <t>PAN BLANCO BIMBO  RENDIDOR DEL HOGAR 420G</t>
  </si>
  <si>
    <t>BIMBOLETES VAINILLA 3P BIMBO 82.5G</t>
  </si>
  <si>
    <t>PAN BIMBO DOBLE FIBRA 510G</t>
  </si>
  <si>
    <t>PAN BIMBO MULTIGRANO LINAZA 510G</t>
  </si>
  <si>
    <t>BIMBOLETES VAINILLA 2P BIMBO 55G</t>
  </si>
  <si>
    <t>PAN MOLDE BIMBO BLANCO MEDIANO 480G</t>
  </si>
  <si>
    <t>TORTILLAS BIMBO INTEGRALES 310G</t>
  </si>
  <si>
    <t>TORTILLAS BIMBO WRAPS 310G</t>
  </si>
  <si>
    <t>BIMBOLETES NARANJA 2P BIMBO 55G</t>
  </si>
  <si>
    <t>PAN SEMILLAS VITAL 1P 360G BOL BIMBO</t>
  </si>
  <si>
    <t>PAN DE MULTICEREAL VITAL BIMBO 360G</t>
  </si>
  <si>
    <t>PAN BIMBO HOT DOG 453G</t>
  </si>
  <si>
    <t>PINGUINOS BIMBO MARINELA 2P 80G</t>
  </si>
  <si>
    <t>GANSITO BIMBO MARINELA 1P 50G</t>
  </si>
  <si>
    <t>PAN PYC BLANCO SNACK FUENTE 800G</t>
  </si>
  <si>
    <t>PAN PYC BLANCO FAMILIAR 1P 500G</t>
  </si>
  <si>
    <t>TURRON PYC 250 GR</t>
  </si>
  <si>
    <t>PAN FRUTICEREAL VITAL 1P 360G BOLSA BIMBO</t>
  </si>
  <si>
    <t>PAN BIMBO BLANCO SIN BORDE 650 GR</t>
  </si>
  <si>
    <t>PAN BIMBO INTEGRAL PREBIOTICO FUENTE 480GR</t>
  </si>
  <si>
    <t>PANETON BIMBO BOLSA 900 GR</t>
  </si>
  <si>
    <t>PAN INTEGRAL PYC FAMILIAR 500GR</t>
  </si>
  <si>
    <t>PAN INTEGRAL RENDIDOR BIMBO X 420 GR</t>
  </si>
  <si>
    <t>PAN MOLDE BUADUCCO BLANCO 400 GR</t>
  </si>
  <si>
    <t>BAUDUCCO</t>
  </si>
  <si>
    <t>PAN MOLDE BUADUCCO INTEGRAL 400 GR</t>
  </si>
  <si>
    <t>TURRON PYC 500GR</t>
  </si>
  <si>
    <t>TOSTADAS NUTRY LIFE 16 UND</t>
  </si>
  <si>
    <t>NUTRY LIFE</t>
  </si>
  <si>
    <t>TOSTADAS NUTRY LIFE 22 UND</t>
  </si>
  <si>
    <t>PANETON BAUDUCCO X 750 GR</t>
  </si>
  <si>
    <t>TORTILLAS RAPIDITAS CLASICAS BIMBO  6 UND X 155G</t>
  </si>
  <si>
    <t>BIMBOLETES MARMOLEADOS 3P BIMBO 82.5G</t>
  </si>
  <si>
    <t>KEKE BIMBO NARANJA 380G</t>
  </si>
  <si>
    <t>KEKE BIMBO MARMOLEADO 380G</t>
  </si>
  <si>
    <t>BIMBOLETES MARMOLEADOS 2P BIMBO 55G</t>
  </si>
  <si>
    <t>KEKITOS PYC NARANJA 3P 90G</t>
  </si>
  <si>
    <t>KEKITOS PYC VAINILLA 2P  70G</t>
  </si>
  <si>
    <t>KEKITO FORTIFICADO CON HIERRO NARANJA X 25 GR</t>
  </si>
  <si>
    <t>KEKITOS PYC VAINILLA 3P  90GR</t>
  </si>
  <si>
    <t>KEKITOS PYC NARANJA 2P 60G</t>
  </si>
  <si>
    <t>KEKITOS PYC VAINILLA 2P  60G</t>
  </si>
  <si>
    <t>TOSTADAS NUTRY LIFE 08 UND</t>
  </si>
  <si>
    <t>TOSTADAS BIMBO INTEGRALES 110G</t>
  </si>
  <si>
    <t>TOSTADAS BIMBO INTEGRALES 180G</t>
  </si>
  <si>
    <t>KEKITOS PYC VAINILLA 3P 105G</t>
  </si>
  <si>
    <t>SALMAS SANISSIMO HORNEADAS EN CAJILLA 12P 216GR</t>
  </si>
  <si>
    <t>SUBMARINOS SUMERGIDOS VAINILLA 1P 35G MLA</t>
  </si>
  <si>
    <t>PAN PYC FIBRA MIEL 360 GR</t>
  </si>
  <si>
    <t>KEKITOS PYC NARANJA 2P 70G</t>
  </si>
  <si>
    <t>TOSTADAS CLASICAS BIMBO 160G</t>
  </si>
  <si>
    <t xml:space="preserve"> 1440 dias</t>
  </si>
  <si>
    <t>MANKEKE BIMBO 2P 60GR</t>
  </si>
  <si>
    <t>PAN BIMBO MULTI VITAL CHIA Y LINAZA 600 GR</t>
  </si>
  <si>
    <t>PAN MOLDE TOSTADA  BUADUCCO CLASICA 170 GR</t>
  </si>
  <si>
    <t>PAN MOLDE TOSTADA  BUADUCCO INTEGRAL 142 GR</t>
  </si>
  <si>
    <t>PAN MOLDE TOSTADA  BUADUCCO MULTIGRANOS 170 GR</t>
  </si>
  <si>
    <t>BIMBOLETES CHISPAS 2P 55G BIM</t>
  </si>
  <si>
    <t xml:space="preserve"> 340 dias</t>
  </si>
  <si>
    <t>BIMBOLETES CHISPAS 3P 82.5G BOLSA BIM</t>
  </si>
  <si>
    <t>MINIX PINGUINOS 10P 200GR DRY MLA</t>
  </si>
  <si>
    <t>BIMBOLETES MINIX 10P 130GR DYP BIM</t>
  </si>
  <si>
    <t>SALMAS MAIZ MORADO 7PZ 126 GR</t>
  </si>
  <si>
    <t>PAN BOLLERIA CREMA PASTELERA X 6 UND ORIENTAL</t>
  </si>
  <si>
    <t>PAN CHANCAY FRUTADO X 6 UND ORIENTAL</t>
  </si>
  <si>
    <t>PAN MOLDE CHICO INTEGRAL ORIENTAL</t>
  </si>
  <si>
    <t>PAN MOLDE PULLMAN P/TRIPLE ORIENTAL</t>
  </si>
  <si>
    <t>OREJITAS  X 100GR ORIENTAL</t>
  </si>
  <si>
    <t>PETIPAN  X 25 UND ORIENTAL</t>
  </si>
  <si>
    <t>PRE PIZZA FAMILIAR ORIENTAL</t>
  </si>
  <si>
    <t>ROSQUITA X 12 UND ORIENTAL</t>
  </si>
  <si>
    <t>ROSQUITA X 150 GR ORIENTAL</t>
  </si>
  <si>
    <t>ROSQUITA X 24 UND ORIENTAL</t>
  </si>
  <si>
    <t>ROSQUITA X 300 GR ORIENTAL</t>
  </si>
  <si>
    <t>PRE PIZZA PERSONAL ORIENTAL</t>
  </si>
  <si>
    <t>ALFAJORES X10UND</t>
  </si>
  <si>
    <t>PAN MOLDE GRANDE INTEGRAL ORIENTAL</t>
  </si>
  <si>
    <t>PAN MOLDE GRANDE BLANCO ORIENTAL X 620 GR</t>
  </si>
  <si>
    <t>PAN INTEGRAL ESPECIAL ORIENTAL X 6 UND</t>
  </si>
  <si>
    <t>PAN MULTIGRANO ORIENTAL</t>
  </si>
  <si>
    <t>PAN TOSTADA BLANCO ORIENTAL X 6 UND</t>
  </si>
  <si>
    <t>BISCOTELA X 10 UND ORIENTAL</t>
  </si>
  <si>
    <t>BISCUITAS X 10 UND ORIENTAL</t>
  </si>
  <si>
    <t>CASQUITO ORIENTAL X 60 GR ORIENTAL</t>
  </si>
  <si>
    <t>PAN MOLIDO ORIENTAL 1/4 KG</t>
  </si>
  <si>
    <t>PAN DE MANTEQUILLA ORIENTAL X 6 UND</t>
  </si>
  <si>
    <t>PAN MOLDE INTEGRAL CON COPOS DE AVENA Y SEMILLAS DE CALABAZA</t>
  </si>
  <si>
    <t>PAN TOSTADA INTEGRAL ORIENTAL X 6 UND</t>
  </si>
  <si>
    <t>CARTERITAS INTEGRALES X 10 UND ORIENTAL</t>
  </si>
  <si>
    <t>PAN MOLIDO ORIENTAL 1 KL</t>
  </si>
  <si>
    <t>GRISINO CLASICO X 80 GR ORIENTAL</t>
  </si>
  <si>
    <t>GRISINO CON AJONJOLI X 200 GR ORIENTAL</t>
  </si>
  <si>
    <t>GRISINO CON AJONJOLI X 80 GR ORIENTAL</t>
  </si>
  <si>
    <t>GRISINO CON GRANO X 200 GR ORIENTAL</t>
  </si>
  <si>
    <t>GRISINO CON GRANO X 80 GR ORIENTAL</t>
  </si>
  <si>
    <t>HAMBURGUESA DE YEMA X 4 UND ORIENTAL</t>
  </si>
  <si>
    <t>PAN MOLDE FUENTE CORTE NORMAL ORIENTAL</t>
  </si>
  <si>
    <t>MUFFINS X 16 UND ORIENTAL</t>
  </si>
  <si>
    <t>ÑUTOS X 10 UND ORIENTAL</t>
  </si>
  <si>
    <t xml:space="preserve"> 112 dias</t>
  </si>
  <si>
    <t>PRE PIZZA GRANDE ORIENTAL</t>
  </si>
  <si>
    <t>PAN PULLMAN ORIENTAL CORTE  HORIZONTAL</t>
  </si>
  <si>
    <t>CHIFON DE NARANJA FAMILIAR ORIENTAL</t>
  </si>
  <si>
    <t>CHIFONCITO DE NARANJA ORIENTAL</t>
  </si>
  <si>
    <t>TURRON ORIENTAL X 250 GR</t>
  </si>
  <si>
    <t>PANQUEQUES CON SABOR NATURAL VICIUNAI X 500 GR</t>
  </si>
  <si>
    <t>VICIUNAI</t>
  </si>
  <si>
    <t>PANQUEQUES CON RELLENO DE BAYOS SILVESTRES VICIUNAI X 425 GR</t>
  </si>
  <si>
    <t>PIZZA SNACK PARTY CALZONE VICIUNAI X 400 GR</t>
  </si>
  <si>
    <t>BASE PARA PIZZA VICIUNAI X 320 GR</t>
  </si>
  <si>
    <t>PIZZA PEPPERONI VICIUNAI X 300 GR</t>
  </si>
  <si>
    <t>PIZZA BOLOGNESA VICIUNAI X 300 GR</t>
  </si>
  <si>
    <t>CARTERITAS CLASICAS X 10 UND ORIENTAL</t>
  </si>
  <si>
    <t>PAN MOLIDO ORIENTAL 1/2 KG</t>
  </si>
  <si>
    <t>PAN MOLDE PULLMAN INTEGRAL P/TRIPLE ORIENTAL</t>
  </si>
  <si>
    <t>UNION</t>
  </si>
  <si>
    <t>TOSTADAS CLASICAS INTEGRALES UNION 150G</t>
  </si>
  <si>
    <t>TOSTADAS CLASICAS BLANCAS UNION 150G</t>
  </si>
  <si>
    <t>PAN UNION BLANCO FAMILIAR 465G</t>
  </si>
  <si>
    <t>PAN MOLDE UNION GRANOS Y SEMILLAS PREMIUN 540G</t>
  </si>
  <si>
    <t>PAN MOLDE UNION FIBRA INTEGRAL PREMIUN 540G</t>
  </si>
  <si>
    <t>PAN MOLDE UNION MULTI SEMILLAS CON AVENA PREMIUN 540G</t>
  </si>
  <si>
    <t>PAN MOLDE UNION INTEGRAL MEDIANO 360G</t>
  </si>
  <si>
    <t>PAN UNION INTEGRAL FAMILIAR 495G</t>
  </si>
  <si>
    <t>PAN MOLDE UNION MULTI SEMILLAS CON MIEL DE AVEJA PREMIUN 540G</t>
  </si>
  <si>
    <t>MASA PARA PIZZA PRE COCIDA UNION 270G</t>
  </si>
  <si>
    <t>GALLETAS INTEGRALES CON KIWICHA UNION 195GR</t>
  </si>
  <si>
    <t>GALLETAS INTEGRALES CON COCO UNION 195GR</t>
  </si>
  <si>
    <t>GALLETAS CON COCO UNION 195GR</t>
  </si>
  <si>
    <t>GALLETAS SABOR NARANJA UNION 195GR</t>
  </si>
  <si>
    <t>PANETON UNION INTEGRAL BOLSA 900GR</t>
  </si>
  <si>
    <t>PAN UNION AMERICANO SANDWINCH 540 GR</t>
  </si>
  <si>
    <t>PAN INTEGRAL SANDWICH UNION 495 GR</t>
  </si>
  <si>
    <t>PAN FUENTE ESPECIAL PARA TRIPLE UNION 780 GR</t>
  </si>
  <si>
    <t>PALITOS CON AJONJOLI Y LIZANA UNION 65GR</t>
  </si>
  <si>
    <t>GALLETAS INTEGRALES NARANJA UNION 195GR</t>
  </si>
  <si>
    <t>PAN PITA GRANOS ANDINOS 300 GR UNION</t>
  </si>
  <si>
    <t>PAN PITA CON SEMILLAS 300 GR UNION</t>
  </si>
  <si>
    <t>PANETON UNION BOLSA 900GR</t>
  </si>
  <si>
    <t>PALITOS CON AJONJOLI, CHIA, KION Y AJO UNION X 65GR</t>
  </si>
  <si>
    <t>GALLETA INTEGRAL NUTRILIGHT OREGANO 70GR</t>
  </si>
  <si>
    <t>FIBRALIGHT</t>
  </si>
  <si>
    <t>GALLETA INTEGRAL NUTRIDELI  KIWICHA 70GR</t>
  </si>
  <si>
    <t>NUTRIDELI</t>
  </si>
  <si>
    <t>PANETON UNION CON ALMENDRAS LATA 1KG</t>
  </si>
  <si>
    <t>PANETON UNION CAJA 900GR</t>
  </si>
  <si>
    <t>PANETON UNION INTEGRAL CAJA 900GR</t>
  </si>
  <si>
    <t>PANETON UNION DIETETICO LATA 500GR</t>
  </si>
  <si>
    <t>ROLLO DE CANELA UNION 540GR</t>
  </si>
  <si>
    <t>GALLETA INTEGRAL NUTRILIGHT SALVADO DE TRIGO 70GR</t>
  </si>
  <si>
    <t>GALLETA INTEGRAL NUTRILIGHT AJONJOLI 70GR</t>
  </si>
  <si>
    <t>CRISSINO NUTRILIGHT AJONJOLI 70GR</t>
  </si>
  <si>
    <t xml:space="preserve"> 109 dias</t>
  </si>
  <si>
    <t>CRISSINO NUTRILIGHT OREGANO 70GR</t>
  </si>
  <si>
    <t>BOCADITO FIBRALIGTH  SALVADO TRIGO 200GR</t>
  </si>
  <si>
    <t>BOCADITO FIBRALIGTH OREGANO 200GR</t>
  </si>
  <si>
    <t>GALLETA INTEGRAL NUTRIDELI MACA 70GR</t>
  </si>
  <si>
    <t>GALLETA INTEGRAL NUTRIDELI  AVENA 70GR</t>
  </si>
  <si>
    <t>GALLETA INTEGRAL NUTRIDELI  COCO 70GR</t>
  </si>
  <si>
    <t>GALLETA INTEGRAL NUTRIDELI  ALGARROBINA 70GR</t>
  </si>
  <si>
    <t>GALLETA LIGERITAS CLASICA P/PIQUEOS 100GR</t>
  </si>
  <si>
    <t>LIGERITAS</t>
  </si>
  <si>
    <t>GALLETA LIGERITAS C/SALVADO DE TRIGO PIQUEOS 130GR</t>
  </si>
  <si>
    <t>GALLETA LIGERITAS MINI AGUITAS 220GR</t>
  </si>
  <si>
    <t>GALLETA LIGERITAS ENERGETICAS AVENA 150GR</t>
  </si>
  <si>
    <t>GALLETA LIGERITAS ENERGETICAS AJONJOLI 150GR</t>
  </si>
  <si>
    <t>GALLETA LIGERITAS ENERGETICAS COCO 150GR</t>
  </si>
  <si>
    <t>GALLETA LIGERITAS ENERGETICAS GERMEN DE TRIGO 150GR</t>
  </si>
  <si>
    <t>GALLETA LIGERITAS ENERGETICAS NARANJA 150GR</t>
  </si>
  <si>
    <t>GALLETA LIGERITAS ENERGETICAS NUECES 150GR</t>
  </si>
  <si>
    <t>GALLETA LIGERITAS ENERGETICAS KIWICHA 150GR</t>
  </si>
  <si>
    <t>GALLETA LIGERITAS SALVADO DE TRIGO 150GR</t>
  </si>
  <si>
    <t>PANADERIA SUPER OK</t>
  </si>
  <si>
    <t>KEKES</t>
  </si>
  <si>
    <t>KEKE RECTANGULAR MARMOLEADO X 500 GR</t>
  </si>
  <si>
    <t>KEKE DE CHOCOLATE REDONDO</t>
  </si>
  <si>
    <t>KEKE DE NARANJA REDONDO</t>
  </si>
  <si>
    <t>KEKE DE NARANJA RECTANGULAR X 500 GR</t>
  </si>
  <si>
    <t>KEKE DE VAINILLA RECTANGULAR X 500 GR</t>
  </si>
  <si>
    <t>KEKE DE CHOCOCHIPS RECTANGULAR X 500 GR</t>
  </si>
  <si>
    <t>KEKE DE CHOCOLATE RECTANGULAR X 500 GR</t>
  </si>
  <si>
    <t>CHIFON SUPEROK</t>
  </si>
  <si>
    <t>MUFFINS X 4 UND</t>
  </si>
  <si>
    <t>KEKE DE CHOCOCHIPS REDONDO</t>
  </si>
  <si>
    <t>KEKE DE CAPUCCINO RECTANGULAR X 500 GR</t>
  </si>
  <si>
    <t>KEKE DE COCO MOLDE</t>
  </si>
  <si>
    <t>KEKE DE VAINILLA MOLDE</t>
  </si>
  <si>
    <t>KEKE DE ZANAHORIA REDONDO</t>
  </si>
  <si>
    <t>KEKE DE PLATANO REDONDO</t>
  </si>
  <si>
    <t>KEKE DE ZANAHORIA RECTANGULAR X 1 KG</t>
  </si>
  <si>
    <t>KEKE DE PLATANO RECTANGULAR X 1 KG</t>
  </si>
  <si>
    <t>KEKE DE ZANAHORIA RECTANGULAR X 500 GR</t>
  </si>
  <si>
    <t>KEKE DE PLATANO RECTANGULAR X 500 GR</t>
  </si>
  <si>
    <t>KEKE REDONDO MARMOLEADO OKSUPER</t>
  </si>
  <si>
    <t>PANES</t>
  </si>
  <si>
    <t>PAN BAGUETTE UND</t>
  </si>
  <si>
    <t>PAN INTEGRAL</t>
  </si>
  <si>
    <t>PAN YEMA</t>
  </si>
  <si>
    <t>PAN CIABATTA / PAN FRANCES X KG</t>
  </si>
  <si>
    <t>PAN DE MAIZ</t>
  </si>
  <si>
    <t>PAN CAMOTE KG</t>
  </si>
  <si>
    <t>PAN KARAMANDUNGA</t>
  </si>
  <si>
    <t>PAN CROISSANT JAMON C/ QUESO</t>
  </si>
  <si>
    <t>PAN CROISSANT DE MANJAR</t>
  </si>
  <si>
    <t>PAN TOSTADA AL AJO</t>
  </si>
  <si>
    <t>PAN ARTESANAL</t>
  </si>
  <si>
    <t>PAN ROSCA REY UND</t>
  </si>
  <si>
    <t>PAN ENROLLADO DE JAMON</t>
  </si>
  <si>
    <t>GALLETA ARTESANAL</t>
  </si>
  <si>
    <t>PAN ITALIANO KG</t>
  </si>
  <si>
    <t>PAN COLISA KG</t>
  </si>
  <si>
    <t>PAN CROISSANT</t>
  </si>
  <si>
    <t>PAN CROISSANT CON CHOCOLATE</t>
  </si>
  <si>
    <t>PAN KARAMANDUNGA CHIP CHOCOLATE</t>
  </si>
  <si>
    <t>PAN CACHITO C/MANTEQUILLA KG</t>
  </si>
  <si>
    <t>PAN CACHITO C/MANTECA KG</t>
  </si>
  <si>
    <t>PAN CON HOT DOG</t>
  </si>
  <si>
    <t>CHURRO SUPER OK</t>
  </si>
  <si>
    <t>DONAS SUPER OK</t>
  </si>
  <si>
    <t>PAN DE ACEITUNA KG</t>
  </si>
  <si>
    <t>PAN PETIPAN X 25 UND OKSUPER</t>
  </si>
  <si>
    <t>ROSQUITA DE MANTECA X 15 UND SUPER OK</t>
  </si>
  <si>
    <t>PAN HOT DOG / PAN HAMBURGUESA KG</t>
  </si>
  <si>
    <t>PAN MINI CROISSANT</t>
  </si>
  <si>
    <t>PANETON OK X 900 GR</t>
  </si>
  <si>
    <t>ROSQUITA DE ANIS</t>
  </si>
  <si>
    <t>BIZCOCHO CHANCAY OKSUPER X 6 UND</t>
  </si>
  <si>
    <t>CRISINOS DE AJONJOLI OKSUPER X 15 UND</t>
  </si>
  <si>
    <t>PAN MINI FRANCESITO</t>
  </si>
  <si>
    <t>MINI INTEGRAL (HOTEL)</t>
  </si>
  <si>
    <t>MINI YEMA (HOTEL)</t>
  </si>
  <si>
    <t>PAN FRANCES</t>
  </si>
  <si>
    <t>PAN CIABATTA</t>
  </si>
  <si>
    <t>PAN HAMBURGUESA</t>
  </si>
  <si>
    <t>PAN PETIT PAN</t>
  </si>
  <si>
    <t>PAN BAGUETTE DULCE UND</t>
  </si>
  <si>
    <t>PAN MOLIDO</t>
  </si>
  <si>
    <t>PAN CHANCAY</t>
  </si>
  <si>
    <t>PAN BAGUETTE CON FINAS HIERBAS UND</t>
  </si>
  <si>
    <t>PAN CIABATTA DE HOJALDRE</t>
  </si>
  <si>
    <t>PAN TOSTADA DULCE</t>
  </si>
  <si>
    <t>PAN ENRROLLADO DE QUESO</t>
  </si>
  <si>
    <t>PAN HOT DOG KG</t>
  </si>
  <si>
    <t>PAN DE QUINUA  KG</t>
  </si>
  <si>
    <t>PAN CHAPLA KG</t>
  </si>
  <si>
    <t>PAN TOSTADA CLASICA SUPEROK</t>
  </si>
  <si>
    <t>PAN TOSTADA INTEGRAL SUPEROK</t>
  </si>
  <si>
    <t>PAN CORAZON DULCE OKSUPER</t>
  </si>
  <si>
    <t>PAN DULCE OKSUPER</t>
  </si>
  <si>
    <t>PAN MINI CIABATTA</t>
  </si>
  <si>
    <t>PAN DE NARANJA KG</t>
  </si>
  <si>
    <t>PAN MOTELO DULCE OKSUPER</t>
  </si>
  <si>
    <t>PAN GUAGUA OK</t>
  </si>
  <si>
    <t xml:space="preserve"> 1818 dias</t>
  </si>
  <si>
    <t>MINI CIABATTA (HOTEL)</t>
  </si>
  <si>
    <t>MINI FRANCES (HOTEL)</t>
  </si>
  <si>
    <t>PAN DE PASAS</t>
  </si>
  <si>
    <t>PAN CARIOCA KG</t>
  </si>
  <si>
    <t>PAN CIABATTA DE CHOCOLATE KG</t>
  </si>
  <si>
    <t>TORTAS Y POSTRES</t>
  </si>
  <si>
    <t>CUP CAKES SUPER OK X 6 UND</t>
  </si>
  <si>
    <t>ALFAJOR PAQ. X 8 UND</t>
  </si>
  <si>
    <t>ALFAJOR OK</t>
  </si>
  <si>
    <t>GALLETA DE SEMOLA X 16 UND</t>
  </si>
  <si>
    <t>PGC COMESTIBLE</t>
  </si>
  <si>
    <t>ABARROTES</t>
  </si>
  <si>
    <t>ACEITES VEGETAL/OLIVA</t>
  </si>
  <si>
    <t>ACEITE COSTEÑO 1 LT</t>
  </si>
  <si>
    <t>COSTEÑO</t>
  </si>
  <si>
    <t>ACEITE OLIVOS DEL SUR EXTRA VIRGEN BOT. VIDRIO 500 ML</t>
  </si>
  <si>
    <t>OLIVOS DEL SUR</t>
  </si>
  <si>
    <t>ACEITE OLIVOS DEL SUR EXTRA VIRGEN BOT. VIDRIO 200 ML</t>
  </si>
  <si>
    <t>ACEITE OLIVOS DEL SUR EXTRA VIRGEN BOT. VIDRIO 1 LT</t>
  </si>
  <si>
    <t>ACEITE OLIVOS DEL SUR EXTRA VIRGEN 1 LT</t>
  </si>
  <si>
    <t>ACEITE OLIVOS DEL SUR PURO BOT. VIDRIO 500 ML</t>
  </si>
  <si>
    <t>ACEITE OLIVOS DEL SUR PREMIUM EXT VIRGEN VIDRIO 750 ML</t>
  </si>
  <si>
    <t>ACEITE OLIVOS DEL SUR PREMIUM BOT. VIDRIO 250 ML</t>
  </si>
  <si>
    <t>ACEITE OLIVOS DEL SUR DE COCO FRASCO VIDRIO 110 ML</t>
  </si>
  <si>
    <t>ACEITE VEGETAL PRIMOR 1LT</t>
  </si>
  <si>
    <t>PRIMOR</t>
  </si>
  <si>
    <t xml:space="preserve"> 234 dias</t>
  </si>
  <si>
    <t>ACEITE AJONJOLI 100 GR.</t>
  </si>
  <si>
    <t>PRB</t>
  </si>
  <si>
    <t>ACEITE NORCHEFF 900 ML</t>
  </si>
  <si>
    <t>ACEITE PALMEROLA 900 ML</t>
  </si>
  <si>
    <t>PALMEROLA</t>
  </si>
  <si>
    <t>ACEITE PALMEROLA 450 ML</t>
  </si>
  <si>
    <t>ACEITE TONDERO 900 ML</t>
  </si>
  <si>
    <t>TONDERO</t>
  </si>
  <si>
    <t>ACEITE TONDERO 450 ML</t>
  </si>
  <si>
    <t>ACEITE SOYA 900 ML</t>
  </si>
  <si>
    <t>SOYA</t>
  </si>
  <si>
    <t>ACEITE VEGETAL TRIA 900 ML</t>
  </si>
  <si>
    <t>TRIA</t>
  </si>
  <si>
    <t>ACEITE BELTRAN 1 LT</t>
  </si>
  <si>
    <t>BELTRAN</t>
  </si>
  <si>
    <t>ACEITE PALMEROLA CON TAPA 900 ML</t>
  </si>
  <si>
    <t xml:space="preserve"> 160 dias</t>
  </si>
  <si>
    <t>ACEITE VEGETAL PRIMOR 900 ML</t>
  </si>
  <si>
    <t>ACEITE VEGETAL PRIMOR PREMIUM 900ML</t>
  </si>
  <si>
    <t>NU. ACEITE CAPRI 900ML</t>
  </si>
  <si>
    <t>CAPRI</t>
  </si>
  <si>
    <t xml:space="preserve"> 94 dias</t>
  </si>
  <si>
    <t>ACEITE OLIVOS DEL SUR EXTRA VIRGEN BOT. PET 100 ML</t>
  </si>
  <si>
    <t>ACEITE OLIVOS DEL SUR EXTRA VIRGEN JARRITA VIDRIO 250 ML</t>
  </si>
  <si>
    <t>ACEITE OLIVOS DEL SUR VIRGEN BOT. PET 100 ML</t>
  </si>
  <si>
    <t>ACEITE OLIVOS DEL SUR VIRGEN BOT. VIDRIO 200 ML</t>
  </si>
  <si>
    <t>ACEITE OLIVOS DEL SUR VIRGEN BOT. PET 1 LT</t>
  </si>
  <si>
    <t>ACEITE OLIVOS DEL SUR VIRGEN BOT. VIDRIO 500 ML</t>
  </si>
  <si>
    <t>ACEITE OLIVOS DEL SUR PURO BOT. VIDRIO 200 ML</t>
  </si>
  <si>
    <t>ACEITE OLIVOS DEL SUR PURO BOT. PET 1 LT</t>
  </si>
  <si>
    <t>ACEITE OLIVOS DEL SUR DE AJONJOLI BOT. VIDRIO 500 ML</t>
  </si>
  <si>
    <t>ACEITE OLIVOS DEL SUR DE COCO FRASCO VIDRIO 200 ML</t>
  </si>
  <si>
    <t xml:space="preserve"> 852 dias</t>
  </si>
  <si>
    <t>ACEITE OLIVOS DEL SUR DE COCO FRASCO VIDRIO 350 ML</t>
  </si>
  <si>
    <t xml:space="preserve"> 256 dias</t>
  </si>
  <si>
    <t>ACEITE OLIVOS DEL SUR SACHA INCHI BOT. VIDRIO 250 ML</t>
  </si>
  <si>
    <t>ACEITE OLIVOS DEL SUR SACHA INCHI PREMIUM BOT. VIDRIO 250 ML</t>
  </si>
  <si>
    <t>ACEITE DE OLIVA PURO EL OLIVAR 500ML</t>
  </si>
  <si>
    <t>EL OLIVAR</t>
  </si>
  <si>
    <t>ACEITE DE OLIVA PURO EL OLIVAR 1LT</t>
  </si>
  <si>
    <t>ACEITE DE OLIVA EXTRA VIRGEN EL OLIVAR 200ML</t>
  </si>
  <si>
    <t>ACEITE DE OLIVA EXTRA VIRGEN JARRITA EL OLIVAR 250 ML</t>
  </si>
  <si>
    <t>ACEITE DE OLIVA EXTRA VIRGEN EL OLIVAR 1LT</t>
  </si>
  <si>
    <t>ACEITE DE OLIVA EXTRA VIRGEN SABORIZADO CON AJO EL OLIVAR 250ML</t>
  </si>
  <si>
    <t>ACEITE DE OLIVA EXTRA VIRGEN SABOR INTENSO EL OLIVAR 1LT</t>
  </si>
  <si>
    <t>ACEITE DE OLIVA VIRGEN EL OLIVAR 200ML</t>
  </si>
  <si>
    <t xml:space="preserve"> 111 dias</t>
  </si>
  <si>
    <t>ACEITE COCINERO 1LT</t>
  </si>
  <si>
    <t>COCINERO</t>
  </si>
  <si>
    <t>ACEITE AJONJOLI 270 GR</t>
  </si>
  <si>
    <t>PACK ACEITE OLIVOS DEL SUR EXTRA VIRGEN 1 LT PET + VINAGRE 100 ML</t>
  </si>
  <si>
    <t xml:space="preserve"> 226 dias</t>
  </si>
  <si>
    <t>ACEITE OLIVOS DEL SUR SUPER SUAVE 200 ML</t>
  </si>
  <si>
    <t>ACEITE OLIVOS DEL SUR SUPER SUAVE 500 ML</t>
  </si>
  <si>
    <t>ACEITE OLIVOS DEL SUR CLASICO 1 LT</t>
  </si>
  <si>
    <t>ACEITE COSTEÑO 200ML</t>
  </si>
  <si>
    <t>ACEITE DE SOYA A1 900ML</t>
  </si>
  <si>
    <t>A1</t>
  </si>
  <si>
    <t>ACEITE DE ARROZ COSTEÑO X 900 ML</t>
  </si>
  <si>
    <t>ACEITE PALMEROLA 4.5 LT</t>
  </si>
  <si>
    <t>ACEITE COSTEÑO 5 LT</t>
  </si>
  <si>
    <t>ACEITE PURASELVA 900 ML (CAJA 12UN)</t>
  </si>
  <si>
    <t>PURA SELVA</t>
  </si>
  <si>
    <t>PACK ACEITE OLIVOS OLIVA EXT VIRGEN 1L +ACEITUNA VERDE COCTELERA 380GR</t>
  </si>
  <si>
    <t>PACK ACEITE OLIVOS OLIVA EXT VIRGEN 1L VID + ACEITUNA TAMALERA 380GR</t>
  </si>
  <si>
    <t>ACEITE OLIVOS DEL SUR EXTRA VIRGEN PET 4 LT</t>
  </si>
  <si>
    <t>ACEITE OLIVOS DEL SUR PURO BOT. PET 100 ML</t>
  </si>
  <si>
    <t>ACEITE OLIVOS DEL SUR DE CASTAÑA PREMIUM BOT. VIDRIO 250 ML</t>
  </si>
  <si>
    <t>ACEITE DE OLIVA PURO EL OLIVAR 200ML</t>
  </si>
  <si>
    <t>ACEITE DE OLIVA EXTRA VIRGEN EL OLIVAR 500ML</t>
  </si>
  <si>
    <t>ACEITE DE OLIVA EXTRA VIRGEN EL OLIVAR 300ML</t>
  </si>
  <si>
    <t>ACEITE DE OLIVA VIRGEN EL OLIVAR 500ML</t>
  </si>
  <si>
    <t>ACEITE DE OLIVA VIRGEN EL OLIVAR 1LT</t>
  </si>
  <si>
    <t xml:space="preserve"> 410 dias</t>
  </si>
  <si>
    <t>ACEITE VEGETAL PRIMOR PREMIUM 1L</t>
  </si>
  <si>
    <t>ACEITE COCO CHAOKOH 450 ML.</t>
  </si>
  <si>
    <t>CHAOKOH</t>
  </si>
  <si>
    <t>PACK ACEITE OLIVOS DEL SUR VIRGEN 500 ML + BOT. VINAGRE DE MANZANA 100 ML</t>
  </si>
  <si>
    <t>PACK ACEITE OLIVOS DEL SUR VIRGEN 1 LT + BOT. VINAGRE DE MANZANA 100 ML</t>
  </si>
  <si>
    <t>PACK ACEITE OLIVOS DEL SUR PURO 500 ML + BOT. VINAGRE DE MANZANA 100 ML</t>
  </si>
  <si>
    <t>PACK ACEITE OLIVOS DEL SUR PURO 1 LT PET +  VINAGRE DE MANZANA 100 ML</t>
  </si>
  <si>
    <t>ACEITE OLIVOS DEL SUR CLASICO 200 ML</t>
  </si>
  <si>
    <t>PACK ACEITE OLIVOS DEL SUR EXTRA VIRGEN 500 ML + BOT. VINAGRE DE MANZANA 100 ML</t>
  </si>
  <si>
    <t>ACEITE SAO 1 LT</t>
  </si>
  <si>
    <t>SAO</t>
  </si>
  <si>
    <t>ACEITE VEGETAL RINDOR 1LT</t>
  </si>
  <si>
    <t>RINDOR</t>
  </si>
  <si>
    <t>ACEITE COCINERO 500 ML (CJ 24UND)</t>
  </si>
  <si>
    <t>ACEITE FRIOL SOYA 200 ML</t>
  </si>
  <si>
    <t>FRIOL</t>
  </si>
  <si>
    <t>PACK ACEITE OLIVOS OLIVA EXT VIRGEN 500ML + ACEITUNA TAMALERA 380GR</t>
  </si>
  <si>
    <t>ACEITE TRES OLIVOS  EXTRA VIRGEN BOT. VIDRIO 1LT</t>
  </si>
  <si>
    <t>TRES OLIVOS</t>
  </si>
  <si>
    <t>ACEITE TRES OLIVOS  EXTRA VIRGEN BOT. VIDRIO 750ML</t>
  </si>
  <si>
    <t>ACEITE TRES OLIVOS  EXTRA VIRGEN BOT. VIDRIO 500ML</t>
  </si>
  <si>
    <t>ACEITE TRES OLIVOS  EXTRA VIRGEN BOT. VIDRIO 175ML</t>
  </si>
  <si>
    <t>PACK ACEITE OLIVOS EXT VIRGEN 500ML VID + ACEITUNA TAMALERA FRASCO 225GR</t>
  </si>
  <si>
    <t>PACK ACEITE OLIVOS EXT VIRGEN 1L PET+ ACEITUNA COCTELERA FRASCO 225GR</t>
  </si>
  <si>
    <t>ACEITE MIL OLIVOS EXTRA VIRGEN BOT. VIDRIO 500 ML +VINAGRE 100ML</t>
  </si>
  <si>
    <t>MIL OLIVOS</t>
  </si>
  <si>
    <t>ACEITE MIL OLIVOS EXTRA VIRGEN BOT. VIDRIO 500 ML</t>
  </si>
  <si>
    <t>ACEITE MIL OLIVOS EXTRA VIRGEN BOT. PET 1LT +VM 100ML</t>
  </si>
  <si>
    <t xml:space="preserve"> 1235 dias</t>
  </si>
  <si>
    <t>ACEITE MIL OLIVOS EXTRA VIRGEN VIDRIO 1LT +VM 100ML</t>
  </si>
  <si>
    <t>ACEITE MIL OLIVOS EXTRA VIRGEN JARRITA VIDRIO 250ML</t>
  </si>
  <si>
    <t>ACEITE MIL OLIVOS EXTRA VIRGEN VIDRIO 250ML</t>
  </si>
  <si>
    <t>ACEITE MIL OLIVOS EXTRA VIRGEN BOT PET 100 ML</t>
  </si>
  <si>
    <t>ACEITE MIL OLIVOS VIRGEN BOT VIDRIO 500 ML</t>
  </si>
  <si>
    <t>ACEITE MIL OLIVOS VIRGEN BOT VIDRIO 1 LT</t>
  </si>
  <si>
    <t>ACEITE MIL OLIVOS VIRGEN BOT VIDRIO 250ML</t>
  </si>
  <si>
    <t>ACEITE MIL OLIVOS VIRGEN BOT PET 100ML</t>
  </si>
  <si>
    <t>ACEITE CIL 900ML</t>
  </si>
  <si>
    <t>CIL</t>
  </si>
  <si>
    <t xml:space="preserve"> 4860 dias</t>
  </si>
  <si>
    <t>ACEITE COCINERO 900ML</t>
  </si>
  <si>
    <t xml:space="preserve"> 1329 dias</t>
  </si>
  <si>
    <t>ALGARROBINAS</t>
  </si>
  <si>
    <t>ALGARROBINA OLIVOS DEL SUR 500 GR</t>
  </si>
  <si>
    <t>ALGARROBINA UCHARIMA 250 GR</t>
  </si>
  <si>
    <t>UCHARIMA</t>
  </si>
  <si>
    <t>ARROZ</t>
  </si>
  <si>
    <t>ARROZ COSTEÑO EXTRA 750 GR</t>
  </si>
  <si>
    <t>ARROZ COSTEÑO EXTRA 5 KG</t>
  </si>
  <si>
    <t>ARROZ COSTEÑO SUPERIOR 750 GR</t>
  </si>
  <si>
    <t>ARROZ COSTEÑO SUPERIOR 5 KG</t>
  </si>
  <si>
    <t>ARROZ MOLINO ROJO EXTRA 5 KG</t>
  </si>
  <si>
    <t>MOLINO</t>
  </si>
  <si>
    <t>ARROZ MOLINO ROJO SUPERIOR 5 KG</t>
  </si>
  <si>
    <t>ARROZ MOLINO ROJO INTEGRAL 1 KG</t>
  </si>
  <si>
    <t>ARROZ PAISANA EXTRA 750 GR</t>
  </si>
  <si>
    <t>PAISANA</t>
  </si>
  <si>
    <t>ARROZ PAISANA EXTRA 1 KG</t>
  </si>
  <si>
    <t>ARROZ PAISANA EXTRA 5 KG</t>
  </si>
  <si>
    <t>ARROZ PAISANA SUPERIOR 1 KG</t>
  </si>
  <si>
    <t>ARROZ PAISANA SUPERIOR 5 KG</t>
  </si>
  <si>
    <t>ARROZ HOJA REDONDA EXTRA 750 GR</t>
  </si>
  <si>
    <t>HOJA REDONDA</t>
  </si>
  <si>
    <t>ARROZ HOJA REDONDA EXTRA 5 KG</t>
  </si>
  <si>
    <t>ARROZ HOJA REDONDA FAMILIAR 750 GR</t>
  </si>
  <si>
    <t>ARROZ HOJA REDONDA FAMILIAR 5 KG</t>
  </si>
  <si>
    <t>ARROZ HOJA REDONDA SUPERIOR 750 GR</t>
  </si>
  <si>
    <t>ARROZ HOJA REDONDA SUPERIOR 5 KG</t>
  </si>
  <si>
    <t>ARROZ DON SHESHA 1 KG</t>
  </si>
  <si>
    <t>DON SHESHA</t>
  </si>
  <si>
    <t>ARROZ LEON DEL NORTE 1 KG</t>
  </si>
  <si>
    <t>LEON DEL NORTE</t>
  </si>
  <si>
    <t>ARROZ HOLANDES 1 KG</t>
  </si>
  <si>
    <t>HOLANDES</t>
  </si>
  <si>
    <t>ARROZ COSTEÑO INTEGRAL 750GR</t>
  </si>
  <si>
    <t>ARROZ CORAL NEGRO 1KG</t>
  </si>
  <si>
    <t>CORAL</t>
  </si>
  <si>
    <t>ARROZ CORAL NARANJA 1KG</t>
  </si>
  <si>
    <t>ARROZ CORAL VERDE 1KG</t>
  </si>
  <si>
    <t>ARROZ PAISANA INTEGRAL 1KG</t>
  </si>
  <si>
    <t>ARROZ MOLINO ROJO SUPERIOR 1 KG</t>
  </si>
  <si>
    <t>ARROZ MOLINO ROJO EXTRA 1 KG</t>
  </si>
  <si>
    <t>CANASTA SAN JUANINA</t>
  </si>
  <si>
    <t>ARROZ LA HUAHUITA NARANJA 1KG</t>
  </si>
  <si>
    <t>LA HUAHUITA</t>
  </si>
  <si>
    <t>ARROZ LA HUAHUITA NEGRO 1KG</t>
  </si>
  <si>
    <t>ARROZ PANAMEÑO SUPERIOR 1KG</t>
  </si>
  <si>
    <t>AZUCAR</t>
  </si>
  <si>
    <t>AZUCAR COSTEÑO BLANCA 1 KG</t>
  </si>
  <si>
    <t>AZUCAR COSTEÑO BLANCA 2 KG</t>
  </si>
  <si>
    <t>AZUCAR COSTEÑO RUBIA 1 KG</t>
  </si>
  <si>
    <t xml:space="preserve"> 121 dias</t>
  </si>
  <si>
    <t>AZUCAR COSTEÑO RUBIA 2 KG</t>
  </si>
  <si>
    <t>AZUCAR RUBIA CASA GRANDE 1KG</t>
  </si>
  <si>
    <t>CASA GRANDE</t>
  </si>
  <si>
    <t>AZUCAR RUBIA CASA GRANDE 2KG</t>
  </si>
  <si>
    <t>AZUCAR RUBIA CASA GRANDE 5KG</t>
  </si>
  <si>
    <t>AZUCAR RUBIA CARTAVIO 1 KG</t>
  </si>
  <si>
    <t>CARTAVIO</t>
  </si>
  <si>
    <t>AZUCAR RUBIA CARTAVIO 5 KG</t>
  </si>
  <si>
    <t>AZUCAR BLANCA CARTAVIO 5 KG</t>
  </si>
  <si>
    <t>AZUCAR ITAMARATI 1 KG</t>
  </si>
  <si>
    <t>AZUCAR RUBIA LEON DEL NORTE 1 KG</t>
  </si>
  <si>
    <t>AZUCAR COSTEÑO RUBIA 750GR</t>
  </si>
  <si>
    <t>AZUCAR RUBIA CARTAVIO 2 KG</t>
  </si>
  <si>
    <t>AZUCAR BLANCA CARTAVIO 1 KG</t>
  </si>
  <si>
    <t xml:space="preserve"> 1173 dias</t>
  </si>
  <si>
    <t>AZUCAR BLANCA CARTAVIO 2 KG</t>
  </si>
  <si>
    <t>CAFÉ LIQUIDOS</t>
  </si>
  <si>
    <t>CAFE VILLA RICA GOURMET CARAMELO FRANCES 250 GR</t>
  </si>
  <si>
    <t>VILLA RICA</t>
  </si>
  <si>
    <t>CARNE DE SOYA</t>
  </si>
  <si>
    <t>CARNE DE SOYA RES TROZOS LIFE NATUR 150 GR</t>
  </si>
  <si>
    <t>LIFE NATUR</t>
  </si>
  <si>
    <t>CARNE DE SOYA POLLO MOLIDO LIFE NATUR 150 GR</t>
  </si>
  <si>
    <t>CARNE DE SOYA RES MOLIDA LIFE NATUR 150 GR</t>
  </si>
  <si>
    <t>CARNE BLANCA DE SOYA GOPAL 145 GR</t>
  </si>
  <si>
    <t>GOPAL</t>
  </si>
  <si>
    <t>CARNE OSCURA DE SOYA GOPAL 145 GR</t>
  </si>
  <si>
    <t>CARNE DE SOYA POLLO EN TROZOS LIFE NATUR 150 GR</t>
  </si>
  <si>
    <t>CEREALES, AVENAS Y GRANOLAS</t>
  </si>
  <si>
    <t>QKR AVENA TRAD ORIG 900G</t>
  </si>
  <si>
    <t>QUAKER</t>
  </si>
  <si>
    <t>QKR AVENA CON MACA 360G</t>
  </si>
  <si>
    <t>QKR AVENA CON QUINUA 360GR</t>
  </si>
  <si>
    <t>QKR OATS QUICK ORIGINAL 1189GX12X1</t>
  </si>
  <si>
    <t>QKR AVENA INST ORIGINAL 350G</t>
  </si>
  <si>
    <t>CEREAL DE TRIGO EXTRUIDO LIFE NATUR 140 GR</t>
  </si>
  <si>
    <t>SEMILLA DE CHIA NUTRY LIFE 400 GR</t>
  </si>
  <si>
    <t>GRANOLA BELLO HORIZONTE CON FRUTAS SECAS 350 GR</t>
  </si>
  <si>
    <t>GRANOLA BELLO HORIZONTE CON FRUTAS SECAS 500 GR</t>
  </si>
  <si>
    <t>GRANOLA BELLO HORIZONTE CON STEVIA 350 GR</t>
  </si>
  <si>
    <t>GRANOLA BELLO HORIZONTE CON STEVIA 500 GR</t>
  </si>
  <si>
    <t>AVENA 3 OSITOS MACA 270 GR</t>
  </si>
  <si>
    <t>3 OSITOS</t>
  </si>
  <si>
    <t>AVENA 3 OSITOS QUINUA 270 GR</t>
  </si>
  <si>
    <t>QKR AVENA ORIGINAL 500 GR</t>
  </si>
  <si>
    <t>AVENA QUAKER CHIA ALGARROBO 360 GR</t>
  </si>
  <si>
    <t>ANGEL CHOCK X 130 GR</t>
  </si>
  <si>
    <t>ANGEL</t>
  </si>
  <si>
    <t>ANGEL COPIX CHOCO 120GR</t>
  </si>
  <si>
    <t>ANGEL FLAKES X 130 GR</t>
  </si>
  <si>
    <t>ANGEL FRESA ALMOHADA X 110 GR</t>
  </si>
  <si>
    <t>CEREAL CHOCAPIC 90 GR</t>
  </si>
  <si>
    <t>CHOCAPIC</t>
  </si>
  <si>
    <t>CEREAL CORN FLAKES 405 GR</t>
  </si>
  <si>
    <t>CORN FLAKES</t>
  </si>
  <si>
    <t>CEREAL CORN FLAKES 180 GR</t>
  </si>
  <si>
    <t>CEREAL MILO 320 GR</t>
  </si>
  <si>
    <t>MILO</t>
  </si>
  <si>
    <t xml:space="preserve"> 86 dias</t>
  </si>
  <si>
    <t>CEREAL SUBLIME MATINAL 330 GR</t>
  </si>
  <si>
    <t>SUBLIME</t>
  </si>
  <si>
    <t>CEREAL ZUCARITAS 300 GR</t>
  </si>
  <si>
    <t>KELLOGGS</t>
  </si>
  <si>
    <t>GRANOLA UNION CON PASAS Y ALMENDRAS 400 GR</t>
  </si>
  <si>
    <t>GRANOLA UNION CON GRANOS ANDINOS 280 GR</t>
  </si>
  <si>
    <t>GRANOLA UNION CON MIEL DE ABEJA 400 GR</t>
  </si>
  <si>
    <t>CEREAL TRIX 330 GR</t>
  </si>
  <si>
    <t>TRIX</t>
  </si>
  <si>
    <t>QKR AVENA TRADICIONAL ORIG 100 GR</t>
  </si>
  <si>
    <t>QUAKER  AVENA TRADICIONAL ORIGINAL 200 GR</t>
  </si>
  <si>
    <t>GRANOLA UCHARIMA CON STEVIA 300 GR</t>
  </si>
  <si>
    <t>GRANOLA UCHARIMA CON STEVIA 60 GR</t>
  </si>
  <si>
    <t>CEREAL CHOCAPIC 350 GR</t>
  </si>
  <si>
    <t>AVENA 3 OSITOS CLASICA PREMIUN 900 GR</t>
  </si>
  <si>
    <t>AVENA 3 OSITOS CLASICA PREMIUN 500 GR</t>
  </si>
  <si>
    <t>ANGEL FRUTT ARITO 130 GR</t>
  </si>
  <si>
    <t>ANGEL ZUCK BOLSA X 130GR</t>
  </si>
  <si>
    <t>ANGEL MELI BOLSA X 130 GR</t>
  </si>
  <si>
    <t>QKR AVENA CON QUINUA 130 GR</t>
  </si>
  <si>
    <t>QKR AVENA TRAD CHOCOLATE 290GR</t>
  </si>
  <si>
    <t>LINAZA, GRANO SELECCIONADO LIFE NATUR 220 GR</t>
  </si>
  <si>
    <t>GRANOS SELECCIONADOS DE AJONJOLÍ LIFE NATUR 200GR</t>
  </si>
  <si>
    <t>QUINUA PERLADA LIFE NATUR 250 GR</t>
  </si>
  <si>
    <t>SEMILLAS DE GIRASOL LIFE NATUR 100 GR</t>
  </si>
  <si>
    <t>SALVADOR TRIPLE NUTRY LIFE 200 GR</t>
  </si>
  <si>
    <t>SEMILLA DE CHIA NUTRY LIFE 250 GR</t>
  </si>
  <si>
    <t>SEMILLA DE CHIA NUTRY LIFE POTE 250 GR</t>
  </si>
  <si>
    <t>SEMILLA DE CHIA NUTRY LIFE POTE 500 GR</t>
  </si>
  <si>
    <t>CEREAL TRIGO POP NUTRY LIFE 500 GR</t>
  </si>
  <si>
    <t>AVENA 3 OSITOS CLASICA PREMIUN 600 GR</t>
  </si>
  <si>
    <t>AVENA 3 OSITOS CLASICA PREMIUN 300 GR</t>
  </si>
  <si>
    <t>AVENA 3 OSITO KIWICHA 170 GR</t>
  </si>
  <si>
    <t>AVENA 3 OSITOS MACA 170 GR</t>
  </si>
  <si>
    <t>AVENA 3 OSITOS QUINUA 170 GR</t>
  </si>
  <si>
    <t>AVENA 3 OSITOS CEREALES ANDINA 270 GR</t>
  </si>
  <si>
    <t>AVENA 3 OSITOS CHOCOLATE 180 GR</t>
  </si>
  <si>
    <t>AVENA 3 OSITOS CHOCOLATE 100 GR</t>
  </si>
  <si>
    <t>AVENA 3 OSITOS CON HIERRO 150 GR</t>
  </si>
  <si>
    <t>AVENA 3 OSITOS CLASICA 120 GR</t>
  </si>
  <si>
    <t>QKR AVENA CON MACA 130 GR</t>
  </si>
  <si>
    <t>CEREAL KIWIGEN GOLDEN 340GR</t>
  </si>
  <si>
    <t>INCA SUR</t>
  </si>
  <si>
    <t xml:space="preserve"> 219 dias</t>
  </si>
  <si>
    <t>CEREAL ESTRELLITAS 330 GR</t>
  </si>
  <si>
    <t>ESTRELLITAS</t>
  </si>
  <si>
    <t>CEREAL KIWIGEN MIX BOLSA 180 GR</t>
  </si>
  <si>
    <t>CEREAL KIWIGEN DOUMIX BOLSA 180 GR</t>
  </si>
  <si>
    <t>CEREAL CORN FLAKES 200 GR</t>
  </si>
  <si>
    <t>CEREAL CORN FLAKES 350 GR</t>
  </si>
  <si>
    <t>CEREAL CHOCO KRISPIS 310 GR</t>
  </si>
  <si>
    <t>AVENA A GRANEL KG</t>
  </si>
  <si>
    <t>CEREAL NESTLE 5 CEREALES NESTUM 350GR</t>
  </si>
  <si>
    <t>NESTLE</t>
  </si>
  <si>
    <t>CEREAL NESTLE ARROZ NESTUM 350GR</t>
  </si>
  <si>
    <t>CERELAC PROB 5 CEREALES Y LECHE 400GR</t>
  </si>
  <si>
    <t>CEREAL COPITO BENOTI 160GR</t>
  </si>
  <si>
    <t>BENOTI</t>
  </si>
  <si>
    <t>AVENA 3 OSITOS CANELA Y CLAVO 60 GR</t>
  </si>
  <si>
    <t>AVENA 3 OSITOS CANELA Y CLAVO 100 GR</t>
  </si>
  <si>
    <t xml:space="preserve"> 213 dias</t>
  </si>
  <si>
    <t>QKR AVENA TRAD CHOCOLATE 110 GR</t>
  </si>
  <si>
    <t>CEREAL CORN FLAKES 230 GR</t>
  </si>
  <si>
    <t>CEREAL ZUCARITAS X 130GR</t>
  </si>
  <si>
    <t>CEREAL FROOT LOOPS X 95GR</t>
  </si>
  <si>
    <t>CEREAL CORN FLAKES X 110GR</t>
  </si>
  <si>
    <t>MACA ALGARROBO CACAO POTE NATURANDES 300G</t>
  </si>
  <si>
    <t>NATURANDES</t>
  </si>
  <si>
    <t>AVENA 7 SEMILLAS PROTEINA NATURANDES 240G</t>
  </si>
  <si>
    <t>AVENA 7 SEMILLAS FIBRA NATURANDES 240G</t>
  </si>
  <si>
    <t>AVENA 7 SEMILLAS ENERGIA NATURANDES 240G</t>
  </si>
  <si>
    <t>ANDEAN OAT PROTEINA NATURANDES 600G</t>
  </si>
  <si>
    <t>ANDEAN OAT FIBRA NATURANDES 600G</t>
  </si>
  <si>
    <t>ANDEAN OAT ENERGIA NATURANDES 600G</t>
  </si>
  <si>
    <t>CEREAL GRANOLA INCASUR CAJA 250 G</t>
  </si>
  <si>
    <t>INCASUR</t>
  </si>
  <si>
    <t>QKR AVENA CON KIW CAÑ Y HAB 170G</t>
  </si>
  <si>
    <t>QKR AVENA KIDS ORIGINAL 100GX12X1</t>
  </si>
  <si>
    <t>GERMEN DE TRIGO (TOSTADO) LIFE NATUR 250 GR</t>
  </si>
  <si>
    <t>SALVADO DE TRIGO GRUESO (TOSTADO) LIFE NATUR 250 GR</t>
  </si>
  <si>
    <t>SALVADO DE TRIGO FINO (TOSTADO) LIFE NATUR 250 GR</t>
  </si>
  <si>
    <t>KIWICHA PERLADA LIFE NATUR 250 GR</t>
  </si>
  <si>
    <t>AJONJOLI PERLADO LIFE NATUR 200 GR</t>
  </si>
  <si>
    <t>AJONJOLI  EN GRANO CRUDO LIFE NATUR 200 GR</t>
  </si>
  <si>
    <t xml:space="preserve"> 98 dias</t>
  </si>
  <si>
    <t>SEMILLA DE CHIA BLANCA NUTRY LIFE 250 GR</t>
  </si>
  <si>
    <t>CEREAL TRIGO POP NUTRY LIFE 140 GR</t>
  </si>
  <si>
    <t>AVENA 3 OSITOS CLASICA PREMIUN 1 KG</t>
  </si>
  <si>
    <t>AVENA 3 OSITOS CANELA Y CLAVO 300 GR</t>
  </si>
  <si>
    <t>AVENA 3 OSITO KIWICHA 270 GR</t>
  </si>
  <si>
    <t>AVENA 3 OSITOS CAÑIHUA 170 GR</t>
  </si>
  <si>
    <t>AVENA 3 OSITOS CEREALES ANDINA 170 GR</t>
  </si>
  <si>
    <t>AVENA 3 OSITOS CON DHA 120 GR</t>
  </si>
  <si>
    <t>AVENA INTEGRAL GOPAL 250 GR</t>
  </si>
  <si>
    <t>CEREAL GOPAL TRIGO POP 120 GR</t>
  </si>
  <si>
    <t>CEREAL GOPAL TRIGO POP 500 GR</t>
  </si>
  <si>
    <t>GRANOLA GOPAL MUESLI QUINUA 320 GR</t>
  </si>
  <si>
    <t>KIWICHA POP GOPAL 100 GR</t>
  </si>
  <si>
    <t>MULTICEREAL GOPAL 200 GR</t>
  </si>
  <si>
    <t>SALVADO DE TRIGO GOPAL 220 GR</t>
  </si>
  <si>
    <t>SIETE SEMILLAS GOPAL 250 GR</t>
  </si>
  <si>
    <t>SIETE SEMILLAS GOPAL 500 GR</t>
  </si>
  <si>
    <t>AVENA 3 OSITOS MANZANA 200 GR</t>
  </si>
  <si>
    <t>AVENA 3 OSITOS CANELA Y CLAVO 2V 135 GR</t>
  </si>
  <si>
    <t>AVENA 3 OSITOS CLASICA 2V 135 GR</t>
  </si>
  <si>
    <t>GRANOLA MINDFUL BALANCE 250 GR</t>
  </si>
  <si>
    <t>MINDFUL</t>
  </si>
  <si>
    <t>GRANOLA MINDFUL PROTEINA 250 GR</t>
  </si>
  <si>
    <t>GRANOLA MINDFUL CHOCOLATE 250 GR</t>
  </si>
  <si>
    <t>GRANOLA MINDFUL LOW CARB 250 GR</t>
  </si>
  <si>
    <t>AVENA 3 OSITOS KIWICHA Y AVENA 270 GR</t>
  </si>
  <si>
    <t>QKR AVENA TRADICIONAL ORIG 120 GR</t>
  </si>
  <si>
    <t>QKR AVENA NIÑOS NATURAL 150 GR</t>
  </si>
  <si>
    <t>QKR AVENA INST MANZ/CANE 330 GR</t>
  </si>
  <si>
    <t>QKR AVENA ORIGINAL 260 GR</t>
  </si>
  <si>
    <t>AVENA 3 OSITOS MANZANA 120 GR</t>
  </si>
  <si>
    <t>LEVADURA MAURIPAN CAJA X 10 KG</t>
  </si>
  <si>
    <t>MAURIPAN</t>
  </si>
  <si>
    <t>LEVADURA NICOLINI CAJA X 1 KG</t>
  </si>
  <si>
    <t>AVENA GRANO DE ORO 370 GR</t>
  </si>
  <si>
    <t>GRANO DE ORO</t>
  </si>
  <si>
    <t>AVENA GRANO DE ORO CHIA 370 GR</t>
  </si>
  <si>
    <t>AVENA GRANO DE ORO KIWICHA 370 GR</t>
  </si>
  <si>
    <t>AVENA GRANO DE ORO MACA 370 GR</t>
  </si>
  <si>
    <t>AVENA GRANO DE ORO QUINUA 370 GR</t>
  </si>
  <si>
    <t>AVENA GRANO DE ORO CHIA 170 GR</t>
  </si>
  <si>
    <t>AVENA GRANO DE ORO KIWICHA 170 GR</t>
  </si>
  <si>
    <t>AVENA GRANO DE ORO MACA 170 GR</t>
  </si>
  <si>
    <t>AVENA GRANO DE ORO QUINUA 170 GR</t>
  </si>
  <si>
    <t>CEREAL CHOCAPIC 400 GR</t>
  </si>
  <si>
    <t>CEREAL TRIX 480 GR</t>
  </si>
  <si>
    <t>QKR AVENA NIÑOS FRESA 120 GR</t>
  </si>
  <si>
    <t>CEBADA INSTANTANEA PUNCHAO DE HABAS NATURAL 265GR</t>
  </si>
  <si>
    <t>CEBADA INSTANTANEA PUNCHAO DE HABAS CHOCOLATE 265GR</t>
  </si>
  <si>
    <t>QUINUA INCASUR PERLADA SELECTA 250 GR</t>
  </si>
  <si>
    <t>7 SEMILLAS INSTANTANEA INCA SUR 265 GR</t>
  </si>
  <si>
    <t>HOJUELA DE QUINUA INSTANTANEA SURTIDO 250 GR</t>
  </si>
  <si>
    <t>HOJUELA DE QUINUA INSTANTANEA CHOCOLATE 250 GR</t>
  </si>
  <si>
    <t>HOJUELA DE QUINUA INSTANTANEA NATURAL 150 GR</t>
  </si>
  <si>
    <t>CHOCOLATADA INSTANTANEA SOL DEL CUSCO CLAVO Y CANELA 220 G</t>
  </si>
  <si>
    <t>CEREAL NESTLE NESTUM TRIGOMIEL 350GR</t>
  </si>
  <si>
    <t>CEREAL ARITOS BENOTI 160GR</t>
  </si>
  <si>
    <t>CEREAL BOLITAS BENOTI 160GR</t>
  </si>
  <si>
    <t>CEREAL HOJUELAS AZUCARADAS BENOTI 160 GR</t>
  </si>
  <si>
    <t>CEREAL ARITOS BENOTI 24GR</t>
  </si>
  <si>
    <t>CEREAL COPITO BENOTI 24GR</t>
  </si>
  <si>
    <t>CEREAL BOLITAS BENOTI 24GR</t>
  </si>
  <si>
    <t>CEREAL HOJUELAS AZUCARADAS BENOTI 24GR</t>
  </si>
  <si>
    <t>CEREAL CHOCO KRISPIS 230 GR</t>
  </si>
  <si>
    <t>QKR AVENA CON MACA 150 GR</t>
  </si>
  <si>
    <t>AVENA GRANO DE ORO X145GR</t>
  </si>
  <si>
    <t xml:space="preserve"> 1970 dias</t>
  </si>
  <si>
    <t>QUINUA AVENA GRANO DE ORO 48X80GR</t>
  </si>
  <si>
    <t>CEREAL HOJUELAS DE MAIZ BENOTI 165GR</t>
  </si>
  <si>
    <t>CEREAL CHOCO KRISPIS COPOS X 120GR</t>
  </si>
  <si>
    <t>MIX FRUTOS SECOS NUTRY LIFE 125 GR</t>
  </si>
  <si>
    <t>MIX FRUTOS SECOS NUTRY LIFE 250 GR</t>
  </si>
  <si>
    <t>ANGEL ZUCK X 20 GR</t>
  </si>
  <si>
    <t>CEREAL FROOT LOOPS 230GR</t>
  </si>
  <si>
    <t>SALVADO DE TRIGO GRUESO (TOSTADO) LIFE NATUR 450 GR</t>
  </si>
  <si>
    <t>AJONJOLI BLANCO KG</t>
  </si>
  <si>
    <t>AVENA 3 OSITOS CLASICA 60 GR</t>
  </si>
  <si>
    <t>ANGEL CASINO BREAK FRESA X 25 GR</t>
  </si>
  <si>
    <t>BAR MIXTURA X 25 G</t>
  </si>
  <si>
    <t>RAZIL</t>
  </si>
  <si>
    <t>BAR MIXTURA QUINUA X 20 G</t>
  </si>
  <si>
    <t>AJONJOLI NEGRO KG</t>
  </si>
  <si>
    <t>AVENA KOMILON TRADICIONAL120 GR</t>
  </si>
  <si>
    <t>KOMILON</t>
  </si>
  <si>
    <t>CEREAL KRISPIS COPOS X 310 GR</t>
  </si>
  <si>
    <t>ANGEL CHOCK X 20GR</t>
  </si>
  <si>
    <t>AVENA GRANO DE ORO 500 GR</t>
  </si>
  <si>
    <t>AVENA GRANO DE ORO 1KG</t>
  </si>
  <si>
    <t>AVENA GRANO DE ORO 170 GR</t>
  </si>
  <si>
    <t>AVENA INTEGRAL GRANO DE ORO 500 GR</t>
  </si>
  <si>
    <t>CEREAL CORN FLAKES 1000 GR</t>
  </si>
  <si>
    <t>CEREAL CORN FLAKES 500 GR</t>
  </si>
  <si>
    <t>CEREAL CHOCO KRISPIS CHOCO BITES 350GR</t>
  </si>
  <si>
    <t>CEREAL</t>
  </si>
  <si>
    <t>CEREAL FROOT LOOPS 160G</t>
  </si>
  <si>
    <t>CEREAL CHOCO KRISPIS 700 GR</t>
  </si>
  <si>
    <t>CEREAL CHOCO KRISPIS 520 GR</t>
  </si>
  <si>
    <t>CEREAL CHOCO COPOS 120G</t>
  </si>
  <si>
    <t>CEREAL CHOCO COPOS 310 GR</t>
  </si>
  <si>
    <t>CEREAL CHOCO COPOS 510 GR</t>
  </si>
  <si>
    <t>CEREAL MUSLI COSECHA ROJA 300GR</t>
  </si>
  <si>
    <t>CEREAL ZUCARITAS X 730GR</t>
  </si>
  <si>
    <t>CEREAL ZUCARITAS X 480GR</t>
  </si>
  <si>
    <t>CEREAL MUSLI MANZANA 300GR</t>
  </si>
  <si>
    <t>CEREAL FROOT LOOPS 370GR</t>
  </si>
  <si>
    <t>AVENA INTEGRAL GRANO DE ORO POTE X 900 GR</t>
  </si>
  <si>
    <t>AVENA INTEGRAL GRANO DE ORO BOLSA X 5 KG</t>
  </si>
  <si>
    <t>AVENA 3 OSITOS QUINUA 150 GR</t>
  </si>
  <si>
    <t xml:space="preserve"> 10364 dias</t>
  </si>
  <si>
    <t>AVENA 3 OSITOS MACA 150 GR</t>
  </si>
  <si>
    <t>AVENA 3 OSITOS</t>
  </si>
  <si>
    <t>CHECK OUT'S</t>
  </si>
  <si>
    <t>CARAMELO HALLS MENTHOL EXTRA FUERTE 25.2G</t>
  </si>
  <si>
    <t>HALLS</t>
  </si>
  <si>
    <t>CHICLE BUBBA SPARKIES 25 G</t>
  </si>
  <si>
    <t>SPARKIES</t>
  </si>
  <si>
    <t>COCOA WINTERS BOLSA 160 GR</t>
  </si>
  <si>
    <t>WINTERS</t>
  </si>
  <si>
    <t>CARAMELO HALLS 9S HONEY LEMON 25.2 GR</t>
  </si>
  <si>
    <t>CARAMELO HALLS 9S YERBABUENA 25.2 G</t>
  </si>
  <si>
    <t>CARAMELO HALLS MENTA 25.2G</t>
  </si>
  <si>
    <t>CHICLE TRIDENT 5S FRESA POS 8.5GR</t>
  </si>
  <si>
    <t>TRIDENT</t>
  </si>
  <si>
    <t>CHICLE TRIDENT 5S MORA POS 8.5GR</t>
  </si>
  <si>
    <t>CHICLE TRIDENT 5S SANDIA POS 8.5GR</t>
  </si>
  <si>
    <t>CHICLE TRIDENT 5S TROPICAL POS 8.5GR</t>
  </si>
  <si>
    <t xml:space="preserve"> 166 dias</t>
  </si>
  <si>
    <t>CHICLE TRIDENT SANDIA 30.6 GR</t>
  </si>
  <si>
    <t>COCOA WINTERS DOY PACK 160 GR</t>
  </si>
  <si>
    <t>CARAMELO HALLS CHERRY LYPTUS  25.2 GR</t>
  </si>
  <si>
    <t>CHICLE TRIDENT 5S FRESH HERBAL 8.5GR</t>
  </si>
  <si>
    <t xml:space="preserve"> 148 dias</t>
  </si>
  <si>
    <t>CHICLE TRIDENT 5S YERBA POS 8.5GR</t>
  </si>
  <si>
    <t>CHICLE TRIDENT 5S MENTA POS 8.5GR</t>
  </si>
  <si>
    <t>CARAMELO HALLS FRUIT MIX 25.2 GR</t>
  </si>
  <si>
    <t>CARAMELO HALLS MORA AZUL 25.2 GR</t>
  </si>
  <si>
    <t>CHICLE TRIDENT FRESHMINT 30.6 GR</t>
  </si>
  <si>
    <t>CARAMELO HALLS MENTA EXTRA STRONG 25.2 GR</t>
  </si>
  <si>
    <t>CARAMELO HALLS MINI CEREZA 15 G</t>
  </si>
  <si>
    <t>CARAMELO HALLS MINI SANDIA 15 G</t>
  </si>
  <si>
    <t>CARAMELO HALLS STRONG 3 GR</t>
  </si>
  <si>
    <t>CARAMELO HALLS YERBA PERU 3 GR</t>
  </si>
  <si>
    <t>CARAMELO SAYON GAJO LIMON 16X110 UND</t>
  </si>
  <si>
    <t>CARAMELO VP HALLS MENTA DP EXTRA STRONG 100.8G</t>
  </si>
  <si>
    <t>CARAMELO WONKA NERDS CEREZA/SANDIA 47.6GRS</t>
  </si>
  <si>
    <t>NERDS</t>
  </si>
  <si>
    <t>CARAMELO WONKA NERDS FRESA/UVA 46.7GRS</t>
  </si>
  <si>
    <t>CARAMELO WONKA NERDS MANZANA/LIMON 46.7GRS</t>
  </si>
  <si>
    <t>CHICLE BUBBA SPARKIES 5 G</t>
  </si>
  <si>
    <t>CHICLE CLORETS GOMA 336 GR</t>
  </si>
  <si>
    <t>CLORETS</t>
  </si>
  <si>
    <t>CHICLE CLORETS 16.8 GR</t>
  </si>
  <si>
    <t xml:space="preserve"> 5194 dias</t>
  </si>
  <si>
    <t>CHICLE CLORETS MINTS GLACIER 9 G</t>
  </si>
  <si>
    <t>CHICLE CLORETS MINTS SPEARMINT 22.5 G</t>
  </si>
  <si>
    <t>CHICLE CLORETS MINTS SPEARMINT 9 G</t>
  </si>
  <si>
    <t>CHICLE TRIDENT COLB LOFPOS 30.6 GR</t>
  </si>
  <si>
    <t>CHICLE TRIDENT COOL BUBBLE 30.6 GR</t>
  </si>
  <si>
    <t>CHICLE TRIDENT EVUP. SURT. 183.6 GR</t>
  </si>
  <si>
    <t>CHICLE TRIDENT FRESH HERBAL 30.6 G</t>
  </si>
  <si>
    <t>CHICLE TRIDENT MENTA 30.6 GR</t>
  </si>
  <si>
    <t>TRIDENT SPLASH YERBA BUENA SANDIA 17.1GR</t>
  </si>
  <si>
    <t>TRIDENT SPLASH MENTA VAINILLA 17.1GR</t>
  </si>
  <si>
    <t xml:space="preserve"> 4164 dias</t>
  </si>
  <si>
    <t>TRIDENT SPLASH FRESA LIMON 17.1GR</t>
  </si>
  <si>
    <t xml:space="preserve"> 944 dias</t>
  </si>
  <si>
    <t>CHICLETS MENTA 2.8 GR</t>
  </si>
  <si>
    <t>CHICLETS</t>
  </si>
  <si>
    <t>GOLOSINA MAXI TOFFEE 10G</t>
  </si>
  <si>
    <t>CHICLE CLORETS MINTS GLACIER 22.5 GR</t>
  </si>
  <si>
    <t>CHICLE TRIDENT 18S FRESA CAM 30.6 GR</t>
  </si>
  <si>
    <t xml:space="preserve"> 140 dias</t>
  </si>
  <si>
    <t>CARAMELO SAYON SURTIDO 4 GR</t>
  </si>
  <si>
    <t>CHICLE TRIDENT YERBABUENA 30.6 GR</t>
  </si>
  <si>
    <t>TIC TAC PASTILLAS MENTA 16GR</t>
  </si>
  <si>
    <t>TIC TAC</t>
  </si>
  <si>
    <t>TIC TAC PASTILLAS WATERMELON 16GR</t>
  </si>
  <si>
    <t>TIC TAC PASTILLAS NARANJA 16GR</t>
  </si>
  <si>
    <t>CONDIMENTOS</t>
  </si>
  <si>
    <t>AJO MOLIDO RIKOSFOODS FRASCO 110 GR</t>
  </si>
  <si>
    <t>RIKOSFOOD'S</t>
  </si>
  <si>
    <t>AJO MOLIDO RIKOSFOOD'S FRASCO 220 GR</t>
  </si>
  <si>
    <t>AJO MOLIDO RIKOSFOOD'S FRASCO 455G</t>
  </si>
  <si>
    <t>SILLAO CLARO 500 PRB</t>
  </si>
  <si>
    <t>AJO MOLIDO RIKOSFOODS DP 250 GR</t>
  </si>
  <si>
    <t>ROCOTO MOLIDO RIKOSFOOD'S DP 250 GR</t>
  </si>
  <si>
    <t>VINAGRE FLORIDA BLANCO 1 LT</t>
  </si>
  <si>
    <t>FLORIDA</t>
  </si>
  <si>
    <t>AJINO SILLAO 280 ML</t>
  </si>
  <si>
    <t>AJINO</t>
  </si>
  <si>
    <t>SAZONADOR SIBARITA SOBREGIGANTE X  32.4 G</t>
  </si>
  <si>
    <t>SIBARITA</t>
  </si>
  <si>
    <t>SAZONADOR SIBARITA AJI AMARILLIN 31.2 GR</t>
  </si>
  <si>
    <t>SAZONADOR SIBARITA PANQUITA 31.2 GR</t>
  </si>
  <si>
    <t>SAZONADOR SIBARITA TUCO (GIGANTE) 32.4 GR</t>
  </si>
  <si>
    <t>ADEREZO DOS BANDERAS PAVO 300 GR</t>
  </si>
  <si>
    <t>DOS BANDERAS</t>
  </si>
  <si>
    <t>FRUTAS SECAS UCHARIMA POTE 130 GR</t>
  </si>
  <si>
    <t>SAZONADOR COMINO SOBREGIGANTE X 10 GR</t>
  </si>
  <si>
    <t>SAZONADOR PIMIENTA SOBREGIGANTE X 10 GR</t>
  </si>
  <si>
    <t>SAZONADOR POPS COST MANTEQUILLA FRASCO 12 X 0.81KG</t>
  </si>
  <si>
    <t>AJI ESPECIAL RIKOSFOOD'S DP 250 GR</t>
  </si>
  <si>
    <t>AJOS MOLIDOS RIKOSFOOD'S 38 GR</t>
  </si>
  <si>
    <t>ADEREZO ESPECIAL RIKOSFOOD'S FRASCO 220 GR</t>
  </si>
  <si>
    <t>AJI AMARILLO RIKOSFOOD'S FRASCO 220 GR</t>
  </si>
  <si>
    <t>ROCOTO MOLIDO RIKOSFOOD'S FRASCO 220 GR</t>
  </si>
  <si>
    <t>COMINO MOLIDO RIKOSFOOD'S 10 GR</t>
  </si>
  <si>
    <t>LAUREL RIKOSFOOD'S 5 GR</t>
  </si>
  <si>
    <t>OREGANO MOLIDO RIKOSFOOD'S 10GR</t>
  </si>
  <si>
    <t>PALILLO MOLIDO RIKOSFOOD'S 20 GR</t>
  </si>
  <si>
    <t>PAPRIKA MOLIDA RIKOSFOOD'S 20 GR</t>
  </si>
  <si>
    <t>AJI PANCA TIPO PIZZA RIKOSFOOD'S 15 GR</t>
  </si>
  <si>
    <t>MIX PIMIENTA - COMINO RIKOSFOOD'S 10 GR</t>
  </si>
  <si>
    <t>PIMIENTA NEGRA MOLIDA RIKOSFOOD'S 35GR</t>
  </si>
  <si>
    <t>COMINO MOLIDO RIKOSFOOD'S 35GR</t>
  </si>
  <si>
    <t>OREGANO MOLIDO RIKOSFOOD'S 25GR</t>
  </si>
  <si>
    <t>AJI PIZZA LAS INDIAS 15GR</t>
  </si>
  <si>
    <t>LAS INDIAS</t>
  </si>
  <si>
    <t>OREGANO ENTERO LAS INDIAS 8 GR</t>
  </si>
  <si>
    <t>PIMIENTA NEGRA MOLIDA LAS INDIAS 18 GR</t>
  </si>
  <si>
    <t>PIMIENTAS GOURMET GRINDER BADIA 56.7GR</t>
  </si>
  <si>
    <t>BADIA</t>
  </si>
  <si>
    <t>VINAGRE OLIVOS DEL SUR DE MANZANA BOT. PET 200 ML</t>
  </si>
  <si>
    <t>VINAGRE OLIVOS DEL SUR DE MANZANA BOT. PET 1 LT</t>
  </si>
  <si>
    <t>VINAGRE OLIVOS DEL SUR DE MANZANA BOT. VIDRIO 500 ML</t>
  </si>
  <si>
    <t>VINAGRE BALSAMICO EL OLIVAR 250ML</t>
  </si>
  <si>
    <t>PIMIENTA NEGRA MOLIDA ONZA POTE VIDRIO x 40g</t>
  </si>
  <si>
    <t>ONZA</t>
  </si>
  <si>
    <t>AJO POLVO ONZA POTE VIDRIO x 55g</t>
  </si>
  <si>
    <t>PIMIENTA NEGRA MOLIDA ONZA SOBRE X 18g</t>
  </si>
  <si>
    <t>ORÉGANO MOLIDO ONZA SOBRE X 8g</t>
  </si>
  <si>
    <t>AJO POLVO ONZA SOBRE X 10g</t>
  </si>
  <si>
    <t>KION EN POLVO ONZA SOBRE X 10g</t>
  </si>
  <si>
    <t>TOMILLO ONZA SOBRE X 15g</t>
  </si>
  <si>
    <t>PAPRIKA ONZA SOBRE X 15g</t>
  </si>
  <si>
    <t>VINAGRE BLANCO FANNY 500 GR</t>
  </si>
  <si>
    <t>FANNY</t>
  </si>
  <si>
    <t>AJI AMARILLO RIKOSFOOD'S DP 250 GR</t>
  </si>
  <si>
    <t>PIMIENTA MOLIDA RIKOSFOOD'S 10GR</t>
  </si>
  <si>
    <t>VINAGRE COMPASS BLANCO 1 LT</t>
  </si>
  <si>
    <t>COMPASS</t>
  </si>
  <si>
    <t>VINAGRE COMPASS TINTO 1 LT</t>
  </si>
  <si>
    <t xml:space="preserve"> 106 dias</t>
  </si>
  <si>
    <t>VINAGRE FLORIDA BLANCO 625 ML</t>
  </si>
  <si>
    <t>VINAGRE COMPASS BLANCO 250 ML</t>
  </si>
  <si>
    <t>AJINO SILLAO 1LT</t>
  </si>
  <si>
    <t>AJINO SILLAO 500ML</t>
  </si>
  <si>
    <t>AJINO SILLAO 150ML</t>
  </si>
  <si>
    <t>SILLAO CLARO 750GR SAN YAN BRAND</t>
  </si>
  <si>
    <t>SAN YAN BRAND</t>
  </si>
  <si>
    <t>PANKO BERRY  BREAD CRUMBS 1 KG</t>
  </si>
  <si>
    <t>KOISHI</t>
  </si>
  <si>
    <t>PANKO BERRY FLAKES 1 KG</t>
  </si>
  <si>
    <t>VINAGRE VENTURO TINTO 600 ML</t>
  </si>
  <si>
    <t>VENTURO</t>
  </si>
  <si>
    <t>VINAGRE VENTURO BLANCO 600 ML</t>
  </si>
  <si>
    <t>VINAGRE DEL FIRME BLANCO 1 LT</t>
  </si>
  <si>
    <t>EL FIRME</t>
  </si>
  <si>
    <t>VINAGRE VENTURO BLANCO 1 LT</t>
  </si>
  <si>
    <t>SAZONADOR SIBARITA  AJOS MOLIDO AJOSIBA 24 GR</t>
  </si>
  <si>
    <t>SAZONADOR SIBARITA CULANTRITO 31.2 GR</t>
  </si>
  <si>
    <t>VINAGRE COMPASS BLANCO 500 ML</t>
  </si>
  <si>
    <t>ADEREZO DOS BANDERAS LECHON 300 GR</t>
  </si>
  <si>
    <t xml:space="preserve"> 190 dias</t>
  </si>
  <si>
    <t>ADEREZO DOS BANDERAS POLLO A LA BRASA 300 GR</t>
  </si>
  <si>
    <t>ADEREZO DOS BANDERAS PACHAMANCA 300 GR</t>
  </si>
  <si>
    <t>ADEREZO ESPECIAL DOY PACK UCHARIMA 125 GR</t>
  </si>
  <si>
    <t>PIMIENTA NEGRA MOLIDA FCO 55 GR</t>
  </si>
  <si>
    <t>AJOS MOLIDO UCHARIMA DOY PACK 150 GR</t>
  </si>
  <si>
    <t xml:space="preserve"> 104 dias</t>
  </si>
  <si>
    <t>CANCHA CHULLPI UCHARIMA POTE 150 GR</t>
  </si>
  <si>
    <t>CANCHA SERRANA UCHARIMA POTE 150 GR</t>
  </si>
  <si>
    <t>ORÉGANO MOLIDO UCHARIMA 7 GR</t>
  </si>
  <si>
    <t>CANELA MOLIDA UCHARIMA FCO 45 GR</t>
  </si>
  <si>
    <t>PANKO BERRY FLAKES 230 GR</t>
  </si>
  <si>
    <t>PANKO BERRY BREAD CRUMBS 230 GR</t>
  </si>
  <si>
    <t>PACK B&amp;D KETCHUP 425 + MOSTAZA 220 GR</t>
  </si>
  <si>
    <t>B&amp;D</t>
  </si>
  <si>
    <t>SAZONADOR POPS COST DULCE FRASCO 12 X 0.64KG</t>
  </si>
  <si>
    <t>CANCHA CHULLPI PICANTE UCHARIMA POTE 150 GR</t>
  </si>
  <si>
    <t>ADEREZO ESPECIAL RIKOSFOOD'S DP 250 GR</t>
  </si>
  <si>
    <t>SALSA DE AJÍ PANCA DOY PACK UCHARIMA 125 GR</t>
  </si>
  <si>
    <t>SAZONADOR MERY AJOS EN PASTA 50GR</t>
  </si>
  <si>
    <t>MERY</t>
  </si>
  <si>
    <t>AJO EN POLVO UCHARIMA FCO 70 GR</t>
  </si>
  <si>
    <t>CHIA UCHARIMA 250GR</t>
  </si>
  <si>
    <t>NUECES CRUDAS X 250GR</t>
  </si>
  <si>
    <t>LA FINCA</t>
  </si>
  <si>
    <t>ADEREZO ESPECIAL RIKOSFOOD'S 75 GR</t>
  </si>
  <si>
    <t>ADEREZO ESPECIAL DP RIKOSFOOD'S 115 GR</t>
  </si>
  <si>
    <t>AJI ESPECIAL RIKOSFOOD'S 38 GR</t>
  </si>
  <si>
    <t>AJI AMARILLO MOLIDO RIKOSFOOD'S 38 GR</t>
  </si>
  <si>
    <t>CULANTRO MOLIDO RIKOSFOOD'S 48 GR</t>
  </si>
  <si>
    <t>ROCOTO MOLIDO RIKOFOODS 38 GR</t>
  </si>
  <si>
    <t>AJI ESPECIAL RIKOSFOOD'S FRASCO 110 GR</t>
  </si>
  <si>
    <t>AJI AMARILLO RIKOSFOOD'S FRASCO 110 GR</t>
  </si>
  <si>
    <t>CULANTRO MOLIDO RIKOSFOOD'S FRASCO 220 GR</t>
  </si>
  <si>
    <t>ROCOTO MOLIDO RIKOSFOOD'S FRASCO 110 GR</t>
  </si>
  <si>
    <t>HONGOS Y LAUREL RIKOSFOOD'S 8 GR</t>
  </si>
  <si>
    <t>HONGOS SECOS RIKOSFOOD'S 8 GR</t>
  </si>
  <si>
    <t>OREGANO ENTERO RIKOSFOOD'S 10 GR</t>
  </si>
  <si>
    <t>JENGIBRE MOLIDO RIKOSFOOD'S 15 GR</t>
  </si>
  <si>
    <t>PIMIENTA NEGRA MOLIDA RIKOSFOOD'S 10 GR</t>
  </si>
  <si>
    <t>ROMERO RIKOSFOOD'S 10 GR</t>
  </si>
  <si>
    <t>HONGOS Y LAUREL RIKOSFOOD'S 25GR</t>
  </si>
  <si>
    <t>OREGANO ENTERO RIKOSFOOD'S 20GR</t>
  </si>
  <si>
    <t>AJI MIRASOL LAS INDIAS 10GR</t>
  </si>
  <si>
    <t>AJI PANCA LAS INDIAS 10GR</t>
  </si>
  <si>
    <t>COLAPEZ EN LAMINAS LAS INDIAS 5GR</t>
  </si>
  <si>
    <t>COMINO MOLIDO LAS INDIAS 18GR</t>
  </si>
  <si>
    <t>CURRY HINDU LAS INDIAS 6GR</t>
  </si>
  <si>
    <t>HONGO SECO LAS INDIAS 10GR</t>
  </si>
  <si>
    <t>HONGO Y LAUREL LAS INDIAS 10 GR</t>
  </si>
  <si>
    <t xml:space="preserve"> 129 dias</t>
  </si>
  <si>
    <t>LAUREL LAS INDIAS 3 GR</t>
  </si>
  <si>
    <t>MEJORANA LAS INDIAS 4 GR</t>
  </si>
  <si>
    <t>OREGANO MOLIDO LAS INDIAS 8 GR</t>
  </si>
  <si>
    <t>PALILLO LAS INDIAS 15 GR</t>
  </si>
  <si>
    <t>PAPRIKA LAS INDIAS 15 GR</t>
  </si>
  <si>
    <t>PIMIENTA BLANCA MOLIDA LAS INDIAS 15 GR</t>
  </si>
  <si>
    <t>PIMIENTA NEGRA ENTERA LAS INDIAS 15 GR</t>
  </si>
  <si>
    <t>ROMERO LAS INDIAS 4GR</t>
  </si>
  <si>
    <t>TOMILLO LAS INDIAS 4GR</t>
  </si>
  <si>
    <t>ABLANDADOR DE CARNE BADIA 4.5 ONZ</t>
  </si>
  <si>
    <t xml:space="preserve"> 406 dias</t>
  </si>
  <si>
    <t>CEBOLLA EN POLVO BADIA 78GR</t>
  </si>
  <si>
    <t>CHILI EN POLVO BADIA 2.5 ONZ</t>
  </si>
  <si>
    <t xml:space="preserve"> 940 dias</t>
  </si>
  <si>
    <t>ENELDO BADIA 14.2GR</t>
  </si>
  <si>
    <t xml:space="preserve"> 398 dias</t>
  </si>
  <si>
    <t>ESTRAGÓN BADIA 14.2GR</t>
  </si>
  <si>
    <t xml:space="preserve"> 614 dias</t>
  </si>
  <si>
    <t>JENJIBRE MOLIDO BADIA 42.5GR</t>
  </si>
  <si>
    <t>PIMIENTA BLANCA MOLIDA BADIA 56.7GR</t>
  </si>
  <si>
    <t xml:space="preserve"> 795 dias</t>
  </si>
  <si>
    <t>PIMIENTA NEGRA ENTERA BADIA CON MOLINILLO 63.8GR</t>
  </si>
  <si>
    <t>PIMIENTA ROJA CAYENA BADIA 49.60GR</t>
  </si>
  <si>
    <t>SAL DE AJO BADIA 127.6GR</t>
  </si>
  <si>
    <t>SAZONADOR PARA CARNES BADIA 6.75 ONZ</t>
  </si>
  <si>
    <t>HIERBAS DE PROVENCE FINAS HIERBAS BADIA 1.50 ONZ</t>
  </si>
  <si>
    <t xml:space="preserve"> 1909 dias</t>
  </si>
  <si>
    <t>SAZONADOR ITALIANO FINAS HIERBAS BADIA  1.25 ONZ</t>
  </si>
  <si>
    <t xml:space="preserve"> 840 dias</t>
  </si>
  <si>
    <t>SAZONADOR GARAM MASALA BADIA 4.25 ONZ</t>
  </si>
  <si>
    <t>SAZONADOR BLACKENED RED FISH BADIA 4.5 ONZ</t>
  </si>
  <si>
    <t>SAZONADOR BBQ BADIA 3.5 ONZ</t>
  </si>
  <si>
    <t>SAZONADOR POULTRY SEASONING BADIA 5.5 ONZ</t>
  </si>
  <si>
    <t xml:space="preserve"> 1091 dias</t>
  </si>
  <si>
    <t>SAZONADOR 5 ESPECIES BADIA 3.5 ONZ</t>
  </si>
  <si>
    <t xml:space="preserve"> 3000 dias</t>
  </si>
  <si>
    <t>ACHIOTE  BADIA  28GR</t>
  </si>
  <si>
    <t>AJO EN POLVO BADIA 28GR</t>
  </si>
  <si>
    <t>CILANTRO BADIA 7 GR</t>
  </si>
  <si>
    <t>COMINO MOLIDO BADIA 28 GR</t>
  </si>
  <si>
    <t>CURRY EN POLVO BADIA 28 GR</t>
  </si>
  <si>
    <t>HOJA DE LAUREL ENTERA BADIA 5 GR</t>
  </si>
  <si>
    <t>MEJORANA BADIA 7 GR</t>
  </si>
  <si>
    <t xml:space="preserve"> 1701 dias</t>
  </si>
  <si>
    <t>OREGANO ENTERO BADIA 14 GR</t>
  </si>
  <si>
    <t>OREGANO MOLIDO BADIA 14 GR</t>
  </si>
  <si>
    <t>PEREJIL BADIA 7 GR</t>
  </si>
  <si>
    <t>PIMIENTA BLANCA MOLIDA BADIA 14 GR</t>
  </si>
  <si>
    <t>PIMIENTA DULCE ALLSPICE BADIA 14 GR</t>
  </si>
  <si>
    <t>PIMIENTA NEGRA ENTERA BADIA 14 GR</t>
  </si>
  <si>
    <t>PIMIENTA NEGRA MOLIDA BADIA 14 GR</t>
  </si>
  <si>
    <t>PIMIENTA ROJA PICADA BADIA 14 GR</t>
  </si>
  <si>
    <t>ROMERO BADIA 14 GR</t>
  </si>
  <si>
    <t>TOMILLO BADIA 14 GR</t>
  </si>
  <si>
    <t>AJO EN POLVO BADIA 50% FREE 85GR</t>
  </si>
  <si>
    <t>CURRY EN POLVO BADIA 56.7 GR</t>
  </si>
  <si>
    <t>PIMIENTA NEGRA MOLIDA BADIA 56.7 GR</t>
  </si>
  <si>
    <t xml:space="preserve"> 4765 dias</t>
  </si>
  <si>
    <t>COMINO MOLIDO BADIA 56.7 GR</t>
  </si>
  <si>
    <t>PIMIENTA MOLEDOR MARAS GOURMET 60 GR</t>
  </si>
  <si>
    <t>MARAS GOURMET</t>
  </si>
  <si>
    <t>PIMIENTA BOLSA MARAS GOURMET 30 GR</t>
  </si>
  <si>
    <t>AJO TRESA MOLIDO 215 GR</t>
  </si>
  <si>
    <t>TRESA</t>
  </si>
  <si>
    <t>TUCO CON CARNE B&amp;D LATA 230GR</t>
  </si>
  <si>
    <t>VINAGRE OLIVOS DEL SUR DE MANZANZA BOT. PET 100 ML</t>
  </si>
  <si>
    <t>MENSI 360 GR. KINGMAX</t>
  </si>
  <si>
    <t>KINGMAX</t>
  </si>
  <si>
    <t>PANKO KOISHI X 5.5 OZ.</t>
  </si>
  <si>
    <t>PALILLO ONZA POTE VIDRIO x 80g</t>
  </si>
  <si>
    <t>COMINO MOLIDO ONZA POTE VIDRIO x 50g</t>
  </si>
  <si>
    <t xml:space="preserve"> 283 dias</t>
  </si>
  <si>
    <t>PIMIENTA NEGRA ENTERA ONZA POTE VIDRIO x 60g</t>
  </si>
  <si>
    <t>ORÉGANO MOLIDO ONZA POTE VIDRIO x 40g</t>
  </si>
  <si>
    <t>ANIS ONZA POTE VIDRIO x 40g</t>
  </si>
  <si>
    <t>CEBOLLA DESHIDRATADA EN POLVO ONZA POTE VIDRIO x 50g</t>
  </si>
  <si>
    <t>KION EN POLVO ONZA POTE VIDRIO x 50g</t>
  </si>
  <si>
    <t>ROMERO ONZA POTE VIDRIO x 20g</t>
  </si>
  <si>
    <t>TOMILLO ONZA POTE VIDRIO x 30g</t>
  </si>
  <si>
    <t>PAPRIKA ONZA POTE VIDRIO x 55g</t>
  </si>
  <si>
    <t>PALILLO ONZA SOBRE X 18g</t>
  </si>
  <si>
    <t>COMINO MOLIDO ONZA SOBRE X 18G</t>
  </si>
  <si>
    <t>PIMIENTA NEGRA ENTERA ONZA SOBRE X 20g</t>
  </si>
  <si>
    <t>ORÉGANO ENTERO ONZA SOBRE X 10g</t>
  </si>
  <si>
    <t>LAUREL ONZA SOBRE X 5g</t>
  </si>
  <si>
    <t>ANIS ESTRELLADO ONZA SOBRE X 10g</t>
  </si>
  <si>
    <t>ANIS ONZA SOBRE X 8G</t>
  </si>
  <si>
    <t>CEBOLLA DESHIDRATADA EN POLVO ONZA SOBRE X 10g</t>
  </si>
  <si>
    <t>ROMERO ONZA SOBRE X 15g</t>
  </si>
  <si>
    <t>VINAGRE TINTO FANNY 500 GR</t>
  </si>
  <si>
    <t>SAZON COMPLETA BADIA 1.75 ONZ</t>
  </si>
  <si>
    <t>ACHIOTE BADIA EN POLVO 78GR</t>
  </si>
  <si>
    <t>ALBAHACA ENTERA BADIA  21.3GR</t>
  </si>
  <si>
    <t xml:space="preserve"> 692 dias</t>
  </si>
  <si>
    <t>PIMIENTA DULCE MOLIDA ALLSPICE BADIA 56.7 GR</t>
  </si>
  <si>
    <t xml:space="preserve"> 1740 dias</t>
  </si>
  <si>
    <t>SAL DE CEBOLLA BADIA 127.6GR</t>
  </si>
  <si>
    <t xml:space="preserve"> 985 dias</t>
  </si>
  <si>
    <t>SAZON COMPLETA BADIA 3.5 ONZ</t>
  </si>
  <si>
    <t>SAZONADOR PIMIENTA LIMON BADIA 184.3GR</t>
  </si>
  <si>
    <t>SAZONADOR HOLY SMOKES PORK&amp;MEAT RUB BADIA 155.90GR</t>
  </si>
  <si>
    <t>SAZONADOR CHILE &amp; LIMON BADIA 184.3GR</t>
  </si>
  <si>
    <t>SAZONADOR HARLEM GARLIC PEPPER BADIA 170.1GR</t>
  </si>
  <si>
    <t>VINAGRE MAILLE DE VINO ROJO 500 ML</t>
  </si>
  <si>
    <t>MAILLE</t>
  </si>
  <si>
    <t xml:space="preserve"> 1412 dias</t>
  </si>
  <si>
    <t>VINAGRE MAILLE DE VINO BLANCO 500 ML</t>
  </si>
  <si>
    <t>MOSTAZA MAILLE SALSA DIJONNAISE 200 GR</t>
  </si>
  <si>
    <t>AJO MOLIDO PEREJIL GARLIC GROUND BADIA 5.50 ONZ</t>
  </si>
  <si>
    <t>SAZONADOR 14 ESPECIES BADIA 4.25 ONZ</t>
  </si>
  <si>
    <t>PAPRIKA BADIA 1 ONZ</t>
  </si>
  <si>
    <t>PAPRIKA BADIA 2 ONZ</t>
  </si>
  <si>
    <t>AJI MIRASOL RIKOSFOOD'S DP 250 GR</t>
  </si>
  <si>
    <t>VINAGRE COMPASS TINTO 500 ML</t>
  </si>
  <si>
    <t>A1 SILLAO SALSA DE SOYA X 500ML</t>
  </si>
  <si>
    <t>VINAGRE FLORIDA TINTO 1 LT</t>
  </si>
  <si>
    <t>VINAGRE COMPASS BLANCO125 ML</t>
  </si>
  <si>
    <t>SILLAO CHAMPIGÑON 750 SAN YAN BRAND</t>
  </si>
  <si>
    <t>OREGANO ENTERO BADIA 14 GR FRASCO</t>
  </si>
  <si>
    <t xml:space="preserve"> 542 dias</t>
  </si>
  <si>
    <t>DOÑA GUSTA GALLINA 80 SB</t>
  </si>
  <si>
    <t>DOÑA GUSTA</t>
  </si>
  <si>
    <t>DOÑA GUSTA COSTILLA DE RES 80 SB</t>
  </si>
  <si>
    <t>DOÑA GUSTA TOCINA 80 SB</t>
  </si>
  <si>
    <t>VINAGRE VENTURO TINTO 1 LT</t>
  </si>
  <si>
    <t>SILLAO VENTURO 500 ML</t>
  </si>
  <si>
    <t>VINAGRE DEL FIRME TINTO 1 LT</t>
  </si>
  <si>
    <t xml:space="preserve"> 117 dias</t>
  </si>
  <si>
    <t>VINAGRE COMPASS TINTO 250 ML</t>
  </si>
  <si>
    <t>VINAGRE COMPASS TINTO 125 ML</t>
  </si>
  <si>
    <t>PIMIENTA NEGRA ENTERA UCHARIMA 16 GR</t>
  </si>
  <si>
    <t>PIMIENTA BLANCA MOLIDA UCHARIMA 6 GR</t>
  </si>
  <si>
    <t>ROMERO UCHARIMA 8 GR</t>
  </si>
  <si>
    <t>TOMILLO UCHARIMA 7 GR</t>
  </si>
  <si>
    <t>MENSI BEAN PASTE UCHARIMA 20 GR</t>
  </si>
  <si>
    <t>CANELA CHINA EN POLVO UCHARIMA 7 GR</t>
  </si>
  <si>
    <t>KION MOLIDO UCHARIMA 8 GR</t>
  </si>
  <si>
    <t>EMOLIENTE UCHARIMA 80 GR</t>
  </si>
  <si>
    <t>ANIS ESTRELLA UCHARIMA 10 GR</t>
  </si>
  <si>
    <t>NUEZ MOSCADA MOLIDA UCHARIMA FCO 55 GR</t>
  </si>
  <si>
    <t>KION MOLIDO UCHARIMA FCO 50 GR</t>
  </si>
  <si>
    <t>CLAVO DE OLOR MOLIDO UCHARIMA FCO 70 GR</t>
  </si>
  <si>
    <t>VALERIANA UCHARIMA ZIPLOCK 40 GR</t>
  </si>
  <si>
    <t>UÑA DE GATO UCHARIMA ZIPLOCK 80 GR</t>
  </si>
  <si>
    <t>TORONJIL UCHARIMA ZIPLOCK 30 GR</t>
  </si>
  <si>
    <t>CHANCA PIEDRA UCHARIMA ZIPLOCK 40 GR</t>
  </si>
  <si>
    <t>SAL DE MARAS UCHARIMA FCO 100 GR</t>
  </si>
  <si>
    <t>CEBOLLA BLANCA EN POLVO FCO 75 GR UCHARIMA</t>
  </si>
  <si>
    <t>PIMIENTA NEGRA ENTERA UCHARIMA FCO 60 GR</t>
  </si>
  <si>
    <t>HERCAMPURI UCHARIMA ZIPLOCK 40 GR</t>
  </si>
  <si>
    <t>HIERBA LUISA UCHARIMA ZIPLOCK 40 GR</t>
  </si>
  <si>
    <t>COMINO MOLIDO UCHARIMA FCO 55 GR</t>
  </si>
  <si>
    <t>CULANTRO MOLIDO C/ESPINACA UCHARIMA 40 GR</t>
  </si>
  <si>
    <t>ROCOTO MOLIDO PICANTE UCHARIMA 30 GR</t>
  </si>
  <si>
    <t>ADEREZO ESPECIAL UCHARIMA 70 GR</t>
  </si>
  <si>
    <t>AJÍ AMARILLO MOLIDO S/PICANTE UCHARIMA 38 GR</t>
  </si>
  <si>
    <t>CANELA ENTERA UCHARIMA 8 GR</t>
  </si>
  <si>
    <t xml:space="preserve"> 508 dias</t>
  </si>
  <si>
    <t>HONGOS Y LAUREL UCHARIMA 10 GR</t>
  </si>
  <si>
    <t>CANELA Y CLAVO UCHARIMA 9 GR</t>
  </si>
  <si>
    <t>ORÉGANO ENTERO UCHARIMA 8 GR</t>
  </si>
  <si>
    <t>PIMIENTA MOLIDA NEGRA UCHARIMA 8 GR</t>
  </si>
  <si>
    <t>COMINO MOLIDO UCHARIMA 9 GR</t>
  </si>
  <si>
    <t>FRUTAS SECAS UCHARIMA 60 GR</t>
  </si>
  <si>
    <t>ALMENDRAS HORNEADAS UCHARIMA 22 GR</t>
  </si>
  <si>
    <t>FRUTOS SECOS GOURMET C/ARÁNDANOS UCHARIMA 55 GR</t>
  </si>
  <si>
    <t>ALMENDRAS C/PASAS UCHARIMA 40 GR</t>
  </si>
  <si>
    <t>NUECES PELADAS HORNEADAS UCHARIMA 16 GR</t>
  </si>
  <si>
    <t>NUEZ MOSCADA UCHARIMA 10 GR</t>
  </si>
  <si>
    <t>CANELA MOLIDA UCHARIMA 7 GR</t>
  </si>
  <si>
    <t>CLAVO DE OLOR UCHARIMA 7 GR</t>
  </si>
  <si>
    <t>PALILLO MOLIDO CÚRCUMA UCHARIMA 9 GR</t>
  </si>
  <si>
    <t>LAUREL SOLO UCHARIMA 6 GR</t>
  </si>
  <si>
    <t>AJONJOLÍ EN GRANO HORNEADO UCHARIMA 35 GR</t>
  </si>
  <si>
    <t>COCO RALLADO UCHARIMA 35 GR</t>
  </si>
  <si>
    <t>CEBADA TOSTADA UCHARIMA 45 GR</t>
  </si>
  <si>
    <t>PIMENTÓN MOLIDO UCHARIMA 13 GR</t>
  </si>
  <si>
    <t>ACHIOTE MOLIDO UCHARIMA 10 GR</t>
  </si>
  <si>
    <t>PAPRIKA MOLIDA UCHARIMA 10 GR</t>
  </si>
  <si>
    <t>PALILLO MOLIDO UCHARIMA FCO 55 GR</t>
  </si>
  <si>
    <t>ORÉGANO MOLIDO UCHARIMA FCO 25 GR</t>
  </si>
  <si>
    <t>PASTA DE TOMATE B&amp;D DP 100 GR</t>
  </si>
  <si>
    <t>SALSA DE AJÍ PANCA S/PICANTE UCHARIMA 40 GR</t>
  </si>
  <si>
    <t>SALSA DE AJÍ MIRASOL S/PICANTE UCHARIMA 40 GR</t>
  </si>
  <si>
    <t>SALSA DE AJÍ AMARILLO UCHARIMA DOY PACK 150 GR</t>
  </si>
  <si>
    <t>SALSA DE ROCOTO MOLIDO UCHARIMA DOY PACK 150 GR</t>
  </si>
  <si>
    <t>VINAGRE DE MANZANA 500 ML</t>
  </si>
  <si>
    <t>PIMIENTA NEGRA ENTERA RIKO FOODS X 13 GR</t>
  </si>
  <si>
    <t>COMINO KAYLA 4GR</t>
  </si>
  <si>
    <t>KAYLA</t>
  </si>
  <si>
    <t>CAJ</t>
  </si>
  <si>
    <t xml:space="preserve"> 400 dias</t>
  </si>
  <si>
    <t>PIMIENTA KAYLA 4GR</t>
  </si>
  <si>
    <t xml:space="preserve"> 281 dias</t>
  </si>
  <si>
    <t>COMINO KAYLA 4GR RISTRA</t>
  </si>
  <si>
    <t>DSP</t>
  </si>
  <si>
    <t xml:space="preserve"> 765 dias</t>
  </si>
  <si>
    <t>PIMIENTA KAYLA 4GR RISTRA</t>
  </si>
  <si>
    <t>CANELA + CLAVO KAYLA 3GR RISTRA</t>
  </si>
  <si>
    <t>CLAVO DE OLOR KAYLA 3GR RISTRA</t>
  </si>
  <si>
    <t xml:space="preserve"> 684 dias</t>
  </si>
  <si>
    <t>HONGO Y LAUREL KAYLA 3GR RISTRA</t>
  </si>
  <si>
    <t>SAZONADOR AJI KAYLA 10GR RISTRA</t>
  </si>
  <si>
    <t xml:space="preserve"> 649 dias</t>
  </si>
  <si>
    <t>PALILLO KAYLA 10GR RISTRA</t>
  </si>
  <si>
    <t xml:space="preserve"> 746 dias</t>
  </si>
  <si>
    <t>SAZONADOR AJI  KAYLA 10GR</t>
  </si>
  <si>
    <t xml:space="preserve"> 1486 dias</t>
  </si>
  <si>
    <t>PALILLO KAYLA 10GR</t>
  </si>
  <si>
    <t xml:space="preserve"> 906 dias</t>
  </si>
  <si>
    <t>TUCO KAYLA 5GR RISTRA</t>
  </si>
  <si>
    <t xml:space="preserve"> 1431 dias</t>
  </si>
  <si>
    <t>BICARBONATO DE SODIO UCHARIMA 20GR</t>
  </si>
  <si>
    <t>MANI MOLIDO UCHARIMA 40GR</t>
  </si>
  <si>
    <t>BICARBONATO DE SODIO UCHARIMA 250 GR</t>
  </si>
  <si>
    <t>MANI MOLIDO UCHARIMA DOYPACK 250GR</t>
  </si>
  <si>
    <t>BICARBONATO DE SODIO UCHARIMA FCO 130 GR</t>
  </si>
  <si>
    <t xml:space="preserve"> 952 dias</t>
  </si>
  <si>
    <t>OREGANO MOLIDO UCHARIMA FCO 55 GR</t>
  </si>
  <si>
    <t>SALSA DE TOMATE LUREN DOY PACK 160 GR</t>
  </si>
  <si>
    <t>LUREN</t>
  </si>
  <si>
    <t>VINAGRE BLANCO LUREN 500 ML</t>
  </si>
  <si>
    <t>VINAGRE BLANCO LUREN 250 ML</t>
  </si>
  <si>
    <t>VINAGRE TINTO LUREN 500 ML</t>
  </si>
  <si>
    <t xml:space="preserve"> 607 dias</t>
  </si>
  <si>
    <t>VINAGRE TINTO LUREN 250 ML</t>
  </si>
  <si>
    <t>SILLAO  LUREN 500 ML</t>
  </si>
  <si>
    <t>SILLAO  LUREN 250 ML</t>
  </si>
  <si>
    <t>AJI CHARAPITA EN POLVO FRASCO 20R</t>
  </si>
  <si>
    <t>VEBA</t>
  </si>
  <si>
    <t>VINAGRE DEL FIRME TINTO 125 ML</t>
  </si>
  <si>
    <t xml:space="preserve"> 3802 dias</t>
  </si>
  <si>
    <t>VINAGRE TINTO LUREN 125 ML</t>
  </si>
  <si>
    <t>VINAGRETA CLASICA LIGHT LUREN 454 ML</t>
  </si>
  <si>
    <t>VINAGRETA CLASICA LUREN 454 ML</t>
  </si>
  <si>
    <t>VINAGRETA RANCH LUREN 454 ML</t>
  </si>
  <si>
    <t xml:space="preserve"> 632 dias</t>
  </si>
  <si>
    <t>VINAGRE BLANCO DERBY 1 LT</t>
  </si>
  <si>
    <t>DERBY</t>
  </si>
  <si>
    <t xml:space="preserve"> 250 dias</t>
  </si>
  <si>
    <t>VINAGRE TINTO DERBY 1 LT</t>
  </si>
  <si>
    <t xml:space="preserve"> 1012 dias</t>
  </si>
  <si>
    <t>SALSA SILLAO DERBY 1 LT</t>
  </si>
  <si>
    <t>VINAGRE BLANCO ITALO X 1LT</t>
  </si>
  <si>
    <t>ITALO</t>
  </si>
  <si>
    <t>ESSENTIAL EVERYDAY TERIYAKI SAUCE 10 OZ</t>
  </si>
  <si>
    <t>ESSENTIAL EVERYDAY</t>
  </si>
  <si>
    <t>CONSERVAS DE FRUTAS</t>
  </si>
  <si>
    <t>CONSERVA HOJA REDONDA DURAZNO MITADES 820 GR</t>
  </si>
  <si>
    <t>DURAZNO EN MITADES A1 X 820ML</t>
  </si>
  <si>
    <t>CONSERVA BELTRAN DURAZNO MITADES 820 GR</t>
  </si>
  <si>
    <t xml:space="preserve"> 467 dias</t>
  </si>
  <si>
    <t>ENDULZANTES</t>
  </si>
  <si>
    <t>STEVIA ONZA SACHET X 1GR CAJITA 100 UND</t>
  </si>
  <si>
    <t>STEVIA ONZA SACHET X 1GR CAJITA 200 UND</t>
  </si>
  <si>
    <t>STEVIA ONZA POTE X 60G</t>
  </si>
  <si>
    <t>STEVIA ONZA POTE X 150G</t>
  </si>
  <si>
    <t>ENDULZANTE SUCRALOSA ONZA X 1GR CAJITA 100 UND</t>
  </si>
  <si>
    <t>ENDULZANTE SUCRALOSA ONZA X 1GR CAJITA 200 GR</t>
  </si>
  <si>
    <t>AZUCAR RUBIA LIGHT CON STEVIA ONZA DP 500 GR</t>
  </si>
  <si>
    <t>STEVIA ONZA SACHET X 1GR CAJITA 50 UND</t>
  </si>
  <si>
    <t>STEVIA ONZA 100% PURA X 20G</t>
  </si>
  <si>
    <t>ENDULZANTE SUCRALOSA ONZA X 1GR CAJITA 50 UND</t>
  </si>
  <si>
    <t>PANELA ORGANICA ONZA - SACHET X 5G CAJITA 50 UND</t>
  </si>
  <si>
    <t>PANELA ORGANICA ONZA - SACHET X 5G CAJITA 100 UND</t>
  </si>
  <si>
    <t>PANELA ORGANICA ONZA DP 500 GR</t>
  </si>
  <si>
    <t>PANELA ORGANICA ONZA 1 KG</t>
  </si>
  <si>
    <t>AZUCAR IMPALPABLE FLEISCHMANN 200GR</t>
  </si>
  <si>
    <t>AZUCAR BLANCA LIGHT CON STEVIA ONZA DP 500 GR</t>
  </si>
  <si>
    <t>AMARGO DE ANGOSTURA CHUNCHO X 75ML</t>
  </si>
  <si>
    <t>CHUNCHO</t>
  </si>
  <si>
    <t>JARABE DE GOMA VIÑA SANTA</t>
  </si>
  <si>
    <t>VIÑA SANTA</t>
  </si>
  <si>
    <t>JARABE DE GOMA ESPUMANTE BRINDIS 750 CC</t>
  </si>
  <si>
    <t>BRINDIS</t>
  </si>
  <si>
    <t>JARABE DE GOMA C/ARABIGA BARCLAN 750 ML</t>
  </si>
  <si>
    <t>BARCLAN</t>
  </si>
  <si>
    <t xml:space="preserve"> 186 dias</t>
  </si>
  <si>
    <t>JARABE OLIVOS DEL SUR DE AGAVE FRASCO PET. 360 GR</t>
  </si>
  <si>
    <t>AZUCAR INTEGRAL PANELA 100% NATURAL ORO VERDE 1 KG</t>
  </si>
  <si>
    <t>ORO VERDE</t>
  </si>
  <si>
    <t xml:space="preserve"> 261 dias</t>
  </si>
  <si>
    <t>AZUCAR INTEGRAL PANELA 100% NATURAL ORO VERDE 500 GR</t>
  </si>
  <si>
    <t>PANELA ORGANICA MARAS GOURMET DE PIURA 200 GR</t>
  </si>
  <si>
    <t>PANELA ORGANICA MARAS GOURMET DE PIURA 400 GR</t>
  </si>
  <si>
    <t>PANELA ORGANICA MARAS GOURMET 450 GR</t>
  </si>
  <si>
    <t>STEVIA ONZA 100% PURA X 60G</t>
  </si>
  <si>
    <t>AZUCAR GOPAL PANELA GOURMET 1 KG</t>
  </si>
  <si>
    <t>AZUCAR GOPAL PANELA GOURMET 500 GR</t>
  </si>
  <si>
    <t>BICARBONATO DE SODIO UNIVERSAL 25 GR</t>
  </si>
  <si>
    <t>UNIVERSAL</t>
  </si>
  <si>
    <t>JARABE DE GOMA ESPUMANTE VARGAS 750 ML</t>
  </si>
  <si>
    <t>VARGAS</t>
  </si>
  <si>
    <t>JARABE DE GRANADINA LUVAR 750 ML</t>
  </si>
  <si>
    <t>LUVAR</t>
  </si>
  <si>
    <t>JARABE DE GOMA LUVAR 1 LT</t>
  </si>
  <si>
    <t>JARABE DE GRANADILLA VARGAS 750 ML</t>
  </si>
  <si>
    <t>ENDULZANTE STEVIA &amp; PANELA 50 SOBRES</t>
  </si>
  <si>
    <t>JARABE DE GRANADILLA DIVARG 750ML PET</t>
  </si>
  <si>
    <t>DIVARG</t>
  </si>
  <si>
    <t>STEVIA &amp; PANELA ONZA EN CAJITA 12 PQT 1GR</t>
  </si>
  <si>
    <t>AMARGO DE ANGOSTURA CHUNCHO X 0.72ML</t>
  </si>
  <si>
    <t>ESPECIAS</t>
  </si>
  <si>
    <t>CANELA ENTERA RIKOSFOOD'S 25GR</t>
  </si>
  <si>
    <t>PECANAS PELADAS LAS INDIAS 100GR</t>
  </si>
  <si>
    <t>CANELA ENTERA KG</t>
  </si>
  <si>
    <t>CANELA ENTERA RIKOSFOOD'S 8 GR</t>
  </si>
  <si>
    <t>CANELA MOLIDA RIKOSFOOD'S 8 GR</t>
  </si>
  <si>
    <t>CLAVO DE OLOR RIKOSFOOD'S 8 GR</t>
  </si>
  <si>
    <t>CANELA ENTERA LAS INDIAS 12GR</t>
  </si>
  <si>
    <t>CANELA MOLIDA LAS INDIAS 8GR</t>
  </si>
  <si>
    <t xml:space="preserve"> 110 dias</t>
  </si>
  <si>
    <t>CANELA MOLIDA ONZA SOBRE X 12g</t>
  </si>
  <si>
    <t>GUINDONES CON PEPA  LAS INDIAS 200GR</t>
  </si>
  <si>
    <t>CLAVO DE OLOR LAS INDIAS 8GR</t>
  </si>
  <si>
    <t>CANELA EN POLVO BADIA 56.7GR</t>
  </si>
  <si>
    <t>CLAVO MOLIDO BADIA 49.6GR</t>
  </si>
  <si>
    <t>AJONJOLÍ BADIA 42 GR</t>
  </si>
  <si>
    <t>AZAFRÁN ESPAÑOL BADIA 4 GR</t>
  </si>
  <si>
    <t>CANELA EN POLVO BADIA 14 GR</t>
  </si>
  <si>
    <t>CANELA EN RAMA BADIA 14 GR</t>
  </si>
  <si>
    <t>CLAVO ENTERO BADIA 7 GR</t>
  </si>
  <si>
    <t>PIÑONES BADIA 28 GR</t>
  </si>
  <si>
    <t>CANELA MOLIDA ONZA POTE VIDRIO x 45g</t>
  </si>
  <si>
    <t>NUEZ MOSCADA MOLIDA ONZA POTE VIDRIO x 30g</t>
  </si>
  <si>
    <t>CLAVO DE OLOR MOLIDO ONZA POTE VIDRIO x 50g</t>
  </si>
  <si>
    <t>CANELA ENTERA ONZA SOBRE X 12G</t>
  </si>
  <si>
    <t>HONGO SECO ONZA SOBRE X 12g</t>
  </si>
  <si>
    <t>HONGO &amp; LAUREL ONZA SOBRE X 10g</t>
  </si>
  <si>
    <t>NUEZ MOSCADA ENTERA ONZA SOBRE X 13g</t>
  </si>
  <si>
    <t>CLAVO DE OLOR ENTERO ONZA SOBRE X 7G</t>
  </si>
  <si>
    <t>CLAVO DE OLOR MOLIDO ONZA SOBRE X 8g</t>
  </si>
  <si>
    <t>SAL DE MARAS CON HIERBAS MEDITERRANEAS ONZA DP 250 GR</t>
  </si>
  <si>
    <t>PRETZEL ARTESANAL CON SAL DE MARAS GOURMET 110GR</t>
  </si>
  <si>
    <t>CANELA CHINA LAS INDIAS 10GR</t>
  </si>
  <si>
    <t>FRUTOS SECOS</t>
  </si>
  <si>
    <t>ALMENDRA TOSTADA RIKOSFOOD'S 35 GR</t>
  </si>
  <si>
    <t>PECANAS RIKOSFOOD'S 35GR</t>
  </si>
  <si>
    <t>NUECES ENTERAS RIKOSFOOD'S 20 GR</t>
  </si>
  <si>
    <t>GUINDONES 40 RIKOSFOOD'S GR</t>
  </si>
  <si>
    <t>PASAS NEGRAS RIKOSFOOD'S 40GR</t>
  </si>
  <si>
    <t>PASAS RUBIAS RIKOSFOOD'S 35GR</t>
  </si>
  <si>
    <t>NUEZ MOSCADA RIKOSFOOD'S X 3UNI</t>
  </si>
  <si>
    <t>MIX ANDINO RIKOSFOOD'S 35GR</t>
  </si>
  <si>
    <t>NUEZ MOSCADA LAS INDIAS 20 GR</t>
  </si>
  <si>
    <t>NUEZ MOSCADA MOLIDA BADIA 56.7GR</t>
  </si>
  <si>
    <t>NUEZ MOSCADA ENTERA BADIA 14 GR</t>
  </si>
  <si>
    <t>NUEZ MOSCADA MOLIDA BADIA 14 GR</t>
  </si>
  <si>
    <t>PIMIENTA NEGRA MOLIDA RIKOSFOOD'S 50GR FRASCO</t>
  </si>
  <si>
    <t>COMINO MOLIDO RIKOSFOOD'S 50GR FRASCO</t>
  </si>
  <si>
    <t>OREGANO MOLIDO RIKOSFOOD'S 25GR FRASCO</t>
  </si>
  <si>
    <t>AJI PANCA PIZZA RIKOSFOOD'S 50GR FRASCO</t>
  </si>
  <si>
    <t>PAPRIKA MOLIDA RIKOSFOOD'S 50GR FRASCO</t>
  </si>
  <si>
    <t>CANELA MOLIDA RIKOSFOOD'S 50GR FRASCO</t>
  </si>
  <si>
    <t>MANI TOSTADO LA FINCA SIN SAL X 250GR</t>
  </si>
  <si>
    <t>PASAS SELECIONADAS X250 GR</t>
  </si>
  <si>
    <t>PECANAS PELADAS SELECIONADAS  X 250 GR</t>
  </si>
  <si>
    <t>MIX DE FRUTOS SECOS X 250 GR</t>
  </si>
  <si>
    <t>ALMENDRA CRUDAS X 250 GR</t>
  </si>
  <si>
    <t>HARINAS</t>
  </si>
  <si>
    <t>HARINA BLANCA FLOR PREP.1K</t>
  </si>
  <si>
    <t>BLANCA FLOR</t>
  </si>
  <si>
    <t>HARINA DE MACA NEGRA NUTRY LIFE 200 GR</t>
  </si>
  <si>
    <t>HARINA DE MACA ROJA NUTRY LIFE POTE 250 GR</t>
  </si>
  <si>
    <t>HARINA PAN BLANCA 1.100 KG</t>
  </si>
  <si>
    <t>PAN</t>
  </si>
  <si>
    <t>HARINA MOLITALIA SIN PREPARAR 1 KG</t>
  </si>
  <si>
    <t>MOLITALIA</t>
  </si>
  <si>
    <t>HARINA MOLITALIA PREPARADA 1 KG</t>
  </si>
  <si>
    <t>HARINA MOLITALIA S/PREPARAR X 180 GR</t>
  </si>
  <si>
    <t>12 SEMILLAS DE ORO NUTRY LIFE 350 GR</t>
  </si>
  <si>
    <t>HARINA BLANCA FLOR SIN PREP.1K 12BOL</t>
  </si>
  <si>
    <t>HARINA SELECCIONADA DE MACA INSTANTÁNEA LIFE NATUR 250GR</t>
  </si>
  <si>
    <t>HARINA INSTANTÁNEA DE QUINUA LIFE NATUR 250GR</t>
  </si>
  <si>
    <t>HARINA INSTANTÁNEA DE KIWICHA LIFE NATUR 250GR</t>
  </si>
  <si>
    <t>HARINA DE COCA LIFE NATUR 250 GR</t>
  </si>
  <si>
    <t>HARINA DE ALCACHOFA LIFE NATUR 250 GR</t>
  </si>
  <si>
    <t>HARINA DE MACA NUTRY LIFE 200 GR</t>
  </si>
  <si>
    <t>HARINA DE MACA NEGRA NUTRY LIFE 100 GR</t>
  </si>
  <si>
    <t>HARINA DE MACA ROJA NUTRY LIFE 200 GR</t>
  </si>
  <si>
    <t>HARINA DE MACA ROJA NUTRY LIFE 100 GR</t>
  </si>
  <si>
    <t>HARINA DE SOYA NUTRY LIFE 400 GR</t>
  </si>
  <si>
    <t>HARINA 7 SEMILLAS NUTRY LIFE 250 GR</t>
  </si>
  <si>
    <t>HARINA NUTRI VEGETAL DE NUEZ 150 GR</t>
  </si>
  <si>
    <t>HARINA DE MACA NEGRA NUTRY LIFE POTE 250 GR</t>
  </si>
  <si>
    <t>HARINA  DE  CURCUMA NUTRY LIFE 120 GR</t>
  </si>
  <si>
    <t>HARINA DE PLATANO NUTRY LIFE 200 GR</t>
  </si>
  <si>
    <t>HARINA FAVORITA PREPARADA 1KG</t>
  </si>
  <si>
    <t>FAVORITA</t>
  </si>
  <si>
    <t>HARINA DE TOCOSH LIFE NATUR 200 GR</t>
  </si>
  <si>
    <t>HARINA DE ARROZ COSTEÑO 1KG</t>
  </si>
  <si>
    <t>HARINA MOLITALIA SELECTA 1 KG</t>
  </si>
  <si>
    <t>HARINA DE MAIZ CON MANI TOSTADO(UPE) 500GR</t>
  </si>
  <si>
    <t>SELVITA</t>
  </si>
  <si>
    <t>NUTRY LIFE DESAYUNO NUTRITIVO (MACA,MAIZ Y QUINUA) 250 GR</t>
  </si>
  <si>
    <t>HARINA MOLITALIA PREPARADA 500GR</t>
  </si>
  <si>
    <t>HARINA 2 EN 1 LIFE NATUR 250 GR</t>
  </si>
  <si>
    <t>MULTIFEMENINA LIFE NATUR 250 GR</t>
  </si>
  <si>
    <t>QUINUA Y MACA LIFE NATUR 250 GR</t>
  </si>
  <si>
    <t>QUINUA EN GRANOS NATURANDES 250G</t>
  </si>
  <si>
    <t>HARINA DE AJONJOLI NATURANDES 200G</t>
  </si>
  <si>
    <t>HARINA DE KIWICHA NATURANDES 200G</t>
  </si>
  <si>
    <t>HARINA DE LINAZA NATURANDES 300G</t>
  </si>
  <si>
    <t>HARINA DE MACA NATURANDES 200G</t>
  </si>
  <si>
    <t>HARINA DE QUINUA NATURANDES 200G</t>
  </si>
  <si>
    <t>HARINA 7 SEMILLAS NATURANDES CLASICO 200G</t>
  </si>
  <si>
    <t>HARINA 7 SEMILLAS VAINILLA NATURANDES 200G</t>
  </si>
  <si>
    <t>HARINA 7 SEMILLAS CHOCOLATE NATURANDES 200G</t>
  </si>
  <si>
    <t>HARINA DE CHÍA NATURANDES 200G</t>
  </si>
  <si>
    <t>HARINA DE ARROZ NATURANDES 200G</t>
  </si>
  <si>
    <t>HARINA DE YUCA NATURANDES 200G</t>
  </si>
  <si>
    <t>HARINA DE PLATANO NATURANDES 200G</t>
  </si>
  <si>
    <t>HARINA BLANCA FLOR PREPARADA X 500 GR</t>
  </si>
  <si>
    <t>HARINA DE LINAZA LIFE NATUR 250 GR</t>
  </si>
  <si>
    <t>PRETOSTADO (8 HARINAS ) LIFE NATUR 250 GR</t>
  </si>
  <si>
    <t>4 EN 1 LIFE NATUR 200 GR</t>
  </si>
  <si>
    <t>HARINA SELECCIONADA DE SOYA (INSTANTÁNEA) LIFE NATUR 250GR</t>
  </si>
  <si>
    <t>HARINA SELECCIONADA DE AJONJOLÍ LIFE NATUR 200GR</t>
  </si>
  <si>
    <t>HARINA DE ALPISTE LIFE NATUR 250 GR</t>
  </si>
  <si>
    <t>HARINA DE KAÑIWA LIFE NATUR 250 GR</t>
  </si>
  <si>
    <t>HARINA DE HABAS LIFE NATUR 250 GR</t>
  </si>
  <si>
    <t>HARINA DE ALFALFA LIFE NATUR 250 GR</t>
  </si>
  <si>
    <t>HARINA DE ALGARROBO LIFE NATUR 250 GR</t>
  </si>
  <si>
    <t>HARINA CHIA NUTRY LIFE 250 GR</t>
  </si>
  <si>
    <t>HARINA DE ALPISTE NUTRY LIFE 250 GR</t>
  </si>
  <si>
    <t>HARINA  DE  AGUAJE NUTRY LIFE 100 GR</t>
  </si>
  <si>
    <t>HARINA  DE  ALMENDRITA NUTRY LIFE 100 GR</t>
  </si>
  <si>
    <t>HARINA DE CAMU CAMU NUTRY LIFE 100 GR</t>
  </si>
  <si>
    <t>HARINA DE MORINGA NUTRY LIFE 120 GR</t>
  </si>
  <si>
    <t>HARINA DE COCO NUTRY LIFE 200 GR</t>
  </si>
  <si>
    <t>HARINA DE NONI NUTRY LIFE 100 GR</t>
  </si>
  <si>
    <t>HARINA DIABETENS NUTRY LIFE 250 GR</t>
  </si>
  <si>
    <t>HARINA DE KION NUTRY LIFE 100 GR</t>
  </si>
  <si>
    <t>HARINA DE CAMU CAMU + NONI 100 GR</t>
  </si>
  <si>
    <t>HARINA MINDFUL DE TRIGO INTEGRAL 600 GR</t>
  </si>
  <si>
    <t>HARINA MINDFUL DE AVENA INTEGRAL 600 GR</t>
  </si>
  <si>
    <t>HARINA MINDFUL DE ALMENDRA ENTERA 300 GR</t>
  </si>
  <si>
    <t>HARINA MINDFUL DE TARWI 300 GR</t>
  </si>
  <si>
    <t>SALVAMIX PLUS POTE GRANO DE ORO 850 GR</t>
  </si>
  <si>
    <t>SALVAMIX PLUS ZIPLOC GRANO DE ORO 300 GR</t>
  </si>
  <si>
    <t>SALVAMIX POTE GRANO DE ORO 750 GR</t>
  </si>
  <si>
    <t>SALVAMIX ZIPLOC GRANO DE ORO 250 GR</t>
  </si>
  <si>
    <t>SALVATRIGO POTE GRANO DE ORO 350 GR</t>
  </si>
  <si>
    <t>SALVATRIGO ZIPLOC GRANO DE ORO 400 GR</t>
  </si>
  <si>
    <t>SALVAVENA POTE GRANO DE ORO 800 GR</t>
  </si>
  <si>
    <t>SALVAVENA ZIPLOC GRANO DE ORO 300 GR</t>
  </si>
  <si>
    <t>HARINA FAVORITA SIN PREPARAR 1KG</t>
  </si>
  <si>
    <t>SEMOLA MOLITALIA 200 GR</t>
  </si>
  <si>
    <t>SEMOLA MARCO POLO 180 GR</t>
  </si>
  <si>
    <t>MARCO POLO</t>
  </si>
  <si>
    <t xml:space="preserve"> 184 dias</t>
  </si>
  <si>
    <t>HARINA MOLITALIA SIN PREPARAR 230 GR</t>
  </si>
  <si>
    <t>HARINA GRANO DE ORO SIN PREPARAR 1 KG</t>
  </si>
  <si>
    <t>HARINA FAVORITA SIN PREPARAR 200 GR</t>
  </si>
  <si>
    <t>MEZCLA BLANCA FLOR KC CHOCOLATE 500GR</t>
  </si>
  <si>
    <t>MEZCLA BLANCA FLOR KC VAINILLA 500GR</t>
  </si>
  <si>
    <t>MEZCLA BLANCA FLOR KC NARANJA 500GR</t>
  </si>
  <si>
    <t>HARINA DE MAIZ CON MANI TOSTADO(UPE) 70GR</t>
  </si>
  <si>
    <t>HARINA 12 SEMILLAS DE ORO NUTRY LIFE 350 GR</t>
  </si>
  <si>
    <t>HARINA NICOLINI SIN PREP.1K*12BOL</t>
  </si>
  <si>
    <t>HARINA NICOLINI SIN PREP 18BOL*200GR</t>
  </si>
  <si>
    <t>HARINA DE MACA MIL OLIVOS BOLSA 500GR</t>
  </si>
  <si>
    <t>HARINA 7 SEMILLAS MIL OLIVOS BOLSA 500GR</t>
  </si>
  <si>
    <t>HARINA GRANO DE ORO SIN PREPARAR 180 GR</t>
  </si>
  <si>
    <t>HARINA GRANO DE ORO PREPARADA 1 KG</t>
  </si>
  <si>
    <t>HARINA GRANO DE ORO INTEGRAL X 1 KG</t>
  </si>
  <si>
    <t>MAICENA X KG</t>
  </si>
  <si>
    <t>HARINA DE MAIZ X KG</t>
  </si>
  <si>
    <t>HUEVOS</t>
  </si>
  <si>
    <t>HUEVO LA CHACRA X 15 UNI</t>
  </si>
  <si>
    <t>LA CHACRA</t>
  </si>
  <si>
    <t>HUEVO LA CHACRA X 12 UNI</t>
  </si>
  <si>
    <t>HUEVO LA CHACRA X 30 UNI</t>
  </si>
  <si>
    <t>HUEVO DE CODORNIZ X 24 UNI</t>
  </si>
  <si>
    <t>HUEVO SUPEROK</t>
  </si>
  <si>
    <t>INSTANTANEOS</t>
  </si>
  <si>
    <t>CAFÉ ALTOMAYO INSTANTÁNEO DESCAFEINADO GRANULADO FRASCO 50 G</t>
  </si>
  <si>
    <t>ALTOMAYO</t>
  </si>
  <si>
    <t>CAFÉ ALTOMAYO INSTANTANEO GOURMET FRASCO 180 GR</t>
  </si>
  <si>
    <t>CAFÉ ALTOMAYO INSTANTANEO GOURMET FRASCO 50 GR</t>
  </si>
  <si>
    <t>CEBADA KIMBO INSTANTANEO VIDRIO 164 GR</t>
  </si>
  <si>
    <t>KIMBO</t>
  </si>
  <si>
    <t>CAFÉ COLCAFE POLVO FRASCO 50 G</t>
  </si>
  <si>
    <t>COLCAFE</t>
  </si>
  <si>
    <t>CAFÉ COLCAFE GRANULADO FRASCO 85 G</t>
  </si>
  <si>
    <t>CAFÉ COLCAFE POLVO FRASCO 170 GR</t>
  </si>
  <si>
    <t>CHOCOLISTO BOLSA 400 G</t>
  </si>
  <si>
    <t>CHOCOLISTO</t>
  </si>
  <si>
    <t>MILO ACTIV-GO 400 GR</t>
  </si>
  <si>
    <t>MILO ACTIV-GO DOY PACK ZIPPER 200 GR</t>
  </si>
  <si>
    <t>NESQUIK OPTISTART CHOCOLATE 400 GR</t>
  </si>
  <si>
    <t>NESQUIK</t>
  </si>
  <si>
    <t>NESQUIK OPTISTART CHOCOLATE 200 GR</t>
  </si>
  <si>
    <t>CAFE NESCAFE KIRMA 190 GR</t>
  </si>
  <si>
    <t>NESCAFE</t>
  </si>
  <si>
    <t>CAFE NESCAFE KIRMA DOYPACK ZIPPER 45 GR</t>
  </si>
  <si>
    <t>CAFE NESCAFE GOLD CAPPUCCINO 140 GR</t>
  </si>
  <si>
    <t>CAFE NESCAFE FINA SELECCION FRASCO 225 GR</t>
  </si>
  <si>
    <t>CAFE NESCAFE DECAF ORIGINAL 120 GR</t>
  </si>
  <si>
    <t>CAFE NESCAFE DECAF ORIGINAL 40 GR</t>
  </si>
  <si>
    <t xml:space="preserve"> 171 dias</t>
  </si>
  <si>
    <t>CAFE NESCAFE TRADICION 50 GR</t>
  </si>
  <si>
    <t>CAFE NESCAFE TRADICION 170 GR FRASCO</t>
  </si>
  <si>
    <t>CAFE NESCAFE TRADICION FCO 100 GR</t>
  </si>
  <si>
    <t>CAFE NESCAFE GOLD BLEND 50 GR</t>
  </si>
  <si>
    <t>CAFE NESCAFE GOLD BLEND 200 GR</t>
  </si>
  <si>
    <t>CAFE NESCAFE GOLD SGNT 100 GR</t>
  </si>
  <si>
    <t>CAFE NESCAFE TRADICION DOYPACK 170 GR</t>
  </si>
  <si>
    <t>CAFE NESCAFE TRADICION DOYPACK 50 GR</t>
  </si>
  <si>
    <t>CEBADA ECCO 170 GR</t>
  </si>
  <si>
    <t>ECCO</t>
  </si>
  <si>
    <t>CEBADA ECCO 50 GR</t>
  </si>
  <si>
    <t>CAFE NESCAFE DECAF 170 GR</t>
  </si>
  <si>
    <t>CAFÉ ALTOMAYO TOSTADO MOLIDO GOURMET P/PASAR BOLSA 200 GR</t>
  </si>
  <si>
    <t>CHOCOLISTO FRASCO 1000G</t>
  </si>
  <si>
    <t>CHOCOLISTO BOLSA 200 GR</t>
  </si>
  <si>
    <t>CHOCOLISTO CROCANTE BOLSA 200 GR</t>
  </si>
  <si>
    <t>NESQUIK OPTISTART CHOCOLATE 500 GR</t>
  </si>
  <si>
    <t>CAFÉ ALTOMAYO INSTANTÁNEO GOURMET EN POLVO LATA 200 GR</t>
  </si>
  <si>
    <t>CHOCOLISTO FRASCO 300 G</t>
  </si>
  <si>
    <t>MILO ACTIV-GO RTD SIX PACK X 165 ML</t>
  </si>
  <si>
    <t>SIX</t>
  </si>
  <si>
    <t>MILO ACTIV-GO DOY PACK 90 GR</t>
  </si>
  <si>
    <t>CAFÉ ALTOMAYO TOSTADO MOLIDO CLASICO P/PASAR BOLSA 450 GR</t>
  </si>
  <si>
    <t>CAPPUCINO COLCAFE CLASICO X 108GR</t>
  </si>
  <si>
    <t>CAFE MOLIDO SELLO ROJO TRADICION BOLSA 212 GR</t>
  </si>
  <si>
    <t>SELLO ROJO</t>
  </si>
  <si>
    <t>CAPPUCINO COLCAFE MOCCA X 108GR</t>
  </si>
  <si>
    <t>CAFE ORO VERDE GOURMET ORGANICO MOLIDO 400 GR</t>
  </si>
  <si>
    <t>CAFE ORO VERDE GOURMET ORGANICO MOLIDO 200 GR</t>
  </si>
  <si>
    <t>CAFE ORO VERDE ESPECIAL ORGANICO MOLIDO 400 GR</t>
  </si>
  <si>
    <t>CAFE ORO VERDE ESPECIAL ORGANICO MOLIDO 200 GR</t>
  </si>
  <si>
    <t>CAFE ORO VERDE CLASICO ORGANICO MOLIDO 500 GR</t>
  </si>
  <si>
    <t>CAFE ORO VERDE CLASICO ORGANICO MOLIDO 250 GR</t>
  </si>
  <si>
    <t>CAFE INSTANTÁNEO ALTOMAYO GOURMET LIOFILIZADO DP 160 GR</t>
  </si>
  <si>
    <t>CAFÉ ALTOMAYO INSTANTÁNEO CLÁSICO EN POLVO LATA 200 GR</t>
  </si>
  <si>
    <t>CAFÉ INSTANTÁNEO ALTOMAYO PREMIUN LIOFILIZADO FRASCO 180 GR</t>
  </si>
  <si>
    <t>CAFE ORO VERDE GOURMET ORGANICO GRANO 400 GR</t>
  </si>
  <si>
    <t>CAFE NESCAFE TRADICION VIDRIO X 200GR + TAZA</t>
  </si>
  <si>
    <t>CAFE CAFETAL X 200 GR</t>
  </si>
  <si>
    <t>CAFETAL</t>
  </si>
  <si>
    <t>MILO ACTIGEN - E X 190 GR DOY PACK</t>
  </si>
  <si>
    <t>MILO ACTIV-GO EN LATA X 380 GR</t>
  </si>
  <si>
    <t>CAFE NESCAFE FINA SELECCION FRASCO 220 GR</t>
  </si>
  <si>
    <t>NESQUIK OPTISTART CHOCOLATE LATA 380 GR</t>
  </si>
  <si>
    <t>CAFÉ ALTOMAYO INSTANTÁNEO DESCAFEINADO GRANULADO FRASCO 180</t>
  </si>
  <si>
    <t>CAFÉ ALTOMAYO INSTANTÁNEO CLÁSICO FRASCO 50 GR</t>
  </si>
  <si>
    <t>CAFÉ ALTOMAYO INSTANTÁNEO CLÁSICO DYP 45 GR</t>
  </si>
  <si>
    <t>CAFÉ INSTANTÁNEO ALTOMAYO CLASICO EN POLVO DP 100G</t>
  </si>
  <si>
    <t>CAFÉ INSTANTANEO ALTOMAYO GOURMET HERMETIPACK 100 GR</t>
  </si>
  <si>
    <t>CAFÉ ALTOMAYO TOSTADO MOLIDO CLASICO BOLSA 200 GR</t>
  </si>
  <si>
    <t>CAFÉ COLCAFE GRANULADO FRASCO 50 G</t>
  </si>
  <si>
    <t>CAFÉ COLCAFE POLVO FRASCO 85 G</t>
  </si>
  <si>
    <t>CAFÉ MONTERREY LATA 190 G</t>
  </si>
  <si>
    <t>MONTERREY</t>
  </si>
  <si>
    <t xml:space="preserve"> 139 dias</t>
  </si>
  <si>
    <t>KIWIGEN SABOR FRESA 400 G</t>
  </si>
  <si>
    <t>KIWIGEN</t>
  </si>
  <si>
    <t>KIWIGEN SABOR VAINILLA C/QUINUA Y KIWICHA 400 G</t>
  </si>
  <si>
    <t>CHOCOLATADA INSTANTANEA SOL DEL CUSCO DARK 220 G</t>
  </si>
  <si>
    <t>SOL DEL CUSCO</t>
  </si>
  <si>
    <t>KIWIGEN SABOR FRESA 200 G</t>
  </si>
  <si>
    <t>KIWIGEN SABOR CHOCOLATE 200 G</t>
  </si>
  <si>
    <t>CHOCOLATADA INSTANTANEA SOL DEL CUSCO MOKA 220 G</t>
  </si>
  <si>
    <t>MILO ACTIV-GO DOY PACK 380 GR</t>
  </si>
  <si>
    <t>MILO ACTIV-GO 2 EN 1 LATA 400 GR</t>
  </si>
  <si>
    <t>DONOFRIO COCOA DOYPACK 160 GR</t>
  </si>
  <si>
    <t>MILO ACTIV-GO 400 GR + TAZA</t>
  </si>
  <si>
    <t>CAFE NESCAFE KIRMA DOYPACK 100 GR</t>
  </si>
  <si>
    <t>CAFE NESCAFE GOLD MOCHA 144 GR</t>
  </si>
  <si>
    <t>CAFE NESCAFE FINA SELECCION 120 GR</t>
  </si>
  <si>
    <t>CEBADA KIMBO INSTANTANEO FRASCO 190 GR</t>
  </si>
  <si>
    <t>COCOA WINTERS 1 KG</t>
  </si>
  <si>
    <t>CAFÉ COLCAFE DESCAFEINADO FRASCO 85 G</t>
  </si>
  <si>
    <t>KIWIGEN SABOR CHOCOLATE 400 G</t>
  </si>
  <si>
    <t>CAPPUCINO COLCAFE CARAMELO X 108 GR</t>
  </si>
  <si>
    <t>CAFE MOLIDO SELLO ROJO TRADICION BOLSA 425 GR</t>
  </si>
  <si>
    <t>CAFE NESCAFE KIRMA 190 GR + TAZA</t>
  </si>
  <si>
    <t>CAFÉ INSTANTÁNEO ALTOMAYO CLASICO EN POLVO DP 160G</t>
  </si>
  <si>
    <t>CAFÉ INSTANTÁNEO ALTOMAYO PREMIUN LIOFILIZADO FRASCO 50GR</t>
  </si>
  <si>
    <t>CAFÉ ALTOMAYO TOSTADO MOLIDO GOURMET P/PASAR BOLSA 450GR</t>
  </si>
  <si>
    <t>CAFE NESCAFE KIRMA DOYPACK ZIPPER 80GR</t>
  </si>
  <si>
    <t>CAFE ORO VERDE ESPECIAL ORGANICO GRANO 400 GR</t>
  </si>
  <si>
    <t>CAFE ORO VERDE GOURMET ORGANICO GRANO 200 GR</t>
  </si>
  <si>
    <t>CAFE ORO VERDE ESPECIAL ORGANICO GRANO 200 GR</t>
  </si>
  <si>
    <t>BEBIDA ECCO B CEBADA X 80 GR</t>
  </si>
  <si>
    <t>CAFE NESCAFE KIRMA DOYPACK 150 GR</t>
  </si>
  <si>
    <t>CAFE NESCAFE TRADICION  ZIPPER 150 GR</t>
  </si>
  <si>
    <t>CAFE NESCAFE TRADICION DP 100 GR</t>
  </si>
  <si>
    <t>CHOCOLATE EN TABLETA CUSCO X90 GR</t>
  </si>
  <si>
    <t>MILO ACTIV-GO LATA X 1 KG</t>
  </si>
  <si>
    <t>COCOA WINTERS POTE X 200 GR</t>
  </si>
  <si>
    <t>CAFE VILLA RICA GOURMET MOLIDO 250 GR</t>
  </si>
  <si>
    <t>CAFE VILLA RICA GOURMET GRANO 250 GR</t>
  </si>
  <si>
    <t>CAFE VILLA RICA GOURMET DESCAFEINADO 250 GR</t>
  </si>
  <si>
    <t>CAFÉ COLCAFE 3 EN 1 FCO. 380G</t>
  </si>
  <si>
    <t>COCOA WINTERS 45 GR</t>
  </si>
  <si>
    <t>CHOCOLATE DE TAZA TRADICIONAL WINTERS 80GR</t>
  </si>
  <si>
    <t>REFRESCO ZUKO EMOLIENTE 15 G</t>
  </si>
  <si>
    <t>ZUKO</t>
  </si>
  <si>
    <t>REFRESCO ZUKO MANGO CRIOLLO 15 G</t>
  </si>
  <si>
    <t>REFRESCO ZUKO NARANJA 15 G</t>
  </si>
  <si>
    <t>UN1</t>
  </si>
  <si>
    <t>REFRESCO ZUKO DURAZNO 15 G</t>
  </si>
  <si>
    <t>REFRESCO ZUKO MANZANA 15 G</t>
  </si>
  <si>
    <t>REFRESCO ZUKO LIMONADA 15 G</t>
  </si>
  <si>
    <t>CHOCOLATADA INSTANTANEA SOL DEL CUSCO 220 G</t>
  </si>
  <si>
    <t>QUINUA INCASUR PERLADA SUPERIOR 250 G</t>
  </si>
  <si>
    <t>QUINUA INCASUR PERLADA NATIVA 250 G</t>
  </si>
  <si>
    <t>QUINUA INCASUR PERLADA GOURMET 250 G</t>
  </si>
  <si>
    <t>KIWIGEN SABOR VAINILLA 200 G</t>
  </si>
  <si>
    <t>CAFE VILLA RICA GOURMET AMARETTO CREMA DE ALMENDRAS 250 GR</t>
  </si>
  <si>
    <t>CAFE VILLA RICA GOURMET CHOCOLATE 250 GR</t>
  </si>
  <si>
    <t>CAFE VILLA RICA GOURMET HAZELNUT AVELLANAS 250 GR</t>
  </si>
  <si>
    <t>MILO ACTIV-GO RTD 165 ML</t>
  </si>
  <si>
    <t>CAFE NESCAFE KIRMA DOYPACK 170 GR</t>
  </si>
  <si>
    <t>CAFE NESCAFE FINA SELECCION 60 GR</t>
  </si>
  <si>
    <t>CEBADA ECCO DOYPACK 300 GR</t>
  </si>
  <si>
    <t>SOPA THAI CHOICE INSTANTANEA TOMYUM VASO 60 GR</t>
  </si>
  <si>
    <t>THAI CHOICE</t>
  </si>
  <si>
    <t>SOPA JAPANESE CHOICE INSTANTANEA YAKISOBA VASO 60 GR</t>
  </si>
  <si>
    <t>CHOCOLATE DE TAZA 100% CACAO WINTERS 90GR</t>
  </si>
  <si>
    <t>COCOA LA ABUELITA 160 GR</t>
  </si>
  <si>
    <t>CHOCOLATE DE TAZA CANELA Y CLAVO 80GR</t>
  </si>
  <si>
    <t>CAFÉ ALTOMAYO TOSTADO MOLIDO GOURMET P/PASAR BOLSA 75GR</t>
  </si>
  <si>
    <t>CAFÉ BRITT PERU ESPRESSO GRANO 1000 GR</t>
  </si>
  <si>
    <t>COCOA VENDING PERU 500 GR</t>
  </si>
  <si>
    <t>LECHE MEZCLA PARA CAPPUCCINO BRITT 500 GR</t>
  </si>
  <si>
    <t>CHOCOLISTO DOY PACK 1500 LT</t>
  </si>
  <si>
    <t>KIWIGEN GOLDEN SIN AZUCAR 180GR</t>
  </si>
  <si>
    <t>CAFE NESCAFE SELECTO DOYPACK 170 GR</t>
  </si>
  <si>
    <t>CAFE NESCAFE SELECTO 50 GR</t>
  </si>
  <si>
    <t>CHOCOLATADA PASTA PURA SOL DEL CUSCO 100 G</t>
  </si>
  <si>
    <t>CAFE ASHI AROMA GRANO 250 GR</t>
  </si>
  <si>
    <t>CAFE ASHI AROMA MOLIDO MEDIO 250 GR</t>
  </si>
  <si>
    <t>CAFE ASHI BALANCE GRANO 250 GR</t>
  </si>
  <si>
    <t>CAFE ASHI BALANCE MOLIDO MEDIO 250 GR</t>
  </si>
  <si>
    <t>CAFE ASHI FUERZA MOLIDO MEDIO 250 GR</t>
  </si>
  <si>
    <t>CAFE ASHI FUERZA MOLIDO FINO 250 GR</t>
  </si>
  <si>
    <t>CAFE ASHI HONEY GRANO 250 GR</t>
  </si>
  <si>
    <t>CAFE ASHI HONEY MOLIDO MEDIO 250 GR</t>
  </si>
  <si>
    <t>CEBADA TOSTADA KIMBO INSTANTANEO 8GR</t>
  </si>
  <si>
    <t>CAFE NESCAFE TRADICION 9GR</t>
  </si>
  <si>
    <t>CAFE NESCAFE PREMIUN PERU 170 GR</t>
  </si>
  <si>
    <t>CAFE NESCAFE PREMIUN PERU 50 GR</t>
  </si>
  <si>
    <t>MILO ACTIV-GO 17GR</t>
  </si>
  <si>
    <t>NESQUIK OPTISTART FRESA 350 GR</t>
  </si>
  <si>
    <t>CAFÉ ALTOMAYO TOSTADO MOLIDO GOURMET 6 UND X 75 GR</t>
  </si>
  <si>
    <t>CAFÉ ALTOMAYO INSTANTÁNEO CLÁSICO EN POLVO FRASCO 180G</t>
  </si>
  <si>
    <t xml:space="preserve"> 1881 dias</t>
  </si>
  <si>
    <t>KIWIGEN GOLDEN SIN AZUCAR 550 GR</t>
  </si>
  <si>
    <t>MILO ACTIV-GO (400GR+ 90GR)</t>
  </si>
  <si>
    <t>CHOCOLATADA EN POLVO MISKISIMOO AJINOMOTO 200 GR</t>
  </si>
  <si>
    <t>TABLETA SABOR CHOCOLATE SOL DEL CUSCO 90 GR</t>
  </si>
  <si>
    <t>CHOCOLATAE INSTANTANEO SOL DEL CUSCO LATA 324 GR</t>
  </si>
  <si>
    <t>CUSCO REAL CHOCOLATE PARA TAZA 80 GR</t>
  </si>
  <si>
    <t>CUSCO REAL</t>
  </si>
  <si>
    <t>COCOA WINTERS BOLSA X 43GR</t>
  </si>
  <si>
    <t>CAFE NESCAFE DECAF DOYPACK ORIGINAL 100 GR</t>
  </si>
  <si>
    <t>REFRESCO ZUKO FRESA 15 G</t>
  </si>
  <si>
    <t>CAFÉ COLCAFE DESCAFEINADO FRASCO 50 G</t>
  </si>
  <si>
    <t xml:space="preserve"> 902 dias</t>
  </si>
  <si>
    <t>CAFÉ ALTOMAYO DESCAFEINADO GRANULADO X 7 GR</t>
  </si>
  <si>
    <t>QUINUA ECOINCA BLANCA ORGANICA DOYPACK 500GR</t>
  </si>
  <si>
    <t>ECOINCA</t>
  </si>
  <si>
    <t>QUINUA ECOINCA ROJA ORGANICA DOYPACK 500GR</t>
  </si>
  <si>
    <t>QUINUA ECOINCA NEGRA ORGANICA DOYPACK 500GR</t>
  </si>
  <si>
    <t>QUINUA ECOINCA TRICOLOR ORGANICA DOYPACK 500GR</t>
  </si>
  <si>
    <t>QUIWICHA ECOINCA ORGANICA DOYPACK 500GR</t>
  </si>
  <si>
    <t>CHIA NEGRA ECOINCA ORGANICA DOYPACK 250GR</t>
  </si>
  <si>
    <t xml:space="preserve"> 244 dias</t>
  </si>
  <si>
    <t>HARINA DE QUINUA ECOINCA ORGANICA DOYPACK 250GR</t>
  </si>
  <si>
    <t>REFRESCO ZUKO MARACUYA 15 G</t>
  </si>
  <si>
    <t>REFRESCO ZUKO CHICHA MORADA 15 G</t>
  </si>
  <si>
    <t>MILO ACTIV-GO EN LATA X 940 GR</t>
  </si>
  <si>
    <t xml:space="preserve"> 4412 dias</t>
  </si>
  <si>
    <t>CAFE NESCAFE KIRMA X 8GR</t>
  </si>
  <si>
    <t>MANTECAS</t>
  </si>
  <si>
    <t>MANTECA VEGETAL PALMA TROPICAL X 200 GR</t>
  </si>
  <si>
    <t>PALMA TROPICAL</t>
  </si>
  <si>
    <t xml:space="preserve"> 152 dias</t>
  </si>
  <si>
    <t>MENESTRAS/LEGUMBRES</t>
  </si>
  <si>
    <t>ARVEJA VERDE PARTIDA KOMILON 500 GR</t>
  </si>
  <si>
    <t>FRIJOL CANARIO KOMILON 500 GR</t>
  </si>
  <si>
    <t>LENTEJA KOMILON 500 GR</t>
  </si>
  <si>
    <t>MAIZ POP CORN KOMILON 500 GR</t>
  </si>
  <si>
    <t>QUINUA MEDIANO KOMILON 500 GR</t>
  </si>
  <si>
    <t>POP CORN COSTEÑO 500 GR</t>
  </si>
  <si>
    <t>POP CORN HOJA REDONDA 500 GR</t>
  </si>
  <si>
    <t>GARBANZO KOMILON 500 GR</t>
  </si>
  <si>
    <t>LENTEJITA BEBE KOMILON 500 GR</t>
  </si>
  <si>
    <t>TRIGO MOTE KOMILON 500 GR</t>
  </si>
  <si>
    <t>FRIJOL CASTILLA KOMILON 500 GR</t>
  </si>
  <si>
    <t>MANI KG</t>
  </si>
  <si>
    <t>GARBANZO GRANEL KG</t>
  </si>
  <si>
    <t>LENTEJA KOMILON GRANEL X KG</t>
  </si>
  <si>
    <t>KIWICHA POP CHOCOLATE 80 GR</t>
  </si>
  <si>
    <t>FRIJOL CASTILLA GRANEL X KG</t>
  </si>
  <si>
    <t>FRIJOL NEGRO KOMILON 500 GR</t>
  </si>
  <si>
    <t>FRIJOL PANAMITO KOMILON 500 GR</t>
  </si>
  <si>
    <t>FRIJOL RED KIDNEY KOMILON 500 GR</t>
  </si>
  <si>
    <t>LENTEJON CALIDAD 2 KOMILON 500 GR</t>
  </si>
  <si>
    <t>PALLAR  MEDIANO KOMILON 500 GR</t>
  </si>
  <si>
    <t>MAIZ CANCHA PROVINCIA KOMILON 500 GR</t>
  </si>
  <si>
    <t>MAIZ MOTE PELADO KOMILON 500 GR</t>
  </si>
  <si>
    <t xml:space="preserve"> 242 dias</t>
  </si>
  <si>
    <t>PAPA SECA MARRON KOMILON 500 GR</t>
  </si>
  <si>
    <t>LINAZA SELECCIONADA RIKOSFOOD'S 100 GR</t>
  </si>
  <si>
    <t>ARVERJA VERDE COSTEÑO 500 GR</t>
  </si>
  <si>
    <t>FRIJOL CABALLERO COSTEÑO 500 GR</t>
  </si>
  <si>
    <t>FRIJOL CANARIO COSTEÑO 500 GR</t>
  </si>
  <si>
    <t>FRIJOL CASTILLA COSTEÑO 500 GR</t>
  </si>
  <si>
    <t>FRIJOL GUINDA COSTEÑO 500 GR</t>
  </si>
  <si>
    <t>FRIJOL NEGRO COSTEÑO 500 GR</t>
  </si>
  <si>
    <t>FRIJOL PANAMITO COSTEÑO 500 GR</t>
  </si>
  <si>
    <t>FRIJOL RED KIDNEY COSTEÑO 500 GR</t>
  </si>
  <si>
    <t>GARBANZO COSTEÑO 500 GR</t>
  </si>
  <si>
    <t>LENTEJA COSTEÑO 500 GR</t>
  </si>
  <si>
    <t>LENTEJON COSTEÑO 500 GR</t>
  </si>
  <si>
    <t>PALLAR COSTEÑO 500 GR</t>
  </si>
  <si>
    <t>MORON AMERICANO COSTEÑO 500 GR</t>
  </si>
  <si>
    <t>PAPA SECA COSTEÑO 500 GR</t>
  </si>
  <si>
    <t>QUINUA COSTEÑO 500 GR</t>
  </si>
  <si>
    <t>TRIGO MOTE COSTEÑO 500 GR</t>
  </si>
  <si>
    <t>ARVEJA PAISANA 500 GR</t>
  </si>
  <si>
    <t>LENTEJA PAISANA 500 GR</t>
  </si>
  <si>
    <t>LENTEJA BB PAISANA 500 GR</t>
  </si>
  <si>
    <t>CANARIO PAISANA 500 GR</t>
  </si>
  <si>
    <t>PALLAR PAISANA 500 GR</t>
  </si>
  <si>
    <t>GARBANZO PAISANA 500 GR</t>
  </si>
  <si>
    <t>POP CORN PAISANA 500 GR</t>
  </si>
  <si>
    <t>QUINUA PAISANA 500 GR</t>
  </si>
  <si>
    <t>PAPA SECA PAISANA 500 GR</t>
  </si>
  <si>
    <t>TRIGO MOTE PAISANA 500 GR</t>
  </si>
  <si>
    <t>FRIJOL CANARIO HOJA REDONDA 500 GR</t>
  </si>
  <si>
    <t>LENTEJAS HOJA REDONDA 500 GR</t>
  </si>
  <si>
    <t>ARVERJA VERDE HOJA REDONDA 500 GR</t>
  </si>
  <si>
    <t>LENTEJÓN HOJA REDONDA 500 GR</t>
  </si>
  <si>
    <t>PALLAR HOJA REDONDA 500 GR</t>
  </si>
  <si>
    <t>GARBANZOS HOJA REDONDA 500 GR</t>
  </si>
  <si>
    <t>PANAMITO HOJA REDONDA 500 GR</t>
  </si>
  <si>
    <t>FRIJOL NEGRO HOJA REDONDA 500 GR</t>
  </si>
  <si>
    <t>FRIJOL RED KIDNEY HOJA REDONDA 500 GR</t>
  </si>
  <si>
    <t>QUINUA HOJA REDONDA 500 GR</t>
  </si>
  <si>
    <t>PAPA SECA HOJA REDONDA 500 GR</t>
  </si>
  <si>
    <t>TRIGO MOTE HOJA REDONDA 500 GR</t>
  </si>
  <si>
    <t>FRIJOL CABALLERO KOMILON 500 GR</t>
  </si>
  <si>
    <t>FRIJOL GUINDA KOMILON 500 GR</t>
  </si>
  <si>
    <t>QUINUA TRICOLOR KOMILON 500 GR</t>
  </si>
  <si>
    <t>MAIZ CHULLPI CORN KOMILON 500 GR</t>
  </si>
  <si>
    <t>KIWICHA KOMILON 500 GR</t>
  </si>
  <si>
    <t>SOYA KOMILON 500 GR</t>
  </si>
  <si>
    <t>CEBADA TOSTADA REFRESCO KOMILON 500 GR</t>
  </si>
  <si>
    <t xml:space="preserve"> 228 dias</t>
  </si>
  <si>
    <t>CEBADA TOSTADA CAFE KOMILON 400 GR</t>
  </si>
  <si>
    <t>LINAZA KOMILON 500 GR</t>
  </si>
  <si>
    <t>ARVEJA VERDE PART CANADA MENESTRERO 400 GR</t>
  </si>
  <si>
    <t>MENESTRERO</t>
  </si>
  <si>
    <t>FRIJOL CABALLERO MENESTRERO 400 GR</t>
  </si>
  <si>
    <t>FRIJOL CANARIO IMPORTADO MENESTRERO 400 GR</t>
  </si>
  <si>
    <t>FRIJOL CASTILLA MENESTRERO 400 GR</t>
  </si>
  <si>
    <t>FRIJOL GUINDA MENESTRERO 400 GR</t>
  </si>
  <si>
    <t>FRIJOL NEGRO MENESTRERO 400 GR</t>
  </si>
  <si>
    <t>FRIJOL PANAMITO MENESTRERO 400 GR</t>
  </si>
  <si>
    <t>FRIJOL RED KIDNEY MENESTRERO 400 GR</t>
  </si>
  <si>
    <t>GARBANZO 9MM MENESTRERO 400 GR</t>
  </si>
  <si>
    <t>LENTEJA MENESTRERO 400 GR</t>
  </si>
  <si>
    <t>LENTEJA BEBE MENESTRERO 400 GR</t>
  </si>
  <si>
    <t>LENTEJON CALIDAD 2 MENESTRERO 400 GR</t>
  </si>
  <si>
    <t>LINAZA MENESTRERO 400 GR</t>
  </si>
  <si>
    <t>PALLAR MEDIANO MENESTRERO 400 GR</t>
  </si>
  <si>
    <t>SOYA MENESTRERO 400 GR</t>
  </si>
  <si>
    <t>PAPA SECA MENESTRERO 400 GR</t>
  </si>
  <si>
    <t>TRIGO MOTE MENESTRERO 400 GR</t>
  </si>
  <si>
    <t>KIWICHA MENESTRERO 400 GR</t>
  </si>
  <si>
    <t>MAIZ CANCHA PROVINCIA MENESTRERO 400 GR</t>
  </si>
  <si>
    <t>MAIZ CHULLPI MENESTRERO 400 GR</t>
  </si>
  <si>
    <t>MAIZ MOTE MENESTRERO 400 GR</t>
  </si>
  <si>
    <t>MAIZ POP CORN MENESTRERO 400 GR</t>
  </si>
  <si>
    <t>QUINUA TRICOLOR MENESTRERO 400 GR</t>
  </si>
  <si>
    <t>QUINUA MENESTRERO 400 GR</t>
  </si>
  <si>
    <t>POR CORN KG</t>
  </si>
  <si>
    <t>QUINUA POP 80G</t>
  </si>
  <si>
    <t>QUINUA POP CHOCOLATE 80G</t>
  </si>
  <si>
    <t>KIWICHA POP 15G</t>
  </si>
  <si>
    <t>KIWICHA POP CHOCOLATE 15G</t>
  </si>
  <si>
    <t>AJONJOLI IMPORTADO PREMIUM X  KG</t>
  </si>
  <si>
    <t>MORON ENTERO KOMILON X 500 GR</t>
  </si>
  <si>
    <t xml:space="preserve"> 520 dias</t>
  </si>
  <si>
    <t>MAIZ MOTE KOMILON GRANEL X KG</t>
  </si>
  <si>
    <t>FRIJOL CASTILLA KOMILON X KG</t>
  </si>
  <si>
    <t xml:space="preserve"> 1771 dias</t>
  </si>
  <si>
    <t>FRIJOL CANARIO A1 X 500 GR</t>
  </si>
  <si>
    <t>MERMELADAS</t>
  </si>
  <si>
    <t>MERMELADA GLORIA BARRIL 1 KG</t>
  </si>
  <si>
    <t>MERMELADA GLORIA VASO 310 G</t>
  </si>
  <si>
    <t>CREMA DE AVELLANAS NUTELLA 220GRS</t>
  </si>
  <si>
    <t>NUTELLA</t>
  </si>
  <si>
    <t>MERMELADA DE FRESA MONTE VERDE POTE 320 GR</t>
  </si>
  <si>
    <t>MONTE VERDE</t>
  </si>
  <si>
    <t>MERMELADA FRESA HOJA REDONDA VASO 320 GR</t>
  </si>
  <si>
    <t>MERMELADA FRESA HOJA REDONDA POTE 350 GR</t>
  </si>
  <si>
    <t>MERMELADA GLORIA POTE 320 G</t>
  </si>
  <si>
    <t>MERMELADA DE FRESA FANNY 1 KG</t>
  </si>
  <si>
    <t>MERMELADA DE FRESA FANNY VASO 310 GR</t>
  </si>
  <si>
    <t>MERMELADA DE FRESA FANNY DULCERA 200 GR</t>
  </si>
  <si>
    <t>MERMELADA DE FRESA FANNY POTE 320 GR</t>
  </si>
  <si>
    <t>MERMELADA COMPASS FRESA VASO 320 GR</t>
  </si>
  <si>
    <t>MERMELADA COMPASS FRESA BARRIL 1 KG</t>
  </si>
  <si>
    <t xml:space="preserve"> 193 dias</t>
  </si>
  <si>
    <t>MERMELADA A1 FRESA BARRIL X 1KG</t>
  </si>
  <si>
    <t>MERMELADA COMPASS FRESA DULCERA 240 GR</t>
  </si>
  <si>
    <t>MERMELADA COMPASS VASO NARANJA 320 GR</t>
  </si>
  <si>
    <t>MERMELADA COMPASS VASO PIÑA 320 GR</t>
  </si>
  <si>
    <t>CREMA DE AVELLANAS NUTELLA 371GRS</t>
  </si>
  <si>
    <t>MERMELADA COMPASS NARANJA BARRIL 1 KG</t>
  </si>
  <si>
    <t>MERMELADA COMPASS PIÑA 1KG</t>
  </si>
  <si>
    <t>MERMELADA FRESA HOJA REDONDA BARRIL 1KG</t>
  </si>
  <si>
    <t xml:space="preserve"> 305 dias</t>
  </si>
  <si>
    <t>MERMELADA UNION DE UVA FRASCO 510GR</t>
  </si>
  <si>
    <t>MERMELADA DE FRESA SAN JORGE POTE 320 GR</t>
  </si>
  <si>
    <t>SAN JORGE</t>
  </si>
  <si>
    <t>MERMELADA DE FRESA SAN JORGE BARRIL X 1 KG</t>
  </si>
  <si>
    <t>MERMELADA DE AJI AMARILLO SPITZE 280GR</t>
  </si>
  <si>
    <t>SPITZE</t>
  </si>
  <si>
    <t xml:space="preserve"> 2273 dias</t>
  </si>
  <si>
    <t>MERMELADA DE ROCOTO SPITZE 280GR</t>
  </si>
  <si>
    <t>MERMELADA DE AJI LIMO SPITZE 280GR</t>
  </si>
  <si>
    <t xml:space="preserve"> 806 dias</t>
  </si>
  <si>
    <t>MERMELADA GLORIA DOY PACK 200 G</t>
  </si>
  <si>
    <t>MERMELADA GLORIA DOY PACK 800 G</t>
  </si>
  <si>
    <t>MERMELADA DE FRESA FANNY DOY PACK 227 GR</t>
  </si>
  <si>
    <t>MERMELADA DELI FRESA BARRIL 1 KG</t>
  </si>
  <si>
    <t>DELI</t>
  </si>
  <si>
    <t>MERMELADA DELI FRESA DOYPACK 700 GR</t>
  </si>
  <si>
    <t>MERMELADA DELI FRESA VASO 310 GR</t>
  </si>
  <si>
    <t>MERMELADA DELI FRESA 85 GR X 12 UND</t>
  </si>
  <si>
    <t>MERMELADA DELI FRESA 180 GR</t>
  </si>
  <si>
    <t>A1 MERMELADA FRESA VASO X 310 GR</t>
  </si>
  <si>
    <t>MERMELADA COMPASS MANDARINA DULCERA 240 GR</t>
  </si>
  <si>
    <t>MERMELADA DELI FRESA 85 GR</t>
  </si>
  <si>
    <t>MERMELADA DE MANGO Y MARACUYA VALLE FERTIL 240 GR</t>
  </si>
  <si>
    <t>VALLE FERTIL</t>
  </si>
  <si>
    <t>MEZCLA FANNY LISTA P/APANAR 12X80 GR</t>
  </si>
  <si>
    <t>MERMELADA DE FRESA MONTE VERDE VASO 320 GR</t>
  </si>
  <si>
    <t>MERMELADA DE FRESA MONTEVERDE SACHET X 100 GR</t>
  </si>
  <si>
    <t>MERMELADA COMPASS FRESA EN POTE 350 GR</t>
  </si>
  <si>
    <t>MERMELADA COMPASS FRESA SACHET 100 GR</t>
  </si>
  <si>
    <t>A1 MERMELADA FRESA VASO X 320 GR</t>
  </si>
  <si>
    <t>A1 MERMELADA FRESA POTE X 320 GR</t>
  </si>
  <si>
    <t>DULCE DE FRESA LIGTH 200GR</t>
  </si>
  <si>
    <t>MIELES Y DULCES</t>
  </si>
  <si>
    <t>MIEL DE ABEJA LA REYNA DE OXAPAMPA 300GR</t>
  </si>
  <si>
    <t>LA REYNA DE OXAPAMPA</t>
  </si>
  <si>
    <t>MIEL DE ABEJA LA REYNA DE OXAPAMPA 600GR</t>
  </si>
  <si>
    <t>MIEL OLIVOS DEL SUR BOT. PET 500 GR</t>
  </si>
  <si>
    <t>MIEL OLIVOS DEL SUR FRASCO VIDRIO  250 GR</t>
  </si>
  <si>
    <t>MIEL OLIVOS DEL SUR FRASCO VIDRIO  600 GR</t>
  </si>
  <si>
    <t>MIEL DE ABEJA LA REYNA DE OXAPAMPA 750GR</t>
  </si>
  <si>
    <t>ALGARROBINA ALSABOR 600 GR</t>
  </si>
  <si>
    <t>ALSABOR</t>
  </si>
  <si>
    <t>POLEN LA REYNA DE OXAPAMPA 140GR</t>
  </si>
  <si>
    <t>ALGARROBINA SPITZE 480GR</t>
  </si>
  <si>
    <t>ALGARROBINA SPITZE 800GR</t>
  </si>
  <si>
    <t xml:space="preserve"> 323 dias</t>
  </si>
  <si>
    <t>ALGARROBINA ABEDULCE 550 GR</t>
  </si>
  <si>
    <t>ABEDULCE</t>
  </si>
  <si>
    <t>MIEL DE ABEJA UCHARIMA 250 GR</t>
  </si>
  <si>
    <t>MIEL DE ABEJA ORO VERDE 250 ML</t>
  </si>
  <si>
    <t xml:space="preserve"> 588 dias</t>
  </si>
  <si>
    <t>MIEL DE ABEJA ORO VERDE 500 ML</t>
  </si>
  <si>
    <t xml:space="preserve"> 723 dias</t>
  </si>
  <si>
    <t>NATURALES</t>
  </si>
  <si>
    <t>BEBIDA DE ALMENDRA LAIVE CAJA 1 LT</t>
  </si>
  <si>
    <t>BEBIDA DE COCO LAIVE CAJA 1 LT</t>
  </si>
  <si>
    <t>BEBIDA DE ALMENDRA LAIVE BOTELLA X 250 ML</t>
  </si>
  <si>
    <t>QUINUA BLANCA ORGANICA MARAS GOURMET  450 GR</t>
  </si>
  <si>
    <t>QUINUA TRICOLOR ORGANICA MARAS GOURMET  450 GR</t>
  </si>
  <si>
    <t>MACA NEGRA ORGANICA MARAS GOURMET 400 GR</t>
  </si>
  <si>
    <t>BEBIDA DE ALMENDRA LAIVE SIN ENDULZAR CAJA 1 LT</t>
  </si>
  <si>
    <t>BEBIDA PREFERIDA CHOCOLATE BOLSA 900ML</t>
  </si>
  <si>
    <t>BEBIDA DE COCO LAIVE SIN ENDULZAR 1 LT</t>
  </si>
  <si>
    <t>FID.ALIANZA SPAGHETTI 500G</t>
  </si>
  <si>
    <t>ALIANZA</t>
  </si>
  <si>
    <t>FIDEOS DON VITTORIO CABELLO DE ANGEL 250GR</t>
  </si>
  <si>
    <t>DON VITTORIO</t>
  </si>
  <si>
    <t>FIDEOS LAVAGGI SPAGHETTI 450 GR</t>
  </si>
  <si>
    <t>LAVAGGI</t>
  </si>
  <si>
    <t>FIDEOS LAVAGGI CABELLO ANGEL 250 GR</t>
  </si>
  <si>
    <t>FIDEO MOLITALIA SPAGUETTI 500 G</t>
  </si>
  <si>
    <t>FIDEO MOLITALIA LINGUINE 500 G</t>
  </si>
  <si>
    <t>FIDEO MOLITALIA FUSILLI TRICOLOR 250 G</t>
  </si>
  <si>
    <t>FIDEO MOLITALIA TORNILLO FAMILIAR 500 G</t>
  </si>
  <si>
    <t>FIDEO MOLITALIA MACARRON FAMILIAR 500 G</t>
  </si>
  <si>
    <t>WANTAN 500 GR</t>
  </si>
  <si>
    <t>FIDEOS SECO EL TRIUNFO 250 GR</t>
  </si>
  <si>
    <t>EL TRIUNFO</t>
  </si>
  <si>
    <t>FIDEOS DON VITTORIO SPAGHETTI 450 GR</t>
  </si>
  <si>
    <t>FIDEOS DON VITTORIO LINGUINI GROSSO 450 GR</t>
  </si>
  <si>
    <t>FIDEOS DON VITTORIO FETTUCCINI 450 GR</t>
  </si>
  <si>
    <t>FIDEOS LAVAGGI TALLARIN 450 GR</t>
  </si>
  <si>
    <t>FID.ALIANZA TALLARIN 500G</t>
  </si>
  <si>
    <t>FID.ALIANZA CAB.DE ANGEL 250GR 40BOL</t>
  </si>
  <si>
    <t>FID.ALIANZA CANUTO GRANDE 250G</t>
  </si>
  <si>
    <t>FID.ALIANZA CODO RAYADO 250G</t>
  </si>
  <si>
    <t>FIDEOS DON VITTORIO CODO RAYADO 225 GR</t>
  </si>
  <si>
    <t xml:space="preserve"> 246 dias</t>
  </si>
  <si>
    <t>FID.DON VITTORIO FETTUCCINI 500GR 20BOL</t>
  </si>
  <si>
    <t>FIDEOS LAVAGGI TORNILLO 250GR</t>
  </si>
  <si>
    <t>FIDEOS LAVAGGI CANUTO RAYADO 250 GR</t>
  </si>
  <si>
    <t>FIDEOS LAVAGGI CARACOL 250GR</t>
  </si>
  <si>
    <t>FIDEOS LAVAGGI CODO RAYADO 225 GR</t>
  </si>
  <si>
    <t>FIDEOS LAVAGGI CORB. MEDIANA 250 GR</t>
  </si>
  <si>
    <t>NU. FID.NICOLINI SPAGHETTI  500GR 20BOL</t>
  </si>
  <si>
    <t>FIDEO FENSI 50 GR VERMICELLI</t>
  </si>
  <si>
    <t>VERMICELI</t>
  </si>
  <si>
    <t>FIDEO FENSI 100 GR VERMICELLI</t>
  </si>
  <si>
    <t>FIDEO FENSI 250 GR VERMICELLI</t>
  </si>
  <si>
    <t>FIDEO MOLITALIA TALLARIN 500 G</t>
  </si>
  <si>
    <t>FIDEO MOLITALIA CABELLO DE ANGEL 250 G</t>
  </si>
  <si>
    <t>FIDEO MOLITALIA CANUTO 250 G</t>
  </si>
  <si>
    <t xml:space="preserve"> 167 dias</t>
  </si>
  <si>
    <t>FIDEO MOLITALIA RIGATONI 250 G</t>
  </si>
  <si>
    <t>FIDEO MOLITALIA CARACOL CHICO 250 G</t>
  </si>
  <si>
    <t>FIDEO MOLITALIA MACARRON 250 G</t>
  </si>
  <si>
    <t>FIDEO MOLITALIA PARA ENSALADA TORNILLO 250 G</t>
  </si>
  <si>
    <t>MAC &amp; CHEESE PIZZA MOLITALIA 180 G</t>
  </si>
  <si>
    <t>MACARRONI &amp; CHEESE MOLITALIA 180 G</t>
  </si>
  <si>
    <t>FIDEO MARCO POLO SPAGUETTI 500 GR</t>
  </si>
  <si>
    <t>FIDEO MOLITALIA CODO MED. FAM 500 G</t>
  </si>
  <si>
    <t>FIDEO CABELLO DE ANGEL EN NIDO DIVELLA 500GR</t>
  </si>
  <si>
    <t>DIVELLA</t>
  </si>
  <si>
    <t>FIDEO TAGLIATELLE AL HUEVO DIVELLA 500 GR</t>
  </si>
  <si>
    <t>FIDEO FETTUCCINI AL HUEVO DIVELLA 500 GR</t>
  </si>
  <si>
    <t>FIDEO PAPARDELLE AL HUEVO DIVELLA 500 GR</t>
  </si>
  <si>
    <t>FIDEO FUSILI DIVELLA SIN GLUTEN 400 GR</t>
  </si>
  <si>
    <t>FIDEO MOLITALIA CODO MED. RAYADO 250 G</t>
  </si>
  <si>
    <t>TALLARIN ESPIGA DE ORO 450G</t>
  </si>
  <si>
    <t>ESPIGA DE ORO</t>
  </si>
  <si>
    <t>PASTA ESPIGA DE ORO CAB.ANGE 250G</t>
  </si>
  <si>
    <t>NICOLINI PASTA TALLARIN DELGADO X 500 GR</t>
  </si>
  <si>
    <t>SPAGUETTY ESPIGA DE ORO 500GR</t>
  </si>
  <si>
    <t>PASTA ESPIGA DE ORO TORNILLO 250GR</t>
  </si>
  <si>
    <t>FIDEO MOLITALIA  TORNILLO #76 X250 GR</t>
  </si>
  <si>
    <t>FIDEOS SPAGUETTI SAN JORGE X 500 GR</t>
  </si>
  <si>
    <t>LAMINAS NORI ZI CHOY SECO X 280GR</t>
  </si>
  <si>
    <t>JIN YIN</t>
  </si>
  <si>
    <t>SPAGUETY ESPIGA DE ORO X 450GR</t>
  </si>
  <si>
    <t>FID.ALIANZA SPAGHETTI 450G</t>
  </si>
  <si>
    <t>FID.ALIANZA TORNILLO 225G 20BOL</t>
  </si>
  <si>
    <t>LAVAGGI TORNILLO 20X225GR</t>
  </si>
  <si>
    <t>PASTA CORTA PENNE RIGATE 87 X 500GR</t>
  </si>
  <si>
    <t>AGNESI</t>
  </si>
  <si>
    <t>NU.FID.DON VITTORIO CODO RAYADO 225 GR</t>
  </si>
  <si>
    <t>ABANQUINA CON ESPINACA Y ALBAHACA - FETUCCINI 450GR</t>
  </si>
  <si>
    <t>ABANQUINA</t>
  </si>
  <si>
    <t>ABANQUINA INTEGRAL - FETUCCINI 450GR</t>
  </si>
  <si>
    <t>ABANQUINA 100% HUEVO DE CORRAL - FETUCCINI 425GR</t>
  </si>
  <si>
    <t>ABANQUINA FUSILLI DE VERDURAS MIX 200GR</t>
  </si>
  <si>
    <t>FID.DON VITTORIO CANU.RAY X 235 GR</t>
  </si>
  <si>
    <t>FID.ALIANZA CANUTO CHICO 250G 20BOL</t>
  </si>
  <si>
    <t>FID.ALIANZA CARACOL 250G 20BOL</t>
  </si>
  <si>
    <t>FID.ALIANZA TORNILLO 250G 20BOL</t>
  </si>
  <si>
    <t>NU. FID.NICOLINI TALLA.GRUE.500GR 20BOL</t>
  </si>
  <si>
    <t>FIDEO FENSI 500 GR VERMICELLI</t>
  </si>
  <si>
    <t>FIDEO MOLITALIA CORBATITA 250 G</t>
  </si>
  <si>
    <t>FIDEO MOLITALIA CODO RAYADO 250 G</t>
  </si>
  <si>
    <t>FIDEO MOLITALIA MINI CODO 250 G</t>
  </si>
  <si>
    <t>FIDEO MARCO POLO CABELLO DE ANGEL 250 GR</t>
  </si>
  <si>
    <t>FIDEO MARCO POLO CANUTO CHICO 250 GR</t>
  </si>
  <si>
    <t>FIDEO MARCO POLO MACARRON 250 GR</t>
  </si>
  <si>
    <t>FIDEO MARCO POLO CARACOL CHICO 250 GR</t>
  </si>
  <si>
    <t>FIDEO MARCO POLO CODITO LISO 250 GR</t>
  </si>
  <si>
    <t>FIDEOS GOPAL INTEGRALES TORNILLO  250 GR</t>
  </si>
  <si>
    <t>FIDEO MOLITALIA ATRAPASALSA 500 G</t>
  </si>
  <si>
    <t>FIDEO FETTUCCINI DIVELLA 500GR</t>
  </si>
  <si>
    <t>FIDEO PENNE ZITI RIGATI DIVELLA 500GR</t>
  </si>
  <si>
    <t>FIDEO FUSILLI DIVELLA 500GR</t>
  </si>
  <si>
    <t>FIDEO FARFALLE DIVELLA 500GR</t>
  </si>
  <si>
    <t>FIDEO TAGLIATELLE EN NIDOS DIVELLA 500GR</t>
  </si>
  <si>
    <t>FIDEO FETTUCINI EN NIDO DIVELLA 500GR</t>
  </si>
  <si>
    <t>FIDEO PAPPARDELLE EN NIDO DIVELLA 500GR</t>
  </si>
  <si>
    <t>FIDEO TAGLIATELLE INTEGRAL DIVELLA 500GR</t>
  </si>
  <si>
    <t>FIDEO SPAGHETTI INTEGRAL DIVELLA 500GR</t>
  </si>
  <si>
    <t>LASAGNE DIVELLA 500 GR</t>
  </si>
  <si>
    <t>LASAGNE AL HUEVO DIVELLA 500 GR</t>
  </si>
  <si>
    <t>CANELONI DIVELLA 250 GR</t>
  </si>
  <si>
    <t>FIDEO FUSILLI TRICOLOR TOMATE&amp;ESPINACA DIVELLA 500 GR</t>
  </si>
  <si>
    <t>FIDEO FARFALLE TRICOLOR TOMATE&amp;ESPINACA DIVELLA 500 GR</t>
  </si>
  <si>
    <t>FIDEO PENNE RIGATI DIVELLA SIN GLUTEN 400 GR</t>
  </si>
  <si>
    <t>FIDEOS GOPAL INTEGRALES ALCACHOFA 250 GR</t>
  </si>
  <si>
    <t>FIDEOS GOPAL INTEGRALES PIMIENTO 250 GR</t>
  </si>
  <si>
    <t>FIDEOS GOPAL INTEGRALES KIWICHA 250 GR</t>
  </si>
  <si>
    <t>FIDEOS GOPAL INTEGRALES ESPINACA 250 GR</t>
  </si>
  <si>
    <t>FIDEOS GOPAL INTEGRALES QUINUA 250 GR</t>
  </si>
  <si>
    <t>FIDEO CANUTO RAYADO GRANO DE ORO 250GR</t>
  </si>
  <si>
    <t>FIDEO CODITO RAYADO GRANO DE ORO 250GR</t>
  </si>
  <si>
    <t>FIDEO PLUMILLA GRANO DE ORO 250GR</t>
  </si>
  <si>
    <t>FIDEO RIGATONI GRANO DE ORO 250GR</t>
  </si>
  <si>
    <t>FIDEO TORNILLO GRANO DE ORO 250GR</t>
  </si>
  <si>
    <t>FIDEO MARCO POLO MUNICION 250 GR</t>
  </si>
  <si>
    <t>FIDEO MOLITALIA LETRAS 250 G</t>
  </si>
  <si>
    <t>PASTA ESPIGA DE ORO CANUTO CHICO 250 G</t>
  </si>
  <si>
    <t>FIDEO ESPIGA DE ORO RIGATONI</t>
  </si>
  <si>
    <t>FIDEOS LAVAGGI ARITO 250 GR</t>
  </si>
  <si>
    <t>FIDEOS LAVAGG RICATONI 250 GR</t>
  </si>
  <si>
    <t>NICOLINI PASTA CODO RAYADO X 250 GR</t>
  </si>
  <si>
    <t>ESPIGA DE ORO CODO RAYADO PQTE*20UND*250GR</t>
  </si>
  <si>
    <t>ESPIGA DE ORO ARITO 250GR</t>
  </si>
  <si>
    <t>FIDEO SAN JORGE MUNICION 250 GR</t>
  </si>
  <si>
    <t>FIDEO SAN JORGE RIGATON 250 GR</t>
  </si>
  <si>
    <t>FIDEO SAN JORGE CANUTO RAYADO 250 GR</t>
  </si>
  <si>
    <t>FIDEO SAN JORGE MACARRON 250 GR</t>
  </si>
  <si>
    <t>FIDEO SAN JORGE LETRAS Y NUMEROS 250 GR</t>
  </si>
  <si>
    <t>FIDEO SAN JORGE ARITOS 250 GR</t>
  </si>
  <si>
    <t>FIDEO SAN JORGE CARACOL MEDIANO 250 GR</t>
  </si>
  <si>
    <t>FIDEOS TALLARIN SAN JORGE X 500 GR</t>
  </si>
  <si>
    <t>FIDEO SAN JORGE TORNILLO 250 GR</t>
  </si>
  <si>
    <t>ALIANZA CODO RAYADO 20X225GR</t>
  </si>
  <si>
    <t>FIDEO SAN JORGE CODO RAYADOS 250 GR</t>
  </si>
  <si>
    <t>MARCO POLO ARITOS PQTE 250GR</t>
  </si>
  <si>
    <t>NICOLINI CABELL.ANGEL 250 GR</t>
  </si>
  <si>
    <t>ESPIGA DE ORO CARACOL CHICO 235GR</t>
  </si>
  <si>
    <t xml:space="preserve"> 1820 dias</t>
  </si>
  <si>
    <t>NICOLINI PASTA CARACOL 250 GR</t>
  </si>
  <si>
    <t>NICOLINI PASTA CANUTO RAYADO 250 GR</t>
  </si>
  <si>
    <t>CODO RAYADO ESPIGA DE ORO X 225G</t>
  </si>
  <si>
    <t>FID.ALIANZA TALLARIN 450 GR</t>
  </si>
  <si>
    <t xml:space="preserve"> 278 dias</t>
  </si>
  <si>
    <t>FID.ALIANZA CANUTO CHICO 235G 20BOL</t>
  </si>
  <si>
    <t>LAVAGGI CANUTO RAYADO 20X235GR.</t>
  </si>
  <si>
    <t>PASTA AL HUEVO TAGLIATELLE X 250GR</t>
  </si>
  <si>
    <t>PASTA AL HUEVO FETTUCCINE AL HUEVO X 250GR</t>
  </si>
  <si>
    <t>PASTA  INTEGRAL PENNE RIGATE INTEGRAL X 500GR</t>
  </si>
  <si>
    <t>PASTA INTEGRAL SPAGUETTI INTEGRAL X 500GR</t>
  </si>
  <si>
    <t>PASTA INTEGRAL SPAGUETTI INTEGLAR MISURA X 500GR</t>
  </si>
  <si>
    <t>MISURA</t>
  </si>
  <si>
    <t>PASTA INTEGRAL FUSILLI INTEGRAL MISURA X 500GR</t>
  </si>
  <si>
    <t>PASTA INTEGRAL PENNE INTEGRAL MISURA X 500GR</t>
  </si>
  <si>
    <t>ABANQUINA TRADICIONAL CURCUMA - FETUCCINI 450GR</t>
  </si>
  <si>
    <t>ABANQUINA TRADICIONAL CURCUMA - ESPAGUETI 450GR</t>
  </si>
  <si>
    <t>ABANQUINA SABOR ABANQUINO - FETUCCINI 450GR</t>
  </si>
  <si>
    <t>ABANQUINA ROJO - FETUCCINI 450GR</t>
  </si>
  <si>
    <t>ABANQUINA CON ESPINACA Y ALBAHACA - ESPAGUETI 450GR</t>
  </si>
  <si>
    <t>ABANQUINA CON QUINUA - ESPAGUETI 450GR</t>
  </si>
  <si>
    <t>ABANQUINA CON QUINUA - FETUCCINI 450GE</t>
  </si>
  <si>
    <t>ABANQUINA NUTRI HIERRO - FETUCCINI 250GR</t>
  </si>
  <si>
    <t>ABANQUINA CANUTO DE TARWI Y QUINUA - SIN GLUTEN 200GR</t>
  </si>
  <si>
    <t>ESPIGA DE ORO CANUTO CHICO 235 GR</t>
  </si>
  <si>
    <t>FIDEO SAN JORGE CABELLO DE ANGEL 250 GR</t>
  </si>
  <si>
    <t>FIDEO MARCO POLO TALLARIN 450 GR</t>
  </si>
  <si>
    <t xml:space="preserve"> 254 dias</t>
  </si>
  <si>
    <t>FIDEO MARCO POLO SPAGUETTI 450 GR</t>
  </si>
  <si>
    <t>FIDEO CARACOL GRANO DE ORO X 250 GR</t>
  </si>
  <si>
    <t>FIDEO GRANO DE ORO DE GALLINA X 10 KG</t>
  </si>
  <si>
    <t>FIDEO CARACOL GRANO DE ORO X 225 GR</t>
  </si>
  <si>
    <t>FIDEO GRANO DE ORO CODO RAYADO X 225 GR</t>
  </si>
  <si>
    <t>FIDEO TORNILLO GRANO DE ORO 225GR</t>
  </si>
  <si>
    <t>FIDEO CANUTO RAYADO GRANO DE ORO 225GR</t>
  </si>
  <si>
    <t>FIDEO GRANO DE ORO TALLARIN X 450 GR</t>
  </si>
  <si>
    <t>FIDEO GRANO DE ORO SPAGHETTI X 450 GR</t>
  </si>
  <si>
    <t>FIDEOS LAVAGGI CANUTO CHICO 250 GR</t>
  </si>
  <si>
    <t>FIDEOS DON VICTORIO CANUTO CHICO 250 GR</t>
  </si>
  <si>
    <t>FIDEOS DON VICTORIO CORBATA CHICA 250 GR</t>
  </si>
  <si>
    <t>FIDEOS DON VICTORIO CANUTO RAYADO 250 GR</t>
  </si>
  <si>
    <t>FIDEOS DON VICTORIO CORBATA GRUESA 250 GR</t>
  </si>
  <si>
    <t>ESPIGA DE ORO CANUTO RAYADO GRANDE X 235 GR</t>
  </si>
  <si>
    <t xml:space="preserve"> 2711 dias</t>
  </si>
  <si>
    <t>ESPIGA DE ORO TORNILLO X 225 GR</t>
  </si>
  <si>
    <t>FIDEO SPAGHETTI GRANO DE ORO X 500 GR</t>
  </si>
  <si>
    <t>FIDEO TALLARIN GRANO DE ORO X 500 GR</t>
  </si>
  <si>
    <t>FIDEO MUNICION GRANO DE ORO X 250 GR</t>
  </si>
  <si>
    <t>FIDEO LETRA GRANO DE ORO X 250 GR</t>
  </si>
  <si>
    <t>FIDEO MACARRON GRANO DE ORO X 250 GR</t>
  </si>
  <si>
    <t>FIDEO CABELLO DE ANGEL GRANO DE ORO X 250 GR</t>
  </si>
  <si>
    <t>FIDEO CANUTO RAYANO GRANO DE ORO MULTICEREAL X 225 GR</t>
  </si>
  <si>
    <t>FIDEO TORNILLO GRANO DE ORO MULTICEREAL X 225 GR</t>
  </si>
  <si>
    <t>PIQUEOS Y SNACK'S</t>
  </si>
  <si>
    <t>PAPITAS PRINGLES ORIGINAL 37GRS.</t>
  </si>
  <si>
    <t>PRINGLES</t>
  </si>
  <si>
    <t>PAPITAS PRINGLES QUESO 124GRS</t>
  </si>
  <si>
    <t>PAPITAS PRINGLES ORIGINAL 124GRS.</t>
  </si>
  <si>
    <t>PAPITAS PRINGLES CEBOLLA 124GRS</t>
  </si>
  <si>
    <t>PAPITAS CROCANTES CREMA CEBOLLA 40 GR</t>
  </si>
  <si>
    <t>KRYZPO</t>
  </si>
  <si>
    <t>PAPITAS PRINGLES SOUR CREMA&amp;CEBOLLA 124GR</t>
  </si>
  <si>
    <t>KRYZPO PAPAS SAM ORIGINAL 130GR</t>
  </si>
  <si>
    <t>POSTRE/REPOSTERIA</t>
  </si>
  <si>
    <t>SIROPE DE FRESA SPITZE 480GR</t>
  </si>
  <si>
    <t>FUDGE DE CHOCOLATE SPITZE 480GR</t>
  </si>
  <si>
    <t>SIROPE DE MAPLE SPITZE 480GR</t>
  </si>
  <si>
    <t>SIROPE DE MAPLE SPITZE 800GR</t>
  </si>
  <si>
    <t>LECHE GLORIA CONDENSADA DOY PACK 200 G</t>
  </si>
  <si>
    <t>LECHE GLORIA CONDENSADA DOY PACK 90G</t>
  </si>
  <si>
    <t>LECHE GLORIA CONDENSADA LATA 393 G</t>
  </si>
  <si>
    <t>MANJAR BLANCO BONLE BOLSA 1KG</t>
  </si>
  <si>
    <t>MANJAR BLANCO BONLE BOLSA 500 G</t>
  </si>
  <si>
    <t>MANJAR BLANCO BONLE SACHET 200 G</t>
  </si>
  <si>
    <t>GELATINA ROYAL FRESA 160 G</t>
  </si>
  <si>
    <t>ROYAL</t>
  </si>
  <si>
    <t>CREMA DE LECHE NESTLE 300 GR</t>
  </si>
  <si>
    <t>CREMA DE LECHE NESTLE 160 GR</t>
  </si>
  <si>
    <t>MAICENA DURYEA 100 GR</t>
  </si>
  <si>
    <t>DURYEA</t>
  </si>
  <si>
    <t>GELATINA UNIVERSAL FRESA 150GR</t>
  </si>
  <si>
    <t>LECHE NESTLE CONDENSADA 393 GR</t>
  </si>
  <si>
    <t>CREMA DE COCO BARCLAN 280 GR.</t>
  </si>
  <si>
    <t>CHANTILLY KEN 265 ML</t>
  </si>
  <si>
    <t>KEN</t>
  </si>
  <si>
    <t>GELATINA UMSHA FRESA 120 GR</t>
  </si>
  <si>
    <t>UMSHA</t>
  </si>
  <si>
    <t>CHANTILLY FLEISCREAM CAJA 1LT</t>
  </si>
  <si>
    <t>SIROPE DE CARAMELO SPITZE 480GR</t>
  </si>
  <si>
    <t>SIROPE SABOR A MIEL SPITZE 480GR</t>
  </si>
  <si>
    <t>MANJAR BLANCO BONLE POTE 250 G</t>
  </si>
  <si>
    <t>PUDIN DE CHOCOLATE ROYAL 110 G</t>
  </si>
  <si>
    <t>FLAN ROYAL DE VAINILLA 80 G</t>
  </si>
  <si>
    <t>MAZAMORRA MORADA ROYAL 140 G</t>
  </si>
  <si>
    <t>GELATINA ROYAL CEREZA 160 G</t>
  </si>
  <si>
    <t>GELATINA ROYAL NARANJA 160 G</t>
  </si>
  <si>
    <t>GELATINA ROYAL LIMON 160 G</t>
  </si>
  <si>
    <t>GELATINA ROYAL PIÑA 160 G</t>
  </si>
  <si>
    <t>GELATINA UNIVERSAL NARANJA 150GR</t>
  </si>
  <si>
    <t>GELATINA UNIVERSAL PIÑA 150GR</t>
  </si>
  <si>
    <t>GELATINA UNIVERSAL LIMON 150GR.</t>
  </si>
  <si>
    <t>GELATINA UNIVERSAL UVA 150GR</t>
  </si>
  <si>
    <t>GELATINA UNIVERSAL FRESA DIET 19GR.</t>
  </si>
  <si>
    <t>GELATINA UNIVERSAL FRESA DIET C/ STEVIA 19GR</t>
  </si>
  <si>
    <t>GELATINA UNIVERSAL NARANJA DIET 19GR</t>
  </si>
  <si>
    <t>GELATINA UNIVERSAL NARANJA DIET C/STEVIA 19GR</t>
  </si>
  <si>
    <t>GELATINA UNIVERSAL PIÑA DIET 19GR</t>
  </si>
  <si>
    <t>GELATINA UNIVERSAL PIÑA DIET C/STEVIA 19GR</t>
  </si>
  <si>
    <t>GELATINA UNIVERSAL LIMON DIET C/STEVIA 19GR</t>
  </si>
  <si>
    <t xml:space="preserve"> 524 dias</t>
  </si>
  <si>
    <t>GELATINA UNIVERSAL FRESA EXTRA FIBRA 38GR</t>
  </si>
  <si>
    <t>MAZAMORRA MORADA UNIVERSAL 150GR</t>
  </si>
  <si>
    <t>MEZCLA PARA KEKE MOLITALIA SABOR VAINILLA 450 GR</t>
  </si>
  <si>
    <t>MEZCLA PARA KEKE MOLITALIA SABOR CHOCOLATE 500 GR</t>
  </si>
  <si>
    <t>MEZCLA PARA KEKE MOLITALIA VOLCAN DE CHOCOLATE 470 GR</t>
  </si>
  <si>
    <t>NESTLE EL MANJAR 1 KG</t>
  </si>
  <si>
    <t>NESTLE EL MANJAR 200 GR</t>
  </si>
  <si>
    <t>POLVO DE HORNEAR ROYAL 20GR</t>
  </si>
  <si>
    <t>COLAPIZ FLEISCHMANN 20GR</t>
  </si>
  <si>
    <t>MAICENA DURYEA 110 GR</t>
  </si>
  <si>
    <t>CHOCOLATE HERSHEY SYRUP 680 GR</t>
  </si>
  <si>
    <t>HERSHEYS</t>
  </si>
  <si>
    <t>LECHE NESTLE CONDENSADA 100 GR</t>
  </si>
  <si>
    <t>CREMA DE COCO SELVA X 280 GR</t>
  </si>
  <si>
    <t>SELVA</t>
  </si>
  <si>
    <t>LECHE GLORIA EVAPORADA DESCREMADA 400 GR</t>
  </si>
  <si>
    <t>GELATINA CIFRUT FRESA 140 GR</t>
  </si>
  <si>
    <t>CIFRUT</t>
  </si>
  <si>
    <t>POLVO DE HORNEAR FLEISCHMANN 20GR</t>
  </si>
  <si>
    <t>CHUÑO UMSHA 180 GR</t>
  </si>
  <si>
    <t>ESCENCIA VAINILLA UMSHA 90ML</t>
  </si>
  <si>
    <t>LIBBYS VIENNA SAUSAGE 4.6 OZ</t>
  </si>
  <si>
    <t>LIBBY'S</t>
  </si>
  <si>
    <t>MAZOLA ACEITE SPRAY ORIGINAL 5 OZ</t>
  </si>
  <si>
    <t>MAZOLA</t>
  </si>
  <si>
    <t>NUTELLA CREMA DE AVELLANAS X 371 GR</t>
  </si>
  <si>
    <t>HAZELNUT</t>
  </si>
  <si>
    <t>CREMA DE LECHE NESTLE 236 GR</t>
  </si>
  <si>
    <t>CHANTILLY FLEISCHMANN 380GR</t>
  </si>
  <si>
    <t>COCO RALLADO LAS INDIAS 35GR</t>
  </si>
  <si>
    <t>GRAJEAS BADIA 28 GR</t>
  </si>
  <si>
    <t>SIROPE DE CHANCACA SPITZE 480GR</t>
  </si>
  <si>
    <t>PUDIN DE VAINILLA ROYAL 100 G</t>
  </si>
  <si>
    <t>GELATINA UNIVERSAL FRESA 75GR</t>
  </si>
  <si>
    <t>GELATINA UNIVERSAL NARANJA 75GR</t>
  </si>
  <si>
    <t>GELATINA UNIVERSAL PIÑA 75GR</t>
  </si>
  <si>
    <t>GELATINA UNIVERSAL LIMON DIET 19GR</t>
  </si>
  <si>
    <t>GELATINA UNIVERSAL FRESA EXTRA COLAGENO 30GR</t>
  </si>
  <si>
    <t>FLAN UNIVERSAL VAINILLA 150GR</t>
  </si>
  <si>
    <t>FLAN UNIVERSAL CHOCOLATE 150GR</t>
  </si>
  <si>
    <t xml:space="preserve"> 522 dias</t>
  </si>
  <si>
    <t>FLAN UNIVERSAL LUCUMA 150GR</t>
  </si>
  <si>
    <t>FLAN UNIVERSAL VAINILLA 100GR</t>
  </si>
  <si>
    <t>FLAN UNIVERSAL VAINILLA DIET 19GR</t>
  </si>
  <si>
    <t>MAZAMORRA PIÑA UNIVERSAL 150GR</t>
  </si>
  <si>
    <t>MAZAMORRA DURAZNO UNIVERSAL 150GR</t>
  </si>
  <si>
    <t>MAZAMORRA MORADA UNIVERSAL DIET 60GR</t>
  </si>
  <si>
    <t>PUDIN UNIVERSAL VAINILLA 100GR</t>
  </si>
  <si>
    <t>PUDIN UNIVERSAL CHOCOLATE 100GR</t>
  </si>
  <si>
    <t>PUDIN UNIVERSAL VAINILLA DIET 19GR</t>
  </si>
  <si>
    <t xml:space="preserve"> 207 dias</t>
  </si>
  <si>
    <t>PUDIN UNIVERSAL CHOCOLATE DIET 19GR</t>
  </si>
  <si>
    <t>POLVO DE HORNEAR UNIVERSAL 100GR</t>
  </si>
  <si>
    <t>MAICENA UNIVERSAL 180GR</t>
  </si>
  <si>
    <t>CHUÑO UNIVERSAL 180GR</t>
  </si>
  <si>
    <t>AZUCAR FINITA UNIVERSAL 200GR</t>
  </si>
  <si>
    <t>COLAPIZ UNIVERSAL 20GR</t>
  </si>
  <si>
    <t xml:space="preserve"> 216 dias</t>
  </si>
  <si>
    <t>HELADO UNIVERSAL FRESA C/STEVIA 50GR</t>
  </si>
  <si>
    <t>HELADO UNIVERSAL VAINILLA C/STEVIA 50GR</t>
  </si>
  <si>
    <t>HELADO UNIVERSAL GUANABANA C/STEVIA 50GR</t>
  </si>
  <si>
    <t>HELADO UNIVERSAL CHOCOLATE C/STEVIA 50GR</t>
  </si>
  <si>
    <t>HELADO UNIVERSAL MARACUYA C/ STEVIA 50GR</t>
  </si>
  <si>
    <t>HELADO UNIVERSAL LUCUMA C/STEVIA 50GR</t>
  </si>
  <si>
    <t>REFRESCO UNIVERSAL FRESA 15GR/12</t>
  </si>
  <si>
    <t>REFRESCO UNIVERSAL NARANJA 15GR/12</t>
  </si>
  <si>
    <t>REFRESCO UNIVERSAL PIÑA 15GR/12</t>
  </si>
  <si>
    <t>REFRESCO UNIVERSAL CHICHA 15GR/12</t>
  </si>
  <si>
    <t>REFRESCO UNIVERSAL DURAZNO 15GR X 12</t>
  </si>
  <si>
    <t>REFRESCO UNIVERSAL MARACUYA 15GR/12</t>
  </si>
  <si>
    <t>GRAJEAS BADIA 113.4 GR</t>
  </si>
  <si>
    <t>PRE MEZCLA PARA KEKE MOLITALIA SABOR NARANJA 450 GR</t>
  </si>
  <si>
    <t>PRE MEZCLA MINDFUL PANADERIA 600 GR</t>
  </si>
  <si>
    <t>PRE MEZCLA MINDFUL REPOSTERIA 600 GR</t>
  </si>
  <si>
    <t>NESTLE EL MANJAR 500 GR</t>
  </si>
  <si>
    <t xml:space="preserve"> 318 dias</t>
  </si>
  <si>
    <t>MAICENA ROYAL FECULA DE MAIZ 80GR</t>
  </si>
  <si>
    <t>LECHE GLORIA CONDENSADA DOY PACK 1.2 KG</t>
  </si>
  <si>
    <t>REFRESCO UNIVERSAL FRESA 15GR</t>
  </si>
  <si>
    <t>REFRESCO UNIVERSAL NARANJA 15GR</t>
  </si>
  <si>
    <t>REFRESCO UNIVERSAL PIÑA 15GR</t>
  </si>
  <si>
    <t>REFRESCO UNIVERSAL CHICHA 15GR</t>
  </si>
  <si>
    <t>REFRESCO UNIVERSAL DURAZNO 15GR</t>
  </si>
  <si>
    <t xml:space="preserve"> 174 dias</t>
  </si>
  <si>
    <t>REFRESCO UNIVERSAL MARACUYA 15GR</t>
  </si>
  <si>
    <t>CHUÑO DURYEA 100 GR</t>
  </si>
  <si>
    <t>ESENCIA VAINILLA UNIVERSAL 100ML</t>
  </si>
  <si>
    <t>ESENCIA VAINILLA CALIFORNIA 30ML</t>
  </si>
  <si>
    <t xml:space="preserve"> 157 dias</t>
  </si>
  <si>
    <t>ESENCIA VAINILLA CALIFORNIA 90ML</t>
  </si>
  <si>
    <t>CHANTILLY FLEISCHMANN 60GR</t>
  </si>
  <si>
    <t>GELATINA ROYAL SAROMA 160 G</t>
  </si>
  <si>
    <t>H.LECHE COCO CHAOKOH 400 ML.</t>
  </si>
  <si>
    <t>LECHE NESTLE CONDENSADA 393 GR DUO PACK + DULCERA</t>
  </si>
  <si>
    <t>LECHE NESTLE CONDENSADA DOYPACK 90 GR</t>
  </si>
  <si>
    <t>LECHE DE COCO THAI CHOICE 400ML</t>
  </si>
  <si>
    <t>CREMA DE COCO BARCLAN 368 GR.</t>
  </si>
  <si>
    <t>MIEL MAPLE SPICA 470 G</t>
  </si>
  <si>
    <t>SPICA</t>
  </si>
  <si>
    <t>FUDGE BAZO VELARDE X 550GR</t>
  </si>
  <si>
    <t>GELATINA CIFRUT FRESA 150 GR</t>
  </si>
  <si>
    <t>GELATINA CIFRUT GRANADILLA 150 GR</t>
  </si>
  <si>
    <t>ESCENCIA VAINILLA CALIFORNIA 1 LT</t>
  </si>
  <si>
    <t xml:space="preserve"> 1661 dias</t>
  </si>
  <si>
    <t>GRAGEA UCHARIMA 30 GR</t>
  </si>
  <si>
    <t>LECHE CONDENSADA DE COCO NATURE´S CHARM 320 GR</t>
  </si>
  <si>
    <t>NATURE´S CHARM</t>
  </si>
  <si>
    <t>CREMA PARA BATIR COCO NATURE´S CHARM 400GR</t>
  </si>
  <si>
    <t>LECHE CONDENSADA DE AVENA NATURE´S CHARM 320GR</t>
  </si>
  <si>
    <t>LECHE CONDENSADA COCO S/A NATURE´S CHARM 320 GR</t>
  </si>
  <si>
    <t>MAZAMORRA MORADA UMSHA 150G</t>
  </si>
  <si>
    <t>MAICENA UMSHA 180 GR</t>
  </si>
  <si>
    <t>MANJAR ESPECIAL LEITE 1KG</t>
  </si>
  <si>
    <t>MANJAR ESPECIAL LEITE 500GR</t>
  </si>
  <si>
    <t>MANJAR LEITITO 900GR</t>
  </si>
  <si>
    <t>FUDGE ESPECIAL LEITIE 1KG</t>
  </si>
  <si>
    <t>FUDGE ESPECIAL LEITE 500 GR</t>
  </si>
  <si>
    <t>FUDGE HELADERO LEITE 400 GR</t>
  </si>
  <si>
    <t>CHISPAS DE CHOCOLATE X KG</t>
  </si>
  <si>
    <t>AXELROD SOUR CREAM 8 OZ</t>
  </si>
  <si>
    <t>AXELROD</t>
  </si>
  <si>
    <t>ESSENTIAL EVERYDAY KOSHER BABY DILL 16 OZ</t>
  </si>
  <si>
    <t>KOSHER BABY DILL</t>
  </si>
  <si>
    <t>ESSENTIAL EVERYDAY SWEET RELISH 16 OZ</t>
  </si>
  <si>
    <t>SWEET RELISH</t>
  </si>
  <si>
    <t>KRAFT SALSA BBQ ORIGINAL 18 OZ</t>
  </si>
  <si>
    <t>KRAFT</t>
  </si>
  <si>
    <t>ESSENTIAL EVERYDAY BLUE CHEESE DRESSING 16 OZ</t>
  </si>
  <si>
    <t>BLUE CHEESE</t>
  </si>
  <si>
    <t>ESSENTIAL EVERYDAY MIEL P/PANCAKE SUGAR FREE 24 OZ</t>
  </si>
  <si>
    <t>DEL MONTE CHOCLO 8.75 OZ</t>
  </si>
  <si>
    <t>DEL MONTE</t>
  </si>
  <si>
    <t>DEL MONTE ARVEJAS 15 OZ</t>
  </si>
  <si>
    <t>ESSENTIAL  EVERYDAY MARRASCHINOS /TALLO 6 OZ</t>
  </si>
  <si>
    <t>ESSENTIAL EVERYDAY BLACKS BEANS 15 OZ</t>
  </si>
  <si>
    <t>ESSENTIAL EVERYDAY PINTO BEANS 15 OZ</t>
  </si>
  <si>
    <t>ESSENTIAL EVERYDAY GARBANZOS BEANS 15 OZ</t>
  </si>
  <si>
    <t xml:space="preserve"> 142 dias</t>
  </si>
  <si>
    <t>ESSENTIAL EVERYDAY GREAT NORTHERN BEANS 15 OZ</t>
  </si>
  <si>
    <t>SMART BOLSAS P/CONGELAR GALLON 10 CT</t>
  </si>
  <si>
    <t>ZIPLOC</t>
  </si>
  <si>
    <t>SMART BOLSAS SNACKS C/CIERRE 50 CT</t>
  </si>
  <si>
    <t>REDDI CHANTILLY HEAVY EXTRA CREAMY 6.5 OZ</t>
  </si>
  <si>
    <t>REDDI</t>
  </si>
  <si>
    <t>REDDI CHANTILLY FAT FREE 6.5 OZ</t>
  </si>
  <si>
    <t>SWISS MISS PUDING CHOCOLATE / VANILLA 6X4 OZ</t>
  </si>
  <si>
    <t>WONDERWRAP PLASTIC WRAP 100 SQ.FT</t>
  </si>
  <si>
    <t>WONDERWRAP</t>
  </si>
  <si>
    <t>EVERYDAY CHEF PLASTIC WRAP 200 SQ.FT</t>
  </si>
  <si>
    <t>EVERYDAY CHEF</t>
  </si>
  <si>
    <t>FUDGE ESPECIAL X 5KG</t>
  </si>
  <si>
    <t>CREMA DE CHANTILLY DELIGHT BAKELS 1 LT</t>
  </si>
  <si>
    <t>BAKELS</t>
  </si>
  <si>
    <t>LEVADURA PLATINIUM BAKELS 500 GR</t>
  </si>
  <si>
    <t>LEVADURA PROFESIONAL SECA BRAVO X 500 GR</t>
  </si>
  <si>
    <t>BRAVO</t>
  </si>
  <si>
    <t>ESCENCIA VAINILLA UMSHA BOTELLA 1 LT</t>
  </si>
  <si>
    <t xml:space="preserve"> 289 dias</t>
  </si>
  <si>
    <t>LEVADURA EN POLVO UCHARIMA 20GR</t>
  </si>
  <si>
    <t>GELATINA UMSHA PIÑA X 120 GR</t>
  </si>
  <si>
    <t>GELATINA UMSHA LIMON 120GR</t>
  </si>
  <si>
    <t>GELATINA UMSHA NARANJA 120GR</t>
  </si>
  <si>
    <t>GELATINA UMSHA UVA 120GR</t>
  </si>
  <si>
    <t>ESCENCIA DE VAINILLA KATITA 90 ML</t>
  </si>
  <si>
    <t>KATITA</t>
  </si>
  <si>
    <t>ESCENCIA DE VAINILLA KATITA 750 ML</t>
  </si>
  <si>
    <t>LEVADURA MAURIPAN SECA DULCE 500GR</t>
  </si>
  <si>
    <t>LEVADURA INSTANTANEA EAGLE 500 GR</t>
  </si>
  <si>
    <t>EAGLE</t>
  </si>
  <si>
    <t>POLVO DE HORNEAR FLEISCHMANN 1KG</t>
  </si>
  <si>
    <t>MANJAR BAZO VELARDE CASERO DOY PACK 200GR</t>
  </si>
  <si>
    <t>ESSENTIAL EVERYDAY MIEL P/PANCAKE REGULAR 24 OZ</t>
  </si>
  <si>
    <t>ESSENTIAL EVERYDAY MIEL P/PANCAKE LIGHT 24 OZ</t>
  </si>
  <si>
    <t xml:space="preserve"> 727 dias</t>
  </si>
  <si>
    <t>SALES</t>
  </si>
  <si>
    <t>SAL MARINA NUTRIMIX X 500GR</t>
  </si>
  <si>
    <t>NUTRI MIX</t>
  </si>
  <si>
    <t>SAL DE MARAS FINA ONZA DP 500 GR</t>
  </si>
  <si>
    <t>SAL YODADA SALINA DE COCINA 500GR</t>
  </si>
  <si>
    <t>SALINERA</t>
  </si>
  <si>
    <t>SAL DE TABASCO ORIGINAL 150 ML</t>
  </si>
  <si>
    <t>TABASCO</t>
  </si>
  <si>
    <t>SAL DE TABASCO ORIGINAL 60 ML</t>
  </si>
  <si>
    <t>SAL DE MARAS GOURMET FRASCO 400 GR GRANO FINO</t>
  </si>
  <si>
    <t>SAL DE MAR (AZUL) ONZA DP 500 GR</t>
  </si>
  <si>
    <t>SAL DE MARAS CON HIERBAS MEDITERRANEAS ONZA DP 400 GR</t>
  </si>
  <si>
    <t>SAL DE MARAS GRUESA CON HIERBAS MEDITERRANEAS ONZA - MOLINIL</t>
  </si>
  <si>
    <t>SAL DE MARAS GRUESA ONZA DP 500 GR</t>
  </si>
  <si>
    <t>EMSAL MARINA SAL DE MAR 500GR</t>
  </si>
  <si>
    <t>EMSAL</t>
  </si>
  <si>
    <t>SAL DE MARAS GOURMET AHUMADA CAJA 600 GR</t>
  </si>
  <si>
    <t>SAL DE MARAS GOURMET BOLSA 250 GR GRANO FINO</t>
  </si>
  <si>
    <t>SAL DE MARAS GOURMET BOLSA 250 GR GRANO GRUESO</t>
  </si>
  <si>
    <t>SAL DE MARAS GOURMET BOLSA 600 GR GRANO FINO</t>
  </si>
  <si>
    <t>SAL DE MARAS GOURMET BOLSA 600 GR GRANO GRUESO</t>
  </si>
  <si>
    <t>SAL DE MARAS GOURMET CAJA 600 GR GRANO FINO</t>
  </si>
  <si>
    <t>SAL DE MARAS GOURMET CAJA 600 GR GRANO GRUESO</t>
  </si>
  <si>
    <t>SAL DE MARAS GOURMET CCN ESPECIAS MOLEDOR 100 GR</t>
  </si>
  <si>
    <t>SAL DE MARAS GOURMET CITRICA MOLEDOR 100 GR</t>
  </si>
  <si>
    <t>SAL DE MARAS GOURMET CON ESPECIAS BOLSA 250 GR</t>
  </si>
  <si>
    <t>SAL DE MARAS GOURMET CON ESPECIAS BOLSA 600 GR</t>
  </si>
  <si>
    <t>SAL DE MARAS GOURMET CON ESPECIAS CAJA 600 GR</t>
  </si>
  <si>
    <t>SAL DE MARAS GOURMET CON ESPECIAS FRASCO VIDRIO X 400 GR</t>
  </si>
  <si>
    <t>SAL DE MARAS GOURMET FRASCO 400 GR GRANO GRUESO</t>
  </si>
  <si>
    <t>SAL DE MARAS GOURMET MOLEDOR 100 GR</t>
  </si>
  <si>
    <t>SAL MARINA MARAS GOURMET CAJA 600 GR</t>
  </si>
  <si>
    <t>SAL AMAZONICA ONZA - CAJITA X 500G</t>
  </si>
  <si>
    <t>SAL AMAZONICA ONZA - MOLINILLO X 100G</t>
  </si>
  <si>
    <t>SAL AMAZONICA ONZA - POTE X 400G</t>
  </si>
  <si>
    <t xml:space="preserve"> 4941 dias</t>
  </si>
  <si>
    <t>SAL DE MAR GRUESA  (AZUL) ONZA - MOLINILLO X 100G</t>
  </si>
  <si>
    <t xml:space="preserve"> 429 dias</t>
  </si>
  <si>
    <t>SAL DE MARAS CON AJI PANCA ONZA DP 400 GR</t>
  </si>
  <si>
    <t xml:space="preserve"> 1360 dias</t>
  </si>
  <si>
    <t>SAL DE MARAS GRUESA CON AJI PANCA ONZA - MOLINILLO X 80G</t>
  </si>
  <si>
    <t xml:space="preserve"> 2580 dias</t>
  </si>
  <si>
    <t>SAL DE MARAS GRUESA ONZA - MOLINILLO X 100G</t>
  </si>
  <si>
    <t>SAL EMSAL MARINA PARRILLERA 500 GR</t>
  </si>
  <si>
    <t>SAL FINA EMSAL MARINA 500 GR</t>
  </si>
  <si>
    <t>SAL FINA EMSAL MARINA 125GR</t>
  </si>
  <si>
    <t>SAL DE MARAS MIL OLIVOS ROSADA DP 500GR</t>
  </si>
  <si>
    <t>SAL DE MARAS MIL OLIVOS ROSADA MOLIDA DP 500GR</t>
  </si>
  <si>
    <t xml:space="preserve"> 333 dias</t>
  </si>
  <si>
    <t>ESSENTIAL EVERYDAY BUFFALO CHICKEN WING SAUCE 12 OZ</t>
  </si>
  <si>
    <t>SALSAS</t>
  </si>
  <si>
    <t>CREMA DE AJI TARI 85GR.</t>
  </si>
  <si>
    <t>ALACENA</t>
  </si>
  <si>
    <t>CREMA DE AJI TARI 400GR.</t>
  </si>
  <si>
    <t>MAYONESA ALACENA 95G</t>
  </si>
  <si>
    <t>MAYONESA ALACENA 475GR</t>
  </si>
  <si>
    <t>KETCHUP ALACENA 100GR.</t>
  </si>
  <si>
    <t>UCHUCUTA ALACENA 85GR.</t>
  </si>
  <si>
    <t>CREMA HUANCAINA ALACENA 85GR.</t>
  </si>
  <si>
    <t>CREMA HUANCAINA ALACENA 400GR.</t>
  </si>
  <si>
    <t>SALSA ROJA DON VITTORIO 400GR.</t>
  </si>
  <si>
    <t>MOSTAZA ALACENA 100GR.</t>
  </si>
  <si>
    <t>PURE DE PAPA KNORR 125 GR</t>
  </si>
  <si>
    <t>KNORR</t>
  </si>
  <si>
    <t>MAYONESA ALACENA 850 GR</t>
  </si>
  <si>
    <t>SALSA OSTION SOFIT 510GR</t>
  </si>
  <si>
    <t>SOFIT</t>
  </si>
  <si>
    <t>HELLMANN'S MAYONESA REAL REGULAR POTE X 443 ML</t>
  </si>
  <si>
    <t>HELLMANN'S</t>
  </si>
  <si>
    <t>KETCHUP ALACENA 380GR DOYPACK</t>
  </si>
  <si>
    <t>SALSA ROJA DON VITTORIO 200GR.</t>
  </si>
  <si>
    <t>SALSA ALACENA ROCOTO 85GR</t>
  </si>
  <si>
    <t>SALSA OSTION SOFIT 730GR</t>
  </si>
  <si>
    <t>MAYONESA ALACENA 190 GR</t>
  </si>
  <si>
    <t>SALSA VINAGRETA POLLERA ALACENA 85 GR</t>
  </si>
  <si>
    <t>SALSA DE PIZZA 340 GR ARCOR</t>
  </si>
  <si>
    <t>ARCOR</t>
  </si>
  <si>
    <t>SALSA DE TOMATE CLASICA POMAROLA 145GR</t>
  </si>
  <si>
    <t>SALSA B&amp;D KETCHUP FRASCO 425 GR.</t>
  </si>
  <si>
    <t>PACK B&amp;D KETCHUP 425 + MOSTAZA 425 GRS</t>
  </si>
  <si>
    <t>SALSA B&amp;D MAYONESA DP 950GR</t>
  </si>
  <si>
    <t>SALSA B&amp;D MAYONESA DP 95GR</t>
  </si>
  <si>
    <t>SALSA MENSI 350ML KIKKO</t>
  </si>
  <si>
    <t>KIKKO</t>
  </si>
  <si>
    <t>SALSA OSTION SOFIT 330 GR</t>
  </si>
  <si>
    <t>CHAMPIÑONES SOFIT 425 GR</t>
  </si>
  <si>
    <t>KETCHUP ALACENA 200 GR DOY PACK</t>
  </si>
  <si>
    <t>SALSA UCHUCUTA ALACENA 400 GR</t>
  </si>
  <si>
    <t>BBQ AHUMADA VALLE FERTIL 420G</t>
  </si>
  <si>
    <t>BBQ CLASICA VALLE FERTIL 420G</t>
  </si>
  <si>
    <t>MOSTAZA COMPASS CHISG 400 GR.</t>
  </si>
  <si>
    <t>KETCHUP COMPASS CHI SG 250GR</t>
  </si>
  <si>
    <t>SALSA TAMARINDO  DE LA CHINA BOT 500 CC</t>
  </si>
  <si>
    <t>DE LA CHINA</t>
  </si>
  <si>
    <t xml:space="preserve"> 294 dias</t>
  </si>
  <si>
    <t>KETCHUP COMPASS FCO 390GR</t>
  </si>
  <si>
    <t>MOSTAZA COMPASS CHISG 200 GR.</t>
  </si>
  <si>
    <t>HELLMANN'S MAYONESA SQUEEZE REGULAR LIGTH X 340 GR</t>
  </si>
  <si>
    <t>HELLMANN'S MAYONESA REAL REGULAR LIGTH POTE X 443 ML</t>
  </si>
  <si>
    <t>SALSA OSTION SOFIT C/CANELA 710GR</t>
  </si>
  <si>
    <t>KETCHUP HUNTS 397 GR</t>
  </si>
  <si>
    <t>HUNT</t>
  </si>
  <si>
    <t>SALSA BBQ HUNTS 360 GR</t>
  </si>
  <si>
    <t>SALSA VERDE COMPLETA DON VITTORIO 190 GR</t>
  </si>
  <si>
    <t>SALSA DE TOMATE MOLITALIA POMAROLA 320 GR</t>
  </si>
  <si>
    <t>SALSA POMAROLA MOLITALIA A LA BOLOGNESA 190 GR</t>
  </si>
  <si>
    <t>PASTA DE TOMATE MOLITALIA 80 GR</t>
  </si>
  <si>
    <t>SALSA POMAROLA MOLITALIA A LA BOLOGNESA 390 GR</t>
  </si>
  <si>
    <t>SALSA MOLITALIA CASERA HONGOS LAUREL 24X190 GR</t>
  </si>
  <si>
    <t>SALSA DE TOMATE NICOLINI 160 GR</t>
  </si>
  <si>
    <t>CONCENTRADO DE TOMATE POMAROLA 110GR</t>
  </si>
  <si>
    <t>CONCENTRADO DE ESPINACA ALBAHACA 170 GR</t>
  </si>
  <si>
    <t>LASAGNA LISTA MOLITALIA 350 G</t>
  </si>
  <si>
    <t>SALSA B&amp;D MOSTAZA DP 100GR</t>
  </si>
  <si>
    <t>SALSA B&amp;D MOSTAZA 425 GRS.</t>
  </si>
  <si>
    <t>SALSA B&amp;D MOSTAZA 220 GRS.</t>
  </si>
  <si>
    <t>SALSA B&amp;D KETCHUP DP 100GR</t>
  </si>
  <si>
    <t>SALSA B&amp;D KETCHUP FRASCO 245 GR.</t>
  </si>
  <si>
    <t>PACK B&amp;D KETCHUP 245 + MOSTAZA 220 GRS</t>
  </si>
  <si>
    <t>SALSA INGLESA B&amp;D 500 ML</t>
  </si>
  <si>
    <t xml:space="preserve"> 162 dias</t>
  </si>
  <si>
    <t>SALSA INGLESA 580 SPICA</t>
  </si>
  <si>
    <t>SALSA FOCH PARA TALLARIN SALTADO 500 GR</t>
  </si>
  <si>
    <t>FOCH</t>
  </si>
  <si>
    <t>SALSA B&amp;D KETCHUP DP 200GR</t>
  </si>
  <si>
    <t>SALSA B&amp;D MOSTAZA DP 200GR</t>
  </si>
  <si>
    <t>SALSA DE COCONA BRAVAZA 90ML</t>
  </si>
  <si>
    <t>SALSA AHUMADA LA CANDELA 90ML</t>
  </si>
  <si>
    <t>SALSA CHARAPITA RED 90ML</t>
  </si>
  <si>
    <t>KETCHUP COMPASS FCO 400 GR</t>
  </si>
  <si>
    <t>SILLAO  OSCURO 150 PRB</t>
  </si>
  <si>
    <t>SALSA FOCH PARA LOMO SALTADO 500 GR</t>
  </si>
  <si>
    <t>SILLAO CHAMPIGÑON 500 PRB</t>
  </si>
  <si>
    <t xml:space="preserve"> 490 dias</t>
  </si>
  <si>
    <t>SILLAO  OSCURO 500 PRB</t>
  </si>
  <si>
    <t>AJI ESPECIAL RIKOSFOOD'S FRASCO 220 GR</t>
  </si>
  <si>
    <t>SILLAO CLARO 150 PRB</t>
  </si>
  <si>
    <t>SILLAO CHAMPIGÑON 150 PRB</t>
  </si>
  <si>
    <t>MAYONESA ALACENA LIGHT 500 GR</t>
  </si>
  <si>
    <t>ACEITE DE AJONJOLI COPON 270ML</t>
  </si>
  <si>
    <t>SHINGKEE</t>
  </si>
  <si>
    <t>CONCENTRADO DE TOMATE POMAROLA 70 GR</t>
  </si>
  <si>
    <t>SALSA BLANCA DON VITTORIO 190 GR.</t>
  </si>
  <si>
    <t>SILLAO TITO X 500 ML</t>
  </si>
  <si>
    <t>TITO</t>
  </si>
  <si>
    <t>SALSA B&amp;D MAYONESA DP 190GR</t>
  </si>
  <si>
    <t>SALSA POMAROLA MOLITALIA A LA BOLOGNESA 370 GR</t>
  </si>
  <si>
    <t>MOSTAZA ALACENA 400GR.</t>
  </si>
  <si>
    <t>SALSA TOSCANA BOLOGNESA X 170GR</t>
  </si>
  <si>
    <t>POMAROLA CLASICA X 290GR</t>
  </si>
  <si>
    <t>SALSA OSTION SOFIT 270 GR</t>
  </si>
  <si>
    <t>ALIÑO FINAS HIERBAS VALLE FERTIL 370G</t>
  </si>
  <si>
    <t>ALIÑO HONEY MUSTARD VALLE FERTIL 370G</t>
  </si>
  <si>
    <t>ALIÑO VINAGRETA AL AJO VALLE FERTIL 370G</t>
  </si>
  <si>
    <t>ALIÑO VINAGRETA CLASICA VALLE FERTIL 370G</t>
  </si>
  <si>
    <t xml:space="preserve"> 506 dias</t>
  </si>
  <si>
    <t>BBQ PICANTE VALLE FERTIL 420G</t>
  </si>
  <si>
    <t>CREMA DE ROCOTO SPITZE 200GR</t>
  </si>
  <si>
    <t>SALSA DE AJI ARNAUCHO CON CHINCO SPITZE 165GR</t>
  </si>
  <si>
    <t>SALSA DE AJI AMARILLO Y MARACUYA SPITZE 165GR</t>
  </si>
  <si>
    <t>SALSA DE ROCOTO CON COCO Y PIÑA SPITZE 165GR</t>
  </si>
  <si>
    <t xml:space="preserve"> 627 dias</t>
  </si>
  <si>
    <t>SALSA DE AJI MOCHERO AHUMADO SPITZE 165GR</t>
  </si>
  <si>
    <t>SALSA CASERA AL OLIVO EL OLIVAR 200ML</t>
  </si>
  <si>
    <t>SALSA VINAGRETA A LA MOSTAZA EL OLIVAR 200ML</t>
  </si>
  <si>
    <t>SALSA LIGHT VINAGRETA A LA MOSTAZA EL OLIVAR 200ML</t>
  </si>
  <si>
    <t>A1 MAYONESA DOYPACK X 200GR</t>
  </si>
  <si>
    <t>SALSA  TAMARINDO  12  OZ ALIDA CHANG</t>
  </si>
  <si>
    <t>ALIDA CHANG</t>
  </si>
  <si>
    <t>SALSA  TAMARINDO 4 OZ ALIDA CHANG</t>
  </si>
  <si>
    <t>SALSA  THAI CHOICE OSTION 200 ML</t>
  </si>
  <si>
    <t>A1 MAYONESA DOYPACK X100GR</t>
  </si>
  <si>
    <t>MOSTAZA ALACENA 220GR.</t>
  </si>
  <si>
    <t>SALSA AJI SAYA ALACENA 400 GR</t>
  </si>
  <si>
    <t>HELLMANN'S MAYONESA SQUEEZE REAL REGULAR X 340 GR</t>
  </si>
  <si>
    <t>SALSA GOLF ALACENA 85GR</t>
  </si>
  <si>
    <t>CREMA HUANCAINA NICOLINI 190GR</t>
  </si>
  <si>
    <t xml:space="preserve"> 329 dias</t>
  </si>
  <si>
    <t>CREMA DE AJI POWER ALACENA 200 GR</t>
  </si>
  <si>
    <t>SALSA DE PIZZA 200 GR ARCOR</t>
  </si>
  <si>
    <t>SALSA FILETTO 200 GR ARCOR</t>
  </si>
  <si>
    <t>SALSA ITALIANA WISHBONE X 237 ML</t>
  </si>
  <si>
    <t>WISHBONE</t>
  </si>
  <si>
    <t>SALSA BALSAMICA VINAGRETA X 237 ML</t>
  </si>
  <si>
    <t>SALSA VINAGRETA MOSTAZA ALACENA 85 GR</t>
  </si>
  <si>
    <t>SALSA VINAGRETA MOSTAZA ALACENA 190 GR</t>
  </si>
  <si>
    <t>SALSA VINAGRETA POLLERA ALACENA 190 GR</t>
  </si>
  <si>
    <t>SALSA PICANTE PIMIENTO Y AJI CHARAPITA AMAZON PEPPERS DP  X 150ML</t>
  </si>
  <si>
    <t>AMAZON PEPPERS</t>
  </si>
  <si>
    <t>SALSA PICANTE AJI CHARAPITA Y MARACUYA AMAZON PEPPERS DP 150ML</t>
  </si>
  <si>
    <t>SALSA PICANTE DE COCONA AMAZON PEPPERS DP X 150ML</t>
  </si>
  <si>
    <t>PASTA DE TOMATE MOLITALIA 120 GR</t>
  </si>
  <si>
    <t>SALSA DE TOMATE MOLITALIA POMAROLA 1 KG</t>
  </si>
  <si>
    <t>PASTA DE TOMATE DIVELLA 680 GR</t>
  </si>
  <si>
    <t>SALSA DE TOMATE CLASICA POMAROLA 160 GR</t>
  </si>
  <si>
    <t>SALSA DE TOMATE A1 160GR</t>
  </si>
  <si>
    <t>RAVIOLES DE CARNE MOLITALIA 250 G</t>
  </si>
  <si>
    <t>RAVIOLES RICOTA ESPINACA MOLITALIA 250 G</t>
  </si>
  <si>
    <t>KETCHUP VALLE FERTIL 400G</t>
  </si>
  <si>
    <t>MOSTAZA DIJON VALLE FERTIL 370G</t>
  </si>
  <si>
    <t>MOSTAZA PREMIUM VALLE FERTIL 370G</t>
  </si>
  <si>
    <t>CREMA DE AJI AMARILLO SPITZE 200GR</t>
  </si>
  <si>
    <t>CREMA DE AJI AMARILLO CON HUACATAY SPITZE 200GR</t>
  </si>
  <si>
    <t>SALSA TRESA KETCHUP 370 GR</t>
  </si>
  <si>
    <t>SALSA TRESA MOSTAZA 370 GR</t>
  </si>
  <si>
    <t>SALSA TRESA AJÍ AMARILLO 370 GR</t>
  </si>
  <si>
    <t>SALSA TRESA AJÍ CRIOLLO 370 GR</t>
  </si>
  <si>
    <t>SALSA TRESA AJÍ CON HUACATAY 370 GR</t>
  </si>
  <si>
    <t>SALSA TRESA ROCOTO 370 GR</t>
  </si>
  <si>
    <t>CREMA DE AJI TRESA KATA 370ML</t>
  </si>
  <si>
    <t>SALSA TRESA EN PASTA AJÍ AMARILLO 205 GR</t>
  </si>
  <si>
    <t>SALSA TRESA EN PASTA ROCOTO 205 GR</t>
  </si>
  <si>
    <t>SALSA TRESA AJÍ PANCA 205 GR</t>
  </si>
  <si>
    <t>SALSA B&amp;D MOSTAZA DP350GR</t>
  </si>
  <si>
    <t>PASTA DE TOMATE B&amp;D 900GR</t>
  </si>
  <si>
    <t>PRB SALSA DE OSTIÓN PREMIUM 270 G</t>
  </si>
  <si>
    <t>PRB HOISIN SAUCE 260 GR</t>
  </si>
  <si>
    <t>MOSTAZA MAILLE DIJON ORIGINALE 215 GR</t>
  </si>
  <si>
    <t>MOSTAZA MAILLE AL ANCIENNE 210 GR</t>
  </si>
  <si>
    <t>SALSA PICANTE HABANERO PEPPER BADIA 155ML</t>
  </si>
  <si>
    <t>SALSA PICANTE GHOST PEPPER BADIA 155ML</t>
  </si>
  <si>
    <t>SALSA PICANTE CHIPOTLE MILD SAUCE BADIA 155ML</t>
  </si>
  <si>
    <t>MOSTAZA MAILLE GREY POUPON DIJON 215 GR</t>
  </si>
  <si>
    <t>MOSTAZA MAILLE AU MIEL 230 GR</t>
  </si>
  <si>
    <t>MOSTAZA MAILLE GREY AL ANCIENNE 210 GR</t>
  </si>
  <si>
    <t>SALSA PICANTE CHILI PEPPER BADIA 155ML</t>
  </si>
  <si>
    <t>SALSA PICANTE BADIA 90 ML</t>
  </si>
  <si>
    <t>SALSA DE AJI CHARAPITA X 115GR PERSA</t>
  </si>
  <si>
    <t>PERSA</t>
  </si>
  <si>
    <t>PRB HOISIN SALSA 397 GR</t>
  </si>
  <si>
    <t>SALSA B&amp;D MOSTAZA 1 KG</t>
  </si>
  <si>
    <t>SALSA FOCH PARA ARROZ CHAUFA 500 GR</t>
  </si>
  <si>
    <t>SALSA CHARAPITA MI CHARAPITA 90ML</t>
  </si>
  <si>
    <t>SALSA DE AJO MOLIDO UCHARIMA 40 GR</t>
  </si>
  <si>
    <t>SALSA INGLESA LEA &amp; PERRINS 290 ML</t>
  </si>
  <si>
    <t>LEA&amp;PERRINS</t>
  </si>
  <si>
    <t>CHIMICHURRI PARRILLERO SPITZE 210GR</t>
  </si>
  <si>
    <t>ROCOTO PARRILLERO SPITZE 200GR</t>
  </si>
  <si>
    <t>AJI PARRILLERO SPITZE 200GR</t>
  </si>
  <si>
    <t>SILLAO  CLARO GOLDEN 500 PRB</t>
  </si>
  <si>
    <t>ADEREZO TRESA PARA PAVO 340 GR</t>
  </si>
  <si>
    <t>SIILAO CLARO PREMIUM SUPERIOR LIGHT DONGGU 500 ML</t>
  </si>
  <si>
    <t>DONGGU</t>
  </si>
  <si>
    <t>SILLAO OSCURO CHUBANG 150ML</t>
  </si>
  <si>
    <t>CHUBANG</t>
  </si>
  <si>
    <t>VINAGRE DE MANZANA ROJO DONGGU 610ML</t>
  </si>
  <si>
    <t>SALSA INGLESA DONGGU 610ML</t>
  </si>
  <si>
    <t>SALSA MENSI DONGGU 370GR</t>
  </si>
  <si>
    <t>SALSA TAUSI CHUBANG 340GR</t>
  </si>
  <si>
    <t xml:space="preserve"> 260 dias</t>
  </si>
  <si>
    <t>SALSA MENSI SHINGKEE 390GR</t>
  </si>
  <si>
    <t>SALSA TAMARINDO SHINGKEE 280GR</t>
  </si>
  <si>
    <t>SALSA PARA PARRILA / AHUMADA 496GR</t>
  </si>
  <si>
    <t>SALSA PARA PARRILA / HONEY 510GR</t>
  </si>
  <si>
    <t>SALSA PICANTE DE AJI PUCUNUCHO DP X 150 ML</t>
  </si>
  <si>
    <t>PURE DE PAPA NICOLINI 125 GR</t>
  </si>
  <si>
    <t>SILLAO CLARO SUPERIOR LIGHT 150 PRB</t>
  </si>
  <si>
    <t>SALSA FOCH PARA PAVO 500GR</t>
  </si>
  <si>
    <t xml:space="preserve"> 480 dias</t>
  </si>
  <si>
    <t>SALSA FOCH PARA LECHON 500GR</t>
  </si>
  <si>
    <t xml:space="preserve"> 567 dias</t>
  </si>
  <si>
    <t>SILLAO LA CHINITA X 1LT</t>
  </si>
  <si>
    <t>LA CHINITA</t>
  </si>
  <si>
    <t>SILLAO TITO X 150 ML</t>
  </si>
  <si>
    <t>SILLAO TITO X 85 ML</t>
  </si>
  <si>
    <t>SILLAO ITALO X 1 LT</t>
  </si>
  <si>
    <t>VINAGRE WICUME X 1 LT</t>
  </si>
  <si>
    <t>WICUME</t>
  </si>
  <si>
    <t>VINAGRE BLANCO WICUME X 1 LT</t>
  </si>
  <si>
    <t>VINAGRE BLANCO WICUME X 500 ML</t>
  </si>
  <si>
    <t>SALSA B&amp;D KETCHUP PICANTE DP 100GR</t>
  </si>
  <si>
    <t>SALSA B&amp;D KETCHUP PICANTE PARRILLERO DP 200GR</t>
  </si>
  <si>
    <t>SALSA BBQ B&amp;D DOYPACK X 100GR</t>
  </si>
  <si>
    <t>SALSA BBQ B&amp;D DOYPACK X 200 GR</t>
  </si>
  <si>
    <t>SALSA B&amp;D BARBECUE BOTELLA 500GR</t>
  </si>
  <si>
    <t>CREMA DE AJI PARRILLERO B&amp;D 95GR.</t>
  </si>
  <si>
    <t>CREMA DE AJI B&amp;D DOY PACK  X 190GR</t>
  </si>
  <si>
    <t>MAYONESA LUREN 200 GR</t>
  </si>
  <si>
    <t>MAYONESA LUREN 950 GR</t>
  </si>
  <si>
    <t>SALSA BBQ LUREN 510 GR</t>
  </si>
  <si>
    <t>KETCHUP LUREN 1 KG</t>
  </si>
  <si>
    <t>KETCHUP LUREN 200 GR</t>
  </si>
  <si>
    <t>MOSTAZA LUREN 1 KG</t>
  </si>
  <si>
    <t>MOSTAZA LUREN 200 GR</t>
  </si>
  <si>
    <t>TOMATINA LUREN 120 GR</t>
  </si>
  <si>
    <t>AJÍ CRIOLLO ALPESA 80 GR</t>
  </si>
  <si>
    <t>ALPESA</t>
  </si>
  <si>
    <t>MAYONESA ALPESA 75 GR</t>
  </si>
  <si>
    <t>MOSTASA ALPESA 75 GR</t>
  </si>
  <si>
    <t>CHARAPOLIVA - ACEITE DE OLIVA Y AJI CHARAPITA 90ML</t>
  </si>
  <si>
    <t>MISHKI - SALSA PARRILLERA 90ML</t>
  </si>
  <si>
    <t>EL HUAMBRILLO - ENCURTIDO LORETANO 200ML</t>
  </si>
  <si>
    <t>SALSA DE AJI CHARAPAZO FRASCO 60 GR</t>
  </si>
  <si>
    <t>SALSA INCHICUCHO FRASCO 350GR</t>
  </si>
  <si>
    <t>CREMA DE AJI GOTA ROJA 150ML</t>
  </si>
  <si>
    <t>GOTA</t>
  </si>
  <si>
    <t>CREMA DE AJI GOTA VERDE 150ML</t>
  </si>
  <si>
    <t>SALSA BBQ PICANTE LUREN 510 GR</t>
  </si>
  <si>
    <t>MAYONESA DERBY PREMIUM DP 950 G</t>
  </si>
  <si>
    <t>MOSTAZA LIBBY`S 100GR.</t>
  </si>
  <si>
    <t>KETCHUP LIBBY`S 100GR.</t>
  </si>
  <si>
    <t>CHAMPIÑONES OLIVOS DEL SUR 425 GR</t>
  </si>
  <si>
    <t>PEPINILLOS EN RODAJA OLIVOS DEL SUR 550 GR</t>
  </si>
  <si>
    <t>AJI CRIOLLO LIBBYS EN DOYPACK X 85 GR</t>
  </si>
  <si>
    <t>SALSA TAMARINDO FOCH BOT 500ML</t>
  </si>
  <si>
    <t>AJI POLLERO CASA VERDE*75GR</t>
  </si>
  <si>
    <t>CASA VERDE</t>
  </si>
  <si>
    <t>SALSA HUANCAINA CASA VERDE*75GR</t>
  </si>
  <si>
    <t>CREMA DE ROCOTO CASA VERDE*75GR</t>
  </si>
  <si>
    <t xml:space="preserve"> 251 dias</t>
  </si>
  <si>
    <t>ESSENTIAL EVERYDAY TRADITIONAL PASTA SAUCE 24 OZ</t>
  </si>
  <si>
    <t>KRAFT MAYONESA NORMAL POTE X 443 ML</t>
  </si>
  <si>
    <t>PICAPURO-AJI TABASCO 200ML</t>
  </si>
  <si>
    <t>MISKY SELVA</t>
  </si>
  <si>
    <t>PICAPURO - ENCURTIDO DE AJI CHARAPITA 150GR</t>
  </si>
  <si>
    <t>PICAPURO-AJI DE COCONA 200ML</t>
  </si>
  <si>
    <t>PICAPURO - AJI CON SACHACULANTRO 150GR</t>
  </si>
  <si>
    <t>AJI CRIOLLO LIBBYS DYPK 380GR</t>
  </si>
  <si>
    <t>KETCHUP LIBBY`S 200GR.</t>
  </si>
  <si>
    <t>KETCHUP LIBBY`S 380GR.</t>
  </si>
  <si>
    <t>MOSTAZA LIBBY`S 200GR.</t>
  </si>
  <si>
    <t>TERRAZA GRILL AJI CRIOLLO SABOR TOCINO 200GR.</t>
  </si>
  <si>
    <t>TERRAZA GRILL</t>
  </si>
  <si>
    <t>TERRAZA GRILL MAYONESA SABOR TOCINO 200GR.</t>
  </si>
  <si>
    <t>TERRAZA GRILL MAYONESA SABOR POLLO ALA BRASA 200GR.</t>
  </si>
  <si>
    <t>ACEITE DE AJONJOLI SOFIT  X 100 GR</t>
  </si>
  <si>
    <t>SNACK'S</t>
  </si>
  <si>
    <t>PASAS MORENAS DE LAS INDIAS 200 GR</t>
  </si>
  <si>
    <t>MIXTURA DE FRUTAS DE LAS INDIAS 200 GR</t>
  </si>
  <si>
    <t>MANI CON PASAS DE LAS INDIAS 200 GR</t>
  </si>
  <si>
    <t>CASTAÑAS DE LAS INDIAS 200 GR</t>
  </si>
  <si>
    <t>ALMENDRAS SALADAS DE LAS INDIAS 200 GR</t>
  </si>
  <si>
    <t>T2 YUCA SABOR CEBOLLA X 240GR PERSA</t>
  </si>
  <si>
    <t>T3 TRIGO X 50GR PERSA</t>
  </si>
  <si>
    <t>T1 MADURO X 400GR PERSA</t>
  </si>
  <si>
    <t>T2 MADURO-PLATANO FRITO EN HOJUELAS X 270GR PERSA</t>
  </si>
  <si>
    <t>T3 MADURO 150GR PERSA</t>
  </si>
  <si>
    <t>T1-MIX X 350GR PERSA</t>
  </si>
  <si>
    <t>T2 MIX X 230GR PERSA</t>
  </si>
  <si>
    <t>T3 MIX X 140GR PERSA</t>
  </si>
  <si>
    <t>T3 PAPA AL HILO X 175GR PERSA</t>
  </si>
  <si>
    <t>T3 MANI CONFITADO X 200GR PERSA</t>
  </si>
  <si>
    <t>T1 CHIFLE-PLATANO FRITO EN HOJUELAS X 400GR PERSA</t>
  </si>
  <si>
    <t>T2 CHIFLE-PLATANO FRITO EN HOJUELAS X 300GR PERSA</t>
  </si>
  <si>
    <t>T3 CHIFLE-PLATANO FRITO EN HOJUELAS X 150GR PERSA</t>
  </si>
  <si>
    <t>T2 CHIFLE/PICANTE X 300GR PERSA</t>
  </si>
  <si>
    <t>T2 CHIFLE SABOR A QUESO X 300GR PERSA</t>
  </si>
  <si>
    <t>T3 CHIFLE SABOR A QUESO X 150GR PERSA</t>
  </si>
  <si>
    <t>T1 YUCA FRITA EN HOJUELAS X 440GR PERSA</t>
  </si>
  <si>
    <t>T3 YUCA FRITA EN HOJUELAS X 150GR PERSA</t>
  </si>
  <si>
    <t>T2 YUCA SABOR QUESO X 240GR PERSA</t>
  </si>
  <si>
    <t>T1 TRIGO X 200GR PERSA</t>
  </si>
  <si>
    <t>T2 CHIFLE SABOR A CECINA X 300GR</t>
  </si>
  <si>
    <t>CHIZITO QUESO X 190 GR</t>
  </si>
  <si>
    <t>KARINTO</t>
  </si>
  <si>
    <t>PAPITA LAYS REGULAR X 70 GR</t>
  </si>
  <si>
    <t>FRITO LAY</t>
  </si>
  <si>
    <t>PAPITA LAYS REGULAR X 160 GR</t>
  </si>
  <si>
    <t>DORITOS Q/ATREVIDO 85 GR</t>
  </si>
  <si>
    <t>DORITOS Q/ATREVIDO 210 GR</t>
  </si>
  <si>
    <t>CHEETOS HORNEADO QUESO 74 GR</t>
  </si>
  <si>
    <t>PIQUEO SNAX 225 GR</t>
  </si>
  <si>
    <t>ACT II POP CORN NATURAL 80GR</t>
  </si>
  <si>
    <t>ACT II</t>
  </si>
  <si>
    <t>ACT II POP CORN MANTEQUILLA 80GR</t>
  </si>
  <si>
    <t>ACT II POP CORN MANTEQUILLA EXTRA 80GR</t>
  </si>
  <si>
    <t>CHEESE TRIS QUESO X 105 GR</t>
  </si>
  <si>
    <t>PAPITAS LAYS BRASA FRITO LAYS X 36 GR</t>
  </si>
  <si>
    <t>CHEETOS REGULAR HORNEADO LAYS X 34 GR</t>
  </si>
  <si>
    <t>DORITOS Q/ATREVIDO 45 GR</t>
  </si>
  <si>
    <t>TOSTITOS SAL FRITO LAYS 200 GR</t>
  </si>
  <si>
    <t>MANTEQUILLA DE MANI SACHET 200GR</t>
  </si>
  <si>
    <t>MANTEQUILLA DE MANI FRASCO 410GR</t>
  </si>
  <si>
    <t>NACHOS PICANTE BUCKY 220GR</t>
  </si>
  <si>
    <t>BUCKY</t>
  </si>
  <si>
    <t>PAPAS AL HILO BUCKY SNACKS 180 GR</t>
  </si>
  <si>
    <t>PAPAS ONDAS BUCKY SNACKS 170 GR</t>
  </si>
  <si>
    <t>CHEETOS HORNEADO QUESO 200GR</t>
  </si>
  <si>
    <t>PIQUEO SNAX 100 GR</t>
  </si>
  <si>
    <t>MANI TOSTADO ENTERO RIKOSFOOD'S 35 GR</t>
  </si>
  <si>
    <t>MANI CON PASAS RIKOSFOOD'S 35 GR</t>
  </si>
  <si>
    <t>MINI MIX CON SAL RIKOSFOOD'S 40GR</t>
  </si>
  <si>
    <t>PASAS RUBIAS DE LAS INDIAS 200 GR</t>
  </si>
  <si>
    <t>NUEZ PELADA DE LAS INDIAS 100 GR</t>
  </si>
  <si>
    <t>MANI CONFITADO DE LAS INDIAS 200 GR</t>
  </si>
  <si>
    <t>HABAS SALADAS DE LAS INDIAS 200 GR</t>
  </si>
  <si>
    <t>GUINDONES SIN PEPA DE LAS INDIAS 200 GR</t>
  </si>
  <si>
    <t>ALMENDRAS NATURAL DE LAS INDIAS 200 GR</t>
  </si>
  <si>
    <t>MANI TOSTADO LAS INDIAS 80 GR</t>
  </si>
  <si>
    <t>CHEESE TRIS QUESO X 39 GR</t>
  </si>
  <si>
    <t>T3 MANI CUBIERTO C/GALLETA X 150GR PERSA</t>
  </si>
  <si>
    <t>T3 MANI X 200GR PERSA</t>
  </si>
  <si>
    <t>T3 FARIÑA X 140GR PERSA</t>
  </si>
  <si>
    <t>T3 MANI C/PASAS X 200GR PERSA</t>
  </si>
  <si>
    <t>T3 MANI C/PICANTE X 200GR PERSA</t>
  </si>
  <si>
    <t>T3 MOTE SIMPLE X 150GR PERSA</t>
  </si>
  <si>
    <t>T3 CANCHA X 150GR PERSA</t>
  </si>
  <si>
    <t>T3 HABAS X 180GR PERSA</t>
  </si>
  <si>
    <t>T2 YUCA FRITA EN HOJUELAS X 240GR PERSA</t>
  </si>
  <si>
    <t>T3 YUCA SABOR QUESO X 150GR PERSA</t>
  </si>
  <si>
    <t>T3 CHIFLE SABOR A CECINA X 150GR</t>
  </si>
  <si>
    <t>ACT II POP CORN CON SAL (SALTED) X 255 GR</t>
  </si>
  <si>
    <t>ACT II POP CORN BUTTERX 234 GR</t>
  </si>
  <si>
    <t>ACT II POP CORN LITE X 241.8 GR</t>
  </si>
  <si>
    <t>CHIFLE KARINTO 150 GR</t>
  </si>
  <si>
    <t>PAPAS LAYS AL HILO 155GR</t>
  </si>
  <si>
    <t>DORITOS QUESO FUEGO X 45 GR</t>
  </si>
  <si>
    <t>CHEETOS QUESO PICANTE X 34 GR</t>
  </si>
  <si>
    <t>PAPITAS LAYS HILO FRITO LAYS X 40 GR</t>
  </si>
  <si>
    <t>DORITOS FLAMING HOT X 43 GR</t>
  </si>
  <si>
    <t>CHEETOS F.H FRITO LAYS X 36 GR</t>
  </si>
  <si>
    <t>SNACK COMBOS CHEESE CHEDDAR 48.2 GR</t>
  </si>
  <si>
    <t>LAY’S ONDAS PICANTES 36 GR</t>
  </si>
  <si>
    <t>CHICHARRON FRITO LAYS 24 GR</t>
  </si>
  <si>
    <t>TORTEES FRITO LAYS 71 GR</t>
  </si>
  <si>
    <t>MANI NATURAL KARINTO X 35 GR</t>
  </si>
  <si>
    <t>MANI SALADO KARINTO X 35 GR</t>
  </si>
  <si>
    <t>YUCA FRITA BUCKY SNACKS 156 GR</t>
  </si>
  <si>
    <t>PAPITAS LAYS REGULAR X 38 G</t>
  </si>
  <si>
    <t>MANI ENTERO SALADO UCHARIMA ZIPLOCK 250 GR</t>
  </si>
  <si>
    <t>SPECIAL CHIPS PIQUEO BUCKY 220 GR</t>
  </si>
  <si>
    <t>TORTEES PICANTE 71 GR</t>
  </si>
  <si>
    <t>FIESTON BUCKY CHEESE 200 GR</t>
  </si>
  <si>
    <t>CHIFLE SALADO BUCKY SNACKS 180 GR</t>
  </si>
  <si>
    <t>PAPI CHIPS BUCKY 180 GR</t>
  </si>
  <si>
    <t>CUATES TRADICIONAL X 56 GR</t>
  </si>
  <si>
    <t>CHIZITO QUESO X 35 GR</t>
  </si>
  <si>
    <t>PAPA LAYS ONDAS SAL 36 GR</t>
  </si>
  <si>
    <t>NACHOS TORTIQUESO BUCKY X 180GR</t>
  </si>
  <si>
    <t>MIX DE FRUTOS SECOS NATURLEY 180 GR</t>
  </si>
  <si>
    <t>NATURLEY</t>
  </si>
  <si>
    <t>MIX DE FRUTOS SECOS PREMIUM NATURLEY 150 GR</t>
  </si>
  <si>
    <t>ALMENDRAS NATURLEY 100 GR</t>
  </si>
  <si>
    <t>PISTACHOS NATURLEY 90 GR</t>
  </si>
  <si>
    <t>PECANAS NATURLEY 90 GR</t>
  </si>
  <si>
    <t>MASHITA HOJUELA  DE CHIFLE 400GR</t>
  </si>
  <si>
    <t>MASHITA</t>
  </si>
  <si>
    <t>MASHITA PIQUEO MIXTO 280GR</t>
  </si>
  <si>
    <t>MASHITA PIQUEO MIXTO 400GR</t>
  </si>
  <si>
    <t>MASHITA PAPA HILO 175GR</t>
  </si>
  <si>
    <t>ACT II POP CORN MICRO NATURAL X 80 GR</t>
  </si>
  <si>
    <t>COCO RALLADO RIKOSFOOD'S 30 GR</t>
  </si>
  <si>
    <t>MANI TOSTADO MOLIDO RIKOSFOOD'S 35 GR</t>
  </si>
  <si>
    <t>CANCHITA SERRANA CON SAL RIKOSFOOD'S 35 GR</t>
  </si>
  <si>
    <t>HABAS SALADITAS RIKOSFOOD'S 35GR</t>
  </si>
  <si>
    <t>CREMA PARA CAFÉ R&amp;W FCO. 454GR</t>
  </si>
  <si>
    <t>R&amp;W</t>
  </si>
  <si>
    <t>MANTEQUILLA DE MANI CREAMY R&amp;W 510GRS</t>
  </si>
  <si>
    <t>MANTEQUILLA DE MANI CRUNCHY R&amp;W 510GRS</t>
  </si>
  <si>
    <t>PECANAS PELADAS DE LAS INDIAS 200 GR</t>
  </si>
  <si>
    <t>PECANAS ACARAMELADAS DE LAS INDIAS 200 GR</t>
  </si>
  <si>
    <t>GUINDON MEDIANO DE LAS INDIAS 200 GR</t>
  </si>
  <si>
    <t>MANI NATURAL KARINTO 100 GR</t>
  </si>
  <si>
    <t>CUATES TRADICIONAL X 69 GR</t>
  </si>
  <si>
    <t>CUATES TWIST X 63 GR</t>
  </si>
  <si>
    <t>CHIFLES KARINTO X 38 GR</t>
  </si>
  <si>
    <t>CHIZITO QUESO X 40 GR</t>
  </si>
  <si>
    <t>PAPITA LAYS CLASICA X 17 GR</t>
  </si>
  <si>
    <t>MANI CERVECERO LIMON-PIMIENTA  GRANUTS 180GR</t>
  </si>
  <si>
    <t>GRANUTS</t>
  </si>
  <si>
    <t>MANI YOGURT MIX GRANUTS 180GR</t>
  </si>
  <si>
    <t>T3 CANCHA C/PICANTE X 150GR PERSA</t>
  </si>
  <si>
    <t>T3 CHIFLE/PICANTE X 150GR PERSA</t>
  </si>
  <si>
    <t>GRANUTS ORIENTAL 50GR</t>
  </si>
  <si>
    <t>GRANUTS MANIPASAS 50GR</t>
  </si>
  <si>
    <t xml:space="preserve"> 343 dias</t>
  </si>
  <si>
    <t>MANI NATURAL KARINTO 100 GR NUEVO</t>
  </si>
  <si>
    <t>INKA CHIPS SALADA 142 GR</t>
  </si>
  <si>
    <t>INKA CHIPS</t>
  </si>
  <si>
    <t>INKA CHIPS CEB. CARAM. Y BBQ 142 GR</t>
  </si>
  <si>
    <t>INKA CHIPS JALAPEÑO 142 GR</t>
  </si>
  <si>
    <t>INKA CHIPS QUESO Y CEB. 142 GR</t>
  </si>
  <si>
    <t>INKA CHIPS QUESO Y CEB. 33 GR</t>
  </si>
  <si>
    <t>INKA CHIPS JALAPEÑO 33 GR</t>
  </si>
  <si>
    <t>INKA CHIPS SALADA 36 GR</t>
  </si>
  <si>
    <t>ACT II POP CORN CINEMA DULCE X 91 GR</t>
  </si>
  <si>
    <t>ACT II POP CORN MANTEQUILLA LIGHT X 85 GR</t>
  </si>
  <si>
    <t>ACT II POP CORN LOVER X 234 GR</t>
  </si>
  <si>
    <t>INKA CHIPS CEBADA CARAM Y BBQ 36 GR</t>
  </si>
  <si>
    <t>PAPITAS LAYS  ARTESANAS SAL MARINA 135G</t>
  </si>
  <si>
    <t>PAPITAS LAYS ARTESANAS SAB/ALITAS BBQ 130G</t>
  </si>
  <si>
    <t>LAYS F.H FRITO LAYS X 36 GR</t>
  </si>
  <si>
    <t>SNACK DE BANANA NAMPI 30 GR</t>
  </si>
  <si>
    <t>NAMPI</t>
  </si>
  <si>
    <t>SNACK DE MANGO NAMPI 30 GR</t>
  </si>
  <si>
    <t>SNACK DE PIÑA NAMPI 30 GR</t>
  </si>
  <si>
    <t>SNACK DE FRUTAS MIXTAS NAMPI 30 GR</t>
  </si>
  <si>
    <t>SNACK DE AGUAYMANTO NAMPI 30 GR</t>
  </si>
  <si>
    <t>SNACK COMBOS PEPPERONI PIZZA 48.2 GR</t>
  </si>
  <si>
    <t>PRETZEL SNYDERS STICKS 255 GR</t>
  </si>
  <si>
    <t>SNYDER'S</t>
  </si>
  <si>
    <t>PRETZEL SNYDERS MINI 255 GR</t>
  </si>
  <si>
    <t>PRETZEL SNYDERS SNAPS 255 GR</t>
  </si>
  <si>
    <t>DORITO DIPASS SAL FRITO LAYS 200GR</t>
  </si>
  <si>
    <t>CUATES NATURAL KARINTO 26 GR</t>
  </si>
  <si>
    <t>CUATES RANCHERITO KARINTO X 26 GR</t>
  </si>
  <si>
    <t>CUATES TWIST KARINTO X 26 GR</t>
  </si>
  <si>
    <t>CUATES TWIST KARINTO X 63 GR</t>
  </si>
  <si>
    <t>MANI PICANTE KARINTO X 35 GR</t>
  </si>
  <si>
    <t>MANI CONFITADO BUCKY 40GR</t>
  </si>
  <si>
    <t>MANI MIX BUCKY 38GR</t>
  </si>
  <si>
    <t>PISTACHOS SALADOS UCHARIMA ZIPLOCK 200 GR</t>
  </si>
  <si>
    <t>CHIFLES KARINTO X 34GR</t>
  </si>
  <si>
    <t>TORTEES PICANTE 30 GR</t>
  </si>
  <si>
    <t>MIX HOJUELAS SNACKS BUCKYS 180 GR</t>
  </si>
  <si>
    <t>NACHOS ORIGINAL BUCKY 220 GR</t>
  </si>
  <si>
    <t xml:space="preserve"> 319 dias</t>
  </si>
  <si>
    <t>CHIFLE DULCE BUCKY SNACKS 170 GR</t>
  </si>
  <si>
    <t>CHEETOS QUESO PICANTE 69GR</t>
  </si>
  <si>
    <t>CUATES PICANTES KARINTO 56 GR</t>
  </si>
  <si>
    <t>CUATES RANCHERITOSKARINTO X 56 GR</t>
  </si>
  <si>
    <t>LAY'S ONDAS 150 GR</t>
  </si>
  <si>
    <t>LAY'S ONDAS PICANTES 150 GR</t>
  </si>
  <si>
    <t>CHIZITO QUESO RATON X 16 GR</t>
  </si>
  <si>
    <t>GALLETA CHIKY TRIKIS BUCKY X 30GR</t>
  </si>
  <si>
    <t>MANI CONFITADO UCHARIMA 40GR</t>
  </si>
  <si>
    <t>MANI ENTERO UCHARIMA 40GR</t>
  </si>
  <si>
    <t>CUATES TWIST KARINTO X 45GR</t>
  </si>
  <si>
    <t>CUATES TWIST KARINTO X 23 GR</t>
  </si>
  <si>
    <t>CUATES PICANTES KARINTO X 23 GR</t>
  </si>
  <si>
    <t>MASHITA HOJUELA  DE YUCA 400GR</t>
  </si>
  <si>
    <t>MASHITA CAMOTE MEDIANO 140GR</t>
  </si>
  <si>
    <t>MASHITA TOCINO DE 150 GR</t>
  </si>
  <si>
    <t>MASHITA HOJUELA DE CHIFLE 280GR</t>
  </si>
  <si>
    <t>MASHITA HOJUELA DE YUCA 280GR</t>
  </si>
  <si>
    <t>MASHITA PIQUEO MIXTO 150GR</t>
  </si>
  <si>
    <t>MASHITA HOJUELAS DE CHIFLE 150GR</t>
  </si>
  <si>
    <t>MASHITA HOJUELAS DE YUCA 150GR</t>
  </si>
  <si>
    <t>MASHITA PLATANO DULCE 150GR</t>
  </si>
  <si>
    <t>MASHITA FARIÑA FRITA 200GR</t>
  </si>
  <si>
    <t>MASHITA CAMOTE PEQUEÑO 70GR</t>
  </si>
  <si>
    <t>MASHITA PAPA HOJUELA 100GR</t>
  </si>
  <si>
    <t>MASHITA TOCINO 50GR</t>
  </si>
  <si>
    <t>MASHITA HABAS SALADAS 180GR</t>
  </si>
  <si>
    <t>MASHITA MANI SALADO 180GR</t>
  </si>
  <si>
    <t>GRANOLAS C/STEVIA NATURLEY 350 GR</t>
  </si>
  <si>
    <t>GRANOLAS C/STEVIA NATURLEY 200 GR</t>
  </si>
  <si>
    <t>ACT II POP CORN MICRO SABOR MANTEQUILLA X 80 GR</t>
  </si>
  <si>
    <t xml:space="preserve"> 502 dias</t>
  </si>
  <si>
    <t>ACT II POP CORN MICRO SABOR MANTEQUILLA EXTRA X 80 GR</t>
  </si>
  <si>
    <t xml:space="preserve"> 521 dias</t>
  </si>
  <si>
    <t>GRANUTS ARANDANO 50GR</t>
  </si>
  <si>
    <t>GRANUTS NUECES 40GR</t>
  </si>
  <si>
    <t>GRANUTS MANIPASAS 200GR  DYPCK</t>
  </si>
  <si>
    <t>GRANUTS YOGURT 40GR</t>
  </si>
  <si>
    <t xml:space="preserve"> 1024 dias</t>
  </si>
  <si>
    <t>GRANUTS ARANDANO 180GR DYPK</t>
  </si>
  <si>
    <t>CAMOTE FRITO BUCKY BOLSA X 170 GR</t>
  </si>
  <si>
    <t>PORCORN MANTEQUILLA BUCKY BOLSA X 90 GR</t>
  </si>
  <si>
    <t>PORCORN ACARAMELADO BUCKY BOLSA X 90 GR</t>
  </si>
  <si>
    <t>CHEETOS BOLIQUESOS X 30GR</t>
  </si>
  <si>
    <t>SOPAS/CREMAS/CALDOS</t>
  </si>
  <si>
    <t>AJINOMEN S. G. PICANTE 80 GR</t>
  </si>
  <si>
    <t>AJINOMEN TALLARIN SALTADO 100 GR</t>
  </si>
  <si>
    <t>AJINOMEN S. GALLINA 80 GR</t>
  </si>
  <si>
    <t>AJINOMOTO SOBRE 250 GR</t>
  </si>
  <si>
    <t>AJINOMOTO SOBRE 100 GR</t>
  </si>
  <si>
    <t>AJINOMEN S. POLLO 80 GR</t>
  </si>
  <si>
    <t>AJINO-MEN CARNE VASO  51GR</t>
  </si>
  <si>
    <t>AJINO-MEN POLLO VASO 51GR</t>
  </si>
  <si>
    <t>AJINO-MEN GALLINA VASO 51GR</t>
  </si>
  <si>
    <t>DOÑA GUSTA GALLINA 7G X 10SB</t>
  </si>
  <si>
    <t>AJINO-MEN GALLINA PICANTE VASO 51GR</t>
  </si>
  <si>
    <t>MAGGI CUBO GALLINA X 18.8GR</t>
  </si>
  <si>
    <t>MAGGI</t>
  </si>
  <si>
    <t>SOPA MAGGI POLLO FIDEO 12X57 GR</t>
  </si>
  <si>
    <t>AJINOMEN TALLARIN ROJO 100 GR</t>
  </si>
  <si>
    <t>AJINOMOTO BOLSA 1 KG</t>
  </si>
  <si>
    <t>AJINOMOTO SOBRE 500 GR</t>
  </si>
  <si>
    <t>CUBITOS MAGGI GALLINA A/S 75.2 GR</t>
  </si>
  <si>
    <t>DOÑA GUSTA COSTILLA DE RES 7G X 10SB</t>
  </si>
  <si>
    <t>DELI ARROZ 12GR X 10SB</t>
  </si>
  <si>
    <t>AJINOMIX ABLANDA SAZON 12 GR X 10SB</t>
  </si>
  <si>
    <t>SOPA NISSIN RAMEN CARNE X 85 GR</t>
  </si>
  <si>
    <t>NISSIN</t>
  </si>
  <si>
    <t>SOPA NISSIN RAMEN POLLO X 85 GR</t>
  </si>
  <si>
    <t>SOPA NISSIN RAMEN VERDURA X 85 GR</t>
  </si>
  <si>
    <t>TALLARIN NISSIN VASO BOLOGNESA X 68 GR</t>
  </si>
  <si>
    <t>AJINOMIX MEZCLA PARA APANAR - CROCANTE X 96GR.</t>
  </si>
  <si>
    <t>AJINOMIX MEZCLA PARA APANAR -APANADO X 96GR</t>
  </si>
  <si>
    <t>AJINOMIX MEZCLA PARA APANAR PICANTE X 80 GR</t>
  </si>
  <si>
    <t>AJINOMEN S. GALLINA CRIOLLA 80 GR</t>
  </si>
  <si>
    <t>DOÑA GUSTA CARNE 7G X 10SB</t>
  </si>
  <si>
    <t>DOÑA GUSTA PESCADO 7G X 10SB</t>
  </si>
  <si>
    <t>AJINO-MEN SABOR POLLO QUINUA VASO 57 GR</t>
  </si>
  <si>
    <t>CREMA MAGGI DE ESPARRAGOS 12X66 GR</t>
  </si>
  <si>
    <t>CREMA MAGGI DE HONGOS 12X65 GR</t>
  </si>
  <si>
    <t>MEZCLA MAGGI LISTA P/APANAR 12X80 GR</t>
  </si>
  <si>
    <t xml:space="preserve"> 547 dias</t>
  </si>
  <si>
    <t>CUBITOS MAGGI CARNE TAPER 360 GR</t>
  </si>
  <si>
    <t>CUBITOS MAGGI POLLO TAPER 360 GR</t>
  </si>
  <si>
    <t>MEZCLA MAGGI LISTA POLLO BRASA 45GR</t>
  </si>
  <si>
    <t>AJINOMEN S. CARNE 80 GR</t>
  </si>
  <si>
    <t>AJINOMIX ABLANDA SAZON X12 GR</t>
  </si>
  <si>
    <t xml:space="preserve"> 385 dias</t>
  </si>
  <si>
    <t>AJINOMIX CHIFA 10X12 GR</t>
  </si>
  <si>
    <t>DELI ARROZ 12 GR</t>
  </si>
  <si>
    <t>CUBITOS MAGGI CARNE A/S 75.2GR</t>
  </si>
  <si>
    <t>DOÑA GUSTA TOCINO 7G X 10SB</t>
  </si>
  <si>
    <t xml:space="preserve"> 315 dias</t>
  </si>
  <si>
    <t>AJINOMIX CHIFA12 GR X 10SB</t>
  </si>
  <si>
    <t>TALLARIN NISSIN VASO CAPRESE X 68 GR</t>
  </si>
  <si>
    <t>TALLARIN NISSIN VASO QUESO X 67 GR</t>
  </si>
  <si>
    <t>PAPAS NATIVAS TIYAPUY ALTURA BL X 160 GR</t>
  </si>
  <si>
    <t>TIYAPUY</t>
  </si>
  <si>
    <t>PAPAS AMARILLAS TIYAPUY ALTURA BL X 160 GR</t>
  </si>
  <si>
    <t>CAMOTE TIYAPUY ALTURA BL X 160 GR</t>
  </si>
  <si>
    <t>CREMA DE ESPÁRRAGOS KNORR 68 GR</t>
  </si>
  <si>
    <t>SOPA NISSIN CUP NOODLES BEEF FLAVOR X 64 GR</t>
  </si>
  <si>
    <t>SOPA NISSIN RAMEN SPICY SHRIMP X 64 GR</t>
  </si>
  <si>
    <t>CUBITOS MAGGI CARNE X 10 UND</t>
  </si>
  <si>
    <t xml:space="preserve"> 5006 dias</t>
  </si>
  <si>
    <t>MAGGI CUBO CARNE X 18.8GR</t>
  </si>
  <si>
    <t>MEZCLA MAGGI LISTA POLLADA 45 GR</t>
  </si>
  <si>
    <t>SOPA NISSIN RAMEN CAMARON X 85 GR</t>
  </si>
  <si>
    <t>SOPA NISSIN RAMEN COSTILLA X 85 GR</t>
  </si>
  <si>
    <t>AJINO MEN GALLINA PICANTE VASO 51GR</t>
  </si>
  <si>
    <t>MEZCLA MAIX LISTA PARA APANAR 110GR</t>
  </si>
  <si>
    <t>MAIX</t>
  </si>
  <si>
    <t>ALIMENTOS Y CUIDADOS DE ANIMALES</t>
  </si>
  <si>
    <t>ALIMENTOS DE GATOS</t>
  </si>
  <si>
    <t>MIMASKOT GATOS ADULTO SALMON, ATUN Y SARDINA 1 KG</t>
  </si>
  <si>
    <t>MIMASKOT</t>
  </si>
  <si>
    <t>MIMASKOT GATOS ADULTO POLLO, CARNE 1 KG</t>
  </si>
  <si>
    <t>MIMASKOT GATITOS ADULTO POLLO, CARNE Y LECHE 1 KG</t>
  </si>
  <si>
    <t>MIMASKOT GATOS SALMON 3 KG</t>
  </si>
  <si>
    <t>MIMASKOT GATOS ADULTO SALMON, ATUN Y SARDINA 450GR</t>
  </si>
  <si>
    <t>MIMASKOT GATITOS POLLO, CARNE Y LECHE 450GR</t>
  </si>
  <si>
    <t>RICOCAT ADULTOS ATUN SARDINA TRUCHA 1 KG</t>
  </si>
  <si>
    <t>RICOCAT</t>
  </si>
  <si>
    <t>RICOCAT ADULTOS POLLO SARDINA Y SALMON 1 KG</t>
  </si>
  <si>
    <t>RICOCAT ADULTOS ESTERILIZADOS 1KG</t>
  </si>
  <si>
    <t>RICOCAT ADULTOS ESTERILIZADOS 500GR</t>
  </si>
  <si>
    <t>RICOCAT GATITOS CARNE PESCADO LECHE 1 KG</t>
  </si>
  <si>
    <t>RICOCAT GATITOS CARNE PESCADO LECHE 500GR</t>
  </si>
  <si>
    <t>SUPERCAT CARNE POLLO Y LECHE 1 KG</t>
  </si>
  <si>
    <t>SUPERCAT</t>
  </si>
  <si>
    <t>SUPERCAT SARDINA ATUN Y TRUCHA 1 KG</t>
  </si>
  <si>
    <t>RICOCAT ADULTO PATHE HIGADO POLLO LATA X 11.64 OZ</t>
  </si>
  <si>
    <t>RICOCAT ADULTO PATHE PAVO HIGADO LATA X 11.64 OZ</t>
  </si>
  <si>
    <t>RICOCAT ADULTO PATHE SARDINA Y POLLO LATA X 11.64 OZ</t>
  </si>
  <si>
    <t>SUPERCAT GATITOS CARNE LECHE 1 KG</t>
  </si>
  <si>
    <t>NUTRICAN GATOS ATUN SARDINA 1KG</t>
  </si>
  <si>
    <t>NUTRICAN</t>
  </si>
  <si>
    <t>NUTRICAN GATOS ATUN SARDINA 450GR</t>
  </si>
  <si>
    <t>RICOCAT ADULTOS CARNE SALMON Y LECHE 1 KG</t>
  </si>
  <si>
    <t>PURINA TIDY CATS CNV 4.54 KG</t>
  </si>
  <si>
    <t>PURINA</t>
  </si>
  <si>
    <t>FELIX FILETES DE PESCADO Y ATUN X 156GR</t>
  </si>
  <si>
    <t>MIMASKOT GATOS ADULTO POLLO, CARNE 450GR</t>
  </si>
  <si>
    <t>RICOCAT ADULTOS ATUN SARDINA TRUCHA 500 GR</t>
  </si>
  <si>
    <t>RICOCAT ADULTOS POLLO SARDINA Y SALMON 500 GR</t>
  </si>
  <si>
    <t>RICOCAT ADULTO TROC. SALMON EN SALSA POUCH 85 GR</t>
  </si>
  <si>
    <t>RICOCAT ADULTO TROC. MARINO EN SALSA POUCH 85 GR</t>
  </si>
  <si>
    <t>RICOCAT ADULTO TROC. SALSA POLLO POUCH 85 GR</t>
  </si>
  <si>
    <t>RICOCAT CACH. TROCITOS SALSA CARNE POUCH 85 GR</t>
  </si>
  <si>
    <t>RICOCAT ADULTO . TROC. SALSA POLLO 5.6 OZ</t>
  </si>
  <si>
    <t>RICOCAT ADULTOS FESTIVAL DE SABORES 500 GR</t>
  </si>
  <si>
    <t>CAT CHOW ADT DEL SABOR CARNE 8X1KG N3 CL</t>
  </si>
  <si>
    <t>CAT CHOW ADULTO PESCADO 8X1KG N2 CL</t>
  </si>
  <si>
    <t xml:space="preserve"> 156 dias</t>
  </si>
  <si>
    <t>CAT CHOW ADULTOS HOGARENOS 500G</t>
  </si>
  <si>
    <t>CAT CHOW ESTERILIZADOS PESCADO 15X85G XI</t>
  </si>
  <si>
    <t>CAT CHOW ADULTOS POLLO  15X85G XI</t>
  </si>
  <si>
    <t>RICOCAT ADULTOS FESTIVAL DE SABORES 1KG</t>
  </si>
  <si>
    <t>RICOCAT ADULTOS CARNE SALMON Y LECHE 1/2KG</t>
  </si>
  <si>
    <t>RICOCAT ATÚN Y PESCADO PATÉ 160 GR</t>
  </si>
  <si>
    <t>RICOCAT SALMÓN PATÉ 160 GR</t>
  </si>
  <si>
    <t>RICOCAT ADULTO PESCADO TROZOS 160 GR</t>
  </si>
  <si>
    <t>CAT CHOW ADULTOS HOGARENOS 1KG</t>
  </si>
  <si>
    <t>PURINA TIDY CATS CNV 9KG</t>
  </si>
  <si>
    <t>CAT CHOW DELIMIX 1KG N3CL</t>
  </si>
  <si>
    <t xml:space="preserve"> 525 dias</t>
  </si>
  <si>
    <t>FELIX CLASSIC/PESCADO BLANCO 15X85G</t>
  </si>
  <si>
    <t>FELIX CLASSIC/CARNE 15X85G</t>
  </si>
  <si>
    <t>FELIX CLASSIC/ATUN 15X85G</t>
  </si>
  <si>
    <t>CAT CHOW LONGEVIDAD X 2 KG</t>
  </si>
  <si>
    <t>CAT CHOW ESTERILIZADO X 1 KG</t>
  </si>
  <si>
    <t>CAT CHOW GATITOS X 1 KG</t>
  </si>
  <si>
    <t>FELIX CLASSIC GATITOS C/PESCADO X 85 GR</t>
  </si>
  <si>
    <t>FELIX CLASSIC CON SALMON 85 GR</t>
  </si>
  <si>
    <t>FELIX PATE DE PESCADO Y ATUN X 156GR</t>
  </si>
  <si>
    <t>GATI SABOR POLLO CON VEGETALES 8X1KG AR</t>
  </si>
  <si>
    <t>GATI SABOR PESCADO CON VEGETALES X 1 KG AR</t>
  </si>
  <si>
    <t>CAT CHOW ADULTOS 10X500GR AR</t>
  </si>
  <si>
    <t>CAT CHOW ADT DEL SABOR CAR 10X500G AR</t>
  </si>
  <si>
    <t>CAT CHOW GATITOS POLLO 15X85G XI</t>
  </si>
  <si>
    <t>CAT CHOW ADULTOS PESCADO 15X85G XI</t>
  </si>
  <si>
    <t>CAT CHOW ADULTOS CARNE 15X85G XI</t>
  </si>
  <si>
    <t>CAT CHOW DELIMIX  3KG N1CL</t>
  </si>
  <si>
    <t>GATI SABOR PESCADO CON VEGETALES 3KG AR</t>
  </si>
  <si>
    <t>RICOCAT ADULTO ATUN FILETITOS 160 GR</t>
  </si>
  <si>
    <t>RICOCAT ADULTO PAVO FILETITO 160 GR</t>
  </si>
  <si>
    <t>FELIX TRAVESURAS ORIGINAL MIX X 60 GR SABOR A POLLO-HIG-PAV</t>
  </si>
  <si>
    <t>MIMASKOT GATOS GRANEL KG</t>
  </si>
  <si>
    <t>FELIX CLASSIC/SARDINA 15X85G</t>
  </si>
  <si>
    <t>FELIX FATASTIC DELI ATUN/ 15X85G XI</t>
  </si>
  <si>
    <t>CAT CHOW ADT DEL SABOR CARNE X KG</t>
  </si>
  <si>
    <t>PURINA PRO PLAN URINARY CAT 1KG</t>
  </si>
  <si>
    <t>WHISKAS GATITOS CARNE 1.4KG</t>
  </si>
  <si>
    <t>WHISKAS POUCH ADULTO ATUN 85GR</t>
  </si>
  <si>
    <t>WHISKAS POUCH ADULTO CORDERO 85GR</t>
  </si>
  <si>
    <t>WHISKAS POUCH ADULTO SALMON 85GR</t>
  </si>
  <si>
    <t>CAT CHOW GATITOS X 500 GR</t>
  </si>
  <si>
    <t>CAT CHOW  ADULTOS HOGARENOS X KG</t>
  </si>
  <si>
    <t>FRISKIES GATITOS X 1KG</t>
  </si>
  <si>
    <t>WHISKAS GATITOS CARNE GRANEL</t>
  </si>
  <si>
    <t>CAT CHOW GATITOS GRANEL</t>
  </si>
  <si>
    <t>GATI SABOR PESCADO CON VEGETALES GRANEL</t>
  </si>
  <si>
    <t>CAT CHOW DELIMIX GRANEL</t>
  </si>
  <si>
    <t>CAT CHOW ADULTOS PESCADO X 500G</t>
  </si>
  <si>
    <t>SUPERCAT GATITOS DELICIAS FELINAS 1KG</t>
  </si>
  <si>
    <t>ALIMENTOS DE PERROS</t>
  </si>
  <si>
    <t>MIMASKOT ADULTO RAZA PEQUEÑO CARNE, POLLO Y VEGETALES 1 KG</t>
  </si>
  <si>
    <t>MIMASKOT CACHORRO CARNE, CEREAL Y LECHE 450 GR</t>
  </si>
  <si>
    <t>MIMASKOT CACHORRO CARNE Y CEREALES 1 KG</t>
  </si>
  <si>
    <t>NUTRICAN ADULTOS 450 GR</t>
  </si>
  <si>
    <t>NUTRICAN ADULTOS 1 KG</t>
  </si>
  <si>
    <t xml:space="preserve"> 264 dias</t>
  </si>
  <si>
    <t>NUTRICAN ADULTOS 2 KG</t>
  </si>
  <si>
    <t>RICOCAN CORDERO Y CER. ADT. RZ MG 3 KG</t>
  </si>
  <si>
    <t>RICOCAN</t>
  </si>
  <si>
    <t>RICOCAN MULTISABORES ADT. TD. RZ 3KG</t>
  </si>
  <si>
    <t>RICOCAN ORIGINAL ADT TD RZ 1KL</t>
  </si>
  <si>
    <t>RICOCAN MULTISABORES ADT. TD. RZ 1KL</t>
  </si>
  <si>
    <t>RICOCAN CORDERO Y CER. ADT. RZ MG 1 KG</t>
  </si>
  <si>
    <t>RICOCAN CORDERO Y CER. ADT. RZ PQ 1 KG</t>
  </si>
  <si>
    <t>RICOCAN CORDERO Y CER. ADT. RZ PQ 3 KG</t>
  </si>
  <si>
    <t>RICOCAN CARNE LECHE CACHORRO RZ MG 1KL</t>
  </si>
  <si>
    <t>RICOCAN CARNE LECHE CACHORRO RZ MG 3KL</t>
  </si>
  <si>
    <t>RICOCAN CARNE LECHE CACHORRO RZ PQ 3KL</t>
  </si>
  <si>
    <t>THOR CACHORRO OPTIMO CRECIMIENTO 1 KG</t>
  </si>
  <si>
    <t>THOR</t>
  </si>
  <si>
    <t>RICOCAN ADULTO PATHE CARNE LATA 11.64OZ</t>
  </si>
  <si>
    <t>RICOCAN ADULTO PATHE CORDERO LATA 11.64OZ</t>
  </si>
  <si>
    <t>RICOCAN CACHORRO PATHE BABYCAN LATA 11.64OZ</t>
  </si>
  <si>
    <t>NUTRICAN CACHORROS 1 KG</t>
  </si>
  <si>
    <t>RICOCAN ADULTO POLLO PATHE LATA 11.64 OZ</t>
  </si>
  <si>
    <t>RICOCAN ADULTO CARNE Y VERDURAS TROZOS 330 GR</t>
  </si>
  <si>
    <t>RICOCAN ADULTO CARNE POUCH 100 GR</t>
  </si>
  <si>
    <t>RICOCAN ADULTO CORDERO POUCH 100 GR</t>
  </si>
  <si>
    <t>RICOCAN ADULTO POLLO POUCH 100 GR</t>
  </si>
  <si>
    <t>DOG CHOW ADULT MINI PEQUEÑO 1.5 KG</t>
  </si>
  <si>
    <t>MIMASKOT CACHORROS RZ PEQ 1KG</t>
  </si>
  <si>
    <t>THOR ADULTO CARNE HIGADO CEREALES 1 KG</t>
  </si>
  <si>
    <t>RICOCAN CARNE LECHE CACHORRO RZ PQ 1KL</t>
  </si>
  <si>
    <t>MIMASKOT ADULTO RZ PEQUEÑA 3 KG</t>
  </si>
  <si>
    <t>RICOCAN ORIGINAL ADULTO T TD RZ 3 KG</t>
  </si>
  <si>
    <t>RICOCAN ADULTO CORDERO Y ARROZ  TROZOS 9.880 OZ</t>
  </si>
  <si>
    <t>MIMASKOT ADULTO RAZA M Y G CARNE, CEREAL Y VEGETALES 450 GR</t>
  </si>
  <si>
    <t>MIMASKOT ADULTO RAZA M Y G CARNE, CEREAL Y VEGETALES 1 KG</t>
  </si>
  <si>
    <t>SUPERCAN ADULTO CARNE CEREALES RZ MG 1 KG</t>
  </si>
  <si>
    <t>SUPERCAN</t>
  </si>
  <si>
    <t>SUPERCAN ADULTO CARNE CEREALES RZ PEQ. 1 KG</t>
  </si>
  <si>
    <t>SUPERCAN CACHORROS CARNE LECHE 1 KG</t>
  </si>
  <si>
    <t>RICOCRACK FESTIVAL DE FRUTAS ADULTO 200 GR</t>
  </si>
  <si>
    <t>RICOCRACK</t>
  </si>
  <si>
    <t>FRESH CAN SHAMPOO ADULTO PELO SUAVE FCO. 300 ML</t>
  </si>
  <si>
    <t>FRESH CAN</t>
  </si>
  <si>
    <t xml:space="preserve"> 155 dias</t>
  </si>
  <si>
    <t>FRESH CAN SHAMPOO ADULTO PIEL SENSIBLE FCO. 300 ML</t>
  </si>
  <si>
    <t>MIMASKOT CACHORROS RAZA PEQUEÑAS CARNE Y CEREALES 3KG</t>
  </si>
  <si>
    <t>RICOCAN ADULTO POLLO Y VERDURAS TROZOS 330 GR</t>
  </si>
  <si>
    <t>RICOCRACK ADULTO MULTISABORES 200 GR</t>
  </si>
  <si>
    <t>RICOCRACK ADULTO CORDERO 200 GR</t>
  </si>
  <si>
    <t>DOG CHOW CACHORRO MED Y GRANDE 1.5 KG</t>
  </si>
  <si>
    <t>DOG CHOW ADULTO MED Y GRANDE 1.5 KG</t>
  </si>
  <si>
    <t>RICOCRACK MULTISABORES CACHORRO  X 200 GR</t>
  </si>
  <si>
    <t>RICOCRACK ORIGINAL CON LECHE CACHORRO  X 200 GR</t>
  </si>
  <si>
    <t>NUTRICAN CACHORROS 450GR</t>
  </si>
  <si>
    <t>MIMASKOT ADULTO TODA RZ EN SALSA 3KG</t>
  </si>
  <si>
    <t>RICOCAN CACHORRO TROC SALSA POLLO POUCH 100GR</t>
  </si>
  <si>
    <t>RICOCAT CACHORRO TROC SALSA CARNE 5.64OZ</t>
  </si>
  <si>
    <t>MIMASKOT ADULTO POLLO CEREAL RMG 1KG</t>
  </si>
  <si>
    <t>MIMASKOT CACHORROS RZ PEQ 450GR</t>
  </si>
  <si>
    <t>SUPERCAN CACHORROS CARNE LECHE 3 KG</t>
  </si>
  <si>
    <t>RICOCAN CACHORRO TROC SALSA CORDERO POUCH 100GR</t>
  </si>
  <si>
    <t>SUPERCAN ADULTO CARNE CEREALES RZ PEQ. 3 KG</t>
  </si>
  <si>
    <t>DOG CHOW LAMB RICE 12X374GR GN9 XI</t>
  </si>
  <si>
    <t xml:space="preserve"> 225 dias</t>
  </si>
  <si>
    <t>DOG CHOW CHICKEN 12X374 GR XI</t>
  </si>
  <si>
    <t>DOG CHOW ASADO 12 X 368 G</t>
  </si>
  <si>
    <t>DOG CHOW ADULTO TDTM/POLLO 15X100G XI</t>
  </si>
  <si>
    <t xml:space="preserve"> 206 dias</t>
  </si>
  <si>
    <t>DOG CHOW ADULTO TDTM/CORDERO 15X100G XI</t>
  </si>
  <si>
    <t>DOG CHOW ADULTO TDTM/CARNE 15X100G XI</t>
  </si>
  <si>
    <t>DOG CHOW ADULTO MINIS Y PEQ./POLLO 15X100G XI</t>
  </si>
  <si>
    <t>DOG CHOW ADULTO MINIS Y PEQ./CARNE 15X100G XI</t>
  </si>
  <si>
    <t>PEDIGREE CACHORRO 2KG</t>
  </si>
  <si>
    <t>PEDIGREE</t>
  </si>
  <si>
    <t>PEDIGREE POUCH ADULTO POLLO 100GR</t>
  </si>
  <si>
    <t>DENTASTIX RAZAS MEDIANAS 77.1GR</t>
  </si>
  <si>
    <t>DENTASTIX</t>
  </si>
  <si>
    <t>RICOCAN CACHORRO CORDERO TROZOS 9.87 OZ</t>
  </si>
  <si>
    <t>RICOCAN CACHORRO TROCITO POLLO MD. GRD. X 9.87 OZ.</t>
  </si>
  <si>
    <t>MIMASKOT GALLETA HORNEADAS 220 GR</t>
  </si>
  <si>
    <t>NUTRICAN CACHORROS 2 KG</t>
  </si>
  <si>
    <t>MIMASKOT CACHORRO RAZA PEQUEÑA 8 KG</t>
  </si>
  <si>
    <t>MIMASKOT CORDERO/CEREAL 4 KG</t>
  </si>
  <si>
    <t>MIMASKOT POLLO/CEREAL 4 KG</t>
  </si>
  <si>
    <t>RICOCRACK ORIGINAL SABOR MENTA ADULTO 200 GR</t>
  </si>
  <si>
    <t>FRESH CAN SHAMPOO ANTIPULGAS FCO. 300 ML</t>
  </si>
  <si>
    <t>FRESH CAN SHAMPOO CACHORROS FCO. 300 ML</t>
  </si>
  <si>
    <t>MIMASKOT CACHORROS RZ MYG CARNE Y CEREALES 3KG</t>
  </si>
  <si>
    <t>MIMASKOT ADULTO RAZA M Y G CARNE, CEREAL Y VEGETALES 4 KG</t>
  </si>
  <si>
    <t>MIMASKOT EN SALSA CARNE 4KG</t>
  </si>
  <si>
    <t>MIMASKOT ADULTO RAZA M Y G CARNE, CEREAL Y VEGETALES 8 KG</t>
  </si>
  <si>
    <t>DOG CHOW CONTROL DE PESO 1.5 KG</t>
  </si>
  <si>
    <t>DOG CHOW CACHORRO MINI Y PEQUEÑO 1.5 KG</t>
  </si>
  <si>
    <t>MIMASKOT ADULTO RMG CARNE/CEREAL VEG 3KG</t>
  </si>
  <si>
    <t>COMIDA DE PERRO ADULTOS X 250 GR</t>
  </si>
  <si>
    <t>GALLETA HORNEADAS MIMASKOT GRANEL</t>
  </si>
  <si>
    <t>COMIDA DE PERRO CACHORRO X 250 GR</t>
  </si>
  <si>
    <t>DOG CHOW CACHORRO TDTM/POLLO 15X100G XI</t>
  </si>
  <si>
    <t xml:space="preserve"> 450 dias</t>
  </si>
  <si>
    <t>PEDIGREE MINI CACHORROS BISCUIT 100G</t>
  </si>
  <si>
    <t>PEDIGREE RAZAS PEQUEÑAS BISCUIT 100G</t>
  </si>
  <si>
    <t>PEDIGREE POUCH ADULTO CARNE 100GR</t>
  </si>
  <si>
    <t>PEDIGREE POUCH RAZAS PEQ CORDERO 100GR</t>
  </si>
  <si>
    <t>PEDIGREE RAZAS PEQUEÑAS 10KG</t>
  </si>
  <si>
    <t>SHAMPOO PERROS PELAJE CLARO CJ 6UND 1000ML</t>
  </si>
  <si>
    <t>FULLER</t>
  </si>
  <si>
    <t>SHAMPOO RAZAN MASCOTAS 500ML</t>
  </si>
  <si>
    <t>SUPERCAN ADULTO BUFFET DE SABORES 1 KG</t>
  </si>
  <si>
    <t>SUPERCAN ADULTO CORDERO TDS RZ 1 KG</t>
  </si>
  <si>
    <t>DOG CHOW CACHORRO TDTM CON CARNE X 100 GR</t>
  </si>
  <si>
    <t>PEDIGREE ADULTO 2 KG</t>
  </si>
  <si>
    <t>PEDIGREE POUCH CACHORRO CARNE 100 GR</t>
  </si>
  <si>
    <t>DOG CHOW CACHORROS LIFE MINI PEQ. X 1KG</t>
  </si>
  <si>
    <t>DOG CHOW CACHORROS LIFE MEDIANO Y GRANDE X 1 KG</t>
  </si>
  <si>
    <t>RINTISA YAMIS FILETITOS TOCINO AHUMADO ADULTO X 90 GR</t>
  </si>
  <si>
    <t>RINTISA</t>
  </si>
  <si>
    <t>RINTISA YAMIS PIRNITA DE POLLO A LA LEÑA X80 GR</t>
  </si>
  <si>
    <t>RINTISA YAMIS ROLLITOS CARNE A LA PARRILLADA ADULTO X 80 GR</t>
  </si>
  <si>
    <t>RINTISA REX DELI TWIST ADULTO X 85 GR</t>
  </si>
  <si>
    <t>DOG CHOW ADULTO MINIS Y PEQUEÑO X100G</t>
  </si>
  <si>
    <t>ZEUS ADULTOS  * 2KG</t>
  </si>
  <si>
    <t>ZEUS</t>
  </si>
  <si>
    <t>ZEUS CACHORROS * 2KG</t>
  </si>
  <si>
    <t>PEDIGREE RAZAS PEQUEÑAS 2KG</t>
  </si>
  <si>
    <t>PEDIGREE CACHORRO 4KG</t>
  </si>
  <si>
    <t>PEDIGREE ADULTO 4KG</t>
  </si>
  <si>
    <t>BEBIDAS ALCOHOLICAS</t>
  </si>
  <si>
    <t>AGUARDIENTES</t>
  </si>
  <si>
    <t>AGUARDIENTE ANTIOQUEÑO S/A TAPA AZUL 750ML</t>
  </si>
  <si>
    <t>ANTIOQUEÑO</t>
  </si>
  <si>
    <t>AGUARDIENTE ANTIOQUEÑO C/A tapa roja 750ML</t>
  </si>
  <si>
    <t>AGUARDIENTE CRISTAL 750ML</t>
  </si>
  <si>
    <t>CRISTAL</t>
  </si>
  <si>
    <t xml:space="preserve"> 434 dias</t>
  </si>
  <si>
    <t>ANIS NAJAR CREMA (ROJO) 750ML</t>
  </si>
  <si>
    <t>NAJAR</t>
  </si>
  <si>
    <t>ANIS NAJAR SECO (VERDE) 750ML</t>
  </si>
  <si>
    <t>AGUARDIENTE CRISTAL S/AZUCAR 750ML</t>
  </si>
  <si>
    <t>LICOR ALGARROBINA CASTAÑEDA 500 ML</t>
  </si>
  <si>
    <t>CASTAÑEDA</t>
  </si>
  <si>
    <t>ANIS DEL MONO IMPORTADO DULCE ROJO 1LT</t>
  </si>
  <si>
    <t>ANIS DEL MONO</t>
  </si>
  <si>
    <t>ANIS DEL MONO IMPORTADO SECO VERDE 1LT</t>
  </si>
  <si>
    <t>ANIS RICHARD 750 ML</t>
  </si>
  <si>
    <t>PERNOD RICHARD</t>
  </si>
  <si>
    <t>ANIS NAJAR SEMI DULCE (AZUL) 750 ML</t>
  </si>
  <si>
    <t>LICOR TRES PLUMAS BLUE CURACAO 700ML</t>
  </si>
  <si>
    <t>TRES PLUMAS</t>
  </si>
  <si>
    <t>LICOR TRES PLUMAS TRIPLE SEC 700ML</t>
  </si>
  <si>
    <t>LICOR TRES PLUMAS DURAZNO 700ML</t>
  </si>
  <si>
    <t>LICOR TRES PLUMAS FRUTILLA 700ML</t>
  </si>
  <si>
    <t>CERVEZAS</t>
  </si>
  <si>
    <t>CERVEZA BUDWEISER SIX PACK 343ML</t>
  </si>
  <si>
    <t>BUDWEISER</t>
  </si>
  <si>
    <t>CERVEZA CORONA EXTRA SIX PACK 355 ML</t>
  </si>
  <si>
    <t>CORONA</t>
  </si>
  <si>
    <t>CERVEZA CORONA EXTRA SLEEKCAN LATA  SIX PACK 355 ML</t>
  </si>
  <si>
    <t>CERVEZA CORONITA EXTRA SIX PACK 210 ML</t>
  </si>
  <si>
    <t>CERVEZA CRISTAL LATAZA SIX PACK 473ML</t>
  </si>
  <si>
    <t>CERVEZA CUSQUEÑA DOBLE MALTA SIX PACK 269 ML LATA</t>
  </si>
  <si>
    <t>CUSQUEÑA</t>
  </si>
  <si>
    <t>CERVEZA CUSQUEÑA DORADA SIX PACK  CAJA 310 ML</t>
  </si>
  <si>
    <t>CERVEZA CUSQUEÑA DORADA SIX PACK 355 ML LATA</t>
  </si>
  <si>
    <t>CERVEZA CUSQUEÑA NEGRA SIX PACK CAJA 310 ML</t>
  </si>
  <si>
    <t>CERVEZA CUSQUEÑA NEGRA SIX PACK 355 ML LATA</t>
  </si>
  <si>
    <t>CERVEZA CUSQUEÑA TRIGO SIX PACK BOLSA 310 ML</t>
  </si>
  <si>
    <t>CERVEZA PILSEN CALLAO SIX PACK BOTELLA 305 ML</t>
  </si>
  <si>
    <t>PILSEN</t>
  </si>
  <si>
    <t>CERVEZA PILSEN CALLAO SIX PACK 355ML LATA</t>
  </si>
  <si>
    <t>CERVEZA STELLA ARTOIS SIX PACK 330 ML</t>
  </si>
  <si>
    <t>STELLA ARTOIS</t>
  </si>
  <si>
    <t>CERVEZA CRISTAL SIX PACK LATA 355 ML</t>
  </si>
  <si>
    <t>CERVEZA CUSQUEÑA TRIGO LATA SIX PACK 355ML</t>
  </si>
  <si>
    <t>CERVEZA CRISTAL SIX PACK LATA 269 ML</t>
  </si>
  <si>
    <t>CERVEZA CUSQUEÑA DOBLE MALTA SIX PACK 310 ML</t>
  </si>
  <si>
    <t>CERVEZA CRISTAL TWELVE PACK LATA X 355 ML</t>
  </si>
  <si>
    <t>CERVEZA STELLA ARTOIS SIX PACK 269 ML LATA</t>
  </si>
  <si>
    <t>CERVEZA CUSQUEÑA TRIGO SIX PACK CAJA 310 ML</t>
  </si>
  <si>
    <t>CERVEZA CUSQUEÑA NEGRA SIX PACK BOLSA 310 ML</t>
  </si>
  <si>
    <t>CERVEZA CORONA TROPICAL TORONJA 355 ML</t>
  </si>
  <si>
    <t>CERVEZA SAN JUAN SIX PACK 355 ML</t>
  </si>
  <si>
    <t>SAN JUAN</t>
  </si>
  <si>
    <t>CERVEZA PILSEN CALLAO 355ML LATA</t>
  </si>
  <si>
    <t>CERVEZA CRISTAL BICOLOR SIX PACK 355 ML LATA</t>
  </si>
  <si>
    <t>CERVEZA CRISTAL BICOLOR BOTELLA SIX PACK 330 ML</t>
  </si>
  <si>
    <t>CERVEZA CRISTAL SIX PACK 330 ML</t>
  </si>
  <si>
    <t>CERVEZA CUSQUEÑA DORADA GOLDEN SIX PACK BOLSA 310 ML</t>
  </si>
  <si>
    <t>CERVEZA GOLDEN LATA SIX PACK 355 ML</t>
  </si>
  <si>
    <t>GOLDEN</t>
  </si>
  <si>
    <t>CERVEZA GOLDEN LATA SIX PACK 473 ML</t>
  </si>
  <si>
    <t>CERVEZA CORONA TROPICAL LIMA&amp;LIMON 355 ML</t>
  </si>
  <si>
    <t>CERVEZA CORONA TROPICAL FRUTOS ROJOS 355 ML</t>
  </si>
  <si>
    <t>CERVEZA BUDWEISER SIX PACK LATA 269 ML</t>
  </si>
  <si>
    <t>CERVEZA BUDWEISER SIX PACK LATA 355 ML</t>
  </si>
  <si>
    <t>CERVEZA CRISTAL BICOLOR 355 ML LATA</t>
  </si>
  <si>
    <t>CERVEZA CUSQUEÑA DORADA 355 ML LATA</t>
  </si>
  <si>
    <t>CERVEZA CUSQUEÑA NEGRA 355 ML LATA</t>
  </si>
  <si>
    <t>CERVEZA BUDWEISER 343 ML</t>
  </si>
  <si>
    <t>CERVEZA STELLA ARTOIS 330 ML</t>
  </si>
  <si>
    <t>CERVEZA CORONITA EXTRA 210 ML</t>
  </si>
  <si>
    <t>CERVEZA CORONA EXTRA SLEEKCAN LATA 355 ML</t>
  </si>
  <si>
    <t>CERVEZA BECKS SIX PACK 330 ML</t>
  </si>
  <si>
    <t>BECKS</t>
  </si>
  <si>
    <t>CERVEZA CUSQUEÑA DOBLE MALTA SIX PACK 330 ML</t>
  </si>
  <si>
    <t>CERVEZA HEINEKEN LATA SIX PACK 250 ML</t>
  </si>
  <si>
    <t>HEINEKEN</t>
  </si>
  <si>
    <t>CERVEZA PALM BOT SIX PACK  330ML</t>
  </si>
  <si>
    <t>PALLM</t>
  </si>
  <si>
    <t>CERVEZA HOLLANDIA BOT SIX PACK 330ML</t>
  </si>
  <si>
    <t>HOLLANDIA</t>
  </si>
  <si>
    <t>CERVEZA TRES CRUCES LIGHT LATA SIX PACK 355 ML</t>
  </si>
  <si>
    <t>TRES CRUCES</t>
  </si>
  <si>
    <t>CERVEZA TRES CRUCES VIDRIO SIX PACK 355 ML</t>
  </si>
  <si>
    <t>CERVEZA HEINEKEN LATA SIX PACK 330 ML</t>
  </si>
  <si>
    <t>CERVEZA AMSTEL SIX PACK LATA 473 ML</t>
  </si>
  <si>
    <t>AMSTEL</t>
  </si>
  <si>
    <t>CERVEZA AMSTEL LATA SIX PACK 355 ML</t>
  </si>
  <si>
    <t>CERVEZA CRISTAL SIX PACK 225ML</t>
  </si>
  <si>
    <t>CERVEZA CRISTAL LATA 355 ML</t>
  </si>
  <si>
    <t>CERVEZA TRES CRUCES LAGER LATA SIX PACK 355 ML</t>
  </si>
  <si>
    <t>CERVEZA PACIFICO VIDRIO SIX PACK X 300 ML</t>
  </si>
  <si>
    <t>PACIFICO</t>
  </si>
  <si>
    <t>CERVEZA POKER 355 ML</t>
  </si>
  <si>
    <t>POKER</t>
  </si>
  <si>
    <t>CERVEZA ITAIPAVA X UND 269ML</t>
  </si>
  <si>
    <t>ITAIPAVA</t>
  </si>
  <si>
    <t>CERVEZA BRAHMA X UND 269ML</t>
  </si>
  <si>
    <t>BRAHMA</t>
  </si>
  <si>
    <t>CERVEZA POKER 330 ML</t>
  </si>
  <si>
    <t>CHILCANOS</t>
  </si>
  <si>
    <t>TABERNERO CHILCANO MARACUYA 275ML</t>
  </si>
  <si>
    <t>TABERNERO</t>
  </si>
  <si>
    <t>TABERNERO CHILCANO CRANBERRY 275ML</t>
  </si>
  <si>
    <t>TABERNERO CHILCANO GUARANA EXTREME 275ML</t>
  </si>
  <si>
    <t>TABERNERO CHILCANO LIMON 275ML</t>
  </si>
  <si>
    <t>TABERNERO CHILCANO PIÑA MENTA 275ML</t>
  </si>
  <si>
    <t>TABERNERO CHILCANO LIMON 310ML</t>
  </si>
  <si>
    <t>TABERNERO CHILCANO MARACUYA 310ML</t>
  </si>
  <si>
    <t>TABERNERO CHILCANO NARANJA 310ML</t>
  </si>
  <si>
    <t>BEBIDA MOJITO SCHWEPPES LATA 330 ML</t>
  </si>
  <si>
    <t>SCHWEPPES</t>
  </si>
  <si>
    <t>COCKTAIL</t>
  </si>
  <si>
    <t>LICOR COCKTAIL DE CAFE BELISHO 750 ML</t>
  </si>
  <si>
    <t>BELISHO</t>
  </si>
  <si>
    <t>LICOR COCKTAIL DE CACAO BELISHO 750 ML</t>
  </si>
  <si>
    <t>COCTEL DE CAFE "MOSHACO" X 750 ML</t>
  </si>
  <si>
    <t>MOSHACO</t>
  </si>
  <si>
    <t>COCTEL DE ALGARROBINA "MOSHACO" X 750 ML</t>
  </si>
  <si>
    <t>LICOR CREMA DE CAPUCCINO TRESS MONTES  750 ML</t>
  </si>
  <si>
    <t>TRES MONTES</t>
  </si>
  <si>
    <t>GINGER ALE EVERVESS 1.5 LT</t>
  </si>
  <si>
    <t>EVERVESS</t>
  </si>
  <si>
    <t>GINGER ALE TABERNERO 1.5 ML</t>
  </si>
  <si>
    <t>COCTEL TRES LECHES "MOSHACO" X 750 ML</t>
  </si>
  <si>
    <t>PACK REGIONALITO MOSHACO 4UND X 50 ML</t>
  </si>
  <si>
    <t>LICOR DE CAMU CAMU DULCE X 500 ML TAHUAMPA</t>
  </si>
  <si>
    <t>TAHUAMPA</t>
  </si>
  <si>
    <t>LICOR DE CAMU CAMU SEMISECO X 500 ML TAHUAMPA</t>
  </si>
  <si>
    <t>AGUA TONICA BRITVIC 150 ML</t>
  </si>
  <si>
    <t>GOLDBERG</t>
  </si>
  <si>
    <t>LICOR COCKTAIL DE CAMU CAMU BELISHO 750 ML</t>
  </si>
  <si>
    <t>LICOR COCKTAIL DE COCO BELISHO 750 ML</t>
  </si>
  <si>
    <t xml:space="preserve"> 267 dias</t>
  </si>
  <si>
    <t>MACERADO EXOTICO UVACHADO "MOSHACO" 750 ML</t>
  </si>
  <si>
    <t>MACERADO EXOTICO RC MOSHACO X 750 ML</t>
  </si>
  <si>
    <t>LICOR 7 RAICES MOSHACO X 750 ML</t>
  </si>
  <si>
    <t>LICOR DE CHUCHUWASI MOSHACO 750 ML</t>
  </si>
  <si>
    <t>COCTEL DE CREMA DE COCO X 750 ML</t>
  </si>
  <si>
    <t>COCTEL DE UVA "MOSHACO" X 750 ML</t>
  </si>
  <si>
    <t>LICOR DE UVACHADO BOTELLA 750 ML</t>
  </si>
  <si>
    <t xml:space="preserve"> 413 dias</t>
  </si>
  <si>
    <t>LICOR DE CAFE MOSHACO 500 ML</t>
  </si>
  <si>
    <t>HUITOCHADO EL MOSHACO 500 ML</t>
  </si>
  <si>
    <t>LICOR CREMA DE MOCA TRESS MONTES  750 ML</t>
  </si>
  <si>
    <t>CREMA CAROLANS 750ML</t>
  </si>
  <si>
    <t>CAROLANS</t>
  </si>
  <si>
    <t>COCTEL DE MARACUYA "MOSHACO" X 750 ML</t>
  </si>
  <si>
    <t>LICOR CREMA DE LECHE TRESS MONTES  750 ML</t>
  </si>
  <si>
    <t>GINGER ALE EVERVESS 500 ML</t>
  </si>
  <si>
    <t>AGUA TONICA GOLDBERG LATA 150 ML</t>
  </si>
  <si>
    <t>LICOR DE CAFÉ MANOBA 750 ML</t>
  </si>
  <si>
    <t>MANOBA</t>
  </si>
  <si>
    <t>LICOR DE CAFÉ MANOBA 500 ML</t>
  </si>
  <si>
    <t>LICOR DE CAFÉ MANOBA 750 ML CAJA DE MADERA</t>
  </si>
  <si>
    <t>SCHWEPPES GINGER ALE 1.5 LT</t>
  </si>
  <si>
    <t>COGNAC</t>
  </si>
  <si>
    <t>GIN TANQUERAY 75CL + JW BLACK LABEL 75CL</t>
  </si>
  <si>
    <t>TANQUERAY</t>
  </si>
  <si>
    <t>GIN TANQUERAY 750 ML</t>
  </si>
  <si>
    <t>GIN TANQUERAY FLOR DE SEVILLA 700 ML</t>
  </si>
  <si>
    <t>GIN BEEFEATER X 750 ML</t>
  </si>
  <si>
    <t>BEEFEATER</t>
  </si>
  <si>
    <t>GIN BEEFEATER PINK LONDON X750 ML</t>
  </si>
  <si>
    <t>PRO-O GIN TANQUERAY FLOR DE SEVILLA 750 ML + COPA</t>
  </si>
  <si>
    <t>GIN BULLDOG 750 ML</t>
  </si>
  <si>
    <t>BULLDOG</t>
  </si>
  <si>
    <t>GIN TANQUERAY N° TEN 750 ML</t>
  </si>
  <si>
    <t>GIN LONDON DRY JJ WHITLEY X 700ML</t>
  </si>
  <si>
    <t>LONDON DRY</t>
  </si>
  <si>
    <t>GIN ANTAGONIC X 750 ML</t>
  </si>
  <si>
    <t>ANTAGONIC</t>
  </si>
  <si>
    <t>GIN TANQUERAY 750 ML + COPA BALON</t>
  </si>
  <si>
    <t>ESPUMANTE</t>
  </si>
  <si>
    <t>CHAMP. RICCADONNA RUBY 750 ML</t>
  </si>
  <si>
    <t>RICCADONNA</t>
  </si>
  <si>
    <t>CHAMP. ASTI RICCADONNA 750 ML</t>
  </si>
  <si>
    <t>CHAMPAGNE SAN FRANCISCO 750ML</t>
  </si>
  <si>
    <t>SAN FRANCISCO</t>
  </si>
  <si>
    <t>CHAMP. MOSCATO RICCADONNA 750 ML</t>
  </si>
  <si>
    <t>CHAMP. NAVARRO CORREAS DULCET 750 ML</t>
  </si>
  <si>
    <t>NAVARRO CORREAS</t>
  </si>
  <si>
    <t>CHAMP. NAVARRO CORREAS BRUT ROSE 750 ML</t>
  </si>
  <si>
    <t>CHAMPAGNE DOM PERIGNON 750 ML</t>
  </si>
  <si>
    <t>DOM PERIGNON</t>
  </si>
  <si>
    <t>CHAMP.MAVAM TENTACION 750ML /ROSADO-FRUTOS ROJOS</t>
  </si>
  <si>
    <t>MAVAM</t>
  </si>
  <si>
    <t>CHAMP.MAVAM BEACH 750ML (AZUL-FRUTASTROPICALES)</t>
  </si>
  <si>
    <t>CHAMP.MAVAM MAGIC 750ML (VERDE-MANZANA)</t>
  </si>
  <si>
    <t>CHAMP.MAVAM PASSION 750ML (MORADO-BERRIES)</t>
  </si>
  <si>
    <t>LICORES</t>
  </si>
  <si>
    <t>BAILEYS ESPRESSO CREME 750 ML</t>
  </si>
  <si>
    <t>BAILEYS</t>
  </si>
  <si>
    <t>BAILEYS THE ORIGINAL 750 ML</t>
  </si>
  <si>
    <t>ESPUMANTE RICCADONNA PROSECCO 750 ML</t>
  </si>
  <si>
    <t>BEBIDA ALCOHÓLICA PREPARADA FOUR LOKO BLUE LATA 473 ML</t>
  </si>
  <si>
    <t>FOUR LOKO</t>
  </si>
  <si>
    <t>BEBIDA ALCOHÓLICA PREPARADA FOUR LOKO UVA LATA 473 ML</t>
  </si>
  <si>
    <t>BAILEYS SALT CARAMEL 750 ML</t>
  </si>
  <si>
    <t>LICOR BARDINET MENTA VERDE 700ML</t>
  </si>
  <si>
    <t>BARDINET</t>
  </si>
  <si>
    <t>LICOR JAGERMEISTER 700 ML</t>
  </si>
  <si>
    <t>JAGERMEISTER</t>
  </si>
  <si>
    <t>BEBIDA ALCOHÓLICA PREPARADA FOUR LOKO GREEN LATA 473 ML</t>
  </si>
  <si>
    <t>BEBIDA ALCOHÓLICA PREPARADA FOUR LOKO GOLD LATA 473 ML</t>
  </si>
  <si>
    <t>BEBIDA ALCOHÓLICA PREPARADA FOUR LOKO SANDIA LATA 473 ML</t>
  </si>
  <si>
    <t>BEBIDA ALCOHÓLICA PREPARADA FOUR LOKO PONCHE DE FRUTAS LATA 473ML</t>
  </si>
  <si>
    <t>BEBIDA ALCOHÓLICA  PREPARADA FOUR LOKO MANGO LATA 473 ML</t>
  </si>
  <si>
    <t>PRO-O CREMA BAILEYS ORIGINAL 750 ML + 2 BOLWS</t>
  </si>
  <si>
    <t>LICOR BARDINET SOUR APPLE X 700ML</t>
  </si>
  <si>
    <t>LICOR BARDINET DE CACAO X 700ML</t>
  </si>
  <si>
    <t>LICOR BARDINET CASSIS DE DIJON X 700ML</t>
  </si>
  <si>
    <t>LICOR CACHAZA 51 965 ML</t>
  </si>
  <si>
    <t>CACHAZA</t>
  </si>
  <si>
    <t>VINO MOSCATEL ALVARADO REYES SEMI SECO 750ML</t>
  </si>
  <si>
    <t>VIÑA LOS REYES</t>
  </si>
  <si>
    <t>BOTTEGA PROSECCO DOC 750 ML</t>
  </si>
  <si>
    <t>BOTTEGA</t>
  </si>
  <si>
    <t>CAMPARI BITTER 750 ML</t>
  </si>
  <si>
    <t>CAMPARI</t>
  </si>
  <si>
    <t>CINZANO VERMOUTH BIANCO 750 ML</t>
  </si>
  <si>
    <t>CINZANO</t>
  </si>
  <si>
    <t>LICOR KUYPER PEACH TREE 750 ML</t>
  </si>
  <si>
    <t>LICOR HUITO SWEET 750 ML</t>
  </si>
  <si>
    <t>LICOR BARDINET CURACAO AZUL 700 ML</t>
  </si>
  <si>
    <t>LICOR FERNET BRANCA X 750 ML</t>
  </si>
  <si>
    <t>FERNET</t>
  </si>
  <si>
    <t>LICOR MACHIN X 750 ML</t>
  </si>
  <si>
    <t>SELVA VIRGEN</t>
  </si>
  <si>
    <t>SHERIDAN´S ORIGINAL X 750 ML</t>
  </si>
  <si>
    <t>SHERIDANS</t>
  </si>
  <si>
    <t>LICOR DRAMBUIE 750ML</t>
  </si>
  <si>
    <t>DRAMBUIE</t>
  </si>
  <si>
    <t>LICOR APEROL 750ML</t>
  </si>
  <si>
    <t>APEROL</t>
  </si>
  <si>
    <t>GLENFIDDICH 12 AÑOS 750ML</t>
  </si>
  <si>
    <t>GLENFIDDICH</t>
  </si>
  <si>
    <t>GLENLIVET 12 AÑOS 750ML</t>
  </si>
  <si>
    <t>GLENLIVET</t>
  </si>
  <si>
    <t>GLENLIVET 15 AÑOS 750ML</t>
  </si>
  <si>
    <t>MAKERS MARK 750ML</t>
  </si>
  <si>
    <t>MAKERS</t>
  </si>
  <si>
    <t>AMAYNA PINOT NOIR 750 ML</t>
  </si>
  <si>
    <t>AMAYNA</t>
  </si>
  <si>
    <t>AMAYNA CHARDONNAY 750ML</t>
  </si>
  <si>
    <t>PISCOS</t>
  </si>
  <si>
    <t>PISCO OCUCAJE ACHOLADO GALON 4 LT</t>
  </si>
  <si>
    <t>OCUCAJE</t>
  </si>
  <si>
    <t>BOTIJA PACK TABERNERO (PISCO LA BOTIJA ACHOL.+GINGER+2 VASOS)</t>
  </si>
  <si>
    <t>PACK CHILCANERO TABERNERO (PISCO ED. LIMITADA+GINGER+ 2 VASOS)</t>
  </si>
  <si>
    <t>PISCO QUEIROLO ACHOLADO 750 ML</t>
  </si>
  <si>
    <t>QUEIROLO</t>
  </si>
  <si>
    <t>PACK CHILCANERO (BOT. INTIPALKA QUEBRANTA+GINGER+ 4 VASOS)</t>
  </si>
  <si>
    <t>PISCO UVINA DON DOMINGO VIÑA LOS REYES 750ML</t>
  </si>
  <si>
    <t>PISCO AROMATICO ACHOLADO VIÑA LOS REYES 750ML</t>
  </si>
  <si>
    <t>PISCO AROMATICO ITALIA VIÑA LOS REYES 750ML</t>
  </si>
  <si>
    <t>PISCO TABERNERO LA BOTIJA ITALIA 700ML</t>
  </si>
  <si>
    <t>PISCO TABERNERO ACHOLADO M.V. TRES CEPAS  500 ML</t>
  </si>
  <si>
    <t>PISCO INTIPALKA MV QUEBRANTA 750ML</t>
  </si>
  <si>
    <t>INTIPALKA</t>
  </si>
  <si>
    <t>PISCO OCUCAJE GOTA QUEBRANTA 700ML</t>
  </si>
  <si>
    <t>PISCO PORTON MV ACHOLADO 750 ML</t>
  </si>
  <si>
    <t>PORTON</t>
  </si>
  <si>
    <t>PISCO PORTON MV QUEBRANTA 750ML</t>
  </si>
  <si>
    <t>PISCO TABERNERO LA BOTIJA QUEBRANTA 700 ML</t>
  </si>
  <si>
    <t>PISCO OCUCAJE GOTA ACHOLADO 2 LT</t>
  </si>
  <si>
    <t>PISCO QUEIROLO PURO QUEBRANTA 4 LT</t>
  </si>
  <si>
    <t>PISCO INTIPALKA MV ACHOLADO 750ML</t>
  </si>
  <si>
    <t>PISCO QUEIROLO PURO ITALIA 750 ML</t>
  </si>
  <si>
    <t>PISCO QUEIROLO PURO QUEBRANTA 750 ML</t>
  </si>
  <si>
    <t xml:space="preserve"> 126 dias</t>
  </si>
  <si>
    <t>PISCO TABERNERO LA BOTIJA ACHOLADO  700 ML</t>
  </si>
  <si>
    <t xml:space="preserve"> 341 dias</t>
  </si>
  <si>
    <t>CREMA DE PISCO ORIGINAL TABERNERO 750 ML</t>
  </si>
  <si>
    <t>PISCO SOUR TABERNERO MARACUYA 700ML</t>
  </si>
  <si>
    <t>PISCO SOUR TABERNERO LIMON 700ML</t>
  </si>
  <si>
    <t>PISCO OCUCAJE QUEBRANTA GALON 4 LT</t>
  </si>
  <si>
    <t>PISCO ACHOLADO HACIENDA NARVAEZ X 500 ML</t>
  </si>
  <si>
    <t>HACIENDA NARVAEZ</t>
  </si>
  <si>
    <t>RON BARCELO GRAN AÑEJO 750 ML</t>
  </si>
  <si>
    <t>BARCELO</t>
  </si>
  <si>
    <t>PISCO LA BOTIJA ITALIA 700ML + TUBO</t>
  </si>
  <si>
    <t>PISCO TABERNERO QUEBRANTA LA BOTIJA  2 LTS</t>
  </si>
  <si>
    <t>PISCO TABERNERO ITALIA EDICION LIMITADA 700 ML</t>
  </si>
  <si>
    <t>PISCO TABERNERO ITALIA MOSTO VERDE 500 ML</t>
  </si>
  <si>
    <t>PISCO BIONDI QUEBRANTA X 500ML</t>
  </si>
  <si>
    <t>BIONDI</t>
  </si>
  <si>
    <t>PISCO 4 GALLOS MV ACHOLADO 700ML</t>
  </si>
  <si>
    <t>4 GALLOS</t>
  </si>
  <si>
    <t>PISCO 4 GALLOS MV ITALIA 700ML S/E</t>
  </si>
  <si>
    <t>PISCO BIONDI ACHOLADO 500ML</t>
  </si>
  <si>
    <t>PISCO OCUCAJE GOTA ACHOLADO 700ML</t>
  </si>
  <si>
    <t>PISCO OCUCAJE GOTA ITALIA 700ML</t>
  </si>
  <si>
    <t>PISCO TABERNERO LA BOTIJA ACHOLADO  2LT</t>
  </si>
  <si>
    <t>PISCO VIÑA DE ORO PURO NEGRA CRIOLLA 750 ML</t>
  </si>
  <si>
    <t>VIÑAS DE ORO</t>
  </si>
  <si>
    <t>PISCO VIÑA DE ORO PURO QUEBRANTA 750 ML</t>
  </si>
  <si>
    <t>PISCO TABERNERO LA BOTIJA ACHOLADO  700 ML + TUBO</t>
  </si>
  <si>
    <t xml:space="preserve"> 308 dias</t>
  </si>
  <si>
    <t>CREMA DE PISCO LUCUMA 750 ML</t>
  </si>
  <si>
    <t>PISCO TABERNERO LA BOTIJA ACHOLADO  700 ML + VASO</t>
  </si>
  <si>
    <t>PISCO OCUCAJE GOTA QUEBRANTA 2 LT</t>
  </si>
  <si>
    <t>PISCO LA BOTIJA QUEBRANTA 700ML + TUBO</t>
  </si>
  <si>
    <t>PISCO TABERNERO ACHOLADO EDICION LIMITADA</t>
  </si>
  <si>
    <t>PISCO TABERNERO QUEBRANTA EDICION LIMITADA 700ML</t>
  </si>
  <si>
    <t xml:space="preserve"> 181 dias</t>
  </si>
  <si>
    <t>PISCO TABERNERO QUEBRANTA MOSTO VERDE 500ML</t>
  </si>
  <si>
    <t>PISCO SOUR TABERNERO MANGO 700ML</t>
  </si>
  <si>
    <t>PISCO TRES GENERACIONES QUEBRANTA X 500 ML</t>
  </si>
  <si>
    <t>TRES GENERACION</t>
  </si>
  <si>
    <t>QUEIROLO BLANCO RESERVADO S/S X 750 ML</t>
  </si>
  <si>
    <t>PISCO HUACO QUEBRANTA NEGRO X 750 ML</t>
  </si>
  <si>
    <t>PISCO CUATRO GALLOS COLECCION ARTISTA ACHOLADO X 750 ML</t>
  </si>
  <si>
    <t>CUATRO GALLOS</t>
  </si>
  <si>
    <t>PISCO CUATRO GALLOS COLECCION ARTISTA ITALIA X 750 ML</t>
  </si>
  <si>
    <t>PISCO CUATRO GALLOS COLECCION ARTISTA QUEBRANTA X 750 ML</t>
  </si>
  <si>
    <t>PISCO VARGAS PURO X 750 ML</t>
  </si>
  <si>
    <t>PISCO TABERNERO QUEBRANTA 250 ML</t>
  </si>
  <si>
    <t>PISCO SOUR TABERNERO PIÑA COLADA 700ML</t>
  </si>
  <si>
    <t>PISCO TABERNERO TORONTEL MOSTO VERDE 500 ML</t>
  </si>
  <si>
    <t>PISCO ITALIANO MISTELA TABERNERO 750ML</t>
  </si>
  <si>
    <t>PISCANO MARACUYA 275 ML</t>
  </si>
  <si>
    <t>PISCANO</t>
  </si>
  <si>
    <t>PISCANO CRANBERRY 275 ML</t>
  </si>
  <si>
    <t>PISCANO MANZANA 275 ML</t>
  </si>
  <si>
    <t>PISCANO LIMON 275 ML</t>
  </si>
  <si>
    <t>PISCANO NARANJA 275 ML</t>
  </si>
  <si>
    <t>PISCANO PISCO SOUR PIÑA COLADA 700 ML</t>
  </si>
  <si>
    <t>PISCANO PISCO SOUR MARACUYA 700 ML</t>
  </si>
  <si>
    <t>PISCO SOUR TABERNERO CHICHA MORADA 700ML</t>
  </si>
  <si>
    <t>RONES</t>
  </si>
  <si>
    <t>RON CAPITAN MORGAN 700ML</t>
  </si>
  <si>
    <t>CAPITAN MORGAN</t>
  </si>
  <si>
    <t>RON FLOR DE CAÑA 04 AÑOS 750ML</t>
  </si>
  <si>
    <t>FLOR DE CAÑA</t>
  </si>
  <si>
    <t>RON CARTAVIO BLACK 750 ML</t>
  </si>
  <si>
    <t>RON CARTAVIO BLANCO X 750 ML</t>
  </si>
  <si>
    <t>RON CARTAVIO BLACK 1 LT</t>
  </si>
  <si>
    <t>RON APPLETON ESTATE SIGNATURE BLEND 750ML (New)</t>
  </si>
  <si>
    <t>APPLETON</t>
  </si>
  <si>
    <t>RON BACARDI AÑEJO 750ML</t>
  </si>
  <si>
    <t>BACARDI</t>
  </si>
  <si>
    <t>RON BARCELO AÑEJO 750ML</t>
  </si>
  <si>
    <t>RON BARCELO IMPERIAL 750 ML</t>
  </si>
  <si>
    <t>RON FLOR DE CAÑA 05 AÑOS 750ML</t>
  </si>
  <si>
    <t>RON FLOR DE CAÑA 07 AÑOS 750ML</t>
  </si>
  <si>
    <t>RON FLOR DE CAÑA 12 AÑOS 750 ML</t>
  </si>
  <si>
    <t>RON HAVANA CLUB 7 AÑOS 750ML</t>
  </si>
  <si>
    <t>HAVANA CLUB</t>
  </si>
  <si>
    <t>RON HAVANA CLUB AÑEJO ESPECIAL 700ML</t>
  </si>
  <si>
    <t>RON HAVANA CLUB AÑEJO RESERVA 750ML</t>
  </si>
  <si>
    <t>BOT</t>
  </si>
  <si>
    <t>RON MEDELLIN EXTRA AÑEJO 8 AÑOS  750ML</t>
  </si>
  <si>
    <t>MEDELLIN</t>
  </si>
  <si>
    <t>RON VIEJO DE CALDAS 3 AÑOS 750ML</t>
  </si>
  <si>
    <t>VIEJO DE CALDAS</t>
  </si>
  <si>
    <t>RON ZACAPA AMBAR 12 AÑOS 750ML</t>
  </si>
  <si>
    <t>ZACAPA</t>
  </si>
  <si>
    <t>RON CARTAVIO XO 750ML</t>
  </si>
  <si>
    <t>RON BACARDI CARTA DE ORO 750 ML</t>
  </si>
  <si>
    <t>RON CABO BLANCO BLACK 750 ML</t>
  </si>
  <si>
    <t>CABO BLANCO</t>
  </si>
  <si>
    <t>RON CABO BLANCO BLACK 1 LT</t>
  </si>
  <si>
    <t>RON CABO BLANCO DURAZNO 1 LT</t>
  </si>
  <si>
    <t>RON CARTAVIO SELECTO 5 AÑOS 750 ML</t>
  </si>
  <si>
    <t>RON MEDELLIN 3 AÑOS 750ML</t>
  </si>
  <si>
    <t>RON ABUELO AÑEJO 1 LT + COCA COLA 1.5 LT</t>
  </si>
  <si>
    <t>ABUELO</t>
  </si>
  <si>
    <t>RON ZACAPA CENTENARIO XO 750ML</t>
  </si>
  <si>
    <t>RON CARTAVIO B BARREL X 750 ML</t>
  </si>
  <si>
    <t>RON AGRICOLA TRESS MONTES 750 ML</t>
  </si>
  <si>
    <t>RON FLOR DE CAÑA 18 AÑOS 750ML</t>
  </si>
  <si>
    <t>RON CARTAVIO BLACK 250 ML</t>
  </si>
  <si>
    <t>RON DIPLOMATICO RESERV EXCLUSIVA 750ML</t>
  </si>
  <si>
    <t>DIPLOMATICO</t>
  </si>
  <si>
    <t>RON CARTAVIO SELECTO BLACK 5 AÑOS 750ML</t>
  </si>
  <si>
    <t>PRO-V  RON ABUELO AÑEJO X 750ML</t>
  </si>
  <si>
    <t>LICOR BARDINET TRIPLE SEC BLANCO 700ML</t>
  </si>
  <si>
    <t>RON APPLETON ESTATE RARE BLEND 12 AÑOS 750ML (NEW)</t>
  </si>
  <si>
    <t>RON ABUELO 12 AÑOS 750ML</t>
  </si>
  <si>
    <t>RON ABUELO 7 AÑOS 750ML</t>
  </si>
  <si>
    <t>RON VIEJO DE CALDAS 5 AÑOS 750ML</t>
  </si>
  <si>
    <t xml:space="preserve"> 960 dias</t>
  </si>
  <si>
    <t>RON ZACAPA 23 AÑOS 750ML</t>
  </si>
  <si>
    <t>RON CARTAVIO SOLERA 750ML</t>
  </si>
  <si>
    <t>RON BARBANEGRA BLACK 3 AÑOS X 750 ML</t>
  </si>
  <si>
    <t xml:space="preserve"> 475 dias</t>
  </si>
  <si>
    <t>RON CABO BLANCO LIMON 1 LT</t>
  </si>
  <si>
    <t>RON CARTAVIO SUPERIOR 1LT</t>
  </si>
  <si>
    <t>RON KINGSTON 62 GOLD 750 ML</t>
  </si>
  <si>
    <t>KINGSTON 62</t>
  </si>
  <si>
    <t>CARTAVIO HIT CUBA LIBRE 355 ML</t>
  </si>
  <si>
    <t>CARTAVIO HIT MOJITO 355 ML</t>
  </si>
  <si>
    <t>CARTAVIO HIT PIÑA COLADA 355 ML</t>
  </si>
  <si>
    <t>RON KINGSTON 62 BLANCO 750 ML</t>
  </si>
  <si>
    <t>RON CALAZAN AÑEJO ESPECIAL 700ML</t>
  </si>
  <si>
    <t>CALAZAN</t>
  </si>
  <si>
    <t>RON CARTAVIO SUPERIOR 250ML</t>
  </si>
  <si>
    <t>CARTAVIO HIT CHILCANO DE RON 355 ML</t>
  </si>
  <si>
    <t>CARTAVIO HIT CUBA LIBRE BOTELLA 355 ML</t>
  </si>
  <si>
    <t>CARTAVIO HIT MOJITO LATA 355 ML</t>
  </si>
  <si>
    <t>RON AGRICOLA TRESS MONTES 250 ML</t>
  </si>
  <si>
    <t>RON HAVANA CLUB 3 AÑOS 750 ML</t>
  </si>
  <si>
    <t>RON VIEJO DE CALDAS 8 AÑOS 750ML</t>
  </si>
  <si>
    <t>RON CARTAVIO SUPERIOR 750ML</t>
  </si>
  <si>
    <t>RON CARTAVIO COCO 750ML</t>
  </si>
  <si>
    <t>RON CARTAVIO LIMON 750ML</t>
  </si>
  <si>
    <t>CARTAVIO HIT CUBA LIBRE LATA 355 ML</t>
  </si>
  <si>
    <t>RON CARTAVIO BLANCO X 1 LT</t>
  </si>
  <si>
    <t>PACK CARTAVIO SAB. DURAZNO 750ML + JUGO DE MARACUYA 1LT</t>
  </si>
  <si>
    <t>PACK CARTAVIO SAB. COCO 750ML + JUGO DE PIÑA 1LT</t>
  </si>
  <si>
    <t>PACK CARTAVIO SAB. LIMON 750ML + COCA COLA 1.5LT S/AZ</t>
  </si>
  <si>
    <t>TEQUILAS</t>
  </si>
  <si>
    <t>TEQUILA JOSE CUERVO ESPECIAL RUBIO 750ML</t>
  </si>
  <si>
    <t>JOSE CUERVO</t>
  </si>
  <si>
    <t xml:space="preserve"> 276 dias</t>
  </si>
  <si>
    <t>TEQUILA JIMADOR REPOSADO 750ML</t>
  </si>
  <si>
    <t>JIMADOR</t>
  </si>
  <si>
    <t>TEQUILA JOSE CUERVO ESPECIAL BLANCO 750ML</t>
  </si>
  <si>
    <t xml:space="preserve"> 205 dias</t>
  </si>
  <si>
    <t>TEQUILA PATRON AÑEJO 750ML</t>
  </si>
  <si>
    <t>PATRON AÑEJO</t>
  </si>
  <si>
    <t>TEQUILA JOSE CUERVO RUBIO 750ML</t>
  </si>
  <si>
    <t>TEQUILA JOSE CUERVO SILVER(BLANCO) 750ML</t>
  </si>
  <si>
    <t>TEQUILA SAUZA RUBIO X 750ML</t>
  </si>
  <si>
    <t>SAUZA</t>
  </si>
  <si>
    <t>TEQUILA JOSE CUERVO 1800 RESERVA 750ML</t>
  </si>
  <si>
    <t>VINOS</t>
  </si>
  <si>
    <t>GRAN VINO BORGOÑA SEMI SECO VIÑA LOS REYES 750ML</t>
  </si>
  <si>
    <t>PACK VINO VIÑA LOS REYES BORGOÑA 750ML + COPA</t>
  </si>
  <si>
    <t>PACK VINO VIÑA LOS REYES ROSE 750ML + COPA</t>
  </si>
  <si>
    <t>VINO TABERNERO GRAN ROSE SEMISECO AFRUTADO 750ML</t>
  </si>
  <si>
    <t>VINO TABERNERO BORGOÑA TINTO SEMISECO 750ML</t>
  </si>
  <si>
    <t>VINO TABERNERO BORGOÑA SELECCIÓN 750ML</t>
  </si>
  <si>
    <t>SANGRIA TABERNERO 1LT</t>
  </si>
  <si>
    <t>VINO TABERNERO GRAN TINTO FINA RESERVA 750ML</t>
  </si>
  <si>
    <t>VINO TABERNERO CABERNET SAUVIGNON 750ML</t>
  </si>
  <si>
    <t>VINO INTIPALKA MALBEC 750ML</t>
  </si>
  <si>
    <t>PACK X 2 VINO TABERNERO BORGOÑA 750 ML+ 2 VASOS</t>
  </si>
  <si>
    <t>VINO QUEIROLO GRAN BORGOÑA 750 ML</t>
  </si>
  <si>
    <t>VINO INTIPALKA MALBEC-MERLOT RESERVA 750ML</t>
  </si>
  <si>
    <t>VINO C/T CASILLERO DEL DIABLO CAB. SAUV. 750 ML</t>
  </si>
  <si>
    <t>CASILLERO DEL DIABLO</t>
  </si>
  <si>
    <t>VINO OCUCAJE BORGOÑA 750 ML</t>
  </si>
  <si>
    <t>VINO QUEIROLO ROSE 750 ML</t>
  </si>
  <si>
    <t>GRAN VINO BLANCO VIÑA LOS REYES 750ML</t>
  </si>
  <si>
    <t>GRAN VINO ROSE SEMI SECO VIÑA LOS REYES 750ML</t>
  </si>
  <si>
    <t>GRAN VINO TINTO SEMI SECO VIÑA LOS REYES 750ML</t>
  </si>
  <si>
    <t xml:space="preserve"> 496 dias</t>
  </si>
  <si>
    <t>VINO MANZANILLA PERFECTO AMOR VIÑA LOS REYES 750ML</t>
  </si>
  <si>
    <t>PACK VINO VIÑA LOS REYES BORGOÑA 750ML + SACACORCHO</t>
  </si>
  <si>
    <t>PACK VINO VIÑA LOS REYES BORGOÑA 750ML + CENICERO</t>
  </si>
  <si>
    <t>PACK VINO VIÑA LOS REYES ROSE + SACARCOCHO</t>
  </si>
  <si>
    <t>VINO TABERNERO GRAN TINTO SEMISECO 750ML</t>
  </si>
  <si>
    <t>VINO TABERNERO BORGOÑA TUYO SEMISECO 750ML</t>
  </si>
  <si>
    <t>VINO TABERNERO BORGOÑA SEMISECO 1.5 LTS</t>
  </si>
  <si>
    <t>VINO TABERNERO GRAN ROSE SELECCIÓN 750ML</t>
  </si>
  <si>
    <t>VINO TABERNERO OPORTO EL FRAYLE 750ML</t>
  </si>
  <si>
    <t>VINO TABERNERO GRAN BLANCO FINA RESERVA 750ML</t>
  </si>
  <si>
    <t>VINO TABERNERO BLANCO DE BLANCOS 750ML</t>
  </si>
  <si>
    <t>VINO TABERNERO VITTORIA CAB. SAUV RESERVA 750ML</t>
  </si>
  <si>
    <t>VINO TABERNERO VITTORIA MUSCAT ROSSO 750ML</t>
  </si>
  <si>
    <t>VINO TABERNERO SHARE LATA BORGOÑA 310 ML</t>
  </si>
  <si>
    <t>VINO INTIPALKA CHARDONAY 750ML</t>
  </si>
  <si>
    <t>VINO INTIPALKA SAUVIGNON BLANC 750ML</t>
  </si>
  <si>
    <t>VINO CLOS DE PIRQUE BLANCO TETRA 1 LITRO</t>
  </si>
  <si>
    <t>CLOS</t>
  </si>
  <si>
    <t>ESPUMANTE TABERNERO BRUT 750ML</t>
  </si>
  <si>
    <t xml:space="preserve"> 923 dias</t>
  </si>
  <si>
    <t>ESPUMANTE OCUCAJE CLASICO 750ML</t>
  </si>
  <si>
    <t>LICOR GENTLEMAN JACK 750 ML</t>
  </si>
  <si>
    <t>JACK DANIELDS</t>
  </si>
  <si>
    <t>VINO OPORTO DEL ABUELO 750 ML</t>
  </si>
  <si>
    <t>VINO TACAMA GRAN TINTO 750 ML</t>
  </si>
  <si>
    <t>TACAMA</t>
  </si>
  <si>
    <t>VINO TACAMA SELEC. ESPECIAL 750 ML</t>
  </si>
  <si>
    <t>VINO TABERNERO VITTORIA MALBEC RESERVA 750ML</t>
  </si>
  <si>
    <t>VINO TABERNERO GRAN BLANCO 750ML</t>
  </si>
  <si>
    <t>VINO TABERNERO VITTORIA RESERVA SYRAH 750ML</t>
  </si>
  <si>
    <t>VINO TABERNERO GRAN ROSE SEMISECO 750ML + 2 VASOS</t>
  </si>
  <si>
    <t>VINO TABERNERO VITTORIA CABERNET SAUV 750ML</t>
  </si>
  <si>
    <t>VINO TACAMA GRAN BLANCO 750 ML</t>
  </si>
  <si>
    <t xml:space="preserve"> 316 dias</t>
  </si>
  <si>
    <t>VINO TACAMA TINTO SEMI SECO 750 ML</t>
  </si>
  <si>
    <t>VINO TINTO SECO ALVARADO REYES 750ML</t>
  </si>
  <si>
    <t>ALVARADO REYES</t>
  </si>
  <si>
    <t>VINO BORGOÑA HACIENDA NARVAEZ X 750 ML</t>
  </si>
  <si>
    <t>VINO HACIENDA NARVAEZ 2 LT</t>
  </si>
  <si>
    <t>VINO BORGOÑA HACIENDA NARVAEZ 4 LT</t>
  </si>
  <si>
    <t>VINO PERFECTO AMOR HACIENDA NARVAEZ 500 ML</t>
  </si>
  <si>
    <t>ESPUMANTE PRIMADONA QUEIROLO 750ML</t>
  </si>
  <si>
    <t>VINO TACAMA BLANCO DE BLANCOS 750 ML</t>
  </si>
  <si>
    <t>VINO FRONTERA CAB. SAUV. 750 ML</t>
  </si>
  <si>
    <t>FRONTERA</t>
  </si>
  <si>
    <t>ESPUMANTE CHANDON ROSE BRUT 750 ML</t>
  </si>
  <si>
    <t>CHANDON</t>
  </si>
  <si>
    <t>ESPUMANTE CHANDON EXTRA BRUT 750 ML</t>
  </si>
  <si>
    <t>ESPUMANTE CHANDON BLANCO 750 ML</t>
  </si>
  <si>
    <t>SANGRIA QUEIROLO TINTA 1 LT</t>
  </si>
  <si>
    <t>VINO OCUCAJE BLANCO SEMISECO 750 ML</t>
  </si>
  <si>
    <t>VINO OCUCAJE ROSE 750 ML</t>
  </si>
  <si>
    <t>VINO QUEIROLO MAGDALENA 750 ML</t>
  </si>
  <si>
    <t>VINO QUEIROLO MALBEC 750 ML</t>
  </si>
  <si>
    <t>QUEIROLO SAUV. BLANCO X 750 ML</t>
  </si>
  <si>
    <t>VINO TABERNERO GRAN ROSE TUYO SEMISECO 750ML</t>
  </si>
  <si>
    <t>VINO BORGOÑA QOSQO 750 ML</t>
  </si>
  <si>
    <t>QOSQO</t>
  </si>
  <si>
    <t>VINO GRAN ROSE QOSQO 750 ML</t>
  </si>
  <si>
    <t>PACK 2 VINO BORGOÑA + COPA QOSQO 750 ML</t>
  </si>
  <si>
    <t>PACK 2 VINO BORGOÑA + SACACORCHO QOSQO 750 ML</t>
  </si>
  <si>
    <t>CREMA DE PISCO CAFE HACIENDA NARVAEZ X 500 ML</t>
  </si>
  <si>
    <t>CREMA DE PISCO ALGARROBINA HACIENDA NARVAEZ X 500 ML</t>
  </si>
  <si>
    <t>COCTEL TRES LECHES HACIENDA NARVAZ  X 750 ML</t>
  </si>
  <si>
    <t>VINO TACAMA ROSE SEMISECO 750 ML</t>
  </si>
  <si>
    <t>PACK 2 VINO BORGOÑA + 2 COPITAS QOSQO 750 ML</t>
  </si>
  <si>
    <t xml:space="preserve"> 375 dias</t>
  </si>
  <si>
    <t>PACK 2 VINO BORGOÑA + COPA FLAUTA QOSQO 750 ML</t>
  </si>
  <si>
    <t xml:space="preserve"> 415 dias</t>
  </si>
  <si>
    <t>PACK 2 VINO GRAN ROSE + COPA FLAUTA QOSQO 750 ML</t>
  </si>
  <si>
    <t>GRAN VINO BORGOÑA SEMI SECO VIÑA LOS REYES 4LT</t>
  </si>
  <si>
    <t>GRAN VINO BORGOÑA SEMI SECO VIÑA LOS REYES 2LT</t>
  </si>
  <si>
    <t>VINO TABERNERO ESPECIAL 750ML</t>
  </si>
  <si>
    <t>VINO TABERNERO ESPECIAL ROSE 750ML</t>
  </si>
  <si>
    <t>VINO TABERNERO BLANCO SEMISECO 750ML</t>
  </si>
  <si>
    <t>VINO TABERNERO GRAN ROSE SEMISECO 1.5 LT</t>
  </si>
  <si>
    <t>VINO TABERNERO BORGOÑA SEMISECO 375ML</t>
  </si>
  <si>
    <t>VINO TABERNERO BORGOÑA SEMISECO 187.5ML</t>
  </si>
  <si>
    <t>VINO TABERNERO GRAN TINTO FINA RESERVA 375ML</t>
  </si>
  <si>
    <t>VINO TABERNERO GRAN TINTO FINA RESERVA 187.5ML</t>
  </si>
  <si>
    <t>VINO TABERNERO CABERNET SAUVIGNON 375ML</t>
  </si>
  <si>
    <t>VINO TABERNERO BLANCO DE BLANCOS 375ML</t>
  </si>
  <si>
    <t>VINO TABERNERO MUSCAT DE ALEJANDRIA 750ML</t>
  </si>
  <si>
    <t>VINO TABERNERO DEMISEC  750ML</t>
  </si>
  <si>
    <t>VINO TABERNERO TACAMA BRUT 750ML</t>
  </si>
  <si>
    <t>VINO TABERNERO SHARE BORGOÑA 275 ML</t>
  </si>
  <si>
    <t>VINO CLOS DE PIRQUE TINTO CABERNET TETRA 1 LITRO</t>
  </si>
  <si>
    <t xml:space="preserve"> 388 dias</t>
  </si>
  <si>
    <t>VINO GATO BLANCO TETRA 1 LITRO</t>
  </si>
  <si>
    <t>GATO</t>
  </si>
  <si>
    <t xml:space="preserve"> 290 dias</t>
  </si>
  <si>
    <t>VINO GATO TINTO TETRA 1 LITRO</t>
  </si>
  <si>
    <t>ESPUMANTE TABERNERO ESPECIAL 750ML</t>
  </si>
  <si>
    <t>ESPUMANTE PRIMADO QUEIROLO 750ML</t>
  </si>
  <si>
    <t>LICOR FRANGELICO DE AVELLANAS 750 ML</t>
  </si>
  <si>
    <t>FRANGELICO</t>
  </si>
  <si>
    <t>VINO MARQUES DE CACERES TINTO 750ML</t>
  </si>
  <si>
    <t>MARQUES</t>
  </si>
  <si>
    <t>VINO HUENTALA GRAN SOMBRERO 750 ML</t>
  </si>
  <si>
    <t>VINO DOÑA PAULA BLUE EDITION 750ML</t>
  </si>
  <si>
    <t>DOÑA PAULA</t>
  </si>
  <si>
    <t>VINO DOÑA PAULA BLACK EDITION 750ML</t>
  </si>
  <si>
    <t>VINO DOÑA PAULA LOS CARDOS CHARDONNAY 750ML</t>
  </si>
  <si>
    <t>VINO DOÑA PAULA LOS RED BLEND 750ML</t>
  </si>
  <si>
    <t>VINO TABERNERO PACK ACHOLADO 700ML</t>
  </si>
  <si>
    <t>VINO TABERNERO SHARE ROSE 275 ML</t>
  </si>
  <si>
    <t>VINO TABERNERO SHARE ROSE 310 ML</t>
  </si>
  <si>
    <t>PACK DUO HACIENDA NARVAEZ</t>
  </si>
  <si>
    <t>VINO ROSE HACIENDA NARVAEZ 750 ML</t>
  </si>
  <si>
    <t xml:space="preserve"> 510 dias</t>
  </si>
  <si>
    <t>VINO BLANCO HACIENDA NARVAEZ</t>
  </si>
  <si>
    <t>VINO SANTA JULIA RES. CAB. SAUV 750 ML</t>
  </si>
  <si>
    <t>SANTA JULIA</t>
  </si>
  <si>
    <t>VINO BLANCO CASILLERO DEL DIABLO CAB. SAUV. 750 ML</t>
  </si>
  <si>
    <t>VINO FRONTERA SAUV. BLANCO 750 ML</t>
  </si>
  <si>
    <t>VINO SANTA JULIA MALBEC 750ML</t>
  </si>
  <si>
    <t>VINO TABERNERO VITTORIA MALBEC 750ML</t>
  </si>
  <si>
    <t>VINO OCUCAJE BORGOÑA 1.5 LT</t>
  </si>
  <si>
    <t>VINO OCUCAJE ROSE 1.5 LT</t>
  </si>
  <si>
    <t>VINO OCUCAJE BORGOÑA 187.5 ML</t>
  </si>
  <si>
    <t>VINO DEL SANTO GRIAL DE MISA 750 ML</t>
  </si>
  <si>
    <t>VINO QUEIROLO GRAN ROSE 2LT</t>
  </si>
  <si>
    <t>VINO QUEIROLO GRAN BORGOÑA 2LT</t>
  </si>
  <si>
    <t>VINO TABERNERO GRAN ROSE SEMI SECO 750ML</t>
  </si>
  <si>
    <t>VINO BORGOÑA BLANCO QOSQO 750 ML</t>
  </si>
  <si>
    <t>VINO QUEIROLO GRAN BORGOÑA WINE BOX  2 LT</t>
  </si>
  <si>
    <t>VINO QUEIROLO GRAN ROSE WINE BOX  2 LT</t>
  </si>
  <si>
    <t>COCTEL DE UVA "MOSHACO" X 500 ML</t>
  </si>
  <si>
    <t>COCTEL DE MARACUYA "MOSHACO" X 500 ML</t>
  </si>
  <si>
    <t>MACERADO DE CEREZA JADE HACIENDA NARVAEZ 500 ML</t>
  </si>
  <si>
    <t>MACERADO DE PASAS RUBIAS HACIENDA NARVAEZ 500 ML</t>
  </si>
  <si>
    <t>MACERADO DE AGUAYMANTO HACIENDA NARVAEZ 500 ML</t>
  </si>
  <si>
    <t>MACERADO DE CEREZA RUBI HACIENDA NARVAEZ 500 ML</t>
  </si>
  <si>
    <t>MACERADO DE CEREZA SELVA HACIENDA NARVAEZ 500 ML</t>
  </si>
  <si>
    <t xml:space="preserve"> 2471 dias</t>
  </si>
  <si>
    <t>ESPUMANTE ESPECIAL VIÑA LOS REYES 750ML</t>
  </si>
  <si>
    <t xml:space="preserve"> 236 dias</t>
  </si>
  <si>
    <t>VINO FELIX CALLEJO 2006 X 750ML</t>
  </si>
  <si>
    <t>CALLEJO</t>
  </si>
  <si>
    <t>VINO ROCCA DELLE MACÌE CHIANTI CLASSICO RISERVA 750ML</t>
  </si>
  <si>
    <t>ROCCA DELLE</t>
  </si>
  <si>
    <t>VINO TABERNERO VITTORIA MUSCAT 750ML</t>
  </si>
  <si>
    <t>VINO CAMPILLO ROSE 750 ML</t>
  </si>
  <si>
    <t>CAMPILLO</t>
  </si>
  <si>
    <t>VINO EL NIÑO DE CAMPILLO 750 ML</t>
  </si>
  <si>
    <t>VINO PORTIA TRIENNIA 750 ML</t>
  </si>
  <si>
    <t>PORTIA</t>
  </si>
  <si>
    <t>VINO PORTIA PRIMA DO RIBERA DEL DUERO 750 ML</t>
  </si>
  <si>
    <t>VINO PORTIA RUEDA 750 ML</t>
  </si>
  <si>
    <t>VINO GRAN SOMBRERO MALBEC 750 ML</t>
  </si>
  <si>
    <t>GRAN SOMBRERO</t>
  </si>
  <si>
    <t>VINO GRAN SOMBRERO CABERNET SAUVIGNON 750 ML</t>
  </si>
  <si>
    <t>VINO GRAN SOMBRERO CABERNET FRANC 750 ML</t>
  </si>
  <si>
    <t>VINO ZORRO SALVAJE DE UCO SAUVIGNON BLANC 750 ML</t>
  </si>
  <si>
    <t>ZORRO SALVAJE</t>
  </si>
  <si>
    <t>VINO DOÑA PAULA MALBEC / HORECAS 750 ML</t>
  </si>
  <si>
    <t>VINO INTIMO MALBEC 750ML</t>
  </si>
  <si>
    <t>HUMBERTO CANALE</t>
  </si>
  <si>
    <t>VINO INTIMO CABERNET MERLOT MALBEC 750 ML</t>
  </si>
  <si>
    <t>VINO HERMANDAD MALBEC 750 ML</t>
  </si>
  <si>
    <t>HERMANDAD</t>
  </si>
  <si>
    <t>VINO HERMANDAD BLEND 750 ML</t>
  </si>
  <si>
    <t>VINO HERMANDAD CABERNET FRANC 750 ML</t>
  </si>
  <si>
    <t>VINO CEPAS CHENIN CHARDONAY 750 ML</t>
  </si>
  <si>
    <t>CEPAS</t>
  </si>
  <si>
    <t>VINO CEPAS MALBEC BONARDA 750 ML</t>
  </si>
  <si>
    <t>VINO HUMBERTO CANALE ESTATE CABERNET SAUVIGNON 750 ML</t>
  </si>
  <si>
    <t>VINO HUMBERTO CANALE CABERNET MERLOT 750 ML</t>
  </si>
  <si>
    <t>VINO HUMBERTO CANALE STATE SAUVIGNON BLANC 750 ML</t>
  </si>
  <si>
    <t>VINO COSECHA CABERNET SAUVIGNON 750 ML</t>
  </si>
  <si>
    <t>COSECHA</t>
  </si>
  <si>
    <t>VINO COSECHA CARMENERE 750 ML</t>
  </si>
  <si>
    <t>VINO COSECHA SAUVIGNON BLANC 750 ML</t>
  </si>
  <si>
    <t>VINO BORGOÑA QOSQO 750 ML + VASO PLASTICO</t>
  </si>
  <si>
    <t>COMBO PANE.BAUDUCO X 750 GR + VINO GRAN ROSE QOSQO X 750ML</t>
  </si>
  <si>
    <t>CREMA DE PISCO TRES LECHES  HACIENDA NARVAEZ X 500 ML</t>
  </si>
  <si>
    <t>CREMA DE PISCO CHOCOLATE  HACIENDA NARVAEZ X 500 ML</t>
  </si>
  <si>
    <t>CREMA DE PISCO LUCUMA  HACIENDA NARVAEZ X 500 ML</t>
  </si>
  <si>
    <t>CREMA DE PISCO FRESA  HACIENDA NARVAEZ X 500 ML</t>
  </si>
  <si>
    <t>CREMA DE PISCO COCO HACIENDA NARVAEZ X 500 ML</t>
  </si>
  <si>
    <t>GRAN VINO BORGOÑA SEMI SECO VIÑA X 750ML + CARRETA</t>
  </si>
  <si>
    <t>GRAN VINO BORGOÑA SEMI SECO VIÑA X 750ML + BARCO</t>
  </si>
  <si>
    <t>VODKAS</t>
  </si>
  <si>
    <t>MIKE'S LIMONADA + MARACUYA 355 ML</t>
  </si>
  <si>
    <t>MIKE'S</t>
  </si>
  <si>
    <t>MIKE'S FRESA 355 ML</t>
  </si>
  <si>
    <t>MIKE'S LIMONADA + VODKA 355 ML</t>
  </si>
  <si>
    <t>VODKA RUSSKAYA 750ML</t>
  </si>
  <si>
    <t>RUSSKAYA</t>
  </si>
  <si>
    <t>VODKA SMIRNOFF ICE ORIGINAL 350ML</t>
  </si>
  <si>
    <t>SMIRNOFF</t>
  </si>
  <si>
    <t>VODKA ABSOLUT BLUE 750ML</t>
  </si>
  <si>
    <t>ABSOLUT</t>
  </si>
  <si>
    <t>VODKA SMIRNOFF ICE MANZANA 350ML</t>
  </si>
  <si>
    <t>VODKA SMIRNOFF GREEN APPLE X 750M</t>
  </si>
  <si>
    <t>VODKA SKYY ORIGINAL 750ML</t>
  </si>
  <si>
    <t>SKYY</t>
  </si>
  <si>
    <t>VODKA SMIRNOFF RED 750ML</t>
  </si>
  <si>
    <t xml:space="preserve"> 325 dias</t>
  </si>
  <si>
    <t>VODKA RUSSKAYA APPLE 750ML</t>
  </si>
  <si>
    <t>VODKA RUSSKAYA BLACK 750ML</t>
  </si>
  <si>
    <t>VODKA ABSOLUT MANDRIN 750 ML</t>
  </si>
  <si>
    <t>VODKA ABSOLUT RASPABERRI 750 ML</t>
  </si>
  <si>
    <t>RUSSKAYA WILD XTREME WATERMELON 355ML</t>
  </si>
  <si>
    <t>RUSSKAYA WILD TROPICAL ORANGE 355ML</t>
  </si>
  <si>
    <t>RUSSKAYA WILD PASION FRUIT 355ML</t>
  </si>
  <si>
    <t>VODKA SKYY PREMIUN 750ML</t>
  </si>
  <si>
    <t>VODKA SKYY RASPBERRY 750ML</t>
  </si>
  <si>
    <t>VODKA SKYY CITRUS 750ML</t>
  </si>
  <si>
    <t>VODKA CIROC X 750 ML</t>
  </si>
  <si>
    <t>CIROC</t>
  </si>
  <si>
    <t>VODKA FINLANDIA X 750 ML</t>
  </si>
  <si>
    <t>FINLANDIA</t>
  </si>
  <si>
    <t>VODKA GREY GOOSE X 375 ML</t>
  </si>
  <si>
    <t>GREY GOOSE</t>
  </si>
  <si>
    <t>VODKA GREY GOOSE X 750 ML</t>
  </si>
  <si>
    <t>RUSSKAYA WILD SEX ON THE BEACH 355 ML</t>
  </si>
  <si>
    <t>RUSSKAYA WILD XTREME BLUE 355 ML</t>
  </si>
  <si>
    <t>VINO TABERNERO TINTO PAIS 750 ML</t>
  </si>
  <si>
    <t>VODKA RUSSKAYA PINK 750ML</t>
  </si>
  <si>
    <t>VODKA ABSOLUT PEARS X 750ML</t>
  </si>
  <si>
    <t>VODKA DANZKA STANDARD 750ML</t>
  </si>
  <si>
    <t>DANZKA</t>
  </si>
  <si>
    <t>VODKA DANZKA CITRON 750ML</t>
  </si>
  <si>
    <t>VODKA DANZKA GRAPEFRUIT X 750 ML</t>
  </si>
  <si>
    <t>VODKA DANZKA CRANBERYRAZ X 750 ML</t>
  </si>
  <si>
    <t>RUSSKAYA WILD FRESH APPLE 355ML</t>
  </si>
  <si>
    <t>RUSSKAYA WILD XTREME APPLETINI 355ML</t>
  </si>
  <si>
    <t>VODKA ABSOLUT PINEAPPLE MARTINE 355ML</t>
  </si>
  <si>
    <t>RUSSKAYA WILD SEX ON THE BEACH LATA 355 ML</t>
  </si>
  <si>
    <t>RUSSKAYA WILD PASION FRUIT LATA 355ML</t>
  </si>
  <si>
    <t>SMIRNOFF ICE APPLE BOTX 355 ML</t>
  </si>
  <si>
    <t>ABSOLUT MANGO MULE 355 ML</t>
  </si>
  <si>
    <t>ABSOLUT BERRY VODKARITA 355 ML</t>
  </si>
  <si>
    <t>ABSOLUT GRAPEFRUIT PALOMA 355 ML</t>
  </si>
  <si>
    <t>VODKA SMIRNOFF ICE ORIGINAL BOT 355 ML</t>
  </si>
  <si>
    <t>WHISKYS</t>
  </si>
  <si>
    <t>WHISKEY JACK DANIELS 750ML</t>
  </si>
  <si>
    <t>JACK DANIELS</t>
  </si>
  <si>
    <t>WHISKY JW BLACK LABEL 750ML</t>
  </si>
  <si>
    <t>JW</t>
  </si>
  <si>
    <t>WHISKY JW GOLD LABEL RESERVE 750ML</t>
  </si>
  <si>
    <t>WHISKY JW RED LABEL 750ML</t>
  </si>
  <si>
    <t>WHISKY JW SWING 750ML</t>
  </si>
  <si>
    <t>WHISKY OLD PARR 12 AÑOS 750ML</t>
  </si>
  <si>
    <t>OLD PARR</t>
  </si>
  <si>
    <t>WHISKY JW DOUBLE BLACK 750ML</t>
  </si>
  <si>
    <t>WHISKY CHIVAS REGAL EXTRA 13 AÑOS 750 ML</t>
  </si>
  <si>
    <t>CHIVAS</t>
  </si>
  <si>
    <t>WHISKY BALLANTINES FINEST 700ML</t>
  </si>
  <si>
    <t>BALLATINES</t>
  </si>
  <si>
    <t>JW BLACK LABEL 75CL + JWB 375ML</t>
  </si>
  <si>
    <t>WHISKY OLD TIMES RED 750 ML</t>
  </si>
  <si>
    <t>OLD TIME</t>
  </si>
  <si>
    <t>WHISKY CHIVAS REGAL 12 AÑOS 700ML</t>
  </si>
  <si>
    <t>WHISKY CHIVAS 18 AÑOS 750ML</t>
  </si>
  <si>
    <t>WHISKY SOMETHING SPECIAL 750ML</t>
  </si>
  <si>
    <t>SOMETHING</t>
  </si>
  <si>
    <t>WHISKY JW XR 21 YO 750 ML</t>
  </si>
  <si>
    <t>WHISKY OLD TIMES BLACK 750 ML</t>
  </si>
  <si>
    <t>WHISKY OLD TIMES GOLD 750 ML</t>
  </si>
  <si>
    <t>JW WHITE WALKER + JW BLACK 75CL</t>
  </si>
  <si>
    <t>WHISKY BUCHANANS 12 YO 750ML</t>
  </si>
  <si>
    <t>BUCHANANS</t>
  </si>
  <si>
    <t>WHISKY JW BLUE LABEL CAJA 750ML</t>
  </si>
  <si>
    <t>WHISKY JW BLACK LABEL X 1 LT</t>
  </si>
  <si>
    <t>WHISKY PASSPORT X 700 ML</t>
  </si>
  <si>
    <t>PASSPORT</t>
  </si>
  <si>
    <t>WHISKY BLACK 750 ML DON MICHAEL</t>
  </si>
  <si>
    <t>DON MICHAEL</t>
  </si>
  <si>
    <t>WHISKY BALLANTINES 12 AÑOS 750ML</t>
  </si>
  <si>
    <t>WHISKY JW BLUE LABEL 750ML</t>
  </si>
  <si>
    <t>WHISKY JW WHITE LABEL GOT 750ML</t>
  </si>
  <si>
    <t>WHISKY OLD PARR 750ML</t>
  </si>
  <si>
    <t>WHISKY JIM BEAM BOURBON BLACK 750 ML</t>
  </si>
  <si>
    <t>JIM BEAM</t>
  </si>
  <si>
    <t>WHISKY CHIVAS REGAL XV 750 ML</t>
  </si>
  <si>
    <t>WHISKY JW BLUE LABEL 200ML</t>
  </si>
  <si>
    <t>OLD TIMES LEGEND ENERGY 355 ML</t>
  </si>
  <si>
    <t>WHISKY OLD TIMES VAINILLA 750 ML</t>
  </si>
  <si>
    <t>RON ALTARIUM 3 AÑOS 750 ML</t>
  </si>
  <si>
    <t>ALTARIUM</t>
  </si>
  <si>
    <t>RON ALTARIUM 5 AÑOS 750 ML</t>
  </si>
  <si>
    <t>WHISKY LEXINGTON 750 ML</t>
  </si>
  <si>
    <t>LEXINGTON</t>
  </si>
  <si>
    <t>VODKA VOLJOV 1LT</t>
  </si>
  <si>
    <t>VOLJOV</t>
  </si>
  <si>
    <t>JW BLACK 750 ML + PARLANTE</t>
  </si>
  <si>
    <t>GOLD RSV X 75 CL + VASO</t>
  </si>
  <si>
    <t>WHISKY SOMETHING SPECIAL 750ML + VASO</t>
  </si>
  <si>
    <t>WHISKY CHIVAS REGAL 12 AÑOS 700ML + CHIVAS REGAL 12 AÑOS 200 ML</t>
  </si>
  <si>
    <t>WHISKY JW RED LABEL BOTELLA 750ML</t>
  </si>
  <si>
    <t>BEBIDAS NO ALCOHOLICAS</t>
  </si>
  <si>
    <t>AGUA MINERAL</t>
  </si>
  <si>
    <t>AGUA SAN LUIS SIN GAS 1 LT</t>
  </si>
  <si>
    <t>SAN LUIS</t>
  </si>
  <si>
    <t>AGUA SAN LUIS SIN GAS 2.5L</t>
  </si>
  <si>
    <t>AGUA SAN LUIS CON GAS 2.5L</t>
  </si>
  <si>
    <t>AGUA SAN LUIS CON GAS 625 ML</t>
  </si>
  <si>
    <t>AGUA CIELO SIN GAS 625 ML</t>
  </si>
  <si>
    <t>CIELO</t>
  </si>
  <si>
    <t>AGUA SAN MATEO SIN GAS 2.5 LT</t>
  </si>
  <si>
    <t>SAN MATEO</t>
  </si>
  <si>
    <t>AGUA SAN MATEO SIN GAS 600 ML</t>
  </si>
  <si>
    <t>AGUA CIELO SIN GAS 1000 ML</t>
  </si>
  <si>
    <t>AGUA CIELO SIN GAS 2500 ML</t>
  </si>
  <si>
    <t>AGUA CIELO C/ GAS 625 ML</t>
  </si>
  <si>
    <t>AGUA SAN MATEO SIN GAS 7 LT</t>
  </si>
  <si>
    <t>AGUA SAN LUIS SIN GAS 750 ML</t>
  </si>
  <si>
    <t>AGUA DE MESA LA VERTIENTE X 7 LT</t>
  </si>
  <si>
    <t>LA VERTIENTE</t>
  </si>
  <si>
    <t>AGUA DE MESA LA VERTIENTE X 5 LT</t>
  </si>
  <si>
    <t>AGUA SAN CARLOS SIN GAS OZON 3LT</t>
  </si>
  <si>
    <t>SAN CARLOS</t>
  </si>
  <si>
    <t>AGUA SAN CARLOS SIN GAS PET500ML</t>
  </si>
  <si>
    <t>AGUA SAN CARLOS S/G 750</t>
  </si>
  <si>
    <t>AGUA SAN MATEO CON GAS 600 ML</t>
  </si>
  <si>
    <t>AGUA LOA 625 ML S/G</t>
  </si>
  <si>
    <t>LOA</t>
  </si>
  <si>
    <t>AGUA LOA 2.500 ML S/G</t>
  </si>
  <si>
    <t>AGUA AQUA MIA SIN GAS 625 ML</t>
  </si>
  <si>
    <t>AQUA MIA</t>
  </si>
  <si>
    <t>AGUA SAN MATEO SIN GAS 350 ML</t>
  </si>
  <si>
    <t>AGUA CIELO ALCALINA S/ GAS 650 ML</t>
  </si>
  <si>
    <t>AGUA LA VERTIENTE 625 ML</t>
  </si>
  <si>
    <t>AGUA DE MESA LA VERTIENTE X 10 LT</t>
  </si>
  <si>
    <t>AGUA SAN CARLOS CON GAS PET500ML</t>
  </si>
  <si>
    <t>AGUA CRISTALINA S/G 500ML</t>
  </si>
  <si>
    <t>CRISTALINA</t>
  </si>
  <si>
    <t>AGUA LOA 1LT S/G</t>
  </si>
  <si>
    <t>AGUA ANDEA S/GAS PET 600 ML</t>
  </si>
  <si>
    <t>ANDEA</t>
  </si>
  <si>
    <t>AGUA CIELO S/GAS 7 LITROS</t>
  </si>
  <si>
    <t>BEBIDAS SABORIZADAS</t>
  </si>
  <si>
    <t>AGUA TONICA CANADA DRY 355 ML</t>
  </si>
  <si>
    <t>CANADA DRY</t>
  </si>
  <si>
    <t>GINGER ALE CANADA DRY 355ML</t>
  </si>
  <si>
    <t>BEBIDA CIFRUT MAX CHICHA MORADA PET 350 ML</t>
  </si>
  <si>
    <t>AQUARIUS MANZANA PET 600  ML</t>
  </si>
  <si>
    <t>AQUARIUS</t>
  </si>
  <si>
    <t>AQUARIUS PERA PET 600 ML</t>
  </si>
  <si>
    <t>ENERGIZANTES/REHIDRATANTES</t>
  </si>
  <si>
    <t>MONSTER ENERGY 473ML</t>
  </si>
  <si>
    <t>MONSTER</t>
  </si>
  <si>
    <t>ENERGIZANTE RED BULL TROPICAL EDITION 250ML</t>
  </si>
  <si>
    <t>RED BULL</t>
  </si>
  <si>
    <t>ENERGIZANTE RED BULL 250 ML</t>
  </si>
  <si>
    <t>SPORADE TROPICAL X 500 ML</t>
  </si>
  <si>
    <t>SPORADE</t>
  </si>
  <si>
    <t>VOLT FANTASY GINSENG X 300 ML</t>
  </si>
  <si>
    <t>VOLT</t>
  </si>
  <si>
    <t>GATORADE TROPICAL X 500 ML</t>
  </si>
  <si>
    <t>GATORADE</t>
  </si>
  <si>
    <t>MONSTER ENERGY ULTRA 473ML</t>
  </si>
  <si>
    <t>BEBIDA REHIDRANTE NATURAL COCO LIFE X 400 ML</t>
  </si>
  <si>
    <t>COCO LIFE</t>
  </si>
  <si>
    <t>MONSTER ENERGY ZERO AZUCAR 473ML</t>
  </si>
  <si>
    <t>BEBIDA DE MALTA 350 ML POLY MALTA</t>
  </si>
  <si>
    <t>POLY MALTA</t>
  </si>
  <si>
    <t>MONSTER ENERGY MANGO LOCO 473ML</t>
  </si>
  <si>
    <t>SPORADE TROPICAL X 1.5ML</t>
  </si>
  <si>
    <t>POWERADE MORA AZUL 450ML</t>
  </si>
  <si>
    <t>POWERADE</t>
  </si>
  <si>
    <t>POWERADE FRUTAS 450 ML</t>
  </si>
  <si>
    <t>ENERGIZANTE RED BULL SUGAR FREE 250ML</t>
  </si>
  <si>
    <t>GATORADE MANDARINA X 500 ML</t>
  </si>
  <si>
    <t>SPORADE MANDARINA X 500 ML</t>
  </si>
  <si>
    <t>VOLT FANTASY GINSENG LATA X 310 ML</t>
  </si>
  <si>
    <t>ELECTROLIGHT FRESA  475 ML</t>
  </si>
  <si>
    <t>ELECTROLIGHT</t>
  </si>
  <si>
    <t>BEBIDA ENERGIZANTE FAST POWER 500 ML</t>
  </si>
  <si>
    <t>FAST POWER</t>
  </si>
  <si>
    <t>SPORADE BLUEBERRY X 500 ML</t>
  </si>
  <si>
    <t>VOLT GINSENG S/A X 300 ML</t>
  </si>
  <si>
    <t>VOLT FANTASY GINSENG X 450ML</t>
  </si>
  <si>
    <t>VOLT FRAMBUESA-MORA AZUL X 300ML</t>
  </si>
  <si>
    <t>GATORADE COOL BLUE X 500 ML</t>
  </si>
  <si>
    <t>VOLT DARK  X 300 ML</t>
  </si>
  <si>
    <t>ENERGIZANTE RED BULL ENERGY DRINK 355ML</t>
  </si>
  <si>
    <t>VOLT UVA LATA 310 ML</t>
  </si>
  <si>
    <t>ENERGIZANTE 360 AZUL ORIGINAL X 300 ML</t>
  </si>
  <si>
    <t>360 ENERGY DRINK</t>
  </si>
  <si>
    <t>ENERGIZANTE 360 FRUTOS ROJOS X 300 ML</t>
  </si>
  <si>
    <t>GATORADE APPLE ICE 500ML</t>
  </si>
  <si>
    <t>ELECTROLIGHT NARANJA 475ML</t>
  </si>
  <si>
    <t>ELECTROLIGHT PIÑA 475 ML</t>
  </si>
  <si>
    <t>GATORADE TROPICAL X 750 ML</t>
  </si>
  <si>
    <t>GENERADE TROPICAL X 500 ML</t>
  </si>
  <si>
    <t>GENERADE</t>
  </si>
  <si>
    <t>GENERADE MANDARINA X 500 ML</t>
  </si>
  <si>
    <t>VOLT UVA X 300 ML</t>
  </si>
  <si>
    <t>GENERADE AZUL X 500 ML</t>
  </si>
  <si>
    <t>ELECTROLIGHT GRANADILLA 475 ML</t>
  </si>
  <si>
    <t xml:space="preserve"> 901 dias</t>
  </si>
  <si>
    <t>ELECTROLIGHT MANZANA 475 ML</t>
  </si>
  <si>
    <t>ELECTROLIGHT MORA 475 ML</t>
  </si>
  <si>
    <t xml:space="preserve"> 707 dias</t>
  </si>
  <si>
    <t>SPORADE UVA X 500 ML</t>
  </si>
  <si>
    <t>POWERADE ION4 MORA AZ PET 473ML</t>
  </si>
  <si>
    <t>GENERADE BLUEBERRY X 500 ML</t>
  </si>
  <si>
    <t>GENERADE ALOE UVA X 500 ML</t>
  </si>
  <si>
    <t>ENERGIZANTE ENERGY DREAM X 300 ML</t>
  </si>
  <si>
    <t>ELECTROLIGHT MARACUYA  475 ML</t>
  </si>
  <si>
    <t xml:space="preserve"> 2256 dias</t>
  </si>
  <si>
    <t>GASEOSAS</t>
  </si>
  <si>
    <t>GASEOSA COCA COLA ORIGINAL S/AZUCAR 1500 ML</t>
  </si>
  <si>
    <t>COCA COLA</t>
  </si>
  <si>
    <t>GASEOSA COCA-COLA 2500 ML</t>
  </si>
  <si>
    <t>GASEOSA COCA-COLA 3000 ML</t>
  </si>
  <si>
    <t>GASEOSA COCA-COLA 500 ML</t>
  </si>
  <si>
    <t>GASEOSA FANTA 3000 ML</t>
  </si>
  <si>
    <t>FANTA</t>
  </si>
  <si>
    <t>GASEOSA INCA KOLA 1500 ML</t>
  </si>
  <si>
    <t>INCA KOLA</t>
  </si>
  <si>
    <t>GASEOSA INCA KOLA 3000 ML</t>
  </si>
  <si>
    <t>GASEOSA INCA KOLA 500 ML</t>
  </si>
  <si>
    <t>GASEOSA SPRITE 3L</t>
  </si>
  <si>
    <t>SPRITE</t>
  </si>
  <si>
    <t>GASEOSA CRUSH NARANJA LATA 355ML</t>
  </si>
  <si>
    <t>CRUSH</t>
  </si>
  <si>
    <t>GASEOSA INCA KOLA LATA 355 ML</t>
  </si>
  <si>
    <t>GASEOSA PEPSI LATA 330ML</t>
  </si>
  <si>
    <t>PEPSI</t>
  </si>
  <si>
    <t>GASEOSA SEVEN UP LATA 355ML</t>
  </si>
  <si>
    <t>7 UP</t>
  </si>
  <si>
    <t>GASEOSA SPRITE LATA 355ML</t>
  </si>
  <si>
    <t>GASEOSA COCA COLA CLASICA LATA 350ML</t>
  </si>
  <si>
    <t>GASEOSA GUARANA 3.1 LT</t>
  </si>
  <si>
    <t>GUARANA</t>
  </si>
  <si>
    <t>GASEOSA GUARANA ORIGINAL 450 ML</t>
  </si>
  <si>
    <t>GASEOSA GUARANA 2 LT</t>
  </si>
  <si>
    <t>GASEOSA GUARANA 300 ML</t>
  </si>
  <si>
    <t>GASEOSA PEPSI  500ML</t>
  </si>
  <si>
    <t>GASEOSA PEPSI  1 LT</t>
  </si>
  <si>
    <t>GASEOSA SEVEN UP 500 ML</t>
  </si>
  <si>
    <t>GASEOSA FANTA ORANGE LATA 350 ML</t>
  </si>
  <si>
    <t>GASEOSA FANTA SABOR A UVA LATA 350 ML</t>
  </si>
  <si>
    <t>GASEOSA GUARANA ANTARTICA 350ML</t>
  </si>
  <si>
    <t>GASEOSA SPRITE CLASSIC TASTE LATA 350ML</t>
  </si>
  <si>
    <t>GASEOSA GUARANA 1 LT</t>
  </si>
  <si>
    <t>GASEOSA KR PIÑA 3 LT</t>
  </si>
  <si>
    <t>KR</t>
  </si>
  <si>
    <t>GASEOSA COCA COLA ZERO 500 ML</t>
  </si>
  <si>
    <t>GASEOSA SPRITE DESCARTABLE 500 ML</t>
  </si>
  <si>
    <t>GASEOSA FANTA KOLA INGLESA 500 ML</t>
  </si>
  <si>
    <t>GASEOSA INCA KOLA ZERO 500 ML</t>
  </si>
  <si>
    <t>GASEOSA FANTA ORANGE 500 ML</t>
  </si>
  <si>
    <t>GASEOSA GUARANA BARE 350ML</t>
  </si>
  <si>
    <t>BARE</t>
  </si>
  <si>
    <t>GASEOSA INCA KOLA 2.5 LT</t>
  </si>
  <si>
    <t xml:space="preserve"> 204 dias</t>
  </si>
  <si>
    <t>GASEOSA CRUSH UVA LATA 340ML</t>
  </si>
  <si>
    <t>GASEOSA CRUSH FRESA LATA 340ML</t>
  </si>
  <si>
    <t>GASEOSA COCA COLA CON CAFE 220 ML</t>
  </si>
  <si>
    <t>GASEOSA POSTOBON MANZANA LATA 269 ML</t>
  </si>
  <si>
    <t>POSTOBON</t>
  </si>
  <si>
    <t>GASEOSA COCA-COLA 300 ML</t>
  </si>
  <si>
    <t>GASEOSA INCA KOLA 300 ML</t>
  </si>
  <si>
    <t>GASEOSA DR. PEPPER LATA 355ML</t>
  </si>
  <si>
    <t>DR PEPPER</t>
  </si>
  <si>
    <t>GASEOSA SEVEN UP 3 LT</t>
  </si>
  <si>
    <t>GASEOSA PEPSI COLA X 3000ML</t>
  </si>
  <si>
    <t xml:space="preserve"> 334 dias</t>
  </si>
  <si>
    <t>GASEOSA PEPSI MESSI 355ML</t>
  </si>
  <si>
    <t>GASEOSA COCA COLA LIMON LATA 330 ML</t>
  </si>
  <si>
    <t>GASEOSA SEVEN UP 1.500 LT</t>
  </si>
  <si>
    <t>GASEOSA SEVEN UP 750 ML</t>
  </si>
  <si>
    <t>GASEOSA PEPSI LATA 350ML</t>
  </si>
  <si>
    <t>GASEOSA BIG COLA 3LT</t>
  </si>
  <si>
    <t>BIG COLA</t>
  </si>
  <si>
    <t>GASEOSA BIG COLA 1.7LT</t>
  </si>
  <si>
    <t>GASEOSA ORO 3LT</t>
  </si>
  <si>
    <t>ORO</t>
  </si>
  <si>
    <t>GASEOSA ORO 1.700LT</t>
  </si>
  <si>
    <t>GASEOSA KR FRESA 3 LT</t>
  </si>
  <si>
    <t>GASEOSA KR FRESA 1.700 LT</t>
  </si>
  <si>
    <t>GASEOSA ORO PET NO RETORNABLE 350 ML</t>
  </si>
  <si>
    <t>GASEOSA VIVA 450 ML</t>
  </si>
  <si>
    <t>VIVA</t>
  </si>
  <si>
    <t>GASEOSA VIVA BACKUS 3010 ML</t>
  </si>
  <si>
    <t>GASEOSA RITZ DURAZNO LATA 355 ML</t>
  </si>
  <si>
    <t>RITZ</t>
  </si>
  <si>
    <t>GASEOSA DR. PEPPER CHERRY LATA 355ML</t>
  </si>
  <si>
    <t>GASEOSA FRESA KR PET NO RETORNABLE 350 ML</t>
  </si>
  <si>
    <t>GASEOSA KR PIÑA PET NO RETORNABLE 350ML</t>
  </si>
  <si>
    <t>GASEOSA KR NARANJA PET NO RETORNABLE 1700 ML</t>
  </si>
  <si>
    <t>GASEOSA CRUSH NARANJA PET 450ML</t>
  </si>
  <si>
    <t>GASEOSA CRUSH NARANJA PET 3LT</t>
  </si>
  <si>
    <t>GASEOSA KR PIÑA 1.700 ML</t>
  </si>
  <si>
    <t>GASEOSA BIG COLA PET NO RETORNABLE 350 ML</t>
  </si>
  <si>
    <t>GASEOSA GUARANA ANTARTICA 269 ML</t>
  </si>
  <si>
    <t xml:space="preserve"> 322 dias</t>
  </si>
  <si>
    <t>GASEOSA COLOMBIANA LA NUESTRA LATA 269 ML</t>
  </si>
  <si>
    <t>COLOMBIANA</t>
  </si>
  <si>
    <t>GASEOSA PEPSI LATA 269 ML</t>
  </si>
  <si>
    <t>GASEOSA COCA COLA EN LATA X 330 ML</t>
  </si>
  <si>
    <t>GASEOSA BIMBO BREAK 3L</t>
  </si>
  <si>
    <t>GASEOSA BIMBO LIMA LIMON 3L</t>
  </si>
  <si>
    <t>GASEOSA BIMBO NARANJA MANDARINA 3L</t>
  </si>
  <si>
    <t>GASEOSA LATA BRITVIC GINGER ALE 150ML</t>
  </si>
  <si>
    <t>BRITVIC</t>
  </si>
  <si>
    <t>GASEOSA LATA BRITVIC SODA WATER 150ML</t>
  </si>
  <si>
    <t>GASEOSA COCA COLA CHERRY LATA 330 ML</t>
  </si>
  <si>
    <t xml:space="preserve"> 592 dias</t>
  </si>
  <si>
    <t>GASEOSA CONCORDIA NARANJA 3 LT</t>
  </si>
  <si>
    <t>CONCORDIA</t>
  </si>
  <si>
    <t>GASEOSA CONCORDIA PIÑA 500 ML</t>
  </si>
  <si>
    <t>GASEOSA TRIPLE COLA 500 ML</t>
  </si>
  <si>
    <t>TRIPLE KOLA</t>
  </si>
  <si>
    <t>GASEOSA TRIPLE COLA 3 LT</t>
  </si>
  <si>
    <t>GASEOSA CONCORDIA FRESA 3 LT</t>
  </si>
  <si>
    <t>GASEOSA CONCORDIA PIÑA 3 LT</t>
  </si>
  <si>
    <t>GASEOSA BIG COLA LATA 355 ML</t>
  </si>
  <si>
    <t>GASEOSA COOL NARANJA/MANDARINA X 400 ML</t>
  </si>
  <si>
    <t>COOL</t>
  </si>
  <si>
    <t>GASEOSA COOL EXTRACTO DE GINSENG X 400ML</t>
  </si>
  <si>
    <t>GASEOSA CAWY WATERMELON LATA 355 ML</t>
  </si>
  <si>
    <t>WATERMELON</t>
  </si>
  <si>
    <t>GASEOSA RITZ BLACK CHERRY LATA 355 ML</t>
  </si>
  <si>
    <t>GASEOSA RITZ TROPICAL FRUIT PUNCH LATA 355 ML</t>
  </si>
  <si>
    <t>GASEOSA SABOR PIÑA JUPIÑA LATA 355 ML</t>
  </si>
  <si>
    <t>JUPIÑA</t>
  </si>
  <si>
    <t>GASEOSA COOL HIERBALUISA/CURCUMA X 350 ML</t>
  </si>
  <si>
    <t>GASEOSA COCA COLA VAINILLA LATA 355 ML</t>
  </si>
  <si>
    <t>GASEOSA KR NARANJA 3 LT</t>
  </si>
  <si>
    <t>GASEOSA  GUARANA KR PET NO RETORNABLE  350 ML</t>
  </si>
  <si>
    <t>GASEOSA KR LIMA-LIMON PET NO RETORNABLE 350ML</t>
  </si>
  <si>
    <t>GASEOSA NARANJA KR PET NO RETORNABLE 350 ML</t>
  </si>
  <si>
    <t>GASEOSA UVA KR PET NO RETORNABLE 350 ML</t>
  </si>
  <si>
    <t>GASEOSA COCA COLA ZERO EN LATA 350 ML</t>
  </si>
  <si>
    <t>JUGOS LIQUIDOS</t>
  </si>
  <si>
    <t>FRUGOS BEBIDA DURAZNO TAPA 1L</t>
  </si>
  <si>
    <t>FRUGOS</t>
  </si>
  <si>
    <t>FRUGOS BEB DURAZNO PET 1L</t>
  </si>
  <si>
    <t>FRUGOS BEBIDA DURAZNO TBA 235 ML</t>
  </si>
  <si>
    <t>FRUGOS BEBIDA DURAZNO 300ML</t>
  </si>
  <si>
    <t>FRUGOS DEL VALLE FRESH NARANJA  1.5L</t>
  </si>
  <si>
    <t>FRUGOS DEL VALLE</t>
  </si>
  <si>
    <t>FRUGOS DEL VALLE FRESH NARANJA  500 ML</t>
  </si>
  <si>
    <t>NECTAR GLORIA DURAZNO 1 LT</t>
  </si>
  <si>
    <t>NECTAR GLORIA MANGO 1 LT</t>
  </si>
  <si>
    <t>NECTAR GLORIA NARANJA 1 LT</t>
  </si>
  <si>
    <t>BEBIDA TAMPICO CITRUS PUNCH GALON 3.78 LT</t>
  </si>
  <si>
    <t>TAMPICO</t>
  </si>
  <si>
    <t>BEBIDA TAMPICO CITRUS PUNCH BOTELLA 3 LT</t>
  </si>
  <si>
    <t>BEBIDA TAMPICO CITRUS PUNCH GALON 1.87 LT</t>
  </si>
  <si>
    <t>GL</t>
  </si>
  <si>
    <t>BEBIDA TAMPICO CITRUS PUNCH GALON 600 ML</t>
  </si>
  <si>
    <t>PULP DURAZNO TETRA PACK 1.5 LT</t>
  </si>
  <si>
    <t>PULP</t>
  </si>
  <si>
    <t>PULP DURAZNO TETRA PACK 315 ML</t>
  </si>
  <si>
    <t>FRUGOS DEL VALLE FRESH NARANJA  3LT</t>
  </si>
  <si>
    <t>NECTAR MANGO SELVA BOT. VIDRIO 300ML</t>
  </si>
  <si>
    <t>NECTAR NARANJA SELVA BOT. VIDRIO 300ML</t>
  </si>
  <si>
    <t>CHICHA MORADA SELVA BOT. VIDRIO 300ML</t>
  </si>
  <si>
    <t>NECTAR DURAZNO SELVA BOT. VIDRIO 900ML</t>
  </si>
  <si>
    <t>NECTAR MANGO SELVA BOT. VIDRIO 900ML                        </t>
  </si>
  <si>
    <t>NECTAR PINA SELVA BOT. VIDRIO 900ML  </t>
  </si>
  <si>
    <t>CHICHA MORADA SELVA BOT. VIDRIO 900ML                       </t>
  </si>
  <si>
    <t>FRUGOS DEL VALLE FRESH NARANJA  2.5 L</t>
  </si>
  <si>
    <t>FRUGOS DEL VALLE FRESH FRUIT PUNCH 1.5L</t>
  </si>
  <si>
    <t>FRUGOS DEL VALLE FRESH FRUIT PUNCH  500 ML</t>
  </si>
  <si>
    <t>NECTAR GLORIA MARACUYA 1 LT V.A</t>
  </si>
  <si>
    <t>BEBIDA GLORIA CHICHA MORADA BOTELLA 3 LT</t>
  </si>
  <si>
    <t>BEBIDA GLORIA CHICHA MORADA BOTELLA 400 ML</t>
  </si>
  <si>
    <t>BEBIDA TAMPICO CITRUS PUNCH BOTELLA 1.5 LT</t>
  </si>
  <si>
    <t>BEBIDA TAMPICO CITRUS PUNCH BOTELLA 500 ML</t>
  </si>
  <si>
    <t>NECTAR GLORIA DURAZNO TTS 200 ML</t>
  </si>
  <si>
    <t>NECTAR GLORIA NARANJA TTP 200 ML</t>
  </si>
  <si>
    <t>FRUGOS BEB CHICHA 300 ML</t>
  </si>
  <si>
    <t>PULP DURAZNO TETRA PACK 1 LT</t>
  </si>
  <si>
    <t>PULP ARANDANO Y UVA TETRA PACK 1 LT</t>
  </si>
  <si>
    <t>PULP MANGO TETRA PACK 1 LT</t>
  </si>
  <si>
    <t>PULP NARANJA TETRA 1.LT</t>
  </si>
  <si>
    <t>NECTAR GLORIA PIÑA 1 LT</t>
  </si>
  <si>
    <t>PULP DURAZNO TETRA PACK  145 ML</t>
  </si>
  <si>
    <t>PULP DURAZNO PET 350 ML</t>
  </si>
  <si>
    <t>PULP DURAZNO TETRA PACK  250 ML</t>
  </si>
  <si>
    <t>BEBIDA CIFRUT CITRUS PUNCH BOTELLA 350ML</t>
  </si>
  <si>
    <t>NECTAR DURAZNO SELVA BOT. VIDRIO 300ML</t>
  </si>
  <si>
    <t>NECTAR PIÑA SELVA BOT. VIDRIO 300ML</t>
  </si>
  <si>
    <t>FRUGOS DEL VALLE FRESH FRUIT PUNCH  2.5 L</t>
  </si>
  <si>
    <t>BEBIDA WATTS DE NARANJA BOT. 350 ML</t>
  </si>
  <si>
    <t>WATTS</t>
  </si>
  <si>
    <t>BEBIDA WATTS DE DURAZNO BOTELLA 1 LT</t>
  </si>
  <si>
    <t>BEBIDA WATTS DE NARANJA BOTELLA 1 LT</t>
  </si>
  <si>
    <t>BEBIDA WATTS DE MANGO BOTELLA 1 LT</t>
  </si>
  <si>
    <t>BEBIDA WATTS DE DURAZNO CAJA 1 LT</t>
  </si>
  <si>
    <t>BEBIDA WATTS DE NARANJA CAJA 1 LT</t>
  </si>
  <si>
    <t>BEBIDA WATTS DE MANGO CAJA 1 LT</t>
  </si>
  <si>
    <t>BEBIDA WATTS DE NARANJA CAJA 200 ML</t>
  </si>
  <si>
    <t>NECTAR GLORIA DURAZNO 1.5 LT</t>
  </si>
  <si>
    <t>NECTAR GLORIA NARANJA 1.5 LT</t>
  </si>
  <si>
    <t>NECTAR GLORIA SLIM DURAZNO 1 LT</t>
  </si>
  <si>
    <t>BEBIDA TAMPICO ISLAND PUNCH BOTELLA 3 LT</t>
  </si>
  <si>
    <t>BEBIDA ARUBA GRANADILLA PUNCH BOTELLA 3 LT</t>
  </si>
  <si>
    <t>ARUBA</t>
  </si>
  <si>
    <t>BEBIDA ARUBA CITRUS PUNCH BOTELLA 400 ML</t>
  </si>
  <si>
    <t>JUGO FRESA C/NATA COCO SAPPE 320 ML.</t>
  </si>
  <si>
    <t>SAPPE</t>
  </si>
  <si>
    <t>JUGO MANGO C/NATA COCO SAPPE 320 ML.</t>
  </si>
  <si>
    <t>BEBIDA ALOE VERA COCO 500 ML. L&amp;L</t>
  </si>
  <si>
    <t>BEBIDA ALOE VERA GRANADA 500 ML. L&amp;L</t>
  </si>
  <si>
    <t>BEBIDA ALOE VERA MANGO 500 ML. L&amp;L</t>
  </si>
  <si>
    <t>BEBIDA ALOE VERA ORIGINAL 500 ML. L&amp;L</t>
  </si>
  <si>
    <t>BEBIDA ALOE VERA SUGAR FREE 500 ML. L&amp;L</t>
  </si>
  <si>
    <t>BEBIDA ALOE VERA COCO 1.5 LT. L&amp;L</t>
  </si>
  <si>
    <t>BEBIDA ALOE VERA DURAZNO 1.5 LT. L&amp;L</t>
  </si>
  <si>
    <t>BEBIDA ALOE VERA GRANADA 1.5 LT. L&amp;L</t>
  </si>
  <si>
    <t>BEBIDA ALOE VERA ORIGINAL 1.5 LT. L&amp;L</t>
  </si>
  <si>
    <t>BEBIDA ALOE VERA SIN AZUCAR 1.5 LT. L&amp;L</t>
  </si>
  <si>
    <t>NECTAR GLORIA PIÑA TTP 200 ML</t>
  </si>
  <si>
    <t>BEBIDA ARUBA CITRUS PUNCH 3 LT PET.</t>
  </si>
  <si>
    <t>FRUGOS BEB CHICHA PET 1L</t>
  </si>
  <si>
    <t>BEBIDA CIFRUT CITRUS PUNCH BOTELLA 400 ML</t>
  </si>
  <si>
    <t>BEBIDA CON PULPA DE DURAZNO UNION 475ML</t>
  </si>
  <si>
    <t>BEBIDA CON PULPA DE MANGO UNION 475ML</t>
  </si>
  <si>
    <t>BEBIDA CON PULPA DE PIÑA UNION 475ML</t>
  </si>
  <si>
    <t>BEBIDA CON PULPA MARACUYA UNION 475ML</t>
  </si>
  <si>
    <t>BEBIDA UNION ZUMO DE UVA BORGOÑA 295ML</t>
  </si>
  <si>
    <t>BEBIDA KRIS FRUIT PUNCH 450 ML</t>
  </si>
  <si>
    <t>KRIS</t>
  </si>
  <si>
    <t>BEBIDA KRIS RED PUNCH 450 ML</t>
  </si>
  <si>
    <t>BEBIDA KRIS GREEN PUNCH 450 ML</t>
  </si>
  <si>
    <t>BEBIDA DRINK T. DIETETICO LIMON 330 ML</t>
  </si>
  <si>
    <t>DRINK T</t>
  </si>
  <si>
    <t>NECTAR GLORIA SLIM NARANJA 1 LT</t>
  </si>
  <si>
    <t>BEBIDA KRIS CITRUS PUNCH 450 ML</t>
  </si>
  <si>
    <t>FRUGOS DEL VALLE FRESH MANZANA  500 ML</t>
  </si>
  <si>
    <t>BEBIDA UNION DE DURAZNO 300ML</t>
  </si>
  <si>
    <t>BEBIDA KERO ALOE VERA UVA 300ML</t>
  </si>
  <si>
    <t>KERO</t>
  </si>
  <si>
    <t>BEBIDA KERO ALOE VERA PIÑA 300 ML</t>
  </si>
  <si>
    <t>BEBIDA KRIS CITRUS PUNCH 1.5L</t>
  </si>
  <si>
    <t>BEBIDA FRUVI MANGO 300 ML</t>
  </si>
  <si>
    <t>FRUVI</t>
  </si>
  <si>
    <t>BEBIDA FRUVI DURAZNO 300 ML</t>
  </si>
  <si>
    <t>PULP MARACUYA TETRA PACK 1LT</t>
  </si>
  <si>
    <t>BEBIDA TAMPICO GRANADILLA PUNCH BOTELLA 500 ML</t>
  </si>
  <si>
    <t>BEBIDA TAMPICO GRANADILLA PUNCH BOTELLA 3LT</t>
  </si>
  <si>
    <t>L'ONDA JUGO NARANJA 945 ML</t>
  </si>
  <si>
    <t>LONDA</t>
  </si>
  <si>
    <t xml:space="preserve"> 409 dias</t>
  </si>
  <si>
    <t>L'ONDA BEBIDA DE CRANBERRY 1LT</t>
  </si>
  <si>
    <t>L'ONDA BEBIDA DE UVA 1LT</t>
  </si>
  <si>
    <t xml:space="preserve"> 747 dias</t>
  </si>
  <si>
    <t>L'ONDA BEBIDA DE UVA 1.89 LT</t>
  </si>
  <si>
    <t>L'ONDA BEBIDA DE CRANBERRY 1.89 LT</t>
  </si>
  <si>
    <t xml:space="preserve"> 437 dias</t>
  </si>
  <si>
    <t>L'ONDA JUGO NARANJA 1.89 LT</t>
  </si>
  <si>
    <t>BEBIDA WATTS DE DURAZNO BOT. 350 ML</t>
  </si>
  <si>
    <t>NECTAR PIÑA SELVA BOT. VIDRIO 900ML</t>
  </si>
  <si>
    <t>BEBIDA LAIVE WATTS PERA CAJA 1 LT</t>
  </si>
  <si>
    <t xml:space="preserve"> 275 dias</t>
  </si>
  <si>
    <t>FRESQUITO NECTAR DE COCONA 500ML</t>
  </si>
  <si>
    <t>BEBIDA KRIS FRUIT PUNCH 1.5L</t>
  </si>
  <si>
    <t>BEBIDA KRIS GREEN PUNCH 1.5L</t>
  </si>
  <si>
    <t>FRUGOS BEBIDA MANZANA TBA 235 ML</t>
  </si>
  <si>
    <t>NECTAR GLORIA MARACUYA 1 LT</t>
  </si>
  <si>
    <t>FRUGOS DE NARANJA CON TAPA X 1LT</t>
  </si>
  <si>
    <t xml:space="preserve"> 1433 dias</t>
  </si>
  <si>
    <t>FREE TEA LIMON VIDRIO 450 ML</t>
  </si>
  <si>
    <t>FREE TEA</t>
  </si>
  <si>
    <t>BIO ALOE SABOR ORIGINAL RETORNABLE X 520 ML</t>
  </si>
  <si>
    <t>BIO ALOE</t>
  </si>
  <si>
    <t>BEBIDA BIO CAMU CAMU BOTELLA 300ML</t>
  </si>
  <si>
    <t>BIO</t>
  </si>
  <si>
    <t>BEBIDA BIO AGUAJE BOTELLA 300ML</t>
  </si>
  <si>
    <t>BEBIDA BIO ARANDANOS BOTELLA 300ML</t>
  </si>
  <si>
    <t>FREE TEA VERDE LIMON PET 500 ML</t>
  </si>
  <si>
    <t>BEBIDA LEAF TEA TE VERDE LIMON BOTELLA 400 ML</t>
  </si>
  <si>
    <t>LEAF TEA</t>
  </si>
  <si>
    <t>BEBIDA BIO AGUAYMANTO BOTELLA 300ML</t>
  </si>
  <si>
    <t>BEBIDA BIO ACAI BOTELLA 300ML</t>
  </si>
  <si>
    <t>TE VERDE HORNIMANS FRUTOS ROJOS BOT VIDRIO  300ML</t>
  </si>
  <si>
    <t>TE VERDE HORNIMANS NATURAL BOT. VIDRIO 300ML</t>
  </si>
  <si>
    <t>BEBIDA DE TE VERDE TUNG SHAING 340ML</t>
  </si>
  <si>
    <t>TUNG SHAING</t>
  </si>
  <si>
    <t>BEBIDA DE TE OOLONG TUNG SHAING 340ML</t>
  </si>
  <si>
    <t>AZ GREEN TEA WITH GINSENG &amp; HONEY X 500 ML</t>
  </si>
  <si>
    <t>ARIZONA</t>
  </si>
  <si>
    <t>AZ LEMON TEA X 500 ML</t>
  </si>
  <si>
    <t>FREE TEA FRUTOS ROJOS PET 500 ML</t>
  </si>
  <si>
    <t>FREE TEA DURAZNO PET 500 ML</t>
  </si>
  <si>
    <t>TE VERDE HORNIMANS MANZANA BOT VIDRIO  300ML</t>
  </si>
  <si>
    <t>BIO ALOE SABOR UVA RETORNABLE X 500 ML</t>
  </si>
  <si>
    <t>CONFITERIA</t>
  </si>
  <si>
    <t>CARAMELOS</t>
  </si>
  <si>
    <t>CARAMELO AMBROSOLI FRUGELE 430 GR</t>
  </si>
  <si>
    <t>AMBROSOLI</t>
  </si>
  <si>
    <t>CARAMELO MOGUL OSITO X 25 GR</t>
  </si>
  <si>
    <t>CARAMELO MOGUL PIECITOS X 25 GR</t>
  </si>
  <si>
    <t xml:space="preserve"> 183 dias</t>
  </si>
  <si>
    <t>GOMITAS MORAS FINI X 90GR</t>
  </si>
  <si>
    <t>FINI</t>
  </si>
  <si>
    <t>GOMA BESO DE FRESA FINI X 90 GR</t>
  </si>
  <si>
    <t>GOMA BANANAS FINI X 90 GR</t>
  </si>
  <si>
    <t>GOMA GUSANOS ACIDOS FINI X 90GR</t>
  </si>
  <si>
    <t>GOMITA GUSANOS S/ SURTIDOS FINI 90GR</t>
  </si>
  <si>
    <t>CARAMELO MOGUL ROLLO FRUTALES 35 GR</t>
  </si>
  <si>
    <t>GOMA OSITOS FINI X 90GR</t>
  </si>
  <si>
    <t>PANETON CHOCOCHISPAS X 500 GR</t>
  </si>
  <si>
    <t>COCOA CURAZAO X 160 GR</t>
  </si>
  <si>
    <t>CURAZAO</t>
  </si>
  <si>
    <t>CARAMELO AMBROSOLI SUPER RELLENAZO 450 GR</t>
  </si>
  <si>
    <t>CARAMELO AMBROSOLI BON AMI FRUTA 4.3 GR</t>
  </si>
  <si>
    <t>CARAMELO CHUPETIN AMBROSOLI COLORADO SURTIDO 18 GR</t>
  </si>
  <si>
    <t>CARAMELO AMBROSOLI FRUNA JIRAFA 16.5 GR</t>
  </si>
  <si>
    <t>CRISMELOS COLOR SABORES GRANDE X 335GR</t>
  </si>
  <si>
    <t>AMERICANDY</t>
  </si>
  <si>
    <t>CHUPETIN GLOBO POP FRESA X 24 UND</t>
  </si>
  <si>
    <t>CONFITECA</t>
  </si>
  <si>
    <t>CHUPETIN GLOBO POP LECHE CHOCOLATE X 24 UND</t>
  </si>
  <si>
    <t xml:space="preserve"> 136 dias</t>
  </si>
  <si>
    <t>CHUPETIN GLOBO POP NEON X 24 UND</t>
  </si>
  <si>
    <t>CHUPETIN GLOBO POP LED PRINT X 12 GR</t>
  </si>
  <si>
    <t>CARAMELO BUTTER TOFFE SURTIDO ARCOR 400GR X 70UND</t>
  </si>
  <si>
    <t>CARAMELO AMBROSOLI MENTITAS 21GR</t>
  </si>
  <si>
    <t>CARAMELO AMBROSOLI FRUNA MASTICRUNCH 13.5GR</t>
  </si>
  <si>
    <t>CARAMELO MOGUL COCODRILO X 25 GR</t>
  </si>
  <si>
    <t>CARAMELO MOGUL OSO EXTREMO X 25 GR</t>
  </si>
  <si>
    <t>CARAMELO MOGUL FRUTILLAS ACIDAS X 500 GR</t>
  </si>
  <si>
    <t>REGALIZ FRESA ÁCIDO FINI 80 GR</t>
  </si>
  <si>
    <t>REGALIZ TWISTER FINI 80 GR</t>
  </si>
  <si>
    <t>REGALIZ TUBO TUTTI FRUTI ÁCIDO FINI 80 GR</t>
  </si>
  <si>
    <t>DENTITO CHICLE GLOBO X 85GR</t>
  </si>
  <si>
    <t>DENTO</t>
  </si>
  <si>
    <t>GOMA AROS FRESA FINI 100GR</t>
  </si>
  <si>
    <t>POP CORN SABOR MANTEQUILLA BUCKY X 90 GR</t>
  </si>
  <si>
    <t>COLORETI FIESTA NATURAL 18 GR</t>
  </si>
  <si>
    <t>COLORETI</t>
  </si>
  <si>
    <t>COLORETI CORAZON 18 GR</t>
  </si>
  <si>
    <t>CREMA DE SABORES NAPOLITANO DUCREM 10 GR</t>
  </si>
  <si>
    <t>DUCREM</t>
  </si>
  <si>
    <t>CHOCOLATE GOLPE ARCOR BARRA 24 GR</t>
  </si>
  <si>
    <t>TABLETA ROCKLETS ARCOR 28 GR</t>
  </si>
  <si>
    <t>GRISSLY OSO COLOMBINA X 90 GR</t>
  </si>
  <si>
    <t>COLOMBINA</t>
  </si>
  <si>
    <t>MILLOWS UNICORNIO COLOMBINA 50X5GR</t>
  </si>
  <si>
    <t>MOMENTS BOLSA COLOMBINA 280 GR PERU</t>
  </si>
  <si>
    <t>NUCITA CREMA COLOMBINA X 10GR</t>
  </si>
  <si>
    <t>TURRON ARCOR X 25 GR</t>
  </si>
  <si>
    <t>CARAMELO SAYON BAMBI 20 X 110UND</t>
  </si>
  <si>
    <t>CARAMELO SAYON SURTIDO 400 GR</t>
  </si>
  <si>
    <t>CARAMELO SAYON PERITAS 380 GR</t>
  </si>
  <si>
    <t>CARAMELO SAYON TOFFE SURTIDO 250 GR</t>
  </si>
  <si>
    <t>CARAMELOS SAYON SURTIDOS OJO LOCO 20X330GR</t>
  </si>
  <si>
    <t>CARAMELO SAYON FRUKIDS 16X 100UND/350GR</t>
  </si>
  <si>
    <t>MOMENTS RELLENA CHOCO COLOMBINA 135GR</t>
  </si>
  <si>
    <t>PANETON TRAD NAV BOL X 900 GR</t>
  </si>
  <si>
    <t>MOGUL GOMITAS PIECITOS CAJA X 300 GR</t>
  </si>
  <si>
    <t>TRIFRUNA FRESA, DURAZNO Y MANZANA 420 GR</t>
  </si>
  <si>
    <t>TRIFRUNA PIÑA, CHICHA Y MANZANA 420 GR</t>
  </si>
  <si>
    <t>CARAMELO AMBROSOLI BLANDO OH BOLSA X 620 GR</t>
  </si>
  <si>
    <t>CARAMELO AMBROSOLI BIAGI CAFÉ 400 GR</t>
  </si>
  <si>
    <t>CARAMELO AMBROSOLI CHICHA MORADA 390 GR</t>
  </si>
  <si>
    <t>BLS</t>
  </si>
  <si>
    <t xml:space="preserve"> 320 dias</t>
  </si>
  <si>
    <t>CARAMELO AMBROSOLI FRUTINA 258 GR</t>
  </si>
  <si>
    <t>CARAMELO AMBROSOLI COCOROKOS LIMON 350 GR</t>
  </si>
  <si>
    <t>CARAMELO AMBROSOLI COCOROKOS PERITA 350 GR</t>
  </si>
  <si>
    <t>CARAMELO AMBROSOLI GAJOS SURTIDOS 390 GR</t>
  </si>
  <si>
    <t>CARAMELO AMBROSOLI GAJOS DE LIMON 390 GR</t>
  </si>
  <si>
    <t>CARAMELO AMBROSOLI BANDERITAS 280 GR</t>
  </si>
  <si>
    <t>CARAMELO AMBROSOLI FRUTINA DE LIMON 258 GR</t>
  </si>
  <si>
    <t>MASMELLOWS AMBROSOLI CLASICO 230 GR</t>
  </si>
  <si>
    <t>CARAMELO AMBROSOLI BON AMI LICOR 430 GR</t>
  </si>
  <si>
    <t>CARAMELO AMBROSOLI BON AMI BISADOR 430 GR</t>
  </si>
  <si>
    <t>CARAMELO AMBROSOLI ARBOLITO X 100UND (283 GR)</t>
  </si>
  <si>
    <t>CARAMELO AMBROSOLI MIX SODA 283 GR</t>
  </si>
  <si>
    <t>CARAMELO AMBROSOLI AMBROCOLAS 350 GR</t>
  </si>
  <si>
    <t>CARAMELO AMBROSOLI FRUNA BLOCKS 25 GR</t>
  </si>
  <si>
    <t>CARAMELO AMBROSOLI FRUNA KOLAS 420 GR</t>
  </si>
  <si>
    <t>CARAMELO AMBROSOLI FRUNA MASTICRUNCH X 24UND</t>
  </si>
  <si>
    <t>CARAMELO AMBROSOLI FULL MANDARINA 22.5 GR</t>
  </si>
  <si>
    <t>CARAMELO AMBROSOLI MENTITA MASTICRUNCH 13.5 GR</t>
  </si>
  <si>
    <t>CARAMELO AMBROSOLI FULL MASTICRUNCH 13.5 GR</t>
  </si>
  <si>
    <t>CARAMELO AMBROSOLI OLD ENGLAND CAFE 550 GR</t>
  </si>
  <si>
    <t>CARAMELO AMBROSOLI OLD ENGLAND SURTIDO 5.5 GR X 100 UND</t>
  </si>
  <si>
    <t>CARAMELO AMBROSOLI OLD ENGLAND MINT 550 GR</t>
  </si>
  <si>
    <t>CAFE GOLDEN SOBERANA X 20 UND</t>
  </si>
  <si>
    <t>CRISMELOS BLANCOS BOLSA X 335GR</t>
  </si>
  <si>
    <t>CRISMELOS BLUE GRANDE X 335GR</t>
  </si>
  <si>
    <t>CHUPETIN GLOBO POP YOGURT FRESA X 24 UND</t>
  </si>
  <si>
    <t>CHUPETIN GLOBO POP YOGURT SURTIDO X 24 UND</t>
  </si>
  <si>
    <t>CHICLE TUBO BARBIE FRESA 20GR</t>
  </si>
  <si>
    <t>CHICLE ACIDO EXTREMO ATERRALENGUAS X 22GR /15</t>
  </si>
  <si>
    <t>CHICLE BOOGIE SURTIDO FRE/NA/SA X 10 GR</t>
  </si>
  <si>
    <t>CHICLE BOOGIE CEREZA X 10 GR</t>
  </si>
  <si>
    <t>CHICLE BOOGIE MORA X 10 GR</t>
  </si>
  <si>
    <t>CARAMELO SAQUITO DE FRUTAS ARCOR 365GR X 73UND</t>
  </si>
  <si>
    <t>CARAMELO MAST MOGUL SUPER BLANDO ARCOR 400GR X 100UND</t>
  </si>
  <si>
    <t>CHUPETIN GROSSO SURTIDO ARCOR 432GR X 24UND</t>
  </si>
  <si>
    <t>CARAMELO MOGUL MORAS ARCOR X 150GR</t>
  </si>
  <si>
    <t>CHICLE TOP LINE FRESA 7.2GR</t>
  </si>
  <si>
    <t xml:space="preserve"> 446 dias</t>
  </si>
  <si>
    <t>CHICLE TOP LINE MENTA FRESCA 7.2GR</t>
  </si>
  <si>
    <t>CHICLE TOP LINE INCA KOLA ZERO 7.2GR</t>
  </si>
  <si>
    <t>ATERRALENGUAS MANGO X 22GR</t>
  </si>
  <si>
    <t>ATERRALENGUAS SANDIA X 22GR</t>
  </si>
  <si>
    <t>CHICLE TUBO BARBIE MORA 20GR</t>
  </si>
  <si>
    <t>CARAMELO AMBROSOLI FRUNA JIRAFA 660 GR</t>
  </si>
  <si>
    <t>GOMAS AMBROSOLI AMBROLIPTOS 500 GR</t>
  </si>
  <si>
    <t>CARAMELO AMBROSOLI BANDERITAS 3.5 GR</t>
  </si>
  <si>
    <t>CARAMELO AMBROSOLI MIX SODA 3.5 GR</t>
  </si>
  <si>
    <t>CARAMELO AMBROSOLI FRUTINA DE LIMON 4.3 GR</t>
  </si>
  <si>
    <t>CARAMELO AMBROSOLI FRUTINA 4.3 GR</t>
  </si>
  <si>
    <t>CARAMELO AMBROSOLI BON AMI BISADOR 4.3 GR</t>
  </si>
  <si>
    <t>CARAMELO MENTA CHOCOLATE 365 GR X 73 UND</t>
  </si>
  <si>
    <t>CARAMELO MOGUL SANDIA EXTREMO X 50 GR</t>
  </si>
  <si>
    <t>CARAMELO MAST MOGUL SUPER BLANDO ARCOR 4 GR</t>
  </si>
  <si>
    <t>REGALIZ TUBO UVA ÁCIDO FINI 80 GR</t>
  </si>
  <si>
    <t>ANILLO DIAMANTE BARBIE CEREZA X 13 G</t>
  </si>
  <si>
    <t>ANILLO DIAMANTE BARBIE FRESA X 13 G</t>
  </si>
  <si>
    <t>BOLY KIDS CHUPETE CON CHICLE FINI X18 GR</t>
  </si>
  <si>
    <t>BOLY KIDS</t>
  </si>
  <si>
    <t>ENSALADA DE FRUTAS FINI X 14 GR</t>
  </si>
  <si>
    <t>GOMA HELADO FINI X 90 GR</t>
  </si>
  <si>
    <t>REGALIZ TUTTI FRUTI ÁCIDO FINI 15 GR</t>
  </si>
  <si>
    <t>FINI REGALIZ FRESA Y NATA ÁCIDO FINI X 15 GR</t>
  </si>
  <si>
    <t>REGALIZ UVA ÁCIDO FINI X 15 GR</t>
  </si>
  <si>
    <t>REGALIZ TUBO TWISTER ACIDO FINI X 15 GR</t>
  </si>
  <si>
    <t>CARAMELO AMBROSOLI BLANDO OH UNIDAD 62 GR</t>
  </si>
  <si>
    <t>BOLSA DE CARAMELO YOGURT GOLOPERU 110 UN</t>
  </si>
  <si>
    <t>GOLOPERU</t>
  </si>
  <si>
    <t>BOLSA DE CARAMELO PERITA GOLOPERU 100 UND</t>
  </si>
  <si>
    <t>BOLSA DE CARAMELO LIMON GOLOPERU 110 UND</t>
  </si>
  <si>
    <t>BOLSA DE CARAMELO FRUTILAC GOLOPERU 80 UND</t>
  </si>
  <si>
    <t>POP CORN ACARAMELADO BUCKY X 95 GR</t>
  </si>
  <si>
    <t>CAJA PRISMA BUTTER TOFFEE SURTIDO ARCOR 108 GR</t>
  </si>
  <si>
    <t>REGALIZ FRESA FINI 80 GR</t>
  </si>
  <si>
    <t>CARAMELO AMBROSOLI ARBOLITO 2.83 GR</t>
  </si>
  <si>
    <t>CHUPETE AMBROSOLI DIVERTILOLY 5 (5X8.5GR)</t>
  </si>
  <si>
    <t>BON BON BUM SURTIDO COLOMBINA 24X19GR</t>
  </si>
  <si>
    <t>COFFE DELIGHT DURO COLOMBINA 100X3.8GR</t>
  </si>
  <si>
    <t>FRUTICAS LOVE CANDY COLOMBINA 100X4.5GR</t>
  </si>
  <si>
    <t>GRISSLY GUSANOS COLOMBINA X 90 GR</t>
  </si>
  <si>
    <t>GRISSLY OSO COLOMBINA 12X24GR</t>
  </si>
  <si>
    <t>MILLOWS ARCO IRIS COLOMBINA X 145 GR</t>
  </si>
  <si>
    <t>MILLOWS MARGARITA COLOMBINA X 145 GR</t>
  </si>
  <si>
    <t>MILLOWS OSO COLOMBINA 50X5GR</t>
  </si>
  <si>
    <t>CHOCOLATE ARCOR PURO AMOR 50% CACAO 150 GR</t>
  </si>
  <si>
    <t>BON BON BUM FRESA COLOMBINA BOLSA 24X19GR</t>
  </si>
  <si>
    <t>CARAMELO AMBRUJOS VAMPIROS 320 GR</t>
  </si>
  <si>
    <t>CARAMELO AMBROCOLAS HECHIZOS 350 GR</t>
  </si>
  <si>
    <t>CARAMELO SAYON SAB. CHICHA MORADA 374 GR</t>
  </si>
  <si>
    <t>CARAMELO SAYON YOG. SUAK FRESA 430 GR</t>
  </si>
  <si>
    <t>CARAMELO SAYON IQUEÑO 380 GR</t>
  </si>
  <si>
    <t>BON BON BUM HEROES COLOMBINA BOLSA 24X19GR</t>
  </si>
  <si>
    <t>CHOCOLATE KICK MANI COLOMBINA 35GR</t>
  </si>
  <si>
    <t>CARAMELO CHUPETIN AMBROSOLI COLORADO TUTTI BOLSA  18 GR</t>
  </si>
  <si>
    <t>CHICLE BOOGIE MENTA X 2.72 GR</t>
  </si>
  <si>
    <t>COCOA CURAZAO POTE X 220 GR</t>
  </si>
  <si>
    <t>CURAZAO PALICHOC SUBMARINO X 16 GR</t>
  </si>
  <si>
    <t>BON BON BUM MISTERY COLOMBINA 24X18GR</t>
  </si>
  <si>
    <t>CARAMELO MOGUL TRADICIONAL 400GR</t>
  </si>
  <si>
    <t>CHUPETIN GLOBO POP SURTIDO X 24 UND</t>
  </si>
  <si>
    <t>CARAMELO AMBROSOLI GAJOS SURTIDOS 39 GR</t>
  </si>
  <si>
    <t>CHUPETE QUE LOCO AMBROSOLI 13 GR</t>
  </si>
  <si>
    <t>REGALIZ FRESA ACIDA CON NARANJA 15GR X12X12</t>
  </si>
  <si>
    <t>CARAMELO AMBROSOLI FULL LIMON  EN BOLSA X 100 UND</t>
  </si>
  <si>
    <t>ANILLO DIAMANTE BARBIE MORA X 13 G</t>
  </si>
  <si>
    <t>GOMITAS MOGUL CONITOS X 25 GR</t>
  </si>
  <si>
    <t>GOMITAS MOGUL SAURIOS X 25 GR</t>
  </si>
  <si>
    <t>GOMAS MOGUL FRUTALES X 50 GR</t>
  </si>
  <si>
    <t>GOMITAS MOGUL TRUITOS X 25 GR</t>
  </si>
  <si>
    <t>GOMAS MOGUL OSITOS X 80 GR</t>
  </si>
  <si>
    <t>GOMITAS MOGUL OSO EXTREMO X 55 GR</t>
  </si>
  <si>
    <t xml:space="preserve"> 195 dias</t>
  </si>
  <si>
    <t>MOGUL GOMITAS JELLY BUTTONS 1KG</t>
  </si>
  <si>
    <t>GRISSLY OSO COLOMBINA X 80 GR</t>
  </si>
  <si>
    <t>GOMAS MOGUL MORAS X 150 GR</t>
  </si>
  <si>
    <t>GOMAS MOGUL SANDIA EXTREME X 50 GR</t>
  </si>
  <si>
    <t>GOMITAS MOGUL DIENTES X 80 GR</t>
  </si>
  <si>
    <t>GOMITAS MOGUL OSO EXTREMO X 80 GR</t>
  </si>
  <si>
    <t>PALETITA DEYELLI LALO LED X 10 GR</t>
  </si>
  <si>
    <t>DEYELLI</t>
  </si>
  <si>
    <t>CHOCOLATES</t>
  </si>
  <si>
    <t>CHOCOLATE CHOCMAN DOBLE MANJAR PACK 6 UNI</t>
  </si>
  <si>
    <t>CHOCMAN</t>
  </si>
  <si>
    <t>CHOCOLATE VIZZIO 72 GR</t>
  </si>
  <si>
    <t>COSTA</t>
  </si>
  <si>
    <t>CHOCOLATE VIZZIO LATA 182 GR</t>
  </si>
  <si>
    <t>CHOCOLATE CHOCMAN S/BANDEJA PACK 6 UNI</t>
  </si>
  <si>
    <t>CHOCOLATE SUBLIME CLASICO 28 GR</t>
  </si>
  <si>
    <t>CHOCOLATE NESTLE SUBLIME SONRISA BLANCO X 38 GR</t>
  </si>
  <si>
    <t>CHOCOLATE SUBLIME EXTREMO 50 GR</t>
  </si>
  <si>
    <t>CHOCOLATE NESTLE SUBLIME SONRISA 38 GR</t>
  </si>
  <si>
    <t>CHOCOLATE NESTLE TRIANGULO CLASICO 30 GR</t>
  </si>
  <si>
    <t>CHOCOLATE LENTEJAS 16 GR</t>
  </si>
  <si>
    <t>CHOCOLATE CUA CUA 9 X 18GR</t>
  </si>
  <si>
    <t>CUA CUA</t>
  </si>
  <si>
    <t>CHOCOLATE SUBLIME ALMENDRAS 50 GR</t>
  </si>
  <si>
    <t>CHOCOLATE GAROTO X 250 GR</t>
  </si>
  <si>
    <t>GAROTO</t>
  </si>
  <si>
    <t>CHOCOLATE SNICKERS 52.7G</t>
  </si>
  <si>
    <t>SNICKER</t>
  </si>
  <si>
    <t>CHOCOLATE M&amp;M MILK CHOCOLATE 47.9 GR</t>
  </si>
  <si>
    <t>M&amp;M</t>
  </si>
  <si>
    <t>CHOCOLATE CON LECHE 50% X 100 GR</t>
  </si>
  <si>
    <t>TIKUNA</t>
  </si>
  <si>
    <t>CHOCOLATE BITTER 70% X 100 GR</t>
  </si>
  <si>
    <t>CHOCOLATE VIZZIO COSTA 21 GR</t>
  </si>
  <si>
    <t>CHOCOLATE NESTLE TRIANGULO MARMOLEADO BLANCO 30 GR</t>
  </si>
  <si>
    <t>CHOCOLATE HERSHEYS ALMENDRAS 41GRS</t>
  </si>
  <si>
    <t xml:space="preserve"> 431 dias</t>
  </si>
  <si>
    <t>NUTELLA CREMA DE AVELLANAS X 750 GR</t>
  </si>
  <si>
    <t>M&amp;MS PEANUT BOLSA 150.3 GR</t>
  </si>
  <si>
    <t>CHOCOLATE CHIN CHIN MIX  20 GR</t>
  </si>
  <si>
    <t>CHIN CHIN</t>
  </si>
  <si>
    <t>CHOCOLATE CAREZZA 100 GR</t>
  </si>
  <si>
    <t>CHOCOLATE VIZZIO MIX 131 GR</t>
  </si>
  <si>
    <t>CHOCOLATE VIZZIO ESTUCHE 131 GR</t>
  </si>
  <si>
    <t>BIZCOCHO CANCUN PACK 6 UNI</t>
  </si>
  <si>
    <t>CHOCOLATE LENTEJAS CAJITA X 30 GR</t>
  </si>
  <si>
    <t>CHOCOLATE PRINCESA BARRAS 20X30 GR</t>
  </si>
  <si>
    <t>CHOCOLATE NESTLE SUBLIME BITTER 38GR</t>
  </si>
  <si>
    <t xml:space="preserve"> 222 dias</t>
  </si>
  <si>
    <t>OLE OLE VAINILLA 4.5 GR</t>
  </si>
  <si>
    <t>OLE</t>
  </si>
  <si>
    <t>CHOCOLATE NESTLE PRINCESA ESTUCHE 192 GR</t>
  </si>
  <si>
    <t>BON O BON LECHE ARCOR 450GR X 30UND</t>
  </si>
  <si>
    <t xml:space="preserve"> 435 dias</t>
  </si>
  <si>
    <t>BON O BON CHOCOLINAS ARCOR 270GR X 18UND</t>
  </si>
  <si>
    <t xml:space="preserve"> 233 dias</t>
  </si>
  <si>
    <t>POTE BON O BON CORAZON LECHE ARCOR 105GR X 7UND</t>
  </si>
  <si>
    <t>POTE CORAZON BUTTER SURTIDO X 132GR</t>
  </si>
  <si>
    <t>CHOCOLATE CAÑONAZO 22GR</t>
  </si>
  <si>
    <t>CHOCOLATE NESTLE BOMBON MULTIPACK 360GR</t>
  </si>
  <si>
    <t>CHOCOLATE CAÑONAZO EXTRA 46 GR</t>
  </si>
  <si>
    <t>BOMBONES TABERNERO DE CHOCOLATE CON CREMA X10 UND</t>
  </si>
  <si>
    <t xml:space="preserve"> 231 dias</t>
  </si>
  <si>
    <t>MILKY WAY BARRA 52.2 GR</t>
  </si>
  <si>
    <t>SNICKERS FUN SIZE 96.4 GR</t>
  </si>
  <si>
    <t>SNICKERS MINI BOLSA 124.7 GR</t>
  </si>
  <si>
    <t>CHOCOPAYE 216 GR</t>
  </si>
  <si>
    <t>CHOCOPAYE</t>
  </si>
  <si>
    <t>LATA CORAZON BON O BON LECHE ARCOR X 135GR</t>
  </si>
  <si>
    <t>POTE CORAZON CHOCOLINAS ARCOR X 105GR</t>
  </si>
  <si>
    <t>POTE CORAZON FRESA ARCOR X 105GR</t>
  </si>
  <si>
    <t>ALFAJOR BON O BON LECHE ARCOR X 40GR</t>
  </si>
  <si>
    <t>CHOCOLATE PARA TAZA 100% CACAO X 100 GR</t>
  </si>
  <si>
    <t>OSITO BON O BON ARCOR X 75 GR</t>
  </si>
  <si>
    <t>BOMBONES SURT. DE CHOCOLATE CARTERITA ITALIANA 100GR</t>
  </si>
  <si>
    <t>2 CERRITOS</t>
  </si>
  <si>
    <t>CHOCOLATE HERSHEYS 40 GR</t>
  </si>
  <si>
    <t>BIZCOCHO CARITAS PACK 6X28GR</t>
  </si>
  <si>
    <t>CHOCOLATE MINI CHOCMAN BIZCOCHO 420 GR</t>
  </si>
  <si>
    <t>BOMBONES DE CHOCOLATE 2 CERRITOS R/CREMA IRISH COFF 256GR</t>
  </si>
  <si>
    <t>CHOCOLATE VIZZIO ESTUCHE 122 GR</t>
  </si>
  <si>
    <t>M&amp;M MILK MINI TUBOS X 30.6 GR</t>
  </si>
  <si>
    <t>TWIX COOKIE BARRA X 40 GR</t>
  </si>
  <si>
    <t>TWIS</t>
  </si>
  <si>
    <t>HUEVOS SORPRESAS JUNIOR DEYELLI X 24UND*10GR</t>
  </si>
  <si>
    <t>HUEVOS SORPRESAS SAFARI DEYELLI X 24UND*10GR</t>
  </si>
  <si>
    <t>CHOCOLATE NESTLE TRIANGULO BLANCO 42 GR</t>
  </si>
  <si>
    <t>CHOCOLATE FERRERO ROCHER PQT*8 UND</t>
  </si>
  <si>
    <t>FERRERO ROCHER</t>
  </si>
  <si>
    <t>RAMO FLORES PRIVILEGIO XL150G</t>
  </si>
  <si>
    <t>CHOCOLATE M&amp;MS PEANUTS MANI X 45 GR</t>
  </si>
  <si>
    <t>CHOCOLATE HERSHEYS KISSES LECHE 43GRS</t>
  </si>
  <si>
    <t>CHOCOLATE M&amp;M MILK CHOCOLATE BOLSA 150.3 GR</t>
  </si>
  <si>
    <t>CHOCOLATE CUA CUA 18 G</t>
  </si>
  <si>
    <t>CHOCOLATE MINI CUA CUA 42 G</t>
  </si>
  <si>
    <t>BIZCOCHO CANCUN COCO - PIÑA PACK 6 UNI</t>
  </si>
  <si>
    <t>CHOCOLATE SUBLIME POWER X25 GR</t>
  </si>
  <si>
    <t>CHOCOLATE BESO DE MOZA  24 GR</t>
  </si>
  <si>
    <t>CHOCOLATE NESTLE SUBLIME 14 STICK GR</t>
  </si>
  <si>
    <t>CHOCOLATE NESTLE PRINCESA BLANCO BARRA 20X30 GR</t>
  </si>
  <si>
    <t>CHOCOLATE NESTLE PRINCESA RELLENO C/CREMA MANI 16 X 8 GR</t>
  </si>
  <si>
    <t>CHIN CHIN CHOCOPALETON X18G</t>
  </si>
  <si>
    <t>CHOCOLATE NESTLE PRINCESA CAJA 16X8GR</t>
  </si>
  <si>
    <t>CHOCOLATE MAVA MA-BITTER</t>
  </si>
  <si>
    <t>CHOCO CHIP FLEISCHMAN KG</t>
  </si>
  <si>
    <t>CHOCOLATE MECANO 19 GR</t>
  </si>
  <si>
    <t>SERENATA DE AMOR BOMBON 825GR</t>
  </si>
  <si>
    <t>CHOCOLATE LENTEJAS X 384 GR</t>
  </si>
  <si>
    <t>TABLETA BON O BON LECHE ARCOR 29 GR</t>
  </si>
  <si>
    <t>OBLEA BON O BON WAFER ARCOR 22GR</t>
  </si>
  <si>
    <t>SAPITO MANI ARCOR 9 GR</t>
  </si>
  <si>
    <t>SAPITO MANJAR ARCOR 9  GR</t>
  </si>
  <si>
    <t>MILKY WAY MIDNIGHT 49.9 GR</t>
  </si>
  <si>
    <t>FRUTAS DESHIDRATADAS CON CHOCOLATE AGUAMANTO X 40 GR</t>
  </si>
  <si>
    <t>FRUTAS DESHIDRATADAS CON CHOCOLATE MANGO 40 GR</t>
  </si>
  <si>
    <t>FRUTAS DESHIDRATADAS CON CHOCOLATE PIÑA 40 GR</t>
  </si>
  <si>
    <t>FRUTAS DESHIDRATADAS CON CHOCOLATE BANANO X 40 GR</t>
  </si>
  <si>
    <t>CHOCOLATE INVITE 45GR</t>
  </si>
  <si>
    <t>INVITE</t>
  </si>
  <si>
    <t>CAJA CORAZON PRIVILEGIO X 87.50GR</t>
  </si>
  <si>
    <t>INVITE WAFFLE CAKE 45 GR</t>
  </si>
  <si>
    <t>HUEVO ROYS TOYS SIMSEK 23 GR</t>
  </si>
  <si>
    <t>SIMSEK</t>
  </si>
  <si>
    <t>INVITE WAFFLE CAKE FRESA 45GR</t>
  </si>
  <si>
    <t>CHOCOLATE NESTLE SORRENTO 32 GR</t>
  </si>
  <si>
    <t xml:space="preserve"> 416 dias</t>
  </si>
  <si>
    <t>BOMBONES DE CHOCOLATE COFRE 200 GR</t>
  </si>
  <si>
    <t>CHOCOLATE HERSHEYS COOKIESCREAM 40 GR</t>
  </si>
  <si>
    <t>CHOCOLATE NESTLE SUBLIME S/A 38 GR</t>
  </si>
  <si>
    <t>BOMBONES CHOCOLATE MONTBLANC SURTIDO 159 GR</t>
  </si>
  <si>
    <t>MONTBLANC</t>
  </si>
  <si>
    <t>BOMBONES CHOCOLATE MONTBLANC SURTIDO 92.5GR</t>
  </si>
  <si>
    <t>CHOCOLATE CHOCMAN COSTA X 30 GR</t>
  </si>
  <si>
    <t>GOLOSINA CHIN CHIN REG. 1 KG</t>
  </si>
  <si>
    <t>VIZZIO TABLETA 26 GR</t>
  </si>
  <si>
    <t>COSTA BOX BOMBON CAREZZA 102 GR</t>
  </si>
  <si>
    <t>GALLETAS CARITAS DOBLE BAÑO 6X30 GR.</t>
  </si>
  <si>
    <t>DEYELLI HUEVOS COFRE PRINCESA X 24UND*15GR</t>
  </si>
  <si>
    <t>DEYELLI HUEVOS SORPRESAS BABY PET X 24UND*15GR</t>
  </si>
  <si>
    <t>COSTA VIZZIO HUEVO 125GR</t>
  </si>
  <si>
    <t>BON O BON  BONBONES CHOCOLATE CON LECHE 15 GR</t>
  </si>
  <si>
    <t>CHOCOLATE MECANO MENTA 19 GR</t>
  </si>
  <si>
    <t>CHOCOLATE KIT KAT 4FINGER 41.5GR</t>
  </si>
  <si>
    <t>CHOCOLATE FERRERO ROCHER PQT*12 UND</t>
  </si>
  <si>
    <t xml:space="preserve"> 390 dias</t>
  </si>
  <si>
    <t>CHOCOLATE HERSHEYS DOYBAG MINIATURES 120GR</t>
  </si>
  <si>
    <t>HERSHEY´S KISSES CHOCOLATE C/ LECHE 74GR</t>
  </si>
  <si>
    <t>HERSHEY´S KISSES COOKIESNCREAM  74GR</t>
  </si>
  <si>
    <t>HERSHEY´S KISSES CORAZON CHOCOLATE 102GR</t>
  </si>
  <si>
    <t>HERSHEY´S CHOCOLATE KISSES CJ ROJA 204GR</t>
  </si>
  <si>
    <t>HERSHEY´S CHOC C/ LECHE KISSES CJ DORADA 204GR</t>
  </si>
  <si>
    <t>UKAW CHOCOLATE CON NARANJA Y NUECES 45%CACAO</t>
  </si>
  <si>
    <t>UKAW</t>
  </si>
  <si>
    <t>UKAW CHOCOLATE CON MANGO Y MARACUYA 45%CACAO</t>
  </si>
  <si>
    <t>UKAW CHOCOLATE CON AGUAJE Y NUEZ MARAZON 45%CACAO</t>
  </si>
  <si>
    <t>UKAW CHOCOLATE CON SAL DE MARAS 60%CACAO</t>
  </si>
  <si>
    <t>UKAW CHOCOLATE CON PIÑA Y COCO 70%CACAO</t>
  </si>
  <si>
    <t>UKAW CHOCOLATE CON CAMU CAMU 35%CACAO</t>
  </si>
  <si>
    <t>UKAW CHOCOLATE CON CAFE TOSTADO 60%CACAO</t>
  </si>
  <si>
    <t>UKAW CHOCOLATE DARK 85%CACAO</t>
  </si>
  <si>
    <t>CHOCOLATE CHOCMAN PACK 6 UNI 168G</t>
  </si>
  <si>
    <t>BON O BON DULCE DE LECHE ARCOR 18UN 288GR</t>
  </si>
  <si>
    <t>BON O BON BLANCO ARCOR 18UN 270GR</t>
  </si>
  <si>
    <t>BON O BON POTE FLOR 90GR</t>
  </si>
  <si>
    <t>BON O BON POTE CORAZON BOB MIX 180G</t>
  </si>
  <si>
    <t>BON O BON CORAZON DULCE DE LECHE ARCOR 112G</t>
  </si>
  <si>
    <t>BOMBONES SURT. ROJO SUIZO 150 GR</t>
  </si>
  <si>
    <t>BOMBONES SURT. CREMA EST RUSO 150 GR</t>
  </si>
  <si>
    <t>BOMBONES SURT. CARTERITA FRANCESA 100 GR</t>
  </si>
  <si>
    <t>BOMBONES SURT. CARTERITA EUROPEO 100 GR</t>
  </si>
  <si>
    <t>BOMBONES SURT. VINTAGE ROSA / VERDE ESTUCHE BELGA 150 GR</t>
  </si>
  <si>
    <t>BOMBONES SURT. COFRE DEL AMOR 200 GR</t>
  </si>
  <si>
    <t>BOMBONES C/ CREMA DE MANI ST. BELGA ROSA 150 GR</t>
  </si>
  <si>
    <t>CHOCOLATE CAÑONAZO EXTRA X 39 GR</t>
  </si>
  <si>
    <t>GALLETAS</t>
  </si>
  <si>
    <t>GALLETA CREAM CRACKER 295 G</t>
  </si>
  <si>
    <t>CRACKER</t>
  </si>
  <si>
    <t>GALLETA CHOCOSODA  6X36 G</t>
  </si>
  <si>
    <t>CHOCOSODA</t>
  </si>
  <si>
    <t>CHOCOLATE DOÑA PEPA PACK  6X23 G</t>
  </si>
  <si>
    <t>PEPA</t>
  </si>
  <si>
    <t>GALLETA RITZ PLAIN PACK 6X22.4 G</t>
  </si>
  <si>
    <t>GALLETA HONY BRAN PACK 9X33 G</t>
  </si>
  <si>
    <t>HONY</t>
  </si>
  <si>
    <t>GALLETA RITZ QUESO PACK 6X34 G</t>
  </si>
  <si>
    <t>GALLETA CLUB SOCIAL MANTEQUILLA PACK 6X26 G</t>
  </si>
  <si>
    <t>CLUB SOCIAL</t>
  </si>
  <si>
    <t>GALLETA CLUB SOCIAL ORIGINAL PACK 6X26G</t>
  </si>
  <si>
    <t>GALLETA OREO GOLDEN PACK 6X36 G</t>
  </si>
  <si>
    <t>OREO</t>
  </si>
  <si>
    <t>GALLETA CHARADA CHOCOLATE PACK 6X40 G</t>
  </si>
  <si>
    <t>CHARADA</t>
  </si>
  <si>
    <t>GALLETA CORONITA CHOCOLATE PACK 6X38 G</t>
  </si>
  <si>
    <t>CORONITA</t>
  </si>
  <si>
    <t>GALLETA OREO COOKIE&amp;CREAM PACK 6X36 G</t>
  </si>
  <si>
    <t>GALLETA FIELD VAINILLA PACK 6X37 G</t>
  </si>
  <si>
    <t>FIELD</t>
  </si>
  <si>
    <t>GALLETA FIELD SODA ORIGINAL PACK 6X34 G</t>
  </si>
  <si>
    <t>PQT</t>
  </si>
  <si>
    <t>GALLETA OREO CHOCOLATE PACK 6X36 G</t>
  </si>
  <si>
    <t>GALLETA CHIPS AHOY PACK X 6</t>
  </si>
  <si>
    <t>CHIPS</t>
  </si>
  <si>
    <t>GALL.VICT.CASINO MENTA 6PQT 8PCK</t>
  </si>
  <si>
    <t>GALL.VICT.TENTACION NARANJA 45G 6PQT8PCK</t>
  </si>
  <si>
    <t>WAFER NIK VAINILLA 162 GR</t>
  </si>
  <si>
    <t>WAFER COSTA CLASICO FRESA 105GR</t>
  </si>
  <si>
    <t>GALLETA SODA LINE PACK 240 GR (6UX40GR)</t>
  </si>
  <si>
    <t>GALLETA AGUA LINE PACK 252G (6UX42GR)</t>
  </si>
  <si>
    <t>GALLETA TUBO AGUA LINE 200 GR</t>
  </si>
  <si>
    <t>GALLETA SODA FAMILIAR X 75 GR</t>
  </si>
  <si>
    <t>GALLETA WAFER FRESA G.N. SIX PACK</t>
  </si>
  <si>
    <t>WAFER NIK CHOCOLATE 162 GR</t>
  </si>
  <si>
    <t>WAFER NIK FRESA 162 GR</t>
  </si>
  <si>
    <t>CEREAL FITNESS 285 GR</t>
  </si>
  <si>
    <t>FITNESS</t>
  </si>
  <si>
    <t>CEREAL FITNESS HONEY &amp; ALMOND 330 GR</t>
  </si>
  <si>
    <t>CEREAL CORN FLAKES 800 GR</t>
  </si>
  <si>
    <t>GALLETA CRACKNEL INTEGRAL SAN JORGE X 20 PQT X 175 GR</t>
  </si>
  <si>
    <t>GALLETA CRACKNEL ORIGINAL SAN JORGE X 20 PQT X 140 GR</t>
  </si>
  <si>
    <t>GALLETA SODA GOURMET SAN JORGE X 250 GR</t>
  </si>
  <si>
    <t>GALLETA RELLENITAS CHOCO &amp; FRESA X 5 PACK X 8 PQTS</t>
  </si>
  <si>
    <t>GALLETA RELLENITAS CHOCO &amp; MENTA X 5 PACK X 8 PQTS</t>
  </si>
  <si>
    <t>GALLETA VICTORIA SODA 6PQT.42 GR</t>
  </si>
  <si>
    <t>GALLETA OREO REGULAR  216 GR X6</t>
  </si>
  <si>
    <t>GALLETA VAINILLA FAMILIAR SAN JORGE 120 GR</t>
  </si>
  <si>
    <t>GALLETA NESTLE SUBLIME GALLETA X 28 GR</t>
  </si>
  <si>
    <t>GALLETA RELLENITAS CHOCOLATE SAN JORGE X 5 PACK X 8 PQTS X 36 GR</t>
  </si>
  <si>
    <t>GALLETA NUBE DE AGUA SAN JORGE 110 GR</t>
  </si>
  <si>
    <t>GALLETA RELLENITAS COCO SAN JORGE X 5 PACK X 8 PQTS X 36 GR</t>
  </si>
  <si>
    <t>GALLETA RELLENITAS FRESA SAN JORGE X 5 PACK X 8 PQTS X 36 GR</t>
  </si>
  <si>
    <t>GALLETA SODA SAN JORGE X 4 PACK X 7PQTS X 40 GR</t>
  </si>
  <si>
    <t>GALLETA RITZ TACO 58.6 G</t>
  </si>
  <si>
    <t>GALLETA OREO ROLLO 108 GR</t>
  </si>
  <si>
    <t>GALLETAS DE ARROZ COSTEÑO DULCE</t>
  </si>
  <si>
    <t>GALLETAS DE ARROZ COSTEÑO CLASICAS</t>
  </si>
  <si>
    <t>GALLETAS DE ARROZ COSTEÑO PIMIENTA</t>
  </si>
  <si>
    <t>GALLETA CREAM CRACKER 73.5G</t>
  </si>
  <si>
    <t>GALLETA CORONITA ROLLO 123.5 G</t>
  </si>
  <si>
    <t>GALLETA MINICHIPS AHOY 50 G</t>
  </si>
  <si>
    <t>MINICHIPS</t>
  </si>
  <si>
    <t>CHOCOLATE TRAVESURAS 50G</t>
  </si>
  <si>
    <t>TRAVESURAS</t>
  </si>
  <si>
    <t>GALLETA FIELD VAINILLA 148G</t>
  </si>
  <si>
    <t>NU.GALL.VICTORIA DIVAS 6PQT 8PCK</t>
  </si>
  <si>
    <t>GALL.VICT.CASINO VAINILLA 6PQT 8PCK</t>
  </si>
  <si>
    <t>GALL.VICT.CASINO CHOCOLATE 6PQT 8PCK</t>
  </si>
  <si>
    <t>GALL.VICT.CASINO FRESA 6PQT 8PCK</t>
  </si>
  <si>
    <t>GALL.VICT.CASINO COCO 6PQT 8PCK</t>
  </si>
  <si>
    <t>GALL.VICT.MARQUESITA VAINILLA 6PQT.8PCK</t>
  </si>
  <si>
    <t>GALL.VICT.MARQUESITA NARANJA 6PQT.8PCK</t>
  </si>
  <si>
    <t>GALL.VICTORIA CHOMP CHOCO 6PQT.8PCK</t>
  </si>
  <si>
    <t>GALL.VICTORIA CHOMP NARAN 6PQT.8PCK</t>
  </si>
  <si>
    <t>GALL.VICTORIA GLACITAS FRE.32G 6PQT8PCK</t>
  </si>
  <si>
    <t>GALL.VICT. TENTACION CHOCO 45G 6PQT8PCK</t>
  </si>
  <si>
    <t>GALLETA VICTORIA TENTACION COCO  270 GR</t>
  </si>
  <si>
    <t>GALL.VICT.TENTACION VAINILLA 45G6PQT8PCK</t>
  </si>
  <si>
    <t>WAFER COSTA CLASICO VAINILLA 124 GR</t>
  </si>
  <si>
    <t>WAFER COSTA CLASICO CHOCOLATE 140 GR</t>
  </si>
  <si>
    <t>GALLETA CHOCO DONUTS LECHE 198GR</t>
  </si>
  <si>
    <t>GALLETA CHOCO DONUTS CRUNCH PACK 6 UNI</t>
  </si>
  <si>
    <t>GALLETA COSTA GRAN CEREAL FIBRA CACAO PACK 6 UNI 216 GR</t>
  </si>
  <si>
    <t>GALLETA CHOCO WAFER PACK 6 UNI</t>
  </si>
  <si>
    <t>GALLETA CHIPS CHOCOLATE PACK 6 UNI</t>
  </si>
  <si>
    <t>GALLETA CHIPS FIESTA PACK 6 UNI</t>
  </si>
  <si>
    <t>GALLETA FRAC VAINILLA 246GR</t>
  </si>
  <si>
    <t>GALLETA GRETEL CHOCOLATE PACK 6 UNI X 192 GR</t>
  </si>
  <si>
    <t>GALLETA COSTA INTEGRALES PACK 6 UNID X 225 GR</t>
  </si>
  <si>
    <t>GALLETA TUBO SODA LINE 170 GR</t>
  </si>
  <si>
    <t>CEREAL BAR GOLDEN PACK 12 UNI</t>
  </si>
  <si>
    <t>CEREAL BAR DURAZNO PACK 12 UNI</t>
  </si>
  <si>
    <t>CEREAL BAR ARANDANOS PACK 12 BARRAS</t>
  </si>
  <si>
    <t>CEREAL BAR MANZANA + CANELA PACK 12 UNI</t>
  </si>
  <si>
    <t>GALLETA MEGA WAFER FRESA SAN JORGE X 16 PQT X 61 GR</t>
  </si>
  <si>
    <t>GALLETA MEGA WAFER VAINILLA SAN JORGE X 16 PQT X 61 GR</t>
  </si>
  <si>
    <t>GALLETA WAFER VAINILLA G.N. SIX PACK</t>
  </si>
  <si>
    <t>GALLETA WAFER CHOCOLATE G.N. SIX PACK</t>
  </si>
  <si>
    <t>GALLETA MEGA WAFER CHOCOLATE SAN JORGE X 16 PQT 61 GR</t>
  </si>
  <si>
    <t>GALLETA CHOCOGOL SAN JORGE X 9PQTS X 22 GR</t>
  </si>
  <si>
    <t>CEREAL FITNESS &amp; FRUIT 330 GR</t>
  </si>
  <si>
    <t>GALLETA DORE 230 GR</t>
  </si>
  <si>
    <t>DORE</t>
  </si>
  <si>
    <t>GALLETA MOROCHAS SNACK BISCUIT 42 GR</t>
  </si>
  <si>
    <t>MOROCHAS</t>
  </si>
  <si>
    <t>GALLETA MOROCHAS DOBLE PLACER 34.4GRX6UND</t>
  </si>
  <si>
    <t>GALLETA CARITAS PACK 6 UNI V.A</t>
  </si>
  <si>
    <t>CHOCOLATE DOÑA PEPA C6DISPL 30P</t>
  </si>
  <si>
    <t>GALLETA BARQUILLO OBSESION X 21GR</t>
  </si>
  <si>
    <t>GALLETA SALTICAS X 70 GR</t>
  </si>
  <si>
    <t>SALTICAS</t>
  </si>
  <si>
    <t>GALLETA OREO ROLLO X3 PE 378GR</t>
  </si>
  <si>
    <t>GRISSLY GUSANOS COLOMBINA X 24 GR</t>
  </si>
  <si>
    <t>WAFER TUYO COSTA 22GR</t>
  </si>
  <si>
    <t>WAFER NIK CHOCO AVELLANA 72 GR</t>
  </si>
  <si>
    <t>GALLETA TRIKIS 6X32GR</t>
  </si>
  <si>
    <t>TRIKIS</t>
  </si>
  <si>
    <t>GALLETA RELLENITAS COCO TACO X 24 UND</t>
  </si>
  <si>
    <t>GALLETA RELLENITAS CHOCOLATE TACO X 24 UND</t>
  </si>
  <si>
    <t>GALLETA RELLENITA FRESA TACO X 24 UND</t>
  </si>
  <si>
    <t>GALLETA COCONUT SAN JORGE 55 GR</t>
  </si>
  <si>
    <t>GALLETA FRUTA MIXTA SAN JORGE 55 GR</t>
  </si>
  <si>
    <t>GALLETA MUNICION LONCHERITA SAN JORGE 55 GR</t>
  </si>
  <si>
    <t>GALLETA MINI RONDELAS SAN JORGE 55 GR</t>
  </si>
  <si>
    <t>WAFER MINUETO MORANGO X 115 GR</t>
  </si>
  <si>
    <t>MINUETO</t>
  </si>
  <si>
    <t>WAFER MINUETO CHOCOLATE Y AVELLANA X 115 GR</t>
  </si>
  <si>
    <t>WAFER MINUETO CHOCOLATE X 115 GR</t>
  </si>
  <si>
    <t>WAFER MINUETO BRIGADEIRO X 115 GR</t>
  </si>
  <si>
    <t>WAFER MINUETO LIMON X 115 GR</t>
  </si>
  <si>
    <t>WAFER BAUDUCCO CHOCOLATE X 78 GR</t>
  </si>
  <si>
    <t>SUBLIME GALLETA RELLENA PACK 6X46GR</t>
  </si>
  <si>
    <t>WAFER MINUETO CHOCOLATE Y VAINILLA X 115 GR</t>
  </si>
  <si>
    <t>GALLETA MOROCHAS CLASICA 12 X 30GR</t>
  </si>
  <si>
    <t>GALLETA PICARAS CLASICAS PACK X 8 UND</t>
  </si>
  <si>
    <t>PICARAS</t>
  </si>
  <si>
    <t>BARQUILLO PIAZZA JIRAFA CHOCOLECHE 11.7GR</t>
  </si>
  <si>
    <t>PIAZZA</t>
  </si>
  <si>
    <t>COSTA CEREAL BAR GOLDEN PACK 8 UNI</t>
  </si>
  <si>
    <t>GALLETA MARGARITA 6X 46.5GR</t>
  </si>
  <si>
    <t>GALLETAS CARITAS PACK X 6 UND</t>
  </si>
  <si>
    <t>GALLETA MINI OREO 40 GR</t>
  </si>
  <si>
    <t>GALLETA CHARADA ROLLO 122.8 GR</t>
  </si>
  <si>
    <t>GALLETA OREO ORIGINAL PACK 6X36 G</t>
  </si>
  <si>
    <t>GALL.VICT.CASINO LUCUMA 6PQT 8PCK</t>
  </si>
  <si>
    <t>GALL.VICT.MARQUESITA COCO 6PQT.8PCK</t>
  </si>
  <si>
    <t>GALL.VICTORIA GLACITAS CHOC.32G 6PQT8PCK</t>
  </si>
  <si>
    <t>GALL.VICT.CASINO BLACK MENTA 6PQT8PCK</t>
  </si>
  <si>
    <t>GALLETAS AGÜITAS CLÁSICA X 350 GR</t>
  </si>
  <si>
    <t>GALLETA FRAC MENTA PACK 6 UNI</t>
  </si>
  <si>
    <t>FRAC</t>
  </si>
  <si>
    <t>WAFER NIK YOGURT FRESA 162 GR</t>
  </si>
  <si>
    <t>WAFER NIK YOGURT VAINILLA PACK 6 UNI</t>
  </si>
  <si>
    <t>GALLETA GRAN CEREAL CLASICA 6UND 240GR</t>
  </si>
  <si>
    <t>GALLETA COSTA GRAN CEREAL MANZANA Y CANELA 168GR</t>
  </si>
  <si>
    <t>GALLETA BARQUILLO OBSESION X 12 UND</t>
  </si>
  <si>
    <t>GALLETA BIZCOCHO POKEKE 336 GR</t>
  </si>
  <si>
    <t>GALLETA FRAC CHOCOLATE 273GR</t>
  </si>
  <si>
    <t>GALLETA CANCUN PACK 6 UNI</t>
  </si>
  <si>
    <t>GALLETA GRETEL MANJAR PACK 6 UNI X 192 GR</t>
  </si>
  <si>
    <t>GALLETA AGUA CRACKERS 450 GR</t>
  </si>
  <si>
    <t>GALLETA SODA FAMILIAR SAN JORGE 85 GR X 20</t>
  </si>
  <si>
    <t>GALLETA BLACK OUT VAINILLA GN PACK</t>
  </si>
  <si>
    <t>GALLETA DOBLE DELEITE SAN JORGE MANZANA&amp;DURAZNO PACK 8 UNI</t>
  </si>
  <si>
    <t>GALLETA DOBLE DELEITE SAN JORGE FRESA&amp;APRICOT PACK 8 UNI</t>
  </si>
  <si>
    <t>GALLETA DOBLE DELEITE GN CHOCOLATE&amp;VAINILLA PACK 8 UNI</t>
  </si>
  <si>
    <t>CEREAL FITNESS ORIGINAL 570 GR</t>
  </si>
  <si>
    <t>GALLETA MOROCHAS TACO 75 GR</t>
  </si>
  <si>
    <t>GALLETA SODA SAN JORGE 10X26GR</t>
  </si>
  <si>
    <t>GALLETA BLACK OUT GN SAN JORGE 8 PACK X 6 PQTS X 38 GR</t>
  </si>
  <si>
    <t>GALLETA BLACK OUT GN MENTA SAN JORGE 8 PACK X 6 PQTS X 38 GR</t>
  </si>
  <si>
    <t>GALLETA DIA SODA10X26 GR</t>
  </si>
  <si>
    <t>DIA</t>
  </si>
  <si>
    <t>GALLETA DIA VAINILLA 8 X25 GR</t>
  </si>
  <si>
    <t>GALL.VICTORIA GLACITAS TOFFE .32G 6PQT8PCK</t>
  </si>
  <si>
    <t>GALLETA MOROCHAS LUCUMA 30 GR X 8 UND</t>
  </si>
  <si>
    <t>GALLETA OREO ORIGINAL X 36GR</t>
  </si>
  <si>
    <t>GALLETA BIZCOCHO POKEKE 28 GR</t>
  </si>
  <si>
    <t>OREO BOMBON MAQUILADO</t>
  </si>
  <si>
    <t>GALLETA PICARAS EXTREMAS PACK 6X40 G</t>
  </si>
  <si>
    <t>GALLETA PICARAS CHIPS PACK 8X6X42 G</t>
  </si>
  <si>
    <t>CEREAL NESTLE NESTUM TRIGO QUINUA 350GR</t>
  </si>
  <si>
    <t>GALLETA NESTLE SUBLIME GALLETA X 24 UND</t>
  </si>
  <si>
    <t>GALLETA OREO ROLLO PASTEL 126GR</t>
  </si>
  <si>
    <t>GALLETA RITZ TACO X3 PE 201GR</t>
  </si>
  <si>
    <t>BARQUILLOS PIAZZA JIRAFA COLOMBINA CHOCO-LECHE 280.8GR</t>
  </si>
  <si>
    <t>GALLETAS COLOMBINA SURTIDAS FELIZ NAVIDAD 150GR</t>
  </si>
  <si>
    <t>GALLETA DORE 144 GR</t>
  </si>
  <si>
    <t>WAFER TUYO COSTA 20 X 22GR</t>
  </si>
  <si>
    <t>GALLETA PICARAS FRESA PASION PACK 8X6X40 G</t>
  </si>
  <si>
    <t>GALLETA CARITAS FRESA 204 GR</t>
  </si>
  <si>
    <t>GALLETA VICTORIA CASINO BLACK MENTA 43.5 GR</t>
  </si>
  <si>
    <t>GALLETA MINI RITZ X 50 G</t>
  </si>
  <si>
    <t>GALLETA FORTUNA 28 GR</t>
  </si>
  <si>
    <t>GALLETA CRACKER SELZ 54 GR</t>
  </si>
  <si>
    <t>WAFER BAUDUCCO FRESA X 76 GR</t>
  </si>
  <si>
    <t>WAFER BAUDUCCO VAINILLA X 76 GR</t>
  </si>
  <si>
    <t>GALLETA PICARAS MENTA PACK X 6 UND</t>
  </si>
  <si>
    <t>GALLETAS COLOMBINA SURTIDAS MERRY CHRISTMAS 220 GR</t>
  </si>
  <si>
    <t>GALLETAS COLOMBINA NAVIDEÑAS HAPPY HOLIDAYS 200 GR</t>
  </si>
  <si>
    <t>GALLETAS ASSORTED COOKIES COLOMBINA 200 GR</t>
  </si>
  <si>
    <t>GALLETAS AGÜITAS LIGERITAS C/SALVADO TRIGO X 350 GR</t>
  </si>
  <si>
    <t>GALLETAS COLOMBINA SURTIDAS MERRY CHRISTMAS 400 GR</t>
  </si>
  <si>
    <t>GALLETA GRAN CEREAL CLASICA 6UND 216GR</t>
  </si>
  <si>
    <t>GALLETAS COLOMBINA SURTIDAS VERDE MERRY CHRISTMAS 200 GR</t>
  </si>
  <si>
    <t>CEREAL BAR CHOCOCEREAL X 8 UNI</t>
  </si>
  <si>
    <t>GALLETA RELLENITAS LUCUMA SAN JORGE X 5 PACK X 8 PQTS X 36 GR</t>
  </si>
  <si>
    <t>CEREAL BAR CHOCO CHIPS 12 X 21GR</t>
  </si>
  <si>
    <t>CEREAL BAR ALMENDRA 12 X 21GR</t>
  </si>
  <si>
    <t xml:space="preserve"> 258 dias</t>
  </si>
  <si>
    <t>CEREAL BAR ALMENDRA MANI 12 X 31GR</t>
  </si>
  <si>
    <t>GALLETA REYENITO CHOCOLATE 48GR</t>
  </si>
  <si>
    <t>REYENITO</t>
  </si>
  <si>
    <t>CHOCOLATE CREMINO JUGUETE 16GR</t>
  </si>
  <si>
    <t>CREMINO</t>
  </si>
  <si>
    <t>CEREAL BAR CHOCO CHIPS 8 X 21GR PACK</t>
  </si>
  <si>
    <t>GALLETA SALADIT ORIGINALES 5 PACK POR 6 PQT</t>
  </si>
  <si>
    <t>GALLETA CRACKERS 5 PACK POR 6 PQT</t>
  </si>
  <si>
    <t>GALLETA SABROCHAS 5 PACK POR 6PQT</t>
  </si>
  <si>
    <t>GALLETA VAINILLA 4 PACK POR 10 PQT</t>
  </si>
  <si>
    <t>VAINILLA GOURMET 10 PACK X 2 PQT - 250 G</t>
  </si>
  <si>
    <t>GALLETA DUETTO 6 PACK X 6 PQT - 30 G</t>
  </si>
  <si>
    <t>COSTA BIZCOCHO CARITAS X 28 GR</t>
  </si>
  <si>
    <t>GALLETA CHINCHIN CHOCOFORMAS PACK 6 X 21G</t>
  </si>
  <si>
    <t>GALLETA ANIMALITOS SAN JORGE 1000GR</t>
  </si>
  <si>
    <t>GALLETA BLACK OUT CHOCOLATE 114GR</t>
  </si>
  <si>
    <t>WAFER COSTA SABOR VAINILLA 105GR</t>
  </si>
  <si>
    <t xml:space="preserve"> 303 dias</t>
  </si>
  <si>
    <t>WAFER COSTA SABOR  LUCUMA 105 GR</t>
  </si>
  <si>
    <t xml:space="preserve"> 201 dias</t>
  </si>
  <si>
    <t>GALLETA BLACK OUT SAN JUAN COCO 8PACK X 6UND</t>
  </si>
  <si>
    <t>GALLETA COSTA GRAN CEREAL CACAO PACK 6*40G</t>
  </si>
  <si>
    <t>GALLETA MOROCHAS CLASICAS PACK X 6</t>
  </si>
  <si>
    <t>MOROCHAS BARQUILLOS STICK 6 X 22 GR</t>
  </si>
  <si>
    <t>CEREAL BAR ALMENDRA X 21GR</t>
  </si>
  <si>
    <t>GALLETA PICARAS CHIPS PACK X 6</t>
  </si>
  <si>
    <t>GALLETA CREAM CRACKER 73.50G</t>
  </si>
  <si>
    <t>GALLETA .PRINCIPE LIMON 8P 85GR MLA</t>
  </si>
  <si>
    <t xml:space="preserve"> 2675 dias</t>
  </si>
  <si>
    <t>GALLETA .PRINCIPE VAINILLA 8P 85GR MLA</t>
  </si>
  <si>
    <t xml:space="preserve"> 4560 dias</t>
  </si>
  <si>
    <t>GALLETA .PRINCIPE CHOCO BLANCO 8P 85GR MLA</t>
  </si>
  <si>
    <t>MARSHMALLOWS</t>
  </si>
  <si>
    <t>MARSHMALLOWS TRENZA DE COLORES FINI 250 GR</t>
  </si>
  <si>
    <t>MARSHMALLOWS CRISMELOS CHOCOLATE Y VAINILLA 300GR</t>
  </si>
  <si>
    <t>CRISMELOS</t>
  </si>
  <si>
    <t>MARSHMALLOWS CRISMELOS DE SABORES GRANDES COLORES 150 GR</t>
  </si>
  <si>
    <t>MARSHMALLOWS CRISMELOS DE SABORES MEDIANOS COLORES 335 GR</t>
  </si>
  <si>
    <t>MARSHMALLOWS ALVORADA FINI 250 GR</t>
  </si>
  <si>
    <t>MARSHMALLOWS CAMPING BLANCO 250 GR</t>
  </si>
  <si>
    <t>MARSHMALLOWS CORAZÓN FINI 250 GR</t>
  </si>
  <si>
    <t>MARSHMALLOWS CAMPING BLANCO 80 GR</t>
  </si>
  <si>
    <t>MAXMALLOW TUBO COLORES 250 GR</t>
  </si>
  <si>
    <t>DOCILE</t>
  </si>
  <si>
    <t>MAXMALLOW TWIST COLORES1 250GR</t>
  </si>
  <si>
    <t>MAXMALLOW FLORES 250GR</t>
  </si>
  <si>
    <t>MAXMALLOW COCHES 250GR</t>
  </si>
  <si>
    <t>CONSERVAS</t>
  </si>
  <si>
    <t>PASTA MOLIDA DE AJO VALLE FERTIL 230G</t>
  </si>
  <si>
    <t>PASTA MOLIDA DE AJI AMARILLO VALLE FERTIL 230G</t>
  </si>
  <si>
    <t>PASTA MOLIDA DE AJI PANCA VALLE FERTIL 230G</t>
  </si>
  <si>
    <t>CONSERVAS COMIDA PREP</t>
  </si>
  <si>
    <t>ARVEJITAS VALLE FERTIL 425G</t>
  </si>
  <si>
    <t>CHOCLO DULCE DESGRANADO VALLE FERTIL 248G</t>
  </si>
  <si>
    <t>CHOCLO DULCE DESGRANADO VALLE FERTIL 432G</t>
  </si>
  <si>
    <t>CREMA DE CHOCLO DESGRANADO VALLE FERTIL 418G</t>
  </si>
  <si>
    <t>ARVEJITAS VALLE FERTIL 241G</t>
  </si>
  <si>
    <t>CONSERVA CHOICE CHOCLO DULCE DESGRANADO 340GR</t>
  </si>
  <si>
    <t>CHOICE</t>
  </si>
  <si>
    <t>CONSERVAS DE ALIMENTO</t>
  </si>
  <si>
    <t>TULIP CHICKEN LUNCH 200 GR</t>
  </si>
  <si>
    <t>TULIP</t>
  </si>
  <si>
    <t>TULIP PICADILLO DE CARNE 200 GR</t>
  </si>
  <si>
    <t>TULIP PICADILLO DE CARNE 340 GR</t>
  </si>
  <si>
    <t>TULIP PICNI DE JAMON 454GR</t>
  </si>
  <si>
    <t>TULIP PATTE HIGADO CLASICO 125 GR</t>
  </si>
  <si>
    <t>TULIP SALCH. HOT DOG 125 GR</t>
  </si>
  <si>
    <t>TULIP SALCH. HOT DOG 200 GR</t>
  </si>
  <si>
    <t>TULIP SALCH. COCKT. POLLO 250 GR</t>
  </si>
  <si>
    <t>TULIP PATTE HIGADO PICANTE 125 GR</t>
  </si>
  <si>
    <t>TULIP PATTE HIGADO C/CHAMPIÑONES 125 GR</t>
  </si>
  <si>
    <t>TULIP FIAMBRE DE CERDO 850 GR</t>
  </si>
  <si>
    <t>ACEITUNA VERDE SELECCIONADA C/CASTAÑA EL OLIVAR 240GR</t>
  </si>
  <si>
    <t>ACEITUNA VERDE SELECCIONADA C/ROCOTO EL OLIVAR 240GR</t>
  </si>
  <si>
    <t>ACEITUNA OLIVOS DEL SUR VERDE RELLENA C/ CASTAÑA POTE 280 GR</t>
  </si>
  <si>
    <t>ACEITUNA OLIVOS DEL SUR VERDE EN RODAJAS SACHET 250 GR</t>
  </si>
  <si>
    <t>ACEITUNA OLIVOS DEL SUR VERDE DESHUESADA SACHET 250 GR</t>
  </si>
  <si>
    <t>ACEITUNA OLIVOS DEL SUR BOTIJA SIN PEPA POTE 500 GR</t>
  </si>
  <si>
    <t>ACEITUNA OLIVOS DEL SUR BOTIJA ENTERA SACHET 250 GR</t>
  </si>
  <si>
    <t>ACEITUNA OLIVOS DEL SUR BOTIJA DESHUESADA SACHET 250 GR</t>
  </si>
  <si>
    <t>ACEITUNA OLIVOS DEL SUR VERDE RELL. SURTIDA SACHET 250 GR</t>
  </si>
  <si>
    <t>ACEITUNA OLIVOS DEL SUR VERDE RELL. ROCOTO SACHET 250 GR</t>
  </si>
  <si>
    <t>ACEITUNA OLIVOS DEL SUR VERDE RELL. PIMIENTO SACHET 250 GR</t>
  </si>
  <si>
    <t>ACEITUNA OLIVOS DEL SUR VERDE RELL. CASTAÑA SACHET 250 GR</t>
  </si>
  <si>
    <t>ACEITUNA NEGRA SELECCIONADA C/PEPA EL OLIVAR 240GR</t>
  </si>
  <si>
    <t>OLIVOS DEL SUR ACEITE DE PALTA EXTRA VIRGEN 250ML</t>
  </si>
  <si>
    <t>OLIVOS DEL SUR MANTEQUILLA DE MANI CREMOSO 340 GR</t>
  </si>
  <si>
    <t>ACEITUNA VERDE UCHARIMA RELL. CASTAÑA SACHET 200 GR</t>
  </si>
  <si>
    <t>ADEREZO CASERO MULTIUSOS EL OLIVAR DP 500ML</t>
  </si>
  <si>
    <t>OLIVOS DEL SUR MANTEQUILLA DE MANI CROCANTE 340 GR</t>
  </si>
  <si>
    <t>CONSERVA DIVELLA TOMATE CHERRY 400 GR</t>
  </si>
  <si>
    <t>DAK FIAMBRE DE CERDO 1810 GR</t>
  </si>
  <si>
    <t>ACEITUNA NEGRA SELECCIONA C/PEPA 240 GR</t>
  </si>
  <si>
    <t>ACEITUNA VERDE SELECCIONADA C/PEPA EL OLIVAR 240GR</t>
  </si>
  <si>
    <t>ACEITUNA VERDE SELECCIONADA C/PIMIENTO EL OLIVAR 240GR</t>
  </si>
  <si>
    <t>ACEITUNA VERDE SELECCIONADA S/PEPA EL OLIVAR 240GR</t>
  </si>
  <si>
    <t>TAPENADE ACEITUNA VERDE AL PIMIENTO CON CASTAÑA EL OLIVAR 19</t>
  </si>
  <si>
    <t>PICADILLO DE ACEITUNAS VERDES CON SAL MARAS GOURMET 220 GR</t>
  </si>
  <si>
    <t>PICADILLO DE ACEITUNAS NEGRAS CON SAL MARAS GOURMET 220 GR</t>
  </si>
  <si>
    <t>ACEITUNAS VERDES S/HUESO CON SAL MARAS GOURMET 340 GR</t>
  </si>
  <si>
    <t>ACEITUNAS VERDES CON PIMIENTO CON SAL MARAS GOURMET 340 GR</t>
  </si>
  <si>
    <t>ACEITUNAS VERDES CON CASTAÑAS CON SAL MARAS GOURMET 340 GR</t>
  </si>
  <si>
    <t>ACEITUNAS NEGRAS S/HUESO CON SAL MARAS GOURMET 340 GR</t>
  </si>
  <si>
    <t>ACEITUNA OLIVOS DEL SUR VERDE SIN PEPA POTE 500 GR</t>
  </si>
  <si>
    <t>ACEITUNA OLIVOS DEL SUR VERDE RELLENA C/ ROCOTO POTE 500 GR</t>
  </si>
  <si>
    <t>ACEITUNA OLIVOS DEL SUR VERDE RELLENA C/ ROCOTO POTE 280 GR</t>
  </si>
  <si>
    <t>ACEITUNA VERDE RELLENA C/ ROCOTO FRASCO 225 GR OLIVOS DEL SUR</t>
  </si>
  <si>
    <t>ACEITUNA OLIVOS DEL SUR VERDE RELLENA C/ PIMIENTO POTE 500 G</t>
  </si>
  <si>
    <t>ACEITUNA OLIVOS DEL SUR VERDE RELLENA C/ PIMIENTO POTE 280 G</t>
  </si>
  <si>
    <t>ACEITUNA VERDE RELLENA C/ PIMIENTO FRASCO 225GR OLIVOS DEL SUR</t>
  </si>
  <si>
    <t>ACEITUNA OLIVOS DEL SUR VERDE RELLENA C/ CASTAÑA POTE 500 GR</t>
  </si>
  <si>
    <t>ACEITUNA VERDE RELLENA C/ CASTAÑA FRASCO 225 GR OLIVOS DEL SUR</t>
  </si>
  <si>
    <t>ACEITUNA OLIVOS DEL SUR VERDE ENTERA SACHET 250 GR</t>
  </si>
  <si>
    <t>ACEITUNA OLIVOS DEL SUR VERDE EN RODAJAS POTE 500 GR</t>
  </si>
  <si>
    <t>ACEITUNA OLIVOS DEL SUR VERDE EN RODAJAS POTE 280 GR</t>
  </si>
  <si>
    <t>ACEITUNA OLIVOS DEL SUR VERDE DESHUESADA POTE 280 GR</t>
  </si>
  <si>
    <t>ACEITUNA OLIVOS DEL SUR VERDE CON PEPA POTE 500 GR</t>
  </si>
  <si>
    <t>ACEITUNA OLIVOS DEL SUR VERDE CON PEPA POTE 280 GR</t>
  </si>
  <si>
    <t>ACEITUNA OLIVOS DEL SUR NEGRA ENTERA POTE 280 GR</t>
  </si>
  <si>
    <t>ACEITUNA OLIVOS DEL SUR NEGRA EN RODAJAS POTE 500 GR</t>
  </si>
  <si>
    <t>ACEITUNA OLIVOS DEL SUR NEGRA EN RODAJAS POTE 280 GR</t>
  </si>
  <si>
    <t>ACEITUNA OLIVOS DEL SUR NEGRA DESHUESADO POTE 280 GR</t>
  </si>
  <si>
    <t>ACEITUNA OLIVOS DEL SUR BOTIJA CON PEPA POTE 500 GR</t>
  </si>
  <si>
    <t>ACEITUNA OLIVOS DEL SUR BOTIJA ENTERA FRASCO 225 GR</t>
  </si>
  <si>
    <t>ACEITUNA OLIVOS DEL SUR BOTIJA EN RODAJAS SACHET 250 GR</t>
  </si>
  <si>
    <t>TAPENADE OLIVOS DEL SUR TRADICIONAL 260 GR</t>
  </si>
  <si>
    <t>TAPENADE OLIVOS DEL SUR MIX ACEITUNAS 260 GR</t>
  </si>
  <si>
    <t>TAPENADE OLIVOS DEL SUR ALCACHOFAS  260 GR</t>
  </si>
  <si>
    <t>TAPENADE OLIVOS DEL SUR AL AJI 260 GR</t>
  </si>
  <si>
    <t>CREMA DE MAIZ R&amp;W 425GRS</t>
  </si>
  <si>
    <t>ALVERJITAS R&amp;W 425GRS</t>
  </si>
  <si>
    <t>ACEITUNA VERDE RELLENA CON ROCOTO VALLE FERTIL 240G</t>
  </si>
  <si>
    <t>ACEITUNA VERDE RELLENA CON PIMIENTO VALLE FERTIL 240G</t>
  </si>
  <si>
    <t>ACEITUNA VERDE RELLENA CON CASTAÑA VALLE FERTIL 240G</t>
  </si>
  <si>
    <t>ACEITUNA VERDE DESHUESADA MARINADA CON ALCAPARRA VALLE FERTI</t>
  </si>
  <si>
    <t>ACEITUNA VERDE DESHUESADA MARINADA CON AJI VALLE FERTIL 240G</t>
  </si>
  <si>
    <t>ACEITUNA NEGRA ENTERA VALLE FERTIL 580G</t>
  </si>
  <si>
    <t>ACEITUNA NEGRA ENTERA VALLE FERTIL 240G</t>
  </si>
  <si>
    <t>ACEITUNA OLIVOS DEL SUR VERDE ENTERA FRASCO 225 GR</t>
  </si>
  <si>
    <t>ACEITUNA OLIVOS DEL SUR VERDE DESHUESADA FRASCO 225 GR</t>
  </si>
  <si>
    <t>ACEITUNA BOTIJA DESHUESADA FRASCO 225 GR OLIVOS DEL SUR</t>
  </si>
  <si>
    <t>ACEITUNA NEGRA OLIVOS DEL SUR BOTIJA C/PEPA 1KG</t>
  </si>
  <si>
    <t>ACEITUNA VERDE OLIVOS DEL SUR POTE C/PEPA 1KG</t>
  </si>
  <si>
    <t>ACEITUNA OLIVOS DEL SUR NEGRA KG</t>
  </si>
  <si>
    <t xml:space="preserve"> 913 dias</t>
  </si>
  <si>
    <t>ACEITUNA OLIVOS DEL SUR VERDE KG</t>
  </si>
  <si>
    <t>ADEREZO CASERO MULTIUSOS EL OLIVAR DP 200ML</t>
  </si>
  <si>
    <t>ACEITUNA OLIVOS DEL SUR VERDE RELLENA C/ CASTAÑA X 1 KG</t>
  </si>
  <si>
    <t>TULIP MEISHI SILLAO CON CHAMPIÑON 150 ML</t>
  </si>
  <si>
    <t>TULIP MEISHI SILLAO CON CHAMPIÑON 640 ML</t>
  </si>
  <si>
    <t>ACEITUNA VERDE OLIVOS DEL SUR POTE S/PEPA 500GR</t>
  </si>
  <si>
    <t>ACEITUNA MIL OLIVOS NEGRA ENTERA DOYPACK 250GR</t>
  </si>
  <si>
    <t>ACEITUNA MIL OLIVOS NEGRA DESHUESADA DOYPACK 250GR</t>
  </si>
  <si>
    <t>ACEITUNA MIL OLIVOS NEGRA RODAJA DOYPACK 250GR</t>
  </si>
  <si>
    <t>ACEITUNA MIL OLIVOS VERDE ENTERA DOYPACK 250GR</t>
  </si>
  <si>
    <t>ACEITUNA MIL OLIVOS VERDE C/PIMIENTO DOYPACK 250GR</t>
  </si>
  <si>
    <t>ACEITUNA MIL OLIVOS VERDE C/ROCOTO DOYPACK 250GR</t>
  </si>
  <si>
    <t>ACEITUNA MIL OLIVOS VERDE MIXTAC/PIMIENTO DOYPACK 250GR</t>
  </si>
  <si>
    <t xml:space="preserve"> 539 dias</t>
  </si>
  <si>
    <t>ACEITUNA MIL OLIVOS VERDE MIXTA ROCOTO DOYPACK 250GR</t>
  </si>
  <si>
    <t>ACEITUNA MIL OLIVOS NEGRA ENTERA STAND UP 150GR</t>
  </si>
  <si>
    <t>CONSERVAS DE ATUN</t>
  </si>
  <si>
    <t>CONSERVA GLORIA SOLIDO DE ATUN AV/SAL 170 G</t>
  </si>
  <si>
    <t>CONSERVA GLORIA FILETE DE ATUN EN AGUA Y SAL 170 G</t>
  </si>
  <si>
    <t>CONSERVA GLORIA TROZOS DE ATUN AV/SAL 170 G</t>
  </si>
  <si>
    <t>CONSERVA GLORIA FILETE DE ATUN AV/SAL 170 G</t>
  </si>
  <si>
    <t>CONSERVA GLORIA GRATED DE ATUN EN AV/SAL 170 G</t>
  </si>
  <si>
    <t>FILETE ATUN PRIMOR 170GR</t>
  </si>
  <si>
    <t>TROZOS ATUN PRIMOR 170GR</t>
  </si>
  <si>
    <t>REAL ATUN FILETE ACEITE X 170 GR</t>
  </si>
  <si>
    <t>REAL</t>
  </si>
  <si>
    <t>REAL ATUN FILETE LIGHT X 170 GR</t>
  </si>
  <si>
    <t>REAL FILETE DE ATÚN EN ACEITE GIRASOL X 80 GR</t>
  </si>
  <si>
    <t>CONSERVA FANNY SOLIDO DE ATUN EN ACEITE VEGETAL 170 GR</t>
  </si>
  <si>
    <t>CONSERVA FANNY TROZO DE ATUN EN ACEITE VEGETAL 170 GR</t>
  </si>
  <si>
    <t>CONSERVA FANNY GRATED DE ATUN EN AGUA 170 GR</t>
  </si>
  <si>
    <t>CONSERVA COMPASS TROZOS DE ATUN 140 GR</t>
  </si>
  <si>
    <t>CONSERVA COMPASS GRATED DE ATUN 170 GR</t>
  </si>
  <si>
    <t>CONSERVA COMPASS FILETE DE ATUN 150 GR</t>
  </si>
  <si>
    <t>FILETE DE ATUN A1 EN AC/VG X 170 GR</t>
  </si>
  <si>
    <t>REAL GRATED ATUN AC GIRASOL X 140 GR</t>
  </si>
  <si>
    <t>REAL FILETE DE ATUN LIGHT X 80GR TRIPACK</t>
  </si>
  <si>
    <t>TROZOS DE ATUN NICOLINI 170 GR</t>
  </si>
  <si>
    <t xml:space="preserve"> 838 dias</t>
  </si>
  <si>
    <t>FILETE DE ATUN BELTRAN EN ACEITE VEGETAL 170 GR</t>
  </si>
  <si>
    <t>FILETE DE CABALLA BELTRAN EN ACEITE VEGETAL 170 GR</t>
  </si>
  <si>
    <t>ENTERO DE ANCHOVETA BELTRAN EN ACEITE VEGETAL 125 GR</t>
  </si>
  <si>
    <t>OVAL DE ANCHOVETA BELTRAN EN SALSA DE TOMATE 425 GR</t>
  </si>
  <si>
    <t>OVAL ENTERO DE JUREL BELTRAN EN SALSA DE TOMATE 425 GR</t>
  </si>
  <si>
    <t>PORTOLITA BELTRAN ANCHOVETA ENTERA S/T 425 GR</t>
  </si>
  <si>
    <t>FILETE DE ATUN FLORIDA AC/VEG X 150 GR</t>
  </si>
  <si>
    <t>FILETE DE ATUN FANNY AC/VEG X 140GR</t>
  </si>
  <si>
    <t>FILETE DE ATUN BELTRAN 120 GR</t>
  </si>
  <si>
    <t>REAL LOMO DE ATUN AC OLIVA X 80 GR TRIPACK</t>
  </si>
  <si>
    <t>CABALLA TROZOS EN AC/VG A1  X 170 GR</t>
  </si>
  <si>
    <t>SOLIDO DE ATUN PRIMOR 170GR</t>
  </si>
  <si>
    <t>REAL FILETE DE  ATUN AC GIRASOL X 140 GR</t>
  </si>
  <si>
    <t>FILETE DE ATUN FLORIDA EN A/V X 140 GR</t>
  </si>
  <si>
    <t>CONSERVA ARICA ATUN EN FILETE 170GR</t>
  </si>
  <si>
    <t>ARICA</t>
  </si>
  <si>
    <t>FILETE DE ATUN MONTEALTO EN ACEITE VEGETAL 160 GR</t>
  </si>
  <si>
    <t>MONTEALTO</t>
  </si>
  <si>
    <t xml:space="preserve"> 628 dias</t>
  </si>
  <si>
    <t>GRATED DE ATUN MONTEALTO EN ACEITE VEGETAL 160 GR</t>
  </si>
  <si>
    <t>A1 TROZOS DE ATUN ACT/VG A/F 140GR</t>
  </si>
  <si>
    <t>REAL TROZOS DE ATUN AC G X 170 GR</t>
  </si>
  <si>
    <t>CONSERVA FLORIDA SOLIDO DE ATUN 170 GR</t>
  </si>
  <si>
    <t>CONSERVA FLORIDA GRATED DE ATUN 165 GR</t>
  </si>
  <si>
    <t>FILETE DE ATUN LIGHT EN AG/SAL X 140 GR</t>
  </si>
  <si>
    <t>GRATED DE SARDINA A/F EN AG/SAL 170GR</t>
  </si>
  <si>
    <t>FILETE DE ATUN NICOLINI 170 GR</t>
  </si>
  <si>
    <t>GRATED DE ATUN NICOLINI 170 GR</t>
  </si>
  <si>
    <t>CONSERVA D´GUSSTO FILETE DE ATUN 170 GR</t>
  </si>
  <si>
    <t>D´GUSSTO</t>
  </si>
  <si>
    <t>FILETE DE ATUN FLORIDA AGUA/SAL X 140 GR</t>
  </si>
  <si>
    <t>CONSERVA FANNY GRATED DE ATUN EN ACEITE170 GR</t>
  </si>
  <si>
    <t>GRATED DE ATUN BELTRAN EN ACEITE VEGETAL 170 GR</t>
  </si>
  <si>
    <t>CONSERVA DE POLLO FINKA FOOD 102 GR</t>
  </si>
  <si>
    <t>FINKA FOOD</t>
  </si>
  <si>
    <t>GRATED A1 A/V DUO PACK 24X170 GR</t>
  </si>
  <si>
    <t>TROZOS DE ATUN EN AC/VEG X 170 GR</t>
  </si>
  <si>
    <t>PORTOLITA BELTRAN SARDINA ENTERA S/T 170 GR</t>
  </si>
  <si>
    <t>TROZOS DE ATUN ARICA EN ACEITE X 170 GR</t>
  </si>
  <si>
    <t>FILETE DE ATUN EN AGUA X 140 GR</t>
  </si>
  <si>
    <t>FILETE DE ATUN FLORIDA EN ACEITE DE GIRASOL X 140 GR</t>
  </si>
  <si>
    <t>FILETE ATUN PRIMOR 140 GR</t>
  </si>
  <si>
    <t>TROZOS DE ATUN MONTEALTO EN ACEITE VEGETAL 160 GR</t>
  </si>
  <si>
    <t xml:space="preserve"> 561 dias</t>
  </si>
  <si>
    <t>REAL ATUN SOLIDO AGUA X 170 GR</t>
  </si>
  <si>
    <t>FILETE DE ATUN DUO EN AC/GIRASOL X 170ML</t>
  </si>
  <si>
    <t>GRATED DE ATUN A1 EN AC/VG X 170ML</t>
  </si>
  <si>
    <t>TROZOS DE ATUN FLORIDA AC VEG X 170 GR</t>
  </si>
  <si>
    <t>REAL PATE ATUN GOURMET X 80GR TRIPACK</t>
  </si>
  <si>
    <t>SOLIDO DE ATUN REAL EN ACEITE DE GIRASOL 140 GR</t>
  </si>
  <si>
    <t>ANCHOVETA ENTERO A1 EN SALSA DE TOMATE 170 GR</t>
  </si>
  <si>
    <t>REAL ATUN TRIPACK OLIVA X 80 GR</t>
  </si>
  <si>
    <t>FILETE DE ATUN MAR BRAVA AC VEG. X 160 GR</t>
  </si>
  <si>
    <t>MAR BRAVA</t>
  </si>
  <si>
    <t>FILETE DE ATUN ROSAIMAR X 170 GR</t>
  </si>
  <si>
    <t>ROSAIMAR</t>
  </si>
  <si>
    <t>GRATED DE CABALLA EN ACEITE VEGETAL 170 GR BELTRAN</t>
  </si>
  <si>
    <t>PORTOLITA BELTRAN ANCHOVETA ENTERA S/T  200 GR</t>
  </si>
  <si>
    <t>ANCHOVETA ENTERO EN A/V A1 X 125 GR</t>
  </si>
  <si>
    <t>FILETE DE ATUN AG ENV 170 GR LB AF OPTIMO SALDO</t>
  </si>
  <si>
    <t>PORTOLITA BELTRAN SARDINA ENTERA S/T 200 GR</t>
  </si>
  <si>
    <t>PORTOLITA PORTOLA DE JUREL  200 GR</t>
  </si>
  <si>
    <t>PORTOLITA PORTOLA SARDINA ENTERA S/T  200 GR</t>
  </si>
  <si>
    <t>REAL FILETE DE SOLIDO DE ATUN EN AC. DE OLIVA X 140 GR</t>
  </si>
  <si>
    <t>CONSERVA ARICA ATUN GRATED 170GR</t>
  </si>
  <si>
    <t>REAL TROZOS DE ATUN EN AC GIRASOL X 140 GR</t>
  </si>
  <si>
    <t>FILETE DE BONITO BELTRAN EN ACEITE VEGETAL 170 GR</t>
  </si>
  <si>
    <t>FILETE DE ATUN A1 EN AC/VG X 140 GR</t>
  </si>
  <si>
    <t>FILETE DE CABALLA FLOREZ 170 GR</t>
  </si>
  <si>
    <t>CONSERVA DURAZNO EN MITADES COMPASS 820 GR</t>
  </si>
  <si>
    <t>COCKTAIL DE FRUTAS COMPASS 820 GR</t>
  </si>
  <si>
    <t>CONSERVA PIÑA EN RODAJAS COMPASS 560 GR</t>
  </si>
  <si>
    <t>CONSERVA PIÑA EN RODAJAS GOLD AG COCO COMPASS 425GR</t>
  </si>
  <si>
    <t>PEPINILLOS ENCURTIDOS RECETA EUROPEA VALLE FERTIL 330G</t>
  </si>
  <si>
    <t>ACONCAGUA DURAZ. MITAD A/FÁCIL 12/822G</t>
  </si>
  <si>
    <t>ACONCAGUA</t>
  </si>
  <si>
    <t>CONSERVA COCKTAIL DE FRUTAS FANNY 820 GR</t>
  </si>
  <si>
    <t>CONSERVA MARROSQUINO ROJO SANTIS 10 OZ</t>
  </si>
  <si>
    <t>TAJADA DE MANGO EN ALMIBAR COMPASS 820 GR</t>
  </si>
  <si>
    <t>ACONCAGUA COCKTAIL DE FRUTAS 822G</t>
  </si>
  <si>
    <t xml:space="preserve"> 301 dias</t>
  </si>
  <si>
    <t>CONSERVA DURAZNO EN ALMIBAR EN MITADES 820 G</t>
  </si>
  <si>
    <t>ALCAPARRAS VALLE FERTIL 100 GR</t>
  </si>
  <si>
    <t>CONSERVA PIÑA RODAJAS ARICA 565 GR</t>
  </si>
  <si>
    <t>CONSERVA DE DURAZNO LEITE 820 GR</t>
  </si>
  <si>
    <t>ALCAPARRAS VALLE FERTIL 210G</t>
  </si>
  <si>
    <t>CHOCLITO BEBE VALLE FERTIL 340G</t>
  </si>
  <si>
    <t>MANGO EN RODAJAS VALLE FERTIL 450G</t>
  </si>
  <si>
    <t>PAPAYA ANDINA VALLE FERTIL 580G</t>
  </si>
  <si>
    <t>CONSERVA DE DURAZNO ARICA 820 GR</t>
  </si>
  <si>
    <t>COCKTAIL DE FRUTAS ARICA 820 GR</t>
  </si>
  <si>
    <t>TAJADA DE MANGO GOLD EN ALMIBAR COMPASS 425 GR</t>
  </si>
  <si>
    <t>CONSERVAS DE VEGETALES</t>
  </si>
  <si>
    <t>CONSERVA CHAMPIÑONES SANTIS 425 GR</t>
  </si>
  <si>
    <t>ACEITUNA NEGRA KG</t>
  </si>
  <si>
    <t>ACEITUNA VERDE KG</t>
  </si>
  <si>
    <t>PALMITOS ENTEROS VALLE FERTIL 190G</t>
  </si>
  <si>
    <t>PALMITOS ENTEROS VALLE FERTIL 280G</t>
  </si>
  <si>
    <t>CONSERVA TRESA PEPINILLOS ENCURTIDOS 200 GR</t>
  </si>
  <si>
    <t>FRIJOL CON TOCINO VANCAMPS 425 GR</t>
  </si>
  <si>
    <t>VANCAMPS</t>
  </si>
  <si>
    <t>CONSERVA CHAMPIÑONES VILIANG 184 GR</t>
  </si>
  <si>
    <t>VILIANG</t>
  </si>
  <si>
    <t>CONSERVA DE ARVERJAS VILIANG X 425 GR</t>
  </si>
  <si>
    <t>CONSERVA DE ARVERJAS VILIANG X 226 GR</t>
  </si>
  <si>
    <t>ENCURTIDO DE NABO ALCA FOODS X 250 GR</t>
  </si>
  <si>
    <t>ALCA FOODS</t>
  </si>
  <si>
    <t>ENCURTIDO DE RABANITO ALCA FOODS X 250 GR</t>
  </si>
  <si>
    <t>CREMA DE CHAMPIÑON KNORR 64 GR</t>
  </si>
  <si>
    <t>CREMA DE CHOCLO TIERNOES KNORR 57 GR</t>
  </si>
  <si>
    <t>CREMA DE ARVEJAS INCASUR 150GR</t>
  </si>
  <si>
    <t>PALMITOS ENTEROS OLIVOS DEL SUR 200G</t>
  </si>
  <si>
    <t>PALMITOS ENTEROS OLIVOS DEL SUR 410G</t>
  </si>
  <si>
    <t xml:space="preserve"> 274 dias</t>
  </si>
  <si>
    <t>ACEITUNA VERDE DESHUESADA KG</t>
  </si>
  <si>
    <t>CONSERVAS DE VERDURAS</t>
  </si>
  <si>
    <t>ESPARRAGOS BLANCOS VALLE FERTIL 360G</t>
  </si>
  <si>
    <t>VEGETALES MIXTOS VALLE FERTIL 425G</t>
  </si>
  <si>
    <t>ALCACHOFA MARINADA VALLE FERTIL 340G</t>
  </si>
  <si>
    <t>BANDERILLAS VALLE FERTIL 350G</t>
  </si>
  <si>
    <t>CHAMPIÑONES VALLE FERTIL 310G</t>
  </si>
  <si>
    <t>ENSALADA DE ALCACHOFAS VALLE FERTIL 370G</t>
  </si>
  <si>
    <t>ESPARRAGOS BLANCOS VALLE FERTIL 210G</t>
  </si>
  <si>
    <t>ESPARRAGOS VERDES VALLE FERTIL 210G</t>
  </si>
  <si>
    <t>ESPARRAGOS VERDES VALLE FERTIL 360G</t>
  </si>
  <si>
    <t>FONDOS DE ALCACHOFA VALLE FERTIL 410G</t>
  </si>
  <si>
    <t>JALAPEÑOS EN RODAJAS VALLE FERTIL 290G</t>
  </si>
  <si>
    <t>JALAPEÑOS ENTERO VALLE FERTIL 290G</t>
  </si>
  <si>
    <t>JALEA DE AJI VALLE FERTIL 300G</t>
  </si>
  <si>
    <t>JALEA DE ROCOTO VALLE FERTIL 300G</t>
  </si>
  <si>
    <t>PIMIENTO DEL PIQUILLO VALLE FERTIL 290G</t>
  </si>
  <si>
    <t>PIMIENTO MORRON VALLE FERTIL 360G</t>
  </si>
  <si>
    <t>BRUSCHETTA DE ALCACHOFA VALLE FERTIL  295G</t>
  </si>
  <si>
    <t>BRUSCHETTA DE ESPARRAGO VALLE FERTIL 295G</t>
  </si>
  <si>
    <t xml:space="preserve"> 3529 dias</t>
  </si>
  <si>
    <t>BRUSCHETTA DE PIMIENTO VALLE FERTIL 295G</t>
  </si>
  <si>
    <t>HUMMUS DIP CON AJO VALLE FERTIL 240G</t>
  </si>
  <si>
    <t>HUMMUS DIP CON PIMIENTO VALLE FERTIL 240G</t>
  </si>
  <si>
    <t>HUMMUS DIP TRADICIONAL VALLE FERTIL 240G</t>
  </si>
  <si>
    <t>MAIZ TIERNO ENTERO R&amp;W 425 GR</t>
  </si>
  <si>
    <t>RELISH VALLE FERTIL 340G</t>
  </si>
  <si>
    <t>SALSA DE CARNE DON ITALO 250 GR</t>
  </si>
  <si>
    <t>GRANELES</t>
  </si>
  <si>
    <t>MENESTRAS-LEGUMBRES-ARROZ</t>
  </si>
  <si>
    <t>QUINUA A GRANEL KG</t>
  </si>
  <si>
    <t>FRIJOL NEGRO A GRANEL KG</t>
  </si>
  <si>
    <t>LENTEJITA KG</t>
  </si>
  <si>
    <t>MAIZ POP CORN KG</t>
  </si>
  <si>
    <t>ARVERJA VERDE PARTIDA KG</t>
  </si>
  <si>
    <t>FRIJOL CANARIO KG</t>
  </si>
  <si>
    <t>FRIJOL PANAMITO A GRANEL KG</t>
  </si>
  <si>
    <t>LENTEJON A GRANEL KG</t>
  </si>
  <si>
    <t>PALLAR A GRANEL KG</t>
  </si>
  <si>
    <t xml:space="preserve"> 519 dias</t>
  </si>
  <si>
    <t>TRIGO MOTE A GRANEL KG</t>
  </si>
  <si>
    <t>ARROZ SUPERIOR A GRANEL X KG</t>
  </si>
  <si>
    <t>LENTEJA BEBE GRANEL KG</t>
  </si>
  <si>
    <t>GUINDONES SIN PEPA KG</t>
  </si>
  <si>
    <t>CEBADA NEGRA TOSTADA KG</t>
  </si>
  <si>
    <t>SOYA A GRANEL KG</t>
  </si>
  <si>
    <t>LINAZA KG</t>
  </si>
  <si>
    <t>CEBADA RUBIA SEMI TOSTADA KG</t>
  </si>
  <si>
    <t>FREJOL UCAYALINO A GRANEL KG</t>
  </si>
  <si>
    <t>PASAS KG</t>
  </si>
  <si>
    <t>FREJOL CABALLERO A GRANEL KG</t>
  </si>
  <si>
    <t>FRIJOL GUINDA A GRANEL KG</t>
  </si>
  <si>
    <t>FRIJOL RED KIDNEY A GRANEL KG</t>
  </si>
  <si>
    <t xml:space="preserve"> 1842 dias</t>
  </si>
  <si>
    <t>KIWICHA A GRANEL KG</t>
  </si>
  <si>
    <t>PAPA SECA A GRANEL KG</t>
  </si>
  <si>
    <t>QUINUA TRICOLOR A GRANEL KG</t>
  </si>
  <si>
    <t xml:space="preserve"> 1470 dias</t>
  </si>
  <si>
    <t>MAIZ CANCHA GRANEL KG</t>
  </si>
  <si>
    <t>GUINDONES CON PEPA KG</t>
  </si>
  <si>
    <t>MAIZ CHULLPI GRANEL KG</t>
  </si>
  <si>
    <t>MORON ENTERO KG</t>
  </si>
  <si>
    <t xml:space="preserve"> 1208 dias</t>
  </si>
  <si>
    <t>CEBADA RUBIA (CRUDA) KG</t>
  </si>
  <si>
    <t xml:space="preserve"> 680 dias</t>
  </si>
  <si>
    <t>ANIS A GRANEL KG</t>
  </si>
  <si>
    <t xml:space="preserve"> 1289 dias</t>
  </si>
  <si>
    <t>QUINUA NEGRA A GRANEL KG</t>
  </si>
  <si>
    <t>CHUÑO KG</t>
  </si>
  <si>
    <t xml:space="preserve"> 440 dias</t>
  </si>
  <si>
    <t>COMINO MOLIDO KG</t>
  </si>
  <si>
    <t xml:space="preserve"> 2127 dias</t>
  </si>
  <si>
    <t>CLAVO DE OLOR KG</t>
  </si>
  <si>
    <t>ANIS ESTRELLA KG</t>
  </si>
  <si>
    <t>CHIA A GRANEL KG</t>
  </si>
  <si>
    <t>PASAS</t>
  </si>
  <si>
    <t>PASAS RUBIAS KG</t>
  </si>
  <si>
    <t>PASAS RUBIAS ENVASADA</t>
  </si>
  <si>
    <t>FÉCULAS/GRANELES/CEREALES</t>
  </si>
  <si>
    <t>AJONJOLI TOSTADO NATURANDES 250G</t>
  </si>
  <si>
    <t>LINAZA NATURANDES 150G</t>
  </si>
  <si>
    <t>LINAZA NATURANDES 300G</t>
  </si>
  <si>
    <t>SEMILLAS DE CHIA NATURANDES 150G</t>
  </si>
  <si>
    <t>KIWICHA POP NATURANDES 100G</t>
  </si>
  <si>
    <t>EMOLIENTE TRADICIONAL NATURANDES 100G</t>
  </si>
  <si>
    <t>EMOLIENTE TRADICIONAL NATURANDES 200G</t>
  </si>
  <si>
    <t>CEBADA TOSTADA NATURANDES 170G</t>
  </si>
  <si>
    <t>EMOLIENTE PIÑA MEMBRILLO NATURANDES 150G</t>
  </si>
  <si>
    <t>EMOLIENTE MANZANA CANELA NATURANDES 150G</t>
  </si>
  <si>
    <t>EMOLIENTE RIKOSFOOD'S 80 GR</t>
  </si>
  <si>
    <t>EMOLIENTE FRUTADO RIKOSFOOD'S 100 GR</t>
  </si>
  <si>
    <t>TÉ/HIERBAS</t>
  </si>
  <si>
    <t>TE VERDE HORNIMANS 25 UNI</t>
  </si>
  <si>
    <t>HORMINANS</t>
  </si>
  <si>
    <t>TE MC COLINS CANELA Y CLAVO 35GR X 25 BOLSITAS</t>
  </si>
  <si>
    <t>MC COLINS</t>
  </si>
  <si>
    <t>TE MC COLINS INFUSION ANIS X 25 BOLSITAS</t>
  </si>
  <si>
    <t>TE MC COLINS INFUSION MANZANILLA X 25 BOLSITAS</t>
  </si>
  <si>
    <t>TE MC COLINS VERDE SABOR A PIÑA X 25 BOLSITAS</t>
  </si>
  <si>
    <t>TE MC COLINS CANELA Y CLAVO X 100 SOBRES</t>
  </si>
  <si>
    <t>TE MC COLINS INFUSION ANIS X 100 SOBRES</t>
  </si>
  <si>
    <t>TE MC COLINS INFUSION MANZANILLA X 100 SOBRES</t>
  </si>
  <si>
    <t>TE LINEA HORNIMANS 25 UNI</t>
  </si>
  <si>
    <t>DIS</t>
  </si>
  <si>
    <t>TE DIGESTIVO HORNIMANS 25 UNI</t>
  </si>
  <si>
    <t>TE CANELA Y CLAVO HORNIMANS 25 UNI</t>
  </si>
  <si>
    <t>TE ANIS HORNIMANS 25 UNI</t>
  </si>
  <si>
    <t>TE HIERBA LUISA HORNIMANS 25 UNI</t>
  </si>
  <si>
    <t>TE NARANJA HORNIMANS 25 UNI</t>
  </si>
  <si>
    <t>TE LIMON HORNIMANS 25 UNI</t>
  </si>
  <si>
    <t>TE MIEL SABOR LIMON HORNIMANS 25 UNI</t>
  </si>
  <si>
    <t>TE DEL VALLE MANZANILLA DSP 100 SB</t>
  </si>
  <si>
    <t>DEL VALLE</t>
  </si>
  <si>
    <t>TE DEL VALLE CANELA MANZANA DSP 25 SB</t>
  </si>
  <si>
    <t>TE DEL VALLE HIERBA LUISA DSP 25 SB</t>
  </si>
  <si>
    <t>TE DEL VALLE MANZANILLA DSP 25SB</t>
  </si>
  <si>
    <t>TE DEL VALLE ANIS DSP 25SB</t>
  </si>
  <si>
    <t>TE DEL VALLE CANELA Y CLAVO DSP 25 SB</t>
  </si>
  <si>
    <t>TE MC COLINS INFUSION MANZANA X 25 BOLSITAS</t>
  </si>
  <si>
    <t>TE MC COLINS INFUSION BOLDO X 25 BOLSITAS</t>
  </si>
  <si>
    <t>TE MC COLINS INFUSION HIERBA LUISA X 25 BOLSITAS</t>
  </si>
  <si>
    <t>TE MC COLINS INFUSION EN LINEA X 20 BOLSITAS</t>
  </si>
  <si>
    <t>TE MC COLINS NARANJA X 25 BOLSITAS</t>
  </si>
  <si>
    <t>TE MC COLINS PURO 35GR X 25 BOLSITAS</t>
  </si>
  <si>
    <t>TE DIETTE CON STEVIA X 21 FILTRANTES</t>
  </si>
  <si>
    <t>WAWASANA</t>
  </si>
  <si>
    <t>TE VERDE PIÑA CON STEVIA X 50 FILTRANTES</t>
  </si>
  <si>
    <t>TE CANELA Y CLAVO HERBI X 25 SOBRES</t>
  </si>
  <si>
    <t>HERBI</t>
  </si>
  <si>
    <t>TE MC COLINS INFUSION HIERBA LUISA X 100 SOBRES</t>
  </si>
  <si>
    <t>TE MC COLINS PURO X 100 SOBRES</t>
  </si>
  <si>
    <t>MIX CANELA - CLAVO RIKOSFOOD'S 10 GR</t>
  </si>
  <si>
    <t>TE VERDE CON JENGIBRE 2GR*20</t>
  </si>
  <si>
    <t>BOSTAR</t>
  </si>
  <si>
    <t>LIPTON INFS FRUTOS ROJOS DS X 10 SB</t>
  </si>
  <si>
    <t>LIPTON</t>
  </si>
  <si>
    <t>ANIS PREMIUM NATURANDES 60GR</t>
  </si>
  <si>
    <t>HIERBA LUISA NATURANDES 50GR</t>
  </si>
  <si>
    <t>RAIZ DE VALERIANA NATURANDES 60GR</t>
  </si>
  <si>
    <t>TE VERDE NATURANDES 50GR</t>
  </si>
  <si>
    <t>MANZANILLA NATURANDES 50G</t>
  </si>
  <si>
    <t>UÑA DE GATO NATURANDES 50G</t>
  </si>
  <si>
    <t>MENTA MUÑA NATURANDES 50G</t>
  </si>
  <si>
    <t>FLOR DE JAMAICA NATURANDES 50G</t>
  </si>
  <si>
    <t>TE NEGRO NATURANDES 50G</t>
  </si>
  <si>
    <t>CEDRÓN NATURANDES 30G</t>
  </si>
  <si>
    <t>MUÑA NATURANDES 50G</t>
  </si>
  <si>
    <t>TE PURO HORNIMANS 25 UNI</t>
  </si>
  <si>
    <t>TE ETIQUETA NEGRA HORNIMANS 25 UNI</t>
  </si>
  <si>
    <t>ANIS ENTERO LAS INDIAS 8GR</t>
  </si>
  <si>
    <t>TÉ BOTANICALS FITNESS TÉ GREEN SENG 170 GR</t>
  </si>
  <si>
    <t>BOTANICALS</t>
  </si>
  <si>
    <t>TÉ BOTANICALS FITNESS TÉ GREEN SENG PREMIUM 170 GR</t>
  </si>
  <si>
    <t>TE BADIA HIERBAS NATURALES 25 UNI</t>
  </si>
  <si>
    <t>TE BADIA FLOR DE JAIMACA 25 UNI</t>
  </si>
  <si>
    <t>TE BADIA MENTA 10 UNI</t>
  </si>
  <si>
    <t>TE BADIA ANIS ESTRELLADO 10 UNI</t>
  </si>
  <si>
    <t xml:space="preserve"> 2824 dias</t>
  </si>
  <si>
    <t>TE BADIA DIENTE DE LEON Y JENGIBRE 25 UNI</t>
  </si>
  <si>
    <t>TE BADIA MANZANILLA Y ANIS 10 UNI</t>
  </si>
  <si>
    <t>TE BADIA DE TILO 25 UND</t>
  </si>
  <si>
    <t>TE DEL VALLE ANIS DSP 100 SB</t>
  </si>
  <si>
    <t>TE MC COLINS INFUSION DIAS FRIOS X 12 BOLSITAS</t>
  </si>
  <si>
    <t>TE MC COLINS INFUSION DIGESTIVO X 12 BOLSITAS</t>
  </si>
  <si>
    <t>TE MC COLINS INFUSION BUENOS SUEÑOS X 20 BOLSITAS</t>
  </si>
  <si>
    <t>TE DULCES SUEÑOS CLASICO X 20 FILTRANTES</t>
  </si>
  <si>
    <t>TE DE MANZANILLA X 20 FILTRANTES</t>
  </si>
  <si>
    <t>TE DIETTE WITH STEVIA GREEN TEA X 21 FILTRANTES</t>
  </si>
  <si>
    <t>TE MANZANILLA HERBI X 25</t>
  </si>
  <si>
    <t>TE ANIS HERBI X 25</t>
  </si>
  <si>
    <t>TE MANZANILLA HERBI X 100</t>
  </si>
  <si>
    <t>TE ANIS HERBI X 100</t>
  </si>
  <si>
    <t>TE HIERBA LUISA HERBI X 25</t>
  </si>
  <si>
    <t>TE HIERBA LUISA HERBI X 100</t>
  </si>
  <si>
    <t>UÑA DE GATO HERBI X 25</t>
  </si>
  <si>
    <t>RELAX TE HERBI X 25</t>
  </si>
  <si>
    <t>ANTIGRIPAL HERBI X 25</t>
  </si>
  <si>
    <t>MATE DE COCA HERBI X 25</t>
  </si>
  <si>
    <t>DIGESTIVO NATURAL HERBI X 25</t>
  </si>
  <si>
    <t>RELAX TE HERBI X 100</t>
  </si>
  <si>
    <t>UÑA DE GATO HERBI X 100</t>
  </si>
  <si>
    <t>MATE DE COCA HERBI X 100</t>
  </si>
  <si>
    <t>TE DE ANIS X 20 FILTRANTES</t>
  </si>
  <si>
    <t>TE WAWASANA GRIPAL X 50 FILTRANTES</t>
  </si>
  <si>
    <t>TE WAWASANA VERDE NARANJA X 20 FILTRANTES</t>
  </si>
  <si>
    <t>ANIS RIKOSFOOD'S 20 GR</t>
  </si>
  <si>
    <t>ANIS ESTRELLADO BADIA 14 GR</t>
  </si>
  <si>
    <t>TE TWININGS INF PURE PEPPERMINT 17.5 GR</t>
  </si>
  <si>
    <t>TWININGS</t>
  </si>
  <si>
    <t>TE TWININGS INF WILD BERRIES 20GR</t>
  </si>
  <si>
    <t>TE TWININGS ORANGE+MANGO+ CINNAMOM 18GR</t>
  </si>
  <si>
    <t>TE TWININGS PURE GREEN 20GR</t>
  </si>
  <si>
    <t>TE TWININGS BLACK TEA FOUR RED FRUIT 20GR</t>
  </si>
  <si>
    <t>TE TWININGS INF CAMOMILLE SPICE APPLE 15GR</t>
  </si>
  <si>
    <t>TE TWININGS LEMON + GINGER 15GR</t>
  </si>
  <si>
    <t>TE TWININGS STRAWBERRY + MANGO 15GR</t>
  </si>
  <si>
    <t>TE TWININGS LEMON + RASPBERRY 15GR</t>
  </si>
  <si>
    <t>TE TWININGS BLACK TEA EARL GREY 20GR</t>
  </si>
  <si>
    <t>TÉ CANELA Y CLAVO HERBI X 100</t>
  </si>
  <si>
    <t>TÉ PURO SELECTO HERBI X 100</t>
  </si>
  <si>
    <t>TE JAZMIN BOSTAR (2GR*20)</t>
  </si>
  <si>
    <t>TE DEL VALLE ANIS / MENTA DSP 25 SB</t>
  </si>
  <si>
    <t>LIPTON TE VERDE C/MENTA DS X 20 SB</t>
  </si>
  <si>
    <t>LIPTON TE VERDE DS X 20 SB</t>
  </si>
  <si>
    <t>LIPTON TE YELLOW LABEL DS X 20 SB</t>
  </si>
  <si>
    <t>TE DE JAZMIN COPON 2 GR X 20 UND</t>
  </si>
  <si>
    <t>COPON</t>
  </si>
  <si>
    <t>TE INFUSION RELAX HORNIMANS 25 UNI</t>
  </si>
  <si>
    <t>TE SEN ORANGE OVEJILLO SUPLEMENTO X 30 FILTRANTES</t>
  </si>
  <si>
    <t>OVEJILLO</t>
  </si>
  <si>
    <t xml:space="preserve"> 3420 dias</t>
  </si>
  <si>
    <t>TE TWININGS INF CAM + HONEY + VAINILLA 15 GR</t>
  </si>
  <si>
    <t>TE TWININGS IBLACK TEA ENGLISH BREAK FAST 20 GR</t>
  </si>
  <si>
    <t>INFU.LIMON Y JENGIBRE DS X 10SB</t>
  </si>
  <si>
    <t>TE ROYAL CEYLON DS X 20SB</t>
  </si>
  <si>
    <t>TE INGLISH BREAKFAST DS X 20SB</t>
  </si>
  <si>
    <t>TE CHAI DS X 10SB</t>
  </si>
  <si>
    <t>LECHE;FORMULAS Y BEBE</t>
  </si>
  <si>
    <t>COMIDA DE BEBE</t>
  </si>
  <si>
    <t>COMPOTA GERBER MANGO 113 GR</t>
  </si>
  <si>
    <t>GERBER</t>
  </si>
  <si>
    <t>COMPOTA GERBER MANZANA 113 GR</t>
  </si>
  <si>
    <t>COMPOTA GERBER PERA 113 GR</t>
  </si>
  <si>
    <t>FORMULAS</t>
  </si>
  <si>
    <t>NIDO ETAPAS 1+ 1.6KG</t>
  </si>
  <si>
    <t>NIDO ETAPAS 3+ 1.6 KG</t>
  </si>
  <si>
    <t>PEDIASURE TRIPLESURE VAINILLA LAT X 400G</t>
  </si>
  <si>
    <t>PEDIASURE</t>
  </si>
  <si>
    <t>ENSURE ADVANCE VAINILLA LATA X  400G</t>
  </si>
  <si>
    <t>ENSURE</t>
  </si>
  <si>
    <t>NIDO ETAPAS 5+ 1.6KG</t>
  </si>
  <si>
    <t>LECHE NAN 2 FORM. LACT. LIQUIDA 400 GR</t>
  </si>
  <si>
    <t>NAN</t>
  </si>
  <si>
    <t>LECHE NAN 3 FORM. LACT. LIQUIDA 400 GR</t>
  </si>
  <si>
    <t>LECHE MAGNESIA PHILLIPS 120ML</t>
  </si>
  <si>
    <t>PHILLIPS</t>
  </si>
  <si>
    <t>NIDO ETAPAS 1 X 360GR</t>
  </si>
  <si>
    <t>PEDIASURE TRIPLESURE CHOCO BOT X 220ML</t>
  </si>
  <si>
    <t>GLUCERNA VAINILLA 237ML</t>
  </si>
  <si>
    <t>GLUCERNA</t>
  </si>
  <si>
    <t>PEDIASURE TRIPLESURE FRESA LAT X 400G</t>
  </si>
  <si>
    <t>PEDIASURE TRIPLESURE CHOCO LAT X 400G</t>
  </si>
  <si>
    <t>ENSURE ADVANCE CHOCOLATE LATA X 400G</t>
  </si>
  <si>
    <t>GLUCERNA VAINILLA X 400GR TRIPLE CARE</t>
  </si>
  <si>
    <t>PEDIASURE TRIPLESURE VAINILLA BOT X 220ML</t>
  </si>
  <si>
    <t>ENSURE ADVANCE VAINILLA BOT. 220ML</t>
  </si>
  <si>
    <t>LECHE NAN EN POLVO 1 X400GR</t>
  </si>
  <si>
    <t>LECHE NAN EN POLVO 2 X400GR</t>
  </si>
  <si>
    <t>LECHE NAN EN POLVO 3 CONFORT X 800GR</t>
  </si>
  <si>
    <t>MEZCLA LACTEA VITAMINA LAIVE CAJA 500G</t>
  </si>
  <si>
    <t>ENSURE CLINICAL VAINILLA 220 ML</t>
  </si>
  <si>
    <t>GLUCERNA VAINILLA PACK 4X237 ML</t>
  </si>
  <si>
    <t>FOU</t>
  </si>
  <si>
    <t>PROMISE GOLD PERU LATA X 400G</t>
  </si>
  <si>
    <t>GOLD</t>
  </si>
  <si>
    <t>LECHES</t>
  </si>
  <si>
    <t>LECHE GLORIA EVAPORADA ENTERA LATA 400 G RECONSTITUIDA V.A</t>
  </si>
  <si>
    <t>LECHE GLORIA EVAPORADA ENTERA LATA 170 G</t>
  </si>
  <si>
    <t>LECHE GLORIA EVAPORADA LIGHT LATA 400 G V.A</t>
  </si>
  <si>
    <t>LECHE GLORIA EVAPORADA LIGHT LATA 170 G</t>
  </si>
  <si>
    <t>LECHE GLORIA EVAPORADA NIÑOS LATA 400 G V.A</t>
  </si>
  <si>
    <t>LECHE GLORIA EVAPORADA NIÑOS LATA 170 G</t>
  </si>
  <si>
    <t>LECHE GLORIA SIN LACTOSA LATA 400 G V.A</t>
  </si>
  <si>
    <t>LECHE GLORIA ENTERA EN POLVO LATA 800 G</t>
  </si>
  <si>
    <t>LECHE PURA VIDA LATA 395 G</t>
  </si>
  <si>
    <t>LECHE BONLE CREMOSA LATA 395 G CAMBIO COD</t>
  </si>
  <si>
    <t>LECHE IDEAL AMANECER 395 GR</t>
  </si>
  <si>
    <t>IDEAL</t>
  </si>
  <si>
    <t>LECHE IDEAL CREMOSITA 395 GR</t>
  </si>
  <si>
    <t>LECHE IDEAL LIGHT 395 GR</t>
  </si>
  <si>
    <t>LECHE ANCHOR EN POLVO SOBRE 96 GR</t>
  </si>
  <si>
    <t>ANCHOR</t>
  </si>
  <si>
    <t>LECHE ANCHOR EN POLVO LAT. 800 GR</t>
  </si>
  <si>
    <t>LECHE ANCHOR EN POLVO 345 GR</t>
  </si>
  <si>
    <t>LECHE GLORIA NIÑOS CON DHA UHT 1 LT</t>
  </si>
  <si>
    <t>LECHE GLORIA LIGHT UHT 1 LT</t>
  </si>
  <si>
    <t>LECHE GLORIA SIN LACTOSA UHT 1 LT</t>
  </si>
  <si>
    <t>LECHE GLORIA ENTERA PET UHT BOTELLA 946 ML</t>
  </si>
  <si>
    <t>LECHE GLORIA ACTIAVENA UHT 1 LT</t>
  </si>
  <si>
    <t>LECHE BONLE FAMILIAR TTP 480 ML</t>
  </si>
  <si>
    <t>LECHE GLORIA SLIM DESCREMADA UHT 1 LT</t>
  </si>
  <si>
    <t>LECHE GLORIA ENTERA EN POLVO BOLSA 96 G</t>
  </si>
  <si>
    <t>LECHE SOY VIDA SOYA LATA 395 G</t>
  </si>
  <si>
    <t>SOY VIDA</t>
  </si>
  <si>
    <t>LECHE CAMPO NUESTRO 395 GR</t>
  </si>
  <si>
    <t>CAMPO NUESTRO</t>
  </si>
  <si>
    <t>LECHE UHT ENTERA LAIVE CAJA 1 LT</t>
  </si>
  <si>
    <t>LECHE UHT LAIVE SABOR CHOCOLATE CAJA 1 LT</t>
  </si>
  <si>
    <t>LECHE ENTERA GLORIA UHT 1 LT</t>
  </si>
  <si>
    <t>LECHE CHOCOLATADA GLORIA UHT 1 LT</t>
  </si>
  <si>
    <t>GLORIA UHT CHOCOLATE X SIX PACK 180ML</t>
  </si>
  <si>
    <t>YOGURT YOMOST FRESA SLIM 180 ML</t>
  </si>
  <si>
    <t>YOMOST</t>
  </si>
  <si>
    <t>YOGURT YOMOST FRESA SLIM SIX PACK 180 ML</t>
  </si>
  <si>
    <t>LECHE BONLE ENTERA EN POLVO BOLSA 96 G</t>
  </si>
  <si>
    <t>BEBIDA DE ALMENDRA SILK S/A MONK FRUIT 946 ML</t>
  </si>
  <si>
    <t>SILK</t>
  </si>
  <si>
    <t>BONLE LECHE CONDENSADA LATA 397 GR</t>
  </si>
  <si>
    <t>LECHE SOY VIDA SOYA UHT 1 LT</t>
  </si>
  <si>
    <t>LECHE BONLE PUNCHE LATA 395 GR</t>
  </si>
  <si>
    <t>LECHE IDEAL CREMOSITA 390 GR</t>
  </si>
  <si>
    <t>LECHE GLORIA EVAPORADA ENTERA LATA MORADA 400 GR</t>
  </si>
  <si>
    <t>LECHE PURA VIDA LATA 165 G</t>
  </si>
  <si>
    <t>LECHE GLORIA LIGHT PET UHT BOTELLA 946 ML</t>
  </si>
  <si>
    <t>LECHE GLORIA SIN LACTOSA PET UHT BOTELLA 946 ML</t>
  </si>
  <si>
    <t>LECHE UHT LIGHT LAIVE CAJA 1 LT</t>
  </si>
  <si>
    <t>LECHE UHT NIÑOS LAIVE CAJA 1 LT</t>
  </si>
  <si>
    <t>LECHE UHT SIN LACTOSA LAIVE CAJA 1 LT</t>
  </si>
  <si>
    <t>LECHE LAIVE CHOCOLATE BOLSA 900ML</t>
  </si>
  <si>
    <t>GLORIA UHT CHOCOLATE X 180ML</t>
  </si>
  <si>
    <t>GLORIA UHT CHICOLAC CHOCOLATE SIX PACK X 180ML</t>
  </si>
  <si>
    <t>LECHE BONLE CREMOSA LATA 165 GR</t>
  </si>
  <si>
    <t>LECHE EVAPORADA ENTERA LAIVE BOTELLA 400 G</t>
  </si>
  <si>
    <t>LECHE EVAPORADA COCO NATURE´S CHARM 360 ML</t>
  </si>
  <si>
    <t>LECHE ENTERA NATURAL COCO NATURE´S CHARM 400 ML</t>
  </si>
  <si>
    <t>LECHE IDEAL ENTERA 395 GR</t>
  </si>
  <si>
    <t>LECHE CONCENTRADA SIN LACTOSA LAIVE BOTELLA 400 G</t>
  </si>
  <si>
    <t>LECHE BONLE PUNCHE LATA 165 GR</t>
  </si>
  <si>
    <t>LECHE LAIVE SIN LACTOSA BOLSA 900 ML</t>
  </si>
  <si>
    <t>LECHE ENTERA LAIVE BOLSA 900 ML</t>
  </si>
  <si>
    <t>BONLE MESCLA LACTEA UHT EN BOLSA X 800ML</t>
  </si>
  <si>
    <t>LECHE GLORIA DE VACA EN POLVO LATA 800 G</t>
  </si>
  <si>
    <t>LECHE GLORIA SIN LACTOSA CELESTE 170 GR</t>
  </si>
  <si>
    <t>LECHE BONLE CREMOSA LATA X 395 GR</t>
  </si>
  <si>
    <t xml:space="preserve"> 266 dias</t>
  </si>
  <si>
    <t>LECHE GLORIA EVAPORADA NIÑO LATA 400 GR V.A</t>
  </si>
  <si>
    <t>LECHE GLORIA  LIGHT LATA 395 GR</t>
  </si>
  <si>
    <t>GLORIA LECHE CHOCOLATADA KIDS SIX PACK 180 ML</t>
  </si>
  <si>
    <t>LECHE EVAPORADA ENTERA BONLE 400 GR</t>
  </si>
  <si>
    <t>LECHE IDEAL CREMOSITA SIX PACK 395 GR</t>
  </si>
  <si>
    <t>LECHE IDEAL AMANECER SIX PACK 395 GR</t>
  </si>
  <si>
    <t>LECHE PURA VIDA EN POLVO SACHET 96 G</t>
  </si>
  <si>
    <t>LECHE ANCHOR EN POLVO LAT. 800 GR + CAFE KIRMA 45GR</t>
  </si>
  <si>
    <t>LECHE ANCHOR EN POLVO 345 GR + MILO 18GR</t>
  </si>
  <si>
    <t>GLORIA CONDENSADA DULCE DE LECHE GLORIA EO 380 GR</t>
  </si>
  <si>
    <t>CREMA DE LECHE GLORIA UHT 200 ML</t>
  </si>
  <si>
    <t>DULCE DE LECHE GLORIA DOY PACK 200 G</t>
  </si>
  <si>
    <t>LECHE GLORIA ACTIAVENA UHT TTP 200 ML</t>
  </si>
  <si>
    <t>LECHE BONLE SIN LACTOSA TTP 500 ML</t>
  </si>
  <si>
    <t>LECHE UHT SBELT CAJA 1 LT</t>
  </si>
  <si>
    <t>GLORIA UHT CHICOLAC CHOCOLATE X 180ML</t>
  </si>
  <si>
    <t>MEZCLA LACTEA CREMOSA LAIVE TTP 480 G</t>
  </si>
  <si>
    <t>MEZCLA LACTEA CHIQUITARRO LAIVE TTP 188G</t>
  </si>
  <si>
    <t>LECHE CONCENTRADA ENTERA LAIVE BOTELLA 400 G</t>
  </si>
  <si>
    <t>LECHE LAIVE BOLSITARRO BOLSA 400ML</t>
  </si>
  <si>
    <t>LECHE UHT CONCENTRADA (AZUL) BOLSA 900ML</t>
  </si>
  <si>
    <t>LECHE UHT LIGTH (ROJO) BOLSA 900ML</t>
  </si>
  <si>
    <t>MEZCLA LACTEA COMPUESTA LA PREFERIDA 800ML</t>
  </si>
  <si>
    <t>LECHE VIGOR NATURAL BOLSA 800 ML</t>
  </si>
  <si>
    <t>VIGOR</t>
  </si>
  <si>
    <t>LECHE LAIVE LIGTH BOLSA 900ML</t>
  </si>
  <si>
    <t>LECHE UHT SABOR CHOCOLATE CAJITA X 180 ML.</t>
  </si>
  <si>
    <t>MEZCLA LACTEA CREMOSA LAIVE BOLSA 400 GR</t>
  </si>
  <si>
    <t>MEZCLA LACTEA LAIVE LIGTH ROJO 480ML</t>
  </si>
  <si>
    <t>MEZCLA LACTEA SIN LACTOSA VERDE 480ML</t>
  </si>
  <si>
    <t>BONLE MEZCLA LATA X 165 GR</t>
  </si>
  <si>
    <t>BONLE MEZ.LACTEA FAMILIAR BOLSA 400 GR</t>
  </si>
  <si>
    <t>LECHE GLORIA EVAPORADA NIÑO LATA 395 GR</t>
  </si>
  <si>
    <t xml:space="preserve"> 605 dias</t>
  </si>
  <si>
    <t>LECHE UHE BONLE CHOCOLATADA SIX PACK X 180 ML</t>
  </si>
  <si>
    <t>LECHE UHT NIÑOS VAINILLA X 180 ML SIX PACK</t>
  </si>
  <si>
    <t>LECHE GLORIA SIN LACTOSA EN LATA X 385GR NVO</t>
  </si>
  <si>
    <t xml:space="preserve"> 192 dias</t>
  </si>
  <si>
    <t>LECHE GLORIA EVAPORADA ENTERA LATA 395 G RECONSTITUIDA</t>
  </si>
  <si>
    <t xml:space="preserve"> 1365 dias</t>
  </si>
  <si>
    <t>BONLE UHT CHOCOLATE 145 ML</t>
  </si>
  <si>
    <t>LECHES NATURALES</t>
  </si>
  <si>
    <t>BEBIDA DE ALMENDRA SILK NATURAL 946 ML</t>
  </si>
  <si>
    <t>BEBIDA DE ALMENDRA SILK NATURAL SIN AZUCAR 946 ML</t>
  </si>
  <si>
    <t>BEBIDA DE ALMENDRA SILK VAINILLA SIN AZUCAR 946 ML</t>
  </si>
  <si>
    <t>BEBIDA DE ALMENDRA SILK CHOCOLATE 946 ML</t>
  </si>
  <si>
    <t>BEBIDA CON SOYA LAIVE CAJA 1 LT</t>
  </si>
  <si>
    <t>BEBIDA DE ALMENDRA SILK ALTO EN PROTEINA S/A 946 ML</t>
  </si>
  <si>
    <t>BEBIDA DE ALMENDRA SILK CHOCOLATE 190 ML</t>
  </si>
  <si>
    <t>BEBIDA DE ALMENDRA SILK VAINILLA 946 ML</t>
  </si>
  <si>
    <t>BEBIDA DE SOYA SILK S/A MONK FRUIT 946 ML</t>
  </si>
  <si>
    <t>BEBIDA DE COCO SILK S/A MONK FRUIT 946 ML</t>
  </si>
  <si>
    <t>BEBIDA DE ALMENDRA SILK NATURAL SIN AZUCAR 500 ML</t>
  </si>
  <si>
    <t>BEBIDA DE COCO SILK S/AZUCAR 500 ML</t>
  </si>
  <si>
    <t>MANTEQUILLAS NO REFRIGERADOS</t>
  </si>
  <si>
    <t>MANTEQUILLA PLUMA ROJA 340 GR</t>
  </si>
  <si>
    <t>PLUMA ROJA</t>
  </si>
  <si>
    <t>MANTEQUILLA PLUMA ROJA 454 GR</t>
  </si>
  <si>
    <t>QUESO LA PINTA 300 GR</t>
  </si>
  <si>
    <t>LA PINTA</t>
  </si>
  <si>
    <t>MANTEQUILLA DE MANI X 300 GR PERSA</t>
  </si>
  <si>
    <t>MANTEQUILLA DE MANI X 140 GR PERSA</t>
  </si>
  <si>
    <t>PANETONES</t>
  </si>
  <si>
    <t>PANETON</t>
  </si>
  <si>
    <t>PANETON D´ONOFRIO CAJA 900 GR</t>
  </si>
  <si>
    <t>PANETON D´ONOFRIO BOLSA 900GR</t>
  </si>
  <si>
    <t>PANETON GLORIA BOLSA 900 GR</t>
  </si>
  <si>
    <t>PANETON GLORIA CAJA 900 GR</t>
  </si>
  <si>
    <t>PANETON SAYON BOLSA 850 GR</t>
  </si>
  <si>
    <t>PANETON TODINNO CAJA 900 GR + TODINNITO 100 GR</t>
  </si>
  <si>
    <t>TODINNO</t>
  </si>
  <si>
    <t>PANETON PYC BOLSA 800GR</t>
  </si>
  <si>
    <t>PYC</t>
  </si>
  <si>
    <t>PANETON SAYON CAJA 850 GR</t>
  </si>
  <si>
    <t>DOLCCI PANETON BOLSA X 900 GR</t>
  </si>
  <si>
    <t>PANETON TODINNO BOLSA 900 GR</t>
  </si>
  <si>
    <t>PANETON COSTA CAJA 900 GR</t>
  </si>
  <si>
    <t>PANETON COSTA BOLSA 900 GR</t>
  </si>
  <si>
    <t>PANETON D´ONOFRIO CHOCOTON BOLSA 500 GR</t>
  </si>
  <si>
    <t>PANETON D´ONOFRIO CHOCOTON CAJA 500 GR</t>
  </si>
  <si>
    <t>PANETON D´ONOFRIO CHOCOTON RELLENO MANJAR 500GR</t>
  </si>
  <si>
    <t>PANETON D´ONOFRIO LATA 900GR</t>
  </si>
  <si>
    <t>PANETON D´ONOFRIO INTEGRAL 500GR</t>
  </si>
  <si>
    <t>PANETON D´ONOFRIO CHOCOTONCITO 80GR</t>
  </si>
  <si>
    <t>D'ONOFRIO CHOCOTON DOBLECHOC X 500G</t>
  </si>
  <si>
    <t>PANETON GLORIA LATA 900 GR</t>
  </si>
  <si>
    <t>SALUD</t>
  </si>
  <si>
    <t>EFERVESENTES</t>
  </si>
  <si>
    <t>SAL DE ANDREWS X 5GR</t>
  </si>
  <si>
    <t>SAL DE ANDREWS</t>
  </si>
  <si>
    <t>SAL DE ANDREWS TRIPLE ACCION X 7.5GR</t>
  </si>
  <si>
    <t>PGC NO COMESTIBLE</t>
  </si>
  <si>
    <t>ARTICULO DE HOGAR</t>
  </si>
  <si>
    <t>BATERIAS Y OTROS</t>
  </si>
  <si>
    <t>PILAS DURACELL AA PAR</t>
  </si>
  <si>
    <t>DURACELL</t>
  </si>
  <si>
    <t>PILAS DURACELL BATERIA 9V</t>
  </si>
  <si>
    <t>ENERGIZER PILA MAX AAA-8</t>
  </si>
  <si>
    <t>ENERGIZER</t>
  </si>
  <si>
    <t>PILAS DURACELL AAA PAR</t>
  </si>
  <si>
    <t>ENERGIZER PILA MAX AA-2</t>
  </si>
  <si>
    <t>ENERGIZER PILA MAX AAA-2</t>
  </si>
  <si>
    <t>ENERGIZER PILA MAX AA-6</t>
  </si>
  <si>
    <t>ENERGIZER PILA MAX AAA-6</t>
  </si>
  <si>
    <t>ENERGIZER PILA MAX AA-8</t>
  </si>
  <si>
    <t xml:space="preserve"> 268 dias</t>
  </si>
  <si>
    <t>ENERGIZER PILA MAX BATERIA 9V</t>
  </si>
  <si>
    <t xml:space="preserve"> 591 dias</t>
  </si>
  <si>
    <t>ENERGIZER PILA RECARGABLE AA-2</t>
  </si>
  <si>
    <t>ENERGIZER PILA RECARGABLE AAA-2</t>
  </si>
  <si>
    <t>ENERGIZER  CARGADOR MINI + AA-2</t>
  </si>
  <si>
    <t>RAYOVAC PILA ALK AAX 2</t>
  </si>
  <si>
    <t>RAYOVAC</t>
  </si>
  <si>
    <t>RAYOVAC PILA ALK AAAX 2</t>
  </si>
  <si>
    <t>PILAS ALCALINA AAA LR03XL/2BAP PAR</t>
  </si>
  <si>
    <t>PANASONIC</t>
  </si>
  <si>
    <t>PILAS ALCALINA AAA LR6TDG/2BAP PAR</t>
  </si>
  <si>
    <t>PILAS DURACELL C-2 MEDIANO</t>
  </si>
  <si>
    <t xml:space="preserve"> 494 dias</t>
  </si>
  <si>
    <t>PILAS PANASONIC AA UM-3SH PAR</t>
  </si>
  <si>
    <t>ENERGIZER PILA MAX C-2</t>
  </si>
  <si>
    <t xml:space="preserve"> 5824 dias</t>
  </si>
  <si>
    <t>ENERGIZER PILA MAX D-2</t>
  </si>
  <si>
    <t>RAYOVAC FOCO LED BLANC 14W=100W BOX</t>
  </si>
  <si>
    <t>RAYOVAC FOCO LED BLANC 10W=72W BOX</t>
  </si>
  <si>
    <t>RAYOVAC FOCO LED BLANC 10W= 75W BOX</t>
  </si>
  <si>
    <t>PILAS DURACELL TRIPLE AAA LR03/MN2400</t>
  </si>
  <si>
    <t>BOLSA ILKO HERMETICA SANDWICH 16X15CM BIODEGRADABLE X50</t>
  </si>
  <si>
    <t>BOLSA ZIPLOC MEDIANO GUARDAR 12X25</t>
  </si>
  <si>
    <t>BOLSA ILKO HERMETICA MEDIANA 18X20CM BIODEGRADABLE X50</t>
  </si>
  <si>
    <t>BOLSA ZIPLOC MEDIANO CONGELAR 12X20</t>
  </si>
  <si>
    <t>BOLSA HERMETICA VERDURAS 27X28 CM BIODE.</t>
  </si>
  <si>
    <t>BOLSA ZIPLOC GRANDE GUARDAR 12X20</t>
  </si>
  <si>
    <t>VASO POLIPAPEL CORRUGADO ROJO 8 OZ</t>
  </si>
  <si>
    <t>TAPA BEBIDA CALIENTE NEGRA POLIPAPEL 12/16/20 OZ</t>
  </si>
  <si>
    <t>JACKET CARTON MIRCOCORRUGADO 08/10 OZ -C</t>
  </si>
  <si>
    <t>SOBRE KRAFT PARA CUBIERTOS - 50GR (22.5X6.7 CM)</t>
  </si>
  <si>
    <t>SOBRE SANGUCHERO PAPEL KRAFT ANTIGRASA (15X15 CM)</t>
  </si>
  <si>
    <t>ENVOLTURA PAPEL GRASO (25X35 CM)</t>
  </si>
  <si>
    <t>CAJA DE CARTON NAVIDEÑA FULL COLOR</t>
  </si>
  <si>
    <t>VASO PAPEL 8 ONZ X 50 UND</t>
  </si>
  <si>
    <t>BOLSA HERMETICA ILKO MEDIANA 18X20CM BIODEGRADABLE 15UND</t>
  </si>
  <si>
    <t>AFILADOR DE CUCHILLO DESING</t>
  </si>
  <si>
    <t>DESCORCHADOR DE BOTELLA ELECTRICO BAR HOME</t>
  </si>
  <si>
    <t>PINZA ACERO INOX 34 CM NEW LINE</t>
  </si>
  <si>
    <t>PLUMERO ARCOIRIS RECTO C-MGO PLASTICO</t>
  </si>
  <si>
    <t xml:space="preserve"> 904 dias</t>
  </si>
  <si>
    <t>CEPILLO MULTI USOS REF: 229</t>
  </si>
  <si>
    <t>CEPILLO F.PLAST. PARA EMBETUNAR R:3</t>
  </si>
  <si>
    <t>CEPILLO F.PLAST. PARA LUSTRAR REF:7</t>
  </si>
  <si>
    <t>CEPILLO EN NYLON LAVAR A MANO R:388</t>
  </si>
  <si>
    <t>CEPILLO F/PL SANITAR PLATEADO C-BASE 197</t>
  </si>
  <si>
    <t>CIGARRILLOS</t>
  </si>
  <si>
    <t>CIGARROS</t>
  </si>
  <si>
    <t>CIGARRO LUCKY STRIKE C&amp;R RESHAPE SQ20</t>
  </si>
  <si>
    <t>LUCKY STRIKE</t>
  </si>
  <si>
    <t>CIGARRO LUCKY STRIKE FRESH TWIST RESHAPE SQ20</t>
  </si>
  <si>
    <t>CIGARRO LUCKY STRIKE FRESH TWIST RESHAPE SQ10</t>
  </si>
  <si>
    <t>CIGARRO LUCKY STRIKE WILD MIX RESHAPE SQ20</t>
  </si>
  <si>
    <t>CIGARRO LUCKY STRIKE WILD MIX RESHAPE SQ10</t>
  </si>
  <si>
    <t>CIGARRO PALLMAN XL99 CLICK ON 10S</t>
  </si>
  <si>
    <t>PALM</t>
  </si>
  <si>
    <t>CIGARRO MARLBORO KRETEK MNT X 10 STICK</t>
  </si>
  <si>
    <t>MARLBORO</t>
  </si>
  <si>
    <t>CIGARRO PALLMALL CLICK ON BLUE SQ10</t>
  </si>
  <si>
    <t>CIGARRO LUCKY STRIKE C&amp;R SQ10</t>
  </si>
  <si>
    <t>CIGARRO LUCKY STRIKE CRUSH SQ10</t>
  </si>
  <si>
    <t>CIGARRO LUCKY STRIKE CRUSH RESHAPE SQ20</t>
  </si>
  <si>
    <t>CIGARRO KENT BLUE SQ10</t>
  </si>
  <si>
    <t>KENT</t>
  </si>
  <si>
    <t xml:space="preserve"> 328 dias</t>
  </si>
  <si>
    <t>CIGARRO KENT BLUE SQ20</t>
  </si>
  <si>
    <t>CIGARRO LUCKY STRIKE ENERGY RESHAPE SQ10</t>
  </si>
  <si>
    <t>CIGARRO PALLMALL XL99 SUNSET SQ20</t>
  </si>
  <si>
    <t>CIGARRO WINSTON BLUE RC20</t>
  </si>
  <si>
    <t>WINSTON</t>
  </si>
  <si>
    <t>CIGARRO LUCKY STRIKE RED CAJETILLA SQ20</t>
  </si>
  <si>
    <t>CIGARRO MARLBORO RED FWD DS 10 CAJET X 20 STICK</t>
  </si>
  <si>
    <t>CIGARRO MARLBORO RED FWD 10 CAJET X 10 STICK.</t>
  </si>
  <si>
    <t>CIGARRO MARLBORO GOLD ORIGINAL 10 CAJT X 20 STICK</t>
  </si>
  <si>
    <t>CIGARRO MARLBORO GARDEN FUSION MNT DS 10 CAJET X 20 STICK</t>
  </si>
  <si>
    <t>CIGARRO MARLBORO FUSION 10 CAJET X 10 STICK</t>
  </si>
  <si>
    <t>CIGARRO MARLBORO EXOTIC FUSION MNT DS 10 CAJET X 20 STICK</t>
  </si>
  <si>
    <t>CIGARRO MARLBORO DOUBURST DS 10 CAJET X 20 STICK</t>
  </si>
  <si>
    <t>CIGARRO L&amp;M FWD ELECTRO. F. MORA 10 CAJET X 10 STICK</t>
  </si>
  <si>
    <t>L&amp;M</t>
  </si>
  <si>
    <t>CIGARRO PALLMALL BLUE EXACTOS SQ10</t>
  </si>
  <si>
    <t>CIGARRO PALLMALL GREEN EXACTOS SQ10</t>
  </si>
  <si>
    <t>CIGARRO PALLMALL RED EXACTOS SQ10</t>
  </si>
  <si>
    <t>CIGARRO WINSTON CLASICO RC10</t>
  </si>
  <si>
    <t>CIGARRO WINSTON CLASICO RC20</t>
  </si>
  <si>
    <t>CIGARRO KENT FRESH SQ20</t>
  </si>
  <si>
    <t>CIGARRO WINSTON BLUE RC10</t>
  </si>
  <si>
    <t>CIGARRO PALLMALL RED EXACTOS SC20</t>
  </si>
  <si>
    <t>CIGARRO MARLBORO GOLD ORIGINAL KSB10STICK</t>
  </si>
  <si>
    <t>CIGARRO MARLBORO DOUBUR 25MNTX10</t>
  </si>
  <si>
    <t>CIGARRO LYM FORWARD 5.0 BLUEX20</t>
  </si>
  <si>
    <t>CIGARRO LYM ELECTRO FUSION 100 BOX10</t>
  </si>
  <si>
    <t>CIGARRO MARLBORO SUMMER FUSION 100BOX10</t>
  </si>
  <si>
    <t>CIGARRO LUCKY STRIKE BLUE SQ20</t>
  </si>
  <si>
    <t>CIGARRO LUCKY STRIKE FRESH SQ20</t>
  </si>
  <si>
    <t>CIGARRO PALLMAN XL99 RED BE SC20</t>
  </si>
  <si>
    <t>CIGARROS ELECTRONICOS</t>
  </si>
  <si>
    <t>MAQUI/RELX CIGARRO/RECARGA BLUE GLOW</t>
  </si>
  <si>
    <t>RELX</t>
  </si>
  <si>
    <t>ESSEN/GARTEN HEART ( FRESA )</t>
  </si>
  <si>
    <t>ESSENT/FRESH RED ( SANDÍA)</t>
  </si>
  <si>
    <t>ESSENT/DARK SPARKLE ( COCA COLA)</t>
  </si>
  <si>
    <t>ESSENT/GOLDEN SLICE ( MANGO )</t>
  </si>
  <si>
    <t>ESSENT/ZESTY SPARKLEY (SPRAY)</t>
  </si>
  <si>
    <t>ESSENT/TANGY PURPLE (UVA)</t>
  </si>
  <si>
    <t>ESSENT/MENTHOL XTRA</t>
  </si>
  <si>
    <t>ESSENT/SUNNY SPARKLE ( GASEOSA DE NARANJA)</t>
  </si>
  <si>
    <t>CIGARRO ELECTRONICO WAKA STRAWBERRY BANANA</t>
  </si>
  <si>
    <t>WAKA</t>
  </si>
  <si>
    <t>CIGARRO ELECTRONICO SMOOTH YOGURT</t>
  </si>
  <si>
    <t>CIGARRO ELECTRONICO WAKA MANGO ORANGE</t>
  </si>
  <si>
    <t>MAQUI/RELX CIGARRO/RECARGA NEON PURPLE</t>
  </si>
  <si>
    <t>MAQUI/RELX CIGARRO/RECARGA GREEN</t>
  </si>
  <si>
    <t>MAQUI/RELX CIGARRO/RECARGA WHITE</t>
  </si>
  <si>
    <t>MAQUI/RELX CIGARRO + ESSENT/FRESH + LANYARD</t>
  </si>
  <si>
    <t>CIGARRO ELECTRONICO WAKA CHERRY BOMB</t>
  </si>
  <si>
    <t>CIGARRO ELECTRONICO WAKA BLUEBERRY DREAM ARANDANO</t>
  </si>
  <si>
    <t>CIGARRO ELECTRONICO WAKA WATERMELON CHILL</t>
  </si>
  <si>
    <t>CIGARRO ELECTRONICO WAKA PINEAPPLE SLICE</t>
  </si>
  <si>
    <t>CIGARRO ELECTRONICO WAKA FRESH MINT</t>
  </si>
  <si>
    <t>CIGARRO ELECTRONICO WAKA STRAWBERRY MANGO</t>
  </si>
  <si>
    <t>CIGARRO ELECTRONICO WAKA CHERRY LIME</t>
  </si>
  <si>
    <t>CIGARRO ELECTRONICO WAKA MELÓN COCKTAIL</t>
  </si>
  <si>
    <t>MAQUI/RELX CIGARRO/RECARGA GOLD SPARK</t>
  </si>
  <si>
    <t>MAQUI/RELX CIGARRO/RECARGA RED</t>
  </si>
  <si>
    <t>RELX ESSENTIAL MENTHOL PLUS</t>
  </si>
  <si>
    <t>RELX ESSENTIAL BLACK</t>
  </si>
  <si>
    <t>ALIEN AIR GREEN AURA</t>
  </si>
  <si>
    <t>SNOWPLUS</t>
  </si>
  <si>
    <t>ALIEN AIR SILVER MIST</t>
  </si>
  <si>
    <t>ALIEN POP DOBLE - PINK LEMONADE</t>
  </si>
  <si>
    <t>ALIEN POP DOBLE - TROPICAL PUNCH</t>
  </si>
  <si>
    <t>ALIEN POP DOBLE - PASSIOR FRUIT SUNRISE</t>
  </si>
  <si>
    <t>ALIEN POP DOBLE - HONEYDEW</t>
  </si>
  <si>
    <t>ALIEN POP DOBLE - ORANGE SODA</t>
  </si>
  <si>
    <t>ALIEN POP DOBLE - COOL MINT</t>
  </si>
  <si>
    <t>DISPOSABLE FLEX - SOUR APPLE ICE</t>
  </si>
  <si>
    <t>DISPOSABLE FLEX - MELON BERRY TWIST</t>
  </si>
  <si>
    <t>DISPOSABLE FLEX - PEACH ICE</t>
  </si>
  <si>
    <t>DISPOSABLE FLEX - LUSH ICE</t>
  </si>
  <si>
    <t>DISPOSABLE FLEX - PIÑA COLADA</t>
  </si>
  <si>
    <t>DISPOSABLE FLEX - LYCHEE ICE</t>
  </si>
  <si>
    <t>DISPOSABLE FLEX - PINK LEMONADE</t>
  </si>
  <si>
    <t>DISPOSABLE FLEX - SALTED LEMONADE</t>
  </si>
  <si>
    <t>CUIDADO BEBE</t>
  </si>
  <si>
    <t>ACCESORIOS DE ASEO BEBE</t>
  </si>
  <si>
    <t>CEPILLO CON LUZ PAW PATROL</t>
  </si>
  <si>
    <t>GELATTI</t>
  </si>
  <si>
    <t>CEPILLO CON LUZ LOL</t>
  </si>
  <si>
    <t>CEPILLO DE DIENTES LOL</t>
  </si>
  <si>
    <t>CEPILLO CON LUZ SKYE</t>
  </si>
  <si>
    <t>CEPILLO CON LUZ UNICORNIO</t>
  </si>
  <si>
    <t>PAÑAL BEBE</t>
  </si>
  <si>
    <t>TOALLITA HUMEDA PREMIUM BABYSEC 150 UND</t>
  </si>
  <si>
    <t>BABYSEC</t>
  </si>
  <si>
    <t>HUGGIES TRIPLE PROT. SOF TP X 80UND</t>
  </si>
  <si>
    <t>HUGGIES</t>
  </si>
  <si>
    <t>HUGGIES TOALLITAS HUMEDAS X184 UND</t>
  </si>
  <si>
    <t>HUGGIES TRIPLE PROTECC TALLA XG 40UND</t>
  </si>
  <si>
    <t>TOALLITA HUMEDA ULTRA BABYSEC 150 UND</t>
  </si>
  <si>
    <t>TOALLITA HUMEDA ULTRA FRESH BABYSEC 50 UND</t>
  </si>
  <si>
    <t>TOALLITA HUMEDA PREMIUM BABYSEC 16 UND</t>
  </si>
  <si>
    <t>TOALLITAS HUMEDAS MOMMY &amp; ME X 48 UND</t>
  </si>
  <si>
    <t>MOMMY &amp; ME</t>
  </si>
  <si>
    <t>TOALLITAS HUMEDAS MOMMY &amp; ME X 80 UND</t>
  </si>
  <si>
    <t>TOALLITA HUMEDAS TUINIES X 25 AVENGERS</t>
  </si>
  <si>
    <t>TUINIES</t>
  </si>
  <si>
    <t>TOALLITAS HUMEDAS BARBIE X 100UND</t>
  </si>
  <si>
    <t>TOALLITA HUMEDAS TUINIES X 25 FROZEN</t>
  </si>
  <si>
    <t>TOALLITA HUMEDAS TUINIES X 25 LOL</t>
  </si>
  <si>
    <t>TOALLITAS HUMEDAS BOB SPONJA 100 UND</t>
  </si>
  <si>
    <t>PAMPERS CONFORT SEC DESECHABLE XXG 16UDS</t>
  </si>
  <si>
    <t>PAMPERS</t>
  </si>
  <si>
    <t>HUGGIES NATURAL CARE G X 50COT.</t>
  </si>
  <si>
    <t>HUGGIES ACTIVE SEC XXG X 40 XTRA FLEX</t>
  </si>
  <si>
    <t>HUGGIES ACTIVE SEC XTRA FLEX M X68</t>
  </si>
  <si>
    <t>HUGGIES ACTIVE SEC XTRA FLEX G X58</t>
  </si>
  <si>
    <t>HUGGIES ACTIVE SEC P X 42</t>
  </si>
  <si>
    <t>PEQUEÑIN T/HUM CON ALOE /NAT. 12X100 UND</t>
  </si>
  <si>
    <t>PEQUEÑIN</t>
  </si>
  <si>
    <t>PEQUEÑIN T/HUM CON ALOE /NAT. 24X50 UND</t>
  </si>
  <si>
    <t>PEQUEÑIN T/HUM CON ALOE /NAT. 24X24 UND</t>
  </si>
  <si>
    <t>PEQUEÑIN T/HUM ALCOLCHAMAX.12X80 UND</t>
  </si>
  <si>
    <t>TUINIES SH MANZAN 1000ML X12 UNID</t>
  </si>
  <si>
    <t>TOALLITA HUMEDA PREMIUM BABYSEC 50 UND</t>
  </si>
  <si>
    <t xml:space="preserve"> 1350 dias</t>
  </si>
  <si>
    <t>PAÑAL BEBEX TALLA XG 4PAQX40UND</t>
  </si>
  <si>
    <t>SOFTYS</t>
  </si>
  <si>
    <t>PAÑAL BEBEX TALLA XXG 4PAQX36UND</t>
  </si>
  <si>
    <t>PEQUEÑIN T/HUM CON ALOE /NAT. 24X70 UND</t>
  </si>
  <si>
    <t>TOALLITA HUMEDA PLUS DOYPACK 6PQTX240UND</t>
  </si>
  <si>
    <t>NINET</t>
  </si>
  <si>
    <t>TOALLITA HUMEDAS TUINIES PEPA PIG X 25 UND</t>
  </si>
  <si>
    <t>TOALLITA HUMEDAS TUINIES SILVES. Y  PIOLIN  X 100 UND</t>
  </si>
  <si>
    <t>TOALLITA HUMEDAS TUINIES FROZENII X 100 UND</t>
  </si>
  <si>
    <t>TOALLITA HUMEDAS TUINIES BUGS Y PATO LUCAS X 100 UND</t>
  </si>
  <si>
    <t>TOALLITAS HUMEDAS NINET CLASICAS X 100 UND</t>
  </si>
  <si>
    <t>TOALLITA HUGGIES RN  P&amp;N FTOPX80</t>
  </si>
  <si>
    <t>TOALLITA HUGGIES MAX CLEAN X100</t>
  </si>
  <si>
    <t>TOALLITAS NINET CLASICAS PACK 3X25UND</t>
  </si>
  <si>
    <t>TOALLITAS HUMEDAS LIMPIEZA SUAVE X44 UND</t>
  </si>
  <si>
    <t>JOHNSON BABY</t>
  </si>
  <si>
    <t>TOALLITAS HUMEDAS EXTRA CUIDADO 48 UND</t>
  </si>
  <si>
    <t>TOALLITA HUMEDA PREMIUM BABYSEC 184 UND</t>
  </si>
  <si>
    <t>TOALLITA HUGGIES ONE&amp;DONE REFLL X184</t>
  </si>
  <si>
    <t>TOALLITA HUGGIES ONE&amp;DONE FTOP X 80</t>
  </si>
  <si>
    <t>TOALLITA HUMEDAS TUINIES X 25 MINIE</t>
  </si>
  <si>
    <t>TOALLITA HUMEDAS TUINIES X 25 CHAMOY</t>
  </si>
  <si>
    <t>SET DE CAJA UNICORNIO SH3EN1 150ML+TOALLA</t>
  </si>
  <si>
    <t>SET CAJA  JURASSIC WORLD SH3EN1 150ML+TOALLA</t>
  </si>
  <si>
    <t>TOALLITA HUMEDA AQUA ANTIBACTERIAL 20 UND</t>
  </si>
  <si>
    <t>AQUA</t>
  </si>
  <si>
    <t>TOALLITAS HUMEDAS NINET CLASICA 3X2</t>
  </si>
  <si>
    <t>TOALLAS DESMAQUILANTES C/CARBON X 25UND</t>
  </si>
  <si>
    <t>HELLO KITTY</t>
  </si>
  <si>
    <t>TOALLITA HUMEDAS TUINIES X 25 MICKY</t>
  </si>
  <si>
    <t>PAMPERS CONFORTSEC X-XGDE 8PADS</t>
  </si>
  <si>
    <t>PAMPERS CONFORT SEC MED 62PADS</t>
  </si>
  <si>
    <t>PAMPERS RECIEN NACIDO 12 X 20 UND</t>
  </si>
  <si>
    <t>PAMPERS PAÑITOS HUMEDOS 24X12</t>
  </si>
  <si>
    <t>PAMPERS PAÑITOS HUMEDOS 12X48 AROMA BEBE</t>
  </si>
  <si>
    <t>PAMPERS PAÑITOS HUMEDOS 12X48 SIN PERFUME</t>
  </si>
  <si>
    <t>HUGGIES ACTIVE SEC XTRA FLEX XG X48</t>
  </si>
  <si>
    <t>PAMPERS PAÑITOS HUMEDOS 12X48 AROMA NATURALEZA</t>
  </si>
  <si>
    <t>TOALLITAS HÚMEDAS SPIDERMAN X100UND</t>
  </si>
  <si>
    <t>CARTUCHERA PAW PATROL PASTA DE DIENTES+CEPILLO</t>
  </si>
  <si>
    <t>HUGGIES ACTIVE SEC XTRA FLEX MX56</t>
  </si>
  <si>
    <t>HUGGIES ACTIVE SEC XTRA FLEX GX50</t>
  </si>
  <si>
    <t>TOALLITAS HUMEDAS NINET CLASICA X140</t>
  </si>
  <si>
    <t>PEQUEÑIN T/HUM PURE SKIN. 12X80 UND</t>
  </si>
  <si>
    <t>PEQUEÑIN T/HUM PURE SKIN. 12X40 UND</t>
  </si>
  <si>
    <t>PEQUEÑIN T/HUM ALCOLCHAMAX.12X24 UND</t>
  </si>
  <si>
    <t>TUINIES CHUPON MICKEY 3D</t>
  </si>
  <si>
    <t>TUINIES CHUPON MINIE 3D</t>
  </si>
  <si>
    <t>TUINIES SH MANZAN 500 ML X12 UNID</t>
  </si>
  <si>
    <t>TUINIES COLONIA BABY MIST LIGTH BLUE 200 ML</t>
  </si>
  <si>
    <t>HUGGIES ACTIVE SEC XTRA FLEX XG X44</t>
  </si>
  <si>
    <t>TOALLITAS HUMEDAS MOMMY &amp; ME X 120 UND</t>
  </si>
  <si>
    <t>PAÑAL PANOLINI PREMIUN XXL 32 UND</t>
  </si>
  <si>
    <t>PANOLINI</t>
  </si>
  <si>
    <t>PAÑAL PANOLINI PREMIUN XL 36 UND</t>
  </si>
  <si>
    <t>HUGGIES TRIPLE PROTECC TALLA G 48UND</t>
  </si>
  <si>
    <t>TUINIES COLONIA BABY MIST ROSE 200ML</t>
  </si>
  <si>
    <t>TOALLITA HUMEDA CLASICA CON TAPER NINET X 100 UND</t>
  </si>
  <si>
    <t>3 PACK TOALLITAS HUMEDAS NINET CLASICA X 25 UND</t>
  </si>
  <si>
    <t>TOALLITAS HÚMEDAS  SUAVE CUIDADO PAW PATROL NINET 180 UND</t>
  </si>
  <si>
    <t>HUGGIES NATURAL CARE  RN MAXI X 20</t>
  </si>
  <si>
    <t>TOALLITA HUGGIES MANITOS Y CARITAS X 80</t>
  </si>
  <si>
    <t>TOALLITAS HUMEDAS MOMMY &amp; ME X 25 UND</t>
  </si>
  <si>
    <t>TOALLITAS HUMEDAS MAMI &amp; YO RN NACIDO X 80UND</t>
  </si>
  <si>
    <t>MAMI &amp; YO</t>
  </si>
  <si>
    <t xml:space="preserve"> 810 dias</t>
  </si>
  <si>
    <t>PANOLINI CONFORT SEC G X 62 UND</t>
  </si>
  <si>
    <t>PANOLINI CONFORT SEC XG X 50 UND</t>
  </si>
  <si>
    <t>PANOLINI CONFORT SEC XXG X 46 UND</t>
  </si>
  <si>
    <t>TOALLITA HUMEDAS TUINIES X 25 PAW PATROL</t>
  </si>
  <si>
    <t>TOALLITA HUMEDAS TUINIES X 25 HELLO KITTY</t>
  </si>
  <si>
    <t>POMPIS PAÑITO HUMEDOS DP X100</t>
  </si>
  <si>
    <t>TOALLITA HUGGIES LIMP EFECT FTOP X120</t>
  </si>
  <si>
    <t>PERFUMERIA BEBE</t>
  </si>
  <si>
    <t>LA GRANJA DE ZENON TOALLITAS HUMEDAS  100UND</t>
  </si>
  <si>
    <t>GO TO MARKET</t>
  </si>
  <si>
    <t>DR.ZAIDMAN P/HUMEDAS X192UND</t>
  </si>
  <si>
    <t>DR. ZAIDMAN</t>
  </si>
  <si>
    <t>POCOYO TOALLITAS HUMEDAS  100UND</t>
  </si>
  <si>
    <t>TOY STORY TOALLITAS HUMEDAS  80UND</t>
  </si>
  <si>
    <t>JB COLONIA ANTES DE DORMIR 200ML</t>
  </si>
  <si>
    <t>COLONIA FROZEN II 175ML</t>
  </si>
  <si>
    <t xml:space="preserve"> 287 dias</t>
  </si>
  <si>
    <t>SET COLONIA FROZEN PERFUME 50 ML  + PULSERAS</t>
  </si>
  <si>
    <t>BETTY BOOP COLONIA ROMANTIC 50ML +  JAB TOCADOR</t>
  </si>
  <si>
    <t>BETTY BOOP COLONIA KISS 50ML +  JAB TOCADOR</t>
  </si>
  <si>
    <t>ESTUCHE GELATTI SET BEAUTY SKYE MEDIANO</t>
  </si>
  <si>
    <t>CARTERA GELATTI BEAUTY SET FROZEN</t>
  </si>
  <si>
    <t>CARTERA GELATTI BEAUTY SET LOL</t>
  </si>
  <si>
    <t>COLONIA LOL SUPRISE X 140 ML</t>
  </si>
  <si>
    <t>COLONIA PAW PATROL 2D X 175ML</t>
  </si>
  <si>
    <t>JB SH ORIGINAL 200ML</t>
  </si>
  <si>
    <t>JB SH MANZANILLA 200ML</t>
  </si>
  <si>
    <t>JB TALCO ORIGINAL 400 GR</t>
  </si>
  <si>
    <t>JB TALCO ORIGINAL 100GR</t>
  </si>
  <si>
    <t>JB TALCO BED TIME X 400ML</t>
  </si>
  <si>
    <t>JB ESTUCHE PEQUEÑO (SH100ML + CREMA+JABON)</t>
  </si>
  <si>
    <t>JB TALCO ANTES DE DORMIR 200ML</t>
  </si>
  <si>
    <t>TALCO BABY DR.ZAIDMAN X 400 ML</t>
  </si>
  <si>
    <t>JB NF SH GOTAS DE BRILLO 750ML</t>
  </si>
  <si>
    <t>JB ACEITE BED TIME X 100ML</t>
  </si>
  <si>
    <t>JB ACEITE ORIGINAL 100 ML</t>
  </si>
  <si>
    <t>JB ACONDICIONADOR GOTAS DE BRILLO X 400ML</t>
  </si>
  <si>
    <t>JB BAÑO LIQUIDO PIES A CABEZA X 400ML</t>
  </si>
  <si>
    <t>JB SH MANZANILLA X750 ML +200ML</t>
  </si>
  <si>
    <t>JB SH ORIGINAL 400ML</t>
  </si>
  <si>
    <t>MOCHILA LOL + SH 3EN1 100ML + JB LIQ 100ML + ESP BAÑO 100ML</t>
  </si>
  <si>
    <t>ESTUCHE MINNIE PERFUME 50ML + PULSERAS</t>
  </si>
  <si>
    <t>TALCO BABY DR.ZAIDMAN X 200 ML</t>
  </si>
  <si>
    <t>BABY SHAMPOO DR ZAIDMAN MANZANILLA 750ML</t>
  </si>
  <si>
    <t>POCOYO SHAMPOO PARA BEBES 750ML</t>
  </si>
  <si>
    <t>TOALLITAS HUMEDAS REY LEON 3+ 100 UND</t>
  </si>
  <si>
    <t>TIO NACHO SHAMPO HERBOLARIA MILENARIA 415 ML</t>
  </si>
  <si>
    <t>TIO NACHO</t>
  </si>
  <si>
    <t>COLONIA AMMENS NIÑA (FRASCO X 200ML + FRASCO 100ML)</t>
  </si>
  <si>
    <t>AMMENS</t>
  </si>
  <si>
    <t>COLONIA AMMENS NIÑO (FRASCO X 200ML + FRASCO 100ML)</t>
  </si>
  <si>
    <t>COLONIA BLACK PANTER 175ML</t>
  </si>
  <si>
    <t>COLONIA BODY MIST HELLO KITTY CHERRY BLOSSOM X 250ML</t>
  </si>
  <si>
    <t>COLONIA BODY MIST HELLO KITTY TANGERINE X 250ML</t>
  </si>
  <si>
    <t>COLONIA BODY MIST HELLO KITTY VAINILLA X 250ML</t>
  </si>
  <si>
    <t>COLONIA CAPITAN AMERICA 175ML</t>
  </si>
  <si>
    <t>COLONIA CARS PIXAR 175ML</t>
  </si>
  <si>
    <t>COLONIA HELLO KITTY 175ML</t>
  </si>
  <si>
    <t>COLONIA IRON MAN 175ML</t>
  </si>
  <si>
    <t>COLONIA MINIONS 175ML</t>
  </si>
  <si>
    <t>COLONIA PRINCESA175ML</t>
  </si>
  <si>
    <t>COLONIA MICKEY 2D 175ML</t>
  </si>
  <si>
    <t>PJ MASK SHAMPOO CATBOY 2D 250ML</t>
  </si>
  <si>
    <t>PJ MASK  JABON LIQUIDO GEKKO 2D 250ML</t>
  </si>
  <si>
    <t>LA GRANJA DE ZENON SHAMPOO 300ML</t>
  </si>
  <si>
    <t>LA GRANJA DE ZENON JABON LIQUIDO VACA 300ML</t>
  </si>
  <si>
    <t>LA GRANJA DE ZENON SET SHAMP+ COL+ JAB BARRA+ ESP</t>
  </si>
  <si>
    <t>LA GRANJA DE ZENON SET SHAMPOO+ JAB LIQ + COLONIA</t>
  </si>
  <si>
    <t>GALLINA PINTADITA SHAMPOO 300ML</t>
  </si>
  <si>
    <t>GALLINA PINTADITA JABON LIQUIDO 300ML</t>
  </si>
  <si>
    <t>GALLINA PINTADITA SET SHAMPOO + COLONIA + JAB. BARRA</t>
  </si>
  <si>
    <t>BETTY BOOP COLONIA SASSY 50ML+ BODY LOTION</t>
  </si>
  <si>
    <t>BETTY BOOP COLONIA BEAUTY 50ML+ BODY LOTION</t>
  </si>
  <si>
    <t>BETTY BOOP PACK 03 JABONES</t>
  </si>
  <si>
    <t>TOY STORY JAB. LIQUIDO 3D WOODY 300ML</t>
  </si>
  <si>
    <t>TOY STORY 4 COLONIA 100ML+ SHAMPOO 2D 300ML</t>
  </si>
  <si>
    <t>BETTY BOOP COLONIA SASSY 50ML</t>
  </si>
  <si>
    <t>BETTY BOOP COLONIA BEAUTY 50ML</t>
  </si>
  <si>
    <t>REY LEON SET SHAMPOO+ BOD LOTION+ JAB BARRA+ ESP</t>
  </si>
  <si>
    <t>REY LEON SHAMPOO 300ML</t>
  </si>
  <si>
    <t>REY LEON COLONIA 120ML</t>
  </si>
  <si>
    <t>REY LEON JABON LIQUIDO 300ML</t>
  </si>
  <si>
    <t>REY LEON BODY LOTION 100ML</t>
  </si>
  <si>
    <t>BLISTER ZOMBIE CEPILLO + PASTA DE DIENTES 50 GR</t>
  </si>
  <si>
    <t>BLISTER LOL CEPILLO + PASTA DE DIENTES 50 GR</t>
  </si>
  <si>
    <t>ESTUCHE GELATTI SET BEAUTY BARBIE CHICO</t>
  </si>
  <si>
    <t>ESTUCHE GELATTI BEAUTY SET HELLO KITTY CHICO</t>
  </si>
  <si>
    <t>ESTUCHE GELATTI SET BEAUTY FROZEN MEDIANO</t>
  </si>
  <si>
    <t>BLISTER GELATTI BEAUTY SET LOL EXTRA GDE</t>
  </si>
  <si>
    <t>CARTERA GELATTI BEAUTY SET MINNIE</t>
  </si>
  <si>
    <t>CARTERA GELATTI BEAUTY SET UNICORNIO</t>
  </si>
  <si>
    <t>CARTERA GELATTI BEAUTY SET BARBIE</t>
  </si>
  <si>
    <t>CARTERA GELATTI BEAUTY SET SKYE</t>
  </si>
  <si>
    <t>COLONIA BABY DR. ZAIDMAN COLONIA 200 M</t>
  </si>
  <si>
    <t>COLONIA BABY DR. ZAIDMAN CITRICA 200 ML</t>
  </si>
  <si>
    <t>COLONIA BABY DR. ZAIDMAN MIS PRIMEROS DIAS 200 ML</t>
  </si>
  <si>
    <t>JB ACEITE C/ALOE Y VIT. E 100 ML</t>
  </si>
  <si>
    <t>JB TALCO ORIGINAL 600GR</t>
  </si>
  <si>
    <t>JBABY TOALLITAS HUMEDAS H.DO 12X96 UND</t>
  </si>
  <si>
    <t>JB NF SH GOTAS DE BRILLO 750ML + AC 200 GR</t>
  </si>
  <si>
    <t>JB ESTUCHE GRANDE AMARILLO 5 PZ</t>
  </si>
  <si>
    <t>JB SPRAY FRAGANCIA PROLONGADA X 200 ML</t>
  </si>
  <si>
    <t>ESTUCHE DE NIÑA AMMENS COL100 + SH100 + TAL125GR</t>
  </si>
  <si>
    <t>ESTUCHE DE NIÑO AMMENS COL100 + SH100 + TAL125GR</t>
  </si>
  <si>
    <t>JB CREMA LIQUIDA AVENA 400 ML</t>
  </si>
  <si>
    <t>JABON BAÑO LIQUIDO CABEZA A LOS PIES 200ML</t>
  </si>
  <si>
    <t>JB TALCO POLVO DE ALMIDON X 400 GR</t>
  </si>
  <si>
    <t>JB TALCO POLVO DE ALMIDON X 200 GR</t>
  </si>
  <si>
    <t>JABON AMMENS MILK 120 GR</t>
  </si>
  <si>
    <t>JABON AMMENS AVENA 120 GR</t>
  </si>
  <si>
    <t>JABON AMMENS MANZANILLA 120 GR</t>
  </si>
  <si>
    <t>JABON AMMENS ORIGINAL 120 GR</t>
  </si>
  <si>
    <t>CREMA DR.ZAIDMAN POTE X 50 GR</t>
  </si>
  <si>
    <t>CREMA DR.ZAIDMAN POTE X 100 GR</t>
  </si>
  <si>
    <t>JB ACEITE ORIGINAL 50 ML</t>
  </si>
  <si>
    <t>JB ACONDICIONADOR FUERZA Y VITAMINA X 400ML</t>
  </si>
  <si>
    <t>JB ACONDICIONADOR GOTAS DE BRILLO X 200ML</t>
  </si>
  <si>
    <t>JB ACONDICIONADOR ORIGINAL X 400ML</t>
  </si>
  <si>
    <t>JB BAÑO LIQUIDO LIBRE DE GERMENES X 200ML</t>
  </si>
  <si>
    <t>JB CREMA LIQUIDA 400 ML</t>
  </si>
  <si>
    <t>JB BAÑO LIQUIDO RECIEN NACIDO 200 ML</t>
  </si>
  <si>
    <t>JB SH FUERZA Y VITAMINA 200 ML</t>
  </si>
  <si>
    <t>AQUA DI BARI JABON CORP ANTB ALOE VERA 75GR</t>
  </si>
  <si>
    <t>AQUA DI BARI JABON CORP ANTB MIEL 75GR</t>
  </si>
  <si>
    <t>ESTUCHE PAW PATROL GUANTE + SH 3EN1 100ML+ JB LIQ 100ML</t>
  </si>
  <si>
    <t>ESTUCHE SKYE + SH 3EN1 100ML</t>
  </si>
  <si>
    <t>ESTUCHE PISTA HOTWEELS + SH 3EN1 100ML</t>
  </si>
  <si>
    <t>BLISTER CHASE PP 2 CEPILLOS + PORTACEPILLOS</t>
  </si>
  <si>
    <t>BLISTER LOL MIIX 2 CEPILLOS + PORTACEPILLOS</t>
  </si>
  <si>
    <t>DR.ZAIDMAN SH BABY 750ML ORIGINAL</t>
  </si>
  <si>
    <t>GEL DENTAL FRESA SIN FLUOR DR ZAIDMAN 40G</t>
  </si>
  <si>
    <t>ESTUCHE BARBIE + SH 100ML + AC 100ML + CEPILLO</t>
  </si>
  <si>
    <t>TALCO BABY DR.ZAIDMAN X 600 ML</t>
  </si>
  <si>
    <t>ACEITE BABY DR ZAIDMAN ALOE VERA Y VITAMINA E 200ML</t>
  </si>
  <si>
    <t>DR.ZAIDMAN COLONIA BABY EXTRA SUAVE X200ML</t>
  </si>
  <si>
    <t>DR.ZAIDMAN TOALLITAS/HUMEDAS X 10UND</t>
  </si>
  <si>
    <t>DR.ZAIDMAN ACEITILLO X 100ML</t>
  </si>
  <si>
    <t>POCOYO TALCO PARA BEBES 625GR</t>
  </si>
  <si>
    <t>POCOYO SET X 4PCS SHAMPOO TALCO ACEITE Y JABON</t>
  </si>
  <si>
    <t>POPEYE GEL CAPILAR EXTRA FUERTE 500GR</t>
  </si>
  <si>
    <t>POPEYE GEL CAPILAR 100GR</t>
  </si>
  <si>
    <t>POPEYE BODY SPRAY STRONG 150ML</t>
  </si>
  <si>
    <t>AMMENS EST/CASITA/COL100+TAL60GR+JAB80GR</t>
  </si>
  <si>
    <t>AMMENS EST/BUS SH/100+TAL60+JAB80GR</t>
  </si>
  <si>
    <t>AMMENS DEO ROLL ON ALGODON 50GR</t>
  </si>
  <si>
    <t>COLONIA AMMENS NIÑO 100 ML</t>
  </si>
  <si>
    <t>AMMENS TALCO MANZANILLA X 125GR</t>
  </si>
  <si>
    <t>ACEITE BABY CORPORAL  250ML</t>
  </si>
  <si>
    <t>CREMA CORPORAL BABY 250ML</t>
  </si>
  <si>
    <t>JABON BAÑO CREMOSO BEBES 400ML</t>
  </si>
  <si>
    <t>SHAMPOO ULTRASUAVE PARA BEBE 400ML</t>
  </si>
  <si>
    <t>JB BAÑO LIQUIDO AVENA X 400 ML</t>
  </si>
  <si>
    <t>CREMA DR ZAIDMAN CRM 30G</t>
  </si>
  <si>
    <t>SH AMMENS ORIGINAL X675ML+SH DP 400ML+V900</t>
  </si>
  <si>
    <t>TUINIES COLONIA THE FLASH 175ML</t>
  </si>
  <si>
    <t>TUINIES COLONIA SUPER MAN  175ML</t>
  </si>
  <si>
    <t>TUINIES COLONIA BATMAN  175ML</t>
  </si>
  <si>
    <t>TUINIES COLONIA MUJER MARAVILLA  175ML</t>
  </si>
  <si>
    <t>TUINIES TALCO BABY POWER 750ML</t>
  </si>
  <si>
    <t>PACK SHAMPO TIO NACHO + ACOND. HERBOLARIA 415 ML</t>
  </si>
  <si>
    <t>PACK SHAMPO TIO NACHO + ACOND. ANTIEDAD JR 415 ML</t>
  </si>
  <si>
    <t>TIO NACHO SHAMPO JALEA REAL ACLARANT ANTICAIDA 415 ML</t>
  </si>
  <si>
    <t>JABON AMMENS MILK 80 GR</t>
  </si>
  <si>
    <t xml:space="preserve"> 1120 dias</t>
  </si>
  <si>
    <t>JABON AMMENS ORIGINAL TRIPACK 80 GR</t>
  </si>
  <si>
    <t>JABON AMMENS MANZANILLA TRIPACK 80 GR</t>
  </si>
  <si>
    <t>JABON AMMENS MANZANILLA 80 GR</t>
  </si>
  <si>
    <t>JABON AMMENS AVENA  TRIPACK120 GR</t>
  </si>
  <si>
    <t>JABON AMMENS AVENA  TRIPACK 80 GR</t>
  </si>
  <si>
    <t>JABON AMMENS MILK TRIPACK 80 GR</t>
  </si>
  <si>
    <t>JABON AMMENS ORIGINAL TRIPACK 120 GR</t>
  </si>
  <si>
    <t>JABON AMMENS MANZANILLA  TRIPACK120 GR</t>
  </si>
  <si>
    <t>JABON AMMENS AVENA MILK120 GR</t>
  </si>
  <si>
    <t>BABY COLONIA X 250ML R:1109</t>
  </si>
  <si>
    <t>COLONIA BARBIE X 175ML</t>
  </si>
  <si>
    <t>DR.ZAIDMAN P/HUMEDAS X72UND</t>
  </si>
  <si>
    <t>POCOYO HISOPOS DE ALGODON 500UND</t>
  </si>
  <si>
    <t>PACK 2 SH EL Y ELLA TIO NACHO 415ML</t>
  </si>
  <si>
    <t>SH TIO NACHO ANT DAÑO ALOE VERA 415 ML</t>
  </si>
  <si>
    <t>SH TIO NACHO ANT CAIDA HERBOLARIA 1L</t>
  </si>
  <si>
    <t>SH TIO NACHO SISTEMA ENGROSADOR 415ML</t>
  </si>
  <si>
    <t>SH TIO NACHO ANTI EDAD 415ML</t>
  </si>
  <si>
    <t>SH TIO NACHO PURIFICA CELMADRE 415ML</t>
  </si>
  <si>
    <t>CREMA TIO NACHO TRATAMIENTO HERBOLARIA 90ML</t>
  </si>
  <si>
    <t>JB STUCHE SH ORIGINAL 100ML + TALCO JB</t>
  </si>
  <si>
    <t>COLONIA BABY DR. ZAIDMAN  100 ML</t>
  </si>
  <si>
    <t>JB SH MANZANILLA 100ML</t>
  </si>
  <si>
    <t>SHAMPOO BEBE</t>
  </si>
  <si>
    <t>SHAMPOO 3 EN 1 3D SPIDERMAN  X 350 ML</t>
  </si>
  <si>
    <t>SHAMPOO 3 EN 1 BABY SHARK MIX  X 350 ML</t>
  </si>
  <si>
    <t>SHAMPOO 3 EN 1 PAW PATROL MIX  X 350 ML</t>
  </si>
  <si>
    <t>SHAMPOO 3 EN 1 2D SPIDERMAN MIX  X 300 ML</t>
  </si>
  <si>
    <t>ESPUMA DE BAÑO BURBUJAS 3D FROZEN 300 ML</t>
  </si>
  <si>
    <t>TOY STORY 4 SHAMPOO 2D 300ML+ JABON LIQUIDO 2D 250ML</t>
  </si>
  <si>
    <t>JB SHAMPOO ORIGINAL 100 ML</t>
  </si>
  <si>
    <t>DESENREDANTE LOL 200 ML</t>
  </si>
  <si>
    <t>DESENREDANTE UNICORNIO 200 ML</t>
  </si>
  <si>
    <t>ESTUCHE SPIDERMAN GUANTE + SH 3EN1 100ML+ JB LIQ 100ML</t>
  </si>
  <si>
    <t>SHAMPOO BABY DR. ZAIDMAN ORIGINAL 400 ML</t>
  </si>
  <si>
    <t>SH/AMMENS MANZA 675ML+SHDOY 400ML+TERM</t>
  </si>
  <si>
    <t>DESENREDANTE BARBIE 200 ML</t>
  </si>
  <si>
    <t>SH/AMMENS MANZA 675ML+COL NIÑO100ML</t>
  </si>
  <si>
    <t>SHAMPOO 3 EN 1 PANTERA X 350 ML</t>
  </si>
  <si>
    <t>SHAMPOO 3 EN 1 ULTRA ZOMBIES MIX X 350 ML</t>
  </si>
  <si>
    <t>SHAMPOO 3 EN 1 THANOS  X 350 ML</t>
  </si>
  <si>
    <t>SHAMPOO 3 EN 1 TOY STOTY MIX  X 350 ML</t>
  </si>
  <si>
    <t>SHAMPOO KIIDS 2EN1 CARS 236ML</t>
  </si>
  <si>
    <t>DISNEY</t>
  </si>
  <si>
    <t>SHAMPOO KIIDS 2EN1 MINNIE MOUSE 236ML</t>
  </si>
  <si>
    <t>SHAMPOO KIIDS 2EN1 PRINCESA 236ML</t>
  </si>
  <si>
    <t>SHAMPOO KIIDS 2EN1 MICKEY MOUSE 236ML</t>
  </si>
  <si>
    <t>SHAMPOO KIIDS 2EN1 FROZEN OLAF 236ML</t>
  </si>
  <si>
    <t>SHAMPOO KIIDS 2EN1 PEPPA PIG 236ML</t>
  </si>
  <si>
    <t>SHAMPOO KIIDS 2EN1 HELLO KITTY 236ML</t>
  </si>
  <si>
    <t>SHAMPOO KIIDS 2EN1 MINIONS 236ML</t>
  </si>
  <si>
    <t>SHAMPOO KIIDS 2EN1 CARS 350ML</t>
  </si>
  <si>
    <t>SHAMPOO PRINCESA 350ML</t>
  </si>
  <si>
    <t>SHAMPOO KIIDS 2EN1 ANA &amp; ELSA 236ML</t>
  </si>
  <si>
    <t>SHAMPOO KIIDS 2EN1 AVENGERS 236ML</t>
  </si>
  <si>
    <t>SHAMPOO KIIDS 2EN1 ANGRY BIRDS 236ML</t>
  </si>
  <si>
    <t>SHAMPOO NIÑOS AVENGERS 3EN1 CAP. AMERICA 414 ML</t>
  </si>
  <si>
    <t>TUINIES SHAMPOO DC 3EN1 SUPERMAN 300ML</t>
  </si>
  <si>
    <t>TOY STORY SHAMPOO 3D BUZZ 300ML</t>
  </si>
  <si>
    <t>ESTUCHE ZOMBIE SHAMPOO 3 EN 1 X 350 ML</t>
  </si>
  <si>
    <t>JB SH MANZANILLA 12X400</t>
  </si>
  <si>
    <t>JB SH MANZANILLA 12X750</t>
  </si>
  <si>
    <t>JB ACONDICIONADOR MANZANILLA X 400ML</t>
  </si>
  <si>
    <t>JB SH HIDRATACION INTENSA X750ML</t>
  </si>
  <si>
    <t>SHAMPOO AMMENS MANZANILLA X 400 ML</t>
  </si>
  <si>
    <t>SHAMPOO AMMENS MANZANILLA 400 ML + SH DOY 400ML + TALCO 60GR</t>
  </si>
  <si>
    <t>SHAMPOO AMMENS ORIGINAL 400 ML + SH DOY 400ML + TALCO 60GR</t>
  </si>
  <si>
    <t>SHAMPOO AMMENS ORIGINAL DP400 ML</t>
  </si>
  <si>
    <t>SHAMPOO GOTAS DE BRILLO 400ML</t>
  </si>
  <si>
    <t>JB SH FRAGANCIA PROLONGADA 400ML</t>
  </si>
  <si>
    <t>SHAMPOO 3 EN 1 HOT WHEELS</t>
  </si>
  <si>
    <t>DESENREDANTE PAW PATROL SKYE 200 ML</t>
  </si>
  <si>
    <t>SHAMPOO NIÑOS AVENGERS BALLS 3EN1 CAP. AMERICA 300 ML</t>
  </si>
  <si>
    <t>SHAMPOO NIÑOS AVENGERS BALLS 3EN1 IRON MAN 300 ML</t>
  </si>
  <si>
    <t>SHAMPOO NIÑOS AVENGERS BALLS 3EN1 HULK 300 ML</t>
  </si>
  <si>
    <t>SHAMPOO NIÑOS AVENGERS 3EN1 HULK 414 ML</t>
  </si>
  <si>
    <t>SHAMPOO NIÑOS FRESA SACHET 25ML</t>
  </si>
  <si>
    <t>SHAMPOO NIÑOS SANDIA SACHET 25ML</t>
  </si>
  <si>
    <t>SHAMPOO NIÑOS PLATANO SACHET 25ML</t>
  </si>
  <si>
    <t>SHAMPOO NIÑOS UVA SACHET 25ML</t>
  </si>
  <si>
    <t>SET SHAMPOO PAW PATROL 3 EN 1 150 ML</t>
  </si>
  <si>
    <t>SET SHAMPOO SPIDER MAN 3 EN 1 + COLONIA</t>
  </si>
  <si>
    <t>SHAMPOO LOL 300 ML</t>
  </si>
  <si>
    <t>BABY SHAMPOO DR ZAIDMAN MANZANILLA 200ML</t>
  </si>
  <si>
    <t>SHAMPOO BABY DR. ZAIDMAN ORIGINAL 200 ML</t>
  </si>
  <si>
    <t>SHAMPOO BABY DR. ZAIDMAN MIS PRIMEROS DIAS 200 ML</t>
  </si>
  <si>
    <t>JB JABON CREMOSO HUMECTANTE X75 GR</t>
  </si>
  <si>
    <t>SH/AMMENS MANZA 675ML+COL NIÑA 100ML</t>
  </si>
  <si>
    <t>SH/AMMENS MANZA 400ML+SHDOY400ML+TAL60GR</t>
  </si>
  <si>
    <t>AMMENS DEO ROLL ON FRESH 50GR</t>
  </si>
  <si>
    <t>SHAMPOO AMMENS AVENA 100 ML</t>
  </si>
  <si>
    <t>SET CAJA BEAUTY LOL SUPRISE (GRANDE)</t>
  </si>
  <si>
    <t>BABY SHAMPOO DR ZAIDMAN MANZANILLA 400ML</t>
  </si>
  <si>
    <t>SHAMPOO AMMENS MANZANILLA X 200 ML + TERMO/VICK</t>
  </si>
  <si>
    <t>SH AMMENS MAZANILLA X200ML+JAB</t>
  </si>
  <si>
    <t>TUINIES SHAMPOO 2 EN 1 PEPA PIG X 236 ML</t>
  </si>
  <si>
    <t>TUINIES SHAMPOO 2 EN 1 DISNEY FROZEN - OLAF X 236 ML</t>
  </si>
  <si>
    <t>SHAMPOO DR. ZAIDMAN  DOY PACK 380ML</t>
  </si>
  <si>
    <t>SHAMPOO AMMENS MANZANILLA DP X 400 ML</t>
  </si>
  <si>
    <t xml:space="preserve"> 282 dias</t>
  </si>
  <si>
    <t>SHAMPOO AMMENS AVENA X 400 ML</t>
  </si>
  <si>
    <t xml:space="preserve"> 831 dias</t>
  </si>
  <si>
    <t>SHAMPOO AMMENS AVENA DPX 400 ML</t>
  </si>
  <si>
    <t>SHAMPOO AMMENS AVENA X 200 ML</t>
  </si>
  <si>
    <t>SHAMPOO AMMENS MANZANILLA X 200ML</t>
  </si>
  <si>
    <t>SHAMPOO AMMENS MAZANILLA100 ML</t>
  </si>
  <si>
    <t>SH/AMMENS OF ORIGINAL 675ML+COL NIÑA 100ML</t>
  </si>
  <si>
    <t>SH/AMMENS OF ORIGINAL 675ML+COL NIÑO 100ML</t>
  </si>
  <si>
    <t>SHAMPOO 2EN1 BARBIE X 250ML</t>
  </si>
  <si>
    <t>SHAMPOO 2EN1 UNICORNIO X 300ML</t>
  </si>
  <si>
    <t>SHAMPOO LOL MIX 300 ML</t>
  </si>
  <si>
    <t>SHAMPOO 3 EN 1 2D SPIDERMAN  X 300 ML</t>
  </si>
  <si>
    <t>SHAMPOO BABY DR. ZAIDMAN ORIGINAL 100 ML</t>
  </si>
  <si>
    <t>ESTUCHE RISITAS Y COSQUILLAS 4PZA</t>
  </si>
  <si>
    <t>ESTUCHE TERRONCITO DE AZUCAR 3PZA</t>
  </si>
  <si>
    <t>SHAMPOO BABY DR. ZAIDMAN MANZANILLA X 750 ML</t>
  </si>
  <si>
    <t>SHAMPOO BABY DR. ZAIDMAN MIS PRIMEROS DIAS X 200 ML</t>
  </si>
  <si>
    <t>HIGIENE PERSONAL</t>
  </si>
  <si>
    <t>ALCOHOL Y GEL DESINFECTANTES</t>
  </si>
  <si>
    <t>ALCOHOL ALKOFARMA X 1 LT</t>
  </si>
  <si>
    <t>ALKOFARMA</t>
  </si>
  <si>
    <t>GEL AVAL HAND ALCOHOL NATUR 380ML 12UND</t>
  </si>
  <si>
    <t>AVAL</t>
  </si>
  <si>
    <t>GEL LAVAVAJILLAS LIMÓN X LITRO</t>
  </si>
  <si>
    <t>DARYZA</t>
  </si>
  <si>
    <t>HIGIENIZADOR ALCOHOL ORIGINAL 500ML</t>
  </si>
  <si>
    <t>CIF</t>
  </si>
  <si>
    <t>GEL AVAL HAND ALCOHOL OCEAN 380ML 12UND</t>
  </si>
  <si>
    <t>ALCOHOL-ISOPROPILICO SAPOLIO 360ML</t>
  </si>
  <si>
    <t>SAPOLIO</t>
  </si>
  <si>
    <t>GEL AVAL HAND ALCOHOL NATURAL 120ML</t>
  </si>
  <si>
    <t xml:space="preserve"> 1038 dias</t>
  </si>
  <si>
    <t>GEL AVAL HAND ALCOHOL AMAZON 120ML</t>
  </si>
  <si>
    <t xml:space="preserve"> 4746 dias</t>
  </si>
  <si>
    <t>GEL DESINFECTANTE DARYZA NEUTRO X 380ML</t>
  </si>
  <si>
    <t>GEL DESINFECTANTE DARYZA NEUTRO X 1 LT</t>
  </si>
  <si>
    <t>ALCOHOL EN GEL ALCOGEL 60 ML</t>
  </si>
  <si>
    <t>ALCOGEL</t>
  </si>
  <si>
    <t>ARTICULOS PARA AFEITAR</t>
  </si>
  <si>
    <t>GILLETE MACH3 REPUESTO CRT2 X2</t>
  </si>
  <si>
    <t>GILLETE</t>
  </si>
  <si>
    <t>GILLETE MACH3 SENSITIVE REPUESTO CRT2 X 12 UND</t>
  </si>
  <si>
    <t>GILLETE PRESTOBARBA 3 MUJER X 12 PARES</t>
  </si>
  <si>
    <t>PRESTOBARBA SCHICK QUATRO TITANIUM</t>
  </si>
  <si>
    <t>SCHICK</t>
  </si>
  <si>
    <t>PRESTOBARBA SCHICK QUATRO T FOR WOMEN SENSIBLE</t>
  </si>
  <si>
    <t>PRESTOBARBA SCHICK EXACTA 2 PD ROSADA</t>
  </si>
  <si>
    <t>PRESTOBARBA SCHICK XTREME 3 PS VERDE</t>
  </si>
  <si>
    <t>DEO S STICK CLINICAL PRACTI TUBO VARON 30GR</t>
  </si>
  <si>
    <t>STICK</t>
  </si>
  <si>
    <t>GILLETE SIMPLE VENUS SUAVE  3 ROSA PACK 2PZ</t>
  </si>
  <si>
    <t>GILLETE VENUS 3 BREEZE TNR DISPLAY</t>
  </si>
  <si>
    <t>GILLETE FOAMY PIEL SENSIBLE 312 GR</t>
  </si>
  <si>
    <t>GILLETTE HYDRA GEL ALOE 82GR</t>
  </si>
  <si>
    <t>GILLETTE HYDRA GEL VIT E 82GR</t>
  </si>
  <si>
    <t>GILLETE FOAMY PIEL SENSIBLE 175 GR</t>
  </si>
  <si>
    <t>GILLETE MACH3 TURBO REPUESTO DISPLAY CRT2 12 UND</t>
  </si>
  <si>
    <t>GILLETE PB3 SENSE CARE DISPLAY 10 UND</t>
  </si>
  <si>
    <t>GILLMACH3 REGULAR RAZOR 1UP (174535)</t>
  </si>
  <si>
    <t>GILLETE PRESTOBARBA HRDC TIRA PB3 X 10 UND</t>
  </si>
  <si>
    <t>GILLETE MACH3 SENSITIVE MAQ+1 REP. DISPLAY 6 PCK</t>
  </si>
  <si>
    <t>GILLETE FUSION PROGLIDE REP 4 CART X 10 UND</t>
  </si>
  <si>
    <t>GILLETE F5 BASE 1-UP X 6 UND</t>
  </si>
  <si>
    <t>GILLETTE VENUS TROPICAL  MAQUINA</t>
  </si>
  <si>
    <t>GILLETE VENUS 3 BREEZE REPUESTO</t>
  </si>
  <si>
    <t>GILLETTE ANTITRANSPIRANTE INVI.S. SPRAY COOL WAVE 93G/150ML</t>
  </si>
  <si>
    <t>PRESTOBARBA GILLETE MACH3 TURBO</t>
  </si>
  <si>
    <t>PRESTOBARBA SCHICK EXACTA 2 PN AZUL</t>
  </si>
  <si>
    <t>PRESTOBARBA SCHICK EXACTA 2 PS VERDE</t>
  </si>
  <si>
    <t>PRESTOBARBA SCHICK XTREME 3 PD ROSADA</t>
  </si>
  <si>
    <t>PRESTOBARBA SCHICK2 AMARRILLO</t>
  </si>
  <si>
    <t>GILLETE MAQUINA AFEITAR GILLET PRESTO-3 CJ 24DSP 24UND</t>
  </si>
  <si>
    <t>MAQUINA AFEITAR GILLET BLUE 3 CJ 12TIR 10UND</t>
  </si>
  <si>
    <t>AFEITADOR MONCLER TRIO</t>
  </si>
  <si>
    <t>MONCLER</t>
  </si>
  <si>
    <t>RASURADORA SOFT &amp; CARE 2UND</t>
  </si>
  <si>
    <t>MILLEFIORI</t>
  </si>
  <si>
    <t>GILLETE PRESTOBARBA ICE 2 PZ 12 XP</t>
  </si>
  <si>
    <t>GILLETE SIMPLE VENUS 3 ROSA DSPX8 UND</t>
  </si>
  <si>
    <t>ESPUMA AFEIT E.FRESCA AVAL 200ML</t>
  </si>
  <si>
    <t>GILLET VENUS OCEANA MAQ BLIST 2 UND</t>
  </si>
  <si>
    <t>VENUS BREEZE RAZOR 1UP 1UNIT</t>
  </si>
  <si>
    <t>VENUS</t>
  </si>
  <si>
    <t>GILLETTE BARRA CLRGEL COOL WAVE X 82GR</t>
  </si>
  <si>
    <t>RASURADOR FEMENINO WT-01</t>
  </si>
  <si>
    <t>GILLETE PRESTOBARBA AZUL X24 MAX FIJA</t>
  </si>
  <si>
    <t>GILLETE PRESTOBARBA BODYSENSE BLIST X 2 UND</t>
  </si>
  <si>
    <t>GILLETE VENUS 3 SENSITIVE X 2 MAQ</t>
  </si>
  <si>
    <t>POPEYE SET ESPUMA AFEIT. 200ML + BODY SPRAY 150ML</t>
  </si>
  <si>
    <t>GILLETE M3 SENSITIVE AQUA GRIP X 6 UND</t>
  </si>
  <si>
    <t>ESPUMA BRUT CLASSIC X 200 PIEL NORMAL</t>
  </si>
  <si>
    <t>BRUT</t>
  </si>
  <si>
    <t>ESPUMA BRUT CLASSIC X 200 PIEL SENSIBLE</t>
  </si>
  <si>
    <t>GILLETTE PRESTOBARBA 3X 6UNID</t>
  </si>
  <si>
    <t>REP/GILLETTE FUSION5 X4UNID</t>
  </si>
  <si>
    <t>REP/GILLETTE FUSION5 PROSHIELD X2 UNID</t>
  </si>
  <si>
    <t>GILLETE PRESTOBARBA HRDC 2CT TIRA PB3 X 6UND</t>
  </si>
  <si>
    <t>GILLETE VENUS 3 SKIN PROTECTSENSITIVEX1</t>
  </si>
  <si>
    <t>GILLETTE BARRA CLEAR GEL TRNGUARD X 82GR</t>
  </si>
  <si>
    <t>CEPILLO DENTAL</t>
  </si>
  <si>
    <t>CP CEP COLGATE EXTRA CLEAN 2 X 1 </t>
  </si>
  <si>
    <t>COLGATE</t>
  </si>
  <si>
    <t>CP CEPILLO COLGATE TRIPLE ACCION 2 X 1</t>
  </si>
  <si>
    <t>CP CEP COLGATE TWISTER PROCUIDADO 3X2</t>
  </si>
  <si>
    <t>ORAL B CEPILLO COMPL. 40 SF</t>
  </si>
  <si>
    <t>ORAL B</t>
  </si>
  <si>
    <t>COLGATE CEP DEN 360º SUAVE 2X1</t>
  </si>
  <si>
    <t>CP CEP KOLYNOS MASTER PLUS UND</t>
  </si>
  <si>
    <t>KOLYNOS</t>
  </si>
  <si>
    <t>CEPILLO DENTAL COLGATE 360 INTERDENTAL PACK 2 UND</t>
  </si>
  <si>
    <t>CREMA DENTAL FAMILY DOCTOR HERBAL 220GR</t>
  </si>
  <si>
    <t>FAMILY DOCTOR</t>
  </si>
  <si>
    <t>CREM/DENTAL FAM/DOCT TRIPLE PROTEC 204GR</t>
  </si>
  <si>
    <t>CREM/DENTAL FAM/DOCT ULTRA FLUOR C/ CEPILLO 181GR</t>
  </si>
  <si>
    <t>ORAL B CEP PRO COMPACT 123 SINGLE</t>
  </si>
  <si>
    <t>CP CEP COLGATE EXTRA SUAVE 0-2 AÑOS</t>
  </si>
  <si>
    <t>CEP COLGATE  KIDS 5+ AÑOS PLUS TANDY</t>
  </si>
  <si>
    <t>CEPILLO PRO DOBLE ACCION PROFILE DURO X 2UND</t>
  </si>
  <si>
    <t>PRO</t>
  </si>
  <si>
    <t>CEPILLO PRO MULTIPLE ACCION 40SUAVE X 2UND</t>
  </si>
  <si>
    <t>COLGATE CEP PREMIER CLEAN HANG</t>
  </si>
  <si>
    <t>COLGATE CEPILLO BAMBOO PACK 2 UND</t>
  </si>
  <si>
    <t>CEPILLO PREMIER CLEAN COLGATE</t>
  </si>
  <si>
    <t xml:space="preserve"> 957 dias</t>
  </si>
  <si>
    <t>ORAL B CEPILLO PRO SALUD SUAVE X 2</t>
  </si>
  <si>
    <t xml:space="preserve"> 214 dias</t>
  </si>
  <si>
    <t>ORAL B CEPILLO STAGE SPIDERMAN</t>
  </si>
  <si>
    <t>CEPILLO DENTAL COLGATE 360 SUROUND TWIN PACK MEDIO</t>
  </si>
  <si>
    <t>CP CD COLGATE GEL KIDS STRAWBERRY 50GR</t>
  </si>
  <si>
    <t>CEPILLO DENTAL COLGATE TRIPLE ACCION MEDIO SINGLE</t>
  </si>
  <si>
    <t>CP CEP COLGATE MINIONS 6 AÑOS A + PACK 2</t>
  </si>
  <si>
    <t>CRE/DENT FAM/DOCT ACT WHITENIG C/CEPILLO181GR</t>
  </si>
  <si>
    <t>CREMA DENTAL FAMILY DOCTOR SENSITIVE 220GR</t>
  </si>
  <si>
    <t>SENSODYNE CEPILLO LIMPIEZA PROFUNDA</t>
  </si>
  <si>
    <t>SENSODYNE</t>
  </si>
  <si>
    <t>CP CEP COLGATE 360º X 2 + CD COLGATE TOTAL</t>
  </si>
  <si>
    <t>CP CEP SLIMSOFT ADVANCE CH XS PACKX2</t>
  </si>
  <si>
    <t>CP CEP COLGATE 360º SENSITIVE 2X1</t>
  </si>
  <si>
    <t>FAMILY DOCTOR CREMA DENTAL CARBON ACTIVADO X  204 GR</t>
  </si>
  <si>
    <t>CEPILLO DENTAL DENTO GALAXY NIÑOS</t>
  </si>
  <si>
    <t>ORAL B CEPILLO KIDS</t>
  </si>
  <si>
    <t>CEPILLO ORAL CARE HELLO KITTY X2</t>
  </si>
  <si>
    <t>CEPILLO ORAL CARE JURASSIC WORLD X2</t>
  </si>
  <si>
    <t>CEPILLO ORAL CARE AVERNGERS X3</t>
  </si>
  <si>
    <t>CEPILLO ORAL CARE HELLO KITTY X3</t>
  </si>
  <si>
    <t>CEPILLO TUINIES KIDS + 2 AÑOS SMALL TEETH X UND</t>
  </si>
  <si>
    <t>CEPILLO ORAL CARE AVERNGERS X2</t>
  </si>
  <si>
    <t>ORAL B CEPILLO ENCIA DETOX UT 6 X 3 UND</t>
  </si>
  <si>
    <t>CEPILLO AQUAFRESH LITTLE TEETH.</t>
  </si>
  <si>
    <t>AQUAFRESH</t>
  </si>
  <si>
    <t>CEPILLO DENTAL COLGATE 360 ANTIBACTERIAL PACK 2 UND</t>
  </si>
  <si>
    <t>CEPILLO DENTAL PRO MAYOR ALCANCE X 3 UND</t>
  </si>
  <si>
    <t>CEPILLO COLGATE KIDS 2+ (CJ 24TIR 12UND)</t>
  </si>
  <si>
    <t>CEPILLO FAMILY DOCTOR X2 LIMPIEZA ABSOLUTA</t>
  </si>
  <si>
    <t>CP CEP COLGATE 360º SENSITIVE</t>
  </si>
  <si>
    <t>CP ENJUAGUE ORTHOGARD 250 ML</t>
  </si>
  <si>
    <t>CP CEP COLGATE PERIOGARD ULTRA SUAVE</t>
  </si>
  <si>
    <t>PACK KIDS FROZEN CEPILLO + PASTA DENTAL SALUD STAGESX100GR</t>
  </si>
  <si>
    <t>ORAL B CEPILLO KISD MIKEY &amp; MINNIE + 3 AÑOS X 2UND</t>
  </si>
  <si>
    <t>CEPILLO FAMILY DOCTOR X2 MASAJEADOR</t>
  </si>
  <si>
    <t>CREMA DENTAL FAM/DOCT TRIPLE PROTEC 204GR</t>
  </si>
  <si>
    <t>ORAL B CEPILLO KIDS MICKEY</t>
  </si>
  <si>
    <t>ORAL B CEPILLO BASE BLACK 40 M PACK 2 UND</t>
  </si>
  <si>
    <t>COLONIAS REFRESCANTES</t>
  </si>
  <si>
    <t>COLONIA SPRING FLOWERS LAVENDER DREAMS X 500ML</t>
  </si>
  <si>
    <t>SPRING FLOWERS</t>
  </si>
  <si>
    <t>COLONIA SPRING FLOWERS HERBAL GARDEN X 500ML</t>
  </si>
  <si>
    <t>COLONIA SPRING FLOWERS CITRIC ENERGY X 500ML</t>
  </si>
  <si>
    <t>COLONIA SPRING FLOWERS ROSE EMOTION X 500ML</t>
  </si>
  <si>
    <t>COLONIA SPRING FLOWERS CITRIC ENERGY X 250ML</t>
  </si>
  <si>
    <t>COLONIA SPRING FLOWERS HERBAL GARDEN X 250ML</t>
  </si>
  <si>
    <t>CREMA DENTAL</t>
  </si>
  <si>
    <t>CREMA DENTAL COLGATE CLEAN MINT TOTAL 12 X150 ML</t>
  </si>
  <si>
    <t>COLGATE TRIPLE ACCION EC 150 ML</t>
  </si>
  <si>
    <t>COLGATE HERBAL BLANQ X 90 GR</t>
  </si>
  <si>
    <t>COLGATE CREMA LUMINOUS WHITE BRILL 75ML</t>
  </si>
  <si>
    <t>ORAL B CREMA DENTAL 3D WHITE BRILLFRSH 24X70GR/53ML</t>
  </si>
  <si>
    <t>COLGATE CD TOTAL ANTI SARRO 150 ML</t>
  </si>
  <si>
    <t>CP CD COLGATE TOTAL 12 CLEAN MINT X 75 ML</t>
  </si>
  <si>
    <t>CD COLGATE TRIPLE ACCION 75 ML</t>
  </si>
  <si>
    <t>CP CD COLGATE MAX PROT ANTIC 90 GR</t>
  </si>
  <si>
    <t>COLGATE CD LUMINOUS WHITE CARBON 75 ML</t>
  </si>
  <si>
    <t>COLGATE LUMINOUS CD BRILLIANT WHITE X 125ML.</t>
  </si>
  <si>
    <t>CP CD COLGATE TRIPLE ACCION TRIPACK X 75 ML</t>
  </si>
  <si>
    <t>CP CD COLGATE TRIPLE ACC 50ML +CEP PREM CLEAR</t>
  </si>
  <si>
    <t>CD KOLYNOS SUPER BLANCO X 100 ML</t>
  </si>
  <si>
    <t>CP CD COLGATE LUMINOUS WHITE 2 X 75 ML</t>
  </si>
  <si>
    <t>CD COLGATE TRACC DUO PACK 100 ML</t>
  </si>
  <si>
    <t>CP CD COLGATE LAW COFFEE STAINS 70GR</t>
  </si>
  <si>
    <t>CD COLGATE SMILES 75 ML BATMAN-MUJERM</t>
  </si>
  <si>
    <t>KOLYNOS HERBAL X 90GR</t>
  </si>
  <si>
    <t>KOLYNOS TRIPLE LIMPIEZA COMPLETA 90GR</t>
  </si>
  <si>
    <t>COLGATE TOTAL CLEAN MINT PACK 2X75ML</t>
  </si>
  <si>
    <t>DENTO TRIP. ACCION ICE 75 ML</t>
  </si>
  <si>
    <t>CREMA DENTAL DENTO MENTA 150 ML + CEP.</t>
  </si>
  <si>
    <t>ORAL B 100 CREMA DENTAL 50 ML</t>
  </si>
  <si>
    <t>ORAL B CREMA DENTAL KIDS MICKEY 24X50GR</t>
  </si>
  <si>
    <t>ORAL B ENJUAGUE BUCAL MENTA 500ML</t>
  </si>
  <si>
    <t>ORAL B ENJUAGUE BUCAL HIERBA BUENA 500ML</t>
  </si>
  <si>
    <t>DENTO  CREM DEN.150ML+CEP</t>
  </si>
  <si>
    <t>ORAL B CREMA DENTAL COMPLETE ENJ+BL 3PACK 90GR</t>
  </si>
  <si>
    <t>ORAL B CREMA DENTAL KIDS MINI 24X50GR</t>
  </si>
  <si>
    <t>CP CD KOLYNOS SUPER BLANCO TRIPACK X 75 ML</t>
  </si>
  <si>
    <t>CP CD COLGATE  SMILE MINIONS 6+ X 75ML</t>
  </si>
  <si>
    <t>SET LOL CEPILLO + PASTA + VASO CILINDRO</t>
  </si>
  <si>
    <t>SET BABY SHARK + PASTA + VASO CILINDRO</t>
  </si>
  <si>
    <t>CD COLGATE TRIPLE ACCION 37 ML</t>
  </si>
  <si>
    <t>CD COLGATE TOTAL 12 ENCIA REFOR PACK 2 X 75 ML</t>
  </si>
  <si>
    <t xml:space="preserve"> 187 dias</t>
  </si>
  <si>
    <t>SENSODYNE MULTIPROTECCION 90 GR</t>
  </si>
  <si>
    <t>SENSODYNE REP Y PROT BLANQUIADOR 100GR</t>
  </si>
  <si>
    <t>KOLYNOS CD SUPER BLANCO X60ML</t>
  </si>
  <si>
    <t>COLGATE CD TOTAL CLEAN MINT 72X50GR</t>
  </si>
  <si>
    <t>CP CD COLGATE MAX WHITE CRYST M PACK 2 X 75ML</t>
  </si>
  <si>
    <t>CEPILLO COLGATE ZIG ZAG CHARCOAL 4PACK</t>
  </si>
  <si>
    <t>ORAL B CREMA DENTAL 3D WHITE ECONOPACK 2 X 75 ML</t>
  </si>
  <si>
    <t>ORAL B CREMA DENTAL 3D WHITE PACK 3 X 140 GR</t>
  </si>
  <si>
    <t>SENSODYNE BLANQUEADOR EXTRA FRESH 90 GR</t>
  </si>
  <si>
    <t>SENSODYNE LIMPIEZA PROFUNDA 90 GR</t>
  </si>
  <si>
    <t>HILO DENTAL COLGATE NAT EXT CARBON 25M</t>
  </si>
  <si>
    <t>CREMA DENTAL DENTO HERBAL 90G</t>
  </si>
  <si>
    <t>DENTO TRIPLE ACCION ICE 75ML</t>
  </si>
  <si>
    <t>DENTO GEL VERDE DSP 12UND 85GR</t>
  </si>
  <si>
    <t>ORAL B CREMA DENTAL COMPLETE X 50ML</t>
  </si>
  <si>
    <t>ORAL B CREMA DENTAL 123 MENTA 50GR</t>
  </si>
  <si>
    <t>CD COLGATE TRIPLE ACCION X 150 ML</t>
  </si>
  <si>
    <t>CP CD COLGATE TOTAL CLEAN MINT TRIPACK 3X75 ML</t>
  </si>
  <si>
    <t>SET PAW PATROL + PASTA + VASO CILINDRO</t>
  </si>
  <si>
    <t>SET DRAGON BALL + PASTA + VASO CILINDRO</t>
  </si>
  <si>
    <t>PASTA DE DIENTES PAW PATROL X 90 GR</t>
  </si>
  <si>
    <t>PASTA DE DIENTES LOL X 90 GR</t>
  </si>
  <si>
    <t>BLISTER DRAGON BALL CEPILLO + PASTA DE DIENTES 50 GR</t>
  </si>
  <si>
    <t>BLISTER PAW PATROL CEPILLO + GEL DENTAL</t>
  </si>
  <si>
    <t>PASTA DE DIENTES LOL X 50 GR</t>
  </si>
  <si>
    <t>PASTA DE DIENTES PAW PATROL X 50 GR</t>
  </si>
  <si>
    <t>AQUAFRESH MY BIG TEETH 75 ML</t>
  </si>
  <si>
    <t>AQUAFRESH MENTA C. FLUOR 126GR</t>
  </si>
  <si>
    <t>COLGATE SENSITIVE PRO ALIVIO 90 G</t>
  </si>
  <si>
    <t>DENTO GEL BABY 60ML</t>
  </si>
  <si>
    <t>CEPILLO ORAL B KIDS 2+  12UND</t>
  </si>
  <si>
    <t>REFRESCANTE BUCAL 30ML</t>
  </si>
  <si>
    <t>ORAL B 3DW MIN CLEAN CARBON X75ML</t>
  </si>
  <si>
    <t>ORAL B PASTA DENTAL 3DW PERFECTION 75 ML</t>
  </si>
  <si>
    <t>ORAL B PASTA DENTAL GLAMOROUS WHITE 67 ML</t>
  </si>
  <si>
    <t>TOTAL DENT CRE. DENT. TRIP ACC 75 ML PACK 3 UND</t>
  </si>
  <si>
    <t>TOTAL</t>
  </si>
  <si>
    <t>TOTAL DENT CRE. DENT. TRIP ACC TBO 75 ML</t>
  </si>
  <si>
    <t>TOTAL DENT CR. DENT. FLUOR TBO 120 ML</t>
  </si>
  <si>
    <t>CD COLGATE SENS PRO RELIEF 110 GR</t>
  </si>
  <si>
    <t>CD COLGATE LUMINOUS WHITE ESTAING 70 GR</t>
  </si>
  <si>
    <t xml:space="preserve"> 451 dias</t>
  </si>
  <si>
    <t>CP KIDS PACK CRE + CEP SUPER HEROE 6+ 75 ML</t>
  </si>
  <si>
    <t>DRAGON BALL PASTA DE DIENTES + CEPILLO + CARTUCHERA</t>
  </si>
  <si>
    <t>ORAL B CREMA DENTAL 3D WHITE GLAMOROUS TRIPACK X 90GR / 67ML</t>
  </si>
  <si>
    <t>REMOVEDOR FULLER MANCHAS FRESH FLORAL 2LT</t>
  </si>
  <si>
    <t>ORAL B 100 CREMA DENTAL 70GR</t>
  </si>
  <si>
    <t>ORAL B CREMA DENTAL 4EN1 COMPLETE X 140GR/ 115ML</t>
  </si>
  <si>
    <t>ORAL B CREMA DENTAL BICARBONATO + CARBON X 75 ML</t>
  </si>
  <si>
    <t>CUIDADO ADULTO MAYOR</t>
  </si>
  <si>
    <t>PRACTIPAÑAL X 10 NP</t>
  </si>
  <si>
    <t>PLENITUD</t>
  </si>
  <si>
    <t>PAÑAL PLENITUD ADUL. CLASSIC G X20</t>
  </si>
  <si>
    <t>COTIDIAN CLASICO MEDIANO 20 UND</t>
  </si>
  <si>
    <t>COTIDIAN</t>
  </si>
  <si>
    <t>BABYSEC PREMIUM S. MEGA XXG</t>
  </si>
  <si>
    <t>BABYSEC ULTRASEC S. MEGA G 58 UND PRACTIPAK</t>
  </si>
  <si>
    <t>BABYSEC ULTRASEC S. M 64 UND PRACTIPAK</t>
  </si>
  <si>
    <t>BABYSEC PREMIUM S. MEGA XG 48 UND PRACTIPAK</t>
  </si>
  <si>
    <t>BABYSEC PREMIUM S. MEGA G 58 UND PRACTIPAK</t>
  </si>
  <si>
    <t>BABYSEC RECIEN NACIDO X20UND</t>
  </si>
  <si>
    <t>PLENITUD PRACTIPAÑAL X 20</t>
  </si>
  <si>
    <t>PAÑAL PLENITUD ADUL. CLASSIC M X20</t>
  </si>
  <si>
    <t>COTIDIAN T. MULTIUSO TAMAÑO UNICO 10 UND</t>
  </si>
  <si>
    <t>COTIDIAN CLASICO GRANDE</t>
  </si>
  <si>
    <t>BABYSEC CUIDADO TOTAL SUPERMEGA MEDIANO 2X48</t>
  </si>
  <si>
    <t>BABYSEC ULTRASEC MEGA P 62 UND</t>
  </si>
  <si>
    <t>BABYSEC PREMIUM S. MEGA M 64 UND PRACTIPAK</t>
  </si>
  <si>
    <t>BABYSEC VOY AL AGUA M/G 11 UND</t>
  </si>
  <si>
    <t>BABYSEC PREMIUM MEGA P 62 UND</t>
  </si>
  <si>
    <t>BABYSEC CUIDADO TOTAL SUPERMEGA GRANDE 2X44</t>
  </si>
  <si>
    <t>BABYSEC CUIDADO TOTAL SUPERMEGA XGRANDE 2X40</t>
  </si>
  <si>
    <t>BABYSEC CUIDADO TOTAL SUPERMEGA XXG 2X36</t>
  </si>
  <si>
    <t>SECOS ACTIV PAÑAL INDIVIDUAL ADULTO TALLA G</t>
  </si>
  <si>
    <t>SECOS</t>
  </si>
  <si>
    <t>SECOS ACTIV PAÑAL INDIVIDUAL ADULTO TALLA M</t>
  </si>
  <si>
    <t>BABYSEC PREMIUM MEDIANO 2 X 64 PRACTIPACK</t>
  </si>
  <si>
    <t>CUIDADO CAPILAR</t>
  </si>
  <si>
    <t>SEDAL CPP RIZOS DEFINIDOS 300ML</t>
  </si>
  <si>
    <t>SEDAL</t>
  </si>
  <si>
    <t>SAVITAL SH COLAGENO Y SABILA 530ml</t>
  </si>
  <si>
    <t>SAVITAL</t>
  </si>
  <si>
    <t>SAVITAL SH ANTICASPA 530ml</t>
  </si>
  <si>
    <t>H&amp;S SH SUAVE MANEJABLE 2EN1 375 M + SH 180 ML</t>
  </si>
  <si>
    <t>H&amp;S</t>
  </si>
  <si>
    <t>H&amp;S SH CONTROL CASPA ALIVIO INST.375ML+ TTO BAMBU 30ML</t>
  </si>
  <si>
    <t>H&amp;S SH MANZANA FRESH 375ML</t>
  </si>
  <si>
    <t>H&amp;S SH PROTECCION CAIDA 375ML+ TTO  30ML</t>
  </si>
  <si>
    <t>H&amp;S SH CC SUAVE Y MANEJABLE 375ML</t>
  </si>
  <si>
    <t>H&amp;S SH CARBON ACTIVADO 375 ML + 1 TTB BAMBU 30 ML</t>
  </si>
  <si>
    <t>H&amp;S 3EN1 375ML MEN</t>
  </si>
  <si>
    <t>H&amp;S SH LIMPIEZA RENOVADORA 375ML+180ML</t>
  </si>
  <si>
    <t>H&amp;S SH LIMPIEZA RENOVADORA 375ML+AC 300ML</t>
  </si>
  <si>
    <t>SHAMPOO EL VIVE ACIDO HILAURONICO 370ML</t>
  </si>
  <si>
    <t>LOREAL</t>
  </si>
  <si>
    <t>SHAMPOO EGO FUSION 2 EN 1 X 400ML</t>
  </si>
  <si>
    <t>EGO</t>
  </si>
  <si>
    <t>HERBAL ESSENCES AC HYDRA. COCONUT MILK 6X400ML</t>
  </si>
  <si>
    <t>HERBAL ESSENCES</t>
  </si>
  <si>
    <t>DOVE SH. RECON COMP 6*400ML+AC*200ML</t>
  </si>
  <si>
    <t>DOVE</t>
  </si>
  <si>
    <t>H&amp;S SH ACEITE DE COCO 375ML+AC 300 ML</t>
  </si>
  <si>
    <t>SEDAL SH KERATINA CON ANTIOXIDANTE 340ml</t>
  </si>
  <si>
    <t>SEDAL SH CERAMIDAS 340ml</t>
  </si>
  <si>
    <t>SEDAL AC  CERAMIDAS 340ml</t>
  </si>
  <si>
    <t>SEDAL SH RIZOS DEFINIDOS 340ml</t>
  </si>
  <si>
    <t>SEDAL SH LISO PERFECTO 340ml</t>
  </si>
  <si>
    <t>SEDAL SH DUO 2 EN 1 340ml</t>
  </si>
  <si>
    <t>SEDAL SH BOMBA ARGAN 340ML</t>
  </si>
  <si>
    <t>SEDAL CPP KERATINA CON ANTIOXIDANT 300ML</t>
  </si>
  <si>
    <t>SEDAL CPP BOMBA ARGAN 300ML</t>
  </si>
  <si>
    <t>SAVITAL SH. SABILA 530ml</t>
  </si>
  <si>
    <t>SAVITAL SH PALTA Y SABILA 530ml</t>
  </si>
  <si>
    <t>SAVITAL AC COLAGENO Y SABILA 530ml</t>
  </si>
  <si>
    <t>SAVITAL SH MULTIVITAMINAS 530ml</t>
  </si>
  <si>
    <t>SAVITAL CPP MULTIOLEOS Y SAB 275ML</t>
  </si>
  <si>
    <t>H&amp;S SH LIMPIEZA RENOVADORA 375ML+ TTO  30ML</t>
  </si>
  <si>
    <t>SAVITAL SH. KERATINA Y SABILA 530ML</t>
  </si>
  <si>
    <t>DOVE SH HIDRATACION INTENSA 400ML</t>
  </si>
  <si>
    <t>DOVE SH NUTRICION OLEO MICELAR 400ML</t>
  </si>
  <si>
    <t>DOVE SH RECONSTRUCCION COMPLETA 400ML</t>
  </si>
  <si>
    <t>CLEAR SHAMPO CONTROL CAIDA X 400ML</t>
  </si>
  <si>
    <t>CLEAR</t>
  </si>
  <si>
    <t>CLEAR SHAMPOO DUAL 400 ML</t>
  </si>
  <si>
    <t>CLEAR SHAMPOO ICE COOL MENTOL 400 ML</t>
  </si>
  <si>
    <t>NUTRI BELA BIO KERATINA 300 ML</t>
  </si>
  <si>
    <t>NUTRIBELA</t>
  </si>
  <si>
    <t xml:space="preserve"> 208 dias</t>
  </si>
  <si>
    <t>NUTRI BELA INTENSIVO 15 X 300 ML</t>
  </si>
  <si>
    <t>NUTRI BELA CAUTERIZACION 300 ML</t>
  </si>
  <si>
    <t>NUTRI BELA BIO NUTRICION 300 ML</t>
  </si>
  <si>
    <t>NUTRI BELA TERMO PROTECCION 300 ML</t>
  </si>
  <si>
    <t>NUTRI BELA REGENERACION 300 ML</t>
  </si>
  <si>
    <t>SEDAL SH COLAGENO Y VIT. C X 340 ML</t>
  </si>
  <si>
    <t>GEL MOCO DE GORILA ESTILO PUNK - TARRO X 270 GRS</t>
  </si>
  <si>
    <t>GORILA</t>
  </si>
  <si>
    <t>GEL MOCO DE GORILA ESTILO SPORT - SQUIZZ X 340 GRS</t>
  </si>
  <si>
    <t>PANTENE SH BAMBU 400+AC 200ML</t>
  </si>
  <si>
    <t>PANTENE</t>
  </si>
  <si>
    <t>PANTENE SH MICELAR PRO-V 200ML</t>
  </si>
  <si>
    <t>PANTENE SH BAMBU 400ML</t>
  </si>
  <si>
    <t>PANTENE SH LISO EXTREMO 400ML      NUEVO</t>
  </si>
  <si>
    <t>PANTENE 2IN1 LISO SEDOSO 400ML</t>
  </si>
  <si>
    <t>PANTENE SH RESTAURACION 400ML</t>
  </si>
  <si>
    <t>PANTENE SH CONTR CAIDA 400ML</t>
  </si>
  <si>
    <t>PANTENE AC CONTROL CAIDA FCO 400 ML</t>
  </si>
  <si>
    <t>PANTENE AC HIDRATACION EXTR FCO 400ML</t>
  </si>
  <si>
    <t>PANTENE CC FUERZA Y RECONSTRUCCION 300ML</t>
  </si>
  <si>
    <t>PANTENE CC EC LISO EXTREMO 300ML</t>
  </si>
  <si>
    <t>H&amp;S SH LIMPIEZA RENOVADORA 700ML</t>
  </si>
  <si>
    <t>H&amp;S 3EN1 700ML MEN</t>
  </si>
  <si>
    <t>PANTENE SH BAMBU 750ML          NUEVO</t>
  </si>
  <si>
    <t>PANTENE 2IN1 CUIDADO CLASICO 700ML</t>
  </si>
  <si>
    <t>PANTENE 2IN1 RESTAURACION 700ML</t>
  </si>
  <si>
    <t xml:space="preserve"> 380 dias</t>
  </si>
  <si>
    <t>PANTENE SH RIZOS DEFINIDOS 700ML</t>
  </si>
  <si>
    <t>PANTENE MIRACLE CC RIZOS DEFINIDOS 270 ML</t>
  </si>
  <si>
    <t>EGO GEL BLACK COOL 100ml</t>
  </si>
  <si>
    <t>PANTENE 2IN1 CUIDADO CLASICO 400ML</t>
  </si>
  <si>
    <t>H&amp;S AC MANZANA FRESH 300 ML</t>
  </si>
  <si>
    <t>H&amp;S AC CARBON ACTIVADO 300 ML</t>
  </si>
  <si>
    <t>H&amp;S SH ACEITE DE COCO 375 ML + 1 TTB BAMBU 30 ML</t>
  </si>
  <si>
    <t>H&amp;S 2-1 LIMPIEZA RENOVADORA 375 ML + 1 TTO 30 ML</t>
  </si>
  <si>
    <t>PANTENE AC RESTAURACION 400ML</t>
  </si>
  <si>
    <t>PANTENE SH RIZOS DEFINIDOS 400ML+1 TTO 30ML</t>
  </si>
  <si>
    <t>H&amp;S SH PROTECCION CAIDA X700ML</t>
  </si>
  <si>
    <t>EGO FOR MEN GEL EXTREME POTE 500ML</t>
  </si>
  <si>
    <t>EGO FOR MEN GEL BLACK COOL POTE 500ML</t>
  </si>
  <si>
    <t>SHAMPOO EL VIVE DREAM LONG LISS 370ML</t>
  </si>
  <si>
    <t>PANTENE SH BAMBU 200ML</t>
  </si>
  <si>
    <t>H&amp;S SH ACEITE DE COCO 180 ML</t>
  </si>
  <si>
    <t>ACONDICIONADOR EL VIVE HIDRA HILAURONICO 370ML</t>
  </si>
  <si>
    <t>ACONDICIONADOR EL VIVE CAIDA RESIST 400 ML</t>
  </si>
  <si>
    <t>GARNIER COR INTENSA NEGRO INTENS 1.0</t>
  </si>
  <si>
    <t>GARNIER</t>
  </si>
  <si>
    <t>SHAMPOO EGO FORCE 2 EN 1 X 400ML</t>
  </si>
  <si>
    <t>ACOND. EL VIVE DREAM LONG LISS 370ML</t>
  </si>
  <si>
    <t>GEL MOCO DE GORILA ESTILO GALAN-SQUIZZ 340GR</t>
  </si>
  <si>
    <t>GEL MOCO DE GORILA ESTILO GALAN-TARRO 270GR</t>
  </si>
  <si>
    <t>GEL MOCO DE GORILA ESTILO PUNK - SQUIZZ X 340 GRS</t>
  </si>
  <si>
    <t>PANTENE SH RESTAURACION 200ML</t>
  </si>
  <si>
    <t>H&amp;S SH PURIF. CAPILAR CARBON ACTIVADO 650 ML</t>
  </si>
  <si>
    <t>CREMA DE PEINAR ELVIVE LOREAL ACIDO HIDRA HIALURONICO 300ML</t>
  </si>
  <si>
    <t>CREMA DE PEINAR ELVIVE LOREAL DREAM LONG 300ML</t>
  </si>
  <si>
    <t>SHAMPOO LOREAL KIDS 2EN1 FRESA 265ML</t>
  </si>
  <si>
    <t>EGO GEL EXTREME MAX 100G</t>
  </si>
  <si>
    <t>GEOMEN SH F.LIMPIAD.CAB.GRASO X 350ML</t>
  </si>
  <si>
    <t>GEOMEN</t>
  </si>
  <si>
    <t>SAVITAL CPP MULTIVITAMINAS 275ML</t>
  </si>
  <si>
    <t>SAVITAL SH MULTIOLEOS Y SABILA 530ML</t>
  </si>
  <si>
    <t>H&amp;S SH DERMO SENSITIVE X 375 ML</t>
  </si>
  <si>
    <t>HERBAL ESSENCES AC BIO RENEW CHAMOMILE 6X400ML</t>
  </si>
  <si>
    <t>HERBAL ESSENCES AC MANUKA HONEY 6X400ML</t>
  </si>
  <si>
    <t>HERBAL ESSENCES SH REPAIR ARGAN OIL 6X400ML</t>
  </si>
  <si>
    <t>HERBAL ESSENCES SH HYDRA. COCONUT MILK 6X245ML</t>
  </si>
  <si>
    <t>HERBAL ESSENCES SH MOISTURE ROSEMARY 6X400ML</t>
  </si>
  <si>
    <t>EGO GEL ATTRACTION FRAG/ESSENTIAL 110ML</t>
  </si>
  <si>
    <t>PANTENE SH RIZOS DEFINIDOS 300ML</t>
  </si>
  <si>
    <t>DOVE AC RITUAL D/REP COCO 12X750ML</t>
  </si>
  <si>
    <t>DOVE SH REGEN EXTREMA 400ML</t>
  </si>
  <si>
    <t>EGO GEL ATTRACTION 12X500ML</t>
  </si>
  <si>
    <t>SAVITAL CPP COLAGENO Y SABILA 275ML</t>
  </si>
  <si>
    <t>SEDAL C/PEIN CERAMIDAS 12*300ML</t>
  </si>
  <si>
    <t>NUTRI BELA 15 CEL. MADRE 12X300ML</t>
  </si>
  <si>
    <t>ACONDICIONADOR EL VIVE COLOR VIVE 370ML</t>
  </si>
  <si>
    <t>SHAMPOO ELVIVE OLEO EXTRA ORIGINAL370ML</t>
  </si>
  <si>
    <t>SHAMPOO EL VIVE ACIDO CAIDA RESIST 370ML</t>
  </si>
  <si>
    <t>SHAMPOO EL VIVE REPARACION TOTAL EXTREMO RECONSTRUCTOR 5 370ML</t>
  </si>
  <si>
    <t>SHAMPOO EL VIVE COLOR VIVE 370ML</t>
  </si>
  <si>
    <t>HERBAL ESSENCES SH PAS.FLOWR&amp; RICE.MILK6X400ML</t>
  </si>
  <si>
    <t>HERBAL ESSENCES SH BIO RENEW CHAMOMILE 6X400ML</t>
  </si>
  <si>
    <t>DOVE SH RIT D/FORT PALTA 12X400ML</t>
  </si>
  <si>
    <t>PANTENE CC COLAGENO 300ML</t>
  </si>
  <si>
    <t>PANTENE SH COLAGENO 300ML</t>
  </si>
  <si>
    <t>DOVE SH+AC RECONSTRUCCION COMPLETA X 400 ML</t>
  </si>
  <si>
    <t>SH H&amp;S LIMPIEZA RENOV. X 650 ML</t>
  </si>
  <si>
    <t>SEDAL SH 2 EN 1 ZERO CASPA 340ML</t>
  </si>
  <si>
    <t>EGO GEL ULTRA INTENSE 110 GR</t>
  </si>
  <si>
    <t>EGO GEL ULTRA INTENSE 500 GR</t>
  </si>
  <si>
    <t>H&amp;S SHAMPU ACOND. SUAVE Y MANEJABLE 2 EN 1 X 90 ML</t>
  </si>
  <si>
    <t>H&amp;S SH CRECE FUERTE  DESDE LA RAIZ 375ML</t>
  </si>
  <si>
    <t>SEDAL SH RIZOS DEFINIDOS 340ML + CREMA PARA PEINAR 300ML</t>
  </si>
  <si>
    <t>H&amp;S SH CRECE FUERTE DESDE LA RAIZ X 1LTR</t>
  </si>
  <si>
    <t>PERT SHAMPO KERATINA 2 EN 1 X 1.2LT + TAPA</t>
  </si>
  <si>
    <t>PERT</t>
  </si>
  <si>
    <t>HERBAL ESSENCES SH SMOOTT GOLDEN MORINGA OIL X400ML</t>
  </si>
  <si>
    <t>H&amp;S SH LIMPIEZA RENOVADORA AZUL X 18ML</t>
  </si>
  <si>
    <t>SEDAL AC KERATINA CON ANTIOXIDANTE 340ml</t>
  </si>
  <si>
    <t>SEDAL AC RIZOS DEFINIDOS 340ml</t>
  </si>
  <si>
    <t>SEDAL AC BOMBA ARGAN 340ml</t>
  </si>
  <si>
    <t>SAVITAL AC PALTA Y SABILA 530ml</t>
  </si>
  <si>
    <t>SAVITAL SH BIOTINA Y SABILA 530ml</t>
  </si>
  <si>
    <t>SAVITAL AC BIOTINA Y SABILA 530ml</t>
  </si>
  <si>
    <t>SAVITAL AC MULTIVITAMINAS 530ml</t>
  </si>
  <si>
    <t>SAVITAL CPP KERATINA 275ML</t>
  </si>
  <si>
    <t>SAVITAL AC MULTIOLEOS Y SABILA 530ML</t>
  </si>
  <si>
    <t>SAVITAL AC SABILA Y KERATINA 530ML</t>
  </si>
  <si>
    <t>DOVE AC OLEO NUTRICION 400ML</t>
  </si>
  <si>
    <t>DOVE AC RECONSTRUCCION COMPLETA 400ML</t>
  </si>
  <si>
    <t>DOVE AC RITUAL DE FORTALECIMIENTO 400ML</t>
  </si>
  <si>
    <t>DOVE SH OLEO NUTRICION 400ML</t>
  </si>
  <si>
    <t>DOVE SH RITUAL DETOX 400ML</t>
  </si>
  <si>
    <t>PERT SHAMPO REPARACION PROFUNDA OLIVA X 400ML</t>
  </si>
  <si>
    <t>PERT SHAMPO REPARACION PROFUNDA OLIVA X 650ML</t>
  </si>
  <si>
    <t>PERT SH CAIDA CONTROL CAFEINA Y ACEITE DE PALTA 650ML + 400ML</t>
  </si>
  <si>
    <t>PERT SH DETOX REPARACION GRANADA Y ACEITE DE PALTA 650ML + 400ML</t>
  </si>
  <si>
    <t>DOVE AC RITUAL DETOX 400ML</t>
  </si>
  <si>
    <t>DOVE AC REGENERACION EXTREMA 400ML</t>
  </si>
  <si>
    <t>DOVE SH RITUAL REPARACION 400ML</t>
  </si>
  <si>
    <t>SEDAL SH ACIDO HIALURONICO + VIATMINA A X 340 ML</t>
  </si>
  <si>
    <t>SEDAL SH BOMBA ARGAN 340ML N</t>
  </si>
  <si>
    <t>GEL MOCO DE GORILA ESTILO ROCKERO - SQUIZZ X 340 GRS</t>
  </si>
  <si>
    <t>PANTENE SH 2EN1 CUID CLAS FCO 200 ML</t>
  </si>
  <si>
    <t>PANTENE SH RIZOS DEFINIDOS 200ML</t>
  </si>
  <si>
    <t>PANTENE AC RESTAURACION 200ML</t>
  </si>
  <si>
    <t>PANTENE AC RIZOS DEFINIDOS 300ML</t>
  </si>
  <si>
    <t>CREMA DE PEINAR AMARAS RIZOS 12FCO 300ML</t>
  </si>
  <si>
    <t>AMARAS</t>
  </si>
  <si>
    <t>PANTENE SH FZA RECONS 400ML</t>
  </si>
  <si>
    <t>PANTENE SH HIDRATACION EXTREMA 300ML</t>
  </si>
  <si>
    <t xml:space="preserve"> 2182 dias</t>
  </si>
  <si>
    <t>PANTENE AC LISO EXTREMO 170ML</t>
  </si>
  <si>
    <t>PANTENE AC RIZOS DEFINIDOS 170ML</t>
  </si>
  <si>
    <t>PANTENE 3MM FZA RECONS 170ML</t>
  </si>
  <si>
    <t>PANTENE CR PEINAR RIZOS DEF 300ML</t>
  </si>
  <si>
    <t>H&amp;S SH PROTECCION CAIDA 375+AC 150ML</t>
  </si>
  <si>
    <t>H&amp;S SH ACEITE DE COCO 650 ML</t>
  </si>
  <si>
    <t>PANTENE SH LISO EXTREMO 700ML</t>
  </si>
  <si>
    <t>PANTENE SH MICELAR PRO-V 750ML</t>
  </si>
  <si>
    <t>PANTENE AC MICELLAR PURIF &amp;HIDRATA 400ML</t>
  </si>
  <si>
    <t xml:space="preserve"> 835 dias</t>
  </si>
  <si>
    <t>H&amp;S AC PROTECCION CAIDA 300 ML</t>
  </si>
  <si>
    <t>H&amp;S SH HUMECTACION INSTANTANEA  375ML</t>
  </si>
  <si>
    <t>H&amp;S SH HUMECTACION INSTANTANEA  700ML</t>
  </si>
  <si>
    <t>H&amp;S SH SUAVE Y MANEJABLE 375ML + AC 300ML</t>
  </si>
  <si>
    <t>H&amp;S SH CRECE FUERTE 375ML + AC 300ML</t>
  </si>
  <si>
    <t>PANTENE SERUM COLAGEN NUTRE &amp;REVIT 90ML</t>
  </si>
  <si>
    <t>EGO GEL EXTREME MAX 220G</t>
  </si>
  <si>
    <t>EGO GEL BLACK COOL 220G</t>
  </si>
  <si>
    <t>EGO SH BLACK ANTICASPA 400ML</t>
  </si>
  <si>
    <t>ACONDICIONADOR EL VIVE ARCILLA PURIFICANTE 400ML</t>
  </si>
  <si>
    <t>SHAMPOO EL VIVE OLEO EXTRA CURLS OLEO DE AMLA 370ML</t>
  </si>
  <si>
    <t>XTREME GEL ULTIM POWER X 250GR</t>
  </si>
  <si>
    <t>XTREME</t>
  </si>
  <si>
    <t>H&amp;S AC CARBON ACTIVADO PURIFICACION 150 ML</t>
  </si>
  <si>
    <t>SHAMPOO KONZIL COLAGENO+COM 700ML</t>
  </si>
  <si>
    <t>KONZIL</t>
  </si>
  <si>
    <t>SHAMPOO KONZIL SEDA LIQ+COM 700ML</t>
  </si>
  <si>
    <t>EGO SH BLACK 400ML</t>
  </si>
  <si>
    <t>PANTENE SH HIDROCAUTERIZACION X 400ML</t>
  </si>
  <si>
    <t>CREMA DE PEINAR ELVIVE LOREAL ACIDO DREAM LONG LISS 300ML</t>
  </si>
  <si>
    <t>SHAMPOO LOREAL KIDS MANGO/NARANJA 265ML</t>
  </si>
  <si>
    <t>SHAMPOO LOREAL KIDS MANZANILLA 265ML</t>
  </si>
  <si>
    <t>SHAMPOO LOREAL KIDS 3EN1 EXPLOSION DE COCO 265ML</t>
  </si>
  <si>
    <t>GEOMEN SH 2EN1 X 350ML</t>
  </si>
  <si>
    <t>GEOMEN SH F.HIDRAT. CAB.SECO X 350ML</t>
  </si>
  <si>
    <t>GEOMEN SH F.REFRESC.CAB.NORMAL X 350ML</t>
  </si>
  <si>
    <t>H&amp;S SH DERMO SENSITIVE X 700 ML</t>
  </si>
  <si>
    <t>SEDAL SH BOMBA COCO REPAR.INT 340ML</t>
  </si>
  <si>
    <t>DOVE AC HIDRATACION INTENSA 400ML</t>
  </si>
  <si>
    <t>DOVE C/CORP. AGUACATE 12*400ML</t>
  </si>
  <si>
    <t>DOVE C/CORP. COCO/ALMEN 12*400ML</t>
  </si>
  <si>
    <t>DOVE ROLL ACEITE CALENDULA VIT E 50ML</t>
  </si>
  <si>
    <t>DOVE C/PEINAR RECONS COMP 12*200ML</t>
  </si>
  <si>
    <t>DOVE SH REGEN EXTREMA 6X400ML+AC</t>
  </si>
  <si>
    <t>DOVE SH RITUAL D/REP COCO 12X400ML</t>
  </si>
  <si>
    <t>SAVI SH MULTIOLEOS+SH ANTC 6X530ML</t>
  </si>
  <si>
    <t>SEDAL AC HIALURONICO/VIT A 12X340ML</t>
  </si>
  <si>
    <t>SEDAL AC. COLAGENO/VITAMINA C 12*340 ML</t>
  </si>
  <si>
    <t>SEDAL AC. LISO PERFECTO 12*340 ML</t>
  </si>
  <si>
    <t>SEDAL SH BOMBA COCO REPAR X650ML</t>
  </si>
  <si>
    <t>SEDAL AC BOMBA COCO REPAR 340ML</t>
  </si>
  <si>
    <t>ACONDICIONADOR EL VIVE ARCILLA PURIFICADO 370ML</t>
  </si>
  <si>
    <t>PERT SH REPARACION PROFUNDA OLIVA Y ACEITE DE PALTA 650ML + 400ML</t>
  </si>
  <si>
    <t>PANTENE MIRACLE SH HIDR EXTREMA 270ML</t>
  </si>
  <si>
    <t>PANTENE MIRACLE SH RESTAURACION 270ML</t>
  </si>
  <si>
    <t>ACONDICIONADOR EL VIVE OLEO EXTRA CURLS OLEO DE AMLA 370ML</t>
  </si>
  <si>
    <t>H&amp;S SH ACEITE DE COCO 375ML+CC 300 ML</t>
  </si>
  <si>
    <t>H&amp;S SH BUNDLE COCO 375 ML + DER/ACOND.COCO 150 ML</t>
  </si>
  <si>
    <t>H&amp;S SH SUAVE Y MANEJABLE X 30 ML</t>
  </si>
  <si>
    <t>KONZIL CP SEDA LIQUIDA + COMPLEJO VITA12 230 ML</t>
  </si>
  <si>
    <t>KONZIL CP COLAGENO + COMPLEJO VITA12 230 ML</t>
  </si>
  <si>
    <t>KONZIL CP ACEITE DE ARGAN + COMPLEJO VITA12 230 ML</t>
  </si>
  <si>
    <t>KONZIL CP ACEITE DE ALMENDRAS + COMPLEJO VITA12 230 ML</t>
  </si>
  <si>
    <t>SHAMPOO ELVIVE OLEO COCO NUTRICION INTENSA 370ML</t>
  </si>
  <si>
    <t>ACONDICIONADOR EL VIVE OLEO EXTRAORDINARIO 370 ML</t>
  </si>
  <si>
    <t>H&amp;S SH SUAVE Y MANEJABLE ROSADO X 18ML</t>
  </si>
  <si>
    <t xml:space="preserve"> 750 dias</t>
  </si>
  <si>
    <t>PANTENE AC RESTAURACION 300ML</t>
  </si>
  <si>
    <t>SEDAL SH CERAMIDAS X 190ML</t>
  </si>
  <si>
    <t>H&amp;S SHAMPU ACOND. SUAVE Y MANEJABLE 2 EN 1 X 180 ML</t>
  </si>
  <si>
    <t>ACONDICIONADOR BAMBU PANTENE X 170 ML</t>
  </si>
  <si>
    <t>SHAMPU RESTAURACION PANTENE X 100 ML</t>
  </si>
  <si>
    <t>PANTENE SH HIDRATACION EXTREMA 400ML</t>
  </si>
  <si>
    <t>SHAMPO TRESEMME DETOX CAPILAR 400 ML</t>
  </si>
  <si>
    <t>TRESEMME</t>
  </si>
  <si>
    <t>PANTENE CREMA PARA PEINAR RESTAURACION 160ML</t>
  </si>
  <si>
    <t>PANTENE CREMA PARA PEINAR RIZOS DEFINIDOS 160ML</t>
  </si>
  <si>
    <t>HERBAL CREMA PARA PEINAR ESSCENCE BIORENEW COC X 300ML</t>
  </si>
  <si>
    <t>H&amp;S CREMA PARA PEINAR HIDRATACION COCONUT X 300ML</t>
  </si>
  <si>
    <t>H&amp;S CREMA PARA PEINAR SUAVE Y MANEJABLE X 300ML</t>
  </si>
  <si>
    <t>HERBAL ESSENCES SH  MANUKA HONEY X 400ML</t>
  </si>
  <si>
    <t>PERT ACOND. FUERZA KERATINA 360ML</t>
  </si>
  <si>
    <t>PERT SH FUERZA KERATINA C/AC. PALTA 400ML</t>
  </si>
  <si>
    <t>PERT SH ACEITE DE OLIVA C/AC. PALTA 400ML</t>
  </si>
  <si>
    <t>PERT SH DETOX GRANADA C/AC. PALTA 400ML</t>
  </si>
  <si>
    <t>PERT SH CONTROL CAFEINA C/AC. PALTA 400ML</t>
  </si>
  <si>
    <t>PERT SHAMPO FUERZA KERATINA C/AC. PALTA 650ML</t>
  </si>
  <si>
    <t>PERT SH HIDR. PROF MIEL C/AC. PALTA 650ML</t>
  </si>
  <si>
    <t>PERT SH REP.AC. OLIVA C/AC. PALTA 650ML</t>
  </si>
  <si>
    <t>PERT SH HI.PR. MIEL C/AC. PALTA SH650 + SH 400ML</t>
  </si>
  <si>
    <t>PERT AC. OLIVA C/AC PALTA SH650 + SH 400ML</t>
  </si>
  <si>
    <t>SEDAL CR PEI RIZOS DEFINIDOS X 135ML</t>
  </si>
  <si>
    <t>RESTRUCTURANTE SH CAB.DAÑADO  X 400ML</t>
  </si>
  <si>
    <t xml:space="preserve"> 1455 dias</t>
  </si>
  <si>
    <t>SHAMPOO CONTROL CAIDA SIN SAL X 400ML</t>
  </si>
  <si>
    <t>SHAMPOO PROTECCION COLOR X 400ML</t>
  </si>
  <si>
    <t>GEL FULL EXTRAFUERTE + SILICON NIVEL 8 X 300GR</t>
  </si>
  <si>
    <t>GEL FULL ULTRA FUERTE + PANTEN NIVEL 10 X 300GR</t>
  </si>
  <si>
    <t>GEL FULL MEGAFUERTE - RESIST NIVEL 9 X 300GR</t>
  </si>
  <si>
    <t>SHAMPOO REPARADOR AMARAS 12FCO 400ML</t>
  </si>
  <si>
    <t>SHAMPOO CTRL HUMEDAD AMARAS  400ML</t>
  </si>
  <si>
    <t>ACONDICIONADOR EL VIVE ARCILLA CAIDA RESISTENTE 370ML</t>
  </si>
  <si>
    <t>LIBRE</t>
  </si>
  <si>
    <t>H&amp;S SH ACEITE DE ARGAN X 650ML</t>
  </si>
  <si>
    <t>SAVITAL SH. ANTICASPA TE VERDE Y SEDA LIQUIDA SUAV. X 530 ML</t>
  </si>
  <si>
    <t>HERBAL CREMA PARA PEINAR ESSCENCE BIORENEW ARGAIN X 300ML</t>
  </si>
  <si>
    <t>MEDICASP 1% SH 130ML</t>
  </si>
  <si>
    <t>MEDICASP</t>
  </si>
  <si>
    <t>H&amp;S SH LIMP Y RENOV ARGAN  375ML</t>
  </si>
  <si>
    <t>MASCAR INTENS PANTENE PRO-V RIZOS DEFINIDOS 300 ML</t>
  </si>
  <si>
    <t>MASCAR INTENS PANTENE PRO-V  RESTAURACION 300 ML</t>
  </si>
  <si>
    <t>SEDAL SH KERATINA CARBON ACTIVADO 340 ML</t>
  </si>
  <si>
    <t>SEDAL SH 2 EN 1 ZERO CASPA 650ML</t>
  </si>
  <si>
    <t>SEDAL SH SOS CERAMIDA  650ML</t>
  </si>
  <si>
    <t>SEDAL AC COLAGENO Y VIT C  650 ML</t>
  </si>
  <si>
    <t>SEDAL MASCARILLA CAPILAR HIDRATA 300GR</t>
  </si>
  <si>
    <t>SEDAL MASCARILLA CAPILAR RESTAURA 300GR</t>
  </si>
  <si>
    <t>SAVITAL SUPER TRATAMIENTO Y NUTRE POTE 300ML</t>
  </si>
  <si>
    <t>H&amp;S SH OLD SPICE 375ML</t>
  </si>
  <si>
    <t>PANTENE SH RIZOS DEFINIDOS400+CC 300ML</t>
  </si>
  <si>
    <t>H&amp;S SH CRECE FUERTE DESDE LA RAIZ X 650 ML</t>
  </si>
  <si>
    <t>H&amp;S SH MANZANA FRESH 650ML</t>
  </si>
  <si>
    <t>H&amp;S SH SENSITIVE X 650 ML</t>
  </si>
  <si>
    <t>H&amp;S SHALIVIO INSTANTANEO 650ML</t>
  </si>
  <si>
    <t>H&amp;S SH CHARCOAL X 1LTR</t>
  </si>
  <si>
    <t>H&amp;S SH SENSITIVE X 1LTR</t>
  </si>
  <si>
    <t>H&amp;S SH DERMO SENSITIVE X 375 ML +AC 300 ML</t>
  </si>
  <si>
    <t>SHAMPOO BABY NEUTRO 400 ML BAÑO Y SHAMPOO</t>
  </si>
  <si>
    <t>SIMONDS</t>
  </si>
  <si>
    <t>SHAMPOO MANZANILLA EVITA LAGRIMAS 400 ML</t>
  </si>
  <si>
    <t>SHAMPOO ACONDICIONADOR EXTRA SUAVE 400 ML</t>
  </si>
  <si>
    <t>SHAMPOO ACONDICIONADOR MANZANILLA 400 ML</t>
  </si>
  <si>
    <t>SHAMPOO ACONDICIONADOR BRILLITOS DE ARGAN 400 ML</t>
  </si>
  <si>
    <t>SHAMPOO SHAMPOO BRILLITOS DE ARGAN 400 ML</t>
  </si>
  <si>
    <t>AC UNICORN DREAMS 400 ML</t>
  </si>
  <si>
    <t>BEAUTIK LONDON</t>
  </si>
  <si>
    <t>SH H&amp;S SHAMPU SUAVE Y MANEJABLE X 650 ML</t>
  </si>
  <si>
    <t>PANTENE CREMA PARA PEINAR PROTEC. HIDRATACION EXTREMA X 300 ML</t>
  </si>
  <si>
    <t>H&amp;S SH LIMPIEZA RENOVADORA X 250ML</t>
  </si>
  <si>
    <t>H&amp;S SH 2 EN 1 SUAVE Y MANEJABLE X 250 ML</t>
  </si>
  <si>
    <t>SHAMPOO SIN SAL &amp; SIN SULFATOS X 400 ML</t>
  </si>
  <si>
    <t>CUIDADO PERSONAL</t>
  </si>
  <si>
    <t>TOALLAS HUMEDAS FISHER PRICE LIMPIEZA ABSOLUTA (CAJA X 6 UND)</t>
  </si>
  <si>
    <t>PONDS CLARAN B3 GRASA 24 X 50 GR</t>
  </si>
  <si>
    <t>PONDS</t>
  </si>
  <si>
    <t>PONDS CLARAN B3 GRASA 24 X100 GR</t>
  </si>
  <si>
    <t>PONDS CLARAN B3 SECA 24 X 50 GR</t>
  </si>
  <si>
    <t>PONDS CLARAN B3 SECA 24 X100 GR</t>
  </si>
  <si>
    <t>PONDS CREMA REJUVENESS NOCHE 24X50 GR</t>
  </si>
  <si>
    <t>PONDS CREMA REJUVENESS DIA 24X100 GR</t>
  </si>
  <si>
    <t>PONDS CREMA REJUVENESS NOCHE 24X100 GR</t>
  </si>
  <si>
    <t>PONDS CREMA B3 SPF15 24X100GR</t>
  </si>
  <si>
    <t>MAMI &amp;YO T.HUMEDA X120 UND</t>
  </si>
  <si>
    <t>VICK VAPORUB UNG. PTE 50 GR</t>
  </si>
  <si>
    <t>VICK</t>
  </si>
  <si>
    <t>TOALLAS HUMEDAS FISHER PRICE LIMPIEZA TOTAL (CAJA POR 6 UND)</t>
  </si>
  <si>
    <t>TOALLAS HUMEDAS FISHER PRICE SUAVE Y DELICADO (CAJA X 6 UND)</t>
  </si>
  <si>
    <t>SZ-M06 CEPILLO DE CABELLO</t>
  </si>
  <si>
    <t>ASEPXIA EXFOLIANTE ANTIIMPERFECCIONES JABON EN BARRA X 100 G</t>
  </si>
  <si>
    <t>ASEPXIA</t>
  </si>
  <si>
    <t>ASEPXIA AZUFRE JABÓN PIEL GRASA X 100 G</t>
  </si>
  <si>
    <t>ASEPXIA JABON BICARBONATO 100 G</t>
  </si>
  <si>
    <t>ASEPXIA JABÓN CARBÓN 100G</t>
  </si>
  <si>
    <t>PONDS CREMA C/PEPINO  24 X 50 GR</t>
  </si>
  <si>
    <t>PONDS CREMA C/PEPINO  24 X100 GR</t>
  </si>
  <si>
    <t>PONDS CREMA H 24X100 GR</t>
  </si>
  <si>
    <t>PONDS TOALLAS DESM EVENING 12X28 UNID SOOTHE</t>
  </si>
  <si>
    <t>PONDS TOALLAS DESM DETOX 12X25 UNID</t>
  </si>
  <si>
    <t>PONDS TOALLAS DESM TWL CLARANT B3 12X25 UND</t>
  </si>
  <si>
    <t>BABY GARDY BB B/ANCHO 9OZ T/ANCHA</t>
  </si>
  <si>
    <t>BABY GARDY</t>
  </si>
  <si>
    <t>BABY GARDY TOALLAS HUMEDAS 100UND</t>
  </si>
  <si>
    <t>PONDS CREMA HUMECTANTE NUTRITIVA X 100 GR</t>
  </si>
  <si>
    <t>AVAL JABON HIGIENE INTIMA TUBO NATURAL 200ML</t>
  </si>
  <si>
    <t>AVAL JABON HIGIENE INTIMA TUBO TE BLANCO 200ML</t>
  </si>
  <si>
    <t>BAÑO DE ESPUMA VAINILLA HONEY X 400ML</t>
  </si>
  <si>
    <t>BAÑO DE ESPUMA SPA DAYS X 400ML</t>
  </si>
  <si>
    <t>BAÑO DE ESPUMA SWEET GOLD X 400ML</t>
  </si>
  <si>
    <t>MAMI &amp; YO T.HUMEDA X184 UND</t>
  </si>
  <si>
    <t xml:space="preserve"> 7182 dias</t>
  </si>
  <si>
    <t>MAMI &amp;YO T.HUM RECIEN NACIDO X184 UND</t>
  </si>
  <si>
    <t xml:space="preserve"> 8824 dias</t>
  </si>
  <si>
    <t>MAMI &amp;YO T.HUM TAPPER X48 UND</t>
  </si>
  <si>
    <t>MAMI &amp;YO T.HUMEDA X80UND</t>
  </si>
  <si>
    <t xml:space="preserve"> 326 dias</t>
  </si>
  <si>
    <t>VICK INHALADOR  VAPOR STEAM</t>
  </si>
  <si>
    <t>VICK PASTILLAS DE REPUESTO VAPOPADS</t>
  </si>
  <si>
    <t>VICK VAPORIZADOR ELECTRICO CONFORTING</t>
  </si>
  <si>
    <t>VICK VAPORUB UNG PTE 100GR</t>
  </si>
  <si>
    <t>VICK TERMOMETRO 875 ECO</t>
  </si>
  <si>
    <t>VICK BABYBALM CAJA X1 POTE 50G</t>
  </si>
  <si>
    <t>VICK CLEARBLUE PLUS PREGNANCY TEST CJAX1</t>
  </si>
  <si>
    <t>JAB CARBON X100GR</t>
  </si>
  <si>
    <t>ACNOMEL</t>
  </si>
  <si>
    <t>JAB LIMPIEZA PROFUNDA X100GR</t>
  </si>
  <si>
    <t>DESODORANTES PERSONALES</t>
  </si>
  <si>
    <t>GILLET DEO GEL ANTIBACTERIAL 45 GR</t>
  </si>
  <si>
    <t>REXONA MEN DEO AER AP XTRA COOL 150ml</t>
  </si>
  <si>
    <t>REXONA</t>
  </si>
  <si>
    <t>NIVEA DEO SPRAY ACLARADO NATURAL 150ML W - FEMALE</t>
  </si>
  <si>
    <t>NIVEA</t>
  </si>
  <si>
    <t>NIVEA DEO ROLL ON FW ACLARADO NATURAL CLASSIC TOUCH 50ML</t>
  </si>
  <si>
    <t>NIVEA DEO ROLL ON BLACK&amp;WHITE POW 50ML M</t>
  </si>
  <si>
    <t>NIVEA DEO SPRAY BLACK&amp;WHIT PWR 150ML M</t>
  </si>
  <si>
    <t>NIVEA CREME 60ML</t>
  </si>
  <si>
    <t>NIVEA CREME 150ML</t>
  </si>
  <si>
    <t>DOVE DEO AER AP DERMOCLARANT 150ML PACK 2</t>
  </si>
  <si>
    <t>OLD SPICE AP SPRAY LEYENDA EP 93G</t>
  </si>
  <si>
    <t>OLD SPICE</t>
  </si>
  <si>
    <t>OLD SPICE SPRAY ANTITRANSPIRANTE LEÑA 150ML</t>
  </si>
  <si>
    <t>OLD SPICE DEO AERO SECO SECO 93G</t>
  </si>
  <si>
    <t>OLD SPICE BODY SPRAY FRESH 150ML</t>
  </si>
  <si>
    <t>OLD SPICE AP SPRAY MAR PROF 93gr</t>
  </si>
  <si>
    <t>OLD SPICE STICK BARRA LEÑA 50G</t>
  </si>
  <si>
    <t>AXE DEO AER BS APOLLO 150ml</t>
  </si>
  <si>
    <t>AXE</t>
  </si>
  <si>
    <t>AXE DEO AER BS BLACK NIGHT 97G/150ML</t>
  </si>
  <si>
    <t>AXE DEO AER BS BLACK 150ML</t>
  </si>
  <si>
    <t>AXE DEO AER BS MUSK CANELA &amp; AMBAR 150ML</t>
  </si>
  <si>
    <t>AXE DEO AER BS GOLD DARK VANILLA 150ml</t>
  </si>
  <si>
    <t>AXE DEO AER BS FREESTYLE 97G/150ML</t>
  </si>
  <si>
    <t>AXE DEO AER BS COLLISION 150ml</t>
  </si>
  <si>
    <t>AXE DEO STICK AP DARK TEMPTATION 50gr</t>
  </si>
  <si>
    <t>AXE DEO AER COMPACT EXCITE 90ML</t>
  </si>
  <si>
    <t>REXONA MEN DEO AER AP INVISIBLE 150ml</t>
  </si>
  <si>
    <t>REXONA MEN DEO AER AP V8 150ml</t>
  </si>
  <si>
    <t>REXONA MEN DEO AER AP SENSITIVE 150ml</t>
  </si>
  <si>
    <t>REXONA W DEO AER AP ACTIVE EMOTION 150ml</t>
  </si>
  <si>
    <t>REXONA MEN DEO ROLLON AP V8 50ml</t>
  </si>
  <si>
    <t>REXONA W DEO ROLLON SPORT 50ml</t>
  </si>
  <si>
    <t>REXONA MEN DEO ROLLON AP V8 30ml</t>
  </si>
  <si>
    <t>REXONA MEN DEO STICK AP V8 50gr</t>
  </si>
  <si>
    <t>REXONA MEN DEO STICK AP INVISIBLE 50gr</t>
  </si>
  <si>
    <t>REXONA W DEO STICK AP ACTIVE EMOTION 50gr</t>
  </si>
  <si>
    <t>DOVE DEO AER AP ORIGINAL 150ml</t>
  </si>
  <si>
    <t>DOVE DEO AER AP DERMOACLARANT 150ml</t>
  </si>
  <si>
    <t>DOVE DEO AER AP INVISIBLE WOMEN DRY150ML</t>
  </si>
  <si>
    <t>DOVE DEO AER AP CLEAR TONE 150ml</t>
  </si>
  <si>
    <t>DOVE DEO ROLLON AP DERMO ACLARANT 50ml</t>
  </si>
  <si>
    <t>DOVE DEO ROLLON AP ORIGINAL 50ml</t>
  </si>
  <si>
    <t>DOVE DEO STICK MEN CARE CUIDADO TOTAL 50gr</t>
  </si>
  <si>
    <t>DOVE DEO STICK AP CLEAR TONE 50gr</t>
  </si>
  <si>
    <t>DOVE DEO STICK AP ORIGINAL 50gr</t>
  </si>
  <si>
    <t>NIVEA DEO SPRAY ACLA NAT BEAU TOU FCO150ML - FEMALE</t>
  </si>
  <si>
    <t>NIVEA DEO SPRAY PEARL &amp; BEAUTY FCO 150 ML - FEMALE</t>
  </si>
  <si>
    <t>NIVEA DEO SPRAY SENSITIV PROTEC FM 150 ML</t>
  </si>
  <si>
    <t>NIVEA DEO SPRAY SILVER PROTECT FCO 150 ML - MALE</t>
  </si>
  <si>
    <t>NIVEA DEO SPRAY STRESS PRO F/M FCO 150 ML - MALE</t>
  </si>
  <si>
    <t xml:space="preserve"> 700 dias</t>
  </si>
  <si>
    <t>NIVEA DEO SPRAY BLACK&amp;WHIT CLEAR 150ML W - FEMALE</t>
  </si>
  <si>
    <t>NIVEA DEO DRY ROLL ON FOR MEN A/T 50 ML</t>
  </si>
  <si>
    <t>NIVEA DEO ROLL ON FW WITH BEAU TOU FCO50ML</t>
  </si>
  <si>
    <t>NIVEA DEO ROLL ON SILVER PROTECT FCO 50 ML</t>
  </si>
  <si>
    <t>NIVEA DEO ROLLON PEARL &amp; BEAUTY FCO 50 ML</t>
  </si>
  <si>
    <t>NIVEA DEO ROLL ON BLACK&amp;WH CLEAR 50 ML W</t>
  </si>
  <si>
    <t>NIVEA DEO BARRA ACLARADO NATURAL 43 G W</t>
  </si>
  <si>
    <t>SPEED STICK AERO DERMA VITAMINA E ACLARADO  MUJER 150ML</t>
  </si>
  <si>
    <t>SPEED</t>
  </si>
  <si>
    <t>LADY SPEED STICK AERO 24/7 POWDER FRESH 150 ML</t>
  </si>
  <si>
    <t>SPEED STICK CLINICAL MUJER TUBO 30 GR</t>
  </si>
  <si>
    <t>SPEED STICK AERO 24/7 XTREME NIGHT 150 ML</t>
  </si>
  <si>
    <t>GILLETE DEO ROLL ON COOL WAVE 60 GR</t>
  </si>
  <si>
    <t>GILLETTE BARRA GEL ANT.POWER BEADS PWR RUSH X 82GR</t>
  </si>
  <si>
    <t>OLD SPICE VIP SPRAY BODY 150 ML</t>
  </si>
  <si>
    <t>NIVEA DEO SPRAY BLACK&amp;WHIT FRESH MEN 150 ML</t>
  </si>
  <si>
    <t>NIVEA DEO FRESH OCEAN SPRAY 150ML</t>
  </si>
  <si>
    <t>NIVEA SPRAY FRESH ICE  MEN 150 ML</t>
  </si>
  <si>
    <t>NIVEA DEO ROLL ON B&amp;W  SILKY 50 ML</t>
  </si>
  <si>
    <t>NIVEA DEO ROLL ON SENSITIVE PROTECT 50ML</t>
  </si>
  <si>
    <t>NIVEA DEO DEEP BLACK MALE SPRAY 150 ML</t>
  </si>
  <si>
    <t>NIVEA DEO DEEP ROLL ON FCO 50ML</t>
  </si>
  <si>
    <t>REXONA MEN DEO AER AP CLIN CLEAN 110ML</t>
  </si>
  <si>
    <t>AXE DEO AER BS EPIC FRESH 97G/150ML</t>
  </si>
  <si>
    <t>AXE DEO AER DARK TEMPTATION 152ML</t>
  </si>
  <si>
    <t>NIVEA BODY HIDRATANTE ACEIT OLIVA 400ML</t>
  </si>
  <si>
    <t>NIVEA BODY PIEL SECA 125ML</t>
  </si>
  <si>
    <t>NIVEA SOFT 100ML</t>
  </si>
  <si>
    <t>NIVEA JABÓN MILK 3X85G FLOWPACK</t>
  </si>
  <si>
    <t>NIVEA LOCION INTIMA DELICADA DE BAÑO 250ML</t>
  </si>
  <si>
    <t>DESOD LSS DERMA OMEGA 3 SPRAY 150 ML</t>
  </si>
  <si>
    <t>DESOD LSS OMEGA 3 ROLL ON 50GR</t>
  </si>
  <si>
    <t>NIVEA DEO ROLL ON STRESS PROTEC 72HRS 50ML</t>
  </si>
  <si>
    <t>NIVEA CREMA EN LATA X 30ML</t>
  </si>
  <si>
    <t>ADIDAS DEO BODY SPRAY DINAMIC 150ML</t>
  </si>
  <si>
    <t>ADIDAS</t>
  </si>
  <si>
    <t>ADIDAS DEO BODY SPRAY ICE DIVE 150ML</t>
  </si>
  <si>
    <t>NIVEA BODY ACLARADO NATURAL 400ML</t>
  </si>
  <si>
    <t>NIVEA CARE CREMA ANTIARRUGAS 100 ML</t>
  </si>
  <si>
    <t>REXONA DEO AER MEN V8 148GR</t>
  </si>
  <si>
    <t>DOVE DEO AEROSOL TONO UNIFORME ROSAS CON ACEITE 150 ML</t>
  </si>
  <si>
    <t>OLD SPICE DESODORANTE BARRA SECO  50G</t>
  </si>
  <si>
    <t>REXONA W DESODORANTE STICK AP CLINICAL 48 GR</t>
  </si>
  <si>
    <t>DESODORANTE AP SPRAY CITRON 150ML</t>
  </si>
  <si>
    <t>OLD SPICE AP SPRAY OLOR BLOCKER 150ML</t>
  </si>
  <si>
    <t>OLD SPICE BODY SPRAY ANTITRANSPIRANTE CHAMPION150 ML</t>
  </si>
  <si>
    <t>OLD SPICE SPRAY BODY CITRON ANTI TRANSPIRANTE 150ML</t>
  </si>
  <si>
    <t>OLD SPICE SPRAY BODY CITRON 150ML</t>
  </si>
  <si>
    <t>GILLETTE AP SPRAY PRESS DEF 93GR</t>
  </si>
  <si>
    <t>GILLETTE AP SPRAY ARCTIC ICE 93GR</t>
  </si>
  <si>
    <t>GILLETTE AP SPRAY TRAINING DAY 93GR</t>
  </si>
  <si>
    <t>GILLETTE AP SPRAY ANTI-BAC 93GR</t>
  </si>
  <si>
    <t>AXE DEO AER COMPACT DARK TEMPTATION 90ML</t>
  </si>
  <si>
    <t>AXE DEO AER BS COMPACT BLACK PERA FROZEN &amp; CEDRO 90ML</t>
  </si>
  <si>
    <t>REXONA MEN DEO AER AP V8 98ML/58GR</t>
  </si>
  <si>
    <t>REXONA W DEO AER AP ANTIBACTERIAL 150ml</t>
  </si>
  <si>
    <t>REXONA W DEO AER AP INVISIBLE 150ml</t>
  </si>
  <si>
    <t>REXONA W DEO ROLLON ACTIVE EMOTION 50ml</t>
  </si>
  <si>
    <t>REXONA W DEO ROLLON ANTIBAC INVISIBLE 50ml</t>
  </si>
  <si>
    <t>REXONA MEN DEO ROLLON AP SPORT 50ML</t>
  </si>
  <si>
    <t>REXONA MEN DEO STICK AP SPORT 50gr</t>
  </si>
  <si>
    <t>DOVE DEO AER AP MEN EXTRA FRESH 150ml</t>
  </si>
  <si>
    <t>DOVE DEO AER MEN CARE CUIDADO TOTAL 150ml</t>
  </si>
  <si>
    <t>DOVE DEO AER AP MEN INVISIBLE DRY 150ml</t>
  </si>
  <si>
    <t>DOVE DEO AER AP MEN CARE SPORT 150ml</t>
  </si>
  <si>
    <t>DOVE DEO AER AP SENSITIVE 150ml</t>
  </si>
  <si>
    <t>DOVE DEO AER AP NUTRI SECRE MATCHA  150ml</t>
  </si>
  <si>
    <t>DOVE DEO ROLLON AP INVISIBLE CARE 50ml</t>
  </si>
  <si>
    <t>DOVE DEO ROLLON AP CLEAR TONE 50ml</t>
  </si>
  <si>
    <t>DOVE DEO ROLLON AP MATCHA 50ml</t>
  </si>
  <si>
    <t>DOVE DEO STICK AP DERMO ACLARANT  50gr</t>
  </si>
  <si>
    <t>DOVE DEO STICK AP INVISIBLE DRY 50gr</t>
  </si>
  <si>
    <t>DOVE DEO STICK AP MEN INVISIBLE DRY 50gr</t>
  </si>
  <si>
    <t>DOVE DEO STICK AP MEN CARE SPORT 50gr</t>
  </si>
  <si>
    <t>DOVE DEO STICK AP MATCHA 50gr</t>
  </si>
  <si>
    <t>AVAL ANT.ROLL ON SPORT 50 ML</t>
  </si>
  <si>
    <t>AVAL ANT.ROLL ON COOL + 50% 75 ML X12</t>
  </si>
  <si>
    <t>DEO XTREME COOL AVAL 150ML</t>
  </si>
  <si>
    <t>AVAL ANT.ROLL ON FANTASY+50% 75ML</t>
  </si>
  <si>
    <t>DESO.ANT.AVAL.R-ON LADY S.SKIN 50ML</t>
  </si>
  <si>
    <t>DESO. ANTITRA. AVAL R-ON LADY SEN. CAR 50ML</t>
  </si>
  <si>
    <t>DESOD. AVAL DEO XTREME SENSUAL 160ML</t>
  </si>
  <si>
    <t>NIVEA DEO SPRAY STRESS PRO FEM FCO 150 ML - FEMALE</t>
  </si>
  <si>
    <t>NIVEA MEN DEO SPRAY PROT&amp;CARE FCO 150 ML - MALE</t>
  </si>
  <si>
    <t>NIVEA DEO DEEP AMAZONIA MALE SPRAY 150ML -MALE</t>
  </si>
  <si>
    <t>NIVEA DEO ROLL ON PROT&amp;CARE MEN FCO50ML</t>
  </si>
  <si>
    <t>NIVEA DEO STICK STRESS PROTECT 43G WOMAN</t>
  </si>
  <si>
    <t>NDEO SPRAY EXTR ACLARANTE 100ML</t>
  </si>
  <si>
    <t>SPEED STICK ROLL ON COOL NIGHT 24/7 HOMBRE 50ML</t>
  </si>
  <si>
    <t>GILLETE BARRA GEL POWER RUSH 82 GR</t>
  </si>
  <si>
    <t>GILLETE BARRIL GEL POWER BEADS COOL WAVE 62 GR</t>
  </si>
  <si>
    <t>GILLETTE BARRA CLRGEL ANTIBACTERIAL X82GR</t>
  </si>
  <si>
    <t>OLD SPICE BARRA CHAMPION 50GR</t>
  </si>
  <si>
    <t>OLD SPICE BARRA WOLFTHORN 50GR</t>
  </si>
  <si>
    <t>OLD SPICE VIP SPRAY ANTITRANSPIRANTE 150 ML</t>
  </si>
  <si>
    <t>OLD SPICE VIP BARRA 50GR</t>
  </si>
  <si>
    <t>OLD SPICE VIP BARRA ANTITRANSNPIRANTE 50GR</t>
  </si>
  <si>
    <t>OLD SPICE STICK BARRA ANTITRANSPIRANTE LEÑA 50G</t>
  </si>
  <si>
    <t>REXONA W DEO STICK NUTRITIVE 50GR</t>
  </si>
  <si>
    <t>DOVE DEO ROLLON MEN CARE CUIDADO TOTAL 50GR</t>
  </si>
  <si>
    <t>AXE DESD BS ICE CHILL 152ML</t>
  </si>
  <si>
    <t>DESOD. AVAL DEO XTREME ELEGANT 160ML</t>
  </si>
  <si>
    <t>DESOD. AVAL DEO XTREME SEXY 160ML</t>
  </si>
  <si>
    <t xml:space="preserve"> 1519 dias</t>
  </si>
  <si>
    <t>DESOD. AVAL DEO XTREME SPORT 160ML</t>
  </si>
  <si>
    <t>REXONA MEN DEO AER AP V8 150ML PACK</t>
  </si>
  <si>
    <t>NIVEA DEO SPRAY B&amp;W HOMBRE 150 ML</t>
  </si>
  <si>
    <t>DUO PACK DEEP BLACK MALE SPRAY 150 ML</t>
  </si>
  <si>
    <t>DUO PACK INIVISIBLE B&amp;W FEMALE SPRAY 150 ML</t>
  </si>
  <si>
    <t>DUO PACK SENSITIVE PROTEC SPRAY 150 ML</t>
  </si>
  <si>
    <t>NIVEA DEO BARRA INVIS. B&amp;W CLEAR 43 GR</t>
  </si>
  <si>
    <t>NIVEA DEO BARRA SENSIT PROTECT FOR MEN 43 GR</t>
  </si>
  <si>
    <t>NIVEA DEO STICK SILVER PROTECT BARRA 43G</t>
  </si>
  <si>
    <t>NIVEA DEO SPRAY CLEAR INVISIB. B&amp;W SILKY 150ML</t>
  </si>
  <si>
    <t>NIVEA DEO MILK SPRAY SENSITIVE FEMALE 150 ML</t>
  </si>
  <si>
    <t xml:space="preserve"> 740 dias</t>
  </si>
  <si>
    <t>NIVEA DEO MILK SPRAY FRESH FEMALE 150 ML</t>
  </si>
  <si>
    <t xml:space="preserve"> 769 dias</t>
  </si>
  <si>
    <t>NIVEA DEO FRESH SPORT 150ML</t>
  </si>
  <si>
    <t>REXONA W DEO AER AP CLIN CLASSIC 110ML</t>
  </si>
  <si>
    <t>REXONA W DEO STICK AP SPORT 50ML</t>
  </si>
  <si>
    <t>REXONA MEN DEO STICK AP CLINICAL 48GR</t>
  </si>
  <si>
    <t>LADY SPEED STICK ROLL ON POWDER FRESH 50ML</t>
  </si>
  <si>
    <t>SPEED STICK DOUBLE DEFENSE MUJER TUBO 30GR</t>
  </si>
  <si>
    <t>NIVEA DEO SPRAY INV.BLACK&amp;WHITE FEMALE 200ML</t>
  </si>
  <si>
    <t>NIVEA DEO SPRAY INV.BLACK&amp;WHITE MEN  200ML</t>
  </si>
  <si>
    <t>ETIQUET DESODOR.CREMAX 75GR</t>
  </si>
  <si>
    <t>ETIQUET</t>
  </si>
  <si>
    <t>ETIQUET DESODOR.CREMAX 36GR</t>
  </si>
  <si>
    <t>NIVEA BODY ACLARADO NATURAL 250ML</t>
  </si>
  <si>
    <t>NIVEA DEO ROLL ON SILKY 50ML</t>
  </si>
  <si>
    <t>NV DEO MILK ROLL ON FRESH FEMALE 40ML</t>
  </si>
  <si>
    <t>DEO SPEED STICK CLINICAL PRACTITUBE 100G</t>
  </si>
  <si>
    <t>AVAL DEO XTREME ROMANCE SP.12X160ML</t>
  </si>
  <si>
    <t>ETIQUET DEO CREMA MEN 75GRX1UND</t>
  </si>
  <si>
    <t>AXE DEO AER BS EXCITE 150ML</t>
  </si>
  <si>
    <t>NIVEA DEO STICK SENSITIVE HOMBRE BARRA 43GR</t>
  </si>
  <si>
    <t>ADIDAS DEO ANTITRANSP FRESH 48HR 150ML</t>
  </si>
  <si>
    <t>NIVEA BODY EXTRA SECA 400ML</t>
  </si>
  <si>
    <t>NIVEA BODY GOOD BYE CELLULITE 200ML</t>
  </si>
  <si>
    <t>NIVEA BODY PIEL NORMAL 250ML</t>
  </si>
  <si>
    <t xml:space="preserve"> 586 dias</t>
  </si>
  <si>
    <t>NIVEA BODY PIEL SECA 250ML</t>
  </si>
  <si>
    <t>NIVEA BODY REFIRMANTE Q10 PLUS 250ML</t>
  </si>
  <si>
    <t>NIVEA PROTECTOR SOLAR P&amp;G 9 GR</t>
  </si>
  <si>
    <t>DOVE DEO STICK ROSAS 50GR</t>
  </si>
  <si>
    <t>DES.SS MULTIPROTECC GEL X85GR HOMBRE</t>
  </si>
  <si>
    <t>DES.SS MULTIPROTECC BARRAX50GR HOMBRE</t>
  </si>
  <si>
    <t>DES.SS MSS EXTREME ULTRA SPRAY 150ML HOMBRE</t>
  </si>
  <si>
    <t>SPEED STICK AERO X5 MULTI PROTE 150 ML</t>
  </si>
  <si>
    <t>DEO SPEED STICK CLINICAL PRACTITUBE 100GR HOMBRE</t>
  </si>
  <si>
    <t>DESOD LSS DERMA ALOE SPRAY 150ML MUJER</t>
  </si>
  <si>
    <t>GILLETE CLINICAL GEL COOL WAVE 45 GR</t>
  </si>
  <si>
    <t>DOVE DESODORANTE AER MEN CARE CUIDADO TOTAL 89GR</t>
  </si>
  <si>
    <t>ESP/AFE GILL PREST SENSITIVE PIEL SENSIBLE 150 G</t>
  </si>
  <si>
    <t>OLD SPICE DESODORANTE BARRA FRESH  50G</t>
  </si>
  <si>
    <t>SECRET BASE BARRA SHOWER FRESH  48G</t>
  </si>
  <si>
    <t>SECRET</t>
  </si>
  <si>
    <t>SECRET BASE BARRA POWDER FRESH  48G</t>
  </si>
  <si>
    <t>OLD SPICE ROLL ANTITRANSPIRANTE LEÑA 52 ML</t>
  </si>
  <si>
    <t>OLD SPICE BODY SPRAY WOLFTHORN 56ML</t>
  </si>
  <si>
    <t>NIVEA BO-NV CREMA PARA MANOS ANTIARRUGAS Q10 PLUS 75ML</t>
  </si>
  <si>
    <t>DEO SPEED STICK CLINICAL PRACTITUBE 30 HOMBRE</t>
  </si>
  <si>
    <t>DESOD LSS PRACTICREM MUJER 30G</t>
  </si>
  <si>
    <t>MAJA DEO ROLL-ON X 50ML</t>
  </si>
  <si>
    <t>MAJA</t>
  </si>
  <si>
    <t>NDEO ROLL ON EXTR ACLARANTE VIDRIO 40ML</t>
  </si>
  <si>
    <t>NP NIV ESP. DE AFEITAR SENSITIVE 200ML</t>
  </si>
  <si>
    <t>NIVEA CARE CREMA ANTIARRUGAS  50 ML</t>
  </si>
  <si>
    <t>BRUT DEO AEROSOL A/P CLASSIC 48HRS 150ML</t>
  </si>
  <si>
    <t>BRUT DEO AEROSOL A/P SPORT 48 DF 150ML</t>
  </si>
  <si>
    <t>BRUT AEROSOL A/P DEEP BLUE 150ML</t>
  </si>
  <si>
    <t>BRUT DEO AEROSOL A/P XTREME 150ML</t>
  </si>
  <si>
    <t>ANTITRANS AXE COLLISION 48H FRESH PROTECTION 152 ML</t>
  </si>
  <si>
    <t>OLD SPICE DES PURE SPORT 50G</t>
  </si>
  <si>
    <t>AXE DEO STICK DARK TEMPTATION CHOCOLATE  54GR</t>
  </si>
  <si>
    <t>REXONA FW DEO AER AP POW DRY 98ML/58GR</t>
  </si>
  <si>
    <t>REXONA DEO AER MEN ACT MOV148GR</t>
  </si>
  <si>
    <t>REXONA W DEO AER ANTIBACTERIAL INVI PACKX2 150ML</t>
  </si>
  <si>
    <t>OLD SPICE AP BARRA INV ADVENTURE 50GR</t>
  </si>
  <si>
    <t>OLD SPICE DEO SPRAY ADVENTURE 96GR</t>
  </si>
  <si>
    <t>OLD SPICE SPRAY BODY PURE SPORT 150ML</t>
  </si>
  <si>
    <t>AXE DESO SPRAY BS COLLISION X 90 GR</t>
  </si>
  <si>
    <t>AXE DESO SPRAY BS DE TEMP CHOCOLATE X 97 GR</t>
  </si>
  <si>
    <t>AXE DESO SPRAY BS DARK TEMPT X 88 GR</t>
  </si>
  <si>
    <t xml:space="preserve"> 1620 dias</t>
  </si>
  <si>
    <t>DESOD. AVAL DEO XTREME ELEGANT SPRAY 150ML</t>
  </si>
  <si>
    <t>SPRAY D. UNICORNIO DREAMS 200 ML</t>
  </si>
  <si>
    <t>DOVE DEO A. CALENDULA X 87 GR</t>
  </si>
  <si>
    <t>ENJUAGUE BUCAL</t>
  </si>
  <si>
    <t>COLGATE CD TRIPLE EXT BLANCURA 45ML</t>
  </si>
  <si>
    <t>LISTERINE PRO ENCIAS 180 ML</t>
  </si>
  <si>
    <t>LISTERINE</t>
  </si>
  <si>
    <t>LISTERINE ANTICARIES ZERO ALCOHOL 500ML</t>
  </si>
  <si>
    <t>CP ENJ PLAX ICE GLACIAL 250 ML</t>
  </si>
  <si>
    <t>CP ENJUAGUE LUMINOUS 500ML+ 250 ML GRATIS</t>
  </si>
  <si>
    <t>CP ENJUAGUE PLAX S/ALCOHOL 500 + 250 GRATIS</t>
  </si>
  <si>
    <t>COLG ENJUAG PLAX ICE 250ML</t>
  </si>
  <si>
    <t>ENJUAG. DENTO M.GLAC 500ML 12UND</t>
  </si>
  <si>
    <t>ENJUAG. DENTO XTRA COOL 500ML 12UND</t>
  </si>
  <si>
    <t>CP ENJUAGUE TOTAL 12 ANTISARRO 500 ML</t>
  </si>
  <si>
    <t>CP ENJUAGUE TOTAL 12 CLEAN MINT 500 ML</t>
  </si>
  <si>
    <t>ENJUAG. DENTO EUCALIPTO 500ML 12UND</t>
  </si>
  <si>
    <t>ENJUAG. BUCAL DENTO KIDS FRESA 250ML</t>
  </si>
  <si>
    <t>ENJUAGUE BUCAL COLGATE PLAX ICE INFINITE 180ML</t>
  </si>
  <si>
    <t>ENJUAGUE COLGATE PLAX ICE GLACIAL 500 ML + 250 ML</t>
  </si>
  <si>
    <t>ENJUAGUE COLGATE PLAX KIDS MINIONS FRASCO 250 ML</t>
  </si>
  <si>
    <t>LISTERINE COOL MINT ZERO 180ML</t>
  </si>
  <si>
    <t>LISTERINE CONTROL CALCULO ZERO ALCOHOL 180 ML</t>
  </si>
  <si>
    <t>LISTERINE CONTROL CALCULO 500 ML</t>
  </si>
  <si>
    <t>LISTERINE CUIDADO TOTAL 180 ML</t>
  </si>
  <si>
    <t>LISTERINE WHITENING EXTREME 473ML</t>
  </si>
  <si>
    <t>LISTERINE ANTICARIES ZERO ALCOHOL 180ML</t>
  </si>
  <si>
    <t>LISTERINE CUIDADO TOTAL ZERO ALCOHOL180 ML</t>
  </si>
  <si>
    <t>LISTERINE CUIDADO TOTAL X 500 ML</t>
  </si>
  <si>
    <t>LISTERINE TRATAMIENTO CONTROL ZERO X 500 ML</t>
  </si>
  <si>
    <t>LISTERINE CONTROL CALCULO MENTA SUAVE X 180ML</t>
  </si>
  <si>
    <t>CP ENJUAGUE PLAX SIN ALCOHOL X 500 ML</t>
  </si>
  <si>
    <t>COLG ENJUAG PLAX SOFT MINT 250ML</t>
  </si>
  <si>
    <t>ENJUAG. DENTO XTRA MINT 500ML 12UND</t>
  </si>
  <si>
    <t>ENJUAG. DENTO XTRA LYPTUS 500ML 12UND</t>
  </si>
  <si>
    <t>ENJUAG. BUCAL DENTO EUCALIPTO 250ML</t>
  </si>
  <si>
    <t>CP CEPILLO ORTHOGARD CAB ULT COM</t>
  </si>
  <si>
    <t>LISTERINE COOL MINT 500 ML + 180 ML</t>
  </si>
  <si>
    <t>LISTERINE CT 500 ML + 160 ML</t>
  </si>
  <si>
    <t>LISTERINE ANTICARIES ZERO 500 ML + 180 ML</t>
  </si>
  <si>
    <t>LISTERINE TRATAR CONTROL ZERO 180 ML</t>
  </si>
  <si>
    <t>LISTERINE CONTROL CALCULO 500 ML + 180 ML</t>
  </si>
  <si>
    <t>LISTERINE COOL MINT 500 ML</t>
  </si>
  <si>
    <t>LISTERINE WHITENING EXTREME 236ML</t>
  </si>
  <si>
    <t>LISTERINE PRO ENCIAS MENTA X 500ML</t>
  </si>
  <si>
    <t>LISTERINE TOTAL CARE ZERO 500 ML</t>
  </si>
  <si>
    <t>LISTERINE COOL MINT ZERO ALCOHOL 500ML</t>
  </si>
  <si>
    <t>HILO DENTAL</t>
  </si>
  <si>
    <t>COLG HILO DENTAL MENTA 50MT</t>
  </si>
  <si>
    <t>COLG TOTAL HILO DENTAL 25MT</t>
  </si>
  <si>
    <t>ORAL B HILO DENTAL ESSENTTIAL 6X50ML</t>
  </si>
  <si>
    <t>HISOPOS</t>
  </si>
  <si>
    <t>HISOPOS MOMMY &amp; ME X 300 UND</t>
  </si>
  <si>
    <t>HISOPOS MOMMY &amp; ME X 100 UND</t>
  </si>
  <si>
    <t xml:space="preserve"> 654 dias</t>
  </si>
  <si>
    <t>HISOPOS MOMMY &amp; ME X 200 UND</t>
  </si>
  <si>
    <t>HISOPO BAMBOO X100UND (CJ 30DSP 12UND)</t>
  </si>
  <si>
    <t>HILO DENTAL REACH  MENT 50M</t>
  </si>
  <si>
    <t>JHONSON Y JHONSON</t>
  </si>
  <si>
    <t>HISOPOS COTONETES X 75 UND</t>
  </si>
  <si>
    <t>HISOPOS NINET X 200 UND</t>
  </si>
  <si>
    <t>JABONES LIQUIDOS</t>
  </si>
  <si>
    <t>JABON. AVAL LIQ. LAVANDA 400ML 12UND</t>
  </si>
  <si>
    <t>JABON. AVAL LIQ. FRESC. EUCALIPTO 400 ML</t>
  </si>
  <si>
    <t>JABON LIQUIDO MONCLER C/DISPENSADOR CITRICO 360ML</t>
  </si>
  <si>
    <t>JABON. AVAL LIQ.P.ROSAS 400ML 12UND</t>
  </si>
  <si>
    <t>JABON. AVAL LIQ.FRESCO LIMON 400ML</t>
  </si>
  <si>
    <t>JABON. AVAL LIQ.MANZ 400ML 12UND</t>
  </si>
  <si>
    <t>JABON. AVAL LIQ.ANTIB.M.VAIN 400ML 12UND</t>
  </si>
  <si>
    <t>JAB. AVAL LIQ.ANTIB.FRUT.ROJ 400ML 12UND</t>
  </si>
  <si>
    <t>JAB. AVAL LIQ.ANTIB.PAS.CITR 400ML 12UND</t>
  </si>
  <si>
    <t>JAB AVAL LIQ.ANTIB.FRES.EUCAL 800ML</t>
  </si>
  <si>
    <t>JAB AVAL LIQ.ANTIB.LAVANDA FRANCESA 800ML</t>
  </si>
  <si>
    <t>JAB AVAL LIQ.ANTIB.FLOR DE MANZANO 800ML</t>
  </si>
  <si>
    <t>JAB AVAL LIQ.ANTIB.FRUTOS ROJOS 800ML</t>
  </si>
  <si>
    <t>JAB AVAL LIQ.ANTIB.PETALOS DE ROSA 800ML</t>
  </si>
  <si>
    <t>JAB AVAL LIQ.ANTIB.NGICA VAINILLA 800ML</t>
  </si>
  <si>
    <t>JAB AVAL LIQ.ANTIB.FRESCO LIMON 800ML</t>
  </si>
  <si>
    <t>JAB AVAL LIQ.ANTIB.PASION CITRICA 800ML</t>
  </si>
  <si>
    <t>PROTEX JAB LIQ AVENA D/P 500ML</t>
  </si>
  <si>
    <t>JABON LIQUIDO MONCLER C/DISPENSADOR AVENA X 360ML</t>
  </si>
  <si>
    <t>JABON LIQUIDO MONCLER C/DISPENSADOR FRUTOS ROJOS X 360ML</t>
  </si>
  <si>
    <t>JABON LIQUIDO MONCLER C/DISPENSADOR MANZANA X 360ML</t>
  </si>
  <si>
    <t>JABON LIQUIDO KIWI SES 5LT</t>
  </si>
  <si>
    <t>KIWI</t>
  </si>
  <si>
    <t>JABON. AVAL LIQ.COCIN.NARANJ 400ML 12UND</t>
  </si>
  <si>
    <t>JABON. AVAL LIQ.COCIN.LIMO 400ML 12UND</t>
  </si>
  <si>
    <t>JABON. AVAL LIQ. LIMON 400ML</t>
  </si>
  <si>
    <t>JABON. AVAL LIQ.EUCALIPTO 1000ML</t>
  </si>
  <si>
    <t>JABON LIQ. DARYZA CARICIAS FRUTALES X 380ML</t>
  </si>
  <si>
    <t>VIALE JABÓN LIQ FRUTOS EXOT 500ML</t>
  </si>
  <si>
    <t>VIALE</t>
  </si>
  <si>
    <t>VIALE JABÓN LIQ KIDS 500ML</t>
  </si>
  <si>
    <t>VIALE JABÓN LIQ LAVANDA 500ML</t>
  </si>
  <si>
    <t>VIALE JABÓN LIQ MANZANA 500ML</t>
  </si>
  <si>
    <t>VIALE JABÓN LIQ NEUTRO 500ML</t>
  </si>
  <si>
    <t>VIALE JABÓN LIQ TROPICAL 500ML</t>
  </si>
  <si>
    <t>JAB LIQ PROTEX AVENA PUMP 221ML</t>
  </si>
  <si>
    <t>JABON LIQUIDO PLUSBELLE HIDRAT. CREM. 400 ML</t>
  </si>
  <si>
    <t>PLUSBELLE</t>
  </si>
  <si>
    <t>JABON LIQUIDO PLUSBELLE RENOV. DIAR. 400 ML</t>
  </si>
  <si>
    <t>JABON PLUSBELLE ENER. RENOVADORA 125 GR</t>
  </si>
  <si>
    <t>JABON LIQUIDO SPIDERMAN 2D X 300ML</t>
  </si>
  <si>
    <t>JABON LIQUIDO BOB ESPONJA X 300ML</t>
  </si>
  <si>
    <t>JABON LIQUIDO MONCLER C/DISPENSADOR LAVANDA X 360ML</t>
  </si>
  <si>
    <t>JABON LIQUIDO MONCLER C/DISPENSADOR VAINILLA X 360ML</t>
  </si>
  <si>
    <t>JABON LIQUIDO PAW PATROL SKYE 250 ML</t>
  </si>
  <si>
    <t>JABON LIQUIDO PLUSBELLE HUMECTACION NATURAL 400 ML</t>
  </si>
  <si>
    <t>PAÑITOS HUMEDOS</t>
  </si>
  <si>
    <t>LYSOL FLATPACK FRESCURA MARINA X36 UNDS</t>
  </si>
  <si>
    <t>LYSOL</t>
  </si>
  <si>
    <t>PRESERVATIVOS</t>
  </si>
  <si>
    <t>PRESERVATIVO GENTS CLASICO CAJA X 3</t>
  </si>
  <si>
    <t>GENTS</t>
  </si>
  <si>
    <t>PRESERVATIVO GENTS ESPUELAS CAJA X 3</t>
  </si>
  <si>
    <t>PRESERVATIVO GENTS RETARDANTE CAJA X 3</t>
  </si>
  <si>
    <t>PRESERVATIVO GENTS SABOR A MENTA CAJA X 3</t>
  </si>
  <si>
    <t>DUREX ANILLO VIBRADOR</t>
  </si>
  <si>
    <t>DUREX</t>
  </si>
  <si>
    <t>PRESERVATIVO DUREX REAL FEEL  X 3 UND</t>
  </si>
  <si>
    <t xml:space="preserve"> 227 dias</t>
  </si>
  <si>
    <t>PRESERVATIVO GENTS ANATOMICO CAJA X 3</t>
  </si>
  <si>
    <t>PRESERVATIVO GENTS AROS CAJA X 3</t>
  </si>
  <si>
    <t>PRESERVATIVO GENTS SABOR A PLATANO CAJA X 3</t>
  </si>
  <si>
    <t>PRESERVATIVO DUREX CLASICO CAJA X 3 UND</t>
  </si>
  <si>
    <t>PRESERVATIVO DUREX EXTRA SEGURO CAJA X 3 UND</t>
  </si>
  <si>
    <t>PRESERVATIVO DUREX SENSITIVO DELGADO X 3 UND</t>
  </si>
  <si>
    <t>PRESERVATIVO DUREX PLACER PROLONGADO X 3 UND</t>
  </si>
  <si>
    <t>PRESERVATIVO DUREX EXTRA SEGURO SUPEROFERTA X3</t>
  </si>
  <si>
    <t>DUREX CLIMAX MUTUO X3</t>
  </si>
  <si>
    <t>PRESERVATIVO DUREX INVISIBLE X 3 UND</t>
  </si>
  <si>
    <t>PRESERVATIVO DUREX MAXIMO PLACER X 3 UND</t>
  </si>
  <si>
    <t>PRESERVATIVO PIEL CLASICO DISP 24 X 3</t>
  </si>
  <si>
    <t>PIEL</t>
  </si>
  <si>
    <t>PRESERVATIVO PIEL CON AROS DISP 24X3</t>
  </si>
  <si>
    <t>PRESERVATIVO PIEL CON ESPUELAS DISP 24X3</t>
  </si>
  <si>
    <t>PRESERVATIVO PIEL SENSITIVO DISP 24X3</t>
  </si>
  <si>
    <t>PRESERVATIVO PIEL C/RETARDANTE DISP 24X3</t>
  </si>
  <si>
    <t>PRESERVATIVO PIEL FANTASIA CHOCOLATE DISP 24X3</t>
  </si>
  <si>
    <t>PRESERVATIVO PIEL FANTASIA FRESA DISP 24X3</t>
  </si>
  <si>
    <t>LEGEND CLASICO CJ 18DSP 8CJTS 3UND</t>
  </si>
  <si>
    <t>LEGEND RETARDANTE CJ 18DSP  3UND</t>
  </si>
  <si>
    <t>PRESERVATIVO CLASICO LEGEND SENSE CAJA X 3</t>
  </si>
  <si>
    <t>LEGEND</t>
  </si>
  <si>
    <t>PRESERVATIVO DUREX JEANS X 3 UND</t>
  </si>
  <si>
    <t>CONDON PIEL FANTASIA META DS</t>
  </si>
  <si>
    <t>CONDON PIEL DE AROS DS 8X3</t>
  </si>
  <si>
    <t>ZENSEX PRESER CLASSICX3</t>
  </si>
  <si>
    <t>ZENSEX</t>
  </si>
  <si>
    <t>ZENSEX PRESER SUP THIN X3</t>
  </si>
  <si>
    <t>PROTECCION SANITARIA FEMENINA</t>
  </si>
  <si>
    <t>NOSOTRAS NAT ALAS GEL X 42 (DISPENSADOR)</t>
  </si>
  <si>
    <t>NOSOTRAS</t>
  </si>
  <si>
    <t>NOSOTRAS DIARIOS MULTIESTILO X 15</t>
  </si>
  <si>
    <t>NOSOTRAS DIARIOS PH BALANCEADO X 15</t>
  </si>
  <si>
    <t>NOSOTRAS DIARIOS MULTIESTILO X 150</t>
  </si>
  <si>
    <t>NOSOTRAS DIARIOS PH BALANCEADO X 150</t>
  </si>
  <si>
    <t>NOSOTRAS DIARIOS PH BALANCEADO X 120</t>
  </si>
  <si>
    <t>NOSOTRAS INVISIBLE RAPIGEL X 10 UND</t>
  </si>
  <si>
    <t>NOSOTRAS B.NOCHES INVISIBLE RAPISEC X 10</t>
  </si>
  <si>
    <t>NOSOTRAS NAT ALAS TELA GEL X 10</t>
  </si>
  <si>
    <t>NOSOTRAS NAT INVISIBLE CLASICA X 10</t>
  </si>
  <si>
    <t>NOSOTRAS NATURAL B.NOCHES X 10</t>
  </si>
  <si>
    <t>TOALLA FEM. KOTEX NOCTURNA TELA C/ALAS X8</t>
  </si>
  <si>
    <t>KOTEX</t>
  </si>
  <si>
    <t>KOTEX NORMAL AMIGA DISPLAY X 42 DPL</t>
  </si>
  <si>
    <t>NOSOTRAS NATURAL B.NOCHES X 24</t>
  </si>
  <si>
    <t>NOSOTRAS DIARIO PH BALANC 12X60</t>
  </si>
  <si>
    <t>NOSOTRAS DIARIOS MULTIEST 12X60</t>
  </si>
  <si>
    <t>LADYSOFT NORMAL C/ ALAS 10 UND</t>
  </si>
  <si>
    <t>LADY</t>
  </si>
  <si>
    <t>LADYSOFT NOCTURNA CON ALAS 10 UND</t>
  </si>
  <si>
    <t>LADYSOFT</t>
  </si>
  <si>
    <t>LADYSOFT BASICA CON ALAS 10 UND</t>
  </si>
  <si>
    <t>CAREFREE BRISA S/PERFUME 150 UND</t>
  </si>
  <si>
    <t>CAREFREE</t>
  </si>
  <si>
    <t>ALWAYS PROTECCION TOTAL SUAVE DIA C/ALAS 24X8</t>
  </si>
  <si>
    <t>ALWAYS</t>
  </si>
  <si>
    <t>NOSOTRAS TAMPON DIGITAL SUPER X 10 UND</t>
  </si>
  <si>
    <t>NOSOTRAS TAMPON DIGITAL REGULAR X 10 UND</t>
  </si>
  <si>
    <t>NOSOTRAS TAMPON APLICADOR SUPER X 8 UND</t>
  </si>
  <si>
    <t>NOSOTRAS TAMPON APLICADOR REGULAR X 8 UND</t>
  </si>
  <si>
    <t>NOSOTRAS INVISIBLE DESODORANTE X 10</t>
  </si>
  <si>
    <t>NOSOTRAS JABON INTIMO FRESCURA EXTREMA X 200ML</t>
  </si>
  <si>
    <t>NOSOTRAS JABON INTIMO HERBAL X 200ML</t>
  </si>
  <si>
    <t>NOSOTRAS JABON INTIMO SENSITIVE X 200ML</t>
  </si>
  <si>
    <t>NOSOTRAS NORMAL DESODORANTE X 10</t>
  </si>
  <si>
    <t>TOALLA FEM. KOTEX DISCRETA UF TELA X 10</t>
  </si>
  <si>
    <t>TOALLA FEM. KOTEX NORMAL X 10</t>
  </si>
  <si>
    <t>PROTECTOR KOTEX DIA CUIDADO DIARIO X 100UND</t>
  </si>
  <si>
    <t>NOSOTRAS NATURAL INVISIBLE 30 X 8</t>
  </si>
  <si>
    <t>NOSOTRAS NATURAL INVISIBLE MULTIESTILO 12 X10</t>
  </si>
  <si>
    <t>ALWAYS MAXI PROTEC SUAVE 9X32</t>
  </si>
  <si>
    <t>ALWAYS NOCHE SECA 6X32</t>
  </si>
  <si>
    <t xml:space="preserve"> 369 dias</t>
  </si>
  <si>
    <t>ALWAYS NOCHE SUAVE 6X32</t>
  </si>
  <si>
    <t xml:space="preserve"> 366 dias</t>
  </si>
  <si>
    <t>NOSOTRAS NATURAL RESPIRABLE X120</t>
  </si>
  <si>
    <t>NOSOTRAS DIAR NATUR RESP X60</t>
  </si>
  <si>
    <t>NOSOTRAS DIARIOS LARGOS 12 X 50</t>
  </si>
  <si>
    <t>NOSOTRAS DIARIOS LARGOS 12 X 80</t>
  </si>
  <si>
    <t>NOSOTRAS PAÑITOS SENSIT 12X16UND</t>
  </si>
  <si>
    <t>CAREFREE ORIG. PROTEC. C/PERFUME 24X60</t>
  </si>
  <si>
    <t>CAREFREE PROTEC. LARGOS 20X40UND</t>
  </si>
  <si>
    <t>JABON LIQ DELICATA PRO BIO 200ML</t>
  </si>
  <si>
    <t>LACTACYD</t>
  </si>
  <si>
    <t>CAREFREE ORIGINAL S/PERFUME 150 UND</t>
  </si>
  <si>
    <t>TOALLAS HIGIENICAS LADY FREE NOCTURNA TELA ALOE VERA X 10 UND</t>
  </si>
  <si>
    <t>STAYFREE ESP. ULTRADELGADA 12X12 UND</t>
  </si>
  <si>
    <t>STAYFREE</t>
  </si>
  <si>
    <t>STAYFREE NORMAL C/ALAS 12X12 UND</t>
  </si>
  <si>
    <t>ALWAYS ACTIVE ULTRAFINA NOCTUR C/ALAS BOL 8 UND</t>
  </si>
  <si>
    <t>LADYSOFT DELGADA C/ ALAS 10 UND</t>
  </si>
  <si>
    <t>LADYSOFT PROTECT DIARIOS CLASICOS 12X150 UND</t>
  </si>
  <si>
    <t>STAYFREE JUMBO PACK ESPECIAL X 42</t>
  </si>
  <si>
    <t>CAREFREE ORIGINAL C/ PERFUME 40 UND</t>
  </si>
  <si>
    <t>CAREFREE TODOS LOS DIAS S/PERFUME 15 UND</t>
  </si>
  <si>
    <t>TOALLA FEM. KOTEX FITNESS ULTRA FINA DC X 10</t>
  </si>
  <si>
    <t>TOALLA FEM. KOTEX DIA ULTRA/DEL FLEX X15</t>
  </si>
  <si>
    <t>NOSOTRAS TOALLA V-CONFIDENT 24X6 LARGA</t>
  </si>
  <si>
    <t>ALWAYS MAXI PROTEC SECA 9X32</t>
  </si>
  <si>
    <t>CAREFREE PROTECCION MULTIFLEXIBLE 12X150 UND</t>
  </si>
  <si>
    <t>PROTECTOR KOTEX DIA CUIDADO DIARIO X 20UND</t>
  </si>
  <si>
    <t>NOSOT JAB INT AGUA D/ROSAS 10X200ML</t>
  </si>
  <si>
    <t>NOSOTRAS PAÑITO FRESC EXTR 12X16</t>
  </si>
  <si>
    <t>NOSOTRAS PAÑITO HERBAL 12X16</t>
  </si>
  <si>
    <t>NOSOTRAS PLUS RAPISEC 24X10</t>
  </si>
  <si>
    <t>CAREFREE PROTEC. TODOSLOSDIAS 18X30UND</t>
  </si>
  <si>
    <t>JABON LIQ FEMINA PRO BIO 200ML</t>
  </si>
  <si>
    <t>ALWAYS MAXI PROTEC SECA X 8 UND</t>
  </si>
  <si>
    <t>JAB PROTEX INTIMO DELICAT CARE X200ML</t>
  </si>
  <si>
    <t>TOALLAS HIGIENICAS ALWAYS SUAVE NOCTURNAS LARGAS 8 UND</t>
  </si>
  <si>
    <t>TOALLAS HIGIENICAS LADY FREE TELA ALOE VERA X 10 UND</t>
  </si>
  <si>
    <t xml:space="preserve"> 596 dias</t>
  </si>
  <si>
    <t>TOALLAS HIGIENICAS FLEXI ALAS MALLA SECA ALWAYS 8 UND</t>
  </si>
  <si>
    <t>ALWAYS DIARIOS RESPIRABLE X 40 UND</t>
  </si>
  <si>
    <t>ALWAYS PLATINIUN NOCTUR X8 UND</t>
  </si>
  <si>
    <t>PROTECTOR SOLAR</t>
  </si>
  <si>
    <t>OFF EXTRA DURACION X 200ML</t>
  </si>
  <si>
    <t>OFF</t>
  </si>
  <si>
    <t>OFF CREMA FAMILY 200ML</t>
  </si>
  <si>
    <t>OFF CREMA FAMILIAR  X 60GR</t>
  </si>
  <si>
    <t>OFF EXTRA PROTECCION X 165CC</t>
  </si>
  <si>
    <t>OFF AERO FAMILY X 165ML</t>
  </si>
  <si>
    <t>REPELENTE</t>
  </si>
  <si>
    <t>BLOQUEADOR AVAL SUN FPS 50 SP</t>
  </si>
  <si>
    <t>BRONCEADOR SUN FPS 8 AVAL SP 170M</t>
  </si>
  <si>
    <t>TALCOS</t>
  </si>
  <si>
    <t>ISANA ANTITRANSPIRANTE X 150ML</t>
  </si>
  <si>
    <t>ISANA</t>
  </si>
  <si>
    <t>ISANA SPRAY DESODORANTE X 150 ML</t>
  </si>
  <si>
    <t>ISANA TALCO X 240 GR  + TALCO X 60 GR</t>
  </si>
  <si>
    <t>ISANA TALCO MENTOLADO 240+60 GR</t>
  </si>
  <si>
    <t>ISANA TALCO X 60G + TALCO ISANA X 60G</t>
  </si>
  <si>
    <t>ISANA TALCO MENTOLADO 60+60 GR</t>
  </si>
  <si>
    <t>ISANA TALCO X 240 GR  + MEDIAS</t>
  </si>
  <si>
    <t>ISANA TALCO x 140 + CORTAUÑAS</t>
  </si>
  <si>
    <t>PACK TALCO X 140 + DEO X 150ML ISANA</t>
  </si>
  <si>
    <t>REXONA TALCO EFFICIENT 200GR + 55GR</t>
  </si>
  <si>
    <t>REXONA DES TALCO EFFICIENT 200GR</t>
  </si>
  <si>
    <t>ISANA CREMA ANTIDUREZAS X50ML</t>
  </si>
  <si>
    <t>ISANA GEL FRIO PIES Y PIERNAS X150ML</t>
  </si>
  <si>
    <t>REXONA DEO AER AP EFFICI 153ML</t>
  </si>
  <si>
    <t>REXONA TALCO EFFICIENT ANTIBACTERIAL PRO 100GR</t>
  </si>
  <si>
    <t>REXONA TALCO EFFICIENT ANTIBACTERIAL PRO 200GR</t>
  </si>
  <si>
    <t>REXONA TALCO EFFICIENT ORIGINAL 100 GR</t>
  </si>
  <si>
    <t>ISANA TALCO X 60 GR</t>
  </si>
  <si>
    <t>ISANA CREMA ANTIMICOTICA X15 GR</t>
  </si>
  <si>
    <t>ALGODONES</t>
  </si>
  <si>
    <t>CKFALGODÓN PANDS DISCOS X70</t>
  </si>
  <si>
    <t>ZIGZAG</t>
  </si>
  <si>
    <t>CKFALGODÓN HIDRÓFILO ZIGZAG X 100 GR</t>
  </si>
  <si>
    <t>CKFALGODÓN HIDRÓFILO ZIGZAG X 25GR</t>
  </si>
  <si>
    <t>CKFALGODÓN HIDRÓFILO ZIGZAG X 50 GR</t>
  </si>
  <si>
    <t>CKFALGODÓN PANDS DISCOS X30</t>
  </si>
  <si>
    <t>AMBIENTADORES</t>
  </si>
  <si>
    <t>AMBIE. SAPOLIO LAVANDA 360ML</t>
  </si>
  <si>
    <t>AMBIE. SAPOLIO POTPOURRI 360ML</t>
  </si>
  <si>
    <t>AMBIENTADOR SAPOLIO ARULLO DE BB 360 ML</t>
  </si>
  <si>
    <t>AMBIE. SAPOLIO VAINILLA 360ML</t>
  </si>
  <si>
    <t>GLADE GEL HOME ALEGRIA FLORAL 70GR</t>
  </si>
  <si>
    <t>GLADE</t>
  </si>
  <si>
    <t>GLADE GEL HOME LAVANDA 70GR</t>
  </si>
  <si>
    <t>GLADE AE ALEGRIA FLORAL PNY CHERRY 400ML</t>
  </si>
  <si>
    <t>GLADE AE VAINILLA AE 400ML</t>
  </si>
  <si>
    <t>GLADE AE LAVANDA RELAX 400ML</t>
  </si>
  <si>
    <t>GLADE AE MANZANA CANELA 400ML</t>
  </si>
  <si>
    <t>GLADE A SP MANZANA Y CANELA C/APLI 175 GR</t>
  </si>
  <si>
    <t>GLADE A SP MANZANA Y CANELA 175 GR</t>
  </si>
  <si>
    <t>GLADE A SP PARAISO AZUL 175 GR</t>
  </si>
  <si>
    <t>GLADE A SP ALEGRIA FLORAL Y FRUTOS ROJOS 175 GR</t>
  </si>
  <si>
    <t>GLADE A SP VAINILLA 175 GR</t>
  </si>
  <si>
    <t>GLADE VELA MANZANA Y CANELA X 96 GR</t>
  </si>
  <si>
    <t>GLADE VELA MARACUYA Y HAWAIIAN BREEZE X 96 GR</t>
  </si>
  <si>
    <t>GLADE VELA MORA RADIANTE Y FRAMBUESA SILVESTRE X 96 GR</t>
  </si>
  <si>
    <t>GLADE A SP HAWAIIAN REPUESTO 175 GR</t>
  </si>
  <si>
    <t>SAPOLIO PULSO EMAN + RESPT LAVANDA 12 ML</t>
  </si>
  <si>
    <t>GLADE A SP HAWAIIAN BREEZE C/APLICADOR 175 GR</t>
  </si>
  <si>
    <t>GLADE A SP PARAISO AZUL C/APLICADOR 175 GR</t>
  </si>
  <si>
    <t>AW FM APARATO + RPTO LIRIOS DE LUNA/SEDA 250ML</t>
  </si>
  <si>
    <t>AIR WICK</t>
  </si>
  <si>
    <t>PERFUMATIC RPTO LAVANDA SAPOLIO 240ML</t>
  </si>
  <si>
    <t>WC TANQUE AZUL SAP 2UND 45GR</t>
  </si>
  <si>
    <t>WC WATERMATIC AZUL CJ 6UND 110GR</t>
  </si>
  <si>
    <t xml:space="preserve"> 6176 dias</t>
  </si>
  <si>
    <t>AMBIE. SAPOLIO JARDIN DE ROSAS 360ML</t>
  </si>
  <si>
    <t>AMBIE. SAPOLIO FRUTAS FRESCAS 360ML</t>
  </si>
  <si>
    <t>AMBIE. SAPOLIO MANZAN EN FLOR 360ML</t>
  </si>
  <si>
    <t>AMBIE. SAPOLIO BRISA MARINA 360ML</t>
  </si>
  <si>
    <t>AMBIE. SAPOLIO ANTITABACO 360ML</t>
  </si>
  <si>
    <t>AMBIE. SAPOLIO AROMA MANZANA Y CANELA 360ML</t>
  </si>
  <si>
    <t>AMBIE. SAPOLIO AROMAS DE BOSQUE 360ML</t>
  </si>
  <si>
    <t>GLADE AUTOSPORT ACQUA 7M</t>
  </si>
  <si>
    <t>GLADE GEL HOME LIMON 70GR</t>
  </si>
  <si>
    <t>GLADE AE PARAISO AZUL RELAX 400ML</t>
  </si>
  <si>
    <t>GLADE AE HAWAIIAN BREZE 400ML</t>
  </si>
  <si>
    <t>GLADE A SP ALEGRIA FLORAL PNY C/APLICADOR 175 GR</t>
  </si>
  <si>
    <t>OUST FRESCURA CAMPESTRE 400ML</t>
  </si>
  <si>
    <t>OUST</t>
  </si>
  <si>
    <t>GLADE AUTOSPORT NITRO REPUESTO 7M</t>
  </si>
  <si>
    <t>GLADE TOQUE MAQUINA MANZANA Y CANELA + 1 REPST 9 GR</t>
  </si>
  <si>
    <t>PULSO RPTO LAVANDA  SAP CJ 12UND 12ML</t>
  </si>
  <si>
    <t>PULSO RPTO LAVANDA  SAP CJ12 PACK 3UND 12ML</t>
  </si>
  <si>
    <t>GLADE GEL MORA RADIANTE 70GR</t>
  </si>
  <si>
    <t>PULSO EMAN + RPTO P. FLORES 12ML</t>
  </si>
  <si>
    <t>PATO DISCOS ACTIVOS LIMON REPUESTO 38 GR</t>
  </si>
  <si>
    <t>PATO</t>
  </si>
  <si>
    <t>PATO DISCOS ACTIVOS LAVANDA 38 GR</t>
  </si>
  <si>
    <t>PATO DISCOS ACTIVOS BRISA DE MAR REPUESTO 38 GR</t>
  </si>
  <si>
    <t>PATO DISCOS ACTIVOS LAVANDA REPUESTO 38 GR</t>
  </si>
  <si>
    <t>MR MUSCULO TANQUE AZULX3 X120GR</t>
  </si>
  <si>
    <t>MR MUSCULO</t>
  </si>
  <si>
    <t>PATO ADHESIVO LAVANDA X 30GR</t>
  </si>
  <si>
    <t>LYSOL AERO BRISA DE LA MAÑANA 360 ML</t>
  </si>
  <si>
    <t xml:space="preserve"> 1301 dias</t>
  </si>
  <si>
    <t>LYSOL AERO PUREZA DE ALGODÓN X 360 ML</t>
  </si>
  <si>
    <t>LYSOL FLATPACK PODER CITRICO X72 UNDS</t>
  </si>
  <si>
    <t>PULSO RPTO JARDIN ROSAS SAP PACK 3 UND 12 ML</t>
  </si>
  <si>
    <t>LIMPIAMETAL PLATEX 280ML</t>
  </si>
  <si>
    <t>PERFUMATIC RPTO ROSAS SAPOLIO 240ML</t>
  </si>
  <si>
    <t>AMBIE. SAP PERF DISP PROG+RPTO 240ML</t>
  </si>
  <si>
    <t>NEUTRA.OLOR MASCOTA SAPOLIO 360ML</t>
  </si>
  <si>
    <t>PERFUMATIC RPTO ANTITABACO SAPOLIO 240ML</t>
  </si>
  <si>
    <t>PERFUMATIC RPTO POTPOURRI SAPOLIO 240ML</t>
  </si>
  <si>
    <t>GLADE AUTOSPORT NITRO 7M</t>
  </si>
  <si>
    <t>GLADE AUTOSPORT CARRO NUEVO 7M</t>
  </si>
  <si>
    <t>GLADE GEL HOME FLORAL PERFECCION 70GR</t>
  </si>
  <si>
    <t>GLADE ELIMINA OLOR FLORAL 397ML</t>
  </si>
  <si>
    <t>GLADE ELIMINA OLOR FRESCURA CAMPESTRE 397ML</t>
  </si>
  <si>
    <t>OUST FLORAL AIR RDEL 400ML</t>
  </si>
  <si>
    <t>AMBIE. SAP PERFUMATIC DISP COMPUTARI.</t>
  </si>
  <si>
    <t>GLADE ASP MORA RADIANTE REP X175 GR</t>
  </si>
  <si>
    <t>ESPONJA BRILLO SAP.RAPID NEGRO 50GR</t>
  </si>
  <si>
    <t>LIMPIATODO LAVANDA SAPOLIO 648ML</t>
  </si>
  <si>
    <t>PAÑO YA AZUL/BLANCO SAP. 12X4X6</t>
  </si>
  <si>
    <t>PAÑO YA AZUL/BLANCO SAP. X6/8/6</t>
  </si>
  <si>
    <t>LIMPIAMETAL BRONCEX 230ML</t>
  </si>
  <si>
    <t>PULSO REPST POTPURRI SAP 12 ML</t>
  </si>
  <si>
    <t>GLADE AUTOSPORT CITRUS 7M</t>
  </si>
  <si>
    <t>PULSO RPTO JARDIN ROSAS SAP CJ 12UND 12ML</t>
  </si>
  <si>
    <t>AROMATIZADOR SAPOLIO ELEC EMA PLA + RPTO P.FLOR 40ML</t>
  </si>
  <si>
    <t>AROMATIZADOR SAPOLIO ELEC EMA PLA + RPTO J.ROS 40ML</t>
  </si>
  <si>
    <t>AROMATIZADOR SAPOLIO ELEC. REP. A BEBE SAP 40ML</t>
  </si>
  <si>
    <t>AROMATIZADOR SAPOLIO ELEC. REP. J. ROSAS SAP 40ML</t>
  </si>
  <si>
    <t>AROMATIZADOR SAPOLIO ELEC. REP. LAVANDA SAP 40ML</t>
  </si>
  <si>
    <t>AROMATIZADOR SAPOLIO ELEC. REP. P.FLOR SAP. 40ML</t>
  </si>
  <si>
    <t>GLADE A SP ALEGRIA FLORAL PNY CHERRY 175 GR</t>
  </si>
  <si>
    <t>DESINFECTANTE AMB. LAVANDA SAP CJ 12UND 360ML</t>
  </si>
  <si>
    <t>DESINFECTANTE AMB. POTPOURRI SAP CJ 12UND 360ML</t>
  </si>
  <si>
    <t>DESINFECTANTE AMB. F. CITRICA SAP CJ 12UND 360ML</t>
  </si>
  <si>
    <t>DESINFECTANTE AMB. BEBE SAP CJ 12UND 360ML</t>
  </si>
  <si>
    <t>DESINFECTANTE AMB. TRADICIONAL SAP CJ 12UND 360ML</t>
  </si>
  <si>
    <t>PATO DISCOS ACTIVOS BRISA DE MAR 38 GR</t>
  </si>
  <si>
    <t>CLOROX DESINFECTANTE AEROSOL FRESC. DUAL 332 ML</t>
  </si>
  <si>
    <t>CLOROX</t>
  </si>
  <si>
    <t>PATO ADHESIVO BRISA DE MAR X 30GR</t>
  </si>
  <si>
    <t>LYSOL FLATPACK BRISA DE LA MAÑANA X36 UNDS</t>
  </si>
  <si>
    <t>LYSOL FLATPACK PODER CITRICO X36 UNDS</t>
  </si>
  <si>
    <t>GLADE AUTOSPORT ACQUA REPUESTO 7M</t>
  </si>
  <si>
    <t>PULSO RPTO LAVANDA SAP PACK 2 UND 12 ML</t>
  </si>
  <si>
    <t>GLADE AUTOSPORT CARRO NUEVO RESPS 3.2 ML</t>
  </si>
  <si>
    <t>GLADE AE BURBUJAS DE CELEBRACION 400ML</t>
  </si>
  <si>
    <t>AMBIENT DIFUS AQUA DREANS 80ML X2</t>
  </si>
  <si>
    <t>AMBIENT DIFUS MYSTIC GARDEN 80ML X2</t>
  </si>
  <si>
    <t>AMBIENT DIFUS TROPIC PARADAISE 80ML X2</t>
  </si>
  <si>
    <t>AMBIENT DIFUS SWEET TRANQUILITY 80ML X2</t>
  </si>
  <si>
    <t>GEL AMBIENTAD ARMONIA FLORAL X 30GR R:757</t>
  </si>
  <si>
    <t>GEL AMBIENTAD DULCE HOGAR X 30GR R:758</t>
  </si>
  <si>
    <t>GEL AMBIENTAD FRESCURA TROPIC X 30GR R:759</t>
  </si>
  <si>
    <t>GEL AMBIENTAD MAGIA FRUTAL X 30GR R:760</t>
  </si>
  <si>
    <t>GEL AMBIENTAD FULLER CAR X 30GR R:761</t>
  </si>
  <si>
    <t>AROMATIZADOR SAPOLIO ELEC EMA PLA + RPTO LAVANDA 40ML</t>
  </si>
  <si>
    <t>GLADE A SP ALEGRIA FLORAL PNY REPUESTO 175 GR</t>
  </si>
  <si>
    <t>PATO ADHESIVO INODORO CITRICO X 30 GR</t>
  </si>
  <si>
    <t>LIMPIATODO FLORAL SAPOLIO 648ML</t>
  </si>
  <si>
    <t>GLADE TOQUE FU PARAISO AZUL 9 GR</t>
  </si>
  <si>
    <t>AMBIE. SAPOLIO COCO 360ML</t>
  </si>
  <si>
    <t>PAÑO YA VERDE/BLANCO SAP. X3</t>
  </si>
  <si>
    <t>DISPENS. MANZ. Y CANE. + REPUESTO X 21ML</t>
  </si>
  <si>
    <t>DISPENS. ABRAZO DE VAIN. + REPUESTO X 21ML</t>
  </si>
  <si>
    <t>DISPENS. ALEG. FRLO. Y FRUT. ROJOS + REPUEST. X 21ML</t>
  </si>
  <si>
    <t>ABRAZO DE VAIN.  REPUESTO X 21ML</t>
  </si>
  <si>
    <t>MANZANA Y CANELA.  REPUESTO X 21ML</t>
  </si>
  <si>
    <t>ALEGRIA FLORAL Y FRUTOS ROJOS.  REPUESTO X 21ML</t>
  </si>
  <si>
    <t>HAWAIIAN BREEZE.  REPUESTO X 21ML</t>
  </si>
  <si>
    <t>GLADE TOQUE PARAÍSO AZUL PACK X 2 18 GR</t>
  </si>
  <si>
    <t>INSECTICIDAS</t>
  </si>
  <si>
    <t>INSEC. SAPOLIO MATACUCARACH 360ML</t>
  </si>
  <si>
    <t>INSEC. SAPOLIO MATAMOSCA 360ML</t>
  </si>
  <si>
    <t>INSEC. SAPOLIO MATATODO 360ML</t>
  </si>
  <si>
    <t>BAYGON VERDE RASTRERO 360 CC</t>
  </si>
  <si>
    <t>BAYGON</t>
  </si>
  <si>
    <t>BAYGON MOSQUITOS Y MOSCAS 400 ML</t>
  </si>
  <si>
    <t>TOKAI INSECTICIDA SPRAY X 400ML</t>
  </si>
  <si>
    <t>INSEC. MAX RAID MATACUCARACH 400ML</t>
  </si>
  <si>
    <t>RAID</t>
  </si>
  <si>
    <t>INSEC. RAID AEROSOL ACCION TOTAL 400ML</t>
  </si>
  <si>
    <t>INSEC. RAID DOBLE ACCION 400ML</t>
  </si>
  <si>
    <t>INSEC. RAID ELIMINA VOLADORES 400ML</t>
  </si>
  <si>
    <t>ESPIRAL TOKAI</t>
  </si>
  <si>
    <t>RAID 45 NIGHT REPSTO RFLL 33CC LIQUIDO</t>
  </si>
  <si>
    <t>RAID PASTILLA MAQ.FU 4X12</t>
  </si>
  <si>
    <t>INSEC. RAID SAFER AEROSOL  400ML</t>
  </si>
  <si>
    <t>INSEC. SAPOLIO MATAACAROS 360ML</t>
  </si>
  <si>
    <t>INSEC. SAPOLIO MATAPULGAS 360ML</t>
  </si>
  <si>
    <t>ELEC. ZANCUDOS EMANADOR+PASTILLA SAPOLIO</t>
  </si>
  <si>
    <t>BAYGON ESPIRALES X 12 UND</t>
  </si>
  <si>
    <t>INSEC. RAID MATA PULGAS &amp; GARRAPATAS AEROSOL 335GR</t>
  </si>
  <si>
    <t>INSEC. RAID MATA HORMIGA&amp;ARAÑA 400GR</t>
  </si>
  <si>
    <t>INSEC. RAID MULTI NO PERJUDICA PLANTAS 339GR</t>
  </si>
  <si>
    <t>RAID PASTILLA REP 12 PASTILLA</t>
  </si>
  <si>
    <t>RAID PASTILLA REPUESTO 24GR</t>
  </si>
  <si>
    <t>BAYGON VERDE LIQUIDO INSECT RASTRERO Y VOLADORES 480ML</t>
  </si>
  <si>
    <t>SUPER GLUE TOKAI 200 GOTAS (CJ 30DSP 12UND)</t>
  </si>
  <si>
    <t>INSEC. SAPOLIO CASA&amp;JARDIN 360ML</t>
  </si>
  <si>
    <t>INSEC. SAPOLIO MATAPOLILLAS 360ML</t>
  </si>
  <si>
    <t xml:space="preserve"> 656 dias</t>
  </si>
  <si>
    <t>INSEC. SAPOLIO MATATERMITAS 360ML</t>
  </si>
  <si>
    <t>ELEC. ZANCUDOS LIQ. RPTO SAPOLIO 40 ML</t>
  </si>
  <si>
    <t>RAID 45 NOCHE 1 ELECTR 33CC LIQUIDO</t>
  </si>
  <si>
    <t>RAID MAX TRAMPA 32 GR</t>
  </si>
  <si>
    <t>RAID PASTILLA M REP 12X24 UND + U ELECTRICA HEASTER</t>
  </si>
  <si>
    <t>VELAS LLANAS TOKAI PACK X 10 UND</t>
  </si>
  <si>
    <t>INSEC. SAPOLIO MATATODO CONTROL X 360 ML</t>
  </si>
  <si>
    <t>JABONES DE TOCADOR</t>
  </si>
  <si>
    <t>HENO PRAVIA JABON ORIGINAL X 150 GR</t>
  </si>
  <si>
    <t>HENO PRAVIA</t>
  </si>
  <si>
    <t>HENO PRAVIA COLONIA X 1000ML + 33%GRATIS</t>
  </si>
  <si>
    <t>CP JABON PROTEX AVENA TRIPACK 110 GR</t>
  </si>
  <si>
    <t>JABON PROTEX LIMPIEZA PROF PACK 4X75G</t>
  </si>
  <si>
    <t>JABON PROTEX AVENA 75 G</t>
  </si>
  <si>
    <t xml:space="preserve"> 335 dias</t>
  </si>
  <si>
    <t>JABON PROTEX AVENA 120 G</t>
  </si>
  <si>
    <t>JABON CAMAY CLASICO 85GR</t>
  </si>
  <si>
    <t>CAMAY</t>
  </si>
  <si>
    <t>DOVE JAB BLANCO 90gr</t>
  </si>
  <si>
    <t>DOVE JAB LECHE DE COCO 90gr</t>
  </si>
  <si>
    <t>DOVE JAB MICELAR ANTI STRESS 90gr</t>
  </si>
  <si>
    <t>DOVE JAB KARITE Y VAIN 90GR</t>
  </si>
  <si>
    <t>HENO PRAVIA JABON X 85GR</t>
  </si>
  <si>
    <t>HENO PRAVIA JABON HIDRATANTE X 150GR</t>
  </si>
  <si>
    <t xml:space="preserve"> 414 dias</t>
  </si>
  <si>
    <t>HENO PRAVIA JABON ANTIBACTERIAL X 150GR</t>
  </si>
  <si>
    <t>CP JABON PROTEX FRESH 75 GR</t>
  </si>
  <si>
    <t>JABON SPA PREMIUM REFRESCANTE 115 GR</t>
  </si>
  <si>
    <t>SPA</t>
  </si>
  <si>
    <t>JABON SPA PREMIUM RADIANTE 75 GR</t>
  </si>
  <si>
    <t>JABON SPA PREMIUM RADIANTE 130 GR</t>
  </si>
  <si>
    <t>JABON SPA PREMIUM EXFOLIANTE 75 GR</t>
  </si>
  <si>
    <t>JABON SPA PREMIUM REFRESCANTE PEPINO Y MENTA 75 GR</t>
  </si>
  <si>
    <t>MONCLER ANTIBACTERIAL AVENA 3PACK X 145GR</t>
  </si>
  <si>
    <t>MONCLER ANTIBACTERIAL MICELAR HIDRATANTE 3PACK X 145GR</t>
  </si>
  <si>
    <t>MONCLER AZUL REFRESCANTE GRANDE 3PACK X 145GR</t>
  </si>
  <si>
    <t>MONCLER BLANCO HUMECTANTE 3PACK X 145GR</t>
  </si>
  <si>
    <t>MONCLER MORADO NUTRI-CARE 3PACK  X 145GR</t>
  </si>
  <si>
    <t>MONCLER ROSADO RADIANTE 3PACK X 145GR</t>
  </si>
  <si>
    <t>MONCLER AMARILLO ENERGIA 3PACK  X 145GR</t>
  </si>
  <si>
    <t>COLONIA DRAGONBALL 175ML</t>
  </si>
  <si>
    <t>DOVE JAB BLANCO 3 X 90GR</t>
  </si>
  <si>
    <t>DOVE JAB REVIGORIZANTE 3 X 90GR</t>
  </si>
  <si>
    <t>DOVE JAB CUIDA PROTEGE BEAUTY 3 X 90GR</t>
  </si>
  <si>
    <t>NEKO JAB AVENA 75 GR</t>
  </si>
  <si>
    <t>NEKO</t>
  </si>
  <si>
    <t>NEKO JABON ALOE X125GR</t>
  </si>
  <si>
    <t>NEKO JABON EXTRAPROTECCION X125GR</t>
  </si>
  <si>
    <t>NEKO JABON FRESH 125 GR</t>
  </si>
  <si>
    <t>JABON PROTEX LIMPIEZA PROFUNDA 75gr</t>
  </si>
  <si>
    <t>JABON PROTEX HERBAL ANTIBACTERIAL 120gr</t>
  </si>
  <si>
    <t>JABON PALMOL INTENSA RENOVACION GRANADA 120GR</t>
  </si>
  <si>
    <t>PALMOLIVE</t>
  </si>
  <si>
    <t>JABON PALMOL SENSACION HUMEC.OLIVA Y ALOE 120GR</t>
  </si>
  <si>
    <t>JABON PALMOL SENSACION PURIFICANTE CARBON 120GR</t>
  </si>
  <si>
    <t>JB JABON GLICERINA X 80 GR</t>
  </si>
  <si>
    <t>JABON BARRA REPARADORA AVENA PACK X3 110GR</t>
  </si>
  <si>
    <t>JABON DE TOCADOR AVAL LIMPI HIDRATANTE 120GR</t>
  </si>
  <si>
    <t>REXONA JAB ANTIBAC BAMBOO 3X120GR</t>
  </si>
  <si>
    <t>REXONA JAB ANTIBAC LIMPIEZA PROFUNDA 3X120GR</t>
  </si>
  <si>
    <t>JB ACEITE ORIGINAL300ML</t>
  </si>
  <si>
    <t>JB SHAMPOO FRAGANCIA PROLONGADA X750ML</t>
  </si>
  <si>
    <t>JABON GLICI ALOE VERA 90 G</t>
  </si>
  <si>
    <t>GLICI</t>
  </si>
  <si>
    <t>JABON GLICI NATURAL 150 G</t>
  </si>
  <si>
    <t>JABON GLICI ALGAS 150 G</t>
  </si>
  <si>
    <t>JABON GLICI MIEL DE ABEJA 150 G</t>
  </si>
  <si>
    <t>JABON PROTEX DUO PROTECT 3X110G</t>
  </si>
  <si>
    <t>JABON PROTEX LIMPIEZA PROF TRIPK 110</t>
  </si>
  <si>
    <t>JABON PROTEX LIMP.PROFUNDA 200GR</t>
  </si>
  <si>
    <t>CAMAY JAB. CLASICO C/GLICE 24*3*125GR TRIP.</t>
  </si>
  <si>
    <t>CAMAY JAB. JASMIN 24*3*125GR TRIP.</t>
  </si>
  <si>
    <t>LACA EXTRA FIRME AVAL 12X300ML</t>
  </si>
  <si>
    <t>JABON PROTEX PRO MACADAM TRIPACK 110GR</t>
  </si>
  <si>
    <t>JABON ANTIBACTERIAL AVENA DERMEX PACK 3 UNID 110 GR</t>
  </si>
  <si>
    <t>DERMEX</t>
  </si>
  <si>
    <t>REXONA JAB ANTIBACTERIAL FRESH 84GR</t>
  </si>
  <si>
    <t>REXONA JABON ANTIBAC. FRESH PACK  3X120GR</t>
  </si>
  <si>
    <t>JABON PROTEX PACK X 6 X  120G</t>
  </si>
  <si>
    <t>JABON PROTEX  TS HERBAL X 110 GR</t>
  </si>
  <si>
    <t>JABON PROTEX ANTIBACTERIAL AVENA 110G</t>
  </si>
  <si>
    <t>JABON PROTEX ANTI MACADAMIA 110 G</t>
  </si>
  <si>
    <t>JABON PROTEX MEN SPORT 110GR</t>
  </si>
  <si>
    <t>DOVE JABON RITUAL ENERGIZANTE 16X3 90GR</t>
  </si>
  <si>
    <t>CAMAY JAB JASMIN 85gr</t>
  </si>
  <si>
    <t xml:space="preserve"> 387 dias</t>
  </si>
  <si>
    <t>CAMAY JAB ROSAS FRANCESAS 85gr</t>
  </si>
  <si>
    <t xml:space="preserve"> 359 dias</t>
  </si>
  <si>
    <t>CAMAY JAB CLASICO C/GLICERINA 125GR</t>
  </si>
  <si>
    <t>CAMAY JAB JASMIN C/GLICERINA 125GR</t>
  </si>
  <si>
    <t xml:space="preserve"> 631 dias</t>
  </si>
  <si>
    <t>CAMAY JAB ROSAS FRANCESAS 125gr</t>
  </si>
  <si>
    <t xml:space="preserve"> 401 dias</t>
  </si>
  <si>
    <t>DOVE MEN JAB CLEAN COMF 90gr</t>
  </si>
  <si>
    <t>PROTEX ANTI PIMPLES JABON FACIAL 85GR</t>
  </si>
  <si>
    <t>CP JABON PALMOLIVE SENC.HUMEC. OLIVA Y ALOE 75 GR</t>
  </si>
  <si>
    <t xml:space="preserve"> 915 dias</t>
  </si>
  <si>
    <t>JABON PALMOLIVE  COCO Y ALGODON 125G</t>
  </si>
  <si>
    <t>CP JABON PALMOLIVE AVEN AZUC TRIPK 120G</t>
  </si>
  <si>
    <t>JABON SPA HIDRATACION FABULOSA 115 GR</t>
  </si>
  <si>
    <t>CP JABON PALMOLIVE AVENA AZUCAR MORENA 120G</t>
  </si>
  <si>
    <t>MONCLER ANTIBACTERIAL AVENA X 145GR</t>
  </si>
  <si>
    <t>MONCLER ANTIBACTERIAL MICELAR HIDRATANTE  X 145GR</t>
  </si>
  <si>
    <t>MONCLER AZUL REFRESCANTE GRANDE  X 145GR</t>
  </si>
  <si>
    <t>MONCLER JABON LIQUIDO EN GEL NEUTRO X 350 ML</t>
  </si>
  <si>
    <t>MONCLER BLANCO HUMECTANTE X 145GR</t>
  </si>
  <si>
    <t>MONCLER MORADO NUTRI-CARE X 145GR</t>
  </si>
  <si>
    <t>MONCLER AMARILLO ENERGIA X 145GR</t>
  </si>
  <si>
    <t>MONCLER ROSADO RADIANTE X 145GR</t>
  </si>
  <si>
    <t>JABON LIQUIDO LOL 300 ML</t>
  </si>
  <si>
    <t>CP JABON PALMOLIVE CARBON 3X120G</t>
  </si>
  <si>
    <t xml:space="preserve"> 449 dias</t>
  </si>
  <si>
    <t>HENO PRAVIA COLONIA X 250 ML</t>
  </si>
  <si>
    <t>DOVE JAB RITUAL ENERGIZANTE MATCHA 90GR</t>
  </si>
  <si>
    <t>NEKO JAB ALOE VERA PAN 75 GR</t>
  </si>
  <si>
    <t>NEKO JAB EXTRA PROTECCION 75 GR</t>
  </si>
  <si>
    <t>NEKO JAB EXTRA SUAVE 75 GR</t>
  </si>
  <si>
    <t>NEKO JABON EXTRASUAVE X125GR</t>
  </si>
  <si>
    <t>NEKO JABON FRESH 75 GR</t>
  </si>
  <si>
    <t>JABON BABY DR. ZAIDMAN DE GLICERINA 80 ML</t>
  </si>
  <si>
    <t>JABON BABY DR. ZAIDMAN DE AVENA 80 ML</t>
  </si>
  <si>
    <t>JABON BABY DR. ZAIDMAN EXTRA SUAVE 80 ML</t>
  </si>
  <si>
    <t>JABON PROTEX COMPLETE12 75gr</t>
  </si>
  <si>
    <t>JABON PALMOL OLIVA Y ALOE 75gr</t>
  </si>
  <si>
    <t>JABON PALMOL AVENA&amp;AZUCAR 75gr</t>
  </si>
  <si>
    <t>JB JABON ANTES DORMIR 75 GR</t>
  </si>
  <si>
    <t>JB JABON AVENA 75GR</t>
  </si>
  <si>
    <t>JB JABON CREMOSO ORIGINAL 75 GR</t>
  </si>
  <si>
    <t>BELNARTUR JABON ANTIBACTERIAL X 150GR</t>
  </si>
  <si>
    <t>BELNATUR</t>
  </si>
  <si>
    <t>JABON BARRA ORIGINAL PACK X3 110GR</t>
  </si>
  <si>
    <t>JABON ADULTO BARRA ILUMINADORA PACK X3 110GR</t>
  </si>
  <si>
    <t>JABON BARRA REMUEVE BACTERIAS PACK X3 110GR</t>
  </si>
  <si>
    <t>JABON BARRA REFRESCANTE UVA VERDE PACK X3 110GR</t>
  </si>
  <si>
    <t>JABON BARRA ROSAS Y SANDALO PACK X3 110GR</t>
  </si>
  <si>
    <t>JABON BARRA RENOVADORA GRANADA PACK X3 110GR</t>
  </si>
  <si>
    <t>JABON DE TOCADOR AVAL AVENA NUTRITIVA 120GR</t>
  </si>
  <si>
    <t>JABON DE TOCADOR AVAL FRESCO NATURAL 120GR</t>
  </si>
  <si>
    <t>JABON NIVEA TRIPACK AVENA 3X90 GR</t>
  </si>
  <si>
    <t>REXONA JAB BAMBOO FRESH 84GR</t>
  </si>
  <si>
    <t xml:space="preserve"> 457 dias</t>
  </si>
  <si>
    <t>REXONA JAB MEN ACTIVE 84GR</t>
  </si>
  <si>
    <t>REXONA JAB ANTIBACTERIAL ALOE 84GR</t>
  </si>
  <si>
    <t>REXONA JAB ANTIBACTERIAL  84GR</t>
  </si>
  <si>
    <t>REXONA JAB DE TOCADOR ANTIBAC AVENA 120GR</t>
  </si>
  <si>
    <t>REXONA JAB ANTIBAC AVENA 3X120GR</t>
  </si>
  <si>
    <t>NIVEA JABON CREME CARE 75 GR</t>
  </si>
  <si>
    <t>JABON DE GLICERINA NINET 90 GR</t>
  </si>
  <si>
    <t>JABON GLICI NATURAL 90 G</t>
  </si>
  <si>
    <t>JABON GLICI BEBE 90 G</t>
  </si>
  <si>
    <t>JABON GLICI MIEL DE ABEJA 90 G</t>
  </si>
  <si>
    <t>JABON GLICI ANTIBACTERIAL 90 G</t>
  </si>
  <si>
    <t>JABON GLICI HENO  90 G</t>
  </si>
  <si>
    <t>JABON GLICI ALGAS 90 G</t>
  </si>
  <si>
    <t>JABON GLICI ANTIBACTERIAL 150 G</t>
  </si>
  <si>
    <t>JABON GLICI BEBE 150 G</t>
  </si>
  <si>
    <t>JABON GLICI ALOE VERA 150 G</t>
  </si>
  <si>
    <t>HENO COL 250ML + JAB ORIGINAL 85</t>
  </si>
  <si>
    <t>JABON PROTEX PRO HIDRATA TRIPACK 110G</t>
  </si>
  <si>
    <t>COLONIA MOSTER HIGH 250 ML</t>
  </si>
  <si>
    <t>JB BAÑO LIQUIDO LIBRE DE GERMENES X 400ML</t>
  </si>
  <si>
    <t>JABON PROTEX ANTIBACTERIAL LIMPROF 110GR</t>
  </si>
  <si>
    <t>JAB.PALMOLIVE  FRUT BOS/CO TRIPK 120G</t>
  </si>
  <si>
    <t>BELNARTUR JABON GLICERINA NATURAL X 90 GR</t>
  </si>
  <si>
    <t>BELNARTUR JABON GLICERINA BABY X 90 GR</t>
  </si>
  <si>
    <t>BELNARTUR JABON GLICERIN MIEL DE AVEJA X 90 GR</t>
  </si>
  <si>
    <t>BELNARTUR JABON GLICERINA BACTERIN X 90 GR</t>
  </si>
  <si>
    <t>BELNARTUR JABON GLICERINA ALOE VERA X 90 GR</t>
  </si>
  <si>
    <t>JABON PROTEX DUO PROTECT X110G</t>
  </si>
  <si>
    <t>JABON PALMOLIVE CHARCOAL PACK 6 X 120GR</t>
  </si>
  <si>
    <t>JABON PALMOLIVE SANDIA &amp; LYCHEEE 100 GR</t>
  </si>
  <si>
    <t>JABON ANTIBACTERIAL DERMEX  LIMPIEZA PROFUNDA PACK 3 UNID 110 GR</t>
  </si>
  <si>
    <t>JABON DE GLICERINA PACK 3 UND  NINET 90 GR</t>
  </si>
  <si>
    <t>DOVE JABON MIX PACK 3 X 90GR</t>
  </si>
  <si>
    <t>DOVE JABON PROTEGE CUIDA BEAUTY BAR  90GR</t>
  </si>
  <si>
    <t>JABON PALMOLIVE AVENA Y AZUCAR PACK 6 X 120GR</t>
  </si>
  <si>
    <t>MONCLER AZUL REFRESCANTE X 110GR</t>
  </si>
  <si>
    <t>MONCLER AMARILLO ENERGIA X 110GR</t>
  </si>
  <si>
    <t>MONCLER MORADO NUTRI-CARE X 110GR</t>
  </si>
  <si>
    <t>MONCLER ROSADO RADIANTE X 110GR</t>
  </si>
  <si>
    <t>CP JABON PALMOLIVE ALOE OLIV TRIPK 120 G</t>
  </si>
  <si>
    <t>JABON PROTEX FRESH ANTIBACTERIAL 110G</t>
  </si>
  <si>
    <t>JABON PROTE CHARCOAL X 75 GR</t>
  </si>
  <si>
    <t>JABON PROTE CHARCOAL DETOX TRIPACK 110 GR</t>
  </si>
  <si>
    <t>JABON PROTE CARBON ACTIVADO DETOX 110GR</t>
  </si>
  <si>
    <t>CRISI JABON NEUTRO X 100 GR</t>
  </si>
  <si>
    <t>CRISI</t>
  </si>
  <si>
    <t>CRISI JABON ALGAS MARINAS EXF 125 GR</t>
  </si>
  <si>
    <t>CRISI JABON AVENA X125 GR</t>
  </si>
  <si>
    <t>CRISI JABON CONCHA NACAR X 125GR</t>
  </si>
  <si>
    <t>CRISI JABON JALEA REAL ANTI EDAD 125GR</t>
  </si>
  <si>
    <t>JABON PROTEX AVENA Y AZUCAR 75G</t>
  </si>
  <si>
    <t>JABON F. CREMOSO YOGURT Y MIEL X 400ML</t>
  </si>
  <si>
    <t>JABON F. CREMOSO MANTECA KARITE X 400ML</t>
  </si>
  <si>
    <t>JABON F. CREMOSO ANTIB MANT-KARITE X 400ML</t>
  </si>
  <si>
    <t>BELNARTUR JABON GLICERINA RUDA X 90 GR</t>
  </si>
  <si>
    <t>DOVE MEN JABÓN EXTRA FRESH X 90GR</t>
  </si>
  <si>
    <t>JABON SPA PREMIUM REFRESCANTE 75 GR</t>
  </si>
  <si>
    <t>JABON SPA PREMIUN ESFOLIANTE  X 115GR</t>
  </si>
  <si>
    <t xml:space="preserve"> 15273 dias</t>
  </si>
  <si>
    <t>NEKO JABON EXTRPROTEC PACKX4 75GR</t>
  </si>
  <si>
    <t>JABON BARRA ALOE PACK X3 110GR</t>
  </si>
  <si>
    <t>DOVE MEN JABÓN LECHE DE COCO PACK X3  X 90GR</t>
  </si>
  <si>
    <t>DOVE JAB REVIGORIZANTE 90GR</t>
  </si>
  <si>
    <t xml:space="preserve"> 1680 dias</t>
  </si>
  <si>
    <t>DOVE MEN JAB SPORTS CARE X 90</t>
  </si>
  <si>
    <t xml:space="preserve"> 2909 dias</t>
  </si>
  <si>
    <t>JB JABON CREMOSO HUMECTANTE X 110 GR</t>
  </si>
  <si>
    <t>LIMPIAMUEBLES Y CERAS</t>
  </si>
  <si>
    <t>LUSTRAMUEBLE PRIDE NATURAL AEROSOL X 400ML</t>
  </si>
  <si>
    <t>PRIDE</t>
  </si>
  <si>
    <t xml:space="preserve"> 638 dias</t>
  </si>
  <si>
    <t>LUSTRAMUEBLE PRIDE LIMON AEROSOL X 400ML</t>
  </si>
  <si>
    <t>LUSTRAMUEBLE PREMIO CREMA LAVANDA 280ML</t>
  </si>
  <si>
    <t>PREMIO</t>
  </si>
  <si>
    <t>LUSTRAMUEBLE LIMON PREMIO 360 ML</t>
  </si>
  <si>
    <t>SILICONA LAVANDA AUTO SAPOLIO  360ML</t>
  </si>
  <si>
    <t>SILICONA CHERRY AUTO SAPOLIO 360ML</t>
  </si>
  <si>
    <t>SILICONA AUTO PUMP SAPOLIO  250ML</t>
  </si>
  <si>
    <t>CERA EMPERATRIZ PASTA ROJA 300 ML</t>
  </si>
  <si>
    <t>EMPERATRIZ</t>
  </si>
  <si>
    <t>LIMPIATAPIZ AUTO SAPOLIO 650 ML</t>
  </si>
  <si>
    <t>PAÑO ABSORVENTE MULTIUSOS AMARILLOS X 20 UND</t>
  </si>
  <si>
    <t>DKASA</t>
  </si>
  <si>
    <t>PAÑOS DKASA ABSORBENTE 4UND</t>
  </si>
  <si>
    <t>LUSTRAMUEBLE PREMIO CREMA LIMON 280ML</t>
  </si>
  <si>
    <t>LUSTRAMUEBLE PREMIO CUBRE RASGUÑOS 280ML</t>
  </si>
  <si>
    <t>LUSTRAMUEBLE PREMIO ACEITE FORMULA 280ML</t>
  </si>
  <si>
    <t>PREMIO LUSTRAMUEBLE LAVANDA SP CJ 12UND 360ML</t>
  </si>
  <si>
    <t>LIMPIADOR CREMOSO SAPOLIO 750 GR</t>
  </si>
  <si>
    <t>SILICONA SAPOLIO 360 ML + CERA AUTO 200 GR</t>
  </si>
  <si>
    <t>SILICONA AUTO PROTECTORA GT SAP  650ML</t>
  </si>
  <si>
    <t>KIT SILICONA AERO 420 ML</t>
  </si>
  <si>
    <t>KIT</t>
  </si>
  <si>
    <t>CERA EMPERATRIZ LIQUIDA ROJA 300 ML</t>
  </si>
  <si>
    <t>CERA EMPERATRIZ LIQUIDA AMARILLA 300 ML</t>
  </si>
  <si>
    <t>CERA EMPERATRIZ PASTA AMARILLA 300 ML</t>
  </si>
  <si>
    <t>CERA SAPOLIO PASTA ROJA 300ML</t>
  </si>
  <si>
    <t>CERA SAPOLIO PASTA NEUTRAL 300ML</t>
  </si>
  <si>
    <t xml:space="preserve"> 232 dias</t>
  </si>
  <si>
    <t>CERA SAPOLIO PASTA NEGRA 300ML</t>
  </si>
  <si>
    <t>CERA SAPOLIO AL AGUA LAVANDA 300ML</t>
  </si>
  <si>
    <t>CERA SAPOLIO AUTOBR.AMARILLO 300ML</t>
  </si>
  <si>
    <t>CERA SAPOLIO AUTOBR.ROJA 300ML</t>
  </si>
  <si>
    <t>CERA SAPOLIO AUTOBRILLANTE NEUTRAL 300ML</t>
  </si>
  <si>
    <t>CERA SAPOLIO PASTA AMARILLA 300ML</t>
  </si>
  <si>
    <t>CERA SAPOLIO PASTA VERDE 300ML</t>
  </si>
  <si>
    <t>CERA SAPOLIO AUTOBR.NEGRA 300ML</t>
  </si>
  <si>
    <t>ÑA PANCHA LIMPIADOR ABRASIVO EN POLVO X 450GR</t>
  </si>
  <si>
    <t>ÑA PANCHA</t>
  </si>
  <si>
    <t>ÑA PANCHA SACAGRASA DOYPACK 450 ML</t>
  </si>
  <si>
    <t>LIMPIADOR TUB. POLVO COCINA SAPOLIO 450 GR</t>
  </si>
  <si>
    <t>LIMPIADOR REP. POLVO COCINA SAPOLIO 450 GR</t>
  </si>
  <si>
    <t>LEJIA (HIPOCLORITO DE SODIO 5.0%) DARYZA X 3.8 LT</t>
  </si>
  <si>
    <t>LAVAVAJILLA PASTA ÑA PANCHA LIMON 800GR</t>
  </si>
  <si>
    <t>PAÑO ABS/LIMPIAMAX'S 24 ROLLOS*25HJS</t>
  </si>
  <si>
    <t>LIMPIAMAX</t>
  </si>
  <si>
    <t>PAÑO ABS/LIMPIAMAX'S 24 ROLLOS*40HJS</t>
  </si>
  <si>
    <t>RENOVADOR PRIDE AMBAR Y ARGAN AERO X 400 ML</t>
  </si>
  <si>
    <t>PAÑOS DKASA ABSORBENTE 8UND</t>
  </si>
  <si>
    <t>CERA LIQUIDA SAPOLIO AUTO 500 ML</t>
  </si>
  <si>
    <t>PAPELERIA</t>
  </si>
  <si>
    <t>PAPEL TOALLA ELITE MEGARROLLO ROJO</t>
  </si>
  <si>
    <t>ELITE</t>
  </si>
  <si>
    <t>SERVILLETA ELITE DOBLADA BLANCA 6 X 100</t>
  </si>
  <si>
    <t>PAPEL TOALLA ELITE MEGARROLLO ROJO 6X2</t>
  </si>
  <si>
    <t>PAPEL TOALLA NOVA DH MEGARROLLO CLASICO X12</t>
  </si>
  <si>
    <t>NOVA</t>
  </si>
  <si>
    <t>PAPEL TOALLA NOVA DH MEGARROLLO CLASICO 6X2</t>
  </si>
  <si>
    <t>PH HIGIENOL DOBLE HOJA X 4 UND</t>
  </si>
  <si>
    <t>HIGIENOL</t>
  </si>
  <si>
    <t>PH ELITE DOBLE HOJA X 24 UND</t>
  </si>
  <si>
    <t>PH ELITE DOBLE HOJA C/ ALOE VERA X 24 UND</t>
  </si>
  <si>
    <t>PH ELITE PLUS DOBLE HOJA X 24 UND</t>
  </si>
  <si>
    <t>PH ELITE DUO DOBLE HOJA X 6 UND</t>
  </si>
  <si>
    <t>PH NOBLE X 24 UND</t>
  </si>
  <si>
    <t>NOBLE</t>
  </si>
  <si>
    <t>PH ELITE ULTRA DOBLE HOJA X 24 UND</t>
  </si>
  <si>
    <t>PH NOBLE PREMIUM X 4 UND / 40 METROS</t>
  </si>
  <si>
    <t>PH ELITE NATURAL DOBLE HOJA X 4 UND</t>
  </si>
  <si>
    <t>PAPEL HIGIENICO SUAVE CUIDADO COMPLETO X 40UND</t>
  </si>
  <si>
    <t>SUAVE</t>
  </si>
  <si>
    <t>PAPEL HIGIENICO SUAVE CUIDADO COMPLETO 2P X 6UND</t>
  </si>
  <si>
    <t>PH PARACAS BLACK DOBLE HOJA X 4 UND / 40 METROS</t>
  </si>
  <si>
    <t>PARACAS</t>
  </si>
  <si>
    <t>PH ELITE PREMIUM TRIPLE HOJA X 24 UND</t>
  </si>
  <si>
    <t>PAPEL HIGIENICO AZTECA PASION 4X6</t>
  </si>
  <si>
    <t>AZTECA</t>
  </si>
  <si>
    <t>PH ELITE DOBLE HOJA X 40 UND</t>
  </si>
  <si>
    <t>PH ELITE DOBLE HOJA X 4 UND</t>
  </si>
  <si>
    <t>PH ELITE DOBLE HOJA X 6 UND</t>
  </si>
  <si>
    <t>PAPEL TOALLA SCOTT DURAMAX 1X58</t>
  </si>
  <si>
    <t>SCOTT</t>
  </si>
  <si>
    <t>PAPEL TOALLA SCOTT MULITUSO 2 X 100</t>
  </si>
  <si>
    <t>PAPEL HIGIENICO SUAVE CUIDADO COMPLETO VERDE X 24</t>
  </si>
  <si>
    <t>PAPEL TOALLA SCOTT MULITUSO X1 X 110</t>
  </si>
  <si>
    <t>PH ELITE CLASICO DOBLE HOJA X 40 UND</t>
  </si>
  <si>
    <t>PH NOBLE AHORRO PLUS X 4 UND</t>
  </si>
  <si>
    <t>PAPEL HIGIENICO SUAVE  RINDEMAX 2PL X12 UND</t>
  </si>
  <si>
    <t>PAPEL HIGIENICO SUAVE DH CUIDADO COMPLETO 2PL X 4NP</t>
  </si>
  <si>
    <t>PH SUAVERINDE MR GOLD X4</t>
  </si>
  <si>
    <t>PAPEL HIGIENICO SUAVE RESISTEMAX X4 UND</t>
  </si>
  <si>
    <t>PH HIGIENOL SUPER DH 4X6</t>
  </si>
  <si>
    <t>PAPEL HIGIENICO SUAVE RESISTEMAX 40 UND</t>
  </si>
  <si>
    <t>PH ELITE CLASSIC DOBLE HOJA X 24 UND</t>
  </si>
  <si>
    <t>SERVILLETA ELITE CORTADA X 200</t>
  </si>
  <si>
    <t>SERVILLETA ELITE PRACTICA 12 X 100</t>
  </si>
  <si>
    <t>PAPEL HIGIENICO NOBLE DOBLE HOJA MORADO 12X4</t>
  </si>
  <si>
    <t>PH ELITE DUO DOBLE HOJA X 4 UND</t>
  </si>
  <si>
    <t>PAPEL HIGIENICO SUAVE EV. DOBLE HOJA 2PL(R)</t>
  </si>
  <si>
    <t>SERVILLETA SCOTT SUPER. ABS. X 100 DOB.</t>
  </si>
  <si>
    <t>PAPEL HIGIENICO SUAVE RESISTENTE MAX X 2 UND(R)</t>
  </si>
  <si>
    <t>FACIAL KLEENEX ORIG. CUBO 32X1X60 RUNWAY</t>
  </si>
  <si>
    <t>KLEENEX</t>
  </si>
  <si>
    <t>LIDER PAPEL TOHALLA MEGA ROLLO PQTE *12UNIDAD</t>
  </si>
  <si>
    <t>LIDER</t>
  </si>
  <si>
    <t>PH PARACAS BL DH GOF ROJO X 40 UND</t>
  </si>
  <si>
    <t>PAPEL TOALLA PARACAS ROLLAZO BLACK PQT X 12UND</t>
  </si>
  <si>
    <t>PH PARACAS CELESTE DOBLE HOJA X 4 UND</t>
  </si>
  <si>
    <t>SERVILLETA ELITE CORTADA 15 CM X 1000(R)</t>
  </si>
  <si>
    <t>PAPEL HIGIENICO NOBLE EXTRA DH 10X2 PIRAMIDAL</t>
  </si>
  <si>
    <t>PAPEL HIGIENICO NOBLE DOBLE HOJA PREMIUM 10X2</t>
  </si>
  <si>
    <t>SERVILLETA NOVA CORTADA 15X200</t>
  </si>
  <si>
    <t>PAPEL HIGIENICO NOBLE DOBLE HOJA MORADO 10X2</t>
  </si>
  <si>
    <t>SERVILLETA NOVA DOBLADA 12X100</t>
  </si>
  <si>
    <t>PAPEL HIGIENICO SUAVE RINDEMAX X 40</t>
  </si>
  <si>
    <t>FACIAL KLEENEX ORIG. POCKET 36X4X10 SWE RW</t>
  </si>
  <si>
    <t>PAPEL TOALLA SCOTT DURAMAX X 1X116</t>
  </si>
  <si>
    <t>FACIAL KLEENEX ORIG. JUNIOR 36X1X 50 RUNW</t>
  </si>
  <si>
    <t xml:space="preserve"> 517 dias</t>
  </si>
  <si>
    <t>PAPEL HIGIENICO SUAVE RINDEMAX NARANJA 2P X 24</t>
  </si>
  <si>
    <t>PAPEL HIGIENICO SUAVE DOBLA RINDEMAX HOJA 2PL X 4 NP</t>
  </si>
  <si>
    <t>PAPEL HIGIENICO NOBLE DOBLE HOJA MORADO PK2(R)</t>
  </si>
  <si>
    <t>SERVILLETA SCOTT PRACTICAS CORTADAS X 200</t>
  </si>
  <si>
    <t>PAPEL HIGIENICO NOBLE DOBLE HOJA PREMIUM X 2 UND</t>
  </si>
  <si>
    <t>PAPEL HIGIENICO NOBLE EXTRA DH X 2 PIRAMIDAL VERDE</t>
  </si>
  <si>
    <t>PAPEL HIGIENICO AZTECA FACCIO CELESTE 24X2</t>
  </si>
  <si>
    <t>PH PARACAS BL DH GOF ROJO 4X6(R)</t>
  </si>
  <si>
    <t>PAPEL TOALLA NOVA DH BASICA X16-14M</t>
  </si>
  <si>
    <t>SERVILLETA  RENDIPEL CORTADA 5X1200 (R)</t>
  </si>
  <si>
    <t>REDIPEL</t>
  </si>
  <si>
    <t>PH PARACAS PETALOS BL DH GOF PQT 10 PACK 2 UND(R)</t>
  </si>
  <si>
    <t>PAPEL HIGIENICO REDIPELL 60 METROS X 8 ROLLOS (R)</t>
  </si>
  <si>
    <t>PAÑUELOS ELITE PACK DE 8 UNIDADES</t>
  </si>
  <si>
    <t>SERV ELITE DOBLADA EN 4 UNA HOJA DE 100UND 30X30CM</t>
  </si>
  <si>
    <t>PAÑUELOS ELITE PROFESSIONAL EN CAJA X 60 UNID</t>
  </si>
  <si>
    <t>PAPEL TOALLA SUPE CLASICA X 1</t>
  </si>
  <si>
    <t>SUPER</t>
  </si>
  <si>
    <t>PAPEL HIGIENICO NOBLE DH AHORRO PLUS 6X4</t>
  </si>
  <si>
    <t>PLASTICOS DE COCINA/MESA</t>
  </si>
  <si>
    <t>PAPEL ALUMINIO FOIL 10MTX 0.30MM</t>
  </si>
  <si>
    <t>FOIL</t>
  </si>
  <si>
    <t>ROLLO DE PAPEL ALUMINIO DOMESTICO FRESHEE 9 MTS X 30CM</t>
  </si>
  <si>
    <t>FRESHEE</t>
  </si>
  <si>
    <t>PAPEL ALUMINIO DIAFANO 8MTX 0.30MM</t>
  </si>
  <si>
    <t>DIAFANO</t>
  </si>
  <si>
    <t>PAPEL ALUMINIO DIAFANO 10MTX300MM</t>
  </si>
  <si>
    <t>PAPEL ALUMINIO BETTER VALUE X25CT</t>
  </si>
  <si>
    <t>BETTER VALUE</t>
  </si>
  <si>
    <t>BATEA VARIOS COLORES</t>
  </si>
  <si>
    <t>PAPEL ALUMINIO FOIL 5MTX 300MM</t>
  </si>
  <si>
    <t>PAPEL ALUMINIO CRISLI X 8 MT X 300 MM</t>
  </si>
  <si>
    <t>CRISLI</t>
  </si>
  <si>
    <t>PAPEL ALUMINIO VALTORS 5 MTS</t>
  </si>
  <si>
    <t>VALTORS</t>
  </si>
  <si>
    <t>LAVADO;MANTENIMIENTO Y OTROS</t>
  </si>
  <si>
    <t>ACCESORIOS DE LIMPIEZA</t>
  </si>
  <si>
    <t>BOLSA P/BASURA VTX 20X30CM 30L 50UND ROLLO</t>
  </si>
  <si>
    <t>VIRUTEX</t>
  </si>
  <si>
    <t>BOLSA P/BASURA C/FAJA VTX 60X60CM 35L PRO 25UND ROLLO</t>
  </si>
  <si>
    <t>ESPONJA VIRUTEX MULTIUSO ANATOMICA X4</t>
  </si>
  <si>
    <t>PAÑO VIRUTEX ESPONJA X 4U CLASICA</t>
  </si>
  <si>
    <t>PAÑO VIRUTEX ESPONJA X 12 CLASICA</t>
  </si>
  <si>
    <t>PAÑO VIRUTEX ABSORBENTE MULT.4X3 CLASICA</t>
  </si>
  <si>
    <t>PAÑO VIRUTEX ABSORBENTE X8 CLASICA</t>
  </si>
  <si>
    <t>PAÑO VIRUTEX PARA PISO C/OJAL X3 CLASICA</t>
  </si>
  <si>
    <t>PAÑO VIRUTEX MICROFIBRA TRADICIONAL X4 UND</t>
  </si>
  <si>
    <t>PASTILLA VIRUTEX BAÑO X3 LAVANDA CLASICA</t>
  </si>
  <si>
    <t>TRAPEADOR PROLIMSO TWIST</t>
  </si>
  <si>
    <t>PROLIMSO</t>
  </si>
  <si>
    <t>TRAPEADOR PROLIMSO ROLLITO GRANDE</t>
  </si>
  <si>
    <t>TRAPEADOR PROLIMSO ROLLITO MEDIANO</t>
  </si>
  <si>
    <t>CEPILLO PROLIMSO CORPORAL</t>
  </si>
  <si>
    <t>SET PROLIMSO REYNA C/MANGO METALICO</t>
  </si>
  <si>
    <t>BOLSA P/BASURA TACHITOS 26X40-75L X 50 UND</t>
  </si>
  <si>
    <t>ESCOBA CASERITA MANG/METAL</t>
  </si>
  <si>
    <t>BOLSAS P/BASURA C/FAJA PRO 50X60 25LTSX25UNDROLLO</t>
  </si>
  <si>
    <t>BOLSA P/BASURA TACHITO 26X40 -75LX10 UND</t>
  </si>
  <si>
    <t>CESTO DE ROPA FLORENTINA</t>
  </si>
  <si>
    <t>DAYR</t>
  </si>
  <si>
    <t>TRAPEADOR MAGIC TWIS MOP 360° MED</t>
  </si>
  <si>
    <t>COLGADOR ADULTO / PRIMERA</t>
  </si>
  <si>
    <t>TAPETE DE PISO MIXTURA NIÑOS 40X60CM</t>
  </si>
  <si>
    <t>SET SWING TRAPEADOR AUTOMATICO PROLIMSO</t>
  </si>
  <si>
    <t>BOLSAS P/BASURA NEGRA X10UN VIRUTEX 35L PLANAS</t>
  </si>
  <si>
    <t>BOLSAS P/BASURA NEGRA X10UN VIRUTEX 75L PLANAS</t>
  </si>
  <si>
    <t xml:space="preserve"> 211 dias</t>
  </si>
  <si>
    <t>BOLSAS P/BASURA NEGRA X 10UN VIRUTEX 140L PLANAS</t>
  </si>
  <si>
    <t>BOLSA P/ BASURA ROLLO 65x70 10u - VIRUTEX 50L</t>
  </si>
  <si>
    <t>ESCOBA INTERIORES MULTIUSO VIRUTEX</t>
  </si>
  <si>
    <t>ESCOBA DALIA VIRUTEX MIX CT</t>
  </si>
  <si>
    <t>ESCOBA VIRUTEX LA GRANDAZA CT</t>
  </si>
  <si>
    <t xml:space="preserve"> 573 dias</t>
  </si>
  <si>
    <t>PALO REUTILIZABLE VIRUTEX MIX  (ROJO, VERDE, AZUL, MORADO)</t>
  </si>
  <si>
    <t>ESCOBA LA PODEROSA+ RECOGEDOR VIRUTEX</t>
  </si>
  <si>
    <t>ESPONJA LISA X3+1 COBRE VIRUTEX</t>
  </si>
  <si>
    <t>ESPONJA VIRUTEX SPUNITA 3X2 CLASICA</t>
  </si>
  <si>
    <t>GUANTE VIRUTEX MULTIUSO S CLASICA</t>
  </si>
  <si>
    <t>GUANTE VIRUTEX BAÑO Y LAVANDERIA M - CREATIVA</t>
  </si>
  <si>
    <t>GUANTE VIRUTEX BAÑO Y LAVANDERIA L - CREATIVA</t>
  </si>
  <si>
    <t>PAÑO DE LIMPIEZA VIRUTEX MULTIUSO X3 CLASICA</t>
  </si>
  <si>
    <t>PAÑO DE LIMPIEZA VIRUTEX MULTIUSOX6 CLASICA</t>
  </si>
  <si>
    <t>PAÑO VIRUTEX TRADICIONAL X 20 CT</t>
  </si>
  <si>
    <t>PASTILLA VIRUTEX BAÑO X1 PINO CLASICA</t>
  </si>
  <si>
    <t>PASTILLA VIRUTEX BAÑO X1 LAVANDA CLASICA</t>
  </si>
  <si>
    <t>PASTILLA VIRUTEX BAÑO X2 PINO CLASICA</t>
  </si>
  <si>
    <t>PASTILLA VIRUTEX BAÑO X2 LAVANDA CLASICA</t>
  </si>
  <si>
    <t>TRAPERO VIRUTEX ULTRA ABSORBENTE SIMPLE C/OJAL</t>
  </si>
  <si>
    <t>PAÑO VIRUTEX PARA PISO CON OJAL CLASICA</t>
  </si>
  <si>
    <t>TRAPERO VIRUTEX ALGODÓN SIMPLE C/OJAL 50X50</t>
  </si>
  <si>
    <t>TRAPERO VIRUTEX ALGODÓN DOBLE C/OJAL 45X50</t>
  </si>
  <si>
    <t>RECOGEDOR VIRUTEX ECOLOGICO</t>
  </si>
  <si>
    <t>ESCOBILLA VIRUTEX LIMPIA SANITARIO C/BASE</t>
  </si>
  <si>
    <t>MAGO PADS VIRUTEX S/JABON X6 BOLSA</t>
  </si>
  <si>
    <t>TOALLA VIRUTEX DESENGRASANTE NARANJA 35UND</t>
  </si>
  <si>
    <t>TOALLA VIRUTEX DESINFECTANTE BAÑO FRESH 35UND</t>
  </si>
  <si>
    <t>PAÑO VIRUTEX MICROFIBRA COLOR ROJO X5</t>
  </si>
  <si>
    <t>DESATORADOR DE BAÑO SAPOLIO 1893 ML</t>
  </si>
  <si>
    <t>SACAGRASA SAPOLIO NARANJA 650 ML</t>
  </si>
  <si>
    <t>SACAGRASA SAPOLIO LIMON 650 ML</t>
  </si>
  <si>
    <t>DKL LIMPIAVIDRIOS C/ATOMIZADOR 650ML</t>
  </si>
  <si>
    <t>PAÑO ABSORBENTE AMARILLO SAPOLIO 4/5/8</t>
  </si>
  <si>
    <t>ESPONJA SAPOLIO SALVAUÑAS VERDE</t>
  </si>
  <si>
    <t>VANISH GEL MULTIUSOS ROSA GALON 3785 ML</t>
  </si>
  <si>
    <t>VANISH</t>
  </si>
  <si>
    <t>HUDE ESCOBILLA PLANCHA COLORES</t>
  </si>
  <si>
    <t>HUDE</t>
  </si>
  <si>
    <t>HUDE HISOPO ESTRELLA DE BAÑO COLORES</t>
  </si>
  <si>
    <t>BOLSAS P/BASURA C/FAJA 65X100 15ROLLO</t>
  </si>
  <si>
    <t>BOLSA P/BASURA C/FAJA VTX 90X120CM 18L PRO 10UND ROLLO</t>
  </si>
  <si>
    <t>GUANTE TRADICIONAL VIRUTEX NARANJO MEDIANO</t>
  </si>
  <si>
    <t>MOPA ALGODON # 16 CLASICA</t>
  </si>
  <si>
    <t>MOPA VIRUTEX PLANA MICROFIBRA 45CM CREATIVA</t>
  </si>
  <si>
    <t>RECOGEDOR PROLIMSO ECONOMICO(LORITO) V/COLORES</t>
  </si>
  <si>
    <t>PALO PROLIMSO FORRADO</t>
  </si>
  <si>
    <t>BANCO PROLIMSO CHELITA</t>
  </si>
  <si>
    <t>SET PROLIMSO ECO REYNA C/MANGO METALICO</t>
  </si>
  <si>
    <t>ESPONJA SAPOLIO CLASICO VERDE X 3 UND</t>
  </si>
  <si>
    <t>ESCOBA MARGARITO MANGO DE METAL</t>
  </si>
  <si>
    <t>ESCOBA MIGUELON MANGO DE METAL</t>
  </si>
  <si>
    <t>ESCOBA SUPER CASERA MANG/METAL</t>
  </si>
  <si>
    <t>ESCOBA CHELITA MANG/METAL</t>
  </si>
  <si>
    <t>ESCOBA TIUNA MANG/METAL</t>
  </si>
  <si>
    <t>ESCOBILLA BALDEADOR C/JEBE MANG/METAL</t>
  </si>
  <si>
    <t>HISOPO REDONDO CON BASE X 24</t>
  </si>
  <si>
    <t>JALADOR DE AGUA DE 40 CM MANG/METAL</t>
  </si>
  <si>
    <t>ESPONJA LISA COBRE X2 VIRUTEX</t>
  </si>
  <si>
    <t>ESCOBILLON ERIZO C/MANGO EXPANDIBLE</t>
  </si>
  <si>
    <t>MASCOTITA 11 LT PAPELERA</t>
  </si>
  <si>
    <t>BANCO NIÑO PROLIMSO</t>
  </si>
  <si>
    <t>ESCOBITA PARA AUTO MANITO</t>
  </si>
  <si>
    <t>ESPONJA SALVAUÑAS AZUL SAP CJ 6PQT 48UND</t>
  </si>
  <si>
    <t>CESTO ROPA (COLORES SURTIDO Y MORO)X12</t>
  </si>
  <si>
    <t>ESCOBA LORITO LA PATRONA</t>
  </si>
  <si>
    <t>BANQUITO MAGICO PLEGABLE NIÑO</t>
  </si>
  <si>
    <t>DESATORADOR LIMPI/SANI MAXIMO CON BASE</t>
  </si>
  <si>
    <t>ESCOBILLON SUPER ITALIANA</t>
  </si>
  <si>
    <t>ESCOBILLON VENECIA PISO DELICADO/ TUB/METAL</t>
  </si>
  <si>
    <t>ESCOBILLON GAROTA /PISO EXTERIOR</t>
  </si>
  <si>
    <t>LIMPIAVIDRIOS  D/LUXE X20CM TUB/TELESCOP</t>
  </si>
  <si>
    <t>COLGADOR NIÑOS / PRIMERA</t>
  </si>
  <si>
    <t>TAPETE WELCOME MOD/NUBE38X58CM PVC T/FEL</t>
  </si>
  <si>
    <t>PISOS DE JEBE NACIONAL -CHICO 51CMX33 CM</t>
  </si>
  <si>
    <t>TAPETE BIENVENIDOS MEDIA LUNA 40X60CM</t>
  </si>
  <si>
    <t>TAPETE MOD/PIECITO 40X60CM</t>
  </si>
  <si>
    <t>SET DE BAÑO LUXURY X3 PZAS</t>
  </si>
  <si>
    <t>BATH MAT OVALADO - BAÑO ABO-202</t>
  </si>
  <si>
    <t xml:space="preserve"> 291 dias</t>
  </si>
  <si>
    <t>BOLSA P/BASURA 20X30-30LT X 10UND TACHITOS</t>
  </si>
  <si>
    <t>LIMPIAHORNOS SAPOLIO SP 360ML</t>
  </si>
  <si>
    <t>TRAPEADOR PROLIMSO MOPA DE ALGODON 250 GR</t>
  </si>
  <si>
    <t>PAPELERA MAGALY #18 METAL PPX0300ME</t>
  </si>
  <si>
    <t>UTILITARIO CUDRADO C/TAPA UTX001000</t>
  </si>
  <si>
    <t>VANISH GEL PINK X 900ML + 450ML</t>
  </si>
  <si>
    <t>VANISH GEL WHITE X 900ML + 450ML</t>
  </si>
  <si>
    <t>ESCOBA GORDITA PROLIMSO CON MANGO METALICO</t>
  </si>
  <si>
    <t>PAÑO SECADOR UTENSILIOS 35X50CM</t>
  </si>
  <si>
    <t>BOLSA X C/FJ 100X13 240LT 10UND</t>
  </si>
  <si>
    <t>BOLSA P/BASURA 50X60-25LT X 10UND TACHITOS</t>
  </si>
  <si>
    <t>BOLSA P/ BASURA VTX 50X55CM 18L 10UND ROLLO</t>
  </si>
  <si>
    <t>BOLSA P/ BASURA ROLLO 50X70 10u - VIRUTEX 30L</t>
  </si>
  <si>
    <t>ESCOBA PODEROSA CLASICA (C) VIRUTEX</t>
  </si>
  <si>
    <t>ESCOBA PISO DELICADO VIRUTEX (C)</t>
  </si>
  <si>
    <t>GUANTE VIRUTEX CONVENIENTE L CLASICA</t>
  </si>
  <si>
    <t>GUANTE VIRUTEX CONVENIENTE M CLASICA</t>
  </si>
  <si>
    <t>GUANTE VIRUTEX MULTIUSO M CLASICA</t>
  </si>
  <si>
    <t>RPTO MOPA REDONDA ALGODÓN RECICLADA-CLASICA</t>
  </si>
  <si>
    <t>RPTO VIRUTEX MOPA MICROFIBRA ULTRA ABS.- CREATIVA</t>
  </si>
  <si>
    <t>MOPA VIRUTEX REDONDA MICROFIBRA PABILO - CREATIVA</t>
  </si>
  <si>
    <t>RPTO MOPA VIRUTEX REDONDA SINTÉTICA EXT-CLASICA</t>
  </si>
  <si>
    <t>TRAPERO VIRUTEX MICROFIBRA 50X60 ABRASIVO</t>
  </si>
  <si>
    <t>TRAPERO VIRUTEX MICROFIBRA 50X60 ABSORBENTE</t>
  </si>
  <si>
    <t>PAÑO VIRUTEX PARA PISO CLÁSICA</t>
  </si>
  <si>
    <t>LIMPIAVIDRIO VIRUTEX MANGO 40CM CLASICA</t>
  </si>
  <si>
    <t>RECOGEDOR VIRUTEX C/PALA REFORZADA CLASICA</t>
  </si>
  <si>
    <t>RECOGEDOR VIRUTEX ECONOMICO COLOR CLASICA (C )</t>
  </si>
  <si>
    <t>ESCOBILLA VIRUTEX MULTIUSO ECONOMICA CLASICA</t>
  </si>
  <si>
    <t>ESCOBILLA VIRUTEX PARA ROPA FIBRA SUAVE</t>
  </si>
  <si>
    <t>ESCOBILLA VIRUTEX PLANCHA VTX</t>
  </si>
  <si>
    <t>BOTADOR DE AGUA VIRUTEX 40 CM CLASICA</t>
  </si>
  <si>
    <t>TOALLAS LIMPIADORASVIDRIO 35U - EASY CLEAN</t>
  </si>
  <si>
    <t>TOALLA VIRUTEX DESINFECTANTE MULT LIMON 35UND</t>
  </si>
  <si>
    <t>TOALLA VIRUTEX DESINFECTANTE LIMON X24</t>
  </si>
  <si>
    <t>PAÑO VIRUTEX MICROFIBRA COLOR AMARILLO X5</t>
  </si>
  <si>
    <t>PAÑO VIRUTEX MICROFIBRA COLOR AZUL X5</t>
  </si>
  <si>
    <t>PAÑO VIRUTEX MICROFIBRA COLOR VERDE X5</t>
  </si>
  <si>
    <t>SAPOLIO LAVAV. NARANJA 6X900G</t>
  </si>
  <si>
    <t>DESATORADOR DE COCINA SAPOLIO 980 ML</t>
  </si>
  <si>
    <t>DESATORADOR DE BAÑO SAPOLIO 980 ML</t>
  </si>
  <si>
    <t>DESATORADOR DE COCINA SAPOLIO 1893 ML</t>
  </si>
  <si>
    <t>SACAGRASA SAPOLIO NARANJA 500 ML</t>
  </si>
  <si>
    <t>SACAGRASA SAPOLIO LIMON 500 ML</t>
  </si>
  <si>
    <t>ANTIHONGO SAPOLIO 650 ML</t>
  </si>
  <si>
    <t>ESPONJA SAPOLIO FIBRA VERDE</t>
  </si>
  <si>
    <t>FIBRA VERDE SAPOLIO X6UND./4/12</t>
  </si>
  <si>
    <t>ESPONJA LIMPIAMAX DOBLE USO X 12 PZS</t>
  </si>
  <si>
    <t>GUANTE VIRUTEX CONVENIENTE S CLASICA</t>
  </si>
  <si>
    <t>DKL SACAGRASA C/ATOMIZADOR 650 ML</t>
  </si>
  <si>
    <t>PAÑO YA AZUL/BLANCO SAPOLIO X 3/16/6</t>
  </si>
  <si>
    <t>PAÑO VIRUTEX ABSORBENTE TRADICIONAL</t>
  </si>
  <si>
    <t>PISO LAMINADO 4 LT + PAÑO SUPER PRACTICO DKASA</t>
  </si>
  <si>
    <t>VANISH GEL MULTIUSO ROSA DOYPACK 450 ML</t>
  </si>
  <si>
    <t>VANISH GEL BLANCO TOTAL DOYPACK 450 ML</t>
  </si>
  <si>
    <t>EASY OFF CRISTAL DOYPACK 500 ML</t>
  </si>
  <si>
    <t>EASY OFF</t>
  </si>
  <si>
    <t>EASY OFF CRISTAL C/ ALCOHOL DOY PACK 500 ML</t>
  </si>
  <si>
    <t>EASY OFF BANG COCINA DOYPACK LIMON 500 ML</t>
  </si>
  <si>
    <t>HUDE HISOPO LUNA</t>
  </si>
  <si>
    <t>HUDE ESCOBILLA ÑUSTA COLORES</t>
  </si>
  <si>
    <t>HUDE SET ECO + BALDE + TRAPEADOR COLOR 10LT</t>
  </si>
  <si>
    <t>HUDE TRAPEADOR PERIFERICO + PALO METAL</t>
  </si>
  <si>
    <t>HUDE TRAPEADOR PERIFERICO + PALO METAL 13LT</t>
  </si>
  <si>
    <t>LYSOL FLOOR LAVENDER 800ML</t>
  </si>
  <si>
    <t>EASY-OFF</t>
  </si>
  <si>
    <t>BALDE 13LT +ESCURRIDOR+MOPA CLASICA</t>
  </si>
  <si>
    <t>GUANTE PROFESIONAL VIRUTEX CALIBRE 25 S</t>
  </si>
  <si>
    <t>GUANTE TRADICIONAL VIRUTEX NARANJO PEQUEÑO</t>
  </si>
  <si>
    <t>GUANTE TRADICIONAL VIRUTEX NARANJO GRANDE</t>
  </si>
  <si>
    <t>RPTO MOPA DE ALGODON #16 CLASICA</t>
  </si>
  <si>
    <t>COLGADOR PROLIMSO COLORES</t>
  </si>
  <si>
    <t>EASY OFF BANG MULTIUSOS DOYPACK 500ML</t>
  </si>
  <si>
    <t>BOLSA P/BASURA VIRUTEX 20X30CM30L 10UND ROLLO</t>
  </si>
  <si>
    <t>PAPELERA AUTOMÁTICA DANUBIO #16 PPX049000</t>
  </si>
  <si>
    <t>RECOGEDOR  MUNI PROLIMSO C/FILETE GOMA</t>
  </si>
  <si>
    <t>ESCOBA LORITO REYNA PVC</t>
  </si>
  <si>
    <t>MOPA DE ALGODON 300 /MANGO METAL</t>
  </si>
  <si>
    <t>ESPONJA SAPOLIO FIBRA VERDE X2</t>
  </si>
  <si>
    <t>ESCOBILLA CHAVITO</t>
  </si>
  <si>
    <t>ESCOBILLA LA 20PUNTOS</t>
  </si>
  <si>
    <t>ESCOBILLON INSTITUCION/#30 P/DELICADO</t>
  </si>
  <si>
    <t>RASTRILLO METALX22 DIENT/ACEROX280GR</t>
  </si>
  <si>
    <t>BATH MAT OVALADO - BAÑO ABO-204</t>
  </si>
  <si>
    <t>PAÑO YES MULTIUSO PACK X 3 UND</t>
  </si>
  <si>
    <t>YES</t>
  </si>
  <si>
    <t>LIMPIADOR INOD. FP PINO VERDE SAPOLIO 450 ML</t>
  </si>
  <si>
    <t>LIMPIADOR INOD. FP LIMON AMARILLO SAPOLIO 450 ML</t>
  </si>
  <si>
    <t>CABEZAL PROLIMSO MOPA DE ALGODON 250 GR</t>
  </si>
  <si>
    <t>PAPELERA MAGALY #20 METAL PPX0500ME</t>
  </si>
  <si>
    <t>ESCOBILLA DE ROPA / ASA</t>
  </si>
  <si>
    <t>ESCOBILLA DE ROPA / CINTURA</t>
  </si>
  <si>
    <t>PAÑO ARCORIS X 6UND</t>
  </si>
  <si>
    <t>ESPONJILLA DOBLE USO PLUS X 2 UND</t>
  </si>
  <si>
    <t xml:space="preserve"> 259 dias</t>
  </si>
  <si>
    <t>ESPONJA DOBLE USO CON CANAL X 2 UND</t>
  </si>
  <si>
    <t xml:space="preserve"> 460 dias</t>
  </si>
  <si>
    <t>LIMP EQUIPOS DE OFICINA X 500CC R:972 ATOM</t>
  </si>
  <si>
    <t>PAÑO SECADOR UTENSILIOS 30X40CM</t>
  </si>
  <si>
    <t>RECOGEDOR OLIMPIA ECOLOGICO</t>
  </si>
  <si>
    <t>ESCOBILLA PITUKASA</t>
  </si>
  <si>
    <t>BOLSA X 10UN VIRUTEX 50LT PLANAS</t>
  </si>
  <si>
    <t>ESPONJA LIMPIAMAX MIXTA DOBLE USO X 12 PZS</t>
  </si>
  <si>
    <t>ESPONJA LIMPIAMAX SUPER BRILLO PAGUE 2 LLAVE 3</t>
  </si>
  <si>
    <t>ESPONJA LIMPIAMAX SUPER OCHO X 12 UND</t>
  </si>
  <si>
    <t>ESPONJILLA LIMPIAMAX LANA DE ACERO X 6UND</t>
  </si>
  <si>
    <t>LIMPIAMAX SUP ESPONJA METALICA CHICA. PACK X 6 UND</t>
  </si>
  <si>
    <t>LIMPIAMAX SUP ESPONJA METALICA GRANDE. PACK X 6 UND</t>
  </si>
  <si>
    <t>LIMPIAMAX FIBRA NEGRA 10 X 15 CM C/ CARTON</t>
  </si>
  <si>
    <t>LIMPIAMAX FIBRA VERDE 9 X 14 CM</t>
  </si>
  <si>
    <t>LIMPIAMAX TRAPEADOR DE YUTE X 1</t>
  </si>
  <si>
    <t xml:space="preserve"> 1988 dias</t>
  </si>
  <si>
    <t>LIMPIAMAX SECADOR DE MICROFIBRA X 1 C/ CARTON</t>
  </si>
  <si>
    <t>LIMPIAMAX TRAPEADOR POLIALGODON X 1 C/ CARTON</t>
  </si>
  <si>
    <t>LIMPIAMAX PAÑO ABSORBENTE AMARILLO X 20UND</t>
  </si>
  <si>
    <t>AROMA ALFOMBRA SAP. MANZ/FLORAL X500 GR</t>
  </si>
  <si>
    <t>LIMPIAMAX PAÑOS ABSORBENTES AZUL X 20 UND</t>
  </si>
  <si>
    <t>PAÑO ABSORBENTE AMARILLO ROLLO X20</t>
  </si>
  <si>
    <t>LIMPIAVIDRIOS MAX 650 ML</t>
  </si>
  <si>
    <t>MAX</t>
  </si>
  <si>
    <t>TAZZ LIMPIA VIDRIO OCEAN 650ML</t>
  </si>
  <si>
    <t>TAZZ</t>
  </si>
  <si>
    <t>PAÑO LIMPIESA DE AUTOS 40X40 PACK 2</t>
  </si>
  <si>
    <t xml:space="preserve"> 2220 dias</t>
  </si>
  <si>
    <t>BETUN</t>
  </si>
  <si>
    <t>BETUN NEGRO KIWI 88ML</t>
  </si>
  <si>
    <t>BETUN LIQUIDO NEUTRO SAPOLIO 70 ML</t>
  </si>
  <si>
    <t>BETUN LIQUIDO BLANCO SAPOLIO 70 ML</t>
  </si>
  <si>
    <t>BETUN MARRON KIWI 88 ML</t>
  </si>
  <si>
    <t>SAPOLIO BETUN NEGRO DE 88 ML</t>
  </si>
  <si>
    <t>SAPOLIO BETUN MARRON 88 ML</t>
  </si>
  <si>
    <t>ESCOBILLA P/ZAPATO LUSTRIN</t>
  </si>
  <si>
    <t>LUSTRIN</t>
  </si>
  <si>
    <t>CEPILLO P/LUSTRAR B. MADERA REF: 06/2UND</t>
  </si>
  <si>
    <t xml:space="preserve"> 332 dias</t>
  </si>
  <si>
    <t>BETUN NEGRO SAP N312UND 42ML</t>
  </si>
  <si>
    <t>BETUN NEGRO SAP N4 12UND 88ML</t>
  </si>
  <si>
    <t>SANTIAGO BETUN LIQUIDO NEGRO 60 ML</t>
  </si>
  <si>
    <t>SANTIAGO</t>
  </si>
  <si>
    <t>SANTIAGO BETUN LIQUIDO MARRON 60 ML</t>
  </si>
  <si>
    <t>SANTIAGO BETUN LIQUIDO BLANCO 60 ML</t>
  </si>
  <si>
    <t>SANTIAGO BETUN PASTA NEGRO 90ML</t>
  </si>
  <si>
    <t>SANTIAGO BETUN PASTA MARRON 90ML</t>
  </si>
  <si>
    <t>SANTIAGO BETUN PASTA CANELA 90ML</t>
  </si>
  <si>
    <t>CREMA PARA CUERO BRILLANTE 100 ML SANTIAGO</t>
  </si>
  <si>
    <t>CREMA PARA CUERO MATE 100 ML SANTIAGO</t>
  </si>
  <si>
    <t>DESODORANTE PARA CALZADO 80ML SANTIAGO</t>
  </si>
  <si>
    <t>ESPUMA LIMPIADORA PARA ZAPATILLA 300ML SANTIAGO</t>
  </si>
  <si>
    <t>DESINFECTANTES</t>
  </si>
  <si>
    <t>DESINFECTANTE PINE SOL PINO 3800 ML</t>
  </si>
  <si>
    <t>PINE SOL</t>
  </si>
  <si>
    <t>MR MUSCULO DISCO ACTV BRISA MARINAC/APLIC</t>
  </si>
  <si>
    <t>LIMPIADOR VIRUTEX LAVANDA 900 ML</t>
  </si>
  <si>
    <t>DESIN. SAP LAVANDA 900ML</t>
  </si>
  <si>
    <t>DESIN. SAP PINO NATURAL 900ML</t>
  </si>
  <si>
    <t>DESIN. SAP MANZANA 900ML</t>
  </si>
  <si>
    <t>DESIN. SAP PINO NATURAL 1800ML</t>
  </si>
  <si>
    <t>DESIN. SAP LIMON 3785ML</t>
  </si>
  <si>
    <t>DESINFECTANTE PINE SOL PINO 900 ML</t>
  </si>
  <si>
    <t>DESINFECTANTE PINE SOL LIMON 900 ML</t>
  </si>
  <si>
    <t>DESINFECTANTE PINE SOL PINO 1800 ML</t>
  </si>
  <si>
    <t>DESINFECTANTE PINE SOL LIMON 1800 ML</t>
  </si>
  <si>
    <t>DESINFECTANTE POETT FRESCURA DE LAVANDA 275 ML</t>
  </si>
  <si>
    <t>POETT</t>
  </si>
  <si>
    <t>MR MUSCULO COCINA NARANJA DP X 500ML</t>
  </si>
  <si>
    <t>MR MUSCULO COCINA LIMON DP X 500ML</t>
  </si>
  <si>
    <t>MR MUSCULO LIQUIDO MARINA LIMPIA INODORO X 500CM</t>
  </si>
  <si>
    <t>MR MUSCULO ANTIGRASA LIMON REGULAR GATILLO X 500ML</t>
  </si>
  <si>
    <t>DESINFECTANTE POETT FLORES DE PRIMAVERA 900ML</t>
  </si>
  <si>
    <t>DESINFECTANTE POETT FRESCURA LAVANDA 550ML</t>
  </si>
  <si>
    <t>DESINFECTANTE POETT FLORES DE PRIMAVERA 550ML</t>
  </si>
  <si>
    <t>DESINFECTANTE POETT FRESCURA LAVANDA 900ML</t>
  </si>
  <si>
    <t>LIMPIATODO SAPOLIO BEBE X 5 LT C/ASA</t>
  </si>
  <si>
    <t>DESINFECTANTE POETT FRESCURA LAVANDA1800ML</t>
  </si>
  <si>
    <t>DESINFECTANTE POETT FRESCURA LAVANDA 3800ML</t>
  </si>
  <si>
    <t>DESINFECTANTE POETT FRESCURA LAVANDA 750ML</t>
  </si>
  <si>
    <t>DESINFECTANTE POETT ESPIRITU PLAY 1800ML</t>
  </si>
  <si>
    <t>DESINFECTANTE POETT BEBE 3800ML</t>
  </si>
  <si>
    <t>DESINFECTANTE POETT ALEGRIA TU DIA 900ML</t>
  </si>
  <si>
    <t>DESINFECTANTE POETT ALEGRIA TU DIA 1800ML</t>
  </si>
  <si>
    <t>DESINFECTANTE POETT ALEGRIA TU DIA 3800ML</t>
  </si>
  <si>
    <t>DESINFECTANTE POETT MUSICA EN PRIMAVERA 3800ML</t>
  </si>
  <si>
    <t>DESINFECTANTE POETT MUSICA EN PRIMAVERA 750ML</t>
  </si>
  <si>
    <t>LAVAVAJILLA GEL DARYZA MANZANA X 3.8 LT</t>
  </si>
  <si>
    <t>DESINFECTANTE DARYZA LAVANDA X 1LT</t>
  </si>
  <si>
    <t>DESINFECTANTE DARYZA MANZANA X 1LT</t>
  </si>
  <si>
    <t>DESINFECTANTE SAPOLIO LAVANDA 1800 ML</t>
  </si>
  <si>
    <t>GEL LAVAVAJILLAS LÍQUIDO LIMON X GALÓN</t>
  </si>
  <si>
    <t>LIMPIADOR PRIMAVERA 900 ML</t>
  </si>
  <si>
    <t>LIMPIADOR FLORAL 900ML</t>
  </si>
  <si>
    <t>LIMPIADOR BAMBU 900 ML</t>
  </si>
  <si>
    <t>LIMPIADOR LAVANDA 3800ML</t>
  </si>
  <si>
    <t>DESIN. SAP LIMON 900ML</t>
  </si>
  <si>
    <t>DESIN. SAP LIMON 1800ML</t>
  </si>
  <si>
    <t>DESIN. SAP MANZANA 1800ML</t>
  </si>
  <si>
    <t>DESIN. SAP PINO NATURAL 3785ML</t>
  </si>
  <si>
    <t>DESINFECTANTE SAPOLIO LAVANDA 3785 ML</t>
  </si>
  <si>
    <t>DESINFECTANTE PINE SOL PINO 267 ML</t>
  </si>
  <si>
    <t>DESINFECTANTE PINE SOL LIMON 267 ML</t>
  </si>
  <si>
    <t>MR MUSCULO LIQUIDO PINO X 500CC</t>
  </si>
  <si>
    <t>MR MUSCULO LIQUIDO CITRUS X 500ML</t>
  </si>
  <si>
    <t>MR MUSCULO ADVANCE NARANJA GATILLO X 500ML</t>
  </si>
  <si>
    <t>MR MUSCULO MULTIUSOS C/GATILLO X 650 ML</t>
  </si>
  <si>
    <t>MR MUSCULO BAÑO DP X 500ML</t>
  </si>
  <si>
    <t>MR MUSCULO BAÑO GATILLO X 500ML</t>
  </si>
  <si>
    <t>MR MUSCULO OXYPOWER DP X 500ML</t>
  </si>
  <si>
    <t>MR MUSCULO MULTIUSOS DP X 500ML</t>
  </si>
  <si>
    <t>MR MUSCULO OXYPOWER GATILLO X 500ML</t>
  </si>
  <si>
    <t>DESINFECTANTE POETT BEBE 900ML</t>
  </si>
  <si>
    <t>DESINFECTANTE POETT BEBE 550ML</t>
  </si>
  <si>
    <t>DESINFECTANTE POETT ESPIRITU PLAY 550ML</t>
  </si>
  <si>
    <t xml:space="preserve"> 1836 dias</t>
  </si>
  <si>
    <t>DESINFECTANTE SAPOLIO LIMON X 5 LT</t>
  </si>
  <si>
    <t>DESINFECTANTE SAPOLIO PINO X 5 LT</t>
  </si>
  <si>
    <t>DESINFECTANTE POETT FLORES DE PRIMAVERA 3800ML</t>
  </si>
  <si>
    <t>DESINFECTANTE POETT FLORES DE PRIMAVERA 750ML</t>
  </si>
  <si>
    <t>DESINFECTANTE POETT ESPIRITU PLAY 900ML</t>
  </si>
  <si>
    <t>DESINFECTANTE POETT BEBE 1800 ML</t>
  </si>
  <si>
    <t>DESINFECTANTE POETT BEBE 750ML</t>
  </si>
  <si>
    <t>DESINFECTANTE POETT MUSICA EN PRIMAVERA 1800ML</t>
  </si>
  <si>
    <t>DESINFECTANTE POETT FLORES EN PRIMAVERA 1800ML</t>
  </si>
  <si>
    <t>DESINFECTANTE VIRUTEX MULTISUPERFICIE LAVANDA 4000 ML</t>
  </si>
  <si>
    <t>DESINFECTANTE VIRUTEX MULTISUPERFICIE CÍTRICO 4000 ML</t>
  </si>
  <si>
    <t>DESINFECTANTE VIRUTEX MULTISUPERFICIE PRIMAVERA 1800ML</t>
  </si>
  <si>
    <t>DESINFECTANTE VIRUTEX MULTISUPERFICIE BEBÉ 1800 ML</t>
  </si>
  <si>
    <t>DESINFECTANTE VIRUTEX MULTISUPERFICIE CÍTRICO 900 ML</t>
  </si>
  <si>
    <t>DESINFECTANTE DKASA PINO X 1800 ML</t>
  </si>
  <si>
    <t>DESINFECTANTE DKASA PINO X 4 LT</t>
  </si>
  <si>
    <t>DESINFECTANTE DKASA PINO X 900 ML</t>
  </si>
  <si>
    <t>DESINFECTANTE DKASA LIMON 900 ML</t>
  </si>
  <si>
    <t>DESINFECTANTE LYSOL AEROSOL CRISP LINEN 12.5 OZ</t>
  </si>
  <si>
    <t>DESINFECTANTE LYSOL WIPES LEMON &amp;LIME X 80UNDS</t>
  </si>
  <si>
    <t>MR MUSCULO VIDRIO FRAGANCIA FRESCA  X 500CC</t>
  </si>
  <si>
    <t>MR MUSCULO VIDRIO LAVANDA  X 500CC</t>
  </si>
  <si>
    <t>DESINFECTANTE DARYZA LIMÓN X 1LT</t>
  </si>
  <si>
    <t>DESINFECTANTE DARYZA PINO X 1LT</t>
  </si>
  <si>
    <t>DESINFECTANTE DARYZA PINO X 3.8 LT</t>
  </si>
  <si>
    <t>DESINFECTANTE DARYZA PRIMAVERA X 1LT</t>
  </si>
  <si>
    <t>DESINFECTANTE VIRUCIDA DARYZA DAC5 C/GATILLO X 1 LT</t>
  </si>
  <si>
    <t>DESINFECTANTE SAPOLIO MANZANA 3785 ML</t>
  </si>
  <si>
    <t>DESINFECTANTE SAPOLIO PINO NATURAL 1800 ML</t>
  </si>
  <si>
    <t>POWER ULTRA GEL HARPIC ORIGINAL 500ML</t>
  </si>
  <si>
    <t>HARPIC</t>
  </si>
  <si>
    <t>HARPIC POWER ULTRA CITRUS X 750 ML</t>
  </si>
  <si>
    <t>HARPIC POWER ULTRA ORIGINAL X 750 ML</t>
  </si>
  <si>
    <t>HARPIC POWER ULTRA DESINFECTANTE X 750ML</t>
  </si>
  <si>
    <t>FULL W.C DARYZA DESINFECTANTE X 500 ML</t>
  </si>
  <si>
    <t>CERA GERMICIDA NEUTRO X GALON</t>
  </si>
  <si>
    <t>CERA GERMICIDA ROJO X GALON</t>
  </si>
  <si>
    <t>LIMPIADOR  BEBE 900 ML</t>
  </si>
  <si>
    <t xml:space="preserve"> 202 dias</t>
  </si>
  <si>
    <t>LIMPIADOR PRIMAVERA 325 ML</t>
  </si>
  <si>
    <t>LIMPIADOR FLORAL 325 ML</t>
  </si>
  <si>
    <t>LIMPIADOR LAVANDA 325 ML</t>
  </si>
  <si>
    <t>LIMPIADOR BEBE 325 ML</t>
  </si>
  <si>
    <t>LIMPIADOR BAMBU 325 ML</t>
  </si>
  <si>
    <t>LIMPIADOR LAVANDA 648 ML</t>
  </si>
  <si>
    <t>LIMPIADOR FLORAL 648 ML</t>
  </si>
  <si>
    <t>LIMPIADOR BAMBU 648 ML</t>
  </si>
  <si>
    <t>LIMPIADOR BEBE 648 ML</t>
  </si>
  <si>
    <t>LIMPIADOR PRIMAVERA 648 ML</t>
  </si>
  <si>
    <t>LIMPIADOR PRIMAVERA 3800 ML</t>
  </si>
  <si>
    <t>SAP.LIMPIAVIDRIO GAT LAV 650ML</t>
  </si>
  <si>
    <t>LIMP DESINF BICARBONATO X 3785CC R:708</t>
  </si>
  <si>
    <t>LIMP DESINF CANELA X 3785CC R:760</t>
  </si>
  <si>
    <t>LIMP DESINF LAVANDA X 3785CC R:773</t>
  </si>
  <si>
    <t>LIMP DESINF BRISAS BOSQUE X 3785CC R:776</t>
  </si>
  <si>
    <t>LIMP DESINF MAGIA TROPICAL X 3785CC R:793</t>
  </si>
  <si>
    <t>MR MUSCULO DISCO  BRISA MARINA RPS X 38GR</t>
  </si>
  <si>
    <t>DESINFECTANTE POETT LAVANDA 3800ML</t>
  </si>
  <si>
    <t>DESINFECTANTE ACC. TOTAL 24H. SAPOLIO GT 600 ML</t>
  </si>
  <si>
    <t>DESINFECTANTE PINE SOL TRADICIONAL 550 ML</t>
  </si>
  <si>
    <t>DETERGENTES</t>
  </si>
  <si>
    <t>DET MARSELLA PETALOS RELAJ 750GR</t>
  </si>
  <si>
    <t>MARSELLA</t>
  </si>
  <si>
    <t>DETERGENTE MARSELLA PETALOS RELAJ 2KG</t>
  </si>
  <si>
    <t>DETERGENTE MARSELLA PETALOS RELAJ 4KG</t>
  </si>
  <si>
    <t>DETERGENTE OPAL ULTRA FLORAL 4.2KG</t>
  </si>
  <si>
    <t>OPAL</t>
  </si>
  <si>
    <t>DETER. SAPO LIMON 2 KG</t>
  </si>
  <si>
    <t>DETER. SAPO BEBE 2 KG</t>
  </si>
  <si>
    <t>DETERGENTE OPAL ULTRA FLORAL 1.5 GR</t>
  </si>
  <si>
    <t>DET.MARSELLA ALEGRIA TROPICAL 480 GR</t>
  </si>
  <si>
    <t>DETERGENTE ARIEL C/TOQUE DE DOWNY X 2000GR</t>
  </si>
  <si>
    <t>ARIEL</t>
  </si>
  <si>
    <t>DETERGENTE ACE PET.FLORALES  X 2000GR</t>
  </si>
  <si>
    <t>ACE</t>
  </si>
  <si>
    <t>DETERGENTE ACE LIMON REGULAR X 750+50GR</t>
  </si>
  <si>
    <t>DETERGENTE ARIEL REGULAR PWD 2000 GR</t>
  </si>
  <si>
    <t>DETERGENTE ARIEL TOUCH OF DOWNY 4000 GR</t>
  </si>
  <si>
    <t>DETERGENTE ARIEL TOUCH OF DOWNY 800 GR</t>
  </si>
  <si>
    <t>DETERGENTE ARIEL REVITACOLOR PWD 480 GR + 50 GR</t>
  </si>
  <si>
    <t>DETERGENTE ARIEL REVITACOLOR 780 GR</t>
  </si>
  <si>
    <t>DETERGENTE ARIEL REVITACOLOR 4000 GR</t>
  </si>
  <si>
    <t>DETERGENTE ARIEL REVITACOLOR 2800 GR</t>
  </si>
  <si>
    <t>DETERGENTE MAGIA BLANCA CAMPOS DE LAVANDA X780GR</t>
  </si>
  <si>
    <t>MAGIA BLANCA</t>
  </si>
  <si>
    <t>DETERGENTE MAGIA BLANCA FLORAL X280GR</t>
  </si>
  <si>
    <t>DETERGENTE MAGIA BLANCA CAMPOS DE LAVANDA X480GR CON GANCHITO</t>
  </si>
  <si>
    <t>DETERGENTE ARIEL REGULAR PWD 780 GR</t>
  </si>
  <si>
    <t>DETERGENTE DKL 2.6K FLORAL</t>
  </si>
  <si>
    <t>DET.BOLIVAR AROMA SUAVIDAD 2400 GR</t>
  </si>
  <si>
    <t>BOLIVAR</t>
  </si>
  <si>
    <t>DETERGENTE BOLIVAR ACTIVE CARE 4.2 KG</t>
  </si>
  <si>
    <t xml:space="preserve"> 255 dias</t>
  </si>
  <si>
    <t>DETERGENTE ACE ACCION INSTANTANEA X 4000GR</t>
  </si>
  <si>
    <t>DETERGENTE MAGIA BLANCA CAMPOS DE LAVANDA DE 4000 GR</t>
  </si>
  <si>
    <t>DETERGENTE MAGIA BLANCA FLORAL 480GR</t>
  </si>
  <si>
    <t>DETERGENTE MAGIA BLANCA FLORAL 4000GR</t>
  </si>
  <si>
    <t>DETERGENTE MAGIA BLANCA FLORAL 2000GR</t>
  </si>
  <si>
    <t>DET. MARSELLA ALEGRIA TROPICAL 750GR</t>
  </si>
  <si>
    <t>DETERG. SAPOL/AMD C/ASA FLORAL 8KG</t>
  </si>
  <si>
    <t xml:space="preserve"> 245 dias</t>
  </si>
  <si>
    <t>DETER. ARIEL LIQUIDO DOBLE PODER 1800ML</t>
  </si>
  <si>
    <t>DETERGENTE MAGIA BLANCA CAMPOS D/LAVANDA 2000GR</t>
  </si>
  <si>
    <t>VANISH GOLD POLVO BLANCO TARRO 900 GR</t>
  </si>
  <si>
    <t>DETERGENTE OPAL ULTRA FLORAL 750 GR</t>
  </si>
  <si>
    <t>DETERGENTE MAGIA BLANCA FLORAL 780GR</t>
  </si>
  <si>
    <t>DETERGENTE BOLIVAR EVOLUTION 750 GR</t>
  </si>
  <si>
    <t>DETER. ARIEL REGULAR PWD 780GR + 50GR</t>
  </si>
  <si>
    <t>DETER. ARIEL REGULAR PWD 480GR + 50GR</t>
  </si>
  <si>
    <t>DET. BOLIVAR EVOLUTION 2.4KG</t>
  </si>
  <si>
    <t>DETER. SAPO BEBE 750GR</t>
  </si>
  <si>
    <t>DETERGENTE ÑAPANCHA FLORAL 780GR</t>
  </si>
  <si>
    <t>DETERGENTE ÑAPANCHA FLORAL 2KG</t>
  </si>
  <si>
    <t>DETERGENTE BOLIVAR ACTIVE CARE 450GR</t>
  </si>
  <si>
    <t>DETERGENTE BOLIVAR EVOLUTION 4.2 KG</t>
  </si>
  <si>
    <t>COMBO DETERG ARIEL REGULAR PWD X 2000GR + DOWNY 700ML</t>
  </si>
  <si>
    <t>DETERGENTE ACE PETALOS FLORALES X 1500 GR</t>
  </si>
  <si>
    <t>DET.BOLIVAR MATIC 2.6KG</t>
  </si>
  <si>
    <t>DETERGENTE MARSELLA PETALOS RELAJ 480GR.</t>
  </si>
  <si>
    <t>DET.PAT.BEBE 640GR.15UND</t>
  </si>
  <si>
    <t>PATITO</t>
  </si>
  <si>
    <t>DETER. SAPO FLORAL 450GR</t>
  </si>
  <si>
    <t>DETER. SAPO LIQ LAVAROPA TERNU 1000ML</t>
  </si>
  <si>
    <t>DETER. SAPO BEBE 450GR</t>
  </si>
  <si>
    <t>DETER. SAPO MATIC LIMON 2KG</t>
  </si>
  <si>
    <t>DETERGENTE SAPOLIO FLORAL 2 KG</t>
  </si>
  <si>
    <t>DETERGENTE OPAL ULTRA FLORAL 330 GR</t>
  </si>
  <si>
    <t>DET.BOLIVAR GENERACION BEBE 750 GR</t>
  </si>
  <si>
    <t>DET.BOLIVAR ACT. FLORAL 330 GR</t>
  </si>
  <si>
    <t>DET.MARSELLA ALEGRIA TROPICAL 330 GR</t>
  </si>
  <si>
    <t>ACE LIMON PWD 15X750GR</t>
  </si>
  <si>
    <t>DETERGENTE ACE LIMON X330GR</t>
  </si>
  <si>
    <t>DETERGENTE ACE LIMON X 480GR</t>
  </si>
  <si>
    <t>DETERGENTE ARIEL REGULAR 4000 GR</t>
  </si>
  <si>
    <t>DETERGENTE ARIEL LIQUIDO REVITACOLOR SRP 1800ML</t>
  </si>
  <si>
    <t>DETERGENTE CARICIA PEQUES 700 GR</t>
  </si>
  <si>
    <t>CARICIA</t>
  </si>
  <si>
    <t>DETERGENTE BOLIVAR ACTIVE CARE  2400 KG</t>
  </si>
  <si>
    <t>DETERG. BOLIVAR ACTIVE CARE 15X750GR</t>
  </si>
  <si>
    <t>DET. MARSELLA PETALOS RELAJ 450 GR</t>
  </si>
  <si>
    <t xml:space="preserve"> 317 dias</t>
  </si>
  <si>
    <t>VANISH POLVO TARRO GOLD ROSA 900GR</t>
  </si>
  <si>
    <t>DETER/BOLIVAR AROMA SUAVIDAD 450GR</t>
  </si>
  <si>
    <t>DETERGENTE MARSELLA ALEGRIA TROPICAL 450 GR</t>
  </si>
  <si>
    <t>DET. AMD C/ASA LIMON SAP. 4000GR/4 UND</t>
  </si>
  <si>
    <t>ARIEL REGULAR PWD 480GR+ DOWNY80ML</t>
  </si>
  <si>
    <t>DETER. SAPO LIMON  450GR</t>
  </si>
  <si>
    <t>DETERGENTE SAPOLIO AMD C/ASA BEBE 8KG</t>
  </si>
  <si>
    <t>VANISH GEL MULTIUSOS ROSA FCOX900ML</t>
  </si>
  <si>
    <t>VANISH GOLD POLVO ROSA TARRO X 450GR</t>
  </si>
  <si>
    <t>VANISH GOLD POLVO BLANCO TARRO X 450GR</t>
  </si>
  <si>
    <t>DETERGENTE ACE REGULAR X480+50GR</t>
  </si>
  <si>
    <t>VANISH GEL MULTIUSOS ROSA DOYPACK 1800ML</t>
  </si>
  <si>
    <t>DET.MARSELLA ALEGRIA TROPICAL 2KG</t>
  </si>
  <si>
    <t>DET. SAP. AMD MATIC BEBE 4KG/4 UND</t>
  </si>
  <si>
    <t>DETERGENTE  ÑAPANCHA FLORAL 480GR</t>
  </si>
  <si>
    <t>DETERG. BOLIVAR AROMA SUAVIDAD 750GR</t>
  </si>
  <si>
    <t>DETERG/ACE PETALOS FLORALES X750+50GR</t>
  </si>
  <si>
    <t>DETERGENTE ACE AROMA LIMON X 4000GR</t>
  </si>
  <si>
    <t>DETERGENTE  ÑAPANCHA FLORAL 4 KG</t>
  </si>
  <si>
    <t>DETERGENTE PATITO FLORAL 4KG</t>
  </si>
  <si>
    <t>QUITAMANCHA LIQ ROPACOLOR OPAL  250ML</t>
  </si>
  <si>
    <t>DETERGENTE OPAL ADVANCE 750GR</t>
  </si>
  <si>
    <t>DETERGENTE OPAL ULTRA 780GR</t>
  </si>
  <si>
    <t>DETERGENTE OPAL ULTRA C/QUITAMA 350GR</t>
  </si>
  <si>
    <t>DET. OPAL MANCHAS IMPOSIBLES 750GR</t>
  </si>
  <si>
    <t>DETERGENTE PATITO LIMON X 1600GR</t>
  </si>
  <si>
    <t>DET.PAT.LIMON 640GR.15UND</t>
  </si>
  <si>
    <t>DETERGENTE PATITO LIMON X 140GR</t>
  </si>
  <si>
    <t>DETERGENTE PATITO FLORAL X 140GR</t>
  </si>
  <si>
    <t>DETERGENTE PATITO BEBE X 140GR</t>
  </si>
  <si>
    <t>DETER. SAPO FLORAL 150GR</t>
  </si>
  <si>
    <t>DETER. SAPO FLORAL 750GR</t>
  </si>
  <si>
    <t xml:space="preserve"> 2545 dias</t>
  </si>
  <si>
    <t>DETER. SAPO LIMON 800GR</t>
  </si>
  <si>
    <t>DETERGENTE SAPOLIO BEBE 800GR</t>
  </si>
  <si>
    <t>DET.SAP.MATIC LIMON 800GR</t>
  </si>
  <si>
    <t>DET.SAP. AROS DE PODER BEBE 800GR</t>
  </si>
  <si>
    <t>DETER. SAPO LIQ LAVAROPA FLORES SAP. 1000 ML</t>
  </si>
  <si>
    <t>DETERGENTE SAPOLIO LIQUIDO LIMON 1000 ML</t>
  </si>
  <si>
    <t>DETERGENTE SAPOLIO LIQUIDO F. FLORES 450 ML</t>
  </si>
  <si>
    <t>DETERGENTE SAPOLIO LIQUIDO F. LIMON 450 ML</t>
  </si>
  <si>
    <t>DETERGENTE OPAL ULTRA FLORAL 2.6 GR</t>
  </si>
  <si>
    <t>DETERGENTE OPAL ULTRA FLORAL 4.2GR</t>
  </si>
  <si>
    <t>DETERGENTE OPAL SPORT 350 GR</t>
  </si>
  <si>
    <t>DETERGENTE ACE REGULAR X480GR</t>
  </si>
  <si>
    <t>ARIEL REGULAR 6X2800GR</t>
  </si>
  <si>
    <t>DETERGENTE ARIEL LIQUIDO CONCENTRADO T/C DOWNY DP 1200 ML</t>
  </si>
  <si>
    <t>DETERGENTE ARIEL REGULAR 330 GR</t>
  </si>
  <si>
    <t>DETERGENTE CARICIA PEQUES 2.1 KG</t>
  </si>
  <si>
    <t>DETERGENTE CARICIA PEQUES 1.4 KG</t>
  </si>
  <si>
    <t>DET. PATITO LIMON X 4KG</t>
  </si>
  <si>
    <t>DET PATITO BEBE 1600 GR</t>
  </si>
  <si>
    <t>DETERGENTE LIQUIDO SAPOLIO LAVAROPA FLORES 2000 ML</t>
  </si>
  <si>
    <t>DETERGENTE LIQUIDO SAPOLIO LAVAROPA LIMON 2000 ML</t>
  </si>
  <si>
    <t>DETERGENTE LIQUIDO SAPOLIO LAVAROPA TERNURA 2000 ML</t>
  </si>
  <si>
    <t>DETERGENTE OPAL ADVANCE 4.5 KG</t>
  </si>
  <si>
    <t>DETERGENTE OPAL ULTRA 450GR</t>
  </si>
  <si>
    <t>DET.BOLIVAR COLORES VIVOS 2.6KG</t>
  </si>
  <si>
    <t>DET. OPAL AVANCE 4.2KG</t>
  </si>
  <si>
    <t>DETERGENTE OPAL ATB 480GR</t>
  </si>
  <si>
    <t>DETERGENTE OPAL ATB 330GR</t>
  </si>
  <si>
    <t>DETER OPAL ANTIBACTERIAL 750GR</t>
  </si>
  <si>
    <t>DETERGENTE OPAL SPORT 150GR</t>
  </si>
  <si>
    <t>DETERGENTE OPAL SPORT 500GR</t>
  </si>
  <si>
    <t>DETERGENTE LIQUIDO LESLY 950ML</t>
  </si>
  <si>
    <t>LESLY</t>
  </si>
  <si>
    <t>VANISH GEL LIQUIDO BLANCO FCOX900ML</t>
  </si>
  <si>
    <t>DETERGENTE BOLIVAR BABY &amp; KIDS 1.5 KG</t>
  </si>
  <si>
    <t>DETERGENTE OPAL SPORTS X 800GR</t>
  </si>
  <si>
    <t>DETERGENTE OPAL ULTRA FLORAL 2.4 KG</t>
  </si>
  <si>
    <t>DET. BOLIVAR COLORES Y NEGROS  750 GR</t>
  </si>
  <si>
    <t>DET. BOLIVAR AROMA SUAVIDAD 4.2KG</t>
  </si>
  <si>
    <t>DET. OPAL ANTIBACTERIAL PLUS PQT 6 BOL 2.4KG</t>
  </si>
  <si>
    <t>DET. OPAL MANCHAS IMPOS PQT 4 BOL 4.2KG</t>
  </si>
  <si>
    <t>DET. OPAL MANCHAS IMPOSIBLES PQT 24UND 450GR</t>
  </si>
  <si>
    <t>LIMPIAPARABRISA AUTO 900ML</t>
  </si>
  <si>
    <t>DET. BOLIVAR EVOLUTION PQT 30UND 330GR</t>
  </si>
  <si>
    <t>DETERGENTE LIQ. DARYZA X 1 LT</t>
  </si>
  <si>
    <t>DETERGENTE OPAL ADVANCE 450G</t>
  </si>
  <si>
    <t>DETERGENTE ÑAPANCHA TOTAL X 150 GR</t>
  </si>
  <si>
    <t>DETERG/ACE PETALOS FLORALES X 330+30GR</t>
  </si>
  <si>
    <t>DETERG/ACE PETALOS FLORALES X4000GR</t>
  </si>
  <si>
    <t>DETERGENTE ARIEL REGULAR PWD 480 GR</t>
  </si>
  <si>
    <t>LIMPIA TODO MAGIA BLANCA LAVANDA 260 ML</t>
  </si>
  <si>
    <t>LIMPIA TODO MAGIA BLANCA LAVANDA 645 ML</t>
  </si>
  <si>
    <t>LIMPIA TODO MAGIA BLANCA MANZANA 645 ML</t>
  </si>
  <si>
    <t>LIMPIA TODO MAGIA BLANCA MANZANA 260 ML</t>
  </si>
  <si>
    <t>DET. OPAL MANCHAS IMPOSIBLES 2.4KG</t>
  </si>
  <si>
    <t>DET. OPAL ADVANCE 2.4KG</t>
  </si>
  <si>
    <t>DETERGENTE TROME SAN JUAN 4 EN 1 X 150GR</t>
  </si>
  <si>
    <t>TROME</t>
  </si>
  <si>
    <t>DETERGENTE  LUGUITO MAX  MATIC FLORAL 2 L</t>
  </si>
  <si>
    <t>DETERGENTE ACE REGULAR PETALOS FLORALES X 750GR</t>
  </si>
  <si>
    <t>DETERGENTE ACE REGULAR PETALOS FLORALES 330GR</t>
  </si>
  <si>
    <t xml:space="preserve"> 311 dias</t>
  </si>
  <si>
    <t>DETERGENTE ARIEL REVITACOLOR 2000 GR</t>
  </si>
  <si>
    <t>JABONES</t>
  </si>
  <si>
    <t>JABON DE LAVAR CARICIA DUOPACK X 400 GR</t>
  </si>
  <si>
    <t>JABON BOLIVAR FLORAL 190 GR</t>
  </si>
  <si>
    <t>JABON JUMBO FLORAL 190 GR</t>
  </si>
  <si>
    <t>JUMBO</t>
  </si>
  <si>
    <t>JABON POPEYE ANTIBACTERIAL 190 GR</t>
  </si>
  <si>
    <t>POPEYE</t>
  </si>
  <si>
    <t>JABON POPEYE BLANCURA 190 GR</t>
  </si>
  <si>
    <t>JABON POPEYE EXTREMA SUAVIDAD 190 GR</t>
  </si>
  <si>
    <t>JABON TROME FLORAL 190 GR</t>
  </si>
  <si>
    <t xml:space="preserve"> 38647 dias</t>
  </si>
  <si>
    <t>JABON DE LAVAR ÑA PANCHA X 200 GR</t>
  </si>
  <si>
    <t xml:space="preserve"> 356 dias</t>
  </si>
  <si>
    <t>JABON DE LAVAR  CARICIA X 200 GR</t>
  </si>
  <si>
    <t>JABON BOLIVAR ANTIBACTERIAL 190 GR</t>
  </si>
  <si>
    <t>JABON MARSELLA FLORAL 190GR.</t>
  </si>
  <si>
    <t>JABON ZOTE LAVARROPA BLANCO 200 GR</t>
  </si>
  <si>
    <t>ZOTE</t>
  </si>
  <si>
    <t>JABON BOLIVAR LIMON CJ 48BRR 190GR</t>
  </si>
  <si>
    <t>JABON JUMBO FRESCURA INTENSA 190 GR</t>
  </si>
  <si>
    <t>JABON JUMBO LIMON 190 GR</t>
  </si>
  <si>
    <t>JABON PATITO FLORAL 40X190GR</t>
  </si>
  <si>
    <t>JABON BOLIVAR LIMON CJ 24PCK 380GR</t>
  </si>
  <si>
    <t>JABON MARSELLA FLORAL 210 GR.</t>
  </si>
  <si>
    <t>JABON TROME LIMON 210 GR</t>
  </si>
  <si>
    <t>JABON TROME SAN JUAN 210 GR</t>
  </si>
  <si>
    <t>JABON DE LAVAR ÑA PANCHA DUOPACK X 200 GR</t>
  </si>
  <si>
    <t>JABON FORTUNA FLORAL 190GR</t>
  </si>
  <si>
    <t>FORTUNA</t>
  </si>
  <si>
    <t>JABON FORTUNA LIMON 200GR</t>
  </si>
  <si>
    <t>JABON MARSELLA LIMON 210GR.</t>
  </si>
  <si>
    <t>JABON ROSA VENUS BLANCO 150 GR</t>
  </si>
  <si>
    <t xml:space="preserve"> 990 dias</t>
  </si>
  <si>
    <t>JABON ROSA VENUS AVENA 150 GR</t>
  </si>
  <si>
    <t>JABON ROSA VENUS ROSA 150 GR</t>
  </si>
  <si>
    <t>JABON ZOTE LAVARROPA ROSA 200 GR</t>
  </si>
  <si>
    <t>JABON TROME FLORAL 210 GR</t>
  </si>
  <si>
    <t>JABON TROME LIMON 190 GR</t>
  </si>
  <si>
    <t xml:space="preserve"> 856 dias</t>
  </si>
  <si>
    <t>JABON BOLIVAR BABY KIDZ MANZANILLA 190GR</t>
  </si>
  <si>
    <t>LAVAVAJILLAS</t>
  </si>
  <si>
    <t>LAVAV. SAPOLIO LIQ.U/C MANZA 500ML</t>
  </si>
  <si>
    <t>AYUDIN LIQUIDO LIMON X2600ML</t>
  </si>
  <si>
    <t>AYUDIN</t>
  </si>
  <si>
    <t>AYUDIN LIQUIDO LIMON X900ML</t>
  </si>
  <si>
    <t>LAVAVAJILLA DKASA LIMON 900ML + ESPONJA</t>
  </si>
  <si>
    <t>AYUDIN LIQUIDO LIMON X 1200ML</t>
  </si>
  <si>
    <t>AYUDIN LIQUIDO LIMON X 640ML</t>
  </si>
  <si>
    <t>AYUDIN LIMON Y SABILA POTE 750 GR</t>
  </si>
  <si>
    <t>AYUDIN LIQUIDO LIMON Y SABILA 280ML C/ESPONJA</t>
  </si>
  <si>
    <t>LAVAV. LESLY ALOE 1000GR</t>
  </si>
  <si>
    <t>LAVAVAJILLA LESLY LIMON 1000GR</t>
  </si>
  <si>
    <t>LAVAVAJILLA LESLY UVA 1000GR</t>
  </si>
  <si>
    <t>AYUDIN LIMON Y SABILA 12X950GR</t>
  </si>
  <si>
    <t>LAVAVAJILLA GEL DARYZA MANZANA X 1LT</t>
  </si>
  <si>
    <t>LAVAVAJILLA LIMON SAPOLIO 360GR</t>
  </si>
  <si>
    <t>REPELENTE SAP ALOE SELVA SP160</t>
  </si>
  <si>
    <t>LAVAV. AYUDIN LIMON 300 GR</t>
  </si>
  <si>
    <t>AYUDIN LIQUIDO LIMON 215ML C/MINI ESPONJA</t>
  </si>
  <si>
    <t>AYUDIN LIMON MELLIZO DE 520GR</t>
  </si>
  <si>
    <t>LAVAVAJILLA DKASA MANZANA 360ML + ESPONJA</t>
  </si>
  <si>
    <t>LAVAVAJILLA DKASA MANZANA 900ML + ESPONJA</t>
  </si>
  <si>
    <t>ÑA PANCHA LAVAVAJILLA LIQUIDO LIMON X 590ML</t>
  </si>
  <si>
    <t>LAVAVAJILLA CIF LIQUIDO 300 ML</t>
  </si>
  <si>
    <t>LAVAVAJILLA CIF LIQUIDO 500 ML</t>
  </si>
  <si>
    <t>LAVAVAJILLA CIF LIQUIDO 750 ML</t>
  </si>
  <si>
    <t>LAVAVAJILLA CIF LIQUIDO 900 ML</t>
  </si>
  <si>
    <t>LAVAVAJILLA LESLY TUTTIIFRUTTI 1000GR</t>
  </si>
  <si>
    <t>LAVAVAJILLA LIQUIDA DKASA LIMON 4 LT</t>
  </si>
  <si>
    <t>LAVAV. SAPOLIO LIQUIDO UL LIMA LIMON 500ML</t>
  </si>
  <si>
    <t xml:space="preserve"> 548 dias</t>
  </si>
  <si>
    <t>AYUDIN LIQUIDO LIMA Y LIMON X 280ML</t>
  </si>
  <si>
    <t>CIF CREMA MULT.FLORES DE NARANJO 750ML</t>
  </si>
  <si>
    <t>CIF LAVAVAJILLA ANTIBACTERIAL 500ML</t>
  </si>
  <si>
    <t>LAVAVAJILLA LESLY X 400GR LIMON</t>
  </si>
  <si>
    <t>CIF LAVAVAJILLA LIQUIDO ANTIBACTERIAL 900ML</t>
  </si>
  <si>
    <t>LAVAVAJILLA SAPOLIO LIMON CJ 12UND 550GR</t>
  </si>
  <si>
    <t>LAVAVAJILLA PATITO MANZANA CJ 6UND 900GR</t>
  </si>
  <si>
    <t>LAVAVAJILLA DKASA LIMON 360 ML +ESPONJA</t>
  </si>
  <si>
    <t>ÑA PANCHA LAVAVAJILLA PASTA LIMON 900 GR</t>
  </si>
  <si>
    <t>LAVAVAJILLA PATITO LIMON 1000GR</t>
  </si>
  <si>
    <t>AYUDIN LIQUIDO LIMON Y SABILA PACK(2X900ML)</t>
  </si>
  <si>
    <t>CIF CREMA BIOACTIVE ORIGINAL 750 ML</t>
  </si>
  <si>
    <t>TRIPACK AYUDIN LIQUIDO 215ML+POTE 750GR+ESPONJA</t>
  </si>
  <si>
    <t>TRIPACK AYUDIN LIQUIDO 280ML+POTE 750GR+ESPONJA</t>
  </si>
  <si>
    <t xml:space="preserve"> 626 dias</t>
  </si>
  <si>
    <t>LAVAV. SAPOLIO LIQUIDO MANZANA 350 ML</t>
  </si>
  <si>
    <t>LAVAV. SAPOLIO MANZANA 180GR</t>
  </si>
  <si>
    <t>LAVAVAJILLA MANZANA SAPOLIO 360GR</t>
  </si>
  <si>
    <t>LAVAV. SAPOLIO LIQ.U/C LIM 300ML</t>
  </si>
  <si>
    <t>LAVAV. SAPOLIO LIQ.U/C LIMON 350ML</t>
  </si>
  <si>
    <t>LAVAV. SAPOLIO MELLIZOS.CE 180GRX2</t>
  </si>
  <si>
    <t>LAVAVAJILLA TUTIFRUTI MELL.CE SAPOLIO 180GR</t>
  </si>
  <si>
    <t>LAVAV. SAPOLIO MANZANA MELL. 360 GR X 2</t>
  </si>
  <si>
    <t>LAVAV. SAPOLIO MELL. LIMON 360GRX2</t>
  </si>
  <si>
    <t>LAVAV. SAPOLIO TUTTIFRUT.MEL.CE 360GRX2</t>
  </si>
  <si>
    <t>LAVAV. SAPOLIO MANZ. MELL. 180 GR X 2</t>
  </si>
  <si>
    <t>LAVAV. SAPOLIO LIQ.U/C LIM 500ML+ ESP</t>
  </si>
  <si>
    <t>LAVAV. SAPOLIO LIQ.U/C LIM 750ML</t>
  </si>
  <si>
    <t>LAVAV. SAPOLIO LIQ.U/C MAN 750ML</t>
  </si>
  <si>
    <t>LAVAV. SAPOLIO LIMON 180 GR</t>
  </si>
  <si>
    <t>LAVAV. AYUDIN LIMON 520 GR</t>
  </si>
  <si>
    <t>AYUDIN LIMON Y SABILA X285GR</t>
  </si>
  <si>
    <t>LAVAVAJILLA DKASA LIMON 360ML</t>
  </si>
  <si>
    <t>CREMA FLORES NARANJA C/MICROPARTICULA X 500ML</t>
  </si>
  <si>
    <t>LIMPIEZA MULTIUSO ANTIBACTERIAL 500ML</t>
  </si>
  <si>
    <t>LIMPIEZA VIDRIOS GTL 500ML</t>
  </si>
  <si>
    <t>LAVAV. SAPOLIO CREMA NARANJA 360 GR</t>
  </si>
  <si>
    <t>LAVAV. SAPOLIO CREMA TUTTIFRUT 360 GR</t>
  </si>
  <si>
    <t>CREMA LIMON C/MICROPARTICULA X 750ML</t>
  </si>
  <si>
    <t>CIF LIMPIEZA ANTIBACTERIAL 2  EN 1 X 500 ML</t>
  </si>
  <si>
    <t>CIF LIMPIEZA ANTIBACTERIAL RPTO 450 ML</t>
  </si>
  <si>
    <t>CIF LIMPIEZA VIDRIO RPTO 450 ML</t>
  </si>
  <si>
    <t>CIF BAÑO ECONOMICO RPTO 450 ML</t>
  </si>
  <si>
    <t>CIF BIODEGRADABLE RPTO 450 ML</t>
  </si>
  <si>
    <t>CIF CREMA MULTIUSO ORIGINAL BOT X 750ML</t>
  </si>
  <si>
    <t>LAVAVAJILLA MARSELLA FCO 900ML</t>
  </si>
  <si>
    <t>LAVAVAJILLA MARSELLA FCO 300ML</t>
  </si>
  <si>
    <t>LAVAVAJILLA MARSELLA FCO 590ML</t>
  </si>
  <si>
    <t>LAVAV. LESLY LIQUIDA LIMON 500ML</t>
  </si>
  <si>
    <t>LAVAV. LESLY LIQUIDA LIMON 950ML</t>
  </si>
  <si>
    <t>AYUDIN LIQUIDO LIMA LIMON X 1200ML</t>
  </si>
  <si>
    <t>LAVAV. SAPOLIO LIQUIDO UL BEBITO 500ML</t>
  </si>
  <si>
    <t>CIF BAÑO GATILLO 500 ML</t>
  </si>
  <si>
    <t>CIF ANTIGRASA BIODEGRADABLE RPTO 450 ML</t>
  </si>
  <si>
    <t>LAVAV. SAPOLIO MANZANA 800GR</t>
  </si>
  <si>
    <t>SAP LIMPIATODO BEBE 250 ML</t>
  </si>
  <si>
    <t>LIMPIALFOMBRA SAPOLIO CHAMPU 450ML</t>
  </si>
  <si>
    <t>LIMPIAMETAL LIQ BRONCEX 280ML</t>
  </si>
  <si>
    <t>LAVAVAJILLA SAPOLIO LIMON MELL CJ 6PCK 600GR</t>
  </si>
  <si>
    <t>LAVAVAJILLA PATITO UVA CJ 6UND 900GR</t>
  </si>
  <si>
    <t>LAVAVA/ SAPO/ MANZANA MELL.600GRX2</t>
  </si>
  <si>
    <t>ÑA PANCHA LAVAVAJILLA LIQUIDO LIMON X 900ML</t>
  </si>
  <si>
    <t>ÑA PANCHA LAVAVAJILLA LIQUIDO LIMON X 300ML</t>
  </si>
  <si>
    <t>ÑA PANCHA SACAGRASA 500 ML</t>
  </si>
  <si>
    <t>ÑA PANCHA EXPERT DESINFECTANTE 500 ML</t>
  </si>
  <si>
    <t>ÑA PANCHA LAVAVAJILLA PASTA LIMON 150 GR</t>
  </si>
  <si>
    <t>ÑA PANCHA LAVAVAJILLA PASTA LIMON 450 GR</t>
  </si>
  <si>
    <t>LAVAVAJILLA DKASA MANZANA 360ML</t>
  </si>
  <si>
    <t>ÑA PANCHA LAVAVAJILLA PASTA LIMON 300 GR</t>
  </si>
  <si>
    <t>CIF VIDRIO BIOACTIVE DP X 450 ML</t>
  </si>
  <si>
    <t>LAVAV. SAPOLIO LIQUIDO LIMON FRESCO X 500GR</t>
  </si>
  <si>
    <t>CREMA LAVAPLATOS LIMON X 500GR R:402</t>
  </si>
  <si>
    <t>CREMA LAVAPLATOS LIMON X 1000GR R:403</t>
  </si>
  <si>
    <t>CREMA LAVAPLATOS ALOE VERA X 500GR R:408</t>
  </si>
  <si>
    <t xml:space="preserve"> 789 dias</t>
  </si>
  <si>
    <t>CREMA LAVAPLATOS ALOE VERA X 1000GR R:409</t>
  </si>
  <si>
    <t>LAVALOZA LIQUIDO MANZANA X 500CC R:411</t>
  </si>
  <si>
    <t>LAVALOZA LIQUIDO LIMON X 500CC R:418</t>
  </si>
  <si>
    <t>LAVALOZA LIQUIDO CREM COCO LIMA X 500CC R:420</t>
  </si>
  <si>
    <t>LAVALOZA LIQUIDO CREM FRUTOS ROJOS X 500CC R:421</t>
  </si>
  <si>
    <t>LAVALOZA LIQUIDO CHICLE X 500CC R:424</t>
  </si>
  <si>
    <t>LAVAVAJILLA LIQUIDO AROMA NEUTRO 1LT</t>
  </si>
  <si>
    <t>AYUDIN LIQUIDO LIMON Y SABILA X 640ML + ESPONJA</t>
  </si>
  <si>
    <t>LAVAV. SAPOLIO LIQUIDO LIMON 1.250ML</t>
  </si>
  <si>
    <t>LAVAV. SAPOLIO LIQUIDO MANZANA 1.250ML</t>
  </si>
  <si>
    <t>LAVAVAJILLA MAX CITRICO 900ML</t>
  </si>
  <si>
    <t>LAVAVAJILLA MAX LIMON 900ML</t>
  </si>
  <si>
    <t>LAVAVAJILLA MAX MANZANA 900ML</t>
  </si>
  <si>
    <t>LAVAVAJILLA MAX CITRICO 500ML</t>
  </si>
  <si>
    <t>LAVAVAJILLA MAX LIMON 500ML</t>
  </si>
  <si>
    <t>LAVAVAJILLA MAX MANZANA 500ML</t>
  </si>
  <si>
    <t>TAZZ LAVAVAJILLA LIQUIDO LIMON C/ESP 510ML</t>
  </si>
  <si>
    <t>AYUDIN LIMA LIMON POTE X750GR</t>
  </si>
  <si>
    <t>AYUDIN LIMON Y SABILA POTE 850 GR</t>
  </si>
  <si>
    <t>AYUDIN LIQUIDO LIMON Y SABILA 215ML</t>
  </si>
  <si>
    <t>AYUDIN LIMON Y SABILA X 215 GR</t>
  </si>
  <si>
    <t>CIF BAÑO BIOACT 500 ML + BIOACT</t>
  </si>
  <si>
    <t>LAVAVAJILLA LIQUIDO ULTRA LIMON SAPOLIO X 350 ML</t>
  </si>
  <si>
    <t>RENOVADOR LLANTA AUTO SAP CJ 12UND 360ML</t>
  </si>
  <si>
    <t>LEJIA</t>
  </si>
  <si>
    <t>LEJIA CLOROX ROPA COLORES QUITAMANCHA 580 ML</t>
  </si>
  <si>
    <t>LEJIA CLOROX TRADICIONAL 680 GR</t>
  </si>
  <si>
    <t>LEJIA CLOROX ROPA BLANCO QUITAMANCHA 580 ML</t>
  </si>
  <si>
    <t>LEJIA CLOROX TRADICIONAL 2 KG</t>
  </si>
  <si>
    <t>LEJIA CLOROX TRADICIONAL 4 KG</t>
  </si>
  <si>
    <t>LEJIA CLOROX TRADICIONAL 891 GR</t>
  </si>
  <si>
    <t>LEJIA CLOROX ROPA COLORES QUITAMANCHA 930ML</t>
  </si>
  <si>
    <t>LEJIA SAPOLIO 5 LT CLASICO</t>
  </si>
  <si>
    <t>LEJIA. PATITO ORIGINAL 650GR</t>
  </si>
  <si>
    <t>LEJIA SAPOLIO ORIGINAL FCO AZUL 500G+34%</t>
  </si>
  <si>
    <t>LEJIA ORIGINAL SAPOLIO 1.16 KG</t>
  </si>
  <si>
    <t>LEJIA CLOROX ROPA COLORES QUITAMANCHA 292 ML</t>
  </si>
  <si>
    <t>LEJIA CLOROX TRADICIONAL 345 GR</t>
  </si>
  <si>
    <t>LEJIA CLOROX POWER GEL MAGIA FLORAL 930 ML</t>
  </si>
  <si>
    <t>LEJIA CLOROX TRADICIONAL 1 KG</t>
  </si>
  <si>
    <t>LEJIA CLOROX AROMA BEBE 4 KG</t>
  </si>
  <si>
    <t>LEJIA CLOROX AROMA LAVANDA 4KG</t>
  </si>
  <si>
    <t>LEJIA CLOROX AROMA LAVANDA 2KG</t>
  </si>
  <si>
    <t>LEJIA CLOROX TRADICIONAL 287 GR</t>
  </si>
  <si>
    <t>LEJIA CLOROX AROMA MENTA FRESCA 2KG</t>
  </si>
  <si>
    <t>LEJIA CLOROX MENTA FRESCA 4 KG</t>
  </si>
  <si>
    <t>LEJIA CLOROX ROPA BLANCO INTENSO 930 ML</t>
  </si>
  <si>
    <t>LEJIA CLOROX ROPA COLORES QUITAMANCHA 3785 ML</t>
  </si>
  <si>
    <t>LEJIA. PATITO ORIGINAL 1000ML</t>
  </si>
  <si>
    <t>LEJIA SAPOLIO ORIGINAL 790 GR</t>
  </si>
  <si>
    <t>QUITAMANCHAS SAPOLIO ROPA BLANCA 450GR</t>
  </si>
  <si>
    <t>QUITAMANCHAS SAPOLIO ROPA COLOR 900ML</t>
  </si>
  <si>
    <t>LEJIA CLOROX POWER GEL ORIGINAL 930 ML</t>
  </si>
  <si>
    <t>LEJIA CLOROX POWER GEL LAVANDA 930 ML</t>
  </si>
  <si>
    <t>LEJIA CLOROX AROMA LAVANDA 1KG</t>
  </si>
  <si>
    <t>LEJIA CLOROX A-SP TRAD. 595 GR</t>
  </si>
  <si>
    <t>LEJIA CLOROX A-SP TRAD. 977 GR</t>
  </si>
  <si>
    <t>LEJIA CLOROX A-SP TRAD. 3910GR</t>
  </si>
  <si>
    <t>LEJIA CLOROX ROPA BLANCO QUITAMANCHA 1800ML</t>
  </si>
  <si>
    <t>CLOROX BAÑO 500 ML</t>
  </si>
  <si>
    <t>LEJIA CLOROX AROMA BEBE 2KG</t>
  </si>
  <si>
    <t>LEJIA CLOROX AROMA PUREZA CITRICA 4 KG</t>
  </si>
  <si>
    <t>LEJIA CLOROX ROPA BLANCA SUPREMA 3.785ML</t>
  </si>
  <si>
    <t>LEJIA. PATITO ORIGINAL 370GR</t>
  </si>
  <si>
    <t>LEJIA SAPOLIO ORIGINAL FCO AZUL 250G+34%</t>
  </si>
  <si>
    <t>SAP.LIMPVIDRI 1900ML DP LAVAND</t>
  </si>
  <si>
    <t>LEJIA DARYZA CONCENTRADA AL 6% X 1 LT</t>
  </si>
  <si>
    <t>LEJIA DARYZA CONCENTRADA AL 5%  X 1 LT</t>
  </si>
  <si>
    <t>LEJIA DARYZA CONCENTRADA AL 7.5% X 1 LT</t>
  </si>
  <si>
    <t>LEJIA TRADICIONAL 4% DARYZA X 3.8 LT</t>
  </si>
  <si>
    <t>QUITAMANCHAS LIQUIDO OPAL 500ML</t>
  </si>
  <si>
    <t>LEJIA SAPOLIO ORIGINAL 400 GR</t>
  </si>
  <si>
    <t>LEJIA TRADICIONAL MAX 4 KG</t>
  </si>
  <si>
    <t>TAZZ LEJIA TRADICIONAL 639ML</t>
  </si>
  <si>
    <t>TAZZ LEJIA TRADICIONAL 3800ML</t>
  </si>
  <si>
    <t xml:space="preserve"> 2623 dias</t>
  </si>
  <si>
    <t>LIMPIATODO</t>
  </si>
  <si>
    <t>LIMPIATODO DKASA LAVANDA X 4 LT</t>
  </si>
  <si>
    <t>LIMPIATODO DKASA FRUTALES X 4 LT</t>
  </si>
  <si>
    <t>LIMPIATODO LAVANDA SAPOLIO 900 ML</t>
  </si>
  <si>
    <t>LIMPIATODO ROSAS SAPOLIO 900 ML</t>
  </si>
  <si>
    <t>LIMPIATODO MANZANA SAPOLIO 900 ML</t>
  </si>
  <si>
    <t>LIMPIATODO LIMON SAPOLIO 900 ML</t>
  </si>
  <si>
    <t>LIMPIATODO BEBE SAPOLIO 900 ML</t>
  </si>
  <si>
    <t>LIMPIATODO LAVANDA SAPOLIO 1800 ML</t>
  </si>
  <si>
    <t>LIMPIATODO LIMON SAPOLIO 1800 ML</t>
  </si>
  <si>
    <t>LIMPIATODO DKASA LAVANDA ANTIBACTERIAL X 900 ML</t>
  </si>
  <si>
    <t>LIMPIATODO DKASA BEBE X 4 LT</t>
  </si>
  <si>
    <t>LIMPIATODO DKASA BRISA AZUL X 4 LT</t>
  </si>
  <si>
    <t>LIMPIATODO DKASA LIMON X 4 LT</t>
  </si>
  <si>
    <t>LIMPIATODO DKASA FLORAL X 4 LT</t>
  </si>
  <si>
    <t>LIMPIATODO DKASA FRUTOS DEL BOSQUE X 4 LT</t>
  </si>
  <si>
    <t>LIMPIATODO DKASA FLOR DE VAINILLA X 4 LT</t>
  </si>
  <si>
    <t>LIMPIATODO LESLY LAVANDA 900 ML</t>
  </si>
  <si>
    <t>LIMPIA VIDRIOS DARYZA C/GATILLO X 1LT</t>
  </si>
  <si>
    <t>DESATORADOR DARYZA X 1 LT</t>
  </si>
  <si>
    <t>LIMPIATODO FLORAL SAPOLIO 900 ML</t>
  </si>
  <si>
    <t>LIMPIATODO ORQUIDEA SAPOLIO 900 ML</t>
  </si>
  <si>
    <t>LIMPIATODO MARINO SAPOLIO 900 ML</t>
  </si>
  <si>
    <t>LIMPIATODO FLORAL SAPOLIO 1800 ML</t>
  </si>
  <si>
    <t>LIMPIATODO BEBE SAPOLIO 1800 ML</t>
  </si>
  <si>
    <t>LIMPIATODO LAVANDA SAPOLIO 3785 ML</t>
  </si>
  <si>
    <t>LIMPIATODO FLORAL SAPOLIO 3785 ML</t>
  </si>
  <si>
    <t>LIMPIATODO LIMON SAPOLIO 3785 ML</t>
  </si>
  <si>
    <t>LIMPIATODO BEBE SAPOLIO 3785 ML</t>
  </si>
  <si>
    <t>LIMPIATODO ROSAS SAPOLIO 3785 ML</t>
  </si>
  <si>
    <t>LIMPIATODO DKASA BRISAS AZUL X 900 ML</t>
  </si>
  <si>
    <t>LIMPIATODO 900 ML FLORES DE VAINILLA ANTIBACTERIAL</t>
  </si>
  <si>
    <t xml:space="preserve"> 2149 dias</t>
  </si>
  <si>
    <t>LIMPIATODO 900 ML FLORAL ANTIBACTERIAL</t>
  </si>
  <si>
    <t>LIMPIATODO 900 ML FUTOS DEL BOSQUE ANTIBACTERIAL</t>
  </si>
  <si>
    <t>MULTIUSOS BANG PISTOLA 500ML</t>
  </si>
  <si>
    <t>BANG CRISTAL/VIDRIOS PISTOLA 500ML</t>
  </si>
  <si>
    <t>BANG QUITAGRASA PISTOLA 500ML</t>
  </si>
  <si>
    <t>LIMPIATODO DKASA BEBE X 900 ML</t>
  </si>
  <si>
    <t>LIMPIATODO DKASA LIMON X 900 ML</t>
  </si>
  <si>
    <t>LIMPIATODO DKASA BEBE X 1800 ML</t>
  </si>
  <si>
    <t>LIMPIATODO DKASA LAVANDA X 1800 ML</t>
  </si>
  <si>
    <t>LIMPIATODO DKASA LIMON X 1800 ML</t>
  </si>
  <si>
    <t>ÑA PANCHA LIMPIADOR MULT. FLORAL 4 LT</t>
  </si>
  <si>
    <t>ÑA PANCHA LIMPIADOR MULT. FLORAL + SUAVIZANTE 900ML</t>
  </si>
  <si>
    <t>ÑA PANCHA LIMPIADOR MULTIUSO BEBE + SUAVIZANTE 900 ML</t>
  </si>
  <si>
    <t xml:space="preserve"> 295 dias</t>
  </si>
  <si>
    <t>ÑA PANCHA LIMPIAT. MUTL. BRISA MARINA + SUAVIZANTE 900 ML</t>
  </si>
  <si>
    <t>ÑA PANCHA LIMPIAT. MULT BRISA MARINA 4 LT</t>
  </si>
  <si>
    <t>ÑA PANCHA LIMPIADOR MULTIUSO BEBE 4 LT</t>
  </si>
  <si>
    <t>ÑA PANCHA LIMPIAT. MULT LAVANDA + SUAVIZANTE 900 ML</t>
  </si>
  <si>
    <t>LIMPIATODO LESLY BEBE  900 ML</t>
  </si>
  <si>
    <t>LIMPIATODO LESLY FLORAL 900 ML</t>
  </si>
  <si>
    <t>LIMPIATODO LESLY LIMON 900 ML</t>
  </si>
  <si>
    <t>PERFUMADOR DARYZA FLORAL X 1 LT</t>
  </si>
  <si>
    <t>ACIDO BIO DARYZA X 1 LT</t>
  </si>
  <si>
    <t>REMOVEDOR DE SARRO DARYZA X 1 LT</t>
  </si>
  <si>
    <t>DESENGRASANTE FORTE DARYZA X 1 LT</t>
  </si>
  <si>
    <t>LIMPIAVIDRIO DKASA  X 4 LT</t>
  </si>
  <si>
    <t>PERFUMADOR DARYZA FLORAL X 3.8 LT</t>
  </si>
  <si>
    <t>PERFUMADOR DARYZA LAVANDA X 1 LT</t>
  </si>
  <si>
    <t>PERFUMADOR DARYZA BOUQUET X 1 LT</t>
  </si>
  <si>
    <t>PERFUMADOR DARYZA LAVANDA X 3.8 LT</t>
  </si>
  <si>
    <t>LIMPIATODO LESLY FLORAL 250 ML</t>
  </si>
  <si>
    <t>LIMPIATODO LESLY LAVANDA 250 ML</t>
  </si>
  <si>
    <t>LIMPIATODO LESLY BEBE  250 ML</t>
  </si>
  <si>
    <t>LIMPIATODO DKASA FLORES DE VAINILLA 260 ML</t>
  </si>
  <si>
    <t>LIMPIATODO DARYZA FLORALX 3.8 LT</t>
  </si>
  <si>
    <t>LIMPIATODO DARYZA VIOLETAX 3.8 LT</t>
  </si>
  <si>
    <t>LIMPIATODO DARYZA BRISAX 3.8 LT</t>
  </si>
  <si>
    <t>ALCOHOL DARYZA SOLUCION DESINFECTANTE MENTA X 1 LT</t>
  </si>
  <si>
    <t>LIMPIATODO DKASA FLORAL 260 ML</t>
  </si>
  <si>
    <t>LIMPIATODO DKASA LAVANDA X 260 ML</t>
  </si>
  <si>
    <t>LIMPIATODO BEBE SAPOLIO 900 ML 2PACK</t>
  </si>
  <si>
    <t>LIMPIATODO FLORAL SAPOLIO 250 ML</t>
  </si>
  <si>
    <t>SACA SARRO MAX 500 ML</t>
  </si>
  <si>
    <t>TAZZ ACIDO QUITA SARRO 1KG</t>
  </si>
  <si>
    <t>TAZZ KRESSO 1KG</t>
  </si>
  <si>
    <t xml:space="preserve"> 2091 dias</t>
  </si>
  <si>
    <t>TAZZ KRESSO 3.8KG</t>
  </si>
  <si>
    <t>TAZZ LIMPIATODO ANTIBACTERIAL BAMBU 900ML</t>
  </si>
  <si>
    <t>TAZZ LIMPIATODO ANTIBACTERIAL BEBE 900ML</t>
  </si>
  <si>
    <t>TAZZ LIMPIATODO ANTIBACTERIAL LAVANDA 900ML</t>
  </si>
  <si>
    <t>TAZZ LIMPIATODO ANTIBACTERIAL LIMON 900ML</t>
  </si>
  <si>
    <t>TAZZ LIMPIATODO ANTIBACTERIAL PRIMAVERA 900ML</t>
  </si>
  <si>
    <t>LIMPIATODO BEBE SAPOLIO 648 ML</t>
  </si>
  <si>
    <t>SACAGRASA</t>
  </si>
  <si>
    <t>WC POWER MAX NEGRO SAPOLIO 500 ML</t>
  </si>
  <si>
    <t>SACAGRASA LIMON SAPOLIO GT 650ML</t>
  </si>
  <si>
    <t>REPELENTE VT SPRY 160 ML</t>
  </si>
  <si>
    <t>WC FRESH PLUS LIMON SAPOLIO 500 ML</t>
  </si>
  <si>
    <t>WC POWER PLUS SAPOLIO 500 ML</t>
  </si>
  <si>
    <t>WC FREHS PLUS PINO SAPOLIO 500 ML</t>
  </si>
  <si>
    <t>LIMP INODORO LIQUIDO PINO VERDE SAPOLIO 450ML</t>
  </si>
  <si>
    <t>ÑA PANCHA LIMPIAVIDRIOS 500ML</t>
  </si>
  <si>
    <t>CLOROX FIBRA AZUL NO RAYA</t>
  </si>
  <si>
    <t>LIMPIAVIDRIO SAPOLIO LAVANDA 500ML</t>
  </si>
  <si>
    <t>CLOROX PAÑO LIMPIEZA DIARIA PACK12 X40UND</t>
  </si>
  <si>
    <t>LIMPIATODO SAPOLIO LAVANDA 5LT</t>
  </si>
  <si>
    <t>LIMPIAVIDRIO DARYZA 3.8LT</t>
  </si>
  <si>
    <t>SACAGRASA MAX LIMON 650 ML</t>
  </si>
  <si>
    <t>SACAGRASA MAX CITRICO 650 ML</t>
  </si>
  <si>
    <t>TAZZ SACAGRASA LIMON 650 ML</t>
  </si>
  <si>
    <t>SUAVIZANTES</t>
  </si>
  <si>
    <t>SUAVITEL FRESCA PRIMAVERA 360ML</t>
  </si>
  <si>
    <t>SUAVITEL</t>
  </si>
  <si>
    <t>SUAVITEL PRIMAVERAL FRASCO 1L</t>
  </si>
  <si>
    <t>SUAVITEL PRIMAVERAL FRASCO 5L</t>
  </si>
  <si>
    <t>DOWNY LIBRE ENJUAGUE FLORAL X2800ML</t>
  </si>
  <si>
    <t>DOWNY</t>
  </si>
  <si>
    <t>DOWNY LIBRE ENJUAGUE FLORAL X360ML</t>
  </si>
  <si>
    <t>DOWNY SUAVE Y GENTIL X2800ML</t>
  </si>
  <si>
    <t>DOWNY LIBRE ENJUAGUE FLORAL X1400ML</t>
  </si>
  <si>
    <t>DOWNY BRISA FRESCA X2800ML</t>
  </si>
  <si>
    <t>DOWNY BRISA FRESCA X1400ML</t>
  </si>
  <si>
    <t>SUAVITEL LAVANDA 12X800ML</t>
  </si>
  <si>
    <t>SUAVITEL FRESCA PRIMAVERA DOYPACK 800ML</t>
  </si>
  <si>
    <t>DOWNY LIBRE ENJUAGUE PASSION ROMANCE 750ML</t>
  </si>
  <si>
    <t>DOWNY BRISA FRESCA X 700ML</t>
  </si>
  <si>
    <t>SUAVITEL FRESCA LAVANDA 8 X 1500ML</t>
  </si>
  <si>
    <t>DOWNY LIBRE ENJUAGUE FLORAL X 700ML</t>
  </si>
  <si>
    <t>DOWNY LIBRE ENJUAGUE FLORAL X 4800ML</t>
  </si>
  <si>
    <t>DOWNY LIBRE ENJUAGUE FLORAL X 600ML</t>
  </si>
  <si>
    <t>SUAVITEL FRESCA PRIMAVERA FRASCO 2.8L</t>
  </si>
  <si>
    <t>LUSTRAMUEBLE PRIDE CREMA LAVANDA 220 ML</t>
  </si>
  <si>
    <t>BOLIVAR SUAVIZANTE AROMA ACTIVO X 800ML</t>
  </si>
  <si>
    <t>BOLIVAR SUAVIZANTE AROMA ACTIVO X 2800ML</t>
  </si>
  <si>
    <t>BOLIVAR SUAV. LIBRE ENJUAGUE LAVANDA X 800ML</t>
  </si>
  <si>
    <t>DOWNY LIBRE ENJUAGUE PASION BLONDY 2600 ML</t>
  </si>
  <si>
    <t>SUAVIZANTE CARICIA BEBE 2600 ML</t>
  </si>
  <si>
    <t>BOLIVAR SUAV. LIBRE ENJUAGUE LAVANDA X 2800ML</t>
  </si>
  <si>
    <t>SUAVITEL LAVANDA 4X 2.9 LT</t>
  </si>
  <si>
    <t>DOWNY LIBRE ENJUAGUE PASION ROMANCE 2600ML</t>
  </si>
  <si>
    <t>SUAVITEL DOY PACK FRESCA PRIMAVERA X 180ML</t>
  </si>
  <si>
    <t>SUAV. CLASICO C.BEBE AMOR 1900ML 6UND</t>
  </si>
  <si>
    <t>AMOR</t>
  </si>
  <si>
    <t>CHAMPU CERA AUTO SAPOLIO 500ML</t>
  </si>
  <si>
    <t>LIMPIADOR CREMA SAPOLIO LIM. 360 ML</t>
  </si>
  <si>
    <t>ÑA PANCHA SUAVIZANTE DULCE PRIMAVERA SACHET X 80ML</t>
  </si>
  <si>
    <t>SUAVIZANTE CARICIA FAMILIA 800 ML</t>
  </si>
  <si>
    <t>SUAVIZANTE LESLY BEBE 950ML</t>
  </si>
  <si>
    <t>SUAV. BOLIVAR BB MANZANILLA 800ML</t>
  </si>
  <si>
    <t>SUAV. FRUTOS ROJOS FULL FRESH 1000CC</t>
  </si>
  <si>
    <t>CERA LIQ AUTOBRILLAN AUTOS X500CC ATOMIZ</t>
  </si>
  <si>
    <t>SILICONA LÍQUIDA AUTOS X200CC R:654 ATOM</t>
  </si>
  <si>
    <t>SUAVITEL FRESCA PRIMAVERA DOYPACK 2.8LT</t>
  </si>
  <si>
    <t>LIMPIEZA DE ANIMALES</t>
  </si>
  <si>
    <t>ARENA PARA GATOS</t>
  </si>
  <si>
    <t>ARENA SANITARIA PUFFICAT PREMIUN X 5 KG</t>
  </si>
  <si>
    <t>PUFFYCAT</t>
  </si>
  <si>
    <t>ARENA SANITARIA PUFFICAT  X 5 KG</t>
  </si>
  <si>
    <t>ARENA SANITARIA PUFFYCAT  X 12 KG</t>
  </si>
  <si>
    <t>ARENA SANITARIA AROMA LIMON PUFFYCAT  X 5KG</t>
  </si>
  <si>
    <t>ARENA SANITARIA AROMA LAVANDA PUFFYCAT  X 5KG</t>
  </si>
  <si>
    <t>ARENA SANITARIA AROMA MANZANA PUFFYCAT  X 5KG</t>
  </si>
  <si>
    <t>ARENA SANITARIA PUFFYCAT CON AROMA BEBE X 5KG</t>
  </si>
  <si>
    <t>SHAMPOO PERROS</t>
  </si>
  <si>
    <t>RICOCAN SHAMPOO ADULTO 4 EN 1 FCO. 380 ML</t>
  </si>
  <si>
    <t>RICOCAN SHAMPOO CACHORRO HIPOALERGÉNICA FCO. 380 ML</t>
  </si>
  <si>
    <t>PARRILLAS Y OTROS</t>
  </si>
  <si>
    <t>BROCHETAS</t>
  </si>
  <si>
    <t>PALITOS PARA BROCHETAS - 25CM</t>
  </si>
  <si>
    <t>INTI</t>
  </si>
  <si>
    <t>PALITOS PARA BROCHETAS - 20CM</t>
  </si>
  <si>
    <t>PALITOS PARA BROCHETAS - 30CM</t>
  </si>
  <si>
    <t>PALITOS PARA BROCHETAS - 33CM</t>
  </si>
  <si>
    <t>PALITOS PARA BROCHETAS - 15CM</t>
  </si>
  <si>
    <t>CARBON</t>
  </si>
  <si>
    <t>CARBON REY 2 KG</t>
  </si>
  <si>
    <t>CARBON BLACK MASTER 3KG</t>
  </si>
  <si>
    <t>BLACK MASTER</t>
  </si>
  <si>
    <t>CARBON FOGON 2 KG</t>
  </si>
  <si>
    <t>FOGON</t>
  </si>
  <si>
    <t>FOSFOROS</t>
  </si>
  <si>
    <t>FOSFORO INTI 40 L</t>
  </si>
  <si>
    <t>FOSFORO INTI FAMILIAR X2</t>
  </si>
  <si>
    <t>FOSFORO INTI EXTRA LARGO 95MM</t>
  </si>
  <si>
    <t>FOSFORO INTI PARRILERROS X 05 MECH.</t>
  </si>
  <si>
    <t>CUCHARA DE MADERA INTI X 50/20</t>
  </si>
  <si>
    <t>TENEDOR  DE MADERA INTI X 50/20</t>
  </si>
  <si>
    <t xml:space="preserve"> 1080 dias</t>
  </si>
  <si>
    <t>CUCHILLO  DE MADERA INTI X 50/20</t>
  </si>
  <si>
    <t>MONDADIENTES</t>
  </si>
  <si>
    <t>ESPIRAL TUMI</t>
  </si>
  <si>
    <t>MONDADIENTE INTI BOLSA 200 UN</t>
  </si>
  <si>
    <t>MONDADIENTE INTI BOLSA 250 UN</t>
  </si>
  <si>
    <t>MONDADIENTE SUPER X 50 UND</t>
  </si>
  <si>
    <t>MONDADIENTE POTE X 100 UND</t>
  </si>
  <si>
    <t>PERFUMERIA</t>
  </si>
  <si>
    <t>BELLEZA</t>
  </si>
  <si>
    <t>DEPILE CREMA DEP BRASIL 6X100ML BIK/AXIL</t>
  </si>
  <si>
    <t>DEPILE</t>
  </si>
  <si>
    <t xml:space="preserve"> 677 dias</t>
  </si>
  <si>
    <t>GARNIER COR INTENS NEGRO 2.0</t>
  </si>
  <si>
    <t>GARNIER COR INTENS CASTAÑO OSCURO 3.0</t>
  </si>
  <si>
    <t>GARNIER COR INTENS CASTAÑO 4.0</t>
  </si>
  <si>
    <t>GARNIER COR INTENS CASTAÑO ROJIZO 4.6</t>
  </si>
  <si>
    <t>GARNIER NEGRO EBANO 10</t>
  </si>
  <si>
    <t>GARNIER COR INTENS CAOBA 6.75</t>
  </si>
  <si>
    <t>GARNIER CASTAÑO CARAMELO 7.7</t>
  </si>
  <si>
    <t>BEL NATUR NP COLONIA S/C X 250ML</t>
  </si>
  <si>
    <t>DEPILE CREMA DEP BRASIL 12X100 ML</t>
  </si>
  <si>
    <t>DEPILE BANDA DEP P/CEJAS 12X32 UND</t>
  </si>
  <si>
    <t>DEPILE CREMA FRUTOS ROJOSX150ML</t>
  </si>
  <si>
    <t xml:space="preserve"> 2040 dias</t>
  </si>
  <si>
    <t>DEPILE CREMA DEP FAC/MANZ 12X50ML</t>
  </si>
  <si>
    <t>GARNIER RUBIO ALMENDRA 70</t>
  </si>
  <si>
    <t>GARNIER RUBIO VAINILLA 71</t>
  </si>
  <si>
    <t>GARNIER RUBIO MIEL 73</t>
  </si>
  <si>
    <t>GARNIER RUBIO JALEA REAL 734</t>
  </si>
  <si>
    <t>GARNIER COR INTENS CASTAÑO CENISO CAOBA 4.15</t>
  </si>
  <si>
    <t>GARNIER CAFE DELICIA 41</t>
  </si>
  <si>
    <t>GARNIER CASTAÑO CLARO DORADO 5.3</t>
  </si>
  <si>
    <t>GARNIER NEGRO RUBI 260</t>
  </si>
  <si>
    <t>GARNIER COR INTENS RUBIO OSCURO 6.0</t>
  </si>
  <si>
    <t>GARNIER OSCURO DORADO CAOBA 6.35</t>
  </si>
  <si>
    <t>GARNIER COR INTENS RUBIO 7.0</t>
  </si>
  <si>
    <t>GARNIER CIRUELA  462</t>
  </si>
  <si>
    <t>GARNIER MOCA 40</t>
  </si>
  <si>
    <t>GARNIER RUBIO CENIZO 7.1</t>
  </si>
  <si>
    <t>GARNIER RUBIO DORADO 7.3</t>
  </si>
  <si>
    <t>GARNIER CASTAÑA 50</t>
  </si>
  <si>
    <t>GARNIER RUBIO CLARO 8.0</t>
  </si>
  <si>
    <t>GARNIER NUEZ 53</t>
  </si>
  <si>
    <t>GARNIER CAPUCCINO 60</t>
  </si>
  <si>
    <t>GARNIER RUBIO CLARO CENIZO 8.1</t>
  </si>
  <si>
    <t>GARNIER ULTRA COB RUBIO OSCURO 60</t>
  </si>
  <si>
    <t>GARNIER RUBIO CENTENO 61</t>
  </si>
  <si>
    <t>GARNIER MIEL DE MAPLE 634</t>
  </si>
  <si>
    <t>GARNIER NUTRISSE CHOCO TENTA 77</t>
  </si>
  <si>
    <t>GARNIER CASTAÑO CLARO PROF 51 U</t>
  </si>
  <si>
    <t>ILICIT 8.0 RUBIO CLARO C/AMONIAC 45GR</t>
  </si>
  <si>
    <t>ILICIT</t>
  </si>
  <si>
    <t>ILICIT 6.0 RUBIO OSCURO C/AMONIAC 45GR</t>
  </si>
  <si>
    <t>ILICIT 6.7 CHOCOLATE C/AMONIAC 45GR</t>
  </si>
  <si>
    <t>ILICIT 5.0 CASTAÑO CLARO C/AMONIAC 45GR</t>
  </si>
  <si>
    <t>ILICIT 3.0 CASTAÑO OSCURO S/AMONIAC 60GR</t>
  </si>
  <si>
    <t>ILICIT 1.0 NEGRO C/AMONIAC 45GR</t>
  </si>
  <si>
    <t>ILICIT 5.5 CAOBA CLARO C/AMONIAC 45GR</t>
  </si>
  <si>
    <t>ILICIT 6.66 GUINDA C/AMONIAC 45GR</t>
  </si>
  <si>
    <t>ILICIT 6.0 RUBIO OSCURO S/AMONIAC 60GR</t>
  </si>
  <si>
    <t>ILICIT 3.0 CASTAÑO OSCURO C/AMONIAC 45GR</t>
  </si>
  <si>
    <t>ILICIT 6.45 CASTAÑA C/AMONIAC 45GR</t>
  </si>
  <si>
    <t>ILICIT 8.1 RUBIO CLARO CENIZA S/AMONIAC 60GR</t>
  </si>
  <si>
    <t>ILICIT 5.0 CASTAÑO CLARO S/AMONIAC 60GR</t>
  </si>
  <si>
    <t>ILICIT 5.20 CIRUELA S/AMONIAC 60GR</t>
  </si>
  <si>
    <t>BAND/DEPILA FACIAL PIEL/NORMAL 16 UND</t>
  </si>
  <si>
    <t>BAND/DEPILA AXILA/REBA 16 UND</t>
  </si>
  <si>
    <t>BAND/DEPILA CORPORAL 12 UND</t>
  </si>
  <si>
    <t>CREMA DEPILADORA DUCHA PIEL SENSIBLE 150GR</t>
  </si>
  <si>
    <t>IGORA VITAL RUBIO CLARO CENIZO PROFUNDO 8.11</t>
  </si>
  <si>
    <t>IGORA</t>
  </si>
  <si>
    <t>IGORA VITAL RUBIO OSCURO 6.00</t>
  </si>
  <si>
    <t>IGORA VITAL CASTAÑO MEDIANO ROJIZO 4.88</t>
  </si>
  <si>
    <t>IGORA VITAL CHOCOLATE DORADO 6.34</t>
  </si>
  <si>
    <t>PALETTE RUBIO CLARO 8.0 DUOTUBO+OXIG</t>
  </si>
  <si>
    <t>PALETTE</t>
  </si>
  <si>
    <t>PALETTE RUBIO MEDIO 7.0 DUOTUBO+OXIG</t>
  </si>
  <si>
    <t>PALETTE CHOCOLATE CLARO 6.68 DUOTUBO+OXIG</t>
  </si>
  <si>
    <t>PALETTE CASTAÑO OSCURO 3.0</t>
  </si>
  <si>
    <t>PALETTE BORGOÑA INTENSO 4.89</t>
  </si>
  <si>
    <t>PALETTE NEGRO AZUL 1.1 DUOTUBO+OXIG</t>
  </si>
  <si>
    <t>PALETTE NEGRO 1.0 DUOTUBO+OXIG</t>
  </si>
  <si>
    <t>DEPILE CREMA CORP R. MOSQ X 150 ML</t>
  </si>
  <si>
    <t>BEL NATUR NP COLONIA LITRO EXAGONAL</t>
  </si>
  <si>
    <t>IGORA VITAL NEGRO 1-0</t>
  </si>
  <si>
    <t>IGORA VITAL CASTAÑO OSCURO 3-0</t>
  </si>
  <si>
    <t>IGORA VITAL RUBI 6-88</t>
  </si>
  <si>
    <t>PALETTE 4-88 DUOTUBO+OXIGENO - 21</t>
  </si>
  <si>
    <t>GEL LIMPIADOR PIEL + BARRA 200 ML</t>
  </si>
  <si>
    <t>GEL DE PREC. PARA AFEITAR 200 ML</t>
  </si>
  <si>
    <t>GEL FIJADOR USO FRECUENTE 200 GR</t>
  </si>
  <si>
    <t>UNIVERSITARIO SET COLONIA 50ML +  BILLETERA</t>
  </si>
  <si>
    <t>ALIANZA LIMA SET COLONIA 50ML +  BODY SPRAY</t>
  </si>
  <si>
    <t>BELNATUR  JABON TRIPACK GLICERINA BEBE 90GR</t>
  </si>
  <si>
    <t>ALIANZA LIMA KIDS SHAMPOO 350ML</t>
  </si>
  <si>
    <t>ALIANZA LIMA BODY SPRAY 1901 150ML</t>
  </si>
  <si>
    <t>ALIANZA LIMA KIDS SET SHAMPOO+ JAB LIQUIDO</t>
  </si>
  <si>
    <t>VINTAGE LEMONGRASS+ BODY WASH+ BODY LOTION 305ML</t>
  </si>
  <si>
    <t>VINTAGE VAINILLA+ BODY WASH+ BODY LOTION 305ML</t>
  </si>
  <si>
    <t>VINTAGE CHERRY BLOS+ BODY WASH+ BODY LOTION 305ML</t>
  </si>
  <si>
    <t>AQUA DI BARI COLONIA 120ML +  JABON ROSAS</t>
  </si>
  <si>
    <t>AQUA DI BARI COLONIA 120ML +  JABON LAVANDA</t>
  </si>
  <si>
    <t>SECRET LOVE COLONIA DREAMER 100ML + MINI COL 10ML</t>
  </si>
  <si>
    <t>BETTY BOOP COLONIA SASSY SHOES 100ML</t>
  </si>
  <si>
    <t>UNIVERSITARIO SET COLONIA 50ML +  BODY SPRAY</t>
  </si>
  <si>
    <t>SECRET LOVE COLONIA MIST EXOTIC 120ML+ JABON</t>
  </si>
  <si>
    <t>SECRET LOVE COLONIA MIST FLOWER 120ML+ JABON</t>
  </si>
  <si>
    <t>SECRET LOVE COLONIA MIST FANTASY 120ML + JABON</t>
  </si>
  <si>
    <t>SECRET LOVE BODY PRETTY IN LOVE 200ML+ SHIMMER CREAM 150ML</t>
  </si>
  <si>
    <t>SECRET LOVE BODY ENDLESS LOVE 200ML+ SHIMMER CREAM 150ML</t>
  </si>
  <si>
    <t>SECRET LOVE BODY PARADISE 200ML+ SHIMMER CREAM 150ML</t>
  </si>
  <si>
    <t>SECRET LOVE BODY SEDUCTION 200ML+ SHIMMER CREAM 150ML</t>
  </si>
  <si>
    <t>SECRET LOVE BODY MIST SEDUCTION 200ML</t>
  </si>
  <si>
    <t>UNIVERSITARIO KIDS SET SHAMPOO+ JAB LIQUIDO</t>
  </si>
  <si>
    <t>SECRET LOVE COLONIA AMAZING 100ML+ MINI COL 10ML</t>
  </si>
  <si>
    <t>COLONIA BEL NATUR CITRICO 500 GR</t>
  </si>
  <si>
    <t>UNIVERSITARIO BODY SPRAY CLASSIC 150ML</t>
  </si>
  <si>
    <t>UNIVERSITARIO BODY SPRAY GARRA CREMA 150ML</t>
  </si>
  <si>
    <t>UNIVERSITARIO COLONIA GARRA CREMA 100ML</t>
  </si>
  <si>
    <t>RAMO DE ROSAS PETALOS DE JABON</t>
  </si>
  <si>
    <t>CAJA RAMO CHELERO DIA DEL PADRE</t>
  </si>
  <si>
    <t>AQUA DI BARI  JABON CORP ANTB LECHE 75 GR</t>
  </si>
  <si>
    <t>AQUA DI BARI  JABON CORP ANTB PEPINO 75GR</t>
  </si>
  <si>
    <t>BUKAL SPRAY COOL MINT (AZUL)</t>
  </si>
  <si>
    <t>BUK</t>
  </si>
  <si>
    <t>BUKAL SPRAY GREEN MINT (VERDE)</t>
  </si>
  <si>
    <t>BUKAL SPRAY UVA X 4 ML</t>
  </si>
  <si>
    <t>BUKAL SPRAY CANELA X 4 ML</t>
  </si>
  <si>
    <t>POPEYE SET STRONG COLONIA 100ML + BODY SPRAY 150ML</t>
  </si>
  <si>
    <t>EDT DOSAGE FOR WOMEN 100 ML</t>
  </si>
  <si>
    <t>EDT REBEL INK FOR WOMEN 100 ML</t>
  </si>
  <si>
    <t>EDT HEART STEALER FOR WOMEN 100 ML</t>
  </si>
  <si>
    <t>EDT AHLFTONE FOR MEN 100 ML</t>
  </si>
  <si>
    <t>EDT AIMPERIAL FOR MEN  100 ML</t>
  </si>
  <si>
    <t>EDT AQUA SOUL FOR MEN 100 ML</t>
  </si>
  <si>
    <t>EDT DARK INK FOR MEN 100 ML</t>
  </si>
  <si>
    <t>EDT BOYS 1 100 ML</t>
  </si>
  <si>
    <t>BETTY BOOP CLASSY BODY MIST 120 ML + JABON</t>
  </si>
  <si>
    <t>PLASTICOS</t>
  </si>
  <si>
    <t>BOLSA DE NOTEX</t>
  </si>
  <si>
    <t>BOLSA DE TOCUYO</t>
  </si>
  <si>
    <t>MASCARILLA DESCARTABLE</t>
  </si>
  <si>
    <t>ICBPER02</t>
  </si>
  <si>
    <t>BOLSA DE PLASTICO CON LOGO</t>
  </si>
  <si>
    <t>BOLSA DE REGALO GRANDE LARGO</t>
  </si>
  <si>
    <t>INVERDIRO</t>
  </si>
  <si>
    <t xml:space="preserve"> 362 dias</t>
  </si>
  <si>
    <t>BOLSA DE REGALO GRANDE SURTIDO</t>
  </si>
  <si>
    <t>BOLSA DE REGALO PREMIUM INVERDIRO</t>
  </si>
  <si>
    <t>BOLSA DE REGALO MEDIANO</t>
  </si>
  <si>
    <t>BOLSA DE REGALO BOTELLERA INVERDIRO</t>
  </si>
  <si>
    <t>PAPEL DE REGALO INVERDIRO</t>
  </si>
  <si>
    <t>BOLSA ZIPLOC SANDWICH 50CT X 12</t>
  </si>
  <si>
    <t>BOLSA COMPOSTABLE CON LOGO</t>
  </si>
  <si>
    <t>MASCARILLA DESCARTABLE X 50 UND</t>
  </si>
  <si>
    <t>BOLSA DE REGALO PARA LICOR DAMAS</t>
  </si>
  <si>
    <t>BOLSA DE REGALO MINIATURA INVERDIRO</t>
  </si>
  <si>
    <t>BOLSA DE REGALO XG INVERDIRO</t>
  </si>
  <si>
    <t xml:space="preserve"> 2537 dias</t>
  </si>
  <si>
    <t>BOLSA DE MOZA INVERDIRO</t>
  </si>
  <si>
    <t xml:space="preserve"> 4920 dias</t>
  </si>
  <si>
    <t>VASO POLIPAPEL CORRUGADO NEGRO 8 OZ MARCA "OK"</t>
  </si>
  <si>
    <t>BOLSA DARNEL WRAP PLASTIC FT X100</t>
  </si>
  <si>
    <t>BOLSA DE PLASTICO ZIPLOC SANDWICH X 20 UND 16.5 X 14.9 CM</t>
  </si>
  <si>
    <t>GLOBO DE HULE N 12 NEON SURTIDO (PASTEL)</t>
  </si>
  <si>
    <t>GLOBO DE HULE N 2 PASTEL SURTIDO</t>
  </si>
  <si>
    <t>SERPENTINA DE COLORES X 50 UND</t>
  </si>
  <si>
    <t>BOLSA PAQ X 80 21X24 T-SHIRT COLORES</t>
  </si>
  <si>
    <t>PLASTICOS Y PAPELES</t>
  </si>
  <si>
    <t>ACCESORIOS BEBE</t>
  </si>
  <si>
    <t>BANCA TAHITI RATAN NEGRO</t>
  </si>
  <si>
    <t>BANCA TAHITI RATAN CAFE</t>
  </si>
  <si>
    <t>SILLA PLEGABLE CUADRADA</t>
  </si>
  <si>
    <t>SILLA PLEGABLE REDONDA</t>
  </si>
  <si>
    <t>BANCA HAWAI CAFE</t>
  </si>
  <si>
    <t>BANCA HAWAI NEGRO</t>
  </si>
  <si>
    <t>DESCARTABLES</t>
  </si>
  <si>
    <t>VASO # 10 BLANCO X 50 UNID LECHOSO</t>
  </si>
  <si>
    <t>PAMOLSA</t>
  </si>
  <si>
    <t>ENVASE RECTANGULAR</t>
  </si>
  <si>
    <t>VASO C/TAPA DE 16 OZ</t>
  </si>
  <si>
    <t>VASO TRANSPARENTE # 07 VACAN X 50UND</t>
  </si>
  <si>
    <t>VACAN</t>
  </si>
  <si>
    <t>VASO DESCARTABLE #7 X50 UNID</t>
  </si>
  <si>
    <t>PLATO PLASTIUTIL TECNOPOR N°26 25 UND</t>
  </si>
  <si>
    <t>PLATO ALEGRIA TECNOPOR N°15 25 UNDS</t>
  </si>
  <si>
    <t>TENEDOR # 10 ECONOMICO BLANCO LA EUROPA 50 UND</t>
  </si>
  <si>
    <t>LA EUROPEA</t>
  </si>
  <si>
    <t>CUCHARA # 10 LA EUROPEA ECONOMICO BLANCO 50 UND</t>
  </si>
  <si>
    <t>ENVASE P/ENSALADA</t>
  </si>
  <si>
    <t xml:space="preserve"> 6920 dias</t>
  </si>
  <si>
    <t>TENEDOR BLANCO #10 JOSE MANUEL 50UND</t>
  </si>
  <si>
    <t>VASO # 10 TRANSPARENTE ALFA X 50 UNID</t>
  </si>
  <si>
    <t>CUCHARA BLANCA #10 JOSE MANUEL 50 UND</t>
  </si>
  <si>
    <t>BANDEJA RECTANGULAR 900CC LECHON</t>
  </si>
  <si>
    <t>VASO #10 BLANCO ALFA  X50 UND</t>
  </si>
  <si>
    <t>TENEDOR # 06 KEVIN ECONOMICO BLANCO 50 UND</t>
  </si>
  <si>
    <t>LORETO</t>
  </si>
  <si>
    <t>VASO # 06 PP SOL NATURAL X 50 UND</t>
  </si>
  <si>
    <t>VASO PP # 10 BLANCO X 50 UND</t>
  </si>
  <si>
    <t>SAN GABRIEL</t>
  </si>
  <si>
    <t>CUCHARA # 06 LORETO ECONOMICO BLANCO 50 UND</t>
  </si>
  <si>
    <t>VASO TERMICO 8 OZ TERMIX BLANCO 50 UND</t>
  </si>
  <si>
    <t>TERMIX</t>
  </si>
  <si>
    <t>CUCHARA # 10 LA EUROPEA TRANSPARENTE ACRILICO 50 UND</t>
  </si>
  <si>
    <t>VASO TERMICO # 06 OZ TERMIX 25 UND</t>
  </si>
  <si>
    <t>VASO TERMICO 10 OZ TERMIX BLANCO 25 UND</t>
  </si>
  <si>
    <t>PLATO TERMICO 22 SAN GABRIEL</t>
  </si>
  <si>
    <t>VASO 7 ONZ ACRILICO TRANSP C/ DIV EUROPEA</t>
  </si>
  <si>
    <t>SORBETE BLANCO CENVOLTURA X 50 IMPORT</t>
  </si>
  <si>
    <t>PB2 PLATO BANDEJA 2 FIRME PAMOLSA</t>
  </si>
  <si>
    <t>VASO TERMICO 08 OZ SAN GABRIEL BLANCO 25 UND</t>
  </si>
  <si>
    <t>CUCHARA DESCARTABLE CHICA X 100 UND</t>
  </si>
  <si>
    <t>PLATO HONDO # 20 PAMOLSA X 25 UND</t>
  </si>
  <si>
    <t>VASO 5 ONZ ACRILICO TRANSPARENTE EUROPEA X 25 UND</t>
  </si>
  <si>
    <t>EUROPEA</t>
  </si>
  <si>
    <t>ENVASE CIRCULAR 1/2 LITRO X 25 UND "CACER"</t>
  </si>
  <si>
    <t>CACER</t>
  </si>
  <si>
    <t>PLATO DESCART # 15 TRANPARENTE</t>
  </si>
  <si>
    <t>Nomfam</t>
  </si>
  <si>
    <t>Nomsub</t>
  </si>
  <si>
    <t>Nomgru</t>
  </si>
  <si>
    <t>Umed</t>
  </si>
  <si>
    <t>Reponer</t>
  </si>
  <si>
    <t>Duracion</t>
  </si>
  <si>
    <t>OK SUPERMERCADOS S.A.C.</t>
  </si>
  <si>
    <t>CAL. NAPO NRO. 354 LORETO - MAYNAS - IQUITOS  C. 948854058</t>
  </si>
  <si>
    <t>REPOSICION DE STOCK</t>
  </si>
  <si>
    <t>Almacén: (Inc. Todos)</t>
  </si>
  <si>
    <t>Código</t>
  </si>
  <si>
    <t>Abc_v</t>
  </si>
  <si>
    <t>Abc_r</t>
  </si>
  <si>
    <t>Marca</t>
  </si>
  <si>
    <t>Descripción</t>
  </si>
  <si>
    <t>Tránsito</t>
  </si>
  <si>
    <t>Stock_actual</t>
  </si>
  <si>
    <t>Pto_pedido</t>
  </si>
  <si>
    <t>Planner</t>
  </si>
  <si>
    <t>.UNDEFINED</t>
  </si>
  <si>
    <t>EVELYN</t>
  </si>
  <si>
    <t>JEAN</t>
  </si>
  <si>
    <t>ELISEO</t>
  </si>
  <si>
    <t>ANTONY</t>
  </si>
  <si>
    <t>RODRIGO</t>
  </si>
  <si>
    <t>FABIOLA</t>
  </si>
  <si>
    <t>.UNSET</t>
  </si>
  <si>
    <t>CLASIFICACIÓN</t>
  </si>
  <si>
    <t>Total General</t>
  </si>
  <si>
    <t>TOTAL SKU</t>
  </si>
  <si>
    <t>TOTAL SKU EN TRÁNSITO</t>
  </si>
  <si>
    <t>TOTAL SKU EN TRÁNSITO CERO</t>
  </si>
  <si>
    <t>TOTAL SKU CON STOCK</t>
  </si>
  <si>
    <t>TOTAL SKU SIN STOCK</t>
  </si>
  <si>
    <t>% SIN STOCK</t>
  </si>
  <si>
    <t>% CON STOCK</t>
  </si>
  <si>
    <t>codigo</t>
  </si>
  <si>
    <t>01-Ene [Cantidad]</t>
  </si>
  <si>
    <t>01-Ene [Ventas]</t>
  </si>
  <si>
    <t>02-Feb [Cantidad]</t>
  </si>
  <si>
    <t>02-Feb [Ventas]</t>
  </si>
  <si>
    <t>03-Mar [Cantidad]</t>
  </si>
  <si>
    <t>03-Mar [Ventas]</t>
  </si>
  <si>
    <t>04-Abr [Cantidad]</t>
  </si>
  <si>
    <t>04-Abr [Ventas]</t>
  </si>
  <si>
    <t>Total Cantidad</t>
  </si>
  <si>
    <t>Total Ventas</t>
  </si>
  <si>
    <t>PLANNER</t>
  </si>
  <si>
    <t>TOP</t>
  </si>
  <si>
    <t>COD</t>
  </si>
  <si>
    <t>DESCRIP</t>
  </si>
  <si>
    <t>Ene[U]</t>
  </si>
  <si>
    <t>Ene[S/.]</t>
  </si>
  <si>
    <t>Feb[U]</t>
  </si>
  <si>
    <t>Feb[S/.]</t>
  </si>
  <si>
    <t>Mar[U]</t>
  </si>
  <si>
    <t>Mar[S/.]</t>
  </si>
  <si>
    <t>Abr[U]</t>
  </si>
  <si>
    <t>Abr[S/.]</t>
  </si>
  <si>
    <t>TOTAL[U]</t>
  </si>
  <si>
    <t>TOTAL[S/.]</t>
  </si>
  <si>
    <t>Total general</t>
  </si>
  <si>
    <t>Totales</t>
  </si>
  <si>
    <t>PESO(%)</t>
  </si>
  <si>
    <t>ASIGNADO</t>
  </si>
  <si>
    <t>Stock Valorizado (S/.)</t>
  </si>
  <si>
    <t>Provta(Uns)</t>
  </si>
  <si>
    <t>Provta(S/.)</t>
  </si>
  <si>
    <t>Stock(S/.)</t>
  </si>
  <si>
    <t>Código interno</t>
  </si>
  <si>
    <t>P.Vta (S/)</t>
  </si>
  <si>
    <t>Perdida Estimada (S/.) Sin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</si>
</sst>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S/&quot;\ #,##0.00"/>
    <numFmt numFmtId="165" formatCode="&quot;S/&quot;\ #,##0"/>
    <numFmt numFmtId="166" formatCode="_-[$S/-280A]\ * #,##0.00_-;\-[$S/-280A]\ * #,##0.00_-;_-[$S/-280A]\ * #,##0.00_-;_-@_-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148D1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4" fontId="3" fillId="2" borderId="2" xfId="0" applyNumberFormat="1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2" fontId="9" fillId="0" borderId="0" xfId="0" applyNumberFormat="1" applyFont="1"/>
    <xf numFmtId="1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8" xfId="0" applyBorder="1"/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9" fontId="12" fillId="0" borderId="1" xfId="0" applyNumberFormat="1" applyFont="1" applyBorder="1" applyAlignment="1">
      <alignment horizontal="center" vertical="center"/>
    </xf>
    <xf numFmtId="0" fontId="12" fillId="4" borderId="11" xfId="0" applyFont="1" applyFill="1" applyBorder="1" applyAlignment="1">
      <alignment horizontal="center" wrapText="1"/>
    </xf>
    <xf numFmtId="0" fontId="12" fillId="4" borderId="12" xfId="0" applyFont="1" applyFill="1" applyBorder="1" applyAlignment="1">
      <alignment horizontal="center" wrapText="1"/>
    </xf>
    <xf numFmtId="0" fontId="12" fillId="0" borderId="11" xfId="0" applyFont="1" applyBorder="1" applyAlignment="1">
      <alignment horizontal="center" vertical="center"/>
    </xf>
    <xf numFmtId="9" fontId="12" fillId="4" borderId="8" xfId="1" applyFont="1" applyFill="1" applyBorder="1" applyAlignment="1">
      <alignment horizontal="center" wrapText="1"/>
    </xf>
    <xf numFmtId="9" fontId="12" fillId="0" borderId="11" xfId="0" applyNumberFormat="1" applyFont="1" applyBorder="1" applyAlignment="1">
      <alignment horizontal="center" vertical="center"/>
    </xf>
    <xf numFmtId="0" fontId="12" fillId="5" borderId="11" xfId="0" applyFont="1" applyFill="1" applyBorder="1" applyAlignment="1">
      <alignment horizontal="center" wrapText="1"/>
    </xf>
    <xf numFmtId="0" fontId="12" fillId="5" borderId="11" xfId="0" applyFont="1" applyFill="1" applyBorder="1" applyAlignment="1">
      <alignment horizontal="center" vertical="center"/>
    </xf>
    <xf numFmtId="9" fontId="12" fillId="5" borderId="1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 wrapText="1"/>
    </xf>
    <xf numFmtId="3" fontId="2" fillId="0" borderId="15" xfId="0" applyNumberFormat="1" applyFont="1" applyBorder="1" applyAlignment="1">
      <alignment horizontal="center"/>
    </xf>
    <xf numFmtId="4" fontId="2" fillId="0" borderId="15" xfId="0" applyNumberFormat="1" applyFont="1" applyBorder="1"/>
    <xf numFmtId="166" fontId="2" fillId="0" borderId="0" xfId="0" applyNumberFormat="1" applyFont="1" applyAlignment="1">
      <alignment horizontal="right" vertic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" fontId="8" fillId="0" borderId="19" xfId="0" applyNumberFormat="1" applyFont="1" applyBorder="1" applyAlignment="1">
      <alignment horizontal="center" vertical="center"/>
    </xf>
    <xf numFmtId="165" fontId="8" fillId="0" borderId="20" xfId="0" applyNumberFormat="1" applyFont="1" applyBorder="1" applyAlignment="1">
      <alignment horizontal="center" vertical="center"/>
    </xf>
    <xf numFmtId="2" fontId="8" fillId="0" borderId="21" xfId="0" applyNumberFormat="1" applyFont="1" applyBorder="1" applyAlignment="1">
      <alignment horizontal="center" vertical="center"/>
    </xf>
    <xf numFmtId="165" fontId="8" fillId="0" borderId="22" xfId="0" applyNumberFormat="1" applyFont="1" applyBorder="1" applyAlignment="1">
      <alignment horizontal="center" vertical="center"/>
    </xf>
    <xf numFmtId="2" fontId="8" fillId="0" borderId="23" xfId="0" applyNumberFormat="1" applyFont="1" applyBorder="1" applyAlignment="1">
      <alignment horizontal="center" vertical="center"/>
    </xf>
    <xf numFmtId="165" fontId="8" fillId="0" borderId="2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0" fontId="1" fillId="0" borderId="7" xfId="0" applyNumberFormat="1" applyFont="1" applyBorder="1" applyAlignment="1">
      <alignment horizontal="center" vertical="center"/>
    </xf>
    <xf numFmtId="10" fontId="3" fillId="0" borderId="7" xfId="0" applyNumberFormat="1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1" fillId="0" borderId="1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  <xf numFmtId="10" fontId="1" fillId="0" borderId="5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37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&quot;S/&quot;\ 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_-[$S/-280A]\ * #,##0.00_-;\-[$S/-280A]\ * #,##0.00_-;_-[$S/-280A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_-[$S/-280A]\ * #,##0.00_-;\-[$S/-280A]\ * #,##0.00_-;_-[$S/-280A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Reporte de Quiebres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tmpim0qu_xls!$P$1</c:f>
              <c:strCache>
                <c:ptCount val="1"/>
                <c:pt idx="0">
                  <c:v>% SIN STOCK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Lineal (% SIN STOCK)</c:nam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(tmpim0qu_xls!$J$3,tmpim0qu_xls!$J$5,tmpim0qu_xls!$J$7)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(tmpim0qu_xls!$P$3,tmpim0qu_xls!$P$5,tmpim0qu_xls!$P$7)</c:f>
              <c:numCache>
                <c:formatCode>0.00%</c:formatCode>
                <c:ptCount val="3"/>
                <c:pt idx="0">
                  <c:v>0.16639654240950838</c:v>
                </c:pt>
                <c:pt idx="1">
                  <c:v>0.22713864306784662</c:v>
                </c:pt>
                <c:pt idx="2">
                  <c:v>0.54151044456347086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A-4958-9BFF-F3B9824FDFDE}"/>
            </c:ext>
          </c:extLst>
        </c:ser>
        <c:ser>
          <c:idx val="1"/>
          <c:order val="1"/>
          <c:tx>
            <c:strRef>
              <c:f>tmpim0qu_xls!$Q$1</c:f>
              <c:strCache>
                <c:ptCount val="1"/>
                <c:pt idx="0">
                  <c:v>% CON STOCK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(tmpim0qu_xls!$J$3,tmpim0qu_xls!$J$5,tmpim0qu_xls!$J$7)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(tmpim0qu_xls!$Q$3,tmpim0qu_xls!$Q$5,tmpim0qu_xls!$Q$7)</c:f>
              <c:numCache>
                <c:formatCode>0.00%</c:formatCode>
                <c:ptCount val="3"/>
                <c:pt idx="0">
                  <c:v>0.83360345759049159</c:v>
                </c:pt>
                <c:pt idx="1">
                  <c:v>0.77286135693215341</c:v>
                </c:pt>
                <c:pt idx="2">
                  <c:v>0.45848955543652914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9A-4958-9BFF-F3B9824FDF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4075744"/>
        <c:axId val="885196224"/>
      </c:barChart>
      <c:catAx>
        <c:axId val="74407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5196224"/>
        <c:crosses val="autoZero"/>
        <c:auto val="1"/>
        <c:lblAlgn val="ctr"/>
        <c:lblOffset val="100"/>
        <c:noMultiLvlLbl val="0"/>
      </c:catAx>
      <c:valAx>
        <c:axId val="8851962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4075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Top</a:t>
            </a:r>
            <a:r>
              <a:rPr lang="es-PE" baseline="0"/>
              <a:t> 10 Ventas (S/.)</a:t>
            </a:r>
            <a:endParaRPr lang="es-P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tmpim0qu_xls!$Y$1</c:f>
              <c:strCache>
                <c:ptCount val="1"/>
                <c:pt idx="0">
                  <c:v>Ene[S/.]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tmpim0qu_xls!$Y$2:$Y$11</c:f>
              <c:numCache>
                <c:formatCode>"S/"\ #,##0</c:formatCode>
                <c:ptCount val="10"/>
                <c:pt idx="0">
                  <c:v>4364.1400000000003</c:v>
                </c:pt>
                <c:pt idx="1">
                  <c:v>4428.1400000000003</c:v>
                </c:pt>
                <c:pt idx="2">
                  <c:v>3621.6</c:v>
                </c:pt>
                <c:pt idx="3">
                  <c:v>3439</c:v>
                </c:pt>
                <c:pt idx="4">
                  <c:v>3429.51</c:v>
                </c:pt>
                <c:pt idx="5">
                  <c:v>2882.85</c:v>
                </c:pt>
                <c:pt idx="6">
                  <c:v>1992.89</c:v>
                </c:pt>
                <c:pt idx="7">
                  <c:v>1755.6</c:v>
                </c:pt>
                <c:pt idx="8">
                  <c:v>1261.19</c:v>
                </c:pt>
                <c:pt idx="9">
                  <c:v>2061.89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9-41FE-B384-DEA9CE779B50}"/>
            </c:ext>
          </c:extLst>
        </c:ser>
        <c:ser>
          <c:idx val="1"/>
          <c:order val="1"/>
          <c:tx>
            <c:strRef>
              <c:f>tmpim0qu_xls!$AA$1</c:f>
              <c:strCache>
                <c:ptCount val="1"/>
                <c:pt idx="0">
                  <c:v>Feb[S/.]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tmpim0qu_xls!$AA$2:$AA$11</c:f>
              <c:numCache>
                <c:formatCode>"S/"\ #,##0</c:formatCode>
                <c:ptCount val="10"/>
                <c:pt idx="0">
                  <c:v>4751</c:v>
                </c:pt>
                <c:pt idx="1">
                  <c:v>3815.34</c:v>
                </c:pt>
                <c:pt idx="2">
                  <c:v>3325.82</c:v>
                </c:pt>
                <c:pt idx="3">
                  <c:v>3107.19</c:v>
                </c:pt>
                <c:pt idx="4">
                  <c:v>2234.9699999999998</c:v>
                </c:pt>
                <c:pt idx="5">
                  <c:v>2239.23</c:v>
                </c:pt>
                <c:pt idx="6">
                  <c:v>1907.55</c:v>
                </c:pt>
                <c:pt idx="7">
                  <c:v>1948.4</c:v>
                </c:pt>
                <c:pt idx="8">
                  <c:v>1118.6500000000001</c:v>
                </c:pt>
                <c:pt idx="9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D9-41FE-B384-DEA9CE779B50}"/>
            </c:ext>
          </c:extLst>
        </c:ser>
        <c:ser>
          <c:idx val="2"/>
          <c:order val="2"/>
          <c:tx>
            <c:strRef>
              <c:f>tmpim0qu_xls!$AC$1</c:f>
              <c:strCache>
                <c:ptCount val="1"/>
                <c:pt idx="0">
                  <c:v>Mar[S/.]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tmpim0qu_xls!$AC$2:$AC$11</c:f>
              <c:numCache>
                <c:formatCode>"S/"\ #,##0</c:formatCode>
                <c:ptCount val="10"/>
                <c:pt idx="0">
                  <c:v>6039.91</c:v>
                </c:pt>
                <c:pt idx="1">
                  <c:v>5153.6400000000003</c:v>
                </c:pt>
                <c:pt idx="2">
                  <c:v>3298.9</c:v>
                </c:pt>
                <c:pt idx="3">
                  <c:v>2954.57</c:v>
                </c:pt>
                <c:pt idx="4">
                  <c:v>2920.16</c:v>
                </c:pt>
                <c:pt idx="5">
                  <c:v>2752.15</c:v>
                </c:pt>
                <c:pt idx="6">
                  <c:v>2204.9499999999998</c:v>
                </c:pt>
                <c:pt idx="7">
                  <c:v>2516.8000000000002</c:v>
                </c:pt>
                <c:pt idx="8">
                  <c:v>2473.12</c:v>
                </c:pt>
                <c:pt idx="9">
                  <c:v>1438.82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D9-41FE-B384-DEA9CE779B50}"/>
            </c:ext>
          </c:extLst>
        </c:ser>
        <c:ser>
          <c:idx val="3"/>
          <c:order val="3"/>
          <c:tx>
            <c:strRef>
              <c:f>tmpim0qu_xls!$AE$1</c:f>
              <c:strCache>
                <c:ptCount val="1"/>
                <c:pt idx="0">
                  <c:v>Abr[S/.]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tmpim0qu_xls!$W$2:$W$11</c:f>
              <c:strCache>
                <c:ptCount val="10"/>
                <c:pt idx="0">
                  <c:v>GALLETA FIELD SODA ORIGINAL PACK 6X34 G</c:v>
                </c:pt>
                <c:pt idx="1">
                  <c:v>MAYONESA ALACENA 475GR</c:v>
                </c:pt>
                <c:pt idx="2">
                  <c:v>LECHE ENTERA GLORIA UHT 1 LT</c:v>
                </c:pt>
                <c:pt idx="3">
                  <c:v>HARINA PAN BLANCA 1.100 KG</c:v>
                </c:pt>
                <c:pt idx="4">
                  <c:v>LECHE GLORIA EVAPORADA ENTERA LATA 400 G RECONSTITUIDA V.A</c:v>
                </c:pt>
                <c:pt idx="5">
                  <c:v>LECHE GLORIA SIN LACTOSA UHT 1 LT</c:v>
                </c:pt>
                <c:pt idx="6">
                  <c:v>LECHE IDEAL CREMOSITA 390 GR</c:v>
                </c:pt>
                <c:pt idx="7">
                  <c:v>GALLETA RITZ QUESO PACK 6X34 G</c:v>
                </c:pt>
                <c:pt idx="8">
                  <c:v>GALLETA FIELD VAINILLA PACK 6X37 G</c:v>
                </c:pt>
                <c:pt idx="9">
                  <c:v>FILETE DE ATUN FANNY AC/VEG X 140GR</c:v>
                </c:pt>
              </c:strCache>
            </c:strRef>
          </c:cat>
          <c:val>
            <c:numRef>
              <c:f>tmpim0qu_xls!$AE$2:$AE$11</c:f>
              <c:numCache>
                <c:formatCode>"S/"\ #,##0</c:formatCode>
                <c:ptCount val="10"/>
                <c:pt idx="0">
                  <c:v>5568.89</c:v>
                </c:pt>
                <c:pt idx="1">
                  <c:v>3461.44</c:v>
                </c:pt>
                <c:pt idx="2">
                  <c:v>3939.12</c:v>
                </c:pt>
                <c:pt idx="3">
                  <c:v>2571.12</c:v>
                </c:pt>
                <c:pt idx="4">
                  <c:v>2497.7399999999998</c:v>
                </c:pt>
                <c:pt idx="5">
                  <c:v>2287.52</c:v>
                </c:pt>
                <c:pt idx="6">
                  <c:v>2471.39</c:v>
                </c:pt>
                <c:pt idx="7">
                  <c:v>2201.52</c:v>
                </c:pt>
                <c:pt idx="8">
                  <c:v>2622.68</c:v>
                </c:pt>
                <c:pt idx="9">
                  <c:v>2487.46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D9-41FE-B384-DEA9CE779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3018528"/>
        <c:axId val="1033003552"/>
      </c:barChart>
      <c:catAx>
        <c:axId val="103301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3003552"/>
        <c:crosses val="autoZero"/>
        <c:auto val="1"/>
        <c:lblAlgn val="ctr"/>
        <c:lblOffset val="100"/>
        <c:noMultiLvlLbl val="0"/>
      </c:catAx>
      <c:valAx>
        <c:axId val="10330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3018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188899</xdr:rowOff>
    </xdr:from>
    <xdr:to>
      <xdr:col>8</xdr:col>
      <xdr:colOff>511904</xdr:colOff>
      <xdr:row>22</xdr:row>
      <xdr:rowOff>10673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14D1F1A-488A-46B3-9E3A-15DCB26B0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163555</xdr:colOff>
      <xdr:row>23</xdr:row>
      <xdr:rowOff>239564</xdr:rowOff>
    </xdr:from>
    <xdr:to>
      <xdr:col>33</xdr:col>
      <xdr:colOff>356006</xdr:colOff>
      <xdr:row>47</xdr:row>
      <xdr:rowOff>22412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59D7A3-44E6-4988-BDD5-D09B97728C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tesOK/Downloads/SISDEM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p50git_xls"/>
      <sheetName val="Hoja1"/>
    </sheetNames>
    <sheetDataSet>
      <sheetData sheetId="0"/>
      <sheetData sheetId="1">
        <row r="1">
          <cell r="A1" t="str">
            <v>codigo</v>
          </cell>
          <cell r="B1" t="str">
            <v>01-Ene [Cantidad]</v>
          </cell>
          <cell r="C1" t="str">
            <v>01-Ene [Ventas]</v>
          </cell>
          <cell r="D1" t="str">
            <v>02-Feb [Cantidad]</v>
          </cell>
          <cell r="E1" t="str">
            <v>02-Feb [Ventas]</v>
          </cell>
          <cell r="F1" t="str">
            <v>03-Mar [Cantidad]</v>
          </cell>
          <cell r="G1" t="str">
            <v>03-Mar [Ventas]</v>
          </cell>
          <cell r="H1" t="str">
            <v>04-Abr [Cantidad]</v>
          </cell>
          <cell r="I1" t="str">
            <v>04-Abr [Ventas]</v>
          </cell>
          <cell r="J1" t="str">
            <v>Total Cantidad</v>
          </cell>
          <cell r="K1" t="str">
            <v>Total Ventas</v>
          </cell>
        </row>
        <row r="2">
          <cell r="A2">
            <v>2000099</v>
          </cell>
          <cell r="B2">
            <v>2515.17</v>
          </cell>
          <cell r="C2">
            <v>20089.8</v>
          </cell>
          <cell r="D2">
            <v>2491.33</v>
          </cell>
          <cell r="E2">
            <v>19895.21</v>
          </cell>
          <cell r="F2">
            <v>3273.92</v>
          </cell>
          <cell r="G2">
            <v>26142.240000000002</v>
          </cell>
          <cell r="H2">
            <v>2881.64</v>
          </cell>
          <cell r="I2">
            <v>23006.84</v>
          </cell>
          <cell r="J2">
            <v>11162.06</v>
          </cell>
          <cell r="K2">
            <v>89134.09</v>
          </cell>
        </row>
        <row r="3">
          <cell r="A3">
            <v>2021091</v>
          </cell>
          <cell r="B3">
            <v>810.04</v>
          </cell>
          <cell r="C3">
            <v>19611.2</v>
          </cell>
          <cell r="D3">
            <v>721.07</v>
          </cell>
          <cell r="E3">
            <v>18015.740000000002</v>
          </cell>
          <cell r="F3">
            <v>883.67</v>
          </cell>
          <cell r="G3">
            <v>22058.1</v>
          </cell>
          <cell r="H3">
            <v>831.94</v>
          </cell>
          <cell r="I3">
            <v>20784.23</v>
          </cell>
          <cell r="J3">
            <v>3246.7200000000003</v>
          </cell>
          <cell r="K3">
            <v>80469.27</v>
          </cell>
        </row>
        <row r="4">
          <cell r="A4">
            <v>2018135</v>
          </cell>
          <cell r="B4">
            <v>940.15</v>
          </cell>
          <cell r="C4">
            <v>18010.919999999998</v>
          </cell>
          <cell r="D4">
            <v>912.48</v>
          </cell>
          <cell r="E4">
            <v>18202.36</v>
          </cell>
          <cell r="F4">
            <v>1034.78</v>
          </cell>
          <cell r="G4">
            <v>20624.759999999998</v>
          </cell>
          <cell r="H4">
            <v>1024.96</v>
          </cell>
          <cell r="I4">
            <v>20396.64</v>
          </cell>
          <cell r="J4">
            <v>3912.37</v>
          </cell>
          <cell r="K4">
            <v>77234.679999999993</v>
          </cell>
        </row>
        <row r="5">
          <cell r="A5">
            <v>2018134</v>
          </cell>
          <cell r="B5">
            <v>717.38</v>
          </cell>
          <cell r="C5">
            <v>14314.89</v>
          </cell>
          <cell r="D5">
            <v>660.65</v>
          </cell>
          <cell r="E5">
            <v>13779.45</v>
          </cell>
          <cell r="F5">
            <v>920.22</v>
          </cell>
          <cell r="G5">
            <v>19210.96</v>
          </cell>
          <cell r="H5">
            <v>885.3</v>
          </cell>
          <cell r="I5">
            <v>18408.509999999998</v>
          </cell>
          <cell r="J5">
            <v>3183.55</v>
          </cell>
          <cell r="K5">
            <v>65713.81</v>
          </cell>
        </row>
        <row r="6">
          <cell r="A6">
            <v>2018137</v>
          </cell>
          <cell r="B6">
            <v>784.48</v>
          </cell>
          <cell r="C6">
            <v>15019.55</v>
          </cell>
          <cell r="D6">
            <v>741.28</v>
          </cell>
          <cell r="E6">
            <v>14784.19</v>
          </cell>
          <cell r="F6">
            <v>888.41</v>
          </cell>
          <cell r="G6">
            <v>17702.52</v>
          </cell>
          <cell r="H6">
            <v>827.8</v>
          </cell>
          <cell r="I6">
            <v>16497.080000000002</v>
          </cell>
          <cell r="J6">
            <v>3241.9700000000003</v>
          </cell>
          <cell r="K6">
            <v>64003.34</v>
          </cell>
        </row>
        <row r="7">
          <cell r="A7">
            <v>2011524</v>
          </cell>
          <cell r="B7">
            <v>786.35</v>
          </cell>
          <cell r="C7">
            <v>14094.18</v>
          </cell>
          <cell r="D7">
            <v>697.85</v>
          </cell>
          <cell r="E7">
            <v>12540.69</v>
          </cell>
          <cell r="F7">
            <v>912.63</v>
          </cell>
          <cell r="G7">
            <v>16240.78</v>
          </cell>
          <cell r="H7">
            <v>667.48</v>
          </cell>
          <cell r="I7">
            <v>11981.91</v>
          </cell>
          <cell r="J7">
            <v>3064.31</v>
          </cell>
          <cell r="K7">
            <v>54857.56</v>
          </cell>
        </row>
        <row r="8">
          <cell r="A8">
            <v>12105</v>
          </cell>
          <cell r="B8">
            <v>533</v>
          </cell>
          <cell r="C8">
            <v>10779.72</v>
          </cell>
          <cell r="D8">
            <v>572</v>
          </cell>
          <cell r="E8">
            <v>12089.86</v>
          </cell>
          <cell r="F8">
            <v>772</v>
          </cell>
          <cell r="G8">
            <v>17583.66</v>
          </cell>
          <cell r="H8">
            <v>604</v>
          </cell>
          <cell r="I8">
            <v>14085.1</v>
          </cell>
          <cell r="J8">
            <v>2481</v>
          </cell>
          <cell r="K8">
            <v>54538.340000000004</v>
          </cell>
        </row>
        <row r="9">
          <cell r="A9">
            <v>2018132</v>
          </cell>
          <cell r="B9">
            <v>677.55</v>
          </cell>
          <cell r="C9">
            <v>12941.31</v>
          </cell>
          <cell r="D9">
            <v>656.25</v>
          </cell>
          <cell r="E9">
            <v>13003.04</v>
          </cell>
          <cell r="F9">
            <v>778.46</v>
          </cell>
          <cell r="G9">
            <v>15375.24</v>
          </cell>
          <cell r="H9">
            <v>671.82</v>
          </cell>
          <cell r="I9">
            <v>13136.94</v>
          </cell>
          <cell r="J9">
            <v>2784.0800000000004</v>
          </cell>
          <cell r="K9">
            <v>54456.53</v>
          </cell>
        </row>
        <row r="10">
          <cell r="A10">
            <v>2018131</v>
          </cell>
          <cell r="B10">
            <v>702.91</v>
          </cell>
          <cell r="C10">
            <v>12197.66</v>
          </cell>
          <cell r="D10">
            <v>532.05999999999995</v>
          </cell>
          <cell r="E10">
            <v>9687.6</v>
          </cell>
          <cell r="F10">
            <v>501.49</v>
          </cell>
          <cell r="G10">
            <v>9201.74</v>
          </cell>
          <cell r="H10">
            <v>426.68</v>
          </cell>
          <cell r="I10">
            <v>7788.9</v>
          </cell>
          <cell r="J10">
            <v>2163.14</v>
          </cell>
          <cell r="K10">
            <v>38875.9</v>
          </cell>
        </row>
        <row r="11">
          <cell r="A11">
            <v>2011473</v>
          </cell>
          <cell r="B11">
            <v>360.31</v>
          </cell>
          <cell r="C11">
            <v>9974.19</v>
          </cell>
          <cell r="D11">
            <v>344.21</v>
          </cell>
          <cell r="E11">
            <v>9545.56</v>
          </cell>
          <cell r="F11">
            <v>322.95</v>
          </cell>
          <cell r="G11">
            <v>8939.93</v>
          </cell>
          <cell r="H11">
            <v>316.3</v>
          </cell>
          <cell r="I11">
            <v>8759.4599999999991</v>
          </cell>
          <cell r="J11">
            <v>1343.77</v>
          </cell>
          <cell r="K11">
            <v>37219.14</v>
          </cell>
        </row>
        <row r="12">
          <cell r="A12">
            <v>2011626</v>
          </cell>
          <cell r="B12">
            <v>1004.57</v>
          </cell>
          <cell r="C12">
            <v>8525.67</v>
          </cell>
          <cell r="D12">
            <v>877.09</v>
          </cell>
          <cell r="E12">
            <v>7441.09</v>
          </cell>
          <cell r="F12">
            <v>1099.73</v>
          </cell>
          <cell r="G12">
            <v>9331.52</v>
          </cell>
          <cell r="H12">
            <v>1170.1400000000001</v>
          </cell>
          <cell r="I12">
            <v>9930.92</v>
          </cell>
          <cell r="J12">
            <v>4151.5300000000007</v>
          </cell>
          <cell r="K12">
            <v>35229.199999999997</v>
          </cell>
        </row>
        <row r="13">
          <cell r="A13">
            <v>17827</v>
          </cell>
          <cell r="B13">
            <v>808</v>
          </cell>
          <cell r="C13">
            <v>9572.4500000000007</v>
          </cell>
          <cell r="D13">
            <v>719</v>
          </cell>
          <cell r="E13">
            <v>8902.43</v>
          </cell>
          <cell r="F13">
            <v>604</v>
          </cell>
          <cell r="G13">
            <v>8130.24</v>
          </cell>
          <cell r="H13">
            <v>622</v>
          </cell>
          <cell r="I13">
            <v>8336.52</v>
          </cell>
          <cell r="J13">
            <v>2753</v>
          </cell>
          <cell r="K13">
            <v>34941.64</v>
          </cell>
        </row>
        <row r="14">
          <cell r="A14">
            <v>2023709</v>
          </cell>
          <cell r="B14">
            <v>271.35000000000002</v>
          </cell>
          <cell r="C14">
            <v>7035.78</v>
          </cell>
          <cell r="D14">
            <v>356.01</v>
          </cell>
          <cell r="E14">
            <v>9106.09</v>
          </cell>
          <cell r="F14">
            <v>386.71</v>
          </cell>
          <cell r="G14">
            <v>10018.530000000001</v>
          </cell>
          <cell r="H14">
            <v>295.17</v>
          </cell>
          <cell r="I14">
            <v>7662.96</v>
          </cell>
          <cell r="J14">
            <v>1309.24</v>
          </cell>
          <cell r="K14">
            <v>33823.360000000001</v>
          </cell>
        </row>
        <row r="15">
          <cell r="A15">
            <v>2027932</v>
          </cell>
          <cell r="B15">
            <v>852.05</v>
          </cell>
          <cell r="C15">
            <v>7231.08</v>
          </cell>
          <cell r="D15">
            <v>783.78</v>
          </cell>
          <cell r="E15">
            <v>6651.42</v>
          </cell>
          <cell r="F15">
            <v>1026.94</v>
          </cell>
          <cell r="G15">
            <v>8713.93</v>
          </cell>
          <cell r="H15">
            <v>1072.1099999999999</v>
          </cell>
          <cell r="I15">
            <v>9101.0499999999993</v>
          </cell>
          <cell r="J15">
            <v>3734.88</v>
          </cell>
          <cell r="K15">
            <v>31697.48</v>
          </cell>
        </row>
        <row r="16">
          <cell r="A16">
            <v>2018133</v>
          </cell>
          <cell r="B16">
            <v>1033.25</v>
          </cell>
          <cell r="C16">
            <v>5316.44</v>
          </cell>
          <cell r="D16">
            <v>1061.45</v>
          </cell>
          <cell r="E16">
            <v>6890.17</v>
          </cell>
          <cell r="F16">
            <v>1365.01</v>
          </cell>
          <cell r="G16">
            <v>9223.98</v>
          </cell>
          <cell r="H16">
            <v>1180.8399999999999</v>
          </cell>
          <cell r="I16">
            <v>9431.2099999999991</v>
          </cell>
          <cell r="J16">
            <v>4640.55</v>
          </cell>
          <cell r="K16">
            <v>30861.8</v>
          </cell>
        </row>
        <row r="17">
          <cell r="A17">
            <v>2022296</v>
          </cell>
          <cell r="B17">
            <v>198</v>
          </cell>
          <cell r="C17">
            <v>9243.43</v>
          </cell>
          <cell r="D17">
            <v>115.43</v>
          </cell>
          <cell r="E17">
            <v>5373.36</v>
          </cell>
          <cell r="F17">
            <v>185.62</v>
          </cell>
          <cell r="G17">
            <v>8640.65</v>
          </cell>
          <cell r="H17">
            <v>152.86000000000001</v>
          </cell>
          <cell r="I17">
            <v>7135.88</v>
          </cell>
          <cell r="J17">
            <v>651.91000000000008</v>
          </cell>
          <cell r="K17">
            <v>30393.320000000003</v>
          </cell>
        </row>
        <row r="18">
          <cell r="A18">
            <v>2011522</v>
          </cell>
          <cell r="B18">
            <v>1863.58</v>
          </cell>
          <cell r="C18">
            <v>8343.8700000000008</v>
          </cell>
          <cell r="D18">
            <v>1593.89</v>
          </cell>
          <cell r="E18">
            <v>7154.37</v>
          </cell>
          <cell r="F18">
            <v>1538</v>
          </cell>
          <cell r="G18">
            <v>6893.55</v>
          </cell>
          <cell r="H18">
            <v>1488.66</v>
          </cell>
          <cell r="I18">
            <v>6662.32</v>
          </cell>
          <cell r="J18">
            <v>6484.13</v>
          </cell>
          <cell r="K18">
            <v>29054.11</v>
          </cell>
        </row>
        <row r="19">
          <cell r="A19">
            <v>2018450</v>
          </cell>
          <cell r="B19">
            <v>880.18</v>
          </cell>
          <cell r="C19">
            <v>6241.14</v>
          </cell>
          <cell r="D19">
            <v>817.32</v>
          </cell>
          <cell r="E19">
            <v>6399.7</v>
          </cell>
          <cell r="F19">
            <v>1042.3800000000001</v>
          </cell>
          <cell r="G19">
            <v>8476.5</v>
          </cell>
          <cell r="H19">
            <v>798.66</v>
          </cell>
          <cell r="I19">
            <v>6235.04</v>
          </cell>
          <cell r="J19">
            <v>3538.54</v>
          </cell>
          <cell r="K19">
            <v>27352.38</v>
          </cell>
        </row>
        <row r="20">
          <cell r="A20">
            <v>2015101</v>
          </cell>
          <cell r="B20">
            <v>247.03</v>
          </cell>
          <cell r="C20">
            <v>7285.39</v>
          </cell>
          <cell r="D20">
            <v>213.36</v>
          </cell>
          <cell r="E20">
            <v>6285.43</v>
          </cell>
          <cell r="F20">
            <v>205.38</v>
          </cell>
          <cell r="G20">
            <v>6078.05</v>
          </cell>
          <cell r="H20">
            <v>208.68</v>
          </cell>
          <cell r="I20">
            <v>6144.05</v>
          </cell>
          <cell r="J20">
            <v>874.45</v>
          </cell>
          <cell r="K20">
            <v>25792.92</v>
          </cell>
        </row>
        <row r="21">
          <cell r="A21">
            <v>18164</v>
          </cell>
          <cell r="B21">
            <v>780</v>
          </cell>
          <cell r="C21">
            <v>6139.52</v>
          </cell>
          <cell r="D21">
            <v>870</v>
          </cell>
          <cell r="E21">
            <v>6903.52</v>
          </cell>
          <cell r="F21">
            <v>825</v>
          </cell>
          <cell r="G21">
            <v>6894.56</v>
          </cell>
          <cell r="H21">
            <v>642</v>
          </cell>
          <cell r="I21">
            <v>5681.88</v>
          </cell>
          <cell r="J21">
            <v>3117</v>
          </cell>
          <cell r="K21">
            <v>25619.480000000003</v>
          </cell>
        </row>
        <row r="22">
          <cell r="A22">
            <v>2015107</v>
          </cell>
          <cell r="B22">
            <v>185.51</v>
          </cell>
          <cell r="C22">
            <v>7033.11</v>
          </cell>
          <cell r="D22">
            <v>163.4</v>
          </cell>
          <cell r="E22">
            <v>6204.51</v>
          </cell>
          <cell r="F22">
            <v>162.27000000000001</v>
          </cell>
          <cell r="G22">
            <v>6152.47</v>
          </cell>
          <cell r="H22">
            <v>155.44999999999999</v>
          </cell>
          <cell r="I22">
            <v>5889.93</v>
          </cell>
          <cell r="J22">
            <v>666.62999999999988</v>
          </cell>
          <cell r="K22">
            <v>25280.02</v>
          </cell>
        </row>
        <row r="23">
          <cell r="A23">
            <v>11451</v>
          </cell>
          <cell r="B23">
            <v>330</v>
          </cell>
          <cell r="C23">
            <v>3115.2</v>
          </cell>
          <cell r="D23">
            <v>349</v>
          </cell>
          <cell r="E23">
            <v>5754.54</v>
          </cell>
          <cell r="F23">
            <v>171</v>
          </cell>
          <cell r="G23">
            <v>2832.58</v>
          </cell>
          <cell r="H23">
            <v>795</v>
          </cell>
          <cell r="I23">
            <v>13434.15</v>
          </cell>
          <cell r="J23">
            <v>1645</v>
          </cell>
          <cell r="K23">
            <v>25136.47</v>
          </cell>
        </row>
        <row r="24">
          <cell r="A24">
            <v>2011517</v>
          </cell>
          <cell r="B24">
            <v>653.23</v>
          </cell>
          <cell r="C24">
            <v>7297.31</v>
          </cell>
          <cell r="D24">
            <v>409.49</v>
          </cell>
          <cell r="E24">
            <v>4221.3500000000004</v>
          </cell>
          <cell r="F24">
            <v>504.57</v>
          </cell>
          <cell r="G24">
            <v>6085.5</v>
          </cell>
          <cell r="H24">
            <v>564.71</v>
          </cell>
          <cell r="I24">
            <v>7529.89</v>
          </cell>
          <cell r="J24">
            <v>2132</v>
          </cell>
          <cell r="K24">
            <v>25134.05</v>
          </cell>
        </row>
        <row r="25">
          <cell r="A25">
            <v>2011618</v>
          </cell>
          <cell r="B25">
            <v>391.37</v>
          </cell>
          <cell r="C25">
            <v>7775.59</v>
          </cell>
          <cell r="D25">
            <v>233.85</v>
          </cell>
          <cell r="E25">
            <v>5234.8900000000003</v>
          </cell>
          <cell r="F25">
            <v>137.94999999999999</v>
          </cell>
          <cell r="G25">
            <v>3624.42</v>
          </cell>
          <cell r="H25">
            <v>308.64999999999998</v>
          </cell>
          <cell r="I25">
            <v>8283.9</v>
          </cell>
          <cell r="J25">
            <v>1071.8200000000002</v>
          </cell>
          <cell r="K25">
            <v>24918.800000000003</v>
          </cell>
        </row>
        <row r="26">
          <cell r="A26">
            <v>12104</v>
          </cell>
          <cell r="B26">
            <v>493</v>
          </cell>
          <cell r="C26">
            <v>5059.04</v>
          </cell>
          <cell r="D26">
            <v>434</v>
          </cell>
          <cell r="E26">
            <v>4649.78</v>
          </cell>
          <cell r="F26">
            <v>634</v>
          </cell>
          <cell r="G26">
            <v>7268.92</v>
          </cell>
          <cell r="H26">
            <v>597</v>
          </cell>
          <cell r="I26">
            <v>6837.9</v>
          </cell>
          <cell r="J26">
            <v>2158</v>
          </cell>
          <cell r="K26">
            <v>23815.64</v>
          </cell>
        </row>
        <row r="27">
          <cell r="A27">
            <v>12039</v>
          </cell>
          <cell r="B27">
            <v>1122</v>
          </cell>
          <cell r="C27">
            <v>4364.1400000000003</v>
          </cell>
          <cell r="D27">
            <v>1219</v>
          </cell>
          <cell r="E27">
            <v>4751</v>
          </cell>
          <cell r="F27">
            <v>1551</v>
          </cell>
          <cell r="G27">
            <v>6039.91</v>
          </cell>
          <cell r="H27">
            <v>1428</v>
          </cell>
          <cell r="I27">
            <v>5568.89</v>
          </cell>
          <cell r="J27">
            <v>5320</v>
          </cell>
          <cell r="K27">
            <v>20723.939999999999</v>
          </cell>
        </row>
        <row r="28">
          <cell r="A28">
            <v>2015110</v>
          </cell>
          <cell r="B28">
            <v>141.47</v>
          </cell>
          <cell r="C28">
            <v>5359.62</v>
          </cell>
          <cell r="D28">
            <v>126.12</v>
          </cell>
          <cell r="E28">
            <v>4781.58</v>
          </cell>
          <cell r="F28">
            <v>133.37</v>
          </cell>
          <cell r="G28">
            <v>5035.2</v>
          </cell>
          <cell r="H28">
            <v>118.86</v>
          </cell>
          <cell r="I28">
            <v>4508.71</v>
          </cell>
          <cell r="J28">
            <v>519.82000000000005</v>
          </cell>
          <cell r="K28">
            <v>19685.11</v>
          </cell>
        </row>
        <row r="29">
          <cell r="A29">
            <v>2011523</v>
          </cell>
          <cell r="B29">
            <v>549.69000000000005</v>
          </cell>
          <cell r="C29">
            <v>6438.1</v>
          </cell>
          <cell r="D29">
            <v>458.61</v>
          </cell>
          <cell r="E29">
            <v>4407.51</v>
          </cell>
          <cell r="F29">
            <v>512.88</v>
          </cell>
          <cell r="G29">
            <v>4670.7</v>
          </cell>
          <cell r="H29">
            <v>394.22</v>
          </cell>
          <cell r="I29">
            <v>3882.39</v>
          </cell>
          <cell r="J29">
            <v>1915.4</v>
          </cell>
          <cell r="K29">
            <v>19398.7</v>
          </cell>
        </row>
        <row r="30">
          <cell r="A30">
            <v>2015108</v>
          </cell>
          <cell r="B30">
            <v>143.80000000000001</v>
          </cell>
          <cell r="C30">
            <v>5456.74</v>
          </cell>
          <cell r="D30">
            <v>112.17</v>
          </cell>
          <cell r="E30">
            <v>4252.05</v>
          </cell>
          <cell r="F30">
            <v>128.9</v>
          </cell>
          <cell r="G30">
            <v>4891.1000000000004</v>
          </cell>
          <cell r="H30">
            <v>117.88</v>
          </cell>
          <cell r="I30">
            <v>4469.17</v>
          </cell>
          <cell r="J30">
            <v>502.75</v>
          </cell>
          <cell r="K30">
            <v>19069.060000000001</v>
          </cell>
        </row>
        <row r="31">
          <cell r="A31" t="str">
            <v>ICBPER02</v>
          </cell>
          <cell r="B31">
            <v>15237</v>
          </cell>
          <cell r="C31">
            <v>4560.3</v>
          </cell>
          <cell r="D31">
            <v>14205</v>
          </cell>
          <cell r="E31">
            <v>4254.3599999999997</v>
          </cell>
          <cell r="F31">
            <v>16364</v>
          </cell>
          <cell r="G31">
            <v>4901.6400000000003</v>
          </cell>
          <cell r="H31">
            <v>15380</v>
          </cell>
          <cell r="I31">
            <v>4606.3999999999996</v>
          </cell>
          <cell r="J31">
            <v>61186</v>
          </cell>
          <cell r="K31">
            <v>18322.699999999997</v>
          </cell>
        </row>
        <row r="32">
          <cell r="A32">
            <v>2011642</v>
          </cell>
          <cell r="B32">
            <v>98.34</v>
          </cell>
          <cell r="C32">
            <v>6362.48</v>
          </cell>
          <cell r="D32">
            <v>29.9</v>
          </cell>
          <cell r="E32">
            <v>1930.92</v>
          </cell>
          <cell r="F32">
            <v>61.37</v>
          </cell>
          <cell r="G32">
            <v>3525.02</v>
          </cell>
          <cell r="H32">
            <v>105.31</v>
          </cell>
          <cell r="I32">
            <v>6169.01</v>
          </cell>
          <cell r="J32">
            <v>294.92</v>
          </cell>
          <cell r="K32">
            <v>17987.43</v>
          </cell>
        </row>
        <row r="33">
          <cell r="A33">
            <v>2018138</v>
          </cell>
          <cell r="B33">
            <v>419.75</v>
          </cell>
          <cell r="C33">
            <v>4193.41</v>
          </cell>
          <cell r="D33">
            <v>394.56</v>
          </cell>
          <cell r="E33">
            <v>3943</v>
          </cell>
          <cell r="F33">
            <v>507.95</v>
          </cell>
          <cell r="G33">
            <v>5075.01</v>
          </cell>
          <cell r="H33">
            <v>470.55</v>
          </cell>
          <cell r="I33">
            <v>4698.3900000000003</v>
          </cell>
          <cell r="J33">
            <v>1792.81</v>
          </cell>
          <cell r="K33">
            <v>17909.810000000001</v>
          </cell>
        </row>
        <row r="34">
          <cell r="A34">
            <v>17095</v>
          </cell>
          <cell r="B34">
            <v>688</v>
          </cell>
          <cell r="C34">
            <v>6811.2</v>
          </cell>
          <cell r="D34">
            <v>637</v>
          </cell>
          <cell r="E34">
            <v>6302.35</v>
          </cell>
          <cell r="F34">
            <v>247</v>
          </cell>
          <cell r="G34">
            <v>2438.98</v>
          </cell>
          <cell r="H34">
            <v>163</v>
          </cell>
          <cell r="I34">
            <v>1610.54</v>
          </cell>
          <cell r="J34">
            <v>1735</v>
          </cell>
          <cell r="K34">
            <v>17163.07</v>
          </cell>
        </row>
        <row r="35">
          <cell r="A35">
            <v>17096</v>
          </cell>
          <cell r="B35">
            <v>685</v>
          </cell>
          <cell r="C35">
            <v>3411</v>
          </cell>
          <cell r="D35">
            <v>756</v>
          </cell>
          <cell r="E35">
            <v>3769.6</v>
          </cell>
          <cell r="F35">
            <v>936</v>
          </cell>
          <cell r="G35">
            <v>4651.2</v>
          </cell>
          <cell r="H35">
            <v>1001</v>
          </cell>
          <cell r="I35">
            <v>5202.34</v>
          </cell>
          <cell r="J35">
            <v>3378</v>
          </cell>
          <cell r="K35">
            <v>17034.14</v>
          </cell>
        </row>
        <row r="36">
          <cell r="A36">
            <v>12216</v>
          </cell>
          <cell r="B36">
            <v>323</v>
          </cell>
          <cell r="C36">
            <v>4428.1400000000003</v>
          </cell>
          <cell r="D36">
            <v>276</v>
          </cell>
          <cell r="E36">
            <v>3815.34</v>
          </cell>
          <cell r="F36">
            <v>381</v>
          </cell>
          <cell r="G36">
            <v>5153.6400000000003</v>
          </cell>
          <cell r="H36">
            <v>244</v>
          </cell>
          <cell r="I36">
            <v>3461.44</v>
          </cell>
          <cell r="J36">
            <v>1224</v>
          </cell>
          <cell r="K36">
            <v>16858.559999999998</v>
          </cell>
        </row>
        <row r="37">
          <cell r="A37">
            <v>2018332</v>
          </cell>
          <cell r="B37">
            <v>203.74</v>
          </cell>
          <cell r="C37">
            <v>3858.82</v>
          </cell>
          <cell r="D37">
            <v>204.67</v>
          </cell>
          <cell r="E37">
            <v>3879.02</v>
          </cell>
          <cell r="F37">
            <v>250.39</v>
          </cell>
          <cell r="G37">
            <v>4743.41</v>
          </cell>
          <cell r="H37">
            <v>222.97</v>
          </cell>
          <cell r="I37">
            <v>4230.21</v>
          </cell>
          <cell r="J37">
            <v>881.77</v>
          </cell>
          <cell r="K37">
            <v>16711.46</v>
          </cell>
        </row>
        <row r="38">
          <cell r="A38">
            <v>27818</v>
          </cell>
          <cell r="B38">
            <v>751</v>
          </cell>
          <cell r="C38">
            <v>4124.82</v>
          </cell>
          <cell r="D38">
            <v>657</v>
          </cell>
          <cell r="E38">
            <v>3608.66</v>
          </cell>
          <cell r="F38">
            <v>844</v>
          </cell>
          <cell r="G38">
            <v>4636.28</v>
          </cell>
          <cell r="H38">
            <v>787</v>
          </cell>
          <cell r="I38">
            <v>4318.38</v>
          </cell>
          <cell r="J38">
            <v>3039</v>
          </cell>
          <cell r="K38">
            <v>16688.14</v>
          </cell>
        </row>
        <row r="39">
          <cell r="A39">
            <v>2011537</v>
          </cell>
          <cell r="B39">
            <v>226.15</v>
          </cell>
          <cell r="C39">
            <v>3209.49</v>
          </cell>
          <cell r="D39">
            <v>170.65</v>
          </cell>
          <cell r="E39">
            <v>2503.39</v>
          </cell>
          <cell r="F39">
            <v>300.41000000000003</v>
          </cell>
          <cell r="G39">
            <v>5014.8900000000003</v>
          </cell>
          <cell r="H39">
            <v>335.31</v>
          </cell>
          <cell r="I39">
            <v>5468.28</v>
          </cell>
          <cell r="J39">
            <v>1032.52</v>
          </cell>
          <cell r="K39">
            <v>16196.05</v>
          </cell>
        </row>
        <row r="40">
          <cell r="A40">
            <v>2017918</v>
          </cell>
          <cell r="B40">
            <v>202.24</v>
          </cell>
          <cell r="C40">
            <v>3870.52</v>
          </cell>
          <cell r="D40">
            <v>176.78</v>
          </cell>
          <cell r="E40">
            <v>3525.4</v>
          </cell>
          <cell r="F40">
            <v>243.49</v>
          </cell>
          <cell r="G40">
            <v>4861.9399999999996</v>
          </cell>
          <cell r="H40">
            <v>195.8</v>
          </cell>
          <cell r="I40">
            <v>3910.67</v>
          </cell>
          <cell r="J40">
            <v>818.31</v>
          </cell>
          <cell r="K40">
            <v>16168.53</v>
          </cell>
        </row>
        <row r="41">
          <cell r="A41">
            <v>2011539</v>
          </cell>
          <cell r="B41">
            <v>208.86</v>
          </cell>
          <cell r="C41">
            <v>3019.76</v>
          </cell>
          <cell r="D41">
            <v>222.05</v>
          </cell>
          <cell r="E41">
            <v>3298.42</v>
          </cell>
          <cell r="F41">
            <v>342.15</v>
          </cell>
          <cell r="G41">
            <v>5762.47</v>
          </cell>
          <cell r="H41">
            <v>238.9</v>
          </cell>
          <cell r="I41">
            <v>3872.8</v>
          </cell>
          <cell r="J41">
            <v>1011.9599999999999</v>
          </cell>
          <cell r="K41">
            <v>15953.45</v>
          </cell>
        </row>
        <row r="42">
          <cell r="A42">
            <v>2018449</v>
          </cell>
          <cell r="B42">
            <v>1310.05</v>
          </cell>
          <cell r="C42">
            <v>3838.5</v>
          </cell>
          <cell r="D42">
            <v>1453.61</v>
          </cell>
          <cell r="E42">
            <v>4278.16</v>
          </cell>
          <cell r="F42">
            <v>1441.51</v>
          </cell>
          <cell r="G42">
            <v>4225.67</v>
          </cell>
          <cell r="H42">
            <v>1130.08</v>
          </cell>
          <cell r="I42">
            <v>3351.94</v>
          </cell>
          <cell r="J42">
            <v>5335.25</v>
          </cell>
          <cell r="K42">
            <v>15694.27</v>
          </cell>
        </row>
        <row r="43">
          <cell r="A43">
            <v>2018239</v>
          </cell>
          <cell r="B43">
            <v>1000.73</v>
          </cell>
          <cell r="C43">
            <v>5833.66</v>
          </cell>
          <cell r="D43">
            <v>625.38</v>
          </cell>
          <cell r="E43">
            <v>3683.81</v>
          </cell>
          <cell r="F43">
            <v>583.99</v>
          </cell>
          <cell r="G43">
            <v>3425.56</v>
          </cell>
          <cell r="H43">
            <v>466.98</v>
          </cell>
          <cell r="I43">
            <v>2725.77</v>
          </cell>
          <cell r="J43">
            <v>2677.0800000000004</v>
          </cell>
          <cell r="K43">
            <v>15668.8</v>
          </cell>
        </row>
        <row r="44">
          <cell r="A44">
            <v>2011538</v>
          </cell>
          <cell r="B44">
            <v>238.08</v>
          </cell>
          <cell r="C44">
            <v>3381.86</v>
          </cell>
          <cell r="D44">
            <v>146.43</v>
          </cell>
          <cell r="E44">
            <v>2381.88</v>
          </cell>
          <cell r="F44">
            <v>264.38</v>
          </cell>
          <cell r="G44">
            <v>4565.3</v>
          </cell>
          <cell r="H44">
            <v>269.64999999999998</v>
          </cell>
          <cell r="I44">
            <v>3880.27</v>
          </cell>
          <cell r="J44">
            <v>918.54</v>
          </cell>
          <cell r="K44">
            <v>14209.310000000001</v>
          </cell>
        </row>
        <row r="45">
          <cell r="A45">
            <v>11800</v>
          </cell>
          <cell r="B45">
            <v>614</v>
          </cell>
          <cell r="C45">
            <v>3621.6</v>
          </cell>
          <cell r="D45">
            <v>555</v>
          </cell>
          <cell r="E45">
            <v>3325.82</v>
          </cell>
          <cell r="F45">
            <v>542</v>
          </cell>
          <cell r="G45">
            <v>3298.9</v>
          </cell>
          <cell r="H45">
            <v>624</v>
          </cell>
          <cell r="I45">
            <v>3939.12</v>
          </cell>
          <cell r="J45">
            <v>2335</v>
          </cell>
          <cell r="K45">
            <v>14185.439999999999</v>
          </cell>
        </row>
        <row r="46">
          <cell r="A46">
            <v>18159</v>
          </cell>
          <cell r="B46">
            <v>663</v>
          </cell>
          <cell r="C46">
            <v>3941.04</v>
          </cell>
          <cell r="D46">
            <v>495</v>
          </cell>
          <cell r="E46">
            <v>2940.96</v>
          </cell>
          <cell r="F46">
            <v>558</v>
          </cell>
          <cell r="G46">
            <v>3823.76</v>
          </cell>
          <cell r="H46">
            <v>438</v>
          </cell>
          <cell r="I46">
            <v>3442.96</v>
          </cell>
          <cell r="J46">
            <v>2154</v>
          </cell>
          <cell r="K46">
            <v>14148.720000000001</v>
          </cell>
        </row>
        <row r="47">
          <cell r="A47">
            <v>2011619</v>
          </cell>
          <cell r="B47">
            <v>305.02</v>
          </cell>
          <cell r="C47">
            <v>3245.92</v>
          </cell>
          <cell r="D47">
            <v>315.94</v>
          </cell>
          <cell r="E47">
            <v>3369.99</v>
          </cell>
          <cell r="F47">
            <v>403.12</v>
          </cell>
          <cell r="G47">
            <v>3951.05</v>
          </cell>
          <cell r="H47">
            <v>353.99</v>
          </cell>
          <cell r="I47">
            <v>3475.4</v>
          </cell>
          <cell r="J47">
            <v>1378.07</v>
          </cell>
          <cell r="K47">
            <v>14042.359999999999</v>
          </cell>
        </row>
        <row r="48">
          <cell r="A48">
            <v>11818</v>
          </cell>
          <cell r="B48">
            <v>400</v>
          </cell>
          <cell r="C48">
            <v>3099.54</v>
          </cell>
          <cell r="D48">
            <v>512</v>
          </cell>
          <cell r="E48">
            <v>3965.7</v>
          </cell>
          <cell r="F48">
            <v>432</v>
          </cell>
          <cell r="G48">
            <v>3351</v>
          </cell>
          <cell r="H48">
            <v>461</v>
          </cell>
          <cell r="I48">
            <v>3457.48</v>
          </cell>
          <cell r="J48">
            <v>1805</v>
          </cell>
          <cell r="K48">
            <v>13873.72</v>
          </cell>
        </row>
        <row r="49">
          <cell r="A49">
            <v>17598</v>
          </cell>
          <cell r="B49">
            <v>739</v>
          </cell>
          <cell r="C49">
            <v>3390.93</v>
          </cell>
          <cell r="D49">
            <v>629</v>
          </cell>
          <cell r="E49">
            <v>2903.48</v>
          </cell>
          <cell r="F49">
            <v>891</v>
          </cell>
          <cell r="G49">
            <v>4067.72</v>
          </cell>
          <cell r="H49">
            <v>699</v>
          </cell>
          <cell r="I49">
            <v>3247.3</v>
          </cell>
          <cell r="J49">
            <v>2958</v>
          </cell>
          <cell r="K49">
            <v>13609.43</v>
          </cell>
        </row>
        <row r="50">
          <cell r="A50">
            <v>2015111</v>
          </cell>
          <cell r="B50">
            <v>148.96</v>
          </cell>
          <cell r="C50">
            <v>3701.71</v>
          </cell>
          <cell r="D50">
            <v>126.86</v>
          </cell>
          <cell r="E50">
            <v>3157.3</v>
          </cell>
          <cell r="F50">
            <v>142.07</v>
          </cell>
          <cell r="G50">
            <v>3535.01</v>
          </cell>
          <cell r="H50">
            <v>124.3</v>
          </cell>
          <cell r="I50">
            <v>3092.34</v>
          </cell>
          <cell r="J50">
            <v>542.18999999999994</v>
          </cell>
          <cell r="K50">
            <v>13486.36</v>
          </cell>
        </row>
        <row r="51">
          <cell r="A51">
            <v>18166</v>
          </cell>
          <cell r="B51">
            <v>462</v>
          </cell>
          <cell r="C51">
            <v>3672.56</v>
          </cell>
          <cell r="D51">
            <v>414</v>
          </cell>
          <cell r="E51">
            <v>3284.4</v>
          </cell>
          <cell r="F51">
            <v>380</v>
          </cell>
          <cell r="G51">
            <v>3114.72</v>
          </cell>
          <cell r="H51">
            <v>390</v>
          </cell>
          <cell r="I51">
            <v>3282.98</v>
          </cell>
          <cell r="J51">
            <v>1646</v>
          </cell>
          <cell r="K51">
            <v>13354.66</v>
          </cell>
        </row>
        <row r="52">
          <cell r="A52">
            <v>2018142</v>
          </cell>
          <cell r="B52">
            <v>306.66000000000003</v>
          </cell>
          <cell r="C52">
            <v>3218.14</v>
          </cell>
          <cell r="D52">
            <v>271.18</v>
          </cell>
          <cell r="E52">
            <v>2845.4</v>
          </cell>
          <cell r="F52">
            <v>354.4</v>
          </cell>
          <cell r="G52">
            <v>3717.39</v>
          </cell>
          <cell r="H52">
            <v>317.95999999999998</v>
          </cell>
          <cell r="I52">
            <v>3332.56</v>
          </cell>
          <cell r="J52">
            <v>1250.2</v>
          </cell>
          <cell r="K52">
            <v>13113.49</v>
          </cell>
        </row>
        <row r="53">
          <cell r="A53">
            <v>16704</v>
          </cell>
          <cell r="B53">
            <v>297</v>
          </cell>
          <cell r="C53">
            <v>3326.4</v>
          </cell>
          <cell r="D53">
            <v>126</v>
          </cell>
          <cell r="E53">
            <v>1404</v>
          </cell>
          <cell r="F53">
            <v>236</v>
          </cell>
          <cell r="G53">
            <v>2505.3200000000002</v>
          </cell>
          <cell r="H53">
            <v>538</v>
          </cell>
          <cell r="I53">
            <v>5281.96</v>
          </cell>
          <cell r="J53">
            <v>1197</v>
          </cell>
          <cell r="K53">
            <v>12517.68</v>
          </cell>
        </row>
        <row r="54">
          <cell r="A54">
            <v>18086</v>
          </cell>
          <cell r="B54">
            <v>521</v>
          </cell>
          <cell r="C54">
            <v>3637.48</v>
          </cell>
          <cell r="D54">
            <v>367</v>
          </cell>
          <cell r="E54">
            <v>2563.4</v>
          </cell>
          <cell r="F54">
            <v>469</v>
          </cell>
          <cell r="G54">
            <v>3280.2</v>
          </cell>
          <cell r="H54">
            <v>433</v>
          </cell>
          <cell r="I54">
            <v>3024.28</v>
          </cell>
          <cell r="J54">
            <v>1790</v>
          </cell>
          <cell r="K54">
            <v>12505.36</v>
          </cell>
        </row>
        <row r="55">
          <cell r="A55">
            <v>2011512</v>
          </cell>
          <cell r="B55">
            <v>468.88</v>
          </cell>
          <cell r="C55">
            <v>3459.27</v>
          </cell>
          <cell r="D55">
            <v>293.95999999999998</v>
          </cell>
          <cell r="E55">
            <v>2597.29</v>
          </cell>
          <cell r="F55">
            <v>385.26</v>
          </cell>
          <cell r="G55">
            <v>2785.54</v>
          </cell>
          <cell r="H55">
            <v>400.18</v>
          </cell>
          <cell r="I55">
            <v>3577.89</v>
          </cell>
          <cell r="J55">
            <v>1548.28</v>
          </cell>
          <cell r="K55">
            <v>12419.989999999998</v>
          </cell>
        </row>
        <row r="56">
          <cell r="A56">
            <v>28739</v>
          </cell>
          <cell r="B56">
            <v>181</v>
          </cell>
          <cell r="C56">
            <v>4135.9799999999996</v>
          </cell>
          <cell r="D56">
            <v>127</v>
          </cell>
          <cell r="E56">
            <v>2956.54</v>
          </cell>
          <cell r="F56">
            <v>110</v>
          </cell>
          <cell r="G56">
            <v>2585.0700000000002</v>
          </cell>
          <cell r="H56">
            <v>110</v>
          </cell>
          <cell r="I56">
            <v>2569.79</v>
          </cell>
          <cell r="J56">
            <v>528</v>
          </cell>
          <cell r="K56">
            <v>12247.380000000001</v>
          </cell>
        </row>
        <row r="57">
          <cell r="A57">
            <v>11174</v>
          </cell>
          <cell r="B57">
            <v>100</v>
          </cell>
          <cell r="C57">
            <v>1150</v>
          </cell>
          <cell r="D57">
            <v>228</v>
          </cell>
          <cell r="E57">
            <v>2611.88</v>
          </cell>
          <cell r="F57">
            <v>348.06</v>
          </cell>
          <cell r="G57">
            <v>3991.65</v>
          </cell>
          <cell r="H57">
            <v>392</v>
          </cell>
          <cell r="I57">
            <v>4433.29</v>
          </cell>
          <cell r="J57">
            <v>1068.06</v>
          </cell>
          <cell r="K57">
            <v>12186.82</v>
          </cell>
        </row>
        <row r="58">
          <cell r="A58">
            <v>18510</v>
          </cell>
          <cell r="B58">
            <v>388</v>
          </cell>
          <cell r="C58">
            <v>3439</v>
          </cell>
          <cell r="D58">
            <v>350</v>
          </cell>
          <cell r="E58">
            <v>3107.19</v>
          </cell>
          <cell r="F58">
            <v>349</v>
          </cell>
          <cell r="G58">
            <v>2954.57</v>
          </cell>
          <cell r="H58">
            <v>315</v>
          </cell>
          <cell r="I58">
            <v>2571.12</v>
          </cell>
          <cell r="J58">
            <v>1402</v>
          </cell>
          <cell r="K58">
            <v>12071.880000000001</v>
          </cell>
        </row>
        <row r="59">
          <cell r="A59">
            <v>22195</v>
          </cell>
          <cell r="B59">
            <v>110</v>
          </cell>
          <cell r="C59">
            <v>2739</v>
          </cell>
          <cell r="D59">
            <v>128</v>
          </cell>
          <cell r="E59">
            <v>3298.13</v>
          </cell>
          <cell r="F59">
            <v>97</v>
          </cell>
          <cell r="G59">
            <v>2510.23</v>
          </cell>
          <cell r="H59">
            <v>119</v>
          </cell>
          <cell r="I59">
            <v>3215.89</v>
          </cell>
          <cell r="J59">
            <v>454</v>
          </cell>
          <cell r="K59">
            <v>11763.25</v>
          </cell>
        </row>
        <row r="60">
          <cell r="A60">
            <v>11185</v>
          </cell>
          <cell r="B60">
            <v>222</v>
          </cell>
          <cell r="C60">
            <v>2768</v>
          </cell>
          <cell r="D60">
            <v>188</v>
          </cell>
          <cell r="E60">
            <v>2348</v>
          </cell>
          <cell r="F60">
            <v>233</v>
          </cell>
          <cell r="G60">
            <v>2910.5</v>
          </cell>
          <cell r="H60">
            <v>298</v>
          </cell>
          <cell r="I60">
            <v>3721</v>
          </cell>
          <cell r="J60">
            <v>941</v>
          </cell>
          <cell r="K60">
            <v>11747.5</v>
          </cell>
        </row>
        <row r="61">
          <cell r="A61">
            <v>2011615</v>
          </cell>
          <cell r="B61">
            <v>67.489999999999995</v>
          </cell>
          <cell r="C61">
            <v>2621.56</v>
          </cell>
          <cell r="D61">
            <v>91.97</v>
          </cell>
          <cell r="E61">
            <v>3548.29</v>
          </cell>
          <cell r="F61">
            <v>93.36</v>
          </cell>
          <cell r="G61">
            <v>3601.91</v>
          </cell>
          <cell r="H61">
            <v>46.12</v>
          </cell>
          <cell r="I61">
            <v>1784.31</v>
          </cell>
          <cell r="J61">
            <v>298.94</v>
          </cell>
          <cell r="K61">
            <v>11556.07</v>
          </cell>
        </row>
        <row r="62">
          <cell r="A62">
            <v>23323</v>
          </cell>
          <cell r="B62">
            <v>221</v>
          </cell>
          <cell r="C62">
            <v>1304.6400000000001</v>
          </cell>
          <cell r="D62">
            <v>481</v>
          </cell>
          <cell r="E62">
            <v>2838.76</v>
          </cell>
          <cell r="F62">
            <v>546</v>
          </cell>
          <cell r="G62">
            <v>3687.8</v>
          </cell>
          <cell r="H62">
            <v>468</v>
          </cell>
          <cell r="I62">
            <v>3669</v>
          </cell>
          <cell r="J62">
            <v>1716</v>
          </cell>
          <cell r="K62">
            <v>11500.2</v>
          </cell>
        </row>
        <row r="63">
          <cell r="A63">
            <v>2017919</v>
          </cell>
          <cell r="B63">
            <v>657.6</v>
          </cell>
          <cell r="C63">
            <v>2299.21</v>
          </cell>
          <cell r="D63">
            <v>667.99</v>
          </cell>
          <cell r="E63">
            <v>2334.0300000000002</v>
          </cell>
          <cell r="F63">
            <v>1030.8599999999999</v>
          </cell>
          <cell r="G63">
            <v>3598.65</v>
          </cell>
          <cell r="H63">
            <v>876.5</v>
          </cell>
          <cell r="I63">
            <v>3064</v>
          </cell>
          <cell r="J63">
            <v>3232.95</v>
          </cell>
          <cell r="K63">
            <v>11295.89</v>
          </cell>
        </row>
        <row r="64">
          <cell r="A64">
            <v>27806</v>
          </cell>
          <cell r="B64">
            <v>1413</v>
          </cell>
          <cell r="C64">
            <v>2801.52</v>
          </cell>
          <cell r="D64">
            <v>1297</v>
          </cell>
          <cell r="E64">
            <v>2573.36</v>
          </cell>
          <cell r="F64">
            <v>1448</v>
          </cell>
          <cell r="G64">
            <v>2879.84</v>
          </cell>
          <cell r="H64">
            <v>1504</v>
          </cell>
          <cell r="I64">
            <v>2985.92</v>
          </cell>
          <cell r="J64">
            <v>5662</v>
          </cell>
          <cell r="K64">
            <v>11240.640000000001</v>
          </cell>
        </row>
        <row r="65">
          <cell r="A65">
            <v>2022659</v>
          </cell>
          <cell r="B65">
            <v>123.54</v>
          </cell>
          <cell r="C65">
            <v>3208.09</v>
          </cell>
          <cell r="D65">
            <v>94.17</v>
          </cell>
          <cell r="E65">
            <v>2441.83</v>
          </cell>
          <cell r="F65">
            <v>106.02</v>
          </cell>
          <cell r="G65">
            <v>2741.54</v>
          </cell>
          <cell r="H65">
            <v>105.01</v>
          </cell>
          <cell r="I65">
            <v>2722.89</v>
          </cell>
          <cell r="J65">
            <v>428.74</v>
          </cell>
          <cell r="K65">
            <v>11114.349999999999</v>
          </cell>
        </row>
        <row r="66">
          <cell r="A66">
            <v>18160</v>
          </cell>
          <cell r="B66">
            <v>509</v>
          </cell>
          <cell r="C66">
            <v>3023.52</v>
          </cell>
          <cell r="D66">
            <v>444</v>
          </cell>
          <cell r="E66">
            <v>2634.56</v>
          </cell>
          <cell r="F66">
            <v>455</v>
          </cell>
          <cell r="G66">
            <v>3013.2</v>
          </cell>
          <cell r="H66">
            <v>312</v>
          </cell>
          <cell r="I66">
            <v>2434.3200000000002</v>
          </cell>
          <cell r="J66">
            <v>1720</v>
          </cell>
          <cell r="K66">
            <v>11105.599999999999</v>
          </cell>
        </row>
        <row r="67">
          <cell r="A67">
            <v>11871</v>
          </cell>
          <cell r="B67">
            <v>763</v>
          </cell>
          <cell r="C67">
            <v>3429.51</v>
          </cell>
          <cell r="D67">
            <v>489</v>
          </cell>
          <cell r="E67">
            <v>2234.9699999999998</v>
          </cell>
          <cell r="F67">
            <v>642</v>
          </cell>
          <cell r="G67">
            <v>2920.16</v>
          </cell>
          <cell r="H67">
            <v>534</v>
          </cell>
          <cell r="I67">
            <v>2497.7399999999998</v>
          </cell>
          <cell r="J67">
            <v>2428</v>
          </cell>
          <cell r="K67">
            <v>11082.38</v>
          </cell>
        </row>
        <row r="68">
          <cell r="A68">
            <v>17915</v>
          </cell>
          <cell r="B68">
            <v>787</v>
          </cell>
          <cell r="C68">
            <v>2734.62</v>
          </cell>
          <cell r="D68">
            <v>642</v>
          </cell>
          <cell r="E68">
            <v>2229.08</v>
          </cell>
          <cell r="F68">
            <v>876</v>
          </cell>
          <cell r="G68">
            <v>3506.52</v>
          </cell>
          <cell r="H68">
            <v>540</v>
          </cell>
          <cell r="I68">
            <v>2415.96</v>
          </cell>
          <cell r="J68">
            <v>2845</v>
          </cell>
          <cell r="K68">
            <v>10886.18</v>
          </cell>
        </row>
        <row r="69">
          <cell r="A69">
            <v>2011518</v>
          </cell>
          <cell r="B69">
            <v>285.04000000000002</v>
          </cell>
          <cell r="C69">
            <v>2518.77</v>
          </cell>
          <cell r="D69">
            <v>243.44</v>
          </cell>
          <cell r="E69">
            <v>2160.13</v>
          </cell>
          <cell r="F69">
            <v>308.14</v>
          </cell>
          <cell r="G69">
            <v>2756.6</v>
          </cell>
          <cell r="H69">
            <v>298.87</v>
          </cell>
          <cell r="I69">
            <v>3038.32</v>
          </cell>
          <cell r="J69">
            <v>1135.49</v>
          </cell>
          <cell r="K69">
            <v>10473.82</v>
          </cell>
        </row>
        <row r="70">
          <cell r="A70">
            <v>18297</v>
          </cell>
          <cell r="B70">
            <v>203</v>
          </cell>
          <cell r="C70">
            <v>2389.35</v>
          </cell>
          <cell r="D70">
            <v>214</v>
          </cell>
          <cell r="E70">
            <v>2535.1999999999998</v>
          </cell>
          <cell r="F70">
            <v>247</v>
          </cell>
          <cell r="G70">
            <v>2930.75</v>
          </cell>
          <cell r="H70">
            <v>211</v>
          </cell>
          <cell r="I70">
            <v>2501.4</v>
          </cell>
          <cell r="J70">
            <v>875</v>
          </cell>
          <cell r="K70">
            <v>10356.699999999999</v>
          </cell>
        </row>
        <row r="71">
          <cell r="A71">
            <v>11624</v>
          </cell>
          <cell r="B71">
            <v>1316</v>
          </cell>
          <cell r="C71">
            <v>2366.98</v>
          </cell>
          <cell r="D71">
            <v>1404</v>
          </cell>
          <cell r="E71">
            <v>2524.4</v>
          </cell>
          <cell r="F71">
            <v>1591</v>
          </cell>
          <cell r="G71">
            <v>2859.04</v>
          </cell>
          <cell r="H71">
            <v>1417</v>
          </cell>
          <cell r="I71">
            <v>2548.7800000000002</v>
          </cell>
          <cell r="J71">
            <v>5728</v>
          </cell>
          <cell r="K71">
            <v>10299.200000000001</v>
          </cell>
        </row>
        <row r="72">
          <cell r="A72">
            <v>11807</v>
          </cell>
          <cell r="B72">
            <v>438</v>
          </cell>
          <cell r="C72">
            <v>2882.85</v>
          </cell>
          <cell r="D72">
            <v>340</v>
          </cell>
          <cell r="E72">
            <v>2239.23</v>
          </cell>
          <cell r="F72">
            <v>419</v>
          </cell>
          <cell r="G72">
            <v>2752.15</v>
          </cell>
          <cell r="H72">
            <v>347</v>
          </cell>
          <cell r="I72">
            <v>2287.52</v>
          </cell>
          <cell r="J72">
            <v>1544</v>
          </cell>
          <cell r="K72">
            <v>10161.75</v>
          </cell>
        </row>
        <row r="73">
          <cell r="A73">
            <v>2018377</v>
          </cell>
          <cell r="B73">
            <v>109.63</v>
          </cell>
          <cell r="C73">
            <v>2686.29</v>
          </cell>
          <cell r="D73">
            <v>90.55</v>
          </cell>
          <cell r="E73">
            <v>2214.98</v>
          </cell>
          <cell r="F73">
            <v>118.31</v>
          </cell>
          <cell r="G73">
            <v>2949.43</v>
          </cell>
          <cell r="H73">
            <v>89.82</v>
          </cell>
          <cell r="I73">
            <v>2233.86</v>
          </cell>
          <cell r="J73">
            <v>408.31</v>
          </cell>
          <cell r="K73">
            <v>10084.560000000001</v>
          </cell>
        </row>
        <row r="74">
          <cell r="A74">
            <v>2018140</v>
          </cell>
          <cell r="B74">
            <v>133.46</v>
          </cell>
          <cell r="C74">
            <v>2399.8200000000002</v>
          </cell>
          <cell r="D74">
            <v>118.83</v>
          </cell>
          <cell r="E74">
            <v>2135.17</v>
          </cell>
          <cell r="F74">
            <v>167.04</v>
          </cell>
          <cell r="G74">
            <v>3005.54</v>
          </cell>
          <cell r="H74">
            <v>134.62</v>
          </cell>
          <cell r="I74">
            <v>2420.48</v>
          </cell>
          <cell r="J74">
            <v>553.95000000000005</v>
          </cell>
          <cell r="K74">
            <v>9961.01</v>
          </cell>
        </row>
        <row r="75">
          <cell r="A75">
            <v>11186</v>
          </cell>
          <cell r="B75">
            <v>260</v>
          </cell>
          <cell r="C75">
            <v>2724.12</v>
          </cell>
          <cell r="D75">
            <v>197</v>
          </cell>
          <cell r="E75">
            <v>2067.66</v>
          </cell>
          <cell r="F75">
            <v>277</v>
          </cell>
          <cell r="G75">
            <v>2907.66</v>
          </cell>
          <cell r="H75">
            <v>214</v>
          </cell>
          <cell r="I75">
            <v>2245.3200000000002</v>
          </cell>
          <cell r="J75">
            <v>948</v>
          </cell>
          <cell r="K75">
            <v>9944.76</v>
          </cell>
        </row>
        <row r="76">
          <cell r="A76">
            <v>23537</v>
          </cell>
          <cell r="B76">
            <v>478</v>
          </cell>
          <cell r="C76">
            <v>2333.89</v>
          </cell>
          <cell r="D76">
            <v>450</v>
          </cell>
          <cell r="E76">
            <v>2240.4</v>
          </cell>
          <cell r="F76">
            <v>594</v>
          </cell>
          <cell r="G76">
            <v>2926.73</v>
          </cell>
          <cell r="H76">
            <v>484</v>
          </cell>
          <cell r="I76">
            <v>2363.41</v>
          </cell>
          <cell r="J76">
            <v>2006</v>
          </cell>
          <cell r="K76">
            <v>9864.43</v>
          </cell>
        </row>
        <row r="77">
          <cell r="A77">
            <v>23681</v>
          </cell>
          <cell r="B77">
            <v>266</v>
          </cell>
          <cell r="C77">
            <v>2285.5300000000002</v>
          </cell>
          <cell r="D77">
            <v>234</v>
          </cell>
          <cell r="E77">
            <v>2007.57</v>
          </cell>
          <cell r="F77">
            <v>266</v>
          </cell>
          <cell r="G77">
            <v>2340.7600000000002</v>
          </cell>
          <cell r="H77">
            <v>336</v>
          </cell>
          <cell r="I77">
            <v>2984.72</v>
          </cell>
          <cell r="J77">
            <v>1102</v>
          </cell>
          <cell r="K77">
            <v>9618.58</v>
          </cell>
        </row>
        <row r="78">
          <cell r="A78">
            <v>18329</v>
          </cell>
          <cell r="B78">
            <v>208</v>
          </cell>
          <cell r="C78">
            <v>2414.4</v>
          </cell>
          <cell r="D78">
            <v>164</v>
          </cell>
          <cell r="E78">
            <v>1906</v>
          </cell>
          <cell r="F78">
            <v>234</v>
          </cell>
          <cell r="G78">
            <v>2796.98</v>
          </cell>
          <cell r="H78">
            <v>191</v>
          </cell>
          <cell r="I78">
            <v>2409.31</v>
          </cell>
          <cell r="J78">
            <v>797</v>
          </cell>
          <cell r="K78">
            <v>9526.6899999999987</v>
          </cell>
        </row>
        <row r="79">
          <cell r="A79">
            <v>31200</v>
          </cell>
          <cell r="B79">
            <v>40</v>
          </cell>
          <cell r="C79">
            <v>1403</v>
          </cell>
          <cell r="D79">
            <v>78</v>
          </cell>
          <cell r="E79">
            <v>2889.54</v>
          </cell>
          <cell r="F79">
            <v>58</v>
          </cell>
          <cell r="G79">
            <v>2162.1999999999998</v>
          </cell>
          <cell r="H79">
            <v>84</v>
          </cell>
          <cell r="I79">
            <v>3062.4</v>
          </cell>
          <cell r="J79">
            <v>260</v>
          </cell>
          <cell r="K79">
            <v>9517.14</v>
          </cell>
        </row>
        <row r="80">
          <cell r="A80">
            <v>2028203</v>
          </cell>
          <cell r="B80">
            <v>74.97</v>
          </cell>
          <cell r="C80">
            <v>2391.6</v>
          </cell>
          <cell r="D80">
            <v>92.6</v>
          </cell>
          <cell r="E80">
            <v>2408.31</v>
          </cell>
          <cell r="F80">
            <v>112.58</v>
          </cell>
          <cell r="G80">
            <v>2497.3200000000002</v>
          </cell>
          <cell r="H80">
            <v>97.23</v>
          </cell>
          <cell r="I80">
            <v>2210.96</v>
          </cell>
          <cell r="J80">
            <v>377.38</v>
          </cell>
          <cell r="K80">
            <v>9508.1899999999987</v>
          </cell>
        </row>
        <row r="81">
          <cell r="A81">
            <v>22476</v>
          </cell>
          <cell r="B81">
            <v>366</v>
          </cell>
          <cell r="C81">
            <v>2373.8000000000002</v>
          </cell>
          <cell r="D81">
            <v>374</v>
          </cell>
          <cell r="E81">
            <v>2418</v>
          </cell>
          <cell r="F81">
            <v>373</v>
          </cell>
          <cell r="G81">
            <v>2418.7800000000002</v>
          </cell>
          <cell r="H81">
            <v>325</v>
          </cell>
          <cell r="I81">
            <v>2104.1799999999998</v>
          </cell>
          <cell r="J81">
            <v>1438</v>
          </cell>
          <cell r="K81">
            <v>9314.76</v>
          </cell>
        </row>
        <row r="82">
          <cell r="A82">
            <v>2011574</v>
          </cell>
          <cell r="B82">
            <v>162.71</v>
          </cell>
          <cell r="C82">
            <v>4030.8</v>
          </cell>
          <cell r="D82">
            <v>123.95</v>
          </cell>
          <cell r="E82">
            <v>2407.91</v>
          </cell>
          <cell r="F82">
            <v>128.54</v>
          </cell>
          <cell r="G82">
            <v>2056</v>
          </cell>
          <cell r="H82">
            <v>38.659999999999997</v>
          </cell>
          <cell r="I82">
            <v>613.70000000000005</v>
          </cell>
          <cell r="J82">
            <v>453.86</v>
          </cell>
          <cell r="K82">
            <v>9108.41</v>
          </cell>
        </row>
        <row r="83">
          <cell r="A83">
            <v>2017097</v>
          </cell>
          <cell r="B83">
            <v>715.71</v>
          </cell>
          <cell r="C83">
            <v>2773.5</v>
          </cell>
          <cell r="D83">
            <v>492.58</v>
          </cell>
          <cell r="E83">
            <v>1617</v>
          </cell>
          <cell r="F83">
            <v>606.66999999999996</v>
          </cell>
          <cell r="G83">
            <v>2195.08</v>
          </cell>
          <cell r="H83">
            <v>633.30999999999995</v>
          </cell>
          <cell r="I83">
            <v>2453.8200000000002</v>
          </cell>
          <cell r="J83">
            <v>2448.27</v>
          </cell>
          <cell r="K83">
            <v>9039.4</v>
          </cell>
        </row>
        <row r="84">
          <cell r="A84">
            <v>22441</v>
          </cell>
          <cell r="B84">
            <v>72</v>
          </cell>
          <cell r="C84">
            <v>1625.97</v>
          </cell>
          <cell r="D84">
            <v>104</v>
          </cell>
          <cell r="E84">
            <v>2354.15</v>
          </cell>
          <cell r="F84">
            <v>78</v>
          </cell>
          <cell r="G84">
            <v>1807.05</v>
          </cell>
          <cell r="H84">
            <v>124</v>
          </cell>
          <cell r="I84">
            <v>2944.69</v>
          </cell>
          <cell r="J84">
            <v>378</v>
          </cell>
          <cell r="K84">
            <v>8731.86</v>
          </cell>
        </row>
        <row r="85">
          <cell r="A85">
            <v>17371</v>
          </cell>
          <cell r="B85">
            <v>593</v>
          </cell>
          <cell r="C85">
            <v>2521.5</v>
          </cell>
          <cell r="D85">
            <v>357</v>
          </cell>
          <cell r="E85">
            <v>1534.05</v>
          </cell>
          <cell r="F85">
            <v>551</v>
          </cell>
          <cell r="G85">
            <v>2375.4</v>
          </cell>
          <cell r="H85">
            <v>497</v>
          </cell>
          <cell r="I85">
            <v>2164.75</v>
          </cell>
          <cell r="J85">
            <v>1998</v>
          </cell>
          <cell r="K85">
            <v>8595.7000000000007</v>
          </cell>
        </row>
        <row r="86">
          <cell r="A86">
            <v>29693</v>
          </cell>
          <cell r="B86">
            <v>458</v>
          </cell>
          <cell r="C86">
            <v>1992.89</v>
          </cell>
          <cell r="D86">
            <v>436</v>
          </cell>
          <cell r="E86">
            <v>1907.55</v>
          </cell>
          <cell r="F86">
            <v>502</v>
          </cell>
          <cell r="G86">
            <v>2204.9499999999998</v>
          </cell>
          <cell r="H86">
            <v>576</v>
          </cell>
          <cell r="I86">
            <v>2471.39</v>
          </cell>
          <cell r="J86">
            <v>1972</v>
          </cell>
          <cell r="K86">
            <v>8576.7799999999988</v>
          </cell>
        </row>
        <row r="87">
          <cell r="A87">
            <v>2015112</v>
          </cell>
          <cell r="B87">
            <v>93.77</v>
          </cell>
          <cell r="C87">
            <v>2320.58</v>
          </cell>
          <cell r="D87">
            <v>77.959999999999994</v>
          </cell>
          <cell r="E87">
            <v>1945.36</v>
          </cell>
          <cell r="F87">
            <v>92.02</v>
          </cell>
          <cell r="G87">
            <v>2286.9</v>
          </cell>
          <cell r="H87">
            <v>79.61</v>
          </cell>
          <cell r="I87">
            <v>1971.05</v>
          </cell>
          <cell r="J87">
            <v>343.36</v>
          </cell>
          <cell r="K87">
            <v>8523.89</v>
          </cell>
        </row>
        <row r="88">
          <cell r="A88">
            <v>2022593</v>
          </cell>
          <cell r="B88">
            <v>69.66</v>
          </cell>
          <cell r="C88">
            <v>1888.51</v>
          </cell>
          <cell r="D88">
            <v>82.71</v>
          </cell>
          <cell r="E88">
            <v>2309.4499999999998</v>
          </cell>
          <cell r="F88">
            <v>78.25</v>
          </cell>
          <cell r="G88">
            <v>2175.44</v>
          </cell>
          <cell r="H88">
            <v>83.12</v>
          </cell>
          <cell r="I88">
            <v>2136.0300000000002</v>
          </cell>
          <cell r="J88">
            <v>313.74</v>
          </cell>
          <cell r="K88">
            <v>8509.43</v>
          </cell>
        </row>
        <row r="89">
          <cell r="A89">
            <v>12025</v>
          </cell>
          <cell r="B89">
            <v>352</v>
          </cell>
          <cell r="C89">
            <v>1755.6</v>
          </cell>
          <cell r="D89">
            <v>383</v>
          </cell>
          <cell r="E89">
            <v>1948.4</v>
          </cell>
          <cell r="F89">
            <v>484</v>
          </cell>
          <cell r="G89">
            <v>2516.8000000000002</v>
          </cell>
          <cell r="H89">
            <v>413</v>
          </cell>
          <cell r="I89">
            <v>2201.52</v>
          </cell>
          <cell r="J89">
            <v>1632</v>
          </cell>
          <cell r="K89">
            <v>8422.32</v>
          </cell>
        </row>
        <row r="90">
          <cell r="A90">
            <v>11445</v>
          </cell>
          <cell r="B90">
            <v>448</v>
          </cell>
          <cell r="C90">
            <v>3532.2</v>
          </cell>
          <cell r="D90">
            <v>126</v>
          </cell>
          <cell r="E90">
            <v>1197</v>
          </cell>
          <cell r="F90">
            <v>43</v>
          </cell>
          <cell r="G90">
            <v>401.5</v>
          </cell>
          <cell r="H90">
            <v>362</v>
          </cell>
          <cell r="I90">
            <v>3257.28</v>
          </cell>
          <cell r="J90">
            <v>979</v>
          </cell>
          <cell r="K90">
            <v>8387.98</v>
          </cell>
        </row>
        <row r="91">
          <cell r="A91">
            <v>18276</v>
          </cell>
          <cell r="B91">
            <v>251</v>
          </cell>
          <cell r="C91">
            <v>1868.7</v>
          </cell>
          <cell r="D91">
            <v>219</v>
          </cell>
          <cell r="E91">
            <v>1848.64</v>
          </cell>
          <cell r="F91">
            <v>263</v>
          </cell>
          <cell r="G91">
            <v>2227.34</v>
          </cell>
          <cell r="H91">
            <v>289</v>
          </cell>
          <cell r="I91">
            <v>2436.1</v>
          </cell>
          <cell r="J91">
            <v>1022</v>
          </cell>
          <cell r="K91">
            <v>8380.7800000000007</v>
          </cell>
        </row>
        <row r="92">
          <cell r="A92">
            <v>17909</v>
          </cell>
          <cell r="B92">
            <v>150</v>
          </cell>
          <cell r="C92">
            <v>2610.5</v>
          </cell>
          <cell r="D92">
            <v>101</v>
          </cell>
          <cell r="E92">
            <v>1789.64</v>
          </cell>
          <cell r="F92">
            <v>116</v>
          </cell>
          <cell r="G92">
            <v>2072.11</v>
          </cell>
          <cell r="H92">
            <v>103</v>
          </cell>
          <cell r="I92">
            <v>1839.41</v>
          </cell>
          <cell r="J92">
            <v>470</v>
          </cell>
          <cell r="K92">
            <v>8311.66</v>
          </cell>
        </row>
        <row r="93">
          <cell r="A93">
            <v>11759</v>
          </cell>
          <cell r="B93">
            <v>28</v>
          </cell>
          <cell r="C93">
            <v>403.3</v>
          </cell>
          <cell r="D93">
            <v>193</v>
          </cell>
          <cell r="E93">
            <v>2835.16</v>
          </cell>
          <cell r="F93">
            <v>180</v>
          </cell>
          <cell r="G93">
            <v>2655.74</v>
          </cell>
          <cell r="H93">
            <v>153</v>
          </cell>
          <cell r="I93">
            <v>2263.42</v>
          </cell>
          <cell r="J93">
            <v>554</v>
          </cell>
          <cell r="K93">
            <v>8157.62</v>
          </cell>
        </row>
        <row r="94">
          <cell r="A94">
            <v>2015104</v>
          </cell>
          <cell r="B94">
            <v>107.64</v>
          </cell>
          <cell r="C94">
            <v>2364.16</v>
          </cell>
          <cell r="D94">
            <v>77.209999999999994</v>
          </cell>
          <cell r="E94">
            <v>1679</v>
          </cell>
          <cell r="F94">
            <v>87.48</v>
          </cell>
          <cell r="G94">
            <v>1915.45</v>
          </cell>
          <cell r="H94">
            <v>76.2</v>
          </cell>
          <cell r="I94">
            <v>1672.85</v>
          </cell>
          <cell r="J94">
            <v>348.53</v>
          </cell>
          <cell r="K94">
            <v>7631.4599999999991</v>
          </cell>
        </row>
        <row r="95">
          <cell r="A95">
            <v>18392</v>
          </cell>
          <cell r="B95">
            <v>384</v>
          </cell>
          <cell r="C95">
            <v>2108.48</v>
          </cell>
          <cell r="D95">
            <v>301</v>
          </cell>
          <cell r="E95">
            <v>1647.14</v>
          </cell>
          <cell r="F95">
            <v>342</v>
          </cell>
          <cell r="G95">
            <v>1853.72</v>
          </cell>
          <cell r="H95">
            <v>357</v>
          </cell>
          <cell r="I95">
            <v>1933.58</v>
          </cell>
          <cell r="J95">
            <v>1384</v>
          </cell>
          <cell r="K95">
            <v>7542.92</v>
          </cell>
        </row>
        <row r="96">
          <cell r="A96">
            <v>2011606</v>
          </cell>
          <cell r="B96">
            <v>190.08</v>
          </cell>
          <cell r="C96">
            <v>2815.37</v>
          </cell>
          <cell r="D96">
            <v>111.91</v>
          </cell>
          <cell r="E96">
            <v>1863.36</v>
          </cell>
          <cell r="F96">
            <v>140.22999999999999</v>
          </cell>
          <cell r="G96">
            <v>1826.71</v>
          </cell>
          <cell r="H96">
            <v>77.16</v>
          </cell>
          <cell r="I96">
            <v>986.31</v>
          </cell>
          <cell r="J96">
            <v>519.38</v>
          </cell>
          <cell r="K96">
            <v>7491.75</v>
          </cell>
        </row>
        <row r="97">
          <cell r="A97">
            <v>2027169</v>
          </cell>
          <cell r="B97">
            <v>101.86</v>
          </cell>
          <cell r="C97">
            <v>2116.0100000000002</v>
          </cell>
          <cell r="D97">
            <v>75.3</v>
          </cell>
          <cell r="E97">
            <v>1575.07</v>
          </cell>
          <cell r="F97">
            <v>111.38</v>
          </cell>
          <cell r="G97">
            <v>2329.5700000000002</v>
          </cell>
          <cell r="H97">
            <v>69.709999999999994</v>
          </cell>
          <cell r="I97">
            <v>1456.07</v>
          </cell>
          <cell r="J97">
            <v>358.24999999999994</v>
          </cell>
          <cell r="K97">
            <v>7476.7199999999993</v>
          </cell>
        </row>
        <row r="98">
          <cell r="A98">
            <v>12036</v>
          </cell>
          <cell r="B98">
            <v>214</v>
          </cell>
          <cell r="C98">
            <v>1261.19</v>
          </cell>
          <cell r="D98">
            <v>190</v>
          </cell>
          <cell r="E98">
            <v>1118.6500000000001</v>
          </cell>
          <cell r="F98">
            <v>420</v>
          </cell>
          <cell r="G98">
            <v>2473.12</v>
          </cell>
          <cell r="H98">
            <v>430</v>
          </cell>
          <cell r="I98">
            <v>2622.68</v>
          </cell>
          <cell r="J98">
            <v>1254</v>
          </cell>
          <cell r="K98">
            <v>7475.6399999999994</v>
          </cell>
        </row>
        <row r="99">
          <cell r="A99">
            <v>2011531</v>
          </cell>
          <cell r="B99">
            <v>192.46</v>
          </cell>
          <cell r="C99">
            <v>2120.48</v>
          </cell>
          <cell r="D99">
            <v>57.98</v>
          </cell>
          <cell r="E99">
            <v>637.57000000000005</v>
          </cell>
          <cell r="F99">
            <v>208.31</v>
          </cell>
          <cell r="G99">
            <v>2474.8000000000002</v>
          </cell>
          <cell r="H99">
            <v>207.3</v>
          </cell>
          <cell r="I99">
            <v>2205.0100000000002</v>
          </cell>
          <cell r="J99">
            <v>666.05</v>
          </cell>
          <cell r="K99">
            <v>7437.8600000000006</v>
          </cell>
        </row>
        <row r="100">
          <cell r="A100">
            <v>2015102</v>
          </cell>
          <cell r="B100">
            <v>91.86</v>
          </cell>
          <cell r="C100">
            <v>1995.35</v>
          </cell>
          <cell r="D100">
            <v>92.96</v>
          </cell>
          <cell r="E100">
            <v>1962.96</v>
          </cell>
          <cell r="F100">
            <v>85.75</v>
          </cell>
          <cell r="G100">
            <v>1861.98</v>
          </cell>
          <cell r="H100">
            <v>70.64</v>
          </cell>
          <cell r="I100">
            <v>1544.91</v>
          </cell>
          <cell r="J100">
            <v>341.21</v>
          </cell>
          <cell r="K100">
            <v>7365.2</v>
          </cell>
        </row>
        <row r="101">
          <cell r="A101">
            <v>29194</v>
          </cell>
          <cell r="B101">
            <v>168</v>
          </cell>
          <cell r="C101">
            <v>2146.3200000000002</v>
          </cell>
          <cell r="D101">
            <v>88</v>
          </cell>
          <cell r="E101">
            <v>1129.22</v>
          </cell>
          <cell r="F101">
            <v>140</v>
          </cell>
          <cell r="G101">
            <v>1803.94</v>
          </cell>
          <cell r="H101">
            <v>174</v>
          </cell>
          <cell r="I101">
            <v>2234.3000000000002</v>
          </cell>
          <cell r="J101">
            <v>570</v>
          </cell>
          <cell r="K101">
            <v>7313.78</v>
          </cell>
        </row>
        <row r="102">
          <cell r="A102">
            <v>2022382</v>
          </cell>
          <cell r="B102">
            <v>129.30000000000001</v>
          </cell>
          <cell r="C102">
            <v>1806.92</v>
          </cell>
          <cell r="D102">
            <v>109.65</v>
          </cell>
          <cell r="E102">
            <v>1528.42</v>
          </cell>
          <cell r="F102">
            <v>150.6</v>
          </cell>
          <cell r="G102">
            <v>2099.94</v>
          </cell>
          <cell r="H102">
            <v>131.80000000000001</v>
          </cell>
          <cell r="I102">
            <v>1841.41</v>
          </cell>
          <cell r="J102">
            <v>521.35</v>
          </cell>
          <cell r="K102">
            <v>7276.6900000000005</v>
          </cell>
        </row>
        <row r="103">
          <cell r="A103">
            <v>29418</v>
          </cell>
          <cell r="B103">
            <v>127</v>
          </cell>
          <cell r="C103">
            <v>1642.68</v>
          </cell>
          <cell r="D103">
            <v>146</v>
          </cell>
          <cell r="E103">
            <v>2131.75</v>
          </cell>
          <cell r="F103">
            <v>108</v>
          </cell>
          <cell r="G103">
            <v>1602.06</v>
          </cell>
          <cell r="H103">
            <v>127</v>
          </cell>
          <cell r="I103">
            <v>1887.54</v>
          </cell>
          <cell r="J103">
            <v>508</v>
          </cell>
          <cell r="K103">
            <v>7264.03</v>
          </cell>
        </row>
        <row r="104">
          <cell r="A104">
            <v>18163</v>
          </cell>
          <cell r="B104">
            <v>180</v>
          </cell>
          <cell r="C104">
            <v>1781.6</v>
          </cell>
          <cell r="D104">
            <v>171</v>
          </cell>
          <cell r="E104">
            <v>1684.4</v>
          </cell>
          <cell r="F104">
            <v>210</v>
          </cell>
          <cell r="G104">
            <v>2072.8000000000002</v>
          </cell>
          <cell r="H104">
            <v>168</v>
          </cell>
          <cell r="I104">
            <v>1660</v>
          </cell>
          <cell r="J104">
            <v>729</v>
          </cell>
          <cell r="K104">
            <v>7198.8</v>
          </cell>
        </row>
        <row r="105">
          <cell r="A105">
            <v>2015098</v>
          </cell>
          <cell r="B105">
            <v>54.69</v>
          </cell>
          <cell r="C105">
            <v>1967.37</v>
          </cell>
          <cell r="D105">
            <v>42.12</v>
          </cell>
          <cell r="E105">
            <v>1510.01</v>
          </cell>
          <cell r="F105">
            <v>51.01</v>
          </cell>
          <cell r="G105">
            <v>1832.54</v>
          </cell>
          <cell r="H105">
            <v>51.97</v>
          </cell>
          <cell r="I105">
            <v>1869.54</v>
          </cell>
          <cell r="J105">
            <v>199.79</v>
          </cell>
          <cell r="K105">
            <v>7179.46</v>
          </cell>
        </row>
        <row r="106">
          <cell r="A106">
            <v>28751</v>
          </cell>
          <cell r="B106">
            <v>334</v>
          </cell>
          <cell r="C106">
            <v>2061.89</v>
          </cell>
          <cell r="D106">
            <v>190</v>
          </cell>
          <cell r="E106">
            <v>1178</v>
          </cell>
          <cell r="F106">
            <v>214</v>
          </cell>
          <cell r="G106">
            <v>1438.82</v>
          </cell>
          <cell r="H106">
            <v>380</v>
          </cell>
          <cell r="I106">
            <v>2487.46</v>
          </cell>
          <cell r="J106">
            <v>1118</v>
          </cell>
          <cell r="K106">
            <v>7166.17</v>
          </cell>
        </row>
        <row r="107">
          <cell r="A107">
            <v>2023550</v>
          </cell>
          <cell r="B107">
            <v>702.28</v>
          </cell>
          <cell r="C107">
            <v>2093.1799999999998</v>
          </cell>
          <cell r="D107">
            <v>546.80999999999995</v>
          </cell>
          <cell r="E107">
            <v>1636.37</v>
          </cell>
          <cell r="F107">
            <v>593.34</v>
          </cell>
          <cell r="G107">
            <v>1775.95</v>
          </cell>
          <cell r="H107">
            <v>533.04999999999995</v>
          </cell>
          <cell r="I107">
            <v>1594.56</v>
          </cell>
          <cell r="J107">
            <v>2375.4799999999996</v>
          </cell>
          <cell r="K107">
            <v>7100.0599999999995</v>
          </cell>
        </row>
        <row r="108">
          <cell r="A108">
            <v>22479</v>
          </cell>
          <cell r="B108">
            <v>217</v>
          </cell>
          <cell r="C108">
            <v>1838.38</v>
          </cell>
          <cell r="D108">
            <v>216</v>
          </cell>
          <cell r="E108">
            <v>1832.6</v>
          </cell>
          <cell r="F108">
            <v>242</v>
          </cell>
          <cell r="G108">
            <v>2051.56</v>
          </cell>
          <cell r="H108">
            <v>161</v>
          </cell>
          <cell r="I108">
            <v>1364.42</v>
          </cell>
          <cell r="J108">
            <v>836</v>
          </cell>
          <cell r="K108">
            <v>7086.96</v>
          </cell>
        </row>
        <row r="109">
          <cell r="A109">
            <v>2015105</v>
          </cell>
          <cell r="B109">
            <v>40.51</v>
          </cell>
          <cell r="C109">
            <v>2397.48</v>
          </cell>
          <cell r="D109">
            <v>20.54</v>
          </cell>
          <cell r="E109">
            <v>1226.07</v>
          </cell>
          <cell r="F109">
            <v>28.56</v>
          </cell>
          <cell r="G109">
            <v>1703.42</v>
          </cell>
          <cell r="H109">
            <v>30.01</v>
          </cell>
          <cell r="I109">
            <v>1754.1</v>
          </cell>
          <cell r="J109">
            <v>119.62</v>
          </cell>
          <cell r="K109">
            <v>7081.07</v>
          </cell>
        </row>
        <row r="110">
          <cell r="A110">
            <v>2018032</v>
          </cell>
          <cell r="B110">
            <v>68.37</v>
          </cell>
          <cell r="C110">
            <v>1195.56</v>
          </cell>
          <cell r="D110">
            <v>89.88</v>
          </cell>
          <cell r="E110">
            <v>1569.49</v>
          </cell>
          <cell r="F110">
            <v>114.12</v>
          </cell>
          <cell r="G110">
            <v>2040.17</v>
          </cell>
          <cell r="H110">
            <v>121.04</v>
          </cell>
          <cell r="I110">
            <v>2255.0700000000002</v>
          </cell>
          <cell r="J110">
            <v>393.41</v>
          </cell>
          <cell r="K110">
            <v>7060.2900000000009</v>
          </cell>
        </row>
        <row r="111">
          <cell r="A111">
            <v>2015109</v>
          </cell>
          <cell r="B111">
            <v>44.75</v>
          </cell>
          <cell r="C111">
            <v>1700.55</v>
          </cell>
          <cell r="D111">
            <v>34.25</v>
          </cell>
          <cell r="E111">
            <v>1299.8699999999999</v>
          </cell>
          <cell r="F111">
            <v>62.31</v>
          </cell>
          <cell r="G111">
            <v>2350.44</v>
          </cell>
          <cell r="H111">
            <v>43.84</v>
          </cell>
          <cell r="I111">
            <v>1661.71</v>
          </cell>
          <cell r="J111">
            <v>185.15</v>
          </cell>
          <cell r="K111">
            <v>7012.5700000000006</v>
          </cell>
        </row>
        <row r="112">
          <cell r="A112">
            <v>11422</v>
          </cell>
          <cell r="B112">
            <v>178</v>
          </cell>
          <cell r="C112">
            <v>2343.31</v>
          </cell>
          <cell r="D112">
            <v>68</v>
          </cell>
          <cell r="E112">
            <v>854</v>
          </cell>
          <cell r="F112">
            <v>112</v>
          </cell>
          <cell r="G112">
            <v>1438.96</v>
          </cell>
          <cell r="H112">
            <v>180</v>
          </cell>
          <cell r="I112">
            <v>2335.84</v>
          </cell>
          <cell r="J112">
            <v>538</v>
          </cell>
          <cell r="K112">
            <v>6972.1100000000006</v>
          </cell>
        </row>
        <row r="113">
          <cell r="A113">
            <v>23185</v>
          </cell>
          <cell r="B113">
            <v>76</v>
          </cell>
          <cell r="C113">
            <v>1106.0899999999999</v>
          </cell>
          <cell r="D113">
            <v>57</v>
          </cell>
          <cell r="E113">
            <v>832.2</v>
          </cell>
          <cell r="F113">
            <v>140</v>
          </cell>
          <cell r="G113">
            <v>2041.66</v>
          </cell>
          <cell r="H113">
            <v>198</v>
          </cell>
          <cell r="I113">
            <v>2890.8</v>
          </cell>
          <cell r="J113">
            <v>471</v>
          </cell>
          <cell r="K113">
            <v>6870.75</v>
          </cell>
        </row>
        <row r="114">
          <cell r="A114">
            <v>11765</v>
          </cell>
          <cell r="B114">
            <v>48</v>
          </cell>
          <cell r="C114">
            <v>657.6</v>
          </cell>
          <cell r="D114">
            <v>60</v>
          </cell>
          <cell r="E114">
            <v>817.6</v>
          </cell>
          <cell r="F114">
            <v>213</v>
          </cell>
          <cell r="G114">
            <v>2903.8</v>
          </cell>
          <cell r="H114">
            <v>182</v>
          </cell>
          <cell r="I114">
            <v>2472.5</v>
          </cell>
          <cell r="J114">
            <v>503</v>
          </cell>
          <cell r="K114">
            <v>6851.5</v>
          </cell>
        </row>
        <row r="115">
          <cell r="A115">
            <v>2011535</v>
          </cell>
          <cell r="B115">
            <v>544.4</v>
          </cell>
          <cell r="C115">
            <v>4115.29</v>
          </cell>
          <cell r="D115">
            <v>2.66</v>
          </cell>
          <cell r="E115">
            <v>18.350000000000001</v>
          </cell>
          <cell r="H115">
            <v>525.41</v>
          </cell>
          <cell r="I115">
            <v>2485.4299999999998</v>
          </cell>
          <cell r="J115">
            <v>1072.4699999999998</v>
          </cell>
          <cell r="K115">
            <v>6619.07</v>
          </cell>
        </row>
        <row r="116">
          <cell r="A116">
            <v>17452</v>
          </cell>
          <cell r="B116">
            <v>49</v>
          </cell>
          <cell r="C116">
            <v>1297.3800000000001</v>
          </cell>
          <cell r="D116">
            <v>36</v>
          </cell>
          <cell r="E116">
            <v>968.4</v>
          </cell>
          <cell r="F116">
            <v>59</v>
          </cell>
          <cell r="G116">
            <v>1584.95</v>
          </cell>
          <cell r="H116">
            <v>101</v>
          </cell>
          <cell r="I116">
            <v>2716.9</v>
          </cell>
          <cell r="J116">
            <v>245</v>
          </cell>
          <cell r="K116">
            <v>6567.630000000001</v>
          </cell>
        </row>
        <row r="117">
          <cell r="A117">
            <v>10409</v>
          </cell>
          <cell r="B117">
            <v>568</v>
          </cell>
          <cell r="C117">
            <v>2197.5300000000002</v>
          </cell>
          <cell r="D117">
            <v>475</v>
          </cell>
          <cell r="E117">
            <v>1840.2</v>
          </cell>
          <cell r="F117">
            <v>254</v>
          </cell>
          <cell r="G117">
            <v>1059.32</v>
          </cell>
          <cell r="H117">
            <v>352</v>
          </cell>
          <cell r="I117">
            <v>1459.36</v>
          </cell>
          <cell r="J117">
            <v>1649</v>
          </cell>
          <cell r="K117">
            <v>6556.41</v>
          </cell>
        </row>
        <row r="118">
          <cell r="A118">
            <v>2018248</v>
          </cell>
          <cell r="B118">
            <v>385.82</v>
          </cell>
          <cell r="C118">
            <v>2626.82</v>
          </cell>
          <cell r="D118">
            <v>173.21</v>
          </cell>
          <cell r="E118">
            <v>1043.74</v>
          </cell>
          <cell r="F118">
            <v>314.39</v>
          </cell>
          <cell r="G118">
            <v>1532.94</v>
          </cell>
          <cell r="H118">
            <v>332.92</v>
          </cell>
          <cell r="I118">
            <v>1352.06</v>
          </cell>
          <cell r="J118">
            <v>1206.3399999999999</v>
          </cell>
          <cell r="K118">
            <v>6555.5599999999995</v>
          </cell>
        </row>
        <row r="119">
          <cell r="A119">
            <v>30040</v>
          </cell>
          <cell r="B119">
            <v>208</v>
          </cell>
          <cell r="C119">
            <v>2491.1999999999998</v>
          </cell>
          <cell r="D119">
            <v>149</v>
          </cell>
          <cell r="E119">
            <v>1785.12</v>
          </cell>
          <cell r="F119">
            <v>85</v>
          </cell>
          <cell r="G119">
            <v>1019.04</v>
          </cell>
          <cell r="H119">
            <v>104</v>
          </cell>
          <cell r="I119">
            <v>1247.04</v>
          </cell>
          <cell r="J119">
            <v>546</v>
          </cell>
          <cell r="K119">
            <v>6542.4</v>
          </cell>
        </row>
        <row r="120">
          <cell r="A120">
            <v>2011534</v>
          </cell>
          <cell r="B120">
            <v>41.78</v>
          </cell>
          <cell r="C120">
            <v>762.79</v>
          </cell>
          <cell r="D120">
            <v>169.37</v>
          </cell>
          <cell r="E120">
            <v>2116.66</v>
          </cell>
          <cell r="F120">
            <v>137.02000000000001</v>
          </cell>
          <cell r="G120">
            <v>1934.49</v>
          </cell>
          <cell r="H120">
            <v>114.98</v>
          </cell>
          <cell r="I120">
            <v>1710.33</v>
          </cell>
          <cell r="J120">
            <v>463.15000000000003</v>
          </cell>
          <cell r="K120">
            <v>6524.2699999999995</v>
          </cell>
        </row>
        <row r="121">
          <cell r="A121">
            <v>18073</v>
          </cell>
          <cell r="B121">
            <v>474</v>
          </cell>
          <cell r="C121">
            <v>1649.2</v>
          </cell>
          <cell r="D121">
            <v>528</v>
          </cell>
          <cell r="E121">
            <v>1837.36</v>
          </cell>
          <cell r="F121">
            <v>383</v>
          </cell>
          <cell r="G121">
            <v>1519.18</v>
          </cell>
          <cell r="H121">
            <v>334</v>
          </cell>
          <cell r="I121">
            <v>1496.88</v>
          </cell>
          <cell r="J121">
            <v>1719</v>
          </cell>
          <cell r="K121">
            <v>6502.62</v>
          </cell>
        </row>
        <row r="122">
          <cell r="A122">
            <v>2018436</v>
          </cell>
          <cell r="B122">
            <v>204.76</v>
          </cell>
          <cell r="C122">
            <v>1737.29</v>
          </cell>
          <cell r="D122">
            <v>151.74</v>
          </cell>
          <cell r="E122">
            <v>1283.57</v>
          </cell>
          <cell r="F122">
            <v>179.75</v>
          </cell>
          <cell r="G122">
            <v>1522.84</v>
          </cell>
          <cell r="H122">
            <v>230.06</v>
          </cell>
          <cell r="I122">
            <v>1951.2</v>
          </cell>
          <cell r="J122">
            <v>766.31</v>
          </cell>
          <cell r="K122">
            <v>6494.9</v>
          </cell>
        </row>
        <row r="123">
          <cell r="A123">
            <v>2011513</v>
          </cell>
          <cell r="B123">
            <v>218.45</v>
          </cell>
          <cell r="C123">
            <v>1434.15</v>
          </cell>
          <cell r="D123">
            <v>185.34</v>
          </cell>
          <cell r="E123">
            <v>1318.55</v>
          </cell>
          <cell r="F123">
            <v>243.27</v>
          </cell>
          <cell r="G123">
            <v>1836.02</v>
          </cell>
          <cell r="H123">
            <v>240.13</v>
          </cell>
          <cell r="I123">
            <v>1882.99</v>
          </cell>
          <cell r="J123">
            <v>887.18999999999994</v>
          </cell>
          <cell r="K123">
            <v>6471.7099999999991</v>
          </cell>
        </row>
        <row r="124">
          <cell r="A124">
            <v>2011625</v>
          </cell>
          <cell r="B124">
            <v>184.87</v>
          </cell>
          <cell r="C124">
            <v>1477.24</v>
          </cell>
          <cell r="D124">
            <v>187.84</v>
          </cell>
          <cell r="E124">
            <v>1501.22</v>
          </cell>
          <cell r="F124">
            <v>215.16</v>
          </cell>
          <cell r="G124">
            <v>1718.1</v>
          </cell>
          <cell r="H124">
            <v>221.49</v>
          </cell>
          <cell r="I124">
            <v>1770.08</v>
          </cell>
          <cell r="J124">
            <v>809.36</v>
          </cell>
          <cell r="K124">
            <v>6466.6399999999994</v>
          </cell>
        </row>
        <row r="125">
          <cell r="A125">
            <v>11187</v>
          </cell>
          <cell r="B125">
            <v>144</v>
          </cell>
          <cell r="C125">
            <v>1728</v>
          </cell>
          <cell r="D125">
            <v>105</v>
          </cell>
          <cell r="E125">
            <v>1257.1199999999999</v>
          </cell>
          <cell r="F125">
            <v>144</v>
          </cell>
          <cell r="G125">
            <v>1728</v>
          </cell>
          <cell r="H125">
            <v>146</v>
          </cell>
          <cell r="I125">
            <v>1748.74</v>
          </cell>
          <cell r="J125">
            <v>539</v>
          </cell>
          <cell r="K125">
            <v>6461.86</v>
          </cell>
        </row>
        <row r="126">
          <cell r="A126">
            <v>18366</v>
          </cell>
          <cell r="B126">
            <v>86</v>
          </cell>
          <cell r="C126">
            <v>2225.33</v>
          </cell>
          <cell r="D126">
            <v>12</v>
          </cell>
          <cell r="E126">
            <v>310.8</v>
          </cell>
          <cell r="F126">
            <v>61</v>
          </cell>
          <cell r="G126">
            <v>1659.5</v>
          </cell>
          <cell r="H126">
            <v>81</v>
          </cell>
          <cell r="I126">
            <v>2236.5</v>
          </cell>
          <cell r="J126">
            <v>240</v>
          </cell>
          <cell r="K126">
            <v>6432.13</v>
          </cell>
        </row>
        <row r="127">
          <cell r="A127">
            <v>2027223</v>
          </cell>
          <cell r="B127">
            <v>24.37</v>
          </cell>
          <cell r="C127">
            <v>1577.28</v>
          </cell>
          <cell r="D127">
            <v>25.47</v>
          </cell>
          <cell r="E127">
            <v>1621.87</v>
          </cell>
          <cell r="F127">
            <v>32.35</v>
          </cell>
          <cell r="G127">
            <v>1815.73</v>
          </cell>
          <cell r="H127">
            <v>24.68</v>
          </cell>
          <cell r="I127">
            <v>1416.44</v>
          </cell>
          <cell r="J127">
            <v>106.87</v>
          </cell>
          <cell r="K127">
            <v>6431.32</v>
          </cell>
        </row>
        <row r="128">
          <cell r="A128">
            <v>2022353</v>
          </cell>
          <cell r="B128">
            <v>62.79</v>
          </cell>
          <cell r="C128">
            <v>1479.65</v>
          </cell>
          <cell r="D128">
            <v>82.58</v>
          </cell>
          <cell r="E128">
            <v>1951.75</v>
          </cell>
          <cell r="F128">
            <v>75.16</v>
          </cell>
          <cell r="G128">
            <v>1789.81</v>
          </cell>
          <cell r="H128">
            <v>50.31</v>
          </cell>
          <cell r="I128">
            <v>1182.6500000000001</v>
          </cell>
          <cell r="J128">
            <v>270.84000000000003</v>
          </cell>
          <cell r="K128">
            <v>6403.8600000000006</v>
          </cell>
        </row>
        <row r="129">
          <cell r="A129">
            <v>2011594</v>
          </cell>
          <cell r="B129">
            <v>125.37</v>
          </cell>
          <cell r="C129">
            <v>1684.51</v>
          </cell>
          <cell r="D129">
            <v>89.51</v>
          </cell>
          <cell r="E129">
            <v>1352.19</v>
          </cell>
          <cell r="F129">
            <v>103.1</v>
          </cell>
          <cell r="G129">
            <v>1666.35</v>
          </cell>
          <cell r="H129">
            <v>97.32</v>
          </cell>
          <cell r="I129">
            <v>1557.38</v>
          </cell>
          <cell r="J129">
            <v>415.3</v>
          </cell>
          <cell r="K129">
            <v>6260.4299999999994</v>
          </cell>
        </row>
        <row r="130">
          <cell r="A130">
            <v>2027191</v>
          </cell>
          <cell r="B130">
            <v>8.7100000000000009</v>
          </cell>
          <cell r="C130">
            <v>1124.42</v>
          </cell>
          <cell r="D130">
            <v>11.64</v>
          </cell>
          <cell r="E130">
            <v>1496.1</v>
          </cell>
          <cell r="F130">
            <v>14.26</v>
          </cell>
          <cell r="G130">
            <v>1856.38</v>
          </cell>
          <cell r="H130">
            <v>12.78</v>
          </cell>
          <cell r="I130">
            <v>1728.03</v>
          </cell>
          <cell r="J130">
            <v>47.39</v>
          </cell>
          <cell r="K130">
            <v>6204.9299999999994</v>
          </cell>
        </row>
        <row r="131">
          <cell r="A131">
            <v>2022381</v>
          </cell>
          <cell r="B131">
            <v>35.700000000000003</v>
          </cell>
          <cell r="C131">
            <v>720.1</v>
          </cell>
          <cell r="D131">
            <v>32.72</v>
          </cell>
          <cell r="E131">
            <v>642.32000000000005</v>
          </cell>
          <cell r="F131">
            <v>142.65</v>
          </cell>
          <cell r="G131">
            <v>2609.63</v>
          </cell>
          <cell r="H131">
            <v>114.8</v>
          </cell>
          <cell r="I131">
            <v>2214.62</v>
          </cell>
          <cell r="J131">
            <v>325.87</v>
          </cell>
          <cell r="K131">
            <v>6186.67</v>
          </cell>
        </row>
        <row r="132">
          <cell r="A132">
            <v>17792</v>
          </cell>
          <cell r="B132">
            <v>258</v>
          </cell>
          <cell r="C132">
            <v>1598.1</v>
          </cell>
          <cell r="D132">
            <v>214</v>
          </cell>
          <cell r="E132">
            <v>1387.3</v>
          </cell>
          <cell r="F132">
            <v>241</v>
          </cell>
          <cell r="G132">
            <v>1659.6</v>
          </cell>
          <cell r="H132">
            <v>215</v>
          </cell>
          <cell r="I132">
            <v>1483.5</v>
          </cell>
          <cell r="J132">
            <v>928</v>
          </cell>
          <cell r="K132">
            <v>6128.5</v>
          </cell>
        </row>
        <row r="133">
          <cell r="A133">
            <v>27301</v>
          </cell>
          <cell r="B133">
            <v>134</v>
          </cell>
          <cell r="C133">
            <v>1505.3</v>
          </cell>
          <cell r="D133">
            <v>162</v>
          </cell>
          <cell r="E133">
            <v>1811.53</v>
          </cell>
          <cell r="F133">
            <v>148</v>
          </cell>
          <cell r="G133">
            <v>1491.97</v>
          </cell>
          <cell r="H133">
            <v>122</v>
          </cell>
          <cell r="I133">
            <v>1209.47</v>
          </cell>
          <cell r="J133">
            <v>566</v>
          </cell>
          <cell r="K133">
            <v>6018.27</v>
          </cell>
        </row>
        <row r="134">
          <cell r="A134">
            <v>2018376</v>
          </cell>
          <cell r="B134">
            <v>79.430000000000007</v>
          </cell>
          <cell r="C134">
            <v>1797.96</v>
          </cell>
          <cell r="D134">
            <v>60.56</v>
          </cell>
          <cell r="E134">
            <v>1347.76</v>
          </cell>
          <cell r="F134">
            <v>61.58</v>
          </cell>
          <cell r="G134">
            <v>1411.23</v>
          </cell>
          <cell r="H134">
            <v>61.98</v>
          </cell>
          <cell r="I134">
            <v>1411.29</v>
          </cell>
          <cell r="J134">
            <v>263.55</v>
          </cell>
          <cell r="K134">
            <v>5968.2400000000007</v>
          </cell>
        </row>
        <row r="135">
          <cell r="A135">
            <v>12028</v>
          </cell>
          <cell r="B135">
            <v>365</v>
          </cell>
          <cell r="C135">
            <v>1675.3</v>
          </cell>
          <cell r="D135">
            <v>79</v>
          </cell>
          <cell r="E135">
            <v>363.4</v>
          </cell>
          <cell r="F135">
            <v>410</v>
          </cell>
          <cell r="G135">
            <v>1886</v>
          </cell>
          <cell r="H135">
            <v>427</v>
          </cell>
          <cell r="I135">
            <v>1963.83</v>
          </cell>
          <cell r="J135">
            <v>1281</v>
          </cell>
          <cell r="K135">
            <v>5888.53</v>
          </cell>
        </row>
        <row r="136">
          <cell r="A136">
            <v>11456</v>
          </cell>
          <cell r="B136">
            <v>63</v>
          </cell>
          <cell r="C136">
            <v>850.5</v>
          </cell>
          <cell r="D136">
            <v>94</v>
          </cell>
          <cell r="E136">
            <v>1269</v>
          </cell>
          <cell r="F136">
            <v>38</v>
          </cell>
          <cell r="G136">
            <v>515.79999999999995</v>
          </cell>
          <cell r="H136">
            <v>223</v>
          </cell>
          <cell r="I136">
            <v>3097.48</v>
          </cell>
          <cell r="J136">
            <v>418</v>
          </cell>
          <cell r="K136">
            <v>5732.7800000000007</v>
          </cell>
        </row>
        <row r="137">
          <cell r="A137">
            <v>11444</v>
          </cell>
          <cell r="B137">
            <v>79</v>
          </cell>
          <cell r="C137">
            <v>2128.6799999999998</v>
          </cell>
          <cell r="F137">
            <v>12</v>
          </cell>
          <cell r="G137">
            <v>324</v>
          </cell>
          <cell r="H137">
            <v>117</v>
          </cell>
          <cell r="I137">
            <v>3259.84</v>
          </cell>
          <cell r="J137">
            <v>208</v>
          </cell>
          <cell r="K137">
            <v>5712.52</v>
          </cell>
        </row>
        <row r="138">
          <cell r="A138">
            <v>12022</v>
          </cell>
          <cell r="B138">
            <v>245</v>
          </cell>
          <cell r="C138">
            <v>1049.76</v>
          </cell>
          <cell r="D138">
            <v>189</v>
          </cell>
          <cell r="E138">
            <v>812.02</v>
          </cell>
          <cell r="F138">
            <v>518</v>
          </cell>
          <cell r="G138">
            <v>2227.06</v>
          </cell>
          <cell r="H138">
            <v>360</v>
          </cell>
          <cell r="I138">
            <v>1612.16</v>
          </cell>
          <cell r="J138">
            <v>1312</v>
          </cell>
          <cell r="K138">
            <v>5701</v>
          </cell>
        </row>
        <row r="139">
          <cell r="A139">
            <v>11797</v>
          </cell>
          <cell r="B139">
            <v>230</v>
          </cell>
          <cell r="C139">
            <v>1546.72</v>
          </cell>
          <cell r="D139">
            <v>191</v>
          </cell>
          <cell r="E139">
            <v>1275.58</v>
          </cell>
          <cell r="F139">
            <v>242</v>
          </cell>
          <cell r="G139">
            <v>1629.94</v>
          </cell>
          <cell r="H139">
            <v>184</v>
          </cell>
          <cell r="I139">
            <v>1242.02</v>
          </cell>
          <cell r="J139">
            <v>847</v>
          </cell>
          <cell r="K139">
            <v>5694.26</v>
          </cell>
        </row>
        <row r="140">
          <cell r="A140">
            <v>18479</v>
          </cell>
          <cell r="B140">
            <v>32</v>
          </cell>
          <cell r="C140">
            <v>1095.72</v>
          </cell>
          <cell r="D140">
            <v>38</v>
          </cell>
          <cell r="E140">
            <v>1311</v>
          </cell>
          <cell r="F140">
            <v>61</v>
          </cell>
          <cell r="G140">
            <v>1994.1</v>
          </cell>
          <cell r="H140">
            <v>35</v>
          </cell>
          <cell r="I140">
            <v>1199.0999999999999</v>
          </cell>
          <cell r="J140">
            <v>166</v>
          </cell>
          <cell r="K140">
            <v>5599.92</v>
          </cell>
        </row>
        <row r="141">
          <cell r="A141">
            <v>29964</v>
          </cell>
          <cell r="B141">
            <v>125</v>
          </cell>
          <cell r="C141">
            <v>1149.26</v>
          </cell>
          <cell r="D141">
            <v>127</v>
          </cell>
          <cell r="E141">
            <v>1167.6600000000001</v>
          </cell>
          <cell r="F141">
            <v>164</v>
          </cell>
          <cell r="G141">
            <v>1508.06</v>
          </cell>
          <cell r="H141">
            <v>192</v>
          </cell>
          <cell r="I141">
            <v>1765.66</v>
          </cell>
          <cell r="J141">
            <v>608</v>
          </cell>
          <cell r="K141">
            <v>5590.64</v>
          </cell>
        </row>
        <row r="142">
          <cell r="A142">
            <v>18367</v>
          </cell>
          <cell r="B142">
            <v>64</v>
          </cell>
          <cell r="C142">
            <v>1589.62</v>
          </cell>
          <cell r="D142">
            <v>39</v>
          </cell>
          <cell r="E142">
            <v>971.1</v>
          </cell>
          <cell r="F142">
            <v>52</v>
          </cell>
          <cell r="G142">
            <v>1430</v>
          </cell>
          <cell r="H142">
            <v>59</v>
          </cell>
          <cell r="I142">
            <v>1592.8</v>
          </cell>
          <cell r="J142">
            <v>214</v>
          </cell>
          <cell r="K142">
            <v>5583.5199999999995</v>
          </cell>
        </row>
        <row r="143">
          <cell r="A143">
            <v>2011529</v>
          </cell>
          <cell r="B143">
            <v>71.040000000000006</v>
          </cell>
          <cell r="C143">
            <v>994.78</v>
          </cell>
          <cell r="D143">
            <v>30.79</v>
          </cell>
          <cell r="E143">
            <v>448.66</v>
          </cell>
          <cell r="F143">
            <v>102.38</v>
          </cell>
          <cell r="G143">
            <v>1421.49</v>
          </cell>
          <cell r="H143">
            <v>200.79</v>
          </cell>
          <cell r="I143">
            <v>2702.9</v>
          </cell>
          <cell r="J143">
            <v>405</v>
          </cell>
          <cell r="K143">
            <v>5567.83</v>
          </cell>
        </row>
        <row r="144">
          <cell r="A144">
            <v>28738</v>
          </cell>
          <cell r="D144">
            <v>150</v>
          </cell>
          <cell r="E144">
            <v>1079.42</v>
          </cell>
          <cell r="F144">
            <v>357</v>
          </cell>
          <cell r="G144">
            <v>2569.8200000000002</v>
          </cell>
          <cell r="H144">
            <v>264</v>
          </cell>
          <cell r="I144">
            <v>1896.74</v>
          </cell>
          <cell r="J144">
            <v>771</v>
          </cell>
          <cell r="K144">
            <v>5545.9800000000005</v>
          </cell>
        </row>
        <row r="145">
          <cell r="A145">
            <v>17110</v>
          </cell>
          <cell r="B145">
            <v>104</v>
          </cell>
          <cell r="C145">
            <v>1008.61</v>
          </cell>
          <cell r="D145">
            <v>154</v>
          </cell>
          <cell r="E145">
            <v>1505.3</v>
          </cell>
          <cell r="F145">
            <v>215</v>
          </cell>
          <cell r="G145">
            <v>2040.92</v>
          </cell>
          <cell r="H145">
            <v>103</v>
          </cell>
          <cell r="I145">
            <v>973.94</v>
          </cell>
          <cell r="J145">
            <v>576</v>
          </cell>
          <cell r="K145">
            <v>5528.77</v>
          </cell>
        </row>
        <row r="146">
          <cell r="A146">
            <v>2018471</v>
          </cell>
          <cell r="B146">
            <v>155.54</v>
          </cell>
          <cell r="C146">
            <v>1319.57</v>
          </cell>
          <cell r="D146">
            <v>138.56</v>
          </cell>
          <cell r="E146">
            <v>1176.27</v>
          </cell>
          <cell r="F146">
            <v>162.75</v>
          </cell>
          <cell r="G146">
            <v>1382.11</v>
          </cell>
          <cell r="H146">
            <v>193.74</v>
          </cell>
          <cell r="I146">
            <v>1644.76</v>
          </cell>
          <cell r="J146">
            <v>650.59</v>
          </cell>
          <cell r="K146">
            <v>5522.71</v>
          </cell>
        </row>
        <row r="147">
          <cell r="A147">
            <v>28155</v>
          </cell>
          <cell r="B147">
            <v>636</v>
          </cell>
          <cell r="C147">
            <v>2401.7800000000002</v>
          </cell>
          <cell r="D147">
            <v>348</v>
          </cell>
          <cell r="E147">
            <v>1321.12</v>
          </cell>
          <cell r="F147">
            <v>400</v>
          </cell>
          <cell r="G147">
            <v>1300.32</v>
          </cell>
          <cell r="H147">
            <v>138</v>
          </cell>
          <cell r="I147">
            <v>448.28</v>
          </cell>
          <cell r="J147">
            <v>1522</v>
          </cell>
          <cell r="K147">
            <v>5471.5</v>
          </cell>
        </row>
        <row r="148">
          <cell r="A148">
            <v>2018330</v>
          </cell>
          <cell r="B148">
            <v>260.99</v>
          </cell>
          <cell r="C148">
            <v>1301.8</v>
          </cell>
          <cell r="D148">
            <v>254.96</v>
          </cell>
          <cell r="E148">
            <v>1272.49</v>
          </cell>
          <cell r="F148">
            <v>306.13</v>
          </cell>
          <cell r="G148">
            <v>1526.23</v>
          </cell>
          <cell r="H148">
            <v>269.8</v>
          </cell>
          <cell r="I148">
            <v>1347.15</v>
          </cell>
          <cell r="J148">
            <v>1091.8800000000001</v>
          </cell>
          <cell r="K148">
            <v>5447.67</v>
          </cell>
        </row>
        <row r="149">
          <cell r="A149">
            <v>12213</v>
          </cell>
          <cell r="B149">
            <v>224</v>
          </cell>
          <cell r="C149">
            <v>1472.57</v>
          </cell>
          <cell r="D149">
            <v>169</v>
          </cell>
          <cell r="E149">
            <v>1208.52</v>
          </cell>
          <cell r="F149">
            <v>202</v>
          </cell>
          <cell r="G149">
            <v>1327.04</v>
          </cell>
          <cell r="H149">
            <v>204</v>
          </cell>
          <cell r="I149">
            <v>1349.16</v>
          </cell>
          <cell r="J149">
            <v>799</v>
          </cell>
          <cell r="K149">
            <v>5357.29</v>
          </cell>
        </row>
        <row r="150">
          <cell r="A150">
            <v>12029</v>
          </cell>
          <cell r="B150">
            <v>309</v>
          </cell>
          <cell r="C150">
            <v>1361.09</v>
          </cell>
          <cell r="D150">
            <v>293</v>
          </cell>
          <cell r="E150">
            <v>1345.95</v>
          </cell>
          <cell r="F150">
            <v>215</v>
          </cell>
          <cell r="G150">
            <v>981.23</v>
          </cell>
          <cell r="H150">
            <v>360</v>
          </cell>
          <cell r="I150">
            <v>1652.34</v>
          </cell>
          <cell r="J150">
            <v>1177</v>
          </cell>
          <cell r="K150">
            <v>5340.61</v>
          </cell>
        </row>
        <row r="151">
          <cell r="A151">
            <v>23522</v>
          </cell>
          <cell r="B151">
            <v>132</v>
          </cell>
          <cell r="C151">
            <v>1842.4</v>
          </cell>
          <cell r="D151">
            <v>98</v>
          </cell>
          <cell r="E151">
            <v>1367.52</v>
          </cell>
          <cell r="F151">
            <v>73</v>
          </cell>
          <cell r="G151">
            <v>1016.4</v>
          </cell>
          <cell r="H151">
            <v>79</v>
          </cell>
          <cell r="I151">
            <v>1095.3599999999999</v>
          </cell>
          <cell r="J151">
            <v>382</v>
          </cell>
          <cell r="K151">
            <v>5321.6799999999994</v>
          </cell>
        </row>
        <row r="152">
          <cell r="A152">
            <v>11795</v>
          </cell>
          <cell r="B152">
            <v>245</v>
          </cell>
          <cell r="C152">
            <v>1663.84</v>
          </cell>
          <cell r="D152">
            <v>164</v>
          </cell>
          <cell r="E152">
            <v>1113.04</v>
          </cell>
          <cell r="F152">
            <v>191</v>
          </cell>
          <cell r="G152">
            <v>1296.0999999999999</v>
          </cell>
          <cell r="H152">
            <v>177</v>
          </cell>
          <cell r="I152">
            <v>1202.52</v>
          </cell>
          <cell r="J152">
            <v>777</v>
          </cell>
          <cell r="K152">
            <v>5275.5</v>
          </cell>
        </row>
        <row r="153">
          <cell r="A153">
            <v>2011592</v>
          </cell>
          <cell r="B153">
            <v>136.44</v>
          </cell>
          <cell r="C153">
            <v>1549.09</v>
          </cell>
          <cell r="D153">
            <v>96.01</v>
          </cell>
          <cell r="E153">
            <v>1142.6099999999999</v>
          </cell>
          <cell r="F153">
            <v>121.3</v>
          </cell>
          <cell r="G153">
            <v>1393.4</v>
          </cell>
          <cell r="H153">
            <v>87.99</v>
          </cell>
          <cell r="I153">
            <v>1182.04</v>
          </cell>
          <cell r="J153">
            <v>441.74</v>
          </cell>
          <cell r="K153">
            <v>5267.1399999999994</v>
          </cell>
        </row>
        <row r="154">
          <cell r="A154">
            <v>2027593</v>
          </cell>
          <cell r="D154">
            <v>682.16</v>
          </cell>
          <cell r="E154">
            <v>3734.82</v>
          </cell>
          <cell r="F154">
            <v>273.57</v>
          </cell>
          <cell r="G154">
            <v>1500.09</v>
          </cell>
          <cell r="J154">
            <v>955.73</v>
          </cell>
          <cell r="K154">
            <v>5234.91</v>
          </cell>
        </row>
        <row r="155">
          <cell r="A155">
            <v>11873</v>
          </cell>
          <cell r="B155">
            <v>171</v>
          </cell>
          <cell r="C155">
            <v>820.8</v>
          </cell>
          <cell r="D155">
            <v>236</v>
          </cell>
          <cell r="E155">
            <v>1132.8</v>
          </cell>
          <cell r="F155">
            <v>305</v>
          </cell>
          <cell r="G155">
            <v>1462.86</v>
          </cell>
          <cell r="H155">
            <v>356</v>
          </cell>
          <cell r="I155">
            <v>1720.42</v>
          </cell>
          <cell r="J155">
            <v>1068</v>
          </cell>
          <cell r="K155">
            <v>5136.88</v>
          </cell>
        </row>
        <row r="156">
          <cell r="A156">
            <v>10611</v>
          </cell>
          <cell r="B156">
            <v>77</v>
          </cell>
          <cell r="C156">
            <v>1582.9</v>
          </cell>
          <cell r="D156">
            <v>69</v>
          </cell>
          <cell r="E156">
            <v>1314.83</v>
          </cell>
          <cell r="F156">
            <v>69</v>
          </cell>
          <cell r="G156">
            <v>1418.05</v>
          </cell>
          <cell r="H156">
            <v>37</v>
          </cell>
          <cell r="I156">
            <v>762.2</v>
          </cell>
          <cell r="J156">
            <v>252</v>
          </cell>
          <cell r="K156">
            <v>5077.9799999999996</v>
          </cell>
        </row>
        <row r="157">
          <cell r="A157">
            <v>2027548</v>
          </cell>
          <cell r="B157">
            <v>16.79</v>
          </cell>
          <cell r="C157">
            <v>1402.39</v>
          </cell>
          <cell r="D157">
            <v>31.88</v>
          </cell>
          <cell r="E157">
            <v>2572.14</v>
          </cell>
          <cell r="F157">
            <v>13.01</v>
          </cell>
          <cell r="G157">
            <v>1047.78</v>
          </cell>
          <cell r="H157">
            <v>0.17</v>
          </cell>
          <cell r="I157">
            <v>14.26</v>
          </cell>
          <cell r="J157">
            <v>61.85</v>
          </cell>
          <cell r="K157">
            <v>5036.57</v>
          </cell>
        </row>
        <row r="158">
          <cell r="A158">
            <v>11823</v>
          </cell>
          <cell r="B158">
            <v>216</v>
          </cell>
          <cell r="C158">
            <v>1640.99</v>
          </cell>
          <cell r="D158">
            <v>112</v>
          </cell>
          <cell r="E158">
            <v>883.4</v>
          </cell>
          <cell r="F158">
            <v>194</v>
          </cell>
          <cell r="G158">
            <v>1523.78</v>
          </cell>
          <cell r="H158">
            <v>125</v>
          </cell>
          <cell r="I158">
            <v>980.57</v>
          </cell>
          <cell r="J158">
            <v>647</v>
          </cell>
          <cell r="K158">
            <v>5028.74</v>
          </cell>
        </row>
        <row r="159">
          <cell r="A159">
            <v>18354</v>
          </cell>
          <cell r="B159">
            <v>26</v>
          </cell>
          <cell r="C159">
            <v>645.41</v>
          </cell>
          <cell r="D159">
            <v>174</v>
          </cell>
          <cell r="E159">
            <v>4332.6000000000004</v>
          </cell>
          <cell r="J159">
            <v>200</v>
          </cell>
          <cell r="K159">
            <v>4978.01</v>
          </cell>
        </row>
        <row r="160">
          <cell r="A160">
            <v>29655</v>
          </cell>
          <cell r="B160">
            <v>71</v>
          </cell>
          <cell r="C160">
            <v>1171.5</v>
          </cell>
          <cell r="D160">
            <v>54</v>
          </cell>
          <cell r="E160">
            <v>891</v>
          </cell>
          <cell r="F160">
            <v>64</v>
          </cell>
          <cell r="G160">
            <v>1056</v>
          </cell>
          <cell r="H160">
            <v>113</v>
          </cell>
          <cell r="I160">
            <v>1857.9</v>
          </cell>
          <cell r="J160">
            <v>302</v>
          </cell>
          <cell r="K160">
            <v>4976.3999999999996</v>
          </cell>
        </row>
        <row r="161">
          <cell r="A161">
            <v>2015106</v>
          </cell>
          <cell r="B161">
            <v>35.64</v>
          </cell>
          <cell r="C161">
            <v>1331.03</v>
          </cell>
          <cell r="D161">
            <v>32.159999999999997</v>
          </cell>
          <cell r="E161">
            <v>1212</v>
          </cell>
          <cell r="F161">
            <v>36</v>
          </cell>
          <cell r="G161">
            <v>1319.14</v>
          </cell>
          <cell r="H161">
            <v>29.99</v>
          </cell>
          <cell r="I161">
            <v>1110.18</v>
          </cell>
          <cell r="J161">
            <v>133.79</v>
          </cell>
          <cell r="K161">
            <v>4972.3500000000004</v>
          </cell>
        </row>
        <row r="162">
          <cell r="A162">
            <v>12103</v>
          </cell>
          <cell r="B162">
            <v>48</v>
          </cell>
          <cell r="C162">
            <v>854.91</v>
          </cell>
          <cell r="D162">
            <v>30</v>
          </cell>
          <cell r="E162">
            <v>537</v>
          </cell>
          <cell r="F162">
            <v>94</v>
          </cell>
          <cell r="G162">
            <v>1565.05</v>
          </cell>
          <cell r="H162">
            <v>114</v>
          </cell>
          <cell r="I162">
            <v>1997.17</v>
          </cell>
          <cell r="J162">
            <v>286</v>
          </cell>
          <cell r="K162">
            <v>4954.13</v>
          </cell>
        </row>
        <row r="163">
          <cell r="A163">
            <v>30060</v>
          </cell>
          <cell r="B163">
            <v>153</v>
          </cell>
          <cell r="C163">
            <v>1071</v>
          </cell>
          <cell r="D163">
            <v>133</v>
          </cell>
          <cell r="E163">
            <v>931</v>
          </cell>
          <cell r="F163">
            <v>190</v>
          </cell>
          <cell r="G163">
            <v>1379.1</v>
          </cell>
          <cell r="H163">
            <v>222</v>
          </cell>
          <cell r="I163">
            <v>1561.22</v>
          </cell>
          <cell r="J163">
            <v>698</v>
          </cell>
          <cell r="K163">
            <v>4942.32</v>
          </cell>
        </row>
        <row r="164">
          <cell r="A164">
            <v>18272</v>
          </cell>
          <cell r="B164">
            <v>166</v>
          </cell>
          <cell r="C164">
            <v>1160.8800000000001</v>
          </cell>
          <cell r="D164">
            <v>182</v>
          </cell>
          <cell r="E164">
            <v>1272.8800000000001</v>
          </cell>
          <cell r="F164">
            <v>163</v>
          </cell>
          <cell r="G164">
            <v>1141</v>
          </cell>
          <cell r="H164">
            <v>194</v>
          </cell>
          <cell r="I164">
            <v>1357.44</v>
          </cell>
          <cell r="J164">
            <v>705</v>
          </cell>
          <cell r="K164">
            <v>4932.2000000000007</v>
          </cell>
        </row>
        <row r="165">
          <cell r="A165">
            <v>29560</v>
          </cell>
          <cell r="B165">
            <v>87</v>
          </cell>
          <cell r="C165">
            <v>1344.78</v>
          </cell>
          <cell r="D165">
            <v>67</v>
          </cell>
          <cell r="E165">
            <v>1037.26</v>
          </cell>
          <cell r="F165">
            <v>86</v>
          </cell>
          <cell r="G165">
            <v>1326.8</v>
          </cell>
          <cell r="H165">
            <v>77</v>
          </cell>
          <cell r="I165">
            <v>1171.96</v>
          </cell>
          <cell r="J165">
            <v>317</v>
          </cell>
          <cell r="K165">
            <v>4880.8</v>
          </cell>
        </row>
        <row r="166">
          <cell r="A166">
            <v>28225</v>
          </cell>
          <cell r="B166">
            <v>523</v>
          </cell>
          <cell r="C166">
            <v>3179.26</v>
          </cell>
          <cell r="D166">
            <v>5</v>
          </cell>
          <cell r="E166">
            <v>41.82</v>
          </cell>
          <cell r="F166">
            <v>194</v>
          </cell>
          <cell r="G166">
            <v>1646.96</v>
          </cell>
          <cell r="J166">
            <v>722</v>
          </cell>
          <cell r="K166">
            <v>4868.0400000000009</v>
          </cell>
        </row>
        <row r="167">
          <cell r="A167">
            <v>27829</v>
          </cell>
          <cell r="B167">
            <v>441</v>
          </cell>
          <cell r="C167">
            <v>1760.8</v>
          </cell>
          <cell r="D167">
            <v>84</v>
          </cell>
          <cell r="E167">
            <v>336</v>
          </cell>
          <cell r="F167">
            <v>326</v>
          </cell>
          <cell r="G167">
            <v>1300.1600000000001</v>
          </cell>
          <cell r="H167">
            <v>367</v>
          </cell>
          <cell r="I167">
            <v>1461.28</v>
          </cell>
          <cell r="J167">
            <v>1218</v>
          </cell>
          <cell r="K167">
            <v>4858.24</v>
          </cell>
        </row>
        <row r="168">
          <cell r="A168">
            <v>11805</v>
          </cell>
          <cell r="B168">
            <v>182</v>
          </cell>
          <cell r="C168">
            <v>1127.7</v>
          </cell>
          <cell r="D168">
            <v>155</v>
          </cell>
          <cell r="E168">
            <v>975.5</v>
          </cell>
          <cell r="F168">
            <v>181</v>
          </cell>
          <cell r="G168">
            <v>1135.8</v>
          </cell>
          <cell r="H168">
            <v>250</v>
          </cell>
          <cell r="I168">
            <v>1607.96</v>
          </cell>
          <cell r="J168">
            <v>768</v>
          </cell>
          <cell r="K168">
            <v>4846.96</v>
          </cell>
        </row>
        <row r="169">
          <cell r="A169">
            <v>16419</v>
          </cell>
          <cell r="B169">
            <v>153</v>
          </cell>
          <cell r="C169">
            <v>1517.96</v>
          </cell>
          <cell r="D169">
            <v>107</v>
          </cell>
          <cell r="E169">
            <v>1085.6600000000001</v>
          </cell>
          <cell r="F169">
            <v>106</v>
          </cell>
          <cell r="G169">
            <v>1068.9000000000001</v>
          </cell>
          <cell r="H169">
            <v>116</v>
          </cell>
          <cell r="I169">
            <v>1155.9000000000001</v>
          </cell>
          <cell r="J169">
            <v>482</v>
          </cell>
          <cell r="K169">
            <v>4828.42</v>
          </cell>
        </row>
        <row r="170">
          <cell r="A170">
            <v>27807</v>
          </cell>
          <cell r="B170">
            <v>287</v>
          </cell>
          <cell r="C170">
            <v>1144.8</v>
          </cell>
          <cell r="D170">
            <v>259</v>
          </cell>
          <cell r="E170">
            <v>1034.4000000000001</v>
          </cell>
          <cell r="F170">
            <v>338</v>
          </cell>
          <cell r="G170">
            <v>1348.8</v>
          </cell>
          <cell r="H170">
            <v>310</v>
          </cell>
          <cell r="I170">
            <v>1238.72</v>
          </cell>
          <cell r="J170">
            <v>1194</v>
          </cell>
          <cell r="K170">
            <v>4766.72</v>
          </cell>
        </row>
        <row r="171">
          <cell r="A171">
            <v>10663</v>
          </cell>
          <cell r="B171">
            <v>45</v>
          </cell>
          <cell r="C171">
            <v>630.75</v>
          </cell>
          <cell r="D171">
            <v>166</v>
          </cell>
          <cell r="E171">
            <v>2224.8000000000002</v>
          </cell>
          <cell r="F171">
            <v>141</v>
          </cell>
          <cell r="G171">
            <v>1892.4</v>
          </cell>
          <cell r="J171">
            <v>352</v>
          </cell>
          <cell r="K171">
            <v>4747.9500000000007</v>
          </cell>
        </row>
        <row r="172">
          <cell r="A172">
            <v>17797</v>
          </cell>
          <cell r="B172">
            <v>136</v>
          </cell>
          <cell r="C172">
            <v>1398.34</v>
          </cell>
          <cell r="D172">
            <v>84</v>
          </cell>
          <cell r="E172">
            <v>904.48</v>
          </cell>
          <cell r="F172">
            <v>149</v>
          </cell>
          <cell r="G172">
            <v>1606.66</v>
          </cell>
          <cell r="H172">
            <v>73</v>
          </cell>
          <cell r="I172">
            <v>794.83</v>
          </cell>
          <cell r="J172">
            <v>442</v>
          </cell>
          <cell r="K172">
            <v>4704.3099999999995</v>
          </cell>
        </row>
        <row r="173">
          <cell r="A173">
            <v>2028766</v>
          </cell>
          <cell r="B173">
            <v>39.96</v>
          </cell>
          <cell r="C173">
            <v>998.42</v>
          </cell>
          <cell r="D173">
            <v>38.22</v>
          </cell>
          <cell r="E173">
            <v>955.6</v>
          </cell>
          <cell r="F173">
            <v>34.19</v>
          </cell>
          <cell r="G173">
            <v>852.36</v>
          </cell>
          <cell r="H173">
            <v>74.98</v>
          </cell>
          <cell r="I173">
            <v>1868.99</v>
          </cell>
          <cell r="J173">
            <v>187.35000000000002</v>
          </cell>
          <cell r="K173">
            <v>4675.37</v>
          </cell>
        </row>
        <row r="174">
          <cell r="A174">
            <v>16765</v>
          </cell>
          <cell r="B174">
            <v>42</v>
          </cell>
          <cell r="C174">
            <v>384.92</v>
          </cell>
          <cell r="D174">
            <v>143</v>
          </cell>
          <cell r="E174">
            <v>1312.64</v>
          </cell>
          <cell r="F174">
            <v>184</v>
          </cell>
          <cell r="G174">
            <v>1677.36</v>
          </cell>
          <cell r="H174">
            <v>136</v>
          </cell>
          <cell r="I174">
            <v>1244.54</v>
          </cell>
          <cell r="J174">
            <v>505</v>
          </cell>
          <cell r="K174">
            <v>4619.46</v>
          </cell>
        </row>
        <row r="175">
          <cell r="A175">
            <v>13253</v>
          </cell>
          <cell r="B175">
            <v>101</v>
          </cell>
          <cell r="C175">
            <v>1328.96</v>
          </cell>
          <cell r="D175">
            <v>87</v>
          </cell>
          <cell r="E175">
            <v>1058.32</v>
          </cell>
          <cell r="F175">
            <v>63</v>
          </cell>
          <cell r="G175">
            <v>838.82</v>
          </cell>
          <cell r="H175">
            <v>99</v>
          </cell>
          <cell r="I175">
            <v>1373.88</v>
          </cell>
          <cell r="J175">
            <v>350</v>
          </cell>
          <cell r="K175">
            <v>4599.9799999999996</v>
          </cell>
        </row>
        <row r="176">
          <cell r="A176">
            <v>27478</v>
          </cell>
          <cell r="B176">
            <v>314</v>
          </cell>
          <cell r="C176">
            <v>1632.8</v>
          </cell>
          <cell r="D176">
            <v>149</v>
          </cell>
          <cell r="E176">
            <v>773.96</v>
          </cell>
          <cell r="F176">
            <v>186</v>
          </cell>
          <cell r="G176">
            <v>964.73</v>
          </cell>
          <cell r="H176">
            <v>236</v>
          </cell>
          <cell r="I176">
            <v>1225.52</v>
          </cell>
          <cell r="J176">
            <v>885</v>
          </cell>
          <cell r="K176">
            <v>4597.01</v>
          </cell>
        </row>
        <row r="177">
          <cell r="A177">
            <v>16888</v>
          </cell>
          <cell r="B177">
            <v>215</v>
          </cell>
          <cell r="C177">
            <v>1180.3</v>
          </cell>
          <cell r="D177">
            <v>374.2</v>
          </cell>
          <cell r="E177">
            <v>2055.46</v>
          </cell>
          <cell r="F177">
            <v>182</v>
          </cell>
          <cell r="G177">
            <v>997.04</v>
          </cell>
          <cell r="H177">
            <v>66</v>
          </cell>
          <cell r="I177">
            <v>362.56</v>
          </cell>
          <cell r="J177">
            <v>837.2</v>
          </cell>
          <cell r="K177">
            <v>4595.3600000000006</v>
          </cell>
        </row>
        <row r="178">
          <cell r="A178">
            <v>11639</v>
          </cell>
          <cell r="B178">
            <v>201</v>
          </cell>
          <cell r="C178">
            <v>1165.3399999999999</v>
          </cell>
          <cell r="D178">
            <v>73</v>
          </cell>
          <cell r="E178">
            <v>413.8</v>
          </cell>
          <cell r="F178">
            <v>284</v>
          </cell>
          <cell r="G178">
            <v>1561.14</v>
          </cell>
          <cell r="H178">
            <v>244</v>
          </cell>
          <cell r="I178">
            <v>1364.6</v>
          </cell>
          <cell r="J178">
            <v>802</v>
          </cell>
          <cell r="K178">
            <v>4504.8799999999992</v>
          </cell>
        </row>
        <row r="179">
          <cell r="A179">
            <v>2011602</v>
          </cell>
          <cell r="B179">
            <v>85.78</v>
          </cell>
          <cell r="C179">
            <v>1276.04</v>
          </cell>
          <cell r="D179">
            <v>68.28</v>
          </cell>
          <cell r="E179">
            <v>1036.78</v>
          </cell>
          <cell r="F179">
            <v>84.15</v>
          </cell>
          <cell r="G179">
            <v>1176.21</v>
          </cell>
          <cell r="H179">
            <v>69.459999999999994</v>
          </cell>
          <cell r="I179">
            <v>1011.76</v>
          </cell>
          <cell r="J179">
            <v>307.67</v>
          </cell>
          <cell r="K179">
            <v>4500.79</v>
          </cell>
        </row>
        <row r="180">
          <cell r="A180">
            <v>17455</v>
          </cell>
          <cell r="B180">
            <v>329</v>
          </cell>
          <cell r="C180">
            <v>951.57</v>
          </cell>
          <cell r="D180">
            <v>275</v>
          </cell>
          <cell r="E180">
            <v>794.97</v>
          </cell>
          <cell r="F180">
            <v>332</v>
          </cell>
          <cell r="G180">
            <v>959.35</v>
          </cell>
          <cell r="H180">
            <v>625</v>
          </cell>
          <cell r="I180">
            <v>1791.76</v>
          </cell>
          <cell r="J180">
            <v>1561</v>
          </cell>
          <cell r="K180">
            <v>4497.6499999999996</v>
          </cell>
        </row>
        <row r="181">
          <cell r="A181">
            <v>10682</v>
          </cell>
          <cell r="B181">
            <v>97</v>
          </cell>
          <cell r="C181">
            <v>1301.94</v>
          </cell>
          <cell r="D181">
            <v>90</v>
          </cell>
          <cell r="E181">
            <v>1215</v>
          </cell>
          <cell r="F181">
            <v>79</v>
          </cell>
          <cell r="G181">
            <v>1065.42</v>
          </cell>
          <cell r="H181">
            <v>66</v>
          </cell>
          <cell r="I181">
            <v>887.76</v>
          </cell>
          <cell r="J181">
            <v>332</v>
          </cell>
          <cell r="K181">
            <v>4470.12</v>
          </cell>
        </row>
        <row r="182">
          <cell r="A182">
            <v>2029194</v>
          </cell>
          <cell r="B182">
            <v>60.22</v>
          </cell>
          <cell r="C182">
            <v>1024.8900000000001</v>
          </cell>
          <cell r="D182">
            <v>66.569999999999993</v>
          </cell>
          <cell r="E182">
            <v>1055.95</v>
          </cell>
          <cell r="F182">
            <v>75.599999999999994</v>
          </cell>
          <cell r="G182">
            <v>1187.95</v>
          </cell>
          <cell r="H182">
            <v>97.71</v>
          </cell>
          <cell r="I182">
            <v>1199.7</v>
          </cell>
          <cell r="J182">
            <v>300.09999999999997</v>
          </cell>
          <cell r="K182">
            <v>4468.49</v>
          </cell>
        </row>
        <row r="183">
          <cell r="A183">
            <v>2011598</v>
          </cell>
          <cell r="B183">
            <v>115.75</v>
          </cell>
          <cell r="C183">
            <v>1257.1500000000001</v>
          </cell>
          <cell r="D183">
            <v>94.59</v>
          </cell>
          <cell r="E183">
            <v>1026.5</v>
          </cell>
          <cell r="F183">
            <v>105.11</v>
          </cell>
          <cell r="G183">
            <v>1051.96</v>
          </cell>
          <cell r="H183">
            <v>112.25</v>
          </cell>
          <cell r="I183">
            <v>1095.43</v>
          </cell>
          <cell r="J183">
            <v>427.7</v>
          </cell>
          <cell r="K183">
            <v>4431.04</v>
          </cell>
        </row>
        <row r="184">
          <cell r="A184">
            <v>2031930</v>
          </cell>
          <cell r="F184">
            <v>60.62</v>
          </cell>
          <cell r="G184">
            <v>538.24</v>
          </cell>
          <cell r="H184">
            <v>443.98</v>
          </cell>
          <cell r="I184">
            <v>3854.11</v>
          </cell>
          <cell r="J184">
            <v>504.6</v>
          </cell>
          <cell r="K184">
            <v>4392.3500000000004</v>
          </cell>
        </row>
        <row r="185">
          <cell r="A185">
            <v>10680</v>
          </cell>
          <cell r="B185">
            <v>134</v>
          </cell>
          <cell r="C185">
            <v>1271.48</v>
          </cell>
          <cell r="D185">
            <v>90</v>
          </cell>
          <cell r="E185">
            <v>853.48</v>
          </cell>
          <cell r="F185">
            <v>123</v>
          </cell>
          <cell r="G185">
            <v>1160.1400000000001</v>
          </cell>
          <cell r="H185">
            <v>112</v>
          </cell>
          <cell r="I185">
            <v>1100.1199999999999</v>
          </cell>
          <cell r="J185">
            <v>459</v>
          </cell>
          <cell r="K185">
            <v>4385.22</v>
          </cell>
        </row>
        <row r="186">
          <cell r="A186">
            <v>22442</v>
          </cell>
          <cell r="B186">
            <v>45</v>
          </cell>
          <cell r="C186">
            <v>1244.27</v>
          </cell>
          <cell r="D186">
            <v>29</v>
          </cell>
          <cell r="E186">
            <v>806.87</v>
          </cell>
          <cell r="F186">
            <v>34</v>
          </cell>
          <cell r="G186">
            <v>948.6</v>
          </cell>
          <cell r="H186">
            <v>46</v>
          </cell>
          <cell r="I186">
            <v>1378.01</v>
          </cell>
          <cell r="J186">
            <v>154</v>
          </cell>
          <cell r="K186">
            <v>4377.75</v>
          </cell>
        </row>
        <row r="187">
          <cell r="A187">
            <v>29389</v>
          </cell>
          <cell r="B187">
            <v>216</v>
          </cell>
          <cell r="C187">
            <v>1265.76</v>
          </cell>
          <cell r="D187">
            <v>134</v>
          </cell>
          <cell r="E187">
            <v>797.76</v>
          </cell>
          <cell r="F187">
            <v>177</v>
          </cell>
          <cell r="G187">
            <v>938.07</v>
          </cell>
          <cell r="H187">
            <v>251</v>
          </cell>
          <cell r="I187">
            <v>1365.15</v>
          </cell>
          <cell r="J187">
            <v>778</v>
          </cell>
          <cell r="K187">
            <v>4366.74</v>
          </cell>
        </row>
        <row r="188">
          <cell r="A188">
            <v>11636</v>
          </cell>
          <cell r="B188">
            <v>325</v>
          </cell>
          <cell r="C188">
            <v>1128.26</v>
          </cell>
          <cell r="D188">
            <v>309</v>
          </cell>
          <cell r="E188">
            <v>1070.8599999999999</v>
          </cell>
          <cell r="F188">
            <v>315</v>
          </cell>
          <cell r="G188">
            <v>1094.94</v>
          </cell>
          <cell r="H188">
            <v>308</v>
          </cell>
          <cell r="I188">
            <v>1069.92</v>
          </cell>
          <cell r="J188">
            <v>1257</v>
          </cell>
          <cell r="K188">
            <v>4363.9799999999996</v>
          </cell>
        </row>
        <row r="189">
          <cell r="A189">
            <v>18080</v>
          </cell>
          <cell r="B189">
            <v>171</v>
          </cell>
          <cell r="C189">
            <v>1020.24</v>
          </cell>
          <cell r="D189">
            <v>196</v>
          </cell>
          <cell r="E189">
            <v>1169.28</v>
          </cell>
          <cell r="F189">
            <v>197</v>
          </cell>
          <cell r="G189">
            <v>1178.6400000000001</v>
          </cell>
          <cell r="H189">
            <v>162</v>
          </cell>
          <cell r="I189">
            <v>967.68</v>
          </cell>
          <cell r="J189">
            <v>726</v>
          </cell>
          <cell r="K189">
            <v>4335.84</v>
          </cell>
        </row>
        <row r="190">
          <cell r="A190">
            <v>23194</v>
          </cell>
          <cell r="B190">
            <v>105</v>
          </cell>
          <cell r="C190">
            <v>1081.21</v>
          </cell>
          <cell r="D190">
            <v>88</v>
          </cell>
          <cell r="E190">
            <v>943.11</v>
          </cell>
          <cell r="F190">
            <v>99</v>
          </cell>
          <cell r="G190">
            <v>1064.04</v>
          </cell>
          <cell r="H190">
            <v>112</v>
          </cell>
          <cell r="I190">
            <v>1207.8800000000001</v>
          </cell>
          <cell r="J190">
            <v>404</v>
          </cell>
          <cell r="K190">
            <v>4296.24</v>
          </cell>
        </row>
        <row r="191">
          <cell r="A191">
            <v>11802</v>
          </cell>
          <cell r="B191">
            <v>150</v>
          </cell>
          <cell r="C191">
            <v>981.44</v>
          </cell>
          <cell r="D191">
            <v>149</v>
          </cell>
          <cell r="E191">
            <v>981.81</v>
          </cell>
          <cell r="F191">
            <v>162</v>
          </cell>
          <cell r="G191">
            <v>1066.02</v>
          </cell>
          <cell r="H191">
            <v>188</v>
          </cell>
          <cell r="I191">
            <v>1264.72</v>
          </cell>
          <cell r="J191">
            <v>649</v>
          </cell>
          <cell r="K191">
            <v>4293.99</v>
          </cell>
        </row>
        <row r="192">
          <cell r="A192">
            <v>2011541</v>
          </cell>
          <cell r="B192">
            <v>86.68</v>
          </cell>
          <cell r="C192">
            <v>1076.28</v>
          </cell>
          <cell r="D192">
            <v>44.87</v>
          </cell>
          <cell r="E192">
            <v>562.63</v>
          </cell>
          <cell r="F192">
            <v>88.53</v>
          </cell>
          <cell r="G192">
            <v>1262.18</v>
          </cell>
          <cell r="H192">
            <v>96.9</v>
          </cell>
          <cell r="I192">
            <v>1389.26</v>
          </cell>
          <cell r="J192">
            <v>316.98</v>
          </cell>
          <cell r="K192">
            <v>4290.3500000000004</v>
          </cell>
        </row>
        <row r="193">
          <cell r="A193">
            <v>2011525</v>
          </cell>
          <cell r="B193">
            <v>166.98</v>
          </cell>
          <cell r="C193">
            <v>1082.32</v>
          </cell>
          <cell r="D193">
            <v>130.82</v>
          </cell>
          <cell r="E193">
            <v>879.68</v>
          </cell>
          <cell r="F193">
            <v>145.66</v>
          </cell>
          <cell r="G193">
            <v>1021.95</v>
          </cell>
          <cell r="H193">
            <v>170.32</v>
          </cell>
          <cell r="I193">
            <v>1293.08</v>
          </cell>
          <cell r="J193">
            <v>613.78</v>
          </cell>
          <cell r="K193">
            <v>4277.03</v>
          </cell>
        </row>
        <row r="194">
          <cell r="A194">
            <v>17084</v>
          </cell>
          <cell r="B194">
            <v>189</v>
          </cell>
          <cell r="C194">
            <v>1509.44</v>
          </cell>
          <cell r="D194">
            <v>108</v>
          </cell>
          <cell r="E194">
            <v>862.72</v>
          </cell>
          <cell r="F194">
            <v>122</v>
          </cell>
          <cell r="G194">
            <v>974.72</v>
          </cell>
          <cell r="H194">
            <v>116</v>
          </cell>
          <cell r="I194">
            <v>927.36</v>
          </cell>
          <cell r="J194">
            <v>535</v>
          </cell>
          <cell r="K194">
            <v>4274.24</v>
          </cell>
        </row>
        <row r="195">
          <cell r="A195">
            <v>28722</v>
          </cell>
          <cell r="B195">
            <v>525</v>
          </cell>
          <cell r="C195">
            <v>681.7</v>
          </cell>
          <cell r="D195">
            <v>320</v>
          </cell>
          <cell r="E195">
            <v>534.72</v>
          </cell>
          <cell r="F195">
            <v>765</v>
          </cell>
          <cell r="G195">
            <v>1223.8800000000001</v>
          </cell>
          <cell r="H195">
            <v>1138</v>
          </cell>
          <cell r="I195">
            <v>1819.24</v>
          </cell>
          <cell r="J195">
            <v>2748</v>
          </cell>
          <cell r="K195">
            <v>4259.54</v>
          </cell>
        </row>
        <row r="196">
          <cell r="A196">
            <v>18155</v>
          </cell>
          <cell r="B196">
            <v>148</v>
          </cell>
          <cell r="C196">
            <v>1328.4</v>
          </cell>
          <cell r="D196">
            <v>113</v>
          </cell>
          <cell r="E196">
            <v>1009.8</v>
          </cell>
          <cell r="F196">
            <v>110</v>
          </cell>
          <cell r="G196">
            <v>987.12</v>
          </cell>
          <cell r="H196">
            <v>100</v>
          </cell>
          <cell r="I196">
            <v>898.56</v>
          </cell>
          <cell r="J196">
            <v>471</v>
          </cell>
          <cell r="K196">
            <v>4223.8799999999992</v>
          </cell>
        </row>
        <row r="197">
          <cell r="A197">
            <v>15001</v>
          </cell>
          <cell r="B197">
            <v>29</v>
          </cell>
          <cell r="C197">
            <v>1096.07</v>
          </cell>
          <cell r="D197">
            <v>21</v>
          </cell>
          <cell r="E197">
            <v>789.84</v>
          </cell>
          <cell r="F197">
            <v>30</v>
          </cell>
          <cell r="G197">
            <v>1124.8800000000001</v>
          </cell>
          <cell r="H197">
            <v>32</v>
          </cell>
          <cell r="I197">
            <v>1203.71</v>
          </cell>
          <cell r="J197">
            <v>112</v>
          </cell>
          <cell r="K197">
            <v>4214.5</v>
          </cell>
        </row>
        <row r="198">
          <cell r="A198">
            <v>18156</v>
          </cell>
          <cell r="B198">
            <v>121</v>
          </cell>
          <cell r="C198">
            <v>1089</v>
          </cell>
          <cell r="D198">
            <v>99</v>
          </cell>
          <cell r="E198">
            <v>888.84</v>
          </cell>
          <cell r="F198">
            <v>128</v>
          </cell>
          <cell r="G198">
            <v>1150.56</v>
          </cell>
          <cell r="H198">
            <v>119</v>
          </cell>
          <cell r="I198">
            <v>1069.56</v>
          </cell>
          <cell r="J198">
            <v>467</v>
          </cell>
          <cell r="K198">
            <v>4197.96</v>
          </cell>
        </row>
        <row r="199">
          <cell r="A199">
            <v>27300</v>
          </cell>
          <cell r="B199">
            <v>88</v>
          </cell>
          <cell r="C199">
            <v>1748.02</v>
          </cell>
          <cell r="D199">
            <v>70</v>
          </cell>
          <cell r="E199">
            <v>1388.23</v>
          </cell>
          <cell r="F199">
            <v>51</v>
          </cell>
          <cell r="G199">
            <v>1057.68</v>
          </cell>
          <cell r="J199">
            <v>209</v>
          </cell>
          <cell r="K199">
            <v>4193.93</v>
          </cell>
        </row>
        <row r="200">
          <cell r="A200">
            <v>17300</v>
          </cell>
          <cell r="B200">
            <v>127</v>
          </cell>
          <cell r="C200">
            <v>687.35</v>
          </cell>
          <cell r="D200">
            <v>250</v>
          </cell>
          <cell r="E200">
            <v>1374.8</v>
          </cell>
          <cell r="F200">
            <v>166</v>
          </cell>
          <cell r="G200">
            <v>916.1</v>
          </cell>
          <cell r="H200">
            <v>220</v>
          </cell>
          <cell r="I200">
            <v>1208.5999999999999</v>
          </cell>
          <cell r="J200">
            <v>763</v>
          </cell>
          <cell r="K200">
            <v>4186.8500000000004</v>
          </cell>
        </row>
        <row r="201">
          <cell r="A201">
            <v>2018244</v>
          </cell>
          <cell r="B201">
            <v>41.92</v>
          </cell>
          <cell r="C201">
            <v>255.68</v>
          </cell>
          <cell r="D201">
            <v>216.95</v>
          </cell>
          <cell r="E201">
            <v>1408.7</v>
          </cell>
          <cell r="F201">
            <v>380.68</v>
          </cell>
          <cell r="G201">
            <v>2464.63</v>
          </cell>
          <cell r="H201">
            <v>8.77</v>
          </cell>
          <cell r="I201">
            <v>57.05</v>
          </cell>
          <cell r="J201">
            <v>648.31999999999994</v>
          </cell>
          <cell r="K201">
            <v>4186.0600000000004</v>
          </cell>
        </row>
        <row r="202">
          <cell r="A202">
            <v>2022422</v>
          </cell>
          <cell r="B202">
            <v>103.95</v>
          </cell>
          <cell r="C202">
            <v>1080.8599999999999</v>
          </cell>
          <cell r="D202">
            <v>95.16</v>
          </cell>
          <cell r="E202">
            <v>986.98</v>
          </cell>
          <cell r="F202">
            <v>103.62</v>
          </cell>
          <cell r="G202">
            <v>1070.17</v>
          </cell>
          <cell r="H202">
            <v>99.27</v>
          </cell>
          <cell r="I202">
            <v>1030.4100000000001</v>
          </cell>
          <cell r="J202">
            <v>402</v>
          </cell>
          <cell r="K202">
            <v>4168.42</v>
          </cell>
        </row>
        <row r="203">
          <cell r="A203">
            <v>10288</v>
          </cell>
          <cell r="B203">
            <v>16</v>
          </cell>
          <cell r="C203">
            <v>445.76</v>
          </cell>
          <cell r="D203">
            <v>45</v>
          </cell>
          <cell r="E203">
            <v>1257.76</v>
          </cell>
          <cell r="F203">
            <v>53</v>
          </cell>
          <cell r="G203">
            <v>1458</v>
          </cell>
          <cell r="H203">
            <v>36</v>
          </cell>
          <cell r="I203">
            <v>1005.76</v>
          </cell>
          <cell r="J203">
            <v>150</v>
          </cell>
          <cell r="K203">
            <v>4167.28</v>
          </cell>
        </row>
        <row r="204">
          <cell r="A204">
            <v>2011402</v>
          </cell>
          <cell r="B204">
            <v>13.03</v>
          </cell>
          <cell r="C204">
            <v>429.14</v>
          </cell>
          <cell r="D204">
            <v>32.99</v>
          </cell>
          <cell r="E204">
            <v>1084.1199999999999</v>
          </cell>
          <cell r="F204">
            <v>31.72</v>
          </cell>
          <cell r="G204">
            <v>883.27</v>
          </cell>
          <cell r="H204">
            <v>63.34</v>
          </cell>
          <cell r="I204">
            <v>1764.54</v>
          </cell>
          <cell r="J204">
            <v>141.08000000000001</v>
          </cell>
          <cell r="K204">
            <v>4161.07</v>
          </cell>
        </row>
        <row r="205">
          <cell r="A205">
            <v>11437</v>
          </cell>
          <cell r="B205">
            <v>28</v>
          </cell>
          <cell r="C205">
            <v>1038.6199999999999</v>
          </cell>
          <cell r="D205">
            <v>17</v>
          </cell>
          <cell r="E205">
            <v>632.4</v>
          </cell>
          <cell r="F205">
            <v>30</v>
          </cell>
          <cell r="G205">
            <v>1098.8900000000001</v>
          </cell>
          <cell r="H205">
            <v>43</v>
          </cell>
          <cell r="I205">
            <v>1364.05</v>
          </cell>
          <cell r="J205">
            <v>118</v>
          </cell>
          <cell r="K205">
            <v>4133.96</v>
          </cell>
        </row>
        <row r="206">
          <cell r="A206">
            <v>18575</v>
          </cell>
          <cell r="B206">
            <v>47</v>
          </cell>
          <cell r="C206">
            <v>304.98</v>
          </cell>
          <cell r="D206">
            <v>145</v>
          </cell>
          <cell r="E206">
            <v>929.72</v>
          </cell>
          <cell r="F206">
            <v>275</v>
          </cell>
          <cell r="G206">
            <v>1781.26</v>
          </cell>
          <cell r="H206">
            <v>173</v>
          </cell>
          <cell r="I206">
            <v>1113.06</v>
          </cell>
          <cell r="J206">
            <v>640</v>
          </cell>
          <cell r="K206">
            <v>4129.0200000000004</v>
          </cell>
        </row>
        <row r="207">
          <cell r="A207">
            <v>12097</v>
          </cell>
          <cell r="B207">
            <v>152</v>
          </cell>
          <cell r="C207">
            <v>931.6</v>
          </cell>
          <cell r="D207">
            <v>108</v>
          </cell>
          <cell r="E207">
            <v>665.6</v>
          </cell>
          <cell r="F207">
            <v>230</v>
          </cell>
          <cell r="G207">
            <v>1423.5</v>
          </cell>
          <cell r="H207">
            <v>177</v>
          </cell>
          <cell r="I207">
            <v>1092.9000000000001</v>
          </cell>
          <cell r="J207">
            <v>667</v>
          </cell>
          <cell r="K207">
            <v>4113.6000000000004</v>
          </cell>
        </row>
        <row r="208">
          <cell r="A208">
            <v>2022606</v>
          </cell>
          <cell r="B208">
            <v>94.3</v>
          </cell>
          <cell r="C208">
            <v>1110.06</v>
          </cell>
          <cell r="D208">
            <v>82.13</v>
          </cell>
          <cell r="E208">
            <v>1012.26</v>
          </cell>
          <cell r="F208">
            <v>76.37</v>
          </cell>
          <cell r="G208">
            <v>934.81</v>
          </cell>
          <cell r="H208">
            <v>81.709999999999994</v>
          </cell>
          <cell r="I208">
            <v>1052.5899999999999</v>
          </cell>
          <cell r="J208">
            <v>334.51</v>
          </cell>
          <cell r="K208">
            <v>4109.7199999999993</v>
          </cell>
        </row>
        <row r="209">
          <cell r="A209">
            <v>2027542</v>
          </cell>
          <cell r="B209">
            <v>45.87</v>
          </cell>
          <cell r="C209">
            <v>870.43</v>
          </cell>
          <cell r="D209">
            <v>41.07</v>
          </cell>
          <cell r="E209">
            <v>777.4</v>
          </cell>
          <cell r="F209">
            <v>36.700000000000003</v>
          </cell>
          <cell r="G209">
            <v>690.99</v>
          </cell>
          <cell r="H209">
            <v>95.99</v>
          </cell>
          <cell r="I209">
            <v>1758.89</v>
          </cell>
          <cell r="J209">
            <v>219.63</v>
          </cell>
          <cell r="K209">
            <v>4097.71</v>
          </cell>
        </row>
        <row r="210">
          <cell r="A210">
            <v>10683</v>
          </cell>
          <cell r="B210">
            <v>251</v>
          </cell>
          <cell r="C210">
            <v>715.71</v>
          </cell>
          <cell r="D210">
            <v>388</v>
          </cell>
          <cell r="E210">
            <v>1070.1600000000001</v>
          </cell>
          <cell r="F210">
            <v>372</v>
          </cell>
          <cell r="G210">
            <v>1042.56</v>
          </cell>
          <cell r="H210">
            <v>426</v>
          </cell>
          <cell r="I210">
            <v>1253.1600000000001</v>
          </cell>
          <cell r="J210">
            <v>1437</v>
          </cell>
          <cell r="K210">
            <v>4081.59</v>
          </cell>
        </row>
        <row r="211">
          <cell r="A211">
            <v>29789</v>
          </cell>
          <cell r="B211">
            <v>60</v>
          </cell>
          <cell r="C211">
            <v>1254</v>
          </cell>
          <cell r="D211">
            <v>52</v>
          </cell>
          <cell r="E211">
            <v>1086.8</v>
          </cell>
          <cell r="F211">
            <v>17</v>
          </cell>
          <cell r="G211">
            <v>395.3</v>
          </cell>
          <cell r="H211">
            <v>54</v>
          </cell>
          <cell r="I211">
            <v>1344.6</v>
          </cell>
          <cell r="J211">
            <v>183</v>
          </cell>
          <cell r="K211">
            <v>4080.7000000000003</v>
          </cell>
        </row>
        <row r="212">
          <cell r="A212">
            <v>2022354</v>
          </cell>
          <cell r="B212">
            <v>56.35</v>
          </cell>
          <cell r="C212">
            <v>1121.74</v>
          </cell>
          <cell r="D212">
            <v>56.22</v>
          </cell>
          <cell r="E212">
            <v>1122.95</v>
          </cell>
          <cell r="F212">
            <v>44</v>
          </cell>
          <cell r="G212">
            <v>878.26</v>
          </cell>
          <cell r="H212">
            <v>47.41</v>
          </cell>
          <cell r="I212">
            <v>946.43</v>
          </cell>
          <cell r="J212">
            <v>203.98</v>
          </cell>
          <cell r="K212">
            <v>4069.3799999999997</v>
          </cell>
        </row>
        <row r="213">
          <cell r="A213">
            <v>11691</v>
          </cell>
          <cell r="B213">
            <v>100</v>
          </cell>
          <cell r="C213">
            <v>744.16</v>
          </cell>
          <cell r="D213">
            <v>121</v>
          </cell>
          <cell r="E213">
            <v>954.64</v>
          </cell>
          <cell r="F213">
            <v>140</v>
          </cell>
          <cell r="G213">
            <v>1103.4100000000001</v>
          </cell>
          <cell r="H213">
            <v>158</v>
          </cell>
          <cell r="I213">
            <v>1248.2</v>
          </cell>
          <cell r="J213">
            <v>519</v>
          </cell>
          <cell r="K213">
            <v>4050.41</v>
          </cell>
        </row>
        <row r="214">
          <cell r="A214">
            <v>11877</v>
          </cell>
          <cell r="B214">
            <v>211</v>
          </cell>
          <cell r="C214">
            <v>1046.2</v>
          </cell>
          <cell r="D214">
            <v>183</v>
          </cell>
          <cell r="E214">
            <v>915</v>
          </cell>
          <cell r="F214">
            <v>207</v>
          </cell>
          <cell r="G214">
            <v>1058.98</v>
          </cell>
          <cell r="H214">
            <v>198</v>
          </cell>
          <cell r="I214">
            <v>1027.5</v>
          </cell>
          <cell r="J214">
            <v>799</v>
          </cell>
          <cell r="K214">
            <v>4047.6800000000003</v>
          </cell>
        </row>
        <row r="215">
          <cell r="A215">
            <v>2018238</v>
          </cell>
          <cell r="B215">
            <v>74.89</v>
          </cell>
          <cell r="C215">
            <v>996.08</v>
          </cell>
          <cell r="D215">
            <v>57.81</v>
          </cell>
          <cell r="E215">
            <v>856.35</v>
          </cell>
          <cell r="F215">
            <v>78.92</v>
          </cell>
          <cell r="G215">
            <v>1227.0999999999999</v>
          </cell>
          <cell r="H215">
            <v>61.73</v>
          </cell>
          <cell r="I215">
            <v>951.87</v>
          </cell>
          <cell r="J215">
            <v>273.35000000000002</v>
          </cell>
          <cell r="K215">
            <v>4031.3999999999996</v>
          </cell>
        </row>
        <row r="216">
          <cell r="A216">
            <v>16763</v>
          </cell>
          <cell r="B216">
            <v>92</v>
          </cell>
          <cell r="C216">
            <v>816.67</v>
          </cell>
          <cell r="D216">
            <v>86</v>
          </cell>
          <cell r="E216">
            <v>761.14</v>
          </cell>
          <cell r="F216">
            <v>126</v>
          </cell>
          <cell r="G216">
            <v>1088.46</v>
          </cell>
          <cell r="H216">
            <v>154</v>
          </cell>
          <cell r="I216">
            <v>1309</v>
          </cell>
          <cell r="J216">
            <v>458</v>
          </cell>
          <cell r="K216">
            <v>3975.27</v>
          </cell>
        </row>
        <row r="217">
          <cell r="A217">
            <v>10336</v>
          </cell>
          <cell r="B217">
            <v>174</v>
          </cell>
          <cell r="C217">
            <v>1999.16</v>
          </cell>
          <cell r="D217">
            <v>62</v>
          </cell>
          <cell r="E217">
            <v>712.08</v>
          </cell>
          <cell r="F217">
            <v>48</v>
          </cell>
          <cell r="G217">
            <v>552</v>
          </cell>
          <cell r="H217">
            <v>59</v>
          </cell>
          <cell r="I217">
            <v>676.66</v>
          </cell>
          <cell r="J217">
            <v>343</v>
          </cell>
          <cell r="K217">
            <v>3939.9</v>
          </cell>
        </row>
        <row r="218">
          <cell r="A218">
            <v>16889</v>
          </cell>
          <cell r="B218">
            <v>229</v>
          </cell>
          <cell r="C218">
            <v>1144.2</v>
          </cell>
          <cell r="D218">
            <v>200</v>
          </cell>
          <cell r="E218">
            <v>996.8</v>
          </cell>
          <cell r="F218">
            <v>190</v>
          </cell>
          <cell r="G218">
            <v>948</v>
          </cell>
          <cell r="H218">
            <v>170</v>
          </cell>
          <cell r="I218">
            <v>846.4</v>
          </cell>
          <cell r="J218">
            <v>789</v>
          </cell>
          <cell r="K218">
            <v>3935.4</v>
          </cell>
        </row>
        <row r="219">
          <cell r="A219">
            <v>18481</v>
          </cell>
          <cell r="B219">
            <v>59</v>
          </cell>
          <cell r="C219">
            <v>1176.8</v>
          </cell>
          <cell r="D219">
            <v>56</v>
          </cell>
          <cell r="E219">
            <v>1116.8</v>
          </cell>
          <cell r="F219">
            <v>50</v>
          </cell>
          <cell r="G219">
            <v>988.8</v>
          </cell>
          <cell r="H219">
            <v>33</v>
          </cell>
          <cell r="I219">
            <v>640.79999999999995</v>
          </cell>
          <cell r="J219">
            <v>198</v>
          </cell>
          <cell r="K219">
            <v>3923.2</v>
          </cell>
        </row>
        <row r="220">
          <cell r="A220">
            <v>2012080</v>
          </cell>
          <cell r="B220">
            <v>22.08</v>
          </cell>
          <cell r="C220">
            <v>1112.9100000000001</v>
          </cell>
          <cell r="D220">
            <v>15.75</v>
          </cell>
          <cell r="E220">
            <v>793.77</v>
          </cell>
          <cell r="F220">
            <v>19.93</v>
          </cell>
          <cell r="G220">
            <v>1003.7</v>
          </cell>
          <cell r="H220">
            <v>18.829999999999998</v>
          </cell>
          <cell r="I220">
            <v>987.69</v>
          </cell>
          <cell r="J220">
            <v>76.59</v>
          </cell>
          <cell r="K220">
            <v>3898.07</v>
          </cell>
        </row>
        <row r="221">
          <cell r="A221">
            <v>17803</v>
          </cell>
          <cell r="B221">
            <v>130</v>
          </cell>
          <cell r="C221">
            <v>1402.28</v>
          </cell>
          <cell r="D221">
            <v>87</v>
          </cell>
          <cell r="E221">
            <v>971.9</v>
          </cell>
          <cell r="F221">
            <v>70</v>
          </cell>
          <cell r="G221">
            <v>808.8</v>
          </cell>
          <cell r="H221">
            <v>59</v>
          </cell>
          <cell r="I221">
            <v>707.04</v>
          </cell>
          <cell r="J221">
            <v>346</v>
          </cell>
          <cell r="K221">
            <v>3890.0199999999995</v>
          </cell>
        </row>
        <row r="222">
          <cell r="A222">
            <v>22790</v>
          </cell>
          <cell r="B222">
            <v>70</v>
          </cell>
          <cell r="C222">
            <v>740.3</v>
          </cell>
          <cell r="D222">
            <v>54</v>
          </cell>
          <cell r="E222">
            <v>570.70000000000005</v>
          </cell>
          <cell r="F222">
            <v>124</v>
          </cell>
          <cell r="G222">
            <v>1305.05</v>
          </cell>
          <cell r="H222">
            <v>112</v>
          </cell>
          <cell r="I222">
            <v>1261.8</v>
          </cell>
          <cell r="J222">
            <v>360</v>
          </cell>
          <cell r="K222">
            <v>3877.8500000000004</v>
          </cell>
        </row>
        <row r="223">
          <cell r="A223">
            <v>11452</v>
          </cell>
          <cell r="B223">
            <v>87</v>
          </cell>
          <cell r="C223">
            <v>1172.3399999999999</v>
          </cell>
          <cell r="D223">
            <v>84</v>
          </cell>
          <cell r="E223">
            <v>1131.8399999999999</v>
          </cell>
          <cell r="F223">
            <v>116</v>
          </cell>
          <cell r="G223">
            <v>1564.92</v>
          </cell>
          <cell r="J223">
            <v>287</v>
          </cell>
          <cell r="K223">
            <v>3869.1</v>
          </cell>
        </row>
        <row r="224">
          <cell r="A224">
            <v>27652</v>
          </cell>
          <cell r="B224">
            <v>127</v>
          </cell>
          <cell r="C224">
            <v>1143</v>
          </cell>
          <cell r="D224">
            <v>92</v>
          </cell>
          <cell r="E224">
            <v>827.28</v>
          </cell>
          <cell r="F224">
            <v>177</v>
          </cell>
          <cell r="G224">
            <v>1592.28</v>
          </cell>
          <cell r="H224">
            <v>34</v>
          </cell>
          <cell r="I224">
            <v>306</v>
          </cell>
          <cell r="J224">
            <v>430</v>
          </cell>
          <cell r="K224">
            <v>3868.56</v>
          </cell>
        </row>
        <row r="225">
          <cell r="A225">
            <v>18091</v>
          </cell>
          <cell r="B225">
            <v>135</v>
          </cell>
          <cell r="C225">
            <v>1078.72</v>
          </cell>
          <cell r="D225">
            <v>111</v>
          </cell>
          <cell r="E225">
            <v>886.08</v>
          </cell>
          <cell r="F225">
            <v>117</v>
          </cell>
          <cell r="G225">
            <v>934.72</v>
          </cell>
          <cell r="H225">
            <v>122</v>
          </cell>
          <cell r="I225">
            <v>968.32</v>
          </cell>
          <cell r="J225">
            <v>485</v>
          </cell>
          <cell r="K225">
            <v>3867.8400000000006</v>
          </cell>
        </row>
        <row r="226">
          <cell r="A226">
            <v>16894</v>
          </cell>
          <cell r="B226">
            <v>43</v>
          </cell>
          <cell r="C226">
            <v>1085.4000000000001</v>
          </cell>
          <cell r="D226">
            <v>4</v>
          </cell>
          <cell r="E226">
            <v>105.84</v>
          </cell>
          <cell r="F226">
            <v>47</v>
          </cell>
          <cell r="G226">
            <v>1186.92</v>
          </cell>
          <cell r="H226">
            <v>54</v>
          </cell>
          <cell r="I226">
            <v>1458</v>
          </cell>
          <cell r="J226">
            <v>148</v>
          </cell>
          <cell r="K226">
            <v>3836.16</v>
          </cell>
        </row>
        <row r="227">
          <cell r="A227">
            <v>2027600</v>
          </cell>
          <cell r="B227">
            <v>110.78</v>
          </cell>
          <cell r="C227">
            <v>1048.83</v>
          </cell>
          <cell r="D227">
            <v>97.6</v>
          </cell>
          <cell r="E227">
            <v>924.79</v>
          </cell>
          <cell r="F227">
            <v>99.9</v>
          </cell>
          <cell r="G227">
            <v>946.2</v>
          </cell>
          <cell r="H227">
            <v>96.49</v>
          </cell>
          <cell r="I227">
            <v>912.57</v>
          </cell>
          <cell r="J227">
            <v>404.77</v>
          </cell>
          <cell r="K227">
            <v>3832.39</v>
          </cell>
        </row>
        <row r="228">
          <cell r="A228">
            <v>2018141</v>
          </cell>
          <cell r="B228">
            <v>60.53</v>
          </cell>
          <cell r="C228">
            <v>904.94</v>
          </cell>
          <cell r="D228">
            <v>58.04</v>
          </cell>
          <cell r="E228">
            <v>868.99</v>
          </cell>
          <cell r="F228">
            <v>71.39</v>
          </cell>
          <cell r="G228">
            <v>1065.6500000000001</v>
          </cell>
          <cell r="H228">
            <v>64.53</v>
          </cell>
          <cell r="I228">
            <v>966.05</v>
          </cell>
          <cell r="J228">
            <v>254.48999999999998</v>
          </cell>
          <cell r="K228">
            <v>3805.63</v>
          </cell>
        </row>
        <row r="229">
          <cell r="A229">
            <v>27613</v>
          </cell>
          <cell r="B229">
            <v>65</v>
          </cell>
          <cell r="C229">
            <v>2161</v>
          </cell>
          <cell r="D229">
            <v>38</v>
          </cell>
          <cell r="E229">
            <v>1243.1199999999999</v>
          </cell>
          <cell r="H229">
            <v>11</v>
          </cell>
          <cell r="I229">
            <v>347.16</v>
          </cell>
          <cell r="J229">
            <v>114</v>
          </cell>
          <cell r="K229">
            <v>3751.2799999999997</v>
          </cell>
        </row>
        <row r="230">
          <cell r="A230">
            <v>31498</v>
          </cell>
          <cell r="B230">
            <v>51</v>
          </cell>
          <cell r="C230">
            <v>3748.5</v>
          </cell>
          <cell r="J230">
            <v>51</v>
          </cell>
          <cell r="K230">
            <v>3748.5</v>
          </cell>
        </row>
        <row r="231">
          <cell r="A231">
            <v>2016394</v>
          </cell>
          <cell r="B231">
            <v>8.23</v>
          </cell>
          <cell r="C231">
            <v>394.98</v>
          </cell>
          <cell r="D231">
            <v>17.38</v>
          </cell>
          <cell r="E231">
            <v>816.37</v>
          </cell>
          <cell r="F231">
            <v>30.7</v>
          </cell>
          <cell r="G231">
            <v>1354.42</v>
          </cell>
          <cell r="H231">
            <v>27.11</v>
          </cell>
          <cell r="I231">
            <v>1171.1199999999999</v>
          </cell>
          <cell r="J231">
            <v>83.42</v>
          </cell>
          <cell r="K231">
            <v>3736.89</v>
          </cell>
        </row>
        <row r="232">
          <cell r="A232">
            <v>16376</v>
          </cell>
          <cell r="B232">
            <v>271</v>
          </cell>
          <cell r="C232">
            <v>1011.6</v>
          </cell>
          <cell r="D232">
            <v>225</v>
          </cell>
          <cell r="E232">
            <v>870.19</v>
          </cell>
          <cell r="F232">
            <v>292</v>
          </cell>
          <cell r="G232">
            <v>1104.92</v>
          </cell>
          <cell r="H232">
            <v>192</v>
          </cell>
          <cell r="I232">
            <v>745.7</v>
          </cell>
          <cell r="J232">
            <v>980</v>
          </cell>
          <cell r="K232">
            <v>3732.41</v>
          </cell>
        </row>
        <row r="233">
          <cell r="A233">
            <v>30513</v>
          </cell>
          <cell r="B233">
            <v>110</v>
          </cell>
          <cell r="C233">
            <v>988.56</v>
          </cell>
          <cell r="D233">
            <v>97</v>
          </cell>
          <cell r="E233">
            <v>872.28</v>
          </cell>
          <cell r="F233">
            <v>101</v>
          </cell>
          <cell r="G233">
            <v>908.28</v>
          </cell>
          <cell r="H233">
            <v>107</v>
          </cell>
          <cell r="I233">
            <v>960.12</v>
          </cell>
          <cell r="J233">
            <v>415</v>
          </cell>
          <cell r="K233">
            <v>3729.24</v>
          </cell>
        </row>
        <row r="234">
          <cell r="A234">
            <v>12321</v>
          </cell>
          <cell r="B234">
            <v>227</v>
          </cell>
          <cell r="C234">
            <v>946.88</v>
          </cell>
          <cell r="D234">
            <v>176</v>
          </cell>
          <cell r="E234">
            <v>744.96</v>
          </cell>
          <cell r="F234">
            <v>228</v>
          </cell>
          <cell r="G234">
            <v>977.34</v>
          </cell>
          <cell r="H234">
            <v>246</v>
          </cell>
          <cell r="I234">
            <v>1028.44</v>
          </cell>
          <cell r="J234">
            <v>877</v>
          </cell>
          <cell r="K234">
            <v>3697.6200000000003</v>
          </cell>
        </row>
        <row r="235">
          <cell r="A235">
            <v>2011597</v>
          </cell>
          <cell r="B235">
            <v>9.34</v>
          </cell>
          <cell r="C235">
            <v>531.49</v>
          </cell>
          <cell r="D235">
            <v>23.04</v>
          </cell>
          <cell r="E235">
            <v>1257.25</v>
          </cell>
          <cell r="F235">
            <v>25.43</v>
          </cell>
          <cell r="G235">
            <v>1373.44</v>
          </cell>
          <cell r="H235">
            <v>8.1999999999999993</v>
          </cell>
          <cell r="I235">
            <v>430.76</v>
          </cell>
          <cell r="J235">
            <v>66.009999999999991</v>
          </cell>
          <cell r="K235">
            <v>3592.9400000000005</v>
          </cell>
        </row>
        <row r="236">
          <cell r="A236">
            <v>11637</v>
          </cell>
          <cell r="B236">
            <v>341</v>
          </cell>
          <cell r="C236">
            <v>1020.36</v>
          </cell>
          <cell r="D236">
            <v>297</v>
          </cell>
          <cell r="E236">
            <v>888.12</v>
          </cell>
          <cell r="F236">
            <v>303</v>
          </cell>
          <cell r="G236">
            <v>907.32</v>
          </cell>
          <cell r="H236">
            <v>259</v>
          </cell>
          <cell r="I236">
            <v>775.32</v>
          </cell>
          <cell r="J236">
            <v>1200</v>
          </cell>
          <cell r="K236">
            <v>3591.1200000000003</v>
          </cell>
        </row>
        <row r="237">
          <cell r="A237">
            <v>11762</v>
          </cell>
          <cell r="B237">
            <v>126</v>
          </cell>
          <cell r="C237">
            <v>880.88</v>
          </cell>
          <cell r="D237">
            <v>98</v>
          </cell>
          <cell r="E237">
            <v>685.44</v>
          </cell>
          <cell r="F237">
            <v>157</v>
          </cell>
          <cell r="G237">
            <v>1098.44</v>
          </cell>
          <cell r="H237">
            <v>131</v>
          </cell>
          <cell r="I237">
            <v>916.44</v>
          </cell>
          <cell r="J237">
            <v>512</v>
          </cell>
          <cell r="K237">
            <v>3581.2000000000003</v>
          </cell>
        </row>
        <row r="238">
          <cell r="A238">
            <v>11655</v>
          </cell>
          <cell r="B238">
            <v>213</v>
          </cell>
          <cell r="C238">
            <v>1447.86</v>
          </cell>
          <cell r="D238">
            <v>147</v>
          </cell>
          <cell r="E238">
            <v>975.86</v>
          </cell>
          <cell r="F238">
            <v>116</v>
          </cell>
          <cell r="G238">
            <v>741.69</v>
          </cell>
          <cell r="H238">
            <v>63</v>
          </cell>
          <cell r="I238">
            <v>407.94</v>
          </cell>
          <cell r="J238">
            <v>539</v>
          </cell>
          <cell r="K238">
            <v>3573.35</v>
          </cell>
        </row>
        <row r="239">
          <cell r="A239">
            <v>16887</v>
          </cell>
          <cell r="B239">
            <v>255</v>
          </cell>
          <cell r="C239">
            <v>685.4</v>
          </cell>
          <cell r="D239">
            <v>228</v>
          </cell>
          <cell r="E239">
            <v>604.52</v>
          </cell>
          <cell r="F239">
            <v>427</v>
          </cell>
          <cell r="G239">
            <v>1152.92</v>
          </cell>
          <cell r="H239">
            <v>407</v>
          </cell>
          <cell r="I239">
            <v>1121.3399999999999</v>
          </cell>
          <cell r="J239">
            <v>1317</v>
          </cell>
          <cell r="K239">
            <v>3564.1800000000003</v>
          </cell>
        </row>
        <row r="240">
          <cell r="A240">
            <v>2011634</v>
          </cell>
          <cell r="B240">
            <v>119.03</v>
          </cell>
          <cell r="C240">
            <v>1068.69</v>
          </cell>
          <cell r="D240">
            <v>104.7</v>
          </cell>
          <cell r="E240">
            <v>940</v>
          </cell>
          <cell r="F240">
            <v>94.36</v>
          </cell>
          <cell r="G240">
            <v>848.09</v>
          </cell>
          <cell r="H240">
            <v>77.680000000000007</v>
          </cell>
          <cell r="I240">
            <v>697.01</v>
          </cell>
          <cell r="J240">
            <v>395.77000000000004</v>
          </cell>
          <cell r="K240">
            <v>3553.79</v>
          </cell>
        </row>
        <row r="241">
          <cell r="A241">
            <v>11436</v>
          </cell>
          <cell r="B241">
            <v>25</v>
          </cell>
          <cell r="C241">
            <v>637.95000000000005</v>
          </cell>
          <cell r="D241">
            <v>46</v>
          </cell>
          <cell r="E241">
            <v>1161.2</v>
          </cell>
          <cell r="F241">
            <v>47</v>
          </cell>
          <cell r="G241">
            <v>1004.98</v>
          </cell>
          <cell r="H241">
            <v>29</v>
          </cell>
          <cell r="I241">
            <v>732.5</v>
          </cell>
          <cell r="J241">
            <v>147</v>
          </cell>
          <cell r="K241">
            <v>3536.63</v>
          </cell>
        </row>
        <row r="242">
          <cell r="A242">
            <v>23580</v>
          </cell>
          <cell r="B242">
            <v>49</v>
          </cell>
          <cell r="C242">
            <v>1842.3</v>
          </cell>
          <cell r="D242">
            <v>9</v>
          </cell>
          <cell r="E242">
            <v>365.74</v>
          </cell>
          <cell r="F242">
            <v>13</v>
          </cell>
          <cell r="G242">
            <v>562.02</v>
          </cell>
          <cell r="H242">
            <v>17</v>
          </cell>
          <cell r="I242">
            <v>739.5</v>
          </cell>
          <cell r="J242">
            <v>88</v>
          </cell>
          <cell r="K242">
            <v>3509.56</v>
          </cell>
        </row>
        <row r="243">
          <cell r="A243">
            <v>22319</v>
          </cell>
          <cell r="B243">
            <v>186</v>
          </cell>
          <cell r="C243">
            <v>1488</v>
          </cell>
          <cell r="D243">
            <v>163</v>
          </cell>
          <cell r="E243">
            <v>1301.44</v>
          </cell>
          <cell r="F243">
            <v>89</v>
          </cell>
          <cell r="G243">
            <v>710.72</v>
          </cell>
          <cell r="H243">
            <v>1</v>
          </cell>
          <cell r="I243">
            <v>8</v>
          </cell>
          <cell r="J243">
            <v>439</v>
          </cell>
          <cell r="K243">
            <v>3508.16</v>
          </cell>
        </row>
        <row r="244">
          <cell r="A244">
            <v>2018319</v>
          </cell>
          <cell r="B244">
            <v>113.14</v>
          </cell>
          <cell r="C244">
            <v>898.92</v>
          </cell>
          <cell r="D244">
            <v>108.28</v>
          </cell>
          <cell r="E244">
            <v>858.86</v>
          </cell>
          <cell r="F244">
            <v>89.77</v>
          </cell>
          <cell r="G244">
            <v>714.35</v>
          </cell>
          <cell r="H244">
            <v>129.87</v>
          </cell>
          <cell r="I244">
            <v>1034.0999999999999</v>
          </cell>
          <cell r="J244">
            <v>441.06</v>
          </cell>
          <cell r="K244">
            <v>3506.23</v>
          </cell>
        </row>
        <row r="245">
          <cell r="A245">
            <v>11804</v>
          </cell>
          <cell r="B245">
            <v>160</v>
          </cell>
          <cell r="C245">
            <v>1004</v>
          </cell>
          <cell r="D245">
            <v>101</v>
          </cell>
          <cell r="E245">
            <v>634.29999999999995</v>
          </cell>
          <cell r="F245">
            <v>144</v>
          </cell>
          <cell r="G245">
            <v>898.7</v>
          </cell>
          <cell r="H245">
            <v>153</v>
          </cell>
          <cell r="I245">
            <v>966.3</v>
          </cell>
          <cell r="J245">
            <v>558</v>
          </cell>
          <cell r="K245">
            <v>3503.3</v>
          </cell>
        </row>
        <row r="246">
          <cell r="A246">
            <v>17500</v>
          </cell>
          <cell r="B246">
            <v>58</v>
          </cell>
          <cell r="C246">
            <v>919.66</v>
          </cell>
          <cell r="D246">
            <v>31</v>
          </cell>
          <cell r="E246">
            <v>506.55</v>
          </cell>
          <cell r="F246">
            <v>83</v>
          </cell>
          <cell r="G246">
            <v>1402.7</v>
          </cell>
          <cell r="H246">
            <v>39</v>
          </cell>
          <cell r="I246">
            <v>659.1</v>
          </cell>
          <cell r="J246">
            <v>211</v>
          </cell>
          <cell r="K246">
            <v>3488.0099999999998</v>
          </cell>
        </row>
        <row r="247">
          <cell r="A247">
            <v>11760</v>
          </cell>
          <cell r="B247">
            <v>101</v>
          </cell>
          <cell r="C247">
            <v>1260.03</v>
          </cell>
          <cell r="D247">
            <v>76</v>
          </cell>
          <cell r="E247">
            <v>978.49</v>
          </cell>
          <cell r="F247">
            <v>12</v>
          </cell>
          <cell r="G247">
            <v>163.19999999999999</v>
          </cell>
          <cell r="H247">
            <v>82</v>
          </cell>
          <cell r="I247">
            <v>1075.96</v>
          </cell>
          <cell r="J247">
            <v>271</v>
          </cell>
          <cell r="K247">
            <v>3477.68</v>
          </cell>
        </row>
        <row r="248">
          <cell r="A248">
            <v>12015</v>
          </cell>
          <cell r="B248">
            <v>87</v>
          </cell>
          <cell r="C248">
            <v>624.66</v>
          </cell>
          <cell r="D248">
            <v>60</v>
          </cell>
          <cell r="E248">
            <v>432</v>
          </cell>
          <cell r="F248">
            <v>172</v>
          </cell>
          <cell r="G248">
            <v>1236.6600000000001</v>
          </cell>
          <cell r="H248">
            <v>163</v>
          </cell>
          <cell r="I248">
            <v>1170.7</v>
          </cell>
          <cell r="J248">
            <v>482</v>
          </cell>
          <cell r="K248">
            <v>3464.0199999999995</v>
          </cell>
        </row>
        <row r="249">
          <cell r="A249">
            <v>12042</v>
          </cell>
          <cell r="B249">
            <v>85</v>
          </cell>
          <cell r="C249">
            <v>661.14</v>
          </cell>
          <cell r="D249">
            <v>68</v>
          </cell>
          <cell r="E249">
            <v>530.4</v>
          </cell>
          <cell r="F249">
            <v>139</v>
          </cell>
          <cell r="G249">
            <v>1082.96</v>
          </cell>
          <cell r="H249">
            <v>150</v>
          </cell>
          <cell r="I249">
            <v>1170</v>
          </cell>
          <cell r="J249">
            <v>442</v>
          </cell>
          <cell r="K249">
            <v>3444.5</v>
          </cell>
        </row>
        <row r="250">
          <cell r="A250">
            <v>10692</v>
          </cell>
          <cell r="B250">
            <v>75</v>
          </cell>
          <cell r="C250">
            <v>1009.26</v>
          </cell>
          <cell r="D250">
            <v>67</v>
          </cell>
          <cell r="E250">
            <v>903.42</v>
          </cell>
          <cell r="F250">
            <v>51</v>
          </cell>
          <cell r="G250">
            <v>687.42</v>
          </cell>
          <cell r="H250">
            <v>62</v>
          </cell>
          <cell r="I250">
            <v>832.68</v>
          </cell>
          <cell r="J250">
            <v>255</v>
          </cell>
          <cell r="K250">
            <v>3432.7799999999997</v>
          </cell>
        </row>
        <row r="251">
          <cell r="A251">
            <v>17606</v>
          </cell>
          <cell r="B251">
            <v>115</v>
          </cell>
          <cell r="C251">
            <v>791.3</v>
          </cell>
          <cell r="D251">
            <v>101</v>
          </cell>
          <cell r="E251">
            <v>677.54</v>
          </cell>
          <cell r="F251">
            <v>173</v>
          </cell>
          <cell r="G251">
            <v>1141.18</v>
          </cell>
          <cell r="H251">
            <v>116</v>
          </cell>
          <cell r="I251">
            <v>799.3</v>
          </cell>
          <cell r="J251">
            <v>505</v>
          </cell>
          <cell r="K251">
            <v>3409.3199999999997</v>
          </cell>
        </row>
        <row r="252">
          <cell r="A252">
            <v>2031373</v>
          </cell>
          <cell r="B252">
            <v>43.69</v>
          </cell>
          <cell r="C252">
            <v>671.59</v>
          </cell>
          <cell r="D252">
            <v>37.369999999999997</v>
          </cell>
          <cell r="E252">
            <v>603.5</v>
          </cell>
          <cell r="F252">
            <v>68.73</v>
          </cell>
          <cell r="G252">
            <v>1061.54</v>
          </cell>
          <cell r="H252">
            <v>71.03</v>
          </cell>
          <cell r="I252">
            <v>1069.32</v>
          </cell>
          <cell r="J252">
            <v>220.82000000000002</v>
          </cell>
          <cell r="K252">
            <v>3405.95</v>
          </cell>
        </row>
        <row r="253">
          <cell r="A253">
            <v>27296</v>
          </cell>
          <cell r="B253">
            <v>137</v>
          </cell>
          <cell r="C253">
            <v>957.32</v>
          </cell>
          <cell r="D253">
            <v>94</v>
          </cell>
          <cell r="E253">
            <v>650.16</v>
          </cell>
          <cell r="F253">
            <v>162</v>
          </cell>
          <cell r="G253">
            <v>1116.6400000000001</v>
          </cell>
          <cell r="H253">
            <v>98</v>
          </cell>
          <cell r="I253">
            <v>679.84</v>
          </cell>
          <cell r="J253">
            <v>491</v>
          </cell>
          <cell r="K253">
            <v>3403.96</v>
          </cell>
        </row>
        <row r="254">
          <cell r="A254">
            <v>10340</v>
          </cell>
          <cell r="B254">
            <v>196</v>
          </cell>
          <cell r="C254">
            <v>977.2</v>
          </cell>
          <cell r="D254">
            <v>156</v>
          </cell>
          <cell r="E254">
            <v>776.4</v>
          </cell>
          <cell r="F254">
            <v>194</v>
          </cell>
          <cell r="G254">
            <v>966.8</v>
          </cell>
          <cell r="H254">
            <v>137</v>
          </cell>
          <cell r="I254">
            <v>683.4</v>
          </cell>
          <cell r="J254">
            <v>683</v>
          </cell>
          <cell r="K254">
            <v>3403.7999999999997</v>
          </cell>
        </row>
        <row r="255">
          <cell r="A255">
            <v>29159</v>
          </cell>
          <cell r="B255">
            <v>89</v>
          </cell>
          <cell r="C255">
            <v>844.74</v>
          </cell>
          <cell r="D255">
            <v>78</v>
          </cell>
          <cell r="E255">
            <v>738.72</v>
          </cell>
          <cell r="F255">
            <v>102</v>
          </cell>
          <cell r="G255">
            <v>983.44</v>
          </cell>
          <cell r="H255">
            <v>83</v>
          </cell>
          <cell r="I255">
            <v>834.4</v>
          </cell>
          <cell r="J255">
            <v>352</v>
          </cell>
          <cell r="K255">
            <v>3401.3</v>
          </cell>
        </row>
        <row r="256">
          <cell r="A256">
            <v>18601</v>
          </cell>
          <cell r="B256">
            <v>78</v>
          </cell>
          <cell r="C256">
            <v>842.4</v>
          </cell>
          <cell r="D256">
            <v>61</v>
          </cell>
          <cell r="E256">
            <v>708.3</v>
          </cell>
          <cell r="F256">
            <v>66</v>
          </cell>
          <cell r="G256">
            <v>785.4</v>
          </cell>
          <cell r="H256">
            <v>88</v>
          </cell>
          <cell r="I256">
            <v>1047.2</v>
          </cell>
          <cell r="J256">
            <v>293</v>
          </cell>
          <cell r="K256">
            <v>3383.3</v>
          </cell>
        </row>
        <row r="257">
          <cell r="A257">
            <v>10191</v>
          </cell>
          <cell r="B257">
            <v>68</v>
          </cell>
          <cell r="C257">
            <v>852.76</v>
          </cell>
          <cell r="D257">
            <v>60</v>
          </cell>
          <cell r="E257">
            <v>772.8</v>
          </cell>
          <cell r="F257">
            <v>72</v>
          </cell>
          <cell r="G257">
            <v>933.77</v>
          </cell>
          <cell r="H257">
            <v>66</v>
          </cell>
          <cell r="I257">
            <v>819.98</v>
          </cell>
          <cell r="J257">
            <v>266</v>
          </cell>
          <cell r="K257">
            <v>3379.31</v>
          </cell>
        </row>
        <row r="258">
          <cell r="A258">
            <v>10693</v>
          </cell>
          <cell r="B258">
            <v>306</v>
          </cell>
          <cell r="C258">
            <v>875.21</v>
          </cell>
          <cell r="D258">
            <v>268</v>
          </cell>
          <cell r="E258">
            <v>745.36</v>
          </cell>
          <cell r="F258">
            <v>304</v>
          </cell>
          <cell r="G258">
            <v>833.83</v>
          </cell>
          <cell r="H258">
            <v>307</v>
          </cell>
          <cell r="I258">
            <v>905.4</v>
          </cell>
          <cell r="J258">
            <v>1185</v>
          </cell>
          <cell r="K258">
            <v>3359.8</v>
          </cell>
        </row>
        <row r="259">
          <cell r="A259">
            <v>17620</v>
          </cell>
          <cell r="B259">
            <v>101</v>
          </cell>
          <cell r="C259">
            <v>737.3</v>
          </cell>
          <cell r="D259">
            <v>94</v>
          </cell>
          <cell r="E259">
            <v>685.04</v>
          </cell>
          <cell r="F259">
            <v>146</v>
          </cell>
          <cell r="G259">
            <v>1133.56</v>
          </cell>
          <cell r="H259">
            <v>102</v>
          </cell>
          <cell r="I259">
            <v>793.12</v>
          </cell>
          <cell r="J259">
            <v>443</v>
          </cell>
          <cell r="K259">
            <v>3349.0199999999995</v>
          </cell>
        </row>
        <row r="260">
          <cell r="A260">
            <v>14946</v>
          </cell>
          <cell r="B260">
            <v>76</v>
          </cell>
          <cell r="C260">
            <v>956.6</v>
          </cell>
          <cell r="D260">
            <v>74</v>
          </cell>
          <cell r="E260">
            <v>932.4</v>
          </cell>
          <cell r="F260">
            <v>76</v>
          </cell>
          <cell r="G260">
            <v>954.57</v>
          </cell>
          <cell r="H260">
            <v>39</v>
          </cell>
          <cell r="I260">
            <v>500.57</v>
          </cell>
          <cell r="J260">
            <v>265</v>
          </cell>
          <cell r="K260">
            <v>3344.1400000000003</v>
          </cell>
        </row>
        <row r="261">
          <cell r="A261">
            <v>16717</v>
          </cell>
          <cell r="B261">
            <v>54</v>
          </cell>
          <cell r="C261">
            <v>708.84</v>
          </cell>
          <cell r="D261">
            <v>46</v>
          </cell>
          <cell r="E261">
            <v>629.74</v>
          </cell>
          <cell r="F261">
            <v>61</v>
          </cell>
          <cell r="G261">
            <v>872.9</v>
          </cell>
          <cell r="H261">
            <v>80</v>
          </cell>
          <cell r="I261">
            <v>1115.92</v>
          </cell>
          <cell r="J261">
            <v>241</v>
          </cell>
          <cell r="K261">
            <v>3327.4</v>
          </cell>
        </row>
        <row r="262">
          <cell r="A262">
            <v>11173</v>
          </cell>
          <cell r="B262">
            <v>101</v>
          </cell>
          <cell r="C262">
            <v>1362.42</v>
          </cell>
          <cell r="D262">
            <v>49</v>
          </cell>
          <cell r="E262">
            <v>660.42</v>
          </cell>
          <cell r="F262">
            <v>58</v>
          </cell>
          <cell r="G262">
            <v>781.92</v>
          </cell>
          <cell r="H262">
            <v>39</v>
          </cell>
          <cell r="I262">
            <v>519.9</v>
          </cell>
          <cell r="J262">
            <v>247</v>
          </cell>
          <cell r="K262">
            <v>3324.6600000000003</v>
          </cell>
        </row>
        <row r="263">
          <cell r="A263">
            <v>30039</v>
          </cell>
          <cell r="B263">
            <v>8</v>
          </cell>
          <cell r="C263">
            <v>191.2</v>
          </cell>
          <cell r="D263">
            <v>153</v>
          </cell>
          <cell r="E263">
            <v>3126.29</v>
          </cell>
          <cell r="J263">
            <v>161</v>
          </cell>
          <cell r="K263">
            <v>3317.49</v>
          </cell>
        </row>
        <row r="264">
          <cell r="A264">
            <v>17528</v>
          </cell>
          <cell r="B264">
            <v>212</v>
          </cell>
          <cell r="C264">
            <v>822.04</v>
          </cell>
          <cell r="D264">
            <v>90</v>
          </cell>
          <cell r="E264">
            <v>314.83999999999997</v>
          </cell>
          <cell r="F264">
            <v>320</v>
          </cell>
          <cell r="G264">
            <v>1116.3599999999999</v>
          </cell>
          <cell r="H264">
            <v>302</v>
          </cell>
          <cell r="I264">
            <v>1055.32</v>
          </cell>
          <cell r="J264">
            <v>924</v>
          </cell>
          <cell r="K264">
            <v>3308.5599999999995</v>
          </cell>
        </row>
        <row r="265">
          <cell r="A265">
            <v>17520</v>
          </cell>
          <cell r="B265">
            <v>138</v>
          </cell>
          <cell r="C265">
            <v>357.12</v>
          </cell>
          <cell r="D265">
            <v>322</v>
          </cell>
          <cell r="E265">
            <v>865.38</v>
          </cell>
          <cell r="F265">
            <v>393</v>
          </cell>
          <cell r="G265">
            <v>1096.8800000000001</v>
          </cell>
          <cell r="H265">
            <v>350</v>
          </cell>
          <cell r="I265">
            <v>978.02</v>
          </cell>
          <cell r="J265">
            <v>1203</v>
          </cell>
          <cell r="K265">
            <v>3297.4</v>
          </cell>
        </row>
        <row r="266">
          <cell r="A266">
            <v>11820</v>
          </cell>
          <cell r="B266">
            <v>121</v>
          </cell>
          <cell r="C266">
            <v>939.46</v>
          </cell>
          <cell r="D266">
            <v>100</v>
          </cell>
          <cell r="E266">
            <v>788.25</v>
          </cell>
          <cell r="F266">
            <v>102</v>
          </cell>
          <cell r="G266">
            <v>803.91</v>
          </cell>
          <cell r="H266">
            <v>97</v>
          </cell>
          <cell r="I266">
            <v>765.67</v>
          </cell>
          <cell r="J266">
            <v>420</v>
          </cell>
          <cell r="K266">
            <v>3297.29</v>
          </cell>
        </row>
        <row r="267">
          <cell r="A267">
            <v>2018388</v>
          </cell>
          <cell r="B267">
            <v>88.64</v>
          </cell>
          <cell r="C267">
            <v>782.69</v>
          </cell>
          <cell r="D267">
            <v>82.23</v>
          </cell>
          <cell r="E267">
            <v>726.87</v>
          </cell>
          <cell r="F267">
            <v>98.04</v>
          </cell>
          <cell r="G267">
            <v>866.22</v>
          </cell>
          <cell r="H267">
            <v>102.78</v>
          </cell>
          <cell r="I267">
            <v>908.81</v>
          </cell>
          <cell r="J267">
            <v>371.69000000000005</v>
          </cell>
          <cell r="K267">
            <v>3284.5899999999997</v>
          </cell>
        </row>
        <row r="268">
          <cell r="A268">
            <v>2012081</v>
          </cell>
          <cell r="B268">
            <v>25.06</v>
          </cell>
          <cell r="C268">
            <v>1101.55</v>
          </cell>
          <cell r="D268">
            <v>9.39</v>
          </cell>
          <cell r="E268">
            <v>412.86</v>
          </cell>
          <cell r="F268">
            <v>22.53</v>
          </cell>
          <cell r="G268">
            <v>990.68</v>
          </cell>
          <cell r="H268">
            <v>17.559999999999999</v>
          </cell>
          <cell r="I268">
            <v>772.47</v>
          </cell>
          <cell r="J268">
            <v>74.540000000000006</v>
          </cell>
          <cell r="K268">
            <v>3277.5599999999995</v>
          </cell>
        </row>
        <row r="269">
          <cell r="A269">
            <v>17916</v>
          </cell>
          <cell r="B269">
            <v>77</v>
          </cell>
          <cell r="C269">
            <v>693</v>
          </cell>
          <cell r="D269">
            <v>112</v>
          </cell>
          <cell r="E269">
            <v>1006.56</v>
          </cell>
          <cell r="F269">
            <v>72</v>
          </cell>
          <cell r="G269">
            <v>798</v>
          </cell>
          <cell r="H269">
            <v>63</v>
          </cell>
          <cell r="I269">
            <v>756</v>
          </cell>
          <cell r="J269">
            <v>324</v>
          </cell>
          <cell r="K269">
            <v>3253.56</v>
          </cell>
        </row>
        <row r="270">
          <cell r="A270">
            <v>11763</v>
          </cell>
          <cell r="B270">
            <v>86</v>
          </cell>
          <cell r="C270">
            <v>596.96</v>
          </cell>
          <cell r="D270">
            <v>103</v>
          </cell>
          <cell r="E270">
            <v>720.44</v>
          </cell>
          <cell r="F270">
            <v>117</v>
          </cell>
          <cell r="G270">
            <v>818.44</v>
          </cell>
          <cell r="H270">
            <v>159</v>
          </cell>
          <cell r="I270">
            <v>1111.8800000000001</v>
          </cell>
          <cell r="J270">
            <v>465</v>
          </cell>
          <cell r="K270">
            <v>3247.7200000000003</v>
          </cell>
        </row>
        <row r="271">
          <cell r="A271">
            <v>14944</v>
          </cell>
          <cell r="B271">
            <v>67</v>
          </cell>
          <cell r="C271">
            <v>793.5</v>
          </cell>
          <cell r="D271">
            <v>73</v>
          </cell>
          <cell r="E271">
            <v>867.75</v>
          </cell>
          <cell r="F271">
            <v>85</v>
          </cell>
          <cell r="G271">
            <v>1008.65</v>
          </cell>
          <cell r="H271">
            <v>47</v>
          </cell>
          <cell r="I271">
            <v>557.4</v>
          </cell>
          <cell r="J271">
            <v>272</v>
          </cell>
          <cell r="K271">
            <v>3227.3</v>
          </cell>
        </row>
        <row r="272">
          <cell r="A272">
            <v>2011641</v>
          </cell>
          <cell r="B272">
            <v>13.49</v>
          </cell>
          <cell r="C272">
            <v>776.47</v>
          </cell>
          <cell r="D272">
            <v>14.21</v>
          </cell>
          <cell r="E272">
            <v>818.43</v>
          </cell>
          <cell r="F272">
            <v>11.66</v>
          </cell>
          <cell r="G272">
            <v>671.73</v>
          </cell>
          <cell r="H272">
            <v>16.93</v>
          </cell>
          <cell r="I272">
            <v>960.58</v>
          </cell>
          <cell r="J272">
            <v>56.29</v>
          </cell>
          <cell r="K272">
            <v>3227.21</v>
          </cell>
        </row>
        <row r="273">
          <cell r="A273">
            <v>12883</v>
          </cell>
          <cell r="B273">
            <v>59</v>
          </cell>
          <cell r="C273">
            <v>733.5</v>
          </cell>
          <cell r="D273">
            <v>58</v>
          </cell>
          <cell r="E273">
            <v>725</v>
          </cell>
          <cell r="F273">
            <v>74</v>
          </cell>
          <cell r="G273">
            <v>903</v>
          </cell>
          <cell r="H273">
            <v>68</v>
          </cell>
          <cell r="I273">
            <v>845</v>
          </cell>
          <cell r="J273">
            <v>259</v>
          </cell>
          <cell r="K273">
            <v>3206.5</v>
          </cell>
        </row>
        <row r="274">
          <cell r="A274">
            <v>2010536</v>
          </cell>
          <cell r="B274">
            <v>8.8800000000000008</v>
          </cell>
          <cell r="C274">
            <v>570.41</v>
          </cell>
          <cell r="D274">
            <v>7.38</v>
          </cell>
          <cell r="E274">
            <v>479.24</v>
          </cell>
          <cell r="F274">
            <v>8.91</v>
          </cell>
          <cell r="G274">
            <v>570.26</v>
          </cell>
          <cell r="H274">
            <v>26.76</v>
          </cell>
          <cell r="I274">
            <v>1565.79</v>
          </cell>
          <cell r="J274">
            <v>51.930000000000007</v>
          </cell>
          <cell r="K274">
            <v>3185.7</v>
          </cell>
        </row>
        <row r="275">
          <cell r="A275">
            <v>10802</v>
          </cell>
          <cell r="B275">
            <v>51</v>
          </cell>
          <cell r="C275">
            <v>808.36</v>
          </cell>
          <cell r="D275">
            <v>54</v>
          </cell>
          <cell r="E275">
            <v>858.6</v>
          </cell>
          <cell r="F275">
            <v>51</v>
          </cell>
          <cell r="G275">
            <v>965.7</v>
          </cell>
          <cell r="H275">
            <v>28</v>
          </cell>
          <cell r="I275">
            <v>549.20000000000005</v>
          </cell>
          <cell r="J275">
            <v>184</v>
          </cell>
          <cell r="K275">
            <v>3181.8599999999997</v>
          </cell>
        </row>
        <row r="276">
          <cell r="A276">
            <v>22421</v>
          </cell>
          <cell r="B276">
            <v>312</v>
          </cell>
          <cell r="C276">
            <v>934.8</v>
          </cell>
          <cell r="D276">
            <v>277</v>
          </cell>
          <cell r="E276">
            <v>828.12</v>
          </cell>
          <cell r="F276">
            <v>252</v>
          </cell>
          <cell r="G276">
            <v>755.28</v>
          </cell>
          <cell r="H276">
            <v>219</v>
          </cell>
          <cell r="I276">
            <v>655.56</v>
          </cell>
          <cell r="J276">
            <v>1060</v>
          </cell>
          <cell r="K276">
            <v>3173.7599999999998</v>
          </cell>
        </row>
        <row r="277">
          <cell r="A277">
            <v>22301</v>
          </cell>
          <cell r="B277">
            <v>48</v>
          </cell>
          <cell r="C277">
            <v>672</v>
          </cell>
          <cell r="D277">
            <v>66</v>
          </cell>
          <cell r="E277">
            <v>922.88</v>
          </cell>
          <cell r="F277">
            <v>38</v>
          </cell>
          <cell r="G277">
            <v>534.5</v>
          </cell>
          <cell r="H277">
            <v>72</v>
          </cell>
          <cell r="I277">
            <v>1041.68</v>
          </cell>
          <cell r="J277">
            <v>224</v>
          </cell>
          <cell r="K277">
            <v>3171.0600000000004</v>
          </cell>
        </row>
        <row r="278">
          <cell r="A278">
            <v>11424</v>
          </cell>
          <cell r="B278">
            <v>200</v>
          </cell>
          <cell r="C278">
            <v>636.96</v>
          </cell>
          <cell r="D278">
            <v>172</v>
          </cell>
          <cell r="E278">
            <v>548.84</v>
          </cell>
          <cell r="F278">
            <v>372</v>
          </cell>
          <cell r="G278">
            <v>1186.76</v>
          </cell>
          <cell r="H278">
            <v>247</v>
          </cell>
          <cell r="I278">
            <v>788.06</v>
          </cell>
          <cell r="J278">
            <v>991</v>
          </cell>
          <cell r="K278">
            <v>3160.6200000000003</v>
          </cell>
        </row>
        <row r="279">
          <cell r="A279">
            <v>11273</v>
          </cell>
          <cell r="B279">
            <v>34</v>
          </cell>
          <cell r="C279">
            <v>602.88</v>
          </cell>
          <cell r="D279">
            <v>35</v>
          </cell>
          <cell r="E279">
            <v>626.5</v>
          </cell>
          <cell r="F279">
            <v>53</v>
          </cell>
          <cell r="G279">
            <v>948.7</v>
          </cell>
          <cell r="H279">
            <v>57</v>
          </cell>
          <cell r="I279">
            <v>978.59</v>
          </cell>
          <cell r="J279">
            <v>179</v>
          </cell>
          <cell r="K279">
            <v>3156.67</v>
          </cell>
        </row>
        <row r="280">
          <cell r="A280">
            <v>10615</v>
          </cell>
          <cell r="B280">
            <v>149</v>
          </cell>
          <cell r="C280">
            <v>1713.5</v>
          </cell>
          <cell r="D280">
            <v>69</v>
          </cell>
          <cell r="E280">
            <v>787.06</v>
          </cell>
          <cell r="F280">
            <v>28</v>
          </cell>
          <cell r="G280">
            <v>322</v>
          </cell>
          <cell r="H280">
            <v>29</v>
          </cell>
          <cell r="I280">
            <v>333.5</v>
          </cell>
          <cell r="J280">
            <v>275</v>
          </cell>
          <cell r="K280">
            <v>3156.06</v>
          </cell>
        </row>
        <row r="281">
          <cell r="A281">
            <v>14945</v>
          </cell>
          <cell r="B281">
            <v>54</v>
          </cell>
          <cell r="C281">
            <v>620.82000000000005</v>
          </cell>
          <cell r="D281">
            <v>52</v>
          </cell>
          <cell r="E281">
            <v>611.69000000000005</v>
          </cell>
          <cell r="F281">
            <v>31</v>
          </cell>
          <cell r="G281">
            <v>367.95</v>
          </cell>
          <cell r="H281">
            <v>131</v>
          </cell>
          <cell r="I281">
            <v>1555.1</v>
          </cell>
          <cell r="J281">
            <v>268</v>
          </cell>
          <cell r="K281">
            <v>3155.5600000000004</v>
          </cell>
        </row>
        <row r="282">
          <cell r="A282">
            <v>11944</v>
          </cell>
          <cell r="B282">
            <v>24</v>
          </cell>
          <cell r="C282">
            <v>348</v>
          </cell>
          <cell r="D282">
            <v>22</v>
          </cell>
          <cell r="E282">
            <v>319</v>
          </cell>
          <cell r="F282">
            <v>52</v>
          </cell>
          <cell r="G282">
            <v>754</v>
          </cell>
          <cell r="H282">
            <v>119</v>
          </cell>
          <cell r="I282">
            <v>1725.5</v>
          </cell>
          <cell r="J282">
            <v>217</v>
          </cell>
          <cell r="K282">
            <v>3146.5</v>
          </cell>
        </row>
        <row r="283">
          <cell r="A283">
            <v>17372</v>
          </cell>
          <cell r="B283">
            <v>183</v>
          </cell>
          <cell r="C283">
            <v>761.55</v>
          </cell>
          <cell r="D283">
            <v>188</v>
          </cell>
          <cell r="E283">
            <v>790.08</v>
          </cell>
          <cell r="F283">
            <v>223</v>
          </cell>
          <cell r="G283">
            <v>955.86</v>
          </cell>
          <cell r="H283">
            <v>145</v>
          </cell>
          <cell r="I283">
            <v>635.9</v>
          </cell>
          <cell r="J283">
            <v>739</v>
          </cell>
          <cell r="K283">
            <v>3143.3900000000003</v>
          </cell>
        </row>
        <row r="284">
          <cell r="A284">
            <v>10926</v>
          </cell>
          <cell r="B284">
            <v>26</v>
          </cell>
          <cell r="C284">
            <v>400.52</v>
          </cell>
          <cell r="F284">
            <v>60</v>
          </cell>
          <cell r="G284">
            <v>902.25</v>
          </cell>
          <cell r="H284">
            <v>121</v>
          </cell>
          <cell r="I284">
            <v>1836.35</v>
          </cell>
          <cell r="J284">
            <v>207</v>
          </cell>
          <cell r="K284">
            <v>3139.12</v>
          </cell>
        </row>
        <row r="285">
          <cell r="A285">
            <v>16693</v>
          </cell>
          <cell r="B285">
            <v>200</v>
          </cell>
          <cell r="C285">
            <v>699.44</v>
          </cell>
          <cell r="D285">
            <v>139</v>
          </cell>
          <cell r="E285">
            <v>499.62</v>
          </cell>
          <cell r="F285">
            <v>262</v>
          </cell>
          <cell r="G285">
            <v>930.66</v>
          </cell>
          <cell r="H285">
            <v>281</v>
          </cell>
          <cell r="I285">
            <v>980.98</v>
          </cell>
          <cell r="J285">
            <v>882</v>
          </cell>
          <cell r="K285">
            <v>3110.7</v>
          </cell>
        </row>
        <row r="286">
          <cell r="A286">
            <v>2018029</v>
          </cell>
          <cell r="B286">
            <v>41.7</v>
          </cell>
          <cell r="C286">
            <v>874.54</v>
          </cell>
          <cell r="D286">
            <v>30.28</v>
          </cell>
          <cell r="E286">
            <v>750.76</v>
          </cell>
          <cell r="F286">
            <v>34.42</v>
          </cell>
          <cell r="G286">
            <v>754.11</v>
          </cell>
          <cell r="H286">
            <v>38.11</v>
          </cell>
          <cell r="I286">
            <v>724.71</v>
          </cell>
          <cell r="J286">
            <v>144.51</v>
          </cell>
          <cell r="K286">
            <v>3104.12</v>
          </cell>
        </row>
        <row r="287">
          <cell r="A287">
            <v>2011614</v>
          </cell>
          <cell r="B287">
            <v>38.35</v>
          </cell>
          <cell r="C287">
            <v>761.99</v>
          </cell>
          <cell r="D287">
            <v>32.340000000000003</v>
          </cell>
          <cell r="E287">
            <v>596.41</v>
          </cell>
          <cell r="F287">
            <v>61.89</v>
          </cell>
          <cell r="G287">
            <v>1037.78</v>
          </cell>
          <cell r="H287">
            <v>41.39</v>
          </cell>
          <cell r="I287">
            <v>698.06</v>
          </cell>
          <cell r="J287">
            <v>173.96999999999997</v>
          </cell>
          <cell r="K287">
            <v>3094.2400000000002</v>
          </cell>
        </row>
        <row r="288">
          <cell r="A288">
            <v>11311</v>
          </cell>
          <cell r="B288">
            <v>106</v>
          </cell>
          <cell r="C288">
            <v>784.4</v>
          </cell>
          <cell r="D288">
            <v>95</v>
          </cell>
          <cell r="E288">
            <v>706.21</v>
          </cell>
          <cell r="F288">
            <v>71</v>
          </cell>
          <cell r="G288">
            <v>532.5</v>
          </cell>
          <cell r="H288">
            <v>143</v>
          </cell>
          <cell r="I288">
            <v>1066.5</v>
          </cell>
          <cell r="J288">
            <v>415</v>
          </cell>
          <cell r="K288">
            <v>3089.61</v>
          </cell>
        </row>
        <row r="289">
          <cell r="A289">
            <v>28790</v>
          </cell>
          <cell r="B289">
            <v>110</v>
          </cell>
          <cell r="C289">
            <v>977.58</v>
          </cell>
          <cell r="D289">
            <v>104</v>
          </cell>
          <cell r="E289">
            <v>922.05</v>
          </cell>
          <cell r="F289">
            <v>72</v>
          </cell>
          <cell r="G289">
            <v>640.09</v>
          </cell>
          <cell r="H289">
            <v>62</v>
          </cell>
          <cell r="I289">
            <v>549.66999999999996</v>
          </cell>
          <cell r="J289">
            <v>348</v>
          </cell>
          <cell r="K289">
            <v>3089.3900000000003</v>
          </cell>
        </row>
        <row r="290">
          <cell r="A290">
            <v>29195</v>
          </cell>
          <cell r="B290">
            <v>52</v>
          </cell>
          <cell r="C290">
            <v>670.8</v>
          </cell>
          <cell r="D290">
            <v>52</v>
          </cell>
          <cell r="E290">
            <v>669.77</v>
          </cell>
          <cell r="F290">
            <v>66</v>
          </cell>
          <cell r="G290">
            <v>851.4</v>
          </cell>
          <cell r="H290">
            <v>69</v>
          </cell>
          <cell r="I290">
            <v>890.1</v>
          </cell>
          <cell r="J290">
            <v>239</v>
          </cell>
          <cell r="K290">
            <v>3082.0699999999997</v>
          </cell>
        </row>
        <row r="291">
          <cell r="A291">
            <v>27616</v>
          </cell>
          <cell r="B291">
            <v>44</v>
          </cell>
          <cell r="C291">
            <v>944.02</v>
          </cell>
          <cell r="D291">
            <v>24</v>
          </cell>
          <cell r="E291">
            <v>502.3</v>
          </cell>
          <cell r="F291">
            <v>8</v>
          </cell>
          <cell r="G291">
            <v>167.2</v>
          </cell>
          <cell r="H291">
            <v>70</v>
          </cell>
          <cell r="I291">
            <v>1463</v>
          </cell>
          <cell r="J291">
            <v>146</v>
          </cell>
          <cell r="K291">
            <v>3076.52</v>
          </cell>
        </row>
        <row r="292">
          <cell r="A292">
            <v>22719</v>
          </cell>
          <cell r="B292">
            <v>401</v>
          </cell>
          <cell r="C292">
            <v>560.41</v>
          </cell>
          <cell r="D292">
            <v>528</v>
          </cell>
          <cell r="E292">
            <v>947.46</v>
          </cell>
          <cell r="F292">
            <v>470</v>
          </cell>
          <cell r="G292">
            <v>843.48</v>
          </cell>
          <cell r="H292">
            <v>401</v>
          </cell>
          <cell r="I292">
            <v>719.84</v>
          </cell>
          <cell r="J292">
            <v>1800</v>
          </cell>
          <cell r="K292">
            <v>3071.19</v>
          </cell>
        </row>
        <row r="293">
          <cell r="A293">
            <v>10725</v>
          </cell>
          <cell r="B293">
            <v>163</v>
          </cell>
          <cell r="C293">
            <v>651.36</v>
          </cell>
          <cell r="D293">
            <v>157</v>
          </cell>
          <cell r="E293">
            <v>628</v>
          </cell>
          <cell r="F293">
            <v>243</v>
          </cell>
          <cell r="G293">
            <v>959.2</v>
          </cell>
          <cell r="H293">
            <v>208</v>
          </cell>
          <cell r="I293">
            <v>831.68</v>
          </cell>
          <cell r="J293">
            <v>771</v>
          </cell>
          <cell r="K293">
            <v>3070.2400000000002</v>
          </cell>
        </row>
        <row r="294">
          <cell r="A294">
            <v>12074</v>
          </cell>
          <cell r="B294">
            <v>60</v>
          </cell>
          <cell r="C294">
            <v>714</v>
          </cell>
          <cell r="D294">
            <v>27</v>
          </cell>
          <cell r="E294">
            <v>321.3</v>
          </cell>
          <cell r="F294">
            <v>92</v>
          </cell>
          <cell r="G294">
            <v>1092.9000000000001</v>
          </cell>
          <cell r="H294">
            <v>79</v>
          </cell>
          <cell r="I294">
            <v>938.69</v>
          </cell>
          <cell r="J294">
            <v>258</v>
          </cell>
          <cell r="K294">
            <v>3066.89</v>
          </cell>
        </row>
        <row r="295">
          <cell r="A295">
            <v>22276</v>
          </cell>
          <cell r="B295">
            <v>704</v>
          </cell>
          <cell r="C295">
            <v>701.76</v>
          </cell>
          <cell r="D295">
            <v>836</v>
          </cell>
          <cell r="E295">
            <v>833.92</v>
          </cell>
          <cell r="F295">
            <v>804</v>
          </cell>
          <cell r="G295">
            <v>801.36</v>
          </cell>
          <cell r="H295">
            <v>731</v>
          </cell>
          <cell r="I295">
            <v>729</v>
          </cell>
          <cell r="J295">
            <v>3075</v>
          </cell>
          <cell r="K295">
            <v>3066.04</v>
          </cell>
        </row>
        <row r="296">
          <cell r="A296">
            <v>30524</v>
          </cell>
          <cell r="B296">
            <v>115</v>
          </cell>
          <cell r="C296">
            <v>803.32</v>
          </cell>
          <cell r="D296">
            <v>105</v>
          </cell>
          <cell r="E296">
            <v>734.44</v>
          </cell>
          <cell r="F296">
            <v>119</v>
          </cell>
          <cell r="G296">
            <v>829.64</v>
          </cell>
          <cell r="H296">
            <v>99</v>
          </cell>
          <cell r="I296">
            <v>690.76</v>
          </cell>
          <cell r="J296">
            <v>438</v>
          </cell>
          <cell r="K296">
            <v>3058.16</v>
          </cell>
        </row>
        <row r="297">
          <cell r="A297">
            <v>23458</v>
          </cell>
          <cell r="B297">
            <v>107</v>
          </cell>
          <cell r="C297">
            <v>849.6</v>
          </cell>
          <cell r="D297">
            <v>83</v>
          </cell>
          <cell r="E297">
            <v>660.16</v>
          </cell>
          <cell r="F297">
            <v>104</v>
          </cell>
          <cell r="G297">
            <v>830.08</v>
          </cell>
          <cell r="H297">
            <v>90</v>
          </cell>
          <cell r="I297">
            <v>717.44</v>
          </cell>
          <cell r="J297">
            <v>384</v>
          </cell>
          <cell r="K297">
            <v>3057.28</v>
          </cell>
        </row>
        <row r="298">
          <cell r="A298">
            <v>11796</v>
          </cell>
          <cell r="B298">
            <v>121</v>
          </cell>
          <cell r="C298">
            <v>797.01</v>
          </cell>
          <cell r="D298">
            <v>98</v>
          </cell>
          <cell r="E298">
            <v>643.09</v>
          </cell>
          <cell r="F298">
            <v>107</v>
          </cell>
          <cell r="G298">
            <v>703.02</v>
          </cell>
          <cell r="H298">
            <v>138</v>
          </cell>
          <cell r="I298">
            <v>908.15</v>
          </cell>
          <cell r="J298">
            <v>464</v>
          </cell>
          <cell r="K298">
            <v>3051.27</v>
          </cell>
        </row>
        <row r="299">
          <cell r="A299">
            <v>12057</v>
          </cell>
          <cell r="B299">
            <v>185</v>
          </cell>
          <cell r="C299">
            <v>776.32</v>
          </cell>
          <cell r="D299">
            <v>149</v>
          </cell>
          <cell r="E299">
            <v>631.70000000000005</v>
          </cell>
          <cell r="F299">
            <v>194</v>
          </cell>
          <cell r="G299">
            <v>834.06</v>
          </cell>
          <cell r="H299">
            <v>191</v>
          </cell>
          <cell r="I299">
            <v>802.2</v>
          </cell>
          <cell r="J299">
            <v>719</v>
          </cell>
          <cell r="K299">
            <v>3044.2799999999997</v>
          </cell>
        </row>
        <row r="300">
          <cell r="A300">
            <v>10514</v>
          </cell>
          <cell r="B300">
            <v>56</v>
          </cell>
          <cell r="C300">
            <v>660.8</v>
          </cell>
          <cell r="D300">
            <v>56</v>
          </cell>
          <cell r="E300">
            <v>660.8</v>
          </cell>
          <cell r="F300">
            <v>88</v>
          </cell>
          <cell r="G300">
            <v>1038.46</v>
          </cell>
          <cell r="H300">
            <v>57</v>
          </cell>
          <cell r="I300">
            <v>683.2</v>
          </cell>
          <cell r="J300">
            <v>257</v>
          </cell>
          <cell r="K300">
            <v>3043.26</v>
          </cell>
        </row>
        <row r="301">
          <cell r="A301">
            <v>27599</v>
          </cell>
          <cell r="B301">
            <v>90</v>
          </cell>
          <cell r="C301">
            <v>674.4</v>
          </cell>
          <cell r="D301">
            <v>77</v>
          </cell>
          <cell r="E301">
            <v>674.06</v>
          </cell>
          <cell r="F301">
            <v>92</v>
          </cell>
          <cell r="G301">
            <v>818.8</v>
          </cell>
          <cell r="H301">
            <v>98</v>
          </cell>
          <cell r="I301">
            <v>872.2</v>
          </cell>
          <cell r="J301">
            <v>357</v>
          </cell>
          <cell r="K301">
            <v>3039.46</v>
          </cell>
        </row>
        <row r="302">
          <cell r="A302">
            <v>16298</v>
          </cell>
          <cell r="B302">
            <v>22</v>
          </cell>
          <cell r="C302">
            <v>589.65</v>
          </cell>
          <cell r="D302">
            <v>28</v>
          </cell>
          <cell r="E302">
            <v>729.2</v>
          </cell>
          <cell r="F302">
            <v>40</v>
          </cell>
          <cell r="G302">
            <v>996</v>
          </cell>
          <cell r="H302">
            <v>29</v>
          </cell>
          <cell r="I302">
            <v>722.1</v>
          </cell>
          <cell r="J302">
            <v>119</v>
          </cell>
          <cell r="K302">
            <v>3036.95</v>
          </cell>
        </row>
        <row r="303">
          <cell r="A303">
            <v>11649</v>
          </cell>
          <cell r="B303">
            <v>59</v>
          </cell>
          <cell r="C303">
            <v>696.2</v>
          </cell>
          <cell r="D303">
            <v>65</v>
          </cell>
          <cell r="E303">
            <v>767</v>
          </cell>
          <cell r="F303">
            <v>61</v>
          </cell>
          <cell r="G303">
            <v>719.8</v>
          </cell>
          <cell r="H303">
            <v>72</v>
          </cell>
          <cell r="I303">
            <v>847.72</v>
          </cell>
          <cell r="J303">
            <v>257</v>
          </cell>
          <cell r="K303">
            <v>3030.7200000000003</v>
          </cell>
        </row>
        <row r="304">
          <cell r="A304">
            <v>18338</v>
          </cell>
          <cell r="B304">
            <v>53</v>
          </cell>
          <cell r="C304">
            <v>1529.39</v>
          </cell>
          <cell r="D304">
            <v>52</v>
          </cell>
          <cell r="E304">
            <v>1500.49</v>
          </cell>
          <cell r="J304">
            <v>105</v>
          </cell>
          <cell r="K304">
            <v>3029.88</v>
          </cell>
        </row>
        <row r="305">
          <cell r="A305">
            <v>2011553</v>
          </cell>
          <cell r="B305">
            <v>49.69</v>
          </cell>
          <cell r="C305">
            <v>884.63</v>
          </cell>
          <cell r="D305">
            <v>40.17</v>
          </cell>
          <cell r="E305">
            <v>709.29</v>
          </cell>
          <cell r="F305">
            <v>53.07</v>
          </cell>
          <cell r="G305">
            <v>773.83</v>
          </cell>
          <cell r="H305">
            <v>44.52</v>
          </cell>
          <cell r="I305">
            <v>657.06</v>
          </cell>
          <cell r="J305">
            <v>187.45000000000002</v>
          </cell>
          <cell r="K305">
            <v>3024.81</v>
          </cell>
        </row>
        <row r="306">
          <cell r="A306">
            <v>18259</v>
          </cell>
          <cell r="B306">
            <v>197</v>
          </cell>
          <cell r="C306">
            <v>686.7</v>
          </cell>
          <cell r="D306">
            <v>172</v>
          </cell>
          <cell r="E306">
            <v>600.32000000000005</v>
          </cell>
          <cell r="F306">
            <v>244</v>
          </cell>
          <cell r="G306">
            <v>970.08</v>
          </cell>
          <cell r="H306">
            <v>169</v>
          </cell>
          <cell r="I306">
            <v>755.1</v>
          </cell>
          <cell r="J306">
            <v>782</v>
          </cell>
          <cell r="K306">
            <v>3012.2</v>
          </cell>
        </row>
        <row r="307">
          <cell r="A307">
            <v>11175</v>
          </cell>
          <cell r="B307">
            <v>105</v>
          </cell>
          <cell r="C307">
            <v>932.37</v>
          </cell>
          <cell r="D307">
            <v>89</v>
          </cell>
          <cell r="E307">
            <v>789.97</v>
          </cell>
          <cell r="F307">
            <v>62</v>
          </cell>
          <cell r="G307">
            <v>551.79999999999995</v>
          </cell>
          <cell r="H307">
            <v>81</v>
          </cell>
          <cell r="I307">
            <v>719.48</v>
          </cell>
          <cell r="J307">
            <v>337</v>
          </cell>
          <cell r="K307">
            <v>2993.6200000000003</v>
          </cell>
        </row>
        <row r="308">
          <cell r="A308">
            <v>23196</v>
          </cell>
          <cell r="B308">
            <v>33</v>
          </cell>
          <cell r="C308">
            <v>628.98</v>
          </cell>
          <cell r="D308">
            <v>40</v>
          </cell>
          <cell r="E308">
            <v>774.9</v>
          </cell>
          <cell r="F308">
            <v>37</v>
          </cell>
          <cell r="G308">
            <v>721.5</v>
          </cell>
          <cell r="H308">
            <v>44</v>
          </cell>
          <cell r="I308">
            <v>858</v>
          </cell>
          <cell r="J308">
            <v>154</v>
          </cell>
          <cell r="K308">
            <v>2983.38</v>
          </cell>
        </row>
        <row r="309">
          <cell r="A309">
            <v>16906</v>
          </cell>
          <cell r="B309">
            <v>55</v>
          </cell>
          <cell r="C309">
            <v>505.26</v>
          </cell>
          <cell r="D309">
            <v>128</v>
          </cell>
          <cell r="E309">
            <v>1177.5999999999999</v>
          </cell>
          <cell r="F309">
            <v>63</v>
          </cell>
          <cell r="G309">
            <v>578.86</v>
          </cell>
          <cell r="H309">
            <v>78</v>
          </cell>
          <cell r="I309">
            <v>717.6</v>
          </cell>
          <cell r="J309">
            <v>324</v>
          </cell>
          <cell r="K309">
            <v>2979.3199999999997</v>
          </cell>
        </row>
        <row r="310">
          <cell r="A310">
            <v>29494</v>
          </cell>
          <cell r="B310">
            <v>99</v>
          </cell>
          <cell r="C310">
            <v>840.82</v>
          </cell>
          <cell r="D310">
            <v>115</v>
          </cell>
          <cell r="E310">
            <v>942.54</v>
          </cell>
          <cell r="F310">
            <v>8</v>
          </cell>
          <cell r="G310">
            <v>62.4</v>
          </cell>
          <cell r="H310">
            <v>145</v>
          </cell>
          <cell r="I310">
            <v>1131</v>
          </cell>
          <cell r="J310">
            <v>367</v>
          </cell>
          <cell r="K310">
            <v>2976.76</v>
          </cell>
        </row>
        <row r="311">
          <cell r="A311">
            <v>23326</v>
          </cell>
          <cell r="B311">
            <v>24</v>
          </cell>
          <cell r="C311">
            <v>1095.54</v>
          </cell>
          <cell r="D311">
            <v>11</v>
          </cell>
          <cell r="E311">
            <v>503.8</v>
          </cell>
          <cell r="F311">
            <v>16</v>
          </cell>
          <cell r="G311">
            <v>732.8</v>
          </cell>
          <cell r="H311">
            <v>14</v>
          </cell>
          <cell r="I311">
            <v>641.20000000000005</v>
          </cell>
          <cell r="J311">
            <v>65</v>
          </cell>
          <cell r="K311">
            <v>2973.34</v>
          </cell>
        </row>
        <row r="312">
          <cell r="A312">
            <v>11284</v>
          </cell>
          <cell r="B312">
            <v>84</v>
          </cell>
          <cell r="C312">
            <v>746.18</v>
          </cell>
          <cell r="D312">
            <v>85</v>
          </cell>
          <cell r="E312">
            <v>756.5</v>
          </cell>
          <cell r="F312">
            <v>99</v>
          </cell>
          <cell r="G312">
            <v>880.39</v>
          </cell>
          <cell r="H312">
            <v>65</v>
          </cell>
          <cell r="I312">
            <v>578.5</v>
          </cell>
          <cell r="J312">
            <v>333</v>
          </cell>
          <cell r="K312">
            <v>2961.5699999999997</v>
          </cell>
        </row>
        <row r="313">
          <cell r="A313">
            <v>17617</v>
          </cell>
          <cell r="B313">
            <v>70</v>
          </cell>
          <cell r="C313">
            <v>820.97</v>
          </cell>
          <cell r="D313">
            <v>71</v>
          </cell>
          <cell r="E313">
            <v>976.5</v>
          </cell>
          <cell r="F313">
            <v>51</v>
          </cell>
          <cell r="G313">
            <v>707.19</v>
          </cell>
          <cell r="H313">
            <v>33</v>
          </cell>
          <cell r="I313">
            <v>455.37</v>
          </cell>
          <cell r="J313">
            <v>225</v>
          </cell>
          <cell r="K313">
            <v>2960.0299999999997</v>
          </cell>
        </row>
        <row r="314">
          <cell r="A314">
            <v>28791</v>
          </cell>
          <cell r="B314">
            <v>120</v>
          </cell>
          <cell r="C314">
            <v>1063.74</v>
          </cell>
          <cell r="D314">
            <v>85</v>
          </cell>
          <cell r="E314">
            <v>752.95</v>
          </cell>
          <cell r="F314">
            <v>73</v>
          </cell>
          <cell r="G314">
            <v>646.15</v>
          </cell>
          <cell r="H314">
            <v>56</v>
          </cell>
          <cell r="I314">
            <v>496.27</v>
          </cell>
          <cell r="J314">
            <v>334</v>
          </cell>
          <cell r="K314">
            <v>2959.11</v>
          </cell>
        </row>
        <row r="315">
          <cell r="A315">
            <v>16716</v>
          </cell>
          <cell r="B315">
            <v>72</v>
          </cell>
          <cell r="C315">
            <v>806.4</v>
          </cell>
          <cell r="D315">
            <v>40</v>
          </cell>
          <cell r="E315">
            <v>500.8</v>
          </cell>
          <cell r="F315">
            <v>45</v>
          </cell>
          <cell r="G315">
            <v>652.5</v>
          </cell>
          <cell r="H315">
            <v>69</v>
          </cell>
          <cell r="I315">
            <v>999.34</v>
          </cell>
          <cell r="J315">
            <v>226</v>
          </cell>
          <cell r="K315">
            <v>2959.04</v>
          </cell>
        </row>
        <row r="316">
          <cell r="A316">
            <v>2017108</v>
          </cell>
          <cell r="B316">
            <v>21.57</v>
          </cell>
          <cell r="C316">
            <v>1248.2</v>
          </cell>
          <cell r="D316">
            <v>2.29</v>
          </cell>
          <cell r="E316">
            <v>132.19</v>
          </cell>
          <cell r="F316">
            <v>12.28</v>
          </cell>
          <cell r="G316">
            <v>633.76</v>
          </cell>
          <cell r="H316">
            <v>17.8</v>
          </cell>
          <cell r="I316">
            <v>938.66</v>
          </cell>
          <cell r="J316">
            <v>53.94</v>
          </cell>
          <cell r="K316">
            <v>2952.81</v>
          </cell>
        </row>
        <row r="317">
          <cell r="A317">
            <v>31659</v>
          </cell>
          <cell r="B317">
            <v>95</v>
          </cell>
          <cell r="C317">
            <v>586.5</v>
          </cell>
          <cell r="D317">
            <v>181</v>
          </cell>
          <cell r="E317">
            <v>1119.7</v>
          </cell>
          <cell r="F317">
            <v>152</v>
          </cell>
          <cell r="G317">
            <v>941.4</v>
          </cell>
          <cell r="H317">
            <v>49</v>
          </cell>
          <cell r="I317">
            <v>303.3</v>
          </cell>
          <cell r="J317">
            <v>477</v>
          </cell>
          <cell r="K317">
            <v>2950.9</v>
          </cell>
        </row>
        <row r="318">
          <cell r="A318">
            <v>17802</v>
          </cell>
          <cell r="B318">
            <v>83</v>
          </cell>
          <cell r="C318">
            <v>662.72</v>
          </cell>
          <cell r="D318">
            <v>80</v>
          </cell>
          <cell r="E318">
            <v>668.93</v>
          </cell>
          <cell r="F318">
            <v>117</v>
          </cell>
          <cell r="G318">
            <v>984.4</v>
          </cell>
          <cell r="H318">
            <v>74.650000000000006</v>
          </cell>
          <cell r="I318">
            <v>634.48</v>
          </cell>
          <cell r="J318">
            <v>354.65</v>
          </cell>
          <cell r="K318">
            <v>2950.53</v>
          </cell>
        </row>
        <row r="319">
          <cell r="A319">
            <v>27589</v>
          </cell>
          <cell r="B319">
            <v>54</v>
          </cell>
          <cell r="C319">
            <v>1153.8900000000001</v>
          </cell>
          <cell r="D319">
            <v>1</v>
          </cell>
          <cell r="E319">
            <v>21.4</v>
          </cell>
          <cell r="F319">
            <v>45</v>
          </cell>
          <cell r="G319">
            <v>983.75</v>
          </cell>
          <cell r="H319">
            <v>36</v>
          </cell>
          <cell r="I319">
            <v>786.65</v>
          </cell>
          <cell r="J319">
            <v>136</v>
          </cell>
          <cell r="K319">
            <v>2945.69</v>
          </cell>
        </row>
        <row r="320">
          <cell r="A320">
            <v>2011583</v>
          </cell>
          <cell r="B320">
            <v>48.47</v>
          </cell>
          <cell r="C320">
            <v>769.74</v>
          </cell>
          <cell r="D320">
            <v>46.38</v>
          </cell>
          <cell r="E320">
            <v>741.08</v>
          </cell>
          <cell r="F320">
            <v>60.28</v>
          </cell>
          <cell r="G320">
            <v>952.36</v>
          </cell>
          <cell r="H320">
            <v>29.95</v>
          </cell>
          <cell r="I320">
            <v>479.18</v>
          </cell>
          <cell r="J320">
            <v>185.07999999999998</v>
          </cell>
          <cell r="K320">
            <v>2942.36</v>
          </cell>
        </row>
        <row r="321">
          <cell r="A321">
            <v>16901</v>
          </cell>
          <cell r="B321">
            <v>30</v>
          </cell>
          <cell r="C321">
            <v>732.09</v>
          </cell>
          <cell r="D321">
            <v>35</v>
          </cell>
          <cell r="E321">
            <v>859.03</v>
          </cell>
          <cell r="F321">
            <v>35</v>
          </cell>
          <cell r="G321">
            <v>859.03</v>
          </cell>
          <cell r="H321">
            <v>20</v>
          </cell>
          <cell r="I321">
            <v>492</v>
          </cell>
          <cell r="J321">
            <v>120</v>
          </cell>
          <cell r="K321">
            <v>2942.1499999999996</v>
          </cell>
        </row>
        <row r="322">
          <cell r="A322">
            <v>12102</v>
          </cell>
          <cell r="B322">
            <v>37</v>
          </cell>
          <cell r="C322">
            <v>649.79</v>
          </cell>
          <cell r="D322">
            <v>44</v>
          </cell>
          <cell r="E322">
            <v>772.99</v>
          </cell>
          <cell r="F322">
            <v>55</v>
          </cell>
          <cell r="G322">
            <v>966.59</v>
          </cell>
          <cell r="H322">
            <v>31</v>
          </cell>
          <cell r="I322">
            <v>544.19000000000005</v>
          </cell>
          <cell r="J322">
            <v>167</v>
          </cell>
          <cell r="K322">
            <v>2933.56</v>
          </cell>
        </row>
        <row r="323">
          <cell r="A323">
            <v>12094</v>
          </cell>
          <cell r="B323">
            <v>59</v>
          </cell>
          <cell r="C323">
            <v>820.1</v>
          </cell>
          <cell r="D323">
            <v>49</v>
          </cell>
          <cell r="E323">
            <v>679.99</v>
          </cell>
          <cell r="F323">
            <v>51</v>
          </cell>
          <cell r="G323">
            <v>707.79</v>
          </cell>
          <cell r="H323">
            <v>50</v>
          </cell>
          <cell r="I323">
            <v>719.69</v>
          </cell>
          <cell r="J323">
            <v>209</v>
          </cell>
          <cell r="K323">
            <v>2927.57</v>
          </cell>
        </row>
        <row r="324">
          <cell r="A324">
            <v>2029353</v>
          </cell>
          <cell r="B324">
            <v>8.44</v>
          </cell>
          <cell r="C324">
            <v>665.45</v>
          </cell>
          <cell r="D324">
            <v>10.3</v>
          </cell>
          <cell r="E324">
            <v>812.99</v>
          </cell>
          <cell r="F324">
            <v>5.51</v>
          </cell>
          <cell r="G324">
            <v>435.03</v>
          </cell>
          <cell r="H324">
            <v>13.05</v>
          </cell>
          <cell r="I324">
            <v>1009.25</v>
          </cell>
          <cell r="J324">
            <v>37.299999999999997</v>
          </cell>
          <cell r="K324">
            <v>2922.7200000000003</v>
          </cell>
        </row>
        <row r="325">
          <cell r="A325">
            <v>2023459</v>
          </cell>
          <cell r="B325">
            <v>631.66999999999996</v>
          </cell>
          <cell r="C325">
            <v>2832.69</v>
          </cell>
          <cell r="D325">
            <v>14.25</v>
          </cell>
          <cell r="E325">
            <v>64.12</v>
          </cell>
          <cell r="F325">
            <v>1.83</v>
          </cell>
          <cell r="G325">
            <v>8.24</v>
          </cell>
          <cell r="J325">
            <v>647.75</v>
          </cell>
          <cell r="K325">
            <v>2905.0499999999997</v>
          </cell>
        </row>
        <row r="326">
          <cell r="A326">
            <v>17083</v>
          </cell>
          <cell r="B326">
            <v>109</v>
          </cell>
          <cell r="C326">
            <v>978.12</v>
          </cell>
          <cell r="D326">
            <v>53</v>
          </cell>
          <cell r="E326">
            <v>475.56</v>
          </cell>
          <cell r="F326">
            <v>85</v>
          </cell>
          <cell r="G326">
            <v>765</v>
          </cell>
          <cell r="H326">
            <v>76</v>
          </cell>
          <cell r="I326">
            <v>683.28</v>
          </cell>
          <cell r="J326">
            <v>323</v>
          </cell>
          <cell r="K326">
            <v>2901.96</v>
          </cell>
        </row>
        <row r="327">
          <cell r="A327">
            <v>11819</v>
          </cell>
          <cell r="B327">
            <v>110</v>
          </cell>
          <cell r="C327">
            <v>839.96</v>
          </cell>
          <cell r="D327">
            <v>89</v>
          </cell>
          <cell r="E327">
            <v>701</v>
          </cell>
          <cell r="F327">
            <v>88</v>
          </cell>
          <cell r="G327">
            <v>693.94</v>
          </cell>
          <cell r="H327">
            <v>84</v>
          </cell>
          <cell r="I327">
            <v>662.34</v>
          </cell>
          <cell r="J327">
            <v>371</v>
          </cell>
          <cell r="K327">
            <v>2897.2400000000002</v>
          </cell>
        </row>
        <row r="328">
          <cell r="A328">
            <v>16855</v>
          </cell>
          <cell r="B328">
            <v>350</v>
          </cell>
          <cell r="C328">
            <v>837.91</v>
          </cell>
          <cell r="D328">
            <v>277</v>
          </cell>
          <cell r="E328">
            <v>664.04</v>
          </cell>
          <cell r="F328">
            <v>290</v>
          </cell>
          <cell r="G328">
            <v>695.24</v>
          </cell>
          <cell r="H328">
            <v>290</v>
          </cell>
          <cell r="I328">
            <v>694.67</v>
          </cell>
          <cell r="J328">
            <v>1207</v>
          </cell>
          <cell r="K328">
            <v>2891.8599999999997</v>
          </cell>
        </row>
        <row r="329">
          <cell r="A329">
            <v>16571</v>
          </cell>
          <cell r="B329">
            <v>98</v>
          </cell>
          <cell r="C329">
            <v>1261.1099999999999</v>
          </cell>
          <cell r="F329">
            <v>19</v>
          </cell>
          <cell r="G329">
            <v>260.07</v>
          </cell>
          <cell r="H329">
            <v>81</v>
          </cell>
          <cell r="I329">
            <v>1367.55</v>
          </cell>
          <cell r="J329">
            <v>198</v>
          </cell>
          <cell r="K329">
            <v>2888.7299999999996</v>
          </cell>
        </row>
        <row r="330">
          <cell r="A330">
            <v>31431</v>
          </cell>
          <cell r="B330">
            <v>258</v>
          </cell>
          <cell r="C330">
            <v>1004.96</v>
          </cell>
          <cell r="D330">
            <v>100</v>
          </cell>
          <cell r="E330">
            <v>352.82</v>
          </cell>
          <cell r="F330">
            <v>195</v>
          </cell>
          <cell r="G330">
            <v>680.82</v>
          </cell>
          <cell r="H330">
            <v>242</v>
          </cell>
          <cell r="I330">
            <v>846.72</v>
          </cell>
          <cell r="J330">
            <v>795</v>
          </cell>
          <cell r="K330">
            <v>2885.3199999999997</v>
          </cell>
        </row>
        <row r="331">
          <cell r="A331">
            <v>12021</v>
          </cell>
          <cell r="B331">
            <v>122</v>
          </cell>
          <cell r="C331">
            <v>706.22</v>
          </cell>
          <cell r="D331">
            <v>118</v>
          </cell>
          <cell r="E331">
            <v>683.02</v>
          </cell>
          <cell r="F331">
            <v>116</v>
          </cell>
          <cell r="G331">
            <v>671.88</v>
          </cell>
          <cell r="H331">
            <v>140</v>
          </cell>
          <cell r="I331">
            <v>808.78</v>
          </cell>
          <cell r="J331">
            <v>496</v>
          </cell>
          <cell r="K331">
            <v>2869.8999999999996</v>
          </cell>
        </row>
        <row r="332">
          <cell r="A332">
            <v>11439</v>
          </cell>
          <cell r="B332">
            <v>36</v>
          </cell>
          <cell r="C332">
            <v>890.43</v>
          </cell>
          <cell r="D332">
            <v>19</v>
          </cell>
          <cell r="E332">
            <v>473.1</v>
          </cell>
          <cell r="F332">
            <v>15</v>
          </cell>
          <cell r="G332">
            <v>381.9</v>
          </cell>
          <cell r="H332">
            <v>44</v>
          </cell>
          <cell r="I332">
            <v>1122</v>
          </cell>
          <cell r="J332">
            <v>114</v>
          </cell>
          <cell r="K332">
            <v>2867.43</v>
          </cell>
        </row>
        <row r="333">
          <cell r="A333">
            <v>16317</v>
          </cell>
          <cell r="B333">
            <v>64</v>
          </cell>
          <cell r="C333">
            <v>702.1</v>
          </cell>
          <cell r="D333">
            <v>65</v>
          </cell>
          <cell r="E333">
            <v>727.1</v>
          </cell>
          <cell r="F333">
            <v>61</v>
          </cell>
          <cell r="G333">
            <v>681.4</v>
          </cell>
          <cell r="H333">
            <v>67</v>
          </cell>
          <cell r="I333">
            <v>750.4</v>
          </cell>
          <cell r="J333">
            <v>257</v>
          </cell>
          <cell r="K333">
            <v>2861</v>
          </cell>
        </row>
        <row r="334">
          <cell r="A334">
            <v>11319</v>
          </cell>
          <cell r="B334">
            <v>40</v>
          </cell>
          <cell r="C334">
            <v>523.76</v>
          </cell>
          <cell r="D334">
            <v>75</v>
          </cell>
          <cell r="E334">
            <v>959.26</v>
          </cell>
          <cell r="F334">
            <v>49</v>
          </cell>
          <cell r="G334">
            <v>646.79999999999995</v>
          </cell>
          <cell r="H334">
            <v>55</v>
          </cell>
          <cell r="I334">
            <v>726</v>
          </cell>
          <cell r="J334">
            <v>219</v>
          </cell>
          <cell r="K334">
            <v>2855.8199999999997</v>
          </cell>
        </row>
        <row r="335">
          <cell r="A335">
            <v>12880</v>
          </cell>
          <cell r="B335">
            <v>63</v>
          </cell>
          <cell r="C335">
            <v>775.5</v>
          </cell>
          <cell r="D335">
            <v>41</v>
          </cell>
          <cell r="E335">
            <v>504.5</v>
          </cell>
          <cell r="F335">
            <v>77</v>
          </cell>
          <cell r="G335">
            <v>960.5</v>
          </cell>
          <cell r="H335">
            <v>49</v>
          </cell>
          <cell r="I335">
            <v>603.5</v>
          </cell>
          <cell r="J335">
            <v>230</v>
          </cell>
          <cell r="K335">
            <v>2844</v>
          </cell>
        </row>
        <row r="336">
          <cell r="A336">
            <v>22281</v>
          </cell>
          <cell r="D336">
            <v>34</v>
          </cell>
          <cell r="E336">
            <v>795.6</v>
          </cell>
          <cell r="F336">
            <v>42</v>
          </cell>
          <cell r="G336">
            <v>973.45</v>
          </cell>
          <cell r="H336">
            <v>46</v>
          </cell>
          <cell r="I336">
            <v>1074.53</v>
          </cell>
          <cell r="J336">
            <v>122</v>
          </cell>
          <cell r="K336">
            <v>2843.58</v>
          </cell>
        </row>
        <row r="337">
          <cell r="A337">
            <v>22194</v>
          </cell>
          <cell r="B337">
            <v>33</v>
          </cell>
          <cell r="C337">
            <v>872.38</v>
          </cell>
          <cell r="D337">
            <v>25</v>
          </cell>
          <cell r="E337">
            <v>651.94000000000005</v>
          </cell>
          <cell r="F337">
            <v>21</v>
          </cell>
          <cell r="G337">
            <v>558.45000000000005</v>
          </cell>
          <cell r="H337">
            <v>28</v>
          </cell>
          <cell r="I337">
            <v>748.9</v>
          </cell>
          <cell r="J337">
            <v>107</v>
          </cell>
          <cell r="K337">
            <v>2831.6700000000005</v>
          </cell>
        </row>
        <row r="338">
          <cell r="A338">
            <v>10600</v>
          </cell>
          <cell r="B338">
            <v>30</v>
          </cell>
          <cell r="C338">
            <v>702.33</v>
          </cell>
          <cell r="D338">
            <v>24</v>
          </cell>
          <cell r="E338">
            <v>566.4</v>
          </cell>
          <cell r="F338">
            <v>28</v>
          </cell>
          <cell r="G338">
            <v>658.91</v>
          </cell>
          <cell r="H338">
            <v>39</v>
          </cell>
          <cell r="I338">
            <v>903.39</v>
          </cell>
          <cell r="J338">
            <v>121</v>
          </cell>
          <cell r="K338">
            <v>2831.0299999999997</v>
          </cell>
        </row>
        <row r="339">
          <cell r="A339">
            <v>11755</v>
          </cell>
          <cell r="B339">
            <v>60</v>
          </cell>
          <cell r="C339">
            <v>756</v>
          </cell>
          <cell r="F339">
            <v>6</v>
          </cell>
          <cell r="G339">
            <v>84</v>
          </cell>
          <cell r="H339">
            <v>143</v>
          </cell>
          <cell r="I339">
            <v>1990.98</v>
          </cell>
          <cell r="J339">
            <v>209</v>
          </cell>
          <cell r="K339">
            <v>2830.98</v>
          </cell>
        </row>
        <row r="340">
          <cell r="A340">
            <v>2011316</v>
          </cell>
          <cell r="B340">
            <v>6.75</v>
          </cell>
          <cell r="C340">
            <v>429.44</v>
          </cell>
          <cell r="D340">
            <v>9.17</v>
          </cell>
          <cell r="E340">
            <v>550.02</v>
          </cell>
          <cell r="F340">
            <v>6.06</v>
          </cell>
          <cell r="G340">
            <v>386.76</v>
          </cell>
          <cell r="H340">
            <v>23.19</v>
          </cell>
          <cell r="I340">
            <v>1463.9</v>
          </cell>
          <cell r="J340">
            <v>45.17</v>
          </cell>
          <cell r="K340">
            <v>2830.12</v>
          </cell>
        </row>
        <row r="341">
          <cell r="A341">
            <v>10676</v>
          </cell>
          <cell r="B341">
            <v>89</v>
          </cell>
          <cell r="C341">
            <v>667.5</v>
          </cell>
          <cell r="D341">
            <v>82</v>
          </cell>
          <cell r="E341">
            <v>611.4</v>
          </cell>
          <cell r="F341">
            <v>98</v>
          </cell>
          <cell r="G341">
            <v>711</v>
          </cell>
          <cell r="H341">
            <v>113</v>
          </cell>
          <cell r="I341">
            <v>830.7</v>
          </cell>
          <cell r="J341">
            <v>382</v>
          </cell>
          <cell r="K341">
            <v>2820.6000000000004</v>
          </cell>
        </row>
        <row r="342">
          <cell r="A342">
            <v>16321</v>
          </cell>
          <cell r="B342">
            <v>11</v>
          </cell>
          <cell r="C342">
            <v>628.99</v>
          </cell>
          <cell r="D342">
            <v>11</v>
          </cell>
          <cell r="E342">
            <v>628.99</v>
          </cell>
          <cell r="F342">
            <v>14</v>
          </cell>
          <cell r="G342">
            <v>797.18</v>
          </cell>
          <cell r="H342">
            <v>13</v>
          </cell>
          <cell r="I342">
            <v>762.28</v>
          </cell>
          <cell r="J342">
            <v>49</v>
          </cell>
          <cell r="K342">
            <v>2817.4399999999996</v>
          </cell>
        </row>
        <row r="343">
          <cell r="A343">
            <v>11303</v>
          </cell>
          <cell r="B343">
            <v>13</v>
          </cell>
          <cell r="C343">
            <v>173.34</v>
          </cell>
          <cell r="D343">
            <v>77</v>
          </cell>
          <cell r="E343">
            <v>1001.7</v>
          </cell>
          <cell r="F343">
            <v>110</v>
          </cell>
          <cell r="G343">
            <v>1411.56</v>
          </cell>
          <cell r="H343">
            <v>17</v>
          </cell>
          <cell r="I343">
            <v>222.88</v>
          </cell>
          <cell r="J343">
            <v>217</v>
          </cell>
          <cell r="K343">
            <v>2809.48</v>
          </cell>
        </row>
        <row r="344">
          <cell r="A344">
            <v>2011581</v>
          </cell>
          <cell r="B344">
            <v>23.41</v>
          </cell>
          <cell r="C344">
            <v>667.52</v>
          </cell>
          <cell r="D344">
            <v>21.46</v>
          </cell>
          <cell r="E344">
            <v>614.73</v>
          </cell>
          <cell r="F344">
            <v>25.6</v>
          </cell>
          <cell r="G344">
            <v>659.79</v>
          </cell>
          <cell r="H344">
            <v>31.01</v>
          </cell>
          <cell r="I344">
            <v>866.12</v>
          </cell>
          <cell r="J344">
            <v>101.48</v>
          </cell>
          <cell r="K344">
            <v>2808.16</v>
          </cell>
        </row>
        <row r="345">
          <cell r="A345">
            <v>22706</v>
          </cell>
          <cell r="B345">
            <v>51</v>
          </cell>
          <cell r="C345">
            <v>808.36</v>
          </cell>
          <cell r="F345">
            <v>44</v>
          </cell>
          <cell r="G345">
            <v>699.6</v>
          </cell>
          <cell r="H345">
            <v>81</v>
          </cell>
          <cell r="I345">
            <v>1300</v>
          </cell>
          <cell r="J345">
            <v>176</v>
          </cell>
          <cell r="K345">
            <v>2807.96</v>
          </cell>
        </row>
        <row r="346">
          <cell r="A346">
            <v>16798</v>
          </cell>
          <cell r="B346">
            <v>52</v>
          </cell>
          <cell r="C346">
            <v>571.12</v>
          </cell>
          <cell r="D346">
            <v>55</v>
          </cell>
          <cell r="E346">
            <v>604.12</v>
          </cell>
          <cell r="F346">
            <v>68</v>
          </cell>
          <cell r="G346">
            <v>719.68</v>
          </cell>
          <cell r="H346">
            <v>85</v>
          </cell>
          <cell r="I346">
            <v>907.1</v>
          </cell>
          <cell r="J346">
            <v>260</v>
          </cell>
          <cell r="K346">
            <v>2802.02</v>
          </cell>
        </row>
        <row r="347">
          <cell r="A347">
            <v>29082</v>
          </cell>
          <cell r="B347">
            <v>29</v>
          </cell>
          <cell r="C347">
            <v>838.1</v>
          </cell>
          <cell r="D347">
            <v>30</v>
          </cell>
          <cell r="E347">
            <v>867</v>
          </cell>
          <cell r="F347">
            <v>24</v>
          </cell>
          <cell r="G347">
            <v>693.6</v>
          </cell>
          <cell r="H347">
            <v>13</v>
          </cell>
          <cell r="I347">
            <v>375.7</v>
          </cell>
          <cell r="J347">
            <v>96</v>
          </cell>
          <cell r="K347">
            <v>2774.3999999999996</v>
          </cell>
        </row>
        <row r="348">
          <cell r="A348">
            <v>27524</v>
          </cell>
          <cell r="B348">
            <v>160</v>
          </cell>
          <cell r="C348">
            <v>655.01</v>
          </cell>
          <cell r="D348">
            <v>165</v>
          </cell>
          <cell r="E348">
            <v>673.86</v>
          </cell>
          <cell r="F348">
            <v>189</v>
          </cell>
          <cell r="G348">
            <v>789.67</v>
          </cell>
          <cell r="H348">
            <v>147</v>
          </cell>
          <cell r="I348">
            <v>655.83</v>
          </cell>
          <cell r="J348">
            <v>661</v>
          </cell>
          <cell r="K348">
            <v>2774.37</v>
          </cell>
        </row>
        <row r="349">
          <cell r="A349">
            <v>27198</v>
          </cell>
          <cell r="B349">
            <v>144</v>
          </cell>
          <cell r="C349">
            <v>703.26</v>
          </cell>
          <cell r="D349">
            <v>156</v>
          </cell>
          <cell r="E349">
            <v>779</v>
          </cell>
          <cell r="F349">
            <v>140</v>
          </cell>
          <cell r="G349">
            <v>707.18</v>
          </cell>
          <cell r="H349">
            <v>112</v>
          </cell>
          <cell r="I349">
            <v>581.98</v>
          </cell>
          <cell r="J349">
            <v>552</v>
          </cell>
          <cell r="K349">
            <v>2771.42</v>
          </cell>
        </row>
        <row r="350">
          <cell r="A350">
            <v>2027611</v>
          </cell>
          <cell r="B350">
            <v>78.88</v>
          </cell>
          <cell r="C350">
            <v>707.77</v>
          </cell>
          <cell r="D350">
            <v>77.459999999999994</v>
          </cell>
          <cell r="E350">
            <v>694.02</v>
          </cell>
          <cell r="F350">
            <v>79.34</v>
          </cell>
          <cell r="G350">
            <v>712.44</v>
          </cell>
          <cell r="H350">
            <v>71.63</v>
          </cell>
          <cell r="I350">
            <v>642.74</v>
          </cell>
          <cell r="J350">
            <v>307.30999999999995</v>
          </cell>
          <cell r="K350">
            <v>2756.9700000000003</v>
          </cell>
        </row>
        <row r="351">
          <cell r="A351">
            <v>2028199</v>
          </cell>
          <cell r="B351">
            <v>27.05</v>
          </cell>
          <cell r="C351">
            <v>513.62</v>
          </cell>
          <cell r="D351">
            <v>39.58</v>
          </cell>
          <cell r="E351">
            <v>751.83</v>
          </cell>
          <cell r="F351">
            <v>42.89</v>
          </cell>
          <cell r="G351">
            <v>814.71</v>
          </cell>
          <cell r="H351">
            <v>34.79</v>
          </cell>
          <cell r="I351">
            <v>660.75</v>
          </cell>
          <cell r="J351">
            <v>144.31</v>
          </cell>
          <cell r="K351">
            <v>2740.91</v>
          </cell>
        </row>
        <row r="352">
          <cell r="A352">
            <v>16319</v>
          </cell>
          <cell r="B352">
            <v>50</v>
          </cell>
          <cell r="C352">
            <v>873.36</v>
          </cell>
          <cell r="D352">
            <v>17</v>
          </cell>
          <cell r="E352">
            <v>348.5</v>
          </cell>
          <cell r="F352">
            <v>40</v>
          </cell>
          <cell r="G352">
            <v>820</v>
          </cell>
          <cell r="H352">
            <v>34</v>
          </cell>
          <cell r="I352">
            <v>697</v>
          </cell>
          <cell r="J352">
            <v>141</v>
          </cell>
          <cell r="K352">
            <v>2738.86</v>
          </cell>
        </row>
        <row r="353">
          <cell r="A353">
            <v>11650</v>
          </cell>
          <cell r="B353">
            <v>64</v>
          </cell>
          <cell r="C353">
            <v>562.79</v>
          </cell>
          <cell r="D353">
            <v>74</v>
          </cell>
          <cell r="E353">
            <v>649.37</v>
          </cell>
          <cell r="F353">
            <v>74</v>
          </cell>
          <cell r="G353">
            <v>658.6</v>
          </cell>
          <cell r="H353">
            <v>97</v>
          </cell>
          <cell r="I353">
            <v>861.88</v>
          </cell>
          <cell r="J353">
            <v>309</v>
          </cell>
          <cell r="K353">
            <v>2732.64</v>
          </cell>
        </row>
        <row r="354">
          <cell r="A354">
            <v>29026</v>
          </cell>
          <cell r="B354">
            <v>358</v>
          </cell>
          <cell r="C354">
            <v>571.24</v>
          </cell>
          <cell r="D354">
            <v>425</v>
          </cell>
          <cell r="E354">
            <v>669.99</v>
          </cell>
          <cell r="F354">
            <v>464</v>
          </cell>
          <cell r="G354">
            <v>725.24</v>
          </cell>
          <cell r="H354">
            <v>484</v>
          </cell>
          <cell r="I354">
            <v>752.82</v>
          </cell>
          <cell r="J354">
            <v>1731</v>
          </cell>
          <cell r="K354">
            <v>2719.29</v>
          </cell>
        </row>
        <row r="355">
          <cell r="A355">
            <v>30514</v>
          </cell>
          <cell r="B355">
            <v>109</v>
          </cell>
          <cell r="C355">
            <v>761.32</v>
          </cell>
          <cell r="D355">
            <v>100</v>
          </cell>
          <cell r="E355">
            <v>698.32</v>
          </cell>
          <cell r="F355">
            <v>93</v>
          </cell>
          <cell r="G355">
            <v>647.64</v>
          </cell>
          <cell r="H355">
            <v>87</v>
          </cell>
          <cell r="I355">
            <v>607.32000000000005</v>
          </cell>
          <cell r="J355">
            <v>389</v>
          </cell>
          <cell r="K355">
            <v>2714.6000000000004</v>
          </cell>
        </row>
        <row r="356">
          <cell r="A356">
            <v>2012086</v>
          </cell>
          <cell r="B356">
            <v>20.57</v>
          </cell>
          <cell r="C356">
            <v>698.62</v>
          </cell>
          <cell r="D356">
            <v>11.36</v>
          </cell>
          <cell r="E356">
            <v>386.37</v>
          </cell>
          <cell r="F356">
            <v>21.37</v>
          </cell>
          <cell r="G356">
            <v>725.44</v>
          </cell>
          <cell r="H356">
            <v>26.67</v>
          </cell>
          <cell r="I356">
            <v>903.1</v>
          </cell>
          <cell r="J356">
            <v>79.97</v>
          </cell>
          <cell r="K356">
            <v>2713.53</v>
          </cell>
        </row>
        <row r="357">
          <cell r="A357">
            <v>27145</v>
          </cell>
          <cell r="B357">
            <v>75</v>
          </cell>
          <cell r="C357">
            <v>889.65</v>
          </cell>
          <cell r="D357">
            <v>39</v>
          </cell>
          <cell r="E357">
            <v>463.15</v>
          </cell>
          <cell r="F357">
            <v>50</v>
          </cell>
          <cell r="G357">
            <v>595</v>
          </cell>
          <cell r="H357">
            <v>64</v>
          </cell>
          <cell r="I357">
            <v>761.6</v>
          </cell>
          <cell r="J357">
            <v>228</v>
          </cell>
          <cell r="K357">
            <v>2709.4</v>
          </cell>
        </row>
        <row r="358">
          <cell r="A358">
            <v>18115</v>
          </cell>
          <cell r="B358">
            <v>112</v>
          </cell>
          <cell r="C358">
            <v>994.67</v>
          </cell>
          <cell r="D358">
            <v>68</v>
          </cell>
          <cell r="E358">
            <v>602.36</v>
          </cell>
          <cell r="F358">
            <v>62</v>
          </cell>
          <cell r="G358">
            <v>549.66999999999996</v>
          </cell>
          <cell r="H358">
            <v>60</v>
          </cell>
          <cell r="I358">
            <v>560.41999999999996</v>
          </cell>
          <cell r="J358">
            <v>302</v>
          </cell>
          <cell r="K358">
            <v>2707.12</v>
          </cell>
        </row>
        <row r="359">
          <cell r="A359">
            <v>2011546</v>
          </cell>
          <cell r="B359">
            <v>64.89</v>
          </cell>
          <cell r="C359">
            <v>897.83</v>
          </cell>
          <cell r="D359">
            <v>46.53</v>
          </cell>
          <cell r="E359">
            <v>637.88</v>
          </cell>
          <cell r="F359">
            <v>40.770000000000003</v>
          </cell>
          <cell r="G359">
            <v>524.23</v>
          </cell>
          <cell r="H359">
            <v>49.74</v>
          </cell>
          <cell r="I359">
            <v>639.5</v>
          </cell>
          <cell r="J359">
            <v>201.93</v>
          </cell>
          <cell r="K359">
            <v>2699.44</v>
          </cell>
        </row>
        <row r="360">
          <cell r="A360">
            <v>27165</v>
          </cell>
          <cell r="B360">
            <v>119</v>
          </cell>
          <cell r="C360">
            <v>594.20000000000005</v>
          </cell>
          <cell r="D360">
            <v>129</v>
          </cell>
          <cell r="E360">
            <v>642.6</v>
          </cell>
          <cell r="F360">
            <v>140</v>
          </cell>
          <cell r="G360">
            <v>698.8</v>
          </cell>
          <cell r="H360">
            <v>152</v>
          </cell>
          <cell r="I360">
            <v>757.6</v>
          </cell>
          <cell r="J360">
            <v>540</v>
          </cell>
          <cell r="K360">
            <v>2693.2000000000003</v>
          </cell>
        </row>
        <row r="361">
          <cell r="A361">
            <v>22387</v>
          </cell>
          <cell r="B361">
            <v>297</v>
          </cell>
          <cell r="C361">
            <v>740.1</v>
          </cell>
          <cell r="D361">
            <v>246</v>
          </cell>
          <cell r="E361">
            <v>613.4</v>
          </cell>
          <cell r="F361">
            <v>293</v>
          </cell>
          <cell r="G361">
            <v>731.1</v>
          </cell>
          <cell r="H361">
            <v>238</v>
          </cell>
          <cell r="I361">
            <v>592.4</v>
          </cell>
          <cell r="J361">
            <v>1074</v>
          </cell>
          <cell r="K361">
            <v>2677</v>
          </cell>
        </row>
        <row r="362">
          <cell r="A362">
            <v>15143</v>
          </cell>
          <cell r="B362">
            <v>176</v>
          </cell>
          <cell r="C362">
            <v>966.24</v>
          </cell>
          <cell r="D362">
            <v>136</v>
          </cell>
          <cell r="E362">
            <v>705.74</v>
          </cell>
          <cell r="F362">
            <v>90</v>
          </cell>
          <cell r="G362">
            <v>491.92</v>
          </cell>
          <cell r="H362">
            <v>94</v>
          </cell>
          <cell r="I362">
            <v>510.4</v>
          </cell>
          <cell r="J362">
            <v>496</v>
          </cell>
          <cell r="K362">
            <v>2674.3</v>
          </cell>
        </row>
        <row r="363">
          <cell r="A363">
            <v>2027448</v>
          </cell>
          <cell r="B363">
            <v>1</v>
          </cell>
          <cell r="C363">
            <v>15</v>
          </cell>
          <cell r="D363">
            <v>46.72</v>
          </cell>
          <cell r="E363">
            <v>816.12</v>
          </cell>
          <cell r="F363">
            <v>61.49</v>
          </cell>
          <cell r="G363">
            <v>1100.6099999999999</v>
          </cell>
          <cell r="H363">
            <v>41.37</v>
          </cell>
          <cell r="I363">
            <v>738.88</v>
          </cell>
          <cell r="J363">
            <v>150.58000000000001</v>
          </cell>
          <cell r="K363">
            <v>2670.61</v>
          </cell>
        </row>
        <row r="364">
          <cell r="A364">
            <v>2018296</v>
          </cell>
          <cell r="B364">
            <v>66.69</v>
          </cell>
          <cell r="C364">
            <v>627.35</v>
          </cell>
          <cell r="D364">
            <v>80.94</v>
          </cell>
          <cell r="E364">
            <v>678.18</v>
          </cell>
          <cell r="F364">
            <v>93.12</v>
          </cell>
          <cell r="G364">
            <v>735.34</v>
          </cell>
          <cell r="H364">
            <v>80.540000000000006</v>
          </cell>
          <cell r="I364">
            <v>623.32000000000005</v>
          </cell>
          <cell r="J364">
            <v>321.29000000000002</v>
          </cell>
          <cell r="K364">
            <v>2664.19</v>
          </cell>
        </row>
        <row r="365">
          <cell r="A365">
            <v>12589</v>
          </cell>
          <cell r="B365">
            <v>49</v>
          </cell>
          <cell r="C365">
            <v>622.29999999999995</v>
          </cell>
          <cell r="D365">
            <v>55</v>
          </cell>
          <cell r="E365">
            <v>697.48</v>
          </cell>
          <cell r="F365">
            <v>39</v>
          </cell>
          <cell r="G365">
            <v>493.23</v>
          </cell>
          <cell r="H365">
            <v>66</v>
          </cell>
          <cell r="I365">
            <v>849.34</v>
          </cell>
          <cell r="J365">
            <v>209</v>
          </cell>
          <cell r="K365">
            <v>2662.35</v>
          </cell>
        </row>
        <row r="366">
          <cell r="A366">
            <v>11310</v>
          </cell>
          <cell r="B366">
            <v>33</v>
          </cell>
          <cell r="C366">
            <v>798.6</v>
          </cell>
          <cell r="D366">
            <v>22</v>
          </cell>
          <cell r="E366">
            <v>506.9</v>
          </cell>
          <cell r="F366">
            <v>29</v>
          </cell>
          <cell r="G366">
            <v>652.5</v>
          </cell>
          <cell r="H366">
            <v>31</v>
          </cell>
          <cell r="I366">
            <v>693.9</v>
          </cell>
          <cell r="J366">
            <v>115</v>
          </cell>
          <cell r="K366">
            <v>2651.9</v>
          </cell>
        </row>
        <row r="367">
          <cell r="A367">
            <v>22739</v>
          </cell>
          <cell r="B367">
            <v>35</v>
          </cell>
          <cell r="C367">
            <v>486.5</v>
          </cell>
          <cell r="D367">
            <v>31</v>
          </cell>
          <cell r="E367">
            <v>430.9</v>
          </cell>
          <cell r="F367">
            <v>36</v>
          </cell>
          <cell r="G367">
            <v>499.29</v>
          </cell>
          <cell r="H367">
            <v>91</v>
          </cell>
          <cell r="I367">
            <v>1231.5999999999999</v>
          </cell>
          <cell r="J367">
            <v>193</v>
          </cell>
          <cell r="K367">
            <v>2648.29</v>
          </cell>
        </row>
        <row r="368">
          <cell r="A368">
            <v>17800</v>
          </cell>
          <cell r="B368">
            <v>42</v>
          </cell>
          <cell r="C368">
            <v>588</v>
          </cell>
          <cell r="D368">
            <v>41</v>
          </cell>
          <cell r="E368">
            <v>574</v>
          </cell>
          <cell r="F368">
            <v>60</v>
          </cell>
          <cell r="G368">
            <v>854.4</v>
          </cell>
          <cell r="H368">
            <v>42</v>
          </cell>
          <cell r="I368">
            <v>625.79999999999995</v>
          </cell>
          <cell r="J368">
            <v>185</v>
          </cell>
          <cell r="K368">
            <v>2642.2</v>
          </cell>
        </row>
        <row r="369">
          <cell r="A369">
            <v>31438</v>
          </cell>
          <cell r="B369">
            <v>33</v>
          </cell>
          <cell r="C369">
            <v>714.8</v>
          </cell>
          <cell r="D369">
            <v>13</v>
          </cell>
          <cell r="E369">
            <v>281.48</v>
          </cell>
          <cell r="F369">
            <v>28</v>
          </cell>
          <cell r="G369">
            <v>616.26</v>
          </cell>
          <cell r="H369">
            <v>46</v>
          </cell>
          <cell r="I369">
            <v>1015.86</v>
          </cell>
          <cell r="J369">
            <v>120</v>
          </cell>
          <cell r="K369">
            <v>2628.4</v>
          </cell>
        </row>
        <row r="370">
          <cell r="A370">
            <v>22228</v>
          </cell>
          <cell r="B370">
            <v>98</v>
          </cell>
          <cell r="C370">
            <v>2619.3000000000002</v>
          </cell>
          <cell r="J370">
            <v>98</v>
          </cell>
          <cell r="K370">
            <v>2619.3000000000002</v>
          </cell>
        </row>
        <row r="371">
          <cell r="A371">
            <v>16351</v>
          </cell>
          <cell r="B371">
            <v>370</v>
          </cell>
          <cell r="C371">
            <v>813.28</v>
          </cell>
          <cell r="D371">
            <v>280</v>
          </cell>
          <cell r="E371">
            <v>613.66</v>
          </cell>
          <cell r="F371">
            <v>352</v>
          </cell>
          <cell r="G371">
            <v>771.16</v>
          </cell>
          <cell r="H371">
            <v>182</v>
          </cell>
          <cell r="I371">
            <v>399.68</v>
          </cell>
          <cell r="J371">
            <v>1184</v>
          </cell>
          <cell r="K371">
            <v>2597.7799999999997</v>
          </cell>
        </row>
        <row r="372">
          <cell r="A372">
            <v>11875</v>
          </cell>
          <cell r="B372">
            <v>180</v>
          </cell>
          <cell r="C372">
            <v>862.1</v>
          </cell>
          <cell r="D372">
            <v>107</v>
          </cell>
          <cell r="E372">
            <v>512.84</v>
          </cell>
          <cell r="F372">
            <v>166</v>
          </cell>
          <cell r="G372">
            <v>795.66</v>
          </cell>
          <cell r="H372">
            <v>88</v>
          </cell>
          <cell r="I372">
            <v>422.4</v>
          </cell>
          <cell r="J372">
            <v>541</v>
          </cell>
          <cell r="K372">
            <v>2593</v>
          </cell>
        </row>
        <row r="373">
          <cell r="A373">
            <v>17605</v>
          </cell>
          <cell r="B373">
            <v>14</v>
          </cell>
          <cell r="C373">
            <v>679</v>
          </cell>
          <cell r="D373">
            <v>15</v>
          </cell>
          <cell r="E373">
            <v>771.5</v>
          </cell>
          <cell r="F373">
            <v>7</v>
          </cell>
          <cell r="G373">
            <v>378</v>
          </cell>
          <cell r="H373">
            <v>14</v>
          </cell>
          <cell r="I373">
            <v>751.68</v>
          </cell>
          <cell r="J373">
            <v>50</v>
          </cell>
          <cell r="K373">
            <v>2580.1799999999998</v>
          </cell>
        </row>
        <row r="374">
          <cell r="A374">
            <v>11872</v>
          </cell>
          <cell r="B374">
            <v>230</v>
          </cell>
          <cell r="C374">
            <v>641.36</v>
          </cell>
          <cell r="D374">
            <v>203</v>
          </cell>
          <cell r="E374">
            <v>550.20000000000005</v>
          </cell>
          <cell r="F374">
            <v>229</v>
          </cell>
          <cell r="G374">
            <v>605.98</v>
          </cell>
          <cell r="H374">
            <v>276</v>
          </cell>
          <cell r="I374">
            <v>758.61</v>
          </cell>
          <cell r="J374">
            <v>938</v>
          </cell>
          <cell r="K374">
            <v>2556.15</v>
          </cell>
        </row>
        <row r="375">
          <cell r="A375">
            <v>31266</v>
          </cell>
          <cell r="B375">
            <v>163</v>
          </cell>
          <cell r="C375">
            <v>748.69</v>
          </cell>
          <cell r="D375">
            <v>130</v>
          </cell>
          <cell r="E375">
            <v>598</v>
          </cell>
          <cell r="F375">
            <v>133</v>
          </cell>
          <cell r="G375">
            <v>609.58000000000004</v>
          </cell>
          <cell r="H375">
            <v>131</v>
          </cell>
          <cell r="I375">
            <v>598.9</v>
          </cell>
          <cell r="J375">
            <v>557</v>
          </cell>
          <cell r="K375">
            <v>2555.17</v>
          </cell>
        </row>
        <row r="376">
          <cell r="A376">
            <v>10607</v>
          </cell>
          <cell r="B376">
            <v>44</v>
          </cell>
          <cell r="C376">
            <v>1007.6</v>
          </cell>
          <cell r="D376">
            <v>25</v>
          </cell>
          <cell r="E376">
            <v>572.5</v>
          </cell>
          <cell r="F376">
            <v>32</v>
          </cell>
          <cell r="G376">
            <v>730.97</v>
          </cell>
          <cell r="H376">
            <v>11</v>
          </cell>
          <cell r="I376">
            <v>240.92</v>
          </cell>
          <cell r="J376">
            <v>112</v>
          </cell>
          <cell r="K376">
            <v>2551.9899999999998</v>
          </cell>
        </row>
        <row r="377">
          <cell r="A377">
            <v>16345</v>
          </cell>
          <cell r="B377">
            <v>410</v>
          </cell>
          <cell r="C377">
            <v>733.04</v>
          </cell>
          <cell r="D377">
            <v>379</v>
          </cell>
          <cell r="E377">
            <v>678.98</v>
          </cell>
          <cell r="F377">
            <v>314</v>
          </cell>
          <cell r="G377">
            <v>561.55999999999995</v>
          </cell>
          <cell r="H377">
            <v>321</v>
          </cell>
          <cell r="I377">
            <v>575.70000000000005</v>
          </cell>
          <cell r="J377">
            <v>1424</v>
          </cell>
          <cell r="K377">
            <v>2549.2799999999997</v>
          </cell>
        </row>
        <row r="378">
          <cell r="A378">
            <v>12262</v>
          </cell>
          <cell r="B378">
            <v>1</v>
          </cell>
          <cell r="C378">
            <v>49.4</v>
          </cell>
          <cell r="D378">
            <v>23</v>
          </cell>
          <cell r="E378">
            <v>1100.6500000000001</v>
          </cell>
          <cell r="H378">
            <v>24</v>
          </cell>
          <cell r="I378">
            <v>1398.94</v>
          </cell>
          <cell r="J378">
            <v>48</v>
          </cell>
          <cell r="K378">
            <v>2548.9900000000002</v>
          </cell>
        </row>
        <row r="379">
          <cell r="A379">
            <v>23552</v>
          </cell>
          <cell r="B379">
            <v>152</v>
          </cell>
          <cell r="C379">
            <v>833.8</v>
          </cell>
          <cell r="D379">
            <v>114</v>
          </cell>
          <cell r="E379">
            <v>624.79999999999995</v>
          </cell>
          <cell r="F379">
            <v>97</v>
          </cell>
          <cell r="G379">
            <v>532.17999999999995</v>
          </cell>
          <cell r="H379">
            <v>101</v>
          </cell>
          <cell r="I379">
            <v>553.74</v>
          </cell>
          <cell r="J379">
            <v>464</v>
          </cell>
          <cell r="K379">
            <v>2544.5199999999995</v>
          </cell>
        </row>
        <row r="380">
          <cell r="A380">
            <v>17856</v>
          </cell>
          <cell r="B380">
            <v>113</v>
          </cell>
          <cell r="C380">
            <v>507.06</v>
          </cell>
          <cell r="D380">
            <v>102</v>
          </cell>
          <cell r="E380">
            <v>458.64</v>
          </cell>
          <cell r="F380">
            <v>198</v>
          </cell>
          <cell r="G380">
            <v>889.2</v>
          </cell>
          <cell r="H380">
            <v>153</v>
          </cell>
          <cell r="I380">
            <v>686.7</v>
          </cell>
          <cell r="J380">
            <v>566</v>
          </cell>
          <cell r="K380">
            <v>2541.6000000000004</v>
          </cell>
        </row>
        <row r="381">
          <cell r="A381">
            <v>12517</v>
          </cell>
          <cell r="B381">
            <v>57</v>
          </cell>
          <cell r="C381">
            <v>849.3</v>
          </cell>
          <cell r="D381">
            <v>23</v>
          </cell>
          <cell r="E381">
            <v>355.84</v>
          </cell>
          <cell r="F381">
            <v>47</v>
          </cell>
          <cell r="G381">
            <v>735.04</v>
          </cell>
          <cell r="H381">
            <v>38</v>
          </cell>
          <cell r="I381">
            <v>595.55999999999995</v>
          </cell>
          <cell r="J381">
            <v>165</v>
          </cell>
          <cell r="K381">
            <v>2535.7399999999998</v>
          </cell>
        </row>
        <row r="382">
          <cell r="A382">
            <v>28476</v>
          </cell>
          <cell r="B382">
            <v>142</v>
          </cell>
          <cell r="C382">
            <v>637.55999999999995</v>
          </cell>
          <cell r="D382">
            <v>110</v>
          </cell>
          <cell r="E382">
            <v>494.28</v>
          </cell>
          <cell r="F382">
            <v>176</v>
          </cell>
          <cell r="G382">
            <v>790.56</v>
          </cell>
          <cell r="H382">
            <v>136</v>
          </cell>
          <cell r="I382">
            <v>611.28</v>
          </cell>
          <cell r="J382">
            <v>564</v>
          </cell>
          <cell r="K382">
            <v>2533.6799999999998</v>
          </cell>
        </row>
        <row r="383">
          <cell r="A383">
            <v>18158</v>
          </cell>
          <cell r="B383">
            <v>67</v>
          </cell>
          <cell r="C383">
            <v>869.96</v>
          </cell>
          <cell r="D383">
            <v>62</v>
          </cell>
          <cell r="E383">
            <v>804.96</v>
          </cell>
          <cell r="F383">
            <v>36</v>
          </cell>
          <cell r="G383">
            <v>494</v>
          </cell>
          <cell r="H383">
            <v>24</v>
          </cell>
          <cell r="I383">
            <v>360</v>
          </cell>
          <cell r="J383">
            <v>189</v>
          </cell>
          <cell r="K383">
            <v>2528.92</v>
          </cell>
        </row>
        <row r="384">
          <cell r="A384">
            <v>16710</v>
          </cell>
          <cell r="B384">
            <v>154</v>
          </cell>
          <cell r="C384">
            <v>918.9</v>
          </cell>
          <cell r="D384">
            <v>88</v>
          </cell>
          <cell r="E384">
            <v>532.07000000000005</v>
          </cell>
          <cell r="F384">
            <v>74</v>
          </cell>
          <cell r="G384">
            <v>476.2</v>
          </cell>
          <cell r="H384">
            <v>93</v>
          </cell>
          <cell r="I384">
            <v>599.82000000000005</v>
          </cell>
          <cell r="J384">
            <v>409</v>
          </cell>
          <cell r="K384">
            <v>2526.9900000000002</v>
          </cell>
        </row>
        <row r="385">
          <cell r="A385">
            <v>10794</v>
          </cell>
          <cell r="B385">
            <v>33</v>
          </cell>
          <cell r="C385">
            <v>661.2</v>
          </cell>
          <cell r="D385">
            <v>32</v>
          </cell>
          <cell r="E385">
            <v>630.44000000000005</v>
          </cell>
          <cell r="F385">
            <v>37</v>
          </cell>
          <cell r="G385">
            <v>732.6</v>
          </cell>
          <cell r="H385">
            <v>25</v>
          </cell>
          <cell r="I385">
            <v>495</v>
          </cell>
          <cell r="J385">
            <v>127</v>
          </cell>
          <cell r="K385">
            <v>2519.2400000000002</v>
          </cell>
        </row>
        <row r="386">
          <cell r="A386">
            <v>17634</v>
          </cell>
          <cell r="B386">
            <v>84</v>
          </cell>
          <cell r="C386">
            <v>693.9</v>
          </cell>
          <cell r="D386">
            <v>117</v>
          </cell>
          <cell r="E386">
            <v>969.78</v>
          </cell>
          <cell r="F386">
            <v>71</v>
          </cell>
          <cell r="G386">
            <v>641.5</v>
          </cell>
          <cell r="H386">
            <v>23</v>
          </cell>
          <cell r="I386">
            <v>211.6</v>
          </cell>
          <cell r="J386">
            <v>295</v>
          </cell>
          <cell r="K386">
            <v>2516.7799999999997</v>
          </cell>
        </row>
        <row r="387">
          <cell r="A387">
            <v>2011514</v>
          </cell>
          <cell r="B387">
            <v>93.77</v>
          </cell>
          <cell r="C387">
            <v>395.31</v>
          </cell>
          <cell r="D387">
            <v>68.31</v>
          </cell>
          <cell r="E387">
            <v>330.18</v>
          </cell>
          <cell r="F387">
            <v>93.45</v>
          </cell>
          <cell r="G387">
            <v>693.79</v>
          </cell>
          <cell r="H387">
            <v>84.8</v>
          </cell>
          <cell r="I387">
            <v>1090.23</v>
          </cell>
          <cell r="J387">
            <v>340.33</v>
          </cell>
          <cell r="K387">
            <v>2509.5100000000002</v>
          </cell>
        </row>
        <row r="388">
          <cell r="A388">
            <v>16842</v>
          </cell>
          <cell r="B388">
            <v>140</v>
          </cell>
          <cell r="C388">
            <v>666.68</v>
          </cell>
          <cell r="D388">
            <v>115</v>
          </cell>
          <cell r="E388">
            <v>531.01</v>
          </cell>
          <cell r="F388">
            <v>162</v>
          </cell>
          <cell r="G388">
            <v>748.71</v>
          </cell>
          <cell r="H388">
            <v>117</v>
          </cell>
          <cell r="I388">
            <v>555.14</v>
          </cell>
          <cell r="J388">
            <v>534</v>
          </cell>
          <cell r="K388">
            <v>2501.54</v>
          </cell>
        </row>
        <row r="389">
          <cell r="A389">
            <v>11814</v>
          </cell>
          <cell r="B389">
            <v>86</v>
          </cell>
          <cell r="C389">
            <v>616.88</v>
          </cell>
          <cell r="D389">
            <v>82</v>
          </cell>
          <cell r="E389">
            <v>591.44000000000005</v>
          </cell>
          <cell r="F389">
            <v>85</v>
          </cell>
          <cell r="G389">
            <v>619.34</v>
          </cell>
          <cell r="H389">
            <v>96</v>
          </cell>
          <cell r="I389">
            <v>669.45</v>
          </cell>
          <cell r="J389">
            <v>349</v>
          </cell>
          <cell r="K389">
            <v>2497.1100000000006</v>
          </cell>
        </row>
        <row r="390">
          <cell r="A390">
            <v>17292</v>
          </cell>
          <cell r="B390">
            <v>155</v>
          </cell>
          <cell r="C390">
            <v>1122.3</v>
          </cell>
          <cell r="D390">
            <v>66</v>
          </cell>
          <cell r="E390">
            <v>477</v>
          </cell>
          <cell r="F390">
            <v>78</v>
          </cell>
          <cell r="G390">
            <v>515.20000000000005</v>
          </cell>
          <cell r="H390">
            <v>58</v>
          </cell>
          <cell r="I390">
            <v>380.5</v>
          </cell>
          <cell r="J390">
            <v>357</v>
          </cell>
          <cell r="K390">
            <v>2495</v>
          </cell>
        </row>
        <row r="391">
          <cell r="A391">
            <v>14876</v>
          </cell>
          <cell r="B391">
            <v>146</v>
          </cell>
          <cell r="C391">
            <v>641</v>
          </cell>
          <cell r="D391">
            <v>159</v>
          </cell>
          <cell r="E391">
            <v>714.9</v>
          </cell>
          <cell r="F391">
            <v>187</v>
          </cell>
          <cell r="G391">
            <v>840.78</v>
          </cell>
          <cell r="H391">
            <v>66</v>
          </cell>
          <cell r="I391">
            <v>295.92</v>
          </cell>
          <cell r="J391">
            <v>558</v>
          </cell>
          <cell r="K391">
            <v>2492.6000000000004</v>
          </cell>
        </row>
        <row r="392">
          <cell r="A392">
            <v>2016300</v>
          </cell>
          <cell r="B392">
            <v>13.64</v>
          </cell>
          <cell r="C392">
            <v>572.87</v>
          </cell>
          <cell r="D392">
            <v>13.04</v>
          </cell>
          <cell r="E392">
            <v>547.78</v>
          </cell>
          <cell r="F392">
            <v>12.21</v>
          </cell>
          <cell r="G392">
            <v>512.99</v>
          </cell>
          <cell r="H392">
            <v>20.350000000000001</v>
          </cell>
          <cell r="I392">
            <v>852.64</v>
          </cell>
          <cell r="J392">
            <v>59.24</v>
          </cell>
          <cell r="K392">
            <v>2486.2800000000002</v>
          </cell>
        </row>
        <row r="393">
          <cell r="A393">
            <v>16374</v>
          </cell>
          <cell r="B393">
            <v>54</v>
          </cell>
          <cell r="C393">
            <v>733.31</v>
          </cell>
          <cell r="D393">
            <v>40</v>
          </cell>
          <cell r="E393">
            <v>540.73</v>
          </cell>
          <cell r="F393">
            <v>33</v>
          </cell>
          <cell r="G393">
            <v>456.71</v>
          </cell>
          <cell r="H393">
            <v>53</v>
          </cell>
          <cell r="I393">
            <v>754.91</v>
          </cell>
          <cell r="J393">
            <v>180</v>
          </cell>
          <cell r="K393">
            <v>2485.66</v>
          </cell>
        </row>
        <row r="394">
          <cell r="A394">
            <v>14875</v>
          </cell>
          <cell r="B394">
            <v>136</v>
          </cell>
          <cell r="C394">
            <v>611.28</v>
          </cell>
          <cell r="D394">
            <v>121</v>
          </cell>
          <cell r="E394">
            <v>544.5</v>
          </cell>
          <cell r="F394">
            <v>124</v>
          </cell>
          <cell r="G394">
            <v>568.98</v>
          </cell>
          <cell r="H394">
            <v>162</v>
          </cell>
          <cell r="I394">
            <v>760.22</v>
          </cell>
          <cell r="J394">
            <v>543</v>
          </cell>
          <cell r="K394">
            <v>2484.98</v>
          </cell>
        </row>
        <row r="395">
          <cell r="A395">
            <v>16390</v>
          </cell>
          <cell r="B395">
            <v>409</v>
          </cell>
          <cell r="C395">
            <v>1698.92</v>
          </cell>
          <cell r="D395">
            <v>26</v>
          </cell>
          <cell r="E395">
            <v>109.2</v>
          </cell>
          <cell r="F395">
            <v>53</v>
          </cell>
          <cell r="G395">
            <v>243.43</v>
          </cell>
          <cell r="H395">
            <v>87</v>
          </cell>
          <cell r="I395">
            <v>417.43</v>
          </cell>
          <cell r="J395">
            <v>575</v>
          </cell>
          <cell r="K395">
            <v>2468.98</v>
          </cell>
        </row>
        <row r="396">
          <cell r="A396">
            <v>22300</v>
          </cell>
          <cell r="B396">
            <v>38</v>
          </cell>
          <cell r="C396">
            <v>532</v>
          </cell>
          <cell r="D396">
            <v>43</v>
          </cell>
          <cell r="E396">
            <v>600.88</v>
          </cell>
          <cell r="F396">
            <v>58</v>
          </cell>
          <cell r="G396">
            <v>813.72</v>
          </cell>
          <cell r="H396">
            <v>36</v>
          </cell>
          <cell r="I396">
            <v>522</v>
          </cell>
          <cell r="J396">
            <v>175</v>
          </cell>
          <cell r="K396">
            <v>2468.6000000000004</v>
          </cell>
        </row>
        <row r="397">
          <cell r="A397">
            <v>2031845</v>
          </cell>
          <cell r="D397">
            <v>18.649999999999999</v>
          </cell>
          <cell r="E397">
            <v>702.99</v>
          </cell>
          <cell r="F397">
            <v>24.1</v>
          </cell>
          <cell r="G397">
            <v>895.65</v>
          </cell>
          <cell r="H397">
            <v>23.56</v>
          </cell>
          <cell r="I397">
            <v>868.4</v>
          </cell>
          <cell r="J397">
            <v>66.31</v>
          </cell>
          <cell r="K397">
            <v>2467.04</v>
          </cell>
        </row>
        <row r="398">
          <cell r="A398">
            <v>31504</v>
          </cell>
          <cell r="B398">
            <v>9</v>
          </cell>
          <cell r="C398">
            <v>305.10000000000002</v>
          </cell>
          <cell r="D398">
            <v>19</v>
          </cell>
          <cell r="E398">
            <v>644.1</v>
          </cell>
          <cell r="F398">
            <v>20</v>
          </cell>
          <cell r="G398">
            <v>675.29</v>
          </cell>
          <cell r="H398">
            <v>25</v>
          </cell>
          <cell r="I398">
            <v>842.08</v>
          </cell>
          <cell r="J398">
            <v>73</v>
          </cell>
          <cell r="K398">
            <v>2466.5700000000002</v>
          </cell>
        </row>
        <row r="399">
          <cell r="A399">
            <v>2011295</v>
          </cell>
          <cell r="B399">
            <v>10.51</v>
          </cell>
          <cell r="C399">
            <v>462.43</v>
          </cell>
          <cell r="D399">
            <v>12.61</v>
          </cell>
          <cell r="E399">
            <v>554.05999999999995</v>
          </cell>
          <cell r="F399">
            <v>17.54</v>
          </cell>
          <cell r="G399">
            <v>770.97</v>
          </cell>
          <cell r="H399">
            <v>15.28</v>
          </cell>
          <cell r="I399">
            <v>672.41</v>
          </cell>
          <cell r="J399">
            <v>55.94</v>
          </cell>
          <cell r="K399">
            <v>2459.87</v>
          </cell>
        </row>
        <row r="400">
          <cell r="A400">
            <v>2011635</v>
          </cell>
          <cell r="B400">
            <v>60.69</v>
          </cell>
          <cell r="C400">
            <v>599.42999999999995</v>
          </cell>
          <cell r="D400">
            <v>59.76</v>
          </cell>
          <cell r="E400">
            <v>589.73</v>
          </cell>
          <cell r="F400">
            <v>65.400000000000006</v>
          </cell>
          <cell r="G400">
            <v>642.59</v>
          </cell>
          <cell r="H400">
            <v>62.96</v>
          </cell>
          <cell r="I400">
            <v>619.72</v>
          </cell>
          <cell r="J400">
            <v>248.81</v>
          </cell>
          <cell r="K400">
            <v>2451.4700000000003</v>
          </cell>
        </row>
        <row r="401">
          <cell r="A401">
            <v>2011515</v>
          </cell>
          <cell r="B401">
            <v>66.94</v>
          </cell>
          <cell r="C401">
            <v>734.08</v>
          </cell>
          <cell r="D401">
            <v>57.11</v>
          </cell>
          <cell r="E401">
            <v>557.72</v>
          </cell>
          <cell r="F401">
            <v>60.21</v>
          </cell>
          <cell r="G401">
            <v>577.24</v>
          </cell>
          <cell r="H401">
            <v>53.77</v>
          </cell>
          <cell r="I401">
            <v>581.58000000000004</v>
          </cell>
          <cell r="J401">
            <v>238.03</v>
          </cell>
          <cell r="K401">
            <v>2450.6200000000003</v>
          </cell>
        </row>
        <row r="402">
          <cell r="A402">
            <v>16730</v>
          </cell>
          <cell r="B402">
            <v>271</v>
          </cell>
          <cell r="C402">
            <v>431.15</v>
          </cell>
          <cell r="D402">
            <v>387</v>
          </cell>
          <cell r="E402">
            <v>617.25</v>
          </cell>
          <cell r="F402">
            <v>480</v>
          </cell>
          <cell r="G402">
            <v>765.4</v>
          </cell>
          <cell r="H402">
            <v>395</v>
          </cell>
          <cell r="I402">
            <v>629.91999999999996</v>
          </cell>
          <cell r="J402">
            <v>1533</v>
          </cell>
          <cell r="K402">
            <v>2443.7200000000003</v>
          </cell>
        </row>
        <row r="403">
          <cell r="A403">
            <v>17489</v>
          </cell>
          <cell r="B403">
            <v>11</v>
          </cell>
          <cell r="C403">
            <v>409.2</v>
          </cell>
          <cell r="D403">
            <v>33</v>
          </cell>
          <cell r="E403">
            <v>1185.8800000000001</v>
          </cell>
          <cell r="F403">
            <v>12</v>
          </cell>
          <cell r="G403">
            <v>440.44</v>
          </cell>
          <cell r="H403">
            <v>11</v>
          </cell>
          <cell r="I403">
            <v>403.24</v>
          </cell>
          <cell r="J403">
            <v>67</v>
          </cell>
          <cell r="K403">
            <v>2438.7600000000002</v>
          </cell>
        </row>
        <row r="404">
          <cell r="A404">
            <v>18386</v>
          </cell>
          <cell r="B404">
            <v>39</v>
          </cell>
          <cell r="C404">
            <v>350.28</v>
          </cell>
          <cell r="D404">
            <v>80</v>
          </cell>
          <cell r="E404">
            <v>719.28</v>
          </cell>
          <cell r="F404">
            <v>69</v>
          </cell>
          <cell r="G404">
            <v>621</v>
          </cell>
          <cell r="H404">
            <v>83</v>
          </cell>
          <cell r="I404">
            <v>746.28</v>
          </cell>
          <cell r="J404">
            <v>271</v>
          </cell>
          <cell r="K404">
            <v>2436.84</v>
          </cell>
        </row>
        <row r="405">
          <cell r="A405">
            <v>27144</v>
          </cell>
          <cell r="B405">
            <v>36</v>
          </cell>
          <cell r="C405">
            <v>378</v>
          </cell>
          <cell r="D405">
            <v>71</v>
          </cell>
          <cell r="E405">
            <v>745.5</v>
          </cell>
          <cell r="F405">
            <v>84</v>
          </cell>
          <cell r="G405">
            <v>882</v>
          </cell>
          <cell r="H405">
            <v>41</v>
          </cell>
          <cell r="I405">
            <v>430.5</v>
          </cell>
          <cell r="J405">
            <v>232</v>
          </cell>
          <cell r="K405">
            <v>2436</v>
          </cell>
        </row>
        <row r="406">
          <cell r="A406">
            <v>14042</v>
          </cell>
          <cell r="B406">
            <v>95</v>
          </cell>
          <cell r="C406">
            <v>739.76</v>
          </cell>
          <cell r="D406">
            <v>72</v>
          </cell>
          <cell r="E406">
            <v>521.52</v>
          </cell>
          <cell r="F406">
            <v>73</v>
          </cell>
          <cell r="G406">
            <v>548.88</v>
          </cell>
          <cell r="H406">
            <v>74</v>
          </cell>
          <cell r="I406">
            <v>625.6</v>
          </cell>
          <cell r="J406">
            <v>314</v>
          </cell>
          <cell r="K406">
            <v>2435.7599999999998</v>
          </cell>
        </row>
        <row r="407">
          <cell r="A407">
            <v>11438</v>
          </cell>
          <cell r="B407">
            <v>53</v>
          </cell>
          <cell r="C407">
            <v>826.8</v>
          </cell>
          <cell r="D407">
            <v>72</v>
          </cell>
          <cell r="E407">
            <v>1120.7</v>
          </cell>
          <cell r="F407">
            <v>8</v>
          </cell>
          <cell r="G407">
            <v>124.8</v>
          </cell>
          <cell r="H407">
            <v>20</v>
          </cell>
          <cell r="I407">
            <v>355.14</v>
          </cell>
          <cell r="J407">
            <v>153</v>
          </cell>
          <cell r="K407">
            <v>2427.44</v>
          </cell>
        </row>
        <row r="408">
          <cell r="A408">
            <v>2011292</v>
          </cell>
          <cell r="B408">
            <v>8.86</v>
          </cell>
          <cell r="C408">
            <v>626.24</v>
          </cell>
          <cell r="D408">
            <v>12.84</v>
          </cell>
          <cell r="E408">
            <v>923.2</v>
          </cell>
          <cell r="F408">
            <v>9.24</v>
          </cell>
          <cell r="G408">
            <v>664.66</v>
          </cell>
          <cell r="H408">
            <v>2.72</v>
          </cell>
          <cell r="I408">
            <v>206.46</v>
          </cell>
          <cell r="J408">
            <v>33.659999999999997</v>
          </cell>
          <cell r="K408">
            <v>2420.56</v>
          </cell>
        </row>
        <row r="409">
          <cell r="A409">
            <v>11182</v>
          </cell>
          <cell r="B409">
            <v>37</v>
          </cell>
          <cell r="C409">
            <v>465.19</v>
          </cell>
          <cell r="D409">
            <v>47</v>
          </cell>
          <cell r="E409">
            <v>600.29999999999995</v>
          </cell>
          <cell r="F409">
            <v>49</v>
          </cell>
          <cell r="G409">
            <v>632.1</v>
          </cell>
          <cell r="H409">
            <v>56</v>
          </cell>
          <cell r="I409">
            <v>722.4</v>
          </cell>
          <cell r="J409">
            <v>189</v>
          </cell>
          <cell r="K409">
            <v>2419.9900000000002</v>
          </cell>
        </row>
        <row r="410">
          <cell r="A410">
            <v>30107</v>
          </cell>
          <cell r="B410">
            <v>17</v>
          </cell>
          <cell r="C410">
            <v>355.3</v>
          </cell>
          <cell r="D410">
            <v>21</v>
          </cell>
          <cell r="E410">
            <v>438.9</v>
          </cell>
          <cell r="F410">
            <v>41</v>
          </cell>
          <cell r="G410">
            <v>856.9</v>
          </cell>
          <cell r="H410">
            <v>36</v>
          </cell>
          <cell r="I410">
            <v>747.39</v>
          </cell>
          <cell r="J410">
            <v>115</v>
          </cell>
          <cell r="K410">
            <v>2398.4899999999998</v>
          </cell>
        </row>
        <row r="411">
          <cell r="A411">
            <v>29554</v>
          </cell>
          <cell r="B411">
            <v>41</v>
          </cell>
          <cell r="C411">
            <v>1136.8</v>
          </cell>
          <cell r="D411">
            <v>16</v>
          </cell>
          <cell r="E411">
            <v>436.8</v>
          </cell>
          <cell r="F411">
            <v>20</v>
          </cell>
          <cell r="G411">
            <v>548.79999999999995</v>
          </cell>
          <cell r="H411">
            <v>10</v>
          </cell>
          <cell r="I411">
            <v>273.27999999999997</v>
          </cell>
          <cell r="J411">
            <v>87</v>
          </cell>
          <cell r="K411">
            <v>2395.6799999999994</v>
          </cell>
        </row>
        <row r="412">
          <cell r="A412">
            <v>27523</v>
          </cell>
          <cell r="B412">
            <v>101</v>
          </cell>
          <cell r="C412">
            <v>424.2</v>
          </cell>
          <cell r="D412">
            <v>121</v>
          </cell>
          <cell r="E412">
            <v>508.4</v>
          </cell>
          <cell r="F412">
            <v>150</v>
          </cell>
          <cell r="G412">
            <v>653.75</v>
          </cell>
          <cell r="H412">
            <v>171</v>
          </cell>
          <cell r="I412">
            <v>794.28</v>
          </cell>
          <cell r="J412">
            <v>543</v>
          </cell>
          <cell r="K412">
            <v>2380.63</v>
          </cell>
        </row>
        <row r="413">
          <cell r="A413">
            <v>16902</v>
          </cell>
          <cell r="B413">
            <v>15</v>
          </cell>
          <cell r="C413">
            <v>531.1</v>
          </cell>
          <cell r="D413">
            <v>3</v>
          </cell>
          <cell r="E413">
            <v>109.21</v>
          </cell>
          <cell r="F413">
            <v>18</v>
          </cell>
          <cell r="G413">
            <v>649.28</v>
          </cell>
          <cell r="H413">
            <v>30</v>
          </cell>
          <cell r="I413">
            <v>1089.1099999999999</v>
          </cell>
          <cell r="J413">
            <v>66</v>
          </cell>
          <cell r="K413">
            <v>2378.6999999999998</v>
          </cell>
        </row>
        <row r="414">
          <cell r="A414">
            <v>27176</v>
          </cell>
          <cell r="B414">
            <v>29</v>
          </cell>
          <cell r="C414">
            <v>295.8</v>
          </cell>
          <cell r="D414">
            <v>84</v>
          </cell>
          <cell r="E414">
            <v>850.88</v>
          </cell>
          <cell r="F414">
            <v>80</v>
          </cell>
          <cell r="G414">
            <v>792</v>
          </cell>
          <cell r="H414">
            <v>44</v>
          </cell>
          <cell r="I414">
            <v>435.6</v>
          </cell>
          <cell r="J414">
            <v>237</v>
          </cell>
          <cell r="K414">
            <v>2374.2800000000002</v>
          </cell>
        </row>
        <row r="415">
          <cell r="A415">
            <v>2011241</v>
          </cell>
          <cell r="B415">
            <v>21.84</v>
          </cell>
          <cell r="C415">
            <v>760.9</v>
          </cell>
          <cell r="D415">
            <v>18.850000000000001</v>
          </cell>
          <cell r="E415">
            <v>657.06</v>
          </cell>
          <cell r="F415">
            <v>10.68</v>
          </cell>
          <cell r="G415">
            <v>372.36</v>
          </cell>
          <cell r="H415">
            <v>15.44</v>
          </cell>
          <cell r="I415">
            <v>578.13</v>
          </cell>
          <cell r="J415">
            <v>66.81</v>
          </cell>
          <cell r="K415">
            <v>2368.4500000000003</v>
          </cell>
        </row>
        <row r="416">
          <cell r="A416">
            <v>16797</v>
          </cell>
          <cell r="B416">
            <v>39</v>
          </cell>
          <cell r="C416">
            <v>519.5</v>
          </cell>
          <cell r="D416">
            <v>26</v>
          </cell>
          <cell r="E416">
            <v>349.92</v>
          </cell>
          <cell r="F416">
            <v>64</v>
          </cell>
          <cell r="G416">
            <v>864</v>
          </cell>
          <cell r="H416">
            <v>47</v>
          </cell>
          <cell r="I416">
            <v>632.34</v>
          </cell>
          <cell r="J416">
            <v>176</v>
          </cell>
          <cell r="K416">
            <v>2365.7600000000002</v>
          </cell>
        </row>
        <row r="417">
          <cell r="A417">
            <v>17796</v>
          </cell>
          <cell r="B417">
            <v>108</v>
          </cell>
          <cell r="C417">
            <v>669.8</v>
          </cell>
          <cell r="D417">
            <v>90</v>
          </cell>
          <cell r="E417">
            <v>610.91999999999996</v>
          </cell>
          <cell r="F417">
            <v>84</v>
          </cell>
          <cell r="G417">
            <v>571.20000000000005</v>
          </cell>
          <cell r="H417">
            <v>75</v>
          </cell>
          <cell r="I417">
            <v>510</v>
          </cell>
          <cell r="J417">
            <v>357</v>
          </cell>
          <cell r="K417">
            <v>2361.92</v>
          </cell>
        </row>
        <row r="418">
          <cell r="A418">
            <v>18162</v>
          </cell>
          <cell r="B418">
            <v>150</v>
          </cell>
          <cell r="C418">
            <v>671.76</v>
          </cell>
          <cell r="D418">
            <v>133</v>
          </cell>
          <cell r="E418">
            <v>594.9</v>
          </cell>
          <cell r="F418">
            <v>125</v>
          </cell>
          <cell r="G418">
            <v>558.54</v>
          </cell>
          <cell r="H418">
            <v>121</v>
          </cell>
          <cell r="I418">
            <v>536.22</v>
          </cell>
          <cell r="J418">
            <v>529</v>
          </cell>
          <cell r="K418">
            <v>2361.42</v>
          </cell>
        </row>
        <row r="419">
          <cell r="A419">
            <v>16322</v>
          </cell>
          <cell r="B419">
            <v>9</v>
          </cell>
          <cell r="C419">
            <v>336.59</v>
          </cell>
          <cell r="D419">
            <v>14</v>
          </cell>
          <cell r="E419">
            <v>534.79999999999995</v>
          </cell>
          <cell r="F419">
            <v>14</v>
          </cell>
          <cell r="G419">
            <v>534.79999999999995</v>
          </cell>
          <cell r="H419">
            <v>25</v>
          </cell>
          <cell r="I419">
            <v>955</v>
          </cell>
          <cell r="J419">
            <v>62</v>
          </cell>
          <cell r="K419">
            <v>2361.1899999999996</v>
          </cell>
        </row>
        <row r="420">
          <cell r="A420">
            <v>11787</v>
          </cell>
          <cell r="B420">
            <v>17</v>
          </cell>
          <cell r="C420">
            <v>595</v>
          </cell>
          <cell r="D420">
            <v>13</v>
          </cell>
          <cell r="E420">
            <v>455</v>
          </cell>
          <cell r="F420">
            <v>13</v>
          </cell>
          <cell r="G420">
            <v>452.2</v>
          </cell>
          <cell r="H420">
            <v>25</v>
          </cell>
          <cell r="I420">
            <v>858.2</v>
          </cell>
          <cell r="J420">
            <v>68</v>
          </cell>
          <cell r="K420">
            <v>2360.4</v>
          </cell>
        </row>
        <row r="421">
          <cell r="A421">
            <v>18353</v>
          </cell>
          <cell r="B421">
            <v>103</v>
          </cell>
          <cell r="C421">
            <v>2358.6999999999998</v>
          </cell>
          <cell r="J421">
            <v>103</v>
          </cell>
          <cell r="K421">
            <v>2358.6999999999998</v>
          </cell>
        </row>
        <row r="422">
          <cell r="A422">
            <v>11768</v>
          </cell>
          <cell r="B422">
            <v>114</v>
          </cell>
          <cell r="C422">
            <v>555.23</v>
          </cell>
          <cell r="D422">
            <v>116</v>
          </cell>
          <cell r="E422">
            <v>568.4</v>
          </cell>
          <cell r="F422">
            <v>118</v>
          </cell>
          <cell r="G422">
            <v>576.64</v>
          </cell>
          <cell r="H422">
            <v>134</v>
          </cell>
          <cell r="I422">
            <v>653.87</v>
          </cell>
          <cell r="J422">
            <v>482</v>
          </cell>
          <cell r="K422">
            <v>2354.14</v>
          </cell>
        </row>
        <row r="423">
          <cell r="A423">
            <v>29113</v>
          </cell>
          <cell r="B423">
            <v>67</v>
          </cell>
          <cell r="C423">
            <v>634.22</v>
          </cell>
          <cell r="D423">
            <v>75</v>
          </cell>
          <cell r="E423">
            <v>709.46</v>
          </cell>
          <cell r="F423">
            <v>54</v>
          </cell>
          <cell r="G423">
            <v>537.16</v>
          </cell>
          <cell r="H423">
            <v>37</v>
          </cell>
          <cell r="I423">
            <v>472.15</v>
          </cell>
          <cell r="J423">
            <v>233</v>
          </cell>
          <cell r="K423">
            <v>2352.9900000000002</v>
          </cell>
        </row>
        <row r="424">
          <cell r="A424">
            <v>12260</v>
          </cell>
          <cell r="B424">
            <v>61</v>
          </cell>
          <cell r="C424">
            <v>662.29</v>
          </cell>
          <cell r="D424">
            <v>50</v>
          </cell>
          <cell r="E424">
            <v>543.26</v>
          </cell>
          <cell r="F424">
            <v>68</v>
          </cell>
          <cell r="G424">
            <v>740.33</v>
          </cell>
          <cell r="H424">
            <v>35</v>
          </cell>
          <cell r="I424">
            <v>403.1</v>
          </cell>
          <cell r="J424">
            <v>214</v>
          </cell>
          <cell r="K424">
            <v>2348.98</v>
          </cell>
        </row>
        <row r="425">
          <cell r="A425">
            <v>28471</v>
          </cell>
          <cell r="B425">
            <v>88</v>
          </cell>
          <cell r="C425">
            <v>332.9</v>
          </cell>
          <cell r="D425">
            <v>147</v>
          </cell>
          <cell r="E425">
            <v>558</v>
          </cell>
          <cell r="F425">
            <v>213</v>
          </cell>
          <cell r="G425">
            <v>775.82</v>
          </cell>
          <cell r="H425">
            <v>182</v>
          </cell>
          <cell r="I425">
            <v>673.62</v>
          </cell>
          <cell r="J425">
            <v>630</v>
          </cell>
          <cell r="K425">
            <v>2340.34</v>
          </cell>
        </row>
        <row r="426">
          <cell r="A426">
            <v>18053</v>
          </cell>
          <cell r="B426">
            <v>130</v>
          </cell>
          <cell r="C426">
            <v>714.12</v>
          </cell>
          <cell r="D426">
            <v>108</v>
          </cell>
          <cell r="E426">
            <v>593.12</v>
          </cell>
          <cell r="F426">
            <v>109</v>
          </cell>
          <cell r="G426">
            <v>599.5</v>
          </cell>
          <cell r="H426">
            <v>77</v>
          </cell>
          <cell r="I426">
            <v>423.5</v>
          </cell>
          <cell r="J426">
            <v>424</v>
          </cell>
          <cell r="K426">
            <v>2330.2399999999998</v>
          </cell>
        </row>
        <row r="427">
          <cell r="A427">
            <v>23672</v>
          </cell>
          <cell r="B427">
            <v>64</v>
          </cell>
          <cell r="C427">
            <v>927.42</v>
          </cell>
          <cell r="D427">
            <v>47</v>
          </cell>
          <cell r="E427">
            <v>677.69</v>
          </cell>
          <cell r="F427">
            <v>50</v>
          </cell>
          <cell r="G427">
            <v>722.39</v>
          </cell>
          <cell r="J427">
            <v>161</v>
          </cell>
          <cell r="K427">
            <v>2327.5</v>
          </cell>
        </row>
        <row r="428">
          <cell r="A428">
            <v>16391</v>
          </cell>
          <cell r="B428">
            <v>36</v>
          </cell>
          <cell r="C428">
            <v>1382.4</v>
          </cell>
          <cell r="D428">
            <v>7</v>
          </cell>
          <cell r="E428">
            <v>286.3</v>
          </cell>
          <cell r="F428">
            <v>8</v>
          </cell>
          <cell r="G428">
            <v>327.2</v>
          </cell>
          <cell r="H428">
            <v>8</v>
          </cell>
          <cell r="I428">
            <v>327.2</v>
          </cell>
          <cell r="J428">
            <v>59</v>
          </cell>
          <cell r="K428">
            <v>2323.1</v>
          </cell>
        </row>
        <row r="429">
          <cell r="A429">
            <v>10193</v>
          </cell>
          <cell r="B429">
            <v>35</v>
          </cell>
          <cell r="C429">
            <v>441</v>
          </cell>
          <cell r="D429">
            <v>48</v>
          </cell>
          <cell r="E429">
            <v>618.6</v>
          </cell>
          <cell r="H429">
            <v>102</v>
          </cell>
          <cell r="I429">
            <v>1260.78</v>
          </cell>
          <cell r="J429">
            <v>185</v>
          </cell>
          <cell r="K429">
            <v>2320.38</v>
          </cell>
        </row>
        <row r="430">
          <cell r="A430">
            <v>11317</v>
          </cell>
          <cell r="B430">
            <v>7</v>
          </cell>
          <cell r="C430">
            <v>176.4</v>
          </cell>
          <cell r="D430">
            <v>32</v>
          </cell>
          <cell r="E430">
            <v>756.68</v>
          </cell>
          <cell r="F430">
            <v>19</v>
          </cell>
          <cell r="G430">
            <v>378.1</v>
          </cell>
          <cell r="H430">
            <v>40</v>
          </cell>
          <cell r="I430">
            <v>1008</v>
          </cell>
          <cell r="J430">
            <v>98</v>
          </cell>
          <cell r="K430">
            <v>2319.1799999999998</v>
          </cell>
        </row>
        <row r="431">
          <cell r="A431">
            <v>2011528</v>
          </cell>
          <cell r="B431">
            <v>135.63999999999999</v>
          </cell>
          <cell r="C431">
            <v>1478.04</v>
          </cell>
          <cell r="D431">
            <v>81.25</v>
          </cell>
          <cell r="E431">
            <v>840.5</v>
          </cell>
          <cell r="J431">
            <v>216.89</v>
          </cell>
          <cell r="K431">
            <v>2318.54</v>
          </cell>
        </row>
        <row r="432">
          <cell r="A432">
            <v>11899</v>
          </cell>
          <cell r="B432">
            <v>154</v>
          </cell>
          <cell r="C432">
            <v>760.4</v>
          </cell>
          <cell r="D432">
            <v>93</v>
          </cell>
          <cell r="E432">
            <v>462.2</v>
          </cell>
          <cell r="F432">
            <v>119</v>
          </cell>
          <cell r="G432">
            <v>587.79999999999995</v>
          </cell>
          <cell r="H432">
            <v>102</v>
          </cell>
          <cell r="I432">
            <v>506.8</v>
          </cell>
          <cell r="J432">
            <v>468</v>
          </cell>
          <cell r="K432">
            <v>2317.1999999999998</v>
          </cell>
        </row>
        <row r="433">
          <cell r="A433">
            <v>2011291</v>
          </cell>
          <cell r="B433">
            <v>8.1999999999999993</v>
          </cell>
          <cell r="C433">
            <v>711.49</v>
          </cell>
          <cell r="D433">
            <v>8.07</v>
          </cell>
          <cell r="E433">
            <v>700.92</v>
          </cell>
          <cell r="F433">
            <v>6.71</v>
          </cell>
          <cell r="G433">
            <v>580.13</v>
          </cell>
          <cell r="H433">
            <v>3.73</v>
          </cell>
          <cell r="I433">
            <v>323.12</v>
          </cell>
          <cell r="J433">
            <v>26.71</v>
          </cell>
          <cell r="K433">
            <v>2315.66</v>
          </cell>
        </row>
        <row r="434">
          <cell r="A434">
            <v>11786</v>
          </cell>
          <cell r="B434">
            <v>33</v>
          </cell>
          <cell r="C434">
            <v>480.63</v>
          </cell>
          <cell r="D434">
            <v>38</v>
          </cell>
          <cell r="E434">
            <v>554.79999999999995</v>
          </cell>
          <cell r="F434">
            <v>61</v>
          </cell>
          <cell r="G434">
            <v>897.6</v>
          </cell>
          <cell r="H434">
            <v>27</v>
          </cell>
          <cell r="I434">
            <v>374.4</v>
          </cell>
          <cell r="J434">
            <v>159</v>
          </cell>
          <cell r="K434">
            <v>2307.4299999999998</v>
          </cell>
        </row>
        <row r="435">
          <cell r="A435">
            <v>17006</v>
          </cell>
          <cell r="B435">
            <v>33</v>
          </cell>
          <cell r="C435">
            <v>422.4</v>
          </cell>
          <cell r="D435">
            <v>36</v>
          </cell>
          <cell r="E435">
            <v>458.76</v>
          </cell>
          <cell r="F435">
            <v>55</v>
          </cell>
          <cell r="G435">
            <v>704</v>
          </cell>
          <cell r="H435">
            <v>61</v>
          </cell>
          <cell r="I435">
            <v>717.24</v>
          </cell>
          <cell r="J435">
            <v>185</v>
          </cell>
          <cell r="K435">
            <v>2302.3999999999996</v>
          </cell>
        </row>
        <row r="436">
          <cell r="A436">
            <v>2027461</v>
          </cell>
          <cell r="D436">
            <v>37.43</v>
          </cell>
          <cell r="E436">
            <v>548.62</v>
          </cell>
          <cell r="F436">
            <v>63.43</v>
          </cell>
          <cell r="G436">
            <v>1007.34</v>
          </cell>
          <cell r="H436">
            <v>46.79</v>
          </cell>
          <cell r="I436">
            <v>742.5</v>
          </cell>
          <cell r="J436">
            <v>147.65</v>
          </cell>
          <cell r="K436">
            <v>2298.46</v>
          </cell>
        </row>
        <row r="437">
          <cell r="A437">
            <v>23189</v>
          </cell>
          <cell r="B437">
            <v>65</v>
          </cell>
          <cell r="C437">
            <v>531.67999999999995</v>
          </cell>
          <cell r="D437">
            <v>71</v>
          </cell>
          <cell r="E437">
            <v>582.20000000000005</v>
          </cell>
          <cell r="F437">
            <v>71</v>
          </cell>
          <cell r="G437">
            <v>582.20000000000005</v>
          </cell>
          <cell r="H437">
            <v>73</v>
          </cell>
          <cell r="I437">
            <v>597.94000000000005</v>
          </cell>
          <cell r="J437">
            <v>280</v>
          </cell>
          <cell r="K437">
            <v>2294.0200000000004</v>
          </cell>
        </row>
        <row r="438">
          <cell r="A438">
            <v>27603</v>
          </cell>
          <cell r="B438">
            <v>179</v>
          </cell>
          <cell r="C438">
            <v>817.98</v>
          </cell>
          <cell r="D438">
            <v>86</v>
          </cell>
          <cell r="E438">
            <v>412.42</v>
          </cell>
          <cell r="F438">
            <v>103</v>
          </cell>
          <cell r="G438">
            <v>494.4</v>
          </cell>
          <cell r="H438">
            <v>119</v>
          </cell>
          <cell r="I438">
            <v>566.26</v>
          </cell>
          <cell r="J438">
            <v>487</v>
          </cell>
          <cell r="K438">
            <v>2291.0600000000004</v>
          </cell>
        </row>
        <row r="439">
          <cell r="A439">
            <v>2012085</v>
          </cell>
          <cell r="B439">
            <v>21.11</v>
          </cell>
          <cell r="C439">
            <v>411.39</v>
          </cell>
          <cell r="D439">
            <v>36.79</v>
          </cell>
          <cell r="E439">
            <v>714.99</v>
          </cell>
          <cell r="F439">
            <v>26.85</v>
          </cell>
          <cell r="G439">
            <v>521.24</v>
          </cell>
          <cell r="H439">
            <v>32.85</v>
          </cell>
          <cell r="I439">
            <v>639.29999999999995</v>
          </cell>
          <cell r="J439">
            <v>117.6</v>
          </cell>
          <cell r="K439">
            <v>2286.92</v>
          </cell>
        </row>
        <row r="440">
          <cell r="A440">
            <v>14707</v>
          </cell>
          <cell r="B440">
            <v>101</v>
          </cell>
          <cell r="C440">
            <v>483.28</v>
          </cell>
          <cell r="D440">
            <v>118</v>
          </cell>
          <cell r="E440">
            <v>565.64</v>
          </cell>
          <cell r="F440">
            <v>135</v>
          </cell>
          <cell r="G440">
            <v>646.86</v>
          </cell>
          <cell r="H440">
            <v>123</v>
          </cell>
          <cell r="I440">
            <v>588.88</v>
          </cell>
          <cell r="J440">
            <v>477</v>
          </cell>
          <cell r="K440">
            <v>2284.6600000000003</v>
          </cell>
        </row>
        <row r="441">
          <cell r="A441">
            <v>22197</v>
          </cell>
          <cell r="D441">
            <v>6</v>
          </cell>
          <cell r="E441">
            <v>227.4</v>
          </cell>
          <cell r="F441">
            <v>23</v>
          </cell>
          <cell r="G441">
            <v>768.86</v>
          </cell>
          <cell r="H441">
            <v>38</v>
          </cell>
          <cell r="I441">
            <v>1282.78</v>
          </cell>
          <cell r="J441">
            <v>67</v>
          </cell>
          <cell r="K441">
            <v>2279.04</v>
          </cell>
        </row>
        <row r="442">
          <cell r="A442">
            <v>17093</v>
          </cell>
          <cell r="D442">
            <v>57</v>
          </cell>
          <cell r="E442">
            <v>659.34</v>
          </cell>
          <cell r="F442">
            <v>73</v>
          </cell>
          <cell r="G442">
            <v>844.01</v>
          </cell>
          <cell r="H442">
            <v>67</v>
          </cell>
          <cell r="I442">
            <v>775.34</v>
          </cell>
          <cell r="J442">
            <v>197</v>
          </cell>
          <cell r="K442">
            <v>2278.69</v>
          </cell>
        </row>
        <row r="443">
          <cell r="A443">
            <v>30418</v>
          </cell>
          <cell r="B443">
            <v>81</v>
          </cell>
          <cell r="C443">
            <v>485.52</v>
          </cell>
          <cell r="D443">
            <v>123</v>
          </cell>
          <cell r="E443">
            <v>737.52</v>
          </cell>
          <cell r="F443">
            <v>39</v>
          </cell>
          <cell r="G443">
            <v>234</v>
          </cell>
          <cell r="H443">
            <v>137</v>
          </cell>
          <cell r="I443">
            <v>821.52</v>
          </cell>
          <cell r="J443">
            <v>380</v>
          </cell>
          <cell r="K443">
            <v>2278.56</v>
          </cell>
        </row>
        <row r="444">
          <cell r="A444">
            <v>10593</v>
          </cell>
          <cell r="B444">
            <v>7</v>
          </cell>
          <cell r="C444">
            <v>160.54</v>
          </cell>
          <cell r="D444">
            <v>31</v>
          </cell>
          <cell r="E444">
            <v>602.02</v>
          </cell>
          <cell r="F444">
            <v>43</v>
          </cell>
          <cell r="G444">
            <v>988.8</v>
          </cell>
          <cell r="H444">
            <v>23</v>
          </cell>
          <cell r="I444">
            <v>526.16</v>
          </cell>
          <cell r="J444">
            <v>104</v>
          </cell>
          <cell r="K444">
            <v>2277.52</v>
          </cell>
        </row>
        <row r="445">
          <cell r="A445">
            <v>23495</v>
          </cell>
          <cell r="B445">
            <v>105</v>
          </cell>
          <cell r="C445">
            <v>944.28</v>
          </cell>
          <cell r="D445">
            <v>74</v>
          </cell>
          <cell r="E445">
            <v>665.28</v>
          </cell>
          <cell r="F445">
            <v>13</v>
          </cell>
          <cell r="G445">
            <v>117</v>
          </cell>
          <cell r="H445">
            <v>61</v>
          </cell>
          <cell r="I445">
            <v>546.84</v>
          </cell>
          <cell r="J445">
            <v>253</v>
          </cell>
          <cell r="K445">
            <v>2273.4</v>
          </cell>
        </row>
        <row r="446">
          <cell r="A446">
            <v>27945</v>
          </cell>
          <cell r="B446">
            <v>68</v>
          </cell>
          <cell r="C446">
            <v>714.85</v>
          </cell>
          <cell r="D446">
            <v>57</v>
          </cell>
          <cell r="E446">
            <v>602.5</v>
          </cell>
          <cell r="F446">
            <v>60</v>
          </cell>
          <cell r="G446">
            <v>636</v>
          </cell>
          <cell r="H446">
            <v>28</v>
          </cell>
          <cell r="I446">
            <v>314.94</v>
          </cell>
          <cell r="J446">
            <v>213</v>
          </cell>
          <cell r="K446">
            <v>2268.29</v>
          </cell>
        </row>
        <row r="447">
          <cell r="A447">
            <v>28507</v>
          </cell>
          <cell r="B447">
            <v>159</v>
          </cell>
          <cell r="C447">
            <v>508.8</v>
          </cell>
          <cell r="D447">
            <v>140</v>
          </cell>
          <cell r="E447">
            <v>447.48</v>
          </cell>
          <cell r="F447">
            <v>200</v>
          </cell>
          <cell r="G447">
            <v>638.70000000000005</v>
          </cell>
          <cell r="H447">
            <v>226</v>
          </cell>
          <cell r="I447">
            <v>672.28</v>
          </cell>
          <cell r="J447">
            <v>725</v>
          </cell>
          <cell r="K447">
            <v>2267.2600000000002</v>
          </cell>
        </row>
        <row r="448">
          <cell r="A448">
            <v>23710</v>
          </cell>
          <cell r="B448">
            <v>180</v>
          </cell>
          <cell r="C448">
            <v>539.52</v>
          </cell>
          <cell r="D448">
            <v>213</v>
          </cell>
          <cell r="E448">
            <v>637.32000000000005</v>
          </cell>
          <cell r="F448">
            <v>178</v>
          </cell>
          <cell r="G448">
            <v>532.32000000000005</v>
          </cell>
          <cell r="H448">
            <v>183</v>
          </cell>
          <cell r="I448">
            <v>547.32000000000005</v>
          </cell>
          <cell r="J448">
            <v>754</v>
          </cell>
          <cell r="K448">
            <v>2256.4800000000005</v>
          </cell>
        </row>
        <row r="449">
          <cell r="A449">
            <v>11302</v>
          </cell>
          <cell r="B449">
            <v>4</v>
          </cell>
          <cell r="C449">
            <v>48.8</v>
          </cell>
          <cell r="D449">
            <v>58</v>
          </cell>
          <cell r="E449">
            <v>707.6</v>
          </cell>
          <cell r="F449">
            <v>64</v>
          </cell>
          <cell r="G449">
            <v>771.62</v>
          </cell>
          <cell r="H449">
            <v>60</v>
          </cell>
          <cell r="I449">
            <v>728.04</v>
          </cell>
          <cell r="J449">
            <v>186</v>
          </cell>
          <cell r="K449">
            <v>2256.06</v>
          </cell>
        </row>
        <row r="450">
          <cell r="A450">
            <v>22736</v>
          </cell>
          <cell r="B450">
            <v>114</v>
          </cell>
          <cell r="C450">
            <v>591.54</v>
          </cell>
          <cell r="D450">
            <v>106</v>
          </cell>
          <cell r="E450">
            <v>549.1</v>
          </cell>
          <cell r="F450">
            <v>98</v>
          </cell>
          <cell r="G450">
            <v>521.58000000000004</v>
          </cell>
          <cell r="H450">
            <v>107</v>
          </cell>
          <cell r="I450">
            <v>588.5</v>
          </cell>
          <cell r="J450">
            <v>425</v>
          </cell>
          <cell r="K450">
            <v>2250.7199999999998</v>
          </cell>
        </row>
        <row r="451">
          <cell r="A451">
            <v>18443</v>
          </cell>
          <cell r="B451">
            <v>46</v>
          </cell>
          <cell r="C451">
            <v>558.41</v>
          </cell>
          <cell r="D451">
            <v>44</v>
          </cell>
          <cell r="E451">
            <v>553.39</v>
          </cell>
          <cell r="F451">
            <v>59</v>
          </cell>
          <cell r="G451">
            <v>739.99</v>
          </cell>
          <cell r="H451">
            <v>32</v>
          </cell>
          <cell r="I451">
            <v>396.8</v>
          </cell>
          <cell r="J451">
            <v>181</v>
          </cell>
          <cell r="K451">
            <v>2248.59</v>
          </cell>
        </row>
        <row r="452">
          <cell r="A452">
            <v>12090</v>
          </cell>
          <cell r="B452">
            <v>152</v>
          </cell>
          <cell r="C452">
            <v>681.48</v>
          </cell>
          <cell r="D452">
            <v>116</v>
          </cell>
          <cell r="E452">
            <v>519.12</v>
          </cell>
          <cell r="F452">
            <v>151</v>
          </cell>
          <cell r="G452">
            <v>678.06</v>
          </cell>
          <cell r="H452">
            <v>80</v>
          </cell>
          <cell r="I452">
            <v>364.19</v>
          </cell>
          <cell r="J452">
            <v>499</v>
          </cell>
          <cell r="K452">
            <v>2242.85</v>
          </cell>
        </row>
        <row r="453">
          <cell r="A453">
            <v>22713</v>
          </cell>
          <cell r="B453">
            <v>109</v>
          </cell>
          <cell r="C453">
            <v>543.79999999999995</v>
          </cell>
          <cell r="D453">
            <v>119</v>
          </cell>
          <cell r="E453">
            <v>594.20000000000005</v>
          </cell>
          <cell r="F453">
            <v>158</v>
          </cell>
          <cell r="G453">
            <v>834</v>
          </cell>
          <cell r="H453">
            <v>38</v>
          </cell>
          <cell r="I453">
            <v>266</v>
          </cell>
          <cell r="J453">
            <v>424</v>
          </cell>
          <cell r="K453">
            <v>2238</v>
          </cell>
        </row>
        <row r="454">
          <cell r="A454">
            <v>2018243</v>
          </cell>
          <cell r="B454">
            <v>64.25</v>
          </cell>
          <cell r="C454">
            <v>376.71</v>
          </cell>
          <cell r="D454">
            <v>60.22</v>
          </cell>
          <cell r="E454">
            <v>354.36</v>
          </cell>
          <cell r="F454">
            <v>132.61000000000001</v>
          </cell>
          <cell r="G454">
            <v>866.68</v>
          </cell>
          <cell r="H454">
            <v>85.54</v>
          </cell>
          <cell r="I454">
            <v>639.61</v>
          </cell>
          <cell r="J454">
            <v>342.62000000000006</v>
          </cell>
          <cell r="K454">
            <v>2237.36</v>
          </cell>
        </row>
        <row r="455">
          <cell r="A455">
            <v>2011599</v>
          </cell>
          <cell r="B455">
            <v>61.02</v>
          </cell>
          <cell r="C455">
            <v>770.44</v>
          </cell>
          <cell r="D455">
            <v>37.700000000000003</v>
          </cell>
          <cell r="E455">
            <v>475.15</v>
          </cell>
          <cell r="F455">
            <v>42.77</v>
          </cell>
          <cell r="G455">
            <v>508.92</v>
          </cell>
          <cell r="H455">
            <v>38.520000000000003</v>
          </cell>
          <cell r="I455">
            <v>475.86</v>
          </cell>
          <cell r="J455">
            <v>180.01000000000002</v>
          </cell>
          <cell r="K455">
            <v>2230.3700000000003</v>
          </cell>
        </row>
        <row r="456">
          <cell r="A456">
            <v>18415</v>
          </cell>
          <cell r="B456">
            <v>13</v>
          </cell>
          <cell r="C456">
            <v>904.4</v>
          </cell>
          <cell r="D456">
            <v>6</v>
          </cell>
          <cell r="E456">
            <v>414.4</v>
          </cell>
          <cell r="F456">
            <v>6</v>
          </cell>
          <cell r="G456">
            <v>420</v>
          </cell>
          <cell r="H456">
            <v>7</v>
          </cell>
          <cell r="I456">
            <v>490</v>
          </cell>
          <cell r="J456">
            <v>32</v>
          </cell>
          <cell r="K456">
            <v>2228.8000000000002</v>
          </cell>
        </row>
        <row r="457">
          <cell r="A457">
            <v>11761</v>
          </cell>
          <cell r="B457">
            <v>95</v>
          </cell>
          <cell r="C457">
            <v>493.16</v>
          </cell>
          <cell r="D457">
            <v>164</v>
          </cell>
          <cell r="E457">
            <v>860.52</v>
          </cell>
          <cell r="F457">
            <v>93</v>
          </cell>
          <cell r="G457">
            <v>491.22</v>
          </cell>
          <cell r="H457">
            <v>72</v>
          </cell>
          <cell r="I457">
            <v>381.6</v>
          </cell>
          <cell r="J457">
            <v>424</v>
          </cell>
          <cell r="K457">
            <v>2226.5</v>
          </cell>
        </row>
        <row r="458">
          <cell r="A458">
            <v>18525</v>
          </cell>
          <cell r="B458">
            <v>19</v>
          </cell>
          <cell r="C458">
            <v>494</v>
          </cell>
          <cell r="D458">
            <v>27</v>
          </cell>
          <cell r="E458">
            <v>702</v>
          </cell>
          <cell r="F458">
            <v>27</v>
          </cell>
          <cell r="G458">
            <v>691.6</v>
          </cell>
          <cell r="H458">
            <v>13</v>
          </cell>
          <cell r="I458">
            <v>338</v>
          </cell>
          <cell r="J458">
            <v>86</v>
          </cell>
          <cell r="K458">
            <v>2225.6</v>
          </cell>
        </row>
        <row r="459">
          <cell r="A459">
            <v>17578</v>
          </cell>
          <cell r="B459">
            <v>25</v>
          </cell>
          <cell r="C459">
            <v>231.25</v>
          </cell>
          <cell r="D459">
            <v>71</v>
          </cell>
          <cell r="E459">
            <v>662.15</v>
          </cell>
          <cell r="F459">
            <v>71</v>
          </cell>
          <cell r="G459">
            <v>666.65</v>
          </cell>
          <cell r="H459">
            <v>70</v>
          </cell>
          <cell r="I459">
            <v>654.25</v>
          </cell>
          <cell r="J459">
            <v>237</v>
          </cell>
          <cell r="K459">
            <v>2214.3000000000002</v>
          </cell>
        </row>
        <row r="460">
          <cell r="A460">
            <v>16339</v>
          </cell>
          <cell r="B460">
            <v>22</v>
          </cell>
          <cell r="C460">
            <v>438.35</v>
          </cell>
          <cell r="D460">
            <v>30</v>
          </cell>
          <cell r="E460">
            <v>616.35</v>
          </cell>
          <cell r="F460">
            <v>28</v>
          </cell>
          <cell r="G460">
            <v>576.79999999999995</v>
          </cell>
          <cell r="H460">
            <v>27</v>
          </cell>
          <cell r="I460">
            <v>582.20000000000005</v>
          </cell>
          <cell r="J460">
            <v>107</v>
          </cell>
          <cell r="K460">
            <v>2213.6999999999998</v>
          </cell>
        </row>
        <row r="461">
          <cell r="A461">
            <v>11215</v>
          </cell>
          <cell r="B461">
            <v>52</v>
          </cell>
          <cell r="C461">
            <v>624</v>
          </cell>
          <cell r="D461">
            <v>32</v>
          </cell>
          <cell r="E461">
            <v>381.12</v>
          </cell>
          <cell r="F461">
            <v>44</v>
          </cell>
          <cell r="G461">
            <v>528</v>
          </cell>
          <cell r="H461">
            <v>57</v>
          </cell>
          <cell r="I461">
            <v>679.5</v>
          </cell>
          <cell r="J461">
            <v>185</v>
          </cell>
          <cell r="K461">
            <v>2212.62</v>
          </cell>
        </row>
        <row r="462">
          <cell r="A462">
            <v>12088</v>
          </cell>
          <cell r="B462">
            <v>99</v>
          </cell>
          <cell r="C462">
            <v>346.22</v>
          </cell>
          <cell r="D462">
            <v>197</v>
          </cell>
          <cell r="E462">
            <v>688.1</v>
          </cell>
          <cell r="F462">
            <v>219</v>
          </cell>
          <cell r="G462">
            <v>765.66</v>
          </cell>
          <cell r="H462">
            <v>118</v>
          </cell>
          <cell r="I462">
            <v>412.44</v>
          </cell>
          <cell r="J462">
            <v>633</v>
          </cell>
          <cell r="K462">
            <v>2212.42</v>
          </cell>
        </row>
        <row r="463">
          <cell r="A463">
            <v>2031194</v>
          </cell>
          <cell r="B463">
            <v>2.72</v>
          </cell>
          <cell r="C463">
            <v>233.64</v>
          </cell>
          <cell r="D463">
            <v>8.9</v>
          </cell>
          <cell r="E463">
            <v>764.71</v>
          </cell>
          <cell r="F463">
            <v>6.29</v>
          </cell>
          <cell r="G463">
            <v>594.51</v>
          </cell>
          <cell r="H463">
            <v>6.57</v>
          </cell>
          <cell r="I463">
            <v>616.13</v>
          </cell>
          <cell r="J463">
            <v>24.48</v>
          </cell>
          <cell r="K463">
            <v>2208.9900000000002</v>
          </cell>
        </row>
        <row r="464">
          <cell r="A464">
            <v>30500</v>
          </cell>
          <cell r="B464">
            <v>40</v>
          </cell>
          <cell r="C464">
            <v>358.3</v>
          </cell>
          <cell r="D464">
            <v>69</v>
          </cell>
          <cell r="E464">
            <v>593.4</v>
          </cell>
          <cell r="F464">
            <v>93</v>
          </cell>
          <cell r="G464">
            <v>799.8</v>
          </cell>
          <cell r="H464">
            <v>53</v>
          </cell>
          <cell r="I464">
            <v>455.11</v>
          </cell>
          <cell r="J464">
            <v>255</v>
          </cell>
          <cell r="K464">
            <v>2206.61</v>
          </cell>
        </row>
        <row r="465">
          <cell r="A465">
            <v>18161</v>
          </cell>
          <cell r="B465">
            <v>163</v>
          </cell>
          <cell r="C465">
            <v>720.9</v>
          </cell>
          <cell r="D465">
            <v>111</v>
          </cell>
          <cell r="E465">
            <v>490.14</v>
          </cell>
          <cell r="F465">
            <v>103</v>
          </cell>
          <cell r="G465">
            <v>455.58</v>
          </cell>
          <cell r="H465">
            <v>121</v>
          </cell>
          <cell r="I465">
            <v>532.26</v>
          </cell>
          <cell r="J465">
            <v>498</v>
          </cell>
          <cell r="K465">
            <v>2198.88</v>
          </cell>
        </row>
        <row r="466">
          <cell r="A466">
            <v>17041</v>
          </cell>
          <cell r="B466">
            <v>20</v>
          </cell>
          <cell r="C466">
            <v>505.85</v>
          </cell>
          <cell r="D466">
            <v>19</v>
          </cell>
          <cell r="E466">
            <v>486.4</v>
          </cell>
          <cell r="F466">
            <v>37</v>
          </cell>
          <cell r="G466">
            <v>947.2</v>
          </cell>
          <cell r="H466">
            <v>10</v>
          </cell>
          <cell r="I466">
            <v>256</v>
          </cell>
          <cell r="J466">
            <v>86</v>
          </cell>
          <cell r="K466">
            <v>2195.4499999999998</v>
          </cell>
        </row>
        <row r="467">
          <cell r="A467">
            <v>11001</v>
          </cell>
          <cell r="B467">
            <v>14</v>
          </cell>
          <cell r="C467">
            <v>556.45000000000005</v>
          </cell>
          <cell r="D467">
            <v>9</v>
          </cell>
          <cell r="E467">
            <v>385.29</v>
          </cell>
          <cell r="F467">
            <v>18</v>
          </cell>
          <cell r="G467">
            <v>743.6</v>
          </cell>
          <cell r="H467">
            <v>12</v>
          </cell>
          <cell r="I467">
            <v>491.4</v>
          </cell>
          <cell r="J467">
            <v>53</v>
          </cell>
          <cell r="K467">
            <v>2176.7400000000002</v>
          </cell>
        </row>
        <row r="468">
          <cell r="A468">
            <v>17495</v>
          </cell>
          <cell r="B468">
            <v>39</v>
          </cell>
          <cell r="C468">
            <v>659.1</v>
          </cell>
          <cell r="D468">
            <v>25</v>
          </cell>
          <cell r="E468">
            <v>421.15</v>
          </cell>
          <cell r="F468">
            <v>38</v>
          </cell>
          <cell r="G468">
            <v>640.85</v>
          </cell>
          <cell r="H468">
            <v>27</v>
          </cell>
          <cell r="I468">
            <v>454.95</v>
          </cell>
          <cell r="J468">
            <v>129</v>
          </cell>
          <cell r="K468">
            <v>2176.0499999999997</v>
          </cell>
        </row>
        <row r="469">
          <cell r="A469">
            <v>11857</v>
          </cell>
          <cell r="B469">
            <v>49</v>
          </cell>
          <cell r="C469">
            <v>381.58</v>
          </cell>
          <cell r="D469">
            <v>46</v>
          </cell>
          <cell r="E469">
            <v>358.8</v>
          </cell>
          <cell r="F469">
            <v>110</v>
          </cell>
          <cell r="G469">
            <v>856.14</v>
          </cell>
          <cell r="H469">
            <v>73</v>
          </cell>
          <cell r="I469">
            <v>568.78</v>
          </cell>
          <cell r="J469">
            <v>278</v>
          </cell>
          <cell r="K469">
            <v>2165.3000000000002</v>
          </cell>
        </row>
        <row r="470">
          <cell r="A470">
            <v>10775</v>
          </cell>
          <cell r="B470">
            <v>112</v>
          </cell>
          <cell r="C470">
            <v>767.44</v>
          </cell>
          <cell r="D470">
            <v>64</v>
          </cell>
          <cell r="E470">
            <v>459.64</v>
          </cell>
          <cell r="F470">
            <v>78</v>
          </cell>
          <cell r="G470">
            <v>554.64</v>
          </cell>
          <cell r="H470">
            <v>54</v>
          </cell>
          <cell r="I470">
            <v>381.84</v>
          </cell>
          <cell r="J470">
            <v>308</v>
          </cell>
          <cell r="K470">
            <v>2163.56</v>
          </cell>
        </row>
        <row r="471">
          <cell r="A471">
            <v>30561</v>
          </cell>
          <cell r="B471">
            <v>122</v>
          </cell>
          <cell r="C471">
            <v>670.56</v>
          </cell>
          <cell r="D471">
            <v>124</v>
          </cell>
          <cell r="E471">
            <v>679.8</v>
          </cell>
          <cell r="F471">
            <v>72</v>
          </cell>
          <cell r="G471">
            <v>396</v>
          </cell>
          <cell r="H471">
            <v>76</v>
          </cell>
          <cell r="I471">
            <v>416.68</v>
          </cell>
          <cell r="J471">
            <v>394</v>
          </cell>
          <cell r="K471">
            <v>2163.04</v>
          </cell>
        </row>
        <row r="472">
          <cell r="A472">
            <v>22255</v>
          </cell>
          <cell r="D472">
            <v>46</v>
          </cell>
          <cell r="E472">
            <v>454.61</v>
          </cell>
          <cell r="F472">
            <v>120</v>
          </cell>
          <cell r="G472">
            <v>1183.26</v>
          </cell>
          <cell r="H472">
            <v>53</v>
          </cell>
          <cell r="I472">
            <v>523.91</v>
          </cell>
          <cell r="J472">
            <v>219</v>
          </cell>
          <cell r="K472">
            <v>2161.7799999999997</v>
          </cell>
        </row>
        <row r="473">
          <cell r="A473">
            <v>18368</v>
          </cell>
          <cell r="B473">
            <v>211</v>
          </cell>
          <cell r="C473">
            <v>795.8</v>
          </cell>
          <cell r="D473">
            <v>47</v>
          </cell>
          <cell r="E473">
            <v>178.6</v>
          </cell>
          <cell r="F473">
            <v>140</v>
          </cell>
          <cell r="G473">
            <v>530.79999999999995</v>
          </cell>
          <cell r="H473">
            <v>174</v>
          </cell>
          <cell r="I473">
            <v>652.20000000000005</v>
          </cell>
          <cell r="J473">
            <v>572</v>
          </cell>
          <cell r="K473">
            <v>2157.3999999999996</v>
          </cell>
        </row>
        <row r="474">
          <cell r="A474">
            <v>10594</v>
          </cell>
          <cell r="B474">
            <v>72</v>
          </cell>
          <cell r="C474">
            <v>417.6</v>
          </cell>
          <cell r="D474">
            <v>191</v>
          </cell>
          <cell r="E474">
            <v>1107.8</v>
          </cell>
          <cell r="F474">
            <v>108</v>
          </cell>
          <cell r="G474">
            <v>626.4</v>
          </cell>
          <cell r="H474">
            <v>1</v>
          </cell>
          <cell r="I474">
            <v>5.34</v>
          </cell>
          <cell r="J474">
            <v>372</v>
          </cell>
          <cell r="K474">
            <v>2157.1400000000003</v>
          </cell>
        </row>
        <row r="475">
          <cell r="A475">
            <v>31658</v>
          </cell>
          <cell r="B475">
            <v>4</v>
          </cell>
          <cell r="C475">
            <v>148.80000000000001</v>
          </cell>
          <cell r="D475">
            <v>20</v>
          </cell>
          <cell r="E475">
            <v>744</v>
          </cell>
          <cell r="F475">
            <v>13</v>
          </cell>
          <cell r="G475">
            <v>480.62</v>
          </cell>
          <cell r="H475">
            <v>21</v>
          </cell>
          <cell r="I475">
            <v>781.2</v>
          </cell>
          <cell r="J475">
            <v>58</v>
          </cell>
          <cell r="K475">
            <v>2154.62</v>
          </cell>
        </row>
        <row r="476">
          <cell r="A476">
            <v>12227</v>
          </cell>
          <cell r="B476">
            <v>69</v>
          </cell>
          <cell r="C476">
            <v>546.16999999999996</v>
          </cell>
          <cell r="D476">
            <v>60</v>
          </cell>
          <cell r="E476">
            <v>479.36</v>
          </cell>
          <cell r="F476">
            <v>62</v>
          </cell>
          <cell r="G476">
            <v>495.36</v>
          </cell>
          <cell r="H476">
            <v>80</v>
          </cell>
          <cell r="I476">
            <v>629.52</v>
          </cell>
          <cell r="J476">
            <v>271</v>
          </cell>
          <cell r="K476">
            <v>2150.41</v>
          </cell>
        </row>
        <row r="477">
          <cell r="A477">
            <v>2011600</v>
          </cell>
          <cell r="B477">
            <v>36.33</v>
          </cell>
          <cell r="C477">
            <v>543.37</v>
          </cell>
          <cell r="D477">
            <v>31.05</v>
          </cell>
          <cell r="E477">
            <v>463.6</v>
          </cell>
          <cell r="F477">
            <v>37.22</v>
          </cell>
          <cell r="G477">
            <v>538.73</v>
          </cell>
          <cell r="H477">
            <v>41.42</v>
          </cell>
          <cell r="I477">
            <v>596.99</v>
          </cell>
          <cell r="J477">
            <v>146.01999999999998</v>
          </cell>
          <cell r="K477">
            <v>2142.69</v>
          </cell>
        </row>
        <row r="478">
          <cell r="A478">
            <v>11440</v>
          </cell>
          <cell r="B478">
            <v>23</v>
          </cell>
          <cell r="C478">
            <v>498.45</v>
          </cell>
          <cell r="D478">
            <v>15</v>
          </cell>
          <cell r="E478">
            <v>326.75</v>
          </cell>
          <cell r="F478">
            <v>36</v>
          </cell>
          <cell r="G478">
            <v>789.4</v>
          </cell>
          <cell r="H478">
            <v>23</v>
          </cell>
          <cell r="I478">
            <v>526.70000000000005</v>
          </cell>
          <cell r="J478">
            <v>97</v>
          </cell>
          <cell r="K478">
            <v>2141.3000000000002</v>
          </cell>
        </row>
        <row r="479">
          <cell r="A479">
            <v>27411</v>
          </cell>
          <cell r="B479">
            <v>123</v>
          </cell>
          <cell r="C479">
            <v>971.07</v>
          </cell>
          <cell r="D479">
            <v>12</v>
          </cell>
          <cell r="E479">
            <v>94.8</v>
          </cell>
          <cell r="F479">
            <v>75</v>
          </cell>
          <cell r="G479">
            <v>592.5</v>
          </cell>
          <cell r="H479">
            <v>61</v>
          </cell>
          <cell r="I479">
            <v>481.9</v>
          </cell>
          <cell r="J479">
            <v>271</v>
          </cell>
          <cell r="K479">
            <v>2140.27</v>
          </cell>
        </row>
        <row r="480">
          <cell r="A480">
            <v>10584</v>
          </cell>
          <cell r="B480">
            <v>15</v>
          </cell>
          <cell r="C480">
            <v>420.74</v>
          </cell>
          <cell r="D480">
            <v>57</v>
          </cell>
          <cell r="E480">
            <v>1405.14</v>
          </cell>
          <cell r="F480">
            <v>10</v>
          </cell>
          <cell r="G480">
            <v>282</v>
          </cell>
          <cell r="H480">
            <v>1</v>
          </cell>
          <cell r="I480">
            <v>28.2</v>
          </cell>
          <cell r="J480">
            <v>83</v>
          </cell>
          <cell r="K480">
            <v>2136.08</v>
          </cell>
        </row>
        <row r="481">
          <cell r="A481">
            <v>2011294</v>
          </cell>
          <cell r="B481">
            <v>12.9</v>
          </cell>
          <cell r="C481">
            <v>475.97</v>
          </cell>
          <cell r="D481">
            <v>15.8</v>
          </cell>
          <cell r="E481">
            <v>582.38</v>
          </cell>
          <cell r="F481">
            <v>23.09</v>
          </cell>
          <cell r="G481">
            <v>849.7</v>
          </cell>
          <cell r="H481">
            <v>6.16</v>
          </cell>
          <cell r="I481">
            <v>226.99</v>
          </cell>
          <cell r="J481">
            <v>57.95</v>
          </cell>
          <cell r="K481">
            <v>2135.04</v>
          </cell>
        </row>
        <row r="482">
          <cell r="A482">
            <v>22838</v>
          </cell>
          <cell r="B482">
            <v>95</v>
          </cell>
          <cell r="C482">
            <v>567.12</v>
          </cell>
          <cell r="D482">
            <v>103</v>
          </cell>
          <cell r="E482">
            <v>617.52</v>
          </cell>
          <cell r="F482">
            <v>88</v>
          </cell>
          <cell r="G482">
            <v>571.48</v>
          </cell>
          <cell r="H482">
            <v>58</v>
          </cell>
          <cell r="I482">
            <v>371.8</v>
          </cell>
          <cell r="J482">
            <v>344</v>
          </cell>
          <cell r="K482">
            <v>2127.92</v>
          </cell>
        </row>
        <row r="483">
          <cell r="A483">
            <v>2011596</v>
          </cell>
          <cell r="B483">
            <v>45.52</v>
          </cell>
          <cell r="C483">
            <v>626.9</v>
          </cell>
          <cell r="D483">
            <v>37.619999999999997</v>
          </cell>
          <cell r="E483">
            <v>519.14</v>
          </cell>
          <cell r="F483">
            <v>28.92</v>
          </cell>
          <cell r="G483">
            <v>386.52</v>
          </cell>
          <cell r="H483">
            <v>41.91</v>
          </cell>
          <cell r="I483">
            <v>592.79999999999995</v>
          </cell>
          <cell r="J483">
            <v>153.97</v>
          </cell>
          <cell r="K483">
            <v>2125.3599999999997</v>
          </cell>
        </row>
        <row r="484">
          <cell r="A484">
            <v>17615</v>
          </cell>
          <cell r="B484">
            <v>76</v>
          </cell>
          <cell r="C484">
            <v>629.48</v>
          </cell>
          <cell r="D484">
            <v>84</v>
          </cell>
          <cell r="E484">
            <v>697.2</v>
          </cell>
          <cell r="F484">
            <v>51</v>
          </cell>
          <cell r="G484">
            <v>438.6</v>
          </cell>
          <cell r="H484">
            <v>39</v>
          </cell>
          <cell r="I484">
            <v>358.8</v>
          </cell>
          <cell r="J484">
            <v>250</v>
          </cell>
          <cell r="K484">
            <v>2124.0800000000004</v>
          </cell>
        </row>
        <row r="485">
          <cell r="A485">
            <v>12344</v>
          </cell>
          <cell r="B485">
            <v>51</v>
          </cell>
          <cell r="C485">
            <v>588</v>
          </cell>
          <cell r="D485">
            <v>46</v>
          </cell>
          <cell r="E485">
            <v>555.48</v>
          </cell>
          <cell r="F485">
            <v>46</v>
          </cell>
          <cell r="G485">
            <v>530.29999999999995</v>
          </cell>
          <cell r="H485">
            <v>39</v>
          </cell>
          <cell r="I485">
            <v>444.75</v>
          </cell>
          <cell r="J485">
            <v>182</v>
          </cell>
          <cell r="K485">
            <v>2118.5299999999997</v>
          </cell>
        </row>
        <row r="486">
          <cell r="A486">
            <v>10521</v>
          </cell>
          <cell r="B486">
            <v>1</v>
          </cell>
          <cell r="C486">
            <v>26.2</v>
          </cell>
          <cell r="D486">
            <v>18</v>
          </cell>
          <cell r="E486">
            <v>506.16</v>
          </cell>
          <cell r="F486">
            <v>25</v>
          </cell>
          <cell r="G486">
            <v>713.5</v>
          </cell>
          <cell r="H486">
            <v>30</v>
          </cell>
          <cell r="I486">
            <v>867.68</v>
          </cell>
          <cell r="J486">
            <v>74</v>
          </cell>
          <cell r="K486">
            <v>2113.54</v>
          </cell>
        </row>
        <row r="487">
          <cell r="A487">
            <v>16304</v>
          </cell>
          <cell r="B487">
            <v>18</v>
          </cell>
          <cell r="C487">
            <v>484</v>
          </cell>
          <cell r="D487">
            <v>10</v>
          </cell>
          <cell r="E487">
            <v>275</v>
          </cell>
          <cell r="F487">
            <v>22</v>
          </cell>
          <cell r="G487">
            <v>600.6</v>
          </cell>
          <cell r="H487">
            <v>29</v>
          </cell>
          <cell r="I487">
            <v>753.34</v>
          </cell>
          <cell r="J487">
            <v>79</v>
          </cell>
          <cell r="K487">
            <v>2112.94</v>
          </cell>
        </row>
        <row r="488">
          <cell r="A488">
            <v>15990</v>
          </cell>
          <cell r="B488">
            <v>20</v>
          </cell>
          <cell r="C488">
            <v>692</v>
          </cell>
          <cell r="D488">
            <v>19</v>
          </cell>
          <cell r="E488">
            <v>657.4</v>
          </cell>
          <cell r="F488">
            <v>12</v>
          </cell>
          <cell r="G488">
            <v>415.2</v>
          </cell>
          <cell r="H488">
            <v>10</v>
          </cell>
          <cell r="I488">
            <v>346</v>
          </cell>
          <cell r="J488">
            <v>61</v>
          </cell>
          <cell r="K488">
            <v>2110.6000000000004</v>
          </cell>
        </row>
        <row r="489">
          <cell r="A489">
            <v>16439</v>
          </cell>
          <cell r="B489">
            <v>17</v>
          </cell>
          <cell r="C489">
            <v>445.4</v>
          </cell>
          <cell r="D489">
            <v>22</v>
          </cell>
          <cell r="E489">
            <v>574.29999999999995</v>
          </cell>
          <cell r="F489">
            <v>18</v>
          </cell>
          <cell r="G489">
            <v>467.4</v>
          </cell>
          <cell r="H489">
            <v>24</v>
          </cell>
          <cell r="I489">
            <v>619.53</v>
          </cell>
          <cell r="J489">
            <v>81</v>
          </cell>
          <cell r="K489">
            <v>2106.63</v>
          </cell>
        </row>
        <row r="490">
          <cell r="A490">
            <v>28752</v>
          </cell>
          <cell r="B490">
            <v>33</v>
          </cell>
          <cell r="C490">
            <v>292.99</v>
          </cell>
          <cell r="D490">
            <v>100</v>
          </cell>
          <cell r="E490">
            <v>857.17</v>
          </cell>
          <cell r="F490">
            <v>62</v>
          </cell>
          <cell r="G490">
            <v>549.66999999999996</v>
          </cell>
          <cell r="H490">
            <v>45</v>
          </cell>
          <cell r="I490">
            <v>398.37</v>
          </cell>
          <cell r="J490">
            <v>240</v>
          </cell>
          <cell r="K490">
            <v>2098.1999999999998</v>
          </cell>
        </row>
        <row r="491">
          <cell r="A491">
            <v>23193</v>
          </cell>
          <cell r="B491">
            <v>147</v>
          </cell>
          <cell r="C491">
            <v>381.36</v>
          </cell>
          <cell r="D491">
            <v>142</v>
          </cell>
          <cell r="E491">
            <v>368.99</v>
          </cell>
          <cell r="F491">
            <v>253</v>
          </cell>
          <cell r="G491">
            <v>655.7</v>
          </cell>
          <cell r="H491">
            <v>264</v>
          </cell>
          <cell r="I491">
            <v>684.93</v>
          </cell>
          <cell r="J491">
            <v>806</v>
          </cell>
          <cell r="K491">
            <v>2090.98</v>
          </cell>
        </row>
        <row r="492">
          <cell r="A492">
            <v>2011576</v>
          </cell>
          <cell r="B492">
            <v>63.76</v>
          </cell>
          <cell r="C492">
            <v>948.25</v>
          </cell>
          <cell r="D492">
            <v>34.68</v>
          </cell>
          <cell r="E492">
            <v>513.83000000000004</v>
          </cell>
          <cell r="F492">
            <v>42.13</v>
          </cell>
          <cell r="G492">
            <v>579.33000000000004</v>
          </cell>
          <cell r="H492">
            <v>3.42</v>
          </cell>
          <cell r="I492">
            <v>49.52</v>
          </cell>
          <cell r="J492">
            <v>143.98999999999998</v>
          </cell>
          <cell r="K492">
            <v>2090.9299999999998</v>
          </cell>
        </row>
        <row r="493">
          <cell r="A493">
            <v>28109</v>
          </cell>
          <cell r="F493">
            <v>308</v>
          </cell>
          <cell r="G493">
            <v>1394.86</v>
          </cell>
          <cell r="H493">
            <v>151</v>
          </cell>
          <cell r="I493">
            <v>694.79</v>
          </cell>
          <cell r="J493">
            <v>459</v>
          </cell>
          <cell r="K493">
            <v>2089.6499999999996</v>
          </cell>
        </row>
        <row r="494">
          <cell r="A494">
            <v>12500</v>
          </cell>
          <cell r="B494">
            <v>129</v>
          </cell>
          <cell r="C494">
            <v>627.03</v>
          </cell>
          <cell r="D494">
            <v>56</v>
          </cell>
          <cell r="E494">
            <v>277.3</v>
          </cell>
          <cell r="F494">
            <v>129</v>
          </cell>
          <cell r="G494">
            <v>634.30999999999995</v>
          </cell>
          <cell r="H494">
            <v>113</v>
          </cell>
          <cell r="I494">
            <v>550.97</v>
          </cell>
          <cell r="J494">
            <v>427</v>
          </cell>
          <cell r="K494">
            <v>2089.6099999999997</v>
          </cell>
        </row>
        <row r="495">
          <cell r="A495">
            <v>2011284</v>
          </cell>
          <cell r="B495">
            <v>7.26</v>
          </cell>
          <cell r="C495">
            <v>442.62</v>
          </cell>
          <cell r="D495">
            <v>7.25</v>
          </cell>
          <cell r="E495">
            <v>442.49</v>
          </cell>
          <cell r="F495">
            <v>5.7</v>
          </cell>
          <cell r="G495">
            <v>361.45</v>
          </cell>
          <cell r="H495">
            <v>12.96</v>
          </cell>
          <cell r="I495">
            <v>840.17</v>
          </cell>
          <cell r="J495">
            <v>33.17</v>
          </cell>
          <cell r="K495">
            <v>2086.73</v>
          </cell>
        </row>
        <row r="496">
          <cell r="A496">
            <v>16779</v>
          </cell>
          <cell r="B496">
            <v>73</v>
          </cell>
          <cell r="C496">
            <v>637.9</v>
          </cell>
          <cell r="D496">
            <v>62</v>
          </cell>
          <cell r="E496">
            <v>544.70000000000005</v>
          </cell>
          <cell r="F496">
            <v>44</v>
          </cell>
          <cell r="G496">
            <v>391.6</v>
          </cell>
          <cell r="H496">
            <v>57</v>
          </cell>
          <cell r="I496">
            <v>504.46</v>
          </cell>
          <cell r="J496">
            <v>236</v>
          </cell>
          <cell r="K496">
            <v>2078.66</v>
          </cell>
        </row>
        <row r="497">
          <cell r="A497">
            <v>11638</v>
          </cell>
          <cell r="B497">
            <v>113</v>
          </cell>
          <cell r="C497">
            <v>551.36</v>
          </cell>
          <cell r="D497">
            <v>99</v>
          </cell>
          <cell r="E497">
            <v>484.32</v>
          </cell>
          <cell r="F497">
            <v>118</v>
          </cell>
          <cell r="G497">
            <v>578.20000000000005</v>
          </cell>
          <cell r="H497">
            <v>94</v>
          </cell>
          <cell r="I497">
            <v>459.82</v>
          </cell>
          <cell r="J497">
            <v>424</v>
          </cell>
          <cell r="K497">
            <v>2073.7000000000003</v>
          </cell>
        </row>
        <row r="498">
          <cell r="A498">
            <v>17423</v>
          </cell>
          <cell r="B498">
            <v>67</v>
          </cell>
          <cell r="C498">
            <v>750.4</v>
          </cell>
          <cell r="D498">
            <v>43</v>
          </cell>
          <cell r="E498">
            <v>480.7</v>
          </cell>
          <cell r="F498">
            <v>24</v>
          </cell>
          <cell r="G498">
            <v>268.8</v>
          </cell>
          <cell r="H498">
            <v>51</v>
          </cell>
          <cell r="I498">
            <v>569.4</v>
          </cell>
          <cell r="J498">
            <v>185</v>
          </cell>
          <cell r="K498">
            <v>2069.2999999999997</v>
          </cell>
        </row>
        <row r="499">
          <cell r="A499">
            <v>11886</v>
          </cell>
          <cell r="B499">
            <v>161</v>
          </cell>
          <cell r="C499">
            <v>545.78</v>
          </cell>
          <cell r="D499">
            <v>158</v>
          </cell>
          <cell r="E499">
            <v>535.30999999999995</v>
          </cell>
          <cell r="F499">
            <v>135</v>
          </cell>
          <cell r="G499">
            <v>459</v>
          </cell>
          <cell r="H499">
            <v>154</v>
          </cell>
          <cell r="I499">
            <v>523.33000000000004</v>
          </cell>
          <cell r="J499">
            <v>608</v>
          </cell>
          <cell r="K499">
            <v>2063.42</v>
          </cell>
        </row>
        <row r="500">
          <cell r="A500">
            <v>12212</v>
          </cell>
          <cell r="B500">
            <v>43</v>
          </cell>
          <cell r="C500">
            <v>703.89</v>
          </cell>
          <cell r="D500">
            <v>22</v>
          </cell>
          <cell r="E500">
            <v>359.49</v>
          </cell>
          <cell r="F500">
            <v>30</v>
          </cell>
          <cell r="G500">
            <v>492</v>
          </cell>
          <cell r="H500">
            <v>31</v>
          </cell>
          <cell r="I500">
            <v>504.13</v>
          </cell>
          <cell r="J500">
            <v>126</v>
          </cell>
          <cell r="K500">
            <v>2059.5100000000002</v>
          </cell>
        </row>
        <row r="501">
          <cell r="A501">
            <v>2010508</v>
          </cell>
          <cell r="D501">
            <v>32.58</v>
          </cell>
          <cell r="E501">
            <v>488.06</v>
          </cell>
          <cell r="F501">
            <v>62.95</v>
          </cell>
          <cell r="G501">
            <v>999.8</v>
          </cell>
          <cell r="H501">
            <v>35.799999999999997</v>
          </cell>
          <cell r="I501">
            <v>568.01</v>
          </cell>
          <cell r="J501">
            <v>131.32999999999998</v>
          </cell>
          <cell r="K501">
            <v>2055.87</v>
          </cell>
        </row>
        <row r="502">
          <cell r="A502">
            <v>18369</v>
          </cell>
          <cell r="B502">
            <v>121</v>
          </cell>
          <cell r="C502">
            <v>458</v>
          </cell>
          <cell r="D502">
            <v>108</v>
          </cell>
          <cell r="E502">
            <v>409.2</v>
          </cell>
          <cell r="F502">
            <v>184</v>
          </cell>
          <cell r="G502">
            <v>697.4</v>
          </cell>
          <cell r="H502">
            <v>129</v>
          </cell>
          <cell r="I502">
            <v>488.4</v>
          </cell>
          <cell r="J502">
            <v>542</v>
          </cell>
          <cell r="K502">
            <v>2053</v>
          </cell>
        </row>
        <row r="503">
          <cell r="A503">
            <v>11228</v>
          </cell>
          <cell r="B503">
            <v>47</v>
          </cell>
          <cell r="C503">
            <v>731.95</v>
          </cell>
          <cell r="D503">
            <v>43</v>
          </cell>
          <cell r="E503">
            <v>670.8</v>
          </cell>
          <cell r="F503">
            <v>41</v>
          </cell>
          <cell r="G503">
            <v>638.35</v>
          </cell>
          <cell r="J503">
            <v>131</v>
          </cell>
          <cell r="K503">
            <v>2041.1</v>
          </cell>
        </row>
        <row r="504">
          <cell r="A504">
            <v>16328</v>
          </cell>
          <cell r="B504">
            <v>29</v>
          </cell>
          <cell r="C504">
            <v>442.76</v>
          </cell>
          <cell r="D504">
            <v>27</v>
          </cell>
          <cell r="E504">
            <v>399.9</v>
          </cell>
          <cell r="F504">
            <v>51</v>
          </cell>
          <cell r="G504">
            <v>759.5</v>
          </cell>
          <cell r="H504">
            <v>29</v>
          </cell>
          <cell r="I504">
            <v>434.62</v>
          </cell>
          <cell r="J504">
            <v>136</v>
          </cell>
          <cell r="K504">
            <v>2036.7799999999997</v>
          </cell>
        </row>
        <row r="505">
          <cell r="A505">
            <v>30596</v>
          </cell>
          <cell r="B505">
            <v>36</v>
          </cell>
          <cell r="C505">
            <v>1003.52</v>
          </cell>
          <cell r="D505">
            <v>12</v>
          </cell>
          <cell r="E505">
            <v>331.52</v>
          </cell>
          <cell r="F505">
            <v>19</v>
          </cell>
          <cell r="G505">
            <v>529.76</v>
          </cell>
          <cell r="H505">
            <v>6</v>
          </cell>
          <cell r="I505">
            <v>165.76</v>
          </cell>
          <cell r="J505">
            <v>73</v>
          </cell>
          <cell r="K505">
            <v>2030.56</v>
          </cell>
        </row>
        <row r="506">
          <cell r="A506">
            <v>10285</v>
          </cell>
          <cell r="B506">
            <v>110</v>
          </cell>
          <cell r="C506">
            <v>657.12</v>
          </cell>
          <cell r="D506">
            <v>85</v>
          </cell>
          <cell r="E506">
            <v>480.14</v>
          </cell>
          <cell r="F506">
            <v>104</v>
          </cell>
          <cell r="G506">
            <v>580.6</v>
          </cell>
          <cell r="H506">
            <v>56</v>
          </cell>
          <cell r="I506">
            <v>312.25</v>
          </cell>
          <cell r="J506">
            <v>355</v>
          </cell>
          <cell r="K506">
            <v>2030.1100000000001</v>
          </cell>
        </row>
        <row r="507">
          <cell r="A507">
            <v>2023484</v>
          </cell>
          <cell r="B507">
            <v>7.51</v>
          </cell>
          <cell r="C507">
            <v>386.59</v>
          </cell>
          <cell r="D507">
            <v>8.51</v>
          </cell>
          <cell r="E507">
            <v>437.59</v>
          </cell>
          <cell r="F507">
            <v>20.38</v>
          </cell>
          <cell r="G507">
            <v>1048.46</v>
          </cell>
          <cell r="H507">
            <v>3.02</v>
          </cell>
          <cell r="I507">
            <v>155.75</v>
          </cell>
          <cell r="J507">
            <v>39.42</v>
          </cell>
          <cell r="K507">
            <v>2028.3899999999999</v>
          </cell>
        </row>
        <row r="508">
          <cell r="A508">
            <v>23657</v>
          </cell>
          <cell r="B508">
            <v>44</v>
          </cell>
          <cell r="C508">
            <v>570.96</v>
          </cell>
          <cell r="D508">
            <v>27</v>
          </cell>
          <cell r="E508">
            <v>351</v>
          </cell>
          <cell r="F508">
            <v>40</v>
          </cell>
          <cell r="G508">
            <v>520</v>
          </cell>
          <cell r="H508">
            <v>45</v>
          </cell>
          <cell r="I508">
            <v>585</v>
          </cell>
          <cell r="J508">
            <v>156</v>
          </cell>
          <cell r="K508">
            <v>2026.96</v>
          </cell>
        </row>
        <row r="509">
          <cell r="A509">
            <v>27168</v>
          </cell>
          <cell r="B509">
            <v>67</v>
          </cell>
          <cell r="C509">
            <v>671.51</v>
          </cell>
          <cell r="D509">
            <v>2</v>
          </cell>
          <cell r="E509">
            <v>21</v>
          </cell>
          <cell r="F509">
            <v>75</v>
          </cell>
          <cell r="G509">
            <v>804.9</v>
          </cell>
          <cell r="H509">
            <v>49</v>
          </cell>
          <cell r="I509">
            <v>529.20000000000005</v>
          </cell>
          <cell r="J509">
            <v>193</v>
          </cell>
          <cell r="K509">
            <v>2026.61</v>
          </cell>
        </row>
        <row r="510">
          <cell r="A510">
            <v>10597</v>
          </cell>
          <cell r="B510">
            <v>27</v>
          </cell>
          <cell r="C510">
            <v>663.66</v>
          </cell>
          <cell r="D510">
            <v>15</v>
          </cell>
          <cell r="E510">
            <v>372</v>
          </cell>
          <cell r="F510">
            <v>21</v>
          </cell>
          <cell r="G510">
            <v>520.79999999999995</v>
          </cell>
          <cell r="H510">
            <v>19</v>
          </cell>
          <cell r="I510">
            <v>469.22</v>
          </cell>
          <cell r="J510">
            <v>82</v>
          </cell>
          <cell r="K510">
            <v>2025.6799999999998</v>
          </cell>
        </row>
        <row r="511">
          <cell r="A511">
            <v>2018026</v>
          </cell>
          <cell r="B511">
            <v>38.229999999999997</v>
          </cell>
          <cell r="C511">
            <v>495.91</v>
          </cell>
          <cell r="D511">
            <v>33.69</v>
          </cell>
          <cell r="E511">
            <v>436.41</v>
          </cell>
          <cell r="F511">
            <v>47.81</v>
          </cell>
          <cell r="G511">
            <v>619.82000000000005</v>
          </cell>
          <cell r="H511">
            <v>36.44</v>
          </cell>
          <cell r="I511">
            <v>473.04</v>
          </cell>
          <cell r="J511">
            <v>156.16999999999999</v>
          </cell>
          <cell r="K511">
            <v>2025.18</v>
          </cell>
        </row>
        <row r="512">
          <cell r="A512">
            <v>10237</v>
          </cell>
          <cell r="B512">
            <v>66</v>
          </cell>
          <cell r="C512">
            <v>586.69000000000005</v>
          </cell>
          <cell r="D512">
            <v>83</v>
          </cell>
          <cell r="E512">
            <v>734.44</v>
          </cell>
          <cell r="F512">
            <v>9</v>
          </cell>
          <cell r="G512">
            <v>80.099999999999994</v>
          </cell>
          <cell r="H512">
            <v>70</v>
          </cell>
          <cell r="I512">
            <v>621.58000000000004</v>
          </cell>
          <cell r="J512">
            <v>228</v>
          </cell>
          <cell r="K512">
            <v>2022.81</v>
          </cell>
        </row>
        <row r="513">
          <cell r="A513">
            <v>29638</v>
          </cell>
          <cell r="B513">
            <v>168</v>
          </cell>
          <cell r="C513">
            <v>502.8</v>
          </cell>
          <cell r="D513">
            <v>105</v>
          </cell>
          <cell r="E513">
            <v>314.76</v>
          </cell>
          <cell r="F513">
            <v>253</v>
          </cell>
          <cell r="G513">
            <v>757.08</v>
          </cell>
          <cell r="H513">
            <v>155</v>
          </cell>
          <cell r="I513">
            <v>447.06</v>
          </cell>
          <cell r="J513">
            <v>681</v>
          </cell>
          <cell r="K513">
            <v>2021.6999999999998</v>
          </cell>
        </row>
        <row r="514">
          <cell r="A514">
            <v>22283</v>
          </cell>
          <cell r="B514">
            <v>17</v>
          </cell>
          <cell r="C514">
            <v>831.3</v>
          </cell>
          <cell r="D514">
            <v>8</v>
          </cell>
          <cell r="E514">
            <v>391.2</v>
          </cell>
          <cell r="F514">
            <v>3</v>
          </cell>
          <cell r="G514">
            <v>148.69999999999999</v>
          </cell>
          <cell r="H514">
            <v>13</v>
          </cell>
          <cell r="I514">
            <v>648.70000000000005</v>
          </cell>
          <cell r="J514">
            <v>41</v>
          </cell>
          <cell r="K514">
            <v>2019.9</v>
          </cell>
        </row>
        <row r="515">
          <cell r="A515">
            <v>10686</v>
          </cell>
          <cell r="B515">
            <v>65</v>
          </cell>
          <cell r="C515">
            <v>643.5</v>
          </cell>
          <cell r="D515">
            <v>47</v>
          </cell>
          <cell r="E515">
            <v>464.51</v>
          </cell>
          <cell r="F515">
            <v>55</v>
          </cell>
          <cell r="G515">
            <v>541.34</v>
          </cell>
          <cell r="H515">
            <v>37</v>
          </cell>
          <cell r="I515">
            <v>366.3</v>
          </cell>
          <cell r="J515">
            <v>204</v>
          </cell>
          <cell r="K515">
            <v>2015.6499999999999</v>
          </cell>
        </row>
        <row r="516">
          <cell r="A516">
            <v>30421</v>
          </cell>
          <cell r="B516">
            <v>90</v>
          </cell>
          <cell r="C516">
            <v>494.56</v>
          </cell>
          <cell r="D516">
            <v>79</v>
          </cell>
          <cell r="E516">
            <v>433.62</v>
          </cell>
          <cell r="F516">
            <v>90</v>
          </cell>
          <cell r="G516">
            <v>492.8</v>
          </cell>
          <cell r="H516">
            <v>108</v>
          </cell>
          <cell r="I516">
            <v>593.55999999999995</v>
          </cell>
          <cell r="J516">
            <v>367</v>
          </cell>
          <cell r="K516">
            <v>2014.54</v>
          </cell>
        </row>
        <row r="517">
          <cell r="A517">
            <v>2011577</v>
          </cell>
          <cell r="B517">
            <v>28.84</v>
          </cell>
          <cell r="C517">
            <v>418.29</v>
          </cell>
          <cell r="D517">
            <v>29.73</v>
          </cell>
          <cell r="E517">
            <v>401.11</v>
          </cell>
          <cell r="F517">
            <v>48.85</v>
          </cell>
          <cell r="G517">
            <v>641.44000000000005</v>
          </cell>
          <cell r="H517">
            <v>46.31</v>
          </cell>
          <cell r="I517">
            <v>547.70000000000005</v>
          </cell>
          <cell r="J517">
            <v>153.73000000000002</v>
          </cell>
          <cell r="K517">
            <v>2008.5400000000002</v>
          </cell>
        </row>
        <row r="518">
          <cell r="A518">
            <v>16318</v>
          </cell>
          <cell r="B518">
            <v>14</v>
          </cell>
          <cell r="C518">
            <v>435.9</v>
          </cell>
          <cell r="D518">
            <v>13</v>
          </cell>
          <cell r="E518">
            <v>408.2</v>
          </cell>
          <cell r="F518">
            <v>16</v>
          </cell>
          <cell r="G518">
            <v>502.4</v>
          </cell>
          <cell r="H518">
            <v>21</v>
          </cell>
          <cell r="I518">
            <v>644.34</v>
          </cell>
          <cell r="J518">
            <v>64</v>
          </cell>
          <cell r="K518">
            <v>1990.8400000000001</v>
          </cell>
        </row>
        <row r="519">
          <cell r="A519">
            <v>17835</v>
          </cell>
          <cell r="B519">
            <v>18</v>
          </cell>
          <cell r="C519">
            <v>615.48</v>
          </cell>
          <cell r="D519">
            <v>11</v>
          </cell>
          <cell r="E519">
            <v>376.74</v>
          </cell>
          <cell r="F519">
            <v>15</v>
          </cell>
          <cell r="G519">
            <v>514.74</v>
          </cell>
          <cell r="H519">
            <v>14</v>
          </cell>
          <cell r="I519">
            <v>477.48</v>
          </cell>
          <cell r="J519">
            <v>58</v>
          </cell>
          <cell r="K519">
            <v>1984.44</v>
          </cell>
        </row>
        <row r="520">
          <cell r="A520">
            <v>28351</v>
          </cell>
          <cell r="B520">
            <v>25</v>
          </cell>
          <cell r="C520">
            <v>412.5</v>
          </cell>
          <cell r="D520">
            <v>39</v>
          </cell>
          <cell r="E520">
            <v>643.5</v>
          </cell>
          <cell r="F520">
            <v>28</v>
          </cell>
          <cell r="G520">
            <v>462</v>
          </cell>
          <cell r="H520">
            <v>28</v>
          </cell>
          <cell r="I520">
            <v>462</v>
          </cell>
          <cell r="J520">
            <v>120</v>
          </cell>
          <cell r="K520">
            <v>1980</v>
          </cell>
        </row>
        <row r="521">
          <cell r="A521">
            <v>2031689</v>
          </cell>
          <cell r="B521">
            <v>3.03</v>
          </cell>
          <cell r="C521">
            <v>172.51</v>
          </cell>
          <cell r="D521">
            <v>15.98</v>
          </cell>
          <cell r="E521">
            <v>907.74</v>
          </cell>
          <cell r="F521">
            <v>11.26</v>
          </cell>
          <cell r="G521">
            <v>627.87</v>
          </cell>
          <cell r="H521">
            <v>4.66</v>
          </cell>
          <cell r="I521">
            <v>269.24</v>
          </cell>
          <cell r="J521">
            <v>34.930000000000007</v>
          </cell>
          <cell r="K521">
            <v>1977.36</v>
          </cell>
        </row>
        <row r="522">
          <cell r="A522">
            <v>29989</v>
          </cell>
          <cell r="B522">
            <v>52</v>
          </cell>
          <cell r="C522">
            <v>405.6</v>
          </cell>
          <cell r="D522">
            <v>11</v>
          </cell>
          <cell r="E522">
            <v>85.8</v>
          </cell>
          <cell r="F522">
            <v>87</v>
          </cell>
          <cell r="G522">
            <v>720.62</v>
          </cell>
          <cell r="H522">
            <v>90</v>
          </cell>
          <cell r="I522">
            <v>764.32</v>
          </cell>
          <cell r="J522">
            <v>240</v>
          </cell>
          <cell r="K522">
            <v>1976.3400000000001</v>
          </cell>
        </row>
        <row r="523">
          <cell r="A523">
            <v>11421</v>
          </cell>
          <cell r="B523">
            <v>50</v>
          </cell>
          <cell r="C523">
            <v>507.54</v>
          </cell>
          <cell r="D523">
            <v>26</v>
          </cell>
          <cell r="E523">
            <v>262.74</v>
          </cell>
          <cell r="F523">
            <v>49</v>
          </cell>
          <cell r="G523">
            <v>497.34</v>
          </cell>
          <cell r="H523">
            <v>70</v>
          </cell>
          <cell r="I523">
            <v>706.5</v>
          </cell>
          <cell r="J523">
            <v>195</v>
          </cell>
          <cell r="K523">
            <v>1974.12</v>
          </cell>
        </row>
        <row r="524">
          <cell r="A524">
            <v>12788</v>
          </cell>
          <cell r="B524">
            <v>108</v>
          </cell>
          <cell r="C524">
            <v>376.04</v>
          </cell>
          <cell r="D524">
            <v>135</v>
          </cell>
          <cell r="E524">
            <v>478.78</v>
          </cell>
          <cell r="F524">
            <v>162</v>
          </cell>
          <cell r="G524">
            <v>581.16999999999996</v>
          </cell>
          <cell r="H524">
            <v>150</v>
          </cell>
          <cell r="I524">
            <v>537.67999999999995</v>
          </cell>
          <cell r="J524">
            <v>555</v>
          </cell>
          <cell r="K524">
            <v>1973.6699999999996</v>
          </cell>
        </row>
        <row r="525">
          <cell r="A525">
            <v>10549</v>
          </cell>
          <cell r="B525">
            <v>9</v>
          </cell>
          <cell r="C525">
            <v>283.42</v>
          </cell>
          <cell r="D525">
            <v>11</v>
          </cell>
          <cell r="E525">
            <v>345.8</v>
          </cell>
          <cell r="F525">
            <v>24</v>
          </cell>
          <cell r="G525">
            <v>761.47</v>
          </cell>
          <cell r="H525">
            <v>18</v>
          </cell>
          <cell r="I525">
            <v>580.77</v>
          </cell>
          <cell r="J525">
            <v>62</v>
          </cell>
          <cell r="K525">
            <v>1971.46</v>
          </cell>
        </row>
        <row r="526">
          <cell r="A526">
            <v>15624</v>
          </cell>
          <cell r="B526">
            <v>31</v>
          </cell>
          <cell r="C526">
            <v>337.9</v>
          </cell>
          <cell r="D526">
            <v>27</v>
          </cell>
          <cell r="E526">
            <v>294.3</v>
          </cell>
          <cell r="F526">
            <v>78</v>
          </cell>
          <cell r="G526">
            <v>831.06</v>
          </cell>
          <cell r="H526">
            <v>47</v>
          </cell>
          <cell r="I526">
            <v>507.08</v>
          </cell>
          <cell r="J526">
            <v>183</v>
          </cell>
          <cell r="K526">
            <v>1970.34</v>
          </cell>
        </row>
        <row r="527">
          <cell r="A527">
            <v>12035</v>
          </cell>
          <cell r="B527">
            <v>128</v>
          </cell>
          <cell r="C527">
            <v>714.25</v>
          </cell>
          <cell r="D527">
            <v>59</v>
          </cell>
          <cell r="E527">
            <v>330.4</v>
          </cell>
          <cell r="F527">
            <v>93</v>
          </cell>
          <cell r="G527">
            <v>510.66</v>
          </cell>
          <cell r="H527">
            <v>74</v>
          </cell>
          <cell r="I527">
            <v>414.4</v>
          </cell>
          <cell r="J527">
            <v>354</v>
          </cell>
          <cell r="K527">
            <v>1969.71</v>
          </cell>
        </row>
        <row r="528">
          <cell r="A528">
            <v>23622</v>
          </cell>
          <cell r="B528">
            <v>99</v>
          </cell>
          <cell r="C528">
            <v>444.78</v>
          </cell>
          <cell r="D528">
            <v>116</v>
          </cell>
          <cell r="E528">
            <v>521.28</v>
          </cell>
          <cell r="F528">
            <v>126</v>
          </cell>
          <cell r="G528">
            <v>567</v>
          </cell>
          <cell r="H528">
            <v>97</v>
          </cell>
          <cell r="I528">
            <v>434.7</v>
          </cell>
          <cell r="J528">
            <v>438</v>
          </cell>
          <cell r="K528">
            <v>1967.76</v>
          </cell>
        </row>
        <row r="529">
          <cell r="A529">
            <v>17436</v>
          </cell>
          <cell r="B529">
            <v>30</v>
          </cell>
          <cell r="C529">
            <v>465</v>
          </cell>
          <cell r="D529">
            <v>29</v>
          </cell>
          <cell r="E529">
            <v>448.26</v>
          </cell>
          <cell r="F529">
            <v>39</v>
          </cell>
          <cell r="G529">
            <v>603.26</v>
          </cell>
          <cell r="H529">
            <v>29</v>
          </cell>
          <cell r="I529">
            <v>448.26</v>
          </cell>
          <cell r="J529">
            <v>127</v>
          </cell>
          <cell r="K529">
            <v>1964.78</v>
          </cell>
        </row>
        <row r="530">
          <cell r="A530">
            <v>2011247</v>
          </cell>
          <cell r="B530">
            <v>6.67</v>
          </cell>
          <cell r="C530">
            <v>306.27</v>
          </cell>
          <cell r="D530">
            <v>8.24</v>
          </cell>
          <cell r="E530">
            <v>378.42</v>
          </cell>
          <cell r="F530">
            <v>15.68</v>
          </cell>
          <cell r="G530">
            <v>732.22</v>
          </cell>
          <cell r="H530">
            <v>11.94</v>
          </cell>
          <cell r="I530">
            <v>542.15</v>
          </cell>
          <cell r="J530">
            <v>42.53</v>
          </cell>
          <cell r="K530">
            <v>1959.06</v>
          </cell>
        </row>
        <row r="531">
          <cell r="A531">
            <v>10688</v>
          </cell>
          <cell r="B531">
            <v>44</v>
          </cell>
          <cell r="C531">
            <v>330</v>
          </cell>
          <cell r="D531">
            <v>53</v>
          </cell>
          <cell r="E531">
            <v>396.9</v>
          </cell>
          <cell r="F531">
            <v>80</v>
          </cell>
          <cell r="G531">
            <v>590.4</v>
          </cell>
          <cell r="H531">
            <v>86</v>
          </cell>
          <cell r="I531">
            <v>639.6</v>
          </cell>
          <cell r="J531">
            <v>263</v>
          </cell>
          <cell r="K531">
            <v>1956.9</v>
          </cell>
        </row>
        <row r="532">
          <cell r="A532">
            <v>17441</v>
          </cell>
          <cell r="B532">
            <v>20</v>
          </cell>
          <cell r="C532">
            <v>438.24</v>
          </cell>
          <cell r="D532">
            <v>24</v>
          </cell>
          <cell r="E532">
            <v>528</v>
          </cell>
          <cell r="F532">
            <v>27</v>
          </cell>
          <cell r="G532">
            <v>592.24</v>
          </cell>
          <cell r="H532">
            <v>18</v>
          </cell>
          <cell r="I532">
            <v>394.24</v>
          </cell>
          <cell r="J532">
            <v>89</v>
          </cell>
          <cell r="K532">
            <v>1952.72</v>
          </cell>
        </row>
        <row r="533">
          <cell r="A533">
            <v>28289</v>
          </cell>
          <cell r="B533">
            <v>32</v>
          </cell>
          <cell r="C533">
            <v>412.8</v>
          </cell>
          <cell r="D533">
            <v>54</v>
          </cell>
          <cell r="E533">
            <v>682.18</v>
          </cell>
          <cell r="F533">
            <v>41</v>
          </cell>
          <cell r="G533">
            <v>518.6</v>
          </cell>
          <cell r="H533">
            <v>26</v>
          </cell>
          <cell r="I533">
            <v>335.4</v>
          </cell>
          <cell r="J533">
            <v>153</v>
          </cell>
          <cell r="K533">
            <v>1948.98</v>
          </cell>
        </row>
        <row r="534">
          <cell r="A534">
            <v>12077</v>
          </cell>
          <cell r="B534">
            <v>64</v>
          </cell>
          <cell r="C534">
            <v>383.52</v>
          </cell>
          <cell r="D534">
            <v>53</v>
          </cell>
          <cell r="E534">
            <v>317.04000000000002</v>
          </cell>
          <cell r="F534">
            <v>132</v>
          </cell>
          <cell r="G534">
            <v>832.18</v>
          </cell>
          <cell r="H534">
            <v>64</v>
          </cell>
          <cell r="I534">
            <v>415.48</v>
          </cell>
          <cell r="J534">
            <v>313</v>
          </cell>
          <cell r="K534">
            <v>1948.2199999999998</v>
          </cell>
        </row>
        <row r="535">
          <cell r="A535">
            <v>29990</v>
          </cell>
          <cell r="B535">
            <v>46</v>
          </cell>
          <cell r="C535">
            <v>423.2</v>
          </cell>
          <cell r="D535">
            <v>32</v>
          </cell>
          <cell r="E535">
            <v>294.39999999999998</v>
          </cell>
          <cell r="F535">
            <v>48</v>
          </cell>
          <cell r="G535">
            <v>497.12</v>
          </cell>
          <cell r="H535">
            <v>70</v>
          </cell>
          <cell r="I535">
            <v>729.12</v>
          </cell>
          <cell r="J535">
            <v>196</v>
          </cell>
          <cell r="K535">
            <v>1943.8399999999997</v>
          </cell>
        </row>
        <row r="536">
          <cell r="A536">
            <v>11790</v>
          </cell>
          <cell r="B536">
            <v>13</v>
          </cell>
          <cell r="C536">
            <v>448.12</v>
          </cell>
          <cell r="D536">
            <v>16</v>
          </cell>
          <cell r="E536">
            <v>555.61</v>
          </cell>
          <cell r="F536">
            <v>19</v>
          </cell>
          <cell r="G536">
            <v>660.31</v>
          </cell>
          <cell r="H536">
            <v>8</v>
          </cell>
          <cell r="I536">
            <v>279.2</v>
          </cell>
          <cell r="J536">
            <v>56</v>
          </cell>
          <cell r="K536">
            <v>1943.24</v>
          </cell>
        </row>
        <row r="537">
          <cell r="A537">
            <v>11880</v>
          </cell>
          <cell r="B537">
            <v>20</v>
          </cell>
          <cell r="C537">
            <v>751.6</v>
          </cell>
          <cell r="D537">
            <v>29</v>
          </cell>
          <cell r="E537">
            <v>1114.2</v>
          </cell>
          <cell r="F537">
            <v>2</v>
          </cell>
          <cell r="G537">
            <v>77</v>
          </cell>
          <cell r="J537">
            <v>51</v>
          </cell>
          <cell r="K537">
            <v>1942.8000000000002</v>
          </cell>
        </row>
        <row r="538">
          <cell r="A538">
            <v>10287</v>
          </cell>
          <cell r="B538">
            <v>4</v>
          </cell>
          <cell r="C538">
            <v>110</v>
          </cell>
          <cell r="D538">
            <v>37</v>
          </cell>
          <cell r="E538">
            <v>1013.1</v>
          </cell>
          <cell r="H538">
            <v>30</v>
          </cell>
          <cell r="I538">
            <v>818.4</v>
          </cell>
          <cell r="J538">
            <v>71</v>
          </cell>
          <cell r="K538">
            <v>1941.5</v>
          </cell>
        </row>
        <row r="539">
          <cell r="A539">
            <v>11199</v>
          </cell>
          <cell r="B539">
            <v>46</v>
          </cell>
          <cell r="C539">
            <v>501.4</v>
          </cell>
          <cell r="D539">
            <v>38</v>
          </cell>
          <cell r="E539">
            <v>414.2</v>
          </cell>
          <cell r="F539">
            <v>49</v>
          </cell>
          <cell r="G539">
            <v>534.1</v>
          </cell>
          <cell r="H539">
            <v>45</v>
          </cell>
          <cell r="I539">
            <v>490.5</v>
          </cell>
          <cell r="J539">
            <v>178</v>
          </cell>
          <cell r="K539">
            <v>1940.1999999999998</v>
          </cell>
        </row>
        <row r="540">
          <cell r="A540">
            <v>2031296</v>
          </cell>
          <cell r="B540">
            <v>2.58</v>
          </cell>
          <cell r="C540">
            <v>248.44</v>
          </cell>
          <cell r="D540">
            <v>4.97</v>
          </cell>
          <cell r="E540">
            <v>490.9</v>
          </cell>
          <cell r="F540">
            <v>5.0999999999999996</v>
          </cell>
          <cell r="G540">
            <v>519.79</v>
          </cell>
          <cell r="H540">
            <v>5.75</v>
          </cell>
          <cell r="I540">
            <v>677.33</v>
          </cell>
          <cell r="J540">
            <v>18.399999999999999</v>
          </cell>
          <cell r="K540">
            <v>1936.46</v>
          </cell>
        </row>
        <row r="541">
          <cell r="A541">
            <v>11874</v>
          </cell>
          <cell r="B541">
            <v>180</v>
          </cell>
          <cell r="C541">
            <v>503.34</v>
          </cell>
          <cell r="D541">
            <v>138</v>
          </cell>
          <cell r="E541">
            <v>385.96</v>
          </cell>
          <cell r="F541">
            <v>178</v>
          </cell>
          <cell r="G541">
            <v>497.96</v>
          </cell>
          <cell r="H541">
            <v>196</v>
          </cell>
          <cell r="I541">
            <v>548.79999999999995</v>
          </cell>
          <cell r="J541">
            <v>692</v>
          </cell>
          <cell r="K541">
            <v>1936.06</v>
          </cell>
        </row>
        <row r="542">
          <cell r="A542">
            <v>2011286</v>
          </cell>
          <cell r="B542">
            <v>7.67</v>
          </cell>
          <cell r="C542">
            <v>544.79</v>
          </cell>
          <cell r="D542">
            <v>3.62</v>
          </cell>
          <cell r="E542">
            <v>268.69</v>
          </cell>
          <cell r="F542">
            <v>8.1199999999999992</v>
          </cell>
          <cell r="G542">
            <v>607.30999999999995</v>
          </cell>
          <cell r="H542">
            <v>6.83</v>
          </cell>
          <cell r="I542">
            <v>511.78</v>
          </cell>
          <cell r="J542">
            <v>26.239999999999995</v>
          </cell>
          <cell r="K542">
            <v>1932.57</v>
          </cell>
        </row>
        <row r="543">
          <cell r="A543">
            <v>10610</v>
          </cell>
          <cell r="B543">
            <v>187</v>
          </cell>
          <cell r="C543">
            <v>613.20000000000005</v>
          </cell>
          <cell r="D543">
            <v>179</v>
          </cell>
          <cell r="E543">
            <v>584.98</v>
          </cell>
          <cell r="F543">
            <v>148</v>
          </cell>
          <cell r="G543">
            <v>487.62</v>
          </cell>
          <cell r="H543">
            <v>74</v>
          </cell>
          <cell r="I543">
            <v>243.68</v>
          </cell>
          <cell r="J543">
            <v>588</v>
          </cell>
          <cell r="K543">
            <v>1929.4800000000002</v>
          </cell>
        </row>
        <row r="544">
          <cell r="A544">
            <v>12595</v>
          </cell>
          <cell r="B544">
            <v>107</v>
          </cell>
          <cell r="C544">
            <v>597.4</v>
          </cell>
          <cell r="D544">
            <v>73</v>
          </cell>
          <cell r="E544">
            <v>407.45</v>
          </cell>
          <cell r="F544">
            <v>74</v>
          </cell>
          <cell r="G544">
            <v>414.45</v>
          </cell>
          <cell r="H544">
            <v>88</v>
          </cell>
          <cell r="I544">
            <v>509.48</v>
          </cell>
          <cell r="J544">
            <v>342</v>
          </cell>
          <cell r="K544">
            <v>1928.78</v>
          </cell>
        </row>
        <row r="545">
          <cell r="A545">
            <v>12089</v>
          </cell>
          <cell r="B545">
            <v>119</v>
          </cell>
          <cell r="C545">
            <v>450.4</v>
          </cell>
          <cell r="D545">
            <v>114</v>
          </cell>
          <cell r="E545">
            <v>429.6</v>
          </cell>
          <cell r="F545">
            <v>197</v>
          </cell>
          <cell r="G545">
            <v>744.7</v>
          </cell>
          <cell r="H545">
            <v>79</v>
          </cell>
          <cell r="I545">
            <v>299.60000000000002</v>
          </cell>
          <cell r="J545">
            <v>509</v>
          </cell>
          <cell r="K545">
            <v>1924.3000000000002</v>
          </cell>
        </row>
        <row r="546">
          <cell r="A546">
            <v>28305</v>
          </cell>
          <cell r="B546">
            <v>92</v>
          </cell>
          <cell r="C546">
            <v>458.8</v>
          </cell>
          <cell r="D546">
            <v>103</v>
          </cell>
          <cell r="E546">
            <v>513.79999999999995</v>
          </cell>
          <cell r="F546">
            <v>118</v>
          </cell>
          <cell r="G546">
            <v>588</v>
          </cell>
          <cell r="H546">
            <v>72</v>
          </cell>
          <cell r="I546">
            <v>359.2</v>
          </cell>
          <cell r="J546">
            <v>385</v>
          </cell>
          <cell r="K546">
            <v>1919.8</v>
          </cell>
        </row>
        <row r="547">
          <cell r="A547">
            <v>18483</v>
          </cell>
          <cell r="B547">
            <v>14</v>
          </cell>
          <cell r="C547">
            <v>357</v>
          </cell>
          <cell r="D547">
            <v>11</v>
          </cell>
          <cell r="E547">
            <v>280.5</v>
          </cell>
          <cell r="F547">
            <v>34</v>
          </cell>
          <cell r="G547">
            <v>963.88</v>
          </cell>
          <cell r="H547">
            <v>11</v>
          </cell>
          <cell r="I547">
            <v>317.89999999999998</v>
          </cell>
          <cell r="J547">
            <v>70</v>
          </cell>
          <cell r="K547">
            <v>1919.2800000000002</v>
          </cell>
        </row>
        <row r="548">
          <cell r="A548">
            <v>28778</v>
          </cell>
          <cell r="B548">
            <v>45</v>
          </cell>
          <cell r="C548">
            <v>539.04</v>
          </cell>
          <cell r="D548">
            <v>50</v>
          </cell>
          <cell r="E548">
            <v>600</v>
          </cell>
          <cell r="F548">
            <v>31</v>
          </cell>
          <cell r="G548">
            <v>372</v>
          </cell>
          <cell r="H548">
            <v>34</v>
          </cell>
          <cell r="I548">
            <v>406.08</v>
          </cell>
          <cell r="J548">
            <v>160</v>
          </cell>
          <cell r="K548">
            <v>1917.12</v>
          </cell>
        </row>
        <row r="549">
          <cell r="A549">
            <v>2027463</v>
          </cell>
          <cell r="B549">
            <v>24.85</v>
          </cell>
          <cell r="C549">
            <v>360.33</v>
          </cell>
          <cell r="D549">
            <v>38.64</v>
          </cell>
          <cell r="E549">
            <v>563.38</v>
          </cell>
          <cell r="F549">
            <v>29.28</v>
          </cell>
          <cell r="G549">
            <v>436.22</v>
          </cell>
          <cell r="H549">
            <v>37.36</v>
          </cell>
          <cell r="I549">
            <v>555.4</v>
          </cell>
          <cell r="J549">
            <v>130.13</v>
          </cell>
          <cell r="K549">
            <v>1915.33</v>
          </cell>
        </row>
        <row r="550">
          <cell r="A550">
            <v>11766</v>
          </cell>
          <cell r="B550">
            <v>136</v>
          </cell>
          <cell r="C550">
            <v>382.52</v>
          </cell>
          <cell r="D550">
            <v>163</v>
          </cell>
          <cell r="E550">
            <v>471.78</v>
          </cell>
          <cell r="F550">
            <v>199</v>
          </cell>
          <cell r="G550">
            <v>585.16999999999996</v>
          </cell>
          <cell r="H550">
            <v>158</v>
          </cell>
          <cell r="I550">
            <v>473.76</v>
          </cell>
          <cell r="J550">
            <v>656</v>
          </cell>
          <cell r="K550">
            <v>1913.2299999999998</v>
          </cell>
        </row>
        <row r="551">
          <cell r="A551">
            <v>18334</v>
          </cell>
          <cell r="B551">
            <v>185</v>
          </cell>
          <cell r="C551">
            <v>554.76</v>
          </cell>
          <cell r="D551">
            <v>166</v>
          </cell>
          <cell r="E551">
            <v>497.76</v>
          </cell>
          <cell r="F551">
            <v>141</v>
          </cell>
          <cell r="G551">
            <v>422.52</v>
          </cell>
          <cell r="H551">
            <v>146</v>
          </cell>
          <cell r="I551">
            <v>437.76</v>
          </cell>
          <cell r="J551">
            <v>638</v>
          </cell>
          <cell r="K551">
            <v>1912.8</v>
          </cell>
        </row>
        <row r="552">
          <cell r="A552">
            <v>2023485</v>
          </cell>
          <cell r="B552">
            <v>5.52</v>
          </cell>
          <cell r="C552">
            <v>303.70999999999998</v>
          </cell>
          <cell r="D552">
            <v>6.01</v>
          </cell>
          <cell r="E552">
            <v>330.55</v>
          </cell>
          <cell r="F552">
            <v>7.35</v>
          </cell>
          <cell r="G552">
            <v>404.36</v>
          </cell>
          <cell r="H552">
            <v>15.83</v>
          </cell>
          <cell r="I552">
            <v>870.76</v>
          </cell>
          <cell r="J552">
            <v>34.71</v>
          </cell>
          <cell r="K552">
            <v>1909.3799999999999</v>
          </cell>
        </row>
        <row r="553">
          <cell r="A553">
            <v>10805</v>
          </cell>
          <cell r="B553">
            <v>118</v>
          </cell>
          <cell r="C553">
            <v>648.12</v>
          </cell>
          <cell r="D553">
            <v>105</v>
          </cell>
          <cell r="E553">
            <v>575.74</v>
          </cell>
          <cell r="F553">
            <v>86</v>
          </cell>
          <cell r="G553">
            <v>472.56</v>
          </cell>
          <cell r="H553">
            <v>39</v>
          </cell>
          <cell r="I553">
            <v>212.74</v>
          </cell>
          <cell r="J553">
            <v>348</v>
          </cell>
          <cell r="K553">
            <v>1909.16</v>
          </cell>
        </row>
        <row r="554">
          <cell r="A554">
            <v>23195</v>
          </cell>
          <cell r="B554">
            <v>43</v>
          </cell>
          <cell r="C554">
            <v>206.02</v>
          </cell>
          <cell r="D554">
            <v>83</v>
          </cell>
          <cell r="E554">
            <v>398.02</v>
          </cell>
          <cell r="F554">
            <v>130</v>
          </cell>
          <cell r="G554">
            <v>623.62</v>
          </cell>
          <cell r="H554">
            <v>142</v>
          </cell>
          <cell r="I554">
            <v>681.22</v>
          </cell>
          <cell r="J554">
            <v>398</v>
          </cell>
          <cell r="K554">
            <v>1908.8799999999999</v>
          </cell>
        </row>
        <row r="555">
          <cell r="A555">
            <v>10880</v>
          </cell>
          <cell r="B555">
            <v>23</v>
          </cell>
          <cell r="C555">
            <v>457.7</v>
          </cell>
          <cell r="D555">
            <v>20</v>
          </cell>
          <cell r="E555">
            <v>398</v>
          </cell>
          <cell r="F555">
            <v>18</v>
          </cell>
          <cell r="G555">
            <v>356.61</v>
          </cell>
          <cell r="H555">
            <v>35</v>
          </cell>
          <cell r="I555">
            <v>694.91</v>
          </cell>
          <cell r="J555">
            <v>96</v>
          </cell>
          <cell r="K555">
            <v>1907.2199999999998</v>
          </cell>
        </row>
        <row r="556">
          <cell r="A556">
            <v>10238</v>
          </cell>
          <cell r="B556">
            <v>48</v>
          </cell>
          <cell r="C556">
            <v>759.39</v>
          </cell>
          <cell r="D556">
            <v>19</v>
          </cell>
          <cell r="E556">
            <v>300.83</v>
          </cell>
          <cell r="F556">
            <v>40</v>
          </cell>
          <cell r="G556">
            <v>634.73</v>
          </cell>
          <cell r="H556">
            <v>13</v>
          </cell>
          <cell r="I556">
            <v>205.43</v>
          </cell>
          <cell r="J556">
            <v>120</v>
          </cell>
          <cell r="K556">
            <v>1900.38</v>
          </cell>
        </row>
        <row r="557">
          <cell r="A557">
            <v>11198</v>
          </cell>
          <cell r="B557">
            <v>41</v>
          </cell>
          <cell r="C557">
            <v>512.5</v>
          </cell>
          <cell r="D557">
            <v>30</v>
          </cell>
          <cell r="E557">
            <v>375</v>
          </cell>
          <cell r="F557">
            <v>40</v>
          </cell>
          <cell r="G557">
            <v>500</v>
          </cell>
          <cell r="H557">
            <v>41</v>
          </cell>
          <cell r="I557">
            <v>512.5</v>
          </cell>
          <cell r="J557">
            <v>152</v>
          </cell>
          <cell r="K557">
            <v>1900</v>
          </cell>
        </row>
        <row r="558">
          <cell r="A558">
            <v>28638</v>
          </cell>
          <cell r="B558">
            <v>59</v>
          </cell>
          <cell r="C558">
            <v>557.44000000000005</v>
          </cell>
          <cell r="D558">
            <v>42</v>
          </cell>
          <cell r="E558">
            <v>397.48</v>
          </cell>
          <cell r="F558">
            <v>33</v>
          </cell>
          <cell r="G558">
            <v>311.98</v>
          </cell>
          <cell r="H558">
            <v>68</v>
          </cell>
          <cell r="I558">
            <v>628.24</v>
          </cell>
          <cell r="J558">
            <v>202</v>
          </cell>
          <cell r="K558">
            <v>1895.14</v>
          </cell>
        </row>
        <row r="559">
          <cell r="A559">
            <v>17219</v>
          </cell>
          <cell r="B559">
            <v>244</v>
          </cell>
          <cell r="C559">
            <v>514.29999999999995</v>
          </cell>
          <cell r="D559">
            <v>203</v>
          </cell>
          <cell r="E559">
            <v>422.3</v>
          </cell>
          <cell r="F559">
            <v>259</v>
          </cell>
          <cell r="G559">
            <v>538.12</v>
          </cell>
          <cell r="H559">
            <v>199</v>
          </cell>
          <cell r="I559">
            <v>418.54</v>
          </cell>
          <cell r="J559">
            <v>905</v>
          </cell>
          <cell r="K559">
            <v>1893.2599999999998</v>
          </cell>
        </row>
        <row r="560">
          <cell r="A560">
            <v>28244</v>
          </cell>
          <cell r="B560">
            <v>28</v>
          </cell>
          <cell r="C560">
            <v>161.44</v>
          </cell>
          <cell r="D560">
            <v>94</v>
          </cell>
          <cell r="E560">
            <v>548.96</v>
          </cell>
          <cell r="F560">
            <v>130</v>
          </cell>
          <cell r="G560">
            <v>758.54</v>
          </cell>
          <cell r="H560">
            <v>72</v>
          </cell>
          <cell r="I560">
            <v>421.98</v>
          </cell>
          <cell r="J560">
            <v>324</v>
          </cell>
          <cell r="K560">
            <v>1890.92</v>
          </cell>
        </row>
        <row r="561">
          <cell r="A561">
            <v>10728</v>
          </cell>
          <cell r="B561">
            <v>268</v>
          </cell>
          <cell r="C561">
            <v>427.37</v>
          </cell>
          <cell r="D561">
            <v>249</v>
          </cell>
          <cell r="E561">
            <v>393.33</v>
          </cell>
          <cell r="F561">
            <v>384</v>
          </cell>
          <cell r="G561">
            <v>598.66999999999996</v>
          </cell>
          <cell r="H561">
            <v>290</v>
          </cell>
          <cell r="I561">
            <v>460.49</v>
          </cell>
          <cell r="J561">
            <v>1191</v>
          </cell>
          <cell r="K561">
            <v>1879.86</v>
          </cell>
        </row>
        <row r="562">
          <cell r="A562">
            <v>29224</v>
          </cell>
          <cell r="D562">
            <v>98</v>
          </cell>
          <cell r="E562">
            <v>538.55999999999995</v>
          </cell>
          <cell r="F562">
            <v>120</v>
          </cell>
          <cell r="G562">
            <v>659.56</v>
          </cell>
          <cell r="H562">
            <v>124</v>
          </cell>
          <cell r="I562">
            <v>680.68</v>
          </cell>
          <cell r="J562">
            <v>342</v>
          </cell>
          <cell r="K562">
            <v>1878.7999999999997</v>
          </cell>
        </row>
        <row r="563">
          <cell r="A563">
            <v>11913</v>
          </cell>
          <cell r="B563">
            <v>93</v>
          </cell>
          <cell r="C563">
            <v>649.88</v>
          </cell>
          <cell r="D563">
            <v>63</v>
          </cell>
          <cell r="E563">
            <v>439.32</v>
          </cell>
          <cell r="F563">
            <v>51</v>
          </cell>
          <cell r="G563">
            <v>356.44</v>
          </cell>
          <cell r="H563">
            <v>60</v>
          </cell>
          <cell r="I563">
            <v>428.82</v>
          </cell>
          <cell r="J563">
            <v>267</v>
          </cell>
          <cell r="K563">
            <v>1874.46</v>
          </cell>
        </row>
        <row r="564">
          <cell r="A564">
            <v>17690</v>
          </cell>
          <cell r="B564">
            <v>31</v>
          </cell>
          <cell r="C564">
            <v>306.89999999999998</v>
          </cell>
          <cell r="F564">
            <v>58</v>
          </cell>
          <cell r="G564">
            <v>574.20000000000005</v>
          </cell>
          <cell r="H564">
            <v>100</v>
          </cell>
          <cell r="I564">
            <v>988.42</v>
          </cell>
          <cell r="J564">
            <v>189</v>
          </cell>
          <cell r="K564">
            <v>1869.52</v>
          </cell>
        </row>
        <row r="565">
          <cell r="A565">
            <v>17793</v>
          </cell>
          <cell r="B565">
            <v>18</v>
          </cell>
          <cell r="C565">
            <v>309.60000000000002</v>
          </cell>
          <cell r="D565">
            <v>35</v>
          </cell>
          <cell r="E565">
            <v>602</v>
          </cell>
          <cell r="F565">
            <v>33</v>
          </cell>
          <cell r="G565">
            <v>579.12</v>
          </cell>
          <cell r="H565">
            <v>21</v>
          </cell>
          <cell r="I565">
            <v>378</v>
          </cell>
          <cell r="J565">
            <v>107</v>
          </cell>
          <cell r="K565">
            <v>1868.72</v>
          </cell>
        </row>
        <row r="566">
          <cell r="A566">
            <v>18340</v>
          </cell>
          <cell r="B566">
            <v>129</v>
          </cell>
          <cell r="C566">
            <v>767.28</v>
          </cell>
          <cell r="D566">
            <v>75</v>
          </cell>
          <cell r="E566">
            <v>448.08</v>
          </cell>
          <cell r="F566">
            <v>54</v>
          </cell>
          <cell r="G566">
            <v>396.15</v>
          </cell>
          <cell r="H566">
            <v>23</v>
          </cell>
          <cell r="I566">
            <v>250.7</v>
          </cell>
          <cell r="J566">
            <v>281</v>
          </cell>
          <cell r="K566">
            <v>1862.2099999999998</v>
          </cell>
        </row>
        <row r="567">
          <cell r="A567">
            <v>18494</v>
          </cell>
          <cell r="B567">
            <v>3</v>
          </cell>
          <cell r="C567">
            <v>85.5</v>
          </cell>
          <cell r="D567">
            <v>30</v>
          </cell>
          <cell r="E567">
            <v>836.76</v>
          </cell>
          <cell r="F567">
            <v>30</v>
          </cell>
          <cell r="G567">
            <v>852.72</v>
          </cell>
          <cell r="H567">
            <v>3</v>
          </cell>
          <cell r="I567">
            <v>85.5</v>
          </cell>
          <cell r="J567">
            <v>66</v>
          </cell>
          <cell r="K567">
            <v>1860.48</v>
          </cell>
        </row>
        <row r="568">
          <cell r="A568">
            <v>16634</v>
          </cell>
          <cell r="B568">
            <v>3</v>
          </cell>
          <cell r="C568">
            <v>278.7</v>
          </cell>
          <cell r="D568">
            <v>6</v>
          </cell>
          <cell r="E568">
            <v>550.4</v>
          </cell>
          <cell r="F568">
            <v>7</v>
          </cell>
          <cell r="G568">
            <v>601.29999999999995</v>
          </cell>
          <cell r="H568">
            <v>5</v>
          </cell>
          <cell r="I568">
            <v>429.5</v>
          </cell>
          <cell r="J568">
            <v>21</v>
          </cell>
          <cell r="K568">
            <v>1859.8999999999999</v>
          </cell>
        </row>
        <row r="569">
          <cell r="A569">
            <v>27307</v>
          </cell>
          <cell r="B569">
            <v>27</v>
          </cell>
          <cell r="C569">
            <v>498.02</v>
          </cell>
          <cell r="D569">
            <v>24</v>
          </cell>
          <cell r="E569">
            <v>438.08</v>
          </cell>
          <cell r="F569">
            <v>49</v>
          </cell>
          <cell r="G569">
            <v>854.2</v>
          </cell>
          <cell r="H569">
            <v>4</v>
          </cell>
          <cell r="I569">
            <v>67.599999999999994</v>
          </cell>
          <cell r="J569">
            <v>104</v>
          </cell>
          <cell r="K569">
            <v>1857.8999999999999</v>
          </cell>
        </row>
        <row r="570">
          <cell r="A570">
            <v>11909</v>
          </cell>
          <cell r="B570">
            <v>9</v>
          </cell>
          <cell r="C570">
            <v>111.6</v>
          </cell>
          <cell r="D570">
            <v>46</v>
          </cell>
          <cell r="E570">
            <v>568.41999999999996</v>
          </cell>
          <cell r="F570">
            <v>48</v>
          </cell>
          <cell r="G570">
            <v>590.25</v>
          </cell>
          <cell r="H570">
            <v>47</v>
          </cell>
          <cell r="I570">
            <v>585.11</v>
          </cell>
          <cell r="J570">
            <v>150</v>
          </cell>
          <cell r="K570">
            <v>1855.38</v>
          </cell>
        </row>
        <row r="571">
          <cell r="A571">
            <v>17029</v>
          </cell>
          <cell r="B571">
            <v>35</v>
          </cell>
          <cell r="C571">
            <v>612.5</v>
          </cell>
          <cell r="D571">
            <v>28</v>
          </cell>
          <cell r="E571">
            <v>488.6</v>
          </cell>
          <cell r="F571">
            <v>32</v>
          </cell>
          <cell r="G571">
            <v>560</v>
          </cell>
          <cell r="H571">
            <v>11</v>
          </cell>
          <cell r="I571">
            <v>192.5</v>
          </cell>
          <cell r="J571">
            <v>106</v>
          </cell>
          <cell r="K571">
            <v>1853.6</v>
          </cell>
        </row>
        <row r="572">
          <cell r="A572">
            <v>15356</v>
          </cell>
          <cell r="B572">
            <v>108</v>
          </cell>
          <cell r="C572">
            <v>942.74</v>
          </cell>
          <cell r="D572">
            <v>17</v>
          </cell>
          <cell r="E572">
            <v>149.16999999999999</v>
          </cell>
          <cell r="F572">
            <v>50</v>
          </cell>
          <cell r="G572">
            <v>437.19</v>
          </cell>
          <cell r="H572">
            <v>37</v>
          </cell>
          <cell r="I572">
            <v>322.91000000000003</v>
          </cell>
          <cell r="J572">
            <v>212</v>
          </cell>
          <cell r="K572">
            <v>1852.0100000000002</v>
          </cell>
        </row>
        <row r="573">
          <cell r="A573">
            <v>11433</v>
          </cell>
          <cell r="B573">
            <v>29</v>
          </cell>
          <cell r="C573">
            <v>522</v>
          </cell>
          <cell r="D573">
            <v>36</v>
          </cell>
          <cell r="E573">
            <v>646.55999999999995</v>
          </cell>
          <cell r="F573">
            <v>8</v>
          </cell>
          <cell r="G573">
            <v>144</v>
          </cell>
          <cell r="H573">
            <v>30</v>
          </cell>
          <cell r="I573">
            <v>535.67999999999995</v>
          </cell>
          <cell r="J573">
            <v>103</v>
          </cell>
          <cell r="K573">
            <v>1848.2399999999998</v>
          </cell>
        </row>
        <row r="574">
          <cell r="A574">
            <v>11652</v>
          </cell>
          <cell r="B574">
            <v>235</v>
          </cell>
          <cell r="C574">
            <v>538.52</v>
          </cell>
          <cell r="D574">
            <v>76</v>
          </cell>
          <cell r="E574">
            <v>174.26</v>
          </cell>
          <cell r="F574">
            <v>207</v>
          </cell>
          <cell r="G574">
            <v>532.87</v>
          </cell>
          <cell r="H574">
            <v>241</v>
          </cell>
          <cell r="I574">
            <v>601.1</v>
          </cell>
          <cell r="J574">
            <v>759</v>
          </cell>
          <cell r="K574">
            <v>1846.75</v>
          </cell>
        </row>
        <row r="575">
          <cell r="A575">
            <v>28038</v>
          </cell>
          <cell r="B575">
            <v>71</v>
          </cell>
          <cell r="C575">
            <v>494.76</v>
          </cell>
          <cell r="D575">
            <v>67</v>
          </cell>
          <cell r="E575">
            <v>469</v>
          </cell>
          <cell r="F575">
            <v>66</v>
          </cell>
          <cell r="G575">
            <v>460.88</v>
          </cell>
          <cell r="H575">
            <v>60</v>
          </cell>
          <cell r="I575">
            <v>418.88</v>
          </cell>
          <cell r="J575">
            <v>264</v>
          </cell>
          <cell r="K575">
            <v>1843.52</v>
          </cell>
        </row>
        <row r="576">
          <cell r="A576">
            <v>29022</v>
          </cell>
          <cell r="B576">
            <v>198</v>
          </cell>
          <cell r="C576">
            <v>512.91</v>
          </cell>
          <cell r="D576">
            <v>208</v>
          </cell>
          <cell r="E576">
            <v>538.91</v>
          </cell>
          <cell r="F576">
            <v>137</v>
          </cell>
          <cell r="G576">
            <v>354.52</v>
          </cell>
          <cell r="H576">
            <v>176</v>
          </cell>
          <cell r="I576">
            <v>436.71</v>
          </cell>
          <cell r="J576">
            <v>719</v>
          </cell>
          <cell r="K576">
            <v>1843.05</v>
          </cell>
        </row>
        <row r="577">
          <cell r="A577">
            <v>29101</v>
          </cell>
          <cell r="B577">
            <v>100</v>
          </cell>
          <cell r="C577">
            <v>348.32</v>
          </cell>
          <cell r="D577">
            <v>102</v>
          </cell>
          <cell r="E577">
            <v>362.63</v>
          </cell>
          <cell r="F577">
            <v>156</v>
          </cell>
          <cell r="G577">
            <v>555.51</v>
          </cell>
          <cell r="H577">
            <v>160</v>
          </cell>
          <cell r="I577">
            <v>571.36</v>
          </cell>
          <cell r="J577">
            <v>518</v>
          </cell>
          <cell r="K577">
            <v>1837.8200000000002</v>
          </cell>
        </row>
        <row r="578">
          <cell r="A578">
            <v>11313</v>
          </cell>
          <cell r="B578">
            <v>27</v>
          </cell>
          <cell r="C578">
            <v>454.95</v>
          </cell>
          <cell r="D578">
            <v>38</v>
          </cell>
          <cell r="E578">
            <v>646.52</v>
          </cell>
          <cell r="F578">
            <v>38</v>
          </cell>
          <cell r="G578">
            <v>648.08000000000004</v>
          </cell>
          <cell r="H578">
            <v>5</v>
          </cell>
          <cell r="I578">
            <v>86</v>
          </cell>
          <cell r="J578">
            <v>108</v>
          </cell>
          <cell r="K578">
            <v>1835.5500000000002</v>
          </cell>
        </row>
        <row r="579">
          <cell r="A579">
            <v>23170</v>
          </cell>
          <cell r="B579">
            <v>33</v>
          </cell>
          <cell r="C579">
            <v>260.07</v>
          </cell>
          <cell r="D579">
            <v>43</v>
          </cell>
          <cell r="E579">
            <v>319.7</v>
          </cell>
          <cell r="F579">
            <v>89</v>
          </cell>
          <cell r="G579">
            <v>613</v>
          </cell>
          <cell r="H579">
            <v>92</v>
          </cell>
          <cell r="I579">
            <v>634.79999999999995</v>
          </cell>
          <cell r="J579">
            <v>257</v>
          </cell>
          <cell r="K579">
            <v>1827.57</v>
          </cell>
        </row>
        <row r="580">
          <cell r="A580">
            <v>2027263</v>
          </cell>
          <cell r="B580">
            <v>55.14</v>
          </cell>
          <cell r="C580">
            <v>550.35</v>
          </cell>
          <cell r="D580">
            <v>39.97</v>
          </cell>
          <cell r="E580">
            <v>399.31</v>
          </cell>
          <cell r="F580">
            <v>34.5</v>
          </cell>
          <cell r="G580">
            <v>343.89</v>
          </cell>
          <cell r="H580">
            <v>53.35</v>
          </cell>
          <cell r="I580">
            <v>533.16</v>
          </cell>
          <cell r="J580">
            <v>182.96</v>
          </cell>
          <cell r="K580">
            <v>1826.71</v>
          </cell>
        </row>
        <row r="581">
          <cell r="A581">
            <v>30480</v>
          </cell>
          <cell r="B581">
            <v>53</v>
          </cell>
          <cell r="C581">
            <v>381.6</v>
          </cell>
          <cell r="D581">
            <v>41</v>
          </cell>
          <cell r="E581">
            <v>289.98</v>
          </cell>
          <cell r="F581">
            <v>106</v>
          </cell>
          <cell r="G581">
            <v>719.06</v>
          </cell>
          <cell r="H581">
            <v>62</v>
          </cell>
          <cell r="I581">
            <v>433.44</v>
          </cell>
          <cell r="J581">
            <v>262</v>
          </cell>
          <cell r="K581">
            <v>1824.08</v>
          </cell>
        </row>
        <row r="582">
          <cell r="A582">
            <v>31649</v>
          </cell>
          <cell r="B582">
            <v>120</v>
          </cell>
          <cell r="C582">
            <v>466.14</v>
          </cell>
          <cell r="D582">
            <v>89</v>
          </cell>
          <cell r="E582">
            <v>311.18</v>
          </cell>
          <cell r="F582">
            <v>235</v>
          </cell>
          <cell r="G582">
            <v>820.82</v>
          </cell>
          <cell r="H582">
            <v>64</v>
          </cell>
          <cell r="I582">
            <v>223.16</v>
          </cell>
          <cell r="J582">
            <v>508</v>
          </cell>
          <cell r="K582">
            <v>1821.3</v>
          </cell>
        </row>
        <row r="583">
          <cell r="A583">
            <v>22666</v>
          </cell>
          <cell r="B583">
            <v>28</v>
          </cell>
          <cell r="C583">
            <v>622.62</v>
          </cell>
          <cell r="D583">
            <v>21</v>
          </cell>
          <cell r="E583">
            <v>468.3</v>
          </cell>
          <cell r="F583">
            <v>31</v>
          </cell>
          <cell r="G583">
            <v>729.7</v>
          </cell>
          <cell r="J583">
            <v>80</v>
          </cell>
          <cell r="K583">
            <v>1820.6200000000001</v>
          </cell>
        </row>
        <row r="584">
          <cell r="A584">
            <v>17077</v>
          </cell>
          <cell r="B584">
            <v>101</v>
          </cell>
          <cell r="C584">
            <v>503.4</v>
          </cell>
          <cell r="D584">
            <v>88</v>
          </cell>
          <cell r="E584">
            <v>438.8</v>
          </cell>
          <cell r="F584">
            <v>97</v>
          </cell>
          <cell r="G584">
            <v>485</v>
          </cell>
          <cell r="H584">
            <v>77</v>
          </cell>
          <cell r="I584">
            <v>383.8</v>
          </cell>
          <cell r="J584">
            <v>363</v>
          </cell>
          <cell r="K584">
            <v>1811</v>
          </cell>
        </row>
        <row r="585">
          <cell r="A585">
            <v>11312</v>
          </cell>
          <cell r="B585">
            <v>25</v>
          </cell>
          <cell r="C585">
            <v>325</v>
          </cell>
          <cell r="D585">
            <v>33</v>
          </cell>
          <cell r="E585">
            <v>432.2</v>
          </cell>
          <cell r="F585">
            <v>34</v>
          </cell>
          <cell r="G585">
            <v>446.68</v>
          </cell>
          <cell r="H585">
            <v>46</v>
          </cell>
          <cell r="I585">
            <v>605.08000000000004</v>
          </cell>
          <cell r="J585">
            <v>138</v>
          </cell>
          <cell r="K585">
            <v>1808.96</v>
          </cell>
        </row>
        <row r="586">
          <cell r="A586">
            <v>27353</v>
          </cell>
          <cell r="B586">
            <v>55</v>
          </cell>
          <cell r="C586">
            <v>534.5</v>
          </cell>
          <cell r="D586">
            <v>24</v>
          </cell>
          <cell r="E586">
            <v>231.43</v>
          </cell>
          <cell r="F586">
            <v>67</v>
          </cell>
          <cell r="G586">
            <v>642.42999999999995</v>
          </cell>
          <cell r="H586">
            <v>41</v>
          </cell>
          <cell r="I586">
            <v>399.3</v>
          </cell>
          <cell r="J586">
            <v>187</v>
          </cell>
          <cell r="K586">
            <v>1807.66</v>
          </cell>
        </row>
        <row r="587">
          <cell r="A587">
            <v>17344</v>
          </cell>
          <cell r="B587">
            <v>89</v>
          </cell>
          <cell r="C587">
            <v>578.5</v>
          </cell>
          <cell r="D587">
            <v>72</v>
          </cell>
          <cell r="E587">
            <v>468.9</v>
          </cell>
          <cell r="F587">
            <v>99</v>
          </cell>
          <cell r="G587">
            <v>653.4</v>
          </cell>
          <cell r="H587">
            <v>16</v>
          </cell>
          <cell r="I587">
            <v>105.6</v>
          </cell>
          <cell r="J587">
            <v>276</v>
          </cell>
          <cell r="K587">
            <v>1806.4</v>
          </cell>
        </row>
        <row r="588">
          <cell r="A588">
            <v>10190</v>
          </cell>
          <cell r="B588">
            <v>61</v>
          </cell>
          <cell r="C588">
            <v>790.92</v>
          </cell>
          <cell r="D588">
            <v>60</v>
          </cell>
          <cell r="E588">
            <v>791</v>
          </cell>
          <cell r="H588">
            <v>17</v>
          </cell>
          <cell r="I588">
            <v>224.4</v>
          </cell>
          <cell r="J588">
            <v>138</v>
          </cell>
          <cell r="K588">
            <v>1806.3200000000002</v>
          </cell>
        </row>
        <row r="589">
          <cell r="A589">
            <v>10586</v>
          </cell>
          <cell r="B589">
            <v>10</v>
          </cell>
          <cell r="C589">
            <v>244</v>
          </cell>
          <cell r="D589">
            <v>46</v>
          </cell>
          <cell r="E589">
            <v>907.2</v>
          </cell>
          <cell r="F589">
            <v>6</v>
          </cell>
          <cell r="G589">
            <v>146.4</v>
          </cell>
          <cell r="H589">
            <v>21</v>
          </cell>
          <cell r="I589">
            <v>504.6</v>
          </cell>
          <cell r="J589">
            <v>83</v>
          </cell>
          <cell r="K589">
            <v>1802.2000000000003</v>
          </cell>
        </row>
        <row r="590">
          <cell r="A590">
            <v>11277</v>
          </cell>
          <cell r="B590">
            <v>97</v>
          </cell>
          <cell r="C590">
            <v>290.52</v>
          </cell>
          <cell r="D590">
            <v>260</v>
          </cell>
          <cell r="E590">
            <v>777.36</v>
          </cell>
          <cell r="F590">
            <v>160</v>
          </cell>
          <cell r="G590">
            <v>455.04</v>
          </cell>
          <cell r="H590">
            <v>93</v>
          </cell>
          <cell r="I590">
            <v>279</v>
          </cell>
          <cell r="J590">
            <v>610</v>
          </cell>
          <cell r="K590">
            <v>1801.92</v>
          </cell>
        </row>
        <row r="591">
          <cell r="A591">
            <v>16073</v>
          </cell>
          <cell r="B591">
            <v>8</v>
          </cell>
          <cell r="C591">
            <v>292.54000000000002</v>
          </cell>
          <cell r="D591">
            <v>2</v>
          </cell>
          <cell r="E591">
            <v>77.8</v>
          </cell>
          <cell r="F591">
            <v>17</v>
          </cell>
          <cell r="G591">
            <v>623.98</v>
          </cell>
          <cell r="H591">
            <v>22</v>
          </cell>
          <cell r="I591">
            <v>806.04</v>
          </cell>
          <cell r="J591">
            <v>49</v>
          </cell>
          <cell r="K591">
            <v>1800.3600000000001</v>
          </cell>
        </row>
        <row r="592">
          <cell r="A592">
            <v>14786</v>
          </cell>
          <cell r="B592">
            <v>82</v>
          </cell>
          <cell r="C592">
            <v>501.3</v>
          </cell>
          <cell r="D592">
            <v>61</v>
          </cell>
          <cell r="E592">
            <v>377.7</v>
          </cell>
          <cell r="F592">
            <v>36</v>
          </cell>
          <cell r="G592">
            <v>223.6</v>
          </cell>
          <cell r="H592">
            <v>109</v>
          </cell>
          <cell r="I592">
            <v>697.6</v>
          </cell>
          <cell r="J592">
            <v>288</v>
          </cell>
          <cell r="K592">
            <v>1800.1999999999998</v>
          </cell>
        </row>
        <row r="593">
          <cell r="A593">
            <v>16329</v>
          </cell>
          <cell r="B593">
            <v>64</v>
          </cell>
          <cell r="C593">
            <v>612.09</v>
          </cell>
          <cell r="D593">
            <v>34</v>
          </cell>
          <cell r="E593">
            <v>326.39999999999998</v>
          </cell>
          <cell r="F593">
            <v>48</v>
          </cell>
          <cell r="G593">
            <v>460.03</v>
          </cell>
          <cell r="H593">
            <v>41</v>
          </cell>
          <cell r="I593">
            <v>400.93</v>
          </cell>
          <cell r="J593">
            <v>187</v>
          </cell>
          <cell r="K593">
            <v>1799.45</v>
          </cell>
        </row>
        <row r="594">
          <cell r="A594">
            <v>31742</v>
          </cell>
          <cell r="D594">
            <v>16</v>
          </cell>
          <cell r="E594">
            <v>296.36</v>
          </cell>
          <cell r="F594">
            <v>59</v>
          </cell>
          <cell r="G594">
            <v>1109.06</v>
          </cell>
          <cell r="H594">
            <v>21</v>
          </cell>
          <cell r="I594">
            <v>393.88</v>
          </cell>
          <cell r="J594">
            <v>96</v>
          </cell>
          <cell r="K594">
            <v>1799.3000000000002</v>
          </cell>
        </row>
        <row r="595">
          <cell r="A595">
            <v>30157</v>
          </cell>
          <cell r="D595">
            <v>88</v>
          </cell>
          <cell r="E595">
            <v>631.28</v>
          </cell>
          <cell r="F595">
            <v>105</v>
          </cell>
          <cell r="G595">
            <v>694.26</v>
          </cell>
          <cell r="H595">
            <v>76</v>
          </cell>
          <cell r="I595">
            <v>470.7</v>
          </cell>
          <cell r="J595">
            <v>269</v>
          </cell>
          <cell r="K595">
            <v>1796.24</v>
          </cell>
        </row>
        <row r="596">
          <cell r="A596">
            <v>12100</v>
          </cell>
          <cell r="B596">
            <v>67</v>
          </cell>
          <cell r="C596">
            <v>528.66999999999996</v>
          </cell>
          <cell r="D596">
            <v>29</v>
          </cell>
          <cell r="E596">
            <v>227.84</v>
          </cell>
          <cell r="F596">
            <v>131</v>
          </cell>
          <cell r="G596">
            <v>1031.44</v>
          </cell>
          <cell r="J596">
            <v>227</v>
          </cell>
          <cell r="K596">
            <v>1787.95</v>
          </cell>
        </row>
        <row r="597">
          <cell r="A597">
            <v>18218</v>
          </cell>
          <cell r="B597">
            <v>121</v>
          </cell>
          <cell r="C597">
            <v>530.65</v>
          </cell>
          <cell r="D597">
            <v>107</v>
          </cell>
          <cell r="E597">
            <v>472.63</v>
          </cell>
          <cell r="F597">
            <v>108</v>
          </cell>
          <cell r="G597">
            <v>482.76</v>
          </cell>
          <cell r="H597">
            <v>67</v>
          </cell>
          <cell r="I597">
            <v>300.42</v>
          </cell>
          <cell r="J597">
            <v>403</v>
          </cell>
          <cell r="K597">
            <v>1786.46</v>
          </cell>
        </row>
        <row r="598">
          <cell r="A598">
            <v>17480</v>
          </cell>
          <cell r="B598">
            <v>2</v>
          </cell>
          <cell r="C598">
            <v>101.57</v>
          </cell>
          <cell r="D598">
            <v>8</v>
          </cell>
          <cell r="E598">
            <v>418.97</v>
          </cell>
          <cell r="F598">
            <v>15</v>
          </cell>
          <cell r="G598">
            <v>793.5</v>
          </cell>
          <cell r="H598">
            <v>9</v>
          </cell>
          <cell r="I598">
            <v>463.41</v>
          </cell>
          <cell r="J598">
            <v>34</v>
          </cell>
          <cell r="K598">
            <v>1777.45</v>
          </cell>
        </row>
        <row r="599">
          <cell r="A599">
            <v>31650</v>
          </cell>
          <cell r="B599">
            <v>81</v>
          </cell>
          <cell r="C599">
            <v>315.58999999999997</v>
          </cell>
          <cell r="D599">
            <v>125</v>
          </cell>
          <cell r="E599">
            <v>450.55</v>
          </cell>
          <cell r="F599">
            <v>141</v>
          </cell>
          <cell r="G599">
            <v>492.66</v>
          </cell>
          <cell r="H599">
            <v>136</v>
          </cell>
          <cell r="I599">
            <v>517.52</v>
          </cell>
          <cell r="J599">
            <v>483</v>
          </cell>
          <cell r="K599">
            <v>1776.32</v>
          </cell>
        </row>
        <row r="600">
          <cell r="A600">
            <v>29963</v>
          </cell>
          <cell r="B600">
            <v>22</v>
          </cell>
          <cell r="C600">
            <v>200.92</v>
          </cell>
          <cell r="D600">
            <v>58</v>
          </cell>
          <cell r="E600">
            <v>532.12</v>
          </cell>
          <cell r="F600">
            <v>56</v>
          </cell>
          <cell r="G600">
            <v>515.20000000000005</v>
          </cell>
          <cell r="H600">
            <v>57</v>
          </cell>
          <cell r="I600">
            <v>524.4</v>
          </cell>
          <cell r="J600">
            <v>193</v>
          </cell>
          <cell r="K600">
            <v>1772.6399999999999</v>
          </cell>
        </row>
        <row r="601">
          <cell r="A601">
            <v>16305</v>
          </cell>
          <cell r="B601">
            <v>74</v>
          </cell>
          <cell r="C601">
            <v>560.57000000000005</v>
          </cell>
          <cell r="D601">
            <v>60</v>
          </cell>
          <cell r="E601">
            <v>452.95</v>
          </cell>
          <cell r="F601">
            <v>48</v>
          </cell>
          <cell r="G601">
            <v>329</v>
          </cell>
          <cell r="H601">
            <v>62</v>
          </cell>
          <cell r="I601">
            <v>426.7</v>
          </cell>
          <cell r="J601">
            <v>244</v>
          </cell>
          <cell r="K601">
            <v>1769.22</v>
          </cell>
        </row>
        <row r="602">
          <cell r="A602">
            <v>23553</v>
          </cell>
          <cell r="B602">
            <v>93</v>
          </cell>
          <cell r="C602">
            <v>510.18</v>
          </cell>
          <cell r="D602">
            <v>94</v>
          </cell>
          <cell r="E602">
            <v>515.67999999999995</v>
          </cell>
          <cell r="F602">
            <v>60</v>
          </cell>
          <cell r="G602">
            <v>330</v>
          </cell>
          <cell r="H602">
            <v>75</v>
          </cell>
          <cell r="I602">
            <v>410.74</v>
          </cell>
          <cell r="J602">
            <v>322</v>
          </cell>
          <cell r="K602">
            <v>1766.6</v>
          </cell>
        </row>
        <row r="603">
          <cell r="A603">
            <v>2011410</v>
          </cell>
          <cell r="B603">
            <v>22.56</v>
          </cell>
          <cell r="C603">
            <v>539.48</v>
          </cell>
          <cell r="D603">
            <v>11.97</v>
          </cell>
          <cell r="E603">
            <v>284.16000000000003</v>
          </cell>
          <cell r="F603">
            <v>24.28</v>
          </cell>
          <cell r="G603">
            <v>514.66</v>
          </cell>
          <cell r="H603">
            <v>18.64</v>
          </cell>
          <cell r="I603">
            <v>426.68</v>
          </cell>
          <cell r="J603">
            <v>77.45</v>
          </cell>
          <cell r="K603">
            <v>1764.9800000000002</v>
          </cell>
        </row>
        <row r="604">
          <cell r="A604">
            <v>29391</v>
          </cell>
          <cell r="B604">
            <v>40</v>
          </cell>
          <cell r="C604">
            <v>277.76</v>
          </cell>
          <cell r="D604">
            <v>80</v>
          </cell>
          <cell r="E604">
            <v>457.3</v>
          </cell>
          <cell r="F604">
            <v>100</v>
          </cell>
          <cell r="G604">
            <v>525.5</v>
          </cell>
          <cell r="H604">
            <v>97</v>
          </cell>
          <cell r="I604">
            <v>502.34</v>
          </cell>
          <cell r="J604">
            <v>317</v>
          </cell>
          <cell r="K604">
            <v>1762.8999999999999</v>
          </cell>
        </row>
        <row r="605">
          <cell r="A605">
            <v>12207</v>
          </cell>
          <cell r="B605">
            <v>6</v>
          </cell>
          <cell r="C605">
            <v>45</v>
          </cell>
          <cell r="D605">
            <v>13</v>
          </cell>
          <cell r="E605">
            <v>88.4</v>
          </cell>
          <cell r="F605">
            <v>120</v>
          </cell>
          <cell r="G605">
            <v>821.7</v>
          </cell>
          <cell r="H605">
            <v>116</v>
          </cell>
          <cell r="I605">
            <v>800.4</v>
          </cell>
          <cell r="J605">
            <v>255</v>
          </cell>
          <cell r="K605">
            <v>1755.5</v>
          </cell>
        </row>
        <row r="606">
          <cell r="A606">
            <v>28100</v>
          </cell>
          <cell r="B606">
            <v>25</v>
          </cell>
          <cell r="C606">
            <v>170</v>
          </cell>
          <cell r="D606">
            <v>19</v>
          </cell>
          <cell r="E606">
            <v>129.19999999999999</v>
          </cell>
          <cell r="F606">
            <v>171</v>
          </cell>
          <cell r="G606">
            <v>1118.24</v>
          </cell>
          <cell r="H606">
            <v>47</v>
          </cell>
          <cell r="I606">
            <v>337.82</v>
          </cell>
          <cell r="J606">
            <v>262</v>
          </cell>
          <cell r="K606">
            <v>1755.26</v>
          </cell>
        </row>
        <row r="607">
          <cell r="A607">
            <v>11700</v>
          </cell>
          <cell r="B607">
            <v>34</v>
          </cell>
          <cell r="C607">
            <v>457.9</v>
          </cell>
          <cell r="D607">
            <v>23</v>
          </cell>
          <cell r="E607">
            <v>319.7</v>
          </cell>
          <cell r="F607">
            <v>25</v>
          </cell>
          <cell r="G607">
            <v>357.3</v>
          </cell>
          <cell r="H607">
            <v>42</v>
          </cell>
          <cell r="I607">
            <v>613.20000000000005</v>
          </cell>
          <cell r="J607">
            <v>124</v>
          </cell>
          <cell r="K607">
            <v>1748.1</v>
          </cell>
        </row>
        <row r="608">
          <cell r="A608">
            <v>2029948</v>
          </cell>
          <cell r="B608">
            <v>3.82</v>
          </cell>
          <cell r="C608">
            <v>152.4</v>
          </cell>
          <cell r="D608">
            <v>10.73</v>
          </cell>
          <cell r="E608">
            <v>427.9</v>
          </cell>
          <cell r="F608">
            <v>17.02</v>
          </cell>
          <cell r="G608">
            <v>679.27</v>
          </cell>
          <cell r="H608">
            <v>12.06</v>
          </cell>
          <cell r="I608">
            <v>485.88</v>
          </cell>
          <cell r="J608">
            <v>43.63</v>
          </cell>
          <cell r="K608">
            <v>1745.4499999999998</v>
          </cell>
        </row>
        <row r="609">
          <cell r="A609">
            <v>14709</v>
          </cell>
          <cell r="B609">
            <v>15</v>
          </cell>
          <cell r="C609">
            <v>712.59</v>
          </cell>
          <cell r="D609">
            <v>3</v>
          </cell>
          <cell r="E609">
            <v>145.71</v>
          </cell>
          <cell r="F609">
            <v>9</v>
          </cell>
          <cell r="G609">
            <v>445.11</v>
          </cell>
          <cell r="H609">
            <v>9</v>
          </cell>
          <cell r="I609">
            <v>441.12</v>
          </cell>
          <cell r="J609">
            <v>36</v>
          </cell>
          <cell r="K609">
            <v>1744.5300000000002</v>
          </cell>
        </row>
        <row r="610">
          <cell r="A610">
            <v>11423</v>
          </cell>
          <cell r="B610">
            <v>21</v>
          </cell>
          <cell r="C610">
            <v>509.6</v>
          </cell>
          <cell r="D610">
            <v>17</v>
          </cell>
          <cell r="E610">
            <v>418.2</v>
          </cell>
          <cell r="F610">
            <v>13</v>
          </cell>
          <cell r="G610">
            <v>319.8</v>
          </cell>
          <cell r="H610">
            <v>20</v>
          </cell>
          <cell r="I610">
            <v>488.06</v>
          </cell>
          <cell r="J610">
            <v>71</v>
          </cell>
          <cell r="K610">
            <v>1735.6599999999999</v>
          </cell>
        </row>
        <row r="611">
          <cell r="A611">
            <v>17795</v>
          </cell>
          <cell r="B611">
            <v>12</v>
          </cell>
          <cell r="C611">
            <v>199.2</v>
          </cell>
          <cell r="D611">
            <v>36</v>
          </cell>
          <cell r="E611">
            <v>588.29</v>
          </cell>
          <cell r="F611">
            <v>30</v>
          </cell>
          <cell r="G611">
            <v>497.65</v>
          </cell>
          <cell r="H611">
            <v>28</v>
          </cell>
          <cell r="I611">
            <v>449.5</v>
          </cell>
          <cell r="J611">
            <v>106</v>
          </cell>
          <cell r="K611">
            <v>1734.6399999999999</v>
          </cell>
        </row>
        <row r="612">
          <cell r="A612">
            <v>10606</v>
          </cell>
          <cell r="B612">
            <v>71</v>
          </cell>
          <cell r="C612">
            <v>247.94</v>
          </cell>
          <cell r="D612">
            <v>55</v>
          </cell>
          <cell r="E612">
            <v>191.38</v>
          </cell>
          <cell r="F612">
            <v>147</v>
          </cell>
          <cell r="G612">
            <v>512.54</v>
          </cell>
          <cell r="H612">
            <v>224</v>
          </cell>
          <cell r="I612">
            <v>780.36</v>
          </cell>
          <cell r="J612">
            <v>497</v>
          </cell>
          <cell r="K612">
            <v>1732.2199999999998</v>
          </cell>
        </row>
        <row r="613">
          <cell r="A613">
            <v>16809</v>
          </cell>
          <cell r="B613">
            <v>5</v>
          </cell>
          <cell r="C613">
            <v>349.5</v>
          </cell>
          <cell r="D613">
            <v>9</v>
          </cell>
          <cell r="E613">
            <v>584.38</v>
          </cell>
          <cell r="F613">
            <v>1</v>
          </cell>
          <cell r="G613">
            <v>69.900000000000006</v>
          </cell>
          <cell r="H613">
            <v>11</v>
          </cell>
          <cell r="I613">
            <v>724.18</v>
          </cell>
          <cell r="J613">
            <v>26</v>
          </cell>
          <cell r="K613">
            <v>1727.96</v>
          </cell>
        </row>
        <row r="614">
          <cell r="A614">
            <v>2011243</v>
          </cell>
          <cell r="B614">
            <v>14.4</v>
          </cell>
          <cell r="C614">
            <v>445.14</v>
          </cell>
          <cell r="D614">
            <v>13.57</v>
          </cell>
          <cell r="E614">
            <v>420.16</v>
          </cell>
          <cell r="F614">
            <v>16.39</v>
          </cell>
          <cell r="G614">
            <v>507.83</v>
          </cell>
          <cell r="H614">
            <v>11.94</v>
          </cell>
          <cell r="I614">
            <v>354.63</v>
          </cell>
          <cell r="J614">
            <v>56.3</v>
          </cell>
          <cell r="K614">
            <v>1727.7599999999998</v>
          </cell>
        </row>
        <row r="615">
          <cell r="A615">
            <v>17085</v>
          </cell>
          <cell r="D615">
            <v>41</v>
          </cell>
          <cell r="E615">
            <v>492</v>
          </cell>
          <cell r="F615">
            <v>53</v>
          </cell>
          <cell r="G615">
            <v>634.08000000000004</v>
          </cell>
          <cell r="H615">
            <v>50</v>
          </cell>
          <cell r="I615">
            <v>600</v>
          </cell>
          <cell r="J615">
            <v>144</v>
          </cell>
          <cell r="K615">
            <v>1726.08</v>
          </cell>
        </row>
        <row r="616">
          <cell r="A616">
            <v>16896</v>
          </cell>
          <cell r="B616">
            <v>24</v>
          </cell>
          <cell r="C616">
            <v>686.67</v>
          </cell>
          <cell r="D616">
            <v>9</v>
          </cell>
          <cell r="E616">
            <v>257.79000000000002</v>
          </cell>
          <cell r="F616">
            <v>16</v>
          </cell>
          <cell r="G616">
            <v>462.4</v>
          </cell>
          <cell r="H616">
            <v>11</v>
          </cell>
          <cell r="I616">
            <v>315.58999999999997</v>
          </cell>
          <cell r="J616">
            <v>60</v>
          </cell>
          <cell r="K616">
            <v>1722.45</v>
          </cell>
        </row>
        <row r="617">
          <cell r="A617">
            <v>18410</v>
          </cell>
          <cell r="B617">
            <v>77</v>
          </cell>
          <cell r="C617">
            <v>457.68</v>
          </cell>
          <cell r="D617">
            <v>68</v>
          </cell>
          <cell r="E617">
            <v>409</v>
          </cell>
          <cell r="F617">
            <v>68</v>
          </cell>
          <cell r="G617">
            <v>440.44</v>
          </cell>
          <cell r="H617">
            <v>64</v>
          </cell>
          <cell r="I617">
            <v>414.44</v>
          </cell>
          <cell r="J617">
            <v>277</v>
          </cell>
          <cell r="K617">
            <v>1721.5600000000002</v>
          </cell>
        </row>
        <row r="618">
          <cell r="A618">
            <v>17522</v>
          </cell>
          <cell r="B618">
            <v>27</v>
          </cell>
          <cell r="C618">
            <v>70.2</v>
          </cell>
          <cell r="D618">
            <v>184</v>
          </cell>
          <cell r="E618">
            <v>493.58</v>
          </cell>
          <cell r="F618">
            <v>214</v>
          </cell>
          <cell r="G618">
            <v>598.54</v>
          </cell>
          <cell r="H618">
            <v>200</v>
          </cell>
          <cell r="I618">
            <v>559.12</v>
          </cell>
          <cell r="J618">
            <v>625</v>
          </cell>
          <cell r="K618">
            <v>1721.44</v>
          </cell>
        </row>
        <row r="619">
          <cell r="A619">
            <v>18370</v>
          </cell>
          <cell r="B619">
            <v>124</v>
          </cell>
          <cell r="C619">
            <v>481.74</v>
          </cell>
          <cell r="D619">
            <v>87</v>
          </cell>
          <cell r="E619">
            <v>338.06</v>
          </cell>
          <cell r="F619">
            <v>91</v>
          </cell>
          <cell r="G619">
            <v>353.66</v>
          </cell>
          <cell r="H619">
            <v>140</v>
          </cell>
          <cell r="I619">
            <v>545.69000000000005</v>
          </cell>
          <cell r="J619">
            <v>442</v>
          </cell>
          <cell r="K619">
            <v>1719.15</v>
          </cell>
        </row>
        <row r="620">
          <cell r="A620">
            <v>11698</v>
          </cell>
          <cell r="B620">
            <v>26</v>
          </cell>
          <cell r="C620">
            <v>351.4</v>
          </cell>
          <cell r="D620">
            <v>12</v>
          </cell>
          <cell r="E620">
            <v>166.8</v>
          </cell>
          <cell r="F620">
            <v>38</v>
          </cell>
          <cell r="G620">
            <v>544.29999999999995</v>
          </cell>
          <cell r="H620">
            <v>45</v>
          </cell>
          <cell r="I620">
            <v>655.83</v>
          </cell>
          <cell r="J620">
            <v>121</v>
          </cell>
          <cell r="K620">
            <v>1718.33</v>
          </cell>
        </row>
        <row r="621">
          <cell r="A621">
            <v>28882</v>
          </cell>
          <cell r="B621">
            <v>129</v>
          </cell>
          <cell r="C621">
            <v>412.54</v>
          </cell>
          <cell r="D621">
            <v>85</v>
          </cell>
          <cell r="E621">
            <v>270.7</v>
          </cell>
          <cell r="F621">
            <v>152</v>
          </cell>
          <cell r="G621">
            <v>485.36</v>
          </cell>
          <cell r="H621">
            <v>178</v>
          </cell>
          <cell r="I621">
            <v>549.02</v>
          </cell>
          <cell r="J621">
            <v>544</v>
          </cell>
          <cell r="K621">
            <v>1717.62</v>
          </cell>
        </row>
        <row r="622">
          <cell r="A622">
            <v>17657</v>
          </cell>
          <cell r="B622">
            <v>25</v>
          </cell>
          <cell r="C622">
            <v>357.5</v>
          </cell>
          <cell r="D622">
            <v>24</v>
          </cell>
          <cell r="E622">
            <v>343.2</v>
          </cell>
          <cell r="F622">
            <v>26</v>
          </cell>
          <cell r="G622">
            <v>377</v>
          </cell>
          <cell r="H622">
            <v>44</v>
          </cell>
          <cell r="I622">
            <v>638</v>
          </cell>
          <cell r="J622">
            <v>119</v>
          </cell>
          <cell r="K622">
            <v>1715.7</v>
          </cell>
        </row>
        <row r="623">
          <cell r="A623">
            <v>18403</v>
          </cell>
          <cell r="B623">
            <v>15</v>
          </cell>
          <cell r="C623">
            <v>574.41999999999996</v>
          </cell>
          <cell r="D623">
            <v>7</v>
          </cell>
          <cell r="E623">
            <v>266.5</v>
          </cell>
          <cell r="F623">
            <v>13</v>
          </cell>
          <cell r="G623">
            <v>492.7</v>
          </cell>
          <cell r="H623">
            <v>10</v>
          </cell>
          <cell r="I623">
            <v>379</v>
          </cell>
          <cell r="J623">
            <v>45</v>
          </cell>
          <cell r="K623">
            <v>1712.62</v>
          </cell>
        </row>
        <row r="624">
          <cell r="A624">
            <v>11314</v>
          </cell>
          <cell r="B624">
            <v>22</v>
          </cell>
          <cell r="C624">
            <v>374</v>
          </cell>
          <cell r="D624">
            <v>32</v>
          </cell>
          <cell r="E624">
            <v>528</v>
          </cell>
          <cell r="F624">
            <v>13</v>
          </cell>
          <cell r="G624">
            <v>210.6</v>
          </cell>
          <cell r="H624">
            <v>37</v>
          </cell>
          <cell r="I624">
            <v>598.1</v>
          </cell>
          <cell r="J624">
            <v>104</v>
          </cell>
          <cell r="K624">
            <v>1710.6999999999998</v>
          </cell>
        </row>
        <row r="625">
          <cell r="A625">
            <v>29242</v>
          </cell>
          <cell r="B625">
            <v>21</v>
          </cell>
          <cell r="C625">
            <v>459.9</v>
          </cell>
          <cell r="D625">
            <v>20</v>
          </cell>
          <cell r="E625">
            <v>436.25</v>
          </cell>
          <cell r="F625">
            <v>17</v>
          </cell>
          <cell r="G625">
            <v>372.3</v>
          </cell>
          <cell r="H625">
            <v>20</v>
          </cell>
          <cell r="I625">
            <v>438</v>
          </cell>
          <cell r="J625">
            <v>78</v>
          </cell>
          <cell r="K625">
            <v>1706.45</v>
          </cell>
        </row>
        <row r="626">
          <cell r="A626">
            <v>18208</v>
          </cell>
          <cell r="B626">
            <v>178</v>
          </cell>
          <cell r="C626">
            <v>284</v>
          </cell>
          <cell r="D626">
            <v>257</v>
          </cell>
          <cell r="E626">
            <v>409.77</v>
          </cell>
          <cell r="F626">
            <v>331</v>
          </cell>
          <cell r="G626">
            <v>529.08000000000004</v>
          </cell>
          <cell r="H626">
            <v>303</v>
          </cell>
          <cell r="I626">
            <v>482.33</v>
          </cell>
          <cell r="J626">
            <v>1069</v>
          </cell>
          <cell r="K626">
            <v>1705.1799999999998</v>
          </cell>
        </row>
        <row r="627">
          <cell r="A627">
            <v>31240</v>
          </cell>
          <cell r="B627">
            <v>39</v>
          </cell>
          <cell r="C627">
            <v>811.76</v>
          </cell>
          <cell r="D627">
            <v>16</v>
          </cell>
          <cell r="E627">
            <v>332.73</v>
          </cell>
          <cell r="F627">
            <v>18</v>
          </cell>
          <cell r="G627">
            <v>372.86</v>
          </cell>
          <cell r="H627">
            <v>9</v>
          </cell>
          <cell r="I627">
            <v>186.43</v>
          </cell>
          <cell r="J627">
            <v>82</v>
          </cell>
          <cell r="K627">
            <v>1703.78</v>
          </cell>
        </row>
        <row r="628">
          <cell r="A628">
            <v>29211</v>
          </cell>
          <cell r="B628">
            <v>182</v>
          </cell>
          <cell r="C628">
            <v>416.62</v>
          </cell>
          <cell r="D628">
            <v>203</v>
          </cell>
          <cell r="E628">
            <v>465.46</v>
          </cell>
          <cell r="F628">
            <v>194</v>
          </cell>
          <cell r="G628">
            <v>445.3</v>
          </cell>
          <cell r="H628">
            <v>167</v>
          </cell>
          <cell r="I628">
            <v>375.18</v>
          </cell>
          <cell r="J628">
            <v>746</v>
          </cell>
          <cell r="K628">
            <v>1702.56</v>
          </cell>
        </row>
        <row r="629">
          <cell r="A629">
            <v>29023</v>
          </cell>
          <cell r="B629">
            <v>170</v>
          </cell>
          <cell r="C629">
            <v>337.6</v>
          </cell>
          <cell r="D629">
            <v>127</v>
          </cell>
          <cell r="E629">
            <v>250</v>
          </cell>
          <cell r="F629">
            <v>290</v>
          </cell>
          <cell r="G629">
            <v>578.4</v>
          </cell>
          <cell r="H629">
            <v>269</v>
          </cell>
          <cell r="I629">
            <v>534.96</v>
          </cell>
          <cell r="J629">
            <v>856</v>
          </cell>
          <cell r="K629">
            <v>1700.96</v>
          </cell>
        </row>
        <row r="630">
          <cell r="A630">
            <v>17633</v>
          </cell>
          <cell r="B630">
            <v>33</v>
          </cell>
          <cell r="C630">
            <v>380.94</v>
          </cell>
          <cell r="D630">
            <v>32</v>
          </cell>
          <cell r="E630">
            <v>369.34</v>
          </cell>
          <cell r="F630">
            <v>26</v>
          </cell>
          <cell r="G630">
            <v>324</v>
          </cell>
          <cell r="H630">
            <v>47</v>
          </cell>
          <cell r="I630">
            <v>620.4</v>
          </cell>
          <cell r="J630">
            <v>138</v>
          </cell>
          <cell r="K630">
            <v>1694.6799999999998</v>
          </cell>
        </row>
        <row r="631">
          <cell r="A631">
            <v>16965</v>
          </cell>
          <cell r="B631">
            <v>14</v>
          </cell>
          <cell r="C631">
            <v>315</v>
          </cell>
          <cell r="D631">
            <v>15</v>
          </cell>
          <cell r="E631">
            <v>337.5</v>
          </cell>
          <cell r="F631">
            <v>22</v>
          </cell>
          <cell r="G631">
            <v>483.6</v>
          </cell>
          <cell r="H631">
            <v>26</v>
          </cell>
          <cell r="I631">
            <v>556.85</v>
          </cell>
          <cell r="J631">
            <v>77</v>
          </cell>
          <cell r="K631">
            <v>1692.9499999999998</v>
          </cell>
        </row>
        <row r="632">
          <cell r="A632">
            <v>2022352</v>
          </cell>
          <cell r="B632">
            <v>34.46</v>
          </cell>
          <cell r="C632">
            <v>396.33</v>
          </cell>
          <cell r="D632">
            <v>67.27</v>
          </cell>
          <cell r="E632">
            <v>603.30999999999995</v>
          </cell>
          <cell r="F632">
            <v>67.7</v>
          </cell>
          <cell r="G632">
            <v>439.04</v>
          </cell>
          <cell r="H632">
            <v>42.87</v>
          </cell>
          <cell r="I632">
            <v>252.18</v>
          </cell>
          <cell r="J632">
            <v>212.3</v>
          </cell>
          <cell r="K632">
            <v>1690.86</v>
          </cell>
        </row>
        <row r="633">
          <cell r="A633">
            <v>18411</v>
          </cell>
          <cell r="B633">
            <v>66</v>
          </cell>
          <cell r="C633">
            <v>395.04</v>
          </cell>
          <cell r="D633">
            <v>59</v>
          </cell>
          <cell r="E633">
            <v>353.52</v>
          </cell>
          <cell r="F633">
            <v>64</v>
          </cell>
          <cell r="G633">
            <v>414.96</v>
          </cell>
          <cell r="H633">
            <v>81</v>
          </cell>
          <cell r="I633">
            <v>525.98</v>
          </cell>
          <cell r="J633">
            <v>270</v>
          </cell>
          <cell r="K633">
            <v>1689.5</v>
          </cell>
        </row>
        <row r="634">
          <cell r="A634">
            <v>28204</v>
          </cell>
          <cell r="B634">
            <v>113</v>
          </cell>
          <cell r="C634">
            <v>473.58</v>
          </cell>
          <cell r="D634">
            <v>84</v>
          </cell>
          <cell r="E634">
            <v>350.76</v>
          </cell>
          <cell r="F634">
            <v>101</v>
          </cell>
          <cell r="G634">
            <v>421.48</v>
          </cell>
          <cell r="H634">
            <v>106</v>
          </cell>
          <cell r="I634">
            <v>443.5</v>
          </cell>
          <cell r="J634">
            <v>404</v>
          </cell>
          <cell r="K634">
            <v>1689.32</v>
          </cell>
        </row>
        <row r="635">
          <cell r="A635">
            <v>11685</v>
          </cell>
          <cell r="B635">
            <v>203</v>
          </cell>
          <cell r="C635">
            <v>769.9</v>
          </cell>
          <cell r="D635">
            <v>43</v>
          </cell>
          <cell r="E635">
            <v>163.4</v>
          </cell>
          <cell r="F635">
            <v>81</v>
          </cell>
          <cell r="G635">
            <v>307.8</v>
          </cell>
          <cell r="H635">
            <v>118</v>
          </cell>
          <cell r="I635">
            <v>448.1</v>
          </cell>
          <cell r="J635">
            <v>445</v>
          </cell>
          <cell r="K635">
            <v>1689.1999999999998</v>
          </cell>
        </row>
        <row r="636">
          <cell r="A636">
            <v>11651</v>
          </cell>
          <cell r="B636">
            <v>30</v>
          </cell>
          <cell r="C636">
            <v>445.5</v>
          </cell>
          <cell r="D636">
            <v>37</v>
          </cell>
          <cell r="E636">
            <v>542.20000000000005</v>
          </cell>
          <cell r="F636">
            <v>33</v>
          </cell>
          <cell r="G636">
            <v>471.23</v>
          </cell>
          <cell r="H636">
            <v>20</v>
          </cell>
          <cell r="I636">
            <v>229.08</v>
          </cell>
          <cell r="J636">
            <v>120</v>
          </cell>
          <cell r="K636">
            <v>1688.01</v>
          </cell>
        </row>
        <row r="637">
          <cell r="A637">
            <v>28162</v>
          </cell>
          <cell r="B637">
            <v>158</v>
          </cell>
          <cell r="C637">
            <v>441.52</v>
          </cell>
          <cell r="D637">
            <v>111</v>
          </cell>
          <cell r="E637">
            <v>310.8</v>
          </cell>
          <cell r="F637">
            <v>214</v>
          </cell>
          <cell r="G637">
            <v>597.86</v>
          </cell>
          <cell r="H637">
            <v>116</v>
          </cell>
          <cell r="I637">
            <v>335.25</v>
          </cell>
          <cell r="J637">
            <v>599</v>
          </cell>
          <cell r="K637">
            <v>1685.4299999999998</v>
          </cell>
        </row>
        <row r="638">
          <cell r="A638">
            <v>18089</v>
          </cell>
          <cell r="B638">
            <v>33</v>
          </cell>
          <cell r="C638">
            <v>263.36</v>
          </cell>
          <cell r="D638">
            <v>60</v>
          </cell>
          <cell r="E638">
            <v>480</v>
          </cell>
          <cell r="F638">
            <v>63</v>
          </cell>
          <cell r="G638">
            <v>501.44</v>
          </cell>
          <cell r="H638">
            <v>55</v>
          </cell>
          <cell r="I638">
            <v>439.36</v>
          </cell>
          <cell r="J638">
            <v>211</v>
          </cell>
          <cell r="K638">
            <v>1684.1599999999999</v>
          </cell>
        </row>
        <row r="639">
          <cell r="A639">
            <v>2028202</v>
          </cell>
          <cell r="B639">
            <v>19.850000000000001</v>
          </cell>
          <cell r="C639">
            <v>515.64</v>
          </cell>
          <cell r="D639">
            <v>19.350000000000001</v>
          </cell>
          <cell r="E639">
            <v>503.09</v>
          </cell>
          <cell r="F639">
            <v>16.7</v>
          </cell>
          <cell r="G639">
            <v>433.25</v>
          </cell>
          <cell r="H639">
            <v>8.9</v>
          </cell>
          <cell r="I639">
            <v>231.33</v>
          </cell>
          <cell r="J639">
            <v>64.800000000000011</v>
          </cell>
          <cell r="K639">
            <v>1683.31</v>
          </cell>
        </row>
        <row r="640">
          <cell r="A640">
            <v>16292</v>
          </cell>
          <cell r="B640">
            <v>63</v>
          </cell>
          <cell r="C640">
            <v>744.8</v>
          </cell>
          <cell r="D640">
            <v>31</v>
          </cell>
          <cell r="E640">
            <v>367.95</v>
          </cell>
          <cell r="F640">
            <v>49</v>
          </cell>
          <cell r="G640">
            <v>569.79999999999995</v>
          </cell>
          <cell r="J640">
            <v>143</v>
          </cell>
          <cell r="K640">
            <v>1682.55</v>
          </cell>
        </row>
        <row r="641">
          <cell r="A641">
            <v>11785</v>
          </cell>
          <cell r="B641">
            <v>35</v>
          </cell>
          <cell r="C641">
            <v>272.38</v>
          </cell>
          <cell r="D641">
            <v>48</v>
          </cell>
          <cell r="E641">
            <v>373.78</v>
          </cell>
          <cell r="F641">
            <v>40</v>
          </cell>
          <cell r="G641">
            <v>312</v>
          </cell>
          <cell r="H641">
            <v>93</v>
          </cell>
          <cell r="I641">
            <v>723.56</v>
          </cell>
          <cell r="J641">
            <v>216</v>
          </cell>
          <cell r="K641">
            <v>1681.7199999999998</v>
          </cell>
        </row>
        <row r="642">
          <cell r="A642">
            <v>22478</v>
          </cell>
          <cell r="B642">
            <v>32</v>
          </cell>
          <cell r="C642">
            <v>269.95999999999998</v>
          </cell>
          <cell r="D642">
            <v>73</v>
          </cell>
          <cell r="E642">
            <v>612.34</v>
          </cell>
          <cell r="F642">
            <v>55</v>
          </cell>
          <cell r="G642">
            <v>467.5</v>
          </cell>
          <cell r="H642">
            <v>38</v>
          </cell>
          <cell r="I642">
            <v>323</v>
          </cell>
          <cell r="J642">
            <v>198</v>
          </cell>
          <cell r="K642">
            <v>1672.8</v>
          </cell>
        </row>
        <row r="643">
          <cell r="A643">
            <v>30378</v>
          </cell>
          <cell r="B643">
            <v>45</v>
          </cell>
          <cell r="C643">
            <v>355.5</v>
          </cell>
          <cell r="D643">
            <v>44</v>
          </cell>
          <cell r="E643">
            <v>346.34</v>
          </cell>
          <cell r="F643">
            <v>65</v>
          </cell>
          <cell r="G643">
            <v>511.61</v>
          </cell>
          <cell r="H643">
            <v>58</v>
          </cell>
          <cell r="I643">
            <v>455.68</v>
          </cell>
          <cell r="J643">
            <v>212</v>
          </cell>
          <cell r="K643">
            <v>1669.1299999999999</v>
          </cell>
        </row>
        <row r="644">
          <cell r="A644">
            <v>28631</v>
          </cell>
          <cell r="B644">
            <v>64</v>
          </cell>
          <cell r="C644">
            <v>665.28</v>
          </cell>
          <cell r="D644">
            <v>16</v>
          </cell>
          <cell r="E644">
            <v>167.16</v>
          </cell>
          <cell r="F644">
            <v>78</v>
          </cell>
          <cell r="G644">
            <v>814.8</v>
          </cell>
          <cell r="H644">
            <v>2</v>
          </cell>
          <cell r="I644">
            <v>21</v>
          </cell>
          <cell r="J644">
            <v>160</v>
          </cell>
          <cell r="K644">
            <v>1668.2399999999998</v>
          </cell>
        </row>
        <row r="645">
          <cell r="A645">
            <v>32034</v>
          </cell>
          <cell r="F645">
            <v>35</v>
          </cell>
          <cell r="G645">
            <v>484.28</v>
          </cell>
          <cell r="H645">
            <v>85</v>
          </cell>
          <cell r="I645">
            <v>1179.28</v>
          </cell>
          <cell r="J645">
            <v>120</v>
          </cell>
          <cell r="K645">
            <v>1663.56</v>
          </cell>
        </row>
        <row r="646">
          <cell r="A646">
            <v>2011516</v>
          </cell>
          <cell r="B646">
            <v>60.84</v>
          </cell>
          <cell r="C646">
            <v>426.1</v>
          </cell>
          <cell r="D646">
            <v>32.380000000000003</v>
          </cell>
          <cell r="E646">
            <v>282.07</v>
          </cell>
          <cell r="F646">
            <v>48.28</v>
          </cell>
          <cell r="G646">
            <v>424.34</v>
          </cell>
          <cell r="H646">
            <v>46.01</v>
          </cell>
          <cell r="I646">
            <v>530.87</v>
          </cell>
          <cell r="J646">
            <v>187.51</v>
          </cell>
          <cell r="K646">
            <v>1663.38</v>
          </cell>
        </row>
        <row r="647">
          <cell r="A647">
            <v>16352</v>
          </cell>
          <cell r="B647">
            <v>161</v>
          </cell>
          <cell r="C647">
            <v>442</v>
          </cell>
          <cell r="D647">
            <v>120</v>
          </cell>
          <cell r="E647">
            <v>334.9</v>
          </cell>
          <cell r="F647">
            <v>153</v>
          </cell>
          <cell r="G647">
            <v>425.98</v>
          </cell>
          <cell r="H647">
            <v>165</v>
          </cell>
          <cell r="I647">
            <v>460.02</v>
          </cell>
          <cell r="J647">
            <v>599</v>
          </cell>
          <cell r="K647">
            <v>1662.9</v>
          </cell>
        </row>
        <row r="648">
          <cell r="A648">
            <v>11425</v>
          </cell>
          <cell r="B648">
            <v>123</v>
          </cell>
          <cell r="C648">
            <v>441.64</v>
          </cell>
          <cell r="D648">
            <v>48</v>
          </cell>
          <cell r="E648">
            <v>172.8</v>
          </cell>
          <cell r="F648">
            <v>99</v>
          </cell>
          <cell r="G648">
            <v>354.37</v>
          </cell>
          <cell r="H648">
            <v>182</v>
          </cell>
          <cell r="I648">
            <v>693.44</v>
          </cell>
          <cell r="J648">
            <v>452</v>
          </cell>
          <cell r="K648">
            <v>1662.25</v>
          </cell>
        </row>
        <row r="649">
          <cell r="A649">
            <v>11692</v>
          </cell>
          <cell r="B649">
            <v>24</v>
          </cell>
          <cell r="C649">
            <v>186.8</v>
          </cell>
          <cell r="D649">
            <v>43</v>
          </cell>
          <cell r="E649">
            <v>335.29</v>
          </cell>
          <cell r="F649">
            <v>85</v>
          </cell>
          <cell r="G649">
            <v>670.77</v>
          </cell>
          <cell r="H649">
            <v>59</v>
          </cell>
          <cell r="I649">
            <v>465.47</v>
          </cell>
          <cell r="J649">
            <v>211</v>
          </cell>
          <cell r="K649">
            <v>1658.3300000000002</v>
          </cell>
        </row>
        <row r="650">
          <cell r="A650">
            <v>17432</v>
          </cell>
          <cell r="B650">
            <v>33</v>
          </cell>
          <cell r="C650">
            <v>495</v>
          </cell>
          <cell r="D650">
            <v>25</v>
          </cell>
          <cell r="E650">
            <v>375</v>
          </cell>
          <cell r="F650">
            <v>29</v>
          </cell>
          <cell r="G650">
            <v>446.26</v>
          </cell>
          <cell r="H650">
            <v>22</v>
          </cell>
          <cell r="I650">
            <v>341</v>
          </cell>
          <cell r="J650">
            <v>109</v>
          </cell>
          <cell r="K650">
            <v>1657.26</v>
          </cell>
        </row>
        <row r="651">
          <cell r="A651">
            <v>14749</v>
          </cell>
          <cell r="B651">
            <v>61</v>
          </cell>
          <cell r="C651">
            <v>382.3</v>
          </cell>
          <cell r="D651">
            <v>30</v>
          </cell>
          <cell r="E651">
            <v>191.8</v>
          </cell>
          <cell r="F651">
            <v>72</v>
          </cell>
          <cell r="G651">
            <v>459.27</v>
          </cell>
          <cell r="H651">
            <v>102</v>
          </cell>
          <cell r="I651">
            <v>623.22</v>
          </cell>
          <cell r="J651">
            <v>265</v>
          </cell>
          <cell r="K651">
            <v>1656.59</v>
          </cell>
        </row>
        <row r="652">
          <cell r="A652">
            <v>16520</v>
          </cell>
          <cell r="B652">
            <v>349</v>
          </cell>
          <cell r="C652">
            <v>766.34</v>
          </cell>
          <cell r="D652">
            <v>48</v>
          </cell>
          <cell r="E652">
            <v>105.6</v>
          </cell>
          <cell r="F652">
            <v>249</v>
          </cell>
          <cell r="G652">
            <v>621.29999999999995</v>
          </cell>
          <cell r="H652">
            <v>65</v>
          </cell>
          <cell r="I652">
            <v>162.1</v>
          </cell>
          <cell r="J652">
            <v>711</v>
          </cell>
          <cell r="K652">
            <v>1655.34</v>
          </cell>
        </row>
        <row r="653">
          <cell r="A653">
            <v>18399</v>
          </cell>
          <cell r="B653">
            <v>15</v>
          </cell>
          <cell r="C653">
            <v>529.66</v>
          </cell>
          <cell r="D653">
            <v>9</v>
          </cell>
          <cell r="E653">
            <v>315.3</v>
          </cell>
          <cell r="F653">
            <v>14</v>
          </cell>
          <cell r="G653">
            <v>489.85</v>
          </cell>
          <cell r="H653">
            <v>9</v>
          </cell>
          <cell r="I653">
            <v>320.39999999999998</v>
          </cell>
          <cell r="J653">
            <v>47</v>
          </cell>
          <cell r="K653">
            <v>1655.21</v>
          </cell>
        </row>
        <row r="654">
          <cell r="A654">
            <v>12219</v>
          </cell>
          <cell r="B654">
            <v>70</v>
          </cell>
          <cell r="C654">
            <v>459.35</v>
          </cell>
          <cell r="D654">
            <v>82</v>
          </cell>
          <cell r="E654">
            <v>498.82</v>
          </cell>
          <cell r="F654">
            <v>56</v>
          </cell>
          <cell r="G654">
            <v>368.01</v>
          </cell>
          <cell r="H654">
            <v>50</v>
          </cell>
          <cell r="I654">
            <v>327.35000000000002</v>
          </cell>
          <cell r="J654">
            <v>258</v>
          </cell>
          <cell r="K654">
            <v>1653.5300000000002</v>
          </cell>
        </row>
        <row r="655">
          <cell r="A655">
            <v>11031</v>
          </cell>
          <cell r="B655">
            <v>13</v>
          </cell>
          <cell r="C655">
            <v>262.60000000000002</v>
          </cell>
          <cell r="D655">
            <v>22</v>
          </cell>
          <cell r="E655">
            <v>444.4</v>
          </cell>
          <cell r="F655">
            <v>17</v>
          </cell>
          <cell r="G655">
            <v>346.2</v>
          </cell>
          <cell r="H655">
            <v>29</v>
          </cell>
          <cell r="I655">
            <v>597.4</v>
          </cell>
          <cell r="J655">
            <v>81</v>
          </cell>
          <cell r="K655">
            <v>1650.6</v>
          </cell>
        </row>
        <row r="656">
          <cell r="A656">
            <v>16736</v>
          </cell>
          <cell r="B656">
            <v>179</v>
          </cell>
          <cell r="C656">
            <v>498.84</v>
          </cell>
          <cell r="D656">
            <v>130</v>
          </cell>
          <cell r="E656">
            <v>362.24</v>
          </cell>
          <cell r="F656">
            <v>147</v>
          </cell>
          <cell r="G656">
            <v>409.84</v>
          </cell>
          <cell r="H656">
            <v>136</v>
          </cell>
          <cell r="I656">
            <v>378.38</v>
          </cell>
          <cell r="J656">
            <v>592</v>
          </cell>
          <cell r="K656">
            <v>1649.2999999999997</v>
          </cell>
        </row>
        <row r="657">
          <cell r="A657">
            <v>23113</v>
          </cell>
          <cell r="B657">
            <v>192</v>
          </cell>
          <cell r="C657">
            <v>608.94000000000005</v>
          </cell>
          <cell r="D657">
            <v>85</v>
          </cell>
          <cell r="E657">
            <v>269.66000000000003</v>
          </cell>
          <cell r="F657">
            <v>128</v>
          </cell>
          <cell r="G657">
            <v>403.88</v>
          </cell>
          <cell r="H657">
            <v>116</v>
          </cell>
          <cell r="I657">
            <v>363.66</v>
          </cell>
          <cell r="J657">
            <v>521</v>
          </cell>
          <cell r="K657">
            <v>1646.14</v>
          </cell>
        </row>
        <row r="658">
          <cell r="A658">
            <v>28691</v>
          </cell>
          <cell r="B658">
            <v>15</v>
          </cell>
          <cell r="C658">
            <v>328.5</v>
          </cell>
          <cell r="D658">
            <v>16</v>
          </cell>
          <cell r="E658">
            <v>350.4</v>
          </cell>
          <cell r="F658">
            <v>24</v>
          </cell>
          <cell r="G658">
            <v>525.6</v>
          </cell>
          <cell r="H658">
            <v>20</v>
          </cell>
          <cell r="I658">
            <v>438</v>
          </cell>
          <cell r="J658">
            <v>75</v>
          </cell>
          <cell r="K658">
            <v>1642.5</v>
          </cell>
        </row>
        <row r="659">
          <cell r="A659">
            <v>16879</v>
          </cell>
          <cell r="B659">
            <v>146</v>
          </cell>
          <cell r="C659">
            <v>465.38</v>
          </cell>
          <cell r="D659">
            <v>94</v>
          </cell>
          <cell r="E659">
            <v>300.54000000000002</v>
          </cell>
          <cell r="F659">
            <v>117</v>
          </cell>
          <cell r="G659">
            <v>373.62</v>
          </cell>
          <cell r="H659">
            <v>158</v>
          </cell>
          <cell r="I659">
            <v>501.18</v>
          </cell>
          <cell r="J659">
            <v>515</v>
          </cell>
          <cell r="K659">
            <v>1640.72</v>
          </cell>
        </row>
        <row r="660">
          <cell r="A660">
            <v>10730</v>
          </cell>
          <cell r="B660">
            <v>104</v>
          </cell>
          <cell r="C660">
            <v>707.04</v>
          </cell>
          <cell r="D660">
            <v>33</v>
          </cell>
          <cell r="E660">
            <v>223.68</v>
          </cell>
          <cell r="F660">
            <v>38</v>
          </cell>
          <cell r="G660">
            <v>266.64</v>
          </cell>
          <cell r="H660">
            <v>63</v>
          </cell>
          <cell r="I660">
            <v>443.3</v>
          </cell>
          <cell r="J660">
            <v>238</v>
          </cell>
          <cell r="K660">
            <v>1640.66</v>
          </cell>
        </row>
        <row r="661">
          <cell r="A661">
            <v>18351</v>
          </cell>
          <cell r="B661">
            <v>111</v>
          </cell>
          <cell r="C661">
            <v>617.54999999999995</v>
          </cell>
          <cell r="D661">
            <v>70</v>
          </cell>
          <cell r="E661">
            <v>391.55</v>
          </cell>
          <cell r="F661">
            <v>64</v>
          </cell>
          <cell r="G661">
            <v>330.26</v>
          </cell>
          <cell r="H661">
            <v>59</v>
          </cell>
          <cell r="I661">
            <v>300.5</v>
          </cell>
          <cell r="J661">
            <v>304</v>
          </cell>
          <cell r="K661">
            <v>1639.86</v>
          </cell>
        </row>
        <row r="662">
          <cell r="A662">
            <v>16994</v>
          </cell>
          <cell r="B662">
            <v>16</v>
          </cell>
          <cell r="C662">
            <v>481.36</v>
          </cell>
          <cell r="D662">
            <v>11</v>
          </cell>
          <cell r="E662">
            <v>333.06</v>
          </cell>
          <cell r="F662">
            <v>10</v>
          </cell>
          <cell r="G662">
            <v>305</v>
          </cell>
          <cell r="H662">
            <v>17</v>
          </cell>
          <cell r="I662">
            <v>519.66</v>
          </cell>
          <cell r="J662">
            <v>54</v>
          </cell>
          <cell r="K662">
            <v>1639.08</v>
          </cell>
        </row>
        <row r="663">
          <cell r="A663">
            <v>2027381</v>
          </cell>
          <cell r="B663">
            <v>3.85</v>
          </cell>
          <cell r="C663">
            <v>57.56</v>
          </cell>
          <cell r="D663">
            <v>17.27</v>
          </cell>
          <cell r="E663">
            <v>258.69</v>
          </cell>
          <cell r="F663">
            <v>42.6</v>
          </cell>
          <cell r="G663">
            <v>637.17999999999995</v>
          </cell>
          <cell r="H663">
            <v>45.73</v>
          </cell>
          <cell r="I663">
            <v>684.41</v>
          </cell>
          <cell r="J663">
            <v>109.44999999999999</v>
          </cell>
          <cell r="K663">
            <v>1637.84</v>
          </cell>
        </row>
        <row r="664">
          <cell r="A664">
            <v>2023483</v>
          </cell>
          <cell r="B664">
            <v>8.15</v>
          </cell>
          <cell r="C664">
            <v>219.95</v>
          </cell>
          <cell r="D664">
            <v>6.23</v>
          </cell>
          <cell r="E664">
            <v>167.84</v>
          </cell>
          <cell r="F664">
            <v>23.93</v>
          </cell>
          <cell r="G664">
            <v>645.12</v>
          </cell>
          <cell r="H664">
            <v>22.56</v>
          </cell>
          <cell r="I664">
            <v>604.02</v>
          </cell>
          <cell r="J664">
            <v>60.870000000000005</v>
          </cell>
          <cell r="K664">
            <v>1636.9299999999998</v>
          </cell>
        </row>
        <row r="665">
          <cell r="A665">
            <v>28022</v>
          </cell>
          <cell r="B665">
            <v>162</v>
          </cell>
          <cell r="C665">
            <v>452.28</v>
          </cell>
          <cell r="D665">
            <v>111</v>
          </cell>
          <cell r="E665">
            <v>310.14</v>
          </cell>
          <cell r="F665">
            <v>137</v>
          </cell>
          <cell r="G665">
            <v>382.06</v>
          </cell>
          <cell r="H665">
            <v>176</v>
          </cell>
          <cell r="I665">
            <v>492.36</v>
          </cell>
          <cell r="J665">
            <v>586</v>
          </cell>
          <cell r="K665">
            <v>1636.8400000000001</v>
          </cell>
        </row>
        <row r="666">
          <cell r="A666">
            <v>16359</v>
          </cell>
          <cell r="B666">
            <v>210</v>
          </cell>
          <cell r="C666">
            <v>377.16</v>
          </cell>
          <cell r="D666">
            <v>291</v>
          </cell>
          <cell r="E666">
            <v>522.96</v>
          </cell>
          <cell r="F666">
            <v>335</v>
          </cell>
          <cell r="G666">
            <v>601.32000000000005</v>
          </cell>
          <cell r="H666">
            <v>74</v>
          </cell>
          <cell r="I666">
            <v>132.46</v>
          </cell>
          <cell r="J666">
            <v>910</v>
          </cell>
          <cell r="K666">
            <v>1633.9</v>
          </cell>
        </row>
        <row r="667">
          <cell r="A667">
            <v>17531</v>
          </cell>
          <cell r="B667">
            <v>112</v>
          </cell>
          <cell r="C667">
            <v>389.76</v>
          </cell>
          <cell r="D667">
            <v>90</v>
          </cell>
          <cell r="E667">
            <v>314.16000000000003</v>
          </cell>
          <cell r="F667">
            <v>133</v>
          </cell>
          <cell r="G667">
            <v>464.94</v>
          </cell>
          <cell r="H667">
            <v>133</v>
          </cell>
          <cell r="I667">
            <v>464.1</v>
          </cell>
          <cell r="J667">
            <v>468</v>
          </cell>
          <cell r="K667">
            <v>1632.96</v>
          </cell>
        </row>
        <row r="668">
          <cell r="A668">
            <v>10355</v>
          </cell>
          <cell r="B668">
            <v>31</v>
          </cell>
          <cell r="C668">
            <v>469.98</v>
          </cell>
          <cell r="D668">
            <v>7</v>
          </cell>
          <cell r="E668">
            <v>106.4</v>
          </cell>
          <cell r="F668">
            <v>17</v>
          </cell>
          <cell r="G668">
            <v>257.18</v>
          </cell>
          <cell r="H668">
            <v>53</v>
          </cell>
          <cell r="I668">
            <v>795.84</v>
          </cell>
          <cell r="J668">
            <v>108</v>
          </cell>
          <cell r="K668">
            <v>1629.4</v>
          </cell>
        </row>
        <row r="669">
          <cell r="A669">
            <v>31683</v>
          </cell>
          <cell r="F669">
            <v>78</v>
          </cell>
          <cell r="G669">
            <v>1155.1099999999999</v>
          </cell>
          <cell r="H669">
            <v>31</v>
          </cell>
          <cell r="I669">
            <v>467.5</v>
          </cell>
          <cell r="J669">
            <v>109</v>
          </cell>
          <cell r="K669">
            <v>1622.61</v>
          </cell>
        </row>
        <row r="670">
          <cell r="A670">
            <v>28555</v>
          </cell>
          <cell r="B670">
            <v>16</v>
          </cell>
          <cell r="C670">
            <v>316.8</v>
          </cell>
          <cell r="D670">
            <v>23</v>
          </cell>
          <cell r="E670">
            <v>452.24</v>
          </cell>
          <cell r="F670">
            <v>42</v>
          </cell>
          <cell r="G670">
            <v>830.02</v>
          </cell>
          <cell r="H670">
            <v>1</v>
          </cell>
          <cell r="I670">
            <v>19.8</v>
          </cell>
          <cell r="J670">
            <v>82</v>
          </cell>
          <cell r="K670">
            <v>1618.86</v>
          </cell>
        </row>
        <row r="671">
          <cell r="A671">
            <v>31744</v>
          </cell>
          <cell r="D671">
            <v>11</v>
          </cell>
          <cell r="E671">
            <v>405.9</v>
          </cell>
          <cell r="F671">
            <v>26</v>
          </cell>
          <cell r="G671">
            <v>953.5</v>
          </cell>
          <cell r="H671">
            <v>7</v>
          </cell>
          <cell r="I671">
            <v>258.3</v>
          </cell>
          <cell r="J671">
            <v>44</v>
          </cell>
          <cell r="K671">
            <v>1617.7</v>
          </cell>
        </row>
        <row r="672">
          <cell r="A672">
            <v>18562</v>
          </cell>
          <cell r="B672">
            <v>27</v>
          </cell>
          <cell r="C672">
            <v>391.5</v>
          </cell>
          <cell r="D672">
            <v>21</v>
          </cell>
          <cell r="E672">
            <v>304.5</v>
          </cell>
          <cell r="F672">
            <v>30</v>
          </cell>
          <cell r="G672">
            <v>435</v>
          </cell>
          <cell r="H672">
            <v>33</v>
          </cell>
          <cell r="I672">
            <v>478.5</v>
          </cell>
          <cell r="J672">
            <v>111</v>
          </cell>
          <cell r="K672">
            <v>1609.5</v>
          </cell>
        </row>
        <row r="673">
          <cell r="A673">
            <v>17410</v>
          </cell>
          <cell r="B673">
            <v>46</v>
          </cell>
          <cell r="C673">
            <v>285.2</v>
          </cell>
          <cell r="D673">
            <v>43</v>
          </cell>
          <cell r="E673">
            <v>266.60000000000002</v>
          </cell>
          <cell r="F673">
            <v>59</v>
          </cell>
          <cell r="G673">
            <v>383.7</v>
          </cell>
          <cell r="H673">
            <v>103</v>
          </cell>
          <cell r="I673">
            <v>673.97</v>
          </cell>
          <cell r="J673">
            <v>251</v>
          </cell>
          <cell r="K673">
            <v>1609.47</v>
          </cell>
        </row>
        <row r="674">
          <cell r="A674">
            <v>18352</v>
          </cell>
          <cell r="B674">
            <v>432</v>
          </cell>
          <cell r="C674">
            <v>502</v>
          </cell>
          <cell r="D674">
            <v>394</v>
          </cell>
          <cell r="E674">
            <v>455</v>
          </cell>
          <cell r="F674">
            <v>379</v>
          </cell>
          <cell r="G674">
            <v>437.5</v>
          </cell>
          <cell r="H674">
            <v>220</v>
          </cell>
          <cell r="I674">
            <v>213.3</v>
          </cell>
          <cell r="J674">
            <v>1425</v>
          </cell>
          <cell r="K674">
            <v>1607.8</v>
          </cell>
        </row>
        <row r="675">
          <cell r="A675">
            <v>22316</v>
          </cell>
          <cell r="B675">
            <v>251</v>
          </cell>
          <cell r="C675">
            <v>725.37</v>
          </cell>
          <cell r="D675">
            <v>83</v>
          </cell>
          <cell r="E675">
            <v>247.56</v>
          </cell>
          <cell r="F675">
            <v>109</v>
          </cell>
          <cell r="G675">
            <v>325.8</v>
          </cell>
          <cell r="H675">
            <v>105</v>
          </cell>
          <cell r="I675">
            <v>307.39999999999998</v>
          </cell>
          <cell r="J675">
            <v>548</v>
          </cell>
          <cell r="K675">
            <v>1606.13</v>
          </cell>
        </row>
        <row r="676">
          <cell r="A676">
            <v>27961</v>
          </cell>
          <cell r="B676">
            <v>68</v>
          </cell>
          <cell r="C676">
            <v>374</v>
          </cell>
          <cell r="D676">
            <v>143</v>
          </cell>
          <cell r="E676">
            <v>786.06</v>
          </cell>
          <cell r="F676">
            <v>43</v>
          </cell>
          <cell r="G676">
            <v>236.5</v>
          </cell>
          <cell r="H676">
            <v>38</v>
          </cell>
          <cell r="I676">
            <v>208.56</v>
          </cell>
          <cell r="J676">
            <v>292</v>
          </cell>
          <cell r="K676">
            <v>1605.12</v>
          </cell>
        </row>
        <row r="677">
          <cell r="A677">
            <v>2015094</v>
          </cell>
          <cell r="B677">
            <v>7.56</v>
          </cell>
          <cell r="C677">
            <v>264.45999999999998</v>
          </cell>
          <cell r="D677">
            <v>8.64</v>
          </cell>
          <cell r="E677">
            <v>302.26</v>
          </cell>
          <cell r="F677">
            <v>15.98</v>
          </cell>
          <cell r="G677">
            <v>555.74</v>
          </cell>
          <cell r="H677">
            <v>13.73</v>
          </cell>
          <cell r="I677">
            <v>479.37</v>
          </cell>
          <cell r="J677">
            <v>45.91</v>
          </cell>
          <cell r="K677">
            <v>1601.83</v>
          </cell>
        </row>
        <row r="678">
          <cell r="A678">
            <v>29243</v>
          </cell>
          <cell r="B678">
            <v>33</v>
          </cell>
          <cell r="C678">
            <v>285.89</v>
          </cell>
          <cell r="D678">
            <v>46</v>
          </cell>
          <cell r="E678">
            <v>406.56</v>
          </cell>
          <cell r="F678">
            <v>38</v>
          </cell>
          <cell r="G678">
            <v>332.52</v>
          </cell>
          <cell r="H678">
            <v>65</v>
          </cell>
          <cell r="I678">
            <v>571.05999999999995</v>
          </cell>
          <cell r="J678">
            <v>182</v>
          </cell>
          <cell r="K678">
            <v>1596.03</v>
          </cell>
        </row>
        <row r="679">
          <cell r="A679">
            <v>2027164</v>
          </cell>
          <cell r="B679">
            <v>24.59</v>
          </cell>
          <cell r="C679">
            <v>162.07</v>
          </cell>
          <cell r="D679">
            <v>192.46</v>
          </cell>
          <cell r="E679">
            <v>1323.78</v>
          </cell>
          <cell r="H679">
            <v>17.399999999999999</v>
          </cell>
          <cell r="I679">
            <v>110.05</v>
          </cell>
          <cell r="J679">
            <v>234.45000000000002</v>
          </cell>
          <cell r="K679">
            <v>1595.8999999999999</v>
          </cell>
        </row>
        <row r="680">
          <cell r="A680">
            <v>22420</v>
          </cell>
          <cell r="B680">
            <v>211</v>
          </cell>
          <cell r="C680">
            <v>316.26</v>
          </cell>
          <cell r="D680">
            <v>265</v>
          </cell>
          <cell r="E680">
            <v>397.02</v>
          </cell>
          <cell r="F680">
            <v>283</v>
          </cell>
          <cell r="G680">
            <v>423.18</v>
          </cell>
          <cell r="H680">
            <v>306</v>
          </cell>
          <cell r="I680">
            <v>459</v>
          </cell>
          <cell r="J680">
            <v>1065</v>
          </cell>
          <cell r="K680">
            <v>1595.46</v>
          </cell>
        </row>
        <row r="681">
          <cell r="A681">
            <v>2011408</v>
          </cell>
          <cell r="B681">
            <v>12.04</v>
          </cell>
          <cell r="C681">
            <v>257.51</v>
          </cell>
          <cell r="D681">
            <v>19.96</v>
          </cell>
          <cell r="E681">
            <v>425.04</v>
          </cell>
          <cell r="F681">
            <v>22.87</v>
          </cell>
          <cell r="G681">
            <v>440.61</v>
          </cell>
          <cell r="H681">
            <v>24.31</v>
          </cell>
          <cell r="I681">
            <v>472.16</v>
          </cell>
          <cell r="J681">
            <v>79.180000000000007</v>
          </cell>
          <cell r="K681">
            <v>1595.32</v>
          </cell>
        </row>
        <row r="682">
          <cell r="A682">
            <v>12073</v>
          </cell>
          <cell r="B682">
            <v>152</v>
          </cell>
          <cell r="C682">
            <v>334.74</v>
          </cell>
          <cell r="D682">
            <v>100</v>
          </cell>
          <cell r="E682">
            <v>228.92</v>
          </cell>
          <cell r="F682">
            <v>210</v>
          </cell>
          <cell r="G682">
            <v>482.1</v>
          </cell>
          <cell r="H682">
            <v>220</v>
          </cell>
          <cell r="I682">
            <v>543.29999999999995</v>
          </cell>
          <cell r="J682">
            <v>682</v>
          </cell>
          <cell r="K682">
            <v>1589.06</v>
          </cell>
        </row>
        <row r="683">
          <cell r="A683">
            <v>12592</v>
          </cell>
          <cell r="B683">
            <v>69</v>
          </cell>
          <cell r="C683">
            <v>385.95</v>
          </cell>
          <cell r="D683">
            <v>63</v>
          </cell>
          <cell r="E683">
            <v>352.35</v>
          </cell>
          <cell r="F683">
            <v>48</v>
          </cell>
          <cell r="G683">
            <v>270.35000000000002</v>
          </cell>
          <cell r="H683">
            <v>100</v>
          </cell>
          <cell r="I683">
            <v>579.54</v>
          </cell>
          <cell r="J683">
            <v>280</v>
          </cell>
          <cell r="K683">
            <v>1588.19</v>
          </cell>
        </row>
        <row r="684">
          <cell r="A684">
            <v>12609</v>
          </cell>
          <cell r="B684">
            <v>59</v>
          </cell>
          <cell r="C684">
            <v>407.1</v>
          </cell>
          <cell r="D684">
            <v>55</v>
          </cell>
          <cell r="E684">
            <v>383.8</v>
          </cell>
          <cell r="F684">
            <v>47</v>
          </cell>
          <cell r="G684">
            <v>327.88</v>
          </cell>
          <cell r="H684">
            <v>67</v>
          </cell>
          <cell r="I684">
            <v>469</v>
          </cell>
          <cell r="J684">
            <v>228</v>
          </cell>
          <cell r="K684">
            <v>1587.7800000000002</v>
          </cell>
        </row>
        <row r="685">
          <cell r="A685">
            <v>18316</v>
          </cell>
          <cell r="B685">
            <v>216</v>
          </cell>
          <cell r="C685">
            <v>383.86</v>
          </cell>
          <cell r="D685">
            <v>263</v>
          </cell>
          <cell r="E685">
            <v>514.16</v>
          </cell>
          <cell r="F685">
            <v>209</v>
          </cell>
          <cell r="G685">
            <v>403.28</v>
          </cell>
          <cell r="H685">
            <v>151</v>
          </cell>
          <cell r="I685">
            <v>279.14</v>
          </cell>
          <cell r="J685">
            <v>839</v>
          </cell>
          <cell r="K685">
            <v>1580.44</v>
          </cell>
        </row>
        <row r="686">
          <cell r="A686">
            <v>29294</v>
          </cell>
          <cell r="B686">
            <v>74</v>
          </cell>
          <cell r="C686">
            <v>1027.49</v>
          </cell>
          <cell r="D686">
            <v>24</v>
          </cell>
          <cell r="E686">
            <v>309.60000000000002</v>
          </cell>
          <cell r="H686">
            <v>19</v>
          </cell>
          <cell r="I686">
            <v>243.04</v>
          </cell>
          <cell r="J686">
            <v>117</v>
          </cell>
          <cell r="K686">
            <v>1580.13</v>
          </cell>
        </row>
        <row r="687">
          <cell r="A687">
            <v>17091</v>
          </cell>
          <cell r="D687">
            <v>72</v>
          </cell>
          <cell r="E687">
            <v>467.48</v>
          </cell>
          <cell r="F687">
            <v>90</v>
          </cell>
          <cell r="G687">
            <v>582.91999999999996</v>
          </cell>
          <cell r="H687">
            <v>81</v>
          </cell>
          <cell r="I687">
            <v>525.98</v>
          </cell>
          <cell r="J687">
            <v>243</v>
          </cell>
          <cell r="K687">
            <v>1576.38</v>
          </cell>
        </row>
        <row r="688">
          <cell r="A688">
            <v>10236</v>
          </cell>
          <cell r="B688">
            <v>103</v>
          </cell>
          <cell r="C688">
            <v>503.92</v>
          </cell>
          <cell r="D688">
            <v>13</v>
          </cell>
          <cell r="E688">
            <v>63.31</v>
          </cell>
          <cell r="F688">
            <v>105</v>
          </cell>
          <cell r="G688">
            <v>511.77</v>
          </cell>
          <cell r="H688">
            <v>101</v>
          </cell>
          <cell r="I688">
            <v>493.34</v>
          </cell>
          <cell r="J688">
            <v>322</v>
          </cell>
          <cell r="K688">
            <v>1572.34</v>
          </cell>
        </row>
        <row r="689">
          <cell r="A689">
            <v>29104</v>
          </cell>
          <cell r="B689">
            <v>67</v>
          </cell>
          <cell r="C689">
            <v>461.2</v>
          </cell>
          <cell r="D689">
            <v>46</v>
          </cell>
          <cell r="E689">
            <v>316.3</v>
          </cell>
          <cell r="F689">
            <v>5</v>
          </cell>
          <cell r="G689">
            <v>32.5</v>
          </cell>
          <cell r="H689">
            <v>118</v>
          </cell>
          <cell r="I689">
            <v>760.76</v>
          </cell>
          <cell r="J689">
            <v>236</v>
          </cell>
          <cell r="K689">
            <v>1570.76</v>
          </cell>
        </row>
        <row r="690">
          <cell r="A690">
            <v>2018254</v>
          </cell>
          <cell r="B690">
            <v>11.76</v>
          </cell>
          <cell r="C690">
            <v>541.12</v>
          </cell>
          <cell r="D690">
            <v>11.61</v>
          </cell>
          <cell r="E690">
            <v>531.62</v>
          </cell>
          <cell r="F690">
            <v>8.26</v>
          </cell>
          <cell r="G690">
            <v>378.27</v>
          </cell>
          <cell r="H690">
            <v>2.58</v>
          </cell>
          <cell r="I690">
            <v>118.27</v>
          </cell>
          <cell r="J690">
            <v>34.209999999999994</v>
          </cell>
          <cell r="K690">
            <v>1569.28</v>
          </cell>
        </row>
        <row r="691">
          <cell r="A691">
            <v>2027225</v>
          </cell>
          <cell r="B691">
            <v>4.03</v>
          </cell>
          <cell r="C691">
            <v>76.150000000000006</v>
          </cell>
          <cell r="D691">
            <v>24.55</v>
          </cell>
          <cell r="E691">
            <v>457.89</v>
          </cell>
          <cell r="F691">
            <v>21.27</v>
          </cell>
          <cell r="G691">
            <v>403.49</v>
          </cell>
          <cell r="H691">
            <v>32.520000000000003</v>
          </cell>
          <cell r="I691">
            <v>630.4</v>
          </cell>
          <cell r="J691">
            <v>82.37</v>
          </cell>
          <cell r="K691">
            <v>1567.9299999999998</v>
          </cell>
        </row>
        <row r="692">
          <cell r="A692">
            <v>18356</v>
          </cell>
          <cell r="B692">
            <v>33</v>
          </cell>
          <cell r="C692">
            <v>297</v>
          </cell>
          <cell r="D692">
            <v>42</v>
          </cell>
          <cell r="E692">
            <v>378</v>
          </cell>
          <cell r="F692">
            <v>94</v>
          </cell>
          <cell r="G692">
            <v>817.32</v>
          </cell>
          <cell r="H692">
            <v>8</v>
          </cell>
          <cell r="I692">
            <v>74.400000000000006</v>
          </cell>
          <cell r="J692">
            <v>177</v>
          </cell>
          <cell r="K692">
            <v>1566.7200000000003</v>
          </cell>
        </row>
        <row r="693">
          <cell r="A693">
            <v>17565</v>
          </cell>
          <cell r="B693">
            <v>78</v>
          </cell>
          <cell r="C693">
            <v>510.56</v>
          </cell>
          <cell r="D693">
            <v>37</v>
          </cell>
          <cell r="E693">
            <v>243.67</v>
          </cell>
          <cell r="F693">
            <v>63</v>
          </cell>
          <cell r="G693">
            <v>412.09</v>
          </cell>
          <cell r="H693">
            <v>61</v>
          </cell>
          <cell r="I693">
            <v>399.95</v>
          </cell>
          <cell r="J693">
            <v>239</v>
          </cell>
          <cell r="K693">
            <v>1566.27</v>
          </cell>
        </row>
        <row r="694">
          <cell r="A694">
            <v>12276</v>
          </cell>
          <cell r="B694">
            <v>5</v>
          </cell>
          <cell r="C694">
            <v>340</v>
          </cell>
          <cell r="D694">
            <v>4</v>
          </cell>
          <cell r="E694">
            <v>272</v>
          </cell>
          <cell r="F694">
            <v>2</v>
          </cell>
          <cell r="G694">
            <v>136</v>
          </cell>
          <cell r="H694">
            <v>13</v>
          </cell>
          <cell r="I694">
            <v>817.9</v>
          </cell>
          <cell r="J694">
            <v>24</v>
          </cell>
          <cell r="K694">
            <v>1565.9</v>
          </cell>
        </row>
        <row r="695">
          <cell r="A695">
            <v>2011612</v>
          </cell>
          <cell r="B695">
            <v>43.42</v>
          </cell>
          <cell r="C695">
            <v>562.97</v>
          </cell>
          <cell r="D695">
            <v>27.15</v>
          </cell>
          <cell r="E695">
            <v>352.45</v>
          </cell>
          <cell r="F695">
            <v>31</v>
          </cell>
          <cell r="G695">
            <v>402.41</v>
          </cell>
          <cell r="H695">
            <v>19.16</v>
          </cell>
          <cell r="I695">
            <v>247.61</v>
          </cell>
          <cell r="J695">
            <v>120.72999999999999</v>
          </cell>
          <cell r="K695">
            <v>1565.44</v>
          </cell>
        </row>
        <row r="696">
          <cell r="A696">
            <v>18365</v>
          </cell>
          <cell r="F696">
            <v>92</v>
          </cell>
          <cell r="G696">
            <v>552</v>
          </cell>
          <cell r="H696">
            <v>169</v>
          </cell>
          <cell r="I696">
            <v>1012.08</v>
          </cell>
          <cell r="J696">
            <v>261</v>
          </cell>
          <cell r="K696">
            <v>1564.08</v>
          </cell>
        </row>
        <row r="697">
          <cell r="A697">
            <v>22665</v>
          </cell>
          <cell r="B697">
            <v>55</v>
          </cell>
          <cell r="C697">
            <v>484</v>
          </cell>
          <cell r="D697">
            <v>55</v>
          </cell>
          <cell r="E697">
            <v>483.3</v>
          </cell>
          <cell r="F697">
            <v>65</v>
          </cell>
          <cell r="G697">
            <v>594</v>
          </cell>
          <cell r="J697">
            <v>175</v>
          </cell>
          <cell r="K697">
            <v>1561.3</v>
          </cell>
        </row>
        <row r="698">
          <cell r="A698">
            <v>18079</v>
          </cell>
          <cell r="B698">
            <v>40</v>
          </cell>
          <cell r="C698">
            <v>235.06</v>
          </cell>
          <cell r="D698">
            <v>56</v>
          </cell>
          <cell r="E698">
            <v>329.93</v>
          </cell>
          <cell r="F698">
            <v>85</v>
          </cell>
          <cell r="G698">
            <v>500.56</v>
          </cell>
          <cell r="H698">
            <v>84</v>
          </cell>
          <cell r="I698">
            <v>494.66</v>
          </cell>
          <cell r="J698">
            <v>265</v>
          </cell>
          <cell r="K698">
            <v>1560.21</v>
          </cell>
        </row>
        <row r="699">
          <cell r="A699">
            <v>2027165</v>
          </cell>
          <cell r="B699">
            <v>47.02</v>
          </cell>
          <cell r="C699">
            <v>275.37</v>
          </cell>
          <cell r="D699">
            <v>52.58</v>
          </cell>
          <cell r="E699">
            <v>310.11</v>
          </cell>
          <cell r="F699">
            <v>75.09</v>
          </cell>
          <cell r="G699">
            <v>663.9</v>
          </cell>
          <cell r="H699">
            <v>26.08</v>
          </cell>
          <cell r="I699">
            <v>310.66000000000003</v>
          </cell>
          <cell r="J699">
            <v>200.76999999999998</v>
          </cell>
          <cell r="K699">
            <v>1560.0400000000002</v>
          </cell>
        </row>
        <row r="700">
          <cell r="A700">
            <v>23583</v>
          </cell>
          <cell r="B700">
            <v>21</v>
          </cell>
          <cell r="C700">
            <v>796.2</v>
          </cell>
          <cell r="D700">
            <v>1</v>
          </cell>
          <cell r="E700">
            <v>38.799999999999997</v>
          </cell>
          <cell r="F700">
            <v>9</v>
          </cell>
          <cell r="G700">
            <v>374.1</v>
          </cell>
          <cell r="H700">
            <v>8</v>
          </cell>
          <cell r="I700">
            <v>348</v>
          </cell>
          <cell r="J700">
            <v>39</v>
          </cell>
          <cell r="K700">
            <v>1557.1</v>
          </cell>
        </row>
        <row r="701">
          <cell r="A701">
            <v>2032129</v>
          </cell>
          <cell r="F701">
            <v>16.97</v>
          </cell>
          <cell r="G701">
            <v>1135.08</v>
          </cell>
          <cell r="H701">
            <v>6.3</v>
          </cell>
          <cell r="I701">
            <v>421.56</v>
          </cell>
          <cell r="J701">
            <v>23.27</v>
          </cell>
          <cell r="K701">
            <v>1556.6399999999999</v>
          </cell>
        </row>
        <row r="702">
          <cell r="A702">
            <v>15084</v>
          </cell>
          <cell r="B702">
            <v>2</v>
          </cell>
          <cell r="C702">
            <v>518</v>
          </cell>
          <cell r="D702">
            <v>2</v>
          </cell>
          <cell r="E702">
            <v>518</v>
          </cell>
          <cell r="F702">
            <v>1</v>
          </cell>
          <cell r="G702">
            <v>259</v>
          </cell>
          <cell r="H702">
            <v>1</v>
          </cell>
          <cell r="I702">
            <v>259</v>
          </cell>
          <cell r="J702">
            <v>6</v>
          </cell>
          <cell r="K702">
            <v>1554</v>
          </cell>
        </row>
        <row r="703">
          <cell r="A703">
            <v>11836</v>
          </cell>
          <cell r="B703">
            <v>40</v>
          </cell>
          <cell r="C703">
            <v>312</v>
          </cell>
          <cell r="D703">
            <v>39</v>
          </cell>
          <cell r="E703">
            <v>306.10000000000002</v>
          </cell>
          <cell r="F703">
            <v>57</v>
          </cell>
          <cell r="G703">
            <v>450.3</v>
          </cell>
          <cell r="H703">
            <v>61</v>
          </cell>
          <cell r="I703">
            <v>481.9</v>
          </cell>
          <cell r="J703">
            <v>197</v>
          </cell>
          <cell r="K703">
            <v>1550.3000000000002</v>
          </cell>
        </row>
        <row r="704">
          <cell r="A704">
            <v>12221</v>
          </cell>
          <cell r="B704">
            <v>31</v>
          </cell>
          <cell r="C704">
            <v>215.88</v>
          </cell>
          <cell r="D704">
            <v>155</v>
          </cell>
          <cell r="E704">
            <v>891.03</v>
          </cell>
          <cell r="F704">
            <v>44</v>
          </cell>
          <cell r="G704">
            <v>306.32</v>
          </cell>
          <cell r="H704">
            <v>19</v>
          </cell>
          <cell r="I704">
            <v>135.82</v>
          </cell>
          <cell r="J704">
            <v>249</v>
          </cell>
          <cell r="K704">
            <v>1549.0499999999997</v>
          </cell>
        </row>
        <row r="705">
          <cell r="A705">
            <v>17323</v>
          </cell>
          <cell r="B705">
            <v>153</v>
          </cell>
          <cell r="C705">
            <v>856.35</v>
          </cell>
          <cell r="D705">
            <v>33</v>
          </cell>
          <cell r="E705">
            <v>184.8</v>
          </cell>
          <cell r="F705">
            <v>88</v>
          </cell>
          <cell r="G705">
            <v>492.35</v>
          </cell>
          <cell r="H705">
            <v>2</v>
          </cell>
          <cell r="I705">
            <v>11.2</v>
          </cell>
          <cell r="J705">
            <v>276</v>
          </cell>
          <cell r="K705">
            <v>1544.7</v>
          </cell>
        </row>
        <row r="706">
          <cell r="A706">
            <v>29966</v>
          </cell>
          <cell r="B706">
            <v>75</v>
          </cell>
          <cell r="C706">
            <v>311.95999999999998</v>
          </cell>
          <cell r="D706">
            <v>82</v>
          </cell>
          <cell r="E706">
            <v>342.7</v>
          </cell>
          <cell r="F706">
            <v>89</v>
          </cell>
          <cell r="G706">
            <v>373.46</v>
          </cell>
          <cell r="H706">
            <v>122</v>
          </cell>
          <cell r="I706">
            <v>512.4</v>
          </cell>
          <cell r="J706">
            <v>368</v>
          </cell>
          <cell r="K706">
            <v>1540.52</v>
          </cell>
        </row>
        <row r="707">
          <cell r="A707">
            <v>11831</v>
          </cell>
          <cell r="B707">
            <v>116</v>
          </cell>
          <cell r="C707">
            <v>243.09</v>
          </cell>
          <cell r="D707">
            <v>140</v>
          </cell>
          <cell r="E707">
            <v>302.73</v>
          </cell>
          <cell r="F707">
            <v>254</v>
          </cell>
          <cell r="G707">
            <v>556.1</v>
          </cell>
          <cell r="H707">
            <v>200</v>
          </cell>
          <cell r="I707">
            <v>437.48</v>
          </cell>
          <cell r="J707">
            <v>710</v>
          </cell>
          <cell r="K707">
            <v>1539.4</v>
          </cell>
        </row>
        <row r="708">
          <cell r="A708">
            <v>16711</v>
          </cell>
          <cell r="B708">
            <v>32</v>
          </cell>
          <cell r="C708">
            <v>429.84</v>
          </cell>
          <cell r="D708">
            <v>31</v>
          </cell>
          <cell r="E708">
            <v>405.54</v>
          </cell>
          <cell r="F708">
            <v>35</v>
          </cell>
          <cell r="G708">
            <v>421.54</v>
          </cell>
          <cell r="H708">
            <v>22</v>
          </cell>
          <cell r="I708">
            <v>281</v>
          </cell>
          <cell r="J708">
            <v>120</v>
          </cell>
          <cell r="K708">
            <v>1537.92</v>
          </cell>
        </row>
        <row r="709">
          <cell r="A709">
            <v>29383</v>
          </cell>
          <cell r="B709">
            <v>62</v>
          </cell>
          <cell r="C709">
            <v>319.14999999999998</v>
          </cell>
          <cell r="D709">
            <v>71</v>
          </cell>
          <cell r="E709">
            <v>366.68</v>
          </cell>
          <cell r="F709">
            <v>87</v>
          </cell>
          <cell r="G709">
            <v>449.16</v>
          </cell>
          <cell r="H709">
            <v>81</v>
          </cell>
          <cell r="I709">
            <v>402.2</v>
          </cell>
          <cell r="J709">
            <v>301</v>
          </cell>
          <cell r="K709">
            <v>1537.19</v>
          </cell>
        </row>
        <row r="710">
          <cell r="A710">
            <v>28300</v>
          </cell>
          <cell r="B710">
            <v>106</v>
          </cell>
          <cell r="C710">
            <v>360.13</v>
          </cell>
          <cell r="D710">
            <v>80</v>
          </cell>
          <cell r="E710">
            <v>231.35</v>
          </cell>
          <cell r="F710">
            <v>124</v>
          </cell>
          <cell r="G710">
            <v>378.54</v>
          </cell>
          <cell r="H710">
            <v>178</v>
          </cell>
          <cell r="I710">
            <v>566.74</v>
          </cell>
          <cell r="J710">
            <v>488</v>
          </cell>
          <cell r="K710">
            <v>1536.76</v>
          </cell>
        </row>
        <row r="711">
          <cell r="A711">
            <v>28460</v>
          </cell>
          <cell r="B711">
            <v>21</v>
          </cell>
          <cell r="C711">
            <v>361.3</v>
          </cell>
          <cell r="D711">
            <v>19</v>
          </cell>
          <cell r="E711">
            <v>326.89999999999998</v>
          </cell>
          <cell r="F711">
            <v>24</v>
          </cell>
          <cell r="G711">
            <v>449.07</v>
          </cell>
          <cell r="H711">
            <v>21</v>
          </cell>
          <cell r="I711">
            <v>396.9</v>
          </cell>
          <cell r="J711">
            <v>85</v>
          </cell>
          <cell r="K711">
            <v>1534.17</v>
          </cell>
        </row>
        <row r="712">
          <cell r="A712">
            <v>11821</v>
          </cell>
          <cell r="B712">
            <v>41</v>
          </cell>
          <cell r="C712">
            <v>312.10000000000002</v>
          </cell>
          <cell r="D712">
            <v>38</v>
          </cell>
          <cell r="E712">
            <v>295.88</v>
          </cell>
          <cell r="F712">
            <v>73</v>
          </cell>
          <cell r="G712">
            <v>554.65</v>
          </cell>
          <cell r="H712">
            <v>48</v>
          </cell>
          <cell r="I712">
            <v>369.75</v>
          </cell>
          <cell r="J712">
            <v>200</v>
          </cell>
          <cell r="K712">
            <v>1532.38</v>
          </cell>
        </row>
        <row r="713">
          <cell r="A713">
            <v>12092</v>
          </cell>
          <cell r="B713">
            <v>29</v>
          </cell>
          <cell r="C713">
            <v>406</v>
          </cell>
          <cell r="D713">
            <v>21</v>
          </cell>
          <cell r="E713">
            <v>292.88</v>
          </cell>
          <cell r="F713">
            <v>36</v>
          </cell>
          <cell r="G713">
            <v>504</v>
          </cell>
          <cell r="H713">
            <v>22</v>
          </cell>
          <cell r="I713">
            <v>327.2</v>
          </cell>
          <cell r="J713">
            <v>108</v>
          </cell>
          <cell r="K713">
            <v>1530.0800000000002</v>
          </cell>
        </row>
        <row r="714">
          <cell r="A714">
            <v>11952</v>
          </cell>
          <cell r="B714">
            <v>51</v>
          </cell>
          <cell r="C714">
            <v>517.74</v>
          </cell>
          <cell r="D714">
            <v>51</v>
          </cell>
          <cell r="E714">
            <v>518.55999999999995</v>
          </cell>
          <cell r="F714">
            <v>48</v>
          </cell>
          <cell r="G714">
            <v>489.6</v>
          </cell>
          <cell r="J714">
            <v>150</v>
          </cell>
          <cell r="K714">
            <v>1525.9</v>
          </cell>
        </row>
        <row r="715">
          <cell r="A715">
            <v>2012079</v>
          </cell>
          <cell r="B715">
            <v>6.27</v>
          </cell>
          <cell r="C715">
            <v>403.79</v>
          </cell>
          <cell r="D715">
            <v>9.1199999999999992</v>
          </cell>
          <cell r="E715">
            <v>576.95000000000005</v>
          </cell>
          <cell r="F715">
            <v>7.45</v>
          </cell>
          <cell r="G715">
            <v>479.63</v>
          </cell>
          <cell r="H715">
            <v>0.99</v>
          </cell>
          <cell r="I715">
            <v>63.5</v>
          </cell>
          <cell r="J715">
            <v>23.83</v>
          </cell>
          <cell r="K715">
            <v>1523.87</v>
          </cell>
        </row>
        <row r="716">
          <cell r="A716">
            <v>22662</v>
          </cell>
          <cell r="B716">
            <v>30</v>
          </cell>
          <cell r="C716">
            <v>324.3</v>
          </cell>
          <cell r="D716">
            <v>30</v>
          </cell>
          <cell r="E716">
            <v>329.7</v>
          </cell>
          <cell r="F716">
            <v>41</v>
          </cell>
          <cell r="G716">
            <v>446.7</v>
          </cell>
          <cell r="H716">
            <v>41</v>
          </cell>
          <cell r="I716">
            <v>417.9</v>
          </cell>
          <cell r="J716">
            <v>142</v>
          </cell>
          <cell r="K716">
            <v>1518.6</v>
          </cell>
        </row>
        <row r="717">
          <cell r="A717">
            <v>12041</v>
          </cell>
          <cell r="B717">
            <v>75</v>
          </cell>
          <cell r="C717">
            <v>390</v>
          </cell>
          <cell r="D717">
            <v>76</v>
          </cell>
          <cell r="E717">
            <v>410.4</v>
          </cell>
          <cell r="F717">
            <v>64</v>
          </cell>
          <cell r="G717">
            <v>357.95</v>
          </cell>
          <cell r="H717">
            <v>64</v>
          </cell>
          <cell r="I717">
            <v>358.4</v>
          </cell>
          <cell r="J717">
            <v>279</v>
          </cell>
          <cell r="K717">
            <v>1516.75</v>
          </cell>
        </row>
        <row r="718">
          <cell r="A718">
            <v>11825</v>
          </cell>
          <cell r="B718">
            <v>62</v>
          </cell>
          <cell r="C718">
            <v>465.63</v>
          </cell>
          <cell r="D718">
            <v>56</v>
          </cell>
          <cell r="E718">
            <v>446.48</v>
          </cell>
          <cell r="F718">
            <v>41</v>
          </cell>
          <cell r="G718">
            <v>316.08</v>
          </cell>
          <cell r="H718">
            <v>37</v>
          </cell>
          <cell r="I718">
            <v>286.12</v>
          </cell>
          <cell r="J718">
            <v>196</v>
          </cell>
          <cell r="K718">
            <v>1514.31</v>
          </cell>
        </row>
        <row r="719">
          <cell r="A719">
            <v>29568</v>
          </cell>
          <cell r="B719">
            <v>80</v>
          </cell>
          <cell r="C719">
            <v>711.29</v>
          </cell>
          <cell r="F719">
            <v>90</v>
          </cell>
          <cell r="G719">
            <v>800.29</v>
          </cell>
          <cell r="J719">
            <v>170</v>
          </cell>
          <cell r="K719">
            <v>1511.58</v>
          </cell>
        </row>
        <row r="720">
          <cell r="A720">
            <v>2011590</v>
          </cell>
          <cell r="B720">
            <v>22.83</v>
          </cell>
          <cell r="C720">
            <v>317.26</v>
          </cell>
          <cell r="D720">
            <v>24.62</v>
          </cell>
          <cell r="E720">
            <v>341.55</v>
          </cell>
          <cell r="F720">
            <v>36.51</v>
          </cell>
          <cell r="G720">
            <v>504.18</v>
          </cell>
          <cell r="H720">
            <v>25.06</v>
          </cell>
          <cell r="I720">
            <v>346.91</v>
          </cell>
          <cell r="J720">
            <v>109.02000000000001</v>
          </cell>
          <cell r="K720">
            <v>1509.9</v>
          </cell>
        </row>
        <row r="721">
          <cell r="A721">
            <v>27896</v>
          </cell>
          <cell r="B721">
            <v>38</v>
          </cell>
          <cell r="C721">
            <v>509.2</v>
          </cell>
          <cell r="D721">
            <v>12</v>
          </cell>
          <cell r="E721">
            <v>178.8</v>
          </cell>
          <cell r="F721">
            <v>29</v>
          </cell>
          <cell r="G721">
            <v>430.91</v>
          </cell>
          <cell r="H721">
            <v>26</v>
          </cell>
          <cell r="I721">
            <v>387.4</v>
          </cell>
          <cell r="J721">
            <v>105</v>
          </cell>
          <cell r="K721">
            <v>1506.31</v>
          </cell>
        </row>
        <row r="722">
          <cell r="A722">
            <v>17287</v>
          </cell>
          <cell r="B722">
            <v>66</v>
          </cell>
          <cell r="C722">
            <v>528</v>
          </cell>
          <cell r="D722">
            <v>32</v>
          </cell>
          <cell r="E722">
            <v>257.2</v>
          </cell>
          <cell r="F722">
            <v>38</v>
          </cell>
          <cell r="G722">
            <v>317.86</v>
          </cell>
          <cell r="H722">
            <v>48</v>
          </cell>
          <cell r="I722">
            <v>401.19</v>
          </cell>
          <cell r="J722">
            <v>184</v>
          </cell>
          <cell r="K722">
            <v>1504.25</v>
          </cell>
        </row>
        <row r="723">
          <cell r="A723">
            <v>17645</v>
          </cell>
          <cell r="B723">
            <v>32</v>
          </cell>
          <cell r="C723">
            <v>340</v>
          </cell>
          <cell r="D723">
            <v>31</v>
          </cell>
          <cell r="E723">
            <v>479.26</v>
          </cell>
          <cell r="F723">
            <v>27</v>
          </cell>
          <cell r="G723">
            <v>418.3</v>
          </cell>
          <cell r="H723">
            <v>17</v>
          </cell>
          <cell r="I723">
            <v>265.2</v>
          </cell>
          <cell r="J723">
            <v>107</v>
          </cell>
          <cell r="K723">
            <v>1502.76</v>
          </cell>
        </row>
        <row r="724">
          <cell r="A724">
            <v>2011595</v>
          </cell>
          <cell r="B724">
            <v>22.56</v>
          </cell>
          <cell r="C724">
            <v>360.96</v>
          </cell>
          <cell r="D724">
            <v>23.63</v>
          </cell>
          <cell r="E724">
            <v>378.08</v>
          </cell>
          <cell r="F724">
            <v>15.11</v>
          </cell>
          <cell r="G724">
            <v>256.48</v>
          </cell>
          <cell r="H724">
            <v>25.89</v>
          </cell>
          <cell r="I724">
            <v>503.3</v>
          </cell>
          <cell r="J724">
            <v>87.19</v>
          </cell>
          <cell r="K724">
            <v>1498.82</v>
          </cell>
        </row>
        <row r="725">
          <cell r="A725">
            <v>2029677</v>
          </cell>
          <cell r="B725">
            <v>47.4</v>
          </cell>
          <cell r="C725">
            <v>525.80999999999995</v>
          </cell>
          <cell r="D725">
            <v>26.68</v>
          </cell>
          <cell r="E725">
            <v>291.33999999999997</v>
          </cell>
          <cell r="F725">
            <v>23.64</v>
          </cell>
          <cell r="G725">
            <v>278.41000000000003</v>
          </cell>
          <cell r="H725">
            <v>32.24</v>
          </cell>
          <cell r="I725">
            <v>403.25</v>
          </cell>
          <cell r="J725">
            <v>129.96</v>
          </cell>
          <cell r="K725">
            <v>1498.81</v>
          </cell>
        </row>
        <row r="726">
          <cell r="A726">
            <v>28892</v>
          </cell>
          <cell r="B726">
            <v>77</v>
          </cell>
          <cell r="C726">
            <v>423.5</v>
          </cell>
          <cell r="D726">
            <v>42</v>
          </cell>
          <cell r="E726">
            <v>228.8</v>
          </cell>
          <cell r="F726">
            <v>85</v>
          </cell>
          <cell r="G726">
            <v>466.62</v>
          </cell>
          <cell r="H726">
            <v>69</v>
          </cell>
          <cell r="I726">
            <v>379.5</v>
          </cell>
          <cell r="J726">
            <v>273</v>
          </cell>
          <cell r="K726">
            <v>1498.42</v>
          </cell>
        </row>
        <row r="727">
          <cell r="A727">
            <v>2011249</v>
          </cell>
          <cell r="B727">
            <v>19.88</v>
          </cell>
          <cell r="C727">
            <v>596.28</v>
          </cell>
          <cell r="D727">
            <v>17.510000000000002</v>
          </cell>
          <cell r="E727">
            <v>525.05999999999995</v>
          </cell>
          <cell r="F727">
            <v>2.46</v>
          </cell>
          <cell r="G727">
            <v>72.930000000000007</v>
          </cell>
          <cell r="H727">
            <v>10.16</v>
          </cell>
          <cell r="I727">
            <v>303.79000000000002</v>
          </cell>
          <cell r="J727">
            <v>50.010000000000005</v>
          </cell>
          <cell r="K727">
            <v>1498.06</v>
          </cell>
        </row>
        <row r="728">
          <cell r="A728">
            <v>28299</v>
          </cell>
          <cell r="B728">
            <v>79.39</v>
          </cell>
          <cell r="C728">
            <v>292.66000000000003</v>
          </cell>
          <cell r="D728">
            <v>102</v>
          </cell>
          <cell r="E728">
            <v>360.52</v>
          </cell>
          <cell r="F728">
            <v>137.62</v>
          </cell>
          <cell r="G728">
            <v>482.13</v>
          </cell>
          <cell r="H728">
            <v>95</v>
          </cell>
          <cell r="I728">
            <v>358.9</v>
          </cell>
          <cell r="J728">
            <v>414.01</v>
          </cell>
          <cell r="K728">
            <v>1494.21</v>
          </cell>
        </row>
        <row r="729">
          <cell r="A729">
            <v>2016407</v>
          </cell>
          <cell r="B729">
            <v>17</v>
          </cell>
          <cell r="C729">
            <v>232</v>
          </cell>
          <cell r="D729">
            <v>11</v>
          </cell>
          <cell r="E729">
            <v>133.91999999999999</v>
          </cell>
          <cell r="F729">
            <v>38.54</v>
          </cell>
          <cell r="G729">
            <v>548.03</v>
          </cell>
          <cell r="H729">
            <v>39.81</v>
          </cell>
          <cell r="I729">
            <v>575.71</v>
          </cell>
          <cell r="J729">
            <v>106.35</v>
          </cell>
          <cell r="K729">
            <v>1489.6599999999999</v>
          </cell>
        </row>
        <row r="730">
          <cell r="A730">
            <v>18400</v>
          </cell>
          <cell r="B730">
            <v>37</v>
          </cell>
          <cell r="C730">
            <v>474.76</v>
          </cell>
          <cell r="D730">
            <v>22</v>
          </cell>
          <cell r="E730">
            <v>279.76</v>
          </cell>
          <cell r="F730">
            <v>27</v>
          </cell>
          <cell r="G730">
            <v>374.19</v>
          </cell>
          <cell r="H730">
            <v>26</v>
          </cell>
          <cell r="I730">
            <v>360.29</v>
          </cell>
          <cell r="J730">
            <v>112</v>
          </cell>
          <cell r="K730">
            <v>1489</v>
          </cell>
        </row>
        <row r="731">
          <cell r="A731">
            <v>2016302</v>
          </cell>
          <cell r="B731">
            <v>6.21</v>
          </cell>
          <cell r="C731">
            <v>308.23</v>
          </cell>
          <cell r="D731">
            <v>6.34</v>
          </cell>
          <cell r="E731">
            <v>314.25</v>
          </cell>
          <cell r="F731">
            <v>9.91</v>
          </cell>
          <cell r="G731">
            <v>491.41</v>
          </cell>
          <cell r="H731">
            <v>7.54</v>
          </cell>
          <cell r="I731">
            <v>373.99</v>
          </cell>
          <cell r="J731">
            <v>30</v>
          </cell>
          <cell r="K731">
            <v>1487.88</v>
          </cell>
        </row>
        <row r="732">
          <cell r="A732">
            <v>27350</v>
          </cell>
          <cell r="B732">
            <v>46</v>
          </cell>
          <cell r="C732">
            <v>486.75</v>
          </cell>
          <cell r="D732">
            <v>24</v>
          </cell>
          <cell r="E732">
            <v>253.55</v>
          </cell>
          <cell r="F732">
            <v>47</v>
          </cell>
          <cell r="G732">
            <v>495.14</v>
          </cell>
          <cell r="H732">
            <v>23</v>
          </cell>
          <cell r="I732">
            <v>250.7</v>
          </cell>
          <cell r="J732">
            <v>140</v>
          </cell>
          <cell r="K732">
            <v>1486.14</v>
          </cell>
        </row>
        <row r="733">
          <cell r="A733">
            <v>10715</v>
          </cell>
          <cell r="B733">
            <v>105</v>
          </cell>
          <cell r="C733">
            <v>418.96</v>
          </cell>
          <cell r="D733">
            <v>80</v>
          </cell>
          <cell r="E733">
            <v>319.04000000000002</v>
          </cell>
          <cell r="F733">
            <v>107</v>
          </cell>
          <cell r="G733">
            <v>425.76</v>
          </cell>
          <cell r="H733">
            <v>81</v>
          </cell>
          <cell r="I733">
            <v>321.76</v>
          </cell>
          <cell r="J733">
            <v>373</v>
          </cell>
          <cell r="K733">
            <v>1485.52</v>
          </cell>
        </row>
        <row r="734">
          <cell r="A734">
            <v>17559</v>
          </cell>
          <cell r="B734">
            <v>112</v>
          </cell>
          <cell r="C734">
            <v>423.2</v>
          </cell>
          <cell r="D734">
            <v>83</v>
          </cell>
          <cell r="E734">
            <v>313.89999999999998</v>
          </cell>
          <cell r="F734">
            <v>94</v>
          </cell>
          <cell r="G734">
            <v>356</v>
          </cell>
          <cell r="H734">
            <v>103</v>
          </cell>
          <cell r="I734">
            <v>390.5</v>
          </cell>
          <cell r="J734">
            <v>392</v>
          </cell>
          <cell r="K734">
            <v>1483.6</v>
          </cell>
        </row>
        <row r="735">
          <cell r="A735">
            <v>18153</v>
          </cell>
          <cell r="B735">
            <v>56</v>
          </cell>
          <cell r="C735">
            <v>444.16</v>
          </cell>
          <cell r="D735">
            <v>46</v>
          </cell>
          <cell r="E735">
            <v>366.72</v>
          </cell>
          <cell r="F735">
            <v>49</v>
          </cell>
          <cell r="G735">
            <v>392</v>
          </cell>
          <cell r="H735">
            <v>35</v>
          </cell>
          <cell r="I735">
            <v>278.08</v>
          </cell>
          <cell r="J735">
            <v>186</v>
          </cell>
          <cell r="K735">
            <v>1480.96</v>
          </cell>
        </row>
        <row r="736">
          <cell r="A736">
            <v>10595</v>
          </cell>
          <cell r="B736">
            <v>16</v>
          </cell>
          <cell r="C736">
            <v>61.78</v>
          </cell>
          <cell r="D736">
            <v>130</v>
          </cell>
          <cell r="E736">
            <v>504.38</v>
          </cell>
          <cell r="F736">
            <v>235</v>
          </cell>
          <cell r="G736">
            <v>914.64</v>
          </cell>
          <cell r="J736">
            <v>381</v>
          </cell>
          <cell r="K736">
            <v>1480.8</v>
          </cell>
        </row>
        <row r="737">
          <cell r="A737">
            <v>28556</v>
          </cell>
          <cell r="B737">
            <v>19</v>
          </cell>
          <cell r="C737">
            <v>351.5</v>
          </cell>
          <cell r="D737">
            <v>22</v>
          </cell>
          <cell r="E737">
            <v>407</v>
          </cell>
          <cell r="F737">
            <v>17</v>
          </cell>
          <cell r="G737">
            <v>314.5</v>
          </cell>
          <cell r="H737">
            <v>22</v>
          </cell>
          <cell r="I737">
            <v>407</v>
          </cell>
          <cell r="J737">
            <v>80</v>
          </cell>
          <cell r="K737">
            <v>1480</v>
          </cell>
        </row>
        <row r="738">
          <cell r="A738">
            <v>23116</v>
          </cell>
          <cell r="B738">
            <v>65</v>
          </cell>
          <cell r="C738">
            <v>363.1</v>
          </cell>
          <cell r="D738">
            <v>56</v>
          </cell>
          <cell r="E738">
            <v>313.60000000000002</v>
          </cell>
          <cell r="F738">
            <v>63</v>
          </cell>
          <cell r="G738">
            <v>354.4</v>
          </cell>
          <cell r="H738">
            <v>77</v>
          </cell>
          <cell r="I738">
            <v>446.6</v>
          </cell>
          <cell r="J738">
            <v>261</v>
          </cell>
          <cell r="K738">
            <v>1477.6999999999998</v>
          </cell>
        </row>
        <row r="739">
          <cell r="A739">
            <v>11234</v>
          </cell>
          <cell r="B739">
            <v>24</v>
          </cell>
          <cell r="C739">
            <v>693.6</v>
          </cell>
          <cell r="D739">
            <v>18</v>
          </cell>
          <cell r="E739">
            <v>520.20000000000005</v>
          </cell>
          <cell r="F739">
            <v>9</v>
          </cell>
          <cell r="G739">
            <v>260.10000000000002</v>
          </cell>
          <cell r="J739">
            <v>51</v>
          </cell>
          <cell r="K739">
            <v>1473.9</v>
          </cell>
        </row>
        <row r="740">
          <cell r="A740">
            <v>27196</v>
          </cell>
          <cell r="B740">
            <v>154</v>
          </cell>
          <cell r="C740">
            <v>398.93</v>
          </cell>
          <cell r="D740">
            <v>144</v>
          </cell>
          <cell r="E740">
            <v>373.14</v>
          </cell>
          <cell r="F740">
            <v>127</v>
          </cell>
          <cell r="G740">
            <v>328.52</v>
          </cell>
          <cell r="H740">
            <v>148</v>
          </cell>
          <cell r="I740">
            <v>373.15</v>
          </cell>
          <cell r="J740">
            <v>573</v>
          </cell>
          <cell r="K740">
            <v>1473.7399999999998</v>
          </cell>
        </row>
        <row r="741">
          <cell r="A741">
            <v>28678</v>
          </cell>
          <cell r="B741">
            <v>33</v>
          </cell>
          <cell r="C741">
            <v>343.98</v>
          </cell>
          <cell r="D741">
            <v>24</v>
          </cell>
          <cell r="E741">
            <v>237.44</v>
          </cell>
          <cell r="F741">
            <v>48</v>
          </cell>
          <cell r="G741">
            <v>452.29</v>
          </cell>
          <cell r="H741">
            <v>46</v>
          </cell>
          <cell r="I741">
            <v>439.6</v>
          </cell>
          <cell r="J741">
            <v>151</v>
          </cell>
          <cell r="K741">
            <v>1473.31</v>
          </cell>
        </row>
        <row r="742">
          <cell r="A742">
            <v>18412</v>
          </cell>
          <cell r="B742">
            <v>24</v>
          </cell>
          <cell r="C742">
            <v>143.04</v>
          </cell>
          <cell r="D742">
            <v>86</v>
          </cell>
          <cell r="E742">
            <v>514.55999999999995</v>
          </cell>
          <cell r="F742">
            <v>69</v>
          </cell>
          <cell r="G742">
            <v>448.5</v>
          </cell>
          <cell r="H742">
            <v>56</v>
          </cell>
          <cell r="I742">
            <v>363.48</v>
          </cell>
          <cell r="J742">
            <v>235</v>
          </cell>
          <cell r="K742">
            <v>1469.58</v>
          </cell>
        </row>
        <row r="743">
          <cell r="A743">
            <v>12863</v>
          </cell>
          <cell r="B743">
            <v>32</v>
          </cell>
          <cell r="C743">
            <v>611.6</v>
          </cell>
          <cell r="D743">
            <v>25</v>
          </cell>
          <cell r="E743">
            <v>473.84</v>
          </cell>
          <cell r="F743">
            <v>11</v>
          </cell>
          <cell r="G743">
            <v>211.2</v>
          </cell>
          <cell r="H743">
            <v>9</v>
          </cell>
          <cell r="I743">
            <v>172.8</v>
          </cell>
          <cell r="J743">
            <v>77</v>
          </cell>
          <cell r="K743">
            <v>1469.44</v>
          </cell>
        </row>
        <row r="744">
          <cell r="A744">
            <v>27302</v>
          </cell>
          <cell r="B744">
            <v>83</v>
          </cell>
          <cell r="C744">
            <v>379.95</v>
          </cell>
          <cell r="D744">
            <v>68</v>
          </cell>
          <cell r="E744">
            <v>312.06</v>
          </cell>
          <cell r="F744">
            <v>93</v>
          </cell>
          <cell r="G744">
            <v>422.08</v>
          </cell>
          <cell r="H744">
            <v>79</v>
          </cell>
          <cell r="I744">
            <v>355.14</v>
          </cell>
          <cell r="J744">
            <v>323</v>
          </cell>
          <cell r="K744">
            <v>1469.23</v>
          </cell>
        </row>
        <row r="745">
          <cell r="A745">
            <v>17494</v>
          </cell>
          <cell r="B745">
            <v>21</v>
          </cell>
          <cell r="C745">
            <v>354.9</v>
          </cell>
          <cell r="D745">
            <v>11</v>
          </cell>
          <cell r="E745">
            <v>185.9</v>
          </cell>
          <cell r="F745">
            <v>34</v>
          </cell>
          <cell r="G745">
            <v>573.25</v>
          </cell>
          <cell r="H745">
            <v>21</v>
          </cell>
          <cell r="I745">
            <v>353.55</v>
          </cell>
          <cell r="J745">
            <v>87</v>
          </cell>
          <cell r="K745">
            <v>1467.6</v>
          </cell>
        </row>
        <row r="746">
          <cell r="A746">
            <v>2011307</v>
          </cell>
          <cell r="B746">
            <v>10.97</v>
          </cell>
          <cell r="C746">
            <v>502.65</v>
          </cell>
          <cell r="D746">
            <v>12.22</v>
          </cell>
          <cell r="E746">
            <v>558.51</v>
          </cell>
          <cell r="F746">
            <v>7.7</v>
          </cell>
          <cell r="G746">
            <v>353.25</v>
          </cell>
          <cell r="H746">
            <v>1.1499999999999999</v>
          </cell>
          <cell r="I746">
            <v>52.78</v>
          </cell>
          <cell r="J746">
            <v>32.04</v>
          </cell>
          <cell r="K746">
            <v>1467.1899999999998</v>
          </cell>
        </row>
        <row r="747">
          <cell r="A747">
            <v>23623</v>
          </cell>
          <cell r="B747">
            <v>76</v>
          </cell>
          <cell r="C747">
            <v>363.28</v>
          </cell>
          <cell r="D747">
            <v>69</v>
          </cell>
          <cell r="E747">
            <v>330.82</v>
          </cell>
          <cell r="F747">
            <v>84</v>
          </cell>
          <cell r="G747">
            <v>402.06</v>
          </cell>
          <cell r="H747">
            <v>75</v>
          </cell>
          <cell r="I747">
            <v>359.24</v>
          </cell>
          <cell r="J747">
            <v>304</v>
          </cell>
          <cell r="K747">
            <v>1455.3999999999999</v>
          </cell>
        </row>
        <row r="748">
          <cell r="A748">
            <v>29968</v>
          </cell>
          <cell r="B748">
            <v>1</v>
          </cell>
          <cell r="C748">
            <v>9.11</v>
          </cell>
          <cell r="D748">
            <v>18</v>
          </cell>
          <cell r="E748">
            <v>178.2</v>
          </cell>
          <cell r="F748">
            <v>55</v>
          </cell>
          <cell r="G748">
            <v>544.5</v>
          </cell>
          <cell r="H748">
            <v>73</v>
          </cell>
          <cell r="I748">
            <v>722.7</v>
          </cell>
          <cell r="J748">
            <v>147</v>
          </cell>
          <cell r="K748">
            <v>1454.51</v>
          </cell>
        </row>
        <row r="749">
          <cell r="A749">
            <v>28290</v>
          </cell>
          <cell r="B749">
            <v>226</v>
          </cell>
          <cell r="C749">
            <v>608.22</v>
          </cell>
          <cell r="D749">
            <v>58</v>
          </cell>
          <cell r="E749">
            <v>161.6</v>
          </cell>
          <cell r="F749">
            <v>132</v>
          </cell>
          <cell r="G749">
            <v>382.57</v>
          </cell>
          <cell r="H749">
            <v>104</v>
          </cell>
          <cell r="I749">
            <v>301.14</v>
          </cell>
          <cell r="J749">
            <v>520</v>
          </cell>
          <cell r="K749">
            <v>1453.5300000000002</v>
          </cell>
        </row>
        <row r="750">
          <cell r="A750">
            <v>22385</v>
          </cell>
          <cell r="B750">
            <v>6</v>
          </cell>
          <cell r="C750">
            <v>174</v>
          </cell>
          <cell r="D750">
            <v>23</v>
          </cell>
          <cell r="E750">
            <v>667</v>
          </cell>
          <cell r="F750">
            <v>11</v>
          </cell>
          <cell r="G750">
            <v>319</v>
          </cell>
          <cell r="H750">
            <v>10</v>
          </cell>
          <cell r="I750">
            <v>290</v>
          </cell>
          <cell r="J750">
            <v>50</v>
          </cell>
          <cell r="K750">
            <v>1450</v>
          </cell>
        </row>
        <row r="751">
          <cell r="A751">
            <v>28795</v>
          </cell>
          <cell r="B751">
            <v>32</v>
          </cell>
          <cell r="C751">
            <v>284.8</v>
          </cell>
          <cell r="D751">
            <v>73</v>
          </cell>
          <cell r="E751">
            <v>649.70000000000005</v>
          </cell>
          <cell r="F751">
            <v>13</v>
          </cell>
          <cell r="G751">
            <v>115.7</v>
          </cell>
          <cell r="H751">
            <v>45</v>
          </cell>
          <cell r="I751">
            <v>399.08</v>
          </cell>
          <cell r="J751">
            <v>163</v>
          </cell>
          <cell r="K751">
            <v>1449.28</v>
          </cell>
        </row>
        <row r="752">
          <cell r="A752">
            <v>22660</v>
          </cell>
          <cell r="B752">
            <v>113</v>
          </cell>
          <cell r="C752">
            <v>243.74</v>
          </cell>
          <cell r="D752">
            <v>152</v>
          </cell>
          <cell r="E752">
            <v>330.44</v>
          </cell>
          <cell r="F752">
            <v>232</v>
          </cell>
          <cell r="G752">
            <v>501.58</v>
          </cell>
          <cell r="H752">
            <v>172</v>
          </cell>
          <cell r="I752">
            <v>371.02</v>
          </cell>
          <cell r="J752">
            <v>669</v>
          </cell>
          <cell r="K752">
            <v>1446.78</v>
          </cell>
        </row>
        <row r="753">
          <cell r="A753">
            <v>11207</v>
          </cell>
          <cell r="B753">
            <v>100</v>
          </cell>
          <cell r="C753">
            <v>335.52</v>
          </cell>
          <cell r="D753">
            <v>77</v>
          </cell>
          <cell r="E753">
            <v>269.5</v>
          </cell>
          <cell r="F753">
            <v>121</v>
          </cell>
          <cell r="G753">
            <v>423.5</v>
          </cell>
          <cell r="H753">
            <v>118</v>
          </cell>
          <cell r="I753">
            <v>412.44</v>
          </cell>
          <cell r="J753">
            <v>416</v>
          </cell>
          <cell r="K753">
            <v>1440.96</v>
          </cell>
        </row>
        <row r="754">
          <cell r="A754">
            <v>2011630</v>
          </cell>
          <cell r="B754">
            <v>39.56</v>
          </cell>
          <cell r="C754">
            <v>336.23</v>
          </cell>
          <cell r="D754">
            <v>33.520000000000003</v>
          </cell>
          <cell r="E754">
            <v>284.58</v>
          </cell>
          <cell r="F754">
            <v>43.1</v>
          </cell>
          <cell r="G754">
            <v>366.15</v>
          </cell>
          <cell r="H754">
            <v>53.02</v>
          </cell>
          <cell r="I754">
            <v>450.64</v>
          </cell>
          <cell r="J754">
            <v>169.20000000000002</v>
          </cell>
          <cell r="K754">
            <v>1437.6</v>
          </cell>
        </row>
        <row r="755">
          <cell r="A755">
            <v>29390</v>
          </cell>
          <cell r="B755">
            <v>19</v>
          </cell>
          <cell r="C755">
            <v>111.16</v>
          </cell>
          <cell r="D755">
            <v>51</v>
          </cell>
          <cell r="E755">
            <v>300.89999999999998</v>
          </cell>
          <cell r="F755">
            <v>106</v>
          </cell>
          <cell r="G755">
            <v>592.97</v>
          </cell>
          <cell r="H755">
            <v>74</v>
          </cell>
          <cell r="I755">
            <v>431.9</v>
          </cell>
          <cell r="J755">
            <v>250</v>
          </cell>
          <cell r="K755">
            <v>1436.9299999999998</v>
          </cell>
        </row>
        <row r="756">
          <cell r="A756">
            <v>18382</v>
          </cell>
          <cell r="B756">
            <v>74</v>
          </cell>
          <cell r="C756">
            <v>332.28</v>
          </cell>
          <cell r="D756">
            <v>77</v>
          </cell>
          <cell r="E756">
            <v>346.14</v>
          </cell>
          <cell r="F756">
            <v>66</v>
          </cell>
          <cell r="G756">
            <v>295.10000000000002</v>
          </cell>
          <cell r="H756">
            <v>103</v>
          </cell>
          <cell r="I756">
            <v>462.42</v>
          </cell>
          <cell r="J756">
            <v>320</v>
          </cell>
          <cell r="K756">
            <v>1435.94</v>
          </cell>
        </row>
        <row r="757">
          <cell r="A757">
            <v>16865</v>
          </cell>
          <cell r="B757">
            <v>68</v>
          </cell>
          <cell r="C757">
            <v>662.44</v>
          </cell>
          <cell r="D757">
            <v>31</v>
          </cell>
          <cell r="E757">
            <v>298.16000000000003</v>
          </cell>
          <cell r="F757">
            <v>12</v>
          </cell>
          <cell r="G757">
            <v>119.94</v>
          </cell>
          <cell r="H757">
            <v>35</v>
          </cell>
          <cell r="I757">
            <v>350.44</v>
          </cell>
          <cell r="J757">
            <v>146</v>
          </cell>
          <cell r="K757">
            <v>1430.9800000000002</v>
          </cell>
        </row>
        <row r="758">
          <cell r="A758">
            <v>31709</v>
          </cell>
          <cell r="D758">
            <v>28</v>
          </cell>
          <cell r="E758">
            <v>443.93</v>
          </cell>
          <cell r="F758">
            <v>30</v>
          </cell>
          <cell r="G758">
            <v>477</v>
          </cell>
          <cell r="H758">
            <v>32</v>
          </cell>
          <cell r="I758">
            <v>508.8</v>
          </cell>
          <cell r="J758">
            <v>90</v>
          </cell>
          <cell r="K758">
            <v>1429.73</v>
          </cell>
        </row>
        <row r="759">
          <cell r="A759">
            <v>2027819</v>
          </cell>
          <cell r="B759">
            <v>30.94</v>
          </cell>
          <cell r="C759">
            <v>323.52</v>
          </cell>
          <cell r="D759">
            <v>24.86</v>
          </cell>
          <cell r="E759">
            <v>258.52999999999997</v>
          </cell>
          <cell r="F759">
            <v>38.17</v>
          </cell>
          <cell r="G759">
            <v>398.77</v>
          </cell>
          <cell r="H759">
            <v>42.86</v>
          </cell>
          <cell r="I759">
            <v>448.89</v>
          </cell>
          <cell r="J759">
            <v>136.82999999999998</v>
          </cell>
          <cell r="K759">
            <v>1429.71</v>
          </cell>
        </row>
        <row r="760">
          <cell r="A760">
            <v>17637</v>
          </cell>
          <cell r="B760">
            <v>41</v>
          </cell>
          <cell r="C760">
            <v>375.72</v>
          </cell>
          <cell r="D760">
            <v>35</v>
          </cell>
          <cell r="E760">
            <v>322</v>
          </cell>
          <cell r="F760">
            <v>41</v>
          </cell>
          <cell r="G760">
            <v>403.8</v>
          </cell>
          <cell r="H760">
            <v>33</v>
          </cell>
          <cell r="I760">
            <v>326.7</v>
          </cell>
          <cell r="J760">
            <v>150</v>
          </cell>
          <cell r="K760">
            <v>1428.22</v>
          </cell>
        </row>
        <row r="761">
          <cell r="A761">
            <v>29309</v>
          </cell>
          <cell r="B761">
            <v>5</v>
          </cell>
          <cell r="C761">
            <v>122.5</v>
          </cell>
          <cell r="D761">
            <v>3</v>
          </cell>
          <cell r="E761">
            <v>73.5</v>
          </cell>
          <cell r="F761">
            <v>24</v>
          </cell>
          <cell r="G761">
            <v>588</v>
          </cell>
          <cell r="H761">
            <v>27</v>
          </cell>
          <cell r="I761">
            <v>643.5</v>
          </cell>
          <cell r="J761">
            <v>59</v>
          </cell>
          <cell r="K761">
            <v>1427.5</v>
          </cell>
        </row>
        <row r="762">
          <cell r="A762">
            <v>10658</v>
          </cell>
          <cell r="B762">
            <v>62</v>
          </cell>
          <cell r="C762">
            <v>284.08999999999997</v>
          </cell>
          <cell r="D762">
            <v>32</v>
          </cell>
          <cell r="E762">
            <v>146.09</v>
          </cell>
          <cell r="F762">
            <v>17</v>
          </cell>
          <cell r="G762">
            <v>78.2</v>
          </cell>
          <cell r="H762">
            <v>200</v>
          </cell>
          <cell r="I762">
            <v>918.89</v>
          </cell>
          <cell r="J762">
            <v>311</v>
          </cell>
          <cell r="K762">
            <v>1427.27</v>
          </cell>
        </row>
        <row r="763">
          <cell r="A763">
            <v>18402</v>
          </cell>
          <cell r="B763">
            <v>32</v>
          </cell>
          <cell r="C763">
            <v>418.15</v>
          </cell>
          <cell r="D763">
            <v>23</v>
          </cell>
          <cell r="E763">
            <v>301.05</v>
          </cell>
          <cell r="F763">
            <v>22</v>
          </cell>
          <cell r="G763">
            <v>304.69</v>
          </cell>
          <cell r="H763">
            <v>29</v>
          </cell>
          <cell r="I763">
            <v>401.99</v>
          </cell>
          <cell r="J763">
            <v>106</v>
          </cell>
          <cell r="K763">
            <v>1425.88</v>
          </cell>
        </row>
        <row r="764">
          <cell r="A764">
            <v>16764</v>
          </cell>
          <cell r="B764">
            <v>62</v>
          </cell>
          <cell r="C764">
            <v>296.88</v>
          </cell>
          <cell r="D764">
            <v>68</v>
          </cell>
          <cell r="E764">
            <v>325.26</v>
          </cell>
          <cell r="F764">
            <v>93</v>
          </cell>
          <cell r="G764">
            <v>431.13</v>
          </cell>
          <cell r="H764">
            <v>81</v>
          </cell>
          <cell r="I764">
            <v>370.38</v>
          </cell>
          <cell r="J764">
            <v>304</v>
          </cell>
          <cell r="K764">
            <v>1423.65</v>
          </cell>
        </row>
        <row r="765">
          <cell r="A765">
            <v>12119</v>
          </cell>
          <cell r="B765">
            <v>12</v>
          </cell>
          <cell r="C765">
            <v>162</v>
          </cell>
          <cell r="D765">
            <v>19</v>
          </cell>
          <cell r="E765">
            <v>292.60000000000002</v>
          </cell>
          <cell r="F765">
            <v>26</v>
          </cell>
          <cell r="G765">
            <v>399.17</v>
          </cell>
          <cell r="H765">
            <v>36</v>
          </cell>
          <cell r="I765">
            <v>569.29999999999995</v>
          </cell>
          <cell r="J765">
            <v>93</v>
          </cell>
          <cell r="K765">
            <v>1423.07</v>
          </cell>
        </row>
        <row r="766">
          <cell r="A766">
            <v>29827</v>
          </cell>
          <cell r="B766">
            <v>11</v>
          </cell>
          <cell r="C766">
            <v>548.9</v>
          </cell>
          <cell r="D766">
            <v>1</v>
          </cell>
          <cell r="E766">
            <v>49.9</v>
          </cell>
          <cell r="F766">
            <v>5</v>
          </cell>
          <cell r="G766">
            <v>274.5</v>
          </cell>
          <cell r="H766">
            <v>10</v>
          </cell>
          <cell r="I766">
            <v>549</v>
          </cell>
          <cell r="J766">
            <v>27</v>
          </cell>
          <cell r="K766">
            <v>1422.3</v>
          </cell>
        </row>
        <row r="767">
          <cell r="A767">
            <v>28777</v>
          </cell>
          <cell r="B767">
            <v>92</v>
          </cell>
          <cell r="C767">
            <v>346.6</v>
          </cell>
          <cell r="D767">
            <v>105</v>
          </cell>
          <cell r="E767">
            <v>397.8</v>
          </cell>
          <cell r="F767">
            <v>68</v>
          </cell>
          <cell r="G767">
            <v>257.8</v>
          </cell>
          <cell r="H767">
            <v>110</v>
          </cell>
          <cell r="I767">
            <v>418.8</v>
          </cell>
          <cell r="J767">
            <v>375</v>
          </cell>
          <cell r="K767">
            <v>1421</v>
          </cell>
        </row>
        <row r="768">
          <cell r="A768">
            <v>10277</v>
          </cell>
          <cell r="B768">
            <v>73</v>
          </cell>
          <cell r="C768">
            <v>481.8</v>
          </cell>
          <cell r="D768">
            <v>65</v>
          </cell>
          <cell r="E768">
            <v>429</v>
          </cell>
          <cell r="F768">
            <v>33</v>
          </cell>
          <cell r="G768">
            <v>217.8</v>
          </cell>
          <cell r="H768">
            <v>44</v>
          </cell>
          <cell r="I768">
            <v>290.39999999999998</v>
          </cell>
          <cell r="J768">
            <v>215</v>
          </cell>
          <cell r="K768">
            <v>1419</v>
          </cell>
        </row>
        <row r="769">
          <cell r="A769">
            <v>23307</v>
          </cell>
          <cell r="B769">
            <v>37</v>
          </cell>
          <cell r="C769">
            <v>341.7</v>
          </cell>
          <cell r="D769">
            <v>61</v>
          </cell>
          <cell r="E769">
            <v>605.1</v>
          </cell>
          <cell r="F769">
            <v>24</v>
          </cell>
          <cell r="G769">
            <v>234.8</v>
          </cell>
          <cell r="H769">
            <v>26</v>
          </cell>
          <cell r="I769">
            <v>236.98</v>
          </cell>
          <cell r="J769">
            <v>148</v>
          </cell>
          <cell r="K769">
            <v>1418.58</v>
          </cell>
        </row>
        <row r="770">
          <cell r="A770">
            <v>15880</v>
          </cell>
          <cell r="B770">
            <v>30</v>
          </cell>
          <cell r="C770">
            <v>258</v>
          </cell>
          <cell r="D770">
            <v>43</v>
          </cell>
          <cell r="E770">
            <v>373.42</v>
          </cell>
          <cell r="F770">
            <v>32</v>
          </cell>
          <cell r="G770">
            <v>306.43</v>
          </cell>
          <cell r="H770">
            <v>50</v>
          </cell>
          <cell r="I770">
            <v>476.92</v>
          </cell>
          <cell r="J770">
            <v>155</v>
          </cell>
          <cell r="K770">
            <v>1414.7700000000002</v>
          </cell>
        </row>
        <row r="771">
          <cell r="A771">
            <v>27898</v>
          </cell>
          <cell r="B771">
            <v>110</v>
          </cell>
          <cell r="C771">
            <v>384.44</v>
          </cell>
          <cell r="D771">
            <v>84</v>
          </cell>
          <cell r="E771">
            <v>292.32</v>
          </cell>
          <cell r="F771">
            <v>96</v>
          </cell>
          <cell r="G771">
            <v>335.44</v>
          </cell>
          <cell r="H771">
            <v>115</v>
          </cell>
          <cell r="I771">
            <v>401.66</v>
          </cell>
          <cell r="J771">
            <v>405</v>
          </cell>
          <cell r="K771">
            <v>1413.8600000000001</v>
          </cell>
        </row>
        <row r="772">
          <cell r="A772">
            <v>10706</v>
          </cell>
          <cell r="B772">
            <v>38</v>
          </cell>
          <cell r="C772">
            <v>376.2</v>
          </cell>
          <cell r="D772">
            <v>47</v>
          </cell>
          <cell r="E772">
            <v>464.51</v>
          </cell>
          <cell r="F772">
            <v>16</v>
          </cell>
          <cell r="G772">
            <v>158.4</v>
          </cell>
          <cell r="H772">
            <v>42</v>
          </cell>
          <cell r="I772">
            <v>414.22</v>
          </cell>
          <cell r="J772">
            <v>143</v>
          </cell>
          <cell r="K772">
            <v>1413.33</v>
          </cell>
        </row>
        <row r="773">
          <cell r="A773">
            <v>11822</v>
          </cell>
          <cell r="B773">
            <v>51</v>
          </cell>
          <cell r="C773">
            <v>397.18</v>
          </cell>
          <cell r="D773">
            <v>25</v>
          </cell>
          <cell r="E773">
            <v>194.38</v>
          </cell>
          <cell r="F773">
            <v>52</v>
          </cell>
          <cell r="G773">
            <v>404.98</v>
          </cell>
          <cell r="H773">
            <v>53</v>
          </cell>
          <cell r="I773">
            <v>412.16</v>
          </cell>
          <cell r="J773">
            <v>181</v>
          </cell>
          <cell r="K773">
            <v>1408.7</v>
          </cell>
        </row>
        <row r="774">
          <cell r="A774">
            <v>30019</v>
          </cell>
          <cell r="B774">
            <v>23</v>
          </cell>
          <cell r="C774">
            <v>510.6</v>
          </cell>
          <cell r="D774">
            <v>13</v>
          </cell>
          <cell r="E774">
            <v>280.01</v>
          </cell>
          <cell r="F774">
            <v>14</v>
          </cell>
          <cell r="G774">
            <v>324</v>
          </cell>
          <cell r="H774">
            <v>14</v>
          </cell>
          <cell r="I774">
            <v>289.32</v>
          </cell>
          <cell r="J774">
            <v>64</v>
          </cell>
          <cell r="K774">
            <v>1403.93</v>
          </cell>
        </row>
        <row r="775">
          <cell r="A775">
            <v>18061</v>
          </cell>
          <cell r="B775">
            <v>3</v>
          </cell>
          <cell r="C775">
            <v>216</v>
          </cell>
          <cell r="D775">
            <v>5</v>
          </cell>
          <cell r="E775">
            <v>360</v>
          </cell>
          <cell r="F775">
            <v>4</v>
          </cell>
          <cell r="G775">
            <v>282.24</v>
          </cell>
          <cell r="H775">
            <v>7</v>
          </cell>
          <cell r="I775">
            <v>543.6</v>
          </cell>
          <cell r="J775">
            <v>19</v>
          </cell>
          <cell r="K775">
            <v>1401.8400000000001</v>
          </cell>
        </row>
        <row r="776">
          <cell r="A776">
            <v>17424</v>
          </cell>
          <cell r="B776">
            <v>18</v>
          </cell>
          <cell r="C776">
            <v>394.2</v>
          </cell>
          <cell r="D776">
            <v>8</v>
          </cell>
          <cell r="E776">
            <v>175.2</v>
          </cell>
          <cell r="F776">
            <v>19</v>
          </cell>
          <cell r="G776">
            <v>416.1</v>
          </cell>
          <cell r="H776">
            <v>19</v>
          </cell>
          <cell r="I776">
            <v>416.1</v>
          </cell>
          <cell r="J776">
            <v>64</v>
          </cell>
          <cell r="K776">
            <v>1401.6</v>
          </cell>
        </row>
        <row r="777">
          <cell r="A777">
            <v>17618</v>
          </cell>
          <cell r="B777">
            <v>60</v>
          </cell>
          <cell r="C777">
            <v>514.28</v>
          </cell>
          <cell r="D777">
            <v>42</v>
          </cell>
          <cell r="E777">
            <v>411.06</v>
          </cell>
          <cell r="F777">
            <v>18</v>
          </cell>
          <cell r="G777">
            <v>178.2</v>
          </cell>
          <cell r="H777">
            <v>30</v>
          </cell>
          <cell r="I777">
            <v>297</v>
          </cell>
          <cell r="J777">
            <v>150</v>
          </cell>
          <cell r="K777">
            <v>1400.54</v>
          </cell>
        </row>
        <row r="778">
          <cell r="A778">
            <v>12211</v>
          </cell>
          <cell r="B778">
            <v>61</v>
          </cell>
          <cell r="C778">
            <v>436.88</v>
          </cell>
          <cell r="D778">
            <v>43</v>
          </cell>
          <cell r="E778">
            <v>308.44</v>
          </cell>
          <cell r="F778">
            <v>31</v>
          </cell>
          <cell r="G778">
            <v>220.3</v>
          </cell>
          <cell r="H778">
            <v>62</v>
          </cell>
          <cell r="I778">
            <v>432.88</v>
          </cell>
          <cell r="J778">
            <v>197</v>
          </cell>
          <cell r="K778">
            <v>1398.5</v>
          </cell>
        </row>
        <row r="779">
          <cell r="A779">
            <v>11778</v>
          </cell>
          <cell r="B779">
            <v>68</v>
          </cell>
          <cell r="C779">
            <v>312.06</v>
          </cell>
          <cell r="D779">
            <v>68</v>
          </cell>
          <cell r="E779">
            <v>325.13</v>
          </cell>
          <cell r="F779">
            <v>81</v>
          </cell>
          <cell r="G779">
            <v>394.95</v>
          </cell>
          <cell r="H779">
            <v>74</v>
          </cell>
          <cell r="I779">
            <v>362.6</v>
          </cell>
          <cell r="J779">
            <v>291</v>
          </cell>
          <cell r="K779">
            <v>1394.7400000000002</v>
          </cell>
        </row>
        <row r="780">
          <cell r="A780">
            <v>11720</v>
          </cell>
          <cell r="B780">
            <v>81</v>
          </cell>
          <cell r="C780">
            <v>955.8</v>
          </cell>
          <cell r="D780">
            <v>36</v>
          </cell>
          <cell r="E780">
            <v>438.8</v>
          </cell>
          <cell r="J780">
            <v>117</v>
          </cell>
          <cell r="K780">
            <v>1394.6</v>
          </cell>
        </row>
        <row r="781">
          <cell r="A781">
            <v>16291</v>
          </cell>
          <cell r="B781">
            <v>21</v>
          </cell>
          <cell r="C781">
            <v>457.3</v>
          </cell>
          <cell r="D781">
            <v>18</v>
          </cell>
          <cell r="E781">
            <v>392.48</v>
          </cell>
          <cell r="F781">
            <v>24</v>
          </cell>
          <cell r="G781">
            <v>522.12</v>
          </cell>
          <cell r="H781">
            <v>1</v>
          </cell>
          <cell r="I781">
            <v>22.2</v>
          </cell>
          <cell r="J781">
            <v>64</v>
          </cell>
          <cell r="K781">
            <v>1394.1000000000001</v>
          </cell>
        </row>
        <row r="782">
          <cell r="A782">
            <v>2016299</v>
          </cell>
          <cell r="B782">
            <v>2.97</v>
          </cell>
          <cell r="C782">
            <v>211.93</v>
          </cell>
          <cell r="D782">
            <v>7.44</v>
          </cell>
          <cell r="E782">
            <v>514.42999999999995</v>
          </cell>
          <cell r="F782">
            <v>3.97</v>
          </cell>
          <cell r="G782">
            <v>283.95999999999998</v>
          </cell>
          <cell r="H782">
            <v>5.37</v>
          </cell>
          <cell r="I782">
            <v>383.5</v>
          </cell>
          <cell r="J782">
            <v>19.75</v>
          </cell>
          <cell r="K782">
            <v>1393.82</v>
          </cell>
        </row>
        <row r="783">
          <cell r="A783">
            <v>10721</v>
          </cell>
          <cell r="B783">
            <v>41</v>
          </cell>
          <cell r="C783">
            <v>347.82</v>
          </cell>
          <cell r="D783">
            <v>35</v>
          </cell>
          <cell r="E783">
            <v>297.5</v>
          </cell>
          <cell r="F783">
            <v>39</v>
          </cell>
          <cell r="G783">
            <v>331.5</v>
          </cell>
          <cell r="H783">
            <v>49</v>
          </cell>
          <cell r="I783">
            <v>414.46</v>
          </cell>
          <cell r="J783">
            <v>164</v>
          </cell>
          <cell r="K783">
            <v>1391.28</v>
          </cell>
        </row>
        <row r="784">
          <cell r="A784">
            <v>28783</v>
          </cell>
          <cell r="B784">
            <v>30</v>
          </cell>
          <cell r="C784">
            <v>358.08</v>
          </cell>
          <cell r="D784">
            <v>51</v>
          </cell>
          <cell r="E784">
            <v>611.04</v>
          </cell>
          <cell r="F784">
            <v>20</v>
          </cell>
          <cell r="G784">
            <v>239.04</v>
          </cell>
          <cell r="H784">
            <v>15</v>
          </cell>
          <cell r="I784">
            <v>180</v>
          </cell>
          <cell r="J784">
            <v>116</v>
          </cell>
          <cell r="K784">
            <v>1388.1599999999999</v>
          </cell>
        </row>
        <row r="785">
          <cell r="A785">
            <v>16993</v>
          </cell>
          <cell r="B785">
            <v>9</v>
          </cell>
          <cell r="C785">
            <v>341.1</v>
          </cell>
          <cell r="D785">
            <v>5</v>
          </cell>
          <cell r="E785">
            <v>189.5</v>
          </cell>
          <cell r="F785">
            <v>17</v>
          </cell>
          <cell r="G785">
            <v>641.27</v>
          </cell>
          <cell r="H785">
            <v>5</v>
          </cell>
          <cell r="I785">
            <v>214.5</v>
          </cell>
          <cell r="J785">
            <v>36</v>
          </cell>
          <cell r="K785">
            <v>1386.37</v>
          </cell>
        </row>
        <row r="786">
          <cell r="A786">
            <v>28406</v>
          </cell>
          <cell r="B786">
            <v>80</v>
          </cell>
          <cell r="C786">
            <v>791.21</v>
          </cell>
          <cell r="D786">
            <v>40</v>
          </cell>
          <cell r="E786">
            <v>396</v>
          </cell>
          <cell r="F786">
            <v>20</v>
          </cell>
          <cell r="G786">
            <v>198</v>
          </cell>
          <cell r="J786">
            <v>140</v>
          </cell>
          <cell r="K786">
            <v>1385.21</v>
          </cell>
        </row>
        <row r="787">
          <cell r="A787">
            <v>15542</v>
          </cell>
          <cell r="B787">
            <v>29</v>
          </cell>
          <cell r="C787">
            <v>214.6</v>
          </cell>
          <cell r="D787">
            <v>38</v>
          </cell>
          <cell r="E787">
            <v>279.43</v>
          </cell>
          <cell r="F787">
            <v>55</v>
          </cell>
          <cell r="G787">
            <v>395.2</v>
          </cell>
          <cell r="H787">
            <v>71</v>
          </cell>
          <cell r="I787">
            <v>494.72</v>
          </cell>
          <cell r="J787">
            <v>193</v>
          </cell>
          <cell r="K787">
            <v>1383.95</v>
          </cell>
        </row>
        <row r="788">
          <cell r="A788">
            <v>18205</v>
          </cell>
          <cell r="B788">
            <v>135</v>
          </cell>
          <cell r="C788">
            <v>376.24</v>
          </cell>
          <cell r="D788">
            <v>191</v>
          </cell>
          <cell r="E788">
            <v>532.16</v>
          </cell>
          <cell r="F788">
            <v>51</v>
          </cell>
          <cell r="G788">
            <v>142.36000000000001</v>
          </cell>
          <cell r="H788">
            <v>119</v>
          </cell>
          <cell r="I788">
            <v>332.76</v>
          </cell>
          <cell r="J788">
            <v>496</v>
          </cell>
          <cell r="K788">
            <v>1383.52</v>
          </cell>
        </row>
        <row r="789">
          <cell r="A789">
            <v>18515</v>
          </cell>
          <cell r="B789">
            <v>12</v>
          </cell>
          <cell r="C789">
            <v>63.6</v>
          </cell>
          <cell r="D789">
            <v>68</v>
          </cell>
          <cell r="E789">
            <v>364.78</v>
          </cell>
          <cell r="F789">
            <v>71</v>
          </cell>
          <cell r="G789">
            <v>382.11</v>
          </cell>
          <cell r="H789">
            <v>106</v>
          </cell>
          <cell r="I789">
            <v>571.97</v>
          </cell>
          <cell r="J789">
            <v>257</v>
          </cell>
          <cell r="K789">
            <v>1382.46</v>
          </cell>
        </row>
        <row r="790">
          <cell r="A790">
            <v>18493</v>
          </cell>
          <cell r="B790">
            <v>16</v>
          </cell>
          <cell r="C790">
            <v>440</v>
          </cell>
          <cell r="D790">
            <v>4</v>
          </cell>
          <cell r="E790">
            <v>111.2</v>
          </cell>
          <cell r="F790">
            <v>13</v>
          </cell>
          <cell r="G790">
            <v>362.7</v>
          </cell>
          <cell r="H790">
            <v>16</v>
          </cell>
          <cell r="I790">
            <v>468.09</v>
          </cell>
          <cell r="J790">
            <v>49</v>
          </cell>
          <cell r="K790">
            <v>1381.99</v>
          </cell>
        </row>
        <row r="791">
          <cell r="A791">
            <v>23555</v>
          </cell>
          <cell r="B791">
            <v>27</v>
          </cell>
          <cell r="C791">
            <v>387.65</v>
          </cell>
          <cell r="D791">
            <v>34</v>
          </cell>
          <cell r="E791">
            <v>489.6</v>
          </cell>
          <cell r="F791">
            <v>6</v>
          </cell>
          <cell r="G791">
            <v>86.4</v>
          </cell>
          <cell r="H791">
            <v>29</v>
          </cell>
          <cell r="I791">
            <v>417.6</v>
          </cell>
          <cell r="J791">
            <v>96</v>
          </cell>
          <cell r="K791">
            <v>1381.25</v>
          </cell>
        </row>
        <row r="792">
          <cell r="A792">
            <v>30018</v>
          </cell>
          <cell r="B792">
            <v>7</v>
          </cell>
          <cell r="C792">
            <v>155.4</v>
          </cell>
          <cell r="D792">
            <v>24</v>
          </cell>
          <cell r="E792">
            <v>532.79999999999995</v>
          </cell>
          <cell r="F792">
            <v>19</v>
          </cell>
          <cell r="G792">
            <v>435.34</v>
          </cell>
          <cell r="H792">
            <v>12</v>
          </cell>
          <cell r="I792">
            <v>257.2</v>
          </cell>
          <cell r="J792">
            <v>62</v>
          </cell>
          <cell r="K792">
            <v>1380.74</v>
          </cell>
        </row>
        <row r="793">
          <cell r="A793">
            <v>17799</v>
          </cell>
          <cell r="B793">
            <v>30</v>
          </cell>
          <cell r="C793">
            <v>418.88</v>
          </cell>
          <cell r="D793">
            <v>23</v>
          </cell>
          <cell r="E793">
            <v>322</v>
          </cell>
          <cell r="F793">
            <v>19</v>
          </cell>
          <cell r="G793">
            <v>268.5</v>
          </cell>
          <cell r="H793">
            <v>25</v>
          </cell>
          <cell r="I793">
            <v>371.31</v>
          </cell>
          <cell r="J793">
            <v>97</v>
          </cell>
          <cell r="K793">
            <v>1380.69</v>
          </cell>
        </row>
        <row r="794">
          <cell r="A794">
            <v>18235</v>
          </cell>
          <cell r="B794">
            <v>31</v>
          </cell>
          <cell r="C794">
            <v>93</v>
          </cell>
          <cell r="D794">
            <v>120</v>
          </cell>
          <cell r="E794">
            <v>358.56</v>
          </cell>
          <cell r="F794">
            <v>166</v>
          </cell>
          <cell r="G794">
            <v>497.04</v>
          </cell>
          <cell r="H794">
            <v>144</v>
          </cell>
          <cell r="I794">
            <v>431.52</v>
          </cell>
          <cell r="J794">
            <v>461</v>
          </cell>
          <cell r="K794">
            <v>1380.12</v>
          </cell>
        </row>
        <row r="795">
          <cell r="A795">
            <v>18292</v>
          </cell>
          <cell r="B795">
            <v>85</v>
          </cell>
          <cell r="C795">
            <v>335.84</v>
          </cell>
          <cell r="D795">
            <v>15</v>
          </cell>
          <cell r="E795">
            <v>60</v>
          </cell>
          <cell r="F795">
            <v>104</v>
          </cell>
          <cell r="G795">
            <v>415.68</v>
          </cell>
          <cell r="H795">
            <v>141</v>
          </cell>
          <cell r="I795">
            <v>562.4</v>
          </cell>
          <cell r="J795">
            <v>345</v>
          </cell>
          <cell r="K795">
            <v>1373.92</v>
          </cell>
        </row>
        <row r="796">
          <cell r="A796">
            <v>2011315</v>
          </cell>
          <cell r="B796">
            <v>4.04</v>
          </cell>
          <cell r="C796">
            <v>277.49</v>
          </cell>
          <cell r="D796">
            <v>4.53</v>
          </cell>
          <cell r="E796">
            <v>312.14</v>
          </cell>
          <cell r="F796">
            <v>2.7</v>
          </cell>
          <cell r="G796">
            <v>186.31</v>
          </cell>
          <cell r="H796">
            <v>8.68</v>
          </cell>
          <cell r="I796">
            <v>597.91</v>
          </cell>
          <cell r="J796">
            <v>19.95</v>
          </cell>
          <cell r="K796">
            <v>1373.85</v>
          </cell>
        </row>
        <row r="797">
          <cell r="A797">
            <v>17491</v>
          </cell>
          <cell r="B797">
            <v>12</v>
          </cell>
          <cell r="C797">
            <v>446.4</v>
          </cell>
          <cell r="D797">
            <v>7</v>
          </cell>
          <cell r="E797">
            <v>257.42</v>
          </cell>
          <cell r="F797">
            <v>12</v>
          </cell>
          <cell r="G797">
            <v>446.4</v>
          </cell>
          <cell r="H797">
            <v>6</v>
          </cell>
          <cell r="I797">
            <v>223.2</v>
          </cell>
          <cell r="J797">
            <v>37</v>
          </cell>
          <cell r="K797">
            <v>1373.4199999999998</v>
          </cell>
        </row>
        <row r="798">
          <cell r="A798">
            <v>18273</v>
          </cell>
          <cell r="B798">
            <v>80</v>
          </cell>
          <cell r="C798">
            <v>519.55999999999995</v>
          </cell>
          <cell r="D798">
            <v>42</v>
          </cell>
          <cell r="E798">
            <v>272.48</v>
          </cell>
          <cell r="F798">
            <v>35</v>
          </cell>
          <cell r="G798">
            <v>227.5</v>
          </cell>
          <cell r="H798">
            <v>52</v>
          </cell>
          <cell r="I798">
            <v>352.54</v>
          </cell>
          <cell r="J798">
            <v>209</v>
          </cell>
          <cell r="K798">
            <v>1372.08</v>
          </cell>
        </row>
        <row r="799">
          <cell r="A799">
            <v>16839</v>
          </cell>
          <cell r="B799">
            <v>7</v>
          </cell>
          <cell r="C799">
            <v>451.44</v>
          </cell>
          <cell r="F799">
            <v>5</v>
          </cell>
          <cell r="G799">
            <v>330</v>
          </cell>
          <cell r="H799">
            <v>9</v>
          </cell>
          <cell r="I799">
            <v>588.72</v>
          </cell>
          <cell r="J799">
            <v>21</v>
          </cell>
          <cell r="K799">
            <v>1370.16</v>
          </cell>
        </row>
        <row r="800">
          <cell r="A800">
            <v>16766</v>
          </cell>
          <cell r="B800">
            <v>60</v>
          </cell>
          <cell r="C800">
            <v>324.36</v>
          </cell>
          <cell r="D800">
            <v>64</v>
          </cell>
          <cell r="E800">
            <v>339.2</v>
          </cell>
          <cell r="F800">
            <v>63</v>
          </cell>
          <cell r="G800">
            <v>333.06</v>
          </cell>
          <cell r="H800">
            <v>71</v>
          </cell>
          <cell r="I800">
            <v>373.36</v>
          </cell>
          <cell r="J800">
            <v>258</v>
          </cell>
          <cell r="K800">
            <v>1369.98</v>
          </cell>
        </row>
        <row r="801">
          <cell r="A801">
            <v>29757</v>
          </cell>
          <cell r="B801">
            <v>11</v>
          </cell>
          <cell r="C801">
            <v>178.2</v>
          </cell>
          <cell r="D801">
            <v>21</v>
          </cell>
          <cell r="E801">
            <v>380.2</v>
          </cell>
          <cell r="F801">
            <v>25</v>
          </cell>
          <cell r="G801">
            <v>455</v>
          </cell>
          <cell r="H801">
            <v>19</v>
          </cell>
          <cell r="I801">
            <v>354.9</v>
          </cell>
          <cell r="J801">
            <v>76</v>
          </cell>
          <cell r="K801">
            <v>1368.3</v>
          </cell>
        </row>
        <row r="802">
          <cell r="A802">
            <v>23191</v>
          </cell>
          <cell r="B802">
            <v>73</v>
          </cell>
          <cell r="C802">
            <v>583.36</v>
          </cell>
          <cell r="D802">
            <v>47</v>
          </cell>
          <cell r="E802">
            <v>376</v>
          </cell>
          <cell r="F802">
            <v>29</v>
          </cell>
          <cell r="G802">
            <v>231.36</v>
          </cell>
          <cell r="H802">
            <v>22</v>
          </cell>
          <cell r="I802">
            <v>176</v>
          </cell>
          <cell r="J802">
            <v>171</v>
          </cell>
          <cell r="K802">
            <v>1366.72</v>
          </cell>
        </row>
        <row r="803">
          <cell r="A803">
            <v>17849</v>
          </cell>
          <cell r="B803">
            <v>57</v>
          </cell>
          <cell r="C803">
            <v>284.2</v>
          </cell>
          <cell r="D803">
            <v>55</v>
          </cell>
          <cell r="E803">
            <v>273.39999999999998</v>
          </cell>
          <cell r="F803">
            <v>72</v>
          </cell>
          <cell r="G803">
            <v>359.2</v>
          </cell>
          <cell r="H803">
            <v>90</v>
          </cell>
          <cell r="I803">
            <v>449.2</v>
          </cell>
          <cell r="J803">
            <v>274</v>
          </cell>
          <cell r="K803">
            <v>1366</v>
          </cell>
        </row>
        <row r="804">
          <cell r="A804">
            <v>28918</v>
          </cell>
          <cell r="B804">
            <v>247</v>
          </cell>
          <cell r="C804">
            <v>314.2</v>
          </cell>
          <cell r="D804">
            <v>316</v>
          </cell>
          <cell r="E804">
            <v>440.75</v>
          </cell>
          <cell r="F804">
            <v>274</v>
          </cell>
          <cell r="G804">
            <v>382.8</v>
          </cell>
          <cell r="H804">
            <v>229</v>
          </cell>
          <cell r="I804">
            <v>228.08</v>
          </cell>
          <cell r="J804">
            <v>1066</v>
          </cell>
          <cell r="K804">
            <v>1365.83</v>
          </cell>
        </row>
        <row r="805">
          <cell r="A805">
            <v>29944</v>
          </cell>
          <cell r="B805">
            <v>22</v>
          </cell>
          <cell r="C805">
            <v>414.29</v>
          </cell>
          <cell r="D805">
            <v>13</v>
          </cell>
          <cell r="E805">
            <v>263.2</v>
          </cell>
          <cell r="F805">
            <v>14</v>
          </cell>
          <cell r="G805">
            <v>313.60000000000002</v>
          </cell>
          <cell r="H805">
            <v>17</v>
          </cell>
          <cell r="I805">
            <v>373.3</v>
          </cell>
          <cell r="J805">
            <v>66</v>
          </cell>
          <cell r="K805">
            <v>1364.39</v>
          </cell>
        </row>
        <row r="806">
          <cell r="A806">
            <v>10796</v>
          </cell>
          <cell r="B806">
            <v>8</v>
          </cell>
          <cell r="C806">
            <v>201.96</v>
          </cell>
          <cell r="D806">
            <v>20</v>
          </cell>
          <cell r="E806">
            <v>480.58</v>
          </cell>
          <cell r="F806">
            <v>20</v>
          </cell>
          <cell r="G806">
            <v>478</v>
          </cell>
          <cell r="H806">
            <v>9</v>
          </cell>
          <cell r="I806">
            <v>203.4</v>
          </cell>
          <cell r="J806">
            <v>57</v>
          </cell>
          <cell r="K806">
            <v>1363.94</v>
          </cell>
        </row>
        <row r="807">
          <cell r="A807">
            <v>29775</v>
          </cell>
          <cell r="B807">
            <v>29</v>
          </cell>
          <cell r="C807">
            <v>655.4</v>
          </cell>
          <cell r="D807">
            <v>28</v>
          </cell>
          <cell r="E807">
            <v>637.53</v>
          </cell>
          <cell r="F807">
            <v>3</v>
          </cell>
          <cell r="G807">
            <v>69.599999999999994</v>
          </cell>
          <cell r="J807">
            <v>60</v>
          </cell>
          <cell r="K807">
            <v>1362.5299999999997</v>
          </cell>
        </row>
        <row r="808">
          <cell r="A808">
            <v>27839</v>
          </cell>
          <cell r="B808">
            <v>104</v>
          </cell>
          <cell r="C808">
            <v>332.54</v>
          </cell>
          <cell r="D808">
            <v>76</v>
          </cell>
          <cell r="E808">
            <v>242.94</v>
          </cell>
          <cell r="F808">
            <v>132</v>
          </cell>
          <cell r="G808">
            <v>417.98</v>
          </cell>
          <cell r="H808">
            <v>115</v>
          </cell>
          <cell r="I808">
            <v>367.74</v>
          </cell>
          <cell r="J808">
            <v>427</v>
          </cell>
          <cell r="K808">
            <v>1361.2</v>
          </cell>
        </row>
        <row r="809">
          <cell r="A809">
            <v>27805</v>
          </cell>
          <cell r="D809">
            <v>25</v>
          </cell>
          <cell r="E809">
            <v>197.5</v>
          </cell>
          <cell r="F809">
            <v>78</v>
          </cell>
          <cell r="G809">
            <v>613.67999999999995</v>
          </cell>
          <cell r="H809">
            <v>69</v>
          </cell>
          <cell r="I809">
            <v>543.21</v>
          </cell>
          <cell r="J809">
            <v>172</v>
          </cell>
          <cell r="K809">
            <v>1354.3899999999999</v>
          </cell>
        </row>
        <row r="810">
          <cell r="A810">
            <v>2011613</v>
          </cell>
          <cell r="B810">
            <v>27.48</v>
          </cell>
          <cell r="C810">
            <v>403.79</v>
          </cell>
          <cell r="D810">
            <v>14.29</v>
          </cell>
          <cell r="E810">
            <v>233.77</v>
          </cell>
          <cell r="F810">
            <v>21.76</v>
          </cell>
          <cell r="G810">
            <v>377.63</v>
          </cell>
          <cell r="H810">
            <v>19.440000000000001</v>
          </cell>
          <cell r="I810">
            <v>336.11</v>
          </cell>
          <cell r="J810">
            <v>82.97</v>
          </cell>
          <cell r="K810">
            <v>1351.3000000000002</v>
          </cell>
        </row>
        <row r="811">
          <cell r="A811">
            <v>2016395</v>
          </cell>
          <cell r="B811">
            <v>6.88</v>
          </cell>
          <cell r="C811">
            <v>445.82</v>
          </cell>
          <cell r="D811">
            <v>5.13</v>
          </cell>
          <cell r="E811">
            <v>332.56</v>
          </cell>
          <cell r="F811">
            <v>4.4800000000000004</v>
          </cell>
          <cell r="G811">
            <v>290.54000000000002</v>
          </cell>
          <cell r="H811">
            <v>4.28</v>
          </cell>
          <cell r="I811">
            <v>282.19</v>
          </cell>
          <cell r="J811">
            <v>20.770000000000003</v>
          </cell>
          <cell r="K811">
            <v>1351.1100000000001</v>
          </cell>
        </row>
        <row r="812">
          <cell r="A812">
            <v>28098</v>
          </cell>
          <cell r="B812">
            <v>14</v>
          </cell>
          <cell r="C812">
            <v>133.63</v>
          </cell>
          <cell r="D812">
            <v>57</v>
          </cell>
          <cell r="E812">
            <v>547.20000000000005</v>
          </cell>
          <cell r="F812">
            <v>68</v>
          </cell>
          <cell r="G812">
            <v>669.44</v>
          </cell>
          <cell r="J812">
            <v>139</v>
          </cell>
          <cell r="K812">
            <v>1350.27</v>
          </cell>
        </row>
        <row r="813">
          <cell r="A813">
            <v>2016392</v>
          </cell>
          <cell r="B813">
            <v>11.13</v>
          </cell>
          <cell r="C813">
            <v>244.27</v>
          </cell>
          <cell r="D813">
            <v>20.03</v>
          </cell>
          <cell r="E813">
            <v>439.21</v>
          </cell>
          <cell r="F813">
            <v>13.44</v>
          </cell>
          <cell r="G813">
            <v>265.27999999999997</v>
          </cell>
          <cell r="H813">
            <v>18.71</v>
          </cell>
          <cell r="I813">
            <v>399.18</v>
          </cell>
          <cell r="J813">
            <v>63.31</v>
          </cell>
          <cell r="K813">
            <v>1347.94</v>
          </cell>
        </row>
        <row r="814">
          <cell r="A814">
            <v>15295</v>
          </cell>
          <cell r="B814">
            <v>41</v>
          </cell>
          <cell r="C814">
            <v>377.15</v>
          </cell>
          <cell r="D814">
            <v>26</v>
          </cell>
          <cell r="E814">
            <v>238.4</v>
          </cell>
          <cell r="F814">
            <v>51</v>
          </cell>
          <cell r="G814">
            <v>463.65</v>
          </cell>
          <cell r="H814">
            <v>29</v>
          </cell>
          <cell r="I814">
            <v>268.10000000000002</v>
          </cell>
          <cell r="J814">
            <v>147</v>
          </cell>
          <cell r="K814">
            <v>1347.2999999999997</v>
          </cell>
        </row>
        <row r="815">
          <cell r="A815">
            <v>22740</v>
          </cell>
          <cell r="B815">
            <v>41</v>
          </cell>
          <cell r="C815">
            <v>282.35000000000002</v>
          </cell>
          <cell r="D815">
            <v>56</v>
          </cell>
          <cell r="E815">
            <v>384.75</v>
          </cell>
          <cell r="F815">
            <v>56</v>
          </cell>
          <cell r="G815">
            <v>385.74</v>
          </cell>
          <cell r="H815">
            <v>41</v>
          </cell>
          <cell r="I815">
            <v>293.14999999999998</v>
          </cell>
          <cell r="J815">
            <v>194</v>
          </cell>
          <cell r="K815">
            <v>1345.9900000000002</v>
          </cell>
        </row>
        <row r="816">
          <cell r="A816">
            <v>27476</v>
          </cell>
          <cell r="B816">
            <v>40</v>
          </cell>
          <cell r="C816">
            <v>184</v>
          </cell>
          <cell r="D816">
            <v>34</v>
          </cell>
          <cell r="E816">
            <v>156.4</v>
          </cell>
          <cell r="F816">
            <v>107</v>
          </cell>
          <cell r="G816">
            <v>491.83</v>
          </cell>
          <cell r="H816">
            <v>112</v>
          </cell>
          <cell r="I816">
            <v>513.35</v>
          </cell>
          <cell r="J816">
            <v>293</v>
          </cell>
          <cell r="K816">
            <v>1345.58</v>
          </cell>
        </row>
        <row r="817">
          <cell r="A817">
            <v>2018236</v>
          </cell>
          <cell r="B817">
            <v>26.44</v>
          </cell>
          <cell r="C817">
            <v>472.69</v>
          </cell>
          <cell r="D817">
            <v>9.19</v>
          </cell>
          <cell r="E817">
            <v>164.68</v>
          </cell>
          <cell r="F817">
            <v>20.57</v>
          </cell>
          <cell r="G817">
            <v>368.86</v>
          </cell>
          <cell r="H817">
            <v>16.670000000000002</v>
          </cell>
          <cell r="I817">
            <v>336.46</v>
          </cell>
          <cell r="J817">
            <v>72.87</v>
          </cell>
          <cell r="K817">
            <v>1342.69</v>
          </cell>
        </row>
        <row r="818">
          <cell r="A818">
            <v>17481</v>
          </cell>
          <cell r="B818">
            <v>15</v>
          </cell>
          <cell r="C818">
            <v>541.5</v>
          </cell>
          <cell r="D818">
            <v>10</v>
          </cell>
          <cell r="E818">
            <v>351</v>
          </cell>
          <cell r="F818">
            <v>5</v>
          </cell>
          <cell r="G818">
            <v>187.5</v>
          </cell>
          <cell r="H818">
            <v>7</v>
          </cell>
          <cell r="I818">
            <v>262.5</v>
          </cell>
          <cell r="J818">
            <v>37</v>
          </cell>
          <cell r="K818">
            <v>1342.5</v>
          </cell>
        </row>
        <row r="819">
          <cell r="A819">
            <v>18398</v>
          </cell>
          <cell r="B819">
            <v>41</v>
          </cell>
          <cell r="C819">
            <v>513.57000000000005</v>
          </cell>
          <cell r="D819">
            <v>28</v>
          </cell>
          <cell r="E819">
            <v>352.8</v>
          </cell>
          <cell r="F819">
            <v>15</v>
          </cell>
          <cell r="G819">
            <v>198</v>
          </cell>
          <cell r="H819">
            <v>21</v>
          </cell>
          <cell r="I819">
            <v>277.2</v>
          </cell>
          <cell r="J819">
            <v>105</v>
          </cell>
          <cell r="K819">
            <v>1341.5700000000002</v>
          </cell>
        </row>
        <row r="820">
          <cell r="A820">
            <v>17022</v>
          </cell>
          <cell r="B820">
            <v>14</v>
          </cell>
          <cell r="C820">
            <v>462.43</v>
          </cell>
          <cell r="D820">
            <v>12</v>
          </cell>
          <cell r="E820">
            <v>419.58</v>
          </cell>
          <cell r="F820">
            <v>7</v>
          </cell>
          <cell r="G820">
            <v>246.4</v>
          </cell>
          <cell r="H820">
            <v>6</v>
          </cell>
          <cell r="I820">
            <v>211.2</v>
          </cell>
          <cell r="J820">
            <v>39</v>
          </cell>
          <cell r="K820">
            <v>1339.6100000000001</v>
          </cell>
        </row>
        <row r="821">
          <cell r="A821">
            <v>30516</v>
          </cell>
          <cell r="B821">
            <v>57</v>
          </cell>
          <cell r="C821">
            <v>396.76</v>
          </cell>
          <cell r="D821">
            <v>47</v>
          </cell>
          <cell r="E821">
            <v>328.44</v>
          </cell>
          <cell r="F821">
            <v>47</v>
          </cell>
          <cell r="G821">
            <v>328.44</v>
          </cell>
          <cell r="H821">
            <v>41</v>
          </cell>
          <cell r="I821">
            <v>285.88</v>
          </cell>
          <cell r="J821">
            <v>192</v>
          </cell>
          <cell r="K821">
            <v>1339.52</v>
          </cell>
        </row>
        <row r="822">
          <cell r="A822">
            <v>17329</v>
          </cell>
          <cell r="B822">
            <v>9</v>
          </cell>
          <cell r="C822">
            <v>257.39999999999998</v>
          </cell>
          <cell r="D822">
            <v>13</v>
          </cell>
          <cell r="E822">
            <v>369.51</v>
          </cell>
          <cell r="F822">
            <v>11</v>
          </cell>
          <cell r="G822">
            <v>351.62</v>
          </cell>
          <cell r="H822">
            <v>11</v>
          </cell>
          <cell r="I822">
            <v>354.2</v>
          </cell>
          <cell r="J822">
            <v>44</v>
          </cell>
          <cell r="K822">
            <v>1332.73</v>
          </cell>
        </row>
        <row r="823">
          <cell r="A823">
            <v>17863</v>
          </cell>
          <cell r="B823">
            <v>11</v>
          </cell>
          <cell r="C823">
            <v>387.66</v>
          </cell>
          <cell r="D823">
            <v>5</v>
          </cell>
          <cell r="E823">
            <v>174.66</v>
          </cell>
          <cell r="F823">
            <v>11</v>
          </cell>
          <cell r="G823">
            <v>384.82</v>
          </cell>
          <cell r="H823">
            <v>11</v>
          </cell>
          <cell r="I823">
            <v>384.82</v>
          </cell>
          <cell r="J823">
            <v>38</v>
          </cell>
          <cell r="K823">
            <v>1331.96</v>
          </cell>
        </row>
        <row r="824">
          <cell r="A824">
            <v>27597</v>
          </cell>
          <cell r="B824">
            <v>87</v>
          </cell>
          <cell r="C824">
            <v>304.22000000000003</v>
          </cell>
          <cell r="D824">
            <v>107</v>
          </cell>
          <cell r="E824">
            <v>374.22</v>
          </cell>
          <cell r="F824">
            <v>88</v>
          </cell>
          <cell r="G824">
            <v>305.2</v>
          </cell>
          <cell r="H824">
            <v>99</v>
          </cell>
          <cell r="I824">
            <v>346.5</v>
          </cell>
          <cell r="J824">
            <v>381</v>
          </cell>
          <cell r="K824">
            <v>1330.14</v>
          </cell>
        </row>
        <row r="825">
          <cell r="A825">
            <v>23560</v>
          </cell>
          <cell r="B825">
            <v>44</v>
          </cell>
          <cell r="C825">
            <v>241.56</v>
          </cell>
          <cell r="D825">
            <v>32</v>
          </cell>
          <cell r="E825">
            <v>175.56</v>
          </cell>
          <cell r="F825">
            <v>107</v>
          </cell>
          <cell r="G825">
            <v>588.5</v>
          </cell>
          <cell r="H825">
            <v>59</v>
          </cell>
          <cell r="I825">
            <v>324.5</v>
          </cell>
          <cell r="J825">
            <v>242</v>
          </cell>
          <cell r="K825">
            <v>1330.12</v>
          </cell>
        </row>
        <row r="826">
          <cell r="A826">
            <v>29311</v>
          </cell>
          <cell r="B826">
            <v>35</v>
          </cell>
          <cell r="C826">
            <v>301</v>
          </cell>
          <cell r="D826">
            <v>51</v>
          </cell>
          <cell r="E826">
            <v>437.91</v>
          </cell>
          <cell r="F826">
            <v>25</v>
          </cell>
          <cell r="G826">
            <v>212.24</v>
          </cell>
          <cell r="H826">
            <v>44</v>
          </cell>
          <cell r="I826">
            <v>378.4</v>
          </cell>
          <cell r="J826">
            <v>155</v>
          </cell>
          <cell r="K826">
            <v>1329.5500000000002</v>
          </cell>
        </row>
        <row r="827">
          <cell r="A827">
            <v>12879</v>
          </cell>
          <cell r="B827">
            <v>86</v>
          </cell>
          <cell r="C827">
            <v>806.36</v>
          </cell>
          <cell r="D827">
            <v>11</v>
          </cell>
          <cell r="E827">
            <v>104.5</v>
          </cell>
          <cell r="F827">
            <v>29</v>
          </cell>
          <cell r="G827">
            <v>275.5</v>
          </cell>
          <cell r="H827">
            <v>15</v>
          </cell>
          <cell r="I827">
            <v>142.5</v>
          </cell>
          <cell r="J827">
            <v>141</v>
          </cell>
          <cell r="K827">
            <v>1328.8600000000001</v>
          </cell>
        </row>
        <row r="828">
          <cell r="A828">
            <v>30512</v>
          </cell>
          <cell r="B828">
            <v>55</v>
          </cell>
          <cell r="C828">
            <v>385</v>
          </cell>
          <cell r="D828">
            <v>42</v>
          </cell>
          <cell r="E828">
            <v>292.32</v>
          </cell>
          <cell r="F828">
            <v>53</v>
          </cell>
          <cell r="G828">
            <v>369.88</v>
          </cell>
          <cell r="H828">
            <v>40</v>
          </cell>
          <cell r="I828">
            <v>280</v>
          </cell>
          <cell r="J828">
            <v>190</v>
          </cell>
          <cell r="K828">
            <v>1327.1999999999998</v>
          </cell>
        </row>
        <row r="829">
          <cell r="A829">
            <v>12222</v>
          </cell>
          <cell r="B829">
            <v>25</v>
          </cell>
          <cell r="C829">
            <v>400</v>
          </cell>
          <cell r="D829">
            <v>9</v>
          </cell>
          <cell r="E829">
            <v>144</v>
          </cell>
          <cell r="F829">
            <v>23</v>
          </cell>
          <cell r="G829">
            <v>366.72</v>
          </cell>
          <cell r="H829">
            <v>26</v>
          </cell>
          <cell r="I829">
            <v>414.72</v>
          </cell>
          <cell r="J829">
            <v>83</v>
          </cell>
          <cell r="K829">
            <v>1325.44</v>
          </cell>
        </row>
        <row r="830">
          <cell r="A830">
            <v>31519</v>
          </cell>
          <cell r="B830">
            <v>4</v>
          </cell>
          <cell r="C830">
            <v>159.6</v>
          </cell>
          <cell r="D830">
            <v>7</v>
          </cell>
          <cell r="E830">
            <v>354.3</v>
          </cell>
          <cell r="F830">
            <v>10</v>
          </cell>
          <cell r="G830">
            <v>544.61</v>
          </cell>
          <cell r="H830">
            <v>5</v>
          </cell>
          <cell r="I830">
            <v>265.72000000000003</v>
          </cell>
          <cell r="J830">
            <v>26</v>
          </cell>
          <cell r="K830">
            <v>1324.23</v>
          </cell>
        </row>
        <row r="831">
          <cell r="A831">
            <v>17218</v>
          </cell>
          <cell r="B831">
            <v>119</v>
          </cell>
          <cell r="C831">
            <v>260.36</v>
          </cell>
          <cell r="D831">
            <v>118</v>
          </cell>
          <cell r="E831">
            <v>258.7</v>
          </cell>
          <cell r="F831">
            <v>187</v>
          </cell>
          <cell r="G831">
            <v>407.8</v>
          </cell>
          <cell r="H831">
            <v>182</v>
          </cell>
          <cell r="I831">
            <v>396.98</v>
          </cell>
          <cell r="J831">
            <v>606</v>
          </cell>
          <cell r="K831">
            <v>1323.84</v>
          </cell>
        </row>
        <row r="832">
          <cell r="A832">
            <v>17023</v>
          </cell>
          <cell r="B832">
            <v>71</v>
          </cell>
          <cell r="C832">
            <v>347.51</v>
          </cell>
          <cell r="D832">
            <v>59</v>
          </cell>
          <cell r="E832">
            <v>287.93</v>
          </cell>
          <cell r="F832">
            <v>75</v>
          </cell>
          <cell r="G832">
            <v>367.5</v>
          </cell>
          <cell r="H832">
            <v>65</v>
          </cell>
          <cell r="I832">
            <v>317.72000000000003</v>
          </cell>
          <cell r="J832">
            <v>270</v>
          </cell>
          <cell r="K832">
            <v>1320.66</v>
          </cell>
        </row>
        <row r="833">
          <cell r="A833">
            <v>23439</v>
          </cell>
          <cell r="B833">
            <v>2</v>
          </cell>
          <cell r="C833">
            <v>58.75</v>
          </cell>
          <cell r="F833">
            <v>39</v>
          </cell>
          <cell r="G833">
            <v>1174.1400000000001</v>
          </cell>
          <cell r="H833">
            <v>3</v>
          </cell>
          <cell r="I833">
            <v>86.7</v>
          </cell>
          <cell r="J833">
            <v>44</v>
          </cell>
          <cell r="K833">
            <v>1319.5900000000001</v>
          </cell>
        </row>
        <row r="834">
          <cell r="A834">
            <v>23136</v>
          </cell>
          <cell r="B834">
            <v>28</v>
          </cell>
          <cell r="C834">
            <v>263.72000000000003</v>
          </cell>
          <cell r="D834">
            <v>37</v>
          </cell>
          <cell r="E834">
            <v>350.74</v>
          </cell>
          <cell r="F834">
            <v>40</v>
          </cell>
          <cell r="G834">
            <v>321.88</v>
          </cell>
          <cell r="H834">
            <v>51</v>
          </cell>
          <cell r="I834">
            <v>381.3</v>
          </cell>
          <cell r="J834">
            <v>156</v>
          </cell>
          <cell r="K834">
            <v>1317.64</v>
          </cell>
        </row>
        <row r="835">
          <cell r="A835">
            <v>23308</v>
          </cell>
          <cell r="B835">
            <v>13</v>
          </cell>
          <cell r="C835">
            <v>345.5</v>
          </cell>
          <cell r="D835">
            <v>13</v>
          </cell>
          <cell r="E835">
            <v>323.7</v>
          </cell>
          <cell r="F835">
            <v>13</v>
          </cell>
          <cell r="G835">
            <v>323.7</v>
          </cell>
          <cell r="H835">
            <v>13</v>
          </cell>
          <cell r="I835">
            <v>323.7</v>
          </cell>
          <cell r="J835">
            <v>52</v>
          </cell>
          <cell r="K835">
            <v>1316.6000000000001</v>
          </cell>
        </row>
        <row r="836">
          <cell r="A836">
            <v>18523</v>
          </cell>
          <cell r="B836">
            <v>16</v>
          </cell>
          <cell r="C836">
            <v>352</v>
          </cell>
          <cell r="D836">
            <v>10</v>
          </cell>
          <cell r="E836">
            <v>220</v>
          </cell>
          <cell r="F836">
            <v>10</v>
          </cell>
          <cell r="G836">
            <v>218.24</v>
          </cell>
          <cell r="H836">
            <v>24</v>
          </cell>
          <cell r="I836">
            <v>526.24</v>
          </cell>
          <cell r="J836">
            <v>60</v>
          </cell>
          <cell r="K836">
            <v>1316.48</v>
          </cell>
        </row>
        <row r="837">
          <cell r="A837">
            <v>2011520</v>
          </cell>
          <cell r="B837">
            <v>73.52</v>
          </cell>
          <cell r="C837">
            <v>645.63</v>
          </cell>
          <cell r="D837">
            <v>0.62</v>
          </cell>
          <cell r="E837">
            <v>5.47</v>
          </cell>
          <cell r="H837">
            <v>78.92</v>
          </cell>
          <cell r="I837">
            <v>664.52</v>
          </cell>
          <cell r="J837">
            <v>153.06</v>
          </cell>
          <cell r="K837">
            <v>1315.62</v>
          </cell>
        </row>
        <row r="838">
          <cell r="A838">
            <v>17798</v>
          </cell>
          <cell r="B838">
            <v>22</v>
          </cell>
          <cell r="C838">
            <v>294.8</v>
          </cell>
          <cell r="D838">
            <v>22</v>
          </cell>
          <cell r="E838">
            <v>307.39999999999998</v>
          </cell>
          <cell r="F838">
            <v>26</v>
          </cell>
          <cell r="G838">
            <v>369</v>
          </cell>
          <cell r="H838">
            <v>23</v>
          </cell>
          <cell r="I838">
            <v>342.7</v>
          </cell>
          <cell r="J838">
            <v>93</v>
          </cell>
          <cell r="K838">
            <v>1313.9</v>
          </cell>
        </row>
        <row r="839">
          <cell r="A839">
            <v>17614</v>
          </cell>
          <cell r="B839">
            <v>22</v>
          </cell>
          <cell r="C839">
            <v>255.2</v>
          </cell>
          <cell r="D839">
            <v>19</v>
          </cell>
          <cell r="E839">
            <v>218.54</v>
          </cell>
          <cell r="F839">
            <v>32</v>
          </cell>
          <cell r="G839">
            <v>410.76</v>
          </cell>
          <cell r="H839">
            <v>33</v>
          </cell>
          <cell r="I839">
            <v>427.96</v>
          </cell>
          <cell r="J839">
            <v>106</v>
          </cell>
          <cell r="K839">
            <v>1312.46</v>
          </cell>
        </row>
        <row r="840">
          <cell r="A840">
            <v>23432</v>
          </cell>
          <cell r="B840">
            <v>5</v>
          </cell>
          <cell r="C840">
            <v>386.71</v>
          </cell>
          <cell r="D840">
            <v>3</v>
          </cell>
          <cell r="E840">
            <v>235.8</v>
          </cell>
          <cell r="F840">
            <v>2</v>
          </cell>
          <cell r="G840">
            <v>139.80000000000001</v>
          </cell>
          <cell r="H840">
            <v>8</v>
          </cell>
          <cell r="I840">
            <v>549.20000000000005</v>
          </cell>
          <cell r="J840">
            <v>18</v>
          </cell>
          <cell r="K840">
            <v>1311.51</v>
          </cell>
        </row>
        <row r="841">
          <cell r="A841">
            <v>14031</v>
          </cell>
          <cell r="B841">
            <v>30</v>
          </cell>
          <cell r="C841">
            <v>222</v>
          </cell>
          <cell r="D841">
            <v>39</v>
          </cell>
          <cell r="E841">
            <v>285.06</v>
          </cell>
          <cell r="F841">
            <v>64</v>
          </cell>
          <cell r="G841">
            <v>473.6</v>
          </cell>
          <cell r="H841">
            <v>45</v>
          </cell>
          <cell r="I841">
            <v>330.05</v>
          </cell>
          <cell r="J841">
            <v>178</v>
          </cell>
          <cell r="K841">
            <v>1310.71</v>
          </cell>
        </row>
        <row r="842">
          <cell r="A842">
            <v>29971</v>
          </cell>
          <cell r="B842">
            <v>120</v>
          </cell>
          <cell r="C842">
            <v>383.74</v>
          </cell>
          <cell r="D842">
            <v>90</v>
          </cell>
          <cell r="E842">
            <v>287.74</v>
          </cell>
          <cell r="F842">
            <v>106</v>
          </cell>
          <cell r="G842">
            <v>338.94</v>
          </cell>
          <cell r="H842">
            <v>93</v>
          </cell>
          <cell r="I842">
            <v>297.60000000000002</v>
          </cell>
          <cell r="J842">
            <v>409</v>
          </cell>
          <cell r="K842">
            <v>1308.02</v>
          </cell>
        </row>
        <row r="843">
          <cell r="A843">
            <v>22456</v>
          </cell>
          <cell r="B843">
            <v>32</v>
          </cell>
          <cell r="C843">
            <v>352</v>
          </cell>
          <cell r="D843">
            <v>20</v>
          </cell>
          <cell r="E843">
            <v>220</v>
          </cell>
          <cell r="F843">
            <v>67</v>
          </cell>
          <cell r="G843">
            <v>734.36</v>
          </cell>
          <cell r="J843">
            <v>119</v>
          </cell>
          <cell r="K843">
            <v>1306.3600000000001</v>
          </cell>
        </row>
        <row r="844">
          <cell r="A844">
            <v>18397</v>
          </cell>
          <cell r="B844">
            <v>39</v>
          </cell>
          <cell r="C844">
            <v>491.4</v>
          </cell>
          <cell r="D844">
            <v>23</v>
          </cell>
          <cell r="E844">
            <v>287.92</v>
          </cell>
          <cell r="F844">
            <v>20</v>
          </cell>
          <cell r="G844">
            <v>262.94</v>
          </cell>
          <cell r="H844">
            <v>20</v>
          </cell>
          <cell r="I844">
            <v>264</v>
          </cell>
          <cell r="J844">
            <v>102</v>
          </cell>
          <cell r="K844">
            <v>1306.26</v>
          </cell>
        </row>
        <row r="845">
          <cell r="A845">
            <v>28708</v>
          </cell>
          <cell r="B845">
            <v>89</v>
          </cell>
          <cell r="C845">
            <v>548.29999999999995</v>
          </cell>
          <cell r="D845">
            <v>53</v>
          </cell>
          <cell r="E845">
            <v>328.6</v>
          </cell>
          <cell r="F845">
            <v>32</v>
          </cell>
          <cell r="G845">
            <v>196.4</v>
          </cell>
          <cell r="H845">
            <v>37</v>
          </cell>
          <cell r="I845">
            <v>232.6</v>
          </cell>
          <cell r="J845">
            <v>211</v>
          </cell>
          <cell r="K845">
            <v>1305.8999999999999</v>
          </cell>
        </row>
        <row r="846">
          <cell r="A846">
            <v>16320</v>
          </cell>
          <cell r="B846">
            <v>13</v>
          </cell>
          <cell r="C846">
            <v>278.2</v>
          </cell>
          <cell r="D846">
            <v>14</v>
          </cell>
          <cell r="E846">
            <v>299.60000000000002</v>
          </cell>
          <cell r="F846">
            <v>23</v>
          </cell>
          <cell r="G846">
            <v>490.49</v>
          </cell>
          <cell r="H846">
            <v>11</v>
          </cell>
          <cell r="I846">
            <v>235.4</v>
          </cell>
          <cell r="J846">
            <v>61</v>
          </cell>
          <cell r="K846">
            <v>1303.69</v>
          </cell>
        </row>
        <row r="847">
          <cell r="A847">
            <v>22393</v>
          </cell>
          <cell r="B847">
            <v>111</v>
          </cell>
          <cell r="C847">
            <v>1098.9000000000001</v>
          </cell>
          <cell r="D847">
            <v>7</v>
          </cell>
          <cell r="E847">
            <v>61.46</v>
          </cell>
          <cell r="F847">
            <v>8</v>
          </cell>
          <cell r="G847">
            <v>71.2</v>
          </cell>
          <cell r="H847">
            <v>8</v>
          </cell>
          <cell r="I847">
            <v>71.2</v>
          </cell>
          <cell r="J847">
            <v>134</v>
          </cell>
          <cell r="K847">
            <v>1302.7600000000002</v>
          </cell>
        </row>
        <row r="848">
          <cell r="A848">
            <v>11832</v>
          </cell>
          <cell r="B848">
            <v>145</v>
          </cell>
          <cell r="C848">
            <v>301.27</v>
          </cell>
          <cell r="D848">
            <v>130</v>
          </cell>
          <cell r="E848">
            <v>278.39</v>
          </cell>
          <cell r="F848">
            <v>155</v>
          </cell>
          <cell r="G848">
            <v>341</v>
          </cell>
          <cell r="H848">
            <v>174</v>
          </cell>
          <cell r="I848">
            <v>382.08</v>
          </cell>
          <cell r="J848">
            <v>604</v>
          </cell>
          <cell r="K848">
            <v>1302.74</v>
          </cell>
        </row>
        <row r="849">
          <cell r="A849">
            <v>16646</v>
          </cell>
          <cell r="B849">
            <v>4</v>
          </cell>
          <cell r="C849">
            <v>868</v>
          </cell>
          <cell r="D849">
            <v>2</v>
          </cell>
          <cell r="E849">
            <v>434</v>
          </cell>
          <cell r="J849">
            <v>6</v>
          </cell>
          <cell r="K849">
            <v>1302</v>
          </cell>
        </row>
        <row r="850">
          <cell r="A850">
            <v>10999</v>
          </cell>
          <cell r="B850">
            <v>26</v>
          </cell>
          <cell r="C850">
            <v>293.8</v>
          </cell>
          <cell r="D850">
            <v>16</v>
          </cell>
          <cell r="E850">
            <v>180.8</v>
          </cell>
          <cell r="F850">
            <v>36</v>
          </cell>
          <cell r="G850">
            <v>410.7</v>
          </cell>
          <cell r="H850">
            <v>36</v>
          </cell>
          <cell r="I850">
            <v>416.67</v>
          </cell>
          <cell r="J850">
            <v>114</v>
          </cell>
          <cell r="K850">
            <v>1301.97</v>
          </cell>
        </row>
        <row r="851">
          <cell r="A851">
            <v>12882</v>
          </cell>
          <cell r="B851">
            <v>78</v>
          </cell>
          <cell r="C851">
            <v>734.16</v>
          </cell>
          <cell r="D851">
            <v>21</v>
          </cell>
          <cell r="E851">
            <v>220.88</v>
          </cell>
          <cell r="F851">
            <v>21</v>
          </cell>
          <cell r="G851">
            <v>207.9</v>
          </cell>
          <cell r="H851">
            <v>14</v>
          </cell>
          <cell r="I851">
            <v>138.6</v>
          </cell>
          <cell r="J851">
            <v>134</v>
          </cell>
          <cell r="K851">
            <v>1301.54</v>
          </cell>
        </row>
        <row r="852">
          <cell r="A852">
            <v>10613</v>
          </cell>
          <cell r="B852">
            <v>27</v>
          </cell>
          <cell r="C852">
            <v>290.74</v>
          </cell>
          <cell r="D852">
            <v>25</v>
          </cell>
          <cell r="E852">
            <v>270</v>
          </cell>
          <cell r="F852">
            <v>27</v>
          </cell>
          <cell r="G852">
            <v>289.01</v>
          </cell>
          <cell r="H852">
            <v>42</v>
          </cell>
          <cell r="I852">
            <v>451.02</v>
          </cell>
          <cell r="J852">
            <v>121</v>
          </cell>
          <cell r="K852">
            <v>1300.77</v>
          </cell>
        </row>
        <row r="853">
          <cell r="A853">
            <v>16803</v>
          </cell>
          <cell r="B853">
            <v>71</v>
          </cell>
          <cell r="C853">
            <v>397.6</v>
          </cell>
          <cell r="F853">
            <v>27</v>
          </cell>
          <cell r="G853">
            <v>231.51</v>
          </cell>
          <cell r="H853">
            <v>78</v>
          </cell>
          <cell r="I853">
            <v>670.8</v>
          </cell>
          <cell r="J853">
            <v>176</v>
          </cell>
          <cell r="K853">
            <v>1299.9099999999999</v>
          </cell>
        </row>
        <row r="854">
          <cell r="A854">
            <v>2016396</v>
          </cell>
          <cell r="B854">
            <v>10.91</v>
          </cell>
          <cell r="C854">
            <v>304.27999999999997</v>
          </cell>
          <cell r="D854">
            <v>13.87</v>
          </cell>
          <cell r="E854">
            <v>387.01</v>
          </cell>
          <cell r="F854">
            <v>9.98</v>
          </cell>
          <cell r="G854">
            <v>278.45</v>
          </cell>
          <cell r="H854">
            <v>11.57</v>
          </cell>
          <cell r="I854">
            <v>329.53</v>
          </cell>
          <cell r="J854">
            <v>46.330000000000005</v>
          </cell>
          <cell r="K854">
            <v>1299.27</v>
          </cell>
        </row>
        <row r="855">
          <cell r="A855">
            <v>2023615</v>
          </cell>
          <cell r="B855">
            <v>3.41</v>
          </cell>
          <cell r="C855">
            <v>39.57</v>
          </cell>
          <cell r="D855">
            <v>23.21</v>
          </cell>
          <cell r="E855">
            <v>292.27</v>
          </cell>
          <cell r="F855">
            <v>39.450000000000003</v>
          </cell>
          <cell r="G855">
            <v>482.83</v>
          </cell>
          <cell r="H855">
            <v>40.619999999999997</v>
          </cell>
          <cell r="I855">
            <v>484.46</v>
          </cell>
          <cell r="J855">
            <v>106.69</v>
          </cell>
          <cell r="K855">
            <v>1299.1299999999999</v>
          </cell>
        </row>
        <row r="856">
          <cell r="A856">
            <v>11939</v>
          </cell>
          <cell r="B856">
            <v>48</v>
          </cell>
          <cell r="C856">
            <v>622.96</v>
          </cell>
          <cell r="D856">
            <v>3</v>
          </cell>
          <cell r="E856">
            <v>39</v>
          </cell>
          <cell r="F856">
            <v>49</v>
          </cell>
          <cell r="G856">
            <v>635.96</v>
          </cell>
          <cell r="J856">
            <v>100</v>
          </cell>
          <cell r="K856">
            <v>1297.92</v>
          </cell>
        </row>
        <row r="857">
          <cell r="A857">
            <v>18541</v>
          </cell>
          <cell r="B857">
            <v>195</v>
          </cell>
          <cell r="C857">
            <v>583.08000000000004</v>
          </cell>
          <cell r="D857">
            <v>159</v>
          </cell>
          <cell r="E857">
            <v>475.56</v>
          </cell>
          <cell r="F857">
            <v>10</v>
          </cell>
          <cell r="G857">
            <v>29.52</v>
          </cell>
          <cell r="H857">
            <v>70</v>
          </cell>
          <cell r="I857">
            <v>208.32</v>
          </cell>
          <cell r="J857">
            <v>434</v>
          </cell>
          <cell r="K857">
            <v>1296.48</v>
          </cell>
        </row>
        <row r="858">
          <cell r="A858">
            <v>12261</v>
          </cell>
          <cell r="B858">
            <v>1</v>
          </cell>
          <cell r="C858">
            <v>28.9</v>
          </cell>
          <cell r="D858">
            <v>13</v>
          </cell>
          <cell r="E858">
            <v>373.39</v>
          </cell>
          <cell r="F858">
            <v>10</v>
          </cell>
          <cell r="G858">
            <v>353.26</v>
          </cell>
          <cell r="H858">
            <v>15</v>
          </cell>
          <cell r="I858">
            <v>538.5</v>
          </cell>
          <cell r="J858">
            <v>39</v>
          </cell>
          <cell r="K858">
            <v>1294.05</v>
          </cell>
        </row>
        <row r="859">
          <cell r="A859">
            <v>27200</v>
          </cell>
          <cell r="B859">
            <v>30</v>
          </cell>
          <cell r="C859">
            <v>349.3</v>
          </cell>
          <cell r="D859">
            <v>5</v>
          </cell>
          <cell r="E859">
            <v>59</v>
          </cell>
          <cell r="F859">
            <v>24</v>
          </cell>
          <cell r="G859">
            <v>283.2</v>
          </cell>
          <cell r="H859">
            <v>51</v>
          </cell>
          <cell r="I859">
            <v>601.79999999999995</v>
          </cell>
          <cell r="J859">
            <v>110</v>
          </cell>
          <cell r="K859">
            <v>1293.3</v>
          </cell>
        </row>
        <row r="860">
          <cell r="A860">
            <v>31536</v>
          </cell>
          <cell r="B860">
            <v>9</v>
          </cell>
          <cell r="C860">
            <v>323.10000000000002</v>
          </cell>
          <cell r="D860">
            <v>23</v>
          </cell>
          <cell r="E860">
            <v>825.7</v>
          </cell>
          <cell r="F860">
            <v>4</v>
          </cell>
          <cell r="G860">
            <v>143.6</v>
          </cell>
          <cell r="J860">
            <v>36</v>
          </cell>
          <cell r="K860">
            <v>1292.4000000000001</v>
          </cell>
        </row>
        <row r="861">
          <cell r="A861">
            <v>18396</v>
          </cell>
          <cell r="B861">
            <v>31</v>
          </cell>
          <cell r="C861">
            <v>400.92</v>
          </cell>
          <cell r="D861">
            <v>29</v>
          </cell>
          <cell r="E861">
            <v>371.6</v>
          </cell>
          <cell r="F861">
            <v>23</v>
          </cell>
          <cell r="G861">
            <v>303.60000000000002</v>
          </cell>
          <cell r="H861">
            <v>16</v>
          </cell>
          <cell r="I861">
            <v>211.2</v>
          </cell>
          <cell r="J861">
            <v>99</v>
          </cell>
          <cell r="K861">
            <v>1287.32</v>
          </cell>
        </row>
        <row r="862">
          <cell r="A862">
            <v>11640</v>
          </cell>
          <cell r="B862">
            <v>3</v>
          </cell>
          <cell r="C862">
            <v>36.6</v>
          </cell>
          <cell r="F862">
            <v>45</v>
          </cell>
          <cell r="G862">
            <v>535.5</v>
          </cell>
          <cell r="H862">
            <v>60</v>
          </cell>
          <cell r="I862">
            <v>713.05</v>
          </cell>
          <cell r="J862">
            <v>108</v>
          </cell>
          <cell r="K862">
            <v>1285.1500000000001</v>
          </cell>
        </row>
        <row r="863">
          <cell r="A863">
            <v>11235</v>
          </cell>
          <cell r="B863">
            <v>28</v>
          </cell>
          <cell r="C863">
            <v>537.6</v>
          </cell>
          <cell r="D863">
            <v>14</v>
          </cell>
          <cell r="E863">
            <v>267.26</v>
          </cell>
          <cell r="F863">
            <v>16</v>
          </cell>
          <cell r="G863">
            <v>305.66000000000003</v>
          </cell>
          <cell r="H863">
            <v>9</v>
          </cell>
          <cell r="I863">
            <v>174.6</v>
          </cell>
          <cell r="J863">
            <v>67</v>
          </cell>
          <cell r="K863">
            <v>1285.1199999999999</v>
          </cell>
        </row>
        <row r="864">
          <cell r="A864">
            <v>14940</v>
          </cell>
          <cell r="B864">
            <v>96</v>
          </cell>
          <cell r="C864">
            <v>278.39999999999998</v>
          </cell>
          <cell r="D864">
            <v>150</v>
          </cell>
          <cell r="E864">
            <v>445</v>
          </cell>
          <cell r="F864">
            <v>106</v>
          </cell>
          <cell r="G864">
            <v>317.76</v>
          </cell>
          <cell r="H864">
            <v>81</v>
          </cell>
          <cell r="I864">
            <v>242.76</v>
          </cell>
          <cell r="J864">
            <v>433</v>
          </cell>
          <cell r="K864">
            <v>1283.9199999999998</v>
          </cell>
        </row>
        <row r="865">
          <cell r="A865">
            <v>30458</v>
          </cell>
          <cell r="B865">
            <v>4</v>
          </cell>
          <cell r="C865">
            <v>48</v>
          </cell>
          <cell r="D865">
            <v>9</v>
          </cell>
          <cell r="E865">
            <v>108</v>
          </cell>
          <cell r="F865">
            <v>32</v>
          </cell>
          <cell r="G865">
            <v>384</v>
          </cell>
          <cell r="H865">
            <v>62</v>
          </cell>
          <cell r="I865">
            <v>742</v>
          </cell>
          <cell r="J865">
            <v>107</v>
          </cell>
          <cell r="K865">
            <v>1282</v>
          </cell>
        </row>
        <row r="866">
          <cell r="A866">
            <v>22440</v>
          </cell>
          <cell r="B866">
            <v>21</v>
          </cell>
          <cell r="C866">
            <v>479.07</v>
          </cell>
          <cell r="D866">
            <v>31</v>
          </cell>
          <cell r="E866">
            <v>709.9</v>
          </cell>
          <cell r="F866">
            <v>4</v>
          </cell>
          <cell r="G866">
            <v>91.6</v>
          </cell>
          <cell r="J866">
            <v>56</v>
          </cell>
          <cell r="K866">
            <v>1280.57</v>
          </cell>
        </row>
        <row r="867">
          <cell r="A867">
            <v>16567</v>
          </cell>
          <cell r="D867">
            <v>56</v>
          </cell>
          <cell r="E867">
            <v>715.78</v>
          </cell>
          <cell r="F867">
            <v>44</v>
          </cell>
          <cell r="G867">
            <v>562.17999999999995</v>
          </cell>
          <cell r="J867">
            <v>100</v>
          </cell>
          <cell r="K867">
            <v>1277.96</v>
          </cell>
        </row>
        <row r="868">
          <cell r="A868">
            <v>2011526</v>
          </cell>
          <cell r="B868">
            <v>30.36</v>
          </cell>
          <cell r="C868">
            <v>395.27</v>
          </cell>
          <cell r="D868">
            <v>25.17</v>
          </cell>
          <cell r="E868">
            <v>298.66000000000003</v>
          </cell>
          <cell r="F868">
            <v>32.700000000000003</v>
          </cell>
          <cell r="G868">
            <v>349.59</v>
          </cell>
          <cell r="H868">
            <v>15.84</v>
          </cell>
          <cell r="I868">
            <v>233.89</v>
          </cell>
          <cell r="J868">
            <v>104.07000000000001</v>
          </cell>
          <cell r="K868">
            <v>1277.4099999999999</v>
          </cell>
        </row>
        <row r="869">
          <cell r="A869">
            <v>28554</v>
          </cell>
          <cell r="B869">
            <v>14</v>
          </cell>
          <cell r="C869">
            <v>259</v>
          </cell>
          <cell r="D869">
            <v>16</v>
          </cell>
          <cell r="E869">
            <v>296</v>
          </cell>
          <cell r="F869">
            <v>26</v>
          </cell>
          <cell r="G869">
            <v>481</v>
          </cell>
          <cell r="H869">
            <v>13</v>
          </cell>
          <cell r="I869">
            <v>240.5</v>
          </cell>
          <cell r="J869">
            <v>69</v>
          </cell>
          <cell r="K869">
            <v>1276.5</v>
          </cell>
        </row>
        <row r="870">
          <cell r="A870">
            <v>10342</v>
          </cell>
          <cell r="B870">
            <v>9</v>
          </cell>
          <cell r="C870">
            <v>310.5</v>
          </cell>
          <cell r="D870">
            <v>12</v>
          </cell>
          <cell r="E870">
            <v>414</v>
          </cell>
          <cell r="F870">
            <v>9</v>
          </cell>
          <cell r="G870">
            <v>306.95</v>
          </cell>
          <cell r="H870">
            <v>7</v>
          </cell>
          <cell r="I870">
            <v>244.3</v>
          </cell>
          <cell r="J870">
            <v>37</v>
          </cell>
          <cell r="K870">
            <v>1275.75</v>
          </cell>
        </row>
        <row r="871">
          <cell r="A871">
            <v>31636</v>
          </cell>
          <cell r="B871">
            <v>9</v>
          </cell>
          <cell r="C871">
            <v>1275.21</v>
          </cell>
          <cell r="J871">
            <v>9</v>
          </cell>
          <cell r="K871">
            <v>1275.21</v>
          </cell>
        </row>
        <row r="872">
          <cell r="A872">
            <v>16572</v>
          </cell>
          <cell r="B872">
            <v>94</v>
          </cell>
          <cell r="C872">
            <v>582.79999999999995</v>
          </cell>
          <cell r="F872">
            <v>29</v>
          </cell>
          <cell r="G872">
            <v>186.8</v>
          </cell>
          <cell r="H872">
            <v>71</v>
          </cell>
          <cell r="I872">
            <v>505.4</v>
          </cell>
          <cell r="J872">
            <v>194</v>
          </cell>
          <cell r="K872">
            <v>1275</v>
          </cell>
        </row>
        <row r="873">
          <cell r="A873">
            <v>10202</v>
          </cell>
          <cell r="B873">
            <v>47</v>
          </cell>
          <cell r="C873">
            <v>356.59</v>
          </cell>
          <cell r="D873">
            <v>51</v>
          </cell>
          <cell r="E873">
            <v>385.77</v>
          </cell>
          <cell r="F873">
            <v>37</v>
          </cell>
          <cell r="G873">
            <v>280.58999999999997</v>
          </cell>
          <cell r="H873">
            <v>33</v>
          </cell>
          <cell r="I873">
            <v>250.8</v>
          </cell>
          <cell r="J873">
            <v>168</v>
          </cell>
          <cell r="K873">
            <v>1273.7499999999998</v>
          </cell>
        </row>
        <row r="874">
          <cell r="A874">
            <v>10724</v>
          </cell>
          <cell r="B874">
            <v>159</v>
          </cell>
          <cell r="C874">
            <v>348</v>
          </cell>
          <cell r="D874">
            <v>158</v>
          </cell>
          <cell r="E874">
            <v>346.34</v>
          </cell>
          <cell r="F874">
            <v>126</v>
          </cell>
          <cell r="G874">
            <v>274.14</v>
          </cell>
          <cell r="H874">
            <v>140</v>
          </cell>
          <cell r="I874">
            <v>304.22000000000003</v>
          </cell>
          <cell r="J874">
            <v>583</v>
          </cell>
          <cell r="K874">
            <v>1272.6999999999998</v>
          </cell>
        </row>
        <row r="875">
          <cell r="A875">
            <v>18570</v>
          </cell>
          <cell r="B875">
            <v>17</v>
          </cell>
          <cell r="C875">
            <v>246.5</v>
          </cell>
          <cell r="D875">
            <v>9</v>
          </cell>
          <cell r="E875">
            <v>130.5</v>
          </cell>
          <cell r="F875">
            <v>35</v>
          </cell>
          <cell r="G875">
            <v>505.18</v>
          </cell>
          <cell r="H875">
            <v>27</v>
          </cell>
          <cell r="I875">
            <v>390.34</v>
          </cell>
          <cell r="J875">
            <v>88</v>
          </cell>
          <cell r="K875">
            <v>1272.52</v>
          </cell>
        </row>
        <row r="876">
          <cell r="A876">
            <v>17556</v>
          </cell>
          <cell r="B876">
            <v>7</v>
          </cell>
          <cell r="C876">
            <v>170.8</v>
          </cell>
          <cell r="D876">
            <v>19</v>
          </cell>
          <cell r="E876">
            <v>463.6</v>
          </cell>
          <cell r="F876">
            <v>12</v>
          </cell>
          <cell r="G876">
            <v>293.7</v>
          </cell>
          <cell r="H876">
            <v>14</v>
          </cell>
          <cell r="I876">
            <v>343</v>
          </cell>
          <cell r="J876">
            <v>52</v>
          </cell>
          <cell r="K876">
            <v>1271.1000000000001</v>
          </cell>
        </row>
        <row r="877">
          <cell r="A877">
            <v>15086</v>
          </cell>
          <cell r="B877">
            <v>5</v>
          </cell>
          <cell r="C877">
            <v>369</v>
          </cell>
          <cell r="D877">
            <v>3</v>
          </cell>
          <cell r="E877">
            <v>212.8</v>
          </cell>
          <cell r="F877">
            <v>7</v>
          </cell>
          <cell r="G877">
            <v>482.3</v>
          </cell>
          <cell r="H877">
            <v>3</v>
          </cell>
          <cell r="I877">
            <v>206.7</v>
          </cell>
          <cell r="J877">
            <v>18</v>
          </cell>
          <cell r="K877">
            <v>1270.8</v>
          </cell>
        </row>
        <row r="878">
          <cell r="A878">
            <v>23452</v>
          </cell>
          <cell r="B878">
            <v>286.95999999999998</v>
          </cell>
          <cell r="C878">
            <v>342.45</v>
          </cell>
          <cell r="D878">
            <v>259</v>
          </cell>
          <cell r="E878">
            <v>309.2</v>
          </cell>
          <cell r="F878">
            <v>242</v>
          </cell>
          <cell r="G878">
            <v>289.7</v>
          </cell>
          <cell r="H878">
            <v>273</v>
          </cell>
          <cell r="I878">
            <v>327.10000000000002</v>
          </cell>
          <cell r="J878">
            <v>1060.96</v>
          </cell>
          <cell r="K878">
            <v>1268.4499999999998</v>
          </cell>
        </row>
        <row r="879">
          <cell r="A879">
            <v>29356</v>
          </cell>
          <cell r="B879">
            <v>33</v>
          </cell>
          <cell r="C879">
            <v>230.44</v>
          </cell>
          <cell r="D879">
            <v>36</v>
          </cell>
          <cell r="E879">
            <v>252</v>
          </cell>
          <cell r="F879">
            <v>61</v>
          </cell>
          <cell r="G879">
            <v>426.44</v>
          </cell>
          <cell r="H879">
            <v>52</v>
          </cell>
          <cell r="I879">
            <v>359.52</v>
          </cell>
          <cell r="J879">
            <v>182</v>
          </cell>
          <cell r="K879">
            <v>1268.4000000000001</v>
          </cell>
        </row>
        <row r="880">
          <cell r="A880">
            <v>28306</v>
          </cell>
          <cell r="B880">
            <v>4</v>
          </cell>
          <cell r="C880">
            <v>96</v>
          </cell>
          <cell r="D880">
            <v>6</v>
          </cell>
          <cell r="E880">
            <v>144</v>
          </cell>
          <cell r="F880">
            <v>17</v>
          </cell>
          <cell r="G880">
            <v>406.08</v>
          </cell>
          <cell r="H880">
            <v>26</v>
          </cell>
          <cell r="I880">
            <v>622.08000000000004</v>
          </cell>
          <cell r="J880">
            <v>53</v>
          </cell>
          <cell r="K880">
            <v>1268.1599999999999</v>
          </cell>
        </row>
        <row r="881">
          <cell r="A881">
            <v>17859</v>
          </cell>
          <cell r="B881">
            <v>90</v>
          </cell>
          <cell r="C881">
            <v>377.66</v>
          </cell>
          <cell r="D881">
            <v>59</v>
          </cell>
          <cell r="E881">
            <v>247.04</v>
          </cell>
          <cell r="F881">
            <v>71</v>
          </cell>
          <cell r="G881">
            <v>304.62</v>
          </cell>
          <cell r="H881">
            <v>72</v>
          </cell>
          <cell r="I881">
            <v>336.74</v>
          </cell>
          <cell r="J881">
            <v>292</v>
          </cell>
          <cell r="K881">
            <v>1266.06</v>
          </cell>
        </row>
        <row r="882">
          <cell r="A882">
            <v>12390</v>
          </cell>
          <cell r="B882">
            <v>42</v>
          </cell>
          <cell r="C882">
            <v>243.14</v>
          </cell>
          <cell r="D882">
            <v>51</v>
          </cell>
          <cell r="E882">
            <v>291.95999999999998</v>
          </cell>
          <cell r="F882">
            <v>61</v>
          </cell>
          <cell r="G882">
            <v>352.48</v>
          </cell>
          <cell r="H882">
            <v>66</v>
          </cell>
          <cell r="I882">
            <v>378.3</v>
          </cell>
          <cell r="J882">
            <v>220</v>
          </cell>
          <cell r="K882">
            <v>1265.8799999999999</v>
          </cell>
        </row>
        <row r="883">
          <cell r="A883">
            <v>28750</v>
          </cell>
          <cell r="B883">
            <v>60</v>
          </cell>
          <cell r="C883">
            <v>431.42</v>
          </cell>
          <cell r="D883">
            <v>81</v>
          </cell>
          <cell r="E883">
            <v>561.74</v>
          </cell>
          <cell r="F883">
            <v>33</v>
          </cell>
          <cell r="G883">
            <v>229.48</v>
          </cell>
          <cell r="H883">
            <v>6</v>
          </cell>
          <cell r="I883">
            <v>43.2</v>
          </cell>
          <cell r="J883">
            <v>180</v>
          </cell>
          <cell r="K883">
            <v>1265.8400000000001</v>
          </cell>
        </row>
        <row r="884">
          <cell r="A884">
            <v>10591</v>
          </cell>
          <cell r="B884">
            <v>9</v>
          </cell>
          <cell r="C884">
            <v>248.87</v>
          </cell>
          <cell r="D884">
            <v>5</v>
          </cell>
          <cell r="E884">
            <v>139.5</v>
          </cell>
          <cell r="F884">
            <v>10</v>
          </cell>
          <cell r="G884">
            <v>279</v>
          </cell>
          <cell r="H884">
            <v>22</v>
          </cell>
          <cell r="I884">
            <v>598.19000000000005</v>
          </cell>
          <cell r="J884">
            <v>46</v>
          </cell>
          <cell r="K884">
            <v>1265.56</v>
          </cell>
        </row>
        <row r="885">
          <cell r="A885">
            <v>15924</v>
          </cell>
          <cell r="B885">
            <v>39</v>
          </cell>
          <cell r="C885">
            <v>291.89999999999998</v>
          </cell>
          <cell r="D885">
            <v>49</v>
          </cell>
          <cell r="E885">
            <v>365.7</v>
          </cell>
          <cell r="F885">
            <v>43</v>
          </cell>
          <cell r="G885">
            <v>323.39999999999998</v>
          </cell>
          <cell r="H885">
            <v>36</v>
          </cell>
          <cell r="I885">
            <v>280.8</v>
          </cell>
          <cell r="J885">
            <v>167</v>
          </cell>
          <cell r="K885">
            <v>1261.8</v>
          </cell>
        </row>
        <row r="886">
          <cell r="A886">
            <v>10135</v>
          </cell>
          <cell r="B886">
            <v>55</v>
          </cell>
          <cell r="C886">
            <v>269.11</v>
          </cell>
          <cell r="D886">
            <v>66</v>
          </cell>
          <cell r="E886">
            <v>322.62</v>
          </cell>
          <cell r="F886">
            <v>67</v>
          </cell>
          <cell r="G886">
            <v>328.3</v>
          </cell>
          <cell r="H886">
            <v>73</v>
          </cell>
          <cell r="I886">
            <v>338.57</v>
          </cell>
          <cell r="J886">
            <v>261</v>
          </cell>
          <cell r="K886">
            <v>1258.5999999999999</v>
          </cell>
        </row>
        <row r="887">
          <cell r="A887">
            <v>11882</v>
          </cell>
          <cell r="B887">
            <v>102</v>
          </cell>
          <cell r="C887">
            <v>367.2</v>
          </cell>
          <cell r="D887">
            <v>70</v>
          </cell>
          <cell r="E887">
            <v>251.42</v>
          </cell>
          <cell r="F887">
            <v>97</v>
          </cell>
          <cell r="G887">
            <v>347.75</v>
          </cell>
          <cell r="H887">
            <v>81</v>
          </cell>
          <cell r="I887">
            <v>290.14999999999998</v>
          </cell>
          <cell r="J887">
            <v>350</v>
          </cell>
          <cell r="K887">
            <v>1256.52</v>
          </cell>
        </row>
        <row r="888">
          <cell r="A888">
            <v>11801</v>
          </cell>
          <cell r="B888">
            <v>3</v>
          </cell>
          <cell r="C888">
            <v>16</v>
          </cell>
          <cell r="D888">
            <v>55</v>
          </cell>
          <cell r="E888">
            <v>302.5</v>
          </cell>
          <cell r="F888">
            <v>101</v>
          </cell>
          <cell r="G888">
            <v>550.66</v>
          </cell>
          <cell r="H888">
            <v>70</v>
          </cell>
          <cell r="I888">
            <v>386.5</v>
          </cell>
          <cell r="J888">
            <v>229</v>
          </cell>
          <cell r="K888">
            <v>1255.6599999999999</v>
          </cell>
        </row>
        <row r="889">
          <cell r="A889">
            <v>11788</v>
          </cell>
          <cell r="B889">
            <v>47</v>
          </cell>
          <cell r="C889">
            <v>365.98</v>
          </cell>
          <cell r="D889">
            <v>27</v>
          </cell>
          <cell r="E889">
            <v>210.6</v>
          </cell>
          <cell r="F889">
            <v>67</v>
          </cell>
          <cell r="G889">
            <v>522.6</v>
          </cell>
          <cell r="H889">
            <v>20</v>
          </cell>
          <cell r="I889">
            <v>156</v>
          </cell>
          <cell r="J889">
            <v>161</v>
          </cell>
          <cell r="K889">
            <v>1255.18</v>
          </cell>
        </row>
        <row r="890">
          <cell r="A890">
            <v>14606</v>
          </cell>
          <cell r="B890">
            <v>13</v>
          </cell>
          <cell r="C890">
            <v>144.69999999999999</v>
          </cell>
          <cell r="F890">
            <v>24</v>
          </cell>
          <cell r="G890">
            <v>444</v>
          </cell>
          <cell r="H890">
            <v>36</v>
          </cell>
          <cell r="I890">
            <v>666</v>
          </cell>
          <cell r="J890">
            <v>73</v>
          </cell>
          <cell r="K890">
            <v>1254.7</v>
          </cell>
        </row>
        <row r="891">
          <cell r="A891">
            <v>22313</v>
          </cell>
          <cell r="D891">
            <v>30</v>
          </cell>
          <cell r="E891">
            <v>483.4</v>
          </cell>
          <cell r="F891">
            <v>32</v>
          </cell>
          <cell r="G891">
            <v>522</v>
          </cell>
          <cell r="H891">
            <v>15</v>
          </cell>
          <cell r="I891">
            <v>247.5</v>
          </cell>
          <cell r="J891">
            <v>77</v>
          </cell>
          <cell r="K891">
            <v>1252.9000000000001</v>
          </cell>
        </row>
        <row r="892">
          <cell r="A892">
            <v>29165</v>
          </cell>
          <cell r="B892">
            <v>36</v>
          </cell>
          <cell r="C892">
            <v>387.94</v>
          </cell>
          <cell r="D892">
            <v>34</v>
          </cell>
          <cell r="E892">
            <v>367.2</v>
          </cell>
          <cell r="F892">
            <v>26</v>
          </cell>
          <cell r="G892">
            <v>280.8</v>
          </cell>
          <cell r="H892">
            <v>20</v>
          </cell>
          <cell r="I892">
            <v>216</v>
          </cell>
          <cell r="J892">
            <v>116</v>
          </cell>
          <cell r="K892">
            <v>1251.94</v>
          </cell>
        </row>
        <row r="893">
          <cell r="A893">
            <v>2010460</v>
          </cell>
          <cell r="D893">
            <v>13.04</v>
          </cell>
          <cell r="E893">
            <v>622.94000000000005</v>
          </cell>
          <cell r="F893">
            <v>2.0699999999999998</v>
          </cell>
          <cell r="G893">
            <v>97.87</v>
          </cell>
          <cell r="H893">
            <v>11.35</v>
          </cell>
          <cell r="I893">
            <v>530.89</v>
          </cell>
          <cell r="J893">
            <v>26.46</v>
          </cell>
          <cell r="K893">
            <v>1251.7</v>
          </cell>
        </row>
        <row r="894">
          <cell r="A894">
            <v>16585</v>
          </cell>
          <cell r="B894">
            <v>16</v>
          </cell>
          <cell r="C894">
            <v>312.02999999999997</v>
          </cell>
          <cell r="D894">
            <v>14</v>
          </cell>
          <cell r="E894">
            <v>274.39999999999998</v>
          </cell>
          <cell r="F894">
            <v>18</v>
          </cell>
          <cell r="G894">
            <v>352.8</v>
          </cell>
          <cell r="H894">
            <v>16</v>
          </cell>
          <cell r="I894">
            <v>310.45999999999998</v>
          </cell>
          <cell r="J894">
            <v>64</v>
          </cell>
          <cell r="K894">
            <v>1249.69</v>
          </cell>
        </row>
        <row r="895">
          <cell r="A895">
            <v>16880</v>
          </cell>
          <cell r="B895">
            <v>81</v>
          </cell>
          <cell r="C895">
            <v>378.18</v>
          </cell>
          <cell r="D895">
            <v>39</v>
          </cell>
          <cell r="E895">
            <v>181.74</v>
          </cell>
          <cell r="F895">
            <v>103</v>
          </cell>
          <cell r="G895">
            <v>470.77</v>
          </cell>
          <cell r="H895">
            <v>46</v>
          </cell>
          <cell r="I895">
            <v>218.38</v>
          </cell>
          <cell r="J895">
            <v>269</v>
          </cell>
          <cell r="K895">
            <v>1249.0700000000002</v>
          </cell>
        </row>
        <row r="896">
          <cell r="A896">
            <v>2027464</v>
          </cell>
          <cell r="B896">
            <v>38.5</v>
          </cell>
          <cell r="C896">
            <v>577.54999999999995</v>
          </cell>
          <cell r="D896">
            <v>14.33</v>
          </cell>
          <cell r="E896">
            <v>215.01</v>
          </cell>
          <cell r="F896">
            <v>26.62</v>
          </cell>
          <cell r="G896">
            <v>398.46</v>
          </cell>
          <cell r="H896">
            <v>3.9</v>
          </cell>
          <cell r="I896">
            <v>57.73</v>
          </cell>
          <cell r="J896">
            <v>83.350000000000009</v>
          </cell>
          <cell r="K896">
            <v>1248.75</v>
          </cell>
        </row>
        <row r="897">
          <cell r="A897">
            <v>30152</v>
          </cell>
          <cell r="B897">
            <v>71</v>
          </cell>
          <cell r="C897">
            <v>304.62</v>
          </cell>
          <cell r="D897">
            <v>66</v>
          </cell>
          <cell r="E897">
            <v>283.45999999999998</v>
          </cell>
          <cell r="F897">
            <v>76</v>
          </cell>
          <cell r="G897">
            <v>325.77999999999997</v>
          </cell>
          <cell r="H897">
            <v>78</v>
          </cell>
          <cell r="I897">
            <v>334.38</v>
          </cell>
          <cell r="J897">
            <v>291</v>
          </cell>
          <cell r="K897">
            <v>1248.2399999999998</v>
          </cell>
        </row>
        <row r="898">
          <cell r="A898">
            <v>18087</v>
          </cell>
          <cell r="B898">
            <v>39</v>
          </cell>
          <cell r="C898">
            <v>348.84</v>
          </cell>
          <cell r="D898">
            <v>20</v>
          </cell>
          <cell r="E898">
            <v>179.28</v>
          </cell>
          <cell r="F898">
            <v>54</v>
          </cell>
          <cell r="G898">
            <v>486</v>
          </cell>
          <cell r="H898">
            <v>26</v>
          </cell>
          <cell r="I898">
            <v>234</v>
          </cell>
          <cell r="J898">
            <v>139</v>
          </cell>
          <cell r="K898">
            <v>1248.1199999999999</v>
          </cell>
        </row>
        <row r="899">
          <cell r="A899">
            <v>10927</v>
          </cell>
          <cell r="B899">
            <v>22</v>
          </cell>
          <cell r="C899">
            <v>341</v>
          </cell>
          <cell r="D899">
            <v>14</v>
          </cell>
          <cell r="E899">
            <v>217</v>
          </cell>
          <cell r="H899">
            <v>42</v>
          </cell>
          <cell r="I899">
            <v>689.22</v>
          </cell>
          <cell r="J899">
            <v>78</v>
          </cell>
          <cell r="K899">
            <v>1247.22</v>
          </cell>
        </row>
        <row r="900">
          <cell r="A900">
            <v>11771</v>
          </cell>
          <cell r="B900">
            <v>29</v>
          </cell>
          <cell r="C900">
            <v>182.7</v>
          </cell>
          <cell r="D900">
            <v>76</v>
          </cell>
          <cell r="E900">
            <v>482.8</v>
          </cell>
          <cell r="F900">
            <v>38</v>
          </cell>
          <cell r="G900">
            <v>250.8</v>
          </cell>
          <cell r="H900">
            <v>51</v>
          </cell>
          <cell r="I900">
            <v>329.71</v>
          </cell>
          <cell r="J900">
            <v>194</v>
          </cell>
          <cell r="K900">
            <v>1246.01</v>
          </cell>
        </row>
        <row r="901">
          <cell r="A901">
            <v>16327</v>
          </cell>
          <cell r="B901">
            <v>116</v>
          </cell>
          <cell r="C901">
            <v>451.16</v>
          </cell>
          <cell r="F901">
            <v>74</v>
          </cell>
          <cell r="G901">
            <v>285.81</v>
          </cell>
          <cell r="H901">
            <v>131</v>
          </cell>
          <cell r="I901">
            <v>509.04</v>
          </cell>
          <cell r="J901">
            <v>321</v>
          </cell>
          <cell r="K901">
            <v>1246.01</v>
          </cell>
        </row>
        <row r="902">
          <cell r="A902">
            <v>29715</v>
          </cell>
          <cell r="B902">
            <v>20</v>
          </cell>
          <cell r="C902">
            <v>498</v>
          </cell>
          <cell r="D902">
            <v>17</v>
          </cell>
          <cell r="E902">
            <v>421.31</v>
          </cell>
          <cell r="F902">
            <v>9</v>
          </cell>
          <cell r="G902">
            <v>222.11</v>
          </cell>
          <cell r="H902">
            <v>4</v>
          </cell>
          <cell r="I902">
            <v>99.6</v>
          </cell>
          <cell r="J902">
            <v>50</v>
          </cell>
          <cell r="K902">
            <v>1241.02</v>
          </cell>
        </row>
        <row r="903">
          <cell r="A903">
            <v>2011231</v>
          </cell>
          <cell r="B903">
            <v>4.2</v>
          </cell>
          <cell r="C903">
            <v>248.03</v>
          </cell>
          <cell r="D903">
            <v>7.85</v>
          </cell>
          <cell r="E903">
            <v>463.03</v>
          </cell>
          <cell r="F903">
            <v>8.9499999999999993</v>
          </cell>
          <cell r="G903">
            <v>527.83000000000004</v>
          </cell>
          <cell r="J903">
            <v>21</v>
          </cell>
          <cell r="K903">
            <v>1238.8899999999999</v>
          </cell>
        </row>
        <row r="904">
          <cell r="A904">
            <v>23494</v>
          </cell>
          <cell r="B904">
            <v>55</v>
          </cell>
          <cell r="C904">
            <v>212.95</v>
          </cell>
          <cell r="D904">
            <v>94</v>
          </cell>
          <cell r="E904">
            <v>365.36</v>
          </cell>
          <cell r="F904">
            <v>76</v>
          </cell>
          <cell r="G904">
            <v>294.39</v>
          </cell>
          <cell r="H904">
            <v>92</v>
          </cell>
          <cell r="I904">
            <v>366.08</v>
          </cell>
          <cell r="J904">
            <v>317</v>
          </cell>
          <cell r="K904">
            <v>1238.78</v>
          </cell>
        </row>
        <row r="905">
          <cell r="A905">
            <v>11884</v>
          </cell>
          <cell r="B905">
            <v>103</v>
          </cell>
          <cell r="C905">
            <v>429.2</v>
          </cell>
          <cell r="D905">
            <v>57</v>
          </cell>
          <cell r="E905">
            <v>238.72</v>
          </cell>
          <cell r="F905">
            <v>82</v>
          </cell>
          <cell r="G905">
            <v>344.06</v>
          </cell>
          <cell r="H905">
            <v>53</v>
          </cell>
          <cell r="I905">
            <v>222.6</v>
          </cell>
          <cell r="J905">
            <v>295</v>
          </cell>
          <cell r="K905">
            <v>1234.58</v>
          </cell>
        </row>
        <row r="906">
          <cell r="A906">
            <v>10712</v>
          </cell>
          <cell r="B906">
            <v>51</v>
          </cell>
          <cell r="C906">
            <v>294.42</v>
          </cell>
          <cell r="D906">
            <v>50</v>
          </cell>
          <cell r="E906">
            <v>285.92</v>
          </cell>
          <cell r="F906">
            <v>55</v>
          </cell>
          <cell r="G906">
            <v>302.06</v>
          </cell>
          <cell r="H906">
            <v>63</v>
          </cell>
          <cell r="I906">
            <v>351.6</v>
          </cell>
          <cell r="J906">
            <v>219</v>
          </cell>
          <cell r="K906">
            <v>1234</v>
          </cell>
        </row>
        <row r="907">
          <cell r="A907">
            <v>2011601</v>
          </cell>
          <cell r="B907">
            <v>17.93</v>
          </cell>
          <cell r="C907">
            <v>429</v>
          </cell>
          <cell r="D907">
            <v>16.16</v>
          </cell>
          <cell r="E907">
            <v>384.56</v>
          </cell>
          <cell r="F907">
            <v>14.02</v>
          </cell>
          <cell r="G907">
            <v>334.34</v>
          </cell>
          <cell r="H907">
            <v>3.58</v>
          </cell>
          <cell r="I907">
            <v>85.19</v>
          </cell>
          <cell r="J907">
            <v>51.69</v>
          </cell>
          <cell r="K907">
            <v>1233.0899999999999</v>
          </cell>
        </row>
        <row r="908">
          <cell r="A908">
            <v>27530</v>
          </cell>
          <cell r="B908">
            <v>60</v>
          </cell>
          <cell r="C908">
            <v>411.25</v>
          </cell>
          <cell r="D908">
            <v>46</v>
          </cell>
          <cell r="E908">
            <v>314.10000000000002</v>
          </cell>
          <cell r="F908">
            <v>40</v>
          </cell>
          <cell r="G908">
            <v>274.35000000000002</v>
          </cell>
          <cell r="H908">
            <v>34</v>
          </cell>
          <cell r="I908">
            <v>232.95</v>
          </cell>
          <cell r="J908">
            <v>180</v>
          </cell>
          <cell r="K908">
            <v>1232.6500000000001</v>
          </cell>
        </row>
        <row r="909">
          <cell r="A909">
            <v>2011330</v>
          </cell>
          <cell r="B909">
            <v>6.22</v>
          </cell>
          <cell r="C909">
            <v>348.68</v>
          </cell>
          <cell r="D909">
            <v>6.02</v>
          </cell>
          <cell r="E909">
            <v>335.32</v>
          </cell>
          <cell r="F909">
            <v>2.62</v>
          </cell>
          <cell r="G909">
            <v>151.97</v>
          </cell>
          <cell r="H909">
            <v>6.86</v>
          </cell>
          <cell r="I909">
            <v>396.55</v>
          </cell>
          <cell r="J909">
            <v>21.72</v>
          </cell>
          <cell r="K909">
            <v>1232.52</v>
          </cell>
        </row>
        <row r="910">
          <cell r="A910">
            <v>16655</v>
          </cell>
          <cell r="B910">
            <v>37</v>
          </cell>
          <cell r="C910">
            <v>584.6</v>
          </cell>
          <cell r="D910">
            <v>13</v>
          </cell>
          <cell r="E910">
            <v>174.2</v>
          </cell>
          <cell r="F910">
            <v>27</v>
          </cell>
          <cell r="G910">
            <v>354.28</v>
          </cell>
          <cell r="H910">
            <v>9</v>
          </cell>
          <cell r="I910">
            <v>118.8</v>
          </cell>
          <cell r="J910">
            <v>86</v>
          </cell>
          <cell r="K910">
            <v>1231.8799999999999</v>
          </cell>
        </row>
        <row r="911">
          <cell r="A911">
            <v>17097</v>
          </cell>
          <cell r="B911">
            <v>58</v>
          </cell>
          <cell r="C911">
            <v>632.20000000000005</v>
          </cell>
          <cell r="F911">
            <v>7</v>
          </cell>
          <cell r="G911">
            <v>76.3</v>
          </cell>
          <cell r="H911">
            <v>48</v>
          </cell>
          <cell r="I911">
            <v>523.20000000000005</v>
          </cell>
          <cell r="J911">
            <v>113</v>
          </cell>
          <cell r="K911">
            <v>1231.7</v>
          </cell>
        </row>
        <row r="912">
          <cell r="A912">
            <v>11200</v>
          </cell>
          <cell r="B912">
            <v>23</v>
          </cell>
          <cell r="C912">
            <v>274.08</v>
          </cell>
          <cell r="D912">
            <v>21</v>
          </cell>
          <cell r="E912">
            <v>242.4</v>
          </cell>
          <cell r="F912">
            <v>28</v>
          </cell>
          <cell r="G912">
            <v>335.04</v>
          </cell>
          <cell r="H912">
            <v>32</v>
          </cell>
          <cell r="I912">
            <v>380.16</v>
          </cell>
          <cell r="J912">
            <v>104</v>
          </cell>
          <cell r="K912">
            <v>1231.68</v>
          </cell>
        </row>
        <row r="913">
          <cell r="A913">
            <v>13427</v>
          </cell>
          <cell r="B913">
            <v>10</v>
          </cell>
          <cell r="C913">
            <v>240.06</v>
          </cell>
          <cell r="D913">
            <v>9</v>
          </cell>
          <cell r="E913">
            <v>217.8</v>
          </cell>
          <cell r="F913">
            <v>17</v>
          </cell>
          <cell r="G913">
            <v>411.4</v>
          </cell>
          <cell r="H913">
            <v>15</v>
          </cell>
          <cell r="I913">
            <v>361.06</v>
          </cell>
          <cell r="J913">
            <v>51</v>
          </cell>
          <cell r="K913">
            <v>1230.32</v>
          </cell>
        </row>
        <row r="914">
          <cell r="A914">
            <v>16140</v>
          </cell>
          <cell r="B914">
            <v>32</v>
          </cell>
          <cell r="C914">
            <v>544</v>
          </cell>
          <cell r="D914">
            <v>7</v>
          </cell>
          <cell r="E914">
            <v>119</v>
          </cell>
          <cell r="F914">
            <v>20</v>
          </cell>
          <cell r="G914">
            <v>331.84</v>
          </cell>
          <cell r="H914">
            <v>14</v>
          </cell>
          <cell r="I914">
            <v>235.28</v>
          </cell>
          <cell r="J914">
            <v>73</v>
          </cell>
          <cell r="K914">
            <v>1230.1199999999999</v>
          </cell>
        </row>
        <row r="915">
          <cell r="A915">
            <v>29333</v>
          </cell>
          <cell r="B915">
            <v>41</v>
          </cell>
          <cell r="C915">
            <v>450.12</v>
          </cell>
          <cell r="D915">
            <v>28</v>
          </cell>
          <cell r="E915">
            <v>308</v>
          </cell>
          <cell r="F915">
            <v>20</v>
          </cell>
          <cell r="G915">
            <v>216.48</v>
          </cell>
          <cell r="H915">
            <v>23</v>
          </cell>
          <cell r="I915">
            <v>252.12</v>
          </cell>
          <cell r="J915">
            <v>112</v>
          </cell>
          <cell r="K915">
            <v>1226.72</v>
          </cell>
        </row>
        <row r="916">
          <cell r="A916">
            <v>11407</v>
          </cell>
          <cell r="B916">
            <v>31</v>
          </cell>
          <cell r="C916">
            <v>478.02</v>
          </cell>
          <cell r="D916">
            <v>10</v>
          </cell>
          <cell r="E916">
            <v>153.76</v>
          </cell>
          <cell r="F916">
            <v>20</v>
          </cell>
          <cell r="G916">
            <v>278.88</v>
          </cell>
          <cell r="H916">
            <v>22</v>
          </cell>
          <cell r="I916">
            <v>316</v>
          </cell>
          <cell r="J916">
            <v>83</v>
          </cell>
          <cell r="K916">
            <v>1226.6599999999999</v>
          </cell>
        </row>
        <row r="917">
          <cell r="A917">
            <v>16799</v>
          </cell>
          <cell r="B917">
            <v>14</v>
          </cell>
          <cell r="C917">
            <v>189</v>
          </cell>
          <cell r="D917">
            <v>17</v>
          </cell>
          <cell r="E917">
            <v>229.5</v>
          </cell>
          <cell r="F917">
            <v>41</v>
          </cell>
          <cell r="G917">
            <v>499.5</v>
          </cell>
          <cell r="H917">
            <v>22</v>
          </cell>
          <cell r="I917">
            <v>308.2</v>
          </cell>
          <cell r="J917">
            <v>94</v>
          </cell>
          <cell r="K917">
            <v>1226.2</v>
          </cell>
        </row>
        <row r="918">
          <cell r="A918">
            <v>10103</v>
          </cell>
          <cell r="B918">
            <v>76</v>
          </cell>
          <cell r="C918">
            <v>597.88</v>
          </cell>
          <cell r="D918">
            <v>33</v>
          </cell>
          <cell r="E918">
            <v>260.7</v>
          </cell>
          <cell r="F918">
            <v>46</v>
          </cell>
          <cell r="G918">
            <v>363.4</v>
          </cell>
          <cell r="J918">
            <v>155</v>
          </cell>
          <cell r="K918">
            <v>1221.98</v>
          </cell>
        </row>
        <row r="919">
          <cell r="A919">
            <v>28503</v>
          </cell>
          <cell r="B919">
            <v>88</v>
          </cell>
          <cell r="C919">
            <v>264</v>
          </cell>
          <cell r="D919">
            <v>81</v>
          </cell>
          <cell r="E919">
            <v>242.04</v>
          </cell>
          <cell r="F919">
            <v>126</v>
          </cell>
          <cell r="G919">
            <v>377.04</v>
          </cell>
          <cell r="H919">
            <v>113</v>
          </cell>
          <cell r="I919">
            <v>338.28</v>
          </cell>
          <cell r="J919">
            <v>408</v>
          </cell>
          <cell r="K919">
            <v>1221.3599999999999</v>
          </cell>
        </row>
        <row r="920">
          <cell r="A920">
            <v>2031846</v>
          </cell>
          <cell r="D920">
            <v>1.92</v>
          </cell>
          <cell r="E920">
            <v>107.35</v>
          </cell>
          <cell r="F920">
            <v>10.75</v>
          </cell>
          <cell r="G920">
            <v>598.1</v>
          </cell>
          <cell r="H920">
            <v>9.2200000000000006</v>
          </cell>
          <cell r="I920">
            <v>515.39</v>
          </cell>
          <cell r="J920">
            <v>21.89</v>
          </cell>
          <cell r="K920">
            <v>1220.8400000000001</v>
          </cell>
        </row>
        <row r="921">
          <cell r="A921">
            <v>17011</v>
          </cell>
          <cell r="B921">
            <v>3</v>
          </cell>
          <cell r="C921">
            <v>198</v>
          </cell>
          <cell r="D921">
            <v>1</v>
          </cell>
          <cell r="E921">
            <v>68.900000000000006</v>
          </cell>
          <cell r="F921">
            <v>5</v>
          </cell>
          <cell r="G921">
            <v>344.5</v>
          </cell>
          <cell r="H921">
            <v>8</v>
          </cell>
          <cell r="I921">
            <v>607.20000000000005</v>
          </cell>
          <cell r="J921">
            <v>17</v>
          </cell>
          <cell r="K921">
            <v>1218.5999999999999</v>
          </cell>
        </row>
        <row r="922">
          <cell r="A922">
            <v>23382</v>
          </cell>
          <cell r="B922">
            <v>8</v>
          </cell>
          <cell r="C922">
            <v>439.21</v>
          </cell>
          <cell r="D922">
            <v>6</v>
          </cell>
          <cell r="E922">
            <v>326.01</v>
          </cell>
          <cell r="F922">
            <v>7</v>
          </cell>
          <cell r="G922">
            <v>396.2</v>
          </cell>
          <cell r="H922">
            <v>1</v>
          </cell>
          <cell r="I922">
            <v>56.6</v>
          </cell>
          <cell r="J922">
            <v>22</v>
          </cell>
          <cell r="K922">
            <v>1218.02</v>
          </cell>
        </row>
        <row r="923">
          <cell r="A923">
            <v>15082</v>
          </cell>
          <cell r="B923">
            <v>5</v>
          </cell>
          <cell r="C923">
            <v>660</v>
          </cell>
          <cell r="D923">
            <v>1</v>
          </cell>
          <cell r="E923">
            <v>132</v>
          </cell>
          <cell r="F923">
            <v>1</v>
          </cell>
          <cell r="G923">
            <v>147</v>
          </cell>
          <cell r="H923">
            <v>2</v>
          </cell>
          <cell r="I923">
            <v>279</v>
          </cell>
          <cell r="J923">
            <v>9</v>
          </cell>
          <cell r="K923">
            <v>1218</v>
          </cell>
        </row>
        <row r="924">
          <cell r="A924">
            <v>11236</v>
          </cell>
          <cell r="B924">
            <v>31</v>
          </cell>
          <cell r="C924">
            <v>649.32000000000005</v>
          </cell>
          <cell r="D924">
            <v>11</v>
          </cell>
          <cell r="E924">
            <v>231</v>
          </cell>
          <cell r="F924">
            <v>9</v>
          </cell>
          <cell r="G924">
            <v>189</v>
          </cell>
          <cell r="H924">
            <v>7</v>
          </cell>
          <cell r="I924">
            <v>148</v>
          </cell>
          <cell r="J924">
            <v>58</v>
          </cell>
          <cell r="K924">
            <v>1217.3200000000002</v>
          </cell>
        </row>
        <row r="925">
          <cell r="A925">
            <v>16678</v>
          </cell>
          <cell r="B925">
            <v>19</v>
          </cell>
          <cell r="C925">
            <v>321.10000000000002</v>
          </cell>
          <cell r="D925">
            <v>26</v>
          </cell>
          <cell r="E925">
            <v>439.4</v>
          </cell>
          <cell r="F925">
            <v>17</v>
          </cell>
          <cell r="G925">
            <v>287.3</v>
          </cell>
          <cell r="H925">
            <v>10</v>
          </cell>
          <cell r="I925">
            <v>169</v>
          </cell>
          <cell r="J925">
            <v>72</v>
          </cell>
          <cell r="K925">
            <v>1216.8</v>
          </cell>
        </row>
        <row r="926">
          <cell r="A926">
            <v>2018390</v>
          </cell>
          <cell r="B926">
            <v>32.18</v>
          </cell>
          <cell r="C926">
            <v>320.99</v>
          </cell>
          <cell r="D926">
            <v>28.47</v>
          </cell>
          <cell r="E926">
            <v>284.08</v>
          </cell>
          <cell r="F926">
            <v>20.96</v>
          </cell>
          <cell r="G926">
            <v>208.86</v>
          </cell>
          <cell r="H926">
            <v>40.31</v>
          </cell>
          <cell r="I926">
            <v>402.63</v>
          </cell>
          <cell r="J926">
            <v>121.92</v>
          </cell>
          <cell r="K926">
            <v>1216.56</v>
          </cell>
        </row>
        <row r="927">
          <cell r="A927">
            <v>15629</v>
          </cell>
          <cell r="B927">
            <v>26</v>
          </cell>
          <cell r="C927">
            <v>282.52999999999997</v>
          </cell>
          <cell r="D927">
            <v>29</v>
          </cell>
          <cell r="E927">
            <v>316.10000000000002</v>
          </cell>
          <cell r="F927">
            <v>30</v>
          </cell>
          <cell r="G927">
            <v>322.64999999999998</v>
          </cell>
          <cell r="H927">
            <v>27</v>
          </cell>
          <cell r="I927">
            <v>294.3</v>
          </cell>
          <cell r="J927">
            <v>112</v>
          </cell>
          <cell r="K927">
            <v>1215.58</v>
          </cell>
        </row>
        <row r="928">
          <cell r="A928">
            <v>2012084</v>
          </cell>
          <cell r="B928">
            <v>17.61</v>
          </cell>
          <cell r="C928">
            <v>443.3</v>
          </cell>
          <cell r="D928">
            <v>11.24</v>
          </cell>
          <cell r="E928">
            <v>282.37</v>
          </cell>
          <cell r="F928">
            <v>14.44</v>
          </cell>
          <cell r="G928">
            <v>363.27</v>
          </cell>
          <cell r="H928">
            <v>4.9400000000000004</v>
          </cell>
          <cell r="I928">
            <v>124.55</v>
          </cell>
          <cell r="J928">
            <v>48.23</v>
          </cell>
          <cell r="K928">
            <v>1213.49</v>
          </cell>
        </row>
        <row r="929">
          <cell r="A929">
            <v>2015113</v>
          </cell>
          <cell r="B929">
            <v>21.35</v>
          </cell>
          <cell r="C929">
            <v>340.81</v>
          </cell>
          <cell r="D929">
            <v>15.09</v>
          </cell>
          <cell r="E929">
            <v>241.51</v>
          </cell>
          <cell r="F929">
            <v>20.53</v>
          </cell>
          <cell r="G929">
            <v>328.47</v>
          </cell>
          <cell r="H929">
            <v>18.940000000000001</v>
          </cell>
          <cell r="I929">
            <v>301.70999999999998</v>
          </cell>
          <cell r="J929">
            <v>75.91</v>
          </cell>
          <cell r="K929">
            <v>1212.5</v>
          </cell>
        </row>
        <row r="930">
          <cell r="A930">
            <v>10799</v>
          </cell>
          <cell r="B930">
            <v>22</v>
          </cell>
          <cell r="C930">
            <v>383.6</v>
          </cell>
          <cell r="D930">
            <v>19</v>
          </cell>
          <cell r="E930">
            <v>344.5</v>
          </cell>
          <cell r="F930">
            <v>15</v>
          </cell>
          <cell r="G930">
            <v>289.38</v>
          </cell>
          <cell r="H930">
            <v>10</v>
          </cell>
          <cell r="I930">
            <v>195</v>
          </cell>
          <cell r="J930">
            <v>66</v>
          </cell>
          <cell r="K930">
            <v>1212.48</v>
          </cell>
        </row>
        <row r="931">
          <cell r="A931">
            <v>30532</v>
          </cell>
          <cell r="B931">
            <v>10</v>
          </cell>
          <cell r="C931">
            <v>386.49</v>
          </cell>
          <cell r="D931">
            <v>6</v>
          </cell>
          <cell r="E931">
            <v>231.26</v>
          </cell>
          <cell r="F931">
            <v>10</v>
          </cell>
          <cell r="G931">
            <v>396</v>
          </cell>
          <cell r="H931">
            <v>5</v>
          </cell>
          <cell r="I931">
            <v>198</v>
          </cell>
          <cell r="J931">
            <v>31</v>
          </cell>
          <cell r="K931">
            <v>1211.75</v>
          </cell>
        </row>
        <row r="932">
          <cell r="A932">
            <v>31293</v>
          </cell>
          <cell r="B932">
            <v>19</v>
          </cell>
          <cell r="C932">
            <v>293.26</v>
          </cell>
          <cell r="D932">
            <v>27</v>
          </cell>
          <cell r="E932">
            <v>417.26</v>
          </cell>
          <cell r="F932">
            <v>17</v>
          </cell>
          <cell r="G932">
            <v>263.5</v>
          </cell>
          <cell r="H932">
            <v>15</v>
          </cell>
          <cell r="I932">
            <v>237.4</v>
          </cell>
          <cell r="J932">
            <v>78</v>
          </cell>
          <cell r="K932">
            <v>1211.42</v>
          </cell>
        </row>
        <row r="933">
          <cell r="A933">
            <v>29295</v>
          </cell>
          <cell r="B933">
            <v>22</v>
          </cell>
          <cell r="C933">
            <v>297</v>
          </cell>
          <cell r="D933">
            <v>34</v>
          </cell>
          <cell r="E933">
            <v>447</v>
          </cell>
          <cell r="F933">
            <v>11</v>
          </cell>
          <cell r="G933">
            <v>143</v>
          </cell>
          <cell r="H933">
            <v>25</v>
          </cell>
          <cell r="I933">
            <v>322.92</v>
          </cell>
          <cell r="J933">
            <v>92</v>
          </cell>
          <cell r="K933">
            <v>1209.92</v>
          </cell>
        </row>
        <row r="934">
          <cell r="A934">
            <v>11320</v>
          </cell>
          <cell r="B934">
            <v>10</v>
          </cell>
          <cell r="C934">
            <v>102</v>
          </cell>
          <cell r="D934">
            <v>50</v>
          </cell>
          <cell r="E934">
            <v>492.5</v>
          </cell>
          <cell r="F934">
            <v>17</v>
          </cell>
          <cell r="G934">
            <v>161.5</v>
          </cell>
          <cell r="H934">
            <v>48</v>
          </cell>
          <cell r="I934">
            <v>453.72</v>
          </cell>
          <cell r="J934">
            <v>125</v>
          </cell>
          <cell r="K934">
            <v>1209.72</v>
          </cell>
        </row>
        <row r="935">
          <cell r="A935">
            <v>17805</v>
          </cell>
          <cell r="B935">
            <v>9</v>
          </cell>
          <cell r="C935">
            <v>89.1</v>
          </cell>
          <cell r="D935">
            <v>48</v>
          </cell>
          <cell r="E935">
            <v>486</v>
          </cell>
          <cell r="F935">
            <v>26</v>
          </cell>
          <cell r="G935">
            <v>265.18</v>
          </cell>
          <cell r="H935">
            <v>33</v>
          </cell>
          <cell r="I935">
            <v>363</v>
          </cell>
          <cell r="J935">
            <v>116</v>
          </cell>
          <cell r="K935">
            <v>1203.28</v>
          </cell>
        </row>
        <row r="936">
          <cell r="A936">
            <v>18409</v>
          </cell>
          <cell r="B936">
            <v>33</v>
          </cell>
          <cell r="C936">
            <v>242.43</v>
          </cell>
          <cell r="D936">
            <v>47</v>
          </cell>
          <cell r="E936">
            <v>346.03</v>
          </cell>
          <cell r="F936">
            <v>38</v>
          </cell>
          <cell r="G936">
            <v>299.57</v>
          </cell>
          <cell r="H936">
            <v>40</v>
          </cell>
          <cell r="I936">
            <v>314.74</v>
          </cell>
          <cell r="J936">
            <v>158</v>
          </cell>
          <cell r="K936">
            <v>1202.77</v>
          </cell>
        </row>
        <row r="937">
          <cell r="A937">
            <v>17312</v>
          </cell>
          <cell r="B937">
            <v>28</v>
          </cell>
          <cell r="C937">
            <v>240.8</v>
          </cell>
          <cell r="D937">
            <v>26</v>
          </cell>
          <cell r="E937">
            <v>238</v>
          </cell>
          <cell r="F937">
            <v>29</v>
          </cell>
          <cell r="G937">
            <v>295.8</v>
          </cell>
          <cell r="H937">
            <v>42</v>
          </cell>
          <cell r="I937">
            <v>427.58</v>
          </cell>
          <cell r="J937">
            <v>125</v>
          </cell>
          <cell r="K937">
            <v>1202.18</v>
          </cell>
        </row>
        <row r="938">
          <cell r="A938">
            <v>10694</v>
          </cell>
          <cell r="B938">
            <v>25</v>
          </cell>
          <cell r="C938">
            <v>295</v>
          </cell>
          <cell r="D938">
            <v>15</v>
          </cell>
          <cell r="E938">
            <v>177</v>
          </cell>
          <cell r="F938">
            <v>35</v>
          </cell>
          <cell r="G938">
            <v>411.12</v>
          </cell>
          <cell r="H938">
            <v>27</v>
          </cell>
          <cell r="I938">
            <v>318.60000000000002</v>
          </cell>
          <cell r="J938">
            <v>102</v>
          </cell>
          <cell r="K938">
            <v>1201.72</v>
          </cell>
        </row>
        <row r="939">
          <cell r="A939">
            <v>17816</v>
          </cell>
          <cell r="D939">
            <v>3</v>
          </cell>
          <cell r="E939">
            <v>79.2</v>
          </cell>
          <cell r="F939">
            <v>20</v>
          </cell>
          <cell r="G939">
            <v>494.24</v>
          </cell>
          <cell r="H939">
            <v>25</v>
          </cell>
          <cell r="I939">
            <v>626.24</v>
          </cell>
          <cell r="J939">
            <v>48</v>
          </cell>
          <cell r="K939">
            <v>1199.68</v>
          </cell>
        </row>
        <row r="940">
          <cell r="A940">
            <v>18491</v>
          </cell>
          <cell r="B940">
            <v>10</v>
          </cell>
          <cell r="C940">
            <v>262.55</v>
          </cell>
          <cell r="D940">
            <v>25</v>
          </cell>
          <cell r="E940">
            <v>662.05</v>
          </cell>
          <cell r="F940">
            <v>2</v>
          </cell>
          <cell r="G940">
            <v>61</v>
          </cell>
          <cell r="H940">
            <v>7</v>
          </cell>
          <cell r="I940">
            <v>211.1</v>
          </cell>
          <cell r="J940">
            <v>44</v>
          </cell>
          <cell r="K940">
            <v>1196.6999999999998</v>
          </cell>
        </row>
        <row r="941">
          <cell r="A941">
            <v>17640</v>
          </cell>
          <cell r="B941">
            <v>24</v>
          </cell>
          <cell r="C941">
            <v>275.08</v>
          </cell>
          <cell r="D941">
            <v>32</v>
          </cell>
          <cell r="E941">
            <v>368</v>
          </cell>
          <cell r="F941">
            <v>22</v>
          </cell>
          <cell r="G941">
            <v>280</v>
          </cell>
          <cell r="H941">
            <v>21</v>
          </cell>
          <cell r="I941">
            <v>273</v>
          </cell>
          <cell r="J941">
            <v>99</v>
          </cell>
          <cell r="K941">
            <v>1196.08</v>
          </cell>
        </row>
        <row r="942">
          <cell r="A942">
            <v>28695</v>
          </cell>
          <cell r="B942">
            <v>46</v>
          </cell>
          <cell r="C942">
            <v>390.32</v>
          </cell>
          <cell r="D942">
            <v>38</v>
          </cell>
          <cell r="E942">
            <v>323</v>
          </cell>
          <cell r="F942">
            <v>31</v>
          </cell>
          <cell r="G942">
            <v>262.82</v>
          </cell>
          <cell r="H942">
            <v>26</v>
          </cell>
          <cell r="I942">
            <v>218.96</v>
          </cell>
          <cell r="J942">
            <v>141</v>
          </cell>
          <cell r="K942">
            <v>1195.0999999999999</v>
          </cell>
        </row>
        <row r="943">
          <cell r="A943">
            <v>29755</v>
          </cell>
          <cell r="B943">
            <v>13</v>
          </cell>
          <cell r="C943">
            <v>291.2</v>
          </cell>
          <cell r="D943">
            <v>12</v>
          </cell>
          <cell r="E943">
            <v>268.8</v>
          </cell>
          <cell r="F943">
            <v>9</v>
          </cell>
          <cell r="G943">
            <v>201.6</v>
          </cell>
          <cell r="H943">
            <v>19</v>
          </cell>
          <cell r="I943">
            <v>433.3</v>
          </cell>
          <cell r="J943">
            <v>53</v>
          </cell>
          <cell r="K943">
            <v>1194.9000000000001</v>
          </cell>
        </row>
        <row r="944">
          <cell r="A944">
            <v>2023482</v>
          </cell>
          <cell r="B944">
            <v>10.94</v>
          </cell>
          <cell r="C944">
            <v>223.21</v>
          </cell>
          <cell r="D944">
            <v>7.96</v>
          </cell>
          <cell r="E944">
            <v>162.34</v>
          </cell>
          <cell r="F944">
            <v>17.760000000000002</v>
          </cell>
          <cell r="G944">
            <v>362.63</v>
          </cell>
          <cell r="H944">
            <v>21.81</v>
          </cell>
          <cell r="I944">
            <v>444.98</v>
          </cell>
          <cell r="J944">
            <v>58.47</v>
          </cell>
          <cell r="K944">
            <v>1193.1600000000001</v>
          </cell>
        </row>
        <row r="945">
          <cell r="A945">
            <v>12608</v>
          </cell>
          <cell r="B945">
            <v>20</v>
          </cell>
          <cell r="C945">
            <v>458.16</v>
          </cell>
          <cell r="D945">
            <v>15</v>
          </cell>
          <cell r="E945">
            <v>343.16</v>
          </cell>
          <cell r="F945">
            <v>17</v>
          </cell>
          <cell r="G945">
            <v>391</v>
          </cell>
          <cell r="J945">
            <v>52</v>
          </cell>
          <cell r="K945">
            <v>1192.3200000000002</v>
          </cell>
        </row>
        <row r="946">
          <cell r="A946">
            <v>31406</v>
          </cell>
          <cell r="B946">
            <v>16</v>
          </cell>
          <cell r="C946">
            <v>152</v>
          </cell>
          <cell r="D946">
            <v>50</v>
          </cell>
          <cell r="E946">
            <v>475</v>
          </cell>
          <cell r="H946">
            <v>59</v>
          </cell>
          <cell r="I946">
            <v>563.83000000000004</v>
          </cell>
          <cell r="J946">
            <v>125</v>
          </cell>
          <cell r="K946">
            <v>1190.83</v>
          </cell>
        </row>
        <row r="947">
          <cell r="A947">
            <v>27118</v>
          </cell>
          <cell r="B947">
            <v>3</v>
          </cell>
          <cell r="C947">
            <v>156</v>
          </cell>
          <cell r="D947">
            <v>5</v>
          </cell>
          <cell r="E947">
            <v>243.8</v>
          </cell>
          <cell r="F947">
            <v>11</v>
          </cell>
          <cell r="G947">
            <v>482.9</v>
          </cell>
          <cell r="H947">
            <v>7</v>
          </cell>
          <cell r="I947">
            <v>307.3</v>
          </cell>
          <cell r="J947">
            <v>26</v>
          </cell>
          <cell r="K947">
            <v>1190</v>
          </cell>
        </row>
        <row r="948">
          <cell r="A948">
            <v>2029676</v>
          </cell>
          <cell r="B948">
            <v>36.04</v>
          </cell>
          <cell r="C948">
            <v>222.72</v>
          </cell>
          <cell r="D948">
            <v>53.02</v>
          </cell>
          <cell r="E948">
            <v>331.4</v>
          </cell>
          <cell r="F948">
            <v>53.62</v>
          </cell>
          <cell r="G948">
            <v>334.35</v>
          </cell>
          <cell r="H948">
            <v>47.85</v>
          </cell>
          <cell r="I948">
            <v>300.98</v>
          </cell>
          <cell r="J948">
            <v>190.53</v>
          </cell>
          <cell r="K948">
            <v>1189.45</v>
          </cell>
        </row>
        <row r="949">
          <cell r="A949">
            <v>16632</v>
          </cell>
          <cell r="B949">
            <v>5</v>
          </cell>
          <cell r="C949">
            <v>494.5</v>
          </cell>
          <cell r="D949">
            <v>3</v>
          </cell>
          <cell r="E949">
            <v>296.7</v>
          </cell>
          <cell r="F949">
            <v>1</v>
          </cell>
          <cell r="G949">
            <v>98.9</v>
          </cell>
          <cell r="H949">
            <v>3</v>
          </cell>
          <cell r="I949">
            <v>296.7</v>
          </cell>
          <cell r="J949">
            <v>12</v>
          </cell>
          <cell r="K949">
            <v>1186.8</v>
          </cell>
        </row>
        <row r="950">
          <cell r="A950">
            <v>16592</v>
          </cell>
          <cell r="B950">
            <v>14</v>
          </cell>
          <cell r="C950">
            <v>231.07</v>
          </cell>
          <cell r="D950">
            <v>18</v>
          </cell>
          <cell r="E950">
            <v>298.8</v>
          </cell>
          <cell r="F950">
            <v>21</v>
          </cell>
          <cell r="G950">
            <v>360.7</v>
          </cell>
          <cell r="H950">
            <v>17</v>
          </cell>
          <cell r="I950">
            <v>296.10000000000002</v>
          </cell>
          <cell r="J950">
            <v>70</v>
          </cell>
          <cell r="K950">
            <v>1186.67</v>
          </cell>
        </row>
        <row r="951">
          <cell r="A951">
            <v>29230</v>
          </cell>
          <cell r="B951">
            <v>17</v>
          </cell>
          <cell r="C951">
            <v>217.6</v>
          </cell>
          <cell r="D951">
            <v>26</v>
          </cell>
          <cell r="E951">
            <v>334.7</v>
          </cell>
          <cell r="F951">
            <v>21</v>
          </cell>
          <cell r="G951">
            <v>269.87</v>
          </cell>
          <cell r="H951">
            <v>28</v>
          </cell>
          <cell r="I951">
            <v>361.2</v>
          </cell>
          <cell r="J951">
            <v>92</v>
          </cell>
          <cell r="K951">
            <v>1183.3699999999999</v>
          </cell>
        </row>
        <row r="952">
          <cell r="A952">
            <v>11946</v>
          </cell>
          <cell r="B952">
            <v>12</v>
          </cell>
          <cell r="C952">
            <v>258</v>
          </cell>
          <cell r="D952">
            <v>18</v>
          </cell>
          <cell r="E952">
            <v>387</v>
          </cell>
          <cell r="F952">
            <v>3</v>
          </cell>
          <cell r="G952">
            <v>64.5</v>
          </cell>
          <cell r="H952">
            <v>22</v>
          </cell>
          <cell r="I952">
            <v>473</v>
          </cell>
          <cell r="J952">
            <v>55</v>
          </cell>
          <cell r="K952">
            <v>1182.5</v>
          </cell>
        </row>
        <row r="953">
          <cell r="A953">
            <v>14050</v>
          </cell>
          <cell r="B953">
            <v>21</v>
          </cell>
          <cell r="C953">
            <v>451.5</v>
          </cell>
          <cell r="D953">
            <v>30</v>
          </cell>
          <cell r="E953">
            <v>645</v>
          </cell>
          <cell r="F953">
            <v>4</v>
          </cell>
          <cell r="G953">
            <v>86</v>
          </cell>
          <cell r="J953">
            <v>55</v>
          </cell>
          <cell r="K953">
            <v>1182.5</v>
          </cell>
        </row>
        <row r="954">
          <cell r="A954">
            <v>31500</v>
          </cell>
          <cell r="B954">
            <v>63</v>
          </cell>
          <cell r="C954">
            <v>447.2</v>
          </cell>
          <cell r="D954">
            <v>51</v>
          </cell>
          <cell r="E954">
            <v>386.38</v>
          </cell>
          <cell r="F954">
            <v>25</v>
          </cell>
          <cell r="G954">
            <v>189.39</v>
          </cell>
          <cell r="H954">
            <v>21</v>
          </cell>
          <cell r="I954">
            <v>157.77000000000001</v>
          </cell>
          <cell r="J954">
            <v>160</v>
          </cell>
          <cell r="K954">
            <v>1180.74</v>
          </cell>
        </row>
        <row r="955">
          <cell r="A955">
            <v>12323</v>
          </cell>
          <cell r="B955">
            <v>180</v>
          </cell>
          <cell r="C955">
            <v>380.56</v>
          </cell>
          <cell r="D955">
            <v>128</v>
          </cell>
          <cell r="E955">
            <v>266.36</v>
          </cell>
          <cell r="F955">
            <v>123</v>
          </cell>
          <cell r="G955">
            <v>246</v>
          </cell>
          <cell r="H955">
            <v>144</v>
          </cell>
          <cell r="I955">
            <v>286.24</v>
          </cell>
          <cell r="J955">
            <v>575</v>
          </cell>
          <cell r="K955">
            <v>1179.1600000000001</v>
          </cell>
        </row>
        <row r="956">
          <cell r="A956">
            <v>10283</v>
          </cell>
          <cell r="B956">
            <v>26</v>
          </cell>
          <cell r="C956">
            <v>97.8</v>
          </cell>
          <cell r="D956">
            <v>78</v>
          </cell>
          <cell r="E956">
            <v>325.66000000000003</v>
          </cell>
          <cell r="F956">
            <v>131</v>
          </cell>
          <cell r="G956">
            <v>550.20000000000005</v>
          </cell>
          <cell r="H956">
            <v>49</v>
          </cell>
          <cell r="I956">
            <v>204.44</v>
          </cell>
          <cell r="J956">
            <v>284</v>
          </cell>
          <cell r="K956">
            <v>1178.1000000000001</v>
          </cell>
        </row>
        <row r="957">
          <cell r="A957">
            <v>28745</v>
          </cell>
          <cell r="B957">
            <v>24</v>
          </cell>
          <cell r="C957">
            <v>419.58</v>
          </cell>
          <cell r="D957">
            <v>10</v>
          </cell>
          <cell r="E957">
            <v>182</v>
          </cell>
          <cell r="F957">
            <v>10</v>
          </cell>
          <cell r="G957">
            <v>186</v>
          </cell>
          <cell r="H957">
            <v>21</v>
          </cell>
          <cell r="I957">
            <v>389.11</v>
          </cell>
          <cell r="J957">
            <v>65</v>
          </cell>
          <cell r="K957">
            <v>1176.69</v>
          </cell>
        </row>
        <row r="958">
          <cell r="A958">
            <v>11696</v>
          </cell>
          <cell r="B958">
            <v>40</v>
          </cell>
          <cell r="C958">
            <v>299.89999999999998</v>
          </cell>
          <cell r="D958">
            <v>41</v>
          </cell>
          <cell r="E958">
            <v>323.27</v>
          </cell>
          <cell r="F958">
            <v>36</v>
          </cell>
          <cell r="G958">
            <v>284.39999999999998</v>
          </cell>
          <cell r="H958">
            <v>34</v>
          </cell>
          <cell r="I958">
            <v>268.60000000000002</v>
          </cell>
          <cell r="J958">
            <v>151</v>
          </cell>
          <cell r="K958">
            <v>1176.17</v>
          </cell>
        </row>
        <row r="959">
          <cell r="A959">
            <v>30534</v>
          </cell>
          <cell r="B959">
            <v>8</v>
          </cell>
          <cell r="C959">
            <v>87.2</v>
          </cell>
          <cell r="D959">
            <v>43</v>
          </cell>
          <cell r="E959">
            <v>467.83</v>
          </cell>
          <cell r="F959">
            <v>55</v>
          </cell>
          <cell r="G959">
            <v>598.63</v>
          </cell>
          <cell r="H959">
            <v>2</v>
          </cell>
          <cell r="I959">
            <v>21.8</v>
          </cell>
          <cell r="J959">
            <v>108</v>
          </cell>
          <cell r="K959">
            <v>1175.4599999999998</v>
          </cell>
        </row>
        <row r="960">
          <cell r="A960">
            <v>11803</v>
          </cell>
          <cell r="B960">
            <v>59</v>
          </cell>
          <cell r="C960">
            <v>321.86</v>
          </cell>
          <cell r="D960">
            <v>52</v>
          </cell>
          <cell r="E960">
            <v>301.14</v>
          </cell>
          <cell r="F960">
            <v>49</v>
          </cell>
          <cell r="G960">
            <v>284.2</v>
          </cell>
          <cell r="H960">
            <v>46</v>
          </cell>
          <cell r="I960">
            <v>267.83999999999997</v>
          </cell>
          <cell r="J960">
            <v>206</v>
          </cell>
          <cell r="K960">
            <v>1175.04</v>
          </cell>
        </row>
        <row r="961">
          <cell r="A961">
            <v>11326</v>
          </cell>
          <cell r="B961">
            <v>27</v>
          </cell>
          <cell r="C961">
            <v>240.3</v>
          </cell>
          <cell r="D961">
            <v>20</v>
          </cell>
          <cell r="E961">
            <v>179.96</v>
          </cell>
          <cell r="F961">
            <v>36</v>
          </cell>
          <cell r="G961">
            <v>331.2</v>
          </cell>
          <cell r="H961">
            <v>46</v>
          </cell>
          <cell r="I961">
            <v>423.2</v>
          </cell>
          <cell r="J961">
            <v>129</v>
          </cell>
          <cell r="K961">
            <v>1174.6600000000001</v>
          </cell>
        </row>
        <row r="962">
          <cell r="A962">
            <v>14708</v>
          </cell>
          <cell r="B962">
            <v>17</v>
          </cell>
          <cell r="C962">
            <v>277.10000000000002</v>
          </cell>
          <cell r="D962">
            <v>11</v>
          </cell>
          <cell r="E962">
            <v>179.3</v>
          </cell>
          <cell r="F962">
            <v>23</v>
          </cell>
          <cell r="G962">
            <v>371</v>
          </cell>
          <cell r="H962">
            <v>21</v>
          </cell>
          <cell r="I962">
            <v>346.8</v>
          </cell>
          <cell r="J962">
            <v>72</v>
          </cell>
          <cell r="K962">
            <v>1174.2</v>
          </cell>
        </row>
        <row r="963">
          <cell r="A963">
            <v>17571</v>
          </cell>
          <cell r="B963">
            <v>58</v>
          </cell>
          <cell r="C963">
            <v>312.77</v>
          </cell>
          <cell r="D963">
            <v>44</v>
          </cell>
          <cell r="E963">
            <v>237.6</v>
          </cell>
          <cell r="F963">
            <v>62</v>
          </cell>
          <cell r="G963">
            <v>338.33</v>
          </cell>
          <cell r="H963">
            <v>55</v>
          </cell>
          <cell r="I963">
            <v>283.8</v>
          </cell>
          <cell r="J963">
            <v>219</v>
          </cell>
          <cell r="K963">
            <v>1172.5</v>
          </cell>
        </row>
        <row r="964">
          <cell r="A964">
            <v>10726</v>
          </cell>
          <cell r="B964">
            <v>68</v>
          </cell>
          <cell r="C964">
            <v>272</v>
          </cell>
          <cell r="D964">
            <v>94</v>
          </cell>
          <cell r="E964">
            <v>376</v>
          </cell>
          <cell r="F964">
            <v>56</v>
          </cell>
          <cell r="G964">
            <v>224</v>
          </cell>
          <cell r="H964">
            <v>75</v>
          </cell>
          <cell r="I964">
            <v>299.68</v>
          </cell>
          <cell r="J964">
            <v>293</v>
          </cell>
          <cell r="K964">
            <v>1171.68</v>
          </cell>
        </row>
        <row r="965">
          <cell r="A965">
            <v>2011246</v>
          </cell>
          <cell r="B965">
            <v>9.08</v>
          </cell>
          <cell r="C965">
            <v>398.98</v>
          </cell>
          <cell r="D965">
            <v>4.17</v>
          </cell>
          <cell r="E965">
            <v>183.02</v>
          </cell>
          <cell r="F965">
            <v>5.32</v>
          </cell>
          <cell r="G965">
            <v>234.27</v>
          </cell>
          <cell r="H965">
            <v>7.91</v>
          </cell>
          <cell r="I965">
            <v>352.55</v>
          </cell>
          <cell r="J965">
            <v>26.48</v>
          </cell>
          <cell r="K965">
            <v>1168.82</v>
          </cell>
        </row>
        <row r="966">
          <cell r="A966">
            <v>28485</v>
          </cell>
          <cell r="B966">
            <v>12</v>
          </cell>
          <cell r="C966">
            <v>261.60000000000002</v>
          </cell>
          <cell r="D966">
            <v>14</v>
          </cell>
          <cell r="E966">
            <v>303.45999999999998</v>
          </cell>
          <cell r="F966">
            <v>16</v>
          </cell>
          <cell r="G966">
            <v>341.84</v>
          </cell>
          <cell r="H966">
            <v>12</v>
          </cell>
          <cell r="I966">
            <v>261.60000000000002</v>
          </cell>
          <cell r="J966">
            <v>54</v>
          </cell>
          <cell r="K966">
            <v>1168.5</v>
          </cell>
        </row>
        <row r="967">
          <cell r="A967">
            <v>18323</v>
          </cell>
          <cell r="B967">
            <v>8</v>
          </cell>
          <cell r="C967">
            <v>293.8</v>
          </cell>
          <cell r="D967">
            <v>9</v>
          </cell>
          <cell r="E967">
            <v>332.1</v>
          </cell>
          <cell r="F967">
            <v>15</v>
          </cell>
          <cell r="G967">
            <v>539.1</v>
          </cell>
          <cell r="J967">
            <v>32</v>
          </cell>
          <cell r="K967">
            <v>1165</v>
          </cell>
        </row>
        <row r="968">
          <cell r="A968">
            <v>11798</v>
          </cell>
          <cell r="B968">
            <v>45</v>
          </cell>
          <cell r="C968">
            <v>180</v>
          </cell>
          <cell r="D968">
            <v>39</v>
          </cell>
          <cell r="E968">
            <v>161.1</v>
          </cell>
          <cell r="F968">
            <v>113</v>
          </cell>
          <cell r="G968">
            <v>484.88</v>
          </cell>
          <cell r="H968">
            <v>79</v>
          </cell>
          <cell r="I968">
            <v>338</v>
          </cell>
          <cell r="J968">
            <v>276</v>
          </cell>
          <cell r="K968">
            <v>1163.98</v>
          </cell>
        </row>
        <row r="969">
          <cell r="A969">
            <v>12645</v>
          </cell>
          <cell r="B969">
            <v>31</v>
          </cell>
          <cell r="C969">
            <v>289.89999999999998</v>
          </cell>
          <cell r="D969">
            <v>22</v>
          </cell>
          <cell r="E969">
            <v>206.8</v>
          </cell>
          <cell r="F969">
            <v>39</v>
          </cell>
          <cell r="G969">
            <v>368.35</v>
          </cell>
          <cell r="H969">
            <v>30</v>
          </cell>
          <cell r="I969">
            <v>296.20999999999998</v>
          </cell>
          <cell r="J969">
            <v>122</v>
          </cell>
          <cell r="K969">
            <v>1161.26</v>
          </cell>
        </row>
        <row r="970">
          <cell r="A970">
            <v>29782</v>
          </cell>
          <cell r="B970">
            <v>4</v>
          </cell>
          <cell r="C970">
            <v>172</v>
          </cell>
          <cell r="D970">
            <v>8</v>
          </cell>
          <cell r="E970">
            <v>344</v>
          </cell>
          <cell r="F970">
            <v>8</v>
          </cell>
          <cell r="G970">
            <v>344</v>
          </cell>
          <cell r="H970">
            <v>7</v>
          </cell>
          <cell r="I970">
            <v>301</v>
          </cell>
          <cell r="J970">
            <v>27</v>
          </cell>
          <cell r="K970">
            <v>1161</v>
          </cell>
        </row>
        <row r="971">
          <cell r="A971">
            <v>11328</v>
          </cell>
          <cell r="B971">
            <v>3</v>
          </cell>
          <cell r="C971">
            <v>50.4</v>
          </cell>
          <cell r="D971">
            <v>25</v>
          </cell>
          <cell r="E971">
            <v>420</v>
          </cell>
          <cell r="F971">
            <v>17</v>
          </cell>
          <cell r="G971">
            <v>285.60000000000002</v>
          </cell>
          <cell r="H971">
            <v>24</v>
          </cell>
          <cell r="I971">
            <v>403.2</v>
          </cell>
          <cell r="J971">
            <v>69</v>
          </cell>
          <cell r="K971">
            <v>1159.2</v>
          </cell>
        </row>
        <row r="972">
          <cell r="A972">
            <v>2022295</v>
          </cell>
          <cell r="B972">
            <v>16.55</v>
          </cell>
          <cell r="C972">
            <v>244.04</v>
          </cell>
          <cell r="D972">
            <v>32.409999999999997</v>
          </cell>
          <cell r="E972">
            <v>453.29</v>
          </cell>
          <cell r="F972">
            <v>19.75</v>
          </cell>
          <cell r="G972">
            <v>265.92</v>
          </cell>
          <cell r="H972">
            <v>14.5</v>
          </cell>
          <cell r="I972">
            <v>193.44</v>
          </cell>
          <cell r="J972">
            <v>83.21</v>
          </cell>
          <cell r="K972">
            <v>1156.69</v>
          </cell>
        </row>
        <row r="973">
          <cell r="A973">
            <v>29196</v>
          </cell>
          <cell r="B973">
            <v>35</v>
          </cell>
          <cell r="C973">
            <v>295.45999999999998</v>
          </cell>
          <cell r="D973">
            <v>38</v>
          </cell>
          <cell r="E973">
            <v>317.56</v>
          </cell>
          <cell r="F973">
            <v>32</v>
          </cell>
          <cell r="G973">
            <v>271.32</v>
          </cell>
          <cell r="H973">
            <v>32</v>
          </cell>
          <cell r="I973">
            <v>272</v>
          </cell>
          <cell r="J973">
            <v>137</v>
          </cell>
          <cell r="K973">
            <v>1156.3399999999999</v>
          </cell>
        </row>
        <row r="974">
          <cell r="A974">
            <v>16999</v>
          </cell>
          <cell r="B974">
            <v>22</v>
          </cell>
          <cell r="C974">
            <v>233.2</v>
          </cell>
          <cell r="D974">
            <v>21</v>
          </cell>
          <cell r="E974">
            <v>228.3</v>
          </cell>
          <cell r="F974">
            <v>40</v>
          </cell>
          <cell r="G974">
            <v>436</v>
          </cell>
          <cell r="H974">
            <v>22</v>
          </cell>
          <cell r="I974">
            <v>255.2</v>
          </cell>
          <cell r="J974">
            <v>105</v>
          </cell>
          <cell r="K974">
            <v>1152.7</v>
          </cell>
        </row>
        <row r="975">
          <cell r="A975">
            <v>29624</v>
          </cell>
          <cell r="B975">
            <v>42</v>
          </cell>
          <cell r="C975">
            <v>302.39999999999998</v>
          </cell>
          <cell r="D975">
            <v>47</v>
          </cell>
          <cell r="E975">
            <v>338.4</v>
          </cell>
          <cell r="F975">
            <v>50</v>
          </cell>
          <cell r="G975">
            <v>358.26</v>
          </cell>
          <cell r="H975">
            <v>20</v>
          </cell>
          <cell r="I975">
            <v>152</v>
          </cell>
          <cell r="J975">
            <v>159</v>
          </cell>
          <cell r="K975">
            <v>1151.06</v>
          </cell>
        </row>
        <row r="976">
          <cell r="A976">
            <v>16533</v>
          </cell>
          <cell r="B976">
            <v>16</v>
          </cell>
          <cell r="C976">
            <v>60.3</v>
          </cell>
          <cell r="D976">
            <v>173</v>
          </cell>
          <cell r="E976">
            <v>691.26</v>
          </cell>
          <cell r="F976">
            <v>68</v>
          </cell>
          <cell r="G976">
            <v>285.26</v>
          </cell>
          <cell r="H976">
            <v>27</v>
          </cell>
          <cell r="I976">
            <v>113.4</v>
          </cell>
          <cell r="J976">
            <v>284</v>
          </cell>
          <cell r="K976">
            <v>1150.22</v>
          </cell>
        </row>
        <row r="977">
          <cell r="A977">
            <v>31533</v>
          </cell>
          <cell r="B977">
            <v>5</v>
          </cell>
          <cell r="C977">
            <v>179.5</v>
          </cell>
          <cell r="D977">
            <v>16</v>
          </cell>
          <cell r="E977">
            <v>574.4</v>
          </cell>
          <cell r="F977">
            <v>5</v>
          </cell>
          <cell r="G977">
            <v>179.5</v>
          </cell>
          <cell r="H977">
            <v>6</v>
          </cell>
          <cell r="I977">
            <v>215.4</v>
          </cell>
          <cell r="J977">
            <v>32</v>
          </cell>
          <cell r="K977">
            <v>1148.8</v>
          </cell>
        </row>
        <row r="978">
          <cell r="A978">
            <v>31534</v>
          </cell>
          <cell r="B978">
            <v>1</v>
          </cell>
          <cell r="C978">
            <v>35.9</v>
          </cell>
          <cell r="D978">
            <v>9</v>
          </cell>
          <cell r="E978">
            <v>323.10000000000002</v>
          </cell>
          <cell r="F978">
            <v>17</v>
          </cell>
          <cell r="G978">
            <v>610.29999999999995</v>
          </cell>
          <cell r="H978">
            <v>5</v>
          </cell>
          <cell r="I978">
            <v>179.5</v>
          </cell>
          <cell r="J978">
            <v>32</v>
          </cell>
          <cell r="K978">
            <v>1148.8</v>
          </cell>
        </row>
        <row r="979">
          <cell r="A979">
            <v>30602</v>
          </cell>
          <cell r="B979">
            <v>18</v>
          </cell>
          <cell r="C979">
            <v>760.14</v>
          </cell>
          <cell r="F979">
            <v>8</v>
          </cell>
          <cell r="G979">
            <v>341.51</v>
          </cell>
          <cell r="H979">
            <v>1</v>
          </cell>
          <cell r="I979">
            <v>45.9</v>
          </cell>
          <cell r="J979">
            <v>27</v>
          </cell>
          <cell r="K979">
            <v>1147.5500000000002</v>
          </cell>
        </row>
        <row r="980">
          <cell r="A980">
            <v>17438</v>
          </cell>
          <cell r="B980">
            <v>25</v>
          </cell>
          <cell r="C980">
            <v>373.8</v>
          </cell>
          <cell r="D980">
            <v>10</v>
          </cell>
          <cell r="E980">
            <v>150</v>
          </cell>
          <cell r="F980">
            <v>20</v>
          </cell>
          <cell r="G980">
            <v>296.39999999999998</v>
          </cell>
          <cell r="H980">
            <v>22</v>
          </cell>
          <cell r="I980">
            <v>326.39999999999998</v>
          </cell>
          <cell r="J980">
            <v>77</v>
          </cell>
          <cell r="K980">
            <v>1146.5999999999999</v>
          </cell>
        </row>
        <row r="981">
          <cell r="A981">
            <v>17560</v>
          </cell>
          <cell r="B981">
            <v>5</v>
          </cell>
          <cell r="C981">
            <v>140</v>
          </cell>
          <cell r="D981">
            <v>7</v>
          </cell>
          <cell r="E981">
            <v>193.76</v>
          </cell>
          <cell r="F981">
            <v>9</v>
          </cell>
          <cell r="G981">
            <v>252</v>
          </cell>
          <cell r="H981">
            <v>20</v>
          </cell>
          <cell r="I981">
            <v>560</v>
          </cell>
          <cell r="J981">
            <v>41</v>
          </cell>
          <cell r="K981">
            <v>1145.76</v>
          </cell>
        </row>
        <row r="982">
          <cell r="A982">
            <v>18021</v>
          </cell>
          <cell r="B982">
            <v>6</v>
          </cell>
          <cell r="C982">
            <v>208.8</v>
          </cell>
          <cell r="D982">
            <v>12</v>
          </cell>
          <cell r="E982">
            <v>417.6</v>
          </cell>
          <cell r="F982">
            <v>4</v>
          </cell>
          <cell r="G982">
            <v>136.71</v>
          </cell>
          <cell r="H982">
            <v>11</v>
          </cell>
          <cell r="I982">
            <v>381.11</v>
          </cell>
          <cell r="J982">
            <v>33</v>
          </cell>
          <cell r="K982">
            <v>1144.2200000000003</v>
          </cell>
        </row>
        <row r="983">
          <cell r="A983">
            <v>17848</v>
          </cell>
          <cell r="B983">
            <v>78</v>
          </cell>
          <cell r="C983">
            <v>350.28</v>
          </cell>
          <cell r="D983">
            <v>70</v>
          </cell>
          <cell r="E983">
            <v>314.64</v>
          </cell>
          <cell r="F983">
            <v>60</v>
          </cell>
          <cell r="G983">
            <v>267.97000000000003</v>
          </cell>
          <cell r="H983">
            <v>47</v>
          </cell>
          <cell r="I983">
            <v>210.78</v>
          </cell>
          <cell r="J983">
            <v>255</v>
          </cell>
          <cell r="K983">
            <v>1143.67</v>
          </cell>
        </row>
        <row r="984">
          <cell r="A984">
            <v>10943</v>
          </cell>
          <cell r="B984">
            <v>7</v>
          </cell>
          <cell r="C984">
            <v>234.27</v>
          </cell>
          <cell r="D984">
            <v>6</v>
          </cell>
          <cell r="E984">
            <v>237</v>
          </cell>
          <cell r="F984">
            <v>13</v>
          </cell>
          <cell r="G984">
            <v>513.5</v>
          </cell>
          <cell r="H984">
            <v>4</v>
          </cell>
          <cell r="I984">
            <v>158</v>
          </cell>
          <cell r="J984">
            <v>30</v>
          </cell>
          <cell r="K984">
            <v>1142.77</v>
          </cell>
        </row>
        <row r="985">
          <cell r="A985">
            <v>2018031</v>
          </cell>
          <cell r="B985">
            <v>11.38</v>
          </cell>
          <cell r="C985">
            <v>477.02</v>
          </cell>
          <cell r="D985">
            <v>5.05</v>
          </cell>
          <cell r="E985">
            <v>212.11</v>
          </cell>
          <cell r="F985">
            <v>8.3000000000000007</v>
          </cell>
          <cell r="G985">
            <v>249.84</v>
          </cell>
          <cell r="H985">
            <v>6.79</v>
          </cell>
          <cell r="I985">
            <v>203.15</v>
          </cell>
          <cell r="J985">
            <v>31.52</v>
          </cell>
          <cell r="K985">
            <v>1142.1200000000001</v>
          </cell>
        </row>
        <row r="986">
          <cell r="A986">
            <v>17638</v>
          </cell>
          <cell r="B986">
            <v>41</v>
          </cell>
          <cell r="C986">
            <v>376.46</v>
          </cell>
          <cell r="D986">
            <v>38</v>
          </cell>
          <cell r="E986">
            <v>349.6</v>
          </cell>
          <cell r="F986">
            <v>24</v>
          </cell>
          <cell r="G986">
            <v>236.2</v>
          </cell>
          <cell r="H986">
            <v>18</v>
          </cell>
          <cell r="I986">
            <v>178.2</v>
          </cell>
          <cell r="J986">
            <v>121</v>
          </cell>
          <cell r="K986">
            <v>1140.46</v>
          </cell>
        </row>
        <row r="987">
          <cell r="A987">
            <v>18263</v>
          </cell>
          <cell r="B987">
            <v>9</v>
          </cell>
          <cell r="C987">
            <v>540</v>
          </cell>
          <cell r="F987">
            <v>9</v>
          </cell>
          <cell r="G987">
            <v>540</v>
          </cell>
          <cell r="H987">
            <v>1</v>
          </cell>
          <cell r="I987">
            <v>60</v>
          </cell>
          <cell r="J987">
            <v>19</v>
          </cell>
          <cell r="K987">
            <v>1140</v>
          </cell>
        </row>
        <row r="988">
          <cell r="A988">
            <v>22738</v>
          </cell>
          <cell r="B988">
            <v>52</v>
          </cell>
          <cell r="C988">
            <v>305.39</v>
          </cell>
          <cell r="D988">
            <v>45</v>
          </cell>
          <cell r="E988">
            <v>263.62</v>
          </cell>
          <cell r="F988">
            <v>54</v>
          </cell>
          <cell r="G988">
            <v>319.64</v>
          </cell>
          <cell r="H988">
            <v>42</v>
          </cell>
          <cell r="I988">
            <v>250.56</v>
          </cell>
          <cell r="J988">
            <v>193</v>
          </cell>
          <cell r="K988">
            <v>1139.21</v>
          </cell>
        </row>
        <row r="989">
          <cell r="A989">
            <v>29758</v>
          </cell>
          <cell r="B989">
            <v>45</v>
          </cell>
          <cell r="C989">
            <v>363.85</v>
          </cell>
          <cell r="D989">
            <v>27</v>
          </cell>
          <cell r="E989">
            <v>248.6</v>
          </cell>
          <cell r="F989">
            <v>26</v>
          </cell>
          <cell r="G989">
            <v>244.4</v>
          </cell>
          <cell r="H989">
            <v>30</v>
          </cell>
          <cell r="I989">
            <v>282</v>
          </cell>
          <cell r="J989">
            <v>128</v>
          </cell>
          <cell r="K989">
            <v>1138.8499999999999</v>
          </cell>
        </row>
        <row r="990">
          <cell r="A990">
            <v>2011252</v>
          </cell>
          <cell r="B990">
            <v>9.81</v>
          </cell>
          <cell r="C990">
            <v>387.1</v>
          </cell>
          <cell r="D990">
            <v>3.84</v>
          </cell>
          <cell r="E990">
            <v>151.44999999999999</v>
          </cell>
          <cell r="F990">
            <v>7.1</v>
          </cell>
          <cell r="G990">
            <v>280.37</v>
          </cell>
          <cell r="H990">
            <v>8.0399999999999991</v>
          </cell>
          <cell r="I990">
            <v>318.69</v>
          </cell>
          <cell r="J990">
            <v>28.79</v>
          </cell>
          <cell r="K990">
            <v>1137.6099999999999</v>
          </cell>
        </row>
        <row r="991">
          <cell r="A991">
            <v>30597</v>
          </cell>
          <cell r="B991">
            <v>18</v>
          </cell>
          <cell r="C991">
            <v>497.28</v>
          </cell>
          <cell r="D991">
            <v>8</v>
          </cell>
          <cell r="E991">
            <v>221.76</v>
          </cell>
          <cell r="F991">
            <v>14</v>
          </cell>
          <cell r="G991">
            <v>389.76</v>
          </cell>
          <cell r="H991">
            <v>1</v>
          </cell>
          <cell r="I991">
            <v>28</v>
          </cell>
          <cell r="J991">
            <v>41</v>
          </cell>
          <cell r="K991">
            <v>1136.8</v>
          </cell>
        </row>
        <row r="992">
          <cell r="A992">
            <v>28924</v>
          </cell>
          <cell r="B992">
            <v>22</v>
          </cell>
          <cell r="C992">
            <v>303.58</v>
          </cell>
          <cell r="D992">
            <v>4</v>
          </cell>
          <cell r="E992">
            <v>55.6</v>
          </cell>
          <cell r="F992">
            <v>33</v>
          </cell>
          <cell r="G992">
            <v>466.94</v>
          </cell>
          <cell r="H992">
            <v>21</v>
          </cell>
          <cell r="I992">
            <v>310.52</v>
          </cell>
          <cell r="J992">
            <v>80</v>
          </cell>
          <cell r="K992">
            <v>1136.6399999999999</v>
          </cell>
        </row>
        <row r="993">
          <cell r="A993">
            <v>16142</v>
          </cell>
          <cell r="B993">
            <v>8</v>
          </cell>
          <cell r="C993">
            <v>123.2</v>
          </cell>
          <cell r="D993">
            <v>21</v>
          </cell>
          <cell r="E993">
            <v>323.39999999999998</v>
          </cell>
          <cell r="F993">
            <v>29</v>
          </cell>
          <cell r="G993">
            <v>442.91</v>
          </cell>
          <cell r="H993">
            <v>16</v>
          </cell>
          <cell r="I993">
            <v>244.4</v>
          </cell>
          <cell r="J993">
            <v>74</v>
          </cell>
          <cell r="K993">
            <v>1133.9100000000001</v>
          </cell>
        </row>
        <row r="994">
          <cell r="A994">
            <v>12387</v>
          </cell>
          <cell r="B994">
            <v>48</v>
          </cell>
          <cell r="C994">
            <v>272.88</v>
          </cell>
          <cell r="D994">
            <v>41</v>
          </cell>
          <cell r="E994">
            <v>241.1</v>
          </cell>
          <cell r="F994">
            <v>56</v>
          </cell>
          <cell r="G994">
            <v>324.8</v>
          </cell>
          <cell r="H994">
            <v>51</v>
          </cell>
          <cell r="I994">
            <v>292.77999999999997</v>
          </cell>
          <cell r="J994">
            <v>196</v>
          </cell>
          <cell r="K994">
            <v>1131.56</v>
          </cell>
        </row>
        <row r="995">
          <cell r="A995">
            <v>31502</v>
          </cell>
          <cell r="B995">
            <v>31</v>
          </cell>
          <cell r="C995">
            <v>246.72</v>
          </cell>
          <cell r="D995">
            <v>31</v>
          </cell>
          <cell r="E995">
            <v>246.72</v>
          </cell>
          <cell r="F995">
            <v>42</v>
          </cell>
          <cell r="G995">
            <v>334.72</v>
          </cell>
          <cell r="H995">
            <v>38</v>
          </cell>
          <cell r="I995">
            <v>303.36</v>
          </cell>
          <cell r="J995">
            <v>142</v>
          </cell>
          <cell r="K995">
            <v>1131.52</v>
          </cell>
        </row>
        <row r="996">
          <cell r="A996">
            <v>10599</v>
          </cell>
          <cell r="B996">
            <v>87</v>
          </cell>
          <cell r="C996">
            <v>400.2</v>
          </cell>
          <cell r="D996">
            <v>29</v>
          </cell>
          <cell r="E996">
            <v>133.4</v>
          </cell>
          <cell r="F996">
            <v>95</v>
          </cell>
          <cell r="G996">
            <v>436.63</v>
          </cell>
          <cell r="H996">
            <v>35</v>
          </cell>
          <cell r="I996">
            <v>161</v>
          </cell>
          <cell r="J996">
            <v>246</v>
          </cell>
          <cell r="K996">
            <v>1131.23</v>
          </cell>
        </row>
        <row r="997">
          <cell r="A997">
            <v>2011549</v>
          </cell>
          <cell r="B997">
            <v>36.26</v>
          </cell>
          <cell r="C997">
            <v>357.42</v>
          </cell>
          <cell r="D997">
            <v>20.04</v>
          </cell>
          <cell r="E997">
            <v>198.39</v>
          </cell>
          <cell r="F997">
            <v>22.49</v>
          </cell>
          <cell r="G997">
            <v>232.06</v>
          </cell>
          <cell r="H997">
            <v>28.93</v>
          </cell>
          <cell r="I997">
            <v>341.47</v>
          </cell>
          <cell r="J997">
            <v>107.72</v>
          </cell>
          <cell r="K997">
            <v>1129.3399999999999</v>
          </cell>
        </row>
        <row r="998">
          <cell r="A998">
            <v>28730</v>
          </cell>
          <cell r="B998">
            <v>6</v>
          </cell>
          <cell r="C998">
            <v>74.400000000000006</v>
          </cell>
          <cell r="D998">
            <v>66</v>
          </cell>
          <cell r="E998">
            <v>817.41</v>
          </cell>
          <cell r="F998">
            <v>16</v>
          </cell>
          <cell r="G998">
            <v>198.4</v>
          </cell>
          <cell r="H998">
            <v>3</v>
          </cell>
          <cell r="I998">
            <v>37.200000000000003</v>
          </cell>
          <cell r="J998">
            <v>91</v>
          </cell>
          <cell r="K998">
            <v>1127.4100000000001</v>
          </cell>
        </row>
        <row r="999">
          <cell r="A999">
            <v>18395</v>
          </cell>
          <cell r="B999">
            <v>28</v>
          </cell>
          <cell r="C999">
            <v>349</v>
          </cell>
          <cell r="D999">
            <v>19</v>
          </cell>
          <cell r="E999">
            <v>237.5</v>
          </cell>
          <cell r="F999">
            <v>22</v>
          </cell>
          <cell r="G999">
            <v>288.27999999999997</v>
          </cell>
          <cell r="H999">
            <v>19</v>
          </cell>
          <cell r="I999">
            <v>250.8</v>
          </cell>
          <cell r="J999">
            <v>88</v>
          </cell>
          <cell r="K999">
            <v>1125.58</v>
          </cell>
        </row>
        <row r="1000">
          <cell r="A1000">
            <v>12013</v>
          </cell>
          <cell r="B1000">
            <v>57</v>
          </cell>
          <cell r="C1000">
            <v>307.8</v>
          </cell>
          <cell r="D1000">
            <v>45</v>
          </cell>
          <cell r="E1000">
            <v>243</v>
          </cell>
          <cell r="F1000">
            <v>58</v>
          </cell>
          <cell r="G1000">
            <v>313.2</v>
          </cell>
          <cell r="H1000">
            <v>48</v>
          </cell>
          <cell r="I1000">
            <v>259.2</v>
          </cell>
          <cell r="J1000">
            <v>208</v>
          </cell>
          <cell r="K1000">
            <v>1123.2</v>
          </cell>
        </row>
        <row r="1001">
          <cell r="A1001">
            <v>17967</v>
          </cell>
          <cell r="B1001">
            <v>19</v>
          </cell>
          <cell r="C1001">
            <v>276.23</v>
          </cell>
          <cell r="D1001">
            <v>17</v>
          </cell>
          <cell r="E1001">
            <v>248.2</v>
          </cell>
          <cell r="F1001">
            <v>16</v>
          </cell>
          <cell r="G1001">
            <v>233.6</v>
          </cell>
          <cell r="H1001">
            <v>25</v>
          </cell>
          <cell r="I1001">
            <v>363.83</v>
          </cell>
          <cell r="J1001">
            <v>77</v>
          </cell>
          <cell r="K1001">
            <v>1121.8600000000001</v>
          </cell>
        </row>
        <row r="1002">
          <cell r="A1002">
            <v>29388</v>
          </cell>
          <cell r="B1002">
            <v>14</v>
          </cell>
          <cell r="C1002">
            <v>44.8</v>
          </cell>
          <cell r="D1002">
            <v>100</v>
          </cell>
          <cell r="E1002">
            <v>299.64</v>
          </cell>
          <cell r="F1002">
            <v>80</v>
          </cell>
          <cell r="G1002">
            <v>255.48</v>
          </cell>
          <cell r="H1002">
            <v>163</v>
          </cell>
          <cell r="I1002">
            <v>521.34</v>
          </cell>
          <cell r="J1002">
            <v>357</v>
          </cell>
          <cell r="K1002">
            <v>1121.26</v>
          </cell>
        </row>
        <row r="1003">
          <cell r="A1003">
            <v>17712</v>
          </cell>
          <cell r="B1003">
            <v>19</v>
          </cell>
          <cell r="C1003">
            <v>142.5</v>
          </cell>
          <cell r="F1003">
            <v>32</v>
          </cell>
          <cell r="G1003">
            <v>252.8</v>
          </cell>
          <cell r="H1003">
            <v>92</v>
          </cell>
          <cell r="I1003">
            <v>725.54</v>
          </cell>
          <cell r="J1003">
            <v>143</v>
          </cell>
          <cell r="K1003">
            <v>1120.8399999999999</v>
          </cell>
        </row>
        <row r="1004">
          <cell r="A1004">
            <v>11949</v>
          </cell>
          <cell r="B1004">
            <v>6</v>
          </cell>
          <cell r="C1004">
            <v>77.400000000000006</v>
          </cell>
          <cell r="D1004">
            <v>2</v>
          </cell>
          <cell r="E1004">
            <v>24.77</v>
          </cell>
          <cell r="F1004">
            <v>53</v>
          </cell>
          <cell r="G1004">
            <v>683.7</v>
          </cell>
          <cell r="H1004">
            <v>26</v>
          </cell>
          <cell r="I1004">
            <v>334.37</v>
          </cell>
          <cell r="J1004">
            <v>87</v>
          </cell>
          <cell r="K1004">
            <v>1120.24</v>
          </cell>
        </row>
        <row r="1005">
          <cell r="A1005">
            <v>10284</v>
          </cell>
          <cell r="B1005">
            <v>16</v>
          </cell>
          <cell r="C1005">
            <v>214.92</v>
          </cell>
          <cell r="D1005">
            <v>19</v>
          </cell>
          <cell r="E1005">
            <v>255.42</v>
          </cell>
          <cell r="F1005">
            <v>19</v>
          </cell>
          <cell r="G1005">
            <v>256.5</v>
          </cell>
          <cell r="H1005">
            <v>29</v>
          </cell>
          <cell r="I1005">
            <v>391.5</v>
          </cell>
          <cell r="J1005">
            <v>83</v>
          </cell>
          <cell r="K1005">
            <v>1118.3399999999999</v>
          </cell>
        </row>
        <row r="1006">
          <cell r="A1006">
            <v>18524</v>
          </cell>
          <cell r="B1006">
            <v>14</v>
          </cell>
          <cell r="C1006">
            <v>406</v>
          </cell>
          <cell r="F1006">
            <v>20</v>
          </cell>
          <cell r="G1006">
            <v>536.72</v>
          </cell>
          <cell r="H1006">
            <v>6</v>
          </cell>
          <cell r="I1006">
            <v>174</v>
          </cell>
          <cell r="J1006">
            <v>40</v>
          </cell>
          <cell r="K1006">
            <v>1116.72</v>
          </cell>
        </row>
        <row r="1007">
          <cell r="A1007">
            <v>14938</v>
          </cell>
          <cell r="B1007">
            <v>49</v>
          </cell>
          <cell r="C1007">
            <v>479.42</v>
          </cell>
          <cell r="D1007">
            <v>16</v>
          </cell>
          <cell r="E1007">
            <v>156.02000000000001</v>
          </cell>
          <cell r="F1007">
            <v>9</v>
          </cell>
          <cell r="G1007">
            <v>88.2</v>
          </cell>
          <cell r="H1007">
            <v>40</v>
          </cell>
          <cell r="I1007">
            <v>391.22</v>
          </cell>
          <cell r="J1007">
            <v>114</v>
          </cell>
          <cell r="K1007">
            <v>1114.8600000000001</v>
          </cell>
        </row>
        <row r="1008">
          <cell r="A1008">
            <v>31532</v>
          </cell>
          <cell r="B1008">
            <v>3</v>
          </cell>
          <cell r="C1008">
            <v>105.67</v>
          </cell>
          <cell r="D1008">
            <v>14</v>
          </cell>
          <cell r="E1008">
            <v>506.53</v>
          </cell>
          <cell r="F1008">
            <v>10</v>
          </cell>
          <cell r="G1008">
            <v>359</v>
          </cell>
          <cell r="H1008">
            <v>4</v>
          </cell>
          <cell r="I1008">
            <v>143.6</v>
          </cell>
          <cell r="J1008">
            <v>31</v>
          </cell>
          <cell r="K1008">
            <v>1114.8</v>
          </cell>
        </row>
        <row r="1009">
          <cell r="A1009">
            <v>12034</v>
          </cell>
          <cell r="B1009">
            <v>26</v>
          </cell>
          <cell r="C1009">
            <v>145.69999999999999</v>
          </cell>
          <cell r="D1009">
            <v>42</v>
          </cell>
          <cell r="E1009">
            <v>238.94</v>
          </cell>
          <cell r="F1009">
            <v>61</v>
          </cell>
          <cell r="G1009">
            <v>349.8</v>
          </cell>
          <cell r="H1009">
            <v>65</v>
          </cell>
          <cell r="I1009">
            <v>376.54</v>
          </cell>
          <cell r="J1009">
            <v>194</v>
          </cell>
          <cell r="K1009">
            <v>1110.98</v>
          </cell>
        </row>
        <row r="1010">
          <cell r="A1010">
            <v>29205</v>
          </cell>
          <cell r="B1010">
            <v>39</v>
          </cell>
          <cell r="C1010">
            <v>346.39</v>
          </cell>
          <cell r="D1010">
            <v>35</v>
          </cell>
          <cell r="E1010">
            <v>310.79000000000002</v>
          </cell>
          <cell r="F1010">
            <v>35</v>
          </cell>
          <cell r="G1010">
            <v>311.5</v>
          </cell>
          <cell r="H1010">
            <v>16</v>
          </cell>
          <cell r="I1010">
            <v>141.69</v>
          </cell>
          <cell r="J1010">
            <v>125</v>
          </cell>
          <cell r="K1010">
            <v>1110.3700000000001</v>
          </cell>
        </row>
        <row r="1011">
          <cell r="A1011">
            <v>28687</v>
          </cell>
          <cell r="B1011">
            <v>14</v>
          </cell>
          <cell r="C1011">
            <v>236.6</v>
          </cell>
          <cell r="D1011">
            <v>32</v>
          </cell>
          <cell r="E1011">
            <v>539.45000000000005</v>
          </cell>
          <cell r="F1011">
            <v>5</v>
          </cell>
          <cell r="G1011">
            <v>84.5</v>
          </cell>
          <cell r="H1011">
            <v>15</v>
          </cell>
          <cell r="I1011">
            <v>249.45</v>
          </cell>
          <cell r="J1011">
            <v>66</v>
          </cell>
          <cell r="K1011">
            <v>1110</v>
          </cell>
        </row>
        <row r="1012">
          <cell r="A1012">
            <v>27197</v>
          </cell>
          <cell r="B1012">
            <v>164</v>
          </cell>
          <cell r="C1012">
            <v>541.20000000000005</v>
          </cell>
          <cell r="D1012">
            <v>54</v>
          </cell>
          <cell r="E1012">
            <v>172.94</v>
          </cell>
          <cell r="F1012">
            <v>79</v>
          </cell>
          <cell r="G1012">
            <v>244.4</v>
          </cell>
          <cell r="H1012">
            <v>48</v>
          </cell>
          <cell r="I1012">
            <v>150.84</v>
          </cell>
          <cell r="J1012">
            <v>345</v>
          </cell>
          <cell r="K1012">
            <v>1109.3800000000001</v>
          </cell>
        </row>
        <row r="1013">
          <cell r="A1013">
            <v>2027098</v>
          </cell>
          <cell r="B1013">
            <v>33.619999999999997</v>
          </cell>
          <cell r="C1013">
            <v>1002.89</v>
          </cell>
          <cell r="D1013">
            <v>3.52</v>
          </cell>
          <cell r="E1013">
            <v>105.13</v>
          </cell>
          <cell r="J1013">
            <v>37.14</v>
          </cell>
          <cell r="K1013">
            <v>1108.02</v>
          </cell>
        </row>
        <row r="1014">
          <cell r="A1014">
            <v>28724</v>
          </cell>
          <cell r="B1014">
            <v>26</v>
          </cell>
          <cell r="C1014">
            <v>98.4</v>
          </cell>
          <cell r="D1014">
            <v>85</v>
          </cell>
          <cell r="E1014">
            <v>353.98</v>
          </cell>
          <cell r="F1014">
            <v>116</v>
          </cell>
          <cell r="G1014">
            <v>486.86</v>
          </cell>
          <cell r="H1014">
            <v>40</v>
          </cell>
          <cell r="I1014">
            <v>167.66</v>
          </cell>
          <cell r="J1014">
            <v>267</v>
          </cell>
          <cell r="K1014">
            <v>1106.9000000000001</v>
          </cell>
        </row>
        <row r="1015">
          <cell r="A1015">
            <v>15549</v>
          </cell>
          <cell r="B1015">
            <v>63</v>
          </cell>
          <cell r="C1015">
            <v>446.88</v>
          </cell>
          <cell r="D1015">
            <v>37</v>
          </cell>
          <cell r="E1015">
            <v>262</v>
          </cell>
          <cell r="F1015">
            <v>21</v>
          </cell>
          <cell r="G1015">
            <v>155.5</v>
          </cell>
          <cell r="H1015">
            <v>33</v>
          </cell>
          <cell r="I1015">
            <v>241.84</v>
          </cell>
          <cell r="J1015">
            <v>154</v>
          </cell>
          <cell r="K1015">
            <v>1106.22</v>
          </cell>
        </row>
        <row r="1016">
          <cell r="A1016">
            <v>10603</v>
          </cell>
          <cell r="B1016">
            <v>30</v>
          </cell>
          <cell r="C1016">
            <v>656.48</v>
          </cell>
          <cell r="D1016">
            <v>13</v>
          </cell>
          <cell r="E1016">
            <v>284.24</v>
          </cell>
          <cell r="H1016">
            <v>8</v>
          </cell>
          <cell r="I1016">
            <v>163.68</v>
          </cell>
          <cell r="J1016">
            <v>51</v>
          </cell>
          <cell r="K1016">
            <v>1104.4000000000001</v>
          </cell>
        </row>
        <row r="1017">
          <cell r="A1017">
            <v>17080</v>
          </cell>
          <cell r="B1017">
            <v>14</v>
          </cell>
          <cell r="C1017">
            <v>360.53</v>
          </cell>
          <cell r="D1017">
            <v>7</v>
          </cell>
          <cell r="E1017">
            <v>181.3</v>
          </cell>
          <cell r="F1017">
            <v>11</v>
          </cell>
          <cell r="G1017">
            <v>291.89999999999998</v>
          </cell>
          <cell r="H1017">
            <v>10</v>
          </cell>
          <cell r="I1017">
            <v>269</v>
          </cell>
          <cell r="J1017">
            <v>42</v>
          </cell>
          <cell r="K1017">
            <v>1102.73</v>
          </cell>
        </row>
        <row r="1018">
          <cell r="A1018">
            <v>17028</v>
          </cell>
          <cell r="B1018">
            <v>30</v>
          </cell>
          <cell r="C1018">
            <v>520.61</v>
          </cell>
          <cell r="D1018">
            <v>9</v>
          </cell>
          <cell r="E1018">
            <v>156.31</v>
          </cell>
          <cell r="F1018">
            <v>10</v>
          </cell>
          <cell r="G1018">
            <v>177.94</v>
          </cell>
          <cell r="H1018">
            <v>14</v>
          </cell>
          <cell r="I1018">
            <v>246.31</v>
          </cell>
          <cell r="J1018">
            <v>63</v>
          </cell>
          <cell r="K1018">
            <v>1101.17</v>
          </cell>
        </row>
        <row r="1019">
          <cell r="A1019">
            <v>27953</v>
          </cell>
          <cell r="B1019">
            <v>35</v>
          </cell>
          <cell r="C1019">
            <v>350</v>
          </cell>
          <cell r="D1019">
            <v>35</v>
          </cell>
          <cell r="E1019">
            <v>350</v>
          </cell>
          <cell r="F1019">
            <v>20</v>
          </cell>
          <cell r="G1019">
            <v>200</v>
          </cell>
          <cell r="H1019">
            <v>20</v>
          </cell>
          <cell r="I1019">
            <v>200</v>
          </cell>
          <cell r="J1019">
            <v>110</v>
          </cell>
          <cell r="K1019">
            <v>1100</v>
          </cell>
        </row>
        <row r="1020">
          <cell r="A1020">
            <v>10703</v>
          </cell>
          <cell r="B1020">
            <v>27</v>
          </cell>
          <cell r="C1020">
            <v>186.21</v>
          </cell>
          <cell r="D1020">
            <v>23</v>
          </cell>
          <cell r="E1020">
            <v>170.2</v>
          </cell>
          <cell r="F1020">
            <v>64</v>
          </cell>
          <cell r="G1020">
            <v>470.65</v>
          </cell>
          <cell r="H1020">
            <v>37</v>
          </cell>
          <cell r="I1020">
            <v>271.44</v>
          </cell>
          <cell r="J1020">
            <v>151</v>
          </cell>
          <cell r="K1020">
            <v>1098.5</v>
          </cell>
        </row>
        <row r="1021">
          <cell r="A1021">
            <v>17622</v>
          </cell>
          <cell r="B1021">
            <v>17</v>
          </cell>
          <cell r="C1021">
            <v>291.02</v>
          </cell>
          <cell r="D1021">
            <v>23</v>
          </cell>
          <cell r="E1021">
            <v>395.6</v>
          </cell>
          <cell r="F1021">
            <v>16</v>
          </cell>
          <cell r="G1021">
            <v>273.82</v>
          </cell>
          <cell r="H1021">
            <v>8</v>
          </cell>
          <cell r="I1021">
            <v>137.6</v>
          </cell>
          <cell r="J1021">
            <v>64</v>
          </cell>
          <cell r="K1021">
            <v>1098.04</v>
          </cell>
        </row>
        <row r="1022">
          <cell r="A1022">
            <v>17836</v>
          </cell>
          <cell r="B1022">
            <v>229</v>
          </cell>
          <cell r="C1022">
            <v>274.2</v>
          </cell>
          <cell r="D1022">
            <v>232</v>
          </cell>
          <cell r="E1022">
            <v>277.7</v>
          </cell>
          <cell r="F1022">
            <v>170</v>
          </cell>
          <cell r="G1022">
            <v>232.2</v>
          </cell>
          <cell r="H1022">
            <v>210</v>
          </cell>
          <cell r="I1022">
            <v>313.32</v>
          </cell>
          <cell r="J1022">
            <v>841</v>
          </cell>
          <cell r="K1022">
            <v>1097.4199999999998</v>
          </cell>
        </row>
        <row r="1023">
          <cell r="A1023">
            <v>28355</v>
          </cell>
          <cell r="B1023">
            <v>32</v>
          </cell>
          <cell r="C1023">
            <v>288</v>
          </cell>
          <cell r="D1023">
            <v>28</v>
          </cell>
          <cell r="E1023">
            <v>252</v>
          </cell>
          <cell r="F1023">
            <v>36</v>
          </cell>
          <cell r="G1023">
            <v>322.56</v>
          </cell>
          <cell r="H1023">
            <v>26</v>
          </cell>
          <cell r="I1023">
            <v>234</v>
          </cell>
          <cell r="J1023">
            <v>122</v>
          </cell>
          <cell r="K1023">
            <v>1096.56</v>
          </cell>
        </row>
        <row r="1024">
          <cell r="A1024">
            <v>27343</v>
          </cell>
          <cell r="B1024">
            <v>52</v>
          </cell>
          <cell r="C1024">
            <v>259.2</v>
          </cell>
          <cell r="D1024">
            <v>42</v>
          </cell>
          <cell r="E1024">
            <v>209.6</v>
          </cell>
          <cell r="F1024">
            <v>59</v>
          </cell>
          <cell r="G1024">
            <v>293.8</v>
          </cell>
          <cell r="H1024">
            <v>67</v>
          </cell>
          <cell r="I1024">
            <v>333</v>
          </cell>
          <cell r="J1024">
            <v>220</v>
          </cell>
          <cell r="K1024">
            <v>1095.5999999999999</v>
          </cell>
        </row>
        <row r="1025">
          <cell r="A1025">
            <v>23632</v>
          </cell>
          <cell r="B1025">
            <v>21</v>
          </cell>
          <cell r="C1025">
            <v>172.2</v>
          </cell>
          <cell r="D1025">
            <v>10</v>
          </cell>
          <cell r="E1025">
            <v>80.02</v>
          </cell>
          <cell r="F1025">
            <v>52</v>
          </cell>
          <cell r="G1025">
            <v>421.12</v>
          </cell>
          <cell r="H1025">
            <v>52</v>
          </cell>
          <cell r="I1025">
            <v>421.12</v>
          </cell>
          <cell r="J1025">
            <v>135</v>
          </cell>
          <cell r="K1025">
            <v>1094.46</v>
          </cell>
        </row>
        <row r="1026">
          <cell r="A1026">
            <v>2017107</v>
          </cell>
          <cell r="B1026">
            <v>18.55</v>
          </cell>
          <cell r="C1026">
            <v>304.54000000000002</v>
          </cell>
          <cell r="D1026">
            <v>13.73</v>
          </cell>
          <cell r="E1026">
            <v>226.66</v>
          </cell>
          <cell r="F1026">
            <v>22.65</v>
          </cell>
          <cell r="G1026">
            <v>358.94</v>
          </cell>
          <cell r="H1026">
            <v>13.65</v>
          </cell>
          <cell r="I1026">
            <v>204.15</v>
          </cell>
          <cell r="J1026">
            <v>68.58</v>
          </cell>
          <cell r="K1026">
            <v>1094.2900000000002</v>
          </cell>
        </row>
        <row r="1027">
          <cell r="A1027">
            <v>16297</v>
          </cell>
          <cell r="B1027">
            <v>43</v>
          </cell>
          <cell r="C1027">
            <v>368.42</v>
          </cell>
          <cell r="D1027">
            <v>40</v>
          </cell>
          <cell r="E1027">
            <v>352.89</v>
          </cell>
          <cell r="F1027">
            <v>9</v>
          </cell>
          <cell r="G1027">
            <v>81.099999999999994</v>
          </cell>
          <cell r="H1027">
            <v>31</v>
          </cell>
          <cell r="I1027">
            <v>291.39999999999998</v>
          </cell>
          <cell r="J1027">
            <v>123</v>
          </cell>
          <cell r="K1027">
            <v>1093.81</v>
          </cell>
        </row>
        <row r="1028">
          <cell r="A1028">
            <v>29610</v>
          </cell>
          <cell r="B1028">
            <v>254</v>
          </cell>
          <cell r="C1028">
            <v>381</v>
          </cell>
          <cell r="D1028">
            <v>8</v>
          </cell>
          <cell r="E1028">
            <v>11.28</v>
          </cell>
          <cell r="F1028">
            <v>275</v>
          </cell>
          <cell r="G1028">
            <v>410.58</v>
          </cell>
          <cell r="H1028">
            <v>195</v>
          </cell>
          <cell r="I1028">
            <v>290.45999999999998</v>
          </cell>
          <cell r="J1028">
            <v>732</v>
          </cell>
          <cell r="K1028">
            <v>1093.32</v>
          </cell>
        </row>
        <row r="1029">
          <cell r="A1029">
            <v>31292</v>
          </cell>
          <cell r="B1029">
            <v>8</v>
          </cell>
          <cell r="C1029">
            <v>198.4</v>
          </cell>
          <cell r="D1029">
            <v>9</v>
          </cell>
          <cell r="E1029">
            <v>223.2</v>
          </cell>
          <cell r="F1029">
            <v>12</v>
          </cell>
          <cell r="G1029">
            <v>307.2</v>
          </cell>
          <cell r="H1029">
            <v>14</v>
          </cell>
          <cell r="I1029">
            <v>364</v>
          </cell>
          <cell r="J1029">
            <v>43</v>
          </cell>
          <cell r="K1029">
            <v>1092.8</v>
          </cell>
        </row>
        <row r="1030">
          <cell r="A1030">
            <v>17051</v>
          </cell>
          <cell r="B1030">
            <v>58</v>
          </cell>
          <cell r="C1030">
            <v>149.96</v>
          </cell>
          <cell r="D1030">
            <v>33</v>
          </cell>
          <cell r="E1030">
            <v>95.47</v>
          </cell>
          <cell r="F1030">
            <v>204</v>
          </cell>
          <cell r="G1030">
            <v>574.35</v>
          </cell>
          <cell r="H1030">
            <v>91</v>
          </cell>
          <cell r="I1030">
            <v>272.69</v>
          </cell>
          <cell r="J1030">
            <v>386</v>
          </cell>
          <cell r="K1030">
            <v>1092.47</v>
          </cell>
        </row>
        <row r="1031">
          <cell r="A1031">
            <v>2023571</v>
          </cell>
          <cell r="B1031">
            <v>41.47</v>
          </cell>
          <cell r="C1031">
            <v>285.89999999999998</v>
          </cell>
          <cell r="D1031">
            <v>55.59</v>
          </cell>
          <cell r="E1031">
            <v>383.41</v>
          </cell>
          <cell r="F1031">
            <v>46.44</v>
          </cell>
          <cell r="G1031">
            <v>319.89999999999998</v>
          </cell>
          <cell r="H1031">
            <v>14.88</v>
          </cell>
          <cell r="I1031">
            <v>102.69</v>
          </cell>
          <cell r="J1031">
            <v>158.38</v>
          </cell>
          <cell r="K1031">
            <v>1091.8999999999999</v>
          </cell>
        </row>
        <row r="1032">
          <cell r="A1032">
            <v>18357</v>
          </cell>
          <cell r="B1032">
            <v>35</v>
          </cell>
          <cell r="C1032">
            <v>1088.45</v>
          </cell>
          <cell r="J1032">
            <v>35</v>
          </cell>
          <cell r="K1032">
            <v>1088.45</v>
          </cell>
        </row>
        <row r="1033">
          <cell r="A1033">
            <v>2028218</v>
          </cell>
          <cell r="B1033">
            <v>10.44</v>
          </cell>
          <cell r="C1033">
            <v>437.37</v>
          </cell>
          <cell r="D1033">
            <v>13.77</v>
          </cell>
          <cell r="E1033">
            <v>576.69000000000005</v>
          </cell>
          <cell r="F1033">
            <v>1.76</v>
          </cell>
          <cell r="G1033">
            <v>73.89</v>
          </cell>
          <cell r="J1033">
            <v>25.970000000000002</v>
          </cell>
          <cell r="K1033">
            <v>1087.95</v>
          </cell>
        </row>
        <row r="1034">
          <cell r="A1034">
            <v>17642</v>
          </cell>
          <cell r="B1034">
            <v>52</v>
          </cell>
          <cell r="C1034">
            <v>239.2</v>
          </cell>
          <cell r="D1034">
            <v>77</v>
          </cell>
          <cell r="E1034">
            <v>352.35</v>
          </cell>
          <cell r="F1034">
            <v>65</v>
          </cell>
          <cell r="G1034">
            <v>333.55</v>
          </cell>
          <cell r="H1034">
            <v>31</v>
          </cell>
          <cell r="I1034">
            <v>161.19999999999999</v>
          </cell>
          <cell r="J1034">
            <v>225</v>
          </cell>
          <cell r="K1034">
            <v>1086.3</v>
          </cell>
        </row>
        <row r="1035">
          <cell r="A1035">
            <v>16024</v>
          </cell>
          <cell r="B1035">
            <v>42</v>
          </cell>
          <cell r="C1035">
            <v>183.75</v>
          </cell>
          <cell r="D1035">
            <v>58</v>
          </cell>
          <cell r="E1035">
            <v>231.36</v>
          </cell>
          <cell r="F1035">
            <v>84</v>
          </cell>
          <cell r="G1035">
            <v>358.56</v>
          </cell>
          <cell r="H1035">
            <v>69</v>
          </cell>
          <cell r="I1035">
            <v>309.42</v>
          </cell>
          <cell r="J1035">
            <v>253</v>
          </cell>
          <cell r="K1035">
            <v>1083.0900000000001</v>
          </cell>
        </row>
        <row r="1036">
          <cell r="A1036">
            <v>30061</v>
          </cell>
          <cell r="B1036">
            <v>14</v>
          </cell>
          <cell r="C1036">
            <v>229.6</v>
          </cell>
          <cell r="D1036">
            <v>25</v>
          </cell>
          <cell r="E1036">
            <v>410</v>
          </cell>
          <cell r="F1036">
            <v>16</v>
          </cell>
          <cell r="G1036">
            <v>262.39999999999998</v>
          </cell>
          <cell r="H1036">
            <v>11</v>
          </cell>
          <cell r="I1036">
            <v>180.4</v>
          </cell>
          <cell r="J1036">
            <v>66</v>
          </cell>
          <cell r="K1036">
            <v>1082.4000000000001</v>
          </cell>
        </row>
        <row r="1037">
          <cell r="A1037">
            <v>31956</v>
          </cell>
          <cell r="D1037">
            <v>18</v>
          </cell>
          <cell r="E1037">
            <v>230.14</v>
          </cell>
          <cell r="F1037">
            <v>39</v>
          </cell>
          <cell r="G1037">
            <v>503.1</v>
          </cell>
          <cell r="H1037">
            <v>27</v>
          </cell>
          <cell r="I1037">
            <v>348.3</v>
          </cell>
          <cell r="J1037">
            <v>84</v>
          </cell>
          <cell r="K1037">
            <v>1081.54</v>
          </cell>
        </row>
        <row r="1038">
          <cell r="A1038">
            <v>2027591</v>
          </cell>
          <cell r="B1038">
            <v>21.06</v>
          </cell>
          <cell r="C1038">
            <v>400.09</v>
          </cell>
          <cell r="D1038">
            <v>15.4</v>
          </cell>
          <cell r="E1038">
            <v>292.20999999999998</v>
          </cell>
          <cell r="F1038">
            <v>7.71</v>
          </cell>
          <cell r="G1038">
            <v>148.9</v>
          </cell>
          <cell r="H1038">
            <v>12.69</v>
          </cell>
          <cell r="I1038">
            <v>240.28</v>
          </cell>
          <cell r="J1038">
            <v>56.86</v>
          </cell>
          <cell r="K1038">
            <v>1081.48</v>
          </cell>
        </row>
        <row r="1039">
          <cell r="A1039">
            <v>28532</v>
          </cell>
          <cell r="B1039">
            <v>69</v>
          </cell>
          <cell r="C1039">
            <v>481.32</v>
          </cell>
          <cell r="D1039">
            <v>52</v>
          </cell>
          <cell r="E1039">
            <v>362.32</v>
          </cell>
          <cell r="F1039">
            <v>16</v>
          </cell>
          <cell r="G1039">
            <v>112</v>
          </cell>
          <cell r="H1039">
            <v>18</v>
          </cell>
          <cell r="I1039">
            <v>125.44</v>
          </cell>
          <cell r="J1039">
            <v>155</v>
          </cell>
          <cell r="K1039">
            <v>1081.08</v>
          </cell>
        </row>
        <row r="1040">
          <cell r="A1040">
            <v>10702</v>
          </cell>
          <cell r="B1040">
            <v>27</v>
          </cell>
          <cell r="C1040">
            <v>346.24</v>
          </cell>
          <cell r="D1040">
            <v>16</v>
          </cell>
          <cell r="E1040">
            <v>206.4</v>
          </cell>
          <cell r="F1040">
            <v>20</v>
          </cell>
          <cell r="G1040">
            <v>256.97000000000003</v>
          </cell>
          <cell r="H1040">
            <v>21</v>
          </cell>
          <cell r="I1040">
            <v>269.87</v>
          </cell>
          <cell r="J1040">
            <v>84</v>
          </cell>
          <cell r="K1040">
            <v>1079.48</v>
          </cell>
        </row>
        <row r="1041">
          <cell r="A1041">
            <v>18020</v>
          </cell>
          <cell r="B1041">
            <v>3</v>
          </cell>
          <cell r="C1041">
            <v>105</v>
          </cell>
          <cell r="D1041">
            <v>13</v>
          </cell>
          <cell r="E1041">
            <v>452.2</v>
          </cell>
          <cell r="F1041">
            <v>11</v>
          </cell>
          <cell r="G1041">
            <v>385</v>
          </cell>
          <cell r="H1041">
            <v>4</v>
          </cell>
          <cell r="I1041">
            <v>137.19999999999999</v>
          </cell>
          <cell r="J1041">
            <v>31</v>
          </cell>
          <cell r="K1041">
            <v>1079.4000000000001</v>
          </cell>
        </row>
        <row r="1042">
          <cell r="A1042">
            <v>11415</v>
          </cell>
          <cell r="B1042">
            <v>76</v>
          </cell>
          <cell r="C1042">
            <v>273.31</v>
          </cell>
          <cell r="D1042">
            <v>33</v>
          </cell>
          <cell r="E1042">
            <v>118.8</v>
          </cell>
          <cell r="F1042">
            <v>117</v>
          </cell>
          <cell r="G1042">
            <v>420.62</v>
          </cell>
          <cell r="H1042">
            <v>74</v>
          </cell>
          <cell r="I1042">
            <v>266.11</v>
          </cell>
          <cell r="J1042">
            <v>300</v>
          </cell>
          <cell r="K1042">
            <v>1078.8400000000001</v>
          </cell>
        </row>
        <row r="1043">
          <cell r="A1043">
            <v>2018027</v>
          </cell>
          <cell r="B1043">
            <v>13.93</v>
          </cell>
          <cell r="C1043">
            <v>311.88</v>
          </cell>
          <cell r="D1043">
            <v>9.36</v>
          </cell>
          <cell r="E1043">
            <v>223.73</v>
          </cell>
          <cell r="F1043">
            <v>12.44</v>
          </cell>
          <cell r="G1043">
            <v>279.39</v>
          </cell>
          <cell r="H1043">
            <v>12.03</v>
          </cell>
          <cell r="I1043">
            <v>263.06</v>
          </cell>
          <cell r="J1043">
            <v>47.76</v>
          </cell>
          <cell r="K1043">
            <v>1078.06</v>
          </cell>
        </row>
        <row r="1044">
          <cell r="A1044">
            <v>18577</v>
          </cell>
          <cell r="B1044">
            <v>98</v>
          </cell>
          <cell r="C1044">
            <v>952.03</v>
          </cell>
          <cell r="D1044">
            <v>2</v>
          </cell>
          <cell r="E1044">
            <v>17.8</v>
          </cell>
          <cell r="F1044">
            <v>12</v>
          </cell>
          <cell r="G1044">
            <v>106.8</v>
          </cell>
          <cell r="J1044">
            <v>112</v>
          </cell>
          <cell r="K1044">
            <v>1076.6299999999999</v>
          </cell>
        </row>
        <row r="1045">
          <cell r="A1045">
            <v>11275</v>
          </cell>
          <cell r="B1045">
            <v>17</v>
          </cell>
          <cell r="C1045">
            <v>389.3</v>
          </cell>
          <cell r="D1045">
            <v>4</v>
          </cell>
          <cell r="E1045">
            <v>91.6</v>
          </cell>
          <cell r="F1045">
            <v>14</v>
          </cell>
          <cell r="G1045">
            <v>320.60000000000002</v>
          </cell>
          <cell r="H1045">
            <v>12</v>
          </cell>
          <cell r="I1045">
            <v>274.8</v>
          </cell>
          <cell r="J1045">
            <v>47</v>
          </cell>
          <cell r="K1045">
            <v>1076.3</v>
          </cell>
        </row>
        <row r="1046">
          <cell r="A1046">
            <v>27833</v>
          </cell>
          <cell r="B1046">
            <v>13</v>
          </cell>
          <cell r="C1046">
            <v>305.5</v>
          </cell>
          <cell r="D1046">
            <v>12</v>
          </cell>
          <cell r="E1046">
            <v>282</v>
          </cell>
          <cell r="F1046">
            <v>13</v>
          </cell>
          <cell r="G1046">
            <v>300.3</v>
          </cell>
          <cell r="H1046">
            <v>9</v>
          </cell>
          <cell r="I1046">
            <v>188.1</v>
          </cell>
          <cell r="J1046">
            <v>47</v>
          </cell>
          <cell r="K1046">
            <v>1075.8999999999999</v>
          </cell>
        </row>
        <row r="1047">
          <cell r="A1047">
            <v>23634</v>
          </cell>
          <cell r="B1047">
            <v>40</v>
          </cell>
          <cell r="C1047">
            <v>325.36</v>
          </cell>
          <cell r="D1047">
            <v>29</v>
          </cell>
          <cell r="E1047">
            <v>235.82</v>
          </cell>
          <cell r="F1047">
            <v>29</v>
          </cell>
          <cell r="G1047">
            <v>236.48</v>
          </cell>
          <cell r="H1047">
            <v>34</v>
          </cell>
          <cell r="I1047">
            <v>278.14</v>
          </cell>
          <cell r="J1047">
            <v>132</v>
          </cell>
          <cell r="K1047">
            <v>1075.8000000000002</v>
          </cell>
        </row>
        <row r="1048">
          <cell r="A1048">
            <v>17644</v>
          </cell>
          <cell r="B1048">
            <v>35</v>
          </cell>
          <cell r="C1048">
            <v>321.26</v>
          </cell>
          <cell r="D1048">
            <v>33</v>
          </cell>
          <cell r="E1048">
            <v>302.86</v>
          </cell>
          <cell r="F1048">
            <v>26</v>
          </cell>
          <cell r="G1048">
            <v>251.58</v>
          </cell>
          <cell r="H1048">
            <v>20</v>
          </cell>
          <cell r="I1048">
            <v>197.21</v>
          </cell>
          <cell r="J1048">
            <v>114</v>
          </cell>
          <cell r="K1048">
            <v>1072.9100000000001</v>
          </cell>
        </row>
        <row r="1049">
          <cell r="A1049">
            <v>15274</v>
          </cell>
          <cell r="B1049">
            <v>48</v>
          </cell>
          <cell r="C1049">
            <v>372.54</v>
          </cell>
          <cell r="D1049">
            <v>18</v>
          </cell>
          <cell r="E1049">
            <v>140.4</v>
          </cell>
          <cell r="F1049">
            <v>38</v>
          </cell>
          <cell r="G1049">
            <v>294.54000000000002</v>
          </cell>
          <cell r="H1049">
            <v>34</v>
          </cell>
          <cell r="I1049">
            <v>265.2</v>
          </cell>
          <cell r="J1049">
            <v>138</v>
          </cell>
          <cell r="K1049">
            <v>1072.68</v>
          </cell>
        </row>
        <row r="1050">
          <cell r="A1050">
            <v>22737</v>
          </cell>
          <cell r="B1050">
            <v>85</v>
          </cell>
          <cell r="C1050">
            <v>289</v>
          </cell>
          <cell r="D1050">
            <v>72</v>
          </cell>
          <cell r="E1050">
            <v>244.8</v>
          </cell>
          <cell r="F1050">
            <v>73</v>
          </cell>
          <cell r="G1050">
            <v>251</v>
          </cell>
          <cell r="H1050">
            <v>82</v>
          </cell>
          <cell r="I1050">
            <v>287</v>
          </cell>
          <cell r="J1050">
            <v>312</v>
          </cell>
          <cell r="K1050">
            <v>1071.8</v>
          </cell>
        </row>
        <row r="1051">
          <cell r="A1051">
            <v>12312</v>
          </cell>
          <cell r="B1051">
            <v>64</v>
          </cell>
          <cell r="C1051">
            <v>192</v>
          </cell>
          <cell r="D1051">
            <v>104</v>
          </cell>
          <cell r="E1051">
            <v>291.24</v>
          </cell>
          <cell r="F1051">
            <v>115</v>
          </cell>
          <cell r="G1051">
            <v>307.7</v>
          </cell>
          <cell r="H1051">
            <v>102</v>
          </cell>
          <cell r="I1051">
            <v>279.44</v>
          </cell>
          <cell r="J1051">
            <v>385</v>
          </cell>
          <cell r="K1051">
            <v>1070.3800000000001</v>
          </cell>
        </row>
        <row r="1052">
          <cell r="A1052">
            <v>27919</v>
          </cell>
          <cell r="B1052">
            <v>16</v>
          </cell>
          <cell r="C1052">
            <v>302.39999999999998</v>
          </cell>
          <cell r="D1052">
            <v>18</v>
          </cell>
          <cell r="E1052">
            <v>338.69</v>
          </cell>
          <cell r="F1052">
            <v>11</v>
          </cell>
          <cell r="G1052">
            <v>214.5</v>
          </cell>
          <cell r="H1052">
            <v>11</v>
          </cell>
          <cell r="I1052">
            <v>214.5</v>
          </cell>
          <cell r="J1052">
            <v>56</v>
          </cell>
          <cell r="K1052">
            <v>1070.0899999999999</v>
          </cell>
        </row>
        <row r="1053">
          <cell r="A1053">
            <v>10110</v>
          </cell>
          <cell r="B1053">
            <v>4</v>
          </cell>
          <cell r="C1053">
            <v>230</v>
          </cell>
          <cell r="D1053">
            <v>5</v>
          </cell>
          <cell r="E1053">
            <v>300</v>
          </cell>
          <cell r="F1053">
            <v>6</v>
          </cell>
          <cell r="G1053">
            <v>360</v>
          </cell>
          <cell r="H1053">
            <v>3</v>
          </cell>
          <cell r="I1053">
            <v>180</v>
          </cell>
          <cell r="J1053">
            <v>18</v>
          </cell>
          <cell r="K1053">
            <v>1070</v>
          </cell>
        </row>
        <row r="1054">
          <cell r="A1054">
            <v>29607</v>
          </cell>
          <cell r="B1054">
            <v>366</v>
          </cell>
          <cell r="C1054">
            <v>509.98</v>
          </cell>
          <cell r="D1054">
            <v>2</v>
          </cell>
          <cell r="E1054">
            <v>2.8</v>
          </cell>
          <cell r="F1054">
            <v>219</v>
          </cell>
          <cell r="G1054">
            <v>304.39999999999998</v>
          </cell>
          <cell r="H1054">
            <v>179</v>
          </cell>
          <cell r="I1054">
            <v>250.6</v>
          </cell>
          <cell r="J1054">
            <v>766</v>
          </cell>
          <cell r="K1054">
            <v>1067.78</v>
          </cell>
        </row>
        <row r="1055">
          <cell r="A1055">
            <v>18383</v>
          </cell>
          <cell r="B1055">
            <v>21</v>
          </cell>
          <cell r="C1055">
            <v>186.9</v>
          </cell>
          <cell r="D1055">
            <v>47</v>
          </cell>
          <cell r="E1055">
            <v>418.3</v>
          </cell>
          <cell r="F1055">
            <v>50</v>
          </cell>
          <cell r="G1055">
            <v>444.29</v>
          </cell>
          <cell r="H1055">
            <v>2</v>
          </cell>
          <cell r="I1055">
            <v>17.8</v>
          </cell>
          <cell r="J1055">
            <v>120</v>
          </cell>
          <cell r="K1055">
            <v>1067.29</v>
          </cell>
        </row>
        <row r="1056">
          <cell r="A1056">
            <v>16301</v>
          </cell>
          <cell r="B1056">
            <v>19</v>
          </cell>
          <cell r="C1056">
            <v>281.2</v>
          </cell>
          <cell r="D1056">
            <v>7</v>
          </cell>
          <cell r="E1056">
            <v>96.6</v>
          </cell>
          <cell r="F1056">
            <v>26</v>
          </cell>
          <cell r="G1056">
            <v>357.7</v>
          </cell>
          <cell r="H1056">
            <v>24</v>
          </cell>
          <cell r="I1056">
            <v>331.2</v>
          </cell>
          <cell r="J1056">
            <v>76</v>
          </cell>
          <cell r="K1056">
            <v>1066.7</v>
          </cell>
        </row>
        <row r="1057">
          <cell r="A1057">
            <v>30608</v>
          </cell>
          <cell r="B1057">
            <v>12</v>
          </cell>
          <cell r="C1057">
            <v>238.28</v>
          </cell>
          <cell r="D1057">
            <v>14</v>
          </cell>
          <cell r="E1057">
            <v>289.2</v>
          </cell>
          <cell r="F1057">
            <v>14</v>
          </cell>
          <cell r="G1057">
            <v>289.54000000000002</v>
          </cell>
          <cell r="H1057">
            <v>12</v>
          </cell>
          <cell r="I1057">
            <v>249.6</v>
          </cell>
          <cell r="J1057">
            <v>52</v>
          </cell>
          <cell r="K1057">
            <v>1066.6199999999999</v>
          </cell>
        </row>
        <row r="1058">
          <cell r="A1058">
            <v>2011242</v>
          </cell>
          <cell r="B1058">
            <v>8.39</v>
          </cell>
          <cell r="C1058">
            <v>427.05</v>
          </cell>
          <cell r="D1058">
            <v>4.0199999999999996</v>
          </cell>
          <cell r="E1058">
            <v>204.39</v>
          </cell>
          <cell r="F1058">
            <v>2.2400000000000002</v>
          </cell>
          <cell r="G1058">
            <v>114.22</v>
          </cell>
          <cell r="H1058">
            <v>6.25</v>
          </cell>
          <cell r="I1058">
            <v>320.44</v>
          </cell>
          <cell r="J1058">
            <v>20.9</v>
          </cell>
          <cell r="K1058">
            <v>1066.1000000000001</v>
          </cell>
        </row>
        <row r="1059">
          <cell r="A1059">
            <v>29067</v>
          </cell>
          <cell r="B1059">
            <v>19</v>
          </cell>
          <cell r="C1059">
            <v>264.10000000000002</v>
          </cell>
          <cell r="D1059">
            <v>26</v>
          </cell>
          <cell r="E1059">
            <v>360.29</v>
          </cell>
          <cell r="F1059">
            <v>16</v>
          </cell>
          <cell r="G1059">
            <v>219.07</v>
          </cell>
          <cell r="H1059">
            <v>16</v>
          </cell>
          <cell r="I1059">
            <v>222.4</v>
          </cell>
          <cell r="J1059">
            <v>77</v>
          </cell>
          <cell r="K1059">
            <v>1065.8600000000001</v>
          </cell>
        </row>
        <row r="1060">
          <cell r="A1060">
            <v>30506</v>
          </cell>
          <cell r="B1060">
            <v>28</v>
          </cell>
          <cell r="C1060">
            <v>204.4</v>
          </cell>
          <cell r="D1060">
            <v>44</v>
          </cell>
          <cell r="E1060">
            <v>321.2</v>
          </cell>
          <cell r="F1060">
            <v>40</v>
          </cell>
          <cell r="G1060">
            <v>292</v>
          </cell>
          <cell r="H1060">
            <v>34</v>
          </cell>
          <cell r="I1060">
            <v>248.2</v>
          </cell>
          <cell r="J1060">
            <v>146</v>
          </cell>
          <cell r="K1060">
            <v>1065.8</v>
          </cell>
        </row>
        <row r="1061">
          <cell r="A1061">
            <v>17986</v>
          </cell>
          <cell r="B1061">
            <v>20</v>
          </cell>
          <cell r="C1061">
            <v>270</v>
          </cell>
          <cell r="D1061">
            <v>1</v>
          </cell>
          <cell r="E1061">
            <v>13.5</v>
          </cell>
          <cell r="F1061">
            <v>31</v>
          </cell>
          <cell r="G1061">
            <v>418.5</v>
          </cell>
          <cell r="H1061">
            <v>27</v>
          </cell>
          <cell r="I1061">
            <v>363.42</v>
          </cell>
          <cell r="J1061">
            <v>79</v>
          </cell>
          <cell r="K1061">
            <v>1065.42</v>
          </cell>
        </row>
        <row r="1062">
          <cell r="A1062">
            <v>12116</v>
          </cell>
          <cell r="B1062">
            <v>28</v>
          </cell>
          <cell r="C1062">
            <v>153.12</v>
          </cell>
          <cell r="D1062">
            <v>19</v>
          </cell>
          <cell r="E1062">
            <v>155.13999999999999</v>
          </cell>
          <cell r="F1062">
            <v>39</v>
          </cell>
          <cell r="G1062">
            <v>319.8</v>
          </cell>
          <cell r="H1062">
            <v>51</v>
          </cell>
          <cell r="I1062">
            <v>436.1</v>
          </cell>
          <cell r="J1062">
            <v>137</v>
          </cell>
          <cell r="K1062">
            <v>1064.1599999999999</v>
          </cell>
        </row>
        <row r="1063">
          <cell r="A1063">
            <v>11212</v>
          </cell>
          <cell r="B1063">
            <v>24</v>
          </cell>
          <cell r="C1063">
            <v>404.25</v>
          </cell>
          <cell r="D1063">
            <v>9</v>
          </cell>
          <cell r="E1063">
            <v>152.1</v>
          </cell>
          <cell r="F1063">
            <v>14</v>
          </cell>
          <cell r="G1063">
            <v>236.6</v>
          </cell>
          <cell r="H1063">
            <v>16</v>
          </cell>
          <cell r="I1063">
            <v>270.39999999999998</v>
          </cell>
          <cell r="J1063">
            <v>63</v>
          </cell>
          <cell r="K1063">
            <v>1063.3499999999999</v>
          </cell>
        </row>
        <row r="1064">
          <cell r="A1064">
            <v>23182</v>
          </cell>
          <cell r="B1064">
            <v>18</v>
          </cell>
          <cell r="C1064">
            <v>108</v>
          </cell>
          <cell r="D1064">
            <v>40</v>
          </cell>
          <cell r="E1064">
            <v>239.52</v>
          </cell>
          <cell r="F1064">
            <v>65</v>
          </cell>
          <cell r="G1064">
            <v>390</v>
          </cell>
          <cell r="H1064">
            <v>54</v>
          </cell>
          <cell r="I1064">
            <v>323.52</v>
          </cell>
          <cell r="J1064">
            <v>177</v>
          </cell>
          <cell r="K1064">
            <v>1061.04</v>
          </cell>
        </row>
        <row r="1065">
          <cell r="A1065">
            <v>17094</v>
          </cell>
          <cell r="D1065">
            <v>29</v>
          </cell>
          <cell r="E1065">
            <v>295.8</v>
          </cell>
          <cell r="F1065">
            <v>45</v>
          </cell>
          <cell r="G1065">
            <v>459</v>
          </cell>
          <cell r="H1065">
            <v>30</v>
          </cell>
          <cell r="I1065">
            <v>306</v>
          </cell>
          <cell r="J1065">
            <v>104</v>
          </cell>
          <cell r="K1065">
            <v>1060.8</v>
          </cell>
        </row>
        <row r="1066">
          <cell r="A1066">
            <v>2011610</v>
          </cell>
          <cell r="B1066">
            <v>18.809999999999999</v>
          </cell>
          <cell r="C1066">
            <v>240.88</v>
          </cell>
          <cell r="D1066">
            <v>18.07</v>
          </cell>
          <cell r="E1066">
            <v>239.56</v>
          </cell>
          <cell r="F1066">
            <v>18.55</v>
          </cell>
          <cell r="G1066">
            <v>248.86</v>
          </cell>
          <cell r="H1066">
            <v>24.64</v>
          </cell>
          <cell r="I1066">
            <v>330.8</v>
          </cell>
          <cell r="J1066">
            <v>80.069999999999993</v>
          </cell>
          <cell r="K1066">
            <v>1060.0999999999999</v>
          </cell>
        </row>
        <row r="1067">
          <cell r="A1067">
            <v>16862</v>
          </cell>
          <cell r="B1067">
            <v>55</v>
          </cell>
          <cell r="C1067">
            <v>241.65</v>
          </cell>
          <cell r="D1067">
            <v>38</v>
          </cell>
          <cell r="E1067">
            <v>166.5</v>
          </cell>
          <cell r="F1067">
            <v>74</v>
          </cell>
          <cell r="G1067">
            <v>330.5</v>
          </cell>
          <cell r="H1067">
            <v>67</v>
          </cell>
          <cell r="I1067">
            <v>320.45999999999998</v>
          </cell>
          <cell r="J1067">
            <v>234</v>
          </cell>
          <cell r="K1067">
            <v>1059.1099999999999</v>
          </cell>
        </row>
        <row r="1068">
          <cell r="A1068">
            <v>11954</v>
          </cell>
          <cell r="B1068">
            <v>21</v>
          </cell>
          <cell r="C1068">
            <v>445.2</v>
          </cell>
          <cell r="D1068">
            <v>20</v>
          </cell>
          <cell r="E1068">
            <v>424</v>
          </cell>
          <cell r="F1068">
            <v>8</v>
          </cell>
          <cell r="G1068">
            <v>169.6</v>
          </cell>
          <cell r="H1068">
            <v>1</v>
          </cell>
          <cell r="I1068">
            <v>19.5</v>
          </cell>
          <cell r="J1068">
            <v>50</v>
          </cell>
          <cell r="K1068">
            <v>1058.3</v>
          </cell>
        </row>
        <row r="1069">
          <cell r="A1069">
            <v>11915</v>
          </cell>
          <cell r="B1069">
            <v>94</v>
          </cell>
          <cell r="C1069">
            <v>291.77999999999997</v>
          </cell>
          <cell r="D1069">
            <v>67</v>
          </cell>
          <cell r="E1069">
            <v>224.92</v>
          </cell>
          <cell r="F1069">
            <v>60</v>
          </cell>
          <cell r="G1069">
            <v>195.66</v>
          </cell>
          <cell r="H1069">
            <v>103</v>
          </cell>
          <cell r="I1069">
            <v>345.4</v>
          </cell>
          <cell r="J1069">
            <v>324</v>
          </cell>
          <cell r="K1069">
            <v>1057.7599999999998</v>
          </cell>
        </row>
        <row r="1070">
          <cell r="A1070">
            <v>28159</v>
          </cell>
          <cell r="B1070">
            <v>84</v>
          </cell>
          <cell r="C1070">
            <v>293.72000000000003</v>
          </cell>
          <cell r="D1070">
            <v>16</v>
          </cell>
          <cell r="E1070">
            <v>56</v>
          </cell>
          <cell r="F1070">
            <v>226</v>
          </cell>
          <cell r="G1070">
            <v>707.78</v>
          </cell>
          <cell r="J1070">
            <v>326</v>
          </cell>
          <cell r="K1070">
            <v>1057.5</v>
          </cell>
        </row>
        <row r="1071">
          <cell r="A1071">
            <v>31863</v>
          </cell>
          <cell r="D1071">
            <v>82</v>
          </cell>
          <cell r="E1071">
            <v>376.83</v>
          </cell>
          <cell r="F1071">
            <v>27</v>
          </cell>
          <cell r="G1071">
            <v>133.19999999999999</v>
          </cell>
          <cell r="H1071">
            <v>105</v>
          </cell>
          <cell r="I1071">
            <v>545.58000000000004</v>
          </cell>
          <cell r="J1071">
            <v>214</v>
          </cell>
          <cell r="K1071">
            <v>1055.6100000000001</v>
          </cell>
        </row>
        <row r="1072">
          <cell r="A1072">
            <v>29496</v>
          </cell>
          <cell r="B1072">
            <v>48</v>
          </cell>
          <cell r="C1072">
            <v>432</v>
          </cell>
          <cell r="D1072">
            <v>21</v>
          </cell>
          <cell r="E1072">
            <v>189</v>
          </cell>
          <cell r="F1072">
            <v>17</v>
          </cell>
          <cell r="G1072">
            <v>154.80000000000001</v>
          </cell>
          <cell r="H1072">
            <v>30</v>
          </cell>
          <cell r="I1072">
            <v>279</v>
          </cell>
          <cell r="J1072">
            <v>116</v>
          </cell>
          <cell r="K1072">
            <v>1054.8</v>
          </cell>
        </row>
        <row r="1073">
          <cell r="A1073">
            <v>17010</v>
          </cell>
          <cell r="B1073">
            <v>23</v>
          </cell>
          <cell r="C1073">
            <v>288.8</v>
          </cell>
          <cell r="D1073">
            <v>23</v>
          </cell>
          <cell r="E1073">
            <v>294.39999999999998</v>
          </cell>
          <cell r="F1073">
            <v>18</v>
          </cell>
          <cell r="G1073">
            <v>240.3</v>
          </cell>
          <cell r="H1073">
            <v>17</v>
          </cell>
          <cell r="I1073">
            <v>231.04</v>
          </cell>
          <cell r="J1073">
            <v>81</v>
          </cell>
          <cell r="K1073">
            <v>1054.54</v>
          </cell>
        </row>
        <row r="1074">
          <cell r="A1074">
            <v>17433</v>
          </cell>
          <cell r="B1074">
            <v>25</v>
          </cell>
          <cell r="C1074">
            <v>387.5</v>
          </cell>
          <cell r="D1074">
            <v>16</v>
          </cell>
          <cell r="E1074">
            <v>248</v>
          </cell>
          <cell r="F1074">
            <v>18</v>
          </cell>
          <cell r="G1074">
            <v>279</v>
          </cell>
          <cell r="H1074">
            <v>9</v>
          </cell>
          <cell r="I1074">
            <v>139.5</v>
          </cell>
          <cell r="J1074">
            <v>68</v>
          </cell>
          <cell r="K1074">
            <v>1054</v>
          </cell>
        </row>
        <row r="1075">
          <cell r="A1075">
            <v>16324</v>
          </cell>
          <cell r="D1075">
            <v>16</v>
          </cell>
          <cell r="E1075">
            <v>118.4</v>
          </cell>
          <cell r="F1075">
            <v>66</v>
          </cell>
          <cell r="G1075">
            <v>487.22</v>
          </cell>
          <cell r="H1075">
            <v>60</v>
          </cell>
          <cell r="I1075">
            <v>448.2</v>
          </cell>
          <cell r="J1075">
            <v>142</v>
          </cell>
          <cell r="K1075">
            <v>1053.82</v>
          </cell>
        </row>
        <row r="1076">
          <cell r="A1076">
            <v>11181</v>
          </cell>
          <cell r="B1076">
            <v>20</v>
          </cell>
          <cell r="C1076">
            <v>246.8</v>
          </cell>
          <cell r="D1076">
            <v>13</v>
          </cell>
          <cell r="E1076">
            <v>163.80000000000001</v>
          </cell>
          <cell r="F1076">
            <v>25</v>
          </cell>
          <cell r="G1076">
            <v>315</v>
          </cell>
          <cell r="H1076">
            <v>26</v>
          </cell>
          <cell r="I1076">
            <v>327.60000000000002</v>
          </cell>
          <cell r="J1076">
            <v>84</v>
          </cell>
          <cell r="K1076">
            <v>1053.2</v>
          </cell>
        </row>
        <row r="1077">
          <cell r="A1077">
            <v>23673</v>
          </cell>
          <cell r="D1077">
            <v>5</v>
          </cell>
          <cell r="E1077">
            <v>420.74</v>
          </cell>
          <cell r="F1077">
            <v>5</v>
          </cell>
          <cell r="G1077">
            <v>449.5</v>
          </cell>
          <cell r="H1077">
            <v>2</v>
          </cell>
          <cell r="I1077">
            <v>179.8</v>
          </cell>
          <cell r="J1077">
            <v>12</v>
          </cell>
          <cell r="K1077">
            <v>1050.04</v>
          </cell>
        </row>
        <row r="1078">
          <cell r="A1078">
            <v>27461</v>
          </cell>
          <cell r="B1078">
            <v>34</v>
          </cell>
          <cell r="C1078">
            <v>251.6</v>
          </cell>
          <cell r="D1078">
            <v>36</v>
          </cell>
          <cell r="E1078">
            <v>265.22000000000003</v>
          </cell>
          <cell r="F1078">
            <v>36</v>
          </cell>
          <cell r="G1078">
            <v>266.39999999999998</v>
          </cell>
          <cell r="H1078">
            <v>36</v>
          </cell>
          <cell r="I1078">
            <v>265.81</v>
          </cell>
          <cell r="J1078">
            <v>142</v>
          </cell>
          <cell r="K1078">
            <v>1049.03</v>
          </cell>
        </row>
        <row r="1079">
          <cell r="A1079">
            <v>29545</v>
          </cell>
          <cell r="B1079">
            <v>4</v>
          </cell>
          <cell r="C1079">
            <v>82</v>
          </cell>
          <cell r="D1079">
            <v>16</v>
          </cell>
          <cell r="E1079">
            <v>334</v>
          </cell>
          <cell r="F1079">
            <v>12</v>
          </cell>
          <cell r="G1079">
            <v>252</v>
          </cell>
          <cell r="H1079">
            <v>18</v>
          </cell>
          <cell r="I1079">
            <v>381</v>
          </cell>
          <cell r="J1079">
            <v>50</v>
          </cell>
          <cell r="K1079">
            <v>1049</v>
          </cell>
        </row>
        <row r="1080">
          <cell r="A1080">
            <v>17434</v>
          </cell>
          <cell r="B1080">
            <v>23</v>
          </cell>
          <cell r="C1080">
            <v>345</v>
          </cell>
          <cell r="D1080">
            <v>15</v>
          </cell>
          <cell r="E1080">
            <v>225</v>
          </cell>
          <cell r="F1080">
            <v>20</v>
          </cell>
          <cell r="G1080">
            <v>298.8</v>
          </cell>
          <cell r="H1080">
            <v>12</v>
          </cell>
          <cell r="I1080">
            <v>180</v>
          </cell>
          <cell r="J1080">
            <v>70</v>
          </cell>
          <cell r="K1080">
            <v>1048.8</v>
          </cell>
        </row>
        <row r="1081">
          <cell r="A1081">
            <v>23455</v>
          </cell>
          <cell r="B1081">
            <v>22</v>
          </cell>
          <cell r="C1081">
            <v>151.80000000000001</v>
          </cell>
          <cell r="D1081">
            <v>46</v>
          </cell>
          <cell r="E1081">
            <v>317.39999999999998</v>
          </cell>
          <cell r="F1081">
            <v>38</v>
          </cell>
          <cell r="G1081">
            <v>264.60000000000002</v>
          </cell>
          <cell r="H1081">
            <v>44</v>
          </cell>
          <cell r="I1081">
            <v>313.04000000000002</v>
          </cell>
          <cell r="J1081">
            <v>150</v>
          </cell>
          <cell r="K1081">
            <v>1046.8399999999999</v>
          </cell>
        </row>
        <row r="1082">
          <cell r="A1082">
            <v>29083</v>
          </cell>
          <cell r="B1082">
            <v>2</v>
          </cell>
          <cell r="C1082">
            <v>57</v>
          </cell>
          <cell r="D1082">
            <v>5</v>
          </cell>
          <cell r="E1082">
            <v>142.5</v>
          </cell>
          <cell r="F1082">
            <v>12</v>
          </cell>
          <cell r="G1082">
            <v>332.88</v>
          </cell>
          <cell r="H1082">
            <v>18</v>
          </cell>
          <cell r="I1082">
            <v>510.72</v>
          </cell>
          <cell r="J1082">
            <v>37</v>
          </cell>
          <cell r="K1082">
            <v>1043.0999999999999</v>
          </cell>
        </row>
        <row r="1083">
          <cell r="A1083">
            <v>27528</v>
          </cell>
          <cell r="B1083">
            <v>47</v>
          </cell>
          <cell r="C1083">
            <v>324.3</v>
          </cell>
          <cell r="D1083">
            <v>20</v>
          </cell>
          <cell r="E1083">
            <v>138</v>
          </cell>
          <cell r="F1083">
            <v>18</v>
          </cell>
          <cell r="G1083">
            <v>124.2</v>
          </cell>
          <cell r="H1083">
            <v>66</v>
          </cell>
          <cell r="I1083">
            <v>454.85</v>
          </cell>
          <cell r="J1083">
            <v>151</v>
          </cell>
          <cell r="K1083">
            <v>1041.3499999999999</v>
          </cell>
        </row>
        <row r="1084">
          <cell r="A1084">
            <v>14788</v>
          </cell>
          <cell r="B1084">
            <v>92</v>
          </cell>
          <cell r="C1084">
            <v>347.8</v>
          </cell>
          <cell r="D1084">
            <v>41</v>
          </cell>
          <cell r="E1084">
            <v>155.69999999999999</v>
          </cell>
          <cell r="F1084">
            <v>64</v>
          </cell>
          <cell r="G1084">
            <v>252.4</v>
          </cell>
          <cell r="H1084">
            <v>66</v>
          </cell>
          <cell r="I1084">
            <v>283.8</v>
          </cell>
          <cell r="J1084">
            <v>263</v>
          </cell>
          <cell r="K1084">
            <v>1039.7</v>
          </cell>
        </row>
        <row r="1085">
          <cell r="A1085">
            <v>23575</v>
          </cell>
          <cell r="B1085">
            <v>28</v>
          </cell>
          <cell r="C1085">
            <v>346.21</v>
          </cell>
          <cell r="D1085">
            <v>20</v>
          </cell>
          <cell r="E1085">
            <v>248</v>
          </cell>
          <cell r="F1085">
            <v>22</v>
          </cell>
          <cell r="G1085">
            <v>272.8</v>
          </cell>
          <cell r="H1085">
            <v>14</v>
          </cell>
          <cell r="I1085">
            <v>172.61</v>
          </cell>
          <cell r="J1085">
            <v>84</v>
          </cell>
          <cell r="K1085">
            <v>1039.6199999999999</v>
          </cell>
        </row>
        <row r="1086">
          <cell r="A1086">
            <v>2011521</v>
          </cell>
          <cell r="B1086">
            <v>75.92</v>
          </cell>
          <cell r="C1086">
            <v>300.45</v>
          </cell>
          <cell r="D1086">
            <v>48.1</v>
          </cell>
          <cell r="E1086">
            <v>191.37</v>
          </cell>
          <cell r="F1086">
            <v>77.89</v>
          </cell>
          <cell r="G1086">
            <v>280.14999999999998</v>
          </cell>
          <cell r="H1086">
            <v>43.9</v>
          </cell>
          <cell r="I1086">
            <v>267.04000000000002</v>
          </cell>
          <cell r="J1086">
            <v>245.81000000000003</v>
          </cell>
          <cell r="K1086">
            <v>1039.01</v>
          </cell>
        </row>
        <row r="1087">
          <cell r="A1087">
            <v>31982</v>
          </cell>
          <cell r="D1087">
            <v>2</v>
          </cell>
          <cell r="E1087">
            <v>11</v>
          </cell>
          <cell r="F1087">
            <v>115</v>
          </cell>
          <cell r="G1087">
            <v>632.05999999999995</v>
          </cell>
          <cell r="H1087">
            <v>73</v>
          </cell>
          <cell r="I1087">
            <v>395.78</v>
          </cell>
          <cell r="J1087">
            <v>190</v>
          </cell>
          <cell r="K1087">
            <v>1038.8399999999999</v>
          </cell>
        </row>
        <row r="1088">
          <cell r="A1088">
            <v>2011542</v>
          </cell>
          <cell r="B1088">
            <v>28.5</v>
          </cell>
          <cell r="C1088">
            <v>334.67</v>
          </cell>
          <cell r="D1088">
            <v>14.46</v>
          </cell>
          <cell r="E1088">
            <v>171.47</v>
          </cell>
          <cell r="F1088">
            <v>13.83</v>
          </cell>
          <cell r="G1088">
            <v>163.13999999999999</v>
          </cell>
          <cell r="H1088">
            <v>31.45</v>
          </cell>
          <cell r="I1088">
            <v>368.61</v>
          </cell>
          <cell r="J1088">
            <v>88.24</v>
          </cell>
          <cell r="K1088">
            <v>1037.8899999999999</v>
          </cell>
        </row>
        <row r="1089">
          <cell r="A1089">
            <v>17069</v>
          </cell>
          <cell r="B1089">
            <v>10</v>
          </cell>
          <cell r="C1089">
            <v>242</v>
          </cell>
          <cell r="D1089">
            <v>10</v>
          </cell>
          <cell r="E1089">
            <v>240.06</v>
          </cell>
          <cell r="F1089">
            <v>9</v>
          </cell>
          <cell r="G1089">
            <v>217.8</v>
          </cell>
          <cell r="H1089">
            <v>15</v>
          </cell>
          <cell r="I1089">
            <v>335.06</v>
          </cell>
          <cell r="J1089">
            <v>44</v>
          </cell>
          <cell r="K1089">
            <v>1034.92</v>
          </cell>
        </row>
        <row r="1090">
          <cell r="A1090">
            <v>16131</v>
          </cell>
          <cell r="D1090">
            <v>83</v>
          </cell>
          <cell r="E1090">
            <v>514.6</v>
          </cell>
          <cell r="F1090">
            <v>57</v>
          </cell>
          <cell r="G1090">
            <v>352.9</v>
          </cell>
          <cell r="H1090">
            <v>26</v>
          </cell>
          <cell r="I1090">
            <v>167.2</v>
          </cell>
          <cell r="J1090">
            <v>166</v>
          </cell>
          <cell r="K1090">
            <v>1034.7</v>
          </cell>
        </row>
        <row r="1091">
          <cell r="A1091">
            <v>10194</v>
          </cell>
          <cell r="B1091">
            <v>32</v>
          </cell>
          <cell r="C1091">
            <v>413.92</v>
          </cell>
          <cell r="D1091">
            <v>48</v>
          </cell>
          <cell r="E1091">
            <v>619.29999999999995</v>
          </cell>
          <cell r="J1091">
            <v>80</v>
          </cell>
          <cell r="K1091">
            <v>1033.22</v>
          </cell>
        </row>
        <row r="1092">
          <cell r="A1092">
            <v>12513</v>
          </cell>
          <cell r="B1092">
            <v>53</v>
          </cell>
          <cell r="C1092">
            <v>368.2</v>
          </cell>
          <cell r="D1092">
            <v>54</v>
          </cell>
          <cell r="E1092">
            <v>378</v>
          </cell>
          <cell r="F1092">
            <v>31</v>
          </cell>
          <cell r="G1092">
            <v>217</v>
          </cell>
          <cell r="H1092">
            <v>10</v>
          </cell>
          <cell r="I1092">
            <v>70</v>
          </cell>
          <cell r="J1092">
            <v>148</v>
          </cell>
          <cell r="K1092">
            <v>1033.2</v>
          </cell>
        </row>
        <row r="1093">
          <cell r="A1093">
            <v>29597</v>
          </cell>
          <cell r="B1093">
            <v>38</v>
          </cell>
          <cell r="C1093">
            <v>253.6</v>
          </cell>
          <cell r="D1093">
            <v>32</v>
          </cell>
          <cell r="E1093">
            <v>210.48</v>
          </cell>
          <cell r="F1093">
            <v>47</v>
          </cell>
          <cell r="G1093">
            <v>305.5</v>
          </cell>
          <cell r="H1093">
            <v>40</v>
          </cell>
          <cell r="I1093">
            <v>263.48</v>
          </cell>
          <cell r="J1093">
            <v>157</v>
          </cell>
          <cell r="K1093">
            <v>1033.06</v>
          </cell>
        </row>
        <row r="1094">
          <cell r="A1094">
            <v>31496</v>
          </cell>
          <cell r="B1094">
            <v>25</v>
          </cell>
          <cell r="C1094">
            <v>227.75</v>
          </cell>
          <cell r="D1094">
            <v>15</v>
          </cell>
          <cell r="E1094">
            <v>140.69999999999999</v>
          </cell>
          <cell r="F1094">
            <v>35</v>
          </cell>
          <cell r="G1094">
            <v>325.04000000000002</v>
          </cell>
          <cell r="H1094">
            <v>46</v>
          </cell>
          <cell r="I1094">
            <v>339.46</v>
          </cell>
          <cell r="J1094">
            <v>121</v>
          </cell>
          <cell r="K1094">
            <v>1032.95</v>
          </cell>
        </row>
        <row r="1095">
          <cell r="A1095">
            <v>17496</v>
          </cell>
          <cell r="B1095">
            <v>15</v>
          </cell>
          <cell r="C1095">
            <v>253.5</v>
          </cell>
          <cell r="D1095">
            <v>34</v>
          </cell>
          <cell r="E1095">
            <v>574.6</v>
          </cell>
          <cell r="F1095">
            <v>12</v>
          </cell>
          <cell r="G1095">
            <v>202.8</v>
          </cell>
          <cell r="J1095">
            <v>61</v>
          </cell>
          <cell r="K1095">
            <v>1030.9000000000001</v>
          </cell>
        </row>
        <row r="1096">
          <cell r="A1096">
            <v>12217</v>
          </cell>
          <cell r="B1096">
            <v>90</v>
          </cell>
          <cell r="C1096">
            <v>381.18</v>
          </cell>
          <cell r="D1096">
            <v>84</v>
          </cell>
          <cell r="E1096">
            <v>328.3</v>
          </cell>
          <cell r="F1096">
            <v>41</v>
          </cell>
          <cell r="G1096">
            <v>181.84</v>
          </cell>
          <cell r="H1096">
            <v>31</v>
          </cell>
          <cell r="I1096">
            <v>139.13999999999999</v>
          </cell>
          <cell r="J1096">
            <v>246</v>
          </cell>
          <cell r="K1096">
            <v>1030.46</v>
          </cell>
        </row>
        <row r="1097">
          <cell r="A1097">
            <v>10561</v>
          </cell>
          <cell r="B1097">
            <v>16</v>
          </cell>
          <cell r="C1097">
            <v>250.88</v>
          </cell>
          <cell r="D1097">
            <v>10</v>
          </cell>
          <cell r="E1097">
            <v>157.44</v>
          </cell>
          <cell r="F1097">
            <v>5</v>
          </cell>
          <cell r="G1097">
            <v>81</v>
          </cell>
          <cell r="H1097">
            <v>33</v>
          </cell>
          <cell r="I1097">
            <v>540.54</v>
          </cell>
          <cell r="J1097">
            <v>64</v>
          </cell>
          <cell r="K1097">
            <v>1029.8599999999999</v>
          </cell>
        </row>
        <row r="1098">
          <cell r="A1098">
            <v>10792</v>
          </cell>
          <cell r="B1098">
            <v>14</v>
          </cell>
          <cell r="C1098">
            <v>277.2</v>
          </cell>
          <cell r="D1098">
            <v>11</v>
          </cell>
          <cell r="E1098">
            <v>217.8</v>
          </cell>
          <cell r="F1098">
            <v>16</v>
          </cell>
          <cell r="G1098">
            <v>316.8</v>
          </cell>
          <cell r="H1098">
            <v>11</v>
          </cell>
          <cell r="I1098">
            <v>217.8</v>
          </cell>
          <cell r="J1098">
            <v>52</v>
          </cell>
          <cell r="K1098">
            <v>1029.5999999999999</v>
          </cell>
        </row>
        <row r="1099">
          <cell r="A1099">
            <v>27351</v>
          </cell>
          <cell r="B1099">
            <v>43</v>
          </cell>
          <cell r="C1099">
            <v>214.2</v>
          </cell>
          <cell r="D1099">
            <v>45</v>
          </cell>
          <cell r="E1099">
            <v>205.89</v>
          </cell>
          <cell r="F1099">
            <v>46</v>
          </cell>
          <cell r="G1099">
            <v>211.23</v>
          </cell>
          <cell r="H1099">
            <v>84</v>
          </cell>
          <cell r="I1099">
            <v>398</v>
          </cell>
          <cell r="J1099">
            <v>218</v>
          </cell>
          <cell r="K1099">
            <v>1029.32</v>
          </cell>
        </row>
        <row r="1100">
          <cell r="A1100">
            <v>17616</v>
          </cell>
          <cell r="B1100">
            <v>63</v>
          </cell>
          <cell r="C1100">
            <v>289.8</v>
          </cell>
          <cell r="D1100">
            <v>67</v>
          </cell>
          <cell r="E1100">
            <v>307.08999999999997</v>
          </cell>
          <cell r="F1100">
            <v>52</v>
          </cell>
          <cell r="G1100">
            <v>266.24</v>
          </cell>
          <cell r="H1100">
            <v>32</v>
          </cell>
          <cell r="I1100">
            <v>165.14</v>
          </cell>
          <cell r="J1100">
            <v>214</v>
          </cell>
          <cell r="K1100">
            <v>1028.27</v>
          </cell>
        </row>
        <row r="1101">
          <cell r="A1101">
            <v>11208</v>
          </cell>
          <cell r="B1101">
            <v>90</v>
          </cell>
          <cell r="C1101">
            <v>269.52</v>
          </cell>
          <cell r="D1101">
            <v>82</v>
          </cell>
          <cell r="E1101">
            <v>245.52</v>
          </cell>
          <cell r="F1101">
            <v>93</v>
          </cell>
          <cell r="G1101">
            <v>278.76</v>
          </cell>
          <cell r="H1101">
            <v>78</v>
          </cell>
          <cell r="I1101">
            <v>234</v>
          </cell>
          <cell r="J1101">
            <v>343</v>
          </cell>
          <cell r="K1101">
            <v>1027.8</v>
          </cell>
        </row>
        <row r="1102">
          <cell r="A1102">
            <v>27511</v>
          </cell>
          <cell r="B1102">
            <v>6</v>
          </cell>
          <cell r="C1102">
            <v>293.39999999999998</v>
          </cell>
          <cell r="D1102">
            <v>6</v>
          </cell>
          <cell r="E1102">
            <v>289</v>
          </cell>
          <cell r="F1102">
            <v>7</v>
          </cell>
          <cell r="G1102">
            <v>311.5</v>
          </cell>
          <cell r="H1102">
            <v>3</v>
          </cell>
          <cell r="I1102">
            <v>133.5</v>
          </cell>
          <cell r="J1102">
            <v>22</v>
          </cell>
          <cell r="K1102">
            <v>1027.4000000000001</v>
          </cell>
        </row>
        <row r="1103">
          <cell r="A1103">
            <v>11863</v>
          </cell>
          <cell r="B1103">
            <v>20</v>
          </cell>
          <cell r="C1103">
            <v>154.13999999999999</v>
          </cell>
          <cell r="D1103">
            <v>31</v>
          </cell>
          <cell r="E1103">
            <v>240.56</v>
          </cell>
          <cell r="F1103">
            <v>43</v>
          </cell>
          <cell r="G1103">
            <v>335.4</v>
          </cell>
          <cell r="H1103">
            <v>38</v>
          </cell>
          <cell r="I1103">
            <v>296.39999999999998</v>
          </cell>
          <cell r="J1103">
            <v>132</v>
          </cell>
          <cell r="K1103">
            <v>1026.5</v>
          </cell>
        </row>
        <row r="1104">
          <cell r="A1104">
            <v>29851</v>
          </cell>
          <cell r="B1104">
            <v>7</v>
          </cell>
          <cell r="C1104">
            <v>204.14</v>
          </cell>
          <cell r="D1104">
            <v>9</v>
          </cell>
          <cell r="E1104">
            <v>256.5</v>
          </cell>
          <cell r="F1104">
            <v>9</v>
          </cell>
          <cell r="G1104">
            <v>280.3</v>
          </cell>
          <cell r="H1104">
            <v>9</v>
          </cell>
          <cell r="I1104">
            <v>284.55</v>
          </cell>
          <cell r="J1104">
            <v>34</v>
          </cell>
          <cell r="K1104">
            <v>1025.49</v>
          </cell>
        </row>
        <row r="1105">
          <cell r="A1105">
            <v>12091</v>
          </cell>
          <cell r="B1105">
            <v>65</v>
          </cell>
          <cell r="C1105">
            <v>129.68</v>
          </cell>
          <cell r="D1105">
            <v>144</v>
          </cell>
          <cell r="E1105">
            <v>287.68</v>
          </cell>
          <cell r="F1105">
            <v>143</v>
          </cell>
          <cell r="G1105">
            <v>285.52</v>
          </cell>
          <cell r="H1105">
            <v>150</v>
          </cell>
          <cell r="I1105">
            <v>322.27999999999997</v>
          </cell>
          <cell r="J1105">
            <v>502</v>
          </cell>
          <cell r="K1105">
            <v>1025.1599999999999</v>
          </cell>
        </row>
        <row r="1106">
          <cell r="A1106">
            <v>28726</v>
          </cell>
          <cell r="B1106">
            <v>27</v>
          </cell>
          <cell r="C1106">
            <v>101.8</v>
          </cell>
          <cell r="D1106">
            <v>48</v>
          </cell>
          <cell r="E1106">
            <v>196.86</v>
          </cell>
          <cell r="F1106">
            <v>128</v>
          </cell>
          <cell r="G1106">
            <v>536.58000000000004</v>
          </cell>
          <cell r="H1106">
            <v>45</v>
          </cell>
          <cell r="I1106">
            <v>188.32</v>
          </cell>
          <cell r="J1106">
            <v>248</v>
          </cell>
          <cell r="K1106">
            <v>1023.56</v>
          </cell>
        </row>
        <row r="1107">
          <cell r="A1107">
            <v>23654</v>
          </cell>
          <cell r="B1107">
            <v>20</v>
          </cell>
          <cell r="C1107">
            <v>244</v>
          </cell>
          <cell r="D1107">
            <v>14</v>
          </cell>
          <cell r="E1107">
            <v>169.82</v>
          </cell>
          <cell r="F1107">
            <v>44</v>
          </cell>
          <cell r="G1107">
            <v>534.84</v>
          </cell>
          <cell r="H1107">
            <v>6</v>
          </cell>
          <cell r="I1107">
            <v>72.22</v>
          </cell>
          <cell r="J1107">
            <v>84</v>
          </cell>
          <cell r="K1107">
            <v>1020.8800000000001</v>
          </cell>
        </row>
        <row r="1108">
          <cell r="A1108">
            <v>10797</v>
          </cell>
          <cell r="D1108">
            <v>9</v>
          </cell>
          <cell r="E1108">
            <v>316.8</v>
          </cell>
          <cell r="F1108">
            <v>8</v>
          </cell>
          <cell r="G1108">
            <v>281.60000000000002</v>
          </cell>
          <cell r="H1108">
            <v>12</v>
          </cell>
          <cell r="I1108">
            <v>422.4</v>
          </cell>
          <cell r="J1108">
            <v>29</v>
          </cell>
          <cell r="K1108">
            <v>1020.8000000000001</v>
          </cell>
        </row>
        <row r="1109">
          <cell r="A1109">
            <v>12620</v>
          </cell>
          <cell r="B1109">
            <v>16</v>
          </cell>
          <cell r="C1109">
            <v>229.25</v>
          </cell>
          <cell r="D1109">
            <v>16</v>
          </cell>
          <cell r="E1109">
            <v>230.4</v>
          </cell>
          <cell r="F1109">
            <v>21</v>
          </cell>
          <cell r="G1109">
            <v>301.25</v>
          </cell>
          <cell r="H1109">
            <v>18</v>
          </cell>
          <cell r="I1109">
            <v>259.2</v>
          </cell>
          <cell r="J1109">
            <v>71</v>
          </cell>
          <cell r="K1109">
            <v>1020.0999999999999</v>
          </cell>
        </row>
        <row r="1110">
          <cell r="A1110">
            <v>16532</v>
          </cell>
          <cell r="B1110">
            <v>159</v>
          </cell>
          <cell r="C1110">
            <v>603.79999999999995</v>
          </cell>
          <cell r="D1110">
            <v>73</v>
          </cell>
          <cell r="E1110">
            <v>286.2</v>
          </cell>
          <cell r="F1110">
            <v>12</v>
          </cell>
          <cell r="G1110">
            <v>50.4</v>
          </cell>
          <cell r="H1110">
            <v>18</v>
          </cell>
          <cell r="I1110">
            <v>75.599999999999994</v>
          </cell>
          <cell r="J1110">
            <v>262</v>
          </cell>
          <cell r="K1110">
            <v>1016</v>
          </cell>
        </row>
        <row r="1111">
          <cell r="A1111">
            <v>2016397</v>
          </cell>
          <cell r="B1111">
            <v>10.220000000000001</v>
          </cell>
          <cell r="C1111">
            <v>306.2</v>
          </cell>
          <cell r="D1111">
            <v>5.72</v>
          </cell>
          <cell r="E1111">
            <v>171.6</v>
          </cell>
          <cell r="F1111">
            <v>6.16</v>
          </cell>
          <cell r="G1111">
            <v>184.74</v>
          </cell>
          <cell r="H1111">
            <v>11.79</v>
          </cell>
          <cell r="I1111">
            <v>353.37</v>
          </cell>
          <cell r="J1111">
            <v>33.89</v>
          </cell>
          <cell r="K1111">
            <v>1015.91</v>
          </cell>
        </row>
        <row r="1112">
          <cell r="A1112">
            <v>17003</v>
          </cell>
          <cell r="B1112">
            <v>12</v>
          </cell>
          <cell r="C1112">
            <v>454.8</v>
          </cell>
          <cell r="D1112">
            <v>4</v>
          </cell>
          <cell r="E1112">
            <v>151.6</v>
          </cell>
          <cell r="F1112">
            <v>4</v>
          </cell>
          <cell r="G1112">
            <v>151.6</v>
          </cell>
          <cell r="H1112">
            <v>6</v>
          </cell>
          <cell r="I1112">
            <v>257.39999999999998</v>
          </cell>
          <cell r="J1112">
            <v>26</v>
          </cell>
          <cell r="K1112">
            <v>1015.4</v>
          </cell>
        </row>
        <row r="1113">
          <cell r="A1113">
            <v>15061</v>
          </cell>
          <cell r="B1113">
            <v>1</v>
          </cell>
          <cell r="C1113">
            <v>35</v>
          </cell>
          <cell r="D1113">
            <v>10</v>
          </cell>
          <cell r="E1113">
            <v>350</v>
          </cell>
          <cell r="F1113">
            <v>10</v>
          </cell>
          <cell r="G1113">
            <v>350</v>
          </cell>
          <cell r="H1113">
            <v>8</v>
          </cell>
          <cell r="I1113">
            <v>280</v>
          </cell>
          <cell r="J1113">
            <v>29</v>
          </cell>
          <cell r="K1113">
            <v>1015</v>
          </cell>
        </row>
        <row r="1114">
          <cell r="A1114">
            <v>29781</v>
          </cell>
          <cell r="B1114">
            <v>8</v>
          </cell>
          <cell r="C1114">
            <v>231.26</v>
          </cell>
          <cell r="D1114">
            <v>10</v>
          </cell>
          <cell r="E1114">
            <v>292.86</v>
          </cell>
          <cell r="F1114">
            <v>4</v>
          </cell>
          <cell r="G1114">
            <v>123.2</v>
          </cell>
          <cell r="H1114">
            <v>12</v>
          </cell>
          <cell r="I1114">
            <v>367.14</v>
          </cell>
          <cell r="J1114">
            <v>34</v>
          </cell>
          <cell r="K1114">
            <v>1014.46</v>
          </cell>
        </row>
        <row r="1115">
          <cell r="A1115">
            <v>18083</v>
          </cell>
          <cell r="B1115">
            <v>50</v>
          </cell>
          <cell r="C1115">
            <v>349.44</v>
          </cell>
          <cell r="D1115">
            <v>33</v>
          </cell>
          <cell r="E1115">
            <v>231</v>
          </cell>
          <cell r="F1115">
            <v>35</v>
          </cell>
          <cell r="G1115">
            <v>245</v>
          </cell>
          <cell r="H1115">
            <v>27</v>
          </cell>
          <cell r="I1115">
            <v>189</v>
          </cell>
          <cell r="J1115">
            <v>145</v>
          </cell>
          <cell r="K1115">
            <v>1014.44</v>
          </cell>
        </row>
        <row r="1116">
          <cell r="A1116">
            <v>16897</v>
          </cell>
          <cell r="B1116">
            <v>12</v>
          </cell>
          <cell r="C1116">
            <v>406.8</v>
          </cell>
          <cell r="D1116">
            <v>7</v>
          </cell>
          <cell r="E1116">
            <v>234.59</v>
          </cell>
          <cell r="F1116">
            <v>6</v>
          </cell>
          <cell r="G1116">
            <v>203.4</v>
          </cell>
          <cell r="H1116">
            <v>5</v>
          </cell>
          <cell r="I1116">
            <v>169.5</v>
          </cell>
          <cell r="J1116">
            <v>30</v>
          </cell>
          <cell r="K1116">
            <v>1014.29</v>
          </cell>
        </row>
        <row r="1117">
          <cell r="A1117">
            <v>23582</v>
          </cell>
          <cell r="B1117">
            <v>62</v>
          </cell>
          <cell r="C1117">
            <v>321.14</v>
          </cell>
          <cell r="D1117">
            <v>31</v>
          </cell>
          <cell r="E1117">
            <v>159.94</v>
          </cell>
          <cell r="F1117">
            <v>66</v>
          </cell>
          <cell r="G1117">
            <v>341.94</v>
          </cell>
          <cell r="H1117">
            <v>37</v>
          </cell>
          <cell r="I1117">
            <v>190.3</v>
          </cell>
          <cell r="J1117">
            <v>196</v>
          </cell>
          <cell r="K1117">
            <v>1013.3199999999999</v>
          </cell>
        </row>
        <row r="1118">
          <cell r="A1118">
            <v>28297</v>
          </cell>
          <cell r="B1118">
            <v>30</v>
          </cell>
          <cell r="C1118">
            <v>382.98</v>
          </cell>
          <cell r="D1118">
            <v>9</v>
          </cell>
          <cell r="E1118">
            <v>115.2</v>
          </cell>
          <cell r="F1118">
            <v>18</v>
          </cell>
          <cell r="G1118">
            <v>250.2</v>
          </cell>
          <cell r="H1118">
            <v>21</v>
          </cell>
          <cell r="I1118">
            <v>264.60000000000002</v>
          </cell>
          <cell r="J1118">
            <v>78</v>
          </cell>
          <cell r="K1118">
            <v>1012.98</v>
          </cell>
        </row>
        <row r="1119">
          <cell r="A1119">
            <v>2023481</v>
          </cell>
          <cell r="B1119">
            <v>8.2899999999999991</v>
          </cell>
          <cell r="C1119">
            <v>133.44999999999999</v>
          </cell>
          <cell r="D1119">
            <v>8.5299999999999994</v>
          </cell>
          <cell r="E1119">
            <v>137.44999999999999</v>
          </cell>
          <cell r="F1119">
            <v>17.010000000000002</v>
          </cell>
          <cell r="G1119">
            <v>291.26</v>
          </cell>
          <cell r="H1119">
            <v>25.13</v>
          </cell>
          <cell r="I1119">
            <v>448.74</v>
          </cell>
          <cell r="J1119">
            <v>58.959999999999994</v>
          </cell>
          <cell r="K1119">
            <v>1010.9</v>
          </cell>
        </row>
        <row r="1120">
          <cell r="A1120">
            <v>10738</v>
          </cell>
          <cell r="B1120">
            <v>49</v>
          </cell>
          <cell r="C1120">
            <v>317.45999999999998</v>
          </cell>
          <cell r="D1120">
            <v>29</v>
          </cell>
          <cell r="E1120">
            <v>187.98</v>
          </cell>
          <cell r="F1120">
            <v>21</v>
          </cell>
          <cell r="G1120">
            <v>136.5</v>
          </cell>
          <cell r="H1120">
            <v>57</v>
          </cell>
          <cell r="I1120">
            <v>367.9</v>
          </cell>
          <cell r="J1120">
            <v>156</v>
          </cell>
          <cell r="K1120">
            <v>1009.8399999999999</v>
          </cell>
        </row>
        <row r="1121">
          <cell r="A1121">
            <v>12098</v>
          </cell>
          <cell r="B1121">
            <v>27</v>
          </cell>
          <cell r="C1121">
            <v>209.98</v>
          </cell>
          <cell r="D1121">
            <v>31</v>
          </cell>
          <cell r="E1121">
            <v>241.18</v>
          </cell>
          <cell r="F1121">
            <v>11</v>
          </cell>
          <cell r="G1121">
            <v>85.8</v>
          </cell>
          <cell r="H1121">
            <v>60</v>
          </cell>
          <cell r="I1121">
            <v>472.57</v>
          </cell>
          <cell r="J1121">
            <v>129</v>
          </cell>
          <cell r="K1121">
            <v>1009.53</v>
          </cell>
        </row>
        <row r="1122">
          <cell r="A1122">
            <v>10144</v>
          </cell>
          <cell r="B1122">
            <v>48</v>
          </cell>
          <cell r="C1122">
            <v>264</v>
          </cell>
          <cell r="D1122">
            <v>42</v>
          </cell>
          <cell r="E1122">
            <v>232.93</v>
          </cell>
          <cell r="F1122">
            <v>64</v>
          </cell>
          <cell r="G1122">
            <v>377.6</v>
          </cell>
          <cell r="H1122">
            <v>22</v>
          </cell>
          <cell r="I1122">
            <v>134.78</v>
          </cell>
          <cell r="J1122">
            <v>176</v>
          </cell>
          <cell r="K1122">
            <v>1009.31</v>
          </cell>
        </row>
        <row r="1123">
          <cell r="A1123">
            <v>31685</v>
          </cell>
          <cell r="D1123">
            <v>17</v>
          </cell>
          <cell r="E1123">
            <v>153.30000000000001</v>
          </cell>
          <cell r="F1123">
            <v>40</v>
          </cell>
          <cell r="G1123">
            <v>361.5</v>
          </cell>
          <cell r="H1123">
            <v>55</v>
          </cell>
          <cell r="I1123">
            <v>492.5</v>
          </cell>
          <cell r="J1123">
            <v>112</v>
          </cell>
          <cell r="K1123">
            <v>1007.3</v>
          </cell>
        </row>
        <row r="1124">
          <cell r="A1124">
            <v>12230</v>
          </cell>
          <cell r="B1124">
            <v>32</v>
          </cell>
          <cell r="C1124">
            <v>137.30000000000001</v>
          </cell>
          <cell r="D1124">
            <v>198</v>
          </cell>
          <cell r="E1124">
            <v>682.61</v>
          </cell>
          <cell r="F1124">
            <v>16</v>
          </cell>
          <cell r="G1124">
            <v>68.8</v>
          </cell>
          <cell r="H1124">
            <v>28</v>
          </cell>
          <cell r="I1124">
            <v>118.06</v>
          </cell>
          <cell r="J1124">
            <v>274</v>
          </cell>
          <cell r="K1124">
            <v>1006.77</v>
          </cell>
        </row>
        <row r="1125">
          <cell r="A1125">
            <v>29975</v>
          </cell>
          <cell r="D1125">
            <v>30</v>
          </cell>
          <cell r="E1125">
            <v>297</v>
          </cell>
          <cell r="F1125">
            <v>52</v>
          </cell>
          <cell r="G1125">
            <v>522.79999999999995</v>
          </cell>
          <cell r="H1125">
            <v>17</v>
          </cell>
          <cell r="I1125">
            <v>184.3</v>
          </cell>
          <cell r="J1125">
            <v>99</v>
          </cell>
          <cell r="K1125">
            <v>1004.0999999999999</v>
          </cell>
        </row>
        <row r="1126">
          <cell r="A1126">
            <v>2027582</v>
          </cell>
          <cell r="B1126">
            <v>14.15</v>
          </cell>
          <cell r="C1126">
            <v>97.42</v>
          </cell>
          <cell r="D1126">
            <v>34.869999999999997</v>
          </cell>
          <cell r="E1126">
            <v>240.36</v>
          </cell>
          <cell r="F1126">
            <v>31.6</v>
          </cell>
          <cell r="G1126">
            <v>217.51</v>
          </cell>
          <cell r="H1126">
            <v>64.959999999999994</v>
          </cell>
          <cell r="I1126">
            <v>447.43</v>
          </cell>
          <cell r="J1126">
            <v>145.57999999999998</v>
          </cell>
          <cell r="K1126">
            <v>1002.72</v>
          </cell>
        </row>
        <row r="1127">
          <cell r="A1127">
            <v>16725</v>
          </cell>
          <cell r="B1127">
            <v>73</v>
          </cell>
          <cell r="C1127">
            <v>327.78</v>
          </cell>
          <cell r="D1127">
            <v>38</v>
          </cell>
          <cell r="E1127">
            <v>174.14</v>
          </cell>
          <cell r="F1127">
            <v>51</v>
          </cell>
          <cell r="G1127">
            <v>264.36</v>
          </cell>
          <cell r="H1127">
            <v>54</v>
          </cell>
          <cell r="I1127">
            <v>236.38</v>
          </cell>
          <cell r="J1127">
            <v>216</v>
          </cell>
          <cell r="K1127">
            <v>1002.66</v>
          </cell>
        </row>
        <row r="1128">
          <cell r="A1128">
            <v>27488</v>
          </cell>
          <cell r="B1128">
            <v>110</v>
          </cell>
          <cell r="C1128">
            <v>329.28</v>
          </cell>
          <cell r="D1128">
            <v>61</v>
          </cell>
          <cell r="E1128">
            <v>183</v>
          </cell>
          <cell r="F1128">
            <v>97</v>
          </cell>
          <cell r="G1128">
            <v>290.52</v>
          </cell>
          <cell r="H1128">
            <v>67</v>
          </cell>
          <cell r="I1128">
            <v>199.8</v>
          </cell>
          <cell r="J1128">
            <v>335</v>
          </cell>
          <cell r="K1128">
            <v>1002.5999999999999</v>
          </cell>
        </row>
        <row r="1129">
          <cell r="A1129">
            <v>17057</v>
          </cell>
          <cell r="B1129">
            <v>27</v>
          </cell>
          <cell r="C1129">
            <v>689.15</v>
          </cell>
          <cell r="D1129">
            <v>3</v>
          </cell>
          <cell r="E1129">
            <v>76.8</v>
          </cell>
          <cell r="H1129">
            <v>9</v>
          </cell>
          <cell r="I1129">
            <v>236.38</v>
          </cell>
          <cell r="J1129">
            <v>39</v>
          </cell>
          <cell r="K1129">
            <v>1002.3299999999999</v>
          </cell>
        </row>
        <row r="1130">
          <cell r="A1130">
            <v>2016410</v>
          </cell>
          <cell r="B1130">
            <v>6.12</v>
          </cell>
          <cell r="C1130">
            <v>146.16</v>
          </cell>
          <cell r="D1130">
            <v>9.7100000000000009</v>
          </cell>
          <cell r="E1130">
            <v>232.41</v>
          </cell>
          <cell r="F1130">
            <v>11.31</v>
          </cell>
          <cell r="G1130">
            <v>288.24</v>
          </cell>
          <cell r="H1130">
            <v>12.46</v>
          </cell>
          <cell r="I1130">
            <v>335.07</v>
          </cell>
          <cell r="J1130">
            <v>39.6</v>
          </cell>
          <cell r="K1130">
            <v>1001.8799999999999</v>
          </cell>
        </row>
        <row r="1131">
          <cell r="A1131">
            <v>17467</v>
          </cell>
          <cell r="B1131">
            <v>50</v>
          </cell>
          <cell r="C1131">
            <v>315</v>
          </cell>
          <cell r="D1131">
            <v>41</v>
          </cell>
          <cell r="E1131">
            <v>258.3</v>
          </cell>
          <cell r="F1131">
            <v>37</v>
          </cell>
          <cell r="G1131">
            <v>233.1</v>
          </cell>
          <cell r="H1131">
            <v>31</v>
          </cell>
          <cell r="I1131">
            <v>195.3</v>
          </cell>
          <cell r="J1131">
            <v>159</v>
          </cell>
          <cell r="K1131">
            <v>1001.7</v>
          </cell>
        </row>
        <row r="1132">
          <cell r="A1132">
            <v>2030535</v>
          </cell>
          <cell r="B1132">
            <v>33.03</v>
          </cell>
          <cell r="C1132">
            <v>230.17</v>
          </cell>
          <cell r="D1132">
            <v>29.38</v>
          </cell>
          <cell r="E1132">
            <v>205.69</v>
          </cell>
          <cell r="F1132">
            <v>42.84</v>
          </cell>
          <cell r="G1132">
            <v>298.41000000000003</v>
          </cell>
          <cell r="H1132">
            <v>38.92</v>
          </cell>
          <cell r="I1132">
            <v>267.41000000000003</v>
          </cell>
          <cell r="J1132">
            <v>144.17000000000002</v>
          </cell>
          <cell r="K1132">
            <v>1001.6800000000001</v>
          </cell>
        </row>
        <row r="1133">
          <cell r="A1133">
            <v>18211</v>
          </cell>
          <cell r="B1133">
            <v>68</v>
          </cell>
          <cell r="C1133">
            <v>352.76</v>
          </cell>
          <cell r="D1133">
            <v>38</v>
          </cell>
          <cell r="E1133">
            <v>196.76</v>
          </cell>
          <cell r="F1133">
            <v>54</v>
          </cell>
          <cell r="G1133">
            <v>279.95999999999998</v>
          </cell>
          <cell r="H1133">
            <v>33.049999999999997</v>
          </cell>
          <cell r="I1133">
            <v>170.99</v>
          </cell>
          <cell r="J1133">
            <v>193.05</v>
          </cell>
          <cell r="K1133">
            <v>1000.47</v>
          </cell>
        </row>
        <row r="1134">
          <cell r="A1134">
            <v>28533</v>
          </cell>
          <cell r="B1134">
            <v>33</v>
          </cell>
          <cell r="C1134">
            <v>230.44</v>
          </cell>
          <cell r="D1134">
            <v>37</v>
          </cell>
          <cell r="E1134">
            <v>259</v>
          </cell>
          <cell r="F1134">
            <v>38</v>
          </cell>
          <cell r="G1134">
            <v>266</v>
          </cell>
          <cell r="H1134">
            <v>35</v>
          </cell>
          <cell r="I1134">
            <v>245</v>
          </cell>
          <cell r="J1134">
            <v>143</v>
          </cell>
          <cell r="K1134">
            <v>1000.44</v>
          </cell>
        </row>
        <row r="1135">
          <cell r="A1135">
            <v>17444</v>
          </cell>
          <cell r="B1135">
            <v>46</v>
          </cell>
          <cell r="C1135">
            <v>637.17999999999995</v>
          </cell>
          <cell r="D1135">
            <v>10</v>
          </cell>
          <cell r="E1135">
            <v>139</v>
          </cell>
          <cell r="F1135">
            <v>16</v>
          </cell>
          <cell r="G1135">
            <v>222.4</v>
          </cell>
          <cell r="J1135">
            <v>72</v>
          </cell>
          <cell r="K1135">
            <v>998.57999999999993</v>
          </cell>
        </row>
        <row r="1136">
          <cell r="A1136">
            <v>28927</v>
          </cell>
          <cell r="B1136">
            <v>40</v>
          </cell>
          <cell r="C1136">
            <v>355.29</v>
          </cell>
          <cell r="D1136">
            <v>16</v>
          </cell>
          <cell r="E1136">
            <v>141.69</v>
          </cell>
          <cell r="F1136">
            <v>28</v>
          </cell>
          <cell r="G1136">
            <v>238</v>
          </cell>
          <cell r="H1136">
            <v>31</v>
          </cell>
          <cell r="I1136">
            <v>263.5</v>
          </cell>
          <cell r="J1136">
            <v>115</v>
          </cell>
          <cell r="K1136">
            <v>998.48</v>
          </cell>
        </row>
        <row r="1137">
          <cell r="A1137">
            <v>12121</v>
          </cell>
          <cell r="B1137">
            <v>8</v>
          </cell>
          <cell r="C1137">
            <v>164</v>
          </cell>
          <cell r="D1137">
            <v>9</v>
          </cell>
          <cell r="E1137">
            <v>196</v>
          </cell>
          <cell r="F1137">
            <v>14</v>
          </cell>
          <cell r="G1137">
            <v>319.2</v>
          </cell>
          <cell r="H1137">
            <v>14</v>
          </cell>
          <cell r="I1137">
            <v>319.2</v>
          </cell>
          <cell r="J1137">
            <v>45</v>
          </cell>
          <cell r="K1137">
            <v>998.40000000000009</v>
          </cell>
        </row>
        <row r="1138">
          <cell r="A1138">
            <v>14890</v>
          </cell>
          <cell r="B1138">
            <v>67</v>
          </cell>
          <cell r="C1138">
            <v>347.56</v>
          </cell>
          <cell r="D1138">
            <v>46</v>
          </cell>
          <cell r="E1138">
            <v>239.2</v>
          </cell>
          <cell r="F1138">
            <v>13</v>
          </cell>
          <cell r="G1138">
            <v>67.599999999999994</v>
          </cell>
          <cell r="H1138">
            <v>66</v>
          </cell>
          <cell r="I1138">
            <v>342.78</v>
          </cell>
          <cell r="J1138">
            <v>192</v>
          </cell>
          <cell r="K1138">
            <v>997.14</v>
          </cell>
        </row>
        <row r="1139">
          <cell r="A1139">
            <v>27512</v>
          </cell>
          <cell r="B1139">
            <v>8</v>
          </cell>
          <cell r="C1139">
            <v>209.6</v>
          </cell>
          <cell r="D1139">
            <v>6</v>
          </cell>
          <cell r="E1139">
            <v>151.80000000000001</v>
          </cell>
          <cell r="F1139">
            <v>10</v>
          </cell>
          <cell r="G1139">
            <v>235</v>
          </cell>
          <cell r="H1139">
            <v>17</v>
          </cell>
          <cell r="I1139">
            <v>399.5</v>
          </cell>
          <cell r="J1139">
            <v>41</v>
          </cell>
          <cell r="K1139">
            <v>995.9</v>
          </cell>
        </row>
        <row r="1140">
          <cell r="A1140">
            <v>22872</v>
          </cell>
          <cell r="B1140">
            <v>118</v>
          </cell>
          <cell r="C1140">
            <v>375.78</v>
          </cell>
          <cell r="D1140">
            <v>53</v>
          </cell>
          <cell r="E1140">
            <v>169.08</v>
          </cell>
          <cell r="F1140">
            <v>65</v>
          </cell>
          <cell r="G1140">
            <v>206.96</v>
          </cell>
          <cell r="H1140">
            <v>77</v>
          </cell>
          <cell r="I1140">
            <v>244.06</v>
          </cell>
          <cell r="J1140">
            <v>313</v>
          </cell>
          <cell r="K1140">
            <v>995.88000000000011</v>
          </cell>
        </row>
        <row r="1141">
          <cell r="A1141">
            <v>23164</v>
          </cell>
          <cell r="B1141">
            <v>20</v>
          </cell>
          <cell r="C1141">
            <v>136</v>
          </cell>
          <cell r="D1141">
            <v>43</v>
          </cell>
          <cell r="E1141">
            <v>292.39999999999998</v>
          </cell>
          <cell r="F1141">
            <v>35</v>
          </cell>
          <cell r="G1141">
            <v>244.44</v>
          </cell>
          <cell r="H1141">
            <v>46</v>
          </cell>
          <cell r="I1141">
            <v>322</v>
          </cell>
          <cell r="J1141">
            <v>144</v>
          </cell>
          <cell r="K1141">
            <v>994.83999999999992</v>
          </cell>
        </row>
        <row r="1142">
          <cell r="A1142">
            <v>11926</v>
          </cell>
          <cell r="B1142">
            <v>14</v>
          </cell>
          <cell r="C1142">
            <v>82.13</v>
          </cell>
          <cell r="D1142">
            <v>57</v>
          </cell>
          <cell r="E1142">
            <v>330.66</v>
          </cell>
          <cell r="F1142">
            <v>53</v>
          </cell>
          <cell r="G1142">
            <v>311.29000000000002</v>
          </cell>
          <cell r="H1142">
            <v>46</v>
          </cell>
          <cell r="I1142">
            <v>270.45999999999998</v>
          </cell>
          <cell r="J1142">
            <v>170</v>
          </cell>
          <cell r="K1142">
            <v>994.54</v>
          </cell>
        </row>
        <row r="1143">
          <cell r="A1143">
            <v>23567</v>
          </cell>
          <cell r="B1143">
            <v>20</v>
          </cell>
          <cell r="C1143">
            <v>232</v>
          </cell>
          <cell r="D1143">
            <v>25</v>
          </cell>
          <cell r="E1143">
            <v>268.64999999999998</v>
          </cell>
          <cell r="F1143">
            <v>21</v>
          </cell>
          <cell r="G1143">
            <v>214.2</v>
          </cell>
          <cell r="H1143">
            <v>25</v>
          </cell>
          <cell r="I1143">
            <v>279</v>
          </cell>
          <cell r="J1143">
            <v>91</v>
          </cell>
          <cell r="K1143">
            <v>993.84999999999991</v>
          </cell>
        </row>
        <row r="1144">
          <cell r="A1144">
            <v>28605</v>
          </cell>
          <cell r="B1144">
            <v>114</v>
          </cell>
          <cell r="C1144">
            <v>170.16</v>
          </cell>
          <cell r="D1144">
            <v>180</v>
          </cell>
          <cell r="E1144">
            <v>269.10000000000002</v>
          </cell>
          <cell r="F1144">
            <v>176</v>
          </cell>
          <cell r="G1144">
            <v>245.85</v>
          </cell>
          <cell r="H1144">
            <v>221</v>
          </cell>
          <cell r="I1144">
            <v>308.63</v>
          </cell>
          <cell r="J1144">
            <v>691</v>
          </cell>
          <cell r="K1144">
            <v>993.74</v>
          </cell>
        </row>
        <row r="1145">
          <cell r="A1145">
            <v>11876</v>
          </cell>
          <cell r="B1145">
            <v>137</v>
          </cell>
          <cell r="C1145">
            <v>379.42</v>
          </cell>
          <cell r="D1145">
            <v>40</v>
          </cell>
          <cell r="E1145">
            <v>111.34</v>
          </cell>
          <cell r="F1145">
            <v>107</v>
          </cell>
          <cell r="G1145">
            <v>298.27999999999997</v>
          </cell>
          <cell r="H1145">
            <v>73</v>
          </cell>
          <cell r="I1145">
            <v>204.4</v>
          </cell>
          <cell r="J1145">
            <v>357</v>
          </cell>
          <cell r="K1145">
            <v>993.43999999999994</v>
          </cell>
        </row>
        <row r="1146">
          <cell r="A1146">
            <v>23648</v>
          </cell>
          <cell r="B1146">
            <v>9</v>
          </cell>
          <cell r="C1146">
            <v>208.8</v>
          </cell>
          <cell r="D1146">
            <v>12</v>
          </cell>
          <cell r="E1146">
            <v>278.39999999999998</v>
          </cell>
          <cell r="F1146">
            <v>9</v>
          </cell>
          <cell r="G1146">
            <v>213.3</v>
          </cell>
          <cell r="H1146">
            <v>13</v>
          </cell>
          <cell r="I1146">
            <v>290.7</v>
          </cell>
          <cell r="J1146">
            <v>43</v>
          </cell>
          <cell r="K1146">
            <v>991.2</v>
          </cell>
        </row>
        <row r="1147">
          <cell r="A1147">
            <v>27577</v>
          </cell>
          <cell r="B1147">
            <v>14</v>
          </cell>
          <cell r="C1147">
            <v>271.60000000000002</v>
          </cell>
          <cell r="D1147">
            <v>7</v>
          </cell>
          <cell r="E1147">
            <v>133.30000000000001</v>
          </cell>
          <cell r="F1147">
            <v>11</v>
          </cell>
          <cell r="G1147">
            <v>207.9</v>
          </cell>
          <cell r="H1147">
            <v>20</v>
          </cell>
          <cell r="I1147">
            <v>378</v>
          </cell>
          <cell r="J1147">
            <v>52</v>
          </cell>
          <cell r="K1147">
            <v>990.80000000000007</v>
          </cell>
        </row>
        <row r="1148">
          <cell r="A1148">
            <v>18480</v>
          </cell>
          <cell r="B1148">
            <v>5</v>
          </cell>
          <cell r="C1148">
            <v>155</v>
          </cell>
          <cell r="D1148">
            <v>11</v>
          </cell>
          <cell r="E1148">
            <v>352</v>
          </cell>
          <cell r="F1148">
            <v>7</v>
          </cell>
          <cell r="G1148">
            <v>224</v>
          </cell>
          <cell r="H1148">
            <v>8</v>
          </cell>
          <cell r="I1148">
            <v>256</v>
          </cell>
          <cell r="J1148">
            <v>31</v>
          </cell>
          <cell r="K1148">
            <v>987</v>
          </cell>
        </row>
        <row r="1149">
          <cell r="A1149">
            <v>17807</v>
          </cell>
          <cell r="B1149">
            <v>42</v>
          </cell>
          <cell r="C1149">
            <v>285.60000000000002</v>
          </cell>
          <cell r="D1149">
            <v>23</v>
          </cell>
          <cell r="E1149">
            <v>156.4</v>
          </cell>
          <cell r="F1149">
            <v>50</v>
          </cell>
          <cell r="G1149">
            <v>340</v>
          </cell>
          <cell r="H1149">
            <v>30</v>
          </cell>
          <cell r="I1149">
            <v>204</v>
          </cell>
          <cell r="J1149">
            <v>145</v>
          </cell>
          <cell r="K1149">
            <v>986</v>
          </cell>
        </row>
        <row r="1150">
          <cell r="A1150">
            <v>22196</v>
          </cell>
          <cell r="B1150">
            <v>115</v>
          </cell>
          <cell r="C1150">
            <v>299</v>
          </cell>
          <cell r="D1150">
            <v>85</v>
          </cell>
          <cell r="E1150">
            <v>230.36</v>
          </cell>
          <cell r="F1150">
            <v>77</v>
          </cell>
          <cell r="G1150">
            <v>199.36</v>
          </cell>
          <cell r="H1150">
            <v>93</v>
          </cell>
          <cell r="I1150">
            <v>257.10000000000002</v>
          </cell>
          <cell r="J1150">
            <v>370</v>
          </cell>
          <cell r="K1150">
            <v>985.82</v>
          </cell>
        </row>
        <row r="1151">
          <cell r="A1151">
            <v>14986</v>
          </cell>
          <cell r="B1151">
            <v>7</v>
          </cell>
          <cell r="C1151">
            <v>265.3</v>
          </cell>
          <cell r="D1151">
            <v>5</v>
          </cell>
          <cell r="E1151">
            <v>189.5</v>
          </cell>
          <cell r="F1151">
            <v>7</v>
          </cell>
          <cell r="G1151">
            <v>265.3</v>
          </cell>
          <cell r="H1151">
            <v>7</v>
          </cell>
          <cell r="I1151">
            <v>265.3</v>
          </cell>
          <cell r="J1151">
            <v>26</v>
          </cell>
          <cell r="K1151">
            <v>985.40000000000009</v>
          </cell>
        </row>
        <row r="1152">
          <cell r="A1152">
            <v>28354</v>
          </cell>
          <cell r="B1152">
            <v>49</v>
          </cell>
          <cell r="C1152">
            <v>332.66</v>
          </cell>
          <cell r="D1152">
            <v>3</v>
          </cell>
          <cell r="E1152">
            <v>20.399999999999999</v>
          </cell>
          <cell r="F1152">
            <v>67</v>
          </cell>
          <cell r="G1152">
            <v>455.06</v>
          </cell>
          <cell r="H1152">
            <v>26</v>
          </cell>
          <cell r="I1152">
            <v>176.8</v>
          </cell>
          <cell r="J1152">
            <v>145</v>
          </cell>
          <cell r="K1152">
            <v>984.92000000000007</v>
          </cell>
        </row>
        <row r="1153">
          <cell r="A1153">
            <v>12359</v>
          </cell>
          <cell r="B1153">
            <v>62</v>
          </cell>
          <cell r="C1153">
            <v>319.88</v>
          </cell>
          <cell r="D1153">
            <v>32</v>
          </cell>
          <cell r="E1153">
            <v>173.94</v>
          </cell>
          <cell r="F1153">
            <v>49</v>
          </cell>
          <cell r="G1153">
            <v>267.3</v>
          </cell>
          <cell r="H1153">
            <v>41</v>
          </cell>
          <cell r="I1153">
            <v>223.72</v>
          </cell>
          <cell r="J1153">
            <v>184</v>
          </cell>
          <cell r="K1153">
            <v>984.84</v>
          </cell>
        </row>
        <row r="1154">
          <cell r="A1154">
            <v>28601</v>
          </cell>
          <cell r="B1154">
            <v>6</v>
          </cell>
          <cell r="C1154">
            <v>312.89999999999998</v>
          </cell>
          <cell r="D1154">
            <v>6</v>
          </cell>
          <cell r="E1154">
            <v>315.60000000000002</v>
          </cell>
          <cell r="F1154">
            <v>1</v>
          </cell>
          <cell r="G1154">
            <v>52.6</v>
          </cell>
          <cell r="H1154">
            <v>6</v>
          </cell>
          <cell r="I1154">
            <v>302.97000000000003</v>
          </cell>
          <cell r="J1154">
            <v>19</v>
          </cell>
          <cell r="K1154">
            <v>984.07</v>
          </cell>
        </row>
        <row r="1155">
          <cell r="A1155">
            <v>18039</v>
          </cell>
          <cell r="B1155">
            <v>26</v>
          </cell>
          <cell r="C1155">
            <v>353.6</v>
          </cell>
          <cell r="D1155">
            <v>17</v>
          </cell>
          <cell r="E1155">
            <v>231.2</v>
          </cell>
          <cell r="F1155">
            <v>11</v>
          </cell>
          <cell r="G1155">
            <v>156.16</v>
          </cell>
          <cell r="H1155">
            <v>17</v>
          </cell>
          <cell r="I1155">
            <v>243.1</v>
          </cell>
          <cell r="J1155">
            <v>71</v>
          </cell>
          <cell r="K1155">
            <v>984.06</v>
          </cell>
        </row>
        <row r="1156">
          <cell r="A1156">
            <v>16052</v>
          </cell>
          <cell r="B1156">
            <v>102</v>
          </cell>
          <cell r="C1156">
            <v>388.38</v>
          </cell>
          <cell r="D1156">
            <v>40</v>
          </cell>
          <cell r="E1156">
            <v>164.32</v>
          </cell>
          <cell r="F1156">
            <v>41</v>
          </cell>
          <cell r="G1156">
            <v>175.06</v>
          </cell>
          <cell r="H1156">
            <v>57</v>
          </cell>
          <cell r="I1156">
            <v>256.14</v>
          </cell>
          <cell r="J1156">
            <v>240</v>
          </cell>
          <cell r="K1156">
            <v>983.9</v>
          </cell>
        </row>
        <row r="1157">
          <cell r="A1157">
            <v>14845</v>
          </cell>
          <cell r="B1157">
            <v>74</v>
          </cell>
          <cell r="C1157">
            <v>313.77999999999997</v>
          </cell>
          <cell r="D1157">
            <v>49</v>
          </cell>
          <cell r="E1157">
            <v>207.98</v>
          </cell>
          <cell r="F1157">
            <v>53</v>
          </cell>
          <cell r="G1157">
            <v>231.5</v>
          </cell>
          <cell r="H1157">
            <v>54</v>
          </cell>
          <cell r="I1157">
            <v>230.6</v>
          </cell>
          <cell r="J1157">
            <v>230</v>
          </cell>
          <cell r="K1157">
            <v>983.86</v>
          </cell>
        </row>
        <row r="1158">
          <cell r="A1158">
            <v>30153</v>
          </cell>
          <cell r="B1158">
            <v>23</v>
          </cell>
          <cell r="C1158">
            <v>358.8</v>
          </cell>
          <cell r="D1158">
            <v>12</v>
          </cell>
          <cell r="E1158">
            <v>182.36</v>
          </cell>
          <cell r="F1158">
            <v>17</v>
          </cell>
          <cell r="G1158">
            <v>258.39999999999998</v>
          </cell>
          <cell r="H1158">
            <v>12</v>
          </cell>
          <cell r="I1158">
            <v>182.4</v>
          </cell>
          <cell r="J1158">
            <v>64</v>
          </cell>
          <cell r="K1158">
            <v>981.96</v>
          </cell>
        </row>
        <row r="1159">
          <cell r="A1159">
            <v>17310</v>
          </cell>
          <cell r="B1159">
            <v>24</v>
          </cell>
          <cell r="C1159">
            <v>186.58</v>
          </cell>
          <cell r="D1159">
            <v>23</v>
          </cell>
          <cell r="E1159">
            <v>179.4</v>
          </cell>
          <cell r="F1159">
            <v>42</v>
          </cell>
          <cell r="G1159">
            <v>327.60000000000002</v>
          </cell>
          <cell r="H1159">
            <v>37</v>
          </cell>
          <cell r="I1159">
            <v>287.98</v>
          </cell>
          <cell r="J1159">
            <v>126</v>
          </cell>
          <cell r="K1159">
            <v>981.56000000000006</v>
          </cell>
        </row>
        <row r="1160">
          <cell r="A1160">
            <v>16808</v>
          </cell>
          <cell r="D1160">
            <v>1</v>
          </cell>
          <cell r="E1160">
            <v>69.900000000000006</v>
          </cell>
          <cell r="F1160">
            <v>6</v>
          </cell>
          <cell r="G1160">
            <v>419.4</v>
          </cell>
          <cell r="H1160">
            <v>7</v>
          </cell>
          <cell r="I1160">
            <v>489.3</v>
          </cell>
          <cell r="J1160">
            <v>14</v>
          </cell>
          <cell r="K1160">
            <v>978.59999999999991</v>
          </cell>
        </row>
        <row r="1161">
          <cell r="A1161">
            <v>16002</v>
          </cell>
          <cell r="B1161">
            <v>70</v>
          </cell>
          <cell r="C1161">
            <v>244.44</v>
          </cell>
          <cell r="D1161">
            <v>65</v>
          </cell>
          <cell r="E1161">
            <v>226.94</v>
          </cell>
          <cell r="F1161">
            <v>50</v>
          </cell>
          <cell r="G1161">
            <v>174.72</v>
          </cell>
          <cell r="H1161">
            <v>95</v>
          </cell>
          <cell r="I1161">
            <v>331.94</v>
          </cell>
          <cell r="J1161">
            <v>280</v>
          </cell>
          <cell r="K1161">
            <v>978.04</v>
          </cell>
        </row>
        <row r="1162">
          <cell r="A1162">
            <v>28801</v>
          </cell>
          <cell r="B1162">
            <v>33</v>
          </cell>
          <cell r="C1162">
            <v>173.22</v>
          </cell>
          <cell r="D1162">
            <v>38</v>
          </cell>
          <cell r="E1162">
            <v>201.4</v>
          </cell>
          <cell r="F1162">
            <v>57</v>
          </cell>
          <cell r="G1162">
            <v>305.2</v>
          </cell>
          <cell r="H1162">
            <v>55</v>
          </cell>
          <cell r="I1162">
            <v>297</v>
          </cell>
          <cell r="J1162">
            <v>183</v>
          </cell>
          <cell r="K1162">
            <v>976.81999999999994</v>
          </cell>
        </row>
        <row r="1163">
          <cell r="A1163">
            <v>28774</v>
          </cell>
          <cell r="B1163">
            <v>200</v>
          </cell>
          <cell r="C1163">
            <v>976.2</v>
          </cell>
          <cell r="J1163">
            <v>200</v>
          </cell>
          <cell r="K1163">
            <v>976.2</v>
          </cell>
        </row>
        <row r="1164">
          <cell r="A1164">
            <v>28964</v>
          </cell>
          <cell r="B1164">
            <v>25</v>
          </cell>
          <cell r="C1164">
            <v>175</v>
          </cell>
          <cell r="D1164">
            <v>26</v>
          </cell>
          <cell r="E1164">
            <v>179.4</v>
          </cell>
          <cell r="F1164">
            <v>39</v>
          </cell>
          <cell r="G1164">
            <v>268.55</v>
          </cell>
          <cell r="H1164">
            <v>48</v>
          </cell>
          <cell r="I1164">
            <v>352.3</v>
          </cell>
          <cell r="J1164">
            <v>138</v>
          </cell>
          <cell r="K1164">
            <v>975.25</v>
          </cell>
        </row>
        <row r="1165">
          <cell r="A1165">
            <v>29338</v>
          </cell>
          <cell r="B1165">
            <v>13</v>
          </cell>
          <cell r="C1165">
            <v>258.7</v>
          </cell>
          <cell r="D1165">
            <v>12</v>
          </cell>
          <cell r="E1165">
            <v>238.8</v>
          </cell>
          <cell r="F1165">
            <v>11</v>
          </cell>
          <cell r="G1165">
            <v>218.9</v>
          </cell>
          <cell r="H1165">
            <v>13</v>
          </cell>
          <cell r="I1165">
            <v>257.11</v>
          </cell>
          <cell r="J1165">
            <v>49</v>
          </cell>
          <cell r="K1165">
            <v>973.51</v>
          </cell>
        </row>
        <row r="1166">
          <cell r="A1166">
            <v>29077</v>
          </cell>
          <cell r="B1166">
            <v>22</v>
          </cell>
          <cell r="C1166">
            <v>303.58</v>
          </cell>
          <cell r="D1166">
            <v>15</v>
          </cell>
          <cell r="E1166">
            <v>222.9</v>
          </cell>
          <cell r="F1166">
            <v>16</v>
          </cell>
          <cell r="G1166">
            <v>274.39999999999998</v>
          </cell>
          <cell r="H1166">
            <v>10</v>
          </cell>
          <cell r="I1166">
            <v>172.2</v>
          </cell>
          <cell r="J1166">
            <v>63</v>
          </cell>
          <cell r="K1166">
            <v>973.07999999999993</v>
          </cell>
        </row>
        <row r="1167">
          <cell r="A1167">
            <v>17112</v>
          </cell>
          <cell r="B1167">
            <v>249</v>
          </cell>
          <cell r="C1167">
            <v>298.39999999999998</v>
          </cell>
          <cell r="D1167">
            <v>157</v>
          </cell>
          <cell r="E1167">
            <v>188.2</v>
          </cell>
          <cell r="F1167">
            <v>236</v>
          </cell>
          <cell r="G1167">
            <v>282.3</v>
          </cell>
          <cell r="H1167">
            <v>171</v>
          </cell>
          <cell r="I1167">
            <v>203.7</v>
          </cell>
          <cell r="J1167">
            <v>813</v>
          </cell>
          <cell r="K1167">
            <v>972.59999999999991</v>
          </cell>
        </row>
        <row r="1168">
          <cell r="A1168">
            <v>30557</v>
          </cell>
          <cell r="B1168">
            <v>34</v>
          </cell>
          <cell r="C1168">
            <v>306</v>
          </cell>
          <cell r="D1168">
            <v>24</v>
          </cell>
          <cell r="E1168">
            <v>216</v>
          </cell>
          <cell r="F1168">
            <v>32</v>
          </cell>
          <cell r="G1168">
            <v>288</v>
          </cell>
          <cell r="H1168">
            <v>18</v>
          </cell>
          <cell r="I1168">
            <v>162</v>
          </cell>
          <cell r="J1168">
            <v>108</v>
          </cell>
          <cell r="K1168">
            <v>972</v>
          </cell>
        </row>
        <row r="1169">
          <cell r="A1169">
            <v>31215</v>
          </cell>
          <cell r="B1169">
            <v>12</v>
          </cell>
          <cell r="C1169">
            <v>194.4</v>
          </cell>
          <cell r="D1169">
            <v>12</v>
          </cell>
          <cell r="E1169">
            <v>194.4</v>
          </cell>
          <cell r="F1169">
            <v>27</v>
          </cell>
          <cell r="G1169">
            <v>437.4</v>
          </cell>
          <cell r="H1169">
            <v>9</v>
          </cell>
          <cell r="I1169">
            <v>145.80000000000001</v>
          </cell>
          <cell r="J1169">
            <v>60</v>
          </cell>
          <cell r="K1169">
            <v>972</v>
          </cell>
        </row>
        <row r="1170">
          <cell r="A1170">
            <v>16721</v>
          </cell>
          <cell r="B1170">
            <v>52</v>
          </cell>
          <cell r="C1170">
            <v>257</v>
          </cell>
          <cell r="D1170">
            <v>50</v>
          </cell>
          <cell r="E1170">
            <v>242.92</v>
          </cell>
          <cell r="F1170">
            <v>47</v>
          </cell>
          <cell r="G1170">
            <v>219.77</v>
          </cell>
          <cell r="H1170">
            <v>54</v>
          </cell>
          <cell r="I1170">
            <v>251.34</v>
          </cell>
          <cell r="J1170">
            <v>203</v>
          </cell>
          <cell r="K1170">
            <v>971.03</v>
          </cell>
        </row>
        <row r="1171">
          <cell r="A1171">
            <v>29973</v>
          </cell>
          <cell r="B1171">
            <v>25</v>
          </cell>
          <cell r="C1171">
            <v>495</v>
          </cell>
          <cell r="D1171">
            <v>24</v>
          </cell>
          <cell r="E1171">
            <v>475.81</v>
          </cell>
          <cell r="J1171">
            <v>49</v>
          </cell>
          <cell r="K1171">
            <v>970.81</v>
          </cell>
        </row>
        <row r="1172">
          <cell r="A1172">
            <v>17521</v>
          </cell>
          <cell r="B1172">
            <v>24</v>
          </cell>
          <cell r="C1172">
            <v>62.4</v>
          </cell>
          <cell r="D1172">
            <v>51</v>
          </cell>
          <cell r="E1172">
            <v>142.80000000000001</v>
          </cell>
          <cell r="F1172">
            <v>118</v>
          </cell>
          <cell r="G1172">
            <v>329.74</v>
          </cell>
          <cell r="H1172">
            <v>156</v>
          </cell>
          <cell r="I1172">
            <v>434.82</v>
          </cell>
          <cell r="J1172">
            <v>349</v>
          </cell>
          <cell r="K1172">
            <v>969.76</v>
          </cell>
        </row>
        <row r="1173">
          <cell r="A1173">
            <v>27850</v>
          </cell>
          <cell r="B1173">
            <v>34</v>
          </cell>
          <cell r="C1173">
            <v>404.6</v>
          </cell>
          <cell r="D1173">
            <v>6</v>
          </cell>
          <cell r="E1173">
            <v>71.400000000000006</v>
          </cell>
          <cell r="F1173">
            <v>10</v>
          </cell>
          <cell r="G1173">
            <v>115.4</v>
          </cell>
          <cell r="H1173">
            <v>33</v>
          </cell>
          <cell r="I1173">
            <v>378.2</v>
          </cell>
          <cell r="J1173">
            <v>83</v>
          </cell>
          <cell r="K1173">
            <v>969.59999999999991</v>
          </cell>
        </row>
        <row r="1174">
          <cell r="A1174">
            <v>23117</v>
          </cell>
          <cell r="B1174">
            <v>148</v>
          </cell>
          <cell r="C1174">
            <v>323.62</v>
          </cell>
          <cell r="D1174">
            <v>46</v>
          </cell>
          <cell r="E1174">
            <v>101.2</v>
          </cell>
          <cell r="F1174">
            <v>139</v>
          </cell>
          <cell r="G1174">
            <v>305.08</v>
          </cell>
          <cell r="H1174">
            <v>109</v>
          </cell>
          <cell r="I1174">
            <v>239.44</v>
          </cell>
          <cell r="J1174">
            <v>442</v>
          </cell>
          <cell r="K1174">
            <v>969.33999999999992</v>
          </cell>
        </row>
        <row r="1175">
          <cell r="A1175">
            <v>30030</v>
          </cell>
          <cell r="B1175">
            <v>41</v>
          </cell>
          <cell r="C1175">
            <v>274.7</v>
          </cell>
          <cell r="D1175">
            <v>35</v>
          </cell>
          <cell r="E1175">
            <v>232.5</v>
          </cell>
          <cell r="F1175">
            <v>38</v>
          </cell>
          <cell r="G1175">
            <v>300.10000000000002</v>
          </cell>
          <cell r="H1175">
            <v>23</v>
          </cell>
          <cell r="I1175">
            <v>162</v>
          </cell>
          <cell r="J1175">
            <v>137</v>
          </cell>
          <cell r="K1175">
            <v>969.3</v>
          </cell>
        </row>
        <row r="1176">
          <cell r="A1176">
            <v>23162</v>
          </cell>
          <cell r="B1176">
            <v>37</v>
          </cell>
          <cell r="C1176">
            <v>251.6</v>
          </cell>
          <cell r="D1176">
            <v>42</v>
          </cell>
          <cell r="E1176">
            <v>285.06</v>
          </cell>
          <cell r="F1176">
            <v>25</v>
          </cell>
          <cell r="G1176">
            <v>173.6</v>
          </cell>
          <cell r="H1176">
            <v>37</v>
          </cell>
          <cell r="I1176">
            <v>259</v>
          </cell>
          <cell r="J1176">
            <v>141</v>
          </cell>
          <cell r="K1176">
            <v>969.26</v>
          </cell>
        </row>
        <row r="1177">
          <cell r="A1177">
            <v>18214</v>
          </cell>
          <cell r="B1177">
            <v>30</v>
          </cell>
          <cell r="C1177">
            <v>359.04</v>
          </cell>
          <cell r="D1177">
            <v>19</v>
          </cell>
          <cell r="E1177">
            <v>227.04</v>
          </cell>
          <cell r="F1177">
            <v>14</v>
          </cell>
          <cell r="G1177">
            <v>167.04</v>
          </cell>
          <cell r="H1177">
            <v>18</v>
          </cell>
          <cell r="I1177">
            <v>214.24</v>
          </cell>
          <cell r="J1177">
            <v>81</v>
          </cell>
          <cell r="K1177">
            <v>967.36</v>
          </cell>
        </row>
        <row r="1178">
          <cell r="A1178">
            <v>23491</v>
          </cell>
          <cell r="B1178">
            <v>29</v>
          </cell>
          <cell r="C1178">
            <v>348</v>
          </cell>
          <cell r="D1178">
            <v>16</v>
          </cell>
          <cell r="E1178">
            <v>192</v>
          </cell>
          <cell r="F1178">
            <v>18</v>
          </cell>
          <cell r="G1178">
            <v>219.6</v>
          </cell>
          <cell r="H1178">
            <v>17</v>
          </cell>
          <cell r="I1178">
            <v>207.4</v>
          </cell>
          <cell r="J1178">
            <v>80</v>
          </cell>
          <cell r="K1178">
            <v>967</v>
          </cell>
        </row>
        <row r="1179">
          <cell r="A1179">
            <v>18117</v>
          </cell>
          <cell r="B1179">
            <v>52</v>
          </cell>
          <cell r="C1179">
            <v>218.4</v>
          </cell>
          <cell r="D1179">
            <v>90</v>
          </cell>
          <cell r="E1179">
            <v>378</v>
          </cell>
          <cell r="F1179">
            <v>58</v>
          </cell>
          <cell r="G1179">
            <v>243.6</v>
          </cell>
          <cell r="H1179">
            <v>31</v>
          </cell>
          <cell r="I1179">
            <v>125.4</v>
          </cell>
          <cell r="J1179">
            <v>231</v>
          </cell>
          <cell r="K1179">
            <v>965.4</v>
          </cell>
        </row>
        <row r="1180">
          <cell r="A1180">
            <v>16375</v>
          </cell>
          <cell r="B1180">
            <v>36</v>
          </cell>
          <cell r="C1180">
            <v>193.97</v>
          </cell>
          <cell r="D1180">
            <v>38</v>
          </cell>
          <cell r="E1180">
            <v>204.77</v>
          </cell>
          <cell r="F1180">
            <v>65</v>
          </cell>
          <cell r="G1180">
            <v>350.14</v>
          </cell>
          <cell r="H1180">
            <v>40</v>
          </cell>
          <cell r="I1180">
            <v>216</v>
          </cell>
          <cell r="J1180">
            <v>179</v>
          </cell>
          <cell r="K1180">
            <v>964.88</v>
          </cell>
        </row>
        <row r="1181">
          <cell r="A1181">
            <v>31706</v>
          </cell>
          <cell r="D1181">
            <v>36</v>
          </cell>
          <cell r="E1181">
            <v>207.39</v>
          </cell>
          <cell r="F1181">
            <v>58</v>
          </cell>
          <cell r="G1181">
            <v>328.29</v>
          </cell>
          <cell r="H1181">
            <v>74</v>
          </cell>
          <cell r="I1181">
            <v>428.74</v>
          </cell>
          <cell r="J1181">
            <v>168</v>
          </cell>
          <cell r="K1181">
            <v>964.42000000000007</v>
          </cell>
        </row>
        <row r="1182">
          <cell r="A1182">
            <v>14054</v>
          </cell>
          <cell r="B1182">
            <v>15</v>
          </cell>
          <cell r="C1182">
            <v>315</v>
          </cell>
          <cell r="D1182">
            <v>8</v>
          </cell>
          <cell r="E1182">
            <v>168</v>
          </cell>
          <cell r="F1182">
            <v>14</v>
          </cell>
          <cell r="G1182">
            <v>301.5</v>
          </cell>
          <cell r="H1182">
            <v>8</v>
          </cell>
          <cell r="I1182">
            <v>178.2</v>
          </cell>
          <cell r="J1182">
            <v>45</v>
          </cell>
          <cell r="K1182">
            <v>962.7</v>
          </cell>
        </row>
        <row r="1183">
          <cell r="A1183">
            <v>28030</v>
          </cell>
          <cell r="B1183">
            <v>342</v>
          </cell>
          <cell r="C1183">
            <v>340.16</v>
          </cell>
          <cell r="D1183">
            <v>271</v>
          </cell>
          <cell r="E1183">
            <v>268.83999999999997</v>
          </cell>
          <cell r="F1183">
            <v>317</v>
          </cell>
          <cell r="G1183">
            <v>314.60000000000002</v>
          </cell>
          <cell r="H1183">
            <v>39</v>
          </cell>
          <cell r="I1183">
            <v>38.840000000000003</v>
          </cell>
          <cell r="J1183">
            <v>969</v>
          </cell>
          <cell r="K1183">
            <v>962.44</v>
          </cell>
        </row>
        <row r="1184">
          <cell r="A1184">
            <v>11769</v>
          </cell>
          <cell r="B1184">
            <v>25</v>
          </cell>
          <cell r="C1184">
            <v>111.78</v>
          </cell>
          <cell r="D1184">
            <v>55</v>
          </cell>
          <cell r="E1184">
            <v>247.14</v>
          </cell>
          <cell r="F1184">
            <v>70</v>
          </cell>
          <cell r="G1184">
            <v>314.64</v>
          </cell>
          <cell r="H1184">
            <v>64</v>
          </cell>
          <cell r="I1184">
            <v>288</v>
          </cell>
          <cell r="J1184">
            <v>214</v>
          </cell>
          <cell r="K1184">
            <v>961.56</v>
          </cell>
        </row>
        <row r="1185">
          <cell r="A1185">
            <v>17666</v>
          </cell>
          <cell r="B1185">
            <v>39</v>
          </cell>
          <cell r="C1185">
            <v>358.8</v>
          </cell>
          <cell r="F1185">
            <v>35</v>
          </cell>
          <cell r="G1185">
            <v>345.71</v>
          </cell>
          <cell r="H1185">
            <v>26</v>
          </cell>
          <cell r="I1185">
            <v>256.61</v>
          </cell>
          <cell r="J1185">
            <v>100</v>
          </cell>
          <cell r="K1185">
            <v>961.12</v>
          </cell>
        </row>
        <row r="1186">
          <cell r="A1186">
            <v>10142</v>
          </cell>
          <cell r="B1186">
            <v>56</v>
          </cell>
          <cell r="C1186">
            <v>234.52</v>
          </cell>
          <cell r="D1186">
            <v>4</v>
          </cell>
          <cell r="E1186">
            <v>16.8</v>
          </cell>
          <cell r="F1186">
            <v>108</v>
          </cell>
          <cell r="G1186">
            <v>453.26</v>
          </cell>
          <cell r="H1186">
            <v>62</v>
          </cell>
          <cell r="I1186">
            <v>253.98</v>
          </cell>
          <cell r="J1186">
            <v>230</v>
          </cell>
          <cell r="K1186">
            <v>958.56000000000006</v>
          </cell>
        </row>
        <row r="1187">
          <cell r="A1187">
            <v>17037</v>
          </cell>
          <cell r="B1187">
            <v>13</v>
          </cell>
          <cell r="C1187">
            <v>227.5</v>
          </cell>
          <cell r="D1187">
            <v>11</v>
          </cell>
          <cell r="E1187">
            <v>191.1</v>
          </cell>
          <cell r="F1187">
            <v>11</v>
          </cell>
          <cell r="G1187">
            <v>192.5</v>
          </cell>
          <cell r="H1187">
            <v>20</v>
          </cell>
          <cell r="I1187">
            <v>347.2</v>
          </cell>
          <cell r="J1187">
            <v>55</v>
          </cell>
          <cell r="K1187">
            <v>958.3</v>
          </cell>
        </row>
        <row r="1188">
          <cell r="A1188">
            <v>12076</v>
          </cell>
          <cell r="B1188">
            <v>6</v>
          </cell>
          <cell r="C1188">
            <v>41.4</v>
          </cell>
          <cell r="D1188">
            <v>36</v>
          </cell>
          <cell r="E1188">
            <v>247.85</v>
          </cell>
          <cell r="F1188">
            <v>55</v>
          </cell>
          <cell r="G1188">
            <v>377.85</v>
          </cell>
          <cell r="H1188">
            <v>42</v>
          </cell>
          <cell r="I1188">
            <v>289.8</v>
          </cell>
          <cell r="J1188">
            <v>139</v>
          </cell>
          <cell r="K1188">
            <v>956.90000000000009</v>
          </cell>
        </row>
        <row r="1189">
          <cell r="A1189">
            <v>31741</v>
          </cell>
          <cell r="D1189">
            <v>5</v>
          </cell>
          <cell r="E1189">
            <v>149.5</v>
          </cell>
          <cell r="F1189">
            <v>17</v>
          </cell>
          <cell r="G1189">
            <v>508.3</v>
          </cell>
          <cell r="H1189">
            <v>10</v>
          </cell>
          <cell r="I1189">
            <v>299</v>
          </cell>
          <cell r="J1189">
            <v>32</v>
          </cell>
          <cell r="K1189">
            <v>956.8</v>
          </cell>
        </row>
        <row r="1190">
          <cell r="A1190">
            <v>17999</v>
          </cell>
          <cell r="B1190">
            <v>10</v>
          </cell>
          <cell r="C1190">
            <v>239</v>
          </cell>
          <cell r="D1190">
            <v>10</v>
          </cell>
          <cell r="E1190">
            <v>237.09</v>
          </cell>
          <cell r="F1190">
            <v>9</v>
          </cell>
          <cell r="G1190">
            <v>215.1</v>
          </cell>
          <cell r="H1190">
            <v>11</v>
          </cell>
          <cell r="I1190">
            <v>264.26</v>
          </cell>
          <cell r="J1190">
            <v>40</v>
          </cell>
          <cell r="K1190">
            <v>955.45</v>
          </cell>
        </row>
        <row r="1191">
          <cell r="A1191">
            <v>22605</v>
          </cell>
          <cell r="B1191">
            <v>27</v>
          </cell>
          <cell r="C1191">
            <v>308.66000000000003</v>
          </cell>
          <cell r="D1191">
            <v>14</v>
          </cell>
          <cell r="E1191">
            <v>161</v>
          </cell>
          <cell r="F1191">
            <v>20</v>
          </cell>
          <cell r="G1191">
            <v>235.15</v>
          </cell>
          <cell r="H1191">
            <v>21</v>
          </cell>
          <cell r="I1191">
            <v>249.9</v>
          </cell>
          <cell r="J1191">
            <v>82</v>
          </cell>
          <cell r="K1191">
            <v>954.71</v>
          </cell>
        </row>
        <row r="1192">
          <cell r="A1192">
            <v>15885</v>
          </cell>
          <cell r="B1192">
            <v>4</v>
          </cell>
          <cell r="C1192">
            <v>70.400000000000006</v>
          </cell>
          <cell r="F1192">
            <v>24</v>
          </cell>
          <cell r="G1192">
            <v>429.6</v>
          </cell>
          <cell r="H1192">
            <v>24</v>
          </cell>
          <cell r="I1192">
            <v>454.48</v>
          </cell>
          <cell r="J1192">
            <v>52</v>
          </cell>
          <cell r="K1192">
            <v>954.48</v>
          </cell>
        </row>
        <row r="1193">
          <cell r="A1193">
            <v>29687</v>
          </cell>
          <cell r="B1193">
            <v>9</v>
          </cell>
          <cell r="C1193">
            <v>296.10000000000002</v>
          </cell>
          <cell r="D1193">
            <v>8</v>
          </cell>
          <cell r="E1193">
            <v>263.2</v>
          </cell>
          <cell r="F1193">
            <v>10</v>
          </cell>
          <cell r="G1193">
            <v>329</v>
          </cell>
          <cell r="H1193">
            <v>2</v>
          </cell>
          <cell r="I1193">
            <v>65.8</v>
          </cell>
          <cell r="J1193">
            <v>29</v>
          </cell>
          <cell r="K1193">
            <v>954.09999999999991</v>
          </cell>
        </row>
        <row r="1194">
          <cell r="A1194">
            <v>29283</v>
          </cell>
          <cell r="B1194">
            <v>64</v>
          </cell>
          <cell r="C1194">
            <v>288</v>
          </cell>
          <cell r="F1194">
            <v>59</v>
          </cell>
          <cell r="G1194">
            <v>289.10000000000002</v>
          </cell>
          <cell r="H1194">
            <v>77</v>
          </cell>
          <cell r="I1194">
            <v>376.52</v>
          </cell>
          <cell r="J1194">
            <v>200</v>
          </cell>
          <cell r="K1194">
            <v>953.62</v>
          </cell>
        </row>
        <row r="1195">
          <cell r="A1195">
            <v>18379</v>
          </cell>
          <cell r="B1195">
            <v>38</v>
          </cell>
          <cell r="C1195">
            <v>283.2</v>
          </cell>
          <cell r="D1195">
            <v>41</v>
          </cell>
          <cell r="E1195">
            <v>305.7</v>
          </cell>
          <cell r="F1195">
            <v>47</v>
          </cell>
          <cell r="G1195">
            <v>349.5</v>
          </cell>
          <cell r="H1195">
            <v>2</v>
          </cell>
          <cell r="I1195">
            <v>15</v>
          </cell>
          <cell r="J1195">
            <v>128</v>
          </cell>
          <cell r="K1195">
            <v>953.4</v>
          </cell>
        </row>
        <row r="1196">
          <cell r="A1196">
            <v>30278</v>
          </cell>
          <cell r="B1196">
            <v>13</v>
          </cell>
          <cell r="C1196">
            <v>136.5</v>
          </cell>
          <cell r="D1196">
            <v>16</v>
          </cell>
          <cell r="E1196">
            <v>172.8</v>
          </cell>
          <cell r="F1196">
            <v>20</v>
          </cell>
          <cell r="G1196">
            <v>223.95</v>
          </cell>
          <cell r="H1196">
            <v>36</v>
          </cell>
          <cell r="I1196">
            <v>419.94</v>
          </cell>
          <cell r="J1196">
            <v>85</v>
          </cell>
          <cell r="K1196">
            <v>953.19</v>
          </cell>
        </row>
        <row r="1197">
          <cell r="A1197">
            <v>10845</v>
          </cell>
          <cell r="B1197">
            <v>8</v>
          </cell>
          <cell r="C1197">
            <v>136</v>
          </cell>
          <cell r="D1197">
            <v>9</v>
          </cell>
          <cell r="E1197">
            <v>153</v>
          </cell>
          <cell r="F1197">
            <v>14</v>
          </cell>
          <cell r="G1197">
            <v>235.28</v>
          </cell>
          <cell r="H1197">
            <v>26</v>
          </cell>
          <cell r="I1197">
            <v>428.36</v>
          </cell>
          <cell r="J1197">
            <v>57</v>
          </cell>
          <cell r="K1197">
            <v>952.64</v>
          </cell>
        </row>
        <row r="1198">
          <cell r="A1198">
            <v>16519</v>
          </cell>
          <cell r="B1198">
            <v>200</v>
          </cell>
          <cell r="C1198">
            <v>439.64</v>
          </cell>
          <cell r="D1198">
            <v>97</v>
          </cell>
          <cell r="E1198">
            <v>213.4</v>
          </cell>
          <cell r="F1198">
            <v>120</v>
          </cell>
          <cell r="G1198">
            <v>298.8</v>
          </cell>
          <cell r="J1198">
            <v>417</v>
          </cell>
          <cell r="K1198">
            <v>951.83999999999992</v>
          </cell>
        </row>
        <row r="1199">
          <cell r="A1199">
            <v>23118</v>
          </cell>
          <cell r="B1199">
            <v>102</v>
          </cell>
          <cell r="C1199">
            <v>356.44</v>
          </cell>
          <cell r="D1199">
            <v>10</v>
          </cell>
          <cell r="E1199">
            <v>35</v>
          </cell>
          <cell r="F1199">
            <v>69</v>
          </cell>
          <cell r="G1199">
            <v>241.22</v>
          </cell>
          <cell r="H1199">
            <v>91</v>
          </cell>
          <cell r="I1199">
            <v>318.5</v>
          </cell>
          <cell r="J1199">
            <v>272</v>
          </cell>
          <cell r="K1199">
            <v>951.16</v>
          </cell>
        </row>
        <row r="1200">
          <cell r="A1200">
            <v>14037</v>
          </cell>
          <cell r="B1200">
            <v>15</v>
          </cell>
          <cell r="C1200">
            <v>237.23</v>
          </cell>
          <cell r="D1200">
            <v>9</v>
          </cell>
          <cell r="E1200">
            <v>143.1</v>
          </cell>
          <cell r="F1200">
            <v>12</v>
          </cell>
          <cell r="G1200">
            <v>190.8</v>
          </cell>
          <cell r="H1200">
            <v>24</v>
          </cell>
          <cell r="I1200">
            <v>379.06</v>
          </cell>
          <cell r="J1200">
            <v>60</v>
          </cell>
          <cell r="K1200">
            <v>950.19</v>
          </cell>
        </row>
        <row r="1201">
          <cell r="A1201">
            <v>2011611</v>
          </cell>
          <cell r="B1201">
            <v>19.440000000000001</v>
          </cell>
          <cell r="C1201">
            <v>236.1</v>
          </cell>
          <cell r="D1201">
            <v>15.41</v>
          </cell>
          <cell r="E1201">
            <v>205.81</v>
          </cell>
          <cell r="F1201">
            <v>20.63</v>
          </cell>
          <cell r="G1201">
            <v>276.89</v>
          </cell>
          <cell r="H1201">
            <v>16.940000000000001</v>
          </cell>
          <cell r="I1201">
            <v>230.92</v>
          </cell>
          <cell r="J1201">
            <v>72.42</v>
          </cell>
          <cell r="K1201">
            <v>949.71999999999991</v>
          </cell>
        </row>
        <row r="1202">
          <cell r="A1202">
            <v>27112</v>
          </cell>
          <cell r="B1202">
            <v>73</v>
          </cell>
          <cell r="C1202">
            <v>947.96</v>
          </cell>
          <cell r="J1202">
            <v>73</v>
          </cell>
          <cell r="K1202">
            <v>947.96</v>
          </cell>
        </row>
        <row r="1203">
          <cell r="A1203">
            <v>28820</v>
          </cell>
          <cell r="B1203">
            <v>19</v>
          </cell>
          <cell r="C1203">
            <v>185.42</v>
          </cell>
          <cell r="D1203">
            <v>18</v>
          </cell>
          <cell r="E1203">
            <v>175.62</v>
          </cell>
          <cell r="F1203">
            <v>35</v>
          </cell>
          <cell r="G1203">
            <v>342.22</v>
          </cell>
          <cell r="H1203">
            <v>25</v>
          </cell>
          <cell r="I1203">
            <v>244.22</v>
          </cell>
          <cell r="J1203">
            <v>97</v>
          </cell>
          <cell r="K1203">
            <v>947.48</v>
          </cell>
        </row>
        <row r="1204">
          <cell r="A1204">
            <v>11770</v>
          </cell>
          <cell r="B1204">
            <v>106</v>
          </cell>
          <cell r="C1204">
            <v>295.7</v>
          </cell>
          <cell r="D1204">
            <v>59</v>
          </cell>
          <cell r="E1204">
            <v>164.32</v>
          </cell>
          <cell r="F1204">
            <v>70</v>
          </cell>
          <cell r="G1204">
            <v>195.12</v>
          </cell>
          <cell r="H1204">
            <v>104</v>
          </cell>
          <cell r="I1204">
            <v>290.76</v>
          </cell>
          <cell r="J1204">
            <v>339</v>
          </cell>
          <cell r="K1204">
            <v>945.9</v>
          </cell>
        </row>
        <row r="1205">
          <cell r="A1205">
            <v>10763</v>
          </cell>
          <cell r="B1205">
            <v>31</v>
          </cell>
          <cell r="C1205">
            <v>229.4</v>
          </cell>
          <cell r="D1205">
            <v>14</v>
          </cell>
          <cell r="E1205">
            <v>103.6</v>
          </cell>
          <cell r="F1205">
            <v>47</v>
          </cell>
          <cell r="G1205">
            <v>347.21</v>
          </cell>
          <cell r="H1205">
            <v>38</v>
          </cell>
          <cell r="I1205">
            <v>265.41000000000003</v>
          </cell>
          <cell r="J1205">
            <v>130</v>
          </cell>
          <cell r="K1205">
            <v>945.62000000000012</v>
          </cell>
        </row>
        <row r="1206">
          <cell r="A1206">
            <v>17847</v>
          </cell>
          <cell r="B1206">
            <v>62</v>
          </cell>
          <cell r="C1206">
            <v>309.2</v>
          </cell>
          <cell r="D1206">
            <v>55</v>
          </cell>
          <cell r="E1206">
            <v>275</v>
          </cell>
          <cell r="F1206">
            <v>51</v>
          </cell>
          <cell r="G1206">
            <v>254.6</v>
          </cell>
          <cell r="H1206">
            <v>21</v>
          </cell>
          <cell r="I1206">
            <v>104.6</v>
          </cell>
          <cell r="J1206">
            <v>189</v>
          </cell>
          <cell r="K1206">
            <v>943.40000000000009</v>
          </cell>
        </row>
        <row r="1207">
          <cell r="A1207">
            <v>14751</v>
          </cell>
          <cell r="B1207">
            <v>27</v>
          </cell>
          <cell r="C1207">
            <v>204.19</v>
          </cell>
          <cell r="D1207">
            <v>39</v>
          </cell>
          <cell r="E1207">
            <v>295.79000000000002</v>
          </cell>
          <cell r="F1207">
            <v>32</v>
          </cell>
          <cell r="G1207">
            <v>247.09</v>
          </cell>
          <cell r="H1207">
            <v>25</v>
          </cell>
          <cell r="I1207">
            <v>196.24</v>
          </cell>
          <cell r="J1207">
            <v>123</v>
          </cell>
          <cell r="K1207">
            <v>943.31000000000006</v>
          </cell>
        </row>
        <row r="1208">
          <cell r="A1208">
            <v>18121</v>
          </cell>
          <cell r="B1208">
            <v>43</v>
          </cell>
          <cell r="C1208">
            <v>257.52</v>
          </cell>
          <cell r="D1208">
            <v>29</v>
          </cell>
          <cell r="E1208">
            <v>174</v>
          </cell>
          <cell r="F1208">
            <v>43</v>
          </cell>
          <cell r="G1208">
            <v>256.32</v>
          </cell>
          <cell r="H1208">
            <v>45</v>
          </cell>
          <cell r="I1208">
            <v>255.32</v>
          </cell>
          <cell r="J1208">
            <v>160</v>
          </cell>
          <cell r="K1208">
            <v>943.15999999999985</v>
          </cell>
        </row>
        <row r="1209">
          <cell r="A1209">
            <v>27527</v>
          </cell>
          <cell r="B1209">
            <v>43</v>
          </cell>
          <cell r="C1209">
            <v>295.60000000000002</v>
          </cell>
          <cell r="D1209">
            <v>27</v>
          </cell>
          <cell r="E1209">
            <v>185.2</v>
          </cell>
          <cell r="F1209">
            <v>57</v>
          </cell>
          <cell r="G1209">
            <v>393.3</v>
          </cell>
          <cell r="H1209">
            <v>10</v>
          </cell>
          <cell r="I1209">
            <v>69</v>
          </cell>
          <cell r="J1209">
            <v>137</v>
          </cell>
          <cell r="K1209">
            <v>943.1</v>
          </cell>
        </row>
        <row r="1210">
          <cell r="A1210">
            <v>29820</v>
          </cell>
          <cell r="B1210">
            <v>18</v>
          </cell>
          <cell r="C1210">
            <v>226.8</v>
          </cell>
          <cell r="D1210">
            <v>17</v>
          </cell>
          <cell r="E1210">
            <v>214.2</v>
          </cell>
          <cell r="F1210">
            <v>21</v>
          </cell>
          <cell r="G1210">
            <v>266.58999999999997</v>
          </cell>
          <cell r="H1210">
            <v>18</v>
          </cell>
          <cell r="I1210">
            <v>235.48</v>
          </cell>
          <cell r="J1210">
            <v>74</v>
          </cell>
          <cell r="K1210">
            <v>943.06999999999994</v>
          </cell>
        </row>
        <row r="1211">
          <cell r="A1211">
            <v>30114</v>
          </cell>
          <cell r="B1211">
            <v>7</v>
          </cell>
          <cell r="C1211">
            <v>314.3</v>
          </cell>
          <cell r="F1211">
            <v>10</v>
          </cell>
          <cell r="G1211">
            <v>449</v>
          </cell>
          <cell r="H1211">
            <v>4</v>
          </cell>
          <cell r="I1211">
            <v>179.6</v>
          </cell>
          <cell r="J1211">
            <v>21</v>
          </cell>
          <cell r="K1211">
            <v>942.9</v>
          </cell>
        </row>
        <row r="1212">
          <cell r="A1212">
            <v>2011548</v>
          </cell>
          <cell r="B1212">
            <v>37.9</v>
          </cell>
          <cell r="C1212">
            <v>132.47999999999999</v>
          </cell>
          <cell r="D1212">
            <v>59.43</v>
          </cell>
          <cell r="E1212">
            <v>208.1</v>
          </cell>
          <cell r="F1212">
            <v>82.55</v>
          </cell>
          <cell r="G1212">
            <v>271.10000000000002</v>
          </cell>
          <cell r="H1212">
            <v>63.5</v>
          </cell>
          <cell r="I1212">
            <v>331.21</v>
          </cell>
          <cell r="J1212">
            <v>243.38</v>
          </cell>
          <cell r="K1212">
            <v>942.8900000000001</v>
          </cell>
        </row>
        <row r="1213">
          <cell r="A1213">
            <v>2011405</v>
          </cell>
          <cell r="B1213">
            <v>11.1</v>
          </cell>
          <cell r="C1213">
            <v>219.79</v>
          </cell>
          <cell r="D1213">
            <v>14.6</v>
          </cell>
          <cell r="E1213">
            <v>289.41000000000003</v>
          </cell>
          <cell r="F1213">
            <v>7.02</v>
          </cell>
          <cell r="G1213">
            <v>126.34</v>
          </cell>
          <cell r="H1213">
            <v>16.79</v>
          </cell>
          <cell r="I1213">
            <v>306.75</v>
          </cell>
          <cell r="J1213">
            <v>49.51</v>
          </cell>
          <cell r="K1213">
            <v>942.29000000000008</v>
          </cell>
        </row>
        <row r="1214">
          <cell r="A1214">
            <v>17271</v>
          </cell>
          <cell r="B1214">
            <v>46</v>
          </cell>
          <cell r="C1214">
            <v>247.97</v>
          </cell>
          <cell r="D1214">
            <v>10</v>
          </cell>
          <cell r="E1214">
            <v>54</v>
          </cell>
          <cell r="F1214">
            <v>49</v>
          </cell>
          <cell r="G1214">
            <v>264.17</v>
          </cell>
          <cell r="H1214">
            <v>68</v>
          </cell>
          <cell r="I1214">
            <v>376</v>
          </cell>
          <cell r="J1214">
            <v>173</v>
          </cell>
          <cell r="K1214">
            <v>942.1400000000001</v>
          </cell>
        </row>
        <row r="1215">
          <cell r="A1215">
            <v>12033</v>
          </cell>
          <cell r="B1215">
            <v>26</v>
          </cell>
          <cell r="C1215">
            <v>153.4</v>
          </cell>
          <cell r="D1215">
            <v>33</v>
          </cell>
          <cell r="E1215">
            <v>193.76</v>
          </cell>
          <cell r="F1215">
            <v>41</v>
          </cell>
          <cell r="G1215">
            <v>240.49</v>
          </cell>
          <cell r="H1215">
            <v>60</v>
          </cell>
          <cell r="I1215">
            <v>354</v>
          </cell>
          <cell r="J1215">
            <v>160</v>
          </cell>
          <cell r="K1215">
            <v>941.65</v>
          </cell>
        </row>
        <row r="1216">
          <cell r="A1216">
            <v>29553</v>
          </cell>
          <cell r="B1216">
            <v>10</v>
          </cell>
          <cell r="C1216">
            <v>275.52</v>
          </cell>
          <cell r="F1216">
            <v>19</v>
          </cell>
          <cell r="G1216">
            <v>525.28</v>
          </cell>
          <cell r="H1216">
            <v>5</v>
          </cell>
          <cell r="I1216">
            <v>140</v>
          </cell>
          <cell r="J1216">
            <v>34</v>
          </cell>
          <cell r="K1216">
            <v>940.8</v>
          </cell>
        </row>
        <row r="1217">
          <cell r="A1217">
            <v>18442</v>
          </cell>
          <cell r="B1217">
            <v>8</v>
          </cell>
          <cell r="C1217">
            <v>153.6</v>
          </cell>
          <cell r="D1217">
            <v>10</v>
          </cell>
          <cell r="E1217">
            <v>192</v>
          </cell>
          <cell r="F1217">
            <v>13</v>
          </cell>
          <cell r="G1217">
            <v>249.6</v>
          </cell>
          <cell r="H1217">
            <v>18</v>
          </cell>
          <cell r="I1217">
            <v>342.52</v>
          </cell>
          <cell r="J1217">
            <v>49</v>
          </cell>
          <cell r="K1217">
            <v>937.72</v>
          </cell>
        </row>
        <row r="1218">
          <cell r="A1218">
            <v>11951</v>
          </cell>
          <cell r="B1218">
            <v>14</v>
          </cell>
          <cell r="C1218">
            <v>180.6</v>
          </cell>
          <cell r="D1218">
            <v>9</v>
          </cell>
          <cell r="E1218">
            <v>116.1</v>
          </cell>
          <cell r="F1218">
            <v>32</v>
          </cell>
          <cell r="G1218">
            <v>407.65</v>
          </cell>
          <cell r="H1218">
            <v>18</v>
          </cell>
          <cell r="I1218">
            <v>232.2</v>
          </cell>
          <cell r="J1218">
            <v>73</v>
          </cell>
          <cell r="K1218">
            <v>936.55</v>
          </cell>
        </row>
        <row r="1219">
          <cell r="A1219">
            <v>12615</v>
          </cell>
          <cell r="B1219">
            <v>26</v>
          </cell>
          <cell r="C1219">
            <v>215.8</v>
          </cell>
          <cell r="D1219">
            <v>37</v>
          </cell>
          <cell r="E1219">
            <v>307.10000000000002</v>
          </cell>
          <cell r="F1219">
            <v>17</v>
          </cell>
          <cell r="G1219">
            <v>145.9</v>
          </cell>
          <cell r="H1219">
            <v>30</v>
          </cell>
          <cell r="I1219">
            <v>266.29000000000002</v>
          </cell>
          <cell r="J1219">
            <v>110</v>
          </cell>
          <cell r="K1219">
            <v>935.09000000000015</v>
          </cell>
        </row>
        <row r="1220">
          <cell r="A1220">
            <v>28928</v>
          </cell>
          <cell r="B1220">
            <v>14</v>
          </cell>
          <cell r="C1220">
            <v>245</v>
          </cell>
          <cell r="D1220">
            <v>19</v>
          </cell>
          <cell r="E1220">
            <v>332.5</v>
          </cell>
          <cell r="F1220">
            <v>7</v>
          </cell>
          <cell r="G1220">
            <v>129.5</v>
          </cell>
          <cell r="H1220">
            <v>12</v>
          </cell>
          <cell r="I1220">
            <v>226.8</v>
          </cell>
          <cell r="J1220">
            <v>52</v>
          </cell>
          <cell r="K1220">
            <v>933.8</v>
          </cell>
        </row>
        <row r="1221">
          <cell r="A1221">
            <v>23449</v>
          </cell>
          <cell r="B1221">
            <v>173</v>
          </cell>
          <cell r="C1221">
            <v>207.4</v>
          </cell>
          <cell r="D1221">
            <v>190</v>
          </cell>
          <cell r="E1221">
            <v>239.1</v>
          </cell>
          <cell r="F1221">
            <v>173</v>
          </cell>
          <cell r="G1221">
            <v>224.5</v>
          </cell>
          <cell r="H1221">
            <v>200</v>
          </cell>
          <cell r="I1221">
            <v>259.8</v>
          </cell>
          <cell r="J1221">
            <v>736</v>
          </cell>
          <cell r="K1221">
            <v>930.8</v>
          </cell>
        </row>
        <row r="1222">
          <cell r="A1222">
            <v>23619</v>
          </cell>
          <cell r="B1222">
            <v>7</v>
          </cell>
          <cell r="C1222">
            <v>125.94</v>
          </cell>
          <cell r="D1222">
            <v>14</v>
          </cell>
          <cell r="E1222">
            <v>254.8</v>
          </cell>
          <cell r="F1222">
            <v>22</v>
          </cell>
          <cell r="G1222">
            <v>400.4</v>
          </cell>
          <cell r="H1222">
            <v>8</v>
          </cell>
          <cell r="I1222">
            <v>145.6</v>
          </cell>
          <cell r="J1222">
            <v>51</v>
          </cell>
          <cell r="K1222">
            <v>926.74</v>
          </cell>
        </row>
        <row r="1223">
          <cell r="A1223">
            <v>27948</v>
          </cell>
          <cell r="B1223">
            <v>59</v>
          </cell>
          <cell r="C1223">
            <v>177</v>
          </cell>
          <cell r="D1223">
            <v>51</v>
          </cell>
          <cell r="E1223">
            <v>153</v>
          </cell>
          <cell r="F1223">
            <v>128</v>
          </cell>
          <cell r="G1223">
            <v>383.52</v>
          </cell>
          <cell r="H1223">
            <v>71</v>
          </cell>
          <cell r="I1223">
            <v>213</v>
          </cell>
          <cell r="J1223">
            <v>309</v>
          </cell>
          <cell r="K1223">
            <v>926.52</v>
          </cell>
        </row>
        <row r="1224">
          <cell r="A1224">
            <v>28374</v>
          </cell>
          <cell r="B1224">
            <v>22</v>
          </cell>
          <cell r="C1224">
            <v>343.2</v>
          </cell>
          <cell r="D1224">
            <v>12</v>
          </cell>
          <cell r="E1224">
            <v>187.2</v>
          </cell>
          <cell r="F1224">
            <v>7</v>
          </cell>
          <cell r="G1224">
            <v>109.8</v>
          </cell>
          <cell r="H1224">
            <v>18</v>
          </cell>
          <cell r="I1224">
            <v>286.2</v>
          </cell>
          <cell r="J1224">
            <v>59</v>
          </cell>
          <cell r="K1224">
            <v>926.39999999999986</v>
          </cell>
        </row>
        <row r="1225">
          <cell r="A1225">
            <v>10716</v>
          </cell>
          <cell r="B1225">
            <v>172</v>
          </cell>
          <cell r="C1225">
            <v>270.77999999999997</v>
          </cell>
          <cell r="D1225">
            <v>145</v>
          </cell>
          <cell r="E1225">
            <v>226.8</v>
          </cell>
          <cell r="F1225">
            <v>150</v>
          </cell>
          <cell r="G1225">
            <v>235.23</v>
          </cell>
          <cell r="H1225">
            <v>123</v>
          </cell>
          <cell r="I1225">
            <v>192.38</v>
          </cell>
          <cell r="J1225">
            <v>590</v>
          </cell>
          <cell r="K1225">
            <v>925.18999999999994</v>
          </cell>
        </row>
        <row r="1226">
          <cell r="A1226">
            <v>17558</v>
          </cell>
          <cell r="B1226">
            <v>57</v>
          </cell>
          <cell r="C1226">
            <v>216.3</v>
          </cell>
          <cell r="D1226">
            <v>44</v>
          </cell>
          <cell r="E1226">
            <v>167.2</v>
          </cell>
          <cell r="F1226">
            <v>64</v>
          </cell>
          <cell r="G1226">
            <v>242.9</v>
          </cell>
          <cell r="H1226">
            <v>79</v>
          </cell>
          <cell r="I1226">
            <v>298.7</v>
          </cell>
          <cell r="J1226">
            <v>244</v>
          </cell>
          <cell r="K1226">
            <v>925.09999999999991</v>
          </cell>
        </row>
        <row r="1227">
          <cell r="A1227">
            <v>12032</v>
          </cell>
          <cell r="B1227">
            <v>60</v>
          </cell>
          <cell r="C1227">
            <v>317.16000000000003</v>
          </cell>
          <cell r="D1227">
            <v>39</v>
          </cell>
          <cell r="E1227">
            <v>211.5</v>
          </cell>
          <cell r="F1227">
            <v>37</v>
          </cell>
          <cell r="G1227">
            <v>206.3</v>
          </cell>
          <cell r="H1227">
            <v>34</v>
          </cell>
          <cell r="I1227">
            <v>189.95</v>
          </cell>
          <cell r="J1227">
            <v>170</v>
          </cell>
          <cell r="K1227">
            <v>924.91000000000008</v>
          </cell>
        </row>
        <row r="1228">
          <cell r="A1228">
            <v>29812</v>
          </cell>
          <cell r="B1228">
            <v>10</v>
          </cell>
          <cell r="C1228">
            <v>280</v>
          </cell>
          <cell r="D1228">
            <v>10</v>
          </cell>
          <cell r="E1228">
            <v>280</v>
          </cell>
          <cell r="F1228">
            <v>9</v>
          </cell>
          <cell r="G1228">
            <v>252</v>
          </cell>
          <cell r="H1228">
            <v>4</v>
          </cell>
          <cell r="I1228">
            <v>112.6</v>
          </cell>
          <cell r="J1228">
            <v>33</v>
          </cell>
          <cell r="K1228">
            <v>924.6</v>
          </cell>
        </row>
        <row r="1229">
          <cell r="A1229">
            <v>11259</v>
          </cell>
          <cell r="B1229">
            <v>3</v>
          </cell>
          <cell r="C1229">
            <v>58.8</v>
          </cell>
          <cell r="D1229">
            <v>23</v>
          </cell>
          <cell r="E1229">
            <v>449.23</v>
          </cell>
          <cell r="F1229">
            <v>5</v>
          </cell>
          <cell r="G1229">
            <v>98</v>
          </cell>
          <cell r="H1229">
            <v>16</v>
          </cell>
          <cell r="I1229">
            <v>318.10000000000002</v>
          </cell>
          <cell r="J1229">
            <v>47</v>
          </cell>
          <cell r="K1229">
            <v>924.13</v>
          </cell>
        </row>
        <row r="1230">
          <cell r="A1230">
            <v>18037</v>
          </cell>
          <cell r="B1230">
            <v>19</v>
          </cell>
          <cell r="C1230">
            <v>262.2</v>
          </cell>
          <cell r="D1230">
            <v>22</v>
          </cell>
          <cell r="E1230">
            <v>303.60000000000002</v>
          </cell>
          <cell r="F1230">
            <v>11</v>
          </cell>
          <cell r="G1230">
            <v>157.6</v>
          </cell>
          <cell r="H1230">
            <v>14</v>
          </cell>
          <cell r="I1230">
            <v>200.2</v>
          </cell>
          <cell r="J1230">
            <v>66</v>
          </cell>
          <cell r="K1230">
            <v>923.59999999999991</v>
          </cell>
        </row>
        <row r="1231">
          <cell r="A1231">
            <v>15002</v>
          </cell>
          <cell r="B1231">
            <v>2</v>
          </cell>
          <cell r="C1231">
            <v>97.2</v>
          </cell>
          <cell r="D1231">
            <v>3</v>
          </cell>
          <cell r="E1231">
            <v>145.80000000000001</v>
          </cell>
          <cell r="F1231">
            <v>5</v>
          </cell>
          <cell r="G1231">
            <v>243</v>
          </cell>
          <cell r="H1231">
            <v>9</v>
          </cell>
          <cell r="I1231">
            <v>437.4</v>
          </cell>
          <cell r="J1231">
            <v>19</v>
          </cell>
          <cell r="K1231">
            <v>923.4</v>
          </cell>
        </row>
        <row r="1232">
          <cell r="A1232">
            <v>22717</v>
          </cell>
          <cell r="B1232">
            <v>74</v>
          </cell>
          <cell r="C1232">
            <v>219.6</v>
          </cell>
          <cell r="D1232">
            <v>64</v>
          </cell>
          <cell r="E1232">
            <v>191.52</v>
          </cell>
          <cell r="F1232">
            <v>104</v>
          </cell>
          <cell r="G1232">
            <v>328.44</v>
          </cell>
          <cell r="H1232">
            <v>51</v>
          </cell>
          <cell r="I1232">
            <v>183.02</v>
          </cell>
          <cell r="J1232">
            <v>293</v>
          </cell>
          <cell r="K1232">
            <v>922.57999999999993</v>
          </cell>
        </row>
        <row r="1233">
          <cell r="A1233">
            <v>18041</v>
          </cell>
          <cell r="B1233">
            <v>20</v>
          </cell>
          <cell r="C1233">
            <v>229.08</v>
          </cell>
          <cell r="D1233">
            <v>26</v>
          </cell>
          <cell r="E1233">
            <v>299</v>
          </cell>
          <cell r="F1233">
            <v>17</v>
          </cell>
          <cell r="G1233">
            <v>197.2</v>
          </cell>
          <cell r="H1233">
            <v>17</v>
          </cell>
          <cell r="I1233">
            <v>196.27</v>
          </cell>
          <cell r="J1233">
            <v>80</v>
          </cell>
          <cell r="K1233">
            <v>921.55</v>
          </cell>
        </row>
        <row r="1234">
          <cell r="A1234">
            <v>27586</v>
          </cell>
          <cell r="B1234">
            <v>7</v>
          </cell>
          <cell r="C1234">
            <v>340.2</v>
          </cell>
          <cell r="F1234">
            <v>6</v>
          </cell>
          <cell r="G1234">
            <v>291.60000000000002</v>
          </cell>
          <cell r="H1234">
            <v>6</v>
          </cell>
          <cell r="I1234">
            <v>288.2</v>
          </cell>
          <cell r="J1234">
            <v>19</v>
          </cell>
          <cell r="K1234">
            <v>920</v>
          </cell>
        </row>
        <row r="1235">
          <cell r="A1235">
            <v>17998</v>
          </cell>
          <cell r="B1235">
            <v>37</v>
          </cell>
          <cell r="C1235">
            <v>344.8</v>
          </cell>
          <cell r="D1235">
            <v>6</v>
          </cell>
          <cell r="E1235">
            <v>57.6</v>
          </cell>
          <cell r="F1235">
            <v>54</v>
          </cell>
          <cell r="G1235">
            <v>516.86</v>
          </cell>
          <cell r="J1235">
            <v>97</v>
          </cell>
          <cell r="K1235">
            <v>919.26</v>
          </cell>
        </row>
        <row r="1236">
          <cell r="A1236">
            <v>17343</v>
          </cell>
          <cell r="B1236">
            <v>9</v>
          </cell>
          <cell r="C1236">
            <v>223</v>
          </cell>
          <cell r="D1236">
            <v>4</v>
          </cell>
          <cell r="E1236">
            <v>96</v>
          </cell>
          <cell r="F1236">
            <v>16</v>
          </cell>
          <cell r="G1236">
            <v>384</v>
          </cell>
          <cell r="H1236">
            <v>9</v>
          </cell>
          <cell r="I1236">
            <v>216</v>
          </cell>
          <cell r="J1236">
            <v>38</v>
          </cell>
          <cell r="K1236">
            <v>919</v>
          </cell>
        </row>
        <row r="1237">
          <cell r="A1237">
            <v>29870</v>
          </cell>
          <cell r="B1237">
            <v>64</v>
          </cell>
          <cell r="C1237">
            <v>153.6</v>
          </cell>
          <cell r="D1237">
            <v>42</v>
          </cell>
          <cell r="E1237">
            <v>120.8</v>
          </cell>
          <cell r="F1237">
            <v>98</v>
          </cell>
          <cell r="G1237">
            <v>283.05</v>
          </cell>
          <cell r="H1237">
            <v>125</v>
          </cell>
          <cell r="I1237">
            <v>359.97</v>
          </cell>
          <cell r="J1237">
            <v>329</v>
          </cell>
          <cell r="K1237">
            <v>917.42000000000007</v>
          </cell>
        </row>
        <row r="1238">
          <cell r="A1238">
            <v>28506</v>
          </cell>
          <cell r="B1238">
            <v>4</v>
          </cell>
          <cell r="C1238">
            <v>12</v>
          </cell>
          <cell r="D1238">
            <v>93</v>
          </cell>
          <cell r="E1238">
            <v>278.52</v>
          </cell>
          <cell r="F1238">
            <v>111</v>
          </cell>
          <cell r="G1238">
            <v>330.84</v>
          </cell>
          <cell r="H1238">
            <v>101</v>
          </cell>
          <cell r="I1238">
            <v>295.44</v>
          </cell>
          <cell r="J1238">
            <v>309</v>
          </cell>
          <cell r="K1238">
            <v>916.8</v>
          </cell>
        </row>
        <row r="1239">
          <cell r="A1239">
            <v>28542</v>
          </cell>
          <cell r="B1239">
            <v>25</v>
          </cell>
          <cell r="C1239">
            <v>290</v>
          </cell>
          <cell r="D1239">
            <v>17</v>
          </cell>
          <cell r="E1239">
            <v>197.2</v>
          </cell>
          <cell r="F1239">
            <v>17</v>
          </cell>
          <cell r="G1239">
            <v>197.2</v>
          </cell>
          <cell r="H1239">
            <v>20</v>
          </cell>
          <cell r="I1239">
            <v>232</v>
          </cell>
          <cell r="J1239">
            <v>79</v>
          </cell>
          <cell r="K1239">
            <v>916.4</v>
          </cell>
        </row>
        <row r="1240">
          <cell r="A1240">
            <v>13366</v>
          </cell>
          <cell r="B1240">
            <v>18</v>
          </cell>
          <cell r="C1240">
            <v>208.88</v>
          </cell>
          <cell r="D1240">
            <v>19</v>
          </cell>
          <cell r="E1240">
            <v>226.1</v>
          </cell>
          <cell r="F1240">
            <v>25</v>
          </cell>
          <cell r="G1240">
            <v>304.7</v>
          </cell>
          <cell r="H1240">
            <v>14</v>
          </cell>
          <cell r="I1240">
            <v>175</v>
          </cell>
          <cell r="J1240">
            <v>76</v>
          </cell>
          <cell r="K1240">
            <v>914.68000000000006</v>
          </cell>
        </row>
        <row r="1241">
          <cell r="A1241">
            <v>22705</v>
          </cell>
          <cell r="B1241">
            <v>64</v>
          </cell>
          <cell r="C1241">
            <v>441.05</v>
          </cell>
          <cell r="D1241">
            <v>20</v>
          </cell>
          <cell r="E1241">
            <v>138</v>
          </cell>
          <cell r="F1241">
            <v>32</v>
          </cell>
          <cell r="G1241">
            <v>211.2</v>
          </cell>
          <cell r="H1241">
            <v>19</v>
          </cell>
          <cell r="I1241">
            <v>124</v>
          </cell>
          <cell r="J1241">
            <v>135</v>
          </cell>
          <cell r="K1241">
            <v>914.25</v>
          </cell>
        </row>
        <row r="1242">
          <cell r="A1242">
            <v>29235</v>
          </cell>
          <cell r="B1242">
            <v>80</v>
          </cell>
          <cell r="C1242">
            <v>200</v>
          </cell>
          <cell r="D1242">
            <v>84</v>
          </cell>
          <cell r="E1242">
            <v>213.5</v>
          </cell>
          <cell r="F1242">
            <v>82</v>
          </cell>
          <cell r="G1242">
            <v>212.99</v>
          </cell>
          <cell r="H1242">
            <v>110</v>
          </cell>
          <cell r="I1242">
            <v>286</v>
          </cell>
          <cell r="J1242">
            <v>356</v>
          </cell>
          <cell r="K1242">
            <v>912.49</v>
          </cell>
        </row>
        <row r="1243">
          <cell r="A1243">
            <v>23663</v>
          </cell>
          <cell r="B1243">
            <v>26</v>
          </cell>
          <cell r="C1243">
            <v>283.39999999999998</v>
          </cell>
          <cell r="D1243">
            <v>2</v>
          </cell>
          <cell r="E1243">
            <v>21.8</v>
          </cell>
          <cell r="F1243">
            <v>22</v>
          </cell>
          <cell r="G1243">
            <v>247.93</v>
          </cell>
          <cell r="H1243">
            <v>32</v>
          </cell>
          <cell r="I1243">
            <v>358.89</v>
          </cell>
          <cell r="J1243">
            <v>82</v>
          </cell>
          <cell r="K1243">
            <v>912.02</v>
          </cell>
        </row>
        <row r="1244">
          <cell r="A1244">
            <v>27459</v>
          </cell>
          <cell r="B1244">
            <v>22</v>
          </cell>
          <cell r="C1244">
            <v>303.60000000000002</v>
          </cell>
          <cell r="D1244">
            <v>11</v>
          </cell>
          <cell r="E1244">
            <v>151.80000000000001</v>
          </cell>
          <cell r="F1244">
            <v>9</v>
          </cell>
          <cell r="G1244">
            <v>124.2</v>
          </cell>
          <cell r="H1244">
            <v>24</v>
          </cell>
          <cell r="I1244">
            <v>332</v>
          </cell>
          <cell r="J1244">
            <v>66</v>
          </cell>
          <cell r="K1244">
            <v>911.6</v>
          </cell>
        </row>
        <row r="1245">
          <cell r="A1245">
            <v>29070</v>
          </cell>
          <cell r="B1245">
            <v>17</v>
          </cell>
          <cell r="C1245">
            <v>234.6</v>
          </cell>
          <cell r="D1245">
            <v>11</v>
          </cell>
          <cell r="E1245">
            <v>151.80000000000001</v>
          </cell>
          <cell r="F1245">
            <v>18</v>
          </cell>
          <cell r="G1245">
            <v>248.4</v>
          </cell>
          <cell r="H1245">
            <v>20</v>
          </cell>
          <cell r="I1245">
            <v>276</v>
          </cell>
          <cell r="J1245">
            <v>66</v>
          </cell>
          <cell r="K1245">
            <v>910.8</v>
          </cell>
        </row>
        <row r="1246">
          <cell r="A1246">
            <v>29756</v>
          </cell>
          <cell r="B1246">
            <v>21</v>
          </cell>
          <cell r="C1246">
            <v>289.8</v>
          </cell>
          <cell r="D1246">
            <v>16</v>
          </cell>
          <cell r="E1246">
            <v>220.8</v>
          </cell>
          <cell r="F1246">
            <v>9</v>
          </cell>
          <cell r="G1246">
            <v>124.2</v>
          </cell>
          <cell r="H1246">
            <v>20</v>
          </cell>
          <cell r="I1246">
            <v>275.10000000000002</v>
          </cell>
          <cell r="J1246">
            <v>66</v>
          </cell>
          <cell r="K1246">
            <v>909.90000000000009</v>
          </cell>
        </row>
        <row r="1247">
          <cell r="A1247">
            <v>18492</v>
          </cell>
          <cell r="B1247">
            <v>17</v>
          </cell>
          <cell r="C1247">
            <v>482.22</v>
          </cell>
          <cell r="D1247">
            <v>3</v>
          </cell>
          <cell r="E1247">
            <v>85.5</v>
          </cell>
          <cell r="F1247">
            <v>5</v>
          </cell>
          <cell r="G1247">
            <v>142.5</v>
          </cell>
          <cell r="H1247">
            <v>7</v>
          </cell>
          <cell r="I1247">
            <v>199.5</v>
          </cell>
          <cell r="J1247">
            <v>32</v>
          </cell>
          <cell r="K1247">
            <v>909.72</v>
          </cell>
        </row>
        <row r="1248">
          <cell r="A1248">
            <v>15981</v>
          </cell>
          <cell r="B1248">
            <v>66</v>
          </cell>
          <cell r="C1248">
            <v>177.76</v>
          </cell>
          <cell r="D1248">
            <v>30</v>
          </cell>
          <cell r="E1248">
            <v>114.29</v>
          </cell>
          <cell r="F1248">
            <v>81</v>
          </cell>
          <cell r="G1248">
            <v>314.35000000000002</v>
          </cell>
          <cell r="H1248">
            <v>78</v>
          </cell>
          <cell r="I1248">
            <v>303.27</v>
          </cell>
          <cell r="J1248">
            <v>255</v>
          </cell>
          <cell r="K1248">
            <v>909.67000000000007</v>
          </cell>
        </row>
        <row r="1249">
          <cell r="A1249">
            <v>29214</v>
          </cell>
          <cell r="B1249">
            <v>29</v>
          </cell>
          <cell r="C1249">
            <v>296.24</v>
          </cell>
          <cell r="D1249">
            <v>9</v>
          </cell>
          <cell r="E1249">
            <v>92.7</v>
          </cell>
          <cell r="F1249">
            <v>28</v>
          </cell>
          <cell r="G1249">
            <v>289.2</v>
          </cell>
          <cell r="H1249">
            <v>22</v>
          </cell>
          <cell r="I1249">
            <v>231</v>
          </cell>
          <cell r="J1249">
            <v>88</v>
          </cell>
          <cell r="K1249">
            <v>909.14</v>
          </cell>
        </row>
        <row r="1250">
          <cell r="A1250">
            <v>17305</v>
          </cell>
          <cell r="B1250">
            <v>41</v>
          </cell>
          <cell r="C1250">
            <v>278.26</v>
          </cell>
          <cell r="D1250">
            <v>42</v>
          </cell>
          <cell r="E1250">
            <v>283.44</v>
          </cell>
          <cell r="F1250">
            <v>8</v>
          </cell>
          <cell r="G1250">
            <v>53.86</v>
          </cell>
          <cell r="H1250">
            <v>43</v>
          </cell>
          <cell r="I1250">
            <v>292.26</v>
          </cell>
          <cell r="J1250">
            <v>134</v>
          </cell>
          <cell r="K1250">
            <v>907.82</v>
          </cell>
        </row>
        <row r="1251">
          <cell r="A1251">
            <v>32038</v>
          </cell>
          <cell r="F1251">
            <v>46</v>
          </cell>
          <cell r="G1251">
            <v>907.45</v>
          </cell>
          <cell r="J1251">
            <v>46</v>
          </cell>
          <cell r="K1251">
            <v>907.45</v>
          </cell>
        </row>
        <row r="1252">
          <cell r="A1252">
            <v>29245</v>
          </cell>
          <cell r="B1252">
            <v>13</v>
          </cell>
          <cell r="C1252">
            <v>140.4</v>
          </cell>
          <cell r="D1252">
            <v>22</v>
          </cell>
          <cell r="E1252">
            <v>237.6</v>
          </cell>
          <cell r="F1252">
            <v>33</v>
          </cell>
          <cell r="G1252">
            <v>354.68</v>
          </cell>
          <cell r="H1252">
            <v>16</v>
          </cell>
          <cell r="I1252">
            <v>172.8</v>
          </cell>
          <cell r="J1252">
            <v>84</v>
          </cell>
          <cell r="K1252">
            <v>905.48</v>
          </cell>
        </row>
        <row r="1253">
          <cell r="A1253">
            <v>11695</v>
          </cell>
          <cell r="B1253">
            <v>26</v>
          </cell>
          <cell r="C1253">
            <v>194.9</v>
          </cell>
          <cell r="D1253">
            <v>49</v>
          </cell>
          <cell r="E1253">
            <v>387.1</v>
          </cell>
          <cell r="F1253">
            <v>17</v>
          </cell>
          <cell r="G1253">
            <v>134.30000000000001</v>
          </cell>
          <cell r="H1253">
            <v>24</v>
          </cell>
          <cell r="I1253">
            <v>188.34</v>
          </cell>
          <cell r="J1253">
            <v>116</v>
          </cell>
          <cell r="K1253">
            <v>904.64</v>
          </cell>
        </row>
        <row r="1254">
          <cell r="A1254">
            <v>2032371</v>
          </cell>
          <cell r="H1254">
            <v>120.85</v>
          </cell>
          <cell r="I1254">
            <v>904.25</v>
          </cell>
          <cell r="J1254">
            <v>120.85</v>
          </cell>
          <cell r="K1254">
            <v>904.25</v>
          </cell>
        </row>
        <row r="1255">
          <cell r="A1255">
            <v>15088</v>
          </cell>
          <cell r="B1255">
            <v>1</v>
          </cell>
          <cell r="C1255">
            <v>119</v>
          </cell>
          <cell r="D1255">
            <v>1</v>
          </cell>
          <cell r="E1255">
            <v>119</v>
          </cell>
          <cell r="F1255">
            <v>3</v>
          </cell>
          <cell r="G1255">
            <v>333</v>
          </cell>
          <cell r="H1255">
            <v>3</v>
          </cell>
          <cell r="I1255">
            <v>333</v>
          </cell>
          <cell r="J1255">
            <v>8</v>
          </cell>
          <cell r="K1255">
            <v>904</v>
          </cell>
        </row>
        <row r="1256">
          <cell r="A1256">
            <v>16336</v>
          </cell>
          <cell r="B1256">
            <v>21</v>
          </cell>
          <cell r="C1256">
            <v>366.1</v>
          </cell>
          <cell r="D1256">
            <v>10</v>
          </cell>
          <cell r="E1256">
            <v>169.4</v>
          </cell>
          <cell r="F1256">
            <v>14</v>
          </cell>
          <cell r="G1256">
            <v>245</v>
          </cell>
          <cell r="H1256">
            <v>7</v>
          </cell>
          <cell r="I1256">
            <v>122.5</v>
          </cell>
          <cell r="J1256">
            <v>52</v>
          </cell>
          <cell r="K1256">
            <v>903</v>
          </cell>
        </row>
        <row r="1257">
          <cell r="A1257">
            <v>28504</v>
          </cell>
          <cell r="B1257">
            <v>28</v>
          </cell>
          <cell r="C1257">
            <v>84</v>
          </cell>
          <cell r="D1257">
            <v>63</v>
          </cell>
          <cell r="E1257">
            <v>188.52</v>
          </cell>
          <cell r="F1257">
            <v>110</v>
          </cell>
          <cell r="G1257">
            <v>328.56</v>
          </cell>
          <cell r="H1257">
            <v>104</v>
          </cell>
          <cell r="I1257">
            <v>301.83999999999997</v>
          </cell>
          <cell r="J1257">
            <v>305</v>
          </cell>
          <cell r="K1257">
            <v>902.91999999999985</v>
          </cell>
        </row>
        <row r="1258">
          <cell r="A1258">
            <v>31374</v>
          </cell>
          <cell r="B1258">
            <v>1</v>
          </cell>
          <cell r="C1258">
            <v>47.5</v>
          </cell>
          <cell r="D1258">
            <v>5</v>
          </cell>
          <cell r="E1258">
            <v>237.5</v>
          </cell>
          <cell r="F1258">
            <v>8</v>
          </cell>
          <cell r="G1258">
            <v>380</v>
          </cell>
          <cell r="H1258">
            <v>5</v>
          </cell>
          <cell r="I1258">
            <v>237.5</v>
          </cell>
          <cell r="J1258">
            <v>19</v>
          </cell>
          <cell r="K1258">
            <v>902.5</v>
          </cell>
        </row>
        <row r="1259">
          <cell r="A1259">
            <v>17533</v>
          </cell>
          <cell r="B1259">
            <v>31</v>
          </cell>
          <cell r="C1259">
            <v>108.5</v>
          </cell>
          <cell r="D1259">
            <v>90</v>
          </cell>
          <cell r="E1259">
            <v>314.16000000000003</v>
          </cell>
          <cell r="F1259">
            <v>120</v>
          </cell>
          <cell r="G1259">
            <v>418.6</v>
          </cell>
          <cell r="H1259">
            <v>17</v>
          </cell>
          <cell r="I1259">
            <v>59.5</v>
          </cell>
          <cell r="J1259">
            <v>258</v>
          </cell>
          <cell r="K1259">
            <v>900.76</v>
          </cell>
        </row>
        <row r="1260">
          <cell r="A1260">
            <v>18404</v>
          </cell>
          <cell r="B1260">
            <v>17</v>
          </cell>
          <cell r="C1260">
            <v>125.8</v>
          </cell>
          <cell r="D1260">
            <v>43</v>
          </cell>
          <cell r="E1260">
            <v>316.43</v>
          </cell>
          <cell r="F1260">
            <v>27</v>
          </cell>
          <cell r="G1260">
            <v>212.67</v>
          </cell>
          <cell r="H1260">
            <v>31</v>
          </cell>
          <cell r="I1260">
            <v>243.64</v>
          </cell>
          <cell r="J1260">
            <v>118</v>
          </cell>
          <cell r="K1260">
            <v>898.54</v>
          </cell>
        </row>
        <row r="1261">
          <cell r="A1261">
            <v>30620</v>
          </cell>
          <cell r="B1261">
            <v>15</v>
          </cell>
          <cell r="C1261">
            <v>155.16999999999999</v>
          </cell>
          <cell r="D1261">
            <v>32</v>
          </cell>
          <cell r="E1261">
            <v>332.44</v>
          </cell>
          <cell r="F1261">
            <v>29</v>
          </cell>
          <cell r="G1261">
            <v>305.66000000000003</v>
          </cell>
          <cell r="H1261">
            <v>10</v>
          </cell>
          <cell r="I1261">
            <v>105</v>
          </cell>
          <cell r="J1261">
            <v>86</v>
          </cell>
          <cell r="K1261">
            <v>898.27</v>
          </cell>
        </row>
        <row r="1262">
          <cell r="A1262">
            <v>14035</v>
          </cell>
          <cell r="B1262">
            <v>7</v>
          </cell>
          <cell r="C1262">
            <v>314.3</v>
          </cell>
          <cell r="D1262">
            <v>1</v>
          </cell>
          <cell r="E1262">
            <v>44.9</v>
          </cell>
          <cell r="F1262">
            <v>4</v>
          </cell>
          <cell r="G1262">
            <v>179.6</v>
          </cell>
          <cell r="H1262">
            <v>8</v>
          </cell>
          <cell r="I1262">
            <v>359.2</v>
          </cell>
          <cell r="J1262">
            <v>20</v>
          </cell>
          <cell r="K1262">
            <v>898</v>
          </cell>
        </row>
        <row r="1263">
          <cell r="A1263">
            <v>23620</v>
          </cell>
          <cell r="B1263">
            <v>6</v>
          </cell>
          <cell r="C1263">
            <v>36</v>
          </cell>
          <cell r="D1263">
            <v>17</v>
          </cell>
          <cell r="E1263">
            <v>102</v>
          </cell>
          <cell r="F1263">
            <v>59</v>
          </cell>
          <cell r="G1263">
            <v>351.6</v>
          </cell>
          <cell r="H1263">
            <v>71</v>
          </cell>
          <cell r="I1263">
            <v>408.22</v>
          </cell>
          <cell r="J1263">
            <v>153</v>
          </cell>
          <cell r="K1263">
            <v>897.82</v>
          </cell>
        </row>
        <row r="1264">
          <cell r="A1264">
            <v>17543</v>
          </cell>
          <cell r="B1264">
            <v>84</v>
          </cell>
          <cell r="C1264">
            <v>268.02</v>
          </cell>
          <cell r="D1264">
            <v>40</v>
          </cell>
          <cell r="E1264">
            <v>127.74</v>
          </cell>
          <cell r="F1264">
            <v>65</v>
          </cell>
          <cell r="G1264">
            <v>233.42</v>
          </cell>
          <cell r="H1264">
            <v>74</v>
          </cell>
          <cell r="I1264">
            <v>266.11</v>
          </cell>
          <cell r="J1264">
            <v>263</v>
          </cell>
          <cell r="K1264">
            <v>895.29</v>
          </cell>
        </row>
        <row r="1265">
          <cell r="A1265">
            <v>2011551</v>
          </cell>
          <cell r="B1265">
            <v>19.79</v>
          </cell>
          <cell r="C1265">
            <v>293.88</v>
          </cell>
          <cell r="D1265">
            <v>11.25</v>
          </cell>
          <cell r="E1265">
            <v>166.47</v>
          </cell>
          <cell r="F1265">
            <v>13.44</v>
          </cell>
          <cell r="G1265">
            <v>197.29</v>
          </cell>
          <cell r="H1265">
            <v>16.059999999999999</v>
          </cell>
          <cell r="I1265">
            <v>237.33</v>
          </cell>
          <cell r="J1265">
            <v>60.539999999999992</v>
          </cell>
          <cell r="K1265">
            <v>894.97</v>
          </cell>
        </row>
        <row r="1266">
          <cell r="A1266">
            <v>28963</v>
          </cell>
          <cell r="B1266">
            <v>197</v>
          </cell>
          <cell r="C1266">
            <v>196.2</v>
          </cell>
          <cell r="D1266">
            <v>145</v>
          </cell>
          <cell r="E1266">
            <v>144.44</v>
          </cell>
          <cell r="F1266">
            <v>294</v>
          </cell>
          <cell r="G1266">
            <v>293.04000000000002</v>
          </cell>
          <cell r="H1266">
            <v>262</v>
          </cell>
          <cell r="I1266">
            <v>261.12</v>
          </cell>
          <cell r="J1266">
            <v>898</v>
          </cell>
          <cell r="K1266">
            <v>894.80000000000007</v>
          </cell>
        </row>
        <row r="1267">
          <cell r="A1267">
            <v>29401</v>
          </cell>
          <cell r="B1267">
            <v>4</v>
          </cell>
          <cell r="C1267">
            <v>78.010000000000005</v>
          </cell>
          <cell r="D1267">
            <v>7</v>
          </cell>
          <cell r="E1267">
            <v>132.94</v>
          </cell>
          <cell r="F1267">
            <v>14</v>
          </cell>
          <cell r="G1267">
            <v>275.42</v>
          </cell>
          <cell r="H1267">
            <v>21</v>
          </cell>
          <cell r="I1267">
            <v>408.36</v>
          </cell>
          <cell r="J1267">
            <v>46</v>
          </cell>
          <cell r="K1267">
            <v>894.73</v>
          </cell>
        </row>
        <row r="1268">
          <cell r="A1268">
            <v>31270</v>
          </cell>
          <cell r="B1268">
            <v>60</v>
          </cell>
          <cell r="C1268">
            <v>155.58000000000001</v>
          </cell>
          <cell r="D1268">
            <v>94</v>
          </cell>
          <cell r="E1268">
            <v>243.56</v>
          </cell>
          <cell r="F1268">
            <v>66</v>
          </cell>
          <cell r="G1268">
            <v>171.18</v>
          </cell>
          <cell r="H1268">
            <v>125</v>
          </cell>
          <cell r="I1268">
            <v>324.37</v>
          </cell>
          <cell r="J1268">
            <v>345</v>
          </cell>
          <cell r="K1268">
            <v>894.68999999999994</v>
          </cell>
        </row>
        <row r="1269">
          <cell r="A1269">
            <v>2011404</v>
          </cell>
          <cell r="B1269">
            <v>13.31</v>
          </cell>
          <cell r="C1269">
            <v>355.85</v>
          </cell>
          <cell r="D1269">
            <v>3.96</v>
          </cell>
          <cell r="E1269">
            <v>106.03</v>
          </cell>
          <cell r="F1269">
            <v>8.64</v>
          </cell>
          <cell r="G1269">
            <v>231.39</v>
          </cell>
          <cell r="H1269">
            <v>7.24</v>
          </cell>
          <cell r="I1269">
            <v>199.98</v>
          </cell>
          <cell r="J1269">
            <v>33.15</v>
          </cell>
          <cell r="K1269">
            <v>893.25</v>
          </cell>
        </row>
        <row r="1270">
          <cell r="A1270">
            <v>30230</v>
          </cell>
          <cell r="B1270">
            <v>14</v>
          </cell>
          <cell r="C1270">
            <v>446.6</v>
          </cell>
          <cell r="D1270">
            <v>14</v>
          </cell>
          <cell r="E1270">
            <v>446.6</v>
          </cell>
          <cell r="J1270">
            <v>28</v>
          </cell>
          <cell r="K1270">
            <v>893.2</v>
          </cell>
        </row>
        <row r="1271">
          <cell r="A1271">
            <v>18406</v>
          </cell>
          <cell r="B1271">
            <v>27</v>
          </cell>
          <cell r="C1271">
            <v>197.1</v>
          </cell>
          <cell r="D1271">
            <v>22</v>
          </cell>
          <cell r="E1271">
            <v>160.02000000000001</v>
          </cell>
          <cell r="F1271">
            <v>35</v>
          </cell>
          <cell r="G1271">
            <v>257.7</v>
          </cell>
          <cell r="H1271">
            <v>37</v>
          </cell>
          <cell r="I1271">
            <v>277.5</v>
          </cell>
          <cell r="J1271">
            <v>121</v>
          </cell>
          <cell r="K1271">
            <v>892.31999999999994</v>
          </cell>
        </row>
        <row r="1272">
          <cell r="A1272">
            <v>30229</v>
          </cell>
          <cell r="B1272">
            <v>2</v>
          </cell>
          <cell r="C1272">
            <v>77.8</v>
          </cell>
          <cell r="D1272">
            <v>6</v>
          </cell>
          <cell r="E1272">
            <v>233.4</v>
          </cell>
          <cell r="F1272">
            <v>8</v>
          </cell>
          <cell r="G1272">
            <v>311.2</v>
          </cell>
          <cell r="H1272">
            <v>7</v>
          </cell>
          <cell r="I1272">
            <v>269.19</v>
          </cell>
          <cell r="J1272">
            <v>23</v>
          </cell>
          <cell r="K1272">
            <v>891.58999999999992</v>
          </cell>
        </row>
        <row r="1273">
          <cell r="A1273">
            <v>11679</v>
          </cell>
          <cell r="B1273">
            <v>150</v>
          </cell>
          <cell r="C1273">
            <v>434.54</v>
          </cell>
          <cell r="D1273">
            <v>1</v>
          </cell>
          <cell r="E1273">
            <v>2.9</v>
          </cell>
          <cell r="F1273">
            <v>83</v>
          </cell>
          <cell r="G1273">
            <v>238.86</v>
          </cell>
          <cell r="H1273">
            <v>74</v>
          </cell>
          <cell r="I1273">
            <v>214.14</v>
          </cell>
          <cell r="J1273">
            <v>308</v>
          </cell>
          <cell r="K1273">
            <v>890.43999999999994</v>
          </cell>
        </row>
        <row r="1274">
          <cell r="A1274">
            <v>22483</v>
          </cell>
          <cell r="B1274">
            <v>30</v>
          </cell>
          <cell r="C1274">
            <v>269.27999999999997</v>
          </cell>
          <cell r="D1274">
            <v>20</v>
          </cell>
          <cell r="E1274">
            <v>180</v>
          </cell>
          <cell r="F1274">
            <v>25</v>
          </cell>
          <cell r="G1274">
            <v>225</v>
          </cell>
          <cell r="H1274">
            <v>24</v>
          </cell>
          <cell r="I1274">
            <v>216</v>
          </cell>
          <cell r="J1274">
            <v>99</v>
          </cell>
          <cell r="K1274">
            <v>890.28</v>
          </cell>
        </row>
        <row r="1275">
          <cell r="A1275">
            <v>29191</v>
          </cell>
          <cell r="B1275">
            <v>302</v>
          </cell>
          <cell r="C1275">
            <v>482.37</v>
          </cell>
          <cell r="D1275">
            <v>233</v>
          </cell>
          <cell r="E1275">
            <v>371.24</v>
          </cell>
          <cell r="H1275">
            <v>23</v>
          </cell>
          <cell r="I1275">
            <v>36.409999999999997</v>
          </cell>
          <cell r="J1275">
            <v>558</v>
          </cell>
          <cell r="K1275">
            <v>890.02</v>
          </cell>
        </row>
        <row r="1276">
          <cell r="A1276">
            <v>10858</v>
          </cell>
          <cell r="B1276">
            <v>6</v>
          </cell>
          <cell r="C1276">
            <v>197.4</v>
          </cell>
          <cell r="D1276">
            <v>6</v>
          </cell>
          <cell r="E1276">
            <v>197.4</v>
          </cell>
          <cell r="F1276">
            <v>8</v>
          </cell>
          <cell r="G1276">
            <v>263.2</v>
          </cell>
          <cell r="H1276">
            <v>7</v>
          </cell>
          <cell r="I1276">
            <v>230.3</v>
          </cell>
          <cell r="J1276">
            <v>27</v>
          </cell>
          <cell r="K1276">
            <v>888.3</v>
          </cell>
        </row>
        <row r="1277">
          <cell r="A1277">
            <v>29721</v>
          </cell>
          <cell r="B1277">
            <v>3</v>
          </cell>
          <cell r="C1277">
            <v>179.7</v>
          </cell>
          <cell r="D1277">
            <v>12</v>
          </cell>
          <cell r="E1277">
            <v>608.79999999999995</v>
          </cell>
          <cell r="F1277">
            <v>2</v>
          </cell>
          <cell r="G1277">
            <v>99.8</v>
          </cell>
          <cell r="J1277">
            <v>17</v>
          </cell>
          <cell r="K1277">
            <v>888.3</v>
          </cell>
        </row>
        <row r="1278">
          <cell r="A1278">
            <v>17026</v>
          </cell>
          <cell r="B1278">
            <v>10</v>
          </cell>
          <cell r="C1278">
            <v>288</v>
          </cell>
          <cell r="D1278">
            <v>7</v>
          </cell>
          <cell r="E1278">
            <v>199.3</v>
          </cell>
          <cell r="F1278">
            <v>5</v>
          </cell>
          <cell r="G1278">
            <v>141.69999999999999</v>
          </cell>
          <cell r="H1278">
            <v>9</v>
          </cell>
          <cell r="I1278">
            <v>259.2</v>
          </cell>
          <cell r="J1278">
            <v>31</v>
          </cell>
          <cell r="K1278">
            <v>888.2</v>
          </cell>
        </row>
        <row r="1279">
          <cell r="A1279">
            <v>22735</v>
          </cell>
          <cell r="B1279">
            <v>44</v>
          </cell>
          <cell r="C1279">
            <v>281.60000000000002</v>
          </cell>
          <cell r="D1279">
            <v>11</v>
          </cell>
          <cell r="E1279">
            <v>70.400000000000006</v>
          </cell>
          <cell r="F1279">
            <v>55</v>
          </cell>
          <cell r="G1279">
            <v>367.6</v>
          </cell>
          <cell r="H1279">
            <v>24</v>
          </cell>
          <cell r="I1279">
            <v>167.44</v>
          </cell>
          <cell r="J1279">
            <v>134</v>
          </cell>
          <cell r="K1279">
            <v>887.04</v>
          </cell>
        </row>
        <row r="1280">
          <cell r="A1280">
            <v>29498</v>
          </cell>
          <cell r="B1280">
            <v>23</v>
          </cell>
          <cell r="C1280">
            <v>379.5</v>
          </cell>
          <cell r="D1280">
            <v>15</v>
          </cell>
          <cell r="E1280">
            <v>244.86</v>
          </cell>
          <cell r="F1280">
            <v>16</v>
          </cell>
          <cell r="G1280">
            <v>262.68</v>
          </cell>
          <cell r="J1280">
            <v>54</v>
          </cell>
          <cell r="K1280">
            <v>887.04</v>
          </cell>
        </row>
        <row r="1281">
          <cell r="A1281">
            <v>11300</v>
          </cell>
          <cell r="B1281">
            <v>83</v>
          </cell>
          <cell r="C1281">
            <v>349.08</v>
          </cell>
          <cell r="D1281">
            <v>57</v>
          </cell>
          <cell r="E1281">
            <v>278.52</v>
          </cell>
          <cell r="F1281">
            <v>53</v>
          </cell>
          <cell r="G1281">
            <v>259.31</v>
          </cell>
          <cell r="J1281">
            <v>193</v>
          </cell>
          <cell r="K1281">
            <v>886.90999999999985</v>
          </cell>
        </row>
        <row r="1282">
          <cell r="A1282">
            <v>28921</v>
          </cell>
          <cell r="B1282">
            <v>255</v>
          </cell>
          <cell r="C1282">
            <v>305.60000000000002</v>
          </cell>
          <cell r="D1282">
            <v>166</v>
          </cell>
          <cell r="E1282">
            <v>198.1</v>
          </cell>
          <cell r="F1282">
            <v>124</v>
          </cell>
          <cell r="G1282">
            <v>150.4</v>
          </cell>
          <cell r="H1282">
            <v>166</v>
          </cell>
          <cell r="I1282">
            <v>231.52</v>
          </cell>
          <cell r="J1282">
            <v>711</v>
          </cell>
          <cell r="K1282">
            <v>885.62</v>
          </cell>
        </row>
        <row r="1283">
          <cell r="A1283">
            <v>18212</v>
          </cell>
          <cell r="B1283">
            <v>63</v>
          </cell>
          <cell r="C1283">
            <v>263.58</v>
          </cell>
          <cell r="D1283">
            <v>21</v>
          </cell>
          <cell r="E1283">
            <v>126.7</v>
          </cell>
          <cell r="F1283">
            <v>47</v>
          </cell>
          <cell r="G1283">
            <v>304.45999999999998</v>
          </cell>
          <cell r="H1283">
            <v>29</v>
          </cell>
          <cell r="I1283">
            <v>188.5</v>
          </cell>
          <cell r="J1283">
            <v>160</v>
          </cell>
          <cell r="K1283">
            <v>883.24</v>
          </cell>
        </row>
        <row r="1284">
          <cell r="A1284">
            <v>14879</v>
          </cell>
          <cell r="B1284">
            <v>71</v>
          </cell>
          <cell r="C1284">
            <v>226.68</v>
          </cell>
          <cell r="D1284">
            <v>65</v>
          </cell>
          <cell r="E1284">
            <v>210.8</v>
          </cell>
          <cell r="F1284">
            <v>70</v>
          </cell>
          <cell r="G1284">
            <v>224.58</v>
          </cell>
          <cell r="H1284">
            <v>66</v>
          </cell>
          <cell r="I1284">
            <v>217.8</v>
          </cell>
          <cell r="J1284">
            <v>272</v>
          </cell>
          <cell r="K1284">
            <v>879.86000000000013</v>
          </cell>
        </row>
        <row r="1285">
          <cell r="A1285">
            <v>17596</v>
          </cell>
          <cell r="B1285">
            <v>110</v>
          </cell>
          <cell r="C1285">
            <v>273.2</v>
          </cell>
          <cell r="D1285">
            <v>96</v>
          </cell>
          <cell r="E1285">
            <v>239.8</v>
          </cell>
          <cell r="F1285">
            <v>70</v>
          </cell>
          <cell r="G1285">
            <v>175</v>
          </cell>
          <cell r="H1285">
            <v>77</v>
          </cell>
          <cell r="I1285">
            <v>191.5</v>
          </cell>
          <cell r="J1285">
            <v>353</v>
          </cell>
          <cell r="K1285">
            <v>879.5</v>
          </cell>
        </row>
        <row r="1286">
          <cell r="A1286">
            <v>18326</v>
          </cell>
          <cell r="B1286">
            <v>76</v>
          </cell>
          <cell r="C1286">
            <v>227.28</v>
          </cell>
          <cell r="D1286">
            <v>85</v>
          </cell>
          <cell r="E1286">
            <v>254.52</v>
          </cell>
          <cell r="F1286">
            <v>82</v>
          </cell>
          <cell r="G1286">
            <v>244.8</v>
          </cell>
          <cell r="H1286">
            <v>51</v>
          </cell>
          <cell r="I1286">
            <v>151.56</v>
          </cell>
          <cell r="J1286">
            <v>294</v>
          </cell>
          <cell r="K1286">
            <v>878.16000000000008</v>
          </cell>
        </row>
        <row r="1287">
          <cell r="A1287">
            <v>29608</v>
          </cell>
          <cell r="B1287">
            <v>105</v>
          </cell>
          <cell r="C1287">
            <v>168</v>
          </cell>
          <cell r="D1287">
            <v>275</v>
          </cell>
          <cell r="E1287">
            <v>439.22</v>
          </cell>
          <cell r="F1287">
            <v>98</v>
          </cell>
          <cell r="G1287">
            <v>156.66999999999999</v>
          </cell>
          <cell r="H1287">
            <v>71</v>
          </cell>
          <cell r="I1287">
            <v>113.6</v>
          </cell>
          <cell r="J1287">
            <v>549</v>
          </cell>
          <cell r="K1287">
            <v>877.49</v>
          </cell>
        </row>
        <row r="1288">
          <cell r="A1288">
            <v>2023622</v>
          </cell>
          <cell r="B1288">
            <v>0.53</v>
          </cell>
          <cell r="C1288">
            <v>2.76</v>
          </cell>
          <cell r="D1288">
            <v>13.51</v>
          </cell>
          <cell r="E1288">
            <v>101.76</v>
          </cell>
          <cell r="F1288">
            <v>41.38</v>
          </cell>
          <cell r="G1288">
            <v>354.76</v>
          </cell>
          <cell r="H1288">
            <v>48.39</v>
          </cell>
          <cell r="I1288">
            <v>417.32</v>
          </cell>
          <cell r="J1288">
            <v>103.81</v>
          </cell>
          <cell r="K1288">
            <v>876.59999999999991</v>
          </cell>
        </row>
        <row r="1289">
          <cell r="A1289">
            <v>31448</v>
          </cell>
          <cell r="B1289">
            <v>35</v>
          </cell>
          <cell r="C1289">
            <v>170.72</v>
          </cell>
          <cell r="D1289">
            <v>37</v>
          </cell>
          <cell r="E1289">
            <v>180.91</v>
          </cell>
          <cell r="F1289">
            <v>63</v>
          </cell>
          <cell r="G1289">
            <v>308.7</v>
          </cell>
          <cell r="H1289">
            <v>44</v>
          </cell>
          <cell r="I1289">
            <v>214.04</v>
          </cell>
          <cell r="J1289">
            <v>179</v>
          </cell>
          <cell r="K1289">
            <v>874.36999999999989</v>
          </cell>
        </row>
        <row r="1290">
          <cell r="A1290">
            <v>2022711</v>
          </cell>
          <cell r="B1290">
            <v>86.24</v>
          </cell>
          <cell r="C1290">
            <v>199.29</v>
          </cell>
          <cell r="D1290">
            <v>77.28</v>
          </cell>
          <cell r="E1290">
            <v>193.11</v>
          </cell>
          <cell r="F1290">
            <v>65.02</v>
          </cell>
          <cell r="G1290">
            <v>153.15</v>
          </cell>
          <cell r="H1290">
            <v>127.58</v>
          </cell>
          <cell r="I1290">
            <v>327.60000000000002</v>
          </cell>
          <cell r="J1290">
            <v>356.11999999999995</v>
          </cell>
          <cell r="K1290">
            <v>873.15</v>
          </cell>
        </row>
        <row r="1291">
          <cell r="A1291">
            <v>29017</v>
          </cell>
          <cell r="B1291">
            <v>88</v>
          </cell>
          <cell r="C1291">
            <v>201.5</v>
          </cell>
          <cell r="D1291">
            <v>113</v>
          </cell>
          <cell r="E1291">
            <v>259.72000000000003</v>
          </cell>
          <cell r="F1291">
            <v>66</v>
          </cell>
          <cell r="G1291">
            <v>151.80000000000001</v>
          </cell>
          <cell r="H1291">
            <v>113</v>
          </cell>
          <cell r="I1291">
            <v>259.36</v>
          </cell>
          <cell r="J1291">
            <v>380</v>
          </cell>
          <cell r="K1291">
            <v>872.38</v>
          </cell>
        </row>
        <row r="1292">
          <cell r="A1292">
            <v>10129</v>
          </cell>
          <cell r="B1292">
            <v>102</v>
          </cell>
          <cell r="C1292">
            <v>365.75</v>
          </cell>
          <cell r="D1292">
            <v>25</v>
          </cell>
          <cell r="E1292">
            <v>90</v>
          </cell>
          <cell r="F1292">
            <v>61</v>
          </cell>
          <cell r="G1292">
            <v>219.31</v>
          </cell>
          <cell r="H1292">
            <v>55</v>
          </cell>
          <cell r="I1292">
            <v>197.13</v>
          </cell>
          <cell r="J1292">
            <v>243</v>
          </cell>
          <cell r="K1292">
            <v>872.18999999999994</v>
          </cell>
        </row>
        <row r="1293">
          <cell r="A1293">
            <v>31274</v>
          </cell>
          <cell r="B1293">
            <v>39</v>
          </cell>
          <cell r="C1293">
            <v>318.48</v>
          </cell>
          <cell r="D1293">
            <v>7</v>
          </cell>
          <cell r="E1293">
            <v>57.4</v>
          </cell>
          <cell r="F1293">
            <v>5</v>
          </cell>
          <cell r="G1293">
            <v>35</v>
          </cell>
          <cell r="H1293">
            <v>65</v>
          </cell>
          <cell r="I1293">
            <v>460.94</v>
          </cell>
          <cell r="J1293">
            <v>116</v>
          </cell>
          <cell r="K1293">
            <v>871.81999999999994</v>
          </cell>
        </row>
        <row r="1294">
          <cell r="A1294">
            <v>29374</v>
          </cell>
          <cell r="B1294">
            <v>1</v>
          </cell>
          <cell r="C1294">
            <v>5.5</v>
          </cell>
          <cell r="D1294">
            <v>40</v>
          </cell>
          <cell r="E1294">
            <v>219.12</v>
          </cell>
          <cell r="F1294">
            <v>49</v>
          </cell>
          <cell r="G1294">
            <v>268.18</v>
          </cell>
          <cell r="H1294">
            <v>69</v>
          </cell>
          <cell r="I1294">
            <v>378.62</v>
          </cell>
          <cell r="J1294">
            <v>159</v>
          </cell>
          <cell r="K1294">
            <v>871.42000000000007</v>
          </cell>
        </row>
        <row r="1295">
          <cell r="A1295">
            <v>15543</v>
          </cell>
          <cell r="B1295">
            <v>18</v>
          </cell>
          <cell r="C1295">
            <v>127.3</v>
          </cell>
          <cell r="D1295">
            <v>24</v>
          </cell>
          <cell r="E1295">
            <v>168.16</v>
          </cell>
          <cell r="F1295">
            <v>51</v>
          </cell>
          <cell r="G1295">
            <v>353.8</v>
          </cell>
          <cell r="H1295">
            <v>31</v>
          </cell>
          <cell r="I1295">
            <v>220.55</v>
          </cell>
          <cell r="J1295">
            <v>124</v>
          </cell>
          <cell r="K1295">
            <v>869.81</v>
          </cell>
        </row>
        <row r="1296">
          <cell r="A1296">
            <v>1409601</v>
          </cell>
          <cell r="B1296">
            <v>84</v>
          </cell>
          <cell r="C1296">
            <v>233.46</v>
          </cell>
          <cell r="D1296">
            <v>69</v>
          </cell>
          <cell r="E1296">
            <v>191.88</v>
          </cell>
          <cell r="F1296">
            <v>87</v>
          </cell>
          <cell r="G1296">
            <v>242.86</v>
          </cell>
          <cell r="H1296">
            <v>72</v>
          </cell>
          <cell r="I1296">
            <v>201.16</v>
          </cell>
          <cell r="J1296">
            <v>312</v>
          </cell>
          <cell r="K1296">
            <v>869.36</v>
          </cell>
        </row>
        <row r="1297">
          <cell r="A1297">
            <v>31978</v>
          </cell>
          <cell r="D1297">
            <v>1</v>
          </cell>
          <cell r="E1297">
            <v>10.5</v>
          </cell>
          <cell r="F1297">
            <v>43</v>
          </cell>
          <cell r="G1297">
            <v>473.9</v>
          </cell>
          <cell r="H1297">
            <v>34</v>
          </cell>
          <cell r="I1297">
            <v>380.8</v>
          </cell>
          <cell r="J1297">
            <v>78</v>
          </cell>
          <cell r="K1297">
            <v>865.2</v>
          </cell>
        </row>
        <row r="1298">
          <cell r="A1298">
            <v>2011960</v>
          </cell>
          <cell r="B1298">
            <v>7.38</v>
          </cell>
          <cell r="C1298">
            <v>643.70000000000005</v>
          </cell>
          <cell r="F1298">
            <v>2.48</v>
          </cell>
          <cell r="G1298">
            <v>220.54</v>
          </cell>
          <cell r="J1298">
            <v>9.86</v>
          </cell>
          <cell r="K1298">
            <v>864.24</v>
          </cell>
        </row>
        <row r="1299">
          <cell r="A1299">
            <v>2010458</v>
          </cell>
          <cell r="D1299">
            <v>13.95</v>
          </cell>
          <cell r="E1299">
            <v>668.32</v>
          </cell>
          <cell r="F1299">
            <v>0.67</v>
          </cell>
          <cell r="G1299">
            <v>31.52</v>
          </cell>
          <cell r="H1299">
            <v>3.47</v>
          </cell>
          <cell r="I1299">
            <v>162.68</v>
          </cell>
          <cell r="J1299">
            <v>18.09</v>
          </cell>
          <cell r="K1299">
            <v>862.52</v>
          </cell>
        </row>
        <row r="1300">
          <cell r="A1300">
            <v>16125</v>
          </cell>
          <cell r="D1300">
            <v>42</v>
          </cell>
          <cell r="E1300">
            <v>336</v>
          </cell>
          <cell r="F1300">
            <v>50</v>
          </cell>
          <cell r="G1300">
            <v>398.08</v>
          </cell>
          <cell r="H1300">
            <v>15</v>
          </cell>
          <cell r="I1300">
            <v>127.5</v>
          </cell>
          <cell r="J1300">
            <v>107</v>
          </cell>
          <cell r="K1300">
            <v>861.57999999999993</v>
          </cell>
        </row>
        <row r="1301">
          <cell r="A1301">
            <v>17054</v>
          </cell>
          <cell r="B1301">
            <v>22</v>
          </cell>
          <cell r="C1301">
            <v>216.22</v>
          </cell>
          <cell r="F1301">
            <v>40</v>
          </cell>
          <cell r="G1301">
            <v>410.88</v>
          </cell>
          <cell r="H1301">
            <v>22</v>
          </cell>
          <cell r="I1301">
            <v>233.25</v>
          </cell>
          <cell r="J1301">
            <v>84</v>
          </cell>
          <cell r="K1301">
            <v>860.35</v>
          </cell>
        </row>
        <row r="1302">
          <cell r="A1302">
            <v>11898</v>
          </cell>
          <cell r="B1302">
            <v>57</v>
          </cell>
          <cell r="C1302">
            <v>284.2</v>
          </cell>
          <cell r="D1302">
            <v>35</v>
          </cell>
          <cell r="E1302">
            <v>174.6</v>
          </cell>
          <cell r="F1302">
            <v>38</v>
          </cell>
          <cell r="G1302">
            <v>189.2</v>
          </cell>
          <cell r="H1302">
            <v>42</v>
          </cell>
          <cell r="I1302">
            <v>209.6</v>
          </cell>
          <cell r="J1302">
            <v>172</v>
          </cell>
          <cell r="K1302">
            <v>857.6</v>
          </cell>
        </row>
        <row r="1303">
          <cell r="A1303">
            <v>29381</v>
          </cell>
          <cell r="B1303">
            <v>46</v>
          </cell>
          <cell r="C1303">
            <v>241.7</v>
          </cell>
          <cell r="D1303">
            <v>32</v>
          </cell>
          <cell r="E1303">
            <v>167.5</v>
          </cell>
          <cell r="F1303">
            <v>41</v>
          </cell>
          <cell r="G1303">
            <v>215.38</v>
          </cell>
          <cell r="H1303">
            <v>47</v>
          </cell>
          <cell r="I1303">
            <v>233</v>
          </cell>
          <cell r="J1303">
            <v>166</v>
          </cell>
          <cell r="K1303">
            <v>857.57999999999993</v>
          </cell>
        </row>
        <row r="1304">
          <cell r="A1304">
            <v>11808</v>
          </cell>
          <cell r="B1304">
            <v>11</v>
          </cell>
          <cell r="C1304">
            <v>62.2</v>
          </cell>
          <cell r="D1304">
            <v>37</v>
          </cell>
          <cell r="E1304">
            <v>207.2</v>
          </cell>
          <cell r="F1304">
            <v>58</v>
          </cell>
          <cell r="G1304">
            <v>324.8</v>
          </cell>
          <cell r="H1304">
            <v>47</v>
          </cell>
          <cell r="I1304">
            <v>262.75</v>
          </cell>
          <cell r="J1304">
            <v>153</v>
          </cell>
          <cell r="K1304">
            <v>856.95</v>
          </cell>
        </row>
        <row r="1305">
          <cell r="A1305">
            <v>27587</v>
          </cell>
          <cell r="B1305">
            <v>15</v>
          </cell>
          <cell r="C1305">
            <v>162.63</v>
          </cell>
          <cell r="D1305">
            <v>17</v>
          </cell>
          <cell r="E1305">
            <v>183.56</v>
          </cell>
          <cell r="F1305">
            <v>26</v>
          </cell>
          <cell r="G1305">
            <v>282.52999999999997</v>
          </cell>
          <cell r="H1305">
            <v>21</v>
          </cell>
          <cell r="I1305">
            <v>228.03</v>
          </cell>
          <cell r="J1305">
            <v>79</v>
          </cell>
          <cell r="K1305">
            <v>856.75</v>
          </cell>
        </row>
        <row r="1306">
          <cell r="A1306">
            <v>28230</v>
          </cell>
          <cell r="B1306">
            <v>12</v>
          </cell>
          <cell r="C1306">
            <v>154.80000000000001</v>
          </cell>
          <cell r="D1306">
            <v>14</v>
          </cell>
          <cell r="E1306">
            <v>180.6</v>
          </cell>
          <cell r="F1306">
            <v>25</v>
          </cell>
          <cell r="G1306">
            <v>321.47000000000003</v>
          </cell>
          <cell r="H1306">
            <v>15</v>
          </cell>
          <cell r="I1306">
            <v>199.8</v>
          </cell>
          <cell r="J1306">
            <v>66</v>
          </cell>
          <cell r="K1306">
            <v>856.67000000000007</v>
          </cell>
        </row>
        <row r="1307">
          <cell r="A1307">
            <v>29033</v>
          </cell>
          <cell r="B1307">
            <v>22</v>
          </cell>
          <cell r="C1307">
            <v>140.80000000000001</v>
          </cell>
          <cell r="D1307">
            <v>52</v>
          </cell>
          <cell r="E1307">
            <v>308.33</v>
          </cell>
          <cell r="F1307">
            <v>48</v>
          </cell>
          <cell r="G1307">
            <v>282.26</v>
          </cell>
          <cell r="H1307">
            <v>22</v>
          </cell>
          <cell r="I1307">
            <v>125</v>
          </cell>
          <cell r="J1307">
            <v>144</v>
          </cell>
          <cell r="K1307">
            <v>856.39</v>
          </cell>
        </row>
        <row r="1308">
          <cell r="A1308">
            <v>31849</v>
          </cell>
          <cell r="D1308">
            <v>20</v>
          </cell>
          <cell r="E1308">
            <v>121</v>
          </cell>
          <cell r="F1308">
            <v>27</v>
          </cell>
          <cell r="G1308">
            <v>166.6</v>
          </cell>
          <cell r="H1308">
            <v>93</v>
          </cell>
          <cell r="I1308">
            <v>567.4</v>
          </cell>
          <cell r="J1308">
            <v>140</v>
          </cell>
          <cell r="K1308">
            <v>855</v>
          </cell>
        </row>
        <row r="1309">
          <cell r="A1309">
            <v>14056</v>
          </cell>
          <cell r="B1309">
            <v>38</v>
          </cell>
          <cell r="C1309">
            <v>285</v>
          </cell>
          <cell r="D1309">
            <v>28</v>
          </cell>
          <cell r="E1309">
            <v>208.2</v>
          </cell>
          <cell r="F1309">
            <v>35</v>
          </cell>
          <cell r="G1309">
            <v>266.3</v>
          </cell>
          <cell r="H1309">
            <v>12</v>
          </cell>
          <cell r="I1309">
            <v>94.8</v>
          </cell>
          <cell r="J1309">
            <v>113</v>
          </cell>
          <cell r="K1309">
            <v>854.3</v>
          </cell>
        </row>
        <row r="1310">
          <cell r="A1310">
            <v>31244</v>
          </cell>
          <cell r="B1310">
            <v>44</v>
          </cell>
          <cell r="C1310">
            <v>227.54</v>
          </cell>
          <cell r="D1310">
            <v>12</v>
          </cell>
          <cell r="E1310">
            <v>62.4</v>
          </cell>
          <cell r="F1310">
            <v>60</v>
          </cell>
          <cell r="G1310">
            <v>308.64</v>
          </cell>
          <cell r="H1310">
            <v>51</v>
          </cell>
          <cell r="I1310">
            <v>255.45</v>
          </cell>
          <cell r="J1310">
            <v>167</v>
          </cell>
          <cell r="K1310">
            <v>854.03</v>
          </cell>
        </row>
        <row r="1311">
          <cell r="A1311">
            <v>11322</v>
          </cell>
          <cell r="B1311">
            <v>44</v>
          </cell>
          <cell r="C1311">
            <v>347.6</v>
          </cell>
          <cell r="D1311">
            <v>15</v>
          </cell>
          <cell r="E1311">
            <v>121.2</v>
          </cell>
          <cell r="F1311">
            <v>27</v>
          </cell>
          <cell r="G1311">
            <v>229.4</v>
          </cell>
          <cell r="H1311">
            <v>18</v>
          </cell>
          <cell r="I1311">
            <v>154.80000000000001</v>
          </cell>
          <cell r="J1311">
            <v>104</v>
          </cell>
          <cell r="K1311">
            <v>853</v>
          </cell>
        </row>
        <row r="1312">
          <cell r="A1312">
            <v>17303</v>
          </cell>
          <cell r="B1312">
            <v>4</v>
          </cell>
          <cell r="C1312">
            <v>131.19999999999999</v>
          </cell>
          <cell r="D1312">
            <v>5</v>
          </cell>
          <cell r="E1312">
            <v>164</v>
          </cell>
          <cell r="F1312">
            <v>10</v>
          </cell>
          <cell r="G1312">
            <v>328</v>
          </cell>
          <cell r="H1312">
            <v>7</v>
          </cell>
          <cell r="I1312">
            <v>229.6</v>
          </cell>
          <cell r="J1312">
            <v>26</v>
          </cell>
          <cell r="K1312">
            <v>852.80000000000007</v>
          </cell>
        </row>
        <row r="1313">
          <cell r="A1313">
            <v>17503</v>
          </cell>
          <cell r="B1313">
            <v>13</v>
          </cell>
          <cell r="C1313">
            <v>253.5</v>
          </cell>
          <cell r="D1313">
            <v>10</v>
          </cell>
          <cell r="E1313">
            <v>186.94</v>
          </cell>
          <cell r="F1313">
            <v>16</v>
          </cell>
          <cell r="G1313">
            <v>311.2</v>
          </cell>
          <cell r="H1313">
            <v>5</v>
          </cell>
          <cell r="I1313">
            <v>101</v>
          </cell>
          <cell r="J1313">
            <v>44</v>
          </cell>
          <cell r="K1313">
            <v>852.64</v>
          </cell>
        </row>
        <row r="1314">
          <cell r="A1314">
            <v>18071</v>
          </cell>
          <cell r="B1314">
            <v>30</v>
          </cell>
          <cell r="C1314">
            <v>360</v>
          </cell>
          <cell r="D1314">
            <v>9</v>
          </cell>
          <cell r="E1314">
            <v>108</v>
          </cell>
          <cell r="F1314">
            <v>15</v>
          </cell>
          <cell r="G1314">
            <v>180</v>
          </cell>
          <cell r="H1314">
            <v>17</v>
          </cell>
          <cell r="I1314">
            <v>204</v>
          </cell>
          <cell r="J1314">
            <v>71</v>
          </cell>
          <cell r="K1314">
            <v>852</v>
          </cell>
        </row>
        <row r="1315">
          <cell r="A1315">
            <v>30531</v>
          </cell>
          <cell r="F1315">
            <v>38</v>
          </cell>
          <cell r="G1315">
            <v>276.82</v>
          </cell>
          <cell r="H1315">
            <v>79</v>
          </cell>
          <cell r="I1315">
            <v>574.96</v>
          </cell>
          <cell r="J1315">
            <v>117</v>
          </cell>
          <cell r="K1315">
            <v>851.78</v>
          </cell>
        </row>
        <row r="1316">
          <cell r="A1316">
            <v>17804</v>
          </cell>
          <cell r="B1316">
            <v>23</v>
          </cell>
          <cell r="C1316">
            <v>326.60000000000002</v>
          </cell>
          <cell r="D1316">
            <v>13</v>
          </cell>
          <cell r="E1316">
            <v>184.6</v>
          </cell>
          <cell r="F1316">
            <v>10</v>
          </cell>
          <cell r="G1316">
            <v>143.5</v>
          </cell>
          <cell r="H1316">
            <v>13</v>
          </cell>
          <cell r="I1316">
            <v>193.7</v>
          </cell>
          <cell r="J1316">
            <v>59</v>
          </cell>
          <cell r="K1316">
            <v>848.40000000000009</v>
          </cell>
        </row>
        <row r="1317">
          <cell r="A1317">
            <v>11280</v>
          </cell>
          <cell r="B1317">
            <v>24</v>
          </cell>
          <cell r="C1317">
            <v>597.6</v>
          </cell>
          <cell r="D1317">
            <v>2</v>
          </cell>
          <cell r="E1317">
            <v>49.8</v>
          </cell>
          <cell r="F1317">
            <v>8</v>
          </cell>
          <cell r="G1317">
            <v>199.2</v>
          </cell>
          <cell r="J1317">
            <v>34</v>
          </cell>
          <cell r="K1317">
            <v>846.59999999999991</v>
          </cell>
        </row>
        <row r="1318">
          <cell r="A1318">
            <v>13712</v>
          </cell>
          <cell r="B1318">
            <v>7</v>
          </cell>
          <cell r="C1318">
            <v>137.19999999999999</v>
          </cell>
          <cell r="D1318">
            <v>12</v>
          </cell>
          <cell r="E1318">
            <v>239.1</v>
          </cell>
          <cell r="F1318">
            <v>10</v>
          </cell>
          <cell r="G1318">
            <v>235</v>
          </cell>
          <cell r="H1318">
            <v>10</v>
          </cell>
          <cell r="I1318">
            <v>235</v>
          </cell>
          <cell r="J1318">
            <v>39</v>
          </cell>
          <cell r="K1318">
            <v>846.3</v>
          </cell>
        </row>
        <row r="1319">
          <cell r="A1319">
            <v>27529</v>
          </cell>
          <cell r="B1319">
            <v>20</v>
          </cell>
          <cell r="C1319">
            <v>137.44999999999999</v>
          </cell>
          <cell r="D1319">
            <v>19</v>
          </cell>
          <cell r="E1319">
            <v>130</v>
          </cell>
          <cell r="F1319">
            <v>32</v>
          </cell>
          <cell r="G1319">
            <v>220.25</v>
          </cell>
          <cell r="H1319">
            <v>52</v>
          </cell>
          <cell r="I1319">
            <v>357.7</v>
          </cell>
          <cell r="J1319">
            <v>123</v>
          </cell>
          <cell r="K1319">
            <v>845.4</v>
          </cell>
        </row>
        <row r="1320">
          <cell r="A1320">
            <v>32032</v>
          </cell>
          <cell r="F1320">
            <v>17</v>
          </cell>
          <cell r="G1320">
            <v>234.08</v>
          </cell>
          <cell r="H1320">
            <v>44</v>
          </cell>
          <cell r="I1320">
            <v>610.49</v>
          </cell>
          <cell r="J1320">
            <v>61</v>
          </cell>
          <cell r="K1320">
            <v>844.57</v>
          </cell>
        </row>
        <row r="1321">
          <cell r="A1321">
            <v>29847</v>
          </cell>
          <cell r="B1321">
            <v>23</v>
          </cell>
          <cell r="C1321">
            <v>388.7</v>
          </cell>
          <cell r="D1321">
            <v>12</v>
          </cell>
          <cell r="E1321">
            <v>201.45</v>
          </cell>
          <cell r="F1321">
            <v>14</v>
          </cell>
          <cell r="G1321">
            <v>236.6</v>
          </cell>
          <cell r="H1321">
            <v>1</v>
          </cell>
          <cell r="I1321">
            <v>16.899999999999999</v>
          </cell>
          <cell r="J1321">
            <v>50</v>
          </cell>
          <cell r="K1321">
            <v>843.65</v>
          </cell>
        </row>
        <row r="1322">
          <cell r="A1322">
            <v>12618</v>
          </cell>
          <cell r="B1322">
            <v>11</v>
          </cell>
          <cell r="C1322">
            <v>215.6</v>
          </cell>
          <cell r="D1322">
            <v>8</v>
          </cell>
          <cell r="E1322">
            <v>156.80000000000001</v>
          </cell>
          <cell r="F1322">
            <v>19</v>
          </cell>
          <cell r="G1322">
            <v>372.4</v>
          </cell>
          <cell r="H1322">
            <v>5</v>
          </cell>
          <cell r="I1322">
            <v>98</v>
          </cell>
          <cell r="J1322">
            <v>43</v>
          </cell>
          <cell r="K1322">
            <v>842.8</v>
          </cell>
        </row>
        <row r="1323">
          <cell r="A1323">
            <v>18401</v>
          </cell>
          <cell r="B1323">
            <v>7</v>
          </cell>
          <cell r="C1323">
            <v>250.5</v>
          </cell>
          <cell r="D1323">
            <v>2</v>
          </cell>
          <cell r="E1323">
            <v>72.400000000000006</v>
          </cell>
          <cell r="F1323">
            <v>5</v>
          </cell>
          <cell r="G1323">
            <v>180.88</v>
          </cell>
          <cell r="H1323">
            <v>9</v>
          </cell>
          <cell r="I1323">
            <v>338.96</v>
          </cell>
          <cell r="J1323">
            <v>23</v>
          </cell>
          <cell r="K1323">
            <v>842.74</v>
          </cell>
        </row>
        <row r="1324">
          <cell r="A1324">
            <v>29415</v>
          </cell>
          <cell r="B1324">
            <v>35</v>
          </cell>
          <cell r="C1324">
            <v>226.98</v>
          </cell>
          <cell r="D1324">
            <v>6</v>
          </cell>
          <cell r="E1324">
            <v>38.479999999999997</v>
          </cell>
          <cell r="F1324">
            <v>47</v>
          </cell>
          <cell r="G1324">
            <v>303.94</v>
          </cell>
          <cell r="H1324">
            <v>42</v>
          </cell>
          <cell r="I1324">
            <v>273</v>
          </cell>
          <cell r="J1324">
            <v>130</v>
          </cell>
          <cell r="K1324">
            <v>842.4</v>
          </cell>
        </row>
        <row r="1325">
          <cell r="A1325">
            <v>16727</v>
          </cell>
          <cell r="B1325">
            <v>184</v>
          </cell>
          <cell r="C1325">
            <v>293.62</v>
          </cell>
          <cell r="D1325">
            <v>125</v>
          </cell>
          <cell r="E1325">
            <v>199.35</v>
          </cell>
          <cell r="F1325">
            <v>121</v>
          </cell>
          <cell r="G1325">
            <v>192.82</v>
          </cell>
          <cell r="H1325">
            <v>99</v>
          </cell>
          <cell r="I1325">
            <v>156.44999999999999</v>
          </cell>
          <cell r="J1325">
            <v>529</v>
          </cell>
          <cell r="K1325">
            <v>842.24</v>
          </cell>
        </row>
        <row r="1326">
          <cell r="A1326">
            <v>11754</v>
          </cell>
          <cell r="D1326">
            <v>4</v>
          </cell>
          <cell r="E1326">
            <v>53.31</v>
          </cell>
          <cell r="F1326">
            <v>30</v>
          </cell>
          <cell r="G1326">
            <v>408</v>
          </cell>
          <cell r="H1326">
            <v>28</v>
          </cell>
          <cell r="I1326">
            <v>380.8</v>
          </cell>
          <cell r="J1326">
            <v>62</v>
          </cell>
          <cell r="K1326">
            <v>842.11</v>
          </cell>
        </row>
        <row r="1327">
          <cell r="A1327">
            <v>10988</v>
          </cell>
          <cell r="B1327">
            <v>37</v>
          </cell>
          <cell r="C1327">
            <v>214.6</v>
          </cell>
          <cell r="D1327">
            <v>33</v>
          </cell>
          <cell r="E1327">
            <v>191.4</v>
          </cell>
          <cell r="F1327">
            <v>34</v>
          </cell>
          <cell r="G1327">
            <v>197.2</v>
          </cell>
          <cell r="H1327">
            <v>41</v>
          </cell>
          <cell r="I1327">
            <v>237.8</v>
          </cell>
          <cell r="J1327">
            <v>145</v>
          </cell>
          <cell r="K1327">
            <v>841</v>
          </cell>
        </row>
        <row r="1328">
          <cell r="A1328">
            <v>2027946</v>
          </cell>
          <cell r="B1328">
            <v>14.3</v>
          </cell>
          <cell r="C1328">
            <v>200.24</v>
          </cell>
          <cell r="D1328">
            <v>15.72</v>
          </cell>
          <cell r="E1328">
            <v>220.04</v>
          </cell>
          <cell r="F1328">
            <v>18.38</v>
          </cell>
          <cell r="G1328">
            <v>257.10000000000002</v>
          </cell>
          <cell r="H1328">
            <v>11.62</v>
          </cell>
          <cell r="I1328">
            <v>162.66999999999999</v>
          </cell>
          <cell r="J1328">
            <v>60.02</v>
          </cell>
          <cell r="K1328">
            <v>840.05</v>
          </cell>
        </row>
        <row r="1329">
          <cell r="A1329">
            <v>16639</v>
          </cell>
          <cell r="B1329">
            <v>5</v>
          </cell>
          <cell r="C1329">
            <v>319.8</v>
          </cell>
          <cell r="D1329">
            <v>7</v>
          </cell>
          <cell r="E1329">
            <v>455</v>
          </cell>
          <cell r="H1329">
            <v>1</v>
          </cell>
          <cell r="I1329">
            <v>65</v>
          </cell>
          <cell r="J1329">
            <v>13</v>
          </cell>
          <cell r="K1329">
            <v>839.8</v>
          </cell>
        </row>
        <row r="1330">
          <cell r="A1330">
            <v>28693</v>
          </cell>
          <cell r="B1330">
            <v>32</v>
          </cell>
          <cell r="C1330">
            <v>153.6</v>
          </cell>
          <cell r="D1330">
            <v>59.01</v>
          </cell>
          <cell r="E1330">
            <v>283.22000000000003</v>
          </cell>
          <cell r="F1330">
            <v>77</v>
          </cell>
          <cell r="G1330">
            <v>369.6</v>
          </cell>
          <cell r="H1330">
            <v>7</v>
          </cell>
          <cell r="I1330">
            <v>33.22</v>
          </cell>
          <cell r="J1330">
            <v>175.01</v>
          </cell>
          <cell r="K1330">
            <v>839.6400000000001</v>
          </cell>
        </row>
        <row r="1331">
          <cell r="A1331">
            <v>22842</v>
          </cell>
          <cell r="B1331">
            <v>48</v>
          </cell>
          <cell r="C1331">
            <v>143.04</v>
          </cell>
          <cell r="D1331">
            <v>80</v>
          </cell>
          <cell r="E1331">
            <v>238.8</v>
          </cell>
          <cell r="F1331">
            <v>79</v>
          </cell>
          <cell r="G1331">
            <v>236.76</v>
          </cell>
          <cell r="H1331">
            <v>74</v>
          </cell>
          <cell r="I1331">
            <v>221.04</v>
          </cell>
          <cell r="J1331">
            <v>281</v>
          </cell>
          <cell r="K1331">
            <v>839.64</v>
          </cell>
        </row>
        <row r="1332">
          <cell r="A1332">
            <v>16378</v>
          </cell>
          <cell r="B1332">
            <v>120</v>
          </cell>
          <cell r="C1332">
            <v>502.3</v>
          </cell>
          <cell r="D1332">
            <v>83</v>
          </cell>
          <cell r="E1332">
            <v>336.02</v>
          </cell>
          <cell r="J1332">
            <v>203</v>
          </cell>
          <cell r="K1332">
            <v>838.31999999999994</v>
          </cell>
        </row>
        <row r="1333">
          <cell r="A1333">
            <v>10740</v>
          </cell>
          <cell r="B1333">
            <v>77</v>
          </cell>
          <cell r="C1333">
            <v>499.98</v>
          </cell>
          <cell r="D1333">
            <v>51</v>
          </cell>
          <cell r="E1333">
            <v>331.5</v>
          </cell>
          <cell r="F1333">
            <v>1</v>
          </cell>
          <cell r="G1333">
            <v>6.5</v>
          </cell>
          <cell r="J1333">
            <v>129</v>
          </cell>
          <cell r="K1333">
            <v>837.98</v>
          </cell>
        </row>
        <row r="1334">
          <cell r="A1334">
            <v>2011245</v>
          </cell>
          <cell r="B1334">
            <v>13.92</v>
          </cell>
          <cell r="C1334">
            <v>347.42</v>
          </cell>
          <cell r="D1334">
            <v>2.9</v>
          </cell>
          <cell r="E1334">
            <v>72</v>
          </cell>
          <cell r="F1334">
            <v>7.25</v>
          </cell>
          <cell r="G1334">
            <v>180.9</v>
          </cell>
          <cell r="H1334">
            <v>9.5299999999999994</v>
          </cell>
          <cell r="I1334">
            <v>237.47</v>
          </cell>
          <cell r="J1334">
            <v>33.6</v>
          </cell>
          <cell r="K1334">
            <v>837.79000000000008</v>
          </cell>
        </row>
        <row r="1335">
          <cell r="A1335">
            <v>12047</v>
          </cell>
          <cell r="B1335">
            <v>112</v>
          </cell>
          <cell r="C1335">
            <v>145.5</v>
          </cell>
          <cell r="D1335">
            <v>169</v>
          </cell>
          <cell r="E1335">
            <v>218.9</v>
          </cell>
          <cell r="F1335">
            <v>191</v>
          </cell>
          <cell r="G1335">
            <v>260.10000000000002</v>
          </cell>
          <cell r="H1335">
            <v>142</v>
          </cell>
          <cell r="I1335">
            <v>211.92</v>
          </cell>
          <cell r="J1335">
            <v>614</v>
          </cell>
          <cell r="K1335">
            <v>836.42</v>
          </cell>
        </row>
        <row r="1336">
          <cell r="A1336">
            <v>28285</v>
          </cell>
          <cell r="B1336">
            <v>9</v>
          </cell>
          <cell r="C1336">
            <v>468</v>
          </cell>
          <cell r="D1336">
            <v>3</v>
          </cell>
          <cell r="E1336">
            <v>157.80000000000001</v>
          </cell>
          <cell r="F1336">
            <v>1</v>
          </cell>
          <cell r="G1336">
            <v>52.6</v>
          </cell>
          <cell r="H1336">
            <v>3</v>
          </cell>
          <cell r="I1336">
            <v>157.80000000000001</v>
          </cell>
          <cell r="J1336">
            <v>16</v>
          </cell>
          <cell r="K1336">
            <v>836.2</v>
          </cell>
        </row>
        <row r="1337">
          <cell r="A1337">
            <v>28770</v>
          </cell>
          <cell r="B1337">
            <v>10</v>
          </cell>
          <cell r="C1337">
            <v>155</v>
          </cell>
          <cell r="D1337">
            <v>4</v>
          </cell>
          <cell r="E1337">
            <v>62</v>
          </cell>
          <cell r="F1337">
            <v>18</v>
          </cell>
          <cell r="G1337">
            <v>277.76</v>
          </cell>
          <cell r="H1337">
            <v>22</v>
          </cell>
          <cell r="I1337">
            <v>341</v>
          </cell>
          <cell r="J1337">
            <v>54</v>
          </cell>
          <cell r="K1337">
            <v>835.76</v>
          </cell>
        </row>
        <row r="1338">
          <cell r="A1338">
            <v>2011965</v>
          </cell>
          <cell r="B1338">
            <v>2.0699999999999998</v>
          </cell>
          <cell r="C1338">
            <v>198.72</v>
          </cell>
          <cell r="F1338">
            <v>2.1</v>
          </cell>
          <cell r="G1338">
            <v>255.38</v>
          </cell>
          <cell r="H1338">
            <v>3.13</v>
          </cell>
          <cell r="I1338">
            <v>381.06</v>
          </cell>
          <cell r="J1338">
            <v>7.3</v>
          </cell>
          <cell r="K1338">
            <v>835.16000000000008</v>
          </cell>
        </row>
        <row r="1339">
          <cell r="A1339">
            <v>2018256</v>
          </cell>
          <cell r="B1339">
            <v>3.97</v>
          </cell>
          <cell r="C1339">
            <v>200.57</v>
          </cell>
          <cell r="D1339">
            <v>2.19</v>
          </cell>
          <cell r="E1339">
            <v>110.6</v>
          </cell>
          <cell r="F1339">
            <v>3.9</v>
          </cell>
          <cell r="G1339">
            <v>196.78</v>
          </cell>
          <cell r="H1339">
            <v>6.11</v>
          </cell>
          <cell r="I1339">
            <v>327.16000000000003</v>
          </cell>
          <cell r="J1339">
            <v>16.170000000000002</v>
          </cell>
          <cell r="K1339">
            <v>835.1099999999999</v>
          </cell>
        </row>
        <row r="1340">
          <cell r="A1340">
            <v>29753</v>
          </cell>
          <cell r="B1340">
            <v>6</v>
          </cell>
          <cell r="C1340">
            <v>166.8</v>
          </cell>
          <cell r="D1340">
            <v>1</v>
          </cell>
          <cell r="E1340">
            <v>27.8</v>
          </cell>
          <cell r="F1340">
            <v>9</v>
          </cell>
          <cell r="G1340">
            <v>250.2</v>
          </cell>
          <cell r="H1340">
            <v>14</v>
          </cell>
          <cell r="I1340">
            <v>390.18</v>
          </cell>
          <cell r="J1340">
            <v>30</v>
          </cell>
          <cell r="K1340">
            <v>834.98</v>
          </cell>
        </row>
        <row r="1341">
          <cell r="A1341">
            <v>14959</v>
          </cell>
          <cell r="B1341">
            <v>18</v>
          </cell>
          <cell r="C1341">
            <v>161.4</v>
          </cell>
          <cell r="D1341">
            <v>29</v>
          </cell>
          <cell r="E1341">
            <v>257.39</v>
          </cell>
          <cell r="F1341">
            <v>23</v>
          </cell>
          <cell r="G1341">
            <v>203.99</v>
          </cell>
          <cell r="H1341">
            <v>24</v>
          </cell>
          <cell r="I1341">
            <v>211.47</v>
          </cell>
          <cell r="J1341">
            <v>94</v>
          </cell>
          <cell r="K1341">
            <v>834.25</v>
          </cell>
        </row>
        <row r="1342">
          <cell r="A1342">
            <v>2011261</v>
          </cell>
          <cell r="B1342">
            <v>7.92</v>
          </cell>
          <cell r="C1342">
            <v>252.7</v>
          </cell>
          <cell r="D1342">
            <v>7.13</v>
          </cell>
          <cell r="E1342">
            <v>227.31</v>
          </cell>
          <cell r="F1342">
            <v>5.45</v>
          </cell>
          <cell r="G1342">
            <v>174.28</v>
          </cell>
          <cell r="H1342">
            <v>5.51</v>
          </cell>
          <cell r="I1342">
            <v>178.64</v>
          </cell>
          <cell r="J1342">
            <v>26.009999999999998</v>
          </cell>
          <cell r="K1342">
            <v>832.93</v>
          </cell>
        </row>
        <row r="1343">
          <cell r="A1343">
            <v>11010</v>
          </cell>
          <cell r="B1343">
            <v>7</v>
          </cell>
          <cell r="C1343">
            <v>253.4</v>
          </cell>
          <cell r="D1343">
            <v>7</v>
          </cell>
          <cell r="E1343">
            <v>253.4</v>
          </cell>
          <cell r="F1343">
            <v>5</v>
          </cell>
          <cell r="G1343">
            <v>181</v>
          </cell>
          <cell r="H1343">
            <v>4</v>
          </cell>
          <cell r="I1343">
            <v>144.80000000000001</v>
          </cell>
          <cell r="J1343">
            <v>23</v>
          </cell>
          <cell r="K1343">
            <v>832.59999999999991</v>
          </cell>
        </row>
        <row r="1344">
          <cell r="A1344">
            <v>17020</v>
          </cell>
          <cell r="B1344">
            <v>12</v>
          </cell>
          <cell r="C1344">
            <v>302.39999999999998</v>
          </cell>
          <cell r="D1344">
            <v>7</v>
          </cell>
          <cell r="E1344">
            <v>176.4</v>
          </cell>
          <cell r="F1344">
            <v>5</v>
          </cell>
          <cell r="G1344">
            <v>126</v>
          </cell>
          <cell r="H1344">
            <v>9</v>
          </cell>
          <cell r="I1344">
            <v>226.8</v>
          </cell>
          <cell r="J1344">
            <v>33</v>
          </cell>
          <cell r="K1344">
            <v>831.59999999999991</v>
          </cell>
        </row>
        <row r="1345">
          <cell r="A1345">
            <v>23457</v>
          </cell>
          <cell r="B1345">
            <v>10</v>
          </cell>
          <cell r="C1345">
            <v>189</v>
          </cell>
          <cell r="D1345">
            <v>11</v>
          </cell>
          <cell r="E1345">
            <v>207.9</v>
          </cell>
          <cell r="F1345">
            <v>16</v>
          </cell>
          <cell r="G1345">
            <v>302.39999999999998</v>
          </cell>
          <cell r="H1345">
            <v>7</v>
          </cell>
          <cell r="I1345">
            <v>132.30000000000001</v>
          </cell>
          <cell r="J1345">
            <v>44</v>
          </cell>
          <cell r="K1345">
            <v>831.59999999999991</v>
          </cell>
        </row>
        <row r="1346">
          <cell r="A1346">
            <v>15560</v>
          </cell>
          <cell r="B1346">
            <v>25</v>
          </cell>
          <cell r="C1346">
            <v>181.22</v>
          </cell>
          <cell r="D1346">
            <v>35</v>
          </cell>
          <cell r="E1346">
            <v>255.46</v>
          </cell>
          <cell r="F1346">
            <v>32</v>
          </cell>
          <cell r="G1346">
            <v>232.67</v>
          </cell>
          <cell r="H1346">
            <v>22</v>
          </cell>
          <cell r="I1346">
            <v>162.21</v>
          </cell>
          <cell r="J1346">
            <v>114</v>
          </cell>
          <cell r="K1346">
            <v>831.56000000000006</v>
          </cell>
        </row>
        <row r="1347">
          <cell r="A1347">
            <v>23578</v>
          </cell>
          <cell r="B1347">
            <v>19</v>
          </cell>
          <cell r="C1347">
            <v>196.77</v>
          </cell>
          <cell r="D1347">
            <v>16</v>
          </cell>
          <cell r="E1347">
            <v>166.4</v>
          </cell>
          <cell r="F1347">
            <v>23</v>
          </cell>
          <cell r="G1347">
            <v>239.2</v>
          </cell>
          <cell r="H1347">
            <v>22</v>
          </cell>
          <cell r="I1347">
            <v>228.8</v>
          </cell>
          <cell r="J1347">
            <v>80</v>
          </cell>
          <cell r="K1347">
            <v>831.17000000000007</v>
          </cell>
        </row>
        <row r="1348">
          <cell r="A1348">
            <v>31243</v>
          </cell>
          <cell r="B1348">
            <v>43</v>
          </cell>
          <cell r="C1348">
            <v>236.06</v>
          </cell>
          <cell r="D1348">
            <v>26</v>
          </cell>
          <cell r="E1348">
            <v>143</v>
          </cell>
          <cell r="F1348">
            <v>71</v>
          </cell>
          <cell r="G1348">
            <v>390.5</v>
          </cell>
          <cell r="H1348">
            <v>11</v>
          </cell>
          <cell r="I1348">
            <v>60.5</v>
          </cell>
          <cell r="J1348">
            <v>151</v>
          </cell>
          <cell r="K1348">
            <v>830.06</v>
          </cell>
        </row>
        <row r="1349">
          <cell r="A1349">
            <v>23615</v>
          </cell>
          <cell r="B1349">
            <v>93</v>
          </cell>
          <cell r="C1349">
            <v>294.74</v>
          </cell>
          <cell r="D1349">
            <v>72</v>
          </cell>
          <cell r="E1349">
            <v>228.06</v>
          </cell>
          <cell r="F1349">
            <v>55</v>
          </cell>
          <cell r="G1349">
            <v>173.66</v>
          </cell>
          <cell r="H1349">
            <v>38</v>
          </cell>
          <cell r="I1349">
            <v>132.72</v>
          </cell>
          <cell r="J1349">
            <v>258</v>
          </cell>
          <cell r="K1349">
            <v>829.18</v>
          </cell>
        </row>
        <row r="1350">
          <cell r="A1350">
            <v>29569</v>
          </cell>
          <cell r="B1350">
            <v>39</v>
          </cell>
          <cell r="C1350">
            <v>229.63</v>
          </cell>
          <cell r="D1350">
            <v>35</v>
          </cell>
          <cell r="E1350">
            <v>206.03</v>
          </cell>
          <cell r="F1350">
            <v>34</v>
          </cell>
          <cell r="G1350">
            <v>199.66</v>
          </cell>
          <cell r="H1350">
            <v>33</v>
          </cell>
          <cell r="I1350">
            <v>193.29</v>
          </cell>
          <cell r="J1350">
            <v>141</v>
          </cell>
          <cell r="K1350">
            <v>828.6099999999999</v>
          </cell>
        </row>
        <row r="1351">
          <cell r="A1351">
            <v>10130</v>
          </cell>
          <cell r="B1351">
            <v>23</v>
          </cell>
          <cell r="C1351">
            <v>124.2</v>
          </cell>
          <cell r="D1351">
            <v>45</v>
          </cell>
          <cell r="E1351">
            <v>242.57</v>
          </cell>
          <cell r="F1351">
            <v>47</v>
          </cell>
          <cell r="G1351">
            <v>252.94</v>
          </cell>
          <cell r="H1351">
            <v>33</v>
          </cell>
          <cell r="I1351">
            <v>208.7</v>
          </cell>
          <cell r="J1351">
            <v>148</v>
          </cell>
          <cell r="K1351">
            <v>828.41000000000008</v>
          </cell>
        </row>
        <row r="1352">
          <cell r="A1352">
            <v>14839</v>
          </cell>
          <cell r="B1352">
            <v>30</v>
          </cell>
          <cell r="C1352">
            <v>221.41</v>
          </cell>
          <cell r="D1352">
            <v>15</v>
          </cell>
          <cell r="E1352">
            <v>102.03</v>
          </cell>
          <cell r="F1352">
            <v>46</v>
          </cell>
          <cell r="G1352">
            <v>332.7</v>
          </cell>
          <cell r="H1352">
            <v>23</v>
          </cell>
          <cell r="I1352">
            <v>171.9</v>
          </cell>
          <cell r="J1352">
            <v>114</v>
          </cell>
          <cell r="K1352">
            <v>828.04</v>
          </cell>
        </row>
        <row r="1353">
          <cell r="A1353">
            <v>2027925</v>
          </cell>
          <cell r="B1353">
            <v>24.71</v>
          </cell>
          <cell r="C1353">
            <v>187.1</v>
          </cell>
          <cell r="D1353">
            <v>25.99</v>
          </cell>
          <cell r="E1353">
            <v>196.31</v>
          </cell>
          <cell r="F1353">
            <v>29.09</v>
          </cell>
          <cell r="G1353">
            <v>220.63</v>
          </cell>
          <cell r="H1353">
            <v>29.45</v>
          </cell>
          <cell r="I1353">
            <v>223.41</v>
          </cell>
          <cell r="J1353">
            <v>109.24000000000001</v>
          </cell>
          <cell r="K1353">
            <v>827.44999999999993</v>
          </cell>
        </row>
        <row r="1354">
          <cell r="A1354">
            <v>17475</v>
          </cell>
          <cell r="B1354">
            <v>18</v>
          </cell>
          <cell r="C1354">
            <v>159.49</v>
          </cell>
          <cell r="D1354">
            <v>20</v>
          </cell>
          <cell r="E1354">
            <v>180.56</v>
          </cell>
          <cell r="F1354">
            <v>33</v>
          </cell>
          <cell r="G1354">
            <v>302.86</v>
          </cell>
          <cell r="H1354">
            <v>20</v>
          </cell>
          <cell r="I1354">
            <v>184</v>
          </cell>
          <cell r="J1354">
            <v>91</v>
          </cell>
          <cell r="K1354">
            <v>826.91000000000008</v>
          </cell>
        </row>
        <row r="1355">
          <cell r="A1355">
            <v>14927</v>
          </cell>
          <cell r="B1355">
            <v>24</v>
          </cell>
          <cell r="C1355">
            <v>223.2</v>
          </cell>
          <cell r="D1355">
            <v>21</v>
          </cell>
          <cell r="E1355">
            <v>195.7</v>
          </cell>
          <cell r="F1355">
            <v>22</v>
          </cell>
          <cell r="G1355">
            <v>206.7</v>
          </cell>
          <cell r="H1355">
            <v>21</v>
          </cell>
          <cell r="I1355">
            <v>201.05</v>
          </cell>
          <cell r="J1355">
            <v>88</v>
          </cell>
          <cell r="K1355">
            <v>826.64999999999986</v>
          </cell>
        </row>
        <row r="1356">
          <cell r="A1356">
            <v>11850</v>
          </cell>
          <cell r="B1356">
            <v>119</v>
          </cell>
          <cell r="C1356">
            <v>178.14</v>
          </cell>
          <cell r="D1356">
            <v>52</v>
          </cell>
          <cell r="E1356">
            <v>77.28</v>
          </cell>
          <cell r="F1356">
            <v>260</v>
          </cell>
          <cell r="G1356">
            <v>387.84</v>
          </cell>
          <cell r="H1356">
            <v>122</v>
          </cell>
          <cell r="I1356">
            <v>182.88</v>
          </cell>
          <cell r="J1356">
            <v>553</v>
          </cell>
          <cell r="K1356">
            <v>826.14</v>
          </cell>
        </row>
        <row r="1357">
          <cell r="A1357">
            <v>11017</v>
          </cell>
          <cell r="B1357">
            <v>33</v>
          </cell>
          <cell r="C1357">
            <v>366.62</v>
          </cell>
          <cell r="D1357">
            <v>9</v>
          </cell>
          <cell r="E1357">
            <v>103.5</v>
          </cell>
          <cell r="F1357">
            <v>16</v>
          </cell>
          <cell r="G1357">
            <v>183.08</v>
          </cell>
          <cell r="H1357">
            <v>15</v>
          </cell>
          <cell r="I1357">
            <v>172.5</v>
          </cell>
          <cell r="J1357">
            <v>73</v>
          </cell>
          <cell r="K1357">
            <v>825.7</v>
          </cell>
        </row>
        <row r="1358">
          <cell r="A1358">
            <v>29865</v>
          </cell>
          <cell r="B1358">
            <v>20</v>
          </cell>
          <cell r="C1358">
            <v>258</v>
          </cell>
          <cell r="D1358">
            <v>8</v>
          </cell>
          <cell r="E1358">
            <v>103.2</v>
          </cell>
          <cell r="F1358">
            <v>22</v>
          </cell>
          <cell r="G1358">
            <v>283.8</v>
          </cell>
          <cell r="H1358">
            <v>14</v>
          </cell>
          <cell r="I1358">
            <v>180.6</v>
          </cell>
          <cell r="J1358">
            <v>64</v>
          </cell>
          <cell r="K1358">
            <v>825.6</v>
          </cell>
        </row>
        <row r="1359">
          <cell r="A1359">
            <v>31998</v>
          </cell>
          <cell r="H1359">
            <v>43</v>
          </cell>
          <cell r="I1359">
            <v>825</v>
          </cell>
          <cell r="J1359">
            <v>43</v>
          </cell>
          <cell r="K1359">
            <v>825</v>
          </cell>
        </row>
        <row r="1360">
          <cell r="A1360">
            <v>30618</v>
          </cell>
          <cell r="B1360">
            <v>41</v>
          </cell>
          <cell r="C1360">
            <v>184.8</v>
          </cell>
          <cell r="D1360">
            <v>44</v>
          </cell>
          <cell r="E1360">
            <v>197.28</v>
          </cell>
          <cell r="F1360">
            <v>58</v>
          </cell>
          <cell r="G1360">
            <v>264.94</v>
          </cell>
          <cell r="H1360">
            <v>37</v>
          </cell>
          <cell r="I1360">
            <v>177.22</v>
          </cell>
          <cell r="J1360">
            <v>180</v>
          </cell>
          <cell r="K1360">
            <v>824.24</v>
          </cell>
        </row>
        <row r="1361">
          <cell r="A1361">
            <v>28053</v>
          </cell>
          <cell r="D1361">
            <v>3</v>
          </cell>
          <cell r="E1361">
            <v>35.4</v>
          </cell>
          <cell r="F1361">
            <v>59</v>
          </cell>
          <cell r="G1361">
            <v>692.44</v>
          </cell>
          <cell r="H1361">
            <v>10</v>
          </cell>
          <cell r="I1361">
            <v>95.6</v>
          </cell>
          <cell r="J1361">
            <v>72</v>
          </cell>
          <cell r="K1361">
            <v>823.44</v>
          </cell>
        </row>
        <row r="1362">
          <cell r="A1362">
            <v>28135</v>
          </cell>
          <cell r="B1362">
            <v>8</v>
          </cell>
          <cell r="C1362">
            <v>276</v>
          </cell>
          <cell r="D1362">
            <v>1</v>
          </cell>
          <cell r="E1362">
            <v>34.5</v>
          </cell>
          <cell r="F1362">
            <v>7</v>
          </cell>
          <cell r="G1362">
            <v>267.10000000000002</v>
          </cell>
          <cell r="H1362">
            <v>6</v>
          </cell>
          <cell r="I1362">
            <v>245.4</v>
          </cell>
          <cell r="J1362">
            <v>22</v>
          </cell>
          <cell r="K1362">
            <v>823</v>
          </cell>
        </row>
        <row r="1363">
          <cell r="A1363">
            <v>30006</v>
          </cell>
          <cell r="B1363">
            <v>17</v>
          </cell>
          <cell r="C1363">
            <v>247.03</v>
          </cell>
          <cell r="D1363">
            <v>15</v>
          </cell>
          <cell r="E1363">
            <v>219.34</v>
          </cell>
          <cell r="F1363">
            <v>15</v>
          </cell>
          <cell r="G1363">
            <v>219.93</v>
          </cell>
          <cell r="H1363">
            <v>9</v>
          </cell>
          <cell r="I1363">
            <v>136.47999999999999</v>
          </cell>
          <cell r="J1363">
            <v>56</v>
          </cell>
          <cell r="K1363">
            <v>822.78</v>
          </cell>
        </row>
        <row r="1364">
          <cell r="A1364">
            <v>17012</v>
          </cell>
          <cell r="B1364">
            <v>3</v>
          </cell>
          <cell r="C1364">
            <v>151.80000000000001</v>
          </cell>
          <cell r="D1364">
            <v>2</v>
          </cell>
          <cell r="E1364">
            <v>111.8</v>
          </cell>
          <cell r="F1364">
            <v>6</v>
          </cell>
          <cell r="G1364">
            <v>335.4</v>
          </cell>
          <cell r="H1364">
            <v>4</v>
          </cell>
          <cell r="I1364">
            <v>223.6</v>
          </cell>
          <cell r="J1364">
            <v>15</v>
          </cell>
          <cell r="K1364">
            <v>822.6</v>
          </cell>
        </row>
        <row r="1365">
          <cell r="A1365">
            <v>18372</v>
          </cell>
          <cell r="D1365">
            <v>5</v>
          </cell>
          <cell r="E1365">
            <v>79</v>
          </cell>
          <cell r="F1365">
            <v>29</v>
          </cell>
          <cell r="G1365">
            <v>458.2</v>
          </cell>
          <cell r="H1365">
            <v>18</v>
          </cell>
          <cell r="I1365">
            <v>284.39999999999998</v>
          </cell>
          <cell r="J1365">
            <v>52</v>
          </cell>
          <cell r="K1365">
            <v>821.6</v>
          </cell>
        </row>
        <row r="1366">
          <cell r="A1366">
            <v>14071</v>
          </cell>
          <cell r="B1366">
            <v>35</v>
          </cell>
          <cell r="C1366">
            <v>382.36</v>
          </cell>
          <cell r="D1366">
            <v>12</v>
          </cell>
          <cell r="E1366">
            <v>132</v>
          </cell>
          <cell r="F1366">
            <v>10</v>
          </cell>
          <cell r="G1366">
            <v>110</v>
          </cell>
          <cell r="H1366">
            <v>18</v>
          </cell>
          <cell r="I1366">
            <v>197.12</v>
          </cell>
          <cell r="J1366">
            <v>75</v>
          </cell>
          <cell r="K1366">
            <v>821.48</v>
          </cell>
        </row>
        <row r="1367">
          <cell r="A1367">
            <v>28569</v>
          </cell>
          <cell r="B1367">
            <v>47</v>
          </cell>
          <cell r="C1367">
            <v>215.83</v>
          </cell>
          <cell r="D1367">
            <v>46</v>
          </cell>
          <cell r="E1367">
            <v>211.23</v>
          </cell>
          <cell r="F1367">
            <v>54</v>
          </cell>
          <cell r="G1367">
            <v>247.29</v>
          </cell>
          <cell r="H1367">
            <v>32</v>
          </cell>
          <cell r="I1367">
            <v>146.46</v>
          </cell>
          <cell r="J1367">
            <v>179</v>
          </cell>
          <cell r="K1367">
            <v>820.81000000000006</v>
          </cell>
        </row>
        <row r="1368">
          <cell r="A1368">
            <v>11911</v>
          </cell>
          <cell r="B1368">
            <v>27</v>
          </cell>
          <cell r="C1368">
            <v>239.59</v>
          </cell>
          <cell r="D1368">
            <v>17</v>
          </cell>
          <cell r="E1368">
            <v>151.30000000000001</v>
          </cell>
          <cell r="F1368">
            <v>27</v>
          </cell>
          <cell r="G1368">
            <v>240.3</v>
          </cell>
          <cell r="H1368">
            <v>21</v>
          </cell>
          <cell r="I1368">
            <v>188.7</v>
          </cell>
          <cell r="J1368">
            <v>92</v>
          </cell>
          <cell r="K1368">
            <v>819.8900000000001</v>
          </cell>
        </row>
        <row r="1369">
          <cell r="A1369">
            <v>11948</v>
          </cell>
          <cell r="B1369">
            <v>12</v>
          </cell>
          <cell r="C1369">
            <v>162.5</v>
          </cell>
          <cell r="D1369">
            <v>18</v>
          </cell>
          <cell r="E1369">
            <v>250.88</v>
          </cell>
          <cell r="F1369">
            <v>16</v>
          </cell>
          <cell r="G1369">
            <v>222.88</v>
          </cell>
          <cell r="H1369">
            <v>13</v>
          </cell>
          <cell r="I1369">
            <v>182</v>
          </cell>
          <cell r="J1369">
            <v>59</v>
          </cell>
          <cell r="K1369">
            <v>818.26</v>
          </cell>
        </row>
        <row r="1370">
          <cell r="A1370">
            <v>11684</v>
          </cell>
          <cell r="B1370">
            <v>56</v>
          </cell>
          <cell r="C1370">
            <v>177.64</v>
          </cell>
          <cell r="D1370">
            <v>44</v>
          </cell>
          <cell r="E1370">
            <v>128.94</v>
          </cell>
          <cell r="F1370">
            <v>68</v>
          </cell>
          <cell r="G1370">
            <v>211</v>
          </cell>
          <cell r="H1370">
            <v>94</v>
          </cell>
          <cell r="I1370">
            <v>300.27999999999997</v>
          </cell>
          <cell r="J1370">
            <v>262</v>
          </cell>
          <cell r="K1370">
            <v>817.8599999999999</v>
          </cell>
        </row>
        <row r="1371">
          <cell r="A1371">
            <v>18380</v>
          </cell>
          <cell r="B1371">
            <v>40</v>
          </cell>
          <cell r="C1371">
            <v>155.69</v>
          </cell>
          <cell r="D1371">
            <v>60</v>
          </cell>
          <cell r="E1371">
            <v>233.38</v>
          </cell>
          <cell r="F1371">
            <v>42</v>
          </cell>
          <cell r="G1371">
            <v>163.18</v>
          </cell>
          <cell r="H1371">
            <v>68</v>
          </cell>
          <cell r="I1371">
            <v>265.2</v>
          </cell>
          <cell r="J1371">
            <v>210</v>
          </cell>
          <cell r="K1371">
            <v>817.45</v>
          </cell>
        </row>
        <row r="1372">
          <cell r="A1372">
            <v>12093</v>
          </cell>
          <cell r="B1372">
            <v>12</v>
          </cell>
          <cell r="C1372">
            <v>177.61</v>
          </cell>
          <cell r="D1372">
            <v>7</v>
          </cell>
          <cell r="E1372">
            <v>103.11</v>
          </cell>
          <cell r="F1372">
            <v>20</v>
          </cell>
          <cell r="G1372">
            <v>298</v>
          </cell>
          <cell r="H1372">
            <v>16</v>
          </cell>
          <cell r="I1372">
            <v>238.11</v>
          </cell>
          <cell r="J1372">
            <v>55</v>
          </cell>
          <cell r="K1372">
            <v>816.83</v>
          </cell>
        </row>
        <row r="1373">
          <cell r="A1373">
            <v>28207</v>
          </cell>
          <cell r="B1373">
            <v>65</v>
          </cell>
          <cell r="C1373">
            <v>207.74</v>
          </cell>
          <cell r="D1373">
            <v>45</v>
          </cell>
          <cell r="E1373">
            <v>144</v>
          </cell>
          <cell r="F1373">
            <v>92</v>
          </cell>
          <cell r="G1373">
            <v>297.02</v>
          </cell>
          <cell r="H1373">
            <v>51</v>
          </cell>
          <cell r="I1373">
            <v>168.04</v>
          </cell>
          <cell r="J1373">
            <v>253</v>
          </cell>
          <cell r="K1373">
            <v>816.8</v>
          </cell>
        </row>
        <row r="1374">
          <cell r="A1374">
            <v>11779</v>
          </cell>
          <cell r="B1374">
            <v>21</v>
          </cell>
          <cell r="C1374">
            <v>273.27</v>
          </cell>
          <cell r="D1374">
            <v>21</v>
          </cell>
          <cell r="E1374">
            <v>300.18</v>
          </cell>
          <cell r="F1374">
            <v>7</v>
          </cell>
          <cell r="G1374">
            <v>102.42</v>
          </cell>
          <cell r="H1374">
            <v>10</v>
          </cell>
          <cell r="I1374">
            <v>140.91999999999999</v>
          </cell>
          <cell r="J1374">
            <v>59</v>
          </cell>
          <cell r="K1374">
            <v>816.79</v>
          </cell>
        </row>
        <row r="1375">
          <cell r="A1375">
            <v>31977</v>
          </cell>
          <cell r="D1375">
            <v>5</v>
          </cell>
          <cell r="E1375">
            <v>14.5</v>
          </cell>
          <cell r="F1375">
            <v>118</v>
          </cell>
          <cell r="G1375">
            <v>361.4</v>
          </cell>
          <cell r="H1375">
            <v>138</v>
          </cell>
          <cell r="I1375">
            <v>440.82</v>
          </cell>
          <cell r="J1375">
            <v>261</v>
          </cell>
          <cell r="K1375">
            <v>816.72</v>
          </cell>
        </row>
        <row r="1376">
          <cell r="A1376">
            <v>18408</v>
          </cell>
          <cell r="B1376">
            <v>14</v>
          </cell>
          <cell r="C1376">
            <v>196</v>
          </cell>
          <cell r="D1376">
            <v>11</v>
          </cell>
          <cell r="E1376">
            <v>155.5</v>
          </cell>
          <cell r="F1376">
            <v>15</v>
          </cell>
          <cell r="G1376">
            <v>232.5</v>
          </cell>
          <cell r="H1376">
            <v>15</v>
          </cell>
          <cell r="I1376">
            <v>232.5</v>
          </cell>
          <cell r="J1376">
            <v>55</v>
          </cell>
          <cell r="K1376">
            <v>816.5</v>
          </cell>
        </row>
        <row r="1377">
          <cell r="A1377">
            <v>28157</v>
          </cell>
          <cell r="B1377">
            <v>84</v>
          </cell>
          <cell r="C1377">
            <v>293.66000000000003</v>
          </cell>
          <cell r="D1377">
            <v>19</v>
          </cell>
          <cell r="E1377">
            <v>49.7</v>
          </cell>
          <cell r="F1377">
            <v>136</v>
          </cell>
          <cell r="G1377">
            <v>472.92</v>
          </cell>
          <cell r="J1377">
            <v>239</v>
          </cell>
          <cell r="K1377">
            <v>816.28</v>
          </cell>
        </row>
        <row r="1378">
          <cell r="A1378">
            <v>12636</v>
          </cell>
          <cell r="B1378">
            <v>18</v>
          </cell>
          <cell r="C1378">
            <v>196.2</v>
          </cell>
          <cell r="D1378">
            <v>19</v>
          </cell>
          <cell r="E1378">
            <v>207.1</v>
          </cell>
          <cell r="F1378">
            <v>7</v>
          </cell>
          <cell r="G1378">
            <v>79.3</v>
          </cell>
          <cell r="H1378">
            <v>29</v>
          </cell>
          <cell r="I1378">
            <v>333.5</v>
          </cell>
          <cell r="J1378">
            <v>73</v>
          </cell>
          <cell r="K1378">
            <v>816.09999999999991</v>
          </cell>
        </row>
        <row r="1379">
          <cell r="A1379">
            <v>10119</v>
          </cell>
          <cell r="B1379">
            <v>54</v>
          </cell>
          <cell r="C1379">
            <v>318.60000000000002</v>
          </cell>
          <cell r="D1379">
            <v>36</v>
          </cell>
          <cell r="E1379">
            <v>211.46</v>
          </cell>
          <cell r="F1379">
            <v>25</v>
          </cell>
          <cell r="G1379">
            <v>147.82</v>
          </cell>
          <cell r="H1379">
            <v>23</v>
          </cell>
          <cell r="I1379">
            <v>137.52000000000001</v>
          </cell>
          <cell r="J1379">
            <v>138</v>
          </cell>
          <cell r="K1379">
            <v>815.40000000000009</v>
          </cell>
        </row>
        <row r="1380">
          <cell r="A1380">
            <v>11726</v>
          </cell>
          <cell r="B1380">
            <v>44</v>
          </cell>
          <cell r="C1380">
            <v>421.63</v>
          </cell>
          <cell r="D1380">
            <v>35</v>
          </cell>
          <cell r="E1380">
            <v>307.2</v>
          </cell>
          <cell r="F1380">
            <v>12</v>
          </cell>
          <cell r="G1380">
            <v>86.18</v>
          </cell>
          <cell r="J1380">
            <v>91</v>
          </cell>
          <cell r="K1380">
            <v>815.01</v>
          </cell>
        </row>
        <row r="1381">
          <cell r="A1381">
            <v>17980</v>
          </cell>
          <cell r="B1381">
            <v>26</v>
          </cell>
          <cell r="C1381">
            <v>221.53</v>
          </cell>
          <cell r="D1381">
            <v>20</v>
          </cell>
          <cell r="E1381">
            <v>171.71</v>
          </cell>
          <cell r="F1381">
            <v>31</v>
          </cell>
          <cell r="G1381">
            <v>272.10000000000002</v>
          </cell>
          <cell r="H1381">
            <v>17</v>
          </cell>
          <cell r="I1381">
            <v>149.6</v>
          </cell>
          <cell r="J1381">
            <v>94</v>
          </cell>
          <cell r="K1381">
            <v>814.94</v>
          </cell>
        </row>
        <row r="1382">
          <cell r="A1382">
            <v>11032</v>
          </cell>
          <cell r="B1382">
            <v>18</v>
          </cell>
          <cell r="C1382">
            <v>244.8</v>
          </cell>
          <cell r="D1382">
            <v>12</v>
          </cell>
          <cell r="E1382">
            <v>163.19999999999999</v>
          </cell>
          <cell r="F1382">
            <v>19</v>
          </cell>
          <cell r="G1382">
            <v>257.31</v>
          </cell>
          <cell r="H1382">
            <v>11</v>
          </cell>
          <cell r="I1382">
            <v>149.6</v>
          </cell>
          <cell r="J1382">
            <v>60</v>
          </cell>
          <cell r="K1382">
            <v>814.91</v>
          </cell>
        </row>
        <row r="1383">
          <cell r="A1383">
            <v>27113</v>
          </cell>
          <cell r="B1383">
            <v>320</v>
          </cell>
          <cell r="C1383">
            <v>252.58</v>
          </cell>
          <cell r="D1383">
            <v>271</v>
          </cell>
          <cell r="E1383">
            <v>214.58</v>
          </cell>
          <cell r="F1383">
            <v>292</v>
          </cell>
          <cell r="G1383">
            <v>231.68</v>
          </cell>
          <cell r="H1383">
            <v>146</v>
          </cell>
          <cell r="I1383">
            <v>115.84</v>
          </cell>
          <cell r="J1383">
            <v>1029</v>
          </cell>
          <cell r="K1383">
            <v>814.68000000000006</v>
          </cell>
        </row>
        <row r="1384">
          <cell r="A1384">
            <v>28049</v>
          </cell>
          <cell r="B1384">
            <v>33</v>
          </cell>
          <cell r="C1384">
            <v>279.82</v>
          </cell>
          <cell r="D1384">
            <v>30</v>
          </cell>
          <cell r="E1384">
            <v>255</v>
          </cell>
          <cell r="F1384">
            <v>13</v>
          </cell>
          <cell r="G1384">
            <v>109.82</v>
          </cell>
          <cell r="H1384">
            <v>20</v>
          </cell>
          <cell r="I1384">
            <v>170</v>
          </cell>
          <cell r="J1384">
            <v>96</v>
          </cell>
          <cell r="K1384">
            <v>814.63999999999987</v>
          </cell>
        </row>
        <row r="1385">
          <cell r="A1385">
            <v>29730</v>
          </cell>
          <cell r="B1385">
            <v>48</v>
          </cell>
          <cell r="C1385">
            <v>267.45</v>
          </cell>
          <cell r="D1385">
            <v>24</v>
          </cell>
          <cell r="E1385">
            <v>133.94999999999999</v>
          </cell>
          <cell r="F1385">
            <v>39</v>
          </cell>
          <cell r="G1385">
            <v>230.1</v>
          </cell>
          <cell r="H1385">
            <v>31</v>
          </cell>
          <cell r="I1385">
            <v>182.9</v>
          </cell>
          <cell r="J1385">
            <v>142</v>
          </cell>
          <cell r="K1385">
            <v>814.4</v>
          </cell>
        </row>
        <row r="1386">
          <cell r="A1386">
            <v>11925</v>
          </cell>
          <cell r="B1386">
            <v>37</v>
          </cell>
          <cell r="C1386">
            <v>152.68</v>
          </cell>
          <cell r="D1386">
            <v>47</v>
          </cell>
          <cell r="E1386">
            <v>192.3</v>
          </cell>
          <cell r="F1386">
            <v>48</v>
          </cell>
          <cell r="G1386">
            <v>200.58</v>
          </cell>
          <cell r="H1386">
            <v>65</v>
          </cell>
          <cell r="I1386">
            <v>268.58</v>
          </cell>
          <cell r="J1386">
            <v>197</v>
          </cell>
          <cell r="K1386">
            <v>814.1400000000001</v>
          </cell>
        </row>
        <row r="1387">
          <cell r="A1387">
            <v>15358</v>
          </cell>
          <cell r="D1387">
            <v>10</v>
          </cell>
          <cell r="E1387">
            <v>238.15</v>
          </cell>
          <cell r="F1387">
            <v>10</v>
          </cell>
          <cell r="G1387">
            <v>238.15</v>
          </cell>
          <cell r="H1387">
            <v>14</v>
          </cell>
          <cell r="I1387">
            <v>335.75</v>
          </cell>
          <cell r="J1387">
            <v>34</v>
          </cell>
          <cell r="K1387">
            <v>812.05</v>
          </cell>
        </row>
        <row r="1388">
          <cell r="A1388">
            <v>29722</v>
          </cell>
          <cell r="D1388">
            <v>110</v>
          </cell>
          <cell r="E1388">
            <v>175.35</v>
          </cell>
          <cell r="F1388">
            <v>197</v>
          </cell>
          <cell r="G1388">
            <v>312.99</v>
          </cell>
          <cell r="H1388">
            <v>203</v>
          </cell>
          <cell r="I1388">
            <v>323.63</v>
          </cell>
          <cell r="J1388">
            <v>510</v>
          </cell>
          <cell r="K1388">
            <v>811.97</v>
          </cell>
        </row>
        <row r="1389">
          <cell r="A1389">
            <v>16866</v>
          </cell>
          <cell r="B1389">
            <v>18</v>
          </cell>
          <cell r="C1389">
            <v>253.32</v>
          </cell>
          <cell r="D1389">
            <v>19</v>
          </cell>
          <cell r="E1389">
            <v>268.66000000000003</v>
          </cell>
          <cell r="F1389">
            <v>21</v>
          </cell>
          <cell r="G1389">
            <v>289.08</v>
          </cell>
          <cell r="J1389">
            <v>58</v>
          </cell>
          <cell r="K1389">
            <v>811.06</v>
          </cell>
        </row>
        <row r="1390">
          <cell r="A1390">
            <v>17414</v>
          </cell>
          <cell r="B1390">
            <v>81</v>
          </cell>
          <cell r="C1390">
            <v>258.68</v>
          </cell>
          <cell r="D1390">
            <v>87</v>
          </cell>
          <cell r="E1390">
            <v>278.14</v>
          </cell>
          <cell r="F1390">
            <v>60</v>
          </cell>
          <cell r="G1390">
            <v>192</v>
          </cell>
          <cell r="H1390">
            <v>25</v>
          </cell>
          <cell r="I1390">
            <v>80</v>
          </cell>
          <cell r="J1390">
            <v>253</v>
          </cell>
          <cell r="K1390">
            <v>808.81999999999994</v>
          </cell>
        </row>
        <row r="1391">
          <cell r="A1391">
            <v>2029674</v>
          </cell>
          <cell r="B1391">
            <v>35.22</v>
          </cell>
          <cell r="C1391">
            <v>251.6</v>
          </cell>
          <cell r="D1391">
            <v>31.09</v>
          </cell>
          <cell r="E1391">
            <v>223.25</v>
          </cell>
          <cell r="F1391">
            <v>29.92</v>
          </cell>
          <cell r="G1391">
            <v>212.87</v>
          </cell>
          <cell r="H1391">
            <v>16.920000000000002</v>
          </cell>
          <cell r="I1391">
            <v>120.9</v>
          </cell>
          <cell r="J1391">
            <v>113.15</v>
          </cell>
          <cell r="K1391">
            <v>808.62</v>
          </cell>
        </row>
        <row r="1392">
          <cell r="A1392">
            <v>13593</v>
          </cell>
          <cell r="B1392">
            <v>11</v>
          </cell>
          <cell r="C1392">
            <v>181.5</v>
          </cell>
          <cell r="D1392">
            <v>14</v>
          </cell>
          <cell r="E1392">
            <v>231</v>
          </cell>
          <cell r="F1392">
            <v>12</v>
          </cell>
          <cell r="G1392">
            <v>198</v>
          </cell>
          <cell r="H1392">
            <v>12</v>
          </cell>
          <cell r="I1392">
            <v>198</v>
          </cell>
          <cell r="J1392">
            <v>49</v>
          </cell>
          <cell r="K1392">
            <v>808.5</v>
          </cell>
        </row>
        <row r="1393">
          <cell r="A1393">
            <v>16619</v>
          </cell>
          <cell r="B1393">
            <v>17</v>
          </cell>
          <cell r="C1393">
            <v>279.61</v>
          </cell>
          <cell r="D1393">
            <v>7</v>
          </cell>
          <cell r="E1393">
            <v>142.80000000000001</v>
          </cell>
          <cell r="F1393">
            <v>9</v>
          </cell>
          <cell r="G1393">
            <v>181.97</v>
          </cell>
          <cell r="H1393">
            <v>10</v>
          </cell>
          <cell r="I1393">
            <v>204</v>
          </cell>
          <cell r="J1393">
            <v>43</v>
          </cell>
          <cell r="K1393">
            <v>808.38</v>
          </cell>
        </row>
        <row r="1394">
          <cell r="A1394">
            <v>2010286</v>
          </cell>
          <cell r="B1394">
            <v>3.79</v>
          </cell>
          <cell r="C1394">
            <v>106.13</v>
          </cell>
          <cell r="D1394">
            <v>3.52</v>
          </cell>
          <cell r="E1394">
            <v>98.36</v>
          </cell>
          <cell r="F1394">
            <v>13.12</v>
          </cell>
          <cell r="G1394">
            <v>327.77</v>
          </cell>
          <cell r="H1394">
            <v>11.06</v>
          </cell>
          <cell r="I1394">
            <v>275.39</v>
          </cell>
          <cell r="J1394">
            <v>31.490000000000002</v>
          </cell>
          <cell r="K1394">
            <v>807.65</v>
          </cell>
        </row>
        <row r="1395">
          <cell r="A1395">
            <v>28664</v>
          </cell>
          <cell r="B1395">
            <v>48</v>
          </cell>
          <cell r="C1395">
            <v>277.48</v>
          </cell>
          <cell r="D1395">
            <v>24</v>
          </cell>
          <cell r="E1395">
            <v>134.4</v>
          </cell>
          <cell r="F1395">
            <v>32</v>
          </cell>
          <cell r="G1395">
            <v>188.8</v>
          </cell>
          <cell r="H1395">
            <v>35</v>
          </cell>
          <cell r="I1395">
            <v>206.5</v>
          </cell>
          <cell r="J1395">
            <v>139</v>
          </cell>
          <cell r="K1395">
            <v>807.18000000000006</v>
          </cell>
        </row>
        <row r="1396">
          <cell r="A1396">
            <v>2011607</v>
          </cell>
          <cell r="B1396">
            <v>10.62</v>
          </cell>
          <cell r="C1396">
            <v>206.25</v>
          </cell>
          <cell r="D1396">
            <v>5.85</v>
          </cell>
          <cell r="E1396">
            <v>134.82</v>
          </cell>
          <cell r="F1396">
            <v>12.35</v>
          </cell>
          <cell r="G1396">
            <v>207.27</v>
          </cell>
          <cell r="H1396">
            <v>15.31</v>
          </cell>
          <cell r="I1396">
            <v>258.05</v>
          </cell>
          <cell r="J1396">
            <v>44.13</v>
          </cell>
          <cell r="K1396">
            <v>806.3900000000001</v>
          </cell>
        </row>
        <row r="1397">
          <cell r="A1397">
            <v>23558</v>
          </cell>
          <cell r="B1397">
            <v>62</v>
          </cell>
          <cell r="C1397">
            <v>340.56</v>
          </cell>
          <cell r="D1397">
            <v>9</v>
          </cell>
          <cell r="E1397">
            <v>53.1</v>
          </cell>
          <cell r="F1397">
            <v>15</v>
          </cell>
          <cell r="G1397">
            <v>82.5</v>
          </cell>
          <cell r="H1397">
            <v>60</v>
          </cell>
          <cell r="I1397">
            <v>330</v>
          </cell>
          <cell r="J1397">
            <v>146</v>
          </cell>
          <cell r="K1397">
            <v>806.16000000000008</v>
          </cell>
        </row>
        <row r="1398">
          <cell r="A1398">
            <v>14850</v>
          </cell>
          <cell r="B1398">
            <v>60</v>
          </cell>
          <cell r="C1398">
            <v>137.82</v>
          </cell>
          <cell r="D1398">
            <v>132</v>
          </cell>
          <cell r="E1398">
            <v>302.7</v>
          </cell>
          <cell r="F1398">
            <v>68</v>
          </cell>
          <cell r="G1398">
            <v>156.22</v>
          </cell>
          <cell r="H1398">
            <v>91</v>
          </cell>
          <cell r="I1398">
            <v>209.12</v>
          </cell>
          <cell r="J1398">
            <v>351</v>
          </cell>
          <cell r="K1398">
            <v>805.86</v>
          </cell>
        </row>
        <row r="1399">
          <cell r="A1399">
            <v>16936</v>
          </cell>
          <cell r="B1399">
            <v>35</v>
          </cell>
          <cell r="C1399">
            <v>157.5</v>
          </cell>
          <cell r="D1399">
            <v>28</v>
          </cell>
          <cell r="E1399">
            <v>125.64</v>
          </cell>
          <cell r="F1399">
            <v>66</v>
          </cell>
          <cell r="G1399">
            <v>297</v>
          </cell>
          <cell r="H1399">
            <v>50</v>
          </cell>
          <cell r="I1399">
            <v>224.64</v>
          </cell>
          <cell r="J1399">
            <v>179</v>
          </cell>
          <cell r="K1399">
            <v>804.78</v>
          </cell>
        </row>
        <row r="1400">
          <cell r="A1400">
            <v>11867</v>
          </cell>
          <cell r="B1400">
            <v>2</v>
          </cell>
          <cell r="C1400">
            <v>7.3</v>
          </cell>
          <cell r="D1400">
            <v>54</v>
          </cell>
          <cell r="E1400">
            <v>204.6</v>
          </cell>
          <cell r="F1400">
            <v>82</v>
          </cell>
          <cell r="G1400">
            <v>310.7</v>
          </cell>
          <cell r="H1400">
            <v>74</v>
          </cell>
          <cell r="I1400">
            <v>281.2</v>
          </cell>
          <cell r="J1400">
            <v>212</v>
          </cell>
          <cell r="K1400">
            <v>803.8</v>
          </cell>
        </row>
        <row r="1401">
          <cell r="A1401">
            <v>2027962</v>
          </cell>
          <cell r="B1401">
            <v>2.52</v>
          </cell>
          <cell r="C1401">
            <v>201.44</v>
          </cell>
          <cell r="D1401">
            <v>3.59</v>
          </cell>
          <cell r="E1401">
            <v>277.19</v>
          </cell>
          <cell r="F1401">
            <v>2.66</v>
          </cell>
          <cell r="G1401">
            <v>213.12</v>
          </cell>
          <cell r="H1401">
            <v>1.4</v>
          </cell>
          <cell r="I1401">
            <v>112</v>
          </cell>
          <cell r="J1401">
            <v>10.17</v>
          </cell>
          <cell r="K1401">
            <v>803.75</v>
          </cell>
        </row>
        <row r="1402">
          <cell r="A1402">
            <v>2028358</v>
          </cell>
          <cell r="B1402">
            <v>166.42</v>
          </cell>
          <cell r="C1402">
            <v>699.54</v>
          </cell>
          <cell r="D1402">
            <v>26.46</v>
          </cell>
          <cell r="E1402">
            <v>102.91</v>
          </cell>
          <cell r="H1402">
            <v>0.3</v>
          </cell>
          <cell r="I1402">
            <v>1.17</v>
          </cell>
          <cell r="J1402">
            <v>193.18</v>
          </cell>
          <cell r="K1402">
            <v>803.61999999999989</v>
          </cell>
        </row>
        <row r="1403">
          <cell r="A1403">
            <v>14937</v>
          </cell>
          <cell r="B1403">
            <v>30</v>
          </cell>
          <cell r="C1403">
            <v>125.66</v>
          </cell>
          <cell r="D1403">
            <v>58</v>
          </cell>
          <cell r="E1403">
            <v>243.26</v>
          </cell>
          <cell r="F1403">
            <v>50</v>
          </cell>
          <cell r="G1403">
            <v>209.32</v>
          </cell>
          <cell r="H1403">
            <v>54</v>
          </cell>
          <cell r="I1403">
            <v>225.1</v>
          </cell>
          <cell r="J1403">
            <v>192</v>
          </cell>
          <cell r="K1403">
            <v>803.34</v>
          </cell>
        </row>
        <row r="1404">
          <cell r="A1404">
            <v>23018</v>
          </cell>
          <cell r="B1404">
            <v>4</v>
          </cell>
          <cell r="C1404">
            <v>147.6</v>
          </cell>
          <cell r="D1404">
            <v>6</v>
          </cell>
          <cell r="E1404">
            <v>221.4</v>
          </cell>
          <cell r="F1404">
            <v>5</v>
          </cell>
          <cell r="G1404">
            <v>184.5</v>
          </cell>
          <cell r="H1404">
            <v>7</v>
          </cell>
          <cell r="I1404">
            <v>249.45</v>
          </cell>
          <cell r="J1404">
            <v>22</v>
          </cell>
          <cell r="K1404">
            <v>802.95</v>
          </cell>
        </row>
        <row r="1405">
          <cell r="A1405">
            <v>27234</v>
          </cell>
          <cell r="B1405">
            <v>81</v>
          </cell>
          <cell r="C1405">
            <v>202.3</v>
          </cell>
          <cell r="D1405">
            <v>70</v>
          </cell>
          <cell r="E1405">
            <v>174.6</v>
          </cell>
          <cell r="F1405">
            <v>78</v>
          </cell>
          <cell r="G1405">
            <v>194.4</v>
          </cell>
          <cell r="H1405">
            <v>93</v>
          </cell>
          <cell r="I1405">
            <v>231.5</v>
          </cell>
          <cell r="J1405">
            <v>322</v>
          </cell>
          <cell r="K1405">
            <v>802.8</v>
          </cell>
        </row>
        <row r="1406">
          <cell r="A1406">
            <v>30074</v>
          </cell>
          <cell r="B1406">
            <v>8</v>
          </cell>
          <cell r="C1406">
            <v>279.2</v>
          </cell>
          <cell r="D1406">
            <v>3</v>
          </cell>
          <cell r="E1406">
            <v>104.7</v>
          </cell>
          <cell r="F1406">
            <v>7</v>
          </cell>
          <cell r="G1406">
            <v>244.3</v>
          </cell>
          <cell r="H1406">
            <v>5</v>
          </cell>
          <cell r="I1406">
            <v>174.5</v>
          </cell>
          <cell r="J1406">
            <v>23</v>
          </cell>
          <cell r="K1406">
            <v>802.7</v>
          </cell>
        </row>
        <row r="1407">
          <cell r="A1407">
            <v>10865</v>
          </cell>
          <cell r="B1407">
            <v>13</v>
          </cell>
          <cell r="C1407">
            <v>258.7</v>
          </cell>
          <cell r="D1407">
            <v>5</v>
          </cell>
          <cell r="E1407">
            <v>99.5</v>
          </cell>
          <cell r="F1407">
            <v>16</v>
          </cell>
          <cell r="G1407">
            <v>302.39999999999998</v>
          </cell>
          <cell r="H1407">
            <v>7</v>
          </cell>
          <cell r="I1407">
            <v>140.30000000000001</v>
          </cell>
          <cell r="J1407">
            <v>41</v>
          </cell>
          <cell r="K1407">
            <v>800.89999999999986</v>
          </cell>
        </row>
        <row r="1408">
          <cell r="A1408">
            <v>10636</v>
          </cell>
          <cell r="B1408">
            <v>38</v>
          </cell>
          <cell r="C1408">
            <v>182.02</v>
          </cell>
          <cell r="D1408">
            <v>48</v>
          </cell>
          <cell r="E1408">
            <v>229.26</v>
          </cell>
          <cell r="F1408">
            <v>11</v>
          </cell>
          <cell r="G1408">
            <v>52.8</v>
          </cell>
          <cell r="H1408">
            <v>70</v>
          </cell>
          <cell r="I1408">
            <v>335.62</v>
          </cell>
          <cell r="J1408">
            <v>167</v>
          </cell>
          <cell r="K1408">
            <v>799.7</v>
          </cell>
        </row>
        <row r="1409">
          <cell r="A1409">
            <v>28794</v>
          </cell>
          <cell r="B1409">
            <v>19</v>
          </cell>
          <cell r="C1409">
            <v>168.39</v>
          </cell>
          <cell r="D1409">
            <v>8</v>
          </cell>
          <cell r="E1409">
            <v>71.2</v>
          </cell>
          <cell r="F1409">
            <v>10</v>
          </cell>
          <cell r="G1409">
            <v>89</v>
          </cell>
          <cell r="H1409">
            <v>53</v>
          </cell>
          <cell r="I1409">
            <v>470.99</v>
          </cell>
          <cell r="J1409">
            <v>90</v>
          </cell>
          <cell r="K1409">
            <v>799.57999999999993</v>
          </cell>
        </row>
        <row r="1410">
          <cell r="A1410">
            <v>32039</v>
          </cell>
          <cell r="F1410">
            <v>20</v>
          </cell>
          <cell r="G1410">
            <v>390</v>
          </cell>
          <cell r="H1410">
            <v>21</v>
          </cell>
          <cell r="I1410">
            <v>409.5</v>
          </cell>
          <cell r="J1410">
            <v>41</v>
          </cell>
          <cell r="K1410">
            <v>799.5</v>
          </cell>
        </row>
        <row r="1411">
          <cell r="A1411">
            <v>30090</v>
          </cell>
          <cell r="B1411">
            <v>6</v>
          </cell>
          <cell r="C1411">
            <v>599.4</v>
          </cell>
          <cell r="D1411">
            <v>1</v>
          </cell>
          <cell r="E1411">
            <v>99.9</v>
          </cell>
          <cell r="H1411">
            <v>1</v>
          </cell>
          <cell r="I1411">
            <v>99.9</v>
          </cell>
          <cell r="J1411">
            <v>8</v>
          </cell>
          <cell r="K1411">
            <v>799.19999999999993</v>
          </cell>
        </row>
        <row r="1412">
          <cell r="A1412">
            <v>17076</v>
          </cell>
          <cell r="B1412">
            <v>11</v>
          </cell>
          <cell r="C1412">
            <v>202.4</v>
          </cell>
          <cell r="D1412">
            <v>14</v>
          </cell>
          <cell r="E1412">
            <v>256.13</v>
          </cell>
          <cell r="F1412">
            <v>11</v>
          </cell>
          <cell r="G1412">
            <v>196.9</v>
          </cell>
          <cell r="H1412">
            <v>8</v>
          </cell>
          <cell r="I1412">
            <v>143.19999999999999</v>
          </cell>
          <cell r="J1412">
            <v>44</v>
          </cell>
          <cell r="K1412">
            <v>798.62999999999988</v>
          </cell>
        </row>
        <row r="1413">
          <cell r="A1413">
            <v>10748</v>
          </cell>
          <cell r="B1413">
            <v>50</v>
          </cell>
          <cell r="C1413">
            <v>323.95999999999998</v>
          </cell>
          <cell r="D1413">
            <v>17</v>
          </cell>
          <cell r="E1413">
            <v>120.3</v>
          </cell>
          <cell r="F1413">
            <v>30</v>
          </cell>
          <cell r="G1413">
            <v>216</v>
          </cell>
          <cell r="H1413">
            <v>20</v>
          </cell>
          <cell r="I1413">
            <v>137.47</v>
          </cell>
          <cell r="J1413">
            <v>117</v>
          </cell>
          <cell r="K1413">
            <v>797.73</v>
          </cell>
        </row>
        <row r="1414">
          <cell r="A1414">
            <v>12259</v>
          </cell>
          <cell r="B1414">
            <v>46</v>
          </cell>
          <cell r="C1414">
            <v>303.07</v>
          </cell>
          <cell r="D1414">
            <v>68</v>
          </cell>
          <cell r="E1414">
            <v>448.27</v>
          </cell>
          <cell r="F1414">
            <v>7</v>
          </cell>
          <cell r="G1414">
            <v>46.2</v>
          </cell>
          <cell r="J1414">
            <v>121</v>
          </cell>
          <cell r="K1414">
            <v>797.54</v>
          </cell>
        </row>
        <row r="1415">
          <cell r="A1415">
            <v>10281</v>
          </cell>
          <cell r="D1415">
            <v>10</v>
          </cell>
          <cell r="E1415">
            <v>274.7</v>
          </cell>
          <cell r="F1415">
            <v>17</v>
          </cell>
          <cell r="G1415">
            <v>467.5</v>
          </cell>
          <cell r="H1415">
            <v>2</v>
          </cell>
          <cell r="I1415">
            <v>55</v>
          </cell>
          <cell r="J1415">
            <v>29</v>
          </cell>
          <cell r="K1415">
            <v>797.2</v>
          </cell>
        </row>
        <row r="1416">
          <cell r="A1416">
            <v>18569</v>
          </cell>
          <cell r="B1416">
            <v>19</v>
          </cell>
          <cell r="C1416">
            <v>182.4</v>
          </cell>
          <cell r="D1416">
            <v>16</v>
          </cell>
          <cell r="E1416">
            <v>153.6</v>
          </cell>
          <cell r="F1416">
            <v>30</v>
          </cell>
          <cell r="G1416">
            <v>288</v>
          </cell>
          <cell r="H1416">
            <v>18</v>
          </cell>
          <cell r="I1416">
            <v>172.8</v>
          </cell>
          <cell r="J1416">
            <v>83</v>
          </cell>
          <cell r="K1416">
            <v>796.8</v>
          </cell>
        </row>
        <row r="1417">
          <cell r="A1417">
            <v>28021</v>
          </cell>
          <cell r="B1417">
            <v>82</v>
          </cell>
          <cell r="C1417">
            <v>193</v>
          </cell>
          <cell r="D1417">
            <v>95</v>
          </cell>
          <cell r="E1417">
            <v>225.04</v>
          </cell>
          <cell r="F1417">
            <v>96</v>
          </cell>
          <cell r="G1417">
            <v>221.24</v>
          </cell>
          <cell r="H1417">
            <v>63</v>
          </cell>
          <cell r="I1417">
            <v>157.1</v>
          </cell>
          <cell r="J1417">
            <v>336</v>
          </cell>
          <cell r="K1417">
            <v>796.38</v>
          </cell>
        </row>
        <row r="1418">
          <cell r="A1418">
            <v>27943</v>
          </cell>
          <cell r="B1418">
            <v>5</v>
          </cell>
          <cell r="C1418">
            <v>125</v>
          </cell>
          <cell r="D1418">
            <v>9</v>
          </cell>
          <cell r="E1418">
            <v>223</v>
          </cell>
          <cell r="F1418">
            <v>10</v>
          </cell>
          <cell r="G1418">
            <v>248</v>
          </cell>
          <cell r="H1418">
            <v>8</v>
          </cell>
          <cell r="I1418">
            <v>200</v>
          </cell>
          <cell r="J1418">
            <v>32</v>
          </cell>
          <cell r="K1418">
            <v>796</v>
          </cell>
        </row>
        <row r="1419">
          <cell r="A1419">
            <v>12628</v>
          </cell>
          <cell r="B1419">
            <v>12</v>
          </cell>
          <cell r="C1419">
            <v>288.56</v>
          </cell>
          <cell r="D1419">
            <v>11</v>
          </cell>
          <cell r="E1419">
            <v>263.16000000000003</v>
          </cell>
          <cell r="F1419">
            <v>7</v>
          </cell>
          <cell r="G1419">
            <v>167.65</v>
          </cell>
          <cell r="H1419">
            <v>3</v>
          </cell>
          <cell r="I1419">
            <v>76.2</v>
          </cell>
          <cell r="J1419">
            <v>33</v>
          </cell>
          <cell r="K1419">
            <v>795.57</v>
          </cell>
        </row>
        <row r="1420">
          <cell r="A1420">
            <v>11897</v>
          </cell>
          <cell r="B1420">
            <v>41</v>
          </cell>
          <cell r="C1420">
            <v>203.8</v>
          </cell>
          <cell r="D1420">
            <v>46</v>
          </cell>
          <cell r="E1420">
            <v>229.2</v>
          </cell>
          <cell r="F1420">
            <v>31</v>
          </cell>
          <cell r="G1420">
            <v>158.97999999999999</v>
          </cell>
          <cell r="H1420">
            <v>39</v>
          </cell>
          <cell r="I1420">
            <v>201.54</v>
          </cell>
          <cell r="J1420">
            <v>157</v>
          </cell>
          <cell r="K1420">
            <v>793.52</v>
          </cell>
        </row>
        <row r="1421">
          <cell r="A1421">
            <v>23637</v>
          </cell>
          <cell r="B1421">
            <v>63</v>
          </cell>
          <cell r="C1421">
            <v>267.16000000000003</v>
          </cell>
          <cell r="D1421">
            <v>63</v>
          </cell>
          <cell r="E1421">
            <v>267.83999999999997</v>
          </cell>
          <cell r="F1421">
            <v>60</v>
          </cell>
          <cell r="G1421">
            <v>253.24</v>
          </cell>
          <cell r="H1421">
            <v>1</v>
          </cell>
          <cell r="I1421">
            <v>4.3</v>
          </cell>
          <cell r="J1421">
            <v>187</v>
          </cell>
          <cell r="K1421">
            <v>792.54</v>
          </cell>
        </row>
        <row r="1422">
          <cell r="A1422">
            <v>23507</v>
          </cell>
          <cell r="B1422">
            <v>11</v>
          </cell>
          <cell r="C1422">
            <v>141.9</v>
          </cell>
          <cell r="D1422">
            <v>4</v>
          </cell>
          <cell r="E1422">
            <v>51.6</v>
          </cell>
          <cell r="F1422">
            <v>22</v>
          </cell>
          <cell r="G1422">
            <v>299.2</v>
          </cell>
          <cell r="H1422">
            <v>22</v>
          </cell>
          <cell r="I1422">
            <v>299.2</v>
          </cell>
          <cell r="J1422">
            <v>59</v>
          </cell>
          <cell r="K1422">
            <v>791.9</v>
          </cell>
        </row>
        <row r="1423">
          <cell r="A1423">
            <v>16424</v>
          </cell>
          <cell r="F1423">
            <v>7</v>
          </cell>
          <cell r="G1423">
            <v>228.35</v>
          </cell>
          <cell r="H1423">
            <v>17</v>
          </cell>
          <cell r="I1423">
            <v>563.27</v>
          </cell>
          <cell r="J1423">
            <v>24</v>
          </cell>
          <cell r="K1423">
            <v>791.62</v>
          </cell>
        </row>
        <row r="1424">
          <cell r="A1424">
            <v>11878</v>
          </cell>
          <cell r="B1424">
            <v>179</v>
          </cell>
          <cell r="C1424">
            <v>533.64</v>
          </cell>
          <cell r="D1424">
            <v>66</v>
          </cell>
          <cell r="E1424">
            <v>197.52</v>
          </cell>
          <cell r="F1424">
            <v>20</v>
          </cell>
          <cell r="G1424">
            <v>60</v>
          </cell>
          <cell r="J1424">
            <v>265</v>
          </cell>
          <cell r="K1424">
            <v>791.16</v>
          </cell>
        </row>
        <row r="1425">
          <cell r="A1425">
            <v>29609</v>
          </cell>
          <cell r="B1425">
            <v>181</v>
          </cell>
          <cell r="C1425">
            <v>342.7</v>
          </cell>
          <cell r="D1425">
            <v>55</v>
          </cell>
          <cell r="E1425">
            <v>104.5</v>
          </cell>
          <cell r="F1425">
            <v>113</v>
          </cell>
          <cell r="G1425">
            <v>214.7</v>
          </cell>
          <cell r="H1425">
            <v>67</v>
          </cell>
          <cell r="I1425">
            <v>127.3</v>
          </cell>
          <cell r="J1425">
            <v>416</v>
          </cell>
          <cell r="K1425">
            <v>789.19999999999993</v>
          </cell>
        </row>
        <row r="1426">
          <cell r="A1426">
            <v>17810</v>
          </cell>
          <cell r="B1426">
            <v>39</v>
          </cell>
          <cell r="C1426">
            <v>265.2</v>
          </cell>
          <cell r="D1426">
            <v>30</v>
          </cell>
          <cell r="E1426">
            <v>204</v>
          </cell>
          <cell r="F1426">
            <v>26</v>
          </cell>
          <cell r="G1426">
            <v>176.8</v>
          </cell>
          <cell r="H1426">
            <v>21</v>
          </cell>
          <cell r="I1426">
            <v>142.80000000000001</v>
          </cell>
          <cell r="J1426">
            <v>116</v>
          </cell>
          <cell r="K1426">
            <v>788.8</v>
          </cell>
        </row>
        <row r="1427">
          <cell r="A1427">
            <v>28557</v>
          </cell>
          <cell r="B1427">
            <v>16</v>
          </cell>
          <cell r="C1427">
            <v>121.6</v>
          </cell>
          <cell r="D1427">
            <v>25</v>
          </cell>
          <cell r="E1427">
            <v>190</v>
          </cell>
          <cell r="F1427">
            <v>33</v>
          </cell>
          <cell r="G1427">
            <v>250.8</v>
          </cell>
          <cell r="H1427">
            <v>24</v>
          </cell>
          <cell r="I1427">
            <v>226.03</v>
          </cell>
          <cell r="J1427">
            <v>98</v>
          </cell>
          <cell r="K1427">
            <v>788.43000000000006</v>
          </cell>
        </row>
        <row r="1428">
          <cell r="A1428">
            <v>17970</v>
          </cell>
          <cell r="B1428">
            <v>7</v>
          </cell>
          <cell r="C1428">
            <v>214.9</v>
          </cell>
          <cell r="D1428">
            <v>5</v>
          </cell>
          <cell r="E1428">
            <v>142.5</v>
          </cell>
          <cell r="F1428">
            <v>11</v>
          </cell>
          <cell r="G1428">
            <v>313.52</v>
          </cell>
          <cell r="H1428">
            <v>4</v>
          </cell>
          <cell r="I1428">
            <v>117.4</v>
          </cell>
          <cell r="J1428">
            <v>27</v>
          </cell>
          <cell r="K1428">
            <v>788.31999999999994</v>
          </cell>
        </row>
        <row r="1429">
          <cell r="A1429">
            <v>30203</v>
          </cell>
          <cell r="B1429">
            <v>6</v>
          </cell>
          <cell r="C1429">
            <v>107.4</v>
          </cell>
          <cell r="D1429">
            <v>12</v>
          </cell>
          <cell r="E1429">
            <v>213.37</v>
          </cell>
          <cell r="F1429">
            <v>17</v>
          </cell>
          <cell r="G1429">
            <v>288.87</v>
          </cell>
          <cell r="H1429">
            <v>10</v>
          </cell>
          <cell r="I1429">
            <v>177.57</v>
          </cell>
          <cell r="J1429">
            <v>45</v>
          </cell>
          <cell r="K1429">
            <v>787.21</v>
          </cell>
        </row>
        <row r="1430">
          <cell r="A1430">
            <v>16826</v>
          </cell>
          <cell r="B1430">
            <v>4</v>
          </cell>
          <cell r="C1430">
            <v>219.6</v>
          </cell>
          <cell r="D1430">
            <v>4</v>
          </cell>
          <cell r="E1430">
            <v>219.6</v>
          </cell>
          <cell r="F1430">
            <v>5</v>
          </cell>
          <cell r="G1430">
            <v>290</v>
          </cell>
          <cell r="H1430">
            <v>1</v>
          </cell>
          <cell r="I1430">
            <v>58</v>
          </cell>
          <cell r="J1430">
            <v>14</v>
          </cell>
          <cell r="K1430">
            <v>787.2</v>
          </cell>
        </row>
        <row r="1431">
          <cell r="A1431">
            <v>31378</v>
          </cell>
          <cell r="B1431">
            <v>21</v>
          </cell>
          <cell r="C1431">
            <v>114.18</v>
          </cell>
          <cell r="D1431">
            <v>21</v>
          </cell>
          <cell r="E1431">
            <v>119.1</v>
          </cell>
          <cell r="F1431">
            <v>60</v>
          </cell>
          <cell r="G1431">
            <v>348</v>
          </cell>
          <cell r="H1431">
            <v>36</v>
          </cell>
          <cell r="I1431">
            <v>205.06</v>
          </cell>
          <cell r="J1431">
            <v>138</v>
          </cell>
          <cell r="K1431">
            <v>786.33999999999992</v>
          </cell>
        </row>
        <row r="1432">
          <cell r="A1432">
            <v>18373</v>
          </cell>
          <cell r="B1432">
            <v>61</v>
          </cell>
          <cell r="C1432">
            <v>243.36</v>
          </cell>
          <cell r="D1432">
            <v>111</v>
          </cell>
          <cell r="E1432">
            <v>443.04</v>
          </cell>
          <cell r="F1432">
            <v>1</v>
          </cell>
          <cell r="G1432">
            <v>4</v>
          </cell>
          <cell r="H1432">
            <v>24</v>
          </cell>
          <cell r="I1432">
            <v>95.68</v>
          </cell>
          <cell r="J1432">
            <v>197</v>
          </cell>
          <cell r="K1432">
            <v>786.08000000000015</v>
          </cell>
        </row>
        <row r="1433">
          <cell r="A1433">
            <v>14721</v>
          </cell>
          <cell r="B1433">
            <v>69</v>
          </cell>
          <cell r="C1433">
            <v>282.08</v>
          </cell>
          <cell r="D1433">
            <v>64</v>
          </cell>
          <cell r="E1433">
            <v>260.92</v>
          </cell>
          <cell r="F1433">
            <v>20</v>
          </cell>
          <cell r="G1433">
            <v>84.98</v>
          </cell>
          <cell r="H1433">
            <v>39</v>
          </cell>
          <cell r="I1433">
            <v>157.5</v>
          </cell>
          <cell r="J1433">
            <v>192</v>
          </cell>
          <cell r="K1433">
            <v>785.48</v>
          </cell>
        </row>
        <row r="1434">
          <cell r="A1434">
            <v>16884</v>
          </cell>
          <cell r="B1434">
            <v>37</v>
          </cell>
          <cell r="C1434">
            <v>222</v>
          </cell>
          <cell r="D1434">
            <v>37</v>
          </cell>
          <cell r="E1434">
            <v>221.04</v>
          </cell>
          <cell r="F1434">
            <v>48</v>
          </cell>
          <cell r="G1434">
            <v>288</v>
          </cell>
          <cell r="H1434">
            <v>9</v>
          </cell>
          <cell r="I1434">
            <v>54</v>
          </cell>
          <cell r="J1434">
            <v>131</v>
          </cell>
          <cell r="K1434">
            <v>785.04</v>
          </cell>
        </row>
        <row r="1435">
          <cell r="A1435">
            <v>11008</v>
          </cell>
          <cell r="B1435">
            <v>10</v>
          </cell>
          <cell r="C1435">
            <v>223</v>
          </cell>
          <cell r="D1435">
            <v>9</v>
          </cell>
          <cell r="E1435">
            <v>200.7</v>
          </cell>
          <cell r="F1435">
            <v>8</v>
          </cell>
          <cell r="G1435">
            <v>179.3</v>
          </cell>
          <cell r="H1435">
            <v>8</v>
          </cell>
          <cell r="I1435">
            <v>180.8</v>
          </cell>
          <cell r="J1435">
            <v>35</v>
          </cell>
          <cell r="K1435">
            <v>783.8</v>
          </cell>
        </row>
        <row r="1436">
          <cell r="A1436">
            <v>30035</v>
          </cell>
          <cell r="B1436">
            <v>3</v>
          </cell>
          <cell r="C1436">
            <v>159</v>
          </cell>
          <cell r="D1436">
            <v>5</v>
          </cell>
          <cell r="E1436">
            <v>274.5</v>
          </cell>
          <cell r="F1436">
            <v>3</v>
          </cell>
          <cell r="G1436">
            <v>164.7</v>
          </cell>
          <cell r="H1436">
            <v>3</v>
          </cell>
          <cell r="I1436">
            <v>184.5</v>
          </cell>
          <cell r="J1436">
            <v>14</v>
          </cell>
          <cell r="K1436">
            <v>782.7</v>
          </cell>
        </row>
        <row r="1437">
          <cell r="A1437">
            <v>10800</v>
          </cell>
          <cell r="B1437">
            <v>10</v>
          </cell>
          <cell r="C1437">
            <v>130.94</v>
          </cell>
          <cell r="D1437">
            <v>10</v>
          </cell>
          <cell r="E1437">
            <v>132</v>
          </cell>
          <cell r="F1437">
            <v>20</v>
          </cell>
          <cell r="G1437">
            <v>264</v>
          </cell>
          <cell r="H1437">
            <v>19</v>
          </cell>
          <cell r="I1437">
            <v>255</v>
          </cell>
          <cell r="J1437">
            <v>59</v>
          </cell>
          <cell r="K1437">
            <v>781.94</v>
          </cell>
        </row>
        <row r="1438">
          <cell r="A1438">
            <v>17601</v>
          </cell>
          <cell r="B1438">
            <v>49</v>
          </cell>
          <cell r="C1438">
            <v>288.63</v>
          </cell>
          <cell r="D1438">
            <v>32</v>
          </cell>
          <cell r="E1438">
            <v>186.92</v>
          </cell>
          <cell r="F1438">
            <v>27</v>
          </cell>
          <cell r="G1438">
            <v>159.30000000000001</v>
          </cell>
          <cell r="H1438">
            <v>25</v>
          </cell>
          <cell r="I1438">
            <v>147.03</v>
          </cell>
          <cell r="J1438">
            <v>133</v>
          </cell>
          <cell r="K1438">
            <v>781.87999999999988</v>
          </cell>
        </row>
        <row r="1439">
          <cell r="A1439">
            <v>29732</v>
          </cell>
          <cell r="B1439">
            <v>17</v>
          </cell>
          <cell r="C1439">
            <v>182.3</v>
          </cell>
          <cell r="D1439">
            <v>14</v>
          </cell>
          <cell r="E1439">
            <v>159.4</v>
          </cell>
          <cell r="F1439">
            <v>11</v>
          </cell>
          <cell r="G1439">
            <v>138.6</v>
          </cell>
          <cell r="H1439">
            <v>24</v>
          </cell>
          <cell r="I1439">
            <v>301.39</v>
          </cell>
          <cell r="J1439">
            <v>66</v>
          </cell>
          <cell r="K1439">
            <v>781.69</v>
          </cell>
        </row>
        <row r="1440">
          <cell r="A1440">
            <v>32229</v>
          </cell>
          <cell r="F1440">
            <v>4</v>
          </cell>
          <cell r="G1440">
            <v>56.03</v>
          </cell>
          <cell r="H1440">
            <v>53</v>
          </cell>
          <cell r="I1440">
            <v>725.07</v>
          </cell>
          <cell r="J1440">
            <v>57</v>
          </cell>
          <cell r="K1440">
            <v>781.1</v>
          </cell>
        </row>
        <row r="1441">
          <cell r="A1441">
            <v>18531</v>
          </cell>
          <cell r="B1441">
            <v>8</v>
          </cell>
          <cell r="C1441">
            <v>229.68</v>
          </cell>
          <cell r="D1441">
            <v>18</v>
          </cell>
          <cell r="E1441">
            <v>522</v>
          </cell>
          <cell r="H1441">
            <v>1</v>
          </cell>
          <cell r="I1441">
            <v>29</v>
          </cell>
          <cell r="J1441">
            <v>27</v>
          </cell>
          <cell r="K1441">
            <v>780.68000000000006</v>
          </cell>
        </row>
        <row r="1442">
          <cell r="A1442">
            <v>12101</v>
          </cell>
          <cell r="H1442">
            <v>42</v>
          </cell>
          <cell r="I1442">
            <v>779.51</v>
          </cell>
          <cell r="J1442">
            <v>42</v>
          </cell>
          <cell r="K1442">
            <v>779.51</v>
          </cell>
        </row>
        <row r="1443">
          <cell r="A1443">
            <v>23174</v>
          </cell>
          <cell r="B1443">
            <v>41</v>
          </cell>
          <cell r="C1443">
            <v>143.5</v>
          </cell>
          <cell r="D1443">
            <v>56</v>
          </cell>
          <cell r="E1443">
            <v>195.72</v>
          </cell>
          <cell r="F1443">
            <v>52</v>
          </cell>
          <cell r="G1443">
            <v>181.16</v>
          </cell>
          <cell r="H1443">
            <v>74</v>
          </cell>
          <cell r="I1443">
            <v>259</v>
          </cell>
          <cell r="J1443">
            <v>223</v>
          </cell>
          <cell r="K1443">
            <v>779.38</v>
          </cell>
        </row>
        <row r="1444">
          <cell r="A1444">
            <v>29867</v>
          </cell>
          <cell r="D1444">
            <v>18</v>
          </cell>
          <cell r="E1444">
            <v>499.97</v>
          </cell>
          <cell r="F1444">
            <v>10</v>
          </cell>
          <cell r="G1444">
            <v>279</v>
          </cell>
          <cell r="J1444">
            <v>28</v>
          </cell>
          <cell r="K1444">
            <v>778.97</v>
          </cell>
        </row>
        <row r="1445">
          <cell r="A1445">
            <v>10596</v>
          </cell>
          <cell r="B1445">
            <v>33</v>
          </cell>
          <cell r="C1445">
            <v>171.6</v>
          </cell>
          <cell r="D1445">
            <v>10</v>
          </cell>
          <cell r="E1445">
            <v>50.74</v>
          </cell>
          <cell r="F1445">
            <v>29</v>
          </cell>
          <cell r="G1445">
            <v>150.38</v>
          </cell>
          <cell r="H1445">
            <v>78</v>
          </cell>
          <cell r="I1445">
            <v>405.18</v>
          </cell>
          <cell r="J1445">
            <v>150</v>
          </cell>
          <cell r="K1445">
            <v>777.90000000000009</v>
          </cell>
        </row>
        <row r="1446">
          <cell r="A1446">
            <v>17004</v>
          </cell>
          <cell r="B1446">
            <v>3</v>
          </cell>
          <cell r="C1446">
            <v>208.5</v>
          </cell>
          <cell r="D1446">
            <v>3</v>
          </cell>
          <cell r="E1446">
            <v>208.5</v>
          </cell>
          <cell r="F1446">
            <v>3</v>
          </cell>
          <cell r="G1446">
            <v>208.5</v>
          </cell>
          <cell r="H1446">
            <v>2</v>
          </cell>
          <cell r="I1446">
            <v>151.80000000000001</v>
          </cell>
          <cell r="J1446">
            <v>11</v>
          </cell>
          <cell r="K1446">
            <v>777.3</v>
          </cell>
        </row>
        <row r="1447">
          <cell r="A1447">
            <v>28541</v>
          </cell>
          <cell r="B1447">
            <v>23</v>
          </cell>
          <cell r="C1447">
            <v>266.8</v>
          </cell>
          <cell r="D1447">
            <v>13</v>
          </cell>
          <cell r="E1447">
            <v>150.80000000000001</v>
          </cell>
          <cell r="F1447">
            <v>16</v>
          </cell>
          <cell r="G1447">
            <v>185.6</v>
          </cell>
          <cell r="H1447">
            <v>15</v>
          </cell>
          <cell r="I1447">
            <v>174</v>
          </cell>
          <cell r="J1447">
            <v>67</v>
          </cell>
          <cell r="K1447">
            <v>777.2</v>
          </cell>
        </row>
        <row r="1448">
          <cell r="A1448">
            <v>22309</v>
          </cell>
          <cell r="D1448">
            <v>105</v>
          </cell>
          <cell r="E1448">
            <v>315</v>
          </cell>
          <cell r="F1448">
            <v>125</v>
          </cell>
          <cell r="G1448">
            <v>374.76</v>
          </cell>
          <cell r="H1448">
            <v>29</v>
          </cell>
          <cell r="I1448">
            <v>87</v>
          </cell>
          <cell r="J1448">
            <v>259</v>
          </cell>
          <cell r="K1448">
            <v>776.76</v>
          </cell>
        </row>
        <row r="1449">
          <cell r="A1449">
            <v>11942</v>
          </cell>
          <cell r="B1449">
            <v>12</v>
          </cell>
          <cell r="C1449">
            <v>232.8</v>
          </cell>
          <cell r="D1449">
            <v>14</v>
          </cell>
          <cell r="E1449">
            <v>271.60000000000002</v>
          </cell>
          <cell r="F1449">
            <v>9</v>
          </cell>
          <cell r="G1449">
            <v>174.6</v>
          </cell>
          <cell r="H1449">
            <v>5</v>
          </cell>
          <cell r="I1449">
            <v>97</v>
          </cell>
          <cell r="J1449">
            <v>40</v>
          </cell>
          <cell r="K1449">
            <v>776</v>
          </cell>
        </row>
        <row r="1450">
          <cell r="A1450">
            <v>15888</v>
          </cell>
          <cell r="B1450">
            <v>14</v>
          </cell>
          <cell r="C1450">
            <v>212.52</v>
          </cell>
          <cell r="D1450">
            <v>6</v>
          </cell>
          <cell r="E1450">
            <v>105</v>
          </cell>
          <cell r="F1450">
            <v>18</v>
          </cell>
          <cell r="G1450">
            <v>315</v>
          </cell>
          <cell r="H1450">
            <v>8</v>
          </cell>
          <cell r="I1450">
            <v>143.19999999999999</v>
          </cell>
          <cell r="J1450">
            <v>46</v>
          </cell>
          <cell r="K1450">
            <v>775.72</v>
          </cell>
        </row>
        <row r="1451">
          <cell r="A1451">
            <v>16123</v>
          </cell>
          <cell r="B1451">
            <v>26</v>
          </cell>
          <cell r="C1451">
            <v>153.4</v>
          </cell>
          <cell r="D1451">
            <v>35</v>
          </cell>
          <cell r="E1451">
            <v>206.5</v>
          </cell>
          <cell r="F1451">
            <v>31</v>
          </cell>
          <cell r="G1451">
            <v>181.96</v>
          </cell>
          <cell r="H1451">
            <v>38</v>
          </cell>
          <cell r="I1451">
            <v>233.5</v>
          </cell>
          <cell r="J1451">
            <v>130</v>
          </cell>
          <cell r="K1451">
            <v>775.36</v>
          </cell>
        </row>
        <row r="1452">
          <cell r="A1452">
            <v>22710</v>
          </cell>
          <cell r="B1452">
            <v>12</v>
          </cell>
          <cell r="C1452">
            <v>500.64</v>
          </cell>
          <cell r="D1452">
            <v>3</v>
          </cell>
          <cell r="E1452">
            <v>126</v>
          </cell>
          <cell r="F1452">
            <v>2</v>
          </cell>
          <cell r="G1452">
            <v>95.2</v>
          </cell>
          <cell r="H1452">
            <v>1</v>
          </cell>
          <cell r="I1452">
            <v>53.2</v>
          </cell>
          <cell r="J1452">
            <v>18</v>
          </cell>
          <cell r="K1452">
            <v>775.04000000000008</v>
          </cell>
        </row>
        <row r="1453">
          <cell r="A1453">
            <v>31506</v>
          </cell>
          <cell r="B1453">
            <v>49</v>
          </cell>
          <cell r="C1453">
            <v>73.02</v>
          </cell>
          <cell r="D1453">
            <v>98</v>
          </cell>
          <cell r="E1453">
            <v>146.4</v>
          </cell>
          <cell r="F1453">
            <v>240</v>
          </cell>
          <cell r="G1453">
            <v>358.56</v>
          </cell>
          <cell r="H1453">
            <v>131</v>
          </cell>
          <cell r="I1453">
            <v>196.5</v>
          </cell>
          <cell r="J1453">
            <v>518</v>
          </cell>
          <cell r="K1453">
            <v>774.48</v>
          </cell>
        </row>
        <row r="1454">
          <cell r="A1454">
            <v>11889</v>
          </cell>
          <cell r="B1454">
            <v>42</v>
          </cell>
          <cell r="C1454">
            <v>184.45</v>
          </cell>
          <cell r="D1454">
            <v>26</v>
          </cell>
          <cell r="E1454">
            <v>114.4</v>
          </cell>
          <cell r="F1454">
            <v>49</v>
          </cell>
          <cell r="G1454">
            <v>215.6</v>
          </cell>
          <cell r="H1454">
            <v>59</v>
          </cell>
          <cell r="I1454">
            <v>259.25</v>
          </cell>
          <cell r="J1454">
            <v>176</v>
          </cell>
          <cell r="K1454">
            <v>773.7</v>
          </cell>
        </row>
        <row r="1455">
          <cell r="A1455">
            <v>15205</v>
          </cell>
          <cell r="B1455">
            <v>24</v>
          </cell>
          <cell r="C1455">
            <v>113.62</v>
          </cell>
          <cell r="D1455">
            <v>124</v>
          </cell>
          <cell r="E1455">
            <v>593.67999999999995</v>
          </cell>
          <cell r="F1455">
            <v>3</v>
          </cell>
          <cell r="G1455">
            <v>16.5</v>
          </cell>
          <cell r="H1455">
            <v>9</v>
          </cell>
          <cell r="I1455">
            <v>49.5</v>
          </cell>
          <cell r="J1455">
            <v>160</v>
          </cell>
          <cell r="K1455">
            <v>773.3</v>
          </cell>
        </row>
        <row r="1456">
          <cell r="A1456">
            <v>16907</v>
          </cell>
          <cell r="B1456">
            <v>28</v>
          </cell>
          <cell r="C1456">
            <v>263.2</v>
          </cell>
          <cell r="D1456">
            <v>19</v>
          </cell>
          <cell r="E1456">
            <v>178.6</v>
          </cell>
          <cell r="F1456">
            <v>28</v>
          </cell>
          <cell r="G1456">
            <v>263.2</v>
          </cell>
          <cell r="H1456">
            <v>7</v>
          </cell>
          <cell r="I1456">
            <v>65.8</v>
          </cell>
          <cell r="J1456">
            <v>82</v>
          </cell>
          <cell r="K1456">
            <v>770.8</v>
          </cell>
        </row>
        <row r="1457">
          <cell r="A1457">
            <v>31713</v>
          </cell>
          <cell r="D1457">
            <v>12</v>
          </cell>
          <cell r="E1457">
            <v>177.6</v>
          </cell>
          <cell r="F1457">
            <v>20</v>
          </cell>
          <cell r="G1457">
            <v>296</v>
          </cell>
          <cell r="H1457">
            <v>20</v>
          </cell>
          <cell r="I1457">
            <v>296</v>
          </cell>
          <cell r="J1457">
            <v>52</v>
          </cell>
          <cell r="K1457">
            <v>769.6</v>
          </cell>
        </row>
        <row r="1458">
          <cell r="A1458">
            <v>17845</v>
          </cell>
          <cell r="B1458">
            <v>67</v>
          </cell>
          <cell r="C1458">
            <v>300.42</v>
          </cell>
          <cell r="D1458">
            <v>16</v>
          </cell>
          <cell r="E1458">
            <v>71.64</v>
          </cell>
          <cell r="F1458">
            <v>45</v>
          </cell>
          <cell r="G1458">
            <v>201.42</v>
          </cell>
          <cell r="H1458">
            <v>41</v>
          </cell>
          <cell r="I1458">
            <v>196.1</v>
          </cell>
          <cell r="J1458">
            <v>169</v>
          </cell>
          <cell r="K1458">
            <v>769.58</v>
          </cell>
        </row>
        <row r="1459">
          <cell r="A1459">
            <v>10269</v>
          </cell>
          <cell r="B1459">
            <v>51</v>
          </cell>
          <cell r="C1459">
            <v>229.5</v>
          </cell>
          <cell r="D1459">
            <v>6</v>
          </cell>
          <cell r="E1459">
            <v>27</v>
          </cell>
          <cell r="F1459">
            <v>65</v>
          </cell>
          <cell r="G1459">
            <v>292.5</v>
          </cell>
          <cell r="H1459">
            <v>48</v>
          </cell>
          <cell r="I1459">
            <v>220.2</v>
          </cell>
          <cell r="J1459">
            <v>170</v>
          </cell>
          <cell r="K1459">
            <v>769.2</v>
          </cell>
        </row>
        <row r="1460">
          <cell r="A1460">
            <v>23638</v>
          </cell>
          <cell r="B1460">
            <v>24</v>
          </cell>
          <cell r="C1460">
            <v>103.2</v>
          </cell>
          <cell r="D1460">
            <v>47</v>
          </cell>
          <cell r="E1460">
            <v>201.08</v>
          </cell>
          <cell r="F1460">
            <v>109</v>
          </cell>
          <cell r="G1460">
            <v>464.62</v>
          </cell>
          <cell r="J1460">
            <v>180</v>
          </cell>
          <cell r="K1460">
            <v>768.90000000000009</v>
          </cell>
        </row>
        <row r="1461">
          <cell r="A1461">
            <v>10714</v>
          </cell>
          <cell r="B1461">
            <v>51</v>
          </cell>
          <cell r="C1461">
            <v>131.55000000000001</v>
          </cell>
          <cell r="D1461">
            <v>67</v>
          </cell>
          <cell r="E1461">
            <v>165.91</v>
          </cell>
          <cell r="F1461">
            <v>99</v>
          </cell>
          <cell r="G1461">
            <v>239.46</v>
          </cell>
          <cell r="H1461">
            <v>90</v>
          </cell>
          <cell r="I1461">
            <v>231.94</v>
          </cell>
          <cell r="J1461">
            <v>307</v>
          </cell>
          <cell r="K1461">
            <v>768.86000000000013</v>
          </cell>
        </row>
        <row r="1462">
          <cell r="A1462">
            <v>11924</v>
          </cell>
          <cell r="B1462">
            <v>30</v>
          </cell>
          <cell r="C1462">
            <v>124.64</v>
          </cell>
          <cell r="D1462">
            <v>56</v>
          </cell>
          <cell r="E1462">
            <v>231.46</v>
          </cell>
          <cell r="F1462">
            <v>40</v>
          </cell>
          <cell r="G1462">
            <v>165.62</v>
          </cell>
          <cell r="H1462">
            <v>59</v>
          </cell>
          <cell r="I1462">
            <v>246.78</v>
          </cell>
          <cell r="J1462">
            <v>185</v>
          </cell>
          <cell r="K1462">
            <v>768.5</v>
          </cell>
        </row>
        <row r="1463">
          <cell r="A1463">
            <v>14931</v>
          </cell>
          <cell r="B1463">
            <v>30</v>
          </cell>
          <cell r="C1463">
            <v>284.24</v>
          </cell>
          <cell r="D1463">
            <v>6</v>
          </cell>
          <cell r="E1463">
            <v>57</v>
          </cell>
          <cell r="F1463">
            <v>7</v>
          </cell>
          <cell r="G1463">
            <v>66.5</v>
          </cell>
          <cell r="H1463">
            <v>38</v>
          </cell>
          <cell r="I1463">
            <v>359.26</v>
          </cell>
          <cell r="J1463">
            <v>81</v>
          </cell>
          <cell r="K1463">
            <v>767</v>
          </cell>
        </row>
        <row r="1464">
          <cell r="A1464">
            <v>10608</v>
          </cell>
          <cell r="B1464">
            <v>45</v>
          </cell>
          <cell r="C1464">
            <v>143.74</v>
          </cell>
          <cell r="D1464">
            <v>58</v>
          </cell>
          <cell r="E1464">
            <v>184.56</v>
          </cell>
          <cell r="F1464">
            <v>61</v>
          </cell>
          <cell r="G1464">
            <v>192.86</v>
          </cell>
          <cell r="H1464">
            <v>77</v>
          </cell>
          <cell r="I1464">
            <v>245.62</v>
          </cell>
          <cell r="J1464">
            <v>241</v>
          </cell>
          <cell r="K1464">
            <v>766.78000000000009</v>
          </cell>
        </row>
        <row r="1465">
          <cell r="A1465">
            <v>2029169</v>
          </cell>
          <cell r="B1465">
            <v>4.75</v>
          </cell>
          <cell r="C1465">
            <v>270.33999999999997</v>
          </cell>
          <cell r="D1465">
            <v>0.26</v>
          </cell>
          <cell r="E1465">
            <v>15.45</v>
          </cell>
          <cell r="F1465">
            <v>3</v>
          </cell>
          <cell r="G1465">
            <v>177.23</v>
          </cell>
          <cell r="H1465">
            <v>5.1100000000000003</v>
          </cell>
          <cell r="I1465">
            <v>300.83999999999997</v>
          </cell>
          <cell r="J1465">
            <v>13.120000000000001</v>
          </cell>
          <cell r="K1465">
            <v>763.8599999999999</v>
          </cell>
        </row>
        <row r="1466">
          <cell r="A1466">
            <v>23163</v>
          </cell>
          <cell r="B1466">
            <v>21</v>
          </cell>
          <cell r="C1466">
            <v>141.72</v>
          </cell>
          <cell r="D1466">
            <v>20</v>
          </cell>
          <cell r="E1466">
            <v>136</v>
          </cell>
          <cell r="F1466">
            <v>37</v>
          </cell>
          <cell r="G1466">
            <v>254.8</v>
          </cell>
          <cell r="H1466">
            <v>33</v>
          </cell>
          <cell r="I1466">
            <v>231</v>
          </cell>
          <cell r="J1466">
            <v>111</v>
          </cell>
          <cell r="K1466">
            <v>763.52</v>
          </cell>
        </row>
        <row r="1467">
          <cell r="A1467">
            <v>10866</v>
          </cell>
          <cell r="D1467">
            <v>6</v>
          </cell>
          <cell r="E1467">
            <v>120.4</v>
          </cell>
          <cell r="F1467">
            <v>27</v>
          </cell>
          <cell r="G1467">
            <v>483.3</v>
          </cell>
          <cell r="H1467">
            <v>9</v>
          </cell>
          <cell r="I1467">
            <v>159.66999999999999</v>
          </cell>
          <cell r="J1467">
            <v>42</v>
          </cell>
          <cell r="K1467">
            <v>763.37</v>
          </cell>
        </row>
        <row r="1468">
          <cell r="A1468">
            <v>18036</v>
          </cell>
          <cell r="B1468">
            <v>27</v>
          </cell>
          <cell r="C1468">
            <v>189</v>
          </cell>
          <cell r="D1468">
            <v>33</v>
          </cell>
          <cell r="E1468">
            <v>231</v>
          </cell>
          <cell r="F1468">
            <v>14</v>
          </cell>
          <cell r="G1468">
            <v>103.9</v>
          </cell>
          <cell r="H1468">
            <v>32</v>
          </cell>
          <cell r="I1468">
            <v>238.8</v>
          </cell>
          <cell r="J1468">
            <v>106</v>
          </cell>
          <cell r="K1468">
            <v>762.7</v>
          </cell>
        </row>
        <row r="1469">
          <cell r="A1469">
            <v>27309</v>
          </cell>
          <cell r="B1469">
            <v>6</v>
          </cell>
          <cell r="C1469">
            <v>157.80000000000001</v>
          </cell>
          <cell r="D1469">
            <v>2</v>
          </cell>
          <cell r="E1469">
            <v>52.6</v>
          </cell>
          <cell r="F1469">
            <v>10</v>
          </cell>
          <cell r="G1469">
            <v>263</v>
          </cell>
          <cell r="H1469">
            <v>11</v>
          </cell>
          <cell r="I1469">
            <v>289.3</v>
          </cell>
          <cell r="J1469">
            <v>29</v>
          </cell>
          <cell r="K1469">
            <v>762.7</v>
          </cell>
        </row>
        <row r="1470">
          <cell r="A1470">
            <v>22644</v>
          </cell>
          <cell r="B1470">
            <v>12</v>
          </cell>
          <cell r="C1470">
            <v>295.2</v>
          </cell>
          <cell r="D1470">
            <v>19</v>
          </cell>
          <cell r="E1470">
            <v>467.4</v>
          </cell>
          <cell r="J1470">
            <v>31</v>
          </cell>
          <cell r="K1470">
            <v>762.59999999999991</v>
          </cell>
        </row>
        <row r="1471">
          <cell r="A1471">
            <v>10536</v>
          </cell>
          <cell r="D1471">
            <v>12</v>
          </cell>
          <cell r="E1471">
            <v>158.4</v>
          </cell>
          <cell r="F1471">
            <v>29</v>
          </cell>
          <cell r="G1471">
            <v>379.62</v>
          </cell>
          <cell r="H1471">
            <v>17</v>
          </cell>
          <cell r="I1471">
            <v>224.4</v>
          </cell>
          <cell r="J1471">
            <v>58</v>
          </cell>
          <cell r="K1471">
            <v>762.42</v>
          </cell>
        </row>
        <row r="1472">
          <cell r="A1472">
            <v>14894</v>
          </cell>
          <cell r="B1472">
            <v>13</v>
          </cell>
          <cell r="C1472">
            <v>245.7</v>
          </cell>
          <cell r="D1472">
            <v>10</v>
          </cell>
          <cell r="E1472">
            <v>189</v>
          </cell>
          <cell r="F1472">
            <v>13</v>
          </cell>
          <cell r="G1472">
            <v>245.7</v>
          </cell>
          <cell r="H1472">
            <v>4</v>
          </cell>
          <cell r="I1472">
            <v>82</v>
          </cell>
          <cell r="J1472">
            <v>40</v>
          </cell>
          <cell r="K1472">
            <v>762.4</v>
          </cell>
        </row>
        <row r="1473">
          <cell r="A1473">
            <v>16975</v>
          </cell>
          <cell r="B1473">
            <v>10</v>
          </cell>
          <cell r="C1473">
            <v>199</v>
          </cell>
          <cell r="D1473">
            <v>12</v>
          </cell>
          <cell r="E1473">
            <v>238.8</v>
          </cell>
          <cell r="F1473">
            <v>8</v>
          </cell>
          <cell r="G1473">
            <v>162</v>
          </cell>
          <cell r="H1473">
            <v>8</v>
          </cell>
          <cell r="I1473">
            <v>162.4</v>
          </cell>
          <cell r="J1473">
            <v>38</v>
          </cell>
          <cell r="K1473">
            <v>762.19999999999993</v>
          </cell>
        </row>
        <row r="1474">
          <cell r="A1474">
            <v>30022</v>
          </cell>
          <cell r="B1474">
            <v>13</v>
          </cell>
          <cell r="C1474">
            <v>309.39999999999998</v>
          </cell>
          <cell r="D1474">
            <v>1</v>
          </cell>
          <cell r="E1474">
            <v>23.8</v>
          </cell>
          <cell r="F1474">
            <v>15</v>
          </cell>
          <cell r="G1474">
            <v>357</v>
          </cell>
          <cell r="H1474">
            <v>3</v>
          </cell>
          <cell r="I1474">
            <v>71.400000000000006</v>
          </cell>
          <cell r="J1474">
            <v>32</v>
          </cell>
          <cell r="K1474">
            <v>761.6</v>
          </cell>
        </row>
        <row r="1475">
          <cell r="A1475">
            <v>10687</v>
          </cell>
          <cell r="B1475">
            <v>97</v>
          </cell>
          <cell r="C1475">
            <v>135.47</v>
          </cell>
          <cell r="D1475">
            <v>170</v>
          </cell>
          <cell r="E1475">
            <v>250.96</v>
          </cell>
          <cell r="F1475">
            <v>66</v>
          </cell>
          <cell r="G1475">
            <v>98.88</v>
          </cell>
          <cell r="H1475">
            <v>184</v>
          </cell>
          <cell r="I1475">
            <v>275.27999999999997</v>
          </cell>
          <cell r="J1475">
            <v>517</v>
          </cell>
          <cell r="K1475">
            <v>760.58999999999992</v>
          </cell>
        </row>
        <row r="1476">
          <cell r="A1476">
            <v>29414</v>
          </cell>
          <cell r="B1476">
            <v>47</v>
          </cell>
          <cell r="C1476">
            <v>305.5</v>
          </cell>
          <cell r="D1476">
            <v>3</v>
          </cell>
          <cell r="E1476">
            <v>19.5</v>
          </cell>
          <cell r="F1476">
            <v>21</v>
          </cell>
          <cell r="G1476">
            <v>136.5</v>
          </cell>
          <cell r="H1476">
            <v>46</v>
          </cell>
          <cell r="I1476">
            <v>299</v>
          </cell>
          <cell r="J1476">
            <v>117</v>
          </cell>
          <cell r="K1476">
            <v>760.5</v>
          </cell>
        </row>
        <row r="1477">
          <cell r="A1477">
            <v>17566</v>
          </cell>
          <cell r="B1477">
            <v>28</v>
          </cell>
          <cell r="C1477">
            <v>264.48</v>
          </cell>
          <cell r="D1477">
            <v>2</v>
          </cell>
          <cell r="E1477">
            <v>19</v>
          </cell>
          <cell r="F1477">
            <v>33</v>
          </cell>
          <cell r="G1477">
            <v>312.74</v>
          </cell>
          <cell r="H1477">
            <v>17</v>
          </cell>
          <cell r="I1477">
            <v>161.5</v>
          </cell>
          <cell r="J1477">
            <v>80</v>
          </cell>
          <cell r="K1477">
            <v>757.72</v>
          </cell>
        </row>
        <row r="1478">
          <cell r="A1478">
            <v>27232</v>
          </cell>
          <cell r="B1478">
            <v>70</v>
          </cell>
          <cell r="C1478">
            <v>271.45</v>
          </cell>
          <cell r="D1478">
            <v>14</v>
          </cell>
          <cell r="E1478">
            <v>54.29</v>
          </cell>
          <cell r="F1478">
            <v>57</v>
          </cell>
          <cell r="G1478">
            <v>222.3</v>
          </cell>
          <cell r="H1478">
            <v>54</v>
          </cell>
          <cell r="I1478">
            <v>209.67</v>
          </cell>
          <cell r="J1478">
            <v>195</v>
          </cell>
          <cell r="K1478">
            <v>757.70999999999992</v>
          </cell>
        </row>
        <row r="1479">
          <cell r="A1479">
            <v>31349</v>
          </cell>
          <cell r="B1479">
            <v>5</v>
          </cell>
          <cell r="C1479">
            <v>115</v>
          </cell>
          <cell r="D1479">
            <v>13</v>
          </cell>
          <cell r="E1479">
            <v>299</v>
          </cell>
          <cell r="F1479">
            <v>15</v>
          </cell>
          <cell r="G1479">
            <v>343.16</v>
          </cell>
          <cell r="J1479">
            <v>33</v>
          </cell>
          <cell r="K1479">
            <v>757.16000000000008</v>
          </cell>
        </row>
        <row r="1480">
          <cell r="A1480">
            <v>10696</v>
          </cell>
          <cell r="B1480">
            <v>6</v>
          </cell>
          <cell r="C1480">
            <v>281.7</v>
          </cell>
          <cell r="D1480">
            <v>3</v>
          </cell>
          <cell r="E1480">
            <v>142.5</v>
          </cell>
          <cell r="F1480">
            <v>3</v>
          </cell>
          <cell r="G1480">
            <v>142.5</v>
          </cell>
          <cell r="H1480">
            <v>4</v>
          </cell>
          <cell r="I1480">
            <v>190</v>
          </cell>
          <cell r="J1480">
            <v>16</v>
          </cell>
          <cell r="K1480">
            <v>756.7</v>
          </cell>
        </row>
        <row r="1481">
          <cell r="A1481">
            <v>17034</v>
          </cell>
          <cell r="B1481">
            <v>11</v>
          </cell>
          <cell r="C1481">
            <v>294.83999999999997</v>
          </cell>
          <cell r="D1481">
            <v>10</v>
          </cell>
          <cell r="E1481">
            <v>291.39999999999998</v>
          </cell>
          <cell r="F1481">
            <v>2</v>
          </cell>
          <cell r="G1481">
            <v>68</v>
          </cell>
          <cell r="H1481">
            <v>3</v>
          </cell>
          <cell r="I1481">
            <v>102</v>
          </cell>
          <cell r="J1481">
            <v>26</v>
          </cell>
          <cell r="K1481">
            <v>756.24</v>
          </cell>
        </row>
        <row r="1482">
          <cell r="A1482">
            <v>15365</v>
          </cell>
          <cell r="B1482">
            <v>28</v>
          </cell>
          <cell r="C1482">
            <v>145.18</v>
          </cell>
          <cell r="D1482">
            <v>14</v>
          </cell>
          <cell r="E1482">
            <v>72.8</v>
          </cell>
          <cell r="F1482">
            <v>52</v>
          </cell>
          <cell r="G1482">
            <v>268.3</v>
          </cell>
          <cell r="H1482">
            <v>52</v>
          </cell>
          <cell r="I1482">
            <v>269.56</v>
          </cell>
          <cell r="J1482">
            <v>146</v>
          </cell>
          <cell r="K1482">
            <v>755.84</v>
          </cell>
        </row>
        <row r="1483">
          <cell r="A1483">
            <v>27870</v>
          </cell>
          <cell r="B1483">
            <v>92</v>
          </cell>
          <cell r="C1483">
            <v>183.68</v>
          </cell>
          <cell r="D1483">
            <v>98</v>
          </cell>
          <cell r="E1483">
            <v>193.6</v>
          </cell>
          <cell r="F1483">
            <v>89</v>
          </cell>
          <cell r="G1483">
            <v>177.2</v>
          </cell>
          <cell r="H1483">
            <v>101</v>
          </cell>
          <cell r="I1483">
            <v>201.36</v>
          </cell>
          <cell r="J1483">
            <v>380</v>
          </cell>
          <cell r="K1483">
            <v>755.84</v>
          </cell>
        </row>
        <row r="1484">
          <cell r="A1484">
            <v>27135</v>
          </cell>
          <cell r="B1484">
            <v>6</v>
          </cell>
          <cell r="C1484">
            <v>90</v>
          </cell>
          <cell r="D1484">
            <v>10</v>
          </cell>
          <cell r="E1484">
            <v>148.80000000000001</v>
          </cell>
          <cell r="F1484">
            <v>16</v>
          </cell>
          <cell r="G1484">
            <v>234</v>
          </cell>
          <cell r="H1484">
            <v>19</v>
          </cell>
          <cell r="I1484">
            <v>282.60000000000002</v>
          </cell>
          <cell r="J1484">
            <v>51</v>
          </cell>
          <cell r="K1484">
            <v>755.40000000000009</v>
          </cell>
        </row>
        <row r="1485">
          <cell r="A1485">
            <v>28686</v>
          </cell>
          <cell r="B1485">
            <v>2</v>
          </cell>
          <cell r="C1485">
            <v>47.2</v>
          </cell>
          <cell r="D1485">
            <v>5</v>
          </cell>
          <cell r="E1485">
            <v>118</v>
          </cell>
          <cell r="F1485">
            <v>11</v>
          </cell>
          <cell r="G1485">
            <v>259.60000000000002</v>
          </cell>
          <cell r="H1485">
            <v>14</v>
          </cell>
          <cell r="I1485">
            <v>330.4</v>
          </cell>
          <cell r="J1485">
            <v>32</v>
          </cell>
          <cell r="K1485">
            <v>755.2</v>
          </cell>
        </row>
        <row r="1486">
          <cell r="A1486">
            <v>29091</v>
          </cell>
          <cell r="B1486">
            <v>37</v>
          </cell>
          <cell r="C1486">
            <v>251.6</v>
          </cell>
          <cell r="D1486">
            <v>26</v>
          </cell>
          <cell r="E1486">
            <v>176.8</v>
          </cell>
          <cell r="F1486">
            <v>14</v>
          </cell>
          <cell r="G1486">
            <v>94.66</v>
          </cell>
          <cell r="H1486">
            <v>34</v>
          </cell>
          <cell r="I1486">
            <v>231.2</v>
          </cell>
          <cell r="J1486">
            <v>111</v>
          </cell>
          <cell r="K1486">
            <v>754.26</v>
          </cell>
        </row>
        <row r="1487">
          <cell r="A1487">
            <v>31418</v>
          </cell>
          <cell r="B1487">
            <v>14</v>
          </cell>
          <cell r="C1487">
            <v>406</v>
          </cell>
          <cell r="D1487">
            <v>4</v>
          </cell>
          <cell r="E1487">
            <v>116</v>
          </cell>
          <cell r="F1487">
            <v>3</v>
          </cell>
          <cell r="G1487">
            <v>87</v>
          </cell>
          <cell r="H1487">
            <v>5</v>
          </cell>
          <cell r="I1487">
            <v>145</v>
          </cell>
          <cell r="J1487">
            <v>26</v>
          </cell>
          <cell r="K1487">
            <v>754</v>
          </cell>
        </row>
        <row r="1488">
          <cell r="A1488">
            <v>29681</v>
          </cell>
          <cell r="B1488">
            <v>58</v>
          </cell>
          <cell r="C1488">
            <v>358.4</v>
          </cell>
          <cell r="D1488">
            <v>16</v>
          </cell>
          <cell r="E1488">
            <v>99.8</v>
          </cell>
          <cell r="F1488">
            <v>9</v>
          </cell>
          <cell r="G1488">
            <v>56.7</v>
          </cell>
          <cell r="H1488">
            <v>38</v>
          </cell>
          <cell r="I1488">
            <v>237.9</v>
          </cell>
          <cell r="J1488">
            <v>121</v>
          </cell>
          <cell r="K1488">
            <v>752.8</v>
          </cell>
        </row>
        <row r="1489">
          <cell r="A1489">
            <v>2029028</v>
          </cell>
          <cell r="B1489">
            <v>8</v>
          </cell>
          <cell r="C1489">
            <v>331.57</v>
          </cell>
          <cell r="D1489">
            <v>2</v>
          </cell>
          <cell r="E1489">
            <v>80.040000000000006</v>
          </cell>
          <cell r="F1489">
            <v>4</v>
          </cell>
          <cell r="G1489">
            <v>167.04</v>
          </cell>
          <cell r="H1489">
            <v>4</v>
          </cell>
          <cell r="I1489">
            <v>174</v>
          </cell>
          <cell r="J1489">
            <v>18</v>
          </cell>
          <cell r="K1489">
            <v>752.65</v>
          </cell>
        </row>
        <row r="1490">
          <cell r="A1490">
            <v>27962</v>
          </cell>
          <cell r="B1490">
            <v>3</v>
          </cell>
          <cell r="C1490">
            <v>120</v>
          </cell>
          <cell r="D1490">
            <v>3</v>
          </cell>
          <cell r="E1490">
            <v>120</v>
          </cell>
          <cell r="F1490">
            <v>5</v>
          </cell>
          <cell r="G1490">
            <v>200</v>
          </cell>
          <cell r="H1490">
            <v>7</v>
          </cell>
          <cell r="I1490">
            <v>312.2</v>
          </cell>
          <cell r="J1490">
            <v>18</v>
          </cell>
          <cell r="K1490">
            <v>752.2</v>
          </cell>
        </row>
        <row r="1491">
          <cell r="A1491">
            <v>17809</v>
          </cell>
          <cell r="B1491">
            <v>21</v>
          </cell>
          <cell r="C1491">
            <v>144.9</v>
          </cell>
          <cell r="D1491">
            <v>38</v>
          </cell>
          <cell r="E1491">
            <v>262.2</v>
          </cell>
          <cell r="F1491">
            <v>28</v>
          </cell>
          <cell r="G1491">
            <v>192.65</v>
          </cell>
          <cell r="H1491">
            <v>22</v>
          </cell>
          <cell r="I1491">
            <v>151.80000000000001</v>
          </cell>
          <cell r="J1491">
            <v>109</v>
          </cell>
          <cell r="K1491">
            <v>751.55</v>
          </cell>
        </row>
        <row r="1492">
          <cell r="A1492">
            <v>16337</v>
          </cell>
          <cell r="B1492">
            <v>16</v>
          </cell>
          <cell r="C1492">
            <v>249.6</v>
          </cell>
          <cell r="D1492">
            <v>17</v>
          </cell>
          <cell r="E1492">
            <v>261.60000000000002</v>
          </cell>
          <cell r="F1492">
            <v>9</v>
          </cell>
          <cell r="G1492">
            <v>135</v>
          </cell>
          <cell r="H1492">
            <v>7</v>
          </cell>
          <cell r="I1492">
            <v>105</v>
          </cell>
          <cell r="J1492">
            <v>49</v>
          </cell>
          <cell r="K1492">
            <v>751.2</v>
          </cell>
        </row>
        <row r="1493">
          <cell r="A1493">
            <v>23633</v>
          </cell>
          <cell r="B1493">
            <v>22</v>
          </cell>
          <cell r="C1493">
            <v>176</v>
          </cell>
          <cell r="D1493">
            <v>24</v>
          </cell>
          <cell r="E1493">
            <v>191.96</v>
          </cell>
          <cell r="F1493">
            <v>27</v>
          </cell>
          <cell r="G1493">
            <v>218.76</v>
          </cell>
          <cell r="H1493">
            <v>20</v>
          </cell>
          <cell r="I1493">
            <v>163.34</v>
          </cell>
          <cell r="J1493">
            <v>93</v>
          </cell>
          <cell r="K1493">
            <v>750.06000000000006</v>
          </cell>
        </row>
        <row r="1494">
          <cell r="A1494">
            <v>29181</v>
          </cell>
          <cell r="D1494">
            <v>1</v>
          </cell>
          <cell r="E1494">
            <v>250</v>
          </cell>
          <cell r="F1494">
            <v>1</v>
          </cell>
          <cell r="G1494">
            <v>250</v>
          </cell>
          <cell r="H1494">
            <v>1</v>
          </cell>
          <cell r="I1494">
            <v>250</v>
          </cell>
          <cell r="J1494">
            <v>3</v>
          </cell>
          <cell r="K1494">
            <v>750</v>
          </cell>
        </row>
        <row r="1495">
          <cell r="A1495">
            <v>17794</v>
          </cell>
          <cell r="B1495">
            <v>16</v>
          </cell>
          <cell r="C1495">
            <v>240</v>
          </cell>
          <cell r="D1495">
            <v>6</v>
          </cell>
          <cell r="E1495">
            <v>90</v>
          </cell>
          <cell r="F1495">
            <v>8</v>
          </cell>
          <cell r="G1495">
            <v>123</v>
          </cell>
          <cell r="H1495">
            <v>19</v>
          </cell>
          <cell r="I1495">
            <v>296.39999999999998</v>
          </cell>
          <cell r="J1495">
            <v>49</v>
          </cell>
          <cell r="K1495">
            <v>749.4</v>
          </cell>
        </row>
        <row r="1496">
          <cell r="A1496">
            <v>18120</v>
          </cell>
          <cell r="B1496">
            <v>21</v>
          </cell>
          <cell r="C1496">
            <v>126</v>
          </cell>
          <cell r="D1496">
            <v>29</v>
          </cell>
          <cell r="E1496">
            <v>173.04</v>
          </cell>
          <cell r="F1496">
            <v>23</v>
          </cell>
          <cell r="G1496">
            <v>135.6</v>
          </cell>
          <cell r="H1496">
            <v>55</v>
          </cell>
          <cell r="I1496">
            <v>314.62</v>
          </cell>
          <cell r="J1496">
            <v>128</v>
          </cell>
          <cell r="K1496">
            <v>749.26</v>
          </cell>
        </row>
        <row r="1497">
          <cell r="A1497">
            <v>17904</v>
          </cell>
          <cell r="B1497">
            <v>10</v>
          </cell>
          <cell r="C1497">
            <v>119.6</v>
          </cell>
          <cell r="D1497">
            <v>11</v>
          </cell>
          <cell r="E1497">
            <v>130.9</v>
          </cell>
          <cell r="F1497">
            <v>23</v>
          </cell>
          <cell r="G1497">
            <v>273.7</v>
          </cell>
          <cell r="H1497">
            <v>19</v>
          </cell>
          <cell r="I1497">
            <v>224.2</v>
          </cell>
          <cell r="J1497">
            <v>63</v>
          </cell>
          <cell r="K1497">
            <v>748.40000000000009</v>
          </cell>
        </row>
        <row r="1498">
          <cell r="A1498">
            <v>17570</v>
          </cell>
          <cell r="B1498">
            <v>5</v>
          </cell>
          <cell r="C1498">
            <v>129</v>
          </cell>
          <cell r="D1498">
            <v>6</v>
          </cell>
          <cell r="E1498">
            <v>154.80000000000001</v>
          </cell>
          <cell r="F1498">
            <v>7</v>
          </cell>
          <cell r="G1498">
            <v>180.6</v>
          </cell>
          <cell r="H1498">
            <v>11</v>
          </cell>
          <cell r="I1498">
            <v>283.8</v>
          </cell>
          <cell r="J1498">
            <v>29</v>
          </cell>
          <cell r="K1498">
            <v>748.2</v>
          </cell>
        </row>
        <row r="1499">
          <cell r="A1499">
            <v>31450</v>
          </cell>
          <cell r="B1499">
            <v>23</v>
          </cell>
          <cell r="C1499">
            <v>112.31</v>
          </cell>
          <cell r="D1499">
            <v>35</v>
          </cell>
          <cell r="E1499">
            <v>171.5</v>
          </cell>
          <cell r="F1499">
            <v>45</v>
          </cell>
          <cell r="G1499">
            <v>219.72</v>
          </cell>
          <cell r="H1499">
            <v>50</v>
          </cell>
          <cell r="I1499">
            <v>244.61</v>
          </cell>
          <cell r="J1499">
            <v>153</v>
          </cell>
          <cell r="K1499">
            <v>748.14</v>
          </cell>
        </row>
        <row r="1500">
          <cell r="A1500">
            <v>23454</v>
          </cell>
          <cell r="B1500">
            <v>128</v>
          </cell>
          <cell r="C1500">
            <v>191.64</v>
          </cell>
          <cell r="D1500">
            <v>115</v>
          </cell>
          <cell r="E1500">
            <v>172.26</v>
          </cell>
          <cell r="F1500">
            <v>136</v>
          </cell>
          <cell r="G1500">
            <v>203.04</v>
          </cell>
          <cell r="H1500">
            <v>121</v>
          </cell>
          <cell r="I1500">
            <v>180.78</v>
          </cell>
          <cell r="J1500">
            <v>500</v>
          </cell>
          <cell r="K1500">
            <v>747.71999999999991</v>
          </cell>
        </row>
        <row r="1501">
          <cell r="A1501">
            <v>23628</v>
          </cell>
          <cell r="B1501">
            <v>92</v>
          </cell>
          <cell r="C1501">
            <v>293.62</v>
          </cell>
          <cell r="D1501">
            <v>45</v>
          </cell>
          <cell r="E1501">
            <v>144</v>
          </cell>
          <cell r="F1501">
            <v>68</v>
          </cell>
          <cell r="G1501">
            <v>216.56</v>
          </cell>
          <cell r="H1501">
            <v>29</v>
          </cell>
          <cell r="I1501">
            <v>92.8</v>
          </cell>
          <cell r="J1501">
            <v>234</v>
          </cell>
          <cell r="K1501">
            <v>746.98</v>
          </cell>
        </row>
        <row r="1502">
          <cell r="A1502">
            <v>18527</v>
          </cell>
          <cell r="B1502">
            <v>75</v>
          </cell>
          <cell r="C1502">
            <v>300</v>
          </cell>
          <cell r="D1502">
            <v>42</v>
          </cell>
          <cell r="E1502">
            <v>167.36</v>
          </cell>
          <cell r="F1502">
            <v>38</v>
          </cell>
          <cell r="G1502">
            <v>151.04</v>
          </cell>
          <cell r="H1502">
            <v>32</v>
          </cell>
          <cell r="I1502">
            <v>127.68</v>
          </cell>
          <cell r="J1502">
            <v>187</v>
          </cell>
          <cell r="K1502">
            <v>746.07999999999993</v>
          </cell>
        </row>
        <row r="1503">
          <cell r="A1503">
            <v>2011299</v>
          </cell>
          <cell r="B1503">
            <v>10.81</v>
          </cell>
          <cell r="C1503">
            <v>377.52</v>
          </cell>
          <cell r="D1503">
            <v>3.09</v>
          </cell>
          <cell r="E1503">
            <v>106.99</v>
          </cell>
          <cell r="F1503">
            <v>5.27</v>
          </cell>
          <cell r="G1503">
            <v>184.52</v>
          </cell>
          <cell r="H1503">
            <v>2.19</v>
          </cell>
          <cell r="I1503">
            <v>76.510000000000005</v>
          </cell>
          <cell r="J1503">
            <v>21.360000000000003</v>
          </cell>
          <cell r="K1503">
            <v>745.54</v>
          </cell>
        </row>
        <row r="1504">
          <cell r="A1504">
            <v>10548</v>
          </cell>
          <cell r="B1504">
            <v>13</v>
          </cell>
          <cell r="C1504">
            <v>258.7</v>
          </cell>
          <cell r="D1504">
            <v>4</v>
          </cell>
          <cell r="E1504">
            <v>79.599999999999994</v>
          </cell>
          <cell r="F1504">
            <v>7</v>
          </cell>
          <cell r="G1504">
            <v>137.71</v>
          </cell>
          <cell r="H1504">
            <v>14</v>
          </cell>
          <cell r="I1504">
            <v>269.06</v>
          </cell>
          <cell r="J1504">
            <v>38</v>
          </cell>
          <cell r="K1504">
            <v>745.06999999999994</v>
          </cell>
        </row>
        <row r="1505">
          <cell r="A1505">
            <v>16032</v>
          </cell>
          <cell r="B1505">
            <v>43</v>
          </cell>
          <cell r="C1505">
            <v>184.9</v>
          </cell>
          <cell r="D1505">
            <v>44</v>
          </cell>
          <cell r="E1505">
            <v>178.4</v>
          </cell>
          <cell r="F1505">
            <v>42</v>
          </cell>
          <cell r="G1505">
            <v>182.64</v>
          </cell>
          <cell r="H1505">
            <v>45</v>
          </cell>
          <cell r="I1505">
            <v>197.65</v>
          </cell>
          <cell r="J1505">
            <v>174</v>
          </cell>
          <cell r="K1505">
            <v>743.59</v>
          </cell>
        </row>
        <row r="1506">
          <cell r="A1506">
            <v>31427</v>
          </cell>
          <cell r="B1506">
            <v>16</v>
          </cell>
          <cell r="C1506">
            <v>73.599999999999994</v>
          </cell>
          <cell r="F1506">
            <v>118</v>
          </cell>
          <cell r="G1506">
            <v>571.35</v>
          </cell>
          <cell r="H1506">
            <v>18</v>
          </cell>
          <cell r="I1506">
            <v>98.01</v>
          </cell>
          <cell r="J1506">
            <v>152</v>
          </cell>
          <cell r="K1506">
            <v>742.96</v>
          </cell>
        </row>
        <row r="1507">
          <cell r="A1507">
            <v>18526</v>
          </cell>
          <cell r="B1507">
            <v>12</v>
          </cell>
          <cell r="C1507">
            <v>130.80000000000001</v>
          </cell>
          <cell r="D1507">
            <v>22</v>
          </cell>
          <cell r="E1507">
            <v>239.8</v>
          </cell>
          <cell r="F1507">
            <v>16</v>
          </cell>
          <cell r="G1507">
            <v>174.4</v>
          </cell>
          <cell r="H1507">
            <v>18</v>
          </cell>
          <cell r="I1507">
            <v>196.2</v>
          </cell>
          <cell r="J1507">
            <v>68</v>
          </cell>
          <cell r="K1507">
            <v>741.2</v>
          </cell>
        </row>
        <row r="1508">
          <cell r="A1508">
            <v>16403</v>
          </cell>
          <cell r="B1508">
            <v>5</v>
          </cell>
          <cell r="C1508">
            <v>57.5</v>
          </cell>
          <cell r="D1508">
            <v>30</v>
          </cell>
          <cell r="E1508">
            <v>354.1</v>
          </cell>
          <cell r="F1508">
            <v>19</v>
          </cell>
          <cell r="G1508">
            <v>231.8</v>
          </cell>
          <cell r="H1508">
            <v>8</v>
          </cell>
          <cell r="I1508">
            <v>97.6</v>
          </cell>
          <cell r="J1508">
            <v>62</v>
          </cell>
          <cell r="K1508">
            <v>741.00000000000011</v>
          </cell>
        </row>
        <row r="1509">
          <cell r="A1509">
            <v>29839</v>
          </cell>
          <cell r="D1509">
            <v>2</v>
          </cell>
          <cell r="E1509">
            <v>249.8</v>
          </cell>
          <cell r="F1509">
            <v>2</v>
          </cell>
          <cell r="G1509">
            <v>239.81</v>
          </cell>
          <cell r="H1509">
            <v>2</v>
          </cell>
          <cell r="I1509">
            <v>249.8</v>
          </cell>
          <cell r="J1509">
            <v>6</v>
          </cell>
          <cell r="K1509">
            <v>739.41000000000008</v>
          </cell>
        </row>
        <row r="1510">
          <cell r="A1510">
            <v>31633</v>
          </cell>
          <cell r="B1510">
            <v>42</v>
          </cell>
          <cell r="C1510">
            <v>134.4</v>
          </cell>
          <cell r="D1510">
            <v>78</v>
          </cell>
          <cell r="E1510">
            <v>249.6</v>
          </cell>
          <cell r="F1510">
            <v>53</v>
          </cell>
          <cell r="G1510">
            <v>169.6</v>
          </cell>
          <cell r="H1510">
            <v>58</v>
          </cell>
          <cell r="I1510">
            <v>185.6</v>
          </cell>
          <cell r="J1510">
            <v>231</v>
          </cell>
          <cell r="K1510">
            <v>739.2</v>
          </cell>
        </row>
        <row r="1511">
          <cell r="A1511">
            <v>17501</v>
          </cell>
          <cell r="B1511">
            <v>14</v>
          </cell>
          <cell r="C1511">
            <v>338.8</v>
          </cell>
          <cell r="D1511">
            <v>9</v>
          </cell>
          <cell r="E1511">
            <v>217.8</v>
          </cell>
          <cell r="F1511">
            <v>3</v>
          </cell>
          <cell r="G1511">
            <v>70.66</v>
          </cell>
          <cell r="H1511">
            <v>3</v>
          </cell>
          <cell r="I1511">
            <v>111.6</v>
          </cell>
          <cell r="J1511">
            <v>29</v>
          </cell>
          <cell r="K1511">
            <v>738.86</v>
          </cell>
        </row>
        <row r="1512">
          <cell r="A1512">
            <v>12062</v>
          </cell>
          <cell r="B1512">
            <v>99</v>
          </cell>
          <cell r="C1512">
            <v>227.34</v>
          </cell>
          <cell r="D1512">
            <v>68</v>
          </cell>
          <cell r="E1512">
            <v>155.5</v>
          </cell>
          <cell r="F1512">
            <v>78</v>
          </cell>
          <cell r="G1512">
            <v>179.04</v>
          </cell>
          <cell r="H1512">
            <v>78</v>
          </cell>
          <cell r="I1512">
            <v>176.88</v>
          </cell>
          <cell r="J1512">
            <v>323</v>
          </cell>
          <cell r="K1512">
            <v>738.76</v>
          </cell>
        </row>
        <row r="1513">
          <cell r="A1513">
            <v>27303</v>
          </cell>
          <cell r="B1513">
            <v>40</v>
          </cell>
          <cell r="C1513">
            <v>210.32</v>
          </cell>
          <cell r="D1513">
            <v>32</v>
          </cell>
          <cell r="E1513">
            <v>169.18</v>
          </cell>
          <cell r="F1513">
            <v>37</v>
          </cell>
          <cell r="G1513">
            <v>188.4</v>
          </cell>
          <cell r="H1513">
            <v>37</v>
          </cell>
          <cell r="I1513">
            <v>169.46</v>
          </cell>
          <cell r="J1513">
            <v>146</v>
          </cell>
          <cell r="K1513">
            <v>737.36</v>
          </cell>
        </row>
        <row r="1514">
          <cell r="A1514">
            <v>31734</v>
          </cell>
          <cell r="D1514">
            <v>9</v>
          </cell>
          <cell r="E1514">
            <v>170.1</v>
          </cell>
          <cell r="F1514">
            <v>21</v>
          </cell>
          <cell r="G1514">
            <v>396.9</v>
          </cell>
          <cell r="H1514">
            <v>9</v>
          </cell>
          <cell r="I1514">
            <v>170.1</v>
          </cell>
          <cell r="J1514">
            <v>39</v>
          </cell>
          <cell r="K1514">
            <v>737.1</v>
          </cell>
        </row>
        <row r="1515">
          <cell r="A1515">
            <v>31505</v>
          </cell>
          <cell r="B1515">
            <v>47</v>
          </cell>
          <cell r="C1515">
            <v>70.14</v>
          </cell>
          <cell r="D1515">
            <v>94</v>
          </cell>
          <cell r="E1515">
            <v>140.88</v>
          </cell>
          <cell r="F1515">
            <v>179</v>
          </cell>
          <cell r="G1515">
            <v>268.2</v>
          </cell>
          <cell r="H1515">
            <v>172</v>
          </cell>
          <cell r="I1515">
            <v>257.88</v>
          </cell>
          <cell r="J1515">
            <v>492</v>
          </cell>
          <cell r="K1515">
            <v>737.09999999999991</v>
          </cell>
        </row>
        <row r="1516">
          <cell r="A1516">
            <v>2012070</v>
          </cell>
          <cell r="B1516">
            <v>6.49</v>
          </cell>
          <cell r="C1516">
            <v>201.18</v>
          </cell>
          <cell r="D1516">
            <v>3.45</v>
          </cell>
          <cell r="E1516">
            <v>106.34</v>
          </cell>
          <cell r="F1516">
            <v>9.34</v>
          </cell>
          <cell r="G1516">
            <v>289.07</v>
          </cell>
          <cell r="H1516">
            <v>3.7</v>
          </cell>
          <cell r="I1516">
            <v>137.91</v>
          </cell>
          <cell r="J1516">
            <v>22.98</v>
          </cell>
          <cell r="K1516">
            <v>734.49999999999989</v>
          </cell>
        </row>
        <row r="1517">
          <cell r="A1517">
            <v>17325</v>
          </cell>
          <cell r="B1517">
            <v>5</v>
          </cell>
          <cell r="C1517">
            <v>66</v>
          </cell>
          <cell r="D1517">
            <v>18</v>
          </cell>
          <cell r="E1517">
            <v>236.54</v>
          </cell>
          <cell r="F1517">
            <v>17</v>
          </cell>
          <cell r="G1517">
            <v>229.2</v>
          </cell>
          <cell r="H1517">
            <v>15</v>
          </cell>
          <cell r="I1517">
            <v>202.5</v>
          </cell>
          <cell r="J1517">
            <v>55</v>
          </cell>
          <cell r="K1517">
            <v>734.24</v>
          </cell>
        </row>
        <row r="1518">
          <cell r="A1518">
            <v>28868</v>
          </cell>
          <cell r="B1518">
            <v>1</v>
          </cell>
          <cell r="C1518">
            <v>3.8</v>
          </cell>
          <cell r="D1518">
            <v>14</v>
          </cell>
          <cell r="E1518">
            <v>49</v>
          </cell>
          <cell r="F1518">
            <v>75</v>
          </cell>
          <cell r="G1518">
            <v>262.22000000000003</v>
          </cell>
          <cell r="H1518">
            <v>120</v>
          </cell>
          <cell r="I1518">
            <v>418.88</v>
          </cell>
          <cell r="J1518">
            <v>210</v>
          </cell>
          <cell r="K1518">
            <v>733.90000000000009</v>
          </cell>
        </row>
        <row r="1519">
          <cell r="A1519">
            <v>2028051</v>
          </cell>
          <cell r="B1519">
            <v>5.25</v>
          </cell>
          <cell r="C1519">
            <v>236.43</v>
          </cell>
          <cell r="D1519">
            <v>1.39</v>
          </cell>
          <cell r="E1519">
            <v>62</v>
          </cell>
          <cell r="F1519">
            <v>4.6900000000000004</v>
          </cell>
          <cell r="G1519">
            <v>211.23</v>
          </cell>
          <cell r="H1519">
            <v>4.7300000000000004</v>
          </cell>
          <cell r="I1519">
            <v>221.17</v>
          </cell>
          <cell r="J1519">
            <v>16.060000000000002</v>
          </cell>
          <cell r="K1519">
            <v>730.82999999999993</v>
          </cell>
        </row>
        <row r="1520">
          <cell r="A1520">
            <v>23278</v>
          </cell>
          <cell r="D1520">
            <v>3</v>
          </cell>
          <cell r="E1520">
            <v>81</v>
          </cell>
          <cell r="F1520">
            <v>16</v>
          </cell>
          <cell r="G1520">
            <v>432</v>
          </cell>
          <cell r="H1520">
            <v>8</v>
          </cell>
          <cell r="I1520">
            <v>216</v>
          </cell>
          <cell r="J1520">
            <v>27</v>
          </cell>
          <cell r="K1520">
            <v>729</v>
          </cell>
        </row>
        <row r="1521">
          <cell r="A1521">
            <v>30139</v>
          </cell>
          <cell r="B1521">
            <v>19</v>
          </cell>
          <cell r="C1521">
            <v>294.5</v>
          </cell>
          <cell r="D1521">
            <v>12</v>
          </cell>
          <cell r="E1521">
            <v>186</v>
          </cell>
          <cell r="F1521">
            <v>8</v>
          </cell>
          <cell r="G1521">
            <v>124</v>
          </cell>
          <cell r="H1521">
            <v>8</v>
          </cell>
          <cell r="I1521">
            <v>124</v>
          </cell>
          <cell r="J1521">
            <v>47</v>
          </cell>
          <cell r="K1521">
            <v>728.5</v>
          </cell>
        </row>
        <row r="1522">
          <cell r="A1522">
            <v>14905</v>
          </cell>
          <cell r="B1522">
            <v>10</v>
          </cell>
          <cell r="C1522">
            <v>88</v>
          </cell>
          <cell r="D1522">
            <v>3</v>
          </cell>
          <cell r="E1522">
            <v>26.2</v>
          </cell>
          <cell r="F1522">
            <v>21</v>
          </cell>
          <cell r="G1522">
            <v>179.91</v>
          </cell>
          <cell r="H1522">
            <v>49</v>
          </cell>
          <cell r="I1522">
            <v>433.89</v>
          </cell>
          <cell r="J1522">
            <v>83</v>
          </cell>
          <cell r="K1522">
            <v>728</v>
          </cell>
        </row>
        <row r="1523">
          <cell r="A1523">
            <v>2027814</v>
          </cell>
          <cell r="B1523">
            <v>9.18</v>
          </cell>
          <cell r="C1523">
            <v>302.88</v>
          </cell>
          <cell r="D1523">
            <v>6.7</v>
          </cell>
          <cell r="E1523">
            <v>220.63</v>
          </cell>
          <cell r="F1523">
            <v>4.59</v>
          </cell>
          <cell r="G1523">
            <v>151.34</v>
          </cell>
          <cell r="H1523">
            <v>1.58</v>
          </cell>
          <cell r="I1523">
            <v>52.28</v>
          </cell>
          <cell r="J1523">
            <v>22.049999999999997</v>
          </cell>
          <cell r="K1523">
            <v>727.13</v>
          </cell>
        </row>
        <row r="1524">
          <cell r="A1524">
            <v>16564</v>
          </cell>
          <cell r="D1524">
            <v>43</v>
          </cell>
          <cell r="E1524">
            <v>312.74</v>
          </cell>
          <cell r="F1524">
            <v>57</v>
          </cell>
          <cell r="G1524">
            <v>414.36</v>
          </cell>
          <cell r="J1524">
            <v>100</v>
          </cell>
          <cell r="K1524">
            <v>727.1</v>
          </cell>
        </row>
        <row r="1525">
          <cell r="A1525">
            <v>17996</v>
          </cell>
          <cell r="B1525">
            <v>5</v>
          </cell>
          <cell r="C1525">
            <v>121</v>
          </cell>
          <cell r="D1525">
            <v>7</v>
          </cell>
          <cell r="E1525">
            <v>169.4</v>
          </cell>
          <cell r="F1525">
            <v>9</v>
          </cell>
          <cell r="G1525">
            <v>217.8</v>
          </cell>
          <cell r="H1525">
            <v>9</v>
          </cell>
          <cell r="I1525">
            <v>217.8</v>
          </cell>
          <cell r="J1525">
            <v>30</v>
          </cell>
          <cell r="K1525">
            <v>726</v>
          </cell>
        </row>
        <row r="1526">
          <cell r="A1526">
            <v>28652</v>
          </cell>
          <cell r="B1526">
            <v>13</v>
          </cell>
          <cell r="C1526">
            <v>162.5</v>
          </cell>
          <cell r="D1526">
            <v>25</v>
          </cell>
          <cell r="E1526">
            <v>301.7</v>
          </cell>
          <cell r="F1526">
            <v>14</v>
          </cell>
          <cell r="G1526">
            <v>166.6</v>
          </cell>
          <cell r="H1526">
            <v>8</v>
          </cell>
          <cell r="I1526">
            <v>95.2</v>
          </cell>
          <cell r="J1526">
            <v>60</v>
          </cell>
          <cell r="K1526">
            <v>726</v>
          </cell>
        </row>
        <row r="1527">
          <cell r="A1527">
            <v>2018030</v>
          </cell>
          <cell r="B1527">
            <v>6.96</v>
          </cell>
          <cell r="C1527">
            <v>177.21</v>
          </cell>
          <cell r="D1527">
            <v>6.65</v>
          </cell>
          <cell r="E1527">
            <v>152.80000000000001</v>
          </cell>
          <cell r="F1527">
            <v>8.3699999999999992</v>
          </cell>
          <cell r="G1527">
            <v>186.18</v>
          </cell>
          <cell r="H1527">
            <v>9.3000000000000007</v>
          </cell>
          <cell r="I1527">
            <v>208.61</v>
          </cell>
          <cell r="J1527">
            <v>31.279999999999998</v>
          </cell>
          <cell r="K1527">
            <v>724.80000000000007</v>
          </cell>
        </row>
        <row r="1528">
          <cell r="A1528">
            <v>23639</v>
          </cell>
          <cell r="B1528">
            <v>109</v>
          </cell>
          <cell r="C1528">
            <v>467.34</v>
          </cell>
          <cell r="D1528">
            <v>57</v>
          </cell>
          <cell r="E1528">
            <v>244.42</v>
          </cell>
          <cell r="F1528">
            <v>3</v>
          </cell>
          <cell r="G1528">
            <v>12.9</v>
          </cell>
          <cell r="J1528">
            <v>169</v>
          </cell>
          <cell r="K1528">
            <v>724.66</v>
          </cell>
        </row>
        <row r="1529">
          <cell r="A1529">
            <v>15196</v>
          </cell>
          <cell r="B1529">
            <v>53</v>
          </cell>
          <cell r="C1529">
            <v>158.52000000000001</v>
          </cell>
          <cell r="D1529">
            <v>74</v>
          </cell>
          <cell r="E1529">
            <v>221.28</v>
          </cell>
          <cell r="F1529">
            <v>45</v>
          </cell>
          <cell r="G1529">
            <v>155.76</v>
          </cell>
          <cell r="H1529">
            <v>54</v>
          </cell>
          <cell r="I1529">
            <v>188.44</v>
          </cell>
          <cell r="J1529">
            <v>226</v>
          </cell>
          <cell r="K1529">
            <v>724</v>
          </cell>
        </row>
        <row r="1530">
          <cell r="A1530">
            <v>27936</v>
          </cell>
          <cell r="B1530">
            <v>4</v>
          </cell>
          <cell r="C1530">
            <v>103.6</v>
          </cell>
          <cell r="D1530">
            <v>5</v>
          </cell>
          <cell r="E1530">
            <v>127.43</v>
          </cell>
          <cell r="F1530">
            <v>8</v>
          </cell>
          <cell r="G1530">
            <v>207.2</v>
          </cell>
          <cell r="H1530">
            <v>11</v>
          </cell>
          <cell r="I1530">
            <v>284.89999999999998</v>
          </cell>
          <cell r="J1530">
            <v>28</v>
          </cell>
          <cell r="K1530">
            <v>723.13</v>
          </cell>
        </row>
        <row r="1531">
          <cell r="A1531">
            <v>29754</v>
          </cell>
          <cell r="B1531">
            <v>8</v>
          </cell>
          <cell r="C1531">
            <v>156.80000000000001</v>
          </cell>
          <cell r="D1531">
            <v>14</v>
          </cell>
          <cell r="E1531">
            <v>274.39999999999998</v>
          </cell>
          <cell r="F1531">
            <v>10</v>
          </cell>
          <cell r="G1531">
            <v>192.86</v>
          </cell>
          <cell r="H1531">
            <v>5</v>
          </cell>
          <cell r="I1531">
            <v>98</v>
          </cell>
          <cell r="J1531">
            <v>37</v>
          </cell>
          <cell r="K1531">
            <v>722.06</v>
          </cell>
        </row>
        <row r="1532">
          <cell r="A1532">
            <v>28684</v>
          </cell>
          <cell r="D1532">
            <v>9</v>
          </cell>
          <cell r="E1532">
            <v>19.8</v>
          </cell>
          <cell r="F1532">
            <v>146</v>
          </cell>
          <cell r="G1532">
            <v>329.12</v>
          </cell>
          <cell r="H1532">
            <v>162</v>
          </cell>
          <cell r="I1532">
            <v>372.42</v>
          </cell>
          <cell r="J1532">
            <v>317</v>
          </cell>
          <cell r="K1532">
            <v>721.34</v>
          </cell>
        </row>
        <row r="1533">
          <cell r="A1533">
            <v>31288</v>
          </cell>
          <cell r="B1533">
            <v>35</v>
          </cell>
          <cell r="C1533">
            <v>721</v>
          </cell>
          <cell r="J1533">
            <v>35</v>
          </cell>
          <cell r="K1533">
            <v>721</v>
          </cell>
        </row>
        <row r="1534">
          <cell r="A1534">
            <v>29173</v>
          </cell>
          <cell r="B1534">
            <v>8</v>
          </cell>
          <cell r="C1534">
            <v>175.2</v>
          </cell>
          <cell r="D1534">
            <v>10</v>
          </cell>
          <cell r="E1534">
            <v>219</v>
          </cell>
          <cell r="F1534">
            <v>7</v>
          </cell>
          <cell r="G1534">
            <v>151.55000000000001</v>
          </cell>
          <cell r="H1534">
            <v>8</v>
          </cell>
          <cell r="I1534">
            <v>175.2</v>
          </cell>
          <cell r="J1534">
            <v>33</v>
          </cell>
          <cell r="K1534">
            <v>720.95</v>
          </cell>
        </row>
        <row r="1535">
          <cell r="A1535">
            <v>16438</v>
          </cell>
          <cell r="B1535">
            <v>18</v>
          </cell>
          <cell r="C1535">
            <v>250.2</v>
          </cell>
          <cell r="D1535">
            <v>16</v>
          </cell>
          <cell r="E1535">
            <v>215.39</v>
          </cell>
          <cell r="F1535">
            <v>1</v>
          </cell>
          <cell r="G1535">
            <v>12.9</v>
          </cell>
          <cell r="H1535">
            <v>19</v>
          </cell>
          <cell r="I1535">
            <v>242.01</v>
          </cell>
          <cell r="J1535">
            <v>54</v>
          </cell>
          <cell r="K1535">
            <v>720.5</v>
          </cell>
        </row>
        <row r="1536">
          <cell r="A1536">
            <v>23658</v>
          </cell>
          <cell r="B1536">
            <v>3</v>
          </cell>
          <cell r="C1536">
            <v>108</v>
          </cell>
          <cell r="D1536">
            <v>17</v>
          </cell>
          <cell r="E1536">
            <v>612</v>
          </cell>
          <cell r="J1536">
            <v>20</v>
          </cell>
          <cell r="K1536">
            <v>720</v>
          </cell>
        </row>
        <row r="1537">
          <cell r="A1537">
            <v>15620</v>
          </cell>
          <cell r="B1537">
            <v>12</v>
          </cell>
          <cell r="C1537">
            <v>130.80000000000001</v>
          </cell>
          <cell r="D1537">
            <v>14</v>
          </cell>
          <cell r="E1537">
            <v>152.6</v>
          </cell>
          <cell r="F1537">
            <v>28</v>
          </cell>
          <cell r="G1537">
            <v>298.24</v>
          </cell>
          <cell r="H1537">
            <v>13</v>
          </cell>
          <cell r="I1537">
            <v>138.22</v>
          </cell>
          <cell r="J1537">
            <v>67</v>
          </cell>
          <cell r="K1537">
            <v>719.86</v>
          </cell>
        </row>
        <row r="1538">
          <cell r="A1538">
            <v>11881</v>
          </cell>
          <cell r="B1538">
            <v>17</v>
          </cell>
          <cell r="C1538">
            <v>90.1</v>
          </cell>
          <cell r="D1538">
            <v>36</v>
          </cell>
          <cell r="E1538">
            <v>190.8</v>
          </cell>
          <cell r="F1538">
            <v>48</v>
          </cell>
          <cell r="G1538">
            <v>249.78</v>
          </cell>
          <cell r="H1538">
            <v>36</v>
          </cell>
          <cell r="I1538">
            <v>189.12</v>
          </cell>
          <cell r="J1538">
            <v>137</v>
          </cell>
          <cell r="K1538">
            <v>719.8</v>
          </cell>
        </row>
        <row r="1539">
          <cell r="A1539">
            <v>31753</v>
          </cell>
          <cell r="F1539">
            <v>5</v>
          </cell>
          <cell r="G1539">
            <v>519.5</v>
          </cell>
          <cell r="H1539">
            <v>2</v>
          </cell>
          <cell r="I1539">
            <v>199.8</v>
          </cell>
          <cell r="J1539">
            <v>7</v>
          </cell>
          <cell r="K1539">
            <v>719.3</v>
          </cell>
        </row>
        <row r="1540">
          <cell r="A1540">
            <v>29872</v>
          </cell>
          <cell r="B1540">
            <v>58</v>
          </cell>
          <cell r="C1540">
            <v>282.64</v>
          </cell>
          <cell r="D1540">
            <v>15</v>
          </cell>
          <cell r="E1540">
            <v>73.5</v>
          </cell>
          <cell r="F1540">
            <v>28</v>
          </cell>
          <cell r="G1540">
            <v>137.19999999999999</v>
          </cell>
          <cell r="H1540">
            <v>46</v>
          </cell>
          <cell r="I1540">
            <v>225.4</v>
          </cell>
          <cell r="J1540">
            <v>147</v>
          </cell>
          <cell r="K1540">
            <v>718.74</v>
          </cell>
        </row>
        <row r="1541">
          <cell r="A1541">
            <v>29946</v>
          </cell>
          <cell r="B1541">
            <v>2</v>
          </cell>
          <cell r="C1541">
            <v>58</v>
          </cell>
          <cell r="D1541">
            <v>7</v>
          </cell>
          <cell r="E1541">
            <v>203</v>
          </cell>
          <cell r="F1541">
            <v>13</v>
          </cell>
          <cell r="G1541">
            <v>372.36</v>
          </cell>
          <cell r="H1541">
            <v>3</v>
          </cell>
          <cell r="I1541">
            <v>84.68</v>
          </cell>
          <cell r="J1541">
            <v>25</v>
          </cell>
          <cell r="K1541">
            <v>718.04</v>
          </cell>
        </row>
        <row r="1542">
          <cell r="A1542">
            <v>31535</v>
          </cell>
          <cell r="B1542">
            <v>5</v>
          </cell>
          <cell r="C1542">
            <v>179.5</v>
          </cell>
          <cell r="D1542">
            <v>6</v>
          </cell>
          <cell r="E1542">
            <v>215.4</v>
          </cell>
          <cell r="F1542">
            <v>5</v>
          </cell>
          <cell r="G1542">
            <v>179.5</v>
          </cell>
          <cell r="H1542">
            <v>4</v>
          </cell>
          <cell r="I1542">
            <v>143.6</v>
          </cell>
          <cell r="J1542">
            <v>20</v>
          </cell>
          <cell r="K1542">
            <v>718</v>
          </cell>
        </row>
        <row r="1543">
          <cell r="A1543">
            <v>17619</v>
          </cell>
          <cell r="B1543">
            <v>40</v>
          </cell>
          <cell r="C1543">
            <v>182.52</v>
          </cell>
          <cell r="D1543">
            <v>49</v>
          </cell>
          <cell r="E1543">
            <v>225.03</v>
          </cell>
          <cell r="F1543">
            <v>37</v>
          </cell>
          <cell r="G1543">
            <v>209.2</v>
          </cell>
          <cell r="H1543">
            <v>17</v>
          </cell>
          <cell r="I1543">
            <v>100.3</v>
          </cell>
          <cell r="J1543">
            <v>143</v>
          </cell>
          <cell r="K1543">
            <v>717.05</v>
          </cell>
        </row>
        <row r="1544">
          <cell r="A1544">
            <v>22840</v>
          </cell>
          <cell r="B1544">
            <v>24</v>
          </cell>
          <cell r="C1544">
            <v>151.19999999999999</v>
          </cell>
          <cell r="D1544">
            <v>20</v>
          </cell>
          <cell r="E1544">
            <v>112</v>
          </cell>
          <cell r="F1544">
            <v>40</v>
          </cell>
          <cell r="G1544">
            <v>235.53</v>
          </cell>
          <cell r="H1544">
            <v>37</v>
          </cell>
          <cell r="I1544">
            <v>218.3</v>
          </cell>
          <cell r="J1544">
            <v>121</v>
          </cell>
          <cell r="K1544">
            <v>717.03</v>
          </cell>
        </row>
        <row r="1545">
          <cell r="A1545">
            <v>18405</v>
          </cell>
          <cell r="B1545">
            <v>10</v>
          </cell>
          <cell r="C1545">
            <v>138</v>
          </cell>
          <cell r="D1545">
            <v>16</v>
          </cell>
          <cell r="E1545">
            <v>220.8</v>
          </cell>
          <cell r="F1545">
            <v>11</v>
          </cell>
          <cell r="G1545">
            <v>155.80000000000001</v>
          </cell>
          <cell r="H1545">
            <v>14</v>
          </cell>
          <cell r="I1545">
            <v>200.2</v>
          </cell>
          <cell r="J1545">
            <v>51</v>
          </cell>
          <cell r="K1545">
            <v>714.8</v>
          </cell>
        </row>
        <row r="1546">
          <cell r="A1546">
            <v>31198</v>
          </cell>
          <cell r="B1546">
            <v>17</v>
          </cell>
          <cell r="C1546">
            <v>302.87</v>
          </cell>
          <cell r="D1546">
            <v>5</v>
          </cell>
          <cell r="E1546">
            <v>89.5</v>
          </cell>
          <cell r="F1546">
            <v>7</v>
          </cell>
          <cell r="G1546">
            <v>125.3</v>
          </cell>
          <cell r="H1546">
            <v>11</v>
          </cell>
          <cell r="I1546">
            <v>196.9</v>
          </cell>
          <cell r="J1546">
            <v>40</v>
          </cell>
          <cell r="K1546">
            <v>714.56999999999994</v>
          </cell>
        </row>
        <row r="1547">
          <cell r="A1547">
            <v>10583</v>
          </cell>
          <cell r="B1547">
            <v>70</v>
          </cell>
          <cell r="C1547">
            <v>334.48</v>
          </cell>
          <cell r="D1547">
            <v>69</v>
          </cell>
          <cell r="E1547">
            <v>307.8</v>
          </cell>
          <cell r="F1547">
            <v>15</v>
          </cell>
          <cell r="G1547">
            <v>72</v>
          </cell>
          <cell r="J1547">
            <v>154</v>
          </cell>
          <cell r="K1547">
            <v>714.28</v>
          </cell>
        </row>
        <row r="1548">
          <cell r="A1548">
            <v>17613</v>
          </cell>
          <cell r="B1548">
            <v>51</v>
          </cell>
          <cell r="C1548">
            <v>192.8</v>
          </cell>
          <cell r="D1548">
            <v>26</v>
          </cell>
          <cell r="E1548">
            <v>152.46</v>
          </cell>
          <cell r="F1548">
            <v>25</v>
          </cell>
          <cell r="G1548">
            <v>147.03</v>
          </cell>
          <cell r="H1548">
            <v>38</v>
          </cell>
          <cell r="I1548">
            <v>221.85</v>
          </cell>
          <cell r="J1548">
            <v>140</v>
          </cell>
          <cell r="K1548">
            <v>714.14</v>
          </cell>
        </row>
        <row r="1549">
          <cell r="A1549">
            <v>31740</v>
          </cell>
          <cell r="D1549">
            <v>4</v>
          </cell>
          <cell r="E1549">
            <v>117.21</v>
          </cell>
          <cell r="F1549">
            <v>12</v>
          </cell>
          <cell r="G1549">
            <v>356.41</v>
          </cell>
          <cell r="H1549">
            <v>8</v>
          </cell>
          <cell r="I1549">
            <v>239.2</v>
          </cell>
          <cell r="J1549">
            <v>24</v>
          </cell>
          <cell r="K1549">
            <v>712.81999999999994</v>
          </cell>
        </row>
        <row r="1550">
          <cell r="A1550">
            <v>10761</v>
          </cell>
          <cell r="B1550">
            <v>4</v>
          </cell>
          <cell r="C1550">
            <v>203.6</v>
          </cell>
          <cell r="D1550">
            <v>6</v>
          </cell>
          <cell r="E1550">
            <v>305.39999999999998</v>
          </cell>
          <cell r="H1550">
            <v>4</v>
          </cell>
          <cell r="I1550">
            <v>203.6</v>
          </cell>
          <cell r="J1550">
            <v>14</v>
          </cell>
          <cell r="K1550">
            <v>712.6</v>
          </cell>
        </row>
        <row r="1551">
          <cell r="A1551">
            <v>2032004</v>
          </cell>
          <cell r="F1551">
            <v>7.9</v>
          </cell>
          <cell r="G1551">
            <v>440.89</v>
          </cell>
          <cell r="H1551">
            <v>5.01</v>
          </cell>
          <cell r="I1551">
            <v>270.38</v>
          </cell>
          <cell r="J1551">
            <v>12.91</v>
          </cell>
          <cell r="K1551">
            <v>711.27</v>
          </cell>
        </row>
        <row r="1552">
          <cell r="A1552">
            <v>15018</v>
          </cell>
          <cell r="B1552">
            <v>1</v>
          </cell>
          <cell r="C1552">
            <v>118.5</v>
          </cell>
          <cell r="F1552">
            <v>5</v>
          </cell>
          <cell r="G1552">
            <v>592.5</v>
          </cell>
          <cell r="J1552">
            <v>6</v>
          </cell>
          <cell r="K1552">
            <v>711</v>
          </cell>
        </row>
        <row r="1553">
          <cell r="A1553">
            <v>23126</v>
          </cell>
          <cell r="B1553">
            <v>25</v>
          </cell>
          <cell r="C1553">
            <v>385.02</v>
          </cell>
          <cell r="H1553">
            <v>21</v>
          </cell>
          <cell r="I1553">
            <v>325.5</v>
          </cell>
          <cell r="J1553">
            <v>46</v>
          </cell>
          <cell r="K1553">
            <v>710.52</v>
          </cell>
        </row>
        <row r="1554">
          <cell r="A1554">
            <v>31745</v>
          </cell>
          <cell r="D1554">
            <v>37</v>
          </cell>
          <cell r="E1554">
            <v>364.72</v>
          </cell>
          <cell r="F1554">
            <v>35</v>
          </cell>
          <cell r="G1554">
            <v>345.71</v>
          </cell>
          <cell r="J1554">
            <v>72</v>
          </cell>
          <cell r="K1554">
            <v>710.43000000000006</v>
          </cell>
        </row>
        <row r="1555">
          <cell r="A1555">
            <v>18209</v>
          </cell>
          <cell r="B1555">
            <v>43</v>
          </cell>
          <cell r="C1555">
            <v>223.18</v>
          </cell>
          <cell r="D1555">
            <v>42</v>
          </cell>
          <cell r="E1555">
            <v>217.14</v>
          </cell>
          <cell r="F1555">
            <v>28</v>
          </cell>
          <cell r="G1555">
            <v>145.18</v>
          </cell>
          <cell r="H1555">
            <v>24</v>
          </cell>
          <cell r="I1555">
            <v>124.38</v>
          </cell>
          <cell r="J1555">
            <v>137</v>
          </cell>
          <cell r="K1555">
            <v>709.88</v>
          </cell>
        </row>
        <row r="1556">
          <cell r="A1556">
            <v>12099</v>
          </cell>
          <cell r="B1556">
            <v>34</v>
          </cell>
          <cell r="C1556">
            <v>267.97000000000003</v>
          </cell>
          <cell r="D1556">
            <v>36</v>
          </cell>
          <cell r="E1556">
            <v>283.77</v>
          </cell>
          <cell r="H1556">
            <v>20</v>
          </cell>
          <cell r="I1556">
            <v>158</v>
          </cell>
          <cell r="J1556">
            <v>90</v>
          </cell>
          <cell r="K1556">
            <v>709.74</v>
          </cell>
        </row>
        <row r="1557">
          <cell r="A1557">
            <v>18507</v>
          </cell>
          <cell r="B1557">
            <v>11</v>
          </cell>
          <cell r="C1557">
            <v>148.5</v>
          </cell>
          <cell r="D1557">
            <v>5</v>
          </cell>
          <cell r="E1557">
            <v>66.42</v>
          </cell>
          <cell r="F1557">
            <v>16</v>
          </cell>
          <cell r="G1557">
            <v>212.76</v>
          </cell>
          <cell r="H1557">
            <v>21</v>
          </cell>
          <cell r="I1557">
            <v>281.33999999999997</v>
          </cell>
          <cell r="J1557">
            <v>53</v>
          </cell>
          <cell r="K1557">
            <v>709.02</v>
          </cell>
        </row>
        <row r="1558">
          <cell r="A1558">
            <v>28218</v>
          </cell>
          <cell r="B1558">
            <v>60</v>
          </cell>
          <cell r="C1558">
            <v>287.62</v>
          </cell>
          <cell r="D1558">
            <v>40</v>
          </cell>
          <cell r="E1558">
            <v>191.62</v>
          </cell>
          <cell r="H1558">
            <v>47</v>
          </cell>
          <cell r="I1558">
            <v>228.81</v>
          </cell>
          <cell r="J1558">
            <v>147</v>
          </cell>
          <cell r="K1558">
            <v>708.05</v>
          </cell>
        </row>
        <row r="1559">
          <cell r="A1559">
            <v>16057</v>
          </cell>
          <cell r="B1559">
            <v>345</v>
          </cell>
          <cell r="C1559">
            <v>171.98</v>
          </cell>
          <cell r="D1559">
            <v>324</v>
          </cell>
          <cell r="E1559">
            <v>160.91999999999999</v>
          </cell>
          <cell r="F1559">
            <v>398</v>
          </cell>
          <cell r="G1559">
            <v>197.12</v>
          </cell>
          <cell r="H1559">
            <v>358</v>
          </cell>
          <cell r="I1559">
            <v>178</v>
          </cell>
          <cell r="J1559">
            <v>1425</v>
          </cell>
          <cell r="K1559">
            <v>708.02</v>
          </cell>
        </row>
        <row r="1560">
          <cell r="A1560">
            <v>28241</v>
          </cell>
          <cell r="D1560">
            <v>22</v>
          </cell>
          <cell r="E1560">
            <v>115.34</v>
          </cell>
          <cell r="F1560">
            <v>48</v>
          </cell>
          <cell r="G1560">
            <v>253.56</v>
          </cell>
          <cell r="H1560">
            <v>64</v>
          </cell>
          <cell r="I1560">
            <v>338.78</v>
          </cell>
          <cell r="J1560">
            <v>134</v>
          </cell>
          <cell r="K1560">
            <v>707.68</v>
          </cell>
        </row>
        <row r="1561">
          <cell r="A1561">
            <v>2023128</v>
          </cell>
          <cell r="D1561">
            <v>34.01</v>
          </cell>
          <cell r="E1561">
            <v>707.31</v>
          </cell>
          <cell r="J1561">
            <v>34.01</v>
          </cell>
          <cell r="K1561">
            <v>707.31</v>
          </cell>
        </row>
        <row r="1562">
          <cell r="A1562">
            <v>16282</v>
          </cell>
          <cell r="D1562">
            <v>4</v>
          </cell>
          <cell r="E1562">
            <v>94.4</v>
          </cell>
          <cell r="F1562">
            <v>8</v>
          </cell>
          <cell r="G1562">
            <v>186.91</v>
          </cell>
          <cell r="H1562">
            <v>18</v>
          </cell>
          <cell r="I1562">
            <v>424.8</v>
          </cell>
          <cell r="J1562">
            <v>30</v>
          </cell>
          <cell r="K1562">
            <v>706.11</v>
          </cell>
        </row>
        <row r="1563">
          <cell r="A1563">
            <v>10929</v>
          </cell>
          <cell r="B1563">
            <v>3</v>
          </cell>
          <cell r="C1563">
            <v>46.5</v>
          </cell>
          <cell r="D1563">
            <v>19</v>
          </cell>
          <cell r="E1563">
            <v>307.8</v>
          </cell>
          <cell r="F1563">
            <v>22</v>
          </cell>
          <cell r="G1563">
            <v>351.52</v>
          </cell>
          <cell r="J1563">
            <v>44</v>
          </cell>
          <cell r="K1563">
            <v>705.81999999999994</v>
          </cell>
        </row>
        <row r="1564">
          <cell r="A1564">
            <v>17850</v>
          </cell>
          <cell r="B1564">
            <v>56</v>
          </cell>
          <cell r="C1564">
            <v>223.04</v>
          </cell>
          <cell r="D1564">
            <v>49</v>
          </cell>
          <cell r="E1564">
            <v>196</v>
          </cell>
          <cell r="F1564">
            <v>30</v>
          </cell>
          <cell r="G1564">
            <v>119.36</v>
          </cell>
          <cell r="H1564">
            <v>42</v>
          </cell>
          <cell r="I1564">
            <v>167.36</v>
          </cell>
          <cell r="J1564">
            <v>177</v>
          </cell>
          <cell r="K1564">
            <v>705.76</v>
          </cell>
        </row>
        <row r="1565">
          <cell r="A1565">
            <v>11029</v>
          </cell>
          <cell r="B1565">
            <v>18</v>
          </cell>
          <cell r="C1565">
            <v>176.4</v>
          </cell>
          <cell r="D1565">
            <v>13</v>
          </cell>
          <cell r="E1565">
            <v>127.4</v>
          </cell>
          <cell r="F1565">
            <v>21</v>
          </cell>
          <cell r="G1565">
            <v>205.8</v>
          </cell>
          <cell r="H1565">
            <v>20</v>
          </cell>
          <cell r="I1565">
            <v>196</v>
          </cell>
          <cell r="J1565">
            <v>72</v>
          </cell>
          <cell r="K1565">
            <v>705.6</v>
          </cell>
        </row>
        <row r="1566">
          <cell r="A1566">
            <v>31305</v>
          </cell>
          <cell r="B1566">
            <v>17</v>
          </cell>
          <cell r="C1566">
            <v>127.5</v>
          </cell>
          <cell r="D1566">
            <v>22</v>
          </cell>
          <cell r="E1566">
            <v>164.4</v>
          </cell>
          <cell r="F1566">
            <v>21</v>
          </cell>
          <cell r="G1566">
            <v>157.5</v>
          </cell>
          <cell r="H1566">
            <v>34</v>
          </cell>
          <cell r="I1566">
            <v>255</v>
          </cell>
          <cell r="J1566">
            <v>94</v>
          </cell>
          <cell r="K1566">
            <v>704.4</v>
          </cell>
        </row>
        <row r="1567">
          <cell r="A1567">
            <v>10750</v>
          </cell>
          <cell r="B1567">
            <v>37</v>
          </cell>
          <cell r="C1567">
            <v>227.9</v>
          </cell>
          <cell r="D1567">
            <v>23</v>
          </cell>
          <cell r="E1567">
            <v>144.4</v>
          </cell>
          <cell r="F1567">
            <v>15</v>
          </cell>
          <cell r="G1567">
            <v>97.5</v>
          </cell>
          <cell r="H1567">
            <v>36</v>
          </cell>
          <cell r="I1567">
            <v>234</v>
          </cell>
          <cell r="J1567">
            <v>111</v>
          </cell>
          <cell r="K1567">
            <v>703.8</v>
          </cell>
        </row>
        <row r="1568">
          <cell r="A1568">
            <v>2011587</v>
          </cell>
          <cell r="B1568">
            <v>10.02</v>
          </cell>
          <cell r="C1568">
            <v>109.02</v>
          </cell>
          <cell r="D1568">
            <v>12.81</v>
          </cell>
          <cell r="E1568">
            <v>139.13</v>
          </cell>
          <cell r="F1568">
            <v>25.84</v>
          </cell>
          <cell r="G1568">
            <v>280.48</v>
          </cell>
          <cell r="H1568">
            <v>16.46</v>
          </cell>
          <cell r="I1568">
            <v>174.61</v>
          </cell>
          <cell r="J1568">
            <v>65.13</v>
          </cell>
          <cell r="K1568">
            <v>703.24</v>
          </cell>
        </row>
        <row r="1569">
          <cell r="A1569">
            <v>28424</v>
          </cell>
          <cell r="D1569">
            <v>43</v>
          </cell>
          <cell r="E1569">
            <v>236.06</v>
          </cell>
          <cell r="F1569">
            <v>38</v>
          </cell>
          <cell r="G1569">
            <v>209</v>
          </cell>
          <cell r="H1569">
            <v>47</v>
          </cell>
          <cell r="I1569">
            <v>258.06</v>
          </cell>
          <cell r="J1569">
            <v>128</v>
          </cell>
          <cell r="K1569">
            <v>703.12</v>
          </cell>
        </row>
        <row r="1570">
          <cell r="A1570">
            <v>18381</v>
          </cell>
          <cell r="B1570">
            <v>20</v>
          </cell>
          <cell r="C1570">
            <v>158</v>
          </cell>
          <cell r="D1570">
            <v>20</v>
          </cell>
          <cell r="E1570">
            <v>158</v>
          </cell>
          <cell r="F1570">
            <v>33</v>
          </cell>
          <cell r="G1570">
            <v>260.7</v>
          </cell>
          <cell r="H1570">
            <v>16</v>
          </cell>
          <cell r="I1570">
            <v>126.4</v>
          </cell>
          <cell r="J1570">
            <v>89</v>
          </cell>
          <cell r="K1570">
            <v>703.1</v>
          </cell>
        </row>
        <row r="1571">
          <cell r="A1571">
            <v>10282</v>
          </cell>
          <cell r="B1571">
            <v>32</v>
          </cell>
          <cell r="C1571">
            <v>384</v>
          </cell>
          <cell r="D1571">
            <v>8</v>
          </cell>
          <cell r="E1571">
            <v>95.04</v>
          </cell>
          <cell r="F1571">
            <v>1</v>
          </cell>
          <cell r="G1571">
            <v>12</v>
          </cell>
          <cell r="H1571">
            <v>17</v>
          </cell>
          <cell r="I1571">
            <v>211.5</v>
          </cell>
          <cell r="J1571">
            <v>58</v>
          </cell>
          <cell r="K1571">
            <v>702.54</v>
          </cell>
        </row>
        <row r="1572">
          <cell r="A1572">
            <v>15078</v>
          </cell>
          <cell r="B1572">
            <v>1</v>
          </cell>
          <cell r="C1572">
            <v>116.9</v>
          </cell>
          <cell r="D1572">
            <v>2</v>
          </cell>
          <cell r="E1572">
            <v>233.8</v>
          </cell>
          <cell r="H1572">
            <v>3</v>
          </cell>
          <cell r="I1572">
            <v>350.7</v>
          </cell>
          <cell r="J1572">
            <v>6</v>
          </cell>
          <cell r="K1572">
            <v>701.40000000000009</v>
          </cell>
        </row>
        <row r="1573">
          <cell r="A1573">
            <v>29190</v>
          </cell>
          <cell r="B1573">
            <v>10</v>
          </cell>
          <cell r="C1573">
            <v>218</v>
          </cell>
          <cell r="D1573">
            <v>9</v>
          </cell>
          <cell r="E1573">
            <v>197</v>
          </cell>
          <cell r="F1573">
            <v>7</v>
          </cell>
          <cell r="G1573">
            <v>166.08</v>
          </cell>
          <cell r="H1573">
            <v>5</v>
          </cell>
          <cell r="I1573">
            <v>120</v>
          </cell>
          <cell r="J1573">
            <v>31</v>
          </cell>
          <cell r="K1573">
            <v>701.08</v>
          </cell>
        </row>
        <row r="1574">
          <cell r="A1574">
            <v>28347</v>
          </cell>
          <cell r="B1574">
            <v>123</v>
          </cell>
          <cell r="C1574">
            <v>233.59</v>
          </cell>
          <cell r="D1574">
            <v>59</v>
          </cell>
          <cell r="E1574">
            <v>117.68</v>
          </cell>
          <cell r="F1574">
            <v>84</v>
          </cell>
          <cell r="G1574">
            <v>175.86</v>
          </cell>
          <cell r="H1574">
            <v>79</v>
          </cell>
          <cell r="I1574">
            <v>173.08</v>
          </cell>
          <cell r="J1574">
            <v>345</v>
          </cell>
          <cell r="K1574">
            <v>700.21</v>
          </cell>
        </row>
        <row r="1575">
          <cell r="A1575">
            <v>18568</v>
          </cell>
          <cell r="B1575">
            <v>25</v>
          </cell>
          <cell r="C1575">
            <v>312.5</v>
          </cell>
          <cell r="D1575">
            <v>6</v>
          </cell>
          <cell r="E1575">
            <v>75</v>
          </cell>
          <cell r="F1575">
            <v>3</v>
          </cell>
          <cell r="G1575">
            <v>37.5</v>
          </cell>
          <cell r="H1575">
            <v>22</v>
          </cell>
          <cell r="I1575">
            <v>275</v>
          </cell>
          <cell r="J1575">
            <v>56</v>
          </cell>
          <cell r="K1575">
            <v>700</v>
          </cell>
        </row>
        <row r="1576">
          <cell r="A1576">
            <v>15366</v>
          </cell>
          <cell r="D1576">
            <v>21</v>
          </cell>
          <cell r="E1576">
            <v>304.66000000000003</v>
          </cell>
          <cell r="F1576">
            <v>13</v>
          </cell>
          <cell r="G1576">
            <v>163.58000000000001</v>
          </cell>
          <cell r="H1576">
            <v>18</v>
          </cell>
          <cell r="I1576">
            <v>231.17</v>
          </cell>
          <cell r="J1576">
            <v>52</v>
          </cell>
          <cell r="K1576">
            <v>699.41</v>
          </cell>
        </row>
        <row r="1577">
          <cell r="A1577">
            <v>23612</v>
          </cell>
          <cell r="B1577">
            <v>41</v>
          </cell>
          <cell r="C1577">
            <v>200.12</v>
          </cell>
          <cell r="D1577">
            <v>26</v>
          </cell>
          <cell r="E1577">
            <v>127.4</v>
          </cell>
          <cell r="F1577">
            <v>31</v>
          </cell>
          <cell r="G1577">
            <v>151.51</v>
          </cell>
          <cell r="H1577">
            <v>45</v>
          </cell>
          <cell r="I1577">
            <v>220.11</v>
          </cell>
          <cell r="J1577">
            <v>143</v>
          </cell>
          <cell r="K1577">
            <v>699.14</v>
          </cell>
        </row>
        <row r="1578">
          <cell r="A1578">
            <v>17635</v>
          </cell>
          <cell r="B1578">
            <v>48</v>
          </cell>
          <cell r="C1578">
            <v>220.06</v>
          </cell>
          <cell r="D1578">
            <v>50</v>
          </cell>
          <cell r="E1578">
            <v>228.52</v>
          </cell>
          <cell r="F1578">
            <v>35</v>
          </cell>
          <cell r="G1578">
            <v>178.16</v>
          </cell>
          <cell r="H1578">
            <v>14</v>
          </cell>
          <cell r="I1578">
            <v>72.38</v>
          </cell>
          <cell r="J1578">
            <v>147</v>
          </cell>
          <cell r="K1578">
            <v>699.12</v>
          </cell>
        </row>
        <row r="1579">
          <cell r="A1579">
            <v>22600</v>
          </cell>
          <cell r="B1579">
            <v>6</v>
          </cell>
          <cell r="C1579">
            <v>129.65</v>
          </cell>
          <cell r="D1579">
            <v>26</v>
          </cell>
          <cell r="E1579">
            <v>569.4</v>
          </cell>
          <cell r="J1579">
            <v>32</v>
          </cell>
          <cell r="K1579">
            <v>699.05</v>
          </cell>
        </row>
        <row r="1580">
          <cell r="A1580">
            <v>29269</v>
          </cell>
          <cell r="F1580">
            <v>72</v>
          </cell>
          <cell r="G1580">
            <v>288</v>
          </cell>
          <cell r="H1580">
            <v>103</v>
          </cell>
          <cell r="I1580">
            <v>411.04</v>
          </cell>
          <cell r="J1580">
            <v>175</v>
          </cell>
          <cell r="K1580">
            <v>699.04</v>
          </cell>
        </row>
        <row r="1581">
          <cell r="A1581">
            <v>30081</v>
          </cell>
          <cell r="B1581">
            <v>4</v>
          </cell>
          <cell r="C1581">
            <v>199.6</v>
          </cell>
          <cell r="D1581">
            <v>3</v>
          </cell>
          <cell r="E1581">
            <v>149.69999999999999</v>
          </cell>
          <cell r="F1581">
            <v>4</v>
          </cell>
          <cell r="G1581">
            <v>199.6</v>
          </cell>
          <cell r="H1581">
            <v>3</v>
          </cell>
          <cell r="I1581">
            <v>149.69999999999999</v>
          </cell>
          <cell r="J1581">
            <v>14</v>
          </cell>
          <cell r="K1581">
            <v>698.59999999999991</v>
          </cell>
        </row>
        <row r="1582">
          <cell r="A1582">
            <v>12072</v>
          </cell>
          <cell r="B1582">
            <v>7</v>
          </cell>
          <cell r="C1582">
            <v>124.56</v>
          </cell>
          <cell r="D1582">
            <v>10</v>
          </cell>
          <cell r="E1582">
            <v>180</v>
          </cell>
          <cell r="F1582">
            <v>20</v>
          </cell>
          <cell r="G1582">
            <v>360</v>
          </cell>
          <cell r="H1582">
            <v>2</v>
          </cell>
          <cell r="I1582">
            <v>33.119999999999997</v>
          </cell>
          <cell r="J1582">
            <v>39</v>
          </cell>
          <cell r="K1582">
            <v>697.68</v>
          </cell>
        </row>
        <row r="1583">
          <cell r="A1583">
            <v>16709</v>
          </cell>
          <cell r="B1583">
            <v>41</v>
          </cell>
          <cell r="C1583">
            <v>172.2</v>
          </cell>
          <cell r="D1583">
            <v>31</v>
          </cell>
          <cell r="E1583">
            <v>130.19999999999999</v>
          </cell>
          <cell r="F1583">
            <v>38</v>
          </cell>
          <cell r="G1583">
            <v>159.6</v>
          </cell>
          <cell r="H1583">
            <v>56</v>
          </cell>
          <cell r="I1583">
            <v>235.2</v>
          </cell>
          <cell r="J1583">
            <v>166</v>
          </cell>
          <cell r="K1583">
            <v>697.2</v>
          </cell>
        </row>
        <row r="1584">
          <cell r="A1584">
            <v>31290</v>
          </cell>
          <cell r="B1584">
            <v>44</v>
          </cell>
          <cell r="C1584">
            <v>306.32</v>
          </cell>
          <cell r="D1584">
            <v>51</v>
          </cell>
          <cell r="E1584">
            <v>355.88</v>
          </cell>
          <cell r="F1584">
            <v>5</v>
          </cell>
          <cell r="G1584">
            <v>35</v>
          </cell>
          <cell r="J1584">
            <v>100</v>
          </cell>
          <cell r="K1584">
            <v>697.2</v>
          </cell>
        </row>
        <row r="1585">
          <cell r="A1585">
            <v>28782</v>
          </cell>
          <cell r="B1585">
            <v>8</v>
          </cell>
          <cell r="C1585">
            <v>96</v>
          </cell>
          <cell r="D1585">
            <v>22</v>
          </cell>
          <cell r="E1585">
            <v>264</v>
          </cell>
          <cell r="F1585">
            <v>12</v>
          </cell>
          <cell r="G1585">
            <v>144</v>
          </cell>
          <cell r="H1585">
            <v>16</v>
          </cell>
          <cell r="I1585">
            <v>192</v>
          </cell>
          <cell r="J1585">
            <v>58</v>
          </cell>
          <cell r="K1585">
            <v>696</v>
          </cell>
        </row>
        <row r="1586">
          <cell r="A1586">
            <v>27973</v>
          </cell>
          <cell r="B1586">
            <v>16</v>
          </cell>
          <cell r="C1586">
            <v>66.5</v>
          </cell>
          <cell r="D1586">
            <v>31</v>
          </cell>
          <cell r="E1586">
            <v>135</v>
          </cell>
          <cell r="F1586">
            <v>82</v>
          </cell>
          <cell r="G1586">
            <v>343.38</v>
          </cell>
          <cell r="H1586">
            <v>36</v>
          </cell>
          <cell r="I1586">
            <v>150.86000000000001</v>
          </cell>
          <cell r="J1586">
            <v>165</v>
          </cell>
          <cell r="K1586">
            <v>695.74</v>
          </cell>
        </row>
        <row r="1587">
          <cell r="A1587">
            <v>17819</v>
          </cell>
          <cell r="B1587">
            <v>11</v>
          </cell>
          <cell r="C1587">
            <v>129.80000000000001</v>
          </cell>
          <cell r="D1587">
            <v>22</v>
          </cell>
          <cell r="E1587">
            <v>259.60000000000002</v>
          </cell>
          <cell r="F1587">
            <v>10</v>
          </cell>
          <cell r="G1587">
            <v>117.06</v>
          </cell>
          <cell r="H1587">
            <v>16</v>
          </cell>
          <cell r="I1587">
            <v>188.8</v>
          </cell>
          <cell r="J1587">
            <v>59</v>
          </cell>
          <cell r="K1587">
            <v>695.26</v>
          </cell>
        </row>
        <row r="1588">
          <cell r="A1588">
            <v>12136</v>
          </cell>
          <cell r="B1588">
            <v>19</v>
          </cell>
          <cell r="C1588">
            <v>237.5</v>
          </cell>
          <cell r="D1588">
            <v>13</v>
          </cell>
          <cell r="E1588">
            <v>163.47999999999999</v>
          </cell>
          <cell r="F1588">
            <v>8</v>
          </cell>
          <cell r="G1588">
            <v>101.6</v>
          </cell>
          <cell r="H1588">
            <v>15</v>
          </cell>
          <cell r="I1588">
            <v>191.6</v>
          </cell>
          <cell r="J1588">
            <v>55</v>
          </cell>
          <cell r="K1588">
            <v>694.18000000000006</v>
          </cell>
        </row>
        <row r="1589">
          <cell r="A1589">
            <v>17250</v>
          </cell>
          <cell r="B1589">
            <v>28</v>
          </cell>
          <cell r="C1589">
            <v>249.12</v>
          </cell>
          <cell r="D1589">
            <v>15</v>
          </cell>
          <cell r="E1589">
            <v>135</v>
          </cell>
          <cell r="F1589">
            <v>21</v>
          </cell>
          <cell r="G1589">
            <v>190.6</v>
          </cell>
          <cell r="H1589">
            <v>13</v>
          </cell>
          <cell r="I1589">
            <v>118.86</v>
          </cell>
          <cell r="J1589">
            <v>77</v>
          </cell>
          <cell r="K1589">
            <v>693.58</v>
          </cell>
        </row>
        <row r="1590">
          <cell r="A1590">
            <v>23530</v>
          </cell>
          <cell r="B1590">
            <v>7</v>
          </cell>
          <cell r="C1590">
            <v>167.3</v>
          </cell>
          <cell r="D1590">
            <v>8</v>
          </cell>
          <cell r="E1590">
            <v>191.2</v>
          </cell>
          <cell r="F1590">
            <v>8</v>
          </cell>
          <cell r="G1590">
            <v>191.2</v>
          </cell>
          <cell r="H1590">
            <v>6</v>
          </cell>
          <cell r="I1590">
            <v>143.4</v>
          </cell>
          <cell r="J1590">
            <v>29</v>
          </cell>
          <cell r="K1590">
            <v>693.1</v>
          </cell>
        </row>
        <row r="1591">
          <cell r="A1591">
            <v>23533</v>
          </cell>
          <cell r="B1591">
            <v>5</v>
          </cell>
          <cell r="C1591">
            <v>119.5</v>
          </cell>
          <cell r="D1591">
            <v>7</v>
          </cell>
          <cell r="E1591">
            <v>167.3</v>
          </cell>
          <cell r="F1591">
            <v>10</v>
          </cell>
          <cell r="G1591">
            <v>239</v>
          </cell>
          <cell r="H1591">
            <v>7</v>
          </cell>
          <cell r="I1591">
            <v>167.3</v>
          </cell>
          <cell r="J1591">
            <v>29</v>
          </cell>
          <cell r="K1591">
            <v>693.09999999999991</v>
          </cell>
        </row>
        <row r="1592">
          <cell r="A1592">
            <v>32071</v>
          </cell>
          <cell r="F1592">
            <v>9</v>
          </cell>
          <cell r="G1592">
            <v>346.5</v>
          </cell>
          <cell r="H1592">
            <v>9</v>
          </cell>
          <cell r="I1592">
            <v>346.5</v>
          </cell>
          <cell r="J1592">
            <v>18</v>
          </cell>
          <cell r="K1592">
            <v>693</v>
          </cell>
        </row>
        <row r="1593">
          <cell r="A1593">
            <v>13874</v>
          </cell>
          <cell r="B1593">
            <v>13</v>
          </cell>
          <cell r="C1593">
            <v>219.7</v>
          </cell>
          <cell r="D1593">
            <v>10</v>
          </cell>
          <cell r="E1593">
            <v>169</v>
          </cell>
          <cell r="F1593">
            <v>14</v>
          </cell>
          <cell r="G1593">
            <v>236.6</v>
          </cell>
          <cell r="H1593">
            <v>4</v>
          </cell>
          <cell r="I1593">
            <v>67.599999999999994</v>
          </cell>
          <cell r="J1593">
            <v>41</v>
          </cell>
          <cell r="K1593">
            <v>692.9</v>
          </cell>
        </row>
        <row r="1594">
          <cell r="A1594">
            <v>18433</v>
          </cell>
          <cell r="B1594">
            <v>40</v>
          </cell>
          <cell r="C1594">
            <v>337.28</v>
          </cell>
          <cell r="H1594">
            <v>42</v>
          </cell>
          <cell r="I1594">
            <v>354.28</v>
          </cell>
          <cell r="J1594">
            <v>82</v>
          </cell>
          <cell r="K1594">
            <v>691.56</v>
          </cell>
        </row>
        <row r="1595">
          <cell r="A1595">
            <v>28649</v>
          </cell>
          <cell r="B1595">
            <v>17</v>
          </cell>
          <cell r="C1595">
            <v>202.3</v>
          </cell>
          <cell r="D1595">
            <v>10</v>
          </cell>
          <cell r="E1595">
            <v>119</v>
          </cell>
          <cell r="F1595">
            <v>20</v>
          </cell>
          <cell r="G1595">
            <v>238</v>
          </cell>
          <cell r="H1595">
            <v>11</v>
          </cell>
          <cell r="I1595">
            <v>130.9</v>
          </cell>
          <cell r="J1595">
            <v>58</v>
          </cell>
          <cell r="K1595">
            <v>690.19999999999993</v>
          </cell>
        </row>
        <row r="1596">
          <cell r="A1596" t="str">
            <v>ICBPER01</v>
          </cell>
          <cell r="B1596">
            <v>1059</v>
          </cell>
          <cell r="C1596">
            <v>211.8</v>
          </cell>
          <cell r="D1596">
            <v>678</v>
          </cell>
          <cell r="E1596">
            <v>135.6</v>
          </cell>
          <cell r="F1596">
            <v>816</v>
          </cell>
          <cell r="G1596">
            <v>163.19999999999999</v>
          </cell>
          <cell r="H1596">
            <v>898</v>
          </cell>
          <cell r="I1596">
            <v>179.6</v>
          </cell>
          <cell r="J1596">
            <v>3451</v>
          </cell>
          <cell r="K1596">
            <v>690.19999999999993</v>
          </cell>
        </row>
        <row r="1597">
          <cell r="A1597">
            <v>10758</v>
          </cell>
          <cell r="B1597">
            <v>12</v>
          </cell>
          <cell r="C1597">
            <v>486</v>
          </cell>
          <cell r="D1597">
            <v>2</v>
          </cell>
          <cell r="E1597">
            <v>81</v>
          </cell>
          <cell r="F1597">
            <v>3</v>
          </cell>
          <cell r="G1597">
            <v>121.5</v>
          </cell>
          <cell r="J1597">
            <v>17</v>
          </cell>
          <cell r="K1597">
            <v>688.5</v>
          </cell>
        </row>
        <row r="1598">
          <cell r="A1598">
            <v>29623</v>
          </cell>
          <cell r="B1598">
            <v>11</v>
          </cell>
          <cell r="C1598">
            <v>79.5</v>
          </cell>
          <cell r="D1598">
            <v>22</v>
          </cell>
          <cell r="E1598">
            <v>144.9</v>
          </cell>
          <cell r="F1598">
            <v>36</v>
          </cell>
          <cell r="G1598">
            <v>249</v>
          </cell>
          <cell r="H1598">
            <v>29</v>
          </cell>
          <cell r="I1598">
            <v>215.1</v>
          </cell>
          <cell r="J1598">
            <v>98</v>
          </cell>
          <cell r="K1598">
            <v>688.5</v>
          </cell>
        </row>
        <row r="1599">
          <cell r="A1599">
            <v>28158</v>
          </cell>
          <cell r="B1599">
            <v>84</v>
          </cell>
          <cell r="C1599">
            <v>325.76</v>
          </cell>
          <cell r="F1599">
            <v>59</v>
          </cell>
          <cell r="G1599">
            <v>220.64</v>
          </cell>
          <cell r="H1599">
            <v>36</v>
          </cell>
          <cell r="I1599">
            <v>141.44</v>
          </cell>
          <cell r="J1599">
            <v>179</v>
          </cell>
          <cell r="K1599">
            <v>687.83999999999992</v>
          </cell>
        </row>
        <row r="1600">
          <cell r="A1600">
            <v>23138</v>
          </cell>
          <cell r="B1600">
            <v>12</v>
          </cell>
          <cell r="C1600">
            <v>118.01</v>
          </cell>
          <cell r="D1600">
            <v>21</v>
          </cell>
          <cell r="E1600">
            <v>207.11</v>
          </cell>
          <cell r="F1600">
            <v>22</v>
          </cell>
          <cell r="G1600">
            <v>196.22</v>
          </cell>
          <cell r="H1600">
            <v>21</v>
          </cell>
          <cell r="I1600">
            <v>165.27</v>
          </cell>
          <cell r="J1600">
            <v>76</v>
          </cell>
          <cell r="K1600">
            <v>686.61</v>
          </cell>
        </row>
        <row r="1601">
          <cell r="A1601">
            <v>29799</v>
          </cell>
          <cell r="B1601">
            <v>37</v>
          </cell>
          <cell r="C1601">
            <v>369.52</v>
          </cell>
          <cell r="D1601">
            <v>8</v>
          </cell>
          <cell r="E1601">
            <v>84</v>
          </cell>
          <cell r="F1601">
            <v>22</v>
          </cell>
          <cell r="G1601">
            <v>232.86</v>
          </cell>
          <cell r="J1601">
            <v>67</v>
          </cell>
          <cell r="K1601">
            <v>686.38</v>
          </cell>
        </row>
        <row r="1602">
          <cell r="A1602">
            <v>28111</v>
          </cell>
          <cell r="B1602">
            <v>46</v>
          </cell>
          <cell r="C1602">
            <v>211.6</v>
          </cell>
          <cell r="D1602">
            <v>2</v>
          </cell>
          <cell r="E1602">
            <v>9.1999999999999993</v>
          </cell>
          <cell r="F1602">
            <v>56</v>
          </cell>
          <cell r="G1602">
            <v>252.79</v>
          </cell>
          <cell r="H1602">
            <v>47</v>
          </cell>
          <cell r="I1602">
            <v>212.5</v>
          </cell>
          <cell r="J1602">
            <v>151</v>
          </cell>
          <cell r="K1602">
            <v>686.08999999999992</v>
          </cell>
        </row>
        <row r="1603">
          <cell r="A1603">
            <v>11667</v>
          </cell>
          <cell r="B1603">
            <v>18</v>
          </cell>
          <cell r="C1603">
            <v>129.6</v>
          </cell>
          <cell r="D1603">
            <v>6</v>
          </cell>
          <cell r="E1603">
            <v>43.2</v>
          </cell>
          <cell r="F1603">
            <v>36</v>
          </cell>
          <cell r="G1603">
            <v>306.83999999999997</v>
          </cell>
          <cell r="H1603">
            <v>24</v>
          </cell>
          <cell r="I1603">
            <v>206.4</v>
          </cell>
          <cell r="J1603">
            <v>84</v>
          </cell>
          <cell r="K1603">
            <v>686.04</v>
          </cell>
        </row>
        <row r="1604">
          <cell r="A1604">
            <v>23490</v>
          </cell>
          <cell r="B1604">
            <v>14</v>
          </cell>
          <cell r="C1604">
            <v>274.39999999999998</v>
          </cell>
          <cell r="D1604">
            <v>8</v>
          </cell>
          <cell r="E1604">
            <v>156.80000000000001</v>
          </cell>
          <cell r="F1604">
            <v>9</v>
          </cell>
          <cell r="G1604">
            <v>176.4</v>
          </cell>
          <cell r="H1604">
            <v>4</v>
          </cell>
          <cell r="I1604">
            <v>78.400000000000006</v>
          </cell>
          <cell r="J1604">
            <v>35</v>
          </cell>
          <cell r="K1604">
            <v>686</v>
          </cell>
        </row>
        <row r="1605">
          <cell r="A1605">
            <v>11858</v>
          </cell>
          <cell r="B1605">
            <v>36</v>
          </cell>
          <cell r="C1605">
            <v>280.18</v>
          </cell>
          <cell r="D1605">
            <v>30</v>
          </cell>
          <cell r="E1605">
            <v>234</v>
          </cell>
          <cell r="H1605">
            <v>22</v>
          </cell>
          <cell r="I1605">
            <v>171.6</v>
          </cell>
          <cell r="J1605">
            <v>88</v>
          </cell>
          <cell r="K1605">
            <v>685.78000000000009</v>
          </cell>
        </row>
        <row r="1606">
          <cell r="A1606">
            <v>11767</v>
          </cell>
          <cell r="D1606">
            <v>71</v>
          </cell>
          <cell r="E1606">
            <v>204.98</v>
          </cell>
          <cell r="F1606">
            <v>94</v>
          </cell>
          <cell r="G1606">
            <v>276.35000000000002</v>
          </cell>
          <cell r="H1606">
            <v>68</v>
          </cell>
          <cell r="I1606">
            <v>204</v>
          </cell>
          <cell r="J1606">
            <v>233</v>
          </cell>
          <cell r="K1606">
            <v>685.33</v>
          </cell>
        </row>
        <row r="1607">
          <cell r="A1607">
            <v>29940</v>
          </cell>
          <cell r="B1607">
            <v>6</v>
          </cell>
          <cell r="C1607">
            <v>179.4</v>
          </cell>
          <cell r="D1607">
            <v>6</v>
          </cell>
          <cell r="E1607">
            <v>179.4</v>
          </cell>
          <cell r="F1607">
            <v>7</v>
          </cell>
          <cell r="G1607">
            <v>206.91</v>
          </cell>
          <cell r="H1607">
            <v>4</v>
          </cell>
          <cell r="I1607">
            <v>119.6</v>
          </cell>
          <cell r="J1607">
            <v>23</v>
          </cell>
          <cell r="K1607">
            <v>685.31000000000006</v>
          </cell>
        </row>
        <row r="1608">
          <cell r="A1608">
            <v>29364</v>
          </cell>
          <cell r="B1608">
            <v>21</v>
          </cell>
          <cell r="C1608">
            <v>137.54</v>
          </cell>
          <cell r="D1608">
            <v>22</v>
          </cell>
          <cell r="E1608">
            <v>131.07</v>
          </cell>
          <cell r="F1608">
            <v>41</v>
          </cell>
          <cell r="G1608">
            <v>200.9</v>
          </cell>
          <cell r="H1608">
            <v>44</v>
          </cell>
          <cell r="I1608">
            <v>215.6</v>
          </cell>
          <cell r="J1608">
            <v>128</v>
          </cell>
          <cell r="K1608">
            <v>685.11</v>
          </cell>
        </row>
        <row r="1609">
          <cell r="A1609">
            <v>16735</v>
          </cell>
          <cell r="B1609">
            <v>34</v>
          </cell>
          <cell r="C1609">
            <v>175.54</v>
          </cell>
          <cell r="D1609">
            <v>33</v>
          </cell>
          <cell r="E1609">
            <v>169.5</v>
          </cell>
          <cell r="F1609">
            <v>27</v>
          </cell>
          <cell r="G1609">
            <v>139.56</v>
          </cell>
          <cell r="H1609">
            <v>39</v>
          </cell>
          <cell r="I1609">
            <v>200.28</v>
          </cell>
          <cell r="J1609">
            <v>133</v>
          </cell>
          <cell r="K1609">
            <v>684.88</v>
          </cell>
        </row>
        <row r="1610">
          <cell r="A1610">
            <v>30226</v>
          </cell>
          <cell r="B1610">
            <v>2</v>
          </cell>
          <cell r="C1610">
            <v>97.8</v>
          </cell>
          <cell r="D1610">
            <v>3</v>
          </cell>
          <cell r="E1610">
            <v>146.69999999999999</v>
          </cell>
          <cell r="F1610">
            <v>2</v>
          </cell>
          <cell r="G1610">
            <v>97.8</v>
          </cell>
          <cell r="H1610">
            <v>7</v>
          </cell>
          <cell r="I1610">
            <v>342.3</v>
          </cell>
          <cell r="J1610">
            <v>14</v>
          </cell>
          <cell r="K1610">
            <v>684.6</v>
          </cell>
        </row>
        <row r="1611">
          <cell r="A1611">
            <v>29234</v>
          </cell>
          <cell r="B1611">
            <v>56</v>
          </cell>
          <cell r="C1611">
            <v>78.290000000000006</v>
          </cell>
          <cell r="D1611">
            <v>134</v>
          </cell>
          <cell r="E1611">
            <v>186.61</v>
          </cell>
          <cell r="F1611">
            <v>155</v>
          </cell>
          <cell r="G1611">
            <v>216.23</v>
          </cell>
          <cell r="H1611">
            <v>146</v>
          </cell>
          <cell r="I1611">
            <v>203.3</v>
          </cell>
          <cell r="J1611">
            <v>491</v>
          </cell>
          <cell r="K1611">
            <v>684.43000000000006</v>
          </cell>
        </row>
        <row r="1612">
          <cell r="A1612">
            <v>11274</v>
          </cell>
          <cell r="B1612">
            <v>17</v>
          </cell>
          <cell r="C1612">
            <v>323</v>
          </cell>
          <cell r="D1612">
            <v>5</v>
          </cell>
          <cell r="E1612">
            <v>95</v>
          </cell>
          <cell r="F1612">
            <v>10</v>
          </cell>
          <cell r="G1612">
            <v>190</v>
          </cell>
          <cell r="H1612">
            <v>4</v>
          </cell>
          <cell r="I1612">
            <v>76</v>
          </cell>
          <cell r="J1612">
            <v>36</v>
          </cell>
          <cell r="K1612">
            <v>684</v>
          </cell>
        </row>
        <row r="1613">
          <cell r="A1613">
            <v>16729</v>
          </cell>
          <cell r="B1613">
            <v>101</v>
          </cell>
          <cell r="C1613">
            <v>191.9</v>
          </cell>
          <cell r="D1613">
            <v>95</v>
          </cell>
          <cell r="E1613">
            <v>180.5</v>
          </cell>
          <cell r="F1613">
            <v>93</v>
          </cell>
          <cell r="G1613">
            <v>176.7</v>
          </cell>
          <cell r="H1613">
            <v>71</v>
          </cell>
          <cell r="I1613">
            <v>134.6</v>
          </cell>
          <cell r="J1613">
            <v>360</v>
          </cell>
          <cell r="K1613">
            <v>683.69999999999993</v>
          </cell>
        </row>
        <row r="1614">
          <cell r="A1614">
            <v>12159</v>
          </cell>
          <cell r="B1614">
            <v>8</v>
          </cell>
          <cell r="C1614">
            <v>202.4</v>
          </cell>
          <cell r="D1614">
            <v>5</v>
          </cell>
          <cell r="E1614">
            <v>126.5</v>
          </cell>
          <cell r="F1614">
            <v>8</v>
          </cell>
          <cell r="G1614">
            <v>202.4</v>
          </cell>
          <cell r="H1614">
            <v>6</v>
          </cell>
          <cell r="I1614">
            <v>151.80000000000001</v>
          </cell>
          <cell r="J1614">
            <v>27</v>
          </cell>
          <cell r="K1614">
            <v>683.09999999999991</v>
          </cell>
        </row>
        <row r="1615">
          <cell r="A1615">
            <v>31666</v>
          </cell>
          <cell r="B1615">
            <v>7</v>
          </cell>
          <cell r="C1615">
            <v>85.4</v>
          </cell>
          <cell r="D1615">
            <v>29</v>
          </cell>
          <cell r="E1615">
            <v>353.8</v>
          </cell>
          <cell r="F1615">
            <v>20</v>
          </cell>
          <cell r="G1615">
            <v>242.93</v>
          </cell>
          <cell r="J1615">
            <v>56</v>
          </cell>
          <cell r="K1615">
            <v>682.13000000000011</v>
          </cell>
        </row>
        <row r="1616">
          <cell r="A1616">
            <v>31631</v>
          </cell>
          <cell r="D1616">
            <v>1</v>
          </cell>
          <cell r="E1616">
            <v>13.71</v>
          </cell>
          <cell r="F1616">
            <v>21</v>
          </cell>
          <cell r="G1616">
            <v>310.52</v>
          </cell>
          <cell r="H1616">
            <v>24</v>
          </cell>
          <cell r="I1616">
            <v>357.6</v>
          </cell>
          <cell r="J1616">
            <v>46</v>
          </cell>
          <cell r="K1616">
            <v>681.82999999999993</v>
          </cell>
        </row>
        <row r="1617">
          <cell r="A1617">
            <v>17562</v>
          </cell>
          <cell r="B1617">
            <v>10</v>
          </cell>
          <cell r="C1617">
            <v>284</v>
          </cell>
          <cell r="D1617">
            <v>7</v>
          </cell>
          <cell r="E1617">
            <v>198.8</v>
          </cell>
          <cell r="F1617">
            <v>2</v>
          </cell>
          <cell r="G1617">
            <v>56.8</v>
          </cell>
          <cell r="H1617">
            <v>5</v>
          </cell>
          <cell r="I1617">
            <v>142</v>
          </cell>
          <cell r="J1617">
            <v>24</v>
          </cell>
          <cell r="K1617">
            <v>681.6</v>
          </cell>
        </row>
        <row r="1618">
          <cell r="A1618">
            <v>15886</v>
          </cell>
          <cell r="B1618">
            <v>20</v>
          </cell>
          <cell r="C1618">
            <v>338</v>
          </cell>
          <cell r="D1618">
            <v>9</v>
          </cell>
          <cell r="E1618">
            <v>152.1</v>
          </cell>
          <cell r="F1618">
            <v>12</v>
          </cell>
          <cell r="G1618">
            <v>190.4</v>
          </cell>
          <cell r="J1618">
            <v>41</v>
          </cell>
          <cell r="K1618">
            <v>680.5</v>
          </cell>
        </row>
        <row r="1619">
          <cell r="A1619">
            <v>18566</v>
          </cell>
          <cell r="B1619">
            <v>19</v>
          </cell>
          <cell r="C1619">
            <v>275.5</v>
          </cell>
          <cell r="D1619">
            <v>10</v>
          </cell>
          <cell r="E1619">
            <v>145</v>
          </cell>
          <cell r="F1619">
            <v>11</v>
          </cell>
          <cell r="G1619">
            <v>158.34</v>
          </cell>
          <cell r="H1619">
            <v>7</v>
          </cell>
          <cell r="I1619">
            <v>101.5</v>
          </cell>
          <cell r="J1619">
            <v>47</v>
          </cell>
          <cell r="K1619">
            <v>680.34</v>
          </cell>
        </row>
        <row r="1620">
          <cell r="A1620">
            <v>32072</v>
          </cell>
          <cell r="F1620">
            <v>123</v>
          </cell>
          <cell r="G1620">
            <v>368.76</v>
          </cell>
          <cell r="H1620">
            <v>104</v>
          </cell>
          <cell r="I1620">
            <v>310.56</v>
          </cell>
          <cell r="J1620">
            <v>227</v>
          </cell>
          <cell r="K1620">
            <v>679.31999999999994</v>
          </cell>
        </row>
        <row r="1621">
          <cell r="A1621">
            <v>27548</v>
          </cell>
          <cell r="B1621">
            <v>28</v>
          </cell>
          <cell r="C1621">
            <v>430.28</v>
          </cell>
          <cell r="D1621">
            <v>11</v>
          </cell>
          <cell r="E1621">
            <v>169.26</v>
          </cell>
          <cell r="H1621">
            <v>5</v>
          </cell>
          <cell r="I1621">
            <v>77.5</v>
          </cell>
          <cell r="J1621">
            <v>44</v>
          </cell>
          <cell r="K1621">
            <v>677.04</v>
          </cell>
        </row>
        <row r="1622">
          <cell r="A1622">
            <v>10711</v>
          </cell>
          <cell r="B1622">
            <v>20</v>
          </cell>
          <cell r="C1622">
            <v>98</v>
          </cell>
          <cell r="D1622">
            <v>39</v>
          </cell>
          <cell r="E1622">
            <v>188.25</v>
          </cell>
          <cell r="F1622">
            <v>45</v>
          </cell>
          <cell r="G1622">
            <v>206.63</v>
          </cell>
          <cell r="H1622">
            <v>40</v>
          </cell>
          <cell r="I1622">
            <v>184</v>
          </cell>
          <cell r="J1622">
            <v>144</v>
          </cell>
          <cell r="K1622">
            <v>676.88</v>
          </cell>
        </row>
        <row r="1623">
          <cell r="A1623">
            <v>32156</v>
          </cell>
          <cell r="F1623">
            <v>16</v>
          </cell>
          <cell r="G1623">
            <v>121.6</v>
          </cell>
          <cell r="H1623">
            <v>73</v>
          </cell>
          <cell r="I1623">
            <v>554.79999999999995</v>
          </cell>
          <cell r="J1623">
            <v>89</v>
          </cell>
          <cell r="K1623">
            <v>676.4</v>
          </cell>
        </row>
        <row r="1624">
          <cell r="A1624">
            <v>22620</v>
          </cell>
          <cell r="B1624">
            <v>10</v>
          </cell>
          <cell r="C1624">
            <v>218</v>
          </cell>
          <cell r="D1624">
            <v>5</v>
          </cell>
          <cell r="E1624">
            <v>109.4</v>
          </cell>
          <cell r="F1624">
            <v>6</v>
          </cell>
          <cell r="G1624">
            <v>129.65</v>
          </cell>
          <cell r="H1624">
            <v>10</v>
          </cell>
          <cell r="I1624">
            <v>219</v>
          </cell>
          <cell r="J1624">
            <v>31</v>
          </cell>
          <cell r="K1624">
            <v>676.05</v>
          </cell>
        </row>
        <row r="1625">
          <cell r="A1625">
            <v>14826</v>
          </cell>
          <cell r="B1625">
            <v>67</v>
          </cell>
          <cell r="C1625">
            <v>200.04</v>
          </cell>
          <cell r="D1625">
            <v>42</v>
          </cell>
          <cell r="E1625">
            <v>128.19999999999999</v>
          </cell>
          <cell r="F1625">
            <v>78</v>
          </cell>
          <cell r="G1625">
            <v>248.56</v>
          </cell>
          <cell r="H1625">
            <v>31</v>
          </cell>
          <cell r="I1625">
            <v>99.2</v>
          </cell>
          <cell r="J1625">
            <v>218</v>
          </cell>
          <cell r="K1625">
            <v>676</v>
          </cell>
        </row>
        <row r="1626">
          <cell r="A1626">
            <v>17345</v>
          </cell>
          <cell r="B1626">
            <v>4</v>
          </cell>
          <cell r="C1626">
            <v>100</v>
          </cell>
          <cell r="D1626">
            <v>2</v>
          </cell>
          <cell r="E1626">
            <v>48</v>
          </cell>
          <cell r="F1626">
            <v>16</v>
          </cell>
          <cell r="G1626">
            <v>384</v>
          </cell>
          <cell r="H1626">
            <v>6</v>
          </cell>
          <cell r="I1626">
            <v>144</v>
          </cell>
          <cell r="J1626">
            <v>28</v>
          </cell>
          <cell r="K1626">
            <v>676</v>
          </cell>
        </row>
        <row r="1627">
          <cell r="A1627">
            <v>2031847</v>
          </cell>
          <cell r="D1627">
            <v>2.54</v>
          </cell>
          <cell r="E1627">
            <v>126.8</v>
          </cell>
          <cell r="F1627">
            <v>3.6</v>
          </cell>
          <cell r="G1627">
            <v>129.16999999999999</v>
          </cell>
          <cell r="H1627">
            <v>7.79</v>
          </cell>
          <cell r="I1627">
            <v>419.8</v>
          </cell>
          <cell r="J1627">
            <v>13.93</v>
          </cell>
          <cell r="K1627">
            <v>675.77</v>
          </cell>
        </row>
        <row r="1628">
          <cell r="A1628">
            <v>22720</v>
          </cell>
          <cell r="D1628">
            <v>36</v>
          </cell>
          <cell r="E1628">
            <v>258.04000000000002</v>
          </cell>
          <cell r="F1628">
            <v>41</v>
          </cell>
          <cell r="G1628">
            <v>295.2</v>
          </cell>
          <cell r="H1628">
            <v>17</v>
          </cell>
          <cell r="I1628">
            <v>122.4</v>
          </cell>
          <cell r="J1628">
            <v>94</v>
          </cell>
          <cell r="K1628">
            <v>675.64</v>
          </cell>
        </row>
        <row r="1629">
          <cell r="A1629">
            <v>27352</v>
          </cell>
          <cell r="B1629">
            <v>36</v>
          </cell>
          <cell r="C1629">
            <v>108</v>
          </cell>
          <cell r="D1629">
            <v>54</v>
          </cell>
          <cell r="E1629">
            <v>161.76</v>
          </cell>
          <cell r="F1629">
            <v>104</v>
          </cell>
          <cell r="G1629">
            <v>310.08</v>
          </cell>
          <cell r="H1629">
            <v>32</v>
          </cell>
          <cell r="I1629">
            <v>94.32</v>
          </cell>
          <cell r="J1629">
            <v>226</v>
          </cell>
          <cell r="K1629">
            <v>674.15999999999985</v>
          </cell>
        </row>
        <row r="1630">
          <cell r="A1630">
            <v>16312</v>
          </cell>
          <cell r="B1630">
            <v>19</v>
          </cell>
          <cell r="C1630">
            <v>673.55</v>
          </cell>
          <cell r="J1630">
            <v>19</v>
          </cell>
          <cell r="K1630">
            <v>673.55</v>
          </cell>
        </row>
        <row r="1631">
          <cell r="A1631">
            <v>30071</v>
          </cell>
          <cell r="B1631">
            <v>9</v>
          </cell>
          <cell r="C1631">
            <v>150.75</v>
          </cell>
          <cell r="D1631">
            <v>8</v>
          </cell>
          <cell r="E1631">
            <v>133.85</v>
          </cell>
          <cell r="F1631">
            <v>13</v>
          </cell>
          <cell r="G1631">
            <v>219.7</v>
          </cell>
          <cell r="H1631">
            <v>10</v>
          </cell>
          <cell r="I1631">
            <v>169</v>
          </cell>
          <cell r="J1631">
            <v>40</v>
          </cell>
          <cell r="K1631">
            <v>673.3</v>
          </cell>
        </row>
        <row r="1632">
          <cell r="A1632">
            <v>15980</v>
          </cell>
          <cell r="B1632">
            <v>26</v>
          </cell>
          <cell r="C1632">
            <v>101.4</v>
          </cell>
          <cell r="D1632">
            <v>30</v>
          </cell>
          <cell r="E1632">
            <v>113.28</v>
          </cell>
          <cell r="F1632">
            <v>57</v>
          </cell>
          <cell r="G1632">
            <v>220.44</v>
          </cell>
          <cell r="H1632">
            <v>61</v>
          </cell>
          <cell r="I1632">
            <v>237.28</v>
          </cell>
          <cell r="J1632">
            <v>174</v>
          </cell>
          <cell r="K1632">
            <v>672.4</v>
          </cell>
        </row>
        <row r="1633">
          <cell r="A1633">
            <v>17279</v>
          </cell>
          <cell r="B1633">
            <v>88</v>
          </cell>
          <cell r="C1633">
            <v>105.3</v>
          </cell>
          <cell r="D1633">
            <v>119</v>
          </cell>
          <cell r="E1633">
            <v>142.1</v>
          </cell>
          <cell r="F1633">
            <v>132</v>
          </cell>
          <cell r="G1633">
            <v>172.93</v>
          </cell>
          <cell r="H1633">
            <v>168</v>
          </cell>
          <cell r="I1633">
            <v>251.52</v>
          </cell>
          <cell r="J1633">
            <v>507</v>
          </cell>
          <cell r="K1633">
            <v>671.85</v>
          </cell>
        </row>
        <row r="1634">
          <cell r="A1634">
            <v>29099</v>
          </cell>
          <cell r="B1634">
            <v>15</v>
          </cell>
          <cell r="C1634">
            <v>386.43</v>
          </cell>
          <cell r="D1634">
            <v>9</v>
          </cell>
          <cell r="E1634">
            <v>233.1</v>
          </cell>
          <cell r="F1634">
            <v>2</v>
          </cell>
          <cell r="G1634">
            <v>51.8</v>
          </cell>
          <cell r="J1634">
            <v>26</v>
          </cell>
          <cell r="K1634">
            <v>671.32999999999993</v>
          </cell>
        </row>
        <row r="1635">
          <cell r="A1635">
            <v>22864</v>
          </cell>
          <cell r="B1635">
            <v>57</v>
          </cell>
          <cell r="C1635">
            <v>227.68</v>
          </cell>
          <cell r="D1635">
            <v>45</v>
          </cell>
          <cell r="E1635">
            <v>179.68</v>
          </cell>
          <cell r="F1635">
            <v>35</v>
          </cell>
          <cell r="G1635">
            <v>139.04</v>
          </cell>
          <cell r="H1635">
            <v>31</v>
          </cell>
          <cell r="I1635">
            <v>124</v>
          </cell>
          <cell r="J1635">
            <v>168</v>
          </cell>
          <cell r="K1635">
            <v>670.4</v>
          </cell>
        </row>
        <row r="1636">
          <cell r="A1636">
            <v>11431</v>
          </cell>
          <cell r="B1636">
            <v>6</v>
          </cell>
          <cell r="C1636">
            <v>180</v>
          </cell>
          <cell r="D1636">
            <v>4</v>
          </cell>
          <cell r="E1636">
            <v>120</v>
          </cell>
          <cell r="F1636">
            <v>1</v>
          </cell>
          <cell r="G1636">
            <v>30</v>
          </cell>
          <cell r="H1636">
            <v>10</v>
          </cell>
          <cell r="I1636">
            <v>340</v>
          </cell>
          <cell r="J1636">
            <v>21</v>
          </cell>
          <cell r="K1636">
            <v>670</v>
          </cell>
        </row>
        <row r="1637">
          <cell r="A1637">
            <v>29864</v>
          </cell>
          <cell r="B1637">
            <v>89</v>
          </cell>
          <cell r="C1637">
            <v>188.43</v>
          </cell>
          <cell r="D1637">
            <v>133</v>
          </cell>
          <cell r="E1637">
            <v>246.1</v>
          </cell>
          <cell r="F1637">
            <v>66</v>
          </cell>
          <cell r="G1637">
            <v>138</v>
          </cell>
          <cell r="H1637">
            <v>46</v>
          </cell>
          <cell r="I1637">
            <v>97.42</v>
          </cell>
          <cell r="J1637">
            <v>334</v>
          </cell>
          <cell r="K1637">
            <v>669.94999999999993</v>
          </cell>
        </row>
        <row r="1638">
          <cell r="A1638">
            <v>30609</v>
          </cell>
          <cell r="B1638">
            <v>6</v>
          </cell>
          <cell r="C1638">
            <v>148.80000000000001</v>
          </cell>
          <cell r="D1638">
            <v>4</v>
          </cell>
          <cell r="E1638">
            <v>99.2</v>
          </cell>
          <cell r="F1638">
            <v>8</v>
          </cell>
          <cell r="G1638">
            <v>198.4</v>
          </cell>
          <cell r="H1638">
            <v>9</v>
          </cell>
          <cell r="I1638">
            <v>223.2</v>
          </cell>
          <cell r="J1638">
            <v>27</v>
          </cell>
          <cell r="K1638">
            <v>669.59999999999991</v>
          </cell>
        </row>
        <row r="1639">
          <cell r="A1639">
            <v>11203</v>
          </cell>
          <cell r="B1639">
            <v>88</v>
          </cell>
          <cell r="C1639">
            <v>193.24</v>
          </cell>
          <cell r="D1639">
            <v>57</v>
          </cell>
          <cell r="E1639">
            <v>125.04</v>
          </cell>
          <cell r="F1639">
            <v>70</v>
          </cell>
          <cell r="G1639">
            <v>154</v>
          </cell>
          <cell r="H1639">
            <v>90</v>
          </cell>
          <cell r="I1639">
            <v>197.28</v>
          </cell>
          <cell r="J1639">
            <v>305</v>
          </cell>
          <cell r="K1639">
            <v>669.56000000000006</v>
          </cell>
        </row>
        <row r="1640">
          <cell r="A1640">
            <v>11793</v>
          </cell>
          <cell r="B1640">
            <v>7</v>
          </cell>
          <cell r="C1640">
            <v>235.2</v>
          </cell>
          <cell r="D1640">
            <v>9</v>
          </cell>
          <cell r="E1640">
            <v>299.70999999999998</v>
          </cell>
          <cell r="F1640">
            <v>2</v>
          </cell>
          <cell r="G1640">
            <v>67.2</v>
          </cell>
          <cell r="H1640">
            <v>2</v>
          </cell>
          <cell r="I1640">
            <v>67.2</v>
          </cell>
          <cell r="J1640">
            <v>20</v>
          </cell>
          <cell r="K1640">
            <v>669.31000000000006</v>
          </cell>
        </row>
        <row r="1641">
          <cell r="A1641">
            <v>27851</v>
          </cell>
          <cell r="B1641">
            <v>20</v>
          </cell>
          <cell r="C1641">
            <v>138</v>
          </cell>
          <cell r="D1641">
            <v>63</v>
          </cell>
          <cell r="E1641">
            <v>434.7</v>
          </cell>
          <cell r="F1641">
            <v>14</v>
          </cell>
          <cell r="G1641">
            <v>96.6</v>
          </cell>
          <cell r="J1641">
            <v>97</v>
          </cell>
          <cell r="K1641">
            <v>669.30000000000007</v>
          </cell>
        </row>
        <row r="1642">
          <cell r="A1642">
            <v>15839</v>
          </cell>
          <cell r="B1642">
            <v>36</v>
          </cell>
          <cell r="C1642">
            <v>243.72</v>
          </cell>
          <cell r="D1642">
            <v>11</v>
          </cell>
          <cell r="E1642">
            <v>74.760000000000005</v>
          </cell>
          <cell r="F1642">
            <v>25</v>
          </cell>
          <cell r="G1642">
            <v>171.95</v>
          </cell>
          <cell r="H1642">
            <v>26</v>
          </cell>
          <cell r="I1642">
            <v>178.85</v>
          </cell>
          <cell r="J1642">
            <v>98</v>
          </cell>
          <cell r="K1642">
            <v>669.28</v>
          </cell>
        </row>
        <row r="1643">
          <cell r="A1643">
            <v>30034</v>
          </cell>
          <cell r="B1643">
            <v>34</v>
          </cell>
          <cell r="C1643">
            <v>227.26</v>
          </cell>
          <cell r="D1643">
            <v>33</v>
          </cell>
          <cell r="E1643">
            <v>221.1</v>
          </cell>
          <cell r="F1643">
            <v>21</v>
          </cell>
          <cell r="G1643">
            <v>164.1</v>
          </cell>
          <cell r="H1643">
            <v>8</v>
          </cell>
          <cell r="I1643">
            <v>56.3</v>
          </cell>
          <cell r="J1643">
            <v>96</v>
          </cell>
          <cell r="K1643">
            <v>668.76</v>
          </cell>
        </row>
        <row r="1644">
          <cell r="A1644">
            <v>10564</v>
          </cell>
          <cell r="B1644">
            <v>15</v>
          </cell>
          <cell r="C1644">
            <v>177.55</v>
          </cell>
          <cell r="D1644">
            <v>16</v>
          </cell>
          <cell r="E1644">
            <v>189.45</v>
          </cell>
          <cell r="F1644">
            <v>15</v>
          </cell>
          <cell r="G1644">
            <v>179.32</v>
          </cell>
          <cell r="H1644">
            <v>10</v>
          </cell>
          <cell r="I1644">
            <v>122</v>
          </cell>
          <cell r="J1644">
            <v>56</v>
          </cell>
          <cell r="K1644">
            <v>668.31999999999994</v>
          </cell>
        </row>
        <row r="1645">
          <cell r="A1645">
            <v>32060</v>
          </cell>
          <cell r="F1645">
            <v>40</v>
          </cell>
          <cell r="G1645">
            <v>232</v>
          </cell>
          <cell r="H1645">
            <v>74</v>
          </cell>
          <cell r="I1645">
            <v>436.13</v>
          </cell>
          <cell r="J1645">
            <v>114</v>
          </cell>
          <cell r="K1645">
            <v>668.13</v>
          </cell>
        </row>
        <row r="1646">
          <cell r="A1646">
            <v>2027607</v>
          </cell>
          <cell r="D1646">
            <v>0.41</v>
          </cell>
          <cell r="E1646">
            <v>11.48</v>
          </cell>
          <cell r="F1646">
            <v>6.71</v>
          </cell>
          <cell r="G1646">
            <v>173.55</v>
          </cell>
          <cell r="H1646">
            <v>18.72</v>
          </cell>
          <cell r="I1646">
            <v>482.09</v>
          </cell>
          <cell r="J1646">
            <v>25.84</v>
          </cell>
          <cell r="K1646">
            <v>667.12</v>
          </cell>
        </row>
        <row r="1647">
          <cell r="A1647">
            <v>14830</v>
          </cell>
          <cell r="B1647">
            <v>59</v>
          </cell>
          <cell r="C1647">
            <v>176.76</v>
          </cell>
          <cell r="D1647">
            <v>24</v>
          </cell>
          <cell r="E1647">
            <v>74.8</v>
          </cell>
          <cell r="F1647">
            <v>94</v>
          </cell>
          <cell r="G1647">
            <v>300.27999999999997</v>
          </cell>
          <cell r="H1647">
            <v>36</v>
          </cell>
          <cell r="I1647">
            <v>114.94</v>
          </cell>
          <cell r="J1647">
            <v>213</v>
          </cell>
          <cell r="K1647">
            <v>666.78</v>
          </cell>
        </row>
        <row r="1648">
          <cell r="A1648">
            <v>31673</v>
          </cell>
          <cell r="B1648">
            <v>5</v>
          </cell>
          <cell r="C1648">
            <v>43</v>
          </cell>
          <cell r="D1648">
            <v>22</v>
          </cell>
          <cell r="E1648">
            <v>194.8</v>
          </cell>
          <cell r="F1648">
            <v>29</v>
          </cell>
          <cell r="G1648">
            <v>263.86</v>
          </cell>
          <cell r="H1648">
            <v>18</v>
          </cell>
          <cell r="I1648">
            <v>164.86</v>
          </cell>
          <cell r="J1648">
            <v>74</v>
          </cell>
          <cell r="K1648">
            <v>666.52</v>
          </cell>
        </row>
        <row r="1649">
          <cell r="A1649">
            <v>18219</v>
          </cell>
          <cell r="B1649">
            <v>40</v>
          </cell>
          <cell r="C1649">
            <v>175.1</v>
          </cell>
          <cell r="D1649">
            <v>32</v>
          </cell>
          <cell r="E1649">
            <v>143.28</v>
          </cell>
          <cell r="F1649">
            <v>32</v>
          </cell>
          <cell r="G1649">
            <v>141.84</v>
          </cell>
          <cell r="H1649">
            <v>46</v>
          </cell>
          <cell r="I1649">
            <v>206.28</v>
          </cell>
          <cell r="J1649">
            <v>150</v>
          </cell>
          <cell r="K1649">
            <v>666.5</v>
          </cell>
        </row>
        <row r="1650">
          <cell r="A1650">
            <v>12619</v>
          </cell>
          <cell r="B1650">
            <v>7</v>
          </cell>
          <cell r="C1650">
            <v>233.1</v>
          </cell>
          <cell r="D1650">
            <v>4</v>
          </cell>
          <cell r="E1650">
            <v>133.19999999999999</v>
          </cell>
          <cell r="F1650">
            <v>3</v>
          </cell>
          <cell r="G1650">
            <v>99.9</v>
          </cell>
          <cell r="H1650">
            <v>6</v>
          </cell>
          <cell r="I1650">
            <v>199.8</v>
          </cell>
          <cell r="J1650">
            <v>20</v>
          </cell>
          <cell r="K1650">
            <v>666</v>
          </cell>
        </row>
        <row r="1651">
          <cell r="A1651">
            <v>29584</v>
          </cell>
          <cell r="F1651">
            <v>42</v>
          </cell>
          <cell r="G1651">
            <v>201.6</v>
          </cell>
          <cell r="H1651">
            <v>95</v>
          </cell>
          <cell r="I1651">
            <v>464.3</v>
          </cell>
          <cell r="J1651">
            <v>137</v>
          </cell>
          <cell r="K1651">
            <v>665.9</v>
          </cell>
        </row>
        <row r="1652">
          <cell r="A1652">
            <v>14635</v>
          </cell>
          <cell r="B1652">
            <v>10</v>
          </cell>
          <cell r="C1652">
            <v>168.64</v>
          </cell>
          <cell r="D1652">
            <v>7</v>
          </cell>
          <cell r="E1652">
            <v>119</v>
          </cell>
          <cell r="F1652">
            <v>12</v>
          </cell>
          <cell r="G1652">
            <v>211.54</v>
          </cell>
          <cell r="H1652">
            <v>9</v>
          </cell>
          <cell r="I1652">
            <v>166.5</v>
          </cell>
          <cell r="J1652">
            <v>38</v>
          </cell>
          <cell r="K1652">
            <v>665.68</v>
          </cell>
        </row>
        <row r="1653">
          <cell r="A1653">
            <v>16316</v>
          </cell>
          <cell r="B1653">
            <v>12</v>
          </cell>
          <cell r="C1653">
            <v>117.6</v>
          </cell>
          <cell r="F1653">
            <v>9</v>
          </cell>
          <cell r="G1653">
            <v>87.42</v>
          </cell>
          <cell r="H1653">
            <v>47</v>
          </cell>
          <cell r="I1653">
            <v>460.6</v>
          </cell>
          <cell r="J1653">
            <v>68</v>
          </cell>
          <cell r="K1653">
            <v>665.62</v>
          </cell>
        </row>
        <row r="1654">
          <cell r="A1654">
            <v>23624</v>
          </cell>
          <cell r="B1654">
            <v>100</v>
          </cell>
          <cell r="C1654">
            <v>199.84</v>
          </cell>
          <cell r="D1654">
            <v>71</v>
          </cell>
          <cell r="E1654">
            <v>142</v>
          </cell>
          <cell r="F1654">
            <v>96</v>
          </cell>
          <cell r="G1654">
            <v>191.84</v>
          </cell>
          <cell r="H1654">
            <v>66</v>
          </cell>
          <cell r="I1654">
            <v>131.84</v>
          </cell>
          <cell r="J1654">
            <v>333</v>
          </cell>
          <cell r="K1654">
            <v>665.5200000000001</v>
          </cell>
        </row>
        <row r="1655">
          <cell r="A1655">
            <v>28156</v>
          </cell>
          <cell r="B1655">
            <v>25</v>
          </cell>
          <cell r="C1655">
            <v>87.5</v>
          </cell>
          <cell r="D1655">
            <v>66</v>
          </cell>
          <cell r="E1655">
            <v>229.04</v>
          </cell>
          <cell r="F1655">
            <v>57</v>
          </cell>
          <cell r="G1655">
            <v>199.5</v>
          </cell>
          <cell r="H1655">
            <v>43</v>
          </cell>
          <cell r="I1655">
            <v>148.86000000000001</v>
          </cell>
          <cell r="J1655">
            <v>191</v>
          </cell>
          <cell r="K1655">
            <v>664.9</v>
          </cell>
        </row>
        <row r="1656">
          <cell r="A1656">
            <v>2011304</v>
          </cell>
          <cell r="B1656">
            <v>1.72</v>
          </cell>
          <cell r="C1656">
            <v>101.43</v>
          </cell>
          <cell r="D1656">
            <v>9.56</v>
          </cell>
          <cell r="E1656">
            <v>563.20000000000005</v>
          </cell>
          <cell r="J1656">
            <v>11.280000000000001</v>
          </cell>
          <cell r="K1656">
            <v>664.63000000000011</v>
          </cell>
        </row>
        <row r="1657">
          <cell r="A1657">
            <v>12202</v>
          </cell>
          <cell r="B1657">
            <v>16</v>
          </cell>
          <cell r="C1657">
            <v>254.4</v>
          </cell>
          <cell r="D1657">
            <v>5</v>
          </cell>
          <cell r="E1657">
            <v>79.5</v>
          </cell>
          <cell r="F1657">
            <v>6</v>
          </cell>
          <cell r="G1657">
            <v>95.4</v>
          </cell>
          <cell r="H1657">
            <v>16</v>
          </cell>
          <cell r="I1657">
            <v>234.08</v>
          </cell>
          <cell r="J1657">
            <v>43</v>
          </cell>
          <cell r="K1657">
            <v>663.38</v>
          </cell>
        </row>
        <row r="1658">
          <cell r="A1658">
            <v>10289</v>
          </cell>
          <cell r="B1658">
            <v>6</v>
          </cell>
          <cell r="C1658">
            <v>162.80000000000001</v>
          </cell>
          <cell r="D1658">
            <v>2</v>
          </cell>
          <cell r="E1658">
            <v>55</v>
          </cell>
          <cell r="F1658">
            <v>2</v>
          </cell>
          <cell r="G1658">
            <v>55</v>
          </cell>
          <cell r="H1658">
            <v>15</v>
          </cell>
          <cell r="I1658">
            <v>390.5</v>
          </cell>
          <cell r="J1658">
            <v>25</v>
          </cell>
          <cell r="K1658">
            <v>663.3</v>
          </cell>
        </row>
        <row r="1659">
          <cell r="A1659">
            <v>17627</v>
          </cell>
          <cell r="B1659">
            <v>23</v>
          </cell>
          <cell r="C1659">
            <v>165.6</v>
          </cell>
          <cell r="D1659">
            <v>27</v>
          </cell>
          <cell r="E1659">
            <v>194.4</v>
          </cell>
          <cell r="F1659">
            <v>19</v>
          </cell>
          <cell r="G1659">
            <v>147</v>
          </cell>
          <cell r="H1659">
            <v>20</v>
          </cell>
          <cell r="I1659">
            <v>156</v>
          </cell>
          <cell r="J1659">
            <v>89</v>
          </cell>
          <cell r="K1659">
            <v>663</v>
          </cell>
        </row>
        <row r="1660">
          <cell r="A1660">
            <v>27450</v>
          </cell>
          <cell r="B1660">
            <v>75</v>
          </cell>
          <cell r="C1660">
            <v>194.58</v>
          </cell>
          <cell r="D1660">
            <v>45</v>
          </cell>
          <cell r="E1660">
            <v>117</v>
          </cell>
          <cell r="F1660">
            <v>60</v>
          </cell>
          <cell r="G1660">
            <v>156</v>
          </cell>
          <cell r="H1660">
            <v>75</v>
          </cell>
          <cell r="I1660">
            <v>195</v>
          </cell>
          <cell r="J1660">
            <v>255</v>
          </cell>
          <cell r="K1660">
            <v>662.58</v>
          </cell>
        </row>
        <row r="1661">
          <cell r="A1661">
            <v>2018522</v>
          </cell>
          <cell r="B1661">
            <v>15.62</v>
          </cell>
          <cell r="C1661">
            <v>105.44</v>
          </cell>
          <cell r="D1661">
            <v>19.05</v>
          </cell>
          <cell r="E1661">
            <v>128.97999999999999</v>
          </cell>
          <cell r="F1661">
            <v>33.83</v>
          </cell>
          <cell r="G1661">
            <v>229.24</v>
          </cell>
          <cell r="H1661">
            <v>28.27</v>
          </cell>
          <cell r="I1661">
            <v>198.38</v>
          </cell>
          <cell r="J1661">
            <v>96.77</v>
          </cell>
          <cell r="K1661">
            <v>662.04</v>
          </cell>
        </row>
        <row r="1662">
          <cell r="A1662">
            <v>31640</v>
          </cell>
          <cell r="B1662">
            <v>21</v>
          </cell>
          <cell r="C1662">
            <v>144.9</v>
          </cell>
          <cell r="D1662">
            <v>60</v>
          </cell>
          <cell r="E1662">
            <v>413.45</v>
          </cell>
          <cell r="F1662">
            <v>15</v>
          </cell>
          <cell r="G1662">
            <v>103.5</v>
          </cell>
          <cell r="J1662">
            <v>96</v>
          </cell>
          <cell r="K1662">
            <v>661.85</v>
          </cell>
        </row>
        <row r="1663">
          <cell r="A1663">
            <v>10944</v>
          </cell>
          <cell r="B1663">
            <v>28</v>
          </cell>
          <cell r="C1663">
            <v>359.56</v>
          </cell>
          <cell r="D1663">
            <v>18</v>
          </cell>
          <cell r="E1663">
            <v>250.2</v>
          </cell>
          <cell r="F1663">
            <v>4</v>
          </cell>
          <cell r="G1663">
            <v>51.6</v>
          </cell>
          <cell r="J1663">
            <v>50</v>
          </cell>
          <cell r="K1663">
            <v>661.36</v>
          </cell>
        </row>
        <row r="1664">
          <cell r="A1664">
            <v>11688</v>
          </cell>
          <cell r="B1664">
            <v>67</v>
          </cell>
          <cell r="C1664">
            <v>160.80000000000001</v>
          </cell>
          <cell r="D1664">
            <v>69</v>
          </cell>
          <cell r="E1664">
            <v>162.37</v>
          </cell>
          <cell r="F1664">
            <v>32</v>
          </cell>
          <cell r="G1664">
            <v>75.66</v>
          </cell>
          <cell r="H1664">
            <v>111</v>
          </cell>
          <cell r="I1664">
            <v>262.41000000000003</v>
          </cell>
          <cell r="J1664">
            <v>279</v>
          </cell>
          <cell r="K1664">
            <v>661.24</v>
          </cell>
        </row>
        <row r="1665">
          <cell r="A1665">
            <v>29807</v>
          </cell>
          <cell r="B1665">
            <v>19</v>
          </cell>
          <cell r="C1665">
            <v>235.3</v>
          </cell>
          <cell r="D1665">
            <v>7</v>
          </cell>
          <cell r="E1665">
            <v>90.3</v>
          </cell>
          <cell r="F1665">
            <v>19</v>
          </cell>
          <cell r="G1665">
            <v>245.1</v>
          </cell>
          <cell r="H1665">
            <v>7</v>
          </cell>
          <cell r="I1665">
            <v>90.3</v>
          </cell>
          <cell r="J1665">
            <v>52</v>
          </cell>
          <cell r="K1665">
            <v>661</v>
          </cell>
        </row>
        <row r="1666">
          <cell r="A1666">
            <v>22746</v>
          </cell>
          <cell r="B1666">
            <v>152</v>
          </cell>
          <cell r="C1666">
            <v>181.7</v>
          </cell>
          <cell r="D1666">
            <v>125</v>
          </cell>
          <cell r="E1666">
            <v>149.5</v>
          </cell>
          <cell r="F1666">
            <v>136</v>
          </cell>
          <cell r="G1666">
            <v>162.69999999999999</v>
          </cell>
          <cell r="H1666">
            <v>139</v>
          </cell>
          <cell r="I1666">
            <v>166.2</v>
          </cell>
          <cell r="J1666">
            <v>552</v>
          </cell>
          <cell r="K1666">
            <v>660.09999999999991</v>
          </cell>
        </row>
        <row r="1667">
          <cell r="A1667">
            <v>31747</v>
          </cell>
          <cell r="D1667">
            <v>2</v>
          </cell>
          <cell r="E1667">
            <v>57.8</v>
          </cell>
          <cell r="F1667">
            <v>14</v>
          </cell>
          <cell r="G1667">
            <v>399.98</v>
          </cell>
          <cell r="H1667">
            <v>7</v>
          </cell>
          <cell r="I1667">
            <v>202.3</v>
          </cell>
          <cell r="J1667">
            <v>23</v>
          </cell>
          <cell r="K1667">
            <v>660.08</v>
          </cell>
        </row>
        <row r="1668">
          <cell r="A1668">
            <v>12820</v>
          </cell>
          <cell r="B1668">
            <v>20</v>
          </cell>
          <cell r="C1668">
            <v>330</v>
          </cell>
          <cell r="D1668">
            <v>9</v>
          </cell>
          <cell r="E1668">
            <v>148.5</v>
          </cell>
          <cell r="H1668">
            <v>11</v>
          </cell>
          <cell r="I1668">
            <v>181.5</v>
          </cell>
          <cell r="J1668">
            <v>40</v>
          </cell>
          <cell r="K1668">
            <v>660</v>
          </cell>
        </row>
        <row r="1669">
          <cell r="A1669">
            <v>27648</v>
          </cell>
          <cell r="B1669">
            <v>37</v>
          </cell>
          <cell r="C1669">
            <v>177.22</v>
          </cell>
          <cell r="D1669">
            <v>31</v>
          </cell>
          <cell r="E1669">
            <v>148.04</v>
          </cell>
          <cell r="F1669">
            <v>35</v>
          </cell>
          <cell r="G1669">
            <v>167.24</v>
          </cell>
          <cell r="H1669">
            <v>35</v>
          </cell>
          <cell r="I1669">
            <v>167.24</v>
          </cell>
          <cell r="J1669">
            <v>138</v>
          </cell>
          <cell r="K1669">
            <v>659.74</v>
          </cell>
        </row>
        <row r="1670">
          <cell r="A1670">
            <v>30043</v>
          </cell>
          <cell r="B1670">
            <v>37</v>
          </cell>
          <cell r="C1670">
            <v>117.88</v>
          </cell>
          <cell r="D1670">
            <v>28</v>
          </cell>
          <cell r="E1670">
            <v>87.5</v>
          </cell>
          <cell r="F1670">
            <v>45</v>
          </cell>
          <cell r="G1670">
            <v>143.74</v>
          </cell>
          <cell r="H1670">
            <v>97</v>
          </cell>
          <cell r="I1670">
            <v>310.39999999999998</v>
          </cell>
          <cell r="J1670">
            <v>207</v>
          </cell>
          <cell r="K1670">
            <v>659.52</v>
          </cell>
        </row>
        <row r="1671">
          <cell r="A1671">
            <v>30150</v>
          </cell>
          <cell r="B1671">
            <v>9</v>
          </cell>
          <cell r="C1671">
            <v>160.32</v>
          </cell>
          <cell r="D1671">
            <v>2</v>
          </cell>
          <cell r="E1671">
            <v>36.6</v>
          </cell>
          <cell r="F1671">
            <v>18</v>
          </cell>
          <cell r="G1671">
            <v>329.4</v>
          </cell>
          <cell r="H1671">
            <v>7</v>
          </cell>
          <cell r="I1671">
            <v>132.9</v>
          </cell>
          <cell r="J1671">
            <v>36</v>
          </cell>
          <cell r="K1671">
            <v>659.21999999999991</v>
          </cell>
        </row>
        <row r="1672">
          <cell r="A1672">
            <v>17505</v>
          </cell>
          <cell r="B1672">
            <v>13</v>
          </cell>
          <cell r="C1672">
            <v>195</v>
          </cell>
          <cell r="D1672">
            <v>7</v>
          </cell>
          <cell r="E1672">
            <v>105</v>
          </cell>
          <cell r="F1672">
            <v>24</v>
          </cell>
          <cell r="G1672">
            <v>358.8</v>
          </cell>
          <cell r="J1672">
            <v>44</v>
          </cell>
          <cell r="K1672">
            <v>658.8</v>
          </cell>
        </row>
        <row r="1673">
          <cell r="A1673">
            <v>22279</v>
          </cell>
          <cell r="B1673">
            <v>401</v>
          </cell>
          <cell r="C1673">
            <v>200.06</v>
          </cell>
          <cell r="D1673">
            <v>315</v>
          </cell>
          <cell r="E1673">
            <v>156.82</v>
          </cell>
          <cell r="F1673">
            <v>316</v>
          </cell>
          <cell r="G1673">
            <v>157.72</v>
          </cell>
          <cell r="H1673">
            <v>288</v>
          </cell>
          <cell r="I1673">
            <v>143.6</v>
          </cell>
          <cell r="J1673">
            <v>1320</v>
          </cell>
          <cell r="K1673">
            <v>658.2</v>
          </cell>
        </row>
        <row r="1674">
          <cell r="A1674">
            <v>23584</v>
          </cell>
          <cell r="B1674">
            <v>6</v>
          </cell>
          <cell r="C1674">
            <v>130.19999999999999</v>
          </cell>
          <cell r="D1674">
            <v>11</v>
          </cell>
          <cell r="E1674">
            <v>240.9</v>
          </cell>
          <cell r="F1674">
            <v>13</v>
          </cell>
          <cell r="G1674">
            <v>284.7</v>
          </cell>
          <cell r="J1674">
            <v>30</v>
          </cell>
          <cell r="K1674">
            <v>655.8</v>
          </cell>
        </row>
        <row r="1675">
          <cell r="A1675">
            <v>14195</v>
          </cell>
          <cell r="B1675">
            <v>9</v>
          </cell>
          <cell r="C1675">
            <v>206.1</v>
          </cell>
          <cell r="D1675">
            <v>4</v>
          </cell>
          <cell r="E1675">
            <v>69.33</v>
          </cell>
          <cell r="F1675">
            <v>14</v>
          </cell>
          <cell r="G1675">
            <v>221.33</v>
          </cell>
          <cell r="H1675">
            <v>10</v>
          </cell>
          <cell r="I1675">
            <v>159</v>
          </cell>
          <cell r="J1675">
            <v>37</v>
          </cell>
          <cell r="K1675">
            <v>655.76</v>
          </cell>
        </row>
        <row r="1676">
          <cell r="A1676">
            <v>11012</v>
          </cell>
          <cell r="B1676">
            <v>18</v>
          </cell>
          <cell r="C1676">
            <v>270</v>
          </cell>
          <cell r="D1676">
            <v>8</v>
          </cell>
          <cell r="E1676">
            <v>118.6</v>
          </cell>
          <cell r="F1676">
            <v>10</v>
          </cell>
          <cell r="G1676">
            <v>147.81</v>
          </cell>
          <cell r="H1676">
            <v>8</v>
          </cell>
          <cell r="I1676">
            <v>119.2</v>
          </cell>
          <cell r="J1676">
            <v>44</v>
          </cell>
          <cell r="K1676">
            <v>655.61000000000013</v>
          </cell>
        </row>
        <row r="1677">
          <cell r="A1677">
            <v>28911</v>
          </cell>
          <cell r="D1677">
            <v>9</v>
          </cell>
          <cell r="E1677">
            <v>134.1</v>
          </cell>
          <cell r="F1677">
            <v>19</v>
          </cell>
          <cell r="G1677">
            <v>283.10000000000002</v>
          </cell>
          <cell r="H1677">
            <v>16</v>
          </cell>
          <cell r="I1677">
            <v>238.4</v>
          </cell>
          <cell r="J1677">
            <v>44</v>
          </cell>
          <cell r="K1677">
            <v>655.6</v>
          </cell>
        </row>
        <row r="1678">
          <cell r="A1678">
            <v>18210</v>
          </cell>
          <cell r="B1678">
            <v>17</v>
          </cell>
          <cell r="C1678">
            <v>144.5</v>
          </cell>
          <cell r="D1678">
            <v>34</v>
          </cell>
          <cell r="E1678">
            <v>284.24</v>
          </cell>
          <cell r="F1678">
            <v>9</v>
          </cell>
          <cell r="G1678">
            <v>75.14</v>
          </cell>
          <cell r="H1678">
            <v>18</v>
          </cell>
          <cell r="I1678">
            <v>150.96</v>
          </cell>
          <cell r="J1678">
            <v>78</v>
          </cell>
          <cell r="K1678">
            <v>654.84</v>
          </cell>
        </row>
        <row r="1679">
          <cell r="A1679">
            <v>10713</v>
          </cell>
          <cell r="B1679">
            <v>75</v>
          </cell>
          <cell r="C1679">
            <v>134.16</v>
          </cell>
          <cell r="D1679">
            <v>35</v>
          </cell>
          <cell r="E1679">
            <v>58.38</v>
          </cell>
          <cell r="F1679">
            <v>101</v>
          </cell>
          <cell r="G1679">
            <v>163.5</v>
          </cell>
          <cell r="H1679">
            <v>170</v>
          </cell>
          <cell r="I1679">
            <v>298.58</v>
          </cell>
          <cell r="J1679">
            <v>381</v>
          </cell>
          <cell r="K1679">
            <v>654.61999999999989</v>
          </cell>
        </row>
        <row r="1680">
          <cell r="A1680">
            <v>14877</v>
          </cell>
          <cell r="B1680">
            <v>20</v>
          </cell>
          <cell r="C1680">
            <v>97.61</v>
          </cell>
          <cell r="D1680">
            <v>25</v>
          </cell>
          <cell r="E1680">
            <v>120</v>
          </cell>
          <cell r="F1680">
            <v>43</v>
          </cell>
          <cell r="G1680">
            <v>206.4</v>
          </cell>
          <cell r="H1680">
            <v>48</v>
          </cell>
          <cell r="I1680">
            <v>230.4</v>
          </cell>
          <cell r="J1680">
            <v>136</v>
          </cell>
          <cell r="K1680">
            <v>654.41</v>
          </cell>
        </row>
        <row r="1681">
          <cell r="A1681">
            <v>32003</v>
          </cell>
          <cell r="F1681">
            <v>21</v>
          </cell>
          <cell r="G1681">
            <v>264.60000000000002</v>
          </cell>
          <cell r="H1681">
            <v>31</v>
          </cell>
          <cell r="I1681">
            <v>389.59</v>
          </cell>
          <cell r="J1681">
            <v>52</v>
          </cell>
          <cell r="K1681">
            <v>654.19000000000005</v>
          </cell>
        </row>
        <row r="1682">
          <cell r="A1682">
            <v>27449</v>
          </cell>
          <cell r="B1682">
            <v>75</v>
          </cell>
          <cell r="C1682">
            <v>222.92</v>
          </cell>
          <cell r="D1682">
            <v>44</v>
          </cell>
          <cell r="E1682">
            <v>131.76</v>
          </cell>
          <cell r="F1682">
            <v>61</v>
          </cell>
          <cell r="G1682">
            <v>181.8</v>
          </cell>
          <cell r="H1682">
            <v>39</v>
          </cell>
          <cell r="I1682">
            <v>117</v>
          </cell>
          <cell r="J1682">
            <v>219</v>
          </cell>
          <cell r="K1682">
            <v>653.48</v>
          </cell>
        </row>
        <row r="1683">
          <cell r="A1683">
            <v>29780</v>
          </cell>
          <cell r="B1683">
            <v>31</v>
          </cell>
          <cell r="C1683">
            <v>460.71</v>
          </cell>
          <cell r="D1683">
            <v>13</v>
          </cell>
          <cell r="E1683">
            <v>192.51</v>
          </cell>
          <cell r="J1683">
            <v>44</v>
          </cell>
          <cell r="K1683">
            <v>653.22</v>
          </cell>
        </row>
        <row r="1684">
          <cell r="A1684">
            <v>12621</v>
          </cell>
          <cell r="D1684">
            <v>8</v>
          </cell>
          <cell r="E1684">
            <v>217.6</v>
          </cell>
          <cell r="F1684">
            <v>7</v>
          </cell>
          <cell r="G1684">
            <v>190.4</v>
          </cell>
          <cell r="H1684">
            <v>9</v>
          </cell>
          <cell r="I1684">
            <v>244.8</v>
          </cell>
          <cell r="J1684">
            <v>24</v>
          </cell>
          <cell r="K1684">
            <v>652.79999999999995</v>
          </cell>
        </row>
        <row r="1685">
          <cell r="A1685">
            <v>29053</v>
          </cell>
          <cell r="B1685">
            <v>192</v>
          </cell>
          <cell r="C1685">
            <v>345.18</v>
          </cell>
          <cell r="D1685">
            <v>54</v>
          </cell>
          <cell r="E1685">
            <v>80.760000000000005</v>
          </cell>
          <cell r="F1685">
            <v>18</v>
          </cell>
          <cell r="G1685">
            <v>30.6</v>
          </cell>
          <cell r="H1685">
            <v>109</v>
          </cell>
          <cell r="I1685">
            <v>195.92</v>
          </cell>
          <cell r="J1685">
            <v>373</v>
          </cell>
          <cell r="K1685">
            <v>652.46</v>
          </cell>
        </row>
        <row r="1686">
          <cell r="A1686">
            <v>12205</v>
          </cell>
          <cell r="B1686">
            <v>46</v>
          </cell>
          <cell r="C1686">
            <v>399.5</v>
          </cell>
          <cell r="D1686">
            <v>29</v>
          </cell>
          <cell r="E1686">
            <v>252.3</v>
          </cell>
          <cell r="J1686">
            <v>75</v>
          </cell>
          <cell r="K1686">
            <v>651.79999999999995</v>
          </cell>
        </row>
        <row r="1687">
          <cell r="A1687">
            <v>14638</v>
          </cell>
          <cell r="B1687">
            <v>14</v>
          </cell>
          <cell r="C1687">
            <v>190.4</v>
          </cell>
          <cell r="D1687">
            <v>11</v>
          </cell>
          <cell r="E1687">
            <v>148.51</v>
          </cell>
          <cell r="F1687">
            <v>14</v>
          </cell>
          <cell r="G1687">
            <v>190.4</v>
          </cell>
          <cell r="H1687">
            <v>9</v>
          </cell>
          <cell r="I1687">
            <v>122.4</v>
          </cell>
          <cell r="J1687">
            <v>48</v>
          </cell>
          <cell r="K1687">
            <v>651.70999999999992</v>
          </cell>
        </row>
        <row r="1688">
          <cell r="A1688">
            <v>14831</v>
          </cell>
          <cell r="B1688">
            <v>85</v>
          </cell>
          <cell r="C1688">
            <v>169.84</v>
          </cell>
          <cell r="D1688">
            <v>78</v>
          </cell>
          <cell r="E1688">
            <v>146.1</v>
          </cell>
          <cell r="F1688">
            <v>99</v>
          </cell>
          <cell r="G1688">
            <v>177.78</v>
          </cell>
          <cell r="H1688">
            <v>88</v>
          </cell>
          <cell r="I1688">
            <v>157.69999999999999</v>
          </cell>
          <cell r="J1688">
            <v>350</v>
          </cell>
          <cell r="K1688">
            <v>651.42000000000007</v>
          </cell>
        </row>
        <row r="1689">
          <cell r="A1689">
            <v>12155</v>
          </cell>
          <cell r="B1689">
            <v>20</v>
          </cell>
          <cell r="C1689">
            <v>210</v>
          </cell>
          <cell r="D1689">
            <v>13</v>
          </cell>
          <cell r="E1689">
            <v>135.66</v>
          </cell>
          <cell r="F1689">
            <v>6</v>
          </cell>
          <cell r="G1689">
            <v>79.2</v>
          </cell>
          <cell r="H1689">
            <v>17</v>
          </cell>
          <cell r="I1689">
            <v>224.4</v>
          </cell>
          <cell r="J1689">
            <v>56</v>
          </cell>
          <cell r="K1689">
            <v>649.26</v>
          </cell>
        </row>
        <row r="1690">
          <cell r="A1690">
            <v>10957</v>
          </cell>
          <cell r="B1690">
            <v>17</v>
          </cell>
          <cell r="C1690">
            <v>246.5</v>
          </cell>
          <cell r="D1690">
            <v>10</v>
          </cell>
          <cell r="E1690">
            <v>143.84</v>
          </cell>
          <cell r="F1690">
            <v>6</v>
          </cell>
          <cell r="G1690">
            <v>85.84</v>
          </cell>
          <cell r="H1690">
            <v>12</v>
          </cell>
          <cell r="I1690">
            <v>172.84</v>
          </cell>
          <cell r="J1690">
            <v>45</v>
          </cell>
          <cell r="K1690">
            <v>649.0200000000001</v>
          </cell>
        </row>
        <row r="1691">
          <cell r="A1691">
            <v>23088</v>
          </cell>
          <cell r="B1691">
            <v>4</v>
          </cell>
          <cell r="C1691">
            <v>199.6</v>
          </cell>
          <cell r="D1691">
            <v>3</v>
          </cell>
          <cell r="E1691">
            <v>149.69999999999999</v>
          </cell>
          <cell r="F1691">
            <v>2</v>
          </cell>
          <cell r="G1691">
            <v>99.8</v>
          </cell>
          <cell r="H1691">
            <v>4</v>
          </cell>
          <cell r="I1691">
            <v>199.6</v>
          </cell>
          <cell r="J1691">
            <v>13</v>
          </cell>
          <cell r="K1691">
            <v>648.69999999999993</v>
          </cell>
        </row>
        <row r="1692">
          <cell r="A1692">
            <v>30092</v>
          </cell>
          <cell r="B1692">
            <v>3</v>
          </cell>
          <cell r="C1692">
            <v>149.69999999999999</v>
          </cell>
          <cell r="D1692">
            <v>1</v>
          </cell>
          <cell r="E1692">
            <v>49.9</v>
          </cell>
          <cell r="F1692">
            <v>3</v>
          </cell>
          <cell r="G1692">
            <v>149.69999999999999</v>
          </cell>
          <cell r="H1692">
            <v>6</v>
          </cell>
          <cell r="I1692">
            <v>299.39999999999998</v>
          </cell>
          <cell r="J1692">
            <v>13</v>
          </cell>
          <cell r="K1692">
            <v>648.69999999999993</v>
          </cell>
        </row>
        <row r="1693">
          <cell r="A1693">
            <v>29050</v>
          </cell>
          <cell r="B1693">
            <v>11</v>
          </cell>
          <cell r="C1693">
            <v>268.63</v>
          </cell>
          <cell r="D1693">
            <v>4</v>
          </cell>
          <cell r="E1693">
            <v>97.3</v>
          </cell>
          <cell r="F1693">
            <v>5</v>
          </cell>
          <cell r="G1693">
            <v>117.5</v>
          </cell>
          <cell r="H1693">
            <v>7</v>
          </cell>
          <cell r="I1693">
            <v>164.5</v>
          </cell>
          <cell r="J1693">
            <v>27</v>
          </cell>
          <cell r="K1693">
            <v>647.93000000000006</v>
          </cell>
        </row>
        <row r="1694">
          <cell r="A1694">
            <v>22789</v>
          </cell>
          <cell r="B1694">
            <v>63</v>
          </cell>
          <cell r="C1694">
            <v>301.95</v>
          </cell>
          <cell r="F1694">
            <v>55</v>
          </cell>
          <cell r="G1694">
            <v>264</v>
          </cell>
          <cell r="H1694">
            <v>17</v>
          </cell>
          <cell r="I1694">
            <v>81.599999999999994</v>
          </cell>
          <cell r="J1694">
            <v>135</v>
          </cell>
          <cell r="K1694">
            <v>647.55000000000007</v>
          </cell>
        </row>
        <row r="1695">
          <cell r="A1695">
            <v>16947</v>
          </cell>
          <cell r="B1695">
            <v>27</v>
          </cell>
          <cell r="C1695">
            <v>172.29</v>
          </cell>
          <cell r="D1695">
            <v>22</v>
          </cell>
          <cell r="E1695">
            <v>140.80000000000001</v>
          </cell>
          <cell r="F1695">
            <v>26</v>
          </cell>
          <cell r="G1695">
            <v>166.79</v>
          </cell>
          <cell r="H1695">
            <v>23</v>
          </cell>
          <cell r="I1695">
            <v>167.32</v>
          </cell>
          <cell r="J1695">
            <v>98</v>
          </cell>
          <cell r="K1695">
            <v>647.20000000000005</v>
          </cell>
        </row>
        <row r="1696">
          <cell r="A1696">
            <v>17963</v>
          </cell>
          <cell r="B1696">
            <v>12</v>
          </cell>
          <cell r="C1696">
            <v>282</v>
          </cell>
          <cell r="D1696">
            <v>4</v>
          </cell>
          <cell r="E1696">
            <v>94</v>
          </cell>
          <cell r="F1696">
            <v>4</v>
          </cell>
          <cell r="G1696">
            <v>98.4</v>
          </cell>
          <cell r="H1696">
            <v>7</v>
          </cell>
          <cell r="I1696">
            <v>172.2</v>
          </cell>
          <cell r="J1696">
            <v>27</v>
          </cell>
          <cell r="K1696">
            <v>646.59999999999991</v>
          </cell>
        </row>
        <row r="1697">
          <cell r="A1697">
            <v>13897</v>
          </cell>
          <cell r="B1697">
            <v>13</v>
          </cell>
          <cell r="C1697">
            <v>184.6</v>
          </cell>
          <cell r="D1697">
            <v>12</v>
          </cell>
          <cell r="E1697">
            <v>171.94</v>
          </cell>
          <cell r="F1697">
            <v>15</v>
          </cell>
          <cell r="G1697">
            <v>217.5</v>
          </cell>
          <cell r="H1697">
            <v>5</v>
          </cell>
          <cell r="I1697">
            <v>72.5</v>
          </cell>
          <cell r="J1697">
            <v>45</v>
          </cell>
          <cell r="K1697">
            <v>646.54</v>
          </cell>
        </row>
        <row r="1698">
          <cell r="A1698">
            <v>10457</v>
          </cell>
          <cell r="B1698">
            <v>8</v>
          </cell>
          <cell r="C1698">
            <v>287.2</v>
          </cell>
          <cell r="F1698">
            <v>4</v>
          </cell>
          <cell r="G1698">
            <v>143.6</v>
          </cell>
          <cell r="H1698">
            <v>6</v>
          </cell>
          <cell r="I1698">
            <v>215.4</v>
          </cell>
          <cell r="J1698">
            <v>18</v>
          </cell>
          <cell r="K1698">
            <v>646.19999999999993</v>
          </cell>
        </row>
        <row r="1699">
          <cell r="A1699">
            <v>29805</v>
          </cell>
          <cell r="B1699">
            <v>150</v>
          </cell>
          <cell r="C1699">
            <v>149.52000000000001</v>
          </cell>
          <cell r="D1699">
            <v>139</v>
          </cell>
          <cell r="E1699">
            <v>139</v>
          </cell>
          <cell r="F1699">
            <v>150</v>
          </cell>
          <cell r="G1699">
            <v>149.91999999999999</v>
          </cell>
          <cell r="H1699">
            <v>208</v>
          </cell>
          <cell r="I1699">
            <v>207.68</v>
          </cell>
          <cell r="J1699">
            <v>647</v>
          </cell>
          <cell r="K1699">
            <v>646.11999999999989</v>
          </cell>
        </row>
        <row r="1700">
          <cell r="A1700">
            <v>17778</v>
          </cell>
          <cell r="B1700">
            <v>9</v>
          </cell>
          <cell r="C1700">
            <v>103.47</v>
          </cell>
          <cell r="D1700">
            <v>14</v>
          </cell>
          <cell r="E1700">
            <v>161.47</v>
          </cell>
          <cell r="F1700">
            <v>14</v>
          </cell>
          <cell r="G1700">
            <v>160.54</v>
          </cell>
          <cell r="H1700">
            <v>19</v>
          </cell>
          <cell r="I1700">
            <v>220.4</v>
          </cell>
          <cell r="J1700">
            <v>56</v>
          </cell>
          <cell r="K1700">
            <v>645.88</v>
          </cell>
        </row>
        <row r="1701">
          <cell r="A1701">
            <v>11262</v>
          </cell>
          <cell r="B1701">
            <v>31</v>
          </cell>
          <cell r="C1701">
            <v>151.12</v>
          </cell>
          <cell r="D1701">
            <v>84</v>
          </cell>
          <cell r="E1701">
            <v>411.21</v>
          </cell>
          <cell r="F1701">
            <v>17</v>
          </cell>
          <cell r="G1701">
            <v>83.3</v>
          </cell>
          <cell r="J1701">
            <v>132</v>
          </cell>
          <cell r="K1701">
            <v>645.62999999999988</v>
          </cell>
        </row>
        <row r="1702">
          <cell r="A1702">
            <v>10928</v>
          </cell>
          <cell r="B1702">
            <v>15</v>
          </cell>
          <cell r="C1702">
            <v>232.5</v>
          </cell>
          <cell r="D1702">
            <v>1</v>
          </cell>
          <cell r="E1702">
            <v>15.5</v>
          </cell>
          <cell r="H1702">
            <v>24</v>
          </cell>
          <cell r="I1702">
            <v>397.07</v>
          </cell>
          <cell r="J1702">
            <v>40</v>
          </cell>
          <cell r="K1702">
            <v>645.06999999999994</v>
          </cell>
        </row>
        <row r="1703">
          <cell r="A1703">
            <v>18067</v>
          </cell>
          <cell r="B1703">
            <v>17</v>
          </cell>
          <cell r="C1703">
            <v>206.42</v>
          </cell>
          <cell r="D1703">
            <v>10</v>
          </cell>
          <cell r="E1703">
            <v>122</v>
          </cell>
          <cell r="F1703">
            <v>9</v>
          </cell>
          <cell r="G1703">
            <v>109.8</v>
          </cell>
          <cell r="H1703">
            <v>17</v>
          </cell>
          <cell r="I1703">
            <v>206.42</v>
          </cell>
          <cell r="J1703">
            <v>53</v>
          </cell>
          <cell r="K1703">
            <v>644.64</v>
          </cell>
        </row>
        <row r="1704">
          <cell r="A1704">
            <v>30091</v>
          </cell>
          <cell r="B1704">
            <v>4</v>
          </cell>
          <cell r="C1704">
            <v>235.6</v>
          </cell>
          <cell r="D1704">
            <v>6</v>
          </cell>
          <cell r="E1704">
            <v>348.69</v>
          </cell>
          <cell r="F1704">
            <v>1</v>
          </cell>
          <cell r="G1704">
            <v>58.9</v>
          </cell>
          <cell r="J1704">
            <v>11</v>
          </cell>
          <cell r="K1704">
            <v>643.18999999999994</v>
          </cell>
        </row>
        <row r="1705">
          <cell r="A1705">
            <v>29617</v>
          </cell>
          <cell r="B1705">
            <v>22</v>
          </cell>
          <cell r="C1705">
            <v>151.80000000000001</v>
          </cell>
          <cell r="D1705">
            <v>17</v>
          </cell>
          <cell r="E1705">
            <v>117.3</v>
          </cell>
          <cell r="F1705">
            <v>33</v>
          </cell>
          <cell r="G1705">
            <v>222.2</v>
          </cell>
          <cell r="H1705">
            <v>22</v>
          </cell>
          <cell r="I1705">
            <v>151.80000000000001</v>
          </cell>
          <cell r="J1705">
            <v>94</v>
          </cell>
          <cell r="K1705">
            <v>643.1</v>
          </cell>
        </row>
        <row r="1706">
          <cell r="A1706">
            <v>18535</v>
          </cell>
          <cell r="B1706">
            <v>67</v>
          </cell>
          <cell r="C1706">
            <v>167.5</v>
          </cell>
          <cell r="D1706">
            <v>48</v>
          </cell>
          <cell r="E1706">
            <v>119.8</v>
          </cell>
          <cell r="F1706">
            <v>77</v>
          </cell>
          <cell r="G1706">
            <v>192.3</v>
          </cell>
          <cell r="H1706">
            <v>66</v>
          </cell>
          <cell r="I1706">
            <v>163.4</v>
          </cell>
          <cell r="J1706">
            <v>258</v>
          </cell>
          <cell r="K1706">
            <v>643</v>
          </cell>
        </row>
        <row r="1707">
          <cell r="A1707">
            <v>27545</v>
          </cell>
          <cell r="B1707">
            <v>18</v>
          </cell>
          <cell r="C1707">
            <v>177.41</v>
          </cell>
          <cell r="D1707">
            <v>16</v>
          </cell>
          <cell r="E1707">
            <v>158.4</v>
          </cell>
          <cell r="F1707">
            <v>13</v>
          </cell>
          <cell r="G1707">
            <v>128.69999999999999</v>
          </cell>
          <cell r="H1707">
            <v>18</v>
          </cell>
          <cell r="I1707">
            <v>178.2</v>
          </cell>
          <cell r="J1707">
            <v>65</v>
          </cell>
          <cell r="K1707">
            <v>642.71</v>
          </cell>
        </row>
        <row r="1708">
          <cell r="A1708">
            <v>30098</v>
          </cell>
          <cell r="B1708">
            <v>8</v>
          </cell>
          <cell r="C1708">
            <v>367.2</v>
          </cell>
          <cell r="D1708">
            <v>2</v>
          </cell>
          <cell r="E1708">
            <v>91.8</v>
          </cell>
          <cell r="F1708">
            <v>2</v>
          </cell>
          <cell r="G1708">
            <v>91.8</v>
          </cell>
          <cell r="H1708">
            <v>2</v>
          </cell>
          <cell r="I1708">
            <v>91.8</v>
          </cell>
          <cell r="J1708">
            <v>14</v>
          </cell>
          <cell r="K1708">
            <v>642.59999999999991</v>
          </cell>
        </row>
        <row r="1709">
          <cell r="A1709">
            <v>17469</v>
          </cell>
          <cell r="B1709">
            <v>29</v>
          </cell>
          <cell r="C1709">
            <v>182.7</v>
          </cell>
          <cell r="D1709">
            <v>35</v>
          </cell>
          <cell r="E1709">
            <v>220</v>
          </cell>
          <cell r="F1709">
            <v>20</v>
          </cell>
          <cell r="G1709">
            <v>126</v>
          </cell>
          <cell r="H1709">
            <v>18</v>
          </cell>
          <cell r="I1709">
            <v>113.4</v>
          </cell>
          <cell r="J1709">
            <v>102</v>
          </cell>
          <cell r="K1709">
            <v>642.1</v>
          </cell>
        </row>
        <row r="1710">
          <cell r="A1710">
            <v>29555</v>
          </cell>
          <cell r="B1710">
            <v>11</v>
          </cell>
          <cell r="C1710">
            <v>305.76</v>
          </cell>
          <cell r="F1710">
            <v>9</v>
          </cell>
          <cell r="G1710">
            <v>252</v>
          </cell>
          <cell r="H1710">
            <v>3</v>
          </cell>
          <cell r="I1710">
            <v>84</v>
          </cell>
          <cell r="J1710">
            <v>23</v>
          </cell>
          <cell r="K1710">
            <v>641.76</v>
          </cell>
        </row>
        <row r="1711">
          <cell r="A1711">
            <v>2022664</v>
          </cell>
          <cell r="B1711">
            <v>7.78</v>
          </cell>
          <cell r="C1711">
            <v>271.86</v>
          </cell>
          <cell r="D1711">
            <v>6.02</v>
          </cell>
          <cell r="E1711">
            <v>210.7</v>
          </cell>
          <cell r="F1711">
            <v>3.19</v>
          </cell>
          <cell r="G1711">
            <v>111.65</v>
          </cell>
          <cell r="H1711">
            <v>1.32</v>
          </cell>
          <cell r="I1711">
            <v>47.46</v>
          </cell>
          <cell r="J1711">
            <v>18.310000000000002</v>
          </cell>
          <cell r="K1711">
            <v>641.67000000000007</v>
          </cell>
        </row>
        <row r="1712">
          <cell r="A1712">
            <v>12122</v>
          </cell>
          <cell r="B1712">
            <v>13</v>
          </cell>
          <cell r="C1712">
            <v>158.6</v>
          </cell>
          <cell r="D1712">
            <v>13</v>
          </cell>
          <cell r="E1712">
            <v>162.02000000000001</v>
          </cell>
          <cell r="F1712">
            <v>14</v>
          </cell>
          <cell r="G1712">
            <v>201.6</v>
          </cell>
          <cell r="H1712">
            <v>8</v>
          </cell>
          <cell r="I1712">
            <v>119.2</v>
          </cell>
          <cell r="J1712">
            <v>48</v>
          </cell>
          <cell r="K1712">
            <v>641.42000000000007</v>
          </cell>
        </row>
        <row r="1713">
          <cell r="A1713">
            <v>16863</v>
          </cell>
          <cell r="B1713">
            <v>62</v>
          </cell>
          <cell r="C1713">
            <v>332.8</v>
          </cell>
          <cell r="F1713">
            <v>45</v>
          </cell>
          <cell r="G1713">
            <v>239.4</v>
          </cell>
          <cell r="H1713">
            <v>12</v>
          </cell>
          <cell r="I1713">
            <v>67.2</v>
          </cell>
          <cell r="J1713">
            <v>119</v>
          </cell>
          <cell r="K1713">
            <v>639.40000000000009</v>
          </cell>
        </row>
        <row r="1714">
          <cell r="A1714">
            <v>15995</v>
          </cell>
          <cell r="B1714">
            <v>24</v>
          </cell>
          <cell r="C1714">
            <v>172.8</v>
          </cell>
          <cell r="D1714">
            <v>32</v>
          </cell>
          <cell r="E1714">
            <v>241.92</v>
          </cell>
          <cell r="F1714">
            <v>11</v>
          </cell>
          <cell r="G1714">
            <v>91.3</v>
          </cell>
          <cell r="H1714">
            <v>16</v>
          </cell>
          <cell r="I1714">
            <v>132.80000000000001</v>
          </cell>
          <cell r="J1714">
            <v>83</v>
          </cell>
          <cell r="K1714">
            <v>638.82000000000005</v>
          </cell>
        </row>
        <row r="1715">
          <cell r="A1715">
            <v>14121</v>
          </cell>
          <cell r="B1715">
            <v>16</v>
          </cell>
          <cell r="C1715">
            <v>254.72</v>
          </cell>
          <cell r="D1715">
            <v>14</v>
          </cell>
          <cell r="E1715">
            <v>224</v>
          </cell>
          <cell r="F1715">
            <v>4</v>
          </cell>
          <cell r="G1715">
            <v>64</v>
          </cell>
          <cell r="H1715">
            <v>6</v>
          </cell>
          <cell r="I1715">
            <v>96</v>
          </cell>
          <cell r="J1715">
            <v>40</v>
          </cell>
          <cell r="K1715">
            <v>638.72</v>
          </cell>
        </row>
        <row r="1716">
          <cell r="A1716">
            <v>31806</v>
          </cell>
          <cell r="F1716">
            <v>20</v>
          </cell>
          <cell r="G1716">
            <v>108</v>
          </cell>
          <cell r="H1716">
            <v>105</v>
          </cell>
          <cell r="I1716">
            <v>530.5</v>
          </cell>
          <cell r="J1716">
            <v>125</v>
          </cell>
          <cell r="K1716">
            <v>638.5</v>
          </cell>
        </row>
        <row r="1717">
          <cell r="A1717">
            <v>18384</v>
          </cell>
          <cell r="B1717">
            <v>35</v>
          </cell>
          <cell r="C1717">
            <v>136.19</v>
          </cell>
          <cell r="D1717">
            <v>27</v>
          </cell>
          <cell r="E1717">
            <v>104.99</v>
          </cell>
          <cell r="F1717">
            <v>48</v>
          </cell>
          <cell r="G1717">
            <v>186.58</v>
          </cell>
          <cell r="H1717">
            <v>54</v>
          </cell>
          <cell r="I1717">
            <v>210.6</v>
          </cell>
          <cell r="J1717">
            <v>164</v>
          </cell>
          <cell r="K1717">
            <v>638.36</v>
          </cell>
        </row>
        <row r="1718">
          <cell r="A1718">
            <v>32081</v>
          </cell>
          <cell r="F1718">
            <v>31</v>
          </cell>
          <cell r="G1718">
            <v>173.6</v>
          </cell>
          <cell r="H1718">
            <v>83</v>
          </cell>
          <cell r="I1718">
            <v>463.45</v>
          </cell>
          <cell r="J1718">
            <v>114</v>
          </cell>
          <cell r="K1718">
            <v>637.04999999999995</v>
          </cell>
        </row>
        <row r="1719">
          <cell r="A1719">
            <v>15197</v>
          </cell>
          <cell r="B1719">
            <v>39</v>
          </cell>
          <cell r="C1719">
            <v>116.52</v>
          </cell>
          <cell r="D1719">
            <v>41</v>
          </cell>
          <cell r="E1719">
            <v>122.52</v>
          </cell>
          <cell r="F1719">
            <v>69</v>
          </cell>
          <cell r="G1719">
            <v>239.88</v>
          </cell>
          <cell r="H1719">
            <v>45</v>
          </cell>
          <cell r="I1719">
            <v>157.22</v>
          </cell>
          <cell r="J1719">
            <v>194</v>
          </cell>
          <cell r="K1719">
            <v>636.14</v>
          </cell>
        </row>
        <row r="1720">
          <cell r="A1720">
            <v>2029492</v>
          </cell>
          <cell r="B1720">
            <v>29.6</v>
          </cell>
          <cell r="C1720">
            <v>177.21</v>
          </cell>
          <cell r="D1720">
            <v>19.18</v>
          </cell>
          <cell r="E1720">
            <v>114.89</v>
          </cell>
          <cell r="F1720">
            <v>35.06</v>
          </cell>
          <cell r="G1720">
            <v>210.11</v>
          </cell>
          <cell r="H1720">
            <v>22.37</v>
          </cell>
          <cell r="I1720">
            <v>133.68</v>
          </cell>
          <cell r="J1720">
            <v>106.21000000000001</v>
          </cell>
          <cell r="K1720">
            <v>635.8900000000001</v>
          </cell>
        </row>
        <row r="1721">
          <cell r="A1721">
            <v>31419</v>
          </cell>
          <cell r="B1721">
            <v>8</v>
          </cell>
          <cell r="C1721">
            <v>232</v>
          </cell>
          <cell r="D1721">
            <v>3</v>
          </cell>
          <cell r="E1721">
            <v>87</v>
          </cell>
          <cell r="F1721">
            <v>5</v>
          </cell>
          <cell r="G1721">
            <v>145</v>
          </cell>
          <cell r="H1721">
            <v>6</v>
          </cell>
          <cell r="I1721">
            <v>171.68</v>
          </cell>
          <cell r="J1721">
            <v>22</v>
          </cell>
          <cell r="K1721">
            <v>635.68000000000006</v>
          </cell>
        </row>
        <row r="1722">
          <cell r="A1722">
            <v>17394</v>
          </cell>
          <cell r="B1722">
            <v>120</v>
          </cell>
          <cell r="C1722">
            <v>215.3</v>
          </cell>
          <cell r="D1722">
            <v>89</v>
          </cell>
          <cell r="E1722">
            <v>160.06</v>
          </cell>
          <cell r="F1722">
            <v>77</v>
          </cell>
          <cell r="G1722">
            <v>137.62</v>
          </cell>
          <cell r="H1722">
            <v>68</v>
          </cell>
          <cell r="I1722">
            <v>121.7</v>
          </cell>
          <cell r="J1722">
            <v>354</v>
          </cell>
          <cell r="K1722">
            <v>634.68000000000006</v>
          </cell>
        </row>
        <row r="1723">
          <cell r="A1723">
            <v>29803</v>
          </cell>
          <cell r="B1723">
            <v>3</v>
          </cell>
          <cell r="C1723">
            <v>33</v>
          </cell>
          <cell r="D1723">
            <v>23</v>
          </cell>
          <cell r="E1723">
            <v>251.24</v>
          </cell>
          <cell r="F1723">
            <v>12</v>
          </cell>
          <cell r="G1723">
            <v>131.12</v>
          </cell>
          <cell r="H1723">
            <v>20</v>
          </cell>
          <cell r="I1723">
            <v>219.12</v>
          </cell>
          <cell r="J1723">
            <v>58</v>
          </cell>
          <cell r="K1723">
            <v>634.48</v>
          </cell>
        </row>
        <row r="1724">
          <cell r="A1724">
            <v>29380</v>
          </cell>
          <cell r="B1724">
            <v>26</v>
          </cell>
          <cell r="C1724">
            <v>153.63</v>
          </cell>
          <cell r="D1724">
            <v>23</v>
          </cell>
          <cell r="E1724">
            <v>134.76</v>
          </cell>
          <cell r="F1724">
            <v>33</v>
          </cell>
          <cell r="G1724">
            <v>206.7</v>
          </cell>
          <cell r="H1724">
            <v>20</v>
          </cell>
          <cell r="I1724">
            <v>138</v>
          </cell>
          <cell r="J1724">
            <v>102</v>
          </cell>
          <cell r="K1724">
            <v>633.08999999999992</v>
          </cell>
        </row>
        <row r="1725">
          <cell r="A1725">
            <v>15923</v>
          </cell>
          <cell r="B1725">
            <v>20</v>
          </cell>
          <cell r="C1725">
            <v>162.02000000000001</v>
          </cell>
          <cell r="D1725">
            <v>18</v>
          </cell>
          <cell r="E1725">
            <v>146.28</v>
          </cell>
          <cell r="F1725">
            <v>36</v>
          </cell>
          <cell r="G1725">
            <v>283.98</v>
          </cell>
          <cell r="H1725">
            <v>5</v>
          </cell>
          <cell r="I1725">
            <v>40.340000000000003</v>
          </cell>
          <cell r="J1725">
            <v>79</v>
          </cell>
          <cell r="K1725">
            <v>632.62</v>
          </cell>
        </row>
        <row r="1726">
          <cell r="A1726">
            <v>17611</v>
          </cell>
          <cell r="B1726">
            <v>22</v>
          </cell>
          <cell r="C1726">
            <v>202.4</v>
          </cell>
          <cell r="D1726">
            <v>21</v>
          </cell>
          <cell r="E1726">
            <v>193.2</v>
          </cell>
          <cell r="F1726">
            <v>13</v>
          </cell>
          <cell r="G1726">
            <v>127.91</v>
          </cell>
          <cell r="H1726">
            <v>11</v>
          </cell>
          <cell r="I1726">
            <v>108.9</v>
          </cell>
          <cell r="J1726">
            <v>67</v>
          </cell>
          <cell r="K1726">
            <v>632.41</v>
          </cell>
        </row>
        <row r="1727">
          <cell r="A1727">
            <v>29321</v>
          </cell>
          <cell r="B1727">
            <v>22</v>
          </cell>
          <cell r="C1727">
            <v>263.04000000000002</v>
          </cell>
          <cell r="D1727">
            <v>7</v>
          </cell>
          <cell r="E1727">
            <v>84</v>
          </cell>
          <cell r="F1727">
            <v>13</v>
          </cell>
          <cell r="G1727">
            <v>153.12</v>
          </cell>
          <cell r="H1727">
            <v>11</v>
          </cell>
          <cell r="I1727">
            <v>131.04</v>
          </cell>
          <cell r="J1727">
            <v>53</v>
          </cell>
          <cell r="K1727">
            <v>631.20000000000005</v>
          </cell>
        </row>
        <row r="1728">
          <cell r="A1728">
            <v>17053</v>
          </cell>
          <cell r="B1728">
            <v>91</v>
          </cell>
          <cell r="C1728">
            <v>471.1</v>
          </cell>
          <cell r="D1728">
            <v>11</v>
          </cell>
          <cell r="E1728">
            <v>55.94</v>
          </cell>
          <cell r="H1728">
            <v>19</v>
          </cell>
          <cell r="I1728">
            <v>104.06</v>
          </cell>
          <cell r="J1728">
            <v>121</v>
          </cell>
          <cell r="K1728">
            <v>631.09999999999991</v>
          </cell>
        </row>
        <row r="1729">
          <cell r="A1729">
            <v>29417</v>
          </cell>
          <cell r="F1729">
            <v>1</v>
          </cell>
          <cell r="G1729">
            <v>22.9</v>
          </cell>
          <cell r="H1729">
            <v>26</v>
          </cell>
          <cell r="I1729">
            <v>608</v>
          </cell>
          <cell r="J1729">
            <v>27</v>
          </cell>
          <cell r="K1729">
            <v>630.9</v>
          </cell>
        </row>
        <row r="1730">
          <cell r="A1730">
            <v>28905</v>
          </cell>
          <cell r="B1730">
            <v>52</v>
          </cell>
          <cell r="C1730">
            <v>155.04</v>
          </cell>
          <cell r="D1730">
            <v>64</v>
          </cell>
          <cell r="E1730">
            <v>191.52</v>
          </cell>
          <cell r="F1730">
            <v>59</v>
          </cell>
          <cell r="G1730">
            <v>176.52</v>
          </cell>
          <cell r="H1730">
            <v>36</v>
          </cell>
          <cell r="I1730">
            <v>107.52</v>
          </cell>
          <cell r="J1730">
            <v>211</v>
          </cell>
          <cell r="K1730">
            <v>630.6</v>
          </cell>
        </row>
        <row r="1731">
          <cell r="A1731">
            <v>15382</v>
          </cell>
          <cell r="B1731">
            <v>5</v>
          </cell>
          <cell r="C1731">
            <v>70</v>
          </cell>
          <cell r="D1731">
            <v>9</v>
          </cell>
          <cell r="E1731">
            <v>126</v>
          </cell>
          <cell r="F1731">
            <v>19</v>
          </cell>
          <cell r="G1731">
            <v>266</v>
          </cell>
          <cell r="H1731">
            <v>12</v>
          </cell>
          <cell r="I1731">
            <v>168</v>
          </cell>
          <cell r="J1731">
            <v>45</v>
          </cell>
          <cell r="K1731">
            <v>630</v>
          </cell>
        </row>
        <row r="1732">
          <cell r="A1732">
            <v>28689</v>
          </cell>
          <cell r="B1732">
            <v>11</v>
          </cell>
          <cell r="C1732">
            <v>140.80000000000001</v>
          </cell>
          <cell r="D1732">
            <v>14</v>
          </cell>
          <cell r="E1732">
            <v>179.2</v>
          </cell>
          <cell r="F1732">
            <v>12</v>
          </cell>
          <cell r="G1732">
            <v>155</v>
          </cell>
          <cell r="H1732">
            <v>12</v>
          </cell>
          <cell r="I1732">
            <v>154.96</v>
          </cell>
          <cell r="J1732">
            <v>49</v>
          </cell>
          <cell r="K1732">
            <v>629.96</v>
          </cell>
        </row>
        <row r="1733">
          <cell r="A1733">
            <v>16622</v>
          </cell>
          <cell r="B1733">
            <v>50</v>
          </cell>
          <cell r="C1733">
            <v>224.64</v>
          </cell>
          <cell r="D1733">
            <v>48</v>
          </cell>
          <cell r="E1733">
            <v>208.88</v>
          </cell>
          <cell r="F1733">
            <v>40</v>
          </cell>
          <cell r="G1733">
            <v>166.64</v>
          </cell>
          <cell r="H1733">
            <v>7</v>
          </cell>
          <cell r="I1733">
            <v>29.4</v>
          </cell>
          <cell r="J1733">
            <v>145</v>
          </cell>
          <cell r="K1733">
            <v>629.55999999999995</v>
          </cell>
        </row>
        <row r="1734">
          <cell r="A1734">
            <v>17066</v>
          </cell>
          <cell r="B1734">
            <v>14</v>
          </cell>
          <cell r="C1734">
            <v>338.8</v>
          </cell>
          <cell r="D1734">
            <v>7</v>
          </cell>
          <cell r="E1734">
            <v>169.4</v>
          </cell>
          <cell r="F1734">
            <v>3</v>
          </cell>
          <cell r="G1734">
            <v>72.599999999999994</v>
          </cell>
          <cell r="H1734">
            <v>2</v>
          </cell>
          <cell r="I1734">
            <v>48.4</v>
          </cell>
          <cell r="J1734">
            <v>26</v>
          </cell>
          <cell r="K1734">
            <v>629.20000000000005</v>
          </cell>
        </row>
        <row r="1735">
          <cell r="A1735">
            <v>31297</v>
          </cell>
          <cell r="B1735">
            <v>13</v>
          </cell>
          <cell r="C1735">
            <v>312.62</v>
          </cell>
          <cell r="D1735">
            <v>9</v>
          </cell>
          <cell r="E1735">
            <v>218.54</v>
          </cell>
          <cell r="F1735">
            <v>4</v>
          </cell>
          <cell r="G1735">
            <v>98</v>
          </cell>
          <cell r="J1735">
            <v>26</v>
          </cell>
          <cell r="K1735">
            <v>629.16</v>
          </cell>
        </row>
        <row r="1736">
          <cell r="A1736">
            <v>16417</v>
          </cell>
          <cell r="B1736">
            <v>36</v>
          </cell>
          <cell r="C1736">
            <v>184.68</v>
          </cell>
          <cell r="D1736">
            <v>17</v>
          </cell>
          <cell r="E1736">
            <v>87.56</v>
          </cell>
          <cell r="F1736">
            <v>33</v>
          </cell>
          <cell r="G1736">
            <v>170.76</v>
          </cell>
          <cell r="H1736">
            <v>36</v>
          </cell>
          <cell r="I1736">
            <v>185.94</v>
          </cell>
          <cell r="J1736">
            <v>122</v>
          </cell>
          <cell r="K1736">
            <v>628.94000000000005</v>
          </cell>
        </row>
        <row r="1737">
          <cell r="A1737">
            <v>11940</v>
          </cell>
          <cell r="B1737">
            <v>24</v>
          </cell>
          <cell r="C1737">
            <v>179.4</v>
          </cell>
          <cell r="F1737">
            <v>57</v>
          </cell>
          <cell r="G1737">
            <v>426.9</v>
          </cell>
          <cell r="H1737">
            <v>3</v>
          </cell>
          <cell r="I1737">
            <v>22.5</v>
          </cell>
          <cell r="J1737">
            <v>84</v>
          </cell>
          <cell r="K1737">
            <v>628.79999999999995</v>
          </cell>
        </row>
        <row r="1738">
          <cell r="A1738">
            <v>23434</v>
          </cell>
          <cell r="B1738">
            <v>80</v>
          </cell>
          <cell r="C1738">
            <v>223.34</v>
          </cell>
          <cell r="D1738">
            <v>40</v>
          </cell>
          <cell r="E1738">
            <v>112</v>
          </cell>
          <cell r="F1738">
            <v>16</v>
          </cell>
          <cell r="G1738">
            <v>44.8</v>
          </cell>
          <cell r="H1738">
            <v>89</v>
          </cell>
          <cell r="I1738">
            <v>248.54</v>
          </cell>
          <cell r="J1738">
            <v>225</v>
          </cell>
          <cell r="K1738">
            <v>628.68000000000006</v>
          </cell>
        </row>
        <row r="1739">
          <cell r="A1739">
            <v>28651</v>
          </cell>
          <cell r="B1739">
            <v>18</v>
          </cell>
          <cell r="C1739">
            <v>213.25</v>
          </cell>
          <cell r="D1739">
            <v>3</v>
          </cell>
          <cell r="E1739">
            <v>33.799999999999997</v>
          </cell>
          <cell r="F1739">
            <v>17</v>
          </cell>
          <cell r="G1739">
            <v>202.3</v>
          </cell>
          <cell r="H1739">
            <v>15</v>
          </cell>
          <cell r="I1739">
            <v>178.5</v>
          </cell>
          <cell r="J1739">
            <v>53</v>
          </cell>
          <cell r="K1739">
            <v>627.85</v>
          </cell>
        </row>
        <row r="1740">
          <cell r="A1740">
            <v>28104</v>
          </cell>
          <cell r="B1740">
            <v>21</v>
          </cell>
          <cell r="C1740">
            <v>66.680000000000007</v>
          </cell>
          <cell r="D1740">
            <v>48</v>
          </cell>
          <cell r="E1740">
            <v>169.28</v>
          </cell>
          <cell r="F1740">
            <v>60</v>
          </cell>
          <cell r="G1740">
            <v>214.84</v>
          </cell>
          <cell r="H1740">
            <v>49</v>
          </cell>
          <cell r="I1740">
            <v>176.52</v>
          </cell>
          <cell r="J1740">
            <v>178</v>
          </cell>
          <cell r="K1740">
            <v>627.32000000000005</v>
          </cell>
        </row>
        <row r="1741">
          <cell r="A1741">
            <v>17048</v>
          </cell>
          <cell r="B1741">
            <v>4</v>
          </cell>
          <cell r="C1741">
            <v>96.8</v>
          </cell>
          <cell r="D1741">
            <v>3</v>
          </cell>
          <cell r="E1741">
            <v>72.599999999999994</v>
          </cell>
          <cell r="F1741">
            <v>12</v>
          </cell>
          <cell r="G1741">
            <v>290.39999999999998</v>
          </cell>
          <cell r="H1741">
            <v>7</v>
          </cell>
          <cell r="I1741">
            <v>167.46</v>
          </cell>
          <cell r="J1741">
            <v>26</v>
          </cell>
          <cell r="K1741">
            <v>627.26</v>
          </cell>
        </row>
        <row r="1742">
          <cell r="A1742">
            <v>28513</v>
          </cell>
          <cell r="B1742">
            <v>64</v>
          </cell>
          <cell r="C1742">
            <v>144.68</v>
          </cell>
          <cell r="D1742">
            <v>42</v>
          </cell>
          <cell r="E1742">
            <v>96.06</v>
          </cell>
          <cell r="F1742">
            <v>109</v>
          </cell>
          <cell r="G1742">
            <v>249.26</v>
          </cell>
          <cell r="H1742">
            <v>60</v>
          </cell>
          <cell r="I1742">
            <v>136.91999999999999</v>
          </cell>
          <cell r="J1742">
            <v>275</v>
          </cell>
          <cell r="K1742">
            <v>626.91999999999996</v>
          </cell>
        </row>
        <row r="1743">
          <cell r="A1743">
            <v>18327</v>
          </cell>
          <cell r="B1743">
            <v>51</v>
          </cell>
          <cell r="C1743">
            <v>152.52000000000001</v>
          </cell>
          <cell r="D1743">
            <v>65</v>
          </cell>
          <cell r="E1743">
            <v>192.84</v>
          </cell>
          <cell r="F1743">
            <v>48</v>
          </cell>
          <cell r="G1743">
            <v>143.28</v>
          </cell>
          <cell r="H1743">
            <v>46</v>
          </cell>
          <cell r="I1743">
            <v>137.28</v>
          </cell>
          <cell r="J1743">
            <v>210</v>
          </cell>
          <cell r="K1743">
            <v>625.91999999999996</v>
          </cell>
        </row>
        <row r="1744">
          <cell r="A1744">
            <v>16948</v>
          </cell>
          <cell r="B1744">
            <v>14</v>
          </cell>
          <cell r="C1744">
            <v>172.2</v>
          </cell>
          <cell r="D1744">
            <v>14</v>
          </cell>
          <cell r="E1744">
            <v>172.2</v>
          </cell>
          <cell r="F1744">
            <v>11</v>
          </cell>
          <cell r="G1744">
            <v>146.22</v>
          </cell>
          <cell r="H1744">
            <v>10</v>
          </cell>
          <cell r="I1744">
            <v>135</v>
          </cell>
          <cell r="J1744">
            <v>49</v>
          </cell>
          <cell r="K1744">
            <v>625.62</v>
          </cell>
        </row>
        <row r="1745">
          <cell r="A1745">
            <v>14851</v>
          </cell>
          <cell r="B1745">
            <v>56</v>
          </cell>
          <cell r="C1745">
            <v>128.26</v>
          </cell>
          <cell r="D1745">
            <v>47</v>
          </cell>
          <cell r="E1745">
            <v>112.2</v>
          </cell>
          <cell r="F1745">
            <v>81</v>
          </cell>
          <cell r="G1745">
            <v>192.21</v>
          </cell>
          <cell r="H1745">
            <v>82</v>
          </cell>
          <cell r="I1745">
            <v>192.91</v>
          </cell>
          <cell r="J1745">
            <v>266</v>
          </cell>
          <cell r="K1745">
            <v>625.57999999999993</v>
          </cell>
        </row>
        <row r="1746">
          <cell r="A1746">
            <v>31589</v>
          </cell>
          <cell r="B1746">
            <v>40</v>
          </cell>
          <cell r="C1746">
            <v>87.82</v>
          </cell>
          <cell r="D1746">
            <v>84</v>
          </cell>
          <cell r="E1746">
            <v>184.8</v>
          </cell>
          <cell r="F1746">
            <v>95</v>
          </cell>
          <cell r="G1746">
            <v>208.06</v>
          </cell>
          <cell r="H1746">
            <v>66</v>
          </cell>
          <cell r="I1746">
            <v>144.66</v>
          </cell>
          <cell r="J1746">
            <v>285</v>
          </cell>
          <cell r="K1746">
            <v>625.34</v>
          </cell>
        </row>
        <row r="1747">
          <cell r="A1747">
            <v>28544</v>
          </cell>
          <cell r="B1747">
            <v>8</v>
          </cell>
          <cell r="C1747">
            <v>128.30000000000001</v>
          </cell>
          <cell r="D1747">
            <v>16</v>
          </cell>
          <cell r="E1747">
            <v>255.3</v>
          </cell>
          <cell r="F1747">
            <v>10</v>
          </cell>
          <cell r="G1747">
            <v>160.69999999999999</v>
          </cell>
          <cell r="H1747">
            <v>5</v>
          </cell>
          <cell r="I1747">
            <v>81</v>
          </cell>
          <cell r="J1747">
            <v>39</v>
          </cell>
          <cell r="K1747">
            <v>625.29999999999995</v>
          </cell>
        </row>
        <row r="1748">
          <cell r="A1748">
            <v>10334</v>
          </cell>
          <cell r="B1748">
            <v>37</v>
          </cell>
          <cell r="C1748">
            <v>111</v>
          </cell>
          <cell r="D1748">
            <v>52</v>
          </cell>
          <cell r="E1748">
            <v>155.76</v>
          </cell>
          <cell r="F1748">
            <v>22</v>
          </cell>
          <cell r="G1748">
            <v>66</v>
          </cell>
          <cell r="H1748">
            <v>154</v>
          </cell>
          <cell r="I1748">
            <v>292.04000000000002</v>
          </cell>
          <cell r="J1748">
            <v>265</v>
          </cell>
          <cell r="K1748">
            <v>624.79999999999995</v>
          </cell>
        </row>
        <row r="1749">
          <cell r="A1749">
            <v>32524</v>
          </cell>
          <cell r="H1749">
            <v>160</v>
          </cell>
          <cell r="I1749">
            <v>624</v>
          </cell>
          <cell r="J1749">
            <v>160</v>
          </cell>
          <cell r="K1749">
            <v>624</v>
          </cell>
        </row>
        <row r="1750">
          <cell r="A1750">
            <v>11000</v>
          </cell>
          <cell r="D1750">
            <v>13</v>
          </cell>
          <cell r="E1750">
            <v>502.6</v>
          </cell>
          <cell r="F1750">
            <v>2</v>
          </cell>
          <cell r="G1750">
            <v>80.930000000000007</v>
          </cell>
          <cell r="H1750">
            <v>1</v>
          </cell>
          <cell r="I1750">
            <v>39.840000000000003</v>
          </cell>
          <cell r="J1750">
            <v>16</v>
          </cell>
          <cell r="K1750">
            <v>623.37</v>
          </cell>
        </row>
        <row r="1751">
          <cell r="A1751">
            <v>14593</v>
          </cell>
          <cell r="B1751">
            <v>62</v>
          </cell>
          <cell r="C1751">
            <v>216.72</v>
          </cell>
          <cell r="D1751">
            <v>30</v>
          </cell>
          <cell r="E1751">
            <v>104.72</v>
          </cell>
          <cell r="F1751">
            <v>39</v>
          </cell>
          <cell r="G1751">
            <v>145.69999999999999</v>
          </cell>
          <cell r="H1751">
            <v>40</v>
          </cell>
          <cell r="I1751">
            <v>155.38</v>
          </cell>
          <cell r="J1751">
            <v>171</v>
          </cell>
          <cell r="K1751">
            <v>622.52</v>
          </cell>
        </row>
        <row r="1752">
          <cell r="A1752">
            <v>17445</v>
          </cell>
          <cell r="B1752">
            <v>8</v>
          </cell>
          <cell r="C1752">
            <v>208</v>
          </cell>
          <cell r="D1752">
            <v>10</v>
          </cell>
          <cell r="E1752">
            <v>257.92</v>
          </cell>
          <cell r="F1752">
            <v>6</v>
          </cell>
          <cell r="G1752">
            <v>156</v>
          </cell>
          <cell r="J1752">
            <v>24</v>
          </cell>
          <cell r="K1752">
            <v>621.92000000000007</v>
          </cell>
        </row>
        <row r="1753">
          <cell r="A1753">
            <v>32128</v>
          </cell>
          <cell r="F1753">
            <v>7</v>
          </cell>
          <cell r="G1753">
            <v>398.3</v>
          </cell>
          <cell r="H1753">
            <v>4</v>
          </cell>
          <cell r="I1753">
            <v>223.05</v>
          </cell>
          <cell r="J1753">
            <v>11</v>
          </cell>
          <cell r="K1753">
            <v>621.35</v>
          </cell>
        </row>
        <row r="1754">
          <cell r="A1754">
            <v>31715</v>
          </cell>
          <cell r="D1754">
            <v>11</v>
          </cell>
          <cell r="E1754">
            <v>126.5</v>
          </cell>
          <cell r="F1754">
            <v>22</v>
          </cell>
          <cell r="G1754">
            <v>253</v>
          </cell>
          <cell r="H1754">
            <v>21</v>
          </cell>
          <cell r="I1754">
            <v>241.5</v>
          </cell>
          <cell r="J1754">
            <v>54</v>
          </cell>
          <cell r="K1754">
            <v>621</v>
          </cell>
        </row>
        <row r="1755">
          <cell r="A1755">
            <v>12821</v>
          </cell>
          <cell r="B1755">
            <v>16</v>
          </cell>
          <cell r="C1755">
            <v>134.19999999999999</v>
          </cell>
          <cell r="D1755">
            <v>12</v>
          </cell>
          <cell r="E1755">
            <v>100.8</v>
          </cell>
          <cell r="F1755">
            <v>19</v>
          </cell>
          <cell r="G1755">
            <v>158.93</v>
          </cell>
          <cell r="H1755">
            <v>27</v>
          </cell>
          <cell r="I1755">
            <v>226.8</v>
          </cell>
          <cell r="J1755">
            <v>74</v>
          </cell>
          <cell r="K1755">
            <v>620.73</v>
          </cell>
        </row>
        <row r="1756">
          <cell r="A1756">
            <v>23662</v>
          </cell>
          <cell r="B1756">
            <v>42</v>
          </cell>
          <cell r="C1756">
            <v>268.29000000000002</v>
          </cell>
          <cell r="D1756">
            <v>31</v>
          </cell>
          <cell r="E1756">
            <v>196.87</v>
          </cell>
          <cell r="H1756">
            <v>21</v>
          </cell>
          <cell r="I1756">
            <v>155.4</v>
          </cell>
          <cell r="J1756">
            <v>94</v>
          </cell>
          <cell r="K1756">
            <v>620.56000000000006</v>
          </cell>
        </row>
        <row r="1757">
          <cell r="A1757">
            <v>10670</v>
          </cell>
          <cell r="B1757">
            <v>42</v>
          </cell>
          <cell r="C1757">
            <v>243.14</v>
          </cell>
          <cell r="D1757">
            <v>31</v>
          </cell>
          <cell r="E1757">
            <v>179.8</v>
          </cell>
          <cell r="F1757">
            <v>20</v>
          </cell>
          <cell r="G1757">
            <v>116</v>
          </cell>
          <cell r="H1757">
            <v>14</v>
          </cell>
          <cell r="I1757">
            <v>81.2</v>
          </cell>
          <cell r="J1757">
            <v>107</v>
          </cell>
          <cell r="K1757">
            <v>620.1400000000001</v>
          </cell>
        </row>
        <row r="1758">
          <cell r="A1758">
            <v>27409</v>
          </cell>
          <cell r="B1758">
            <v>38</v>
          </cell>
          <cell r="C1758">
            <v>273.60000000000002</v>
          </cell>
          <cell r="D1758">
            <v>14</v>
          </cell>
          <cell r="E1758">
            <v>100.22</v>
          </cell>
          <cell r="F1758">
            <v>19</v>
          </cell>
          <cell r="G1758">
            <v>136.80000000000001</v>
          </cell>
          <cell r="H1758">
            <v>15</v>
          </cell>
          <cell r="I1758">
            <v>108</v>
          </cell>
          <cell r="J1758">
            <v>86</v>
          </cell>
          <cell r="K1758">
            <v>618.62000000000012</v>
          </cell>
        </row>
        <row r="1759">
          <cell r="A1759">
            <v>17639</v>
          </cell>
          <cell r="B1759">
            <v>33</v>
          </cell>
          <cell r="C1759">
            <v>163.4</v>
          </cell>
          <cell r="D1759">
            <v>30</v>
          </cell>
          <cell r="E1759">
            <v>149.19999999999999</v>
          </cell>
          <cell r="F1759">
            <v>23</v>
          </cell>
          <cell r="G1759">
            <v>128.96</v>
          </cell>
          <cell r="H1759">
            <v>30</v>
          </cell>
          <cell r="I1759">
            <v>177</v>
          </cell>
          <cell r="J1759">
            <v>116</v>
          </cell>
          <cell r="K1759">
            <v>618.56000000000006</v>
          </cell>
        </row>
        <row r="1760">
          <cell r="A1760">
            <v>2011605</v>
          </cell>
          <cell r="B1760">
            <v>12.36</v>
          </cell>
          <cell r="C1760">
            <v>158.54</v>
          </cell>
          <cell r="D1760">
            <v>11.98</v>
          </cell>
          <cell r="E1760">
            <v>155.16</v>
          </cell>
          <cell r="F1760">
            <v>14.56</v>
          </cell>
          <cell r="G1760">
            <v>187.76</v>
          </cell>
          <cell r="H1760">
            <v>9.1300000000000008</v>
          </cell>
          <cell r="I1760">
            <v>117.04</v>
          </cell>
          <cell r="J1760">
            <v>48.03</v>
          </cell>
          <cell r="K1760">
            <v>618.5</v>
          </cell>
        </row>
        <row r="1761">
          <cell r="A1761">
            <v>27237</v>
          </cell>
          <cell r="B1761">
            <v>59</v>
          </cell>
          <cell r="C1761">
            <v>112.1</v>
          </cell>
          <cell r="D1761">
            <v>70</v>
          </cell>
          <cell r="E1761">
            <v>132.55000000000001</v>
          </cell>
          <cell r="F1761">
            <v>95</v>
          </cell>
          <cell r="G1761">
            <v>180.35</v>
          </cell>
          <cell r="H1761">
            <v>103</v>
          </cell>
          <cell r="I1761">
            <v>193.45</v>
          </cell>
          <cell r="J1761">
            <v>327</v>
          </cell>
          <cell r="K1761">
            <v>618.45000000000005</v>
          </cell>
        </row>
        <row r="1762">
          <cell r="A1762">
            <v>23586</v>
          </cell>
          <cell r="B1762">
            <v>22</v>
          </cell>
          <cell r="C1762">
            <v>187</v>
          </cell>
          <cell r="D1762">
            <v>6</v>
          </cell>
          <cell r="E1762">
            <v>48</v>
          </cell>
          <cell r="F1762">
            <v>33</v>
          </cell>
          <cell r="G1762">
            <v>264</v>
          </cell>
          <cell r="H1762">
            <v>15</v>
          </cell>
          <cell r="I1762">
            <v>119.36</v>
          </cell>
          <cell r="J1762">
            <v>76</v>
          </cell>
          <cell r="K1762">
            <v>618.36</v>
          </cell>
        </row>
        <row r="1763">
          <cell r="A1763">
            <v>2018018</v>
          </cell>
          <cell r="B1763">
            <v>17.399999999999999</v>
          </cell>
          <cell r="C1763">
            <v>224.05</v>
          </cell>
          <cell r="D1763">
            <v>6.39</v>
          </cell>
          <cell r="E1763">
            <v>84.62</v>
          </cell>
          <cell r="F1763">
            <v>9.4</v>
          </cell>
          <cell r="G1763">
            <v>130.61000000000001</v>
          </cell>
          <cell r="H1763">
            <v>12.88</v>
          </cell>
          <cell r="I1763">
            <v>178.56</v>
          </cell>
          <cell r="J1763">
            <v>46.07</v>
          </cell>
          <cell r="K1763">
            <v>617.84</v>
          </cell>
        </row>
        <row r="1764">
          <cell r="A1764">
            <v>16440</v>
          </cell>
          <cell r="B1764">
            <v>18</v>
          </cell>
          <cell r="C1764">
            <v>428.29</v>
          </cell>
          <cell r="H1764">
            <v>8</v>
          </cell>
          <cell r="I1764">
            <v>189.29</v>
          </cell>
          <cell r="J1764">
            <v>26</v>
          </cell>
          <cell r="K1764">
            <v>617.58000000000004</v>
          </cell>
        </row>
        <row r="1765">
          <cell r="A1765">
            <v>16706</v>
          </cell>
          <cell r="B1765">
            <v>7</v>
          </cell>
          <cell r="C1765">
            <v>42</v>
          </cell>
          <cell r="D1765">
            <v>31</v>
          </cell>
          <cell r="E1765">
            <v>184.56</v>
          </cell>
          <cell r="F1765">
            <v>28</v>
          </cell>
          <cell r="G1765">
            <v>168</v>
          </cell>
          <cell r="H1765">
            <v>37</v>
          </cell>
          <cell r="I1765">
            <v>223</v>
          </cell>
          <cell r="J1765">
            <v>103</v>
          </cell>
          <cell r="K1765">
            <v>617.55999999999995</v>
          </cell>
        </row>
        <row r="1766">
          <cell r="A1766">
            <v>14068</v>
          </cell>
          <cell r="B1766">
            <v>28</v>
          </cell>
          <cell r="C1766">
            <v>182</v>
          </cell>
          <cell r="D1766">
            <v>12</v>
          </cell>
          <cell r="E1766">
            <v>78</v>
          </cell>
          <cell r="F1766">
            <v>20</v>
          </cell>
          <cell r="G1766">
            <v>130</v>
          </cell>
          <cell r="H1766">
            <v>35</v>
          </cell>
          <cell r="I1766">
            <v>226.98</v>
          </cell>
          <cell r="J1766">
            <v>95</v>
          </cell>
          <cell r="K1766">
            <v>616.98</v>
          </cell>
        </row>
        <row r="1767">
          <cell r="A1767">
            <v>23119</v>
          </cell>
          <cell r="B1767">
            <v>90</v>
          </cell>
          <cell r="C1767">
            <v>116</v>
          </cell>
          <cell r="D1767">
            <v>102</v>
          </cell>
          <cell r="E1767">
            <v>132.30000000000001</v>
          </cell>
          <cell r="F1767">
            <v>149</v>
          </cell>
          <cell r="G1767">
            <v>191.7</v>
          </cell>
          <cell r="H1767">
            <v>137</v>
          </cell>
          <cell r="I1767">
            <v>176.8</v>
          </cell>
          <cell r="J1767">
            <v>478</v>
          </cell>
          <cell r="K1767">
            <v>616.79999999999995</v>
          </cell>
        </row>
        <row r="1768">
          <cell r="A1768">
            <v>10585</v>
          </cell>
          <cell r="B1768">
            <v>68</v>
          </cell>
          <cell r="C1768">
            <v>230.12</v>
          </cell>
          <cell r="D1768">
            <v>51</v>
          </cell>
          <cell r="E1768">
            <v>172.59</v>
          </cell>
          <cell r="F1768">
            <v>62</v>
          </cell>
          <cell r="G1768">
            <v>209.99</v>
          </cell>
          <cell r="H1768">
            <v>1</v>
          </cell>
          <cell r="I1768">
            <v>3.13</v>
          </cell>
          <cell r="J1768">
            <v>182</v>
          </cell>
          <cell r="K1768">
            <v>615.83000000000004</v>
          </cell>
        </row>
        <row r="1769">
          <cell r="A1769">
            <v>27836</v>
          </cell>
          <cell r="B1769">
            <v>10</v>
          </cell>
          <cell r="C1769">
            <v>199</v>
          </cell>
          <cell r="F1769">
            <v>14</v>
          </cell>
          <cell r="G1769">
            <v>277.01</v>
          </cell>
          <cell r="H1769">
            <v>7</v>
          </cell>
          <cell r="I1769">
            <v>139.30000000000001</v>
          </cell>
          <cell r="J1769">
            <v>31</v>
          </cell>
          <cell r="K1769">
            <v>615.30999999999995</v>
          </cell>
        </row>
        <row r="1770">
          <cell r="A1770">
            <v>2011609</v>
          </cell>
          <cell r="B1770">
            <v>16.05</v>
          </cell>
          <cell r="C1770">
            <v>198.61</v>
          </cell>
          <cell r="D1770">
            <v>11.06</v>
          </cell>
          <cell r="E1770">
            <v>156.66</v>
          </cell>
          <cell r="F1770">
            <v>13.36</v>
          </cell>
          <cell r="G1770">
            <v>193.71</v>
          </cell>
          <cell r="H1770">
            <v>4.47</v>
          </cell>
          <cell r="I1770">
            <v>66.2</v>
          </cell>
          <cell r="J1770">
            <v>44.94</v>
          </cell>
          <cell r="K1770">
            <v>615.18000000000006</v>
          </cell>
        </row>
        <row r="1771">
          <cell r="A1771">
            <v>2030569</v>
          </cell>
          <cell r="B1771">
            <v>46.58</v>
          </cell>
          <cell r="C1771">
            <v>502.01</v>
          </cell>
          <cell r="D1771">
            <v>9.17</v>
          </cell>
          <cell r="E1771">
            <v>98.21</v>
          </cell>
          <cell r="F1771">
            <v>0.97</v>
          </cell>
          <cell r="G1771">
            <v>10.42</v>
          </cell>
          <cell r="H1771">
            <v>0.38</v>
          </cell>
          <cell r="I1771">
            <v>4.05</v>
          </cell>
          <cell r="J1771">
            <v>57.1</v>
          </cell>
          <cell r="K1771">
            <v>614.68999999999994</v>
          </cell>
        </row>
        <row r="1772">
          <cell r="A1772">
            <v>22687</v>
          </cell>
          <cell r="B1772">
            <v>8</v>
          </cell>
          <cell r="C1772">
            <v>143.19999999999999</v>
          </cell>
          <cell r="F1772">
            <v>10</v>
          </cell>
          <cell r="G1772">
            <v>161.69999999999999</v>
          </cell>
          <cell r="H1772">
            <v>19</v>
          </cell>
          <cell r="I1772">
            <v>309.7</v>
          </cell>
          <cell r="J1772">
            <v>37</v>
          </cell>
          <cell r="K1772">
            <v>614.59999999999991</v>
          </cell>
        </row>
        <row r="1773">
          <cell r="A1773">
            <v>29353</v>
          </cell>
          <cell r="B1773">
            <v>4</v>
          </cell>
          <cell r="C1773">
            <v>111.6</v>
          </cell>
          <cell r="D1773">
            <v>4</v>
          </cell>
          <cell r="E1773">
            <v>111.6</v>
          </cell>
          <cell r="F1773">
            <v>6</v>
          </cell>
          <cell r="G1773">
            <v>165.17</v>
          </cell>
          <cell r="H1773">
            <v>8</v>
          </cell>
          <cell r="I1773">
            <v>226.2</v>
          </cell>
          <cell r="J1773">
            <v>22</v>
          </cell>
          <cell r="K1773">
            <v>614.56999999999994</v>
          </cell>
        </row>
        <row r="1774">
          <cell r="A1774">
            <v>23647</v>
          </cell>
          <cell r="B1774">
            <v>11</v>
          </cell>
          <cell r="C1774">
            <v>126.5</v>
          </cell>
          <cell r="D1774">
            <v>13</v>
          </cell>
          <cell r="E1774">
            <v>149.5</v>
          </cell>
          <cell r="F1774">
            <v>16</v>
          </cell>
          <cell r="G1774">
            <v>187.3</v>
          </cell>
          <cell r="H1774">
            <v>12</v>
          </cell>
          <cell r="I1774">
            <v>151.19999999999999</v>
          </cell>
          <cell r="J1774">
            <v>52</v>
          </cell>
          <cell r="K1774">
            <v>614.5</v>
          </cell>
        </row>
        <row r="1775">
          <cell r="A1775">
            <v>29193</v>
          </cell>
          <cell r="B1775">
            <v>11</v>
          </cell>
          <cell r="C1775">
            <v>211.2</v>
          </cell>
          <cell r="D1775">
            <v>3</v>
          </cell>
          <cell r="E1775">
            <v>57.6</v>
          </cell>
          <cell r="F1775">
            <v>10</v>
          </cell>
          <cell r="G1775">
            <v>192</v>
          </cell>
          <cell r="H1775">
            <v>8</v>
          </cell>
          <cell r="I1775">
            <v>153.6</v>
          </cell>
          <cell r="J1775">
            <v>32</v>
          </cell>
          <cell r="K1775">
            <v>614.4</v>
          </cell>
        </row>
        <row r="1776">
          <cell r="A1776">
            <v>17599</v>
          </cell>
          <cell r="B1776">
            <v>20</v>
          </cell>
          <cell r="C1776">
            <v>139.44</v>
          </cell>
          <cell r="D1776">
            <v>29</v>
          </cell>
          <cell r="E1776">
            <v>202.44</v>
          </cell>
          <cell r="F1776">
            <v>15</v>
          </cell>
          <cell r="G1776">
            <v>105</v>
          </cell>
          <cell r="H1776">
            <v>24</v>
          </cell>
          <cell r="I1776">
            <v>167.44</v>
          </cell>
          <cell r="J1776">
            <v>88</v>
          </cell>
          <cell r="K1776">
            <v>614.31999999999994</v>
          </cell>
        </row>
        <row r="1777">
          <cell r="A1777">
            <v>13600</v>
          </cell>
          <cell r="B1777">
            <v>6</v>
          </cell>
          <cell r="C1777">
            <v>204</v>
          </cell>
          <cell r="D1777">
            <v>1</v>
          </cell>
          <cell r="E1777">
            <v>37.299999999999997</v>
          </cell>
          <cell r="F1777">
            <v>2</v>
          </cell>
          <cell r="G1777">
            <v>74.599999999999994</v>
          </cell>
          <cell r="H1777">
            <v>8</v>
          </cell>
          <cell r="I1777">
            <v>298.39999999999998</v>
          </cell>
          <cell r="J1777">
            <v>17</v>
          </cell>
          <cell r="K1777">
            <v>614.29999999999995</v>
          </cell>
        </row>
        <row r="1778">
          <cell r="A1778">
            <v>28823</v>
          </cell>
          <cell r="B1778">
            <v>28</v>
          </cell>
          <cell r="C1778">
            <v>178.69</v>
          </cell>
          <cell r="D1778">
            <v>21</v>
          </cell>
          <cell r="E1778">
            <v>139.9</v>
          </cell>
          <cell r="F1778">
            <v>24</v>
          </cell>
          <cell r="G1778">
            <v>164.5</v>
          </cell>
          <cell r="H1778">
            <v>19</v>
          </cell>
          <cell r="I1778">
            <v>131.1</v>
          </cell>
          <cell r="J1778">
            <v>92</v>
          </cell>
          <cell r="K1778">
            <v>614.19000000000005</v>
          </cell>
        </row>
        <row r="1779">
          <cell r="A1779">
            <v>11270</v>
          </cell>
          <cell r="B1779">
            <v>32</v>
          </cell>
          <cell r="C1779">
            <v>242.78</v>
          </cell>
          <cell r="D1779">
            <v>14</v>
          </cell>
          <cell r="E1779">
            <v>109.2</v>
          </cell>
          <cell r="F1779">
            <v>16</v>
          </cell>
          <cell r="G1779">
            <v>127.4</v>
          </cell>
          <cell r="H1779">
            <v>18</v>
          </cell>
          <cell r="I1779">
            <v>133.46</v>
          </cell>
          <cell r="J1779">
            <v>80</v>
          </cell>
          <cell r="K1779">
            <v>612.84</v>
          </cell>
        </row>
        <row r="1780">
          <cell r="A1780">
            <v>13414</v>
          </cell>
          <cell r="B1780">
            <v>1</v>
          </cell>
          <cell r="C1780">
            <v>26.9</v>
          </cell>
          <cell r="D1780">
            <v>5</v>
          </cell>
          <cell r="E1780">
            <v>134.5</v>
          </cell>
          <cell r="F1780">
            <v>9</v>
          </cell>
          <cell r="G1780">
            <v>242.1</v>
          </cell>
          <cell r="H1780">
            <v>8</v>
          </cell>
          <cell r="I1780">
            <v>209.2</v>
          </cell>
          <cell r="J1780">
            <v>23</v>
          </cell>
          <cell r="K1780">
            <v>612.70000000000005</v>
          </cell>
        </row>
        <row r="1781">
          <cell r="A1781">
            <v>27676</v>
          </cell>
          <cell r="B1781">
            <v>7</v>
          </cell>
          <cell r="C1781">
            <v>249.45</v>
          </cell>
          <cell r="D1781">
            <v>8</v>
          </cell>
          <cell r="E1781">
            <v>289.3</v>
          </cell>
          <cell r="H1781">
            <v>2</v>
          </cell>
          <cell r="I1781">
            <v>73.8</v>
          </cell>
          <cell r="J1781">
            <v>17</v>
          </cell>
          <cell r="K1781">
            <v>612.54999999999995</v>
          </cell>
        </row>
        <row r="1782">
          <cell r="A1782">
            <v>18321</v>
          </cell>
          <cell r="B1782">
            <v>48</v>
          </cell>
          <cell r="C1782">
            <v>144</v>
          </cell>
          <cell r="D1782">
            <v>43</v>
          </cell>
          <cell r="E1782">
            <v>127.56</v>
          </cell>
          <cell r="F1782">
            <v>57</v>
          </cell>
          <cell r="G1782">
            <v>169.8</v>
          </cell>
          <cell r="H1782">
            <v>57</v>
          </cell>
          <cell r="I1782">
            <v>170.76</v>
          </cell>
          <cell r="J1782">
            <v>205</v>
          </cell>
          <cell r="K1782">
            <v>612.12</v>
          </cell>
        </row>
        <row r="1783">
          <cell r="A1783">
            <v>2027297</v>
          </cell>
          <cell r="B1783">
            <v>1.08</v>
          </cell>
          <cell r="C1783">
            <v>60.28</v>
          </cell>
          <cell r="D1783">
            <v>6.95</v>
          </cell>
          <cell r="E1783">
            <v>387.31</v>
          </cell>
          <cell r="H1783">
            <v>2.78</v>
          </cell>
          <cell r="I1783">
            <v>163.97</v>
          </cell>
          <cell r="J1783">
            <v>10.81</v>
          </cell>
          <cell r="K1783">
            <v>611.56000000000006</v>
          </cell>
        </row>
        <row r="1784">
          <cell r="A1784">
            <v>22230</v>
          </cell>
          <cell r="B1784">
            <v>60</v>
          </cell>
          <cell r="C1784">
            <v>249.64</v>
          </cell>
          <cell r="D1784">
            <v>49</v>
          </cell>
          <cell r="E1784">
            <v>205.12</v>
          </cell>
          <cell r="F1784">
            <v>10</v>
          </cell>
          <cell r="G1784">
            <v>42</v>
          </cell>
          <cell r="H1784">
            <v>27</v>
          </cell>
          <cell r="I1784">
            <v>113.4</v>
          </cell>
          <cell r="J1784">
            <v>146</v>
          </cell>
          <cell r="K1784">
            <v>610.16</v>
          </cell>
        </row>
        <row r="1785">
          <cell r="A1785">
            <v>12514</v>
          </cell>
          <cell r="B1785">
            <v>66</v>
          </cell>
          <cell r="C1785">
            <v>303.23</v>
          </cell>
          <cell r="D1785">
            <v>60</v>
          </cell>
          <cell r="E1785">
            <v>273.77999999999997</v>
          </cell>
          <cell r="H1785">
            <v>5</v>
          </cell>
          <cell r="I1785">
            <v>33</v>
          </cell>
          <cell r="J1785">
            <v>131</v>
          </cell>
          <cell r="K1785">
            <v>610.01</v>
          </cell>
        </row>
        <row r="1786">
          <cell r="A1786">
            <v>10795</v>
          </cell>
          <cell r="D1786">
            <v>13</v>
          </cell>
          <cell r="E1786">
            <v>211.9</v>
          </cell>
          <cell r="F1786">
            <v>15</v>
          </cell>
          <cell r="G1786">
            <v>280.75</v>
          </cell>
          <cell r="H1786">
            <v>6</v>
          </cell>
          <cell r="I1786">
            <v>117</v>
          </cell>
          <cell r="J1786">
            <v>34</v>
          </cell>
          <cell r="K1786">
            <v>609.65</v>
          </cell>
        </row>
        <row r="1787">
          <cell r="A1787">
            <v>23190</v>
          </cell>
          <cell r="B1787">
            <v>26</v>
          </cell>
          <cell r="C1787">
            <v>182</v>
          </cell>
          <cell r="D1787">
            <v>24</v>
          </cell>
          <cell r="E1787">
            <v>168</v>
          </cell>
          <cell r="F1787">
            <v>8</v>
          </cell>
          <cell r="G1787">
            <v>56</v>
          </cell>
          <cell r="H1787">
            <v>29</v>
          </cell>
          <cell r="I1787">
            <v>203</v>
          </cell>
          <cell r="J1787">
            <v>87</v>
          </cell>
          <cell r="K1787">
            <v>609</v>
          </cell>
        </row>
        <row r="1788">
          <cell r="A1788">
            <v>28168</v>
          </cell>
          <cell r="B1788">
            <v>115</v>
          </cell>
          <cell r="C1788">
            <v>149.30000000000001</v>
          </cell>
          <cell r="D1788">
            <v>134</v>
          </cell>
          <cell r="E1788">
            <v>173.2</v>
          </cell>
          <cell r="F1788">
            <v>135</v>
          </cell>
          <cell r="G1788">
            <v>183.56</v>
          </cell>
          <cell r="H1788">
            <v>69</v>
          </cell>
          <cell r="I1788">
            <v>102.18</v>
          </cell>
          <cell r="J1788">
            <v>453</v>
          </cell>
          <cell r="K1788">
            <v>608.24</v>
          </cell>
        </row>
        <row r="1789">
          <cell r="A1789">
            <v>29594</v>
          </cell>
          <cell r="B1789">
            <v>24</v>
          </cell>
          <cell r="C1789">
            <v>76.56</v>
          </cell>
          <cell r="D1789">
            <v>37</v>
          </cell>
          <cell r="E1789">
            <v>128.38</v>
          </cell>
          <cell r="F1789">
            <v>55</v>
          </cell>
          <cell r="G1789">
            <v>189.14</v>
          </cell>
          <cell r="H1789">
            <v>61</v>
          </cell>
          <cell r="I1789">
            <v>213.5</v>
          </cell>
          <cell r="J1789">
            <v>177</v>
          </cell>
          <cell r="K1789">
            <v>607.57999999999993</v>
          </cell>
        </row>
        <row r="1790">
          <cell r="A1790">
            <v>31750</v>
          </cell>
          <cell r="D1790">
            <v>9</v>
          </cell>
          <cell r="E1790">
            <v>152.1</v>
          </cell>
          <cell r="F1790">
            <v>27</v>
          </cell>
          <cell r="G1790">
            <v>454.95</v>
          </cell>
          <cell r="J1790">
            <v>36</v>
          </cell>
          <cell r="K1790">
            <v>607.04999999999995</v>
          </cell>
        </row>
        <row r="1791">
          <cell r="A1791">
            <v>2032343</v>
          </cell>
          <cell r="H1791">
            <v>63.98</v>
          </cell>
          <cell r="I1791">
            <v>606.98</v>
          </cell>
          <cell r="J1791">
            <v>63.98</v>
          </cell>
          <cell r="K1791">
            <v>606.98</v>
          </cell>
        </row>
        <row r="1792">
          <cell r="A1792">
            <v>27916</v>
          </cell>
          <cell r="B1792">
            <v>7</v>
          </cell>
          <cell r="C1792">
            <v>163.80000000000001</v>
          </cell>
          <cell r="D1792">
            <v>10</v>
          </cell>
          <cell r="E1792">
            <v>232.13</v>
          </cell>
          <cell r="F1792">
            <v>9</v>
          </cell>
          <cell r="G1792">
            <v>210.6</v>
          </cell>
          <cell r="J1792">
            <v>26</v>
          </cell>
          <cell r="K1792">
            <v>606.53</v>
          </cell>
        </row>
        <row r="1793">
          <cell r="A1793">
            <v>31545</v>
          </cell>
          <cell r="B1793">
            <v>126</v>
          </cell>
          <cell r="C1793">
            <v>201.34</v>
          </cell>
          <cell r="D1793">
            <v>32</v>
          </cell>
          <cell r="E1793">
            <v>50.8</v>
          </cell>
          <cell r="F1793">
            <v>80</v>
          </cell>
          <cell r="G1793">
            <v>119.88</v>
          </cell>
          <cell r="H1793">
            <v>156</v>
          </cell>
          <cell r="I1793">
            <v>233.52</v>
          </cell>
          <cell r="J1793">
            <v>394</v>
          </cell>
          <cell r="K1793">
            <v>605.54</v>
          </cell>
        </row>
        <row r="1794">
          <cell r="A1794">
            <v>11276</v>
          </cell>
          <cell r="B1794">
            <v>2</v>
          </cell>
          <cell r="C1794">
            <v>18.8</v>
          </cell>
          <cell r="D1794">
            <v>15</v>
          </cell>
          <cell r="E1794">
            <v>141</v>
          </cell>
          <cell r="F1794">
            <v>17</v>
          </cell>
          <cell r="G1794">
            <v>166.72</v>
          </cell>
          <cell r="H1794">
            <v>29</v>
          </cell>
          <cell r="I1794">
            <v>278.62</v>
          </cell>
          <cell r="J1794">
            <v>63</v>
          </cell>
          <cell r="K1794">
            <v>605.14</v>
          </cell>
        </row>
        <row r="1795">
          <cell r="A1795">
            <v>31735</v>
          </cell>
          <cell r="D1795">
            <v>5</v>
          </cell>
          <cell r="E1795">
            <v>142.19</v>
          </cell>
          <cell r="F1795">
            <v>10</v>
          </cell>
          <cell r="G1795">
            <v>289</v>
          </cell>
          <cell r="H1795">
            <v>6</v>
          </cell>
          <cell r="I1795">
            <v>173.4</v>
          </cell>
          <cell r="J1795">
            <v>21</v>
          </cell>
          <cell r="K1795">
            <v>604.59</v>
          </cell>
        </row>
        <row r="1796">
          <cell r="A1796">
            <v>27275</v>
          </cell>
          <cell r="B1796">
            <v>2</v>
          </cell>
          <cell r="C1796">
            <v>179.8</v>
          </cell>
          <cell r="D1796">
            <v>3</v>
          </cell>
          <cell r="E1796">
            <v>254.7</v>
          </cell>
          <cell r="F1796">
            <v>2</v>
          </cell>
          <cell r="G1796">
            <v>169.8</v>
          </cell>
          <cell r="J1796">
            <v>7</v>
          </cell>
          <cell r="K1796">
            <v>604.29999999999995</v>
          </cell>
        </row>
        <row r="1797">
          <cell r="A1797">
            <v>16001</v>
          </cell>
          <cell r="B1797">
            <v>12</v>
          </cell>
          <cell r="C1797">
            <v>174</v>
          </cell>
          <cell r="D1797">
            <v>16</v>
          </cell>
          <cell r="E1797">
            <v>227.25</v>
          </cell>
          <cell r="F1797">
            <v>12</v>
          </cell>
          <cell r="G1797">
            <v>174</v>
          </cell>
          <cell r="H1797">
            <v>2</v>
          </cell>
          <cell r="I1797">
            <v>29</v>
          </cell>
          <cell r="J1797">
            <v>42</v>
          </cell>
          <cell r="K1797">
            <v>604.25</v>
          </cell>
        </row>
        <row r="1798">
          <cell r="A1798">
            <v>11922</v>
          </cell>
          <cell r="B1798">
            <v>71</v>
          </cell>
          <cell r="C1798">
            <v>134.9</v>
          </cell>
          <cell r="D1798">
            <v>90</v>
          </cell>
          <cell r="E1798">
            <v>170.85</v>
          </cell>
          <cell r="F1798">
            <v>71</v>
          </cell>
          <cell r="G1798">
            <v>134.30000000000001</v>
          </cell>
          <cell r="H1798">
            <v>87</v>
          </cell>
          <cell r="I1798">
            <v>164.1</v>
          </cell>
          <cell r="J1798">
            <v>319</v>
          </cell>
          <cell r="K1798">
            <v>604.15</v>
          </cell>
        </row>
        <row r="1799">
          <cell r="A1799">
            <v>10609</v>
          </cell>
          <cell r="B1799">
            <v>5</v>
          </cell>
          <cell r="C1799">
            <v>99.5</v>
          </cell>
          <cell r="D1799">
            <v>15</v>
          </cell>
          <cell r="E1799">
            <v>245.82</v>
          </cell>
          <cell r="F1799">
            <v>5</v>
          </cell>
          <cell r="G1799">
            <v>99.5</v>
          </cell>
          <cell r="H1799">
            <v>8</v>
          </cell>
          <cell r="I1799">
            <v>159.19999999999999</v>
          </cell>
          <cell r="J1799">
            <v>33</v>
          </cell>
          <cell r="K1799">
            <v>604.02</v>
          </cell>
        </row>
        <row r="1800">
          <cell r="A1800">
            <v>31520</v>
          </cell>
          <cell r="D1800">
            <v>3</v>
          </cell>
          <cell r="E1800">
            <v>164.7</v>
          </cell>
          <cell r="F1800">
            <v>4</v>
          </cell>
          <cell r="G1800">
            <v>219.6</v>
          </cell>
          <cell r="H1800">
            <v>4</v>
          </cell>
          <cell r="I1800">
            <v>219.6</v>
          </cell>
          <cell r="J1800">
            <v>11</v>
          </cell>
          <cell r="K1800">
            <v>603.9</v>
          </cell>
        </row>
        <row r="1801">
          <cell r="A1801">
            <v>15147</v>
          </cell>
          <cell r="B1801">
            <v>6</v>
          </cell>
          <cell r="C1801">
            <v>100.64</v>
          </cell>
          <cell r="D1801">
            <v>6</v>
          </cell>
          <cell r="E1801">
            <v>102</v>
          </cell>
          <cell r="F1801">
            <v>6</v>
          </cell>
          <cell r="G1801">
            <v>102</v>
          </cell>
          <cell r="H1801">
            <v>18</v>
          </cell>
          <cell r="I1801">
            <v>299.2</v>
          </cell>
          <cell r="J1801">
            <v>36</v>
          </cell>
          <cell r="K1801">
            <v>603.83999999999992</v>
          </cell>
        </row>
        <row r="1802">
          <cell r="A1802">
            <v>2030575</v>
          </cell>
          <cell r="B1802">
            <v>18.09</v>
          </cell>
          <cell r="C1802">
            <v>122.38</v>
          </cell>
          <cell r="D1802">
            <v>16.27</v>
          </cell>
          <cell r="E1802">
            <v>110.61</v>
          </cell>
          <cell r="F1802">
            <v>24.74</v>
          </cell>
          <cell r="G1802">
            <v>168.08</v>
          </cell>
          <cell r="H1802">
            <v>29.89</v>
          </cell>
          <cell r="I1802">
            <v>202.17</v>
          </cell>
          <cell r="J1802">
            <v>88.99</v>
          </cell>
          <cell r="K1802">
            <v>603.24</v>
          </cell>
        </row>
        <row r="1803">
          <cell r="A1803">
            <v>30410</v>
          </cell>
          <cell r="B1803">
            <v>4</v>
          </cell>
          <cell r="C1803">
            <v>150.4</v>
          </cell>
          <cell r="D1803">
            <v>1</v>
          </cell>
          <cell r="E1803">
            <v>37.6</v>
          </cell>
          <cell r="F1803">
            <v>4</v>
          </cell>
          <cell r="G1803">
            <v>137</v>
          </cell>
          <cell r="H1803">
            <v>9</v>
          </cell>
          <cell r="I1803">
            <v>278.10000000000002</v>
          </cell>
          <cell r="J1803">
            <v>18</v>
          </cell>
          <cell r="K1803">
            <v>603.1</v>
          </cell>
        </row>
        <row r="1804">
          <cell r="A1804">
            <v>2022339</v>
          </cell>
          <cell r="B1804">
            <v>16.07</v>
          </cell>
          <cell r="C1804">
            <v>158.66999999999999</v>
          </cell>
          <cell r="D1804">
            <v>7.59</v>
          </cell>
          <cell r="E1804">
            <v>74.989999999999995</v>
          </cell>
          <cell r="F1804">
            <v>15.71</v>
          </cell>
          <cell r="G1804">
            <v>188.16</v>
          </cell>
          <cell r="H1804">
            <v>14.23</v>
          </cell>
          <cell r="I1804">
            <v>180.57</v>
          </cell>
          <cell r="J1804">
            <v>53.600000000000009</v>
          </cell>
          <cell r="K1804">
            <v>602.38999999999987</v>
          </cell>
        </row>
        <row r="1805">
          <cell r="A1805">
            <v>28593</v>
          </cell>
          <cell r="B1805">
            <v>21</v>
          </cell>
          <cell r="C1805">
            <v>91.85</v>
          </cell>
          <cell r="D1805">
            <v>35</v>
          </cell>
          <cell r="E1805">
            <v>154</v>
          </cell>
          <cell r="F1805">
            <v>29</v>
          </cell>
          <cell r="G1805">
            <v>127.6</v>
          </cell>
          <cell r="H1805">
            <v>52</v>
          </cell>
          <cell r="I1805">
            <v>228.8</v>
          </cell>
          <cell r="J1805">
            <v>137</v>
          </cell>
          <cell r="K1805">
            <v>602.25</v>
          </cell>
        </row>
        <row r="1806">
          <cell r="A1806">
            <v>23329</v>
          </cell>
          <cell r="D1806">
            <v>2</v>
          </cell>
          <cell r="E1806">
            <v>172</v>
          </cell>
          <cell r="F1806">
            <v>2</v>
          </cell>
          <cell r="G1806">
            <v>172</v>
          </cell>
          <cell r="H1806">
            <v>3</v>
          </cell>
          <cell r="I1806">
            <v>258</v>
          </cell>
          <cell r="J1806">
            <v>7</v>
          </cell>
          <cell r="K1806">
            <v>602</v>
          </cell>
        </row>
        <row r="1807">
          <cell r="A1807">
            <v>2027661</v>
          </cell>
          <cell r="B1807">
            <v>9.8800000000000008</v>
          </cell>
          <cell r="C1807">
            <v>87.63</v>
          </cell>
          <cell r="D1807">
            <v>19.510000000000002</v>
          </cell>
          <cell r="E1807">
            <v>161.38999999999999</v>
          </cell>
          <cell r="F1807">
            <v>22.63</v>
          </cell>
          <cell r="G1807">
            <v>187.72</v>
          </cell>
          <cell r="H1807">
            <v>20.91</v>
          </cell>
          <cell r="I1807">
            <v>165.16</v>
          </cell>
          <cell r="J1807">
            <v>72.929999999999993</v>
          </cell>
          <cell r="K1807">
            <v>601.9</v>
          </cell>
        </row>
        <row r="1808">
          <cell r="A1808">
            <v>31632</v>
          </cell>
          <cell r="B1808">
            <v>19</v>
          </cell>
          <cell r="C1808">
            <v>57</v>
          </cell>
          <cell r="D1808">
            <v>67</v>
          </cell>
          <cell r="E1808">
            <v>200.52</v>
          </cell>
          <cell r="F1808">
            <v>68</v>
          </cell>
          <cell r="G1808">
            <v>203.52</v>
          </cell>
          <cell r="H1808">
            <v>47</v>
          </cell>
          <cell r="I1808">
            <v>140.76</v>
          </cell>
          <cell r="J1808">
            <v>201</v>
          </cell>
          <cell r="K1808">
            <v>601.79999999999995</v>
          </cell>
        </row>
        <row r="1809">
          <cell r="A1809">
            <v>31377</v>
          </cell>
          <cell r="B1809">
            <v>97</v>
          </cell>
          <cell r="C1809">
            <v>268.74</v>
          </cell>
          <cell r="D1809">
            <v>102</v>
          </cell>
          <cell r="E1809">
            <v>284.5</v>
          </cell>
          <cell r="F1809">
            <v>6</v>
          </cell>
          <cell r="G1809">
            <v>16.8</v>
          </cell>
          <cell r="H1809">
            <v>11</v>
          </cell>
          <cell r="I1809">
            <v>31.5</v>
          </cell>
          <cell r="J1809">
            <v>216</v>
          </cell>
          <cell r="K1809">
            <v>601.54</v>
          </cell>
        </row>
        <row r="1810">
          <cell r="A1810">
            <v>10196</v>
          </cell>
          <cell r="B1810">
            <v>71</v>
          </cell>
          <cell r="C1810">
            <v>325.86</v>
          </cell>
          <cell r="D1810">
            <v>60</v>
          </cell>
          <cell r="E1810">
            <v>275.63</v>
          </cell>
          <cell r="J1810">
            <v>131</v>
          </cell>
          <cell r="K1810">
            <v>601.49</v>
          </cell>
        </row>
        <row r="1811">
          <cell r="A1811">
            <v>11671</v>
          </cell>
          <cell r="B1811">
            <v>16</v>
          </cell>
          <cell r="C1811">
            <v>124.8</v>
          </cell>
          <cell r="D1811">
            <v>7</v>
          </cell>
          <cell r="E1811">
            <v>57.4</v>
          </cell>
          <cell r="F1811">
            <v>42</v>
          </cell>
          <cell r="G1811">
            <v>364.7</v>
          </cell>
          <cell r="H1811">
            <v>6</v>
          </cell>
          <cell r="I1811">
            <v>53.4</v>
          </cell>
          <cell r="J1811">
            <v>71</v>
          </cell>
          <cell r="K1811">
            <v>600.29999999999995</v>
          </cell>
        </row>
        <row r="1812">
          <cell r="A1812">
            <v>27791</v>
          </cell>
          <cell r="B1812">
            <v>26</v>
          </cell>
          <cell r="C1812">
            <v>202.8</v>
          </cell>
          <cell r="D1812">
            <v>3</v>
          </cell>
          <cell r="E1812">
            <v>23.4</v>
          </cell>
          <cell r="F1812">
            <v>10</v>
          </cell>
          <cell r="G1812">
            <v>77.38</v>
          </cell>
          <cell r="H1812">
            <v>38</v>
          </cell>
          <cell r="I1812">
            <v>296.39999999999998</v>
          </cell>
          <cell r="J1812">
            <v>77</v>
          </cell>
          <cell r="K1812">
            <v>599.98</v>
          </cell>
        </row>
        <row r="1813">
          <cell r="A1813">
            <v>29302</v>
          </cell>
          <cell r="B1813">
            <v>9</v>
          </cell>
          <cell r="C1813">
            <v>449.1</v>
          </cell>
          <cell r="F1813">
            <v>3</v>
          </cell>
          <cell r="G1813">
            <v>149.69999999999999</v>
          </cell>
          <cell r="J1813">
            <v>12</v>
          </cell>
          <cell r="K1813">
            <v>598.79999999999995</v>
          </cell>
        </row>
        <row r="1814">
          <cell r="A1814">
            <v>31526</v>
          </cell>
          <cell r="B1814">
            <v>2</v>
          </cell>
          <cell r="C1814">
            <v>65.09</v>
          </cell>
          <cell r="D1814">
            <v>8</v>
          </cell>
          <cell r="E1814">
            <v>282.33</v>
          </cell>
          <cell r="F1814">
            <v>4</v>
          </cell>
          <cell r="G1814">
            <v>143.6</v>
          </cell>
          <cell r="H1814">
            <v>3</v>
          </cell>
          <cell r="I1814">
            <v>107.7</v>
          </cell>
          <cell r="J1814">
            <v>17</v>
          </cell>
          <cell r="K1814">
            <v>598.72</v>
          </cell>
        </row>
        <row r="1815">
          <cell r="A1815">
            <v>28995</v>
          </cell>
          <cell r="B1815">
            <v>48</v>
          </cell>
          <cell r="C1815">
            <v>187.2</v>
          </cell>
          <cell r="D1815">
            <v>33</v>
          </cell>
          <cell r="E1815">
            <v>127.77</v>
          </cell>
          <cell r="F1815">
            <v>52</v>
          </cell>
          <cell r="G1815">
            <v>201.87</v>
          </cell>
          <cell r="H1815">
            <v>21</v>
          </cell>
          <cell r="I1815">
            <v>81.59</v>
          </cell>
          <cell r="J1815">
            <v>154</v>
          </cell>
          <cell r="K1815">
            <v>598.42999999999995</v>
          </cell>
        </row>
        <row r="1816">
          <cell r="A1816">
            <v>30083</v>
          </cell>
          <cell r="B1816">
            <v>6</v>
          </cell>
          <cell r="C1816">
            <v>179.4</v>
          </cell>
          <cell r="D1816">
            <v>4</v>
          </cell>
          <cell r="E1816">
            <v>119.6</v>
          </cell>
          <cell r="F1816">
            <v>4</v>
          </cell>
          <cell r="G1816">
            <v>119.6</v>
          </cell>
          <cell r="H1816">
            <v>6</v>
          </cell>
          <cell r="I1816">
            <v>179.4</v>
          </cell>
          <cell r="J1816">
            <v>20</v>
          </cell>
          <cell r="K1816">
            <v>598</v>
          </cell>
        </row>
        <row r="1817">
          <cell r="A1817">
            <v>12617</v>
          </cell>
          <cell r="B1817">
            <v>12</v>
          </cell>
          <cell r="C1817">
            <v>146.4</v>
          </cell>
          <cell r="D1817">
            <v>12</v>
          </cell>
          <cell r="E1817">
            <v>146.4</v>
          </cell>
          <cell r="F1817">
            <v>18</v>
          </cell>
          <cell r="G1817">
            <v>219.6</v>
          </cell>
          <cell r="H1817">
            <v>7</v>
          </cell>
          <cell r="I1817">
            <v>85.4</v>
          </cell>
          <cell r="J1817">
            <v>49</v>
          </cell>
          <cell r="K1817">
            <v>597.79999999999995</v>
          </cell>
        </row>
        <row r="1818">
          <cell r="A1818">
            <v>18047</v>
          </cell>
          <cell r="B1818">
            <v>69</v>
          </cell>
          <cell r="C1818">
            <v>179.4</v>
          </cell>
          <cell r="D1818">
            <v>70</v>
          </cell>
          <cell r="E1818">
            <v>181.79</v>
          </cell>
          <cell r="F1818">
            <v>44</v>
          </cell>
          <cell r="G1818">
            <v>114.4</v>
          </cell>
          <cell r="H1818">
            <v>47</v>
          </cell>
          <cell r="I1818">
            <v>122.2</v>
          </cell>
          <cell r="J1818">
            <v>230</v>
          </cell>
          <cell r="K1818">
            <v>597.79000000000008</v>
          </cell>
        </row>
        <row r="1819">
          <cell r="A1819">
            <v>17572</v>
          </cell>
          <cell r="B1819">
            <v>33</v>
          </cell>
          <cell r="C1819">
            <v>189.1</v>
          </cell>
          <cell r="D1819">
            <v>23</v>
          </cell>
          <cell r="E1819">
            <v>132.02000000000001</v>
          </cell>
          <cell r="F1819">
            <v>20</v>
          </cell>
          <cell r="G1819">
            <v>116</v>
          </cell>
          <cell r="H1819">
            <v>28</v>
          </cell>
          <cell r="I1819">
            <v>160.56</v>
          </cell>
          <cell r="J1819">
            <v>104</v>
          </cell>
          <cell r="K1819">
            <v>597.68000000000006</v>
          </cell>
        </row>
        <row r="1820">
          <cell r="A1820">
            <v>10620</v>
          </cell>
          <cell r="B1820">
            <v>35</v>
          </cell>
          <cell r="C1820">
            <v>182</v>
          </cell>
          <cell r="D1820">
            <v>35</v>
          </cell>
          <cell r="E1820">
            <v>182</v>
          </cell>
          <cell r="F1820">
            <v>30</v>
          </cell>
          <cell r="G1820">
            <v>155.58000000000001</v>
          </cell>
          <cell r="H1820">
            <v>15</v>
          </cell>
          <cell r="I1820">
            <v>78</v>
          </cell>
          <cell r="J1820">
            <v>115</v>
          </cell>
          <cell r="K1820">
            <v>597.58000000000004</v>
          </cell>
        </row>
        <row r="1821">
          <cell r="A1821">
            <v>28549</v>
          </cell>
          <cell r="B1821">
            <v>21</v>
          </cell>
          <cell r="C1821">
            <v>203.95</v>
          </cell>
          <cell r="D1821">
            <v>23</v>
          </cell>
          <cell r="E1821">
            <v>226.12</v>
          </cell>
          <cell r="F1821">
            <v>6</v>
          </cell>
          <cell r="G1821">
            <v>59.4</v>
          </cell>
          <cell r="H1821">
            <v>11</v>
          </cell>
          <cell r="I1821">
            <v>108.11</v>
          </cell>
          <cell r="J1821">
            <v>61</v>
          </cell>
          <cell r="K1821">
            <v>597.57999999999993</v>
          </cell>
        </row>
        <row r="1822">
          <cell r="A1822">
            <v>16665</v>
          </cell>
          <cell r="B1822">
            <v>3</v>
          </cell>
          <cell r="C1822">
            <v>597</v>
          </cell>
          <cell r="J1822">
            <v>3</v>
          </cell>
          <cell r="K1822">
            <v>597</v>
          </cell>
        </row>
        <row r="1823">
          <cell r="A1823">
            <v>27947</v>
          </cell>
          <cell r="B1823">
            <v>23</v>
          </cell>
          <cell r="C1823">
            <v>69</v>
          </cell>
          <cell r="D1823">
            <v>20</v>
          </cell>
          <cell r="E1823">
            <v>60</v>
          </cell>
          <cell r="F1823">
            <v>88</v>
          </cell>
          <cell r="G1823">
            <v>264</v>
          </cell>
          <cell r="H1823">
            <v>68</v>
          </cell>
          <cell r="I1823">
            <v>204</v>
          </cell>
          <cell r="J1823">
            <v>199</v>
          </cell>
          <cell r="K1823">
            <v>597</v>
          </cell>
        </row>
        <row r="1824">
          <cell r="A1824">
            <v>23214</v>
          </cell>
          <cell r="B1824">
            <v>2</v>
          </cell>
          <cell r="C1824">
            <v>130.37</v>
          </cell>
          <cell r="D1824">
            <v>4</v>
          </cell>
          <cell r="E1824">
            <v>271.60000000000002</v>
          </cell>
          <cell r="F1824">
            <v>1</v>
          </cell>
          <cell r="G1824">
            <v>64.900000000000006</v>
          </cell>
          <cell r="H1824">
            <v>2</v>
          </cell>
          <cell r="I1824">
            <v>129.80000000000001</v>
          </cell>
          <cell r="J1824">
            <v>9</v>
          </cell>
          <cell r="K1824">
            <v>596.67000000000007</v>
          </cell>
        </row>
        <row r="1825">
          <cell r="A1825">
            <v>22312</v>
          </cell>
          <cell r="D1825">
            <v>15</v>
          </cell>
          <cell r="E1825">
            <v>208.5</v>
          </cell>
          <cell r="F1825">
            <v>21</v>
          </cell>
          <cell r="G1825">
            <v>290.79000000000002</v>
          </cell>
          <cell r="H1825">
            <v>7</v>
          </cell>
          <cell r="I1825">
            <v>97.3</v>
          </cell>
          <cell r="J1825">
            <v>43</v>
          </cell>
          <cell r="K1825">
            <v>596.59</v>
          </cell>
        </row>
        <row r="1826">
          <cell r="A1826">
            <v>29593</v>
          </cell>
          <cell r="B1826">
            <v>40</v>
          </cell>
          <cell r="C1826">
            <v>142.84</v>
          </cell>
          <cell r="D1826">
            <v>39</v>
          </cell>
          <cell r="E1826">
            <v>140.11000000000001</v>
          </cell>
          <cell r="F1826">
            <v>48</v>
          </cell>
          <cell r="G1826">
            <v>172.22</v>
          </cell>
          <cell r="H1826">
            <v>39</v>
          </cell>
          <cell r="I1826">
            <v>140.4</v>
          </cell>
          <cell r="J1826">
            <v>166</v>
          </cell>
          <cell r="K1826">
            <v>595.57000000000005</v>
          </cell>
        </row>
        <row r="1827">
          <cell r="A1827">
            <v>13713</v>
          </cell>
          <cell r="B1827">
            <v>8</v>
          </cell>
          <cell r="C1827">
            <v>156.80000000000001</v>
          </cell>
          <cell r="D1827">
            <v>3</v>
          </cell>
          <cell r="E1827">
            <v>62.7</v>
          </cell>
          <cell r="F1827">
            <v>8</v>
          </cell>
          <cell r="G1827">
            <v>188</v>
          </cell>
          <cell r="H1827">
            <v>8</v>
          </cell>
          <cell r="I1827">
            <v>188</v>
          </cell>
          <cell r="J1827">
            <v>27</v>
          </cell>
          <cell r="K1827">
            <v>595.5</v>
          </cell>
        </row>
        <row r="1828">
          <cell r="A1828">
            <v>14719</v>
          </cell>
          <cell r="B1828">
            <v>36</v>
          </cell>
          <cell r="C1828">
            <v>153.1</v>
          </cell>
          <cell r="D1828">
            <v>27</v>
          </cell>
          <cell r="E1828">
            <v>112.85</v>
          </cell>
          <cell r="F1828">
            <v>22</v>
          </cell>
          <cell r="G1828">
            <v>96.8</v>
          </cell>
          <cell r="H1828">
            <v>53</v>
          </cell>
          <cell r="I1828">
            <v>231.1</v>
          </cell>
          <cell r="J1828">
            <v>138</v>
          </cell>
          <cell r="K1828">
            <v>593.85</v>
          </cell>
        </row>
        <row r="1829">
          <cell r="A1829">
            <v>10560</v>
          </cell>
          <cell r="B1829">
            <v>12</v>
          </cell>
          <cell r="C1829">
            <v>154.80000000000001</v>
          </cell>
          <cell r="D1829">
            <v>14</v>
          </cell>
          <cell r="E1829">
            <v>180.6</v>
          </cell>
          <cell r="F1829">
            <v>12</v>
          </cell>
          <cell r="G1829">
            <v>154.80000000000001</v>
          </cell>
          <cell r="H1829">
            <v>8</v>
          </cell>
          <cell r="I1829">
            <v>103.2</v>
          </cell>
          <cell r="J1829">
            <v>46</v>
          </cell>
          <cell r="K1829">
            <v>593.4</v>
          </cell>
        </row>
        <row r="1830">
          <cell r="A1830">
            <v>28648</v>
          </cell>
          <cell r="B1830">
            <v>12</v>
          </cell>
          <cell r="C1830">
            <v>142.80000000000001</v>
          </cell>
          <cell r="D1830">
            <v>16</v>
          </cell>
          <cell r="E1830">
            <v>189.45</v>
          </cell>
          <cell r="F1830">
            <v>12</v>
          </cell>
          <cell r="G1830">
            <v>141.85</v>
          </cell>
          <cell r="H1830">
            <v>10</v>
          </cell>
          <cell r="I1830">
            <v>119</v>
          </cell>
          <cell r="J1830">
            <v>50</v>
          </cell>
          <cell r="K1830">
            <v>593.1</v>
          </cell>
        </row>
        <row r="1831">
          <cell r="A1831">
            <v>22845</v>
          </cell>
          <cell r="B1831">
            <v>19</v>
          </cell>
          <cell r="C1831">
            <v>57</v>
          </cell>
          <cell r="D1831">
            <v>38</v>
          </cell>
          <cell r="E1831">
            <v>114</v>
          </cell>
          <cell r="F1831">
            <v>58</v>
          </cell>
          <cell r="G1831">
            <v>173.28</v>
          </cell>
          <cell r="H1831">
            <v>83</v>
          </cell>
          <cell r="I1831">
            <v>248.52</v>
          </cell>
          <cell r="J1831">
            <v>198</v>
          </cell>
          <cell r="K1831">
            <v>592.79999999999995</v>
          </cell>
        </row>
        <row r="1832">
          <cell r="A1832">
            <v>11443</v>
          </cell>
          <cell r="B1832">
            <v>5</v>
          </cell>
          <cell r="C1832">
            <v>125</v>
          </cell>
          <cell r="D1832">
            <v>4</v>
          </cell>
          <cell r="E1832">
            <v>101</v>
          </cell>
          <cell r="F1832">
            <v>6</v>
          </cell>
          <cell r="G1832">
            <v>150.96</v>
          </cell>
          <cell r="H1832">
            <v>13</v>
          </cell>
          <cell r="I1832">
            <v>215.8</v>
          </cell>
          <cell r="J1832">
            <v>28</v>
          </cell>
          <cell r="K1832">
            <v>592.76</v>
          </cell>
        </row>
        <row r="1833">
          <cell r="A1833">
            <v>27230</v>
          </cell>
          <cell r="B1833">
            <v>8</v>
          </cell>
          <cell r="C1833">
            <v>176</v>
          </cell>
          <cell r="D1833">
            <v>4</v>
          </cell>
          <cell r="E1833">
            <v>88</v>
          </cell>
          <cell r="F1833">
            <v>7</v>
          </cell>
          <cell r="G1833">
            <v>154</v>
          </cell>
          <cell r="H1833">
            <v>8</v>
          </cell>
          <cell r="I1833">
            <v>174.24</v>
          </cell>
          <cell r="J1833">
            <v>27</v>
          </cell>
          <cell r="K1833">
            <v>592.24</v>
          </cell>
        </row>
        <row r="1834">
          <cell r="A1834">
            <v>28101</v>
          </cell>
          <cell r="B1834">
            <v>44</v>
          </cell>
          <cell r="C1834">
            <v>65.64</v>
          </cell>
          <cell r="D1834">
            <v>139</v>
          </cell>
          <cell r="E1834">
            <v>165.9</v>
          </cell>
          <cell r="F1834">
            <v>181</v>
          </cell>
          <cell r="G1834">
            <v>216.6</v>
          </cell>
          <cell r="H1834">
            <v>117</v>
          </cell>
          <cell r="I1834">
            <v>144</v>
          </cell>
          <cell r="J1834">
            <v>481</v>
          </cell>
          <cell r="K1834">
            <v>592.14</v>
          </cell>
        </row>
        <row r="1835">
          <cell r="A1835">
            <v>12423</v>
          </cell>
          <cell r="B1835">
            <v>55</v>
          </cell>
          <cell r="C1835">
            <v>328.08</v>
          </cell>
          <cell r="D1835">
            <v>44</v>
          </cell>
          <cell r="E1835">
            <v>264</v>
          </cell>
          <cell r="J1835">
            <v>99</v>
          </cell>
          <cell r="K1835">
            <v>592.07999999999993</v>
          </cell>
        </row>
        <row r="1836">
          <cell r="A1836">
            <v>15678</v>
          </cell>
          <cell r="B1836">
            <v>72</v>
          </cell>
          <cell r="C1836">
            <v>143.52000000000001</v>
          </cell>
          <cell r="D1836">
            <v>71</v>
          </cell>
          <cell r="E1836">
            <v>141.68</v>
          </cell>
          <cell r="F1836">
            <v>89</v>
          </cell>
          <cell r="G1836">
            <v>186.8</v>
          </cell>
          <cell r="H1836">
            <v>57</v>
          </cell>
          <cell r="I1836">
            <v>119.7</v>
          </cell>
          <cell r="J1836">
            <v>289</v>
          </cell>
          <cell r="K1836">
            <v>591.70000000000005</v>
          </cell>
        </row>
        <row r="1837">
          <cell r="A1837">
            <v>16971</v>
          </cell>
          <cell r="F1837">
            <v>3</v>
          </cell>
          <cell r="G1837">
            <v>60</v>
          </cell>
          <cell r="H1837">
            <v>28</v>
          </cell>
          <cell r="I1837">
            <v>531.20000000000005</v>
          </cell>
          <cell r="J1837">
            <v>31</v>
          </cell>
          <cell r="K1837">
            <v>591.20000000000005</v>
          </cell>
        </row>
        <row r="1838">
          <cell r="A1838">
            <v>29615</v>
          </cell>
          <cell r="B1838">
            <v>31</v>
          </cell>
          <cell r="C1838">
            <v>213.35</v>
          </cell>
          <cell r="D1838">
            <v>9</v>
          </cell>
          <cell r="E1838">
            <v>60.45</v>
          </cell>
          <cell r="F1838">
            <v>30</v>
          </cell>
          <cell r="G1838">
            <v>207</v>
          </cell>
          <cell r="H1838">
            <v>16</v>
          </cell>
          <cell r="I1838">
            <v>110.4</v>
          </cell>
          <cell r="J1838">
            <v>86</v>
          </cell>
          <cell r="K1838">
            <v>591.20000000000005</v>
          </cell>
        </row>
        <row r="1839">
          <cell r="A1839">
            <v>2031661</v>
          </cell>
          <cell r="B1839">
            <v>5.03</v>
          </cell>
          <cell r="C1839">
            <v>42.72</v>
          </cell>
          <cell r="D1839">
            <v>8.6300000000000008</v>
          </cell>
          <cell r="E1839">
            <v>73.37</v>
          </cell>
          <cell r="F1839">
            <v>20.190000000000001</v>
          </cell>
          <cell r="G1839">
            <v>171.19</v>
          </cell>
          <cell r="H1839">
            <v>35.72</v>
          </cell>
          <cell r="I1839">
            <v>302.77</v>
          </cell>
          <cell r="J1839">
            <v>69.569999999999993</v>
          </cell>
          <cell r="K1839">
            <v>590.04999999999995</v>
          </cell>
        </row>
        <row r="1840">
          <cell r="A1840">
            <v>29069</v>
          </cell>
          <cell r="B1840">
            <v>12</v>
          </cell>
          <cell r="C1840">
            <v>271.77999999999997</v>
          </cell>
          <cell r="D1840">
            <v>6</v>
          </cell>
          <cell r="E1840">
            <v>134.97999999999999</v>
          </cell>
          <cell r="F1840">
            <v>7</v>
          </cell>
          <cell r="G1840">
            <v>159.6</v>
          </cell>
          <cell r="H1840">
            <v>1</v>
          </cell>
          <cell r="I1840">
            <v>22.8</v>
          </cell>
          <cell r="J1840">
            <v>26</v>
          </cell>
          <cell r="K1840">
            <v>589.16</v>
          </cell>
        </row>
        <row r="1841">
          <cell r="A1841">
            <v>15388</v>
          </cell>
          <cell r="B1841">
            <v>14</v>
          </cell>
          <cell r="C1841">
            <v>165.2</v>
          </cell>
          <cell r="D1841">
            <v>10</v>
          </cell>
          <cell r="E1841">
            <v>117.06</v>
          </cell>
          <cell r="F1841">
            <v>15</v>
          </cell>
          <cell r="G1841">
            <v>177</v>
          </cell>
          <cell r="H1841">
            <v>11</v>
          </cell>
          <cell r="I1841">
            <v>129.80000000000001</v>
          </cell>
          <cell r="J1841">
            <v>50</v>
          </cell>
          <cell r="K1841">
            <v>589.05999999999995</v>
          </cell>
        </row>
        <row r="1842">
          <cell r="A1842">
            <v>22302</v>
          </cell>
          <cell r="D1842">
            <v>10</v>
          </cell>
          <cell r="E1842">
            <v>190</v>
          </cell>
          <cell r="F1842">
            <v>10</v>
          </cell>
          <cell r="G1842">
            <v>190</v>
          </cell>
          <cell r="H1842">
            <v>11</v>
          </cell>
          <cell r="I1842">
            <v>209</v>
          </cell>
          <cell r="J1842">
            <v>31</v>
          </cell>
          <cell r="K1842">
            <v>589</v>
          </cell>
        </row>
        <row r="1843">
          <cell r="A1843">
            <v>31199</v>
          </cell>
          <cell r="B1843">
            <v>10</v>
          </cell>
          <cell r="C1843">
            <v>129.96</v>
          </cell>
          <cell r="D1843">
            <v>8</v>
          </cell>
          <cell r="E1843">
            <v>108</v>
          </cell>
          <cell r="F1843">
            <v>14</v>
          </cell>
          <cell r="G1843">
            <v>189</v>
          </cell>
          <cell r="H1843">
            <v>12</v>
          </cell>
          <cell r="I1843">
            <v>162</v>
          </cell>
          <cell r="J1843">
            <v>44</v>
          </cell>
          <cell r="K1843">
            <v>588.96</v>
          </cell>
        </row>
        <row r="1844">
          <cell r="A1844">
            <v>27677</v>
          </cell>
          <cell r="B1844">
            <v>16</v>
          </cell>
          <cell r="C1844">
            <v>267.7</v>
          </cell>
          <cell r="F1844">
            <v>13</v>
          </cell>
          <cell r="G1844">
            <v>219.7</v>
          </cell>
          <cell r="H1844">
            <v>6</v>
          </cell>
          <cell r="I1844">
            <v>101.4</v>
          </cell>
          <cell r="J1844">
            <v>35</v>
          </cell>
          <cell r="K1844">
            <v>588.79999999999995</v>
          </cell>
        </row>
        <row r="1845">
          <cell r="A1845">
            <v>17734</v>
          </cell>
          <cell r="B1845">
            <v>2</v>
          </cell>
          <cell r="C1845">
            <v>49.6</v>
          </cell>
          <cell r="D1845">
            <v>6</v>
          </cell>
          <cell r="E1845">
            <v>146.82</v>
          </cell>
          <cell r="F1845">
            <v>9</v>
          </cell>
          <cell r="G1845">
            <v>252</v>
          </cell>
          <cell r="H1845">
            <v>5</v>
          </cell>
          <cell r="I1845">
            <v>140</v>
          </cell>
          <cell r="J1845">
            <v>22</v>
          </cell>
          <cell r="K1845">
            <v>588.41999999999996</v>
          </cell>
        </row>
        <row r="1846">
          <cell r="A1846">
            <v>12170</v>
          </cell>
          <cell r="B1846">
            <v>12</v>
          </cell>
          <cell r="C1846">
            <v>235.2</v>
          </cell>
          <cell r="D1846">
            <v>4</v>
          </cell>
          <cell r="E1846">
            <v>78.400000000000006</v>
          </cell>
          <cell r="F1846">
            <v>5</v>
          </cell>
          <cell r="G1846">
            <v>98</v>
          </cell>
          <cell r="H1846">
            <v>9</v>
          </cell>
          <cell r="I1846">
            <v>176.4</v>
          </cell>
          <cell r="J1846">
            <v>30</v>
          </cell>
          <cell r="K1846">
            <v>588</v>
          </cell>
        </row>
        <row r="1847">
          <cell r="A1847">
            <v>31771</v>
          </cell>
          <cell r="F1847">
            <v>244</v>
          </cell>
          <cell r="G1847">
            <v>389.23</v>
          </cell>
          <cell r="H1847">
            <v>124</v>
          </cell>
          <cell r="I1847">
            <v>198.4</v>
          </cell>
          <cell r="J1847">
            <v>368</v>
          </cell>
          <cell r="K1847">
            <v>587.63</v>
          </cell>
        </row>
        <row r="1848">
          <cell r="A1848">
            <v>31712</v>
          </cell>
          <cell r="D1848">
            <v>12</v>
          </cell>
          <cell r="E1848">
            <v>123.6</v>
          </cell>
          <cell r="F1848">
            <v>19</v>
          </cell>
          <cell r="G1848">
            <v>195.7</v>
          </cell>
          <cell r="H1848">
            <v>26</v>
          </cell>
          <cell r="I1848">
            <v>267.8</v>
          </cell>
          <cell r="J1848">
            <v>57</v>
          </cell>
          <cell r="K1848">
            <v>587.09999999999991</v>
          </cell>
        </row>
        <row r="1849">
          <cell r="A1849">
            <v>16311</v>
          </cell>
          <cell r="F1849">
            <v>6</v>
          </cell>
          <cell r="G1849">
            <v>126</v>
          </cell>
          <cell r="H1849">
            <v>22</v>
          </cell>
          <cell r="I1849">
            <v>460.32</v>
          </cell>
          <cell r="J1849">
            <v>28</v>
          </cell>
          <cell r="K1849">
            <v>586.31999999999994</v>
          </cell>
        </row>
        <row r="1850">
          <cell r="A1850">
            <v>17540</v>
          </cell>
          <cell r="B1850">
            <v>47</v>
          </cell>
          <cell r="C1850">
            <v>122.2</v>
          </cell>
          <cell r="D1850">
            <v>50</v>
          </cell>
          <cell r="E1850">
            <v>129.37</v>
          </cell>
          <cell r="F1850">
            <v>53</v>
          </cell>
          <cell r="G1850">
            <v>137.59</v>
          </cell>
          <cell r="H1850">
            <v>68</v>
          </cell>
          <cell r="I1850">
            <v>195.91</v>
          </cell>
          <cell r="J1850">
            <v>218</v>
          </cell>
          <cell r="K1850">
            <v>585.06999999999994</v>
          </cell>
        </row>
        <row r="1851">
          <cell r="A1851">
            <v>14827</v>
          </cell>
          <cell r="B1851">
            <v>37</v>
          </cell>
          <cell r="C1851">
            <v>73.84</v>
          </cell>
          <cell r="D1851">
            <v>96</v>
          </cell>
          <cell r="E1851">
            <v>191.36</v>
          </cell>
          <cell r="F1851">
            <v>88</v>
          </cell>
          <cell r="G1851">
            <v>175.68</v>
          </cell>
          <cell r="H1851">
            <v>72</v>
          </cell>
          <cell r="I1851">
            <v>144</v>
          </cell>
          <cell r="J1851">
            <v>293</v>
          </cell>
          <cell r="K1851">
            <v>584.88000000000011</v>
          </cell>
        </row>
        <row r="1852">
          <cell r="A1852">
            <v>11271</v>
          </cell>
          <cell r="B1852">
            <v>18</v>
          </cell>
          <cell r="C1852">
            <v>172.03</v>
          </cell>
          <cell r="D1852">
            <v>12</v>
          </cell>
          <cell r="E1852">
            <v>115.2</v>
          </cell>
          <cell r="F1852">
            <v>17</v>
          </cell>
          <cell r="G1852">
            <v>163.19999999999999</v>
          </cell>
          <cell r="H1852">
            <v>14</v>
          </cell>
          <cell r="I1852">
            <v>134.4</v>
          </cell>
          <cell r="J1852">
            <v>61</v>
          </cell>
          <cell r="K1852">
            <v>584.83000000000004</v>
          </cell>
        </row>
        <row r="1853">
          <cell r="A1853">
            <v>29416</v>
          </cell>
          <cell r="F1853">
            <v>22</v>
          </cell>
          <cell r="G1853">
            <v>239.8</v>
          </cell>
          <cell r="H1853">
            <v>31</v>
          </cell>
          <cell r="I1853">
            <v>344.8</v>
          </cell>
          <cell r="J1853">
            <v>53</v>
          </cell>
          <cell r="K1853">
            <v>584.6</v>
          </cell>
        </row>
        <row r="1854">
          <cell r="A1854">
            <v>27188</v>
          </cell>
          <cell r="B1854">
            <v>19</v>
          </cell>
          <cell r="C1854">
            <v>148.19999999999999</v>
          </cell>
          <cell r="D1854">
            <v>26</v>
          </cell>
          <cell r="E1854">
            <v>202.8</v>
          </cell>
          <cell r="F1854">
            <v>13</v>
          </cell>
          <cell r="G1854">
            <v>101.4</v>
          </cell>
          <cell r="H1854">
            <v>17</v>
          </cell>
          <cell r="I1854">
            <v>131.97999999999999</v>
          </cell>
          <cell r="J1854">
            <v>75</v>
          </cell>
          <cell r="K1854">
            <v>584.38</v>
          </cell>
        </row>
        <row r="1855">
          <cell r="A1855">
            <v>15590</v>
          </cell>
          <cell r="D1855">
            <v>110</v>
          </cell>
          <cell r="E1855">
            <v>535.1</v>
          </cell>
          <cell r="F1855">
            <v>10</v>
          </cell>
          <cell r="G1855">
            <v>49</v>
          </cell>
          <cell r="J1855">
            <v>120</v>
          </cell>
          <cell r="K1855">
            <v>584.1</v>
          </cell>
        </row>
        <row r="1856">
          <cell r="A1856">
            <v>14853</v>
          </cell>
          <cell r="B1856">
            <v>25</v>
          </cell>
          <cell r="C1856">
            <v>122.11</v>
          </cell>
          <cell r="D1856">
            <v>28</v>
          </cell>
          <cell r="E1856">
            <v>135.63999999999999</v>
          </cell>
          <cell r="F1856">
            <v>37</v>
          </cell>
          <cell r="G1856">
            <v>181.51</v>
          </cell>
          <cell r="H1856">
            <v>28</v>
          </cell>
          <cell r="I1856">
            <v>143.80000000000001</v>
          </cell>
          <cell r="J1856">
            <v>118</v>
          </cell>
          <cell r="K1856">
            <v>583.05999999999995</v>
          </cell>
        </row>
        <row r="1857">
          <cell r="A1857">
            <v>10614</v>
          </cell>
          <cell r="B1857">
            <v>37</v>
          </cell>
          <cell r="C1857">
            <v>199.8</v>
          </cell>
          <cell r="D1857">
            <v>10</v>
          </cell>
          <cell r="E1857">
            <v>54</v>
          </cell>
          <cell r="F1857">
            <v>8</v>
          </cell>
          <cell r="G1857">
            <v>43.2</v>
          </cell>
          <cell r="H1857">
            <v>53</v>
          </cell>
          <cell r="I1857">
            <v>285.77</v>
          </cell>
          <cell r="J1857">
            <v>108</v>
          </cell>
          <cell r="K1857">
            <v>582.77</v>
          </cell>
        </row>
        <row r="1858">
          <cell r="A1858">
            <v>32030</v>
          </cell>
          <cell r="F1858">
            <v>36</v>
          </cell>
          <cell r="G1858">
            <v>259.2</v>
          </cell>
          <cell r="H1858">
            <v>45</v>
          </cell>
          <cell r="I1858">
            <v>323.42</v>
          </cell>
          <cell r="J1858">
            <v>81</v>
          </cell>
          <cell r="K1858">
            <v>582.62</v>
          </cell>
        </row>
        <row r="1859">
          <cell r="A1859">
            <v>17061</v>
          </cell>
          <cell r="B1859">
            <v>39</v>
          </cell>
          <cell r="C1859">
            <v>151.79</v>
          </cell>
          <cell r="D1859">
            <v>29</v>
          </cell>
          <cell r="E1859">
            <v>112.17</v>
          </cell>
          <cell r="F1859">
            <v>45</v>
          </cell>
          <cell r="G1859">
            <v>175.5</v>
          </cell>
          <cell r="H1859">
            <v>40</v>
          </cell>
          <cell r="I1859">
            <v>142.85</v>
          </cell>
          <cell r="J1859">
            <v>153</v>
          </cell>
          <cell r="K1859">
            <v>582.30999999999995</v>
          </cell>
        </row>
        <row r="1860">
          <cell r="A1860">
            <v>28291</v>
          </cell>
          <cell r="B1860">
            <v>12</v>
          </cell>
          <cell r="C1860">
            <v>98.4</v>
          </cell>
          <cell r="D1860">
            <v>19</v>
          </cell>
          <cell r="E1860">
            <v>155.80000000000001</v>
          </cell>
          <cell r="F1860">
            <v>24</v>
          </cell>
          <cell r="G1860">
            <v>196.8</v>
          </cell>
          <cell r="H1860">
            <v>16</v>
          </cell>
          <cell r="I1860">
            <v>131.19999999999999</v>
          </cell>
          <cell r="J1860">
            <v>71</v>
          </cell>
          <cell r="K1860">
            <v>582.20000000000005</v>
          </cell>
        </row>
        <row r="1861">
          <cell r="A1861">
            <v>12834</v>
          </cell>
          <cell r="B1861">
            <v>38</v>
          </cell>
          <cell r="C1861">
            <v>284.39999999999998</v>
          </cell>
          <cell r="D1861">
            <v>11</v>
          </cell>
          <cell r="E1861">
            <v>82.5</v>
          </cell>
          <cell r="F1861">
            <v>13</v>
          </cell>
          <cell r="G1861">
            <v>95.7</v>
          </cell>
          <cell r="H1861">
            <v>16</v>
          </cell>
          <cell r="I1861">
            <v>119.4</v>
          </cell>
          <cell r="J1861">
            <v>78</v>
          </cell>
          <cell r="K1861">
            <v>582</v>
          </cell>
        </row>
        <row r="1862">
          <cell r="A1862">
            <v>32033</v>
          </cell>
          <cell r="F1862">
            <v>8</v>
          </cell>
          <cell r="G1862">
            <v>111.2</v>
          </cell>
          <cell r="H1862">
            <v>34</v>
          </cell>
          <cell r="I1862">
            <v>470.38</v>
          </cell>
          <cell r="J1862">
            <v>42</v>
          </cell>
          <cell r="K1862">
            <v>581.58000000000004</v>
          </cell>
        </row>
        <row r="1863">
          <cell r="A1863">
            <v>29561</v>
          </cell>
          <cell r="D1863">
            <v>2</v>
          </cell>
          <cell r="E1863">
            <v>56</v>
          </cell>
          <cell r="F1863">
            <v>11</v>
          </cell>
          <cell r="G1863">
            <v>305.76</v>
          </cell>
          <cell r="H1863">
            <v>8</v>
          </cell>
          <cell r="I1863">
            <v>219.52</v>
          </cell>
          <cell r="J1863">
            <v>21</v>
          </cell>
          <cell r="K1863">
            <v>581.28</v>
          </cell>
        </row>
        <row r="1864">
          <cell r="A1864">
            <v>17882</v>
          </cell>
          <cell r="B1864">
            <v>198</v>
          </cell>
          <cell r="C1864">
            <v>197.68</v>
          </cell>
          <cell r="D1864">
            <v>135</v>
          </cell>
          <cell r="E1864">
            <v>134.91999999999999</v>
          </cell>
          <cell r="F1864">
            <v>99</v>
          </cell>
          <cell r="G1864">
            <v>98.84</v>
          </cell>
          <cell r="H1864">
            <v>150</v>
          </cell>
          <cell r="I1864">
            <v>149.68</v>
          </cell>
          <cell r="J1864">
            <v>582</v>
          </cell>
          <cell r="K1864">
            <v>581.12000000000012</v>
          </cell>
        </row>
        <row r="1865">
          <cell r="A1865">
            <v>10882</v>
          </cell>
          <cell r="B1865">
            <v>7</v>
          </cell>
          <cell r="C1865">
            <v>104.3</v>
          </cell>
          <cell r="D1865">
            <v>18</v>
          </cell>
          <cell r="E1865">
            <v>268.2</v>
          </cell>
          <cell r="F1865">
            <v>11</v>
          </cell>
          <cell r="G1865">
            <v>163.9</v>
          </cell>
          <cell r="H1865">
            <v>3</v>
          </cell>
          <cell r="I1865">
            <v>44.7</v>
          </cell>
          <cell r="J1865">
            <v>39</v>
          </cell>
          <cell r="K1865">
            <v>581.1</v>
          </cell>
        </row>
        <row r="1866">
          <cell r="A1866">
            <v>22804</v>
          </cell>
          <cell r="B1866">
            <v>13</v>
          </cell>
          <cell r="C1866">
            <v>191.22</v>
          </cell>
          <cell r="F1866">
            <v>9</v>
          </cell>
          <cell r="G1866">
            <v>139.29</v>
          </cell>
          <cell r="H1866">
            <v>16</v>
          </cell>
          <cell r="I1866">
            <v>250.59</v>
          </cell>
          <cell r="J1866">
            <v>38</v>
          </cell>
          <cell r="K1866">
            <v>581.1</v>
          </cell>
        </row>
        <row r="1867">
          <cell r="A1867">
            <v>18448</v>
          </cell>
          <cell r="B1867">
            <v>18</v>
          </cell>
          <cell r="C1867">
            <v>189</v>
          </cell>
          <cell r="D1867">
            <v>13</v>
          </cell>
          <cell r="E1867">
            <v>130</v>
          </cell>
          <cell r="F1867">
            <v>23</v>
          </cell>
          <cell r="G1867">
            <v>241.5</v>
          </cell>
          <cell r="H1867">
            <v>2</v>
          </cell>
          <cell r="I1867">
            <v>20.16</v>
          </cell>
          <cell r="J1867">
            <v>56</v>
          </cell>
          <cell r="K1867">
            <v>580.66</v>
          </cell>
        </row>
        <row r="1868">
          <cell r="A1868">
            <v>28633</v>
          </cell>
          <cell r="B1868">
            <v>3</v>
          </cell>
          <cell r="C1868">
            <v>48</v>
          </cell>
          <cell r="D1868">
            <v>12</v>
          </cell>
          <cell r="E1868">
            <v>189.44</v>
          </cell>
          <cell r="F1868">
            <v>18</v>
          </cell>
          <cell r="G1868">
            <v>280.32</v>
          </cell>
          <cell r="H1868">
            <v>4</v>
          </cell>
          <cell r="I1868">
            <v>62.72</v>
          </cell>
          <cell r="J1868">
            <v>37</v>
          </cell>
          <cell r="K1868">
            <v>580.48</v>
          </cell>
        </row>
        <row r="1869">
          <cell r="A1869">
            <v>29548</v>
          </cell>
          <cell r="B1869">
            <v>3</v>
          </cell>
          <cell r="C1869">
            <v>87</v>
          </cell>
          <cell r="D1869">
            <v>5</v>
          </cell>
          <cell r="E1869">
            <v>145</v>
          </cell>
          <cell r="F1869">
            <v>7</v>
          </cell>
          <cell r="G1869">
            <v>203</v>
          </cell>
          <cell r="H1869">
            <v>5</v>
          </cell>
          <cell r="I1869">
            <v>145</v>
          </cell>
          <cell r="J1869">
            <v>20</v>
          </cell>
          <cell r="K1869">
            <v>580</v>
          </cell>
        </row>
        <row r="1870">
          <cell r="A1870">
            <v>10535</v>
          </cell>
          <cell r="B1870">
            <v>12</v>
          </cell>
          <cell r="C1870">
            <v>176.4</v>
          </cell>
          <cell r="D1870">
            <v>9</v>
          </cell>
          <cell r="E1870">
            <v>132.30000000000001</v>
          </cell>
          <cell r="F1870">
            <v>12</v>
          </cell>
          <cell r="G1870">
            <v>190.8</v>
          </cell>
          <cell r="H1870">
            <v>5</v>
          </cell>
          <cell r="I1870">
            <v>79.5</v>
          </cell>
          <cell r="J1870">
            <v>38</v>
          </cell>
          <cell r="K1870">
            <v>579</v>
          </cell>
        </row>
        <row r="1871">
          <cell r="A1871">
            <v>12313</v>
          </cell>
          <cell r="B1871">
            <v>64</v>
          </cell>
          <cell r="C1871">
            <v>190.8</v>
          </cell>
          <cell r="D1871">
            <v>61</v>
          </cell>
          <cell r="E1871">
            <v>182.76</v>
          </cell>
          <cell r="F1871">
            <v>49</v>
          </cell>
          <cell r="G1871">
            <v>146.04</v>
          </cell>
          <cell r="H1871">
            <v>20</v>
          </cell>
          <cell r="I1871">
            <v>59.04</v>
          </cell>
          <cell r="J1871">
            <v>194</v>
          </cell>
          <cell r="K1871">
            <v>578.64</v>
          </cell>
        </row>
        <row r="1872">
          <cell r="A1872">
            <v>22843</v>
          </cell>
          <cell r="B1872">
            <v>27</v>
          </cell>
          <cell r="C1872">
            <v>80.040000000000006</v>
          </cell>
          <cell r="D1872">
            <v>44</v>
          </cell>
          <cell r="E1872">
            <v>131.76</v>
          </cell>
          <cell r="F1872">
            <v>55</v>
          </cell>
          <cell r="G1872">
            <v>162.36000000000001</v>
          </cell>
          <cell r="H1872">
            <v>68</v>
          </cell>
          <cell r="I1872">
            <v>203.52</v>
          </cell>
          <cell r="J1872">
            <v>194</v>
          </cell>
          <cell r="K1872">
            <v>577.68000000000006</v>
          </cell>
        </row>
        <row r="1873">
          <cell r="A1873">
            <v>31361</v>
          </cell>
          <cell r="B1873">
            <v>6</v>
          </cell>
          <cell r="C1873">
            <v>165</v>
          </cell>
          <cell r="D1873">
            <v>5</v>
          </cell>
          <cell r="E1873">
            <v>137.5</v>
          </cell>
          <cell r="F1873">
            <v>5</v>
          </cell>
          <cell r="G1873">
            <v>137.5</v>
          </cell>
          <cell r="H1873">
            <v>5</v>
          </cell>
          <cell r="I1873">
            <v>137.5</v>
          </cell>
          <cell r="J1873">
            <v>21</v>
          </cell>
          <cell r="K1873">
            <v>577.5</v>
          </cell>
        </row>
        <row r="1874">
          <cell r="A1874">
            <v>17326</v>
          </cell>
          <cell r="B1874">
            <v>8</v>
          </cell>
          <cell r="C1874">
            <v>105.6</v>
          </cell>
          <cell r="D1874">
            <v>9</v>
          </cell>
          <cell r="E1874">
            <v>120</v>
          </cell>
          <cell r="F1874">
            <v>14</v>
          </cell>
          <cell r="G1874">
            <v>189</v>
          </cell>
          <cell r="H1874">
            <v>12</v>
          </cell>
          <cell r="I1874">
            <v>162</v>
          </cell>
          <cell r="J1874">
            <v>43</v>
          </cell>
          <cell r="K1874">
            <v>576.6</v>
          </cell>
        </row>
        <row r="1875">
          <cell r="A1875">
            <v>30510</v>
          </cell>
          <cell r="B1875">
            <v>46</v>
          </cell>
          <cell r="C1875">
            <v>96.43</v>
          </cell>
          <cell r="D1875">
            <v>142</v>
          </cell>
          <cell r="E1875">
            <v>293.61</v>
          </cell>
          <cell r="F1875">
            <v>89</v>
          </cell>
          <cell r="G1875">
            <v>186.05</v>
          </cell>
          <cell r="J1875">
            <v>277</v>
          </cell>
          <cell r="K1875">
            <v>576.09</v>
          </cell>
        </row>
        <row r="1876">
          <cell r="A1876">
            <v>28650</v>
          </cell>
          <cell r="B1876">
            <v>8</v>
          </cell>
          <cell r="C1876">
            <v>97.6</v>
          </cell>
          <cell r="D1876">
            <v>17</v>
          </cell>
          <cell r="E1876">
            <v>203.5</v>
          </cell>
          <cell r="F1876">
            <v>10</v>
          </cell>
          <cell r="G1876">
            <v>119</v>
          </cell>
          <cell r="H1876">
            <v>13</v>
          </cell>
          <cell r="I1876">
            <v>154.69999999999999</v>
          </cell>
          <cell r="J1876">
            <v>48</v>
          </cell>
          <cell r="K1876">
            <v>574.79999999999995</v>
          </cell>
        </row>
        <row r="1877">
          <cell r="A1877">
            <v>2028223</v>
          </cell>
          <cell r="B1877">
            <v>13.78</v>
          </cell>
          <cell r="C1877">
            <v>65.86</v>
          </cell>
          <cell r="D1877">
            <v>21.64</v>
          </cell>
          <cell r="E1877">
            <v>105.63</v>
          </cell>
          <cell r="F1877">
            <v>36.51</v>
          </cell>
          <cell r="G1877">
            <v>178.45</v>
          </cell>
          <cell r="H1877">
            <v>34.119999999999997</v>
          </cell>
          <cell r="I1877">
            <v>224.65</v>
          </cell>
          <cell r="J1877">
            <v>106.05000000000001</v>
          </cell>
          <cell r="K1877">
            <v>574.59</v>
          </cell>
        </row>
        <row r="1878">
          <cell r="A1878">
            <v>31749</v>
          </cell>
          <cell r="D1878">
            <v>2</v>
          </cell>
          <cell r="E1878">
            <v>25.8</v>
          </cell>
          <cell r="F1878">
            <v>33</v>
          </cell>
          <cell r="G1878">
            <v>421.58</v>
          </cell>
          <cell r="H1878">
            <v>10</v>
          </cell>
          <cell r="I1878">
            <v>126.94</v>
          </cell>
          <cell r="J1878">
            <v>45</v>
          </cell>
          <cell r="K1878">
            <v>574.31999999999994</v>
          </cell>
        </row>
        <row r="1879">
          <cell r="A1879">
            <v>22593</v>
          </cell>
          <cell r="B1879">
            <v>63</v>
          </cell>
          <cell r="C1879">
            <v>138.24</v>
          </cell>
          <cell r="D1879">
            <v>64</v>
          </cell>
          <cell r="E1879">
            <v>140.08000000000001</v>
          </cell>
          <cell r="F1879">
            <v>77</v>
          </cell>
          <cell r="G1879">
            <v>168.86</v>
          </cell>
          <cell r="H1879">
            <v>58</v>
          </cell>
          <cell r="I1879">
            <v>127.06</v>
          </cell>
          <cell r="J1879">
            <v>262</v>
          </cell>
          <cell r="K1879">
            <v>574.24</v>
          </cell>
        </row>
        <row r="1880">
          <cell r="A1880">
            <v>17563</v>
          </cell>
          <cell r="B1880">
            <v>10</v>
          </cell>
          <cell r="C1880">
            <v>238.08</v>
          </cell>
          <cell r="D1880">
            <v>6</v>
          </cell>
          <cell r="E1880">
            <v>144</v>
          </cell>
          <cell r="F1880">
            <v>6</v>
          </cell>
          <cell r="G1880">
            <v>144</v>
          </cell>
          <cell r="H1880">
            <v>2</v>
          </cell>
          <cell r="I1880">
            <v>48</v>
          </cell>
          <cell r="J1880">
            <v>24</v>
          </cell>
          <cell r="K1880">
            <v>574.08000000000004</v>
          </cell>
        </row>
        <row r="1881">
          <cell r="A1881">
            <v>14060</v>
          </cell>
          <cell r="B1881">
            <v>13</v>
          </cell>
          <cell r="C1881">
            <v>182</v>
          </cell>
          <cell r="D1881">
            <v>8</v>
          </cell>
          <cell r="E1881">
            <v>112</v>
          </cell>
          <cell r="F1881">
            <v>9</v>
          </cell>
          <cell r="G1881">
            <v>126</v>
          </cell>
          <cell r="H1881">
            <v>11</v>
          </cell>
          <cell r="I1881">
            <v>154</v>
          </cell>
          <cell r="J1881">
            <v>41</v>
          </cell>
          <cell r="K1881">
            <v>574</v>
          </cell>
        </row>
        <row r="1882">
          <cell r="A1882">
            <v>15550</v>
          </cell>
          <cell r="B1882">
            <v>14</v>
          </cell>
          <cell r="C1882">
            <v>102.2</v>
          </cell>
          <cell r="D1882">
            <v>21</v>
          </cell>
          <cell r="E1882">
            <v>146.55000000000001</v>
          </cell>
          <cell r="F1882">
            <v>26</v>
          </cell>
          <cell r="G1882">
            <v>181.19</v>
          </cell>
          <cell r="H1882">
            <v>20</v>
          </cell>
          <cell r="I1882">
            <v>143.87</v>
          </cell>
          <cell r="J1882">
            <v>81</v>
          </cell>
          <cell r="K1882">
            <v>573.80999999999995</v>
          </cell>
        </row>
        <row r="1883">
          <cell r="A1883">
            <v>16733</v>
          </cell>
          <cell r="B1883">
            <v>17</v>
          </cell>
          <cell r="C1883">
            <v>292.86</v>
          </cell>
          <cell r="D1883">
            <v>3</v>
          </cell>
          <cell r="E1883">
            <v>52.27</v>
          </cell>
          <cell r="F1883">
            <v>5</v>
          </cell>
          <cell r="G1883">
            <v>88.07</v>
          </cell>
          <cell r="H1883">
            <v>8</v>
          </cell>
          <cell r="I1883">
            <v>140.34</v>
          </cell>
          <cell r="J1883">
            <v>33</v>
          </cell>
          <cell r="K1883">
            <v>573.54</v>
          </cell>
        </row>
        <row r="1884">
          <cell r="A1884">
            <v>29887</v>
          </cell>
          <cell r="F1884">
            <v>32</v>
          </cell>
          <cell r="G1884">
            <v>128</v>
          </cell>
          <cell r="H1884">
            <v>95</v>
          </cell>
          <cell r="I1884">
            <v>445.27</v>
          </cell>
          <cell r="J1884">
            <v>127</v>
          </cell>
          <cell r="K1884">
            <v>573.27</v>
          </cell>
        </row>
        <row r="1885">
          <cell r="A1885">
            <v>29813</v>
          </cell>
          <cell r="B1885">
            <v>9</v>
          </cell>
          <cell r="C1885">
            <v>207</v>
          </cell>
          <cell r="D1885">
            <v>2</v>
          </cell>
          <cell r="E1885">
            <v>44.16</v>
          </cell>
          <cell r="F1885">
            <v>2</v>
          </cell>
          <cell r="G1885">
            <v>46</v>
          </cell>
          <cell r="H1885">
            <v>12</v>
          </cell>
          <cell r="I1885">
            <v>276</v>
          </cell>
          <cell r="J1885">
            <v>25</v>
          </cell>
          <cell r="K1885">
            <v>573.16</v>
          </cell>
        </row>
        <row r="1886">
          <cell r="A1886">
            <v>22743</v>
          </cell>
          <cell r="B1886">
            <v>7</v>
          </cell>
          <cell r="C1886">
            <v>196</v>
          </cell>
          <cell r="D1886">
            <v>2</v>
          </cell>
          <cell r="E1886">
            <v>58</v>
          </cell>
          <cell r="F1886">
            <v>9</v>
          </cell>
          <cell r="G1886">
            <v>261</v>
          </cell>
          <cell r="H1886">
            <v>2</v>
          </cell>
          <cell r="I1886">
            <v>58</v>
          </cell>
          <cell r="J1886">
            <v>20</v>
          </cell>
          <cell r="K1886">
            <v>573</v>
          </cell>
        </row>
        <row r="1887">
          <cell r="A1887">
            <v>18012</v>
          </cell>
          <cell r="D1887">
            <v>2</v>
          </cell>
          <cell r="E1887">
            <v>298</v>
          </cell>
          <cell r="H1887">
            <v>2</v>
          </cell>
          <cell r="I1887">
            <v>274.16000000000003</v>
          </cell>
          <cell r="J1887">
            <v>4</v>
          </cell>
          <cell r="K1887">
            <v>572.16000000000008</v>
          </cell>
        </row>
        <row r="1888">
          <cell r="A1888">
            <v>18045</v>
          </cell>
          <cell r="B1888">
            <v>42</v>
          </cell>
          <cell r="C1888">
            <v>109.2</v>
          </cell>
          <cell r="D1888">
            <v>31</v>
          </cell>
          <cell r="E1888">
            <v>80.599999999999994</v>
          </cell>
          <cell r="F1888">
            <v>56</v>
          </cell>
          <cell r="G1888">
            <v>145.6</v>
          </cell>
          <cell r="H1888">
            <v>91</v>
          </cell>
          <cell r="I1888">
            <v>236.6</v>
          </cell>
          <cell r="J1888">
            <v>220</v>
          </cell>
          <cell r="K1888">
            <v>572</v>
          </cell>
        </row>
        <row r="1889">
          <cell r="A1889">
            <v>17477</v>
          </cell>
          <cell r="B1889">
            <v>19</v>
          </cell>
          <cell r="C1889">
            <v>168.84</v>
          </cell>
          <cell r="D1889">
            <v>18</v>
          </cell>
          <cell r="E1889">
            <v>163.66</v>
          </cell>
          <cell r="F1889">
            <v>13</v>
          </cell>
          <cell r="G1889">
            <v>119.6</v>
          </cell>
          <cell r="H1889">
            <v>13</v>
          </cell>
          <cell r="I1889">
            <v>119.6</v>
          </cell>
          <cell r="J1889">
            <v>63</v>
          </cell>
          <cell r="K1889">
            <v>571.70000000000005</v>
          </cell>
        </row>
        <row r="1890">
          <cell r="A1890">
            <v>16334</v>
          </cell>
          <cell r="B1890">
            <v>12</v>
          </cell>
          <cell r="C1890">
            <v>142.80000000000001</v>
          </cell>
          <cell r="D1890">
            <v>10</v>
          </cell>
          <cell r="E1890">
            <v>119</v>
          </cell>
          <cell r="F1890">
            <v>15</v>
          </cell>
          <cell r="G1890">
            <v>178.5</v>
          </cell>
          <cell r="H1890">
            <v>11</v>
          </cell>
          <cell r="I1890">
            <v>130.9</v>
          </cell>
          <cell r="J1890">
            <v>48</v>
          </cell>
          <cell r="K1890">
            <v>571.20000000000005</v>
          </cell>
        </row>
        <row r="1891">
          <cell r="A1891">
            <v>27633</v>
          </cell>
          <cell r="B1891">
            <v>18</v>
          </cell>
          <cell r="C1891">
            <v>234</v>
          </cell>
          <cell r="D1891">
            <v>4</v>
          </cell>
          <cell r="E1891">
            <v>52</v>
          </cell>
          <cell r="F1891">
            <v>15</v>
          </cell>
          <cell r="G1891">
            <v>195</v>
          </cell>
          <cell r="H1891">
            <v>7</v>
          </cell>
          <cell r="I1891">
            <v>89.96</v>
          </cell>
          <cell r="J1891">
            <v>44</v>
          </cell>
          <cell r="K1891">
            <v>570.96</v>
          </cell>
        </row>
        <row r="1892">
          <cell r="A1892">
            <v>27457</v>
          </cell>
          <cell r="B1892">
            <v>18</v>
          </cell>
          <cell r="C1892">
            <v>124.35</v>
          </cell>
          <cell r="D1892">
            <v>19</v>
          </cell>
          <cell r="E1892">
            <v>130</v>
          </cell>
          <cell r="F1892">
            <v>14</v>
          </cell>
          <cell r="G1892">
            <v>95.5</v>
          </cell>
          <cell r="H1892">
            <v>32</v>
          </cell>
          <cell r="I1892">
            <v>220.8</v>
          </cell>
          <cell r="J1892">
            <v>83</v>
          </cell>
          <cell r="K1892">
            <v>570.65000000000009</v>
          </cell>
        </row>
        <row r="1893">
          <cell r="A1893">
            <v>23511</v>
          </cell>
          <cell r="D1893">
            <v>10</v>
          </cell>
          <cell r="E1893">
            <v>162</v>
          </cell>
          <cell r="F1893">
            <v>14</v>
          </cell>
          <cell r="G1893">
            <v>226.8</v>
          </cell>
          <cell r="H1893">
            <v>11</v>
          </cell>
          <cell r="I1893">
            <v>181.5</v>
          </cell>
          <cell r="J1893">
            <v>35</v>
          </cell>
          <cell r="K1893">
            <v>570.29999999999995</v>
          </cell>
        </row>
        <row r="1894">
          <cell r="A1894">
            <v>22367</v>
          </cell>
          <cell r="B1894">
            <v>81</v>
          </cell>
          <cell r="C1894">
            <v>258.68</v>
          </cell>
          <cell r="H1894">
            <v>84</v>
          </cell>
          <cell r="I1894">
            <v>311.57</v>
          </cell>
          <cell r="J1894">
            <v>165</v>
          </cell>
          <cell r="K1894">
            <v>570.25</v>
          </cell>
        </row>
        <row r="1895">
          <cell r="A1895">
            <v>16723</v>
          </cell>
          <cell r="B1895">
            <v>25</v>
          </cell>
          <cell r="C1895">
            <v>212.5</v>
          </cell>
          <cell r="D1895">
            <v>13</v>
          </cell>
          <cell r="E1895">
            <v>110.5</v>
          </cell>
          <cell r="F1895">
            <v>11</v>
          </cell>
          <cell r="G1895">
            <v>93.5</v>
          </cell>
          <cell r="H1895">
            <v>18</v>
          </cell>
          <cell r="I1895">
            <v>153</v>
          </cell>
          <cell r="J1895">
            <v>67</v>
          </cell>
          <cell r="K1895">
            <v>569.5</v>
          </cell>
        </row>
        <row r="1896">
          <cell r="A1896">
            <v>27954</v>
          </cell>
          <cell r="B1896">
            <v>8</v>
          </cell>
          <cell r="C1896">
            <v>126.4</v>
          </cell>
          <cell r="D1896">
            <v>12</v>
          </cell>
          <cell r="E1896">
            <v>189.6</v>
          </cell>
          <cell r="F1896">
            <v>10</v>
          </cell>
          <cell r="G1896">
            <v>158</v>
          </cell>
          <cell r="H1896">
            <v>6</v>
          </cell>
          <cell r="I1896">
            <v>94.8</v>
          </cell>
          <cell r="J1896">
            <v>36</v>
          </cell>
          <cell r="K1896">
            <v>568.79999999999995</v>
          </cell>
        </row>
        <row r="1897">
          <cell r="A1897">
            <v>29644</v>
          </cell>
          <cell r="B1897">
            <v>32</v>
          </cell>
          <cell r="C1897">
            <v>191.04</v>
          </cell>
          <cell r="D1897">
            <v>14</v>
          </cell>
          <cell r="E1897">
            <v>84</v>
          </cell>
          <cell r="F1897">
            <v>27</v>
          </cell>
          <cell r="G1897">
            <v>153.1</v>
          </cell>
          <cell r="H1897">
            <v>25</v>
          </cell>
          <cell r="I1897">
            <v>140</v>
          </cell>
          <cell r="J1897">
            <v>98</v>
          </cell>
          <cell r="K1897">
            <v>568.14</v>
          </cell>
        </row>
        <row r="1898">
          <cell r="A1898">
            <v>30218</v>
          </cell>
          <cell r="B1898">
            <v>6</v>
          </cell>
          <cell r="C1898">
            <v>179.4</v>
          </cell>
          <cell r="D1898">
            <v>3</v>
          </cell>
          <cell r="E1898">
            <v>89.7</v>
          </cell>
          <cell r="F1898">
            <v>2</v>
          </cell>
          <cell r="G1898">
            <v>59.8</v>
          </cell>
          <cell r="H1898">
            <v>8</v>
          </cell>
          <cell r="I1898">
            <v>239.2</v>
          </cell>
          <cell r="J1898">
            <v>19</v>
          </cell>
          <cell r="K1898">
            <v>568.1</v>
          </cell>
        </row>
        <row r="1899">
          <cell r="A1899">
            <v>29620</v>
          </cell>
          <cell r="B1899">
            <v>9</v>
          </cell>
          <cell r="C1899">
            <v>142.19999999999999</v>
          </cell>
          <cell r="D1899">
            <v>9</v>
          </cell>
          <cell r="E1899">
            <v>142.19999999999999</v>
          </cell>
          <cell r="F1899">
            <v>8</v>
          </cell>
          <cell r="G1899">
            <v>125.14</v>
          </cell>
          <cell r="H1899">
            <v>10</v>
          </cell>
          <cell r="I1899">
            <v>158</v>
          </cell>
          <cell r="J1899">
            <v>36</v>
          </cell>
          <cell r="K1899">
            <v>567.54</v>
          </cell>
        </row>
        <row r="1900">
          <cell r="A1900">
            <v>16521</v>
          </cell>
          <cell r="B1900">
            <v>57</v>
          </cell>
          <cell r="C1900">
            <v>136.80000000000001</v>
          </cell>
          <cell r="D1900">
            <v>84.13</v>
          </cell>
          <cell r="E1900">
            <v>224.27</v>
          </cell>
          <cell r="F1900">
            <v>66</v>
          </cell>
          <cell r="G1900">
            <v>188.2</v>
          </cell>
          <cell r="H1900">
            <v>6</v>
          </cell>
          <cell r="I1900">
            <v>18</v>
          </cell>
          <cell r="J1900">
            <v>213.13</v>
          </cell>
          <cell r="K1900">
            <v>567.27</v>
          </cell>
        </row>
        <row r="1901">
          <cell r="A1901">
            <v>16195</v>
          </cell>
          <cell r="B1901">
            <v>13</v>
          </cell>
          <cell r="C1901">
            <v>231.4</v>
          </cell>
          <cell r="D1901">
            <v>8</v>
          </cell>
          <cell r="E1901">
            <v>140.97999999999999</v>
          </cell>
          <cell r="F1901">
            <v>9</v>
          </cell>
          <cell r="G1901">
            <v>158.78</v>
          </cell>
          <cell r="H1901">
            <v>2</v>
          </cell>
          <cell r="I1901">
            <v>35.6</v>
          </cell>
          <cell r="J1901">
            <v>32</v>
          </cell>
          <cell r="K1901">
            <v>566.76</v>
          </cell>
        </row>
        <row r="1902">
          <cell r="A1902">
            <v>28841</v>
          </cell>
          <cell r="B1902">
            <v>50</v>
          </cell>
          <cell r="C1902">
            <v>230</v>
          </cell>
          <cell r="D1902">
            <v>31</v>
          </cell>
          <cell r="E1902">
            <v>142.6</v>
          </cell>
          <cell r="F1902">
            <v>20</v>
          </cell>
          <cell r="G1902">
            <v>93</v>
          </cell>
          <cell r="H1902">
            <v>21</v>
          </cell>
          <cell r="I1902">
            <v>100.8</v>
          </cell>
          <cell r="J1902">
            <v>122</v>
          </cell>
          <cell r="K1902">
            <v>566.4</v>
          </cell>
        </row>
        <row r="1903">
          <cell r="A1903">
            <v>14033</v>
          </cell>
          <cell r="B1903">
            <v>18</v>
          </cell>
          <cell r="C1903">
            <v>132.02000000000001</v>
          </cell>
          <cell r="D1903">
            <v>12</v>
          </cell>
          <cell r="E1903">
            <v>87.62</v>
          </cell>
          <cell r="F1903">
            <v>26</v>
          </cell>
          <cell r="G1903">
            <v>191.81</v>
          </cell>
          <cell r="H1903">
            <v>21</v>
          </cell>
          <cell r="I1903">
            <v>154.81</v>
          </cell>
          <cell r="J1903">
            <v>77</v>
          </cell>
          <cell r="K1903">
            <v>566.26</v>
          </cell>
        </row>
        <row r="1904">
          <cell r="A1904">
            <v>14315</v>
          </cell>
          <cell r="B1904">
            <v>79</v>
          </cell>
          <cell r="C1904">
            <v>315.04000000000002</v>
          </cell>
          <cell r="H1904">
            <v>60</v>
          </cell>
          <cell r="I1904">
            <v>250.98</v>
          </cell>
          <cell r="J1904">
            <v>139</v>
          </cell>
          <cell r="K1904">
            <v>566.02</v>
          </cell>
        </row>
        <row r="1905">
          <cell r="A1905">
            <v>10201</v>
          </cell>
          <cell r="B1905">
            <v>16</v>
          </cell>
          <cell r="C1905">
            <v>115.2</v>
          </cell>
          <cell r="D1905">
            <v>17</v>
          </cell>
          <cell r="E1905">
            <v>130.4</v>
          </cell>
          <cell r="F1905">
            <v>19</v>
          </cell>
          <cell r="G1905">
            <v>155.80000000000001</v>
          </cell>
          <cell r="H1905">
            <v>20</v>
          </cell>
          <cell r="I1905">
            <v>164</v>
          </cell>
          <cell r="J1905">
            <v>72</v>
          </cell>
          <cell r="K1905">
            <v>565.40000000000009</v>
          </cell>
        </row>
        <row r="1906">
          <cell r="A1906">
            <v>2031660</v>
          </cell>
          <cell r="B1906">
            <v>3.05</v>
          </cell>
          <cell r="C1906">
            <v>24.36</v>
          </cell>
          <cell r="D1906">
            <v>13.11</v>
          </cell>
          <cell r="E1906">
            <v>104.84</v>
          </cell>
          <cell r="F1906">
            <v>18.04</v>
          </cell>
          <cell r="G1906">
            <v>141.6</v>
          </cell>
          <cell r="H1906">
            <v>36.79</v>
          </cell>
          <cell r="I1906">
            <v>294.22000000000003</v>
          </cell>
          <cell r="J1906">
            <v>70.990000000000009</v>
          </cell>
          <cell r="K1906">
            <v>565.02</v>
          </cell>
        </row>
        <row r="1907">
          <cell r="A1907">
            <v>31324</v>
          </cell>
          <cell r="B1907">
            <v>8</v>
          </cell>
          <cell r="C1907">
            <v>132.80000000000001</v>
          </cell>
          <cell r="D1907">
            <v>7</v>
          </cell>
          <cell r="E1907">
            <v>116.2</v>
          </cell>
          <cell r="F1907">
            <v>15</v>
          </cell>
          <cell r="G1907">
            <v>249</v>
          </cell>
          <cell r="H1907">
            <v>4</v>
          </cell>
          <cell r="I1907">
            <v>66.400000000000006</v>
          </cell>
          <cell r="J1907">
            <v>34</v>
          </cell>
          <cell r="K1907">
            <v>564.4</v>
          </cell>
        </row>
        <row r="1908">
          <cell r="A1908">
            <v>17402</v>
          </cell>
          <cell r="B1908">
            <v>38</v>
          </cell>
          <cell r="C1908">
            <v>212.8</v>
          </cell>
          <cell r="D1908">
            <v>19</v>
          </cell>
          <cell r="E1908">
            <v>100.1</v>
          </cell>
          <cell r="F1908">
            <v>22</v>
          </cell>
          <cell r="G1908">
            <v>114.8</v>
          </cell>
          <cell r="H1908">
            <v>24</v>
          </cell>
          <cell r="I1908">
            <v>134.4</v>
          </cell>
          <cell r="J1908">
            <v>103</v>
          </cell>
          <cell r="K1908">
            <v>562.1</v>
          </cell>
        </row>
        <row r="1909">
          <cell r="A1909">
            <v>27452</v>
          </cell>
          <cell r="B1909">
            <v>52</v>
          </cell>
          <cell r="C1909">
            <v>92.76</v>
          </cell>
          <cell r="D1909">
            <v>36</v>
          </cell>
          <cell r="E1909">
            <v>64.66</v>
          </cell>
          <cell r="F1909">
            <v>104</v>
          </cell>
          <cell r="G1909">
            <v>187.2</v>
          </cell>
          <cell r="H1909">
            <v>121</v>
          </cell>
          <cell r="I1909">
            <v>216.26</v>
          </cell>
          <cell r="J1909">
            <v>313</v>
          </cell>
          <cell r="K1909">
            <v>560.88</v>
          </cell>
        </row>
        <row r="1910">
          <cell r="A1910">
            <v>31670</v>
          </cell>
          <cell r="B1910">
            <v>14</v>
          </cell>
          <cell r="C1910">
            <v>63</v>
          </cell>
          <cell r="D1910">
            <v>33</v>
          </cell>
          <cell r="E1910">
            <v>141.26</v>
          </cell>
          <cell r="F1910">
            <v>35</v>
          </cell>
          <cell r="G1910">
            <v>147</v>
          </cell>
          <cell r="H1910">
            <v>50</v>
          </cell>
          <cell r="I1910">
            <v>209.32</v>
          </cell>
          <cell r="J1910">
            <v>132</v>
          </cell>
          <cell r="K1910">
            <v>560.57999999999993</v>
          </cell>
        </row>
        <row r="1911">
          <cell r="A1911">
            <v>11318</v>
          </cell>
          <cell r="B1911">
            <v>14</v>
          </cell>
          <cell r="C1911">
            <v>114.14</v>
          </cell>
          <cell r="D1911">
            <v>4</v>
          </cell>
          <cell r="E1911">
            <v>32.799999999999997</v>
          </cell>
          <cell r="F1911">
            <v>22</v>
          </cell>
          <cell r="G1911">
            <v>184</v>
          </cell>
          <cell r="H1911">
            <v>27</v>
          </cell>
          <cell r="I1911">
            <v>229.5</v>
          </cell>
          <cell r="J1911">
            <v>67</v>
          </cell>
          <cell r="K1911">
            <v>560.44000000000005</v>
          </cell>
        </row>
        <row r="1912">
          <cell r="A1912">
            <v>17964</v>
          </cell>
          <cell r="B1912">
            <v>8</v>
          </cell>
          <cell r="C1912">
            <v>183.2</v>
          </cell>
          <cell r="D1912">
            <v>3</v>
          </cell>
          <cell r="E1912">
            <v>68.7</v>
          </cell>
          <cell r="F1912">
            <v>4</v>
          </cell>
          <cell r="G1912">
            <v>94.3</v>
          </cell>
          <cell r="H1912">
            <v>9</v>
          </cell>
          <cell r="I1912">
            <v>214.2</v>
          </cell>
          <cell r="J1912">
            <v>24</v>
          </cell>
          <cell r="K1912">
            <v>560.4</v>
          </cell>
        </row>
        <row r="1913">
          <cell r="A1913">
            <v>31318</v>
          </cell>
          <cell r="B1913">
            <v>15</v>
          </cell>
          <cell r="C1913">
            <v>127.5</v>
          </cell>
          <cell r="D1913">
            <v>12</v>
          </cell>
          <cell r="E1913">
            <v>102</v>
          </cell>
          <cell r="F1913">
            <v>20</v>
          </cell>
          <cell r="G1913">
            <v>169.32</v>
          </cell>
          <cell r="H1913">
            <v>19</v>
          </cell>
          <cell r="I1913">
            <v>161.5</v>
          </cell>
          <cell r="J1913">
            <v>66</v>
          </cell>
          <cell r="K1913">
            <v>560.31999999999994</v>
          </cell>
        </row>
        <row r="1914">
          <cell r="A1914">
            <v>29794</v>
          </cell>
          <cell r="B1914">
            <v>4</v>
          </cell>
          <cell r="C1914">
            <v>86.4</v>
          </cell>
          <cell r="D1914">
            <v>8</v>
          </cell>
          <cell r="E1914">
            <v>180</v>
          </cell>
          <cell r="F1914">
            <v>11</v>
          </cell>
          <cell r="G1914">
            <v>247.5</v>
          </cell>
          <cell r="H1914">
            <v>2</v>
          </cell>
          <cell r="I1914">
            <v>45</v>
          </cell>
          <cell r="J1914">
            <v>25</v>
          </cell>
          <cell r="K1914">
            <v>558.9</v>
          </cell>
        </row>
        <row r="1915">
          <cell r="A1915">
            <v>15903</v>
          </cell>
          <cell r="B1915">
            <v>27</v>
          </cell>
          <cell r="C1915">
            <v>189</v>
          </cell>
          <cell r="D1915">
            <v>11</v>
          </cell>
          <cell r="E1915">
            <v>77</v>
          </cell>
          <cell r="F1915">
            <v>30</v>
          </cell>
          <cell r="G1915">
            <v>208.88</v>
          </cell>
          <cell r="H1915">
            <v>12</v>
          </cell>
          <cell r="I1915">
            <v>84</v>
          </cell>
          <cell r="J1915">
            <v>80</v>
          </cell>
          <cell r="K1915">
            <v>558.88</v>
          </cell>
        </row>
        <row r="1916">
          <cell r="A1916">
            <v>17866</v>
          </cell>
          <cell r="B1916">
            <v>157</v>
          </cell>
          <cell r="C1916">
            <v>156.68</v>
          </cell>
          <cell r="D1916">
            <v>129</v>
          </cell>
          <cell r="E1916">
            <v>128.6</v>
          </cell>
          <cell r="F1916">
            <v>124</v>
          </cell>
          <cell r="G1916">
            <v>123.6</v>
          </cell>
          <cell r="H1916">
            <v>150</v>
          </cell>
          <cell r="I1916">
            <v>149.52000000000001</v>
          </cell>
          <cell r="J1916">
            <v>560</v>
          </cell>
          <cell r="K1916">
            <v>558.4</v>
          </cell>
        </row>
        <row r="1917">
          <cell r="A1917">
            <v>29605</v>
          </cell>
          <cell r="B1917">
            <v>20</v>
          </cell>
          <cell r="C1917">
            <v>157.37</v>
          </cell>
          <cell r="D1917">
            <v>20</v>
          </cell>
          <cell r="E1917">
            <v>156.11000000000001</v>
          </cell>
          <cell r="F1917">
            <v>12</v>
          </cell>
          <cell r="G1917">
            <v>94.8</v>
          </cell>
          <cell r="H1917">
            <v>19</v>
          </cell>
          <cell r="I1917">
            <v>150.1</v>
          </cell>
          <cell r="J1917">
            <v>71</v>
          </cell>
          <cell r="K1917">
            <v>558.38</v>
          </cell>
        </row>
        <row r="1918">
          <cell r="A1918">
            <v>2031848</v>
          </cell>
          <cell r="D1918">
            <v>1.7</v>
          </cell>
          <cell r="E1918">
            <v>76.349999999999994</v>
          </cell>
          <cell r="F1918">
            <v>4.72</v>
          </cell>
          <cell r="G1918">
            <v>224.42</v>
          </cell>
          <cell r="H1918">
            <v>4.8899999999999997</v>
          </cell>
          <cell r="I1918">
            <v>257.38</v>
          </cell>
          <cell r="J1918">
            <v>11.309999999999999</v>
          </cell>
          <cell r="K1918">
            <v>558.15</v>
          </cell>
        </row>
        <row r="1919">
          <cell r="A1919">
            <v>17335</v>
          </cell>
          <cell r="B1919">
            <v>7</v>
          </cell>
          <cell r="C1919">
            <v>96.6</v>
          </cell>
          <cell r="D1919">
            <v>15</v>
          </cell>
          <cell r="E1919">
            <v>201.4</v>
          </cell>
          <cell r="F1919">
            <v>11</v>
          </cell>
          <cell r="G1919">
            <v>143</v>
          </cell>
          <cell r="H1919">
            <v>9</v>
          </cell>
          <cell r="I1919">
            <v>117</v>
          </cell>
          <cell r="J1919">
            <v>42</v>
          </cell>
          <cell r="K1919">
            <v>558</v>
          </cell>
        </row>
        <row r="1920">
          <cell r="A1920">
            <v>10818</v>
          </cell>
          <cell r="B1920">
            <v>18</v>
          </cell>
          <cell r="C1920">
            <v>213.25</v>
          </cell>
          <cell r="D1920">
            <v>11</v>
          </cell>
          <cell r="E1920">
            <v>130.9</v>
          </cell>
          <cell r="F1920">
            <v>17</v>
          </cell>
          <cell r="G1920">
            <v>201.35</v>
          </cell>
          <cell r="H1920">
            <v>1</v>
          </cell>
          <cell r="I1920">
            <v>11.9</v>
          </cell>
          <cell r="J1920">
            <v>47</v>
          </cell>
          <cell r="K1920">
            <v>557.4</v>
          </cell>
        </row>
        <row r="1921">
          <cell r="A1921">
            <v>10107</v>
          </cell>
          <cell r="B1921">
            <v>10</v>
          </cell>
          <cell r="C1921">
            <v>130</v>
          </cell>
          <cell r="D1921">
            <v>28</v>
          </cell>
          <cell r="E1921">
            <v>361.92</v>
          </cell>
          <cell r="F1921">
            <v>5</v>
          </cell>
          <cell r="G1921">
            <v>65</v>
          </cell>
          <cell r="J1921">
            <v>43</v>
          </cell>
          <cell r="K1921">
            <v>556.92000000000007</v>
          </cell>
        </row>
        <row r="1922">
          <cell r="A1922">
            <v>23591</v>
          </cell>
          <cell r="B1922">
            <v>9</v>
          </cell>
          <cell r="C1922">
            <v>156.6</v>
          </cell>
          <cell r="D1922">
            <v>5</v>
          </cell>
          <cell r="E1922">
            <v>87</v>
          </cell>
          <cell r="F1922">
            <v>9</v>
          </cell>
          <cell r="G1922">
            <v>156.6</v>
          </cell>
          <cell r="H1922">
            <v>9</v>
          </cell>
          <cell r="I1922">
            <v>156.6</v>
          </cell>
          <cell r="J1922">
            <v>32</v>
          </cell>
          <cell r="K1922">
            <v>556.79999999999995</v>
          </cell>
        </row>
        <row r="1923">
          <cell r="A1923">
            <v>18118</v>
          </cell>
          <cell r="B1923">
            <v>144</v>
          </cell>
          <cell r="C1923">
            <v>215.64</v>
          </cell>
          <cell r="D1923">
            <v>67</v>
          </cell>
          <cell r="E1923">
            <v>100.38</v>
          </cell>
          <cell r="F1923">
            <v>97</v>
          </cell>
          <cell r="G1923">
            <v>145.13999999999999</v>
          </cell>
          <cell r="H1923">
            <v>64</v>
          </cell>
          <cell r="I1923">
            <v>95.28</v>
          </cell>
          <cell r="J1923">
            <v>372</v>
          </cell>
          <cell r="K1923">
            <v>556.43999999999994</v>
          </cell>
        </row>
        <row r="1924">
          <cell r="A1924">
            <v>29924</v>
          </cell>
          <cell r="B1924">
            <v>14</v>
          </cell>
          <cell r="C1924">
            <v>235.25</v>
          </cell>
          <cell r="D1924">
            <v>6</v>
          </cell>
          <cell r="E1924">
            <v>101.4</v>
          </cell>
          <cell r="F1924">
            <v>4</v>
          </cell>
          <cell r="G1924">
            <v>67.599999999999994</v>
          </cell>
          <cell r="H1924">
            <v>9</v>
          </cell>
          <cell r="I1924">
            <v>152.1</v>
          </cell>
          <cell r="J1924">
            <v>33</v>
          </cell>
          <cell r="K1924">
            <v>556.35</v>
          </cell>
        </row>
        <row r="1925">
          <cell r="A1925">
            <v>14848</v>
          </cell>
          <cell r="B1925">
            <v>84</v>
          </cell>
          <cell r="C1925">
            <v>192.84</v>
          </cell>
          <cell r="D1925">
            <v>107</v>
          </cell>
          <cell r="E1925">
            <v>245.74</v>
          </cell>
          <cell r="F1925">
            <v>51</v>
          </cell>
          <cell r="G1925">
            <v>117.3</v>
          </cell>
          <cell r="J1925">
            <v>242</v>
          </cell>
          <cell r="K1925">
            <v>555.88</v>
          </cell>
        </row>
        <row r="1926">
          <cell r="A1926">
            <v>18046</v>
          </cell>
          <cell r="B1926">
            <v>39</v>
          </cell>
          <cell r="C1926">
            <v>101.4</v>
          </cell>
          <cell r="D1926">
            <v>51</v>
          </cell>
          <cell r="E1926">
            <v>132.18</v>
          </cell>
          <cell r="F1926">
            <v>70</v>
          </cell>
          <cell r="G1926">
            <v>181.58</v>
          </cell>
          <cell r="H1926">
            <v>54</v>
          </cell>
          <cell r="I1926">
            <v>140.4</v>
          </cell>
          <cell r="J1926">
            <v>214</v>
          </cell>
          <cell r="K1926">
            <v>555.56000000000006</v>
          </cell>
        </row>
        <row r="1927">
          <cell r="A1927">
            <v>17910</v>
          </cell>
          <cell r="B1927">
            <v>18</v>
          </cell>
          <cell r="C1927">
            <v>157.69999999999999</v>
          </cell>
          <cell r="D1927">
            <v>13</v>
          </cell>
          <cell r="E1927">
            <v>113.7</v>
          </cell>
          <cell r="F1927">
            <v>16</v>
          </cell>
          <cell r="G1927">
            <v>141.6</v>
          </cell>
          <cell r="H1927">
            <v>16</v>
          </cell>
          <cell r="I1927">
            <v>142.4</v>
          </cell>
          <cell r="J1927">
            <v>63</v>
          </cell>
          <cell r="K1927">
            <v>555.4</v>
          </cell>
        </row>
        <row r="1928">
          <cell r="A1928">
            <v>27299</v>
          </cell>
          <cell r="B1928">
            <v>42</v>
          </cell>
          <cell r="C1928">
            <v>222.18</v>
          </cell>
          <cell r="D1928">
            <v>47</v>
          </cell>
          <cell r="E1928">
            <v>248.68</v>
          </cell>
          <cell r="F1928">
            <v>16</v>
          </cell>
          <cell r="G1928">
            <v>84.38</v>
          </cell>
          <cell r="J1928">
            <v>105</v>
          </cell>
          <cell r="K1928">
            <v>555.24</v>
          </cell>
        </row>
        <row r="1929">
          <cell r="A1929">
            <v>29636</v>
          </cell>
          <cell r="B1929">
            <v>36</v>
          </cell>
          <cell r="C1929">
            <v>198</v>
          </cell>
          <cell r="D1929">
            <v>48</v>
          </cell>
          <cell r="E1929">
            <v>263.56</v>
          </cell>
          <cell r="F1929">
            <v>17</v>
          </cell>
          <cell r="G1929">
            <v>92.62</v>
          </cell>
          <cell r="J1929">
            <v>101</v>
          </cell>
          <cell r="K1929">
            <v>554.18000000000006</v>
          </cell>
        </row>
        <row r="1930">
          <cell r="A1930">
            <v>10117</v>
          </cell>
          <cell r="B1930">
            <v>50</v>
          </cell>
          <cell r="C1930">
            <v>160</v>
          </cell>
          <cell r="D1930">
            <v>66</v>
          </cell>
          <cell r="E1930">
            <v>214.5</v>
          </cell>
          <cell r="F1930">
            <v>47</v>
          </cell>
          <cell r="G1930">
            <v>164.22</v>
          </cell>
          <cell r="H1930">
            <v>4</v>
          </cell>
          <cell r="I1930">
            <v>14.98</v>
          </cell>
          <cell r="J1930">
            <v>167</v>
          </cell>
          <cell r="K1930">
            <v>553.70000000000005</v>
          </cell>
        </row>
        <row r="1931">
          <cell r="A1931">
            <v>23437</v>
          </cell>
          <cell r="B1931">
            <v>8</v>
          </cell>
          <cell r="C1931">
            <v>243.67</v>
          </cell>
          <cell r="D1931">
            <v>5</v>
          </cell>
          <cell r="E1931">
            <v>149.47</v>
          </cell>
          <cell r="F1931">
            <v>3</v>
          </cell>
          <cell r="G1931">
            <v>81.22</v>
          </cell>
          <cell r="H1931">
            <v>3</v>
          </cell>
          <cell r="I1931">
            <v>78.930000000000007</v>
          </cell>
          <cell r="J1931">
            <v>19</v>
          </cell>
          <cell r="K1931">
            <v>553.29</v>
          </cell>
        </row>
        <row r="1932">
          <cell r="A1932">
            <v>31543</v>
          </cell>
          <cell r="B1932">
            <v>46</v>
          </cell>
          <cell r="C1932">
            <v>87.4</v>
          </cell>
          <cell r="D1932">
            <v>34</v>
          </cell>
          <cell r="E1932">
            <v>64.599999999999994</v>
          </cell>
          <cell r="H1932">
            <v>217</v>
          </cell>
          <cell r="I1932">
            <v>401.15</v>
          </cell>
          <cell r="J1932">
            <v>297</v>
          </cell>
          <cell r="K1932">
            <v>553.15</v>
          </cell>
        </row>
        <row r="1933">
          <cell r="A1933">
            <v>28015</v>
          </cell>
          <cell r="B1933">
            <v>46</v>
          </cell>
          <cell r="C1933">
            <v>147.19999999999999</v>
          </cell>
          <cell r="D1933">
            <v>57</v>
          </cell>
          <cell r="E1933">
            <v>181.4</v>
          </cell>
          <cell r="F1933">
            <v>40</v>
          </cell>
          <cell r="G1933">
            <v>119.52</v>
          </cell>
          <cell r="H1933">
            <v>35</v>
          </cell>
          <cell r="I1933">
            <v>104.76</v>
          </cell>
          <cell r="J1933">
            <v>178</v>
          </cell>
          <cell r="K1933">
            <v>552.88</v>
          </cell>
        </row>
        <row r="1934">
          <cell r="A1934">
            <v>23559</v>
          </cell>
          <cell r="B1934">
            <v>38</v>
          </cell>
          <cell r="C1934">
            <v>208.56</v>
          </cell>
          <cell r="D1934">
            <v>63</v>
          </cell>
          <cell r="E1934">
            <v>344.3</v>
          </cell>
          <cell r="J1934">
            <v>101</v>
          </cell>
          <cell r="K1934">
            <v>552.86</v>
          </cell>
        </row>
        <row r="1935">
          <cell r="A1935">
            <v>14935</v>
          </cell>
          <cell r="D1935">
            <v>17</v>
          </cell>
          <cell r="E1935">
            <v>163.19999999999999</v>
          </cell>
          <cell r="F1935">
            <v>20</v>
          </cell>
          <cell r="G1935">
            <v>191.23</v>
          </cell>
          <cell r="H1935">
            <v>20</v>
          </cell>
          <cell r="I1935">
            <v>197.21</v>
          </cell>
          <cell r="J1935">
            <v>57</v>
          </cell>
          <cell r="K1935">
            <v>551.64</v>
          </cell>
        </row>
        <row r="1936">
          <cell r="A1936">
            <v>22807</v>
          </cell>
          <cell r="B1936">
            <v>7</v>
          </cell>
          <cell r="C1936">
            <v>102.9</v>
          </cell>
          <cell r="D1936">
            <v>9</v>
          </cell>
          <cell r="E1936">
            <v>132.9</v>
          </cell>
          <cell r="F1936">
            <v>10</v>
          </cell>
          <cell r="G1936">
            <v>156.81</v>
          </cell>
          <cell r="H1936">
            <v>10</v>
          </cell>
          <cell r="I1936">
            <v>159</v>
          </cell>
          <cell r="J1936">
            <v>36</v>
          </cell>
          <cell r="K1936">
            <v>551.61</v>
          </cell>
        </row>
        <row r="1937">
          <cell r="A1937">
            <v>30612</v>
          </cell>
          <cell r="B1937">
            <v>13</v>
          </cell>
          <cell r="C1937">
            <v>165.64</v>
          </cell>
          <cell r="D1937">
            <v>12</v>
          </cell>
          <cell r="E1937">
            <v>147.59</v>
          </cell>
          <cell r="F1937">
            <v>7</v>
          </cell>
          <cell r="G1937">
            <v>88.24</v>
          </cell>
          <cell r="H1937">
            <v>12</v>
          </cell>
          <cell r="I1937">
            <v>149.65</v>
          </cell>
          <cell r="J1937">
            <v>44</v>
          </cell>
          <cell r="K1937">
            <v>551.12</v>
          </cell>
        </row>
        <row r="1938">
          <cell r="A1938">
            <v>28066</v>
          </cell>
          <cell r="B1938">
            <v>13</v>
          </cell>
          <cell r="C1938">
            <v>214.3</v>
          </cell>
          <cell r="D1938">
            <v>13</v>
          </cell>
          <cell r="E1938">
            <v>218.35</v>
          </cell>
          <cell r="F1938">
            <v>5</v>
          </cell>
          <cell r="G1938">
            <v>84.5</v>
          </cell>
          <cell r="H1938">
            <v>2</v>
          </cell>
          <cell r="I1938">
            <v>33.799999999999997</v>
          </cell>
          <cell r="J1938">
            <v>33</v>
          </cell>
          <cell r="K1938">
            <v>550.94999999999993</v>
          </cell>
        </row>
        <row r="1939">
          <cell r="A1939">
            <v>23145</v>
          </cell>
          <cell r="D1939">
            <v>2</v>
          </cell>
          <cell r="E1939">
            <v>159.19999999999999</v>
          </cell>
          <cell r="F1939">
            <v>3</v>
          </cell>
          <cell r="G1939">
            <v>232.43</v>
          </cell>
          <cell r="H1939">
            <v>2</v>
          </cell>
          <cell r="I1939">
            <v>159.19999999999999</v>
          </cell>
          <cell r="J1939">
            <v>7</v>
          </cell>
          <cell r="K1939">
            <v>550.82999999999993</v>
          </cell>
        </row>
        <row r="1940">
          <cell r="A1940">
            <v>17808</v>
          </cell>
          <cell r="B1940">
            <v>29</v>
          </cell>
          <cell r="C1940">
            <v>197.2</v>
          </cell>
          <cell r="D1940">
            <v>10</v>
          </cell>
          <cell r="E1940">
            <v>68</v>
          </cell>
          <cell r="F1940">
            <v>26</v>
          </cell>
          <cell r="G1940">
            <v>176.8</v>
          </cell>
          <cell r="H1940">
            <v>16</v>
          </cell>
          <cell r="I1940">
            <v>108.8</v>
          </cell>
          <cell r="J1940">
            <v>81</v>
          </cell>
          <cell r="K1940">
            <v>550.79999999999995</v>
          </cell>
        </row>
        <row r="1941">
          <cell r="A1941">
            <v>11810</v>
          </cell>
          <cell r="B1941">
            <v>29</v>
          </cell>
          <cell r="C1941">
            <v>172.13</v>
          </cell>
          <cell r="D1941">
            <v>16</v>
          </cell>
          <cell r="E1941">
            <v>98.7</v>
          </cell>
          <cell r="F1941">
            <v>22</v>
          </cell>
          <cell r="G1941">
            <v>136.4</v>
          </cell>
          <cell r="H1941">
            <v>23</v>
          </cell>
          <cell r="I1941">
            <v>142.6</v>
          </cell>
          <cell r="J1941">
            <v>90</v>
          </cell>
          <cell r="K1941">
            <v>549.83000000000004</v>
          </cell>
        </row>
        <row r="1942">
          <cell r="A1942">
            <v>23531</v>
          </cell>
          <cell r="B1942">
            <v>5</v>
          </cell>
          <cell r="C1942">
            <v>119.5</v>
          </cell>
          <cell r="D1942">
            <v>2</v>
          </cell>
          <cell r="E1942">
            <v>47.8</v>
          </cell>
          <cell r="F1942">
            <v>5</v>
          </cell>
          <cell r="G1942">
            <v>119.5</v>
          </cell>
          <cell r="H1942">
            <v>11</v>
          </cell>
          <cell r="I1942">
            <v>262.89999999999998</v>
          </cell>
          <cell r="J1942">
            <v>23</v>
          </cell>
          <cell r="K1942">
            <v>549.70000000000005</v>
          </cell>
        </row>
        <row r="1943">
          <cell r="A1943">
            <v>29267</v>
          </cell>
          <cell r="B1943">
            <v>5</v>
          </cell>
          <cell r="C1943">
            <v>275.60000000000002</v>
          </cell>
          <cell r="F1943">
            <v>2</v>
          </cell>
          <cell r="G1943">
            <v>111.2</v>
          </cell>
          <cell r="H1943">
            <v>3</v>
          </cell>
          <cell r="I1943">
            <v>162.35</v>
          </cell>
          <cell r="J1943">
            <v>10</v>
          </cell>
          <cell r="K1943">
            <v>549.15</v>
          </cell>
        </row>
        <row r="1944">
          <cell r="A1944">
            <v>10678</v>
          </cell>
          <cell r="B1944">
            <v>4</v>
          </cell>
          <cell r="C1944">
            <v>148.80000000000001</v>
          </cell>
          <cell r="D1944">
            <v>1</v>
          </cell>
          <cell r="E1944">
            <v>37.200000000000003</v>
          </cell>
          <cell r="F1944">
            <v>8</v>
          </cell>
          <cell r="G1944">
            <v>288.66000000000003</v>
          </cell>
          <cell r="H1944">
            <v>2</v>
          </cell>
          <cell r="I1944">
            <v>74.400000000000006</v>
          </cell>
          <cell r="J1944">
            <v>15</v>
          </cell>
          <cell r="K1944">
            <v>549.06000000000006</v>
          </cell>
        </row>
        <row r="1945">
          <cell r="A1945">
            <v>12171</v>
          </cell>
          <cell r="B1945">
            <v>7</v>
          </cell>
          <cell r="C1945">
            <v>137.19999999999999</v>
          </cell>
          <cell r="D1945">
            <v>8</v>
          </cell>
          <cell r="E1945">
            <v>156.80000000000001</v>
          </cell>
          <cell r="F1945">
            <v>7</v>
          </cell>
          <cell r="G1945">
            <v>137.19999999999999</v>
          </cell>
          <cell r="H1945">
            <v>6</v>
          </cell>
          <cell r="I1945">
            <v>117.6</v>
          </cell>
          <cell r="J1945">
            <v>28</v>
          </cell>
          <cell r="K1945">
            <v>548.79999999999995</v>
          </cell>
        </row>
        <row r="1946">
          <cell r="A1946">
            <v>32345</v>
          </cell>
          <cell r="H1946">
            <v>122</v>
          </cell>
          <cell r="I1946">
            <v>548.64</v>
          </cell>
          <cell r="J1946">
            <v>122</v>
          </cell>
          <cell r="K1946">
            <v>548.64</v>
          </cell>
        </row>
        <row r="1947">
          <cell r="A1947">
            <v>14605</v>
          </cell>
          <cell r="B1947">
            <v>44</v>
          </cell>
          <cell r="C1947">
            <v>153.16</v>
          </cell>
          <cell r="D1947">
            <v>27</v>
          </cell>
          <cell r="E1947">
            <v>94.22</v>
          </cell>
          <cell r="F1947">
            <v>50</v>
          </cell>
          <cell r="G1947">
            <v>175</v>
          </cell>
          <cell r="H1947">
            <v>36</v>
          </cell>
          <cell r="I1947">
            <v>125.72</v>
          </cell>
          <cell r="J1947">
            <v>157</v>
          </cell>
          <cell r="K1947">
            <v>548.1</v>
          </cell>
        </row>
        <row r="1948">
          <cell r="A1948">
            <v>22177</v>
          </cell>
          <cell r="B1948">
            <v>4</v>
          </cell>
          <cell r="C1948">
            <v>66.400000000000006</v>
          </cell>
          <cell r="D1948">
            <v>8</v>
          </cell>
          <cell r="E1948">
            <v>132.80000000000001</v>
          </cell>
          <cell r="F1948">
            <v>9</v>
          </cell>
          <cell r="G1948">
            <v>149.4</v>
          </cell>
          <cell r="H1948">
            <v>12</v>
          </cell>
          <cell r="I1948">
            <v>199.2</v>
          </cell>
          <cell r="J1948">
            <v>33</v>
          </cell>
          <cell r="K1948">
            <v>547.79999999999995</v>
          </cell>
        </row>
        <row r="1949">
          <cell r="A1949">
            <v>28131</v>
          </cell>
          <cell r="B1949">
            <v>3</v>
          </cell>
          <cell r="C1949">
            <v>63.6</v>
          </cell>
          <cell r="D1949">
            <v>9</v>
          </cell>
          <cell r="E1949">
            <v>190.8</v>
          </cell>
          <cell r="F1949">
            <v>7</v>
          </cell>
          <cell r="G1949">
            <v>148.4</v>
          </cell>
          <cell r="H1949">
            <v>7</v>
          </cell>
          <cell r="I1949">
            <v>145</v>
          </cell>
          <cell r="J1949">
            <v>26</v>
          </cell>
          <cell r="K1949">
            <v>547.79999999999995</v>
          </cell>
        </row>
        <row r="1950">
          <cell r="A1950">
            <v>23617</v>
          </cell>
          <cell r="B1950">
            <v>12</v>
          </cell>
          <cell r="C1950">
            <v>219</v>
          </cell>
          <cell r="D1950">
            <v>11</v>
          </cell>
          <cell r="E1950">
            <v>225.5</v>
          </cell>
          <cell r="F1950">
            <v>4</v>
          </cell>
          <cell r="G1950">
            <v>82</v>
          </cell>
          <cell r="H1950">
            <v>1</v>
          </cell>
          <cell r="I1950">
            <v>20.5</v>
          </cell>
          <cell r="J1950">
            <v>28</v>
          </cell>
          <cell r="K1950">
            <v>547</v>
          </cell>
        </row>
        <row r="1951">
          <cell r="A1951">
            <v>28494</v>
          </cell>
          <cell r="B1951">
            <v>157</v>
          </cell>
          <cell r="C1951">
            <v>189.5</v>
          </cell>
          <cell r="D1951">
            <v>105</v>
          </cell>
          <cell r="E1951">
            <v>152.69999999999999</v>
          </cell>
          <cell r="F1951">
            <v>79</v>
          </cell>
          <cell r="G1951">
            <v>117.9</v>
          </cell>
          <cell r="H1951">
            <v>58</v>
          </cell>
          <cell r="I1951">
            <v>86.88</v>
          </cell>
          <cell r="J1951">
            <v>399</v>
          </cell>
          <cell r="K1951">
            <v>546.98</v>
          </cell>
        </row>
        <row r="1952">
          <cell r="A1952">
            <v>23250</v>
          </cell>
          <cell r="B1952">
            <v>65</v>
          </cell>
          <cell r="C1952">
            <v>251.02</v>
          </cell>
          <cell r="D1952">
            <v>49</v>
          </cell>
          <cell r="E1952">
            <v>190.17</v>
          </cell>
          <cell r="F1952">
            <v>27</v>
          </cell>
          <cell r="G1952">
            <v>105.3</v>
          </cell>
          <cell r="J1952">
            <v>141</v>
          </cell>
          <cell r="K1952">
            <v>546.49</v>
          </cell>
        </row>
        <row r="1953">
          <cell r="A1953">
            <v>30029</v>
          </cell>
          <cell r="B1953">
            <v>30</v>
          </cell>
          <cell r="C1953">
            <v>203.46</v>
          </cell>
          <cell r="D1953">
            <v>21</v>
          </cell>
          <cell r="E1953">
            <v>142.80000000000001</v>
          </cell>
          <cell r="F1953">
            <v>20</v>
          </cell>
          <cell r="G1953">
            <v>156.4</v>
          </cell>
          <cell r="H1953">
            <v>6</v>
          </cell>
          <cell r="I1953">
            <v>43.6</v>
          </cell>
          <cell r="J1953">
            <v>77</v>
          </cell>
          <cell r="K1953">
            <v>546.26</v>
          </cell>
        </row>
        <row r="1954">
          <cell r="A1954">
            <v>31332</v>
          </cell>
          <cell r="B1954">
            <v>6</v>
          </cell>
          <cell r="C1954">
            <v>141.49</v>
          </cell>
          <cell r="D1954">
            <v>5</v>
          </cell>
          <cell r="E1954">
            <v>117.59</v>
          </cell>
          <cell r="F1954">
            <v>8</v>
          </cell>
          <cell r="G1954">
            <v>191.2</v>
          </cell>
          <cell r="H1954">
            <v>4</v>
          </cell>
          <cell r="I1954">
            <v>95.6</v>
          </cell>
          <cell r="J1954">
            <v>23</v>
          </cell>
          <cell r="K1954">
            <v>545.88</v>
          </cell>
        </row>
        <row r="1955">
          <cell r="A1955">
            <v>10510</v>
          </cell>
          <cell r="B1955">
            <v>18</v>
          </cell>
          <cell r="C1955">
            <v>153</v>
          </cell>
          <cell r="D1955">
            <v>8</v>
          </cell>
          <cell r="E1955">
            <v>68</v>
          </cell>
          <cell r="F1955">
            <v>16</v>
          </cell>
          <cell r="G1955">
            <v>135.32</v>
          </cell>
          <cell r="H1955">
            <v>23</v>
          </cell>
          <cell r="I1955">
            <v>189.5</v>
          </cell>
          <cell r="J1955">
            <v>65</v>
          </cell>
          <cell r="K1955">
            <v>545.81999999999994</v>
          </cell>
        </row>
        <row r="1956">
          <cell r="A1956">
            <v>31285</v>
          </cell>
          <cell r="B1956">
            <v>4</v>
          </cell>
          <cell r="C1956">
            <v>99.2</v>
          </cell>
          <cell r="D1956">
            <v>8</v>
          </cell>
          <cell r="E1956">
            <v>198.4</v>
          </cell>
          <cell r="F1956">
            <v>9</v>
          </cell>
          <cell r="G1956">
            <v>223.2</v>
          </cell>
          <cell r="H1956">
            <v>1</v>
          </cell>
          <cell r="I1956">
            <v>24.8</v>
          </cell>
          <cell r="J1956">
            <v>22</v>
          </cell>
          <cell r="K1956">
            <v>545.59999999999991</v>
          </cell>
        </row>
        <row r="1957">
          <cell r="A1957">
            <v>28765</v>
          </cell>
          <cell r="B1957">
            <v>2</v>
          </cell>
          <cell r="C1957">
            <v>55.8</v>
          </cell>
          <cell r="D1957">
            <v>7</v>
          </cell>
          <cell r="E1957">
            <v>195.3</v>
          </cell>
          <cell r="F1957">
            <v>2</v>
          </cell>
          <cell r="G1957">
            <v>55.8</v>
          </cell>
          <cell r="H1957">
            <v>9</v>
          </cell>
          <cell r="I1957">
            <v>238.5</v>
          </cell>
          <cell r="J1957">
            <v>20</v>
          </cell>
          <cell r="K1957">
            <v>545.40000000000009</v>
          </cell>
        </row>
        <row r="1958">
          <cell r="A1958">
            <v>15062</v>
          </cell>
          <cell r="B1958">
            <v>4</v>
          </cell>
          <cell r="C1958">
            <v>136</v>
          </cell>
          <cell r="D1958">
            <v>1</v>
          </cell>
          <cell r="E1958">
            <v>34</v>
          </cell>
          <cell r="F1958">
            <v>3</v>
          </cell>
          <cell r="G1958">
            <v>102</v>
          </cell>
          <cell r="H1958">
            <v>8</v>
          </cell>
          <cell r="I1958">
            <v>272</v>
          </cell>
          <cell r="J1958">
            <v>16</v>
          </cell>
          <cell r="K1958">
            <v>544</v>
          </cell>
        </row>
        <row r="1959">
          <cell r="A1959">
            <v>16411</v>
          </cell>
          <cell r="B1959">
            <v>1</v>
          </cell>
          <cell r="C1959">
            <v>6.8</v>
          </cell>
          <cell r="D1959">
            <v>38</v>
          </cell>
          <cell r="E1959">
            <v>258.39999999999998</v>
          </cell>
          <cell r="F1959">
            <v>14</v>
          </cell>
          <cell r="G1959">
            <v>95.2</v>
          </cell>
          <cell r="H1959">
            <v>27</v>
          </cell>
          <cell r="I1959">
            <v>183.6</v>
          </cell>
          <cell r="J1959">
            <v>80</v>
          </cell>
          <cell r="K1959">
            <v>544</v>
          </cell>
        </row>
        <row r="1960">
          <cell r="A1960">
            <v>30489</v>
          </cell>
          <cell r="B1960">
            <v>13</v>
          </cell>
          <cell r="C1960">
            <v>208</v>
          </cell>
          <cell r="D1960">
            <v>9</v>
          </cell>
          <cell r="E1960">
            <v>144</v>
          </cell>
          <cell r="F1960">
            <v>6</v>
          </cell>
          <cell r="G1960">
            <v>96</v>
          </cell>
          <cell r="H1960">
            <v>6</v>
          </cell>
          <cell r="I1960">
            <v>96</v>
          </cell>
          <cell r="J1960">
            <v>34</v>
          </cell>
          <cell r="K1960">
            <v>544</v>
          </cell>
        </row>
        <row r="1961">
          <cell r="A1961">
            <v>30033</v>
          </cell>
          <cell r="B1961">
            <v>27</v>
          </cell>
          <cell r="C1961">
            <v>108</v>
          </cell>
          <cell r="D1961">
            <v>36</v>
          </cell>
          <cell r="E1961">
            <v>143.68</v>
          </cell>
          <cell r="F1961">
            <v>42</v>
          </cell>
          <cell r="G1961">
            <v>201.8</v>
          </cell>
          <cell r="H1961">
            <v>20</v>
          </cell>
          <cell r="I1961">
            <v>89.3</v>
          </cell>
          <cell r="J1961">
            <v>125</v>
          </cell>
          <cell r="K1961">
            <v>542.78</v>
          </cell>
        </row>
        <row r="1962">
          <cell r="A1962">
            <v>28231</v>
          </cell>
          <cell r="B1962">
            <v>107</v>
          </cell>
          <cell r="C1962">
            <v>73.64</v>
          </cell>
          <cell r="D1962">
            <v>117</v>
          </cell>
          <cell r="E1962">
            <v>79.62</v>
          </cell>
          <cell r="F1962">
            <v>318</v>
          </cell>
          <cell r="G1962">
            <v>220.2</v>
          </cell>
          <cell r="H1962">
            <v>247</v>
          </cell>
          <cell r="I1962">
            <v>168.4</v>
          </cell>
          <cell r="J1962">
            <v>789</v>
          </cell>
          <cell r="K1962">
            <v>541.86</v>
          </cell>
        </row>
        <row r="1963">
          <cell r="A1963">
            <v>12629</v>
          </cell>
          <cell r="B1963">
            <v>2</v>
          </cell>
          <cell r="C1963">
            <v>79.599999999999994</v>
          </cell>
          <cell r="D1963">
            <v>1</v>
          </cell>
          <cell r="E1963">
            <v>39.799999999999997</v>
          </cell>
          <cell r="F1963">
            <v>6</v>
          </cell>
          <cell r="G1963">
            <v>232.44</v>
          </cell>
          <cell r="H1963">
            <v>5</v>
          </cell>
          <cell r="I1963">
            <v>189.46</v>
          </cell>
          <cell r="J1963">
            <v>14</v>
          </cell>
          <cell r="K1963">
            <v>541.29999999999995</v>
          </cell>
        </row>
        <row r="1964">
          <cell r="A1964">
            <v>13945</v>
          </cell>
          <cell r="B1964">
            <v>8</v>
          </cell>
          <cell r="C1964">
            <v>124.16</v>
          </cell>
          <cell r="D1964">
            <v>9</v>
          </cell>
          <cell r="E1964">
            <v>146.69999999999999</v>
          </cell>
          <cell r="F1964">
            <v>1</v>
          </cell>
          <cell r="G1964">
            <v>16.899999999999999</v>
          </cell>
          <cell r="H1964">
            <v>15</v>
          </cell>
          <cell r="I1964">
            <v>253.5</v>
          </cell>
          <cell r="J1964">
            <v>33</v>
          </cell>
          <cell r="K1964">
            <v>541.26</v>
          </cell>
        </row>
        <row r="1965">
          <cell r="A1965">
            <v>28994</v>
          </cell>
          <cell r="B1965">
            <v>1</v>
          </cell>
          <cell r="C1965">
            <v>49.9</v>
          </cell>
          <cell r="D1965">
            <v>2</v>
          </cell>
          <cell r="E1965">
            <v>91.82</v>
          </cell>
          <cell r="F1965">
            <v>6</v>
          </cell>
          <cell r="G1965">
            <v>299.39999999999998</v>
          </cell>
          <cell r="H1965">
            <v>2</v>
          </cell>
          <cell r="I1965">
            <v>99.8</v>
          </cell>
          <cell r="J1965">
            <v>11</v>
          </cell>
          <cell r="K1965">
            <v>540.91999999999996</v>
          </cell>
        </row>
        <row r="1966">
          <cell r="A1966">
            <v>27848</v>
          </cell>
          <cell r="B1966">
            <v>16</v>
          </cell>
          <cell r="C1966">
            <v>66.52</v>
          </cell>
          <cell r="D1966">
            <v>34</v>
          </cell>
          <cell r="E1966">
            <v>142.80000000000001</v>
          </cell>
          <cell r="F1966">
            <v>37</v>
          </cell>
          <cell r="G1966">
            <v>155.06</v>
          </cell>
          <cell r="H1966">
            <v>42</v>
          </cell>
          <cell r="I1966">
            <v>176.4</v>
          </cell>
          <cell r="J1966">
            <v>129</v>
          </cell>
          <cell r="K1966">
            <v>540.78</v>
          </cell>
        </row>
        <row r="1967">
          <cell r="A1967">
            <v>31808</v>
          </cell>
          <cell r="F1967">
            <v>53</v>
          </cell>
          <cell r="G1967">
            <v>169.6</v>
          </cell>
          <cell r="H1967">
            <v>116</v>
          </cell>
          <cell r="I1967">
            <v>370.94</v>
          </cell>
          <cell r="J1967">
            <v>169</v>
          </cell>
          <cell r="K1967">
            <v>540.54</v>
          </cell>
        </row>
        <row r="1968">
          <cell r="A1968">
            <v>11777</v>
          </cell>
          <cell r="B1968">
            <v>23</v>
          </cell>
          <cell r="C1968">
            <v>158.15</v>
          </cell>
          <cell r="D1968">
            <v>25</v>
          </cell>
          <cell r="E1968">
            <v>168.65</v>
          </cell>
          <cell r="F1968">
            <v>19</v>
          </cell>
          <cell r="G1968">
            <v>131.1</v>
          </cell>
          <cell r="H1968">
            <v>12</v>
          </cell>
          <cell r="I1968">
            <v>82.25</v>
          </cell>
          <cell r="J1968">
            <v>79</v>
          </cell>
          <cell r="K1968">
            <v>540.15</v>
          </cell>
        </row>
        <row r="1969">
          <cell r="A1969">
            <v>12346</v>
          </cell>
          <cell r="B1969">
            <v>9</v>
          </cell>
          <cell r="C1969">
            <v>73.14</v>
          </cell>
          <cell r="D1969">
            <v>33</v>
          </cell>
          <cell r="E1969">
            <v>265.98</v>
          </cell>
          <cell r="F1969">
            <v>5</v>
          </cell>
          <cell r="G1969">
            <v>40.340000000000003</v>
          </cell>
          <cell r="H1969">
            <v>21</v>
          </cell>
          <cell r="I1969">
            <v>160.32</v>
          </cell>
          <cell r="J1969">
            <v>68</v>
          </cell>
          <cell r="K1969">
            <v>539.78</v>
          </cell>
        </row>
        <row r="1970">
          <cell r="A1970">
            <v>12055</v>
          </cell>
          <cell r="B1970">
            <v>32</v>
          </cell>
          <cell r="C1970">
            <v>102.4</v>
          </cell>
          <cell r="D1970">
            <v>40</v>
          </cell>
          <cell r="E1970">
            <v>126.96</v>
          </cell>
          <cell r="F1970">
            <v>45</v>
          </cell>
          <cell r="G1970">
            <v>144</v>
          </cell>
          <cell r="H1970">
            <v>52</v>
          </cell>
          <cell r="I1970">
            <v>166.4</v>
          </cell>
          <cell r="J1970">
            <v>169</v>
          </cell>
          <cell r="K1970">
            <v>539.76</v>
          </cell>
        </row>
        <row r="1971">
          <cell r="A1971">
            <v>17776</v>
          </cell>
          <cell r="B1971">
            <v>21</v>
          </cell>
          <cell r="C1971">
            <v>239.88</v>
          </cell>
          <cell r="D1971">
            <v>6</v>
          </cell>
          <cell r="E1971">
            <v>68.67</v>
          </cell>
          <cell r="F1971">
            <v>5</v>
          </cell>
          <cell r="G1971">
            <v>57.07</v>
          </cell>
          <cell r="H1971">
            <v>15</v>
          </cell>
          <cell r="I1971">
            <v>174</v>
          </cell>
          <cell r="J1971">
            <v>47</v>
          </cell>
          <cell r="K1971">
            <v>539.62</v>
          </cell>
        </row>
        <row r="1972">
          <cell r="A1972">
            <v>13875</v>
          </cell>
          <cell r="B1972">
            <v>6</v>
          </cell>
          <cell r="C1972">
            <v>101.4</v>
          </cell>
          <cell r="D1972">
            <v>7</v>
          </cell>
          <cell r="E1972">
            <v>116.95</v>
          </cell>
          <cell r="F1972">
            <v>12</v>
          </cell>
          <cell r="G1972">
            <v>202.8</v>
          </cell>
          <cell r="H1972">
            <v>7</v>
          </cell>
          <cell r="I1972">
            <v>118.3</v>
          </cell>
          <cell r="J1972">
            <v>32</v>
          </cell>
          <cell r="K1972">
            <v>539.45000000000005</v>
          </cell>
        </row>
        <row r="1973">
          <cell r="A1973">
            <v>30005</v>
          </cell>
          <cell r="B1973">
            <v>18</v>
          </cell>
          <cell r="C1973">
            <v>46.8</v>
          </cell>
          <cell r="D1973">
            <v>144</v>
          </cell>
          <cell r="E1973">
            <v>373.56</v>
          </cell>
          <cell r="F1973">
            <v>46</v>
          </cell>
          <cell r="G1973">
            <v>118.76</v>
          </cell>
          <cell r="J1973">
            <v>208</v>
          </cell>
          <cell r="K1973">
            <v>539.12</v>
          </cell>
        </row>
        <row r="1974">
          <cell r="A1974">
            <v>31837</v>
          </cell>
          <cell r="D1974">
            <v>6</v>
          </cell>
          <cell r="E1974">
            <v>135</v>
          </cell>
          <cell r="F1974">
            <v>7</v>
          </cell>
          <cell r="G1974">
            <v>155.69999999999999</v>
          </cell>
          <cell r="H1974">
            <v>11</v>
          </cell>
          <cell r="I1974">
            <v>247.5</v>
          </cell>
          <cell r="J1974">
            <v>24</v>
          </cell>
          <cell r="K1974">
            <v>538.20000000000005</v>
          </cell>
        </row>
        <row r="1975">
          <cell r="A1975">
            <v>28206</v>
          </cell>
          <cell r="B1975">
            <v>54</v>
          </cell>
          <cell r="C1975">
            <v>172.8</v>
          </cell>
          <cell r="D1975">
            <v>29</v>
          </cell>
          <cell r="E1975">
            <v>92.8</v>
          </cell>
          <cell r="F1975">
            <v>42</v>
          </cell>
          <cell r="G1975">
            <v>135.94</v>
          </cell>
          <cell r="H1975">
            <v>42</v>
          </cell>
          <cell r="I1975">
            <v>136</v>
          </cell>
          <cell r="J1975">
            <v>167</v>
          </cell>
          <cell r="K1975">
            <v>537.54</v>
          </cell>
        </row>
        <row r="1976">
          <cell r="A1976">
            <v>2024092</v>
          </cell>
          <cell r="B1976">
            <v>3.5</v>
          </cell>
          <cell r="C1976">
            <v>192.5</v>
          </cell>
          <cell r="D1976">
            <v>1.98</v>
          </cell>
          <cell r="E1976">
            <v>108.7</v>
          </cell>
          <cell r="F1976">
            <v>2.3199999999999998</v>
          </cell>
          <cell r="G1976">
            <v>119.59</v>
          </cell>
          <cell r="H1976">
            <v>2.46</v>
          </cell>
          <cell r="I1976">
            <v>116.64</v>
          </cell>
          <cell r="J1976">
            <v>10.260000000000002</v>
          </cell>
          <cell r="K1976">
            <v>537.42999999999995</v>
          </cell>
        </row>
        <row r="1977">
          <cell r="A1977">
            <v>27647</v>
          </cell>
          <cell r="B1977">
            <v>60</v>
          </cell>
          <cell r="C1977">
            <v>192</v>
          </cell>
          <cell r="D1977">
            <v>37</v>
          </cell>
          <cell r="E1977">
            <v>118.4</v>
          </cell>
          <cell r="F1977">
            <v>46</v>
          </cell>
          <cell r="G1977">
            <v>146.94</v>
          </cell>
          <cell r="H1977">
            <v>25</v>
          </cell>
          <cell r="I1977">
            <v>80</v>
          </cell>
          <cell r="J1977">
            <v>168</v>
          </cell>
          <cell r="K1977">
            <v>537.33999999999992</v>
          </cell>
        </row>
        <row r="1978">
          <cell r="A1978">
            <v>30134</v>
          </cell>
          <cell r="B1978">
            <v>23</v>
          </cell>
          <cell r="C1978">
            <v>192.53</v>
          </cell>
          <cell r="D1978">
            <v>12</v>
          </cell>
          <cell r="E1978">
            <v>100.8</v>
          </cell>
          <cell r="F1978">
            <v>13</v>
          </cell>
          <cell r="G1978">
            <v>109.2</v>
          </cell>
          <cell r="H1978">
            <v>16</v>
          </cell>
          <cell r="I1978">
            <v>134.4</v>
          </cell>
          <cell r="J1978">
            <v>64</v>
          </cell>
          <cell r="K1978">
            <v>536.92999999999995</v>
          </cell>
        </row>
        <row r="1979">
          <cell r="A1979">
            <v>12868</v>
          </cell>
          <cell r="B1979">
            <v>10</v>
          </cell>
          <cell r="C1979">
            <v>178.7</v>
          </cell>
          <cell r="D1979">
            <v>3</v>
          </cell>
          <cell r="E1979">
            <v>53.7</v>
          </cell>
          <cell r="F1979">
            <v>9</v>
          </cell>
          <cell r="G1979">
            <v>161.1</v>
          </cell>
          <cell r="H1979">
            <v>8</v>
          </cell>
          <cell r="I1979">
            <v>143.19999999999999</v>
          </cell>
          <cell r="J1979">
            <v>30</v>
          </cell>
          <cell r="K1979">
            <v>536.70000000000005</v>
          </cell>
        </row>
        <row r="1980">
          <cell r="A1980">
            <v>11227</v>
          </cell>
          <cell r="B1980">
            <v>18</v>
          </cell>
          <cell r="C1980">
            <v>268.2</v>
          </cell>
          <cell r="D1980">
            <v>14</v>
          </cell>
          <cell r="E1980">
            <v>208.6</v>
          </cell>
          <cell r="F1980">
            <v>4</v>
          </cell>
          <cell r="G1980">
            <v>59.6</v>
          </cell>
          <cell r="J1980">
            <v>36</v>
          </cell>
          <cell r="K1980">
            <v>536.4</v>
          </cell>
        </row>
        <row r="1981">
          <cell r="A1981">
            <v>17968</v>
          </cell>
          <cell r="B1981">
            <v>15</v>
          </cell>
          <cell r="C1981">
            <v>84</v>
          </cell>
          <cell r="D1981">
            <v>19</v>
          </cell>
          <cell r="E1981">
            <v>106.4</v>
          </cell>
          <cell r="F1981">
            <v>19</v>
          </cell>
          <cell r="G1981">
            <v>105.05</v>
          </cell>
          <cell r="H1981">
            <v>44</v>
          </cell>
          <cell r="I1981">
            <v>240.4</v>
          </cell>
          <cell r="J1981">
            <v>97</v>
          </cell>
          <cell r="K1981">
            <v>535.85</v>
          </cell>
        </row>
        <row r="1982">
          <cell r="A1982">
            <v>29186</v>
          </cell>
          <cell r="B1982">
            <v>11</v>
          </cell>
          <cell r="C1982">
            <v>246.4</v>
          </cell>
          <cell r="D1982">
            <v>9</v>
          </cell>
          <cell r="E1982">
            <v>201.6</v>
          </cell>
          <cell r="F1982">
            <v>4</v>
          </cell>
          <cell r="G1982">
            <v>87.81</v>
          </cell>
          <cell r="J1982">
            <v>24</v>
          </cell>
          <cell r="K1982">
            <v>535.80999999999995</v>
          </cell>
        </row>
        <row r="1983">
          <cell r="A1983">
            <v>31372</v>
          </cell>
          <cell r="B1983">
            <v>3</v>
          </cell>
          <cell r="C1983">
            <v>162</v>
          </cell>
          <cell r="D1983">
            <v>2</v>
          </cell>
          <cell r="E1983">
            <v>108</v>
          </cell>
          <cell r="F1983">
            <v>3</v>
          </cell>
          <cell r="G1983">
            <v>162</v>
          </cell>
          <cell r="H1983">
            <v>2</v>
          </cell>
          <cell r="I1983">
            <v>103.68</v>
          </cell>
          <cell r="J1983">
            <v>10</v>
          </cell>
          <cell r="K1983">
            <v>535.68000000000006</v>
          </cell>
        </row>
        <row r="1984">
          <cell r="A1984">
            <v>27667</v>
          </cell>
          <cell r="B1984">
            <v>17</v>
          </cell>
          <cell r="C1984">
            <v>132.75</v>
          </cell>
          <cell r="D1984">
            <v>18</v>
          </cell>
          <cell r="E1984">
            <v>142.19999999999999</v>
          </cell>
          <cell r="F1984">
            <v>18</v>
          </cell>
          <cell r="G1984">
            <v>142.19999999999999</v>
          </cell>
          <cell r="H1984">
            <v>16</v>
          </cell>
          <cell r="I1984">
            <v>118.4</v>
          </cell>
          <cell r="J1984">
            <v>69</v>
          </cell>
          <cell r="K1984">
            <v>535.54999999999995</v>
          </cell>
        </row>
        <row r="1985">
          <cell r="A1985">
            <v>17961</v>
          </cell>
          <cell r="B1985">
            <v>7</v>
          </cell>
          <cell r="C1985">
            <v>101.03</v>
          </cell>
          <cell r="D1985">
            <v>9</v>
          </cell>
          <cell r="E1985">
            <v>132.80000000000001</v>
          </cell>
          <cell r="F1985">
            <v>11</v>
          </cell>
          <cell r="G1985">
            <v>172.16</v>
          </cell>
          <cell r="H1985">
            <v>8</v>
          </cell>
          <cell r="I1985">
            <v>129</v>
          </cell>
          <cell r="J1985">
            <v>35</v>
          </cell>
          <cell r="K1985">
            <v>534.99</v>
          </cell>
        </row>
        <row r="1986">
          <cell r="A1986">
            <v>27114</v>
          </cell>
          <cell r="B1986">
            <v>1</v>
          </cell>
          <cell r="C1986">
            <v>8.5</v>
          </cell>
          <cell r="D1986">
            <v>23</v>
          </cell>
          <cell r="E1986">
            <v>195.5</v>
          </cell>
          <cell r="F1986">
            <v>9</v>
          </cell>
          <cell r="G1986">
            <v>75.819999999999993</v>
          </cell>
          <cell r="H1986">
            <v>30</v>
          </cell>
          <cell r="I1986">
            <v>255</v>
          </cell>
          <cell r="J1986">
            <v>63</v>
          </cell>
          <cell r="K1986">
            <v>534.81999999999994</v>
          </cell>
        </row>
        <row r="1987">
          <cell r="A1987">
            <v>11973</v>
          </cell>
          <cell r="B1987">
            <v>6</v>
          </cell>
          <cell r="C1987">
            <v>285.58</v>
          </cell>
          <cell r="D1987">
            <v>1</v>
          </cell>
          <cell r="E1987">
            <v>48.9</v>
          </cell>
          <cell r="F1987">
            <v>1</v>
          </cell>
          <cell r="G1987">
            <v>46.83</v>
          </cell>
          <cell r="H1987">
            <v>3</v>
          </cell>
          <cell r="I1987">
            <v>152.69999999999999</v>
          </cell>
          <cell r="J1987">
            <v>11</v>
          </cell>
          <cell r="K1987">
            <v>534.01</v>
          </cell>
        </row>
        <row r="1988">
          <cell r="A1988">
            <v>27164</v>
          </cell>
          <cell r="B1988">
            <v>8</v>
          </cell>
          <cell r="C1988">
            <v>145.04</v>
          </cell>
          <cell r="F1988">
            <v>14</v>
          </cell>
          <cell r="G1988">
            <v>259</v>
          </cell>
          <cell r="H1988">
            <v>7</v>
          </cell>
          <cell r="I1988">
            <v>129.5</v>
          </cell>
          <cell r="J1988">
            <v>29</v>
          </cell>
          <cell r="K1988">
            <v>533.54</v>
          </cell>
        </row>
        <row r="1989">
          <cell r="A1989">
            <v>12809</v>
          </cell>
          <cell r="B1989">
            <v>11</v>
          </cell>
          <cell r="C1989">
            <v>101.2</v>
          </cell>
          <cell r="D1989">
            <v>11</v>
          </cell>
          <cell r="E1989">
            <v>101.2</v>
          </cell>
          <cell r="F1989">
            <v>16</v>
          </cell>
          <cell r="G1989">
            <v>147.19999999999999</v>
          </cell>
          <cell r="H1989">
            <v>20</v>
          </cell>
          <cell r="I1989">
            <v>183.26</v>
          </cell>
          <cell r="J1989">
            <v>58</v>
          </cell>
          <cell r="K1989">
            <v>532.86</v>
          </cell>
        </row>
        <row r="1990">
          <cell r="A1990">
            <v>22841</v>
          </cell>
          <cell r="B1990">
            <v>24</v>
          </cell>
          <cell r="C1990">
            <v>134.4</v>
          </cell>
          <cell r="D1990">
            <v>20</v>
          </cell>
          <cell r="E1990">
            <v>112</v>
          </cell>
          <cell r="F1990">
            <v>22</v>
          </cell>
          <cell r="G1990">
            <v>127.1</v>
          </cell>
          <cell r="H1990">
            <v>27</v>
          </cell>
          <cell r="I1990">
            <v>159.30000000000001</v>
          </cell>
          <cell r="J1990">
            <v>93</v>
          </cell>
          <cell r="K1990">
            <v>532.79999999999995</v>
          </cell>
        </row>
        <row r="1991">
          <cell r="A1991">
            <v>31271</v>
          </cell>
          <cell r="B1991">
            <v>41</v>
          </cell>
          <cell r="C1991">
            <v>159.28</v>
          </cell>
          <cell r="D1991">
            <v>47</v>
          </cell>
          <cell r="E1991">
            <v>183.3</v>
          </cell>
          <cell r="F1991">
            <v>49</v>
          </cell>
          <cell r="G1991">
            <v>189.86</v>
          </cell>
          <cell r="J1991">
            <v>137</v>
          </cell>
          <cell r="K1991">
            <v>532.44000000000005</v>
          </cell>
        </row>
        <row r="1992">
          <cell r="A1992">
            <v>17628</v>
          </cell>
          <cell r="B1992">
            <v>5</v>
          </cell>
          <cell r="C1992">
            <v>220.91</v>
          </cell>
          <cell r="F1992">
            <v>4</v>
          </cell>
          <cell r="G1992">
            <v>207.6</v>
          </cell>
          <cell r="H1992">
            <v>2</v>
          </cell>
          <cell r="I1992">
            <v>103.8</v>
          </cell>
          <cell r="J1992">
            <v>11</v>
          </cell>
          <cell r="K1992">
            <v>532.30999999999995</v>
          </cell>
        </row>
        <row r="1993">
          <cell r="A1993">
            <v>15303</v>
          </cell>
          <cell r="B1993">
            <v>13</v>
          </cell>
          <cell r="C1993">
            <v>135.19999999999999</v>
          </cell>
          <cell r="D1993">
            <v>17</v>
          </cell>
          <cell r="E1993">
            <v>176.8</v>
          </cell>
          <cell r="F1993">
            <v>7</v>
          </cell>
          <cell r="G1993">
            <v>72.8</v>
          </cell>
          <cell r="H1993">
            <v>14</v>
          </cell>
          <cell r="I1993">
            <v>147.19999999999999</v>
          </cell>
          <cell r="J1993">
            <v>51</v>
          </cell>
          <cell r="K1993">
            <v>532</v>
          </cell>
        </row>
        <row r="1994">
          <cell r="A1994">
            <v>29556</v>
          </cell>
          <cell r="D1994">
            <v>7</v>
          </cell>
          <cell r="E1994">
            <v>196</v>
          </cell>
          <cell r="F1994">
            <v>10</v>
          </cell>
          <cell r="G1994">
            <v>280</v>
          </cell>
          <cell r="H1994">
            <v>2</v>
          </cell>
          <cell r="I1994">
            <v>56</v>
          </cell>
          <cell r="J1994">
            <v>19</v>
          </cell>
          <cell r="K1994">
            <v>532</v>
          </cell>
        </row>
        <row r="1995">
          <cell r="A1995">
            <v>15198</v>
          </cell>
          <cell r="B1995">
            <v>24</v>
          </cell>
          <cell r="C1995">
            <v>72</v>
          </cell>
          <cell r="D1995">
            <v>28</v>
          </cell>
          <cell r="E1995">
            <v>83.76</v>
          </cell>
          <cell r="F1995">
            <v>57</v>
          </cell>
          <cell r="G1995">
            <v>198.2</v>
          </cell>
          <cell r="H1995">
            <v>51</v>
          </cell>
          <cell r="I1995">
            <v>177.94</v>
          </cell>
          <cell r="J1995">
            <v>160</v>
          </cell>
          <cell r="K1995">
            <v>531.9</v>
          </cell>
        </row>
        <row r="1996">
          <cell r="A1996">
            <v>29115</v>
          </cell>
          <cell r="B1996">
            <v>14</v>
          </cell>
          <cell r="C1996">
            <v>123.89</v>
          </cell>
          <cell r="D1996">
            <v>16</v>
          </cell>
          <cell r="E1996">
            <v>141.69</v>
          </cell>
          <cell r="F1996">
            <v>19</v>
          </cell>
          <cell r="G1996">
            <v>168.39</v>
          </cell>
          <cell r="H1996">
            <v>11</v>
          </cell>
          <cell r="I1996">
            <v>97.9</v>
          </cell>
          <cell r="J1996">
            <v>60</v>
          </cell>
          <cell r="K1996">
            <v>531.87</v>
          </cell>
        </row>
        <row r="1997">
          <cell r="A1997">
            <v>27274</v>
          </cell>
          <cell r="B1997">
            <v>5</v>
          </cell>
          <cell r="C1997">
            <v>204.5</v>
          </cell>
          <cell r="D1997">
            <v>2</v>
          </cell>
          <cell r="E1997">
            <v>81.8</v>
          </cell>
          <cell r="F1997">
            <v>2</v>
          </cell>
          <cell r="G1997">
            <v>81.8</v>
          </cell>
          <cell r="H1997">
            <v>4</v>
          </cell>
          <cell r="I1997">
            <v>163.6</v>
          </cell>
          <cell r="J1997">
            <v>13</v>
          </cell>
          <cell r="K1997">
            <v>531.70000000000005</v>
          </cell>
        </row>
        <row r="1998">
          <cell r="A1998">
            <v>27186</v>
          </cell>
          <cell r="B1998">
            <v>39</v>
          </cell>
          <cell r="C1998">
            <v>132.6</v>
          </cell>
          <cell r="D1998">
            <v>37</v>
          </cell>
          <cell r="E1998">
            <v>125.26</v>
          </cell>
          <cell r="F1998">
            <v>37</v>
          </cell>
          <cell r="G1998">
            <v>126.65</v>
          </cell>
          <cell r="H1998">
            <v>42</v>
          </cell>
          <cell r="I1998">
            <v>146.44</v>
          </cell>
          <cell r="J1998">
            <v>155</v>
          </cell>
          <cell r="K1998">
            <v>530.95000000000005</v>
          </cell>
        </row>
        <row r="1999">
          <cell r="A1999">
            <v>11665</v>
          </cell>
          <cell r="D1999">
            <v>5</v>
          </cell>
          <cell r="E1999">
            <v>74.5</v>
          </cell>
          <cell r="F1999">
            <v>16</v>
          </cell>
          <cell r="G1999">
            <v>249.4</v>
          </cell>
          <cell r="H1999">
            <v>13</v>
          </cell>
          <cell r="I1999">
            <v>206.7</v>
          </cell>
          <cell r="J1999">
            <v>34</v>
          </cell>
          <cell r="K1999">
            <v>530.59999999999991</v>
          </cell>
        </row>
        <row r="2000">
          <cell r="A2000">
            <v>30032</v>
          </cell>
          <cell r="B2000">
            <v>28</v>
          </cell>
          <cell r="C2000">
            <v>111.04</v>
          </cell>
          <cell r="D2000">
            <v>38</v>
          </cell>
          <cell r="E2000">
            <v>151.68</v>
          </cell>
          <cell r="F2000">
            <v>42</v>
          </cell>
          <cell r="G2000">
            <v>201.2</v>
          </cell>
          <cell r="H2000">
            <v>15</v>
          </cell>
          <cell r="I2000">
            <v>66.599999999999994</v>
          </cell>
          <cell r="J2000">
            <v>123</v>
          </cell>
          <cell r="K2000">
            <v>530.52</v>
          </cell>
        </row>
        <row r="2001">
          <cell r="A2001">
            <v>31452</v>
          </cell>
          <cell r="B2001">
            <v>23</v>
          </cell>
          <cell r="C2001">
            <v>112.31</v>
          </cell>
          <cell r="D2001">
            <v>17</v>
          </cell>
          <cell r="E2001">
            <v>83.3</v>
          </cell>
          <cell r="F2001">
            <v>24</v>
          </cell>
          <cell r="G2001">
            <v>120.6</v>
          </cell>
          <cell r="H2001">
            <v>41</v>
          </cell>
          <cell r="I2001">
            <v>213.2</v>
          </cell>
          <cell r="J2001">
            <v>105</v>
          </cell>
          <cell r="K2001">
            <v>529.41000000000008</v>
          </cell>
        </row>
        <row r="2002">
          <cell r="A2002">
            <v>15608</v>
          </cell>
          <cell r="B2002">
            <v>13</v>
          </cell>
          <cell r="C2002">
            <v>327.60000000000002</v>
          </cell>
          <cell r="D2002">
            <v>3</v>
          </cell>
          <cell r="E2002">
            <v>75.599999999999994</v>
          </cell>
          <cell r="F2002">
            <v>4</v>
          </cell>
          <cell r="G2002">
            <v>100.8</v>
          </cell>
          <cell r="H2002">
            <v>1</v>
          </cell>
          <cell r="I2002">
            <v>25.2</v>
          </cell>
          <cell r="J2002">
            <v>21</v>
          </cell>
          <cell r="K2002">
            <v>529.20000000000005</v>
          </cell>
        </row>
        <row r="2003">
          <cell r="A2003">
            <v>16846</v>
          </cell>
          <cell r="B2003">
            <v>12</v>
          </cell>
          <cell r="C2003">
            <v>151.19999999999999</v>
          </cell>
          <cell r="D2003">
            <v>17</v>
          </cell>
          <cell r="E2003">
            <v>214.2</v>
          </cell>
          <cell r="F2003">
            <v>13</v>
          </cell>
          <cell r="G2003">
            <v>163.80000000000001</v>
          </cell>
          <cell r="J2003">
            <v>42</v>
          </cell>
          <cell r="K2003">
            <v>529.20000000000005</v>
          </cell>
        </row>
        <row r="2004">
          <cell r="A2004">
            <v>30623</v>
          </cell>
          <cell r="B2004">
            <v>15</v>
          </cell>
          <cell r="C2004">
            <v>283.5</v>
          </cell>
          <cell r="D2004">
            <v>3</v>
          </cell>
          <cell r="E2004">
            <v>56.7</v>
          </cell>
          <cell r="F2004">
            <v>3</v>
          </cell>
          <cell r="G2004">
            <v>56.7</v>
          </cell>
          <cell r="H2004">
            <v>7</v>
          </cell>
          <cell r="I2004">
            <v>132.30000000000001</v>
          </cell>
          <cell r="J2004">
            <v>28</v>
          </cell>
          <cell r="K2004">
            <v>529.20000000000005</v>
          </cell>
        </row>
        <row r="2005">
          <cell r="A2005">
            <v>31541</v>
          </cell>
          <cell r="B2005">
            <v>1</v>
          </cell>
          <cell r="C2005">
            <v>51.9</v>
          </cell>
          <cell r="D2005">
            <v>5</v>
          </cell>
          <cell r="E2005">
            <v>244.5</v>
          </cell>
          <cell r="F2005">
            <v>5</v>
          </cell>
          <cell r="G2005">
            <v>232.77</v>
          </cell>
          <cell r="J2005">
            <v>11</v>
          </cell>
          <cell r="K2005">
            <v>529.16999999999996</v>
          </cell>
        </row>
        <row r="2006">
          <cell r="A2006">
            <v>15259</v>
          </cell>
          <cell r="D2006">
            <v>14</v>
          </cell>
          <cell r="E2006">
            <v>133</v>
          </cell>
          <cell r="F2006">
            <v>25</v>
          </cell>
          <cell r="G2006">
            <v>237.5</v>
          </cell>
          <cell r="H2006">
            <v>17</v>
          </cell>
          <cell r="I2006">
            <v>158.46</v>
          </cell>
          <cell r="J2006">
            <v>56</v>
          </cell>
          <cell r="K2006">
            <v>528.96</v>
          </cell>
        </row>
        <row r="2007">
          <cell r="A2007">
            <v>22364</v>
          </cell>
          <cell r="B2007">
            <v>33</v>
          </cell>
          <cell r="C2007">
            <v>256.16000000000003</v>
          </cell>
          <cell r="D2007">
            <v>4</v>
          </cell>
          <cell r="E2007">
            <v>31.2</v>
          </cell>
          <cell r="F2007">
            <v>18</v>
          </cell>
          <cell r="G2007">
            <v>140.4</v>
          </cell>
          <cell r="H2007">
            <v>14</v>
          </cell>
          <cell r="I2007">
            <v>101.14</v>
          </cell>
          <cell r="J2007">
            <v>69</v>
          </cell>
          <cell r="K2007">
            <v>528.9</v>
          </cell>
        </row>
        <row r="2008">
          <cell r="A2008">
            <v>14188</v>
          </cell>
          <cell r="B2008">
            <v>9</v>
          </cell>
          <cell r="C2008">
            <v>178.2</v>
          </cell>
          <cell r="D2008">
            <v>4</v>
          </cell>
          <cell r="E2008">
            <v>79.2</v>
          </cell>
          <cell r="F2008">
            <v>8</v>
          </cell>
          <cell r="G2008">
            <v>147.32</v>
          </cell>
          <cell r="H2008">
            <v>7</v>
          </cell>
          <cell r="I2008">
            <v>123.87</v>
          </cell>
          <cell r="J2008">
            <v>28</v>
          </cell>
          <cell r="K2008">
            <v>528.58999999999992</v>
          </cell>
        </row>
        <row r="2009">
          <cell r="A2009">
            <v>14100</v>
          </cell>
          <cell r="B2009">
            <v>24</v>
          </cell>
          <cell r="C2009">
            <v>107.64</v>
          </cell>
          <cell r="D2009">
            <v>19</v>
          </cell>
          <cell r="E2009">
            <v>85.14</v>
          </cell>
          <cell r="F2009">
            <v>35</v>
          </cell>
          <cell r="G2009">
            <v>157.13999999999999</v>
          </cell>
          <cell r="H2009">
            <v>40</v>
          </cell>
          <cell r="I2009">
            <v>178.56</v>
          </cell>
          <cell r="J2009">
            <v>118</v>
          </cell>
          <cell r="K2009">
            <v>528.48</v>
          </cell>
        </row>
        <row r="2010">
          <cell r="A2010">
            <v>29086</v>
          </cell>
          <cell r="B2010">
            <v>63</v>
          </cell>
          <cell r="C2010">
            <v>137.88</v>
          </cell>
          <cell r="D2010">
            <v>56</v>
          </cell>
          <cell r="E2010">
            <v>123.02</v>
          </cell>
          <cell r="F2010">
            <v>65</v>
          </cell>
          <cell r="G2010">
            <v>142.1</v>
          </cell>
          <cell r="H2010">
            <v>57</v>
          </cell>
          <cell r="I2010">
            <v>125.22</v>
          </cell>
          <cell r="J2010">
            <v>241</v>
          </cell>
          <cell r="K2010">
            <v>528.22</v>
          </cell>
        </row>
        <row r="2011">
          <cell r="A2011">
            <v>28048</v>
          </cell>
          <cell r="B2011">
            <v>74</v>
          </cell>
          <cell r="C2011">
            <v>429.2</v>
          </cell>
          <cell r="D2011">
            <v>17</v>
          </cell>
          <cell r="E2011">
            <v>98.6</v>
          </cell>
          <cell r="J2011">
            <v>91</v>
          </cell>
          <cell r="K2011">
            <v>527.79999999999995</v>
          </cell>
        </row>
        <row r="2012">
          <cell r="A2012">
            <v>30617</v>
          </cell>
          <cell r="B2012">
            <v>8</v>
          </cell>
          <cell r="C2012">
            <v>208.54</v>
          </cell>
          <cell r="D2012">
            <v>6</v>
          </cell>
          <cell r="E2012">
            <v>159.6</v>
          </cell>
          <cell r="F2012">
            <v>4</v>
          </cell>
          <cell r="G2012">
            <v>106.4</v>
          </cell>
          <cell r="H2012">
            <v>2</v>
          </cell>
          <cell r="I2012">
            <v>53.2</v>
          </cell>
          <cell r="J2012">
            <v>20</v>
          </cell>
          <cell r="K2012">
            <v>527.74</v>
          </cell>
        </row>
        <row r="2013">
          <cell r="A2013">
            <v>22862</v>
          </cell>
          <cell r="B2013">
            <v>8</v>
          </cell>
          <cell r="C2013">
            <v>160.07</v>
          </cell>
          <cell r="D2013">
            <v>6</v>
          </cell>
          <cell r="E2013">
            <v>122.4</v>
          </cell>
          <cell r="F2013">
            <v>7</v>
          </cell>
          <cell r="G2013">
            <v>142.80000000000001</v>
          </cell>
          <cell r="H2013">
            <v>5</v>
          </cell>
          <cell r="I2013">
            <v>102</v>
          </cell>
          <cell r="J2013">
            <v>26</v>
          </cell>
          <cell r="K2013">
            <v>527.27</v>
          </cell>
        </row>
        <row r="2014">
          <cell r="A2014">
            <v>16594</v>
          </cell>
          <cell r="B2014">
            <v>8</v>
          </cell>
          <cell r="C2014">
            <v>128.81</v>
          </cell>
          <cell r="D2014">
            <v>7</v>
          </cell>
          <cell r="E2014">
            <v>116.2</v>
          </cell>
          <cell r="F2014">
            <v>11</v>
          </cell>
          <cell r="G2014">
            <v>182.6</v>
          </cell>
          <cell r="H2014">
            <v>6</v>
          </cell>
          <cell r="I2014">
            <v>99.6</v>
          </cell>
          <cell r="J2014">
            <v>32</v>
          </cell>
          <cell r="K2014">
            <v>527.21</v>
          </cell>
        </row>
        <row r="2015">
          <cell r="A2015">
            <v>11003</v>
          </cell>
          <cell r="B2015">
            <v>28</v>
          </cell>
          <cell r="C2015">
            <v>308</v>
          </cell>
          <cell r="D2015">
            <v>6</v>
          </cell>
          <cell r="E2015">
            <v>65.12</v>
          </cell>
          <cell r="F2015">
            <v>7</v>
          </cell>
          <cell r="G2015">
            <v>77</v>
          </cell>
          <cell r="H2015">
            <v>7</v>
          </cell>
          <cell r="I2015">
            <v>77</v>
          </cell>
          <cell r="J2015">
            <v>48</v>
          </cell>
          <cell r="K2015">
            <v>527.12</v>
          </cell>
        </row>
        <row r="2016">
          <cell r="A2016">
            <v>23566</v>
          </cell>
          <cell r="B2016">
            <v>11</v>
          </cell>
          <cell r="C2016">
            <v>231.5</v>
          </cell>
          <cell r="D2016">
            <v>4</v>
          </cell>
          <cell r="E2016">
            <v>84.8</v>
          </cell>
          <cell r="F2016">
            <v>5</v>
          </cell>
          <cell r="G2016">
            <v>106</v>
          </cell>
          <cell r="H2016">
            <v>5</v>
          </cell>
          <cell r="I2016">
            <v>104.3</v>
          </cell>
          <cell r="J2016">
            <v>25</v>
          </cell>
          <cell r="K2016">
            <v>526.6</v>
          </cell>
        </row>
        <row r="2017">
          <cell r="A2017">
            <v>12416</v>
          </cell>
          <cell r="B2017">
            <v>11</v>
          </cell>
          <cell r="C2017">
            <v>192.19</v>
          </cell>
          <cell r="D2017">
            <v>10</v>
          </cell>
          <cell r="E2017">
            <v>176</v>
          </cell>
          <cell r="F2017">
            <v>2</v>
          </cell>
          <cell r="G2017">
            <v>35.200000000000003</v>
          </cell>
          <cell r="H2017">
            <v>7</v>
          </cell>
          <cell r="I2017">
            <v>123.2</v>
          </cell>
          <cell r="J2017">
            <v>30</v>
          </cell>
          <cell r="K2017">
            <v>526.59</v>
          </cell>
        </row>
        <row r="2018">
          <cell r="A2018">
            <v>28862</v>
          </cell>
          <cell r="B2018">
            <v>13</v>
          </cell>
          <cell r="C2018">
            <v>253.5</v>
          </cell>
          <cell r="D2018">
            <v>7</v>
          </cell>
          <cell r="E2018">
            <v>136.5</v>
          </cell>
          <cell r="F2018">
            <v>3</v>
          </cell>
          <cell r="G2018">
            <v>58.5</v>
          </cell>
          <cell r="H2018">
            <v>4</v>
          </cell>
          <cell r="I2018">
            <v>78</v>
          </cell>
          <cell r="J2018">
            <v>27</v>
          </cell>
          <cell r="K2018">
            <v>526.5</v>
          </cell>
        </row>
        <row r="2019">
          <cell r="A2019">
            <v>31756</v>
          </cell>
          <cell r="D2019">
            <v>3</v>
          </cell>
          <cell r="E2019">
            <v>312.14999999999998</v>
          </cell>
          <cell r="F2019">
            <v>2</v>
          </cell>
          <cell r="G2019">
            <v>213.8</v>
          </cell>
          <cell r="J2019">
            <v>5</v>
          </cell>
          <cell r="K2019">
            <v>525.95000000000005</v>
          </cell>
        </row>
        <row r="2020">
          <cell r="A2020">
            <v>17826</v>
          </cell>
          <cell r="B2020">
            <v>23</v>
          </cell>
          <cell r="C2020">
            <v>135.69999999999999</v>
          </cell>
          <cell r="D2020">
            <v>20</v>
          </cell>
          <cell r="E2020">
            <v>118</v>
          </cell>
          <cell r="F2020">
            <v>24</v>
          </cell>
          <cell r="G2020">
            <v>141.6</v>
          </cell>
          <cell r="H2020">
            <v>22</v>
          </cell>
          <cell r="I2020">
            <v>129.80000000000001</v>
          </cell>
          <cell r="J2020">
            <v>89</v>
          </cell>
          <cell r="K2020">
            <v>525.09999999999991</v>
          </cell>
        </row>
        <row r="2021">
          <cell r="A2021">
            <v>15426</v>
          </cell>
          <cell r="B2021">
            <v>18</v>
          </cell>
          <cell r="C2021">
            <v>190.1</v>
          </cell>
          <cell r="D2021">
            <v>6</v>
          </cell>
          <cell r="E2021">
            <v>63.6</v>
          </cell>
          <cell r="F2021">
            <v>13</v>
          </cell>
          <cell r="G2021">
            <v>133.55000000000001</v>
          </cell>
          <cell r="H2021">
            <v>13</v>
          </cell>
          <cell r="I2021">
            <v>137.80000000000001</v>
          </cell>
          <cell r="J2021">
            <v>50</v>
          </cell>
          <cell r="K2021">
            <v>525.04999999999995</v>
          </cell>
        </row>
        <row r="2022">
          <cell r="A2022">
            <v>29521</v>
          </cell>
          <cell r="B2022">
            <v>12</v>
          </cell>
          <cell r="C2022">
            <v>252</v>
          </cell>
          <cell r="D2022">
            <v>6</v>
          </cell>
          <cell r="E2022">
            <v>126</v>
          </cell>
          <cell r="F2022">
            <v>3</v>
          </cell>
          <cell r="G2022">
            <v>63</v>
          </cell>
          <cell r="H2022">
            <v>4</v>
          </cell>
          <cell r="I2022">
            <v>84</v>
          </cell>
          <cell r="J2022">
            <v>25</v>
          </cell>
          <cell r="K2022">
            <v>525</v>
          </cell>
        </row>
        <row r="2023">
          <cell r="A2023">
            <v>23614</v>
          </cell>
          <cell r="D2023">
            <v>15</v>
          </cell>
          <cell r="E2023">
            <v>104.44</v>
          </cell>
          <cell r="F2023">
            <v>26</v>
          </cell>
          <cell r="G2023">
            <v>182</v>
          </cell>
          <cell r="H2023">
            <v>34</v>
          </cell>
          <cell r="I2023">
            <v>238</v>
          </cell>
          <cell r="J2023">
            <v>75</v>
          </cell>
          <cell r="K2023">
            <v>524.44000000000005</v>
          </cell>
        </row>
        <row r="2024">
          <cell r="A2024">
            <v>10751</v>
          </cell>
          <cell r="B2024">
            <v>57</v>
          </cell>
          <cell r="C2024">
            <v>369.98</v>
          </cell>
          <cell r="D2024">
            <v>18</v>
          </cell>
          <cell r="E2024">
            <v>115.44</v>
          </cell>
          <cell r="F2024">
            <v>6</v>
          </cell>
          <cell r="G2024">
            <v>39</v>
          </cell>
          <cell r="J2024">
            <v>81</v>
          </cell>
          <cell r="K2024">
            <v>524.42000000000007</v>
          </cell>
        </row>
        <row r="2025">
          <cell r="A2025">
            <v>17487</v>
          </cell>
          <cell r="B2025">
            <v>35</v>
          </cell>
          <cell r="C2025">
            <v>122.5</v>
          </cell>
          <cell r="D2025">
            <v>26</v>
          </cell>
          <cell r="E2025">
            <v>91</v>
          </cell>
          <cell r="F2025">
            <v>42</v>
          </cell>
          <cell r="G2025">
            <v>146.44</v>
          </cell>
          <cell r="H2025">
            <v>47</v>
          </cell>
          <cell r="I2025">
            <v>164.22</v>
          </cell>
          <cell r="J2025">
            <v>150</v>
          </cell>
          <cell r="K2025">
            <v>524.16</v>
          </cell>
        </row>
        <row r="2026">
          <cell r="A2026">
            <v>29034</v>
          </cell>
          <cell r="B2026">
            <v>29</v>
          </cell>
          <cell r="C2026">
            <v>92.28</v>
          </cell>
          <cell r="D2026">
            <v>37</v>
          </cell>
          <cell r="E2026">
            <v>118.4</v>
          </cell>
          <cell r="F2026">
            <v>31</v>
          </cell>
          <cell r="G2026">
            <v>99.2</v>
          </cell>
          <cell r="H2026">
            <v>68</v>
          </cell>
          <cell r="I2026">
            <v>214.22</v>
          </cell>
          <cell r="J2026">
            <v>165</v>
          </cell>
          <cell r="K2026">
            <v>524.1</v>
          </cell>
        </row>
        <row r="2027">
          <cell r="A2027">
            <v>22655</v>
          </cell>
          <cell r="B2027">
            <v>9</v>
          </cell>
          <cell r="C2027">
            <v>156.1</v>
          </cell>
          <cell r="D2027">
            <v>7</v>
          </cell>
          <cell r="E2027">
            <v>122.5</v>
          </cell>
          <cell r="F2027">
            <v>8</v>
          </cell>
          <cell r="G2027">
            <v>140</v>
          </cell>
          <cell r="H2027">
            <v>6</v>
          </cell>
          <cell r="I2027">
            <v>105.2</v>
          </cell>
          <cell r="J2027">
            <v>30</v>
          </cell>
          <cell r="K2027">
            <v>523.80000000000007</v>
          </cell>
        </row>
        <row r="2028">
          <cell r="A2028">
            <v>15673</v>
          </cell>
          <cell r="B2028">
            <v>21</v>
          </cell>
          <cell r="C2028">
            <v>159.6</v>
          </cell>
          <cell r="D2028">
            <v>33</v>
          </cell>
          <cell r="E2028">
            <v>250.19</v>
          </cell>
          <cell r="F2028">
            <v>11</v>
          </cell>
          <cell r="G2028">
            <v>83.6</v>
          </cell>
          <cell r="H2028">
            <v>4</v>
          </cell>
          <cell r="I2028">
            <v>30.4</v>
          </cell>
          <cell r="J2028">
            <v>69</v>
          </cell>
          <cell r="K2028">
            <v>523.79</v>
          </cell>
        </row>
        <row r="2029">
          <cell r="A2029">
            <v>18094</v>
          </cell>
          <cell r="B2029">
            <v>19</v>
          </cell>
          <cell r="C2029">
            <v>152</v>
          </cell>
          <cell r="D2029">
            <v>19</v>
          </cell>
          <cell r="E2029">
            <v>151.36000000000001</v>
          </cell>
          <cell r="F2029">
            <v>19</v>
          </cell>
          <cell r="G2029">
            <v>149.44</v>
          </cell>
          <cell r="H2029">
            <v>9</v>
          </cell>
          <cell r="I2029">
            <v>70.72</v>
          </cell>
          <cell r="J2029">
            <v>66</v>
          </cell>
          <cell r="K2029">
            <v>523.52</v>
          </cell>
        </row>
        <row r="2030">
          <cell r="A2030">
            <v>12327</v>
          </cell>
          <cell r="B2030">
            <v>74</v>
          </cell>
          <cell r="C2030">
            <v>162.62</v>
          </cell>
          <cell r="D2030">
            <v>61</v>
          </cell>
          <cell r="E2030">
            <v>134.02000000000001</v>
          </cell>
          <cell r="F2030">
            <v>57</v>
          </cell>
          <cell r="G2030">
            <v>124.32</v>
          </cell>
          <cell r="H2030">
            <v>47</v>
          </cell>
          <cell r="I2030">
            <v>102.5</v>
          </cell>
          <cell r="J2030">
            <v>239</v>
          </cell>
          <cell r="K2030">
            <v>523.46</v>
          </cell>
        </row>
        <row r="2031">
          <cell r="A2031">
            <v>28054</v>
          </cell>
          <cell r="B2031">
            <v>58</v>
          </cell>
          <cell r="C2031">
            <v>202.44</v>
          </cell>
          <cell r="D2031">
            <v>43</v>
          </cell>
          <cell r="E2031">
            <v>150.5</v>
          </cell>
          <cell r="F2031">
            <v>21</v>
          </cell>
          <cell r="G2031">
            <v>73.22</v>
          </cell>
          <cell r="H2031">
            <v>28</v>
          </cell>
          <cell r="I2031">
            <v>96.88</v>
          </cell>
          <cell r="J2031">
            <v>150</v>
          </cell>
          <cell r="K2031">
            <v>523.04</v>
          </cell>
        </row>
        <row r="2032">
          <cell r="A2032">
            <v>11033</v>
          </cell>
          <cell r="B2032">
            <v>4</v>
          </cell>
          <cell r="C2032">
            <v>98</v>
          </cell>
          <cell r="D2032">
            <v>12</v>
          </cell>
          <cell r="E2032">
            <v>300</v>
          </cell>
          <cell r="F2032">
            <v>3</v>
          </cell>
          <cell r="G2032">
            <v>75</v>
          </cell>
          <cell r="H2032">
            <v>2</v>
          </cell>
          <cell r="I2032">
            <v>50</v>
          </cell>
          <cell r="J2032">
            <v>21</v>
          </cell>
          <cell r="K2032">
            <v>523</v>
          </cell>
        </row>
        <row r="2033">
          <cell r="A2033">
            <v>29085</v>
          </cell>
          <cell r="B2033">
            <v>11</v>
          </cell>
          <cell r="C2033">
            <v>119.9</v>
          </cell>
          <cell r="D2033">
            <v>11</v>
          </cell>
          <cell r="E2033">
            <v>125.83</v>
          </cell>
          <cell r="F2033">
            <v>12</v>
          </cell>
          <cell r="G2033">
            <v>151.19999999999999</v>
          </cell>
          <cell r="H2033">
            <v>10</v>
          </cell>
          <cell r="I2033">
            <v>126</v>
          </cell>
          <cell r="J2033">
            <v>44</v>
          </cell>
          <cell r="K2033">
            <v>522.93000000000006</v>
          </cell>
        </row>
        <row r="2034">
          <cell r="A2034">
            <v>31818</v>
          </cell>
          <cell r="D2034">
            <v>24</v>
          </cell>
          <cell r="E2034">
            <v>134.4</v>
          </cell>
          <cell r="F2034">
            <v>41</v>
          </cell>
          <cell r="G2034">
            <v>240.96</v>
          </cell>
          <cell r="H2034">
            <v>25</v>
          </cell>
          <cell r="I2034">
            <v>147.5</v>
          </cell>
          <cell r="J2034">
            <v>90</v>
          </cell>
          <cell r="K2034">
            <v>522.86</v>
          </cell>
        </row>
        <row r="2035">
          <cell r="A2035">
            <v>28203</v>
          </cell>
          <cell r="B2035">
            <v>3</v>
          </cell>
          <cell r="C2035">
            <v>99</v>
          </cell>
          <cell r="D2035">
            <v>4</v>
          </cell>
          <cell r="E2035">
            <v>132</v>
          </cell>
          <cell r="F2035">
            <v>5</v>
          </cell>
          <cell r="G2035">
            <v>159.72</v>
          </cell>
          <cell r="H2035">
            <v>4</v>
          </cell>
          <cell r="I2035">
            <v>132</v>
          </cell>
          <cell r="J2035">
            <v>16</v>
          </cell>
          <cell r="K2035">
            <v>522.72</v>
          </cell>
        </row>
        <row r="2036">
          <cell r="A2036">
            <v>29923</v>
          </cell>
          <cell r="B2036">
            <v>18</v>
          </cell>
          <cell r="C2036">
            <v>304.2</v>
          </cell>
          <cell r="D2036">
            <v>9</v>
          </cell>
          <cell r="E2036">
            <v>152.1</v>
          </cell>
          <cell r="F2036">
            <v>3</v>
          </cell>
          <cell r="G2036">
            <v>49.35</v>
          </cell>
          <cell r="H2036">
            <v>1</v>
          </cell>
          <cell r="I2036">
            <v>16.899999999999999</v>
          </cell>
          <cell r="J2036">
            <v>31</v>
          </cell>
          <cell r="K2036">
            <v>522.54999999999995</v>
          </cell>
        </row>
        <row r="2037">
          <cell r="A2037">
            <v>10136</v>
          </cell>
          <cell r="B2037">
            <v>21</v>
          </cell>
          <cell r="C2037">
            <v>60.9</v>
          </cell>
          <cell r="D2037">
            <v>39</v>
          </cell>
          <cell r="E2037">
            <v>112.64</v>
          </cell>
          <cell r="F2037">
            <v>57</v>
          </cell>
          <cell r="G2037">
            <v>239.4</v>
          </cell>
          <cell r="H2037">
            <v>26</v>
          </cell>
          <cell r="I2037">
            <v>109.2</v>
          </cell>
          <cell r="J2037">
            <v>143</v>
          </cell>
          <cell r="K2037">
            <v>522.14</v>
          </cell>
        </row>
        <row r="2038">
          <cell r="A2038">
            <v>12375</v>
          </cell>
          <cell r="B2038">
            <v>21</v>
          </cell>
          <cell r="C2038">
            <v>114.2</v>
          </cell>
          <cell r="D2038">
            <v>22</v>
          </cell>
          <cell r="E2038">
            <v>129.4</v>
          </cell>
          <cell r="F2038">
            <v>28</v>
          </cell>
          <cell r="G2038">
            <v>161.30000000000001</v>
          </cell>
          <cell r="H2038">
            <v>21</v>
          </cell>
          <cell r="I2038">
            <v>116.25</v>
          </cell>
          <cell r="J2038">
            <v>92</v>
          </cell>
          <cell r="K2038">
            <v>521.15000000000009</v>
          </cell>
        </row>
        <row r="2039">
          <cell r="A2039">
            <v>28125</v>
          </cell>
          <cell r="B2039">
            <v>8</v>
          </cell>
          <cell r="C2039">
            <v>52.8</v>
          </cell>
          <cell r="D2039">
            <v>37</v>
          </cell>
          <cell r="E2039">
            <v>243.67</v>
          </cell>
          <cell r="F2039">
            <v>25</v>
          </cell>
          <cell r="G2039">
            <v>165</v>
          </cell>
          <cell r="H2039">
            <v>9</v>
          </cell>
          <cell r="I2039">
            <v>59.4</v>
          </cell>
          <cell r="J2039">
            <v>79</v>
          </cell>
          <cell r="K2039">
            <v>520.87</v>
          </cell>
        </row>
        <row r="2040">
          <cell r="A2040">
            <v>23571</v>
          </cell>
          <cell r="B2040">
            <v>21</v>
          </cell>
          <cell r="C2040">
            <v>304.5</v>
          </cell>
          <cell r="D2040">
            <v>15</v>
          </cell>
          <cell r="E2040">
            <v>216.34</v>
          </cell>
          <cell r="J2040">
            <v>36</v>
          </cell>
          <cell r="K2040">
            <v>520.84</v>
          </cell>
        </row>
        <row r="2041">
          <cell r="A2041">
            <v>12647</v>
          </cell>
          <cell r="B2041">
            <v>9</v>
          </cell>
          <cell r="C2041">
            <v>91.8</v>
          </cell>
          <cell r="D2041">
            <v>19</v>
          </cell>
          <cell r="E2041">
            <v>193.8</v>
          </cell>
          <cell r="F2041">
            <v>12</v>
          </cell>
          <cell r="G2041">
            <v>122.4</v>
          </cell>
          <cell r="H2041">
            <v>11</v>
          </cell>
          <cell r="I2041">
            <v>112.2</v>
          </cell>
          <cell r="J2041">
            <v>51</v>
          </cell>
          <cell r="K2041">
            <v>520.20000000000005</v>
          </cell>
        </row>
        <row r="2042">
          <cell r="A2042">
            <v>31739</v>
          </cell>
          <cell r="D2042">
            <v>3</v>
          </cell>
          <cell r="E2042">
            <v>86.7</v>
          </cell>
          <cell r="F2042">
            <v>10</v>
          </cell>
          <cell r="G2042">
            <v>289</v>
          </cell>
          <cell r="H2042">
            <v>5</v>
          </cell>
          <cell r="I2042">
            <v>144.5</v>
          </cell>
          <cell r="J2042">
            <v>18</v>
          </cell>
          <cell r="K2042">
            <v>520.20000000000005</v>
          </cell>
        </row>
        <row r="2043">
          <cell r="A2043">
            <v>27229</v>
          </cell>
          <cell r="B2043">
            <v>2</v>
          </cell>
          <cell r="C2043">
            <v>26</v>
          </cell>
          <cell r="D2043">
            <v>6</v>
          </cell>
          <cell r="E2043">
            <v>78</v>
          </cell>
          <cell r="F2043">
            <v>16</v>
          </cell>
          <cell r="G2043">
            <v>208</v>
          </cell>
          <cell r="H2043">
            <v>16</v>
          </cell>
          <cell r="I2043">
            <v>208</v>
          </cell>
          <cell r="J2043">
            <v>40</v>
          </cell>
          <cell r="K2043">
            <v>520</v>
          </cell>
        </row>
        <row r="2044">
          <cell r="A2044">
            <v>11775</v>
          </cell>
          <cell r="B2044">
            <v>2</v>
          </cell>
          <cell r="C2044">
            <v>39.94</v>
          </cell>
          <cell r="D2044">
            <v>9</v>
          </cell>
          <cell r="E2044">
            <v>180.2</v>
          </cell>
          <cell r="F2044">
            <v>6</v>
          </cell>
          <cell r="G2044">
            <v>114.62</v>
          </cell>
          <cell r="H2044">
            <v>9</v>
          </cell>
          <cell r="I2044">
            <v>184.8</v>
          </cell>
          <cell r="J2044">
            <v>26</v>
          </cell>
          <cell r="K2044">
            <v>519.55999999999995</v>
          </cell>
        </row>
        <row r="2045">
          <cell r="A2045">
            <v>27130</v>
          </cell>
          <cell r="B2045">
            <v>1</v>
          </cell>
          <cell r="C2045">
            <v>103.9</v>
          </cell>
          <cell r="F2045">
            <v>3</v>
          </cell>
          <cell r="G2045">
            <v>311.7</v>
          </cell>
          <cell r="H2045">
            <v>1</v>
          </cell>
          <cell r="I2045">
            <v>103.9</v>
          </cell>
          <cell r="J2045">
            <v>5</v>
          </cell>
          <cell r="K2045">
            <v>519.5</v>
          </cell>
        </row>
        <row r="2046">
          <cell r="A2046">
            <v>18407</v>
          </cell>
          <cell r="B2046">
            <v>20</v>
          </cell>
          <cell r="C2046">
            <v>146</v>
          </cell>
          <cell r="D2046">
            <v>18</v>
          </cell>
          <cell r="E2046">
            <v>131.4</v>
          </cell>
          <cell r="F2046">
            <v>9</v>
          </cell>
          <cell r="G2046">
            <v>68.400000000000006</v>
          </cell>
          <cell r="H2046">
            <v>23</v>
          </cell>
          <cell r="I2046">
            <v>173.58</v>
          </cell>
          <cell r="J2046">
            <v>70</v>
          </cell>
          <cell r="K2046">
            <v>519.38</v>
          </cell>
        </row>
        <row r="2047">
          <cell r="A2047">
            <v>16134</v>
          </cell>
          <cell r="B2047">
            <v>7</v>
          </cell>
          <cell r="C2047">
            <v>50.4</v>
          </cell>
          <cell r="D2047">
            <v>22</v>
          </cell>
          <cell r="E2047">
            <v>157.24</v>
          </cell>
          <cell r="F2047">
            <v>19</v>
          </cell>
          <cell r="G2047">
            <v>136.80000000000001</v>
          </cell>
          <cell r="H2047">
            <v>23</v>
          </cell>
          <cell r="I2047">
            <v>174.8</v>
          </cell>
          <cell r="J2047">
            <v>71</v>
          </cell>
          <cell r="K2047">
            <v>519.24</v>
          </cell>
        </row>
        <row r="2048">
          <cell r="A2048">
            <v>30079</v>
          </cell>
          <cell r="B2048">
            <v>4</v>
          </cell>
          <cell r="C2048">
            <v>259.60000000000002</v>
          </cell>
          <cell r="F2048">
            <v>3</v>
          </cell>
          <cell r="G2048">
            <v>194.7</v>
          </cell>
          <cell r="H2048">
            <v>1</v>
          </cell>
          <cell r="I2048">
            <v>64.900000000000006</v>
          </cell>
          <cell r="J2048">
            <v>8</v>
          </cell>
          <cell r="K2048">
            <v>519.20000000000005</v>
          </cell>
        </row>
        <row r="2049">
          <cell r="A2049">
            <v>30020</v>
          </cell>
          <cell r="D2049">
            <v>12</v>
          </cell>
          <cell r="E2049">
            <v>142.80000000000001</v>
          </cell>
          <cell r="F2049">
            <v>18</v>
          </cell>
          <cell r="G2049">
            <v>231.3</v>
          </cell>
          <cell r="H2049">
            <v>12</v>
          </cell>
          <cell r="I2049">
            <v>144.69999999999999</v>
          </cell>
          <cell r="J2049">
            <v>42</v>
          </cell>
          <cell r="K2049">
            <v>518.79999999999995</v>
          </cell>
        </row>
        <row r="2050">
          <cell r="A2050">
            <v>28137</v>
          </cell>
          <cell r="B2050">
            <v>2</v>
          </cell>
          <cell r="C2050">
            <v>89</v>
          </cell>
          <cell r="F2050">
            <v>7</v>
          </cell>
          <cell r="G2050">
            <v>309.39999999999998</v>
          </cell>
          <cell r="H2050">
            <v>2</v>
          </cell>
          <cell r="I2050">
            <v>119.8</v>
          </cell>
          <cell r="J2050">
            <v>11</v>
          </cell>
          <cell r="K2050">
            <v>518.19999999999993</v>
          </cell>
        </row>
        <row r="2051">
          <cell r="A2051">
            <v>29330</v>
          </cell>
          <cell r="B2051">
            <v>12</v>
          </cell>
          <cell r="C2051">
            <v>216</v>
          </cell>
          <cell r="D2051">
            <v>3</v>
          </cell>
          <cell r="E2051">
            <v>54</v>
          </cell>
          <cell r="F2051">
            <v>8</v>
          </cell>
          <cell r="G2051">
            <v>139.68</v>
          </cell>
          <cell r="H2051">
            <v>6</v>
          </cell>
          <cell r="I2051">
            <v>108</v>
          </cell>
          <cell r="J2051">
            <v>29</v>
          </cell>
          <cell r="K2051">
            <v>517.68000000000006</v>
          </cell>
        </row>
        <row r="2052">
          <cell r="A2052">
            <v>23243</v>
          </cell>
          <cell r="B2052">
            <v>8</v>
          </cell>
          <cell r="C2052">
            <v>128.30000000000001</v>
          </cell>
          <cell r="D2052">
            <v>11</v>
          </cell>
          <cell r="E2052">
            <v>178.2</v>
          </cell>
          <cell r="F2052">
            <v>7</v>
          </cell>
          <cell r="G2052">
            <v>113.4</v>
          </cell>
          <cell r="H2052">
            <v>6</v>
          </cell>
          <cell r="I2052">
            <v>97.2</v>
          </cell>
          <cell r="J2052">
            <v>32</v>
          </cell>
          <cell r="K2052">
            <v>517.1</v>
          </cell>
        </row>
        <row r="2053">
          <cell r="A2053">
            <v>17072</v>
          </cell>
          <cell r="B2053">
            <v>11</v>
          </cell>
          <cell r="C2053">
            <v>152.88</v>
          </cell>
          <cell r="F2053">
            <v>10</v>
          </cell>
          <cell r="G2053">
            <v>166</v>
          </cell>
          <cell r="H2053">
            <v>12</v>
          </cell>
          <cell r="I2053">
            <v>197.87</v>
          </cell>
          <cell r="J2053">
            <v>33</v>
          </cell>
          <cell r="K2053">
            <v>516.75</v>
          </cell>
        </row>
        <row r="2054">
          <cell r="A2054">
            <v>17592</v>
          </cell>
          <cell r="B2054">
            <v>105</v>
          </cell>
          <cell r="C2054">
            <v>123.94</v>
          </cell>
          <cell r="F2054">
            <v>79</v>
          </cell>
          <cell r="G2054">
            <v>93.7</v>
          </cell>
          <cell r="H2054">
            <v>253</v>
          </cell>
          <cell r="I2054">
            <v>299.10000000000002</v>
          </cell>
          <cell r="J2054">
            <v>437</v>
          </cell>
          <cell r="K2054">
            <v>516.74</v>
          </cell>
        </row>
        <row r="2055">
          <cell r="A2055">
            <v>27981</v>
          </cell>
          <cell r="B2055">
            <v>8</v>
          </cell>
          <cell r="C2055">
            <v>172</v>
          </cell>
          <cell r="D2055">
            <v>7</v>
          </cell>
          <cell r="E2055">
            <v>150.5</v>
          </cell>
          <cell r="F2055">
            <v>8</v>
          </cell>
          <cell r="G2055">
            <v>172</v>
          </cell>
          <cell r="H2055">
            <v>1</v>
          </cell>
          <cell r="I2055">
            <v>21.5</v>
          </cell>
          <cell r="J2055">
            <v>24</v>
          </cell>
          <cell r="K2055">
            <v>516</v>
          </cell>
        </row>
        <row r="2056">
          <cell r="A2056">
            <v>27149</v>
          </cell>
          <cell r="B2056">
            <v>3</v>
          </cell>
          <cell r="C2056">
            <v>140.69999999999999</v>
          </cell>
          <cell r="D2056">
            <v>3</v>
          </cell>
          <cell r="E2056">
            <v>140.69999999999999</v>
          </cell>
          <cell r="F2056">
            <v>4</v>
          </cell>
          <cell r="G2056">
            <v>187.6</v>
          </cell>
          <cell r="H2056">
            <v>1</v>
          </cell>
          <cell r="I2056">
            <v>46.9</v>
          </cell>
          <cell r="J2056">
            <v>11</v>
          </cell>
          <cell r="K2056">
            <v>515.9</v>
          </cell>
        </row>
        <row r="2057">
          <cell r="A2057">
            <v>16899</v>
          </cell>
          <cell r="B2057">
            <v>19</v>
          </cell>
          <cell r="C2057">
            <v>143.18</v>
          </cell>
          <cell r="D2057">
            <v>16</v>
          </cell>
          <cell r="E2057">
            <v>121.6</v>
          </cell>
          <cell r="F2057">
            <v>11</v>
          </cell>
          <cell r="G2057">
            <v>83.6</v>
          </cell>
          <cell r="H2057">
            <v>22</v>
          </cell>
          <cell r="I2057">
            <v>167.2</v>
          </cell>
          <cell r="J2057">
            <v>68</v>
          </cell>
          <cell r="K2057">
            <v>515.57999999999993</v>
          </cell>
        </row>
        <row r="2058">
          <cell r="A2058">
            <v>16734</v>
          </cell>
          <cell r="B2058">
            <v>15</v>
          </cell>
          <cell r="C2058">
            <v>144</v>
          </cell>
          <cell r="D2058">
            <v>15</v>
          </cell>
          <cell r="E2058">
            <v>143.22999999999999</v>
          </cell>
          <cell r="F2058">
            <v>12</v>
          </cell>
          <cell r="G2058">
            <v>114.92</v>
          </cell>
          <cell r="H2058">
            <v>12</v>
          </cell>
          <cell r="I2058">
            <v>112.89</v>
          </cell>
          <cell r="J2058">
            <v>54</v>
          </cell>
          <cell r="K2058">
            <v>515.04000000000008</v>
          </cell>
        </row>
        <row r="2059">
          <cell r="A2059">
            <v>16031</v>
          </cell>
          <cell r="B2059">
            <v>19</v>
          </cell>
          <cell r="C2059">
            <v>79.12</v>
          </cell>
          <cell r="D2059">
            <v>52</v>
          </cell>
          <cell r="E2059">
            <v>217.72</v>
          </cell>
          <cell r="F2059">
            <v>30</v>
          </cell>
          <cell r="G2059">
            <v>126</v>
          </cell>
          <cell r="H2059">
            <v>22</v>
          </cell>
          <cell r="I2059">
            <v>92.06</v>
          </cell>
          <cell r="J2059">
            <v>123</v>
          </cell>
          <cell r="K2059">
            <v>514.90000000000009</v>
          </cell>
        </row>
        <row r="2060">
          <cell r="A2060">
            <v>29889</v>
          </cell>
          <cell r="F2060">
            <v>29</v>
          </cell>
          <cell r="G2060">
            <v>179.8</v>
          </cell>
          <cell r="H2060">
            <v>52</v>
          </cell>
          <cell r="I2060">
            <v>335</v>
          </cell>
          <cell r="J2060">
            <v>81</v>
          </cell>
          <cell r="K2060">
            <v>514.79999999999995</v>
          </cell>
        </row>
        <row r="2061">
          <cell r="A2061">
            <v>32248</v>
          </cell>
          <cell r="F2061">
            <v>34</v>
          </cell>
          <cell r="G2061">
            <v>265.2</v>
          </cell>
          <cell r="H2061">
            <v>32</v>
          </cell>
          <cell r="I2061">
            <v>249.6</v>
          </cell>
          <cell r="J2061">
            <v>66</v>
          </cell>
          <cell r="K2061">
            <v>514.79999999999995</v>
          </cell>
        </row>
        <row r="2062">
          <cell r="A2062">
            <v>27159</v>
          </cell>
          <cell r="B2062">
            <v>50</v>
          </cell>
          <cell r="C2062">
            <v>200</v>
          </cell>
          <cell r="D2062">
            <v>28</v>
          </cell>
          <cell r="E2062">
            <v>111.36</v>
          </cell>
          <cell r="F2062">
            <v>21</v>
          </cell>
          <cell r="G2062">
            <v>84</v>
          </cell>
          <cell r="H2062">
            <v>30</v>
          </cell>
          <cell r="I2062">
            <v>119.36</v>
          </cell>
          <cell r="J2062">
            <v>129</v>
          </cell>
          <cell r="K2062">
            <v>514.72</v>
          </cell>
        </row>
        <row r="2063">
          <cell r="A2063">
            <v>11794</v>
          </cell>
          <cell r="B2063">
            <v>19</v>
          </cell>
          <cell r="C2063">
            <v>124.87</v>
          </cell>
          <cell r="D2063">
            <v>13</v>
          </cell>
          <cell r="E2063">
            <v>85.8</v>
          </cell>
          <cell r="F2063">
            <v>36</v>
          </cell>
          <cell r="G2063">
            <v>237.6</v>
          </cell>
          <cell r="H2063">
            <v>10</v>
          </cell>
          <cell r="I2063">
            <v>66</v>
          </cell>
          <cell r="J2063">
            <v>78</v>
          </cell>
          <cell r="K2063">
            <v>514.27</v>
          </cell>
        </row>
        <row r="2064">
          <cell r="A2064">
            <v>31590</v>
          </cell>
          <cell r="B2064">
            <v>146</v>
          </cell>
          <cell r="C2064">
            <v>246.8</v>
          </cell>
          <cell r="D2064">
            <v>53</v>
          </cell>
          <cell r="E2064">
            <v>88.98</v>
          </cell>
          <cell r="H2064">
            <v>99</v>
          </cell>
          <cell r="I2064">
            <v>178.06</v>
          </cell>
          <cell r="J2064">
            <v>298</v>
          </cell>
          <cell r="K2064">
            <v>513.84</v>
          </cell>
        </row>
        <row r="2065">
          <cell r="A2065">
            <v>2018247</v>
          </cell>
          <cell r="D2065">
            <v>62.37</v>
          </cell>
          <cell r="E2065">
            <v>357.61</v>
          </cell>
          <cell r="F2065">
            <v>22.53</v>
          </cell>
          <cell r="G2065">
            <v>100.44</v>
          </cell>
          <cell r="H2065">
            <v>12.34</v>
          </cell>
          <cell r="I2065">
            <v>55.57</v>
          </cell>
          <cell r="J2065">
            <v>97.240000000000009</v>
          </cell>
          <cell r="K2065">
            <v>513.62</v>
          </cell>
        </row>
        <row r="2066">
          <cell r="A2066">
            <v>30501</v>
          </cell>
          <cell r="B2066">
            <v>90</v>
          </cell>
          <cell r="C2066">
            <v>89.6</v>
          </cell>
          <cell r="D2066">
            <v>189</v>
          </cell>
          <cell r="E2066">
            <v>187.96</v>
          </cell>
          <cell r="F2066">
            <v>116</v>
          </cell>
          <cell r="G2066">
            <v>114.72</v>
          </cell>
          <cell r="H2066">
            <v>122</v>
          </cell>
          <cell r="I2066">
            <v>121.12</v>
          </cell>
          <cell r="J2066">
            <v>517</v>
          </cell>
          <cell r="K2066">
            <v>513.4</v>
          </cell>
        </row>
        <row r="2067">
          <cell r="A2067">
            <v>15910</v>
          </cell>
          <cell r="B2067">
            <v>50</v>
          </cell>
          <cell r="C2067">
            <v>209.32</v>
          </cell>
          <cell r="D2067">
            <v>23</v>
          </cell>
          <cell r="E2067">
            <v>98.4</v>
          </cell>
          <cell r="F2067">
            <v>23</v>
          </cell>
          <cell r="G2067">
            <v>110.4</v>
          </cell>
          <cell r="H2067">
            <v>20</v>
          </cell>
          <cell r="I2067">
            <v>95.24</v>
          </cell>
          <cell r="J2067">
            <v>116</v>
          </cell>
          <cell r="K2067">
            <v>513.36</v>
          </cell>
        </row>
        <row r="2068">
          <cell r="A2068">
            <v>31366</v>
          </cell>
          <cell r="B2068">
            <v>19</v>
          </cell>
          <cell r="C2068">
            <v>93.1</v>
          </cell>
          <cell r="D2068">
            <v>24</v>
          </cell>
          <cell r="E2068">
            <v>117.21</v>
          </cell>
          <cell r="F2068">
            <v>28</v>
          </cell>
          <cell r="G2068">
            <v>137.19999999999999</v>
          </cell>
          <cell r="H2068">
            <v>34</v>
          </cell>
          <cell r="I2068">
            <v>165.82</v>
          </cell>
          <cell r="J2068">
            <v>105</v>
          </cell>
          <cell r="K2068">
            <v>513.32999999999993</v>
          </cell>
        </row>
        <row r="2069">
          <cell r="A2069">
            <v>16412</v>
          </cell>
          <cell r="B2069">
            <v>12</v>
          </cell>
          <cell r="C2069">
            <v>75.599999999999994</v>
          </cell>
          <cell r="D2069">
            <v>9</v>
          </cell>
          <cell r="E2069">
            <v>55.2</v>
          </cell>
          <cell r="F2069">
            <v>20</v>
          </cell>
          <cell r="G2069">
            <v>126.5</v>
          </cell>
          <cell r="H2069">
            <v>40</v>
          </cell>
          <cell r="I2069">
            <v>256</v>
          </cell>
          <cell r="J2069">
            <v>81</v>
          </cell>
          <cell r="K2069">
            <v>513.29999999999995</v>
          </cell>
        </row>
        <row r="2070">
          <cell r="A2070">
            <v>16444</v>
          </cell>
          <cell r="B2070">
            <v>41</v>
          </cell>
          <cell r="C2070">
            <v>227.8</v>
          </cell>
          <cell r="D2070">
            <v>17</v>
          </cell>
          <cell r="E2070">
            <v>95.2</v>
          </cell>
          <cell r="F2070">
            <v>21</v>
          </cell>
          <cell r="G2070">
            <v>117.6</v>
          </cell>
          <cell r="H2070">
            <v>13</v>
          </cell>
          <cell r="I2070">
            <v>72.349999999999994</v>
          </cell>
          <cell r="J2070">
            <v>92</v>
          </cell>
          <cell r="K2070">
            <v>512.95000000000005</v>
          </cell>
        </row>
        <row r="2071">
          <cell r="A2071">
            <v>27486</v>
          </cell>
          <cell r="B2071">
            <v>15</v>
          </cell>
          <cell r="C2071">
            <v>187.5</v>
          </cell>
          <cell r="D2071">
            <v>5</v>
          </cell>
          <cell r="E2071">
            <v>62.5</v>
          </cell>
          <cell r="F2071">
            <v>10</v>
          </cell>
          <cell r="G2071">
            <v>125</v>
          </cell>
          <cell r="H2071">
            <v>11</v>
          </cell>
          <cell r="I2071">
            <v>137.5</v>
          </cell>
          <cell r="J2071">
            <v>41</v>
          </cell>
          <cell r="K2071">
            <v>512.5</v>
          </cell>
        </row>
        <row r="2072">
          <cell r="A2072">
            <v>14867</v>
          </cell>
          <cell r="B2072">
            <v>23</v>
          </cell>
          <cell r="C2072">
            <v>112.31</v>
          </cell>
          <cell r="D2072">
            <v>13</v>
          </cell>
          <cell r="E2072">
            <v>66.099999999999994</v>
          </cell>
          <cell r="F2072">
            <v>27</v>
          </cell>
          <cell r="G2072">
            <v>140.4</v>
          </cell>
          <cell r="H2072">
            <v>38</v>
          </cell>
          <cell r="I2072">
            <v>193.56</v>
          </cell>
          <cell r="J2072">
            <v>101</v>
          </cell>
          <cell r="K2072">
            <v>512.37</v>
          </cell>
        </row>
        <row r="2073">
          <cell r="A2073">
            <v>31286</v>
          </cell>
          <cell r="B2073">
            <v>3</v>
          </cell>
          <cell r="C2073">
            <v>77.7</v>
          </cell>
          <cell r="D2073">
            <v>5</v>
          </cell>
          <cell r="E2073">
            <v>129.5</v>
          </cell>
          <cell r="F2073">
            <v>12</v>
          </cell>
          <cell r="G2073">
            <v>304.58999999999997</v>
          </cell>
          <cell r="J2073">
            <v>20</v>
          </cell>
          <cell r="K2073">
            <v>511.78999999999996</v>
          </cell>
        </row>
        <row r="2074">
          <cell r="A2074">
            <v>31716</v>
          </cell>
          <cell r="D2074">
            <v>12</v>
          </cell>
          <cell r="E2074">
            <v>146.4</v>
          </cell>
          <cell r="F2074">
            <v>15</v>
          </cell>
          <cell r="G2074">
            <v>182.02</v>
          </cell>
          <cell r="H2074">
            <v>15</v>
          </cell>
          <cell r="I2074">
            <v>183</v>
          </cell>
          <cell r="J2074">
            <v>42</v>
          </cell>
          <cell r="K2074">
            <v>511.42</v>
          </cell>
        </row>
        <row r="2075">
          <cell r="A2075">
            <v>16915</v>
          </cell>
          <cell r="F2075">
            <v>13</v>
          </cell>
          <cell r="G2075">
            <v>253.93</v>
          </cell>
          <cell r="H2075">
            <v>13</v>
          </cell>
          <cell r="I2075">
            <v>257.11</v>
          </cell>
          <cell r="J2075">
            <v>26</v>
          </cell>
          <cell r="K2075">
            <v>511.04</v>
          </cell>
        </row>
        <row r="2076">
          <cell r="A2076">
            <v>29596</v>
          </cell>
          <cell r="B2076">
            <v>2</v>
          </cell>
          <cell r="C2076">
            <v>15.8</v>
          </cell>
          <cell r="D2076">
            <v>18</v>
          </cell>
          <cell r="E2076">
            <v>141.57</v>
          </cell>
          <cell r="F2076">
            <v>33</v>
          </cell>
          <cell r="G2076">
            <v>260.07</v>
          </cell>
          <cell r="H2076">
            <v>12</v>
          </cell>
          <cell r="I2076">
            <v>93.54</v>
          </cell>
          <cell r="J2076">
            <v>65</v>
          </cell>
          <cell r="K2076">
            <v>510.98</v>
          </cell>
        </row>
        <row r="2077">
          <cell r="A2077">
            <v>12351</v>
          </cell>
          <cell r="B2077">
            <v>30</v>
          </cell>
          <cell r="C2077">
            <v>135</v>
          </cell>
          <cell r="D2077">
            <v>22</v>
          </cell>
          <cell r="E2077">
            <v>103.02</v>
          </cell>
          <cell r="F2077">
            <v>20</v>
          </cell>
          <cell r="G2077">
            <v>92.82</v>
          </cell>
          <cell r="H2077">
            <v>40</v>
          </cell>
          <cell r="I2077">
            <v>180</v>
          </cell>
          <cell r="J2077">
            <v>112</v>
          </cell>
          <cell r="K2077">
            <v>510.84</v>
          </cell>
        </row>
        <row r="2078">
          <cell r="A2078">
            <v>17593</v>
          </cell>
          <cell r="B2078">
            <v>10</v>
          </cell>
          <cell r="C2078">
            <v>38</v>
          </cell>
          <cell r="D2078">
            <v>52</v>
          </cell>
          <cell r="E2078">
            <v>197.3</v>
          </cell>
          <cell r="F2078">
            <v>20</v>
          </cell>
          <cell r="G2078">
            <v>76</v>
          </cell>
          <cell r="H2078">
            <v>57</v>
          </cell>
          <cell r="I2078">
            <v>199.5</v>
          </cell>
          <cell r="J2078">
            <v>139</v>
          </cell>
          <cell r="K2078">
            <v>510.8</v>
          </cell>
        </row>
        <row r="2079">
          <cell r="A2079">
            <v>16773</v>
          </cell>
          <cell r="B2079">
            <v>82</v>
          </cell>
          <cell r="C2079">
            <v>146.34</v>
          </cell>
          <cell r="D2079">
            <v>61</v>
          </cell>
          <cell r="E2079">
            <v>109.1</v>
          </cell>
          <cell r="F2079">
            <v>61</v>
          </cell>
          <cell r="G2079">
            <v>122</v>
          </cell>
          <cell r="H2079">
            <v>67</v>
          </cell>
          <cell r="I2079">
            <v>133.04</v>
          </cell>
          <cell r="J2079">
            <v>271</v>
          </cell>
          <cell r="K2079">
            <v>510.48</v>
          </cell>
        </row>
        <row r="2080">
          <cell r="A2080">
            <v>16850</v>
          </cell>
          <cell r="B2080">
            <v>2</v>
          </cell>
          <cell r="C2080">
            <v>92.8</v>
          </cell>
          <cell r="D2080">
            <v>3</v>
          </cell>
          <cell r="E2080">
            <v>139.19999999999999</v>
          </cell>
          <cell r="F2080">
            <v>3</v>
          </cell>
          <cell r="G2080">
            <v>139.19999999999999</v>
          </cell>
          <cell r="H2080">
            <v>3</v>
          </cell>
          <cell r="I2080">
            <v>139.19999999999999</v>
          </cell>
          <cell r="J2080">
            <v>11</v>
          </cell>
          <cell r="K2080">
            <v>510.4</v>
          </cell>
        </row>
        <row r="2081">
          <cell r="A2081">
            <v>28828</v>
          </cell>
          <cell r="B2081">
            <v>7</v>
          </cell>
          <cell r="C2081">
            <v>186.54</v>
          </cell>
          <cell r="D2081">
            <v>7</v>
          </cell>
          <cell r="E2081">
            <v>178.43</v>
          </cell>
          <cell r="F2081">
            <v>2</v>
          </cell>
          <cell r="G2081">
            <v>49.8</v>
          </cell>
          <cell r="H2081">
            <v>4</v>
          </cell>
          <cell r="I2081">
            <v>95.62</v>
          </cell>
          <cell r="J2081">
            <v>20</v>
          </cell>
          <cell r="K2081">
            <v>510.39000000000004</v>
          </cell>
        </row>
        <row r="2082">
          <cell r="A2082">
            <v>2023552</v>
          </cell>
          <cell r="B2082">
            <v>4.9000000000000004</v>
          </cell>
          <cell r="C2082">
            <v>176.09</v>
          </cell>
          <cell r="D2082">
            <v>4.66</v>
          </cell>
          <cell r="E2082">
            <v>167.45</v>
          </cell>
          <cell r="F2082">
            <v>2.87</v>
          </cell>
          <cell r="G2082">
            <v>111.67</v>
          </cell>
          <cell r="H2082">
            <v>1.37</v>
          </cell>
          <cell r="I2082">
            <v>54.51</v>
          </cell>
          <cell r="J2082">
            <v>13.8</v>
          </cell>
          <cell r="K2082">
            <v>509.71999999999997</v>
          </cell>
        </row>
        <row r="2083">
          <cell r="A2083">
            <v>27682</v>
          </cell>
          <cell r="B2083">
            <v>23</v>
          </cell>
          <cell r="C2083">
            <v>126.06</v>
          </cell>
          <cell r="D2083">
            <v>23</v>
          </cell>
          <cell r="E2083">
            <v>126.5</v>
          </cell>
          <cell r="F2083">
            <v>29</v>
          </cell>
          <cell r="G2083">
            <v>157.30000000000001</v>
          </cell>
          <cell r="H2083">
            <v>18</v>
          </cell>
          <cell r="I2083">
            <v>99</v>
          </cell>
          <cell r="J2083">
            <v>93</v>
          </cell>
          <cell r="K2083">
            <v>508.86</v>
          </cell>
        </row>
        <row r="2084">
          <cell r="A2084">
            <v>18497</v>
          </cell>
          <cell r="B2084">
            <v>7</v>
          </cell>
          <cell r="C2084">
            <v>130.79</v>
          </cell>
          <cell r="D2084">
            <v>10</v>
          </cell>
          <cell r="E2084">
            <v>189</v>
          </cell>
          <cell r="F2084">
            <v>4</v>
          </cell>
          <cell r="G2084">
            <v>75.599999999999994</v>
          </cell>
          <cell r="H2084">
            <v>6</v>
          </cell>
          <cell r="I2084">
            <v>113.4</v>
          </cell>
          <cell r="J2084">
            <v>27</v>
          </cell>
          <cell r="K2084">
            <v>508.78999999999996</v>
          </cell>
        </row>
        <row r="2085">
          <cell r="A2085">
            <v>30015</v>
          </cell>
          <cell r="B2085">
            <v>31</v>
          </cell>
          <cell r="C2085">
            <v>185.52</v>
          </cell>
          <cell r="D2085">
            <v>54</v>
          </cell>
          <cell r="E2085">
            <v>323.04000000000002</v>
          </cell>
          <cell r="J2085">
            <v>85</v>
          </cell>
          <cell r="K2085">
            <v>508.56000000000006</v>
          </cell>
        </row>
        <row r="2086">
          <cell r="A2086">
            <v>30041</v>
          </cell>
          <cell r="B2086">
            <v>22</v>
          </cell>
          <cell r="C2086">
            <v>70.400000000000006</v>
          </cell>
          <cell r="D2086">
            <v>45</v>
          </cell>
          <cell r="E2086">
            <v>137.74</v>
          </cell>
          <cell r="F2086">
            <v>46</v>
          </cell>
          <cell r="G2086">
            <v>146.68</v>
          </cell>
          <cell r="H2086">
            <v>48</v>
          </cell>
          <cell r="I2086">
            <v>153.34</v>
          </cell>
          <cell r="J2086">
            <v>161</v>
          </cell>
          <cell r="K2086">
            <v>508.16000000000008</v>
          </cell>
        </row>
        <row r="2087">
          <cell r="A2087">
            <v>16356</v>
          </cell>
          <cell r="B2087">
            <v>21</v>
          </cell>
          <cell r="C2087">
            <v>42</v>
          </cell>
          <cell r="F2087">
            <v>108</v>
          </cell>
          <cell r="G2087">
            <v>226.72</v>
          </cell>
          <cell r="H2087">
            <v>109</v>
          </cell>
          <cell r="I2087">
            <v>239.26</v>
          </cell>
          <cell r="J2087">
            <v>238</v>
          </cell>
          <cell r="K2087">
            <v>507.98</v>
          </cell>
        </row>
        <row r="2088">
          <cell r="A2088">
            <v>15392</v>
          </cell>
          <cell r="B2088">
            <v>22</v>
          </cell>
          <cell r="C2088">
            <v>237.6</v>
          </cell>
          <cell r="D2088">
            <v>8</v>
          </cell>
          <cell r="E2088">
            <v>85.84</v>
          </cell>
          <cell r="F2088">
            <v>8</v>
          </cell>
          <cell r="G2088">
            <v>86.33</v>
          </cell>
          <cell r="H2088">
            <v>9</v>
          </cell>
          <cell r="I2088">
            <v>98.1</v>
          </cell>
          <cell r="J2088">
            <v>47</v>
          </cell>
          <cell r="K2088">
            <v>507.87</v>
          </cell>
        </row>
        <row r="2089">
          <cell r="A2089">
            <v>2011305</v>
          </cell>
          <cell r="D2089">
            <v>12.5</v>
          </cell>
          <cell r="E2089">
            <v>507.6</v>
          </cell>
          <cell r="J2089">
            <v>12.5</v>
          </cell>
          <cell r="K2089">
            <v>507.6</v>
          </cell>
        </row>
        <row r="2090">
          <cell r="A2090">
            <v>2018245</v>
          </cell>
          <cell r="D2090">
            <v>52.71</v>
          </cell>
          <cell r="E2090">
            <v>131.97999999999999</v>
          </cell>
          <cell r="F2090">
            <v>121.37</v>
          </cell>
          <cell r="G2090">
            <v>303.58999999999997</v>
          </cell>
          <cell r="H2090">
            <v>28.5</v>
          </cell>
          <cell r="I2090">
            <v>71.180000000000007</v>
          </cell>
          <cell r="J2090">
            <v>202.58</v>
          </cell>
          <cell r="K2090">
            <v>506.74999999999994</v>
          </cell>
        </row>
        <row r="2091">
          <cell r="A2091">
            <v>15009</v>
          </cell>
          <cell r="B2091">
            <v>3</v>
          </cell>
          <cell r="C2091">
            <v>135</v>
          </cell>
          <cell r="D2091">
            <v>6</v>
          </cell>
          <cell r="E2091">
            <v>275.8</v>
          </cell>
          <cell r="F2091">
            <v>2</v>
          </cell>
          <cell r="G2091">
            <v>95.8</v>
          </cell>
          <cell r="J2091">
            <v>11</v>
          </cell>
          <cell r="K2091">
            <v>506.6</v>
          </cell>
        </row>
        <row r="2092">
          <cell r="A2092">
            <v>11672</v>
          </cell>
          <cell r="B2092">
            <v>25</v>
          </cell>
          <cell r="C2092">
            <v>198.6</v>
          </cell>
          <cell r="D2092">
            <v>20</v>
          </cell>
          <cell r="E2092">
            <v>164</v>
          </cell>
          <cell r="F2092">
            <v>17</v>
          </cell>
          <cell r="G2092">
            <v>143.6</v>
          </cell>
          <cell r="J2092">
            <v>62</v>
          </cell>
          <cell r="K2092">
            <v>506.20000000000005</v>
          </cell>
        </row>
        <row r="2093">
          <cell r="A2093">
            <v>27470</v>
          </cell>
          <cell r="B2093">
            <v>11</v>
          </cell>
          <cell r="C2093">
            <v>192.5</v>
          </cell>
          <cell r="D2093">
            <v>10</v>
          </cell>
          <cell r="E2093">
            <v>173.6</v>
          </cell>
          <cell r="F2093">
            <v>5</v>
          </cell>
          <cell r="G2093">
            <v>87.5</v>
          </cell>
          <cell r="H2093">
            <v>3</v>
          </cell>
          <cell r="I2093">
            <v>52.5</v>
          </cell>
          <cell r="J2093">
            <v>29</v>
          </cell>
          <cell r="K2093">
            <v>506.1</v>
          </cell>
        </row>
        <row r="2094">
          <cell r="A2094">
            <v>14193</v>
          </cell>
          <cell r="B2094">
            <v>6</v>
          </cell>
          <cell r="C2094">
            <v>126</v>
          </cell>
          <cell r="D2094">
            <v>5</v>
          </cell>
          <cell r="E2094">
            <v>105</v>
          </cell>
          <cell r="F2094">
            <v>7</v>
          </cell>
          <cell r="G2094">
            <v>138</v>
          </cell>
          <cell r="H2094">
            <v>7</v>
          </cell>
          <cell r="I2094">
            <v>136.5</v>
          </cell>
          <cell r="J2094">
            <v>25</v>
          </cell>
          <cell r="K2094">
            <v>505.5</v>
          </cell>
        </row>
        <row r="2095">
          <cell r="A2095">
            <v>23456</v>
          </cell>
          <cell r="F2095">
            <v>10</v>
          </cell>
          <cell r="G2095">
            <v>143.84</v>
          </cell>
          <cell r="H2095">
            <v>25</v>
          </cell>
          <cell r="I2095">
            <v>361.34</v>
          </cell>
          <cell r="J2095">
            <v>35</v>
          </cell>
          <cell r="K2095">
            <v>505.17999999999995</v>
          </cell>
        </row>
        <row r="2096">
          <cell r="A2096">
            <v>31486</v>
          </cell>
          <cell r="D2096">
            <v>5</v>
          </cell>
          <cell r="E2096">
            <v>101</v>
          </cell>
          <cell r="F2096">
            <v>10</v>
          </cell>
          <cell r="G2096">
            <v>202</v>
          </cell>
          <cell r="H2096">
            <v>10</v>
          </cell>
          <cell r="I2096">
            <v>202</v>
          </cell>
          <cell r="J2096">
            <v>25</v>
          </cell>
          <cell r="K2096">
            <v>505</v>
          </cell>
        </row>
        <row r="2097">
          <cell r="A2097">
            <v>29087</v>
          </cell>
          <cell r="B2097">
            <v>50</v>
          </cell>
          <cell r="C2097">
            <v>108.92</v>
          </cell>
          <cell r="D2097">
            <v>81</v>
          </cell>
          <cell r="E2097">
            <v>174.24</v>
          </cell>
          <cell r="F2097">
            <v>79</v>
          </cell>
          <cell r="G2097">
            <v>169.12</v>
          </cell>
          <cell r="H2097">
            <v>24</v>
          </cell>
          <cell r="I2097">
            <v>52.26</v>
          </cell>
          <cell r="J2097">
            <v>234</v>
          </cell>
          <cell r="K2097">
            <v>504.54</v>
          </cell>
        </row>
        <row r="2098">
          <cell r="A2098">
            <v>12118</v>
          </cell>
          <cell r="B2098">
            <v>24</v>
          </cell>
          <cell r="C2098">
            <v>196.8</v>
          </cell>
          <cell r="F2098">
            <v>8</v>
          </cell>
          <cell r="G2098">
            <v>82.4</v>
          </cell>
          <cell r="H2098">
            <v>22</v>
          </cell>
          <cell r="I2098">
            <v>224.96</v>
          </cell>
          <cell r="J2098">
            <v>54</v>
          </cell>
          <cell r="K2098">
            <v>504.16000000000008</v>
          </cell>
        </row>
        <row r="2099">
          <cell r="A2099">
            <v>10527</v>
          </cell>
          <cell r="D2099">
            <v>5</v>
          </cell>
          <cell r="E2099">
            <v>49.5</v>
          </cell>
          <cell r="F2099">
            <v>23</v>
          </cell>
          <cell r="G2099">
            <v>226.12</v>
          </cell>
          <cell r="H2099">
            <v>23</v>
          </cell>
          <cell r="I2099">
            <v>227.7</v>
          </cell>
          <cell r="J2099">
            <v>51</v>
          </cell>
          <cell r="K2099">
            <v>503.32</v>
          </cell>
        </row>
        <row r="2100">
          <cell r="A2100">
            <v>10855</v>
          </cell>
          <cell r="B2100">
            <v>5</v>
          </cell>
          <cell r="C2100">
            <v>167.5</v>
          </cell>
          <cell r="D2100">
            <v>4</v>
          </cell>
          <cell r="E2100">
            <v>134</v>
          </cell>
          <cell r="F2100">
            <v>2</v>
          </cell>
          <cell r="G2100">
            <v>67</v>
          </cell>
          <cell r="H2100">
            <v>4</v>
          </cell>
          <cell r="I2100">
            <v>134</v>
          </cell>
          <cell r="J2100">
            <v>15</v>
          </cell>
          <cell r="K2100">
            <v>502.5</v>
          </cell>
        </row>
        <row r="2101">
          <cell r="A2101">
            <v>10857</v>
          </cell>
          <cell r="B2101">
            <v>5</v>
          </cell>
          <cell r="C2101">
            <v>167.5</v>
          </cell>
          <cell r="D2101">
            <v>4</v>
          </cell>
          <cell r="E2101">
            <v>134</v>
          </cell>
          <cell r="F2101">
            <v>3</v>
          </cell>
          <cell r="G2101">
            <v>100.5</v>
          </cell>
          <cell r="H2101">
            <v>3</v>
          </cell>
          <cell r="I2101">
            <v>100.5</v>
          </cell>
          <cell r="J2101">
            <v>15</v>
          </cell>
          <cell r="K2101">
            <v>502.5</v>
          </cell>
        </row>
        <row r="2102">
          <cell r="A2102">
            <v>17869</v>
          </cell>
          <cell r="B2102">
            <v>3</v>
          </cell>
          <cell r="C2102">
            <v>63</v>
          </cell>
          <cell r="D2102">
            <v>7</v>
          </cell>
          <cell r="E2102">
            <v>147</v>
          </cell>
          <cell r="F2102">
            <v>10</v>
          </cell>
          <cell r="G2102">
            <v>210</v>
          </cell>
          <cell r="H2102">
            <v>4</v>
          </cell>
          <cell r="I2102">
            <v>82.32</v>
          </cell>
          <cell r="J2102">
            <v>24</v>
          </cell>
          <cell r="K2102">
            <v>502.32</v>
          </cell>
        </row>
        <row r="2103">
          <cell r="A2103">
            <v>23330</v>
          </cell>
          <cell r="B2103">
            <v>3</v>
          </cell>
          <cell r="C2103">
            <v>258</v>
          </cell>
          <cell r="F2103">
            <v>2</v>
          </cell>
          <cell r="G2103">
            <v>158.24</v>
          </cell>
          <cell r="H2103">
            <v>1</v>
          </cell>
          <cell r="I2103">
            <v>86</v>
          </cell>
          <cell r="J2103">
            <v>6</v>
          </cell>
          <cell r="K2103">
            <v>502.24</v>
          </cell>
        </row>
        <row r="2104">
          <cell r="A2104">
            <v>15380</v>
          </cell>
          <cell r="B2104">
            <v>13</v>
          </cell>
          <cell r="C2104">
            <v>108.53</v>
          </cell>
          <cell r="D2104">
            <v>9</v>
          </cell>
          <cell r="E2104">
            <v>73.8</v>
          </cell>
          <cell r="F2104">
            <v>23</v>
          </cell>
          <cell r="G2104">
            <v>188.6</v>
          </cell>
          <cell r="H2104">
            <v>16</v>
          </cell>
          <cell r="I2104">
            <v>131.19999999999999</v>
          </cell>
          <cell r="J2104">
            <v>61</v>
          </cell>
          <cell r="K2104">
            <v>502.12999999999994</v>
          </cell>
        </row>
        <row r="2105">
          <cell r="A2105">
            <v>14731</v>
          </cell>
          <cell r="B2105">
            <v>56</v>
          </cell>
          <cell r="C2105">
            <v>123.2</v>
          </cell>
          <cell r="D2105">
            <v>55</v>
          </cell>
          <cell r="E2105">
            <v>120.28</v>
          </cell>
          <cell r="F2105">
            <v>59</v>
          </cell>
          <cell r="G2105">
            <v>129.08000000000001</v>
          </cell>
          <cell r="H2105">
            <v>59</v>
          </cell>
          <cell r="I2105">
            <v>129.44</v>
          </cell>
          <cell r="J2105">
            <v>229</v>
          </cell>
          <cell r="K2105">
            <v>502.00000000000006</v>
          </cell>
        </row>
        <row r="2106">
          <cell r="A2106">
            <v>11297</v>
          </cell>
          <cell r="B2106">
            <v>30</v>
          </cell>
          <cell r="C2106">
            <v>128.5</v>
          </cell>
          <cell r="D2106">
            <v>29</v>
          </cell>
          <cell r="E2106">
            <v>130.5</v>
          </cell>
          <cell r="F2106">
            <v>29</v>
          </cell>
          <cell r="G2106">
            <v>130.5</v>
          </cell>
          <cell r="H2106">
            <v>25</v>
          </cell>
          <cell r="I2106">
            <v>112.5</v>
          </cell>
          <cell r="J2106">
            <v>113</v>
          </cell>
          <cell r="K2106">
            <v>502</v>
          </cell>
        </row>
        <row r="2107">
          <cell r="A2107">
            <v>31743</v>
          </cell>
          <cell r="D2107">
            <v>14</v>
          </cell>
          <cell r="E2107">
            <v>304.85000000000002</v>
          </cell>
          <cell r="F2107">
            <v>9</v>
          </cell>
          <cell r="G2107">
            <v>197.1</v>
          </cell>
          <cell r="J2107">
            <v>23</v>
          </cell>
          <cell r="K2107">
            <v>501.95000000000005</v>
          </cell>
        </row>
        <row r="2108">
          <cell r="A2108">
            <v>12027</v>
          </cell>
          <cell r="B2108">
            <v>25</v>
          </cell>
          <cell r="C2108">
            <v>36.78</v>
          </cell>
          <cell r="D2108">
            <v>92</v>
          </cell>
          <cell r="E2108">
            <v>144.44999999999999</v>
          </cell>
          <cell r="F2108">
            <v>85</v>
          </cell>
          <cell r="G2108">
            <v>135.61000000000001</v>
          </cell>
          <cell r="H2108">
            <v>116</v>
          </cell>
          <cell r="I2108">
            <v>184.43</v>
          </cell>
          <cell r="J2108">
            <v>318</v>
          </cell>
          <cell r="K2108">
            <v>501.27000000000004</v>
          </cell>
        </row>
        <row r="2109">
          <cell r="A2109">
            <v>18423</v>
          </cell>
          <cell r="B2109">
            <v>3</v>
          </cell>
          <cell r="C2109">
            <v>70.08</v>
          </cell>
          <cell r="D2109">
            <v>14</v>
          </cell>
          <cell r="E2109">
            <v>332.16</v>
          </cell>
          <cell r="F2109">
            <v>3</v>
          </cell>
          <cell r="G2109">
            <v>73.5</v>
          </cell>
          <cell r="H2109">
            <v>1</v>
          </cell>
          <cell r="I2109">
            <v>25.5</v>
          </cell>
          <cell r="J2109">
            <v>21</v>
          </cell>
          <cell r="K2109">
            <v>501.24</v>
          </cell>
        </row>
        <row r="2110">
          <cell r="A2110">
            <v>10937</v>
          </cell>
          <cell r="B2110">
            <v>6</v>
          </cell>
          <cell r="C2110">
            <v>46.14</v>
          </cell>
          <cell r="D2110">
            <v>6</v>
          </cell>
          <cell r="E2110">
            <v>47.4</v>
          </cell>
          <cell r="F2110">
            <v>53</v>
          </cell>
          <cell r="G2110">
            <v>407.44</v>
          </cell>
          <cell r="J2110">
            <v>65</v>
          </cell>
          <cell r="K2110">
            <v>500.98</v>
          </cell>
        </row>
        <row r="2111">
          <cell r="A2111">
            <v>12367</v>
          </cell>
          <cell r="B2111">
            <v>21</v>
          </cell>
          <cell r="C2111">
            <v>115.5</v>
          </cell>
          <cell r="D2111">
            <v>12</v>
          </cell>
          <cell r="E2111">
            <v>67.2</v>
          </cell>
          <cell r="F2111">
            <v>27</v>
          </cell>
          <cell r="G2111">
            <v>156.6</v>
          </cell>
          <cell r="H2111">
            <v>28</v>
          </cell>
          <cell r="I2111">
            <v>161.04</v>
          </cell>
          <cell r="J2111">
            <v>88</v>
          </cell>
          <cell r="K2111">
            <v>500.33999999999992</v>
          </cell>
        </row>
        <row r="2112">
          <cell r="A2112">
            <v>30028</v>
          </cell>
          <cell r="B2112">
            <v>22</v>
          </cell>
          <cell r="C2112">
            <v>149.6</v>
          </cell>
          <cell r="D2112">
            <v>13</v>
          </cell>
          <cell r="E2112">
            <v>86.59</v>
          </cell>
          <cell r="F2112">
            <v>22</v>
          </cell>
          <cell r="G2112">
            <v>189.2</v>
          </cell>
          <cell r="H2112">
            <v>8</v>
          </cell>
          <cell r="I2112">
            <v>74.41</v>
          </cell>
          <cell r="J2112">
            <v>65</v>
          </cell>
          <cell r="K2112">
            <v>499.79999999999995</v>
          </cell>
        </row>
        <row r="2113">
          <cell r="A2113">
            <v>31615</v>
          </cell>
          <cell r="D2113">
            <v>10</v>
          </cell>
          <cell r="E2113">
            <v>159</v>
          </cell>
          <cell r="F2113">
            <v>12</v>
          </cell>
          <cell r="G2113">
            <v>175.56</v>
          </cell>
          <cell r="H2113">
            <v>11</v>
          </cell>
          <cell r="I2113">
            <v>164.74</v>
          </cell>
          <cell r="J2113">
            <v>33</v>
          </cell>
          <cell r="K2113">
            <v>499.3</v>
          </cell>
        </row>
        <row r="2114">
          <cell r="A2114">
            <v>16257</v>
          </cell>
          <cell r="B2114">
            <v>19</v>
          </cell>
          <cell r="C2114">
            <v>129.19999999999999</v>
          </cell>
          <cell r="D2114">
            <v>25</v>
          </cell>
          <cell r="E2114">
            <v>170</v>
          </cell>
          <cell r="F2114">
            <v>13</v>
          </cell>
          <cell r="G2114">
            <v>89.6</v>
          </cell>
          <cell r="H2114">
            <v>16</v>
          </cell>
          <cell r="I2114">
            <v>110.4</v>
          </cell>
          <cell r="J2114">
            <v>73</v>
          </cell>
          <cell r="K2114">
            <v>499.19999999999993</v>
          </cell>
        </row>
        <row r="2115">
          <cell r="A2115">
            <v>2011278</v>
          </cell>
          <cell r="B2115">
            <v>2.57</v>
          </cell>
          <cell r="C2115">
            <v>126.14</v>
          </cell>
          <cell r="D2115">
            <v>5.16</v>
          </cell>
          <cell r="E2115">
            <v>252.64</v>
          </cell>
          <cell r="F2115">
            <v>2.0699999999999998</v>
          </cell>
          <cell r="G2115">
            <v>101.43</v>
          </cell>
          <cell r="H2115">
            <v>0.37</v>
          </cell>
          <cell r="I2115">
            <v>18.84</v>
          </cell>
          <cell r="J2115">
            <v>10.17</v>
          </cell>
          <cell r="K2115">
            <v>499.04999999999995</v>
          </cell>
        </row>
        <row r="2116">
          <cell r="A2116">
            <v>30115</v>
          </cell>
          <cell r="B2116">
            <v>1</v>
          </cell>
          <cell r="C2116">
            <v>49.9</v>
          </cell>
          <cell r="D2116">
            <v>2</v>
          </cell>
          <cell r="E2116">
            <v>99.8</v>
          </cell>
          <cell r="F2116">
            <v>1</v>
          </cell>
          <cell r="G2116">
            <v>49.9</v>
          </cell>
          <cell r="H2116">
            <v>6</v>
          </cell>
          <cell r="I2116">
            <v>299.39999999999998</v>
          </cell>
          <cell r="J2116">
            <v>10</v>
          </cell>
          <cell r="K2116">
            <v>499</v>
          </cell>
        </row>
        <row r="2117">
          <cell r="A2117">
            <v>17834</v>
          </cell>
          <cell r="B2117">
            <v>59</v>
          </cell>
          <cell r="C2117">
            <v>164.98</v>
          </cell>
          <cell r="D2117">
            <v>43</v>
          </cell>
          <cell r="E2117">
            <v>120.4</v>
          </cell>
          <cell r="F2117">
            <v>45</v>
          </cell>
          <cell r="G2117">
            <v>126</v>
          </cell>
          <cell r="H2117">
            <v>30</v>
          </cell>
          <cell r="I2117">
            <v>87</v>
          </cell>
          <cell r="J2117">
            <v>177</v>
          </cell>
          <cell r="K2117">
            <v>498.38</v>
          </cell>
        </row>
        <row r="2118">
          <cell r="A2118">
            <v>17699</v>
          </cell>
          <cell r="B2118">
            <v>170</v>
          </cell>
          <cell r="C2118">
            <v>135.76</v>
          </cell>
          <cell r="D2118">
            <v>145</v>
          </cell>
          <cell r="E2118">
            <v>115.82</v>
          </cell>
          <cell r="F2118">
            <v>194</v>
          </cell>
          <cell r="G2118">
            <v>154.54</v>
          </cell>
          <cell r="H2118">
            <v>115</v>
          </cell>
          <cell r="I2118">
            <v>91.46</v>
          </cell>
          <cell r="J2118">
            <v>624</v>
          </cell>
          <cell r="K2118">
            <v>497.58</v>
          </cell>
        </row>
        <row r="2119">
          <cell r="A2119">
            <v>11007</v>
          </cell>
          <cell r="B2119">
            <v>12</v>
          </cell>
          <cell r="C2119">
            <v>134.4</v>
          </cell>
          <cell r="D2119">
            <v>9</v>
          </cell>
          <cell r="E2119">
            <v>97.2</v>
          </cell>
          <cell r="F2119">
            <v>13</v>
          </cell>
          <cell r="G2119">
            <v>137.80000000000001</v>
          </cell>
          <cell r="H2119">
            <v>12</v>
          </cell>
          <cell r="I2119">
            <v>127.2</v>
          </cell>
          <cell r="J2119">
            <v>46</v>
          </cell>
          <cell r="K2119">
            <v>496.6</v>
          </cell>
        </row>
        <row r="2120">
          <cell r="A2120">
            <v>10516</v>
          </cell>
          <cell r="B2120">
            <v>1</v>
          </cell>
          <cell r="C2120">
            <v>46.6</v>
          </cell>
          <cell r="D2120">
            <v>3</v>
          </cell>
          <cell r="E2120">
            <v>134.69999999999999</v>
          </cell>
          <cell r="F2120">
            <v>2</v>
          </cell>
          <cell r="G2120">
            <v>89.8</v>
          </cell>
          <cell r="H2120">
            <v>5</v>
          </cell>
          <cell r="I2120">
            <v>224.5</v>
          </cell>
          <cell r="J2120">
            <v>11</v>
          </cell>
          <cell r="K2120">
            <v>495.59999999999997</v>
          </cell>
        </row>
        <row r="2121">
          <cell r="A2121">
            <v>2027688</v>
          </cell>
          <cell r="F2121">
            <v>4.4000000000000004</v>
          </cell>
          <cell r="G2121">
            <v>395.38</v>
          </cell>
          <cell r="H2121">
            <v>1.1100000000000001</v>
          </cell>
          <cell r="I2121">
            <v>99.97</v>
          </cell>
          <cell r="J2121">
            <v>5.5100000000000007</v>
          </cell>
          <cell r="K2121">
            <v>495.35</v>
          </cell>
        </row>
        <row r="2122">
          <cell r="A2122">
            <v>17624</v>
          </cell>
          <cell r="B2122">
            <v>27</v>
          </cell>
          <cell r="C2122">
            <v>202.5</v>
          </cell>
          <cell r="D2122">
            <v>11</v>
          </cell>
          <cell r="E2122">
            <v>82.5</v>
          </cell>
          <cell r="F2122">
            <v>4</v>
          </cell>
          <cell r="G2122">
            <v>30</v>
          </cell>
          <cell r="H2122">
            <v>24</v>
          </cell>
          <cell r="I2122">
            <v>180</v>
          </cell>
          <cell r="J2122">
            <v>66</v>
          </cell>
          <cell r="K2122">
            <v>495</v>
          </cell>
        </row>
        <row r="2123">
          <cell r="A2123">
            <v>28923</v>
          </cell>
          <cell r="B2123">
            <v>3</v>
          </cell>
          <cell r="C2123">
            <v>92.7</v>
          </cell>
          <cell r="D2123">
            <v>2</v>
          </cell>
          <cell r="E2123">
            <v>61.8</v>
          </cell>
          <cell r="F2123">
            <v>5</v>
          </cell>
          <cell r="G2123">
            <v>154.5</v>
          </cell>
          <cell r="H2123">
            <v>6</v>
          </cell>
          <cell r="I2123">
            <v>185.4</v>
          </cell>
          <cell r="J2123">
            <v>16</v>
          </cell>
          <cell r="K2123">
            <v>494.4</v>
          </cell>
        </row>
        <row r="2124">
          <cell r="A2124">
            <v>27137</v>
          </cell>
          <cell r="B2124">
            <v>17</v>
          </cell>
          <cell r="C2124">
            <v>161.5</v>
          </cell>
          <cell r="D2124">
            <v>12</v>
          </cell>
          <cell r="E2124">
            <v>114</v>
          </cell>
          <cell r="F2124">
            <v>12</v>
          </cell>
          <cell r="G2124">
            <v>114</v>
          </cell>
          <cell r="H2124">
            <v>11</v>
          </cell>
          <cell r="I2124">
            <v>104.5</v>
          </cell>
          <cell r="J2124">
            <v>52</v>
          </cell>
          <cell r="K2124">
            <v>494</v>
          </cell>
        </row>
        <row r="2125">
          <cell r="A2125">
            <v>17327</v>
          </cell>
          <cell r="B2125">
            <v>25</v>
          </cell>
          <cell r="C2125">
            <v>227.04</v>
          </cell>
          <cell r="D2125">
            <v>10</v>
          </cell>
          <cell r="E2125">
            <v>92</v>
          </cell>
          <cell r="F2125">
            <v>10</v>
          </cell>
          <cell r="G2125">
            <v>92</v>
          </cell>
          <cell r="H2125">
            <v>9</v>
          </cell>
          <cell r="I2125">
            <v>82.8</v>
          </cell>
          <cell r="J2125">
            <v>54</v>
          </cell>
          <cell r="K2125">
            <v>493.84</v>
          </cell>
        </row>
        <row r="2126">
          <cell r="A2126">
            <v>30627</v>
          </cell>
          <cell r="B2126">
            <v>23</v>
          </cell>
          <cell r="C2126">
            <v>142.22</v>
          </cell>
          <cell r="D2126">
            <v>17</v>
          </cell>
          <cell r="E2126">
            <v>118.6</v>
          </cell>
          <cell r="F2126">
            <v>18</v>
          </cell>
          <cell r="G2126">
            <v>123.1</v>
          </cell>
          <cell r="H2126">
            <v>16</v>
          </cell>
          <cell r="I2126">
            <v>109.85</v>
          </cell>
          <cell r="J2126">
            <v>74</v>
          </cell>
          <cell r="K2126">
            <v>493.77</v>
          </cell>
        </row>
        <row r="2127">
          <cell r="A2127">
            <v>18035</v>
          </cell>
          <cell r="B2127">
            <v>1</v>
          </cell>
          <cell r="C2127">
            <v>26.22</v>
          </cell>
          <cell r="D2127">
            <v>3</v>
          </cell>
          <cell r="E2127">
            <v>85.5</v>
          </cell>
          <cell r="F2127">
            <v>6</v>
          </cell>
          <cell r="G2127">
            <v>172.4</v>
          </cell>
          <cell r="H2127">
            <v>7</v>
          </cell>
          <cell r="I2127">
            <v>209.3</v>
          </cell>
          <cell r="J2127">
            <v>17</v>
          </cell>
          <cell r="K2127">
            <v>493.42</v>
          </cell>
        </row>
        <row r="2128">
          <cell r="A2128">
            <v>10990</v>
          </cell>
          <cell r="B2128">
            <v>19</v>
          </cell>
          <cell r="C2128">
            <v>199.86</v>
          </cell>
          <cell r="D2128">
            <v>11</v>
          </cell>
          <cell r="E2128">
            <v>119.03</v>
          </cell>
          <cell r="F2128">
            <v>8</v>
          </cell>
          <cell r="G2128">
            <v>87.2</v>
          </cell>
          <cell r="H2128">
            <v>8</v>
          </cell>
          <cell r="I2128">
            <v>87.2</v>
          </cell>
          <cell r="J2128">
            <v>46</v>
          </cell>
          <cell r="K2128">
            <v>493.28999999999996</v>
          </cell>
        </row>
        <row r="2129">
          <cell r="A2129">
            <v>31307</v>
          </cell>
          <cell r="B2129">
            <v>19</v>
          </cell>
          <cell r="C2129">
            <v>141.35</v>
          </cell>
          <cell r="F2129">
            <v>17</v>
          </cell>
          <cell r="G2129">
            <v>161.5</v>
          </cell>
          <cell r="H2129">
            <v>20</v>
          </cell>
          <cell r="I2129">
            <v>190</v>
          </cell>
          <cell r="J2129">
            <v>56</v>
          </cell>
          <cell r="K2129">
            <v>492.85</v>
          </cell>
        </row>
        <row r="2130">
          <cell r="A2130">
            <v>29787</v>
          </cell>
          <cell r="B2130">
            <v>10</v>
          </cell>
          <cell r="C2130">
            <v>305</v>
          </cell>
          <cell r="D2130">
            <v>2</v>
          </cell>
          <cell r="E2130">
            <v>65.8</v>
          </cell>
          <cell r="F2130">
            <v>2</v>
          </cell>
          <cell r="G2130">
            <v>61</v>
          </cell>
          <cell r="H2130">
            <v>2</v>
          </cell>
          <cell r="I2130">
            <v>61</v>
          </cell>
          <cell r="J2130">
            <v>16</v>
          </cell>
          <cell r="K2130">
            <v>492.8</v>
          </cell>
        </row>
        <row r="2131">
          <cell r="A2131">
            <v>17088</v>
          </cell>
          <cell r="D2131">
            <v>19</v>
          </cell>
          <cell r="E2131">
            <v>110.2</v>
          </cell>
          <cell r="F2131">
            <v>32</v>
          </cell>
          <cell r="G2131">
            <v>185.14</v>
          </cell>
          <cell r="H2131">
            <v>34</v>
          </cell>
          <cell r="I2131">
            <v>197.2</v>
          </cell>
          <cell r="J2131">
            <v>85</v>
          </cell>
          <cell r="K2131">
            <v>492.53999999999996</v>
          </cell>
        </row>
        <row r="2132">
          <cell r="A2132">
            <v>10798</v>
          </cell>
          <cell r="D2132">
            <v>3</v>
          </cell>
          <cell r="E2132">
            <v>187.7</v>
          </cell>
          <cell r="F2132">
            <v>4</v>
          </cell>
          <cell r="G2132">
            <v>243.6</v>
          </cell>
          <cell r="H2132">
            <v>1</v>
          </cell>
          <cell r="I2132">
            <v>60.9</v>
          </cell>
          <cell r="J2132">
            <v>8</v>
          </cell>
          <cell r="K2132">
            <v>492.19999999999993</v>
          </cell>
        </row>
        <row r="2133">
          <cell r="A2133">
            <v>22645</v>
          </cell>
          <cell r="B2133">
            <v>15</v>
          </cell>
          <cell r="C2133">
            <v>109.5</v>
          </cell>
          <cell r="D2133">
            <v>15</v>
          </cell>
          <cell r="E2133">
            <v>109.5</v>
          </cell>
          <cell r="F2133">
            <v>20</v>
          </cell>
          <cell r="G2133">
            <v>146.82</v>
          </cell>
          <cell r="H2133">
            <v>17</v>
          </cell>
          <cell r="I2133">
            <v>126.3</v>
          </cell>
          <cell r="J2133">
            <v>67</v>
          </cell>
          <cell r="K2133">
            <v>492.12</v>
          </cell>
        </row>
        <row r="2134">
          <cell r="A2134">
            <v>22654</v>
          </cell>
          <cell r="D2134">
            <v>6</v>
          </cell>
          <cell r="E2134">
            <v>82.29</v>
          </cell>
          <cell r="F2134">
            <v>15</v>
          </cell>
          <cell r="G2134">
            <v>207.39</v>
          </cell>
          <cell r="H2134">
            <v>14</v>
          </cell>
          <cell r="I2134">
            <v>201.84</v>
          </cell>
          <cell r="J2134">
            <v>35</v>
          </cell>
          <cell r="K2134">
            <v>491.52</v>
          </cell>
        </row>
        <row r="2135">
          <cell r="A2135">
            <v>12368</v>
          </cell>
          <cell r="B2135">
            <v>23</v>
          </cell>
          <cell r="C2135">
            <v>125.62</v>
          </cell>
          <cell r="D2135">
            <v>22</v>
          </cell>
          <cell r="E2135">
            <v>131</v>
          </cell>
          <cell r="F2135">
            <v>19</v>
          </cell>
          <cell r="G2135">
            <v>109.1</v>
          </cell>
          <cell r="H2135">
            <v>23</v>
          </cell>
          <cell r="I2135">
            <v>125.62</v>
          </cell>
          <cell r="J2135">
            <v>87</v>
          </cell>
          <cell r="K2135">
            <v>491.34000000000003</v>
          </cell>
        </row>
        <row r="2136">
          <cell r="A2136">
            <v>14744</v>
          </cell>
          <cell r="B2136">
            <v>18</v>
          </cell>
          <cell r="C2136">
            <v>147.6</v>
          </cell>
          <cell r="D2136">
            <v>23</v>
          </cell>
          <cell r="E2136">
            <v>187.94</v>
          </cell>
          <cell r="F2136">
            <v>19</v>
          </cell>
          <cell r="G2136">
            <v>155.80000000000001</v>
          </cell>
          <cell r="J2136">
            <v>60</v>
          </cell>
          <cell r="K2136">
            <v>491.34</v>
          </cell>
        </row>
        <row r="2137">
          <cell r="A2137">
            <v>16382</v>
          </cell>
          <cell r="B2137">
            <v>109</v>
          </cell>
          <cell r="C2137">
            <v>161.22</v>
          </cell>
          <cell r="D2137">
            <v>80</v>
          </cell>
          <cell r="E2137">
            <v>119.64</v>
          </cell>
          <cell r="F2137">
            <v>89</v>
          </cell>
          <cell r="G2137">
            <v>132.78</v>
          </cell>
          <cell r="H2137">
            <v>50</v>
          </cell>
          <cell r="I2137">
            <v>76.27</v>
          </cell>
          <cell r="J2137">
            <v>328</v>
          </cell>
          <cell r="K2137">
            <v>489.90999999999997</v>
          </cell>
        </row>
        <row r="2138">
          <cell r="A2138">
            <v>29893</v>
          </cell>
          <cell r="B2138">
            <v>3</v>
          </cell>
          <cell r="C2138">
            <v>93.15</v>
          </cell>
          <cell r="D2138">
            <v>2</v>
          </cell>
          <cell r="E2138">
            <v>63.8</v>
          </cell>
          <cell r="F2138">
            <v>4</v>
          </cell>
          <cell r="G2138">
            <v>127.6</v>
          </cell>
          <cell r="H2138">
            <v>7</v>
          </cell>
          <cell r="I2138">
            <v>205.3</v>
          </cell>
          <cell r="J2138">
            <v>16</v>
          </cell>
          <cell r="K2138">
            <v>489.84999999999997</v>
          </cell>
        </row>
        <row r="2139">
          <cell r="A2139">
            <v>32103</v>
          </cell>
          <cell r="H2139">
            <v>5</v>
          </cell>
          <cell r="I2139">
            <v>489.5</v>
          </cell>
          <cell r="J2139">
            <v>5</v>
          </cell>
          <cell r="K2139">
            <v>489.5</v>
          </cell>
        </row>
        <row r="2140">
          <cell r="A2140">
            <v>30405</v>
          </cell>
          <cell r="B2140">
            <v>13</v>
          </cell>
          <cell r="C2140">
            <v>192.51</v>
          </cell>
          <cell r="D2140">
            <v>4</v>
          </cell>
          <cell r="E2140">
            <v>59.6</v>
          </cell>
          <cell r="F2140">
            <v>14</v>
          </cell>
          <cell r="G2140">
            <v>207.41</v>
          </cell>
          <cell r="H2140">
            <v>2</v>
          </cell>
          <cell r="I2140">
            <v>29.8</v>
          </cell>
          <cell r="J2140">
            <v>33</v>
          </cell>
          <cell r="K2140">
            <v>489.32</v>
          </cell>
        </row>
        <row r="2141">
          <cell r="A2141">
            <v>16790</v>
          </cell>
          <cell r="B2141">
            <v>90</v>
          </cell>
          <cell r="C2141">
            <v>161.58000000000001</v>
          </cell>
          <cell r="D2141">
            <v>41</v>
          </cell>
          <cell r="E2141">
            <v>73.8</v>
          </cell>
          <cell r="F2141">
            <v>76</v>
          </cell>
          <cell r="G2141">
            <v>136.52000000000001</v>
          </cell>
          <cell r="H2141">
            <v>65</v>
          </cell>
          <cell r="I2141">
            <v>116.86</v>
          </cell>
          <cell r="J2141">
            <v>272</v>
          </cell>
          <cell r="K2141">
            <v>488.76</v>
          </cell>
        </row>
        <row r="2142">
          <cell r="A2142">
            <v>10925</v>
          </cell>
          <cell r="B2142">
            <v>17</v>
          </cell>
          <cell r="C2142">
            <v>254.82</v>
          </cell>
          <cell r="D2142">
            <v>3</v>
          </cell>
          <cell r="E2142">
            <v>46.5</v>
          </cell>
          <cell r="F2142">
            <v>12</v>
          </cell>
          <cell r="G2142">
            <v>187.2</v>
          </cell>
          <cell r="J2142">
            <v>32</v>
          </cell>
          <cell r="K2142">
            <v>488.52</v>
          </cell>
        </row>
        <row r="2143">
          <cell r="A2143">
            <v>31376</v>
          </cell>
          <cell r="B2143">
            <v>4</v>
          </cell>
          <cell r="C2143">
            <v>98</v>
          </cell>
          <cell r="D2143">
            <v>8</v>
          </cell>
          <cell r="E2143">
            <v>194.04</v>
          </cell>
          <cell r="F2143">
            <v>7</v>
          </cell>
          <cell r="G2143">
            <v>171.5</v>
          </cell>
          <cell r="H2143">
            <v>1</v>
          </cell>
          <cell r="I2143">
            <v>24.5</v>
          </cell>
          <cell r="J2143">
            <v>20</v>
          </cell>
          <cell r="K2143">
            <v>488.03999999999996</v>
          </cell>
        </row>
        <row r="2144">
          <cell r="A2144">
            <v>22808</v>
          </cell>
          <cell r="B2144">
            <v>7</v>
          </cell>
          <cell r="C2144">
            <v>99.36</v>
          </cell>
          <cell r="D2144">
            <v>7</v>
          </cell>
          <cell r="E2144">
            <v>103.5</v>
          </cell>
          <cell r="F2144">
            <v>6</v>
          </cell>
          <cell r="G2144">
            <v>85.83</v>
          </cell>
          <cell r="H2144">
            <v>14</v>
          </cell>
          <cell r="I2144">
            <v>199.08</v>
          </cell>
          <cell r="J2144">
            <v>34</v>
          </cell>
          <cell r="K2144">
            <v>487.77</v>
          </cell>
        </row>
        <row r="2145">
          <cell r="A2145">
            <v>29804</v>
          </cell>
          <cell r="F2145">
            <v>37</v>
          </cell>
          <cell r="G2145">
            <v>202.18</v>
          </cell>
          <cell r="H2145">
            <v>52</v>
          </cell>
          <cell r="I2145">
            <v>285.56</v>
          </cell>
          <cell r="J2145">
            <v>89</v>
          </cell>
          <cell r="K2145">
            <v>487.74</v>
          </cell>
        </row>
        <row r="2146">
          <cell r="A2146">
            <v>22390</v>
          </cell>
          <cell r="B2146">
            <v>58</v>
          </cell>
          <cell r="C2146">
            <v>145</v>
          </cell>
          <cell r="D2146">
            <v>36</v>
          </cell>
          <cell r="E2146">
            <v>90</v>
          </cell>
          <cell r="F2146">
            <v>55</v>
          </cell>
          <cell r="G2146">
            <v>137.5</v>
          </cell>
          <cell r="H2146">
            <v>46</v>
          </cell>
          <cell r="I2146">
            <v>115</v>
          </cell>
          <cell r="J2146">
            <v>195</v>
          </cell>
          <cell r="K2146">
            <v>487.5</v>
          </cell>
        </row>
        <row r="2147">
          <cell r="A2147">
            <v>18025</v>
          </cell>
          <cell r="B2147">
            <v>15</v>
          </cell>
          <cell r="C2147">
            <v>152.18</v>
          </cell>
          <cell r="D2147">
            <v>10</v>
          </cell>
          <cell r="E2147">
            <v>100.36</v>
          </cell>
          <cell r="F2147">
            <v>12</v>
          </cell>
          <cell r="G2147">
            <v>122.4</v>
          </cell>
          <cell r="H2147">
            <v>11</v>
          </cell>
          <cell r="I2147">
            <v>112.2</v>
          </cell>
          <cell r="J2147">
            <v>48</v>
          </cell>
          <cell r="K2147">
            <v>487.14000000000004</v>
          </cell>
        </row>
        <row r="2148">
          <cell r="A2148">
            <v>12058</v>
          </cell>
          <cell r="B2148">
            <v>34</v>
          </cell>
          <cell r="C2148">
            <v>142.80000000000001</v>
          </cell>
          <cell r="D2148">
            <v>24</v>
          </cell>
          <cell r="E2148">
            <v>102.2</v>
          </cell>
          <cell r="F2148">
            <v>29</v>
          </cell>
          <cell r="G2148">
            <v>127.6</v>
          </cell>
          <cell r="H2148">
            <v>26</v>
          </cell>
          <cell r="I2148">
            <v>114.4</v>
          </cell>
          <cell r="J2148">
            <v>113</v>
          </cell>
          <cell r="K2148">
            <v>487</v>
          </cell>
        </row>
        <row r="2149">
          <cell r="A2149">
            <v>30055</v>
          </cell>
          <cell r="D2149">
            <v>16</v>
          </cell>
          <cell r="E2149">
            <v>189.45</v>
          </cell>
          <cell r="F2149">
            <v>10</v>
          </cell>
          <cell r="G2149">
            <v>119</v>
          </cell>
          <cell r="H2149">
            <v>15</v>
          </cell>
          <cell r="I2149">
            <v>178.5</v>
          </cell>
          <cell r="J2149">
            <v>41</v>
          </cell>
          <cell r="K2149">
            <v>486.95</v>
          </cell>
        </row>
        <row r="2150">
          <cell r="A2150">
            <v>29084</v>
          </cell>
          <cell r="B2150">
            <v>11</v>
          </cell>
          <cell r="C2150">
            <v>118.8</v>
          </cell>
          <cell r="D2150">
            <v>11</v>
          </cell>
          <cell r="E2150">
            <v>118.8</v>
          </cell>
          <cell r="F2150">
            <v>12</v>
          </cell>
          <cell r="G2150">
            <v>135.94</v>
          </cell>
          <cell r="H2150">
            <v>9</v>
          </cell>
          <cell r="I2150">
            <v>113.4</v>
          </cell>
          <cell r="J2150">
            <v>43</v>
          </cell>
          <cell r="K2150">
            <v>486.93999999999994</v>
          </cell>
        </row>
        <row r="2151">
          <cell r="A2151">
            <v>27644</v>
          </cell>
          <cell r="B2151">
            <v>17</v>
          </cell>
          <cell r="C2151">
            <v>180.2</v>
          </cell>
          <cell r="D2151">
            <v>15</v>
          </cell>
          <cell r="E2151">
            <v>158.15</v>
          </cell>
          <cell r="F2151">
            <v>3</v>
          </cell>
          <cell r="G2151">
            <v>31.8</v>
          </cell>
          <cell r="H2151">
            <v>11</v>
          </cell>
          <cell r="I2151">
            <v>116.6</v>
          </cell>
          <cell r="J2151">
            <v>46</v>
          </cell>
          <cell r="K2151">
            <v>486.75</v>
          </cell>
        </row>
        <row r="2152">
          <cell r="A2152">
            <v>11719</v>
          </cell>
          <cell r="B2152">
            <v>36</v>
          </cell>
          <cell r="C2152">
            <v>250.88</v>
          </cell>
          <cell r="D2152">
            <v>16</v>
          </cell>
          <cell r="E2152">
            <v>113.4</v>
          </cell>
          <cell r="F2152">
            <v>17</v>
          </cell>
          <cell r="G2152">
            <v>122.4</v>
          </cell>
          <cell r="J2152">
            <v>69</v>
          </cell>
          <cell r="K2152">
            <v>486.67999999999995</v>
          </cell>
        </row>
        <row r="2153">
          <cell r="A2153">
            <v>29280</v>
          </cell>
          <cell r="B2153">
            <v>11</v>
          </cell>
          <cell r="C2153">
            <v>152.9</v>
          </cell>
          <cell r="D2153">
            <v>5</v>
          </cell>
          <cell r="E2153">
            <v>69.5</v>
          </cell>
          <cell r="F2153">
            <v>10</v>
          </cell>
          <cell r="G2153">
            <v>139</v>
          </cell>
          <cell r="H2153">
            <v>9</v>
          </cell>
          <cell r="I2153">
            <v>125.1</v>
          </cell>
          <cell r="J2153">
            <v>35</v>
          </cell>
          <cell r="K2153">
            <v>486.5</v>
          </cell>
        </row>
        <row r="2154">
          <cell r="A2154">
            <v>28710</v>
          </cell>
          <cell r="B2154">
            <v>62</v>
          </cell>
          <cell r="C2154">
            <v>198.4</v>
          </cell>
          <cell r="D2154">
            <v>15</v>
          </cell>
          <cell r="E2154">
            <v>47.74</v>
          </cell>
          <cell r="F2154">
            <v>28</v>
          </cell>
          <cell r="G2154">
            <v>89.6</v>
          </cell>
          <cell r="H2154">
            <v>47</v>
          </cell>
          <cell r="I2154">
            <v>150.13999999999999</v>
          </cell>
          <cell r="J2154">
            <v>152</v>
          </cell>
          <cell r="K2154">
            <v>485.88</v>
          </cell>
        </row>
        <row r="2155">
          <cell r="A2155">
            <v>27158</v>
          </cell>
          <cell r="B2155">
            <v>41</v>
          </cell>
          <cell r="C2155">
            <v>102.1</v>
          </cell>
          <cell r="D2155">
            <v>46</v>
          </cell>
          <cell r="E2155">
            <v>114.2</v>
          </cell>
          <cell r="F2155">
            <v>62</v>
          </cell>
          <cell r="G2155">
            <v>154.6</v>
          </cell>
          <cell r="H2155">
            <v>46</v>
          </cell>
          <cell r="I2155">
            <v>114.6</v>
          </cell>
          <cell r="J2155">
            <v>195</v>
          </cell>
          <cell r="K2155">
            <v>485.5</v>
          </cell>
        </row>
        <row r="2156">
          <cell r="A2156">
            <v>29737</v>
          </cell>
          <cell r="B2156">
            <v>11</v>
          </cell>
          <cell r="C2156">
            <v>108.9</v>
          </cell>
          <cell r="D2156">
            <v>10</v>
          </cell>
          <cell r="E2156">
            <v>99</v>
          </cell>
          <cell r="F2156">
            <v>17</v>
          </cell>
          <cell r="G2156">
            <v>168.3</v>
          </cell>
          <cell r="H2156">
            <v>11</v>
          </cell>
          <cell r="I2156">
            <v>108.9</v>
          </cell>
          <cell r="J2156">
            <v>49</v>
          </cell>
          <cell r="K2156">
            <v>485.1</v>
          </cell>
        </row>
        <row r="2157">
          <cell r="A2157">
            <v>28238</v>
          </cell>
          <cell r="B2157">
            <v>19</v>
          </cell>
          <cell r="C2157">
            <v>122.98</v>
          </cell>
          <cell r="D2157">
            <v>17</v>
          </cell>
          <cell r="E2157">
            <v>109.98</v>
          </cell>
          <cell r="F2157">
            <v>5</v>
          </cell>
          <cell r="G2157">
            <v>32.5</v>
          </cell>
          <cell r="H2157">
            <v>34</v>
          </cell>
          <cell r="I2157">
            <v>219.44</v>
          </cell>
          <cell r="J2157">
            <v>75</v>
          </cell>
          <cell r="K2157">
            <v>484.90000000000003</v>
          </cell>
        </row>
        <row r="2158">
          <cell r="A2158">
            <v>28220</v>
          </cell>
          <cell r="B2158">
            <v>100</v>
          </cell>
          <cell r="C2158">
            <v>249.8</v>
          </cell>
          <cell r="D2158">
            <v>94</v>
          </cell>
          <cell r="E2158">
            <v>235</v>
          </cell>
          <cell r="J2158">
            <v>194</v>
          </cell>
          <cell r="K2158">
            <v>484.8</v>
          </cell>
        </row>
        <row r="2159">
          <cell r="A2159">
            <v>31435</v>
          </cell>
          <cell r="B2159">
            <v>1</v>
          </cell>
          <cell r="C2159">
            <v>139.9</v>
          </cell>
          <cell r="H2159">
            <v>3</v>
          </cell>
          <cell r="I2159">
            <v>344.7</v>
          </cell>
          <cell r="J2159">
            <v>4</v>
          </cell>
          <cell r="K2159">
            <v>484.6</v>
          </cell>
        </row>
        <row r="2160">
          <cell r="A2160">
            <v>17411</v>
          </cell>
          <cell r="F2160">
            <v>52</v>
          </cell>
          <cell r="G2160">
            <v>297.60000000000002</v>
          </cell>
          <cell r="H2160">
            <v>26</v>
          </cell>
          <cell r="I2160">
            <v>186.04</v>
          </cell>
          <cell r="J2160">
            <v>78</v>
          </cell>
          <cell r="K2160">
            <v>483.64</v>
          </cell>
        </row>
        <row r="2161">
          <cell r="A2161">
            <v>29846</v>
          </cell>
          <cell r="B2161">
            <v>10</v>
          </cell>
          <cell r="C2161">
            <v>99</v>
          </cell>
          <cell r="D2161">
            <v>16</v>
          </cell>
          <cell r="E2161">
            <v>157.61000000000001</v>
          </cell>
          <cell r="F2161">
            <v>14</v>
          </cell>
          <cell r="G2161">
            <v>137.81</v>
          </cell>
          <cell r="H2161">
            <v>9</v>
          </cell>
          <cell r="I2161">
            <v>89.1</v>
          </cell>
          <cell r="J2161">
            <v>49</v>
          </cell>
          <cell r="K2161">
            <v>483.52</v>
          </cell>
        </row>
        <row r="2162">
          <cell r="A2162">
            <v>18136</v>
          </cell>
          <cell r="D2162">
            <v>6</v>
          </cell>
          <cell r="E2162">
            <v>61.2</v>
          </cell>
          <cell r="F2162">
            <v>30</v>
          </cell>
          <cell r="G2162">
            <v>299.44</v>
          </cell>
          <cell r="H2162">
            <v>12</v>
          </cell>
          <cell r="I2162">
            <v>122.4</v>
          </cell>
          <cell r="J2162">
            <v>48</v>
          </cell>
          <cell r="K2162">
            <v>483.03999999999996</v>
          </cell>
        </row>
        <row r="2163">
          <cell r="A2163">
            <v>11176</v>
          </cell>
          <cell r="B2163">
            <v>36</v>
          </cell>
          <cell r="C2163">
            <v>129.31</v>
          </cell>
          <cell r="D2163">
            <v>30</v>
          </cell>
          <cell r="E2163">
            <v>106.55</v>
          </cell>
          <cell r="F2163">
            <v>41</v>
          </cell>
          <cell r="G2163">
            <v>147.6</v>
          </cell>
          <cell r="H2163">
            <v>28</v>
          </cell>
          <cell r="I2163">
            <v>99.35</v>
          </cell>
          <cell r="J2163">
            <v>135</v>
          </cell>
          <cell r="K2163">
            <v>482.81000000000006</v>
          </cell>
        </row>
        <row r="2164">
          <cell r="A2164">
            <v>29334</v>
          </cell>
          <cell r="B2164">
            <v>9</v>
          </cell>
          <cell r="C2164">
            <v>108</v>
          </cell>
          <cell r="D2164">
            <v>8</v>
          </cell>
          <cell r="E2164">
            <v>105.84</v>
          </cell>
          <cell r="F2164">
            <v>6</v>
          </cell>
          <cell r="G2164">
            <v>81</v>
          </cell>
          <cell r="H2164">
            <v>14</v>
          </cell>
          <cell r="I2164">
            <v>187.92</v>
          </cell>
          <cell r="J2164">
            <v>37</v>
          </cell>
          <cell r="K2164">
            <v>482.76</v>
          </cell>
        </row>
        <row r="2165">
          <cell r="A2165">
            <v>10885</v>
          </cell>
          <cell r="B2165">
            <v>5</v>
          </cell>
          <cell r="C2165">
            <v>109.5</v>
          </cell>
          <cell r="D2165">
            <v>1</v>
          </cell>
          <cell r="E2165">
            <v>21.9</v>
          </cell>
          <cell r="F2165">
            <v>5</v>
          </cell>
          <cell r="G2165">
            <v>109.5</v>
          </cell>
          <cell r="H2165">
            <v>11</v>
          </cell>
          <cell r="I2165">
            <v>240.9</v>
          </cell>
          <cell r="J2165">
            <v>22</v>
          </cell>
          <cell r="K2165">
            <v>481.8</v>
          </cell>
        </row>
        <row r="2166">
          <cell r="A2166">
            <v>28367</v>
          </cell>
          <cell r="B2166">
            <v>35</v>
          </cell>
          <cell r="C2166">
            <v>218.39</v>
          </cell>
          <cell r="D2166">
            <v>34</v>
          </cell>
          <cell r="E2166">
            <v>211.48</v>
          </cell>
          <cell r="H2166">
            <v>8</v>
          </cell>
          <cell r="I2166">
            <v>51.9</v>
          </cell>
          <cell r="J2166">
            <v>77</v>
          </cell>
          <cell r="K2166">
            <v>481.77</v>
          </cell>
        </row>
        <row r="2167">
          <cell r="A2167">
            <v>13828</v>
          </cell>
          <cell r="B2167">
            <v>8</v>
          </cell>
          <cell r="C2167">
            <v>136</v>
          </cell>
          <cell r="D2167">
            <v>9</v>
          </cell>
          <cell r="E2167">
            <v>151.63999999999999</v>
          </cell>
          <cell r="F2167">
            <v>7</v>
          </cell>
          <cell r="G2167">
            <v>119</v>
          </cell>
          <cell r="H2167">
            <v>5</v>
          </cell>
          <cell r="I2167">
            <v>75</v>
          </cell>
          <cell r="J2167">
            <v>29</v>
          </cell>
          <cell r="K2167">
            <v>481.64</v>
          </cell>
        </row>
        <row r="2168">
          <cell r="A2168">
            <v>29837</v>
          </cell>
          <cell r="B2168">
            <v>15</v>
          </cell>
          <cell r="C2168">
            <v>37.299999999999997</v>
          </cell>
          <cell r="D2168">
            <v>41</v>
          </cell>
          <cell r="E2168">
            <v>102.3</v>
          </cell>
          <cell r="F2168">
            <v>54</v>
          </cell>
          <cell r="G2168">
            <v>134.6</v>
          </cell>
          <cell r="H2168">
            <v>64</v>
          </cell>
          <cell r="I2168">
            <v>207.3</v>
          </cell>
          <cell r="J2168">
            <v>174</v>
          </cell>
          <cell r="K2168">
            <v>481.5</v>
          </cell>
        </row>
        <row r="2169">
          <cell r="A2169">
            <v>18088</v>
          </cell>
          <cell r="B2169">
            <v>32</v>
          </cell>
          <cell r="C2169">
            <v>128</v>
          </cell>
          <cell r="D2169">
            <v>24</v>
          </cell>
          <cell r="E2169">
            <v>94.72</v>
          </cell>
          <cell r="F2169">
            <v>40</v>
          </cell>
          <cell r="G2169">
            <v>159.68</v>
          </cell>
          <cell r="H2169">
            <v>25</v>
          </cell>
          <cell r="I2169">
            <v>98.72</v>
          </cell>
          <cell r="J2169">
            <v>121</v>
          </cell>
          <cell r="K2169">
            <v>481.12</v>
          </cell>
        </row>
        <row r="2170">
          <cell r="A2170">
            <v>12389</v>
          </cell>
          <cell r="B2170">
            <v>24</v>
          </cell>
          <cell r="C2170">
            <v>139.19999999999999</v>
          </cell>
          <cell r="D2170">
            <v>15</v>
          </cell>
          <cell r="E2170">
            <v>87</v>
          </cell>
          <cell r="F2170">
            <v>22</v>
          </cell>
          <cell r="G2170">
            <v>127.6</v>
          </cell>
          <cell r="H2170">
            <v>22</v>
          </cell>
          <cell r="I2170">
            <v>127</v>
          </cell>
          <cell r="J2170">
            <v>83</v>
          </cell>
          <cell r="K2170">
            <v>480.79999999999995</v>
          </cell>
        </row>
        <row r="2171">
          <cell r="A2171">
            <v>28682</v>
          </cell>
          <cell r="B2171">
            <v>11</v>
          </cell>
          <cell r="C2171">
            <v>334.96</v>
          </cell>
          <cell r="D2171">
            <v>1</v>
          </cell>
          <cell r="E2171">
            <v>30.9</v>
          </cell>
          <cell r="F2171">
            <v>1</v>
          </cell>
          <cell r="G2171">
            <v>30.9</v>
          </cell>
          <cell r="H2171">
            <v>3</v>
          </cell>
          <cell r="I2171">
            <v>83.9</v>
          </cell>
          <cell r="J2171">
            <v>16</v>
          </cell>
          <cell r="K2171">
            <v>480.65999999999997</v>
          </cell>
        </row>
        <row r="2172">
          <cell r="A2172">
            <v>10920</v>
          </cell>
          <cell r="B2172">
            <v>24</v>
          </cell>
          <cell r="C2172">
            <v>156.25</v>
          </cell>
          <cell r="D2172">
            <v>21</v>
          </cell>
          <cell r="E2172">
            <v>144.9</v>
          </cell>
          <cell r="F2172">
            <v>14</v>
          </cell>
          <cell r="G2172">
            <v>96.6</v>
          </cell>
          <cell r="H2172">
            <v>12</v>
          </cell>
          <cell r="I2172">
            <v>82.8</v>
          </cell>
          <cell r="J2172">
            <v>71</v>
          </cell>
          <cell r="K2172">
            <v>480.55</v>
          </cell>
        </row>
        <row r="2173">
          <cell r="A2173">
            <v>28547</v>
          </cell>
          <cell r="B2173">
            <v>14</v>
          </cell>
          <cell r="C2173">
            <v>165.12</v>
          </cell>
          <cell r="D2173">
            <v>2</v>
          </cell>
          <cell r="E2173">
            <v>24</v>
          </cell>
          <cell r="F2173">
            <v>18</v>
          </cell>
          <cell r="G2173">
            <v>208.32</v>
          </cell>
          <cell r="H2173">
            <v>7</v>
          </cell>
          <cell r="I2173">
            <v>83.04</v>
          </cell>
          <cell r="J2173">
            <v>41</v>
          </cell>
          <cell r="K2173">
            <v>480.48</v>
          </cell>
        </row>
        <row r="2174">
          <cell r="A2174">
            <v>31737</v>
          </cell>
          <cell r="D2174">
            <v>3</v>
          </cell>
          <cell r="E2174">
            <v>52.27</v>
          </cell>
          <cell r="F2174">
            <v>19</v>
          </cell>
          <cell r="G2174">
            <v>338.67</v>
          </cell>
          <cell r="H2174">
            <v>5</v>
          </cell>
          <cell r="I2174">
            <v>89.5</v>
          </cell>
          <cell r="J2174">
            <v>27</v>
          </cell>
          <cell r="K2174">
            <v>480.44</v>
          </cell>
        </row>
        <row r="2175">
          <cell r="A2175">
            <v>17473</v>
          </cell>
          <cell r="B2175">
            <v>18</v>
          </cell>
          <cell r="C2175">
            <v>162</v>
          </cell>
          <cell r="D2175">
            <v>10</v>
          </cell>
          <cell r="E2175">
            <v>90.6</v>
          </cell>
          <cell r="F2175">
            <v>14</v>
          </cell>
          <cell r="G2175">
            <v>126.58</v>
          </cell>
          <cell r="H2175">
            <v>11</v>
          </cell>
          <cell r="I2175">
            <v>101.2</v>
          </cell>
          <cell r="J2175">
            <v>53</v>
          </cell>
          <cell r="K2175">
            <v>480.38</v>
          </cell>
        </row>
        <row r="2176">
          <cell r="A2176">
            <v>23378</v>
          </cell>
          <cell r="B2176">
            <v>2</v>
          </cell>
          <cell r="C2176">
            <v>16</v>
          </cell>
          <cell r="D2176">
            <v>10</v>
          </cell>
          <cell r="E2176">
            <v>79</v>
          </cell>
          <cell r="F2176">
            <v>30</v>
          </cell>
          <cell r="G2176">
            <v>235.74</v>
          </cell>
          <cell r="H2176">
            <v>19</v>
          </cell>
          <cell r="I2176">
            <v>149.47</v>
          </cell>
          <cell r="J2176">
            <v>61</v>
          </cell>
          <cell r="K2176">
            <v>480.21000000000004</v>
          </cell>
        </row>
        <row r="2177">
          <cell r="A2177">
            <v>11183</v>
          </cell>
          <cell r="B2177">
            <v>58</v>
          </cell>
          <cell r="C2177">
            <v>150.59</v>
          </cell>
          <cell r="D2177">
            <v>32</v>
          </cell>
          <cell r="E2177">
            <v>82.78</v>
          </cell>
          <cell r="F2177">
            <v>60</v>
          </cell>
          <cell r="G2177">
            <v>155.79</v>
          </cell>
          <cell r="H2177">
            <v>35</v>
          </cell>
          <cell r="I2177">
            <v>90.58</v>
          </cell>
          <cell r="J2177">
            <v>185</v>
          </cell>
          <cell r="K2177">
            <v>479.73999999999995</v>
          </cell>
        </row>
        <row r="2178">
          <cell r="A2178">
            <v>17488</v>
          </cell>
          <cell r="B2178">
            <v>5</v>
          </cell>
          <cell r="C2178">
            <v>184.5</v>
          </cell>
          <cell r="D2178">
            <v>3</v>
          </cell>
          <cell r="E2178">
            <v>110.7</v>
          </cell>
          <cell r="F2178">
            <v>4</v>
          </cell>
          <cell r="G2178">
            <v>147.6</v>
          </cell>
          <cell r="H2178">
            <v>1</v>
          </cell>
          <cell r="I2178">
            <v>36.9</v>
          </cell>
          <cell r="J2178">
            <v>13</v>
          </cell>
          <cell r="K2178">
            <v>479.69999999999993</v>
          </cell>
        </row>
        <row r="2179">
          <cell r="A2179">
            <v>18544</v>
          </cell>
          <cell r="F2179">
            <v>7</v>
          </cell>
          <cell r="G2179">
            <v>24.5</v>
          </cell>
          <cell r="H2179">
            <v>130</v>
          </cell>
          <cell r="I2179">
            <v>454.72</v>
          </cell>
          <cell r="J2179">
            <v>137</v>
          </cell>
          <cell r="K2179">
            <v>479.22</v>
          </cell>
        </row>
        <row r="2180">
          <cell r="A2180">
            <v>15551</v>
          </cell>
          <cell r="B2180">
            <v>18</v>
          </cell>
          <cell r="C2180">
            <v>133.19999999999999</v>
          </cell>
          <cell r="D2180">
            <v>25</v>
          </cell>
          <cell r="E2180">
            <v>183.23</v>
          </cell>
          <cell r="F2180">
            <v>2</v>
          </cell>
          <cell r="G2180">
            <v>14.8</v>
          </cell>
          <cell r="H2180">
            <v>20</v>
          </cell>
          <cell r="I2180">
            <v>147.41</v>
          </cell>
          <cell r="J2180">
            <v>65</v>
          </cell>
          <cell r="K2180">
            <v>478.64</v>
          </cell>
        </row>
        <row r="2181">
          <cell r="A2181">
            <v>13833</v>
          </cell>
          <cell r="B2181">
            <v>16</v>
          </cell>
          <cell r="C2181">
            <v>166.4</v>
          </cell>
          <cell r="D2181">
            <v>11</v>
          </cell>
          <cell r="E2181">
            <v>114.4</v>
          </cell>
          <cell r="F2181">
            <v>9</v>
          </cell>
          <cell r="G2181">
            <v>93.6</v>
          </cell>
          <cell r="H2181">
            <v>10</v>
          </cell>
          <cell r="I2181">
            <v>104</v>
          </cell>
          <cell r="J2181">
            <v>46</v>
          </cell>
          <cell r="K2181">
            <v>478.4</v>
          </cell>
        </row>
        <row r="2182">
          <cell r="A2182">
            <v>29021</v>
          </cell>
          <cell r="B2182">
            <v>2</v>
          </cell>
          <cell r="C2182">
            <v>60</v>
          </cell>
          <cell r="D2182">
            <v>4</v>
          </cell>
          <cell r="E2182">
            <v>117.6</v>
          </cell>
          <cell r="F2182">
            <v>2</v>
          </cell>
          <cell r="G2182">
            <v>60</v>
          </cell>
          <cell r="H2182">
            <v>8</v>
          </cell>
          <cell r="I2182">
            <v>240</v>
          </cell>
          <cell r="J2182">
            <v>16</v>
          </cell>
          <cell r="K2182">
            <v>477.6</v>
          </cell>
        </row>
        <row r="2183">
          <cell r="A2183">
            <v>29162</v>
          </cell>
          <cell r="B2183">
            <v>8</v>
          </cell>
          <cell r="C2183">
            <v>68.8</v>
          </cell>
          <cell r="F2183">
            <v>24</v>
          </cell>
          <cell r="G2183">
            <v>212.89</v>
          </cell>
          <cell r="H2183">
            <v>22</v>
          </cell>
          <cell r="I2183">
            <v>195.8</v>
          </cell>
          <cell r="J2183">
            <v>54</v>
          </cell>
          <cell r="K2183">
            <v>477.49</v>
          </cell>
        </row>
        <row r="2184">
          <cell r="A2184">
            <v>28545</v>
          </cell>
          <cell r="B2184">
            <v>7</v>
          </cell>
          <cell r="C2184">
            <v>101.5</v>
          </cell>
          <cell r="D2184">
            <v>7</v>
          </cell>
          <cell r="E2184">
            <v>101.5</v>
          </cell>
          <cell r="F2184">
            <v>10</v>
          </cell>
          <cell r="G2184">
            <v>145</v>
          </cell>
          <cell r="H2184">
            <v>9</v>
          </cell>
          <cell r="I2184">
            <v>129.34</v>
          </cell>
          <cell r="J2184">
            <v>33</v>
          </cell>
          <cell r="K2184">
            <v>477.34000000000003</v>
          </cell>
        </row>
        <row r="2185">
          <cell r="A2185">
            <v>28552</v>
          </cell>
          <cell r="B2185">
            <v>9</v>
          </cell>
          <cell r="C2185">
            <v>116.1</v>
          </cell>
          <cell r="D2185">
            <v>13</v>
          </cell>
          <cell r="E2185">
            <v>167.7</v>
          </cell>
          <cell r="F2185">
            <v>4</v>
          </cell>
          <cell r="G2185">
            <v>51.6</v>
          </cell>
          <cell r="H2185">
            <v>11</v>
          </cell>
          <cell r="I2185">
            <v>141.9</v>
          </cell>
          <cell r="J2185">
            <v>37</v>
          </cell>
          <cell r="K2185">
            <v>477.29999999999995</v>
          </cell>
        </row>
        <row r="2186">
          <cell r="A2186">
            <v>29176</v>
          </cell>
          <cell r="B2186">
            <v>21</v>
          </cell>
          <cell r="C2186">
            <v>135.97999999999999</v>
          </cell>
          <cell r="D2186">
            <v>19</v>
          </cell>
          <cell r="E2186">
            <v>123.48</v>
          </cell>
          <cell r="F2186">
            <v>15</v>
          </cell>
          <cell r="G2186">
            <v>99</v>
          </cell>
          <cell r="H2186">
            <v>18</v>
          </cell>
          <cell r="I2186">
            <v>118.8</v>
          </cell>
          <cell r="J2186">
            <v>73</v>
          </cell>
          <cell r="K2186">
            <v>477.26</v>
          </cell>
        </row>
        <row r="2187">
          <cell r="A2187">
            <v>17260</v>
          </cell>
          <cell r="B2187">
            <v>12</v>
          </cell>
          <cell r="C2187">
            <v>107.28</v>
          </cell>
          <cell r="D2187">
            <v>16</v>
          </cell>
          <cell r="E2187">
            <v>144</v>
          </cell>
          <cell r="F2187">
            <v>19</v>
          </cell>
          <cell r="G2187">
            <v>171</v>
          </cell>
          <cell r="H2187">
            <v>6</v>
          </cell>
          <cell r="I2187">
            <v>54</v>
          </cell>
          <cell r="J2187">
            <v>53</v>
          </cell>
          <cell r="K2187">
            <v>476.28</v>
          </cell>
        </row>
        <row r="2188">
          <cell r="A2188">
            <v>30126</v>
          </cell>
          <cell r="B2188">
            <v>2</v>
          </cell>
          <cell r="C2188">
            <v>79.8</v>
          </cell>
          <cell r="D2188">
            <v>5</v>
          </cell>
          <cell r="E2188">
            <v>196.31</v>
          </cell>
          <cell r="F2188">
            <v>2</v>
          </cell>
          <cell r="G2188">
            <v>79.8</v>
          </cell>
          <cell r="H2188">
            <v>3</v>
          </cell>
          <cell r="I2188">
            <v>119.7</v>
          </cell>
          <cell r="J2188">
            <v>12</v>
          </cell>
          <cell r="K2188">
            <v>475.61</v>
          </cell>
        </row>
        <row r="2189">
          <cell r="A2189">
            <v>10219</v>
          </cell>
          <cell r="B2189">
            <v>16</v>
          </cell>
          <cell r="C2189">
            <v>142.4</v>
          </cell>
          <cell r="D2189">
            <v>16</v>
          </cell>
          <cell r="E2189">
            <v>138.5</v>
          </cell>
          <cell r="F2189">
            <v>12</v>
          </cell>
          <cell r="G2189">
            <v>107.66</v>
          </cell>
          <cell r="H2189">
            <v>9</v>
          </cell>
          <cell r="I2189">
            <v>86.4</v>
          </cell>
          <cell r="J2189">
            <v>53</v>
          </cell>
          <cell r="K2189">
            <v>474.95999999999992</v>
          </cell>
        </row>
        <row r="2190">
          <cell r="A2190">
            <v>10374</v>
          </cell>
          <cell r="B2190">
            <v>4</v>
          </cell>
          <cell r="C2190">
            <v>111.6</v>
          </cell>
          <cell r="D2190">
            <v>1</v>
          </cell>
          <cell r="E2190">
            <v>25.67</v>
          </cell>
          <cell r="F2190">
            <v>6</v>
          </cell>
          <cell r="G2190">
            <v>168.78</v>
          </cell>
          <cell r="H2190">
            <v>6</v>
          </cell>
          <cell r="I2190">
            <v>168.78</v>
          </cell>
          <cell r="J2190">
            <v>17</v>
          </cell>
          <cell r="K2190">
            <v>474.82999999999993</v>
          </cell>
        </row>
        <row r="2191">
          <cell r="A2191">
            <v>2011961</v>
          </cell>
          <cell r="F2191">
            <v>5.33</v>
          </cell>
          <cell r="G2191">
            <v>474.72</v>
          </cell>
          <cell r="J2191">
            <v>5.33</v>
          </cell>
          <cell r="K2191">
            <v>474.72</v>
          </cell>
        </row>
        <row r="2192">
          <cell r="A2192">
            <v>29868</v>
          </cell>
          <cell r="B2192">
            <v>3</v>
          </cell>
          <cell r="C2192">
            <v>83.7</v>
          </cell>
          <cell r="F2192">
            <v>5</v>
          </cell>
          <cell r="G2192">
            <v>139.5</v>
          </cell>
          <cell r="H2192">
            <v>7</v>
          </cell>
          <cell r="I2192">
            <v>251.3</v>
          </cell>
          <cell r="J2192">
            <v>15</v>
          </cell>
          <cell r="K2192">
            <v>474.5</v>
          </cell>
        </row>
        <row r="2193">
          <cell r="A2193">
            <v>16775</v>
          </cell>
          <cell r="B2193">
            <v>61</v>
          </cell>
          <cell r="C2193">
            <v>109.24</v>
          </cell>
          <cell r="D2193">
            <v>88</v>
          </cell>
          <cell r="E2193">
            <v>158.26</v>
          </cell>
          <cell r="F2193">
            <v>51</v>
          </cell>
          <cell r="G2193">
            <v>99.04</v>
          </cell>
          <cell r="H2193">
            <v>54</v>
          </cell>
          <cell r="I2193">
            <v>107.68</v>
          </cell>
          <cell r="J2193">
            <v>254</v>
          </cell>
          <cell r="K2193">
            <v>474.22</v>
          </cell>
        </row>
        <row r="2194">
          <cell r="A2194">
            <v>15187</v>
          </cell>
          <cell r="B2194">
            <v>116</v>
          </cell>
          <cell r="C2194">
            <v>161.85</v>
          </cell>
          <cell r="D2194">
            <v>61</v>
          </cell>
          <cell r="E2194">
            <v>105.8</v>
          </cell>
          <cell r="F2194">
            <v>56</v>
          </cell>
          <cell r="G2194">
            <v>100.24</v>
          </cell>
          <cell r="H2194">
            <v>59</v>
          </cell>
          <cell r="I2194">
            <v>105.92</v>
          </cell>
          <cell r="J2194">
            <v>292</v>
          </cell>
          <cell r="K2194">
            <v>473.81</v>
          </cell>
        </row>
        <row r="2195">
          <cell r="A2195">
            <v>2011570</v>
          </cell>
          <cell r="B2195">
            <v>18.22</v>
          </cell>
          <cell r="C2195">
            <v>143.91999999999999</v>
          </cell>
          <cell r="D2195">
            <v>11.05</v>
          </cell>
          <cell r="E2195">
            <v>87.31</v>
          </cell>
          <cell r="F2195">
            <v>10.82</v>
          </cell>
          <cell r="G2195">
            <v>125.27</v>
          </cell>
          <cell r="H2195">
            <v>10.09</v>
          </cell>
          <cell r="I2195">
            <v>117.06</v>
          </cell>
          <cell r="J2195">
            <v>50.180000000000007</v>
          </cell>
          <cell r="K2195">
            <v>473.56</v>
          </cell>
        </row>
        <row r="2196">
          <cell r="A2196">
            <v>29558</v>
          </cell>
          <cell r="D2196">
            <v>3</v>
          </cell>
          <cell r="E2196">
            <v>236.7</v>
          </cell>
          <cell r="F2196">
            <v>1</v>
          </cell>
          <cell r="G2196">
            <v>78.900000000000006</v>
          </cell>
          <cell r="H2196">
            <v>2</v>
          </cell>
          <cell r="I2196">
            <v>157.80000000000001</v>
          </cell>
          <cell r="J2196">
            <v>6</v>
          </cell>
          <cell r="K2196">
            <v>473.40000000000003</v>
          </cell>
        </row>
        <row r="2197">
          <cell r="A2197">
            <v>12134</v>
          </cell>
          <cell r="B2197">
            <v>91</v>
          </cell>
          <cell r="C2197">
            <v>91</v>
          </cell>
          <cell r="D2197">
            <v>136</v>
          </cell>
          <cell r="E2197">
            <v>135.44</v>
          </cell>
          <cell r="F2197">
            <v>145</v>
          </cell>
          <cell r="G2197">
            <v>144.52000000000001</v>
          </cell>
          <cell r="H2197">
            <v>82</v>
          </cell>
          <cell r="I2197">
            <v>102.1</v>
          </cell>
          <cell r="J2197">
            <v>454</v>
          </cell>
          <cell r="K2197">
            <v>473.06000000000006</v>
          </cell>
        </row>
        <row r="2198">
          <cell r="A2198">
            <v>31428</v>
          </cell>
          <cell r="B2198">
            <v>32</v>
          </cell>
          <cell r="C2198">
            <v>146.83000000000001</v>
          </cell>
          <cell r="D2198">
            <v>20</v>
          </cell>
          <cell r="E2198">
            <v>92</v>
          </cell>
          <cell r="F2198">
            <v>32</v>
          </cell>
          <cell r="G2198">
            <v>147.19999999999999</v>
          </cell>
          <cell r="H2198">
            <v>19</v>
          </cell>
          <cell r="I2198">
            <v>87.03</v>
          </cell>
          <cell r="J2198">
            <v>103</v>
          </cell>
          <cell r="K2198">
            <v>473.05999999999995</v>
          </cell>
        </row>
        <row r="2199">
          <cell r="A2199">
            <v>17462</v>
          </cell>
          <cell r="B2199">
            <v>48</v>
          </cell>
          <cell r="C2199">
            <v>143.76</v>
          </cell>
          <cell r="D2199">
            <v>42</v>
          </cell>
          <cell r="E2199">
            <v>125.04</v>
          </cell>
          <cell r="F2199">
            <v>23</v>
          </cell>
          <cell r="G2199">
            <v>74.260000000000005</v>
          </cell>
          <cell r="H2199">
            <v>37</v>
          </cell>
          <cell r="I2199">
            <v>129.5</v>
          </cell>
          <cell r="J2199">
            <v>150</v>
          </cell>
          <cell r="K2199">
            <v>472.56</v>
          </cell>
        </row>
        <row r="2200">
          <cell r="A2200">
            <v>22389</v>
          </cell>
          <cell r="B2200">
            <v>42</v>
          </cell>
          <cell r="C2200">
            <v>105</v>
          </cell>
          <cell r="D2200">
            <v>45</v>
          </cell>
          <cell r="E2200">
            <v>112.5</v>
          </cell>
          <cell r="F2200">
            <v>50</v>
          </cell>
          <cell r="G2200">
            <v>125</v>
          </cell>
          <cell r="H2200">
            <v>52</v>
          </cell>
          <cell r="I2200">
            <v>130</v>
          </cell>
          <cell r="J2200">
            <v>189</v>
          </cell>
          <cell r="K2200">
            <v>472.5</v>
          </cell>
        </row>
        <row r="2201">
          <cell r="A2201">
            <v>13944</v>
          </cell>
          <cell r="B2201">
            <v>7</v>
          </cell>
          <cell r="C2201">
            <v>118.3</v>
          </cell>
          <cell r="D2201">
            <v>1</v>
          </cell>
          <cell r="E2201">
            <v>16.899999999999999</v>
          </cell>
          <cell r="F2201">
            <v>12</v>
          </cell>
          <cell r="G2201">
            <v>202.8</v>
          </cell>
          <cell r="H2201">
            <v>8</v>
          </cell>
          <cell r="I2201">
            <v>133.85</v>
          </cell>
          <cell r="J2201">
            <v>28</v>
          </cell>
          <cell r="K2201">
            <v>471.85</v>
          </cell>
        </row>
        <row r="2202">
          <cell r="A2202">
            <v>11237</v>
          </cell>
          <cell r="B2202">
            <v>21</v>
          </cell>
          <cell r="C2202">
            <v>213.38</v>
          </cell>
          <cell r="D2202">
            <v>7</v>
          </cell>
          <cell r="E2202">
            <v>71.400000000000006</v>
          </cell>
          <cell r="H2202">
            <v>18</v>
          </cell>
          <cell r="I2202">
            <v>187</v>
          </cell>
          <cell r="J2202">
            <v>46</v>
          </cell>
          <cell r="K2202">
            <v>471.78</v>
          </cell>
        </row>
        <row r="2203">
          <cell r="A2203">
            <v>11197</v>
          </cell>
          <cell r="B2203">
            <v>50</v>
          </cell>
          <cell r="C2203">
            <v>146.88</v>
          </cell>
          <cell r="D2203">
            <v>30</v>
          </cell>
          <cell r="E2203">
            <v>89.52</v>
          </cell>
          <cell r="F2203">
            <v>44</v>
          </cell>
          <cell r="G2203">
            <v>130.08000000000001</v>
          </cell>
          <cell r="H2203">
            <v>35</v>
          </cell>
          <cell r="I2203">
            <v>105</v>
          </cell>
          <cell r="J2203">
            <v>159</v>
          </cell>
          <cell r="K2203">
            <v>471.48</v>
          </cell>
        </row>
        <row r="2204">
          <cell r="A2204">
            <v>31736</v>
          </cell>
          <cell r="D2204">
            <v>8</v>
          </cell>
          <cell r="E2204">
            <v>135.19999999999999</v>
          </cell>
          <cell r="F2204">
            <v>15</v>
          </cell>
          <cell r="G2204">
            <v>250.8</v>
          </cell>
          <cell r="H2204">
            <v>5</v>
          </cell>
          <cell r="I2204">
            <v>84.5</v>
          </cell>
          <cell r="J2204">
            <v>28</v>
          </cell>
          <cell r="K2204">
            <v>470.5</v>
          </cell>
        </row>
        <row r="2205">
          <cell r="A2205">
            <v>18038</v>
          </cell>
          <cell r="B2205">
            <v>12</v>
          </cell>
          <cell r="C2205">
            <v>86.4</v>
          </cell>
          <cell r="D2205">
            <v>25</v>
          </cell>
          <cell r="E2205">
            <v>180</v>
          </cell>
          <cell r="F2205">
            <v>13</v>
          </cell>
          <cell r="G2205">
            <v>98.19</v>
          </cell>
          <cell r="H2205">
            <v>14</v>
          </cell>
          <cell r="I2205">
            <v>105.79</v>
          </cell>
          <cell r="J2205">
            <v>64</v>
          </cell>
          <cell r="K2205">
            <v>470.38</v>
          </cell>
        </row>
        <row r="2206">
          <cell r="A2206">
            <v>11907</v>
          </cell>
          <cell r="B2206">
            <v>9</v>
          </cell>
          <cell r="C2206">
            <v>80.099999999999994</v>
          </cell>
          <cell r="D2206">
            <v>13</v>
          </cell>
          <cell r="E2206">
            <v>115.7</v>
          </cell>
          <cell r="F2206">
            <v>12</v>
          </cell>
          <cell r="G2206">
            <v>105.38</v>
          </cell>
          <cell r="H2206">
            <v>19</v>
          </cell>
          <cell r="I2206">
            <v>169.1</v>
          </cell>
          <cell r="J2206">
            <v>53</v>
          </cell>
          <cell r="K2206">
            <v>470.28</v>
          </cell>
        </row>
        <row r="2207">
          <cell r="A2207">
            <v>27914</v>
          </cell>
          <cell r="B2207">
            <v>44</v>
          </cell>
          <cell r="C2207">
            <v>175.68</v>
          </cell>
          <cell r="D2207">
            <v>34</v>
          </cell>
          <cell r="E2207">
            <v>135.68</v>
          </cell>
          <cell r="F2207">
            <v>28</v>
          </cell>
          <cell r="G2207">
            <v>112.4</v>
          </cell>
          <cell r="H2207">
            <v>11</v>
          </cell>
          <cell r="I2207">
            <v>46.2</v>
          </cell>
          <cell r="J2207">
            <v>117</v>
          </cell>
          <cell r="K2207">
            <v>469.96</v>
          </cell>
        </row>
        <row r="2208">
          <cell r="A2208">
            <v>29229</v>
          </cell>
          <cell r="B2208">
            <v>46</v>
          </cell>
          <cell r="C2208">
            <v>248.4</v>
          </cell>
          <cell r="D2208">
            <v>16</v>
          </cell>
          <cell r="E2208">
            <v>86.8</v>
          </cell>
          <cell r="F2208">
            <v>18</v>
          </cell>
          <cell r="G2208">
            <v>100.8</v>
          </cell>
          <cell r="H2208">
            <v>6</v>
          </cell>
          <cell r="I2208">
            <v>33.6</v>
          </cell>
          <cell r="J2208">
            <v>86</v>
          </cell>
          <cell r="K2208">
            <v>469.6</v>
          </cell>
        </row>
        <row r="2209">
          <cell r="A2209">
            <v>15896</v>
          </cell>
          <cell r="B2209">
            <v>3</v>
          </cell>
          <cell r="C2209">
            <v>66.599999999999994</v>
          </cell>
          <cell r="D2209">
            <v>6</v>
          </cell>
          <cell r="E2209">
            <v>133.19999999999999</v>
          </cell>
          <cell r="F2209">
            <v>5</v>
          </cell>
          <cell r="G2209">
            <v>111.4</v>
          </cell>
          <cell r="H2209">
            <v>7</v>
          </cell>
          <cell r="I2209">
            <v>158.19999999999999</v>
          </cell>
          <cell r="J2209">
            <v>21</v>
          </cell>
          <cell r="K2209">
            <v>469.4</v>
          </cell>
        </row>
        <row r="2210">
          <cell r="A2210">
            <v>17993</v>
          </cell>
          <cell r="B2210">
            <v>21</v>
          </cell>
          <cell r="C2210">
            <v>96.23</v>
          </cell>
          <cell r="D2210">
            <v>38</v>
          </cell>
          <cell r="E2210">
            <v>174.8</v>
          </cell>
          <cell r="F2210">
            <v>23</v>
          </cell>
          <cell r="G2210">
            <v>105.43</v>
          </cell>
          <cell r="H2210">
            <v>20</v>
          </cell>
          <cell r="I2210">
            <v>92</v>
          </cell>
          <cell r="J2210">
            <v>102</v>
          </cell>
          <cell r="K2210">
            <v>468.46000000000004</v>
          </cell>
        </row>
        <row r="2211">
          <cell r="A2211">
            <v>11648</v>
          </cell>
          <cell r="B2211">
            <v>40</v>
          </cell>
          <cell r="C2211">
            <v>111.78</v>
          </cell>
          <cell r="D2211">
            <v>33</v>
          </cell>
          <cell r="E2211">
            <v>92.18</v>
          </cell>
          <cell r="F2211">
            <v>58</v>
          </cell>
          <cell r="G2211">
            <v>157.4</v>
          </cell>
          <cell r="H2211">
            <v>37</v>
          </cell>
          <cell r="I2211">
            <v>107.07</v>
          </cell>
          <cell r="J2211">
            <v>168</v>
          </cell>
          <cell r="K2211">
            <v>468.43</v>
          </cell>
        </row>
        <row r="2212">
          <cell r="A2212">
            <v>11321</v>
          </cell>
          <cell r="B2212">
            <v>5</v>
          </cell>
          <cell r="C2212">
            <v>130.87</v>
          </cell>
          <cell r="D2212">
            <v>3</v>
          </cell>
          <cell r="E2212">
            <v>79.8</v>
          </cell>
          <cell r="F2212">
            <v>10</v>
          </cell>
          <cell r="G2212">
            <v>257.48</v>
          </cell>
          <cell r="J2212">
            <v>18</v>
          </cell>
          <cell r="K2212">
            <v>468.15000000000003</v>
          </cell>
        </row>
        <row r="2213">
          <cell r="A2213">
            <v>30042</v>
          </cell>
          <cell r="B2213">
            <v>29</v>
          </cell>
          <cell r="C2213">
            <v>92.02</v>
          </cell>
          <cell r="D2213">
            <v>36</v>
          </cell>
          <cell r="E2213">
            <v>110.7</v>
          </cell>
          <cell r="F2213">
            <v>28</v>
          </cell>
          <cell r="G2213">
            <v>89.34</v>
          </cell>
          <cell r="H2213">
            <v>55</v>
          </cell>
          <cell r="I2213">
            <v>176</v>
          </cell>
          <cell r="J2213">
            <v>148</v>
          </cell>
          <cell r="K2213">
            <v>468.06</v>
          </cell>
        </row>
        <row r="2214">
          <cell r="A2214">
            <v>28996</v>
          </cell>
          <cell r="B2214">
            <v>25</v>
          </cell>
          <cell r="C2214">
            <v>169.46</v>
          </cell>
          <cell r="D2214">
            <v>23</v>
          </cell>
          <cell r="E2214">
            <v>156.4</v>
          </cell>
          <cell r="F2214">
            <v>8</v>
          </cell>
          <cell r="G2214">
            <v>53.86</v>
          </cell>
          <cell r="H2214">
            <v>13</v>
          </cell>
          <cell r="I2214">
            <v>87.86</v>
          </cell>
          <cell r="J2214">
            <v>69</v>
          </cell>
          <cell r="K2214">
            <v>467.58000000000004</v>
          </cell>
        </row>
        <row r="2215">
          <cell r="A2215">
            <v>23512</v>
          </cell>
          <cell r="B2215">
            <v>22</v>
          </cell>
          <cell r="C2215">
            <v>121</v>
          </cell>
          <cell r="D2215">
            <v>19</v>
          </cell>
          <cell r="E2215">
            <v>104.5</v>
          </cell>
          <cell r="F2215">
            <v>20</v>
          </cell>
          <cell r="G2215">
            <v>110</v>
          </cell>
          <cell r="H2215">
            <v>24</v>
          </cell>
          <cell r="I2215">
            <v>132</v>
          </cell>
          <cell r="J2215">
            <v>85</v>
          </cell>
          <cell r="K2215">
            <v>467.5</v>
          </cell>
        </row>
        <row r="2216">
          <cell r="A2216">
            <v>18068</v>
          </cell>
          <cell r="B2216">
            <v>29</v>
          </cell>
          <cell r="C2216">
            <v>104.4</v>
          </cell>
          <cell r="D2216">
            <v>21</v>
          </cell>
          <cell r="E2216">
            <v>75.31</v>
          </cell>
          <cell r="F2216">
            <v>33</v>
          </cell>
          <cell r="G2216">
            <v>117.95</v>
          </cell>
          <cell r="H2216">
            <v>48</v>
          </cell>
          <cell r="I2216">
            <v>169.32</v>
          </cell>
          <cell r="J2216">
            <v>131</v>
          </cell>
          <cell r="K2216">
            <v>466.98</v>
          </cell>
        </row>
        <row r="2217">
          <cell r="A2217">
            <v>29188</v>
          </cell>
          <cell r="B2217">
            <v>4</v>
          </cell>
          <cell r="C2217">
            <v>87.81</v>
          </cell>
          <cell r="D2217">
            <v>1</v>
          </cell>
          <cell r="E2217">
            <v>22.4</v>
          </cell>
          <cell r="F2217">
            <v>5</v>
          </cell>
          <cell r="G2217">
            <v>112</v>
          </cell>
          <cell r="H2217">
            <v>11</v>
          </cell>
          <cell r="I2217">
            <v>244.61</v>
          </cell>
          <cell r="J2217">
            <v>21</v>
          </cell>
          <cell r="K2217">
            <v>466.82000000000005</v>
          </cell>
        </row>
        <row r="2218">
          <cell r="A2218">
            <v>10801</v>
          </cell>
          <cell r="B2218">
            <v>7</v>
          </cell>
          <cell r="C2218">
            <v>135.1</v>
          </cell>
          <cell r="D2218">
            <v>3</v>
          </cell>
          <cell r="E2218">
            <v>57.9</v>
          </cell>
          <cell r="F2218">
            <v>6</v>
          </cell>
          <cell r="G2218">
            <v>115.8</v>
          </cell>
          <cell r="H2218">
            <v>8</v>
          </cell>
          <cell r="I2218">
            <v>158</v>
          </cell>
          <cell r="J2218">
            <v>24</v>
          </cell>
          <cell r="K2218">
            <v>466.8</v>
          </cell>
        </row>
        <row r="2219">
          <cell r="A2219">
            <v>28482</v>
          </cell>
          <cell r="D2219">
            <v>1</v>
          </cell>
          <cell r="E2219">
            <v>44.71</v>
          </cell>
          <cell r="F2219">
            <v>7</v>
          </cell>
          <cell r="G2219">
            <v>324.64</v>
          </cell>
          <cell r="H2219">
            <v>2</v>
          </cell>
          <cell r="I2219">
            <v>97.2</v>
          </cell>
          <cell r="J2219">
            <v>10</v>
          </cell>
          <cell r="K2219">
            <v>466.54999999999995</v>
          </cell>
        </row>
        <row r="2220">
          <cell r="A2220">
            <v>27645</v>
          </cell>
          <cell r="B2220">
            <v>18</v>
          </cell>
          <cell r="C2220">
            <v>190.8</v>
          </cell>
          <cell r="D2220">
            <v>6</v>
          </cell>
          <cell r="E2220">
            <v>62.75</v>
          </cell>
          <cell r="F2220">
            <v>6</v>
          </cell>
          <cell r="G2220">
            <v>63.6</v>
          </cell>
          <cell r="H2220">
            <v>14</v>
          </cell>
          <cell r="I2220">
            <v>148.4</v>
          </cell>
          <cell r="J2220">
            <v>44</v>
          </cell>
          <cell r="K2220">
            <v>465.55000000000007</v>
          </cell>
        </row>
        <row r="2221">
          <cell r="A2221">
            <v>23636</v>
          </cell>
          <cell r="B2221">
            <v>20</v>
          </cell>
          <cell r="C2221">
            <v>150.78</v>
          </cell>
          <cell r="D2221">
            <v>1</v>
          </cell>
          <cell r="E2221">
            <v>7.6</v>
          </cell>
          <cell r="F2221">
            <v>21</v>
          </cell>
          <cell r="G2221">
            <v>170.22</v>
          </cell>
          <cell r="H2221">
            <v>17</v>
          </cell>
          <cell r="I2221">
            <v>136.76</v>
          </cell>
          <cell r="J2221">
            <v>59</v>
          </cell>
          <cell r="K2221">
            <v>465.36</v>
          </cell>
        </row>
        <row r="2222">
          <cell r="A2222">
            <v>16986</v>
          </cell>
          <cell r="B2222">
            <v>14</v>
          </cell>
          <cell r="C2222">
            <v>82.13</v>
          </cell>
          <cell r="D2222">
            <v>10</v>
          </cell>
          <cell r="E2222">
            <v>59</v>
          </cell>
          <cell r="F2222">
            <v>36</v>
          </cell>
          <cell r="G2222">
            <v>211.93</v>
          </cell>
          <cell r="H2222">
            <v>19</v>
          </cell>
          <cell r="I2222">
            <v>112.1</v>
          </cell>
          <cell r="J2222">
            <v>79</v>
          </cell>
          <cell r="K2222">
            <v>465.15999999999997</v>
          </cell>
        </row>
        <row r="2223">
          <cell r="A2223">
            <v>27344</v>
          </cell>
          <cell r="B2223">
            <v>34</v>
          </cell>
          <cell r="C2223">
            <v>118.44</v>
          </cell>
          <cell r="D2223">
            <v>29</v>
          </cell>
          <cell r="E2223">
            <v>101.5</v>
          </cell>
          <cell r="F2223">
            <v>47</v>
          </cell>
          <cell r="G2223">
            <v>164.5</v>
          </cell>
          <cell r="H2223">
            <v>23</v>
          </cell>
          <cell r="I2223">
            <v>80.5</v>
          </cell>
          <cell r="J2223">
            <v>133</v>
          </cell>
          <cell r="K2223">
            <v>464.94</v>
          </cell>
        </row>
        <row r="2224">
          <cell r="A2224">
            <v>11101</v>
          </cell>
          <cell r="B2224">
            <v>12</v>
          </cell>
          <cell r="C2224">
            <v>128.74</v>
          </cell>
          <cell r="F2224">
            <v>11</v>
          </cell>
          <cell r="G2224">
            <v>132</v>
          </cell>
          <cell r="H2224">
            <v>17</v>
          </cell>
          <cell r="I2224">
            <v>204</v>
          </cell>
          <cell r="J2224">
            <v>40</v>
          </cell>
          <cell r="K2224">
            <v>464.74</v>
          </cell>
        </row>
        <row r="2225">
          <cell r="A2225">
            <v>2011519</v>
          </cell>
          <cell r="B2225">
            <v>0.2</v>
          </cell>
          <cell r="C2225">
            <v>1.1599999999999999</v>
          </cell>
          <cell r="D2225">
            <v>13.42</v>
          </cell>
          <cell r="E2225">
            <v>167.37</v>
          </cell>
          <cell r="F2225">
            <v>16.899999999999999</v>
          </cell>
          <cell r="G2225">
            <v>295.77</v>
          </cell>
          <cell r="J2225">
            <v>30.519999999999996</v>
          </cell>
          <cell r="K2225">
            <v>464.29999999999995</v>
          </cell>
        </row>
        <row r="2226">
          <cell r="A2226">
            <v>23262</v>
          </cell>
          <cell r="B2226">
            <v>8</v>
          </cell>
          <cell r="C2226">
            <v>112</v>
          </cell>
          <cell r="F2226">
            <v>7</v>
          </cell>
          <cell r="G2226">
            <v>94.4</v>
          </cell>
          <cell r="H2226">
            <v>18</v>
          </cell>
          <cell r="I2226">
            <v>257.39999999999998</v>
          </cell>
          <cell r="J2226">
            <v>33</v>
          </cell>
          <cell r="K2226">
            <v>463.79999999999995</v>
          </cell>
        </row>
        <row r="2227">
          <cell r="A2227">
            <v>2011265</v>
          </cell>
          <cell r="D2227">
            <v>4.72</v>
          </cell>
          <cell r="E2227">
            <v>271.14</v>
          </cell>
          <cell r="F2227">
            <v>3.09</v>
          </cell>
          <cell r="G2227">
            <v>180.05</v>
          </cell>
          <cell r="H2227">
            <v>0.21</v>
          </cell>
          <cell r="I2227">
            <v>12.4</v>
          </cell>
          <cell r="J2227">
            <v>8.02</v>
          </cell>
          <cell r="K2227">
            <v>463.59</v>
          </cell>
        </row>
        <row r="2228">
          <cell r="A2228">
            <v>17086</v>
          </cell>
          <cell r="B2228">
            <v>7</v>
          </cell>
          <cell r="C2228">
            <v>190.3</v>
          </cell>
          <cell r="D2228">
            <v>2</v>
          </cell>
          <cell r="E2228">
            <v>55</v>
          </cell>
          <cell r="F2228">
            <v>4</v>
          </cell>
          <cell r="G2228">
            <v>107.8</v>
          </cell>
          <cell r="H2228">
            <v>4</v>
          </cell>
          <cell r="I2228">
            <v>110</v>
          </cell>
          <cell r="J2228">
            <v>17</v>
          </cell>
          <cell r="K2228">
            <v>463.1</v>
          </cell>
        </row>
        <row r="2229">
          <cell r="A2229">
            <v>13450</v>
          </cell>
          <cell r="B2229">
            <v>5</v>
          </cell>
          <cell r="C2229">
            <v>113</v>
          </cell>
          <cell r="D2229">
            <v>3</v>
          </cell>
          <cell r="E2229">
            <v>65.989999999999995</v>
          </cell>
          <cell r="F2229">
            <v>6</v>
          </cell>
          <cell r="G2229">
            <v>124.8</v>
          </cell>
          <cell r="H2229">
            <v>8</v>
          </cell>
          <cell r="I2229">
            <v>159.19999999999999</v>
          </cell>
          <cell r="J2229">
            <v>22</v>
          </cell>
          <cell r="K2229">
            <v>462.99</v>
          </cell>
        </row>
        <row r="2230">
          <cell r="A2230">
            <v>28635</v>
          </cell>
          <cell r="B2230">
            <v>81</v>
          </cell>
          <cell r="C2230">
            <v>95.4</v>
          </cell>
          <cell r="D2230">
            <v>96</v>
          </cell>
          <cell r="E2230">
            <v>112.9</v>
          </cell>
          <cell r="F2230">
            <v>109</v>
          </cell>
          <cell r="G2230">
            <v>127.8</v>
          </cell>
          <cell r="H2230">
            <v>109</v>
          </cell>
          <cell r="I2230">
            <v>126.7</v>
          </cell>
          <cell r="J2230">
            <v>395</v>
          </cell>
          <cell r="K2230">
            <v>462.8</v>
          </cell>
        </row>
        <row r="2231">
          <cell r="A2231">
            <v>32238</v>
          </cell>
          <cell r="F2231">
            <v>16.36</v>
          </cell>
          <cell r="G2231">
            <v>177.4</v>
          </cell>
          <cell r="H2231">
            <v>26.26</v>
          </cell>
          <cell r="I2231">
            <v>285.2</v>
          </cell>
          <cell r="J2231">
            <v>42.620000000000005</v>
          </cell>
          <cell r="K2231">
            <v>462.6</v>
          </cell>
        </row>
        <row r="2232">
          <cell r="A2232">
            <v>10821</v>
          </cell>
          <cell r="B2232">
            <v>5</v>
          </cell>
          <cell r="C2232">
            <v>144.5</v>
          </cell>
          <cell r="D2232">
            <v>4</v>
          </cell>
          <cell r="E2232">
            <v>115.6</v>
          </cell>
          <cell r="F2232">
            <v>1</v>
          </cell>
          <cell r="G2232">
            <v>28.9</v>
          </cell>
          <cell r="H2232">
            <v>6</v>
          </cell>
          <cell r="I2232">
            <v>173.4</v>
          </cell>
          <cell r="J2232">
            <v>16</v>
          </cell>
          <cell r="K2232">
            <v>462.4</v>
          </cell>
        </row>
        <row r="2233">
          <cell r="A2233">
            <v>31746</v>
          </cell>
          <cell r="D2233">
            <v>28</v>
          </cell>
          <cell r="E2233">
            <v>275.62</v>
          </cell>
          <cell r="F2233">
            <v>19</v>
          </cell>
          <cell r="G2233">
            <v>186.52</v>
          </cell>
          <cell r="J2233">
            <v>47</v>
          </cell>
          <cell r="K2233">
            <v>462.14</v>
          </cell>
        </row>
        <row r="2234">
          <cell r="A2234">
            <v>2011403</v>
          </cell>
          <cell r="B2234">
            <v>4.83</v>
          </cell>
          <cell r="C2234">
            <v>120.7</v>
          </cell>
          <cell r="D2234">
            <v>9.25</v>
          </cell>
          <cell r="E2234">
            <v>231.25</v>
          </cell>
          <cell r="F2234">
            <v>0.42</v>
          </cell>
          <cell r="G2234">
            <v>10.6</v>
          </cell>
          <cell r="H2234">
            <v>3.97</v>
          </cell>
          <cell r="I2234">
            <v>99.3</v>
          </cell>
          <cell r="J2234">
            <v>18.47</v>
          </cell>
          <cell r="K2234">
            <v>461.85</v>
          </cell>
        </row>
        <row r="2235">
          <cell r="A2235">
            <v>17228</v>
          </cell>
          <cell r="B2235">
            <v>75</v>
          </cell>
          <cell r="C2235">
            <v>89.3</v>
          </cell>
          <cell r="D2235">
            <v>98</v>
          </cell>
          <cell r="E2235">
            <v>116.9</v>
          </cell>
          <cell r="F2235">
            <v>117</v>
          </cell>
          <cell r="G2235">
            <v>139.6</v>
          </cell>
          <cell r="H2235">
            <v>97</v>
          </cell>
          <cell r="I2235">
            <v>116</v>
          </cell>
          <cell r="J2235">
            <v>387</v>
          </cell>
          <cell r="K2235">
            <v>461.79999999999995</v>
          </cell>
        </row>
        <row r="2236">
          <cell r="A2236">
            <v>27636</v>
          </cell>
          <cell r="B2236">
            <v>8</v>
          </cell>
          <cell r="C2236">
            <v>100</v>
          </cell>
          <cell r="D2236">
            <v>5</v>
          </cell>
          <cell r="E2236">
            <v>61.5</v>
          </cell>
          <cell r="F2236">
            <v>6</v>
          </cell>
          <cell r="G2236">
            <v>75</v>
          </cell>
          <cell r="H2236">
            <v>18</v>
          </cell>
          <cell r="I2236">
            <v>225</v>
          </cell>
          <cell r="J2236">
            <v>37</v>
          </cell>
          <cell r="K2236">
            <v>461.5</v>
          </cell>
        </row>
        <row r="2237">
          <cell r="A2237">
            <v>10565</v>
          </cell>
          <cell r="B2237">
            <v>6</v>
          </cell>
          <cell r="C2237">
            <v>91.59</v>
          </cell>
          <cell r="D2237">
            <v>9</v>
          </cell>
          <cell r="E2237">
            <v>143.1</v>
          </cell>
          <cell r="F2237">
            <v>3</v>
          </cell>
          <cell r="G2237">
            <v>48</v>
          </cell>
          <cell r="H2237">
            <v>11</v>
          </cell>
          <cell r="I2237">
            <v>178.2</v>
          </cell>
          <cell r="J2237">
            <v>29</v>
          </cell>
          <cell r="K2237">
            <v>460.89</v>
          </cell>
        </row>
        <row r="2238">
          <cell r="A2238">
            <v>12052</v>
          </cell>
          <cell r="B2238">
            <v>98</v>
          </cell>
          <cell r="C2238">
            <v>117</v>
          </cell>
          <cell r="D2238">
            <v>87</v>
          </cell>
          <cell r="E2238">
            <v>107.6</v>
          </cell>
          <cell r="F2238">
            <v>107</v>
          </cell>
          <cell r="G2238">
            <v>144.86000000000001</v>
          </cell>
          <cell r="H2238">
            <v>61</v>
          </cell>
          <cell r="I2238">
            <v>91.26</v>
          </cell>
          <cell r="J2238">
            <v>353</v>
          </cell>
          <cell r="K2238">
            <v>460.72</v>
          </cell>
        </row>
        <row r="2239">
          <cell r="A2239">
            <v>29581</v>
          </cell>
          <cell r="B2239">
            <v>19</v>
          </cell>
          <cell r="C2239">
            <v>22.8</v>
          </cell>
          <cell r="D2239">
            <v>89</v>
          </cell>
          <cell r="E2239">
            <v>106.6</v>
          </cell>
          <cell r="F2239">
            <v>142</v>
          </cell>
          <cell r="G2239">
            <v>170.1</v>
          </cell>
          <cell r="H2239">
            <v>135</v>
          </cell>
          <cell r="I2239">
            <v>161.19999999999999</v>
          </cell>
          <cell r="J2239">
            <v>385</v>
          </cell>
          <cell r="K2239">
            <v>460.7</v>
          </cell>
        </row>
        <row r="2240">
          <cell r="A2240">
            <v>31862</v>
          </cell>
          <cell r="D2240">
            <v>5</v>
          </cell>
          <cell r="E2240">
            <v>62.5</v>
          </cell>
          <cell r="F2240">
            <v>11</v>
          </cell>
          <cell r="G2240">
            <v>136.5</v>
          </cell>
          <cell r="H2240">
            <v>21</v>
          </cell>
          <cell r="I2240">
            <v>261.5</v>
          </cell>
          <cell r="J2240">
            <v>37</v>
          </cell>
          <cell r="K2240">
            <v>460.5</v>
          </cell>
        </row>
        <row r="2241">
          <cell r="A2241">
            <v>29814</v>
          </cell>
          <cell r="B2241">
            <v>9</v>
          </cell>
          <cell r="C2241">
            <v>180</v>
          </cell>
          <cell r="D2241">
            <v>6</v>
          </cell>
          <cell r="E2241">
            <v>164.5</v>
          </cell>
          <cell r="F2241">
            <v>1</v>
          </cell>
          <cell r="G2241">
            <v>28.9</v>
          </cell>
          <cell r="H2241">
            <v>3</v>
          </cell>
          <cell r="I2241">
            <v>86.7</v>
          </cell>
          <cell r="J2241">
            <v>19</v>
          </cell>
          <cell r="K2241">
            <v>460.09999999999997</v>
          </cell>
        </row>
        <row r="2242">
          <cell r="A2242">
            <v>10115</v>
          </cell>
          <cell r="B2242">
            <v>16</v>
          </cell>
          <cell r="C2242">
            <v>158.4</v>
          </cell>
          <cell r="D2242">
            <v>21</v>
          </cell>
          <cell r="E2242">
            <v>207.9</v>
          </cell>
          <cell r="F2242">
            <v>10</v>
          </cell>
          <cell r="G2242">
            <v>93.47</v>
          </cell>
          <cell r="J2242">
            <v>47</v>
          </cell>
          <cell r="K2242">
            <v>459.77</v>
          </cell>
        </row>
        <row r="2243">
          <cell r="A2243">
            <v>16624</v>
          </cell>
          <cell r="B2243">
            <v>63</v>
          </cell>
          <cell r="C2243">
            <v>81.8</v>
          </cell>
          <cell r="D2243">
            <v>90</v>
          </cell>
          <cell r="E2243">
            <v>116.9</v>
          </cell>
          <cell r="F2243">
            <v>129</v>
          </cell>
          <cell r="G2243">
            <v>167.5</v>
          </cell>
          <cell r="H2243">
            <v>72</v>
          </cell>
          <cell r="I2243">
            <v>93.5</v>
          </cell>
          <cell r="J2243">
            <v>354</v>
          </cell>
          <cell r="K2243">
            <v>459.7</v>
          </cell>
        </row>
        <row r="2244">
          <cell r="A2244">
            <v>29475</v>
          </cell>
          <cell r="B2244">
            <v>4</v>
          </cell>
          <cell r="C2244">
            <v>43.6</v>
          </cell>
          <cell r="D2244">
            <v>7</v>
          </cell>
          <cell r="E2244">
            <v>88.2</v>
          </cell>
          <cell r="F2244">
            <v>16</v>
          </cell>
          <cell r="G2244">
            <v>201.6</v>
          </cell>
          <cell r="H2244">
            <v>10</v>
          </cell>
          <cell r="I2244">
            <v>126</v>
          </cell>
          <cell r="J2244">
            <v>37</v>
          </cell>
          <cell r="K2244">
            <v>459.4</v>
          </cell>
        </row>
        <row r="2245">
          <cell r="A2245">
            <v>28050</v>
          </cell>
          <cell r="B2245">
            <v>15</v>
          </cell>
          <cell r="C2245">
            <v>143.22999999999999</v>
          </cell>
          <cell r="D2245">
            <v>11</v>
          </cell>
          <cell r="E2245">
            <v>105.6</v>
          </cell>
          <cell r="F2245">
            <v>9</v>
          </cell>
          <cell r="G2245">
            <v>85.63</v>
          </cell>
          <cell r="H2245">
            <v>13</v>
          </cell>
          <cell r="I2245">
            <v>124.8</v>
          </cell>
          <cell r="J2245">
            <v>48</v>
          </cell>
          <cell r="K2245">
            <v>459.26</v>
          </cell>
        </row>
        <row r="2246">
          <cell r="A2246">
            <v>31256</v>
          </cell>
          <cell r="B2246">
            <v>5</v>
          </cell>
          <cell r="C2246">
            <v>67.5</v>
          </cell>
          <cell r="D2246">
            <v>3</v>
          </cell>
          <cell r="E2246">
            <v>40.5</v>
          </cell>
          <cell r="F2246">
            <v>14</v>
          </cell>
          <cell r="G2246">
            <v>174.96</v>
          </cell>
          <cell r="H2246">
            <v>14</v>
          </cell>
          <cell r="I2246">
            <v>176.04</v>
          </cell>
          <cell r="J2246">
            <v>36</v>
          </cell>
          <cell r="K2246">
            <v>459</v>
          </cell>
        </row>
        <row r="2247">
          <cell r="A2247">
            <v>28033</v>
          </cell>
          <cell r="B2247">
            <v>16</v>
          </cell>
          <cell r="C2247">
            <v>113.1</v>
          </cell>
          <cell r="D2247">
            <v>17</v>
          </cell>
          <cell r="E2247">
            <v>124.1</v>
          </cell>
          <cell r="F2247">
            <v>18</v>
          </cell>
          <cell r="G2247">
            <v>132.61000000000001</v>
          </cell>
          <cell r="H2247">
            <v>12</v>
          </cell>
          <cell r="I2247">
            <v>88.8</v>
          </cell>
          <cell r="J2247">
            <v>63</v>
          </cell>
          <cell r="K2247">
            <v>458.61</v>
          </cell>
        </row>
        <row r="2248">
          <cell r="A2248">
            <v>15087</v>
          </cell>
          <cell r="B2248">
            <v>1</v>
          </cell>
          <cell r="C2248">
            <v>229</v>
          </cell>
          <cell r="H2248">
            <v>1</v>
          </cell>
          <cell r="I2248">
            <v>229</v>
          </cell>
          <cell r="J2248">
            <v>2</v>
          </cell>
          <cell r="K2248">
            <v>458</v>
          </cell>
        </row>
        <row r="2249">
          <cell r="A2249">
            <v>17047</v>
          </cell>
          <cell r="B2249">
            <v>6</v>
          </cell>
          <cell r="C2249">
            <v>145.19999999999999</v>
          </cell>
          <cell r="D2249">
            <v>4</v>
          </cell>
          <cell r="E2249">
            <v>96.8</v>
          </cell>
          <cell r="F2249">
            <v>5</v>
          </cell>
          <cell r="G2249">
            <v>121</v>
          </cell>
          <cell r="H2249">
            <v>4</v>
          </cell>
          <cell r="I2249">
            <v>94.86</v>
          </cell>
          <cell r="J2249">
            <v>19</v>
          </cell>
          <cell r="K2249">
            <v>457.86</v>
          </cell>
        </row>
        <row r="2250">
          <cell r="A2250">
            <v>10447</v>
          </cell>
          <cell r="B2250">
            <v>7</v>
          </cell>
          <cell r="C2250">
            <v>198.1</v>
          </cell>
          <cell r="F2250">
            <v>1</v>
          </cell>
          <cell r="G2250">
            <v>28.3</v>
          </cell>
          <cell r="H2250">
            <v>8</v>
          </cell>
          <cell r="I2250">
            <v>231.2</v>
          </cell>
          <cell r="J2250">
            <v>16</v>
          </cell>
          <cell r="K2250">
            <v>457.6</v>
          </cell>
        </row>
        <row r="2251">
          <cell r="A2251">
            <v>30600</v>
          </cell>
          <cell r="B2251">
            <v>3</v>
          </cell>
          <cell r="C2251">
            <v>125.7</v>
          </cell>
          <cell r="D2251">
            <v>5</v>
          </cell>
          <cell r="E2251">
            <v>206.15</v>
          </cell>
          <cell r="F2251">
            <v>1</v>
          </cell>
          <cell r="G2251">
            <v>41.9</v>
          </cell>
          <cell r="H2251">
            <v>2</v>
          </cell>
          <cell r="I2251">
            <v>83.8</v>
          </cell>
          <cell r="J2251">
            <v>11</v>
          </cell>
          <cell r="K2251">
            <v>457.55</v>
          </cell>
        </row>
        <row r="2252">
          <cell r="A2252">
            <v>23540</v>
          </cell>
          <cell r="B2252">
            <v>4</v>
          </cell>
          <cell r="C2252">
            <v>49.2</v>
          </cell>
          <cell r="D2252">
            <v>10</v>
          </cell>
          <cell r="E2252">
            <v>123</v>
          </cell>
          <cell r="F2252">
            <v>7</v>
          </cell>
          <cell r="G2252">
            <v>86.1</v>
          </cell>
          <cell r="H2252">
            <v>15</v>
          </cell>
          <cell r="I2252">
            <v>199</v>
          </cell>
          <cell r="J2252">
            <v>36</v>
          </cell>
          <cell r="K2252">
            <v>457.29999999999995</v>
          </cell>
        </row>
        <row r="2253">
          <cell r="A2253">
            <v>17427</v>
          </cell>
          <cell r="B2253">
            <v>3</v>
          </cell>
          <cell r="C2253">
            <v>70.5</v>
          </cell>
          <cell r="D2253">
            <v>6</v>
          </cell>
          <cell r="E2253">
            <v>153</v>
          </cell>
          <cell r="F2253">
            <v>4</v>
          </cell>
          <cell r="G2253">
            <v>103.6</v>
          </cell>
          <cell r="H2253">
            <v>5</v>
          </cell>
          <cell r="I2253">
            <v>129.5</v>
          </cell>
          <cell r="J2253">
            <v>18</v>
          </cell>
          <cell r="K2253">
            <v>456.6</v>
          </cell>
        </row>
        <row r="2254">
          <cell r="A2254">
            <v>14904</v>
          </cell>
          <cell r="B2254">
            <v>3</v>
          </cell>
          <cell r="C2254">
            <v>24.6</v>
          </cell>
          <cell r="D2254">
            <v>13</v>
          </cell>
          <cell r="E2254">
            <v>109.8</v>
          </cell>
          <cell r="F2254">
            <v>18</v>
          </cell>
          <cell r="G2254">
            <v>154.80000000000001</v>
          </cell>
          <cell r="H2254">
            <v>19</v>
          </cell>
          <cell r="I2254">
            <v>167.3</v>
          </cell>
          <cell r="J2254">
            <v>53</v>
          </cell>
          <cell r="K2254">
            <v>456.50000000000006</v>
          </cell>
        </row>
        <row r="2255">
          <cell r="A2255">
            <v>2027606</v>
          </cell>
          <cell r="B2255">
            <v>27.55</v>
          </cell>
          <cell r="C2255">
            <v>140.71</v>
          </cell>
          <cell r="D2255">
            <v>25.09</v>
          </cell>
          <cell r="E2255">
            <v>129.99</v>
          </cell>
          <cell r="F2255">
            <v>26.79</v>
          </cell>
          <cell r="G2255">
            <v>144.53</v>
          </cell>
          <cell r="H2255">
            <v>7.32</v>
          </cell>
          <cell r="I2255">
            <v>40.74</v>
          </cell>
          <cell r="J2255">
            <v>86.75</v>
          </cell>
          <cell r="K2255">
            <v>455.97</v>
          </cell>
        </row>
        <row r="2256">
          <cell r="A2256">
            <v>16659</v>
          </cell>
          <cell r="B2256">
            <v>4</v>
          </cell>
          <cell r="C2256">
            <v>115.6</v>
          </cell>
          <cell r="D2256">
            <v>3</v>
          </cell>
          <cell r="E2256">
            <v>84.39</v>
          </cell>
          <cell r="F2256">
            <v>1</v>
          </cell>
          <cell r="G2256">
            <v>28.9</v>
          </cell>
          <cell r="H2256">
            <v>8</v>
          </cell>
          <cell r="I2256">
            <v>226.58</v>
          </cell>
          <cell r="J2256">
            <v>16</v>
          </cell>
          <cell r="K2256">
            <v>455.47</v>
          </cell>
        </row>
        <row r="2257">
          <cell r="A2257">
            <v>29319</v>
          </cell>
          <cell r="F2257">
            <v>22</v>
          </cell>
          <cell r="G2257">
            <v>164.91</v>
          </cell>
          <cell r="H2257">
            <v>37</v>
          </cell>
          <cell r="I2257">
            <v>290.41000000000003</v>
          </cell>
          <cell r="J2257">
            <v>59</v>
          </cell>
          <cell r="K2257">
            <v>455.32000000000005</v>
          </cell>
        </row>
        <row r="2258">
          <cell r="A2258">
            <v>29093</v>
          </cell>
          <cell r="B2258">
            <v>12</v>
          </cell>
          <cell r="C2258">
            <v>81.599999999999994</v>
          </cell>
          <cell r="F2258">
            <v>30</v>
          </cell>
          <cell r="G2258">
            <v>203.46</v>
          </cell>
          <cell r="H2258">
            <v>25</v>
          </cell>
          <cell r="I2258">
            <v>170</v>
          </cell>
          <cell r="J2258">
            <v>67</v>
          </cell>
          <cell r="K2258">
            <v>455.06</v>
          </cell>
        </row>
        <row r="2259">
          <cell r="A2259">
            <v>11442</v>
          </cell>
          <cell r="B2259">
            <v>5</v>
          </cell>
          <cell r="C2259">
            <v>125</v>
          </cell>
          <cell r="D2259">
            <v>5</v>
          </cell>
          <cell r="E2259">
            <v>126</v>
          </cell>
          <cell r="F2259">
            <v>8</v>
          </cell>
          <cell r="G2259">
            <v>204</v>
          </cell>
          <cell r="J2259">
            <v>18</v>
          </cell>
          <cell r="K2259">
            <v>455</v>
          </cell>
        </row>
        <row r="2260">
          <cell r="A2260">
            <v>12852</v>
          </cell>
          <cell r="B2260">
            <v>29</v>
          </cell>
          <cell r="C2260">
            <v>203</v>
          </cell>
          <cell r="F2260">
            <v>10</v>
          </cell>
          <cell r="G2260">
            <v>70</v>
          </cell>
          <cell r="H2260">
            <v>26</v>
          </cell>
          <cell r="I2260">
            <v>182</v>
          </cell>
          <cell r="J2260">
            <v>65</v>
          </cell>
          <cell r="K2260">
            <v>455</v>
          </cell>
        </row>
        <row r="2261">
          <cell r="A2261">
            <v>28425</v>
          </cell>
          <cell r="B2261">
            <v>7</v>
          </cell>
          <cell r="C2261">
            <v>163.1</v>
          </cell>
          <cell r="D2261">
            <v>2</v>
          </cell>
          <cell r="E2261">
            <v>46.6</v>
          </cell>
          <cell r="F2261">
            <v>5</v>
          </cell>
          <cell r="G2261">
            <v>122.5</v>
          </cell>
          <cell r="H2261">
            <v>5</v>
          </cell>
          <cell r="I2261">
            <v>122.5</v>
          </cell>
          <cell r="J2261">
            <v>19</v>
          </cell>
          <cell r="K2261">
            <v>454.7</v>
          </cell>
        </row>
        <row r="2262">
          <cell r="A2262">
            <v>15294</v>
          </cell>
          <cell r="B2262">
            <v>50</v>
          </cell>
          <cell r="C2262">
            <v>343.9</v>
          </cell>
          <cell r="D2262">
            <v>16</v>
          </cell>
          <cell r="E2262">
            <v>110.4</v>
          </cell>
          <cell r="J2262">
            <v>66</v>
          </cell>
          <cell r="K2262">
            <v>454.29999999999995</v>
          </cell>
        </row>
        <row r="2263">
          <cell r="A2263">
            <v>17207</v>
          </cell>
          <cell r="B2263">
            <v>40</v>
          </cell>
          <cell r="C2263">
            <v>92</v>
          </cell>
          <cell r="D2263">
            <v>58</v>
          </cell>
          <cell r="E2263">
            <v>133.4</v>
          </cell>
          <cell r="F2263">
            <v>31</v>
          </cell>
          <cell r="G2263">
            <v>70.760000000000005</v>
          </cell>
          <cell r="H2263">
            <v>69</v>
          </cell>
          <cell r="I2263">
            <v>157.97999999999999</v>
          </cell>
          <cell r="J2263">
            <v>198</v>
          </cell>
          <cell r="K2263">
            <v>454.14</v>
          </cell>
        </row>
        <row r="2264">
          <cell r="A2264">
            <v>28947</v>
          </cell>
          <cell r="B2264">
            <v>13</v>
          </cell>
          <cell r="C2264">
            <v>179.76</v>
          </cell>
          <cell r="D2264">
            <v>3</v>
          </cell>
          <cell r="E2264">
            <v>42</v>
          </cell>
          <cell r="F2264">
            <v>8</v>
          </cell>
          <cell r="G2264">
            <v>132.30000000000001</v>
          </cell>
          <cell r="H2264">
            <v>6</v>
          </cell>
          <cell r="I2264">
            <v>100.05</v>
          </cell>
          <cell r="J2264">
            <v>30</v>
          </cell>
          <cell r="K2264">
            <v>454.11</v>
          </cell>
        </row>
        <row r="2265">
          <cell r="A2265">
            <v>14729</v>
          </cell>
          <cell r="D2265">
            <v>40</v>
          </cell>
          <cell r="E2265">
            <v>108</v>
          </cell>
          <cell r="F2265">
            <v>71</v>
          </cell>
          <cell r="G2265">
            <v>187.3</v>
          </cell>
          <cell r="H2265">
            <v>59</v>
          </cell>
          <cell r="I2265">
            <v>158.63999999999999</v>
          </cell>
          <cell r="J2265">
            <v>170</v>
          </cell>
          <cell r="K2265">
            <v>453.94</v>
          </cell>
        </row>
        <row r="2266">
          <cell r="A2266">
            <v>11833</v>
          </cell>
          <cell r="B2266">
            <v>55</v>
          </cell>
          <cell r="C2266">
            <v>114.82</v>
          </cell>
          <cell r="D2266">
            <v>10</v>
          </cell>
          <cell r="E2266">
            <v>22</v>
          </cell>
          <cell r="F2266">
            <v>93</v>
          </cell>
          <cell r="G2266">
            <v>204.42</v>
          </cell>
          <cell r="H2266">
            <v>52</v>
          </cell>
          <cell r="I2266">
            <v>112.6</v>
          </cell>
          <cell r="J2266">
            <v>210</v>
          </cell>
          <cell r="K2266">
            <v>453.84000000000003</v>
          </cell>
        </row>
        <row r="2267">
          <cell r="A2267">
            <v>22494</v>
          </cell>
          <cell r="F2267">
            <v>5</v>
          </cell>
          <cell r="G2267">
            <v>174.5</v>
          </cell>
          <cell r="H2267">
            <v>8</v>
          </cell>
          <cell r="I2267">
            <v>279.2</v>
          </cell>
          <cell r="J2267">
            <v>13</v>
          </cell>
          <cell r="K2267">
            <v>453.7</v>
          </cell>
        </row>
        <row r="2268">
          <cell r="A2268">
            <v>23299</v>
          </cell>
          <cell r="B2268">
            <v>108</v>
          </cell>
          <cell r="C2268">
            <v>204.9</v>
          </cell>
          <cell r="D2268">
            <v>37</v>
          </cell>
          <cell r="E2268">
            <v>69.849999999999994</v>
          </cell>
          <cell r="F2268">
            <v>37</v>
          </cell>
          <cell r="G2268">
            <v>70.3</v>
          </cell>
          <cell r="H2268">
            <v>57</v>
          </cell>
          <cell r="I2268">
            <v>108.3</v>
          </cell>
          <cell r="J2268">
            <v>239</v>
          </cell>
          <cell r="K2268">
            <v>453.35</v>
          </cell>
        </row>
        <row r="2269">
          <cell r="A2269">
            <v>15282</v>
          </cell>
          <cell r="B2269">
            <v>10</v>
          </cell>
          <cell r="C2269">
            <v>97</v>
          </cell>
          <cell r="D2269">
            <v>8</v>
          </cell>
          <cell r="E2269">
            <v>78.8</v>
          </cell>
          <cell r="F2269">
            <v>12</v>
          </cell>
          <cell r="G2269">
            <v>118.8</v>
          </cell>
          <cell r="H2269">
            <v>16</v>
          </cell>
          <cell r="I2269">
            <v>158.4</v>
          </cell>
          <cell r="J2269">
            <v>46</v>
          </cell>
          <cell r="K2269">
            <v>453</v>
          </cell>
        </row>
        <row r="2270">
          <cell r="A2270">
            <v>27681</v>
          </cell>
          <cell r="B2270">
            <v>54</v>
          </cell>
          <cell r="C2270">
            <v>189</v>
          </cell>
          <cell r="D2270">
            <v>30</v>
          </cell>
          <cell r="E2270">
            <v>103.32</v>
          </cell>
          <cell r="F2270">
            <v>24</v>
          </cell>
          <cell r="G2270">
            <v>84</v>
          </cell>
          <cell r="H2270">
            <v>22</v>
          </cell>
          <cell r="I2270">
            <v>76.44</v>
          </cell>
          <cell r="J2270">
            <v>130</v>
          </cell>
          <cell r="K2270">
            <v>452.76</v>
          </cell>
        </row>
        <row r="2271">
          <cell r="A2271">
            <v>15545</v>
          </cell>
          <cell r="B2271">
            <v>37</v>
          </cell>
          <cell r="C2271">
            <v>261.98</v>
          </cell>
          <cell r="D2271">
            <v>5</v>
          </cell>
          <cell r="E2271">
            <v>36.5</v>
          </cell>
          <cell r="F2271">
            <v>10</v>
          </cell>
          <cell r="G2271">
            <v>73.41</v>
          </cell>
          <cell r="H2271">
            <v>11</v>
          </cell>
          <cell r="I2271">
            <v>80.81</v>
          </cell>
          <cell r="J2271">
            <v>63</v>
          </cell>
          <cell r="K2271">
            <v>452.7</v>
          </cell>
        </row>
        <row r="2272">
          <cell r="A2272">
            <v>28653</v>
          </cell>
          <cell r="B2272">
            <v>8</v>
          </cell>
          <cell r="C2272">
            <v>95.2</v>
          </cell>
          <cell r="D2272">
            <v>8</v>
          </cell>
          <cell r="E2272">
            <v>95.2</v>
          </cell>
          <cell r="F2272">
            <v>13</v>
          </cell>
          <cell r="G2272">
            <v>154.69999999999999</v>
          </cell>
          <cell r="H2272">
            <v>9</v>
          </cell>
          <cell r="I2272">
            <v>107.1</v>
          </cell>
          <cell r="J2272">
            <v>38</v>
          </cell>
          <cell r="K2272">
            <v>452.20000000000005</v>
          </cell>
        </row>
        <row r="2273">
          <cell r="A2273">
            <v>11908</v>
          </cell>
          <cell r="B2273">
            <v>86</v>
          </cell>
          <cell r="C2273">
            <v>163.1</v>
          </cell>
          <cell r="D2273">
            <v>56</v>
          </cell>
          <cell r="E2273">
            <v>106.1</v>
          </cell>
          <cell r="F2273">
            <v>52</v>
          </cell>
          <cell r="G2273">
            <v>97.9</v>
          </cell>
          <cell r="H2273">
            <v>45</v>
          </cell>
          <cell r="I2273">
            <v>85.05</v>
          </cell>
          <cell r="J2273">
            <v>239</v>
          </cell>
          <cell r="K2273">
            <v>452.15000000000003</v>
          </cell>
        </row>
        <row r="2274">
          <cell r="A2274">
            <v>15978</v>
          </cell>
          <cell r="B2274">
            <v>27</v>
          </cell>
          <cell r="C2274">
            <v>105.3</v>
          </cell>
          <cell r="D2274">
            <v>25</v>
          </cell>
          <cell r="E2274">
            <v>97.5</v>
          </cell>
          <cell r="F2274">
            <v>27</v>
          </cell>
          <cell r="G2274">
            <v>105.3</v>
          </cell>
          <cell r="H2274">
            <v>37</v>
          </cell>
          <cell r="I2274">
            <v>143.99</v>
          </cell>
          <cell r="J2274">
            <v>116</v>
          </cell>
          <cell r="K2274">
            <v>452.09000000000003</v>
          </cell>
        </row>
        <row r="2275">
          <cell r="A2275">
            <v>14046</v>
          </cell>
          <cell r="B2275">
            <v>42</v>
          </cell>
          <cell r="C2275">
            <v>145.88</v>
          </cell>
          <cell r="D2275">
            <v>20</v>
          </cell>
          <cell r="E2275">
            <v>70</v>
          </cell>
          <cell r="F2275">
            <v>8</v>
          </cell>
          <cell r="G2275">
            <v>32</v>
          </cell>
          <cell r="H2275">
            <v>51</v>
          </cell>
          <cell r="I2275">
            <v>204</v>
          </cell>
          <cell r="J2275">
            <v>121</v>
          </cell>
          <cell r="K2275">
            <v>451.88</v>
          </cell>
        </row>
        <row r="2276">
          <cell r="A2276">
            <v>31940</v>
          </cell>
          <cell r="D2276">
            <v>2</v>
          </cell>
          <cell r="E2276">
            <v>25.8</v>
          </cell>
          <cell r="F2276">
            <v>21</v>
          </cell>
          <cell r="G2276">
            <v>270.89999999999998</v>
          </cell>
          <cell r="H2276">
            <v>12</v>
          </cell>
          <cell r="I2276">
            <v>154.80000000000001</v>
          </cell>
          <cell r="J2276">
            <v>35</v>
          </cell>
          <cell r="K2276">
            <v>451.5</v>
          </cell>
        </row>
        <row r="2277">
          <cell r="A2277">
            <v>11690</v>
          </cell>
          <cell r="B2277">
            <v>22</v>
          </cell>
          <cell r="C2277">
            <v>160.28</v>
          </cell>
          <cell r="D2277">
            <v>15</v>
          </cell>
          <cell r="E2277">
            <v>118.5</v>
          </cell>
          <cell r="F2277">
            <v>16</v>
          </cell>
          <cell r="G2277">
            <v>125.14</v>
          </cell>
          <cell r="H2277">
            <v>6</v>
          </cell>
          <cell r="I2277">
            <v>47.4</v>
          </cell>
          <cell r="J2277">
            <v>59</v>
          </cell>
          <cell r="K2277">
            <v>451.31999999999994</v>
          </cell>
        </row>
        <row r="2278">
          <cell r="A2278">
            <v>30118</v>
          </cell>
          <cell r="B2278">
            <v>6</v>
          </cell>
          <cell r="C2278">
            <v>209.4</v>
          </cell>
          <cell r="D2278">
            <v>3</v>
          </cell>
          <cell r="E2278">
            <v>104.7</v>
          </cell>
          <cell r="F2278">
            <v>3</v>
          </cell>
          <cell r="G2278">
            <v>104.7</v>
          </cell>
          <cell r="H2278">
            <v>1</v>
          </cell>
          <cell r="I2278">
            <v>32.11</v>
          </cell>
          <cell r="J2278">
            <v>13</v>
          </cell>
          <cell r="K2278">
            <v>450.91</v>
          </cell>
        </row>
        <row r="2279">
          <cell r="A2279">
            <v>31320</v>
          </cell>
          <cell r="B2279">
            <v>23</v>
          </cell>
          <cell r="C2279">
            <v>126.5</v>
          </cell>
          <cell r="D2279">
            <v>17</v>
          </cell>
          <cell r="E2279">
            <v>93.06</v>
          </cell>
          <cell r="F2279">
            <v>26</v>
          </cell>
          <cell r="G2279">
            <v>143</v>
          </cell>
          <cell r="H2279">
            <v>16</v>
          </cell>
          <cell r="I2279">
            <v>87.56</v>
          </cell>
          <cell r="J2279">
            <v>82</v>
          </cell>
          <cell r="K2279">
            <v>450.12</v>
          </cell>
        </row>
        <row r="2280">
          <cell r="A2280">
            <v>17341</v>
          </cell>
          <cell r="B2280">
            <v>6</v>
          </cell>
          <cell r="C2280">
            <v>150</v>
          </cell>
          <cell r="D2280">
            <v>8</v>
          </cell>
          <cell r="E2280">
            <v>200</v>
          </cell>
          <cell r="F2280">
            <v>2</v>
          </cell>
          <cell r="G2280">
            <v>50</v>
          </cell>
          <cell r="H2280">
            <v>2</v>
          </cell>
          <cell r="I2280">
            <v>50</v>
          </cell>
          <cell r="J2280">
            <v>18</v>
          </cell>
          <cell r="K2280">
            <v>450</v>
          </cell>
        </row>
        <row r="2281">
          <cell r="A2281">
            <v>18360</v>
          </cell>
          <cell r="B2281">
            <v>15</v>
          </cell>
          <cell r="C2281">
            <v>450</v>
          </cell>
          <cell r="J2281">
            <v>15</v>
          </cell>
          <cell r="K2281">
            <v>450</v>
          </cell>
        </row>
        <row r="2282">
          <cell r="A2282">
            <v>28222</v>
          </cell>
          <cell r="B2282">
            <v>40</v>
          </cell>
          <cell r="C2282">
            <v>47.9</v>
          </cell>
          <cell r="D2282">
            <v>76</v>
          </cell>
          <cell r="E2282">
            <v>90.9</v>
          </cell>
          <cell r="F2282">
            <v>122</v>
          </cell>
          <cell r="G2282">
            <v>156.78</v>
          </cell>
          <cell r="H2282">
            <v>103</v>
          </cell>
          <cell r="I2282">
            <v>154.13999999999999</v>
          </cell>
          <cell r="J2282">
            <v>341</v>
          </cell>
          <cell r="K2282">
            <v>449.72</v>
          </cell>
        </row>
        <row r="2283">
          <cell r="A2283">
            <v>10247</v>
          </cell>
          <cell r="B2283">
            <v>79</v>
          </cell>
          <cell r="C2283">
            <v>142.19999999999999</v>
          </cell>
          <cell r="D2283">
            <v>54</v>
          </cell>
          <cell r="E2283">
            <v>97.2</v>
          </cell>
          <cell r="F2283">
            <v>45</v>
          </cell>
          <cell r="G2283">
            <v>80.86</v>
          </cell>
          <cell r="H2283">
            <v>72</v>
          </cell>
          <cell r="I2283">
            <v>129.32</v>
          </cell>
          <cell r="J2283">
            <v>250</v>
          </cell>
          <cell r="K2283">
            <v>449.58</v>
          </cell>
        </row>
        <row r="2284">
          <cell r="A2284">
            <v>13674</v>
          </cell>
          <cell r="B2284">
            <v>6</v>
          </cell>
          <cell r="C2284">
            <v>101.4</v>
          </cell>
          <cell r="D2284">
            <v>5</v>
          </cell>
          <cell r="E2284">
            <v>83.15</v>
          </cell>
          <cell r="F2284">
            <v>7</v>
          </cell>
          <cell r="G2284">
            <v>116.95</v>
          </cell>
          <cell r="H2284">
            <v>9</v>
          </cell>
          <cell r="I2284">
            <v>147.97999999999999</v>
          </cell>
          <cell r="J2284">
            <v>27</v>
          </cell>
          <cell r="K2284">
            <v>449.48</v>
          </cell>
        </row>
        <row r="2285">
          <cell r="A2285">
            <v>11693</v>
          </cell>
          <cell r="B2285">
            <v>9</v>
          </cell>
          <cell r="C2285">
            <v>69.84</v>
          </cell>
          <cell r="D2285">
            <v>23</v>
          </cell>
          <cell r="E2285">
            <v>180.44</v>
          </cell>
          <cell r="F2285">
            <v>6</v>
          </cell>
          <cell r="G2285">
            <v>47.4</v>
          </cell>
          <cell r="H2285">
            <v>20</v>
          </cell>
          <cell r="I2285">
            <v>151.69999999999999</v>
          </cell>
          <cell r="J2285">
            <v>58</v>
          </cell>
          <cell r="K2285">
            <v>449.38</v>
          </cell>
        </row>
        <row r="2286">
          <cell r="A2286">
            <v>13158</v>
          </cell>
          <cell r="B2286">
            <v>4</v>
          </cell>
          <cell r="C2286">
            <v>89.2</v>
          </cell>
          <cell r="D2286">
            <v>4</v>
          </cell>
          <cell r="E2286">
            <v>89.2</v>
          </cell>
          <cell r="F2286">
            <v>6</v>
          </cell>
          <cell r="G2286">
            <v>133.80000000000001</v>
          </cell>
          <cell r="H2286">
            <v>6</v>
          </cell>
          <cell r="I2286">
            <v>137.1</v>
          </cell>
          <cell r="J2286">
            <v>20</v>
          </cell>
          <cell r="K2286">
            <v>449.30000000000007</v>
          </cell>
        </row>
        <row r="2287">
          <cell r="A2287">
            <v>29327</v>
          </cell>
          <cell r="B2287">
            <v>20</v>
          </cell>
          <cell r="C2287">
            <v>219.12</v>
          </cell>
          <cell r="D2287">
            <v>9</v>
          </cell>
          <cell r="E2287">
            <v>99</v>
          </cell>
          <cell r="F2287">
            <v>10</v>
          </cell>
          <cell r="G2287">
            <v>109.12</v>
          </cell>
          <cell r="H2287">
            <v>2</v>
          </cell>
          <cell r="I2287">
            <v>22</v>
          </cell>
          <cell r="J2287">
            <v>41</v>
          </cell>
          <cell r="K2287">
            <v>449.24</v>
          </cell>
        </row>
        <row r="2288">
          <cell r="A2288">
            <v>30070</v>
          </cell>
          <cell r="B2288">
            <v>3</v>
          </cell>
          <cell r="C2288">
            <v>89.7</v>
          </cell>
          <cell r="D2288">
            <v>4</v>
          </cell>
          <cell r="E2288">
            <v>119.6</v>
          </cell>
          <cell r="F2288">
            <v>3</v>
          </cell>
          <cell r="G2288">
            <v>89.7</v>
          </cell>
          <cell r="H2288">
            <v>5</v>
          </cell>
          <cell r="I2288">
            <v>149.5</v>
          </cell>
          <cell r="J2288">
            <v>15</v>
          </cell>
          <cell r="K2288">
            <v>448.5</v>
          </cell>
        </row>
        <row r="2289">
          <cell r="A2289">
            <v>13332</v>
          </cell>
          <cell r="B2289">
            <v>32</v>
          </cell>
          <cell r="C2289">
            <v>134.4</v>
          </cell>
          <cell r="D2289">
            <v>28</v>
          </cell>
          <cell r="E2289">
            <v>117.26</v>
          </cell>
          <cell r="F2289">
            <v>22</v>
          </cell>
          <cell r="G2289">
            <v>92.06</v>
          </cell>
          <cell r="H2289">
            <v>25</v>
          </cell>
          <cell r="I2289">
            <v>104.66</v>
          </cell>
          <cell r="J2289">
            <v>107</v>
          </cell>
          <cell r="K2289">
            <v>448.38</v>
          </cell>
        </row>
        <row r="2290">
          <cell r="A2290">
            <v>29092</v>
          </cell>
          <cell r="B2290">
            <v>12</v>
          </cell>
          <cell r="C2290">
            <v>81.06</v>
          </cell>
          <cell r="D2290">
            <v>1</v>
          </cell>
          <cell r="E2290">
            <v>6.8</v>
          </cell>
          <cell r="F2290">
            <v>41</v>
          </cell>
          <cell r="G2290">
            <v>278.8</v>
          </cell>
          <cell r="H2290">
            <v>12</v>
          </cell>
          <cell r="I2290">
            <v>81.599999999999994</v>
          </cell>
          <cell r="J2290">
            <v>66</v>
          </cell>
          <cell r="K2290">
            <v>448.26</v>
          </cell>
        </row>
        <row r="2291">
          <cell r="A2291">
            <v>16208</v>
          </cell>
          <cell r="B2291">
            <v>24</v>
          </cell>
          <cell r="C2291">
            <v>179.4</v>
          </cell>
          <cell r="F2291">
            <v>20</v>
          </cell>
          <cell r="G2291">
            <v>148.80000000000001</v>
          </cell>
          <cell r="H2291">
            <v>16</v>
          </cell>
          <cell r="I2291">
            <v>120</v>
          </cell>
          <cell r="J2291">
            <v>60</v>
          </cell>
          <cell r="K2291">
            <v>448.20000000000005</v>
          </cell>
        </row>
        <row r="2292">
          <cell r="A2292">
            <v>23298</v>
          </cell>
          <cell r="B2292">
            <v>7</v>
          </cell>
          <cell r="C2292">
            <v>174.3</v>
          </cell>
          <cell r="D2292">
            <v>5</v>
          </cell>
          <cell r="E2292">
            <v>124.5</v>
          </cell>
          <cell r="F2292">
            <v>4</v>
          </cell>
          <cell r="G2292">
            <v>99.6</v>
          </cell>
          <cell r="H2292">
            <v>2</v>
          </cell>
          <cell r="I2292">
            <v>49.8</v>
          </cell>
          <cell r="J2292">
            <v>18</v>
          </cell>
          <cell r="K2292">
            <v>448.2</v>
          </cell>
        </row>
        <row r="2293">
          <cell r="A2293">
            <v>32075</v>
          </cell>
          <cell r="F2293">
            <v>42</v>
          </cell>
          <cell r="G2293">
            <v>289.8</v>
          </cell>
          <cell r="H2293">
            <v>23</v>
          </cell>
          <cell r="I2293">
            <v>158.15</v>
          </cell>
          <cell r="J2293">
            <v>65</v>
          </cell>
          <cell r="K2293">
            <v>447.95000000000005</v>
          </cell>
        </row>
        <row r="2294">
          <cell r="A2294">
            <v>31803</v>
          </cell>
          <cell r="F2294">
            <v>35</v>
          </cell>
          <cell r="G2294">
            <v>241.5</v>
          </cell>
          <cell r="H2294">
            <v>31</v>
          </cell>
          <cell r="I2294">
            <v>206.45</v>
          </cell>
          <cell r="J2294">
            <v>66</v>
          </cell>
          <cell r="K2294">
            <v>447.95</v>
          </cell>
        </row>
        <row r="2295">
          <cell r="A2295">
            <v>23173</v>
          </cell>
          <cell r="D2295">
            <v>47</v>
          </cell>
          <cell r="E2295">
            <v>150.4</v>
          </cell>
          <cell r="F2295">
            <v>33</v>
          </cell>
          <cell r="G2295">
            <v>105.6</v>
          </cell>
          <cell r="H2295">
            <v>60</v>
          </cell>
          <cell r="I2295">
            <v>191.48</v>
          </cell>
          <cell r="J2295">
            <v>140</v>
          </cell>
          <cell r="K2295">
            <v>447.48</v>
          </cell>
        </row>
        <row r="2296">
          <cell r="A2296">
            <v>2029669</v>
          </cell>
          <cell r="B2296">
            <v>13.25</v>
          </cell>
          <cell r="C2296">
            <v>143.12</v>
          </cell>
          <cell r="D2296">
            <v>9.83</v>
          </cell>
          <cell r="E2296">
            <v>106.15</v>
          </cell>
          <cell r="F2296">
            <v>5.45</v>
          </cell>
          <cell r="G2296">
            <v>58.43</v>
          </cell>
          <cell r="H2296">
            <v>12.92</v>
          </cell>
          <cell r="I2296">
            <v>139.54</v>
          </cell>
          <cell r="J2296">
            <v>41.449999999999996</v>
          </cell>
          <cell r="K2296">
            <v>447.24</v>
          </cell>
        </row>
        <row r="2297">
          <cell r="A2297">
            <v>28680</v>
          </cell>
          <cell r="B2297">
            <v>5</v>
          </cell>
          <cell r="C2297">
            <v>137.27000000000001</v>
          </cell>
          <cell r="D2297">
            <v>5</v>
          </cell>
          <cell r="E2297">
            <v>139.5</v>
          </cell>
          <cell r="F2297">
            <v>3</v>
          </cell>
          <cell r="G2297">
            <v>83.7</v>
          </cell>
          <cell r="H2297">
            <v>3</v>
          </cell>
          <cell r="I2297">
            <v>86.7</v>
          </cell>
          <cell r="J2297">
            <v>16</v>
          </cell>
          <cell r="K2297">
            <v>447.16999999999996</v>
          </cell>
        </row>
        <row r="2298">
          <cell r="A2298">
            <v>27635</v>
          </cell>
          <cell r="B2298">
            <v>7</v>
          </cell>
          <cell r="C2298">
            <v>116.2</v>
          </cell>
          <cell r="D2298">
            <v>2</v>
          </cell>
          <cell r="E2298">
            <v>31.87</v>
          </cell>
          <cell r="F2298">
            <v>10</v>
          </cell>
          <cell r="G2298">
            <v>166</v>
          </cell>
          <cell r="H2298">
            <v>8</v>
          </cell>
          <cell r="I2298">
            <v>132.80000000000001</v>
          </cell>
          <cell r="J2298">
            <v>27</v>
          </cell>
          <cell r="K2298">
            <v>446.87</v>
          </cell>
        </row>
        <row r="2299">
          <cell r="A2299">
            <v>13834</v>
          </cell>
          <cell r="B2299">
            <v>6</v>
          </cell>
          <cell r="C2299">
            <v>102.2</v>
          </cell>
          <cell r="D2299">
            <v>6</v>
          </cell>
          <cell r="E2299">
            <v>103.6</v>
          </cell>
          <cell r="F2299">
            <v>10</v>
          </cell>
          <cell r="G2299">
            <v>172.2</v>
          </cell>
          <cell r="H2299">
            <v>4</v>
          </cell>
          <cell r="I2299">
            <v>68.599999999999994</v>
          </cell>
          <cell r="J2299">
            <v>26</v>
          </cell>
          <cell r="K2299">
            <v>446.6</v>
          </cell>
        </row>
        <row r="2300">
          <cell r="A2300">
            <v>14079</v>
          </cell>
          <cell r="B2300">
            <v>13</v>
          </cell>
          <cell r="C2300">
            <v>152.46</v>
          </cell>
          <cell r="D2300">
            <v>4</v>
          </cell>
          <cell r="E2300">
            <v>47.2</v>
          </cell>
          <cell r="F2300">
            <v>8</v>
          </cell>
          <cell r="G2300">
            <v>94.4</v>
          </cell>
          <cell r="H2300">
            <v>13</v>
          </cell>
          <cell r="I2300">
            <v>152.46</v>
          </cell>
          <cell r="J2300">
            <v>38</v>
          </cell>
          <cell r="K2300">
            <v>446.5200000000001</v>
          </cell>
        </row>
        <row r="2301">
          <cell r="A2301">
            <v>23517</v>
          </cell>
          <cell r="B2301">
            <v>18</v>
          </cell>
          <cell r="C2301">
            <v>111.6</v>
          </cell>
          <cell r="D2301">
            <v>22</v>
          </cell>
          <cell r="E2301">
            <v>136.4</v>
          </cell>
          <cell r="F2301">
            <v>29</v>
          </cell>
          <cell r="G2301">
            <v>179.8</v>
          </cell>
          <cell r="H2301">
            <v>3</v>
          </cell>
          <cell r="I2301">
            <v>18.600000000000001</v>
          </cell>
          <cell r="J2301">
            <v>72</v>
          </cell>
          <cell r="K2301">
            <v>446.40000000000003</v>
          </cell>
        </row>
        <row r="2302">
          <cell r="A2302">
            <v>10558</v>
          </cell>
          <cell r="B2302">
            <v>144</v>
          </cell>
          <cell r="C2302">
            <v>143.28</v>
          </cell>
          <cell r="D2302">
            <v>35</v>
          </cell>
          <cell r="E2302">
            <v>34.840000000000003</v>
          </cell>
          <cell r="F2302">
            <v>106</v>
          </cell>
          <cell r="G2302">
            <v>105.44</v>
          </cell>
          <cell r="H2302">
            <v>163</v>
          </cell>
          <cell r="I2302">
            <v>162.6</v>
          </cell>
          <cell r="J2302">
            <v>448</v>
          </cell>
          <cell r="K2302">
            <v>446.15999999999997</v>
          </cell>
        </row>
        <row r="2303">
          <cell r="A2303">
            <v>15228</v>
          </cell>
          <cell r="B2303">
            <v>12</v>
          </cell>
          <cell r="C2303">
            <v>102</v>
          </cell>
          <cell r="D2303">
            <v>17</v>
          </cell>
          <cell r="E2303">
            <v>143.82</v>
          </cell>
          <cell r="F2303">
            <v>14</v>
          </cell>
          <cell r="G2303">
            <v>119</v>
          </cell>
          <cell r="H2303">
            <v>10</v>
          </cell>
          <cell r="I2303">
            <v>81.34</v>
          </cell>
          <cell r="J2303">
            <v>53</v>
          </cell>
          <cell r="K2303">
            <v>446.15999999999997</v>
          </cell>
        </row>
        <row r="2304">
          <cell r="A2304">
            <v>32394</v>
          </cell>
          <cell r="H2304">
            <v>68</v>
          </cell>
          <cell r="I2304">
            <v>446.15</v>
          </cell>
          <cell r="J2304">
            <v>68</v>
          </cell>
          <cell r="K2304">
            <v>446.15</v>
          </cell>
        </row>
        <row r="2305">
          <cell r="A2305">
            <v>27312</v>
          </cell>
          <cell r="B2305">
            <v>34</v>
          </cell>
          <cell r="C2305">
            <v>166.21</v>
          </cell>
          <cell r="F2305">
            <v>20</v>
          </cell>
          <cell r="G2305">
            <v>92</v>
          </cell>
          <cell r="H2305">
            <v>41</v>
          </cell>
          <cell r="I2305">
            <v>187.86</v>
          </cell>
          <cell r="J2305">
            <v>95</v>
          </cell>
          <cell r="K2305">
            <v>446.07000000000005</v>
          </cell>
        </row>
        <row r="2306">
          <cell r="A2306">
            <v>2011589</v>
          </cell>
          <cell r="B2306">
            <v>5.17</v>
          </cell>
          <cell r="C2306">
            <v>90.58</v>
          </cell>
          <cell r="D2306">
            <v>5.16</v>
          </cell>
          <cell r="E2306">
            <v>90</v>
          </cell>
          <cell r="F2306">
            <v>7.59</v>
          </cell>
          <cell r="G2306">
            <v>128.35</v>
          </cell>
          <cell r="H2306">
            <v>7.95</v>
          </cell>
          <cell r="I2306">
            <v>136.66</v>
          </cell>
          <cell r="J2306">
            <v>25.87</v>
          </cell>
          <cell r="K2306">
            <v>445.58999999999992</v>
          </cell>
        </row>
        <row r="2307">
          <cell r="A2307">
            <v>27364</v>
          </cell>
          <cell r="B2307">
            <v>1</v>
          </cell>
          <cell r="C2307">
            <v>40.5</v>
          </cell>
          <cell r="D2307">
            <v>4</v>
          </cell>
          <cell r="E2307">
            <v>162</v>
          </cell>
          <cell r="F2307">
            <v>2</v>
          </cell>
          <cell r="G2307">
            <v>81</v>
          </cell>
          <cell r="H2307">
            <v>4</v>
          </cell>
          <cell r="I2307">
            <v>162</v>
          </cell>
          <cell r="J2307">
            <v>11</v>
          </cell>
          <cell r="K2307">
            <v>445.5</v>
          </cell>
        </row>
        <row r="2308">
          <cell r="A2308">
            <v>27942</v>
          </cell>
          <cell r="D2308">
            <v>9</v>
          </cell>
          <cell r="E2308">
            <v>121.5</v>
          </cell>
          <cell r="F2308">
            <v>12</v>
          </cell>
          <cell r="G2308">
            <v>162</v>
          </cell>
          <cell r="H2308">
            <v>12</v>
          </cell>
          <cell r="I2308">
            <v>162</v>
          </cell>
          <cell r="J2308">
            <v>33</v>
          </cell>
          <cell r="K2308">
            <v>445.5</v>
          </cell>
        </row>
        <row r="2309">
          <cell r="A2309">
            <v>23010</v>
          </cell>
          <cell r="B2309">
            <v>4</v>
          </cell>
          <cell r="C2309">
            <v>178</v>
          </cell>
          <cell r="D2309">
            <v>1</v>
          </cell>
          <cell r="E2309">
            <v>44.5</v>
          </cell>
          <cell r="F2309">
            <v>4</v>
          </cell>
          <cell r="G2309">
            <v>178</v>
          </cell>
          <cell r="H2309">
            <v>1</v>
          </cell>
          <cell r="I2309">
            <v>44.5</v>
          </cell>
          <cell r="J2309">
            <v>10</v>
          </cell>
          <cell r="K2309">
            <v>445</v>
          </cell>
        </row>
        <row r="2310">
          <cell r="A2310">
            <v>18059</v>
          </cell>
          <cell r="B2310">
            <v>6</v>
          </cell>
          <cell r="C2310">
            <v>137.4</v>
          </cell>
          <cell r="D2310">
            <v>5</v>
          </cell>
          <cell r="E2310">
            <v>114.5</v>
          </cell>
          <cell r="F2310">
            <v>7</v>
          </cell>
          <cell r="G2310">
            <v>142.57</v>
          </cell>
          <cell r="H2310">
            <v>3</v>
          </cell>
          <cell r="I2310">
            <v>49.4</v>
          </cell>
          <cell r="J2310">
            <v>21</v>
          </cell>
          <cell r="K2310">
            <v>443.87</v>
          </cell>
        </row>
        <row r="2311">
          <cell r="A2311">
            <v>16672</v>
          </cell>
          <cell r="B2311">
            <v>7</v>
          </cell>
          <cell r="C2311">
            <v>186.46</v>
          </cell>
          <cell r="D2311">
            <v>6</v>
          </cell>
          <cell r="E2311">
            <v>171.6</v>
          </cell>
          <cell r="F2311">
            <v>1</v>
          </cell>
          <cell r="G2311">
            <v>28.6</v>
          </cell>
          <cell r="H2311">
            <v>2</v>
          </cell>
          <cell r="I2311">
            <v>57.2</v>
          </cell>
          <cell r="J2311">
            <v>16</v>
          </cell>
          <cell r="K2311">
            <v>443.86</v>
          </cell>
        </row>
        <row r="2312">
          <cell r="A2312">
            <v>17202</v>
          </cell>
          <cell r="B2312">
            <v>2</v>
          </cell>
          <cell r="C2312">
            <v>24</v>
          </cell>
          <cell r="D2312">
            <v>5</v>
          </cell>
          <cell r="E2312">
            <v>60</v>
          </cell>
          <cell r="F2312">
            <v>19</v>
          </cell>
          <cell r="G2312">
            <v>207.1</v>
          </cell>
          <cell r="H2312">
            <v>14</v>
          </cell>
          <cell r="I2312">
            <v>152.6</v>
          </cell>
          <cell r="J2312">
            <v>40</v>
          </cell>
          <cell r="K2312">
            <v>443.70000000000005</v>
          </cell>
        </row>
        <row r="2313">
          <cell r="A2313">
            <v>30385</v>
          </cell>
          <cell r="B2313">
            <v>2</v>
          </cell>
          <cell r="C2313">
            <v>112</v>
          </cell>
          <cell r="D2313">
            <v>3</v>
          </cell>
          <cell r="E2313">
            <v>168</v>
          </cell>
          <cell r="F2313">
            <v>2</v>
          </cell>
          <cell r="G2313">
            <v>107.52</v>
          </cell>
          <cell r="H2313">
            <v>1</v>
          </cell>
          <cell r="I2313">
            <v>56</v>
          </cell>
          <cell r="J2313">
            <v>8</v>
          </cell>
          <cell r="K2313">
            <v>443.52</v>
          </cell>
        </row>
        <row r="2314">
          <cell r="A2314">
            <v>29860</v>
          </cell>
          <cell r="D2314">
            <v>18</v>
          </cell>
          <cell r="E2314">
            <v>238.34</v>
          </cell>
          <cell r="F2314">
            <v>10</v>
          </cell>
          <cell r="G2314">
            <v>129.4</v>
          </cell>
          <cell r="H2314">
            <v>6</v>
          </cell>
          <cell r="I2314">
            <v>75.37</v>
          </cell>
          <cell r="J2314">
            <v>34</v>
          </cell>
          <cell r="K2314">
            <v>443.11</v>
          </cell>
        </row>
        <row r="2315">
          <cell r="A2315">
            <v>17359</v>
          </cell>
          <cell r="B2315">
            <v>14</v>
          </cell>
          <cell r="C2315">
            <v>146.16</v>
          </cell>
          <cell r="D2315">
            <v>17</v>
          </cell>
          <cell r="E2315">
            <v>177.66</v>
          </cell>
          <cell r="F2315">
            <v>8</v>
          </cell>
          <cell r="G2315">
            <v>80.7</v>
          </cell>
          <cell r="H2315">
            <v>4</v>
          </cell>
          <cell r="I2315">
            <v>38.4</v>
          </cell>
          <cell r="J2315">
            <v>43</v>
          </cell>
          <cell r="K2315">
            <v>442.91999999999996</v>
          </cell>
        </row>
        <row r="2316">
          <cell r="A2316">
            <v>31714</v>
          </cell>
          <cell r="D2316">
            <v>12</v>
          </cell>
          <cell r="E2316">
            <v>98.4</v>
          </cell>
          <cell r="F2316">
            <v>17</v>
          </cell>
          <cell r="G2316">
            <v>139.4</v>
          </cell>
          <cell r="H2316">
            <v>25</v>
          </cell>
          <cell r="I2316">
            <v>205</v>
          </cell>
          <cell r="J2316">
            <v>54</v>
          </cell>
          <cell r="K2316">
            <v>442.8</v>
          </cell>
        </row>
        <row r="2317">
          <cell r="A2317">
            <v>29480</v>
          </cell>
          <cell r="B2317">
            <v>6</v>
          </cell>
          <cell r="C2317">
            <v>189.6</v>
          </cell>
          <cell r="D2317">
            <v>5</v>
          </cell>
          <cell r="E2317">
            <v>158</v>
          </cell>
          <cell r="F2317">
            <v>2</v>
          </cell>
          <cell r="G2317">
            <v>63.2</v>
          </cell>
          <cell r="H2317">
            <v>1</v>
          </cell>
          <cell r="I2317">
            <v>31.6</v>
          </cell>
          <cell r="J2317">
            <v>14</v>
          </cell>
          <cell r="K2317">
            <v>442.40000000000003</v>
          </cell>
        </row>
        <row r="2318">
          <cell r="A2318">
            <v>27661</v>
          </cell>
          <cell r="B2318">
            <v>38</v>
          </cell>
          <cell r="C2318">
            <v>188</v>
          </cell>
          <cell r="D2318">
            <v>18</v>
          </cell>
          <cell r="E2318">
            <v>90</v>
          </cell>
          <cell r="F2318">
            <v>27</v>
          </cell>
          <cell r="G2318">
            <v>134.19999999999999</v>
          </cell>
          <cell r="H2318">
            <v>6</v>
          </cell>
          <cell r="I2318">
            <v>30</v>
          </cell>
          <cell r="J2318">
            <v>89</v>
          </cell>
          <cell r="K2318">
            <v>442.2</v>
          </cell>
        </row>
        <row r="2319">
          <cell r="A2319">
            <v>27634</v>
          </cell>
          <cell r="F2319">
            <v>20</v>
          </cell>
          <cell r="G2319">
            <v>260</v>
          </cell>
          <cell r="H2319">
            <v>14</v>
          </cell>
          <cell r="I2319">
            <v>182</v>
          </cell>
          <cell r="J2319">
            <v>34</v>
          </cell>
          <cell r="K2319">
            <v>442</v>
          </cell>
        </row>
        <row r="2320">
          <cell r="A2320">
            <v>31665</v>
          </cell>
          <cell r="B2320">
            <v>1</v>
          </cell>
          <cell r="C2320">
            <v>17.899999999999999</v>
          </cell>
          <cell r="D2320">
            <v>6</v>
          </cell>
          <cell r="E2320">
            <v>107.4</v>
          </cell>
          <cell r="F2320">
            <v>12</v>
          </cell>
          <cell r="G2320">
            <v>210.51</v>
          </cell>
          <cell r="H2320">
            <v>6</v>
          </cell>
          <cell r="I2320">
            <v>105.97</v>
          </cell>
          <cell r="J2320">
            <v>25</v>
          </cell>
          <cell r="K2320">
            <v>441.78</v>
          </cell>
        </row>
        <row r="2321">
          <cell r="A2321">
            <v>14996</v>
          </cell>
          <cell r="F2321">
            <v>3</v>
          </cell>
          <cell r="G2321">
            <v>153.69999999999999</v>
          </cell>
          <cell r="H2321">
            <v>6</v>
          </cell>
          <cell r="I2321">
            <v>287.39999999999998</v>
          </cell>
          <cell r="J2321">
            <v>9</v>
          </cell>
          <cell r="K2321">
            <v>441.09999999999997</v>
          </cell>
        </row>
        <row r="2322">
          <cell r="A2322">
            <v>22604</v>
          </cell>
          <cell r="B2322">
            <v>6</v>
          </cell>
          <cell r="C2322">
            <v>81.599999999999994</v>
          </cell>
          <cell r="D2322">
            <v>16</v>
          </cell>
          <cell r="E2322">
            <v>217.6</v>
          </cell>
          <cell r="F2322">
            <v>7</v>
          </cell>
          <cell r="G2322">
            <v>98.96</v>
          </cell>
          <cell r="H2322">
            <v>3</v>
          </cell>
          <cell r="I2322">
            <v>42.9</v>
          </cell>
          <cell r="J2322">
            <v>32</v>
          </cell>
          <cell r="K2322">
            <v>441.05999999999995</v>
          </cell>
        </row>
        <row r="2323">
          <cell r="A2323">
            <v>12082</v>
          </cell>
          <cell r="B2323">
            <v>12</v>
          </cell>
          <cell r="C2323">
            <v>126</v>
          </cell>
          <cell r="F2323">
            <v>30</v>
          </cell>
          <cell r="G2323">
            <v>315</v>
          </cell>
          <cell r="J2323">
            <v>42</v>
          </cell>
          <cell r="K2323">
            <v>441</v>
          </cell>
        </row>
        <row r="2324">
          <cell r="A2324">
            <v>32015</v>
          </cell>
          <cell r="H2324">
            <v>42</v>
          </cell>
          <cell r="I2324">
            <v>441</v>
          </cell>
          <cell r="J2324">
            <v>42</v>
          </cell>
          <cell r="K2324">
            <v>441</v>
          </cell>
        </row>
        <row r="2325">
          <cell r="A2325">
            <v>16415</v>
          </cell>
          <cell r="B2325">
            <v>4</v>
          </cell>
          <cell r="C2325">
            <v>87.81</v>
          </cell>
          <cell r="D2325">
            <v>3</v>
          </cell>
          <cell r="E2325">
            <v>67.2</v>
          </cell>
          <cell r="F2325">
            <v>5</v>
          </cell>
          <cell r="G2325">
            <v>112</v>
          </cell>
          <cell r="H2325">
            <v>8</v>
          </cell>
          <cell r="I2325">
            <v>173.83</v>
          </cell>
          <cell r="J2325">
            <v>20</v>
          </cell>
          <cell r="K2325">
            <v>440.84000000000003</v>
          </cell>
        </row>
        <row r="2326">
          <cell r="A2326">
            <v>16346</v>
          </cell>
          <cell r="B2326">
            <v>121</v>
          </cell>
          <cell r="C2326">
            <v>193.47</v>
          </cell>
          <cell r="D2326">
            <v>70</v>
          </cell>
          <cell r="E2326">
            <v>111.48</v>
          </cell>
          <cell r="F2326">
            <v>85</v>
          </cell>
          <cell r="G2326">
            <v>135.61000000000001</v>
          </cell>
          <cell r="J2326">
            <v>276</v>
          </cell>
          <cell r="K2326">
            <v>440.56</v>
          </cell>
        </row>
        <row r="2327">
          <cell r="A2327">
            <v>31245</v>
          </cell>
          <cell r="B2327">
            <v>43</v>
          </cell>
          <cell r="C2327">
            <v>136.82</v>
          </cell>
          <cell r="D2327">
            <v>20</v>
          </cell>
          <cell r="E2327">
            <v>64</v>
          </cell>
          <cell r="F2327">
            <v>37</v>
          </cell>
          <cell r="G2327">
            <v>118.14</v>
          </cell>
          <cell r="H2327">
            <v>38</v>
          </cell>
          <cell r="I2327">
            <v>121.6</v>
          </cell>
          <cell r="J2327">
            <v>138</v>
          </cell>
          <cell r="K2327">
            <v>440.55999999999995</v>
          </cell>
        </row>
        <row r="2328">
          <cell r="A2328">
            <v>17885</v>
          </cell>
          <cell r="B2328">
            <v>23</v>
          </cell>
          <cell r="C2328">
            <v>138</v>
          </cell>
          <cell r="D2328">
            <v>18</v>
          </cell>
          <cell r="E2328">
            <v>108</v>
          </cell>
          <cell r="F2328">
            <v>16</v>
          </cell>
          <cell r="G2328">
            <v>103.5</v>
          </cell>
          <cell r="H2328">
            <v>14</v>
          </cell>
          <cell r="I2328">
            <v>91</v>
          </cell>
          <cell r="J2328">
            <v>71</v>
          </cell>
          <cell r="K2328">
            <v>440.5</v>
          </cell>
        </row>
        <row r="2329">
          <cell r="A2329">
            <v>31547</v>
          </cell>
          <cell r="B2329">
            <v>14</v>
          </cell>
          <cell r="C2329">
            <v>106.4</v>
          </cell>
          <cell r="D2329">
            <v>19</v>
          </cell>
          <cell r="E2329">
            <v>143.79</v>
          </cell>
          <cell r="F2329">
            <v>15</v>
          </cell>
          <cell r="G2329">
            <v>114</v>
          </cell>
          <cell r="H2329">
            <v>10</v>
          </cell>
          <cell r="I2329">
            <v>76</v>
          </cell>
          <cell r="J2329">
            <v>58</v>
          </cell>
          <cell r="K2329">
            <v>440.19</v>
          </cell>
        </row>
        <row r="2330">
          <cell r="A2330">
            <v>18040</v>
          </cell>
          <cell r="B2330">
            <v>10</v>
          </cell>
          <cell r="C2330">
            <v>73</v>
          </cell>
          <cell r="D2330">
            <v>22</v>
          </cell>
          <cell r="E2330">
            <v>160.02000000000001</v>
          </cell>
          <cell r="F2330">
            <v>12</v>
          </cell>
          <cell r="G2330">
            <v>87.6</v>
          </cell>
          <cell r="H2330">
            <v>16</v>
          </cell>
          <cell r="I2330">
            <v>119</v>
          </cell>
          <cell r="J2330">
            <v>60</v>
          </cell>
          <cell r="K2330">
            <v>439.62</v>
          </cell>
        </row>
        <row r="2331">
          <cell r="A2331">
            <v>27155</v>
          </cell>
          <cell r="D2331">
            <v>9</v>
          </cell>
          <cell r="E2331">
            <v>109.8</v>
          </cell>
          <cell r="F2331">
            <v>15</v>
          </cell>
          <cell r="G2331">
            <v>183</v>
          </cell>
          <cell r="H2331">
            <v>12</v>
          </cell>
          <cell r="I2331">
            <v>146.4</v>
          </cell>
          <cell r="J2331">
            <v>36</v>
          </cell>
          <cell r="K2331">
            <v>439.20000000000005</v>
          </cell>
        </row>
        <row r="2332">
          <cell r="A2332">
            <v>29552</v>
          </cell>
          <cell r="B2332">
            <v>10</v>
          </cell>
          <cell r="C2332">
            <v>280</v>
          </cell>
          <cell r="D2332">
            <v>2</v>
          </cell>
          <cell r="E2332">
            <v>52.36</v>
          </cell>
          <cell r="F2332">
            <v>3</v>
          </cell>
          <cell r="G2332">
            <v>79.8</v>
          </cell>
          <cell r="H2332">
            <v>1</v>
          </cell>
          <cell r="I2332">
            <v>26.6</v>
          </cell>
          <cell r="J2332">
            <v>16</v>
          </cell>
          <cell r="K2332">
            <v>438.76000000000005</v>
          </cell>
        </row>
        <row r="2333">
          <cell r="A2333">
            <v>18062</v>
          </cell>
          <cell r="B2333">
            <v>27</v>
          </cell>
          <cell r="C2333">
            <v>62.1</v>
          </cell>
          <cell r="D2333">
            <v>52</v>
          </cell>
          <cell r="E2333">
            <v>119.6</v>
          </cell>
          <cell r="F2333">
            <v>74</v>
          </cell>
          <cell r="G2333">
            <v>168.94</v>
          </cell>
          <cell r="H2333">
            <v>38</v>
          </cell>
          <cell r="I2333">
            <v>87.4</v>
          </cell>
          <cell r="J2333">
            <v>191</v>
          </cell>
          <cell r="K2333">
            <v>438.03999999999996</v>
          </cell>
        </row>
        <row r="2334">
          <cell r="A2334">
            <v>31635</v>
          </cell>
          <cell r="B2334">
            <v>5</v>
          </cell>
          <cell r="C2334">
            <v>62.5</v>
          </cell>
          <cell r="D2334">
            <v>7</v>
          </cell>
          <cell r="E2334">
            <v>86.5</v>
          </cell>
          <cell r="F2334">
            <v>12</v>
          </cell>
          <cell r="G2334">
            <v>150.19999999999999</v>
          </cell>
          <cell r="H2334">
            <v>11</v>
          </cell>
          <cell r="I2334">
            <v>138.6</v>
          </cell>
          <cell r="J2334">
            <v>35</v>
          </cell>
          <cell r="K2334">
            <v>437.79999999999995</v>
          </cell>
        </row>
        <row r="2335">
          <cell r="A2335">
            <v>29654</v>
          </cell>
          <cell r="B2335">
            <v>16</v>
          </cell>
          <cell r="C2335">
            <v>89.6</v>
          </cell>
          <cell r="D2335">
            <v>24</v>
          </cell>
          <cell r="E2335">
            <v>131.69999999999999</v>
          </cell>
          <cell r="F2335">
            <v>7</v>
          </cell>
          <cell r="G2335">
            <v>39.200000000000003</v>
          </cell>
          <cell r="H2335">
            <v>33</v>
          </cell>
          <cell r="I2335">
            <v>177.18</v>
          </cell>
          <cell r="J2335">
            <v>80</v>
          </cell>
          <cell r="K2335">
            <v>437.68</v>
          </cell>
        </row>
        <row r="2336">
          <cell r="A2336">
            <v>12819</v>
          </cell>
          <cell r="B2336">
            <v>16</v>
          </cell>
          <cell r="C2336">
            <v>145.6</v>
          </cell>
          <cell r="D2336">
            <v>10</v>
          </cell>
          <cell r="E2336">
            <v>91</v>
          </cell>
          <cell r="F2336">
            <v>15</v>
          </cell>
          <cell r="G2336">
            <v>136.5</v>
          </cell>
          <cell r="H2336">
            <v>7</v>
          </cell>
          <cell r="I2336">
            <v>63.7</v>
          </cell>
          <cell r="J2336">
            <v>48</v>
          </cell>
          <cell r="K2336">
            <v>436.8</v>
          </cell>
        </row>
        <row r="2337">
          <cell r="A2337">
            <v>22622</v>
          </cell>
          <cell r="B2337">
            <v>7</v>
          </cell>
          <cell r="C2337">
            <v>156.80000000000001</v>
          </cell>
          <cell r="D2337">
            <v>5</v>
          </cell>
          <cell r="E2337">
            <v>112</v>
          </cell>
          <cell r="H2337">
            <v>7</v>
          </cell>
          <cell r="I2337">
            <v>168</v>
          </cell>
          <cell r="J2337">
            <v>19</v>
          </cell>
          <cell r="K2337">
            <v>436.8</v>
          </cell>
        </row>
        <row r="2338">
          <cell r="A2338">
            <v>30621</v>
          </cell>
          <cell r="D2338">
            <v>10</v>
          </cell>
          <cell r="E2338">
            <v>102</v>
          </cell>
          <cell r="F2338">
            <v>26</v>
          </cell>
          <cell r="G2338">
            <v>262.74</v>
          </cell>
          <cell r="H2338">
            <v>7</v>
          </cell>
          <cell r="I2338">
            <v>71.400000000000006</v>
          </cell>
          <cell r="J2338">
            <v>43</v>
          </cell>
          <cell r="K2338">
            <v>436.14</v>
          </cell>
        </row>
        <row r="2339">
          <cell r="A2339">
            <v>18585</v>
          </cell>
          <cell r="B2339">
            <v>3</v>
          </cell>
          <cell r="C2339">
            <v>72.900000000000006</v>
          </cell>
          <cell r="D2339">
            <v>1</v>
          </cell>
          <cell r="E2339">
            <v>24.3</v>
          </cell>
          <cell r="F2339">
            <v>8</v>
          </cell>
          <cell r="G2339">
            <v>192.46</v>
          </cell>
          <cell r="H2339">
            <v>6</v>
          </cell>
          <cell r="I2339">
            <v>145.80000000000001</v>
          </cell>
          <cell r="J2339">
            <v>18</v>
          </cell>
          <cell r="K2339">
            <v>435.46000000000004</v>
          </cell>
        </row>
        <row r="2340">
          <cell r="A2340">
            <v>10102</v>
          </cell>
          <cell r="B2340">
            <v>25</v>
          </cell>
          <cell r="C2340">
            <v>187.5</v>
          </cell>
          <cell r="D2340">
            <v>33</v>
          </cell>
          <cell r="E2340">
            <v>247.5</v>
          </cell>
          <cell r="J2340">
            <v>58</v>
          </cell>
          <cell r="K2340">
            <v>435</v>
          </cell>
        </row>
        <row r="2341">
          <cell r="A2341">
            <v>14796</v>
          </cell>
          <cell r="B2341">
            <v>35</v>
          </cell>
          <cell r="C2341">
            <v>205.09</v>
          </cell>
          <cell r="D2341">
            <v>11</v>
          </cell>
          <cell r="E2341">
            <v>64.430000000000007</v>
          </cell>
          <cell r="F2341">
            <v>6</v>
          </cell>
          <cell r="G2341">
            <v>35.4</v>
          </cell>
          <cell r="H2341">
            <v>22</v>
          </cell>
          <cell r="I2341">
            <v>129.80000000000001</v>
          </cell>
          <cell r="J2341">
            <v>74</v>
          </cell>
          <cell r="K2341">
            <v>434.71999999999997</v>
          </cell>
        </row>
        <row r="2342">
          <cell r="A2342">
            <v>10526</v>
          </cell>
          <cell r="D2342">
            <v>5</v>
          </cell>
          <cell r="E2342">
            <v>39</v>
          </cell>
          <cell r="F2342">
            <v>32</v>
          </cell>
          <cell r="G2342">
            <v>247.12</v>
          </cell>
          <cell r="H2342">
            <v>19</v>
          </cell>
          <cell r="I2342">
            <v>148.19999999999999</v>
          </cell>
          <cell r="J2342">
            <v>56</v>
          </cell>
          <cell r="K2342">
            <v>434.32</v>
          </cell>
        </row>
        <row r="2343">
          <cell r="A2343">
            <v>28344</v>
          </cell>
          <cell r="B2343">
            <v>4</v>
          </cell>
          <cell r="C2343">
            <v>86</v>
          </cell>
          <cell r="D2343">
            <v>13</v>
          </cell>
          <cell r="E2343">
            <v>277.77999999999997</v>
          </cell>
          <cell r="F2343">
            <v>1</v>
          </cell>
          <cell r="G2343">
            <v>23.5</v>
          </cell>
          <cell r="H2343">
            <v>2</v>
          </cell>
          <cell r="I2343">
            <v>47</v>
          </cell>
          <cell r="J2343">
            <v>20</v>
          </cell>
          <cell r="K2343">
            <v>434.28</v>
          </cell>
        </row>
        <row r="2344">
          <cell r="A2344">
            <v>29694</v>
          </cell>
          <cell r="B2344">
            <v>2</v>
          </cell>
          <cell r="C2344">
            <v>31.2</v>
          </cell>
          <cell r="D2344">
            <v>14</v>
          </cell>
          <cell r="E2344">
            <v>218.4</v>
          </cell>
          <cell r="F2344">
            <v>7</v>
          </cell>
          <cell r="G2344">
            <v>100.7</v>
          </cell>
          <cell r="H2344">
            <v>6</v>
          </cell>
          <cell r="I2344">
            <v>83.4</v>
          </cell>
          <cell r="J2344">
            <v>29</v>
          </cell>
          <cell r="K2344">
            <v>433.70000000000005</v>
          </cell>
        </row>
        <row r="2345">
          <cell r="A2345">
            <v>31812</v>
          </cell>
          <cell r="D2345">
            <v>10</v>
          </cell>
          <cell r="E2345">
            <v>289</v>
          </cell>
          <cell r="H2345">
            <v>5</v>
          </cell>
          <cell r="I2345">
            <v>144.5</v>
          </cell>
          <cell r="J2345">
            <v>15</v>
          </cell>
          <cell r="K2345">
            <v>433.5</v>
          </cell>
        </row>
        <row r="2346">
          <cell r="A2346">
            <v>16824</v>
          </cell>
          <cell r="B2346">
            <v>17</v>
          </cell>
          <cell r="C2346">
            <v>81.599999999999994</v>
          </cell>
          <cell r="D2346">
            <v>20</v>
          </cell>
          <cell r="E2346">
            <v>93.72</v>
          </cell>
          <cell r="F2346">
            <v>25</v>
          </cell>
          <cell r="G2346">
            <v>125.9</v>
          </cell>
          <cell r="H2346">
            <v>24</v>
          </cell>
          <cell r="I2346">
            <v>132</v>
          </cell>
          <cell r="J2346">
            <v>86</v>
          </cell>
          <cell r="K2346">
            <v>433.22</v>
          </cell>
        </row>
        <row r="2347">
          <cell r="A2347">
            <v>18069</v>
          </cell>
          <cell r="B2347">
            <v>60</v>
          </cell>
          <cell r="C2347">
            <v>72</v>
          </cell>
          <cell r="D2347">
            <v>133</v>
          </cell>
          <cell r="E2347">
            <v>154.6</v>
          </cell>
          <cell r="F2347">
            <v>73</v>
          </cell>
          <cell r="G2347">
            <v>87.4</v>
          </cell>
          <cell r="H2347">
            <v>99</v>
          </cell>
          <cell r="I2347">
            <v>118.5</v>
          </cell>
          <cell r="J2347">
            <v>365</v>
          </cell>
          <cell r="K2347">
            <v>432.5</v>
          </cell>
        </row>
        <row r="2348">
          <cell r="A2348">
            <v>31272</v>
          </cell>
          <cell r="B2348">
            <v>24</v>
          </cell>
          <cell r="C2348">
            <v>196.8</v>
          </cell>
          <cell r="F2348">
            <v>6</v>
          </cell>
          <cell r="G2348">
            <v>45.6</v>
          </cell>
          <cell r="H2348">
            <v>27</v>
          </cell>
          <cell r="I2348">
            <v>189.84</v>
          </cell>
          <cell r="J2348">
            <v>57</v>
          </cell>
          <cell r="K2348">
            <v>432.24</v>
          </cell>
        </row>
        <row r="2349">
          <cell r="A2349">
            <v>31213</v>
          </cell>
          <cell r="F2349">
            <v>20</v>
          </cell>
          <cell r="G2349">
            <v>240</v>
          </cell>
          <cell r="H2349">
            <v>16</v>
          </cell>
          <cell r="I2349">
            <v>192</v>
          </cell>
          <cell r="J2349">
            <v>36</v>
          </cell>
          <cell r="K2349">
            <v>432</v>
          </cell>
        </row>
        <row r="2350">
          <cell r="A2350">
            <v>30237</v>
          </cell>
          <cell r="B2350">
            <v>2</v>
          </cell>
          <cell r="C2350">
            <v>107.8</v>
          </cell>
          <cell r="D2350">
            <v>3</v>
          </cell>
          <cell r="E2350">
            <v>161.69999999999999</v>
          </cell>
          <cell r="F2350">
            <v>3</v>
          </cell>
          <cell r="G2350">
            <v>161.69999999999999</v>
          </cell>
          <cell r="J2350">
            <v>8</v>
          </cell>
          <cell r="K2350">
            <v>431.2</v>
          </cell>
        </row>
        <row r="2351">
          <cell r="A2351">
            <v>31651</v>
          </cell>
          <cell r="B2351">
            <v>6</v>
          </cell>
          <cell r="C2351">
            <v>25.2</v>
          </cell>
          <cell r="D2351">
            <v>4</v>
          </cell>
          <cell r="E2351">
            <v>16.8</v>
          </cell>
          <cell r="F2351">
            <v>39</v>
          </cell>
          <cell r="G2351">
            <v>161.76</v>
          </cell>
          <cell r="H2351">
            <v>55</v>
          </cell>
          <cell r="I2351">
            <v>227.26</v>
          </cell>
          <cell r="J2351">
            <v>104</v>
          </cell>
          <cell r="K2351">
            <v>431.02</v>
          </cell>
        </row>
        <row r="2352">
          <cell r="A2352">
            <v>29692</v>
          </cell>
          <cell r="B2352">
            <v>90</v>
          </cell>
          <cell r="C2352">
            <v>107.3</v>
          </cell>
          <cell r="D2352">
            <v>24</v>
          </cell>
          <cell r="E2352">
            <v>28.4</v>
          </cell>
          <cell r="F2352">
            <v>91</v>
          </cell>
          <cell r="G2352">
            <v>109.2</v>
          </cell>
          <cell r="H2352">
            <v>156</v>
          </cell>
          <cell r="I2352">
            <v>186</v>
          </cell>
          <cell r="J2352">
            <v>361</v>
          </cell>
          <cell r="K2352">
            <v>430.9</v>
          </cell>
        </row>
        <row r="2353">
          <cell r="A2353">
            <v>22809</v>
          </cell>
          <cell r="B2353">
            <v>14</v>
          </cell>
          <cell r="C2353">
            <v>203.44</v>
          </cell>
          <cell r="D2353">
            <v>4</v>
          </cell>
          <cell r="E2353">
            <v>58.8</v>
          </cell>
          <cell r="F2353">
            <v>6</v>
          </cell>
          <cell r="G2353">
            <v>92.86</v>
          </cell>
          <cell r="H2353">
            <v>5</v>
          </cell>
          <cell r="I2353">
            <v>75.69</v>
          </cell>
          <cell r="J2353">
            <v>29</v>
          </cell>
          <cell r="K2353">
            <v>430.79</v>
          </cell>
        </row>
        <row r="2354">
          <cell r="A2354">
            <v>28766</v>
          </cell>
          <cell r="B2354">
            <v>5</v>
          </cell>
          <cell r="C2354">
            <v>113</v>
          </cell>
          <cell r="D2354">
            <v>2</v>
          </cell>
          <cell r="E2354">
            <v>45.2</v>
          </cell>
          <cell r="F2354">
            <v>13</v>
          </cell>
          <cell r="G2354">
            <v>272.08</v>
          </cell>
          <cell r="J2354">
            <v>20</v>
          </cell>
          <cell r="K2354">
            <v>430.28</v>
          </cell>
        </row>
        <row r="2355">
          <cell r="A2355">
            <v>12069</v>
          </cell>
          <cell r="B2355">
            <v>48</v>
          </cell>
          <cell r="C2355">
            <v>113.06</v>
          </cell>
          <cell r="D2355">
            <v>27</v>
          </cell>
          <cell r="E2355">
            <v>80.760000000000005</v>
          </cell>
          <cell r="F2355">
            <v>46</v>
          </cell>
          <cell r="G2355">
            <v>137.28</v>
          </cell>
          <cell r="H2355">
            <v>33</v>
          </cell>
          <cell r="I2355">
            <v>99</v>
          </cell>
          <cell r="J2355">
            <v>154</v>
          </cell>
          <cell r="K2355">
            <v>430.1</v>
          </cell>
        </row>
        <row r="2356">
          <cell r="A2356">
            <v>16633</v>
          </cell>
          <cell r="D2356">
            <v>2</v>
          </cell>
          <cell r="E2356">
            <v>172</v>
          </cell>
          <cell r="F2356">
            <v>3</v>
          </cell>
          <cell r="G2356">
            <v>258</v>
          </cell>
          <cell r="J2356">
            <v>5</v>
          </cell>
          <cell r="K2356">
            <v>430</v>
          </cell>
        </row>
        <row r="2357">
          <cell r="A2357">
            <v>31711</v>
          </cell>
          <cell r="D2357">
            <v>13</v>
          </cell>
          <cell r="E2357">
            <v>179.59</v>
          </cell>
          <cell r="F2357">
            <v>12</v>
          </cell>
          <cell r="G2357">
            <v>166.8</v>
          </cell>
          <cell r="H2357">
            <v>6</v>
          </cell>
          <cell r="I2357">
            <v>83.4</v>
          </cell>
          <cell r="J2357">
            <v>31</v>
          </cell>
          <cell r="K2357">
            <v>429.78999999999996</v>
          </cell>
        </row>
        <row r="2358">
          <cell r="A2358">
            <v>27160</v>
          </cell>
          <cell r="B2358">
            <v>24</v>
          </cell>
          <cell r="C2358">
            <v>72</v>
          </cell>
          <cell r="D2358">
            <v>50</v>
          </cell>
          <cell r="E2358">
            <v>147.84</v>
          </cell>
          <cell r="F2358">
            <v>38</v>
          </cell>
          <cell r="G2358">
            <v>113.76</v>
          </cell>
          <cell r="H2358">
            <v>32</v>
          </cell>
          <cell r="I2358">
            <v>96</v>
          </cell>
          <cell r="J2358">
            <v>144</v>
          </cell>
          <cell r="K2358">
            <v>429.6</v>
          </cell>
        </row>
        <row r="2359">
          <cell r="A2359">
            <v>13444</v>
          </cell>
          <cell r="B2359">
            <v>3</v>
          </cell>
          <cell r="C2359">
            <v>67.8</v>
          </cell>
          <cell r="D2359">
            <v>4</v>
          </cell>
          <cell r="E2359">
            <v>90.4</v>
          </cell>
          <cell r="F2359">
            <v>9</v>
          </cell>
          <cell r="G2359">
            <v>203.4</v>
          </cell>
          <cell r="H2359">
            <v>3</v>
          </cell>
          <cell r="I2359">
            <v>67.8</v>
          </cell>
          <cell r="J2359">
            <v>19</v>
          </cell>
          <cell r="K2359">
            <v>429.40000000000003</v>
          </cell>
        </row>
        <row r="2360">
          <cell r="A2360">
            <v>17383</v>
          </cell>
          <cell r="B2360">
            <v>8</v>
          </cell>
          <cell r="C2360">
            <v>84</v>
          </cell>
          <cell r="D2360">
            <v>11</v>
          </cell>
          <cell r="E2360">
            <v>113.82</v>
          </cell>
          <cell r="F2360">
            <v>18</v>
          </cell>
          <cell r="G2360">
            <v>189</v>
          </cell>
          <cell r="H2360">
            <v>4</v>
          </cell>
          <cell r="I2360">
            <v>42</v>
          </cell>
          <cell r="J2360">
            <v>41</v>
          </cell>
          <cell r="K2360">
            <v>428.82</v>
          </cell>
        </row>
        <row r="2361">
          <cell r="A2361">
            <v>28444</v>
          </cell>
          <cell r="B2361">
            <v>9</v>
          </cell>
          <cell r="C2361">
            <v>125.1</v>
          </cell>
          <cell r="D2361">
            <v>14</v>
          </cell>
          <cell r="E2361">
            <v>194.6</v>
          </cell>
          <cell r="F2361">
            <v>7</v>
          </cell>
          <cell r="G2361">
            <v>96.19</v>
          </cell>
          <cell r="H2361">
            <v>1</v>
          </cell>
          <cell r="I2361">
            <v>12.79</v>
          </cell>
          <cell r="J2361">
            <v>31</v>
          </cell>
          <cell r="K2361">
            <v>428.68</v>
          </cell>
        </row>
        <row r="2362">
          <cell r="A2362">
            <v>30148</v>
          </cell>
          <cell r="B2362">
            <v>181</v>
          </cell>
          <cell r="C2362">
            <v>180.52</v>
          </cell>
          <cell r="D2362">
            <v>93</v>
          </cell>
          <cell r="E2362">
            <v>93</v>
          </cell>
          <cell r="F2362">
            <v>111</v>
          </cell>
          <cell r="G2362">
            <v>111</v>
          </cell>
          <cell r="H2362">
            <v>44</v>
          </cell>
          <cell r="I2362">
            <v>44</v>
          </cell>
          <cell r="J2362">
            <v>429</v>
          </cell>
          <cell r="K2362">
            <v>428.52</v>
          </cell>
        </row>
        <row r="2363">
          <cell r="A2363">
            <v>10749</v>
          </cell>
          <cell r="B2363">
            <v>63</v>
          </cell>
          <cell r="C2363">
            <v>408.98</v>
          </cell>
          <cell r="D2363">
            <v>3</v>
          </cell>
          <cell r="E2363">
            <v>19.5</v>
          </cell>
          <cell r="J2363">
            <v>66</v>
          </cell>
          <cell r="K2363">
            <v>428.48</v>
          </cell>
        </row>
        <row r="2364">
          <cell r="A2364">
            <v>28527</v>
          </cell>
          <cell r="B2364">
            <v>13</v>
          </cell>
          <cell r="C2364">
            <v>175.5</v>
          </cell>
          <cell r="D2364">
            <v>7</v>
          </cell>
          <cell r="E2364">
            <v>94.5</v>
          </cell>
          <cell r="F2364">
            <v>4</v>
          </cell>
          <cell r="G2364">
            <v>54</v>
          </cell>
          <cell r="H2364">
            <v>7</v>
          </cell>
          <cell r="I2364">
            <v>104.3</v>
          </cell>
          <cell r="J2364">
            <v>31</v>
          </cell>
          <cell r="K2364">
            <v>428.3</v>
          </cell>
        </row>
        <row r="2365">
          <cell r="A2365">
            <v>17675</v>
          </cell>
          <cell r="B2365">
            <v>15</v>
          </cell>
          <cell r="C2365">
            <v>101.46</v>
          </cell>
          <cell r="D2365">
            <v>17</v>
          </cell>
          <cell r="E2365">
            <v>115.6</v>
          </cell>
          <cell r="F2365">
            <v>13</v>
          </cell>
          <cell r="G2365">
            <v>88.4</v>
          </cell>
          <cell r="H2365">
            <v>18</v>
          </cell>
          <cell r="I2365">
            <v>122.4</v>
          </cell>
          <cell r="J2365">
            <v>63</v>
          </cell>
          <cell r="K2365">
            <v>427.86</v>
          </cell>
        </row>
        <row r="2366">
          <cell r="A2366">
            <v>23205</v>
          </cell>
          <cell r="B2366">
            <v>6</v>
          </cell>
          <cell r="C2366">
            <v>197.4</v>
          </cell>
          <cell r="D2366">
            <v>1</v>
          </cell>
          <cell r="E2366">
            <v>32.9</v>
          </cell>
          <cell r="F2366">
            <v>3</v>
          </cell>
          <cell r="G2366">
            <v>98.7</v>
          </cell>
          <cell r="H2366">
            <v>3</v>
          </cell>
          <cell r="I2366">
            <v>98.7</v>
          </cell>
          <cell r="J2366">
            <v>13</v>
          </cell>
          <cell r="K2366">
            <v>427.7</v>
          </cell>
        </row>
        <row r="2367">
          <cell r="A2367">
            <v>29625</v>
          </cell>
          <cell r="B2367">
            <v>5</v>
          </cell>
          <cell r="C2367">
            <v>41.5</v>
          </cell>
          <cell r="F2367">
            <v>44</v>
          </cell>
          <cell r="G2367">
            <v>361.24</v>
          </cell>
          <cell r="H2367">
            <v>3</v>
          </cell>
          <cell r="I2367">
            <v>24.9</v>
          </cell>
          <cell r="J2367">
            <v>52</v>
          </cell>
          <cell r="K2367">
            <v>427.64</v>
          </cell>
        </row>
        <row r="2368">
          <cell r="A2368">
            <v>28565</v>
          </cell>
          <cell r="B2368">
            <v>6</v>
          </cell>
          <cell r="C2368">
            <v>96</v>
          </cell>
          <cell r="D2368">
            <v>6</v>
          </cell>
          <cell r="E2368">
            <v>94</v>
          </cell>
          <cell r="F2368">
            <v>5</v>
          </cell>
          <cell r="G2368">
            <v>78</v>
          </cell>
          <cell r="H2368">
            <v>10</v>
          </cell>
          <cell r="I2368">
            <v>159.6</v>
          </cell>
          <cell r="J2368">
            <v>27</v>
          </cell>
          <cell r="K2368">
            <v>427.6</v>
          </cell>
        </row>
        <row r="2369">
          <cell r="A2369">
            <v>28711</v>
          </cell>
          <cell r="B2369">
            <v>17</v>
          </cell>
          <cell r="C2369">
            <v>95.2</v>
          </cell>
          <cell r="D2369">
            <v>8</v>
          </cell>
          <cell r="E2369">
            <v>44.8</v>
          </cell>
          <cell r="F2369">
            <v>27</v>
          </cell>
          <cell r="G2369">
            <v>151.19999999999999</v>
          </cell>
          <cell r="H2369">
            <v>24</v>
          </cell>
          <cell r="I2369">
            <v>136</v>
          </cell>
          <cell r="J2369">
            <v>76</v>
          </cell>
          <cell r="K2369">
            <v>427.2</v>
          </cell>
        </row>
        <row r="2370">
          <cell r="A2370">
            <v>30462</v>
          </cell>
          <cell r="B2370">
            <v>11</v>
          </cell>
          <cell r="C2370">
            <v>195.8</v>
          </cell>
          <cell r="D2370">
            <v>3</v>
          </cell>
          <cell r="E2370">
            <v>53.4</v>
          </cell>
          <cell r="F2370">
            <v>6</v>
          </cell>
          <cell r="G2370">
            <v>106.8</v>
          </cell>
          <cell r="H2370">
            <v>4</v>
          </cell>
          <cell r="I2370">
            <v>71.2</v>
          </cell>
          <cell r="J2370">
            <v>24</v>
          </cell>
          <cell r="K2370">
            <v>427.2</v>
          </cell>
        </row>
        <row r="2371">
          <cell r="A2371">
            <v>11327</v>
          </cell>
          <cell r="B2371">
            <v>6</v>
          </cell>
          <cell r="C2371">
            <v>63.34</v>
          </cell>
          <cell r="F2371">
            <v>1</v>
          </cell>
          <cell r="G2371">
            <v>10.7</v>
          </cell>
          <cell r="H2371">
            <v>33</v>
          </cell>
          <cell r="I2371">
            <v>353.1</v>
          </cell>
          <cell r="J2371">
            <v>40</v>
          </cell>
          <cell r="K2371">
            <v>427.14000000000004</v>
          </cell>
        </row>
        <row r="2372">
          <cell r="A2372">
            <v>23627</v>
          </cell>
          <cell r="B2372">
            <v>27</v>
          </cell>
          <cell r="C2372">
            <v>108</v>
          </cell>
          <cell r="D2372">
            <v>37</v>
          </cell>
          <cell r="E2372">
            <v>147.36000000000001</v>
          </cell>
          <cell r="F2372">
            <v>22</v>
          </cell>
          <cell r="G2372">
            <v>88</v>
          </cell>
          <cell r="H2372">
            <v>21</v>
          </cell>
          <cell r="I2372">
            <v>83.68</v>
          </cell>
          <cell r="J2372">
            <v>107</v>
          </cell>
          <cell r="K2372">
            <v>427.04</v>
          </cell>
        </row>
        <row r="2373">
          <cell r="A2373">
            <v>16979</v>
          </cell>
          <cell r="B2373">
            <v>7</v>
          </cell>
          <cell r="C2373">
            <v>49</v>
          </cell>
          <cell r="D2373">
            <v>7</v>
          </cell>
          <cell r="E2373">
            <v>49</v>
          </cell>
          <cell r="F2373">
            <v>23</v>
          </cell>
          <cell r="G2373">
            <v>161</v>
          </cell>
          <cell r="H2373">
            <v>24</v>
          </cell>
          <cell r="I2373">
            <v>168</v>
          </cell>
          <cell r="J2373">
            <v>61</v>
          </cell>
          <cell r="K2373">
            <v>427</v>
          </cell>
        </row>
        <row r="2374">
          <cell r="A2374">
            <v>10566</v>
          </cell>
          <cell r="B2374">
            <v>7</v>
          </cell>
          <cell r="C2374">
            <v>83.3</v>
          </cell>
          <cell r="D2374">
            <v>10</v>
          </cell>
          <cell r="E2374">
            <v>119</v>
          </cell>
          <cell r="F2374">
            <v>11</v>
          </cell>
          <cell r="G2374">
            <v>129.94999999999999</v>
          </cell>
          <cell r="H2374">
            <v>8</v>
          </cell>
          <cell r="I2374">
            <v>94.25</v>
          </cell>
          <cell r="J2374">
            <v>36</v>
          </cell>
          <cell r="K2374">
            <v>426.5</v>
          </cell>
        </row>
        <row r="2375">
          <cell r="A2375">
            <v>29215</v>
          </cell>
          <cell r="B2375">
            <v>49</v>
          </cell>
          <cell r="C2375">
            <v>191.1</v>
          </cell>
          <cell r="D2375">
            <v>20</v>
          </cell>
          <cell r="E2375">
            <v>79.3</v>
          </cell>
          <cell r="F2375">
            <v>19</v>
          </cell>
          <cell r="G2375">
            <v>76</v>
          </cell>
          <cell r="H2375">
            <v>20</v>
          </cell>
          <cell r="I2375">
            <v>80</v>
          </cell>
          <cell r="J2375">
            <v>108</v>
          </cell>
          <cell r="K2375">
            <v>426.4</v>
          </cell>
        </row>
        <row r="2376">
          <cell r="A2376">
            <v>27535</v>
          </cell>
          <cell r="B2376">
            <v>26</v>
          </cell>
          <cell r="C2376">
            <v>93.02</v>
          </cell>
          <cell r="D2376">
            <v>37</v>
          </cell>
          <cell r="E2376">
            <v>132.91</v>
          </cell>
          <cell r="F2376">
            <v>31</v>
          </cell>
          <cell r="G2376">
            <v>110.73</v>
          </cell>
          <cell r="H2376">
            <v>25</v>
          </cell>
          <cell r="I2376">
            <v>89.71</v>
          </cell>
          <cell r="J2376">
            <v>119</v>
          </cell>
          <cell r="K2376">
            <v>426.37</v>
          </cell>
        </row>
        <row r="2377">
          <cell r="A2377">
            <v>13485</v>
          </cell>
          <cell r="B2377">
            <v>5</v>
          </cell>
          <cell r="C2377">
            <v>196</v>
          </cell>
          <cell r="D2377">
            <v>3</v>
          </cell>
          <cell r="E2377">
            <v>116.7</v>
          </cell>
          <cell r="F2377">
            <v>1</v>
          </cell>
          <cell r="G2377">
            <v>38.9</v>
          </cell>
          <cell r="H2377">
            <v>2</v>
          </cell>
          <cell r="I2377">
            <v>74.69</v>
          </cell>
          <cell r="J2377">
            <v>11</v>
          </cell>
          <cell r="K2377">
            <v>426.28999999999996</v>
          </cell>
        </row>
        <row r="2378">
          <cell r="A2378">
            <v>11701</v>
          </cell>
          <cell r="B2378">
            <v>4</v>
          </cell>
          <cell r="C2378">
            <v>54.2</v>
          </cell>
          <cell r="D2378">
            <v>6</v>
          </cell>
          <cell r="E2378">
            <v>83.4</v>
          </cell>
          <cell r="F2378">
            <v>11</v>
          </cell>
          <cell r="G2378">
            <v>156.4</v>
          </cell>
          <cell r="H2378">
            <v>9</v>
          </cell>
          <cell r="I2378">
            <v>131.4</v>
          </cell>
          <cell r="J2378">
            <v>30</v>
          </cell>
          <cell r="K2378">
            <v>425.4</v>
          </cell>
        </row>
        <row r="2379">
          <cell r="A2379">
            <v>16561</v>
          </cell>
          <cell r="D2379">
            <v>19</v>
          </cell>
          <cell r="E2379">
            <v>207.1</v>
          </cell>
          <cell r="F2379">
            <v>1</v>
          </cell>
          <cell r="G2379">
            <v>10.9</v>
          </cell>
          <cell r="H2379">
            <v>19</v>
          </cell>
          <cell r="I2379">
            <v>207.1</v>
          </cell>
          <cell r="J2379">
            <v>39</v>
          </cell>
          <cell r="K2379">
            <v>425.1</v>
          </cell>
        </row>
        <row r="2380">
          <cell r="A2380">
            <v>17302</v>
          </cell>
          <cell r="F2380">
            <v>26</v>
          </cell>
          <cell r="G2380">
            <v>192.6</v>
          </cell>
          <cell r="H2380">
            <v>31</v>
          </cell>
          <cell r="I2380">
            <v>232.5</v>
          </cell>
          <cell r="J2380">
            <v>57</v>
          </cell>
          <cell r="K2380">
            <v>425.1</v>
          </cell>
        </row>
        <row r="2381">
          <cell r="A2381">
            <v>27456</v>
          </cell>
          <cell r="B2381">
            <v>28</v>
          </cell>
          <cell r="C2381">
            <v>191.95</v>
          </cell>
          <cell r="D2381">
            <v>9</v>
          </cell>
          <cell r="E2381">
            <v>61.55</v>
          </cell>
          <cell r="F2381">
            <v>8</v>
          </cell>
          <cell r="G2381">
            <v>54.65</v>
          </cell>
          <cell r="H2381">
            <v>17</v>
          </cell>
          <cell r="I2381">
            <v>116.75</v>
          </cell>
          <cell r="J2381">
            <v>62</v>
          </cell>
          <cell r="K2381">
            <v>424.9</v>
          </cell>
        </row>
        <row r="2382">
          <cell r="A2382">
            <v>11780</v>
          </cell>
          <cell r="B2382">
            <v>29</v>
          </cell>
          <cell r="C2382">
            <v>184.69</v>
          </cell>
          <cell r="D2382">
            <v>8</v>
          </cell>
          <cell r="E2382">
            <v>51.5</v>
          </cell>
          <cell r="F2382">
            <v>14</v>
          </cell>
          <cell r="G2382">
            <v>91</v>
          </cell>
          <cell r="H2382">
            <v>15</v>
          </cell>
          <cell r="I2382">
            <v>97.5</v>
          </cell>
          <cell r="J2382">
            <v>66</v>
          </cell>
          <cell r="K2382">
            <v>424.69</v>
          </cell>
        </row>
        <row r="2383">
          <cell r="A2383">
            <v>17868</v>
          </cell>
          <cell r="B2383">
            <v>14</v>
          </cell>
          <cell r="C2383">
            <v>56</v>
          </cell>
          <cell r="D2383">
            <v>51</v>
          </cell>
          <cell r="E2383">
            <v>203.36</v>
          </cell>
          <cell r="F2383">
            <v>22</v>
          </cell>
          <cell r="G2383">
            <v>89.68</v>
          </cell>
          <cell r="H2383">
            <v>18</v>
          </cell>
          <cell r="I2383">
            <v>75.599999999999994</v>
          </cell>
          <cell r="J2383">
            <v>105</v>
          </cell>
          <cell r="K2383">
            <v>424.64</v>
          </cell>
        </row>
        <row r="2384">
          <cell r="A2384">
            <v>17550</v>
          </cell>
          <cell r="B2384">
            <v>2</v>
          </cell>
          <cell r="C2384">
            <v>50</v>
          </cell>
          <cell r="D2384">
            <v>5</v>
          </cell>
          <cell r="E2384">
            <v>123</v>
          </cell>
          <cell r="F2384">
            <v>7</v>
          </cell>
          <cell r="G2384">
            <v>175</v>
          </cell>
          <cell r="H2384">
            <v>3</v>
          </cell>
          <cell r="I2384">
            <v>76</v>
          </cell>
          <cell r="J2384">
            <v>17</v>
          </cell>
          <cell r="K2384">
            <v>424</v>
          </cell>
        </row>
        <row r="2385">
          <cell r="A2385">
            <v>12421</v>
          </cell>
          <cell r="B2385">
            <v>16</v>
          </cell>
          <cell r="C2385">
            <v>135.32</v>
          </cell>
          <cell r="D2385">
            <v>12</v>
          </cell>
          <cell r="E2385">
            <v>102</v>
          </cell>
          <cell r="F2385">
            <v>8</v>
          </cell>
          <cell r="G2385">
            <v>67.319999999999993</v>
          </cell>
          <cell r="H2385">
            <v>14</v>
          </cell>
          <cell r="I2385">
            <v>119</v>
          </cell>
          <cell r="J2385">
            <v>50</v>
          </cell>
          <cell r="K2385">
            <v>423.64</v>
          </cell>
        </row>
        <row r="2386">
          <cell r="A2386">
            <v>12037</v>
          </cell>
          <cell r="B2386">
            <v>31</v>
          </cell>
          <cell r="C2386">
            <v>70.760000000000005</v>
          </cell>
          <cell r="D2386">
            <v>22</v>
          </cell>
          <cell r="E2386">
            <v>50.6</v>
          </cell>
          <cell r="F2386">
            <v>59</v>
          </cell>
          <cell r="G2386">
            <v>134.62</v>
          </cell>
          <cell r="H2386">
            <v>73</v>
          </cell>
          <cell r="I2386">
            <v>167.54</v>
          </cell>
          <cell r="J2386">
            <v>185</v>
          </cell>
          <cell r="K2386">
            <v>423.52</v>
          </cell>
        </row>
        <row r="2387">
          <cell r="A2387">
            <v>30613</v>
          </cell>
          <cell r="B2387">
            <v>3</v>
          </cell>
          <cell r="C2387">
            <v>79.8</v>
          </cell>
          <cell r="D2387">
            <v>4</v>
          </cell>
          <cell r="E2387">
            <v>106.4</v>
          </cell>
          <cell r="F2387">
            <v>7</v>
          </cell>
          <cell r="G2387">
            <v>184.07</v>
          </cell>
          <cell r="H2387">
            <v>2</v>
          </cell>
          <cell r="I2387">
            <v>53.2</v>
          </cell>
          <cell r="J2387">
            <v>16</v>
          </cell>
          <cell r="K2387">
            <v>423.46999999999997</v>
          </cell>
        </row>
        <row r="2388">
          <cell r="A2388">
            <v>10889</v>
          </cell>
          <cell r="B2388">
            <v>1</v>
          </cell>
          <cell r="C2388">
            <v>24.9</v>
          </cell>
          <cell r="F2388">
            <v>6</v>
          </cell>
          <cell r="G2388">
            <v>149.4</v>
          </cell>
          <cell r="H2388">
            <v>10</v>
          </cell>
          <cell r="I2388">
            <v>249</v>
          </cell>
          <cell r="J2388">
            <v>17</v>
          </cell>
          <cell r="K2388">
            <v>423.3</v>
          </cell>
        </row>
        <row r="2389">
          <cell r="A2389">
            <v>18007</v>
          </cell>
          <cell r="B2389">
            <v>63</v>
          </cell>
          <cell r="C2389">
            <v>163.16999999999999</v>
          </cell>
          <cell r="D2389">
            <v>22</v>
          </cell>
          <cell r="E2389">
            <v>56.99</v>
          </cell>
          <cell r="F2389">
            <v>33</v>
          </cell>
          <cell r="G2389">
            <v>91.36</v>
          </cell>
          <cell r="H2389">
            <v>40</v>
          </cell>
          <cell r="I2389">
            <v>111.78</v>
          </cell>
          <cell r="J2389">
            <v>158</v>
          </cell>
          <cell r="K2389">
            <v>423.29999999999995</v>
          </cell>
        </row>
        <row r="2390">
          <cell r="A2390">
            <v>29854</v>
          </cell>
          <cell r="D2390">
            <v>3</v>
          </cell>
          <cell r="E2390">
            <v>108.9</v>
          </cell>
          <cell r="F2390">
            <v>4</v>
          </cell>
          <cell r="G2390">
            <v>139.6</v>
          </cell>
          <cell r="H2390">
            <v>5</v>
          </cell>
          <cell r="I2390">
            <v>174.5</v>
          </cell>
          <cell r="J2390">
            <v>12</v>
          </cell>
          <cell r="K2390">
            <v>423</v>
          </cell>
        </row>
        <row r="2391">
          <cell r="A2391">
            <v>31444</v>
          </cell>
          <cell r="B2391">
            <v>5</v>
          </cell>
          <cell r="C2391">
            <v>125</v>
          </cell>
          <cell r="D2391">
            <v>4</v>
          </cell>
          <cell r="E2391">
            <v>100</v>
          </cell>
          <cell r="F2391">
            <v>5</v>
          </cell>
          <cell r="G2391">
            <v>123</v>
          </cell>
          <cell r="H2391">
            <v>3</v>
          </cell>
          <cell r="I2391">
            <v>75</v>
          </cell>
          <cell r="J2391">
            <v>17</v>
          </cell>
          <cell r="K2391">
            <v>423</v>
          </cell>
        </row>
        <row r="2392">
          <cell r="A2392">
            <v>14030</v>
          </cell>
          <cell r="B2392">
            <v>48</v>
          </cell>
          <cell r="C2392">
            <v>171.93</v>
          </cell>
          <cell r="D2392">
            <v>49</v>
          </cell>
          <cell r="E2392">
            <v>175.53</v>
          </cell>
          <cell r="F2392">
            <v>21</v>
          </cell>
          <cell r="G2392">
            <v>75.02</v>
          </cell>
          <cell r="J2392">
            <v>118</v>
          </cell>
          <cell r="K2392">
            <v>422.48</v>
          </cell>
        </row>
        <row r="2393">
          <cell r="A2393">
            <v>29120</v>
          </cell>
          <cell r="B2393">
            <v>5</v>
          </cell>
          <cell r="C2393">
            <v>69.5</v>
          </cell>
          <cell r="D2393">
            <v>8</v>
          </cell>
          <cell r="E2393">
            <v>111.2</v>
          </cell>
          <cell r="F2393">
            <v>8</v>
          </cell>
          <cell r="G2393">
            <v>111.2</v>
          </cell>
          <cell r="H2393">
            <v>9</v>
          </cell>
          <cell r="I2393">
            <v>130.5</v>
          </cell>
          <cell r="J2393">
            <v>30</v>
          </cell>
          <cell r="K2393">
            <v>422.4</v>
          </cell>
        </row>
        <row r="2394">
          <cell r="A2394">
            <v>23302</v>
          </cell>
          <cell r="B2394">
            <v>30</v>
          </cell>
          <cell r="C2394">
            <v>104.44</v>
          </cell>
          <cell r="D2394">
            <v>29</v>
          </cell>
          <cell r="E2394">
            <v>101.5</v>
          </cell>
          <cell r="F2394">
            <v>31</v>
          </cell>
          <cell r="G2394">
            <v>108.5</v>
          </cell>
          <cell r="H2394">
            <v>30</v>
          </cell>
          <cell r="I2394">
            <v>107.9</v>
          </cell>
          <cell r="J2394">
            <v>120</v>
          </cell>
          <cell r="K2394">
            <v>422.34000000000003</v>
          </cell>
        </row>
        <row r="2395">
          <cell r="A2395">
            <v>28720</v>
          </cell>
          <cell r="B2395">
            <v>124</v>
          </cell>
          <cell r="C2395">
            <v>122.96</v>
          </cell>
          <cell r="D2395">
            <v>95</v>
          </cell>
          <cell r="E2395">
            <v>95</v>
          </cell>
          <cell r="F2395">
            <v>178</v>
          </cell>
          <cell r="G2395">
            <v>177.2</v>
          </cell>
          <cell r="H2395">
            <v>27</v>
          </cell>
          <cell r="I2395">
            <v>27</v>
          </cell>
          <cell r="J2395">
            <v>424</v>
          </cell>
          <cell r="K2395">
            <v>422.15999999999997</v>
          </cell>
        </row>
        <row r="2396">
          <cell r="A2396">
            <v>14835</v>
          </cell>
          <cell r="B2396">
            <v>45</v>
          </cell>
          <cell r="C2396">
            <v>67.260000000000005</v>
          </cell>
          <cell r="D2396">
            <v>73</v>
          </cell>
          <cell r="E2396">
            <v>109.26</v>
          </cell>
          <cell r="F2396">
            <v>103</v>
          </cell>
          <cell r="G2396">
            <v>154.13999999999999</v>
          </cell>
          <cell r="H2396">
            <v>61</v>
          </cell>
          <cell r="I2396">
            <v>91.38</v>
          </cell>
          <cell r="J2396">
            <v>282</v>
          </cell>
          <cell r="K2396">
            <v>422.03999999999996</v>
          </cell>
        </row>
        <row r="2397">
          <cell r="A2397">
            <v>18567</v>
          </cell>
          <cell r="B2397">
            <v>7</v>
          </cell>
          <cell r="C2397">
            <v>85.5</v>
          </cell>
          <cell r="D2397">
            <v>14</v>
          </cell>
          <cell r="E2397">
            <v>175</v>
          </cell>
          <cell r="F2397">
            <v>9</v>
          </cell>
          <cell r="G2397">
            <v>112.5</v>
          </cell>
          <cell r="H2397">
            <v>4</v>
          </cell>
          <cell r="I2397">
            <v>49</v>
          </cell>
          <cell r="J2397">
            <v>34</v>
          </cell>
          <cell r="K2397">
            <v>422</v>
          </cell>
        </row>
        <row r="2398">
          <cell r="A2398">
            <v>29143</v>
          </cell>
          <cell r="B2398">
            <v>2</v>
          </cell>
          <cell r="C2398">
            <v>27.8</v>
          </cell>
          <cell r="D2398">
            <v>7</v>
          </cell>
          <cell r="E2398">
            <v>97.3</v>
          </cell>
          <cell r="F2398">
            <v>12</v>
          </cell>
          <cell r="G2398">
            <v>166.8</v>
          </cell>
          <cell r="H2398">
            <v>9</v>
          </cell>
          <cell r="I2398">
            <v>129.9</v>
          </cell>
          <cell r="J2398">
            <v>30</v>
          </cell>
          <cell r="K2398">
            <v>421.79999999999995</v>
          </cell>
        </row>
        <row r="2399">
          <cell r="A2399">
            <v>17825</v>
          </cell>
          <cell r="B2399">
            <v>14</v>
          </cell>
          <cell r="C2399">
            <v>79.3</v>
          </cell>
          <cell r="D2399">
            <v>17</v>
          </cell>
          <cell r="E2399">
            <v>100.3</v>
          </cell>
          <cell r="F2399">
            <v>25</v>
          </cell>
          <cell r="G2399">
            <v>147.5</v>
          </cell>
          <cell r="H2399">
            <v>16</v>
          </cell>
          <cell r="I2399">
            <v>94.4</v>
          </cell>
          <cell r="J2399">
            <v>72</v>
          </cell>
          <cell r="K2399">
            <v>421.5</v>
          </cell>
        </row>
        <row r="2400">
          <cell r="A2400">
            <v>18262</v>
          </cell>
          <cell r="B2400">
            <v>1</v>
          </cell>
          <cell r="C2400">
            <v>32</v>
          </cell>
          <cell r="D2400">
            <v>5</v>
          </cell>
          <cell r="E2400">
            <v>160</v>
          </cell>
          <cell r="F2400">
            <v>6</v>
          </cell>
          <cell r="G2400">
            <v>192</v>
          </cell>
          <cell r="H2400">
            <v>1</v>
          </cell>
          <cell r="I2400">
            <v>37.5</v>
          </cell>
          <cell r="J2400">
            <v>13</v>
          </cell>
          <cell r="K2400">
            <v>421.5</v>
          </cell>
        </row>
        <row r="2401">
          <cell r="A2401">
            <v>28729</v>
          </cell>
          <cell r="B2401">
            <v>22</v>
          </cell>
          <cell r="C2401">
            <v>114.4</v>
          </cell>
          <cell r="D2401">
            <v>27</v>
          </cell>
          <cell r="E2401">
            <v>140.4</v>
          </cell>
          <cell r="F2401">
            <v>16</v>
          </cell>
          <cell r="G2401">
            <v>83.2</v>
          </cell>
          <cell r="H2401">
            <v>16</v>
          </cell>
          <cell r="I2401">
            <v>83.2</v>
          </cell>
          <cell r="J2401">
            <v>81</v>
          </cell>
          <cell r="K2401">
            <v>421.2</v>
          </cell>
        </row>
        <row r="2402">
          <cell r="A2402">
            <v>16309</v>
          </cell>
          <cell r="B2402">
            <v>12</v>
          </cell>
          <cell r="C2402">
            <v>254.4</v>
          </cell>
          <cell r="D2402">
            <v>8</v>
          </cell>
          <cell r="E2402">
            <v>166.2</v>
          </cell>
          <cell r="J2402">
            <v>20</v>
          </cell>
          <cell r="K2402">
            <v>420.6</v>
          </cell>
        </row>
        <row r="2403">
          <cell r="A2403">
            <v>29824</v>
          </cell>
          <cell r="B2403">
            <v>106</v>
          </cell>
          <cell r="C2403">
            <v>136.4</v>
          </cell>
          <cell r="D2403">
            <v>66</v>
          </cell>
          <cell r="E2403">
            <v>85.4</v>
          </cell>
          <cell r="F2403">
            <v>70</v>
          </cell>
          <cell r="G2403">
            <v>93.34</v>
          </cell>
          <cell r="H2403">
            <v>71</v>
          </cell>
          <cell r="I2403">
            <v>105.42</v>
          </cell>
          <cell r="J2403">
            <v>313</v>
          </cell>
          <cell r="K2403">
            <v>420.56</v>
          </cell>
        </row>
        <row r="2404">
          <cell r="A2404">
            <v>28721</v>
          </cell>
          <cell r="B2404">
            <v>148</v>
          </cell>
          <cell r="C2404">
            <v>147.76</v>
          </cell>
          <cell r="D2404">
            <v>118</v>
          </cell>
          <cell r="E2404">
            <v>117.28</v>
          </cell>
          <cell r="F2404">
            <v>133</v>
          </cell>
          <cell r="G2404">
            <v>132.52000000000001</v>
          </cell>
          <cell r="H2404">
            <v>23</v>
          </cell>
          <cell r="I2404">
            <v>23</v>
          </cell>
          <cell r="J2404">
            <v>422</v>
          </cell>
          <cell r="K2404">
            <v>420.55999999999995</v>
          </cell>
        </row>
        <row r="2405">
          <cell r="A2405">
            <v>15842</v>
          </cell>
          <cell r="B2405">
            <v>15</v>
          </cell>
          <cell r="C2405">
            <v>103.5</v>
          </cell>
          <cell r="D2405">
            <v>19</v>
          </cell>
          <cell r="E2405">
            <v>130.55000000000001</v>
          </cell>
          <cell r="F2405">
            <v>21</v>
          </cell>
          <cell r="G2405">
            <v>144.9</v>
          </cell>
          <cell r="H2405">
            <v>6</v>
          </cell>
          <cell r="I2405">
            <v>41.4</v>
          </cell>
          <cell r="J2405">
            <v>61</v>
          </cell>
          <cell r="K2405">
            <v>420.35</v>
          </cell>
        </row>
        <row r="2406">
          <cell r="A2406">
            <v>13583</v>
          </cell>
          <cell r="D2406">
            <v>5</v>
          </cell>
          <cell r="E2406">
            <v>125</v>
          </cell>
          <cell r="F2406">
            <v>5</v>
          </cell>
          <cell r="G2406">
            <v>133</v>
          </cell>
          <cell r="H2406">
            <v>6</v>
          </cell>
          <cell r="I2406">
            <v>162</v>
          </cell>
          <cell r="J2406">
            <v>16</v>
          </cell>
          <cell r="K2406">
            <v>420</v>
          </cell>
        </row>
        <row r="2407">
          <cell r="A2407">
            <v>16933</v>
          </cell>
          <cell r="B2407">
            <v>10</v>
          </cell>
          <cell r="C2407">
            <v>175</v>
          </cell>
          <cell r="D2407">
            <v>6</v>
          </cell>
          <cell r="E2407">
            <v>105</v>
          </cell>
          <cell r="F2407">
            <v>6</v>
          </cell>
          <cell r="G2407">
            <v>105</v>
          </cell>
          <cell r="H2407">
            <v>2</v>
          </cell>
          <cell r="I2407">
            <v>35</v>
          </cell>
          <cell r="J2407">
            <v>24</v>
          </cell>
          <cell r="K2407">
            <v>420</v>
          </cell>
        </row>
        <row r="2408">
          <cell r="A2408">
            <v>18362</v>
          </cell>
          <cell r="B2408">
            <v>1</v>
          </cell>
          <cell r="C2408">
            <v>60</v>
          </cell>
          <cell r="D2408">
            <v>1</v>
          </cell>
          <cell r="E2408">
            <v>60</v>
          </cell>
          <cell r="F2408">
            <v>2</v>
          </cell>
          <cell r="G2408">
            <v>120</v>
          </cell>
          <cell r="H2408">
            <v>3</v>
          </cell>
          <cell r="I2408">
            <v>180</v>
          </cell>
          <cell r="J2408">
            <v>7</v>
          </cell>
          <cell r="K2408">
            <v>420</v>
          </cell>
        </row>
        <row r="2409">
          <cell r="A2409">
            <v>22480</v>
          </cell>
          <cell r="B2409">
            <v>2</v>
          </cell>
          <cell r="C2409">
            <v>120</v>
          </cell>
          <cell r="D2409">
            <v>1</v>
          </cell>
          <cell r="E2409">
            <v>60</v>
          </cell>
          <cell r="F2409">
            <v>2</v>
          </cell>
          <cell r="G2409">
            <v>120</v>
          </cell>
          <cell r="H2409">
            <v>2</v>
          </cell>
          <cell r="I2409">
            <v>120</v>
          </cell>
          <cell r="J2409">
            <v>7</v>
          </cell>
          <cell r="K2409">
            <v>420</v>
          </cell>
        </row>
        <row r="2410">
          <cell r="A2410">
            <v>23129</v>
          </cell>
          <cell r="B2410">
            <v>9</v>
          </cell>
          <cell r="C2410">
            <v>189</v>
          </cell>
          <cell r="D2410">
            <v>5</v>
          </cell>
          <cell r="E2410">
            <v>105</v>
          </cell>
          <cell r="F2410">
            <v>6</v>
          </cell>
          <cell r="G2410">
            <v>126</v>
          </cell>
          <cell r="J2410">
            <v>20</v>
          </cell>
          <cell r="K2410">
            <v>420</v>
          </cell>
        </row>
        <row r="2411">
          <cell r="A2411">
            <v>13842</v>
          </cell>
          <cell r="B2411">
            <v>29</v>
          </cell>
          <cell r="C2411">
            <v>141.71</v>
          </cell>
          <cell r="D2411">
            <v>18</v>
          </cell>
          <cell r="E2411">
            <v>88.2</v>
          </cell>
          <cell r="F2411">
            <v>28</v>
          </cell>
          <cell r="G2411">
            <v>136.41999999999999</v>
          </cell>
          <cell r="H2411">
            <v>11</v>
          </cell>
          <cell r="I2411">
            <v>53.51</v>
          </cell>
          <cell r="J2411">
            <v>86</v>
          </cell>
          <cell r="K2411">
            <v>419.84000000000003</v>
          </cell>
        </row>
        <row r="2412">
          <cell r="A2412">
            <v>31241</v>
          </cell>
          <cell r="B2412">
            <v>1</v>
          </cell>
          <cell r="C2412">
            <v>209.9</v>
          </cell>
          <cell r="D2412">
            <v>1</v>
          </cell>
          <cell r="E2412">
            <v>209.9</v>
          </cell>
          <cell r="J2412">
            <v>2</v>
          </cell>
          <cell r="K2412">
            <v>419.8</v>
          </cell>
        </row>
        <row r="2413">
          <cell r="A2413">
            <v>10822</v>
          </cell>
          <cell r="B2413">
            <v>1</v>
          </cell>
          <cell r="C2413">
            <v>20</v>
          </cell>
          <cell r="D2413">
            <v>5</v>
          </cell>
          <cell r="E2413">
            <v>97.3</v>
          </cell>
          <cell r="F2413">
            <v>6</v>
          </cell>
          <cell r="G2413">
            <v>113.4</v>
          </cell>
          <cell r="H2413">
            <v>10</v>
          </cell>
          <cell r="I2413">
            <v>189</v>
          </cell>
          <cell r="J2413">
            <v>22</v>
          </cell>
          <cell r="K2413">
            <v>419.7</v>
          </cell>
        </row>
        <row r="2414">
          <cell r="A2414">
            <v>11324</v>
          </cell>
          <cell r="B2414">
            <v>7</v>
          </cell>
          <cell r="C2414">
            <v>126.64</v>
          </cell>
          <cell r="D2414">
            <v>2</v>
          </cell>
          <cell r="E2414">
            <v>36.6</v>
          </cell>
          <cell r="F2414">
            <v>5</v>
          </cell>
          <cell r="G2414">
            <v>91.5</v>
          </cell>
          <cell r="H2414">
            <v>9</v>
          </cell>
          <cell r="I2414">
            <v>164.7</v>
          </cell>
          <cell r="J2414">
            <v>23</v>
          </cell>
          <cell r="K2414">
            <v>419.44</v>
          </cell>
        </row>
        <row r="2415">
          <cell r="A2415">
            <v>14989</v>
          </cell>
          <cell r="F2415">
            <v>4</v>
          </cell>
          <cell r="G2415">
            <v>239.6</v>
          </cell>
          <cell r="H2415">
            <v>3</v>
          </cell>
          <cell r="I2415">
            <v>179.7</v>
          </cell>
          <cell r="J2415">
            <v>7</v>
          </cell>
          <cell r="K2415">
            <v>419.29999999999995</v>
          </cell>
        </row>
        <row r="2416">
          <cell r="A2416">
            <v>31811</v>
          </cell>
          <cell r="D2416">
            <v>12</v>
          </cell>
          <cell r="E2416">
            <v>126</v>
          </cell>
          <cell r="F2416">
            <v>19</v>
          </cell>
          <cell r="G2416">
            <v>198.66</v>
          </cell>
          <cell r="H2416">
            <v>9</v>
          </cell>
          <cell r="I2416">
            <v>94.5</v>
          </cell>
          <cell r="J2416">
            <v>40</v>
          </cell>
          <cell r="K2416">
            <v>419.15999999999997</v>
          </cell>
        </row>
        <row r="2417">
          <cell r="A2417">
            <v>2011604</v>
          </cell>
          <cell r="B2417">
            <v>6.41</v>
          </cell>
          <cell r="C2417">
            <v>85.7</v>
          </cell>
          <cell r="D2417">
            <v>6.31</v>
          </cell>
          <cell r="E2417">
            <v>85.24</v>
          </cell>
          <cell r="F2417">
            <v>3.83</v>
          </cell>
          <cell r="G2417">
            <v>49.39</v>
          </cell>
          <cell r="H2417">
            <v>16.690000000000001</v>
          </cell>
          <cell r="I2417">
            <v>198.64</v>
          </cell>
          <cell r="J2417">
            <v>33.239999999999995</v>
          </cell>
          <cell r="K2417">
            <v>418.96999999999997</v>
          </cell>
        </row>
        <row r="2418">
          <cell r="A2418">
            <v>2011565</v>
          </cell>
          <cell r="D2418">
            <v>20.68</v>
          </cell>
          <cell r="E2418">
            <v>152.9</v>
          </cell>
          <cell r="F2418">
            <v>17.53</v>
          </cell>
          <cell r="G2418">
            <v>129.71</v>
          </cell>
          <cell r="H2418">
            <v>18.3</v>
          </cell>
          <cell r="I2418">
            <v>136.34</v>
          </cell>
          <cell r="J2418">
            <v>56.510000000000005</v>
          </cell>
          <cell r="K2418">
            <v>418.95000000000005</v>
          </cell>
        </row>
        <row r="2419">
          <cell r="A2419">
            <v>16794</v>
          </cell>
          <cell r="B2419">
            <v>63</v>
          </cell>
          <cell r="C2419">
            <v>113.4</v>
          </cell>
          <cell r="D2419">
            <v>60</v>
          </cell>
          <cell r="E2419">
            <v>107.72</v>
          </cell>
          <cell r="F2419">
            <v>88</v>
          </cell>
          <cell r="G2419">
            <v>158.12</v>
          </cell>
          <cell r="H2419">
            <v>22</v>
          </cell>
          <cell r="I2419">
            <v>39.6</v>
          </cell>
          <cell r="J2419">
            <v>233</v>
          </cell>
          <cell r="K2419">
            <v>418.84000000000003</v>
          </cell>
        </row>
        <row r="2420">
          <cell r="A2420">
            <v>16294</v>
          </cell>
          <cell r="B2420">
            <v>27</v>
          </cell>
          <cell r="C2420">
            <v>418.5</v>
          </cell>
          <cell r="J2420">
            <v>27</v>
          </cell>
          <cell r="K2420">
            <v>418.5</v>
          </cell>
        </row>
        <row r="2421">
          <cell r="A2421">
            <v>17498</v>
          </cell>
          <cell r="B2421">
            <v>4</v>
          </cell>
          <cell r="C2421">
            <v>62</v>
          </cell>
          <cell r="D2421">
            <v>9</v>
          </cell>
          <cell r="E2421">
            <v>139.5</v>
          </cell>
          <cell r="F2421">
            <v>6</v>
          </cell>
          <cell r="G2421">
            <v>93</v>
          </cell>
          <cell r="H2421">
            <v>8</v>
          </cell>
          <cell r="I2421">
            <v>124</v>
          </cell>
          <cell r="J2421">
            <v>27</v>
          </cell>
          <cell r="K2421">
            <v>418.5</v>
          </cell>
        </row>
        <row r="2422">
          <cell r="A2422">
            <v>14900</v>
          </cell>
          <cell r="B2422">
            <v>8</v>
          </cell>
          <cell r="C2422">
            <v>44.8</v>
          </cell>
          <cell r="D2422">
            <v>20</v>
          </cell>
          <cell r="E2422">
            <v>110.65</v>
          </cell>
          <cell r="F2422">
            <v>8</v>
          </cell>
          <cell r="G2422">
            <v>49.98</v>
          </cell>
          <cell r="H2422">
            <v>24</v>
          </cell>
          <cell r="I2422">
            <v>212.89</v>
          </cell>
          <cell r="J2422">
            <v>60</v>
          </cell>
          <cell r="K2422">
            <v>418.31999999999994</v>
          </cell>
        </row>
        <row r="2423">
          <cell r="A2423">
            <v>15655</v>
          </cell>
          <cell r="B2423">
            <v>36</v>
          </cell>
          <cell r="C2423">
            <v>121.86</v>
          </cell>
          <cell r="D2423">
            <v>23</v>
          </cell>
          <cell r="E2423">
            <v>78.2</v>
          </cell>
          <cell r="F2423">
            <v>40</v>
          </cell>
          <cell r="G2423">
            <v>136</v>
          </cell>
          <cell r="H2423">
            <v>24</v>
          </cell>
          <cell r="I2423">
            <v>82.22</v>
          </cell>
          <cell r="J2423">
            <v>123</v>
          </cell>
          <cell r="K2423">
            <v>418.28</v>
          </cell>
        </row>
        <row r="2424">
          <cell r="A2424">
            <v>31539</v>
          </cell>
          <cell r="B2424">
            <v>39</v>
          </cell>
          <cell r="C2424">
            <v>100.77</v>
          </cell>
          <cell r="D2424">
            <v>73</v>
          </cell>
          <cell r="E2424">
            <v>188.96</v>
          </cell>
          <cell r="F2424">
            <v>38</v>
          </cell>
          <cell r="G2424">
            <v>108.22</v>
          </cell>
          <cell r="H2424">
            <v>7</v>
          </cell>
          <cell r="I2424">
            <v>20.3</v>
          </cell>
          <cell r="J2424">
            <v>157</v>
          </cell>
          <cell r="K2424">
            <v>418.25000000000006</v>
          </cell>
        </row>
        <row r="2425">
          <cell r="A2425">
            <v>18275</v>
          </cell>
          <cell r="D2425">
            <v>18</v>
          </cell>
          <cell r="E2425">
            <v>137.38999999999999</v>
          </cell>
          <cell r="F2425">
            <v>15</v>
          </cell>
          <cell r="G2425">
            <v>117</v>
          </cell>
          <cell r="H2425">
            <v>21</v>
          </cell>
          <cell r="I2425">
            <v>163.80000000000001</v>
          </cell>
          <cell r="J2425">
            <v>54</v>
          </cell>
          <cell r="K2425">
            <v>418.19</v>
          </cell>
        </row>
        <row r="2426">
          <cell r="A2426">
            <v>12018</v>
          </cell>
          <cell r="B2426">
            <v>35</v>
          </cell>
          <cell r="C2426">
            <v>80.319999999999993</v>
          </cell>
          <cell r="D2426">
            <v>49</v>
          </cell>
          <cell r="E2426">
            <v>119.6</v>
          </cell>
          <cell r="F2426">
            <v>42</v>
          </cell>
          <cell r="G2426">
            <v>109.2</v>
          </cell>
          <cell r="H2426">
            <v>42</v>
          </cell>
          <cell r="I2426">
            <v>108.99</v>
          </cell>
          <cell r="J2426">
            <v>168</v>
          </cell>
          <cell r="K2426">
            <v>418.11</v>
          </cell>
        </row>
        <row r="2427">
          <cell r="A2427">
            <v>27189</v>
          </cell>
          <cell r="B2427">
            <v>25</v>
          </cell>
          <cell r="C2427">
            <v>96.88</v>
          </cell>
          <cell r="D2427">
            <v>28</v>
          </cell>
          <cell r="E2427">
            <v>108.89</v>
          </cell>
          <cell r="F2427">
            <v>31</v>
          </cell>
          <cell r="G2427">
            <v>120.28</v>
          </cell>
          <cell r="H2427">
            <v>24</v>
          </cell>
          <cell r="I2427">
            <v>92.05</v>
          </cell>
          <cell r="J2427">
            <v>108</v>
          </cell>
          <cell r="K2427">
            <v>418.09999999999997</v>
          </cell>
        </row>
        <row r="2428">
          <cell r="A2428">
            <v>29425</v>
          </cell>
          <cell r="B2428">
            <v>3</v>
          </cell>
          <cell r="C2428">
            <v>62.7</v>
          </cell>
          <cell r="D2428">
            <v>6</v>
          </cell>
          <cell r="E2428">
            <v>125.4</v>
          </cell>
          <cell r="F2428">
            <v>3</v>
          </cell>
          <cell r="G2428">
            <v>62.7</v>
          </cell>
          <cell r="H2428">
            <v>8</v>
          </cell>
          <cell r="I2428">
            <v>167.2</v>
          </cell>
          <cell r="J2428">
            <v>20</v>
          </cell>
          <cell r="K2428">
            <v>418</v>
          </cell>
        </row>
        <row r="2429">
          <cell r="A2429">
            <v>10991</v>
          </cell>
          <cell r="B2429">
            <v>18</v>
          </cell>
          <cell r="C2429">
            <v>136.80000000000001</v>
          </cell>
          <cell r="D2429">
            <v>17</v>
          </cell>
          <cell r="E2429">
            <v>129.19999999999999</v>
          </cell>
          <cell r="F2429">
            <v>14</v>
          </cell>
          <cell r="G2429">
            <v>106.4</v>
          </cell>
          <cell r="H2429">
            <v>6</v>
          </cell>
          <cell r="I2429">
            <v>44.99</v>
          </cell>
          <cell r="J2429">
            <v>55</v>
          </cell>
          <cell r="K2429">
            <v>417.39</v>
          </cell>
        </row>
        <row r="2430">
          <cell r="A2430">
            <v>17625</v>
          </cell>
          <cell r="B2430">
            <v>17</v>
          </cell>
          <cell r="C2430">
            <v>127.5</v>
          </cell>
          <cell r="D2430">
            <v>17</v>
          </cell>
          <cell r="E2430">
            <v>126.9</v>
          </cell>
          <cell r="F2430">
            <v>8</v>
          </cell>
          <cell r="G2430">
            <v>60.8</v>
          </cell>
          <cell r="H2430">
            <v>13</v>
          </cell>
          <cell r="I2430">
            <v>101.44</v>
          </cell>
          <cell r="J2430">
            <v>55</v>
          </cell>
          <cell r="K2430">
            <v>416.64</v>
          </cell>
        </row>
        <row r="2431">
          <cell r="A2431">
            <v>28909</v>
          </cell>
          <cell r="B2431">
            <v>1</v>
          </cell>
          <cell r="C2431">
            <v>12.9</v>
          </cell>
          <cell r="D2431">
            <v>11</v>
          </cell>
          <cell r="E2431">
            <v>125.76</v>
          </cell>
          <cell r="F2431">
            <v>15</v>
          </cell>
          <cell r="G2431">
            <v>188.35</v>
          </cell>
          <cell r="H2431">
            <v>7</v>
          </cell>
          <cell r="I2431">
            <v>89.27</v>
          </cell>
          <cell r="J2431">
            <v>34</v>
          </cell>
          <cell r="K2431">
            <v>416.28</v>
          </cell>
        </row>
        <row r="2432">
          <cell r="A2432">
            <v>31730</v>
          </cell>
          <cell r="D2432">
            <v>3</v>
          </cell>
          <cell r="E2432">
            <v>54.02</v>
          </cell>
          <cell r="F2432">
            <v>4</v>
          </cell>
          <cell r="G2432">
            <v>72.52</v>
          </cell>
          <cell r="H2432">
            <v>16</v>
          </cell>
          <cell r="I2432">
            <v>289.72000000000003</v>
          </cell>
          <cell r="J2432">
            <v>23</v>
          </cell>
          <cell r="K2432">
            <v>416.26</v>
          </cell>
        </row>
        <row r="2433">
          <cell r="A2433">
            <v>29823</v>
          </cell>
          <cell r="B2433">
            <v>78</v>
          </cell>
          <cell r="C2433">
            <v>100.8</v>
          </cell>
          <cell r="D2433">
            <v>92</v>
          </cell>
          <cell r="E2433">
            <v>118.4</v>
          </cell>
          <cell r="F2433">
            <v>76</v>
          </cell>
          <cell r="G2433">
            <v>103</v>
          </cell>
          <cell r="H2433">
            <v>63</v>
          </cell>
          <cell r="I2433">
            <v>93.9</v>
          </cell>
          <cell r="J2433">
            <v>309</v>
          </cell>
          <cell r="K2433">
            <v>416.1</v>
          </cell>
        </row>
        <row r="2434">
          <cell r="A2434">
            <v>31518</v>
          </cell>
          <cell r="D2434">
            <v>5</v>
          </cell>
          <cell r="E2434">
            <v>171.71</v>
          </cell>
          <cell r="F2434">
            <v>7</v>
          </cell>
          <cell r="G2434">
            <v>244.3</v>
          </cell>
          <cell r="J2434">
            <v>12</v>
          </cell>
          <cell r="K2434">
            <v>416.01</v>
          </cell>
        </row>
        <row r="2435">
          <cell r="A2435">
            <v>23448</v>
          </cell>
          <cell r="B2435">
            <v>78</v>
          </cell>
          <cell r="C2435">
            <v>78</v>
          </cell>
          <cell r="D2435">
            <v>99</v>
          </cell>
          <cell r="E2435">
            <v>99</v>
          </cell>
          <cell r="F2435">
            <v>104</v>
          </cell>
          <cell r="G2435">
            <v>103.92</v>
          </cell>
          <cell r="H2435">
            <v>135</v>
          </cell>
          <cell r="I2435">
            <v>135</v>
          </cell>
          <cell r="J2435">
            <v>416</v>
          </cell>
          <cell r="K2435">
            <v>415.92</v>
          </cell>
        </row>
        <row r="2436">
          <cell r="A2436">
            <v>28965</v>
          </cell>
          <cell r="B2436">
            <v>11</v>
          </cell>
          <cell r="C2436">
            <v>152.9</v>
          </cell>
          <cell r="D2436">
            <v>3</v>
          </cell>
          <cell r="E2436">
            <v>41.7</v>
          </cell>
          <cell r="F2436">
            <v>8</v>
          </cell>
          <cell r="G2436">
            <v>110.09</v>
          </cell>
          <cell r="H2436">
            <v>8</v>
          </cell>
          <cell r="I2436">
            <v>111.2</v>
          </cell>
          <cell r="J2436">
            <v>30</v>
          </cell>
          <cell r="K2436">
            <v>415.89000000000004</v>
          </cell>
        </row>
        <row r="2437">
          <cell r="A2437">
            <v>14960</v>
          </cell>
          <cell r="H2437">
            <v>70</v>
          </cell>
          <cell r="I2437">
            <v>415.88</v>
          </cell>
          <cell r="J2437">
            <v>70</v>
          </cell>
          <cell r="K2437">
            <v>415.88</v>
          </cell>
        </row>
        <row r="2438">
          <cell r="A2438">
            <v>17472</v>
          </cell>
          <cell r="B2438">
            <v>20</v>
          </cell>
          <cell r="C2438">
            <v>178.56</v>
          </cell>
          <cell r="D2438">
            <v>8</v>
          </cell>
          <cell r="E2438">
            <v>72.400000000000006</v>
          </cell>
          <cell r="F2438">
            <v>5</v>
          </cell>
          <cell r="G2438">
            <v>45.26</v>
          </cell>
          <cell r="H2438">
            <v>13</v>
          </cell>
          <cell r="I2438">
            <v>119.6</v>
          </cell>
          <cell r="J2438">
            <v>46</v>
          </cell>
          <cell r="K2438">
            <v>415.82000000000005</v>
          </cell>
        </row>
        <row r="2439">
          <cell r="A2439">
            <v>23499</v>
          </cell>
          <cell r="B2439">
            <v>3</v>
          </cell>
          <cell r="C2439">
            <v>113.4</v>
          </cell>
          <cell r="D2439">
            <v>2</v>
          </cell>
          <cell r="E2439">
            <v>75.599999999999994</v>
          </cell>
          <cell r="F2439">
            <v>5</v>
          </cell>
          <cell r="G2439">
            <v>189</v>
          </cell>
          <cell r="H2439">
            <v>1</v>
          </cell>
          <cell r="I2439">
            <v>37.799999999999997</v>
          </cell>
          <cell r="J2439">
            <v>11</v>
          </cell>
          <cell r="K2439">
            <v>415.8</v>
          </cell>
        </row>
        <row r="2440">
          <cell r="A2440">
            <v>11329</v>
          </cell>
          <cell r="B2440">
            <v>20</v>
          </cell>
          <cell r="C2440">
            <v>191.23</v>
          </cell>
          <cell r="D2440">
            <v>21</v>
          </cell>
          <cell r="E2440">
            <v>204.6</v>
          </cell>
          <cell r="F2440">
            <v>2</v>
          </cell>
          <cell r="G2440">
            <v>19.8</v>
          </cell>
          <cell r="J2440">
            <v>43</v>
          </cell>
          <cell r="K2440">
            <v>415.63</v>
          </cell>
        </row>
        <row r="2441">
          <cell r="A2441">
            <v>17282</v>
          </cell>
          <cell r="B2441">
            <v>45</v>
          </cell>
          <cell r="C2441">
            <v>53.7</v>
          </cell>
          <cell r="D2441">
            <v>94</v>
          </cell>
          <cell r="E2441">
            <v>112.5</v>
          </cell>
          <cell r="F2441">
            <v>103</v>
          </cell>
          <cell r="G2441">
            <v>129.58000000000001</v>
          </cell>
          <cell r="H2441">
            <v>80</v>
          </cell>
          <cell r="I2441">
            <v>119.4</v>
          </cell>
          <cell r="J2441">
            <v>322</v>
          </cell>
          <cell r="K2441">
            <v>415.17999999999995</v>
          </cell>
        </row>
        <row r="2442">
          <cell r="A2442">
            <v>31892</v>
          </cell>
          <cell r="D2442">
            <v>12</v>
          </cell>
          <cell r="E2442">
            <v>50.4</v>
          </cell>
          <cell r="F2442">
            <v>36</v>
          </cell>
          <cell r="G2442">
            <v>151.19999999999999</v>
          </cell>
          <cell r="H2442">
            <v>51</v>
          </cell>
          <cell r="I2442">
            <v>213.52</v>
          </cell>
          <cell r="J2442">
            <v>99</v>
          </cell>
          <cell r="K2442">
            <v>415.12</v>
          </cell>
        </row>
        <row r="2443">
          <cell r="A2443">
            <v>11895</v>
          </cell>
          <cell r="B2443">
            <v>24</v>
          </cell>
          <cell r="C2443">
            <v>120</v>
          </cell>
          <cell r="D2443">
            <v>12</v>
          </cell>
          <cell r="E2443">
            <v>60</v>
          </cell>
          <cell r="F2443">
            <v>25</v>
          </cell>
          <cell r="G2443">
            <v>125</v>
          </cell>
          <cell r="H2443">
            <v>22</v>
          </cell>
          <cell r="I2443">
            <v>110</v>
          </cell>
          <cell r="J2443">
            <v>83</v>
          </cell>
          <cell r="K2443">
            <v>415</v>
          </cell>
        </row>
        <row r="2444">
          <cell r="A2444">
            <v>31362</v>
          </cell>
          <cell r="B2444">
            <v>12</v>
          </cell>
          <cell r="C2444">
            <v>156</v>
          </cell>
          <cell r="D2444">
            <v>6</v>
          </cell>
          <cell r="E2444">
            <v>78</v>
          </cell>
          <cell r="F2444">
            <v>4</v>
          </cell>
          <cell r="G2444">
            <v>50.96</v>
          </cell>
          <cell r="H2444">
            <v>10</v>
          </cell>
          <cell r="I2444">
            <v>130</v>
          </cell>
          <cell r="J2444">
            <v>32</v>
          </cell>
          <cell r="K2444">
            <v>414.96</v>
          </cell>
        </row>
        <row r="2445">
          <cell r="A2445">
            <v>18530</v>
          </cell>
          <cell r="B2445">
            <v>2</v>
          </cell>
          <cell r="C2445">
            <v>51.8</v>
          </cell>
          <cell r="F2445">
            <v>13</v>
          </cell>
          <cell r="G2445">
            <v>337.4</v>
          </cell>
          <cell r="H2445">
            <v>1</v>
          </cell>
          <cell r="I2445">
            <v>24.75</v>
          </cell>
          <cell r="J2445">
            <v>16</v>
          </cell>
          <cell r="K2445">
            <v>413.95</v>
          </cell>
        </row>
        <row r="2446">
          <cell r="A2446">
            <v>29339</v>
          </cell>
          <cell r="B2446">
            <v>4</v>
          </cell>
          <cell r="C2446">
            <v>101.92</v>
          </cell>
          <cell r="D2446">
            <v>3</v>
          </cell>
          <cell r="E2446">
            <v>78</v>
          </cell>
          <cell r="F2446">
            <v>3</v>
          </cell>
          <cell r="G2446">
            <v>78</v>
          </cell>
          <cell r="H2446">
            <v>6</v>
          </cell>
          <cell r="I2446">
            <v>156</v>
          </cell>
          <cell r="J2446">
            <v>16</v>
          </cell>
          <cell r="K2446">
            <v>413.92</v>
          </cell>
        </row>
        <row r="2447">
          <cell r="A2447">
            <v>23519</v>
          </cell>
          <cell r="B2447">
            <v>63</v>
          </cell>
          <cell r="C2447">
            <v>218.56</v>
          </cell>
          <cell r="F2447">
            <v>5</v>
          </cell>
          <cell r="G2447">
            <v>17.22</v>
          </cell>
          <cell r="H2447">
            <v>52</v>
          </cell>
          <cell r="I2447">
            <v>177.7</v>
          </cell>
          <cell r="J2447">
            <v>120</v>
          </cell>
          <cell r="K2447">
            <v>413.48</v>
          </cell>
        </row>
        <row r="2448">
          <cell r="A2448">
            <v>16656</v>
          </cell>
          <cell r="D2448">
            <v>3</v>
          </cell>
          <cell r="E2448">
            <v>59.7</v>
          </cell>
          <cell r="F2448">
            <v>12</v>
          </cell>
          <cell r="G2448">
            <v>238.8</v>
          </cell>
          <cell r="H2448">
            <v>6</v>
          </cell>
          <cell r="I2448">
            <v>114.63</v>
          </cell>
          <cell r="J2448">
            <v>21</v>
          </cell>
          <cell r="K2448">
            <v>413.13</v>
          </cell>
        </row>
        <row r="2449">
          <cell r="A2449">
            <v>2011579</v>
          </cell>
          <cell r="B2449">
            <v>63.8</v>
          </cell>
          <cell r="C2449">
            <v>413.03</v>
          </cell>
          <cell r="J2449">
            <v>63.8</v>
          </cell>
          <cell r="K2449">
            <v>413.03</v>
          </cell>
        </row>
        <row r="2450">
          <cell r="A2450">
            <v>32142</v>
          </cell>
          <cell r="F2450">
            <v>7</v>
          </cell>
          <cell r="G2450">
            <v>160.30000000000001</v>
          </cell>
          <cell r="H2450">
            <v>11</v>
          </cell>
          <cell r="I2450">
            <v>251.9</v>
          </cell>
          <cell r="J2450">
            <v>18</v>
          </cell>
          <cell r="K2450">
            <v>412.20000000000005</v>
          </cell>
        </row>
        <row r="2451">
          <cell r="A2451">
            <v>15618</v>
          </cell>
          <cell r="B2451">
            <v>2</v>
          </cell>
          <cell r="C2451">
            <v>28.4</v>
          </cell>
          <cell r="D2451">
            <v>8</v>
          </cell>
          <cell r="E2451">
            <v>113.6</v>
          </cell>
          <cell r="F2451">
            <v>12</v>
          </cell>
          <cell r="G2451">
            <v>170.4</v>
          </cell>
          <cell r="H2451">
            <v>7</v>
          </cell>
          <cell r="I2451">
            <v>99.4</v>
          </cell>
          <cell r="J2451">
            <v>29</v>
          </cell>
          <cell r="K2451">
            <v>411.79999999999995</v>
          </cell>
        </row>
        <row r="2452">
          <cell r="A2452">
            <v>12717</v>
          </cell>
          <cell r="D2452">
            <v>2</v>
          </cell>
          <cell r="E2452">
            <v>117.6</v>
          </cell>
          <cell r="F2452">
            <v>5</v>
          </cell>
          <cell r="G2452">
            <v>294</v>
          </cell>
          <cell r="J2452">
            <v>7</v>
          </cell>
          <cell r="K2452">
            <v>411.6</v>
          </cell>
        </row>
        <row r="2453">
          <cell r="A2453">
            <v>14326</v>
          </cell>
          <cell r="B2453">
            <v>14</v>
          </cell>
          <cell r="C2453">
            <v>56</v>
          </cell>
          <cell r="D2453">
            <v>33</v>
          </cell>
          <cell r="E2453">
            <v>132</v>
          </cell>
          <cell r="F2453">
            <v>40</v>
          </cell>
          <cell r="G2453">
            <v>159.36000000000001</v>
          </cell>
          <cell r="H2453">
            <v>16</v>
          </cell>
          <cell r="I2453">
            <v>64</v>
          </cell>
          <cell r="J2453">
            <v>103</v>
          </cell>
          <cell r="K2453">
            <v>411.36</v>
          </cell>
        </row>
        <row r="2454">
          <cell r="A2454">
            <v>27885</v>
          </cell>
          <cell r="B2454">
            <v>6</v>
          </cell>
          <cell r="C2454">
            <v>134.4</v>
          </cell>
          <cell r="D2454">
            <v>2</v>
          </cell>
          <cell r="E2454">
            <v>44.8</v>
          </cell>
          <cell r="F2454">
            <v>4</v>
          </cell>
          <cell r="G2454">
            <v>87.81</v>
          </cell>
          <cell r="H2454">
            <v>6</v>
          </cell>
          <cell r="I2454">
            <v>144</v>
          </cell>
          <cell r="J2454">
            <v>18</v>
          </cell>
          <cell r="K2454">
            <v>411.01</v>
          </cell>
        </row>
        <row r="2455">
          <cell r="A2455">
            <v>28240</v>
          </cell>
          <cell r="B2455">
            <v>13</v>
          </cell>
          <cell r="C2455">
            <v>102.7</v>
          </cell>
          <cell r="D2455">
            <v>15</v>
          </cell>
          <cell r="E2455">
            <v>118.5</v>
          </cell>
          <cell r="F2455">
            <v>15</v>
          </cell>
          <cell r="G2455">
            <v>118.5</v>
          </cell>
          <cell r="H2455">
            <v>9</v>
          </cell>
          <cell r="I2455">
            <v>71.099999999999994</v>
          </cell>
          <cell r="J2455">
            <v>52</v>
          </cell>
          <cell r="K2455">
            <v>410.79999999999995</v>
          </cell>
        </row>
        <row r="2456">
          <cell r="A2456">
            <v>12867</v>
          </cell>
          <cell r="B2456">
            <v>2</v>
          </cell>
          <cell r="C2456">
            <v>35.799999999999997</v>
          </cell>
          <cell r="D2456">
            <v>6</v>
          </cell>
          <cell r="E2456">
            <v>107.4</v>
          </cell>
          <cell r="F2456">
            <v>6</v>
          </cell>
          <cell r="G2456">
            <v>107.4</v>
          </cell>
          <cell r="H2456">
            <v>9</v>
          </cell>
          <cell r="I2456">
            <v>159.66999999999999</v>
          </cell>
          <cell r="J2456">
            <v>23</v>
          </cell>
          <cell r="K2456">
            <v>410.27</v>
          </cell>
        </row>
        <row r="2457">
          <cell r="A2457">
            <v>10933</v>
          </cell>
          <cell r="B2457">
            <v>25</v>
          </cell>
          <cell r="C2457">
            <v>312.7</v>
          </cell>
          <cell r="D2457">
            <v>7</v>
          </cell>
          <cell r="E2457">
            <v>97.3</v>
          </cell>
          <cell r="J2457">
            <v>32</v>
          </cell>
          <cell r="K2457">
            <v>410</v>
          </cell>
        </row>
        <row r="2458">
          <cell r="A2458">
            <v>17603</v>
          </cell>
          <cell r="B2458">
            <v>17</v>
          </cell>
          <cell r="C2458">
            <v>91.37</v>
          </cell>
          <cell r="D2458">
            <v>19</v>
          </cell>
          <cell r="E2458">
            <v>102.6</v>
          </cell>
          <cell r="F2458">
            <v>17</v>
          </cell>
          <cell r="G2458">
            <v>91.8</v>
          </cell>
          <cell r="H2458">
            <v>23</v>
          </cell>
          <cell r="I2458">
            <v>124.2</v>
          </cell>
          <cell r="J2458">
            <v>76</v>
          </cell>
          <cell r="K2458">
            <v>409.96999999999997</v>
          </cell>
        </row>
        <row r="2459">
          <cell r="A2459">
            <v>17659</v>
          </cell>
          <cell r="B2459">
            <v>19</v>
          </cell>
          <cell r="C2459">
            <v>149.47</v>
          </cell>
          <cell r="D2459">
            <v>12</v>
          </cell>
          <cell r="E2459">
            <v>94.8</v>
          </cell>
          <cell r="F2459">
            <v>14</v>
          </cell>
          <cell r="G2459">
            <v>109.97</v>
          </cell>
          <cell r="H2459">
            <v>7</v>
          </cell>
          <cell r="I2459">
            <v>55.3</v>
          </cell>
          <cell r="J2459">
            <v>52</v>
          </cell>
          <cell r="K2459">
            <v>409.54</v>
          </cell>
        </row>
        <row r="2460">
          <cell r="A2460">
            <v>31799</v>
          </cell>
          <cell r="F2460">
            <v>30</v>
          </cell>
          <cell r="G2460">
            <v>206.45</v>
          </cell>
          <cell r="H2460">
            <v>30</v>
          </cell>
          <cell r="I2460">
            <v>202.8</v>
          </cell>
          <cell r="J2460">
            <v>60</v>
          </cell>
          <cell r="K2460">
            <v>409.25</v>
          </cell>
        </row>
        <row r="2461">
          <cell r="A2461">
            <v>23293</v>
          </cell>
          <cell r="B2461">
            <v>43</v>
          </cell>
          <cell r="C2461">
            <v>167.39</v>
          </cell>
          <cell r="D2461">
            <v>32</v>
          </cell>
          <cell r="E2461">
            <v>124.8</v>
          </cell>
          <cell r="F2461">
            <v>28</v>
          </cell>
          <cell r="G2461">
            <v>109.2</v>
          </cell>
          <cell r="H2461">
            <v>2</v>
          </cell>
          <cell r="I2461">
            <v>7.8</v>
          </cell>
          <cell r="J2461">
            <v>105</v>
          </cell>
          <cell r="K2461">
            <v>409.19</v>
          </cell>
        </row>
        <row r="2462">
          <cell r="A2462">
            <v>22392</v>
          </cell>
          <cell r="B2462">
            <v>18</v>
          </cell>
          <cell r="C2462">
            <v>140.1</v>
          </cell>
          <cell r="D2462">
            <v>11</v>
          </cell>
          <cell r="E2462">
            <v>86.9</v>
          </cell>
          <cell r="F2462">
            <v>2</v>
          </cell>
          <cell r="G2462">
            <v>15.8</v>
          </cell>
          <cell r="H2462">
            <v>21</v>
          </cell>
          <cell r="I2462">
            <v>165.9</v>
          </cell>
          <cell r="J2462">
            <v>52</v>
          </cell>
          <cell r="K2462">
            <v>408.70000000000005</v>
          </cell>
        </row>
        <row r="2463">
          <cell r="A2463">
            <v>17024</v>
          </cell>
          <cell r="B2463">
            <v>5</v>
          </cell>
          <cell r="C2463">
            <v>204.5</v>
          </cell>
          <cell r="D2463">
            <v>4</v>
          </cell>
          <cell r="E2463">
            <v>163.6</v>
          </cell>
          <cell r="H2463">
            <v>1</v>
          </cell>
          <cell r="I2463">
            <v>39.9</v>
          </cell>
          <cell r="J2463">
            <v>10</v>
          </cell>
          <cell r="K2463">
            <v>408</v>
          </cell>
        </row>
        <row r="2464">
          <cell r="A2464">
            <v>17811</v>
          </cell>
          <cell r="B2464">
            <v>11</v>
          </cell>
          <cell r="C2464">
            <v>74.8</v>
          </cell>
          <cell r="D2464">
            <v>12</v>
          </cell>
          <cell r="E2464">
            <v>81.599999999999994</v>
          </cell>
          <cell r="F2464">
            <v>19</v>
          </cell>
          <cell r="G2464">
            <v>129.19999999999999</v>
          </cell>
          <cell r="H2464">
            <v>18</v>
          </cell>
          <cell r="I2464">
            <v>122.4</v>
          </cell>
          <cell r="J2464">
            <v>60</v>
          </cell>
          <cell r="K2464">
            <v>408</v>
          </cell>
        </row>
        <row r="2465">
          <cell r="A2465">
            <v>28133</v>
          </cell>
          <cell r="B2465">
            <v>3</v>
          </cell>
          <cell r="C2465">
            <v>51</v>
          </cell>
          <cell r="D2465">
            <v>17</v>
          </cell>
          <cell r="E2465">
            <v>289</v>
          </cell>
          <cell r="F2465">
            <v>4</v>
          </cell>
          <cell r="G2465">
            <v>68</v>
          </cell>
          <cell r="J2465">
            <v>24</v>
          </cell>
          <cell r="K2465">
            <v>408</v>
          </cell>
        </row>
        <row r="2466">
          <cell r="A2466">
            <v>23444</v>
          </cell>
          <cell r="B2466">
            <v>22</v>
          </cell>
          <cell r="C2466">
            <v>119.2</v>
          </cell>
          <cell r="D2466">
            <v>14</v>
          </cell>
          <cell r="E2466">
            <v>80</v>
          </cell>
          <cell r="F2466">
            <v>17</v>
          </cell>
          <cell r="G2466">
            <v>98.6</v>
          </cell>
          <cell r="H2466">
            <v>19</v>
          </cell>
          <cell r="I2466">
            <v>110.2</v>
          </cell>
          <cell r="J2466">
            <v>72</v>
          </cell>
          <cell r="K2466">
            <v>407.99999999999994</v>
          </cell>
        </row>
        <row r="2467">
          <cell r="A2467">
            <v>31694</v>
          </cell>
          <cell r="F2467">
            <v>69</v>
          </cell>
          <cell r="G2467">
            <v>192.76</v>
          </cell>
          <cell r="H2467">
            <v>77</v>
          </cell>
          <cell r="I2467">
            <v>215.16</v>
          </cell>
          <cell r="J2467">
            <v>146</v>
          </cell>
          <cell r="K2467">
            <v>407.91999999999996</v>
          </cell>
        </row>
        <row r="2468">
          <cell r="A2468">
            <v>17525</v>
          </cell>
          <cell r="B2468">
            <v>38</v>
          </cell>
          <cell r="C2468">
            <v>98.8</v>
          </cell>
          <cell r="D2468">
            <v>26</v>
          </cell>
          <cell r="E2468">
            <v>67.599999999999994</v>
          </cell>
          <cell r="F2468">
            <v>45</v>
          </cell>
          <cell r="G2468">
            <v>117</v>
          </cell>
          <cell r="H2468">
            <v>43</v>
          </cell>
          <cell r="I2468">
            <v>124.4</v>
          </cell>
          <cell r="J2468">
            <v>152</v>
          </cell>
          <cell r="K2468">
            <v>407.79999999999995</v>
          </cell>
        </row>
        <row r="2469">
          <cell r="A2469">
            <v>10216</v>
          </cell>
          <cell r="B2469">
            <v>29</v>
          </cell>
          <cell r="C2469">
            <v>127.6</v>
          </cell>
          <cell r="D2469">
            <v>38</v>
          </cell>
          <cell r="E2469">
            <v>163.08000000000001</v>
          </cell>
          <cell r="F2469">
            <v>30</v>
          </cell>
          <cell r="G2469">
            <v>117</v>
          </cell>
          <cell r="J2469">
            <v>97</v>
          </cell>
          <cell r="K2469">
            <v>407.68</v>
          </cell>
        </row>
        <row r="2470">
          <cell r="A2470">
            <v>10843</v>
          </cell>
          <cell r="B2470">
            <v>3</v>
          </cell>
          <cell r="C2470">
            <v>51</v>
          </cell>
          <cell r="D2470">
            <v>7</v>
          </cell>
          <cell r="E2470">
            <v>119</v>
          </cell>
          <cell r="F2470">
            <v>4</v>
          </cell>
          <cell r="G2470">
            <v>68</v>
          </cell>
          <cell r="H2470">
            <v>10</v>
          </cell>
          <cell r="I2470">
            <v>169</v>
          </cell>
          <cell r="J2470">
            <v>24</v>
          </cell>
          <cell r="K2470">
            <v>407</v>
          </cell>
        </row>
        <row r="2471">
          <cell r="A2471">
            <v>28356</v>
          </cell>
          <cell r="B2471">
            <v>29</v>
          </cell>
          <cell r="C2471">
            <v>86.76</v>
          </cell>
          <cell r="D2471">
            <v>54</v>
          </cell>
          <cell r="E2471">
            <v>161.04</v>
          </cell>
          <cell r="F2471">
            <v>38</v>
          </cell>
          <cell r="G2471">
            <v>114</v>
          </cell>
          <cell r="H2471">
            <v>15</v>
          </cell>
          <cell r="I2471">
            <v>44.76</v>
          </cell>
          <cell r="J2471">
            <v>136</v>
          </cell>
          <cell r="K2471">
            <v>406.56</v>
          </cell>
        </row>
        <row r="2472">
          <cell r="A2472">
            <v>28551</v>
          </cell>
          <cell r="B2472">
            <v>25</v>
          </cell>
          <cell r="C2472">
            <v>149.52000000000001</v>
          </cell>
          <cell r="F2472">
            <v>24</v>
          </cell>
          <cell r="G2472">
            <v>143.52000000000001</v>
          </cell>
          <cell r="H2472">
            <v>19</v>
          </cell>
          <cell r="I2472">
            <v>113.52</v>
          </cell>
          <cell r="J2472">
            <v>68</v>
          </cell>
          <cell r="K2472">
            <v>406.56</v>
          </cell>
        </row>
        <row r="2473">
          <cell r="A2473">
            <v>27666</v>
          </cell>
          <cell r="B2473">
            <v>15</v>
          </cell>
          <cell r="C2473">
            <v>113.85</v>
          </cell>
          <cell r="D2473">
            <v>19</v>
          </cell>
          <cell r="E2473">
            <v>150.1</v>
          </cell>
          <cell r="F2473">
            <v>18</v>
          </cell>
          <cell r="G2473">
            <v>142.19999999999999</v>
          </cell>
          <cell r="J2473">
            <v>52</v>
          </cell>
          <cell r="K2473">
            <v>406.15</v>
          </cell>
        </row>
        <row r="2474">
          <cell r="A2474">
            <v>15291</v>
          </cell>
          <cell r="D2474">
            <v>14</v>
          </cell>
          <cell r="E2474">
            <v>58.46</v>
          </cell>
          <cell r="F2474">
            <v>38</v>
          </cell>
          <cell r="G2474">
            <v>158.58000000000001</v>
          </cell>
          <cell r="H2474">
            <v>45</v>
          </cell>
          <cell r="I2474">
            <v>189</v>
          </cell>
          <cell r="J2474">
            <v>97</v>
          </cell>
          <cell r="K2474">
            <v>406.04</v>
          </cell>
        </row>
        <row r="2475">
          <cell r="A2475">
            <v>29967</v>
          </cell>
          <cell r="B2475">
            <v>6</v>
          </cell>
          <cell r="C2475">
            <v>21</v>
          </cell>
          <cell r="D2475">
            <v>35</v>
          </cell>
          <cell r="E2475">
            <v>122.5</v>
          </cell>
          <cell r="F2475">
            <v>33</v>
          </cell>
          <cell r="G2475">
            <v>115.5</v>
          </cell>
          <cell r="H2475">
            <v>42</v>
          </cell>
          <cell r="I2475">
            <v>147</v>
          </cell>
          <cell r="J2475">
            <v>116</v>
          </cell>
          <cell r="K2475">
            <v>406</v>
          </cell>
        </row>
        <row r="2476">
          <cell r="A2476">
            <v>12361</v>
          </cell>
          <cell r="B2476">
            <v>15</v>
          </cell>
          <cell r="C2476">
            <v>78</v>
          </cell>
          <cell r="D2476">
            <v>6</v>
          </cell>
          <cell r="E2476">
            <v>31.2</v>
          </cell>
          <cell r="F2476">
            <v>31</v>
          </cell>
          <cell r="G2476">
            <v>161.19999999999999</v>
          </cell>
          <cell r="H2476">
            <v>26</v>
          </cell>
          <cell r="I2476">
            <v>135.19999999999999</v>
          </cell>
          <cell r="J2476">
            <v>78</v>
          </cell>
          <cell r="K2476">
            <v>405.59999999999997</v>
          </cell>
        </row>
        <row r="2477">
          <cell r="A2477">
            <v>13822</v>
          </cell>
          <cell r="B2477">
            <v>7</v>
          </cell>
          <cell r="C2477">
            <v>117.64</v>
          </cell>
          <cell r="D2477">
            <v>3</v>
          </cell>
          <cell r="E2477">
            <v>49.64</v>
          </cell>
          <cell r="F2477">
            <v>7</v>
          </cell>
          <cell r="G2477">
            <v>119</v>
          </cell>
          <cell r="H2477">
            <v>8</v>
          </cell>
          <cell r="I2477">
            <v>119.2</v>
          </cell>
          <cell r="J2477">
            <v>25</v>
          </cell>
          <cell r="K2477">
            <v>405.47999999999996</v>
          </cell>
        </row>
        <row r="2478">
          <cell r="A2478">
            <v>16817</v>
          </cell>
          <cell r="B2478">
            <v>1</v>
          </cell>
          <cell r="C2478">
            <v>81</v>
          </cell>
          <cell r="D2478">
            <v>3</v>
          </cell>
          <cell r="E2478">
            <v>243</v>
          </cell>
          <cell r="F2478">
            <v>1</v>
          </cell>
          <cell r="G2478">
            <v>81</v>
          </cell>
          <cell r="J2478">
            <v>5</v>
          </cell>
          <cell r="K2478">
            <v>405</v>
          </cell>
        </row>
        <row r="2479">
          <cell r="A2479">
            <v>13452</v>
          </cell>
          <cell r="B2479">
            <v>4</v>
          </cell>
          <cell r="C2479">
            <v>90.4</v>
          </cell>
          <cell r="D2479">
            <v>6</v>
          </cell>
          <cell r="E2479">
            <v>135.6</v>
          </cell>
          <cell r="F2479">
            <v>3</v>
          </cell>
          <cell r="G2479">
            <v>67.8</v>
          </cell>
          <cell r="H2479">
            <v>5</v>
          </cell>
          <cell r="I2479">
            <v>111.19</v>
          </cell>
          <cell r="J2479">
            <v>18</v>
          </cell>
          <cell r="K2479">
            <v>404.99</v>
          </cell>
        </row>
        <row r="2480">
          <cell r="A2480">
            <v>10950</v>
          </cell>
          <cell r="B2480">
            <v>4</v>
          </cell>
          <cell r="C2480">
            <v>33.32</v>
          </cell>
          <cell r="D2480">
            <v>17</v>
          </cell>
          <cell r="E2480">
            <v>166.6</v>
          </cell>
          <cell r="F2480">
            <v>21</v>
          </cell>
          <cell r="G2480">
            <v>205.02</v>
          </cell>
          <cell r="J2480">
            <v>42</v>
          </cell>
          <cell r="K2480">
            <v>404.94</v>
          </cell>
        </row>
        <row r="2481">
          <cell r="A2481">
            <v>31679</v>
          </cell>
          <cell r="B2481">
            <v>2</v>
          </cell>
          <cell r="C2481">
            <v>11</v>
          </cell>
          <cell r="D2481">
            <v>20</v>
          </cell>
          <cell r="E2481">
            <v>108.68</v>
          </cell>
          <cell r="F2481">
            <v>27</v>
          </cell>
          <cell r="G2481">
            <v>147.62</v>
          </cell>
          <cell r="H2481">
            <v>25</v>
          </cell>
          <cell r="I2481">
            <v>137.5</v>
          </cell>
          <cell r="J2481">
            <v>74</v>
          </cell>
          <cell r="K2481">
            <v>404.8</v>
          </cell>
        </row>
        <row r="2482">
          <cell r="A2482">
            <v>17735</v>
          </cell>
          <cell r="B2482">
            <v>7</v>
          </cell>
          <cell r="C2482">
            <v>108.5</v>
          </cell>
          <cell r="D2482">
            <v>14</v>
          </cell>
          <cell r="E2482">
            <v>209.56</v>
          </cell>
          <cell r="H2482">
            <v>5</v>
          </cell>
          <cell r="I2482">
            <v>86.4</v>
          </cell>
          <cell r="J2482">
            <v>26</v>
          </cell>
          <cell r="K2482">
            <v>404.46000000000004</v>
          </cell>
        </row>
        <row r="2483">
          <cell r="A2483">
            <v>30023</v>
          </cell>
          <cell r="B2483">
            <v>7</v>
          </cell>
          <cell r="C2483">
            <v>166.6</v>
          </cell>
          <cell r="D2483">
            <v>2</v>
          </cell>
          <cell r="E2483">
            <v>47.6</v>
          </cell>
          <cell r="F2483">
            <v>4</v>
          </cell>
          <cell r="G2483">
            <v>89.5</v>
          </cell>
          <cell r="H2483">
            <v>5</v>
          </cell>
          <cell r="I2483">
            <v>100.75</v>
          </cell>
          <cell r="J2483">
            <v>18</v>
          </cell>
          <cell r="K2483">
            <v>404.45</v>
          </cell>
        </row>
        <row r="2484">
          <cell r="A2484">
            <v>12790</v>
          </cell>
          <cell r="B2484">
            <v>18</v>
          </cell>
          <cell r="C2484">
            <v>154.80000000000001</v>
          </cell>
          <cell r="D2484">
            <v>12</v>
          </cell>
          <cell r="E2484">
            <v>103.2</v>
          </cell>
          <cell r="F2484">
            <v>7</v>
          </cell>
          <cell r="G2484">
            <v>60.2</v>
          </cell>
          <cell r="H2484">
            <v>10</v>
          </cell>
          <cell r="I2484">
            <v>86</v>
          </cell>
          <cell r="J2484">
            <v>47</v>
          </cell>
          <cell r="K2484">
            <v>404.2</v>
          </cell>
        </row>
        <row r="2485">
          <cell r="A2485">
            <v>23054</v>
          </cell>
          <cell r="B2485">
            <v>3</v>
          </cell>
          <cell r="C2485">
            <v>134.69999999999999</v>
          </cell>
          <cell r="D2485">
            <v>2</v>
          </cell>
          <cell r="E2485">
            <v>89.8</v>
          </cell>
          <cell r="F2485">
            <v>3</v>
          </cell>
          <cell r="G2485">
            <v>134.69999999999999</v>
          </cell>
          <cell r="H2485">
            <v>1</v>
          </cell>
          <cell r="I2485">
            <v>44.9</v>
          </cell>
          <cell r="J2485">
            <v>9</v>
          </cell>
          <cell r="K2485">
            <v>404.09999999999997</v>
          </cell>
        </row>
        <row r="2486">
          <cell r="A2486">
            <v>30183</v>
          </cell>
          <cell r="B2486">
            <v>3</v>
          </cell>
          <cell r="C2486">
            <v>134.69999999999999</v>
          </cell>
          <cell r="F2486">
            <v>4</v>
          </cell>
          <cell r="G2486">
            <v>179.6</v>
          </cell>
          <cell r="H2486">
            <v>2</v>
          </cell>
          <cell r="I2486">
            <v>89.8</v>
          </cell>
          <cell r="J2486">
            <v>9</v>
          </cell>
          <cell r="K2486">
            <v>404.09999999999997</v>
          </cell>
        </row>
        <row r="2487">
          <cell r="A2487">
            <v>10218</v>
          </cell>
          <cell r="B2487">
            <v>13</v>
          </cell>
          <cell r="C2487">
            <v>115.7</v>
          </cell>
          <cell r="D2487">
            <v>5</v>
          </cell>
          <cell r="E2487">
            <v>43.79</v>
          </cell>
          <cell r="F2487">
            <v>18</v>
          </cell>
          <cell r="G2487">
            <v>167.73</v>
          </cell>
          <cell r="H2487">
            <v>8</v>
          </cell>
          <cell r="I2487">
            <v>76.8</v>
          </cell>
          <cell r="J2487">
            <v>44</v>
          </cell>
          <cell r="K2487">
            <v>404.02000000000004</v>
          </cell>
        </row>
        <row r="2488">
          <cell r="A2488">
            <v>28523</v>
          </cell>
          <cell r="B2488">
            <v>10</v>
          </cell>
          <cell r="C2488">
            <v>135</v>
          </cell>
          <cell r="D2488">
            <v>3</v>
          </cell>
          <cell r="E2488">
            <v>40.5</v>
          </cell>
          <cell r="F2488">
            <v>8</v>
          </cell>
          <cell r="G2488">
            <v>108</v>
          </cell>
          <cell r="H2488">
            <v>9</v>
          </cell>
          <cell r="I2488">
            <v>120.42</v>
          </cell>
          <cell r="J2488">
            <v>30</v>
          </cell>
          <cell r="K2488">
            <v>403.92</v>
          </cell>
        </row>
        <row r="2489">
          <cell r="A2489">
            <v>16649</v>
          </cell>
          <cell r="B2489">
            <v>2</v>
          </cell>
          <cell r="C2489">
            <v>164</v>
          </cell>
          <cell r="D2489">
            <v>2</v>
          </cell>
          <cell r="E2489">
            <v>157.44</v>
          </cell>
          <cell r="H2489">
            <v>1</v>
          </cell>
          <cell r="I2489">
            <v>82</v>
          </cell>
          <cell r="J2489">
            <v>5</v>
          </cell>
          <cell r="K2489">
            <v>403.44</v>
          </cell>
        </row>
        <row r="2490">
          <cell r="A2490">
            <v>27493</v>
          </cell>
          <cell r="B2490">
            <v>5</v>
          </cell>
          <cell r="C2490">
            <v>46</v>
          </cell>
          <cell r="D2490">
            <v>7</v>
          </cell>
          <cell r="E2490">
            <v>63.66</v>
          </cell>
          <cell r="F2490">
            <v>16</v>
          </cell>
          <cell r="G2490">
            <v>147.19999999999999</v>
          </cell>
          <cell r="H2490">
            <v>16</v>
          </cell>
          <cell r="I2490">
            <v>146.46</v>
          </cell>
          <cell r="J2490">
            <v>44</v>
          </cell>
          <cell r="K2490">
            <v>403.32000000000005</v>
          </cell>
        </row>
        <row r="2491">
          <cell r="A2491">
            <v>23477</v>
          </cell>
          <cell r="B2491">
            <v>24</v>
          </cell>
          <cell r="C2491">
            <v>134.4</v>
          </cell>
          <cell r="F2491">
            <v>24</v>
          </cell>
          <cell r="G2491">
            <v>134.4</v>
          </cell>
          <cell r="H2491">
            <v>24</v>
          </cell>
          <cell r="I2491">
            <v>134.4</v>
          </cell>
          <cell r="J2491">
            <v>72</v>
          </cell>
          <cell r="K2491">
            <v>403.20000000000005</v>
          </cell>
        </row>
        <row r="2492">
          <cell r="A2492">
            <v>12862</v>
          </cell>
          <cell r="D2492">
            <v>8</v>
          </cell>
          <cell r="E2492">
            <v>100.8</v>
          </cell>
          <cell r="F2492">
            <v>11</v>
          </cell>
          <cell r="G2492">
            <v>138.6</v>
          </cell>
          <cell r="H2492">
            <v>13</v>
          </cell>
          <cell r="I2492">
            <v>163.80000000000001</v>
          </cell>
          <cell r="J2492">
            <v>32</v>
          </cell>
          <cell r="K2492">
            <v>403.2</v>
          </cell>
        </row>
        <row r="2493">
          <cell r="A2493">
            <v>30108</v>
          </cell>
          <cell r="B2493">
            <v>1</v>
          </cell>
          <cell r="C2493">
            <v>36.9</v>
          </cell>
          <cell r="D2493">
            <v>4</v>
          </cell>
          <cell r="E2493">
            <v>144.65</v>
          </cell>
          <cell r="F2493">
            <v>4</v>
          </cell>
          <cell r="G2493">
            <v>147.6</v>
          </cell>
          <cell r="H2493">
            <v>2</v>
          </cell>
          <cell r="I2493">
            <v>73.8</v>
          </cell>
          <cell r="J2493">
            <v>11</v>
          </cell>
          <cell r="K2493">
            <v>402.95</v>
          </cell>
        </row>
        <row r="2494">
          <cell r="A2494">
            <v>28622</v>
          </cell>
          <cell r="B2494">
            <v>36</v>
          </cell>
          <cell r="C2494">
            <v>78.66</v>
          </cell>
          <cell r="D2494">
            <v>35</v>
          </cell>
          <cell r="E2494">
            <v>76.28</v>
          </cell>
          <cell r="F2494">
            <v>43</v>
          </cell>
          <cell r="G2494">
            <v>93.34</v>
          </cell>
          <cell r="H2494">
            <v>71</v>
          </cell>
          <cell r="I2494">
            <v>154.22</v>
          </cell>
          <cell r="J2494">
            <v>185</v>
          </cell>
          <cell r="K2494">
            <v>402.5</v>
          </cell>
        </row>
        <row r="2495">
          <cell r="A2495">
            <v>28797</v>
          </cell>
          <cell r="B2495">
            <v>12</v>
          </cell>
          <cell r="C2495">
            <v>178.8</v>
          </cell>
          <cell r="D2495">
            <v>7</v>
          </cell>
          <cell r="E2495">
            <v>104.3</v>
          </cell>
          <cell r="F2495">
            <v>5</v>
          </cell>
          <cell r="G2495">
            <v>74.5</v>
          </cell>
          <cell r="H2495">
            <v>3</v>
          </cell>
          <cell r="I2495">
            <v>44.7</v>
          </cell>
          <cell r="J2495">
            <v>27</v>
          </cell>
          <cell r="K2495">
            <v>402.3</v>
          </cell>
        </row>
        <row r="2496">
          <cell r="A2496">
            <v>16919</v>
          </cell>
          <cell r="B2496">
            <v>1</v>
          </cell>
          <cell r="C2496">
            <v>67</v>
          </cell>
          <cell r="F2496">
            <v>1</v>
          </cell>
          <cell r="G2496">
            <v>67</v>
          </cell>
          <cell r="H2496">
            <v>4</v>
          </cell>
          <cell r="I2496">
            <v>268</v>
          </cell>
          <cell r="J2496">
            <v>6</v>
          </cell>
          <cell r="K2496">
            <v>402</v>
          </cell>
        </row>
        <row r="2497">
          <cell r="A2497">
            <v>28546</v>
          </cell>
          <cell r="B2497">
            <v>7</v>
          </cell>
          <cell r="C2497">
            <v>91</v>
          </cell>
          <cell r="D2497">
            <v>7</v>
          </cell>
          <cell r="E2497">
            <v>91</v>
          </cell>
          <cell r="F2497">
            <v>5</v>
          </cell>
          <cell r="G2497">
            <v>63.96</v>
          </cell>
          <cell r="H2497">
            <v>12</v>
          </cell>
          <cell r="I2497">
            <v>156</v>
          </cell>
          <cell r="J2497">
            <v>31</v>
          </cell>
          <cell r="K2497">
            <v>401.96000000000004</v>
          </cell>
        </row>
        <row r="2498">
          <cell r="A2498">
            <v>16368</v>
          </cell>
          <cell r="B2498">
            <v>89</v>
          </cell>
          <cell r="C2498">
            <v>336.7</v>
          </cell>
          <cell r="D2498">
            <v>17</v>
          </cell>
          <cell r="E2498">
            <v>64.599999999999994</v>
          </cell>
          <cell r="J2498">
            <v>106</v>
          </cell>
          <cell r="K2498">
            <v>401.29999999999995</v>
          </cell>
        </row>
        <row r="2499">
          <cell r="A2499">
            <v>17602</v>
          </cell>
          <cell r="B2499">
            <v>36</v>
          </cell>
          <cell r="C2499">
            <v>161.28</v>
          </cell>
          <cell r="D2499">
            <v>23</v>
          </cell>
          <cell r="E2499">
            <v>109.38</v>
          </cell>
          <cell r="F2499">
            <v>10</v>
          </cell>
          <cell r="G2499">
            <v>52</v>
          </cell>
          <cell r="H2499">
            <v>15</v>
          </cell>
          <cell r="I2499">
            <v>78</v>
          </cell>
          <cell r="J2499">
            <v>84</v>
          </cell>
          <cell r="K2499">
            <v>400.65999999999997</v>
          </cell>
        </row>
        <row r="2500">
          <cell r="A2500">
            <v>10803</v>
          </cell>
          <cell r="B2500">
            <v>6</v>
          </cell>
          <cell r="C2500">
            <v>94.8</v>
          </cell>
          <cell r="D2500">
            <v>6</v>
          </cell>
          <cell r="E2500">
            <v>94.8</v>
          </cell>
          <cell r="F2500">
            <v>4</v>
          </cell>
          <cell r="G2500">
            <v>57.5</v>
          </cell>
          <cell r="H2500">
            <v>11</v>
          </cell>
          <cell r="I2500">
            <v>152.9</v>
          </cell>
          <cell r="J2500">
            <v>27</v>
          </cell>
          <cell r="K2500">
            <v>400</v>
          </cell>
        </row>
        <row r="2501">
          <cell r="A2501">
            <v>13936</v>
          </cell>
          <cell r="B2501">
            <v>9</v>
          </cell>
          <cell r="C2501">
            <v>144</v>
          </cell>
          <cell r="D2501">
            <v>2</v>
          </cell>
          <cell r="E2501">
            <v>32</v>
          </cell>
          <cell r="F2501">
            <v>14</v>
          </cell>
          <cell r="G2501">
            <v>224</v>
          </cell>
          <cell r="J2501">
            <v>25</v>
          </cell>
          <cell r="K2501">
            <v>400</v>
          </cell>
        </row>
        <row r="2502">
          <cell r="A2502">
            <v>16651</v>
          </cell>
          <cell r="B2502">
            <v>7</v>
          </cell>
          <cell r="C2502">
            <v>112</v>
          </cell>
          <cell r="D2502">
            <v>6</v>
          </cell>
          <cell r="E2502">
            <v>96</v>
          </cell>
          <cell r="F2502">
            <v>6</v>
          </cell>
          <cell r="G2502">
            <v>96</v>
          </cell>
          <cell r="H2502">
            <v>6</v>
          </cell>
          <cell r="I2502">
            <v>96</v>
          </cell>
          <cell r="J2502">
            <v>25</v>
          </cell>
          <cell r="K2502">
            <v>400</v>
          </cell>
        </row>
        <row r="2503">
          <cell r="A2503">
            <v>22595</v>
          </cell>
          <cell r="F2503">
            <v>8</v>
          </cell>
          <cell r="G2503">
            <v>400</v>
          </cell>
          <cell r="J2503">
            <v>8</v>
          </cell>
          <cell r="K2503">
            <v>400</v>
          </cell>
        </row>
        <row r="2504">
          <cell r="A2504">
            <v>29178</v>
          </cell>
          <cell r="D2504">
            <v>1</v>
          </cell>
          <cell r="E2504">
            <v>200</v>
          </cell>
          <cell r="F2504">
            <v>1</v>
          </cell>
          <cell r="G2504">
            <v>200</v>
          </cell>
          <cell r="J2504">
            <v>2</v>
          </cell>
          <cell r="K2504">
            <v>400</v>
          </cell>
        </row>
        <row r="2505">
          <cell r="A2505">
            <v>31625</v>
          </cell>
          <cell r="D2505">
            <v>19</v>
          </cell>
          <cell r="E2505">
            <v>237.5</v>
          </cell>
          <cell r="F2505">
            <v>10</v>
          </cell>
          <cell r="G2505">
            <v>125</v>
          </cell>
          <cell r="H2505">
            <v>3</v>
          </cell>
          <cell r="I2505">
            <v>37.5</v>
          </cell>
          <cell r="J2505">
            <v>32</v>
          </cell>
          <cell r="K2505">
            <v>400</v>
          </cell>
        </row>
        <row r="2506">
          <cell r="A2506">
            <v>17000</v>
          </cell>
          <cell r="B2506">
            <v>15</v>
          </cell>
          <cell r="C2506">
            <v>84</v>
          </cell>
          <cell r="D2506">
            <v>14</v>
          </cell>
          <cell r="E2506">
            <v>78.400000000000006</v>
          </cell>
          <cell r="F2506">
            <v>15</v>
          </cell>
          <cell r="G2506">
            <v>84</v>
          </cell>
          <cell r="H2506">
            <v>26</v>
          </cell>
          <cell r="I2506">
            <v>153.4</v>
          </cell>
          <cell r="J2506">
            <v>70</v>
          </cell>
          <cell r="K2506">
            <v>399.8</v>
          </cell>
        </row>
        <row r="2507">
          <cell r="A2507">
            <v>14032</v>
          </cell>
          <cell r="B2507">
            <v>20</v>
          </cell>
          <cell r="C2507">
            <v>148</v>
          </cell>
          <cell r="D2507">
            <v>10</v>
          </cell>
          <cell r="E2507">
            <v>74</v>
          </cell>
          <cell r="F2507">
            <v>11</v>
          </cell>
          <cell r="G2507">
            <v>81.400000000000006</v>
          </cell>
          <cell r="H2507">
            <v>13</v>
          </cell>
          <cell r="I2507">
            <v>96.2</v>
          </cell>
          <cell r="J2507">
            <v>54</v>
          </cell>
          <cell r="K2507">
            <v>399.59999999999997</v>
          </cell>
        </row>
        <row r="2508">
          <cell r="A2508">
            <v>30420</v>
          </cell>
          <cell r="B2508">
            <v>16</v>
          </cell>
          <cell r="C2508">
            <v>44.36</v>
          </cell>
          <cell r="D2508">
            <v>32</v>
          </cell>
          <cell r="E2508">
            <v>89.6</v>
          </cell>
          <cell r="F2508">
            <v>54</v>
          </cell>
          <cell r="G2508">
            <v>150.97999999999999</v>
          </cell>
          <cell r="H2508">
            <v>41</v>
          </cell>
          <cell r="I2508">
            <v>114.58</v>
          </cell>
          <cell r="J2508">
            <v>143</v>
          </cell>
          <cell r="K2508">
            <v>399.51999999999992</v>
          </cell>
        </row>
        <row r="2509">
          <cell r="A2509">
            <v>31580</v>
          </cell>
          <cell r="F2509">
            <v>9</v>
          </cell>
          <cell r="G2509">
            <v>298.82</v>
          </cell>
          <cell r="H2509">
            <v>3</v>
          </cell>
          <cell r="I2509">
            <v>100.5</v>
          </cell>
          <cell r="J2509">
            <v>12</v>
          </cell>
          <cell r="K2509">
            <v>399.32</v>
          </cell>
        </row>
        <row r="2510">
          <cell r="A2510">
            <v>11834</v>
          </cell>
          <cell r="B2510">
            <v>8</v>
          </cell>
          <cell r="C2510">
            <v>67.2</v>
          </cell>
          <cell r="D2510">
            <v>22</v>
          </cell>
          <cell r="E2510">
            <v>184.13</v>
          </cell>
          <cell r="F2510">
            <v>11</v>
          </cell>
          <cell r="G2510">
            <v>91.73</v>
          </cell>
          <cell r="H2510">
            <v>7</v>
          </cell>
          <cell r="I2510">
            <v>56.12</v>
          </cell>
          <cell r="J2510">
            <v>48</v>
          </cell>
          <cell r="K2510">
            <v>399.18</v>
          </cell>
        </row>
        <row r="2511">
          <cell r="A2511">
            <v>10145</v>
          </cell>
          <cell r="B2511">
            <v>34</v>
          </cell>
          <cell r="C2511">
            <v>119</v>
          </cell>
          <cell r="D2511">
            <v>23</v>
          </cell>
          <cell r="E2511">
            <v>80.5</v>
          </cell>
          <cell r="F2511">
            <v>36</v>
          </cell>
          <cell r="G2511">
            <v>125.72</v>
          </cell>
          <cell r="H2511">
            <v>21</v>
          </cell>
          <cell r="I2511">
            <v>73.22</v>
          </cell>
          <cell r="J2511">
            <v>114</v>
          </cell>
          <cell r="K2511">
            <v>398.44000000000005</v>
          </cell>
        </row>
        <row r="2512">
          <cell r="A2512">
            <v>27959</v>
          </cell>
          <cell r="B2512">
            <v>4</v>
          </cell>
          <cell r="C2512">
            <v>99.6</v>
          </cell>
          <cell r="D2512">
            <v>9</v>
          </cell>
          <cell r="E2512">
            <v>224.1</v>
          </cell>
          <cell r="F2512">
            <v>1</v>
          </cell>
          <cell r="G2512">
            <v>24.9</v>
          </cell>
          <cell r="H2512">
            <v>2</v>
          </cell>
          <cell r="I2512">
            <v>49.8</v>
          </cell>
          <cell r="J2512">
            <v>16</v>
          </cell>
          <cell r="K2512">
            <v>398.4</v>
          </cell>
        </row>
        <row r="2513">
          <cell r="A2513">
            <v>11916</v>
          </cell>
          <cell r="B2513">
            <v>67</v>
          </cell>
          <cell r="C2513">
            <v>132.88</v>
          </cell>
          <cell r="D2513">
            <v>48</v>
          </cell>
          <cell r="E2513">
            <v>94.56</v>
          </cell>
          <cell r="F2513">
            <v>47</v>
          </cell>
          <cell r="G2513">
            <v>93.36</v>
          </cell>
          <cell r="H2513">
            <v>39</v>
          </cell>
          <cell r="I2513">
            <v>77.52</v>
          </cell>
          <cell r="J2513">
            <v>201</v>
          </cell>
          <cell r="K2513">
            <v>398.32</v>
          </cell>
        </row>
        <row r="2514">
          <cell r="A2514">
            <v>23642</v>
          </cell>
          <cell r="B2514">
            <v>8</v>
          </cell>
          <cell r="C2514">
            <v>94.25</v>
          </cell>
          <cell r="D2514">
            <v>16</v>
          </cell>
          <cell r="E2514">
            <v>190.4</v>
          </cell>
          <cell r="F2514">
            <v>2</v>
          </cell>
          <cell r="G2514">
            <v>25.2</v>
          </cell>
          <cell r="H2514">
            <v>7</v>
          </cell>
          <cell r="I2514">
            <v>88.2</v>
          </cell>
          <cell r="J2514">
            <v>33</v>
          </cell>
          <cell r="K2514">
            <v>398.04999999999995</v>
          </cell>
        </row>
        <row r="2515">
          <cell r="A2515">
            <v>11023</v>
          </cell>
          <cell r="B2515">
            <v>8</v>
          </cell>
          <cell r="C2515">
            <v>246.4</v>
          </cell>
          <cell r="D2515">
            <v>1</v>
          </cell>
          <cell r="E2515">
            <v>30.8</v>
          </cell>
          <cell r="F2515">
            <v>1</v>
          </cell>
          <cell r="G2515">
            <v>30.8</v>
          </cell>
          <cell r="H2515">
            <v>3</v>
          </cell>
          <cell r="I2515">
            <v>89.94</v>
          </cell>
          <cell r="J2515">
            <v>13</v>
          </cell>
          <cell r="K2515">
            <v>397.94</v>
          </cell>
        </row>
        <row r="2516">
          <cell r="A2516">
            <v>11177</v>
          </cell>
          <cell r="B2516">
            <v>40</v>
          </cell>
          <cell r="C2516">
            <v>143.41999999999999</v>
          </cell>
          <cell r="D2516">
            <v>28</v>
          </cell>
          <cell r="E2516">
            <v>99.93</v>
          </cell>
          <cell r="F2516">
            <v>22</v>
          </cell>
          <cell r="G2516">
            <v>79.2</v>
          </cell>
          <cell r="H2516">
            <v>21</v>
          </cell>
          <cell r="I2516">
            <v>75.02</v>
          </cell>
          <cell r="J2516">
            <v>111</v>
          </cell>
          <cell r="K2516">
            <v>397.57</v>
          </cell>
        </row>
        <row r="2517">
          <cell r="A2517">
            <v>17663</v>
          </cell>
          <cell r="B2517">
            <v>32</v>
          </cell>
          <cell r="C2517">
            <v>158.80000000000001</v>
          </cell>
          <cell r="D2517">
            <v>2</v>
          </cell>
          <cell r="E2517">
            <v>10</v>
          </cell>
          <cell r="F2517">
            <v>18</v>
          </cell>
          <cell r="G2517">
            <v>105.26</v>
          </cell>
          <cell r="H2517">
            <v>21</v>
          </cell>
          <cell r="I2517">
            <v>123.43</v>
          </cell>
          <cell r="J2517">
            <v>73</v>
          </cell>
          <cell r="K2517">
            <v>397.49</v>
          </cell>
        </row>
        <row r="2518">
          <cell r="A2518">
            <v>27357</v>
          </cell>
          <cell r="B2518">
            <v>8</v>
          </cell>
          <cell r="C2518">
            <v>225.04</v>
          </cell>
          <cell r="F2518">
            <v>4</v>
          </cell>
          <cell r="G2518">
            <v>113.68</v>
          </cell>
          <cell r="H2518">
            <v>2</v>
          </cell>
          <cell r="I2518">
            <v>58</v>
          </cell>
          <cell r="J2518">
            <v>14</v>
          </cell>
          <cell r="K2518">
            <v>396.72</v>
          </cell>
        </row>
        <row r="2519">
          <cell r="A2519">
            <v>30085</v>
          </cell>
          <cell r="B2519">
            <v>19</v>
          </cell>
          <cell r="C2519">
            <v>138.83000000000001</v>
          </cell>
          <cell r="D2519">
            <v>26</v>
          </cell>
          <cell r="E2519">
            <v>190.63</v>
          </cell>
          <cell r="F2519">
            <v>9</v>
          </cell>
          <cell r="G2519">
            <v>66.599999999999994</v>
          </cell>
          <cell r="J2519">
            <v>54</v>
          </cell>
          <cell r="K2519">
            <v>396.06000000000006</v>
          </cell>
        </row>
        <row r="2520">
          <cell r="A2520">
            <v>18504</v>
          </cell>
          <cell r="B2520">
            <v>6</v>
          </cell>
          <cell r="C2520">
            <v>92.35</v>
          </cell>
          <cell r="D2520">
            <v>12</v>
          </cell>
          <cell r="E2520">
            <v>184.7</v>
          </cell>
          <cell r="H2520">
            <v>7</v>
          </cell>
          <cell r="I2520">
            <v>119</v>
          </cell>
          <cell r="J2520">
            <v>25</v>
          </cell>
          <cell r="K2520">
            <v>396.04999999999995</v>
          </cell>
        </row>
        <row r="2521">
          <cell r="A2521">
            <v>28268</v>
          </cell>
          <cell r="D2521">
            <v>6</v>
          </cell>
          <cell r="E2521">
            <v>59.4</v>
          </cell>
          <cell r="F2521">
            <v>25</v>
          </cell>
          <cell r="G2521">
            <v>247.5</v>
          </cell>
          <cell r="H2521">
            <v>9</v>
          </cell>
          <cell r="I2521">
            <v>89.1</v>
          </cell>
          <cell r="J2521">
            <v>40</v>
          </cell>
          <cell r="K2521">
            <v>396</v>
          </cell>
        </row>
        <row r="2522">
          <cell r="A2522">
            <v>29304</v>
          </cell>
          <cell r="B2522">
            <v>18</v>
          </cell>
          <cell r="C2522">
            <v>116.48</v>
          </cell>
          <cell r="D2522">
            <v>17</v>
          </cell>
          <cell r="E2522">
            <v>110.5</v>
          </cell>
          <cell r="F2522">
            <v>5</v>
          </cell>
          <cell r="G2522">
            <v>32.5</v>
          </cell>
          <cell r="H2522">
            <v>21</v>
          </cell>
          <cell r="I2522">
            <v>136.5</v>
          </cell>
          <cell r="J2522">
            <v>61</v>
          </cell>
          <cell r="K2522">
            <v>395.98</v>
          </cell>
        </row>
        <row r="2523">
          <cell r="A2523">
            <v>2029673</v>
          </cell>
          <cell r="B2523">
            <v>11.56</v>
          </cell>
          <cell r="C2523">
            <v>114.46</v>
          </cell>
          <cell r="D2523">
            <v>9.08</v>
          </cell>
          <cell r="E2523">
            <v>89.92</v>
          </cell>
          <cell r="F2523">
            <v>12.3</v>
          </cell>
          <cell r="G2523">
            <v>121.78</v>
          </cell>
          <cell r="H2523">
            <v>7.07</v>
          </cell>
          <cell r="I2523">
            <v>69.77</v>
          </cell>
          <cell r="J2523">
            <v>40.01</v>
          </cell>
          <cell r="K2523">
            <v>395.92999999999995</v>
          </cell>
        </row>
        <row r="2524">
          <cell r="A2524">
            <v>28139</v>
          </cell>
          <cell r="B2524">
            <v>15</v>
          </cell>
          <cell r="C2524">
            <v>64.5</v>
          </cell>
          <cell r="D2524">
            <v>16</v>
          </cell>
          <cell r="E2524">
            <v>68.8</v>
          </cell>
          <cell r="F2524">
            <v>31</v>
          </cell>
          <cell r="G2524">
            <v>133.30000000000001</v>
          </cell>
          <cell r="H2524">
            <v>30</v>
          </cell>
          <cell r="I2524">
            <v>129</v>
          </cell>
          <cell r="J2524">
            <v>92</v>
          </cell>
          <cell r="K2524">
            <v>395.6</v>
          </cell>
        </row>
        <row r="2525">
          <cell r="A2525">
            <v>22855</v>
          </cell>
          <cell r="B2525">
            <v>13</v>
          </cell>
          <cell r="C2525">
            <v>104</v>
          </cell>
          <cell r="D2525">
            <v>13</v>
          </cell>
          <cell r="E2525">
            <v>104.5</v>
          </cell>
          <cell r="F2525">
            <v>14</v>
          </cell>
          <cell r="G2525">
            <v>119</v>
          </cell>
          <cell r="H2525">
            <v>8</v>
          </cell>
          <cell r="I2525">
            <v>68</v>
          </cell>
          <cell r="J2525">
            <v>48</v>
          </cell>
          <cell r="K2525">
            <v>395.5</v>
          </cell>
        </row>
        <row r="2526">
          <cell r="A2526">
            <v>23056</v>
          </cell>
          <cell r="D2526">
            <v>1</v>
          </cell>
          <cell r="E2526">
            <v>65.900000000000006</v>
          </cell>
          <cell r="F2526">
            <v>1</v>
          </cell>
          <cell r="G2526">
            <v>65.900000000000006</v>
          </cell>
          <cell r="H2526">
            <v>4</v>
          </cell>
          <cell r="I2526">
            <v>263.60000000000002</v>
          </cell>
          <cell r="J2526">
            <v>6</v>
          </cell>
          <cell r="K2526">
            <v>395.40000000000003</v>
          </cell>
        </row>
        <row r="2527">
          <cell r="A2527">
            <v>16728</v>
          </cell>
          <cell r="B2527">
            <v>58</v>
          </cell>
          <cell r="C2527">
            <v>110.2</v>
          </cell>
          <cell r="D2527">
            <v>61</v>
          </cell>
          <cell r="E2527">
            <v>115.9</v>
          </cell>
          <cell r="F2527">
            <v>53</v>
          </cell>
          <cell r="G2527">
            <v>100.7</v>
          </cell>
          <cell r="H2527">
            <v>36</v>
          </cell>
          <cell r="I2527">
            <v>68.400000000000006</v>
          </cell>
          <cell r="J2527">
            <v>208</v>
          </cell>
          <cell r="K2527">
            <v>395.20000000000005</v>
          </cell>
        </row>
        <row r="2528">
          <cell r="A2528">
            <v>30021</v>
          </cell>
          <cell r="B2528">
            <v>4</v>
          </cell>
          <cell r="C2528">
            <v>22.74</v>
          </cell>
          <cell r="D2528">
            <v>24</v>
          </cell>
          <cell r="E2528">
            <v>139.19999999999999</v>
          </cell>
          <cell r="F2528">
            <v>23</v>
          </cell>
          <cell r="G2528">
            <v>135.4</v>
          </cell>
          <cell r="H2528">
            <v>18</v>
          </cell>
          <cell r="I2528">
            <v>97.8</v>
          </cell>
          <cell r="J2528">
            <v>69</v>
          </cell>
          <cell r="K2528">
            <v>395.14000000000004</v>
          </cell>
        </row>
        <row r="2529">
          <cell r="A2529">
            <v>27355</v>
          </cell>
          <cell r="F2529">
            <v>2</v>
          </cell>
          <cell r="G2529">
            <v>56</v>
          </cell>
          <cell r="H2529">
            <v>12</v>
          </cell>
          <cell r="I2529">
            <v>339.09</v>
          </cell>
          <cell r="J2529">
            <v>14</v>
          </cell>
          <cell r="K2529">
            <v>395.09</v>
          </cell>
        </row>
        <row r="2530">
          <cell r="A2530">
            <v>30204</v>
          </cell>
          <cell r="D2530">
            <v>3</v>
          </cell>
          <cell r="E2530">
            <v>98.7</v>
          </cell>
          <cell r="F2530">
            <v>5</v>
          </cell>
          <cell r="G2530">
            <v>164.5</v>
          </cell>
          <cell r="H2530">
            <v>4</v>
          </cell>
          <cell r="I2530">
            <v>131.6</v>
          </cell>
          <cell r="J2530">
            <v>12</v>
          </cell>
          <cell r="K2530">
            <v>394.79999999999995</v>
          </cell>
        </row>
        <row r="2531">
          <cell r="A2531">
            <v>2018034</v>
          </cell>
          <cell r="B2531">
            <v>7.22</v>
          </cell>
          <cell r="C2531">
            <v>85.2</v>
          </cell>
          <cell r="D2531">
            <v>5.7</v>
          </cell>
          <cell r="E2531">
            <v>68.67</v>
          </cell>
          <cell r="F2531">
            <v>8.24</v>
          </cell>
          <cell r="G2531">
            <v>105.09</v>
          </cell>
          <cell r="H2531">
            <v>10.61</v>
          </cell>
          <cell r="I2531">
            <v>135.69999999999999</v>
          </cell>
          <cell r="J2531">
            <v>31.77</v>
          </cell>
          <cell r="K2531">
            <v>394.66</v>
          </cell>
        </row>
        <row r="2532">
          <cell r="A2532">
            <v>17693</v>
          </cell>
          <cell r="B2532">
            <v>9</v>
          </cell>
          <cell r="C2532">
            <v>70.2</v>
          </cell>
          <cell r="D2532">
            <v>13</v>
          </cell>
          <cell r="E2532">
            <v>101.4</v>
          </cell>
          <cell r="F2532">
            <v>13</v>
          </cell>
          <cell r="G2532">
            <v>101.4</v>
          </cell>
          <cell r="H2532">
            <v>16</v>
          </cell>
          <cell r="I2532">
            <v>120.58</v>
          </cell>
          <cell r="J2532">
            <v>51</v>
          </cell>
          <cell r="K2532">
            <v>393.58</v>
          </cell>
        </row>
        <row r="2533">
          <cell r="A2533">
            <v>15363</v>
          </cell>
          <cell r="D2533">
            <v>1</v>
          </cell>
          <cell r="E2533">
            <v>20.8</v>
          </cell>
          <cell r="F2533">
            <v>5</v>
          </cell>
          <cell r="G2533">
            <v>102.34</v>
          </cell>
          <cell r="H2533">
            <v>13</v>
          </cell>
          <cell r="I2533">
            <v>270.39999999999998</v>
          </cell>
          <cell r="J2533">
            <v>19</v>
          </cell>
          <cell r="K2533">
            <v>393.53999999999996</v>
          </cell>
        </row>
        <row r="2534">
          <cell r="A2534">
            <v>31388</v>
          </cell>
          <cell r="B2534">
            <v>124</v>
          </cell>
          <cell r="C2534">
            <v>308.60000000000002</v>
          </cell>
          <cell r="D2534">
            <v>33</v>
          </cell>
          <cell r="E2534">
            <v>82.1</v>
          </cell>
          <cell r="F2534">
            <v>1</v>
          </cell>
          <cell r="G2534">
            <v>2.31</v>
          </cell>
          <cell r="J2534">
            <v>158</v>
          </cell>
          <cell r="K2534">
            <v>393.01000000000005</v>
          </cell>
        </row>
        <row r="2535">
          <cell r="A2535">
            <v>22484</v>
          </cell>
          <cell r="F2535">
            <v>5</v>
          </cell>
          <cell r="G2535">
            <v>131</v>
          </cell>
          <cell r="H2535">
            <v>10</v>
          </cell>
          <cell r="I2535">
            <v>262</v>
          </cell>
          <cell r="J2535">
            <v>15</v>
          </cell>
          <cell r="K2535">
            <v>393</v>
          </cell>
        </row>
        <row r="2536">
          <cell r="A2536">
            <v>10483</v>
          </cell>
          <cell r="B2536">
            <v>13</v>
          </cell>
          <cell r="C2536">
            <v>154.69999999999999</v>
          </cell>
          <cell r="D2536">
            <v>1</v>
          </cell>
          <cell r="E2536">
            <v>11.9</v>
          </cell>
          <cell r="F2536">
            <v>11</v>
          </cell>
          <cell r="G2536">
            <v>130.9</v>
          </cell>
          <cell r="H2536">
            <v>8</v>
          </cell>
          <cell r="I2536">
            <v>95.2</v>
          </cell>
          <cell r="J2536">
            <v>33</v>
          </cell>
          <cell r="K2536">
            <v>392.7</v>
          </cell>
        </row>
        <row r="2537">
          <cell r="A2537">
            <v>27315</v>
          </cell>
          <cell r="B2537">
            <v>9</v>
          </cell>
          <cell r="C2537">
            <v>94.5</v>
          </cell>
          <cell r="D2537">
            <v>8</v>
          </cell>
          <cell r="E2537">
            <v>84</v>
          </cell>
          <cell r="F2537">
            <v>9</v>
          </cell>
          <cell r="G2537">
            <v>94.5</v>
          </cell>
          <cell r="H2537">
            <v>12</v>
          </cell>
          <cell r="I2537">
            <v>119.6</v>
          </cell>
          <cell r="J2537">
            <v>38</v>
          </cell>
          <cell r="K2537">
            <v>392.6</v>
          </cell>
        </row>
        <row r="2538">
          <cell r="A2538">
            <v>31367</v>
          </cell>
          <cell r="B2538">
            <v>6</v>
          </cell>
          <cell r="C2538">
            <v>137.34</v>
          </cell>
          <cell r="D2538">
            <v>6</v>
          </cell>
          <cell r="E2538">
            <v>139.19999999999999</v>
          </cell>
          <cell r="F2538">
            <v>5</v>
          </cell>
          <cell r="G2538">
            <v>116</v>
          </cell>
          <cell r="J2538">
            <v>17</v>
          </cell>
          <cell r="K2538">
            <v>392.53999999999996</v>
          </cell>
        </row>
        <row r="2539">
          <cell r="A2539">
            <v>22485</v>
          </cell>
          <cell r="B2539">
            <v>3</v>
          </cell>
          <cell r="C2539">
            <v>65.7</v>
          </cell>
          <cell r="D2539">
            <v>4</v>
          </cell>
          <cell r="E2539">
            <v>85.85</v>
          </cell>
          <cell r="F2539">
            <v>7</v>
          </cell>
          <cell r="G2539">
            <v>153.30000000000001</v>
          </cell>
          <cell r="H2539">
            <v>4</v>
          </cell>
          <cell r="I2539">
            <v>87.6</v>
          </cell>
          <cell r="J2539">
            <v>18</v>
          </cell>
          <cell r="K2539">
            <v>392.45000000000005</v>
          </cell>
        </row>
        <row r="2540">
          <cell r="A2540">
            <v>29090</v>
          </cell>
          <cell r="B2540">
            <v>13</v>
          </cell>
          <cell r="C2540">
            <v>88.4</v>
          </cell>
          <cell r="D2540">
            <v>11</v>
          </cell>
          <cell r="E2540">
            <v>74.8</v>
          </cell>
          <cell r="F2540">
            <v>13</v>
          </cell>
          <cell r="G2540">
            <v>86.78</v>
          </cell>
          <cell r="H2540">
            <v>21</v>
          </cell>
          <cell r="I2540">
            <v>142.26</v>
          </cell>
          <cell r="J2540">
            <v>58</v>
          </cell>
          <cell r="K2540">
            <v>392.24</v>
          </cell>
        </row>
        <row r="2541">
          <cell r="A2541">
            <v>15925</v>
          </cell>
          <cell r="B2541">
            <v>8</v>
          </cell>
          <cell r="C2541">
            <v>58.4</v>
          </cell>
          <cell r="D2541">
            <v>20</v>
          </cell>
          <cell r="E2541">
            <v>145.41999999999999</v>
          </cell>
          <cell r="F2541">
            <v>13</v>
          </cell>
          <cell r="G2541">
            <v>94.78</v>
          </cell>
          <cell r="H2541">
            <v>12</v>
          </cell>
          <cell r="I2541">
            <v>93.6</v>
          </cell>
          <cell r="J2541">
            <v>53</v>
          </cell>
          <cell r="K2541">
            <v>392.20000000000005</v>
          </cell>
        </row>
        <row r="2542">
          <cell r="A2542">
            <v>30388</v>
          </cell>
          <cell r="B2542">
            <v>3</v>
          </cell>
          <cell r="C2542">
            <v>168</v>
          </cell>
          <cell r="D2542">
            <v>4</v>
          </cell>
          <cell r="E2542">
            <v>224</v>
          </cell>
          <cell r="J2542">
            <v>7</v>
          </cell>
          <cell r="K2542">
            <v>392</v>
          </cell>
        </row>
        <row r="2543">
          <cell r="A2543">
            <v>17542</v>
          </cell>
          <cell r="D2543">
            <v>25</v>
          </cell>
          <cell r="E2543">
            <v>70</v>
          </cell>
          <cell r="F2543">
            <v>55</v>
          </cell>
          <cell r="G2543">
            <v>153.56</v>
          </cell>
          <cell r="H2543">
            <v>58</v>
          </cell>
          <cell r="I2543">
            <v>168.2</v>
          </cell>
          <cell r="J2543">
            <v>138</v>
          </cell>
          <cell r="K2543">
            <v>391.76</v>
          </cell>
        </row>
        <row r="2544">
          <cell r="A2544">
            <v>17985</v>
          </cell>
          <cell r="B2544">
            <v>4</v>
          </cell>
          <cell r="C2544">
            <v>54</v>
          </cell>
          <cell r="D2544">
            <v>12</v>
          </cell>
          <cell r="E2544">
            <v>162</v>
          </cell>
          <cell r="F2544">
            <v>3</v>
          </cell>
          <cell r="G2544">
            <v>40.5</v>
          </cell>
          <cell r="H2544">
            <v>10</v>
          </cell>
          <cell r="I2544">
            <v>135</v>
          </cell>
          <cell r="J2544">
            <v>29</v>
          </cell>
          <cell r="K2544">
            <v>391.5</v>
          </cell>
        </row>
        <row r="2545">
          <cell r="A2545">
            <v>17216</v>
          </cell>
          <cell r="B2545">
            <v>74</v>
          </cell>
          <cell r="C2545">
            <v>117.88</v>
          </cell>
          <cell r="D2545">
            <v>49</v>
          </cell>
          <cell r="E2545">
            <v>77.88</v>
          </cell>
          <cell r="F2545">
            <v>56</v>
          </cell>
          <cell r="G2545">
            <v>89.08</v>
          </cell>
          <cell r="H2545">
            <v>67</v>
          </cell>
          <cell r="I2545">
            <v>106.55</v>
          </cell>
          <cell r="J2545">
            <v>246</v>
          </cell>
          <cell r="K2545">
            <v>391.39</v>
          </cell>
        </row>
        <row r="2546">
          <cell r="A2546">
            <v>31720</v>
          </cell>
          <cell r="D2546">
            <v>8</v>
          </cell>
          <cell r="E2546">
            <v>97.6</v>
          </cell>
          <cell r="F2546">
            <v>9</v>
          </cell>
          <cell r="G2546">
            <v>87.4</v>
          </cell>
          <cell r="H2546">
            <v>23</v>
          </cell>
          <cell r="I2546">
            <v>206.28</v>
          </cell>
          <cell r="J2546">
            <v>40</v>
          </cell>
          <cell r="K2546">
            <v>391.28</v>
          </cell>
        </row>
        <row r="2547">
          <cell r="A2547">
            <v>2011298</v>
          </cell>
          <cell r="B2547">
            <v>1.28</v>
          </cell>
          <cell r="C2547">
            <v>135.44999999999999</v>
          </cell>
          <cell r="D2547">
            <v>0.47</v>
          </cell>
          <cell r="E2547">
            <v>49.61</v>
          </cell>
          <cell r="F2547">
            <v>1.58</v>
          </cell>
          <cell r="G2547">
            <v>167.48</v>
          </cell>
          <cell r="H2547">
            <v>0.35</v>
          </cell>
          <cell r="I2547">
            <v>38.72</v>
          </cell>
          <cell r="J2547">
            <v>3.68</v>
          </cell>
          <cell r="K2547">
            <v>391.26</v>
          </cell>
        </row>
        <row r="2548">
          <cell r="A2548">
            <v>29742</v>
          </cell>
          <cell r="D2548">
            <v>9</v>
          </cell>
          <cell r="E2548">
            <v>79.39</v>
          </cell>
          <cell r="F2548">
            <v>29</v>
          </cell>
          <cell r="G2548">
            <v>258.10000000000002</v>
          </cell>
          <cell r="H2548">
            <v>6</v>
          </cell>
          <cell r="I2548">
            <v>53.4</v>
          </cell>
          <cell r="J2548">
            <v>44</v>
          </cell>
          <cell r="K2548">
            <v>390.89</v>
          </cell>
        </row>
        <row r="2549">
          <cell r="A2549">
            <v>28835</v>
          </cell>
          <cell r="B2549">
            <v>7</v>
          </cell>
          <cell r="C2549">
            <v>72.099999999999994</v>
          </cell>
          <cell r="D2549">
            <v>20</v>
          </cell>
          <cell r="E2549">
            <v>206</v>
          </cell>
          <cell r="F2549">
            <v>2</v>
          </cell>
          <cell r="G2549">
            <v>20.6</v>
          </cell>
          <cell r="H2549">
            <v>9</v>
          </cell>
          <cell r="I2549">
            <v>91.88</v>
          </cell>
          <cell r="J2549">
            <v>38</v>
          </cell>
          <cell r="K2549">
            <v>390.58000000000004</v>
          </cell>
        </row>
        <row r="2550">
          <cell r="A2550">
            <v>31344</v>
          </cell>
          <cell r="B2550">
            <v>12</v>
          </cell>
          <cell r="C2550">
            <v>127.2</v>
          </cell>
          <cell r="D2550">
            <v>14</v>
          </cell>
          <cell r="E2550">
            <v>147.55000000000001</v>
          </cell>
          <cell r="F2550">
            <v>5</v>
          </cell>
          <cell r="G2550">
            <v>52.15</v>
          </cell>
          <cell r="H2550">
            <v>6</v>
          </cell>
          <cell r="I2550">
            <v>63.6</v>
          </cell>
          <cell r="J2550">
            <v>37</v>
          </cell>
          <cell r="K2550">
            <v>390.5</v>
          </cell>
        </row>
        <row r="2551">
          <cell r="A2551">
            <v>31680</v>
          </cell>
          <cell r="D2551">
            <v>15</v>
          </cell>
          <cell r="E2551">
            <v>82.5</v>
          </cell>
          <cell r="F2551">
            <v>29</v>
          </cell>
          <cell r="G2551">
            <v>159.5</v>
          </cell>
          <cell r="H2551">
            <v>27</v>
          </cell>
          <cell r="I2551">
            <v>148.5</v>
          </cell>
          <cell r="J2551">
            <v>71</v>
          </cell>
          <cell r="K2551">
            <v>390.5</v>
          </cell>
        </row>
        <row r="2552">
          <cell r="A2552">
            <v>17030</v>
          </cell>
          <cell r="B2552">
            <v>15</v>
          </cell>
          <cell r="C2552">
            <v>98.2</v>
          </cell>
          <cell r="D2552">
            <v>14</v>
          </cell>
          <cell r="E2552">
            <v>92.4</v>
          </cell>
          <cell r="F2552">
            <v>25</v>
          </cell>
          <cell r="G2552">
            <v>165</v>
          </cell>
          <cell r="H2552">
            <v>5</v>
          </cell>
          <cell r="I2552">
            <v>34.5</v>
          </cell>
          <cell r="J2552">
            <v>59</v>
          </cell>
          <cell r="K2552">
            <v>390.1</v>
          </cell>
        </row>
        <row r="2553">
          <cell r="A2553">
            <v>17612</v>
          </cell>
          <cell r="B2553">
            <v>12</v>
          </cell>
          <cell r="C2553">
            <v>90</v>
          </cell>
          <cell r="D2553">
            <v>15</v>
          </cell>
          <cell r="E2553">
            <v>112.5</v>
          </cell>
          <cell r="F2553">
            <v>9</v>
          </cell>
          <cell r="G2553">
            <v>69.099999999999994</v>
          </cell>
          <cell r="H2553">
            <v>15</v>
          </cell>
          <cell r="I2553">
            <v>118.5</v>
          </cell>
          <cell r="J2553">
            <v>51</v>
          </cell>
          <cell r="K2553">
            <v>390.1</v>
          </cell>
        </row>
        <row r="2554">
          <cell r="A2554">
            <v>29068</v>
          </cell>
          <cell r="B2554">
            <v>2</v>
          </cell>
          <cell r="C2554">
            <v>30</v>
          </cell>
          <cell r="D2554">
            <v>1</v>
          </cell>
          <cell r="E2554">
            <v>15</v>
          </cell>
          <cell r="F2554">
            <v>12</v>
          </cell>
          <cell r="G2554">
            <v>180</v>
          </cell>
          <cell r="H2554">
            <v>11</v>
          </cell>
          <cell r="I2554">
            <v>165</v>
          </cell>
          <cell r="J2554">
            <v>26</v>
          </cell>
          <cell r="K2554">
            <v>390</v>
          </cell>
        </row>
        <row r="2555">
          <cell r="A2555">
            <v>29890</v>
          </cell>
          <cell r="F2555">
            <v>17</v>
          </cell>
          <cell r="G2555">
            <v>101.52</v>
          </cell>
          <cell r="H2555">
            <v>48</v>
          </cell>
          <cell r="I2555">
            <v>288</v>
          </cell>
          <cell r="J2555">
            <v>65</v>
          </cell>
          <cell r="K2555">
            <v>389.52</v>
          </cell>
        </row>
        <row r="2556">
          <cell r="A2556">
            <v>29602</v>
          </cell>
          <cell r="B2556">
            <v>22</v>
          </cell>
          <cell r="C2556">
            <v>129.80000000000001</v>
          </cell>
          <cell r="D2556">
            <v>8</v>
          </cell>
          <cell r="E2556">
            <v>47.2</v>
          </cell>
          <cell r="F2556">
            <v>18</v>
          </cell>
          <cell r="G2556">
            <v>106.2</v>
          </cell>
          <cell r="H2556">
            <v>18</v>
          </cell>
          <cell r="I2556">
            <v>106.2</v>
          </cell>
          <cell r="J2556">
            <v>66</v>
          </cell>
          <cell r="K2556">
            <v>389.4</v>
          </cell>
        </row>
        <row r="2557">
          <cell r="A2557">
            <v>10576</v>
          </cell>
          <cell r="B2557">
            <v>8</v>
          </cell>
          <cell r="C2557">
            <v>84</v>
          </cell>
          <cell r="D2557">
            <v>12</v>
          </cell>
          <cell r="E2557">
            <v>126</v>
          </cell>
          <cell r="F2557">
            <v>6</v>
          </cell>
          <cell r="G2557">
            <v>67.2</v>
          </cell>
          <cell r="H2557">
            <v>10</v>
          </cell>
          <cell r="I2557">
            <v>112</v>
          </cell>
          <cell r="J2557">
            <v>36</v>
          </cell>
          <cell r="K2557">
            <v>389.2</v>
          </cell>
        </row>
        <row r="2558">
          <cell r="A2558">
            <v>28949</v>
          </cell>
          <cell r="B2558">
            <v>8</v>
          </cell>
          <cell r="C2558">
            <v>92</v>
          </cell>
          <cell r="D2558">
            <v>9</v>
          </cell>
          <cell r="E2558">
            <v>102.58</v>
          </cell>
          <cell r="F2558">
            <v>11</v>
          </cell>
          <cell r="G2558">
            <v>125.58</v>
          </cell>
          <cell r="H2558">
            <v>6</v>
          </cell>
          <cell r="I2558">
            <v>69</v>
          </cell>
          <cell r="J2558">
            <v>34</v>
          </cell>
          <cell r="K2558">
            <v>389.15999999999997</v>
          </cell>
        </row>
        <row r="2559">
          <cell r="A2559">
            <v>27166</v>
          </cell>
          <cell r="B2559">
            <v>56</v>
          </cell>
          <cell r="C2559">
            <v>89.6</v>
          </cell>
          <cell r="D2559">
            <v>121</v>
          </cell>
          <cell r="E2559">
            <v>191.52</v>
          </cell>
          <cell r="H2559">
            <v>69</v>
          </cell>
          <cell r="I2559">
            <v>107.98</v>
          </cell>
          <cell r="J2559">
            <v>246</v>
          </cell>
          <cell r="K2559">
            <v>389.1</v>
          </cell>
        </row>
        <row r="2560">
          <cell r="A2560">
            <v>15828</v>
          </cell>
          <cell r="B2560">
            <v>5</v>
          </cell>
          <cell r="C2560">
            <v>62.5</v>
          </cell>
          <cell r="D2560">
            <v>4</v>
          </cell>
          <cell r="E2560">
            <v>50.2</v>
          </cell>
          <cell r="F2560">
            <v>14</v>
          </cell>
          <cell r="G2560">
            <v>175.39</v>
          </cell>
          <cell r="H2560">
            <v>8</v>
          </cell>
          <cell r="I2560">
            <v>100.8</v>
          </cell>
          <cell r="J2560">
            <v>31</v>
          </cell>
          <cell r="K2560">
            <v>388.89</v>
          </cell>
        </row>
        <row r="2561">
          <cell r="A2561">
            <v>12056</v>
          </cell>
          <cell r="B2561">
            <v>21</v>
          </cell>
          <cell r="C2561">
            <v>69.3</v>
          </cell>
          <cell r="D2561">
            <v>23</v>
          </cell>
          <cell r="E2561">
            <v>75.900000000000006</v>
          </cell>
          <cell r="F2561">
            <v>27</v>
          </cell>
          <cell r="G2561">
            <v>88.58</v>
          </cell>
          <cell r="H2561">
            <v>47</v>
          </cell>
          <cell r="I2561">
            <v>155.1</v>
          </cell>
          <cell r="J2561">
            <v>118</v>
          </cell>
          <cell r="K2561">
            <v>388.88</v>
          </cell>
        </row>
        <row r="2562">
          <cell r="A2562">
            <v>12806</v>
          </cell>
          <cell r="B2562">
            <v>7</v>
          </cell>
          <cell r="C2562">
            <v>46.2</v>
          </cell>
          <cell r="D2562">
            <v>21</v>
          </cell>
          <cell r="E2562">
            <v>138.6</v>
          </cell>
          <cell r="F2562">
            <v>18</v>
          </cell>
          <cell r="G2562">
            <v>118.27</v>
          </cell>
          <cell r="H2562">
            <v>13</v>
          </cell>
          <cell r="I2562">
            <v>85.8</v>
          </cell>
          <cell r="J2562">
            <v>59</v>
          </cell>
          <cell r="K2562">
            <v>388.87</v>
          </cell>
        </row>
        <row r="2563">
          <cell r="A2563">
            <v>14755</v>
          </cell>
          <cell r="B2563">
            <v>9</v>
          </cell>
          <cell r="C2563">
            <v>58.87</v>
          </cell>
          <cell r="D2563">
            <v>19</v>
          </cell>
          <cell r="E2563">
            <v>121.69</v>
          </cell>
          <cell r="F2563">
            <v>2</v>
          </cell>
          <cell r="G2563">
            <v>13.2</v>
          </cell>
          <cell r="H2563">
            <v>30</v>
          </cell>
          <cell r="I2563">
            <v>194.82</v>
          </cell>
          <cell r="J2563">
            <v>60</v>
          </cell>
          <cell r="K2563">
            <v>388.58</v>
          </cell>
        </row>
        <row r="2564">
          <cell r="A2564">
            <v>23222</v>
          </cell>
          <cell r="B2564">
            <v>5</v>
          </cell>
          <cell r="C2564">
            <v>129.5</v>
          </cell>
          <cell r="D2564">
            <v>4</v>
          </cell>
          <cell r="E2564">
            <v>103.6</v>
          </cell>
          <cell r="H2564">
            <v>6</v>
          </cell>
          <cell r="I2564">
            <v>155.4</v>
          </cell>
          <cell r="J2564">
            <v>15</v>
          </cell>
          <cell r="K2564">
            <v>388.5</v>
          </cell>
        </row>
        <row r="2565">
          <cell r="A2565">
            <v>17415</v>
          </cell>
          <cell r="B2565">
            <v>46</v>
          </cell>
          <cell r="C2565">
            <v>114.4</v>
          </cell>
          <cell r="D2565">
            <v>30</v>
          </cell>
          <cell r="E2565">
            <v>75</v>
          </cell>
          <cell r="F2565">
            <v>45</v>
          </cell>
          <cell r="G2565">
            <v>111.7</v>
          </cell>
          <cell r="H2565">
            <v>35</v>
          </cell>
          <cell r="I2565">
            <v>87.3</v>
          </cell>
          <cell r="J2565">
            <v>156</v>
          </cell>
          <cell r="K2565">
            <v>388.40000000000003</v>
          </cell>
        </row>
        <row r="2566">
          <cell r="A2566">
            <v>27156</v>
          </cell>
          <cell r="D2566">
            <v>11</v>
          </cell>
          <cell r="E2566">
            <v>103.74</v>
          </cell>
          <cell r="F2566">
            <v>19</v>
          </cell>
          <cell r="G2566">
            <v>179.74</v>
          </cell>
          <cell r="H2566">
            <v>11</v>
          </cell>
          <cell r="I2566">
            <v>104.8</v>
          </cell>
          <cell r="J2566">
            <v>41</v>
          </cell>
          <cell r="K2566">
            <v>388.28000000000003</v>
          </cell>
        </row>
        <row r="2567">
          <cell r="A2567">
            <v>10673</v>
          </cell>
          <cell r="B2567">
            <v>84</v>
          </cell>
          <cell r="C2567">
            <v>83.68</v>
          </cell>
          <cell r="D2567">
            <v>131</v>
          </cell>
          <cell r="E2567">
            <v>130.76</v>
          </cell>
          <cell r="F2567">
            <v>73</v>
          </cell>
          <cell r="G2567">
            <v>72.84</v>
          </cell>
          <cell r="H2567">
            <v>101</v>
          </cell>
          <cell r="I2567">
            <v>101</v>
          </cell>
          <cell r="J2567">
            <v>389</v>
          </cell>
          <cell r="K2567">
            <v>388.28</v>
          </cell>
        </row>
        <row r="2568">
          <cell r="A2568">
            <v>31976</v>
          </cell>
          <cell r="F2568">
            <v>112</v>
          </cell>
          <cell r="G2568">
            <v>221.04</v>
          </cell>
          <cell r="H2568">
            <v>84</v>
          </cell>
          <cell r="I2568">
            <v>167.2</v>
          </cell>
          <cell r="J2568">
            <v>196</v>
          </cell>
          <cell r="K2568">
            <v>388.24</v>
          </cell>
        </row>
        <row r="2569">
          <cell r="A2569">
            <v>31662</v>
          </cell>
          <cell r="B2569">
            <v>3</v>
          </cell>
          <cell r="C2569">
            <v>125.7</v>
          </cell>
          <cell r="D2569">
            <v>2</v>
          </cell>
          <cell r="E2569">
            <v>83.8</v>
          </cell>
          <cell r="H2569">
            <v>4</v>
          </cell>
          <cell r="I2569">
            <v>178.4</v>
          </cell>
          <cell r="J2569">
            <v>9</v>
          </cell>
          <cell r="K2569">
            <v>387.9</v>
          </cell>
        </row>
        <row r="2570">
          <cell r="A2570">
            <v>11699</v>
          </cell>
          <cell r="B2570">
            <v>7</v>
          </cell>
          <cell r="C2570">
            <v>91.3</v>
          </cell>
          <cell r="D2570">
            <v>8</v>
          </cell>
          <cell r="E2570">
            <v>110.09</v>
          </cell>
          <cell r="F2570">
            <v>7</v>
          </cell>
          <cell r="G2570">
            <v>98.7</v>
          </cell>
          <cell r="H2570">
            <v>6</v>
          </cell>
          <cell r="I2570">
            <v>87.6</v>
          </cell>
          <cell r="J2570">
            <v>28</v>
          </cell>
          <cell r="K2570">
            <v>387.68999999999994</v>
          </cell>
        </row>
        <row r="2571">
          <cell r="A2571">
            <v>13496</v>
          </cell>
          <cell r="B2571">
            <v>4</v>
          </cell>
          <cell r="C2571">
            <v>139.16</v>
          </cell>
          <cell r="D2571">
            <v>2</v>
          </cell>
          <cell r="E2571">
            <v>71</v>
          </cell>
          <cell r="F2571">
            <v>2</v>
          </cell>
          <cell r="G2571">
            <v>71</v>
          </cell>
          <cell r="H2571">
            <v>3</v>
          </cell>
          <cell r="I2571">
            <v>106.5</v>
          </cell>
          <cell r="J2571">
            <v>11</v>
          </cell>
          <cell r="K2571">
            <v>387.65999999999997</v>
          </cell>
        </row>
        <row r="2572">
          <cell r="A2572">
            <v>27972</v>
          </cell>
          <cell r="B2572">
            <v>4</v>
          </cell>
          <cell r="C2572">
            <v>139.6</v>
          </cell>
          <cell r="D2572">
            <v>2</v>
          </cell>
          <cell r="E2572">
            <v>63.8</v>
          </cell>
          <cell r="F2572">
            <v>2</v>
          </cell>
          <cell r="G2572">
            <v>63.8</v>
          </cell>
          <cell r="H2572">
            <v>4</v>
          </cell>
          <cell r="I2572">
            <v>119.95</v>
          </cell>
          <cell r="J2572">
            <v>12</v>
          </cell>
          <cell r="K2572">
            <v>387.15</v>
          </cell>
        </row>
        <row r="2573">
          <cell r="A2573">
            <v>14958</v>
          </cell>
          <cell r="F2573">
            <v>7</v>
          </cell>
          <cell r="G2573">
            <v>60.17</v>
          </cell>
          <cell r="H2573">
            <v>38</v>
          </cell>
          <cell r="I2573">
            <v>326.83999999999997</v>
          </cell>
          <cell r="J2573">
            <v>45</v>
          </cell>
          <cell r="K2573">
            <v>387.01</v>
          </cell>
        </row>
        <row r="2574">
          <cell r="A2574">
            <v>28889</v>
          </cell>
          <cell r="B2574">
            <v>11</v>
          </cell>
          <cell r="C2574">
            <v>284.89999999999998</v>
          </cell>
          <cell r="D2574">
            <v>1</v>
          </cell>
          <cell r="E2574">
            <v>25.9</v>
          </cell>
          <cell r="F2574">
            <v>3</v>
          </cell>
          <cell r="G2574">
            <v>75.63</v>
          </cell>
          <cell r="J2574">
            <v>15</v>
          </cell>
          <cell r="K2574">
            <v>386.42999999999995</v>
          </cell>
        </row>
        <row r="2575">
          <cell r="A2575">
            <v>28815</v>
          </cell>
          <cell r="B2575">
            <v>6</v>
          </cell>
          <cell r="C2575">
            <v>289.8</v>
          </cell>
          <cell r="F2575">
            <v>2</v>
          </cell>
          <cell r="G2575">
            <v>96.6</v>
          </cell>
          <cell r="J2575">
            <v>8</v>
          </cell>
          <cell r="K2575">
            <v>386.4</v>
          </cell>
        </row>
        <row r="2576">
          <cell r="A2576">
            <v>28025</v>
          </cell>
          <cell r="B2576">
            <v>44</v>
          </cell>
          <cell r="C2576">
            <v>106.96</v>
          </cell>
          <cell r="D2576">
            <v>38</v>
          </cell>
          <cell r="E2576">
            <v>90.63</v>
          </cell>
          <cell r="F2576">
            <v>56</v>
          </cell>
          <cell r="G2576">
            <v>133.63999999999999</v>
          </cell>
          <cell r="H2576">
            <v>23</v>
          </cell>
          <cell r="I2576">
            <v>54.63</v>
          </cell>
          <cell r="J2576">
            <v>161</v>
          </cell>
          <cell r="K2576">
            <v>385.85999999999996</v>
          </cell>
        </row>
        <row r="2577">
          <cell r="A2577">
            <v>13802</v>
          </cell>
          <cell r="B2577">
            <v>6</v>
          </cell>
          <cell r="C2577">
            <v>88.8</v>
          </cell>
          <cell r="D2577">
            <v>9</v>
          </cell>
          <cell r="E2577">
            <v>133.19999999999999</v>
          </cell>
          <cell r="F2577">
            <v>7</v>
          </cell>
          <cell r="G2577">
            <v>102.52</v>
          </cell>
          <cell r="H2577">
            <v>4</v>
          </cell>
          <cell r="I2577">
            <v>61.2</v>
          </cell>
          <cell r="J2577">
            <v>26</v>
          </cell>
          <cell r="K2577">
            <v>385.71999999999997</v>
          </cell>
        </row>
        <row r="2578">
          <cell r="A2578">
            <v>17408</v>
          </cell>
          <cell r="B2578">
            <v>9</v>
          </cell>
          <cell r="C2578">
            <v>110.5</v>
          </cell>
          <cell r="H2578">
            <v>22</v>
          </cell>
          <cell r="I2578">
            <v>275</v>
          </cell>
          <cell r="J2578">
            <v>31</v>
          </cell>
          <cell r="K2578">
            <v>385.5</v>
          </cell>
        </row>
        <row r="2579">
          <cell r="A2579">
            <v>23256</v>
          </cell>
          <cell r="B2579">
            <v>64</v>
          </cell>
          <cell r="C2579">
            <v>248.98</v>
          </cell>
          <cell r="D2579">
            <v>35</v>
          </cell>
          <cell r="E2579">
            <v>135.88</v>
          </cell>
          <cell r="J2579">
            <v>99</v>
          </cell>
          <cell r="K2579">
            <v>384.86</v>
          </cell>
        </row>
        <row r="2580">
          <cell r="A2580">
            <v>12603</v>
          </cell>
          <cell r="B2580">
            <v>18</v>
          </cell>
          <cell r="C2580">
            <v>93.6</v>
          </cell>
          <cell r="D2580">
            <v>14</v>
          </cell>
          <cell r="E2580">
            <v>72.8</v>
          </cell>
          <cell r="F2580">
            <v>38</v>
          </cell>
          <cell r="G2580">
            <v>197.6</v>
          </cell>
          <cell r="H2580">
            <v>4</v>
          </cell>
          <cell r="I2580">
            <v>20.8</v>
          </cell>
          <cell r="J2580">
            <v>74</v>
          </cell>
          <cell r="K2580">
            <v>384.8</v>
          </cell>
        </row>
        <row r="2581">
          <cell r="A2581">
            <v>17388</v>
          </cell>
          <cell r="B2581">
            <v>5</v>
          </cell>
          <cell r="C2581">
            <v>88</v>
          </cell>
          <cell r="D2581">
            <v>5</v>
          </cell>
          <cell r="E2581">
            <v>86.59</v>
          </cell>
          <cell r="F2581">
            <v>8</v>
          </cell>
          <cell r="G2581">
            <v>139.38999999999999</v>
          </cell>
          <cell r="H2581">
            <v>4</v>
          </cell>
          <cell r="I2581">
            <v>70.400000000000006</v>
          </cell>
          <cell r="J2581">
            <v>22</v>
          </cell>
          <cell r="K2581">
            <v>384.38</v>
          </cell>
        </row>
        <row r="2582">
          <cell r="A2582">
            <v>13700</v>
          </cell>
          <cell r="B2582">
            <v>5</v>
          </cell>
          <cell r="C2582">
            <v>61</v>
          </cell>
          <cell r="D2582">
            <v>7</v>
          </cell>
          <cell r="E2582">
            <v>85.4</v>
          </cell>
          <cell r="F2582">
            <v>10</v>
          </cell>
          <cell r="G2582">
            <v>121.02</v>
          </cell>
          <cell r="H2582">
            <v>10</v>
          </cell>
          <cell r="I2582">
            <v>116.8</v>
          </cell>
          <cell r="J2582">
            <v>32</v>
          </cell>
          <cell r="K2582">
            <v>384.22</v>
          </cell>
        </row>
        <row r="2583">
          <cell r="A2583">
            <v>30162</v>
          </cell>
          <cell r="B2583">
            <v>1</v>
          </cell>
          <cell r="C2583">
            <v>48</v>
          </cell>
          <cell r="D2583">
            <v>3</v>
          </cell>
          <cell r="E2583">
            <v>144</v>
          </cell>
          <cell r="F2583">
            <v>1</v>
          </cell>
          <cell r="G2583">
            <v>48</v>
          </cell>
          <cell r="H2583">
            <v>3</v>
          </cell>
          <cell r="I2583">
            <v>144</v>
          </cell>
          <cell r="J2583">
            <v>8</v>
          </cell>
          <cell r="K2583">
            <v>384</v>
          </cell>
        </row>
        <row r="2584">
          <cell r="A2584">
            <v>30236</v>
          </cell>
          <cell r="B2584">
            <v>8</v>
          </cell>
          <cell r="C2584">
            <v>216.51</v>
          </cell>
          <cell r="F2584">
            <v>5</v>
          </cell>
          <cell r="G2584">
            <v>139.5</v>
          </cell>
          <cell r="H2584">
            <v>1</v>
          </cell>
          <cell r="I2584">
            <v>27.9</v>
          </cell>
          <cell r="J2584">
            <v>14</v>
          </cell>
          <cell r="K2584">
            <v>383.90999999999997</v>
          </cell>
        </row>
        <row r="2585">
          <cell r="A2585">
            <v>14999</v>
          </cell>
          <cell r="B2585">
            <v>1</v>
          </cell>
          <cell r="C2585">
            <v>135.9</v>
          </cell>
          <cell r="H2585">
            <v>2</v>
          </cell>
          <cell r="I2585">
            <v>247.8</v>
          </cell>
          <cell r="J2585">
            <v>3</v>
          </cell>
          <cell r="K2585">
            <v>383.70000000000005</v>
          </cell>
        </row>
        <row r="2586">
          <cell r="A2586">
            <v>12031</v>
          </cell>
          <cell r="B2586">
            <v>30</v>
          </cell>
          <cell r="C2586">
            <v>45</v>
          </cell>
          <cell r="D2586">
            <v>77</v>
          </cell>
          <cell r="E2586">
            <v>114.78</v>
          </cell>
          <cell r="F2586">
            <v>74</v>
          </cell>
          <cell r="G2586">
            <v>112.41</v>
          </cell>
          <cell r="H2586">
            <v>70</v>
          </cell>
          <cell r="I2586">
            <v>111.48</v>
          </cell>
          <cell r="J2586">
            <v>251</v>
          </cell>
          <cell r="K2586">
            <v>383.67</v>
          </cell>
        </row>
        <row r="2587">
          <cell r="A2587">
            <v>31936</v>
          </cell>
          <cell r="F2587">
            <v>35</v>
          </cell>
          <cell r="G2587">
            <v>167.62</v>
          </cell>
          <cell r="H2587">
            <v>45</v>
          </cell>
          <cell r="I2587">
            <v>216</v>
          </cell>
          <cell r="J2587">
            <v>80</v>
          </cell>
          <cell r="K2587">
            <v>383.62</v>
          </cell>
        </row>
        <row r="2588">
          <cell r="A2588">
            <v>23557</v>
          </cell>
          <cell r="B2588">
            <v>16</v>
          </cell>
          <cell r="C2588">
            <v>99.2</v>
          </cell>
          <cell r="D2588">
            <v>4</v>
          </cell>
          <cell r="E2588">
            <v>24.8</v>
          </cell>
          <cell r="F2588">
            <v>26</v>
          </cell>
          <cell r="G2588">
            <v>161.19999999999999</v>
          </cell>
          <cell r="H2588">
            <v>16</v>
          </cell>
          <cell r="I2588">
            <v>98.2</v>
          </cell>
          <cell r="J2588">
            <v>62</v>
          </cell>
          <cell r="K2588">
            <v>383.4</v>
          </cell>
        </row>
        <row r="2589">
          <cell r="A2589">
            <v>16958</v>
          </cell>
          <cell r="B2589">
            <v>2</v>
          </cell>
          <cell r="C2589">
            <v>78.400000000000006</v>
          </cell>
          <cell r="D2589">
            <v>2</v>
          </cell>
          <cell r="E2589">
            <v>74.69</v>
          </cell>
          <cell r="F2589">
            <v>2</v>
          </cell>
          <cell r="G2589">
            <v>77.8</v>
          </cell>
          <cell r="H2589">
            <v>4</v>
          </cell>
          <cell r="I2589">
            <v>152.49</v>
          </cell>
          <cell r="J2589">
            <v>10</v>
          </cell>
          <cell r="K2589">
            <v>383.38</v>
          </cell>
        </row>
        <row r="2590">
          <cell r="A2590">
            <v>2027167</v>
          </cell>
          <cell r="B2590">
            <v>11.59</v>
          </cell>
          <cell r="C2590">
            <v>230.08</v>
          </cell>
          <cell r="F2590">
            <v>4.6100000000000003</v>
          </cell>
          <cell r="G2590">
            <v>91.77</v>
          </cell>
          <cell r="H2590">
            <v>3.22</v>
          </cell>
          <cell r="I2590">
            <v>61.28</v>
          </cell>
          <cell r="J2590">
            <v>19.419999999999998</v>
          </cell>
          <cell r="K2590">
            <v>383.13</v>
          </cell>
        </row>
        <row r="2591">
          <cell r="A2591">
            <v>32017</v>
          </cell>
          <cell r="F2591">
            <v>39</v>
          </cell>
          <cell r="G2591">
            <v>230.1</v>
          </cell>
          <cell r="H2591">
            <v>26</v>
          </cell>
          <cell r="I2591">
            <v>152.93</v>
          </cell>
          <cell r="J2591">
            <v>65</v>
          </cell>
          <cell r="K2591">
            <v>383.03</v>
          </cell>
        </row>
        <row r="2592">
          <cell r="A2592">
            <v>23542</v>
          </cell>
          <cell r="B2592">
            <v>10</v>
          </cell>
          <cell r="C2592">
            <v>123</v>
          </cell>
          <cell r="D2592">
            <v>10</v>
          </cell>
          <cell r="E2592">
            <v>123</v>
          </cell>
          <cell r="H2592">
            <v>10</v>
          </cell>
          <cell r="I2592">
            <v>136.55000000000001</v>
          </cell>
          <cell r="J2592">
            <v>30</v>
          </cell>
          <cell r="K2592">
            <v>382.55</v>
          </cell>
        </row>
        <row r="2593">
          <cell r="A2593">
            <v>29291</v>
          </cell>
          <cell r="B2593">
            <v>33</v>
          </cell>
          <cell r="C2593">
            <v>145.19999999999999</v>
          </cell>
          <cell r="D2593">
            <v>22</v>
          </cell>
          <cell r="E2593">
            <v>96.45</v>
          </cell>
          <cell r="F2593">
            <v>19</v>
          </cell>
          <cell r="G2593">
            <v>83.6</v>
          </cell>
          <cell r="H2593">
            <v>13</v>
          </cell>
          <cell r="I2593">
            <v>57.2</v>
          </cell>
          <cell r="J2593">
            <v>87</v>
          </cell>
          <cell r="K2593">
            <v>382.45</v>
          </cell>
        </row>
        <row r="2594">
          <cell r="A2594">
            <v>16124</v>
          </cell>
          <cell r="D2594">
            <v>21</v>
          </cell>
          <cell r="E2594">
            <v>205.8</v>
          </cell>
          <cell r="F2594">
            <v>9</v>
          </cell>
          <cell r="G2594">
            <v>87.42</v>
          </cell>
          <cell r="H2594">
            <v>9</v>
          </cell>
          <cell r="I2594">
            <v>89.1</v>
          </cell>
          <cell r="J2594">
            <v>39</v>
          </cell>
          <cell r="K2594">
            <v>382.32000000000005</v>
          </cell>
        </row>
        <row r="2595">
          <cell r="A2595">
            <v>15470</v>
          </cell>
          <cell r="B2595">
            <v>4</v>
          </cell>
          <cell r="C2595">
            <v>79.599999999999994</v>
          </cell>
          <cell r="D2595">
            <v>10</v>
          </cell>
          <cell r="E2595">
            <v>199</v>
          </cell>
          <cell r="H2595">
            <v>5</v>
          </cell>
          <cell r="I2595">
            <v>103</v>
          </cell>
          <cell r="J2595">
            <v>19</v>
          </cell>
          <cell r="K2595">
            <v>381.6</v>
          </cell>
        </row>
        <row r="2596">
          <cell r="A2596">
            <v>22374</v>
          </cell>
          <cell r="B2596">
            <v>22</v>
          </cell>
          <cell r="C2596">
            <v>349.8</v>
          </cell>
          <cell r="H2596">
            <v>2</v>
          </cell>
          <cell r="I2596">
            <v>31.8</v>
          </cell>
          <cell r="J2596">
            <v>24</v>
          </cell>
          <cell r="K2596">
            <v>381.6</v>
          </cell>
        </row>
        <row r="2597">
          <cell r="A2597">
            <v>10562</v>
          </cell>
          <cell r="B2597">
            <v>6</v>
          </cell>
          <cell r="C2597">
            <v>75.599999999999994</v>
          </cell>
          <cell r="D2597">
            <v>12</v>
          </cell>
          <cell r="E2597">
            <v>151.19999999999999</v>
          </cell>
          <cell r="F2597">
            <v>4</v>
          </cell>
          <cell r="G2597">
            <v>51.6</v>
          </cell>
          <cell r="H2597">
            <v>8</v>
          </cell>
          <cell r="I2597">
            <v>103.2</v>
          </cell>
          <cell r="J2597">
            <v>30</v>
          </cell>
          <cell r="K2597">
            <v>381.59999999999997</v>
          </cell>
        </row>
        <row r="2598">
          <cell r="A2598">
            <v>29098</v>
          </cell>
          <cell r="B2598">
            <v>2</v>
          </cell>
          <cell r="C2598">
            <v>24.6</v>
          </cell>
          <cell r="D2598">
            <v>16</v>
          </cell>
          <cell r="E2598">
            <v>196.8</v>
          </cell>
          <cell r="F2598">
            <v>8</v>
          </cell>
          <cell r="G2598">
            <v>98.4</v>
          </cell>
          <cell r="H2598">
            <v>5</v>
          </cell>
          <cell r="I2598">
            <v>61.5</v>
          </cell>
          <cell r="J2598">
            <v>31</v>
          </cell>
          <cell r="K2598">
            <v>381.3</v>
          </cell>
        </row>
        <row r="2599">
          <cell r="A2599">
            <v>17280</v>
          </cell>
          <cell r="B2599">
            <v>42</v>
          </cell>
          <cell r="C2599">
            <v>50.2</v>
          </cell>
          <cell r="D2599">
            <v>82</v>
          </cell>
          <cell r="E2599">
            <v>98.2</v>
          </cell>
          <cell r="F2599">
            <v>94</v>
          </cell>
          <cell r="G2599">
            <v>121.6</v>
          </cell>
          <cell r="H2599">
            <v>74</v>
          </cell>
          <cell r="I2599">
            <v>111</v>
          </cell>
          <cell r="J2599">
            <v>292</v>
          </cell>
          <cell r="K2599">
            <v>381</v>
          </cell>
        </row>
        <row r="2600">
          <cell r="A2600">
            <v>12840</v>
          </cell>
          <cell r="B2600">
            <v>10</v>
          </cell>
          <cell r="C2600">
            <v>136</v>
          </cell>
          <cell r="D2600">
            <v>2</v>
          </cell>
          <cell r="E2600">
            <v>27.2</v>
          </cell>
          <cell r="F2600">
            <v>9</v>
          </cell>
          <cell r="G2600">
            <v>122.4</v>
          </cell>
          <cell r="H2600">
            <v>7</v>
          </cell>
          <cell r="I2600">
            <v>95.2</v>
          </cell>
          <cell r="J2600">
            <v>28</v>
          </cell>
          <cell r="K2600">
            <v>380.8</v>
          </cell>
        </row>
        <row r="2601">
          <cell r="A2601">
            <v>23618</v>
          </cell>
          <cell r="B2601">
            <v>1</v>
          </cell>
          <cell r="C2601">
            <v>18.2</v>
          </cell>
          <cell r="D2601">
            <v>9</v>
          </cell>
          <cell r="E2601">
            <v>162.34</v>
          </cell>
          <cell r="F2601">
            <v>3</v>
          </cell>
          <cell r="G2601">
            <v>54.6</v>
          </cell>
          <cell r="H2601">
            <v>8</v>
          </cell>
          <cell r="I2601">
            <v>145.6</v>
          </cell>
          <cell r="J2601">
            <v>21</v>
          </cell>
          <cell r="K2601">
            <v>380.74</v>
          </cell>
        </row>
        <row r="2602">
          <cell r="A2602">
            <v>22642</v>
          </cell>
          <cell r="B2602">
            <v>5</v>
          </cell>
          <cell r="C2602">
            <v>86.5</v>
          </cell>
          <cell r="D2602">
            <v>5</v>
          </cell>
          <cell r="E2602">
            <v>86.5</v>
          </cell>
          <cell r="F2602">
            <v>3</v>
          </cell>
          <cell r="G2602">
            <v>51.9</v>
          </cell>
          <cell r="H2602">
            <v>9</v>
          </cell>
          <cell r="I2602">
            <v>155.69999999999999</v>
          </cell>
          <cell r="J2602">
            <v>22</v>
          </cell>
          <cell r="K2602">
            <v>380.6</v>
          </cell>
        </row>
        <row r="2603">
          <cell r="A2603">
            <v>10222</v>
          </cell>
          <cell r="B2603">
            <v>12</v>
          </cell>
          <cell r="C2603">
            <v>98.4</v>
          </cell>
          <cell r="D2603">
            <v>8</v>
          </cell>
          <cell r="E2603">
            <v>62.98</v>
          </cell>
          <cell r="F2603">
            <v>18</v>
          </cell>
          <cell r="G2603">
            <v>124.2</v>
          </cell>
          <cell r="H2603">
            <v>13</v>
          </cell>
          <cell r="I2603">
            <v>94.9</v>
          </cell>
          <cell r="J2603">
            <v>51</v>
          </cell>
          <cell r="K2603">
            <v>380.48</v>
          </cell>
        </row>
        <row r="2604">
          <cell r="A2604">
            <v>16569</v>
          </cell>
          <cell r="D2604">
            <v>13</v>
          </cell>
          <cell r="E2604">
            <v>123.5</v>
          </cell>
          <cell r="F2604">
            <v>7</v>
          </cell>
          <cell r="G2604">
            <v>66.5</v>
          </cell>
          <cell r="H2604">
            <v>20</v>
          </cell>
          <cell r="I2604">
            <v>190</v>
          </cell>
          <cell r="J2604">
            <v>40</v>
          </cell>
          <cell r="K2604">
            <v>380</v>
          </cell>
        </row>
        <row r="2605">
          <cell r="A2605">
            <v>18009</v>
          </cell>
          <cell r="D2605">
            <v>2</v>
          </cell>
          <cell r="E2605">
            <v>380</v>
          </cell>
          <cell r="J2605">
            <v>2</v>
          </cell>
          <cell r="K2605">
            <v>380</v>
          </cell>
        </row>
        <row r="2606">
          <cell r="A2606">
            <v>32053</v>
          </cell>
          <cell r="F2606">
            <v>19</v>
          </cell>
          <cell r="G2606">
            <v>223.92</v>
          </cell>
          <cell r="H2606">
            <v>13</v>
          </cell>
          <cell r="I2606">
            <v>155.04</v>
          </cell>
          <cell r="J2606">
            <v>32</v>
          </cell>
          <cell r="K2606">
            <v>378.96</v>
          </cell>
        </row>
        <row r="2607">
          <cell r="A2607">
            <v>28954</v>
          </cell>
          <cell r="B2607">
            <v>7</v>
          </cell>
          <cell r="C2607">
            <v>199.5</v>
          </cell>
          <cell r="D2607">
            <v>1</v>
          </cell>
          <cell r="E2607">
            <v>29.9</v>
          </cell>
          <cell r="F2607">
            <v>4</v>
          </cell>
          <cell r="G2607">
            <v>119.6</v>
          </cell>
          <cell r="H2607">
            <v>1</v>
          </cell>
          <cell r="I2607">
            <v>29.9</v>
          </cell>
          <cell r="J2607">
            <v>13</v>
          </cell>
          <cell r="K2607">
            <v>378.9</v>
          </cell>
        </row>
        <row r="2608">
          <cell r="A2608">
            <v>11776</v>
          </cell>
          <cell r="B2608">
            <v>7</v>
          </cell>
          <cell r="C2608">
            <v>76.3</v>
          </cell>
          <cell r="D2608">
            <v>10</v>
          </cell>
          <cell r="E2608">
            <v>109.6</v>
          </cell>
          <cell r="F2608">
            <v>10</v>
          </cell>
          <cell r="G2608">
            <v>111.72</v>
          </cell>
          <cell r="H2608">
            <v>7</v>
          </cell>
          <cell r="I2608">
            <v>81.2</v>
          </cell>
          <cell r="J2608">
            <v>34</v>
          </cell>
          <cell r="K2608">
            <v>378.82</v>
          </cell>
        </row>
        <row r="2609">
          <cell r="A2609">
            <v>29335</v>
          </cell>
          <cell r="B2609">
            <v>18</v>
          </cell>
          <cell r="C2609">
            <v>142.19999999999999</v>
          </cell>
          <cell r="D2609">
            <v>16</v>
          </cell>
          <cell r="E2609">
            <v>126.4</v>
          </cell>
          <cell r="F2609">
            <v>2</v>
          </cell>
          <cell r="G2609">
            <v>15.17</v>
          </cell>
          <cell r="H2609">
            <v>12</v>
          </cell>
          <cell r="I2609">
            <v>94.8</v>
          </cell>
          <cell r="J2609">
            <v>48</v>
          </cell>
          <cell r="K2609">
            <v>378.57000000000005</v>
          </cell>
        </row>
        <row r="2610">
          <cell r="A2610">
            <v>18584</v>
          </cell>
          <cell r="B2610">
            <v>28</v>
          </cell>
          <cell r="C2610">
            <v>97.72</v>
          </cell>
          <cell r="D2610">
            <v>16</v>
          </cell>
          <cell r="E2610">
            <v>55.44</v>
          </cell>
          <cell r="F2610">
            <v>24</v>
          </cell>
          <cell r="G2610">
            <v>88.73</v>
          </cell>
          <cell r="H2610">
            <v>35</v>
          </cell>
          <cell r="I2610">
            <v>136.5</v>
          </cell>
          <cell r="J2610">
            <v>103</v>
          </cell>
          <cell r="K2610">
            <v>378.39</v>
          </cell>
        </row>
        <row r="2611">
          <cell r="A2611">
            <v>15904</v>
          </cell>
          <cell r="B2611">
            <v>12</v>
          </cell>
          <cell r="C2611">
            <v>77.48</v>
          </cell>
          <cell r="D2611">
            <v>14</v>
          </cell>
          <cell r="E2611">
            <v>91</v>
          </cell>
          <cell r="F2611">
            <v>15</v>
          </cell>
          <cell r="G2611">
            <v>97.57</v>
          </cell>
          <cell r="H2611">
            <v>17</v>
          </cell>
          <cell r="I2611">
            <v>112.2</v>
          </cell>
          <cell r="J2611">
            <v>58</v>
          </cell>
          <cell r="K2611">
            <v>378.25</v>
          </cell>
        </row>
        <row r="2612">
          <cell r="A2612">
            <v>10869</v>
          </cell>
          <cell r="B2612">
            <v>8</v>
          </cell>
          <cell r="C2612">
            <v>144</v>
          </cell>
          <cell r="F2612">
            <v>6</v>
          </cell>
          <cell r="G2612">
            <v>108</v>
          </cell>
          <cell r="H2612">
            <v>7</v>
          </cell>
          <cell r="I2612">
            <v>126</v>
          </cell>
          <cell r="J2612">
            <v>21</v>
          </cell>
          <cell r="K2612">
            <v>378</v>
          </cell>
        </row>
        <row r="2613">
          <cell r="A2613">
            <v>17623</v>
          </cell>
          <cell r="B2613">
            <v>24</v>
          </cell>
          <cell r="C2613">
            <v>79.2</v>
          </cell>
          <cell r="D2613">
            <v>31</v>
          </cell>
          <cell r="E2613">
            <v>102.04</v>
          </cell>
          <cell r="F2613">
            <v>28</v>
          </cell>
          <cell r="G2613">
            <v>106.8</v>
          </cell>
          <cell r="H2613">
            <v>23</v>
          </cell>
          <cell r="I2613">
            <v>89.7</v>
          </cell>
          <cell r="J2613">
            <v>106</v>
          </cell>
          <cell r="K2613">
            <v>377.74</v>
          </cell>
        </row>
        <row r="2614">
          <cell r="A2614">
            <v>10134</v>
          </cell>
          <cell r="B2614">
            <v>16</v>
          </cell>
          <cell r="C2614">
            <v>78.400000000000006</v>
          </cell>
          <cell r="D2614">
            <v>16</v>
          </cell>
          <cell r="E2614">
            <v>78.010000000000005</v>
          </cell>
          <cell r="F2614">
            <v>30</v>
          </cell>
          <cell r="G2614">
            <v>147</v>
          </cell>
          <cell r="H2614">
            <v>16</v>
          </cell>
          <cell r="I2614">
            <v>74.06</v>
          </cell>
          <cell r="J2614">
            <v>78</v>
          </cell>
          <cell r="K2614">
            <v>377.47</v>
          </cell>
        </row>
        <row r="2615">
          <cell r="A2615">
            <v>14763</v>
          </cell>
          <cell r="B2615">
            <v>39</v>
          </cell>
          <cell r="C2615">
            <v>106.66</v>
          </cell>
          <cell r="D2615">
            <v>45</v>
          </cell>
          <cell r="E2615">
            <v>125.12</v>
          </cell>
          <cell r="F2615">
            <v>51</v>
          </cell>
          <cell r="G2615">
            <v>142.80000000000001</v>
          </cell>
          <cell r="H2615">
            <v>1</v>
          </cell>
          <cell r="I2615">
            <v>2.8</v>
          </cell>
          <cell r="J2615">
            <v>136</v>
          </cell>
          <cell r="K2615">
            <v>377.38000000000005</v>
          </cell>
        </row>
        <row r="2616">
          <cell r="A2616">
            <v>28428</v>
          </cell>
          <cell r="B2616">
            <v>9</v>
          </cell>
          <cell r="C2616">
            <v>207</v>
          </cell>
          <cell r="D2616">
            <v>1</v>
          </cell>
          <cell r="E2616">
            <v>23</v>
          </cell>
          <cell r="F2616">
            <v>3</v>
          </cell>
          <cell r="G2616">
            <v>73.5</v>
          </cell>
          <cell r="H2616">
            <v>3</v>
          </cell>
          <cell r="I2616">
            <v>73.5</v>
          </cell>
          <cell r="J2616">
            <v>16</v>
          </cell>
          <cell r="K2616">
            <v>377</v>
          </cell>
        </row>
        <row r="2617">
          <cell r="A2617">
            <v>29227</v>
          </cell>
          <cell r="B2617">
            <v>19</v>
          </cell>
          <cell r="C2617">
            <v>104.5</v>
          </cell>
          <cell r="D2617">
            <v>23</v>
          </cell>
          <cell r="E2617">
            <v>121.22</v>
          </cell>
          <cell r="F2617">
            <v>8</v>
          </cell>
          <cell r="G2617">
            <v>41.36</v>
          </cell>
          <cell r="H2617">
            <v>21</v>
          </cell>
          <cell r="I2617">
            <v>109.78</v>
          </cell>
          <cell r="J2617">
            <v>71</v>
          </cell>
          <cell r="K2617">
            <v>376.86</v>
          </cell>
        </row>
        <row r="2618">
          <cell r="A2618">
            <v>18044</v>
          </cell>
          <cell r="B2618">
            <v>29</v>
          </cell>
          <cell r="C2618">
            <v>92.8</v>
          </cell>
          <cell r="D2618">
            <v>28</v>
          </cell>
          <cell r="E2618">
            <v>86</v>
          </cell>
          <cell r="F2618">
            <v>23</v>
          </cell>
          <cell r="G2618">
            <v>69</v>
          </cell>
          <cell r="H2618">
            <v>43</v>
          </cell>
          <cell r="I2618">
            <v>129</v>
          </cell>
          <cell r="J2618">
            <v>123</v>
          </cell>
          <cell r="K2618">
            <v>376.8</v>
          </cell>
        </row>
        <row r="2619">
          <cell r="A2619">
            <v>10214</v>
          </cell>
          <cell r="B2619">
            <v>23</v>
          </cell>
          <cell r="C2619">
            <v>100.85</v>
          </cell>
          <cell r="D2619">
            <v>7</v>
          </cell>
          <cell r="E2619">
            <v>30.8</v>
          </cell>
          <cell r="F2619">
            <v>22</v>
          </cell>
          <cell r="G2619">
            <v>105.6</v>
          </cell>
          <cell r="H2619">
            <v>29</v>
          </cell>
          <cell r="I2619">
            <v>139.19999999999999</v>
          </cell>
          <cell r="J2619">
            <v>81</v>
          </cell>
          <cell r="K2619">
            <v>376.45</v>
          </cell>
        </row>
        <row r="2620">
          <cell r="A2620">
            <v>22847</v>
          </cell>
          <cell r="B2620">
            <v>29</v>
          </cell>
          <cell r="C2620">
            <v>133.03</v>
          </cell>
          <cell r="D2620">
            <v>6</v>
          </cell>
          <cell r="E2620">
            <v>26.4</v>
          </cell>
          <cell r="F2620">
            <v>25</v>
          </cell>
          <cell r="G2620">
            <v>104.66</v>
          </cell>
          <cell r="H2620">
            <v>25</v>
          </cell>
          <cell r="I2620">
            <v>112.2</v>
          </cell>
          <cell r="J2620">
            <v>85</v>
          </cell>
          <cell r="K2620">
            <v>376.29</v>
          </cell>
        </row>
        <row r="2621">
          <cell r="A2621">
            <v>12778</v>
          </cell>
          <cell r="B2621">
            <v>8</v>
          </cell>
          <cell r="C2621">
            <v>79.2</v>
          </cell>
          <cell r="D2621">
            <v>12</v>
          </cell>
          <cell r="E2621">
            <v>118.8</v>
          </cell>
          <cell r="F2621">
            <v>8</v>
          </cell>
          <cell r="G2621">
            <v>79.2</v>
          </cell>
          <cell r="H2621">
            <v>10</v>
          </cell>
          <cell r="I2621">
            <v>99</v>
          </cell>
          <cell r="J2621">
            <v>38</v>
          </cell>
          <cell r="K2621">
            <v>376.2</v>
          </cell>
        </row>
        <row r="2622">
          <cell r="A2622">
            <v>18446</v>
          </cell>
          <cell r="B2622">
            <v>13</v>
          </cell>
          <cell r="C2622">
            <v>128.69999999999999</v>
          </cell>
          <cell r="D2622">
            <v>9</v>
          </cell>
          <cell r="E2622">
            <v>89.1</v>
          </cell>
          <cell r="F2622">
            <v>7</v>
          </cell>
          <cell r="G2622">
            <v>69.3</v>
          </cell>
          <cell r="H2622">
            <v>9</v>
          </cell>
          <cell r="I2622">
            <v>89.1</v>
          </cell>
          <cell r="J2622">
            <v>38</v>
          </cell>
          <cell r="K2622">
            <v>376.19999999999993</v>
          </cell>
        </row>
        <row r="2623">
          <cell r="A2623">
            <v>28798</v>
          </cell>
          <cell r="B2623">
            <v>23</v>
          </cell>
          <cell r="C2623">
            <v>111.92</v>
          </cell>
          <cell r="D2623">
            <v>29</v>
          </cell>
          <cell r="E2623">
            <v>141.71</v>
          </cell>
          <cell r="F2623">
            <v>9</v>
          </cell>
          <cell r="G2623">
            <v>44.1</v>
          </cell>
          <cell r="H2623">
            <v>16</v>
          </cell>
          <cell r="I2623">
            <v>78.400000000000006</v>
          </cell>
          <cell r="J2623">
            <v>77</v>
          </cell>
          <cell r="K2623">
            <v>376.13</v>
          </cell>
        </row>
        <row r="2624">
          <cell r="A2624">
            <v>31451</v>
          </cell>
          <cell r="B2624">
            <v>12</v>
          </cell>
          <cell r="C2624">
            <v>58.8</v>
          </cell>
          <cell r="D2624">
            <v>19</v>
          </cell>
          <cell r="E2624">
            <v>92.32</v>
          </cell>
          <cell r="F2624">
            <v>26</v>
          </cell>
          <cell r="G2624">
            <v>127.01</v>
          </cell>
          <cell r="H2624">
            <v>20</v>
          </cell>
          <cell r="I2624">
            <v>98</v>
          </cell>
          <cell r="J2624">
            <v>77</v>
          </cell>
          <cell r="K2624">
            <v>376.13</v>
          </cell>
        </row>
        <row r="2625">
          <cell r="A2625">
            <v>31657</v>
          </cell>
          <cell r="B2625">
            <v>34</v>
          </cell>
          <cell r="C2625">
            <v>108.54</v>
          </cell>
          <cell r="D2625">
            <v>49</v>
          </cell>
          <cell r="E2625">
            <v>156.02000000000001</v>
          </cell>
          <cell r="F2625">
            <v>26</v>
          </cell>
          <cell r="G2625">
            <v>82.94</v>
          </cell>
          <cell r="H2625">
            <v>9</v>
          </cell>
          <cell r="I2625">
            <v>28.54</v>
          </cell>
          <cell r="J2625">
            <v>118</v>
          </cell>
          <cell r="K2625">
            <v>376.04</v>
          </cell>
        </row>
        <row r="2626">
          <cell r="A2626">
            <v>10555</v>
          </cell>
          <cell r="B2626">
            <v>76</v>
          </cell>
          <cell r="C2626">
            <v>76</v>
          </cell>
          <cell r="D2626">
            <v>90</v>
          </cell>
          <cell r="E2626">
            <v>89.92</v>
          </cell>
          <cell r="F2626">
            <v>112</v>
          </cell>
          <cell r="G2626">
            <v>111.44</v>
          </cell>
          <cell r="H2626">
            <v>99</v>
          </cell>
          <cell r="I2626">
            <v>98.2</v>
          </cell>
          <cell r="J2626">
            <v>377</v>
          </cell>
          <cell r="K2626">
            <v>375.56</v>
          </cell>
        </row>
        <row r="2627">
          <cell r="A2627">
            <v>29942</v>
          </cell>
          <cell r="B2627">
            <v>2</v>
          </cell>
          <cell r="C2627">
            <v>93.8</v>
          </cell>
          <cell r="D2627">
            <v>2</v>
          </cell>
          <cell r="E2627">
            <v>93.8</v>
          </cell>
          <cell r="F2627">
            <v>1</v>
          </cell>
          <cell r="G2627">
            <v>46.9</v>
          </cell>
          <cell r="H2627">
            <v>3</v>
          </cell>
          <cell r="I2627">
            <v>140.69999999999999</v>
          </cell>
          <cell r="J2627">
            <v>8</v>
          </cell>
          <cell r="K2627">
            <v>375.2</v>
          </cell>
        </row>
        <row r="2628">
          <cell r="A2628">
            <v>14720</v>
          </cell>
          <cell r="B2628">
            <v>36</v>
          </cell>
          <cell r="C2628">
            <v>156.6</v>
          </cell>
          <cell r="D2628">
            <v>17</v>
          </cell>
          <cell r="E2628">
            <v>69.95</v>
          </cell>
          <cell r="F2628">
            <v>15</v>
          </cell>
          <cell r="G2628">
            <v>58.5</v>
          </cell>
          <cell r="H2628">
            <v>23</v>
          </cell>
          <cell r="I2628">
            <v>89.7</v>
          </cell>
          <cell r="J2628">
            <v>91</v>
          </cell>
          <cell r="K2628">
            <v>374.75</v>
          </cell>
        </row>
        <row r="2629">
          <cell r="A2629">
            <v>31335</v>
          </cell>
          <cell r="B2629">
            <v>9</v>
          </cell>
          <cell r="C2629">
            <v>107.1</v>
          </cell>
          <cell r="D2629">
            <v>10</v>
          </cell>
          <cell r="E2629">
            <v>119</v>
          </cell>
          <cell r="F2629">
            <v>7</v>
          </cell>
          <cell r="G2629">
            <v>94.5</v>
          </cell>
          <cell r="H2629">
            <v>4</v>
          </cell>
          <cell r="I2629">
            <v>54</v>
          </cell>
          <cell r="J2629">
            <v>30</v>
          </cell>
          <cell r="K2629">
            <v>374.6</v>
          </cell>
        </row>
        <row r="2630">
          <cell r="A2630">
            <v>14748</v>
          </cell>
          <cell r="B2630">
            <v>72</v>
          </cell>
          <cell r="C2630">
            <v>374.4</v>
          </cell>
          <cell r="J2630">
            <v>72</v>
          </cell>
          <cell r="K2630">
            <v>374.4</v>
          </cell>
        </row>
        <row r="2631">
          <cell r="A2631">
            <v>30419</v>
          </cell>
          <cell r="B2631">
            <v>56</v>
          </cell>
          <cell r="C2631">
            <v>139.19999999999999</v>
          </cell>
          <cell r="D2631">
            <v>34</v>
          </cell>
          <cell r="E2631">
            <v>85</v>
          </cell>
          <cell r="F2631">
            <v>15</v>
          </cell>
          <cell r="G2631">
            <v>37.299999999999997</v>
          </cell>
          <cell r="H2631">
            <v>45</v>
          </cell>
          <cell r="I2631">
            <v>112.3</v>
          </cell>
          <cell r="J2631">
            <v>150</v>
          </cell>
          <cell r="K2631">
            <v>373.8</v>
          </cell>
        </row>
        <row r="2632">
          <cell r="A2632">
            <v>23661</v>
          </cell>
          <cell r="B2632">
            <v>34</v>
          </cell>
          <cell r="C2632">
            <v>142.80000000000001</v>
          </cell>
          <cell r="D2632">
            <v>19</v>
          </cell>
          <cell r="E2632">
            <v>79.8</v>
          </cell>
          <cell r="F2632">
            <v>12</v>
          </cell>
          <cell r="G2632">
            <v>50.2</v>
          </cell>
          <cell r="H2632">
            <v>24</v>
          </cell>
          <cell r="I2632">
            <v>100.8</v>
          </cell>
          <cell r="J2632">
            <v>89</v>
          </cell>
          <cell r="K2632">
            <v>373.6</v>
          </cell>
        </row>
        <row r="2633">
          <cell r="A2633">
            <v>29200</v>
          </cell>
          <cell r="B2633">
            <v>150</v>
          </cell>
          <cell r="C2633">
            <v>149.91999999999999</v>
          </cell>
          <cell r="D2633">
            <v>72</v>
          </cell>
          <cell r="E2633">
            <v>71.760000000000005</v>
          </cell>
          <cell r="F2633">
            <v>85</v>
          </cell>
          <cell r="G2633">
            <v>84.84</v>
          </cell>
          <cell r="H2633">
            <v>67</v>
          </cell>
          <cell r="I2633">
            <v>67</v>
          </cell>
          <cell r="J2633">
            <v>374</v>
          </cell>
          <cell r="K2633">
            <v>373.52</v>
          </cell>
        </row>
        <row r="2634">
          <cell r="A2634">
            <v>23450</v>
          </cell>
          <cell r="B2634">
            <v>74</v>
          </cell>
          <cell r="C2634">
            <v>88.4</v>
          </cell>
          <cell r="D2634">
            <v>95</v>
          </cell>
          <cell r="E2634">
            <v>113.1</v>
          </cell>
          <cell r="F2634">
            <v>69</v>
          </cell>
          <cell r="G2634">
            <v>82.4</v>
          </cell>
          <cell r="H2634">
            <v>75</v>
          </cell>
          <cell r="I2634">
            <v>89.6</v>
          </cell>
          <cell r="J2634">
            <v>313</v>
          </cell>
          <cell r="K2634">
            <v>373.5</v>
          </cell>
        </row>
        <row r="2635">
          <cell r="A2635">
            <v>14316</v>
          </cell>
          <cell r="B2635">
            <v>17</v>
          </cell>
          <cell r="C2635">
            <v>68</v>
          </cell>
          <cell r="D2635">
            <v>24</v>
          </cell>
          <cell r="E2635">
            <v>95.68</v>
          </cell>
          <cell r="F2635">
            <v>26</v>
          </cell>
          <cell r="G2635">
            <v>104</v>
          </cell>
          <cell r="H2635">
            <v>26</v>
          </cell>
          <cell r="I2635">
            <v>105.68</v>
          </cell>
          <cell r="J2635">
            <v>93</v>
          </cell>
          <cell r="K2635">
            <v>373.36</v>
          </cell>
        </row>
        <row r="2636">
          <cell r="A2636">
            <v>31254</v>
          </cell>
          <cell r="B2636">
            <v>10</v>
          </cell>
          <cell r="C2636">
            <v>90</v>
          </cell>
          <cell r="D2636">
            <v>9</v>
          </cell>
          <cell r="E2636">
            <v>81.599999999999994</v>
          </cell>
          <cell r="F2636">
            <v>14</v>
          </cell>
          <cell r="G2636">
            <v>128.80000000000001</v>
          </cell>
          <cell r="H2636">
            <v>8</v>
          </cell>
          <cell r="I2636">
            <v>72.86</v>
          </cell>
          <cell r="J2636">
            <v>41</v>
          </cell>
          <cell r="K2636">
            <v>373.26</v>
          </cell>
        </row>
        <row r="2637">
          <cell r="A2637">
            <v>28149</v>
          </cell>
          <cell r="B2637">
            <v>27</v>
          </cell>
          <cell r="C2637">
            <v>139.97999999999999</v>
          </cell>
          <cell r="D2637">
            <v>23</v>
          </cell>
          <cell r="E2637">
            <v>118.76</v>
          </cell>
          <cell r="F2637">
            <v>22</v>
          </cell>
          <cell r="G2637">
            <v>114.4</v>
          </cell>
          <cell r="J2637">
            <v>72</v>
          </cell>
          <cell r="K2637">
            <v>373.14</v>
          </cell>
        </row>
        <row r="2638">
          <cell r="A2638">
            <v>17530</v>
          </cell>
          <cell r="D2638">
            <v>76</v>
          </cell>
          <cell r="E2638">
            <v>264.88</v>
          </cell>
          <cell r="F2638">
            <v>14</v>
          </cell>
          <cell r="G2638">
            <v>48.72</v>
          </cell>
          <cell r="H2638">
            <v>17</v>
          </cell>
          <cell r="I2638">
            <v>59.5</v>
          </cell>
          <cell r="J2638">
            <v>107</v>
          </cell>
          <cell r="K2638">
            <v>373.1</v>
          </cell>
        </row>
        <row r="2639">
          <cell r="A2639">
            <v>28090</v>
          </cell>
          <cell r="B2639">
            <v>8</v>
          </cell>
          <cell r="C2639">
            <v>52</v>
          </cell>
          <cell r="D2639">
            <v>50</v>
          </cell>
          <cell r="E2639">
            <v>320.83999999999997</v>
          </cell>
          <cell r="J2639">
            <v>58</v>
          </cell>
          <cell r="K2639">
            <v>372.84</v>
          </cell>
        </row>
        <row r="2640">
          <cell r="A2640">
            <v>23501</v>
          </cell>
          <cell r="B2640">
            <v>3</v>
          </cell>
          <cell r="C2640">
            <v>39</v>
          </cell>
          <cell r="D2640">
            <v>7</v>
          </cell>
          <cell r="E2640">
            <v>91.36</v>
          </cell>
          <cell r="F2640">
            <v>10</v>
          </cell>
          <cell r="G2640">
            <v>142.09</v>
          </cell>
          <cell r="H2640">
            <v>7</v>
          </cell>
          <cell r="I2640">
            <v>100.34</v>
          </cell>
          <cell r="J2640">
            <v>27</v>
          </cell>
          <cell r="K2640">
            <v>372.79000000000008</v>
          </cell>
        </row>
        <row r="2641">
          <cell r="A2641">
            <v>27403</v>
          </cell>
          <cell r="B2641">
            <v>17</v>
          </cell>
          <cell r="C2641">
            <v>127.5</v>
          </cell>
          <cell r="D2641">
            <v>12</v>
          </cell>
          <cell r="E2641">
            <v>93</v>
          </cell>
          <cell r="F2641">
            <v>10</v>
          </cell>
          <cell r="G2641">
            <v>80</v>
          </cell>
          <cell r="H2641">
            <v>9</v>
          </cell>
          <cell r="I2641">
            <v>72</v>
          </cell>
          <cell r="J2641">
            <v>48</v>
          </cell>
          <cell r="K2641">
            <v>372.5</v>
          </cell>
        </row>
        <row r="2642">
          <cell r="A2642">
            <v>31630</v>
          </cell>
          <cell r="F2642">
            <v>4</v>
          </cell>
          <cell r="G2642">
            <v>59.6</v>
          </cell>
          <cell r="H2642">
            <v>21</v>
          </cell>
          <cell r="I2642">
            <v>312.89999999999998</v>
          </cell>
          <cell r="J2642">
            <v>25</v>
          </cell>
          <cell r="K2642">
            <v>372.5</v>
          </cell>
        </row>
        <row r="2643">
          <cell r="A2643">
            <v>23442</v>
          </cell>
          <cell r="B2643">
            <v>21</v>
          </cell>
          <cell r="C2643">
            <v>113.4</v>
          </cell>
          <cell r="D2643">
            <v>17</v>
          </cell>
          <cell r="E2643">
            <v>91.37</v>
          </cell>
          <cell r="F2643">
            <v>13</v>
          </cell>
          <cell r="G2643">
            <v>70.2</v>
          </cell>
          <cell r="H2643">
            <v>18</v>
          </cell>
          <cell r="I2643">
            <v>97.2</v>
          </cell>
          <cell r="J2643">
            <v>69</v>
          </cell>
          <cell r="K2643">
            <v>372.17</v>
          </cell>
        </row>
        <row r="2644">
          <cell r="A2644">
            <v>2027685</v>
          </cell>
          <cell r="B2644">
            <v>0.94</v>
          </cell>
          <cell r="C2644">
            <v>86.2</v>
          </cell>
          <cell r="D2644">
            <v>1.24</v>
          </cell>
          <cell r="E2644">
            <v>114.33</v>
          </cell>
          <cell r="F2644">
            <v>1.56</v>
          </cell>
          <cell r="G2644">
            <v>142.91</v>
          </cell>
          <cell r="H2644">
            <v>0.31</v>
          </cell>
          <cell r="I2644">
            <v>28.67</v>
          </cell>
          <cell r="J2644">
            <v>4.05</v>
          </cell>
          <cell r="K2644">
            <v>372.11</v>
          </cell>
        </row>
        <row r="2645">
          <cell r="A2645">
            <v>29060</v>
          </cell>
          <cell r="B2645">
            <v>6</v>
          </cell>
          <cell r="C2645">
            <v>101.4</v>
          </cell>
          <cell r="D2645">
            <v>3</v>
          </cell>
          <cell r="E2645">
            <v>50.7</v>
          </cell>
          <cell r="F2645">
            <v>4</v>
          </cell>
          <cell r="G2645">
            <v>67.599999999999994</v>
          </cell>
          <cell r="H2645">
            <v>9</v>
          </cell>
          <cell r="I2645">
            <v>152.1</v>
          </cell>
          <cell r="J2645">
            <v>22</v>
          </cell>
          <cell r="K2645">
            <v>371.8</v>
          </cell>
        </row>
        <row r="2646">
          <cell r="A2646">
            <v>22445</v>
          </cell>
          <cell r="B2646">
            <v>55</v>
          </cell>
          <cell r="C2646">
            <v>246.06</v>
          </cell>
          <cell r="D2646">
            <v>17</v>
          </cell>
          <cell r="E2646">
            <v>76.14</v>
          </cell>
          <cell r="F2646">
            <v>1</v>
          </cell>
          <cell r="G2646">
            <v>4.5</v>
          </cell>
          <cell r="H2646">
            <v>10</v>
          </cell>
          <cell r="I2646">
            <v>45</v>
          </cell>
          <cell r="J2646">
            <v>83</v>
          </cell>
          <cell r="K2646">
            <v>371.7</v>
          </cell>
        </row>
        <row r="2647">
          <cell r="A2647">
            <v>18490</v>
          </cell>
          <cell r="B2647">
            <v>3</v>
          </cell>
          <cell r="C2647">
            <v>85.5</v>
          </cell>
          <cell r="H2647">
            <v>12</v>
          </cell>
          <cell r="I2647">
            <v>285.95999999999998</v>
          </cell>
          <cell r="J2647">
            <v>15</v>
          </cell>
          <cell r="K2647">
            <v>371.46</v>
          </cell>
        </row>
        <row r="2648">
          <cell r="A2648">
            <v>32174</v>
          </cell>
          <cell r="H2648">
            <v>25</v>
          </cell>
          <cell r="I2648">
            <v>371.31</v>
          </cell>
          <cell r="J2648">
            <v>25</v>
          </cell>
          <cell r="K2648">
            <v>371.31</v>
          </cell>
        </row>
        <row r="2649">
          <cell r="A2649">
            <v>16218</v>
          </cell>
          <cell r="B2649">
            <v>1</v>
          </cell>
          <cell r="C2649">
            <v>11.8</v>
          </cell>
          <cell r="D2649">
            <v>4</v>
          </cell>
          <cell r="E2649">
            <v>47</v>
          </cell>
          <cell r="F2649">
            <v>13</v>
          </cell>
          <cell r="G2649">
            <v>150.5</v>
          </cell>
          <cell r="H2649">
            <v>14</v>
          </cell>
          <cell r="I2649">
            <v>162</v>
          </cell>
          <cell r="J2649">
            <v>32</v>
          </cell>
          <cell r="K2649">
            <v>371.3</v>
          </cell>
        </row>
        <row r="2650">
          <cell r="A2650">
            <v>14062</v>
          </cell>
          <cell r="B2650">
            <v>8</v>
          </cell>
          <cell r="C2650">
            <v>102.4</v>
          </cell>
          <cell r="D2650">
            <v>3</v>
          </cell>
          <cell r="E2650">
            <v>38.4</v>
          </cell>
          <cell r="F2650">
            <v>6</v>
          </cell>
          <cell r="G2650">
            <v>76.8</v>
          </cell>
          <cell r="H2650">
            <v>12</v>
          </cell>
          <cell r="I2650">
            <v>153.6</v>
          </cell>
          <cell r="J2650">
            <v>29</v>
          </cell>
          <cell r="K2650">
            <v>371.20000000000005</v>
          </cell>
        </row>
        <row r="2651">
          <cell r="A2651">
            <v>31242</v>
          </cell>
          <cell r="B2651">
            <v>12</v>
          </cell>
          <cell r="C2651">
            <v>153.6</v>
          </cell>
          <cell r="D2651">
            <v>5</v>
          </cell>
          <cell r="E2651">
            <v>64</v>
          </cell>
          <cell r="F2651">
            <v>6</v>
          </cell>
          <cell r="G2651">
            <v>76.8</v>
          </cell>
          <cell r="H2651">
            <v>6</v>
          </cell>
          <cell r="I2651">
            <v>76.8</v>
          </cell>
          <cell r="J2651">
            <v>29</v>
          </cell>
          <cell r="K2651">
            <v>371.2</v>
          </cell>
        </row>
        <row r="2652">
          <cell r="A2652">
            <v>29172</v>
          </cell>
          <cell r="B2652">
            <v>79</v>
          </cell>
          <cell r="C2652">
            <v>126.84</v>
          </cell>
          <cell r="D2652">
            <v>51</v>
          </cell>
          <cell r="E2652">
            <v>102</v>
          </cell>
          <cell r="F2652">
            <v>47</v>
          </cell>
          <cell r="G2652">
            <v>96.14</v>
          </cell>
          <cell r="H2652">
            <v>21</v>
          </cell>
          <cell r="I2652">
            <v>46.02</v>
          </cell>
          <cell r="J2652">
            <v>198</v>
          </cell>
          <cell r="K2652">
            <v>371</v>
          </cell>
        </row>
        <row r="2653">
          <cell r="A2653">
            <v>23238</v>
          </cell>
          <cell r="B2653">
            <v>6</v>
          </cell>
          <cell r="C2653">
            <v>123.6</v>
          </cell>
          <cell r="D2653">
            <v>6</v>
          </cell>
          <cell r="E2653">
            <v>123.6</v>
          </cell>
          <cell r="F2653">
            <v>2</v>
          </cell>
          <cell r="G2653">
            <v>41.2</v>
          </cell>
          <cell r="H2653">
            <v>4</v>
          </cell>
          <cell r="I2653">
            <v>82.4</v>
          </cell>
          <cell r="J2653">
            <v>18</v>
          </cell>
          <cell r="K2653">
            <v>370.79999999999995</v>
          </cell>
        </row>
        <row r="2654">
          <cell r="A2654">
            <v>29322</v>
          </cell>
          <cell r="B2654">
            <v>10</v>
          </cell>
          <cell r="C2654">
            <v>119.04</v>
          </cell>
          <cell r="D2654">
            <v>4</v>
          </cell>
          <cell r="E2654">
            <v>48</v>
          </cell>
          <cell r="F2654">
            <v>11</v>
          </cell>
          <cell r="G2654">
            <v>131.04</v>
          </cell>
          <cell r="H2654">
            <v>6</v>
          </cell>
          <cell r="I2654">
            <v>72</v>
          </cell>
          <cell r="J2654">
            <v>31</v>
          </cell>
          <cell r="K2654">
            <v>370.08000000000004</v>
          </cell>
        </row>
        <row r="2655">
          <cell r="A2655">
            <v>29037</v>
          </cell>
          <cell r="B2655">
            <v>9</v>
          </cell>
          <cell r="C2655">
            <v>90</v>
          </cell>
          <cell r="D2655">
            <v>5</v>
          </cell>
          <cell r="E2655">
            <v>50</v>
          </cell>
          <cell r="F2655">
            <v>11</v>
          </cell>
          <cell r="G2655">
            <v>110</v>
          </cell>
          <cell r="H2655">
            <v>12</v>
          </cell>
          <cell r="I2655">
            <v>120</v>
          </cell>
          <cell r="J2655">
            <v>37</v>
          </cell>
          <cell r="K2655">
            <v>370</v>
          </cell>
        </row>
        <row r="2656">
          <cell r="A2656">
            <v>18128</v>
          </cell>
          <cell r="B2656">
            <v>1</v>
          </cell>
          <cell r="C2656">
            <v>9.3000000000000007</v>
          </cell>
          <cell r="D2656">
            <v>7</v>
          </cell>
          <cell r="E2656">
            <v>71.400000000000006</v>
          </cell>
          <cell r="F2656">
            <v>23</v>
          </cell>
          <cell r="G2656">
            <v>228.04</v>
          </cell>
          <cell r="H2656">
            <v>6</v>
          </cell>
          <cell r="I2656">
            <v>61.2</v>
          </cell>
          <cell r="J2656">
            <v>37</v>
          </cell>
          <cell r="K2656">
            <v>369.94</v>
          </cell>
        </row>
        <row r="2657">
          <cell r="A2657">
            <v>31728</v>
          </cell>
          <cell r="D2657">
            <v>3</v>
          </cell>
          <cell r="E2657">
            <v>58.5</v>
          </cell>
          <cell r="F2657">
            <v>9</v>
          </cell>
          <cell r="G2657">
            <v>174.14</v>
          </cell>
          <cell r="H2657">
            <v>7</v>
          </cell>
          <cell r="I2657">
            <v>137.19999999999999</v>
          </cell>
          <cell r="J2657">
            <v>19</v>
          </cell>
          <cell r="K2657">
            <v>369.84</v>
          </cell>
        </row>
        <row r="2658">
          <cell r="A2658">
            <v>10106</v>
          </cell>
          <cell r="B2658">
            <v>9</v>
          </cell>
          <cell r="C2658">
            <v>77.400000000000006</v>
          </cell>
          <cell r="D2658">
            <v>14</v>
          </cell>
          <cell r="E2658">
            <v>120.4</v>
          </cell>
          <cell r="F2658">
            <v>20</v>
          </cell>
          <cell r="G2658">
            <v>172</v>
          </cell>
          <cell r="J2658">
            <v>43</v>
          </cell>
          <cell r="K2658">
            <v>369.8</v>
          </cell>
        </row>
        <row r="2659">
          <cell r="A2659">
            <v>31566</v>
          </cell>
          <cell r="B2659">
            <v>23</v>
          </cell>
          <cell r="C2659">
            <v>34.5</v>
          </cell>
          <cell r="D2659">
            <v>44</v>
          </cell>
          <cell r="E2659">
            <v>65.28</v>
          </cell>
          <cell r="F2659">
            <v>73</v>
          </cell>
          <cell r="G2659">
            <v>111.48</v>
          </cell>
          <cell r="H2659">
            <v>102</v>
          </cell>
          <cell r="I2659">
            <v>158.35</v>
          </cell>
          <cell r="J2659">
            <v>242</v>
          </cell>
          <cell r="K2659">
            <v>369.61</v>
          </cell>
        </row>
        <row r="2660">
          <cell r="A2660">
            <v>31248</v>
          </cell>
          <cell r="B2660">
            <v>8</v>
          </cell>
          <cell r="C2660">
            <v>134.4</v>
          </cell>
          <cell r="D2660">
            <v>4</v>
          </cell>
          <cell r="E2660">
            <v>67.2</v>
          </cell>
          <cell r="F2660">
            <v>4</v>
          </cell>
          <cell r="G2660">
            <v>67.2</v>
          </cell>
          <cell r="H2660">
            <v>6</v>
          </cell>
          <cell r="I2660">
            <v>100.8</v>
          </cell>
          <cell r="J2660">
            <v>22</v>
          </cell>
          <cell r="K2660">
            <v>369.6</v>
          </cell>
        </row>
        <row r="2661">
          <cell r="A2661">
            <v>22455</v>
          </cell>
          <cell r="B2661">
            <v>9</v>
          </cell>
          <cell r="C2661">
            <v>58.5</v>
          </cell>
          <cell r="D2661">
            <v>4</v>
          </cell>
          <cell r="E2661">
            <v>26</v>
          </cell>
          <cell r="F2661">
            <v>32</v>
          </cell>
          <cell r="G2661">
            <v>206.96</v>
          </cell>
          <cell r="H2661">
            <v>12</v>
          </cell>
          <cell r="I2661">
            <v>78</v>
          </cell>
          <cell r="J2661">
            <v>57</v>
          </cell>
          <cell r="K2661">
            <v>369.46000000000004</v>
          </cell>
        </row>
        <row r="2662">
          <cell r="A2662">
            <v>27252</v>
          </cell>
          <cell r="B2662">
            <v>5</v>
          </cell>
          <cell r="C2662">
            <v>98</v>
          </cell>
          <cell r="D2662">
            <v>3</v>
          </cell>
          <cell r="E2662">
            <v>58.8</v>
          </cell>
          <cell r="F2662">
            <v>5</v>
          </cell>
          <cell r="G2662">
            <v>98</v>
          </cell>
          <cell r="H2662">
            <v>6</v>
          </cell>
          <cell r="I2662">
            <v>114.46</v>
          </cell>
          <cell r="J2662">
            <v>19</v>
          </cell>
          <cell r="K2662">
            <v>369.26</v>
          </cell>
        </row>
        <row r="2663">
          <cell r="A2663">
            <v>10128</v>
          </cell>
          <cell r="B2663">
            <v>37</v>
          </cell>
          <cell r="C2663">
            <v>92.3</v>
          </cell>
          <cell r="D2663">
            <v>36</v>
          </cell>
          <cell r="E2663">
            <v>90</v>
          </cell>
          <cell r="F2663">
            <v>47</v>
          </cell>
          <cell r="G2663">
            <v>117.1</v>
          </cell>
          <cell r="H2663">
            <v>28</v>
          </cell>
          <cell r="I2663">
            <v>69.8</v>
          </cell>
          <cell r="J2663">
            <v>148</v>
          </cell>
          <cell r="K2663">
            <v>369.2</v>
          </cell>
        </row>
        <row r="2664">
          <cell r="A2664">
            <v>16708</v>
          </cell>
          <cell r="B2664">
            <v>6</v>
          </cell>
          <cell r="C2664">
            <v>79.2</v>
          </cell>
          <cell r="D2664">
            <v>3</v>
          </cell>
          <cell r="E2664">
            <v>40.799999999999997</v>
          </cell>
          <cell r="F2664">
            <v>5</v>
          </cell>
          <cell r="G2664">
            <v>72</v>
          </cell>
          <cell r="H2664">
            <v>13</v>
          </cell>
          <cell r="I2664">
            <v>176.85</v>
          </cell>
          <cell r="J2664">
            <v>27</v>
          </cell>
          <cell r="K2664">
            <v>368.85</v>
          </cell>
        </row>
        <row r="2665">
          <cell r="A2665">
            <v>22853</v>
          </cell>
          <cell r="B2665">
            <v>11</v>
          </cell>
          <cell r="C2665">
            <v>97.19</v>
          </cell>
          <cell r="D2665">
            <v>10</v>
          </cell>
          <cell r="E2665">
            <v>81.16</v>
          </cell>
          <cell r="F2665">
            <v>9</v>
          </cell>
          <cell r="G2665">
            <v>72</v>
          </cell>
          <cell r="H2665">
            <v>14</v>
          </cell>
          <cell r="I2665">
            <v>118.5</v>
          </cell>
          <cell r="J2665">
            <v>44</v>
          </cell>
          <cell r="K2665">
            <v>368.85</v>
          </cell>
        </row>
        <row r="2666">
          <cell r="A2666">
            <v>32316</v>
          </cell>
          <cell r="H2666">
            <v>75</v>
          </cell>
          <cell r="I2666">
            <v>368.8</v>
          </cell>
          <cell r="J2666">
            <v>75</v>
          </cell>
          <cell r="K2666">
            <v>368.8</v>
          </cell>
        </row>
        <row r="2667">
          <cell r="A2667">
            <v>10872</v>
          </cell>
          <cell r="F2667">
            <v>3</v>
          </cell>
          <cell r="G2667">
            <v>100.5</v>
          </cell>
          <cell r="H2667">
            <v>8</v>
          </cell>
          <cell r="I2667">
            <v>268</v>
          </cell>
          <cell r="J2667">
            <v>11</v>
          </cell>
          <cell r="K2667">
            <v>368.5</v>
          </cell>
        </row>
        <row r="2668">
          <cell r="A2668">
            <v>28897</v>
          </cell>
          <cell r="B2668">
            <v>47</v>
          </cell>
          <cell r="C2668">
            <v>116.3</v>
          </cell>
          <cell r="D2668">
            <v>37</v>
          </cell>
          <cell r="E2668">
            <v>92.5</v>
          </cell>
          <cell r="F2668">
            <v>34</v>
          </cell>
          <cell r="G2668">
            <v>85</v>
          </cell>
          <cell r="H2668">
            <v>30</v>
          </cell>
          <cell r="I2668">
            <v>74.599999999999994</v>
          </cell>
          <cell r="J2668">
            <v>148</v>
          </cell>
          <cell r="K2668">
            <v>368.4</v>
          </cell>
        </row>
        <row r="2669">
          <cell r="A2669">
            <v>32315</v>
          </cell>
          <cell r="H2669">
            <v>88</v>
          </cell>
          <cell r="I2669">
            <v>367.9</v>
          </cell>
          <cell r="J2669">
            <v>88</v>
          </cell>
          <cell r="K2669">
            <v>367.9</v>
          </cell>
        </row>
        <row r="2670">
          <cell r="A2670">
            <v>11093</v>
          </cell>
          <cell r="B2670">
            <v>24</v>
          </cell>
          <cell r="C2670">
            <v>100.8</v>
          </cell>
          <cell r="D2670">
            <v>13</v>
          </cell>
          <cell r="E2670">
            <v>55</v>
          </cell>
          <cell r="F2670">
            <v>21</v>
          </cell>
          <cell r="G2670">
            <v>93</v>
          </cell>
          <cell r="H2670">
            <v>26</v>
          </cell>
          <cell r="I2670">
            <v>118.86</v>
          </cell>
          <cell r="J2670">
            <v>84</v>
          </cell>
          <cell r="K2670">
            <v>367.66</v>
          </cell>
        </row>
        <row r="2671">
          <cell r="A2671">
            <v>12157</v>
          </cell>
          <cell r="B2671">
            <v>20</v>
          </cell>
          <cell r="C2671">
            <v>69.72</v>
          </cell>
          <cell r="D2671">
            <v>19</v>
          </cell>
          <cell r="E2671">
            <v>66.5</v>
          </cell>
          <cell r="F2671">
            <v>44</v>
          </cell>
          <cell r="G2671">
            <v>154</v>
          </cell>
          <cell r="H2671">
            <v>22</v>
          </cell>
          <cell r="I2671">
            <v>77</v>
          </cell>
          <cell r="J2671">
            <v>105</v>
          </cell>
          <cell r="K2671">
            <v>367.22</v>
          </cell>
        </row>
        <row r="2672">
          <cell r="A2672">
            <v>17621</v>
          </cell>
          <cell r="B2672">
            <v>18</v>
          </cell>
          <cell r="C2672">
            <v>129.6</v>
          </cell>
          <cell r="D2672">
            <v>10</v>
          </cell>
          <cell r="E2672">
            <v>72</v>
          </cell>
          <cell r="F2672">
            <v>14</v>
          </cell>
          <cell r="G2672">
            <v>100.8</v>
          </cell>
          <cell r="H2672">
            <v>9</v>
          </cell>
          <cell r="I2672">
            <v>64.8</v>
          </cell>
          <cell r="J2672">
            <v>51</v>
          </cell>
          <cell r="K2672">
            <v>367.2</v>
          </cell>
        </row>
        <row r="2673">
          <cell r="A2673">
            <v>12187</v>
          </cell>
          <cell r="B2673">
            <v>9</v>
          </cell>
          <cell r="C2673">
            <v>94.5</v>
          </cell>
          <cell r="D2673">
            <v>9</v>
          </cell>
          <cell r="E2673">
            <v>94.5</v>
          </cell>
          <cell r="F2673">
            <v>9</v>
          </cell>
          <cell r="G2673">
            <v>93.66</v>
          </cell>
          <cell r="H2673">
            <v>8</v>
          </cell>
          <cell r="I2673">
            <v>84</v>
          </cell>
          <cell r="J2673">
            <v>35</v>
          </cell>
          <cell r="K2673">
            <v>366.65999999999997</v>
          </cell>
        </row>
        <row r="2674">
          <cell r="A2674">
            <v>30176</v>
          </cell>
          <cell r="B2674">
            <v>1</v>
          </cell>
          <cell r="C2674">
            <v>22.9</v>
          </cell>
          <cell r="D2674">
            <v>8</v>
          </cell>
          <cell r="E2674">
            <v>183.2</v>
          </cell>
          <cell r="F2674">
            <v>6</v>
          </cell>
          <cell r="G2674">
            <v>137.4</v>
          </cell>
          <cell r="H2674">
            <v>1</v>
          </cell>
          <cell r="I2674">
            <v>22.9</v>
          </cell>
          <cell r="J2674">
            <v>16</v>
          </cell>
          <cell r="K2674">
            <v>366.4</v>
          </cell>
        </row>
        <row r="2675">
          <cell r="A2675">
            <v>32137</v>
          </cell>
          <cell r="F2675">
            <v>6</v>
          </cell>
          <cell r="G2675">
            <v>137.4</v>
          </cell>
          <cell r="H2675">
            <v>10</v>
          </cell>
          <cell r="I2675">
            <v>229</v>
          </cell>
          <cell r="J2675">
            <v>16</v>
          </cell>
          <cell r="K2675">
            <v>366.4</v>
          </cell>
        </row>
        <row r="2676">
          <cell r="A2676">
            <v>29885</v>
          </cell>
          <cell r="B2676">
            <v>9</v>
          </cell>
          <cell r="C2676">
            <v>186.3</v>
          </cell>
          <cell r="D2676">
            <v>1</v>
          </cell>
          <cell r="E2676">
            <v>20</v>
          </cell>
          <cell r="F2676">
            <v>5</v>
          </cell>
          <cell r="G2676">
            <v>100</v>
          </cell>
          <cell r="H2676">
            <v>3</v>
          </cell>
          <cell r="I2676">
            <v>60</v>
          </cell>
          <cell r="J2676">
            <v>18</v>
          </cell>
          <cell r="K2676">
            <v>366.3</v>
          </cell>
        </row>
        <row r="2677">
          <cell r="A2677">
            <v>15480</v>
          </cell>
          <cell r="D2677">
            <v>2</v>
          </cell>
          <cell r="E2677">
            <v>91.8</v>
          </cell>
          <cell r="F2677">
            <v>5</v>
          </cell>
          <cell r="G2677">
            <v>229.5</v>
          </cell>
          <cell r="H2677">
            <v>1</v>
          </cell>
          <cell r="I2677">
            <v>44.9</v>
          </cell>
          <cell r="J2677">
            <v>8</v>
          </cell>
          <cell r="K2677">
            <v>366.2</v>
          </cell>
        </row>
        <row r="2678">
          <cell r="A2678">
            <v>18444</v>
          </cell>
          <cell r="B2678">
            <v>10</v>
          </cell>
          <cell r="C2678">
            <v>223.2</v>
          </cell>
          <cell r="D2678">
            <v>6</v>
          </cell>
          <cell r="E2678">
            <v>143</v>
          </cell>
          <cell r="J2678">
            <v>16</v>
          </cell>
          <cell r="K2678">
            <v>366.2</v>
          </cell>
        </row>
        <row r="2679">
          <cell r="A2679">
            <v>14782</v>
          </cell>
          <cell r="B2679">
            <v>16</v>
          </cell>
          <cell r="C2679">
            <v>99.2</v>
          </cell>
          <cell r="D2679">
            <v>2</v>
          </cell>
          <cell r="E2679">
            <v>12.4</v>
          </cell>
          <cell r="F2679">
            <v>33</v>
          </cell>
          <cell r="G2679">
            <v>204.6</v>
          </cell>
          <cell r="H2679">
            <v>8</v>
          </cell>
          <cell r="I2679">
            <v>49.6</v>
          </cell>
          <cell r="J2679">
            <v>59</v>
          </cell>
          <cell r="K2679">
            <v>365.8</v>
          </cell>
        </row>
        <row r="2680">
          <cell r="A2680">
            <v>28718</v>
          </cell>
          <cell r="B2680">
            <v>89</v>
          </cell>
          <cell r="C2680">
            <v>88.68</v>
          </cell>
          <cell r="D2680">
            <v>80</v>
          </cell>
          <cell r="E2680">
            <v>80</v>
          </cell>
          <cell r="F2680">
            <v>106</v>
          </cell>
          <cell r="G2680">
            <v>105.84</v>
          </cell>
          <cell r="H2680">
            <v>91</v>
          </cell>
          <cell r="I2680">
            <v>90.76</v>
          </cell>
          <cell r="J2680">
            <v>366</v>
          </cell>
          <cell r="K2680">
            <v>365.28</v>
          </cell>
        </row>
        <row r="2681">
          <cell r="A2681">
            <v>31358</v>
          </cell>
          <cell r="B2681">
            <v>3</v>
          </cell>
          <cell r="C2681">
            <v>99.6</v>
          </cell>
          <cell r="D2681">
            <v>2</v>
          </cell>
          <cell r="E2681">
            <v>66.400000000000006</v>
          </cell>
          <cell r="F2681">
            <v>2</v>
          </cell>
          <cell r="G2681">
            <v>66.400000000000006</v>
          </cell>
          <cell r="H2681">
            <v>4</v>
          </cell>
          <cell r="I2681">
            <v>132.80000000000001</v>
          </cell>
          <cell r="J2681">
            <v>11</v>
          </cell>
          <cell r="K2681">
            <v>365.20000000000005</v>
          </cell>
        </row>
        <row r="2682">
          <cell r="A2682">
            <v>17818</v>
          </cell>
          <cell r="B2682">
            <v>5</v>
          </cell>
          <cell r="C2682">
            <v>83</v>
          </cell>
          <cell r="D2682">
            <v>9</v>
          </cell>
          <cell r="E2682">
            <v>149.4</v>
          </cell>
          <cell r="F2682">
            <v>6</v>
          </cell>
          <cell r="G2682">
            <v>99.6</v>
          </cell>
          <cell r="H2682">
            <v>2</v>
          </cell>
          <cell r="I2682">
            <v>33.200000000000003</v>
          </cell>
          <cell r="J2682">
            <v>22</v>
          </cell>
          <cell r="K2682">
            <v>365.2</v>
          </cell>
        </row>
        <row r="2683">
          <cell r="A2683">
            <v>14903</v>
          </cell>
          <cell r="B2683">
            <v>12</v>
          </cell>
          <cell r="C2683">
            <v>99.6</v>
          </cell>
          <cell r="D2683">
            <v>3</v>
          </cell>
          <cell r="E2683">
            <v>25.3</v>
          </cell>
          <cell r="F2683">
            <v>17</v>
          </cell>
          <cell r="G2683">
            <v>143.82</v>
          </cell>
          <cell r="H2683">
            <v>11</v>
          </cell>
          <cell r="I2683">
            <v>96.3</v>
          </cell>
          <cell r="J2683">
            <v>43</v>
          </cell>
          <cell r="K2683">
            <v>365.02</v>
          </cell>
        </row>
        <row r="2684">
          <cell r="A2684">
            <v>30606</v>
          </cell>
          <cell r="B2684">
            <v>12</v>
          </cell>
          <cell r="C2684">
            <v>135</v>
          </cell>
          <cell r="D2684">
            <v>7</v>
          </cell>
          <cell r="E2684">
            <v>80.5</v>
          </cell>
          <cell r="F2684">
            <v>6</v>
          </cell>
          <cell r="G2684">
            <v>69</v>
          </cell>
          <cell r="H2684">
            <v>7</v>
          </cell>
          <cell r="I2684">
            <v>80.5</v>
          </cell>
          <cell r="J2684">
            <v>32</v>
          </cell>
          <cell r="K2684">
            <v>365</v>
          </cell>
        </row>
        <row r="2685">
          <cell r="A2685">
            <v>31523</v>
          </cell>
          <cell r="B2685">
            <v>2</v>
          </cell>
          <cell r="C2685">
            <v>59.8</v>
          </cell>
          <cell r="D2685">
            <v>7</v>
          </cell>
          <cell r="E2685">
            <v>143.30000000000001</v>
          </cell>
          <cell r="F2685">
            <v>4</v>
          </cell>
          <cell r="G2685">
            <v>107.6</v>
          </cell>
          <cell r="H2685">
            <v>2</v>
          </cell>
          <cell r="I2685">
            <v>53.8</v>
          </cell>
          <cell r="J2685">
            <v>15</v>
          </cell>
          <cell r="K2685">
            <v>364.50000000000006</v>
          </cell>
        </row>
        <row r="2686">
          <cell r="A2686">
            <v>17321</v>
          </cell>
          <cell r="B2686">
            <v>19</v>
          </cell>
          <cell r="C2686">
            <v>81.7</v>
          </cell>
          <cell r="D2686">
            <v>31</v>
          </cell>
          <cell r="E2686">
            <v>134.30000000000001</v>
          </cell>
          <cell r="F2686">
            <v>20</v>
          </cell>
          <cell r="G2686">
            <v>90</v>
          </cell>
          <cell r="H2686">
            <v>13</v>
          </cell>
          <cell r="I2686">
            <v>58.5</v>
          </cell>
          <cell r="J2686">
            <v>83</v>
          </cell>
          <cell r="K2686">
            <v>364.5</v>
          </cell>
        </row>
        <row r="2687">
          <cell r="A2687">
            <v>23120</v>
          </cell>
          <cell r="B2687">
            <v>13</v>
          </cell>
          <cell r="C2687">
            <v>42.64</v>
          </cell>
          <cell r="D2687">
            <v>26</v>
          </cell>
          <cell r="E2687">
            <v>85.54</v>
          </cell>
          <cell r="F2687">
            <v>39</v>
          </cell>
          <cell r="G2687">
            <v>128.44</v>
          </cell>
          <cell r="H2687">
            <v>33</v>
          </cell>
          <cell r="I2687">
            <v>107.86</v>
          </cell>
          <cell r="J2687">
            <v>111</v>
          </cell>
          <cell r="K2687">
            <v>364.48</v>
          </cell>
        </row>
        <row r="2688">
          <cell r="A2688">
            <v>17050</v>
          </cell>
          <cell r="B2688">
            <v>4</v>
          </cell>
          <cell r="C2688">
            <v>77.2</v>
          </cell>
          <cell r="D2688">
            <v>4</v>
          </cell>
          <cell r="E2688">
            <v>81.099999999999994</v>
          </cell>
          <cell r="F2688">
            <v>6</v>
          </cell>
          <cell r="G2688">
            <v>123.6</v>
          </cell>
          <cell r="H2688">
            <v>4</v>
          </cell>
          <cell r="I2688">
            <v>82.4</v>
          </cell>
          <cell r="J2688">
            <v>18</v>
          </cell>
          <cell r="K2688">
            <v>364.29999999999995</v>
          </cell>
        </row>
        <row r="2689">
          <cell r="A2689">
            <v>17971</v>
          </cell>
          <cell r="B2689">
            <v>8</v>
          </cell>
          <cell r="C2689">
            <v>95.2</v>
          </cell>
          <cell r="D2689">
            <v>14</v>
          </cell>
          <cell r="E2689">
            <v>163.75</v>
          </cell>
          <cell r="F2689">
            <v>5</v>
          </cell>
          <cell r="G2689">
            <v>65.900000000000006</v>
          </cell>
          <cell r="H2689">
            <v>3</v>
          </cell>
          <cell r="I2689">
            <v>39.42</v>
          </cell>
          <cell r="J2689">
            <v>30</v>
          </cell>
          <cell r="K2689">
            <v>364.27000000000004</v>
          </cell>
        </row>
        <row r="2690">
          <cell r="A2690">
            <v>13818</v>
          </cell>
          <cell r="B2690">
            <v>3</v>
          </cell>
          <cell r="C2690">
            <v>50.7</v>
          </cell>
          <cell r="H2690">
            <v>19</v>
          </cell>
          <cell r="I2690">
            <v>313.5</v>
          </cell>
          <cell r="J2690">
            <v>22</v>
          </cell>
          <cell r="K2690">
            <v>364.2</v>
          </cell>
        </row>
        <row r="2691">
          <cell r="A2691">
            <v>27494</v>
          </cell>
          <cell r="B2691">
            <v>12</v>
          </cell>
          <cell r="C2691">
            <v>91.2</v>
          </cell>
          <cell r="D2691">
            <v>18</v>
          </cell>
          <cell r="E2691">
            <v>136.80000000000001</v>
          </cell>
          <cell r="F2691">
            <v>18</v>
          </cell>
          <cell r="G2691">
            <v>136.19</v>
          </cell>
          <cell r="J2691">
            <v>48</v>
          </cell>
          <cell r="K2691">
            <v>364.19</v>
          </cell>
        </row>
        <row r="2692">
          <cell r="A2692">
            <v>16987</v>
          </cell>
          <cell r="H2692">
            <v>56</v>
          </cell>
          <cell r="I2692">
            <v>364</v>
          </cell>
          <cell r="J2692">
            <v>56</v>
          </cell>
          <cell r="K2692">
            <v>364</v>
          </cell>
        </row>
        <row r="2693">
          <cell r="A2693">
            <v>28926</v>
          </cell>
          <cell r="B2693">
            <v>17</v>
          </cell>
          <cell r="C2693">
            <v>68</v>
          </cell>
          <cell r="D2693">
            <v>21</v>
          </cell>
          <cell r="E2693">
            <v>84</v>
          </cell>
          <cell r="F2693">
            <v>35</v>
          </cell>
          <cell r="G2693">
            <v>140</v>
          </cell>
          <cell r="H2693">
            <v>18</v>
          </cell>
          <cell r="I2693">
            <v>72</v>
          </cell>
          <cell r="J2693">
            <v>91</v>
          </cell>
          <cell r="K2693">
            <v>364</v>
          </cell>
        </row>
        <row r="2694">
          <cell r="A2694">
            <v>10691</v>
          </cell>
          <cell r="B2694">
            <v>5</v>
          </cell>
          <cell r="C2694">
            <v>146</v>
          </cell>
          <cell r="F2694">
            <v>1</v>
          </cell>
          <cell r="G2694">
            <v>31.5</v>
          </cell>
          <cell r="H2694">
            <v>6</v>
          </cell>
          <cell r="I2694">
            <v>186.48</v>
          </cell>
          <cell r="J2694">
            <v>12</v>
          </cell>
          <cell r="K2694">
            <v>363.98</v>
          </cell>
        </row>
        <row r="2695">
          <cell r="A2695">
            <v>15683</v>
          </cell>
          <cell r="H2695">
            <v>100</v>
          </cell>
          <cell r="I2695">
            <v>363.63</v>
          </cell>
          <cell r="J2695">
            <v>100</v>
          </cell>
          <cell r="K2695">
            <v>363.63</v>
          </cell>
        </row>
        <row r="2696">
          <cell r="A2696">
            <v>31357</v>
          </cell>
          <cell r="B2696">
            <v>3</v>
          </cell>
          <cell r="C2696">
            <v>155.69999999999999</v>
          </cell>
          <cell r="D2696">
            <v>1</v>
          </cell>
          <cell r="E2696">
            <v>51.9</v>
          </cell>
          <cell r="F2696">
            <v>2</v>
          </cell>
          <cell r="G2696">
            <v>103.8</v>
          </cell>
          <cell r="H2696">
            <v>1</v>
          </cell>
          <cell r="I2696">
            <v>51.9</v>
          </cell>
          <cell r="J2696">
            <v>7</v>
          </cell>
          <cell r="K2696">
            <v>363.29999999999995</v>
          </cell>
        </row>
        <row r="2697">
          <cell r="A2697">
            <v>13416</v>
          </cell>
          <cell r="B2697">
            <v>10</v>
          </cell>
          <cell r="C2697">
            <v>104</v>
          </cell>
          <cell r="D2697">
            <v>15</v>
          </cell>
          <cell r="E2697">
            <v>155.16999999999999</v>
          </cell>
          <cell r="F2697">
            <v>4</v>
          </cell>
          <cell r="G2697">
            <v>41.6</v>
          </cell>
          <cell r="H2697">
            <v>6</v>
          </cell>
          <cell r="I2697">
            <v>62.4</v>
          </cell>
          <cell r="J2697">
            <v>35</v>
          </cell>
          <cell r="K2697">
            <v>363.16999999999996</v>
          </cell>
        </row>
        <row r="2698">
          <cell r="A2698">
            <v>2011603</v>
          </cell>
          <cell r="B2698">
            <v>5.35</v>
          </cell>
          <cell r="C2698">
            <v>79.98</v>
          </cell>
          <cell r="D2698">
            <v>5.03</v>
          </cell>
          <cell r="E2698">
            <v>73.66</v>
          </cell>
          <cell r="F2698">
            <v>5.83</v>
          </cell>
          <cell r="G2698">
            <v>84.63</v>
          </cell>
          <cell r="H2698">
            <v>8.6300000000000008</v>
          </cell>
          <cell r="I2698">
            <v>124.83</v>
          </cell>
          <cell r="J2698">
            <v>24.840000000000003</v>
          </cell>
          <cell r="K2698">
            <v>363.09999999999997</v>
          </cell>
        </row>
        <row r="2699">
          <cell r="A2699">
            <v>16205</v>
          </cell>
          <cell r="B2699">
            <v>45</v>
          </cell>
          <cell r="C2699">
            <v>156.94</v>
          </cell>
          <cell r="D2699">
            <v>38</v>
          </cell>
          <cell r="E2699">
            <v>132.44</v>
          </cell>
          <cell r="F2699">
            <v>2</v>
          </cell>
          <cell r="G2699">
            <v>7</v>
          </cell>
          <cell r="H2699">
            <v>19</v>
          </cell>
          <cell r="I2699">
            <v>66.5</v>
          </cell>
          <cell r="J2699">
            <v>104</v>
          </cell>
          <cell r="K2699">
            <v>362.88</v>
          </cell>
        </row>
        <row r="2700">
          <cell r="A2700">
            <v>13909</v>
          </cell>
          <cell r="B2700">
            <v>14</v>
          </cell>
          <cell r="C2700">
            <v>204.4</v>
          </cell>
          <cell r="D2700">
            <v>6</v>
          </cell>
          <cell r="E2700">
            <v>86.43</v>
          </cell>
          <cell r="F2700">
            <v>3</v>
          </cell>
          <cell r="G2700">
            <v>42.63</v>
          </cell>
          <cell r="H2700">
            <v>2</v>
          </cell>
          <cell r="I2700">
            <v>29.2</v>
          </cell>
          <cell r="J2700">
            <v>25</v>
          </cell>
          <cell r="K2700">
            <v>362.66</v>
          </cell>
        </row>
        <row r="2701">
          <cell r="A2701">
            <v>13937</v>
          </cell>
          <cell r="B2701">
            <v>4</v>
          </cell>
          <cell r="C2701">
            <v>58</v>
          </cell>
          <cell r="D2701">
            <v>7</v>
          </cell>
          <cell r="E2701">
            <v>101.5</v>
          </cell>
          <cell r="F2701">
            <v>11</v>
          </cell>
          <cell r="G2701">
            <v>159.5</v>
          </cell>
          <cell r="H2701">
            <v>3</v>
          </cell>
          <cell r="I2701">
            <v>43.5</v>
          </cell>
          <cell r="J2701">
            <v>25</v>
          </cell>
          <cell r="K2701">
            <v>362.5</v>
          </cell>
        </row>
        <row r="2702">
          <cell r="A2702">
            <v>2029675</v>
          </cell>
          <cell r="B2702">
            <v>0.73</v>
          </cell>
          <cell r="C2702">
            <v>4.6399999999999997</v>
          </cell>
          <cell r="F2702">
            <v>20.94</v>
          </cell>
          <cell r="G2702">
            <v>144.15</v>
          </cell>
          <cell r="H2702">
            <v>30.11</v>
          </cell>
          <cell r="I2702">
            <v>213.43</v>
          </cell>
          <cell r="J2702">
            <v>51.78</v>
          </cell>
          <cell r="K2702">
            <v>362.22</v>
          </cell>
        </row>
        <row r="2703">
          <cell r="A2703">
            <v>17131</v>
          </cell>
          <cell r="F2703">
            <v>4</v>
          </cell>
          <cell r="G2703">
            <v>131.6</v>
          </cell>
          <cell r="H2703">
            <v>7</v>
          </cell>
          <cell r="I2703">
            <v>230.3</v>
          </cell>
          <cell r="J2703">
            <v>11</v>
          </cell>
          <cell r="K2703">
            <v>361.9</v>
          </cell>
        </row>
        <row r="2704">
          <cell r="A2704">
            <v>18022</v>
          </cell>
          <cell r="B2704">
            <v>12</v>
          </cell>
          <cell r="C2704">
            <v>120</v>
          </cell>
          <cell r="D2704">
            <v>8</v>
          </cell>
          <cell r="E2704">
            <v>79.5</v>
          </cell>
          <cell r="F2704">
            <v>11</v>
          </cell>
          <cell r="G2704">
            <v>111.38</v>
          </cell>
          <cell r="H2704">
            <v>5</v>
          </cell>
          <cell r="I2704">
            <v>51</v>
          </cell>
          <cell r="J2704">
            <v>36</v>
          </cell>
          <cell r="K2704">
            <v>361.88</v>
          </cell>
        </row>
        <row r="2705">
          <cell r="A2705">
            <v>14388</v>
          </cell>
          <cell r="B2705">
            <v>11</v>
          </cell>
          <cell r="C2705">
            <v>190.8</v>
          </cell>
          <cell r="D2705">
            <v>9</v>
          </cell>
          <cell r="E2705">
            <v>171</v>
          </cell>
          <cell r="J2705">
            <v>20</v>
          </cell>
          <cell r="K2705">
            <v>361.8</v>
          </cell>
        </row>
        <row r="2706">
          <cell r="A2706">
            <v>12330</v>
          </cell>
          <cell r="B2706">
            <v>49</v>
          </cell>
          <cell r="C2706">
            <v>107.62</v>
          </cell>
          <cell r="D2706">
            <v>49</v>
          </cell>
          <cell r="E2706">
            <v>107.44</v>
          </cell>
          <cell r="F2706">
            <v>26</v>
          </cell>
          <cell r="G2706">
            <v>56.84</v>
          </cell>
          <cell r="H2706">
            <v>41</v>
          </cell>
          <cell r="I2706">
            <v>89.84</v>
          </cell>
          <cell r="J2706">
            <v>165</v>
          </cell>
          <cell r="K2706">
            <v>361.74</v>
          </cell>
        </row>
        <row r="2707">
          <cell r="A2707">
            <v>17806</v>
          </cell>
          <cell r="B2707">
            <v>28</v>
          </cell>
          <cell r="C2707">
            <v>72.8</v>
          </cell>
          <cell r="D2707">
            <v>19</v>
          </cell>
          <cell r="E2707">
            <v>49.4</v>
          </cell>
          <cell r="F2707">
            <v>75</v>
          </cell>
          <cell r="G2707">
            <v>195</v>
          </cell>
          <cell r="H2707">
            <v>17</v>
          </cell>
          <cell r="I2707">
            <v>44.2</v>
          </cell>
          <cell r="J2707">
            <v>139</v>
          </cell>
          <cell r="K2707">
            <v>361.4</v>
          </cell>
        </row>
        <row r="2708">
          <cell r="A2708">
            <v>30031</v>
          </cell>
          <cell r="B2708">
            <v>20</v>
          </cell>
          <cell r="C2708">
            <v>128</v>
          </cell>
          <cell r="D2708">
            <v>6</v>
          </cell>
          <cell r="E2708">
            <v>37.89</v>
          </cell>
          <cell r="F2708">
            <v>17</v>
          </cell>
          <cell r="G2708">
            <v>123.2</v>
          </cell>
          <cell r="H2708">
            <v>10</v>
          </cell>
          <cell r="I2708">
            <v>72.3</v>
          </cell>
          <cell r="J2708">
            <v>53</v>
          </cell>
          <cell r="K2708">
            <v>361.39</v>
          </cell>
        </row>
        <row r="2709">
          <cell r="A2709">
            <v>27322</v>
          </cell>
          <cell r="B2709">
            <v>24</v>
          </cell>
          <cell r="C2709">
            <v>86.4</v>
          </cell>
          <cell r="D2709">
            <v>20</v>
          </cell>
          <cell r="E2709">
            <v>70</v>
          </cell>
          <cell r="F2709">
            <v>40</v>
          </cell>
          <cell r="G2709">
            <v>143.9</v>
          </cell>
          <cell r="H2709">
            <v>17</v>
          </cell>
          <cell r="I2709">
            <v>60.91</v>
          </cell>
          <cell r="J2709">
            <v>101</v>
          </cell>
          <cell r="K2709">
            <v>361.21000000000004</v>
          </cell>
        </row>
        <row r="2710">
          <cell r="A2710">
            <v>16331</v>
          </cell>
          <cell r="B2710">
            <v>8</v>
          </cell>
          <cell r="C2710">
            <v>137.6</v>
          </cell>
          <cell r="D2710">
            <v>5</v>
          </cell>
          <cell r="E2710">
            <v>86</v>
          </cell>
          <cell r="F2710">
            <v>2</v>
          </cell>
          <cell r="G2710">
            <v>34.4</v>
          </cell>
          <cell r="H2710">
            <v>6</v>
          </cell>
          <cell r="I2710">
            <v>103.2</v>
          </cell>
          <cell r="J2710">
            <v>21</v>
          </cell>
          <cell r="K2710">
            <v>361.2</v>
          </cell>
        </row>
        <row r="2711">
          <cell r="A2711">
            <v>29988</v>
          </cell>
          <cell r="B2711">
            <v>34</v>
          </cell>
          <cell r="C2711">
            <v>142.46</v>
          </cell>
          <cell r="D2711">
            <v>15</v>
          </cell>
          <cell r="E2711">
            <v>62.32</v>
          </cell>
          <cell r="F2711">
            <v>21</v>
          </cell>
          <cell r="G2711">
            <v>109.2</v>
          </cell>
          <cell r="H2711">
            <v>9</v>
          </cell>
          <cell r="I2711">
            <v>46.8</v>
          </cell>
          <cell r="J2711">
            <v>79</v>
          </cell>
          <cell r="K2711">
            <v>360.78000000000003</v>
          </cell>
        </row>
        <row r="2712">
          <cell r="A2712">
            <v>17564</v>
          </cell>
          <cell r="B2712">
            <v>18</v>
          </cell>
          <cell r="C2712">
            <v>117.21</v>
          </cell>
          <cell r="D2712">
            <v>21</v>
          </cell>
          <cell r="E2712">
            <v>138.07</v>
          </cell>
          <cell r="F2712">
            <v>5</v>
          </cell>
          <cell r="G2712">
            <v>33</v>
          </cell>
          <cell r="H2712">
            <v>11</v>
          </cell>
          <cell r="I2712">
            <v>72.069999999999993</v>
          </cell>
          <cell r="J2712">
            <v>55</v>
          </cell>
          <cell r="K2712">
            <v>360.34999999999997</v>
          </cell>
        </row>
        <row r="2713">
          <cell r="A2713">
            <v>31207</v>
          </cell>
          <cell r="D2713">
            <v>73</v>
          </cell>
          <cell r="E2713">
            <v>158.97999999999999</v>
          </cell>
          <cell r="F2713">
            <v>67</v>
          </cell>
          <cell r="G2713">
            <v>146.13999999999999</v>
          </cell>
          <cell r="H2713">
            <v>25</v>
          </cell>
          <cell r="I2713">
            <v>54.64</v>
          </cell>
          <cell r="J2713">
            <v>165</v>
          </cell>
          <cell r="K2713">
            <v>359.76</v>
          </cell>
        </row>
        <row r="2714">
          <cell r="A2714">
            <v>23044</v>
          </cell>
          <cell r="D2714">
            <v>1</v>
          </cell>
          <cell r="E2714">
            <v>89.9</v>
          </cell>
          <cell r="F2714">
            <v>2</v>
          </cell>
          <cell r="G2714">
            <v>179.8</v>
          </cell>
          <cell r="H2714">
            <v>1</v>
          </cell>
          <cell r="I2714">
            <v>89.9</v>
          </cell>
          <cell r="J2714">
            <v>4</v>
          </cell>
          <cell r="K2714">
            <v>359.6</v>
          </cell>
        </row>
        <row r="2715">
          <cell r="A2715">
            <v>17257</v>
          </cell>
          <cell r="B2715">
            <v>7</v>
          </cell>
          <cell r="C2715">
            <v>99.4</v>
          </cell>
          <cell r="D2715">
            <v>4</v>
          </cell>
          <cell r="E2715">
            <v>57.1</v>
          </cell>
          <cell r="F2715">
            <v>5</v>
          </cell>
          <cell r="G2715">
            <v>72.5</v>
          </cell>
          <cell r="H2715">
            <v>9</v>
          </cell>
          <cell r="I2715">
            <v>130.5</v>
          </cell>
          <cell r="J2715">
            <v>25</v>
          </cell>
          <cell r="K2715">
            <v>359.5</v>
          </cell>
        </row>
        <row r="2716">
          <cell r="A2716">
            <v>17352</v>
          </cell>
          <cell r="B2716">
            <v>2</v>
          </cell>
          <cell r="C2716">
            <v>62</v>
          </cell>
          <cell r="D2716">
            <v>4</v>
          </cell>
          <cell r="E2716">
            <v>124</v>
          </cell>
          <cell r="F2716">
            <v>4</v>
          </cell>
          <cell r="G2716">
            <v>115.6</v>
          </cell>
          <cell r="H2716">
            <v>2</v>
          </cell>
          <cell r="I2716">
            <v>57.8</v>
          </cell>
          <cell r="J2716">
            <v>12</v>
          </cell>
          <cell r="K2716">
            <v>359.40000000000003</v>
          </cell>
        </row>
        <row r="2717">
          <cell r="A2717">
            <v>27273</v>
          </cell>
          <cell r="B2717">
            <v>7</v>
          </cell>
          <cell r="C2717">
            <v>63</v>
          </cell>
          <cell r="D2717">
            <v>20</v>
          </cell>
          <cell r="E2717">
            <v>179.28</v>
          </cell>
          <cell r="F2717">
            <v>13</v>
          </cell>
          <cell r="G2717">
            <v>117</v>
          </cell>
          <cell r="J2717">
            <v>40</v>
          </cell>
          <cell r="K2717">
            <v>359.28</v>
          </cell>
        </row>
        <row r="2718">
          <cell r="A2718">
            <v>31961</v>
          </cell>
          <cell r="D2718">
            <v>1</v>
          </cell>
          <cell r="E2718">
            <v>8</v>
          </cell>
          <cell r="F2718">
            <v>31</v>
          </cell>
          <cell r="G2718">
            <v>253.48</v>
          </cell>
          <cell r="H2718">
            <v>11</v>
          </cell>
          <cell r="I2718">
            <v>97.56</v>
          </cell>
          <cell r="J2718">
            <v>43</v>
          </cell>
          <cell r="K2718">
            <v>359.04</v>
          </cell>
        </row>
        <row r="2719">
          <cell r="A2719">
            <v>11056</v>
          </cell>
          <cell r="B2719">
            <v>14</v>
          </cell>
          <cell r="C2719">
            <v>72.8</v>
          </cell>
          <cell r="D2719">
            <v>14</v>
          </cell>
          <cell r="E2719">
            <v>72.8</v>
          </cell>
          <cell r="F2719">
            <v>22</v>
          </cell>
          <cell r="G2719">
            <v>114.4</v>
          </cell>
          <cell r="H2719">
            <v>19</v>
          </cell>
          <cell r="I2719">
            <v>98.8</v>
          </cell>
          <cell r="J2719">
            <v>69</v>
          </cell>
          <cell r="K2719">
            <v>358.8</v>
          </cell>
        </row>
        <row r="2720">
          <cell r="A2720">
            <v>31264</v>
          </cell>
          <cell r="B2720">
            <v>53</v>
          </cell>
          <cell r="C2720">
            <v>137.59</v>
          </cell>
          <cell r="D2720">
            <v>28</v>
          </cell>
          <cell r="E2720">
            <v>72.8</v>
          </cell>
          <cell r="F2720">
            <v>57</v>
          </cell>
          <cell r="G2720">
            <v>148.19999999999999</v>
          </cell>
          <cell r="J2720">
            <v>138</v>
          </cell>
          <cell r="K2720">
            <v>358.59</v>
          </cell>
        </row>
        <row r="2721">
          <cell r="A2721">
            <v>28105</v>
          </cell>
          <cell r="F2721">
            <v>47</v>
          </cell>
          <cell r="G2721">
            <v>176.84</v>
          </cell>
          <cell r="H2721">
            <v>47</v>
          </cell>
          <cell r="I2721">
            <v>181.67</v>
          </cell>
          <cell r="J2721">
            <v>94</v>
          </cell>
          <cell r="K2721">
            <v>358.51</v>
          </cell>
        </row>
        <row r="2722">
          <cell r="A2722">
            <v>28845</v>
          </cell>
          <cell r="B2722">
            <v>10</v>
          </cell>
          <cell r="C2722">
            <v>46</v>
          </cell>
          <cell r="D2722">
            <v>31</v>
          </cell>
          <cell r="E2722">
            <v>142.6</v>
          </cell>
          <cell r="F2722">
            <v>19</v>
          </cell>
          <cell r="G2722">
            <v>87.03</v>
          </cell>
          <cell r="H2722">
            <v>18</v>
          </cell>
          <cell r="I2722">
            <v>82.8</v>
          </cell>
          <cell r="J2722">
            <v>78</v>
          </cell>
          <cell r="K2722">
            <v>358.43</v>
          </cell>
        </row>
        <row r="2723">
          <cell r="A2723">
            <v>30407</v>
          </cell>
          <cell r="B2723">
            <v>11</v>
          </cell>
          <cell r="C2723">
            <v>163.9</v>
          </cell>
          <cell r="D2723">
            <v>12</v>
          </cell>
          <cell r="E2723">
            <v>178.8</v>
          </cell>
          <cell r="F2723">
            <v>1</v>
          </cell>
          <cell r="G2723">
            <v>14.9</v>
          </cell>
          <cell r="J2723">
            <v>24</v>
          </cell>
          <cell r="K2723">
            <v>357.6</v>
          </cell>
        </row>
        <row r="2724">
          <cell r="A2724">
            <v>31647</v>
          </cell>
          <cell r="B2724">
            <v>2</v>
          </cell>
          <cell r="C2724">
            <v>31.2</v>
          </cell>
          <cell r="D2724">
            <v>2</v>
          </cell>
          <cell r="E2724">
            <v>31.2</v>
          </cell>
          <cell r="F2724">
            <v>4</v>
          </cell>
          <cell r="G2724">
            <v>62.4</v>
          </cell>
          <cell r="H2724">
            <v>15</v>
          </cell>
          <cell r="I2724">
            <v>232.75</v>
          </cell>
          <cell r="J2724">
            <v>23</v>
          </cell>
          <cell r="K2724">
            <v>357.55</v>
          </cell>
        </row>
        <row r="2725">
          <cell r="A2725">
            <v>29332</v>
          </cell>
          <cell r="B2725">
            <v>6</v>
          </cell>
          <cell r="C2725">
            <v>54</v>
          </cell>
          <cell r="D2725">
            <v>15</v>
          </cell>
          <cell r="E2725">
            <v>134.28</v>
          </cell>
          <cell r="F2725">
            <v>9</v>
          </cell>
          <cell r="G2725">
            <v>80.28</v>
          </cell>
          <cell r="H2725">
            <v>10</v>
          </cell>
          <cell r="I2725">
            <v>88.56</v>
          </cell>
          <cell r="J2725">
            <v>40</v>
          </cell>
          <cell r="K2725">
            <v>357.12</v>
          </cell>
        </row>
        <row r="2726">
          <cell r="A2726">
            <v>28138</v>
          </cell>
          <cell r="B2726">
            <v>23</v>
          </cell>
          <cell r="C2726">
            <v>98.56</v>
          </cell>
          <cell r="D2726">
            <v>30</v>
          </cell>
          <cell r="E2726">
            <v>129</v>
          </cell>
          <cell r="F2726">
            <v>18</v>
          </cell>
          <cell r="G2726">
            <v>73.5</v>
          </cell>
          <cell r="H2726">
            <v>14</v>
          </cell>
          <cell r="I2726">
            <v>56</v>
          </cell>
          <cell r="J2726">
            <v>85</v>
          </cell>
          <cell r="K2726">
            <v>357.06</v>
          </cell>
        </row>
        <row r="2727">
          <cell r="A2727">
            <v>16664</v>
          </cell>
          <cell r="B2727">
            <v>1</v>
          </cell>
          <cell r="C2727">
            <v>119</v>
          </cell>
          <cell r="D2727">
            <v>1</v>
          </cell>
          <cell r="E2727">
            <v>119</v>
          </cell>
          <cell r="H2727">
            <v>1</v>
          </cell>
          <cell r="I2727">
            <v>119</v>
          </cell>
          <cell r="J2727">
            <v>3</v>
          </cell>
          <cell r="K2727">
            <v>357</v>
          </cell>
        </row>
        <row r="2728">
          <cell r="A2728">
            <v>29387</v>
          </cell>
          <cell r="B2728">
            <v>17</v>
          </cell>
          <cell r="C2728">
            <v>357</v>
          </cell>
          <cell r="J2728">
            <v>17</v>
          </cell>
          <cell r="K2728">
            <v>357</v>
          </cell>
        </row>
        <row r="2729">
          <cell r="A2729">
            <v>28822</v>
          </cell>
          <cell r="D2729">
            <v>1</v>
          </cell>
          <cell r="E2729">
            <v>87</v>
          </cell>
          <cell r="F2729">
            <v>2</v>
          </cell>
          <cell r="G2729">
            <v>179.8</v>
          </cell>
          <cell r="H2729">
            <v>1</v>
          </cell>
          <cell r="I2729">
            <v>89.9</v>
          </cell>
          <cell r="J2729">
            <v>4</v>
          </cell>
          <cell r="K2729">
            <v>356.70000000000005</v>
          </cell>
        </row>
        <row r="2730">
          <cell r="A2730">
            <v>10997</v>
          </cell>
          <cell r="B2730">
            <v>2</v>
          </cell>
          <cell r="C2730">
            <v>35.6</v>
          </cell>
          <cell r="D2730">
            <v>10</v>
          </cell>
          <cell r="E2730">
            <v>178</v>
          </cell>
          <cell r="F2730">
            <v>5</v>
          </cell>
          <cell r="G2730">
            <v>89.2</v>
          </cell>
          <cell r="H2730">
            <v>3</v>
          </cell>
          <cell r="I2730">
            <v>53.7</v>
          </cell>
          <cell r="J2730">
            <v>20</v>
          </cell>
          <cell r="K2730">
            <v>356.5</v>
          </cell>
        </row>
        <row r="2731">
          <cell r="A2731">
            <v>18130</v>
          </cell>
          <cell r="D2731">
            <v>12</v>
          </cell>
          <cell r="E2731">
            <v>118.8</v>
          </cell>
          <cell r="F2731">
            <v>24</v>
          </cell>
          <cell r="G2731">
            <v>237.6</v>
          </cell>
          <cell r="J2731">
            <v>36</v>
          </cell>
          <cell r="K2731">
            <v>356.4</v>
          </cell>
        </row>
        <row r="2732">
          <cell r="A2732">
            <v>12424</v>
          </cell>
          <cell r="B2732">
            <v>20</v>
          </cell>
          <cell r="C2732">
            <v>245.02</v>
          </cell>
          <cell r="D2732">
            <v>2</v>
          </cell>
          <cell r="E2732">
            <v>24.6</v>
          </cell>
          <cell r="F2732">
            <v>4</v>
          </cell>
          <cell r="G2732">
            <v>49.2</v>
          </cell>
          <cell r="H2732">
            <v>3</v>
          </cell>
          <cell r="I2732">
            <v>36.9</v>
          </cell>
          <cell r="J2732">
            <v>29</v>
          </cell>
          <cell r="K2732">
            <v>355.71999999999997</v>
          </cell>
        </row>
        <row r="2733">
          <cell r="A2733">
            <v>16232</v>
          </cell>
          <cell r="B2733">
            <v>12</v>
          </cell>
          <cell r="C2733">
            <v>100.13</v>
          </cell>
          <cell r="D2733">
            <v>8</v>
          </cell>
          <cell r="E2733">
            <v>67.2</v>
          </cell>
          <cell r="F2733">
            <v>12</v>
          </cell>
          <cell r="G2733">
            <v>100.8</v>
          </cell>
          <cell r="H2733">
            <v>7</v>
          </cell>
          <cell r="I2733">
            <v>87.5</v>
          </cell>
          <cell r="J2733">
            <v>39</v>
          </cell>
          <cell r="K2733">
            <v>355.63</v>
          </cell>
        </row>
        <row r="2734">
          <cell r="A2734">
            <v>16200</v>
          </cell>
          <cell r="D2734">
            <v>10</v>
          </cell>
          <cell r="E2734">
            <v>35.71</v>
          </cell>
          <cell r="F2734">
            <v>46</v>
          </cell>
          <cell r="G2734">
            <v>165.31</v>
          </cell>
          <cell r="H2734">
            <v>43</v>
          </cell>
          <cell r="I2734">
            <v>154.51</v>
          </cell>
          <cell r="J2734">
            <v>99</v>
          </cell>
          <cell r="K2734">
            <v>355.53</v>
          </cell>
        </row>
        <row r="2735">
          <cell r="A2735">
            <v>27193</v>
          </cell>
          <cell r="B2735">
            <v>3</v>
          </cell>
          <cell r="C2735">
            <v>23.9</v>
          </cell>
          <cell r="D2735">
            <v>19</v>
          </cell>
          <cell r="E2735">
            <v>149.47</v>
          </cell>
          <cell r="F2735">
            <v>11</v>
          </cell>
          <cell r="G2735">
            <v>86.9</v>
          </cell>
          <cell r="H2735">
            <v>12</v>
          </cell>
          <cell r="I2735">
            <v>94.8</v>
          </cell>
          <cell r="J2735">
            <v>45</v>
          </cell>
          <cell r="K2735">
            <v>355.07</v>
          </cell>
        </row>
        <row r="2736">
          <cell r="A2736">
            <v>16207</v>
          </cell>
          <cell r="B2736">
            <v>31</v>
          </cell>
          <cell r="C2736">
            <v>108.5</v>
          </cell>
          <cell r="D2736">
            <v>17</v>
          </cell>
          <cell r="E2736">
            <v>59.9</v>
          </cell>
          <cell r="F2736">
            <v>32</v>
          </cell>
          <cell r="G2736">
            <v>115.2</v>
          </cell>
          <cell r="H2736">
            <v>20</v>
          </cell>
          <cell r="I2736">
            <v>71.42</v>
          </cell>
          <cell r="J2736">
            <v>100</v>
          </cell>
          <cell r="K2736">
            <v>355.02000000000004</v>
          </cell>
        </row>
        <row r="2737">
          <cell r="A2737">
            <v>31726</v>
          </cell>
          <cell r="D2737">
            <v>4</v>
          </cell>
          <cell r="E2737">
            <v>142</v>
          </cell>
          <cell r="F2737">
            <v>5</v>
          </cell>
          <cell r="G2737">
            <v>177.5</v>
          </cell>
          <cell r="H2737">
            <v>1</v>
          </cell>
          <cell r="I2737">
            <v>35.5</v>
          </cell>
          <cell r="J2737">
            <v>10</v>
          </cell>
          <cell r="K2737">
            <v>355</v>
          </cell>
        </row>
        <row r="2738">
          <cell r="A2738">
            <v>28065</v>
          </cell>
          <cell r="B2738">
            <v>8</v>
          </cell>
          <cell r="C2738">
            <v>135.19999999999999</v>
          </cell>
          <cell r="D2738">
            <v>6</v>
          </cell>
          <cell r="E2738">
            <v>101.4</v>
          </cell>
          <cell r="F2738">
            <v>2</v>
          </cell>
          <cell r="G2738">
            <v>33.799999999999997</v>
          </cell>
          <cell r="H2738">
            <v>5</v>
          </cell>
          <cell r="I2738">
            <v>84.5</v>
          </cell>
          <cell r="J2738">
            <v>21</v>
          </cell>
          <cell r="K2738">
            <v>354.9</v>
          </cell>
        </row>
        <row r="2739">
          <cell r="A2739">
            <v>11914</v>
          </cell>
          <cell r="B2739">
            <v>11</v>
          </cell>
          <cell r="C2739">
            <v>52.8</v>
          </cell>
          <cell r="D2739">
            <v>12</v>
          </cell>
          <cell r="E2739">
            <v>57.22</v>
          </cell>
          <cell r="F2739">
            <v>26</v>
          </cell>
          <cell r="G2739">
            <v>124.8</v>
          </cell>
          <cell r="H2739">
            <v>25</v>
          </cell>
          <cell r="I2739">
            <v>120</v>
          </cell>
          <cell r="J2739">
            <v>74</v>
          </cell>
          <cell r="K2739">
            <v>354.82</v>
          </cell>
        </row>
        <row r="2740">
          <cell r="A2740">
            <v>12784</v>
          </cell>
          <cell r="B2740">
            <v>11</v>
          </cell>
          <cell r="C2740">
            <v>81.400000000000006</v>
          </cell>
          <cell r="D2740">
            <v>16</v>
          </cell>
          <cell r="E2740">
            <v>118.4</v>
          </cell>
          <cell r="F2740">
            <v>14</v>
          </cell>
          <cell r="G2740">
            <v>103.01</v>
          </cell>
          <cell r="H2740">
            <v>7</v>
          </cell>
          <cell r="I2740">
            <v>51.8</v>
          </cell>
          <cell r="J2740">
            <v>48</v>
          </cell>
          <cell r="K2740">
            <v>354.61</v>
          </cell>
        </row>
        <row r="2741">
          <cell r="A2741">
            <v>10278</v>
          </cell>
          <cell r="B2741">
            <v>33</v>
          </cell>
          <cell r="C2741">
            <v>112.2</v>
          </cell>
          <cell r="D2741">
            <v>10</v>
          </cell>
          <cell r="E2741">
            <v>34</v>
          </cell>
          <cell r="F2741">
            <v>21</v>
          </cell>
          <cell r="G2741">
            <v>71.5</v>
          </cell>
          <cell r="H2741">
            <v>39</v>
          </cell>
          <cell r="I2741">
            <v>136.5</v>
          </cell>
          <cell r="J2741">
            <v>103</v>
          </cell>
          <cell r="K2741">
            <v>354.2</v>
          </cell>
        </row>
        <row r="2742">
          <cell r="A2742">
            <v>28477</v>
          </cell>
          <cell r="B2742">
            <v>31</v>
          </cell>
          <cell r="C2742">
            <v>101.62</v>
          </cell>
          <cell r="D2742">
            <v>24</v>
          </cell>
          <cell r="E2742">
            <v>76.540000000000006</v>
          </cell>
          <cell r="F2742">
            <v>40</v>
          </cell>
          <cell r="G2742">
            <v>128</v>
          </cell>
          <cell r="H2742">
            <v>15</v>
          </cell>
          <cell r="I2742">
            <v>48</v>
          </cell>
          <cell r="J2742">
            <v>110</v>
          </cell>
          <cell r="K2742">
            <v>354.16</v>
          </cell>
        </row>
        <row r="2743">
          <cell r="A2743">
            <v>17308</v>
          </cell>
          <cell r="B2743">
            <v>59</v>
          </cell>
          <cell r="C2743">
            <v>111.5</v>
          </cell>
          <cell r="D2743">
            <v>53</v>
          </cell>
          <cell r="E2743">
            <v>100.7</v>
          </cell>
          <cell r="F2743">
            <v>75</v>
          </cell>
          <cell r="G2743">
            <v>141.9</v>
          </cell>
          <cell r="J2743">
            <v>187</v>
          </cell>
          <cell r="K2743">
            <v>354.1</v>
          </cell>
        </row>
        <row r="2744">
          <cell r="A2744">
            <v>28915</v>
          </cell>
          <cell r="D2744">
            <v>8</v>
          </cell>
          <cell r="E2744">
            <v>69.78</v>
          </cell>
          <cell r="F2744">
            <v>22</v>
          </cell>
          <cell r="G2744">
            <v>195.09</v>
          </cell>
          <cell r="H2744">
            <v>10</v>
          </cell>
          <cell r="I2744">
            <v>89</v>
          </cell>
          <cell r="J2744">
            <v>40</v>
          </cell>
          <cell r="K2744">
            <v>353.87</v>
          </cell>
        </row>
        <row r="2745">
          <cell r="A2745">
            <v>28712</v>
          </cell>
          <cell r="B2745">
            <v>11</v>
          </cell>
          <cell r="C2745">
            <v>63.8</v>
          </cell>
          <cell r="D2745">
            <v>8</v>
          </cell>
          <cell r="E2745">
            <v>46.4</v>
          </cell>
          <cell r="F2745">
            <v>21</v>
          </cell>
          <cell r="G2745">
            <v>121.8</v>
          </cell>
          <cell r="H2745">
            <v>21</v>
          </cell>
          <cell r="I2745">
            <v>121.8</v>
          </cell>
          <cell r="J2745">
            <v>61</v>
          </cell>
          <cell r="K2745">
            <v>353.8</v>
          </cell>
        </row>
        <row r="2746">
          <cell r="A2746">
            <v>11715</v>
          </cell>
          <cell r="D2746">
            <v>18</v>
          </cell>
          <cell r="E2746">
            <v>93.6</v>
          </cell>
          <cell r="F2746">
            <v>14</v>
          </cell>
          <cell r="G2746">
            <v>100.8</v>
          </cell>
          <cell r="H2746">
            <v>22</v>
          </cell>
          <cell r="I2746">
            <v>158.4</v>
          </cell>
          <cell r="J2746">
            <v>54</v>
          </cell>
          <cell r="K2746">
            <v>352.79999999999995</v>
          </cell>
        </row>
        <row r="2747">
          <cell r="A2747">
            <v>31345</v>
          </cell>
          <cell r="B2747">
            <v>7</v>
          </cell>
          <cell r="C2747">
            <v>176.4</v>
          </cell>
          <cell r="D2747">
            <v>2</v>
          </cell>
          <cell r="E2747">
            <v>50.4</v>
          </cell>
          <cell r="F2747">
            <v>3</v>
          </cell>
          <cell r="G2747">
            <v>75.599999999999994</v>
          </cell>
          <cell r="H2747">
            <v>2</v>
          </cell>
          <cell r="I2747">
            <v>50.4</v>
          </cell>
          <cell r="J2747">
            <v>14</v>
          </cell>
          <cell r="K2747">
            <v>352.79999999999995</v>
          </cell>
        </row>
        <row r="2748">
          <cell r="A2748">
            <v>2027939</v>
          </cell>
          <cell r="B2748">
            <v>27.65</v>
          </cell>
          <cell r="C2748">
            <v>123.67</v>
          </cell>
          <cell r="D2748">
            <v>12.81</v>
          </cell>
          <cell r="E2748">
            <v>56.94</v>
          </cell>
          <cell r="F2748">
            <v>18.760000000000002</v>
          </cell>
          <cell r="G2748">
            <v>83.51</v>
          </cell>
          <cell r="H2748">
            <v>19.809999999999999</v>
          </cell>
          <cell r="I2748">
            <v>88.59</v>
          </cell>
          <cell r="J2748">
            <v>79.03</v>
          </cell>
          <cell r="K2748">
            <v>352.71000000000004</v>
          </cell>
        </row>
        <row r="2749">
          <cell r="A2749">
            <v>11109</v>
          </cell>
          <cell r="B2749">
            <v>21</v>
          </cell>
          <cell r="C2749">
            <v>237.3</v>
          </cell>
          <cell r="D2749">
            <v>2</v>
          </cell>
          <cell r="E2749">
            <v>22.6</v>
          </cell>
          <cell r="F2749">
            <v>5</v>
          </cell>
          <cell r="G2749">
            <v>58</v>
          </cell>
          <cell r="H2749">
            <v>3</v>
          </cell>
          <cell r="I2749">
            <v>34.799999999999997</v>
          </cell>
          <cell r="J2749">
            <v>31</v>
          </cell>
          <cell r="K2749">
            <v>352.70000000000005</v>
          </cell>
        </row>
        <row r="2750">
          <cell r="A2750">
            <v>2031844</v>
          </cell>
          <cell r="D2750">
            <v>3.75</v>
          </cell>
          <cell r="E2750">
            <v>179.44</v>
          </cell>
          <cell r="F2750">
            <v>1.58</v>
          </cell>
          <cell r="G2750">
            <v>78.22</v>
          </cell>
          <cell r="H2750">
            <v>1.75</v>
          </cell>
          <cell r="I2750">
            <v>94.66</v>
          </cell>
          <cell r="J2750">
            <v>7.08</v>
          </cell>
          <cell r="K2750">
            <v>352.31999999999994</v>
          </cell>
        </row>
        <row r="2751">
          <cell r="A2751">
            <v>28987</v>
          </cell>
          <cell r="B2751">
            <v>11</v>
          </cell>
          <cell r="C2751">
            <v>66</v>
          </cell>
          <cell r="D2751">
            <v>11</v>
          </cell>
          <cell r="E2751">
            <v>66</v>
          </cell>
          <cell r="F2751">
            <v>7</v>
          </cell>
          <cell r="G2751">
            <v>42</v>
          </cell>
          <cell r="H2751">
            <v>30</v>
          </cell>
          <cell r="I2751">
            <v>178.08</v>
          </cell>
          <cell r="J2751">
            <v>59</v>
          </cell>
          <cell r="K2751">
            <v>352.08000000000004</v>
          </cell>
        </row>
        <row r="2752">
          <cell r="A2752">
            <v>13923</v>
          </cell>
          <cell r="B2752">
            <v>4</v>
          </cell>
          <cell r="C2752">
            <v>70.400000000000006</v>
          </cell>
          <cell r="D2752">
            <v>4</v>
          </cell>
          <cell r="E2752">
            <v>70.400000000000006</v>
          </cell>
          <cell r="F2752">
            <v>4</v>
          </cell>
          <cell r="G2752">
            <v>70.400000000000006</v>
          </cell>
          <cell r="H2752">
            <v>8</v>
          </cell>
          <cell r="I2752">
            <v>140.80000000000001</v>
          </cell>
          <cell r="J2752">
            <v>20</v>
          </cell>
          <cell r="K2752">
            <v>352</v>
          </cell>
        </row>
        <row r="2753">
          <cell r="A2753">
            <v>13873</v>
          </cell>
          <cell r="B2753">
            <v>8</v>
          </cell>
          <cell r="C2753">
            <v>134.4</v>
          </cell>
          <cell r="D2753">
            <v>7</v>
          </cell>
          <cell r="E2753">
            <v>116.26</v>
          </cell>
          <cell r="F2753">
            <v>6</v>
          </cell>
          <cell r="G2753">
            <v>100.8</v>
          </cell>
          <cell r="J2753">
            <v>21</v>
          </cell>
          <cell r="K2753">
            <v>351.46000000000004</v>
          </cell>
        </row>
        <row r="2754">
          <cell r="A2754">
            <v>31556</v>
          </cell>
          <cell r="B2754">
            <v>8</v>
          </cell>
          <cell r="C2754">
            <v>281.12</v>
          </cell>
          <cell r="D2754">
            <v>2</v>
          </cell>
          <cell r="E2754">
            <v>70.28</v>
          </cell>
          <cell r="J2754">
            <v>10</v>
          </cell>
          <cell r="K2754">
            <v>351.4</v>
          </cell>
        </row>
        <row r="2755">
          <cell r="A2755">
            <v>15852</v>
          </cell>
          <cell r="B2755">
            <v>24</v>
          </cell>
          <cell r="C2755">
            <v>165.6</v>
          </cell>
          <cell r="D2755">
            <v>4</v>
          </cell>
          <cell r="E2755">
            <v>27.6</v>
          </cell>
          <cell r="F2755">
            <v>12</v>
          </cell>
          <cell r="G2755">
            <v>82.8</v>
          </cell>
          <cell r="H2755">
            <v>11</v>
          </cell>
          <cell r="I2755">
            <v>75.349999999999994</v>
          </cell>
          <cell r="J2755">
            <v>51</v>
          </cell>
          <cell r="K2755">
            <v>351.35</v>
          </cell>
        </row>
        <row r="2756">
          <cell r="A2756">
            <v>11717</v>
          </cell>
          <cell r="B2756">
            <v>2</v>
          </cell>
          <cell r="C2756">
            <v>12.8</v>
          </cell>
          <cell r="D2756">
            <v>3</v>
          </cell>
          <cell r="E2756">
            <v>21.6</v>
          </cell>
          <cell r="F2756">
            <v>35</v>
          </cell>
          <cell r="G2756">
            <v>252</v>
          </cell>
          <cell r="H2756">
            <v>9</v>
          </cell>
          <cell r="I2756">
            <v>64.8</v>
          </cell>
          <cell r="J2756">
            <v>49</v>
          </cell>
          <cell r="K2756">
            <v>351.2</v>
          </cell>
        </row>
        <row r="2757">
          <cell r="A2757">
            <v>28298</v>
          </cell>
          <cell r="B2757">
            <v>27</v>
          </cell>
          <cell r="C2757">
            <v>118.1</v>
          </cell>
          <cell r="D2757">
            <v>21</v>
          </cell>
          <cell r="E2757">
            <v>92.4</v>
          </cell>
          <cell r="F2757">
            <v>8</v>
          </cell>
          <cell r="G2757">
            <v>35.200000000000003</v>
          </cell>
          <cell r="H2757">
            <v>24</v>
          </cell>
          <cell r="I2757">
            <v>105.25</v>
          </cell>
          <cell r="J2757">
            <v>80</v>
          </cell>
          <cell r="K2757">
            <v>350.95</v>
          </cell>
        </row>
        <row r="2758">
          <cell r="A2758">
            <v>16822</v>
          </cell>
          <cell r="B2758">
            <v>11</v>
          </cell>
          <cell r="C2758">
            <v>93.5</v>
          </cell>
          <cell r="D2758">
            <v>5</v>
          </cell>
          <cell r="E2758">
            <v>42.5</v>
          </cell>
          <cell r="F2758">
            <v>18</v>
          </cell>
          <cell r="G2758">
            <v>144</v>
          </cell>
          <cell r="H2758">
            <v>12</v>
          </cell>
          <cell r="I2758">
            <v>70.8</v>
          </cell>
          <cell r="J2758">
            <v>46</v>
          </cell>
          <cell r="K2758">
            <v>350.8</v>
          </cell>
        </row>
        <row r="2759">
          <cell r="A2759">
            <v>28916</v>
          </cell>
          <cell r="B2759">
            <v>47</v>
          </cell>
          <cell r="C2759">
            <v>162.82</v>
          </cell>
          <cell r="D2759">
            <v>42</v>
          </cell>
          <cell r="E2759">
            <v>145.88</v>
          </cell>
          <cell r="F2759">
            <v>11</v>
          </cell>
          <cell r="G2759">
            <v>38.5</v>
          </cell>
          <cell r="H2759">
            <v>1</v>
          </cell>
          <cell r="I2759">
            <v>3.5</v>
          </cell>
          <cell r="J2759">
            <v>101</v>
          </cell>
          <cell r="K2759">
            <v>350.7</v>
          </cell>
        </row>
        <row r="2760">
          <cell r="A2760">
            <v>10249</v>
          </cell>
          <cell r="B2760">
            <v>64</v>
          </cell>
          <cell r="C2760">
            <v>95.76</v>
          </cell>
          <cell r="D2760">
            <v>53</v>
          </cell>
          <cell r="E2760">
            <v>79.38</v>
          </cell>
          <cell r="F2760">
            <v>61</v>
          </cell>
          <cell r="G2760">
            <v>91.26</v>
          </cell>
          <cell r="H2760">
            <v>56</v>
          </cell>
          <cell r="I2760">
            <v>84</v>
          </cell>
          <cell r="J2760">
            <v>234</v>
          </cell>
          <cell r="K2760">
            <v>350.4</v>
          </cell>
        </row>
        <row r="2761">
          <cell r="A2761">
            <v>32099</v>
          </cell>
          <cell r="F2761">
            <v>73</v>
          </cell>
          <cell r="G2761">
            <v>350.4</v>
          </cell>
          <cell r="J2761">
            <v>73</v>
          </cell>
          <cell r="K2761">
            <v>350.4</v>
          </cell>
        </row>
        <row r="2762">
          <cell r="A2762">
            <v>16776</v>
          </cell>
          <cell r="B2762">
            <v>81</v>
          </cell>
          <cell r="C2762">
            <v>145.38</v>
          </cell>
          <cell r="D2762">
            <v>46</v>
          </cell>
          <cell r="E2762">
            <v>82.52</v>
          </cell>
          <cell r="F2762">
            <v>30</v>
          </cell>
          <cell r="G2762">
            <v>54</v>
          </cell>
          <cell r="H2762">
            <v>38</v>
          </cell>
          <cell r="I2762">
            <v>68.400000000000006</v>
          </cell>
          <cell r="J2762">
            <v>195</v>
          </cell>
          <cell r="K2762">
            <v>350.29999999999995</v>
          </cell>
        </row>
        <row r="2763">
          <cell r="A2763">
            <v>16652</v>
          </cell>
          <cell r="B2763">
            <v>3</v>
          </cell>
          <cell r="C2763">
            <v>116.7</v>
          </cell>
          <cell r="D2763">
            <v>1</v>
          </cell>
          <cell r="E2763">
            <v>38.9</v>
          </cell>
          <cell r="F2763">
            <v>3</v>
          </cell>
          <cell r="G2763">
            <v>116.7</v>
          </cell>
          <cell r="H2763">
            <v>2</v>
          </cell>
          <cell r="I2763">
            <v>77.8</v>
          </cell>
          <cell r="J2763">
            <v>9</v>
          </cell>
          <cell r="K2763">
            <v>350.1</v>
          </cell>
        </row>
        <row r="2764">
          <cell r="A2764">
            <v>16802</v>
          </cell>
          <cell r="B2764">
            <v>11</v>
          </cell>
          <cell r="C2764">
            <v>80.3</v>
          </cell>
          <cell r="D2764">
            <v>1</v>
          </cell>
          <cell r="E2764">
            <v>7.3</v>
          </cell>
          <cell r="F2764">
            <v>21</v>
          </cell>
          <cell r="G2764">
            <v>152.72</v>
          </cell>
          <cell r="H2764">
            <v>15</v>
          </cell>
          <cell r="I2764">
            <v>109.5</v>
          </cell>
          <cell r="J2764">
            <v>48</v>
          </cell>
          <cell r="K2764">
            <v>349.82</v>
          </cell>
        </row>
        <row r="2765">
          <cell r="A2765">
            <v>13853</v>
          </cell>
          <cell r="B2765">
            <v>8</v>
          </cell>
          <cell r="C2765">
            <v>121.6</v>
          </cell>
          <cell r="D2765">
            <v>2</v>
          </cell>
          <cell r="E2765">
            <v>30.4</v>
          </cell>
          <cell r="F2765">
            <v>8</v>
          </cell>
          <cell r="G2765">
            <v>121.6</v>
          </cell>
          <cell r="H2765">
            <v>5</v>
          </cell>
          <cell r="I2765">
            <v>76</v>
          </cell>
          <cell r="J2765">
            <v>23</v>
          </cell>
          <cell r="K2765">
            <v>349.6</v>
          </cell>
        </row>
        <row r="2766">
          <cell r="A2766">
            <v>23070</v>
          </cell>
          <cell r="B2766">
            <v>1</v>
          </cell>
          <cell r="C2766">
            <v>69.900000000000006</v>
          </cell>
          <cell r="H2766">
            <v>4</v>
          </cell>
          <cell r="I2766">
            <v>279.60000000000002</v>
          </cell>
          <cell r="J2766">
            <v>5</v>
          </cell>
          <cell r="K2766">
            <v>349.5</v>
          </cell>
        </row>
        <row r="2767">
          <cell r="A2767">
            <v>31677</v>
          </cell>
          <cell r="B2767">
            <v>11</v>
          </cell>
          <cell r="C2767">
            <v>49.5</v>
          </cell>
          <cell r="D2767">
            <v>17</v>
          </cell>
          <cell r="E2767">
            <v>76.5</v>
          </cell>
          <cell r="F2767">
            <v>18</v>
          </cell>
          <cell r="G2767">
            <v>80.64</v>
          </cell>
          <cell r="H2767">
            <v>32</v>
          </cell>
          <cell r="I2767">
            <v>142.56</v>
          </cell>
          <cell r="J2767">
            <v>78</v>
          </cell>
          <cell r="K2767">
            <v>349.2</v>
          </cell>
        </row>
        <row r="2768">
          <cell r="A2768">
            <v>10127</v>
          </cell>
          <cell r="B2768">
            <v>61</v>
          </cell>
          <cell r="C2768">
            <v>134.02000000000001</v>
          </cell>
          <cell r="D2768">
            <v>34</v>
          </cell>
          <cell r="E2768">
            <v>74.8</v>
          </cell>
          <cell r="F2768">
            <v>52</v>
          </cell>
          <cell r="G2768">
            <v>114.04</v>
          </cell>
          <cell r="H2768">
            <v>12</v>
          </cell>
          <cell r="I2768">
            <v>26.22</v>
          </cell>
          <cell r="J2768">
            <v>159</v>
          </cell>
          <cell r="K2768">
            <v>349.08000000000004</v>
          </cell>
        </row>
        <row r="2769">
          <cell r="A2769">
            <v>15192</v>
          </cell>
          <cell r="B2769">
            <v>92</v>
          </cell>
          <cell r="C2769">
            <v>119.4</v>
          </cell>
          <cell r="D2769">
            <v>59</v>
          </cell>
          <cell r="E2769">
            <v>86.3</v>
          </cell>
          <cell r="F2769">
            <v>56</v>
          </cell>
          <cell r="G2769">
            <v>83.52</v>
          </cell>
          <cell r="H2769">
            <v>40</v>
          </cell>
          <cell r="I2769">
            <v>59.76</v>
          </cell>
          <cell r="J2769">
            <v>247</v>
          </cell>
          <cell r="K2769">
            <v>348.97999999999996</v>
          </cell>
        </row>
        <row r="2770">
          <cell r="A2770">
            <v>10891</v>
          </cell>
          <cell r="B2770">
            <v>8</v>
          </cell>
          <cell r="C2770">
            <v>199.2</v>
          </cell>
          <cell r="D2770">
            <v>1</v>
          </cell>
          <cell r="E2770">
            <v>24.9</v>
          </cell>
          <cell r="F2770">
            <v>1</v>
          </cell>
          <cell r="G2770">
            <v>24.9</v>
          </cell>
          <cell r="H2770">
            <v>4</v>
          </cell>
          <cell r="I2770">
            <v>99.6</v>
          </cell>
          <cell r="J2770">
            <v>14</v>
          </cell>
          <cell r="K2770">
            <v>348.6</v>
          </cell>
        </row>
        <row r="2771">
          <cell r="A2771">
            <v>27960</v>
          </cell>
          <cell r="B2771">
            <v>3</v>
          </cell>
          <cell r="C2771">
            <v>74.7</v>
          </cell>
          <cell r="D2771">
            <v>5</v>
          </cell>
          <cell r="E2771">
            <v>124.5</v>
          </cell>
          <cell r="F2771">
            <v>1</v>
          </cell>
          <cell r="G2771">
            <v>24.9</v>
          </cell>
          <cell r="H2771">
            <v>5</v>
          </cell>
          <cell r="I2771">
            <v>124.5</v>
          </cell>
          <cell r="J2771">
            <v>14</v>
          </cell>
          <cell r="K2771">
            <v>348.6</v>
          </cell>
        </row>
        <row r="2772">
          <cell r="A2772">
            <v>16705</v>
          </cell>
          <cell r="B2772">
            <v>8</v>
          </cell>
          <cell r="C2772">
            <v>33.26</v>
          </cell>
          <cell r="D2772">
            <v>27</v>
          </cell>
          <cell r="E2772">
            <v>113.4</v>
          </cell>
          <cell r="F2772">
            <v>18</v>
          </cell>
          <cell r="G2772">
            <v>75.599999999999994</v>
          </cell>
          <cell r="H2772">
            <v>30</v>
          </cell>
          <cell r="I2772">
            <v>126</v>
          </cell>
          <cell r="J2772">
            <v>83</v>
          </cell>
          <cell r="K2772">
            <v>348.26</v>
          </cell>
        </row>
        <row r="2773">
          <cell r="A2773">
            <v>14852</v>
          </cell>
          <cell r="B2773">
            <v>19</v>
          </cell>
          <cell r="C2773">
            <v>93.1</v>
          </cell>
          <cell r="D2773">
            <v>19</v>
          </cell>
          <cell r="E2773">
            <v>94.9</v>
          </cell>
          <cell r="F2773">
            <v>15</v>
          </cell>
          <cell r="G2773">
            <v>75</v>
          </cell>
          <cell r="H2773">
            <v>17</v>
          </cell>
          <cell r="I2773">
            <v>85</v>
          </cell>
          <cell r="J2773">
            <v>70</v>
          </cell>
          <cell r="K2773">
            <v>348</v>
          </cell>
        </row>
        <row r="2774">
          <cell r="A2774">
            <v>11005</v>
          </cell>
          <cell r="B2774">
            <v>7</v>
          </cell>
          <cell r="C2774">
            <v>161.69999999999999</v>
          </cell>
          <cell r="D2774">
            <v>1</v>
          </cell>
          <cell r="E2774">
            <v>23.1</v>
          </cell>
          <cell r="F2774">
            <v>2</v>
          </cell>
          <cell r="G2774">
            <v>46.6</v>
          </cell>
          <cell r="H2774">
            <v>5</v>
          </cell>
          <cell r="I2774">
            <v>116.5</v>
          </cell>
          <cell r="J2774">
            <v>15</v>
          </cell>
          <cell r="K2774">
            <v>347.9</v>
          </cell>
        </row>
        <row r="2775">
          <cell r="A2775">
            <v>29841</v>
          </cell>
          <cell r="B2775">
            <v>16</v>
          </cell>
          <cell r="C2775">
            <v>113.6</v>
          </cell>
          <cell r="D2775">
            <v>9</v>
          </cell>
          <cell r="E2775">
            <v>63.9</v>
          </cell>
          <cell r="F2775">
            <v>14</v>
          </cell>
          <cell r="G2775">
            <v>99.4</v>
          </cell>
          <cell r="H2775">
            <v>10</v>
          </cell>
          <cell r="I2775">
            <v>71</v>
          </cell>
          <cell r="J2775">
            <v>49</v>
          </cell>
          <cell r="K2775">
            <v>347.9</v>
          </cell>
        </row>
        <row r="2776">
          <cell r="A2776">
            <v>27955</v>
          </cell>
          <cell r="B2776">
            <v>9</v>
          </cell>
          <cell r="C2776">
            <v>142.19999999999999</v>
          </cell>
          <cell r="D2776">
            <v>9</v>
          </cell>
          <cell r="E2776">
            <v>142.19999999999999</v>
          </cell>
          <cell r="F2776">
            <v>3</v>
          </cell>
          <cell r="G2776">
            <v>47.4</v>
          </cell>
          <cell r="H2776">
            <v>1</v>
          </cell>
          <cell r="I2776">
            <v>15.9</v>
          </cell>
          <cell r="J2776">
            <v>22</v>
          </cell>
          <cell r="K2776">
            <v>347.69999999999993</v>
          </cell>
        </row>
        <row r="2777">
          <cell r="A2777">
            <v>23050</v>
          </cell>
          <cell r="H2777">
            <v>4</v>
          </cell>
          <cell r="I2777">
            <v>347.6</v>
          </cell>
          <cell r="J2777">
            <v>4</v>
          </cell>
          <cell r="K2777">
            <v>347.6</v>
          </cell>
        </row>
        <row r="2778">
          <cell r="A2778">
            <v>28151</v>
          </cell>
          <cell r="B2778">
            <v>2</v>
          </cell>
          <cell r="C2778">
            <v>63.6</v>
          </cell>
          <cell r="D2778">
            <v>4</v>
          </cell>
          <cell r="E2778">
            <v>124.66</v>
          </cell>
          <cell r="F2778">
            <v>3</v>
          </cell>
          <cell r="G2778">
            <v>95.4</v>
          </cell>
          <cell r="H2778">
            <v>2</v>
          </cell>
          <cell r="I2778">
            <v>63.6</v>
          </cell>
          <cell r="J2778">
            <v>11</v>
          </cell>
          <cell r="K2778">
            <v>347.26</v>
          </cell>
        </row>
        <row r="2779">
          <cell r="A2779">
            <v>28654</v>
          </cell>
          <cell r="B2779">
            <v>4</v>
          </cell>
          <cell r="C2779">
            <v>48.8</v>
          </cell>
          <cell r="D2779">
            <v>7</v>
          </cell>
          <cell r="E2779">
            <v>84.2</v>
          </cell>
          <cell r="F2779">
            <v>10</v>
          </cell>
          <cell r="G2779">
            <v>119</v>
          </cell>
          <cell r="H2779">
            <v>8</v>
          </cell>
          <cell r="I2779">
            <v>95.2</v>
          </cell>
          <cell r="J2779">
            <v>29</v>
          </cell>
          <cell r="K2779">
            <v>347.2</v>
          </cell>
        </row>
        <row r="2780">
          <cell r="A2780">
            <v>12419</v>
          </cell>
          <cell r="B2780">
            <v>4</v>
          </cell>
          <cell r="C2780">
            <v>34</v>
          </cell>
          <cell r="D2780">
            <v>12</v>
          </cell>
          <cell r="E2780">
            <v>101.32</v>
          </cell>
          <cell r="F2780">
            <v>15</v>
          </cell>
          <cell r="G2780">
            <v>126.82</v>
          </cell>
          <cell r="H2780">
            <v>10</v>
          </cell>
          <cell r="I2780">
            <v>85</v>
          </cell>
          <cell r="J2780">
            <v>41</v>
          </cell>
          <cell r="K2780">
            <v>347.14</v>
          </cell>
        </row>
        <row r="2781">
          <cell r="A2781">
            <v>31826</v>
          </cell>
          <cell r="D2781">
            <v>1</v>
          </cell>
          <cell r="E2781">
            <v>12.5</v>
          </cell>
          <cell r="F2781">
            <v>10</v>
          </cell>
          <cell r="G2781">
            <v>124</v>
          </cell>
          <cell r="H2781">
            <v>17</v>
          </cell>
          <cell r="I2781">
            <v>210.5</v>
          </cell>
          <cell r="J2781">
            <v>28</v>
          </cell>
          <cell r="K2781">
            <v>347</v>
          </cell>
        </row>
        <row r="2782">
          <cell r="A2782">
            <v>29020</v>
          </cell>
          <cell r="B2782">
            <v>6</v>
          </cell>
          <cell r="C2782">
            <v>186.88</v>
          </cell>
          <cell r="D2782">
            <v>1</v>
          </cell>
          <cell r="E2782">
            <v>32</v>
          </cell>
          <cell r="F2782">
            <v>4</v>
          </cell>
          <cell r="G2782">
            <v>128</v>
          </cell>
          <cell r="J2782">
            <v>11</v>
          </cell>
          <cell r="K2782">
            <v>346.88</v>
          </cell>
        </row>
        <row r="2783">
          <cell r="A2783">
            <v>31963</v>
          </cell>
          <cell r="F2783">
            <v>8</v>
          </cell>
          <cell r="G2783">
            <v>231.2</v>
          </cell>
          <cell r="H2783">
            <v>4</v>
          </cell>
          <cell r="I2783">
            <v>115.6</v>
          </cell>
          <cell r="J2783">
            <v>12</v>
          </cell>
          <cell r="K2783">
            <v>346.79999999999995</v>
          </cell>
        </row>
        <row r="2784">
          <cell r="A2784">
            <v>28891</v>
          </cell>
          <cell r="B2784">
            <v>5</v>
          </cell>
          <cell r="C2784">
            <v>122.51</v>
          </cell>
          <cell r="D2784">
            <v>3</v>
          </cell>
          <cell r="E2784">
            <v>74.7</v>
          </cell>
          <cell r="F2784">
            <v>1</v>
          </cell>
          <cell r="G2784">
            <v>24.9</v>
          </cell>
          <cell r="H2784">
            <v>5</v>
          </cell>
          <cell r="I2784">
            <v>124.5</v>
          </cell>
          <cell r="J2784">
            <v>14</v>
          </cell>
          <cell r="K2784">
            <v>346.61</v>
          </cell>
        </row>
        <row r="2785">
          <cell r="A2785">
            <v>31671</v>
          </cell>
          <cell r="B2785">
            <v>3</v>
          </cell>
          <cell r="C2785">
            <v>38.700000000000003</v>
          </cell>
          <cell r="D2785">
            <v>6</v>
          </cell>
          <cell r="E2785">
            <v>77.400000000000006</v>
          </cell>
          <cell r="F2785">
            <v>14</v>
          </cell>
          <cell r="G2785">
            <v>178.54</v>
          </cell>
          <cell r="H2785">
            <v>4</v>
          </cell>
          <cell r="I2785">
            <v>51.6</v>
          </cell>
          <cell r="J2785">
            <v>27</v>
          </cell>
          <cell r="K2785">
            <v>346.24</v>
          </cell>
        </row>
        <row r="2786">
          <cell r="A2786">
            <v>16870</v>
          </cell>
          <cell r="B2786">
            <v>90</v>
          </cell>
          <cell r="C2786">
            <v>108</v>
          </cell>
          <cell r="D2786">
            <v>73</v>
          </cell>
          <cell r="E2786">
            <v>87.5</v>
          </cell>
          <cell r="F2786">
            <v>61</v>
          </cell>
          <cell r="G2786">
            <v>72.599999999999994</v>
          </cell>
          <cell r="H2786">
            <v>65</v>
          </cell>
          <cell r="I2786">
            <v>77.900000000000006</v>
          </cell>
          <cell r="J2786">
            <v>289</v>
          </cell>
          <cell r="K2786">
            <v>346</v>
          </cell>
        </row>
        <row r="2787">
          <cell r="A2787">
            <v>17136</v>
          </cell>
          <cell r="B2787">
            <v>3</v>
          </cell>
          <cell r="C2787">
            <v>150</v>
          </cell>
          <cell r="D2787">
            <v>2</v>
          </cell>
          <cell r="E2787">
            <v>100</v>
          </cell>
          <cell r="F2787">
            <v>1</v>
          </cell>
          <cell r="G2787">
            <v>50</v>
          </cell>
          <cell r="H2787">
            <v>1</v>
          </cell>
          <cell r="I2787">
            <v>46</v>
          </cell>
          <cell r="J2787">
            <v>7</v>
          </cell>
          <cell r="K2787">
            <v>346</v>
          </cell>
        </row>
        <row r="2788">
          <cell r="A2788">
            <v>10556</v>
          </cell>
          <cell r="B2788">
            <v>5</v>
          </cell>
          <cell r="C2788">
            <v>79.5</v>
          </cell>
          <cell r="D2788">
            <v>7</v>
          </cell>
          <cell r="E2788">
            <v>111.3</v>
          </cell>
          <cell r="F2788">
            <v>2</v>
          </cell>
          <cell r="G2788">
            <v>31.8</v>
          </cell>
          <cell r="H2788">
            <v>8</v>
          </cell>
          <cell r="I2788">
            <v>123.39</v>
          </cell>
          <cell r="J2788">
            <v>22</v>
          </cell>
          <cell r="K2788">
            <v>345.99</v>
          </cell>
        </row>
        <row r="2789">
          <cell r="A2789">
            <v>27651</v>
          </cell>
          <cell r="B2789">
            <v>8</v>
          </cell>
          <cell r="C2789">
            <v>68</v>
          </cell>
          <cell r="D2789">
            <v>1</v>
          </cell>
          <cell r="E2789">
            <v>8.5</v>
          </cell>
          <cell r="F2789">
            <v>8</v>
          </cell>
          <cell r="G2789">
            <v>65.959999999999994</v>
          </cell>
          <cell r="H2789">
            <v>24</v>
          </cell>
          <cell r="I2789">
            <v>203.32</v>
          </cell>
          <cell r="J2789">
            <v>41</v>
          </cell>
          <cell r="K2789">
            <v>345.78</v>
          </cell>
        </row>
        <row r="2790">
          <cell r="A2790">
            <v>17957</v>
          </cell>
          <cell r="B2790">
            <v>12</v>
          </cell>
          <cell r="C2790">
            <v>89.6</v>
          </cell>
          <cell r="D2790">
            <v>12</v>
          </cell>
          <cell r="E2790">
            <v>96</v>
          </cell>
          <cell r="F2790">
            <v>12</v>
          </cell>
          <cell r="G2790">
            <v>96</v>
          </cell>
          <cell r="H2790">
            <v>8</v>
          </cell>
          <cell r="I2790">
            <v>64</v>
          </cell>
          <cell r="J2790">
            <v>44</v>
          </cell>
          <cell r="K2790">
            <v>345.6</v>
          </cell>
        </row>
        <row r="2791">
          <cell r="A2791">
            <v>28144</v>
          </cell>
          <cell r="F2791">
            <v>48</v>
          </cell>
          <cell r="G2791">
            <v>345.6</v>
          </cell>
          <cell r="J2791">
            <v>48</v>
          </cell>
          <cell r="K2791">
            <v>345.6</v>
          </cell>
        </row>
        <row r="2792">
          <cell r="A2792">
            <v>29408</v>
          </cell>
          <cell r="B2792">
            <v>66</v>
          </cell>
          <cell r="C2792">
            <v>118.1</v>
          </cell>
          <cell r="H2792">
            <v>120</v>
          </cell>
          <cell r="I2792">
            <v>227.5</v>
          </cell>
          <cell r="J2792">
            <v>186</v>
          </cell>
          <cell r="K2792">
            <v>345.6</v>
          </cell>
        </row>
        <row r="2793">
          <cell r="A2793">
            <v>27592</v>
          </cell>
          <cell r="B2793">
            <v>8</v>
          </cell>
          <cell r="C2793">
            <v>76.8</v>
          </cell>
          <cell r="D2793">
            <v>16</v>
          </cell>
          <cell r="E2793">
            <v>153.6</v>
          </cell>
          <cell r="H2793">
            <v>12</v>
          </cell>
          <cell r="I2793">
            <v>115.2</v>
          </cell>
          <cell r="J2793">
            <v>36</v>
          </cell>
          <cell r="K2793">
            <v>345.59999999999997</v>
          </cell>
        </row>
        <row r="2794">
          <cell r="A2794">
            <v>2031843</v>
          </cell>
          <cell r="D2794">
            <v>2.72</v>
          </cell>
          <cell r="E2794">
            <v>127.46</v>
          </cell>
          <cell r="H2794">
            <v>4.3099999999999996</v>
          </cell>
          <cell r="I2794">
            <v>217.64</v>
          </cell>
          <cell r="J2794">
            <v>7.0299999999999994</v>
          </cell>
          <cell r="K2794">
            <v>345.09999999999997</v>
          </cell>
        </row>
        <row r="2795">
          <cell r="A2795">
            <v>17486</v>
          </cell>
          <cell r="B2795">
            <v>8</v>
          </cell>
          <cell r="C2795">
            <v>120</v>
          </cell>
          <cell r="D2795">
            <v>2</v>
          </cell>
          <cell r="E2795">
            <v>30</v>
          </cell>
          <cell r="F2795">
            <v>6</v>
          </cell>
          <cell r="G2795">
            <v>90</v>
          </cell>
          <cell r="H2795">
            <v>7</v>
          </cell>
          <cell r="I2795">
            <v>105</v>
          </cell>
          <cell r="J2795">
            <v>23</v>
          </cell>
          <cell r="K2795">
            <v>345</v>
          </cell>
        </row>
        <row r="2796">
          <cell r="A2796">
            <v>10257</v>
          </cell>
          <cell r="B2796">
            <v>69</v>
          </cell>
          <cell r="C2796">
            <v>103.5</v>
          </cell>
          <cell r="D2796">
            <v>63</v>
          </cell>
          <cell r="E2796">
            <v>94.5</v>
          </cell>
          <cell r="F2796">
            <v>47</v>
          </cell>
          <cell r="G2796">
            <v>70.5</v>
          </cell>
          <cell r="H2796">
            <v>51</v>
          </cell>
          <cell r="I2796">
            <v>76.38</v>
          </cell>
          <cell r="J2796">
            <v>230</v>
          </cell>
          <cell r="K2796">
            <v>344.88</v>
          </cell>
        </row>
        <row r="2797">
          <cell r="A2797">
            <v>12594</v>
          </cell>
          <cell r="B2797">
            <v>43</v>
          </cell>
          <cell r="C2797">
            <v>98.72</v>
          </cell>
          <cell r="D2797">
            <v>58</v>
          </cell>
          <cell r="E2797">
            <v>133.4</v>
          </cell>
          <cell r="F2797">
            <v>15</v>
          </cell>
          <cell r="G2797">
            <v>34.5</v>
          </cell>
          <cell r="H2797">
            <v>34</v>
          </cell>
          <cell r="I2797">
            <v>78.2</v>
          </cell>
          <cell r="J2797">
            <v>150</v>
          </cell>
          <cell r="K2797">
            <v>344.82</v>
          </cell>
        </row>
        <row r="2798">
          <cell r="A2798">
            <v>31981</v>
          </cell>
          <cell r="F2798">
            <v>3</v>
          </cell>
          <cell r="G2798">
            <v>206.7</v>
          </cell>
          <cell r="H2798">
            <v>2</v>
          </cell>
          <cell r="I2798">
            <v>137.80000000000001</v>
          </cell>
          <cell r="J2798">
            <v>5</v>
          </cell>
          <cell r="K2798">
            <v>344.5</v>
          </cell>
        </row>
        <row r="2799">
          <cell r="A2799">
            <v>27660</v>
          </cell>
          <cell r="B2799">
            <v>10</v>
          </cell>
          <cell r="C2799">
            <v>115</v>
          </cell>
          <cell r="D2799">
            <v>10</v>
          </cell>
          <cell r="E2799">
            <v>114.08</v>
          </cell>
          <cell r="F2799">
            <v>10</v>
          </cell>
          <cell r="G2799">
            <v>115</v>
          </cell>
          <cell r="J2799">
            <v>30</v>
          </cell>
          <cell r="K2799">
            <v>344.08</v>
          </cell>
        </row>
        <row r="2800">
          <cell r="A2800">
            <v>10616</v>
          </cell>
          <cell r="B2800">
            <v>5</v>
          </cell>
          <cell r="C2800">
            <v>107.5</v>
          </cell>
          <cell r="D2800">
            <v>8</v>
          </cell>
          <cell r="E2800">
            <v>172</v>
          </cell>
          <cell r="F2800">
            <v>3</v>
          </cell>
          <cell r="G2800">
            <v>64.5</v>
          </cell>
          <cell r="J2800">
            <v>16</v>
          </cell>
          <cell r="K2800">
            <v>344</v>
          </cell>
        </row>
        <row r="2801">
          <cell r="A2801">
            <v>18195</v>
          </cell>
          <cell r="B2801">
            <v>113</v>
          </cell>
          <cell r="C2801">
            <v>90.22</v>
          </cell>
          <cell r="D2801">
            <v>189</v>
          </cell>
          <cell r="E2801">
            <v>150.24</v>
          </cell>
          <cell r="F2801">
            <v>105</v>
          </cell>
          <cell r="G2801">
            <v>83.7</v>
          </cell>
          <cell r="H2801">
            <v>25</v>
          </cell>
          <cell r="I2801">
            <v>19.760000000000002</v>
          </cell>
          <cell r="J2801">
            <v>432</v>
          </cell>
          <cell r="K2801">
            <v>343.92</v>
          </cell>
        </row>
        <row r="2802">
          <cell r="A2802">
            <v>22579</v>
          </cell>
          <cell r="B2802">
            <v>4</v>
          </cell>
          <cell r="C2802">
            <v>116.8</v>
          </cell>
          <cell r="D2802">
            <v>6</v>
          </cell>
          <cell r="E2802">
            <v>168.18</v>
          </cell>
          <cell r="F2802">
            <v>2</v>
          </cell>
          <cell r="G2802">
            <v>58.4</v>
          </cell>
          <cell r="J2802">
            <v>12</v>
          </cell>
          <cell r="K2802">
            <v>343.38</v>
          </cell>
        </row>
        <row r="2803">
          <cell r="A2803">
            <v>28553</v>
          </cell>
          <cell r="B2803">
            <v>7</v>
          </cell>
          <cell r="C2803">
            <v>343</v>
          </cell>
          <cell r="J2803">
            <v>7</v>
          </cell>
          <cell r="K2803">
            <v>343</v>
          </cell>
        </row>
        <row r="2804">
          <cell r="A2804">
            <v>17958</v>
          </cell>
          <cell r="B2804">
            <v>18</v>
          </cell>
          <cell r="C2804">
            <v>88.2</v>
          </cell>
          <cell r="D2804">
            <v>18</v>
          </cell>
          <cell r="E2804">
            <v>88.2</v>
          </cell>
          <cell r="F2804">
            <v>14</v>
          </cell>
          <cell r="G2804">
            <v>68.599999999999994</v>
          </cell>
          <cell r="H2804">
            <v>20</v>
          </cell>
          <cell r="I2804">
            <v>97.61</v>
          </cell>
          <cell r="J2804">
            <v>70</v>
          </cell>
          <cell r="K2804">
            <v>342.61</v>
          </cell>
        </row>
        <row r="2805">
          <cell r="A2805">
            <v>29429</v>
          </cell>
          <cell r="B2805">
            <v>46</v>
          </cell>
          <cell r="C2805">
            <v>100.84</v>
          </cell>
          <cell r="D2805">
            <v>31</v>
          </cell>
          <cell r="E2805">
            <v>67.66</v>
          </cell>
          <cell r="F2805">
            <v>41</v>
          </cell>
          <cell r="G2805">
            <v>89.48</v>
          </cell>
          <cell r="H2805">
            <v>35</v>
          </cell>
          <cell r="I2805">
            <v>84.6</v>
          </cell>
          <cell r="J2805">
            <v>153</v>
          </cell>
          <cell r="K2805">
            <v>342.58000000000004</v>
          </cell>
        </row>
        <row r="2806">
          <cell r="A2806">
            <v>15544</v>
          </cell>
          <cell r="B2806">
            <v>15</v>
          </cell>
          <cell r="C2806">
            <v>110.41</v>
          </cell>
          <cell r="D2806">
            <v>16</v>
          </cell>
          <cell r="E2806">
            <v>118.4</v>
          </cell>
          <cell r="F2806">
            <v>9</v>
          </cell>
          <cell r="G2806">
            <v>63.65</v>
          </cell>
          <cell r="H2806">
            <v>7</v>
          </cell>
          <cell r="I2806">
            <v>50.03</v>
          </cell>
          <cell r="J2806">
            <v>47</v>
          </cell>
          <cell r="K2806">
            <v>342.49</v>
          </cell>
        </row>
        <row r="2807">
          <cell r="A2807">
            <v>10934</v>
          </cell>
          <cell r="B2807">
            <v>2</v>
          </cell>
          <cell r="C2807">
            <v>69.599999999999994</v>
          </cell>
          <cell r="D2807">
            <v>5</v>
          </cell>
          <cell r="E2807">
            <v>174</v>
          </cell>
          <cell r="F2807">
            <v>3</v>
          </cell>
          <cell r="G2807">
            <v>98.84</v>
          </cell>
          <cell r="J2807">
            <v>10</v>
          </cell>
          <cell r="K2807">
            <v>342.44</v>
          </cell>
        </row>
        <row r="2808">
          <cell r="A2808">
            <v>13694</v>
          </cell>
          <cell r="B2808">
            <v>7</v>
          </cell>
          <cell r="C2808">
            <v>83.3</v>
          </cell>
          <cell r="D2808">
            <v>14</v>
          </cell>
          <cell r="E2808">
            <v>166.6</v>
          </cell>
          <cell r="F2808">
            <v>2</v>
          </cell>
          <cell r="G2808">
            <v>25.92</v>
          </cell>
          <cell r="H2808">
            <v>5</v>
          </cell>
          <cell r="I2808">
            <v>66.42</v>
          </cell>
          <cell r="J2808">
            <v>28</v>
          </cell>
          <cell r="K2808">
            <v>342.24</v>
          </cell>
        </row>
        <row r="2809">
          <cell r="A2809">
            <v>30390</v>
          </cell>
          <cell r="B2809">
            <v>9</v>
          </cell>
          <cell r="C2809">
            <v>72</v>
          </cell>
          <cell r="D2809">
            <v>6</v>
          </cell>
          <cell r="E2809">
            <v>48</v>
          </cell>
          <cell r="F2809">
            <v>12</v>
          </cell>
          <cell r="G2809">
            <v>96</v>
          </cell>
          <cell r="H2809">
            <v>16</v>
          </cell>
          <cell r="I2809">
            <v>126.08</v>
          </cell>
          <cell r="J2809">
            <v>43</v>
          </cell>
          <cell r="K2809">
            <v>342.08</v>
          </cell>
        </row>
        <row r="2810">
          <cell r="A2810">
            <v>11004</v>
          </cell>
          <cell r="D2810">
            <v>5</v>
          </cell>
          <cell r="E2810">
            <v>170</v>
          </cell>
          <cell r="F2810">
            <v>4</v>
          </cell>
          <cell r="G2810">
            <v>139.19999999999999</v>
          </cell>
          <cell r="H2810">
            <v>1</v>
          </cell>
          <cell r="I2810">
            <v>32.75</v>
          </cell>
          <cell r="J2810">
            <v>10</v>
          </cell>
          <cell r="K2810">
            <v>341.95</v>
          </cell>
        </row>
        <row r="2811">
          <cell r="A2811">
            <v>16858</v>
          </cell>
          <cell r="B2811">
            <v>12</v>
          </cell>
          <cell r="C2811">
            <v>68.400000000000006</v>
          </cell>
          <cell r="D2811">
            <v>10</v>
          </cell>
          <cell r="E2811">
            <v>57</v>
          </cell>
          <cell r="F2811">
            <v>24</v>
          </cell>
          <cell r="G2811">
            <v>136.80000000000001</v>
          </cell>
          <cell r="H2811">
            <v>14</v>
          </cell>
          <cell r="I2811">
            <v>79.34</v>
          </cell>
          <cell r="J2811">
            <v>60</v>
          </cell>
          <cell r="K2811">
            <v>341.54000000000008</v>
          </cell>
        </row>
        <row r="2812">
          <cell r="A2812">
            <v>28023</v>
          </cell>
          <cell r="B2812">
            <v>13</v>
          </cell>
          <cell r="C2812">
            <v>98.8</v>
          </cell>
          <cell r="D2812">
            <v>10</v>
          </cell>
          <cell r="E2812">
            <v>76</v>
          </cell>
          <cell r="F2812">
            <v>7</v>
          </cell>
          <cell r="G2812">
            <v>53.2</v>
          </cell>
          <cell r="H2812">
            <v>15</v>
          </cell>
          <cell r="I2812">
            <v>113.39</v>
          </cell>
          <cell r="J2812">
            <v>45</v>
          </cell>
          <cell r="K2812">
            <v>341.39</v>
          </cell>
        </row>
        <row r="2813">
          <cell r="A2813">
            <v>28719</v>
          </cell>
          <cell r="B2813">
            <v>67</v>
          </cell>
          <cell r="C2813">
            <v>66.680000000000007</v>
          </cell>
          <cell r="D2813">
            <v>101</v>
          </cell>
          <cell r="E2813">
            <v>101</v>
          </cell>
          <cell r="F2813">
            <v>95</v>
          </cell>
          <cell r="G2813">
            <v>103.1</v>
          </cell>
          <cell r="H2813">
            <v>59</v>
          </cell>
          <cell r="I2813">
            <v>70.400000000000006</v>
          </cell>
          <cell r="J2813">
            <v>322</v>
          </cell>
          <cell r="K2813">
            <v>341.17999999999995</v>
          </cell>
        </row>
        <row r="2814">
          <cell r="A2814">
            <v>12767</v>
          </cell>
          <cell r="B2814">
            <v>5</v>
          </cell>
          <cell r="C2814">
            <v>31</v>
          </cell>
          <cell r="D2814">
            <v>15</v>
          </cell>
          <cell r="E2814">
            <v>93</v>
          </cell>
          <cell r="F2814">
            <v>13</v>
          </cell>
          <cell r="G2814">
            <v>80.599999999999994</v>
          </cell>
          <cell r="H2814">
            <v>22</v>
          </cell>
          <cell r="I2814">
            <v>136.4</v>
          </cell>
          <cell r="J2814">
            <v>55</v>
          </cell>
          <cell r="K2814">
            <v>341</v>
          </cell>
        </row>
        <row r="2815">
          <cell r="A2815">
            <v>23135</v>
          </cell>
          <cell r="B2815">
            <v>59</v>
          </cell>
          <cell r="C2815">
            <v>340.82</v>
          </cell>
          <cell r="J2815">
            <v>59</v>
          </cell>
          <cell r="K2815">
            <v>340.82</v>
          </cell>
        </row>
        <row r="2816">
          <cell r="A2816">
            <v>18015</v>
          </cell>
          <cell r="B2816">
            <v>2</v>
          </cell>
          <cell r="C2816">
            <v>65.8</v>
          </cell>
          <cell r="D2816">
            <v>3</v>
          </cell>
          <cell r="E2816">
            <v>90.55</v>
          </cell>
          <cell r="F2816">
            <v>2</v>
          </cell>
          <cell r="G2816">
            <v>53.8</v>
          </cell>
          <cell r="H2816">
            <v>5</v>
          </cell>
          <cell r="I2816">
            <v>130.5</v>
          </cell>
          <cell r="J2816">
            <v>12</v>
          </cell>
          <cell r="K2816">
            <v>340.65</v>
          </cell>
        </row>
        <row r="2817">
          <cell r="A2817">
            <v>31531</v>
          </cell>
          <cell r="B2817">
            <v>10</v>
          </cell>
          <cell r="C2817">
            <v>95</v>
          </cell>
          <cell r="D2817">
            <v>23</v>
          </cell>
          <cell r="E2817">
            <v>216.98</v>
          </cell>
          <cell r="F2817">
            <v>3</v>
          </cell>
          <cell r="G2817">
            <v>28.5</v>
          </cell>
          <cell r="J2817">
            <v>36</v>
          </cell>
          <cell r="K2817">
            <v>340.48</v>
          </cell>
        </row>
        <row r="2818">
          <cell r="A2818">
            <v>10939</v>
          </cell>
          <cell r="B2818">
            <v>2</v>
          </cell>
          <cell r="C2818">
            <v>27.8</v>
          </cell>
          <cell r="D2818">
            <v>4</v>
          </cell>
          <cell r="E2818">
            <v>55.6</v>
          </cell>
          <cell r="F2818">
            <v>12</v>
          </cell>
          <cell r="G2818">
            <v>153.77000000000001</v>
          </cell>
          <cell r="H2818">
            <v>8</v>
          </cell>
          <cell r="I2818">
            <v>103.2</v>
          </cell>
          <cell r="J2818">
            <v>26</v>
          </cell>
          <cell r="K2818">
            <v>340.37</v>
          </cell>
        </row>
        <row r="2819">
          <cell r="A2819">
            <v>11283</v>
          </cell>
          <cell r="B2819">
            <v>20</v>
          </cell>
          <cell r="C2819">
            <v>175.87</v>
          </cell>
          <cell r="D2819">
            <v>4</v>
          </cell>
          <cell r="E2819">
            <v>35.6</v>
          </cell>
          <cell r="F2819">
            <v>6</v>
          </cell>
          <cell r="G2819">
            <v>52.69</v>
          </cell>
          <cell r="H2819">
            <v>9</v>
          </cell>
          <cell r="I2819">
            <v>76.19</v>
          </cell>
          <cell r="J2819">
            <v>39</v>
          </cell>
          <cell r="K2819">
            <v>340.34999999999997</v>
          </cell>
        </row>
        <row r="2820">
          <cell r="A2820">
            <v>14834</v>
          </cell>
          <cell r="B2820">
            <v>51</v>
          </cell>
          <cell r="C2820">
            <v>132.18</v>
          </cell>
          <cell r="D2820">
            <v>22</v>
          </cell>
          <cell r="E2820">
            <v>57.2</v>
          </cell>
          <cell r="F2820">
            <v>19</v>
          </cell>
          <cell r="G2820">
            <v>49.4</v>
          </cell>
          <cell r="H2820">
            <v>39</v>
          </cell>
          <cell r="I2820">
            <v>101.4</v>
          </cell>
          <cell r="J2820">
            <v>131</v>
          </cell>
          <cell r="K2820">
            <v>340.18</v>
          </cell>
        </row>
        <row r="2821">
          <cell r="A2821">
            <v>23081</v>
          </cell>
          <cell r="B2821">
            <v>1</v>
          </cell>
          <cell r="C2821">
            <v>84.9</v>
          </cell>
          <cell r="D2821">
            <v>2</v>
          </cell>
          <cell r="E2821">
            <v>169.8</v>
          </cell>
          <cell r="F2821">
            <v>1</v>
          </cell>
          <cell r="G2821">
            <v>84.9</v>
          </cell>
          <cell r="J2821">
            <v>4</v>
          </cell>
          <cell r="K2821">
            <v>339.6</v>
          </cell>
        </row>
        <row r="2822">
          <cell r="A2822">
            <v>28516</v>
          </cell>
          <cell r="B2822">
            <v>29</v>
          </cell>
          <cell r="C2822">
            <v>121.46</v>
          </cell>
          <cell r="D2822">
            <v>7</v>
          </cell>
          <cell r="E2822">
            <v>29.4</v>
          </cell>
          <cell r="F2822">
            <v>36</v>
          </cell>
          <cell r="G2822">
            <v>150.86000000000001</v>
          </cell>
          <cell r="H2822">
            <v>9</v>
          </cell>
          <cell r="I2822">
            <v>37.799999999999997</v>
          </cell>
          <cell r="J2822">
            <v>81</v>
          </cell>
          <cell r="K2822">
            <v>339.52000000000004</v>
          </cell>
        </row>
        <row r="2823">
          <cell r="A2823">
            <v>15905</v>
          </cell>
          <cell r="B2823">
            <v>22</v>
          </cell>
          <cell r="C2823">
            <v>149.6</v>
          </cell>
          <cell r="D2823">
            <v>21</v>
          </cell>
          <cell r="E2823">
            <v>142.80000000000001</v>
          </cell>
          <cell r="F2823">
            <v>7</v>
          </cell>
          <cell r="G2823">
            <v>47.06</v>
          </cell>
          <cell r="J2823">
            <v>50</v>
          </cell>
          <cell r="K2823">
            <v>339.46</v>
          </cell>
        </row>
        <row r="2824">
          <cell r="A2824">
            <v>11681</v>
          </cell>
          <cell r="B2824">
            <v>73</v>
          </cell>
          <cell r="C2824">
            <v>211.7</v>
          </cell>
          <cell r="F2824">
            <v>44</v>
          </cell>
          <cell r="G2824">
            <v>127.6</v>
          </cell>
          <cell r="J2824">
            <v>117</v>
          </cell>
          <cell r="K2824">
            <v>339.29999999999995</v>
          </cell>
        </row>
        <row r="2825">
          <cell r="A2825">
            <v>31760</v>
          </cell>
          <cell r="D2825">
            <v>3</v>
          </cell>
          <cell r="E2825">
            <v>338.7</v>
          </cell>
          <cell r="J2825">
            <v>3</v>
          </cell>
          <cell r="K2825">
            <v>338.7</v>
          </cell>
        </row>
        <row r="2826">
          <cell r="A2826">
            <v>11680</v>
          </cell>
          <cell r="B2826">
            <v>44</v>
          </cell>
          <cell r="C2826">
            <v>127.14</v>
          </cell>
          <cell r="F2826">
            <v>28</v>
          </cell>
          <cell r="G2826">
            <v>81.2</v>
          </cell>
          <cell r="H2826">
            <v>45</v>
          </cell>
          <cell r="I2826">
            <v>130.27000000000001</v>
          </cell>
          <cell r="J2826">
            <v>117</v>
          </cell>
          <cell r="K2826">
            <v>338.61</v>
          </cell>
        </row>
        <row r="2827">
          <cell r="A2827">
            <v>10864</v>
          </cell>
          <cell r="B2827">
            <v>2</v>
          </cell>
          <cell r="C2827">
            <v>37</v>
          </cell>
          <cell r="D2827">
            <v>3</v>
          </cell>
          <cell r="E2827">
            <v>55.5</v>
          </cell>
          <cell r="F2827">
            <v>6</v>
          </cell>
          <cell r="G2827">
            <v>113.4</v>
          </cell>
          <cell r="H2827">
            <v>7</v>
          </cell>
          <cell r="I2827">
            <v>132.30000000000001</v>
          </cell>
          <cell r="J2827">
            <v>18</v>
          </cell>
          <cell r="K2827">
            <v>338.20000000000005</v>
          </cell>
        </row>
        <row r="2828">
          <cell r="A2828">
            <v>27969</v>
          </cell>
          <cell r="B2828">
            <v>11</v>
          </cell>
          <cell r="C2828">
            <v>97.9</v>
          </cell>
          <cell r="D2828">
            <v>6</v>
          </cell>
          <cell r="E2828">
            <v>53.4</v>
          </cell>
          <cell r="F2828">
            <v>8</v>
          </cell>
          <cell r="G2828">
            <v>71.2</v>
          </cell>
          <cell r="H2828">
            <v>13</v>
          </cell>
          <cell r="I2828">
            <v>115.7</v>
          </cell>
          <cell r="J2828">
            <v>38</v>
          </cell>
          <cell r="K2828">
            <v>338.2</v>
          </cell>
        </row>
        <row r="2829">
          <cell r="A2829">
            <v>10842</v>
          </cell>
          <cell r="B2829">
            <v>19</v>
          </cell>
          <cell r="C2829">
            <v>321.10000000000002</v>
          </cell>
          <cell r="H2829">
            <v>1</v>
          </cell>
          <cell r="I2829">
            <v>16.899999999999999</v>
          </cell>
          <cell r="J2829">
            <v>20</v>
          </cell>
          <cell r="K2829">
            <v>338</v>
          </cell>
        </row>
        <row r="2830">
          <cell r="A2830">
            <v>14323</v>
          </cell>
          <cell r="B2830">
            <v>48</v>
          </cell>
          <cell r="C2830">
            <v>172.22</v>
          </cell>
          <cell r="F2830">
            <v>1</v>
          </cell>
          <cell r="G2830">
            <v>3.6</v>
          </cell>
          <cell r="H2830">
            <v>45</v>
          </cell>
          <cell r="I2830">
            <v>162</v>
          </cell>
          <cell r="J2830">
            <v>94</v>
          </cell>
          <cell r="K2830">
            <v>337.82</v>
          </cell>
        </row>
        <row r="2831">
          <cell r="A2831">
            <v>28411</v>
          </cell>
          <cell r="B2831">
            <v>6</v>
          </cell>
          <cell r="C2831">
            <v>81</v>
          </cell>
          <cell r="D2831">
            <v>4</v>
          </cell>
          <cell r="E2831">
            <v>54</v>
          </cell>
          <cell r="F2831">
            <v>9</v>
          </cell>
          <cell r="G2831">
            <v>121.5</v>
          </cell>
          <cell r="H2831">
            <v>6</v>
          </cell>
          <cell r="I2831">
            <v>81</v>
          </cell>
          <cell r="J2831">
            <v>25</v>
          </cell>
          <cell r="K2831">
            <v>337.5</v>
          </cell>
        </row>
        <row r="2832">
          <cell r="A2832">
            <v>28742</v>
          </cell>
          <cell r="B2832">
            <v>41</v>
          </cell>
          <cell r="C2832">
            <v>93.94</v>
          </cell>
          <cell r="D2832">
            <v>31</v>
          </cell>
          <cell r="E2832">
            <v>73.5</v>
          </cell>
          <cell r="F2832">
            <v>33</v>
          </cell>
          <cell r="G2832">
            <v>78.819999999999993</v>
          </cell>
          <cell r="H2832">
            <v>38</v>
          </cell>
          <cell r="I2832">
            <v>91.01</v>
          </cell>
          <cell r="J2832">
            <v>143</v>
          </cell>
          <cell r="K2832">
            <v>337.27</v>
          </cell>
        </row>
        <row r="2833">
          <cell r="A2833">
            <v>32131</v>
          </cell>
          <cell r="F2833">
            <v>20</v>
          </cell>
          <cell r="G2833">
            <v>88.03</v>
          </cell>
          <cell r="H2833">
            <v>55</v>
          </cell>
          <cell r="I2833">
            <v>249.11</v>
          </cell>
          <cell r="J2833">
            <v>75</v>
          </cell>
          <cell r="K2833">
            <v>337.14</v>
          </cell>
        </row>
        <row r="2834">
          <cell r="A2834">
            <v>17070</v>
          </cell>
          <cell r="B2834">
            <v>3</v>
          </cell>
          <cell r="C2834">
            <v>72.599999999999994</v>
          </cell>
          <cell r="D2834">
            <v>7</v>
          </cell>
          <cell r="E2834">
            <v>167.46</v>
          </cell>
          <cell r="H2834">
            <v>4</v>
          </cell>
          <cell r="I2834">
            <v>96.8</v>
          </cell>
          <cell r="J2834">
            <v>14</v>
          </cell>
          <cell r="K2834">
            <v>336.86</v>
          </cell>
        </row>
        <row r="2835">
          <cell r="A2835">
            <v>29253</v>
          </cell>
          <cell r="B2835">
            <v>76</v>
          </cell>
          <cell r="C2835">
            <v>98.22</v>
          </cell>
          <cell r="D2835">
            <v>57</v>
          </cell>
          <cell r="E2835">
            <v>74.099999999999994</v>
          </cell>
          <cell r="F2835">
            <v>30</v>
          </cell>
          <cell r="G2835">
            <v>39</v>
          </cell>
          <cell r="H2835">
            <v>104</v>
          </cell>
          <cell r="I2835">
            <v>125.26</v>
          </cell>
          <cell r="J2835">
            <v>267</v>
          </cell>
          <cell r="K2835">
            <v>336.58</v>
          </cell>
        </row>
        <row r="2836">
          <cell r="A2836">
            <v>2027092</v>
          </cell>
          <cell r="B2836">
            <v>5.92</v>
          </cell>
          <cell r="C2836">
            <v>248.57</v>
          </cell>
          <cell r="D2836">
            <v>1.9</v>
          </cell>
          <cell r="E2836">
            <v>79.739999999999995</v>
          </cell>
          <cell r="F2836">
            <v>0.2</v>
          </cell>
          <cell r="G2836">
            <v>8.23</v>
          </cell>
          <cell r="J2836">
            <v>8.02</v>
          </cell>
          <cell r="K2836">
            <v>336.54</v>
          </cell>
        </row>
        <row r="2837">
          <cell r="A2837">
            <v>17401</v>
          </cell>
          <cell r="B2837">
            <v>21</v>
          </cell>
          <cell r="C2837">
            <v>63</v>
          </cell>
          <cell r="D2837">
            <v>37</v>
          </cell>
          <cell r="E2837">
            <v>111</v>
          </cell>
          <cell r="F2837">
            <v>28</v>
          </cell>
          <cell r="G2837">
            <v>84</v>
          </cell>
          <cell r="H2837">
            <v>26</v>
          </cell>
          <cell r="I2837">
            <v>78</v>
          </cell>
          <cell r="J2837">
            <v>112</v>
          </cell>
          <cell r="K2837">
            <v>336</v>
          </cell>
        </row>
        <row r="2838">
          <cell r="A2838">
            <v>30469</v>
          </cell>
          <cell r="B2838">
            <v>15</v>
          </cell>
          <cell r="C2838">
            <v>73.11</v>
          </cell>
          <cell r="D2838">
            <v>22</v>
          </cell>
          <cell r="E2838">
            <v>87.18</v>
          </cell>
          <cell r="F2838">
            <v>39</v>
          </cell>
          <cell r="G2838">
            <v>151.47999999999999</v>
          </cell>
          <cell r="H2838">
            <v>5</v>
          </cell>
          <cell r="I2838">
            <v>24.11</v>
          </cell>
          <cell r="J2838">
            <v>81</v>
          </cell>
          <cell r="K2838">
            <v>335.88</v>
          </cell>
        </row>
        <row r="2839">
          <cell r="A2839">
            <v>13795</v>
          </cell>
          <cell r="B2839">
            <v>5</v>
          </cell>
          <cell r="C2839">
            <v>73</v>
          </cell>
          <cell r="D2839">
            <v>3</v>
          </cell>
          <cell r="E2839">
            <v>43.8</v>
          </cell>
          <cell r="F2839">
            <v>9</v>
          </cell>
          <cell r="G2839">
            <v>131.4</v>
          </cell>
          <cell r="H2839">
            <v>6</v>
          </cell>
          <cell r="I2839">
            <v>87.6</v>
          </cell>
          <cell r="J2839">
            <v>23</v>
          </cell>
          <cell r="K2839">
            <v>335.79999999999995</v>
          </cell>
        </row>
        <row r="2840">
          <cell r="A2840">
            <v>29634</v>
          </cell>
          <cell r="B2840">
            <v>31</v>
          </cell>
          <cell r="C2840">
            <v>170.5</v>
          </cell>
          <cell r="D2840">
            <v>26</v>
          </cell>
          <cell r="E2840">
            <v>143</v>
          </cell>
          <cell r="H2840">
            <v>4</v>
          </cell>
          <cell r="I2840">
            <v>22</v>
          </cell>
          <cell r="J2840">
            <v>61</v>
          </cell>
          <cell r="K2840">
            <v>335.5</v>
          </cell>
        </row>
        <row r="2841">
          <cell r="A2841">
            <v>30515</v>
          </cell>
          <cell r="B2841">
            <v>34</v>
          </cell>
          <cell r="C2841">
            <v>237.44</v>
          </cell>
          <cell r="D2841">
            <v>11</v>
          </cell>
          <cell r="E2841">
            <v>77</v>
          </cell>
          <cell r="F2841">
            <v>3</v>
          </cell>
          <cell r="G2841">
            <v>21</v>
          </cell>
          <cell r="J2841">
            <v>48</v>
          </cell>
          <cell r="K2841">
            <v>335.44</v>
          </cell>
        </row>
        <row r="2842">
          <cell r="A2842">
            <v>17630</v>
          </cell>
          <cell r="B2842">
            <v>7</v>
          </cell>
          <cell r="C2842">
            <v>32.9</v>
          </cell>
          <cell r="D2842">
            <v>16</v>
          </cell>
          <cell r="E2842">
            <v>109.85</v>
          </cell>
          <cell r="F2842">
            <v>13</v>
          </cell>
          <cell r="G2842">
            <v>89.7</v>
          </cell>
          <cell r="H2842">
            <v>15</v>
          </cell>
          <cell r="I2842">
            <v>102.95</v>
          </cell>
          <cell r="J2842">
            <v>51</v>
          </cell>
          <cell r="K2842">
            <v>335.4</v>
          </cell>
        </row>
        <row r="2843">
          <cell r="A2843">
            <v>17600</v>
          </cell>
          <cell r="B2843">
            <v>32</v>
          </cell>
          <cell r="C2843">
            <v>152.84</v>
          </cell>
          <cell r="D2843">
            <v>13</v>
          </cell>
          <cell r="E2843">
            <v>62.4</v>
          </cell>
          <cell r="F2843">
            <v>12</v>
          </cell>
          <cell r="G2843">
            <v>57.6</v>
          </cell>
          <cell r="H2843">
            <v>13</v>
          </cell>
          <cell r="I2843">
            <v>62.4</v>
          </cell>
          <cell r="J2843">
            <v>70</v>
          </cell>
          <cell r="K2843">
            <v>335.24</v>
          </cell>
        </row>
        <row r="2844">
          <cell r="A2844">
            <v>14317</v>
          </cell>
          <cell r="B2844">
            <v>11</v>
          </cell>
          <cell r="C2844">
            <v>44</v>
          </cell>
          <cell r="D2844">
            <v>20</v>
          </cell>
          <cell r="E2844">
            <v>79.36</v>
          </cell>
          <cell r="F2844">
            <v>25</v>
          </cell>
          <cell r="G2844">
            <v>99.68</v>
          </cell>
          <cell r="H2844">
            <v>28</v>
          </cell>
          <cell r="I2844">
            <v>112</v>
          </cell>
          <cell r="J2844">
            <v>84</v>
          </cell>
          <cell r="K2844">
            <v>335.04</v>
          </cell>
        </row>
        <row r="2845">
          <cell r="A2845">
            <v>28550</v>
          </cell>
          <cell r="B2845">
            <v>5</v>
          </cell>
          <cell r="C2845">
            <v>70</v>
          </cell>
          <cell r="D2845">
            <v>4</v>
          </cell>
          <cell r="E2845">
            <v>54.88</v>
          </cell>
          <cell r="F2845">
            <v>7</v>
          </cell>
          <cell r="G2845">
            <v>98</v>
          </cell>
          <cell r="H2845">
            <v>8</v>
          </cell>
          <cell r="I2845">
            <v>112</v>
          </cell>
          <cell r="J2845">
            <v>24</v>
          </cell>
          <cell r="K2845">
            <v>334.88</v>
          </cell>
        </row>
        <row r="2846">
          <cell r="A2846">
            <v>28681</v>
          </cell>
          <cell r="B2846">
            <v>3</v>
          </cell>
          <cell r="C2846">
            <v>83.7</v>
          </cell>
          <cell r="D2846">
            <v>4</v>
          </cell>
          <cell r="E2846">
            <v>111.6</v>
          </cell>
          <cell r="F2846">
            <v>2</v>
          </cell>
          <cell r="G2846">
            <v>55.8</v>
          </cell>
          <cell r="H2846">
            <v>3</v>
          </cell>
          <cell r="I2846">
            <v>83.7</v>
          </cell>
          <cell r="J2846">
            <v>12</v>
          </cell>
          <cell r="K2846">
            <v>334.8</v>
          </cell>
        </row>
        <row r="2847">
          <cell r="A2847">
            <v>16578</v>
          </cell>
          <cell r="B2847">
            <v>3</v>
          </cell>
          <cell r="C2847">
            <v>55.8</v>
          </cell>
          <cell r="D2847">
            <v>4</v>
          </cell>
          <cell r="E2847">
            <v>74.400000000000006</v>
          </cell>
          <cell r="F2847">
            <v>4</v>
          </cell>
          <cell r="G2847">
            <v>74.400000000000006</v>
          </cell>
          <cell r="H2847">
            <v>7</v>
          </cell>
          <cell r="I2847">
            <v>130.19999999999999</v>
          </cell>
          <cell r="J2847">
            <v>18</v>
          </cell>
          <cell r="K2847">
            <v>334.79999999999995</v>
          </cell>
        </row>
        <row r="2848">
          <cell r="A2848">
            <v>28934</v>
          </cell>
          <cell r="B2848">
            <v>4</v>
          </cell>
          <cell r="C2848">
            <v>64</v>
          </cell>
          <cell r="D2848">
            <v>8</v>
          </cell>
          <cell r="E2848">
            <v>128</v>
          </cell>
          <cell r="F2848">
            <v>9</v>
          </cell>
          <cell r="G2848">
            <v>142.72</v>
          </cell>
          <cell r="J2848">
            <v>21</v>
          </cell>
          <cell r="K2848">
            <v>334.72</v>
          </cell>
        </row>
        <row r="2849">
          <cell r="A2849">
            <v>31368</v>
          </cell>
          <cell r="B2849">
            <v>14</v>
          </cell>
          <cell r="C2849">
            <v>110.72</v>
          </cell>
          <cell r="D2849">
            <v>5</v>
          </cell>
          <cell r="E2849">
            <v>40</v>
          </cell>
          <cell r="F2849">
            <v>8</v>
          </cell>
          <cell r="G2849">
            <v>64</v>
          </cell>
          <cell r="H2849">
            <v>15</v>
          </cell>
          <cell r="I2849">
            <v>120</v>
          </cell>
          <cell r="J2849">
            <v>42</v>
          </cell>
          <cell r="K2849">
            <v>334.72</v>
          </cell>
        </row>
        <row r="2850">
          <cell r="A2850">
            <v>18048</v>
          </cell>
          <cell r="B2850">
            <v>9</v>
          </cell>
          <cell r="C2850">
            <v>92.7</v>
          </cell>
          <cell r="D2850">
            <v>9</v>
          </cell>
          <cell r="E2850">
            <v>83.7</v>
          </cell>
          <cell r="F2850">
            <v>11</v>
          </cell>
          <cell r="G2850">
            <v>95.9</v>
          </cell>
          <cell r="H2850">
            <v>7</v>
          </cell>
          <cell r="I2850">
            <v>62.3</v>
          </cell>
          <cell r="J2850">
            <v>36</v>
          </cell>
          <cell r="K2850">
            <v>334.6</v>
          </cell>
        </row>
        <row r="2851">
          <cell r="A2851">
            <v>18233</v>
          </cell>
          <cell r="B2851">
            <v>15</v>
          </cell>
          <cell r="C2851">
            <v>313.5</v>
          </cell>
          <cell r="D2851">
            <v>1</v>
          </cell>
          <cell r="E2851">
            <v>20.9</v>
          </cell>
          <cell r="J2851">
            <v>16</v>
          </cell>
          <cell r="K2851">
            <v>334.4</v>
          </cell>
        </row>
        <row r="2852">
          <cell r="A2852">
            <v>29530</v>
          </cell>
          <cell r="B2852">
            <v>4</v>
          </cell>
          <cell r="C2852">
            <v>147.19999999999999</v>
          </cell>
          <cell r="D2852">
            <v>3</v>
          </cell>
          <cell r="E2852">
            <v>110.4</v>
          </cell>
          <cell r="F2852">
            <v>1</v>
          </cell>
          <cell r="G2852">
            <v>36.799999999999997</v>
          </cell>
          <cell r="H2852">
            <v>1</v>
          </cell>
          <cell r="I2852">
            <v>39.6</v>
          </cell>
          <cell r="J2852">
            <v>9</v>
          </cell>
          <cell r="K2852">
            <v>334.00000000000006</v>
          </cell>
        </row>
        <row r="2853">
          <cell r="A2853">
            <v>30132</v>
          </cell>
          <cell r="B2853">
            <v>5</v>
          </cell>
          <cell r="C2853">
            <v>79.5</v>
          </cell>
          <cell r="D2853">
            <v>5</v>
          </cell>
          <cell r="E2853">
            <v>79.5</v>
          </cell>
          <cell r="F2853">
            <v>4</v>
          </cell>
          <cell r="G2853">
            <v>63.6</v>
          </cell>
          <cell r="H2853">
            <v>7</v>
          </cell>
          <cell r="I2853">
            <v>111.3</v>
          </cell>
          <cell r="J2853">
            <v>21</v>
          </cell>
          <cell r="K2853">
            <v>333.9</v>
          </cell>
        </row>
        <row r="2854">
          <cell r="A2854">
            <v>31317</v>
          </cell>
          <cell r="B2854">
            <v>11</v>
          </cell>
          <cell r="C2854">
            <v>174.9</v>
          </cell>
          <cell r="D2854">
            <v>6</v>
          </cell>
          <cell r="E2854">
            <v>95.4</v>
          </cell>
          <cell r="F2854">
            <v>3</v>
          </cell>
          <cell r="G2854">
            <v>47.7</v>
          </cell>
          <cell r="H2854">
            <v>1</v>
          </cell>
          <cell r="I2854">
            <v>15.9</v>
          </cell>
          <cell r="J2854">
            <v>21</v>
          </cell>
          <cell r="K2854">
            <v>333.9</v>
          </cell>
        </row>
        <row r="2855">
          <cell r="A2855">
            <v>16954</v>
          </cell>
          <cell r="B2855">
            <v>14</v>
          </cell>
          <cell r="C2855">
            <v>68.599999999999994</v>
          </cell>
          <cell r="D2855">
            <v>10</v>
          </cell>
          <cell r="E2855">
            <v>48.61</v>
          </cell>
          <cell r="F2855">
            <v>24</v>
          </cell>
          <cell r="G2855">
            <v>117.21</v>
          </cell>
          <cell r="H2855">
            <v>19</v>
          </cell>
          <cell r="I2855">
            <v>99.4</v>
          </cell>
          <cell r="J2855">
            <v>67</v>
          </cell>
          <cell r="K2855">
            <v>333.82</v>
          </cell>
        </row>
        <row r="2856">
          <cell r="A2856">
            <v>30094</v>
          </cell>
          <cell r="D2856">
            <v>1</v>
          </cell>
          <cell r="E2856">
            <v>166.9</v>
          </cell>
          <cell r="F2856">
            <v>1</v>
          </cell>
          <cell r="G2856">
            <v>166.9</v>
          </cell>
          <cell r="J2856">
            <v>2</v>
          </cell>
          <cell r="K2856">
            <v>333.8</v>
          </cell>
        </row>
        <row r="2857">
          <cell r="A2857">
            <v>29595</v>
          </cell>
          <cell r="B2857">
            <v>22</v>
          </cell>
          <cell r="C2857">
            <v>73.64</v>
          </cell>
          <cell r="D2857">
            <v>2</v>
          </cell>
          <cell r="E2857">
            <v>5.8</v>
          </cell>
          <cell r="F2857">
            <v>52</v>
          </cell>
          <cell r="G2857">
            <v>149.88</v>
          </cell>
          <cell r="H2857">
            <v>36</v>
          </cell>
          <cell r="I2857">
            <v>103.94</v>
          </cell>
          <cell r="J2857">
            <v>112</v>
          </cell>
          <cell r="K2857">
            <v>333.26</v>
          </cell>
        </row>
        <row r="2858">
          <cell r="A2858">
            <v>11103</v>
          </cell>
          <cell r="B2858">
            <v>8</v>
          </cell>
          <cell r="C2858">
            <v>156.80000000000001</v>
          </cell>
          <cell r="D2858">
            <v>4</v>
          </cell>
          <cell r="E2858">
            <v>78.400000000000006</v>
          </cell>
          <cell r="F2858">
            <v>2</v>
          </cell>
          <cell r="G2858">
            <v>39.200000000000003</v>
          </cell>
          <cell r="H2858">
            <v>3</v>
          </cell>
          <cell r="I2858">
            <v>58.8</v>
          </cell>
          <cell r="J2858">
            <v>17</v>
          </cell>
          <cell r="K2858">
            <v>333.20000000000005</v>
          </cell>
        </row>
        <row r="2859">
          <cell r="A2859">
            <v>17040</v>
          </cell>
          <cell r="B2859">
            <v>16</v>
          </cell>
          <cell r="C2859">
            <v>313.60000000000002</v>
          </cell>
          <cell r="H2859">
            <v>1</v>
          </cell>
          <cell r="I2859">
            <v>19.600000000000001</v>
          </cell>
          <cell r="J2859">
            <v>17</v>
          </cell>
          <cell r="K2859">
            <v>333.20000000000005</v>
          </cell>
        </row>
        <row r="2860">
          <cell r="A2860">
            <v>30056</v>
          </cell>
          <cell r="D2860">
            <v>7</v>
          </cell>
          <cell r="E2860">
            <v>83.3</v>
          </cell>
          <cell r="F2860">
            <v>11</v>
          </cell>
          <cell r="G2860">
            <v>130.9</v>
          </cell>
          <cell r="H2860">
            <v>10</v>
          </cell>
          <cell r="I2860">
            <v>119</v>
          </cell>
          <cell r="J2860">
            <v>28</v>
          </cell>
          <cell r="K2860">
            <v>333.2</v>
          </cell>
        </row>
        <row r="2861">
          <cell r="A2861">
            <v>16968</v>
          </cell>
          <cell r="B2861">
            <v>25</v>
          </cell>
          <cell r="C2861">
            <v>130.82</v>
          </cell>
          <cell r="D2861">
            <v>5</v>
          </cell>
          <cell r="E2861">
            <v>26.5</v>
          </cell>
          <cell r="F2861">
            <v>11</v>
          </cell>
          <cell r="G2861">
            <v>71.5</v>
          </cell>
          <cell r="H2861">
            <v>16</v>
          </cell>
          <cell r="I2861">
            <v>104</v>
          </cell>
          <cell r="J2861">
            <v>57</v>
          </cell>
          <cell r="K2861">
            <v>332.82</v>
          </cell>
        </row>
        <row r="2862">
          <cell r="A2862">
            <v>29436</v>
          </cell>
          <cell r="B2862">
            <v>4</v>
          </cell>
          <cell r="C2862">
            <v>43.6</v>
          </cell>
          <cell r="D2862">
            <v>11</v>
          </cell>
          <cell r="E2862">
            <v>118.16</v>
          </cell>
          <cell r="F2862">
            <v>8</v>
          </cell>
          <cell r="G2862">
            <v>76</v>
          </cell>
          <cell r="H2862">
            <v>10</v>
          </cell>
          <cell r="I2862">
            <v>95</v>
          </cell>
          <cell r="J2862">
            <v>33</v>
          </cell>
          <cell r="K2862">
            <v>332.76</v>
          </cell>
        </row>
        <row r="2863">
          <cell r="A2863">
            <v>11054</v>
          </cell>
          <cell r="B2863">
            <v>7</v>
          </cell>
          <cell r="C2863">
            <v>67.2</v>
          </cell>
          <cell r="D2863">
            <v>7</v>
          </cell>
          <cell r="E2863">
            <v>68</v>
          </cell>
          <cell r="F2863">
            <v>13</v>
          </cell>
          <cell r="G2863">
            <v>128</v>
          </cell>
          <cell r="H2863">
            <v>7</v>
          </cell>
          <cell r="I2863">
            <v>69.3</v>
          </cell>
          <cell r="J2863">
            <v>34</v>
          </cell>
          <cell r="K2863">
            <v>332.5</v>
          </cell>
        </row>
        <row r="2864">
          <cell r="A2864">
            <v>27638</v>
          </cell>
          <cell r="B2864">
            <v>4</v>
          </cell>
          <cell r="C2864">
            <v>56.84</v>
          </cell>
          <cell r="D2864">
            <v>8</v>
          </cell>
          <cell r="E2864">
            <v>116</v>
          </cell>
          <cell r="F2864">
            <v>8</v>
          </cell>
          <cell r="G2864">
            <v>116</v>
          </cell>
          <cell r="H2864">
            <v>3</v>
          </cell>
          <cell r="I2864">
            <v>43.5</v>
          </cell>
          <cell r="J2864">
            <v>23</v>
          </cell>
          <cell r="K2864">
            <v>332.34000000000003</v>
          </cell>
        </row>
        <row r="2865">
          <cell r="A2865">
            <v>11323</v>
          </cell>
          <cell r="B2865">
            <v>9</v>
          </cell>
          <cell r="C2865">
            <v>110.7</v>
          </cell>
          <cell r="D2865">
            <v>8</v>
          </cell>
          <cell r="E2865">
            <v>98.4</v>
          </cell>
          <cell r="F2865">
            <v>1</v>
          </cell>
          <cell r="G2865">
            <v>12.3</v>
          </cell>
          <cell r="H2865">
            <v>9</v>
          </cell>
          <cell r="I2865">
            <v>110.7</v>
          </cell>
          <cell r="J2865">
            <v>27</v>
          </cell>
          <cell r="K2865">
            <v>332.1</v>
          </cell>
        </row>
        <row r="2866">
          <cell r="A2866">
            <v>10357</v>
          </cell>
          <cell r="D2866">
            <v>1</v>
          </cell>
          <cell r="E2866">
            <v>83</v>
          </cell>
          <cell r="F2866">
            <v>1</v>
          </cell>
          <cell r="G2866">
            <v>83</v>
          </cell>
          <cell r="H2866">
            <v>2</v>
          </cell>
          <cell r="I2866">
            <v>166</v>
          </cell>
          <cell r="J2866">
            <v>4</v>
          </cell>
          <cell r="K2866">
            <v>332</v>
          </cell>
        </row>
        <row r="2867">
          <cell r="A2867">
            <v>27195</v>
          </cell>
          <cell r="B2867">
            <v>92</v>
          </cell>
          <cell r="C2867">
            <v>128.47</v>
          </cell>
          <cell r="D2867">
            <v>69</v>
          </cell>
          <cell r="E2867">
            <v>96.49</v>
          </cell>
          <cell r="F2867">
            <v>44</v>
          </cell>
          <cell r="G2867">
            <v>62</v>
          </cell>
          <cell r="H2867">
            <v>30</v>
          </cell>
          <cell r="I2867">
            <v>45</v>
          </cell>
          <cell r="J2867">
            <v>235</v>
          </cell>
          <cell r="K2867">
            <v>331.96</v>
          </cell>
        </row>
        <row r="2868">
          <cell r="A2868">
            <v>17482</v>
          </cell>
          <cell r="B2868">
            <v>4</v>
          </cell>
          <cell r="C2868">
            <v>72.91</v>
          </cell>
          <cell r="D2868">
            <v>2</v>
          </cell>
          <cell r="E2868">
            <v>37.200000000000003</v>
          </cell>
          <cell r="F2868">
            <v>6</v>
          </cell>
          <cell r="G2868">
            <v>111.6</v>
          </cell>
          <cell r="H2868">
            <v>6</v>
          </cell>
          <cell r="I2868">
            <v>110.11</v>
          </cell>
          <cell r="J2868">
            <v>18</v>
          </cell>
          <cell r="K2868">
            <v>331.82</v>
          </cell>
        </row>
        <row r="2869">
          <cell r="A2869">
            <v>23500</v>
          </cell>
          <cell r="B2869">
            <v>16</v>
          </cell>
          <cell r="C2869">
            <v>104</v>
          </cell>
          <cell r="D2869">
            <v>8</v>
          </cell>
          <cell r="E2869">
            <v>52</v>
          </cell>
          <cell r="F2869">
            <v>14</v>
          </cell>
          <cell r="G2869">
            <v>91</v>
          </cell>
          <cell r="H2869">
            <v>13</v>
          </cell>
          <cell r="I2869">
            <v>84.5</v>
          </cell>
          <cell r="J2869">
            <v>51</v>
          </cell>
          <cell r="K2869">
            <v>331.5</v>
          </cell>
        </row>
        <row r="2870">
          <cell r="A2870">
            <v>10989</v>
          </cell>
          <cell r="B2870">
            <v>33</v>
          </cell>
          <cell r="C2870">
            <v>138.6</v>
          </cell>
          <cell r="D2870">
            <v>8</v>
          </cell>
          <cell r="E2870">
            <v>33.6</v>
          </cell>
          <cell r="F2870">
            <v>21</v>
          </cell>
          <cell r="G2870">
            <v>88.2</v>
          </cell>
          <cell r="H2870">
            <v>17</v>
          </cell>
          <cell r="I2870">
            <v>71.06</v>
          </cell>
          <cell r="J2870">
            <v>79</v>
          </cell>
          <cell r="K2870">
            <v>331.46</v>
          </cell>
        </row>
        <row r="2871">
          <cell r="A2871">
            <v>16130</v>
          </cell>
          <cell r="B2871">
            <v>6</v>
          </cell>
          <cell r="C2871">
            <v>43.2</v>
          </cell>
          <cell r="D2871">
            <v>9</v>
          </cell>
          <cell r="E2871">
            <v>64.8</v>
          </cell>
          <cell r="F2871">
            <v>14</v>
          </cell>
          <cell r="G2871">
            <v>100.8</v>
          </cell>
          <cell r="H2871">
            <v>17</v>
          </cell>
          <cell r="I2871">
            <v>122.4</v>
          </cell>
          <cell r="J2871">
            <v>46</v>
          </cell>
          <cell r="K2871">
            <v>331.20000000000005</v>
          </cell>
        </row>
        <row r="2872">
          <cell r="A2872">
            <v>10221</v>
          </cell>
          <cell r="B2872">
            <v>7</v>
          </cell>
          <cell r="C2872">
            <v>62.3</v>
          </cell>
          <cell r="D2872">
            <v>11</v>
          </cell>
          <cell r="E2872">
            <v>97.9</v>
          </cell>
          <cell r="F2872">
            <v>16</v>
          </cell>
          <cell r="G2872">
            <v>151.72999999999999</v>
          </cell>
          <cell r="H2872">
            <v>2</v>
          </cell>
          <cell r="I2872">
            <v>19.2</v>
          </cell>
          <cell r="J2872">
            <v>36</v>
          </cell>
          <cell r="K2872">
            <v>331.12999999999994</v>
          </cell>
        </row>
        <row r="2873">
          <cell r="A2873">
            <v>12061</v>
          </cell>
          <cell r="B2873">
            <v>14</v>
          </cell>
          <cell r="C2873">
            <v>58.8</v>
          </cell>
          <cell r="D2873">
            <v>19</v>
          </cell>
          <cell r="E2873">
            <v>79.12</v>
          </cell>
          <cell r="F2873">
            <v>24</v>
          </cell>
          <cell r="G2873">
            <v>100.8</v>
          </cell>
          <cell r="H2873">
            <v>22</v>
          </cell>
          <cell r="I2873">
            <v>92.4</v>
          </cell>
          <cell r="J2873">
            <v>79</v>
          </cell>
          <cell r="K2873">
            <v>331.12</v>
          </cell>
        </row>
        <row r="2874">
          <cell r="A2874">
            <v>28991</v>
          </cell>
          <cell r="B2874">
            <v>5</v>
          </cell>
          <cell r="C2874">
            <v>32.5</v>
          </cell>
          <cell r="D2874">
            <v>8</v>
          </cell>
          <cell r="E2874">
            <v>52</v>
          </cell>
          <cell r="F2874">
            <v>17</v>
          </cell>
          <cell r="G2874">
            <v>109.98</v>
          </cell>
          <cell r="H2874">
            <v>21</v>
          </cell>
          <cell r="I2874">
            <v>135.97999999999999</v>
          </cell>
          <cell r="J2874">
            <v>51</v>
          </cell>
          <cell r="K2874">
            <v>330.46000000000004</v>
          </cell>
        </row>
        <row r="2875">
          <cell r="A2875">
            <v>28920</v>
          </cell>
          <cell r="B2875">
            <v>11</v>
          </cell>
          <cell r="C2875">
            <v>17.47</v>
          </cell>
          <cell r="D2875">
            <v>31</v>
          </cell>
          <cell r="E2875">
            <v>48.64</v>
          </cell>
          <cell r="F2875">
            <v>77</v>
          </cell>
          <cell r="G2875">
            <v>122.75</v>
          </cell>
          <cell r="H2875">
            <v>76</v>
          </cell>
          <cell r="I2875">
            <v>141.4</v>
          </cell>
          <cell r="J2875">
            <v>195</v>
          </cell>
          <cell r="K2875">
            <v>330.26</v>
          </cell>
        </row>
        <row r="2876">
          <cell r="A2876">
            <v>18361</v>
          </cell>
          <cell r="B2876">
            <v>11</v>
          </cell>
          <cell r="C2876">
            <v>330</v>
          </cell>
          <cell r="J2876">
            <v>11</v>
          </cell>
          <cell r="K2876">
            <v>330</v>
          </cell>
        </row>
        <row r="2877">
          <cell r="A2877">
            <v>18581</v>
          </cell>
          <cell r="D2877">
            <v>14</v>
          </cell>
          <cell r="E2877">
            <v>47.6</v>
          </cell>
          <cell r="F2877">
            <v>35</v>
          </cell>
          <cell r="G2877">
            <v>119</v>
          </cell>
          <cell r="H2877">
            <v>48</v>
          </cell>
          <cell r="I2877">
            <v>163.19999999999999</v>
          </cell>
          <cell r="J2877">
            <v>97</v>
          </cell>
          <cell r="K2877">
            <v>329.79999999999995</v>
          </cell>
        </row>
        <row r="2878">
          <cell r="A2878">
            <v>31617</v>
          </cell>
          <cell r="D2878">
            <v>13</v>
          </cell>
          <cell r="E2878">
            <v>237.73</v>
          </cell>
          <cell r="F2878">
            <v>3</v>
          </cell>
          <cell r="G2878">
            <v>55.2</v>
          </cell>
          <cell r="H2878">
            <v>2</v>
          </cell>
          <cell r="I2878">
            <v>36.799999999999997</v>
          </cell>
          <cell r="J2878">
            <v>18</v>
          </cell>
          <cell r="K2878">
            <v>329.73</v>
          </cell>
        </row>
        <row r="2879">
          <cell r="A2879">
            <v>15413</v>
          </cell>
          <cell r="B2879">
            <v>9</v>
          </cell>
          <cell r="C2879">
            <v>109.8</v>
          </cell>
          <cell r="D2879">
            <v>7</v>
          </cell>
          <cell r="E2879">
            <v>85.4</v>
          </cell>
          <cell r="F2879">
            <v>4</v>
          </cell>
          <cell r="G2879">
            <v>48.8</v>
          </cell>
          <cell r="H2879">
            <v>7</v>
          </cell>
          <cell r="I2879">
            <v>85.4</v>
          </cell>
          <cell r="J2879">
            <v>27</v>
          </cell>
          <cell r="K2879">
            <v>329.4</v>
          </cell>
        </row>
        <row r="2880">
          <cell r="A2880">
            <v>30100</v>
          </cell>
          <cell r="B2880">
            <v>2</v>
          </cell>
          <cell r="C2880">
            <v>109.8</v>
          </cell>
          <cell r="F2880">
            <v>3</v>
          </cell>
          <cell r="G2880">
            <v>164.7</v>
          </cell>
          <cell r="H2880">
            <v>1</v>
          </cell>
          <cell r="I2880">
            <v>54.9</v>
          </cell>
          <cell r="J2880">
            <v>6</v>
          </cell>
          <cell r="K2880">
            <v>329.4</v>
          </cell>
        </row>
        <row r="2881">
          <cell r="A2881">
            <v>12798</v>
          </cell>
          <cell r="B2881">
            <v>11</v>
          </cell>
          <cell r="C2881">
            <v>97.9</v>
          </cell>
          <cell r="D2881">
            <v>6</v>
          </cell>
          <cell r="E2881">
            <v>53.4</v>
          </cell>
          <cell r="F2881">
            <v>10</v>
          </cell>
          <cell r="G2881">
            <v>89</v>
          </cell>
          <cell r="H2881">
            <v>10</v>
          </cell>
          <cell r="I2881">
            <v>89</v>
          </cell>
          <cell r="J2881">
            <v>37</v>
          </cell>
          <cell r="K2881">
            <v>329.3</v>
          </cell>
        </row>
        <row r="2882">
          <cell r="A2882">
            <v>27404</v>
          </cell>
          <cell r="B2882">
            <v>15</v>
          </cell>
          <cell r="C2882">
            <v>82.5</v>
          </cell>
          <cell r="D2882">
            <v>8</v>
          </cell>
          <cell r="E2882">
            <v>44</v>
          </cell>
          <cell r="F2882">
            <v>15</v>
          </cell>
          <cell r="G2882">
            <v>81.62</v>
          </cell>
          <cell r="H2882">
            <v>22</v>
          </cell>
          <cell r="I2882">
            <v>121</v>
          </cell>
          <cell r="J2882">
            <v>60</v>
          </cell>
          <cell r="K2882">
            <v>329.12</v>
          </cell>
        </row>
        <row r="2883">
          <cell r="A2883">
            <v>17511</v>
          </cell>
          <cell r="B2883">
            <v>4</v>
          </cell>
          <cell r="C2883">
            <v>76.8</v>
          </cell>
          <cell r="D2883">
            <v>7</v>
          </cell>
          <cell r="E2883">
            <v>132.86000000000001</v>
          </cell>
          <cell r="F2883">
            <v>4</v>
          </cell>
          <cell r="G2883">
            <v>79.599999999999994</v>
          </cell>
          <cell r="H2883">
            <v>2</v>
          </cell>
          <cell r="I2883">
            <v>39.799999999999997</v>
          </cell>
          <cell r="J2883">
            <v>17</v>
          </cell>
          <cell r="K2883">
            <v>329.06</v>
          </cell>
        </row>
        <row r="2884">
          <cell r="A2884">
            <v>31777</v>
          </cell>
          <cell r="D2884">
            <v>36</v>
          </cell>
          <cell r="E2884">
            <v>151.19999999999999</v>
          </cell>
          <cell r="F2884">
            <v>19</v>
          </cell>
          <cell r="G2884">
            <v>83.7</v>
          </cell>
          <cell r="H2884">
            <v>21</v>
          </cell>
          <cell r="I2884">
            <v>94.14</v>
          </cell>
          <cell r="J2884">
            <v>76</v>
          </cell>
          <cell r="K2884">
            <v>329.03999999999996</v>
          </cell>
        </row>
        <row r="2885">
          <cell r="A2885">
            <v>10851</v>
          </cell>
          <cell r="B2885">
            <v>4</v>
          </cell>
          <cell r="C2885">
            <v>119.6</v>
          </cell>
          <cell r="D2885">
            <v>2</v>
          </cell>
          <cell r="E2885">
            <v>59.8</v>
          </cell>
          <cell r="F2885">
            <v>3</v>
          </cell>
          <cell r="G2885">
            <v>89.7</v>
          </cell>
          <cell r="H2885">
            <v>2</v>
          </cell>
          <cell r="I2885">
            <v>59.8</v>
          </cell>
          <cell r="J2885">
            <v>11</v>
          </cell>
          <cell r="K2885">
            <v>328.9</v>
          </cell>
        </row>
        <row r="2886">
          <cell r="A2886">
            <v>14753</v>
          </cell>
          <cell r="B2886">
            <v>14</v>
          </cell>
          <cell r="C2886">
            <v>91.87</v>
          </cell>
          <cell r="D2886">
            <v>20</v>
          </cell>
          <cell r="E2886">
            <v>126.7</v>
          </cell>
          <cell r="F2886">
            <v>6</v>
          </cell>
          <cell r="G2886">
            <v>39.6</v>
          </cell>
          <cell r="H2886">
            <v>11</v>
          </cell>
          <cell r="I2886">
            <v>70.48</v>
          </cell>
          <cell r="J2886">
            <v>51</v>
          </cell>
          <cell r="K2886">
            <v>328.65000000000003</v>
          </cell>
        </row>
        <row r="2887">
          <cell r="A2887">
            <v>28864</v>
          </cell>
          <cell r="B2887">
            <v>9</v>
          </cell>
          <cell r="C2887">
            <v>328.5</v>
          </cell>
          <cell r="J2887">
            <v>9</v>
          </cell>
          <cell r="K2887">
            <v>328.5</v>
          </cell>
        </row>
        <row r="2888">
          <cell r="A2888">
            <v>17737</v>
          </cell>
          <cell r="B2888">
            <v>9</v>
          </cell>
          <cell r="C2888">
            <v>107.1</v>
          </cell>
          <cell r="D2888">
            <v>4</v>
          </cell>
          <cell r="E2888">
            <v>47.6</v>
          </cell>
          <cell r="F2888">
            <v>12</v>
          </cell>
          <cell r="G2888">
            <v>148.19999999999999</v>
          </cell>
          <cell r="H2888">
            <v>2</v>
          </cell>
          <cell r="I2888">
            <v>25.2</v>
          </cell>
          <cell r="J2888">
            <v>27</v>
          </cell>
          <cell r="K2888">
            <v>328.09999999999997</v>
          </cell>
        </row>
        <row r="2889">
          <cell r="A2889">
            <v>17597</v>
          </cell>
          <cell r="D2889">
            <v>24</v>
          </cell>
          <cell r="E2889">
            <v>59.8</v>
          </cell>
          <cell r="F2889">
            <v>73</v>
          </cell>
          <cell r="G2889">
            <v>182.3</v>
          </cell>
          <cell r="H2889">
            <v>35</v>
          </cell>
          <cell r="I2889">
            <v>85.9</v>
          </cell>
          <cell r="J2889">
            <v>132</v>
          </cell>
          <cell r="K2889">
            <v>328</v>
          </cell>
        </row>
        <row r="2890">
          <cell r="A2890">
            <v>30415</v>
          </cell>
          <cell r="B2890">
            <v>6</v>
          </cell>
          <cell r="C2890">
            <v>123</v>
          </cell>
          <cell r="D2890">
            <v>6</v>
          </cell>
          <cell r="E2890">
            <v>123</v>
          </cell>
          <cell r="F2890">
            <v>4</v>
          </cell>
          <cell r="G2890">
            <v>82</v>
          </cell>
          <cell r="J2890">
            <v>16</v>
          </cell>
          <cell r="K2890">
            <v>328</v>
          </cell>
        </row>
        <row r="2891">
          <cell r="A2891">
            <v>11842</v>
          </cell>
          <cell r="D2891">
            <v>7</v>
          </cell>
          <cell r="E2891">
            <v>54.6</v>
          </cell>
          <cell r="F2891">
            <v>28</v>
          </cell>
          <cell r="G2891">
            <v>218.4</v>
          </cell>
          <cell r="H2891">
            <v>7</v>
          </cell>
          <cell r="I2891">
            <v>54.6</v>
          </cell>
          <cell r="J2891">
            <v>42</v>
          </cell>
          <cell r="K2891">
            <v>327.60000000000002</v>
          </cell>
        </row>
        <row r="2892">
          <cell r="A2892">
            <v>29849</v>
          </cell>
          <cell r="B2892">
            <v>7</v>
          </cell>
          <cell r="C2892">
            <v>134.4</v>
          </cell>
          <cell r="D2892">
            <v>1</v>
          </cell>
          <cell r="E2892">
            <v>19.2</v>
          </cell>
          <cell r="F2892">
            <v>6</v>
          </cell>
          <cell r="G2892">
            <v>115.2</v>
          </cell>
          <cell r="H2892">
            <v>3</v>
          </cell>
          <cell r="I2892">
            <v>58.8</v>
          </cell>
          <cell r="J2892">
            <v>17</v>
          </cell>
          <cell r="K2892">
            <v>327.60000000000002</v>
          </cell>
        </row>
        <row r="2893">
          <cell r="A2893">
            <v>14623</v>
          </cell>
          <cell r="B2893">
            <v>18</v>
          </cell>
          <cell r="C2893">
            <v>88.2</v>
          </cell>
          <cell r="D2893">
            <v>22</v>
          </cell>
          <cell r="E2893">
            <v>107.41</v>
          </cell>
          <cell r="F2893">
            <v>16</v>
          </cell>
          <cell r="G2893">
            <v>78.010000000000005</v>
          </cell>
          <cell r="H2893">
            <v>11</v>
          </cell>
          <cell r="I2893">
            <v>53.9</v>
          </cell>
          <cell r="J2893">
            <v>67</v>
          </cell>
          <cell r="K2893">
            <v>327.52</v>
          </cell>
        </row>
        <row r="2894">
          <cell r="A2894">
            <v>22373</v>
          </cell>
          <cell r="B2894">
            <v>13</v>
          </cell>
          <cell r="C2894">
            <v>169</v>
          </cell>
          <cell r="D2894">
            <v>12</v>
          </cell>
          <cell r="E2894">
            <v>158.4</v>
          </cell>
          <cell r="J2894">
            <v>25</v>
          </cell>
          <cell r="K2894">
            <v>327.39999999999998</v>
          </cell>
        </row>
        <row r="2895">
          <cell r="A2895">
            <v>16820</v>
          </cell>
          <cell r="B2895">
            <v>1</v>
          </cell>
          <cell r="C2895">
            <v>33</v>
          </cell>
          <cell r="D2895">
            <v>5</v>
          </cell>
          <cell r="E2895">
            <v>165</v>
          </cell>
          <cell r="F2895">
            <v>2</v>
          </cell>
          <cell r="G2895">
            <v>63.36</v>
          </cell>
          <cell r="H2895">
            <v>2</v>
          </cell>
          <cell r="I2895">
            <v>66</v>
          </cell>
          <cell r="J2895">
            <v>10</v>
          </cell>
          <cell r="K2895">
            <v>327.36</v>
          </cell>
        </row>
        <row r="2896">
          <cell r="A2896">
            <v>30470</v>
          </cell>
          <cell r="B2896">
            <v>4</v>
          </cell>
          <cell r="C2896">
            <v>71.42</v>
          </cell>
          <cell r="D2896">
            <v>3</v>
          </cell>
          <cell r="E2896">
            <v>54.31</v>
          </cell>
          <cell r="F2896">
            <v>3</v>
          </cell>
          <cell r="G2896">
            <v>52.82</v>
          </cell>
          <cell r="H2896">
            <v>8</v>
          </cell>
          <cell r="I2896">
            <v>148.80000000000001</v>
          </cell>
          <cell r="J2896">
            <v>18</v>
          </cell>
          <cell r="K2896">
            <v>327.35000000000002</v>
          </cell>
        </row>
        <row r="2897">
          <cell r="A2897">
            <v>31624</v>
          </cell>
          <cell r="D2897">
            <v>14</v>
          </cell>
          <cell r="E2897">
            <v>124.6</v>
          </cell>
          <cell r="F2897">
            <v>11</v>
          </cell>
          <cell r="G2897">
            <v>97.19</v>
          </cell>
          <cell r="H2897">
            <v>12</v>
          </cell>
          <cell r="I2897">
            <v>105.38</v>
          </cell>
          <cell r="J2897">
            <v>37</v>
          </cell>
          <cell r="K2897">
            <v>327.16999999999996</v>
          </cell>
        </row>
        <row r="2898">
          <cell r="A2898">
            <v>28245</v>
          </cell>
          <cell r="B2898">
            <v>15</v>
          </cell>
          <cell r="C2898">
            <v>37.5</v>
          </cell>
          <cell r="D2898">
            <v>27</v>
          </cell>
          <cell r="E2898">
            <v>67.3</v>
          </cell>
          <cell r="F2898">
            <v>43</v>
          </cell>
          <cell r="G2898">
            <v>107.3</v>
          </cell>
          <cell r="H2898">
            <v>46</v>
          </cell>
          <cell r="I2898">
            <v>114.6</v>
          </cell>
          <cell r="J2898">
            <v>131</v>
          </cell>
          <cell r="K2898">
            <v>326.7</v>
          </cell>
        </row>
        <row r="2899">
          <cell r="A2899">
            <v>12188</v>
          </cell>
          <cell r="B2899">
            <v>18</v>
          </cell>
          <cell r="C2899">
            <v>189</v>
          </cell>
          <cell r="D2899">
            <v>7</v>
          </cell>
          <cell r="E2899">
            <v>73.5</v>
          </cell>
          <cell r="F2899">
            <v>1</v>
          </cell>
          <cell r="G2899">
            <v>10.5</v>
          </cell>
          <cell r="H2899">
            <v>5</v>
          </cell>
          <cell r="I2899">
            <v>52.5</v>
          </cell>
          <cell r="J2899">
            <v>31</v>
          </cell>
          <cell r="K2899">
            <v>325.5</v>
          </cell>
        </row>
        <row r="2900">
          <cell r="A2900">
            <v>17253</v>
          </cell>
          <cell r="B2900">
            <v>77</v>
          </cell>
          <cell r="C2900">
            <v>100.1</v>
          </cell>
          <cell r="D2900">
            <v>42</v>
          </cell>
          <cell r="E2900">
            <v>54.6</v>
          </cell>
          <cell r="F2900">
            <v>80</v>
          </cell>
          <cell r="G2900">
            <v>103.4</v>
          </cell>
          <cell r="H2900">
            <v>52</v>
          </cell>
          <cell r="I2900">
            <v>67.400000000000006</v>
          </cell>
          <cell r="J2900">
            <v>251</v>
          </cell>
          <cell r="K2900">
            <v>325.5</v>
          </cell>
        </row>
        <row r="2901">
          <cell r="A2901">
            <v>13867</v>
          </cell>
          <cell r="B2901">
            <v>6</v>
          </cell>
          <cell r="C2901">
            <v>51.6</v>
          </cell>
          <cell r="D2901">
            <v>5</v>
          </cell>
          <cell r="E2901">
            <v>42.31</v>
          </cell>
          <cell r="F2901">
            <v>10</v>
          </cell>
          <cell r="G2901">
            <v>85.31</v>
          </cell>
          <cell r="H2901">
            <v>17</v>
          </cell>
          <cell r="I2901">
            <v>146.19999999999999</v>
          </cell>
          <cell r="J2901">
            <v>38</v>
          </cell>
          <cell r="K2901">
            <v>325.41999999999996</v>
          </cell>
        </row>
        <row r="2902">
          <cell r="A2902">
            <v>17865</v>
          </cell>
          <cell r="B2902">
            <v>25</v>
          </cell>
          <cell r="C2902">
            <v>75</v>
          </cell>
          <cell r="D2902">
            <v>18</v>
          </cell>
          <cell r="E2902">
            <v>53.76</v>
          </cell>
          <cell r="F2902">
            <v>22</v>
          </cell>
          <cell r="G2902">
            <v>70.72</v>
          </cell>
          <cell r="H2902">
            <v>36</v>
          </cell>
          <cell r="I2902">
            <v>125.72</v>
          </cell>
          <cell r="J2902">
            <v>101</v>
          </cell>
          <cell r="K2902">
            <v>325.2</v>
          </cell>
        </row>
        <row r="2903">
          <cell r="A2903">
            <v>29861</v>
          </cell>
          <cell r="D2903">
            <v>4</v>
          </cell>
          <cell r="E2903">
            <v>145.6</v>
          </cell>
          <cell r="F2903">
            <v>3</v>
          </cell>
          <cell r="G2903">
            <v>107.7</v>
          </cell>
          <cell r="H2903">
            <v>2</v>
          </cell>
          <cell r="I2903">
            <v>71.8</v>
          </cell>
          <cell r="J2903">
            <v>9</v>
          </cell>
          <cell r="K2903">
            <v>325.10000000000002</v>
          </cell>
        </row>
        <row r="2904">
          <cell r="A2904">
            <v>15547</v>
          </cell>
          <cell r="B2904">
            <v>1</v>
          </cell>
          <cell r="C2904">
            <v>7.4</v>
          </cell>
          <cell r="D2904">
            <v>9</v>
          </cell>
          <cell r="E2904">
            <v>66.599999999999994</v>
          </cell>
          <cell r="F2904">
            <v>16</v>
          </cell>
          <cell r="G2904">
            <v>118.4</v>
          </cell>
          <cell r="H2904">
            <v>18</v>
          </cell>
          <cell r="I2904">
            <v>132.61000000000001</v>
          </cell>
          <cell r="J2904">
            <v>44</v>
          </cell>
          <cell r="K2904">
            <v>325.01</v>
          </cell>
        </row>
        <row r="2905">
          <cell r="A2905">
            <v>29293</v>
          </cell>
          <cell r="F2905">
            <v>28</v>
          </cell>
          <cell r="G2905">
            <v>140</v>
          </cell>
          <cell r="H2905">
            <v>37</v>
          </cell>
          <cell r="I2905">
            <v>185</v>
          </cell>
          <cell r="J2905">
            <v>65</v>
          </cell>
          <cell r="K2905">
            <v>325</v>
          </cell>
        </row>
        <row r="2906">
          <cell r="A2906">
            <v>29750</v>
          </cell>
          <cell r="B2906">
            <v>3</v>
          </cell>
          <cell r="C2906">
            <v>65.7</v>
          </cell>
          <cell r="D2906">
            <v>3</v>
          </cell>
          <cell r="E2906">
            <v>65.7</v>
          </cell>
          <cell r="F2906">
            <v>6</v>
          </cell>
          <cell r="G2906">
            <v>127.9</v>
          </cell>
          <cell r="H2906">
            <v>3</v>
          </cell>
          <cell r="I2906">
            <v>65.7</v>
          </cell>
          <cell r="J2906">
            <v>15</v>
          </cell>
          <cell r="K2906">
            <v>325</v>
          </cell>
        </row>
        <row r="2907">
          <cell r="A2907">
            <v>11950</v>
          </cell>
          <cell r="B2907">
            <v>29</v>
          </cell>
          <cell r="C2907">
            <v>155.97999999999999</v>
          </cell>
          <cell r="D2907">
            <v>1</v>
          </cell>
          <cell r="E2907">
            <v>5.5</v>
          </cell>
          <cell r="F2907">
            <v>30</v>
          </cell>
          <cell r="G2907">
            <v>163.24</v>
          </cell>
          <cell r="J2907">
            <v>60</v>
          </cell>
          <cell r="K2907">
            <v>324.72000000000003</v>
          </cell>
        </row>
        <row r="2908">
          <cell r="A2908">
            <v>29800</v>
          </cell>
          <cell r="B2908">
            <v>27</v>
          </cell>
          <cell r="C2908">
            <v>117.75</v>
          </cell>
          <cell r="D2908">
            <v>18</v>
          </cell>
          <cell r="E2908">
            <v>79.2</v>
          </cell>
          <cell r="F2908">
            <v>13</v>
          </cell>
          <cell r="G2908">
            <v>57.2</v>
          </cell>
          <cell r="H2908">
            <v>16</v>
          </cell>
          <cell r="I2908">
            <v>70.400000000000006</v>
          </cell>
          <cell r="J2908">
            <v>74</v>
          </cell>
          <cell r="K2908">
            <v>324.54999999999995</v>
          </cell>
        </row>
        <row r="2909">
          <cell r="A2909">
            <v>16596</v>
          </cell>
          <cell r="B2909">
            <v>19</v>
          </cell>
          <cell r="C2909">
            <v>279.52999999999997</v>
          </cell>
          <cell r="D2909">
            <v>2</v>
          </cell>
          <cell r="E2909">
            <v>29.8</v>
          </cell>
          <cell r="F2909">
            <v>1</v>
          </cell>
          <cell r="G2909">
            <v>14.9</v>
          </cell>
          <cell r="J2909">
            <v>22</v>
          </cell>
          <cell r="K2909">
            <v>324.22999999999996</v>
          </cell>
        </row>
        <row r="2910">
          <cell r="A2910">
            <v>13494</v>
          </cell>
          <cell r="B2910">
            <v>3</v>
          </cell>
          <cell r="C2910">
            <v>119.7</v>
          </cell>
          <cell r="D2910">
            <v>1</v>
          </cell>
          <cell r="E2910">
            <v>39.9</v>
          </cell>
          <cell r="F2910">
            <v>4</v>
          </cell>
          <cell r="G2910">
            <v>131.6</v>
          </cell>
          <cell r="H2910">
            <v>1</v>
          </cell>
          <cell r="I2910">
            <v>32.9</v>
          </cell>
          <cell r="J2910">
            <v>9</v>
          </cell>
          <cell r="K2910">
            <v>324.09999999999997</v>
          </cell>
        </row>
        <row r="2911">
          <cell r="A2911">
            <v>17248</v>
          </cell>
          <cell r="B2911">
            <v>12</v>
          </cell>
          <cell r="C2911">
            <v>103.2</v>
          </cell>
          <cell r="D2911">
            <v>8</v>
          </cell>
          <cell r="E2911">
            <v>73.599999999999994</v>
          </cell>
          <cell r="F2911">
            <v>9</v>
          </cell>
          <cell r="G2911">
            <v>82.8</v>
          </cell>
          <cell r="H2911">
            <v>7</v>
          </cell>
          <cell r="I2911">
            <v>64.400000000000006</v>
          </cell>
          <cell r="J2911">
            <v>36</v>
          </cell>
          <cell r="K2911">
            <v>324</v>
          </cell>
        </row>
        <row r="2912">
          <cell r="A2912">
            <v>18097</v>
          </cell>
          <cell r="B2912">
            <v>4</v>
          </cell>
          <cell r="C2912">
            <v>72.8</v>
          </cell>
          <cell r="D2912">
            <v>4</v>
          </cell>
          <cell r="E2912">
            <v>72.8</v>
          </cell>
          <cell r="F2912">
            <v>6</v>
          </cell>
          <cell r="G2912">
            <v>109.2</v>
          </cell>
          <cell r="H2912">
            <v>4</v>
          </cell>
          <cell r="I2912">
            <v>68.900000000000006</v>
          </cell>
          <cell r="J2912">
            <v>18</v>
          </cell>
          <cell r="K2912">
            <v>323.70000000000005</v>
          </cell>
        </row>
        <row r="2913">
          <cell r="A2913">
            <v>31773</v>
          </cell>
          <cell r="D2913">
            <v>32</v>
          </cell>
          <cell r="E2913">
            <v>143.63999999999999</v>
          </cell>
          <cell r="F2913">
            <v>24</v>
          </cell>
          <cell r="G2913">
            <v>108</v>
          </cell>
          <cell r="H2913">
            <v>16</v>
          </cell>
          <cell r="I2913">
            <v>72</v>
          </cell>
          <cell r="J2913">
            <v>72</v>
          </cell>
          <cell r="K2913">
            <v>323.64</v>
          </cell>
        </row>
        <row r="2914">
          <cell r="A2914">
            <v>10722</v>
          </cell>
          <cell r="B2914">
            <v>37</v>
          </cell>
          <cell r="C2914">
            <v>92.1</v>
          </cell>
          <cell r="D2914">
            <v>35</v>
          </cell>
          <cell r="E2914">
            <v>87.5</v>
          </cell>
          <cell r="F2914">
            <v>30</v>
          </cell>
          <cell r="G2914">
            <v>75</v>
          </cell>
          <cell r="H2914">
            <v>28</v>
          </cell>
          <cell r="I2914">
            <v>68.8</v>
          </cell>
          <cell r="J2914">
            <v>130</v>
          </cell>
          <cell r="K2914">
            <v>323.39999999999998</v>
          </cell>
        </row>
        <row r="2915">
          <cell r="A2915">
            <v>18226</v>
          </cell>
          <cell r="B2915">
            <v>6</v>
          </cell>
          <cell r="C2915">
            <v>36</v>
          </cell>
          <cell r="D2915">
            <v>9</v>
          </cell>
          <cell r="E2915">
            <v>54</v>
          </cell>
          <cell r="F2915">
            <v>19</v>
          </cell>
          <cell r="G2915">
            <v>113.52</v>
          </cell>
          <cell r="H2915">
            <v>20</v>
          </cell>
          <cell r="I2915">
            <v>119.52</v>
          </cell>
          <cell r="J2915">
            <v>54</v>
          </cell>
          <cell r="K2915">
            <v>323.03999999999996</v>
          </cell>
        </row>
        <row r="2916">
          <cell r="A2916">
            <v>10567</v>
          </cell>
          <cell r="B2916">
            <v>140</v>
          </cell>
          <cell r="C2916">
            <v>139.28</v>
          </cell>
          <cell r="D2916">
            <v>44</v>
          </cell>
          <cell r="E2916">
            <v>43.92</v>
          </cell>
          <cell r="F2916">
            <v>51</v>
          </cell>
          <cell r="G2916">
            <v>50.84</v>
          </cell>
          <cell r="H2916">
            <v>89</v>
          </cell>
          <cell r="I2916">
            <v>88.92</v>
          </cell>
          <cell r="J2916">
            <v>324</v>
          </cell>
          <cell r="K2916">
            <v>322.95999999999998</v>
          </cell>
        </row>
        <row r="2917">
          <cell r="A2917">
            <v>11281</v>
          </cell>
          <cell r="B2917">
            <v>7</v>
          </cell>
          <cell r="C2917">
            <v>100.62</v>
          </cell>
          <cell r="D2917">
            <v>5</v>
          </cell>
          <cell r="E2917">
            <v>74</v>
          </cell>
          <cell r="F2917">
            <v>10</v>
          </cell>
          <cell r="G2917">
            <v>148</v>
          </cell>
          <cell r="J2917">
            <v>22</v>
          </cell>
          <cell r="K2917">
            <v>322.62</v>
          </cell>
        </row>
        <row r="2918">
          <cell r="A2918">
            <v>12627</v>
          </cell>
          <cell r="B2918">
            <v>11</v>
          </cell>
          <cell r="C2918">
            <v>154</v>
          </cell>
          <cell r="D2918">
            <v>5</v>
          </cell>
          <cell r="E2918">
            <v>70</v>
          </cell>
          <cell r="F2918">
            <v>4</v>
          </cell>
          <cell r="G2918">
            <v>56</v>
          </cell>
          <cell r="H2918">
            <v>3</v>
          </cell>
          <cell r="I2918">
            <v>42</v>
          </cell>
          <cell r="J2918">
            <v>23</v>
          </cell>
          <cell r="K2918">
            <v>322</v>
          </cell>
        </row>
        <row r="2919">
          <cell r="A2919">
            <v>16413</v>
          </cell>
          <cell r="B2919">
            <v>27</v>
          </cell>
          <cell r="C2919">
            <v>94.5</v>
          </cell>
          <cell r="D2919">
            <v>21</v>
          </cell>
          <cell r="E2919">
            <v>73.5</v>
          </cell>
          <cell r="F2919">
            <v>21</v>
          </cell>
          <cell r="G2919">
            <v>73.5</v>
          </cell>
          <cell r="H2919">
            <v>23</v>
          </cell>
          <cell r="I2919">
            <v>80.5</v>
          </cell>
          <cell r="J2919">
            <v>92</v>
          </cell>
          <cell r="K2919">
            <v>322</v>
          </cell>
        </row>
        <row r="2920">
          <cell r="A2920">
            <v>31748</v>
          </cell>
          <cell r="D2920">
            <v>3</v>
          </cell>
          <cell r="E2920">
            <v>74.7</v>
          </cell>
          <cell r="F2920">
            <v>7</v>
          </cell>
          <cell r="G2920">
            <v>172.31</v>
          </cell>
          <cell r="H2920">
            <v>3</v>
          </cell>
          <cell r="I2920">
            <v>74.7</v>
          </cell>
          <cell r="J2920">
            <v>13</v>
          </cell>
          <cell r="K2920">
            <v>321.70999999999998</v>
          </cell>
        </row>
        <row r="2921">
          <cell r="A2921">
            <v>10296</v>
          </cell>
          <cell r="B2921">
            <v>25</v>
          </cell>
          <cell r="C2921">
            <v>112.5</v>
          </cell>
          <cell r="D2921">
            <v>11</v>
          </cell>
          <cell r="E2921">
            <v>49.5</v>
          </cell>
          <cell r="F2921">
            <v>13</v>
          </cell>
          <cell r="G2921">
            <v>57.42</v>
          </cell>
          <cell r="H2921">
            <v>22</v>
          </cell>
          <cell r="I2921">
            <v>102.18</v>
          </cell>
          <cell r="J2921">
            <v>71</v>
          </cell>
          <cell r="K2921">
            <v>321.60000000000002</v>
          </cell>
        </row>
        <row r="2922">
          <cell r="A2922">
            <v>23487</v>
          </cell>
          <cell r="B2922">
            <v>4</v>
          </cell>
          <cell r="C2922">
            <v>35.6</v>
          </cell>
          <cell r="D2922">
            <v>11</v>
          </cell>
          <cell r="E2922">
            <v>97.9</v>
          </cell>
          <cell r="F2922">
            <v>8</v>
          </cell>
          <cell r="G2922">
            <v>68.11</v>
          </cell>
          <cell r="H2922">
            <v>14</v>
          </cell>
          <cell r="I2922">
            <v>119.71</v>
          </cell>
          <cell r="J2922">
            <v>37</v>
          </cell>
          <cell r="K2922">
            <v>321.32</v>
          </cell>
        </row>
        <row r="2923">
          <cell r="A2923">
            <v>2027166</v>
          </cell>
          <cell r="B2923">
            <v>4.66</v>
          </cell>
          <cell r="C2923">
            <v>28.29</v>
          </cell>
          <cell r="D2923">
            <v>0.61</v>
          </cell>
          <cell r="E2923">
            <v>3.67</v>
          </cell>
          <cell r="F2923">
            <v>34.11</v>
          </cell>
          <cell r="G2923">
            <v>102.4</v>
          </cell>
          <cell r="H2923">
            <v>63.12</v>
          </cell>
          <cell r="I2923">
            <v>186.88</v>
          </cell>
          <cell r="J2923">
            <v>102.5</v>
          </cell>
          <cell r="K2923">
            <v>321.24</v>
          </cell>
        </row>
        <row r="2924">
          <cell r="A2924">
            <v>23592</v>
          </cell>
          <cell r="B2924">
            <v>11</v>
          </cell>
          <cell r="C2924">
            <v>185.9</v>
          </cell>
          <cell r="D2924">
            <v>2</v>
          </cell>
          <cell r="E2924">
            <v>33.799999999999997</v>
          </cell>
          <cell r="F2924">
            <v>1</v>
          </cell>
          <cell r="G2924">
            <v>16.899999999999999</v>
          </cell>
          <cell r="H2924">
            <v>5</v>
          </cell>
          <cell r="I2924">
            <v>84.5</v>
          </cell>
          <cell r="J2924">
            <v>19</v>
          </cell>
          <cell r="K2924">
            <v>321.10000000000002</v>
          </cell>
        </row>
        <row r="2925">
          <cell r="A2925">
            <v>23446</v>
          </cell>
          <cell r="B2925">
            <v>14</v>
          </cell>
          <cell r="C2925">
            <v>95.2</v>
          </cell>
          <cell r="D2925">
            <v>10</v>
          </cell>
          <cell r="E2925">
            <v>68</v>
          </cell>
          <cell r="F2925">
            <v>11</v>
          </cell>
          <cell r="G2925">
            <v>75.099999999999994</v>
          </cell>
          <cell r="H2925">
            <v>12</v>
          </cell>
          <cell r="I2925">
            <v>82.8</v>
          </cell>
          <cell r="J2925">
            <v>47</v>
          </cell>
          <cell r="K2925">
            <v>321.09999999999997</v>
          </cell>
        </row>
        <row r="2926">
          <cell r="A2926">
            <v>16587</v>
          </cell>
          <cell r="B2926">
            <v>3</v>
          </cell>
          <cell r="C2926">
            <v>36.5</v>
          </cell>
          <cell r="D2926">
            <v>6</v>
          </cell>
          <cell r="E2926">
            <v>75</v>
          </cell>
          <cell r="F2926">
            <v>9</v>
          </cell>
          <cell r="G2926">
            <v>110.5</v>
          </cell>
          <cell r="H2926">
            <v>8</v>
          </cell>
          <cell r="I2926">
            <v>99</v>
          </cell>
          <cell r="J2926">
            <v>26</v>
          </cell>
          <cell r="K2926">
            <v>321</v>
          </cell>
        </row>
        <row r="2927">
          <cell r="A2927">
            <v>30175</v>
          </cell>
          <cell r="B2927">
            <v>3</v>
          </cell>
          <cell r="C2927">
            <v>68.7</v>
          </cell>
          <cell r="D2927">
            <v>5</v>
          </cell>
          <cell r="E2927">
            <v>114.5</v>
          </cell>
          <cell r="F2927">
            <v>4</v>
          </cell>
          <cell r="G2927">
            <v>91.6</v>
          </cell>
          <cell r="H2927">
            <v>2</v>
          </cell>
          <cell r="I2927">
            <v>45.8</v>
          </cell>
          <cell r="J2927">
            <v>14</v>
          </cell>
          <cell r="K2927">
            <v>320.59999999999997</v>
          </cell>
        </row>
        <row r="2928">
          <cell r="A2928">
            <v>16707</v>
          </cell>
          <cell r="B2928">
            <v>11</v>
          </cell>
          <cell r="C2928">
            <v>60.7</v>
          </cell>
          <cell r="D2928">
            <v>8</v>
          </cell>
          <cell r="E2928">
            <v>47.2</v>
          </cell>
          <cell r="F2928">
            <v>18</v>
          </cell>
          <cell r="G2928">
            <v>106.2</v>
          </cell>
          <cell r="H2928">
            <v>18</v>
          </cell>
          <cell r="I2928">
            <v>106.2</v>
          </cell>
          <cell r="J2928">
            <v>55</v>
          </cell>
          <cell r="K2928">
            <v>320.3</v>
          </cell>
        </row>
        <row r="2929">
          <cell r="A2929">
            <v>16703</v>
          </cell>
          <cell r="B2929">
            <v>10</v>
          </cell>
          <cell r="C2929">
            <v>80</v>
          </cell>
          <cell r="D2929">
            <v>21</v>
          </cell>
          <cell r="E2929">
            <v>168</v>
          </cell>
          <cell r="F2929">
            <v>5</v>
          </cell>
          <cell r="G2929">
            <v>40</v>
          </cell>
          <cell r="H2929">
            <v>4</v>
          </cell>
          <cell r="I2929">
            <v>32</v>
          </cell>
          <cell r="J2929">
            <v>40</v>
          </cell>
          <cell r="K2929">
            <v>320</v>
          </cell>
        </row>
        <row r="2930">
          <cell r="A2930">
            <v>30568</v>
          </cell>
          <cell r="B2930">
            <v>2</v>
          </cell>
          <cell r="C2930">
            <v>128</v>
          </cell>
          <cell r="D2930">
            <v>1</v>
          </cell>
          <cell r="E2930">
            <v>64</v>
          </cell>
          <cell r="H2930">
            <v>2</v>
          </cell>
          <cell r="I2930">
            <v>128</v>
          </cell>
          <cell r="J2930">
            <v>5</v>
          </cell>
          <cell r="K2930">
            <v>320</v>
          </cell>
        </row>
        <row r="2931">
          <cell r="A2931">
            <v>28537</v>
          </cell>
          <cell r="B2931">
            <v>5</v>
          </cell>
          <cell r="C2931">
            <v>71</v>
          </cell>
          <cell r="D2931">
            <v>18</v>
          </cell>
          <cell r="E2931">
            <v>248.76</v>
          </cell>
          <cell r="J2931">
            <v>23</v>
          </cell>
          <cell r="K2931">
            <v>319.76</v>
          </cell>
        </row>
        <row r="2932">
          <cell r="A2932">
            <v>10208</v>
          </cell>
          <cell r="B2932">
            <v>35</v>
          </cell>
          <cell r="C2932">
            <v>122.5</v>
          </cell>
          <cell r="D2932">
            <v>22</v>
          </cell>
          <cell r="E2932">
            <v>79.099999999999994</v>
          </cell>
          <cell r="F2932">
            <v>15</v>
          </cell>
          <cell r="G2932">
            <v>57</v>
          </cell>
          <cell r="H2932">
            <v>16</v>
          </cell>
          <cell r="I2932">
            <v>60.8</v>
          </cell>
          <cell r="J2932">
            <v>88</v>
          </cell>
          <cell r="K2932">
            <v>319.40000000000003</v>
          </cell>
        </row>
        <row r="2933">
          <cell r="A2933">
            <v>27787</v>
          </cell>
          <cell r="B2933">
            <v>2</v>
          </cell>
          <cell r="C2933">
            <v>21.8</v>
          </cell>
          <cell r="F2933">
            <v>20</v>
          </cell>
          <cell r="G2933">
            <v>238</v>
          </cell>
          <cell r="H2933">
            <v>5</v>
          </cell>
          <cell r="I2933">
            <v>59.5</v>
          </cell>
          <cell r="J2933">
            <v>27</v>
          </cell>
          <cell r="K2933">
            <v>319.3</v>
          </cell>
        </row>
        <row r="2934">
          <cell r="A2934">
            <v>28595</v>
          </cell>
          <cell r="B2934">
            <v>1</v>
          </cell>
          <cell r="C2934">
            <v>26.7</v>
          </cell>
          <cell r="D2934">
            <v>4</v>
          </cell>
          <cell r="E2934">
            <v>106.4</v>
          </cell>
          <cell r="F2934">
            <v>7</v>
          </cell>
          <cell r="G2934">
            <v>186.2</v>
          </cell>
          <cell r="J2934">
            <v>12</v>
          </cell>
          <cell r="K2934">
            <v>319.29999999999995</v>
          </cell>
        </row>
        <row r="2935">
          <cell r="A2935">
            <v>30614</v>
          </cell>
          <cell r="B2935">
            <v>8</v>
          </cell>
          <cell r="C2935">
            <v>212.8</v>
          </cell>
          <cell r="D2935">
            <v>1</v>
          </cell>
          <cell r="E2935">
            <v>26.6</v>
          </cell>
          <cell r="F2935">
            <v>2</v>
          </cell>
          <cell r="G2935">
            <v>53.2</v>
          </cell>
          <cell r="H2935">
            <v>1</v>
          </cell>
          <cell r="I2935">
            <v>26.6</v>
          </cell>
          <cell r="J2935">
            <v>12</v>
          </cell>
          <cell r="K2935">
            <v>319.20000000000005</v>
          </cell>
        </row>
        <row r="2936">
          <cell r="A2936">
            <v>16720</v>
          </cell>
          <cell r="B2936">
            <v>19</v>
          </cell>
          <cell r="C2936">
            <v>72.2</v>
          </cell>
          <cell r="D2936">
            <v>15</v>
          </cell>
          <cell r="E2936">
            <v>57</v>
          </cell>
          <cell r="F2936">
            <v>32</v>
          </cell>
          <cell r="G2936">
            <v>121.6</v>
          </cell>
          <cell r="H2936">
            <v>18</v>
          </cell>
          <cell r="I2936">
            <v>68.400000000000006</v>
          </cell>
          <cell r="J2936">
            <v>84</v>
          </cell>
          <cell r="K2936">
            <v>319.2</v>
          </cell>
        </row>
        <row r="2937">
          <cell r="A2937">
            <v>30511</v>
          </cell>
          <cell r="B2937">
            <v>8</v>
          </cell>
          <cell r="C2937">
            <v>319.2</v>
          </cell>
          <cell r="J2937">
            <v>8</v>
          </cell>
          <cell r="K2937">
            <v>319.2</v>
          </cell>
        </row>
        <row r="2938">
          <cell r="A2938">
            <v>22386</v>
          </cell>
          <cell r="D2938">
            <v>1</v>
          </cell>
          <cell r="E2938">
            <v>29</v>
          </cell>
          <cell r="F2938">
            <v>2</v>
          </cell>
          <cell r="G2938">
            <v>58</v>
          </cell>
          <cell r="H2938">
            <v>8</v>
          </cell>
          <cell r="I2938">
            <v>232</v>
          </cell>
          <cell r="J2938">
            <v>11</v>
          </cell>
          <cell r="K2938">
            <v>319</v>
          </cell>
        </row>
        <row r="2939">
          <cell r="A2939">
            <v>28863</v>
          </cell>
          <cell r="B2939">
            <v>3</v>
          </cell>
          <cell r="C2939">
            <v>95.7</v>
          </cell>
          <cell r="D2939">
            <v>1</v>
          </cell>
          <cell r="E2939">
            <v>31.9</v>
          </cell>
          <cell r="F2939">
            <v>1</v>
          </cell>
          <cell r="G2939">
            <v>31.9</v>
          </cell>
          <cell r="H2939">
            <v>5</v>
          </cell>
          <cell r="I2939">
            <v>159.5</v>
          </cell>
          <cell r="J2939">
            <v>10</v>
          </cell>
          <cell r="K2939">
            <v>319</v>
          </cell>
        </row>
        <row r="2940">
          <cell r="A2940">
            <v>29769</v>
          </cell>
          <cell r="D2940">
            <v>4</v>
          </cell>
          <cell r="E2940">
            <v>127.6</v>
          </cell>
          <cell r="F2940">
            <v>4</v>
          </cell>
          <cell r="G2940">
            <v>127.6</v>
          </cell>
          <cell r="H2940">
            <v>2</v>
          </cell>
          <cell r="I2940">
            <v>63.8</v>
          </cell>
          <cell r="J2940">
            <v>10</v>
          </cell>
          <cell r="K2940">
            <v>319</v>
          </cell>
        </row>
        <row r="2941">
          <cell r="A2941">
            <v>10881</v>
          </cell>
          <cell r="B2941">
            <v>2</v>
          </cell>
          <cell r="C2941">
            <v>39.799999999999997</v>
          </cell>
          <cell r="D2941">
            <v>14</v>
          </cell>
          <cell r="E2941">
            <v>278.60000000000002</v>
          </cell>
          <cell r="J2941">
            <v>16</v>
          </cell>
          <cell r="K2941">
            <v>318.40000000000003</v>
          </cell>
        </row>
        <row r="2942">
          <cell r="A2942">
            <v>23643</v>
          </cell>
          <cell r="B2942">
            <v>8</v>
          </cell>
          <cell r="C2942">
            <v>194.83</v>
          </cell>
          <cell r="D2942">
            <v>4</v>
          </cell>
          <cell r="E2942">
            <v>98.4</v>
          </cell>
          <cell r="F2942">
            <v>1</v>
          </cell>
          <cell r="G2942">
            <v>24.6</v>
          </cell>
          <cell r="J2942">
            <v>13</v>
          </cell>
          <cell r="K2942">
            <v>317.83000000000004</v>
          </cell>
        </row>
        <row r="2943">
          <cell r="A2943">
            <v>16920</v>
          </cell>
          <cell r="B2943">
            <v>2</v>
          </cell>
          <cell r="C2943">
            <v>124.03</v>
          </cell>
          <cell r="D2943">
            <v>2</v>
          </cell>
          <cell r="E2943">
            <v>129.19999999999999</v>
          </cell>
          <cell r="H2943">
            <v>1</v>
          </cell>
          <cell r="I2943">
            <v>64.599999999999994</v>
          </cell>
          <cell r="J2943">
            <v>5</v>
          </cell>
          <cell r="K2943">
            <v>317.83</v>
          </cell>
        </row>
        <row r="2944">
          <cell r="A2944">
            <v>29427</v>
          </cell>
          <cell r="B2944">
            <v>53</v>
          </cell>
          <cell r="C2944">
            <v>79.38</v>
          </cell>
          <cell r="D2944">
            <v>43</v>
          </cell>
          <cell r="E2944">
            <v>64.5</v>
          </cell>
          <cell r="F2944">
            <v>53</v>
          </cell>
          <cell r="G2944">
            <v>79.38</v>
          </cell>
          <cell r="H2944">
            <v>63</v>
          </cell>
          <cell r="I2944">
            <v>94.38</v>
          </cell>
          <cell r="J2944">
            <v>212</v>
          </cell>
          <cell r="K2944">
            <v>317.64</v>
          </cell>
        </row>
        <row r="2945">
          <cell r="A2945">
            <v>13470</v>
          </cell>
          <cell r="B2945">
            <v>9</v>
          </cell>
          <cell r="C2945">
            <v>203.38</v>
          </cell>
          <cell r="D2945">
            <v>4</v>
          </cell>
          <cell r="E2945">
            <v>91.2</v>
          </cell>
          <cell r="F2945">
            <v>1</v>
          </cell>
          <cell r="G2945">
            <v>22.8</v>
          </cell>
          <cell r="J2945">
            <v>14</v>
          </cell>
          <cell r="K2945">
            <v>317.38</v>
          </cell>
        </row>
        <row r="2946">
          <cell r="A2946">
            <v>32196</v>
          </cell>
          <cell r="F2946">
            <v>28</v>
          </cell>
          <cell r="G2946">
            <v>64.22</v>
          </cell>
          <cell r="H2946">
            <v>110</v>
          </cell>
          <cell r="I2946">
            <v>252.82</v>
          </cell>
          <cell r="J2946">
            <v>138</v>
          </cell>
          <cell r="K2946">
            <v>317.03999999999996</v>
          </cell>
        </row>
        <row r="2947">
          <cell r="A2947">
            <v>29210</v>
          </cell>
          <cell r="B2947">
            <v>3</v>
          </cell>
          <cell r="C2947">
            <v>86.7</v>
          </cell>
          <cell r="D2947">
            <v>2</v>
          </cell>
          <cell r="E2947">
            <v>57.8</v>
          </cell>
          <cell r="F2947">
            <v>4</v>
          </cell>
          <cell r="G2947">
            <v>115.6</v>
          </cell>
          <cell r="H2947">
            <v>2</v>
          </cell>
          <cell r="I2947">
            <v>56.8</v>
          </cell>
          <cell r="J2947">
            <v>11</v>
          </cell>
          <cell r="K2947">
            <v>316.90000000000003</v>
          </cell>
        </row>
        <row r="2948">
          <cell r="A2948">
            <v>18563</v>
          </cell>
          <cell r="B2948">
            <v>7</v>
          </cell>
          <cell r="C2948">
            <v>67.2</v>
          </cell>
          <cell r="D2948">
            <v>9</v>
          </cell>
          <cell r="E2948">
            <v>86.4</v>
          </cell>
          <cell r="F2948">
            <v>2</v>
          </cell>
          <cell r="G2948">
            <v>19.2</v>
          </cell>
          <cell r="H2948">
            <v>15</v>
          </cell>
          <cell r="I2948">
            <v>144</v>
          </cell>
          <cell r="J2948">
            <v>33</v>
          </cell>
          <cell r="K2948">
            <v>316.8</v>
          </cell>
        </row>
        <row r="2949">
          <cell r="A2949">
            <v>31339</v>
          </cell>
          <cell r="B2949">
            <v>6</v>
          </cell>
          <cell r="C2949">
            <v>71.400000000000006</v>
          </cell>
          <cell r="D2949">
            <v>11</v>
          </cell>
          <cell r="E2949">
            <v>129.94999999999999</v>
          </cell>
          <cell r="F2949">
            <v>6</v>
          </cell>
          <cell r="G2949">
            <v>74.599999999999994</v>
          </cell>
          <cell r="H2949">
            <v>3</v>
          </cell>
          <cell r="I2949">
            <v>40.5</v>
          </cell>
          <cell r="J2949">
            <v>26</v>
          </cell>
          <cell r="K2949">
            <v>316.45</v>
          </cell>
        </row>
        <row r="2950">
          <cell r="A2950">
            <v>17203</v>
          </cell>
          <cell r="B2950">
            <v>21</v>
          </cell>
          <cell r="C2950">
            <v>20.73</v>
          </cell>
          <cell r="D2950">
            <v>64</v>
          </cell>
          <cell r="E2950">
            <v>64</v>
          </cell>
          <cell r="F2950">
            <v>140</v>
          </cell>
          <cell r="G2950">
            <v>139.58000000000001</v>
          </cell>
          <cell r="H2950">
            <v>92</v>
          </cell>
          <cell r="I2950">
            <v>91.92</v>
          </cell>
          <cell r="J2950">
            <v>317</v>
          </cell>
          <cell r="K2950">
            <v>316.23</v>
          </cell>
        </row>
        <row r="2951">
          <cell r="A2951">
            <v>29052</v>
          </cell>
          <cell r="B2951">
            <v>4</v>
          </cell>
          <cell r="C2951">
            <v>74.400000000000006</v>
          </cell>
          <cell r="D2951">
            <v>5</v>
          </cell>
          <cell r="E2951">
            <v>93</v>
          </cell>
          <cell r="F2951">
            <v>7</v>
          </cell>
          <cell r="G2951">
            <v>130.19999999999999</v>
          </cell>
          <cell r="H2951">
            <v>1</v>
          </cell>
          <cell r="I2951">
            <v>18.600000000000001</v>
          </cell>
          <cell r="J2951">
            <v>17</v>
          </cell>
          <cell r="K2951">
            <v>316.20000000000005</v>
          </cell>
        </row>
        <row r="2952">
          <cell r="A2952">
            <v>28320</v>
          </cell>
          <cell r="B2952">
            <v>1</v>
          </cell>
          <cell r="C2952">
            <v>13.3</v>
          </cell>
          <cell r="D2952">
            <v>8</v>
          </cell>
          <cell r="E2952">
            <v>105.34</v>
          </cell>
          <cell r="F2952">
            <v>9</v>
          </cell>
          <cell r="G2952">
            <v>118.64</v>
          </cell>
          <cell r="H2952">
            <v>6</v>
          </cell>
          <cell r="I2952">
            <v>78.739999999999995</v>
          </cell>
          <cell r="J2952">
            <v>24</v>
          </cell>
          <cell r="K2952">
            <v>316.02</v>
          </cell>
        </row>
        <row r="2953">
          <cell r="A2953">
            <v>27864</v>
          </cell>
          <cell r="B2953">
            <v>2</v>
          </cell>
          <cell r="C2953">
            <v>63.2</v>
          </cell>
          <cell r="D2953">
            <v>2</v>
          </cell>
          <cell r="E2953">
            <v>63.2</v>
          </cell>
          <cell r="F2953">
            <v>4</v>
          </cell>
          <cell r="G2953">
            <v>126.4</v>
          </cell>
          <cell r="H2953">
            <v>2</v>
          </cell>
          <cell r="I2953">
            <v>63.2</v>
          </cell>
          <cell r="J2953">
            <v>10</v>
          </cell>
          <cell r="K2953">
            <v>316</v>
          </cell>
        </row>
        <row r="2954">
          <cell r="A2954">
            <v>11015</v>
          </cell>
          <cell r="B2954">
            <v>4</v>
          </cell>
          <cell r="C2954">
            <v>97.2</v>
          </cell>
          <cell r="D2954">
            <v>3</v>
          </cell>
          <cell r="E2954">
            <v>72.900000000000006</v>
          </cell>
          <cell r="F2954">
            <v>5</v>
          </cell>
          <cell r="G2954">
            <v>121.5</v>
          </cell>
          <cell r="H2954">
            <v>1</v>
          </cell>
          <cell r="I2954">
            <v>24.3</v>
          </cell>
          <cell r="J2954">
            <v>13</v>
          </cell>
          <cell r="K2954">
            <v>315.90000000000003</v>
          </cell>
        </row>
        <row r="2955">
          <cell r="A2955">
            <v>17027</v>
          </cell>
          <cell r="B2955">
            <v>4</v>
          </cell>
          <cell r="C2955">
            <v>90.4</v>
          </cell>
          <cell r="D2955">
            <v>3</v>
          </cell>
          <cell r="E2955">
            <v>67.8</v>
          </cell>
          <cell r="F2955">
            <v>5</v>
          </cell>
          <cell r="G2955">
            <v>97.91</v>
          </cell>
          <cell r="H2955">
            <v>3</v>
          </cell>
          <cell r="I2955">
            <v>59.7</v>
          </cell>
          <cell r="J2955">
            <v>15</v>
          </cell>
          <cell r="K2955">
            <v>315.81</v>
          </cell>
        </row>
        <row r="2956">
          <cell r="A2956">
            <v>27270</v>
          </cell>
          <cell r="B2956">
            <v>14</v>
          </cell>
          <cell r="C2956">
            <v>58.8</v>
          </cell>
          <cell r="D2956">
            <v>9</v>
          </cell>
          <cell r="E2956">
            <v>37.799999999999997</v>
          </cell>
          <cell r="F2956">
            <v>38</v>
          </cell>
          <cell r="G2956">
            <v>156.54</v>
          </cell>
          <cell r="H2956">
            <v>15</v>
          </cell>
          <cell r="I2956">
            <v>62.66</v>
          </cell>
          <cell r="J2956">
            <v>76</v>
          </cell>
          <cell r="K2956">
            <v>315.79999999999995</v>
          </cell>
        </row>
        <row r="2957">
          <cell r="A2957">
            <v>30024</v>
          </cell>
          <cell r="B2957">
            <v>16</v>
          </cell>
          <cell r="C2957">
            <v>86.4</v>
          </cell>
          <cell r="D2957">
            <v>25</v>
          </cell>
          <cell r="E2957">
            <v>135</v>
          </cell>
          <cell r="F2957">
            <v>12</v>
          </cell>
          <cell r="G2957">
            <v>71.099999999999994</v>
          </cell>
          <cell r="H2957">
            <v>4</v>
          </cell>
          <cell r="I2957">
            <v>23.2</v>
          </cell>
          <cell r="J2957">
            <v>57</v>
          </cell>
          <cell r="K2957">
            <v>315.7</v>
          </cell>
        </row>
        <row r="2958">
          <cell r="A2958">
            <v>28247</v>
          </cell>
          <cell r="B2958">
            <v>7</v>
          </cell>
          <cell r="C2958">
            <v>37.6</v>
          </cell>
          <cell r="D2958">
            <v>25</v>
          </cell>
          <cell r="E2958">
            <v>141.54</v>
          </cell>
          <cell r="F2958">
            <v>6</v>
          </cell>
          <cell r="G2958">
            <v>31.5</v>
          </cell>
          <cell r="H2958">
            <v>21</v>
          </cell>
          <cell r="I2958">
            <v>105</v>
          </cell>
          <cell r="J2958">
            <v>59</v>
          </cell>
          <cell r="K2958">
            <v>315.64</v>
          </cell>
        </row>
        <row r="2959">
          <cell r="A2959">
            <v>14613</v>
          </cell>
          <cell r="B2959">
            <v>3</v>
          </cell>
          <cell r="C2959">
            <v>78.900000000000006</v>
          </cell>
          <cell r="D2959">
            <v>2</v>
          </cell>
          <cell r="E2959">
            <v>52.6</v>
          </cell>
          <cell r="F2959">
            <v>5</v>
          </cell>
          <cell r="G2959">
            <v>131.5</v>
          </cell>
          <cell r="H2959">
            <v>2</v>
          </cell>
          <cell r="I2959">
            <v>52.6</v>
          </cell>
          <cell r="J2959">
            <v>12</v>
          </cell>
          <cell r="K2959">
            <v>315.60000000000002</v>
          </cell>
        </row>
        <row r="2960">
          <cell r="A2960">
            <v>23150</v>
          </cell>
          <cell r="B2960">
            <v>5</v>
          </cell>
          <cell r="C2960">
            <v>83</v>
          </cell>
          <cell r="D2960">
            <v>6</v>
          </cell>
          <cell r="E2960">
            <v>99.6</v>
          </cell>
          <cell r="F2960">
            <v>4</v>
          </cell>
          <cell r="G2960">
            <v>66.400000000000006</v>
          </cell>
          <cell r="H2960">
            <v>4</v>
          </cell>
          <cell r="I2960">
            <v>66.400000000000006</v>
          </cell>
          <cell r="J2960">
            <v>19</v>
          </cell>
          <cell r="K2960">
            <v>315.39999999999998</v>
          </cell>
        </row>
        <row r="2961">
          <cell r="A2961">
            <v>28606</v>
          </cell>
          <cell r="B2961">
            <v>4</v>
          </cell>
          <cell r="C2961">
            <v>43.6</v>
          </cell>
          <cell r="D2961">
            <v>6</v>
          </cell>
          <cell r="E2961">
            <v>65.400000000000006</v>
          </cell>
          <cell r="F2961">
            <v>14</v>
          </cell>
          <cell r="G2961">
            <v>151.72999999999999</v>
          </cell>
          <cell r="H2961">
            <v>5</v>
          </cell>
          <cell r="I2961">
            <v>54.5</v>
          </cell>
          <cell r="J2961">
            <v>29</v>
          </cell>
          <cell r="K2961">
            <v>315.23</v>
          </cell>
        </row>
        <row r="2962">
          <cell r="A2962">
            <v>17653</v>
          </cell>
          <cell r="B2962">
            <v>4</v>
          </cell>
          <cell r="C2962">
            <v>87.81</v>
          </cell>
          <cell r="D2962">
            <v>5</v>
          </cell>
          <cell r="E2962">
            <v>112</v>
          </cell>
          <cell r="F2962">
            <v>3</v>
          </cell>
          <cell r="G2962">
            <v>67.2</v>
          </cell>
          <cell r="H2962">
            <v>2</v>
          </cell>
          <cell r="I2962">
            <v>48</v>
          </cell>
          <cell r="J2962">
            <v>14</v>
          </cell>
          <cell r="K2962">
            <v>315.01</v>
          </cell>
        </row>
        <row r="2963">
          <cell r="A2963">
            <v>13338</v>
          </cell>
          <cell r="B2963">
            <v>8</v>
          </cell>
          <cell r="C2963">
            <v>140</v>
          </cell>
          <cell r="D2963">
            <v>1</v>
          </cell>
          <cell r="E2963">
            <v>17.5</v>
          </cell>
          <cell r="F2963">
            <v>6</v>
          </cell>
          <cell r="G2963">
            <v>105</v>
          </cell>
          <cell r="H2963">
            <v>3</v>
          </cell>
          <cell r="I2963">
            <v>52.5</v>
          </cell>
          <cell r="J2963">
            <v>18</v>
          </cell>
          <cell r="K2963">
            <v>315</v>
          </cell>
        </row>
        <row r="2964">
          <cell r="A2964">
            <v>15064</v>
          </cell>
          <cell r="B2964">
            <v>2</v>
          </cell>
          <cell r="C2964">
            <v>42</v>
          </cell>
          <cell r="D2964">
            <v>3</v>
          </cell>
          <cell r="E2964">
            <v>63</v>
          </cell>
          <cell r="F2964">
            <v>5</v>
          </cell>
          <cell r="G2964">
            <v>105</v>
          </cell>
          <cell r="H2964">
            <v>5</v>
          </cell>
          <cell r="I2964">
            <v>105</v>
          </cell>
          <cell r="J2964">
            <v>15</v>
          </cell>
          <cell r="K2964">
            <v>315</v>
          </cell>
        </row>
        <row r="2965">
          <cell r="A2965">
            <v>16934</v>
          </cell>
          <cell r="B2965">
            <v>3</v>
          </cell>
          <cell r="C2965">
            <v>52.5</v>
          </cell>
          <cell r="D2965">
            <v>7</v>
          </cell>
          <cell r="E2965">
            <v>122.5</v>
          </cell>
          <cell r="F2965">
            <v>3</v>
          </cell>
          <cell r="G2965">
            <v>52.5</v>
          </cell>
          <cell r="H2965">
            <v>5</v>
          </cell>
          <cell r="I2965">
            <v>87.5</v>
          </cell>
          <cell r="J2965">
            <v>18</v>
          </cell>
          <cell r="K2965">
            <v>315</v>
          </cell>
        </row>
        <row r="2966">
          <cell r="A2966">
            <v>27471</v>
          </cell>
          <cell r="B2966">
            <v>9</v>
          </cell>
          <cell r="C2966">
            <v>157.5</v>
          </cell>
          <cell r="D2966">
            <v>6</v>
          </cell>
          <cell r="E2966">
            <v>105</v>
          </cell>
          <cell r="H2966">
            <v>3</v>
          </cell>
          <cell r="I2966">
            <v>52.5</v>
          </cell>
          <cell r="J2966">
            <v>18</v>
          </cell>
          <cell r="K2966">
            <v>315</v>
          </cell>
        </row>
        <row r="2967">
          <cell r="A2967">
            <v>31693</v>
          </cell>
          <cell r="D2967">
            <v>14</v>
          </cell>
          <cell r="E2967">
            <v>58.8</v>
          </cell>
          <cell r="F2967">
            <v>30</v>
          </cell>
          <cell r="G2967">
            <v>126</v>
          </cell>
          <cell r="H2967">
            <v>31</v>
          </cell>
          <cell r="I2967">
            <v>130.19999999999999</v>
          </cell>
          <cell r="J2967">
            <v>75</v>
          </cell>
          <cell r="K2967">
            <v>315</v>
          </cell>
        </row>
        <row r="2968">
          <cell r="A2968">
            <v>27239</v>
          </cell>
          <cell r="B2968">
            <v>71</v>
          </cell>
          <cell r="C2968">
            <v>177.3</v>
          </cell>
          <cell r="D2968">
            <v>7</v>
          </cell>
          <cell r="E2968">
            <v>17.5</v>
          </cell>
          <cell r="F2968">
            <v>31</v>
          </cell>
          <cell r="G2968">
            <v>77.5</v>
          </cell>
          <cell r="H2968">
            <v>17</v>
          </cell>
          <cell r="I2968">
            <v>42.5</v>
          </cell>
          <cell r="J2968">
            <v>126</v>
          </cell>
          <cell r="K2968">
            <v>314.8</v>
          </cell>
        </row>
        <row r="2969">
          <cell r="A2969">
            <v>15193</v>
          </cell>
          <cell r="B2969">
            <v>74</v>
          </cell>
          <cell r="C2969">
            <v>95.3</v>
          </cell>
          <cell r="D2969">
            <v>67</v>
          </cell>
          <cell r="E2969">
            <v>96.54</v>
          </cell>
          <cell r="F2969">
            <v>42</v>
          </cell>
          <cell r="G2969">
            <v>63</v>
          </cell>
          <cell r="H2969">
            <v>40</v>
          </cell>
          <cell r="I2969">
            <v>59.88</v>
          </cell>
          <cell r="J2969">
            <v>223</v>
          </cell>
          <cell r="K2969">
            <v>314.72000000000003</v>
          </cell>
        </row>
        <row r="2970">
          <cell r="A2970">
            <v>22748</v>
          </cell>
          <cell r="B2970">
            <v>3</v>
          </cell>
          <cell r="C2970">
            <v>55.8</v>
          </cell>
          <cell r="D2970">
            <v>4</v>
          </cell>
          <cell r="E2970">
            <v>74.400000000000006</v>
          </cell>
          <cell r="F2970">
            <v>7</v>
          </cell>
          <cell r="G2970">
            <v>130.19999999999999</v>
          </cell>
          <cell r="H2970">
            <v>3</v>
          </cell>
          <cell r="I2970">
            <v>54.31</v>
          </cell>
          <cell r="J2970">
            <v>17</v>
          </cell>
          <cell r="K2970">
            <v>314.70999999999998</v>
          </cell>
        </row>
        <row r="2971">
          <cell r="A2971">
            <v>15656</v>
          </cell>
          <cell r="B2971">
            <v>31</v>
          </cell>
          <cell r="C2971">
            <v>99.2</v>
          </cell>
          <cell r="D2971">
            <v>5</v>
          </cell>
          <cell r="E2971">
            <v>16</v>
          </cell>
          <cell r="F2971">
            <v>25</v>
          </cell>
          <cell r="G2971">
            <v>88.11</v>
          </cell>
          <cell r="H2971">
            <v>31</v>
          </cell>
          <cell r="I2971">
            <v>111.02</v>
          </cell>
          <cell r="J2971">
            <v>92</v>
          </cell>
          <cell r="K2971">
            <v>314.33</v>
          </cell>
        </row>
        <row r="2972">
          <cell r="A2972">
            <v>30180</v>
          </cell>
          <cell r="B2972">
            <v>2</v>
          </cell>
          <cell r="C2972">
            <v>89.8</v>
          </cell>
          <cell r="D2972">
            <v>1</v>
          </cell>
          <cell r="E2972">
            <v>44.9</v>
          </cell>
          <cell r="F2972">
            <v>2</v>
          </cell>
          <cell r="G2972">
            <v>89.8</v>
          </cell>
          <cell r="H2972">
            <v>2</v>
          </cell>
          <cell r="I2972">
            <v>89.8</v>
          </cell>
          <cell r="J2972">
            <v>7</v>
          </cell>
          <cell r="K2972">
            <v>314.3</v>
          </cell>
        </row>
        <row r="2973">
          <cell r="A2973">
            <v>30225</v>
          </cell>
          <cell r="B2973">
            <v>2</v>
          </cell>
          <cell r="C2973">
            <v>69.8</v>
          </cell>
          <cell r="D2973">
            <v>1</v>
          </cell>
          <cell r="E2973">
            <v>34.9</v>
          </cell>
          <cell r="F2973">
            <v>3</v>
          </cell>
          <cell r="G2973">
            <v>104.7</v>
          </cell>
          <cell r="H2973">
            <v>3</v>
          </cell>
          <cell r="I2973">
            <v>104.7</v>
          </cell>
          <cell r="J2973">
            <v>9</v>
          </cell>
          <cell r="K2973">
            <v>314.09999999999997</v>
          </cell>
        </row>
        <row r="2974">
          <cell r="A2974">
            <v>17822</v>
          </cell>
          <cell r="B2974">
            <v>21</v>
          </cell>
          <cell r="C2974">
            <v>90.3</v>
          </cell>
          <cell r="D2974">
            <v>15</v>
          </cell>
          <cell r="E2974">
            <v>64.5</v>
          </cell>
          <cell r="F2974">
            <v>12</v>
          </cell>
          <cell r="G2974">
            <v>51.6</v>
          </cell>
          <cell r="H2974">
            <v>25</v>
          </cell>
          <cell r="I2974">
            <v>107.5</v>
          </cell>
          <cell r="J2974">
            <v>73</v>
          </cell>
          <cell r="K2974">
            <v>313.89999999999998</v>
          </cell>
        </row>
        <row r="2975">
          <cell r="A2975">
            <v>15323</v>
          </cell>
          <cell r="B2975">
            <v>6</v>
          </cell>
          <cell r="C2975">
            <v>66</v>
          </cell>
          <cell r="D2975">
            <v>19</v>
          </cell>
          <cell r="E2975">
            <v>203.72</v>
          </cell>
          <cell r="F2975">
            <v>4</v>
          </cell>
          <cell r="G2975">
            <v>44</v>
          </cell>
          <cell r="J2975">
            <v>29</v>
          </cell>
          <cell r="K2975">
            <v>313.72000000000003</v>
          </cell>
        </row>
        <row r="2976">
          <cell r="A2976">
            <v>28767</v>
          </cell>
          <cell r="B2976">
            <v>1</v>
          </cell>
          <cell r="C2976">
            <v>5.6</v>
          </cell>
          <cell r="F2976">
            <v>10</v>
          </cell>
          <cell r="G2976">
            <v>56</v>
          </cell>
          <cell r="H2976">
            <v>40</v>
          </cell>
          <cell r="I2976">
            <v>252</v>
          </cell>
          <cell r="J2976">
            <v>51</v>
          </cell>
          <cell r="K2976">
            <v>313.60000000000002</v>
          </cell>
        </row>
        <row r="2977">
          <cell r="A2977">
            <v>16211</v>
          </cell>
          <cell r="B2977">
            <v>19</v>
          </cell>
          <cell r="C2977">
            <v>133</v>
          </cell>
          <cell r="D2977">
            <v>10</v>
          </cell>
          <cell r="E2977">
            <v>70</v>
          </cell>
          <cell r="F2977">
            <v>4</v>
          </cell>
          <cell r="G2977">
            <v>28</v>
          </cell>
          <cell r="H2977">
            <v>11</v>
          </cell>
          <cell r="I2977">
            <v>82.5</v>
          </cell>
          <cell r="J2977">
            <v>44</v>
          </cell>
          <cell r="K2977">
            <v>313.5</v>
          </cell>
        </row>
        <row r="2978">
          <cell r="A2978">
            <v>31955</v>
          </cell>
          <cell r="D2978">
            <v>1</v>
          </cell>
          <cell r="E2978">
            <v>21</v>
          </cell>
          <cell r="F2978">
            <v>7</v>
          </cell>
          <cell r="G2978">
            <v>145.32</v>
          </cell>
          <cell r="H2978">
            <v>7</v>
          </cell>
          <cell r="I2978">
            <v>147</v>
          </cell>
          <cell r="J2978">
            <v>15</v>
          </cell>
          <cell r="K2978">
            <v>313.32</v>
          </cell>
        </row>
        <row r="2979">
          <cell r="A2979">
            <v>31758</v>
          </cell>
          <cell r="D2979">
            <v>1</v>
          </cell>
          <cell r="E2979">
            <v>79.900000000000006</v>
          </cell>
          <cell r="F2979">
            <v>2</v>
          </cell>
          <cell r="G2979">
            <v>153.41</v>
          </cell>
          <cell r="H2979">
            <v>1</v>
          </cell>
          <cell r="I2979">
            <v>79.900000000000006</v>
          </cell>
          <cell r="J2979">
            <v>4</v>
          </cell>
          <cell r="K2979">
            <v>313.21000000000004</v>
          </cell>
        </row>
        <row r="2980">
          <cell r="A2980">
            <v>23510</v>
          </cell>
          <cell r="B2980">
            <v>1</v>
          </cell>
          <cell r="C2980">
            <v>34.799999999999997</v>
          </cell>
          <cell r="D2980">
            <v>5</v>
          </cell>
          <cell r="E2980">
            <v>174</v>
          </cell>
          <cell r="F2980">
            <v>3</v>
          </cell>
          <cell r="G2980">
            <v>104.4</v>
          </cell>
          <cell r="J2980">
            <v>9</v>
          </cell>
          <cell r="K2980">
            <v>313.20000000000005</v>
          </cell>
        </row>
        <row r="2981">
          <cell r="A2981">
            <v>32037</v>
          </cell>
          <cell r="F2981">
            <v>18</v>
          </cell>
          <cell r="G2981">
            <v>297.48</v>
          </cell>
          <cell r="H2981">
            <v>1</v>
          </cell>
          <cell r="I2981">
            <v>15.55</v>
          </cell>
          <cell r="J2981">
            <v>19</v>
          </cell>
          <cell r="K2981">
            <v>313.03000000000003</v>
          </cell>
        </row>
        <row r="2982">
          <cell r="A2982">
            <v>29921</v>
          </cell>
          <cell r="B2982">
            <v>5</v>
          </cell>
          <cell r="C2982">
            <v>74.5</v>
          </cell>
          <cell r="D2982">
            <v>4</v>
          </cell>
          <cell r="E2982">
            <v>59.6</v>
          </cell>
          <cell r="F2982">
            <v>8</v>
          </cell>
          <cell r="G2982">
            <v>119.2</v>
          </cell>
          <cell r="H2982">
            <v>4</v>
          </cell>
          <cell r="I2982">
            <v>59.6</v>
          </cell>
          <cell r="J2982">
            <v>21</v>
          </cell>
          <cell r="K2982">
            <v>312.90000000000003</v>
          </cell>
        </row>
        <row r="2983">
          <cell r="A2983">
            <v>16598</v>
          </cell>
          <cell r="B2983">
            <v>8</v>
          </cell>
          <cell r="C2983">
            <v>119.2</v>
          </cell>
          <cell r="D2983">
            <v>7</v>
          </cell>
          <cell r="E2983">
            <v>104.3</v>
          </cell>
          <cell r="F2983">
            <v>6</v>
          </cell>
          <cell r="G2983">
            <v>89.4</v>
          </cell>
          <cell r="J2983">
            <v>21</v>
          </cell>
          <cell r="K2983">
            <v>312.89999999999998</v>
          </cell>
        </row>
        <row r="2984">
          <cell r="A2984">
            <v>27391</v>
          </cell>
          <cell r="B2984">
            <v>13</v>
          </cell>
          <cell r="C2984">
            <v>63.31</v>
          </cell>
          <cell r="D2984">
            <v>23</v>
          </cell>
          <cell r="E2984">
            <v>112.31</v>
          </cell>
          <cell r="F2984">
            <v>25</v>
          </cell>
          <cell r="G2984">
            <v>122.5</v>
          </cell>
          <cell r="H2984">
            <v>3</v>
          </cell>
          <cell r="I2984">
            <v>14.7</v>
          </cell>
          <cell r="J2984">
            <v>64</v>
          </cell>
          <cell r="K2984">
            <v>312.82</v>
          </cell>
        </row>
        <row r="2985">
          <cell r="A2985">
            <v>17966</v>
          </cell>
          <cell r="B2985">
            <v>7</v>
          </cell>
          <cell r="C2985">
            <v>136.5</v>
          </cell>
          <cell r="D2985">
            <v>7</v>
          </cell>
          <cell r="E2985">
            <v>136.5</v>
          </cell>
          <cell r="H2985">
            <v>2</v>
          </cell>
          <cell r="I2985">
            <v>39.799999999999997</v>
          </cell>
          <cell r="J2985">
            <v>16</v>
          </cell>
          <cell r="K2985">
            <v>312.8</v>
          </cell>
        </row>
        <row r="2986">
          <cell r="A2986">
            <v>27980</v>
          </cell>
          <cell r="B2986">
            <v>3</v>
          </cell>
          <cell r="C2986">
            <v>55.8</v>
          </cell>
          <cell r="D2986">
            <v>3</v>
          </cell>
          <cell r="E2986">
            <v>48.4</v>
          </cell>
          <cell r="F2986">
            <v>7</v>
          </cell>
          <cell r="G2986">
            <v>104.3</v>
          </cell>
          <cell r="H2986">
            <v>7</v>
          </cell>
          <cell r="I2986">
            <v>104.3</v>
          </cell>
          <cell r="J2986">
            <v>20</v>
          </cell>
          <cell r="K2986">
            <v>312.8</v>
          </cell>
        </row>
        <row r="2987">
          <cell r="A2987">
            <v>28150</v>
          </cell>
          <cell r="B2987">
            <v>12</v>
          </cell>
          <cell r="C2987">
            <v>169.32</v>
          </cell>
          <cell r="H2987">
            <v>10</v>
          </cell>
          <cell r="I2987">
            <v>143</v>
          </cell>
          <cell r="J2987">
            <v>22</v>
          </cell>
          <cell r="K2987">
            <v>312.32</v>
          </cell>
        </row>
        <row r="2988">
          <cell r="A2988">
            <v>22394</v>
          </cell>
          <cell r="B2988">
            <v>18</v>
          </cell>
          <cell r="C2988">
            <v>122.4</v>
          </cell>
          <cell r="D2988">
            <v>8</v>
          </cell>
          <cell r="E2988">
            <v>53.86</v>
          </cell>
          <cell r="F2988">
            <v>10</v>
          </cell>
          <cell r="G2988">
            <v>68</v>
          </cell>
          <cell r="H2988">
            <v>10</v>
          </cell>
          <cell r="I2988">
            <v>68</v>
          </cell>
          <cell r="J2988">
            <v>46</v>
          </cell>
          <cell r="K2988">
            <v>312.26</v>
          </cell>
        </row>
        <row r="2989">
          <cell r="A2989">
            <v>28152</v>
          </cell>
          <cell r="D2989">
            <v>1</v>
          </cell>
          <cell r="E2989">
            <v>44.6</v>
          </cell>
          <cell r="F2989">
            <v>3</v>
          </cell>
          <cell r="G2989">
            <v>133.80000000000001</v>
          </cell>
          <cell r="H2989">
            <v>3</v>
          </cell>
          <cell r="I2989">
            <v>133.80000000000001</v>
          </cell>
          <cell r="J2989">
            <v>7</v>
          </cell>
          <cell r="K2989">
            <v>312.20000000000005</v>
          </cell>
        </row>
        <row r="2990">
          <cell r="A2990">
            <v>16166</v>
          </cell>
          <cell r="B2990">
            <v>7</v>
          </cell>
          <cell r="C2990">
            <v>115.5</v>
          </cell>
          <cell r="D2990">
            <v>8</v>
          </cell>
          <cell r="E2990">
            <v>130.68</v>
          </cell>
          <cell r="F2990">
            <v>2</v>
          </cell>
          <cell r="G2990">
            <v>33</v>
          </cell>
          <cell r="H2990">
            <v>2</v>
          </cell>
          <cell r="I2990">
            <v>33</v>
          </cell>
          <cell r="J2990">
            <v>19</v>
          </cell>
          <cell r="K2990">
            <v>312.18</v>
          </cell>
        </row>
        <row r="2991">
          <cell r="A2991">
            <v>17553</v>
          </cell>
          <cell r="B2991">
            <v>4</v>
          </cell>
          <cell r="C2991">
            <v>76.83</v>
          </cell>
          <cell r="D2991">
            <v>1</v>
          </cell>
          <cell r="E2991">
            <v>19.600000000000001</v>
          </cell>
          <cell r="F2991">
            <v>9</v>
          </cell>
          <cell r="G2991">
            <v>176.4</v>
          </cell>
          <cell r="H2991">
            <v>2</v>
          </cell>
          <cell r="I2991">
            <v>39.200000000000003</v>
          </cell>
          <cell r="J2991">
            <v>16</v>
          </cell>
          <cell r="K2991">
            <v>312.03000000000003</v>
          </cell>
        </row>
        <row r="2992">
          <cell r="A2992">
            <v>12616</v>
          </cell>
          <cell r="B2992">
            <v>8</v>
          </cell>
          <cell r="C2992">
            <v>65.599999999999994</v>
          </cell>
          <cell r="D2992">
            <v>12</v>
          </cell>
          <cell r="E2992">
            <v>98.4</v>
          </cell>
          <cell r="F2992">
            <v>6</v>
          </cell>
          <cell r="G2992">
            <v>49.9</v>
          </cell>
          <cell r="H2992">
            <v>11</v>
          </cell>
          <cell r="I2992">
            <v>97.9</v>
          </cell>
          <cell r="J2992">
            <v>37</v>
          </cell>
          <cell r="K2992">
            <v>311.8</v>
          </cell>
        </row>
        <row r="2993">
          <cell r="A2993">
            <v>29066</v>
          </cell>
          <cell r="B2993">
            <v>20</v>
          </cell>
          <cell r="C2993">
            <v>270.91000000000003</v>
          </cell>
          <cell r="H2993">
            <v>3</v>
          </cell>
          <cell r="I2993">
            <v>40.799999999999997</v>
          </cell>
          <cell r="J2993">
            <v>23</v>
          </cell>
          <cell r="K2993">
            <v>311.71000000000004</v>
          </cell>
        </row>
        <row r="2994">
          <cell r="A2994">
            <v>18024</v>
          </cell>
          <cell r="B2994">
            <v>7</v>
          </cell>
          <cell r="C2994">
            <v>69.2</v>
          </cell>
          <cell r="D2994">
            <v>8</v>
          </cell>
          <cell r="E2994">
            <v>79.2</v>
          </cell>
          <cell r="F2994">
            <v>6</v>
          </cell>
          <cell r="G2994">
            <v>61.2</v>
          </cell>
          <cell r="H2994">
            <v>10</v>
          </cell>
          <cell r="I2994">
            <v>102</v>
          </cell>
          <cell r="J2994">
            <v>31</v>
          </cell>
          <cell r="K2994">
            <v>311.60000000000002</v>
          </cell>
        </row>
        <row r="2995">
          <cell r="A2995">
            <v>31336</v>
          </cell>
          <cell r="B2995">
            <v>1</v>
          </cell>
          <cell r="C2995">
            <v>51.9</v>
          </cell>
          <cell r="F2995">
            <v>3</v>
          </cell>
          <cell r="G2995">
            <v>155.69999999999999</v>
          </cell>
          <cell r="H2995">
            <v>2</v>
          </cell>
          <cell r="I2995">
            <v>103.8</v>
          </cell>
          <cell r="J2995">
            <v>6</v>
          </cell>
          <cell r="K2995">
            <v>311.39999999999998</v>
          </cell>
        </row>
        <row r="2996">
          <cell r="A2996">
            <v>10984</v>
          </cell>
          <cell r="B2996">
            <v>13</v>
          </cell>
          <cell r="C2996">
            <v>70.400000000000006</v>
          </cell>
          <cell r="D2996">
            <v>12</v>
          </cell>
          <cell r="E2996">
            <v>67.2</v>
          </cell>
          <cell r="F2996">
            <v>15</v>
          </cell>
          <cell r="G2996">
            <v>84</v>
          </cell>
          <cell r="H2996">
            <v>16</v>
          </cell>
          <cell r="I2996">
            <v>89.6</v>
          </cell>
          <cell r="J2996">
            <v>56</v>
          </cell>
          <cell r="K2996">
            <v>311.20000000000005</v>
          </cell>
        </row>
        <row r="2997">
          <cell r="A2997">
            <v>29337</v>
          </cell>
          <cell r="B2997">
            <v>7</v>
          </cell>
          <cell r="C2997">
            <v>91</v>
          </cell>
          <cell r="D2997">
            <v>6</v>
          </cell>
          <cell r="E2997">
            <v>78</v>
          </cell>
          <cell r="F2997">
            <v>6</v>
          </cell>
          <cell r="G2997">
            <v>78</v>
          </cell>
          <cell r="H2997">
            <v>5</v>
          </cell>
          <cell r="I2997">
            <v>63.96</v>
          </cell>
          <cell r="J2997">
            <v>24</v>
          </cell>
          <cell r="K2997">
            <v>310.95999999999998</v>
          </cell>
        </row>
        <row r="2998">
          <cell r="A2998">
            <v>28060</v>
          </cell>
          <cell r="B2998">
            <v>16</v>
          </cell>
          <cell r="C2998">
            <v>67.2</v>
          </cell>
          <cell r="D2998">
            <v>15</v>
          </cell>
          <cell r="E2998">
            <v>63</v>
          </cell>
          <cell r="F2998">
            <v>21</v>
          </cell>
          <cell r="G2998">
            <v>88.2</v>
          </cell>
          <cell r="H2998">
            <v>22</v>
          </cell>
          <cell r="I2998">
            <v>92.4</v>
          </cell>
          <cell r="J2998">
            <v>74</v>
          </cell>
          <cell r="K2998">
            <v>310.79999999999995</v>
          </cell>
        </row>
        <row r="2999">
          <cell r="A2999">
            <v>28473</v>
          </cell>
          <cell r="B2999">
            <v>30</v>
          </cell>
          <cell r="C2999">
            <v>174</v>
          </cell>
          <cell r="D2999">
            <v>13</v>
          </cell>
          <cell r="E2999">
            <v>74.2</v>
          </cell>
          <cell r="F2999">
            <v>5</v>
          </cell>
          <cell r="G2999">
            <v>26</v>
          </cell>
          <cell r="H2999">
            <v>7</v>
          </cell>
          <cell r="I2999">
            <v>36.4</v>
          </cell>
          <cell r="J2999">
            <v>55</v>
          </cell>
          <cell r="K2999">
            <v>310.59999999999997</v>
          </cell>
        </row>
        <row r="3000">
          <cell r="A3000">
            <v>31354</v>
          </cell>
          <cell r="B3000">
            <v>6</v>
          </cell>
          <cell r="C3000">
            <v>81</v>
          </cell>
          <cell r="D3000">
            <v>4</v>
          </cell>
          <cell r="E3000">
            <v>54</v>
          </cell>
          <cell r="F3000">
            <v>10</v>
          </cell>
          <cell r="G3000">
            <v>135</v>
          </cell>
          <cell r="H3000">
            <v>3</v>
          </cell>
          <cell r="I3000">
            <v>40.5</v>
          </cell>
          <cell r="J3000">
            <v>23</v>
          </cell>
          <cell r="K3000">
            <v>310.5</v>
          </cell>
        </row>
        <row r="3001">
          <cell r="A3001">
            <v>22201</v>
          </cell>
          <cell r="B3001">
            <v>11</v>
          </cell>
          <cell r="C3001">
            <v>86.72</v>
          </cell>
          <cell r="D3001">
            <v>9</v>
          </cell>
          <cell r="E3001">
            <v>72</v>
          </cell>
          <cell r="F3001">
            <v>8</v>
          </cell>
          <cell r="G3001">
            <v>67.319999999999993</v>
          </cell>
          <cell r="H3001">
            <v>10</v>
          </cell>
          <cell r="I3001">
            <v>84.32</v>
          </cell>
          <cell r="J3001">
            <v>38</v>
          </cell>
          <cell r="K3001">
            <v>310.36</v>
          </cell>
        </row>
        <row r="3002">
          <cell r="A3002">
            <v>10204</v>
          </cell>
          <cell r="B3002">
            <v>25</v>
          </cell>
          <cell r="C3002">
            <v>79.48</v>
          </cell>
          <cell r="D3002">
            <v>5</v>
          </cell>
          <cell r="E3002">
            <v>18.14</v>
          </cell>
          <cell r="F3002">
            <v>29</v>
          </cell>
          <cell r="G3002">
            <v>110.2</v>
          </cell>
          <cell r="H3002">
            <v>27</v>
          </cell>
          <cell r="I3002">
            <v>102.3</v>
          </cell>
          <cell r="J3002">
            <v>86</v>
          </cell>
          <cell r="K3002">
            <v>310.12</v>
          </cell>
        </row>
        <row r="3003">
          <cell r="A3003">
            <v>27784</v>
          </cell>
          <cell r="B3003">
            <v>1</v>
          </cell>
          <cell r="C3003">
            <v>44</v>
          </cell>
          <cell r="D3003">
            <v>2</v>
          </cell>
          <cell r="E3003">
            <v>88</v>
          </cell>
          <cell r="F3003">
            <v>3</v>
          </cell>
          <cell r="G3003">
            <v>132</v>
          </cell>
          <cell r="H3003">
            <v>1</v>
          </cell>
          <cell r="I3003">
            <v>46</v>
          </cell>
          <cell r="J3003">
            <v>7</v>
          </cell>
          <cell r="K3003">
            <v>310</v>
          </cell>
        </row>
        <row r="3004">
          <cell r="A3004">
            <v>31638</v>
          </cell>
          <cell r="D3004">
            <v>2</v>
          </cell>
          <cell r="E3004">
            <v>62</v>
          </cell>
          <cell r="F3004">
            <v>3</v>
          </cell>
          <cell r="G3004">
            <v>93</v>
          </cell>
          <cell r="H3004">
            <v>5</v>
          </cell>
          <cell r="I3004">
            <v>155</v>
          </cell>
          <cell r="J3004">
            <v>10</v>
          </cell>
          <cell r="K3004">
            <v>310</v>
          </cell>
        </row>
        <row r="3005">
          <cell r="A3005">
            <v>16248</v>
          </cell>
          <cell r="B3005">
            <v>22</v>
          </cell>
          <cell r="C3005">
            <v>44</v>
          </cell>
          <cell r="D3005">
            <v>115</v>
          </cell>
          <cell r="E3005">
            <v>229.84</v>
          </cell>
          <cell r="F3005">
            <v>6</v>
          </cell>
          <cell r="G3005">
            <v>12</v>
          </cell>
          <cell r="H3005">
            <v>12</v>
          </cell>
          <cell r="I3005">
            <v>24</v>
          </cell>
          <cell r="J3005">
            <v>155</v>
          </cell>
          <cell r="K3005">
            <v>309.84000000000003</v>
          </cell>
        </row>
        <row r="3006">
          <cell r="A3006">
            <v>10229</v>
          </cell>
          <cell r="B3006">
            <v>74</v>
          </cell>
          <cell r="C3006">
            <v>111</v>
          </cell>
          <cell r="D3006">
            <v>44</v>
          </cell>
          <cell r="E3006">
            <v>65.88</v>
          </cell>
          <cell r="F3006">
            <v>52</v>
          </cell>
          <cell r="G3006">
            <v>77.52</v>
          </cell>
          <cell r="H3006">
            <v>37</v>
          </cell>
          <cell r="I3006">
            <v>55.38</v>
          </cell>
          <cell r="J3006">
            <v>207</v>
          </cell>
          <cell r="K3006">
            <v>309.77999999999997</v>
          </cell>
        </row>
        <row r="3007">
          <cell r="A3007">
            <v>30135</v>
          </cell>
          <cell r="B3007">
            <v>15</v>
          </cell>
          <cell r="C3007">
            <v>99</v>
          </cell>
          <cell r="D3007">
            <v>8</v>
          </cell>
          <cell r="E3007">
            <v>52.27</v>
          </cell>
          <cell r="F3007">
            <v>9</v>
          </cell>
          <cell r="G3007">
            <v>59.4</v>
          </cell>
          <cell r="H3007">
            <v>15</v>
          </cell>
          <cell r="I3007">
            <v>99</v>
          </cell>
          <cell r="J3007">
            <v>47</v>
          </cell>
          <cell r="K3007">
            <v>309.67</v>
          </cell>
        </row>
        <row r="3008">
          <cell r="A3008">
            <v>28612</v>
          </cell>
          <cell r="H3008">
            <v>24</v>
          </cell>
          <cell r="I3008">
            <v>309.60000000000002</v>
          </cell>
          <cell r="J3008">
            <v>24</v>
          </cell>
          <cell r="K3008">
            <v>309.60000000000002</v>
          </cell>
        </row>
        <row r="3009">
          <cell r="A3009">
            <v>22869</v>
          </cell>
          <cell r="B3009">
            <v>1</v>
          </cell>
          <cell r="C3009">
            <v>34.4</v>
          </cell>
          <cell r="D3009">
            <v>1</v>
          </cell>
          <cell r="E3009">
            <v>34.4</v>
          </cell>
          <cell r="F3009">
            <v>4</v>
          </cell>
          <cell r="G3009">
            <v>137.6</v>
          </cell>
          <cell r="H3009">
            <v>3</v>
          </cell>
          <cell r="I3009">
            <v>103.2</v>
          </cell>
          <cell r="J3009">
            <v>9</v>
          </cell>
          <cell r="K3009">
            <v>309.59999999999997</v>
          </cell>
        </row>
        <row r="3010">
          <cell r="A3010">
            <v>28346</v>
          </cell>
          <cell r="B3010">
            <v>3</v>
          </cell>
          <cell r="C3010">
            <v>38.700000000000003</v>
          </cell>
          <cell r="D3010">
            <v>10</v>
          </cell>
          <cell r="E3010">
            <v>129</v>
          </cell>
          <cell r="F3010">
            <v>9</v>
          </cell>
          <cell r="G3010">
            <v>116.1</v>
          </cell>
          <cell r="H3010">
            <v>2</v>
          </cell>
          <cell r="I3010">
            <v>25.8</v>
          </cell>
          <cell r="J3010">
            <v>24</v>
          </cell>
          <cell r="K3010">
            <v>309.59999999999997</v>
          </cell>
        </row>
        <row r="3011">
          <cell r="A3011">
            <v>29306</v>
          </cell>
          <cell r="B3011">
            <v>7</v>
          </cell>
          <cell r="C3011">
            <v>94.5</v>
          </cell>
          <cell r="D3011">
            <v>1</v>
          </cell>
          <cell r="E3011">
            <v>13.5</v>
          </cell>
          <cell r="F3011">
            <v>11</v>
          </cell>
          <cell r="G3011">
            <v>147.41999999999999</v>
          </cell>
          <cell r="H3011">
            <v>4</v>
          </cell>
          <cell r="I3011">
            <v>54</v>
          </cell>
          <cell r="J3011">
            <v>23</v>
          </cell>
          <cell r="K3011">
            <v>309.41999999999996</v>
          </cell>
        </row>
        <row r="3012">
          <cell r="A3012">
            <v>10192</v>
          </cell>
          <cell r="D3012">
            <v>24</v>
          </cell>
          <cell r="E3012">
            <v>309.3</v>
          </cell>
          <cell r="J3012">
            <v>24</v>
          </cell>
          <cell r="K3012">
            <v>309.3</v>
          </cell>
        </row>
        <row r="3013">
          <cell r="A3013">
            <v>23067</v>
          </cell>
          <cell r="B3013">
            <v>2</v>
          </cell>
          <cell r="C3013">
            <v>151.49</v>
          </cell>
          <cell r="F3013">
            <v>1</v>
          </cell>
          <cell r="G3013">
            <v>78.900000000000006</v>
          </cell>
          <cell r="H3013">
            <v>1</v>
          </cell>
          <cell r="I3013">
            <v>78.900000000000006</v>
          </cell>
          <cell r="J3013">
            <v>4</v>
          </cell>
          <cell r="K3013">
            <v>309.29000000000002</v>
          </cell>
        </row>
        <row r="3014">
          <cell r="A3014">
            <v>30558</v>
          </cell>
          <cell r="H3014">
            <v>47</v>
          </cell>
          <cell r="I3014">
            <v>309.14</v>
          </cell>
          <cell r="J3014">
            <v>47</v>
          </cell>
          <cell r="K3014">
            <v>309.14</v>
          </cell>
        </row>
        <row r="3015">
          <cell r="A3015">
            <v>14922</v>
          </cell>
          <cell r="B3015">
            <v>5</v>
          </cell>
          <cell r="C3015">
            <v>34.5</v>
          </cell>
          <cell r="D3015">
            <v>8</v>
          </cell>
          <cell r="E3015">
            <v>55.2</v>
          </cell>
          <cell r="F3015">
            <v>18</v>
          </cell>
          <cell r="G3015">
            <v>120.2</v>
          </cell>
          <cell r="H3015">
            <v>15</v>
          </cell>
          <cell r="I3015">
            <v>98.78</v>
          </cell>
          <cell r="J3015">
            <v>46</v>
          </cell>
          <cell r="K3015">
            <v>308.68</v>
          </cell>
        </row>
        <row r="3016">
          <cell r="A3016">
            <v>2027655</v>
          </cell>
          <cell r="B3016">
            <v>5.17</v>
          </cell>
          <cell r="C3016">
            <v>49.07</v>
          </cell>
          <cell r="D3016">
            <v>9.7200000000000006</v>
          </cell>
          <cell r="E3016">
            <v>92.33</v>
          </cell>
          <cell r="F3016">
            <v>12.15</v>
          </cell>
          <cell r="G3016">
            <v>115.15</v>
          </cell>
          <cell r="H3016">
            <v>5.47</v>
          </cell>
          <cell r="I3016">
            <v>51.99</v>
          </cell>
          <cell r="J3016">
            <v>32.51</v>
          </cell>
          <cell r="K3016">
            <v>308.54000000000002</v>
          </cell>
        </row>
        <row r="3017">
          <cell r="A3017">
            <v>15063</v>
          </cell>
          <cell r="B3017">
            <v>4</v>
          </cell>
          <cell r="C3017">
            <v>81.93</v>
          </cell>
          <cell r="F3017">
            <v>3</v>
          </cell>
          <cell r="G3017">
            <v>59.36</v>
          </cell>
          <cell r="H3017">
            <v>8</v>
          </cell>
          <cell r="I3017">
            <v>167.2</v>
          </cell>
          <cell r="J3017">
            <v>15</v>
          </cell>
          <cell r="K3017">
            <v>308.49</v>
          </cell>
        </row>
        <row r="3018">
          <cell r="A3018">
            <v>23352</v>
          </cell>
          <cell r="B3018">
            <v>2</v>
          </cell>
          <cell r="C3018">
            <v>61</v>
          </cell>
          <cell r="D3018">
            <v>1</v>
          </cell>
          <cell r="E3018">
            <v>30.9</v>
          </cell>
          <cell r="F3018">
            <v>4</v>
          </cell>
          <cell r="G3018">
            <v>123.6</v>
          </cell>
          <cell r="H3018">
            <v>3</v>
          </cell>
          <cell r="I3018">
            <v>92.7</v>
          </cell>
          <cell r="J3018">
            <v>10</v>
          </cell>
          <cell r="K3018">
            <v>308.2</v>
          </cell>
        </row>
        <row r="3019">
          <cell r="A3019">
            <v>28821</v>
          </cell>
          <cell r="B3019">
            <v>12</v>
          </cell>
          <cell r="C3019">
            <v>72</v>
          </cell>
          <cell r="D3019">
            <v>8</v>
          </cell>
          <cell r="E3019">
            <v>48</v>
          </cell>
          <cell r="F3019">
            <v>7</v>
          </cell>
          <cell r="G3019">
            <v>42</v>
          </cell>
          <cell r="H3019">
            <v>17</v>
          </cell>
          <cell r="I3019">
            <v>146.19999999999999</v>
          </cell>
          <cell r="J3019">
            <v>44</v>
          </cell>
          <cell r="K3019">
            <v>308.2</v>
          </cell>
        </row>
        <row r="3020">
          <cell r="A3020">
            <v>28548</v>
          </cell>
          <cell r="B3020">
            <v>7</v>
          </cell>
          <cell r="C3020">
            <v>98</v>
          </cell>
          <cell r="D3020">
            <v>2</v>
          </cell>
          <cell r="E3020">
            <v>28</v>
          </cell>
          <cell r="F3020">
            <v>9</v>
          </cell>
          <cell r="G3020">
            <v>126</v>
          </cell>
          <cell r="H3020">
            <v>4</v>
          </cell>
          <cell r="I3020">
            <v>56</v>
          </cell>
          <cell r="J3020">
            <v>22</v>
          </cell>
          <cell r="K3020">
            <v>308</v>
          </cell>
        </row>
        <row r="3021">
          <cell r="A3021">
            <v>32132</v>
          </cell>
          <cell r="F3021">
            <v>18</v>
          </cell>
          <cell r="G3021">
            <v>50.18</v>
          </cell>
          <cell r="H3021">
            <v>92</v>
          </cell>
          <cell r="I3021">
            <v>257.16000000000003</v>
          </cell>
          <cell r="J3021">
            <v>110</v>
          </cell>
          <cell r="K3021">
            <v>307.34000000000003</v>
          </cell>
        </row>
        <row r="3022">
          <cell r="A3022">
            <v>28170</v>
          </cell>
          <cell r="B3022">
            <v>29</v>
          </cell>
          <cell r="C3022">
            <v>37.700000000000003</v>
          </cell>
          <cell r="D3022">
            <v>52</v>
          </cell>
          <cell r="E3022">
            <v>67.599999999999994</v>
          </cell>
          <cell r="F3022">
            <v>64</v>
          </cell>
          <cell r="G3022">
            <v>88.16</v>
          </cell>
          <cell r="H3022">
            <v>76</v>
          </cell>
          <cell r="I3022">
            <v>113.88</v>
          </cell>
          <cell r="J3022">
            <v>221</v>
          </cell>
          <cell r="K3022">
            <v>307.33999999999997</v>
          </cell>
        </row>
        <row r="3023">
          <cell r="A3023">
            <v>13797</v>
          </cell>
          <cell r="B3023">
            <v>3</v>
          </cell>
          <cell r="C3023">
            <v>43.5</v>
          </cell>
          <cell r="D3023">
            <v>5</v>
          </cell>
          <cell r="E3023">
            <v>72.5</v>
          </cell>
          <cell r="F3023">
            <v>8</v>
          </cell>
          <cell r="G3023">
            <v>116</v>
          </cell>
          <cell r="H3023">
            <v>5</v>
          </cell>
          <cell r="I3023">
            <v>75.28</v>
          </cell>
          <cell r="J3023">
            <v>21</v>
          </cell>
          <cell r="K3023">
            <v>307.27999999999997</v>
          </cell>
        </row>
        <row r="3024">
          <cell r="A3024">
            <v>10293</v>
          </cell>
          <cell r="B3024">
            <v>11</v>
          </cell>
          <cell r="C3024">
            <v>52.8</v>
          </cell>
          <cell r="D3024">
            <v>10</v>
          </cell>
          <cell r="E3024">
            <v>48</v>
          </cell>
          <cell r="F3024">
            <v>23</v>
          </cell>
          <cell r="G3024">
            <v>110.4</v>
          </cell>
          <cell r="H3024">
            <v>20</v>
          </cell>
          <cell r="I3024">
            <v>96</v>
          </cell>
          <cell r="J3024">
            <v>64</v>
          </cell>
          <cell r="K3024">
            <v>307.2</v>
          </cell>
        </row>
        <row r="3025">
          <cell r="A3025">
            <v>23626</v>
          </cell>
          <cell r="B3025">
            <v>36</v>
          </cell>
          <cell r="C3025">
            <v>71.36</v>
          </cell>
          <cell r="D3025">
            <v>19</v>
          </cell>
          <cell r="E3025">
            <v>37.840000000000003</v>
          </cell>
          <cell r="F3025">
            <v>40</v>
          </cell>
          <cell r="G3025">
            <v>80</v>
          </cell>
          <cell r="H3025">
            <v>59</v>
          </cell>
          <cell r="I3025">
            <v>118</v>
          </cell>
          <cell r="J3025">
            <v>154</v>
          </cell>
          <cell r="K3025">
            <v>307.2</v>
          </cell>
        </row>
        <row r="3026">
          <cell r="A3026">
            <v>23290</v>
          </cell>
          <cell r="F3026">
            <v>16</v>
          </cell>
          <cell r="G3026">
            <v>46.4</v>
          </cell>
          <cell r="H3026">
            <v>90</v>
          </cell>
          <cell r="I3026">
            <v>260.77</v>
          </cell>
          <cell r="J3026">
            <v>106</v>
          </cell>
          <cell r="K3026">
            <v>307.16999999999996</v>
          </cell>
        </row>
        <row r="3027">
          <cell r="A3027">
            <v>27141</v>
          </cell>
          <cell r="B3027">
            <v>11</v>
          </cell>
          <cell r="C3027">
            <v>108.9</v>
          </cell>
          <cell r="D3027">
            <v>10</v>
          </cell>
          <cell r="E3027">
            <v>99</v>
          </cell>
          <cell r="F3027">
            <v>5</v>
          </cell>
          <cell r="G3027">
            <v>49.5</v>
          </cell>
          <cell r="H3027">
            <v>5</v>
          </cell>
          <cell r="I3027">
            <v>49.5</v>
          </cell>
          <cell r="J3027">
            <v>31</v>
          </cell>
          <cell r="K3027">
            <v>306.89999999999998</v>
          </cell>
        </row>
        <row r="3028">
          <cell r="A3028">
            <v>28679</v>
          </cell>
          <cell r="B3028">
            <v>5</v>
          </cell>
          <cell r="C3028">
            <v>139.5</v>
          </cell>
          <cell r="D3028">
            <v>1</v>
          </cell>
          <cell r="E3028">
            <v>27.9</v>
          </cell>
          <cell r="F3028">
            <v>2</v>
          </cell>
          <cell r="G3028">
            <v>55.8</v>
          </cell>
          <cell r="H3028">
            <v>3</v>
          </cell>
          <cell r="I3028">
            <v>83.7</v>
          </cell>
          <cell r="J3028">
            <v>11</v>
          </cell>
          <cell r="K3028">
            <v>306.89999999999998</v>
          </cell>
        </row>
        <row r="3029">
          <cell r="A3029">
            <v>31387</v>
          </cell>
          <cell r="B3029">
            <v>51</v>
          </cell>
          <cell r="C3029">
            <v>127.5</v>
          </cell>
          <cell r="F3029">
            <v>56</v>
          </cell>
          <cell r="G3029">
            <v>139.19999999999999</v>
          </cell>
          <cell r="H3029">
            <v>16</v>
          </cell>
          <cell r="I3029">
            <v>40</v>
          </cell>
          <cell r="J3029">
            <v>123</v>
          </cell>
          <cell r="K3029">
            <v>306.7</v>
          </cell>
        </row>
        <row r="3030">
          <cell r="A3030">
            <v>17133</v>
          </cell>
          <cell r="B3030">
            <v>3</v>
          </cell>
          <cell r="C3030">
            <v>54</v>
          </cell>
          <cell r="D3030">
            <v>4</v>
          </cell>
          <cell r="E3030">
            <v>72</v>
          </cell>
          <cell r="F3030">
            <v>5</v>
          </cell>
          <cell r="G3030">
            <v>90</v>
          </cell>
          <cell r="H3030">
            <v>5</v>
          </cell>
          <cell r="I3030">
            <v>90</v>
          </cell>
          <cell r="J3030">
            <v>17</v>
          </cell>
          <cell r="K3030">
            <v>306</v>
          </cell>
        </row>
        <row r="3031">
          <cell r="A3031">
            <v>32138</v>
          </cell>
          <cell r="F3031">
            <v>5</v>
          </cell>
          <cell r="G3031">
            <v>127.5</v>
          </cell>
          <cell r="H3031">
            <v>7</v>
          </cell>
          <cell r="I3031">
            <v>178.5</v>
          </cell>
          <cell r="J3031">
            <v>12</v>
          </cell>
          <cell r="K3031">
            <v>306</v>
          </cell>
        </row>
        <row r="3032">
          <cell r="A3032">
            <v>28645</v>
          </cell>
          <cell r="B3032">
            <v>43</v>
          </cell>
          <cell r="C3032">
            <v>94.6</v>
          </cell>
          <cell r="D3032">
            <v>33</v>
          </cell>
          <cell r="E3032">
            <v>72.599999999999994</v>
          </cell>
          <cell r="F3032">
            <v>33</v>
          </cell>
          <cell r="G3032">
            <v>72.599999999999994</v>
          </cell>
          <cell r="H3032">
            <v>30</v>
          </cell>
          <cell r="I3032">
            <v>65.819999999999993</v>
          </cell>
          <cell r="J3032">
            <v>139</v>
          </cell>
          <cell r="K3032">
            <v>305.62</v>
          </cell>
        </row>
        <row r="3033">
          <cell r="A3033">
            <v>28200</v>
          </cell>
          <cell r="D3033">
            <v>2</v>
          </cell>
          <cell r="E3033">
            <v>67.8</v>
          </cell>
          <cell r="F3033">
            <v>3</v>
          </cell>
          <cell r="G3033">
            <v>101.7</v>
          </cell>
          <cell r="H3033">
            <v>4</v>
          </cell>
          <cell r="I3033">
            <v>135.6</v>
          </cell>
          <cell r="J3033">
            <v>9</v>
          </cell>
          <cell r="K3033">
            <v>305.10000000000002</v>
          </cell>
        </row>
        <row r="3034">
          <cell r="A3034">
            <v>15003</v>
          </cell>
          <cell r="B3034">
            <v>1</v>
          </cell>
          <cell r="C3034">
            <v>61</v>
          </cell>
          <cell r="D3034">
            <v>1</v>
          </cell>
          <cell r="E3034">
            <v>61</v>
          </cell>
          <cell r="F3034">
            <v>2</v>
          </cell>
          <cell r="G3034">
            <v>122</v>
          </cell>
          <cell r="H3034">
            <v>1</v>
          </cell>
          <cell r="I3034">
            <v>61</v>
          </cell>
          <cell r="J3034">
            <v>5</v>
          </cell>
          <cell r="K3034">
            <v>305</v>
          </cell>
        </row>
        <row r="3035">
          <cell r="A3035">
            <v>10932</v>
          </cell>
          <cell r="B3035">
            <v>32</v>
          </cell>
          <cell r="C3035">
            <v>131</v>
          </cell>
          <cell r="D3035">
            <v>14</v>
          </cell>
          <cell r="E3035">
            <v>58.12</v>
          </cell>
          <cell r="F3035">
            <v>14</v>
          </cell>
          <cell r="G3035">
            <v>58.12</v>
          </cell>
          <cell r="H3035">
            <v>14</v>
          </cell>
          <cell r="I3035">
            <v>57.44</v>
          </cell>
          <cell r="J3035">
            <v>74</v>
          </cell>
          <cell r="K3035">
            <v>304.68</v>
          </cell>
        </row>
        <row r="3036">
          <cell r="A3036">
            <v>12646</v>
          </cell>
          <cell r="B3036">
            <v>7</v>
          </cell>
          <cell r="C3036">
            <v>69.2</v>
          </cell>
          <cell r="D3036">
            <v>14</v>
          </cell>
          <cell r="E3036">
            <v>137.6</v>
          </cell>
          <cell r="F3036">
            <v>8</v>
          </cell>
          <cell r="G3036">
            <v>79.2</v>
          </cell>
          <cell r="H3036">
            <v>2</v>
          </cell>
          <cell r="I3036">
            <v>18.399999999999999</v>
          </cell>
          <cell r="J3036">
            <v>31</v>
          </cell>
          <cell r="K3036">
            <v>304.39999999999998</v>
          </cell>
        </row>
        <row r="3037">
          <cell r="A3037">
            <v>30495</v>
          </cell>
          <cell r="B3037">
            <v>5</v>
          </cell>
          <cell r="C3037">
            <v>84.5</v>
          </cell>
          <cell r="D3037">
            <v>5</v>
          </cell>
          <cell r="E3037">
            <v>84.5</v>
          </cell>
          <cell r="F3037">
            <v>3</v>
          </cell>
          <cell r="G3037">
            <v>50.7</v>
          </cell>
          <cell r="H3037">
            <v>5</v>
          </cell>
          <cell r="I3037">
            <v>84.5</v>
          </cell>
          <cell r="J3037">
            <v>18</v>
          </cell>
          <cell r="K3037">
            <v>304.2</v>
          </cell>
        </row>
        <row r="3038">
          <cell r="A3038">
            <v>17042</v>
          </cell>
          <cell r="B3038">
            <v>2</v>
          </cell>
          <cell r="C3038">
            <v>76</v>
          </cell>
          <cell r="D3038">
            <v>1</v>
          </cell>
          <cell r="E3038">
            <v>38</v>
          </cell>
          <cell r="F3038">
            <v>1</v>
          </cell>
          <cell r="G3038">
            <v>38</v>
          </cell>
          <cell r="H3038">
            <v>4</v>
          </cell>
          <cell r="I3038">
            <v>152</v>
          </cell>
          <cell r="J3038">
            <v>8</v>
          </cell>
          <cell r="K3038">
            <v>304</v>
          </cell>
        </row>
        <row r="3039">
          <cell r="A3039">
            <v>29844</v>
          </cell>
          <cell r="B3039">
            <v>53</v>
          </cell>
          <cell r="C3039">
            <v>206.39</v>
          </cell>
          <cell r="D3039">
            <v>24</v>
          </cell>
          <cell r="E3039">
            <v>93.6</v>
          </cell>
          <cell r="H3039">
            <v>1</v>
          </cell>
          <cell r="I3039">
            <v>3.9</v>
          </cell>
          <cell r="J3039">
            <v>78</v>
          </cell>
          <cell r="K3039">
            <v>303.89</v>
          </cell>
        </row>
        <row r="3040">
          <cell r="A3040">
            <v>15906</v>
          </cell>
          <cell r="B3040">
            <v>11</v>
          </cell>
          <cell r="C3040">
            <v>68.2</v>
          </cell>
          <cell r="D3040">
            <v>9</v>
          </cell>
          <cell r="E3040">
            <v>55.8</v>
          </cell>
          <cell r="F3040">
            <v>10</v>
          </cell>
          <cell r="G3040">
            <v>62</v>
          </cell>
          <cell r="H3040">
            <v>19</v>
          </cell>
          <cell r="I3040">
            <v>117.8</v>
          </cell>
          <cell r="J3040">
            <v>49</v>
          </cell>
          <cell r="K3040">
            <v>303.8</v>
          </cell>
        </row>
        <row r="3041">
          <cell r="A3041">
            <v>29325</v>
          </cell>
          <cell r="B3041">
            <v>3</v>
          </cell>
          <cell r="C3041">
            <v>35.700000000000003</v>
          </cell>
          <cell r="D3041">
            <v>7</v>
          </cell>
          <cell r="E3041">
            <v>82.35</v>
          </cell>
          <cell r="F3041">
            <v>16</v>
          </cell>
          <cell r="G3041">
            <v>185.65</v>
          </cell>
          <cell r="J3041">
            <v>26</v>
          </cell>
          <cell r="K3041">
            <v>303.7</v>
          </cell>
        </row>
        <row r="3042">
          <cell r="A3042">
            <v>29815</v>
          </cell>
          <cell r="B3042">
            <v>2</v>
          </cell>
          <cell r="C3042">
            <v>26.4</v>
          </cell>
          <cell r="D3042">
            <v>8</v>
          </cell>
          <cell r="E3042">
            <v>105.6</v>
          </cell>
          <cell r="F3042">
            <v>8</v>
          </cell>
          <cell r="G3042">
            <v>105.6</v>
          </cell>
          <cell r="H3042">
            <v>5</v>
          </cell>
          <cell r="I3042">
            <v>66</v>
          </cell>
          <cell r="J3042">
            <v>23</v>
          </cell>
          <cell r="K3042">
            <v>303.60000000000002</v>
          </cell>
        </row>
        <row r="3043">
          <cell r="A3043">
            <v>27792</v>
          </cell>
          <cell r="B3043">
            <v>22</v>
          </cell>
          <cell r="C3043">
            <v>170.98</v>
          </cell>
          <cell r="D3043">
            <v>3</v>
          </cell>
          <cell r="E3043">
            <v>23.4</v>
          </cell>
          <cell r="F3043">
            <v>9</v>
          </cell>
          <cell r="G3043">
            <v>70.2</v>
          </cell>
          <cell r="H3043">
            <v>5</v>
          </cell>
          <cell r="I3043">
            <v>39</v>
          </cell>
          <cell r="J3043">
            <v>39</v>
          </cell>
          <cell r="K3043">
            <v>303.58</v>
          </cell>
        </row>
        <row r="3044">
          <cell r="A3044">
            <v>32150</v>
          </cell>
          <cell r="F3044">
            <v>9</v>
          </cell>
          <cell r="G3044">
            <v>96.36</v>
          </cell>
          <cell r="H3044">
            <v>19</v>
          </cell>
          <cell r="I3044">
            <v>207.1</v>
          </cell>
          <cell r="J3044">
            <v>28</v>
          </cell>
          <cell r="K3044">
            <v>303.45999999999998</v>
          </cell>
        </row>
        <row r="3045">
          <cell r="A3045">
            <v>13349</v>
          </cell>
          <cell r="B3045">
            <v>9</v>
          </cell>
          <cell r="C3045">
            <v>81</v>
          </cell>
          <cell r="D3045">
            <v>4</v>
          </cell>
          <cell r="E3045">
            <v>36</v>
          </cell>
          <cell r="F3045">
            <v>6</v>
          </cell>
          <cell r="G3045">
            <v>54</v>
          </cell>
          <cell r="H3045">
            <v>14</v>
          </cell>
          <cell r="I3045">
            <v>132.4</v>
          </cell>
          <cell r="J3045">
            <v>33</v>
          </cell>
          <cell r="K3045">
            <v>303.39999999999998</v>
          </cell>
        </row>
        <row r="3046">
          <cell r="A3046">
            <v>28163</v>
          </cell>
          <cell r="B3046">
            <v>3</v>
          </cell>
          <cell r="C3046">
            <v>41.7</v>
          </cell>
          <cell r="D3046">
            <v>10</v>
          </cell>
          <cell r="E3046">
            <v>139</v>
          </cell>
          <cell r="F3046">
            <v>6</v>
          </cell>
          <cell r="G3046">
            <v>83.4</v>
          </cell>
          <cell r="H3046">
            <v>3</v>
          </cell>
          <cell r="I3046">
            <v>38.700000000000003</v>
          </cell>
          <cell r="J3046">
            <v>22</v>
          </cell>
          <cell r="K3046">
            <v>302.8</v>
          </cell>
        </row>
        <row r="3047">
          <cell r="A3047">
            <v>15922</v>
          </cell>
          <cell r="B3047">
            <v>4</v>
          </cell>
          <cell r="C3047">
            <v>32.799999999999997</v>
          </cell>
          <cell r="D3047">
            <v>9</v>
          </cell>
          <cell r="E3047">
            <v>73.8</v>
          </cell>
          <cell r="F3047">
            <v>12</v>
          </cell>
          <cell r="G3047">
            <v>97.74</v>
          </cell>
          <cell r="H3047">
            <v>12</v>
          </cell>
          <cell r="I3047">
            <v>98.4</v>
          </cell>
          <cell r="J3047">
            <v>37</v>
          </cell>
          <cell r="K3047">
            <v>302.74</v>
          </cell>
        </row>
        <row r="3048">
          <cell r="A3048">
            <v>31454</v>
          </cell>
          <cell r="B3048">
            <v>7</v>
          </cell>
          <cell r="C3048">
            <v>112</v>
          </cell>
          <cell r="D3048">
            <v>3</v>
          </cell>
          <cell r="E3048">
            <v>48</v>
          </cell>
          <cell r="F3048">
            <v>4</v>
          </cell>
          <cell r="G3048">
            <v>62.72</v>
          </cell>
          <cell r="H3048">
            <v>5</v>
          </cell>
          <cell r="I3048">
            <v>80</v>
          </cell>
          <cell r="J3048">
            <v>19</v>
          </cell>
          <cell r="K3048">
            <v>302.72000000000003</v>
          </cell>
        </row>
        <row r="3049">
          <cell r="A3049">
            <v>12376</v>
          </cell>
          <cell r="B3049">
            <v>16</v>
          </cell>
          <cell r="C3049">
            <v>88</v>
          </cell>
          <cell r="D3049">
            <v>31</v>
          </cell>
          <cell r="E3049">
            <v>170.5</v>
          </cell>
          <cell r="F3049">
            <v>8</v>
          </cell>
          <cell r="G3049">
            <v>44</v>
          </cell>
          <cell r="J3049">
            <v>55</v>
          </cell>
          <cell r="K3049">
            <v>302.5</v>
          </cell>
        </row>
        <row r="3050">
          <cell r="A3050">
            <v>23561</v>
          </cell>
          <cell r="B3050">
            <v>1</v>
          </cell>
          <cell r="C3050">
            <v>53</v>
          </cell>
          <cell r="F3050">
            <v>1</v>
          </cell>
          <cell r="G3050">
            <v>65</v>
          </cell>
          <cell r="H3050">
            <v>3</v>
          </cell>
          <cell r="I3050">
            <v>184.5</v>
          </cell>
          <cell r="J3050">
            <v>5</v>
          </cell>
          <cell r="K3050">
            <v>302.5</v>
          </cell>
        </row>
        <row r="3051">
          <cell r="A3051">
            <v>31731</v>
          </cell>
          <cell r="D3051">
            <v>19</v>
          </cell>
          <cell r="E3051">
            <v>104.5</v>
          </cell>
          <cell r="F3051">
            <v>27</v>
          </cell>
          <cell r="G3051">
            <v>148.5</v>
          </cell>
          <cell r="H3051">
            <v>9</v>
          </cell>
          <cell r="I3051">
            <v>49.5</v>
          </cell>
          <cell r="J3051">
            <v>55</v>
          </cell>
          <cell r="K3051">
            <v>302.5</v>
          </cell>
        </row>
        <row r="3052">
          <cell r="A3052">
            <v>31778</v>
          </cell>
          <cell r="F3052">
            <v>12</v>
          </cell>
          <cell r="G3052">
            <v>151.19999999999999</v>
          </cell>
          <cell r="H3052">
            <v>12</v>
          </cell>
          <cell r="I3052">
            <v>151.19999999999999</v>
          </cell>
          <cell r="J3052">
            <v>24</v>
          </cell>
          <cell r="K3052">
            <v>302.39999999999998</v>
          </cell>
        </row>
        <row r="3053">
          <cell r="A3053">
            <v>27933</v>
          </cell>
          <cell r="B3053">
            <v>118</v>
          </cell>
          <cell r="C3053">
            <v>150.5</v>
          </cell>
          <cell r="D3053">
            <v>66</v>
          </cell>
          <cell r="E3053">
            <v>83.1</v>
          </cell>
          <cell r="H3053">
            <v>54</v>
          </cell>
          <cell r="I3053">
            <v>68.599999999999994</v>
          </cell>
          <cell r="J3053">
            <v>238</v>
          </cell>
          <cell r="K3053">
            <v>302.2</v>
          </cell>
        </row>
        <row r="3054">
          <cell r="A3054">
            <v>14591</v>
          </cell>
          <cell r="B3054">
            <v>1</v>
          </cell>
          <cell r="C3054">
            <v>15.9</v>
          </cell>
          <cell r="D3054">
            <v>6</v>
          </cell>
          <cell r="E3054">
            <v>95.4</v>
          </cell>
          <cell r="F3054">
            <v>4</v>
          </cell>
          <cell r="G3054">
            <v>63.6</v>
          </cell>
          <cell r="H3054">
            <v>8</v>
          </cell>
          <cell r="I3054">
            <v>127.2</v>
          </cell>
          <cell r="J3054">
            <v>19</v>
          </cell>
          <cell r="K3054">
            <v>302.10000000000002</v>
          </cell>
        </row>
        <row r="3055">
          <cell r="A3055">
            <v>32021</v>
          </cell>
          <cell r="F3055">
            <v>18</v>
          </cell>
          <cell r="G3055">
            <v>159.49</v>
          </cell>
          <cell r="H3055">
            <v>16</v>
          </cell>
          <cell r="I3055">
            <v>142.4</v>
          </cell>
          <cell r="J3055">
            <v>34</v>
          </cell>
          <cell r="K3055">
            <v>301.89</v>
          </cell>
        </row>
        <row r="3056">
          <cell r="A3056">
            <v>11694</v>
          </cell>
          <cell r="B3056">
            <v>12</v>
          </cell>
          <cell r="C3056">
            <v>88.5</v>
          </cell>
          <cell r="D3056">
            <v>9</v>
          </cell>
          <cell r="E3056">
            <v>71.099999999999994</v>
          </cell>
          <cell r="F3056">
            <v>12</v>
          </cell>
          <cell r="G3056">
            <v>94.8</v>
          </cell>
          <cell r="H3056">
            <v>6</v>
          </cell>
          <cell r="I3056">
            <v>47.4</v>
          </cell>
          <cell r="J3056">
            <v>39</v>
          </cell>
          <cell r="K3056">
            <v>301.79999999999995</v>
          </cell>
        </row>
        <row r="3057">
          <cell r="A3057">
            <v>10669</v>
          </cell>
          <cell r="B3057">
            <v>15</v>
          </cell>
          <cell r="C3057">
            <v>87</v>
          </cell>
          <cell r="D3057">
            <v>16</v>
          </cell>
          <cell r="E3057">
            <v>92.8</v>
          </cell>
          <cell r="F3057">
            <v>11</v>
          </cell>
          <cell r="G3057">
            <v>63.8</v>
          </cell>
          <cell r="H3057">
            <v>10</v>
          </cell>
          <cell r="I3057">
            <v>58</v>
          </cell>
          <cell r="J3057">
            <v>52</v>
          </cell>
          <cell r="K3057">
            <v>301.60000000000002</v>
          </cell>
        </row>
        <row r="3058">
          <cell r="A3058">
            <v>23587</v>
          </cell>
          <cell r="B3058">
            <v>9</v>
          </cell>
          <cell r="C3058">
            <v>208.8</v>
          </cell>
          <cell r="D3058">
            <v>4</v>
          </cell>
          <cell r="E3058">
            <v>92.8</v>
          </cell>
          <cell r="J3058">
            <v>13</v>
          </cell>
          <cell r="K3058">
            <v>301.60000000000002</v>
          </cell>
        </row>
        <row r="3059">
          <cell r="A3059">
            <v>14873</v>
          </cell>
          <cell r="B3059">
            <v>8</v>
          </cell>
          <cell r="C3059">
            <v>36.06</v>
          </cell>
          <cell r="D3059">
            <v>18</v>
          </cell>
          <cell r="E3059">
            <v>81.739999999999995</v>
          </cell>
          <cell r="F3059">
            <v>19</v>
          </cell>
          <cell r="G3059">
            <v>85.14</v>
          </cell>
          <cell r="H3059">
            <v>22</v>
          </cell>
          <cell r="I3059">
            <v>98.64</v>
          </cell>
          <cell r="J3059">
            <v>67</v>
          </cell>
          <cell r="K3059">
            <v>301.58</v>
          </cell>
        </row>
        <row r="3060">
          <cell r="A3060">
            <v>29825</v>
          </cell>
          <cell r="B3060">
            <v>17</v>
          </cell>
          <cell r="C3060">
            <v>51</v>
          </cell>
          <cell r="D3060">
            <v>32</v>
          </cell>
          <cell r="E3060">
            <v>95.52</v>
          </cell>
          <cell r="F3060">
            <v>36</v>
          </cell>
          <cell r="G3060">
            <v>107.04</v>
          </cell>
          <cell r="H3060">
            <v>16</v>
          </cell>
          <cell r="I3060">
            <v>48</v>
          </cell>
          <cell r="J3060">
            <v>101</v>
          </cell>
          <cell r="K3060">
            <v>301.56</v>
          </cell>
        </row>
        <row r="3061">
          <cell r="A3061">
            <v>31910</v>
          </cell>
          <cell r="D3061">
            <v>2</v>
          </cell>
          <cell r="E3061">
            <v>43</v>
          </cell>
          <cell r="F3061">
            <v>8</v>
          </cell>
          <cell r="G3061">
            <v>172</v>
          </cell>
          <cell r="H3061">
            <v>4</v>
          </cell>
          <cell r="I3061">
            <v>86</v>
          </cell>
          <cell r="J3061">
            <v>14</v>
          </cell>
          <cell r="K3061">
            <v>301</v>
          </cell>
        </row>
        <row r="3062">
          <cell r="A3062">
            <v>18202</v>
          </cell>
          <cell r="B3062">
            <v>192</v>
          </cell>
          <cell r="C3062">
            <v>95.36</v>
          </cell>
          <cell r="D3062">
            <v>143</v>
          </cell>
          <cell r="E3062">
            <v>71.459999999999994</v>
          </cell>
          <cell r="F3062">
            <v>147</v>
          </cell>
          <cell r="G3062">
            <v>72.34</v>
          </cell>
          <cell r="H3062">
            <v>123</v>
          </cell>
          <cell r="I3062">
            <v>61.22</v>
          </cell>
          <cell r="J3062">
            <v>605</v>
          </cell>
          <cell r="K3062">
            <v>300.38</v>
          </cell>
        </row>
        <row r="3063">
          <cell r="A3063">
            <v>28634</v>
          </cell>
          <cell r="B3063">
            <v>62</v>
          </cell>
          <cell r="C3063">
            <v>73.2</v>
          </cell>
          <cell r="D3063">
            <v>63</v>
          </cell>
          <cell r="E3063">
            <v>74.099999999999994</v>
          </cell>
          <cell r="F3063">
            <v>58</v>
          </cell>
          <cell r="G3063">
            <v>68.8</v>
          </cell>
          <cell r="H3063">
            <v>71</v>
          </cell>
          <cell r="I3063">
            <v>84.1</v>
          </cell>
          <cell r="J3063">
            <v>254</v>
          </cell>
          <cell r="K3063">
            <v>300.20000000000005</v>
          </cell>
        </row>
        <row r="3064">
          <cell r="A3064">
            <v>12714</v>
          </cell>
          <cell r="D3064">
            <v>5</v>
          </cell>
          <cell r="E3064">
            <v>300</v>
          </cell>
          <cell r="J3064">
            <v>5</v>
          </cell>
          <cell r="K3064">
            <v>300</v>
          </cell>
        </row>
        <row r="3065">
          <cell r="A3065">
            <v>14328</v>
          </cell>
          <cell r="B3065">
            <v>13</v>
          </cell>
          <cell r="C3065">
            <v>52</v>
          </cell>
          <cell r="D3065">
            <v>31</v>
          </cell>
          <cell r="E3065">
            <v>124</v>
          </cell>
          <cell r="F3065">
            <v>23</v>
          </cell>
          <cell r="G3065">
            <v>92</v>
          </cell>
          <cell r="H3065">
            <v>8</v>
          </cell>
          <cell r="I3065">
            <v>32</v>
          </cell>
          <cell r="J3065">
            <v>75</v>
          </cell>
          <cell r="K3065">
            <v>300</v>
          </cell>
        </row>
        <row r="3066">
          <cell r="A3066">
            <v>10852</v>
          </cell>
          <cell r="B3066">
            <v>3</v>
          </cell>
          <cell r="C3066">
            <v>89.7</v>
          </cell>
          <cell r="D3066">
            <v>6</v>
          </cell>
          <cell r="E3066">
            <v>179.4</v>
          </cell>
          <cell r="H3066">
            <v>1</v>
          </cell>
          <cell r="I3066">
            <v>29.9</v>
          </cell>
          <cell r="J3066">
            <v>10</v>
          </cell>
          <cell r="K3066">
            <v>299</v>
          </cell>
        </row>
        <row r="3067">
          <cell r="A3067">
            <v>31530</v>
          </cell>
          <cell r="B3067">
            <v>5</v>
          </cell>
          <cell r="C3067">
            <v>34.5</v>
          </cell>
          <cell r="D3067">
            <v>18</v>
          </cell>
          <cell r="E3067">
            <v>126.06</v>
          </cell>
          <cell r="F3067">
            <v>15</v>
          </cell>
          <cell r="G3067">
            <v>103.5</v>
          </cell>
          <cell r="H3067">
            <v>5</v>
          </cell>
          <cell r="I3067">
            <v>34.5</v>
          </cell>
          <cell r="J3067">
            <v>43</v>
          </cell>
          <cell r="K3067">
            <v>298.56</v>
          </cell>
        </row>
        <row r="3068">
          <cell r="A3068">
            <v>11806</v>
          </cell>
          <cell r="F3068">
            <v>24</v>
          </cell>
          <cell r="G3068">
            <v>124.8</v>
          </cell>
          <cell r="H3068">
            <v>31</v>
          </cell>
          <cell r="I3068">
            <v>173.6</v>
          </cell>
          <cell r="J3068">
            <v>55</v>
          </cell>
          <cell r="K3068">
            <v>298.39999999999998</v>
          </cell>
        </row>
        <row r="3069">
          <cell r="A3069">
            <v>29350</v>
          </cell>
          <cell r="B3069">
            <v>9</v>
          </cell>
          <cell r="C3069">
            <v>73.14</v>
          </cell>
          <cell r="D3069">
            <v>5</v>
          </cell>
          <cell r="E3069">
            <v>41</v>
          </cell>
          <cell r="F3069">
            <v>7</v>
          </cell>
          <cell r="G3069">
            <v>55.42</v>
          </cell>
          <cell r="H3069">
            <v>16</v>
          </cell>
          <cell r="I3069">
            <v>128.56</v>
          </cell>
          <cell r="J3069">
            <v>37</v>
          </cell>
          <cell r="K3069">
            <v>298.12</v>
          </cell>
        </row>
        <row r="3070">
          <cell r="A3070">
            <v>31770</v>
          </cell>
          <cell r="F3070">
            <v>83</v>
          </cell>
          <cell r="G3070">
            <v>166</v>
          </cell>
          <cell r="H3070">
            <v>66</v>
          </cell>
          <cell r="I3070">
            <v>132</v>
          </cell>
          <cell r="J3070">
            <v>149</v>
          </cell>
          <cell r="K3070">
            <v>298</v>
          </cell>
        </row>
        <row r="3071">
          <cell r="A3071">
            <v>28308</v>
          </cell>
          <cell r="B3071">
            <v>2</v>
          </cell>
          <cell r="C3071">
            <v>28.4</v>
          </cell>
          <cell r="D3071">
            <v>1</v>
          </cell>
          <cell r="E3071">
            <v>14.2</v>
          </cell>
          <cell r="F3071">
            <v>10</v>
          </cell>
          <cell r="G3071">
            <v>126.94</v>
          </cell>
          <cell r="H3071">
            <v>10</v>
          </cell>
          <cell r="I3071">
            <v>127.97</v>
          </cell>
          <cell r="J3071">
            <v>23</v>
          </cell>
          <cell r="K3071">
            <v>297.51</v>
          </cell>
        </row>
        <row r="3072">
          <cell r="A3072">
            <v>12823</v>
          </cell>
          <cell r="B3072">
            <v>11</v>
          </cell>
          <cell r="C3072">
            <v>93.5</v>
          </cell>
          <cell r="D3072">
            <v>4</v>
          </cell>
          <cell r="E3072">
            <v>34</v>
          </cell>
          <cell r="F3072">
            <v>9</v>
          </cell>
          <cell r="G3072">
            <v>76.5</v>
          </cell>
          <cell r="H3072">
            <v>11</v>
          </cell>
          <cell r="I3072">
            <v>93.5</v>
          </cell>
          <cell r="J3072">
            <v>35</v>
          </cell>
          <cell r="K3072">
            <v>297.5</v>
          </cell>
        </row>
        <row r="3073">
          <cell r="A3073">
            <v>31363</v>
          </cell>
          <cell r="B3073">
            <v>2</v>
          </cell>
          <cell r="C3073">
            <v>35</v>
          </cell>
          <cell r="D3073">
            <v>2</v>
          </cell>
          <cell r="E3073">
            <v>35</v>
          </cell>
          <cell r="F3073">
            <v>6</v>
          </cell>
          <cell r="G3073">
            <v>105</v>
          </cell>
          <cell r="H3073">
            <v>7</v>
          </cell>
          <cell r="I3073">
            <v>122.5</v>
          </cell>
          <cell r="J3073">
            <v>17</v>
          </cell>
          <cell r="K3073">
            <v>297.5</v>
          </cell>
        </row>
        <row r="3074">
          <cell r="A3074">
            <v>18454</v>
          </cell>
          <cell r="B3074">
            <v>18</v>
          </cell>
          <cell r="C3074">
            <v>178.2</v>
          </cell>
          <cell r="F3074">
            <v>11</v>
          </cell>
          <cell r="G3074">
            <v>108.9</v>
          </cell>
          <cell r="H3074">
            <v>1</v>
          </cell>
          <cell r="I3074">
            <v>9.9</v>
          </cell>
          <cell r="J3074">
            <v>30</v>
          </cell>
          <cell r="K3074">
            <v>297</v>
          </cell>
        </row>
        <row r="3075">
          <cell r="A3075">
            <v>27477</v>
          </cell>
          <cell r="B3075">
            <v>10</v>
          </cell>
          <cell r="C3075">
            <v>55</v>
          </cell>
          <cell r="D3075">
            <v>12</v>
          </cell>
          <cell r="E3075">
            <v>66</v>
          </cell>
          <cell r="F3075">
            <v>8</v>
          </cell>
          <cell r="G3075">
            <v>44</v>
          </cell>
          <cell r="H3075">
            <v>24</v>
          </cell>
          <cell r="I3075">
            <v>132</v>
          </cell>
          <cell r="J3075">
            <v>54</v>
          </cell>
          <cell r="K3075">
            <v>297</v>
          </cell>
        </row>
        <row r="3076">
          <cell r="A3076">
            <v>29076</v>
          </cell>
          <cell r="B3076">
            <v>7</v>
          </cell>
          <cell r="C3076">
            <v>77</v>
          </cell>
          <cell r="D3076">
            <v>8</v>
          </cell>
          <cell r="E3076">
            <v>88</v>
          </cell>
          <cell r="F3076">
            <v>12</v>
          </cell>
          <cell r="G3076">
            <v>132</v>
          </cell>
          <cell r="J3076">
            <v>27</v>
          </cell>
          <cell r="K3076">
            <v>297</v>
          </cell>
        </row>
        <row r="3077">
          <cell r="A3077">
            <v>32254</v>
          </cell>
          <cell r="H3077">
            <v>18</v>
          </cell>
          <cell r="I3077">
            <v>297</v>
          </cell>
          <cell r="J3077">
            <v>18</v>
          </cell>
          <cell r="K3077">
            <v>297</v>
          </cell>
        </row>
        <row r="3078">
          <cell r="A3078">
            <v>30063</v>
          </cell>
          <cell r="B3078">
            <v>1</v>
          </cell>
          <cell r="C3078">
            <v>24.9</v>
          </cell>
          <cell r="D3078">
            <v>1</v>
          </cell>
          <cell r="E3078">
            <v>24.9</v>
          </cell>
          <cell r="F3078">
            <v>3</v>
          </cell>
          <cell r="G3078">
            <v>74.7</v>
          </cell>
          <cell r="H3078">
            <v>7</v>
          </cell>
          <cell r="I3078">
            <v>172.31</v>
          </cell>
          <cell r="J3078">
            <v>12</v>
          </cell>
          <cell r="K3078">
            <v>296.81</v>
          </cell>
        </row>
        <row r="3079">
          <cell r="A3079">
            <v>13362</v>
          </cell>
          <cell r="F3079">
            <v>12</v>
          </cell>
          <cell r="G3079">
            <v>120</v>
          </cell>
          <cell r="H3079">
            <v>18</v>
          </cell>
          <cell r="I3079">
            <v>176.8</v>
          </cell>
          <cell r="J3079">
            <v>30</v>
          </cell>
          <cell r="K3079">
            <v>296.8</v>
          </cell>
        </row>
        <row r="3080">
          <cell r="A3080">
            <v>28345</v>
          </cell>
          <cell r="B3080">
            <v>5</v>
          </cell>
          <cell r="C3080">
            <v>64.5</v>
          </cell>
          <cell r="D3080">
            <v>18</v>
          </cell>
          <cell r="E3080">
            <v>232.2</v>
          </cell>
          <cell r="J3080">
            <v>23</v>
          </cell>
          <cell r="K3080">
            <v>296.7</v>
          </cell>
        </row>
        <row r="3081">
          <cell r="A3081">
            <v>27242</v>
          </cell>
          <cell r="B3081">
            <v>30</v>
          </cell>
          <cell r="C3081">
            <v>75</v>
          </cell>
          <cell r="D3081">
            <v>10</v>
          </cell>
          <cell r="E3081">
            <v>25</v>
          </cell>
          <cell r="F3081">
            <v>28</v>
          </cell>
          <cell r="G3081">
            <v>70</v>
          </cell>
          <cell r="H3081">
            <v>51</v>
          </cell>
          <cell r="I3081">
            <v>126.5</v>
          </cell>
          <cell r="J3081">
            <v>119</v>
          </cell>
          <cell r="K3081">
            <v>296.5</v>
          </cell>
        </row>
        <row r="3082">
          <cell r="A3082">
            <v>28445</v>
          </cell>
          <cell r="B3082">
            <v>9</v>
          </cell>
          <cell r="C3082">
            <v>89.1</v>
          </cell>
          <cell r="D3082">
            <v>8</v>
          </cell>
          <cell r="E3082">
            <v>79.2</v>
          </cell>
          <cell r="F3082">
            <v>7</v>
          </cell>
          <cell r="G3082">
            <v>69.3</v>
          </cell>
          <cell r="H3082">
            <v>6</v>
          </cell>
          <cell r="I3082">
            <v>58.9</v>
          </cell>
          <cell r="J3082">
            <v>30</v>
          </cell>
          <cell r="K3082">
            <v>296.5</v>
          </cell>
        </row>
        <row r="3083">
          <cell r="A3083">
            <v>16202</v>
          </cell>
          <cell r="B3083">
            <v>40</v>
          </cell>
          <cell r="C3083">
            <v>139.44</v>
          </cell>
          <cell r="D3083">
            <v>16</v>
          </cell>
          <cell r="E3083">
            <v>56.51</v>
          </cell>
          <cell r="F3083">
            <v>11</v>
          </cell>
          <cell r="G3083">
            <v>39.31</v>
          </cell>
          <cell r="H3083">
            <v>17</v>
          </cell>
          <cell r="I3083">
            <v>61.2</v>
          </cell>
          <cell r="J3083">
            <v>84</v>
          </cell>
          <cell r="K3083">
            <v>296.45999999999998</v>
          </cell>
        </row>
        <row r="3084">
          <cell r="A3084">
            <v>29731</v>
          </cell>
          <cell r="B3084">
            <v>21</v>
          </cell>
          <cell r="C3084">
            <v>239.4</v>
          </cell>
          <cell r="D3084">
            <v>5</v>
          </cell>
          <cell r="E3084">
            <v>57</v>
          </cell>
          <cell r="J3084">
            <v>26</v>
          </cell>
          <cell r="K3084">
            <v>296.39999999999998</v>
          </cell>
        </row>
        <row r="3085">
          <cell r="A3085">
            <v>10893</v>
          </cell>
          <cell r="B3085">
            <v>3</v>
          </cell>
          <cell r="C3085">
            <v>98.7</v>
          </cell>
          <cell r="F3085">
            <v>2</v>
          </cell>
          <cell r="G3085">
            <v>65.8</v>
          </cell>
          <cell r="H3085">
            <v>4</v>
          </cell>
          <cell r="I3085">
            <v>131.6</v>
          </cell>
          <cell r="J3085">
            <v>9</v>
          </cell>
          <cell r="K3085">
            <v>296.10000000000002</v>
          </cell>
        </row>
        <row r="3086">
          <cell r="A3086">
            <v>18199</v>
          </cell>
          <cell r="B3086">
            <v>83</v>
          </cell>
          <cell r="C3086">
            <v>82.6</v>
          </cell>
          <cell r="D3086">
            <v>95</v>
          </cell>
          <cell r="E3086">
            <v>94.84</v>
          </cell>
          <cell r="F3086">
            <v>84</v>
          </cell>
          <cell r="G3086">
            <v>83.6</v>
          </cell>
          <cell r="H3086">
            <v>35</v>
          </cell>
          <cell r="I3086">
            <v>34.92</v>
          </cell>
          <cell r="J3086">
            <v>297</v>
          </cell>
          <cell r="K3086">
            <v>295.95999999999998</v>
          </cell>
        </row>
        <row r="3087">
          <cell r="A3087">
            <v>13829</v>
          </cell>
          <cell r="B3087">
            <v>6</v>
          </cell>
          <cell r="C3087">
            <v>81</v>
          </cell>
          <cell r="D3087">
            <v>5</v>
          </cell>
          <cell r="E3087">
            <v>67.5</v>
          </cell>
          <cell r="F3087">
            <v>7</v>
          </cell>
          <cell r="G3087">
            <v>93.42</v>
          </cell>
          <cell r="H3087">
            <v>4</v>
          </cell>
          <cell r="I3087">
            <v>54</v>
          </cell>
          <cell r="J3087">
            <v>22</v>
          </cell>
          <cell r="K3087">
            <v>295.92</v>
          </cell>
        </row>
        <row r="3088">
          <cell r="A3088">
            <v>27951</v>
          </cell>
          <cell r="B3088">
            <v>53</v>
          </cell>
          <cell r="C3088">
            <v>63.6</v>
          </cell>
          <cell r="D3088">
            <v>92</v>
          </cell>
          <cell r="E3088">
            <v>110.2</v>
          </cell>
          <cell r="F3088">
            <v>48</v>
          </cell>
          <cell r="G3088">
            <v>57.4</v>
          </cell>
          <cell r="H3088">
            <v>54</v>
          </cell>
          <cell r="I3088">
            <v>64.7</v>
          </cell>
          <cell r="J3088">
            <v>247</v>
          </cell>
          <cell r="K3088">
            <v>295.90000000000003</v>
          </cell>
        </row>
        <row r="3089">
          <cell r="A3089">
            <v>28837</v>
          </cell>
          <cell r="D3089">
            <v>3</v>
          </cell>
          <cell r="E3089">
            <v>23.4</v>
          </cell>
          <cell r="F3089">
            <v>11</v>
          </cell>
          <cell r="G3089">
            <v>85.8</v>
          </cell>
          <cell r="H3089">
            <v>24</v>
          </cell>
          <cell r="I3089">
            <v>186.58</v>
          </cell>
          <cell r="J3089">
            <v>38</v>
          </cell>
          <cell r="K3089">
            <v>295.77999999999997</v>
          </cell>
        </row>
        <row r="3090">
          <cell r="A3090">
            <v>10718</v>
          </cell>
          <cell r="B3090">
            <v>2</v>
          </cell>
          <cell r="C3090">
            <v>8</v>
          </cell>
          <cell r="D3090">
            <v>3</v>
          </cell>
          <cell r="E3090">
            <v>12</v>
          </cell>
          <cell r="F3090">
            <v>28</v>
          </cell>
          <cell r="G3090">
            <v>111.68</v>
          </cell>
          <cell r="H3090">
            <v>41</v>
          </cell>
          <cell r="I3090">
            <v>164</v>
          </cell>
          <cell r="J3090">
            <v>74</v>
          </cell>
          <cell r="K3090">
            <v>295.68</v>
          </cell>
        </row>
        <row r="3091">
          <cell r="A3091">
            <v>12314</v>
          </cell>
          <cell r="B3091">
            <v>45</v>
          </cell>
          <cell r="C3091">
            <v>134.76</v>
          </cell>
          <cell r="D3091">
            <v>49</v>
          </cell>
          <cell r="E3091">
            <v>141.16</v>
          </cell>
          <cell r="F3091">
            <v>7</v>
          </cell>
          <cell r="G3091">
            <v>19.600000000000001</v>
          </cell>
          <cell r="J3091">
            <v>101</v>
          </cell>
          <cell r="K3091">
            <v>295.52</v>
          </cell>
        </row>
        <row r="3092">
          <cell r="A3092">
            <v>13790</v>
          </cell>
          <cell r="B3092">
            <v>2</v>
          </cell>
          <cell r="C3092">
            <v>29.2</v>
          </cell>
          <cell r="D3092">
            <v>5</v>
          </cell>
          <cell r="E3092">
            <v>73.599999999999994</v>
          </cell>
          <cell r="F3092">
            <v>9</v>
          </cell>
          <cell r="G3092">
            <v>134.1</v>
          </cell>
          <cell r="H3092">
            <v>4</v>
          </cell>
          <cell r="I3092">
            <v>58.41</v>
          </cell>
          <cell r="J3092">
            <v>20</v>
          </cell>
          <cell r="K3092">
            <v>295.30999999999995</v>
          </cell>
        </row>
        <row r="3093">
          <cell r="A3093">
            <v>18590</v>
          </cell>
          <cell r="B3093">
            <v>5</v>
          </cell>
          <cell r="C3093">
            <v>24.6</v>
          </cell>
          <cell r="D3093">
            <v>16</v>
          </cell>
          <cell r="E3093">
            <v>80</v>
          </cell>
          <cell r="F3093">
            <v>22</v>
          </cell>
          <cell r="G3093">
            <v>110</v>
          </cell>
          <cell r="H3093">
            <v>16</v>
          </cell>
          <cell r="I3093">
            <v>80.7</v>
          </cell>
          <cell r="J3093">
            <v>59</v>
          </cell>
          <cell r="K3093">
            <v>295.3</v>
          </cell>
        </row>
        <row r="3094">
          <cell r="A3094">
            <v>31944</v>
          </cell>
          <cell r="F3094">
            <v>4</v>
          </cell>
          <cell r="G3094">
            <v>196.8</v>
          </cell>
          <cell r="H3094">
            <v>2</v>
          </cell>
          <cell r="I3094">
            <v>98.4</v>
          </cell>
          <cell r="J3094">
            <v>6</v>
          </cell>
          <cell r="K3094">
            <v>295.20000000000005</v>
          </cell>
        </row>
        <row r="3095">
          <cell r="A3095">
            <v>31948</v>
          </cell>
          <cell r="F3095">
            <v>3</v>
          </cell>
          <cell r="G3095">
            <v>110.7</v>
          </cell>
          <cell r="H3095">
            <v>5</v>
          </cell>
          <cell r="I3095">
            <v>184.5</v>
          </cell>
          <cell r="J3095">
            <v>8</v>
          </cell>
          <cell r="K3095">
            <v>295.2</v>
          </cell>
        </row>
        <row r="3096">
          <cell r="A3096">
            <v>23565</v>
          </cell>
          <cell r="B3096">
            <v>4</v>
          </cell>
          <cell r="C3096">
            <v>84.8</v>
          </cell>
          <cell r="D3096">
            <v>5</v>
          </cell>
          <cell r="E3096">
            <v>106</v>
          </cell>
          <cell r="F3096">
            <v>2</v>
          </cell>
          <cell r="G3096">
            <v>40.700000000000003</v>
          </cell>
          <cell r="H3096">
            <v>3</v>
          </cell>
          <cell r="I3096">
            <v>63.6</v>
          </cell>
          <cell r="J3096">
            <v>14</v>
          </cell>
          <cell r="K3096">
            <v>295.10000000000002</v>
          </cell>
        </row>
        <row r="3097">
          <cell r="A3097">
            <v>15898</v>
          </cell>
          <cell r="B3097">
            <v>2</v>
          </cell>
          <cell r="C3097">
            <v>65</v>
          </cell>
          <cell r="D3097">
            <v>3</v>
          </cell>
          <cell r="E3097">
            <v>97.5</v>
          </cell>
          <cell r="F3097">
            <v>1</v>
          </cell>
          <cell r="G3097">
            <v>32.5</v>
          </cell>
          <cell r="H3097">
            <v>3</v>
          </cell>
          <cell r="I3097">
            <v>99.9</v>
          </cell>
          <cell r="J3097">
            <v>9</v>
          </cell>
          <cell r="K3097">
            <v>294.89999999999998</v>
          </cell>
        </row>
        <row r="3098">
          <cell r="A3098">
            <v>30248</v>
          </cell>
          <cell r="B3098">
            <v>2</v>
          </cell>
          <cell r="C3098">
            <v>115.01</v>
          </cell>
          <cell r="D3098">
            <v>1</v>
          </cell>
          <cell r="E3098">
            <v>59.9</v>
          </cell>
          <cell r="H3098">
            <v>2</v>
          </cell>
          <cell r="I3098">
            <v>119.8</v>
          </cell>
          <cell r="J3098">
            <v>5</v>
          </cell>
          <cell r="K3098">
            <v>294.70999999999998</v>
          </cell>
        </row>
        <row r="3099">
          <cell r="A3099">
            <v>28369</v>
          </cell>
          <cell r="B3099">
            <v>23</v>
          </cell>
          <cell r="C3099">
            <v>34.270000000000003</v>
          </cell>
          <cell r="D3099">
            <v>62</v>
          </cell>
          <cell r="E3099">
            <v>91.9</v>
          </cell>
          <cell r="F3099">
            <v>33</v>
          </cell>
          <cell r="G3099">
            <v>49.8</v>
          </cell>
          <cell r="H3099">
            <v>75</v>
          </cell>
          <cell r="I3099">
            <v>118.7</v>
          </cell>
          <cell r="J3099">
            <v>193</v>
          </cell>
          <cell r="K3099">
            <v>294.67</v>
          </cell>
        </row>
        <row r="3100">
          <cell r="A3100">
            <v>17435</v>
          </cell>
          <cell r="B3100">
            <v>6</v>
          </cell>
          <cell r="C3100">
            <v>93</v>
          </cell>
          <cell r="D3100">
            <v>5</v>
          </cell>
          <cell r="E3100">
            <v>77.5</v>
          </cell>
          <cell r="F3100">
            <v>3</v>
          </cell>
          <cell r="G3100">
            <v>46.5</v>
          </cell>
          <cell r="H3100">
            <v>5</v>
          </cell>
          <cell r="I3100">
            <v>77.5</v>
          </cell>
          <cell r="J3100">
            <v>19</v>
          </cell>
          <cell r="K3100">
            <v>294.5</v>
          </cell>
        </row>
        <row r="3101">
          <cell r="A3101">
            <v>13683</v>
          </cell>
          <cell r="B3101">
            <v>6</v>
          </cell>
          <cell r="C3101">
            <v>88.21</v>
          </cell>
          <cell r="D3101">
            <v>5</v>
          </cell>
          <cell r="E3101">
            <v>73.31</v>
          </cell>
          <cell r="F3101">
            <v>5</v>
          </cell>
          <cell r="G3101">
            <v>74.5</v>
          </cell>
          <cell r="H3101">
            <v>4</v>
          </cell>
          <cell r="I3101">
            <v>58.41</v>
          </cell>
          <cell r="J3101">
            <v>20</v>
          </cell>
          <cell r="K3101">
            <v>294.42999999999995</v>
          </cell>
        </row>
        <row r="3102">
          <cell r="A3102">
            <v>27221</v>
          </cell>
          <cell r="D3102">
            <v>10</v>
          </cell>
          <cell r="E3102">
            <v>48</v>
          </cell>
          <cell r="F3102">
            <v>25</v>
          </cell>
          <cell r="G3102">
            <v>121.62</v>
          </cell>
          <cell r="H3102">
            <v>24</v>
          </cell>
          <cell r="I3102">
            <v>124.8</v>
          </cell>
          <cell r="J3102">
            <v>59</v>
          </cell>
          <cell r="K3102">
            <v>294.42</v>
          </cell>
        </row>
        <row r="3103">
          <cell r="A3103">
            <v>18252</v>
          </cell>
          <cell r="B3103">
            <v>5</v>
          </cell>
          <cell r="C3103">
            <v>56</v>
          </cell>
          <cell r="D3103">
            <v>7</v>
          </cell>
          <cell r="E3103">
            <v>78.400000000000006</v>
          </cell>
          <cell r="F3103">
            <v>12</v>
          </cell>
          <cell r="G3103">
            <v>136</v>
          </cell>
          <cell r="H3103">
            <v>2</v>
          </cell>
          <cell r="I3103">
            <v>24</v>
          </cell>
          <cell r="J3103">
            <v>26</v>
          </cell>
          <cell r="K3103">
            <v>294.39999999999998</v>
          </cell>
        </row>
        <row r="3104">
          <cell r="A3104">
            <v>28688</v>
          </cell>
          <cell r="B3104">
            <v>2</v>
          </cell>
          <cell r="C3104">
            <v>36.799999999999997</v>
          </cell>
          <cell r="D3104">
            <v>1</v>
          </cell>
          <cell r="E3104">
            <v>18.399999999999999</v>
          </cell>
          <cell r="F3104">
            <v>2</v>
          </cell>
          <cell r="G3104">
            <v>36.799999999999997</v>
          </cell>
          <cell r="H3104">
            <v>11</v>
          </cell>
          <cell r="I3104">
            <v>202.4</v>
          </cell>
          <cell r="J3104">
            <v>16</v>
          </cell>
          <cell r="K3104">
            <v>294.39999999999998</v>
          </cell>
        </row>
        <row r="3105">
          <cell r="A3105">
            <v>11028</v>
          </cell>
          <cell r="B3105">
            <v>6</v>
          </cell>
          <cell r="C3105">
            <v>87</v>
          </cell>
          <cell r="F3105">
            <v>11</v>
          </cell>
          <cell r="G3105">
            <v>152.9</v>
          </cell>
          <cell r="H3105">
            <v>4</v>
          </cell>
          <cell r="I3105">
            <v>54.49</v>
          </cell>
          <cell r="J3105">
            <v>21</v>
          </cell>
          <cell r="K3105">
            <v>294.39</v>
          </cell>
        </row>
        <row r="3106">
          <cell r="A3106">
            <v>31341</v>
          </cell>
          <cell r="B3106">
            <v>5</v>
          </cell>
          <cell r="C3106">
            <v>47.5</v>
          </cell>
          <cell r="D3106">
            <v>1</v>
          </cell>
          <cell r="E3106">
            <v>9.9</v>
          </cell>
          <cell r="F3106">
            <v>17</v>
          </cell>
          <cell r="G3106">
            <v>167.51</v>
          </cell>
          <cell r="H3106">
            <v>7</v>
          </cell>
          <cell r="I3106">
            <v>69.3</v>
          </cell>
          <cell r="J3106">
            <v>30</v>
          </cell>
          <cell r="K3106">
            <v>294.20999999999998</v>
          </cell>
        </row>
        <row r="3107">
          <cell r="A3107">
            <v>32052</v>
          </cell>
          <cell r="F3107">
            <v>21</v>
          </cell>
          <cell r="G3107">
            <v>186.18</v>
          </cell>
          <cell r="H3107">
            <v>12</v>
          </cell>
          <cell r="I3107">
            <v>108</v>
          </cell>
          <cell r="J3107">
            <v>33</v>
          </cell>
          <cell r="K3107">
            <v>294.18</v>
          </cell>
        </row>
        <row r="3108">
          <cell r="A3108">
            <v>14048</v>
          </cell>
          <cell r="B3108">
            <v>21</v>
          </cell>
          <cell r="C3108">
            <v>294</v>
          </cell>
          <cell r="J3108">
            <v>21</v>
          </cell>
          <cell r="K3108">
            <v>294</v>
          </cell>
        </row>
        <row r="3109">
          <cell r="A3109">
            <v>16422</v>
          </cell>
          <cell r="B3109">
            <v>22</v>
          </cell>
          <cell r="C3109">
            <v>107.8</v>
          </cell>
          <cell r="D3109">
            <v>8</v>
          </cell>
          <cell r="E3109">
            <v>39.200000000000003</v>
          </cell>
          <cell r="F3109">
            <v>8</v>
          </cell>
          <cell r="G3109">
            <v>39.200000000000003</v>
          </cell>
          <cell r="H3109">
            <v>22</v>
          </cell>
          <cell r="I3109">
            <v>107.8</v>
          </cell>
          <cell r="J3109">
            <v>60</v>
          </cell>
          <cell r="K3109">
            <v>294</v>
          </cell>
        </row>
        <row r="3110">
          <cell r="A3110">
            <v>31503</v>
          </cell>
          <cell r="B3110">
            <v>55</v>
          </cell>
          <cell r="C3110">
            <v>66</v>
          </cell>
          <cell r="D3110">
            <v>54</v>
          </cell>
          <cell r="E3110">
            <v>78.900000000000006</v>
          </cell>
          <cell r="F3110">
            <v>51</v>
          </cell>
          <cell r="G3110">
            <v>75.900000000000006</v>
          </cell>
          <cell r="H3110">
            <v>49</v>
          </cell>
          <cell r="I3110">
            <v>73.14</v>
          </cell>
          <cell r="J3110">
            <v>209</v>
          </cell>
          <cell r="K3110">
            <v>293.94</v>
          </cell>
        </row>
        <row r="3111">
          <cell r="A3111">
            <v>32204</v>
          </cell>
          <cell r="F3111">
            <v>59</v>
          </cell>
          <cell r="G3111">
            <v>293.8</v>
          </cell>
          <cell r="J3111">
            <v>59</v>
          </cell>
          <cell r="K3111">
            <v>293.8</v>
          </cell>
        </row>
        <row r="3112">
          <cell r="A3112">
            <v>31205</v>
          </cell>
          <cell r="B3112">
            <v>2</v>
          </cell>
          <cell r="C3112">
            <v>83.8</v>
          </cell>
          <cell r="D3112">
            <v>3</v>
          </cell>
          <cell r="E3112">
            <v>125.7</v>
          </cell>
          <cell r="F3112">
            <v>2</v>
          </cell>
          <cell r="G3112">
            <v>83.8</v>
          </cell>
          <cell r="J3112">
            <v>7</v>
          </cell>
          <cell r="K3112">
            <v>293.3</v>
          </cell>
        </row>
        <row r="3113">
          <cell r="A3113">
            <v>29947</v>
          </cell>
          <cell r="B3113">
            <v>47</v>
          </cell>
          <cell r="C3113">
            <v>54.8</v>
          </cell>
          <cell r="D3113">
            <v>62</v>
          </cell>
          <cell r="E3113">
            <v>73</v>
          </cell>
          <cell r="F3113">
            <v>69</v>
          </cell>
          <cell r="G3113">
            <v>81.400000000000006</v>
          </cell>
          <cell r="H3113">
            <v>71</v>
          </cell>
          <cell r="I3113">
            <v>83.5</v>
          </cell>
          <cell r="J3113">
            <v>249</v>
          </cell>
          <cell r="K3113">
            <v>292.7</v>
          </cell>
        </row>
        <row r="3114">
          <cell r="A3114">
            <v>29618</v>
          </cell>
          <cell r="B3114">
            <v>57</v>
          </cell>
          <cell r="C3114">
            <v>68.2</v>
          </cell>
          <cell r="D3114">
            <v>39</v>
          </cell>
          <cell r="E3114">
            <v>46.8</v>
          </cell>
          <cell r="F3114">
            <v>92</v>
          </cell>
          <cell r="G3114">
            <v>110.4</v>
          </cell>
          <cell r="H3114">
            <v>56</v>
          </cell>
          <cell r="I3114">
            <v>67.2</v>
          </cell>
          <cell r="J3114">
            <v>244</v>
          </cell>
          <cell r="K3114">
            <v>292.60000000000002</v>
          </cell>
        </row>
        <row r="3115">
          <cell r="A3115">
            <v>23157</v>
          </cell>
          <cell r="B3115">
            <v>16</v>
          </cell>
          <cell r="C3115">
            <v>35.020000000000003</v>
          </cell>
          <cell r="D3115">
            <v>57</v>
          </cell>
          <cell r="E3115">
            <v>124.04</v>
          </cell>
          <cell r="F3115">
            <v>28</v>
          </cell>
          <cell r="G3115">
            <v>56</v>
          </cell>
          <cell r="H3115">
            <v>39</v>
          </cell>
          <cell r="I3115">
            <v>77.52</v>
          </cell>
          <cell r="J3115">
            <v>140</v>
          </cell>
          <cell r="K3115">
            <v>292.58</v>
          </cell>
        </row>
        <row r="3116">
          <cell r="A3116">
            <v>11035</v>
          </cell>
          <cell r="B3116">
            <v>4</v>
          </cell>
          <cell r="C3116">
            <v>78</v>
          </cell>
          <cell r="D3116">
            <v>2</v>
          </cell>
          <cell r="E3116">
            <v>39</v>
          </cell>
          <cell r="F3116">
            <v>3</v>
          </cell>
          <cell r="G3116">
            <v>58.5</v>
          </cell>
          <cell r="H3116">
            <v>6</v>
          </cell>
          <cell r="I3116">
            <v>117</v>
          </cell>
          <cell r="J3116">
            <v>15</v>
          </cell>
          <cell r="K3116">
            <v>292.5</v>
          </cell>
        </row>
        <row r="3117">
          <cell r="A3117">
            <v>16060</v>
          </cell>
          <cell r="B3117">
            <v>2</v>
          </cell>
          <cell r="C3117">
            <v>25.8</v>
          </cell>
          <cell r="D3117">
            <v>10</v>
          </cell>
          <cell r="E3117">
            <v>129</v>
          </cell>
          <cell r="F3117">
            <v>7</v>
          </cell>
          <cell r="G3117">
            <v>88.5</v>
          </cell>
          <cell r="H3117">
            <v>4</v>
          </cell>
          <cell r="I3117">
            <v>49.2</v>
          </cell>
          <cell r="J3117">
            <v>23</v>
          </cell>
          <cell r="K3117">
            <v>292.5</v>
          </cell>
        </row>
        <row r="3118">
          <cell r="A3118">
            <v>17090</v>
          </cell>
          <cell r="B3118">
            <v>3</v>
          </cell>
          <cell r="C3118">
            <v>97.5</v>
          </cell>
          <cell r="D3118">
            <v>1</v>
          </cell>
          <cell r="E3118">
            <v>32.5</v>
          </cell>
          <cell r="F3118">
            <v>3</v>
          </cell>
          <cell r="G3118">
            <v>97.5</v>
          </cell>
          <cell r="H3118">
            <v>2</v>
          </cell>
          <cell r="I3118">
            <v>65</v>
          </cell>
          <cell r="J3118">
            <v>9</v>
          </cell>
          <cell r="K3118">
            <v>292.5</v>
          </cell>
        </row>
        <row r="3119">
          <cell r="A3119">
            <v>17450</v>
          </cell>
          <cell r="B3119">
            <v>1</v>
          </cell>
          <cell r="C3119">
            <v>58.5</v>
          </cell>
          <cell r="D3119">
            <v>1</v>
          </cell>
          <cell r="E3119">
            <v>58.5</v>
          </cell>
          <cell r="F3119">
            <v>1</v>
          </cell>
          <cell r="G3119">
            <v>58.5</v>
          </cell>
          <cell r="H3119">
            <v>2</v>
          </cell>
          <cell r="I3119">
            <v>117</v>
          </cell>
          <cell r="J3119">
            <v>5</v>
          </cell>
          <cell r="K3119">
            <v>292.5</v>
          </cell>
        </row>
        <row r="3120">
          <cell r="A3120">
            <v>23463</v>
          </cell>
          <cell r="B3120">
            <v>7</v>
          </cell>
          <cell r="C3120">
            <v>52.5</v>
          </cell>
          <cell r="D3120">
            <v>11</v>
          </cell>
          <cell r="E3120">
            <v>82.5</v>
          </cell>
          <cell r="F3120">
            <v>16</v>
          </cell>
          <cell r="G3120">
            <v>120</v>
          </cell>
          <cell r="H3120">
            <v>5</v>
          </cell>
          <cell r="I3120">
            <v>37.5</v>
          </cell>
          <cell r="J3120">
            <v>39</v>
          </cell>
          <cell r="K3120">
            <v>292.5</v>
          </cell>
        </row>
        <row r="3121">
          <cell r="A3121">
            <v>29484</v>
          </cell>
          <cell r="D3121">
            <v>23</v>
          </cell>
          <cell r="E3121">
            <v>103.5</v>
          </cell>
          <cell r="F3121">
            <v>28</v>
          </cell>
          <cell r="G3121">
            <v>126</v>
          </cell>
          <cell r="H3121">
            <v>14</v>
          </cell>
          <cell r="I3121">
            <v>63</v>
          </cell>
          <cell r="J3121">
            <v>65</v>
          </cell>
          <cell r="K3121">
            <v>292.5</v>
          </cell>
        </row>
        <row r="3122">
          <cell r="A3122">
            <v>31738</v>
          </cell>
          <cell r="D3122">
            <v>2</v>
          </cell>
          <cell r="E3122">
            <v>73.8</v>
          </cell>
          <cell r="F3122">
            <v>3</v>
          </cell>
          <cell r="G3122">
            <v>107.75</v>
          </cell>
          <cell r="H3122">
            <v>3</v>
          </cell>
          <cell r="I3122">
            <v>110.7</v>
          </cell>
          <cell r="J3122">
            <v>8</v>
          </cell>
          <cell r="K3122">
            <v>292.25</v>
          </cell>
        </row>
        <row r="3123">
          <cell r="A3123">
            <v>18095</v>
          </cell>
          <cell r="B3123">
            <v>25</v>
          </cell>
          <cell r="C3123">
            <v>69.56</v>
          </cell>
          <cell r="D3123">
            <v>14</v>
          </cell>
          <cell r="E3123">
            <v>39.200000000000003</v>
          </cell>
          <cell r="F3123">
            <v>33</v>
          </cell>
          <cell r="G3123">
            <v>92.4</v>
          </cell>
          <cell r="H3123">
            <v>32</v>
          </cell>
          <cell r="I3123">
            <v>91</v>
          </cell>
          <cell r="J3123">
            <v>104</v>
          </cell>
          <cell r="K3123">
            <v>292.16000000000003</v>
          </cell>
        </row>
        <row r="3124">
          <cell r="A3124">
            <v>12430</v>
          </cell>
          <cell r="B3124">
            <v>25</v>
          </cell>
          <cell r="C3124">
            <v>112.5</v>
          </cell>
          <cell r="D3124">
            <v>18</v>
          </cell>
          <cell r="E3124">
            <v>80.64</v>
          </cell>
          <cell r="F3124">
            <v>9</v>
          </cell>
          <cell r="G3124">
            <v>40.5</v>
          </cell>
          <cell r="H3124">
            <v>13</v>
          </cell>
          <cell r="I3124">
            <v>58.5</v>
          </cell>
          <cell r="J3124">
            <v>65</v>
          </cell>
          <cell r="K3124">
            <v>292.14</v>
          </cell>
        </row>
        <row r="3125">
          <cell r="A3125">
            <v>11009</v>
          </cell>
          <cell r="B3125">
            <v>2</v>
          </cell>
          <cell r="C3125">
            <v>73</v>
          </cell>
          <cell r="D3125">
            <v>2</v>
          </cell>
          <cell r="E3125">
            <v>73</v>
          </cell>
          <cell r="F3125">
            <v>4</v>
          </cell>
          <cell r="G3125">
            <v>146</v>
          </cell>
          <cell r="J3125">
            <v>8</v>
          </cell>
          <cell r="K3125">
            <v>292</v>
          </cell>
        </row>
        <row r="3126">
          <cell r="A3126">
            <v>32048</v>
          </cell>
          <cell r="F3126">
            <v>21</v>
          </cell>
          <cell r="G3126">
            <v>174.4</v>
          </cell>
          <cell r="H3126">
            <v>14</v>
          </cell>
          <cell r="I3126">
            <v>117.6</v>
          </cell>
          <cell r="J3126">
            <v>35</v>
          </cell>
          <cell r="K3126">
            <v>292</v>
          </cell>
        </row>
        <row r="3127">
          <cell r="A3127">
            <v>22928</v>
          </cell>
          <cell r="F3127">
            <v>2</v>
          </cell>
          <cell r="G3127">
            <v>191.81</v>
          </cell>
          <cell r="H3127">
            <v>1</v>
          </cell>
          <cell r="I3127">
            <v>99.9</v>
          </cell>
          <cell r="J3127">
            <v>3</v>
          </cell>
          <cell r="K3127">
            <v>291.71000000000004</v>
          </cell>
        </row>
        <row r="3128">
          <cell r="A3128">
            <v>27410</v>
          </cell>
          <cell r="D3128">
            <v>1</v>
          </cell>
          <cell r="E3128">
            <v>6.5</v>
          </cell>
          <cell r="F3128">
            <v>22</v>
          </cell>
          <cell r="G3128">
            <v>143</v>
          </cell>
          <cell r="H3128">
            <v>19</v>
          </cell>
          <cell r="I3128">
            <v>142.19999999999999</v>
          </cell>
          <cell r="J3128">
            <v>42</v>
          </cell>
          <cell r="K3128">
            <v>291.7</v>
          </cell>
        </row>
        <row r="3129">
          <cell r="A3129">
            <v>23246</v>
          </cell>
          <cell r="B3129">
            <v>5</v>
          </cell>
          <cell r="C3129">
            <v>81</v>
          </cell>
          <cell r="D3129">
            <v>4</v>
          </cell>
          <cell r="E3129">
            <v>64.8</v>
          </cell>
          <cell r="F3129">
            <v>5</v>
          </cell>
          <cell r="G3129">
            <v>81</v>
          </cell>
          <cell r="H3129">
            <v>4</v>
          </cell>
          <cell r="I3129">
            <v>64.8</v>
          </cell>
          <cell r="J3129">
            <v>18</v>
          </cell>
          <cell r="K3129">
            <v>291.60000000000002</v>
          </cell>
        </row>
        <row r="3130">
          <cell r="A3130">
            <v>23247</v>
          </cell>
          <cell r="B3130">
            <v>3</v>
          </cell>
          <cell r="C3130">
            <v>48.6</v>
          </cell>
          <cell r="D3130">
            <v>1</v>
          </cell>
          <cell r="E3130">
            <v>16.2</v>
          </cell>
          <cell r="F3130">
            <v>12</v>
          </cell>
          <cell r="G3130">
            <v>194.4</v>
          </cell>
          <cell r="H3130">
            <v>2</v>
          </cell>
          <cell r="I3130">
            <v>32.4</v>
          </cell>
          <cell r="J3130">
            <v>18</v>
          </cell>
          <cell r="K3130">
            <v>291.59999999999997</v>
          </cell>
        </row>
        <row r="3131">
          <cell r="A3131">
            <v>17448</v>
          </cell>
          <cell r="B3131">
            <v>3</v>
          </cell>
          <cell r="C3131">
            <v>171.7</v>
          </cell>
          <cell r="D3131">
            <v>2</v>
          </cell>
          <cell r="E3131">
            <v>119.8</v>
          </cell>
          <cell r="J3131">
            <v>5</v>
          </cell>
          <cell r="K3131">
            <v>291.5</v>
          </cell>
        </row>
        <row r="3132">
          <cell r="A3132">
            <v>29206</v>
          </cell>
          <cell r="B3132">
            <v>15</v>
          </cell>
          <cell r="C3132">
            <v>54</v>
          </cell>
          <cell r="D3132">
            <v>15</v>
          </cell>
          <cell r="E3132">
            <v>54</v>
          </cell>
          <cell r="F3132">
            <v>35</v>
          </cell>
          <cell r="G3132">
            <v>125.71</v>
          </cell>
          <cell r="H3132">
            <v>16</v>
          </cell>
          <cell r="I3132">
            <v>57.6</v>
          </cell>
          <cell r="J3132">
            <v>81</v>
          </cell>
          <cell r="K3132">
            <v>291.31</v>
          </cell>
        </row>
        <row r="3133">
          <cell r="A3133">
            <v>30555</v>
          </cell>
          <cell r="B3133">
            <v>3</v>
          </cell>
          <cell r="C3133">
            <v>62.4</v>
          </cell>
          <cell r="D3133">
            <v>4</v>
          </cell>
          <cell r="E3133">
            <v>83.2</v>
          </cell>
          <cell r="H3133">
            <v>7</v>
          </cell>
          <cell r="I3133">
            <v>145.6</v>
          </cell>
          <cell r="J3133">
            <v>14</v>
          </cell>
          <cell r="K3133">
            <v>291.2</v>
          </cell>
        </row>
        <row r="3134">
          <cell r="A3134">
            <v>29582</v>
          </cell>
          <cell r="B3134">
            <v>37</v>
          </cell>
          <cell r="C3134">
            <v>148</v>
          </cell>
          <cell r="D3134">
            <v>2</v>
          </cell>
          <cell r="E3134">
            <v>8</v>
          </cell>
          <cell r="F3134">
            <v>34</v>
          </cell>
          <cell r="G3134">
            <v>135.04</v>
          </cell>
          <cell r="J3134">
            <v>73</v>
          </cell>
          <cell r="K3134">
            <v>291.03999999999996</v>
          </cell>
        </row>
        <row r="3135">
          <cell r="A3135">
            <v>29343</v>
          </cell>
          <cell r="D3135">
            <v>25</v>
          </cell>
          <cell r="E3135">
            <v>70</v>
          </cell>
          <cell r="F3135">
            <v>46</v>
          </cell>
          <cell r="G3135">
            <v>128.13999999999999</v>
          </cell>
          <cell r="H3135">
            <v>33</v>
          </cell>
          <cell r="I3135">
            <v>92.4</v>
          </cell>
          <cell r="J3135">
            <v>104</v>
          </cell>
          <cell r="K3135">
            <v>290.53999999999996</v>
          </cell>
        </row>
        <row r="3136">
          <cell r="A3136">
            <v>16860</v>
          </cell>
          <cell r="B3136">
            <v>8</v>
          </cell>
          <cell r="C3136">
            <v>66.400000000000006</v>
          </cell>
          <cell r="D3136">
            <v>9</v>
          </cell>
          <cell r="E3136">
            <v>74.7</v>
          </cell>
          <cell r="F3136">
            <v>9</v>
          </cell>
          <cell r="G3136">
            <v>74.7</v>
          </cell>
          <cell r="H3136">
            <v>9</v>
          </cell>
          <cell r="I3136">
            <v>74.7</v>
          </cell>
          <cell r="J3136">
            <v>35</v>
          </cell>
          <cell r="K3136">
            <v>290.5</v>
          </cell>
        </row>
        <row r="3137">
          <cell r="A3137">
            <v>23169</v>
          </cell>
          <cell r="B3137">
            <v>38</v>
          </cell>
          <cell r="C3137">
            <v>102.6</v>
          </cell>
          <cell r="D3137">
            <v>34</v>
          </cell>
          <cell r="E3137">
            <v>90.92</v>
          </cell>
          <cell r="F3137">
            <v>21</v>
          </cell>
          <cell r="G3137">
            <v>56.48</v>
          </cell>
          <cell r="H3137">
            <v>15</v>
          </cell>
          <cell r="I3137">
            <v>40.5</v>
          </cell>
          <cell r="J3137">
            <v>108</v>
          </cell>
          <cell r="K3137">
            <v>290.5</v>
          </cell>
        </row>
        <row r="3138">
          <cell r="A3138">
            <v>29641</v>
          </cell>
          <cell r="B3138">
            <v>12</v>
          </cell>
          <cell r="C3138">
            <v>142.80000000000001</v>
          </cell>
          <cell r="D3138">
            <v>10</v>
          </cell>
          <cell r="E3138">
            <v>123</v>
          </cell>
          <cell r="F3138">
            <v>2</v>
          </cell>
          <cell r="G3138">
            <v>24.6</v>
          </cell>
          <cell r="J3138">
            <v>24</v>
          </cell>
          <cell r="K3138">
            <v>290.40000000000003</v>
          </cell>
        </row>
        <row r="3139">
          <cell r="A3139">
            <v>14793</v>
          </cell>
          <cell r="B3139">
            <v>21</v>
          </cell>
          <cell r="C3139">
            <v>77.7</v>
          </cell>
          <cell r="D3139">
            <v>15</v>
          </cell>
          <cell r="E3139">
            <v>55.2</v>
          </cell>
          <cell r="F3139">
            <v>16</v>
          </cell>
          <cell r="G3139">
            <v>56</v>
          </cell>
          <cell r="H3139">
            <v>29</v>
          </cell>
          <cell r="I3139">
            <v>101.5</v>
          </cell>
          <cell r="J3139">
            <v>81</v>
          </cell>
          <cell r="K3139">
            <v>290.39999999999998</v>
          </cell>
        </row>
        <row r="3140">
          <cell r="A3140">
            <v>29299</v>
          </cell>
          <cell r="B3140">
            <v>21</v>
          </cell>
          <cell r="C3140">
            <v>92.4</v>
          </cell>
          <cell r="D3140">
            <v>12</v>
          </cell>
          <cell r="E3140">
            <v>52.8</v>
          </cell>
          <cell r="F3140">
            <v>18</v>
          </cell>
          <cell r="G3140">
            <v>79.2</v>
          </cell>
          <cell r="H3140">
            <v>15</v>
          </cell>
          <cell r="I3140">
            <v>66</v>
          </cell>
          <cell r="J3140">
            <v>66</v>
          </cell>
          <cell r="K3140">
            <v>290.39999999999998</v>
          </cell>
        </row>
        <row r="3141">
          <cell r="A3141">
            <v>15379</v>
          </cell>
          <cell r="B3141">
            <v>10</v>
          </cell>
          <cell r="C3141">
            <v>84</v>
          </cell>
          <cell r="D3141">
            <v>7</v>
          </cell>
          <cell r="E3141">
            <v>58.6</v>
          </cell>
          <cell r="F3141">
            <v>10</v>
          </cell>
          <cell r="G3141">
            <v>82</v>
          </cell>
          <cell r="H3141">
            <v>8</v>
          </cell>
          <cell r="I3141">
            <v>65.599999999999994</v>
          </cell>
          <cell r="J3141">
            <v>35</v>
          </cell>
          <cell r="K3141">
            <v>290.2</v>
          </cell>
        </row>
        <row r="3142">
          <cell r="A3142">
            <v>29635</v>
          </cell>
          <cell r="B3142">
            <v>26</v>
          </cell>
          <cell r="C3142">
            <v>130</v>
          </cell>
          <cell r="D3142">
            <v>32</v>
          </cell>
          <cell r="E3142">
            <v>160</v>
          </cell>
          <cell r="J3142">
            <v>58</v>
          </cell>
          <cell r="K3142">
            <v>290</v>
          </cell>
        </row>
        <row r="3143">
          <cell r="A3143">
            <v>14849</v>
          </cell>
          <cell r="B3143">
            <v>27</v>
          </cell>
          <cell r="C3143">
            <v>61.74</v>
          </cell>
          <cell r="D3143">
            <v>41</v>
          </cell>
          <cell r="E3143">
            <v>95.8</v>
          </cell>
          <cell r="F3143">
            <v>51</v>
          </cell>
          <cell r="G3143">
            <v>120.4</v>
          </cell>
          <cell r="H3143">
            <v>5</v>
          </cell>
          <cell r="I3143">
            <v>12</v>
          </cell>
          <cell r="J3143">
            <v>124</v>
          </cell>
          <cell r="K3143">
            <v>289.94</v>
          </cell>
        </row>
        <row r="3144">
          <cell r="A3144">
            <v>30027</v>
          </cell>
          <cell r="B3144">
            <v>9</v>
          </cell>
          <cell r="C3144">
            <v>61.2</v>
          </cell>
          <cell r="D3144">
            <v>11</v>
          </cell>
          <cell r="E3144">
            <v>74.260000000000005</v>
          </cell>
          <cell r="F3144">
            <v>16</v>
          </cell>
          <cell r="G3144">
            <v>124.4</v>
          </cell>
          <cell r="H3144">
            <v>4</v>
          </cell>
          <cell r="I3144">
            <v>30.08</v>
          </cell>
          <cell r="J3144">
            <v>40</v>
          </cell>
          <cell r="K3144">
            <v>289.94</v>
          </cell>
        </row>
        <row r="3145">
          <cell r="A3145">
            <v>30468</v>
          </cell>
          <cell r="B3145">
            <v>9</v>
          </cell>
          <cell r="C3145">
            <v>46.8</v>
          </cell>
          <cell r="D3145">
            <v>31</v>
          </cell>
          <cell r="E3145">
            <v>160.78</v>
          </cell>
          <cell r="F3145">
            <v>14</v>
          </cell>
          <cell r="G3145">
            <v>71.959999999999994</v>
          </cell>
          <cell r="H3145">
            <v>2</v>
          </cell>
          <cell r="I3145">
            <v>10.4</v>
          </cell>
          <cell r="J3145">
            <v>56</v>
          </cell>
          <cell r="K3145">
            <v>289.93999999999994</v>
          </cell>
        </row>
        <row r="3146">
          <cell r="A3146">
            <v>16800</v>
          </cell>
          <cell r="B3146">
            <v>12</v>
          </cell>
          <cell r="C3146">
            <v>79.2</v>
          </cell>
          <cell r="D3146">
            <v>8</v>
          </cell>
          <cell r="E3146">
            <v>52.8</v>
          </cell>
          <cell r="F3146">
            <v>15</v>
          </cell>
          <cell r="G3146">
            <v>98.47</v>
          </cell>
          <cell r="H3146">
            <v>9</v>
          </cell>
          <cell r="I3146">
            <v>59.4</v>
          </cell>
          <cell r="J3146">
            <v>44</v>
          </cell>
          <cell r="K3146">
            <v>289.87</v>
          </cell>
        </row>
        <row r="3147">
          <cell r="A3147">
            <v>28483</v>
          </cell>
          <cell r="B3147">
            <v>1</v>
          </cell>
          <cell r="C3147">
            <v>24.3</v>
          </cell>
          <cell r="D3147">
            <v>2</v>
          </cell>
          <cell r="E3147">
            <v>46.66</v>
          </cell>
          <cell r="F3147">
            <v>4</v>
          </cell>
          <cell r="G3147">
            <v>97.2</v>
          </cell>
          <cell r="H3147">
            <v>5</v>
          </cell>
          <cell r="I3147">
            <v>121.5</v>
          </cell>
          <cell r="J3147">
            <v>12</v>
          </cell>
          <cell r="K3147">
            <v>289.65999999999997</v>
          </cell>
        </row>
        <row r="3148">
          <cell r="A3148">
            <v>10671</v>
          </cell>
          <cell r="B3148">
            <v>30</v>
          </cell>
          <cell r="C3148">
            <v>174</v>
          </cell>
          <cell r="D3148">
            <v>11</v>
          </cell>
          <cell r="E3148">
            <v>63.34</v>
          </cell>
          <cell r="F3148">
            <v>3</v>
          </cell>
          <cell r="G3148">
            <v>17.399999999999999</v>
          </cell>
          <cell r="H3148">
            <v>6</v>
          </cell>
          <cell r="I3148">
            <v>34.799999999999997</v>
          </cell>
          <cell r="J3148">
            <v>50</v>
          </cell>
          <cell r="K3148">
            <v>289.54000000000002</v>
          </cell>
        </row>
        <row r="3149">
          <cell r="A3149">
            <v>15066</v>
          </cell>
          <cell r="B3149">
            <v>3</v>
          </cell>
          <cell r="C3149">
            <v>58.5</v>
          </cell>
          <cell r="D3149">
            <v>3</v>
          </cell>
          <cell r="E3149">
            <v>58.5</v>
          </cell>
          <cell r="F3149">
            <v>5</v>
          </cell>
          <cell r="G3149">
            <v>94.38</v>
          </cell>
          <cell r="H3149">
            <v>4</v>
          </cell>
          <cell r="I3149">
            <v>78</v>
          </cell>
          <cell r="J3149">
            <v>15</v>
          </cell>
          <cell r="K3149">
            <v>289.38</v>
          </cell>
        </row>
        <row r="3150">
          <cell r="A3150">
            <v>12059</v>
          </cell>
          <cell r="B3150">
            <v>16</v>
          </cell>
          <cell r="C3150">
            <v>66.86</v>
          </cell>
          <cell r="D3150">
            <v>12</v>
          </cell>
          <cell r="E3150">
            <v>50.06</v>
          </cell>
          <cell r="F3150">
            <v>16</v>
          </cell>
          <cell r="G3150">
            <v>67.2</v>
          </cell>
          <cell r="H3150">
            <v>25</v>
          </cell>
          <cell r="I3150">
            <v>105</v>
          </cell>
          <cell r="J3150">
            <v>69</v>
          </cell>
          <cell r="K3150">
            <v>289.12</v>
          </cell>
        </row>
        <row r="3151">
          <cell r="A3151">
            <v>22667</v>
          </cell>
          <cell r="B3151">
            <v>4</v>
          </cell>
          <cell r="C3151">
            <v>115.6</v>
          </cell>
          <cell r="D3151">
            <v>5</v>
          </cell>
          <cell r="E3151">
            <v>144.5</v>
          </cell>
          <cell r="F3151">
            <v>1</v>
          </cell>
          <cell r="G3151">
            <v>28.9</v>
          </cell>
          <cell r="J3151">
            <v>10</v>
          </cell>
          <cell r="K3151">
            <v>289</v>
          </cell>
        </row>
        <row r="3152">
          <cell r="A3152">
            <v>13846</v>
          </cell>
          <cell r="B3152">
            <v>7</v>
          </cell>
          <cell r="C3152">
            <v>106.4</v>
          </cell>
          <cell r="D3152">
            <v>7</v>
          </cell>
          <cell r="E3152">
            <v>106.4</v>
          </cell>
          <cell r="F3152">
            <v>5</v>
          </cell>
          <cell r="G3152">
            <v>76</v>
          </cell>
          <cell r="J3152">
            <v>19</v>
          </cell>
          <cell r="K3152">
            <v>288.8</v>
          </cell>
        </row>
        <row r="3153">
          <cell r="A3153">
            <v>27451</v>
          </cell>
          <cell r="B3153">
            <v>15</v>
          </cell>
          <cell r="C3153">
            <v>68.63</v>
          </cell>
          <cell r="D3153">
            <v>11</v>
          </cell>
          <cell r="E3153">
            <v>49.8</v>
          </cell>
          <cell r="F3153">
            <v>21</v>
          </cell>
          <cell r="G3153">
            <v>88.2</v>
          </cell>
          <cell r="H3153">
            <v>19</v>
          </cell>
          <cell r="I3153">
            <v>81.7</v>
          </cell>
          <cell r="J3153">
            <v>66</v>
          </cell>
          <cell r="K3153">
            <v>288.33</v>
          </cell>
        </row>
        <row r="3154">
          <cell r="A3154">
            <v>10350</v>
          </cell>
          <cell r="B3154">
            <v>3</v>
          </cell>
          <cell r="C3154">
            <v>54</v>
          </cell>
          <cell r="D3154">
            <v>4</v>
          </cell>
          <cell r="E3154">
            <v>72</v>
          </cell>
          <cell r="F3154">
            <v>5</v>
          </cell>
          <cell r="G3154">
            <v>90</v>
          </cell>
          <cell r="H3154">
            <v>4</v>
          </cell>
          <cell r="I3154">
            <v>72</v>
          </cell>
          <cell r="J3154">
            <v>16</v>
          </cell>
          <cell r="K3154">
            <v>288</v>
          </cell>
        </row>
        <row r="3155">
          <cell r="A3155">
            <v>11883</v>
          </cell>
          <cell r="B3155">
            <v>43</v>
          </cell>
          <cell r="C3155">
            <v>94.24</v>
          </cell>
          <cell r="D3155">
            <v>33</v>
          </cell>
          <cell r="E3155">
            <v>72.599999999999994</v>
          </cell>
          <cell r="F3155">
            <v>35</v>
          </cell>
          <cell r="G3155">
            <v>77</v>
          </cell>
          <cell r="H3155">
            <v>20</v>
          </cell>
          <cell r="I3155">
            <v>44</v>
          </cell>
          <cell r="J3155">
            <v>131</v>
          </cell>
          <cell r="K3155">
            <v>287.83999999999997</v>
          </cell>
        </row>
        <row r="3156">
          <cell r="A3156">
            <v>28014</v>
          </cell>
          <cell r="B3156">
            <v>2</v>
          </cell>
          <cell r="C3156">
            <v>6</v>
          </cell>
          <cell r="D3156">
            <v>31</v>
          </cell>
          <cell r="E3156">
            <v>92.76</v>
          </cell>
          <cell r="F3156">
            <v>26</v>
          </cell>
          <cell r="G3156">
            <v>77.760000000000005</v>
          </cell>
          <cell r="H3156">
            <v>38</v>
          </cell>
          <cell r="I3156">
            <v>111.2</v>
          </cell>
          <cell r="J3156">
            <v>97</v>
          </cell>
          <cell r="K3156">
            <v>287.72000000000003</v>
          </cell>
        </row>
        <row r="3157">
          <cell r="A3157">
            <v>31364</v>
          </cell>
          <cell r="B3157">
            <v>5</v>
          </cell>
          <cell r="C3157">
            <v>57.5</v>
          </cell>
          <cell r="D3157">
            <v>10</v>
          </cell>
          <cell r="E3157">
            <v>115</v>
          </cell>
          <cell r="F3157">
            <v>6</v>
          </cell>
          <cell r="G3157">
            <v>69</v>
          </cell>
          <cell r="H3157">
            <v>4</v>
          </cell>
          <cell r="I3157">
            <v>46</v>
          </cell>
          <cell r="J3157">
            <v>25</v>
          </cell>
          <cell r="K3157">
            <v>287.5</v>
          </cell>
        </row>
        <row r="3158">
          <cell r="A3158">
            <v>29551</v>
          </cell>
          <cell r="D3158">
            <v>5</v>
          </cell>
          <cell r="E3158">
            <v>16</v>
          </cell>
          <cell r="F3158">
            <v>29</v>
          </cell>
          <cell r="G3158">
            <v>92.28</v>
          </cell>
          <cell r="H3158">
            <v>56</v>
          </cell>
          <cell r="I3158">
            <v>179.2</v>
          </cell>
          <cell r="J3158">
            <v>90</v>
          </cell>
          <cell r="K3158">
            <v>287.48</v>
          </cell>
        </row>
        <row r="3159">
          <cell r="A3159">
            <v>17594</v>
          </cell>
          <cell r="B3159">
            <v>12</v>
          </cell>
          <cell r="C3159">
            <v>14.3</v>
          </cell>
          <cell r="D3159">
            <v>50</v>
          </cell>
          <cell r="E3159">
            <v>59.8</v>
          </cell>
          <cell r="F3159">
            <v>100</v>
          </cell>
          <cell r="G3159">
            <v>119.9</v>
          </cell>
          <cell r="H3159">
            <v>78</v>
          </cell>
          <cell r="I3159">
            <v>93.3</v>
          </cell>
          <cell r="J3159">
            <v>240</v>
          </cell>
          <cell r="K3159">
            <v>287.3</v>
          </cell>
        </row>
        <row r="3160">
          <cell r="A3160">
            <v>28171</v>
          </cell>
          <cell r="F3160">
            <v>17</v>
          </cell>
          <cell r="G3160">
            <v>59.5</v>
          </cell>
          <cell r="H3160">
            <v>65</v>
          </cell>
          <cell r="I3160">
            <v>227.22</v>
          </cell>
          <cell r="J3160">
            <v>82</v>
          </cell>
          <cell r="K3160">
            <v>286.72000000000003</v>
          </cell>
        </row>
        <row r="3161">
          <cell r="A3161">
            <v>30497</v>
          </cell>
          <cell r="B3161">
            <v>9</v>
          </cell>
          <cell r="C3161">
            <v>103.5</v>
          </cell>
          <cell r="D3161">
            <v>16</v>
          </cell>
          <cell r="E3161">
            <v>183.08</v>
          </cell>
          <cell r="J3161">
            <v>25</v>
          </cell>
          <cell r="K3161">
            <v>286.58000000000004</v>
          </cell>
        </row>
        <row r="3162">
          <cell r="A3162">
            <v>27653</v>
          </cell>
          <cell r="B3162">
            <v>4</v>
          </cell>
          <cell r="C3162">
            <v>46</v>
          </cell>
          <cell r="D3162">
            <v>9</v>
          </cell>
          <cell r="E3162">
            <v>102.58</v>
          </cell>
          <cell r="F3162">
            <v>10</v>
          </cell>
          <cell r="G3162">
            <v>115</v>
          </cell>
          <cell r="H3162">
            <v>2</v>
          </cell>
          <cell r="I3162">
            <v>23</v>
          </cell>
          <cell r="J3162">
            <v>25</v>
          </cell>
          <cell r="K3162">
            <v>286.58</v>
          </cell>
        </row>
        <row r="3163">
          <cell r="A3163">
            <v>31623</v>
          </cell>
          <cell r="B3163">
            <v>96</v>
          </cell>
          <cell r="C3163">
            <v>286.56</v>
          </cell>
          <cell r="J3163">
            <v>96</v>
          </cell>
          <cell r="K3163">
            <v>286.56</v>
          </cell>
        </row>
        <row r="3164">
          <cell r="A3164">
            <v>18564</v>
          </cell>
          <cell r="B3164">
            <v>8</v>
          </cell>
          <cell r="C3164">
            <v>76.8</v>
          </cell>
          <cell r="D3164">
            <v>12</v>
          </cell>
          <cell r="E3164">
            <v>115.2</v>
          </cell>
          <cell r="F3164">
            <v>7</v>
          </cell>
          <cell r="G3164">
            <v>67.2</v>
          </cell>
          <cell r="H3164">
            <v>3</v>
          </cell>
          <cell r="I3164">
            <v>27.26</v>
          </cell>
          <cell r="J3164">
            <v>30</v>
          </cell>
          <cell r="K3164">
            <v>286.45999999999998</v>
          </cell>
        </row>
        <row r="3165">
          <cell r="A3165">
            <v>28280</v>
          </cell>
          <cell r="D3165">
            <v>9</v>
          </cell>
          <cell r="E3165">
            <v>107.04</v>
          </cell>
          <cell r="F3165">
            <v>15</v>
          </cell>
          <cell r="G3165">
            <v>179.04</v>
          </cell>
          <cell r="J3165">
            <v>24</v>
          </cell>
          <cell r="K3165">
            <v>286.08</v>
          </cell>
        </row>
        <row r="3166">
          <cell r="A3166">
            <v>12826</v>
          </cell>
          <cell r="B3166">
            <v>13</v>
          </cell>
          <cell r="C3166">
            <v>84.5</v>
          </cell>
          <cell r="D3166">
            <v>10</v>
          </cell>
          <cell r="E3166">
            <v>65</v>
          </cell>
          <cell r="F3166">
            <v>12</v>
          </cell>
          <cell r="G3166">
            <v>78</v>
          </cell>
          <cell r="H3166">
            <v>9</v>
          </cell>
          <cell r="I3166">
            <v>58.5</v>
          </cell>
          <cell r="J3166">
            <v>44</v>
          </cell>
          <cell r="K3166">
            <v>286</v>
          </cell>
        </row>
        <row r="3167">
          <cell r="A3167">
            <v>12143</v>
          </cell>
          <cell r="B3167">
            <v>55</v>
          </cell>
          <cell r="C3167">
            <v>60.41</v>
          </cell>
          <cell r="D3167">
            <v>78</v>
          </cell>
          <cell r="E3167">
            <v>85.8</v>
          </cell>
          <cell r="F3167">
            <v>55</v>
          </cell>
          <cell r="G3167">
            <v>60.5</v>
          </cell>
          <cell r="H3167">
            <v>72</v>
          </cell>
          <cell r="I3167">
            <v>79.2</v>
          </cell>
          <cell r="J3167">
            <v>260</v>
          </cell>
          <cell r="K3167">
            <v>285.90999999999997</v>
          </cell>
        </row>
        <row r="3168">
          <cell r="A3168">
            <v>30096</v>
          </cell>
          <cell r="F3168">
            <v>1</v>
          </cell>
          <cell r="G3168">
            <v>142.9</v>
          </cell>
          <cell r="H3168">
            <v>1</v>
          </cell>
          <cell r="I3168">
            <v>142.9</v>
          </cell>
          <cell r="J3168">
            <v>2</v>
          </cell>
          <cell r="K3168">
            <v>285.8</v>
          </cell>
        </row>
        <row r="3169">
          <cell r="A3169">
            <v>27873</v>
          </cell>
          <cell r="B3169">
            <v>38</v>
          </cell>
          <cell r="C3169">
            <v>68.260000000000005</v>
          </cell>
          <cell r="D3169">
            <v>12</v>
          </cell>
          <cell r="E3169">
            <v>21.32</v>
          </cell>
          <cell r="F3169">
            <v>70</v>
          </cell>
          <cell r="G3169">
            <v>125.72</v>
          </cell>
          <cell r="H3169">
            <v>39</v>
          </cell>
          <cell r="I3169">
            <v>70.2</v>
          </cell>
          <cell r="J3169">
            <v>159</v>
          </cell>
          <cell r="K3169">
            <v>285.5</v>
          </cell>
        </row>
        <row r="3170">
          <cell r="A3170">
            <v>27408</v>
          </cell>
          <cell r="B3170">
            <v>13</v>
          </cell>
          <cell r="C3170">
            <v>92.44</v>
          </cell>
          <cell r="D3170">
            <v>9</v>
          </cell>
          <cell r="E3170">
            <v>66</v>
          </cell>
          <cell r="F3170">
            <v>7</v>
          </cell>
          <cell r="G3170">
            <v>52.5</v>
          </cell>
          <cell r="H3170">
            <v>10</v>
          </cell>
          <cell r="I3170">
            <v>74.5</v>
          </cell>
          <cell r="J3170">
            <v>39</v>
          </cell>
          <cell r="K3170">
            <v>285.44</v>
          </cell>
        </row>
        <row r="3171">
          <cell r="A3171">
            <v>2015103</v>
          </cell>
          <cell r="H3171">
            <v>7.54</v>
          </cell>
          <cell r="I3171">
            <v>285.27</v>
          </cell>
          <cell r="J3171">
            <v>7.54</v>
          </cell>
          <cell r="K3171">
            <v>285.27</v>
          </cell>
        </row>
        <row r="3172">
          <cell r="A3172">
            <v>15361</v>
          </cell>
          <cell r="B3172">
            <v>18</v>
          </cell>
          <cell r="C3172">
            <v>121.86</v>
          </cell>
          <cell r="D3172">
            <v>5</v>
          </cell>
          <cell r="E3172">
            <v>34</v>
          </cell>
          <cell r="F3172">
            <v>11</v>
          </cell>
          <cell r="G3172">
            <v>74.8</v>
          </cell>
          <cell r="H3172">
            <v>8</v>
          </cell>
          <cell r="I3172">
            <v>54.4</v>
          </cell>
          <cell r="J3172">
            <v>42</v>
          </cell>
          <cell r="K3172">
            <v>285.06</v>
          </cell>
        </row>
        <row r="3173">
          <cell r="A3173">
            <v>29336</v>
          </cell>
          <cell r="B3173">
            <v>12</v>
          </cell>
          <cell r="C3173">
            <v>154.96</v>
          </cell>
          <cell r="D3173">
            <v>7</v>
          </cell>
          <cell r="E3173">
            <v>91</v>
          </cell>
          <cell r="F3173">
            <v>3</v>
          </cell>
          <cell r="G3173">
            <v>39</v>
          </cell>
          <cell r="J3173">
            <v>22</v>
          </cell>
          <cell r="K3173">
            <v>284.96000000000004</v>
          </cell>
        </row>
        <row r="3174">
          <cell r="A3174">
            <v>17954</v>
          </cell>
          <cell r="B3174">
            <v>3</v>
          </cell>
          <cell r="C3174">
            <v>56.7</v>
          </cell>
          <cell r="D3174">
            <v>4</v>
          </cell>
          <cell r="E3174">
            <v>75.599999999999994</v>
          </cell>
          <cell r="F3174">
            <v>7</v>
          </cell>
          <cell r="G3174">
            <v>132.30000000000001</v>
          </cell>
          <cell r="H3174">
            <v>1</v>
          </cell>
          <cell r="I3174">
            <v>20.2</v>
          </cell>
          <cell r="J3174">
            <v>15</v>
          </cell>
          <cell r="K3174">
            <v>284.8</v>
          </cell>
        </row>
        <row r="3175">
          <cell r="A3175">
            <v>18251</v>
          </cell>
          <cell r="B3175">
            <v>10</v>
          </cell>
          <cell r="C3175">
            <v>112</v>
          </cell>
          <cell r="D3175">
            <v>6</v>
          </cell>
          <cell r="E3175">
            <v>67.2</v>
          </cell>
          <cell r="F3175">
            <v>6</v>
          </cell>
          <cell r="G3175">
            <v>69.599999999999994</v>
          </cell>
          <cell r="H3175">
            <v>3</v>
          </cell>
          <cell r="I3175">
            <v>36</v>
          </cell>
          <cell r="J3175">
            <v>25</v>
          </cell>
          <cell r="K3175">
            <v>284.79999999999995</v>
          </cell>
        </row>
        <row r="3176">
          <cell r="A3176">
            <v>12677</v>
          </cell>
          <cell r="B3176">
            <v>20</v>
          </cell>
          <cell r="C3176">
            <v>49.8</v>
          </cell>
          <cell r="D3176">
            <v>25</v>
          </cell>
          <cell r="E3176">
            <v>62.3</v>
          </cell>
          <cell r="F3176">
            <v>26</v>
          </cell>
          <cell r="G3176">
            <v>65</v>
          </cell>
          <cell r="H3176">
            <v>43</v>
          </cell>
          <cell r="I3176">
            <v>107.5</v>
          </cell>
          <cell r="J3176">
            <v>114</v>
          </cell>
          <cell r="K3176">
            <v>284.60000000000002</v>
          </cell>
        </row>
        <row r="3177">
          <cell r="A3177">
            <v>11721</v>
          </cell>
          <cell r="D3177">
            <v>12</v>
          </cell>
          <cell r="E3177">
            <v>142.80000000000001</v>
          </cell>
          <cell r="F3177">
            <v>12</v>
          </cell>
          <cell r="G3177">
            <v>141.5</v>
          </cell>
          <cell r="J3177">
            <v>24</v>
          </cell>
          <cell r="K3177">
            <v>284.3</v>
          </cell>
        </row>
        <row r="3178">
          <cell r="A3178">
            <v>15862</v>
          </cell>
          <cell r="B3178">
            <v>4</v>
          </cell>
          <cell r="C3178">
            <v>39.200000000000003</v>
          </cell>
          <cell r="D3178">
            <v>7</v>
          </cell>
          <cell r="E3178">
            <v>63.92</v>
          </cell>
          <cell r="F3178">
            <v>11</v>
          </cell>
          <cell r="G3178">
            <v>100</v>
          </cell>
          <cell r="H3178">
            <v>9</v>
          </cell>
          <cell r="I3178">
            <v>81.180000000000007</v>
          </cell>
          <cell r="J3178">
            <v>31</v>
          </cell>
          <cell r="K3178">
            <v>284.3</v>
          </cell>
        </row>
        <row r="3179">
          <cell r="A3179">
            <v>16442</v>
          </cell>
          <cell r="B3179">
            <v>7</v>
          </cell>
          <cell r="C3179">
            <v>42.9</v>
          </cell>
          <cell r="D3179">
            <v>16</v>
          </cell>
          <cell r="E3179">
            <v>99.2</v>
          </cell>
          <cell r="F3179">
            <v>9</v>
          </cell>
          <cell r="G3179">
            <v>55.3</v>
          </cell>
          <cell r="H3179">
            <v>14</v>
          </cell>
          <cell r="I3179">
            <v>86.8</v>
          </cell>
          <cell r="J3179">
            <v>46</v>
          </cell>
          <cell r="K3179">
            <v>284.2</v>
          </cell>
        </row>
        <row r="3180">
          <cell r="A3180">
            <v>23590</v>
          </cell>
          <cell r="B3180">
            <v>12</v>
          </cell>
          <cell r="C3180">
            <v>132</v>
          </cell>
          <cell r="F3180">
            <v>7</v>
          </cell>
          <cell r="G3180">
            <v>77</v>
          </cell>
          <cell r="H3180">
            <v>6</v>
          </cell>
          <cell r="I3180">
            <v>75</v>
          </cell>
          <cell r="J3180">
            <v>25</v>
          </cell>
          <cell r="K3180">
            <v>284</v>
          </cell>
        </row>
        <row r="3181">
          <cell r="A3181">
            <v>29212</v>
          </cell>
          <cell r="B3181">
            <v>3</v>
          </cell>
          <cell r="C3181">
            <v>77.400000000000006</v>
          </cell>
          <cell r="D3181">
            <v>2</v>
          </cell>
          <cell r="E3181">
            <v>51.6</v>
          </cell>
          <cell r="F3181">
            <v>3</v>
          </cell>
          <cell r="G3181">
            <v>77.400000000000006</v>
          </cell>
          <cell r="H3181">
            <v>3</v>
          </cell>
          <cell r="I3181">
            <v>77.400000000000006</v>
          </cell>
          <cell r="J3181">
            <v>11</v>
          </cell>
          <cell r="K3181">
            <v>283.8</v>
          </cell>
        </row>
        <row r="3182">
          <cell r="A3182">
            <v>16774</v>
          </cell>
          <cell r="B3182">
            <v>33</v>
          </cell>
          <cell r="C3182">
            <v>98.52</v>
          </cell>
          <cell r="F3182">
            <v>30</v>
          </cell>
          <cell r="G3182">
            <v>104.72</v>
          </cell>
          <cell r="H3182">
            <v>23</v>
          </cell>
          <cell r="I3182">
            <v>80.5</v>
          </cell>
          <cell r="J3182">
            <v>86</v>
          </cell>
          <cell r="K3182">
            <v>283.74</v>
          </cell>
        </row>
        <row r="3183">
          <cell r="A3183">
            <v>30533</v>
          </cell>
          <cell r="D3183">
            <v>2</v>
          </cell>
          <cell r="E3183">
            <v>82</v>
          </cell>
          <cell r="F3183">
            <v>2</v>
          </cell>
          <cell r="G3183">
            <v>78.72</v>
          </cell>
          <cell r="H3183">
            <v>3</v>
          </cell>
          <cell r="I3183">
            <v>123</v>
          </cell>
          <cell r="J3183">
            <v>7</v>
          </cell>
          <cell r="K3183">
            <v>283.72000000000003</v>
          </cell>
        </row>
        <row r="3184">
          <cell r="A3184">
            <v>23244</v>
          </cell>
          <cell r="B3184">
            <v>6</v>
          </cell>
          <cell r="C3184">
            <v>97.2</v>
          </cell>
          <cell r="D3184">
            <v>4</v>
          </cell>
          <cell r="E3184">
            <v>64.8</v>
          </cell>
          <cell r="F3184">
            <v>2</v>
          </cell>
          <cell r="G3184">
            <v>32.4</v>
          </cell>
          <cell r="H3184">
            <v>7</v>
          </cell>
          <cell r="I3184">
            <v>88.6</v>
          </cell>
          <cell r="J3184">
            <v>19</v>
          </cell>
          <cell r="K3184">
            <v>283</v>
          </cell>
        </row>
        <row r="3185">
          <cell r="A3185">
            <v>15483</v>
          </cell>
          <cell r="B3185">
            <v>11</v>
          </cell>
          <cell r="C3185">
            <v>282.83</v>
          </cell>
          <cell r="J3185">
            <v>11</v>
          </cell>
          <cell r="K3185">
            <v>282.83</v>
          </cell>
        </row>
        <row r="3186">
          <cell r="A3186">
            <v>11974</v>
          </cell>
          <cell r="B3186">
            <v>7</v>
          </cell>
          <cell r="C3186">
            <v>225.72</v>
          </cell>
          <cell r="H3186">
            <v>2</v>
          </cell>
          <cell r="I3186">
            <v>57</v>
          </cell>
          <cell r="J3186">
            <v>9</v>
          </cell>
          <cell r="K3186">
            <v>282.72000000000003</v>
          </cell>
        </row>
        <row r="3187">
          <cell r="A3187">
            <v>11716</v>
          </cell>
          <cell r="B3187">
            <v>16</v>
          </cell>
          <cell r="C3187">
            <v>110.4</v>
          </cell>
          <cell r="D3187">
            <v>7</v>
          </cell>
          <cell r="E3187">
            <v>50.4</v>
          </cell>
          <cell r="F3187">
            <v>17</v>
          </cell>
          <cell r="G3187">
            <v>121.82</v>
          </cell>
          <cell r="J3187">
            <v>40</v>
          </cell>
          <cell r="K3187">
            <v>282.62</v>
          </cell>
        </row>
        <row r="3188">
          <cell r="A3188">
            <v>31920</v>
          </cell>
          <cell r="F3188">
            <v>7</v>
          </cell>
          <cell r="G3188">
            <v>132.30000000000001</v>
          </cell>
          <cell r="H3188">
            <v>8</v>
          </cell>
          <cell r="I3188">
            <v>149.69</v>
          </cell>
          <cell r="J3188">
            <v>15</v>
          </cell>
          <cell r="K3188">
            <v>281.99</v>
          </cell>
        </row>
        <row r="3189">
          <cell r="A3189">
            <v>22627</v>
          </cell>
          <cell r="B3189">
            <v>3</v>
          </cell>
          <cell r="C3189">
            <v>57.9</v>
          </cell>
          <cell r="F3189">
            <v>5</v>
          </cell>
          <cell r="G3189">
            <v>102.5</v>
          </cell>
          <cell r="H3189">
            <v>6</v>
          </cell>
          <cell r="I3189">
            <v>121.36</v>
          </cell>
          <cell r="J3189">
            <v>14</v>
          </cell>
          <cell r="K3189">
            <v>281.76</v>
          </cell>
        </row>
        <row r="3190">
          <cell r="A3190">
            <v>29119</v>
          </cell>
          <cell r="B3190">
            <v>2</v>
          </cell>
          <cell r="C3190">
            <v>27.8</v>
          </cell>
          <cell r="D3190">
            <v>7</v>
          </cell>
          <cell r="E3190">
            <v>96.19</v>
          </cell>
          <cell r="F3190">
            <v>2</v>
          </cell>
          <cell r="G3190">
            <v>27.8</v>
          </cell>
          <cell r="H3190">
            <v>9</v>
          </cell>
          <cell r="I3190">
            <v>129.9</v>
          </cell>
          <cell r="J3190">
            <v>20</v>
          </cell>
          <cell r="K3190">
            <v>281.69</v>
          </cell>
        </row>
        <row r="3191">
          <cell r="A3191">
            <v>30540</v>
          </cell>
          <cell r="D3191">
            <v>17</v>
          </cell>
          <cell r="E3191">
            <v>42.5</v>
          </cell>
          <cell r="F3191">
            <v>51</v>
          </cell>
          <cell r="G3191">
            <v>126.9</v>
          </cell>
          <cell r="H3191">
            <v>45</v>
          </cell>
          <cell r="I3191">
            <v>111.9</v>
          </cell>
          <cell r="J3191">
            <v>113</v>
          </cell>
          <cell r="K3191">
            <v>281.3</v>
          </cell>
        </row>
        <row r="3192">
          <cell r="A3192">
            <v>28242</v>
          </cell>
          <cell r="B3192">
            <v>42</v>
          </cell>
          <cell r="C3192">
            <v>90.78</v>
          </cell>
          <cell r="D3192">
            <v>34</v>
          </cell>
          <cell r="E3192">
            <v>74.8</v>
          </cell>
          <cell r="F3192">
            <v>51</v>
          </cell>
          <cell r="G3192">
            <v>111.3</v>
          </cell>
          <cell r="H3192">
            <v>2</v>
          </cell>
          <cell r="I3192">
            <v>4.22</v>
          </cell>
          <cell r="J3192">
            <v>129</v>
          </cell>
          <cell r="K3192">
            <v>281.10000000000002</v>
          </cell>
        </row>
        <row r="3193">
          <cell r="A3193">
            <v>29970</v>
          </cell>
          <cell r="B3193">
            <v>34</v>
          </cell>
          <cell r="C3193">
            <v>108.8</v>
          </cell>
          <cell r="D3193">
            <v>29</v>
          </cell>
          <cell r="E3193">
            <v>92.54</v>
          </cell>
          <cell r="F3193">
            <v>12</v>
          </cell>
          <cell r="G3193">
            <v>38.14</v>
          </cell>
          <cell r="H3193">
            <v>13</v>
          </cell>
          <cell r="I3193">
            <v>41.6</v>
          </cell>
          <cell r="J3193">
            <v>88</v>
          </cell>
          <cell r="K3193">
            <v>281.08000000000004</v>
          </cell>
        </row>
        <row r="3194">
          <cell r="A3194">
            <v>16927</v>
          </cell>
          <cell r="B3194">
            <v>1</v>
          </cell>
          <cell r="C3194">
            <v>46.8</v>
          </cell>
          <cell r="D3194">
            <v>3</v>
          </cell>
          <cell r="E3194">
            <v>140.4</v>
          </cell>
          <cell r="F3194">
            <v>1</v>
          </cell>
          <cell r="G3194">
            <v>46.8</v>
          </cell>
          <cell r="H3194">
            <v>1</v>
          </cell>
          <cell r="I3194">
            <v>46.8</v>
          </cell>
          <cell r="J3194">
            <v>6</v>
          </cell>
          <cell r="K3194">
            <v>280.8</v>
          </cell>
        </row>
        <row r="3195">
          <cell r="A3195">
            <v>11860</v>
          </cell>
          <cell r="B3195">
            <v>17</v>
          </cell>
          <cell r="C3195">
            <v>132.6</v>
          </cell>
          <cell r="D3195">
            <v>7</v>
          </cell>
          <cell r="E3195">
            <v>54.6</v>
          </cell>
          <cell r="F3195">
            <v>12</v>
          </cell>
          <cell r="G3195">
            <v>93.6</v>
          </cell>
          <cell r="J3195">
            <v>36</v>
          </cell>
          <cell r="K3195">
            <v>280.79999999999995</v>
          </cell>
        </row>
        <row r="3196">
          <cell r="A3196">
            <v>31253</v>
          </cell>
          <cell r="B3196">
            <v>11</v>
          </cell>
          <cell r="C3196">
            <v>98.28</v>
          </cell>
          <cell r="D3196">
            <v>9</v>
          </cell>
          <cell r="E3196">
            <v>81.08</v>
          </cell>
          <cell r="F3196">
            <v>6</v>
          </cell>
          <cell r="G3196">
            <v>55.2</v>
          </cell>
          <cell r="H3196">
            <v>5</v>
          </cell>
          <cell r="I3196">
            <v>46</v>
          </cell>
          <cell r="J3196">
            <v>31</v>
          </cell>
          <cell r="K3196">
            <v>280.56</v>
          </cell>
        </row>
        <row r="3197">
          <cell r="A3197">
            <v>16973</v>
          </cell>
          <cell r="D3197">
            <v>2</v>
          </cell>
          <cell r="E3197">
            <v>51</v>
          </cell>
          <cell r="F3197">
            <v>6</v>
          </cell>
          <cell r="G3197">
            <v>153</v>
          </cell>
          <cell r="H3197">
            <v>3</v>
          </cell>
          <cell r="I3197">
            <v>76.5</v>
          </cell>
          <cell r="J3197">
            <v>11</v>
          </cell>
          <cell r="K3197">
            <v>280.5</v>
          </cell>
        </row>
        <row r="3198">
          <cell r="A3198">
            <v>28127</v>
          </cell>
          <cell r="B3198">
            <v>9</v>
          </cell>
          <cell r="C3198">
            <v>59.4</v>
          </cell>
          <cell r="D3198">
            <v>13</v>
          </cell>
          <cell r="E3198">
            <v>85.8</v>
          </cell>
          <cell r="F3198">
            <v>20</v>
          </cell>
          <cell r="G3198">
            <v>135.30000000000001</v>
          </cell>
          <cell r="J3198">
            <v>42</v>
          </cell>
          <cell r="K3198">
            <v>280.5</v>
          </cell>
        </row>
        <row r="3199">
          <cell r="A3199">
            <v>31319</v>
          </cell>
          <cell r="B3199">
            <v>6</v>
          </cell>
          <cell r="C3199">
            <v>51</v>
          </cell>
          <cell r="D3199">
            <v>7</v>
          </cell>
          <cell r="E3199">
            <v>59.5</v>
          </cell>
          <cell r="F3199">
            <v>9</v>
          </cell>
          <cell r="G3199">
            <v>76.5</v>
          </cell>
          <cell r="H3199">
            <v>11</v>
          </cell>
          <cell r="I3199">
            <v>93.5</v>
          </cell>
          <cell r="J3199">
            <v>33</v>
          </cell>
          <cell r="K3199">
            <v>280.5</v>
          </cell>
        </row>
        <row r="3200">
          <cell r="A3200">
            <v>18207</v>
          </cell>
          <cell r="B3200">
            <v>131</v>
          </cell>
          <cell r="C3200">
            <v>104.5</v>
          </cell>
          <cell r="D3200">
            <v>85</v>
          </cell>
          <cell r="E3200">
            <v>67.94</v>
          </cell>
          <cell r="F3200">
            <v>61</v>
          </cell>
          <cell r="G3200">
            <v>48.68</v>
          </cell>
          <cell r="H3200">
            <v>74</v>
          </cell>
          <cell r="I3200">
            <v>59.2</v>
          </cell>
          <cell r="J3200">
            <v>351</v>
          </cell>
          <cell r="K3200">
            <v>280.32</v>
          </cell>
        </row>
        <row r="3201">
          <cell r="A3201">
            <v>23124</v>
          </cell>
          <cell r="B3201">
            <v>21</v>
          </cell>
          <cell r="C3201">
            <v>69.3</v>
          </cell>
          <cell r="D3201">
            <v>28</v>
          </cell>
          <cell r="E3201">
            <v>92.4</v>
          </cell>
          <cell r="F3201">
            <v>14</v>
          </cell>
          <cell r="G3201">
            <v>45.94</v>
          </cell>
          <cell r="H3201">
            <v>22</v>
          </cell>
          <cell r="I3201">
            <v>72.599999999999994</v>
          </cell>
          <cell r="J3201">
            <v>85</v>
          </cell>
          <cell r="K3201">
            <v>280.24</v>
          </cell>
        </row>
        <row r="3202">
          <cell r="A3202">
            <v>30380</v>
          </cell>
          <cell r="B3202">
            <v>3</v>
          </cell>
          <cell r="C3202">
            <v>168</v>
          </cell>
          <cell r="D3202">
            <v>2</v>
          </cell>
          <cell r="E3202">
            <v>112</v>
          </cell>
          <cell r="J3202">
            <v>5</v>
          </cell>
          <cell r="K3202">
            <v>280</v>
          </cell>
        </row>
        <row r="3203">
          <cell r="A3203">
            <v>30386</v>
          </cell>
          <cell r="B3203">
            <v>2</v>
          </cell>
          <cell r="C3203">
            <v>112</v>
          </cell>
          <cell r="D3203">
            <v>3</v>
          </cell>
          <cell r="E3203">
            <v>168</v>
          </cell>
          <cell r="J3203">
            <v>5</v>
          </cell>
          <cell r="K3203">
            <v>280</v>
          </cell>
        </row>
        <row r="3204">
          <cell r="A3204">
            <v>32151</v>
          </cell>
          <cell r="F3204">
            <v>23</v>
          </cell>
          <cell r="G3204">
            <v>80.5</v>
          </cell>
          <cell r="H3204">
            <v>57</v>
          </cell>
          <cell r="I3204">
            <v>199.22</v>
          </cell>
          <cell r="J3204">
            <v>80</v>
          </cell>
          <cell r="K3204">
            <v>279.72000000000003</v>
          </cell>
        </row>
        <row r="3205">
          <cell r="A3205">
            <v>22209</v>
          </cell>
          <cell r="B3205">
            <v>18</v>
          </cell>
          <cell r="C3205">
            <v>59.14</v>
          </cell>
          <cell r="D3205">
            <v>20</v>
          </cell>
          <cell r="E3205">
            <v>66</v>
          </cell>
          <cell r="F3205">
            <v>14</v>
          </cell>
          <cell r="G3205">
            <v>45.94</v>
          </cell>
          <cell r="H3205">
            <v>33</v>
          </cell>
          <cell r="I3205">
            <v>108.64</v>
          </cell>
          <cell r="J3205">
            <v>85</v>
          </cell>
          <cell r="K3205">
            <v>279.71999999999997</v>
          </cell>
        </row>
        <row r="3206">
          <cell r="A3206">
            <v>17189</v>
          </cell>
          <cell r="B3206">
            <v>17</v>
          </cell>
          <cell r="C3206">
            <v>67.680000000000007</v>
          </cell>
          <cell r="D3206">
            <v>10</v>
          </cell>
          <cell r="E3206">
            <v>40</v>
          </cell>
          <cell r="F3206">
            <v>29</v>
          </cell>
          <cell r="G3206">
            <v>116</v>
          </cell>
          <cell r="H3206">
            <v>14</v>
          </cell>
          <cell r="I3206">
            <v>56</v>
          </cell>
          <cell r="J3206">
            <v>70</v>
          </cell>
          <cell r="K3206">
            <v>279.68</v>
          </cell>
        </row>
        <row r="3207">
          <cell r="A3207">
            <v>30113</v>
          </cell>
          <cell r="D3207">
            <v>1</v>
          </cell>
          <cell r="E3207">
            <v>69.900000000000006</v>
          </cell>
          <cell r="F3207">
            <v>2</v>
          </cell>
          <cell r="G3207">
            <v>139.80000000000001</v>
          </cell>
          <cell r="H3207">
            <v>1</v>
          </cell>
          <cell r="I3207">
            <v>69.900000000000006</v>
          </cell>
          <cell r="J3207">
            <v>4</v>
          </cell>
          <cell r="K3207">
            <v>279.60000000000002</v>
          </cell>
        </row>
        <row r="3208">
          <cell r="A3208">
            <v>30485</v>
          </cell>
          <cell r="B3208">
            <v>5</v>
          </cell>
          <cell r="C3208">
            <v>107.5</v>
          </cell>
          <cell r="D3208">
            <v>5</v>
          </cell>
          <cell r="E3208">
            <v>107.5</v>
          </cell>
          <cell r="F3208">
            <v>3</v>
          </cell>
          <cell r="G3208">
            <v>64.5</v>
          </cell>
          <cell r="J3208">
            <v>13</v>
          </cell>
          <cell r="K3208">
            <v>279.5</v>
          </cell>
        </row>
        <row r="3209">
          <cell r="A3209">
            <v>23123</v>
          </cell>
          <cell r="B3209">
            <v>37</v>
          </cell>
          <cell r="C3209">
            <v>121.32</v>
          </cell>
          <cell r="D3209">
            <v>3</v>
          </cell>
          <cell r="E3209">
            <v>9.9</v>
          </cell>
          <cell r="F3209">
            <v>18</v>
          </cell>
          <cell r="G3209">
            <v>59.4</v>
          </cell>
          <cell r="H3209">
            <v>27</v>
          </cell>
          <cell r="I3209">
            <v>88.84</v>
          </cell>
          <cell r="J3209">
            <v>85</v>
          </cell>
          <cell r="K3209">
            <v>279.46000000000004</v>
          </cell>
        </row>
        <row r="3210">
          <cell r="A3210">
            <v>30119</v>
          </cell>
          <cell r="B3210">
            <v>3</v>
          </cell>
          <cell r="C3210">
            <v>119.7</v>
          </cell>
          <cell r="D3210">
            <v>1</v>
          </cell>
          <cell r="E3210">
            <v>39.9</v>
          </cell>
          <cell r="F3210">
            <v>1</v>
          </cell>
          <cell r="G3210">
            <v>39.9</v>
          </cell>
          <cell r="H3210">
            <v>2</v>
          </cell>
          <cell r="I3210">
            <v>79.8</v>
          </cell>
          <cell r="J3210">
            <v>7</v>
          </cell>
          <cell r="K3210">
            <v>279.3</v>
          </cell>
        </row>
        <row r="3211">
          <cell r="A3211">
            <v>13932</v>
          </cell>
          <cell r="B3211">
            <v>4</v>
          </cell>
          <cell r="C3211">
            <v>62</v>
          </cell>
          <cell r="D3211">
            <v>3</v>
          </cell>
          <cell r="E3211">
            <v>46.5</v>
          </cell>
          <cell r="F3211">
            <v>4</v>
          </cell>
          <cell r="G3211">
            <v>62</v>
          </cell>
          <cell r="H3211">
            <v>7</v>
          </cell>
          <cell r="I3211">
            <v>108.5</v>
          </cell>
          <cell r="J3211">
            <v>18</v>
          </cell>
          <cell r="K3211">
            <v>279</v>
          </cell>
        </row>
        <row r="3212">
          <cell r="A3212">
            <v>29354</v>
          </cell>
          <cell r="B3212">
            <v>9</v>
          </cell>
          <cell r="C3212">
            <v>251.1</v>
          </cell>
          <cell r="D3212">
            <v>1</v>
          </cell>
          <cell r="E3212">
            <v>27.9</v>
          </cell>
          <cell r="J3212">
            <v>10</v>
          </cell>
          <cell r="K3212">
            <v>279</v>
          </cell>
        </row>
        <row r="3213">
          <cell r="A3213">
            <v>31356</v>
          </cell>
          <cell r="B3213">
            <v>2</v>
          </cell>
          <cell r="C3213">
            <v>55.8</v>
          </cell>
          <cell r="D3213">
            <v>5</v>
          </cell>
          <cell r="E3213">
            <v>139.5</v>
          </cell>
          <cell r="H3213">
            <v>3</v>
          </cell>
          <cell r="I3213">
            <v>83.7</v>
          </cell>
          <cell r="J3213">
            <v>10</v>
          </cell>
          <cell r="K3213">
            <v>279</v>
          </cell>
        </row>
        <row r="3214">
          <cell r="A3214">
            <v>30536</v>
          </cell>
          <cell r="B3214">
            <v>42</v>
          </cell>
          <cell r="C3214">
            <v>272.48</v>
          </cell>
          <cell r="F3214">
            <v>1</v>
          </cell>
          <cell r="G3214">
            <v>6.5</v>
          </cell>
          <cell r="J3214">
            <v>43</v>
          </cell>
          <cell r="K3214">
            <v>278.98</v>
          </cell>
        </row>
        <row r="3215">
          <cell r="A3215">
            <v>31752</v>
          </cell>
          <cell r="F3215">
            <v>2</v>
          </cell>
          <cell r="G3215">
            <v>188.8</v>
          </cell>
          <cell r="H3215">
            <v>1</v>
          </cell>
          <cell r="I3215">
            <v>89.9</v>
          </cell>
          <cell r="J3215">
            <v>3</v>
          </cell>
          <cell r="K3215">
            <v>278.70000000000005</v>
          </cell>
        </row>
        <row r="3216">
          <cell r="A3216">
            <v>22223</v>
          </cell>
          <cell r="F3216">
            <v>8</v>
          </cell>
          <cell r="G3216">
            <v>159.19999999999999</v>
          </cell>
          <cell r="H3216">
            <v>6</v>
          </cell>
          <cell r="I3216">
            <v>119.4</v>
          </cell>
          <cell r="J3216">
            <v>14</v>
          </cell>
          <cell r="K3216">
            <v>278.60000000000002</v>
          </cell>
        </row>
        <row r="3217">
          <cell r="A3217">
            <v>32029</v>
          </cell>
          <cell r="F3217">
            <v>19</v>
          </cell>
          <cell r="G3217">
            <v>264.10000000000002</v>
          </cell>
          <cell r="H3217">
            <v>1</v>
          </cell>
          <cell r="I3217">
            <v>13.9</v>
          </cell>
          <cell r="J3217">
            <v>20</v>
          </cell>
          <cell r="K3217">
            <v>278</v>
          </cell>
        </row>
        <row r="3218">
          <cell r="A3218">
            <v>28412</v>
          </cell>
          <cell r="B3218">
            <v>5</v>
          </cell>
          <cell r="C3218">
            <v>53.1</v>
          </cell>
          <cell r="D3218">
            <v>7</v>
          </cell>
          <cell r="E3218">
            <v>74.900000000000006</v>
          </cell>
          <cell r="F3218">
            <v>6</v>
          </cell>
          <cell r="G3218">
            <v>64.2</v>
          </cell>
          <cell r="H3218">
            <v>8</v>
          </cell>
          <cell r="I3218">
            <v>85.6</v>
          </cell>
          <cell r="J3218">
            <v>26</v>
          </cell>
          <cell r="K3218">
            <v>277.79999999999995</v>
          </cell>
        </row>
        <row r="3219">
          <cell r="A3219">
            <v>27194</v>
          </cell>
          <cell r="B3219">
            <v>19</v>
          </cell>
          <cell r="C3219">
            <v>75.040000000000006</v>
          </cell>
          <cell r="D3219">
            <v>16</v>
          </cell>
          <cell r="E3219">
            <v>63.68</v>
          </cell>
          <cell r="F3219">
            <v>13</v>
          </cell>
          <cell r="G3219">
            <v>51.36</v>
          </cell>
          <cell r="H3219">
            <v>22</v>
          </cell>
          <cell r="I3219">
            <v>87.68</v>
          </cell>
          <cell r="J3219">
            <v>70</v>
          </cell>
          <cell r="K3219">
            <v>277.76</v>
          </cell>
        </row>
        <row r="3220">
          <cell r="A3220">
            <v>22888</v>
          </cell>
          <cell r="B3220">
            <v>2</v>
          </cell>
          <cell r="C3220">
            <v>93.8</v>
          </cell>
          <cell r="D3220">
            <v>1</v>
          </cell>
          <cell r="E3220">
            <v>43.15</v>
          </cell>
          <cell r="F3220">
            <v>1</v>
          </cell>
          <cell r="G3220">
            <v>46.9</v>
          </cell>
          <cell r="H3220">
            <v>2</v>
          </cell>
          <cell r="I3220">
            <v>93.8</v>
          </cell>
          <cell r="J3220">
            <v>6</v>
          </cell>
          <cell r="K3220">
            <v>277.64999999999998</v>
          </cell>
        </row>
        <row r="3221">
          <cell r="A3221">
            <v>28740</v>
          </cell>
          <cell r="B3221">
            <v>73</v>
          </cell>
          <cell r="C3221">
            <v>65.63</v>
          </cell>
          <cell r="D3221">
            <v>60</v>
          </cell>
          <cell r="E3221">
            <v>53.93</v>
          </cell>
          <cell r="F3221">
            <v>113</v>
          </cell>
          <cell r="G3221">
            <v>101.28</v>
          </cell>
          <cell r="H3221">
            <v>63</v>
          </cell>
          <cell r="I3221">
            <v>56.7</v>
          </cell>
          <cell r="J3221">
            <v>309</v>
          </cell>
          <cell r="K3221">
            <v>277.54000000000002</v>
          </cell>
        </row>
        <row r="3222">
          <cell r="A3222">
            <v>17470</v>
          </cell>
          <cell r="B3222">
            <v>14</v>
          </cell>
          <cell r="C3222">
            <v>82.6</v>
          </cell>
          <cell r="D3222">
            <v>12</v>
          </cell>
          <cell r="E3222">
            <v>70.8</v>
          </cell>
          <cell r="F3222">
            <v>10</v>
          </cell>
          <cell r="G3222">
            <v>59</v>
          </cell>
          <cell r="H3222">
            <v>11</v>
          </cell>
          <cell r="I3222">
            <v>64.900000000000006</v>
          </cell>
          <cell r="J3222">
            <v>47</v>
          </cell>
          <cell r="K3222">
            <v>277.29999999999995</v>
          </cell>
        </row>
        <row r="3223">
          <cell r="A3223">
            <v>11781</v>
          </cell>
          <cell r="D3223">
            <v>5</v>
          </cell>
          <cell r="E3223">
            <v>33</v>
          </cell>
          <cell r="F3223">
            <v>18</v>
          </cell>
          <cell r="G3223">
            <v>118.8</v>
          </cell>
          <cell r="H3223">
            <v>19</v>
          </cell>
          <cell r="I3223">
            <v>125.4</v>
          </cell>
          <cell r="J3223">
            <v>42</v>
          </cell>
          <cell r="K3223">
            <v>277.20000000000005</v>
          </cell>
        </row>
        <row r="3224">
          <cell r="A3224">
            <v>17991</v>
          </cell>
          <cell r="B3224">
            <v>3</v>
          </cell>
          <cell r="C3224">
            <v>69.900000000000006</v>
          </cell>
          <cell r="D3224">
            <v>5</v>
          </cell>
          <cell r="E3224">
            <v>115.7</v>
          </cell>
          <cell r="F3224">
            <v>4</v>
          </cell>
          <cell r="G3224">
            <v>91.6</v>
          </cell>
          <cell r="J3224">
            <v>12</v>
          </cell>
          <cell r="K3224">
            <v>277.20000000000005</v>
          </cell>
        </row>
        <row r="3225">
          <cell r="A3225">
            <v>12140</v>
          </cell>
          <cell r="B3225">
            <v>48</v>
          </cell>
          <cell r="C3225">
            <v>52.71</v>
          </cell>
          <cell r="D3225">
            <v>74</v>
          </cell>
          <cell r="E3225">
            <v>81.400000000000006</v>
          </cell>
          <cell r="F3225">
            <v>52</v>
          </cell>
          <cell r="G3225">
            <v>57.2</v>
          </cell>
          <cell r="H3225">
            <v>78</v>
          </cell>
          <cell r="I3225">
            <v>85.8</v>
          </cell>
          <cell r="J3225">
            <v>252</v>
          </cell>
          <cell r="K3225">
            <v>277.11</v>
          </cell>
        </row>
        <row r="3226">
          <cell r="A3226">
            <v>28013</v>
          </cell>
          <cell r="D3226">
            <v>29</v>
          </cell>
          <cell r="E3226">
            <v>92.54</v>
          </cell>
          <cell r="F3226">
            <v>34</v>
          </cell>
          <cell r="G3226">
            <v>108.8</v>
          </cell>
          <cell r="H3226">
            <v>25</v>
          </cell>
          <cell r="I3226">
            <v>75.739999999999995</v>
          </cell>
          <cell r="J3226">
            <v>88</v>
          </cell>
          <cell r="K3226">
            <v>277.08</v>
          </cell>
        </row>
        <row r="3227">
          <cell r="A3227">
            <v>17513</v>
          </cell>
          <cell r="B3227">
            <v>4</v>
          </cell>
          <cell r="C3227">
            <v>79.599999999999994</v>
          </cell>
          <cell r="D3227">
            <v>2</v>
          </cell>
          <cell r="E3227">
            <v>38.21</v>
          </cell>
          <cell r="F3227">
            <v>3</v>
          </cell>
          <cell r="G3227">
            <v>59.7</v>
          </cell>
          <cell r="H3227">
            <v>5</v>
          </cell>
          <cell r="I3227">
            <v>99.5</v>
          </cell>
          <cell r="J3227">
            <v>14</v>
          </cell>
          <cell r="K3227">
            <v>277.01</v>
          </cell>
        </row>
        <row r="3228">
          <cell r="A3228">
            <v>17379</v>
          </cell>
          <cell r="B3228">
            <v>6</v>
          </cell>
          <cell r="C3228">
            <v>35.4</v>
          </cell>
          <cell r="D3228">
            <v>18</v>
          </cell>
          <cell r="E3228">
            <v>105.73</v>
          </cell>
          <cell r="F3228">
            <v>8</v>
          </cell>
          <cell r="G3228">
            <v>47.2</v>
          </cell>
          <cell r="H3228">
            <v>15</v>
          </cell>
          <cell r="I3228">
            <v>88.5</v>
          </cell>
          <cell r="J3228">
            <v>47</v>
          </cell>
          <cell r="K3228">
            <v>276.83</v>
          </cell>
        </row>
        <row r="3229">
          <cell r="A3229">
            <v>10200</v>
          </cell>
          <cell r="B3229">
            <v>12</v>
          </cell>
          <cell r="C3229">
            <v>86.4</v>
          </cell>
          <cell r="D3229">
            <v>3</v>
          </cell>
          <cell r="E3229">
            <v>23.2</v>
          </cell>
          <cell r="F3229">
            <v>9</v>
          </cell>
          <cell r="G3229">
            <v>79.2</v>
          </cell>
          <cell r="H3229">
            <v>10</v>
          </cell>
          <cell r="I3229">
            <v>88</v>
          </cell>
          <cell r="J3229">
            <v>34</v>
          </cell>
          <cell r="K3229">
            <v>276.8</v>
          </cell>
        </row>
        <row r="3230">
          <cell r="A3230">
            <v>29619</v>
          </cell>
          <cell r="B3230">
            <v>22</v>
          </cell>
          <cell r="C3230">
            <v>39.6</v>
          </cell>
          <cell r="D3230">
            <v>44</v>
          </cell>
          <cell r="E3230">
            <v>78.92</v>
          </cell>
          <cell r="F3230">
            <v>36</v>
          </cell>
          <cell r="G3230">
            <v>64.66</v>
          </cell>
          <cell r="H3230">
            <v>52</v>
          </cell>
          <cell r="I3230">
            <v>93.46</v>
          </cell>
          <cell r="J3230">
            <v>154</v>
          </cell>
          <cell r="K3230">
            <v>276.64</v>
          </cell>
        </row>
        <row r="3231">
          <cell r="A3231">
            <v>27656</v>
          </cell>
          <cell r="B3231">
            <v>7</v>
          </cell>
          <cell r="C3231">
            <v>80.5</v>
          </cell>
          <cell r="D3231">
            <v>9</v>
          </cell>
          <cell r="E3231">
            <v>103.5</v>
          </cell>
          <cell r="F3231">
            <v>5</v>
          </cell>
          <cell r="G3231">
            <v>57.5</v>
          </cell>
          <cell r="H3231">
            <v>3</v>
          </cell>
          <cell r="I3231">
            <v>34.5</v>
          </cell>
          <cell r="J3231">
            <v>24</v>
          </cell>
          <cell r="K3231">
            <v>276</v>
          </cell>
        </row>
        <row r="3232">
          <cell r="A3232">
            <v>29778</v>
          </cell>
          <cell r="B3232">
            <v>12</v>
          </cell>
          <cell r="C3232">
            <v>220.8</v>
          </cell>
          <cell r="D3232">
            <v>3</v>
          </cell>
          <cell r="E3232">
            <v>55.2</v>
          </cell>
          <cell r="J3232">
            <v>15</v>
          </cell>
          <cell r="K3232">
            <v>276</v>
          </cell>
        </row>
        <row r="3233">
          <cell r="A3233">
            <v>17716</v>
          </cell>
          <cell r="B3233">
            <v>15</v>
          </cell>
          <cell r="C3233">
            <v>128.80000000000001</v>
          </cell>
          <cell r="D3233">
            <v>3</v>
          </cell>
          <cell r="E3233">
            <v>29.4</v>
          </cell>
          <cell r="F3233">
            <v>5</v>
          </cell>
          <cell r="G3233">
            <v>49</v>
          </cell>
          <cell r="H3233">
            <v>7</v>
          </cell>
          <cell r="I3233">
            <v>68.599999999999994</v>
          </cell>
          <cell r="J3233">
            <v>30</v>
          </cell>
          <cell r="K3233">
            <v>275.8</v>
          </cell>
        </row>
        <row r="3234">
          <cell r="A3234">
            <v>29228</v>
          </cell>
          <cell r="B3234">
            <v>23</v>
          </cell>
          <cell r="C3234">
            <v>133.4</v>
          </cell>
          <cell r="D3234">
            <v>12</v>
          </cell>
          <cell r="E3234">
            <v>68.680000000000007</v>
          </cell>
          <cell r="F3234">
            <v>12</v>
          </cell>
          <cell r="G3234">
            <v>73.599999999999994</v>
          </cell>
          <cell r="J3234">
            <v>47</v>
          </cell>
          <cell r="K3234">
            <v>275.68</v>
          </cell>
        </row>
        <row r="3235">
          <cell r="A3235">
            <v>12795</v>
          </cell>
          <cell r="B3235">
            <v>3</v>
          </cell>
          <cell r="C3235">
            <v>63.6</v>
          </cell>
          <cell r="D3235">
            <v>1</v>
          </cell>
          <cell r="E3235">
            <v>21.2</v>
          </cell>
          <cell r="F3235">
            <v>6</v>
          </cell>
          <cell r="G3235">
            <v>127.2</v>
          </cell>
          <cell r="H3235">
            <v>3</v>
          </cell>
          <cell r="I3235">
            <v>63.6</v>
          </cell>
          <cell r="J3235">
            <v>13</v>
          </cell>
          <cell r="K3235">
            <v>275.60000000000002</v>
          </cell>
        </row>
        <row r="3236">
          <cell r="A3236">
            <v>30487</v>
          </cell>
          <cell r="B3236">
            <v>6</v>
          </cell>
          <cell r="C3236">
            <v>87</v>
          </cell>
          <cell r="D3236">
            <v>4</v>
          </cell>
          <cell r="E3236">
            <v>58</v>
          </cell>
          <cell r="F3236">
            <v>6</v>
          </cell>
          <cell r="G3236">
            <v>87</v>
          </cell>
          <cell r="H3236">
            <v>3</v>
          </cell>
          <cell r="I3236">
            <v>43.5</v>
          </cell>
          <cell r="J3236">
            <v>19</v>
          </cell>
          <cell r="K3236">
            <v>275.5</v>
          </cell>
        </row>
        <row r="3237">
          <cell r="A3237">
            <v>30592</v>
          </cell>
          <cell r="B3237">
            <v>24</v>
          </cell>
          <cell r="C3237">
            <v>85.24</v>
          </cell>
          <cell r="D3237">
            <v>23</v>
          </cell>
          <cell r="E3237">
            <v>82.51</v>
          </cell>
          <cell r="F3237">
            <v>5</v>
          </cell>
          <cell r="G3237">
            <v>17.71</v>
          </cell>
          <cell r="H3237">
            <v>25</v>
          </cell>
          <cell r="I3237">
            <v>90</v>
          </cell>
          <cell r="J3237">
            <v>77</v>
          </cell>
          <cell r="K3237">
            <v>275.46000000000004</v>
          </cell>
        </row>
        <row r="3238">
          <cell r="A3238">
            <v>10271</v>
          </cell>
          <cell r="B3238">
            <v>35</v>
          </cell>
          <cell r="C3238">
            <v>63</v>
          </cell>
          <cell r="D3238">
            <v>24</v>
          </cell>
          <cell r="E3238">
            <v>43.2</v>
          </cell>
          <cell r="F3238">
            <v>33</v>
          </cell>
          <cell r="G3238">
            <v>59.4</v>
          </cell>
          <cell r="H3238">
            <v>61</v>
          </cell>
          <cell r="I3238">
            <v>109.8</v>
          </cell>
          <cell r="J3238">
            <v>153</v>
          </cell>
          <cell r="K3238">
            <v>275.39999999999998</v>
          </cell>
        </row>
        <row r="3239">
          <cell r="A3239">
            <v>2029109</v>
          </cell>
          <cell r="B3239">
            <v>1.86</v>
          </cell>
          <cell r="C3239">
            <v>84.63</v>
          </cell>
          <cell r="D3239">
            <v>0.95</v>
          </cell>
          <cell r="E3239">
            <v>43.14</v>
          </cell>
          <cell r="F3239">
            <v>1.37</v>
          </cell>
          <cell r="G3239">
            <v>62.56</v>
          </cell>
          <cell r="H3239">
            <v>1.86</v>
          </cell>
          <cell r="I3239">
            <v>84.95</v>
          </cell>
          <cell r="J3239">
            <v>6.04</v>
          </cell>
          <cell r="K3239">
            <v>275.27999999999997</v>
          </cell>
        </row>
        <row r="3240">
          <cell r="A3240">
            <v>11106</v>
          </cell>
          <cell r="B3240">
            <v>3</v>
          </cell>
          <cell r="C3240">
            <v>51.6</v>
          </cell>
          <cell r="D3240">
            <v>9</v>
          </cell>
          <cell r="E3240">
            <v>154.80000000000001</v>
          </cell>
          <cell r="F3240">
            <v>4</v>
          </cell>
          <cell r="G3240">
            <v>68.8</v>
          </cell>
          <cell r="J3240">
            <v>16</v>
          </cell>
          <cell r="K3240">
            <v>275.2</v>
          </cell>
        </row>
        <row r="3241">
          <cell r="A3241">
            <v>10215</v>
          </cell>
          <cell r="B3241">
            <v>17</v>
          </cell>
          <cell r="C3241">
            <v>75.78</v>
          </cell>
          <cell r="D3241">
            <v>16</v>
          </cell>
          <cell r="E3241">
            <v>71.28</v>
          </cell>
          <cell r="F3241">
            <v>16</v>
          </cell>
          <cell r="G3241">
            <v>75.44</v>
          </cell>
          <cell r="H3241">
            <v>11</v>
          </cell>
          <cell r="I3241">
            <v>52.42</v>
          </cell>
          <cell r="J3241">
            <v>60</v>
          </cell>
          <cell r="K3241">
            <v>274.92</v>
          </cell>
        </row>
        <row r="3242">
          <cell r="A3242">
            <v>16955</v>
          </cell>
          <cell r="B3242">
            <v>8</v>
          </cell>
          <cell r="C3242">
            <v>41.6</v>
          </cell>
          <cell r="D3242">
            <v>8</v>
          </cell>
          <cell r="E3242">
            <v>41.6</v>
          </cell>
          <cell r="F3242">
            <v>10</v>
          </cell>
          <cell r="G3242">
            <v>52</v>
          </cell>
          <cell r="H3242">
            <v>27</v>
          </cell>
          <cell r="I3242">
            <v>139.56</v>
          </cell>
          <cell r="J3242">
            <v>53</v>
          </cell>
          <cell r="K3242">
            <v>274.76</v>
          </cell>
        </row>
        <row r="3243">
          <cell r="A3243">
            <v>28359</v>
          </cell>
          <cell r="B3243">
            <v>22</v>
          </cell>
          <cell r="C3243">
            <v>54.8</v>
          </cell>
          <cell r="D3243">
            <v>28</v>
          </cell>
          <cell r="E3243">
            <v>70</v>
          </cell>
          <cell r="F3243">
            <v>28</v>
          </cell>
          <cell r="G3243">
            <v>69.8</v>
          </cell>
          <cell r="H3243">
            <v>32</v>
          </cell>
          <cell r="I3243">
            <v>80</v>
          </cell>
          <cell r="J3243">
            <v>110</v>
          </cell>
          <cell r="K3243">
            <v>274.60000000000002</v>
          </cell>
        </row>
        <row r="3244">
          <cell r="A3244">
            <v>30073</v>
          </cell>
          <cell r="B3244">
            <v>2</v>
          </cell>
          <cell r="C3244">
            <v>109.8</v>
          </cell>
          <cell r="F3244">
            <v>1</v>
          </cell>
          <cell r="G3244">
            <v>54.9</v>
          </cell>
          <cell r="H3244">
            <v>2</v>
          </cell>
          <cell r="I3244">
            <v>109.8</v>
          </cell>
          <cell r="J3244">
            <v>5</v>
          </cell>
          <cell r="K3244">
            <v>274.5</v>
          </cell>
        </row>
        <row r="3245">
          <cell r="A3245">
            <v>32091</v>
          </cell>
          <cell r="F3245">
            <v>3</v>
          </cell>
          <cell r="G3245">
            <v>164.7</v>
          </cell>
          <cell r="H3245">
            <v>2</v>
          </cell>
          <cell r="I3245">
            <v>109.8</v>
          </cell>
          <cell r="J3245">
            <v>5</v>
          </cell>
          <cell r="K3245">
            <v>274.5</v>
          </cell>
        </row>
        <row r="3246">
          <cell r="A3246">
            <v>32092</v>
          </cell>
          <cell r="F3246">
            <v>2</v>
          </cell>
          <cell r="G3246">
            <v>109.8</v>
          </cell>
          <cell r="H3246">
            <v>3</v>
          </cell>
          <cell r="I3246">
            <v>164.7</v>
          </cell>
          <cell r="J3246">
            <v>5</v>
          </cell>
          <cell r="K3246">
            <v>274.5</v>
          </cell>
        </row>
        <row r="3247">
          <cell r="A3247">
            <v>32095</v>
          </cell>
          <cell r="H3247">
            <v>5</v>
          </cell>
          <cell r="I3247">
            <v>274.5</v>
          </cell>
          <cell r="J3247">
            <v>5</v>
          </cell>
          <cell r="K3247">
            <v>274.5</v>
          </cell>
        </row>
        <row r="3248">
          <cell r="A3248">
            <v>32097</v>
          </cell>
          <cell r="F3248">
            <v>1</v>
          </cell>
          <cell r="G3248">
            <v>54.9</v>
          </cell>
          <cell r="H3248">
            <v>4</v>
          </cell>
          <cell r="I3248">
            <v>219.6</v>
          </cell>
          <cell r="J3248">
            <v>5</v>
          </cell>
          <cell r="K3248">
            <v>274.5</v>
          </cell>
        </row>
        <row r="3249">
          <cell r="A3249">
            <v>32098</v>
          </cell>
          <cell r="H3249">
            <v>5</v>
          </cell>
          <cell r="I3249">
            <v>274.5</v>
          </cell>
          <cell r="J3249">
            <v>5</v>
          </cell>
          <cell r="K3249">
            <v>274.5</v>
          </cell>
        </row>
        <row r="3250">
          <cell r="A3250">
            <v>31557</v>
          </cell>
          <cell r="B3250">
            <v>8</v>
          </cell>
          <cell r="C3250">
            <v>54.1</v>
          </cell>
          <cell r="D3250">
            <v>9</v>
          </cell>
          <cell r="E3250">
            <v>61.55</v>
          </cell>
          <cell r="F3250">
            <v>10</v>
          </cell>
          <cell r="G3250">
            <v>69</v>
          </cell>
          <cell r="H3250">
            <v>13</v>
          </cell>
          <cell r="I3250">
            <v>89.7</v>
          </cell>
          <cell r="J3250">
            <v>40</v>
          </cell>
          <cell r="K3250">
            <v>274.35000000000002</v>
          </cell>
        </row>
        <row r="3251">
          <cell r="A3251">
            <v>28455</v>
          </cell>
          <cell r="B3251">
            <v>3</v>
          </cell>
          <cell r="C3251">
            <v>42.34</v>
          </cell>
          <cell r="D3251">
            <v>5</v>
          </cell>
          <cell r="E3251">
            <v>72.5</v>
          </cell>
          <cell r="F3251">
            <v>7</v>
          </cell>
          <cell r="G3251">
            <v>101.5</v>
          </cell>
          <cell r="H3251">
            <v>4</v>
          </cell>
          <cell r="I3251">
            <v>58</v>
          </cell>
          <cell r="J3251">
            <v>19</v>
          </cell>
          <cell r="K3251">
            <v>274.34000000000003</v>
          </cell>
        </row>
        <row r="3252">
          <cell r="A3252">
            <v>27250</v>
          </cell>
          <cell r="B3252">
            <v>23</v>
          </cell>
          <cell r="C3252">
            <v>126.5</v>
          </cell>
          <cell r="D3252">
            <v>2</v>
          </cell>
          <cell r="E3252">
            <v>12.4</v>
          </cell>
          <cell r="F3252">
            <v>22</v>
          </cell>
          <cell r="G3252">
            <v>135.4</v>
          </cell>
          <cell r="J3252">
            <v>47</v>
          </cell>
          <cell r="K3252">
            <v>274.3</v>
          </cell>
        </row>
        <row r="3253">
          <cell r="A3253">
            <v>17555</v>
          </cell>
          <cell r="B3253">
            <v>7</v>
          </cell>
          <cell r="C3253">
            <v>137.9</v>
          </cell>
          <cell r="D3253">
            <v>1</v>
          </cell>
          <cell r="E3253">
            <v>18.12</v>
          </cell>
          <cell r="F3253">
            <v>4</v>
          </cell>
          <cell r="G3253">
            <v>78.8</v>
          </cell>
          <cell r="H3253">
            <v>2</v>
          </cell>
          <cell r="I3253">
            <v>39.4</v>
          </cell>
          <cell r="J3253">
            <v>14</v>
          </cell>
          <cell r="K3253">
            <v>274.21999999999997</v>
          </cell>
        </row>
        <row r="3254">
          <cell r="A3254">
            <v>16698</v>
          </cell>
          <cell r="B3254">
            <v>16</v>
          </cell>
          <cell r="C3254">
            <v>87.56</v>
          </cell>
          <cell r="D3254">
            <v>11</v>
          </cell>
          <cell r="E3254">
            <v>60.5</v>
          </cell>
          <cell r="F3254">
            <v>15</v>
          </cell>
          <cell r="G3254">
            <v>82.5</v>
          </cell>
          <cell r="H3254">
            <v>8</v>
          </cell>
          <cell r="I3254">
            <v>43.56</v>
          </cell>
          <cell r="J3254">
            <v>50</v>
          </cell>
          <cell r="K3254">
            <v>274.12</v>
          </cell>
        </row>
        <row r="3255">
          <cell r="A3255">
            <v>13866</v>
          </cell>
          <cell r="B3255">
            <v>19</v>
          </cell>
          <cell r="C3255">
            <v>161.5</v>
          </cell>
          <cell r="D3255">
            <v>1</v>
          </cell>
          <cell r="E3255">
            <v>8.5</v>
          </cell>
          <cell r="F3255">
            <v>7</v>
          </cell>
          <cell r="G3255">
            <v>61.1</v>
          </cell>
          <cell r="H3255">
            <v>5</v>
          </cell>
          <cell r="I3255">
            <v>43</v>
          </cell>
          <cell r="J3255">
            <v>32</v>
          </cell>
          <cell r="K3255">
            <v>274.10000000000002</v>
          </cell>
        </row>
        <row r="3256">
          <cell r="A3256">
            <v>29080</v>
          </cell>
          <cell r="B3256">
            <v>9</v>
          </cell>
          <cell r="C3256">
            <v>144.5</v>
          </cell>
          <cell r="D3256">
            <v>6</v>
          </cell>
          <cell r="E3256">
            <v>97.2</v>
          </cell>
          <cell r="H3256">
            <v>2</v>
          </cell>
          <cell r="I3256">
            <v>32.4</v>
          </cell>
          <cell r="J3256">
            <v>17</v>
          </cell>
          <cell r="K3256">
            <v>274.09999999999997</v>
          </cell>
        </row>
        <row r="3257">
          <cell r="A3257">
            <v>15005</v>
          </cell>
          <cell r="F3257">
            <v>1</v>
          </cell>
          <cell r="G3257">
            <v>137</v>
          </cell>
          <cell r="H3257">
            <v>1</v>
          </cell>
          <cell r="I3257">
            <v>137</v>
          </cell>
          <cell r="J3257">
            <v>2</v>
          </cell>
          <cell r="K3257">
            <v>274</v>
          </cell>
        </row>
        <row r="3258">
          <cell r="A3258">
            <v>13901</v>
          </cell>
          <cell r="B3258">
            <v>5</v>
          </cell>
          <cell r="C3258">
            <v>73</v>
          </cell>
          <cell r="D3258">
            <v>3</v>
          </cell>
          <cell r="E3258">
            <v>43.8</v>
          </cell>
          <cell r="F3258">
            <v>2</v>
          </cell>
          <cell r="G3258">
            <v>29.2</v>
          </cell>
          <cell r="H3258">
            <v>9</v>
          </cell>
          <cell r="I3258">
            <v>127.89</v>
          </cell>
          <cell r="J3258">
            <v>19</v>
          </cell>
          <cell r="K3258">
            <v>273.89</v>
          </cell>
        </row>
        <row r="3259">
          <cell r="A3259">
            <v>12860</v>
          </cell>
          <cell r="B3259">
            <v>6</v>
          </cell>
          <cell r="C3259">
            <v>71.400000000000006</v>
          </cell>
          <cell r="D3259">
            <v>3</v>
          </cell>
          <cell r="E3259">
            <v>35.700000000000003</v>
          </cell>
          <cell r="F3259">
            <v>4</v>
          </cell>
          <cell r="G3259">
            <v>47.6</v>
          </cell>
          <cell r="H3259">
            <v>10</v>
          </cell>
          <cell r="I3259">
            <v>119</v>
          </cell>
          <cell r="J3259">
            <v>23</v>
          </cell>
          <cell r="K3259">
            <v>273.70000000000005</v>
          </cell>
        </row>
        <row r="3260">
          <cell r="A3260">
            <v>17898</v>
          </cell>
          <cell r="B3260">
            <v>4</v>
          </cell>
          <cell r="C3260">
            <v>78</v>
          </cell>
          <cell r="D3260">
            <v>3</v>
          </cell>
          <cell r="E3260">
            <v>58.5</v>
          </cell>
          <cell r="F3260">
            <v>2</v>
          </cell>
          <cell r="G3260">
            <v>39</v>
          </cell>
          <cell r="H3260">
            <v>5</v>
          </cell>
          <cell r="I3260">
            <v>97.5</v>
          </cell>
          <cell r="J3260">
            <v>14</v>
          </cell>
          <cell r="K3260">
            <v>273</v>
          </cell>
        </row>
        <row r="3261">
          <cell r="A3261">
            <v>28978</v>
          </cell>
          <cell r="B3261">
            <v>3</v>
          </cell>
          <cell r="C3261">
            <v>63</v>
          </cell>
          <cell r="D3261">
            <v>5</v>
          </cell>
          <cell r="E3261">
            <v>105</v>
          </cell>
          <cell r="F3261">
            <v>4</v>
          </cell>
          <cell r="G3261">
            <v>84</v>
          </cell>
          <cell r="H3261">
            <v>1</v>
          </cell>
          <cell r="I3261">
            <v>21</v>
          </cell>
          <cell r="J3261">
            <v>13</v>
          </cell>
          <cell r="K3261">
            <v>273</v>
          </cell>
        </row>
        <row r="3262">
          <cell r="A3262">
            <v>28929</v>
          </cell>
          <cell r="B3262">
            <v>5</v>
          </cell>
          <cell r="C3262">
            <v>98</v>
          </cell>
          <cell r="D3262">
            <v>3</v>
          </cell>
          <cell r="E3262">
            <v>58.8</v>
          </cell>
          <cell r="F3262">
            <v>5</v>
          </cell>
          <cell r="G3262">
            <v>96.43</v>
          </cell>
          <cell r="H3262">
            <v>1</v>
          </cell>
          <cell r="I3262">
            <v>19.600000000000001</v>
          </cell>
          <cell r="J3262">
            <v>14</v>
          </cell>
          <cell r="K3262">
            <v>272.83000000000004</v>
          </cell>
        </row>
        <row r="3263">
          <cell r="A3263">
            <v>28741</v>
          </cell>
          <cell r="B3263">
            <v>47</v>
          </cell>
          <cell r="C3263">
            <v>65.58</v>
          </cell>
          <cell r="D3263">
            <v>63</v>
          </cell>
          <cell r="E3263">
            <v>88.2</v>
          </cell>
          <cell r="F3263">
            <v>78</v>
          </cell>
          <cell r="G3263">
            <v>109.09</v>
          </cell>
          <cell r="H3263">
            <v>7</v>
          </cell>
          <cell r="I3263">
            <v>9.8000000000000007</v>
          </cell>
          <cell r="J3263">
            <v>195</v>
          </cell>
          <cell r="K3263">
            <v>272.67</v>
          </cell>
        </row>
        <row r="3264">
          <cell r="A3264">
            <v>12388</v>
          </cell>
          <cell r="B3264">
            <v>15</v>
          </cell>
          <cell r="C3264">
            <v>87</v>
          </cell>
          <cell r="D3264">
            <v>14</v>
          </cell>
          <cell r="E3264">
            <v>81.2</v>
          </cell>
          <cell r="F3264">
            <v>16</v>
          </cell>
          <cell r="G3264">
            <v>92.8</v>
          </cell>
          <cell r="H3264">
            <v>2</v>
          </cell>
          <cell r="I3264">
            <v>11.6</v>
          </cell>
          <cell r="J3264">
            <v>47</v>
          </cell>
          <cell r="K3264">
            <v>272.60000000000002</v>
          </cell>
        </row>
        <row r="3265">
          <cell r="A3265">
            <v>12303</v>
          </cell>
          <cell r="B3265">
            <v>23</v>
          </cell>
          <cell r="C3265">
            <v>32.200000000000003</v>
          </cell>
          <cell r="D3265">
            <v>44</v>
          </cell>
          <cell r="E3265">
            <v>61.49</v>
          </cell>
          <cell r="F3265">
            <v>95</v>
          </cell>
          <cell r="G3265">
            <v>132.66999999999999</v>
          </cell>
          <cell r="H3265">
            <v>33</v>
          </cell>
          <cell r="I3265">
            <v>46.2</v>
          </cell>
          <cell r="J3265">
            <v>195</v>
          </cell>
          <cell r="K3265">
            <v>272.56</v>
          </cell>
        </row>
        <row r="3266">
          <cell r="A3266">
            <v>17056</v>
          </cell>
          <cell r="B3266">
            <v>2</v>
          </cell>
          <cell r="C3266">
            <v>78</v>
          </cell>
          <cell r="D3266">
            <v>3</v>
          </cell>
          <cell r="E3266">
            <v>116.7</v>
          </cell>
          <cell r="F3266">
            <v>2</v>
          </cell>
          <cell r="G3266">
            <v>77.8</v>
          </cell>
          <cell r="J3266">
            <v>7</v>
          </cell>
          <cell r="K3266">
            <v>272.5</v>
          </cell>
        </row>
        <row r="3267">
          <cell r="A3267">
            <v>29974</v>
          </cell>
          <cell r="B3267">
            <v>14</v>
          </cell>
          <cell r="C3267">
            <v>272.45999999999998</v>
          </cell>
          <cell r="J3267">
            <v>14</v>
          </cell>
          <cell r="K3267">
            <v>272.45999999999998</v>
          </cell>
        </row>
        <row r="3268">
          <cell r="A3268">
            <v>27841</v>
          </cell>
          <cell r="B3268">
            <v>3</v>
          </cell>
          <cell r="C3268">
            <v>136.19999999999999</v>
          </cell>
          <cell r="D3268">
            <v>1</v>
          </cell>
          <cell r="E3268">
            <v>45.4</v>
          </cell>
          <cell r="F3268">
            <v>2</v>
          </cell>
          <cell r="G3268">
            <v>90.8</v>
          </cell>
          <cell r="J3268">
            <v>6</v>
          </cell>
          <cell r="K3268">
            <v>272.39999999999998</v>
          </cell>
        </row>
        <row r="3269">
          <cell r="A3269">
            <v>16928</v>
          </cell>
          <cell r="B3269">
            <v>13</v>
          </cell>
          <cell r="C3269">
            <v>101.4</v>
          </cell>
          <cell r="D3269">
            <v>6</v>
          </cell>
          <cell r="E3269">
            <v>46.8</v>
          </cell>
          <cell r="F3269">
            <v>8</v>
          </cell>
          <cell r="G3269">
            <v>61.78</v>
          </cell>
          <cell r="H3269">
            <v>8</v>
          </cell>
          <cell r="I3269">
            <v>62.4</v>
          </cell>
          <cell r="J3269">
            <v>35</v>
          </cell>
          <cell r="K3269">
            <v>272.38</v>
          </cell>
        </row>
        <row r="3270">
          <cell r="A3270">
            <v>15060</v>
          </cell>
          <cell r="D3270">
            <v>5</v>
          </cell>
          <cell r="E3270">
            <v>194.5</v>
          </cell>
          <cell r="F3270">
            <v>1</v>
          </cell>
          <cell r="G3270">
            <v>38.9</v>
          </cell>
          <cell r="H3270">
            <v>1</v>
          </cell>
          <cell r="I3270">
            <v>38.9</v>
          </cell>
          <cell r="J3270">
            <v>7</v>
          </cell>
          <cell r="K3270">
            <v>272.3</v>
          </cell>
        </row>
        <row r="3271">
          <cell r="A3271">
            <v>10195</v>
          </cell>
          <cell r="B3271">
            <v>29</v>
          </cell>
          <cell r="C3271">
            <v>271.85000000000002</v>
          </cell>
          <cell r="J3271">
            <v>29</v>
          </cell>
          <cell r="K3271">
            <v>271.85000000000002</v>
          </cell>
        </row>
        <row r="3272">
          <cell r="A3272">
            <v>17002</v>
          </cell>
          <cell r="D3272">
            <v>1</v>
          </cell>
          <cell r="E3272">
            <v>67.900000000000006</v>
          </cell>
          <cell r="F3272">
            <v>1</v>
          </cell>
          <cell r="G3272">
            <v>67.900000000000006</v>
          </cell>
          <cell r="H3272">
            <v>2</v>
          </cell>
          <cell r="I3272">
            <v>135.80000000000001</v>
          </cell>
          <cell r="J3272">
            <v>4</v>
          </cell>
          <cell r="K3272">
            <v>271.60000000000002</v>
          </cell>
        </row>
        <row r="3273">
          <cell r="A3273">
            <v>15389</v>
          </cell>
          <cell r="D3273">
            <v>1</v>
          </cell>
          <cell r="E3273">
            <v>27.6</v>
          </cell>
          <cell r="F3273">
            <v>5</v>
          </cell>
          <cell r="G3273">
            <v>135.79</v>
          </cell>
          <cell r="H3273">
            <v>4</v>
          </cell>
          <cell r="I3273">
            <v>108.19</v>
          </cell>
          <cell r="J3273">
            <v>10</v>
          </cell>
          <cell r="K3273">
            <v>271.58</v>
          </cell>
        </row>
        <row r="3274">
          <cell r="A3274">
            <v>28665</v>
          </cell>
          <cell r="B3274">
            <v>29</v>
          </cell>
          <cell r="C3274">
            <v>186.94</v>
          </cell>
          <cell r="H3274">
            <v>13</v>
          </cell>
          <cell r="I3274">
            <v>84.5</v>
          </cell>
          <cell r="J3274">
            <v>42</v>
          </cell>
          <cell r="K3274">
            <v>271.44</v>
          </cell>
        </row>
        <row r="3275">
          <cell r="A3275">
            <v>29424</v>
          </cell>
          <cell r="B3275">
            <v>1</v>
          </cell>
          <cell r="C3275">
            <v>20.6</v>
          </cell>
          <cell r="D3275">
            <v>3</v>
          </cell>
          <cell r="E3275">
            <v>68.400000000000006</v>
          </cell>
          <cell r="F3275">
            <v>7</v>
          </cell>
          <cell r="G3275">
            <v>159.6</v>
          </cell>
          <cell r="H3275">
            <v>1</v>
          </cell>
          <cell r="I3275">
            <v>22.8</v>
          </cell>
          <cell r="J3275">
            <v>12</v>
          </cell>
          <cell r="K3275">
            <v>271.39999999999998</v>
          </cell>
        </row>
        <row r="3276">
          <cell r="A3276">
            <v>10497</v>
          </cell>
          <cell r="B3276">
            <v>10</v>
          </cell>
          <cell r="C3276">
            <v>80</v>
          </cell>
          <cell r="D3276">
            <v>16</v>
          </cell>
          <cell r="E3276">
            <v>128</v>
          </cell>
          <cell r="F3276">
            <v>7</v>
          </cell>
          <cell r="G3276">
            <v>55.36</v>
          </cell>
          <cell r="H3276">
            <v>1</v>
          </cell>
          <cell r="I3276">
            <v>8</v>
          </cell>
          <cell r="J3276">
            <v>34</v>
          </cell>
          <cell r="K3276">
            <v>271.36</v>
          </cell>
        </row>
        <row r="3277">
          <cell r="A3277">
            <v>28080</v>
          </cell>
          <cell r="B3277">
            <v>1</v>
          </cell>
          <cell r="C3277">
            <v>33.9</v>
          </cell>
          <cell r="F3277">
            <v>5</v>
          </cell>
          <cell r="G3277">
            <v>169.5</v>
          </cell>
          <cell r="H3277">
            <v>2</v>
          </cell>
          <cell r="I3277">
            <v>67.8</v>
          </cell>
          <cell r="J3277">
            <v>8</v>
          </cell>
          <cell r="K3277">
            <v>271.2</v>
          </cell>
        </row>
        <row r="3278">
          <cell r="A3278">
            <v>13925</v>
          </cell>
          <cell r="B3278">
            <v>3</v>
          </cell>
          <cell r="C3278">
            <v>52.8</v>
          </cell>
          <cell r="F3278">
            <v>5</v>
          </cell>
          <cell r="G3278">
            <v>84.5</v>
          </cell>
          <cell r="H3278">
            <v>8</v>
          </cell>
          <cell r="I3278">
            <v>133.85</v>
          </cell>
          <cell r="J3278">
            <v>16</v>
          </cell>
          <cell r="K3278">
            <v>271.14999999999998</v>
          </cell>
        </row>
        <row r="3279">
          <cell r="A3279">
            <v>17324</v>
          </cell>
          <cell r="B3279">
            <v>10</v>
          </cell>
          <cell r="C3279">
            <v>62.5</v>
          </cell>
          <cell r="D3279">
            <v>5</v>
          </cell>
          <cell r="E3279">
            <v>31.5</v>
          </cell>
          <cell r="F3279">
            <v>21</v>
          </cell>
          <cell r="G3279">
            <v>137.47</v>
          </cell>
          <cell r="H3279">
            <v>6</v>
          </cell>
          <cell r="I3279">
            <v>39.6</v>
          </cell>
          <cell r="J3279">
            <v>42</v>
          </cell>
          <cell r="K3279">
            <v>271.07</v>
          </cell>
        </row>
        <row r="3280">
          <cell r="A3280">
            <v>28843</v>
          </cell>
          <cell r="B3280">
            <v>14</v>
          </cell>
          <cell r="C3280">
            <v>64.400000000000006</v>
          </cell>
          <cell r="D3280">
            <v>15</v>
          </cell>
          <cell r="E3280">
            <v>69</v>
          </cell>
          <cell r="F3280">
            <v>17</v>
          </cell>
          <cell r="G3280">
            <v>78.2</v>
          </cell>
          <cell r="H3280">
            <v>13</v>
          </cell>
          <cell r="I3280">
            <v>59.43</v>
          </cell>
          <cell r="J3280">
            <v>59</v>
          </cell>
          <cell r="K3280">
            <v>271.03000000000003</v>
          </cell>
        </row>
        <row r="3281">
          <cell r="A3281">
            <v>22632</v>
          </cell>
          <cell r="D3281">
            <v>7</v>
          </cell>
          <cell r="E3281">
            <v>90.3</v>
          </cell>
          <cell r="F3281">
            <v>4</v>
          </cell>
          <cell r="G3281">
            <v>51.6</v>
          </cell>
          <cell r="H3281">
            <v>10</v>
          </cell>
          <cell r="I3281">
            <v>129</v>
          </cell>
          <cell r="J3281">
            <v>21</v>
          </cell>
          <cell r="K3281">
            <v>270.89999999999998</v>
          </cell>
        </row>
        <row r="3282">
          <cell r="A3282">
            <v>27538</v>
          </cell>
          <cell r="B3282">
            <v>17</v>
          </cell>
          <cell r="C3282">
            <v>51</v>
          </cell>
          <cell r="D3282">
            <v>11</v>
          </cell>
          <cell r="E3282">
            <v>34.520000000000003</v>
          </cell>
          <cell r="F3282">
            <v>26</v>
          </cell>
          <cell r="G3282">
            <v>91</v>
          </cell>
          <cell r="H3282">
            <v>27</v>
          </cell>
          <cell r="I3282">
            <v>94.22</v>
          </cell>
          <cell r="J3282">
            <v>81</v>
          </cell>
          <cell r="K3282">
            <v>270.74</v>
          </cell>
        </row>
        <row r="3283">
          <cell r="A3283">
            <v>16657</v>
          </cell>
          <cell r="B3283">
            <v>2</v>
          </cell>
          <cell r="C3283">
            <v>39.799999999999997</v>
          </cell>
          <cell r="D3283">
            <v>1</v>
          </cell>
          <cell r="E3283">
            <v>19.5</v>
          </cell>
          <cell r="F3283">
            <v>7</v>
          </cell>
          <cell r="G3283">
            <v>133.38</v>
          </cell>
          <cell r="H3283">
            <v>4</v>
          </cell>
          <cell r="I3283">
            <v>78</v>
          </cell>
          <cell r="J3283">
            <v>14</v>
          </cell>
          <cell r="K3283">
            <v>270.68</v>
          </cell>
        </row>
        <row r="3284">
          <cell r="A3284">
            <v>10245</v>
          </cell>
          <cell r="B3284">
            <v>3</v>
          </cell>
          <cell r="C3284">
            <v>24.6</v>
          </cell>
          <cell r="D3284">
            <v>8</v>
          </cell>
          <cell r="E3284">
            <v>65.599999999999994</v>
          </cell>
          <cell r="F3284">
            <v>14</v>
          </cell>
          <cell r="G3284">
            <v>114.8</v>
          </cell>
          <cell r="H3284">
            <v>8</v>
          </cell>
          <cell r="I3284">
            <v>65.599999999999994</v>
          </cell>
          <cell r="J3284">
            <v>33</v>
          </cell>
          <cell r="K3284">
            <v>270.60000000000002</v>
          </cell>
        </row>
        <row r="3285">
          <cell r="A3285">
            <v>27932</v>
          </cell>
          <cell r="B3285">
            <v>115</v>
          </cell>
          <cell r="C3285">
            <v>68.150000000000006</v>
          </cell>
          <cell r="D3285">
            <v>71</v>
          </cell>
          <cell r="E3285">
            <v>42.1</v>
          </cell>
          <cell r="F3285">
            <v>133</v>
          </cell>
          <cell r="G3285">
            <v>78.95</v>
          </cell>
          <cell r="H3285">
            <v>136</v>
          </cell>
          <cell r="I3285">
            <v>81.25</v>
          </cell>
          <cell r="J3285">
            <v>455</v>
          </cell>
          <cell r="K3285">
            <v>270.45</v>
          </cell>
        </row>
        <row r="3286">
          <cell r="A3286">
            <v>14942</v>
          </cell>
          <cell r="F3286">
            <v>8</v>
          </cell>
          <cell r="G3286">
            <v>108</v>
          </cell>
          <cell r="H3286">
            <v>12</v>
          </cell>
          <cell r="I3286">
            <v>162.4</v>
          </cell>
          <cell r="J3286">
            <v>20</v>
          </cell>
          <cell r="K3286">
            <v>270.39999999999998</v>
          </cell>
        </row>
        <row r="3287">
          <cell r="A3287">
            <v>31883</v>
          </cell>
          <cell r="F3287">
            <v>4</v>
          </cell>
          <cell r="G3287">
            <v>63.6</v>
          </cell>
          <cell r="H3287">
            <v>13</v>
          </cell>
          <cell r="I3287">
            <v>206.7</v>
          </cell>
          <cell r="J3287">
            <v>17</v>
          </cell>
          <cell r="K3287">
            <v>270.3</v>
          </cell>
        </row>
        <row r="3288">
          <cell r="A3288">
            <v>10337</v>
          </cell>
          <cell r="B3288">
            <v>26</v>
          </cell>
          <cell r="C3288">
            <v>130</v>
          </cell>
          <cell r="D3288">
            <v>26</v>
          </cell>
          <cell r="E3288">
            <v>130</v>
          </cell>
          <cell r="F3288">
            <v>2</v>
          </cell>
          <cell r="G3288">
            <v>10</v>
          </cell>
          <cell r="J3288">
            <v>54</v>
          </cell>
          <cell r="K3288">
            <v>270</v>
          </cell>
        </row>
        <row r="3289">
          <cell r="A3289">
            <v>16565</v>
          </cell>
          <cell r="D3289">
            <v>11</v>
          </cell>
          <cell r="E3289">
            <v>148.5</v>
          </cell>
          <cell r="F3289">
            <v>9</v>
          </cell>
          <cell r="G3289">
            <v>121.5</v>
          </cell>
          <cell r="J3289">
            <v>20</v>
          </cell>
          <cell r="K3289">
            <v>270</v>
          </cell>
        </row>
        <row r="3290">
          <cell r="A3290">
            <v>16688</v>
          </cell>
          <cell r="F3290">
            <v>4</v>
          </cell>
          <cell r="G3290">
            <v>180</v>
          </cell>
          <cell r="H3290">
            <v>2</v>
          </cell>
          <cell r="I3290">
            <v>90</v>
          </cell>
          <cell r="J3290">
            <v>6</v>
          </cell>
          <cell r="K3290">
            <v>270</v>
          </cell>
        </row>
        <row r="3291">
          <cell r="A3291">
            <v>31238</v>
          </cell>
          <cell r="B3291">
            <v>5</v>
          </cell>
          <cell r="C3291">
            <v>37.5</v>
          </cell>
          <cell r="D3291">
            <v>13</v>
          </cell>
          <cell r="E3291">
            <v>97.5</v>
          </cell>
          <cell r="F3291">
            <v>11</v>
          </cell>
          <cell r="G3291">
            <v>82.5</v>
          </cell>
          <cell r="H3291">
            <v>7</v>
          </cell>
          <cell r="I3291">
            <v>52.5</v>
          </cell>
          <cell r="J3291">
            <v>36</v>
          </cell>
          <cell r="K3291">
            <v>270</v>
          </cell>
        </row>
        <row r="3292">
          <cell r="A3292">
            <v>31705</v>
          </cell>
          <cell r="F3292">
            <v>8</v>
          </cell>
          <cell r="G3292">
            <v>108</v>
          </cell>
          <cell r="H3292">
            <v>12</v>
          </cell>
          <cell r="I3292">
            <v>162</v>
          </cell>
          <cell r="J3292">
            <v>20</v>
          </cell>
          <cell r="K3292">
            <v>270</v>
          </cell>
        </row>
        <row r="3293">
          <cell r="A3293">
            <v>17082</v>
          </cell>
          <cell r="B3293">
            <v>16</v>
          </cell>
          <cell r="C3293">
            <v>83.2</v>
          </cell>
          <cell r="D3293">
            <v>11</v>
          </cell>
          <cell r="E3293">
            <v>57.2</v>
          </cell>
          <cell r="F3293">
            <v>15</v>
          </cell>
          <cell r="G3293">
            <v>78</v>
          </cell>
          <cell r="H3293">
            <v>10</v>
          </cell>
          <cell r="I3293">
            <v>51.58</v>
          </cell>
          <cell r="J3293">
            <v>52</v>
          </cell>
          <cell r="K3293">
            <v>269.98</v>
          </cell>
        </row>
        <row r="3294">
          <cell r="A3294">
            <v>30574</v>
          </cell>
          <cell r="B3294">
            <v>4</v>
          </cell>
          <cell r="C3294">
            <v>51.6</v>
          </cell>
          <cell r="D3294">
            <v>2</v>
          </cell>
          <cell r="E3294">
            <v>25.8</v>
          </cell>
          <cell r="F3294">
            <v>10</v>
          </cell>
          <cell r="G3294">
            <v>129</v>
          </cell>
          <cell r="H3294">
            <v>5</v>
          </cell>
          <cell r="I3294">
            <v>63.47</v>
          </cell>
          <cell r="J3294">
            <v>21</v>
          </cell>
          <cell r="K3294">
            <v>269.87</v>
          </cell>
        </row>
        <row r="3295">
          <cell r="A3295">
            <v>23043</v>
          </cell>
          <cell r="D3295">
            <v>2</v>
          </cell>
          <cell r="E3295">
            <v>179.8</v>
          </cell>
          <cell r="F3295">
            <v>1</v>
          </cell>
          <cell r="G3295">
            <v>89.9</v>
          </cell>
          <cell r="J3295">
            <v>3</v>
          </cell>
          <cell r="K3295">
            <v>269.70000000000005</v>
          </cell>
        </row>
        <row r="3296">
          <cell r="A3296">
            <v>29700</v>
          </cell>
          <cell r="B3296">
            <v>1</v>
          </cell>
          <cell r="C3296">
            <v>89.9</v>
          </cell>
          <cell r="D3296">
            <v>2</v>
          </cell>
          <cell r="E3296">
            <v>179.8</v>
          </cell>
          <cell r="J3296">
            <v>3</v>
          </cell>
          <cell r="K3296">
            <v>269.70000000000005</v>
          </cell>
        </row>
        <row r="3297">
          <cell r="A3297">
            <v>2018265</v>
          </cell>
          <cell r="D3297">
            <v>0.89</v>
          </cell>
          <cell r="E3297">
            <v>141.25</v>
          </cell>
          <cell r="F3297">
            <v>0.81</v>
          </cell>
          <cell r="G3297">
            <v>128.30000000000001</v>
          </cell>
          <cell r="J3297">
            <v>1.7000000000000002</v>
          </cell>
          <cell r="K3297">
            <v>269.55</v>
          </cell>
        </row>
        <row r="3298">
          <cell r="A3298">
            <v>31501</v>
          </cell>
          <cell r="D3298">
            <v>14</v>
          </cell>
          <cell r="E3298">
            <v>96.6</v>
          </cell>
          <cell r="F3298">
            <v>12</v>
          </cell>
          <cell r="G3298">
            <v>82.8</v>
          </cell>
          <cell r="H3298">
            <v>13</v>
          </cell>
          <cell r="I3298">
            <v>89.7</v>
          </cell>
          <cell r="J3298">
            <v>39</v>
          </cell>
          <cell r="K3298">
            <v>269.09999999999997</v>
          </cell>
        </row>
        <row r="3299">
          <cell r="A3299">
            <v>17524</v>
          </cell>
          <cell r="B3299">
            <v>20</v>
          </cell>
          <cell r="C3299">
            <v>47.81</v>
          </cell>
          <cell r="D3299">
            <v>3</v>
          </cell>
          <cell r="E3299">
            <v>6.63</v>
          </cell>
          <cell r="H3299">
            <v>74</v>
          </cell>
          <cell r="I3299">
            <v>214.6</v>
          </cell>
          <cell r="J3299">
            <v>97</v>
          </cell>
          <cell r="K3299">
            <v>269.04000000000002</v>
          </cell>
        </row>
        <row r="3300">
          <cell r="A3300">
            <v>30205</v>
          </cell>
          <cell r="B3300">
            <v>3</v>
          </cell>
          <cell r="C3300">
            <v>80.7</v>
          </cell>
          <cell r="D3300">
            <v>4</v>
          </cell>
          <cell r="E3300">
            <v>107.6</v>
          </cell>
          <cell r="F3300">
            <v>3</v>
          </cell>
          <cell r="G3300">
            <v>80.7</v>
          </cell>
          <cell r="J3300">
            <v>10</v>
          </cell>
          <cell r="K3300">
            <v>269</v>
          </cell>
        </row>
        <row r="3301">
          <cell r="A3301">
            <v>18082</v>
          </cell>
          <cell r="B3301">
            <v>11</v>
          </cell>
          <cell r="C3301">
            <v>98.28</v>
          </cell>
          <cell r="D3301">
            <v>6</v>
          </cell>
          <cell r="E3301">
            <v>54</v>
          </cell>
          <cell r="F3301">
            <v>6</v>
          </cell>
          <cell r="G3301">
            <v>56.28</v>
          </cell>
          <cell r="H3301">
            <v>6</v>
          </cell>
          <cell r="I3301">
            <v>60</v>
          </cell>
          <cell r="J3301">
            <v>29</v>
          </cell>
          <cell r="K3301">
            <v>268.56</v>
          </cell>
        </row>
        <row r="3302">
          <cell r="A3302">
            <v>10212</v>
          </cell>
          <cell r="B3302">
            <v>24</v>
          </cell>
          <cell r="C3302">
            <v>72</v>
          </cell>
          <cell r="D3302">
            <v>35</v>
          </cell>
          <cell r="E3302">
            <v>109</v>
          </cell>
          <cell r="F3302">
            <v>18</v>
          </cell>
          <cell r="G3302">
            <v>63</v>
          </cell>
          <cell r="H3302">
            <v>7</v>
          </cell>
          <cell r="I3302">
            <v>24.22</v>
          </cell>
          <cell r="J3302">
            <v>84</v>
          </cell>
          <cell r="K3302">
            <v>268.22000000000003</v>
          </cell>
        </row>
        <row r="3303">
          <cell r="A3303">
            <v>18129</v>
          </cell>
          <cell r="B3303">
            <v>33</v>
          </cell>
          <cell r="C3303">
            <v>260.16000000000003</v>
          </cell>
          <cell r="D3303">
            <v>1</v>
          </cell>
          <cell r="E3303">
            <v>8</v>
          </cell>
          <cell r="J3303">
            <v>34</v>
          </cell>
          <cell r="K3303">
            <v>268.16000000000003</v>
          </cell>
        </row>
        <row r="3304">
          <cell r="A3304">
            <v>12865</v>
          </cell>
          <cell r="B3304">
            <v>14</v>
          </cell>
          <cell r="C3304">
            <v>187.6</v>
          </cell>
          <cell r="D3304">
            <v>5</v>
          </cell>
          <cell r="E3304">
            <v>67</v>
          </cell>
          <cell r="F3304">
            <v>1</v>
          </cell>
          <cell r="G3304">
            <v>13.4</v>
          </cell>
          <cell r="J3304">
            <v>20</v>
          </cell>
          <cell r="K3304">
            <v>268</v>
          </cell>
        </row>
        <row r="3305">
          <cell r="A3305">
            <v>14712</v>
          </cell>
          <cell r="B3305">
            <v>8</v>
          </cell>
          <cell r="C3305">
            <v>268</v>
          </cell>
          <cell r="J3305">
            <v>8</v>
          </cell>
          <cell r="K3305">
            <v>268</v>
          </cell>
        </row>
        <row r="3306">
          <cell r="A3306">
            <v>17378</v>
          </cell>
          <cell r="B3306">
            <v>7</v>
          </cell>
          <cell r="C3306">
            <v>39.200000000000003</v>
          </cell>
          <cell r="D3306">
            <v>11</v>
          </cell>
          <cell r="E3306">
            <v>61.6</v>
          </cell>
          <cell r="F3306">
            <v>14</v>
          </cell>
          <cell r="G3306">
            <v>77.95</v>
          </cell>
          <cell r="H3306">
            <v>16</v>
          </cell>
          <cell r="I3306">
            <v>89.15</v>
          </cell>
          <cell r="J3306">
            <v>48</v>
          </cell>
          <cell r="K3306">
            <v>267.89999999999998</v>
          </cell>
        </row>
        <row r="3307">
          <cell r="A3307">
            <v>22874</v>
          </cell>
          <cell r="B3307">
            <v>3</v>
          </cell>
          <cell r="C3307">
            <v>61.8</v>
          </cell>
          <cell r="D3307">
            <v>5</v>
          </cell>
          <cell r="E3307">
            <v>103</v>
          </cell>
          <cell r="F3307">
            <v>2</v>
          </cell>
          <cell r="G3307">
            <v>41.2</v>
          </cell>
          <cell r="H3307">
            <v>3</v>
          </cell>
          <cell r="I3307">
            <v>61.8</v>
          </cell>
          <cell r="J3307">
            <v>13</v>
          </cell>
          <cell r="K3307">
            <v>267.8</v>
          </cell>
        </row>
        <row r="3308">
          <cell r="A3308">
            <v>15204</v>
          </cell>
          <cell r="B3308">
            <v>61</v>
          </cell>
          <cell r="C3308">
            <v>79.099999999999994</v>
          </cell>
          <cell r="D3308">
            <v>62</v>
          </cell>
          <cell r="E3308">
            <v>89.9</v>
          </cell>
          <cell r="F3308">
            <v>35</v>
          </cell>
          <cell r="G3308">
            <v>52.26</v>
          </cell>
          <cell r="H3308">
            <v>31</v>
          </cell>
          <cell r="I3308">
            <v>46.5</v>
          </cell>
          <cell r="J3308">
            <v>189</v>
          </cell>
          <cell r="K3308">
            <v>267.76</v>
          </cell>
        </row>
        <row r="3309">
          <cell r="A3309">
            <v>16645</v>
          </cell>
          <cell r="B3309">
            <v>3</v>
          </cell>
          <cell r="C3309">
            <v>267.72000000000003</v>
          </cell>
          <cell r="J3309">
            <v>3</v>
          </cell>
          <cell r="K3309">
            <v>267.72000000000003</v>
          </cell>
        </row>
        <row r="3310">
          <cell r="A3310">
            <v>13922</v>
          </cell>
          <cell r="F3310">
            <v>2</v>
          </cell>
          <cell r="G3310">
            <v>33.799999999999997</v>
          </cell>
          <cell r="H3310">
            <v>14</v>
          </cell>
          <cell r="I3310">
            <v>233.9</v>
          </cell>
          <cell r="J3310">
            <v>16</v>
          </cell>
          <cell r="K3310">
            <v>267.7</v>
          </cell>
        </row>
        <row r="3311">
          <cell r="A3311">
            <v>29347</v>
          </cell>
          <cell r="B3311">
            <v>1</v>
          </cell>
          <cell r="C3311">
            <v>4.4000000000000004</v>
          </cell>
          <cell r="D3311">
            <v>29</v>
          </cell>
          <cell r="E3311">
            <v>124.8</v>
          </cell>
          <cell r="F3311">
            <v>4</v>
          </cell>
          <cell r="G3311">
            <v>17.600000000000001</v>
          </cell>
          <cell r="H3311">
            <v>28</v>
          </cell>
          <cell r="I3311">
            <v>120.75</v>
          </cell>
          <cell r="J3311">
            <v>62</v>
          </cell>
          <cell r="K3311">
            <v>267.54999999999995</v>
          </cell>
        </row>
        <row r="3312">
          <cell r="A3312">
            <v>30459</v>
          </cell>
          <cell r="B3312">
            <v>6</v>
          </cell>
          <cell r="C3312">
            <v>76.37</v>
          </cell>
          <cell r="D3312">
            <v>12</v>
          </cell>
          <cell r="E3312">
            <v>153.77000000000001</v>
          </cell>
          <cell r="F3312">
            <v>2</v>
          </cell>
          <cell r="G3312">
            <v>24.77</v>
          </cell>
          <cell r="H3312">
            <v>1</v>
          </cell>
          <cell r="I3312">
            <v>12.5</v>
          </cell>
          <cell r="J3312">
            <v>21</v>
          </cell>
          <cell r="K3312">
            <v>267.41000000000003</v>
          </cell>
        </row>
        <row r="3313">
          <cell r="A3313">
            <v>15360</v>
          </cell>
          <cell r="B3313">
            <v>17</v>
          </cell>
          <cell r="C3313">
            <v>67.680000000000007</v>
          </cell>
          <cell r="D3313">
            <v>9</v>
          </cell>
          <cell r="E3313">
            <v>36</v>
          </cell>
          <cell r="F3313">
            <v>21</v>
          </cell>
          <cell r="G3313">
            <v>83.68</v>
          </cell>
          <cell r="H3313">
            <v>20</v>
          </cell>
          <cell r="I3313">
            <v>80</v>
          </cell>
          <cell r="J3313">
            <v>67</v>
          </cell>
          <cell r="K3313">
            <v>267.36</v>
          </cell>
        </row>
        <row r="3314">
          <cell r="A3314">
            <v>31629</v>
          </cell>
          <cell r="D3314">
            <v>2</v>
          </cell>
          <cell r="E3314">
            <v>33.119999999999997</v>
          </cell>
          <cell r="F3314">
            <v>2</v>
          </cell>
          <cell r="G3314">
            <v>36</v>
          </cell>
          <cell r="H3314">
            <v>11</v>
          </cell>
          <cell r="I3314">
            <v>198</v>
          </cell>
          <cell r="J3314">
            <v>15</v>
          </cell>
          <cell r="K3314">
            <v>267.12</v>
          </cell>
        </row>
        <row r="3315">
          <cell r="A3315">
            <v>30017</v>
          </cell>
          <cell r="B3315">
            <v>199</v>
          </cell>
          <cell r="C3315">
            <v>119.1</v>
          </cell>
          <cell r="D3315">
            <v>125</v>
          </cell>
          <cell r="E3315">
            <v>74.900000000000006</v>
          </cell>
          <cell r="F3315">
            <v>39</v>
          </cell>
          <cell r="G3315">
            <v>23.4</v>
          </cell>
          <cell r="H3315">
            <v>83</v>
          </cell>
          <cell r="I3315">
            <v>49.6</v>
          </cell>
          <cell r="J3315">
            <v>446</v>
          </cell>
          <cell r="K3315">
            <v>267</v>
          </cell>
        </row>
        <row r="3316">
          <cell r="A3316">
            <v>30591</v>
          </cell>
          <cell r="B3316">
            <v>16</v>
          </cell>
          <cell r="C3316">
            <v>142.4</v>
          </cell>
          <cell r="D3316">
            <v>7</v>
          </cell>
          <cell r="E3316">
            <v>62.3</v>
          </cell>
          <cell r="F3316">
            <v>4</v>
          </cell>
          <cell r="G3316">
            <v>35.6</v>
          </cell>
          <cell r="H3316">
            <v>3</v>
          </cell>
          <cell r="I3316">
            <v>26.7</v>
          </cell>
          <cell r="J3316">
            <v>30</v>
          </cell>
          <cell r="K3316">
            <v>267</v>
          </cell>
        </row>
        <row r="3317">
          <cell r="A3317">
            <v>18075</v>
          </cell>
          <cell r="B3317">
            <v>48</v>
          </cell>
          <cell r="C3317">
            <v>166.6</v>
          </cell>
          <cell r="D3317">
            <v>3</v>
          </cell>
          <cell r="E3317">
            <v>10.220000000000001</v>
          </cell>
          <cell r="F3317">
            <v>6</v>
          </cell>
          <cell r="G3317">
            <v>27</v>
          </cell>
          <cell r="H3317">
            <v>14</v>
          </cell>
          <cell r="I3317">
            <v>63</v>
          </cell>
          <cell r="J3317">
            <v>71</v>
          </cell>
          <cell r="K3317">
            <v>266.82</v>
          </cell>
        </row>
        <row r="3318">
          <cell r="A3318">
            <v>17283</v>
          </cell>
          <cell r="B3318">
            <v>67</v>
          </cell>
          <cell r="C3318">
            <v>86.9</v>
          </cell>
          <cell r="D3318">
            <v>34</v>
          </cell>
          <cell r="E3318">
            <v>44</v>
          </cell>
          <cell r="F3318">
            <v>48</v>
          </cell>
          <cell r="G3318">
            <v>65.48</v>
          </cell>
          <cell r="H3318">
            <v>47</v>
          </cell>
          <cell r="I3318">
            <v>70.260000000000005</v>
          </cell>
          <cell r="J3318">
            <v>196</v>
          </cell>
          <cell r="K3318">
            <v>266.64</v>
          </cell>
        </row>
        <row r="3319">
          <cell r="A3319">
            <v>29969</v>
          </cell>
          <cell r="B3319">
            <v>1</v>
          </cell>
          <cell r="C3319">
            <v>9.11</v>
          </cell>
          <cell r="D3319">
            <v>4</v>
          </cell>
          <cell r="E3319">
            <v>39.6</v>
          </cell>
          <cell r="F3319">
            <v>17</v>
          </cell>
          <cell r="G3319">
            <v>168.3</v>
          </cell>
          <cell r="H3319">
            <v>5</v>
          </cell>
          <cell r="I3319">
            <v>49.5</v>
          </cell>
          <cell r="J3319">
            <v>27</v>
          </cell>
          <cell r="K3319">
            <v>266.51</v>
          </cell>
        </row>
        <row r="3320">
          <cell r="A3320">
            <v>22801</v>
          </cell>
          <cell r="B3320">
            <v>3</v>
          </cell>
          <cell r="C3320">
            <v>70.2</v>
          </cell>
          <cell r="D3320">
            <v>3</v>
          </cell>
          <cell r="E3320">
            <v>70.2</v>
          </cell>
          <cell r="F3320">
            <v>3</v>
          </cell>
          <cell r="G3320">
            <v>75.599999999999994</v>
          </cell>
          <cell r="H3320">
            <v>2</v>
          </cell>
          <cell r="I3320">
            <v>50.4</v>
          </cell>
          <cell r="J3320">
            <v>11</v>
          </cell>
          <cell r="K3320">
            <v>266.39999999999998</v>
          </cell>
        </row>
        <row r="3321">
          <cell r="A3321">
            <v>30616</v>
          </cell>
          <cell r="B3321">
            <v>4</v>
          </cell>
          <cell r="C3321">
            <v>106.4</v>
          </cell>
          <cell r="D3321">
            <v>2</v>
          </cell>
          <cell r="E3321">
            <v>53.2</v>
          </cell>
          <cell r="F3321">
            <v>4</v>
          </cell>
          <cell r="G3321">
            <v>106.4</v>
          </cell>
          <cell r="J3321">
            <v>10</v>
          </cell>
          <cell r="K3321">
            <v>266</v>
          </cell>
        </row>
        <row r="3322">
          <cell r="A3322">
            <v>2027950</v>
          </cell>
          <cell r="F3322">
            <v>17.98</v>
          </cell>
          <cell r="G3322">
            <v>152.71</v>
          </cell>
          <cell r="H3322">
            <v>13.33</v>
          </cell>
          <cell r="I3322">
            <v>113.26</v>
          </cell>
          <cell r="J3322">
            <v>31.310000000000002</v>
          </cell>
          <cell r="K3322">
            <v>265.97000000000003</v>
          </cell>
        </row>
        <row r="3323">
          <cell r="A3323">
            <v>30465</v>
          </cell>
          <cell r="B3323">
            <v>35</v>
          </cell>
          <cell r="C3323">
            <v>20.8</v>
          </cell>
          <cell r="D3323">
            <v>184</v>
          </cell>
          <cell r="E3323">
            <v>107.75</v>
          </cell>
          <cell r="F3323">
            <v>104</v>
          </cell>
          <cell r="G3323">
            <v>62.1</v>
          </cell>
          <cell r="H3323">
            <v>129</v>
          </cell>
          <cell r="I3323">
            <v>75.150000000000006</v>
          </cell>
          <cell r="J3323">
            <v>452</v>
          </cell>
          <cell r="K3323">
            <v>265.8</v>
          </cell>
        </row>
        <row r="3324">
          <cell r="A3324">
            <v>31311</v>
          </cell>
          <cell r="B3324">
            <v>5</v>
          </cell>
          <cell r="C3324">
            <v>113</v>
          </cell>
          <cell r="D3324">
            <v>3</v>
          </cell>
          <cell r="E3324">
            <v>67.8</v>
          </cell>
          <cell r="F3324">
            <v>2</v>
          </cell>
          <cell r="G3324">
            <v>45.2</v>
          </cell>
          <cell r="H3324">
            <v>2</v>
          </cell>
          <cell r="I3324">
            <v>39.799999999999997</v>
          </cell>
          <cell r="J3324">
            <v>12</v>
          </cell>
          <cell r="K3324">
            <v>265.8</v>
          </cell>
        </row>
        <row r="3325">
          <cell r="A3325">
            <v>31722</v>
          </cell>
          <cell r="D3325">
            <v>7</v>
          </cell>
          <cell r="E3325">
            <v>68.510000000000005</v>
          </cell>
          <cell r="F3325">
            <v>13</v>
          </cell>
          <cell r="G3325">
            <v>127.91</v>
          </cell>
          <cell r="H3325">
            <v>7</v>
          </cell>
          <cell r="I3325">
            <v>69.3</v>
          </cell>
          <cell r="J3325">
            <v>27</v>
          </cell>
          <cell r="K3325">
            <v>265.72000000000003</v>
          </cell>
        </row>
        <row r="3326">
          <cell r="A3326">
            <v>31359</v>
          </cell>
          <cell r="B3326">
            <v>3</v>
          </cell>
          <cell r="C3326">
            <v>99.6</v>
          </cell>
          <cell r="F3326">
            <v>2</v>
          </cell>
          <cell r="G3326">
            <v>66.400000000000006</v>
          </cell>
          <cell r="H3326">
            <v>3</v>
          </cell>
          <cell r="I3326">
            <v>99.6</v>
          </cell>
          <cell r="J3326">
            <v>8</v>
          </cell>
          <cell r="K3326">
            <v>265.60000000000002</v>
          </cell>
        </row>
        <row r="3327">
          <cell r="A3327">
            <v>30014</v>
          </cell>
          <cell r="B3327">
            <v>3</v>
          </cell>
          <cell r="C3327">
            <v>26.7</v>
          </cell>
          <cell r="D3327">
            <v>9</v>
          </cell>
          <cell r="E3327">
            <v>79.39</v>
          </cell>
          <cell r="F3327">
            <v>11</v>
          </cell>
          <cell r="G3327">
            <v>97.19</v>
          </cell>
          <cell r="H3327">
            <v>7</v>
          </cell>
          <cell r="I3327">
            <v>62.3</v>
          </cell>
          <cell r="J3327">
            <v>30</v>
          </cell>
          <cell r="K3327">
            <v>265.58</v>
          </cell>
        </row>
        <row r="3328">
          <cell r="A3328">
            <v>10986</v>
          </cell>
          <cell r="B3328">
            <v>27</v>
          </cell>
          <cell r="C3328">
            <v>41.8</v>
          </cell>
          <cell r="D3328">
            <v>77</v>
          </cell>
          <cell r="E3328">
            <v>122.94</v>
          </cell>
          <cell r="F3328">
            <v>42</v>
          </cell>
          <cell r="G3328">
            <v>67.2</v>
          </cell>
          <cell r="H3328">
            <v>21</v>
          </cell>
          <cell r="I3328">
            <v>33.47</v>
          </cell>
          <cell r="J3328">
            <v>167</v>
          </cell>
          <cell r="K3328">
            <v>265.40999999999997</v>
          </cell>
        </row>
        <row r="3329">
          <cell r="A3329">
            <v>16357</v>
          </cell>
          <cell r="H3329">
            <v>95</v>
          </cell>
          <cell r="I3329">
            <v>265.33999999999997</v>
          </cell>
          <cell r="J3329">
            <v>95</v>
          </cell>
          <cell r="K3329">
            <v>265.33999999999997</v>
          </cell>
        </row>
        <row r="3330">
          <cell r="A3330">
            <v>31267</v>
          </cell>
          <cell r="B3330">
            <v>20</v>
          </cell>
          <cell r="C3330">
            <v>60</v>
          </cell>
          <cell r="D3330">
            <v>14</v>
          </cell>
          <cell r="E3330">
            <v>42</v>
          </cell>
          <cell r="F3330">
            <v>34</v>
          </cell>
          <cell r="G3330">
            <v>100.32</v>
          </cell>
          <cell r="H3330">
            <v>21</v>
          </cell>
          <cell r="I3330">
            <v>63</v>
          </cell>
          <cell r="J3330">
            <v>89</v>
          </cell>
          <cell r="K3330">
            <v>265.32</v>
          </cell>
        </row>
        <row r="3331">
          <cell r="A3331">
            <v>13678</v>
          </cell>
          <cell r="B3331">
            <v>4</v>
          </cell>
          <cell r="C3331">
            <v>62.4</v>
          </cell>
          <cell r="D3331">
            <v>6</v>
          </cell>
          <cell r="E3331">
            <v>93.6</v>
          </cell>
          <cell r="F3331">
            <v>3</v>
          </cell>
          <cell r="G3331">
            <v>46.8</v>
          </cell>
          <cell r="H3331">
            <v>4</v>
          </cell>
          <cell r="I3331">
            <v>62.4</v>
          </cell>
          <cell r="J3331">
            <v>17</v>
          </cell>
          <cell r="K3331">
            <v>265.2</v>
          </cell>
        </row>
        <row r="3332">
          <cell r="A3332">
            <v>13157</v>
          </cell>
          <cell r="F3332">
            <v>4</v>
          </cell>
          <cell r="G3332">
            <v>82</v>
          </cell>
          <cell r="H3332">
            <v>9</v>
          </cell>
          <cell r="I3332">
            <v>182.86</v>
          </cell>
          <cell r="J3332">
            <v>13</v>
          </cell>
          <cell r="K3332">
            <v>264.86</v>
          </cell>
        </row>
        <row r="3333">
          <cell r="A3333">
            <v>17397</v>
          </cell>
          <cell r="B3333">
            <v>20</v>
          </cell>
          <cell r="C3333">
            <v>49.8</v>
          </cell>
          <cell r="D3333">
            <v>29</v>
          </cell>
          <cell r="E3333">
            <v>72.3</v>
          </cell>
          <cell r="F3333">
            <v>22</v>
          </cell>
          <cell r="G3333">
            <v>55</v>
          </cell>
          <cell r="H3333">
            <v>35</v>
          </cell>
          <cell r="I3333">
            <v>87.5</v>
          </cell>
          <cell r="J3333">
            <v>106</v>
          </cell>
          <cell r="K3333">
            <v>264.60000000000002</v>
          </cell>
        </row>
        <row r="3334">
          <cell r="A3334">
            <v>17421</v>
          </cell>
          <cell r="B3334">
            <v>4</v>
          </cell>
          <cell r="C3334">
            <v>75.599999999999994</v>
          </cell>
          <cell r="D3334">
            <v>3</v>
          </cell>
          <cell r="E3334">
            <v>56.7</v>
          </cell>
          <cell r="F3334">
            <v>3</v>
          </cell>
          <cell r="G3334">
            <v>56.7</v>
          </cell>
          <cell r="H3334">
            <v>4</v>
          </cell>
          <cell r="I3334">
            <v>75.599999999999994</v>
          </cell>
          <cell r="J3334">
            <v>14</v>
          </cell>
          <cell r="K3334">
            <v>264.60000000000002</v>
          </cell>
        </row>
        <row r="3335">
          <cell r="A3335">
            <v>27865</v>
          </cell>
          <cell r="B3335">
            <v>6</v>
          </cell>
          <cell r="C3335">
            <v>114</v>
          </cell>
          <cell r="D3335">
            <v>2</v>
          </cell>
          <cell r="E3335">
            <v>38</v>
          </cell>
          <cell r="F3335">
            <v>6</v>
          </cell>
          <cell r="G3335">
            <v>112.48</v>
          </cell>
          <cell r="J3335">
            <v>14</v>
          </cell>
          <cell r="K3335">
            <v>264.48</v>
          </cell>
        </row>
        <row r="3336">
          <cell r="A3336">
            <v>14930</v>
          </cell>
          <cell r="D3336">
            <v>13</v>
          </cell>
          <cell r="E3336">
            <v>54.6</v>
          </cell>
          <cell r="F3336">
            <v>35</v>
          </cell>
          <cell r="G3336">
            <v>147</v>
          </cell>
          <cell r="H3336">
            <v>15</v>
          </cell>
          <cell r="I3336">
            <v>62.66</v>
          </cell>
          <cell r="J3336">
            <v>63</v>
          </cell>
          <cell r="K3336">
            <v>264.26</v>
          </cell>
        </row>
        <row r="3337">
          <cell r="A3337">
            <v>31455</v>
          </cell>
          <cell r="B3337">
            <v>17</v>
          </cell>
          <cell r="C3337">
            <v>83.3</v>
          </cell>
          <cell r="D3337">
            <v>13</v>
          </cell>
          <cell r="E3337">
            <v>63.7</v>
          </cell>
          <cell r="F3337">
            <v>15</v>
          </cell>
          <cell r="G3337">
            <v>73.11</v>
          </cell>
          <cell r="H3337">
            <v>9</v>
          </cell>
          <cell r="I3337">
            <v>44.1</v>
          </cell>
          <cell r="J3337">
            <v>54</v>
          </cell>
          <cell r="K3337">
            <v>264.21000000000004</v>
          </cell>
        </row>
        <row r="3338">
          <cell r="A3338">
            <v>31467</v>
          </cell>
          <cell r="D3338">
            <v>6</v>
          </cell>
          <cell r="E3338">
            <v>63.6</v>
          </cell>
          <cell r="F3338">
            <v>11</v>
          </cell>
          <cell r="G3338">
            <v>116.6</v>
          </cell>
          <cell r="H3338">
            <v>8</v>
          </cell>
          <cell r="I3338">
            <v>83.95</v>
          </cell>
          <cell r="J3338">
            <v>25</v>
          </cell>
          <cell r="K3338">
            <v>264.14999999999998</v>
          </cell>
        </row>
        <row r="3339">
          <cell r="A3339">
            <v>31972</v>
          </cell>
          <cell r="F3339">
            <v>3</v>
          </cell>
          <cell r="G3339">
            <v>17.23</v>
          </cell>
          <cell r="H3339">
            <v>42</v>
          </cell>
          <cell r="I3339">
            <v>246.86</v>
          </cell>
          <cell r="J3339">
            <v>45</v>
          </cell>
          <cell r="K3339">
            <v>264.09000000000003</v>
          </cell>
        </row>
        <row r="3340">
          <cell r="A3340">
            <v>15017</v>
          </cell>
          <cell r="F3340">
            <v>1</v>
          </cell>
          <cell r="G3340">
            <v>264</v>
          </cell>
          <cell r="J3340">
            <v>1</v>
          </cell>
          <cell r="K3340">
            <v>264</v>
          </cell>
        </row>
        <row r="3341">
          <cell r="A3341">
            <v>16715</v>
          </cell>
          <cell r="B3341">
            <v>15</v>
          </cell>
          <cell r="C3341">
            <v>120</v>
          </cell>
          <cell r="D3341">
            <v>15</v>
          </cell>
          <cell r="E3341">
            <v>120</v>
          </cell>
          <cell r="F3341">
            <v>3</v>
          </cell>
          <cell r="G3341">
            <v>24</v>
          </cell>
          <cell r="J3341">
            <v>33</v>
          </cell>
          <cell r="K3341">
            <v>264</v>
          </cell>
        </row>
        <row r="3342">
          <cell r="A3342">
            <v>12304</v>
          </cell>
          <cell r="B3342">
            <v>37</v>
          </cell>
          <cell r="C3342">
            <v>57.8</v>
          </cell>
          <cell r="D3342">
            <v>34</v>
          </cell>
          <cell r="E3342">
            <v>54.4</v>
          </cell>
          <cell r="F3342">
            <v>62</v>
          </cell>
          <cell r="G3342">
            <v>94.5</v>
          </cell>
          <cell r="H3342">
            <v>38</v>
          </cell>
          <cell r="I3342">
            <v>56.76</v>
          </cell>
          <cell r="J3342">
            <v>171</v>
          </cell>
          <cell r="K3342">
            <v>263.45999999999998</v>
          </cell>
        </row>
        <row r="3343">
          <cell r="A3343">
            <v>28886</v>
          </cell>
          <cell r="B3343">
            <v>2</v>
          </cell>
          <cell r="C3343">
            <v>87.8</v>
          </cell>
          <cell r="D3343">
            <v>1</v>
          </cell>
          <cell r="E3343">
            <v>43.9</v>
          </cell>
          <cell r="H3343">
            <v>3</v>
          </cell>
          <cell r="I3343">
            <v>131.69999999999999</v>
          </cell>
          <cell r="J3343">
            <v>6</v>
          </cell>
          <cell r="K3343">
            <v>263.39999999999998</v>
          </cell>
        </row>
        <row r="3344">
          <cell r="A3344">
            <v>28258</v>
          </cell>
          <cell r="D3344">
            <v>7</v>
          </cell>
          <cell r="E3344">
            <v>56</v>
          </cell>
          <cell r="F3344">
            <v>18</v>
          </cell>
          <cell r="G3344">
            <v>143.36000000000001</v>
          </cell>
          <cell r="H3344">
            <v>8</v>
          </cell>
          <cell r="I3344">
            <v>64</v>
          </cell>
          <cell r="J3344">
            <v>33</v>
          </cell>
          <cell r="K3344">
            <v>263.36</v>
          </cell>
        </row>
        <row r="3345">
          <cell r="A3345">
            <v>14872</v>
          </cell>
          <cell r="B3345">
            <v>2</v>
          </cell>
          <cell r="C3345">
            <v>8.8000000000000007</v>
          </cell>
          <cell r="D3345">
            <v>28</v>
          </cell>
          <cell r="E3345">
            <v>122.5</v>
          </cell>
          <cell r="F3345">
            <v>19</v>
          </cell>
          <cell r="G3345">
            <v>83.6</v>
          </cell>
          <cell r="H3345">
            <v>11</v>
          </cell>
          <cell r="I3345">
            <v>48.4</v>
          </cell>
          <cell r="J3345">
            <v>60</v>
          </cell>
          <cell r="K3345">
            <v>263.3</v>
          </cell>
        </row>
        <row r="3346">
          <cell r="A3346">
            <v>10859</v>
          </cell>
          <cell r="B3346">
            <v>2</v>
          </cell>
          <cell r="C3346">
            <v>65.8</v>
          </cell>
          <cell r="D3346">
            <v>2</v>
          </cell>
          <cell r="E3346">
            <v>65.8</v>
          </cell>
          <cell r="F3346">
            <v>2</v>
          </cell>
          <cell r="G3346">
            <v>65.8</v>
          </cell>
          <cell r="H3346">
            <v>2</v>
          </cell>
          <cell r="I3346">
            <v>65.8</v>
          </cell>
          <cell r="J3346">
            <v>8</v>
          </cell>
          <cell r="K3346">
            <v>263.2</v>
          </cell>
        </row>
        <row r="3347">
          <cell r="A3347">
            <v>30481</v>
          </cell>
          <cell r="F3347">
            <v>25</v>
          </cell>
          <cell r="G3347">
            <v>71.81</v>
          </cell>
          <cell r="H3347">
            <v>66</v>
          </cell>
          <cell r="I3347">
            <v>191.17</v>
          </cell>
          <cell r="J3347">
            <v>91</v>
          </cell>
          <cell r="K3347">
            <v>262.98</v>
          </cell>
        </row>
        <row r="3348">
          <cell r="A3348">
            <v>14818</v>
          </cell>
          <cell r="B3348">
            <v>45</v>
          </cell>
          <cell r="C3348">
            <v>121.06</v>
          </cell>
          <cell r="D3348">
            <v>4</v>
          </cell>
          <cell r="E3348">
            <v>10.8</v>
          </cell>
          <cell r="F3348">
            <v>9</v>
          </cell>
          <cell r="G3348">
            <v>28.8</v>
          </cell>
          <cell r="H3348">
            <v>32</v>
          </cell>
          <cell r="I3348">
            <v>102.14</v>
          </cell>
          <cell r="J3348">
            <v>90</v>
          </cell>
          <cell r="K3348">
            <v>262.8</v>
          </cell>
        </row>
        <row r="3349">
          <cell r="A3349">
            <v>32057</v>
          </cell>
          <cell r="F3349">
            <v>14</v>
          </cell>
          <cell r="G3349">
            <v>68.599999999999994</v>
          </cell>
          <cell r="H3349">
            <v>41</v>
          </cell>
          <cell r="I3349">
            <v>194</v>
          </cell>
          <cell r="J3349">
            <v>55</v>
          </cell>
          <cell r="K3349">
            <v>262.60000000000002</v>
          </cell>
        </row>
        <row r="3350">
          <cell r="A3350">
            <v>28130</v>
          </cell>
          <cell r="B3350">
            <v>5</v>
          </cell>
          <cell r="C3350">
            <v>101</v>
          </cell>
          <cell r="D3350">
            <v>6</v>
          </cell>
          <cell r="E3350">
            <v>121.2</v>
          </cell>
          <cell r="H3350">
            <v>2</v>
          </cell>
          <cell r="I3350">
            <v>40.299999999999997</v>
          </cell>
          <cell r="J3350">
            <v>13</v>
          </cell>
          <cell r="K3350">
            <v>262.5</v>
          </cell>
        </row>
        <row r="3351">
          <cell r="A3351">
            <v>31306</v>
          </cell>
          <cell r="B3351">
            <v>15</v>
          </cell>
          <cell r="C3351">
            <v>157.5</v>
          </cell>
          <cell r="D3351">
            <v>10</v>
          </cell>
          <cell r="E3351">
            <v>105</v>
          </cell>
          <cell r="J3351">
            <v>25</v>
          </cell>
          <cell r="K3351">
            <v>262.5</v>
          </cell>
        </row>
        <row r="3352">
          <cell r="A3352">
            <v>29550</v>
          </cell>
          <cell r="B3352">
            <v>16</v>
          </cell>
          <cell r="C3352">
            <v>73.599999999999994</v>
          </cell>
          <cell r="D3352">
            <v>13</v>
          </cell>
          <cell r="E3352">
            <v>59.8</v>
          </cell>
          <cell r="F3352">
            <v>20</v>
          </cell>
          <cell r="G3352">
            <v>92</v>
          </cell>
          <cell r="H3352">
            <v>8</v>
          </cell>
          <cell r="I3352">
            <v>36.799999999999997</v>
          </cell>
          <cell r="J3352">
            <v>57</v>
          </cell>
          <cell r="K3352">
            <v>262.2</v>
          </cell>
        </row>
        <row r="3353">
          <cell r="A3353">
            <v>18522</v>
          </cell>
          <cell r="B3353">
            <v>27</v>
          </cell>
          <cell r="C3353">
            <v>104.99</v>
          </cell>
          <cell r="D3353">
            <v>20</v>
          </cell>
          <cell r="E3353">
            <v>77.69</v>
          </cell>
          <cell r="F3353">
            <v>19</v>
          </cell>
          <cell r="G3353">
            <v>71.62</v>
          </cell>
          <cell r="H3353">
            <v>2</v>
          </cell>
          <cell r="I3353">
            <v>7.8</v>
          </cell>
          <cell r="J3353">
            <v>68</v>
          </cell>
          <cell r="K3353">
            <v>262.10000000000002</v>
          </cell>
        </row>
        <row r="3354">
          <cell r="A3354">
            <v>28846</v>
          </cell>
          <cell r="B3354">
            <v>16</v>
          </cell>
          <cell r="C3354">
            <v>73.599999999999994</v>
          </cell>
          <cell r="D3354">
            <v>17</v>
          </cell>
          <cell r="E3354">
            <v>78.2</v>
          </cell>
          <cell r="F3354">
            <v>7</v>
          </cell>
          <cell r="G3354">
            <v>31.83</v>
          </cell>
          <cell r="H3354">
            <v>17</v>
          </cell>
          <cell r="I3354">
            <v>78.2</v>
          </cell>
          <cell r="J3354">
            <v>57</v>
          </cell>
          <cell r="K3354">
            <v>261.83</v>
          </cell>
        </row>
        <row r="3355">
          <cell r="A3355">
            <v>16167</v>
          </cell>
          <cell r="F3355">
            <v>11</v>
          </cell>
          <cell r="G3355">
            <v>130.9</v>
          </cell>
          <cell r="H3355">
            <v>11</v>
          </cell>
          <cell r="I3355">
            <v>130.9</v>
          </cell>
          <cell r="J3355">
            <v>22</v>
          </cell>
          <cell r="K3355">
            <v>261.8</v>
          </cell>
        </row>
        <row r="3356">
          <cell r="A3356">
            <v>10240</v>
          </cell>
          <cell r="B3356">
            <v>10</v>
          </cell>
          <cell r="C3356">
            <v>82</v>
          </cell>
          <cell r="D3356">
            <v>4</v>
          </cell>
          <cell r="E3356">
            <v>32.799999999999997</v>
          </cell>
          <cell r="F3356">
            <v>6</v>
          </cell>
          <cell r="G3356">
            <v>49.2</v>
          </cell>
          <cell r="H3356">
            <v>12</v>
          </cell>
          <cell r="I3356">
            <v>97.74</v>
          </cell>
          <cell r="J3356">
            <v>32</v>
          </cell>
          <cell r="K3356">
            <v>261.74</v>
          </cell>
        </row>
        <row r="3357">
          <cell r="A3357">
            <v>14941</v>
          </cell>
          <cell r="H3357">
            <v>38</v>
          </cell>
          <cell r="I3357">
            <v>261.64999999999998</v>
          </cell>
          <cell r="J3357">
            <v>38</v>
          </cell>
          <cell r="K3357">
            <v>261.64999999999998</v>
          </cell>
        </row>
        <row r="3358">
          <cell r="A3358">
            <v>17493</v>
          </cell>
          <cell r="B3358">
            <v>1</v>
          </cell>
          <cell r="C3358">
            <v>17</v>
          </cell>
          <cell r="D3358">
            <v>3</v>
          </cell>
          <cell r="E3358">
            <v>52</v>
          </cell>
          <cell r="F3358">
            <v>6</v>
          </cell>
          <cell r="G3358">
            <v>105</v>
          </cell>
          <cell r="H3358">
            <v>5</v>
          </cell>
          <cell r="I3358">
            <v>87.5</v>
          </cell>
          <cell r="J3358">
            <v>15</v>
          </cell>
          <cell r="K3358">
            <v>261.5</v>
          </cell>
        </row>
        <row r="3359">
          <cell r="A3359">
            <v>16819</v>
          </cell>
          <cell r="B3359">
            <v>1</v>
          </cell>
          <cell r="C3359">
            <v>33</v>
          </cell>
          <cell r="D3359">
            <v>4</v>
          </cell>
          <cell r="E3359">
            <v>132</v>
          </cell>
          <cell r="F3359">
            <v>2</v>
          </cell>
          <cell r="G3359">
            <v>66</v>
          </cell>
          <cell r="H3359">
            <v>1</v>
          </cell>
          <cell r="I3359">
            <v>30.36</v>
          </cell>
          <cell r="J3359">
            <v>8</v>
          </cell>
          <cell r="K3359">
            <v>261.36</v>
          </cell>
        </row>
        <row r="3360">
          <cell r="A3360">
            <v>29578</v>
          </cell>
          <cell r="D3360">
            <v>1</v>
          </cell>
          <cell r="E3360">
            <v>33</v>
          </cell>
          <cell r="F3360">
            <v>2</v>
          </cell>
          <cell r="G3360">
            <v>63.36</v>
          </cell>
          <cell r="H3360">
            <v>5</v>
          </cell>
          <cell r="I3360">
            <v>165</v>
          </cell>
          <cell r="J3360">
            <v>8</v>
          </cell>
          <cell r="K3360">
            <v>261.36</v>
          </cell>
        </row>
        <row r="3361">
          <cell r="A3361">
            <v>2011578</v>
          </cell>
          <cell r="B3361">
            <v>12.76</v>
          </cell>
          <cell r="C3361">
            <v>126.33</v>
          </cell>
          <cell r="F3361">
            <v>13.62</v>
          </cell>
          <cell r="G3361">
            <v>134.80000000000001</v>
          </cell>
          <cell r="J3361">
            <v>26.38</v>
          </cell>
          <cell r="K3361">
            <v>261.13</v>
          </cell>
        </row>
        <row r="3362">
          <cell r="A3362">
            <v>15841</v>
          </cell>
          <cell r="B3362">
            <v>9</v>
          </cell>
          <cell r="C3362">
            <v>61.55</v>
          </cell>
          <cell r="D3362">
            <v>6</v>
          </cell>
          <cell r="E3362">
            <v>40.85</v>
          </cell>
          <cell r="F3362">
            <v>12</v>
          </cell>
          <cell r="G3362">
            <v>82.8</v>
          </cell>
          <cell r="H3362">
            <v>11</v>
          </cell>
          <cell r="I3362">
            <v>75.900000000000006</v>
          </cell>
          <cell r="J3362">
            <v>38</v>
          </cell>
          <cell r="K3362">
            <v>261.10000000000002</v>
          </cell>
        </row>
        <row r="3363">
          <cell r="A3363">
            <v>28423</v>
          </cell>
          <cell r="B3363">
            <v>1</v>
          </cell>
          <cell r="C3363">
            <v>16.399999999999999</v>
          </cell>
          <cell r="F3363">
            <v>4</v>
          </cell>
          <cell r="G3363">
            <v>65.599999999999994</v>
          </cell>
          <cell r="H3363">
            <v>11</v>
          </cell>
          <cell r="I3363">
            <v>179.09</v>
          </cell>
          <cell r="J3363">
            <v>16</v>
          </cell>
          <cell r="K3363">
            <v>261.09000000000003</v>
          </cell>
        </row>
        <row r="3364">
          <cell r="A3364">
            <v>12637</v>
          </cell>
          <cell r="D3364">
            <v>6</v>
          </cell>
          <cell r="E3364">
            <v>104.4</v>
          </cell>
          <cell r="F3364">
            <v>5</v>
          </cell>
          <cell r="G3364">
            <v>87</v>
          </cell>
          <cell r="H3364">
            <v>4</v>
          </cell>
          <cell r="I3364">
            <v>69.599999999999994</v>
          </cell>
          <cell r="J3364">
            <v>15</v>
          </cell>
          <cell r="K3364">
            <v>261</v>
          </cell>
        </row>
        <row r="3365">
          <cell r="A3365">
            <v>17969</v>
          </cell>
          <cell r="B3365">
            <v>4</v>
          </cell>
          <cell r="C3365">
            <v>93.6</v>
          </cell>
          <cell r="D3365">
            <v>1</v>
          </cell>
          <cell r="E3365">
            <v>23.9</v>
          </cell>
          <cell r="F3365">
            <v>5</v>
          </cell>
          <cell r="G3365">
            <v>119.5</v>
          </cell>
          <cell r="H3365">
            <v>1</v>
          </cell>
          <cell r="I3365">
            <v>23.9</v>
          </cell>
          <cell r="J3365">
            <v>11</v>
          </cell>
          <cell r="K3365">
            <v>260.89999999999998</v>
          </cell>
        </row>
        <row r="3366">
          <cell r="A3366">
            <v>28165</v>
          </cell>
          <cell r="B3366">
            <v>1</v>
          </cell>
          <cell r="C3366">
            <v>12.79</v>
          </cell>
          <cell r="D3366">
            <v>4</v>
          </cell>
          <cell r="E3366">
            <v>53.38</v>
          </cell>
          <cell r="F3366">
            <v>9</v>
          </cell>
          <cell r="G3366">
            <v>125.1</v>
          </cell>
          <cell r="H3366">
            <v>5</v>
          </cell>
          <cell r="I3366">
            <v>69.5</v>
          </cell>
          <cell r="J3366">
            <v>19</v>
          </cell>
          <cell r="K3366">
            <v>260.77</v>
          </cell>
        </row>
        <row r="3367">
          <cell r="A3367">
            <v>17111</v>
          </cell>
          <cell r="B3367">
            <v>13</v>
          </cell>
          <cell r="C3367">
            <v>46.8</v>
          </cell>
          <cell r="D3367">
            <v>13</v>
          </cell>
          <cell r="E3367">
            <v>45.93</v>
          </cell>
          <cell r="F3367">
            <v>34</v>
          </cell>
          <cell r="G3367">
            <v>119</v>
          </cell>
          <cell r="H3367">
            <v>14</v>
          </cell>
          <cell r="I3367">
            <v>49</v>
          </cell>
          <cell r="J3367">
            <v>74</v>
          </cell>
          <cell r="K3367">
            <v>260.73</v>
          </cell>
        </row>
        <row r="3368">
          <cell r="A3368">
            <v>14319</v>
          </cell>
          <cell r="B3368">
            <v>24</v>
          </cell>
          <cell r="C3368">
            <v>96</v>
          </cell>
          <cell r="D3368">
            <v>25</v>
          </cell>
          <cell r="E3368">
            <v>99.68</v>
          </cell>
          <cell r="F3368">
            <v>12</v>
          </cell>
          <cell r="G3368">
            <v>48</v>
          </cell>
          <cell r="H3368">
            <v>4</v>
          </cell>
          <cell r="I3368">
            <v>16.8</v>
          </cell>
          <cell r="J3368">
            <v>65</v>
          </cell>
          <cell r="K3368">
            <v>260.48</v>
          </cell>
        </row>
        <row r="3369">
          <cell r="A3369">
            <v>28490</v>
          </cell>
          <cell r="D3369">
            <v>4</v>
          </cell>
          <cell r="E3369">
            <v>115.6</v>
          </cell>
          <cell r="F3369">
            <v>1</v>
          </cell>
          <cell r="G3369">
            <v>28.9</v>
          </cell>
          <cell r="H3369">
            <v>4</v>
          </cell>
          <cell r="I3369">
            <v>115.6</v>
          </cell>
          <cell r="J3369">
            <v>9</v>
          </cell>
          <cell r="K3369">
            <v>260.10000000000002</v>
          </cell>
        </row>
        <row r="3370">
          <cell r="A3370">
            <v>23502</v>
          </cell>
          <cell r="B3370">
            <v>17</v>
          </cell>
          <cell r="C3370">
            <v>71.400000000000006</v>
          </cell>
          <cell r="D3370">
            <v>14</v>
          </cell>
          <cell r="E3370">
            <v>58.8</v>
          </cell>
          <cell r="F3370">
            <v>13</v>
          </cell>
          <cell r="G3370">
            <v>54.6</v>
          </cell>
          <cell r="H3370">
            <v>18</v>
          </cell>
          <cell r="I3370">
            <v>75.260000000000005</v>
          </cell>
          <cell r="J3370">
            <v>62</v>
          </cell>
          <cell r="K3370">
            <v>260.06</v>
          </cell>
        </row>
        <row r="3371">
          <cell r="A3371">
            <v>29038</v>
          </cell>
          <cell r="B3371">
            <v>2</v>
          </cell>
          <cell r="C3371">
            <v>20</v>
          </cell>
          <cell r="D3371">
            <v>5</v>
          </cell>
          <cell r="E3371">
            <v>50</v>
          </cell>
          <cell r="F3371">
            <v>8</v>
          </cell>
          <cell r="G3371">
            <v>80</v>
          </cell>
          <cell r="H3371">
            <v>11</v>
          </cell>
          <cell r="I3371">
            <v>110</v>
          </cell>
          <cell r="J3371">
            <v>26</v>
          </cell>
          <cell r="K3371">
            <v>260</v>
          </cell>
        </row>
        <row r="3372">
          <cell r="A3372">
            <v>29627</v>
          </cell>
          <cell r="D3372">
            <v>1</v>
          </cell>
          <cell r="E3372">
            <v>32.5</v>
          </cell>
          <cell r="F3372">
            <v>3</v>
          </cell>
          <cell r="G3372">
            <v>97.5</v>
          </cell>
          <cell r="H3372">
            <v>4</v>
          </cell>
          <cell r="I3372">
            <v>130</v>
          </cell>
          <cell r="J3372">
            <v>8</v>
          </cell>
          <cell r="K3372">
            <v>260</v>
          </cell>
        </row>
        <row r="3373">
          <cell r="A3373">
            <v>17777</v>
          </cell>
          <cell r="B3373">
            <v>3</v>
          </cell>
          <cell r="C3373">
            <v>108.48</v>
          </cell>
          <cell r="D3373">
            <v>2</v>
          </cell>
          <cell r="E3373">
            <v>76.400000000000006</v>
          </cell>
          <cell r="F3373">
            <v>2</v>
          </cell>
          <cell r="G3373">
            <v>75.099999999999994</v>
          </cell>
          <cell r="J3373">
            <v>7</v>
          </cell>
          <cell r="K3373">
            <v>259.98</v>
          </cell>
        </row>
        <row r="3374">
          <cell r="A3374">
            <v>18257</v>
          </cell>
          <cell r="B3374">
            <v>4</v>
          </cell>
          <cell r="C3374">
            <v>62</v>
          </cell>
          <cell r="D3374">
            <v>3</v>
          </cell>
          <cell r="E3374">
            <v>45.36</v>
          </cell>
          <cell r="F3374">
            <v>5</v>
          </cell>
          <cell r="G3374">
            <v>78</v>
          </cell>
          <cell r="H3374">
            <v>5</v>
          </cell>
          <cell r="I3374">
            <v>74.25</v>
          </cell>
          <cell r="J3374">
            <v>17</v>
          </cell>
          <cell r="K3374">
            <v>259.61</v>
          </cell>
        </row>
        <row r="3375">
          <cell r="A3375">
            <v>17146</v>
          </cell>
          <cell r="B3375">
            <v>3</v>
          </cell>
          <cell r="C3375">
            <v>70.8</v>
          </cell>
          <cell r="D3375">
            <v>3</v>
          </cell>
          <cell r="E3375">
            <v>70.8</v>
          </cell>
          <cell r="H3375">
            <v>5</v>
          </cell>
          <cell r="I3375">
            <v>118</v>
          </cell>
          <cell r="J3375">
            <v>11</v>
          </cell>
          <cell r="K3375">
            <v>259.60000000000002</v>
          </cell>
        </row>
        <row r="3376">
          <cell r="A3376">
            <v>23013</v>
          </cell>
          <cell r="B3376">
            <v>1</v>
          </cell>
          <cell r="C3376">
            <v>64.900000000000006</v>
          </cell>
          <cell r="F3376">
            <v>2</v>
          </cell>
          <cell r="G3376">
            <v>129.80000000000001</v>
          </cell>
          <cell r="H3376">
            <v>1</v>
          </cell>
          <cell r="I3376">
            <v>64.900000000000006</v>
          </cell>
          <cell r="J3376">
            <v>4</v>
          </cell>
          <cell r="K3376">
            <v>259.60000000000002</v>
          </cell>
        </row>
        <row r="3377">
          <cell r="A3377">
            <v>31646</v>
          </cell>
          <cell r="D3377">
            <v>2</v>
          </cell>
          <cell r="E3377">
            <v>103.8</v>
          </cell>
          <cell r="F3377">
            <v>1</v>
          </cell>
          <cell r="G3377">
            <v>51.9</v>
          </cell>
          <cell r="H3377">
            <v>2</v>
          </cell>
          <cell r="I3377">
            <v>103.8</v>
          </cell>
          <cell r="J3377">
            <v>5</v>
          </cell>
          <cell r="K3377">
            <v>259.5</v>
          </cell>
        </row>
        <row r="3378">
          <cell r="A3378">
            <v>31322</v>
          </cell>
          <cell r="B3378">
            <v>33</v>
          </cell>
          <cell r="C3378">
            <v>259.44</v>
          </cell>
          <cell r="J3378">
            <v>33</v>
          </cell>
          <cell r="K3378">
            <v>259.44</v>
          </cell>
        </row>
        <row r="3379">
          <cell r="A3379">
            <v>17552</v>
          </cell>
          <cell r="D3379">
            <v>1</v>
          </cell>
          <cell r="E3379">
            <v>10.8</v>
          </cell>
          <cell r="F3379">
            <v>13</v>
          </cell>
          <cell r="G3379">
            <v>140.4</v>
          </cell>
          <cell r="H3379">
            <v>10</v>
          </cell>
          <cell r="I3379">
            <v>108</v>
          </cell>
          <cell r="J3379">
            <v>24</v>
          </cell>
          <cell r="K3379">
            <v>259.20000000000005</v>
          </cell>
        </row>
        <row r="3380">
          <cell r="A3380">
            <v>15264</v>
          </cell>
          <cell r="B3380">
            <v>37</v>
          </cell>
          <cell r="C3380">
            <v>133.19999999999999</v>
          </cell>
          <cell r="D3380">
            <v>35</v>
          </cell>
          <cell r="E3380">
            <v>126</v>
          </cell>
          <cell r="J3380">
            <v>72</v>
          </cell>
          <cell r="K3380">
            <v>259.2</v>
          </cell>
        </row>
        <row r="3381">
          <cell r="A3381">
            <v>17551</v>
          </cell>
          <cell r="D3381">
            <v>1</v>
          </cell>
          <cell r="E3381">
            <v>10.8</v>
          </cell>
          <cell r="F3381">
            <v>17</v>
          </cell>
          <cell r="G3381">
            <v>183.6</v>
          </cell>
          <cell r="H3381">
            <v>6</v>
          </cell>
          <cell r="I3381">
            <v>64.8</v>
          </cell>
          <cell r="J3381">
            <v>24</v>
          </cell>
          <cell r="K3381">
            <v>259.2</v>
          </cell>
        </row>
        <row r="3382">
          <cell r="A3382">
            <v>28746</v>
          </cell>
          <cell r="B3382">
            <v>1</v>
          </cell>
          <cell r="C3382">
            <v>32.4</v>
          </cell>
          <cell r="D3382">
            <v>1</v>
          </cell>
          <cell r="E3382">
            <v>32.4</v>
          </cell>
          <cell r="F3382">
            <v>3</v>
          </cell>
          <cell r="G3382">
            <v>97.2</v>
          </cell>
          <cell r="H3382">
            <v>3</v>
          </cell>
          <cell r="I3382">
            <v>97.2</v>
          </cell>
          <cell r="J3382">
            <v>8</v>
          </cell>
          <cell r="K3382">
            <v>259.2</v>
          </cell>
        </row>
        <row r="3383">
          <cell r="A3383">
            <v>17504</v>
          </cell>
          <cell r="B3383">
            <v>12</v>
          </cell>
          <cell r="C3383">
            <v>123.97</v>
          </cell>
          <cell r="D3383">
            <v>13</v>
          </cell>
          <cell r="E3383">
            <v>135.19999999999999</v>
          </cell>
          <cell r="J3383">
            <v>25</v>
          </cell>
          <cell r="K3383">
            <v>259.16999999999996</v>
          </cell>
        </row>
        <row r="3384">
          <cell r="A3384">
            <v>17568</v>
          </cell>
          <cell r="D3384">
            <v>4</v>
          </cell>
          <cell r="E3384">
            <v>103.6</v>
          </cell>
          <cell r="F3384">
            <v>1</v>
          </cell>
          <cell r="G3384">
            <v>25.9</v>
          </cell>
          <cell r="H3384">
            <v>5</v>
          </cell>
          <cell r="I3384">
            <v>129.5</v>
          </cell>
          <cell r="J3384">
            <v>10</v>
          </cell>
          <cell r="K3384">
            <v>259</v>
          </cell>
        </row>
        <row r="3385">
          <cell r="A3385">
            <v>27892</v>
          </cell>
          <cell r="B3385">
            <v>6</v>
          </cell>
          <cell r="C3385">
            <v>111</v>
          </cell>
          <cell r="D3385">
            <v>1</v>
          </cell>
          <cell r="E3385">
            <v>18.5</v>
          </cell>
          <cell r="F3385">
            <v>3</v>
          </cell>
          <cell r="G3385">
            <v>55.5</v>
          </cell>
          <cell r="H3385">
            <v>4</v>
          </cell>
          <cell r="I3385">
            <v>74</v>
          </cell>
          <cell r="J3385">
            <v>14</v>
          </cell>
          <cell r="K3385">
            <v>259</v>
          </cell>
        </row>
        <row r="3386">
          <cell r="A3386">
            <v>22640</v>
          </cell>
          <cell r="B3386">
            <v>9</v>
          </cell>
          <cell r="C3386">
            <v>165.91</v>
          </cell>
          <cell r="D3386">
            <v>1</v>
          </cell>
          <cell r="E3386">
            <v>18.600000000000001</v>
          </cell>
          <cell r="F3386">
            <v>2</v>
          </cell>
          <cell r="G3386">
            <v>37.200000000000003</v>
          </cell>
          <cell r="H3386">
            <v>2</v>
          </cell>
          <cell r="I3386">
            <v>37.200000000000003</v>
          </cell>
          <cell r="J3386">
            <v>14</v>
          </cell>
          <cell r="K3386">
            <v>258.90999999999997</v>
          </cell>
        </row>
        <row r="3387">
          <cell r="A3387">
            <v>28129</v>
          </cell>
          <cell r="B3387">
            <v>7</v>
          </cell>
          <cell r="C3387">
            <v>107.26</v>
          </cell>
          <cell r="D3387">
            <v>2</v>
          </cell>
          <cell r="E3387">
            <v>31</v>
          </cell>
          <cell r="F3387">
            <v>1</v>
          </cell>
          <cell r="G3387">
            <v>13.5</v>
          </cell>
          <cell r="H3387">
            <v>8</v>
          </cell>
          <cell r="I3387">
            <v>106.92</v>
          </cell>
          <cell r="J3387">
            <v>18</v>
          </cell>
          <cell r="K3387">
            <v>258.68</v>
          </cell>
        </row>
        <row r="3388">
          <cell r="A3388">
            <v>31867</v>
          </cell>
          <cell r="D3388">
            <v>2</v>
          </cell>
          <cell r="E3388">
            <v>23.6</v>
          </cell>
          <cell r="F3388">
            <v>14</v>
          </cell>
          <cell r="G3388">
            <v>164.26</v>
          </cell>
          <cell r="H3388">
            <v>6</v>
          </cell>
          <cell r="I3388">
            <v>70.8</v>
          </cell>
          <cell r="J3388">
            <v>22</v>
          </cell>
          <cell r="K3388">
            <v>258.65999999999997</v>
          </cell>
        </row>
        <row r="3389">
          <cell r="A3389">
            <v>11718</v>
          </cell>
          <cell r="F3389">
            <v>17</v>
          </cell>
          <cell r="G3389">
            <v>121.82</v>
          </cell>
          <cell r="H3389">
            <v>19</v>
          </cell>
          <cell r="I3389">
            <v>136.80000000000001</v>
          </cell>
          <cell r="J3389">
            <v>36</v>
          </cell>
          <cell r="K3389">
            <v>258.62</v>
          </cell>
        </row>
        <row r="3390">
          <cell r="A3390">
            <v>13847</v>
          </cell>
          <cell r="B3390">
            <v>5</v>
          </cell>
          <cell r="C3390">
            <v>76</v>
          </cell>
          <cell r="D3390">
            <v>1</v>
          </cell>
          <cell r="E3390">
            <v>15.2</v>
          </cell>
          <cell r="F3390">
            <v>2</v>
          </cell>
          <cell r="G3390">
            <v>30.4</v>
          </cell>
          <cell r="H3390">
            <v>9</v>
          </cell>
          <cell r="I3390">
            <v>136.80000000000001</v>
          </cell>
          <cell r="J3390">
            <v>17</v>
          </cell>
          <cell r="K3390">
            <v>258.39999999999998</v>
          </cell>
        </row>
        <row r="3391">
          <cell r="A3391">
            <v>17175</v>
          </cell>
          <cell r="B3391">
            <v>3</v>
          </cell>
          <cell r="C3391">
            <v>60</v>
          </cell>
          <cell r="D3391">
            <v>1</v>
          </cell>
          <cell r="E3391">
            <v>20</v>
          </cell>
          <cell r="F3391">
            <v>5</v>
          </cell>
          <cell r="G3391">
            <v>98.4</v>
          </cell>
          <cell r="H3391">
            <v>4</v>
          </cell>
          <cell r="I3391">
            <v>80</v>
          </cell>
          <cell r="J3391">
            <v>13</v>
          </cell>
          <cell r="K3391">
            <v>258.39999999999998</v>
          </cell>
        </row>
        <row r="3392">
          <cell r="A3392">
            <v>10916</v>
          </cell>
          <cell r="B3392">
            <v>1</v>
          </cell>
          <cell r="C3392">
            <v>64.5</v>
          </cell>
          <cell r="D3392">
            <v>2</v>
          </cell>
          <cell r="E3392">
            <v>129</v>
          </cell>
          <cell r="H3392">
            <v>1</v>
          </cell>
          <cell r="I3392">
            <v>64.5</v>
          </cell>
          <cell r="J3392">
            <v>4</v>
          </cell>
          <cell r="K3392">
            <v>258</v>
          </cell>
        </row>
        <row r="3393">
          <cell r="A3393">
            <v>11002</v>
          </cell>
          <cell r="B3393">
            <v>16</v>
          </cell>
          <cell r="C3393">
            <v>102.4</v>
          </cell>
          <cell r="D3393">
            <v>8</v>
          </cell>
          <cell r="E3393">
            <v>52</v>
          </cell>
          <cell r="F3393">
            <v>15</v>
          </cell>
          <cell r="G3393">
            <v>96.98</v>
          </cell>
          <cell r="H3393">
            <v>1</v>
          </cell>
          <cell r="I3393">
            <v>6.5</v>
          </cell>
          <cell r="J3393">
            <v>40</v>
          </cell>
          <cell r="K3393">
            <v>257.88</v>
          </cell>
        </row>
        <row r="3394">
          <cell r="A3394">
            <v>28744</v>
          </cell>
          <cell r="B3394">
            <v>2</v>
          </cell>
          <cell r="C3394">
            <v>31.4</v>
          </cell>
          <cell r="D3394">
            <v>5</v>
          </cell>
          <cell r="E3394">
            <v>87</v>
          </cell>
          <cell r="F3394">
            <v>7</v>
          </cell>
          <cell r="G3394">
            <v>121.8</v>
          </cell>
          <cell r="H3394">
            <v>1</v>
          </cell>
          <cell r="I3394">
            <v>17.399999999999999</v>
          </cell>
          <cell r="J3394">
            <v>15</v>
          </cell>
          <cell r="K3394">
            <v>257.59999999999997</v>
          </cell>
        </row>
        <row r="3395">
          <cell r="A3395">
            <v>18074</v>
          </cell>
          <cell r="D3395">
            <v>5</v>
          </cell>
          <cell r="E3395">
            <v>143</v>
          </cell>
          <cell r="F3395">
            <v>4</v>
          </cell>
          <cell r="G3395">
            <v>114.4</v>
          </cell>
          <cell r="J3395">
            <v>9</v>
          </cell>
          <cell r="K3395">
            <v>257.39999999999998</v>
          </cell>
        </row>
        <row r="3396">
          <cell r="A3396">
            <v>31259</v>
          </cell>
          <cell r="B3396">
            <v>11</v>
          </cell>
          <cell r="C3396">
            <v>19.8</v>
          </cell>
          <cell r="D3396">
            <v>53</v>
          </cell>
          <cell r="E3396">
            <v>95.26</v>
          </cell>
          <cell r="F3396">
            <v>26</v>
          </cell>
          <cell r="G3396">
            <v>46.66</v>
          </cell>
          <cell r="H3396">
            <v>53</v>
          </cell>
          <cell r="I3396">
            <v>95.26</v>
          </cell>
          <cell r="J3396">
            <v>143</v>
          </cell>
          <cell r="K3396">
            <v>256.98</v>
          </cell>
        </row>
        <row r="3397">
          <cell r="A3397">
            <v>15285</v>
          </cell>
          <cell r="B3397">
            <v>5</v>
          </cell>
          <cell r="C3397">
            <v>77</v>
          </cell>
          <cell r="F3397">
            <v>5</v>
          </cell>
          <cell r="G3397">
            <v>72.08</v>
          </cell>
          <cell r="H3397">
            <v>7</v>
          </cell>
          <cell r="I3397">
            <v>107.8</v>
          </cell>
          <cell r="J3397">
            <v>17</v>
          </cell>
          <cell r="K3397">
            <v>256.88</v>
          </cell>
        </row>
        <row r="3398">
          <cell r="A3398">
            <v>18496</v>
          </cell>
          <cell r="F3398">
            <v>8</v>
          </cell>
          <cell r="G3398">
            <v>256.88</v>
          </cell>
          <cell r="J3398">
            <v>8</v>
          </cell>
          <cell r="K3398">
            <v>256.88</v>
          </cell>
        </row>
        <row r="3399">
          <cell r="A3399">
            <v>32023</v>
          </cell>
          <cell r="F3399">
            <v>15</v>
          </cell>
          <cell r="G3399">
            <v>147.71</v>
          </cell>
          <cell r="H3399">
            <v>11</v>
          </cell>
          <cell r="I3399">
            <v>108.9</v>
          </cell>
          <cell r="J3399">
            <v>26</v>
          </cell>
          <cell r="K3399">
            <v>256.61</v>
          </cell>
        </row>
        <row r="3400">
          <cell r="A3400">
            <v>12635</v>
          </cell>
          <cell r="B3400">
            <v>10</v>
          </cell>
          <cell r="C3400">
            <v>156.69</v>
          </cell>
          <cell r="D3400">
            <v>4</v>
          </cell>
          <cell r="E3400">
            <v>66.400000000000006</v>
          </cell>
          <cell r="F3400">
            <v>2</v>
          </cell>
          <cell r="G3400">
            <v>33.200000000000003</v>
          </cell>
          <cell r="J3400">
            <v>16</v>
          </cell>
          <cell r="K3400">
            <v>256.29000000000002</v>
          </cell>
        </row>
        <row r="3401">
          <cell r="A3401">
            <v>27272</v>
          </cell>
          <cell r="B3401">
            <v>2</v>
          </cell>
          <cell r="C3401">
            <v>26</v>
          </cell>
          <cell r="D3401">
            <v>4</v>
          </cell>
          <cell r="E3401">
            <v>48.1</v>
          </cell>
          <cell r="F3401">
            <v>11</v>
          </cell>
          <cell r="G3401">
            <v>143</v>
          </cell>
          <cell r="H3401">
            <v>3</v>
          </cell>
          <cell r="I3401">
            <v>39</v>
          </cell>
          <cell r="J3401">
            <v>20</v>
          </cell>
          <cell r="K3401">
            <v>256.10000000000002</v>
          </cell>
        </row>
        <row r="3402">
          <cell r="A3402">
            <v>27861</v>
          </cell>
          <cell r="B3402">
            <v>3</v>
          </cell>
          <cell r="C3402">
            <v>154.47</v>
          </cell>
          <cell r="H3402">
            <v>2</v>
          </cell>
          <cell r="I3402">
            <v>101.57</v>
          </cell>
          <cell r="J3402">
            <v>5</v>
          </cell>
          <cell r="K3402">
            <v>256.03999999999996</v>
          </cell>
        </row>
        <row r="3403">
          <cell r="A3403">
            <v>16679</v>
          </cell>
          <cell r="B3403">
            <v>6</v>
          </cell>
          <cell r="C3403">
            <v>192</v>
          </cell>
          <cell r="D3403">
            <v>1</v>
          </cell>
          <cell r="E3403">
            <v>32</v>
          </cell>
          <cell r="H3403">
            <v>1</v>
          </cell>
          <cell r="I3403">
            <v>32</v>
          </cell>
          <cell r="J3403">
            <v>8</v>
          </cell>
          <cell r="K3403">
            <v>256</v>
          </cell>
        </row>
        <row r="3404">
          <cell r="A3404">
            <v>10217</v>
          </cell>
          <cell r="B3404">
            <v>18</v>
          </cell>
          <cell r="C3404">
            <v>72</v>
          </cell>
          <cell r="D3404">
            <v>11</v>
          </cell>
          <cell r="E3404">
            <v>43.29</v>
          </cell>
          <cell r="F3404">
            <v>36</v>
          </cell>
          <cell r="G3404">
            <v>140.4</v>
          </cell>
          <cell r="J3404">
            <v>65</v>
          </cell>
          <cell r="K3404">
            <v>255.69</v>
          </cell>
        </row>
        <row r="3405">
          <cell r="A3405">
            <v>10348</v>
          </cell>
          <cell r="B3405">
            <v>14</v>
          </cell>
          <cell r="C3405">
            <v>50.4</v>
          </cell>
          <cell r="D3405">
            <v>30</v>
          </cell>
          <cell r="E3405">
            <v>108</v>
          </cell>
          <cell r="F3405">
            <v>12</v>
          </cell>
          <cell r="G3405">
            <v>43.2</v>
          </cell>
          <cell r="H3405">
            <v>15</v>
          </cell>
          <cell r="I3405">
            <v>54</v>
          </cell>
          <cell r="J3405">
            <v>71</v>
          </cell>
          <cell r="K3405">
            <v>255.60000000000002</v>
          </cell>
        </row>
        <row r="3406">
          <cell r="A3406">
            <v>32249</v>
          </cell>
          <cell r="F3406">
            <v>4</v>
          </cell>
          <cell r="G3406">
            <v>56.8</v>
          </cell>
          <cell r="H3406">
            <v>14</v>
          </cell>
          <cell r="I3406">
            <v>198.8</v>
          </cell>
          <cell r="J3406">
            <v>18</v>
          </cell>
          <cell r="K3406">
            <v>255.60000000000002</v>
          </cell>
        </row>
        <row r="3407">
          <cell r="A3407">
            <v>11204</v>
          </cell>
          <cell r="B3407">
            <v>33</v>
          </cell>
          <cell r="C3407">
            <v>65.84</v>
          </cell>
          <cell r="D3407">
            <v>27</v>
          </cell>
          <cell r="E3407">
            <v>54</v>
          </cell>
          <cell r="F3407">
            <v>32</v>
          </cell>
          <cell r="G3407">
            <v>63.68</v>
          </cell>
          <cell r="H3407">
            <v>36</v>
          </cell>
          <cell r="I3407">
            <v>72</v>
          </cell>
          <cell r="J3407">
            <v>128</v>
          </cell>
          <cell r="K3407">
            <v>255.52</v>
          </cell>
        </row>
        <row r="3408">
          <cell r="A3408">
            <v>17281</v>
          </cell>
          <cell r="B3408">
            <v>79</v>
          </cell>
          <cell r="C3408">
            <v>94.3</v>
          </cell>
          <cell r="D3408">
            <v>53</v>
          </cell>
          <cell r="E3408">
            <v>63.5</v>
          </cell>
          <cell r="F3408">
            <v>49</v>
          </cell>
          <cell r="G3408">
            <v>58.8</v>
          </cell>
          <cell r="H3408">
            <v>29</v>
          </cell>
          <cell r="I3408">
            <v>38.299999999999997</v>
          </cell>
          <cell r="J3408">
            <v>210</v>
          </cell>
          <cell r="K3408">
            <v>254.90000000000003</v>
          </cell>
        </row>
        <row r="3409">
          <cell r="A3409">
            <v>30293</v>
          </cell>
          <cell r="F3409">
            <v>2</v>
          </cell>
          <cell r="G3409">
            <v>169.8</v>
          </cell>
          <cell r="H3409">
            <v>1</v>
          </cell>
          <cell r="I3409">
            <v>84.9</v>
          </cell>
          <cell r="J3409">
            <v>3</v>
          </cell>
          <cell r="K3409">
            <v>254.70000000000002</v>
          </cell>
        </row>
        <row r="3410">
          <cell r="A3410">
            <v>30294</v>
          </cell>
          <cell r="B3410">
            <v>1</v>
          </cell>
          <cell r="C3410">
            <v>84.9</v>
          </cell>
          <cell r="F3410">
            <v>2</v>
          </cell>
          <cell r="G3410">
            <v>169.8</v>
          </cell>
          <cell r="J3410">
            <v>3</v>
          </cell>
          <cell r="K3410">
            <v>254.70000000000002</v>
          </cell>
        </row>
        <row r="3411">
          <cell r="A3411">
            <v>11811</v>
          </cell>
          <cell r="B3411">
            <v>8</v>
          </cell>
          <cell r="C3411">
            <v>49.8</v>
          </cell>
          <cell r="D3411">
            <v>10</v>
          </cell>
          <cell r="E3411">
            <v>64</v>
          </cell>
          <cell r="F3411">
            <v>7</v>
          </cell>
          <cell r="G3411">
            <v>44.8</v>
          </cell>
          <cell r="H3411">
            <v>15</v>
          </cell>
          <cell r="I3411">
            <v>96</v>
          </cell>
          <cell r="J3411">
            <v>40</v>
          </cell>
          <cell r="K3411">
            <v>254.6</v>
          </cell>
        </row>
        <row r="3412">
          <cell r="A3412">
            <v>31964</v>
          </cell>
          <cell r="F3412">
            <v>5</v>
          </cell>
          <cell r="G3412">
            <v>254.5</v>
          </cell>
          <cell r="J3412">
            <v>5</v>
          </cell>
          <cell r="K3412">
            <v>254.5</v>
          </cell>
        </row>
        <row r="3413">
          <cell r="A3413">
            <v>14102</v>
          </cell>
          <cell r="B3413">
            <v>2</v>
          </cell>
          <cell r="C3413">
            <v>23.2</v>
          </cell>
          <cell r="D3413">
            <v>4</v>
          </cell>
          <cell r="E3413">
            <v>45.47</v>
          </cell>
          <cell r="F3413">
            <v>11</v>
          </cell>
          <cell r="G3413">
            <v>127.6</v>
          </cell>
          <cell r="H3413">
            <v>5</v>
          </cell>
          <cell r="I3413">
            <v>58</v>
          </cell>
          <cell r="J3413">
            <v>22</v>
          </cell>
          <cell r="K3413">
            <v>254.26999999999998</v>
          </cell>
        </row>
        <row r="3414">
          <cell r="A3414">
            <v>18058</v>
          </cell>
          <cell r="B3414">
            <v>2</v>
          </cell>
          <cell r="C3414">
            <v>35.700000000000003</v>
          </cell>
          <cell r="D3414">
            <v>4</v>
          </cell>
          <cell r="E3414">
            <v>72.8</v>
          </cell>
          <cell r="F3414">
            <v>6</v>
          </cell>
          <cell r="G3414">
            <v>109.2</v>
          </cell>
          <cell r="H3414">
            <v>2</v>
          </cell>
          <cell r="I3414">
            <v>36.4</v>
          </cell>
          <cell r="J3414">
            <v>14</v>
          </cell>
          <cell r="K3414">
            <v>254.1</v>
          </cell>
        </row>
        <row r="3415">
          <cell r="A3415">
            <v>30208</v>
          </cell>
          <cell r="B3415">
            <v>2</v>
          </cell>
          <cell r="C3415">
            <v>82.37</v>
          </cell>
          <cell r="D3415">
            <v>2</v>
          </cell>
          <cell r="E3415">
            <v>85.8</v>
          </cell>
          <cell r="H3415">
            <v>2</v>
          </cell>
          <cell r="I3415">
            <v>85.8</v>
          </cell>
          <cell r="J3415">
            <v>6</v>
          </cell>
          <cell r="K3415">
            <v>253.97000000000003</v>
          </cell>
        </row>
        <row r="3416">
          <cell r="A3416">
            <v>29486</v>
          </cell>
          <cell r="B3416">
            <v>1</v>
          </cell>
          <cell r="C3416">
            <v>126.9</v>
          </cell>
          <cell r="F3416">
            <v>1</v>
          </cell>
          <cell r="G3416">
            <v>126.9</v>
          </cell>
          <cell r="J3416">
            <v>2</v>
          </cell>
          <cell r="K3416">
            <v>253.8</v>
          </cell>
        </row>
        <row r="3417">
          <cell r="A3417">
            <v>11184</v>
          </cell>
          <cell r="B3417">
            <v>41</v>
          </cell>
          <cell r="C3417">
            <v>100.77</v>
          </cell>
          <cell r="D3417">
            <v>20</v>
          </cell>
          <cell r="E3417">
            <v>51.58</v>
          </cell>
          <cell r="F3417">
            <v>18</v>
          </cell>
          <cell r="G3417">
            <v>46.59</v>
          </cell>
          <cell r="H3417">
            <v>22</v>
          </cell>
          <cell r="I3417">
            <v>54.68</v>
          </cell>
          <cell r="J3417">
            <v>101</v>
          </cell>
          <cell r="K3417">
            <v>253.62</v>
          </cell>
        </row>
        <row r="3418">
          <cell r="A3418">
            <v>16944</v>
          </cell>
          <cell r="B3418">
            <v>13</v>
          </cell>
          <cell r="C3418">
            <v>62.92</v>
          </cell>
          <cell r="D3418">
            <v>18</v>
          </cell>
          <cell r="E3418">
            <v>86.64</v>
          </cell>
          <cell r="F3418">
            <v>12</v>
          </cell>
          <cell r="G3418">
            <v>58.02</v>
          </cell>
          <cell r="H3418">
            <v>9</v>
          </cell>
          <cell r="I3418">
            <v>45.96</v>
          </cell>
          <cell r="J3418">
            <v>52</v>
          </cell>
          <cell r="K3418">
            <v>253.54000000000002</v>
          </cell>
        </row>
        <row r="3419">
          <cell r="A3419">
            <v>31653</v>
          </cell>
          <cell r="B3419">
            <v>3</v>
          </cell>
          <cell r="C3419">
            <v>50.7</v>
          </cell>
          <cell r="D3419">
            <v>4</v>
          </cell>
          <cell r="E3419">
            <v>67.599999999999994</v>
          </cell>
          <cell r="F3419">
            <v>3</v>
          </cell>
          <cell r="G3419">
            <v>50.7</v>
          </cell>
          <cell r="H3419">
            <v>5</v>
          </cell>
          <cell r="I3419">
            <v>84.5</v>
          </cell>
          <cell r="J3419">
            <v>15</v>
          </cell>
          <cell r="K3419">
            <v>253.5</v>
          </cell>
        </row>
        <row r="3420">
          <cell r="A3420">
            <v>31945</v>
          </cell>
          <cell r="F3420">
            <v>5</v>
          </cell>
          <cell r="G3420">
            <v>153.84</v>
          </cell>
          <cell r="H3420">
            <v>3</v>
          </cell>
          <cell r="I3420">
            <v>99.6</v>
          </cell>
          <cell r="J3420">
            <v>8</v>
          </cell>
          <cell r="K3420">
            <v>253.44</v>
          </cell>
        </row>
        <row r="3421">
          <cell r="A3421">
            <v>31310</v>
          </cell>
          <cell r="B3421">
            <v>8</v>
          </cell>
          <cell r="C3421">
            <v>52</v>
          </cell>
          <cell r="D3421">
            <v>7</v>
          </cell>
          <cell r="E3421">
            <v>45.5</v>
          </cell>
          <cell r="F3421">
            <v>10</v>
          </cell>
          <cell r="G3421">
            <v>64.48</v>
          </cell>
          <cell r="H3421">
            <v>14</v>
          </cell>
          <cell r="I3421">
            <v>91</v>
          </cell>
          <cell r="J3421">
            <v>39</v>
          </cell>
          <cell r="K3421">
            <v>252.98000000000002</v>
          </cell>
        </row>
        <row r="3422">
          <cell r="A3422">
            <v>28325</v>
          </cell>
          <cell r="B3422">
            <v>4</v>
          </cell>
          <cell r="C3422">
            <v>52</v>
          </cell>
          <cell r="D3422">
            <v>8</v>
          </cell>
          <cell r="E3422">
            <v>107.5</v>
          </cell>
          <cell r="F3422">
            <v>5</v>
          </cell>
          <cell r="G3422">
            <v>67.5</v>
          </cell>
          <cell r="H3422">
            <v>2</v>
          </cell>
          <cell r="I3422">
            <v>25.92</v>
          </cell>
          <cell r="J3422">
            <v>19</v>
          </cell>
          <cell r="K3422">
            <v>252.92000000000002</v>
          </cell>
        </row>
        <row r="3423">
          <cell r="A3423">
            <v>31521</v>
          </cell>
          <cell r="D3423">
            <v>20</v>
          </cell>
          <cell r="E3423">
            <v>229.05</v>
          </cell>
          <cell r="F3423">
            <v>1</v>
          </cell>
          <cell r="G3423">
            <v>11.9</v>
          </cell>
          <cell r="H3423">
            <v>1</v>
          </cell>
          <cell r="I3423">
            <v>11.9</v>
          </cell>
          <cell r="J3423">
            <v>22</v>
          </cell>
          <cell r="K3423">
            <v>252.85000000000002</v>
          </cell>
        </row>
        <row r="3424">
          <cell r="A3424">
            <v>29361</v>
          </cell>
          <cell r="B3424">
            <v>40</v>
          </cell>
          <cell r="C3424">
            <v>71.72</v>
          </cell>
          <cell r="D3424">
            <v>36</v>
          </cell>
          <cell r="E3424">
            <v>64.239999999999995</v>
          </cell>
          <cell r="F3424">
            <v>50</v>
          </cell>
          <cell r="G3424">
            <v>89.86</v>
          </cell>
          <cell r="H3424">
            <v>12</v>
          </cell>
          <cell r="I3424">
            <v>26.4</v>
          </cell>
          <cell r="J3424">
            <v>138</v>
          </cell>
          <cell r="K3424">
            <v>252.22</v>
          </cell>
        </row>
        <row r="3425">
          <cell r="A3425">
            <v>16168</v>
          </cell>
          <cell r="F3425">
            <v>9</v>
          </cell>
          <cell r="G3425">
            <v>102.58</v>
          </cell>
          <cell r="H3425">
            <v>13</v>
          </cell>
          <cell r="I3425">
            <v>149.5</v>
          </cell>
          <cell r="J3425">
            <v>22</v>
          </cell>
          <cell r="K3425">
            <v>252.07999999999998</v>
          </cell>
        </row>
        <row r="3426">
          <cell r="A3426">
            <v>12804</v>
          </cell>
          <cell r="B3426">
            <v>5</v>
          </cell>
          <cell r="C3426">
            <v>36</v>
          </cell>
          <cell r="D3426">
            <v>12</v>
          </cell>
          <cell r="E3426">
            <v>88.5</v>
          </cell>
          <cell r="F3426">
            <v>12</v>
          </cell>
          <cell r="G3426">
            <v>90</v>
          </cell>
          <cell r="H3426">
            <v>5</v>
          </cell>
          <cell r="I3426">
            <v>37.5</v>
          </cell>
          <cell r="J3426">
            <v>34</v>
          </cell>
          <cell r="K3426">
            <v>252</v>
          </cell>
        </row>
        <row r="3427">
          <cell r="A3427">
            <v>17429</v>
          </cell>
          <cell r="B3427">
            <v>2</v>
          </cell>
          <cell r="C3427">
            <v>42</v>
          </cell>
          <cell r="D3427">
            <v>2</v>
          </cell>
          <cell r="E3427">
            <v>42</v>
          </cell>
          <cell r="F3427">
            <v>2</v>
          </cell>
          <cell r="G3427">
            <v>42</v>
          </cell>
          <cell r="H3427">
            <v>6</v>
          </cell>
          <cell r="I3427">
            <v>126</v>
          </cell>
          <cell r="J3427">
            <v>12</v>
          </cell>
          <cell r="K3427">
            <v>252</v>
          </cell>
        </row>
        <row r="3428">
          <cell r="A3428">
            <v>29491</v>
          </cell>
          <cell r="B3428">
            <v>3</v>
          </cell>
          <cell r="C3428">
            <v>37.799999999999997</v>
          </cell>
          <cell r="D3428">
            <v>7</v>
          </cell>
          <cell r="E3428">
            <v>88.2</v>
          </cell>
          <cell r="F3428">
            <v>7</v>
          </cell>
          <cell r="G3428">
            <v>88.2</v>
          </cell>
          <cell r="H3428">
            <v>3</v>
          </cell>
          <cell r="I3428">
            <v>37.799999999999997</v>
          </cell>
          <cell r="J3428">
            <v>20</v>
          </cell>
          <cell r="K3428">
            <v>252</v>
          </cell>
        </row>
        <row r="3429">
          <cell r="A3429">
            <v>11830</v>
          </cell>
          <cell r="B3429">
            <v>27</v>
          </cell>
          <cell r="C3429">
            <v>56.7</v>
          </cell>
          <cell r="D3429">
            <v>6</v>
          </cell>
          <cell r="E3429">
            <v>12.6</v>
          </cell>
          <cell r="F3429">
            <v>68</v>
          </cell>
          <cell r="G3429">
            <v>147.5</v>
          </cell>
          <cell r="H3429">
            <v>16</v>
          </cell>
          <cell r="I3429">
            <v>35.020000000000003</v>
          </cell>
          <cell r="J3429">
            <v>117</v>
          </cell>
          <cell r="K3429">
            <v>251.82000000000002</v>
          </cell>
        </row>
        <row r="3430">
          <cell r="A3430">
            <v>22941</v>
          </cell>
          <cell r="B3430">
            <v>1</v>
          </cell>
          <cell r="C3430">
            <v>125.9</v>
          </cell>
          <cell r="H3430">
            <v>1</v>
          </cell>
          <cell r="I3430">
            <v>125.9</v>
          </cell>
          <cell r="J3430">
            <v>2</v>
          </cell>
          <cell r="K3430">
            <v>251.8</v>
          </cell>
        </row>
        <row r="3431">
          <cell r="A3431">
            <v>32050</v>
          </cell>
          <cell r="F3431">
            <v>16</v>
          </cell>
          <cell r="G3431">
            <v>128.80000000000001</v>
          </cell>
          <cell r="H3431">
            <v>15</v>
          </cell>
          <cell r="I3431">
            <v>123</v>
          </cell>
          <cell r="J3431">
            <v>31</v>
          </cell>
          <cell r="K3431">
            <v>251.8</v>
          </cell>
        </row>
        <row r="3432">
          <cell r="A3432">
            <v>22179</v>
          </cell>
          <cell r="B3432">
            <v>5</v>
          </cell>
          <cell r="C3432">
            <v>83</v>
          </cell>
          <cell r="D3432">
            <v>6</v>
          </cell>
          <cell r="E3432">
            <v>99.6</v>
          </cell>
          <cell r="F3432">
            <v>2</v>
          </cell>
          <cell r="G3432">
            <v>34.1</v>
          </cell>
          <cell r="H3432">
            <v>2</v>
          </cell>
          <cell r="I3432">
            <v>35</v>
          </cell>
          <cell r="J3432">
            <v>15</v>
          </cell>
          <cell r="K3432">
            <v>251.7</v>
          </cell>
        </row>
        <row r="3433">
          <cell r="A3433">
            <v>14622</v>
          </cell>
          <cell r="B3433">
            <v>17</v>
          </cell>
          <cell r="C3433">
            <v>68</v>
          </cell>
          <cell r="D3433">
            <v>16</v>
          </cell>
          <cell r="E3433">
            <v>64</v>
          </cell>
          <cell r="F3433">
            <v>30</v>
          </cell>
          <cell r="G3433">
            <v>119.68</v>
          </cell>
          <cell r="J3433">
            <v>63</v>
          </cell>
          <cell r="K3433">
            <v>251.68</v>
          </cell>
        </row>
        <row r="3434">
          <cell r="A3434">
            <v>14754</v>
          </cell>
          <cell r="B3434">
            <v>16</v>
          </cell>
          <cell r="C3434">
            <v>92.8</v>
          </cell>
          <cell r="F3434">
            <v>20</v>
          </cell>
          <cell r="G3434">
            <v>132</v>
          </cell>
          <cell r="H3434">
            <v>4</v>
          </cell>
          <cell r="I3434">
            <v>26.7</v>
          </cell>
          <cell r="J3434">
            <v>40</v>
          </cell>
          <cell r="K3434">
            <v>251.5</v>
          </cell>
        </row>
        <row r="3435">
          <cell r="A3435">
            <v>29219</v>
          </cell>
          <cell r="F3435">
            <v>2</v>
          </cell>
          <cell r="G3435">
            <v>71.8</v>
          </cell>
          <cell r="H3435">
            <v>5</v>
          </cell>
          <cell r="I3435">
            <v>179.5</v>
          </cell>
          <cell r="J3435">
            <v>7</v>
          </cell>
          <cell r="K3435">
            <v>251.3</v>
          </cell>
        </row>
        <row r="3436">
          <cell r="A3436">
            <v>29189</v>
          </cell>
          <cell r="B3436">
            <v>8</v>
          </cell>
          <cell r="C3436">
            <v>179.2</v>
          </cell>
          <cell r="D3436">
            <v>2</v>
          </cell>
          <cell r="E3436">
            <v>48</v>
          </cell>
          <cell r="F3436">
            <v>1</v>
          </cell>
          <cell r="G3436">
            <v>24</v>
          </cell>
          <cell r="J3436">
            <v>11</v>
          </cell>
          <cell r="K3436">
            <v>251.2</v>
          </cell>
        </row>
        <row r="3437">
          <cell r="A3437">
            <v>30216</v>
          </cell>
          <cell r="B3437">
            <v>1</v>
          </cell>
          <cell r="C3437">
            <v>35.9</v>
          </cell>
          <cell r="D3437">
            <v>1</v>
          </cell>
          <cell r="E3437">
            <v>35.9</v>
          </cell>
          <cell r="F3437">
            <v>4</v>
          </cell>
          <cell r="G3437">
            <v>107.6</v>
          </cell>
          <cell r="H3437">
            <v>2</v>
          </cell>
          <cell r="I3437">
            <v>71.8</v>
          </cell>
          <cell r="J3437">
            <v>8</v>
          </cell>
          <cell r="K3437">
            <v>251.2</v>
          </cell>
        </row>
        <row r="3438">
          <cell r="A3438">
            <v>16771</v>
          </cell>
          <cell r="B3438">
            <v>15</v>
          </cell>
          <cell r="C3438">
            <v>45</v>
          </cell>
          <cell r="D3438">
            <v>34</v>
          </cell>
          <cell r="E3438">
            <v>101.52</v>
          </cell>
          <cell r="F3438">
            <v>35</v>
          </cell>
          <cell r="G3438">
            <v>104.52</v>
          </cell>
          <cell r="J3438">
            <v>84</v>
          </cell>
          <cell r="K3438">
            <v>251.03999999999996</v>
          </cell>
        </row>
        <row r="3439">
          <cell r="A3439">
            <v>13471</v>
          </cell>
          <cell r="B3439">
            <v>5</v>
          </cell>
          <cell r="C3439">
            <v>114</v>
          </cell>
          <cell r="F3439">
            <v>1</v>
          </cell>
          <cell r="G3439">
            <v>22.8</v>
          </cell>
          <cell r="H3439">
            <v>5</v>
          </cell>
          <cell r="I3439">
            <v>114</v>
          </cell>
          <cell r="J3439">
            <v>11</v>
          </cell>
          <cell r="K3439">
            <v>250.8</v>
          </cell>
        </row>
        <row r="3440">
          <cell r="A3440">
            <v>27374</v>
          </cell>
          <cell r="B3440">
            <v>11</v>
          </cell>
          <cell r="C3440">
            <v>9.9</v>
          </cell>
          <cell r="D3440">
            <v>134</v>
          </cell>
          <cell r="E3440">
            <v>120.18</v>
          </cell>
          <cell r="F3440">
            <v>23</v>
          </cell>
          <cell r="G3440">
            <v>20.63</v>
          </cell>
          <cell r="H3440">
            <v>111</v>
          </cell>
          <cell r="I3440">
            <v>99.83</v>
          </cell>
          <cell r="J3440">
            <v>279</v>
          </cell>
          <cell r="K3440">
            <v>250.54000000000002</v>
          </cell>
        </row>
        <row r="3441">
          <cell r="A3441">
            <v>2027689</v>
          </cell>
          <cell r="B3441">
            <v>2.48</v>
          </cell>
          <cell r="C3441">
            <v>250.28</v>
          </cell>
          <cell r="J3441">
            <v>2.48</v>
          </cell>
          <cell r="K3441">
            <v>250.28</v>
          </cell>
        </row>
        <row r="3442">
          <cell r="A3442">
            <v>23348</v>
          </cell>
          <cell r="B3442">
            <v>3</v>
          </cell>
          <cell r="C3442">
            <v>92.27</v>
          </cell>
          <cell r="D3442">
            <v>3</v>
          </cell>
          <cell r="E3442">
            <v>94.8</v>
          </cell>
          <cell r="F3442">
            <v>2</v>
          </cell>
          <cell r="G3442">
            <v>63.2</v>
          </cell>
          <cell r="J3442">
            <v>8</v>
          </cell>
          <cell r="K3442">
            <v>250.26999999999998</v>
          </cell>
        </row>
        <row r="3443">
          <cell r="A3443">
            <v>29116</v>
          </cell>
          <cell r="B3443">
            <v>7</v>
          </cell>
          <cell r="C3443">
            <v>97.3</v>
          </cell>
          <cell r="D3443">
            <v>1</v>
          </cell>
          <cell r="E3443">
            <v>13.9</v>
          </cell>
          <cell r="F3443">
            <v>6</v>
          </cell>
          <cell r="G3443">
            <v>83.4</v>
          </cell>
          <cell r="H3443">
            <v>4</v>
          </cell>
          <cell r="I3443">
            <v>55.6</v>
          </cell>
          <cell r="J3443">
            <v>18</v>
          </cell>
          <cell r="K3443">
            <v>250.20000000000002</v>
          </cell>
        </row>
        <row r="3444">
          <cell r="A3444">
            <v>29135</v>
          </cell>
          <cell r="B3444">
            <v>2</v>
          </cell>
          <cell r="C3444">
            <v>27.8</v>
          </cell>
          <cell r="D3444">
            <v>4</v>
          </cell>
          <cell r="E3444">
            <v>55.6</v>
          </cell>
          <cell r="F3444">
            <v>6</v>
          </cell>
          <cell r="G3444">
            <v>83.4</v>
          </cell>
          <cell r="H3444">
            <v>6</v>
          </cell>
          <cell r="I3444">
            <v>83.4</v>
          </cell>
          <cell r="J3444">
            <v>18</v>
          </cell>
          <cell r="K3444">
            <v>250.20000000000002</v>
          </cell>
        </row>
        <row r="3445">
          <cell r="A3445">
            <v>28773</v>
          </cell>
          <cell r="B3445">
            <v>4</v>
          </cell>
          <cell r="C3445">
            <v>67.2</v>
          </cell>
          <cell r="D3445">
            <v>6</v>
          </cell>
          <cell r="E3445">
            <v>98.41</v>
          </cell>
          <cell r="F3445">
            <v>1</v>
          </cell>
          <cell r="G3445">
            <v>16.899999999999999</v>
          </cell>
          <cell r="H3445">
            <v>4</v>
          </cell>
          <cell r="I3445">
            <v>67.599999999999994</v>
          </cell>
          <cell r="J3445">
            <v>15</v>
          </cell>
          <cell r="K3445">
            <v>250.11</v>
          </cell>
        </row>
        <row r="3446">
          <cell r="A3446">
            <v>23200</v>
          </cell>
          <cell r="B3446">
            <v>1</v>
          </cell>
          <cell r="C3446">
            <v>24.9</v>
          </cell>
          <cell r="D3446">
            <v>1</v>
          </cell>
          <cell r="E3446">
            <v>24.9</v>
          </cell>
          <cell r="F3446">
            <v>7</v>
          </cell>
          <cell r="G3446">
            <v>174.3</v>
          </cell>
          <cell r="H3446">
            <v>1</v>
          </cell>
          <cell r="I3446">
            <v>25.9</v>
          </cell>
          <cell r="J3446">
            <v>10</v>
          </cell>
          <cell r="K3446">
            <v>250.00000000000003</v>
          </cell>
        </row>
        <row r="3447">
          <cell r="A3447">
            <v>10998</v>
          </cell>
          <cell r="B3447">
            <v>3</v>
          </cell>
          <cell r="C3447">
            <v>75</v>
          </cell>
          <cell r="D3447">
            <v>2</v>
          </cell>
          <cell r="E3447">
            <v>50</v>
          </cell>
          <cell r="F3447">
            <v>2</v>
          </cell>
          <cell r="G3447">
            <v>50</v>
          </cell>
          <cell r="H3447">
            <v>3</v>
          </cell>
          <cell r="I3447">
            <v>75</v>
          </cell>
          <cell r="J3447">
            <v>10</v>
          </cell>
          <cell r="K3447">
            <v>250</v>
          </cell>
        </row>
        <row r="3448">
          <cell r="A3448">
            <v>27294</v>
          </cell>
          <cell r="B3448">
            <v>1</v>
          </cell>
          <cell r="C3448">
            <v>62.5</v>
          </cell>
          <cell r="D3448">
            <v>1</v>
          </cell>
          <cell r="E3448">
            <v>62.5</v>
          </cell>
          <cell r="F3448">
            <v>2</v>
          </cell>
          <cell r="G3448">
            <v>125</v>
          </cell>
          <cell r="J3448">
            <v>4</v>
          </cell>
          <cell r="K3448">
            <v>250</v>
          </cell>
        </row>
        <row r="3449">
          <cell r="A3449">
            <v>28433</v>
          </cell>
          <cell r="B3449">
            <v>3</v>
          </cell>
          <cell r="C3449">
            <v>75</v>
          </cell>
          <cell r="D3449">
            <v>2</v>
          </cell>
          <cell r="E3449">
            <v>50</v>
          </cell>
          <cell r="F3449">
            <v>2</v>
          </cell>
          <cell r="G3449">
            <v>50</v>
          </cell>
          <cell r="H3449">
            <v>3</v>
          </cell>
          <cell r="I3449">
            <v>75</v>
          </cell>
          <cell r="J3449">
            <v>10</v>
          </cell>
          <cell r="K3449">
            <v>250</v>
          </cell>
        </row>
        <row r="3450">
          <cell r="A3450">
            <v>12657</v>
          </cell>
          <cell r="B3450">
            <v>8</v>
          </cell>
          <cell r="C3450">
            <v>76.8</v>
          </cell>
          <cell r="D3450">
            <v>6</v>
          </cell>
          <cell r="E3450">
            <v>57.6</v>
          </cell>
          <cell r="F3450">
            <v>5</v>
          </cell>
          <cell r="G3450">
            <v>48</v>
          </cell>
          <cell r="H3450">
            <v>7</v>
          </cell>
          <cell r="I3450">
            <v>67.2</v>
          </cell>
          <cell r="J3450">
            <v>26</v>
          </cell>
          <cell r="K3450">
            <v>249.60000000000002</v>
          </cell>
        </row>
        <row r="3451">
          <cell r="A3451">
            <v>17067</v>
          </cell>
          <cell r="B3451">
            <v>3</v>
          </cell>
          <cell r="C3451">
            <v>46.8</v>
          </cell>
          <cell r="D3451">
            <v>2</v>
          </cell>
          <cell r="E3451">
            <v>31.2</v>
          </cell>
          <cell r="F3451">
            <v>2</v>
          </cell>
          <cell r="G3451">
            <v>31.2</v>
          </cell>
          <cell r="H3451">
            <v>9</v>
          </cell>
          <cell r="I3451">
            <v>140.4</v>
          </cell>
          <cell r="J3451">
            <v>16</v>
          </cell>
          <cell r="K3451">
            <v>249.60000000000002</v>
          </cell>
        </row>
        <row r="3452">
          <cell r="A3452">
            <v>29367</v>
          </cell>
          <cell r="B3452">
            <v>10</v>
          </cell>
          <cell r="C3452">
            <v>39.36</v>
          </cell>
          <cell r="D3452">
            <v>17</v>
          </cell>
          <cell r="E3452">
            <v>68</v>
          </cell>
          <cell r="F3452">
            <v>18</v>
          </cell>
          <cell r="G3452">
            <v>71.680000000000007</v>
          </cell>
          <cell r="H3452">
            <v>18</v>
          </cell>
          <cell r="I3452">
            <v>70.400000000000006</v>
          </cell>
          <cell r="J3452">
            <v>63</v>
          </cell>
          <cell r="K3452">
            <v>249.44000000000003</v>
          </cell>
        </row>
        <row r="3453">
          <cell r="A3453">
            <v>28183</v>
          </cell>
          <cell r="B3453">
            <v>13</v>
          </cell>
          <cell r="C3453">
            <v>50.7</v>
          </cell>
          <cell r="D3453">
            <v>10</v>
          </cell>
          <cell r="E3453">
            <v>38.69</v>
          </cell>
          <cell r="F3453">
            <v>31</v>
          </cell>
          <cell r="G3453">
            <v>120.9</v>
          </cell>
          <cell r="H3453">
            <v>10</v>
          </cell>
          <cell r="I3453">
            <v>39</v>
          </cell>
          <cell r="J3453">
            <v>64</v>
          </cell>
          <cell r="K3453">
            <v>249.29000000000002</v>
          </cell>
        </row>
        <row r="3454">
          <cell r="A3454">
            <v>28536</v>
          </cell>
          <cell r="D3454">
            <v>4</v>
          </cell>
          <cell r="E3454">
            <v>59.2</v>
          </cell>
          <cell r="F3454">
            <v>8</v>
          </cell>
          <cell r="G3454">
            <v>118.4</v>
          </cell>
          <cell r="H3454">
            <v>5</v>
          </cell>
          <cell r="I3454">
            <v>71.64</v>
          </cell>
          <cell r="J3454">
            <v>17</v>
          </cell>
          <cell r="K3454">
            <v>249.24</v>
          </cell>
        </row>
        <row r="3455">
          <cell r="A3455">
            <v>30464</v>
          </cell>
          <cell r="B3455">
            <v>1</v>
          </cell>
          <cell r="C3455">
            <v>17.8</v>
          </cell>
          <cell r="D3455">
            <v>6</v>
          </cell>
          <cell r="E3455">
            <v>106.8</v>
          </cell>
          <cell r="F3455">
            <v>4</v>
          </cell>
          <cell r="G3455">
            <v>71.2</v>
          </cell>
          <cell r="H3455">
            <v>3</v>
          </cell>
          <cell r="I3455">
            <v>53.4</v>
          </cell>
          <cell r="J3455">
            <v>14</v>
          </cell>
          <cell r="K3455">
            <v>249.20000000000002</v>
          </cell>
        </row>
        <row r="3456">
          <cell r="A3456">
            <v>12120</v>
          </cell>
          <cell r="F3456">
            <v>6</v>
          </cell>
          <cell r="G3456">
            <v>125.4</v>
          </cell>
          <cell r="H3456">
            <v>6</v>
          </cell>
          <cell r="I3456">
            <v>123.73</v>
          </cell>
          <cell r="J3456">
            <v>12</v>
          </cell>
          <cell r="K3456">
            <v>249.13</v>
          </cell>
        </row>
        <row r="3457">
          <cell r="A3457">
            <v>31813</v>
          </cell>
          <cell r="F3457">
            <v>9</v>
          </cell>
          <cell r="G3457">
            <v>188.1</v>
          </cell>
          <cell r="H3457">
            <v>3</v>
          </cell>
          <cell r="I3457">
            <v>61.03</v>
          </cell>
          <cell r="J3457">
            <v>12</v>
          </cell>
          <cell r="K3457">
            <v>249.13</v>
          </cell>
        </row>
        <row r="3458">
          <cell r="A3458">
            <v>31626</v>
          </cell>
          <cell r="D3458">
            <v>8</v>
          </cell>
          <cell r="E3458">
            <v>39.200000000000003</v>
          </cell>
          <cell r="F3458">
            <v>17</v>
          </cell>
          <cell r="G3458">
            <v>82.91</v>
          </cell>
          <cell r="H3458">
            <v>26</v>
          </cell>
          <cell r="I3458">
            <v>126.62</v>
          </cell>
          <cell r="J3458">
            <v>51</v>
          </cell>
          <cell r="K3458">
            <v>248.73000000000002</v>
          </cell>
        </row>
        <row r="3459">
          <cell r="A3459">
            <v>29739</v>
          </cell>
          <cell r="B3459">
            <v>6</v>
          </cell>
          <cell r="C3459">
            <v>53.4</v>
          </cell>
          <cell r="D3459">
            <v>3</v>
          </cell>
          <cell r="E3459">
            <v>27.7</v>
          </cell>
          <cell r="F3459">
            <v>12</v>
          </cell>
          <cell r="G3459">
            <v>118.01</v>
          </cell>
          <cell r="H3459">
            <v>5</v>
          </cell>
          <cell r="I3459">
            <v>49.5</v>
          </cell>
          <cell r="J3459">
            <v>26</v>
          </cell>
          <cell r="K3459">
            <v>248.61</v>
          </cell>
        </row>
        <row r="3460">
          <cell r="A3460">
            <v>18591</v>
          </cell>
          <cell r="B3460">
            <v>25</v>
          </cell>
          <cell r="C3460">
            <v>62.5</v>
          </cell>
          <cell r="D3460">
            <v>32</v>
          </cell>
          <cell r="E3460">
            <v>79.400000000000006</v>
          </cell>
          <cell r="F3460">
            <v>27</v>
          </cell>
          <cell r="G3460">
            <v>66.900000000000006</v>
          </cell>
          <cell r="H3460">
            <v>16</v>
          </cell>
          <cell r="I3460">
            <v>39.799999999999997</v>
          </cell>
          <cell r="J3460">
            <v>100</v>
          </cell>
          <cell r="K3460">
            <v>248.60000000000002</v>
          </cell>
        </row>
        <row r="3461">
          <cell r="A3461">
            <v>30124</v>
          </cell>
          <cell r="B3461">
            <v>2</v>
          </cell>
          <cell r="C3461">
            <v>71.8</v>
          </cell>
          <cell r="D3461">
            <v>3</v>
          </cell>
          <cell r="E3461">
            <v>107.7</v>
          </cell>
          <cell r="F3461">
            <v>1</v>
          </cell>
          <cell r="G3461">
            <v>35.9</v>
          </cell>
          <cell r="H3461">
            <v>1</v>
          </cell>
          <cell r="I3461">
            <v>33.03</v>
          </cell>
          <cell r="J3461">
            <v>7</v>
          </cell>
          <cell r="K3461">
            <v>248.43</v>
          </cell>
        </row>
        <row r="3462">
          <cell r="A3462">
            <v>31473</v>
          </cell>
          <cell r="B3462">
            <v>1</v>
          </cell>
          <cell r="C3462">
            <v>15.6</v>
          </cell>
          <cell r="D3462">
            <v>7</v>
          </cell>
          <cell r="E3462">
            <v>107.95</v>
          </cell>
          <cell r="F3462">
            <v>5</v>
          </cell>
          <cell r="G3462">
            <v>78</v>
          </cell>
          <cell r="H3462">
            <v>3</v>
          </cell>
          <cell r="I3462">
            <v>46.8</v>
          </cell>
          <cell r="J3462">
            <v>16</v>
          </cell>
          <cell r="K3462">
            <v>248.35000000000002</v>
          </cell>
        </row>
        <row r="3463">
          <cell r="A3463">
            <v>2027815</v>
          </cell>
          <cell r="B3463">
            <v>13.38</v>
          </cell>
          <cell r="C3463">
            <v>98.85</v>
          </cell>
          <cell r="D3463">
            <v>5.92</v>
          </cell>
          <cell r="E3463">
            <v>43.76</v>
          </cell>
          <cell r="F3463">
            <v>7.03</v>
          </cell>
          <cell r="G3463">
            <v>51.97</v>
          </cell>
          <cell r="H3463">
            <v>7.29</v>
          </cell>
          <cell r="I3463">
            <v>53.77</v>
          </cell>
          <cell r="J3463">
            <v>33.620000000000005</v>
          </cell>
          <cell r="K3463">
            <v>248.35</v>
          </cell>
        </row>
        <row r="3464">
          <cell r="A3464">
            <v>29010</v>
          </cell>
          <cell r="B3464">
            <v>8</v>
          </cell>
          <cell r="C3464">
            <v>12</v>
          </cell>
          <cell r="D3464">
            <v>44</v>
          </cell>
          <cell r="E3464">
            <v>65.52</v>
          </cell>
          <cell r="F3464">
            <v>67</v>
          </cell>
          <cell r="G3464">
            <v>99.42</v>
          </cell>
          <cell r="H3464">
            <v>48</v>
          </cell>
          <cell r="I3464">
            <v>71.400000000000006</v>
          </cell>
          <cell r="J3464">
            <v>167</v>
          </cell>
          <cell r="K3464">
            <v>248.34</v>
          </cell>
        </row>
        <row r="3465">
          <cell r="A3465">
            <v>13801</v>
          </cell>
          <cell r="B3465">
            <v>4</v>
          </cell>
          <cell r="C3465">
            <v>56.84</v>
          </cell>
          <cell r="D3465">
            <v>2</v>
          </cell>
          <cell r="E3465">
            <v>27.84</v>
          </cell>
          <cell r="F3465">
            <v>6</v>
          </cell>
          <cell r="G3465">
            <v>87</v>
          </cell>
          <cell r="H3465">
            <v>5</v>
          </cell>
          <cell r="I3465">
            <v>76.5</v>
          </cell>
          <cell r="J3465">
            <v>17</v>
          </cell>
          <cell r="K3465">
            <v>248.18</v>
          </cell>
        </row>
        <row r="3466">
          <cell r="A3466">
            <v>31204</v>
          </cell>
          <cell r="B3466">
            <v>49</v>
          </cell>
          <cell r="C3466">
            <v>43.82</v>
          </cell>
          <cell r="D3466">
            <v>121</v>
          </cell>
          <cell r="E3466">
            <v>108.34</v>
          </cell>
          <cell r="F3466">
            <v>103</v>
          </cell>
          <cell r="G3466">
            <v>92.35</v>
          </cell>
          <cell r="H3466">
            <v>4</v>
          </cell>
          <cell r="I3466">
            <v>3.53</v>
          </cell>
          <cell r="J3466">
            <v>277</v>
          </cell>
          <cell r="K3466">
            <v>248.04</v>
          </cell>
        </row>
        <row r="3467">
          <cell r="A3467">
            <v>31370</v>
          </cell>
          <cell r="B3467">
            <v>13</v>
          </cell>
          <cell r="C3467">
            <v>45.22</v>
          </cell>
          <cell r="D3467">
            <v>24</v>
          </cell>
          <cell r="E3467">
            <v>84</v>
          </cell>
          <cell r="F3467">
            <v>26</v>
          </cell>
          <cell r="G3467">
            <v>91</v>
          </cell>
          <cell r="H3467">
            <v>8</v>
          </cell>
          <cell r="I3467">
            <v>27.72</v>
          </cell>
          <cell r="J3467">
            <v>71</v>
          </cell>
          <cell r="K3467">
            <v>247.94</v>
          </cell>
        </row>
        <row r="3468">
          <cell r="A3468">
            <v>10207</v>
          </cell>
          <cell r="B3468">
            <v>21</v>
          </cell>
          <cell r="C3468">
            <v>67.2</v>
          </cell>
          <cell r="D3468">
            <v>35</v>
          </cell>
          <cell r="E3468">
            <v>110.18</v>
          </cell>
          <cell r="F3468">
            <v>2</v>
          </cell>
          <cell r="G3468">
            <v>6.4</v>
          </cell>
          <cell r="H3468">
            <v>20</v>
          </cell>
          <cell r="I3468">
            <v>64</v>
          </cell>
          <cell r="J3468">
            <v>78</v>
          </cell>
          <cell r="K3468">
            <v>247.78</v>
          </cell>
        </row>
        <row r="3469">
          <cell r="A3469">
            <v>29410</v>
          </cell>
          <cell r="D3469">
            <v>9</v>
          </cell>
          <cell r="E3469">
            <v>158.78</v>
          </cell>
          <cell r="F3469">
            <v>3</v>
          </cell>
          <cell r="G3469">
            <v>53.4</v>
          </cell>
          <cell r="H3469">
            <v>2</v>
          </cell>
          <cell r="I3469">
            <v>35.6</v>
          </cell>
          <cell r="J3469">
            <v>14</v>
          </cell>
          <cell r="K3469">
            <v>247.78</v>
          </cell>
        </row>
        <row r="3470">
          <cell r="A3470">
            <v>17676</v>
          </cell>
          <cell r="B3470">
            <v>1</v>
          </cell>
          <cell r="C3470">
            <v>49.5</v>
          </cell>
          <cell r="F3470">
            <v>2</v>
          </cell>
          <cell r="G3470">
            <v>99</v>
          </cell>
          <cell r="H3470">
            <v>2</v>
          </cell>
          <cell r="I3470">
            <v>99</v>
          </cell>
          <cell r="J3470">
            <v>5</v>
          </cell>
          <cell r="K3470">
            <v>247.5</v>
          </cell>
        </row>
        <row r="3471">
          <cell r="A3471">
            <v>17817</v>
          </cell>
          <cell r="B3471">
            <v>10</v>
          </cell>
          <cell r="C3471">
            <v>99</v>
          </cell>
          <cell r="D3471">
            <v>9</v>
          </cell>
          <cell r="E3471">
            <v>89.1</v>
          </cell>
          <cell r="F3471">
            <v>5</v>
          </cell>
          <cell r="G3471">
            <v>49.5</v>
          </cell>
          <cell r="H3471">
            <v>1</v>
          </cell>
          <cell r="I3471">
            <v>9.9</v>
          </cell>
          <cell r="J3471">
            <v>25</v>
          </cell>
          <cell r="K3471">
            <v>247.5</v>
          </cell>
        </row>
        <row r="3472">
          <cell r="A3472">
            <v>30565</v>
          </cell>
          <cell r="F3472">
            <v>13</v>
          </cell>
          <cell r="G3472">
            <v>128.69999999999999</v>
          </cell>
          <cell r="H3472">
            <v>12</v>
          </cell>
          <cell r="I3472">
            <v>118.8</v>
          </cell>
          <cell r="J3472">
            <v>25</v>
          </cell>
          <cell r="K3472">
            <v>247.5</v>
          </cell>
        </row>
        <row r="3473">
          <cell r="A3473">
            <v>32044</v>
          </cell>
          <cell r="F3473">
            <v>1</v>
          </cell>
          <cell r="G3473">
            <v>9.9</v>
          </cell>
          <cell r="H3473">
            <v>24</v>
          </cell>
          <cell r="I3473">
            <v>237.6</v>
          </cell>
          <cell r="J3473">
            <v>25</v>
          </cell>
          <cell r="K3473">
            <v>247.5</v>
          </cell>
        </row>
        <row r="3474">
          <cell r="A3474">
            <v>10295</v>
          </cell>
          <cell r="B3474">
            <v>20</v>
          </cell>
          <cell r="C3474">
            <v>87.48</v>
          </cell>
          <cell r="D3474">
            <v>6</v>
          </cell>
          <cell r="E3474">
            <v>27</v>
          </cell>
          <cell r="F3474">
            <v>11</v>
          </cell>
          <cell r="G3474">
            <v>47.34</v>
          </cell>
          <cell r="H3474">
            <v>18</v>
          </cell>
          <cell r="I3474">
            <v>85.64</v>
          </cell>
          <cell r="J3474">
            <v>55</v>
          </cell>
          <cell r="K3474">
            <v>247.45999999999998</v>
          </cell>
        </row>
        <row r="3475">
          <cell r="A3475">
            <v>11869</v>
          </cell>
          <cell r="D3475">
            <v>15</v>
          </cell>
          <cell r="E3475">
            <v>55.2</v>
          </cell>
          <cell r="F3475">
            <v>25</v>
          </cell>
          <cell r="G3475">
            <v>94.1</v>
          </cell>
          <cell r="H3475">
            <v>26</v>
          </cell>
          <cell r="I3475">
            <v>97.9</v>
          </cell>
          <cell r="J3475">
            <v>66</v>
          </cell>
          <cell r="K3475">
            <v>247.20000000000002</v>
          </cell>
        </row>
        <row r="3476">
          <cell r="A3476">
            <v>23475</v>
          </cell>
          <cell r="B3476">
            <v>20</v>
          </cell>
          <cell r="C3476">
            <v>76</v>
          </cell>
          <cell r="D3476">
            <v>21</v>
          </cell>
          <cell r="E3476">
            <v>79.8</v>
          </cell>
          <cell r="F3476">
            <v>3</v>
          </cell>
          <cell r="G3476">
            <v>11.4</v>
          </cell>
          <cell r="H3476">
            <v>21</v>
          </cell>
          <cell r="I3476">
            <v>79.8</v>
          </cell>
          <cell r="J3476">
            <v>65</v>
          </cell>
          <cell r="K3476">
            <v>247</v>
          </cell>
        </row>
        <row r="3477">
          <cell r="A3477">
            <v>15708</v>
          </cell>
          <cell r="B3477">
            <v>8</v>
          </cell>
          <cell r="C3477">
            <v>79.2</v>
          </cell>
          <cell r="D3477">
            <v>3</v>
          </cell>
          <cell r="E3477">
            <v>29.7</v>
          </cell>
          <cell r="F3477">
            <v>4</v>
          </cell>
          <cell r="G3477">
            <v>38.81</v>
          </cell>
          <cell r="H3477">
            <v>10</v>
          </cell>
          <cell r="I3477">
            <v>99</v>
          </cell>
          <cell r="J3477">
            <v>25</v>
          </cell>
          <cell r="K3477">
            <v>246.71</v>
          </cell>
        </row>
        <row r="3478">
          <cell r="A3478">
            <v>16687</v>
          </cell>
          <cell r="B3478">
            <v>1</v>
          </cell>
          <cell r="C3478">
            <v>25.4</v>
          </cell>
          <cell r="D3478">
            <v>2</v>
          </cell>
          <cell r="E3478">
            <v>55.8</v>
          </cell>
          <cell r="F3478">
            <v>3</v>
          </cell>
          <cell r="G3478">
            <v>83.7</v>
          </cell>
          <cell r="H3478">
            <v>3</v>
          </cell>
          <cell r="I3478">
            <v>81.7</v>
          </cell>
          <cell r="J3478">
            <v>9</v>
          </cell>
          <cell r="K3478">
            <v>246.59999999999997</v>
          </cell>
        </row>
        <row r="3479">
          <cell r="A3479">
            <v>28677</v>
          </cell>
          <cell r="B3479">
            <v>18</v>
          </cell>
          <cell r="C3479">
            <v>69.27</v>
          </cell>
          <cell r="D3479">
            <v>12</v>
          </cell>
          <cell r="E3479">
            <v>46.18</v>
          </cell>
          <cell r="F3479">
            <v>12</v>
          </cell>
          <cell r="G3479">
            <v>45.87</v>
          </cell>
          <cell r="H3479">
            <v>22</v>
          </cell>
          <cell r="I3479">
            <v>85.18</v>
          </cell>
          <cell r="J3479">
            <v>64</v>
          </cell>
          <cell r="K3479">
            <v>246.5</v>
          </cell>
        </row>
        <row r="3480">
          <cell r="A3480">
            <v>23574</v>
          </cell>
          <cell r="B3480">
            <v>4</v>
          </cell>
          <cell r="C3480">
            <v>164</v>
          </cell>
          <cell r="D3480">
            <v>1</v>
          </cell>
          <cell r="E3480">
            <v>41</v>
          </cell>
          <cell r="F3480">
            <v>1</v>
          </cell>
          <cell r="G3480">
            <v>41</v>
          </cell>
          <cell r="J3480">
            <v>6</v>
          </cell>
          <cell r="K3480">
            <v>246</v>
          </cell>
        </row>
        <row r="3481">
          <cell r="A3481">
            <v>27231</v>
          </cell>
          <cell r="B3481">
            <v>14</v>
          </cell>
          <cell r="C3481">
            <v>84</v>
          </cell>
          <cell r="D3481">
            <v>27</v>
          </cell>
          <cell r="E3481">
            <v>162</v>
          </cell>
          <cell r="J3481">
            <v>41</v>
          </cell>
          <cell r="K3481">
            <v>246</v>
          </cell>
        </row>
        <row r="3482">
          <cell r="A3482">
            <v>31776</v>
          </cell>
          <cell r="D3482">
            <v>5</v>
          </cell>
          <cell r="E3482">
            <v>30</v>
          </cell>
          <cell r="F3482">
            <v>17</v>
          </cell>
          <cell r="G3482">
            <v>102</v>
          </cell>
          <cell r="H3482">
            <v>19</v>
          </cell>
          <cell r="I3482">
            <v>114</v>
          </cell>
          <cell r="J3482">
            <v>41</v>
          </cell>
          <cell r="K3482">
            <v>246</v>
          </cell>
        </row>
        <row r="3483">
          <cell r="A3483">
            <v>30251</v>
          </cell>
          <cell r="B3483">
            <v>2</v>
          </cell>
          <cell r="C3483">
            <v>163.80000000000001</v>
          </cell>
          <cell r="H3483">
            <v>1</v>
          </cell>
          <cell r="I3483">
            <v>81.900000000000006</v>
          </cell>
          <cell r="J3483">
            <v>3</v>
          </cell>
          <cell r="K3483">
            <v>245.70000000000002</v>
          </cell>
        </row>
        <row r="3484">
          <cell r="A3484">
            <v>30223</v>
          </cell>
          <cell r="H3484">
            <v>3</v>
          </cell>
          <cell r="I3484">
            <v>245.7</v>
          </cell>
          <cell r="J3484">
            <v>3</v>
          </cell>
          <cell r="K3484">
            <v>245.7</v>
          </cell>
        </row>
        <row r="3485">
          <cell r="A3485">
            <v>30260</v>
          </cell>
          <cell r="D3485">
            <v>3</v>
          </cell>
          <cell r="E3485">
            <v>245.7</v>
          </cell>
          <cell r="J3485">
            <v>3</v>
          </cell>
          <cell r="K3485">
            <v>245.7</v>
          </cell>
        </row>
        <row r="3486">
          <cell r="A3486">
            <v>31365</v>
          </cell>
          <cell r="B3486">
            <v>5</v>
          </cell>
          <cell r="C3486">
            <v>94.5</v>
          </cell>
          <cell r="D3486">
            <v>2</v>
          </cell>
          <cell r="E3486">
            <v>37.799999999999997</v>
          </cell>
          <cell r="F3486">
            <v>3</v>
          </cell>
          <cell r="G3486">
            <v>56.7</v>
          </cell>
          <cell r="H3486">
            <v>3</v>
          </cell>
          <cell r="I3486">
            <v>56.7</v>
          </cell>
          <cell r="J3486">
            <v>13</v>
          </cell>
          <cell r="K3486">
            <v>245.7</v>
          </cell>
        </row>
        <row r="3487">
          <cell r="A3487">
            <v>17089</v>
          </cell>
          <cell r="B3487">
            <v>19</v>
          </cell>
          <cell r="C3487">
            <v>125.4</v>
          </cell>
          <cell r="D3487">
            <v>7</v>
          </cell>
          <cell r="E3487">
            <v>43.2</v>
          </cell>
          <cell r="F3487">
            <v>8</v>
          </cell>
          <cell r="G3487">
            <v>47.04</v>
          </cell>
          <cell r="H3487">
            <v>5</v>
          </cell>
          <cell r="I3487">
            <v>30</v>
          </cell>
          <cell r="J3487">
            <v>39</v>
          </cell>
          <cell r="K3487">
            <v>245.64000000000001</v>
          </cell>
        </row>
        <row r="3488">
          <cell r="A3488">
            <v>23564</v>
          </cell>
          <cell r="B3488">
            <v>9</v>
          </cell>
          <cell r="C3488">
            <v>123.3</v>
          </cell>
          <cell r="D3488">
            <v>9</v>
          </cell>
          <cell r="E3488">
            <v>122.2</v>
          </cell>
          <cell r="J3488">
            <v>18</v>
          </cell>
          <cell r="K3488">
            <v>245.5</v>
          </cell>
        </row>
        <row r="3489">
          <cell r="A3489">
            <v>32049</v>
          </cell>
          <cell r="F3489">
            <v>20</v>
          </cell>
          <cell r="G3489">
            <v>150.78</v>
          </cell>
          <cell r="H3489">
            <v>12</v>
          </cell>
          <cell r="I3489">
            <v>94.5</v>
          </cell>
          <cell r="J3489">
            <v>32</v>
          </cell>
          <cell r="K3489">
            <v>245.28</v>
          </cell>
        </row>
        <row r="3490">
          <cell r="A3490">
            <v>18506</v>
          </cell>
          <cell r="B3490">
            <v>14</v>
          </cell>
          <cell r="C3490">
            <v>55.36</v>
          </cell>
          <cell r="F3490">
            <v>27</v>
          </cell>
          <cell r="G3490">
            <v>107.36</v>
          </cell>
          <cell r="H3490">
            <v>17</v>
          </cell>
          <cell r="I3490">
            <v>82.52</v>
          </cell>
          <cell r="J3490">
            <v>58</v>
          </cell>
          <cell r="K3490">
            <v>245.24</v>
          </cell>
        </row>
        <row r="3491">
          <cell r="A3491">
            <v>10922</v>
          </cell>
          <cell r="B3491">
            <v>5</v>
          </cell>
          <cell r="C3491">
            <v>64.5</v>
          </cell>
          <cell r="D3491">
            <v>7</v>
          </cell>
          <cell r="E3491">
            <v>90.3</v>
          </cell>
          <cell r="F3491">
            <v>5</v>
          </cell>
          <cell r="G3491">
            <v>64.5</v>
          </cell>
          <cell r="H3491">
            <v>2</v>
          </cell>
          <cell r="I3491">
            <v>25.8</v>
          </cell>
          <cell r="J3491">
            <v>19</v>
          </cell>
          <cell r="K3491">
            <v>245.10000000000002</v>
          </cell>
        </row>
        <row r="3492">
          <cell r="A3492">
            <v>27325</v>
          </cell>
          <cell r="B3492">
            <v>4</v>
          </cell>
          <cell r="C3492">
            <v>51.6</v>
          </cell>
          <cell r="D3492">
            <v>6</v>
          </cell>
          <cell r="E3492">
            <v>77.400000000000006</v>
          </cell>
          <cell r="F3492">
            <v>6</v>
          </cell>
          <cell r="G3492">
            <v>77.400000000000006</v>
          </cell>
          <cell r="H3492">
            <v>3</v>
          </cell>
          <cell r="I3492">
            <v>38.700000000000003</v>
          </cell>
          <cell r="J3492">
            <v>19</v>
          </cell>
          <cell r="K3492">
            <v>245.10000000000002</v>
          </cell>
        </row>
        <row r="3493">
          <cell r="A3493">
            <v>17902</v>
          </cell>
          <cell r="B3493">
            <v>4</v>
          </cell>
          <cell r="C3493">
            <v>98</v>
          </cell>
          <cell r="D3493">
            <v>4</v>
          </cell>
          <cell r="E3493">
            <v>98</v>
          </cell>
          <cell r="H3493">
            <v>2</v>
          </cell>
          <cell r="I3493">
            <v>49</v>
          </cell>
          <cell r="J3493">
            <v>10</v>
          </cell>
          <cell r="K3493">
            <v>245</v>
          </cell>
        </row>
        <row r="3494">
          <cell r="A3494">
            <v>31343</v>
          </cell>
          <cell r="B3494">
            <v>19</v>
          </cell>
          <cell r="C3494">
            <v>244.92</v>
          </cell>
          <cell r="J3494">
            <v>19</v>
          </cell>
          <cell r="K3494">
            <v>244.92</v>
          </cell>
        </row>
        <row r="3495">
          <cell r="A3495">
            <v>23635</v>
          </cell>
          <cell r="B3495">
            <v>7</v>
          </cell>
          <cell r="C3495">
            <v>57.4</v>
          </cell>
          <cell r="D3495">
            <v>6</v>
          </cell>
          <cell r="E3495">
            <v>49.2</v>
          </cell>
          <cell r="F3495">
            <v>9</v>
          </cell>
          <cell r="G3495">
            <v>73.14</v>
          </cell>
          <cell r="H3495">
            <v>8</v>
          </cell>
          <cell r="I3495">
            <v>64.94</v>
          </cell>
          <cell r="J3495">
            <v>30</v>
          </cell>
          <cell r="K3495">
            <v>244.68</v>
          </cell>
        </row>
        <row r="3496">
          <cell r="A3496">
            <v>28885</v>
          </cell>
          <cell r="D3496">
            <v>1</v>
          </cell>
          <cell r="E3496">
            <v>48.9</v>
          </cell>
          <cell r="F3496">
            <v>3</v>
          </cell>
          <cell r="G3496">
            <v>146.69999999999999</v>
          </cell>
          <cell r="H3496">
            <v>1</v>
          </cell>
          <cell r="I3496">
            <v>48.9</v>
          </cell>
          <cell r="J3496">
            <v>5</v>
          </cell>
          <cell r="K3496">
            <v>244.5</v>
          </cell>
        </row>
        <row r="3497">
          <cell r="A3497">
            <v>32090</v>
          </cell>
          <cell r="F3497">
            <v>2</v>
          </cell>
          <cell r="G3497">
            <v>97.8</v>
          </cell>
          <cell r="H3497">
            <v>3</v>
          </cell>
          <cell r="I3497">
            <v>146.69999999999999</v>
          </cell>
          <cell r="J3497">
            <v>5</v>
          </cell>
          <cell r="K3497">
            <v>244.5</v>
          </cell>
        </row>
        <row r="3498">
          <cell r="A3498">
            <v>30117</v>
          </cell>
          <cell r="B3498">
            <v>4</v>
          </cell>
          <cell r="C3498">
            <v>139.6</v>
          </cell>
          <cell r="F3498">
            <v>1</v>
          </cell>
          <cell r="G3498">
            <v>34.9</v>
          </cell>
          <cell r="H3498">
            <v>2</v>
          </cell>
          <cell r="I3498">
            <v>69.8</v>
          </cell>
          <cell r="J3498">
            <v>7</v>
          </cell>
          <cell r="K3498">
            <v>244.3</v>
          </cell>
        </row>
        <row r="3499">
          <cell r="A3499">
            <v>30143</v>
          </cell>
          <cell r="B3499">
            <v>4</v>
          </cell>
          <cell r="C3499">
            <v>28.8</v>
          </cell>
          <cell r="D3499">
            <v>22</v>
          </cell>
          <cell r="E3499">
            <v>157.82</v>
          </cell>
          <cell r="F3499">
            <v>8</v>
          </cell>
          <cell r="G3499">
            <v>57.6</v>
          </cell>
          <cell r="J3499">
            <v>34</v>
          </cell>
          <cell r="K3499">
            <v>244.22</v>
          </cell>
        </row>
        <row r="3500">
          <cell r="A3500">
            <v>29345</v>
          </cell>
          <cell r="B3500">
            <v>33</v>
          </cell>
          <cell r="C3500">
            <v>49.38</v>
          </cell>
          <cell r="D3500">
            <v>51</v>
          </cell>
          <cell r="E3500">
            <v>76.38</v>
          </cell>
          <cell r="F3500">
            <v>40</v>
          </cell>
          <cell r="G3500">
            <v>60</v>
          </cell>
          <cell r="H3500">
            <v>39</v>
          </cell>
          <cell r="I3500">
            <v>58.38</v>
          </cell>
          <cell r="J3500">
            <v>163</v>
          </cell>
          <cell r="K3500">
            <v>244.14</v>
          </cell>
        </row>
        <row r="3501">
          <cell r="A3501">
            <v>30160</v>
          </cell>
          <cell r="B3501">
            <v>8</v>
          </cell>
          <cell r="C3501">
            <v>65.56</v>
          </cell>
          <cell r="D3501">
            <v>16</v>
          </cell>
          <cell r="E3501">
            <v>136</v>
          </cell>
          <cell r="F3501">
            <v>5</v>
          </cell>
          <cell r="G3501">
            <v>42.5</v>
          </cell>
          <cell r="J3501">
            <v>29</v>
          </cell>
          <cell r="K3501">
            <v>244.06</v>
          </cell>
        </row>
        <row r="3502">
          <cell r="A3502">
            <v>23543</v>
          </cell>
          <cell r="B3502">
            <v>11</v>
          </cell>
          <cell r="C3502">
            <v>133.34</v>
          </cell>
          <cell r="D3502">
            <v>4</v>
          </cell>
          <cell r="E3502">
            <v>49.2</v>
          </cell>
          <cell r="F3502">
            <v>5</v>
          </cell>
          <cell r="G3502">
            <v>61.5</v>
          </cell>
          <cell r="J3502">
            <v>20</v>
          </cell>
          <cell r="K3502">
            <v>244.04000000000002</v>
          </cell>
        </row>
        <row r="3503">
          <cell r="A3503">
            <v>29894</v>
          </cell>
          <cell r="D3503">
            <v>3</v>
          </cell>
          <cell r="E3503">
            <v>93.15</v>
          </cell>
          <cell r="F3503">
            <v>2</v>
          </cell>
          <cell r="G3503">
            <v>63.8</v>
          </cell>
          <cell r="H3503">
            <v>3</v>
          </cell>
          <cell r="I3503">
            <v>86.7</v>
          </cell>
          <cell r="J3503">
            <v>8</v>
          </cell>
          <cell r="K3503">
            <v>243.64999999999998</v>
          </cell>
        </row>
        <row r="3504">
          <cell r="A3504">
            <v>17403</v>
          </cell>
          <cell r="B3504">
            <v>9</v>
          </cell>
          <cell r="C3504">
            <v>52.2</v>
          </cell>
          <cell r="D3504">
            <v>15</v>
          </cell>
          <cell r="E3504">
            <v>87</v>
          </cell>
          <cell r="F3504">
            <v>3</v>
          </cell>
          <cell r="G3504">
            <v>17.399999999999999</v>
          </cell>
          <cell r="H3504">
            <v>15</v>
          </cell>
          <cell r="I3504">
            <v>87</v>
          </cell>
          <cell r="J3504">
            <v>42</v>
          </cell>
          <cell r="K3504">
            <v>243.6</v>
          </cell>
        </row>
        <row r="3505">
          <cell r="A3505">
            <v>29637</v>
          </cell>
          <cell r="B3505">
            <v>39</v>
          </cell>
          <cell r="C3505">
            <v>210.54</v>
          </cell>
          <cell r="D3505">
            <v>1</v>
          </cell>
          <cell r="E3505">
            <v>5.5</v>
          </cell>
          <cell r="F3505">
            <v>2</v>
          </cell>
          <cell r="G3505">
            <v>11</v>
          </cell>
          <cell r="H3505">
            <v>3</v>
          </cell>
          <cell r="I3505">
            <v>16.5</v>
          </cell>
          <cell r="J3505">
            <v>45</v>
          </cell>
          <cell r="K3505">
            <v>243.54</v>
          </cell>
        </row>
        <row r="3506">
          <cell r="A3506">
            <v>17204</v>
          </cell>
          <cell r="B3506">
            <v>45</v>
          </cell>
          <cell r="C3506">
            <v>170.7</v>
          </cell>
          <cell r="D3506">
            <v>1</v>
          </cell>
          <cell r="E3506">
            <v>3.8</v>
          </cell>
          <cell r="F3506">
            <v>18</v>
          </cell>
          <cell r="G3506">
            <v>68.900000000000006</v>
          </cell>
          <cell r="J3506">
            <v>64</v>
          </cell>
          <cell r="K3506">
            <v>243.4</v>
          </cell>
        </row>
        <row r="3507">
          <cell r="A3507">
            <v>29898</v>
          </cell>
          <cell r="B3507">
            <v>8</v>
          </cell>
          <cell r="C3507">
            <v>108</v>
          </cell>
          <cell r="D3507">
            <v>5</v>
          </cell>
          <cell r="E3507">
            <v>67.5</v>
          </cell>
          <cell r="F3507">
            <v>2</v>
          </cell>
          <cell r="G3507">
            <v>27</v>
          </cell>
          <cell r="H3507">
            <v>3</v>
          </cell>
          <cell r="I3507">
            <v>40.5</v>
          </cell>
          <cell r="J3507">
            <v>18</v>
          </cell>
          <cell r="K3507">
            <v>243</v>
          </cell>
        </row>
        <row r="3508">
          <cell r="A3508">
            <v>17113</v>
          </cell>
          <cell r="B3508">
            <v>46</v>
          </cell>
          <cell r="C3508">
            <v>82.8</v>
          </cell>
          <cell r="D3508">
            <v>26</v>
          </cell>
          <cell r="E3508">
            <v>46.8</v>
          </cell>
          <cell r="F3508">
            <v>38</v>
          </cell>
          <cell r="G3508">
            <v>68.260000000000005</v>
          </cell>
          <cell r="H3508">
            <v>25</v>
          </cell>
          <cell r="I3508">
            <v>44.86</v>
          </cell>
          <cell r="J3508">
            <v>135</v>
          </cell>
          <cell r="K3508">
            <v>242.72000000000003</v>
          </cell>
        </row>
        <row r="3509">
          <cell r="A3509">
            <v>29443</v>
          </cell>
          <cell r="D3509">
            <v>2</v>
          </cell>
          <cell r="E3509">
            <v>40.4</v>
          </cell>
          <cell r="F3509">
            <v>1</v>
          </cell>
          <cell r="G3509">
            <v>20.2</v>
          </cell>
          <cell r="H3509">
            <v>9</v>
          </cell>
          <cell r="I3509">
            <v>181.8</v>
          </cell>
          <cell r="J3509">
            <v>12</v>
          </cell>
          <cell r="K3509">
            <v>242.4</v>
          </cell>
        </row>
        <row r="3510">
          <cell r="A3510">
            <v>28530</v>
          </cell>
          <cell r="B3510">
            <v>40</v>
          </cell>
          <cell r="C3510">
            <v>50.5</v>
          </cell>
          <cell r="D3510">
            <v>39</v>
          </cell>
          <cell r="E3510">
            <v>55.8</v>
          </cell>
          <cell r="F3510">
            <v>49</v>
          </cell>
          <cell r="G3510">
            <v>73.14</v>
          </cell>
          <cell r="H3510">
            <v>42</v>
          </cell>
          <cell r="I3510">
            <v>62.88</v>
          </cell>
          <cell r="J3510">
            <v>170</v>
          </cell>
          <cell r="K3510">
            <v>242.32</v>
          </cell>
        </row>
        <row r="3511">
          <cell r="A3511">
            <v>14874</v>
          </cell>
          <cell r="B3511">
            <v>27</v>
          </cell>
          <cell r="C3511">
            <v>118.8</v>
          </cell>
          <cell r="D3511">
            <v>10</v>
          </cell>
          <cell r="E3511">
            <v>44</v>
          </cell>
          <cell r="F3511">
            <v>16</v>
          </cell>
          <cell r="G3511">
            <v>70.400000000000006</v>
          </cell>
          <cell r="H3511">
            <v>2</v>
          </cell>
          <cell r="I3511">
            <v>8.8000000000000007</v>
          </cell>
          <cell r="J3511">
            <v>55</v>
          </cell>
          <cell r="K3511">
            <v>242.00000000000003</v>
          </cell>
        </row>
        <row r="3512">
          <cell r="A3512">
            <v>31346</v>
          </cell>
          <cell r="B3512">
            <v>5</v>
          </cell>
          <cell r="C3512">
            <v>110</v>
          </cell>
          <cell r="D3512">
            <v>4</v>
          </cell>
          <cell r="E3512">
            <v>88</v>
          </cell>
          <cell r="F3512">
            <v>2</v>
          </cell>
          <cell r="G3512">
            <v>44</v>
          </cell>
          <cell r="J3512">
            <v>11</v>
          </cell>
          <cell r="K3512">
            <v>242</v>
          </cell>
        </row>
        <row r="3513">
          <cell r="A3513">
            <v>2027948</v>
          </cell>
          <cell r="B3513">
            <v>4.1399999999999997</v>
          </cell>
          <cell r="C3513">
            <v>52.62</v>
          </cell>
          <cell r="D3513">
            <v>3.15</v>
          </cell>
          <cell r="E3513">
            <v>40.130000000000003</v>
          </cell>
          <cell r="F3513">
            <v>2.13</v>
          </cell>
          <cell r="G3513">
            <v>27.02</v>
          </cell>
          <cell r="H3513">
            <v>9.07</v>
          </cell>
          <cell r="I3513">
            <v>122.22</v>
          </cell>
          <cell r="J3513">
            <v>18.489999999999998</v>
          </cell>
          <cell r="K3513">
            <v>241.99</v>
          </cell>
        </row>
        <row r="3514">
          <cell r="A3514">
            <v>30486</v>
          </cell>
          <cell r="B3514">
            <v>7</v>
          </cell>
          <cell r="C3514">
            <v>93.42</v>
          </cell>
          <cell r="D3514">
            <v>5</v>
          </cell>
          <cell r="E3514">
            <v>67.5</v>
          </cell>
          <cell r="F3514">
            <v>3</v>
          </cell>
          <cell r="G3514">
            <v>40.5</v>
          </cell>
          <cell r="H3514">
            <v>3</v>
          </cell>
          <cell r="I3514">
            <v>40.5</v>
          </cell>
          <cell r="J3514">
            <v>18</v>
          </cell>
          <cell r="K3514">
            <v>241.92000000000002</v>
          </cell>
        </row>
        <row r="3515">
          <cell r="A3515">
            <v>23427</v>
          </cell>
          <cell r="F3515">
            <v>2</v>
          </cell>
          <cell r="G3515">
            <v>161.19999999999999</v>
          </cell>
          <cell r="H3515">
            <v>1</v>
          </cell>
          <cell r="I3515">
            <v>80.599999999999994</v>
          </cell>
          <cell r="J3515">
            <v>3</v>
          </cell>
          <cell r="K3515">
            <v>241.79999999999998</v>
          </cell>
        </row>
        <row r="3516">
          <cell r="A3516">
            <v>27445</v>
          </cell>
          <cell r="B3516">
            <v>6</v>
          </cell>
          <cell r="C3516">
            <v>85.2</v>
          </cell>
          <cell r="D3516">
            <v>6</v>
          </cell>
          <cell r="E3516">
            <v>85.2</v>
          </cell>
          <cell r="F3516">
            <v>4</v>
          </cell>
          <cell r="G3516">
            <v>56.8</v>
          </cell>
          <cell r="H3516">
            <v>1</v>
          </cell>
          <cell r="I3516">
            <v>14.2</v>
          </cell>
          <cell r="J3516">
            <v>17</v>
          </cell>
          <cell r="K3516">
            <v>241.39999999999998</v>
          </cell>
        </row>
        <row r="3517">
          <cell r="A3517">
            <v>22486</v>
          </cell>
          <cell r="B3517">
            <v>2</v>
          </cell>
          <cell r="C3517">
            <v>43.8</v>
          </cell>
          <cell r="D3517">
            <v>1</v>
          </cell>
          <cell r="E3517">
            <v>21.9</v>
          </cell>
          <cell r="F3517">
            <v>4</v>
          </cell>
          <cell r="G3517">
            <v>87.6</v>
          </cell>
          <cell r="H3517">
            <v>4</v>
          </cell>
          <cell r="I3517">
            <v>87.6</v>
          </cell>
          <cell r="J3517">
            <v>11</v>
          </cell>
          <cell r="K3517">
            <v>240.89999999999998</v>
          </cell>
        </row>
        <row r="3518">
          <cell r="A3518">
            <v>17186</v>
          </cell>
          <cell r="B3518">
            <v>20</v>
          </cell>
          <cell r="C3518">
            <v>70</v>
          </cell>
          <cell r="D3518">
            <v>17</v>
          </cell>
          <cell r="E3518">
            <v>59.22</v>
          </cell>
          <cell r="F3518">
            <v>18</v>
          </cell>
          <cell r="G3518">
            <v>62.72</v>
          </cell>
          <cell r="H3518">
            <v>14</v>
          </cell>
          <cell r="I3518">
            <v>48.72</v>
          </cell>
          <cell r="J3518">
            <v>69</v>
          </cell>
          <cell r="K3518">
            <v>240.66</v>
          </cell>
        </row>
        <row r="3519">
          <cell r="A3519">
            <v>23476</v>
          </cell>
          <cell r="F3519">
            <v>44</v>
          </cell>
          <cell r="G3519">
            <v>154.13</v>
          </cell>
          <cell r="H3519">
            <v>24</v>
          </cell>
          <cell r="I3519">
            <v>86.4</v>
          </cell>
          <cell r="J3519">
            <v>68</v>
          </cell>
          <cell r="K3519">
            <v>240.53</v>
          </cell>
        </row>
        <row r="3520">
          <cell r="A3520">
            <v>11941</v>
          </cell>
          <cell r="B3520">
            <v>4</v>
          </cell>
          <cell r="C3520">
            <v>74</v>
          </cell>
          <cell r="D3520">
            <v>6</v>
          </cell>
          <cell r="E3520">
            <v>111</v>
          </cell>
          <cell r="F3520">
            <v>1</v>
          </cell>
          <cell r="G3520">
            <v>18.5</v>
          </cell>
          <cell r="H3520">
            <v>2</v>
          </cell>
          <cell r="I3520">
            <v>37</v>
          </cell>
          <cell r="J3520">
            <v>13</v>
          </cell>
          <cell r="K3520">
            <v>240.5</v>
          </cell>
        </row>
        <row r="3521">
          <cell r="A3521">
            <v>31273</v>
          </cell>
          <cell r="B3521">
            <v>20</v>
          </cell>
          <cell r="C3521">
            <v>164</v>
          </cell>
          <cell r="F3521">
            <v>2</v>
          </cell>
          <cell r="G3521">
            <v>16.399999999999999</v>
          </cell>
          <cell r="H3521">
            <v>8</v>
          </cell>
          <cell r="I3521">
            <v>60</v>
          </cell>
          <cell r="J3521">
            <v>30</v>
          </cell>
          <cell r="K3521">
            <v>240.4</v>
          </cell>
        </row>
        <row r="3522">
          <cell r="A3522">
            <v>32020</v>
          </cell>
          <cell r="F3522">
            <v>15</v>
          </cell>
          <cell r="G3522">
            <v>133.5</v>
          </cell>
          <cell r="H3522">
            <v>12</v>
          </cell>
          <cell r="I3522">
            <v>106.8</v>
          </cell>
          <cell r="J3522">
            <v>27</v>
          </cell>
          <cell r="K3522">
            <v>240.3</v>
          </cell>
        </row>
        <row r="3523">
          <cell r="A3523">
            <v>11309</v>
          </cell>
          <cell r="B3523">
            <v>20</v>
          </cell>
          <cell r="C3523">
            <v>178</v>
          </cell>
          <cell r="D3523">
            <v>4</v>
          </cell>
          <cell r="E3523">
            <v>35.6</v>
          </cell>
          <cell r="F3523">
            <v>3</v>
          </cell>
          <cell r="G3523">
            <v>26.7</v>
          </cell>
          <cell r="J3523">
            <v>27</v>
          </cell>
          <cell r="K3523">
            <v>240.29999999999998</v>
          </cell>
        </row>
        <row r="3524">
          <cell r="A3524">
            <v>29863</v>
          </cell>
          <cell r="F3524">
            <v>29</v>
          </cell>
          <cell r="G3524">
            <v>97.25</v>
          </cell>
          <cell r="H3524">
            <v>43</v>
          </cell>
          <cell r="I3524">
            <v>142.96</v>
          </cell>
          <cell r="J3524">
            <v>72</v>
          </cell>
          <cell r="K3524">
            <v>240.21</v>
          </cell>
        </row>
        <row r="3525">
          <cell r="A3525">
            <v>13461</v>
          </cell>
          <cell r="B3525">
            <v>3</v>
          </cell>
          <cell r="C3525">
            <v>64.2</v>
          </cell>
          <cell r="D3525">
            <v>2</v>
          </cell>
          <cell r="E3525">
            <v>43</v>
          </cell>
          <cell r="F3525">
            <v>2</v>
          </cell>
          <cell r="G3525">
            <v>38</v>
          </cell>
          <cell r="H3525">
            <v>5</v>
          </cell>
          <cell r="I3525">
            <v>95</v>
          </cell>
          <cell r="J3525">
            <v>12</v>
          </cell>
          <cell r="K3525">
            <v>240.2</v>
          </cell>
        </row>
        <row r="3526">
          <cell r="A3526">
            <v>31819</v>
          </cell>
          <cell r="D3526">
            <v>25</v>
          </cell>
          <cell r="E3526">
            <v>215</v>
          </cell>
          <cell r="F3526">
            <v>3</v>
          </cell>
          <cell r="G3526">
            <v>25.11</v>
          </cell>
          <cell r="J3526">
            <v>28</v>
          </cell>
          <cell r="K3526">
            <v>240.11</v>
          </cell>
        </row>
        <row r="3527">
          <cell r="A3527">
            <v>31456</v>
          </cell>
          <cell r="B3527">
            <v>3</v>
          </cell>
          <cell r="C3527">
            <v>78.55</v>
          </cell>
          <cell r="F3527">
            <v>3</v>
          </cell>
          <cell r="G3527">
            <v>80.7</v>
          </cell>
          <cell r="H3527">
            <v>3</v>
          </cell>
          <cell r="I3527">
            <v>80.7</v>
          </cell>
          <cell r="J3527">
            <v>9</v>
          </cell>
          <cell r="K3527">
            <v>239.95</v>
          </cell>
        </row>
        <row r="3528">
          <cell r="A3528">
            <v>15081</v>
          </cell>
          <cell r="D3528">
            <v>1</v>
          </cell>
          <cell r="E3528">
            <v>239.9</v>
          </cell>
          <cell r="J3528">
            <v>1</v>
          </cell>
          <cell r="K3528">
            <v>239.9</v>
          </cell>
        </row>
        <row r="3529">
          <cell r="A3529">
            <v>30490</v>
          </cell>
          <cell r="B3529">
            <v>15</v>
          </cell>
          <cell r="C3529">
            <v>73.5</v>
          </cell>
          <cell r="D3529">
            <v>11</v>
          </cell>
          <cell r="E3529">
            <v>53.9</v>
          </cell>
          <cell r="F3529">
            <v>8</v>
          </cell>
          <cell r="G3529">
            <v>39.200000000000003</v>
          </cell>
          <cell r="H3529">
            <v>15</v>
          </cell>
          <cell r="I3529">
            <v>73.11</v>
          </cell>
          <cell r="J3529">
            <v>49</v>
          </cell>
          <cell r="K3529">
            <v>239.71000000000004</v>
          </cell>
        </row>
        <row r="3530">
          <cell r="A3530">
            <v>15090</v>
          </cell>
          <cell r="B3530">
            <v>1</v>
          </cell>
          <cell r="C3530">
            <v>59.9</v>
          </cell>
          <cell r="F3530">
            <v>1</v>
          </cell>
          <cell r="G3530">
            <v>59.9</v>
          </cell>
          <cell r="H3530">
            <v>2</v>
          </cell>
          <cell r="I3530">
            <v>119.8</v>
          </cell>
          <cell r="J3530">
            <v>4</v>
          </cell>
          <cell r="K3530">
            <v>239.6</v>
          </cell>
        </row>
        <row r="3531">
          <cell r="A3531">
            <v>31340</v>
          </cell>
          <cell r="B3531">
            <v>6</v>
          </cell>
          <cell r="C3531">
            <v>53.4</v>
          </cell>
          <cell r="D3531">
            <v>15</v>
          </cell>
          <cell r="E3531">
            <v>132.79</v>
          </cell>
          <cell r="F3531">
            <v>6</v>
          </cell>
          <cell r="G3531">
            <v>53.4</v>
          </cell>
          <cell r="J3531">
            <v>27</v>
          </cell>
          <cell r="K3531">
            <v>239.59</v>
          </cell>
        </row>
        <row r="3532">
          <cell r="A3532">
            <v>29431</v>
          </cell>
          <cell r="B3532">
            <v>2</v>
          </cell>
          <cell r="C3532">
            <v>17.8</v>
          </cell>
          <cell r="D3532">
            <v>6</v>
          </cell>
          <cell r="E3532">
            <v>52.69</v>
          </cell>
          <cell r="F3532">
            <v>6</v>
          </cell>
          <cell r="G3532">
            <v>53.4</v>
          </cell>
          <cell r="H3532">
            <v>13</v>
          </cell>
          <cell r="I3532">
            <v>115.7</v>
          </cell>
          <cell r="J3532">
            <v>27</v>
          </cell>
          <cell r="K3532">
            <v>239.58999999999997</v>
          </cell>
        </row>
        <row r="3533">
          <cell r="A3533">
            <v>22846</v>
          </cell>
          <cell r="B3533">
            <v>19</v>
          </cell>
          <cell r="C3533">
            <v>87.4</v>
          </cell>
          <cell r="D3533">
            <v>9</v>
          </cell>
          <cell r="E3533">
            <v>39</v>
          </cell>
          <cell r="F3533">
            <v>9</v>
          </cell>
          <cell r="G3533">
            <v>37.799999999999997</v>
          </cell>
          <cell r="H3533">
            <v>17</v>
          </cell>
          <cell r="I3533">
            <v>75</v>
          </cell>
          <cell r="J3533">
            <v>54</v>
          </cell>
          <cell r="K3533">
            <v>239.2</v>
          </cell>
        </row>
        <row r="3534">
          <cell r="A3534">
            <v>12515</v>
          </cell>
          <cell r="B3534">
            <v>16</v>
          </cell>
          <cell r="C3534">
            <v>99.34</v>
          </cell>
          <cell r="D3534">
            <v>15</v>
          </cell>
          <cell r="E3534">
            <v>94.98</v>
          </cell>
          <cell r="F3534">
            <v>7</v>
          </cell>
          <cell r="G3534">
            <v>44.8</v>
          </cell>
          <cell r="J3534">
            <v>38</v>
          </cell>
          <cell r="K3534">
            <v>239.12</v>
          </cell>
        </row>
        <row r="3535">
          <cell r="A3535">
            <v>16680</v>
          </cell>
          <cell r="B3535">
            <v>1</v>
          </cell>
          <cell r="C3535">
            <v>61</v>
          </cell>
          <cell r="F3535">
            <v>1</v>
          </cell>
          <cell r="G3535">
            <v>61</v>
          </cell>
          <cell r="H3535">
            <v>2</v>
          </cell>
          <cell r="I3535">
            <v>117</v>
          </cell>
          <cell r="J3535">
            <v>4</v>
          </cell>
          <cell r="K3535">
            <v>239</v>
          </cell>
        </row>
        <row r="3536">
          <cell r="A3536">
            <v>17677</v>
          </cell>
          <cell r="B3536">
            <v>6</v>
          </cell>
          <cell r="C3536">
            <v>61.32</v>
          </cell>
          <cell r="D3536">
            <v>11</v>
          </cell>
          <cell r="E3536">
            <v>114.66</v>
          </cell>
          <cell r="F3536">
            <v>2</v>
          </cell>
          <cell r="G3536">
            <v>21</v>
          </cell>
          <cell r="H3536">
            <v>4</v>
          </cell>
          <cell r="I3536">
            <v>42</v>
          </cell>
          <cell r="J3536">
            <v>23</v>
          </cell>
          <cell r="K3536">
            <v>238.98</v>
          </cell>
        </row>
        <row r="3537">
          <cell r="A3537">
            <v>23171</v>
          </cell>
          <cell r="B3537">
            <v>38</v>
          </cell>
          <cell r="C3537">
            <v>68.400000000000006</v>
          </cell>
          <cell r="D3537">
            <v>35</v>
          </cell>
          <cell r="E3537">
            <v>62.86</v>
          </cell>
          <cell r="F3537">
            <v>25</v>
          </cell>
          <cell r="G3537">
            <v>44.72</v>
          </cell>
          <cell r="H3537">
            <v>35</v>
          </cell>
          <cell r="I3537">
            <v>63</v>
          </cell>
          <cell r="J3537">
            <v>133</v>
          </cell>
          <cell r="K3537">
            <v>238.98</v>
          </cell>
        </row>
        <row r="3538">
          <cell r="A3538">
            <v>28935</v>
          </cell>
          <cell r="B3538">
            <v>19</v>
          </cell>
          <cell r="C3538">
            <v>88.54</v>
          </cell>
          <cell r="D3538">
            <v>10</v>
          </cell>
          <cell r="E3538">
            <v>47</v>
          </cell>
          <cell r="F3538">
            <v>13</v>
          </cell>
          <cell r="G3538">
            <v>61.1</v>
          </cell>
          <cell r="H3538">
            <v>9</v>
          </cell>
          <cell r="I3538">
            <v>42.3</v>
          </cell>
          <cell r="J3538">
            <v>51</v>
          </cell>
          <cell r="K3538">
            <v>238.94</v>
          </cell>
        </row>
        <row r="3539">
          <cell r="A3539">
            <v>31586</v>
          </cell>
          <cell r="D3539">
            <v>33</v>
          </cell>
          <cell r="E3539">
            <v>72.599999999999994</v>
          </cell>
          <cell r="F3539">
            <v>38</v>
          </cell>
          <cell r="G3539">
            <v>83.24</v>
          </cell>
          <cell r="H3539">
            <v>38</v>
          </cell>
          <cell r="I3539">
            <v>83.06</v>
          </cell>
          <cell r="J3539">
            <v>109</v>
          </cell>
          <cell r="K3539">
            <v>238.89999999999998</v>
          </cell>
        </row>
        <row r="3540">
          <cell r="A3540">
            <v>28106</v>
          </cell>
          <cell r="B3540">
            <v>24</v>
          </cell>
          <cell r="C3540">
            <v>76.8</v>
          </cell>
          <cell r="F3540">
            <v>24</v>
          </cell>
          <cell r="G3540">
            <v>86.02</v>
          </cell>
          <cell r="H3540">
            <v>20</v>
          </cell>
          <cell r="I3540">
            <v>76</v>
          </cell>
          <cell r="J3540">
            <v>68</v>
          </cell>
          <cell r="K3540">
            <v>238.82</v>
          </cell>
        </row>
        <row r="3541">
          <cell r="A3541">
            <v>17098</v>
          </cell>
          <cell r="F3541">
            <v>3</v>
          </cell>
          <cell r="G3541">
            <v>59.7</v>
          </cell>
          <cell r="H3541">
            <v>9</v>
          </cell>
          <cell r="I3541">
            <v>179.1</v>
          </cell>
          <cell r="J3541">
            <v>12</v>
          </cell>
          <cell r="K3541">
            <v>238.8</v>
          </cell>
        </row>
        <row r="3542">
          <cell r="A3542">
            <v>22400</v>
          </cell>
          <cell r="B3542">
            <v>4</v>
          </cell>
          <cell r="C3542">
            <v>79.599999999999994</v>
          </cell>
          <cell r="D3542">
            <v>2</v>
          </cell>
          <cell r="E3542">
            <v>39.799999999999997</v>
          </cell>
          <cell r="F3542">
            <v>3</v>
          </cell>
          <cell r="G3542">
            <v>59.7</v>
          </cell>
          <cell r="H3542">
            <v>3</v>
          </cell>
          <cell r="I3542">
            <v>59.7</v>
          </cell>
          <cell r="J3542">
            <v>12</v>
          </cell>
          <cell r="K3542">
            <v>238.8</v>
          </cell>
        </row>
        <row r="3543">
          <cell r="A3543">
            <v>29695</v>
          </cell>
          <cell r="B3543">
            <v>4</v>
          </cell>
          <cell r="C3543">
            <v>66.400000000000006</v>
          </cell>
          <cell r="D3543">
            <v>3</v>
          </cell>
          <cell r="E3543">
            <v>49.8</v>
          </cell>
          <cell r="F3543">
            <v>1</v>
          </cell>
          <cell r="G3543">
            <v>17.5</v>
          </cell>
          <cell r="H3543">
            <v>6</v>
          </cell>
          <cell r="I3543">
            <v>105</v>
          </cell>
          <cell r="J3543">
            <v>14</v>
          </cell>
          <cell r="K3543">
            <v>238.7</v>
          </cell>
        </row>
        <row r="3544">
          <cell r="A3544">
            <v>18216</v>
          </cell>
          <cell r="B3544">
            <v>5</v>
          </cell>
          <cell r="C3544">
            <v>74.5</v>
          </cell>
          <cell r="D3544">
            <v>2</v>
          </cell>
          <cell r="E3544">
            <v>29.8</v>
          </cell>
          <cell r="F3544">
            <v>5</v>
          </cell>
          <cell r="G3544">
            <v>74.5</v>
          </cell>
          <cell r="H3544">
            <v>4</v>
          </cell>
          <cell r="I3544">
            <v>59.6</v>
          </cell>
          <cell r="J3544">
            <v>16</v>
          </cell>
          <cell r="K3544">
            <v>238.4</v>
          </cell>
        </row>
        <row r="3545">
          <cell r="A3545">
            <v>23253</v>
          </cell>
          <cell r="B3545">
            <v>3</v>
          </cell>
          <cell r="C3545">
            <v>37.799999999999997</v>
          </cell>
          <cell r="D3545">
            <v>12</v>
          </cell>
          <cell r="E3545">
            <v>150.19</v>
          </cell>
          <cell r="F3545">
            <v>4</v>
          </cell>
          <cell r="G3545">
            <v>50.4</v>
          </cell>
          <cell r="J3545">
            <v>19</v>
          </cell>
          <cell r="K3545">
            <v>238.39000000000001</v>
          </cell>
        </row>
        <row r="3546">
          <cell r="A3546">
            <v>27388</v>
          </cell>
          <cell r="B3546">
            <v>2</v>
          </cell>
          <cell r="C3546">
            <v>4.4000000000000004</v>
          </cell>
          <cell r="D3546">
            <v>12</v>
          </cell>
          <cell r="E3546">
            <v>26.4</v>
          </cell>
          <cell r="F3546">
            <v>19</v>
          </cell>
          <cell r="G3546">
            <v>49.19</v>
          </cell>
          <cell r="H3546">
            <v>65</v>
          </cell>
          <cell r="I3546">
            <v>158.4</v>
          </cell>
          <cell r="J3546">
            <v>98</v>
          </cell>
          <cell r="K3546">
            <v>238.39</v>
          </cell>
        </row>
        <row r="3547">
          <cell r="A3547">
            <v>13821</v>
          </cell>
          <cell r="B3547">
            <v>5</v>
          </cell>
          <cell r="C3547">
            <v>85</v>
          </cell>
          <cell r="D3547">
            <v>2</v>
          </cell>
          <cell r="E3547">
            <v>34</v>
          </cell>
          <cell r="F3547">
            <v>5</v>
          </cell>
          <cell r="G3547">
            <v>85</v>
          </cell>
          <cell r="H3547">
            <v>2</v>
          </cell>
          <cell r="I3547">
            <v>34</v>
          </cell>
          <cell r="J3547">
            <v>14</v>
          </cell>
          <cell r="K3547">
            <v>238</v>
          </cell>
        </row>
        <row r="3548">
          <cell r="A3548">
            <v>23492</v>
          </cell>
          <cell r="B3548">
            <v>9</v>
          </cell>
          <cell r="C3548">
            <v>72</v>
          </cell>
          <cell r="D3548">
            <v>9</v>
          </cell>
          <cell r="E3548">
            <v>72</v>
          </cell>
          <cell r="F3548">
            <v>3</v>
          </cell>
          <cell r="G3548">
            <v>25.11</v>
          </cell>
          <cell r="H3548">
            <v>8</v>
          </cell>
          <cell r="I3548">
            <v>68.8</v>
          </cell>
          <cell r="J3548">
            <v>29</v>
          </cell>
          <cell r="K3548">
            <v>237.91000000000003</v>
          </cell>
        </row>
        <row r="3549">
          <cell r="A3549">
            <v>31802</v>
          </cell>
          <cell r="F3549">
            <v>20</v>
          </cell>
          <cell r="G3549">
            <v>138</v>
          </cell>
          <cell r="H3549">
            <v>15</v>
          </cell>
          <cell r="I3549">
            <v>99.9</v>
          </cell>
          <cell r="J3549">
            <v>35</v>
          </cell>
          <cell r="K3549">
            <v>237.9</v>
          </cell>
        </row>
        <row r="3550">
          <cell r="A3550">
            <v>31960</v>
          </cell>
          <cell r="D3550">
            <v>6</v>
          </cell>
          <cell r="E3550">
            <v>49.2</v>
          </cell>
          <cell r="F3550">
            <v>15</v>
          </cell>
          <cell r="G3550">
            <v>123</v>
          </cell>
          <cell r="H3550">
            <v>8</v>
          </cell>
          <cell r="I3550">
            <v>65.599999999999994</v>
          </cell>
          <cell r="J3550">
            <v>29</v>
          </cell>
          <cell r="K3550">
            <v>237.79999999999998</v>
          </cell>
        </row>
        <row r="3551">
          <cell r="A3551">
            <v>27334</v>
          </cell>
          <cell r="B3551">
            <v>3</v>
          </cell>
          <cell r="C3551">
            <v>55.2</v>
          </cell>
          <cell r="D3551">
            <v>3</v>
          </cell>
          <cell r="E3551">
            <v>53.73</v>
          </cell>
          <cell r="F3551">
            <v>6</v>
          </cell>
          <cell r="G3551">
            <v>110.4</v>
          </cell>
          <cell r="H3551">
            <v>1</v>
          </cell>
          <cell r="I3551">
            <v>18.399999999999999</v>
          </cell>
          <cell r="J3551">
            <v>13</v>
          </cell>
          <cell r="K3551">
            <v>237.73000000000002</v>
          </cell>
        </row>
        <row r="3552">
          <cell r="A3552">
            <v>16225</v>
          </cell>
          <cell r="B3552">
            <v>1</v>
          </cell>
          <cell r="C3552">
            <v>9.9</v>
          </cell>
          <cell r="F3552">
            <v>17</v>
          </cell>
          <cell r="G3552">
            <v>168.3</v>
          </cell>
          <cell r="H3552">
            <v>6</v>
          </cell>
          <cell r="I3552">
            <v>59.4</v>
          </cell>
          <cell r="J3552">
            <v>24</v>
          </cell>
          <cell r="K3552">
            <v>237.60000000000002</v>
          </cell>
        </row>
        <row r="3553">
          <cell r="A3553">
            <v>27329</v>
          </cell>
          <cell r="B3553">
            <v>5</v>
          </cell>
          <cell r="C3553">
            <v>92.5</v>
          </cell>
          <cell r="D3553">
            <v>1</v>
          </cell>
          <cell r="E3553">
            <v>17.02</v>
          </cell>
          <cell r="F3553">
            <v>4</v>
          </cell>
          <cell r="G3553">
            <v>74</v>
          </cell>
          <cell r="H3553">
            <v>3</v>
          </cell>
          <cell r="I3553">
            <v>54.02</v>
          </cell>
          <cell r="J3553">
            <v>13</v>
          </cell>
          <cell r="K3553">
            <v>237.54</v>
          </cell>
        </row>
        <row r="3554">
          <cell r="A3554">
            <v>17541</v>
          </cell>
          <cell r="B3554">
            <v>18</v>
          </cell>
          <cell r="C3554">
            <v>111.6</v>
          </cell>
          <cell r="D3554">
            <v>22</v>
          </cell>
          <cell r="E3554">
            <v>125.9</v>
          </cell>
          <cell r="J3554">
            <v>40</v>
          </cell>
          <cell r="K3554">
            <v>237.5</v>
          </cell>
        </row>
        <row r="3555">
          <cell r="A3555">
            <v>15892</v>
          </cell>
          <cell r="B3555">
            <v>2</v>
          </cell>
          <cell r="C3555">
            <v>67.8</v>
          </cell>
          <cell r="D3555">
            <v>5</v>
          </cell>
          <cell r="E3555">
            <v>169.5</v>
          </cell>
          <cell r="J3555">
            <v>7</v>
          </cell>
          <cell r="K3555">
            <v>237.3</v>
          </cell>
        </row>
        <row r="3556">
          <cell r="A3556">
            <v>22405</v>
          </cell>
          <cell r="B3556">
            <v>2</v>
          </cell>
          <cell r="C3556">
            <v>67.8</v>
          </cell>
          <cell r="D3556">
            <v>1</v>
          </cell>
          <cell r="E3556">
            <v>33.9</v>
          </cell>
          <cell r="F3556">
            <v>2</v>
          </cell>
          <cell r="G3556">
            <v>67.8</v>
          </cell>
          <cell r="H3556">
            <v>2</v>
          </cell>
          <cell r="I3556">
            <v>67.8</v>
          </cell>
          <cell r="J3556">
            <v>7</v>
          </cell>
          <cell r="K3556">
            <v>237.3</v>
          </cell>
        </row>
        <row r="3557">
          <cell r="A3557">
            <v>30590</v>
          </cell>
          <cell r="B3557">
            <v>17</v>
          </cell>
          <cell r="C3557">
            <v>72.42</v>
          </cell>
          <cell r="F3557">
            <v>22</v>
          </cell>
          <cell r="G3557">
            <v>100.46</v>
          </cell>
          <cell r="H3557">
            <v>14</v>
          </cell>
          <cell r="I3557">
            <v>64.400000000000006</v>
          </cell>
          <cell r="J3557">
            <v>53</v>
          </cell>
          <cell r="K3557">
            <v>237.28</v>
          </cell>
        </row>
        <row r="3558">
          <cell r="A3558">
            <v>30406</v>
          </cell>
          <cell r="B3558">
            <v>8</v>
          </cell>
          <cell r="C3558">
            <v>127.2</v>
          </cell>
          <cell r="D3558">
            <v>4</v>
          </cell>
          <cell r="E3558">
            <v>63.6</v>
          </cell>
          <cell r="F3558">
            <v>3</v>
          </cell>
          <cell r="G3558">
            <v>46.43</v>
          </cell>
          <cell r="J3558">
            <v>15</v>
          </cell>
          <cell r="K3558">
            <v>237.23000000000002</v>
          </cell>
        </row>
        <row r="3559">
          <cell r="A3559">
            <v>15074</v>
          </cell>
          <cell r="B3559">
            <v>8</v>
          </cell>
          <cell r="C3559">
            <v>188.16</v>
          </cell>
          <cell r="D3559">
            <v>1</v>
          </cell>
          <cell r="E3559">
            <v>24.5</v>
          </cell>
          <cell r="H3559">
            <v>1</v>
          </cell>
          <cell r="I3559">
            <v>24.5</v>
          </cell>
          <cell r="J3559">
            <v>10</v>
          </cell>
          <cell r="K3559">
            <v>237.16</v>
          </cell>
        </row>
        <row r="3560">
          <cell r="A3560">
            <v>32380</v>
          </cell>
          <cell r="H3560">
            <v>20</v>
          </cell>
          <cell r="I3560">
            <v>237.05</v>
          </cell>
          <cell r="J3560">
            <v>20</v>
          </cell>
          <cell r="K3560">
            <v>237.05</v>
          </cell>
        </row>
        <row r="3561">
          <cell r="A3561">
            <v>23216</v>
          </cell>
          <cell r="B3561">
            <v>1</v>
          </cell>
          <cell r="C3561">
            <v>29.9</v>
          </cell>
          <cell r="D3561">
            <v>2</v>
          </cell>
          <cell r="E3561">
            <v>57.41</v>
          </cell>
          <cell r="F3561">
            <v>2</v>
          </cell>
          <cell r="G3561">
            <v>59.8</v>
          </cell>
          <cell r="H3561">
            <v>3</v>
          </cell>
          <cell r="I3561">
            <v>89.7</v>
          </cell>
          <cell r="J3561">
            <v>8</v>
          </cell>
          <cell r="K3561">
            <v>236.81</v>
          </cell>
        </row>
        <row r="3562">
          <cell r="A3562">
            <v>16141</v>
          </cell>
          <cell r="D3562">
            <v>1</v>
          </cell>
          <cell r="E3562">
            <v>13</v>
          </cell>
          <cell r="F3562">
            <v>7</v>
          </cell>
          <cell r="G3562">
            <v>103.8</v>
          </cell>
          <cell r="H3562">
            <v>8</v>
          </cell>
          <cell r="I3562">
            <v>120</v>
          </cell>
          <cell r="J3562">
            <v>16</v>
          </cell>
          <cell r="K3562">
            <v>236.8</v>
          </cell>
        </row>
        <row r="3563">
          <cell r="A3563">
            <v>17497</v>
          </cell>
          <cell r="B3563">
            <v>2</v>
          </cell>
          <cell r="C3563">
            <v>33.799999999999997</v>
          </cell>
          <cell r="D3563">
            <v>6</v>
          </cell>
          <cell r="E3563">
            <v>101.4</v>
          </cell>
          <cell r="F3563">
            <v>6</v>
          </cell>
          <cell r="G3563">
            <v>101.4</v>
          </cell>
          <cell r="J3563">
            <v>14</v>
          </cell>
          <cell r="K3563">
            <v>236.6</v>
          </cell>
        </row>
        <row r="3564">
          <cell r="A3564">
            <v>14832</v>
          </cell>
          <cell r="B3564">
            <v>17</v>
          </cell>
          <cell r="C3564">
            <v>54.14</v>
          </cell>
          <cell r="D3564">
            <v>31</v>
          </cell>
          <cell r="E3564">
            <v>99.2</v>
          </cell>
          <cell r="F3564">
            <v>16</v>
          </cell>
          <cell r="G3564">
            <v>51.2</v>
          </cell>
          <cell r="H3564">
            <v>10</v>
          </cell>
          <cell r="I3564">
            <v>32</v>
          </cell>
          <cell r="J3564">
            <v>74</v>
          </cell>
          <cell r="K3564">
            <v>236.54000000000002</v>
          </cell>
        </row>
        <row r="3565">
          <cell r="A3565">
            <v>15067</v>
          </cell>
          <cell r="B3565">
            <v>1</v>
          </cell>
          <cell r="C3565">
            <v>21.5</v>
          </cell>
          <cell r="D3565">
            <v>4</v>
          </cell>
          <cell r="E3565">
            <v>86</v>
          </cell>
          <cell r="F3565">
            <v>3</v>
          </cell>
          <cell r="G3565">
            <v>64.5</v>
          </cell>
          <cell r="H3565">
            <v>3</v>
          </cell>
          <cell r="I3565">
            <v>64.5</v>
          </cell>
          <cell r="J3565">
            <v>11</v>
          </cell>
          <cell r="K3565">
            <v>236.5</v>
          </cell>
        </row>
        <row r="3566">
          <cell r="A3566">
            <v>30142</v>
          </cell>
          <cell r="B3566">
            <v>1</v>
          </cell>
          <cell r="C3566">
            <v>39.4</v>
          </cell>
          <cell r="D3566">
            <v>1</v>
          </cell>
          <cell r="E3566">
            <v>39.4</v>
          </cell>
          <cell r="F3566">
            <v>3</v>
          </cell>
          <cell r="G3566">
            <v>118.2</v>
          </cell>
          <cell r="H3566">
            <v>1</v>
          </cell>
          <cell r="I3566">
            <v>39.4</v>
          </cell>
          <cell r="J3566">
            <v>6</v>
          </cell>
          <cell r="K3566">
            <v>236.4</v>
          </cell>
        </row>
        <row r="3567">
          <cell r="A3567">
            <v>12436</v>
          </cell>
          <cell r="B3567">
            <v>6</v>
          </cell>
          <cell r="C3567">
            <v>83.4</v>
          </cell>
          <cell r="D3567">
            <v>2</v>
          </cell>
          <cell r="E3567">
            <v>27.8</v>
          </cell>
          <cell r="F3567">
            <v>3</v>
          </cell>
          <cell r="G3567">
            <v>41.7</v>
          </cell>
          <cell r="H3567">
            <v>6</v>
          </cell>
          <cell r="I3567">
            <v>83.4</v>
          </cell>
          <cell r="J3567">
            <v>17</v>
          </cell>
          <cell r="K3567">
            <v>236.3</v>
          </cell>
        </row>
        <row r="3568">
          <cell r="A3568">
            <v>11112</v>
          </cell>
          <cell r="B3568">
            <v>17</v>
          </cell>
          <cell r="C3568">
            <v>108.29</v>
          </cell>
          <cell r="D3568">
            <v>17</v>
          </cell>
          <cell r="E3568">
            <v>108.8</v>
          </cell>
          <cell r="F3568">
            <v>3</v>
          </cell>
          <cell r="G3568">
            <v>19.2</v>
          </cell>
          <cell r="J3568">
            <v>37</v>
          </cell>
          <cell r="K3568">
            <v>236.29</v>
          </cell>
        </row>
        <row r="3569">
          <cell r="A3569">
            <v>16170</v>
          </cell>
          <cell r="B3569">
            <v>11</v>
          </cell>
          <cell r="C3569">
            <v>81.400000000000006</v>
          </cell>
          <cell r="D3569">
            <v>7</v>
          </cell>
          <cell r="E3569">
            <v>51.21</v>
          </cell>
          <cell r="F3569">
            <v>6</v>
          </cell>
          <cell r="G3569">
            <v>44.4</v>
          </cell>
          <cell r="H3569">
            <v>8</v>
          </cell>
          <cell r="I3569">
            <v>59.2</v>
          </cell>
          <cell r="J3569">
            <v>32</v>
          </cell>
          <cell r="K3569">
            <v>236.21000000000004</v>
          </cell>
        </row>
        <row r="3570">
          <cell r="A3570">
            <v>10470</v>
          </cell>
          <cell r="B3570">
            <v>5</v>
          </cell>
          <cell r="C3570">
            <v>59.5</v>
          </cell>
          <cell r="D3570">
            <v>4</v>
          </cell>
          <cell r="E3570">
            <v>45.7</v>
          </cell>
          <cell r="H3570">
            <v>11</v>
          </cell>
          <cell r="I3570">
            <v>130.9</v>
          </cell>
          <cell r="J3570">
            <v>20</v>
          </cell>
          <cell r="K3570">
            <v>236.10000000000002</v>
          </cell>
        </row>
        <row r="3571">
          <cell r="A3571">
            <v>30401</v>
          </cell>
          <cell r="B3571">
            <v>11</v>
          </cell>
          <cell r="C3571">
            <v>108.11</v>
          </cell>
          <cell r="D3571">
            <v>1</v>
          </cell>
          <cell r="E3571">
            <v>9.9</v>
          </cell>
          <cell r="F3571">
            <v>3</v>
          </cell>
          <cell r="G3571">
            <v>29.7</v>
          </cell>
          <cell r="H3571">
            <v>9</v>
          </cell>
          <cell r="I3571">
            <v>88.31</v>
          </cell>
          <cell r="J3571">
            <v>24</v>
          </cell>
          <cell r="K3571">
            <v>236.02</v>
          </cell>
        </row>
        <row r="3572">
          <cell r="A3572">
            <v>31239</v>
          </cell>
          <cell r="B3572">
            <v>1</v>
          </cell>
          <cell r="C3572">
            <v>14.9</v>
          </cell>
          <cell r="D3572">
            <v>7</v>
          </cell>
          <cell r="E3572">
            <v>101.92</v>
          </cell>
          <cell r="F3572">
            <v>8</v>
          </cell>
          <cell r="G3572">
            <v>119.2</v>
          </cell>
          <cell r="J3572">
            <v>16</v>
          </cell>
          <cell r="K3572">
            <v>236.02</v>
          </cell>
        </row>
        <row r="3573">
          <cell r="A3573">
            <v>31668</v>
          </cell>
          <cell r="B3573">
            <v>7</v>
          </cell>
          <cell r="C3573">
            <v>41.3</v>
          </cell>
          <cell r="D3573">
            <v>27</v>
          </cell>
          <cell r="E3573">
            <v>159.30000000000001</v>
          </cell>
          <cell r="F3573">
            <v>6</v>
          </cell>
          <cell r="G3573">
            <v>35.4</v>
          </cell>
          <cell r="J3573">
            <v>40</v>
          </cell>
          <cell r="K3573">
            <v>236.00000000000003</v>
          </cell>
        </row>
        <row r="3574">
          <cell r="A3574">
            <v>14105</v>
          </cell>
          <cell r="B3574">
            <v>4</v>
          </cell>
          <cell r="C3574">
            <v>118</v>
          </cell>
          <cell r="D3574">
            <v>4</v>
          </cell>
          <cell r="E3574">
            <v>118</v>
          </cell>
          <cell r="J3574">
            <v>8</v>
          </cell>
          <cell r="K3574">
            <v>236</v>
          </cell>
        </row>
        <row r="3575">
          <cell r="A3575">
            <v>16420</v>
          </cell>
          <cell r="B3575">
            <v>20</v>
          </cell>
          <cell r="C3575">
            <v>68</v>
          </cell>
          <cell r="D3575">
            <v>18</v>
          </cell>
          <cell r="E3575">
            <v>61.2</v>
          </cell>
          <cell r="F3575">
            <v>13</v>
          </cell>
          <cell r="G3575">
            <v>43.68</v>
          </cell>
          <cell r="H3575">
            <v>18</v>
          </cell>
          <cell r="I3575">
            <v>63</v>
          </cell>
          <cell r="J3575">
            <v>69</v>
          </cell>
          <cell r="K3575">
            <v>235.88</v>
          </cell>
        </row>
        <row r="3576">
          <cell r="A3576">
            <v>2028351</v>
          </cell>
          <cell r="B3576">
            <v>7.5</v>
          </cell>
          <cell r="C3576">
            <v>78.78</v>
          </cell>
          <cell r="D3576">
            <v>11.77</v>
          </cell>
          <cell r="E3576">
            <v>122.69</v>
          </cell>
          <cell r="F3576">
            <v>3.36</v>
          </cell>
          <cell r="G3576">
            <v>34.409999999999997</v>
          </cell>
          <cell r="J3576">
            <v>22.63</v>
          </cell>
          <cell r="K3576">
            <v>235.88</v>
          </cell>
        </row>
        <row r="3577">
          <cell r="A3577">
            <v>17155</v>
          </cell>
          <cell r="B3577">
            <v>1</v>
          </cell>
          <cell r="C3577">
            <v>19.899999999999999</v>
          </cell>
          <cell r="D3577">
            <v>2</v>
          </cell>
          <cell r="E3577">
            <v>39.799999999999997</v>
          </cell>
          <cell r="F3577">
            <v>7</v>
          </cell>
          <cell r="G3577">
            <v>137.71</v>
          </cell>
          <cell r="H3577">
            <v>2</v>
          </cell>
          <cell r="I3577">
            <v>38.21</v>
          </cell>
          <cell r="J3577">
            <v>12</v>
          </cell>
          <cell r="K3577">
            <v>235.62</v>
          </cell>
        </row>
        <row r="3578">
          <cell r="A3578">
            <v>30187</v>
          </cell>
          <cell r="D3578">
            <v>1</v>
          </cell>
          <cell r="E3578">
            <v>58.9</v>
          </cell>
          <cell r="F3578">
            <v>3</v>
          </cell>
          <cell r="G3578">
            <v>176.7</v>
          </cell>
          <cell r="J3578">
            <v>4</v>
          </cell>
          <cell r="K3578">
            <v>235.6</v>
          </cell>
        </row>
        <row r="3579">
          <cell r="A3579">
            <v>16856</v>
          </cell>
          <cell r="B3579">
            <v>18</v>
          </cell>
          <cell r="C3579">
            <v>26.88</v>
          </cell>
          <cell r="D3579">
            <v>31</v>
          </cell>
          <cell r="E3579">
            <v>43.18</v>
          </cell>
          <cell r="F3579">
            <v>54</v>
          </cell>
          <cell r="G3579">
            <v>78</v>
          </cell>
          <cell r="H3579">
            <v>50</v>
          </cell>
          <cell r="I3579">
            <v>87.53</v>
          </cell>
          <cell r="J3579">
            <v>153</v>
          </cell>
          <cell r="K3579">
            <v>235.59</v>
          </cell>
        </row>
        <row r="3580">
          <cell r="A3580">
            <v>16714</v>
          </cell>
          <cell r="B3580">
            <v>28</v>
          </cell>
          <cell r="C3580">
            <v>106.4</v>
          </cell>
          <cell r="D3580">
            <v>34</v>
          </cell>
          <cell r="E3580">
            <v>128.9</v>
          </cell>
          <cell r="J3580">
            <v>62</v>
          </cell>
          <cell r="K3580">
            <v>235.3</v>
          </cell>
        </row>
        <row r="3581">
          <cell r="A3581">
            <v>22369</v>
          </cell>
          <cell r="D3581">
            <v>48</v>
          </cell>
          <cell r="E3581">
            <v>170.8</v>
          </cell>
          <cell r="H3581">
            <v>17</v>
          </cell>
          <cell r="I3581">
            <v>64.2</v>
          </cell>
          <cell r="J3581">
            <v>65</v>
          </cell>
          <cell r="K3581">
            <v>235</v>
          </cell>
        </row>
        <row r="3582">
          <cell r="A3582">
            <v>28900</v>
          </cell>
          <cell r="B3582">
            <v>26</v>
          </cell>
          <cell r="C3582">
            <v>65</v>
          </cell>
          <cell r="D3582">
            <v>27</v>
          </cell>
          <cell r="E3582">
            <v>67.5</v>
          </cell>
          <cell r="F3582">
            <v>14</v>
          </cell>
          <cell r="G3582">
            <v>35</v>
          </cell>
          <cell r="H3582">
            <v>27</v>
          </cell>
          <cell r="I3582">
            <v>67.5</v>
          </cell>
          <cell r="J3582">
            <v>94</v>
          </cell>
          <cell r="K3582">
            <v>235</v>
          </cell>
        </row>
        <row r="3583">
          <cell r="A3583">
            <v>29643</v>
          </cell>
          <cell r="B3583">
            <v>6</v>
          </cell>
          <cell r="C3583">
            <v>30</v>
          </cell>
          <cell r="D3583">
            <v>41</v>
          </cell>
          <cell r="E3583">
            <v>205</v>
          </cell>
          <cell r="J3583">
            <v>47</v>
          </cell>
          <cell r="K3583">
            <v>235</v>
          </cell>
        </row>
        <row r="3584">
          <cell r="A3584">
            <v>30166</v>
          </cell>
          <cell r="B3584">
            <v>6</v>
          </cell>
          <cell r="C3584">
            <v>45.6</v>
          </cell>
          <cell r="D3584">
            <v>8</v>
          </cell>
          <cell r="E3584">
            <v>60.8</v>
          </cell>
          <cell r="F3584">
            <v>16</v>
          </cell>
          <cell r="G3584">
            <v>120.99</v>
          </cell>
          <cell r="H3584">
            <v>1</v>
          </cell>
          <cell r="I3584">
            <v>7.6</v>
          </cell>
          <cell r="J3584">
            <v>31</v>
          </cell>
          <cell r="K3584">
            <v>234.98999999999998</v>
          </cell>
        </row>
        <row r="3585">
          <cell r="A3585">
            <v>16926</v>
          </cell>
          <cell r="B3585">
            <v>9</v>
          </cell>
          <cell r="C3585">
            <v>25.2</v>
          </cell>
          <cell r="D3585">
            <v>26</v>
          </cell>
          <cell r="E3585">
            <v>72.8</v>
          </cell>
          <cell r="F3585">
            <v>49</v>
          </cell>
          <cell r="G3585">
            <v>136.76</v>
          </cell>
          <cell r="J3585">
            <v>84</v>
          </cell>
          <cell r="K3585">
            <v>234.76</v>
          </cell>
        </row>
        <row r="3586">
          <cell r="A3586">
            <v>18206</v>
          </cell>
          <cell r="B3586">
            <v>109</v>
          </cell>
          <cell r="C3586">
            <v>86.78</v>
          </cell>
          <cell r="D3586">
            <v>85</v>
          </cell>
          <cell r="E3586">
            <v>67.7</v>
          </cell>
          <cell r="F3586">
            <v>73</v>
          </cell>
          <cell r="G3586">
            <v>58.16</v>
          </cell>
          <cell r="H3586">
            <v>27</v>
          </cell>
          <cell r="I3586">
            <v>21.6</v>
          </cell>
          <cell r="J3586">
            <v>294</v>
          </cell>
          <cell r="K3586">
            <v>234.24</v>
          </cell>
        </row>
        <row r="3587">
          <cell r="A3587">
            <v>27480</v>
          </cell>
          <cell r="B3587">
            <v>43</v>
          </cell>
          <cell r="C3587">
            <v>150.5</v>
          </cell>
          <cell r="D3587">
            <v>24</v>
          </cell>
          <cell r="E3587">
            <v>83.72</v>
          </cell>
          <cell r="J3587">
            <v>67</v>
          </cell>
          <cell r="K3587">
            <v>234.22</v>
          </cell>
        </row>
        <row r="3588">
          <cell r="A3588">
            <v>22446</v>
          </cell>
          <cell r="B3588">
            <v>24</v>
          </cell>
          <cell r="C3588">
            <v>106.92</v>
          </cell>
          <cell r="D3588">
            <v>17</v>
          </cell>
          <cell r="E3588">
            <v>76.5</v>
          </cell>
          <cell r="F3588">
            <v>12</v>
          </cell>
          <cell r="G3588">
            <v>50.76</v>
          </cell>
          <cell r="J3588">
            <v>53</v>
          </cell>
          <cell r="K3588">
            <v>234.18</v>
          </cell>
        </row>
        <row r="3589">
          <cell r="A3589">
            <v>17385</v>
          </cell>
          <cell r="B3589">
            <v>8</v>
          </cell>
          <cell r="C3589">
            <v>36</v>
          </cell>
          <cell r="D3589">
            <v>24</v>
          </cell>
          <cell r="E3589">
            <v>108</v>
          </cell>
          <cell r="F3589">
            <v>9</v>
          </cell>
          <cell r="G3589">
            <v>40.5</v>
          </cell>
          <cell r="H3589">
            <v>11</v>
          </cell>
          <cell r="I3589">
            <v>49.5</v>
          </cell>
          <cell r="J3589">
            <v>52</v>
          </cell>
          <cell r="K3589">
            <v>234</v>
          </cell>
        </row>
        <row r="3590">
          <cell r="A3590">
            <v>30133</v>
          </cell>
          <cell r="B3590">
            <v>5</v>
          </cell>
          <cell r="C3590">
            <v>97.5</v>
          </cell>
          <cell r="D3590">
            <v>1</v>
          </cell>
          <cell r="E3590">
            <v>19.5</v>
          </cell>
          <cell r="F3590">
            <v>2</v>
          </cell>
          <cell r="G3590">
            <v>39</v>
          </cell>
          <cell r="H3590">
            <v>4</v>
          </cell>
          <cell r="I3590">
            <v>78</v>
          </cell>
          <cell r="J3590">
            <v>12</v>
          </cell>
          <cell r="K3590">
            <v>234</v>
          </cell>
        </row>
        <row r="3591">
          <cell r="A3591">
            <v>17188</v>
          </cell>
          <cell r="B3591">
            <v>15</v>
          </cell>
          <cell r="C3591">
            <v>52.5</v>
          </cell>
          <cell r="D3591">
            <v>17</v>
          </cell>
          <cell r="E3591">
            <v>59.22</v>
          </cell>
          <cell r="F3591">
            <v>17</v>
          </cell>
          <cell r="G3591">
            <v>59.5</v>
          </cell>
          <cell r="H3591">
            <v>18</v>
          </cell>
          <cell r="I3591">
            <v>62.72</v>
          </cell>
          <cell r="J3591">
            <v>67</v>
          </cell>
          <cell r="K3591">
            <v>233.94</v>
          </cell>
        </row>
        <row r="3592">
          <cell r="A3592">
            <v>10241</v>
          </cell>
          <cell r="B3592">
            <v>18</v>
          </cell>
          <cell r="C3592">
            <v>81</v>
          </cell>
          <cell r="D3592">
            <v>9</v>
          </cell>
          <cell r="E3592">
            <v>40.5</v>
          </cell>
          <cell r="F3592">
            <v>18</v>
          </cell>
          <cell r="G3592">
            <v>80.64</v>
          </cell>
          <cell r="H3592">
            <v>7</v>
          </cell>
          <cell r="I3592">
            <v>31.5</v>
          </cell>
          <cell r="J3592">
            <v>52</v>
          </cell>
          <cell r="K3592">
            <v>233.64</v>
          </cell>
        </row>
        <row r="3593">
          <cell r="A3593">
            <v>23121</v>
          </cell>
          <cell r="B3593">
            <v>10</v>
          </cell>
          <cell r="C3593">
            <v>44.64</v>
          </cell>
          <cell r="D3593">
            <v>13</v>
          </cell>
          <cell r="E3593">
            <v>58.5</v>
          </cell>
          <cell r="F3593">
            <v>12</v>
          </cell>
          <cell r="G3593">
            <v>54</v>
          </cell>
          <cell r="H3593">
            <v>17</v>
          </cell>
          <cell r="I3593">
            <v>76.5</v>
          </cell>
          <cell r="J3593">
            <v>52</v>
          </cell>
          <cell r="K3593">
            <v>233.64</v>
          </cell>
        </row>
        <row r="3594">
          <cell r="A3594">
            <v>28834</v>
          </cell>
          <cell r="B3594">
            <v>3</v>
          </cell>
          <cell r="C3594">
            <v>87.6</v>
          </cell>
          <cell r="D3594">
            <v>2</v>
          </cell>
          <cell r="E3594">
            <v>58.4</v>
          </cell>
          <cell r="H3594">
            <v>3</v>
          </cell>
          <cell r="I3594">
            <v>87.6</v>
          </cell>
          <cell r="J3594">
            <v>8</v>
          </cell>
          <cell r="K3594">
            <v>233.6</v>
          </cell>
        </row>
        <row r="3595">
          <cell r="A3595">
            <v>16674</v>
          </cell>
          <cell r="D3595">
            <v>2</v>
          </cell>
          <cell r="E3595">
            <v>77.8</v>
          </cell>
          <cell r="F3595">
            <v>2</v>
          </cell>
          <cell r="G3595">
            <v>77.8</v>
          </cell>
          <cell r="H3595">
            <v>2</v>
          </cell>
          <cell r="I3595">
            <v>77.8</v>
          </cell>
          <cell r="J3595">
            <v>6</v>
          </cell>
          <cell r="K3595">
            <v>233.39999999999998</v>
          </cell>
        </row>
        <row r="3596">
          <cell r="A3596">
            <v>12139</v>
          </cell>
          <cell r="B3596">
            <v>28</v>
          </cell>
          <cell r="C3596">
            <v>30.71</v>
          </cell>
          <cell r="D3596">
            <v>75</v>
          </cell>
          <cell r="E3596">
            <v>82.5</v>
          </cell>
          <cell r="F3596">
            <v>41</v>
          </cell>
          <cell r="G3596">
            <v>45.1</v>
          </cell>
          <cell r="H3596">
            <v>68</v>
          </cell>
          <cell r="I3596">
            <v>74.8</v>
          </cell>
          <cell r="J3596">
            <v>212</v>
          </cell>
          <cell r="K3596">
            <v>233.11</v>
          </cell>
        </row>
        <row r="3597">
          <cell r="A3597">
            <v>29941</v>
          </cell>
          <cell r="B3597">
            <v>2</v>
          </cell>
          <cell r="C3597">
            <v>51.8</v>
          </cell>
          <cell r="D3597">
            <v>2</v>
          </cell>
          <cell r="E3597">
            <v>51.8</v>
          </cell>
          <cell r="F3597">
            <v>1</v>
          </cell>
          <cell r="G3597">
            <v>25.9</v>
          </cell>
          <cell r="H3597">
            <v>4</v>
          </cell>
          <cell r="I3597">
            <v>103.6</v>
          </cell>
          <cell r="J3597">
            <v>9</v>
          </cell>
          <cell r="K3597">
            <v>233.1</v>
          </cell>
        </row>
        <row r="3598">
          <cell r="A3598">
            <v>31360</v>
          </cell>
          <cell r="B3598">
            <v>2</v>
          </cell>
          <cell r="C3598">
            <v>51.8</v>
          </cell>
          <cell r="D3598">
            <v>1</v>
          </cell>
          <cell r="E3598">
            <v>25.9</v>
          </cell>
          <cell r="F3598">
            <v>2</v>
          </cell>
          <cell r="G3598">
            <v>51.8</v>
          </cell>
          <cell r="H3598">
            <v>4</v>
          </cell>
          <cell r="I3598">
            <v>103.6</v>
          </cell>
          <cell r="J3598">
            <v>9</v>
          </cell>
          <cell r="K3598">
            <v>233.1</v>
          </cell>
        </row>
        <row r="3599">
          <cell r="A3599">
            <v>27680</v>
          </cell>
          <cell r="B3599">
            <v>49</v>
          </cell>
          <cell r="C3599">
            <v>77.099999999999994</v>
          </cell>
          <cell r="D3599">
            <v>35</v>
          </cell>
          <cell r="E3599">
            <v>54.05</v>
          </cell>
          <cell r="F3599">
            <v>31</v>
          </cell>
          <cell r="G3599">
            <v>49.08</v>
          </cell>
          <cell r="H3599">
            <v>33</v>
          </cell>
          <cell r="I3599">
            <v>52.67</v>
          </cell>
          <cell r="J3599">
            <v>148</v>
          </cell>
          <cell r="K3599">
            <v>232.89999999999998</v>
          </cell>
        </row>
        <row r="3600">
          <cell r="A3600">
            <v>2032248</v>
          </cell>
          <cell r="F3600">
            <v>0.35</v>
          </cell>
          <cell r="G3600">
            <v>34.58</v>
          </cell>
          <cell r="H3600">
            <v>2</v>
          </cell>
          <cell r="I3600">
            <v>198</v>
          </cell>
          <cell r="J3600">
            <v>2.35</v>
          </cell>
          <cell r="K3600">
            <v>232.57999999999998</v>
          </cell>
        </row>
        <row r="3601">
          <cell r="A3601">
            <v>17009</v>
          </cell>
          <cell r="B3601">
            <v>8</v>
          </cell>
          <cell r="C3601">
            <v>74.400000000000006</v>
          </cell>
          <cell r="D3601">
            <v>6</v>
          </cell>
          <cell r="E3601">
            <v>55.8</v>
          </cell>
          <cell r="F3601">
            <v>2</v>
          </cell>
          <cell r="G3601">
            <v>18.600000000000001</v>
          </cell>
          <cell r="H3601">
            <v>9</v>
          </cell>
          <cell r="I3601">
            <v>83.7</v>
          </cell>
          <cell r="J3601">
            <v>25</v>
          </cell>
          <cell r="K3601">
            <v>232.5</v>
          </cell>
        </row>
        <row r="3602">
          <cell r="A3602">
            <v>11116</v>
          </cell>
          <cell r="B3602">
            <v>7</v>
          </cell>
          <cell r="C3602">
            <v>58.1</v>
          </cell>
          <cell r="D3602">
            <v>5</v>
          </cell>
          <cell r="E3602">
            <v>41.5</v>
          </cell>
          <cell r="F3602">
            <v>7</v>
          </cell>
          <cell r="G3602">
            <v>58.1</v>
          </cell>
          <cell r="H3602">
            <v>9</v>
          </cell>
          <cell r="I3602">
            <v>74.7</v>
          </cell>
          <cell r="J3602">
            <v>28</v>
          </cell>
          <cell r="K3602">
            <v>232.39999999999998</v>
          </cell>
        </row>
        <row r="3603">
          <cell r="A3603">
            <v>31687</v>
          </cell>
          <cell r="D3603">
            <v>5</v>
          </cell>
          <cell r="E3603">
            <v>52.15</v>
          </cell>
          <cell r="F3603">
            <v>5</v>
          </cell>
          <cell r="G3603">
            <v>53</v>
          </cell>
          <cell r="H3603">
            <v>12</v>
          </cell>
          <cell r="I3603">
            <v>127.2</v>
          </cell>
          <cell r="J3603">
            <v>22</v>
          </cell>
          <cell r="K3603">
            <v>232.35000000000002</v>
          </cell>
        </row>
        <row r="3604">
          <cell r="A3604">
            <v>2029679</v>
          </cell>
          <cell r="B3604">
            <v>17.670000000000002</v>
          </cell>
          <cell r="C3604">
            <v>75.97</v>
          </cell>
          <cell r="D3604">
            <v>9.2799999999999994</v>
          </cell>
          <cell r="E3604">
            <v>39.9</v>
          </cell>
          <cell r="F3604">
            <v>11.85</v>
          </cell>
          <cell r="G3604">
            <v>50.98</v>
          </cell>
          <cell r="H3604">
            <v>15.22</v>
          </cell>
          <cell r="I3604">
            <v>65.3</v>
          </cell>
          <cell r="J3604">
            <v>54.02</v>
          </cell>
          <cell r="K3604">
            <v>232.14999999999998</v>
          </cell>
        </row>
        <row r="3605">
          <cell r="A3605">
            <v>14825</v>
          </cell>
          <cell r="B3605">
            <v>18</v>
          </cell>
          <cell r="C3605">
            <v>36</v>
          </cell>
          <cell r="D3605">
            <v>30</v>
          </cell>
          <cell r="E3605">
            <v>60</v>
          </cell>
          <cell r="F3605">
            <v>23</v>
          </cell>
          <cell r="G3605">
            <v>46</v>
          </cell>
          <cell r="H3605">
            <v>45</v>
          </cell>
          <cell r="I3605">
            <v>90</v>
          </cell>
          <cell r="J3605">
            <v>116</v>
          </cell>
          <cell r="K3605">
            <v>232</v>
          </cell>
        </row>
        <row r="3606">
          <cell r="A3606">
            <v>2031854</v>
          </cell>
          <cell r="D3606">
            <v>0.45</v>
          </cell>
          <cell r="E3606">
            <v>31.86</v>
          </cell>
          <cell r="F3606">
            <v>1.78</v>
          </cell>
          <cell r="G3606">
            <v>127.33</v>
          </cell>
          <cell r="H3606">
            <v>1.02</v>
          </cell>
          <cell r="I3606">
            <v>72.72</v>
          </cell>
          <cell r="J3606">
            <v>3.25</v>
          </cell>
          <cell r="K3606">
            <v>231.91</v>
          </cell>
        </row>
        <row r="3607">
          <cell r="A3607">
            <v>17234</v>
          </cell>
          <cell r="H3607">
            <v>12</v>
          </cell>
          <cell r="I3607">
            <v>231.84</v>
          </cell>
          <cell r="J3607">
            <v>12</v>
          </cell>
          <cell r="K3607">
            <v>231.84</v>
          </cell>
        </row>
        <row r="3608">
          <cell r="A3608">
            <v>31634</v>
          </cell>
          <cell r="B3608">
            <v>2</v>
          </cell>
          <cell r="C3608">
            <v>48.4</v>
          </cell>
          <cell r="F3608">
            <v>4</v>
          </cell>
          <cell r="G3608">
            <v>91.6</v>
          </cell>
          <cell r="H3608">
            <v>4</v>
          </cell>
          <cell r="I3608">
            <v>91.6</v>
          </cell>
          <cell r="J3608">
            <v>10</v>
          </cell>
          <cell r="K3608">
            <v>231.6</v>
          </cell>
        </row>
        <row r="3609">
          <cell r="A3609">
            <v>10985</v>
          </cell>
          <cell r="B3609">
            <v>22</v>
          </cell>
          <cell r="C3609">
            <v>83.7</v>
          </cell>
          <cell r="D3609">
            <v>26</v>
          </cell>
          <cell r="E3609">
            <v>101.09</v>
          </cell>
          <cell r="F3609">
            <v>10</v>
          </cell>
          <cell r="G3609">
            <v>39</v>
          </cell>
          <cell r="H3609">
            <v>2</v>
          </cell>
          <cell r="I3609">
            <v>7.8</v>
          </cell>
          <cell r="J3609">
            <v>60</v>
          </cell>
          <cell r="K3609">
            <v>231.59000000000003</v>
          </cell>
        </row>
        <row r="3610">
          <cell r="A3610">
            <v>29762</v>
          </cell>
          <cell r="B3610">
            <v>8</v>
          </cell>
          <cell r="C3610">
            <v>46.4</v>
          </cell>
          <cell r="D3610">
            <v>4</v>
          </cell>
          <cell r="E3610">
            <v>23.2</v>
          </cell>
          <cell r="F3610">
            <v>21</v>
          </cell>
          <cell r="G3610">
            <v>121.34</v>
          </cell>
          <cell r="H3610">
            <v>7</v>
          </cell>
          <cell r="I3610">
            <v>40.6</v>
          </cell>
          <cell r="J3610">
            <v>40</v>
          </cell>
          <cell r="K3610">
            <v>231.54</v>
          </cell>
        </row>
        <row r="3611">
          <cell r="A3611">
            <v>22859</v>
          </cell>
          <cell r="B3611">
            <v>2</v>
          </cell>
          <cell r="C3611">
            <v>16</v>
          </cell>
          <cell r="D3611">
            <v>9</v>
          </cell>
          <cell r="E3611">
            <v>72</v>
          </cell>
          <cell r="F3611">
            <v>5</v>
          </cell>
          <cell r="G3611">
            <v>40</v>
          </cell>
          <cell r="H3611">
            <v>13</v>
          </cell>
          <cell r="I3611">
            <v>103.36</v>
          </cell>
          <cell r="J3611">
            <v>29</v>
          </cell>
          <cell r="K3611">
            <v>231.36</v>
          </cell>
        </row>
        <row r="3612">
          <cell r="A3612">
            <v>30496</v>
          </cell>
          <cell r="B3612">
            <v>8</v>
          </cell>
          <cell r="C3612">
            <v>124</v>
          </cell>
          <cell r="D3612">
            <v>2</v>
          </cell>
          <cell r="E3612">
            <v>31</v>
          </cell>
          <cell r="F3612">
            <v>3</v>
          </cell>
          <cell r="G3612">
            <v>45.26</v>
          </cell>
          <cell r="H3612">
            <v>2</v>
          </cell>
          <cell r="I3612">
            <v>31</v>
          </cell>
          <cell r="J3612">
            <v>15</v>
          </cell>
          <cell r="K3612">
            <v>231.26</v>
          </cell>
        </row>
        <row r="3613">
          <cell r="A3613">
            <v>32235</v>
          </cell>
          <cell r="H3613">
            <v>8</v>
          </cell>
          <cell r="I3613">
            <v>231.2</v>
          </cell>
          <cell r="J3613">
            <v>8</v>
          </cell>
          <cell r="K3613">
            <v>231.2</v>
          </cell>
        </row>
        <row r="3614">
          <cell r="A3614">
            <v>17087</v>
          </cell>
          <cell r="B3614">
            <v>15</v>
          </cell>
          <cell r="C3614">
            <v>99</v>
          </cell>
          <cell r="D3614">
            <v>6</v>
          </cell>
          <cell r="E3614">
            <v>39.6</v>
          </cell>
          <cell r="F3614">
            <v>5</v>
          </cell>
          <cell r="G3614">
            <v>33</v>
          </cell>
          <cell r="H3614">
            <v>9</v>
          </cell>
          <cell r="I3614">
            <v>59.4</v>
          </cell>
          <cell r="J3614">
            <v>35</v>
          </cell>
          <cell r="K3614">
            <v>231</v>
          </cell>
        </row>
        <row r="3615">
          <cell r="A3615">
            <v>30499</v>
          </cell>
          <cell r="B3615">
            <v>12</v>
          </cell>
          <cell r="C3615">
            <v>230.49</v>
          </cell>
          <cell r="J3615">
            <v>12</v>
          </cell>
          <cell r="K3615">
            <v>230.49</v>
          </cell>
        </row>
        <row r="3616">
          <cell r="A3616">
            <v>28039</v>
          </cell>
          <cell r="H3616">
            <v>33</v>
          </cell>
          <cell r="I3616">
            <v>230.44</v>
          </cell>
          <cell r="J3616">
            <v>33</v>
          </cell>
          <cell r="K3616">
            <v>230.44</v>
          </cell>
        </row>
        <row r="3617">
          <cell r="A3617">
            <v>31528</v>
          </cell>
          <cell r="D3617">
            <v>2</v>
          </cell>
          <cell r="E3617">
            <v>80.739999999999995</v>
          </cell>
          <cell r="F3617">
            <v>2</v>
          </cell>
          <cell r="G3617">
            <v>99.8</v>
          </cell>
          <cell r="H3617">
            <v>1</v>
          </cell>
          <cell r="I3617">
            <v>49.9</v>
          </cell>
          <cell r="J3617">
            <v>5</v>
          </cell>
          <cell r="K3617">
            <v>230.44</v>
          </cell>
        </row>
        <row r="3618">
          <cell r="A3618">
            <v>27284</v>
          </cell>
          <cell r="B3618">
            <v>6</v>
          </cell>
          <cell r="C3618">
            <v>86.4</v>
          </cell>
          <cell r="D3618">
            <v>4</v>
          </cell>
          <cell r="E3618">
            <v>57.6</v>
          </cell>
          <cell r="F3618">
            <v>4</v>
          </cell>
          <cell r="G3618">
            <v>57.6</v>
          </cell>
          <cell r="H3618">
            <v>2</v>
          </cell>
          <cell r="I3618">
            <v>28.8</v>
          </cell>
          <cell r="J3618">
            <v>16</v>
          </cell>
          <cell r="K3618">
            <v>230.4</v>
          </cell>
        </row>
        <row r="3619">
          <cell r="A3619">
            <v>27846</v>
          </cell>
          <cell r="D3619">
            <v>21</v>
          </cell>
          <cell r="E3619">
            <v>201.6</v>
          </cell>
          <cell r="F3619">
            <v>3</v>
          </cell>
          <cell r="G3619">
            <v>28.8</v>
          </cell>
          <cell r="J3619">
            <v>24</v>
          </cell>
          <cell r="K3619">
            <v>230.4</v>
          </cell>
        </row>
        <row r="3620">
          <cell r="A3620">
            <v>10854</v>
          </cell>
          <cell r="B3620">
            <v>3</v>
          </cell>
          <cell r="C3620">
            <v>98.7</v>
          </cell>
          <cell r="D3620">
            <v>3</v>
          </cell>
          <cell r="E3620">
            <v>98.7</v>
          </cell>
          <cell r="F3620">
            <v>1</v>
          </cell>
          <cell r="G3620">
            <v>32.9</v>
          </cell>
          <cell r="J3620">
            <v>7</v>
          </cell>
          <cell r="K3620">
            <v>230.3</v>
          </cell>
        </row>
        <row r="3621">
          <cell r="A3621">
            <v>23208</v>
          </cell>
          <cell r="B3621">
            <v>2</v>
          </cell>
          <cell r="C3621">
            <v>65.8</v>
          </cell>
          <cell r="F3621">
            <v>1</v>
          </cell>
          <cell r="G3621">
            <v>32.9</v>
          </cell>
          <cell r="H3621">
            <v>4</v>
          </cell>
          <cell r="I3621">
            <v>131.6</v>
          </cell>
          <cell r="J3621">
            <v>7</v>
          </cell>
          <cell r="K3621">
            <v>230.29999999999998</v>
          </cell>
        </row>
        <row r="3622">
          <cell r="A3622">
            <v>17949</v>
          </cell>
          <cell r="D3622">
            <v>2</v>
          </cell>
          <cell r="E3622">
            <v>93.6</v>
          </cell>
          <cell r="H3622">
            <v>3</v>
          </cell>
          <cell r="I3622">
            <v>136.66</v>
          </cell>
          <cell r="J3622">
            <v>5</v>
          </cell>
          <cell r="K3622">
            <v>230.26</v>
          </cell>
        </row>
        <row r="3623">
          <cell r="A3623">
            <v>22965</v>
          </cell>
          <cell r="B3623">
            <v>2</v>
          </cell>
          <cell r="C3623">
            <v>230.21</v>
          </cell>
          <cell r="J3623">
            <v>2</v>
          </cell>
          <cell r="K3623">
            <v>230.21</v>
          </cell>
        </row>
        <row r="3624">
          <cell r="A3624">
            <v>29761</v>
          </cell>
          <cell r="D3624">
            <v>3</v>
          </cell>
          <cell r="E3624">
            <v>34.5</v>
          </cell>
          <cell r="F3624">
            <v>17</v>
          </cell>
          <cell r="G3624">
            <v>195.5</v>
          </cell>
          <cell r="J3624">
            <v>20</v>
          </cell>
          <cell r="K3624">
            <v>230</v>
          </cell>
        </row>
        <row r="3625">
          <cell r="A3625">
            <v>30505</v>
          </cell>
          <cell r="B3625">
            <v>2</v>
          </cell>
          <cell r="C3625">
            <v>46</v>
          </cell>
          <cell r="D3625">
            <v>4</v>
          </cell>
          <cell r="E3625">
            <v>92</v>
          </cell>
          <cell r="F3625">
            <v>2</v>
          </cell>
          <cell r="G3625">
            <v>46</v>
          </cell>
          <cell r="H3625">
            <v>2</v>
          </cell>
          <cell r="I3625">
            <v>46</v>
          </cell>
          <cell r="J3625">
            <v>10</v>
          </cell>
          <cell r="K3625">
            <v>230</v>
          </cell>
        </row>
        <row r="3626">
          <cell r="A3626">
            <v>11057</v>
          </cell>
          <cell r="B3626">
            <v>13</v>
          </cell>
          <cell r="C3626">
            <v>85.27</v>
          </cell>
          <cell r="D3626">
            <v>19</v>
          </cell>
          <cell r="E3626">
            <v>125.4</v>
          </cell>
          <cell r="F3626">
            <v>3</v>
          </cell>
          <cell r="G3626">
            <v>19.27</v>
          </cell>
          <cell r="J3626">
            <v>35</v>
          </cell>
          <cell r="K3626">
            <v>229.94000000000003</v>
          </cell>
        </row>
        <row r="3627">
          <cell r="A3627">
            <v>22909</v>
          </cell>
          <cell r="B3627">
            <v>1</v>
          </cell>
          <cell r="C3627">
            <v>229.9</v>
          </cell>
          <cell r="J3627">
            <v>1</v>
          </cell>
          <cell r="K3627">
            <v>229.9</v>
          </cell>
        </row>
        <row r="3628">
          <cell r="A3628">
            <v>30072</v>
          </cell>
          <cell r="B3628">
            <v>1</v>
          </cell>
          <cell r="C3628">
            <v>72</v>
          </cell>
          <cell r="D3628">
            <v>1</v>
          </cell>
          <cell r="E3628">
            <v>78.900000000000006</v>
          </cell>
          <cell r="F3628">
            <v>1</v>
          </cell>
          <cell r="G3628">
            <v>78.900000000000006</v>
          </cell>
          <cell r="J3628">
            <v>3</v>
          </cell>
          <cell r="K3628">
            <v>229.8</v>
          </cell>
        </row>
        <row r="3629">
          <cell r="A3629">
            <v>27311</v>
          </cell>
          <cell r="B3629">
            <v>17</v>
          </cell>
          <cell r="C3629">
            <v>67.680000000000007</v>
          </cell>
          <cell r="F3629">
            <v>11</v>
          </cell>
          <cell r="G3629">
            <v>49.5</v>
          </cell>
          <cell r="H3629">
            <v>25</v>
          </cell>
          <cell r="I3629">
            <v>112.5</v>
          </cell>
          <cell r="J3629">
            <v>53</v>
          </cell>
          <cell r="K3629">
            <v>229.68</v>
          </cell>
        </row>
        <row r="3630">
          <cell r="A3630">
            <v>10242</v>
          </cell>
          <cell r="B3630">
            <v>3</v>
          </cell>
          <cell r="C3630">
            <v>24.6</v>
          </cell>
          <cell r="F3630">
            <v>12</v>
          </cell>
          <cell r="G3630">
            <v>98.4</v>
          </cell>
          <cell r="H3630">
            <v>13</v>
          </cell>
          <cell r="I3630">
            <v>106.6</v>
          </cell>
          <cell r="J3630">
            <v>28</v>
          </cell>
          <cell r="K3630">
            <v>229.6</v>
          </cell>
        </row>
        <row r="3631">
          <cell r="A3631">
            <v>28136</v>
          </cell>
          <cell r="B3631">
            <v>3</v>
          </cell>
          <cell r="C3631">
            <v>76.5</v>
          </cell>
          <cell r="D3631">
            <v>1</v>
          </cell>
          <cell r="E3631">
            <v>25.5</v>
          </cell>
          <cell r="F3631">
            <v>3</v>
          </cell>
          <cell r="G3631">
            <v>76.5</v>
          </cell>
          <cell r="H3631">
            <v>2</v>
          </cell>
          <cell r="I3631">
            <v>51</v>
          </cell>
          <cell r="J3631">
            <v>9</v>
          </cell>
          <cell r="K3631">
            <v>229.5</v>
          </cell>
        </row>
        <row r="3632">
          <cell r="A3632">
            <v>10235</v>
          </cell>
          <cell r="B3632">
            <v>35</v>
          </cell>
          <cell r="C3632">
            <v>52.26</v>
          </cell>
          <cell r="D3632">
            <v>61</v>
          </cell>
          <cell r="E3632">
            <v>90.54</v>
          </cell>
          <cell r="F3632">
            <v>4</v>
          </cell>
          <cell r="G3632">
            <v>6</v>
          </cell>
          <cell r="H3632">
            <v>54</v>
          </cell>
          <cell r="I3632">
            <v>80.64</v>
          </cell>
          <cell r="J3632">
            <v>154</v>
          </cell>
          <cell r="K3632">
            <v>229.44</v>
          </cell>
        </row>
        <row r="3633">
          <cell r="A3633">
            <v>23130</v>
          </cell>
          <cell r="B3633">
            <v>6</v>
          </cell>
          <cell r="C3633">
            <v>126</v>
          </cell>
          <cell r="D3633">
            <v>4</v>
          </cell>
          <cell r="E3633">
            <v>82.32</v>
          </cell>
          <cell r="F3633">
            <v>1</v>
          </cell>
          <cell r="G3633">
            <v>21</v>
          </cell>
          <cell r="J3633">
            <v>11</v>
          </cell>
          <cell r="K3633">
            <v>229.32</v>
          </cell>
        </row>
        <row r="3634">
          <cell r="A3634">
            <v>29599</v>
          </cell>
          <cell r="B3634">
            <v>17</v>
          </cell>
          <cell r="C3634">
            <v>85</v>
          </cell>
          <cell r="D3634">
            <v>27</v>
          </cell>
          <cell r="E3634">
            <v>134.6</v>
          </cell>
          <cell r="F3634">
            <v>2</v>
          </cell>
          <cell r="G3634">
            <v>9.6</v>
          </cell>
          <cell r="J3634">
            <v>46</v>
          </cell>
          <cell r="K3634">
            <v>229.2</v>
          </cell>
        </row>
        <row r="3635">
          <cell r="A3635">
            <v>13305</v>
          </cell>
          <cell r="B3635">
            <v>9</v>
          </cell>
          <cell r="C3635">
            <v>43.32</v>
          </cell>
          <cell r="D3635">
            <v>14</v>
          </cell>
          <cell r="E3635">
            <v>68.209999999999994</v>
          </cell>
          <cell r="F3635">
            <v>10</v>
          </cell>
          <cell r="G3635">
            <v>49</v>
          </cell>
          <cell r="H3635">
            <v>14</v>
          </cell>
          <cell r="I3635">
            <v>68.209999999999994</v>
          </cell>
          <cell r="J3635">
            <v>47</v>
          </cell>
          <cell r="K3635">
            <v>228.74</v>
          </cell>
        </row>
        <row r="3636">
          <cell r="A3636">
            <v>10790</v>
          </cell>
          <cell r="H3636">
            <v>10</v>
          </cell>
          <cell r="I3636">
            <v>228.28</v>
          </cell>
          <cell r="J3636">
            <v>10</v>
          </cell>
          <cell r="K3636">
            <v>228.28</v>
          </cell>
        </row>
        <row r="3637">
          <cell r="A3637">
            <v>27238</v>
          </cell>
          <cell r="B3637">
            <v>24</v>
          </cell>
          <cell r="C3637">
            <v>45.6</v>
          </cell>
          <cell r="D3637">
            <v>28</v>
          </cell>
          <cell r="E3637">
            <v>53.2</v>
          </cell>
          <cell r="F3637">
            <v>28</v>
          </cell>
          <cell r="G3637">
            <v>52.45</v>
          </cell>
          <cell r="H3637">
            <v>41</v>
          </cell>
          <cell r="I3637">
            <v>77</v>
          </cell>
          <cell r="J3637">
            <v>121</v>
          </cell>
          <cell r="K3637">
            <v>228.25</v>
          </cell>
        </row>
        <row r="3638">
          <cell r="A3638">
            <v>16868</v>
          </cell>
          <cell r="B3638">
            <v>1</v>
          </cell>
          <cell r="C3638">
            <v>15</v>
          </cell>
          <cell r="D3638">
            <v>3</v>
          </cell>
          <cell r="E3638">
            <v>45</v>
          </cell>
          <cell r="F3638">
            <v>5</v>
          </cell>
          <cell r="G3638">
            <v>75.8</v>
          </cell>
          <cell r="H3638">
            <v>6</v>
          </cell>
          <cell r="I3638">
            <v>92.4</v>
          </cell>
          <cell r="J3638">
            <v>15</v>
          </cell>
          <cell r="K3638">
            <v>228.20000000000002</v>
          </cell>
        </row>
        <row r="3639">
          <cell r="A3639">
            <v>11094</v>
          </cell>
          <cell r="D3639">
            <v>19</v>
          </cell>
          <cell r="E3639">
            <v>85.5</v>
          </cell>
          <cell r="F3639">
            <v>4</v>
          </cell>
          <cell r="G3639">
            <v>18.399999999999999</v>
          </cell>
          <cell r="H3639">
            <v>27</v>
          </cell>
          <cell r="I3639">
            <v>124.2</v>
          </cell>
          <cell r="J3639">
            <v>50</v>
          </cell>
          <cell r="K3639">
            <v>228.10000000000002</v>
          </cell>
        </row>
        <row r="3640">
          <cell r="A3640">
            <v>22982</v>
          </cell>
          <cell r="D3640">
            <v>1</v>
          </cell>
          <cell r="E3640">
            <v>228.07</v>
          </cell>
          <cell r="J3640">
            <v>1</v>
          </cell>
          <cell r="K3640">
            <v>228.07</v>
          </cell>
        </row>
        <row r="3641">
          <cell r="A3641">
            <v>15410</v>
          </cell>
          <cell r="B3641">
            <v>21</v>
          </cell>
          <cell r="C3641">
            <v>79.8</v>
          </cell>
          <cell r="D3641">
            <v>31</v>
          </cell>
          <cell r="E3641">
            <v>117.8</v>
          </cell>
          <cell r="F3641">
            <v>3</v>
          </cell>
          <cell r="G3641">
            <v>11.4</v>
          </cell>
          <cell r="H3641">
            <v>5</v>
          </cell>
          <cell r="I3641">
            <v>19</v>
          </cell>
          <cell r="J3641">
            <v>60</v>
          </cell>
          <cell r="K3641">
            <v>228</v>
          </cell>
        </row>
        <row r="3642">
          <cell r="A3642">
            <v>28278</v>
          </cell>
          <cell r="B3642">
            <v>1</v>
          </cell>
          <cell r="C3642">
            <v>76</v>
          </cell>
          <cell r="D3642">
            <v>1</v>
          </cell>
          <cell r="E3642">
            <v>76</v>
          </cell>
          <cell r="H3642">
            <v>1</v>
          </cell>
          <cell r="I3642">
            <v>76</v>
          </cell>
          <cell r="J3642">
            <v>3</v>
          </cell>
          <cell r="K3642">
            <v>228</v>
          </cell>
        </row>
        <row r="3643">
          <cell r="A3643">
            <v>28930</v>
          </cell>
          <cell r="B3643">
            <v>13</v>
          </cell>
          <cell r="C3643">
            <v>78</v>
          </cell>
          <cell r="D3643">
            <v>13</v>
          </cell>
          <cell r="E3643">
            <v>78</v>
          </cell>
          <cell r="F3643">
            <v>7</v>
          </cell>
          <cell r="G3643">
            <v>42</v>
          </cell>
          <cell r="H3643">
            <v>5</v>
          </cell>
          <cell r="I3643">
            <v>30</v>
          </cell>
          <cell r="J3643">
            <v>38</v>
          </cell>
          <cell r="K3643">
            <v>228</v>
          </cell>
        </row>
        <row r="3644">
          <cell r="A3644">
            <v>30538</v>
          </cell>
          <cell r="B3644">
            <v>3</v>
          </cell>
          <cell r="C3644">
            <v>18</v>
          </cell>
          <cell r="D3644">
            <v>19</v>
          </cell>
          <cell r="E3644">
            <v>114</v>
          </cell>
          <cell r="F3644">
            <v>5</v>
          </cell>
          <cell r="G3644">
            <v>30</v>
          </cell>
          <cell r="H3644">
            <v>11</v>
          </cell>
          <cell r="I3644">
            <v>66</v>
          </cell>
          <cell r="J3644">
            <v>38</v>
          </cell>
          <cell r="K3644">
            <v>228</v>
          </cell>
        </row>
        <row r="3645">
          <cell r="A3645">
            <v>27856</v>
          </cell>
          <cell r="B3645">
            <v>3</v>
          </cell>
          <cell r="C3645">
            <v>80.400000000000006</v>
          </cell>
          <cell r="F3645">
            <v>3</v>
          </cell>
          <cell r="G3645">
            <v>88.5</v>
          </cell>
          <cell r="H3645">
            <v>2</v>
          </cell>
          <cell r="I3645">
            <v>59</v>
          </cell>
          <cell r="J3645">
            <v>8</v>
          </cell>
          <cell r="K3645">
            <v>227.9</v>
          </cell>
        </row>
        <row r="3646">
          <cell r="A3646">
            <v>12142</v>
          </cell>
          <cell r="B3646">
            <v>53</v>
          </cell>
          <cell r="C3646">
            <v>58.3</v>
          </cell>
          <cell r="D3646">
            <v>93</v>
          </cell>
          <cell r="E3646">
            <v>102.3</v>
          </cell>
          <cell r="F3646">
            <v>60</v>
          </cell>
          <cell r="G3646">
            <v>66</v>
          </cell>
          <cell r="H3646">
            <v>1</v>
          </cell>
          <cell r="I3646">
            <v>1.1000000000000001</v>
          </cell>
          <cell r="J3646">
            <v>207</v>
          </cell>
          <cell r="K3646">
            <v>227.7</v>
          </cell>
        </row>
        <row r="3647">
          <cell r="A3647">
            <v>27335</v>
          </cell>
          <cell r="B3647">
            <v>14</v>
          </cell>
          <cell r="C3647">
            <v>49</v>
          </cell>
          <cell r="D3647">
            <v>22</v>
          </cell>
          <cell r="E3647">
            <v>77</v>
          </cell>
          <cell r="F3647">
            <v>14</v>
          </cell>
          <cell r="G3647">
            <v>49</v>
          </cell>
          <cell r="H3647">
            <v>15</v>
          </cell>
          <cell r="I3647">
            <v>52.5</v>
          </cell>
          <cell r="J3647">
            <v>65</v>
          </cell>
          <cell r="K3647">
            <v>227.5</v>
          </cell>
        </row>
        <row r="3648">
          <cell r="A3648">
            <v>16069</v>
          </cell>
          <cell r="B3648">
            <v>12</v>
          </cell>
          <cell r="C3648">
            <v>76.8</v>
          </cell>
          <cell r="D3648">
            <v>1</v>
          </cell>
          <cell r="E3648">
            <v>6.4</v>
          </cell>
          <cell r="F3648">
            <v>15</v>
          </cell>
          <cell r="G3648">
            <v>96</v>
          </cell>
          <cell r="H3648">
            <v>8</v>
          </cell>
          <cell r="I3648">
            <v>48.2</v>
          </cell>
          <cell r="J3648">
            <v>36</v>
          </cell>
          <cell r="K3648">
            <v>227.39999999999998</v>
          </cell>
        </row>
        <row r="3649">
          <cell r="A3649">
            <v>31820</v>
          </cell>
          <cell r="D3649">
            <v>5</v>
          </cell>
          <cell r="E3649">
            <v>63</v>
          </cell>
          <cell r="F3649">
            <v>3</v>
          </cell>
          <cell r="G3649">
            <v>37.799999999999997</v>
          </cell>
          <cell r="H3649">
            <v>10</v>
          </cell>
          <cell r="I3649">
            <v>126</v>
          </cell>
          <cell r="J3649">
            <v>18</v>
          </cell>
          <cell r="K3649">
            <v>226.8</v>
          </cell>
        </row>
        <row r="3650">
          <cell r="A3650">
            <v>28319</v>
          </cell>
          <cell r="B3650">
            <v>6</v>
          </cell>
          <cell r="C3650">
            <v>75.599999999999994</v>
          </cell>
          <cell r="D3650">
            <v>5</v>
          </cell>
          <cell r="E3650">
            <v>63</v>
          </cell>
          <cell r="F3650">
            <v>3</v>
          </cell>
          <cell r="G3650">
            <v>37.799999999999997</v>
          </cell>
          <cell r="H3650">
            <v>4</v>
          </cell>
          <cell r="I3650">
            <v>50.4</v>
          </cell>
          <cell r="J3650">
            <v>18</v>
          </cell>
          <cell r="K3650">
            <v>226.79999999999998</v>
          </cell>
        </row>
        <row r="3651">
          <cell r="A3651">
            <v>31546</v>
          </cell>
          <cell r="B3651">
            <v>54</v>
          </cell>
          <cell r="C3651">
            <v>86.4</v>
          </cell>
          <cell r="D3651">
            <v>2</v>
          </cell>
          <cell r="E3651">
            <v>3.2</v>
          </cell>
          <cell r="H3651">
            <v>86</v>
          </cell>
          <cell r="I3651">
            <v>137.08000000000001</v>
          </cell>
          <cell r="J3651">
            <v>142</v>
          </cell>
          <cell r="K3651">
            <v>226.68</v>
          </cell>
        </row>
        <row r="3652">
          <cell r="A3652">
            <v>29341</v>
          </cell>
          <cell r="B3652">
            <v>2</v>
          </cell>
          <cell r="C3652">
            <v>38</v>
          </cell>
          <cell r="D3652">
            <v>3</v>
          </cell>
          <cell r="E3652">
            <v>55.48</v>
          </cell>
          <cell r="F3652">
            <v>3</v>
          </cell>
          <cell r="G3652">
            <v>57</v>
          </cell>
          <cell r="H3652">
            <v>4</v>
          </cell>
          <cell r="I3652">
            <v>76</v>
          </cell>
          <cell r="J3652">
            <v>12</v>
          </cell>
          <cell r="K3652">
            <v>226.48</v>
          </cell>
        </row>
        <row r="3653">
          <cell r="A3653">
            <v>30483</v>
          </cell>
          <cell r="D3653">
            <v>12</v>
          </cell>
          <cell r="E3653">
            <v>77.48</v>
          </cell>
          <cell r="F3653">
            <v>2</v>
          </cell>
          <cell r="G3653">
            <v>13</v>
          </cell>
          <cell r="H3653">
            <v>21</v>
          </cell>
          <cell r="I3653">
            <v>135.46</v>
          </cell>
          <cell r="J3653">
            <v>35</v>
          </cell>
          <cell r="K3653">
            <v>225.94</v>
          </cell>
        </row>
        <row r="3654">
          <cell r="A3654">
            <v>23505</v>
          </cell>
          <cell r="B3654">
            <v>3</v>
          </cell>
          <cell r="C3654">
            <v>14.34</v>
          </cell>
          <cell r="D3654">
            <v>1</v>
          </cell>
          <cell r="E3654">
            <v>4.78</v>
          </cell>
          <cell r="F3654">
            <v>24</v>
          </cell>
          <cell r="G3654">
            <v>164.1</v>
          </cell>
          <cell r="H3654">
            <v>6</v>
          </cell>
          <cell r="I3654">
            <v>42.62</v>
          </cell>
          <cell r="J3654">
            <v>34</v>
          </cell>
          <cell r="K3654">
            <v>225.84</v>
          </cell>
        </row>
        <row r="3655">
          <cell r="A3655">
            <v>28474</v>
          </cell>
          <cell r="D3655">
            <v>2</v>
          </cell>
          <cell r="E3655">
            <v>11.6</v>
          </cell>
          <cell r="F3655">
            <v>26</v>
          </cell>
          <cell r="G3655">
            <v>150.80000000000001</v>
          </cell>
          <cell r="H3655">
            <v>11</v>
          </cell>
          <cell r="I3655">
            <v>63.34</v>
          </cell>
          <cell r="J3655">
            <v>39</v>
          </cell>
          <cell r="K3655">
            <v>225.74</v>
          </cell>
        </row>
        <row r="3656">
          <cell r="A3656">
            <v>17314</v>
          </cell>
          <cell r="B3656">
            <v>15</v>
          </cell>
          <cell r="C3656">
            <v>20.56</v>
          </cell>
          <cell r="D3656">
            <v>12</v>
          </cell>
          <cell r="E3656">
            <v>16.8</v>
          </cell>
          <cell r="F3656">
            <v>54</v>
          </cell>
          <cell r="G3656">
            <v>76.88</v>
          </cell>
          <cell r="H3656">
            <v>76</v>
          </cell>
          <cell r="I3656">
            <v>111.4</v>
          </cell>
          <cell r="J3656">
            <v>157</v>
          </cell>
          <cell r="K3656">
            <v>225.64</v>
          </cell>
        </row>
        <row r="3657">
          <cell r="A3657">
            <v>15745</v>
          </cell>
          <cell r="B3657">
            <v>1</v>
          </cell>
          <cell r="C3657">
            <v>18.8</v>
          </cell>
          <cell r="D3657">
            <v>7</v>
          </cell>
          <cell r="E3657">
            <v>131.6</v>
          </cell>
          <cell r="F3657">
            <v>2</v>
          </cell>
          <cell r="G3657">
            <v>37.6</v>
          </cell>
          <cell r="H3657">
            <v>2</v>
          </cell>
          <cell r="I3657">
            <v>37.6</v>
          </cell>
          <cell r="J3657">
            <v>12</v>
          </cell>
          <cell r="K3657">
            <v>225.6</v>
          </cell>
        </row>
        <row r="3658">
          <cell r="A3658">
            <v>18270</v>
          </cell>
          <cell r="B3658">
            <v>3</v>
          </cell>
          <cell r="C3658">
            <v>56.4</v>
          </cell>
          <cell r="D3658">
            <v>3</v>
          </cell>
          <cell r="E3658">
            <v>56.4</v>
          </cell>
          <cell r="F3658">
            <v>4</v>
          </cell>
          <cell r="G3658">
            <v>75.2</v>
          </cell>
          <cell r="H3658">
            <v>2</v>
          </cell>
          <cell r="I3658">
            <v>37.6</v>
          </cell>
          <cell r="J3658">
            <v>12</v>
          </cell>
          <cell r="K3658">
            <v>225.6</v>
          </cell>
        </row>
        <row r="3659">
          <cell r="A3659">
            <v>31432</v>
          </cell>
          <cell r="B3659">
            <v>11</v>
          </cell>
          <cell r="C3659">
            <v>225.5</v>
          </cell>
          <cell r="J3659">
            <v>11</v>
          </cell>
          <cell r="K3659">
            <v>225.5</v>
          </cell>
        </row>
        <row r="3660">
          <cell r="A3660">
            <v>13997</v>
          </cell>
          <cell r="D3660">
            <v>12</v>
          </cell>
          <cell r="E3660">
            <v>58.8</v>
          </cell>
          <cell r="F3660">
            <v>32</v>
          </cell>
          <cell r="G3660">
            <v>156.80000000000001</v>
          </cell>
          <cell r="H3660">
            <v>2</v>
          </cell>
          <cell r="I3660">
            <v>9.8000000000000007</v>
          </cell>
          <cell r="J3660">
            <v>46</v>
          </cell>
          <cell r="K3660">
            <v>225.40000000000003</v>
          </cell>
        </row>
        <row r="3661">
          <cell r="A3661">
            <v>22765</v>
          </cell>
          <cell r="B3661">
            <v>70</v>
          </cell>
          <cell r="C3661">
            <v>111.5</v>
          </cell>
          <cell r="D3661">
            <v>9</v>
          </cell>
          <cell r="E3661">
            <v>14.4</v>
          </cell>
          <cell r="F3661">
            <v>20</v>
          </cell>
          <cell r="G3661">
            <v>32</v>
          </cell>
          <cell r="H3661">
            <v>42</v>
          </cell>
          <cell r="I3661">
            <v>67.2</v>
          </cell>
          <cell r="J3661">
            <v>141</v>
          </cell>
          <cell r="K3661">
            <v>225.10000000000002</v>
          </cell>
        </row>
        <row r="3662">
          <cell r="A3662">
            <v>28459</v>
          </cell>
          <cell r="B3662">
            <v>8</v>
          </cell>
          <cell r="C3662">
            <v>85.54</v>
          </cell>
          <cell r="D3662">
            <v>8</v>
          </cell>
          <cell r="E3662">
            <v>86.4</v>
          </cell>
          <cell r="F3662">
            <v>1</v>
          </cell>
          <cell r="G3662">
            <v>10.8</v>
          </cell>
          <cell r="H3662">
            <v>4</v>
          </cell>
          <cell r="I3662">
            <v>42.34</v>
          </cell>
          <cell r="J3662">
            <v>21</v>
          </cell>
          <cell r="K3662">
            <v>225.08</v>
          </cell>
        </row>
        <row r="3663">
          <cell r="A3663">
            <v>11268</v>
          </cell>
          <cell r="B3663">
            <v>4</v>
          </cell>
          <cell r="C3663">
            <v>90</v>
          </cell>
          <cell r="D3663">
            <v>6</v>
          </cell>
          <cell r="E3663">
            <v>135</v>
          </cell>
          <cell r="J3663">
            <v>10</v>
          </cell>
          <cell r="K3663">
            <v>225</v>
          </cell>
        </row>
        <row r="3664">
          <cell r="A3664">
            <v>17079</v>
          </cell>
          <cell r="B3664">
            <v>3</v>
          </cell>
          <cell r="C3664">
            <v>75</v>
          </cell>
          <cell r="D3664">
            <v>1</v>
          </cell>
          <cell r="E3664">
            <v>25</v>
          </cell>
          <cell r="F3664">
            <v>4</v>
          </cell>
          <cell r="G3664">
            <v>100</v>
          </cell>
          <cell r="H3664">
            <v>1</v>
          </cell>
          <cell r="I3664">
            <v>25</v>
          </cell>
          <cell r="J3664">
            <v>9</v>
          </cell>
          <cell r="K3664">
            <v>225</v>
          </cell>
        </row>
        <row r="3665">
          <cell r="A3665">
            <v>28236</v>
          </cell>
          <cell r="B3665">
            <v>9</v>
          </cell>
          <cell r="C3665">
            <v>81</v>
          </cell>
          <cell r="D3665">
            <v>4</v>
          </cell>
          <cell r="E3665">
            <v>36</v>
          </cell>
          <cell r="F3665">
            <v>6</v>
          </cell>
          <cell r="G3665">
            <v>54</v>
          </cell>
          <cell r="H3665">
            <v>6</v>
          </cell>
          <cell r="I3665">
            <v>54</v>
          </cell>
          <cell r="J3665">
            <v>25</v>
          </cell>
          <cell r="K3665">
            <v>225</v>
          </cell>
        </row>
        <row r="3666">
          <cell r="A3666">
            <v>10264</v>
          </cell>
          <cell r="B3666">
            <v>41</v>
          </cell>
          <cell r="C3666">
            <v>61.5</v>
          </cell>
          <cell r="D3666">
            <v>33</v>
          </cell>
          <cell r="E3666">
            <v>49.5</v>
          </cell>
          <cell r="F3666">
            <v>32</v>
          </cell>
          <cell r="G3666">
            <v>47.88</v>
          </cell>
          <cell r="H3666">
            <v>44</v>
          </cell>
          <cell r="I3666">
            <v>66</v>
          </cell>
          <cell r="J3666">
            <v>150</v>
          </cell>
          <cell r="K3666">
            <v>224.88</v>
          </cell>
        </row>
        <row r="3667">
          <cell r="A3667">
            <v>29270</v>
          </cell>
          <cell r="B3667">
            <v>13</v>
          </cell>
          <cell r="C3667">
            <v>62.4</v>
          </cell>
          <cell r="D3667">
            <v>8</v>
          </cell>
          <cell r="E3667">
            <v>38.4</v>
          </cell>
          <cell r="F3667">
            <v>10</v>
          </cell>
          <cell r="G3667">
            <v>47.62</v>
          </cell>
          <cell r="H3667">
            <v>16</v>
          </cell>
          <cell r="I3667">
            <v>76.42</v>
          </cell>
          <cell r="J3667">
            <v>47</v>
          </cell>
          <cell r="K3667">
            <v>224.83999999999997</v>
          </cell>
        </row>
        <row r="3668">
          <cell r="A3668">
            <v>30554</v>
          </cell>
          <cell r="B3668">
            <v>3</v>
          </cell>
          <cell r="C3668">
            <v>62.4</v>
          </cell>
          <cell r="D3668">
            <v>3</v>
          </cell>
          <cell r="E3668">
            <v>62.4</v>
          </cell>
          <cell r="F3668">
            <v>1</v>
          </cell>
          <cell r="G3668">
            <v>20</v>
          </cell>
          <cell r="H3668">
            <v>4</v>
          </cell>
          <cell r="I3668">
            <v>80</v>
          </cell>
          <cell r="J3668">
            <v>11</v>
          </cell>
          <cell r="K3668">
            <v>224.8</v>
          </cell>
        </row>
        <row r="3669">
          <cell r="A3669">
            <v>28088</v>
          </cell>
          <cell r="B3669">
            <v>40</v>
          </cell>
          <cell r="C3669">
            <v>47.8</v>
          </cell>
          <cell r="D3669">
            <v>57</v>
          </cell>
          <cell r="E3669">
            <v>67.900000000000006</v>
          </cell>
          <cell r="F3669">
            <v>30</v>
          </cell>
          <cell r="G3669">
            <v>35.9</v>
          </cell>
          <cell r="H3669">
            <v>62</v>
          </cell>
          <cell r="I3669">
            <v>73.099999999999994</v>
          </cell>
          <cell r="J3669">
            <v>189</v>
          </cell>
          <cell r="K3669">
            <v>224.7</v>
          </cell>
        </row>
        <row r="3670">
          <cell r="A3670">
            <v>14994</v>
          </cell>
          <cell r="B3670">
            <v>3</v>
          </cell>
          <cell r="C3670">
            <v>134.69999999999999</v>
          </cell>
          <cell r="D3670">
            <v>1</v>
          </cell>
          <cell r="E3670">
            <v>44.9</v>
          </cell>
          <cell r="H3670">
            <v>1</v>
          </cell>
          <cell r="I3670">
            <v>44.9</v>
          </cell>
          <cell r="J3670">
            <v>5</v>
          </cell>
          <cell r="K3670">
            <v>224.5</v>
          </cell>
        </row>
        <row r="3671">
          <cell r="A3671">
            <v>30123</v>
          </cell>
          <cell r="B3671">
            <v>1</v>
          </cell>
          <cell r="C3671">
            <v>44.9</v>
          </cell>
          <cell r="D3671">
            <v>3</v>
          </cell>
          <cell r="E3671">
            <v>134.69999999999999</v>
          </cell>
          <cell r="F3671">
            <v>1</v>
          </cell>
          <cell r="G3671">
            <v>44.9</v>
          </cell>
          <cell r="J3671">
            <v>5</v>
          </cell>
          <cell r="K3671">
            <v>224.5</v>
          </cell>
        </row>
        <row r="3672">
          <cell r="A3672">
            <v>16612</v>
          </cell>
          <cell r="B3672">
            <v>16</v>
          </cell>
          <cell r="C3672">
            <v>120</v>
          </cell>
          <cell r="D3672">
            <v>6</v>
          </cell>
          <cell r="E3672">
            <v>44.4</v>
          </cell>
          <cell r="F3672">
            <v>3</v>
          </cell>
          <cell r="G3672">
            <v>22.5</v>
          </cell>
          <cell r="H3672">
            <v>5</v>
          </cell>
          <cell r="I3672">
            <v>37.5</v>
          </cell>
          <cell r="J3672">
            <v>30</v>
          </cell>
          <cell r="K3672">
            <v>224.4</v>
          </cell>
        </row>
        <row r="3673">
          <cell r="A3673">
            <v>31189</v>
          </cell>
          <cell r="B3673">
            <v>11</v>
          </cell>
          <cell r="C3673">
            <v>112.2</v>
          </cell>
          <cell r="F3673">
            <v>3</v>
          </cell>
          <cell r="G3673">
            <v>30.6</v>
          </cell>
          <cell r="H3673">
            <v>8</v>
          </cell>
          <cell r="I3673">
            <v>81.599999999999994</v>
          </cell>
          <cell r="J3673">
            <v>22</v>
          </cell>
          <cell r="K3673">
            <v>224.4</v>
          </cell>
        </row>
        <row r="3674">
          <cell r="A3674">
            <v>10930</v>
          </cell>
          <cell r="B3674">
            <v>11</v>
          </cell>
          <cell r="C3674">
            <v>72.599999999999994</v>
          </cell>
          <cell r="D3674">
            <v>8</v>
          </cell>
          <cell r="E3674">
            <v>52.8</v>
          </cell>
          <cell r="F3674">
            <v>13</v>
          </cell>
          <cell r="G3674">
            <v>85.8</v>
          </cell>
          <cell r="H3674">
            <v>2</v>
          </cell>
          <cell r="I3674">
            <v>13.2</v>
          </cell>
          <cell r="J3674">
            <v>34</v>
          </cell>
          <cell r="K3674">
            <v>224.39999999999998</v>
          </cell>
        </row>
        <row r="3675">
          <cell r="A3675">
            <v>27139</v>
          </cell>
          <cell r="B3675">
            <v>15</v>
          </cell>
          <cell r="C3675">
            <v>153</v>
          </cell>
          <cell r="D3675">
            <v>3</v>
          </cell>
          <cell r="E3675">
            <v>30.6</v>
          </cell>
          <cell r="H3675">
            <v>4</v>
          </cell>
          <cell r="I3675">
            <v>40.799999999999997</v>
          </cell>
          <cell r="J3675">
            <v>22</v>
          </cell>
          <cell r="K3675">
            <v>224.39999999999998</v>
          </cell>
        </row>
        <row r="3676">
          <cell r="A3676">
            <v>31555</v>
          </cell>
          <cell r="B3676">
            <v>6</v>
          </cell>
          <cell r="C3676">
            <v>79.2</v>
          </cell>
          <cell r="D3676">
            <v>2</v>
          </cell>
          <cell r="E3676">
            <v>26.4</v>
          </cell>
          <cell r="F3676">
            <v>8</v>
          </cell>
          <cell r="G3676">
            <v>105.6</v>
          </cell>
          <cell r="H3676">
            <v>1</v>
          </cell>
          <cell r="I3676">
            <v>13.2</v>
          </cell>
          <cell r="J3676">
            <v>17</v>
          </cell>
          <cell r="K3676">
            <v>224.39999999999998</v>
          </cell>
        </row>
        <row r="3677">
          <cell r="A3677">
            <v>16929</v>
          </cell>
          <cell r="D3677">
            <v>13</v>
          </cell>
          <cell r="E3677">
            <v>58.5</v>
          </cell>
          <cell r="F3677">
            <v>19</v>
          </cell>
          <cell r="G3677">
            <v>84.78</v>
          </cell>
          <cell r="H3677">
            <v>18</v>
          </cell>
          <cell r="I3677">
            <v>81</v>
          </cell>
          <cell r="J3677">
            <v>50</v>
          </cell>
          <cell r="K3677">
            <v>224.28</v>
          </cell>
        </row>
        <row r="3678">
          <cell r="A3678">
            <v>10499</v>
          </cell>
          <cell r="B3678">
            <v>15</v>
          </cell>
          <cell r="C3678">
            <v>124.5</v>
          </cell>
          <cell r="D3678">
            <v>2</v>
          </cell>
          <cell r="E3678">
            <v>16.600000000000001</v>
          </cell>
          <cell r="F3678">
            <v>6</v>
          </cell>
          <cell r="G3678">
            <v>49.8</v>
          </cell>
          <cell r="H3678">
            <v>4</v>
          </cell>
          <cell r="I3678">
            <v>33.200000000000003</v>
          </cell>
          <cell r="J3678">
            <v>27</v>
          </cell>
          <cell r="K3678">
            <v>224.09999999999997</v>
          </cell>
        </row>
        <row r="3679">
          <cell r="A3679">
            <v>32056</v>
          </cell>
          <cell r="F3679">
            <v>28</v>
          </cell>
          <cell r="G3679">
            <v>125.2</v>
          </cell>
          <cell r="H3679">
            <v>22</v>
          </cell>
          <cell r="I3679">
            <v>98.85</v>
          </cell>
          <cell r="J3679">
            <v>50</v>
          </cell>
          <cell r="K3679">
            <v>224.05</v>
          </cell>
        </row>
        <row r="3680">
          <cell r="A3680">
            <v>17044</v>
          </cell>
          <cell r="B3680">
            <v>5</v>
          </cell>
          <cell r="C3680">
            <v>112</v>
          </cell>
          <cell r="F3680">
            <v>1</v>
          </cell>
          <cell r="G3680">
            <v>22.4</v>
          </cell>
          <cell r="H3680">
            <v>4</v>
          </cell>
          <cell r="I3680">
            <v>89.6</v>
          </cell>
          <cell r="J3680">
            <v>10</v>
          </cell>
          <cell r="K3680">
            <v>224</v>
          </cell>
        </row>
        <row r="3681">
          <cell r="A3681">
            <v>30383</v>
          </cell>
          <cell r="D3681">
            <v>4</v>
          </cell>
          <cell r="E3681">
            <v>224</v>
          </cell>
          <cell r="J3681">
            <v>4</v>
          </cell>
          <cell r="K3681">
            <v>224</v>
          </cell>
        </row>
        <row r="3682">
          <cell r="A3682">
            <v>16563</v>
          </cell>
          <cell r="F3682">
            <v>4</v>
          </cell>
          <cell r="G3682">
            <v>90.5</v>
          </cell>
          <cell r="H3682">
            <v>5</v>
          </cell>
          <cell r="I3682">
            <v>133</v>
          </cell>
          <cell r="J3682">
            <v>9</v>
          </cell>
          <cell r="K3682">
            <v>223.5</v>
          </cell>
        </row>
        <row r="3683">
          <cell r="A3683">
            <v>23532</v>
          </cell>
          <cell r="F3683">
            <v>1</v>
          </cell>
          <cell r="G3683">
            <v>37.200000000000003</v>
          </cell>
          <cell r="H3683">
            <v>5</v>
          </cell>
          <cell r="I3683">
            <v>186</v>
          </cell>
          <cell r="J3683">
            <v>6</v>
          </cell>
          <cell r="K3683">
            <v>223.2</v>
          </cell>
        </row>
        <row r="3684">
          <cell r="A3684">
            <v>27314</v>
          </cell>
          <cell r="B3684">
            <v>2</v>
          </cell>
          <cell r="C3684">
            <v>37.200000000000003</v>
          </cell>
          <cell r="F3684">
            <v>5</v>
          </cell>
          <cell r="G3684">
            <v>93</v>
          </cell>
          <cell r="H3684">
            <v>5</v>
          </cell>
          <cell r="I3684">
            <v>93</v>
          </cell>
          <cell r="J3684">
            <v>12</v>
          </cell>
          <cell r="K3684">
            <v>223.2</v>
          </cell>
        </row>
        <row r="3685">
          <cell r="A3685">
            <v>14338</v>
          </cell>
          <cell r="B3685">
            <v>4</v>
          </cell>
          <cell r="C3685">
            <v>14</v>
          </cell>
          <cell r="D3685">
            <v>12</v>
          </cell>
          <cell r="E3685">
            <v>41.72</v>
          </cell>
          <cell r="F3685">
            <v>36</v>
          </cell>
          <cell r="G3685">
            <v>121.66</v>
          </cell>
          <cell r="H3685">
            <v>13</v>
          </cell>
          <cell r="I3685">
            <v>45.5</v>
          </cell>
          <cell r="J3685">
            <v>65</v>
          </cell>
          <cell r="K3685">
            <v>222.88</v>
          </cell>
        </row>
        <row r="3686">
          <cell r="A3686">
            <v>29502</v>
          </cell>
          <cell r="B3686">
            <v>4</v>
          </cell>
          <cell r="C3686">
            <v>58.8</v>
          </cell>
          <cell r="D3686">
            <v>2</v>
          </cell>
          <cell r="E3686">
            <v>28.8</v>
          </cell>
          <cell r="F3686">
            <v>7</v>
          </cell>
          <cell r="G3686">
            <v>105</v>
          </cell>
          <cell r="H3686">
            <v>2</v>
          </cell>
          <cell r="I3686">
            <v>30</v>
          </cell>
          <cell r="J3686">
            <v>15</v>
          </cell>
          <cell r="K3686">
            <v>222.6</v>
          </cell>
        </row>
        <row r="3687">
          <cell r="A3687">
            <v>14351</v>
          </cell>
          <cell r="B3687">
            <v>17</v>
          </cell>
          <cell r="C3687">
            <v>42.3</v>
          </cell>
          <cell r="D3687">
            <v>22</v>
          </cell>
          <cell r="E3687">
            <v>55</v>
          </cell>
          <cell r="H3687">
            <v>51</v>
          </cell>
          <cell r="I3687">
            <v>125.1</v>
          </cell>
          <cell r="J3687">
            <v>90</v>
          </cell>
          <cell r="K3687">
            <v>222.39999999999998</v>
          </cell>
        </row>
        <row r="3688">
          <cell r="A3688">
            <v>15851</v>
          </cell>
          <cell r="D3688">
            <v>8</v>
          </cell>
          <cell r="E3688">
            <v>54.65</v>
          </cell>
          <cell r="F3688">
            <v>9</v>
          </cell>
          <cell r="G3688">
            <v>62.1</v>
          </cell>
          <cell r="H3688">
            <v>15</v>
          </cell>
          <cell r="I3688">
            <v>105.3</v>
          </cell>
          <cell r="J3688">
            <v>32</v>
          </cell>
          <cell r="K3688">
            <v>222.05</v>
          </cell>
        </row>
        <row r="3689">
          <cell r="A3689">
            <v>23625</v>
          </cell>
          <cell r="B3689">
            <v>43</v>
          </cell>
          <cell r="C3689">
            <v>86</v>
          </cell>
          <cell r="D3689">
            <v>43</v>
          </cell>
          <cell r="E3689">
            <v>86</v>
          </cell>
          <cell r="F3689">
            <v>25</v>
          </cell>
          <cell r="G3689">
            <v>50</v>
          </cell>
          <cell r="J3689">
            <v>111</v>
          </cell>
          <cell r="K3689">
            <v>222</v>
          </cell>
        </row>
        <row r="3690">
          <cell r="A3690">
            <v>15391</v>
          </cell>
          <cell r="D3690">
            <v>9</v>
          </cell>
          <cell r="E3690">
            <v>55.8</v>
          </cell>
          <cell r="F3690">
            <v>20</v>
          </cell>
          <cell r="G3690">
            <v>122.5</v>
          </cell>
          <cell r="H3690">
            <v>7</v>
          </cell>
          <cell r="I3690">
            <v>43.4</v>
          </cell>
          <cell r="J3690">
            <v>36</v>
          </cell>
          <cell r="K3690">
            <v>221.70000000000002</v>
          </cell>
        </row>
        <row r="3691">
          <cell r="A3691">
            <v>17656</v>
          </cell>
          <cell r="B3691">
            <v>2</v>
          </cell>
          <cell r="C3691">
            <v>147.80000000000001</v>
          </cell>
          <cell r="D3691">
            <v>1</v>
          </cell>
          <cell r="E3691">
            <v>73.900000000000006</v>
          </cell>
          <cell r="J3691">
            <v>3</v>
          </cell>
          <cell r="K3691">
            <v>221.70000000000002</v>
          </cell>
        </row>
        <row r="3692">
          <cell r="A3692">
            <v>13328</v>
          </cell>
          <cell r="B3692">
            <v>25</v>
          </cell>
          <cell r="C3692">
            <v>78.180000000000007</v>
          </cell>
          <cell r="D3692">
            <v>5</v>
          </cell>
          <cell r="E3692">
            <v>17.5</v>
          </cell>
          <cell r="F3692">
            <v>12</v>
          </cell>
          <cell r="G3692">
            <v>42</v>
          </cell>
          <cell r="H3692">
            <v>24</v>
          </cell>
          <cell r="I3692">
            <v>84</v>
          </cell>
          <cell r="J3692">
            <v>66</v>
          </cell>
          <cell r="K3692">
            <v>221.68</v>
          </cell>
        </row>
        <row r="3693">
          <cell r="A3693">
            <v>32063</v>
          </cell>
          <cell r="F3693">
            <v>20</v>
          </cell>
          <cell r="G3693">
            <v>105.3</v>
          </cell>
          <cell r="H3693">
            <v>22</v>
          </cell>
          <cell r="I3693">
            <v>116.18</v>
          </cell>
          <cell r="J3693">
            <v>42</v>
          </cell>
          <cell r="K3693">
            <v>221.48000000000002</v>
          </cell>
        </row>
        <row r="3694">
          <cell r="A3694">
            <v>16164</v>
          </cell>
          <cell r="B3694">
            <v>5</v>
          </cell>
          <cell r="C3694">
            <v>51</v>
          </cell>
          <cell r="D3694">
            <v>5</v>
          </cell>
          <cell r="E3694">
            <v>50.4</v>
          </cell>
          <cell r="F3694">
            <v>8</v>
          </cell>
          <cell r="G3694">
            <v>80</v>
          </cell>
          <cell r="H3694">
            <v>4</v>
          </cell>
          <cell r="I3694">
            <v>40</v>
          </cell>
          <cell r="J3694">
            <v>22</v>
          </cell>
          <cell r="K3694">
            <v>221.4</v>
          </cell>
        </row>
        <row r="3695">
          <cell r="A3695">
            <v>29445</v>
          </cell>
          <cell r="D3695">
            <v>5</v>
          </cell>
          <cell r="E3695">
            <v>41</v>
          </cell>
          <cell r="F3695">
            <v>8</v>
          </cell>
          <cell r="G3695">
            <v>65.599999999999994</v>
          </cell>
          <cell r="H3695">
            <v>14</v>
          </cell>
          <cell r="I3695">
            <v>114.8</v>
          </cell>
          <cell r="J3695">
            <v>27</v>
          </cell>
          <cell r="K3695">
            <v>221.39999999999998</v>
          </cell>
        </row>
        <row r="3696">
          <cell r="A3696">
            <v>27251</v>
          </cell>
          <cell r="B3696">
            <v>2</v>
          </cell>
          <cell r="C3696">
            <v>44.6</v>
          </cell>
          <cell r="D3696">
            <v>2</v>
          </cell>
          <cell r="E3696">
            <v>42.82</v>
          </cell>
          <cell r="F3696">
            <v>3</v>
          </cell>
          <cell r="G3696">
            <v>66.900000000000006</v>
          </cell>
          <cell r="H3696">
            <v>3</v>
          </cell>
          <cell r="I3696">
            <v>66.900000000000006</v>
          </cell>
          <cell r="J3696">
            <v>10</v>
          </cell>
          <cell r="K3696">
            <v>221.22</v>
          </cell>
        </row>
        <row r="3697">
          <cell r="A3697">
            <v>29129</v>
          </cell>
          <cell r="B3697">
            <v>3</v>
          </cell>
          <cell r="C3697">
            <v>94.8</v>
          </cell>
          <cell r="D3697">
            <v>1</v>
          </cell>
          <cell r="E3697">
            <v>31.6</v>
          </cell>
          <cell r="F3697">
            <v>1</v>
          </cell>
          <cell r="G3697">
            <v>31.6</v>
          </cell>
          <cell r="H3697">
            <v>2</v>
          </cell>
          <cell r="I3697">
            <v>63.2</v>
          </cell>
          <cell r="J3697">
            <v>7</v>
          </cell>
          <cell r="K3697">
            <v>221.2</v>
          </cell>
        </row>
        <row r="3698">
          <cell r="A3698">
            <v>10995</v>
          </cell>
          <cell r="B3698">
            <v>9</v>
          </cell>
          <cell r="C3698">
            <v>76.5</v>
          </cell>
          <cell r="D3698">
            <v>8</v>
          </cell>
          <cell r="E3698">
            <v>68</v>
          </cell>
          <cell r="F3698">
            <v>9</v>
          </cell>
          <cell r="G3698">
            <v>76.5</v>
          </cell>
          <cell r="J3698">
            <v>26</v>
          </cell>
          <cell r="K3698">
            <v>221</v>
          </cell>
        </row>
        <row r="3699">
          <cell r="A3699">
            <v>27614</v>
          </cell>
          <cell r="B3699">
            <v>4</v>
          </cell>
          <cell r="C3699">
            <v>176.01</v>
          </cell>
          <cell r="D3699">
            <v>1</v>
          </cell>
          <cell r="E3699">
            <v>44.9</v>
          </cell>
          <cell r="J3699">
            <v>5</v>
          </cell>
          <cell r="K3699">
            <v>220.91</v>
          </cell>
        </row>
        <row r="3700">
          <cell r="A3700">
            <v>17364</v>
          </cell>
          <cell r="B3700">
            <v>9</v>
          </cell>
          <cell r="C3700">
            <v>93.66</v>
          </cell>
          <cell r="F3700">
            <v>6</v>
          </cell>
          <cell r="G3700">
            <v>60</v>
          </cell>
          <cell r="H3700">
            <v>7</v>
          </cell>
          <cell r="I3700">
            <v>67.23</v>
          </cell>
          <cell r="J3700">
            <v>22</v>
          </cell>
          <cell r="K3700">
            <v>220.89</v>
          </cell>
        </row>
        <row r="3701">
          <cell r="A3701">
            <v>27332</v>
          </cell>
          <cell r="B3701">
            <v>3</v>
          </cell>
          <cell r="C3701">
            <v>55.2</v>
          </cell>
          <cell r="D3701">
            <v>6</v>
          </cell>
          <cell r="E3701">
            <v>110.4</v>
          </cell>
          <cell r="H3701">
            <v>3</v>
          </cell>
          <cell r="I3701">
            <v>55.2</v>
          </cell>
          <cell r="J3701">
            <v>12</v>
          </cell>
          <cell r="K3701">
            <v>220.8</v>
          </cell>
        </row>
        <row r="3702">
          <cell r="A3702">
            <v>28839</v>
          </cell>
          <cell r="B3702">
            <v>21</v>
          </cell>
          <cell r="C3702">
            <v>100.8</v>
          </cell>
          <cell r="D3702">
            <v>3</v>
          </cell>
          <cell r="E3702">
            <v>14.4</v>
          </cell>
          <cell r="F3702">
            <v>4</v>
          </cell>
          <cell r="G3702">
            <v>19.2</v>
          </cell>
          <cell r="H3702">
            <v>18</v>
          </cell>
          <cell r="I3702">
            <v>86.4</v>
          </cell>
          <cell r="J3702">
            <v>46</v>
          </cell>
          <cell r="K3702">
            <v>220.8</v>
          </cell>
        </row>
        <row r="3703">
          <cell r="A3703">
            <v>29463</v>
          </cell>
          <cell r="D3703">
            <v>10</v>
          </cell>
          <cell r="E3703">
            <v>92</v>
          </cell>
          <cell r="F3703">
            <v>9</v>
          </cell>
          <cell r="G3703">
            <v>82.8</v>
          </cell>
          <cell r="H3703">
            <v>5</v>
          </cell>
          <cell r="I3703">
            <v>46</v>
          </cell>
          <cell r="J3703">
            <v>24</v>
          </cell>
          <cell r="K3703">
            <v>220.8</v>
          </cell>
        </row>
        <row r="3704">
          <cell r="A3704">
            <v>14878</v>
          </cell>
          <cell r="B3704">
            <v>21</v>
          </cell>
          <cell r="C3704">
            <v>67.2</v>
          </cell>
          <cell r="D3704">
            <v>20</v>
          </cell>
          <cell r="E3704">
            <v>64</v>
          </cell>
          <cell r="F3704">
            <v>18</v>
          </cell>
          <cell r="G3704">
            <v>57.6</v>
          </cell>
          <cell r="H3704">
            <v>10</v>
          </cell>
          <cell r="I3704">
            <v>32</v>
          </cell>
          <cell r="J3704">
            <v>69</v>
          </cell>
          <cell r="K3704">
            <v>220.79999999999998</v>
          </cell>
        </row>
        <row r="3705">
          <cell r="A3705">
            <v>28842</v>
          </cell>
          <cell r="B3705">
            <v>27</v>
          </cell>
          <cell r="C3705">
            <v>129.6</v>
          </cell>
          <cell r="D3705">
            <v>4</v>
          </cell>
          <cell r="E3705">
            <v>19.2</v>
          </cell>
          <cell r="F3705">
            <v>5</v>
          </cell>
          <cell r="G3705">
            <v>24</v>
          </cell>
          <cell r="H3705">
            <v>10</v>
          </cell>
          <cell r="I3705">
            <v>48</v>
          </cell>
          <cell r="J3705">
            <v>46</v>
          </cell>
          <cell r="K3705">
            <v>220.79999999999998</v>
          </cell>
        </row>
        <row r="3706">
          <cell r="A3706">
            <v>29412</v>
          </cell>
          <cell r="B3706">
            <v>1</v>
          </cell>
          <cell r="C3706">
            <v>20.8</v>
          </cell>
          <cell r="D3706">
            <v>1</v>
          </cell>
          <cell r="E3706">
            <v>20.8</v>
          </cell>
          <cell r="F3706">
            <v>4</v>
          </cell>
          <cell r="G3706">
            <v>79.599999999999994</v>
          </cell>
          <cell r="H3706">
            <v>5</v>
          </cell>
          <cell r="I3706">
            <v>99.5</v>
          </cell>
          <cell r="J3706">
            <v>11</v>
          </cell>
          <cell r="K3706">
            <v>220.7</v>
          </cell>
        </row>
        <row r="3707">
          <cell r="A3707">
            <v>31878</v>
          </cell>
          <cell r="F3707">
            <v>17</v>
          </cell>
          <cell r="G3707">
            <v>134.62</v>
          </cell>
          <cell r="H3707">
            <v>11</v>
          </cell>
          <cell r="I3707">
            <v>86</v>
          </cell>
          <cell r="J3707">
            <v>28</v>
          </cell>
          <cell r="K3707">
            <v>220.62</v>
          </cell>
        </row>
        <row r="3708">
          <cell r="A3708">
            <v>14727</v>
          </cell>
          <cell r="B3708">
            <v>32</v>
          </cell>
          <cell r="C3708">
            <v>57.8</v>
          </cell>
          <cell r="D3708">
            <v>16</v>
          </cell>
          <cell r="E3708">
            <v>35.200000000000003</v>
          </cell>
          <cell r="F3708">
            <v>28</v>
          </cell>
          <cell r="G3708">
            <v>61.6</v>
          </cell>
          <cell r="H3708">
            <v>30</v>
          </cell>
          <cell r="I3708">
            <v>66</v>
          </cell>
          <cell r="J3708">
            <v>106</v>
          </cell>
          <cell r="K3708">
            <v>220.6</v>
          </cell>
        </row>
        <row r="3709">
          <cell r="A3709">
            <v>12429</v>
          </cell>
          <cell r="B3709">
            <v>29</v>
          </cell>
          <cell r="C3709">
            <v>75.400000000000006</v>
          </cell>
          <cell r="D3709">
            <v>21</v>
          </cell>
          <cell r="E3709">
            <v>54.39</v>
          </cell>
          <cell r="F3709">
            <v>18</v>
          </cell>
          <cell r="G3709">
            <v>46.8</v>
          </cell>
          <cell r="H3709">
            <v>17</v>
          </cell>
          <cell r="I3709">
            <v>43.99</v>
          </cell>
          <cell r="J3709">
            <v>85</v>
          </cell>
          <cell r="K3709">
            <v>220.58000000000004</v>
          </cell>
        </row>
        <row r="3710">
          <cell r="A3710">
            <v>31775</v>
          </cell>
          <cell r="D3710">
            <v>1</v>
          </cell>
          <cell r="E3710">
            <v>24.5</v>
          </cell>
          <cell r="F3710">
            <v>4</v>
          </cell>
          <cell r="G3710">
            <v>98</v>
          </cell>
          <cell r="H3710">
            <v>4</v>
          </cell>
          <cell r="I3710">
            <v>98</v>
          </cell>
          <cell r="J3710">
            <v>9</v>
          </cell>
          <cell r="K3710">
            <v>220.5</v>
          </cell>
        </row>
        <row r="3711">
          <cell r="A3711">
            <v>15914</v>
          </cell>
          <cell r="B3711">
            <v>8</v>
          </cell>
          <cell r="C3711">
            <v>38.020000000000003</v>
          </cell>
          <cell r="D3711">
            <v>11</v>
          </cell>
          <cell r="E3711">
            <v>52.8</v>
          </cell>
          <cell r="F3711">
            <v>8</v>
          </cell>
          <cell r="G3711">
            <v>38.4</v>
          </cell>
          <cell r="H3711">
            <v>19</v>
          </cell>
          <cell r="I3711">
            <v>91.2</v>
          </cell>
          <cell r="J3711">
            <v>46</v>
          </cell>
          <cell r="K3711">
            <v>220.42000000000002</v>
          </cell>
        </row>
        <row r="3712">
          <cell r="A3712">
            <v>28840</v>
          </cell>
          <cell r="B3712">
            <v>15</v>
          </cell>
          <cell r="C3712">
            <v>71.62</v>
          </cell>
          <cell r="D3712">
            <v>12</v>
          </cell>
          <cell r="E3712">
            <v>57.6</v>
          </cell>
          <cell r="F3712">
            <v>7</v>
          </cell>
          <cell r="G3712">
            <v>33.6</v>
          </cell>
          <cell r="H3712">
            <v>12</v>
          </cell>
          <cell r="I3712">
            <v>57.6</v>
          </cell>
          <cell r="J3712">
            <v>46</v>
          </cell>
          <cell r="K3712">
            <v>220.42</v>
          </cell>
        </row>
        <row r="3713">
          <cell r="A3713">
            <v>18172</v>
          </cell>
          <cell r="B3713">
            <v>23</v>
          </cell>
          <cell r="C3713">
            <v>67.56</v>
          </cell>
          <cell r="D3713">
            <v>20</v>
          </cell>
          <cell r="E3713">
            <v>59.76</v>
          </cell>
          <cell r="F3713">
            <v>14</v>
          </cell>
          <cell r="G3713">
            <v>42</v>
          </cell>
          <cell r="H3713">
            <v>17</v>
          </cell>
          <cell r="I3713">
            <v>51</v>
          </cell>
          <cell r="J3713">
            <v>74</v>
          </cell>
          <cell r="K3713">
            <v>220.32</v>
          </cell>
        </row>
        <row r="3714">
          <cell r="A3714">
            <v>31516</v>
          </cell>
          <cell r="D3714">
            <v>5</v>
          </cell>
          <cell r="E3714">
            <v>220.22</v>
          </cell>
          <cell r="J3714">
            <v>5</v>
          </cell>
          <cell r="K3714">
            <v>220.22</v>
          </cell>
        </row>
        <row r="3715">
          <cell r="A3715">
            <v>31312</v>
          </cell>
          <cell r="B3715">
            <v>11</v>
          </cell>
          <cell r="C3715">
            <v>53.9</v>
          </cell>
          <cell r="D3715">
            <v>7</v>
          </cell>
          <cell r="E3715">
            <v>33.909999999999997</v>
          </cell>
          <cell r="F3715">
            <v>14</v>
          </cell>
          <cell r="G3715">
            <v>68.599999999999994</v>
          </cell>
          <cell r="H3715">
            <v>13</v>
          </cell>
          <cell r="I3715">
            <v>63.7</v>
          </cell>
          <cell r="J3715">
            <v>45</v>
          </cell>
          <cell r="K3715">
            <v>220.11</v>
          </cell>
        </row>
        <row r="3716">
          <cell r="A3716">
            <v>17641</v>
          </cell>
          <cell r="B3716">
            <v>18</v>
          </cell>
          <cell r="C3716">
            <v>146.94</v>
          </cell>
          <cell r="D3716">
            <v>8</v>
          </cell>
          <cell r="E3716">
            <v>65.599999999999994</v>
          </cell>
          <cell r="F3716">
            <v>1</v>
          </cell>
          <cell r="G3716">
            <v>7.54</v>
          </cell>
          <cell r="J3716">
            <v>27</v>
          </cell>
          <cell r="K3716">
            <v>220.07999999999998</v>
          </cell>
        </row>
        <row r="3717">
          <cell r="A3717">
            <v>10592</v>
          </cell>
          <cell r="B3717">
            <v>9</v>
          </cell>
          <cell r="C3717">
            <v>42.82</v>
          </cell>
          <cell r="D3717">
            <v>9</v>
          </cell>
          <cell r="E3717">
            <v>43.2</v>
          </cell>
          <cell r="F3717">
            <v>16</v>
          </cell>
          <cell r="G3717">
            <v>76.8</v>
          </cell>
          <cell r="H3717">
            <v>12</v>
          </cell>
          <cell r="I3717">
            <v>57.22</v>
          </cell>
          <cell r="J3717">
            <v>46</v>
          </cell>
          <cell r="K3717">
            <v>220.04</v>
          </cell>
        </row>
        <row r="3718">
          <cell r="A3718">
            <v>17156</v>
          </cell>
          <cell r="B3718">
            <v>4</v>
          </cell>
          <cell r="C3718">
            <v>80</v>
          </cell>
          <cell r="D3718">
            <v>4</v>
          </cell>
          <cell r="E3718">
            <v>80</v>
          </cell>
          <cell r="F3718">
            <v>3</v>
          </cell>
          <cell r="G3718">
            <v>60</v>
          </cell>
          <cell r="J3718">
            <v>11</v>
          </cell>
          <cell r="K3718">
            <v>220</v>
          </cell>
        </row>
        <row r="3719">
          <cell r="A3719">
            <v>17174</v>
          </cell>
          <cell r="B3719">
            <v>3</v>
          </cell>
          <cell r="C3719">
            <v>60</v>
          </cell>
          <cell r="D3719">
            <v>2</v>
          </cell>
          <cell r="E3719">
            <v>40</v>
          </cell>
          <cell r="F3719">
            <v>2</v>
          </cell>
          <cell r="G3719">
            <v>40</v>
          </cell>
          <cell r="H3719">
            <v>4</v>
          </cell>
          <cell r="I3719">
            <v>80</v>
          </cell>
          <cell r="J3719">
            <v>11</v>
          </cell>
          <cell r="K3719">
            <v>220</v>
          </cell>
        </row>
        <row r="3720">
          <cell r="A3720">
            <v>31338</v>
          </cell>
          <cell r="D3720">
            <v>1</v>
          </cell>
          <cell r="E3720">
            <v>22</v>
          </cell>
          <cell r="F3720">
            <v>1</v>
          </cell>
          <cell r="G3720">
            <v>22</v>
          </cell>
          <cell r="H3720">
            <v>8</v>
          </cell>
          <cell r="I3720">
            <v>176</v>
          </cell>
          <cell r="J3720">
            <v>10</v>
          </cell>
          <cell r="K3720">
            <v>220</v>
          </cell>
        </row>
        <row r="3721">
          <cell r="A3721">
            <v>32412</v>
          </cell>
          <cell r="H3721">
            <v>4</v>
          </cell>
          <cell r="I3721">
            <v>220</v>
          </cell>
          <cell r="J3721">
            <v>4</v>
          </cell>
          <cell r="K3721">
            <v>220</v>
          </cell>
        </row>
        <row r="3722">
          <cell r="A3722">
            <v>29360</v>
          </cell>
          <cell r="B3722">
            <v>3</v>
          </cell>
          <cell r="C3722">
            <v>6.6</v>
          </cell>
          <cell r="D3722">
            <v>27</v>
          </cell>
          <cell r="E3722">
            <v>59.22</v>
          </cell>
          <cell r="F3722">
            <v>28</v>
          </cell>
          <cell r="G3722">
            <v>61.6</v>
          </cell>
          <cell r="H3722">
            <v>42</v>
          </cell>
          <cell r="I3722">
            <v>92.4</v>
          </cell>
          <cell r="J3722">
            <v>100</v>
          </cell>
          <cell r="K3722">
            <v>219.82</v>
          </cell>
        </row>
        <row r="3723">
          <cell r="A3723">
            <v>31644</v>
          </cell>
          <cell r="B3723">
            <v>4</v>
          </cell>
          <cell r="C3723">
            <v>67.599999999999994</v>
          </cell>
          <cell r="D3723">
            <v>6</v>
          </cell>
          <cell r="E3723">
            <v>101.4</v>
          </cell>
          <cell r="F3723">
            <v>2</v>
          </cell>
          <cell r="G3723">
            <v>33.799999999999997</v>
          </cell>
          <cell r="H3723">
            <v>1</v>
          </cell>
          <cell r="I3723">
            <v>16.899999999999999</v>
          </cell>
          <cell r="J3723">
            <v>13</v>
          </cell>
          <cell r="K3723">
            <v>219.70000000000002</v>
          </cell>
        </row>
        <row r="3724">
          <cell r="A3724">
            <v>11096</v>
          </cell>
          <cell r="D3724">
            <v>6</v>
          </cell>
          <cell r="E3724">
            <v>146.4</v>
          </cell>
          <cell r="F3724">
            <v>1</v>
          </cell>
          <cell r="G3724">
            <v>24.4</v>
          </cell>
          <cell r="H3724">
            <v>2</v>
          </cell>
          <cell r="I3724">
            <v>48.8</v>
          </cell>
          <cell r="J3724">
            <v>9</v>
          </cell>
          <cell r="K3724">
            <v>219.60000000000002</v>
          </cell>
        </row>
        <row r="3725">
          <cell r="A3725">
            <v>32093</v>
          </cell>
          <cell r="H3725">
            <v>4</v>
          </cell>
          <cell r="I3725">
            <v>219.6</v>
          </cell>
          <cell r="J3725">
            <v>4</v>
          </cell>
          <cell r="K3725">
            <v>219.6</v>
          </cell>
        </row>
        <row r="3726">
          <cell r="A3726">
            <v>32094</v>
          </cell>
          <cell r="H3726">
            <v>4</v>
          </cell>
          <cell r="I3726">
            <v>219.6</v>
          </cell>
          <cell r="J3726">
            <v>4</v>
          </cell>
          <cell r="K3726">
            <v>219.6</v>
          </cell>
        </row>
        <row r="3727">
          <cell r="A3727">
            <v>30389</v>
          </cell>
          <cell r="D3727">
            <v>4</v>
          </cell>
          <cell r="E3727">
            <v>219.52</v>
          </cell>
          <cell r="J3727">
            <v>4</v>
          </cell>
          <cell r="K3727">
            <v>219.52</v>
          </cell>
        </row>
        <row r="3728">
          <cell r="A3728">
            <v>27246</v>
          </cell>
          <cell r="B3728">
            <v>4</v>
          </cell>
          <cell r="C3728">
            <v>85.46</v>
          </cell>
          <cell r="D3728">
            <v>3</v>
          </cell>
          <cell r="E3728">
            <v>65.400000000000006</v>
          </cell>
          <cell r="F3728">
            <v>2</v>
          </cell>
          <cell r="G3728">
            <v>43.6</v>
          </cell>
          <cell r="H3728">
            <v>1</v>
          </cell>
          <cell r="I3728">
            <v>24.9</v>
          </cell>
          <cell r="J3728">
            <v>10</v>
          </cell>
          <cell r="K3728">
            <v>219.36</v>
          </cell>
        </row>
        <row r="3729">
          <cell r="A3729">
            <v>29836</v>
          </cell>
          <cell r="B3729">
            <v>12</v>
          </cell>
          <cell r="C3729">
            <v>48</v>
          </cell>
          <cell r="D3729">
            <v>5</v>
          </cell>
          <cell r="E3729">
            <v>20</v>
          </cell>
          <cell r="F3729">
            <v>15</v>
          </cell>
          <cell r="G3729">
            <v>59.36</v>
          </cell>
          <cell r="H3729">
            <v>23</v>
          </cell>
          <cell r="I3729">
            <v>92</v>
          </cell>
          <cell r="J3729">
            <v>55</v>
          </cell>
          <cell r="K3729">
            <v>219.36</v>
          </cell>
        </row>
        <row r="3730">
          <cell r="A3730">
            <v>14871</v>
          </cell>
          <cell r="B3730">
            <v>3</v>
          </cell>
          <cell r="C3730">
            <v>13.2</v>
          </cell>
          <cell r="D3730">
            <v>15</v>
          </cell>
          <cell r="E3730">
            <v>66</v>
          </cell>
          <cell r="F3730">
            <v>16</v>
          </cell>
          <cell r="G3730">
            <v>70.05</v>
          </cell>
          <cell r="H3730">
            <v>16</v>
          </cell>
          <cell r="I3730">
            <v>70.05</v>
          </cell>
          <cell r="J3730">
            <v>50</v>
          </cell>
          <cell r="K3730">
            <v>219.3</v>
          </cell>
        </row>
        <row r="3731">
          <cell r="A3731">
            <v>28352</v>
          </cell>
          <cell r="B3731">
            <v>12</v>
          </cell>
          <cell r="C3731">
            <v>51.6</v>
          </cell>
          <cell r="D3731">
            <v>35</v>
          </cell>
          <cell r="E3731">
            <v>146.66</v>
          </cell>
          <cell r="F3731">
            <v>5</v>
          </cell>
          <cell r="G3731">
            <v>21</v>
          </cell>
          <cell r="J3731">
            <v>52</v>
          </cell>
          <cell r="K3731">
            <v>219.26</v>
          </cell>
        </row>
        <row r="3732">
          <cell r="A3732">
            <v>15840</v>
          </cell>
          <cell r="B3732">
            <v>5</v>
          </cell>
          <cell r="C3732">
            <v>38</v>
          </cell>
          <cell r="D3732">
            <v>9</v>
          </cell>
          <cell r="E3732">
            <v>68.400000000000006</v>
          </cell>
          <cell r="F3732">
            <v>10</v>
          </cell>
          <cell r="G3732">
            <v>74.78</v>
          </cell>
          <cell r="H3732">
            <v>5</v>
          </cell>
          <cell r="I3732">
            <v>38</v>
          </cell>
          <cell r="J3732">
            <v>29</v>
          </cell>
          <cell r="K3732">
            <v>219.18</v>
          </cell>
        </row>
        <row r="3733">
          <cell r="A3733">
            <v>28932</v>
          </cell>
          <cell r="B3733">
            <v>7</v>
          </cell>
          <cell r="C3733">
            <v>76.12</v>
          </cell>
          <cell r="D3733">
            <v>5</v>
          </cell>
          <cell r="E3733">
            <v>55</v>
          </cell>
          <cell r="F3733">
            <v>5</v>
          </cell>
          <cell r="G3733">
            <v>55</v>
          </cell>
          <cell r="H3733">
            <v>3</v>
          </cell>
          <cell r="I3733">
            <v>33</v>
          </cell>
          <cell r="J3733">
            <v>20</v>
          </cell>
          <cell r="K3733">
            <v>219.12</v>
          </cell>
        </row>
        <row r="3734">
          <cell r="A3734">
            <v>28856</v>
          </cell>
          <cell r="B3734">
            <v>4</v>
          </cell>
          <cell r="C3734">
            <v>79.599999999999994</v>
          </cell>
          <cell r="D3734">
            <v>3</v>
          </cell>
          <cell r="E3734">
            <v>59.7</v>
          </cell>
          <cell r="F3734">
            <v>3</v>
          </cell>
          <cell r="G3734">
            <v>59.7</v>
          </cell>
          <cell r="H3734">
            <v>1</v>
          </cell>
          <cell r="I3734">
            <v>19.899999999999999</v>
          </cell>
          <cell r="J3734">
            <v>11</v>
          </cell>
          <cell r="K3734">
            <v>218.9</v>
          </cell>
        </row>
        <row r="3735">
          <cell r="A3735">
            <v>13156</v>
          </cell>
          <cell r="B3735">
            <v>4</v>
          </cell>
          <cell r="C3735">
            <v>79.599999999999994</v>
          </cell>
          <cell r="D3735">
            <v>2</v>
          </cell>
          <cell r="E3735">
            <v>39.799999999999997</v>
          </cell>
          <cell r="F3735">
            <v>3</v>
          </cell>
          <cell r="G3735">
            <v>59.7</v>
          </cell>
          <cell r="H3735">
            <v>2</v>
          </cell>
          <cell r="I3735">
            <v>39.799999999999997</v>
          </cell>
          <cell r="J3735">
            <v>11</v>
          </cell>
          <cell r="K3735">
            <v>218.89999999999998</v>
          </cell>
        </row>
        <row r="3736">
          <cell r="A3736">
            <v>16841</v>
          </cell>
          <cell r="B3736">
            <v>13</v>
          </cell>
          <cell r="C3736">
            <v>39</v>
          </cell>
          <cell r="D3736">
            <v>18</v>
          </cell>
          <cell r="E3736">
            <v>53.76</v>
          </cell>
          <cell r="F3736">
            <v>21</v>
          </cell>
          <cell r="G3736">
            <v>63</v>
          </cell>
          <cell r="H3736">
            <v>21</v>
          </cell>
          <cell r="I3736">
            <v>63</v>
          </cell>
          <cell r="J3736">
            <v>73</v>
          </cell>
          <cell r="K3736">
            <v>218.76</v>
          </cell>
        </row>
        <row r="3737">
          <cell r="A3737">
            <v>23227</v>
          </cell>
          <cell r="B3737">
            <v>5</v>
          </cell>
          <cell r="C3737">
            <v>41</v>
          </cell>
          <cell r="D3737">
            <v>5</v>
          </cell>
          <cell r="E3737">
            <v>41</v>
          </cell>
          <cell r="F3737">
            <v>10</v>
          </cell>
          <cell r="G3737">
            <v>80.680000000000007</v>
          </cell>
          <cell r="H3737">
            <v>7</v>
          </cell>
          <cell r="I3737">
            <v>56.08</v>
          </cell>
          <cell r="J3737">
            <v>27</v>
          </cell>
          <cell r="K3737">
            <v>218.76</v>
          </cell>
        </row>
        <row r="3738">
          <cell r="A3738">
            <v>28858</v>
          </cell>
          <cell r="B3738">
            <v>9</v>
          </cell>
          <cell r="C3738">
            <v>102.54</v>
          </cell>
          <cell r="D3738">
            <v>1</v>
          </cell>
          <cell r="E3738">
            <v>11.6</v>
          </cell>
          <cell r="F3738">
            <v>6</v>
          </cell>
          <cell r="G3738">
            <v>69.599999999999994</v>
          </cell>
          <cell r="H3738">
            <v>3</v>
          </cell>
          <cell r="I3738">
            <v>34.799999999999997</v>
          </cell>
          <cell r="J3738">
            <v>19</v>
          </cell>
          <cell r="K3738">
            <v>218.54000000000002</v>
          </cell>
        </row>
        <row r="3739">
          <cell r="A3739">
            <v>27654</v>
          </cell>
          <cell r="B3739">
            <v>4</v>
          </cell>
          <cell r="C3739">
            <v>46</v>
          </cell>
          <cell r="D3739">
            <v>7</v>
          </cell>
          <cell r="E3739">
            <v>80.5</v>
          </cell>
          <cell r="F3739">
            <v>8</v>
          </cell>
          <cell r="G3739">
            <v>92</v>
          </cell>
          <cell r="J3739">
            <v>19</v>
          </cell>
          <cell r="K3739">
            <v>218.5</v>
          </cell>
        </row>
        <row r="3740">
          <cell r="A3740">
            <v>28529</v>
          </cell>
          <cell r="B3740">
            <v>50</v>
          </cell>
          <cell r="C3740">
            <v>63.1</v>
          </cell>
          <cell r="D3740">
            <v>41</v>
          </cell>
          <cell r="E3740">
            <v>53.1</v>
          </cell>
          <cell r="F3740">
            <v>48</v>
          </cell>
          <cell r="G3740">
            <v>62.3</v>
          </cell>
          <cell r="H3740">
            <v>31</v>
          </cell>
          <cell r="I3740">
            <v>40</v>
          </cell>
          <cell r="J3740">
            <v>170</v>
          </cell>
          <cell r="K3740">
            <v>218.5</v>
          </cell>
        </row>
        <row r="3741">
          <cell r="A3741">
            <v>18057</v>
          </cell>
          <cell r="B3741">
            <v>6</v>
          </cell>
          <cell r="C3741">
            <v>109.2</v>
          </cell>
          <cell r="D3741">
            <v>6</v>
          </cell>
          <cell r="E3741">
            <v>109.2</v>
          </cell>
          <cell r="J3741">
            <v>12</v>
          </cell>
          <cell r="K3741">
            <v>218.4</v>
          </cell>
        </row>
        <row r="3742">
          <cell r="A3742">
            <v>12060</v>
          </cell>
          <cell r="B3742">
            <v>19</v>
          </cell>
          <cell r="C3742">
            <v>79.8</v>
          </cell>
          <cell r="D3742">
            <v>9</v>
          </cell>
          <cell r="E3742">
            <v>37.799999999999997</v>
          </cell>
          <cell r="F3742">
            <v>10</v>
          </cell>
          <cell r="G3742">
            <v>42</v>
          </cell>
          <cell r="H3742">
            <v>14</v>
          </cell>
          <cell r="I3742">
            <v>58.8</v>
          </cell>
          <cell r="J3742">
            <v>52</v>
          </cell>
          <cell r="K3742">
            <v>218.39999999999998</v>
          </cell>
        </row>
        <row r="3743">
          <cell r="A3743">
            <v>28366</v>
          </cell>
          <cell r="B3743">
            <v>14</v>
          </cell>
          <cell r="C3743">
            <v>39.200000000000003</v>
          </cell>
          <cell r="D3743">
            <v>11</v>
          </cell>
          <cell r="E3743">
            <v>30.8</v>
          </cell>
          <cell r="F3743">
            <v>39</v>
          </cell>
          <cell r="G3743">
            <v>109.2</v>
          </cell>
          <cell r="H3743">
            <v>14</v>
          </cell>
          <cell r="I3743">
            <v>39.200000000000003</v>
          </cell>
          <cell r="J3743">
            <v>78</v>
          </cell>
          <cell r="K3743">
            <v>218.39999999999998</v>
          </cell>
        </row>
        <row r="3744">
          <cell r="A3744">
            <v>31214</v>
          </cell>
          <cell r="B3744">
            <v>4</v>
          </cell>
          <cell r="C3744">
            <v>33.6</v>
          </cell>
          <cell r="D3744">
            <v>2</v>
          </cell>
          <cell r="E3744">
            <v>16.8</v>
          </cell>
          <cell r="F3744">
            <v>12</v>
          </cell>
          <cell r="G3744">
            <v>100.8</v>
          </cell>
          <cell r="H3744">
            <v>8</v>
          </cell>
          <cell r="I3744">
            <v>67.2</v>
          </cell>
          <cell r="J3744">
            <v>26</v>
          </cell>
          <cell r="K3744">
            <v>218.39999999999998</v>
          </cell>
        </row>
        <row r="3745">
          <cell r="A3745">
            <v>27889</v>
          </cell>
          <cell r="B3745">
            <v>4</v>
          </cell>
          <cell r="C3745">
            <v>87.2</v>
          </cell>
          <cell r="D3745">
            <v>1</v>
          </cell>
          <cell r="E3745">
            <v>21.8</v>
          </cell>
          <cell r="F3745">
            <v>2</v>
          </cell>
          <cell r="G3745">
            <v>43.6</v>
          </cell>
          <cell r="H3745">
            <v>3</v>
          </cell>
          <cell r="I3745">
            <v>65.400000000000006</v>
          </cell>
          <cell r="J3745">
            <v>10</v>
          </cell>
          <cell r="K3745">
            <v>218</v>
          </cell>
        </row>
        <row r="3746">
          <cell r="A3746">
            <v>16937</v>
          </cell>
          <cell r="B3746">
            <v>4</v>
          </cell>
          <cell r="C3746">
            <v>79.2</v>
          </cell>
          <cell r="D3746">
            <v>2</v>
          </cell>
          <cell r="E3746">
            <v>39.6</v>
          </cell>
          <cell r="F3746">
            <v>2</v>
          </cell>
          <cell r="G3746">
            <v>39.6</v>
          </cell>
          <cell r="H3746">
            <v>3</v>
          </cell>
          <cell r="I3746">
            <v>59.4</v>
          </cell>
          <cell r="J3746">
            <v>11</v>
          </cell>
          <cell r="K3746">
            <v>217.8</v>
          </cell>
        </row>
        <row r="3747">
          <cell r="A3747">
            <v>28808</v>
          </cell>
          <cell r="B3747">
            <v>41</v>
          </cell>
          <cell r="C3747">
            <v>49.1</v>
          </cell>
          <cell r="D3747">
            <v>41</v>
          </cell>
          <cell r="E3747">
            <v>48.9</v>
          </cell>
          <cell r="F3747">
            <v>59</v>
          </cell>
          <cell r="G3747">
            <v>69.400000000000006</v>
          </cell>
          <cell r="H3747">
            <v>42</v>
          </cell>
          <cell r="I3747">
            <v>50.3</v>
          </cell>
          <cell r="J3747">
            <v>183</v>
          </cell>
          <cell r="K3747">
            <v>217.7</v>
          </cell>
        </row>
        <row r="3748">
          <cell r="A3748">
            <v>27657</v>
          </cell>
          <cell r="B3748">
            <v>10</v>
          </cell>
          <cell r="C3748">
            <v>115</v>
          </cell>
          <cell r="D3748">
            <v>3</v>
          </cell>
          <cell r="E3748">
            <v>33.58</v>
          </cell>
          <cell r="F3748">
            <v>6</v>
          </cell>
          <cell r="G3748">
            <v>69</v>
          </cell>
          <cell r="J3748">
            <v>19</v>
          </cell>
          <cell r="K3748">
            <v>217.57999999999998</v>
          </cell>
        </row>
        <row r="3749">
          <cell r="A3749">
            <v>31328</v>
          </cell>
          <cell r="B3749">
            <v>5</v>
          </cell>
          <cell r="C3749">
            <v>72.5</v>
          </cell>
          <cell r="D3749">
            <v>2</v>
          </cell>
          <cell r="E3749">
            <v>29</v>
          </cell>
          <cell r="F3749">
            <v>2</v>
          </cell>
          <cell r="G3749">
            <v>29</v>
          </cell>
          <cell r="H3749">
            <v>6</v>
          </cell>
          <cell r="I3749">
            <v>87</v>
          </cell>
          <cell r="J3749">
            <v>15</v>
          </cell>
          <cell r="K3749">
            <v>217.5</v>
          </cell>
        </row>
        <row r="3750">
          <cell r="A3750">
            <v>29326</v>
          </cell>
          <cell r="D3750">
            <v>3</v>
          </cell>
          <cell r="E3750">
            <v>50.7</v>
          </cell>
          <cell r="F3750">
            <v>4</v>
          </cell>
          <cell r="G3750">
            <v>64.900000000000006</v>
          </cell>
          <cell r="H3750">
            <v>6</v>
          </cell>
          <cell r="I3750">
            <v>101.4</v>
          </cell>
          <cell r="J3750">
            <v>13</v>
          </cell>
          <cell r="K3750">
            <v>217</v>
          </cell>
        </row>
        <row r="3751">
          <cell r="A3751">
            <v>32144</v>
          </cell>
          <cell r="F3751">
            <v>10</v>
          </cell>
          <cell r="G3751">
            <v>155</v>
          </cell>
          <cell r="H3751">
            <v>4</v>
          </cell>
          <cell r="I3751">
            <v>62</v>
          </cell>
          <cell r="J3751">
            <v>14</v>
          </cell>
          <cell r="K3751">
            <v>217</v>
          </cell>
        </row>
        <row r="3752">
          <cell r="A3752">
            <v>13920</v>
          </cell>
          <cell r="B3752">
            <v>1</v>
          </cell>
          <cell r="C3752">
            <v>15.5</v>
          </cell>
          <cell r="F3752">
            <v>4</v>
          </cell>
          <cell r="G3752">
            <v>66.25</v>
          </cell>
          <cell r="H3752">
            <v>8</v>
          </cell>
          <cell r="I3752">
            <v>135.19999999999999</v>
          </cell>
          <cell r="J3752">
            <v>13</v>
          </cell>
          <cell r="K3752">
            <v>216.95</v>
          </cell>
        </row>
        <row r="3753">
          <cell r="A3753">
            <v>29348</v>
          </cell>
          <cell r="D3753">
            <v>3</v>
          </cell>
          <cell r="E3753">
            <v>109.2</v>
          </cell>
          <cell r="F3753">
            <v>1</v>
          </cell>
          <cell r="G3753">
            <v>35.9</v>
          </cell>
          <cell r="H3753">
            <v>2</v>
          </cell>
          <cell r="I3753">
            <v>71.8</v>
          </cell>
          <cell r="J3753">
            <v>6</v>
          </cell>
          <cell r="K3753">
            <v>216.89999999999998</v>
          </cell>
        </row>
        <row r="3754">
          <cell r="A3754">
            <v>12669</v>
          </cell>
          <cell r="B3754">
            <v>9</v>
          </cell>
          <cell r="C3754">
            <v>30.33</v>
          </cell>
          <cell r="D3754">
            <v>19</v>
          </cell>
          <cell r="E3754">
            <v>63.79</v>
          </cell>
          <cell r="F3754">
            <v>9</v>
          </cell>
          <cell r="G3754">
            <v>30.6</v>
          </cell>
          <cell r="H3754">
            <v>27</v>
          </cell>
          <cell r="I3754">
            <v>91.8</v>
          </cell>
          <cell r="J3754">
            <v>64</v>
          </cell>
          <cell r="K3754">
            <v>216.51999999999998</v>
          </cell>
        </row>
        <row r="3755">
          <cell r="A3755">
            <v>14808</v>
          </cell>
          <cell r="B3755">
            <v>53</v>
          </cell>
          <cell r="C3755">
            <v>152.78</v>
          </cell>
          <cell r="D3755">
            <v>5</v>
          </cell>
          <cell r="E3755">
            <v>14.5</v>
          </cell>
          <cell r="F3755">
            <v>2</v>
          </cell>
          <cell r="G3755">
            <v>5.8</v>
          </cell>
          <cell r="H3755">
            <v>15</v>
          </cell>
          <cell r="I3755">
            <v>43.27</v>
          </cell>
          <cell r="J3755">
            <v>75</v>
          </cell>
          <cell r="K3755">
            <v>216.35000000000002</v>
          </cell>
        </row>
        <row r="3756">
          <cell r="A3756">
            <v>32028</v>
          </cell>
          <cell r="F3756">
            <v>17</v>
          </cell>
          <cell r="G3756">
            <v>183.56</v>
          </cell>
          <cell r="H3756">
            <v>3</v>
          </cell>
          <cell r="I3756">
            <v>32.700000000000003</v>
          </cell>
          <cell r="J3756">
            <v>20</v>
          </cell>
          <cell r="K3756">
            <v>216.26</v>
          </cell>
        </row>
        <row r="3757">
          <cell r="A3757">
            <v>10828</v>
          </cell>
          <cell r="B3757">
            <v>4</v>
          </cell>
          <cell r="C3757">
            <v>54</v>
          </cell>
          <cell r="D3757">
            <v>3</v>
          </cell>
          <cell r="E3757">
            <v>40.5</v>
          </cell>
          <cell r="F3757">
            <v>6</v>
          </cell>
          <cell r="G3757">
            <v>81</v>
          </cell>
          <cell r="H3757">
            <v>3</v>
          </cell>
          <cell r="I3757">
            <v>40.5</v>
          </cell>
          <cell r="J3757">
            <v>16</v>
          </cell>
          <cell r="K3757">
            <v>216</v>
          </cell>
        </row>
        <row r="3758">
          <cell r="A3758">
            <v>18547</v>
          </cell>
          <cell r="F3758">
            <v>19</v>
          </cell>
          <cell r="G3758">
            <v>85.5</v>
          </cell>
          <cell r="H3758">
            <v>29</v>
          </cell>
          <cell r="I3758">
            <v>130.5</v>
          </cell>
          <cell r="J3758">
            <v>48</v>
          </cell>
          <cell r="K3758">
            <v>216</v>
          </cell>
        </row>
        <row r="3759">
          <cell r="A3759">
            <v>29062</v>
          </cell>
          <cell r="B3759">
            <v>4</v>
          </cell>
          <cell r="C3759">
            <v>108</v>
          </cell>
          <cell r="D3759">
            <v>3</v>
          </cell>
          <cell r="E3759">
            <v>81</v>
          </cell>
          <cell r="F3759">
            <v>1</v>
          </cell>
          <cell r="G3759">
            <v>27</v>
          </cell>
          <cell r="J3759">
            <v>8</v>
          </cell>
          <cell r="K3759">
            <v>216</v>
          </cell>
        </row>
        <row r="3760">
          <cell r="A3760">
            <v>13687</v>
          </cell>
          <cell r="B3760">
            <v>2</v>
          </cell>
          <cell r="C3760">
            <v>31.2</v>
          </cell>
          <cell r="D3760">
            <v>2</v>
          </cell>
          <cell r="E3760">
            <v>31.2</v>
          </cell>
          <cell r="F3760">
            <v>5</v>
          </cell>
          <cell r="G3760">
            <v>76.75</v>
          </cell>
          <cell r="H3760">
            <v>5</v>
          </cell>
          <cell r="I3760">
            <v>76.75</v>
          </cell>
          <cell r="J3760">
            <v>14</v>
          </cell>
          <cell r="K3760">
            <v>215.9</v>
          </cell>
        </row>
        <row r="3761">
          <cell r="A3761">
            <v>15022</v>
          </cell>
          <cell r="H3761">
            <v>1</v>
          </cell>
          <cell r="I3761">
            <v>215.9</v>
          </cell>
          <cell r="J3761">
            <v>1</v>
          </cell>
          <cell r="K3761">
            <v>215.9</v>
          </cell>
        </row>
        <row r="3762">
          <cell r="A3762">
            <v>27331</v>
          </cell>
          <cell r="B3762">
            <v>5</v>
          </cell>
          <cell r="C3762">
            <v>63.5</v>
          </cell>
          <cell r="D3762">
            <v>3</v>
          </cell>
          <cell r="E3762">
            <v>38.1</v>
          </cell>
          <cell r="F3762">
            <v>7</v>
          </cell>
          <cell r="G3762">
            <v>88.9</v>
          </cell>
          <cell r="H3762">
            <v>2</v>
          </cell>
          <cell r="I3762">
            <v>25.4</v>
          </cell>
          <cell r="J3762">
            <v>17</v>
          </cell>
          <cell r="K3762">
            <v>215.9</v>
          </cell>
        </row>
        <row r="3763">
          <cell r="A3763">
            <v>13845</v>
          </cell>
          <cell r="B3763">
            <v>5</v>
          </cell>
          <cell r="C3763">
            <v>77.5</v>
          </cell>
          <cell r="D3763">
            <v>1</v>
          </cell>
          <cell r="E3763">
            <v>15.5</v>
          </cell>
          <cell r="F3763">
            <v>3</v>
          </cell>
          <cell r="G3763">
            <v>46.5</v>
          </cell>
          <cell r="H3763">
            <v>5</v>
          </cell>
          <cell r="I3763">
            <v>76.260000000000005</v>
          </cell>
          <cell r="J3763">
            <v>14</v>
          </cell>
          <cell r="K3763">
            <v>215.76</v>
          </cell>
        </row>
        <row r="3764">
          <cell r="A3764">
            <v>13943</v>
          </cell>
          <cell r="F3764">
            <v>5</v>
          </cell>
          <cell r="G3764">
            <v>77.5</v>
          </cell>
          <cell r="H3764">
            <v>9</v>
          </cell>
          <cell r="I3764">
            <v>138.26</v>
          </cell>
          <cell r="J3764">
            <v>14</v>
          </cell>
          <cell r="K3764">
            <v>215.76</v>
          </cell>
        </row>
        <row r="3765">
          <cell r="A3765">
            <v>31861</v>
          </cell>
          <cell r="D3765">
            <v>12</v>
          </cell>
          <cell r="E3765">
            <v>57.22</v>
          </cell>
          <cell r="F3765">
            <v>25</v>
          </cell>
          <cell r="G3765">
            <v>120</v>
          </cell>
          <cell r="H3765">
            <v>8</v>
          </cell>
          <cell r="I3765">
            <v>38.4</v>
          </cell>
          <cell r="J3765">
            <v>45</v>
          </cell>
          <cell r="K3765">
            <v>215.62</v>
          </cell>
        </row>
        <row r="3766">
          <cell r="A3766">
            <v>17382</v>
          </cell>
          <cell r="B3766">
            <v>7</v>
          </cell>
          <cell r="C3766">
            <v>42</v>
          </cell>
          <cell r="D3766">
            <v>6</v>
          </cell>
          <cell r="E3766">
            <v>35.520000000000003</v>
          </cell>
          <cell r="F3766">
            <v>13</v>
          </cell>
          <cell r="G3766">
            <v>79.5</v>
          </cell>
          <cell r="H3766">
            <v>9</v>
          </cell>
          <cell r="I3766">
            <v>58.5</v>
          </cell>
          <cell r="J3766">
            <v>35</v>
          </cell>
          <cell r="K3766">
            <v>215.52</v>
          </cell>
        </row>
        <row r="3767">
          <cell r="A3767">
            <v>23597</v>
          </cell>
          <cell r="B3767">
            <v>6</v>
          </cell>
          <cell r="C3767">
            <v>215.49</v>
          </cell>
          <cell r="J3767">
            <v>6</v>
          </cell>
          <cell r="K3767">
            <v>215.49</v>
          </cell>
        </row>
        <row r="3768">
          <cell r="A3768">
            <v>31824</v>
          </cell>
          <cell r="D3768">
            <v>63</v>
          </cell>
          <cell r="E3768">
            <v>113.12</v>
          </cell>
          <cell r="F3768">
            <v>57</v>
          </cell>
          <cell r="G3768">
            <v>102.32</v>
          </cell>
          <cell r="J3768">
            <v>120</v>
          </cell>
          <cell r="K3768">
            <v>215.44</v>
          </cell>
        </row>
        <row r="3769">
          <cell r="A3769">
            <v>32046</v>
          </cell>
          <cell r="F3769">
            <v>22</v>
          </cell>
          <cell r="G3769">
            <v>138.44</v>
          </cell>
          <cell r="H3769">
            <v>12</v>
          </cell>
          <cell r="I3769">
            <v>76.8</v>
          </cell>
          <cell r="J3769">
            <v>34</v>
          </cell>
          <cell r="K3769">
            <v>215.24</v>
          </cell>
        </row>
        <row r="3770">
          <cell r="A3770">
            <v>28017</v>
          </cell>
          <cell r="B3770">
            <v>5</v>
          </cell>
          <cell r="C3770">
            <v>41.3</v>
          </cell>
          <cell r="D3770">
            <v>4</v>
          </cell>
          <cell r="E3770">
            <v>31.6</v>
          </cell>
          <cell r="F3770">
            <v>11</v>
          </cell>
          <cell r="G3770">
            <v>86.9</v>
          </cell>
          <cell r="H3770">
            <v>7</v>
          </cell>
          <cell r="I3770">
            <v>55.3</v>
          </cell>
          <cell r="J3770">
            <v>27</v>
          </cell>
          <cell r="K3770">
            <v>215.10000000000002</v>
          </cell>
        </row>
        <row r="3771">
          <cell r="A3771">
            <v>14187</v>
          </cell>
          <cell r="B3771">
            <v>1</v>
          </cell>
          <cell r="C3771">
            <v>18.2</v>
          </cell>
          <cell r="F3771">
            <v>4</v>
          </cell>
          <cell r="G3771">
            <v>71.599999999999994</v>
          </cell>
          <cell r="H3771">
            <v>7</v>
          </cell>
          <cell r="I3771">
            <v>125.3</v>
          </cell>
          <cell r="J3771">
            <v>12</v>
          </cell>
          <cell r="K3771">
            <v>215.1</v>
          </cell>
        </row>
        <row r="3772">
          <cell r="A3772">
            <v>16252</v>
          </cell>
          <cell r="B3772">
            <v>13</v>
          </cell>
          <cell r="C3772">
            <v>65</v>
          </cell>
          <cell r="D3772">
            <v>22</v>
          </cell>
          <cell r="E3772">
            <v>110</v>
          </cell>
          <cell r="F3772">
            <v>8</v>
          </cell>
          <cell r="G3772">
            <v>40</v>
          </cell>
          <cell r="J3772">
            <v>43</v>
          </cell>
          <cell r="K3772">
            <v>215</v>
          </cell>
        </row>
        <row r="3773">
          <cell r="A3773">
            <v>16348</v>
          </cell>
          <cell r="B3773">
            <v>19</v>
          </cell>
          <cell r="C3773">
            <v>34.200000000000003</v>
          </cell>
          <cell r="D3773">
            <v>101</v>
          </cell>
          <cell r="E3773">
            <v>180.68</v>
          </cell>
          <cell r="J3773">
            <v>120</v>
          </cell>
          <cell r="K3773">
            <v>214.88</v>
          </cell>
        </row>
        <row r="3774">
          <cell r="A3774">
            <v>28432</v>
          </cell>
          <cell r="B3774">
            <v>5</v>
          </cell>
          <cell r="C3774">
            <v>89.5</v>
          </cell>
          <cell r="D3774">
            <v>4</v>
          </cell>
          <cell r="E3774">
            <v>71.599999999999994</v>
          </cell>
          <cell r="F3774">
            <v>1</v>
          </cell>
          <cell r="G3774">
            <v>17.899999999999999</v>
          </cell>
          <cell r="H3774">
            <v>2</v>
          </cell>
          <cell r="I3774">
            <v>35.799999999999997</v>
          </cell>
          <cell r="J3774">
            <v>12</v>
          </cell>
          <cell r="K3774">
            <v>214.8</v>
          </cell>
        </row>
        <row r="3775">
          <cell r="A3775">
            <v>29604</v>
          </cell>
          <cell r="B3775">
            <v>5</v>
          </cell>
          <cell r="C3775">
            <v>32.5</v>
          </cell>
          <cell r="D3775">
            <v>5</v>
          </cell>
          <cell r="E3775">
            <v>32.5</v>
          </cell>
          <cell r="F3775">
            <v>14</v>
          </cell>
          <cell r="G3775">
            <v>91</v>
          </cell>
          <cell r="H3775">
            <v>9</v>
          </cell>
          <cell r="I3775">
            <v>58.5</v>
          </cell>
          <cell r="J3775">
            <v>33</v>
          </cell>
          <cell r="K3775">
            <v>214.5</v>
          </cell>
        </row>
        <row r="3776">
          <cell r="A3776">
            <v>16857</v>
          </cell>
          <cell r="B3776">
            <v>19</v>
          </cell>
          <cell r="C3776">
            <v>41.62</v>
          </cell>
          <cell r="D3776">
            <v>24</v>
          </cell>
          <cell r="E3776">
            <v>52.8</v>
          </cell>
          <cell r="F3776">
            <v>25</v>
          </cell>
          <cell r="G3776">
            <v>55</v>
          </cell>
          <cell r="H3776">
            <v>27</v>
          </cell>
          <cell r="I3776">
            <v>64.8</v>
          </cell>
          <cell r="J3776">
            <v>95</v>
          </cell>
          <cell r="K3776">
            <v>214.21999999999997</v>
          </cell>
        </row>
        <row r="3777">
          <cell r="A3777">
            <v>10248</v>
          </cell>
          <cell r="B3777">
            <v>49</v>
          </cell>
          <cell r="C3777">
            <v>88.2</v>
          </cell>
          <cell r="D3777">
            <v>26</v>
          </cell>
          <cell r="E3777">
            <v>46.8</v>
          </cell>
          <cell r="F3777">
            <v>28</v>
          </cell>
          <cell r="G3777">
            <v>50.4</v>
          </cell>
          <cell r="H3777">
            <v>16</v>
          </cell>
          <cell r="I3777">
            <v>28.8</v>
          </cell>
          <cell r="J3777">
            <v>119</v>
          </cell>
          <cell r="K3777">
            <v>214.20000000000002</v>
          </cell>
        </row>
        <row r="3778">
          <cell r="A3778">
            <v>14092</v>
          </cell>
          <cell r="B3778">
            <v>2</v>
          </cell>
          <cell r="C3778">
            <v>25.2</v>
          </cell>
          <cell r="D3778">
            <v>4</v>
          </cell>
          <cell r="E3778">
            <v>50.4</v>
          </cell>
          <cell r="F3778">
            <v>7</v>
          </cell>
          <cell r="G3778">
            <v>88.2</v>
          </cell>
          <cell r="H3778">
            <v>4</v>
          </cell>
          <cell r="I3778">
            <v>50.4</v>
          </cell>
          <cell r="J3778">
            <v>17</v>
          </cell>
          <cell r="K3778">
            <v>214.20000000000002</v>
          </cell>
        </row>
        <row r="3779">
          <cell r="A3779">
            <v>22805</v>
          </cell>
          <cell r="B3779">
            <v>7</v>
          </cell>
          <cell r="C3779">
            <v>102.9</v>
          </cell>
          <cell r="F3779">
            <v>4</v>
          </cell>
          <cell r="G3779">
            <v>63.6</v>
          </cell>
          <cell r="H3779">
            <v>3</v>
          </cell>
          <cell r="I3779">
            <v>47.7</v>
          </cell>
          <cell r="J3779">
            <v>14</v>
          </cell>
          <cell r="K3779">
            <v>214.2</v>
          </cell>
        </row>
        <row r="3780">
          <cell r="A3780">
            <v>17965</v>
          </cell>
          <cell r="D3780">
            <v>10</v>
          </cell>
          <cell r="E3780">
            <v>55</v>
          </cell>
          <cell r="F3780">
            <v>16</v>
          </cell>
          <cell r="G3780">
            <v>87.56</v>
          </cell>
          <cell r="H3780">
            <v>13</v>
          </cell>
          <cell r="I3780">
            <v>71.06</v>
          </cell>
          <cell r="J3780">
            <v>39</v>
          </cell>
          <cell r="K3780">
            <v>213.62</v>
          </cell>
        </row>
        <row r="3781">
          <cell r="A3781">
            <v>29018</v>
          </cell>
          <cell r="B3781">
            <v>30</v>
          </cell>
          <cell r="C3781">
            <v>68.64</v>
          </cell>
          <cell r="D3781">
            <v>26</v>
          </cell>
          <cell r="E3781">
            <v>59.8</v>
          </cell>
          <cell r="F3781">
            <v>24</v>
          </cell>
          <cell r="G3781">
            <v>55.2</v>
          </cell>
          <cell r="H3781">
            <v>13</v>
          </cell>
          <cell r="I3781">
            <v>29.9</v>
          </cell>
          <cell r="J3781">
            <v>93</v>
          </cell>
          <cell r="K3781">
            <v>213.54</v>
          </cell>
        </row>
        <row r="3782">
          <cell r="A3782">
            <v>12642</v>
          </cell>
          <cell r="B3782">
            <v>4</v>
          </cell>
          <cell r="C3782">
            <v>77.599999999999994</v>
          </cell>
          <cell r="D3782">
            <v>3</v>
          </cell>
          <cell r="E3782">
            <v>58.2</v>
          </cell>
          <cell r="F3782">
            <v>3</v>
          </cell>
          <cell r="G3782">
            <v>58.2</v>
          </cell>
          <cell r="H3782">
            <v>1</v>
          </cell>
          <cell r="I3782">
            <v>19.399999999999999</v>
          </cell>
          <cell r="J3782">
            <v>11</v>
          </cell>
          <cell r="K3782">
            <v>213.4</v>
          </cell>
        </row>
        <row r="3783">
          <cell r="A3783">
            <v>12670</v>
          </cell>
          <cell r="B3783">
            <v>9</v>
          </cell>
          <cell r="C3783">
            <v>19.8</v>
          </cell>
          <cell r="D3783">
            <v>33</v>
          </cell>
          <cell r="E3783">
            <v>72.599999999999994</v>
          </cell>
          <cell r="F3783">
            <v>20</v>
          </cell>
          <cell r="G3783">
            <v>43.82</v>
          </cell>
          <cell r="H3783">
            <v>35</v>
          </cell>
          <cell r="I3783">
            <v>77</v>
          </cell>
          <cell r="J3783">
            <v>97</v>
          </cell>
          <cell r="K3783">
            <v>213.22</v>
          </cell>
        </row>
        <row r="3784">
          <cell r="A3784">
            <v>15833</v>
          </cell>
          <cell r="B3784">
            <v>3</v>
          </cell>
          <cell r="C3784">
            <v>37.799999999999997</v>
          </cell>
          <cell r="D3784">
            <v>9</v>
          </cell>
          <cell r="E3784">
            <v>112.39</v>
          </cell>
          <cell r="F3784">
            <v>5</v>
          </cell>
          <cell r="G3784">
            <v>63</v>
          </cell>
          <cell r="J3784">
            <v>17</v>
          </cell>
          <cell r="K3784">
            <v>213.19</v>
          </cell>
        </row>
        <row r="3785">
          <cell r="A3785">
            <v>11100</v>
          </cell>
          <cell r="B3785">
            <v>1</v>
          </cell>
          <cell r="C3785">
            <v>35.5</v>
          </cell>
          <cell r="F3785">
            <v>5</v>
          </cell>
          <cell r="G3785">
            <v>177.5</v>
          </cell>
          <cell r="J3785">
            <v>6</v>
          </cell>
          <cell r="K3785">
            <v>213</v>
          </cell>
        </row>
        <row r="3786">
          <cell r="A3786">
            <v>17258</v>
          </cell>
          <cell r="B3786">
            <v>9</v>
          </cell>
          <cell r="C3786">
            <v>127.8</v>
          </cell>
          <cell r="F3786">
            <v>5</v>
          </cell>
          <cell r="G3786">
            <v>71</v>
          </cell>
          <cell r="H3786">
            <v>1</v>
          </cell>
          <cell r="I3786">
            <v>14.2</v>
          </cell>
          <cell r="J3786">
            <v>15</v>
          </cell>
          <cell r="K3786">
            <v>213</v>
          </cell>
        </row>
        <row r="3787">
          <cell r="A3787">
            <v>10256</v>
          </cell>
          <cell r="B3787">
            <v>38</v>
          </cell>
          <cell r="C3787">
            <v>57</v>
          </cell>
          <cell r="D3787">
            <v>27</v>
          </cell>
          <cell r="E3787">
            <v>40.5</v>
          </cell>
          <cell r="F3787">
            <v>28</v>
          </cell>
          <cell r="G3787">
            <v>42</v>
          </cell>
          <cell r="H3787">
            <v>48</v>
          </cell>
          <cell r="I3787">
            <v>73.3</v>
          </cell>
          <cell r="J3787">
            <v>141</v>
          </cell>
          <cell r="K3787">
            <v>212.8</v>
          </cell>
        </row>
        <row r="3788">
          <cell r="A3788">
            <v>22764</v>
          </cell>
          <cell r="B3788">
            <v>64</v>
          </cell>
          <cell r="C3788">
            <v>102.4</v>
          </cell>
          <cell r="D3788">
            <v>17</v>
          </cell>
          <cell r="E3788">
            <v>27.2</v>
          </cell>
          <cell r="F3788">
            <v>14</v>
          </cell>
          <cell r="G3788">
            <v>22.4</v>
          </cell>
          <cell r="H3788">
            <v>38</v>
          </cell>
          <cell r="I3788">
            <v>60.8</v>
          </cell>
          <cell r="J3788">
            <v>133</v>
          </cell>
          <cell r="K3788">
            <v>212.8</v>
          </cell>
        </row>
        <row r="3789">
          <cell r="A3789">
            <v>31303</v>
          </cell>
          <cell r="B3789">
            <v>2</v>
          </cell>
          <cell r="C3789">
            <v>53.2</v>
          </cell>
          <cell r="D3789">
            <v>2</v>
          </cell>
          <cell r="E3789">
            <v>53.2</v>
          </cell>
          <cell r="F3789">
            <v>1</v>
          </cell>
          <cell r="G3789">
            <v>26.6</v>
          </cell>
          <cell r="H3789">
            <v>3</v>
          </cell>
          <cell r="I3789">
            <v>79.8</v>
          </cell>
          <cell r="J3789">
            <v>8</v>
          </cell>
          <cell r="K3789">
            <v>212.8</v>
          </cell>
        </row>
        <row r="3790">
          <cell r="A3790">
            <v>31906</v>
          </cell>
          <cell r="D3790">
            <v>35</v>
          </cell>
          <cell r="E3790">
            <v>31.36</v>
          </cell>
          <cell r="F3790">
            <v>41</v>
          </cell>
          <cell r="G3790">
            <v>36.76</v>
          </cell>
          <cell r="H3790">
            <v>161</v>
          </cell>
          <cell r="I3790">
            <v>144.62</v>
          </cell>
          <cell r="J3790">
            <v>237</v>
          </cell>
          <cell r="K3790">
            <v>212.74</v>
          </cell>
        </row>
        <row r="3791">
          <cell r="A3791">
            <v>28041</v>
          </cell>
          <cell r="B3791">
            <v>3</v>
          </cell>
          <cell r="C3791">
            <v>72</v>
          </cell>
          <cell r="D3791">
            <v>3</v>
          </cell>
          <cell r="E3791">
            <v>72</v>
          </cell>
          <cell r="F3791">
            <v>1</v>
          </cell>
          <cell r="G3791">
            <v>24</v>
          </cell>
          <cell r="H3791">
            <v>3</v>
          </cell>
          <cell r="I3791">
            <v>44.7</v>
          </cell>
          <cell r="J3791">
            <v>10</v>
          </cell>
          <cell r="K3791">
            <v>212.7</v>
          </cell>
        </row>
        <row r="3792">
          <cell r="A3792">
            <v>16848</v>
          </cell>
          <cell r="B3792">
            <v>1</v>
          </cell>
          <cell r="C3792">
            <v>23.6</v>
          </cell>
          <cell r="D3792">
            <v>3</v>
          </cell>
          <cell r="E3792">
            <v>70.8</v>
          </cell>
          <cell r="F3792">
            <v>2</v>
          </cell>
          <cell r="G3792">
            <v>47.2</v>
          </cell>
          <cell r="H3792">
            <v>3</v>
          </cell>
          <cell r="I3792">
            <v>70.8</v>
          </cell>
          <cell r="J3792">
            <v>9</v>
          </cell>
          <cell r="K3792">
            <v>212.40000000000003</v>
          </cell>
        </row>
        <row r="3793">
          <cell r="A3793">
            <v>27222</v>
          </cell>
          <cell r="D3793">
            <v>4</v>
          </cell>
          <cell r="E3793">
            <v>68.739999999999995</v>
          </cell>
          <cell r="F3793">
            <v>8</v>
          </cell>
          <cell r="G3793">
            <v>143.19999999999999</v>
          </cell>
          <cell r="J3793">
            <v>12</v>
          </cell>
          <cell r="K3793">
            <v>211.94</v>
          </cell>
        </row>
        <row r="3794">
          <cell r="A3794">
            <v>22806</v>
          </cell>
          <cell r="F3794">
            <v>7</v>
          </cell>
          <cell r="G3794">
            <v>114.1</v>
          </cell>
          <cell r="H3794">
            <v>6</v>
          </cell>
          <cell r="I3794">
            <v>97.8</v>
          </cell>
          <cell r="J3794">
            <v>13</v>
          </cell>
          <cell r="K3794">
            <v>211.89999999999998</v>
          </cell>
        </row>
        <row r="3795">
          <cell r="A3795">
            <v>29100</v>
          </cell>
          <cell r="B3795">
            <v>6</v>
          </cell>
          <cell r="C3795">
            <v>89.98</v>
          </cell>
          <cell r="D3795">
            <v>4</v>
          </cell>
          <cell r="E3795">
            <v>60.8</v>
          </cell>
          <cell r="F3795">
            <v>4</v>
          </cell>
          <cell r="G3795">
            <v>60.8</v>
          </cell>
          <cell r="J3795">
            <v>14</v>
          </cell>
          <cell r="K3795">
            <v>211.57999999999998</v>
          </cell>
        </row>
        <row r="3796">
          <cell r="A3796">
            <v>16792</v>
          </cell>
          <cell r="B3796">
            <v>15</v>
          </cell>
          <cell r="C3796">
            <v>72</v>
          </cell>
          <cell r="D3796">
            <v>15</v>
          </cell>
          <cell r="E3796">
            <v>72</v>
          </cell>
          <cell r="F3796">
            <v>11</v>
          </cell>
          <cell r="G3796">
            <v>52.8</v>
          </cell>
          <cell r="H3796">
            <v>3</v>
          </cell>
          <cell r="I3796">
            <v>14.4</v>
          </cell>
          <cell r="J3796">
            <v>44</v>
          </cell>
          <cell r="K3796">
            <v>211.20000000000002</v>
          </cell>
        </row>
        <row r="3797">
          <cell r="A3797">
            <v>13989</v>
          </cell>
          <cell r="B3797">
            <v>20</v>
          </cell>
          <cell r="C3797">
            <v>96</v>
          </cell>
          <cell r="H3797">
            <v>24</v>
          </cell>
          <cell r="I3797">
            <v>115.2</v>
          </cell>
          <cell r="J3797">
            <v>44</v>
          </cell>
          <cell r="K3797">
            <v>211.2</v>
          </cell>
        </row>
        <row r="3798">
          <cell r="A3798">
            <v>29296</v>
          </cell>
          <cell r="B3798">
            <v>11</v>
          </cell>
          <cell r="C3798">
            <v>48.4</v>
          </cell>
          <cell r="D3798">
            <v>15</v>
          </cell>
          <cell r="E3798">
            <v>66</v>
          </cell>
          <cell r="F3798">
            <v>9</v>
          </cell>
          <cell r="G3798">
            <v>39.6</v>
          </cell>
          <cell r="H3798">
            <v>13</v>
          </cell>
          <cell r="I3798">
            <v>57.2</v>
          </cell>
          <cell r="J3798">
            <v>48</v>
          </cell>
          <cell r="K3798">
            <v>211.2</v>
          </cell>
        </row>
        <row r="3799">
          <cell r="A3799">
            <v>18000</v>
          </cell>
          <cell r="B3799">
            <v>7</v>
          </cell>
          <cell r="C3799">
            <v>72.66</v>
          </cell>
          <cell r="D3799">
            <v>1</v>
          </cell>
          <cell r="E3799">
            <v>10.5</v>
          </cell>
          <cell r="F3799">
            <v>6</v>
          </cell>
          <cell r="G3799">
            <v>60</v>
          </cell>
          <cell r="H3799">
            <v>7</v>
          </cell>
          <cell r="I3799">
            <v>68</v>
          </cell>
          <cell r="J3799">
            <v>21</v>
          </cell>
          <cell r="K3799">
            <v>211.16</v>
          </cell>
        </row>
        <row r="3800">
          <cell r="A3800">
            <v>10307</v>
          </cell>
          <cell r="B3800">
            <v>15</v>
          </cell>
          <cell r="C3800">
            <v>57</v>
          </cell>
          <cell r="D3800">
            <v>20</v>
          </cell>
          <cell r="E3800">
            <v>76</v>
          </cell>
          <cell r="F3800">
            <v>12</v>
          </cell>
          <cell r="G3800">
            <v>45.6</v>
          </cell>
          <cell r="H3800">
            <v>9</v>
          </cell>
          <cell r="I3800">
            <v>32.4</v>
          </cell>
          <cell r="J3800">
            <v>56</v>
          </cell>
          <cell r="K3800">
            <v>211</v>
          </cell>
        </row>
        <row r="3801">
          <cell r="A3801">
            <v>27465</v>
          </cell>
          <cell r="B3801">
            <v>44</v>
          </cell>
          <cell r="C3801">
            <v>52.5</v>
          </cell>
          <cell r="D3801">
            <v>25</v>
          </cell>
          <cell r="E3801">
            <v>29.5</v>
          </cell>
          <cell r="F3801">
            <v>53</v>
          </cell>
          <cell r="G3801">
            <v>62.3</v>
          </cell>
          <cell r="H3801">
            <v>57</v>
          </cell>
          <cell r="I3801">
            <v>66.7</v>
          </cell>
          <cell r="J3801">
            <v>179</v>
          </cell>
          <cell r="K3801">
            <v>211</v>
          </cell>
        </row>
        <row r="3802">
          <cell r="A3802">
            <v>31552</v>
          </cell>
          <cell r="B3802">
            <v>8</v>
          </cell>
          <cell r="C3802">
            <v>70.400000000000006</v>
          </cell>
          <cell r="D3802">
            <v>1</v>
          </cell>
          <cell r="E3802">
            <v>8.8000000000000007</v>
          </cell>
          <cell r="F3802">
            <v>6</v>
          </cell>
          <cell r="G3802">
            <v>49.8</v>
          </cell>
          <cell r="H3802">
            <v>10</v>
          </cell>
          <cell r="I3802">
            <v>82</v>
          </cell>
          <cell r="J3802">
            <v>25</v>
          </cell>
          <cell r="K3802">
            <v>211</v>
          </cell>
        </row>
        <row r="3803">
          <cell r="A3803">
            <v>16718</v>
          </cell>
          <cell r="B3803">
            <v>13</v>
          </cell>
          <cell r="C3803">
            <v>54.2</v>
          </cell>
          <cell r="D3803">
            <v>22</v>
          </cell>
          <cell r="E3803">
            <v>89.5</v>
          </cell>
          <cell r="F3803">
            <v>10</v>
          </cell>
          <cell r="G3803">
            <v>41.3</v>
          </cell>
          <cell r="H3803">
            <v>6</v>
          </cell>
          <cell r="I3803">
            <v>25.8</v>
          </cell>
          <cell r="J3803">
            <v>51</v>
          </cell>
          <cell r="K3803">
            <v>210.8</v>
          </cell>
        </row>
        <row r="3804">
          <cell r="A3804">
            <v>17978</v>
          </cell>
          <cell r="B3804">
            <v>10</v>
          </cell>
          <cell r="C3804">
            <v>210.7</v>
          </cell>
          <cell r="J3804">
            <v>10</v>
          </cell>
          <cell r="K3804">
            <v>210.7</v>
          </cell>
        </row>
        <row r="3805">
          <cell r="A3805">
            <v>16795</v>
          </cell>
          <cell r="B3805">
            <v>33</v>
          </cell>
          <cell r="C3805">
            <v>72.06</v>
          </cell>
          <cell r="D3805">
            <v>21</v>
          </cell>
          <cell r="E3805">
            <v>46.2</v>
          </cell>
          <cell r="F3805">
            <v>19</v>
          </cell>
          <cell r="G3805">
            <v>41.8</v>
          </cell>
          <cell r="H3805">
            <v>23</v>
          </cell>
          <cell r="I3805">
            <v>50.6</v>
          </cell>
          <cell r="J3805">
            <v>96</v>
          </cell>
          <cell r="K3805">
            <v>210.66</v>
          </cell>
        </row>
        <row r="3806">
          <cell r="A3806">
            <v>23242</v>
          </cell>
          <cell r="B3806">
            <v>2</v>
          </cell>
          <cell r="C3806">
            <v>32.4</v>
          </cell>
          <cell r="D3806">
            <v>11</v>
          </cell>
          <cell r="E3806">
            <v>178.2</v>
          </cell>
          <cell r="J3806">
            <v>13</v>
          </cell>
          <cell r="K3806">
            <v>210.6</v>
          </cell>
        </row>
        <row r="3807">
          <cell r="A3807">
            <v>23503</v>
          </cell>
          <cell r="B3807">
            <v>19</v>
          </cell>
          <cell r="C3807">
            <v>60.8</v>
          </cell>
          <cell r="D3807">
            <v>18</v>
          </cell>
          <cell r="E3807">
            <v>57.34</v>
          </cell>
          <cell r="F3807">
            <v>21</v>
          </cell>
          <cell r="G3807">
            <v>66.94</v>
          </cell>
          <cell r="H3807">
            <v>8</v>
          </cell>
          <cell r="I3807">
            <v>25.34</v>
          </cell>
          <cell r="J3807">
            <v>66</v>
          </cell>
          <cell r="K3807">
            <v>210.42</v>
          </cell>
        </row>
        <row r="3808">
          <cell r="A3808">
            <v>11178</v>
          </cell>
          <cell r="B3808">
            <v>7</v>
          </cell>
          <cell r="C3808">
            <v>70.84</v>
          </cell>
          <cell r="D3808">
            <v>4</v>
          </cell>
          <cell r="E3808">
            <v>44</v>
          </cell>
          <cell r="F3808">
            <v>7</v>
          </cell>
          <cell r="G3808">
            <v>75.239999999999995</v>
          </cell>
          <cell r="H3808">
            <v>2</v>
          </cell>
          <cell r="I3808">
            <v>20.239999999999998</v>
          </cell>
          <cell r="J3808">
            <v>20</v>
          </cell>
          <cell r="K3808">
            <v>210.32</v>
          </cell>
        </row>
        <row r="3809">
          <cell r="A3809">
            <v>28831</v>
          </cell>
          <cell r="B3809">
            <v>21</v>
          </cell>
          <cell r="C3809">
            <v>60.9</v>
          </cell>
          <cell r="D3809">
            <v>6</v>
          </cell>
          <cell r="E3809">
            <v>16.71</v>
          </cell>
          <cell r="F3809">
            <v>33</v>
          </cell>
          <cell r="G3809">
            <v>95.01</v>
          </cell>
          <cell r="H3809">
            <v>13</v>
          </cell>
          <cell r="I3809">
            <v>37.47</v>
          </cell>
          <cell r="J3809">
            <v>73</v>
          </cell>
          <cell r="K3809">
            <v>210.09</v>
          </cell>
        </row>
        <row r="3810">
          <cell r="A3810">
            <v>29542</v>
          </cell>
          <cell r="B3810">
            <v>48</v>
          </cell>
          <cell r="C3810">
            <v>105.24</v>
          </cell>
          <cell r="F3810">
            <v>22</v>
          </cell>
          <cell r="G3810">
            <v>54.8</v>
          </cell>
          <cell r="H3810">
            <v>20</v>
          </cell>
          <cell r="I3810">
            <v>50</v>
          </cell>
          <cell r="J3810">
            <v>90</v>
          </cell>
          <cell r="K3810">
            <v>210.04</v>
          </cell>
        </row>
        <row r="3811">
          <cell r="A3811">
            <v>29501</v>
          </cell>
          <cell r="D3811">
            <v>1</v>
          </cell>
          <cell r="E3811">
            <v>17.5</v>
          </cell>
          <cell r="F3811">
            <v>2</v>
          </cell>
          <cell r="G3811">
            <v>35</v>
          </cell>
          <cell r="H3811">
            <v>9</v>
          </cell>
          <cell r="I3811">
            <v>157.5</v>
          </cell>
          <cell r="J3811">
            <v>12</v>
          </cell>
          <cell r="K3811">
            <v>210</v>
          </cell>
        </row>
        <row r="3812">
          <cell r="A3812">
            <v>17629</v>
          </cell>
          <cell r="B3812">
            <v>25</v>
          </cell>
          <cell r="C3812">
            <v>75</v>
          </cell>
          <cell r="D3812">
            <v>19</v>
          </cell>
          <cell r="E3812">
            <v>57</v>
          </cell>
          <cell r="F3812">
            <v>13</v>
          </cell>
          <cell r="G3812">
            <v>39</v>
          </cell>
          <cell r="H3812">
            <v>10</v>
          </cell>
          <cell r="I3812">
            <v>38.76</v>
          </cell>
          <cell r="J3812">
            <v>67</v>
          </cell>
          <cell r="K3812">
            <v>209.76</v>
          </cell>
        </row>
        <row r="3813">
          <cell r="A3813">
            <v>13333</v>
          </cell>
          <cell r="B3813">
            <v>19</v>
          </cell>
          <cell r="C3813">
            <v>79.8</v>
          </cell>
          <cell r="D3813">
            <v>6</v>
          </cell>
          <cell r="E3813">
            <v>24.86</v>
          </cell>
          <cell r="F3813">
            <v>11</v>
          </cell>
          <cell r="G3813">
            <v>46.2</v>
          </cell>
          <cell r="H3813">
            <v>14</v>
          </cell>
          <cell r="I3813">
            <v>58.8</v>
          </cell>
          <cell r="J3813">
            <v>50</v>
          </cell>
          <cell r="K3813">
            <v>209.66000000000003</v>
          </cell>
        </row>
        <row r="3814">
          <cell r="A3814">
            <v>14189</v>
          </cell>
          <cell r="B3814">
            <v>1</v>
          </cell>
          <cell r="C3814">
            <v>15</v>
          </cell>
          <cell r="D3814">
            <v>2</v>
          </cell>
          <cell r="E3814">
            <v>28.8</v>
          </cell>
          <cell r="F3814">
            <v>5</v>
          </cell>
          <cell r="G3814">
            <v>58.55</v>
          </cell>
          <cell r="H3814">
            <v>9</v>
          </cell>
          <cell r="I3814">
            <v>107.1</v>
          </cell>
          <cell r="J3814">
            <v>17</v>
          </cell>
          <cell r="K3814">
            <v>209.45</v>
          </cell>
        </row>
        <row r="3815">
          <cell r="A3815">
            <v>30106</v>
          </cell>
          <cell r="B3815">
            <v>1</v>
          </cell>
          <cell r="C3815">
            <v>29.9</v>
          </cell>
          <cell r="D3815">
            <v>1</v>
          </cell>
          <cell r="E3815">
            <v>29.9</v>
          </cell>
          <cell r="F3815">
            <v>3</v>
          </cell>
          <cell r="G3815">
            <v>89.7</v>
          </cell>
          <cell r="H3815">
            <v>2</v>
          </cell>
          <cell r="I3815">
            <v>59.8</v>
          </cell>
          <cell r="J3815">
            <v>7</v>
          </cell>
          <cell r="K3815">
            <v>209.3</v>
          </cell>
        </row>
        <row r="3816">
          <cell r="A3816">
            <v>31308</v>
          </cell>
          <cell r="B3816">
            <v>8</v>
          </cell>
          <cell r="C3816">
            <v>122.3</v>
          </cell>
          <cell r="F3816">
            <v>1</v>
          </cell>
          <cell r="G3816">
            <v>14.5</v>
          </cell>
          <cell r="H3816">
            <v>5</v>
          </cell>
          <cell r="I3816">
            <v>72.5</v>
          </cell>
          <cell r="J3816">
            <v>14</v>
          </cell>
          <cell r="K3816">
            <v>209.3</v>
          </cell>
        </row>
        <row r="3817">
          <cell r="A3817">
            <v>13794</v>
          </cell>
          <cell r="B3817">
            <v>4</v>
          </cell>
          <cell r="C3817">
            <v>58.4</v>
          </cell>
          <cell r="D3817">
            <v>3</v>
          </cell>
          <cell r="E3817">
            <v>43.8</v>
          </cell>
          <cell r="H3817">
            <v>7</v>
          </cell>
          <cell r="I3817">
            <v>107.1</v>
          </cell>
          <cell r="J3817">
            <v>14</v>
          </cell>
          <cell r="K3817">
            <v>209.29999999999998</v>
          </cell>
        </row>
        <row r="3818">
          <cell r="A3818">
            <v>10996</v>
          </cell>
          <cell r="D3818">
            <v>9</v>
          </cell>
          <cell r="E3818">
            <v>63</v>
          </cell>
          <cell r="F3818">
            <v>12</v>
          </cell>
          <cell r="G3818">
            <v>83.24</v>
          </cell>
          <cell r="H3818">
            <v>9</v>
          </cell>
          <cell r="I3818">
            <v>63</v>
          </cell>
          <cell r="J3818">
            <v>30</v>
          </cell>
          <cell r="K3818">
            <v>209.24</v>
          </cell>
        </row>
        <row r="3819">
          <cell r="A3819">
            <v>28922</v>
          </cell>
          <cell r="B3819">
            <v>10</v>
          </cell>
          <cell r="C3819">
            <v>105</v>
          </cell>
          <cell r="D3819">
            <v>3</v>
          </cell>
          <cell r="E3819">
            <v>31.5</v>
          </cell>
          <cell r="F3819">
            <v>7</v>
          </cell>
          <cell r="G3819">
            <v>72.66</v>
          </cell>
          <cell r="J3819">
            <v>20</v>
          </cell>
          <cell r="K3819">
            <v>209.16</v>
          </cell>
        </row>
        <row r="3820">
          <cell r="A3820">
            <v>28764</v>
          </cell>
          <cell r="F3820">
            <v>7</v>
          </cell>
          <cell r="G3820">
            <v>133</v>
          </cell>
          <cell r="H3820">
            <v>4</v>
          </cell>
          <cell r="I3820">
            <v>76</v>
          </cell>
          <cell r="J3820">
            <v>11</v>
          </cell>
          <cell r="K3820">
            <v>209</v>
          </cell>
        </row>
        <row r="3821">
          <cell r="A3821">
            <v>29533</v>
          </cell>
          <cell r="B3821">
            <v>18</v>
          </cell>
          <cell r="C3821">
            <v>198</v>
          </cell>
          <cell r="D3821">
            <v>1</v>
          </cell>
          <cell r="E3821">
            <v>11</v>
          </cell>
          <cell r="J3821">
            <v>19</v>
          </cell>
          <cell r="K3821">
            <v>209</v>
          </cell>
        </row>
        <row r="3822">
          <cell r="A3822">
            <v>12123</v>
          </cell>
          <cell r="B3822">
            <v>3</v>
          </cell>
          <cell r="C3822">
            <v>44.7</v>
          </cell>
          <cell r="D3822">
            <v>6</v>
          </cell>
          <cell r="E3822">
            <v>89.4</v>
          </cell>
          <cell r="F3822">
            <v>5</v>
          </cell>
          <cell r="G3822">
            <v>74.5</v>
          </cell>
          <cell r="J3822">
            <v>14</v>
          </cell>
          <cell r="K3822">
            <v>208.60000000000002</v>
          </cell>
        </row>
        <row r="3823">
          <cell r="A3823">
            <v>10723</v>
          </cell>
          <cell r="B3823">
            <v>35</v>
          </cell>
          <cell r="C3823">
            <v>87.3</v>
          </cell>
          <cell r="D3823">
            <v>27</v>
          </cell>
          <cell r="E3823">
            <v>67.3</v>
          </cell>
          <cell r="F3823">
            <v>10</v>
          </cell>
          <cell r="G3823">
            <v>25</v>
          </cell>
          <cell r="H3823">
            <v>12</v>
          </cell>
          <cell r="I3823">
            <v>29</v>
          </cell>
          <cell r="J3823">
            <v>84</v>
          </cell>
          <cell r="K3823">
            <v>208.6</v>
          </cell>
        </row>
        <row r="3824">
          <cell r="A3824">
            <v>28256</v>
          </cell>
          <cell r="D3824">
            <v>10</v>
          </cell>
          <cell r="E3824">
            <v>60</v>
          </cell>
          <cell r="F3824">
            <v>17</v>
          </cell>
          <cell r="G3824">
            <v>101.52</v>
          </cell>
          <cell r="H3824">
            <v>8</v>
          </cell>
          <cell r="I3824">
            <v>47.04</v>
          </cell>
          <cell r="J3824">
            <v>35</v>
          </cell>
          <cell r="K3824">
            <v>208.55999999999997</v>
          </cell>
        </row>
        <row r="3825">
          <cell r="A3825">
            <v>23630</v>
          </cell>
          <cell r="B3825">
            <v>37</v>
          </cell>
          <cell r="C3825">
            <v>55.5</v>
          </cell>
          <cell r="D3825">
            <v>16</v>
          </cell>
          <cell r="E3825">
            <v>24</v>
          </cell>
          <cell r="F3825">
            <v>51</v>
          </cell>
          <cell r="G3825">
            <v>76.5</v>
          </cell>
          <cell r="H3825">
            <v>35</v>
          </cell>
          <cell r="I3825">
            <v>52.5</v>
          </cell>
          <cell r="J3825">
            <v>139</v>
          </cell>
          <cell r="K3825">
            <v>208.5</v>
          </cell>
        </row>
        <row r="3826">
          <cell r="A3826">
            <v>14916</v>
          </cell>
          <cell r="B3826">
            <v>1</v>
          </cell>
          <cell r="C3826">
            <v>9.4</v>
          </cell>
          <cell r="D3826">
            <v>11</v>
          </cell>
          <cell r="E3826">
            <v>103.4</v>
          </cell>
          <cell r="F3826">
            <v>3</v>
          </cell>
          <cell r="G3826">
            <v>28.2</v>
          </cell>
          <cell r="H3826">
            <v>7</v>
          </cell>
          <cell r="I3826">
            <v>67.400000000000006</v>
          </cell>
          <cell r="J3826">
            <v>22</v>
          </cell>
          <cell r="K3826">
            <v>208.4</v>
          </cell>
        </row>
        <row r="3827">
          <cell r="A3827">
            <v>17752</v>
          </cell>
          <cell r="B3827">
            <v>5</v>
          </cell>
          <cell r="C3827">
            <v>56</v>
          </cell>
          <cell r="D3827">
            <v>8</v>
          </cell>
          <cell r="E3827">
            <v>89.6</v>
          </cell>
          <cell r="F3827">
            <v>4</v>
          </cell>
          <cell r="G3827">
            <v>49.9</v>
          </cell>
          <cell r="H3827">
            <v>1</v>
          </cell>
          <cell r="I3827">
            <v>12.9</v>
          </cell>
          <cell r="J3827">
            <v>18</v>
          </cell>
          <cell r="K3827">
            <v>208.4</v>
          </cell>
        </row>
        <row r="3828">
          <cell r="A3828">
            <v>10982</v>
          </cell>
          <cell r="B3828">
            <v>46</v>
          </cell>
          <cell r="C3828">
            <v>69</v>
          </cell>
          <cell r="D3828">
            <v>47</v>
          </cell>
          <cell r="E3828">
            <v>70.260000000000005</v>
          </cell>
          <cell r="F3828">
            <v>16</v>
          </cell>
          <cell r="G3828">
            <v>24</v>
          </cell>
          <cell r="H3828">
            <v>30</v>
          </cell>
          <cell r="I3828">
            <v>44.88</v>
          </cell>
          <cell r="J3828">
            <v>139</v>
          </cell>
          <cell r="K3828">
            <v>208.14</v>
          </cell>
        </row>
        <row r="3829">
          <cell r="A3829">
            <v>12420</v>
          </cell>
          <cell r="B3829">
            <v>7</v>
          </cell>
          <cell r="C3829">
            <v>58.1</v>
          </cell>
          <cell r="D3829">
            <v>12</v>
          </cell>
          <cell r="E3829">
            <v>99.6</v>
          </cell>
          <cell r="F3829">
            <v>4</v>
          </cell>
          <cell r="G3829">
            <v>33.5</v>
          </cell>
          <cell r="H3829">
            <v>2</v>
          </cell>
          <cell r="I3829">
            <v>16.899999999999999</v>
          </cell>
          <cell r="J3829">
            <v>25</v>
          </cell>
          <cell r="K3829">
            <v>208.1</v>
          </cell>
        </row>
        <row r="3830">
          <cell r="A3830">
            <v>17948</v>
          </cell>
          <cell r="B3830">
            <v>5</v>
          </cell>
          <cell r="C3830">
            <v>130</v>
          </cell>
          <cell r="D3830">
            <v>1</v>
          </cell>
          <cell r="E3830">
            <v>26</v>
          </cell>
          <cell r="F3830">
            <v>1</v>
          </cell>
          <cell r="G3830">
            <v>26</v>
          </cell>
          <cell r="H3830">
            <v>1</v>
          </cell>
          <cell r="I3830">
            <v>26</v>
          </cell>
          <cell r="J3830">
            <v>8</v>
          </cell>
          <cell r="K3830">
            <v>208</v>
          </cell>
        </row>
        <row r="3831">
          <cell r="A3831">
            <v>14190</v>
          </cell>
          <cell r="B3831">
            <v>4</v>
          </cell>
          <cell r="C3831">
            <v>58.8</v>
          </cell>
          <cell r="D3831">
            <v>3</v>
          </cell>
          <cell r="E3831">
            <v>45</v>
          </cell>
          <cell r="F3831">
            <v>4</v>
          </cell>
          <cell r="G3831">
            <v>58.8</v>
          </cell>
          <cell r="H3831">
            <v>3</v>
          </cell>
          <cell r="I3831">
            <v>45</v>
          </cell>
          <cell r="J3831">
            <v>14</v>
          </cell>
          <cell r="K3831">
            <v>207.6</v>
          </cell>
        </row>
        <row r="3832">
          <cell r="A3832">
            <v>13282</v>
          </cell>
          <cell r="B3832">
            <v>11</v>
          </cell>
          <cell r="C3832">
            <v>38.5</v>
          </cell>
          <cell r="D3832">
            <v>18</v>
          </cell>
          <cell r="E3832">
            <v>63</v>
          </cell>
          <cell r="F3832">
            <v>15</v>
          </cell>
          <cell r="G3832">
            <v>55.7</v>
          </cell>
          <cell r="H3832">
            <v>13</v>
          </cell>
          <cell r="I3832">
            <v>50.39</v>
          </cell>
          <cell r="J3832">
            <v>57</v>
          </cell>
          <cell r="K3832">
            <v>207.58999999999997</v>
          </cell>
        </row>
        <row r="3833">
          <cell r="A3833">
            <v>10771</v>
          </cell>
          <cell r="B3833">
            <v>12</v>
          </cell>
          <cell r="C3833">
            <v>50.06</v>
          </cell>
          <cell r="D3833">
            <v>13</v>
          </cell>
          <cell r="E3833">
            <v>56.4</v>
          </cell>
          <cell r="F3833">
            <v>11</v>
          </cell>
          <cell r="G3833">
            <v>46.4</v>
          </cell>
          <cell r="H3833">
            <v>13</v>
          </cell>
          <cell r="I3833">
            <v>54.6</v>
          </cell>
          <cell r="J3833">
            <v>49</v>
          </cell>
          <cell r="K3833">
            <v>207.46</v>
          </cell>
        </row>
        <row r="3834">
          <cell r="A3834">
            <v>18215</v>
          </cell>
          <cell r="D3834">
            <v>1</v>
          </cell>
          <cell r="E3834">
            <v>13.9</v>
          </cell>
          <cell r="F3834">
            <v>9</v>
          </cell>
          <cell r="G3834">
            <v>123.99</v>
          </cell>
          <cell r="H3834">
            <v>5</v>
          </cell>
          <cell r="I3834">
            <v>69.5</v>
          </cell>
          <cell r="J3834">
            <v>15</v>
          </cell>
          <cell r="K3834">
            <v>207.39</v>
          </cell>
        </row>
        <row r="3835">
          <cell r="A3835">
            <v>27659</v>
          </cell>
          <cell r="B3835">
            <v>3</v>
          </cell>
          <cell r="C3835">
            <v>34.5</v>
          </cell>
          <cell r="D3835">
            <v>4</v>
          </cell>
          <cell r="E3835">
            <v>46</v>
          </cell>
          <cell r="F3835">
            <v>9</v>
          </cell>
          <cell r="G3835">
            <v>103.5</v>
          </cell>
          <cell r="H3835">
            <v>2</v>
          </cell>
          <cell r="I3835">
            <v>23</v>
          </cell>
          <cell r="J3835">
            <v>18</v>
          </cell>
          <cell r="K3835">
            <v>207</v>
          </cell>
        </row>
        <row r="3836">
          <cell r="A3836">
            <v>31800</v>
          </cell>
          <cell r="F3836">
            <v>17</v>
          </cell>
          <cell r="G3836">
            <v>117.3</v>
          </cell>
          <cell r="H3836">
            <v>13</v>
          </cell>
          <cell r="I3836">
            <v>89.7</v>
          </cell>
          <cell r="J3836">
            <v>30</v>
          </cell>
          <cell r="K3836">
            <v>207</v>
          </cell>
        </row>
        <row r="3837">
          <cell r="A3837">
            <v>16423</v>
          </cell>
          <cell r="B3837">
            <v>9</v>
          </cell>
          <cell r="C3837">
            <v>44.1</v>
          </cell>
          <cell r="D3837">
            <v>10</v>
          </cell>
          <cell r="E3837">
            <v>49</v>
          </cell>
          <cell r="F3837">
            <v>12</v>
          </cell>
          <cell r="G3837">
            <v>58.8</v>
          </cell>
          <cell r="H3837">
            <v>11</v>
          </cell>
          <cell r="I3837">
            <v>55.1</v>
          </cell>
          <cell r="J3837">
            <v>42</v>
          </cell>
          <cell r="K3837">
            <v>206.99999999999997</v>
          </cell>
        </row>
        <row r="3838">
          <cell r="A3838">
            <v>30104</v>
          </cell>
          <cell r="B3838">
            <v>4</v>
          </cell>
          <cell r="C3838">
            <v>119.6</v>
          </cell>
          <cell r="D3838">
            <v>1</v>
          </cell>
          <cell r="E3838">
            <v>29.9</v>
          </cell>
          <cell r="F3838">
            <v>2</v>
          </cell>
          <cell r="G3838">
            <v>57.41</v>
          </cell>
          <cell r="J3838">
            <v>7</v>
          </cell>
          <cell r="K3838">
            <v>206.91</v>
          </cell>
        </row>
        <row r="3839">
          <cell r="A3839">
            <v>31815</v>
          </cell>
          <cell r="D3839">
            <v>31</v>
          </cell>
          <cell r="E3839">
            <v>157.30000000000001</v>
          </cell>
          <cell r="H3839">
            <v>9</v>
          </cell>
          <cell r="I3839">
            <v>49.5</v>
          </cell>
          <cell r="J3839">
            <v>40</v>
          </cell>
          <cell r="K3839">
            <v>206.8</v>
          </cell>
        </row>
        <row r="3840">
          <cell r="A3840">
            <v>12179</v>
          </cell>
          <cell r="B3840">
            <v>4</v>
          </cell>
          <cell r="C3840">
            <v>63.6</v>
          </cell>
          <cell r="D3840">
            <v>5</v>
          </cell>
          <cell r="E3840">
            <v>79.5</v>
          </cell>
          <cell r="F3840">
            <v>3</v>
          </cell>
          <cell r="G3840">
            <v>47.7</v>
          </cell>
          <cell r="H3840">
            <v>1</v>
          </cell>
          <cell r="I3840">
            <v>15.9</v>
          </cell>
          <cell r="J3840">
            <v>13</v>
          </cell>
          <cell r="K3840">
            <v>206.70000000000002</v>
          </cell>
        </row>
        <row r="3841">
          <cell r="A3841">
            <v>28937</v>
          </cell>
          <cell r="B3841">
            <v>15</v>
          </cell>
          <cell r="C3841">
            <v>79.5</v>
          </cell>
          <cell r="F3841">
            <v>22</v>
          </cell>
          <cell r="G3841">
            <v>116.6</v>
          </cell>
          <cell r="H3841">
            <v>2</v>
          </cell>
          <cell r="I3841">
            <v>10.6</v>
          </cell>
          <cell r="J3841">
            <v>39</v>
          </cell>
          <cell r="K3841">
            <v>206.7</v>
          </cell>
        </row>
        <row r="3842">
          <cell r="A3842">
            <v>31233</v>
          </cell>
          <cell r="B3842">
            <v>2</v>
          </cell>
          <cell r="C3842">
            <v>9</v>
          </cell>
          <cell r="D3842">
            <v>22</v>
          </cell>
          <cell r="E3842">
            <v>99</v>
          </cell>
          <cell r="F3842">
            <v>10</v>
          </cell>
          <cell r="G3842">
            <v>44.64</v>
          </cell>
          <cell r="H3842">
            <v>12</v>
          </cell>
          <cell r="I3842">
            <v>53.64</v>
          </cell>
          <cell r="J3842">
            <v>46</v>
          </cell>
          <cell r="K3842">
            <v>206.27999999999997</v>
          </cell>
        </row>
        <row r="3843">
          <cell r="A3843">
            <v>32225</v>
          </cell>
          <cell r="F3843">
            <v>7</v>
          </cell>
          <cell r="G3843">
            <v>15.4</v>
          </cell>
          <cell r="H3843">
            <v>87</v>
          </cell>
          <cell r="I3843">
            <v>190.86</v>
          </cell>
          <cell r="J3843">
            <v>94</v>
          </cell>
          <cell r="K3843">
            <v>206.26000000000002</v>
          </cell>
        </row>
        <row r="3844">
          <cell r="A3844">
            <v>28942</v>
          </cell>
          <cell r="B3844">
            <v>9</v>
          </cell>
          <cell r="C3844">
            <v>206.1</v>
          </cell>
          <cell r="J3844">
            <v>9</v>
          </cell>
          <cell r="K3844">
            <v>206.1</v>
          </cell>
        </row>
        <row r="3845">
          <cell r="A3845">
            <v>14862</v>
          </cell>
          <cell r="B3845">
            <v>8</v>
          </cell>
          <cell r="C3845">
            <v>43.2</v>
          </cell>
          <cell r="D3845">
            <v>17</v>
          </cell>
          <cell r="E3845">
            <v>91.37</v>
          </cell>
          <cell r="F3845">
            <v>2</v>
          </cell>
          <cell r="G3845">
            <v>11</v>
          </cell>
          <cell r="H3845">
            <v>11</v>
          </cell>
          <cell r="I3845">
            <v>60.5</v>
          </cell>
          <cell r="J3845">
            <v>38</v>
          </cell>
          <cell r="K3845">
            <v>206.07</v>
          </cell>
        </row>
        <row r="3846">
          <cell r="A3846">
            <v>29000</v>
          </cell>
          <cell r="B3846">
            <v>3</v>
          </cell>
          <cell r="C3846">
            <v>40.299999999999997</v>
          </cell>
          <cell r="D3846">
            <v>1</v>
          </cell>
          <cell r="E3846">
            <v>13.8</v>
          </cell>
          <cell r="F3846">
            <v>2</v>
          </cell>
          <cell r="G3846">
            <v>27.6</v>
          </cell>
          <cell r="H3846">
            <v>9</v>
          </cell>
          <cell r="I3846">
            <v>124.2</v>
          </cell>
          <cell r="J3846">
            <v>15</v>
          </cell>
          <cell r="K3846">
            <v>205.89999999999998</v>
          </cell>
        </row>
        <row r="3847">
          <cell r="A3847">
            <v>11668</v>
          </cell>
          <cell r="F3847">
            <v>6</v>
          </cell>
          <cell r="G3847">
            <v>51.6</v>
          </cell>
          <cell r="H3847">
            <v>18</v>
          </cell>
          <cell r="I3847">
            <v>154.11000000000001</v>
          </cell>
          <cell r="J3847">
            <v>24</v>
          </cell>
          <cell r="K3847">
            <v>205.71</v>
          </cell>
        </row>
        <row r="3848">
          <cell r="A3848">
            <v>30541</v>
          </cell>
          <cell r="B3848">
            <v>1</v>
          </cell>
          <cell r="C3848">
            <v>7.5</v>
          </cell>
          <cell r="D3848">
            <v>11</v>
          </cell>
          <cell r="E3848">
            <v>81.3</v>
          </cell>
          <cell r="F3848">
            <v>14</v>
          </cell>
          <cell r="G3848">
            <v>96.6</v>
          </cell>
          <cell r="H3848">
            <v>3</v>
          </cell>
          <cell r="I3848">
            <v>20.149999999999999</v>
          </cell>
          <cell r="J3848">
            <v>29</v>
          </cell>
          <cell r="K3848">
            <v>205.54999999999998</v>
          </cell>
        </row>
        <row r="3849">
          <cell r="A3849">
            <v>12196</v>
          </cell>
          <cell r="B3849">
            <v>3</v>
          </cell>
          <cell r="C3849">
            <v>46.43</v>
          </cell>
          <cell r="D3849">
            <v>4</v>
          </cell>
          <cell r="E3849">
            <v>63.6</v>
          </cell>
          <cell r="F3849">
            <v>1</v>
          </cell>
          <cell r="G3849">
            <v>15.9</v>
          </cell>
          <cell r="H3849">
            <v>5</v>
          </cell>
          <cell r="I3849">
            <v>79.5</v>
          </cell>
          <cell r="J3849">
            <v>13</v>
          </cell>
          <cell r="K3849">
            <v>205.43</v>
          </cell>
        </row>
        <row r="3850">
          <cell r="A3850">
            <v>10690</v>
          </cell>
          <cell r="B3850">
            <v>16</v>
          </cell>
          <cell r="C3850">
            <v>19.2</v>
          </cell>
          <cell r="D3850">
            <v>24</v>
          </cell>
          <cell r="E3850">
            <v>42.92</v>
          </cell>
          <cell r="F3850">
            <v>5</v>
          </cell>
          <cell r="G3850">
            <v>9</v>
          </cell>
          <cell r="H3850">
            <v>76</v>
          </cell>
          <cell r="I3850">
            <v>134.28</v>
          </cell>
          <cell r="J3850">
            <v>121</v>
          </cell>
          <cell r="K3850">
            <v>205.4</v>
          </cell>
        </row>
        <row r="3851">
          <cell r="A3851">
            <v>28134</v>
          </cell>
          <cell r="B3851">
            <v>2</v>
          </cell>
          <cell r="C3851">
            <v>32</v>
          </cell>
          <cell r="F3851">
            <v>9</v>
          </cell>
          <cell r="G3851">
            <v>133.5</v>
          </cell>
          <cell r="H3851">
            <v>2</v>
          </cell>
          <cell r="I3851">
            <v>39.799999999999997</v>
          </cell>
          <cell r="J3851">
            <v>13</v>
          </cell>
          <cell r="K3851">
            <v>205.3</v>
          </cell>
        </row>
        <row r="3852">
          <cell r="A3852">
            <v>27119</v>
          </cell>
          <cell r="D3852">
            <v>1</v>
          </cell>
          <cell r="E3852">
            <v>29.9</v>
          </cell>
          <cell r="F3852">
            <v>2</v>
          </cell>
          <cell r="G3852">
            <v>59.8</v>
          </cell>
          <cell r="H3852">
            <v>4</v>
          </cell>
          <cell r="I3852">
            <v>115.6</v>
          </cell>
          <cell r="J3852">
            <v>7</v>
          </cell>
          <cell r="K3852">
            <v>205.29999999999998</v>
          </cell>
        </row>
        <row r="3853">
          <cell r="A3853">
            <v>17738</v>
          </cell>
          <cell r="D3853">
            <v>14</v>
          </cell>
          <cell r="E3853">
            <v>152.6</v>
          </cell>
          <cell r="F3853">
            <v>4</v>
          </cell>
          <cell r="G3853">
            <v>42.73</v>
          </cell>
          <cell r="H3853">
            <v>1</v>
          </cell>
          <cell r="I3853">
            <v>9.9</v>
          </cell>
          <cell r="J3853">
            <v>19</v>
          </cell>
          <cell r="K3853">
            <v>205.23</v>
          </cell>
        </row>
        <row r="3854">
          <cell r="A3854">
            <v>12625</v>
          </cell>
          <cell r="F3854">
            <v>2</v>
          </cell>
          <cell r="G3854">
            <v>55.6</v>
          </cell>
          <cell r="H3854">
            <v>5</v>
          </cell>
          <cell r="I3854">
            <v>149.5</v>
          </cell>
          <cell r="J3854">
            <v>7</v>
          </cell>
          <cell r="K3854">
            <v>205.1</v>
          </cell>
        </row>
        <row r="3855">
          <cell r="A3855">
            <v>16613</v>
          </cell>
          <cell r="B3855">
            <v>10</v>
          </cell>
          <cell r="C3855">
            <v>75</v>
          </cell>
          <cell r="D3855">
            <v>9</v>
          </cell>
          <cell r="E3855">
            <v>67.5</v>
          </cell>
          <cell r="H3855">
            <v>8</v>
          </cell>
          <cell r="I3855">
            <v>62.4</v>
          </cell>
          <cell r="J3855">
            <v>27</v>
          </cell>
          <cell r="K3855">
            <v>204.9</v>
          </cell>
        </row>
        <row r="3856">
          <cell r="A3856">
            <v>31351</v>
          </cell>
          <cell r="B3856">
            <v>8</v>
          </cell>
          <cell r="C3856">
            <v>71.2</v>
          </cell>
          <cell r="D3856">
            <v>4</v>
          </cell>
          <cell r="E3856">
            <v>35.6</v>
          </cell>
          <cell r="F3856">
            <v>9</v>
          </cell>
          <cell r="G3856">
            <v>80.099999999999994</v>
          </cell>
          <cell r="H3856">
            <v>2</v>
          </cell>
          <cell r="I3856">
            <v>17.8</v>
          </cell>
          <cell r="J3856">
            <v>23</v>
          </cell>
          <cell r="K3856">
            <v>204.70000000000002</v>
          </cell>
        </row>
        <row r="3857">
          <cell r="A3857">
            <v>14335</v>
          </cell>
          <cell r="B3857">
            <v>6</v>
          </cell>
          <cell r="C3857">
            <v>21</v>
          </cell>
          <cell r="D3857">
            <v>22</v>
          </cell>
          <cell r="E3857">
            <v>77</v>
          </cell>
          <cell r="F3857">
            <v>21</v>
          </cell>
          <cell r="G3857">
            <v>73.5</v>
          </cell>
          <cell r="H3857">
            <v>10</v>
          </cell>
          <cell r="I3857">
            <v>33.04</v>
          </cell>
          <cell r="J3857">
            <v>59</v>
          </cell>
          <cell r="K3857">
            <v>204.54</v>
          </cell>
        </row>
        <row r="3858">
          <cell r="A3858">
            <v>30121</v>
          </cell>
          <cell r="B3858">
            <v>2</v>
          </cell>
          <cell r="C3858">
            <v>81.8</v>
          </cell>
          <cell r="H3858">
            <v>3</v>
          </cell>
          <cell r="I3858">
            <v>122.7</v>
          </cell>
          <cell r="J3858">
            <v>5</v>
          </cell>
          <cell r="K3858">
            <v>204.5</v>
          </cell>
        </row>
        <row r="3859">
          <cell r="A3859">
            <v>15594</v>
          </cell>
          <cell r="B3859">
            <v>4</v>
          </cell>
          <cell r="C3859">
            <v>34.4</v>
          </cell>
          <cell r="D3859">
            <v>4</v>
          </cell>
          <cell r="E3859">
            <v>33.020000000000003</v>
          </cell>
          <cell r="F3859">
            <v>8</v>
          </cell>
          <cell r="G3859">
            <v>68.8</v>
          </cell>
          <cell r="H3859">
            <v>8</v>
          </cell>
          <cell r="I3859">
            <v>68.11</v>
          </cell>
          <cell r="J3859">
            <v>24</v>
          </cell>
          <cell r="K3859">
            <v>204.32999999999998</v>
          </cell>
        </row>
        <row r="3860">
          <cell r="A3860">
            <v>28026</v>
          </cell>
          <cell r="B3860">
            <v>81</v>
          </cell>
          <cell r="C3860">
            <v>97.1</v>
          </cell>
          <cell r="H3860">
            <v>72</v>
          </cell>
          <cell r="I3860">
            <v>107.04</v>
          </cell>
          <cell r="J3860">
            <v>153</v>
          </cell>
          <cell r="K3860">
            <v>204.14</v>
          </cell>
        </row>
        <row r="3861">
          <cell r="A3861">
            <v>14846</v>
          </cell>
          <cell r="B3861">
            <v>8</v>
          </cell>
          <cell r="C3861">
            <v>33.26</v>
          </cell>
          <cell r="D3861">
            <v>12</v>
          </cell>
          <cell r="E3861">
            <v>50.4</v>
          </cell>
          <cell r="F3861">
            <v>12</v>
          </cell>
          <cell r="G3861">
            <v>50.4</v>
          </cell>
          <cell r="H3861">
            <v>16</v>
          </cell>
          <cell r="I3861">
            <v>70.05</v>
          </cell>
          <cell r="J3861">
            <v>48</v>
          </cell>
          <cell r="K3861">
            <v>204.11</v>
          </cell>
        </row>
        <row r="3862">
          <cell r="A3862">
            <v>10265</v>
          </cell>
          <cell r="B3862">
            <v>32</v>
          </cell>
          <cell r="C3862">
            <v>48</v>
          </cell>
          <cell r="D3862">
            <v>34</v>
          </cell>
          <cell r="E3862">
            <v>51</v>
          </cell>
          <cell r="F3862">
            <v>35</v>
          </cell>
          <cell r="G3862">
            <v>52.5</v>
          </cell>
          <cell r="H3862">
            <v>35</v>
          </cell>
          <cell r="I3862">
            <v>52.5</v>
          </cell>
          <cell r="J3862">
            <v>136</v>
          </cell>
          <cell r="K3862">
            <v>204</v>
          </cell>
        </row>
        <row r="3863">
          <cell r="A3863">
            <v>12431</v>
          </cell>
          <cell r="B3863">
            <v>6</v>
          </cell>
          <cell r="C3863">
            <v>61.2</v>
          </cell>
          <cell r="D3863">
            <v>6</v>
          </cell>
          <cell r="E3863">
            <v>61.2</v>
          </cell>
          <cell r="F3863">
            <v>4</v>
          </cell>
          <cell r="G3863">
            <v>40.799999999999997</v>
          </cell>
          <cell r="H3863">
            <v>4</v>
          </cell>
          <cell r="I3863">
            <v>40.799999999999997</v>
          </cell>
          <cell r="J3863">
            <v>20</v>
          </cell>
          <cell r="K3863">
            <v>204</v>
          </cell>
        </row>
        <row r="3864">
          <cell r="A3864">
            <v>13823</v>
          </cell>
          <cell r="B3864">
            <v>3</v>
          </cell>
          <cell r="C3864">
            <v>51</v>
          </cell>
          <cell r="D3864">
            <v>2</v>
          </cell>
          <cell r="E3864">
            <v>34</v>
          </cell>
          <cell r="F3864">
            <v>5</v>
          </cell>
          <cell r="G3864">
            <v>85</v>
          </cell>
          <cell r="H3864">
            <v>2</v>
          </cell>
          <cell r="I3864">
            <v>34</v>
          </cell>
          <cell r="J3864">
            <v>12</v>
          </cell>
          <cell r="K3864">
            <v>204</v>
          </cell>
        </row>
        <row r="3865">
          <cell r="A3865">
            <v>15008</v>
          </cell>
          <cell r="B3865">
            <v>3</v>
          </cell>
          <cell r="C3865">
            <v>102</v>
          </cell>
          <cell r="D3865">
            <v>3</v>
          </cell>
          <cell r="E3865">
            <v>102</v>
          </cell>
          <cell r="J3865">
            <v>6</v>
          </cell>
          <cell r="K3865">
            <v>204</v>
          </cell>
        </row>
        <row r="3866">
          <cell r="A3866">
            <v>18422</v>
          </cell>
          <cell r="B3866">
            <v>12</v>
          </cell>
          <cell r="C3866">
            <v>102</v>
          </cell>
          <cell r="D3866">
            <v>4</v>
          </cell>
          <cell r="E3866">
            <v>34</v>
          </cell>
          <cell r="H3866">
            <v>8</v>
          </cell>
          <cell r="I3866">
            <v>68</v>
          </cell>
          <cell r="J3866">
            <v>24</v>
          </cell>
          <cell r="K3866">
            <v>204</v>
          </cell>
        </row>
        <row r="3867">
          <cell r="A3867">
            <v>30159</v>
          </cell>
          <cell r="H3867">
            <v>2</v>
          </cell>
          <cell r="I3867">
            <v>204</v>
          </cell>
          <cell r="J3867">
            <v>2</v>
          </cell>
          <cell r="K3867">
            <v>204</v>
          </cell>
        </row>
        <row r="3868">
          <cell r="A3868">
            <v>31190</v>
          </cell>
          <cell r="B3868">
            <v>4</v>
          </cell>
          <cell r="C3868">
            <v>40.799999999999997</v>
          </cell>
          <cell r="D3868">
            <v>4</v>
          </cell>
          <cell r="E3868">
            <v>40.799999999999997</v>
          </cell>
          <cell r="F3868">
            <v>4</v>
          </cell>
          <cell r="G3868">
            <v>40.799999999999997</v>
          </cell>
          <cell r="H3868">
            <v>8</v>
          </cell>
          <cell r="I3868">
            <v>81.599999999999994</v>
          </cell>
          <cell r="J3868">
            <v>20</v>
          </cell>
          <cell r="K3868">
            <v>204</v>
          </cell>
        </row>
        <row r="3869">
          <cell r="A3869">
            <v>14318</v>
          </cell>
          <cell r="B3869">
            <v>6</v>
          </cell>
          <cell r="C3869">
            <v>24</v>
          </cell>
          <cell r="D3869">
            <v>17</v>
          </cell>
          <cell r="E3869">
            <v>68</v>
          </cell>
          <cell r="F3869">
            <v>9</v>
          </cell>
          <cell r="G3869">
            <v>36</v>
          </cell>
          <cell r="H3869">
            <v>19</v>
          </cell>
          <cell r="I3869">
            <v>75.680000000000007</v>
          </cell>
          <cell r="J3869">
            <v>51</v>
          </cell>
          <cell r="K3869">
            <v>203.68</v>
          </cell>
        </row>
        <row r="3870">
          <cell r="A3870">
            <v>29520</v>
          </cell>
          <cell r="B3870">
            <v>4</v>
          </cell>
          <cell r="C3870">
            <v>90.4</v>
          </cell>
          <cell r="D3870">
            <v>2</v>
          </cell>
          <cell r="E3870">
            <v>45.2</v>
          </cell>
          <cell r="F3870">
            <v>3</v>
          </cell>
          <cell r="G3870">
            <v>67.8</v>
          </cell>
          <cell r="J3870">
            <v>9</v>
          </cell>
          <cell r="K3870">
            <v>203.40000000000003</v>
          </cell>
        </row>
        <row r="3871">
          <cell r="A3871">
            <v>17454</v>
          </cell>
          <cell r="B3871">
            <v>1</v>
          </cell>
          <cell r="C3871">
            <v>33.9</v>
          </cell>
          <cell r="H3871">
            <v>5</v>
          </cell>
          <cell r="I3871">
            <v>169.5</v>
          </cell>
          <cell r="J3871">
            <v>6</v>
          </cell>
          <cell r="K3871">
            <v>203.4</v>
          </cell>
        </row>
        <row r="3872">
          <cell r="A3872">
            <v>28640</v>
          </cell>
          <cell r="F3872">
            <v>9</v>
          </cell>
          <cell r="G3872">
            <v>130.22999999999999</v>
          </cell>
          <cell r="H3872">
            <v>5</v>
          </cell>
          <cell r="I3872">
            <v>73</v>
          </cell>
          <cell r="J3872">
            <v>14</v>
          </cell>
          <cell r="K3872">
            <v>203.23</v>
          </cell>
        </row>
        <row r="3873">
          <cell r="A3873">
            <v>30619</v>
          </cell>
          <cell r="D3873">
            <v>5</v>
          </cell>
          <cell r="E3873">
            <v>21.5</v>
          </cell>
          <cell r="F3873">
            <v>19</v>
          </cell>
          <cell r="G3873">
            <v>78.98</v>
          </cell>
          <cell r="H3873">
            <v>24</v>
          </cell>
          <cell r="I3873">
            <v>102.52</v>
          </cell>
          <cell r="J3873">
            <v>48</v>
          </cell>
          <cell r="K3873">
            <v>203</v>
          </cell>
        </row>
        <row r="3874">
          <cell r="A3874">
            <v>32381</v>
          </cell>
          <cell r="H3874">
            <v>14</v>
          </cell>
          <cell r="I3874">
            <v>203</v>
          </cell>
          <cell r="J3874">
            <v>14</v>
          </cell>
          <cell r="K3874">
            <v>203</v>
          </cell>
        </row>
        <row r="3875">
          <cell r="A3875">
            <v>32041</v>
          </cell>
          <cell r="F3875">
            <v>9</v>
          </cell>
          <cell r="G3875">
            <v>125.1</v>
          </cell>
          <cell r="H3875">
            <v>6</v>
          </cell>
          <cell r="I3875">
            <v>77.849999999999994</v>
          </cell>
          <cell r="J3875">
            <v>15</v>
          </cell>
          <cell r="K3875">
            <v>202.95</v>
          </cell>
        </row>
        <row r="3876">
          <cell r="A3876">
            <v>15400</v>
          </cell>
          <cell r="B3876">
            <v>7</v>
          </cell>
          <cell r="C3876">
            <v>40.56</v>
          </cell>
          <cell r="D3876">
            <v>3</v>
          </cell>
          <cell r="E3876">
            <v>16.559999999999999</v>
          </cell>
          <cell r="F3876">
            <v>17</v>
          </cell>
          <cell r="G3876">
            <v>97.68</v>
          </cell>
          <cell r="H3876">
            <v>8</v>
          </cell>
          <cell r="I3876">
            <v>48</v>
          </cell>
          <cell r="J3876">
            <v>35</v>
          </cell>
          <cell r="K3876">
            <v>202.8</v>
          </cell>
        </row>
        <row r="3877">
          <cell r="A3877">
            <v>16593</v>
          </cell>
          <cell r="B3877">
            <v>5</v>
          </cell>
          <cell r="C3877">
            <v>83</v>
          </cell>
          <cell r="D3877">
            <v>3</v>
          </cell>
          <cell r="E3877">
            <v>49.8</v>
          </cell>
          <cell r="F3877">
            <v>1</v>
          </cell>
          <cell r="G3877">
            <v>17.5</v>
          </cell>
          <cell r="H3877">
            <v>3</v>
          </cell>
          <cell r="I3877">
            <v>52.5</v>
          </cell>
          <cell r="J3877">
            <v>12</v>
          </cell>
          <cell r="K3877">
            <v>202.8</v>
          </cell>
        </row>
        <row r="3878">
          <cell r="A3878">
            <v>17392</v>
          </cell>
          <cell r="B3878">
            <v>15</v>
          </cell>
          <cell r="C3878">
            <v>148.30000000000001</v>
          </cell>
          <cell r="D3878">
            <v>5</v>
          </cell>
          <cell r="E3878">
            <v>54.5</v>
          </cell>
          <cell r="J3878">
            <v>20</v>
          </cell>
          <cell r="K3878">
            <v>202.8</v>
          </cell>
        </row>
        <row r="3879">
          <cell r="A3879">
            <v>17328</v>
          </cell>
          <cell r="B3879">
            <v>7</v>
          </cell>
          <cell r="C3879">
            <v>59.4</v>
          </cell>
          <cell r="D3879">
            <v>11</v>
          </cell>
          <cell r="E3879">
            <v>98.28</v>
          </cell>
          <cell r="F3879">
            <v>2</v>
          </cell>
          <cell r="G3879">
            <v>18</v>
          </cell>
          <cell r="H3879">
            <v>3</v>
          </cell>
          <cell r="I3879">
            <v>27</v>
          </cell>
          <cell r="J3879">
            <v>23</v>
          </cell>
          <cell r="K3879">
            <v>202.68</v>
          </cell>
        </row>
        <row r="3880">
          <cell r="A3880">
            <v>31616</v>
          </cell>
          <cell r="D3880">
            <v>4</v>
          </cell>
          <cell r="E3880">
            <v>73.599999999999994</v>
          </cell>
          <cell r="F3880">
            <v>3</v>
          </cell>
          <cell r="G3880">
            <v>55.2</v>
          </cell>
          <cell r="H3880">
            <v>4</v>
          </cell>
          <cell r="I3880">
            <v>73.599999999999994</v>
          </cell>
          <cell r="J3880">
            <v>11</v>
          </cell>
          <cell r="K3880">
            <v>202.4</v>
          </cell>
        </row>
        <row r="3881">
          <cell r="A3881">
            <v>10765</v>
          </cell>
          <cell r="B3881">
            <v>3</v>
          </cell>
          <cell r="C3881">
            <v>55.2</v>
          </cell>
          <cell r="D3881">
            <v>3</v>
          </cell>
          <cell r="E3881">
            <v>55.2</v>
          </cell>
          <cell r="F3881">
            <v>2</v>
          </cell>
          <cell r="G3881">
            <v>36.799999999999997</v>
          </cell>
          <cell r="H3881">
            <v>3</v>
          </cell>
          <cell r="I3881">
            <v>55.2</v>
          </cell>
          <cell r="J3881">
            <v>11</v>
          </cell>
          <cell r="K3881">
            <v>202.39999999999998</v>
          </cell>
        </row>
        <row r="3882">
          <cell r="A3882">
            <v>11669</v>
          </cell>
          <cell r="D3882">
            <v>6</v>
          </cell>
          <cell r="E3882">
            <v>47.4</v>
          </cell>
          <cell r="F3882">
            <v>6</v>
          </cell>
          <cell r="G3882">
            <v>51.6</v>
          </cell>
          <cell r="H3882">
            <v>12</v>
          </cell>
          <cell r="I3882">
            <v>103.2</v>
          </cell>
          <cell r="J3882">
            <v>24</v>
          </cell>
          <cell r="K3882">
            <v>202.2</v>
          </cell>
        </row>
        <row r="3883">
          <cell r="A3883">
            <v>28614</v>
          </cell>
          <cell r="B3883">
            <v>10</v>
          </cell>
          <cell r="C3883">
            <v>202</v>
          </cell>
          <cell r="J3883">
            <v>10</v>
          </cell>
          <cell r="K3883">
            <v>202</v>
          </cell>
        </row>
        <row r="3884">
          <cell r="A3884">
            <v>28084</v>
          </cell>
          <cell r="B3884">
            <v>6</v>
          </cell>
          <cell r="C3884">
            <v>85.84</v>
          </cell>
          <cell r="D3884">
            <v>4</v>
          </cell>
          <cell r="E3884">
            <v>58</v>
          </cell>
          <cell r="F3884">
            <v>4</v>
          </cell>
          <cell r="G3884">
            <v>58</v>
          </cell>
          <cell r="J3884">
            <v>14</v>
          </cell>
          <cell r="K3884">
            <v>201.84</v>
          </cell>
        </row>
        <row r="3885">
          <cell r="A3885">
            <v>17222</v>
          </cell>
          <cell r="F3885">
            <v>36</v>
          </cell>
          <cell r="G3885">
            <v>82.8</v>
          </cell>
          <cell r="H3885">
            <v>48</v>
          </cell>
          <cell r="I3885">
            <v>119</v>
          </cell>
          <cell r="J3885">
            <v>84</v>
          </cell>
          <cell r="K3885">
            <v>201.8</v>
          </cell>
        </row>
        <row r="3886">
          <cell r="A3886">
            <v>14330</v>
          </cell>
          <cell r="B3886">
            <v>8</v>
          </cell>
          <cell r="C3886">
            <v>32</v>
          </cell>
          <cell r="D3886">
            <v>14</v>
          </cell>
          <cell r="E3886">
            <v>56</v>
          </cell>
          <cell r="F3886">
            <v>21</v>
          </cell>
          <cell r="G3886">
            <v>81.760000000000005</v>
          </cell>
          <cell r="H3886">
            <v>8</v>
          </cell>
          <cell r="I3886">
            <v>32</v>
          </cell>
          <cell r="J3886">
            <v>51</v>
          </cell>
          <cell r="K3886">
            <v>201.76</v>
          </cell>
        </row>
        <row r="3887">
          <cell r="A3887">
            <v>16182</v>
          </cell>
          <cell r="B3887">
            <v>4</v>
          </cell>
          <cell r="C3887">
            <v>38.4</v>
          </cell>
          <cell r="D3887">
            <v>8</v>
          </cell>
          <cell r="E3887">
            <v>76.8</v>
          </cell>
          <cell r="F3887">
            <v>3</v>
          </cell>
          <cell r="G3887">
            <v>28.8</v>
          </cell>
          <cell r="H3887">
            <v>6</v>
          </cell>
          <cell r="I3887">
            <v>57.6</v>
          </cell>
          <cell r="J3887">
            <v>21</v>
          </cell>
          <cell r="K3887">
            <v>201.6</v>
          </cell>
        </row>
        <row r="3888">
          <cell r="A3888">
            <v>27336</v>
          </cell>
          <cell r="B3888">
            <v>2</v>
          </cell>
          <cell r="C3888">
            <v>25.2</v>
          </cell>
          <cell r="D3888">
            <v>6</v>
          </cell>
          <cell r="E3888">
            <v>75.599999999999994</v>
          </cell>
          <cell r="F3888">
            <v>3</v>
          </cell>
          <cell r="G3888">
            <v>37.799999999999997</v>
          </cell>
          <cell r="H3888">
            <v>5</v>
          </cell>
          <cell r="I3888">
            <v>63</v>
          </cell>
          <cell r="J3888">
            <v>16</v>
          </cell>
          <cell r="K3888">
            <v>201.6</v>
          </cell>
        </row>
        <row r="3889">
          <cell r="A3889">
            <v>30598</v>
          </cell>
          <cell r="B3889">
            <v>1</v>
          </cell>
          <cell r="C3889">
            <v>22.4</v>
          </cell>
          <cell r="D3889">
            <v>4</v>
          </cell>
          <cell r="E3889">
            <v>89.6</v>
          </cell>
          <cell r="F3889">
            <v>3</v>
          </cell>
          <cell r="G3889">
            <v>67.2</v>
          </cell>
          <cell r="H3889">
            <v>1</v>
          </cell>
          <cell r="I3889">
            <v>22.4</v>
          </cell>
          <cell r="J3889">
            <v>9</v>
          </cell>
          <cell r="K3889">
            <v>201.6</v>
          </cell>
        </row>
        <row r="3890">
          <cell r="A3890">
            <v>27190</v>
          </cell>
          <cell r="D3890">
            <v>13</v>
          </cell>
          <cell r="E3890">
            <v>59.2</v>
          </cell>
          <cell r="F3890">
            <v>11</v>
          </cell>
          <cell r="G3890">
            <v>50.6</v>
          </cell>
          <cell r="H3890">
            <v>20</v>
          </cell>
          <cell r="I3890">
            <v>91.63</v>
          </cell>
          <cell r="J3890">
            <v>44</v>
          </cell>
          <cell r="K3890">
            <v>201.43</v>
          </cell>
        </row>
        <row r="3891">
          <cell r="A3891">
            <v>31371</v>
          </cell>
          <cell r="B3891">
            <v>9</v>
          </cell>
          <cell r="C3891">
            <v>67.5</v>
          </cell>
          <cell r="D3891">
            <v>7</v>
          </cell>
          <cell r="E3891">
            <v>50.38</v>
          </cell>
          <cell r="F3891">
            <v>6</v>
          </cell>
          <cell r="G3891">
            <v>41.44</v>
          </cell>
          <cell r="H3891">
            <v>6</v>
          </cell>
          <cell r="I3891">
            <v>42</v>
          </cell>
          <cell r="J3891">
            <v>28</v>
          </cell>
          <cell r="K3891">
            <v>201.32</v>
          </cell>
        </row>
        <row r="3892">
          <cell r="A3892">
            <v>12019</v>
          </cell>
          <cell r="B3892">
            <v>25</v>
          </cell>
          <cell r="C3892">
            <v>61.5</v>
          </cell>
          <cell r="D3892">
            <v>23</v>
          </cell>
          <cell r="E3892">
            <v>57.5</v>
          </cell>
          <cell r="F3892">
            <v>14</v>
          </cell>
          <cell r="G3892">
            <v>35</v>
          </cell>
          <cell r="H3892">
            <v>19</v>
          </cell>
          <cell r="I3892">
            <v>47.3</v>
          </cell>
          <cell r="J3892">
            <v>81</v>
          </cell>
          <cell r="K3892">
            <v>201.3</v>
          </cell>
        </row>
        <row r="3893">
          <cell r="A3893">
            <v>31959</v>
          </cell>
          <cell r="D3893">
            <v>24</v>
          </cell>
          <cell r="E3893">
            <v>23.68</v>
          </cell>
          <cell r="F3893">
            <v>135</v>
          </cell>
          <cell r="G3893">
            <v>134.84</v>
          </cell>
          <cell r="H3893">
            <v>43</v>
          </cell>
          <cell r="I3893">
            <v>42.76</v>
          </cell>
          <cell r="J3893">
            <v>202</v>
          </cell>
          <cell r="K3893">
            <v>201.28</v>
          </cell>
        </row>
        <row r="3894">
          <cell r="A3894">
            <v>31559</v>
          </cell>
          <cell r="B3894">
            <v>40</v>
          </cell>
          <cell r="C3894">
            <v>47</v>
          </cell>
          <cell r="D3894">
            <v>35</v>
          </cell>
          <cell r="E3894">
            <v>40.799999999999997</v>
          </cell>
          <cell r="F3894">
            <v>47</v>
          </cell>
          <cell r="G3894">
            <v>55.7</v>
          </cell>
          <cell r="H3894">
            <v>49</v>
          </cell>
          <cell r="I3894">
            <v>57.6</v>
          </cell>
          <cell r="J3894">
            <v>171</v>
          </cell>
          <cell r="K3894">
            <v>201.1</v>
          </cell>
        </row>
        <row r="3895">
          <cell r="A3895">
            <v>16910</v>
          </cell>
          <cell r="F3895">
            <v>1</v>
          </cell>
          <cell r="G3895">
            <v>67</v>
          </cell>
          <cell r="H3895">
            <v>2</v>
          </cell>
          <cell r="I3895">
            <v>134</v>
          </cell>
          <cell r="J3895">
            <v>3</v>
          </cell>
          <cell r="K3895">
            <v>201</v>
          </cell>
        </row>
        <row r="3896">
          <cell r="A3896">
            <v>12358</v>
          </cell>
          <cell r="B3896">
            <v>9</v>
          </cell>
          <cell r="C3896">
            <v>47.28</v>
          </cell>
          <cell r="D3896">
            <v>12</v>
          </cell>
          <cell r="E3896">
            <v>63.6</v>
          </cell>
          <cell r="F3896">
            <v>12</v>
          </cell>
          <cell r="G3896">
            <v>63.6</v>
          </cell>
          <cell r="H3896">
            <v>5</v>
          </cell>
          <cell r="I3896">
            <v>26.5</v>
          </cell>
          <cell r="J3896">
            <v>38</v>
          </cell>
          <cell r="K3896">
            <v>200.98</v>
          </cell>
        </row>
        <row r="3897">
          <cell r="A3897">
            <v>2031849</v>
          </cell>
          <cell r="D3897">
            <v>1.2</v>
          </cell>
          <cell r="E3897">
            <v>66.959999999999994</v>
          </cell>
          <cell r="H3897">
            <v>2.5299999999999998</v>
          </cell>
          <cell r="I3897">
            <v>133.99</v>
          </cell>
          <cell r="J3897">
            <v>3.7299999999999995</v>
          </cell>
          <cell r="K3897">
            <v>200.95</v>
          </cell>
        </row>
        <row r="3898">
          <cell r="A3898">
            <v>31255</v>
          </cell>
          <cell r="B3898">
            <v>8</v>
          </cell>
          <cell r="C3898">
            <v>72</v>
          </cell>
          <cell r="D3898">
            <v>2</v>
          </cell>
          <cell r="E3898">
            <v>18.399999999999999</v>
          </cell>
          <cell r="F3898">
            <v>5</v>
          </cell>
          <cell r="G3898">
            <v>46</v>
          </cell>
          <cell r="H3898">
            <v>7</v>
          </cell>
          <cell r="I3898">
            <v>64.400000000000006</v>
          </cell>
          <cell r="J3898">
            <v>22</v>
          </cell>
          <cell r="K3898">
            <v>200.8</v>
          </cell>
        </row>
        <row r="3899">
          <cell r="A3899">
            <v>10251</v>
          </cell>
          <cell r="B3899">
            <v>32</v>
          </cell>
          <cell r="C3899">
            <v>48</v>
          </cell>
          <cell r="D3899">
            <v>28</v>
          </cell>
          <cell r="E3899">
            <v>42</v>
          </cell>
          <cell r="F3899">
            <v>29</v>
          </cell>
          <cell r="G3899">
            <v>43.38</v>
          </cell>
          <cell r="H3899">
            <v>45</v>
          </cell>
          <cell r="I3899">
            <v>67.38</v>
          </cell>
          <cell r="J3899">
            <v>134</v>
          </cell>
          <cell r="K3899">
            <v>200.76</v>
          </cell>
        </row>
        <row r="3900">
          <cell r="A3900">
            <v>16647</v>
          </cell>
          <cell r="F3900">
            <v>1</v>
          </cell>
          <cell r="G3900">
            <v>66.900000000000006</v>
          </cell>
          <cell r="H3900">
            <v>2</v>
          </cell>
          <cell r="I3900">
            <v>133.80000000000001</v>
          </cell>
          <cell r="J3900">
            <v>3</v>
          </cell>
          <cell r="K3900">
            <v>200.70000000000002</v>
          </cell>
        </row>
        <row r="3901">
          <cell r="A3901">
            <v>17261</v>
          </cell>
          <cell r="D3901">
            <v>1</v>
          </cell>
          <cell r="E3901">
            <v>66.900000000000006</v>
          </cell>
          <cell r="F3901">
            <v>1</v>
          </cell>
          <cell r="G3901">
            <v>66.900000000000006</v>
          </cell>
          <cell r="H3901">
            <v>1</v>
          </cell>
          <cell r="I3901">
            <v>66.900000000000006</v>
          </cell>
          <cell r="J3901">
            <v>3</v>
          </cell>
          <cell r="K3901">
            <v>200.70000000000002</v>
          </cell>
        </row>
        <row r="3902">
          <cell r="A3902">
            <v>18565</v>
          </cell>
          <cell r="B3902">
            <v>7</v>
          </cell>
          <cell r="C3902">
            <v>99.18</v>
          </cell>
          <cell r="D3902">
            <v>2</v>
          </cell>
          <cell r="E3902">
            <v>29</v>
          </cell>
          <cell r="F3902">
            <v>1</v>
          </cell>
          <cell r="G3902">
            <v>14.5</v>
          </cell>
          <cell r="H3902">
            <v>4</v>
          </cell>
          <cell r="I3902">
            <v>58</v>
          </cell>
          <cell r="J3902">
            <v>14</v>
          </cell>
          <cell r="K3902">
            <v>200.68</v>
          </cell>
        </row>
        <row r="3903">
          <cell r="A3903">
            <v>18042</v>
          </cell>
          <cell r="B3903">
            <v>10</v>
          </cell>
          <cell r="C3903">
            <v>80</v>
          </cell>
          <cell r="D3903">
            <v>5</v>
          </cell>
          <cell r="E3903">
            <v>40</v>
          </cell>
          <cell r="F3903">
            <v>5</v>
          </cell>
          <cell r="G3903">
            <v>40</v>
          </cell>
          <cell r="H3903">
            <v>5</v>
          </cell>
          <cell r="I3903">
            <v>40.5</v>
          </cell>
          <cell r="J3903">
            <v>25</v>
          </cell>
          <cell r="K3903">
            <v>200.5</v>
          </cell>
        </row>
        <row r="3904">
          <cell r="A3904">
            <v>14954</v>
          </cell>
          <cell r="B3904">
            <v>6</v>
          </cell>
          <cell r="C3904">
            <v>39</v>
          </cell>
          <cell r="D3904">
            <v>12</v>
          </cell>
          <cell r="E3904">
            <v>78</v>
          </cell>
          <cell r="F3904">
            <v>6</v>
          </cell>
          <cell r="G3904">
            <v>39</v>
          </cell>
          <cell r="H3904">
            <v>7</v>
          </cell>
          <cell r="I3904">
            <v>44.46</v>
          </cell>
          <cell r="J3904">
            <v>31</v>
          </cell>
          <cell r="K3904">
            <v>200.46</v>
          </cell>
        </row>
        <row r="3905">
          <cell r="A3905">
            <v>17937</v>
          </cell>
          <cell r="B3905">
            <v>2</v>
          </cell>
          <cell r="C3905">
            <v>36.4</v>
          </cell>
          <cell r="D3905">
            <v>1</v>
          </cell>
          <cell r="E3905">
            <v>18.2</v>
          </cell>
          <cell r="F3905">
            <v>4</v>
          </cell>
          <cell r="G3905">
            <v>72.8</v>
          </cell>
          <cell r="H3905">
            <v>4</v>
          </cell>
          <cell r="I3905">
            <v>72.8</v>
          </cell>
          <cell r="J3905">
            <v>11</v>
          </cell>
          <cell r="K3905">
            <v>200.2</v>
          </cell>
        </row>
        <row r="3906">
          <cell r="A3906">
            <v>17239</v>
          </cell>
          <cell r="B3906">
            <v>8</v>
          </cell>
          <cell r="C3906">
            <v>55.2</v>
          </cell>
          <cell r="D3906">
            <v>7</v>
          </cell>
          <cell r="E3906">
            <v>48.3</v>
          </cell>
          <cell r="F3906">
            <v>11</v>
          </cell>
          <cell r="G3906">
            <v>75.900000000000006</v>
          </cell>
          <cell r="H3906">
            <v>3</v>
          </cell>
          <cell r="I3906">
            <v>20.7</v>
          </cell>
          <cell r="J3906">
            <v>29</v>
          </cell>
          <cell r="K3906">
            <v>200.1</v>
          </cell>
        </row>
        <row r="3907">
          <cell r="A3907">
            <v>10126</v>
          </cell>
          <cell r="B3907">
            <v>4</v>
          </cell>
          <cell r="C3907">
            <v>80</v>
          </cell>
          <cell r="D3907">
            <v>5</v>
          </cell>
          <cell r="E3907">
            <v>100</v>
          </cell>
          <cell r="F3907">
            <v>1</v>
          </cell>
          <cell r="G3907">
            <v>20</v>
          </cell>
          <cell r="J3907">
            <v>10</v>
          </cell>
          <cell r="K3907">
            <v>200</v>
          </cell>
        </row>
        <row r="3908">
          <cell r="A3908">
            <v>15831</v>
          </cell>
          <cell r="B3908">
            <v>7</v>
          </cell>
          <cell r="C3908">
            <v>87.5</v>
          </cell>
          <cell r="D3908">
            <v>3</v>
          </cell>
          <cell r="E3908">
            <v>37.5</v>
          </cell>
          <cell r="F3908">
            <v>6</v>
          </cell>
          <cell r="G3908">
            <v>75</v>
          </cell>
          <cell r="J3908">
            <v>16</v>
          </cell>
          <cell r="K3908">
            <v>200</v>
          </cell>
        </row>
        <row r="3909">
          <cell r="A3909">
            <v>28713</v>
          </cell>
          <cell r="B3909">
            <v>22</v>
          </cell>
          <cell r="C3909">
            <v>80</v>
          </cell>
          <cell r="H3909">
            <v>30</v>
          </cell>
          <cell r="I3909">
            <v>120</v>
          </cell>
          <cell r="J3909">
            <v>52</v>
          </cell>
          <cell r="K3909">
            <v>200</v>
          </cell>
        </row>
        <row r="3910">
          <cell r="A3910">
            <v>29948</v>
          </cell>
          <cell r="D3910">
            <v>1</v>
          </cell>
          <cell r="E3910">
            <v>200</v>
          </cell>
          <cell r="J3910">
            <v>1</v>
          </cell>
          <cell r="K3910">
            <v>200</v>
          </cell>
        </row>
        <row r="3911">
          <cell r="A3911">
            <v>17930</v>
          </cell>
          <cell r="B3911">
            <v>9</v>
          </cell>
          <cell r="C3911">
            <v>199.8</v>
          </cell>
          <cell r="J3911">
            <v>9</v>
          </cell>
          <cell r="K3911">
            <v>199.8</v>
          </cell>
        </row>
        <row r="3912">
          <cell r="A3912">
            <v>17758</v>
          </cell>
          <cell r="B3912">
            <v>44</v>
          </cell>
          <cell r="C3912">
            <v>88</v>
          </cell>
          <cell r="D3912">
            <v>38</v>
          </cell>
          <cell r="E3912">
            <v>75.680000000000007</v>
          </cell>
          <cell r="H3912">
            <v>18</v>
          </cell>
          <cell r="I3912">
            <v>36</v>
          </cell>
          <cell r="J3912">
            <v>100</v>
          </cell>
          <cell r="K3912">
            <v>199.68</v>
          </cell>
        </row>
        <row r="3913">
          <cell r="A3913">
            <v>30066</v>
          </cell>
          <cell r="B3913">
            <v>3</v>
          </cell>
          <cell r="C3913">
            <v>119.7</v>
          </cell>
          <cell r="H3913">
            <v>2</v>
          </cell>
          <cell r="I3913">
            <v>79.8</v>
          </cell>
          <cell r="J3913">
            <v>5</v>
          </cell>
          <cell r="K3913">
            <v>199.5</v>
          </cell>
        </row>
        <row r="3914">
          <cell r="A3914">
            <v>32083</v>
          </cell>
          <cell r="F3914">
            <v>2</v>
          </cell>
          <cell r="G3914">
            <v>79.8</v>
          </cell>
          <cell r="H3914">
            <v>3</v>
          </cell>
          <cell r="I3914">
            <v>119.7</v>
          </cell>
          <cell r="J3914">
            <v>5</v>
          </cell>
          <cell r="K3914">
            <v>199.5</v>
          </cell>
        </row>
        <row r="3915">
          <cell r="A3915">
            <v>15887</v>
          </cell>
          <cell r="D3915">
            <v>12</v>
          </cell>
          <cell r="E3915">
            <v>199.2</v>
          </cell>
          <cell r="J3915">
            <v>12</v>
          </cell>
          <cell r="K3915">
            <v>199.2</v>
          </cell>
        </row>
        <row r="3916">
          <cell r="A3916">
            <v>16489</v>
          </cell>
          <cell r="B3916">
            <v>6</v>
          </cell>
          <cell r="C3916">
            <v>149.4</v>
          </cell>
          <cell r="D3916">
            <v>2</v>
          </cell>
          <cell r="E3916">
            <v>49.8</v>
          </cell>
          <cell r="J3916">
            <v>8</v>
          </cell>
          <cell r="K3916">
            <v>199.2</v>
          </cell>
        </row>
        <row r="3917">
          <cell r="A3917">
            <v>30545</v>
          </cell>
          <cell r="B3917">
            <v>2</v>
          </cell>
          <cell r="C3917">
            <v>49.8</v>
          </cell>
          <cell r="D3917">
            <v>6</v>
          </cell>
          <cell r="E3917">
            <v>149.4</v>
          </cell>
          <cell r="J3917">
            <v>8</v>
          </cell>
          <cell r="K3917">
            <v>199.2</v>
          </cell>
        </row>
        <row r="3918">
          <cell r="A3918">
            <v>16465</v>
          </cell>
          <cell r="B3918">
            <v>2</v>
          </cell>
          <cell r="C3918">
            <v>39.799999999999997</v>
          </cell>
          <cell r="D3918">
            <v>5</v>
          </cell>
          <cell r="E3918">
            <v>99.5</v>
          </cell>
          <cell r="F3918">
            <v>1</v>
          </cell>
          <cell r="G3918">
            <v>19.899999999999999</v>
          </cell>
          <cell r="H3918">
            <v>2</v>
          </cell>
          <cell r="I3918">
            <v>39.799999999999997</v>
          </cell>
          <cell r="J3918">
            <v>10</v>
          </cell>
          <cell r="K3918">
            <v>199</v>
          </cell>
        </row>
        <row r="3919">
          <cell r="A3919">
            <v>30601</v>
          </cell>
          <cell r="B3919">
            <v>5</v>
          </cell>
          <cell r="C3919">
            <v>121.22</v>
          </cell>
          <cell r="D3919">
            <v>3</v>
          </cell>
          <cell r="E3919">
            <v>77.7</v>
          </cell>
          <cell r="J3919">
            <v>8</v>
          </cell>
          <cell r="K3919">
            <v>198.92000000000002</v>
          </cell>
        </row>
        <row r="3920">
          <cell r="A3920">
            <v>14604</v>
          </cell>
          <cell r="B3920">
            <v>16</v>
          </cell>
          <cell r="C3920">
            <v>62.4</v>
          </cell>
          <cell r="D3920">
            <v>9</v>
          </cell>
          <cell r="E3920">
            <v>35.1</v>
          </cell>
          <cell r="F3920">
            <v>23</v>
          </cell>
          <cell r="G3920">
            <v>89.7</v>
          </cell>
          <cell r="H3920">
            <v>3</v>
          </cell>
          <cell r="I3920">
            <v>11.7</v>
          </cell>
          <cell r="J3920">
            <v>51</v>
          </cell>
          <cell r="K3920">
            <v>198.89999999999998</v>
          </cell>
        </row>
        <row r="3921">
          <cell r="A3921">
            <v>28184</v>
          </cell>
          <cell r="B3921">
            <v>7</v>
          </cell>
          <cell r="C3921">
            <v>27.3</v>
          </cell>
          <cell r="D3921">
            <v>15</v>
          </cell>
          <cell r="E3921">
            <v>58.5</v>
          </cell>
          <cell r="F3921">
            <v>12</v>
          </cell>
          <cell r="G3921">
            <v>46.8</v>
          </cell>
          <cell r="H3921">
            <v>17</v>
          </cell>
          <cell r="I3921">
            <v>66.3</v>
          </cell>
          <cell r="J3921">
            <v>51</v>
          </cell>
          <cell r="K3921">
            <v>198.89999999999998</v>
          </cell>
        </row>
        <row r="3922">
          <cell r="A3922">
            <v>32077</v>
          </cell>
          <cell r="F3922">
            <v>126</v>
          </cell>
          <cell r="G3922">
            <v>125.6</v>
          </cell>
          <cell r="H3922">
            <v>73</v>
          </cell>
          <cell r="I3922">
            <v>73</v>
          </cell>
          <cell r="J3922">
            <v>199</v>
          </cell>
          <cell r="K3922">
            <v>198.6</v>
          </cell>
        </row>
        <row r="3923">
          <cell r="A3923">
            <v>17334</v>
          </cell>
          <cell r="D3923">
            <v>8</v>
          </cell>
          <cell r="E3923">
            <v>198.4</v>
          </cell>
          <cell r="J3923">
            <v>8</v>
          </cell>
          <cell r="K3923">
            <v>198.4</v>
          </cell>
        </row>
        <row r="3924">
          <cell r="A3924">
            <v>17510</v>
          </cell>
          <cell r="B3924">
            <v>4</v>
          </cell>
          <cell r="C3924">
            <v>80</v>
          </cell>
          <cell r="D3924">
            <v>4</v>
          </cell>
          <cell r="E3924">
            <v>78.400000000000006</v>
          </cell>
          <cell r="F3924">
            <v>2</v>
          </cell>
          <cell r="G3924">
            <v>40</v>
          </cell>
          <cell r="J3924">
            <v>10</v>
          </cell>
          <cell r="K3924">
            <v>198.4</v>
          </cell>
        </row>
        <row r="3925">
          <cell r="A3925">
            <v>12301</v>
          </cell>
          <cell r="B3925">
            <v>34</v>
          </cell>
          <cell r="C3925">
            <v>95.2</v>
          </cell>
          <cell r="D3925">
            <v>37</v>
          </cell>
          <cell r="E3925">
            <v>103.16</v>
          </cell>
          <cell r="J3925">
            <v>71</v>
          </cell>
          <cell r="K3925">
            <v>198.36</v>
          </cell>
        </row>
        <row r="3926">
          <cell r="A3926">
            <v>27143</v>
          </cell>
          <cell r="B3926">
            <v>7</v>
          </cell>
          <cell r="C3926">
            <v>69.3</v>
          </cell>
          <cell r="D3926">
            <v>3</v>
          </cell>
          <cell r="E3926">
            <v>29.7</v>
          </cell>
          <cell r="F3926">
            <v>6</v>
          </cell>
          <cell r="G3926">
            <v>59.4</v>
          </cell>
          <cell r="H3926">
            <v>4</v>
          </cell>
          <cell r="I3926">
            <v>39.6</v>
          </cell>
          <cell r="J3926">
            <v>20</v>
          </cell>
          <cell r="K3926">
            <v>198</v>
          </cell>
        </row>
        <row r="3927">
          <cell r="A3927">
            <v>31330</v>
          </cell>
          <cell r="B3927">
            <v>20</v>
          </cell>
          <cell r="C3927">
            <v>198</v>
          </cell>
          <cell r="J3927">
            <v>20</v>
          </cell>
          <cell r="K3927">
            <v>198</v>
          </cell>
        </row>
        <row r="3928">
          <cell r="A3928">
            <v>14980</v>
          </cell>
          <cell r="D3928">
            <v>1</v>
          </cell>
          <cell r="E3928">
            <v>98.9</v>
          </cell>
          <cell r="F3928">
            <v>1</v>
          </cell>
          <cell r="G3928">
            <v>98.9</v>
          </cell>
          <cell r="J3928">
            <v>2</v>
          </cell>
          <cell r="K3928">
            <v>197.8</v>
          </cell>
        </row>
        <row r="3929">
          <cell r="A3929">
            <v>29201</v>
          </cell>
          <cell r="B3929">
            <v>186</v>
          </cell>
          <cell r="C3929">
            <v>92.84</v>
          </cell>
          <cell r="D3929">
            <v>63</v>
          </cell>
          <cell r="E3929">
            <v>31.22</v>
          </cell>
          <cell r="F3929">
            <v>117</v>
          </cell>
          <cell r="G3929">
            <v>58.18</v>
          </cell>
          <cell r="H3929">
            <v>31</v>
          </cell>
          <cell r="I3929">
            <v>15.5</v>
          </cell>
          <cell r="J3929">
            <v>397</v>
          </cell>
          <cell r="K3929">
            <v>197.74</v>
          </cell>
        </row>
        <row r="3930">
          <cell r="A3930">
            <v>2027360</v>
          </cell>
          <cell r="B3930">
            <v>17.21</v>
          </cell>
          <cell r="C3930">
            <v>77.400000000000006</v>
          </cell>
          <cell r="D3930">
            <v>3.51</v>
          </cell>
          <cell r="E3930">
            <v>15.74</v>
          </cell>
          <cell r="F3930">
            <v>7.66</v>
          </cell>
          <cell r="G3930">
            <v>51.93</v>
          </cell>
          <cell r="H3930">
            <v>5.94</v>
          </cell>
          <cell r="I3930">
            <v>52.6</v>
          </cell>
          <cell r="J3930">
            <v>34.32</v>
          </cell>
          <cell r="K3930">
            <v>197.67</v>
          </cell>
        </row>
        <row r="3931">
          <cell r="A3931">
            <v>28446</v>
          </cell>
          <cell r="B3931">
            <v>13</v>
          </cell>
          <cell r="C3931">
            <v>67.599999999999994</v>
          </cell>
          <cell r="D3931">
            <v>10</v>
          </cell>
          <cell r="E3931">
            <v>52</v>
          </cell>
          <cell r="H3931">
            <v>16</v>
          </cell>
          <cell r="I3931">
            <v>78.010000000000005</v>
          </cell>
          <cell r="J3931">
            <v>39</v>
          </cell>
          <cell r="K3931">
            <v>197.61</v>
          </cell>
        </row>
        <row r="3932">
          <cell r="A3932">
            <v>32148</v>
          </cell>
          <cell r="F3932">
            <v>5</v>
          </cell>
          <cell r="G3932">
            <v>97.91</v>
          </cell>
          <cell r="H3932">
            <v>5</v>
          </cell>
          <cell r="I3932">
            <v>99.5</v>
          </cell>
          <cell r="J3932">
            <v>10</v>
          </cell>
          <cell r="K3932">
            <v>197.41</v>
          </cell>
        </row>
        <row r="3933">
          <cell r="A3933">
            <v>10909</v>
          </cell>
          <cell r="B3933">
            <v>2</v>
          </cell>
          <cell r="C3933">
            <v>65.8</v>
          </cell>
          <cell r="D3933">
            <v>1</v>
          </cell>
          <cell r="E3933">
            <v>32.9</v>
          </cell>
          <cell r="H3933">
            <v>3</v>
          </cell>
          <cell r="I3933">
            <v>98.7</v>
          </cell>
          <cell r="J3933">
            <v>6</v>
          </cell>
          <cell r="K3933">
            <v>197.39999999999998</v>
          </cell>
        </row>
        <row r="3934">
          <cell r="A3934">
            <v>17137</v>
          </cell>
          <cell r="B3934">
            <v>2</v>
          </cell>
          <cell r="C3934">
            <v>65.8</v>
          </cell>
          <cell r="F3934">
            <v>2</v>
          </cell>
          <cell r="G3934">
            <v>65.8</v>
          </cell>
          <cell r="H3934">
            <v>2</v>
          </cell>
          <cell r="I3934">
            <v>65.8</v>
          </cell>
          <cell r="J3934">
            <v>6</v>
          </cell>
          <cell r="K3934">
            <v>197.39999999999998</v>
          </cell>
        </row>
        <row r="3935">
          <cell r="A3935">
            <v>17363</v>
          </cell>
          <cell r="B3935">
            <v>10</v>
          </cell>
          <cell r="C3935">
            <v>44.64</v>
          </cell>
          <cell r="D3935">
            <v>4</v>
          </cell>
          <cell r="E3935">
            <v>18</v>
          </cell>
          <cell r="F3935">
            <v>22</v>
          </cell>
          <cell r="G3935">
            <v>99</v>
          </cell>
          <cell r="H3935">
            <v>8</v>
          </cell>
          <cell r="I3935">
            <v>35.64</v>
          </cell>
          <cell r="J3935">
            <v>44</v>
          </cell>
          <cell r="K3935">
            <v>197.27999999999997</v>
          </cell>
        </row>
        <row r="3936">
          <cell r="A3936">
            <v>12673</v>
          </cell>
          <cell r="B3936">
            <v>15</v>
          </cell>
          <cell r="C3936">
            <v>43.5</v>
          </cell>
          <cell r="D3936">
            <v>19</v>
          </cell>
          <cell r="E3936">
            <v>55.1</v>
          </cell>
          <cell r="F3936">
            <v>14</v>
          </cell>
          <cell r="G3936">
            <v>40.6</v>
          </cell>
          <cell r="H3936">
            <v>20</v>
          </cell>
          <cell r="I3936">
            <v>58</v>
          </cell>
          <cell r="J3936">
            <v>68</v>
          </cell>
          <cell r="K3936">
            <v>197.2</v>
          </cell>
        </row>
        <row r="3937">
          <cell r="A3937">
            <v>32064</v>
          </cell>
          <cell r="F3937">
            <v>11</v>
          </cell>
          <cell r="G3937">
            <v>63.8</v>
          </cell>
          <cell r="H3937">
            <v>23</v>
          </cell>
          <cell r="I3937">
            <v>133.4</v>
          </cell>
          <cell r="J3937">
            <v>34</v>
          </cell>
          <cell r="K3937">
            <v>197.2</v>
          </cell>
        </row>
        <row r="3938">
          <cell r="A3938">
            <v>17181</v>
          </cell>
          <cell r="B3938">
            <v>2</v>
          </cell>
          <cell r="C3938">
            <v>43.8</v>
          </cell>
          <cell r="D3938">
            <v>3</v>
          </cell>
          <cell r="E3938">
            <v>65.7</v>
          </cell>
          <cell r="F3938">
            <v>2</v>
          </cell>
          <cell r="G3938">
            <v>43.8</v>
          </cell>
          <cell r="H3938">
            <v>2</v>
          </cell>
          <cell r="I3938">
            <v>43.8</v>
          </cell>
          <cell r="J3938">
            <v>9</v>
          </cell>
          <cell r="K3938">
            <v>197.10000000000002</v>
          </cell>
        </row>
        <row r="3939">
          <cell r="A3939">
            <v>23682</v>
          </cell>
          <cell r="B3939">
            <v>20</v>
          </cell>
          <cell r="C3939">
            <v>110</v>
          </cell>
          <cell r="D3939">
            <v>4</v>
          </cell>
          <cell r="E3939">
            <v>22</v>
          </cell>
          <cell r="F3939">
            <v>2</v>
          </cell>
          <cell r="G3939">
            <v>11.8</v>
          </cell>
          <cell r="H3939">
            <v>9</v>
          </cell>
          <cell r="I3939">
            <v>53.1</v>
          </cell>
          <cell r="J3939">
            <v>35</v>
          </cell>
          <cell r="K3939">
            <v>196.9</v>
          </cell>
        </row>
        <row r="3940">
          <cell r="A3940">
            <v>10674</v>
          </cell>
          <cell r="B3940">
            <v>21</v>
          </cell>
          <cell r="C3940">
            <v>141.6</v>
          </cell>
          <cell r="H3940">
            <v>8</v>
          </cell>
          <cell r="I3940">
            <v>55.2</v>
          </cell>
          <cell r="J3940">
            <v>29</v>
          </cell>
          <cell r="K3940">
            <v>196.8</v>
          </cell>
        </row>
        <row r="3941">
          <cell r="A3941">
            <v>30155</v>
          </cell>
          <cell r="B3941">
            <v>3</v>
          </cell>
          <cell r="C3941">
            <v>73.8</v>
          </cell>
          <cell r="D3941">
            <v>1</v>
          </cell>
          <cell r="E3941">
            <v>24.6</v>
          </cell>
          <cell r="F3941">
            <v>4</v>
          </cell>
          <cell r="G3941">
            <v>98.4</v>
          </cell>
          <cell r="J3941">
            <v>8</v>
          </cell>
          <cell r="K3941">
            <v>196.8</v>
          </cell>
        </row>
        <row r="3942">
          <cell r="A3942">
            <v>31628</v>
          </cell>
          <cell r="D3942">
            <v>2</v>
          </cell>
          <cell r="E3942">
            <v>34.56</v>
          </cell>
          <cell r="F3942">
            <v>4</v>
          </cell>
          <cell r="G3942">
            <v>72</v>
          </cell>
          <cell r="H3942">
            <v>5</v>
          </cell>
          <cell r="I3942">
            <v>90</v>
          </cell>
          <cell r="J3942">
            <v>11</v>
          </cell>
          <cell r="K3942">
            <v>196.56</v>
          </cell>
        </row>
        <row r="3943">
          <cell r="A3943">
            <v>31947</v>
          </cell>
          <cell r="D3943">
            <v>1</v>
          </cell>
          <cell r="E3943">
            <v>33.200000000000003</v>
          </cell>
          <cell r="F3943">
            <v>4</v>
          </cell>
          <cell r="G3943">
            <v>132.80000000000001</v>
          </cell>
          <cell r="H3943">
            <v>1</v>
          </cell>
          <cell r="I3943">
            <v>30.54</v>
          </cell>
          <cell r="J3943">
            <v>6</v>
          </cell>
          <cell r="K3943">
            <v>196.54</v>
          </cell>
        </row>
        <row r="3944">
          <cell r="A3944">
            <v>18529</v>
          </cell>
          <cell r="B3944">
            <v>12</v>
          </cell>
          <cell r="C3944">
            <v>130.80000000000001</v>
          </cell>
          <cell r="D3944">
            <v>6</v>
          </cell>
          <cell r="E3944">
            <v>65.400000000000006</v>
          </cell>
          <cell r="J3944">
            <v>18</v>
          </cell>
          <cell r="K3944">
            <v>196.20000000000002</v>
          </cell>
        </row>
        <row r="3945">
          <cell r="A3945">
            <v>27402</v>
          </cell>
          <cell r="B3945">
            <v>6</v>
          </cell>
          <cell r="C3945">
            <v>46.8</v>
          </cell>
          <cell r="D3945">
            <v>4</v>
          </cell>
          <cell r="E3945">
            <v>33.9</v>
          </cell>
          <cell r="F3945">
            <v>6</v>
          </cell>
          <cell r="G3945">
            <v>63</v>
          </cell>
          <cell r="H3945">
            <v>5</v>
          </cell>
          <cell r="I3945">
            <v>52.5</v>
          </cell>
          <cell r="J3945">
            <v>21</v>
          </cell>
          <cell r="K3945">
            <v>196.2</v>
          </cell>
        </row>
        <row r="3946">
          <cell r="A3946">
            <v>32042</v>
          </cell>
          <cell r="F3946">
            <v>10</v>
          </cell>
          <cell r="G3946">
            <v>82</v>
          </cell>
          <cell r="H3946">
            <v>14</v>
          </cell>
          <cell r="I3946">
            <v>114.14</v>
          </cell>
          <cell r="J3946">
            <v>24</v>
          </cell>
          <cell r="K3946">
            <v>196.14</v>
          </cell>
        </row>
        <row r="3947">
          <cell r="A3947">
            <v>22836</v>
          </cell>
          <cell r="B3947">
            <v>6</v>
          </cell>
          <cell r="C3947">
            <v>168</v>
          </cell>
          <cell r="D3947">
            <v>1</v>
          </cell>
          <cell r="E3947">
            <v>28</v>
          </cell>
          <cell r="J3947">
            <v>7</v>
          </cell>
          <cell r="K3947">
            <v>196</v>
          </cell>
        </row>
        <row r="3948">
          <cell r="A3948">
            <v>23146</v>
          </cell>
          <cell r="F3948">
            <v>2</v>
          </cell>
          <cell r="G3948">
            <v>98</v>
          </cell>
          <cell r="H3948">
            <v>2</v>
          </cell>
          <cell r="I3948">
            <v>98</v>
          </cell>
          <cell r="J3948">
            <v>4</v>
          </cell>
          <cell r="K3948">
            <v>196</v>
          </cell>
        </row>
        <row r="3949">
          <cell r="A3949">
            <v>29576</v>
          </cell>
          <cell r="B3949">
            <v>16</v>
          </cell>
          <cell r="C3949">
            <v>195.82</v>
          </cell>
          <cell r="J3949">
            <v>16</v>
          </cell>
          <cell r="K3949">
            <v>195.82</v>
          </cell>
        </row>
        <row r="3950">
          <cell r="A3950">
            <v>12360</v>
          </cell>
          <cell r="B3950">
            <v>11</v>
          </cell>
          <cell r="C3950">
            <v>55.4</v>
          </cell>
          <cell r="D3950">
            <v>4</v>
          </cell>
          <cell r="E3950">
            <v>20.8</v>
          </cell>
          <cell r="F3950">
            <v>13</v>
          </cell>
          <cell r="G3950">
            <v>67.599999999999994</v>
          </cell>
          <cell r="H3950">
            <v>10</v>
          </cell>
          <cell r="I3950">
            <v>52</v>
          </cell>
          <cell r="J3950">
            <v>38</v>
          </cell>
          <cell r="K3950">
            <v>195.8</v>
          </cell>
        </row>
        <row r="3951">
          <cell r="A3951">
            <v>28016</v>
          </cell>
          <cell r="B3951">
            <v>22</v>
          </cell>
          <cell r="C3951">
            <v>62.19</v>
          </cell>
          <cell r="D3951">
            <v>5</v>
          </cell>
          <cell r="E3951">
            <v>14.8</v>
          </cell>
          <cell r="F3951">
            <v>25</v>
          </cell>
          <cell r="G3951">
            <v>75</v>
          </cell>
          <cell r="H3951">
            <v>15</v>
          </cell>
          <cell r="I3951">
            <v>43.8</v>
          </cell>
          <cell r="J3951">
            <v>67</v>
          </cell>
          <cell r="K3951">
            <v>195.79000000000002</v>
          </cell>
        </row>
        <row r="3952">
          <cell r="A3952">
            <v>14866</v>
          </cell>
          <cell r="B3952">
            <v>14</v>
          </cell>
          <cell r="C3952">
            <v>68.599999999999994</v>
          </cell>
          <cell r="D3952">
            <v>17</v>
          </cell>
          <cell r="E3952">
            <v>83.3</v>
          </cell>
          <cell r="F3952">
            <v>9</v>
          </cell>
          <cell r="G3952">
            <v>43.71</v>
          </cell>
          <cell r="J3952">
            <v>40</v>
          </cell>
          <cell r="K3952">
            <v>195.60999999999999</v>
          </cell>
        </row>
        <row r="3953">
          <cell r="A3953">
            <v>17176</v>
          </cell>
          <cell r="B3953">
            <v>3</v>
          </cell>
          <cell r="C3953">
            <v>48.39</v>
          </cell>
          <cell r="D3953">
            <v>2</v>
          </cell>
          <cell r="E3953">
            <v>37.799999999999997</v>
          </cell>
          <cell r="F3953">
            <v>4</v>
          </cell>
          <cell r="G3953">
            <v>75.599999999999994</v>
          </cell>
          <cell r="H3953">
            <v>2</v>
          </cell>
          <cell r="I3953">
            <v>33.799999999999997</v>
          </cell>
          <cell r="J3953">
            <v>11</v>
          </cell>
          <cell r="K3953">
            <v>195.58999999999997</v>
          </cell>
        </row>
        <row r="3954">
          <cell r="A3954">
            <v>31309</v>
          </cell>
          <cell r="B3954">
            <v>2</v>
          </cell>
          <cell r="C3954">
            <v>41</v>
          </cell>
          <cell r="D3954">
            <v>3</v>
          </cell>
          <cell r="E3954">
            <v>61.5</v>
          </cell>
          <cell r="F3954">
            <v>1</v>
          </cell>
          <cell r="G3954">
            <v>18.600000000000001</v>
          </cell>
          <cell r="H3954">
            <v>4</v>
          </cell>
          <cell r="I3954">
            <v>74.400000000000006</v>
          </cell>
          <cell r="J3954">
            <v>10</v>
          </cell>
          <cell r="K3954">
            <v>195.5</v>
          </cell>
        </row>
        <row r="3955">
          <cell r="A3955">
            <v>18064</v>
          </cell>
          <cell r="B3955">
            <v>28</v>
          </cell>
          <cell r="C3955">
            <v>39.200000000000003</v>
          </cell>
          <cell r="D3955">
            <v>32</v>
          </cell>
          <cell r="E3955">
            <v>44.69</v>
          </cell>
          <cell r="F3955">
            <v>40</v>
          </cell>
          <cell r="G3955">
            <v>55.67</v>
          </cell>
          <cell r="H3955">
            <v>40</v>
          </cell>
          <cell r="I3955">
            <v>55.89</v>
          </cell>
          <cell r="J3955">
            <v>140</v>
          </cell>
          <cell r="K3955">
            <v>195.45</v>
          </cell>
        </row>
        <row r="3956">
          <cell r="A3956">
            <v>16660</v>
          </cell>
          <cell r="B3956">
            <v>1</v>
          </cell>
          <cell r="C3956">
            <v>33</v>
          </cell>
          <cell r="D3956">
            <v>1</v>
          </cell>
          <cell r="E3956">
            <v>33</v>
          </cell>
          <cell r="F3956">
            <v>3</v>
          </cell>
          <cell r="G3956">
            <v>96.36</v>
          </cell>
          <cell r="H3956">
            <v>1</v>
          </cell>
          <cell r="I3956">
            <v>33</v>
          </cell>
          <cell r="J3956">
            <v>6</v>
          </cell>
          <cell r="K3956">
            <v>195.36</v>
          </cell>
        </row>
        <row r="3957">
          <cell r="A3957">
            <v>31201</v>
          </cell>
          <cell r="B3957">
            <v>13</v>
          </cell>
          <cell r="C3957">
            <v>39</v>
          </cell>
          <cell r="D3957">
            <v>13</v>
          </cell>
          <cell r="E3957">
            <v>39</v>
          </cell>
          <cell r="F3957">
            <v>16</v>
          </cell>
          <cell r="G3957">
            <v>47.52</v>
          </cell>
          <cell r="H3957">
            <v>24</v>
          </cell>
          <cell r="I3957">
            <v>69.760000000000005</v>
          </cell>
          <cell r="J3957">
            <v>66</v>
          </cell>
          <cell r="K3957">
            <v>195.28000000000003</v>
          </cell>
        </row>
        <row r="3958">
          <cell r="A3958">
            <v>12328</v>
          </cell>
          <cell r="B3958">
            <v>45</v>
          </cell>
          <cell r="C3958">
            <v>98.64</v>
          </cell>
          <cell r="D3958">
            <v>28</v>
          </cell>
          <cell r="E3958">
            <v>61.42</v>
          </cell>
          <cell r="F3958">
            <v>16</v>
          </cell>
          <cell r="G3958">
            <v>35.020000000000003</v>
          </cell>
          <cell r="J3958">
            <v>89</v>
          </cell>
          <cell r="K3958">
            <v>195.08</v>
          </cell>
        </row>
        <row r="3959">
          <cell r="A3959">
            <v>10301</v>
          </cell>
          <cell r="B3959">
            <v>19</v>
          </cell>
          <cell r="C3959">
            <v>57</v>
          </cell>
          <cell r="D3959">
            <v>11</v>
          </cell>
          <cell r="E3959">
            <v>33</v>
          </cell>
          <cell r="F3959">
            <v>29</v>
          </cell>
          <cell r="G3959">
            <v>87</v>
          </cell>
          <cell r="H3959">
            <v>6</v>
          </cell>
          <cell r="I3959">
            <v>18</v>
          </cell>
          <cell r="J3959">
            <v>65</v>
          </cell>
          <cell r="K3959">
            <v>195</v>
          </cell>
        </row>
        <row r="3960">
          <cell r="A3960">
            <v>16648</v>
          </cell>
          <cell r="F3960">
            <v>2</v>
          </cell>
          <cell r="G3960">
            <v>65</v>
          </cell>
          <cell r="H3960">
            <v>4</v>
          </cell>
          <cell r="I3960">
            <v>130</v>
          </cell>
          <cell r="J3960">
            <v>6</v>
          </cell>
          <cell r="K3960">
            <v>195</v>
          </cell>
        </row>
        <row r="3961">
          <cell r="A3961">
            <v>23204</v>
          </cell>
          <cell r="F3961">
            <v>5</v>
          </cell>
          <cell r="G3961">
            <v>162.5</v>
          </cell>
          <cell r="H3961">
            <v>1</v>
          </cell>
          <cell r="I3961">
            <v>32.5</v>
          </cell>
          <cell r="J3961">
            <v>6</v>
          </cell>
          <cell r="K3961">
            <v>195</v>
          </cell>
        </row>
        <row r="3962">
          <cell r="A3962">
            <v>23687</v>
          </cell>
          <cell r="B3962">
            <v>1</v>
          </cell>
          <cell r="C3962">
            <v>15</v>
          </cell>
          <cell r="D3962">
            <v>6</v>
          </cell>
          <cell r="E3962">
            <v>90</v>
          </cell>
          <cell r="F3962">
            <v>5</v>
          </cell>
          <cell r="G3962">
            <v>75</v>
          </cell>
          <cell r="H3962">
            <v>1</v>
          </cell>
          <cell r="I3962">
            <v>15</v>
          </cell>
          <cell r="J3962">
            <v>13</v>
          </cell>
          <cell r="K3962">
            <v>195</v>
          </cell>
        </row>
        <row r="3963">
          <cell r="A3963">
            <v>29382</v>
          </cell>
          <cell r="B3963">
            <v>11</v>
          </cell>
          <cell r="C3963">
            <v>71.5</v>
          </cell>
          <cell r="D3963">
            <v>4</v>
          </cell>
          <cell r="E3963">
            <v>26</v>
          </cell>
          <cell r="F3963">
            <v>10</v>
          </cell>
          <cell r="G3963">
            <v>65</v>
          </cell>
          <cell r="H3963">
            <v>5</v>
          </cell>
          <cell r="I3963">
            <v>32.5</v>
          </cell>
          <cell r="J3963">
            <v>30</v>
          </cell>
          <cell r="K3963">
            <v>195</v>
          </cell>
        </row>
        <row r="3964">
          <cell r="A3964">
            <v>11140</v>
          </cell>
          <cell r="B3964">
            <v>10</v>
          </cell>
          <cell r="C3964">
            <v>101.18</v>
          </cell>
          <cell r="D3964">
            <v>4</v>
          </cell>
          <cell r="E3964">
            <v>40.799999999999997</v>
          </cell>
          <cell r="F3964">
            <v>3</v>
          </cell>
          <cell r="G3964">
            <v>31.8</v>
          </cell>
          <cell r="H3964">
            <v>2</v>
          </cell>
          <cell r="I3964">
            <v>21.2</v>
          </cell>
          <cell r="J3964">
            <v>19</v>
          </cell>
          <cell r="K3964">
            <v>194.98000000000002</v>
          </cell>
        </row>
        <row r="3965">
          <cell r="A3965">
            <v>28087</v>
          </cell>
          <cell r="B3965">
            <v>128</v>
          </cell>
          <cell r="C3965">
            <v>76.75</v>
          </cell>
          <cell r="D3965">
            <v>79</v>
          </cell>
          <cell r="E3965">
            <v>47.35</v>
          </cell>
          <cell r="F3965">
            <v>71</v>
          </cell>
          <cell r="G3965">
            <v>42.45</v>
          </cell>
          <cell r="H3965">
            <v>47</v>
          </cell>
          <cell r="I3965">
            <v>28.2</v>
          </cell>
          <cell r="J3965">
            <v>325</v>
          </cell>
          <cell r="K3965">
            <v>194.75</v>
          </cell>
        </row>
        <row r="3966">
          <cell r="A3966">
            <v>16509</v>
          </cell>
          <cell r="B3966">
            <v>2</v>
          </cell>
          <cell r="C3966">
            <v>129.80000000000001</v>
          </cell>
          <cell r="D3966">
            <v>1</v>
          </cell>
          <cell r="E3966">
            <v>64.900000000000006</v>
          </cell>
          <cell r="J3966">
            <v>3</v>
          </cell>
          <cell r="K3966">
            <v>194.70000000000002</v>
          </cell>
        </row>
        <row r="3967">
          <cell r="A3967">
            <v>23061</v>
          </cell>
          <cell r="F3967">
            <v>2</v>
          </cell>
          <cell r="G3967">
            <v>129.80000000000001</v>
          </cell>
          <cell r="H3967">
            <v>1</v>
          </cell>
          <cell r="I3967">
            <v>64.900000000000006</v>
          </cell>
          <cell r="J3967">
            <v>3</v>
          </cell>
          <cell r="K3967">
            <v>194.70000000000002</v>
          </cell>
        </row>
        <row r="3968">
          <cell r="A3968">
            <v>17823</v>
          </cell>
          <cell r="F3968">
            <v>3</v>
          </cell>
          <cell r="G3968">
            <v>17.7</v>
          </cell>
          <cell r="H3968">
            <v>30</v>
          </cell>
          <cell r="I3968">
            <v>177</v>
          </cell>
          <cell r="J3968">
            <v>33</v>
          </cell>
          <cell r="K3968">
            <v>194.7</v>
          </cell>
        </row>
        <row r="3969">
          <cell r="A3969">
            <v>22963</v>
          </cell>
          <cell r="B3969">
            <v>3</v>
          </cell>
          <cell r="C3969">
            <v>194.7</v>
          </cell>
          <cell r="J3969">
            <v>3</v>
          </cell>
          <cell r="K3969">
            <v>194.7</v>
          </cell>
        </row>
        <row r="3970">
          <cell r="A3970">
            <v>32172</v>
          </cell>
          <cell r="F3970">
            <v>22</v>
          </cell>
          <cell r="G3970">
            <v>85.8</v>
          </cell>
          <cell r="H3970">
            <v>28</v>
          </cell>
          <cell r="I3970">
            <v>108.89</v>
          </cell>
          <cell r="J3970">
            <v>50</v>
          </cell>
          <cell r="K3970">
            <v>194.69</v>
          </cell>
        </row>
        <row r="3971">
          <cell r="A3971">
            <v>15889</v>
          </cell>
          <cell r="B3971">
            <v>1</v>
          </cell>
          <cell r="C3971">
            <v>38.9</v>
          </cell>
          <cell r="D3971">
            <v>2</v>
          </cell>
          <cell r="E3971">
            <v>77.8</v>
          </cell>
          <cell r="F3971">
            <v>1</v>
          </cell>
          <cell r="G3971">
            <v>38.9</v>
          </cell>
          <cell r="H3971">
            <v>1</v>
          </cell>
          <cell r="I3971">
            <v>38.9</v>
          </cell>
          <cell r="J3971">
            <v>5</v>
          </cell>
          <cell r="K3971">
            <v>194.5</v>
          </cell>
        </row>
        <row r="3972">
          <cell r="A3972">
            <v>28176</v>
          </cell>
          <cell r="B3972">
            <v>23</v>
          </cell>
          <cell r="C3972">
            <v>66.7</v>
          </cell>
          <cell r="D3972">
            <v>5</v>
          </cell>
          <cell r="E3972">
            <v>14.5</v>
          </cell>
          <cell r="F3972">
            <v>11</v>
          </cell>
          <cell r="G3972">
            <v>31.9</v>
          </cell>
          <cell r="H3972">
            <v>28</v>
          </cell>
          <cell r="I3972">
            <v>81.2</v>
          </cell>
          <cell r="J3972">
            <v>67</v>
          </cell>
          <cell r="K3972">
            <v>194.3</v>
          </cell>
        </row>
        <row r="3973">
          <cell r="A3973">
            <v>23114</v>
          </cell>
          <cell r="B3973">
            <v>12</v>
          </cell>
          <cell r="C3973">
            <v>18</v>
          </cell>
          <cell r="D3973">
            <v>47</v>
          </cell>
          <cell r="E3973">
            <v>70.02</v>
          </cell>
          <cell r="F3973">
            <v>47</v>
          </cell>
          <cell r="G3973">
            <v>70.260000000000005</v>
          </cell>
          <cell r="H3973">
            <v>24</v>
          </cell>
          <cell r="I3973">
            <v>36</v>
          </cell>
          <cell r="J3973">
            <v>130</v>
          </cell>
          <cell r="K3973">
            <v>194.28</v>
          </cell>
        </row>
        <row r="3974">
          <cell r="A3974">
            <v>28986</v>
          </cell>
          <cell r="B3974">
            <v>9</v>
          </cell>
          <cell r="C3974">
            <v>58.5</v>
          </cell>
          <cell r="D3974">
            <v>5</v>
          </cell>
          <cell r="E3974">
            <v>32.5</v>
          </cell>
          <cell r="F3974">
            <v>3</v>
          </cell>
          <cell r="G3974">
            <v>19.5</v>
          </cell>
          <cell r="H3974">
            <v>13</v>
          </cell>
          <cell r="I3974">
            <v>83.46</v>
          </cell>
          <cell r="J3974">
            <v>30</v>
          </cell>
          <cell r="K3974">
            <v>193.95999999999998</v>
          </cell>
        </row>
        <row r="3975">
          <cell r="A3975">
            <v>27140</v>
          </cell>
          <cell r="B3975">
            <v>9</v>
          </cell>
          <cell r="C3975">
            <v>91.8</v>
          </cell>
          <cell r="D3975">
            <v>1</v>
          </cell>
          <cell r="E3975">
            <v>10.199999999999999</v>
          </cell>
          <cell r="F3975">
            <v>3</v>
          </cell>
          <cell r="G3975">
            <v>30.6</v>
          </cell>
          <cell r="H3975">
            <v>6</v>
          </cell>
          <cell r="I3975">
            <v>61.2</v>
          </cell>
          <cell r="J3975">
            <v>19</v>
          </cell>
          <cell r="K3975">
            <v>193.8</v>
          </cell>
        </row>
        <row r="3976">
          <cell r="A3976">
            <v>14806</v>
          </cell>
          <cell r="B3976">
            <v>2</v>
          </cell>
          <cell r="C3976">
            <v>35.200000000000003</v>
          </cell>
          <cell r="D3976">
            <v>4</v>
          </cell>
          <cell r="E3976">
            <v>70.400000000000006</v>
          </cell>
          <cell r="F3976">
            <v>1</v>
          </cell>
          <cell r="G3976">
            <v>17.600000000000001</v>
          </cell>
          <cell r="H3976">
            <v>4</v>
          </cell>
          <cell r="I3976">
            <v>70.400000000000006</v>
          </cell>
          <cell r="J3976">
            <v>11</v>
          </cell>
          <cell r="K3976">
            <v>193.60000000000002</v>
          </cell>
        </row>
        <row r="3977">
          <cell r="A3977">
            <v>10123</v>
          </cell>
          <cell r="B3977">
            <v>2</v>
          </cell>
          <cell r="C3977">
            <v>48</v>
          </cell>
          <cell r="H3977">
            <v>6</v>
          </cell>
          <cell r="I3977">
            <v>145.56</v>
          </cell>
          <cell r="J3977">
            <v>8</v>
          </cell>
          <cell r="K3977">
            <v>193.56</v>
          </cell>
        </row>
        <row r="3978">
          <cell r="A3978">
            <v>23596</v>
          </cell>
          <cell r="B3978">
            <v>9</v>
          </cell>
          <cell r="C3978">
            <v>116.1</v>
          </cell>
          <cell r="D3978">
            <v>4</v>
          </cell>
          <cell r="E3978">
            <v>51.6</v>
          </cell>
          <cell r="F3978">
            <v>2</v>
          </cell>
          <cell r="G3978">
            <v>25.8</v>
          </cell>
          <cell r="J3978">
            <v>15</v>
          </cell>
          <cell r="K3978">
            <v>193.5</v>
          </cell>
        </row>
        <row r="3979">
          <cell r="A3979">
            <v>10263</v>
          </cell>
          <cell r="B3979">
            <v>39</v>
          </cell>
          <cell r="C3979">
            <v>58.38</v>
          </cell>
          <cell r="D3979">
            <v>27</v>
          </cell>
          <cell r="E3979">
            <v>40.5</v>
          </cell>
          <cell r="F3979">
            <v>35</v>
          </cell>
          <cell r="G3979">
            <v>52.5</v>
          </cell>
          <cell r="H3979">
            <v>28</v>
          </cell>
          <cell r="I3979">
            <v>42</v>
          </cell>
          <cell r="J3979">
            <v>129</v>
          </cell>
          <cell r="K3979">
            <v>193.38</v>
          </cell>
        </row>
        <row r="3980">
          <cell r="A3980">
            <v>28128</v>
          </cell>
          <cell r="B3980">
            <v>2</v>
          </cell>
          <cell r="C3980">
            <v>31</v>
          </cell>
          <cell r="F3980">
            <v>9</v>
          </cell>
          <cell r="G3980">
            <v>121.5</v>
          </cell>
          <cell r="H3980">
            <v>3</v>
          </cell>
          <cell r="I3980">
            <v>40.5</v>
          </cell>
          <cell r="J3980">
            <v>14</v>
          </cell>
          <cell r="K3980">
            <v>193</v>
          </cell>
        </row>
        <row r="3981">
          <cell r="A3981">
            <v>28944</v>
          </cell>
          <cell r="D3981">
            <v>14</v>
          </cell>
          <cell r="E3981">
            <v>21.16</v>
          </cell>
          <cell r="F3981">
            <v>82</v>
          </cell>
          <cell r="G3981">
            <v>119.16</v>
          </cell>
          <cell r="H3981">
            <v>36</v>
          </cell>
          <cell r="I3981">
            <v>52.68</v>
          </cell>
          <cell r="J3981">
            <v>132</v>
          </cell>
          <cell r="K3981">
            <v>193</v>
          </cell>
        </row>
        <row r="3982">
          <cell r="A3982">
            <v>31975</v>
          </cell>
          <cell r="D3982">
            <v>11</v>
          </cell>
          <cell r="E3982">
            <v>24.2</v>
          </cell>
          <cell r="F3982">
            <v>40</v>
          </cell>
          <cell r="G3982">
            <v>87.82</v>
          </cell>
          <cell r="H3982">
            <v>37</v>
          </cell>
          <cell r="I3982">
            <v>80.86</v>
          </cell>
          <cell r="J3982">
            <v>88</v>
          </cell>
          <cell r="K3982">
            <v>192.88</v>
          </cell>
        </row>
        <row r="3983">
          <cell r="A3983">
            <v>17443</v>
          </cell>
          <cell r="B3983">
            <v>1</v>
          </cell>
          <cell r="C3983">
            <v>8</v>
          </cell>
          <cell r="F3983">
            <v>15</v>
          </cell>
          <cell r="G3983">
            <v>126</v>
          </cell>
          <cell r="H3983">
            <v>7</v>
          </cell>
          <cell r="I3983">
            <v>58.8</v>
          </cell>
          <cell r="J3983">
            <v>23</v>
          </cell>
          <cell r="K3983">
            <v>192.8</v>
          </cell>
        </row>
        <row r="3984">
          <cell r="A3984">
            <v>28493</v>
          </cell>
          <cell r="H3984">
            <v>57</v>
          </cell>
          <cell r="I3984">
            <v>192.72</v>
          </cell>
          <cell r="J3984">
            <v>57</v>
          </cell>
          <cell r="K3984">
            <v>192.72</v>
          </cell>
        </row>
        <row r="3985">
          <cell r="A3985">
            <v>31551</v>
          </cell>
          <cell r="B3985">
            <v>7</v>
          </cell>
          <cell r="C3985">
            <v>122.5</v>
          </cell>
          <cell r="D3985">
            <v>2</v>
          </cell>
          <cell r="E3985">
            <v>35</v>
          </cell>
          <cell r="H3985">
            <v>2</v>
          </cell>
          <cell r="I3985">
            <v>35.200000000000003</v>
          </cell>
          <cell r="J3985">
            <v>11</v>
          </cell>
          <cell r="K3985">
            <v>192.7</v>
          </cell>
        </row>
        <row r="3986">
          <cell r="A3986">
            <v>31323</v>
          </cell>
          <cell r="B3986">
            <v>3</v>
          </cell>
          <cell r="C3986">
            <v>63.07</v>
          </cell>
          <cell r="D3986">
            <v>1</v>
          </cell>
          <cell r="E3986">
            <v>21.6</v>
          </cell>
          <cell r="F3986">
            <v>1</v>
          </cell>
          <cell r="G3986">
            <v>21.6</v>
          </cell>
          <cell r="H3986">
            <v>4</v>
          </cell>
          <cell r="I3986">
            <v>86.4</v>
          </cell>
          <cell r="J3986">
            <v>9</v>
          </cell>
          <cell r="K3986">
            <v>192.67000000000002</v>
          </cell>
        </row>
        <row r="3987">
          <cell r="A3987">
            <v>11024</v>
          </cell>
          <cell r="D3987">
            <v>3</v>
          </cell>
          <cell r="E3987">
            <v>96.33</v>
          </cell>
          <cell r="F3987">
            <v>3</v>
          </cell>
          <cell r="G3987">
            <v>96.33</v>
          </cell>
          <cell r="J3987">
            <v>6</v>
          </cell>
          <cell r="K3987">
            <v>192.66</v>
          </cell>
        </row>
        <row r="3988">
          <cell r="A3988">
            <v>23211</v>
          </cell>
          <cell r="D3988">
            <v>2</v>
          </cell>
          <cell r="E3988">
            <v>35.799999999999997</v>
          </cell>
          <cell r="F3988">
            <v>5</v>
          </cell>
          <cell r="G3988">
            <v>89.5</v>
          </cell>
          <cell r="H3988">
            <v>4</v>
          </cell>
          <cell r="I3988">
            <v>67.31</v>
          </cell>
          <cell r="J3988">
            <v>11</v>
          </cell>
          <cell r="K3988">
            <v>192.61</v>
          </cell>
        </row>
        <row r="3989">
          <cell r="A3989">
            <v>13446</v>
          </cell>
          <cell r="B3989">
            <v>3</v>
          </cell>
          <cell r="C3989">
            <v>67.8</v>
          </cell>
          <cell r="D3989">
            <v>2</v>
          </cell>
          <cell r="E3989">
            <v>45.2</v>
          </cell>
          <cell r="F3989">
            <v>1</v>
          </cell>
          <cell r="G3989">
            <v>19.899999999999999</v>
          </cell>
          <cell r="H3989">
            <v>3</v>
          </cell>
          <cell r="I3989">
            <v>59.7</v>
          </cell>
          <cell r="J3989">
            <v>9</v>
          </cell>
          <cell r="K3989">
            <v>192.60000000000002</v>
          </cell>
        </row>
        <row r="3990">
          <cell r="A3990">
            <v>27893</v>
          </cell>
          <cell r="F3990">
            <v>3</v>
          </cell>
          <cell r="G3990">
            <v>64.2</v>
          </cell>
          <cell r="H3990">
            <v>6</v>
          </cell>
          <cell r="I3990">
            <v>128.4</v>
          </cell>
          <cell r="J3990">
            <v>9</v>
          </cell>
          <cell r="K3990">
            <v>192.60000000000002</v>
          </cell>
        </row>
        <row r="3991">
          <cell r="A3991">
            <v>14117</v>
          </cell>
          <cell r="B3991">
            <v>21</v>
          </cell>
          <cell r="C3991">
            <v>72.02</v>
          </cell>
          <cell r="D3991">
            <v>11</v>
          </cell>
          <cell r="E3991">
            <v>38.22</v>
          </cell>
          <cell r="F3991">
            <v>9</v>
          </cell>
          <cell r="G3991">
            <v>31.5</v>
          </cell>
          <cell r="H3991">
            <v>14</v>
          </cell>
          <cell r="I3991">
            <v>50.8</v>
          </cell>
          <cell r="J3991">
            <v>55</v>
          </cell>
          <cell r="K3991">
            <v>192.54000000000002</v>
          </cell>
        </row>
        <row r="3992">
          <cell r="A3992">
            <v>29767</v>
          </cell>
          <cell r="B3992">
            <v>10</v>
          </cell>
          <cell r="C3992">
            <v>127.97</v>
          </cell>
          <cell r="D3992">
            <v>5</v>
          </cell>
          <cell r="E3992">
            <v>64.5</v>
          </cell>
          <cell r="J3992">
            <v>15</v>
          </cell>
          <cell r="K3992">
            <v>192.47</v>
          </cell>
        </row>
        <row r="3993">
          <cell r="A3993">
            <v>10210</v>
          </cell>
          <cell r="B3993">
            <v>13</v>
          </cell>
          <cell r="C3993">
            <v>41.34</v>
          </cell>
          <cell r="D3993">
            <v>12</v>
          </cell>
          <cell r="E3993">
            <v>40.799999999999997</v>
          </cell>
          <cell r="F3993">
            <v>18</v>
          </cell>
          <cell r="G3993">
            <v>68.400000000000006</v>
          </cell>
          <cell r="H3993">
            <v>11</v>
          </cell>
          <cell r="I3993">
            <v>41.8</v>
          </cell>
          <cell r="J3993">
            <v>54</v>
          </cell>
          <cell r="K3993">
            <v>192.34000000000003</v>
          </cell>
        </row>
        <row r="3994">
          <cell r="A3994">
            <v>12362</v>
          </cell>
          <cell r="B3994">
            <v>14</v>
          </cell>
          <cell r="C3994">
            <v>77</v>
          </cell>
          <cell r="D3994">
            <v>5</v>
          </cell>
          <cell r="E3994">
            <v>26.9</v>
          </cell>
          <cell r="F3994">
            <v>12</v>
          </cell>
          <cell r="G3994">
            <v>62.4</v>
          </cell>
          <cell r="H3994">
            <v>5</v>
          </cell>
          <cell r="I3994">
            <v>26</v>
          </cell>
          <cell r="J3994">
            <v>36</v>
          </cell>
          <cell r="K3994">
            <v>192.3</v>
          </cell>
        </row>
        <row r="3995">
          <cell r="A3995">
            <v>10559</v>
          </cell>
          <cell r="B3995">
            <v>50</v>
          </cell>
          <cell r="C3995">
            <v>49.6</v>
          </cell>
          <cell r="D3995">
            <v>15</v>
          </cell>
          <cell r="E3995">
            <v>15</v>
          </cell>
          <cell r="F3995">
            <v>34</v>
          </cell>
          <cell r="G3995">
            <v>33.840000000000003</v>
          </cell>
          <cell r="H3995">
            <v>94</v>
          </cell>
          <cell r="I3995">
            <v>93.76</v>
          </cell>
          <cell r="J3995">
            <v>193</v>
          </cell>
          <cell r="K3995">
            <v>192.2</v>
          </cell>
        </row>
        <row r="3996">
          <cell r="A3996">
            <v>17972</v>
          </cell>
          <cell r="B3996">
            <v>2</v>
          </cell>
          <cell r="C3996">
            <v>33.79</v>
          </cell>
          <cell r="D3996">
            <v>3</v>
          </cell>
          <cell r="E3996">
            <v>52.8</v>
          </cell>
          <cell r="F3996">
            <v>2</v>
          </cell>
          <cell r="G3996">
            <v>35.200000000000003</v>
          </cell>
          <cell r="H3996">
            <v>4</v>
          </cell>
          <cell r="I3996">
            <v>70.400000000000006</v>
          </cell>
          <cell r="J3996">
            <v>11</v>
          </cell>
          <cell r="K3996">
            <v>192.19</v>
          </cell>
        </row>
        <row r="3997">
          <cell r="A3997">
            <v>16916</v>
          </cell>
          <cell r="B3997">
            <v>1</v>
          </cell>
          <cell r="C3997">
            <v>48</v>
          </cell>
          <cell r="D3997">
            <v>1</v>
          </cell>
          <cell r="E3997">
            <v>48</v>
          </cell>
          <cell r="F3997">
            <v>2</v>
          </cell>
          <cell r="G3997">
            <v>96</v>
          </cell>
          <cell r="J3997">
            <v>4</v>
          </cell>
          <cell r="K3997">
            <v>192</v>
          </cell>
        </row>
        <row r="3998">
          <cell r="A3998">
            <v>23228</v>
          </cell>
          <cell r="B3998">
            <v>14</v>
          </cell>
          <cell r="C3998">
            <v>76.12</v>
          </cell>
          <cell r="D3998">
            <v>11</v>
          </cell>
          <cell r="E3998">
            <v>60.5</v>
          </cell>
          <cell r="F3998">
            <v>6</v>
          </cell>
          <cell r="G3998">
            <v>33</v>
          </cell>
          <cell r="H3998">
            <v>4</v>
          </cell>
          <cell r="I3998">
            <v>22</v>
          </cell>
          <cell r="J3998">
            <v>35</v>
          </cell>
          <cell r="K3998">
            <v>191.62</v>
          </cell>
        </row>
        <row r="3999">
          <cell r="A3999">
            <v>28623</v>
          </cell>
          <cell r="B3999">
            <v>24</v>
          </cell>
          <cell r="C3999">
            <v>42.92</v>
          </cell>
          <cell r="D3999">
            <v>29</v>
          </cell>
          <cell r="E3999">
            <v>51.92</v>
          </cell>
          <cell r="F3999">
            <v>29</v>
          </cell>
          <cell r="G3999">
            <v>51.64</v>
          </cell>
          <cell r="H3999">
            <v>25</v>
          </cell>
          <cell r="I3999">
            <v>45</v>
          </cell>
          <cell r="J3999">
            <v>107</v>
          </cell>
          <cell r="K3999">
            <v>191.48000000000002</v>
          </cell>
        </row>
        <row r="4000">
          <cell r="A4000">
            <v>17336</v>
          </cell>
          <cell r="B4000">
            <v>13</v>
          </cell>
          <cell r="C4000">
            <v>136.94999999999999</v>
          </cell>
          <cell r="H4000">
            <v>5</v>
          </cell>
          <cell r="I4000">
            <v>54.5</v>
          </cell>
          <cell r="J4000">
            <v>18</v>
          </cell>
          <cell r="K4000">
            <v>191.45</v>
          </cell>
        </row>
        <row r="4001">
          <cell r="A4001">
            <v>11670</v>
          </cell>
          <cell r="B4001">
            <v>12</v>
          </cell>
          <cell r="C4001">
            <v>91.2</v>
          </cell>
          <cell r="H4001">
            <v>12</v>
          </cell>
          <cell r="I4001">
            <v>100.2</v>
          </cell>
          <cell r="J4001">
            <v>24</v>
          </cell>
          <cell r="K4001">
            <v>191.4</v>
          </cell>
        </row>
        <row r="4002">
          <cell r="A4002">
            <v>31512</v>
          </cell>
          <cell r="B4002">
            <v>2</v>
          </cell>
          <cell r="C4002">
            <v>16</v>
          </cell>
          <cell r="D4002">
            <v>14</v>
          </cell>
          <cell r="E4002">
            <v>111.36</v>
          </cell>
          <cell r="F4002">
            <v>2</v>
          </cell>
          <cell r="G4002">
            <v>16</v>
          </cell>
          <cell r="H4002">
            <v>6</v>
          </cell>
          <cell r="I4002">
            <v>48</v>
          </cell>
          <cell r="J4002">
            <v>24</v>
          </cell>
          <cell r="K4002">
            <v>191.36</v>
          </cell>
        </row>
        <row r="4003">
          <cell r="A4003">
            <v>28254</v>
          </cell>
          <cell r="D4003">
            <v>5</v>
          </cell>
          <cell r="E4003">
            <v>30</v>
          </cell>
          <cell r="F4003">
            <v>9</v>
          </cell>
          <cell r="G4003">
            <v>54</v>
          </cell>
          <cell r="H4003">
            <v>18</v>
          </cell>
          <cell r="I4003">
            <v>107.04</v>
          </cell>
          <cell r="J4003">
            <v>32</v>
          </cell>
          <cell r="K4003">
            <v>191.04000000000002</v>
          </cell>
        </row>
        <row r="4004">
          <cell r="A4004">
            <v>16036</v>
          </cell>
          <cell r="B4004">
            <v>7</v>
          </cell>
          <cell r="C4004">
            <v>58.1</v>
          </cell>
          <cell r="D4004">
            <v>1</v>
          </cell>
          <cell r="E4004">
            <v>8.3000000000000007</v>
          </cell>
          <cell r="F4004">
            <v>11</v>
          </cell>
          <cell r="G4004">
            <v>91.3</v>
          </cell>
          <cell r="H4004">
            <v>4</v>
          </cell>
          <cell r="I4004">
            <v>33.200000000000003</v>
          </cell>
          <cell r="J4004">
            <v>23</v>
          </cell>
          <cell r="K4004">
            <v>190.89999999999998</v>
          </cell>
        </row>
        <row r="4005">
          <cell r="A4005">
            <v>31538</v>
          </cell>
          <cell r="B4005">
            <v>11</v>
          </cell>
          <cell r="C4005">
            <v>174.9</v>
          </cell>
          <cell r="D4005">
            <v>1</v>
          </cell>
          <cell r="E4005">
            <v>15.9</v>
          </cell>
          <cell r="J4005">
            <v>12</v>
          </cell>
          <cell r="K4005">
            <v>190.8</v>
          </cell>
        </row>
        <row r="4006">
          <cell r="A4006">
            <v>32344</v>
          </cell>
          <cell r="H4006">
            <v>12</v>
          </cell>
          <cell r="I4006">
            <v>190.8</v>
          </cell>
          <cell r="J4006">
            <v>12</v>
          </cell>
          <cell r="K4006">
            <v>190.8</v>
          </cell>
        </row>
        <row r="4007">
          <cell r="A4007">
            <v>27467</v>
          </cell>
          <cell r="H4007">
            <v>2</v>
          </cell>
          <cell r="I4007">
            <v>190</v>
          </cell>
          <cell r="J4007">
            <v>2</v>
          </cell>
          <cell r="K4007">
            <v>190</v>
          </cell>
        </row>
        <row r="4008">
          <cell r="A4008">
            <v>29177</v>
          </cell>
          <cell r="B4008">
            <v>2</v>
          </cell>
          <cell r="C4008">
            <v>190</v>
          </cell>
          <cell r="J4008">
            <v>2</v>
          </cell>
          <cell r="K4008">
            <v>190</v>
          </cell>
        </row>
        <row r="4009">
          <cell r="A4009">
            <v>23076</v>
          </cell>
          <cell r="B4009">
            <v>1</v>
          </cell>
          <cell r="C4009">
            <v>94.9</v>
          </cell>
          <cell r="F4009">
            <v>1</v>
          </cell>
          <cell r="G4009">
            <v>94.9</v>
          </cell>
          <cell r="J4009">
            <v>2</v>
          </cell>
          <cell r="K4009">
            <v>189.8</v>
          </cell>
        </row>
        <row r="4010">
          <cell r="A4010">
            <v>12810</v>
          </cell>
          <cell r="B4010">
            <v>7</v>
          </cell>
          <cell r="C4010">
            <v>55.3</v>
          </cell>
          <cell r="D4010">
            <v>2</v>
          </cell>
          <cell r="E4010">
            <v>15.8</v>
          </cell>
          <cell r="F4010">
            <v>10</v>
          </cell>
          <cell r="G4010">
            <v>79</v>
          </cell>
          <cell r="H4010">
            <v>5</v>
          </cell>
          <cell r="I4010">
            <v>39.5</v>
          </cell>
          <cell r="J4010">
            <v>24</v>
          </cell>
          <cell r="K4010">
            <v>189.6</v>
          </cell>
        </row>
        <row r="4011">
          <cell r="A4011">
            <v>31537</v>
          </cell>
          <cell r="B4011">
            <v>12</v>
          </cell>
          <cell r="C4011">
            <v>189.53</v>
          </cell>
          <cell r="J4011">
            <v>12</v>
          </cell>
          <cell r="K4011">
            <v>189.53</v>
          </cell>
        </row>
        <row r="4012">
          <cell r="A4012">
            <v>14764</v>
          </cell>
          <cell r="B4012">
            <v>18</v>
          </cell>
          <cell r="C4012">
            <v>50.4</v>
          </cell>
          <cell r="D4012">
            <v>13</v>
          </cell>
          <cell r="E4012">
            <v>35.520000000000003</v>
          </cell>
          <cell r="F4012">
            <v>12</v>
          </cell>
          <cell r="G4012">
            <v>33.6</v>
          </cell>
          <cell r="H4012">
            <v>25</v>
          </cell>
          <cell r="I4012">
            <v>70</v>
          </cell>
          <cell r="J4012">
            <v>68</v>
          </cell>
          <cell r="K4012">
            <v>189.52</v>
          </cell>
        </row>
        <row r="4013">
          <cell r="A4013">
            <v>31417</v>
          </cell>
          <cell r="B4013">
            <v>6</v>
          </cell>
          <cell r="C4013">
            <v>45.6</v>
          </cell>
          <cell r="D4013">
            <v>7</v>
          </cell>
          <cell r="E4013">
            <v>53.2</v>
          </cell>
          <cell r="F4013">
            <v>1</v>
          </cell>
          <cell r="G4013">
            <v>7.6</v>
          </cell>
          <cell r="H4013">
            <v>11</v>
          </cell>
          <cell r="I4013">
            <v>82.98</v>
          </cell>
          <cell r="J4013">
            <v>25</v>
          </cell>
          <cell r="K4013">
            <v>189.38</v>
          </cell>
        </row>
        <row r="4014">
          <cell r="A4014">
            <v>17527</v>
          </cell>
          <cell r="B4014">
            <v>76</v>
          </cell>
          <cell r="C4014">
            <v>182.02</v>
          </cell>
          <cell r="D4014">
            <v>3</v>
          </cell>
          <cell r="E4014">
            <v>7.2</v>
          </cell>
          <cell r="J4014">
            <v>79</v>
          </cell>
          <cell r="K4014">
            <v>189.22</v>
          </cell>
        </row>
        <row r="4015">
          <cell r="A4015">
            <v>10870</v>
          </cell>
          <cell r="B4015">
            <v>2</v>
          </cell>
          <cell r="C4015">
            <v>37.799999999999997</v>
          </cell>
          <cell r="F4015">
            <v>5</v>
          </cell>
          <cell r="G4015">
            <v>94.5</v>
          </cell>
          <cell r="H4015">
            <v>3</v>
          </cell>
          <cell r="I4015">
            <v>56.7</v>
          </cell>
          <cell r="J4015">
            <v>10</v>
          </cell>
          <cell r="K4015">
            <v>189</v>
          </cell>
        </row>
        <row r="4016">
          <cell r="A4016">
            <v>16677</v>
          </cell>
          <cell r="B4016">
            <v>4</v>
          </cell>
          <cell r="C4016">
            <v>75.599999999999994</v>
          </cell>
          <cell r="D4016">
            <v>4</v>
          </cell>
          <cell r="E4016">
            <v>75.599999999999994</v>
          </cell>
          <cell r="F4016">
            <v>1</v>
          </cell>
          <cell r="G4016">
            <v>18.899999999999999</v>
          </cell>
          <cell r="H4016">
            <v>1</v>
          </cell>
          <cell r="I4016">
            <v>18.899999999999999</v>
          </cell>
          <cell r="J4016">
            <v>10</v>
          </cell>
          <cell r="K4016">
            <v>189</v>
          </cell>
        </row>
        <row r="4017">
          <cell r="A4017">
            <v>22496</v>
          </cell>
          <cell r="B4017">
            <v>8</v>
          </cell>
          <cell r="C4017">
            <v>72</v>
          </cell>
          <cell r="F4017">
            <v>5</v>
          </cell>
          <cell r="G4017">
            <v>45</v>
          </cell>
          <cell r="H4017">
            <v>8</v>
          </cell>
          <cell r="I4017">
            <v>72</v>
          </cell>
          <cell r="J4017">
            <v>21</v>
          </cell>
          <cell r="K4017">
            <v>189</v>
          </cell>
        </row>
        <row r="4018">
          <cell r="A4018">
            <v>28647</v>
          </cell>
          <cell r="B4018">
            <v>2</v>
          </cell>
          <cell r="C4018">
            <v>42</v>
          </cell>
          <cell r="D4018">
            <v>2</v>
          </cell>
          <cell r="E4018">
            <v>42</v>
          </cell>
          <cell r="F4018">
            <v>3</v>
          </cell>
          <cell r="G4018">
            <v>63</v>
          </cell>
          <cell r="H4018">
            <v>2</v>
          </cell>
          <cell r="I4018">
            <v>42</v>
          </cell>
          <cell r="J4018">
            <v>9</v>
          </cell>
          <cell r="K4018">
            <v>189</v>
          </cell>
        </row>
        <row r="4019">
          <cell r="A4019">
            <v>31453</v>
          </cell>
          <cell r="B4019">
            <v>17</v>
          </cell>
          <cell r="C4019">
            <v>59.5</v>
          </cell>
          <cell r="D4019">
            <v>10</v>
          </cell>
          <cell r="E4019">
            <v>35</v>
          </cell>
          <cell r="F4019">
            <v>13</v>
          </cell>
          <cell r="G4019">
            <v>45.5</v>
          </cell>
          <cell r="H4019">
            <v>14</v>
          </cell>
          <cell r="I4019">
            <v>49</v>
          </cell>
          <cell r="J4019">
            <v>54</v>
          </cell>
          <cell r="K4019">
            <v>189</v>
          </cell>
        </row>
        <row r="4020">
          <cell r="A4020">
            <v>31821</v>
          </cell>
          <cell r="D4020">
            <v>3</v>
          </cell>
          <cell r="E4020">
            <v>37.799999999999997</v>
          </cell>
          <cell r="F4020">
            <v>5</v>
          </cell>
          <cell r="G4020">
            <v>63</v>
          </cell>
          <cell r="H4020">
            <v>7</v>
          </cell>
          <cell r="I4020">
            <v>88.2</v>
          </cell>
          <cell r="J4020">
            <v>15</v>
          </cell>
          <cell r="K4020">
            <v>189</v>
          </cell>
        </row>
        <row r="4021">
          <cell r="A4021">
            <v>28143</v>
          </cell>
          <cell r="F4021">
            <v>13</v>
          </cell>
          <cell r="G4021">
            <v>123.5</v>
          </cell>
          <cell r="H4021">
            <v>5</v>
          </cell>
          <cell r="I4021">
            <v>65.34</v>
          </cell>
          <cell r="J4021">
            <v>18</v>
          </cell>
          <cell r="K4021">
            <v>188.84</v>
          </cell>
        </row>
        <row r="4022">
          <cell r="A4022">
            <v>17696</v>
          </cell>
          <cell r="B4022">
            <v>4</v>
          </cell>
          <cell r="C4022">
            <v>30.4</v>
          </cell>
          <cell r="F4022">
            <v>17</v>
          </cell>
          <cell r="G4022">
            <v>128.59</v>
          </cell>
          <cell r="H4022">
            <v>4</v>
          </cell>
          <cell r="I4022">
            <v>29.79</v>
          </cell>
          <cell r="J4022">
            <v>25</v>
          </cell>
          <cell r="K4022">
            <v>188.78</v>
          </cell>
        </row>
        <row r="4023">
          <cell r="A4023">
            <v>23059</v>
          </cell>
          <cell r="D4023">
            <v>1</v>
          </cell>
          <cell r="E4023">
            <v>62.9</v>
          </cell>
          <cell r="F4023">
            <v>1</v>
          </cell>
          <cell r="G4023">
            <v>62.9</v>
          </cell>
          <cell r="H4023">
            <v>1</v>
          </cell>
          <cell r="I4023">
            <v>62.9</v>
          </cell>
          <cell r="J4023">
            <v>3</v>
          </cell>
          <cell r="K4023">
            <v>188.7</v>
          </cell>
        </row>
        <row r="4024">
          <cell r="A4024">
            <v>16702</v>
          </cell>
          <cell r="B4024">
            <v>5</v>
          </cell>
          <cell r="C4024">
            <v>22.5</v>
          </cell>
          <cell r="D4024">
            <v>15</v>
          </cell>
          <cell r="E4024">
            <v>67.5</v>
          </cell>
          <cell r="F4024">
            <v>10</v>
          </cell>
          <cell r="G4024">
            <v>45</v>
          </cell>
          <cell r="H4024">
            <v>12</v>
          </cell>
          <cell r="I4024">
            <v>53.64</v>
          </cell>
          <cell r="J4024">
            <v>42</v>
          </cell>
          <cell r="K4024">
            <v>188.64</v>
          </cell>
        </row>
        <row r="4025">
          <cell r="A4025">
            <v>23711</v>
          </cell>
          <cell r="B4025">
            <v>69</v>
          </cell>
          <cell r="C4025">
            <v>82.4</v>
          </cell>
          <cell r="D4025">
            <v>89</v>
          </cell>
          <cell r="E4025">
            <v>106.2</v>
          </cell>
          <cell r="J4025">
            <v>158</v>
          </cell>
          <cell r="K4025">
            <v>188.60000000000002</v>
          </cell>
        </row>
        <row r="4026">
          <cell r="A4026">
            <v>28301</v>
          </cell>
          <cell r="B4026">
            <v>2</v>
          </cell>
          <cell r="C4026">
            <v>3</v>
          </cell>
          <cell r="D4026">
            <v>51</v>
          </cell>
          <cell r="E4026">
            <v>76.14</v>
          </cell>
          <cell r="F4026">
            <v>8</v>
          </cell>
          <cell r="G4026">
            <v>12</v>
          </cell>
          <cell r="H4026">
            <v>66</v>
          </cell>
          <cell r="I4026">
            <v>97.44</v>
          </cell>
          <cell r="J4026">
            <v>127</v>
          </cell>
          <cell r="K4026">
            <v>188.57999999999998</v>
          </cell>
        </row>
        <row r="4027">
          <cell r="A4027">
            <v>28234</v>
          </cell>
          <cell r="B4027">
            <v>3</v>
          </cell>
          <cell r="C4027">
            <v>35.700000000000003</v>
          </cell>
          <cell r="D4027">
            <v>10</v>
          </cell>
          <cell r="E4027">
            <v>119</v>
          </cell>
          <cell r="F4027">
            <v>3</v>
          </cell>
          <cell r="G4027">
            <v>33.799999999999997</v>
          </cell>
          <cell r="J4027">
            <v>16</v>
          </cell>
          <cell r="K4027">
            <v>188.5</v>
          </cell>
        </row>
        <row r="4028">
          <cell r="A4028">
            <v>31268</v>
          </cell>
          <cell r="B4028">
            <v>24</v>
          </cell>
          <cell r="C4028">
            <v>66.98</v>
          </cell>
          <cell r="D4028">
            <v>11</v>
          </cell>
          <cell r="E4028">
            <v>30.58</v>
          </cell>
          <cell r="F4028">
            <v>19</v>
          </cell>
          <cell r="G4028">
            <v>51.88</v>
          </cell>
          <cell r="H4028">
            <v>14</v>
          </cell>
          <cell r="I4028">
            <v>38.979999999999997</v>
          </cell>
          <cell r="J4028">
            <v>68</v>
          </cell>
          <cell r="K4028">
            <v>188.42</v>
          </cell>
        </row>
        <row r="4029">
          <cell r="A4029">
            <v>31430</v>
          </cell>
          <cell r="B4029">
            <v>71</v>
          </cell>
          <cell r="C4029">
            <v>113.6</v>
          </cell>
          <cell r="D4029">
            <v>12</v>
          </cell>
          <cell r="E4029">
            <v>19.2</v>
          </cell>
          <cell r="H4029">
            <v>35</v>
          </cell>
          <cell r="I4029">
            <v>55.61</v>
          </cell>
          <cell r="J4029">
            <v>118</v>
          </cell>
          <cell r="K4029">
            <v>188.40999999999997</v>
          </cell>
        </row>
        <row r="4030">
          <cell r="A4030">
            <v>29770</v>
          </cell>
          <cell r="D4030">
            <v>1</v>
          </cell>
          <cell r="E4030">
            <v>26.9</v>
          </cell>
          <cell r="F4030">
            <v>3</v>
          </cell>
          <cell r="G4030">
            <v>80.7</v>
          </cell>
          <cell r="H4030">
            <v>3</v>
          </cell>
          <cell r="I4030">
            <v>80.7</v>
          </cell>
          <cell r="J4030">
            <v>7</v>
          </cell>
          <cell r="K4030">
            <v>188.3</v>
          </cell>
        </row>
        <row r="4031">
          <cell r="A4031">
            <v>15853</v>
          </cell>
          <cell r="D4031">
            <v>5</v>
          </cell>
          <cell r="E4031">
            <v>34.5</v>
          </cell>
          <cell r="F4031">
            <v>14</v>
          </cell>
          <cell r="G4031">
            <v>96.6</v>
          </cell>
          <cell r="H4031">
            <v>8</v>
          </cell>
          <cell r="I4031">
            <v>57</v>
          </cell>
          <cell r="J4031">
            <v>27</v>
          </cell>
          <cell r="K4031">
            <v>188.1</v>
          </cell>
        </row>
        <row r="4032">
          <cell r="A4032">
            <v>16654</v>
          </cell>
          <cell r="B4032">
            <v>1</v>
          </cell>
          <cell r="C4032">
            <v>16.899999999999999</v>
          </cell>
          <cell r="D4032">
            <v>3</v>
          </cell>
          <cell r="E4032">
            <v>50.7</v>
          </cell>
          <cell r="F4032">
            <v>4</v>
          </cell>
          <cell r="G4032">
            <v>67.599999999999994</v>
          </cell>
          <cell r="H4032">
            <v>3</v>
          </cell>
          <cell r="I4032">
            <v>52.7</v>
          </cell>
          <cell r="J4032">
            <v>11</v>
          </cell>
          <cell r="K4032">
            <v>187.89999999999998</v>
          </cell>
        </row>
        <row r="4033">
          <cell r="A4033">
            <v>17135</v>
          </cell>
          <cell r="F4033">
            <v>1</v>
          </cell>
          <cell r="G4033">
            <v>49.9</v>
          </cell>
          <cell r="H4033">
            <v>3</v>
          </cell>
          <cell r="I4033">
            <v>137.72999999999999</v>
          </cell>
          <cell r="J4033">
            <v>4</v>
          </cell>
          <cell r="K4033">
            <v>187.63</v>
          </cell>
        </row>
        <row r="4034">
          <cell r="A4034">
            <v>29772</v>
          </cell>
          <cell r="B4034">
            <v>3</v>
          </cell>
          <cell r="C4034">
            <v>56.7</v>
          </cell>
          <cell r="D4034">
            <v>2</v>
          </cell>
          <cell r="E4034">
            <v>37.799999999999997</v>
          </cell>
          <cell r="F4034">
            <v>5</v>
          </cell>
          <cell r="G4034">
            <v>92.99</v>
          </cell>
          <cell r="J4034">
            <v>10</v>
          </cell>
          <cell r="K4034">
            <v>187.49</v>
          </cell>
        </row>
        <row r="4035">
          <cell r="A4035">
            <v>10274</v>
          </cell>
          <cell r="D4035">
            <v>11</v>
          </cell>
          <cell r="E4035">
            <v>19.8</v>
          </cell>
          <cell r="F4035">
            <v>28</v>
          </cell>
          <cell r="G4035">
            <v>50.4</v>
          </cell>
          <cell r="H4035">
            <v>65</v>
          </cell>
          <cell r="I4035">
            <v>117</v>
          </cell>
          <cell r="J4035">
            <v>104</v>
          </cell>
          <cell r="K4035">
            <v>187.2</v>
          </cell>
        </row>
        <row r="4036">
          <cell r="A4036">
            <v>30461</v>
          </cell>
          <cell r="D4036">
            <v>8</v>
          </cell>
          <cell r="E4036">
            <v>124.8</v>
          </cell>
          <cell r="F4036">
            <v>4</v>
          </cell>
          <cell r="G4036">
            <v>62.4</v>
          </cell>
          <cell r="J4036">
            <v>12</v>
          </cell>
          <cell r="K4036">
            <v>187.2</v>
          </cell>
        </row>
        <row r="4037">
          <cell r="A4037">
            <v>15493</v>
          </cell>
          <cell r="B4037">
            <v>7</v>
          </cell>
          <cell r="C4037">
            <v>118.3</v>
          </cell>
          <cell r="D4037">
            <v>2</v>
          </cell>
          <cell r="E4037">
            <v>33.799999999999997</v>
          </cell>
          <cell r="H4037">
            <v>2</v>
          </cell>
          <cell r="I4037">
            <v>35</v>
          </cell>
          <cell r="J4037">
            <v>11</v>
          </cell>
          <cell r="K4037">
            <v>187.1</v>
          </cell>
        </row>
        <row r="4038">
          <cell r="A4038">
            <v>15445</v>
          </cell>
          <cell r="B4038">
            <v>8</v>
          </cell>
          <cell r="C4038">
            <v>59.4</v>
          </cell>
          <cell r="D4038">
            <v>3</v>
          </cell>
          <cell r="E4038">
            <v>22.5</v>
          </cell>
          <cell r="F4038">
            <v>9</v>
          </cell>
          <cell r="G4038">
            <v>67.5</v>
          </cell>
          <cell r="H4038">
            <v>5</v>
          </cell>
          <cell r="I4038">
            <v>37.5</v>
          </cell>
          <cell r="J4038">
            <v>25</v>
          </cell>
          <cell r="K4038">
            <v>186.9</v>
          </cell>
        </row>
        <row r="4039">
          <cell r="A4039">
            <v>30013</v>
          </cell>
          <cell r="B4039">
            <v>5</v>
          </cell>
          <cell r="C4039">
            <v>44.5</v>
          </cell>
          <cell r="D4039">
            <v>2</v>
          </cell>
          <cell r="E4039">
            <v>17.8</v>
          </cell>
          <cell r="F4039">
            <v>7</v>
          </cell>
          <cell r="G4039">
            <v>62.3</v>
          </cell>
          <cell r="H4039">
            <v>7</v>
          </cell>
          <cell r="I4039">
            <v>62.3</v>
          </cell>
          <cell r="J4039">
            <v>21</v>
          </cell>
          <cell r="K4039">
            <v>186.89999999999998</v>
          </cell>
        </row>
        <row r="4040">
          <cell r="A4040">
            <v>10280</v>
          </cell>
          <cell r="B4040">
            <v>22</v>
          </cell>
          <cell r="C4040">
            <v>33</v>
          </cell>
          <cell r="D4040">
            <v>45</v>
          </cell>
          <cell r="E4040">
            <v>70.569999999999993</v>
          </cell>
          <cell r="F4040">
            <v>12</v>
          </cell>
          <cell r="G4040">
            <v>19.2</v>
          </cell>
          <cell r="H4040">
            <v>40</v>
          </cell>
          <cell r="I4040">
            <v>63.87</v>
          </cell>
          <cell r="J4040">
            <v>119</v>
          </cell>
          <cell r="K4040">
            <v>186.64</v>
          </cell>
        </row>
        <row r="4041">
          <cell r="A4041">
            <v>30235</v>
          </cell>
          <cell r="B4041">
            <v>1</v>
          </cell>
          <cell r="C4041">
            <v>58.79</v>
          </cell>
          <cell r="D4041">
            <v>1</v>
          </cell>
          <cell r="E4041">
            <v>63.9</v>
          </cell>
          <cell r="H4041">
            <v>1</v>
          </cell>
          <cell r="I4041">
            <v>63.9</v>
          </cell>
          <cell r="J4041">
            <v>3</v>
          </cell>
          <cell r="K4041">
            <v>186.59</v>
          </cell>
        </row>
        <row r="4042">
          <cell r="A4042">
            <v>28522</v>
          </cell>
          <cell r="B4042">
            <v>6</v>
          </cell>
          <cell r="C4042">
            <v>29.4</v>
          </cell>
          <cell r="D4042">
            <v>9</v>
          </cell>
          <cell r="E4042">
            <v>44.1</v>
          </cell>
          <cell r="F4042">
            <v>11</v>
          </cell>
          <cell r="G4042">
            <v>53.9</v>
          </cell>
          <cell r="H4042">
            <v>12</v>
          </cell>
          <cell r="I4042">
            <v>58.8</v>
          </cell>
          <cell r="J4042">
            <v>38</v>
          </cell>
          <cell r="K4042">
            <v>186.2</v>
          </cell>
        </row>
        <row r="4043">
          <cell r="A4043">
            <v>23168</v>
          </cell>
          <cell r="B4043">
            <v>11</v>
          </cell>
          <cell r="C4043">
            <v>97.19</v>
          </cell>
          <cell r="D4043">
            <v>5</v>
          </cell>
          <cell r="E4043">
            <v>44.5</v>
          </cell>
          <cell r="F4043">
            <v>3</v>
          </cell>
          <cell r="G4043">
            <v>26.7</v>
          </cell>
          <cell r="H4043">
            <v>2</v>
          </cell>
          <cell r="I4043">
            <v>17.8</v>
          </cell>
          <cell r="J4043">
            <v>21</v>
          </cell>
          <cell r="K4043">
            <v>186.19</v>
          </cell>
        </row>
        <row r="4044">
          <cell r="A4044">
            <v>14795</v>
          </cell>
          <cell r="B4044">
            <v>5</v>
          </cell>
          <cell r="C4044">
            <v>70.849999999999994</v>
          </cell>
          <cell r="D4044">
            <v>4</v>
          </cell>
          <cell r="E4044">
            <v>57.6</v>
          </cell>
          <cell r="F4044">
            <v>3</v>
          </cell>
          <cell r="G4044">
            <v>43.2</v>
          </cell>
          <cell r="H4044">
            <v>1</v>
          </cell>
          <cell r="I4044">
            <v>14.4</v>
          </cell>
          <cell r="J4044">
            <v>13</v>
          </cell>
          <cell r="K4044">
            <v>186.04999999999998</v>
          </cell>
        </row>
        <row r="4045">
          <cell r="A4045">
            <v>11666</v>
          </cell>
          <cell r="B4045">
            <v>12</v>
          </cell>
          <cell r="C4045">
            <v>88.8</v>
          </cell>
          <cell r="H4045">
            <v>12</v>
          </cell>
          <cell r="I4045">
            <v>97.2</v>
          </cell>
          <cell r="J4045">
            <v>24</v>
          </cell>
          <cell r="K4045">
            <v>186</v>
          </cell>
        </row>
        <row r="4046">
          <cell r="A4046">
            <v>11742</v>
          </cell>
          <cell r="D4046">
            <v>1</v>
          </cell>
          <cell r="E4046">
            <v>6.2</v>
          </cell>
          <cell r="F4046">
            <v>11</v>
          </cell>
          <cell r="G4046">
            <v>68.2</v>
          </cell>
          <cell r="H4046">
            <v>18</v>
          </cell>
          <cell r="I4046">
            <v>111.6</v>
          </cell>
          <cell r="J4046">
            <v>30</v>
          </cell>
          <cell r="K4046">
            <v>186</v>
          </cell>
        </row>
        <row r="4047">
          <cell r="A4047">
            <v>22776</v>
          </cell>
          <cell r="B4047">
            <v>15</v>
          </cell>
          <cell r="C4047">
            <v>90</v>
          </cell>
          <cell r="D4047">
            <v>8</v>
          </cell>
          <cell r="E4047">
            <v>48</v>
          </cell>
          <cell r="F4047">
            <v>5</v>
          </cell>
          <cell r="G4047">
            <v>30</v>
          </cell>
          <cell r="H4047">
            <v>3</v>
          </cell>
          <cell r="I4047">
            <v>18</v>
          </cell>
          <cell r="J4047">
            <v>31</v>
          </cell>
          <cell r="K4047">
            <v>186</v>
          </cell>
        </row>
        <row r="4048">
          <cell r="A4048">
            <v>29446</v>
          </cell>
          <cell r="D4048">
            <v>1</v>
          </cell>
          <cell r="E4048">
            <v>31</v>
          </cell>
          <cell r="F4048">
            <v>3</v>
          </cell>
          <cell r="G4048">
            <v>93</v>
          </cell>
          <cell r="H4048">
            <v>2</v>
          </cell>
          <cell r="I4048">
            <v>62</v>
          </cell>
          <cell r="J4048">
            <v>6</v>
          </cell>
          <cell r="K4048">
            <v>186</v>
          </cell>
        </row>
        <row r="4049">
          <cell r="A4049">
            <v>32000</v>
          </cell>
          <cell r="F4049">
            <v>6</v>
          </cell>
          <cell r="G4049">
            <v>93</v>
          </cell>
          <cell r="H4049">
            <v>6</v>
          </cell>
          <cell r="I4049">
            <v>93</v>
          </cell>
          <cell r="J4049">
            <v>12</v>
          </cell>
          <cell r="K4049">
            <v>186</v>
          </cell>
        </row>
        <row r="4050">
          <cell r="A4050">
            <v>32001</v>
          </cell>
          <cell r="F4050">
            <v>4</v>
          </cell>
          <cell r="G4050">
            <v>62</v>
          </cell>
          <cell r="H4050">
            <v>8</v>
          </cell>
          <cell r="I4050">
            <v>124</v>
          </cell>
          <cell r="J4050">
            <v>12</v>
          </cell>
          <cell r="K4050">
            <v>186</v>
          </cell>
        </row>
        <row r="4051">
          <cell r="A4051">
            <v>17499</v>
          </cell>
          <cell r="B4051">
            <v>3</v>
          </cell>
          <cell r="C4051">
            <v>50.7</v>
          </cell>
          <cell r="D4051">
            <v>3</v>
          </cell>
          <cell r="E4051">
            <v>50.7</v>
          </cell>
          <cell r="F4051">
            <v>3</v>
          </cell>
          <cell r="G4051">
            <v>50.7</v>
          </cell>
          <cell r="H4051">
            <v>2</v>
          </cell>
          <cell r="I4051">
            <v>33.799999999999997</v>
          </cell>
          <cell r="J4051">
            <v>11</v>
          </cell>
          <cell r="K4051">
            <v>185.90000000000003</v>
          </cell>
        </row>
        <row r="4052">
          <cell r="A4052">
            <v>30494</v>
          </cell>
          <cell r="B4052">
            <v>3</v>
          </cell>
          <cell r="C4052">
            <v>42.9</v>
          </cell>
          <cell r="D4052">
            <v>2</v>
          </cell>
          <cell r="E4052">
            <v>28.6</v>
          </cell>
          <cell r="F4052">
            <v>3</v>
          </cell>
          <cell r="G4052">
            <v>42.9</v>
          </cell>
          <cell r="H4052">
            <v>5</v>
          </cell>
          <cell r="I4052">
            <v>71.5</v>
          </cell>
          <cell r="J4052">
            <v>13</v>
          </cell>
          <cell r="K4052">
            <v>185.9</v>
          </cell>
        </row>
        <row r="4053">
          <cell r="A4053">
            <v>31446</v>
          </cell>
          <cell r="B4053">
            <v>5</v>
          </cell>
          <cell r="C4053">
            <v>71.5</v>
          </cell>
          <cell r="D4053">
            <v>3</v>
          </cell>
          <cell r="E4053">
            <v>42.9</v>
          </cell>
          <cell r="F4053">
            <v>2</v>
          </cell>
          <cell r="G4053">
            <v>28.6</v>
          </cell>
          <cell r="H4053">
            <v>3</v>
          </cell>
          <cell r="I4053">
            <v>42.9</v>
          </cell>
          <cell r="J4053">
            <v>13</v>
          </cell>
          <cell r="K4053">
            <v>185.9</v>
          </cell>
        </row>
        <row r="4054">
          <cell r="A4054">
            <v>30498</v>
          </cell>
          <cell r="B4054">
            <v>4</v>
          </cell>
          <cell r="C4054">
            <v>67.599999999999994</v>
          </cell>
          <cell r="D4054">
            <v>2</v>
          </cell>
          <cell r="E4054">
            <v>33.799999999999997</v>
          </cell>
          <cell r="F4054">
            <v>2</v>
          </cell>
          <cell r="G4054">
            <v>33.799999999999997</v>
          </cell>
          <cell r="H4054">
            <v>3</v>
          </cell>
          <cell r="I4054">
            <v>50.7</v>
          </cell>
          <cell r="J4054">
            <v>11</v>
          </cell>
          <cell r="K4054">
            <v>185.89999999999998</v>
          </cell>
        </row>
        <row r="4055">
          <cell r="A4055">
            <v>29892</v>
          </cell>
          <cell r="B4055">
            <v>2</v>
          </cell>
          <cell r="C4055">
            <v>61.25</v>
          </cell>
          <cell r="D4055">
            <v>2</v>
          </cell>
          <cell r="E4055">
            <v>63.8</v>
          </cell>
          <cell r="F4055">
            <v>1</v>
          </cell>
          <cell r="G4055">
            <v>31.9</v>
          </cell>
          <cell r="H4055">
            <v>1</v>
          </cell>
          <cell r="I4055">
            <v>28.9</v>
          </cell>
          <cell r="J4055">
            <v>6</v>
          </cell>
          <cell r="K4055">
            <v>185.85</v>
          </cell>
        </row>
        <row r="4056">
          <cell r="A4056">
            <v>22210</v>
          </cell>
          <cell r="B4056">
            <v>3</v>
          </cell>
          <cell r="C4056">
            <v>20.7</v>
          </cell>
          <cell r="D4056">
            <v>7</v>
          </cell>
          <cell r="E4056">
            <v>48.3</v>
          </cell>
          <cell r="F4056">
            <v>11</v>
          </cell>
          <cell r="G4056">
            <v>75.900000000000006</v>
          </cell>
          <cell r="H4056">
            <v>6</v>
          </cell>
          <cell r="I4056">
            <v>40.85</v>
          </cell>
          <cell r="J4056">
            <v>27</v>
          </cell>
          <cell r="K4056">
            <v>185.75</v>
          </cell>
        </row>
        <row r="4057">
          <cell r="A4057">
            <v>31774</v>
          </cell>
          <cell r="D4057">
            <v>10</v>
          </cell>
          <cell r="E4057">
            <v>58</v>
          </cell>
          <cell r="F4057">
            <v>16</v>
          </cell>
          <cell r="G4057">
            <v>92.8</v>
          </cell>
          <cell r="H4057">
            <v>6</v>
          </cell>
          <cell r="I4057">
            <v>34.799999999999997</v>
          </cell>
          <cell r="J4057">
            <v>32</v>
          </cell>
          <cell r="K4057">
            <v>185.60000000000002</v>
          </cell>
        </row>
        <row r="4058">
          <cell r="A4058">
            <v>18574</v>
          </cell>
          <cell r="B4058">
            <v>98</v>
          </cell>
          <cell r="C4058">
            <v>185.6</v>
          </cell>
          <cell r="J4058">
            <v>98</v>
          </cell>
          <cell r="K4058">
            <v>185.6</v>
          </cell>
        </row>
        <row r="4059">
          <cell r="A4059">
            <v>16385</v>
          </cell>
          <cell r="B4059">
            <v>15</v>
          </cell>
          <cell r="C4059">
            <v>34.32</v>
          </cell>
          <cell r="D4059">
            <v>33</v>
          </cell>
          <cell r="E4059">
            <v>75.36</v>
          </cell>
          <cell r="F4059">
            <v>13</v>
          </cell>
          <cell r="G4059">
            <v>29.9</v>
          </cell>
          <cell r="H4059">
            <v>20</v>
          </cell>
          <cell r="I4059">
            <v>46</v>
          </cell>
          <cell r="J4059">
            <v>81</v>
          </cell>
          <cell r="K4059">
            <v>185.58</v>
          </cell>
        </row>
        <row r="4060">
          <cell r="A4060">
            <v>17238</v>
          </cell>
          <cell r="B4060">
            <v>7</v>
          </cell>
          <cell r="C4060">
            <v>49</v>
          </cell>
          <cell r="D4060">
            <v>4</v>
          </cell>
          <cell r="E4060">
            <v>28.4</v>
          </cell>
          <cell r="F4060">
            <v>7</v>
          </cell>
          <cell r="G4060">
            <v>50.4</v>
          </cell>
          <cell r="H4060">
            <v>8</v>
          </cell>
          <cell r="I4060">
            <v>57.6</v>
          </cell>
          <cell r="J4060">
            <v>26</v>
          </cell>
          <cell r="K4060">
            <v>185.4</v>
          </cell>
        </row>
        <row r="4061">
          <cell r="A4061">
            <v>29527</v>
          </cell>
          <cell r="B4061">
            <v>2</v>
          </cell>
          <cell r="C4061">
            <v>33.200000000000003</v>
          </cell>
          <cell r="D4061">
            <v>4</v>
          </cell>
          <cell r="E4061">
            <v>67.599999999999994</v>
          </cell>
          <cell r="F4061">
            <v>3</v>
          </cell>
          <cell r="G4061">
            <v>50.7</v>
          </cell>
          <cell r="H4061">
            <v>2</v>
          </cell>
          <cell r="I4061">
            <v>33.799999999999997</v>
          </cell>
          <cell r="J4061">
            <v>11</v>
          </cell>
          <cell r="K4061">
            <v>185.3</v>
          </cell>
        </row>
        <row r="4062">
          <cell r="A4062">
            <v>23670</v>
          </cell>
          <cell r="B4062">
            <v>5</v>
          </cell>
          <cell r="C4062">
            <v>46.5</v>
          </cell>
          <cell r="D4062">
            <v>5</v>
          </cell>
          <cell r="E4062">
            <v>45.76</v>
          </cell>
          <cell r="F4062">
            <v>8</v>
          </cell>
          <cell r="G4062">
            <v>74.400000000000006</v>
          </cell>
          <cell r="H4062">
            <v>2</v>
          </cell>
          <cell r="I4062">
            <v>18.600000000000001</v>
          </cell>
          <cell r="J4062">
            <v>20</v>
          </cell>
          <cell r="K4062">
            <v>185.26</v>
          </cell>
        </row>
        <row r="4063">
          <cell r="A4063">
            <v>14192</v>
          </cell>
          <cell r="D4063">
            <v>4</v>
          </cell>
          <cell r="E4063">
            <v>52.03</v>
          </cell>
          <cell r="F4063">
            <v>6</v>
          </cell>
          <cell r="G4063">
            <v>81.3</v>
          </cell>
          <cell r="H4063">
            <v>4</v>
          </cell>
          <cell r="I4063">
            <v>51.6</v>
          </cell>
          <cell r="J4063">
            <v>14</v>
          </cell>
          <cell r="K4063">
            <v>184.92999999999998</v>
          </cell>
        </row>
        <row r="4064">
          <cell r="A4064">
            <v>32300</v>
          </cell>
          <cell r="H4064">
            <v>16</v>
          </cell>
          <cell r="I4064">
            <v>184.6</v>
          </cell>
          <cell r="J4064">
            <v>16</v>
          </cell>
          <cell r="K4064">
            <v>184.6</v>
          </cell>
        </row>
        <row r="4065">
          <cell r="A4065">
            <v>30025</v>
          </cell>
          <cell r="B4065">
            <v>10</v>
          </cell>
          <cell r="C4065">
            <v>50</v>
          </cell>
          <cell r="D4065">
            <v>9</v>
          </cell>
          <cell r="E4065">
            <v>45</v>
          </cell>
          <cell r="F4065">
            <v>13</v>
          </cell>
          <cell r="G4065">
            <v>74.099999999999994</v>
          </cell>
          <cell r="H4065">
            <v>3</v>
          </cell>
          <cell r="I4065">
            <v>15.45</v>
          </cell>
          <cell r="J4065">
            <v>35</v>
          </cell>
          <cell r="K4065">
            <v>184.54999999999998</v>
          </cell>
        </row>
        <row r="4066">
          <cell r="A4066">
            <v>31648</v>
          </cell>
          <cell r="B4066">
            <v>21</v>
          </cell>
          <cell r="C4066">
            <v>46.02</v>
          </cell>
          <cell r="D4066">
            <v>8</v>
          </cell>
          <cell r="E4066">
            <v>17.600000000000001</v>
          </cell>
          <cell r="F4066">
            <v>25</v>
          </cell>
          <cell r="G4066">
            <v>55</v>
          </cell>
          <cell r="H4066">
            <v>30</v>
          </cell>
          <cell r="I4066">
            <v>65.819999999999993</v>
          </cell>
          <cell r="J4066">
            <v>84</v>
          </cell>
          <cell r="K4066">
            <v>184.44</v>
          </cell>
        </row>
        <row r="4067">
          <cell r="A4067">
            <v>29344</v>
          </cell>
          <cell r="B4067">
            <v>38</v>
          </cell>
          <cell r="C4067">
            <v>57</v>
          </cell>
          <cell r="D4067">
            <v>31</v>
          </cell>
          <cell r="E4067">
            <v>46.38</v>
          </cell>
          <cell r="F4067">
            <v>25</v>
          </cell>
          <cell r="G4067">
            <v>37.380000000000003</v>
          </cell>
          <cell r="H4067">
            <v>29</v>
          </cell>
          <cell r="I4067">
            <v>43.38</v>
          </cell>
          <cell r="J4067">
            <v>123</v>
          </cell>
          <cell r="K4067">
            <v>184.14</v>
          </cell>
        </row>
        <row r="4068">
          <cell r="A4068">
            <v>15004</v>
          </cell>
          <cell r="F4068">
            <v>1</v>
          </cell>
          <cell r="G4068">
            <v>92</v>
          </cell>
          <cell r="H4068">
            <v>1</v>
          </cell>
          <cell r="I4068">
            <v>92</v>
          </cell>
          <cell r="J4068">
            <v>2</v>
          </cell>
          <cell r="K4068">
            <v>184</v>
          </cell>
        </row>
        <row r="4069">
          <cell r="A4069">
            <v>27655</v>
          </cell>
          <cell r="B4069">
            <v>10</v>
          </cell>
          <cell r="C4069">
            <v>115</v>
          </cell>
          <cell r="D4069">
            <v>3</v>
          </cell>
          <cell r="E4069">
            <v>34.5</v>
          </cell>
          <cell r="F4069">
            <v>3</v>
          </cell>
          <cell r="G4069">
            <v>34.5</v>
          </cell>
          <cell r="J4069">
            <v>16</v>
          </cell>
          <cell r="K4069">
            <v>184</v>
          </cell>
        </row>
        <row r="4070">
          <cell r="A4070">
            <v>27852</v>
          </cell>
          <cell r="B4070">
            <v>3</v>
          </cell>
          <cell r="C4070">
            <v>46.5</v>
          </cell>
          <cell r="D4070">
            <v>6</v>
          </cell>
          <cell r="E4070">
            <v>93</v>
          </cell>
          <cell r="F4070">
            <v>2</v>
          </cell>
          <cell r="G4070">
            <v>30</v>
          </cell>
          <cell r="H4070">
            <v>1</v>
          </cell>
          <cell r="I4070">
            <v>14.5</v>
          </cell>
          <cell r="J4070">
            <v>12</v>
          </cell>
          <cell r="K4070">
            <v>184</v>
          </cell>
        </row>
        <row r="4071">
          <cell r="A4071">
            <v>28727</v>
          </cell>
          <cell r="B4071">
            <v>11</v>
          </cell>
          <cell r="C4071">
            <v>31.44</v>
          </cell>
          <cell r="D4071">
            <v>28</v>
          </cell>
          <cell r="E4071">
            <v>80.28</v>
          </cell>
          <cell r="F4071">
            <v>22</v>
          </cell>
          <cell r="G4071">
            <v>63.57</v>
          </cell>
          <cell r="H4071">
            <v>3</v>
          </cell>
          <cell r="I4071">
            <v>8.6999999999999993</v>
          </cell>
          <cell r="J4071">
            <v>64</v>
          </cell>
          <cell r="K4071">
            <v>183.98999999999998</v>
          </cell>
        </row>
        <row r="4072">
          <cell r="A4072">
            <v>16070</v>
          </cell>
          <cell r="B4072">
            <v>13</v>
          </cell>
          <cell r="C4072">
            <v>28.6</v>
          </cell>
          <cell r="D4072">
            <v>26</v>
          </cell>
          <cell r="E4072">
            <v>57.02</v>
          </cell>
          <cell r="F4072">
            <v>24</v>
          </cell>
          <cell r="G4072">
            <v>52.8</v>
          </cell>
          <cell r="H4072">
            <v>21</v>
          </cell>
          <cell r="I4072">
            <v>45.48</v>
          </cell>
          <cell r="J4072">
            <v>84</v>
          </cell>
          <cell r="K4072">
            <v>183.9</v>
          </cell>
        </row>
        <row r="4073">
          <cell r="A4073">
            <v>10789</v>
          </cell>
          <cell r="H4073">
            <v>8</v>
          </cell>
          <cell r="I4073">
            <v>183.74</v>
          </cell>
          <cell r="J4073">
            <v>8</v>
          </cell>
          <cell r="K4073">
            <v>183.74</v>
          </cell>
        </row>
        <row r="4074">
          <cell r="A4074">
            <v>23462</v>
          </cell>
          <cell r="B4074">
            <v>12</v>
          </cell>
          <cell r="C4074">
            <v>183.52</v>
          </cell>
          <cell r="J4074">
            <v>12</v>
          </cell>
          <cell r="K4074">
            <v>183.52</v>
          </cell>
        </row>
        <row r="4075">
          <cell r="A4075">
            <v>17148</v>
          </cell>
          <cell r="F4075">
            <v>2</v>
          </cell>
          <cell r="G4075">
            <v>75.8</v>
          </cell>
          <cell r="H4075">
            <v>3</v>
          </cell>
          <cell r="I4075">
            <v>107.64</v>
          </cell>
          <cell r="J4075">
            <v>5</v>
          </cell>
          <cell r="K4075">
            <v>183.44</v>
          </cell>
        </row>
        <row r="4076">
          <cell r="A4076">
            <v>16925</v>
          </cell>
          <cell r="B4076">
            <v>5</v>
          </cell>
          <cell r="C4076">
            <v>130.38</v>
          </cell>
          <cell r="D4076">
            <v>1</v>
          </cell>
          <cell r="E4076">
            <v>26.5</v>
          </cell>
          <cell r="F4076">
            <v>1</v>
          </cell>
          <cell r="G4076">
            <v>26.5</v>
          </cell>
          <cell r="J4076">
            <v>7</v>
          </cell>
          <cell r="K4076">
            <v>183.38</v>
          </cell>
        </row>
        <row r="4077">
          <cell r="A4077">
            <v>27474</v>
          </cell>
          <cell r="D4077">
            <v>1</v>
          </cell>
          <cell r="E4077">
            <v>91.6</v>
          </cell>
          <cell r="H4077">
            <v>1</v>
          </cell>
          <cell r="I4077">
            <v>91.6</v>
          </cell>
          <cell r="J4077">
            <v>2</v>
          </cell>
          <cell r="K4077">
            <v>183.2</v>
          </cell>
        </row>
        <row r="4078">
          <cell r="A4078">
            <v>16579</v>
          </cell>
          <cell r="B4078">
            <v>3</v>
          </cell>
          <cell r="C4078">
            <v>55.8</v>
          </cell>
          <cell r="D4078">
            <v>1</v>
          </cell>
          <cell r="E4078">
            <v>18.600000000000001</v>
          </cell>
          <cell r="F4078">
            <v>2</v>
          </cell>
          <cell r="G4078">
            <v>35.71</v>
          </cell>
          <cell r="H4078">
            <v>4</v>
          </cell>
          <cell r="I4078">
            <v>72.91</v>
          </cell>
          <cell r="J4078">
            <v>10</v>
          </cell>
          <cell r="K4078">
            <v>183.02</v>
          </cell>
        </row>
        <row r="4079">
          <cell r="A4079">
            <v>22203</v>
          </cell>
          <cell r="B4079">
            <v>3</v>
          </cell>
          <cell r="C4079">
            <v>51</v>
          </cell>
          <cell r="D4079">
            <v>6</v>
          </cell>
          <cell r="E4079">
            <v>102</v>
          </cell>
          <cell r="H4079">
            <v>2</v>
          </cell>
          <cell r="I4079">
            <v>29.8</v>
          </cell>
          <cell r="J4079">
            <v>11</v>
          </cell>
          <cell r="K4079">
            <v>182.8</v>
          </cell>
        </row>
        <row r="4080">
          <cell r="A4080">
            <v>12176</v>
          </cell>
          <cell r="F4080">
            <v>3</v>
          </cell>
          <cell r="G4080">
            <v>27.45</v>
          </cell>
          <cell r="H4080">
            <v>17</v>
          </cell>
          <cell r="I4080">
            <v>155.30000000000001</v>
          </cell>
          <cell r="J4080">
            <v>20</v>
          </cell>
          <cell r="K4080">
            <v>182.75</v>
          </cell>
        </row>
        <row r="4081">
          <cell r="A4081">
            <v>10498</v>
          </cell>
          <cell r="B4081">
            <v>8</v>
          </cell>
          <cell r="C4081">
            <v>66.400000000000006</v>
          </cell>
          <cell r="D4081">
            <v>4</v>
          </cell>
          <cell r="E4081">
            <v>33.200000000000003</v>
          </cell>
          <cell r="F4081">
            <v>6</v>
          </cell>
          <cell r="G4081">
            <v>49.8</v>
          </cell>
          <cell r="H4081">
            <v>4</v>
          </cell>
          <cell r="I4081">
            <v>33.200000000000003</v>
          </cell>
          <cell r="J4081">
            <v>22</v>
          </cell>
          <cell r="K4081">
            <v>182.60000000000002</v>
          </cell>
        </row>
        <row r="4082">
          <cell r="A4082">
            <v>2032271</v>
          </cell>
          <cell r="H4082">
            <v>5.55</v>
          </cell>
          <cell r="I4082">
            <v>182.47</v>
          </cell>
          <cell r="J4082">
            <v>5.55</v>
          </cell>
          <cell r="K4082">
            <v>182.47</v>
          </cell>
        </row>
        <row r="4083">
          <cell r="A4083">
            <v>31724</v>
          </cell>
          <cell r="D4083">
            <v>14</v>
          </cell>
          <cell r="E4083">
            <v>106.4</v>
          </cell>
          <cell r="F4083">
            <v>2</v>
          </cell>
          <cell r="G4083">
            <v>15.2</v>
          </cell>
          <cell r="H4083">
            <v>8</v>
          </cell>
          <cell r="I4083">
            <v>60.8</v>
          </cell>
          <cell r="J4083">
            <v>24</v>
          </cell>
          <cell r="K4083">
            <v>182.4</v>
          </cell>
        </row>
        <row r="4084">
          <cell r="A4084">
            <v>13848</v>
          </cell>
          <cell r="D4084">
            <v>2</v>
          </cell>
          <cell r="E4084">
            <v>30.4</v>
          </cell>
          <cell r="F4084">
            <v>6</v>
          </cell>
          <cell r="G4084">
            <v>91.2</v>
          </cell>
          <cell r="H4084">
            <v>4</v>
          </cell>
          <cell r="I4084">
            <v>60.8</v>
          </cell>
          <cell r="J4084">
            <v>12</v>
          </cell>
          <cell r="K4084">
            <v>182.39999999999998</v>
          </cell>
        </row>
        <row r="4085">
          <cell r="A4085">
            <v>28167</v>
          </cell>
          <cell r="B4085">
            <v>2</v>
          </cell>
          <cell r="C4085">
            <v>63.8</v>
          </cell>
          <cell r="H4085">
            <v>4</v>
          </cell>
          <cell r="I4085">
            <v>118.6</v>
          </cell>
          <cell r="J4085">
            <v>6</v>
          </cell>
          <cell r="K4085">
            <v>182.39999999999998</v>
          </cell>
        </row>
        <row r="4086">
          <cell r="A4086">
            <v>22584</v>
          </cell>
          <cell r="B4086">
            <v>18</v>
          </cell>
          <cell r="C4086">
            <v>93.6</v>
          </cell>
          <cell r="D4086">
            <v>5</v>
          </cell>
          <cell r="E4086">
            <v>26</v>
          </cell>
          <cell r="F4086">
            <v>8</v>
          </cell>
          <cell r="G4086">
            <v>41.6</v>
          </cell>
          <cell r="H4086">
            <v>4</v>
          </cell>
          <cell r="I4086">
            <v>20.8</v>
          </cell>
          <cell r="J4086">
            <v>35</v>
          </cell>
          <cell r="K4086">
            <v>182</v>
          </cell>
        </row>
        <row r="4087">
          <cell r="A4087">
            <v>31517</v>
          </cell>
          <cell r="D4087">
            <v>4</v>
          </cell>
          <cell r="E4087">
            <v>182</v>
          </cell>
          <cell r="J4087">
            <v>4</v>
          </cell>
          <cell r="K4087">
            <v>182</v>
          </cell>
        </row>
        <row r="4088">
          <cell r="A4088">
            <v>11853</v>
          </cell>
          <cell r="B4088">
            <v>43</v>
          </cell>
          <cell r="C4088">
            <v>42.44</v>
          </cell>
          <cell r="D4088">
            <v>32</v>
          </cell>
          <cell r="E4088">
            <v>32</v>
          </cell>
          <cell r="F4088">
            <v>84</v>
          </cell>
          <cell r="G4088">
            <v>83.36</v>
          </cell>
          <cell r="H4088">
            <v>24</v>
          </cell>
          <cell r="I4088">
            <v>24</v>
          </cell>
          <cell r="J4088">
            <v>183</v>
          </cell>
          <cell r="K4088">
            <v>181.8</v>
          </cell>
        </row>
        <row r="4089">
          <cell r="A4089">
            <v>29724</v>
          </cell>
          <cell r="B4089">
            <v>11</v>
          </cell>
          <cell r="C4089">
            <v>82.99</v>
          </cell>
          <cell r="D4089">
            <v>4</v>
          </cell>
          <cell r="E4089">
            <v>30.4</v>
          </cell>
          <cell r="F4089">
            <v>3</v>
          </cell>
          <cell r="G4089">
            <v>22.8</v>
          </cell>
          <cell r="H4089">
            <v>6</v>
          </cell>
          <cell r="I4089">
            <v>45.6</v>
          </cell>
          <cell r="J4089">
            <v>24</v>
          </cell>
          <cell r="K4089">
            <v>181.79</v>
          </cell>
        </row>
        <row r="4090">
          <cell r="A4090">
            <v>22818</v>
          </cell>
          <cell r="D4090">
            <v>9</v>
          </cell>
          <cell r="E4090">
            <v>74.930000000000007</v>
          </cell>
          <cell r="F4090">
            <v>3</v>
          </cell>
          <cell r="G4090">
            <v>24.8</v>
          </cell>
          <cell r="H4090">
            <v>10</v>
          </cell>
          <cell r="I4090">
            <v>82</v>
          </cell>
          <cell r="J4090">
            <v>22</v>
          </cell>
          <cell r="K4090">
            <v>181.73000000000002</v>
          </cell>
        </row>
        <row r="4091">
          <cell r="A4091">
            <v>29324</v>
          </cell>
          <cell r="B4091">
            <v>20</v>
          </cell>
          <cell r="C4091">
            <v>63.74</v>
          </cell>
          <cell r="D4091">
            <v>12</v>
          </cell>
          <cell r="E4091">
            <v>41.4</v>
          </cell>
          <cell r="F4091">
            <v>12</v>
          </cell>
          <cell r="G4091">
            <v>41.72</v>
          </cell>
          <cell r="H4091">
            <v>10</v>
          </cell>
          <cell r="I4091">
            <v>34.72</v>
          </cell>
          <cell r="J4091">
            <v>54</v>
          </cell>
          <cell r="K4091">
            <v>181.58</v>
          </cell>
        </row>
        <row r="4092">
          <cell r="A4092">
            <v>10138</v>
          </cell>
          <cell r="B4092">
            <v>24</v>
          </cell>
          <cell r="C4092">
            <v>62.4</v>
          </cell>
          <cell r="D4092">
            <v>19</v>
          </cell>
          <cell r="E4092">
            <v>48.98</v>
          </cell>
          <cell r="F4092">
            <v>27</v>
          </cell>
          <cell r="G4092">
            <v>70.2</v>
          </cell>
          <cell r="J4092">
            <v>70</v>
          </cell>
          <cell r="K4092">
            <v>181.57999999999998</v>
          </cell>
        </row>
        <row r="4093">
          <cell r="A4093">
            <v>14186</v>
          </cell>
          <cell r="F4093">
            <v>5</v>
          </cell>
          <cell r="G4093">
            <v>82.5</v>
          </cell>
          <cell r="H4093">
            <v>6</v>
          </cell>
          <cell r="I4093">
            <v>99</v>
          </cell>
          <cell r="J4093">
            <v>11</v>
          </cell>
          <cell r="K4093">
            <v>181.5</v>
          </cell>
        </row>
        <row r="4094">
          <cell r="A4094">
            <v>15266</v>
          </cell>
          <cell r="B4094">
            <v>18</v>
          </cell>
          <cell r="C4094">
            <v>111.9</v>
          </cell>
          <cell r="D4094">
            <v>11</v>
          </cell>
          <cell r="E4094">
            <v>69.3</v>
          </cell>
          <cell r="J4094">
            <v>29</v>
          </cell>
          <cell r="K4094">
            <v>181.2</v>
          </cell>
        </row>
        <row r="4095">
          <cell r="A4095">
            <v>17387</v>
          </cell>
          <cell r="B4095">
            <v>1</v>
          </cell>
          <cell r="C4095">
            <v>30.2</v>
          </cell>
          <cell r="F4095">
            <v>2</v>
          </cell>
          <cell r="G4095">
            <v>60.4</v>
          </cell>
          <cell r="H4095">
            <v>3</v>
          </cell>
          <cell r="I4095">
            <v>90.6</v>
          </cell>
          <cell r="J4095">
            <v>6</v>
          </cell>
          <cell r="K4095">
            <v>181.2</v>
          </cell>
        </row>
        <row r="4096">
          <cell r="A4096">
            <v>16898</v>
          </cell>
          <cell r="B4096">
            <v>10</v>
          </cell>
          <cell r="C4096">
            <v>54.56</v>
          </cell>
          <cell r="D4096">
            <v>8</v>
          </cell>
          <cell r="E4096">
            <v>44</v>
          </cell>
          <cell r="F4096">
            <v>12</v>
          </cell>
          <cell r="G4096">
            <v>66</v>
          </cell>
          <cell r="H4096">
            <v>3</v>
          </cell>
          <cell r="I4096">
            <v>16.5</v>
          </cell>
          <cell r="J4096">
            <v>33</v>
          </cell>
          <cell r="K4096">
            <v>181.06</v>
          </cell>
        </row>
        <row r="4097">
          <cell r="A4097">
            <v>16421</v>
          </cell>
          <cell r="B4097">
            <v>12</v>
          </cell>
          <cell r="C4097">
            <v>53.3</v>
          </cell>
          <cell r="D4097">
            <v>5</v>
          </cell>
          <cell r="E4097">
            <v>24.11</v>
          </cell>
          <cell r="F4097">
            <v>7</v>
          </cell>
          <cell r="G4097">
            <v>34.299999999999997</v>
          </cell>
          <cell r="H4097">
            <v>14</v>
          </cell>
          <cell r="I4097">
            <v>69.2</v>
          </cell>
          <cell r="J4097">
            <v>38</v>
          </cell>
          <cell r="K4097">
            <v>180.91</v>
          </cell>
        </row>
        <row r="4098">
          <cell r="A4098">
            <v>31999</v>
          </cell>
          <cell r="D4098">
            <v>1</v>
          </cell>
          <cell r="E4098">
            <v>22.6</v>
          </cell>
          <cell r="F4098">
            <v>2</v>
          </cell>
          <cell r="G4098">
            <v>45.2</v>
          </cell>
          <cell r="H4098">
            <v>5</v>
          </cell>
          <cell r="I4098">
            <v>113</v>
          </cell>
          <cell r="J4098">
            <v>8</v>
          </cell>
          <cell r="K4098">
            <v>180.8</v>
          </cell>
        </row>
        <row r="4099">
          <cell r="A4099">
            <v>32025</v>
          </cell>
          <cell r="F4099">
            <v>4</v>
          </cell>
          <cell r="G4099">
            <v>90.4</v>
          </cell>
          <cell r="H4099">
            <v>4</v>
          </cell>
          <cell r="I4099">
            <v>90.4</v>
          </cell>
          <cell r="J4099">
            <v>8</v>
          </cell>
          <cell r="K4099">
            <v>180.8</v>
          </cell>
        </row>
        <row r="4100">
          <cell r="A4100">
            <v>31203</v>
          </cell>
          <cell r="B4100">
            <v>6</v>
          </cell>
          <cell r="C4100">
            <v>83.4</v>
          </cell>
          <cell r="D4100">
            <v>3</v>
          </cell>
          <cell r="E4100">
            <v>41.7</v>
          </cell>
          <cell r="F4100">
            <v>1</v>
          </cell>
          <cell r="G4100">
            <v>13.9</v>
          </cell>
          <cell r="H4100">
            <v>3</v>
          </cell>
          <cell r="I4100">
            <v>41.7</v>
          </cell>
          <cell r="J4100">
            <v>13</v>
          </cell>
          <cell r="K4100">
            <v>180.7</v>
          </cell>
        </row>
        <row r="4101">
          <cell r="A4101">
            <v>31807</v>
          </cell>
          <cell r="F4101">
            <v>8</v>
          </cell>
          <cell r="G4101">
            <v>103.2</v>
          </cell>
          <cell r="H4101">
            <v>6</v>
          </cell>
          <cell r="I4101">
            <v>77.400000000000006</v>
          </cell>
          <cell r="J4101">
            <v>14</v>
          </cell>
          <cell r="K4101">
            <v>180.60000000000002</v>
          </cell>
        </row>
        <row r="4102">
          <cell r="A4102">
            <v>28643</v>
          </cell>
          <cell r="B4102">
            <v>48</v>
          </cell>
          <cell r="C4102">
            <v>66.319999999999993</v>
          </cell>
          <cell r="D4102">
            <v>21</v>
          </cell>
          <cell r="E4102">
            <v>29.4</v>
          </cell>
          <cell r="F4102">
            <v>27</v>
          </cell>
          <cell r="G4102">
            <v>37.25</v>
          </cell>
          <cell r="H4102">
            <v>34</v>
          </cell>
          <cell r="I4102">
            <v>47.6</v>
          </cell>
          <cell r="J4102">
            <v>130</v>
          </cell>
          <cell r="K4102">
            <v>180.57</v>
          </cell>
        </row>
        <row r="4103">
          <cell r="A4103">
            <v>23351</v>
          </cell>
          <cell r="B4103">
            <v>1</v>
          </cell>
          <cell r="C4103">
            <v>30.5</v>
          </cell>
          <cell r="D4103">
            <v>3</v>
          </cell>
          <cell r="E4103">
            <v>89.06</v>
          </cell>
          <cell r="H4103">
            <v>2</v>
          </cell>
          <cell r="I4103">
            <v>61</v>
          </cell>
          <cell r="J4103">
            <v>6</v>
          </cell>
          <cell r="K4103">
            <v>180.56</v>
          </cell>
        </row>
        <row r="4104">
          <cell r="A4104">
            <v>2032473</v>
          </cell>
          <cell r="H4104">
            <v>20.329999999999998</v>
          </cell>
          <cell r="I4104">
            <v>180.51</v>
          </cell>
          <cell r="J4104">
            <v>20.329999999999998</v>
          </cell>
          <cell r="K4104">
            <v>180.51</v>
          </cell>
        </row>
        <row r="4105">
          <cell r="A4105">
            <v>31283</v>
          </cell>
          <cell r="F4105">
            <v>13</v>
          </cell>
          <cell r="G4105">
            <v>102.7</v>
          </cell>
          <cell r="H4105">
            <v>10</v>
          </cell>
          <cell r="I4105">
            <v>77.739999999999995</v>
          </cell>
          <cell r="J4105">
            <v>23</v>
          </cell>
          <cell r="K4105">
            <v>180.44</v>
          </cell>
        </row>
        <row r="4106">
          <cell r="A4106">
            <v>31181</v>
          </cell>
          <cell r="H4106">
            <v>33</v>
          </cell>
          <cell r="I4106">
            <v>180.18</v>
          </cell>
          <cell r="J4106">
            <v>33</v>
          </cell>
          <cell r="K4106">
            <v>180.18</v>
          </cell>
        </row>
        <row r="4107">
          <cell r="A4107">
            <v>10298</v>
          </cell>
          <cell r="B4107">
            <v>26</v>
          </cell>
          <cell r="C4107">
            <v>82.94</v>
          </cell>
          <cell r="D4107">
            <v>12</v>
          </cell>
          <cell r="E4107">
            <v>38.4</v>
          </cell>
          <cell r="H4107">
            <v>14</v>
          </cell>
          <cell r="I4107">
            <v>58.8</v>
          </cell>
          <cell r="J4107">
            <v>52</v>
          </cell>
          <cell r="K4107">
            <v>180.14</v>
          </cell>
        </row>
        <row r="4108">
          <cell r="A4108">
            <v>15007</v>
          </cell>
          <cell r="F4108">
            <v>1</v>
          </cell>
          <cell r="G4108">
            <v>90</v>
          </cell>
          <cell r="H4108">
            <v>1</v>
          </cell>
          <cell r="I4108">
            <v>90</v>
          </cell>
          <cell r="J4108">
            <v>2</v>
          </cell>
          <cell r="K4108">
            <v>180</v>
          </cell>
        </row>
        <row r="4109">
          <cell r="A4109">
            <v>22674</v>
          </cell>
          <cell r="B4109">
            <v>6</v>
          </cell>
          <cell r="C4109">
            <v>93</v>
          </cell>
          <cell r="H4109">
            <v>6</v>
          </cell>
          <cell r="I4109">
            <v>87</v>
          </cell>
          <cell r="J4109">
            <v>12</v>
          </cell>
          <cell r="K4109">
            <v>180</v>
          </cell>
        </row>
        <row r="4110">
          <cell r="A4110">
            <v>28971</v>
          </cell>
          <cell r="B4110">
            <v>7</v>
          </cell>
          <cell r="C4110">
            <v>70</v>
          </cell>
          <cell r="D4110">
            <v>4</v>
          </cell>
          <cell r="E4110">
            <v>40</v>
          </cell>
          <cell r="F4110">
            <v>3</v>
          </cell>
          <cell r="G4110">
            <v>30</v>
          </cell>
          <cell r="H4110">
            <v>4</v>
          </cell>
          <cell r="I4110">
            <v>40</v>
          </cell>
          <cell r="J4110">
            <v>18</v>
          </cell>
          <cell r="K4110">
            <v>180</v>
          </cell>
        </row>
        <row r="4111">
          <cell r="A4111">
            <v>13701</v>
          </cell>
          <cell r="F4111">
            <v>4</v>
          </cell>
          <cell r="G4111">
            <v>65.069999999999993</v>
          </cell>
          <cell r="H4111">
            <v>7</v>
          </cell>
          <cell r="I4111">
            <v>114.87</v>
          </cell>
          <cell r="J4111">
            <v>11</v>
          </cell>
          <cell r="K4111">
            <v>179.94</v>
          </cell>
        </row>
        <row r="4112">
          <cell r="A4112">
            <v>14765</v>
          </cell>
          <cell r="B4112">
            <v>22</v>
          </cell>
          <cell r="C4112">
            <v>35.200000000000003</v>
          </cell>
          <cell r="D4112">
            <v>26</v>
          </cell>
          <cell r="E4112">
            <v>40.69</v>
          </cell>
          <cell r="F4112">
            <v>36</v>
          </cell>
          <cell r="G4112">
            <v>57.6</v>
          </cell>
          <cell r="H4112">
            <v>29</v>
          </cell>
          <cell r="I4112">
            <v>46.4</v>
          </cell>
          <cell r="J4112">
            <v>113</v>
          </cell>
          <cell r="K4112">
            <v>179.89000000000001</v>
          </cell>
        </row>
        <row r="4113">
          <cell r="A4113">
            <v>23041</v>
          </cell>
          <cell r="B4113">
            <v>2</v>
          </cell>
          <cell r="C4113">
            <v>179.8</v>
          </cell>
          <cell r="J4113">
            <v>2</v>
          </cell>
          <cell r="K4113">
            <v>179.8</v>
          </cell>
        </row>
        <row r="4114">
          <cell r="A4114">
            <v>23069</v>
          </cell>
          <cell r="B4114">
            <v>1</v>
          </cell>
          <cell r="C4114">
            <v>89.9</v>
          </cell>
          <cell r="H4114">
            <v>1</v>
          </cell>
          <cell r="I4114">
            <v>89.9</v>
          </cell>
          <cell r="J4114">
            <v>2</v>
          </cell>
          <cell r="K4114">
            <v>179.8</v>
          </cell>
        </row>
        <row r="4115">
          <cell r="A4115">
            <v>10317</v>
          </cell>
          <cell r="B4115">
            <v>9</v>
          </cell>
          <cell r="C4115">
            <v>27</v>
          </cell>
          <cell r="D4115">
            <v>19</v>
          </cell>
          <cell r="E4115">
            <v>56.76</v>
          </cell>
          <cell r="F4115">
            <v>13</v>
          </cell>
          <cell r="G4115">
            <v>39</v>
          </cell>
          <cell r="H4115">
            <v>19</v>
          </cell>
          <cell r="I4115">
            <v>57</v>
          </cell>
          <cell r="J4115">
            <v>60</v>
          </cell>
          <cell r="K4115">
            <v>179.76</v>
          </cell>
        </row>
        <row r="4116">
          <cell r="A4116">
            <v>22819</v>
          </cell>
          <cell r="B4116">
            <v>7</v>
          </cell>
          <cell r="C4116">
            <v>57.4</v>
          </cell>
          <cell r="D4116">
            <v>5</v>
          </cell>
          <cell r="E4116">
            <v>41</v>
          </cell>
          <cell r="F4116">
            <v>8</v>
          </cell>
          <cell r="G4116">
            <v>64.94</v>
          </cell>
          <cell r="H4116">
            <v>2</v>
          </cell>
          <cell r="I4116">
            <v>16.399999999999999</v>
          </cell>
          <cell r="J4116">
            <v>22</v>
          </cell>
          <cell r="K4116">
            <v>179.74</v>
          </cell>
        </row>
        <row r="4117">
          <cell r="A4117">
            <v>23092</v>
          </cell>
          <cell r="B4117">
            <v>1</v>
          </cell>
          <cell r="C4117">
            <v>59.9</v>
          </cell>
          <cell r="D4117">
            <v>1</v>
          </cell>
          <cell r="E4117">
            <v>59.9</v>
          </cell>
          <cell r="H4117">
            <v>1</v>
          </cell>
          <cell r="I4117">
            <v>59.9</v>
          </cell>
          <cell r="J4117">
            <v>3</v>
          </cell>
          <cell r="K4117">
            <v>179.7</v>
          </cell>
        </row>
        <row r="4118">
          <cell r="A4118">
            <v>27154</v>
          </cell>
          <cell r="B4118">
            <v>1</v>
          </cell>
          <cell r="C4118">
            <v>59.9</v>
          </cell>
          <cell r="D4118">
            <v>1</v>
          </cell>
          <cell r="E4118">
            <v>59.9</v>
          </cell>
          <cell r="F4118">
            <v>1</v>
          </cell>
          <cell r="G4118">
            <v>59.9</v>
          </cell>
          <cell r="J4118">
            <v>3</v>
          </cell>
          <cell r="K4118">
            <v>179.7</v>
          </cell>
        </row>
        <row r="4119">
          <cell r="A4119">
            <v>32361</v>
          </cell>
          <cell r="H4119">
            <v>66</v>
          </cell>
          <cell r="I4119">
            <v>179.52</v>
          </cell>
          <cell r="J4119">
            <v>66</v>
          </cell>
          <cell r="K4119">
            <v>179.52</v>
          </cell>
        </row>
        <row r="4120">
          <cell r="A4120">
            <v>27871</v>
          </cell>
          <cell r="B4120">
            <v>2</v>
          </cell>
          <cell r="C4120">
            <v>71.8</v>
          </cell>
          <cell r="D4120">
            <v>3</v>
          </cell>
          <cell r="E4120">
            <v>107.7</v>
          </cell>
          <cell r="J4120">
            <v>5</v>
          </cell>
          <cell r="K4120">
            <v>179.5</v>
          </cell>
        </row>
        <row r="4121">
          <cell r="A4121">
            <v>29662</v>
          </cell>
          <cell r="B4121">
            <v>4</v>
          </cell>
          <cell r="C4121">
            <v>119.6</v>
          </cell>
          <cell r="D4121">
            <v>2</v>
          </cell>
          <cell r="E4121">
            <v>59.8</v>
          </cell>
          <cell r="J4121">
            <v>6</v>
          </cell>
          <cell r="K4121">
            <v>179.39999999999998</v>
          </cell>
        </row>
        <row r="4122">
          <cell r="A4122">
            <v>15375</v>
          </cell>
          <cell r="B4122">
            <v>9</v>
          </cell>
          <cell r="C4122">
            <v>81</v>
          </cell>
          <cell r="D4122">
            <v>4</v>
          </cell>
          <cell r="E4122">
            <v>35.28</v>
          </cell>
          <cell r="F4122">
            <v>2</v>
          </cell>
          <cell r="G4122">
            <v>18</v>
          </cell>
          <cell r="H4122">
            <v>5</v>
          </cell>
          <cell r="I4122">
            <v>45</v>
          </cell>
          <cell r="J4122">
            <v>20</v>
          </cell>
          <cell r="K4122">
            <v>179.28</v>
          </cell>
        </row>
        <row r="4123">
          <cell r="A4123">
            <v>11099</v>
          </cell>
          <cell r="B4123">
            <v>3</v>
          </cell>
          <cell r="C4123">
            <v>67.2</v>
          </cell>
          <cell r="D4123">
            <v>3</v>
          </cell>
          <cell r="E4123">
            <v>67.2</v>
          </cell>
          <cell r="F4123">
            <v>2</v>
          </cell>
          <cell r="G4123">
            <v>44.8</v>
          </cell>
          <cell r="J4123">
            <v>8</v>
          </cell>
          <cell r="K4123">
            <v>179.2</v>
          </cell>
        </row>
        <row r="4124">
          <cell r="A4124">
            <v>32013</v>
          </cell>
          <cell r="F4124">
            <v>18</v>
          </cell>
          <cell r="G4124">
            <v>57.6</v>
          </cell>
          <cell r="H4124">
            <v>38</v>
          </cell>
          <cell r="I4124">
            <v>121.6</v>
          </cell>
          <cell r="J4124">
            <v>56</v>
          </cell>
          <cell r="K4124">
            <v>179.2</v>
          </cell>
        </row>
        <row r="4125">
          <cell r="A4125">
            <v>17867</v>
          </cell>
          <cell r="D4125">
            <v>4</v>
          </cell>
          <cell r="E4125">
            <v>71.599999999999994</v>
          </cell>
          <cell r="F4125">
            <v>3</v>
          </cell>
          <cell r="G4125">
            <v>53.7</v>
          </cell>
          <cell r="H4125">
            <v>3</v>
          </cell>
          <cell r="I4125">
            <v>53.7</v>
          </cell>
          <cell r="J4125">
            <v>10</v>
          </cell>
          <cell r="K4125">
            <v>179</v>
          </cell>
        </row>
        <row r="4126">
          <cell r="A4126">
            <v>17478</v>
          </cell>
          <cell r="B4126">
            <v>8</v>
          </cell>
          <cell r="C4126">
            <v>71.2</v>
          </cell>
          <cell r="D4126">
            <v>3</v>
          </cell>
          <cell r="E4126">
            <v>27</v>
          </cell>
          <cell r="F4126">
            <v>6</v>
          </cell>
          <cell r="G4126">
            <v>52.98</v>
          </cell>
          <cell r="H4126">
            <v>3</v>
          </cell>
          <cell r="I4126">
            <v>27.6</v>
          </cell>
          <cell r="J4126">
            <v>20</v>
          </cell>
          <cell r="K4126">
            <v>178.78</v>
          </cell>
        </row>
        <row r="4127">
          <cell r="A4127">
            <v>31840</v>
          </cell>
          <cell r="F4127">
            <v>6</v>
          </cell>
          <cell r="G4127">
            <v>178.78</v>
          </cell>
          <cell r="J4127">
            <v>6</v>
          </cell>
          <cell r="K4127">
            <v>178.78</v>
          </cell>
        </row>
        <row r="4128">
          <cell r="A4128">
            <v>17381</v>
          </cell>
          <cell r="B4128">
            <v>22</v>
          </cell>
          <cell r="C4128">
            <v>123.2</v>
          </cell>
          <cell r="D4128">
            <v>4</v>
          </cell>
          <cell r="E4128">
            <v>22.4</v>
          </cell>
          <cell r="H4128">
            <v>6</v>
          </cell>
          <cell r="I4128">
            <v>33.15</v>
          </cell>
          <cell r="J4128">
            <v>32</v>
          </cell>
          <cell r="K4128">
            <v>178.75</v>
          </cell>
        </row>
        <row r="4129">
          <cell r="A4129">
            <v>30520</v>
          </cell>
          <cell r="F4129">
            <v>28</v>
          </cell>
          <cell r="G4129">
            <v>95.2</v>
          </cell>
          <cell r="H4129">
            <v>24</v>
          </cell>
          <cell r="I4129">
            <v>83.44</v>
          </cell>
          <cell r="J4129">
            <v>52</v>
          </cell>
          <cell r="K4129">
            <v>178.64</v>
          </cell>
        </row>
        <row r="4130">
          <cell r="A4130">
            <v>16580</v>
          </cell>
          <cell r="B4130">
            <v>1</v>
          </cell>
          <cell r="C4130">
            <v>18.600000000000001</v>
          </cell>
          <cell r="D4130">
            <v>1</v>
          </cell>
          <cell r="E4130">
            <v>18.600000000000001</v>
          </cell>
          <cell r="F4130">
            <v>7</v>
          </cell>
          <cell r="G4130">
            <v>122.75</v>
          </cell>
          <cell r="H4130">
            <v>1</v>
          </cell>
          <cell r="I4130">
            <v>18.600000000000001</v>
          </cell>
          <cell r="J4130">
            <v>10</v>
          </cell>
          <cell r="K4130">
            <v>178.54999999999998</v>
          </cell>
        </row>
        <row r="4131">
          <cell r="A4131">
            <v>29252</v>
          </cell>
          <cell r="B4131">
            <v>47</v>
          </cell>
          <cell r="C4131">
            <v>37.54</v>
          </cell>
          <cell r="D4131">
            <v>49</v>
          </cell>
          <cell r="E4131">
            <v>39.200000000000003</v>
          </cell>
          <cell r="F4131">
            <v>69</v>
          </cell>
          <cell r="G4131">
            <v>54.84</v>
          </cell>
          <cell r="H4131">
            <v>59</v>
          </cell>
          <cell r="I4131">
            <v>46.96</v>
          </cell>
          <cell r="J4131">
            <v>224</v>
          </cell>
          <cell r="K4131">
            <v>178.54000000000002</v>
          </cell>
        </row>
        <row r="4132">
          <cell r="A4132">
            <v>10464</v>
          </cell>
          <cell r="B4132">
            <v>8</v>
          </cell>
          <cell r="C4132">
            <v>95.2</v>
          </cell>
          <cell r="D4132">
            <v>5</v>
          </cell>
          <cell r="E4132">
            <v>59.5</v>
          </cell>
          <cell r="H4132">
            <v>2</v>
          </cell>
          <cell r="I4132">
            <v>23.8</v>
          </cell>
          <cell r="J4132">
            <v>15</v>
          </cell>
          <cell r="K4132">
            <v>178.5</v>
          </cell>
        </row>
        <row r="4133">
          <cell r="A4133">
            <v>18478</v>
          </cell>
          <cell r="B4133">
            <v>2</v>
          </cell>
          <cell r="C4133">
            <v>51</v>
          </cell>
          <cell r="H4133">
            <v>5</v>
          </cell>
          <cell r="I4133">
            <v>127.5</v>
          </cell>
          <cell r="J4133">
            <v>7</v>
          </cell>
          <cell r="K4133">
            <v>178.5</v>
          </cell>
        </row>
        <row r="4134">
          <cell r="A4134">
            <v>22495</v>
          </cell>
          <cell r="F4134">
            <v>4</v>
          </cell>
          <cell r="G4134">
            <v>42</v>
          </cell>
          <cell r="H4134">
            <v>13</v>
          </cell>
          <cell r="I4134">
            <v>136.5</v>
          </cell>
          <cell r="J4134">
            <v>17</v>
          </cell>
          <cell r="K4134">
            <v>178.5</v>
          </cell>
        </row>
        <row r="4135">
          <cell r="A4135">
            <v>22497</v>
          </cell>
          <cell r="B4135">
            <v>6</v>
          </cell>
          <cell r="C4135">
            <v>51</v>
          </cell>
          <cell r="F4135">
            <v>6</v>
          </cell>
          <cell r="G4135">
            <v>51</v>
          </cell>
          <cell r="H4135">
            <v>9</v>
          </cell>
          <cell r="I4135">
            <v>76.5</v>
          </cell>
          <cell r="J4135">
            <v>21</v>
          </cell>
          <cell r="K4135">
            <v>178.5</v>
          </cell>
        </row>
        <row r="4136">
          <cell r="A4136">
            <v>31333</v>
          </cell>
          <cell r="B4136">
            <v>7</v>
          </cell>
          <cell r="C4136">
            <v>73.5</v>
          </cell>
          <cell r="D4136">
            <v>4</v>
          </cell>
          <cell r="E4136">
            <v>42</v>
          </cell>
          <cell r="F4136">
            <v>2</v>
          </cell>
          <cell r="G4136">
            <v>21</v>
          </cell>
          <cell r="H4136">
            <v>4</v>
          </cell>
          <cell r="I4136">
            <v>42</v>
          </cell>
          <cell r="J4136">
            <v>17</v>
          </cell>
          <cell r="K4136">
            <v>178.5</v>
          </cell>
        </row>
        <row r="4137">
          <cell r="A4137">
            <v>31637</v>
          </cell>
          <cell r="D4137">
            <v>3</v>
          </cell>
          <cell r="E4137">
            <v>76.5</v>
          </cell>
          <cell r="F4137">
            <v>2</v>
          </cell>
          <cell r="G4137">
            <v>51</v>
          </cell>
          <cell r="H4137">
            <v>2</v>
          </cell>
          <cell r="I4137">
            <v>51</v>
          </cell>
          <cell r="J4137">
            <v>7</v>
          </cell>
          <cell r="K4137">
            <v>178.5</v>
          </cell>
        </row>
        <row r="4138">
          <cell r="A4138">
            <v>27292</v>
          </cell>
          <cell r="D4138">
            <v>4</v>
          </cell>
          <cell r="E4138">
            <v>31.48</v>
          </cell>
          <cell r="F4138">
            <v>12</v>
          </cell>
          <cell r="G4138">
            <v>97.74</v>
          </cell>
          <cell r="H4138">
            <v>6</v>
          </cell>
          <cell r="I4138">
            <v>49.2</v>
          </cell>
          <cell r="J4138">
            <v>22</v>
          </cell>
          <cell r="K4138">
            <v>178.42000000000002</v>
          </cell>
        </row>
        <row r="4139">
          <cell r="A4139">
            <v>16614</v>
          </cell>
          <cell r="B4139">
            <v>31</v>
          </cell>
          <cell r="C4139">
            <v>46.5</v>
          </cell>
          <cell r="D4139">
            <v>25</v>
          </cell>
          <cell r="E4139">
            <v>37.5</v>
          </cell>
          <cell r="F4139">
            <v>39</v>
          </cell>
          <cell r="G4139">
            <v>58.38</v>
          </cell>
          <cell r="H4139">
            <v>24</v>
          </cell>
          <cell r="I4139">
            <v>36</v>
          </cell>
          <cell r="J4139">
            <v>119</v>
          </cell>
          <cell r="K4139">
            <v>178.38</v>
          </cell>
        </row>
        <row r="4140">
          <cell r="A4140">
            <v>22643</v>
          </cell>
          <cell r="B4140">
            <v>4</v>
          </cell>
          <cell r="C4140">
            <v>64.8</v>
          </cell>
          <cell r="F4140">
            <v>1</v>
          </cell>
          <cell r="G4140">
            <v>16.2</v>
          </cell>
          <cell r="H4140">
            <v>6</v>
          </cell>
          <cell r="I4140">
            <v>97.2</v>
          </cell>
          <cell r="J4140">
            <v>11</v>
          </cell>
          <cell r="K4140">
            <v>178.2</v>
          </cell>
        </row>
        <row r="4141">
          <cell r="A4141">
            <v>29995</v>
          </cell>
          <cell r="H4141">
            <v>20</v>
          </cell>
          <cell r="I4141">
            <v>178</v>
          </cell>
          <cell r="J4141">
            <v>20</v>
          </cell>
          <cell r="K4141">
            <v>178</v>
          </cell>
        </row>
        <row r="4142">
          <cell r="A4142">
            <v>13855</v>
          </cell>
          <cell r="B4142">
            <v>6</v>
          </cell>
          <cell r="C4142">
            <v>66</v>
          </cell>
          <cell r="F4142">
            <v>5</v>
          </cell>
          <cell r="G4142">
            <v>52.4</v>
          </cell>
          <cell r="H4142">
            <v>5</v>
          </cell>
          <cell r="I4142">
            <v>59.5</v>
          </cell>
          <cell r="J4142">
            <v>16</v>
          </cell>
          <cell r="K4142">
            <v>177.9</v>
          </cell>
        </row>
        <row r="4143">
          <cell r="A4143">
            <v>2031855</v>
          </cell>
          <cell r="D4143">
            <v>3.06</v>
          </cell>
          <cell r="E4143">
            <v>33.369999999999997</v>
          </cell>
          <cell r="F4143">
            <v>8.52</v>
          </cell>
          <cell r="G4143">
            <v>92.78</v>
          </cell>
          <cell r="H4143">
            <v>4.7699999999999996</v>
          </cell>
          <cell r="I4143">
            <v>51.7</v>
          </cell>
          <cell r="J4143">
            <v>16.350000000000001</v>
          </cell>
          <cell r="K4143">
            <v>177.85000000000002</v>
          </cell>
        </row>
        <row r="4144">
          <cell r="A4144">
            <v>13868</v>
          </cell>
          <cell r="B4144">
            <v>5</v>
          </cell>
          <cell r="C4144">
            <v>42.5</v>
          </cell>
          <cell r="D4144">
            <v>5</v>
          </cell>
          <cell r="E4144">
            <v>42.5</v>
          </cell>
          <cell r="F4144">
            <v>7</v>
          </cell>
          <cell r="G4144">
            <v>58.82</v>
          </cell>
          <cell r="H4144">
            <v>4</v>
          </cell>
          <cell r="I4144">
            <v>34</v>
          </cell>
          <cell r="J4144">
            <v>21</v>
          </cell>
          <cell r="K4144">
            <v>177.82</v>
          </cell>
        </row>
        <row r="4145">
          <cell r="A4145">
            <v>17440</v>
          </cell>
          <cell r="B4145">
            <v>1</v>
          </cell>
          <cell r="C4145">
            <v>7.8</v>
          </cell>
          <cell r="D4145">
            <v>3</v>
          </cell>
          <cell r="E4145">
            <v>25.5</v>
          </cell>
          <cell r="F4145">
            <v>13</v>
          </cell>
          <cell r="G4145">
            <v>110.5</v>
          </cell>
          <cell r="H4145">
            <v>4</v>
          </cell>
          <cell r="I4145">
            <v>34</v>
          </cell>
          <cell r="J4145">
            <v>21</v>
          </cell>
          <cell r="K4145">
            <v>177.8</v>
          </cell>
        </row>
        <row r="4146">
          <cell r="A4146">
            <v>10853</v>
          </cell>
          <cell r="D4146">
            <v>3</v>
          </cell>
          <cell r="E4146">
            <v>88.8</v>
          </cell>
          <cell r="F4146">
            <v>3</v>
          </cell>
          <cell r="G4146">
            <v>88.8</v>
          </cell>
          <cell r="J4146">
            <v>6</v>
          </cell>
          <cell r="K4146">
            <v>177.6</v>
          </cell>
        </row>
        <row r="4147">
          <cell r="A4147">
            <v>30400</v>
          </cell>
          <cell r="B4147">
            <v>6</v>
          </cell>
          <cell r="C4147">
            <v>59.4</v>
          </cell>
          <cell r="F4147">
            <v>6</v>
          </cell>
          <cell r="G4147">
            <v>58.61</v>
          </cell>
          <cell r="H4147">
            <v>6</v>
          </cell>
          <cell r="I4147">
            <v>59.4</v>
          </cell>
          <cell r="J4147">
            <v>18</v>
          </cell>
          <cell r="K4147">
            <v>177.41</v>
          </cell>
        </row>
        <row r="4148">
          <cell r="A4148">
            <v>11783</v>
          </cell>
          <cell r="B4148">
            <v>4</v>
          </cell>
          <cell r="C4148">
            <v>39.200000000000003</v>
          </cell>
          <cell r="D4148">
            <v>3</v>
          </cell>
          <cell r="E4148">
            <v>30.72</v>
          </cell>
          <cell r="F4148">
            <v>7</v>
          </cell>
          <cell r="G4148">
            <v>83.4</v>
          </cell>
          <cell r="H4148">
            <v>2</v>
          </cell>
          <cell r="I4148">
            <v>24</v>
          </cell>
          <cell r="J4148">
            <v>16</v>
          </cell>
          <cell r="K4148">
            <v>177.32</v>
          </cell>
        </row>
        <row r="4149">
          <cell r="A4149">
            <v>14955</v>
          </cell>
          <cell r="B4149">
            <v>9</v>
          </cell>
          <cell r="C4149">
            <v>58.5</v>
          </cell>
          <cell r="D4149">
            <v>17</v>
          </cell>
          <cell r="E4149">
            <v>112.38</v>
          </cell>
          <cell r="F4149">
            <v>1</v>
          </cell>
          <cell r="G4149">
            <v>6.35</v>
          </cell>
          <cell r="J4149">
            <v>27</v>
          </cell>
          <cell r="K4149">
            <v>177.23</v>
          </cell>
        </row>
        <row r="4150">
          <cell r="A4150">
            <v>28281</v>
          </cell>
          <cell r="F4150">
            <v>9</v>
          </cell>
          <cell r="G4150">
            <v>106.08</v>
          </cell>
          <cell r="H4150">
            <v>6</v>
          </cell>
          <cell r="I4150">
            <v>71.040000000000006</v>
          </cell>
          <cell r="J4150">
            <v>15</v>
          </cell>
          <cell r="K4150">
            <v>177.12</v>
          </cell>
        </row>
        <row r="4151">
          <cell r="A4151">
            <v>29895</v>
          </cell>
          <cell r="B4151">
            <v>17</v>
          </cell>
          <cell r="C4151">
            <v>40.799999999999997</v>
          </cell>
          <cell r="D4151">
            <v>26</v>
          </cell>
          <cell r="E4151">
            <v>62.4</v>
          </cell>
          <cell r="F4151">
            <v>22</v>
          </cell>
          <cell r="G4151">
            <v>52.42</v>
          </cell>
          <cell r="H4151">
            <v>9</v>
          </cell>
          <cell r="I4151">
            <v>21.41</v>
          </cell>
          <cell r="J4151">
            <v>74</v>
          </cell>
          <cell r="K4151">
            <v>177.03</v>
          </cell>
        </row>
        <row r="4152">
          <cell r="A4152">
            <v>17404</v>
          </cell>
          <cell r="B4152">
            <v>2</v>
          </cell>
          <cell r="C4152">
            <v>118</v>
          </cell>
          <cell r="D4152">
            <v>1</v>
          </cell>
          <cell r="E4152">
            <v>59</v>
          </cell>
          <cell r="J4152">
            <v>3</v>
          </cell>
          <cell r="K4152">
            <v>177</v>
          </cell>
        </row>
        <row r="4153">
          <cell r="A4153">
            <v>30082</v>
          </cell>
          <cell r="D4153">
            <v>1</v>
          </cell>
          <cell r="E4153">
            <v>176.9</v>
          </cell>
          <cell r="J4153">
            <v>1</v>
          </cell>
          <cell r="K4153">
            <v>176.9</v>
          </cell>
        </row>
        <row r="4154">
          <cell r="A4154">
            <v>28637</v>
          </cell>
          <cell r="B4154">
            <v>6</v>
          </cell>
          <cell r="C4154">
            <v>40.799999999999997</v>
          </cell>
          <cell r="D4154">
            <v>1</v>
          </cell>
          <cell r="E4154">
            <v>6.8</v>
          </cell>
          <cell r="F4154">
            <v>17</v>
          </cell>
          <cell r="G4154">
            <v>115.6</v>
          </cell>
          <cell r="H4154">
            <v>2</v>
          </cell>
          <cell r="I4154">
            <v>13.6</v>
          </cell>
          <cell r="J4154">
            <v>26</v>
          </cell>
          <cell r="K4154">
            <v>176.79999999999998</v>
          </cell>
        </row>
        <row r="4155">
          <cell r="A4155">
            <v>18437</v>
          </cell>
          <cell r="D4155">
            <v>2</v>
          </cell>
          <cell r="E4155">
            <v>117.8</v>
          </cell>
          <cell r="F4155">
            <v>1</v>
          </cell>
          <cell r="G4155">
            <v>58.9</v>
          </cell>
          <cell r="J4155">
            <v>3</v>
          </cell>
          <cell r="K4155">
            <v>176.7</v>
          </cell>
        </row>
        <row r="4156">
          <cell r="A4156">
            <v>28211</v>
          </cell>
          <cell r="F4156">
            <v>15</v>
          </cell>
          <cell r="G4156">
            <v>28.5</v>
          </cell>
          <cell r="H4156">
            <v>78</v>
          </cell>
          <cell r="I4156">
            <v>148.19999999999999</v>
          </cell>
          <cell r="J4156">
            <v>93</v>
          </cell>
          <cell r="K4156">
            <v>176.7</v>
          </cell>
        </row>
        <row r="4157">
          <cell r="A4157">
            <v>15546</v>
          </cell>
          <cell r="B4157">
            <v>6</v>
          </cell>
          <cell r="C4157">
            <v>45</v>
          </cell>
          <cell r="D4157">
            <v>5</v>
          </cell>
          <cell r="E4157">
            <v>36.61</v>
          </cell>
          <cell r="F4157">
            <v>9</v>
          </cell>
          <cell r="G4157">
            <v>66.010000000000005</v>
          </cell>
          <cell r="H4157">
            <v>4</v>
          </cell>
          <cell r="I4157">
            <v>29.01</v>
          </cell>
          <cell r="J4157">
            <v>24</v>
          </cell>
          <cell r="K4157">
            <v>176.63</v>
          </cell>
        </row>
        <row r="4158">
          <cell r="A4158">
            <v>29563</v>
          </cell>
          <cell r="B4158">
            <v>5</v>
          </cell>
          <cell r="C4158">
            <v>29.5</v>
          </cell>
          <cell r="D4158">
            <v>6</v>
          </cell>
          <cell r="E4158">
            <v>35.4</v>
          </cell>
          <cell r="F4158">
            <v>10</v>
          </cell>
          <cell r="G4158">
            <v>59</v>
          </cell>
          <cell r="H4158">
            <v>9</v>
          </cell>
          <cell r="I4158">
            <v>52.63</v>
          </cell>
          <cell r="J4158">
            <v>30</v>
          </cell>
          <cell r="K4158">
            <v>176.53</v>
          </cell>
        </row>
        <row r="4159">
          <cell r="A4159">
            <v>27649</v>
          </cell>
          <cell r="B4159">
            <v>4</v>
          </cell>
          <cell r="C4159">
            <v>87.3</v>
          </cell>
          <cell r="D4159">
            <v>3</v>
          </cell>
          <cell r="E4159">
            <v>66.900000000000006</v>
          </cell>
          <cell r="F4159">
            <v>1</v>
          </cell>
          <cell r="G4159">
            <v>22.3</v>
          </cell>
          <cell r="J4159">
            <v>8</v>
          </cell>
          <cell r="K4159">
            <v>176.5</v>
          </cell>
        </row>
        <row r="4160">
          <cell r="A4160">
            <v>11118</v>
          </cell>
          <cell r="B4160">
            <v>8</v>
          </cell>
          <cell r="C4160">
            <v>64</v>
          </cell>
          <cell r="D4160">
            <v>1</v>
          </cell>
          <cell r="E4160">
            <v>8</v>
          </cell>
          <cell r="F4160">
            <v>10</v>
          </cell>
          <cell r="G4160">
            <v>80</v>
          </cell>
          <cell r="H4160">
            <v>3</v>
          </cell>
          <cell r="I4160">
            <v>24</v>
          </cell>
          <cell r="J4160">
            <v>22</v>
          </cell>
          <cell r="K4160">
            <v>176</v>
          </cell>
        </row>
        <row r="4161">
          <cell r="A4161">
            <v>17340</v>
          </cell>
          <cell r="D4161">
            <v>1</v>
          </cell>
          <cell r="E4161">
            <v>3.2</v>
          </cell>
          <cell r="F4161">
            <v>19</v>
          </cell>
          <cell r="G4161">
            <v>60.8</v>
          </cell>
          <cell r="H4161">
            <v>35</v>
          </cell>
          <cell r="I4161">
            <v>112</v>
          </cell>
          <cell r="J4161">
            <v>55</v>
          </cell>
          <cell r="K4161">
            <v>176</v>
          </cell>
        </row>
        <row r="4162">
          <cell r="A4162">
            <v>18043</v>
          </cell>
          <cell r="B4162">
            <v>9</v>
          </cell>
          <cell r="C4162">
            <v>72</v>
          </cell>
          <cell r="D4162">
            <v>6</v>
          </cell>
          <cell r="E4162">
            <v>48</v>
          </cell>
          <cell r="F4162">
            <v>7</v>
          </cell>
          <cell r="G4162">
            <v>56</v>
          </cell>
          <cell r="J4162">
            <v>22</v>
          </cell>
          <cell r="K4162">
            <v>176</v>
          </cell>
        </row>
        <row r="4163">
          <cell r="A4163">
            <v>28566</v>
          </cell>
          <cell r="F4163">
            <v>5</v>
          </cell>
          <cell r="G4163">
            <v>80</v>
          </cell>
          <cell r="H4163">
            <v>6</v>
          </cell>
          <cell r="I4163">
            <v>96</v>
          </cell>
          <cell r="J4163">
            <v>11</v>
          </cell>
          <cell r="K4163">
            <v>176</v>
          </cell>
        </row>
        <row r="4164">
          <cell r="A4164">
            <v>30528</v>
          </cell>
          <cell r="B4164">
            <v>48</v>
          </cell>
          <cell r="C4164">
            <v>76.8</v>
          </cell>
          <cell r="D4164">
            <v>1</v>
          </cell>
          <cell r="E4164">
            <v>1.6</v>
          </cell>
          <cell r="F4164">
            <v>2</v>
          </cell>
          <cell r="G4164">
            <v>3.2</v>
          </cell>
          <cell r="H4164">
            <v>59</v>
          </cell>
          <cell r="I4164">
            <v>94.4</v>
          </cell>
          <cell r="J4164">
            <v>110</v>
          </cell>
          <cell r="K4164">
            <v>176</v>
          </cell>
        </row>
        <row r="4165">
          <cell r="A4165">
            <v>31621</v>
          </cell>
          <cell r="D4165">
            <v>3</v>
          </cell>
          <cell r="E4165">
            <v>52.8</v>
          </cell>
          <cell r="F4165">
            <v>4</v>
          </cell>
          <cell r="G4165">
            <v>70.400000000000006</v>
          </cell>
          <cell r="H4165">
            <v>3</v>
          </cell>
          <cell r="I4165">
            <v>52.8</v>
          </cell>
          <cell r="J4165">
            <v>10</v>
          </cell>
          <cell r="K4165">
            <v>176</v>
          </cell>
        </row>
        <row r="4166">
          <cell r="A4166">
            <v>12017</v>
          </cell>
          <cell r="D4166">
            <v>14</v>
          </cell>
          <cell r="E4166">
            <v>22.4</v>
          </cell>
          <cell r="F4166">
            <v>45</v>
          </cell>
          <cell r="G4166">
            <v>71.87</v>
          </cell>
          <cell r="H4166">
            <v>51</v>
          </cell>
          <cell r="I4166">
            <v>81.599999999999994</v>
          </cell>
          <cell r="J4166">
            <v>110</v>
          </cell>
          <cell r="K4166">
            <v>175.87</v>
          </cell>
        </row>
        <row r="4167">
          <cell r="A4167">
            <v>17710</v>
          </cell>
          <cell r="B4167">
            <v>5</v>
          </cell>
          <cell r="C4167">
            <v>97.5</v>
          </cell>
          <cell r="D4167">
            <v>2</v>
          </cell>
          <cell r="E4167">
            <v>39</v>
          </cell>
          <cell r="F4167">
            <v>1</v>
          </cell>
          <cell r="G4167">
            <v>19.5</v>
          </cell>
          <cell r="H4167">
            <v>1</v>
          </cell>
          <cell r="I4167">
            <v>19.5</v>
          </cell>
          <cell r="J4167">
            <v>9</v>
          </cell>
          <cell r="K4167">
            <v>175.5</v>
          </cell>
        </row>
        <row r="4168">
          <cell r="A4168">
            <v>27458</v>
          </cell>
          <cell r="B4168">
            <v>13</v>
          </cell>
          <cell r="C4168">
            <v>51.36</v>
          </cell>
          <cell r="D4168">
            <v>6</v>
          </cell>
          <cell r="E4168">
            <v>24</v>
          </cell>
          <cell r="F4168">
            <v>6</v>
          </cell>
          <cell r="G4168">
            <v>24</v>
          </cell>
          <cell r="H4168">
            <v>19</v>
          </cell>
          <cell r="I4168">
            <v>76</v>
          </cell>
          <cell r="J4168">
            <v>44</v>
          </cell>
          <cell r="K4168">
            <v>175.36</v>
          </cell>
        </row>
        <row r="4169">
          <cell r="A4169">
            <v>10273</v>
          </cell>
          <cell r="B4169">
            <v>24</v>
          </cell>
          <cell r="C4169">
            <v>57.6</v>
          </cell>
          <cell r="D4169">
            <v>18</v>
          </cell>
          <cell r="E4169">
            <v>43.2</v>
          </cell>
          <cell r="F4169">
            <v>21</v>
          </cell>
          <cell r="G4169">
            <v>50.4</v>
          </cell>
          <cell r="H4169">
            <v>10</v>
          </cell>
          <cell r="I4169">
            <v>24</v>
          </cell>
          <cell r="J4169">
            <v>73</v>
          </cell>
          <cell r="K4169">
            <v>175.20000000000002</v>
          </cell>
        </row>
        <row r="4170">
          <cell r="A4170">
            <v>10888</v>
          </cell>
          <cell r="F4170">
            <v>1</v>
          </cell>
          <cell r="G4170">
            <v>21.9</v>
          </cell>
          <cell r="H4170">
            <v>7</v>
          </cell>
          <cell r="I4170">
            <v>153.30000000000001</v>
          </cell>
          <cell r="J4170">
            <v>8</v>
          </cell>
          <cell r="K4170">
            <v>175.20000000000002</v>
          </cell>
        </row>
        <row r="4171">
          <cell r="A4171">
            <v>13791</v>
          </cell>
          <cell r="B4171">
            <v>1</v>
          </cell>
          <cell r="C4171">
            <v>14.6</v>
          </cell>
          <cell r="D4171">
            <v>5</v>
          </cell>
          <cell r="E4171">
            <v>73</v>
          </cell>
          <cell r="F4171">
            <v>5</v>
          </cell>
          <cell r="G4171">
            <v>73</v>
          </cell>
          <cell r="H4171">
            <v>1</v>
          </cell>
          <cell r="I4171">
            <v>14.6</v>
          </cell>
          <cell r="J4171">
            <v>12</v>
          </cell>
          <cell r="K4171">
            <v>175.2</v>
          </cell>
        </row>
        <row r="4172">
          <cell r="A4172">
            <v>29024</v>
          </cell>
          <cell r="B4172">
            <v>1</v>
          </cell>
          <cell r="C4172">
            <v>14.6</v>
          </cell>
          <cell r="D4172">
            <v>4</v>
          </cell>
          <cell r="E4172">
            <v>58.4</v>
          </cell>
          <cell r="F4172">
            <v>4</v>
          </cell>
          <cell r="G4172">
            <v>58.4</v>
          </cell>
          <cell r="H4172">
            <v>3</v>
          </cell>
          <cell r="I4172">
            <v>43.8</v>
          </cell>
          <cell r="J4172">
            <v>12</v>
          </cell>
          <cell r="K4172">
            <v>175.2</v>
          </cell>
        </row>
        <row r="4173">
          <cell r="A4173">
            <v>18051</v>
          </cell>
          <cell r="B4173">
            <v>2</v>
          </cell>
          <cell r="C4173">
            <v>20.6</v>
          </cell>
          <cell r="D4173">
            <v>8</v>
          </cell>
          <cell r="E4173">
            <v>68</v>
          </cell>
          <cell r="F4173">
            <v>5</v>
          </cell>
          <cell r="G4173">
            <v>42.5</v>
          </cell>
          <cell r="H4173">
            <v>5</v>
          </cell>
          <cell r="I4173">
            <v>44</v>
          </cell>
          <cell r="J4173">
            <v>20</v>
          </cell>
          <cell r="K4173">
            <v>175.1</v>
          </cell>
        </row>
        <row r="4174">
          <cell r="A4174">
            <v>2027486</v>
          </cell>
          <cell r="H4174">
            <v>20.7</v>
          </cell>
          <cell r="I4174">
            <v>175.08</v>
          </cell>
          <cell r="J4174">
            <v>20.7</v>
          </cell>
          <cell r="K4174">
            <v>175.08</v>
          </cell>
        </row>
        <row r="4175">
          <cell r="A4175">
            <v>2027508</v>
          </cell>
          <cell r="B4175">
            <v>1.33</v>
          </cell>
          <cell r="C4175">
            <v>22.58</v>
          </cell>
          <cell r="D4175">
            <v>1.61</v>
          </cell>
          <cell r="E4175">
            <v>27.12</v>
          </cell>
          <cell r="F4175">
            <v>0.92</v>
          </cell>
          <cell r="G4175">
            <v>15.71</v>
          </cell>
          <cell r="H4175">
            <v>6.45</v>
          </cell>
          <cell r="I4175">
            <v>109.65</v>
          </cell>
          <cell r="J4175">
            <v>10.31</v>
          </cell>
          <cell r="K4175">
            <v>175.06</v>
          </cell>
        </row>
        <row r="4176">
          <cell r="A4176">
            <v>10906</v>
          </cell>
          <cell r="B4176">
            <v>11</v>
          </cell>
          <cell r="C4176">
            <v>77</v>
          </cell>
          <cell r="D4176">
            <v>1</v>
          </cell>
          <cell r="E4176">
            <v>7</v>
          </cell>
          <cell r="F4176">
            <v>5</v>
          </cell>
          <cell r="G4176">
            <v>35</v>
          </cell>
          <cell r="H4176">
            <v>8</v>
          </cell>
          <cell r="I4176">
            <v>56</v>
          </cell>
          <cell r="J4176">
            <v>25</v>
          </cell>
          <cell r="K4176">
            <v>175</v>
          </cell>
        </row>
        <row r="4177">
          <cell r="A4177">
            <v>30136</v>
          </cell>
          <cell r="B4177">
            <v>2</v>
          </cell>
          <cell r="C4177">
            <v>25</v>
          </cell>
          <cell r="D4177">
            <v>8</v>
          </cell>
          <cell r="E4177">
            <v>100</v>
          </cell>
          <cell r="F4177">
            <v>1</v>
          </cell>
          <cell r="G4177">
            <v>12.5</v>
          </cell>
          <cell r="H4177">
            <v>3</v>
          </cell>
          <cell r="I4177">
            <v>37.5</v>
          </cell>
          <cell r="J4177">
            <v>14</v>
          </cell>
          <cell r="K4177">
            <v>175</v>
          </cell>
        </row>
        <row r="4178">
          <cell r="A4178">
            <v>13990</v>
          </cell>
          <cell r="B4178">
            <v>21</v>
          </cell>
          <cell r="C4178">
            <v>96.6</v>
          </cell>
          <cell r="D4178">
            <v>17</v>
          </cell>
          <cell r="E4178">
            <v>78.2</v>
          </cell>
          <cell r="J4178">
            <v>38</v>
          </cell>
          <cell r="K4178">
            <v>174.8</v>
          </cell>
        </row>
        <row r="4179">
          <cell r="A4179">
            <v>29273</v>
          </cell>
          <cell r="B4179">
            <v>2</v>
          </cell>
          <cell r="C4179">
            <v>15.2</v>
          </cell>
          <cell r="D4179">
            <v>8</v>
          </cell>
          <cell r="E4179">
            <v>60.8</v>
          </cell>
          <cell r="F4179">
            <v>10</v>
          </cell>
          <cell r="G4179">
            <v>76</v>
          </cell>
          <cell r="H4179">
            <v>3</v>
          </cell>
          <cell r="I4179">
            <v>22.8</v>
          </cell>
          <cell r="J4179">
            <v>23</v>
          </cell>
          <cell r="K4179">
            <v>174.8</v>
          </cell>
        </row>
        <row r="4180">
          <cell r="A4180">
            <v>29728</v>
          </cell>
          <cell r="B4180">
            <v>5</v>
          </cell>
          <cell r="C4180">
            <v>38</v>
          </cell>
          <cell r="D4180">
            <v>5</v>
          </cell>
          <cell r="E4180">
            <v>38</v>
          </cell>
          <cell r="F4180">
            <v>7</v>
          </cell>
          <cell r="G4180">
            <v>53.2</v>
          </cell>
          <cell r="H4180">
            <v>6</v>
          </cell>
          <cell r="I4180">
            <v>45.6</v>
          </cell>
          <cell r="J4180">
            <v>23</v>
          </cell>
          <cell r="K4180">
            <v>174.79999999999998</v>
          </cell>
        </row>
        <row r="4181">
          <cell r="A4181">
            <v>29955</v>
          </cell>
          <cell r="B4181">
            <v>2</v>
          </cell>
          <cell r="C4181">
            <v>59</v>
          </cell>
          <cell r="D4181">
            <v>2</v>
          </cell>
          <cell r="E4181">
            <v>59</v>
          </cell>
          <cell r="F4181">
            <v>1</v>
          </cell>
          <cell r="G4181">
            <v>29.5</v>
          </cell>
          <cell r="H4181">
            <v>1</v>
          </cell>
          <cell r="I4181">
            <v>27.14</v>
          </cell>
          <cell r="J4181">
            <v>6</v>
          </cell>
          <cell r="K4181">
            <v>174.64</v>
          </cell>
        </row>
        <row r="4182">
          <cell r="A4182">
            <v>30120</v>
          </cell>
          <cell r="D4182">
            <v>2</v>
          </cell>
          <cell r="E4182">
            <v>69.8</v>
          </cell>
          <cell r="F4182">
            <v>2</v>
          </cell>
          <cell r="G4182">
            <v>69.8</v>
          </cell>
          <cell r="H4182">
            <v>1</v>
          </cell>
          <cell r="I4182">
            <v>34.9</v>
          </cell>
          <cell r="J4182">
            <v>5</v>
          </cell>
          <cell r="K4182">
            <v>174.5</v>
          </cell>
        </row>
        <row r="4183">
          <cell r="A4183">
            <v>16446</v>
          </cell>
          <cell r="B4183">
            <v>8</v>
          </cell>
          <cell r="C4183">
            <v>28</v>
          </cell>
          <cell r="D4183">
            <v>5</v>
          </cell>
          <cell r="E4183">
            <v>17.5</v>
          </cell>
          <cell r="F4183">
            <v>18</v>
          </cell>
          <cell r="G4183">
            <v>62.44</v>
          </cell>
          <cell r="H4183">
            <v>19</v>
          </cell>
          <cell r="I4183">
            <v>66.5</v>
          </cell>
          <cell r="J4183">
            <v>50</v>
          </cell>
          <cell r="K4183">
            <v>174.44</v>
          </cell>
        </row>
        <row r="4184">
          <cell r="A4184">
            <v>18260</v>
          </cell>
          <cell r="B4184">
            <v>3</v>
          </cell>
          <cell r="C4184">
            <v>72</v>
          </cell>
          <cell r="D4184">
            <v>1</v>
          </cell>
          <cell r="E4184">
            <v>24</v>
          </cell>
          <cell r="H4184">
            <v>3</v>
          </cell>
          <cell r="I4184">
            <v>78.099999999999994</v>
          </cell>
          <cell r="J4184">
            <v>7</v>
          </cell>
          <cell r="K4184">
            <v>174.1</v>
          </cell>
        </row>
        <row r="4185">
          <cell r="A4185">
            <v>13290</v>
          </cell>
          <cell r="B4185">
            <v>28</v>
          </cell>
          <cell r="C4185">
            <v>128.06</v>
          </cell>
          <cell r="D4185">
            <v>10</v>
          </cell>
          <cell r="E4185">
            <v>46</v>
          </cell>
          <cell r="J4185">
            <v>38</v>
          </cell>
          <cell r="K4185">
            <v>174.06</v>
          </cell>
        </row>
        <row r="4186">
          <cell r="A4186">
            <v>18421</v>
          </cell>
          <cell r="B4186">
            <v>4</v>
          </cell>
          <cell r="C4186">
            <v>46.4</v>
          </cell>
          <cell r="D4186">
            <v>4</v>
          </cell>
          <cell r="E4186">
            <v>46.4</v>
          </cell>
          <cell r="F4186">
            <v>5</v>
          </cell>
          <cell r="G4186">
            <v>58</v>
          </cell>
          <cell r="H4186">
            <v>2</v>
          </cell>
          <cell r="I4186">
            <v>23.2</v>
          </cell>
          <cell r="J4186">
            <v>15</v>
          </cell>
          <cell r="K4186">
            <v>174</v>
          </cell>
        </row>
        <row r="4187">
          <cell r="A4187">
            <v>27447</v>
          </cell>
          <cell r="B4187">
            <v>9</v>
          </cell>
          <cell r="C4187">
            <v>52.2</v>
          </cell>
          <cell r="D4187">
            <v>8</v>
          </cell>
          <cell r="E4187">
            <v>46.4</v>
          </cell>
          <cell r="F4187">
            <v>5</v>
          </cell>
          <cell r="G4187">
            <v>29</v>
          </cell>
          <cell r="H4187">
            <v>8</v>
          </cell>
          <cell r="I4187">
            <v>46.4</v>
          </cell>
          <cell r="J4187">
            <v>30</v>
          </cell>
          <cell r="K4187">
            <v>174</v>
          </cell>
        </row>
        <row r="4188">
          <cell r="A4188">
            <v>28469</v>
          </cell>
          <cell r="B4188">
            <v>4</v>
          </cell>
          <cell r="C4188">
            <v>50</v>
          </cell>
          <cell r="D4188">
            <v>10</v>
          </cell>
          <cell r="E4188">
            <v>124</v>
          </cell>
          <cell r="J4188">
            <v>14</v>
          </cell>
          <cell r="K4188">
            <v>174</v>
          </cell>
        </row>
        <row r="4189">
          <cell r="A4189">
            <v>31183</v>
          </cell>
          <cell r="B4189">
            <v>14</v>
          </cell>
          <cell r="C4189">
            <v>42</v>
          </cell>
          <cell r="D4189">
            <v>14</v>
          </cell>
          <cell r="E4189">
            <v>42</v>
          </cell>
          <cell r="F4189">
            <v>8</v>
          </cell>
          <cell r="G4189">
            <v>24</v>
          </cell>
          <cell r="H4189">
            <v>22</v>
          </cell>
          <cell r="I4189">
            <v>66</v>
          </cell>
          <cell r="J4189">
            <v>58</v>
          </cell>
          <cell r="K4189">
            <v>174</v>
          </cell>
        </row>
        <row r="4190">
          <cell r="A4190">
            <v>28813</v>
          </cell>
          <cell r="B4190">
            <v>31</v>
          </cell>
          <cell r="C4190">
            <v>123.46</v>
          </cell>
          <cell r="D4190">
            <v>5</v>
          </cell>
          <cell r="E4190">
            <v>21</v>
          </cell>
          <cell r="F4190">
            <v>5</v>
          </cell>
          <cell r="G4190">
            <v>21</v>
          </cell>
          <cell r="H4190">
            <v>2</v>
          </cell>
          <cell r="I4190">
            <v>8.4</v>
          </cell>
          <cell r="J4190">
            <v>43</v>
          </cell>
          <cell r="K4190">
            <v>173.85999999999999</v>
          </cell>
        </row>
        <row r="4191">
          <cell r="A4191">
            <v>28769</v>
          </cell>
          <cell r="B4191">
            <v>9</v>
          </cell>
          <cell r="C4191">
            <v>71.099999999999994</v>
          </cell>
          <cell r="D4191">
            <v>11</v>
          </cell>
          <cell r="E4191">
            <v>86.9</v>
          </cell>
          <cell r="F4191">
            <v>2</v>
          </cell>
          <cell r="G4191">
            <v>15.8</v>
          </cell>
          <cell r="J4191">
            <v>22</v>
          </cell>
          <cell r="K4191">
            <v>173.8</v>
          </cell>
        </row>
        <row r="4192">
          <cell r="A4192">
            <v>10320</v>
          </cell>
          <cell r="B4192">
            <v>24</v>
          </cell>
          <cell r="C4192">
            <v>71.760000000000005</v>
          </cell>
          <cell r="D4192">
            <v>9</v>
          </cell>
          <cell r="E4192">
            <v>27</v>
          </cell>
          <cell r="F4192">
            <v>10</v>
          </cell>
          <cell r="G4192">
            <v>30</v>
          </cell>
          <cell r="H4192">
            <v>15</v>
          </cell>
          <cell r="I4192">
            <v>45</v>
          </cell>
          <cell r="J4192">
            <v>58</v>
          </cell>
          <cell r="K4192">
            <v>173.76</v>
          </cell>
        </row>
        <row r="4193">
          <cell r="A4193">
            <v>31914</v>
          </cell>
          <cell r="D4193">
            <v>58</v>
          </cell>
          <cell r="E4193">
            <v>173.76</v>
          </cell>
          <cell r="J4193">
            <v>58</v>
          </cell>
          <cell r="K4193">
            <v>173.76</v>
          </cell>
        </row>
        <row r="4194">
          <cell r="A4194">
            <v>27434</v>
          </cell>
          <cell r="B4194">
            <v>63</v>
          </cell>
          <cell r="C4194">
            <v>75.5</v>
          </cell>
          <cell r="D4194">
            <v>8</v>
          </cell>
          <cell r="E4194">
            <v>9.6</v>
          </cell>
          <cell r="F4194">
            <v>23</v>
          </cell>
          <cell r="G4194">
            <v>27.6</v>
          </cell>
          <cell r="H4194">
            <v>51</v>
          </cell>
          <cell r="I4194">
            <v>61</v>
          </cell>
          <cell r="J4194">
            <v>145</v>
          </cell>
          <cell r="K4194">
            <v>173.7</v>
          </cell>
        </row>
        <row r="4195">
          <cell r="A4195">
            <v>16233</v>
          </cell>
          <cell r="B4195">
            <v>8</v>
          </cell>
          <cell r="C4195">
            <v>66.400000000000006</v>
          </cell>
          <cell r="D4195">
            <v>1</v>
          </cell>
          <cell r="E4195">
            <v>8.3000000000000007</v>
          </cell>
          <cell r="F4195">
            <v>11</v>
          </cell>
          <cell r="G4195">
            <v>90.64</v>
          </cell>
          <cell r="H4195">
            <v>1</v>
          </cell>
          <cell r="I4195">
            <v>8.3000000000000007</v>
          </cell>
          <cell r="J4195">
            <v>21</v>
          </cell>
          <cell r="K4195">
            <v>173.64000000000001</v>
          </cell>
        </row>
        <row r="4196">
          <cell r="A4196">
            <v>31732</v>
          </cell>
          <cell r="D4196">
            <v>4</v>
          </cell>
          <cell r="E4196">
            <v>23.2</v>
          </cell>
          <cell r="F4196">
            <v>9</v>
          </cell>
          <cell r="G4196">
            <v>52.2</v>
          </cell>
          <cell r="H4196">
            <v>17</v>
          </cell>
          <cell r="I4196">
            <v>98.14</v>
          </cell>
          <cell r="J4196">
            <v>30</v>
          </cell>
          <cell r="K4196">
            <v>173.54000000000002</v>
          </cell>
        </row>
        <row r="4197">
          <cell r="A4197">
            <v>17138</v>
          </cell>
          <cell r="F4197">
            <v>3</v>
          </cell>
          <cell r="G4197">
            <v>63.95</v>
          </cell>
          <cell r="H4197">
            <v>5</v>
          </cell>
          <cell r="I4197">
            <v>109.5</v>
          </cell>
          <cell r="J4197">
            <v>8</v>
          </cell>
          <cell r="K4197">
            <v>173.45</v>
          </cell>
        </row>
        <row r="4198">
          <cell r="A4198">
            <v>31282</v>
          </cell>
          <cell r="B4198">
            <v>1</v>
          </cell>
          <cell r="C4198">
            <v>21.9</v>
          </cell>
          <cell r="D4198">
            <v>2</v>
          </cell>
          <cell r="E4198">
            <v>42.05</v>
          </cell>
          <cell r="F4198">
            <v>1</v>
          </cell>
          <cell r="G4198">
            <v>21.9</v>
          </cell>
          <cell r="H4198">
            <v>4</v>
          </cell>
          <cell r="I4198">
            <v>87.6</v>
          </cell>
          <cell r="J4198">
            <v>8</v>
          </cell>
          <cell r="K4198">
            <v>173.45</v>
          </cell>
        </row>
        <row r="4199">
          <cell r="A4199">
            <v>17988</v>
          </cell>
          <cell r="D4199">
            <v>1</v>
          </cell>
          <cell r="E4199">
            <v>28.9</v>
          </cell>
          <cell r="F4199">
            <v>1</v>
          </cell>
          <cell r="G4199">
            <v>28.9</v>
          </cell>
          <cell r="H4199">
            <v>4</v>
          </cell>
          <cell r="I4199">
            <v>115.6</v>
          </cell>
          <cell r="J4199">
            <v>6</v>
          </cell>
          <cell r="K4199">
            <v>173.39999999999998</v>
          </cell>
        </row>
        <row r="4200">
          <cell r="A4200">
            <v>28102</v>
          </cell>
          <cell r="B4200">
            <v>62</v>
          </cell>
          <cell r="C4200">
            <v>97.12</v>
          </cell>
          <cell r="F4200">
            <v>48</v>
          </cell>
          <cell r="G4200">
            <v>76.150000000000006</v>
          </cell>
          <cell r="J4200">
            <v>110</v>
          </cell>
          <cell r="K4200">
            <v>173.27</v>
          </cell>
        </row>
        <row r="4201">
          <cell r="A4201">
            <v>22778</v>
          </cell>
          <cell r="B4201">
            <v>11</v>
          </cell>
          <cell r="C4201">
            <v>65.52</v>
          </cell>
          <cell r="D4201">
            <v>7</v>
          </cell>
          <cell r="E4201">
            <v>41.52</v>
          </cell>
          <cell r="F4201">
            <v>6</v>
          </cell>
          <cell r="G4201">
            <v>36</v>
          </cell>
          <cell r="H4201">
            <v>5</v>
          </cell>
          <cell r="I4201">
            <v>30</v>
          </cell>
          <cell r="J4201">
            <v>29</v>
          </cell>
          <cell r="K4201">
            <v>173.04</v>
          </cell>
        </row>
        <row r="4202">
          <cell r="A4202">
            <v>17115</v>
          </cell>
          <cell r="B4202">
            <v>9</v>
          </cell>
          <cell r="C4202">
            <v>119.7</v>
          </cell>
          <cell r="D4202">
            <v>4</v>
          </cell>
          <cell r="E4202">
            <v>53.2</v>
          </cell>
          <cell r="J4202">
            <v>13</v>
          </cell>
          <cell r="K4202">
            <v>172.9</v>
          </cell>
        </row>
        <row r="4203">
          <cell r="A4203">
            <v>22680</v>
          </cell>
          <cell r="F4203">
            <v>4</v>
          </cell>
          <cell r="G4203">
            <v>53.2</v>
          </cell>
          <cell r="H4203">
            <v>9</v>
          </cell>
          <cell r="I4203">
            <v>119.7</v>
          </cell>
          <cell r="J4203">
            <v>13</v>
          </cell>
          <cell r="K4203">
            <v>172.9</v>
          </cell>
        </row>
        <row r="4204">
          <cell r="A4204">
            <v>15703</v>
          </cell>
          <cell r="B4204">
            <v>9</v>
          </cell>
          <cell r="C4204">
            <v>48.6</v>
          </cell>
          <cell r="D4204">
            <v>7</v>
          </cell>
          <cell r="E4204">
            <v>37.799999999999997</v>
          </cell>
          <cell r="F4204">
            <v>3</v>
          </cell>
          <cell r="G4204">
            <v>16.2</v>
          </cell>
          <cell r="H4204">
            <v>13</v>
          </cell>
          <cell r="I4204">
            <v>70.2</v>
          </cell>
          <cell r="J4204">
            <v>32</v>
          </cell>
          <cell r="K4204">
            <v>172.8</v>
          </cell>
        </row>
        <row r="4205">
          <cell r="A4205">
            <v>31890</v>
          </cell>
          <cell r="F4205">
            <v>1</v>
          </cell>
          <cell r="G4205">
            <v>21.6</v>
          </cell>
          <cell r="H4205">
            <v>7</v>
          </cell>
          <cell r="I4205">
            <v>151.19999999999999</v>
          </cell>
          <cell r="J4205">
            <v>8</v>
          </cell>
          <cell r="K4205">
            <v>172.79999999999998</v>
          </cell>
        </row>
        <row r="4206">
          <cell r="A4206">
            <v>16722</v>
          </cell>
          <cell r="B4206">
            <v>31</v>
          </cell>
          <cell r="C4206">
            <v>58.9</v>
          </cell>
          <cell r="D4206">
            <v>34</v>
          </cell>
          <cell r="E4206">
            <v>64.45</v>
          </cell>
          <cell r="F4206">
            <v>26</v>
          </cell>
          <cell r="G4206">
            <v>49.4</v>
          </cell>
          <cell r="J4206">
            <v>91</v>
          </cell>
          <cell r="K4206">
            <v>172.75</v>
          </cell>
        </row>
        <row r="4207">
          <cell r="A4207">
            <v>31751</v>
          </cell>
          <cell r="F4207">
            <v>1</v>
          </cell>
          <cell r="G4207">
            <v>89.9</v>
          </cell>
          <cell r="H4207">
            <v>1</v>
          </cell>
          <cell r="I4207">
            <v>82.71</v>
          </cell>
          <cell r="J4207">
            <v>2</v>
          </cell>
          <cell r="K4207">
            <v>172.61</v>
          </cell>
        </row>
        <row r="4208">
          <cell r="A4208">
            <v>31540</v>
          </cell>
          <cell r="B4208">
            <v>23</v>
          </cell>
          <cell r="C4208">
            <v>32.090000000000003</v>
          </cell>
          <cell r="D4208">
            <v>24</v>
          </cell>
          <cell r="E4208">
            <v>33.6</v>
          </cell>
          <cell r="F4208">
            <v>34</v>
          </cell>
          <cell r="G4208">
            <v>50.27</v>
          </cell>
          <cell r="H4208">
            <v>38</v>
          </cell>
          <cell r="I4208">
            <v>56.64</v>
          </cell>
          <cell r="J4208">
            <v>119</v>
          </cell>
          <cell r="K4208">
            <v>172.60000000000002</v>
          </cell>
        </row>
        <row r="4209">
          <cell r="A4209">
            <v>10323</v>
          </cell>
          <cell r="B4209">
            <v>5</v>
          </cell>
          <cell r="C4209">
            <v>17</v>
          </cell>
          <cell r="D4209">
            <v>23</v>
          </cell>
          <cell r="E4209">
            <v>77.39</v>
          </cell>
          <cell r="F4209">
            <v>15</v>
          </cell>
          <cell r="G4209">
            <v>51</v>
          </cell>
          <cell r="H4209">
            <v>8</v>
          </cell>
          <cell r="I4209">
            <v>27.2</v>
          </cell>
          <cell r="J4209">
            <v>51</v>
          </cell>
          <cell r="K4209">
            <v>172.58999999999997</v>
          </cell>
        </row>
        <row r="4210">
          <cell r="A4210">
            <v>29183</v>
          </cell>
          <cell r="B4210">
            <v>17</v>
          </cell>
          <cell r="C4210">
            <v>172.58</v>
          </cell>
          <cell r="J4210">
            <v>17</v>
          </cell>
          <cell r="K4210">
            <v>172.58</v>
          </cell>
        </row>
        <row r="4211">
          <cell r="A4211">
            <v>16922</v>
          </cell>
          <cell r="B4211">
            <v>3</v>
          </cell>
          <cell r="C4211">
            <v>172.5</v>
          </cell>
          <cell r="J4211">
            <v>3</v>
          </cell>
          <cell r="K4211">
            <v>172.5</v>
          </cell>
        </row>
        <row r="4212">
          <cell r="A4212">
            <v>30588</v>
          </cell>
          <cell r="B4212">
            <v>2</v>
          </cell>
          <cell r="C4212">
            <v>39</v>
          </cell>
          <cell r="D4212">
            <v>5</v>
          </cell>
          <cell r="E4212">
            <v>97.5</v>
          </cell>
          <cell r="F4212">
            <v>2</v>
          </cell>
          <cell r="G4212">
            <v>35.880000000000003</v>
          </cell>
          <cell r="J4212">
            <v>9</v>
          </cell>
          <cell r="K4212">
            <v>172.38</v>
          </cell>
        </row>
        <row r="4213">
          <cell r="A4213">
            <v>29137</v>
          </cell>
          <cell r="B4213">
            <v>2</v>
          </cell>
          <cell r="C4213">
            <v>45.89</v>
          </cell>
          <cell r="D4213">
            <v>1</v>
          </cell>
          <cell r="E4213">
            <v>31.6</v>
          </cell>
          <cell r="F4213">
            <v>1</v>
          </cell>
          <cell r="G4213">
            <v>31.6</v>
          </cell>
          <cell r="H4213">
            <v>2</v>
          </cell>
          <cell r="I4213">
            <v>63.2</v>
          </cell>
          <cell r="J4213">
            <v>6</v>
          </cell>
          <cell r="K4213">
            <v>172.29000000000002</v>
          </cell>
        </row>
        <row r="4214">
          <cell r="A4214">
            <v>14926</v>
          </cell>
          <cell r="B4214">
            <v>2</v>
          </cell>
          <cell r="C4214">
            <v>16.399999999999999</v>
          </cell>
          <cell r="D4214">
            <v>8</v>
          </cell>
          <cell r="E4214">
            <v>65.599999999999994</v>
          </cell>
          <cell r="F4214">
            <v>5</v>
          </cell>
          <cell r="G4214">
            <v>41</v>
          </cell>
          <cell r="H4214">
            <v>6</v>
          </cell>
          <cell r="I4214">
            <v>49.2</v>
          </cell>
          <cell r="J4214">
            <v>21</v>
          </cell>
          <cell r="K4214">
            <v>172.2</v>
          </cell>
        </row>
        <row r="4215">
          <cell r="A4215">
            <v>10259</v>
          </cell>
          <cell r="B4215">
            <v>16</v>
          </cell>
          <cell r="C4215">
            <v>68.8</v>
          </cell>
          <cell r="D4215">
            <v>3</v>
          </cell>
          <cell r="E4215">
            <v>12.9</v>
          </cell>
          <cell r="F4215">
            <v>8</v>
          </cell>
          <cell r="G4215">
            <v>34.4</v>
          </cell>
          <cell r="H4215">
            <v>13</v>
          </cell>
          <cell r="I4215">
            <v>55.9</v>
          </cell>
          <cell r="J4215">
            <v>40</v>
          </cell>
          <cell r="K4215">
            <v>172</v>
          </cell>
        </row>
        <row r="4216">
          <cell r="A4216">
            <v>17157</v>
          </cell>
          <cell r="D4216">
            <v>2</v>
          </cell>
          <cell r="E4216">
            <v>43</v>
          </cell>
          <cell r="F4216">
            <v>1</v>
          </cell>
          <cell r="G4216">
            <v>21.5</v>
          </cell>
          <cell r="H4216">
            <v>5</v>
          </cell>
          <cell r="I4216">
            <v>107.5</v>
          </cell>
          <cell r="J4216">
            <v>8</v>
          </cell>
          <cell r="K4216">
            <v>172</v>
          </cell>
        </row>
        <row r="4217">
          <cell r="A4217">
            <v>27392</v>
          </cell>
          <cell r="B4217">
            <v>7</v>
          </cell>
          <cell r="C4217">
            <v>29.06</v>
          </cell>
          <cell r="D4217">
            <v>11</v>
          </cell>
          <cell r="E4217">
            <v>46.2</v>
          </cell>
          <cell r="F4217">
            <v>14</v>
          </cell>
          <cell r="G4217">
            <v>58.8</v>
          </cell>
          <cell r="H4217">
            <v>9</v>
          </cell>
          <cell r="I4217">
            <v>37.799999999999997</v>
          </cell>
          <cell r="J4217">
            <v>41</v>
          </cell>
          <cell r="K4217">
            <v>171.86</v>
          </cell>
        </row>
        <row r="4218">
          <cell r="A4218">
            <v>13981</v>
          </cell>
          <cell r="B4218">
            <v>17</v>
          </cell>
          <cell r="C4218">
            <v>53.62</v>
          </cell>
          <cell r="D4218">
            <v>11</v>
          </cell>
          <cell r="E4218">
            <v>34.94</v>
          </cell>
          <cell r="F4218">
            <v>16</v>
          </cell>
          <cell r="G4218">
            <v>51.2</v>
          </cell>
          <cell r="H4218">
            <v>10</v>
          </cell>
          <cell r="I4218">
            <v>32</v>
          </cell>
          <cell r="J4218">
            <v>54</v>
          </cell>
          <cell r="K4218">
            <v>171.76</v>
          </cell>
        </row>
        <row r="4219">
          <cell r="A4219">
            <v>28743</v>
          </cell>
          <cell r="B4219">
            <v>2</v>
          </cell>
          <cell r="C4219">
            <v>55.68</v>
          </cell>
          <cell r="D4219">
            <v>2</v>
          </cell>
          <cell r="E4219">
            <v>58</v>
          </cell>
          <cell r="F4219">
            <v>2</v>
          </cell>
          <cell r="G4219">
            <v>58</v>
          </cell>
          <cell r="J4219">
            <v>6</v>
          </cell>
          <cell r="K4219">
            <v>171.68</v>
          </cell>
        </row>
        <row r="4220">
          <cell r="A4220">
            <v>28182</v>
          </cell>
          <cell r="B4220">
            <v>15</v>
          </cell>
          <cell r="C4220">
            <v>58.5</v>
          </cell>
          <cell r="D4220">
            <v>22</v>
          </cell>
          <cell r="E4220">
            <v>85.8</v>
          </cell>
          <cell r="F4220">
            <v>7</v>
          </cell>
          <cell r="G4220">
            <v>27.3</v>
          </cell>
          <cell r="J4220">
            <v>44</v>
          </cell>
          <cell r="K4220">
            <v>171.60000000000002</v>
          </cell>
        </row>
        <row r="4221">
          <cell r="A4221">
            <v>23095</v>
          </cell>
          <cell r="B4221">
            <v>1</v>
          </cell>
          <cell r="C4221">
            <v>42.9</v>
          </cell>
          <cell r="D4221">
            <v>1</v>
          </cell>
          <cell r="E4221">
            <v>42.9</v>
          </cell>
          <cell r="F4221">
            <v>2</v>
          </cell>
          <cell r="G4221">
            <v>85.8</v>
          </cell>
          <cell r="J4221">
            <v>4</v>
          </cell>
          <cell r="K4221">
            <v>171.6</v>
          </cell>
        </row>
        <row r="4222">
          <cell r="A4222">
            <v>30210</v>
          </cell>
          <cell r="B4222">
            <v>1</v>
          </cell>
          <cell r="C4222">
            <v>42.9</v>
          </cell>
          <cell r="D4222">
            <v>2</v>
          </cell>
          <cell r="E4222">
            <v>85.8</v>
          </cell>
          <cell r="F4222">
            <v>1</v>
          </cell>
          <cell r="G4222">
            <v>42.9</v>
          </cell>
          <cell r="J4222">
            <v>4</v>
          </cell>
          <cell r="K4222">
            <v>171.6</v>
          </cell>
        </row>
        <row r="4223">
          <cell r="A4223">
            <v>10719</v>
          </cell>
          <cell r="D4223">
            <v>4</v>
          </cell>
          <cell r="E4223">
            <v>6</v>
          </cell>
          <cell r="F4223">
            <v>53</v>
          </cell>
          <cell r="G4223">
            <v>80.11</v>
          </cell>
          <cell r="H4223">
            <v>54</v>
          </cell>
          <cell r="I4223">
            <v>85.23</v>
          </cell>
          <cell r="J4223">
            <v>111</v>
          </cell>
          <cell r="K4223">
            <v>171.34</v>
          </cell>
        </row>
        <row r="4224">
          <cell r="A4224">
            <v>14912</v>
          </cell>
          <cell r="B4224">
            <v>4</v>
          </cell>
          <cell r="C4224">
            <v>56.8</v>
          </cell>
          <cell r="D4224">
            <v>3</v>
          </cell>
          <cell r="E4224">
            <v>42.6</v>
          </cell>
          <cell r="F4224">
            <v>1</v>
          </cell>
          <cell r="G4224">
            <v>14.2</v>
          </cell>
          <cell r="H4224">
            <v>4</v>
          </cell>
          <cell r="I4224">
            <v>57.7</v>
          </cell>
          <cell r="J4224">
            <v>12</v>
          </cell>
          <cell r="K4224">
            <v>171.3</v>
          </cell>
        </row>
        <row r="4225">
          <cell r="A4225">
            <v>29725</v>
          </cell>
          <cell r="B4225">
            <v>6</v>
          </cell>
          <cell r="C4225">
            <v>45</v>
          </cell>
          <cell r="D4225">
            <v>3</v>
          </cell>
          <cell r="E4225">
            <v>21.9</v>
          </cell>
          <cell r="F4225">
            <v>4</v>
          </cell>
          <cell r="G4225">
            <v>29.4</v>
          </cell>
          <cell r="H4225">
            <v>10</v>
          </cell>
          <cell r="I4225">
            <v>75</v>
          </cell>
          <cell r="J4225">
            <v>23</v>
          </cell>
          <cell r="K4225">
            <v>171.3</v>
          </cell>
        </row>
        <row r="4226">
          <cell r="A4226">
            <v>2015100</v>
          </cell>
          <cell r="D4226">
            <v>6</v>
          </cell>
          <cell r="E4226">
            <v>143.52000000000001</v>
          </cell>
          <cell r="F4226">
            <v>1.1599999999999999</v>
          </cell>
          <cell r="G4226">
            <v>27.75</v>
          </cell>
          <cell r="J4226">
            <v>7.16</v>
          </cell>
          <cell r="K4226">
            <v>171.27</v>
          </cell>
        </row>
        <row r="4227">
          <cell r="A4227">
            <v>31461</v>
          </cell>
          <cell r="B4227">
            <v>7</v>
          </cell>
          <cell r="C4227">
            <v>41.3</v>
          </cell>
          <cell r="D4227">
            <v>4</v>
          </cell>
          <cell r="E4227">
            <v>23.6</v>
          </cell>
          <cell r="F4227">
            <v>8</v>
          </cell>
          <cell r="G4227">
            <v>47.2</v>
          </cell>
          <cell r="H4227">
            <v>10</v>
          </cell>
          <cell r="I4227">
            <v>59</v>
          </cell>
          <cell r="J4227">
            <v>29</v>
          </cell>
          <cell r="K4227">
            <v>171.10000000000002</v>
          </cell>
        </row>
        <row r="4228">
          <cell r="A4228">
            <v>12791</v>
          </cell>
          <cell r="B4228">
            <v>6</v>
          </cell>
          <cell r="C4228">
            <v>51</v>
          </cell>
          <cell r="D4228">
            <v>1</v>
          </cell>
          <cell r="E4228">
            <v>8.5</v>
          </cell>
          <cell r="F4228">
            <v>2</v>
          </cell>
          <cell r="G4228">
            <v>17</v>
          </cell>
          <cell r="H4228">
            <v>11</v>
          </cell>
          <cell r="I4228">
            <v>94.6</v>
          </cell>
          <cell r="J4228">
            <v>20</v>
          </cell>
          <cell r="K4228">
            <v>171.1</v>
          </cell>
        </row>
        <row r="4229">
          <cell r="A4229">
            <v>27379</v>
          </cell>
          <cell r="B4229">
            <v>5</v>
          </cell>
          <cell r="C4229">
            <v>142.5</v>
          </cell>
          <cell r="D4229">
            <v>1</v>
          </cell>
          <cell r="E4229">
            <v>28.5</v>
          </cell>
          <cell r="J4229">
            <v>6</v>
          </cell>
          <cell r="K4229">
            <v>171</v>
          </cell>
        </row>
        <row r="4230">
          <cell r="A4230">
            <v>30317</v>
          </cell>
          <cell r="B4230">
            <v>12</v>
          </cell>
          <cell r="C4230">
            <v>45.6</v>
          </cell>
          <cell r="D4230">
            <v>18</v>
          </cell>
          <cell r="E4230">
            <v>68.400000000000006</v>
          </cell>
          <cell r="F4230">
            <v>13</v>
          </cell>
          <cell r="G4230">
            <v>49.4</v>
          </cell>
          <cell r="H4230">
            <v>2</v>
          </cell>
          <cell r="I4230">
            <v>7.6</v>
          </cell>
          <cell r="J4230">
            <v>45</v>
          </cell>
          <cell r="K4230">
            <v>171</v>
          </cell>
        </row>
        <row r="4231">
          <cell r="A4231">
            <v>10781</v>
          </cell>
          <cell r="D4231">
            <v>6</v>
          </cell>
          <cell r="E4231">
            <v>91.08</v>
          </cell>
          <cell r="F4231">
            <v>5</v>
          </cell>
          <cell r="G4231">
            <v>79.86</v>
          </cell>
          <cell r="J4231">
            <v>11</v>
          </cell>
          <cell r="K4231">
            <v>170.94</v>
          </cell>
        </row>
        <row r="4232">
          <cell r="A4232">
            <v>27454</v>
          </cell>
          <cell r="B4232">
            <v>14</v>
          </cell>
          <cell r="C4232">
            <v>53.2</v>
          </cell>
          <cell r="D4232">
            <v>38</v>
          </cell>
          <cell r="E4232">
            <v>117.62</v>
          </cell>
          <cell r="J4232">
            <v>52</v>
          </cell>
          <cell r="K4232">
            <v>170.82</v>
          </cell>
        </row>
        <row r="4233">
          <cell r="A4233">
            <v>17256</v>
          </cell>
          <cell r="B4233">
            <v>4</v>
          </cell>
          <cell r="C4233">
            <v>58</v>
          </cell>
          <cell r="D4233">
            <v>6</v>
          </cell>
          <cell r="E4233">
            <v>84.68</v>
          </cell>
          <cell r="F4233">
            <v>1</v>
          </cell>
          <cell r="G4233">
            <v>13.34</v>
          </cell>
          <cell r="H4233">
            <v>1</v>
          </cell>
          <cell r="I4233">
            <v>14.5</v>
          </cell>
          <cell r="J4233">
            <v>12</v>
          </cell>
          <cell r="K4233">
            <v>170.52</v>
          </cell>
        </row>
        <row r="4234">
          <cell r="A4234">
            <v>29986</v>
          </cell>
          <cell r="D4234">
            <v>31</v>
          </cell>
          <cell r="E4234">
            <v>170.5</v>
          </cell>
          <cell r="J4234">
            <v>31</v>
          </cell>
          <cell r="K4234">
            <v>170.5</v>
          </cell>
        </row>
        <row r="4235">
          <cell r="A4235">
            <v>27514</v>
          </cell>
          <cell r="B4235">
            <v>15</v>
          </cell>
          <cell r="C4235">
            <v>141.74</v>
          </cell>
          <cell r="D4235">
            <v>3</v>
          </cell>
          <cell r="E4235">
            <v>28.5</v>
          </cell>
          <cell r="J4235">
            <v>18</v>
          </cell>
          <cell r="K4235">
            <v>170.24</v>
          </cell>
        </row>
        <row r="4236">
          <cell r="A4236">
            <v>28292</v>
          </cell>
          <cell r="B4236">
            <v>2</v>
          </cell>
          <cell r="C4236">
            <v>22.8</v>
          </cell>
          <cell r="F4236">
            <v>3</v>
          </cell>
          <cell r="G4236">
            <v>34.200000000000003</v>
          </cell>
          <cell r="H4236">
            <v>10</v>
          </cell>
          <cell r="I4236">
            <v>113.09</v>
          </cell>
          <cell r="J4236">
            <v>15</v>
          </cell>
          <cell r="K4236">
            <v>170.09</v>
          </cell>
        </row>
        <row r="4237">
          <cell r="A4237">
            <v>13830</v>
          </cell>
          <cell r="B4237">
            <v>4</v>
          </cell>
          <cell r="C4237">
            <v>68</v>
          </cell>
          <cell r="D4237">
            <v>1</v>
          </cell>
          <cell r="E4237">
            <v>17</v>
          </cell>
          <cell r="F4237">
            <v>5</v>
          </cell>
          <cell r="G4237">
            <v>85</v>
          </cell>
          <cell r="J4237">
            <v>10</v>
          </cell>
          <cell r="K4237">
            <v>170</v>
          </cell>
        </row>
        <row r="4238">
          <cell r="A4238">
            <v>22947</v>
          </cell>
          <cell r="B4238">
            <v>2</v>
          </cell>
          <cell r="C4238">
            <v>169.8</v>
          </cell>
          <cell r="J4238">
            <v>2</v>
          </cell>
          <cell r="K4238">
            <v>169.8</v>
          </cell>
        </row>
        <row r="4239">
          <cell r="A4239">
            <v>30291</v>
          </cell>
          <cell r="B4239">
            <v>1</v>
          </cell>
          <cell r="C4239">
            <v>84.9</v>
          </cell>
          <cell r="F4239">
            <v>1</v>
          </cell>
          <cell r="G4239">
            <v>84.9</v>
          </cell>
          <cell r="J4239">
            <v>2</v>
          </cell>
          <cell r="K4239">
            <v>169.8</v>
          </cell>
        </row>
        <row r="4240">
          <cell r="A4240">
            <v>31727</v>
          </cell>
          <cell r="F4240">
            <v>1</v>
          </cell>
          <cell r="G4240">
            <v>28.3</v>
          </cell>
          <cell r="H4240">
            <v>5</v>
          </cell>
          <cell r="I4240">
            <v>141.5</v>
          </cell>
          <cell r="J4240">
            <v>6</v>
          </cell>
          <cell r="K4240">
            <v>169.8</v>
          </cell>
        </row>
        <row r="4241">
          <cell r="A4241">
            <v>12653</v>
          </cell>
          <cell r="B4241">
            <v>7</v>
          </cell>
          <cell r="C4241">
            <v>63</v>
          </cell>
          <cell r="D4241">
            <v>5</v>
          </cell>
          <cell r="E4241">
            <v>44.5</v>
          </cell>
          <cell r="F4241">
            <v>4</v>
          </cell>
          <cell r="G4241">
            <v>35.6</v>
          </cell>
          <cell r="H4241">
            <v>3</v>
          </cell>
          <cell r="I4241">
            <v>26.7</v>
          </cell>
          <cell r="J4241">
            <v>19</v>
          </cell>
          <cell r="K4241">
            <v>169.79999999999998</v>
          </cell>
        </row>
        <row r="4242">
          <cell r="A4242">
            <v>29312</v>
          </cell>
          <cell r="B4242">
            <v>17</v>
          </cell>
          <cell r="C4242">
            <v>42.5</v>
          </cell>
          <cell r="D4242">
            <v>18</v>
          </cell>
          <cell r="E4242">
            <v>45</v>
          </cell>
          <cell r="F4242">
            <v>18</v>
          </cell>
          <cell r="G4242">
            <v>44.4</v>
          </cell>
          <cell r="H4242">
            <v>15</v>
          </cell>
          <cell r="I4242">
            <v>37.5</v>
          </cell>
          <cell r="J4242">
            <v>68</v>
          </cell>
          <cell r="K4242">
            <v>169.4</v>
          </cell>
        </row>
        <row r="4243">
          <cell r="A4243">
            <v>28521</v>
          </cell>
          <cell r="B4243">
            <v>44</v>
          </cell>
          <cell r="C4243">
            <v>70.400000000000006</v>
          </cell>
          <cell r="D4243">
            <v>28</v>
          </cell>
          <cell r="E4243">
            <v>44.8</v>
          </cell>
          <cell r="F4243">
            <v>17</v>
          </cell>
          <cell r="G4243">
            <v>26.94</v>
          </cell>
          <cell r="H4243">
            <v>17</v>
          </cell>
          <cell r="I4243">
            <v>27.2</v>
          </cell>
          <cell r="J4243">
            <v>106</v>
          </cell>
          <cell r="K4243">
            <v>169.34</v>
          </cell>
        </row>
        <row r="4244">
          <cell r="A4244">
            <v>29136</v>
          </cell>
          <cell r="B4244">
            <v>3</v>
          </cell>
          <cell r="C4244">
            <v>41.7</v>
          </cell>
          <cell r="D4244">
            <v>2</v>
          </cell>
          <cell r="E4244">
            <v>27.8</v>
          </cell>
          <cell r="F4244">
            <v>3</v>
          </cell>
          <cell r="G4244">
            <v>41.7</v>
          </cell>
          <cell r="H4244">
            <v>4</v>
          </cell>
          <cell r="I4244">
            <v>58</v>
          </cell>
          <cell r="J4244">
            <v>12</v>
          </cell>
          <cell r="K4244">
            <v>169.2</v>
          </cell>
        </row>
        <row r="4245">
          <cell r="A4245">
            <v>22922</v>
          </cell>
          <cell r="D4245">
            <v>1</v>
          </cell>
          <cell r="E4245">
            <v>168.9</v>
          </cell>
          <cell r="J4245">
            <v>1</v>
          </cell>
          <cell r="K4245">
            <v>168.9</v>
          </cell>
        </row>
        <row r="4246">
          <cell r="A4246">
            <v>2028951</v>
          </cell>
          <cell r="F4246">
            <v>1.85</v>
          </cell>
          <cell r="G4246">
            <v>27.25</v>
          </cell>
          <cell r="H4246">
            <v>9.49</v>
          </cell>
          <cell r="I4246">
            <v>141.56</v>
          </cell>
          <cell r="J4246">
            <v>11.34</v>
          </cell>
          <cell r="K4246">
            <v>168.81</v>
          </cell>
        </row>
        <row r="4247">
          <cell r="A4247">
            <v>29855</v>
          </cell>
          <cell r="B4247">
            <v>4</v>
          </cell>
          <cell r="C4247">
            <v>134.80000000000001</v>
          </cell>
          <cell r="F4247">
            <v>1</v>
          </cell>
          <cell r="G4247">
            <v>33.700000000000003</v>
          </cell>
          <cell r="J4247">
            <v>5</v>
          </cell>
          <cell r="K4247">
            <v>168.5</v>
          </cell>
        </row>
        <row r="4248">
          <cell r="A4248">
            <v>12761</v>
          </cell>
          <cell r="B4248">
            <v>5</v>
          </cell>
          <cell r="C4248">
            <v>32</v>
          </cell>
          <cell r="D4248">
            <v>3</v>
          </cell>
          <cell r="E4248">
            <v>19.399999999999999</v>
          </cell>
          <cell r="F4248">
            <v>11</v>
          </cell>
          <cell r="G4248">
            <v>71.5</v>
          </cell>
          <cell r="H4248">
            <v>7</v>
          </cell>
          <cell r="I4248">
            <v>45.5</v>
          </cell>
          <cell r="J4248">
            <v>26</v>
          </cell>
          <cell r="K4248">
            <v>168.4</v>
          </cell>
        </row>
        <row r="4249">
          <cell r="A4249">
            <v>31493</v>
          </cell>
          <cell r="B4249">
            <v>5</v>
          </cell>
          <cell r="C4249">
            <v>44.5</v>
          </cell>
          <cell r="D4249">
            <v>5</v>
          </cell>
          <cell r="E4249">
            <v>43.79</v>
          </cell>
          <cell r="F4249">
            <v>7</v>
          </cell>
          <cell r="G4249">
            <v>62.3</v>
          </cell>
          <cell r="H4249">
            <v>2</v>
          </cell>
          <cell r="I4249">
            <v>17.8</v>
          </cell>
          <cell r="J4249">
            <v>19</v>
          </cell>
          <cell r="K4249">
            <v>168.39</v>
          </cell>
        </row>
        <row r="4250">
          <cell r="A4250">
            <v>31805</v>
          </cell>
          <cell r="F4250">
            <v>11</v>
          </cell>
          <cell r="G4250">
            <v>97.9</v>
          </cell>
          <cell r="H4250">
            <v>8</v>
          </cell>
          <cell r="I4250">
            <v>70.489999999999995</v>
          </cell>
          <cell r="J4250">
            <v>19</v>
          </cell>
          <cell r="K4250">
            <v>168.39</v>
          </cell>
        </row>
        <row r="4251">
          <cell r="A4251">
            <v>2022351</v>
          </cell>
          <cell r="B4251">
            <v>2.94</v>
          </cell>
          <cell r="C4251">
            <v>42.57</v>
          </cell>
          <cell r="D4251">
            <v>3.32</v>
          </cell>
          <cell r="E4251">
            <v>46.7</v>
          </cell>
          <cell r="F4251">
            <v>1.52</v>
          </cell>
          <cell r="G4251">
            <v>21.24</v>
          </cell>
          <cell r="H4251">
            <v>3.96</v>
          </cell>
          <cell r="I4251">
            <v>57.83</v>
          </cell>
          <cell r="J4251">
            <v>11.739999999999998</v>
          </cell>
          <cell r="K4251">
            <v>168.34</v>
          </cell>
        </row>
        <row r="4252">
          <cell r="A4252">
            <v>10358</v>
          </cell>
          <cell r="B4252">
            <v>2</v>
          </cell>
          <cell r="C4252">
            <v>168</v>
          </cell>
          <cell r="J4252">
            <v>2</v>
          </cell>
          <cell r="K4252">
            <v>168</v>
          </cell>
        </row>
        <row r="4253">
          <cell r="A4253">
            <v>11970</v>
          </cell>
          <cell r="D4253">
            <v>2</v>
          </cell>
          <cell r="E4253">
            <v>48</v>
          </cell>
          <cell r="F4253">
            <v>1</v>
          </cell>
          <cell r="G4253">
            <v>24</v>
          </cell>
          <cell r="H4253">
            <v>4</v>
          </cell>
          <cell r="I4253">
            <v>96</v>
          </cell>
          <cell r="J4253">
            <v>7</v>
          </cell>
          <cell r="K4253">
            <v>168</v>
          </cell>
        </row>
        <row r="4254">
          <cell r="A4254">
            <v>13819</v>
          </cell>
          <cell r="B4254">
            <v>3</v>
          </cell>
          <cell r="C4254">
            <v>50.4</v>
          </cell>
          <cell r="D4254">
            <v>3</v>
          </cell>
          <cell r="E4254">
            <v>50.4</v>
          </cell>
          <cell r="F4254">
            <v>4</v>
          </cell>
          <cell r="G4254">
            <v>67.2</v>
          </cell>
          <cell r="J4254">
            <v>10</v>
          </cell>
          <cell r="K4254">
            <v>168</v>
          </cell>
        </row>
        <row r="4255">
          <cell r="A4255">
            <v>16135</v>
          </cell>
          <cell r="B4255">
            <v>3</v>
          </cell>
          <cell r="C4255">
            <v>36</v>
          </cell>
          <cell r="D4255">
            <v>2</v>
          </cell>
          <cell r="E4255">
            <v>24</v>
          </cell>
          <cell r="F4255">
            <v>1</v>
          </cell>
          <cell r="G4255">
            <v>12</v>
          </cell>
          <cell r="H4255">
            <v>8</v>
          </cell>
          <cell r="I4255">
            <v>96</v>
          </cell>
          <cell r="J4255">
            <v>14</v>
          </cell>
          <cell r="K4255">
            <v>168</v>
          </cell>
        </row>
        <row r="4256">
          <cell r="A4256">
            <v>17357</v>
          </cell>
          <cell r="B4256">
            <v>4</v>
          </cell>
          <cell r="C4256">
            <v>68.8</v>
          </cell>
          <cell r="D4256">
            <v>1</v>
          </cell>
          <cell r="E4256">
            <v>17.2</v>
          </cell>
          <cell r="H4256">
            <v>4</v>
          </cell>
          <cell r="I4256">
            <v>82</v>
          </cell>
          <cell r="J4256">
            <v>9</v>
          </cell>
          <cell r="K4256">
            <v>168</v>
          </cell>
        </row>
        <row r="4257">
          <cell r="A4257">
            <v>18183</v>
          </cell>
          <cell r="B4257">
            <v>1</v>
          </cell>
          <cell r="C4257">
            <v>56</v>
          </cell>
          <cell r="F4257">
            <v>1</v>
          </cell>
          <cell r="G4257">
            <v>56</v>
          </cell>
          <cell r="H4257">
            <v>1</v>
          </cell>
          <cell r="I4257">
            <v>56</v>
          </cell>
          <cell r="J4257">
            <v>3</v>
          </cell>
          <cell r="K4257">
            <v>168</v>
          </cell>
        </row>
        <row r="4258">
          <cell r="A4258">
            <v>22870</v>
          </cell>
          <cell r="B4258">
            <v>3</v>
          </cell>
          <cell r="C4258">
            <v>42</v>
          </cell>
          <cell r="D4258">
            <v>1</v>
          </cell>
          <cell r="E4258">
            <v>14</v>
          </cell>
          <cell r="F4258">
            <v>3</v>
          </cell>
          <cell r="G4258">
            <v>42</v>
          </cell>
          <cell r="H4258">
            <v>5</v>
          </cell>
          <cell r="I4258">
            <v>70</v>
          </cell>
          <cell r="J4258">
            <v>12</v>
          </cell>
          <cell r="K4258">
            <v>168</v>
          </cell>
        </row>
        <row r="4259">
          <cell r="A4259">
            <v>27330</v>
          </cell>
          <cell r="B4259">
            <v>9</v>
          </cell>
          <cell r="C4259">
            <v>75.599999999999994</v>
          </cell>
          <cell r="D4259">
            <v>11</v>
          </cell>
          <cell r="E4259">
            <v>92.4</v>
          </cell>
          <cell r="J4259">
            <v>20</v>
          </cell>
          <cell r="K4259">
            <v>168</v>
          </cell>
        </row>
        <row r="4260">
          <cell r="A4260">
            <v>28229</v>
          </cell>
          <cell r="B4260">
            <v>12</v>
          </cell>
          <cell r="C4260">
            <v>134.4</v>
          </cell>
          <cell r="D4260">
            <v>2</v>
          </cell>
          <cell r="E4260">
            <v>22.4</v>
          </cell>
          <cell r="H4260">
            <v>1</v>
          </cell>
          <cell r="I4260">
            <v>11.2</v>
          </cell>
          <cell r="J4260">
            <v>15</v>
          </cell>
          <cell r="K4260">
            <v>168</v>
          </cell>
        </row>
        <row r="4261">
          <cell r="A4261">
            <v>28979</v>
          </cell>
          <cell r="B4261">
            <v>4</v>
          </cell>
          <cell r="C4261">
            <v>96</v>
          </cell>
          <cell r="D4261">
            <v>3</v>
          </cell>
          <cell r="E4261">
            <v>72</v>
          </cell>
          <cell r="J4261">
            <v>7</v>
          </cell>
          <cell r="K4261">
            <v>168</v>
          </cell>
        </row>
        <row r="4262">
          <cell r="A4262">
            <v>30387</v>
          </cell>
          <cell r="B4262">
            <v>2</v>
          </cell>
          <cell r="C4262">
            <v>112</v>
          </cell>
          <cell r="D4262">
            <v>1</v>
          </cell>
          <cell r="E4262">
            <v>56</v>
          </cell>
          <cell r="J4262">
            <v>3</v>
          </cell>
          <cell r="K4262">
            <v>168</v>
          </cell>
        </row>
        <row r="4263">
          <cell r="A4263">
            <v>31488</v>
          </cell>
          <cell r="B4263">
            <v>17</v>
          </cell>
          <cell r="C4263">
            <v>47.6</v>
          </cell>
          <cell r="D4263">
            <v>14</v>
          </cell>
          <cell r="E4263">
            <v>39.200000000000003</v>
          </cell>
          <cell r="F4263">
            <v>24</v>
          </cell>
          <cell r="G4263">
            <v>67.2</v>
          </cell>
          <cell r="H4263">
            <v>5</v>
          </cell>
          <cell r="I4263">
            <v>14</v>
          </cell>
          <cell r="J4263">
            <v>60</v>
          </cell>
          <cell r="K4263">
            <v>168</v>
          </cell>
        </row>
        <row r="4264">
          <cell r="A4264">
            <v>18165</v>
          </cell>
          <cell r="B4264">
            <v>1</v>
          </cell>
          <cell r="C4264">
            <v>8.5</v>
          </cell>
          <cell r="D4264">
            <v>19</v>
          </cell>
          <cell r="E4264">
            <v>159.46</v>
          </cell>
          <cell r="J4264">
            <v>20</v>
          </cell>
          <cell r="K4264">
            <v>167.96</v>
          </cell>
        </row>
        <row r="4265">
          <cell r="A4265">
            <v>11006</v>
          </cell>
          <cell r="D4265">
            <v>5</v>
          </cell>
          <cell r="E4265">
            <v>36.5</v>
          </cell>
          <cell r="F4265">
            <v>9</v>
          </cell>
          <cell r="G4265">
            <v>65.7</v>
          </cell>
          <cell r="H4265">
            <v>9</v>
          </cell>
          <cell r="I4265">
            <v>65.7</v>
          </cell>
          <cell r="J4265">
            <v>23</v>
          </cell>
          <cell r="K4265">
            <v>167.9</v>
          </cell>
        </row>
        <row r="4266">
          <cell r="A4266">
            <v>22202</v>
          </cell>
          <cell r="B4266">
            <v>11</v>
          </cell>
          <cell r="C4266">
            <v>141.9</v>
          </cell>
          <cell r="D4266">
            <v>2</v>
          </cell>
          <cell r="E4266">
            <v>25.8</v>
          </cell>
          <cell r="J4266">
            <v>13</v>
          </cell>
          <cell r="K4266">
            <v>167.70000000000002</v>
          </cell>
        </row>
        <row r="4267">
          <cell r="A4267">
            <v>28180</v>
          </cell>
          <cell r="B4267">
            <v>41</v>
          </cell>
          <cell r="C4267">
            <v>159.9</v>
          </cell>
          <cell r="D4267">
            <v>2</v>
          </cell>
          <cell r="E4267">
            <v>7.8</v>
          </cell>
          <cell r="J4267">
            <v>43</v>
          </cell>
          <cell r="K4267">
            <v>167.70000000000002</v>
          </cell>
        </row>
        <row r="4268">
          <cell r="A4268">
            <v>12773</v>
          </cell>
          <cell r="B4268">
            <v>8</v>
          </cell>
          <cell r="C4268">
            <v>31.68</v>
          </cell>
          <cell r="D4268">
            <v>11</v>
          </cell>
          <cell r="E4268">
            <v>44</v>
          </cell>
          <cell r="F4268">
            <v>17</v>
          </cell>
          <cell r="G4268">
            <v>68</v>
          </cell>
          <cell r="H4268">
            <v>6</v>
          </cell>
          <cell r="I4268">
            <v>24</v>
          </cell>
          <cell r="J4268">
            <v>42</v>
          </cell>
          <cell r="K4268">
            <v>167.68</v>
          </cell>
        </row>
        <row r="4269">
          <cell r="A4269">
            <v>32065</v>
          </cell>
          <cell r="F4269">
            <v>7</v>
          </cell>
          <cell r="G4269">
            <v>123.88</v>
          </cell>
          <cell r="H4269">
            <v>3</v>
          </cell>
          <cell r="I4269">
            <v>43.8</v>
          </cell>
          <cell r="J4269">
            <v>10</v>
          </cell>
          <cell r="K4269">
            <v>167.68</v>
          </cell>
        </row>
        <row r="4270">
          <cell r="A4270">
            <v>32061</v>
          </cell>
          <cell r="F4270">
            <v>25</v>
          </cell>
          <cell r="G4270">
            <v>104.66</v>
          </cell>
          <cell r="H4270">
            <v>15</v>
          </cell>
          <cell r="I4270">
            <v>63</v>
          </cell>
          <cell r="J4270">
            <v>40</v>
          </cell>
          <cell r="K4270">
            <v>167.66</v>
          </cell>
        </row>
        <row r="4271">
          <cell r="A4271">
            <v>18182</v>
          </cell>
          <cell r="B4271">
            <v>1</v>
          </cell>
          <cell r="C4271">
            <v>41.9</v>
          </cell>
          <cell r="F4271">
            <v>2</v>
          </cell>
          <cell r="G4271">
            <v>83.8</v>
          </cell>
          <cell r="H4271">
            <v>1</v>
          </cell>
          <cell r="I4271">
            <v>41.9</v>
          </cell>
          <cell r="J4271">
            <v>4</v>
          </cell>
          <cell r="K4271">
            <v>167.6</v>
          </cell>
        </row>
        <row r="4272">
          <cell r="A4272">
            <v>17190</v>
          </cell>
          <cell r="B4272">
            <v>6</v>
          </cell>
          <cell r="C4272">
            <v>20.72</v>
          </cell>
          <cell r="D4272">
            <v>13</v>
          </cell>
          <cell r="E4272">
            <v>45.5</v>
          </cell>
          <cell r="F4272">
            <v>16</v>
          </cell>
          <cell r="G4272">
            <v>56</v>
          </cell>
          <cell r="H4272">
            <v>13</v>
          </cell>
          <cell r="I4272">
            <v>45.22</v>
          </cell>
          <cell r="J4272">
            <v>48</v>
          </cell>
          <cell r="K4272">
            <v>167.44</v>
          </cell>
        </row>
        <row r="4273">
          <cell r="A4273">
            <v>27228</v>
          </cell>
          <cell r="D4273">
            <v>7</v>
          </cell>
          <cell r="E4273">
            <v>89.6</v>
          </cell>
          <cell r="F4273">
            <v>2</v>
          </cell>
          <cell r="G4273">
            <v>25.8</v>
          </cell>
          <cell r="H4273">
            <v>4</v>
          </cell>
          <cell r="I4273">
            <v>52</v>
          </cell>
          <cell r="J4273">
            <v>13</v>
          </cell>
          <cell r="K4273">
            <v>167.39999999999998</v>
          </cell>
        </row>
        <row r="4274">
          <cell r="A4274">
            <v>28259</v>
          </cell>
          <cell r="D4274">
            <v>4</v>
          </cell>
          <cell r="E4274">
            <v>32</v>
          </cell>
          <cell r="F4274">
            <v>11</v>
          </cell>
          <cell r="G4274">
            <v>88</v>
          </cell>
          <cell r="H4274">
            <v>6</v>
          </cell>
          <cell r="I4274">
            <v>47.36</v>
          </cell>
          <cell r="J4274">
            <v>21</v>
          </cell>
          <cell r="K4274">
            <v>167.36</v>
          </cell>
        </row>
        <row r="4275">
          <cell r="A4275">
            <v>11306</v>
          </cell>
          <cell r="B4275">
            <v>7</v>
          </cell>
          <cell r="C4275">
            <v>106.4</v>
          </cell>
          <cell r="D4275">
            <v>1</v>
          </cell>
          <cell r="E4275">
            <v>15.2</v>
          </cell>
          <cell r="F4275">
            <v>3</v>
          </cell>
          <cell r="G4275">
            <v>45.6</v>
          </cell>
          <cell r="J4275">
            <v>11</v>
          </cell>
          <cell r="K4275">
            <v>167.20000000000002</v>
          </cell>
        </row>
        <row r="4276">
          <cell r="A4276">
            <v>28309</v>
          </cell>
          <cell r="F4276">
            <v>1</v>
          </cell>
          <cell r="G4276">
            <v>15.2</v>
          </cell>
          <cell r="H4276">
            <v>10</v>
          </cell>
          <cell r="I4276">
            <v>152</v>
          </cell>
          <cell r="J4276">
            <v>11</v>
          </cell>
          <cell r="K4276">
            <v>167.2</v>
          </cell>
        </row>
        <row r="4277">
          <cell r="A4277">
            <v>30460</v>
          </cell>
          <cell r="B4277">
            <v>3</v>
          </cell>
          <cell r="C4277">
            <v>62.7</v>
          </cell>
          <cell r="D4277">
            <v>5</v>
          </cell>
          <cell r="E4277">
            <v>104.5</v>
          </cell>
          <cell r="J4277">
            <v>8</v>
          </cell>
          <cell r="K4277">
            <v>167.2</v>
          </cell>
        </row>
        <row r="4278">
          <cell r="A4278">
            <v>18430</v>
          </cell>
          <cell r="F4278">
            <v>1</v>
          </cell>
          <cell r="G4278">
            <v>83.5</v>
          </cell>
          <cell r="H4278">
            <v>1</v>
          </cell>
          <cell r="I4278">
            <v>83.5</v>
          </cell>
          <cell r="J4278">
            <v>2</v>
          </cell>
          <cell r="K4278">
            <v>167</v>
          </cell>
        </row>
        <row r="4279">
          <cell r="A4279">
            <v>14858</v>
          </cell>
          <cell r="B4279">
            <v>5</v>
          </cell>
          <cell r="C4279">
            <v>22</v>
          </cell>
          <cell r="D4279">
            <v>10</v>
          </cell>
          <cell r="E4279">
            <v>43.65</v>
          </cell>
          <cell r="F4279">
            <v>8</v>
          </cell>
          <cell r="G4279">
            <v>35.200000000000003</v>
          </cell>
          <cell r="H4279">
            <v>15</v>
          </cell>
          <cell r="I4279">
            <v>66</v>
          </cell>
          <cell r="J4279">
            <v>38</v>
          </cell>
          <cell r="K4279">
            <v>166.85000000000002</v>
          </cell>
        </row>
        <row r="4280">
          <cell r="A4280">
            <v>29124</v>
          </cell>
          <cell r="B4280">
            <v>3</v>
          </cell>
          <cell r="C4280">
            <v>41.7</v>
          </cell>
          <cell r="D4280">
            <v>4</v>
          </cell>
          <cell r="E4280">
            <v>55.6</v>
          </cell>
          <cell r="F4280">
            <v>2</v>
          </cell>
          <cell r="G4280">
            <v>27.8</v>
          </cell>
          <cell r="H4280">
            <v>3</v>
          </cell>
          <cell r="I4280">
            <v>41.7</v>
          </cell>
          <cell r="J4280">
            <v>12</v>
          </cell>
          <cell r="K4280">
            <v>166.8</v>
          </cell>
        </row>
        <row r="4281">
          <cell r="A4281">
            <v>32054</v>
          </cell>
          <cell r="F4281">
            <v>15</v>
          </cell>
          <cell r="G4281">
            <v>74.599999999999994</v>
          </cell>
          <cell r="H4281">
            <v>18</v>
          </cell>
          <cell r="I4281">
            <v>92</v>
          </cell>
          <cell r="J4281">
            <v>33</v>
          </cell>
          <cell r="K4281">
            <v>166.6</v>
          </cell>
        </row>
        <row r="4282">
          <cell r="A4282">
            <v>29998</v>
          </cell>
          <cell r="B4282">
            <v>4</v>
          </cell>
          <cell r="C4282">
            <v>30.4</v>
          </cell>
          <cell r="D4282">
            <v>5</v>
          </cell>
          <cell r="E4282">
            <v>38</v>
          </cell>
          <cell r="F4282">
            <v>13</v>
          </cell>
          <cell r="G4282">
            <v>98.19</v>
          </cell>
          <cell r="J4282">
            <v>22</v>
          </cell>
          <cell r="K4282">
            <v>166.59</v>
          </cell>
        </row>
        <row r="4283">
          <cell r="A4283">
            <v>32290</v>
          </cell>
          <cell r="H4283">
            <v>22</v>
          </cell>
          <cell r="I4283">
            <v>166.59</v>
          </cell>
          <cell r="J4283">
            <v>22</v>
          </cell>
          <cell r="K4283">
            <v>166.59</v>
          </cell>
        </row>
        <row r="4284">
          <cell r="A4284">
            <v>10250</v>
          </cell>
          <cell r="B4284">
            <v>42</v>
          </cell>
          <cell r="C4284">
            <v>62.76</v>
          </cell>
          <cell r="D4284">
            <v>18</v>
          </cell>
          <cell r="E4284">
            <v>26.88</v>
          </cell>
          <cell r="F4284">
            <v>26</v>
          </cell>
          <cell r="G4284">
            <v>39</v>
          </cell>
          <cell r="H4284">
            <v>25</v>
          </cell>
          <cell r="I4284">
            <v>37.5</v>
          </cell>
          <cell r="J4284">
            <v>111</v>
          </cell>
          <cell r="K4284">
            <v>166.14</v>
          </cell>
        </row>
        <row r="4285">
          <cell r="A4285">
            <v>27349</v>
          </cell>
          <cell r="B4285">
            <v>24</v>
          </cell>
          <cell r="C4285">
            <v>23.84</v>
          </cell>
          <cell r="D4285">
            <v>50</v>
          </cell>
          <cell r="E4285">
            <v>49.68</v>
          </cell>
          <cell r="F4285">
            <v>64</v>
          </cell>
          <cell r="G4285">
            <v>63.6</v>
          </cell>
          <cell r="H4285">
            <v>29</v>
          </cell>
          <cell r="I4285">
            <v>29</v>
          </cell>
          <cell r="J4285">
            <v>167</v>
          </cell>
          <cell r="K4285">
            <v>166.12</v>
          </cell>
        </row>
        <row r="4286">
          <cell r="A4286">
            <v>15700</v>
          </cell>
          <cell r="B4286">
            <v>20</v>
          </cell>
          <cell r="C4286">
            <v>79.400000000000006</v>
          </cell>
          <cell r="D4286">
            <v>6</v>
          </cell>
          <cell r="E4286">
            <v>23.4</v>
          </cell>
          <cell r="F4286">
            <v>9</v>
          </cell>
          <cell r="G4286">
            <v>47.1</v>
          </cell>
          <cell r="H4286">
            <v>3</v>
          </cell>
          <cell r="I4286">
            <v>16.2</v>
          </cell>
          <cell r="J4286">
            <v>38</v>
          </cell>
          <cell r="K4286">
            <v>166.1</v>
          </cell>
        </row>
        <row r="4287">
          <cell r="A4287">
            <v>13926</v>
          </cell>
          <cell r="B4287">
            <v>4</v>
          </cell>
          <cell r="C4287">
            <v>66.400000000000006</v>
          </cell>
          <cell r="D4287">
            <v>4</v>
          </cell>
          <cell r="E4287">
            <v>66.400000000000006</v>
          </cell>
          <cell r="F4287">
            <v>2</v>
          </cell>
          <cell r="G4287">
            <v>33.200000000000003</v>
          </cell>
          <cell r="J4287">
            <v>10</v>
          </cell>
          <cell r="K4287">
            <v>166</v>
          </cell>
        </row>
        <row r="4288">
          <cell r="A4288">
            <v>23148</v>
          </cell>
          <cell r="B4288">
            <v>5</v>
          </cell>
          <cell r="C4288">
            <v>83</v>
          </cell>
          <cell r="D4288">
            <v>2</v>
          </cell>
          <cell r="E4288">
            <v>33.200000000000003</v>
          </cell>
          <cell r="F4288">
            <v>1</v>
          </cell>
          <cell r="G4288">
            <v>16.600000000000001</v>
          </cell>
          <cell r="H4288">
            <v>2</v>
          </cell>
          <cell r="I4288">
            <v>33.200000000000003</v>
          </cell>
          <cell r="J4288">
            <v>10</v>
          </cell>
          <cell r="K4288">
            <v>166</v>
          </cell>
        </row>
        <row r="4289">
          <cell r="A4289">
            <v>22578</v>
          </cell>
          <cell r="B4289">
            <v>2</v>
          </cell>
          <cell r="C4289">
            <v>58.4</v>
          </cell>
          <cell r="F4289">
            <v>4</v>
          </cell>
          <cell r="G4289">
            <v>107.44</v>
          </cell>
          <cell r="J4289">
            <v>6</v>
          </cell>
          <cell r="K4289">
            <v>165.84</v>
          </cell>
        </row>
        <row r="4290">
          <cell r="A4290">
            <v>14856</v>
          </cell>
          <cell r="B4290">
            <v>7</v>
          </cell>
          <cell r="C4290">
            <v>29.06</v>
          </cell>
          <cell r="D4290">
            <v>10</v>
          </cell>
          <cell r="E4290">
            <v>40.64</v>
          </cell>
          <cell r="F4290">
            <v>19</v>
          </cell>
          <cell r="G4290">
            <v>78.78</v>
          </cell>
          <cell r="H4290">
            <v>4</v>
          </cell>
          <cell r="I4290">
            <v>17.2</v>
          </cell>
          <cell r="J4290">
            <v>40</v>
          </cell>
          <cell r="K4290">
            <v>165.68</v>
          </cell>
        </row>
        <row r="4291">
          <cell r="A4291">
            <v>12803</v>
          </cell>
          <cell r="B4291">
            <v>1</v>
          </cell>
          <cell r="C4291">
            <v>9.1999999999999993</v>
          </cell>
          <cell r="D4291">
            <v>5</v>
          </cell>
          <cell r="E4291">
            <v>46</v>
          </cell>
          <cell r="F4291">
            <v>7</v>
          </cell>
          <cell r="G4291">
            <v>64.400000000000006</v>
          </cell>
          <cell r="H4291">
            <v>5</v>
          </cell>
          <cell r="I4291">
            <v>46</v>
          </cell>
          <cell r="J4291">
            <v>18</v>
          </cell>
          <cell r="K4291">
            <v>165.60000000000002</v>
          </cell>
        </row>
        <row r="4292">
          <cell r="A4292">
            <v>12675</v>
          </cell>
          <cell r="B4292">
            <v>2</v>
          </cell>
          <cell r="C4292">
            <v>4.8</v>
          </cell>
          <cell r="D4292">
            <v>21</v>
          </cell>
          <cell r="E4292">
            <v>50.4</v>
          </cell>
          <cell r="F4292">
            <v>12</v>
          </cell>
          <cell r="G4292">
            <v>28.8</v>
          </cell>
          <cell r="H4292">
            <v>34</v>
          </cell>
          <cell r="I4292">
            <v>81.599999999999994</v>
          </cell>
          <cell r="J4292">
            <v>69</v>
          </cell>
          <cell r="K4292">
            <v>165.6</v>
          </cell>
        </row>
        <row r="4293">
          <cell r="A4293">
            <v>32191</v>
          </cell>
          <cell r="F4293">
            <v>40</v>
          </cell>
          <cell r="G4293">
            <v>72</v>
          </cell>
          <cell r="H4293">
            <v>52</v>
          </cell>
          <cell r="I4293">
            <v>93.6</v>
          </cell>
          <cell r="J4293">
            <v>92</v>
          </cell>
          <cell r="K4293">
            <v>165.6</v>
          </cell>
        </row>
        <row r="4294">
          <cell r="A4294">
            <v>28018</v>
          </cell>
          <cell r="B4294">
            <v>5</v>
          </cell>
          <cell r="C4294">
            <v>41.2</v>
          </cell>
          <cell r="D4294">
            <v>5</v>
          </cell>
          <cell r="E4294">
            <v>38.380000000000003</v>
          </cell>
          <cell r="F4294">
            <v>6</v>
          </cell>
          <cell r="G4294">
            <v>46.8</v>
          </cell>
          <cell r="H4294">
            <v>5</v>
          </cell>
          <cell r="I4294">
            <v>39</v>
          </cell>
          <cell r="J4294">
            <v>21</v>
          </cell>
          <cell r="K4294">
            <v>165.38</v>
          </cell>
        </row>
        <row r="4295">
          <cell r="A4295">
            <v>10141</v>
          </cell>
          <cell r="B4295">
            <v>7</v>
          </cell>
          <cell r="C4295">
            <v>50.4</v>
          </cell>
          <cell r="D4295">
            <v>5</v>
          </cell>
          <cell r="E4295">
            <v>36</v>
          </cell>
          <cell r="F4295">
            <v>9</v>
          </cell>
          <cell r="G4295">
            <v>64.22</v>
          </cell>
          <cell r="H4295">
            <v>2</v>
          </cell>
          <cell r="I4295">
            <v>14.4</v>
          </cell>
          <cell r="J4295">
            <v>23</v>
          </cell>
          <cell r="K4295">
            <v>165.02</v>
          </cell>
        </row>
        <row r="4296">
          <cell r="A4296">
            <v>28836</v>
          </cell>
          <cell r="F4296">
            <v>7</v>
          </cell>
          <cell r="G4296">
            <v>72.099999999999994</v>
          </cell>
          <cell r="H4296">
            <v>9</v>
          </cell>
          <cell r="I4296">
            <v>92.7</v>
          </cell>
          <cell r="J4296">
            <v>16</v>
          </cell>
          <cell r="K4296">
            <v>164.8</v>
          </cell>
        </row>
        <row r="4297">
          <cell r="A4297">
            <v>22766</v>
          </cell>
          <cell r="B4297">
            <v>46</v>
          </cell>
          <cell r="C4297">
            <v>73.599999999999994</v>
          </cell>
          <cell r="D4297">
            <v>34</v>
          </cell>
          <cell r="E4297">
            <v>54.4</v>
          </cell>
          <cell r="F4297">
            <v>2</v>
          </cell>
          <cell r="G4297">
            <v>3.2</v>
          </cell>
          <cell r="H4297">
            <v>21</v>
          </cell>
          <cell r="I4297">
            <v>33.6</v>
          </cell>
          <cell r="J4297">
            <v>103</v>
          </cell>
          <cell r="K4297">
            <v>164.79999999999998</v>
          </cell>
        </row>
        <row r="4298">
          <cell r="A4298">
            <v>29160</v>
          </cell>
          <cell r="D4298">
            <v>12</v>
          </cell>
          <cell r="E4298">
            <v>65.56</v>
          </cell>
          <cell r="F4298">
            <v>4</v>
          </cell>
          <cell r="G4298">
            <v>22</v>
          </cell>
          <cell r="H4298">
            <v>15</v>
          </cell>
          <cell r="I4298">
            <v>77.22</v>
          </cell>
          <cell r="J4298">
            <v>31</v>
          </cell>
          <cell r="K4298">
            <v>164.78</v>
          </cell>
        </row>
        <row r="4299">
          <cell r="A4299">
            <v>29454</v>
          </cell>
          <cell r="B4299">
            <v>3</v>
          </cell>
          <cell r="C4299">
            <v>98.7</v>
          </cell>
          <cell r="D4299">
            <v>2</v>
          </cell>
          <cell r="E4299">
            <v>65.8</v>
          </cell>
          <cell r="J4299">
            <v>5</v>
          </cell>
          <cell r="K4299">
            <v>164.5</v>
          </cell>
        </row>
        <row r="4300">
          <cell r="A4300">
            <v>16658</v>
          </cell>
          <cell r="B4300">
            <v>4</v>
          </cell>
          <cell r="C4300">
            <v>88</v>
          </cell>
          <cell r="D4300">
            <v>1</v>
          </cell>
          <cell r="E4300">
            <v>17.940000000000001</v>
          </cell>
          <cell r="F4300">
            <v>2</v>
          </cell>
          <cell r="G4300">
            <v>39</v>
          </cell>
          <cell r="H4300">
            <v>1</v>
          </cell>
          <cell r="I4300">
            <v>19.5</v>
          </cell>
          <cell r="J4300">
            <v>8</v>
          </cell>
          <cell r="K4300">
            <v>164.44</v>
          </cell>
        </row>
        <row r="4301">
          <cell r="A4301">
            <v>30044</v>
          </cell>
          <cell r="B4301">
            <v>6</v>
          </cell>
          <cell r="C4301">
            <v>19.2</v>
          </cell>
          <cell r="D4301">
            <v>15</v>
          </cell>
          <cell r="E4301">
            <v>46.2</v>
          </cell>
          <cell r="F4301">
            <v>15</v>
          </cell>
          <cell r="G4301">
            <v>48</v>
          </cell>
          <cell r="H4301">
            <v>16</v>
          </cell>
          <cell r="I4301">
            <v>50.9</v>
          </cell>
          <cell r="J4301">
            <v>52</v>
          </cell>
          <cell r="K4301">
            <v>164.3</v>
          </cell>
        </row>
        <row r="4302">
          <cell r="A4302">
            <v>31411</v>
          </cell>
          <cell r="B4302">
            <v>10</v>
          </cell>
          <cell r="C4302">
            <v>35</v>
          </cell>
          <cell r="D4302">
            <v>10</v>
          </cell>
          <cell r="E4302">
            <v>34.72</v>
          </cell>
          <cell r="F4302">
            <v>12</v>
          </cell>
          <cell r="G4302">
            <v>42</v>
          </cell>
          <cell r="H4302">
            <v>15</v>
          </cell>
          <cell r="I4302">
            <v>52.5</v>
          </cell>
          <cell r="J4302">
            <v>47</v>
          </cell>
          <cell r="K4302">
            <v>164.22</v>
          </cell>
        </row>
        <row r="4303">
          <cell r="A4303">
            <v>14329</v>
          </cell>
          <cell r="B4303">
            <v>12</v>
          </cell>
          <cell r="C4303">
            <v>37.200000000000003</v>
          </cell>
          <cell r="D4303">
            <v>16</v>
          </cell>
          <cell r="E4303">
            <v>49.6</v>
          </cell>
          <cell r="F4303">
            <v>13</v>
          </cell>
          <cell r="G4303">
            <v>40.299999999999997</v>
          </cell>
          <cell r="H4303">
            <v>12</v>
          </cell>
          <cell r="I4303">
            <v>36.950000000000003</v>
          </cell>
          <cell r="J4303">
            <v>53</v>
          </cell>
          <cell r="K4303">
            <v>164.05</v>
          </cell>
        </row>
        <row r="4304">
          <cell r="A4304">
            <v>11053</v>
          </cell>
          <cell r="B4304">
            <v>7</v>
          </cell>
          <cell r="C4304">
            <v>57.4</v>
          </cell>
          <cell r="D4304">
            <v>7</v>
          </cell>
          <cell r="E4304">
            <v>57.4</v>
          </cell>
          <cell r="F4304">
            <v>6</v>
          </cell>
          <cell r="G4304">
            <v>49.2</v>
          </cell>
          <cell r="J4304">
            <v>20</v>
          </cell>
          <cell r="K4304">
            <v>164</v>
          </cell>
        </row>
        <row r="4305">
          <cell r="A4305">
            <v>31831</v>
          </cell>
          <cell r="D4305">
            <v>3</v>
          </cell>
          <cell r="E4305">
            <v>44.7</v>
          </cell>
          <cell r="F4305">
            <v>4</v>
          </cell>
          <cell r="G4305">
            <v>59.6</v>
          </cell>
          <cell r="H4305">
            <v>4</v>
          </cell>
          <cell r="I4305">
            <v>59.6</v>
          </cell>
          <cell r="J4305">
            <v>11</v>
          </cell>
          <cell r="K4305">
            <v>163.9</v>
          </cell>
        </row>
        <row r="4306">
          <cell r="A4306">
            <v>2027812</v>
          </cell>
          <cell r="D4306">
            <v>2.17</v>
          </cell>
          <cell r="E4306">
            <v>73.44</v>
          </cell>
          <cell r="F4306">
            <v>1.81</v>
          </cell>
          <cell r="G4306">
            <v>60.92</v>
          </cell>
          <cell r="H4306">
            <v>0.87</v>
          </cell>
          <cell r="I4306">
            <v>29.49</v>
          </cell>
          <cell r="J4306">
            <v>4.8499999999999996</v>
          </cell>
          <cell r="K4306">
            <v>163.85000000000002</v>
          </cell>
        </row>
        <row r="4307">
          <cell r="A4307">
            <v>32127</v>
          </cell>
          <cell r="F4307">
            <v>42</v>
          </cell>
          <cell r="G4307">
            <v>83.84</v>
          </cell>
          <cell r="H4307">
            <v>40</v>
          </cell>
          <cell r="I4307">
            <v>80</v>
          </cell>
          <cell r="J4307">
            <v>82</v>
          </cell>
          <cell r="K4307">
            <v>163.84</v>
          </cell>
        </row>
        <row r="4308">
          <cell r="A4308">
            <v>30259</v>
          </cell>
          <cell r="B4308">
            <v>2</v>
          </cell>
          <cell r="C4308">
            <v>163.80000000000001</v>
          </cell>
          <cell r="J4308">
            <v>2</v>
          </cell>
          <cell r="K4308">
            <v>163.80000000000001</v>
          </cell>
        </row>
        <row r="4309">
          <cell r="A4309">
            <v>30267</v>
          </cell>
          <cell r="B4309">
            <v>1</v>
          </cell>
          <cell r="C4309">
            <v>81.900000000000006</v>
          </cell>
          <cell r="D4309">
            <v>1</v>
          </cell>
          <cell r="E4309">
            <v>81.900000000000006</v>
          </cell>
          <cell r="J4309">
            <v>2</v>
          </cell>
          <cell r="K4309">
            <v>163.80000000000001</v>
          </cell>
        </row>
        <row r="4310">
          <cell r="A4310">
            <v>27803</v>
          </cell>
          <cell r="B4310">
            <v>5</v>
          </cell>
          <cell r="C4310">
            <v>63</v>
          </cell>
          <cell r="D4310">
            <v>6</v>
          </cell>
          <cell r="E4310">
            <v>75.599999999999994</v>
          </cell>
          <cell r="F4310">
            <v>1</v>
          </cell>
          <cell r="G4310">
            <v>12.6</v>
          </cell>
          <cell r="H4310">
            <v>1</v>
          </cell>
          <cell r="I4310">
            <v>12.6</v>
          </cell>
          <cell r="J4310">
            <v>13</v>
          </cell>
          <cell r="K4310">
            <v>163.79999999999998</v>
          </cell>
        </row>
        <row r="4311">
          <cell r="A4311">
            <v>16917</v>
          </cell>
          <cell r="B4311">
            <v>2</v>
          </cell>
          <cell r="C4311">
            <v>109</v>
          </cell>
          <cell r="D4311">
            <v>1</v>
          </cell>
          <cell r="E4311">
            <v>54.5</v>
          </cell>
          <cell r="J4311">
            <v>3</v>
          </cell>
          <cell r="K4311">
            <v>163.5</v>
          </cell>
        </row>
        <row r="4312">
          <cell r="A4312">
            <v>28321</v>
          </cell>
          <cell r="B4312">
            <v>11</v>
          </cell>
          <cell r="C4312">
            <v>38.5</v>
          </cell>
          <cell r="F4312">
            <v>23</v>
          </cell>
          <cell r="G4312">
            <v>79.66</v>
          </cell>
          <cell r="H4312">
            <v>13</v>
          </cell>
          <cell r="I4312">
            <v>45.22</v>
          </cell>
          <cell r="J4312">
            <v>47</v>
          </cell>
          <cell r="K4312">
            <v>163.38</v>
          </cell>
        </row>
        <row r="4313">
          <cell r="A4313">
            <v>31191</v>
          </cell>
          <cell r="B4313">
            <v>4</v>
          </cell>
          <cell r="C4313">
            <v>40.799999999999997</v>
          </cell>
          <cell r="D4313">
            <v>4</v>
          </cell>
          <cell r="E4313">
            <v>40.799999999999997</v>
          </cell>
          <cell r="F4313">
            <v>5</v>
          </cell>
          <cell r="G4313">
            <v>51</v>
          </cell>
          <cell r="H4313">
            <v>3</v>
          </cell>
          <cell r="I4313">
            <v>30.6</v>
          </cell>
          <cell r="J4313">
            <v>16</v>
          </cell>
          <cell r="K4313">
            <v>163.19999999999999</v>
          </cell>
        </row>
        <row r="4314">
          <cell r="A4314">
            <v>31941</v>
          </cell>
          <cell r="D4314">
            <v>1</v>
          </cell>
          <cell r="E4314">
            <v>13.6</v>
          </cell>
          <cell r="F4314">
            <v>7</v>
          </cell>
          <cell r="G4314">
            <v>95.2</v>
          </cell>
          <cell r="H4314">
            <v>4</v>
          </cell>
          <cell r="I4314">
            <v>54.4</v>
          </cell>
          <cell r="J4314">
            <v>12</v>
          </cell>
          <cell r="K4314">
            <v>163.19999999999999</v>
          </cell>
        </row>
        <row r="4315">
          <cell r="A4315">
            <v>16121</v>
          </cell>
          <cell r="B4315">
            <v>1</v>
          </cell>
          <cell r="C4315">
            <v>7.8</v>
          </cell>
          <cell r="D4315">
            <v>7</v>
          </cell>
          <cell r="E4315">
            <v>53.98</v>
          </cell>
          <cell r="F4315">
            <v>6</v>
          </cell>
          <cell r="G4315">
            <v>46.8</v>
          </cell>
          <cell r="H4315">
            <v>7</v>
          </cell>
          <cell r="I4315">
            <v>54.6</v>
          </cell>
          <cell r="J4315">
            <v>21</v>
          </cell>
          <cell r="K4315">
            <v>163.17999999999998</v>
          </cell>
        </row>
        <row r="4316">
          <cell r="A4316">
            <v>16840</v>
          </cell>
          <cell r="B4316">
            <v>1</v>
          </cell>
          <cell r="C4316">
            <v>5.8</v>
          </cell>
          <cell r="D4316">
            <v>12</v>
          </cell>
          <cell r="E4316">
            <v>78.900000000000006</v>
          </cell>
          <cell r="F4316">
            <v>12</v>
          </cell>
          <cell r="G4316">
            <v>78.36</v>
          </cell>
          <cell r="J4316">
            <v>25</v>
          </cell>
          <cell r="K4316">
            <v>163.06</v>
          </cell>
        </row>
        <row r="4317">
          <cell r="A4317">
            <v>28690</v>
          </cell>
          <cell r="B4317">
            <v>11</v>
          </cell>
          <cell r="C4317">
            <v>17.600000000000001</v>
          </cell>
          <cell r="D4317">
            <v>19</v>
          </cell>
          <cell r="E4317">
            <v>29.75</v>
          </cell>
          <cell r="F4317">
            <v>31</v>
          </cell>
          <cell r="G4317">
            <v>53.96</v>
          </cell>
          <cell r="H4317">
            <v>31</v>
          </cell>
          <cell r="I4317">
            <v>61.68</v>
          </cell>
          <cell r="J4317">
            <v>92</v>
          </cell>
          <cell r="K4317">
            <v>162.99</v>
          </cell>
        </row>
        <row r="4318">
          <cell r="A4318">
            <v>29843</v>
          </cell>
          <cell r="D4318">
            <v>27</v>
          </cell>
          <cell r="E4318">
            <v>32.200000000000003</v>
          </cell>
          <cell r="F4318">
            <v>50</v>
          </cell>
          <cell r="G4318">
            <v>59.4</v>
          </cell>
          <cell r="H4318">
            <v>61</v>
          </cell>
          <cell r="I4318">
            <v>71.3</v>
          </cell>
          <cell r="J4318">
            <v>138</v>
          </cell>
          <cell r="K4318">
            <v>162.89999999999998</v>
          </cell>
        </row>
        <row r="4319">
          <cell r="A4319">
            <v>31667</v>
          </cell>
          <cell r="D4319">
            <v>4</v>
          </cell>
          <cell r="E4319">
            <v>29.6</v>
          </cell>
          <cell r="F4319">
            <v>10</v>
          </cell>
          <cell r="G4319">
            <v>74</v>
          </cell>
          <cell r="H4319">
            <v>8</v>
          </cell>
          <cell r="I4319">
            <v>59.2</v>
          </cell>
          <cell r="J4319">
            <v>22</v>
          </cell>
          <cell r="K4319">
            <v>162.80000000000001</v>
          </cell>
        </row>
        <row r="4320">
          <cell r="A4320">
            <v>12817</v>
          </cell>
          <cell r="B4320">
            <v>6</v>
          </cell>
          <cell r="C4320">
            <v>44.4</v>
          </cell>
          <cell r="D4320">
            <v>7</v>
          </cell>
          <cell r="E4320">
            <v>51.8</v>
          </cell>
          <cell r="F4320">
            <v>7</v>
          </cell>
          <cell r="G4320">
            <v>51.6</v>
          </cell>
          <cell r="H4320">
            <v>2</v>
          </cell>
          <cell r="I4320">
            <v>15</v>
          </cell>
          <cell r="J4320">
            <v>22</v>
          </cell>
          <cell r="K4320">
            <v>162.79999999999998</v>
          </cell>
        </row>
        <row r="4321">
          <cell r="A4321">
            <v>27944</v>
          </cell>
          <cell r="B4321">
            <v>5</v>
          </cell>
          <cell r="C4321">
            <v>61.99</v>
          </cell>
          <cell r="D4321">
            <v>2</v>
          </cell>
          <cell r="E4321">
            <v>25.2</v>
          </cell>
          <cell r="F4321">
            <v>4</v>
          </cell>
          <cell r="G4321">
            <v>50.4</v>
          </cell>
          <cell r="H4321">
            <v>2</v>
          </cell>
          <cell r="I4321">
            <v>25.2</v>
          </cell>
          <cell r="J4321">
            <v>13</v>
          </cell>
          <cell r="K4321">
            <v>162.79</v>
          </cell>
        </row>
        <row r="4322">
          <cell r="A4322">
            <v>29355</v>
          </cell>
          <cell r="B4322">
            <v>19</v>
          </cell>
          <cell r="C4322">
            <v>162.71</v>
          </cell>
          <cell r="J4322">
            <v>19</v>
          </cell>
          <cell r="K4322">
            <v>162.71</v>
          </cell>
        </row>
        <row r="4323">
          <cell r="A4323">
            <v>27446</v>
          </cell>
          <cell r="B4323">
            <v>3</v>
          </cell>
          <cell r="C4323">
            <v>21.9</v>
          </cell>
          <cell r="D4323">
            <v>10</v>
          </cell>
          <cell r="E4323">
            <v>71.8</v>
          </cell>
          <cell r="F4323">
            <v>2</v>
          </cell>
          <cell r="G4323">
            <v>13.8</v>
          </cell>
          <cell r="H4323">
            <v>8</v>
          </cell>
          <cell r="I4323">
            <v>55.2</v>
          </cell>
          <cell r="J4323">
            <v>23</v>
          </cell>
          <cell r="K4323">
            <v>162.69999999999999</v>
          </cell>
        </row>
        <row r="4324">
          <cell r="A4324">
            <v>28958</v>
          </cell>
          <cell r="B4324">
            <v>1</v>
          </cell>
          <cell r="C4324">
            <v>32.5</v>
          </cell>
          <cell r="D4324">
            <v>2</v>
          </cell>
          <cell r="E4324">
            <v>65</v>
          </cell>
          <cell r="F4324">
            <v>2</v>
          </cell>
          <cell r="G4324">
            <v>65</v>
          </cell>
          <cell r="J4324">
            <v>5</v>
          </cell>
          <cell r="K4324">
            <v>162.5</v>
          </cell>
        </row>
        <row r="4325">
          <cell r="A4325">
            <v>31733</v>
          </cell>
          <cell r="D4325">
            <v>3</v>
          </cell>
          <cell r="E4325">
            <v>16.8</v>
          </cell>
          <cell r="F4325">
            <v>17</v>
          </cell>
          <cell r="G4325">
            <v>95.2</v>
          </cell>
          <cell r="H4325">
            <v>9</v>
          </cell>
          <cell r="I4325">
            <v>50.4</v>
          </cell>
          <cell r="J4325">
            <v>29</v>
          </cell>
          <cell r="K4325">
            <v>162.4</v>
          </cell>
        </row>
        <row r="4326">
          <cell r="A4326">
            <v>29051</v>
          </cell>
          <cell r="B4326">
            <v>1</v>
          </cell>
          <cell r="C4326">
            <v>20.9</v>
          </cell>
          <cell r="D4326">
            <v>2</v>
          </cell>
          <cell r="E4326">
            <v>41.8</v>
          </cell>
          <cell r="F4326">
            <v>1</v>
          </cell>
          <cell r="G4326">
            <v>19.899999999999999</v>
          </cell>
          <cell r="H4326">
            <v>4</v>
          </cell>
          <cell r="I4326">
            <v>79.599999999999994</v>
          </cell>
          <cell r="J4326">
            <v>8</v>
          </cell>
          <cell r="K4326">
            <v>162.19999999999999</v>
          </cell>
        </row>
        <row r="4327">
          <cell r="A4327">
            <v>14741</v>
          </cell>
          <cell r="B4327">
            <v>40</v>
          </cell>
          <cell r="C4327">
            <v>111.78</v>
          </cell>
          <cell r="H4327">
            <v>18</v>
          </cell>
          <cell r="I4327">
            <v>50.4</v>
          </cell>
          <cell r="J4327">
            <v>58</v>
          </cell>
          <cell r="K4327">
            <v>162.18</v>
          </cell>
        </row>
        <row r="4328">
          <cell r="A4328">
            <v>10813</v>
          </cell>
          <cell r="B4328">
            <v>6</v>
          </cell>
          <cell r="C4328">
            <v>108</v>
          </cell>
          <cell r="D4328">
            <v>2</v>
          </cell>
          <cell r="E4328">
            <v>36</v>
          </cell>
          <cell r="F4328">
            <v>1</v>
          </cell>
          <cell r="G4328">
            <v>18</v>
          </cell>
          <cell r="J4328">
            <v>9</v>
          </cell>
          <cell r="K4328">
            <v>162</v>
          </cell>
        </row>
        <row r="4329">
          <cell r="A4329">
            <v>13344</v>
          </cell>
          <cell r="B4329">
            <v>2</v>
          </cell>
          <cell r="C4329">
            <v>54</v>
          </cell>
          <cell r="D4329">
            <v>1</v>
          </cell>
          <cell r="E4329">
            <v>27</v>
          </cell>
          <cell r="F4329">
            <v>1</v>
          </cell>
          <cell r="G4329">
            <v>27</v>
          </cell>
          <cell r="H4329">
            <v>2</v>
          </cell>
          <cell r="I4329">
            <v>54</v>
          </cell>
          <cell r="J4329">
            <v>6</v>
          </cell>
          <cell r="K4329">
            <v>162</v>
          </cell>
        </row>
        <row r="4330">
          <cell r="A4330">
            <v>16844</v>
          </cell>
          <cell r="B4330">
            <v>11</v>
          </cell>
          <cell r="C4330">
            <v>33</v>
          </cell>
          <cell r="D4330">
            <v>15</v>
          </cell>
          <cell r="E4330">
            <v>45</v>
          </cell>
          <cell r="F4330">
            <v>15</v>
          </cell>
          <cell r="G4330">
            <v>45</v>
          </cell>
          <cell r="H4330">
            <v>13</v>
          </cell>
          <cell r="I4330">
            <v>39</v>
          </cell>
          <cell r="J4330">
            <v>54</v>
          </cell>
          <cell r="K4330">
            <v>162</v>
          </cell>
        </row>
        <row r="4331">
          <cell r="A4331">
            <v>23245</v>
          </cell>
          <cell r="B4331">
            <v>4</v>
          </cell>
          <cell r="C4331">
            <v>64.8</v>
          </cell>
          <cell r="D4331">
            <v>5</v>
          </cell>
          <cell r="E4331">
            <v>81</v>
          </cell>
          <cell r="F4331">
            <v>1</v>
          </cell>
          <cell r="G4331">
            <v>16.2</v>
          </cell>
          <cell r="J4331">
            <v>10</v>
          </cell>
          <cell r="K4331">
            <v>162</v>
          </cell>
        </row>
        <row r="4332">
          <cell r="A4332">
            <v>16653</v>
          </cell>
          <cell r="B4332">
            <v>3</v>
          </cell>
          <cell r="C4332">
            <v>69.3</v>
          </cell>
          <cell r="D4332">
            <v>2</v>
          </cell>
          <cell r="E4332">
            <v>46.2</v>
          </cell>
          <cell r="F4332">
            <v>2</v>
          </cell>
          <cell r="G4332">
            <v>46.2</v>
          </cell>
          <cell r="J4332">
            <v>7</v>
          </cell>
          <cell r="K4332">
            <v>161.69999999999999</v>
          </cell>
        </row>
        <row r="4333">
          <cell r="A4333">
            <v>27473</v>
          </cell>
          <cell r="H4333">
            <v>3</v>
          </cell>
          <cell r="I4333">
            <v>161.69999999999999</v>
          </cell>
          <cell r="J4333">
            <v>3</v>
          </cell>
          <cell r="K4333">
            <v>161.69999999999999</v>
          </cell>
        </row>
        <row r="4334">
          <cell r="A4334">
            <v>14678</v>
          </cell>
          <cell r="B4334">
            <v>13</v>
          </cell>
          <cell r="C4334">
            <v>58.14</v>
          </cell>
          <cell r="D4334">
            <v>12</v>
          </cell>
          <cell r="E4334">
            <v>54</v>
          </cell>
          <cell r="F4334">
            <v>11</v>
          </cell>
          <cell r="G4334">
            <v>49.5</v>
          </cell>
          <cell r="J4334">
            <v>36</v>
          </cell>
          <cell r="K4334">
            <v>161.63999999999999</v>
          </cell>
        </row>
        <row r="4335">
          <cell r="A4335">
            <v>15920</v>
          </cell>
          <cell r="B4335">
            <v>10</v>
          </cell>
          <cell r="C4335">
            <v>45</v>
          </cell>
          <cell r="D4335">
            <v>11</v>
          </cell>
          <cell r="E4335">
            <v>49.5</v>
          </cell>
          <cell r="F4335">
            <v>7</v>
          </cell>
          <cell r="G4335">
            <v>31.14</v>
          </cell>
          <cell r="H4335">
            <v>8</v>
          </cell>
          <cell r="I4335">
            <v>36</v>
          </cell>
          <cell r="J4335">
            <v>36</v>
          </cell>
          <cell r="K4335">
            <v>161.63999999999999</v>
          </cell>
        </row>
        <row r="4336">
          <cell r="A4336">
            <v>28069</v>
          </cell>
          <cell r="B4336">
            <v>17</v>
          </cell>
          <cell r="C4336">
            <v>76.14</v>
          </cell>
          <cell r="D4336">
            <v>17</v>
          </cell>
          <cell r="E4336">
            <v>76.5</v>
          </cell>
          <cell r="F4336">
            <v>2</v>
          </cell>
          <cell r="G4336">
            <v>9</v>
          </cell>
          <cell r="J4336">
            <v>36</v>
          </cell>
          <cell r="K4336">
            <v>161.63999999999999</v>
          </cell>
        </row>
        <row r="4337">
          <cell r="A4337">
            <v>16814</v>
          </cell>
          <cell r="B4337">
            <v>12</v>
          </cell>
          <cell r="C4337">
            <v>78</v>
          </cell>
          <cell r="D4337">
            <v>3</v>
          </cell>
          <cell r="E4337">
            <v>18</v>
          </cell>
          <cell r="F4337">
            <v>4</v>
          </cell>
          <cell r="G4337">
            <v>23.52</v>
          </cell>
          <cell r="H4337">
            <v>7</v>
          </cell>
          <cell r="I4337">
            <v>42</v>
          </cell>
          <cell r="J4337">
            <v>26</v>
          </cell>
          <cell r="K4337">
            <v>161.51999999999998</v>
          </cell>
        </row>
        <row r="4338">
          <cell r="A4338">
            <v>12866</v>
          </cell>
          <cell r="H4338">
            <v>7</v>
          </cell>
          <cell r="I4338">
            <v>161.41999999999999</v>
          </cell>
          <cell r="J4338">
            <v>7</v>
          </cell>
          <cell r="K4338">
            <v>161.41999999999999</v>
          </cell>
        </row>
        <row r="4339">
          <cell r="A4339">
            <v>28917</v>
          </cell>
          <cell r="D4339">
            <v>5</v>
          </cell>
          <cell r="E4339">
            <v>134.5</v>
          </cell>
          <cell r="F4339">
            <v>1</v>
          </cell>
          <cell r="G4339">
            <v>26.9</v>
          </cell>
          <cell r="J4339">
            <v>6</v>
          </cell>
          <cell r="K4339">
            <v>161.4</v>
          </cell>
        </row>
        <row r="4340">
          <cell r="A4340">
            <v>32055</v>
          </cell>
          <cell r="F4340">
            <v>22</v>
          </cell>
          <cell r="G4340">
            <v>102.49</v>
          </cell>
          <cell r="H4340">
            <v>12</v>
          </cell>
          <cell r="I4340">
            <v>58.8</v>
          </cell>
          <cell r="J4340">
            <v>34</v>
          </cell>
          <cell r="K4340">
            <v>161.29</v>
          </cell>
        </row>
        <row r="4341">
          <cell r="A4341">
            <v>12417</v>
          </cell>
          <cell r="B4341">
            <v>3</v>
          </cell>
          <cell r="C4341">
            <v>37.200000000000003</v>
          </cell>
          <cell r="D4341">
            <v>4</v>
          </cell>
          <cell r="E4341">
            <v>49.6</v>
          </cell>
          <cell r="F4341">
            <v>3</v>
          </cell>
          <cell r="G4341">
            <v>37.200000000000003</v>
          </cell>
          <cell r="H4341">
            <v>3</v>
          </cell>
          <cell r="I4341">
            <v>37.200000000000003</v>
          </cell>
          <cell r="J4341">
            <v>13</v>
          </cell>
          <cell r="K4341">
            <v>161.20000000000002</v>
          </cell>
        </row>
        <row r="4342">
          <cell r="A4342">
            <v>18065</v>
          </cell>
          <cell r="B4342">
            <v>2</v>
          </cell>
          <cell r="C4342">
            <v>24.8</v>
          </cell>
          <cell r="D4342">
            <v>6</v>
          </cell>
          <cell r="E4342">
            <v>74.400000000000006</v>
          </cell>
          <cell r="F4342">
            <v>3</v>
          </cell>
          <cell r="G4342">
            <v>37.200000000000003</v>
          </cell>
          <cell r="H4342">
            <v>2</v>
          </cell>
          <cell r="I4342">
            <v>24.8</v>
          </cell>
          <cell r="J4342">
            <v>13</v>
          </cell>
          <cell r="K4342">
            <v>161.20000000000002</v>
          </cell>
        </row>
        <row r="4343">
          <cell r="A4343">
            <v>23441</v>
          </cell>
          <cell r="B4343">
            <v>7</v>
          </cell>
          <cell r="C4343">
            <v>37.4</v>
          </cell>
          <cell r="D4343">
            <v>7</v>
          </cell>
          <cell r="E4343">
            <v>37.369999999999997</v>
          </cell>
          <cell r="F4343">
            <v>5</v>
          </cell>
          <cell r="G4343">
            <v>27</v>
          </cell>
          <cell r="H4343">
            <v>11</v>
          </cell>
          <cell r="I4343">
            <v>59.4</v>
          </cell>
          <cell r="J4343">
            <v>30</v>
          </cell>
          <cell r="K4343">
            <v>161.16999999999999</v>
          </cell>
        </row>
        <row r="4344">
          <cell r="A4344">
            <v>14324</v>
          </cell>
          <cell r="F4344">
            <v>24</v>
          </cell>
          <cell r="G4344">
            <v>110.4</v>
          </cell>
          <cell r="H4344">
            <v>11</v>
          </cell>
          <cell r="I4344">
            <v>50.6</v>
          </cell>
          <cell r="J4344">
            <v>35</v>
          </cell>
          <cell r="K4344">
            <v>161</v>
          </cell>
        </row>
        <row r="4345">
          <cell r="A4345">
            <v>16849</v>
          </cell>
          <cell r="B4345">
            <v>3</v>
          </cell>
          <cell r="C4345">
            <v>69</v>
          </cell>
          <cell r="D4345">
            <v>3</v>
          </cell>
          <cell r="E4345">
            <v>69</v>
          </cell>
          <cell r="F4345">
            <v>1</v>
          </cell>
          <cell r="G4345">
            <v>23</v>
          </cell>
          <cell r="J4345">
            <v>7</v>
          </cell>
          <cell r="K4345">
            <v>161</v>
          </cell>
        </row>
        <row r="4346">
          <cell r="A4346">
            <v>31492</v>
          </cell>
          <cell r="B4346">
            <v>2</v>
          </cell>
          <cell r="C4346">
            <v>27</v>
          </cell>
          <cell r="D4346">
            <v>4</v>
          </cell>
          <cell r="E4346">
            <v>54</v>
          </cell>
          <cell r="F4346">
            <v>2</v>
          </cell>
          <cell r="G4346">
            <v>27</v>
          </cell>
          <cell r="H4346">
            <v>4</v>
          </cell>
          <cell r="I4346">
            <v>52.92</v>
          </cell>
          <cell r="J4346">
            <v>12</v>
          </cell>
          <cell r="K4346">
            <v>160.92000000000002</v>
          </cell>
        </row>
        <row r="4347">
          <cell r="A4347">
            <v>11075</v>
          </cell>
          <cell r="B4347">
            <v>3</v>
          </cell>
          <cell r="C4347">
            <v>22.78</v>
          </cell>
          <cell r="D4347">
            <v>5</v>
          </cell>
          <cell r="E4347">
            <v>39</v>
          </cell>
          <cell r="F4347">
            <v>9</v>
          </cell>
          <cell r="G4347">
            <v>67.319999999999993</v>
          </cell>
          <cell r="H4347">
            <v>4</v>
          </cell>
          <cell r="I4347">
            <v>31.6</v>
          </cell>
          <cell r="J4347">
            <v>21</v>
          </cell>
          <cell r="K4347">
            <v>160.69999999999999</v>
          </cell>
        </row>
        <row r="4348">
          <cell r="A4348">
            <v>16882</v>
          </cell>
          <cell r="B4348">
            <v>26</v>
          </cell>
          <cell r="C4348">
            <v>57.2</v>
          </cell>
          <cell r="D4348">
            <v>24</v>
          </cell>
          <cell r="E4348">
            <v>52.8</v>
          </cell>
          <cell r="F4348">
            <v>14</v>
          </cell>
          <cell r="G4348">
            <v>30.8</v>
          </cell>
          <cell r="H4348">
            <v>9</v>
          </cell>
          <cell r="I4348">
            <v>19.8</v>
          </cell>
          <cell r="J4348">
            <v>73</v>
          </cell>
          <cell r="K4348">
            <v>160.60000000000002</v>
          </cell>
        </row>
        <row r="4349">
          <cell r="A4349">
            <v>31304</v>
          </cell>
          <cell r="B4349">
            <v>3</v>
          </cell>
          <cell r="C4349">
            <v>52.56</v>
          </cell>
          <cell r="D4349">
            <v>4</v>
          </cell>
          <cell r="E4349">
            <v>72</v>
          </cell>
          <cell r="F4349">
            <v>2</v>
          </cell>
          <cell r="G4349">
            <v>36</v>
          </cell>
          <cell r="J4349">
            <v>9</v>
          </cell>
          <cell r="K4349">
            <v>160.56</v>
          </cell>
        </row>
        <row r="4350">
          <cell r="A4350">
            <v>14327</v>
          </cell>
          <cell r="B4350">
            <v>26</v>
          </cell>
          <cell r="C4350">
            <v>80.349999999999994</v>
          </cell>
          <cell r="D4350">
            <v>13</v>
          </cell>
          <cell r="E4350">
            <v>40.299999999999997</v>
          </cell>
          <cell r="H4350">
            <v>11</v>
          </cell>
          <cell r="I4350">
            <v>39.6</v>
          </cell>
          <cell r="J4350">
            <v>50</v>
          </cell>
          <cell r="K4350">
            <v>160.25</v>
          </cell>
        </row>
        <row r="4351">
          <cell r="A4351">
            <v>27479</v>
          </cell>
          <cell r="B4351">
            <v>1</v>
          </cell>
          <cell r="C4351">
            <v>12.4</v>
          </cell>
          <cell r="D4351">
            <v>1</v>
          </cell>
          <cell r="E4351">
            <v>12.4</v>
          </cell>
          <cell r="F4351">
            <v>5</v>
          </cell>
          <cell r="G4351">
            <v>61.01</v>
          </cell>
          <cell r="H4351">
            <v>6</v>
          </cell>
          <cell r="I4351">
            <v>74.400000000000006</v>
          </cell>
          <cell r="J4351">
            <v>13</v>
          </cell>
          <cell r="K4351">
            <v>160.21</v>
          </cell>
        </row>
        <row r="4352">
          <cell r="A4352">
            <v>17150</v>
          </cell>
          <cell r="B4352">
            <v>2</v>
          </cell>
          <cell r="C4352">
            <v>40</v>
          </cell>
          <cell r="D4352">
            <v>3</v>
          </cell>
          <cell r="E4352">
            <v>60</v>
          </cell>
          <cell r="F4352">
            <v>2</v>
          </cell>
          <cell r="G4352">
            <v>40</v>
          </cell>
          <cell r="H4352">
            <v>1</v>
          </cell>
          <cell r="I4352">
            <v>20</v>
          </cell>
          <cell r="J4352">
            <v>8</v>
          </cell>
          <cell r="K4352">
            <v>160</v>
          </cell>
        </row>
        <row r="4353">
          <cell r="A4353">
            <v>23051</v>
          </cell>
          <cell r="B4353">
            <v>2</v>
          </cell>
          <cell r="C4353">
            <v>160</v>
          </cell>
          <cell r="J4353">
            <v>2</v>
          </cell>
          <cell r="K4353">
            <v>160</v>
          </cell>
        </row>
        <row r="4354">
          <cell r="A4354">
            <v>28946</v>
          </cell>
          <cell r="B4354">
            <v>2</v>
          </cell>
          <cell r="C4354">
            <v>32</v>
          </cell>
          <cell r="D4354">
            <v>3</v>
          </cell>
          <cell r="E4354">
            <v>48</v>
          </cell>
          <cell r="F4354">
            <v>1</v>
          </cell>
          <cell r="G4354">
            <v>16</v>
          </cell>
          <cell r="H4354">
            <v>4</v>
          </cell>
          <cell r="I4354">
            <v>64</v>
          </cell>
          <cell r="J4354">
            <v>10</v>
          </cell>
          <cell r="K4354">
            <v>160</v>
          </cell>
        </row>
        <row r="4355">
          <cell r="A4355">
            <v>31674</v>
          </cell>
          <cell r="B4355">
            <v>12</v>
          </cell>
          <cell r="C4355">
            <v>26.04</v>
          </cell>
          <cell r="D4355">
            <v>17</v>
          </cell>
          <cell r="E4355">
            <v>37.22</v>
          </cell>
          <cell r="F4355">
            <v>28</v>
          </cell>
          <cell r="G4355">
            <v>61.24</v>
          </cell>
          <cell r="H4355">
            <v>16</v>
          </cell>
          <cell r="I4355">
            <v>35.200000000000003</v>
          </cell>
          <cell r="J4355">
            <v>73</v>
          </cell>
          <cell r="K4355">
            <v>159.69999999999999</v>
          </cell>
        </row>
        <row r="4356">
          <cell r="A4356">
            <v>10411</v>
          </cell>
          <cell r="F4356">
            <v>16</v>
          </cell>
          <cell r="G4356">
            <v>80</v>
          </cell>
          <cell r="H4356">
            <v>16</v>
          </cell>
          <cell r="I4356">
            <v>79.599999999999994</v>
          </cell>
          <cell r="J4356">
            <v>32</v>
          </cell>
          <cell r="K4356">
            <v>159.6</v>
          </cell>
        </row>
        <row r="4357">
          <cell r="A4357">
            <v>22899</v>
          </cell>
          <cell r="B4357">
            <v>1</v>
          </cell>
          <cell r="C4357">
            <v>39.9</v>
          </cell>
          <cell r="D4357">
            <v>2</v>
          </cell>
          <cell r="E4357">
            <v>79.8</v>
          </cell>
          <cell r="F4357">
            <v>1</v>
          </cell>
          <cell r="G4357">
            <v>39.9</v>
          </cell>
          <cell r="J4357">
            <v>4</v>
          </cell>
          <cell r="K4357">
            <v>159.6</v>
          </cell>
        </row>
        <row r="4358">
          <cell r="A4358">
            <v>31246</v>
          </cell>
          <cell r="B4358">
            <v>5</v>
          </cell>
          <cell r="C4358">
            <v>72.5</v>
          </cell>
          <cell r="D4358">
            <v>6</v>
          </cell>
          <cell r="E4358">
            <v>87</v>
          </cell>
          <cell r="J4358">
            <v>11</v>
          </cell>
          <cell r="K4358">
            <v>159.5</v>
          </cell>
        </row>
        <row r="4359">
          <cell r="A4359">
            <v>23650</v>
          </cell>
          <cell r="B4359">
            <v>13</v>
          </cell>
          <cell r="C4359">
            <v>82.69</v>
          </cell>
          <cell r="D4359">
            <v>12</v>
          </cell>
          <cell r="E4359">
            <v>76.8</v>
          </cell>
          <cell r="J4359">
            <v>25</v>
          </cell>
          <cell r="K4359">
            <v>159.49</v>
          </cell>
        </row>
        <row r="4360">
          <cell r="A4360">
            <v>12681</v>
          </cell>
          <cell r="B4360">
            <v>21</v>
          </cell>
          <cell r="C4360">
            <v>58.8</v>
          </cell>
          <cell r="D4360">
            <v>14</v>
          </cell>
          <cell r="E4360">
            <v>38.979999999999997</v>
          </cell>
          <cell r="F4360">
            <v>15</v>
          </cell>
          <cell r="G4360">
            <v>42</v>
          </cell>
          <cell r="H4360">
            <v>7</v>
          </cell>
          <cell r="I4360">
            <v>19.600000000000001</v>
          </cell>
          <cell r="J4360">
            <v>57</v>
          </cell>
          <cell r="K4360">
            <v>159.38</v>
          </cell>
        </row>
        <row r="4361">
          <cell r="A4361">
            <v>28531</v>
          </cell>
          <cell r="B4361">
            <v>36</v>
          </cell>
          <cell r="C4361">
            <v>45.3</v>
          </cell>
          <cell r="D4361">
            <v>34</v>
          </cell>
          <cell r="E4361">
            <v>44</v>
          </cell>
          <cell r="F4361">
            <v>43</v>
          </cell>
          <cell r="G4361">
            <v>55.6</v>
          </cell>
          <cell r="H4361">
            <v>11</v>
          </cell>
          <cell r="I4361">
            <v>14.3</v>
          </cell>
          <cell r="J4361">
            <v>124</v>
          </cell>
          <cell r="K4361">
            <v>159.20000000000002</v>
          </cell>
        </row>
        <row r="4362">
          <cell r="A4362">
            <v>11026</v>
          </cell>
          <cell r="B4362">
            <v>10</v>
          </cell>
          <cell r="C4362">
            <v>42</v>
          </cell>
          <cell r="D4362">
            <v>9</v>
          </cell>
          <cell r="E4362">
            <v>37.799999999999997</v>
          </cell>
          <cell r="F4362">
            <v>12</v>
          </cell>
          <cell r="G4362">
            <v>48</v>
          </cell>
          <cell r="H4362">
            <v>8</v>
          </cell>
          <cell r="I4362">
            <v>31.2</v>
          </cell>
          <cell r="J4362">
            <v>39</v>
          </cell>
          <cell r="K4362">
            <v>159</v>
          </cell>
        </row>
        <row r="4363">
          <cell r="A4363">
            <v>29744</v>
          </cell>
          <cell r="B4363">
            <v>6</v>
          </cell>
          <cell r="C4363">
            <v>95.4</v>
          </cell>
          <cell r="D4363">
            <v>1</v>
          </cell>
          <cell r="E4363">
            <v>15.9</v>
          </cell>
          <cell r="F4363">
            <v>3</v>
          </cell>
          <cell r="G4363">
            <v>47.7</v>
          </cell>
          <cell r="J4363">
            <v>10</v>
          </cell>
          <cell r="K4363">
            <v>159</v>
          </cell>
        </row>
        <row r="4364">
          <cell r="A4364">
            <v>32062</v>
          </cell>
          <cell r="F4364">
            <v>21</v>
          </cell>
          <cell r="G4364">
            <v>83.69</v>
          </cell>
          <cell r="H4364">
            <v>18</v>
          </cell>
          <cell r="I4364">
            <v>75.260000000000005</v>
          </cell>
          <cell r="J4364">
            <v>39</v>
          </cell>
          <cell r="K4364">
            <v>158.94999999999999</v>
          </cell>
        </row>
        <row r="4365">
          <cell r="A4365">
            <v>30077</v>
          </cell>
          <cell r="H4365">
            <v>3</v>
          </cell>
          <cell r="I4365">
            <v>158.69999999999999</v>
          </cell>
          <cell r="J4365">
            <v>3</v>
          </cell>
          <cell r="K4365">
            <v>158.69999999999999</v>
          </cell>
        </row>
        <row r="4366">
          <cell r="A4366">
            <v>10437</v>
          </cell>
          <cell r="B4366">
            <v>2</v>
          </cell>
          <cell r="C4366">
            <v>24.4</v>
          </cell>
          <cell r="D4366">
            <v>4</v>
          </cell>
          <cell r="E4366">
            <v>48.8</v>
          </cell>
          <cell r="F4366">
            <v>4</v>
          </cell>
          <cell r="G4366">
            <v>48.8</v>
          </cell>
          <cell r="H4366">
            <v>3</v>
          </cell>
          <cell r="I4366">
            <v>36.6</v>
          </cell>
          <cell r="J4366">
            <v>13</v>
          </cell>
          <cell r="K4366">
            <v>158.6</v>
          </cell>
        </row>
        <row r="4367">
          <cell r="A4367">
            <v>18435</v>
          </cell>
          <cell r="D4367">
            <v>9</v>
          </cell>
          <cell r="E4367">
            <v>12.49</v>
          </cell>
          <cell r="F4367">
            <v>47</v>
          </cell>
          <cell r="G4367">
            <v>67.66</v>
          </cell>
          <cell r="H4367">
            <v>49</v>
          </cell>
          <cell r="I4367">
            <v>78.27</v>
          </cell>
          <cell r="J4367">
            <v>105</v>
          </cell>
          <cell r="K4367">
            <v>158.41999999999999</v>
          </cell>
        </row>
        <row r="4368">
          <cell r="A4368">
            <v>16303</v>
          </cell>
          <cell r="B4368">
            <v>16</v>
          </cell>
          <cell r="C4368">
            <v>35.200000000000003</v>
          </cell>
          <cell r="D4368">
            <v>16</v>
          </cell>
          <cell r="E4368">
            <v>35.200000000000003</v>
          </cell>
          <cell r="F4368">
            <v>20</v>
          </cell>
          <cell r="G4368">
            <v>44</v>
          </cell>
          <cell r="H4368">
            <v>20</v>
          </cell>
          <cell r="I4368">
            <v>44</v>
          </cell>
          <cell r="J4368">
            <v>72</v>
          </cell>
          <cell r="K4368">
            <v>158.4</v>
          </cell>
        </row>
        <row r="4369">
          <cell r="A4369">
            <v>29759</v>
          </cell>
          <cell r="B4369">
            <v>1</v>
          </cell>
          <cell r="C4369">
            <v>19.8</v>
          </cell>
          <cell r="D4369">
            <v>2</v>
          </cell>
          <cell r="E4369">
            <v>39.6</v>
          </cell>
          <cell r="F4369">
            <v>2</v>
          </cell>
          <cell r="G4369">
            <v>39.6</v>
          </cell>
          <cell r="H4369">
            <v>3</v>
          </cell>
          <cell r="I4369">
            <v>59.4</v>
          </cell>
          <cell r="J4369">
            <v>8</v>
          </cell>
          <cell r="K4369">
            <v>158.4</v>
          </cell>
        </row>
        <row r="4370">
          <cell r="A4370">
            <v>17081</v>
          </cell>
          <cell r="B4370">
            <v>1</v>
          </cell>
          <cell r="C4370">
            <v>17.600000000000001</v>
          </cell>
          <cell r="D4370">
            <v>2</v>
          </cell>
          <cell r="E4370">
            <v>35.200000000000003</v>
          </cell>
          <cell r="F4370">
            <v>3</v>
          </cell>
          <cell r="G4370">
            <v>52.8</v>
          </cell>
          <cell r="H4370">
            <v>3</v>
          </cell>
          <cell r="I4370">
            <v>52.8</v>
          </cell>
          <cell r="J4370">
            <v>9</v>
          </cell>
          <cell r="K4370">
            <v>158.39999999999998</v>
          </cell>
        </row>
        <row r="4371">
          <cell r="A4371">
            <v>23203</v>
          </cell>
          <cell r="B4371">
            <v>3</v>
          </cell>
          <cell r="C4371">
            <v>66.239999999999995</v>
          </cell>
          <cell r="D4371">
            <v>1</v>
          </cell>
          <cell r="E4371">
            <v>24</v>
          </cell>
          <cell r="F4371">
            <v>1</v>
          </cell>
          <cell r="G4371">
            <v>24</v>
          </cell>
          <cell r="H4371">
            <v>2</v>
          </cell>
          <cell r="I4371">
            <v>44.16</v>
          </cell>
          <cell r="J4371">
            <v>7</v>
          </cell>
          <cell r="K4371">
            <v>158.39999999999998</v>
          </cell>
        </row>
        <row r="4372">
          <cell r="A4372">
            <v>13445</v>
          </cell>
          <cell r="B4372">
            <v>2</v>
          </cell>
          <cell r="C4372">
            <v>45.2</v>
          </cell>
          <cell r="D4372">
            <v>1</v>
          </cell>
          <cell r="E4372">
            <v>22.6</v>
          </cell>
          <cell r="F4372">
            <v>1</v>
          </cell>
          <cell r="G4372">
            <v>22.6</v>
          </cell>
          <cell r="H4372">
            <v>3</v>
          </cell>
          <cell r="I4372">
            <v>67.8</v>
          </cell>
          <cell r="J4372">
            <v>7</v>
          </cell>
          <cell r="K4372">
            <v>158.19999999999999</v>
          </cell>
        </row>
        <row r="4373">
          <cell r="A4373">
            <v>17935</v>
          </cell>
          <cell r="B4373">
            <v>14</v>
          </cell>
          <cell r="C4373">
            <v>158.19999999999999</v>
          </cell>
          <cell r="J4373">
            <v>14</v>
          </cell>
          <cell r="K4373">
            <v>158.19999999999999</v>
          </cell>
        </row>
        <row r="4374">
          <cell r="A4374">
            <v>31509</v>
          </cell>
          <cell r="B4374">
            <v>21</v>
          </cell>
          <cell r="C4374">
            <v>81.900000000000006</v>
          </cell>
          <cell r="D4374">
            <v>5</v>
          </cell>
          <cell r="E4374">
            <v>19.5</v>
          </cell>
          <cell r="F4374">
            <v>11</v>
          </cell>
          <cell r="G4374">
            <v>56.7</v>
          </cell>
          <cell r="J4374">
            <v>37</v>
          </cell>
          <cell r="K4374">
            <v>158.10000000000002</v>
          </cell>
        </row>
        <row r="4375">
          <cell r="A4375">
            <v>28974</v>
          </cell>
          <cell r="B4375">
            <v>4</v>
          </cell>
          <cell r="C4375">
            <v>32</v>
          </cell>
          <cell r="D4375">
            <v>12</v>
          </cell>
          <cell r="E4375">
            <v>94.08</v>
          </cell>
          <cell r="F4375">
            <v>2</v>
          </cell>
          <cell r="G4375">
            <v>16</v>
          </cell>
          <cell r="H4375">
            <v>2</v>
          </cell>
          <cell r="I4375">
            <v>16</v>
          </cell>
          <cell r="J4375">
            <v>20</v>
          </cell>
          <cell r="K4375">
            <v>158.07999999999998</v>
          </cell>
        </row>
        <row r="4376">
          <cell r="A4376">
            <v>14728</v>
          </cell>
          <cell r="B4376">
            <v>25</v>
          </cell>
          <cell r="C4376">
            <v>55</v>
          </cell>
          <cell r="D4376">
            <v>10</v>
          </cell>
          <cell r="E4376">
            <v>21.82</v>
          </cell>
          <cell r="F4376">
            <v>14</v>
          </cell>
          <cell r="G4376">
            <v>30.8</v>
          </cell>
          <cell r="H4376">
            <v>23</v>
          </cell>
          <cell r="I4376">
            <v>50.42</v>
          </cell>
          <cell r="J4376">
            <v>72</v>
          </cell>
          <cell r="K4376">
            <v>158.04</v>
          </cell>
        </row>
        <row r="4377">
          <cell r="A4377">
            <v>11224</v>
          </cell>
          <cell r="B4377">
            <v>4</v>
          </cell>
          <cell r="C4377">
            <v>8.48</v>
          </cell>
          <cell r="H4377">
            <v>60</v>
          </cell>
          <cell r="I4377">
            <v>149.19999999999999</v>
          </cell>
          <cell r="J4377">
            <v>64</v>
          </cell>
          <cell r="K4377">
            <v>157.67999999999998</v>
          </cell>
        </row>
        <row r="4378">
          <cell r="A4378">
            <v>30026</v>
          </cell>
          <cell r="B4378">
            <v>8</v>
          </cell>
          <cell r="C4378">
            <v>43.2</v>
          </cell>
          <cell r="D4378">
            <v>9</v>
          </cell>
          <cell r="E4378">
            <v>48.6</v>
          </cell>
          <cell r="F4378">
            <v>9</v>
          </cell>
          <cell r="G4378">
            <v>50.4</v>
          </cell>
          <cell r="H4378">
            <v>3</v>
          </cell>
          <cell r="I4378">
            <v>15.45</v>
          </cell>
          <cell r="J4378">
            <v>29</v>
          </cell>
          <cell r="K4378">
            <v>157.65</v>
          </cell>
        </row>
        <row r="4379">
          <cell r="A4379">
            <v>28418</v>
          </cell>
          <cell r="B4379">
            <v>1</v>
          </cell>
          <cell r="C4379">
            <v>19.899999999999999</v>
          </cell>
          <cell r="D4379">
            <v>2</v>
          </cell>
          <cell r="E4379">
            <v>38.21</v>
          </cell>
          <cell r="F4379">
            <v>1</v>
          </cell>
          <cell r="G4379">
            <v>19.899999999999999</v>
          </cell>
          <cell r="H4379">
            <v>4</v>
          </cell>
          <cell r="I4379">
            <v>79.599999999999994</v>
          </cell>
          <cell r="J4379">
            <v>8</v>
          </cell>
          <cell r="K4379">
            <v>157.60999999999999</v>
          </cell>
        </row>
        <row r="4380">
          <cell r="A4380">
            <v>31258</v>
          </cell>
          <cell r="B4380">
            <v>23</v>
          </cell>
          <cell r="C4380">
            <v>157.6</v>
          </cell>
          <cell r="J4380">
            <v>23</v>
          </cell>
          <cell r="K4380">
            <v>157.6</v>
          </cell>
        </row>
        <row r="4381">
          <cell r="A4381">
            <v>30615</v>
          </cell>
          <cell r="B4381">
            <v>4</v>
          </cell>
          <cell r="C4381">
            <v>106.4</v>
          </cell>
          <cell r="D4381">
            <v>2</v>
          </cell>
          <cell r="E4381">
            <v>51.07</v>
          </cell>
          <cell r="J4381">
            <v>6</v>
          </cell>
          <cell r="K4381">
            <v>157.47</v>
          </cell>
        </row>
        <row r="4382">
          <cell r="A4382">
            <v>18170</v>
          </cell>
          <cell r="B4382">
            <v>19</v>
          </cell>
          <cell r="C4382">
            <v>56.52</v>
          </cell>
          <cell r="D4382">
            <v>9</v>
          </cell>
          <cell r="E4382">
            <v>26.04</v>
          </cell>
          <cell r="F4382">
            <v>17</v>
          </cell>
          <cell r="G4382">
            <v>51</v>
          </cell>
          <cell r="H4382">
            <v>8</v>
          </cell>
          <cell r="I4382">
            <v>23.76</v>
          </cell>
          <cell r="J4382">
            <v>53</v>
          </cell>
          <cell r="K4382">
            <v>157.32</v>
          </cell>
        </row>
        <row r="4383">
          <cell r="A4383">
            <v>11737</v>
          </cell>
          <cell r="D4383">
            <v>5</v>
          </cell>
          <cell r="E4383">
            <v>16</v>
          </cell>
          <cell r="F4383">
            <v>30</v>
          </cell>
          <cell r="G4383">
            <v>95.48</v>
          </cell>
          <cell r="H4383">
            <v>14</v>
          </cell>
          <cell r="I4383">
            <v>45.8</v>
          </cell>
          <cell r="J4383">
            <v>49</v>
          </cell>
          <cell r="K4383">
            <v>157.28</v>
          </cell>
        </row>
        <row r="4384">
          <cell r="A4384">
            <v>31882</v>
          </cell>
          <cell r="F4384">
            <v>5</v>
          </cell>
          <cell r="G4384">
            <v>64.5</v>
          </cell>
          <cell r="H4384">
            <v>7</v>
          </cell>
          <cell r="I4384">
            <v>92.7</v>
          </cell>
          <cell r="J4384">
            <v>12</v>
          </cell>
          <cell r="K4384">
            <v>157.19999999999999</v>
          </cell>
        </row>
        <row r="4385">
          <cell r="A4385">
            <v>13306</v>
          </cell>
          <cell r="B4385">
            <v>9</v>
          </cell>
          <cell r="C4385">
            <v>40.5</v>
          </cell>
          <cell r="D4385">
            <v>7</v>
          </cell>
          <cell r="E4385">
            <v>31.5</v>
          </cell>
          <cell r="F4385">
            <v>12</v>
          </cell>
          <cell r="G4385">
            <v>54</v>
          </cell>
          <cell r="H4385">
            <v>7</v>
          </cell>
          <cell r="I4385">
            <v>31.14</v>
          </cell>
          <cell r="J4385">
            <v>35</v>
          </cell>
          <cell r="K4385">
            <v>157.13999999999999</v>
          </cell>
        </row>
        <row r="4386">
          <cell r="A4386">
            <v>29642</v>
          </cell>
          <cell r="B4386">
            <v>33</v>
          </cell>
          <cell r="C4386">
            <v>148.13999999999999</v>
          </cell>
          <cell r="D4386">
            <v>2</v>
          </cell>
          <cell r="E4386">
            <v>9</v>
          </cell>
          <cell r="J4386">
            <v>35</v>
          </cell>
          <cell r="K4386">
            <v>157.13999999999999</v>
          </cell>
        </row>
        <row r="4387">
          <cell r="A4387">
            <v>30522</v>
          </cell>
          <cell r="B4387">
            <v>13</v>
          </cell>
          <cell r="C4387">
            <v>19.5</v>
          </cell>
          <cell r="D4387">
            <v>2</v>
          </cell>
          <cell r="E4387">
            <v>3</v>
          </cell>
          <cell r="F4387">
            <v>67</v>
          </cell>
          <cell r="G4387">
            <v>100.14</v>
          </cell>
          <cell r="H4387">
            <v>23</v>
          </cell>
          <cell r="I4387">
            <v>34.5</v>
          </cell>
          <cell r="J4387">
            <v>105</v>
          </cell>
          <cell r="K4387">
            <v>157.13999999999999</v>
          </cell>
        </row>
        <row r="4388">
          <cell r="A4388">
            <v>14824</v>
          </cell>
          <cell r="B4388">
            <v>16</v>
          </cell>
          <cell r="C4388">
            <v>51.2</v>
          </cell>
          <cell r="D4388">
            <v>15</v>
          </cell>
          <cell r="E4388">
            <v>48</v>
          </cell>
          <cell r="F4388">
            <v>16</v>
          </cell>
          <cell r="G4388">
            <v>51.2</v>
          </cell>
          <cell r="H4388">
            <v>2</v>
          </cell>
          <cell r="I4388">
            <v>6.4</v>
          </cell>
          <cell r="J4388">
            <v>49</v>
          </cell>
          <cell r="K4388">
            <v>156.80000000000001</v>
          </cell>
        </row>
        <row r="4389">
          <cell r="A4389">
            <v>17671</v>
          </cell>
          <cell r="B4389">
            <v>1</v>
          </cell>
          <cell r="C4389">
            <v>22.4</v>
          </cell>
          <cell r="D4389">
            <v>2</v>
          </cell>
          <cell r="E4389">
            <v>44.8</v>
          </cell>
          <cell r="F4389">
            <v>1</v>
          </cell>
          <cell r="G4389">
            <v>22.4</v>
          </cell>
          <cell r="H4389">
            <v>3</v>
          </cell>
          <cell r="I4389">
            <v>67.2</v>
          </cell>
          <cell r="J4389">
            <v>7</v>
          </cell>
          <cell r="K4389">
            <v>156.80000000000001</v>
          </cell>
        </row>
        <row r="4390">
          <cell r="A4390">
            <v>29451</v>
          </cell>
          <cell r="D4390">
            <v>4</v>
          </cell>
          <cell r="E4390">
            <v>44.8</v>
          </cell>
          <cell r="F4390">
            <v>8</v>
          </cell>
          <cell r="G4390">
            <v>89.6</v>
          </cell>
          <cell r="H4390">
            <v>2</v>
          </cell>
          <cell r="I4390">
            <v>22.4</v>
          </cell>
          <cell r="J4390">
            <v>14</v>
          </cell>
          <cell r="K4390">
            <v>156.79999999999998</v>
          </cell>
        </row>
        <row r="4391">
          <cell r="A4391">
            <v>16908</v>
          </cell>
          <cell r="B4391">
            <v>4</v>
          </cell>
          <cell r="C4391">
            <v>21.6</v>
          </cell>
          <cell r="D4391">
            <v>6</v>
          </cell>
          <cell r="E4391">
            <v>32.4</v>
          </cell>
          <cell r="F4391">
            <v>10</v>
          </cell>
          <cell r="G4391">
            <v>54</v>
          </cell>
          <cell r="H4391">
            <v>9</v>
          </cell>
          <cell r="I4391">
            <v>48.6</v>
          </cell>
          <cell r="J4391">
            <v>29</v>
          </cell>
          <cell r="K4391">
            <v>156.6</v>
          </cell>
        </row>
        <row r="4392">
          <cell r="A4392">
            <v>28847</v>
          </cell>
          <cell r="B4392">
            <v>5</v>
          </cell>
          <cell r="C4392">
            <v>27</v>
          </cell>
          <cell r="D4392">
            <v>2</v>
          </cell>
          <cell r="E4392">
            <v>10.8</v>
          </cell>
          <cell r="F4392">
            <v>3</v>
          </cell>
          <cell r="G4392">
            <v>16.2</v>
          </cell>
          <cell r="H4392">
            <v>19</v>
          </cell>
          <cell r="I4392">
            <v>102.6</v>
          </cell>
          <cell r="J4392">
            <v>29</v>
          </cell>
          <cell r="K4392">
            <v>156.6</v>
          </cell>
        </row>
        <row r="4393">
          <cell r="A4393">
            <v>28175</v>
          </cell>
          <cell r="B4393">
            <v>12</v>
          </cell>
          <cell r="C4393">
            <v>34.799999999999997</v>
          </cell>
          <cell r="D4393">
            <v>5</v>
          </cell>
          <cell r="E4393">
            <v>14.5</v>
          </cell>
          <cell r="F4393">
            <v>16</v>
          </cell>
          <cell r="G4393">
            <v>46.17</v>
          </cell>
          <cell r="H4393">
            <v>21</v>
          </cell>
          <cell r="I4393">
            <v>60.9</v>
          </cell>
          <cell r="J4393">
            <v>54</v>
          </cell>
          <cell r="K4393">
            <v>156.37</v>
          </cell>
        </row>
        <row r="4394">
          <cell r="A4394">
            <v>14724</v>
          </cell>
          <cell r="B4394">
            <v>22</v>
          </cell>
          <cell r="C4394">
            <v>35.200000000000003</v>
          </cell>
          <cell r="D4394">
            <v>22</v>
          </cell>
          <cell r="E4394">
            <v>35.200000000000003</v>
          </cell>
          <cell r="F4394">
            <v>43</v>
          </cell>
          <cell r="G4394">
            <v>68.67</v>
          </cell>
          <cell r="H4394">
            <v>10</v>
          </cell>
          <cell r="I4394">
            <v>17.2</v>
          </cell>
          <cell r="J4394">
            <v>97</v>
          </cell>
          <cell r="K4394">
            <v>156.26999999999998</v>
          </cell>
        </row>
        <row r="4395">
          <cell r="A4395">
            <v>23568</v>
          </cell>
          <cell r="B4395">
            <v>3</v>
          </cell>
          <cell r="C4395">
            <v>42.6</v>
          </cell>
          <cell r="F4395">
            <v>3</v>
          </cell>
          <cell r="G4395">
            <v>42.6</v>
          </cell>
          <cell r="H4395">
            <v>5</v>
          </cell>
          <cell r="I4395">
            <v>71</v>
          </cell>
          <cell r="J4395">
            <v>11</v>
          </cell>
          <cell r="K4395">
            <v>156.19999999999999</v>
          </cell>
        </row>
        <row r="4396">
          <cell r="A4396">
            <v>11027</v>
          </cell>
          <cell r="B4396">
            <v>12</v>
          </cell>
          <cell r="C4396">
            <v>69.14</v>
          </cell>
          <cell r="D4396">
            <v>6</v>
          </cell>
          <cell r="E4396">
            <v>34.799999999999997</v>
          </cell>
          <cell r="F4396">
            <v>4</v>
          </cell>
          <cell r="G4396">
            <v>23.2</v>
          </cell>
          <cell r="H4396">
            <v>5</v>
          </cell>
          <cell r="I4396">
            <v>29</v>
          </cell>
          <cell r="J4396">
            <v>27</v>
          </cell>
          <cell r="K4396">
            <v>156.13999999999999</v>
          </cell>
        </row>
        <row r="4397">
          <cell r="A4397">
            <v>12805</v>
          </cell>
          <cell r="B4397">
            <v>5</v>
          </cell>
          <cell r="C4397">
            <v>26</v>
          </cell>
          <cell r="D4397">
            <v>9</v>
          </cell>
          <cell r="E4397">
            <v>46.8</v>
          </cell>
          <cell r="F4397">
            <v>10</v>
          </cell>
          <cell r="G4397">
            <v>52</v>
          </cell>
          <cell r="H4397">
            <v>6</v>
          </cell>
          <cell r="I4397">
            <v>31.2</v>
          </cell>
          <cell r="J4397">
            <v>30</v>
          </cell>
          <cell r="K4397">
            <v>156</v>
          </cell>
        </row>
        <row r="4398">
          <cell r="A4398">
            <v>17839</v>
          </cell>
          <cell r="D4398">
            <v>2</v>
          </cell>
          <cell r="E4398">
            <v>70</v>
          </cell>
          <cell r="F4398">
            <v>2</v>
          </cell>
          <cell r="G4398">
            <v>60.5</v>
          </cell>
          <cell r="H4398">
            <v>1</v>
          </cell>
          <cell r="I4398">
            <v>25.5</v>
          </cell>
          <cell r="J4398">
            <v>5</v>
          </cell>
          <cell r="K4398">
            <v>156</v>
          </cell>
        </row>
        <row r="4399">
          <cell r="A4399">
            <v>28312</v>
          </cell>
          <cell r="B4399">
            <v>6</v>
          </cell>
          <cell r="C4399">
            <v>39</v>
          </cell>
          <cell r="D4399">
            <v>2</v>
          </cell>
          <cell r="E4399">
            <v>13</v>
          </cell>
          <cell r="F4399">
            <v>7</v>
          </cell>
          <cell r="G4399">
            <v>45.5</v>
          </cell>
          <cell r="H4399">
            <v>9</v>
          </cell>
          <cell r="I4399">
            <v>58.5</v>
          </cell>
          <cell r="J4399">
            <v>24</v>
          </cell>
          <cell r="K4399">
            <v>156</v>
          </cell>
        </row>
        <row r="4400">
          <cell r="A4400">
            <v>28350</v>
          </cell>
          <cell r="B4400">
            <v>1</v>
          </cell>
          <cell r="C4400">
            <v>12</v>
          </cell>
          <cell r="D4400">
            <v>4</v>
          </cell>
          <cell r="E4400">
            <v>48</v>
          </cell>
          <cell r="F4400">
            <v>5</v>
          </cell>
          <cell r="G4400">
            <v>60</v>
          </cell>
          <cell r="H4400">
            <v>3</v>
          </cell>
          <cell r="I4400">
            <v>36</v>
          </cell>
          <cell r="J4400">
            <v>13</v>
          </cell>
          <cell r="K4400">
            <v>156</v>
          </cell>
        </row>
        <row r="4401">
          <cell r="A4401">
            <v>28707</v>
          </cell>
          <cell r="B4401">
            <v>1</v>
          </cell>
          <cell r="C4401">
            <v>39</v>
          </cell>
          <cell r="D4401">
            <v>2</v>
          </cell>
          <cell r="E4401">
            <v>78</v>
          </cell>
          <cell r="H4401">
            <v>1</v>
          </cell>
          <cell r="I4401">
            <v>39</v>
          </cell>
          <cell r="J4401">
            <v>4</v>
          </cell>
          <cell r="K4401">
            <v>156</v>
          </cell>
        </row>
        <row r="4402">
          <cell r="A4402">
            <v>30011</v>
          </cell>
          <cell r="D4402">
            <v>20</v>
          </cell>
          <cell r="E4402">
            <v>80</v>
          </cell>
          <cell r="F4402">
            <v>12</v>
          </cell>
          <cell r="G4402">
            <v>48</v>
          </cell>
          <cell r="H4402">
            <v>7</v>
          </cell>
          <cell r="I4402">
            <v>28</v>
          </cell>
          <cell r="J4402">
            <v>39</v>
          </cell>
          <cell r="K4402">
            <v>156</v>
          </cell>
        </row>
        <row r="4403">
          <cell r="A4403">
            <v>30472</v>
          </cell>
          <cell r="B4403">
            <v>11</v>
          </cell>
          <cell r="C4403">
            <v>39.200000000000003</v>
          </cell>
          <cell r="D4403">
            <v>9</v>
          </cell>
          <cell r="E4403">
            <v>33.299999999999997</v>
          </cell>
          <cell r="F4403">
            <v>8</v>
          </cell>
          <cell r="G4403">
            <v>29.5</v>
          </cell>
          <cell r="H4403">
            <v>15</v>
          </cell>
          <cell r="I4403">
            <v>54</v>
          </cell>
          <cell r="J4403">
            <v>43</v>
          </cell>
          <cell r="K4403">
            <v>156</v>
          </cell>
        </row>
        <row r="4404">
          <cell r="A4404">
            <v>31278</v>
          </cell>
          <cell r="B4404">
            <v>3</v>
          </cell>
          <cell r="C4404">
            <v>58.5</v>
          </cell>
          <cell r="D4404">
            <v>3</v>
          </cell>
          <cell r="E4404">
            <v>58.5</v>
          </cell>
          <cell r="H4404">
            <v>2</v>
          </cell>
          <cell r="I4404">
            <v>39</v>
          </cell>
          <cell r="J4404">
            <v>8</v>
          </cell>
          <cell r="K4404">
            <v>156</v>
          </cell>
        </row>
        <row r="4405">
          <cell r="A4405">
            <v>2031926</v>
          </cell>
          <cell r="D4405">
            <v>12.11</v>
          </cell>
          <cell r="E4405">
            <v>155.99</v>
          </cell>
          <cell r="J4405">
            <v>12.11</v>
          </cell>
          <cell r="K4405">
            <v>155.99</v>
          </cell>
        </row>
        <row r="4406">
          <cell r="A4406">
            <v>17883</v>
          </cell>
          <cell r="F4406">
            <v>3</v>
          </cell>
          <cell r="G4406">
            <v>155.69999999999999</v>
          </cell>
          <cell r="J4406">
            <v>3</v>
          </cell>
          <cell r="K4406">
            <v>155.69999999999999</v>
          </cell>
        </row>
        <row r="4407">
          <cell r="A4407">
            <v>30062</v>
          </cell>
          <cell r="B4407">
            <v>1</v>
          </cell>
          <cell r="C4407">
            <v>51.9</v>
          </cell>
          <cell r="F4407">
            <v>1</v>
          </cell>
          <cell r="G4407">
            <v>51.9</v>
          </cell>
          <cell r="H4407">
            <v>1</v>
          </cell>
          <cell r="I4407">
            <v>51.9</v>
          </cell>
          <cell r="J4407">
            <v>3</v>
          </cell>
          <cell r="K4407">
            <v>155.69999999999999</v>
          </cell>
        </row>
        <row r="4408">
          <cell r="A4408">
            <v>32173</v>
          </cell>
          <cell r="F4408">
            <v>37</v>
          </cell>
          <cell r="G4408">
            <v>143.99</v>
          </cell>
          <cell r="H4408">
            <v>3</v>
          </cell>
          <cell r="I4408">
            <v>11.7</v>
          </cell>
          <cell r="J4408">
            <v>40</v>
          </cell>
          <cell r="K4408">
            <v>155.69</v>
          </cell>
        </row>
        <row r="4409">
          <cell r="A4409">
            <v>17059</v>
          </cell>
          <cell r="H4409">
            <v>4</v>
          </cell>
          <cell r="I4409">
            <v>155.6</v>
          </cell>
          <cell r="J4409">
            <v>4</v>
          </cell>
          <cell r="K4409">
            <v>155.6</v>
          </cell>
        </row>
        <row r="4410">
          <cell r="A4410">
            <v>31315</v>
          </cell>
          <cell r="F4410">
            <v>3</v>
          </cell>
          <cell r="G4410">
            <v>77.7</v>
          </cell>
          <cell r="H4410">
            <v>3</v>
          </cell>
          <cell r="I4410">
            <v>77.7</v>
          </cell>
          <cell r="J4410">
            <v>6</v>
          </cell>
          <cell r="K4410">
            <v>155.4</v>
          </cell>
        </row>
        <row r="4411">
          <cell r="A4411">
            <v>23251</v>
          </cell>
          <cell r="F4411">
            <v>18</v>
          </cell>
          <cell r="G4411">
            <v>69.58</v>
          </cell>
          <cell r="H4411">
            <v>22</v>
          </cell>
          <cell r="I4411">
            <v>85.8</v>
          </cell>
          <cell r="J4411">
            <v>40</v>
          </cell>
          <cell r="K4411">
            <v>155.38</v>
          </cell>
        </row>
        <row r="4412">
          <cell r="A4412">
            <v>28526</v>
          </cell>
          <cell r="B4412">
            <v>8</v>
          </cell>
          <cell r="C4412">
            <v>82.4</v>
          </cell>
          <cell r="H4412">
            <v>7</v>
          </cell>
          <cell r="I4412">
            <v>72.8</v>
          </cell>
          <cell r="J4412">
            <v>15</v>
          </cell>
          <cell r="K4412">
            <v>155.19999999999999</v>
          </cell>
        </row>
        <row r="4413">
          <cell r="A4413">
            <v>23252</v>
          </cell>
          <cell r="F4413">
            <v>16</v>
          </cell>
          <cell r="G4413">
            <v>62.09</v>
          </cell>
          <cell r="H4413">
            <v>24</v>
          </cell>
          <cell r="I4413">
            <v>92.98</v>
          </cell>
          <cell r="J4413">
            <v>40</v>
          </cell>
          <cell r="K4413">
            <v>155.07</v>
          </cell>
        </row>
        <row r="4414">
          <cell r="A4414">
            <v>28781</v>
          </cell>
          <cell r="B4414">
            <v>2</v>
          </cell>
          <cell r="C4414">
            <v>24</v>
          </cell>
          <cell r="D4414">
            <v>3</v>
          </cell>
          <cell r="E4414">
            <v>36</v>
          </cell>
          <cell r="F4414">
            <v>4</v>
          </cell>
          <cell r="G4414">
            <v>47.04</v>
          </cell>
          <cell r="H4414">
            <v>4</v>
          </cell>
          <cell r="I4414">
            <v>48</v>
          </cell>
          <cell r="J4414">
            <v>13</v>
          </cell>
          <cell r="K4414">
            <v>155.04</v>
          </cell>
        </row>
        <row r="4415">
          <cell r="A4415">
            <v>27853</v>
          </cell>
          <cell r="B4415">
            <v>7</v>
          </cell>
          <cell r="C4415">
            <v>108.5</v>
          </cell>
          <cell r="F4415">
            <v>2</v>
          </cell>
          <cell r="G4415">
            <v>31</v>
          </cell>
          <cell r="H4415">
            <v>1</v>
          </cell>
          <cell r="I4415">
            <v>15.5</v>
          </cell>
          <cell r="J4415">
            <v>10</v>
          </cell>
          <cell r="K4415">
            <v>155</v>
          </cell>
        </row>
        <row r="4416">
          <cell r="A4416">
            <v>31968</v>
          </cell>
          <cell r="F4416">
            <v>2</v>
          </cell>
          <cell r="G4416">
            <v>31</v>
          </cell>
          <cell r="H4416">
            <v>8</v>
          </cell>
          <cell r="I4416">
            <v>124</v>
          </cell>
          <cell r="J4416">
            <v>10</v>
          </cell>
          <cell r="K4416">
            <v>155</v>
          </cell>
        </row>
        <row r="4417">
          <cell r="A4417">
            <v>29999</v>
          </cell>
          <cell r="D4417">
            <v>8</v>
          </cell>
          <cell r="E4417">
            <v>68.8</v>
          </cell>
          <cell r="F4417">
            <v>10</v>
          </cell>
          <cell r="G4417">
            <v>86</v>
          </cell>
          <cell r="J4417">
            <v>18</v>
          </cell>
          <cell r="K4417">
            <v>154.80000000000001</v>
          </cell>
        </row>
        <row r="4418">
          <cell r="A4418">
            <v>31353</v>
          </cell>
          <cell r="B4418">
            <v>12</v>
          </cell>
          <cell r="C4418">
            <v>154.80000000000001</v>
          </cell>
          <cell r="J4418">
            <v>12</v>
          </cell>
          <cell r="K4418">
            <v>154.80000000000001</v>
          </cell>
        </row>
        <row r="4419">
          <cell r="A4419">
            <v>32178</v>
          </cell>
          <cell r="H4419">
            <v>12</v>
          </cell>
          <cell r="I4419">
            <v>154.80000000000001</v>
          </cell>
          <cell r="J4419">
            <v>12</v>
          </cell>
          <cell r="K4419">
            <v>154.80000000000001</v>
          </cell>
        </row>
        <row r="4420">
          <cell r="A4420">
            <v>29139</v>
          </cell>
          <cell r="D4420">
            <v>1</v>
          </cell>
          <cell r="E4420">
            <v>13.9</v>
          </cell>
          <cell r="F4420">
            <v>5</v>
          </cell>
          <cell r="G4420">
            <v>69.5</v>
          </cell>
          <cell r="H4420">
            <v>5</v>
          </cell>
          <cell r="I4420">
            <v>71.34</v>
          </cell>
          <cell r="J4420">
            <v>11</v>
          </cell>
          <cell r="K4420">
            <v>154.74</v>
          </cell>
        </row>
        <row r="4421">
          <cell r="A4421">
            <v>2027361</v>
          </cell>
          <cell r="B4421">
            <v>2.38</v>
          </cell>
          <cell r="C4421">
            <v>35.700000000000003</v>
          </cell>
          <cell r="F4421">
            <v>3.06</v>
          </cell>
          <cell r="G4421">
            <v>45.9</v>
          </cell>
          <cell r="H4421">
            <v>4.92</v>
          </cell>
          <cell r="I4421">
            <v>72.989999999999995</v>
          </cell>
          <cell r="J4421">
            <v>10.36</v>
          </cell>
          <cell r="K4421">
            <v>154.58999999999997</v>
          </cell>
        </row>
        <row r="4422">
          <cell r="A4422">
            <v>10224</v>
          </cell>
          <cell r="B4422">
            <v>16</v>
          </cell>
          <cell r="C4422">
            <v>47.76</v>
          </cell>
          <cell r="D4422">
            <v>14</v>
          </cell>
          <cell r="E4422">
            <v>39.18</v>
          </cell>
          <cell r="F4422">
            <v>15</v>
          </cell>
          <cell r="G4422">
            <v>39</v>
          </cell>
          <cell r="H4422">
            <v>11</v>
          </cell>
          <cell r="I4422">
            <v>28.6</v>
          </cell>
          <cell r="J4422">
            <v>56</v>
          </cell>
          <cell r="K4422">
            <v>154.54</v>
          </cell>
        </row>
        <row r="4423">
          <cell r="A4423">
            <v>13352</v>
          </cell>
          <cell r="B4423">
            <v>15</v>
          </cell>
          <cell r="C4423">
            <v>53.13</v>
          </cell>
          <cell r="D4423">
            <v>7</v>
          </cell>
          <cell r="E4423">
            <v>24.91</v>
          </cell>
          <cell r="F4423">
            <v>19</v>
          </cell>
          <cell r="G4423">
            <v>72.599999999999994</v>
          </cell>
          <cell r="H4423">
            <v>1</v>
          </cell>
          <cell r="I4423">
            <v>3.9</v>
          </cell>
          <cell r="J4423">
            <v>42</v>
          </cell>
          <cell r="K4423">
            <v>154.54</v>
          </cell>
        </row>
        <row r="4424">
          <cell r="A4424">
            <v>29438</v>
          </cell>
          <cell r="B4424">
            <v>3</v>
          </cell>
          <cell r="C4424">
            <v>55.8</v>
          </cell>
          <cell r="D4424">
            <v>3</v>
          </cell>
          <cell r="E4424">
            <v>47.13</v>
          </cell>
          <cell r="F4424">
            <v>3</v>
          </cell>
          <cell r="G4424">
            <v>51.33</v>
          </cell>
          <cell r="J4424">
            <v>9</v>
          </cell>
          <cell r="K4424">
            <v>154.26</v>
          </cell>
        </row>
        <row r="4425">
          <cell r="A4425">
            <v>28003</v>
          </cell>
          <cell r="B4425">
            <v>4</v>
          </cell>
          <cell r="C4425">
            <v>25.04</v>
          </cell>
          <cell r="F4425">
            <v>1</v>
          </cell>
          <cell r="G4425">
            <v>6.8</v>
          </cell>
          <cell r="H4425">
            <v>18</v>
          </cell>
          <cell r="I4425">
            <v>122.4</v>
          </cell>
          <cell r="J4425">
            <v>23</v>
          </cell>
          <cell r="K4425">
            <v>154.24</v>
          </cell>
        </row>
        <row r="4426">
          <cell r="A4426">
            <v>22810</v>
          </cell>
          <cell r="B4426">
            <v>4</v>
          </cell>
          <cell r="C4426">
            <v>58.8</v>
          </cell>
          <cell r="F4426">
            <v>6</v>
          </cell>
          <cell r="G4426">
            <v>95.4</v>
          </cell>
          <cell r="J4426">
            <v>10</v>
          </cell>
          <cell r="K4426">
            <v>154.19999999999999</v>
          </cell>
        </row>
        <row r="4427">
          <cell r="A4427">
            <v>15603</v>
          </cell>
          <cell r="F4427">
            <v>5</v>
          </cell>
          <cell r="G4427">
            <v>43</v>
          </cell>
          <cell r="H4427">
            <v>13</v>
          </cell>
          <cell r="I4427">
            <v>111.11</v>
          </cell>
          <cell r="J4427">
            <v>18</v>
          </cell>
          <cell r="K4427">
            <v>154.11000000000001</v>
          </cell>
        </row>
        <row r="4428">
          <cell r="A4428">
            <v>2016575</v>
          </cell>
          <cell r="B4428">
            <v>6</v>
          </cell>
          <cell r="C4428">
            <v>154.02000000000001</v>
          </cell>
          <cell r="J4428">
            <v>6</v>
          </cell>
          <cell r="K4428">
            <v>154.02000000000001</v>
          </cell>
        </row>
        <row r="4429">
          <cell r="A4429">
            <v>12762</v>
          </cell>
          <cell r="B4429">
            <v>6</v>
          </cell>
          <cell r="C4429">
            <v>42</v>
          </cell>
          <cell r="D4429">
            <v>5</v>
          </cell>
          <cell r="E4429">
            <v>35</v>
          </cell>
          <cell r="F4429">
            <v>7</v>
          </cell>
          <cell r="G4429">
            <v>49</v>
          </cell>
          <cell r="H4429">
            <v>4</v>
          </cell>
          <cell r="I4429">
            <v>28</v>
          </cell>
          <cell r="J4429">
            <v>22</v>
          </cell>
          <cell r="K4429">
            <v>154</v>
          </cell>
        </row>
        <row r="4430">
          <cell r="A4430">
            <v>15369</v>
          </cell>
          <cell r="B4430">
            <v>3</v>
          </cell>
          <cell r="C4430">
            <v>16.5</v>
          </cell>
          <cell r="D4430">
            <v>14</v>
          </cell>
          <cell r="E4430">
            <v>77</v>
          </cell>
          <cell r="F4430">
            <v>6</v>
          </cell>
          <cell r="G4430">
            <v>33</v>
          </cell>
          <cell r="H4430">
            <v>5</v>
          </cell>
          <cell r="I4430">
            <v>27.5</v>
          </cell>
          <cell r="J4430">
            <v>28</v>
          </cell>
          <cell r="K4430">
            <v>154</v>
          </cell>
        </row>
        <row r="4431">
          <cell r="A4431">
            <v>16475</v>
          </cell>
          <cell r="B4431">
            <v>31</v>
          </cell>
          <cell r="C4431">
            <v>23.87</v>
          </cell>
          <cell r="D4431">
            <v>58</v>
          </cell>
          <cell r="E4431">
            <v>44.66</v>
          </cell>
          <cell r="F4431">
            <v>67</v>
          </cell>
          <cell r="G4431">
            <v>51.59</v>
          </cell>
          <cell r="H4431">
            <v>44</v>
          </cell>
          <cell r="I4431">
            <v>33.880000000000003</v>
          </cell>
          <cell r="J4431">
            <v>200</v>
          </cell>
          <cell r="K4431">
            <v>154</v>
          </cell>
        </row>
        <row r="4432">
          <cell r="A4432">
            <v>16957</v>
          </cell>
          <cell r="B4432">
            <v>11</v>
          </cell>
          <cell r="C4432">
            <v>121</v>
          </cell>
          <cell r="D4432">
            <v>3</v>
          </cell>
          <cell r="E4432">
            <v>33</v>
          </cell>
          <cell r="J4432">
            <v>14</v>
          </cell>
          <cell r="K4432">
            <v>154</v>
          </cell>
        </row>
        <row r="4433">
          <cell r="A4433">
            <v>17187</v>
          </cell>
          <cell r="B4433">
            <v>12</v>
          </cell>
          <cell r="C4433">
            <v>42</v>
          </cell>
          <cell r="D4433">
            <v>11</v>
          </cell>
          <cell r="E4433">
            <v>38.5</v>
          </cell>
          <cell r="F4433">
            <v>12</v>
          </cell>
          <cell r="G4433">
            <v>42</v>
          </cell>
          <cell r="H4433">
            <v>9</v>
          </cell>
          <cell r="I4433">
            <v>31.5</v>
          </cell>
          <cell r="J4433">
            <v>44</v>
          </cell>
          <cell r="K4433">
            <v>154</v>
          </cell>
        </row>
        <row r="4434">
          <cell r="A4434">
            <v>30307</v>
          </cell>
          <cell r="B4434">
            <v>22</v>
          </cell>
          <cell r="C4434">
            <v>77</v>
          </cell>
          <cell r="D4434">
            <v>17</v>
          </cell>
          <cell r="E4434">
            <v>59.5</v>
          </cell>
          <cell r="H4434">
            <v>5</v>
          </cell>
          <cell r="I4434">
            <v>17.5</v>
          </cell>
          <cell r="J4434">
            <v>44</v>
          </cell>
          <cell r="K4434">
            <v>154</v>
          </cell>
        </row>
        <row r="4435">
          <cell r="A4435">
            <v>30551</v>
          </cell>
          <cell r="D4435">
            <v>3</v>
          </cell>
          <cell r="E4435">
            <v>39</v>
          </cell>
          <cell r="F4435">
            <v>9</v>
          </cell>
          <cell r="G4435">
            <v>114.92</v>
          </cell>
          <cell r="J4435">
            <v>12</v>
          </cell>
          <cell r="K4435">
            <v>153.92000000000002</v>
          </cell>
        </row>
        <row r="4436">
          <cell r="A4436">
            <v>23175</v>
          </cell>
          <cell r="B4436">
            <v>7</v>
          </cell>
          <cell r="C4436">
            <v>56.7</v>
          </cell>
          <cell r="D4436">
            <v>2</v>
          </cell>
          <cell r="E4436">
            <v>16.2</v>
          </cell>
          <cell r="F4436">
            <v>7</v>
          </cell>
          <cell r="G4436">
            <v>56.7</v>
          </cell>
          <cell r="H4436">
            <v>3</v>
          </cell>
          <cell r="I4436">
            <v>24.3</v>
          </cell>
          <cell r="J4436">
            <v>19</v>
          </cell>
          <cell r="K4436">
            <v>153.90000000000003</v>
          </cell>
        </row>
        <row r="4437">
          <cell r="A4437">
            <v>29806</v>
          </cell>
          <cell r="B4437">
            <v>20</v>
          </cell>
          <cell r="C4437">
            <v>58</v>
          </cell>
          <cell r="D4437">
            <v>8</v>
          </cell>
          <cell r="E4437">
            <v>23.2</v>
          </cell>
          <cell r="F4437">
            <v>14</v>
          </cell>
          <cell r="G4437">
            <v>40.6</v>
          </cell>
          <cell r="H4437">
            <v>11</v>
          </cell>
          <cell r="I4437">
            <v>31.9</v>
          </cell>
          <cell r="J4437">
            <v>53</v>
          </cell>
          <cell r="K4437">
            <v>153.70000000000002</v>
          </cell>
        </row>
        <row r="4438">
          <cell r="A4438">
            <v>17760</v>
          </cell>
          <cell r="B4438">
            <v>47</v>
          </cell>
          <cell r="C4438">
            <v>46.84</v>
          </cell>
          <cell r="D4438">
            <v>26</v>
          </cell>
          <cell r="E4438">
            <v>25.92</v>
          </cell>
          <cell r="F4438">
            <v>45</v>
          </cell>
          <cell r="G4438">
            <v>44.84</v>
          </cell>
          <cell r="H4438">
            <v>36</v>
          </cell>
          <cell r="I4438">
            <v>36</v>
          </cell>
          <cell r="J4438">
            <v>154</v>
          </cell>
          <cell r="K4438">
            <v>153.60000000000002</v>
          </cell>
        </row>
        <row r="4439">
          <cell r="A4439">
            <v>12667</v>
          </cell>
          <cell r="B4439">
            <v>2</v>
          </cell>
          <cell r="C4439">
            <v>6.4</v>
          </cell>
          <cell r="D4439">
            <v>17</v>
          </cell>
          <cell r="E4439">
            <v>54.4</v>
          </cell>
          <cell r="F4439">
            <v>10</v>
          </cell>
          <cell r="G4439">
            <v>32</v>
          </cell>
          <cell r="H4439">
            <v>19</v>
          </cell>
          <cell r="I4439">
            <v>60.8</v>
          </cell>
          <cell r="J4439">
            <v>48</v>
          </cell>
          <cell r="K4439">
            <v>153.6</v>
          </cell>
        </row>
        <row r="4440">
          <cell r="A4440">
            <v>15702</v>
          </cell>
          <cell r="B4440">
            <v>11</v>
          </cell>
          <cell r="C4440">
            <v>105.6</v>
          </cell>
          <cell r="D4440">
            <v>1</v>
          </cell>
          <cell r="E4440">
            <v>9.6</v>
          </cell>
          <cell r="H4440">
            <v>4</v>
          </cell>
          <cell r="I4440">
            <v>38.4</v>
          </cell>
          <cell r="J4440">
            <v>16</v>
          </cell>
          <cell r="K4440">
            <v>153.6</v>
          </cell>
        </row>
        <row r="4441">
          <cell r="A4441">
            <v>22200</v>
          </cell>
          <cell r="B4441">
            <v>32</v>
          </cell>
          <cell r="C4441">
            <v>153.6</v>
          </cell>
          <cell r="J4441">
            <v>32</v>
          </cell>
          <cell r="K4441">
            <v>153.6</v>
          </cell>
        </row>
        <row r="4442">
          <cell r="A4442">
            <v>31182</v>
          </cell>
          <cell r="B4442">
            <v>13</v>
          </cell>
          <cell r="C4442">
            <v>71.760000000000005</v>
          </cell>
          <cell r="D4442">
            <v>4</v>
          </cell>
          <cell r="E4442">
            <v>27.6</v>
          </cell>
          <cell r="F4442">
            <v>2</v>
          </cell>
          <cell r="G4442">
            <v>13.8</v>
          </cell>
          <cell r="H4442">
            <v>6</v>
          </cell>
          <cell r="I4442">
            <v>40.299999999999997</v>
          </cell>
          <cell r="J4442">
            <v>25</v>
          </cell>
          <cell r="K4442">
            <v>153.46</v>
          </cell>
        </row>
        <row r="4443">
          <cell r="A4443">
            <v>14906</v>
          </cell>
          <cell r="D4443">
            <v>1</v>
          </cell>
          <cell r="E4443">
            <v>9.6</v>
          </cell>
          <cell r="F4443">
            <v>8</v>
          </cell>
          <cell r="G4443">
            <v>76.8</v>
          </cell>
          <cell r="H4443">
            <v>7</v>
          </cell>
          <cell r="I4443">
            <v>67.02</v>
          </cell>
          <cell r="J4443">
            <v>16</v>
          </cell>
          <cell r="K4443">
            <v>153.41999999999999</v>
          </cell>
        </row>
        <row r="4444">
          <cell r="A4444">
            <v>10557</v>
          </cell>
          <cell r="B4444">
            <v>2</v>
          </cell>
          <cell r="C4444">
            <v>43.8</v>
          </cell>
          <cell r="D4444">
            <v>3</v>
          </cell>
          <cell r="E4444">
            <v>65.7</v>
          </cell>
          <cell r="H4444">
            <v>2</v>
          </cell>
          <cell r="I4444">
            <v>43.8</v>
          </cell>
          <cell r="J4444">
            <v>7</v>
          </cell>
          <cell r="K4444">
            <v>153.30000000000001</v>
          </cell>
        </row>
        <row r="4445">
          <cell r="A4445">
            <v>27163</v>
          </cell>
          <cell r="B4445">
            <v>15</v>
          </cell>
          <cell r="C4445">
            <v>52.5</v>
          </cell>
          <cell r="D4445">
            <v>3</v>
          </cell>
          <cell r="E4445">
            <v>10.8</v>
          </cell>
          <cell r="F4445">
            <v>16</v>
          </cell>
          <cell r="G4445">
            <v>57.6</v>
          </cell>
          <cell r="H4445">
            <v>9</v>
          </cell>
          <cell r="I4445">
            <v>32.4</v>
          </cell>
          <cell r="J4445">
            <v>43</v>
          </cell>
          <cell r="K4445">
            <v>153.30000000000001</v>
          </cell>
        </row>
        <row r="4446">
          <cell r="A4446">
            <v>15296</v>
          </cell>
          <cell r="B4446">
            <v>12</v>
          </cell>
          <cell r="C4446">
            <v>87.6</v>
          </cell>
          <cell r="D4446">
            <v>4</v>
          </cell>
          <cell r="E4446">
            <v>29.2</v>
          </cell>
          <cell r="F4446">
            <v>1</v>
          </cell>
          <cell r="G4446">
            <v>7.3</v>
          </cell>
          <cell r="H4446">
            <v>4</v>
          </cell>
          <cell r="I4446">
            <v>29.2</v>
          </cell>
          <cell r="J4446">
            <v>21</v>
          </cell>
          <cell r="K4446">
            <v>153.29999999999998</v>
          </cell>
        </row>
        <row r="4447">
          <cell r="A4447">
            <v>31412</v>
          </cell>
          <cell r="B4447">
            <v>8</v>
          </cell>
          <cell r="C4447">
            <v>27.72</v>
          </cell>
          <cell r="D4447">
            <v>12</v>
          </cell>
          <cell r="E4447">
            <v>42</v>
          </cell>
          <cell r="F4447">
            <v>13</v>
          </cell>
          <cell r="G4447">
            <v>45.5</v>
          </cell>
          <cell r="H4447">
            <v>11</v>
          </cell>
          <cell r="I4447">
            <v>37.94</v>
          </cell>
          <cell r="J4447">
            <v>44</v>
          </cell>
          <cell r="K4447">
            <v>153.16</v>
          </cell>
        </row>
        <row r="4448">
          <cell r="A4448">
            <v>10509</v>
          </cell>
          <cell r="B4448">
            <v>6</v>
          </cell>
          <cell r="C4448">
            <v>51</v>
          </cell>
          <cell r="D4448">
            <v>6</v>
          </cell>
          <cell r="E4448">
            <v>51</v>
          </cell>
          <cell r="F4448">
            <v>6</v>
          </cell>
          <cell r="G4448">
            <v>51</v>
          </cell>
          <cell r="J4448">
            <v>18</v>
          </cell>
          <cell r="K4448">
            <v>153</v>
          </cell>
        </row>
        <row r="4449">
          <cell r="A4449">
            <v>16591</v>
          </cell>
          <cell r="D4449">
            <v>3</v>
          </cell>
          <cell r="E4449">
            <v>49.8</v>
          </cell>
          <cell r="F4449">
            <v>4</v>
          </cell>
          <cell r="G4449">
            <v>68.2</v>
          </cell>
          <cell r="H4449">
            <v>2</v>
          </cell>
          <cell r="I4449">
            <v>35</v>
          </cell>
          <cell r="J4449">
            <v>9</v>
          </cell>
          <cell r="K4449">
            <v>153</v>
          </cell>
        </row>
        <row r="4450">
          <cell r="A4450">
            <v>28169</v>
          </cell>
          <cell r="B4450">
            <v>16</v>
          </cell>
          <cell r="C4450">
            <v>19.2</v>
          </cell>
          <cell r="D4450">
            <v>34</v>
          </cell>
          <cell r="E4450">
            <v>41.9</v>
          </cell>
          <cell r="F4450">
            <v>24</v>
          </cell>
          <cell r="G4450">
            <v>32</v>
          </cell>
          <cell r="H4450">
            <v>40</v>
          </cell>
          <cell r="I4450">
            <v>59.88</v>
          </cell>
          <cell r="J4450">
            <v>114</v>
          </cell>
          <cell r="K4450">
            <v>152.97999999999999</v>
          </cell>
        </row>
        <row r="4451">
          <cell r="A4451">
            <v>14675</v>
          </cell>
          <cell r="F4451">
            <v>2</v>
          </cell>
          <cell r="G4451">
            <v>27.8</v>
          </cell>
          <cell r="H4451">
            <v>9</v>
          </cell>
          <cell r="I4451">
            <v>125.1</v>
          </cell>
          <cell r="J4451">
            <v>11</v>
          </cell>
          <cell r="K4451">
            <v>152.9</v>
          </cell>
        </row>
        <row r="4452">
          <cell r="A4452">
            <v>32163</v>
          </cell>
          <cell r="F4452">
            <v>12</v>
          </cell>
          <cell r="G4452">
            <v>152.74</v>
          </cell>
          <cell r="J4452">
            <v>12</v>
          </cell>
          <cell r="K4452">
            <v>152.74</v>
          </cell>
        </row>
        <row r="4453">
          <cell r="A4453">
            <v>31237</v>
          </cell>
          <cell r="B4453">
            <v>2</v>
          </cell>
          <cell r="C4453">
            <v>6.52</v>
          </cell>
          <cell r="D4453">
            <v>21</v>
          </cell>
          <cell r="E4453">
            <v>68.459999999999994</v>
          </cell>
          <cell r="F4453">
            <v>17</v>
          </cell>
          <cell r="G4453">
            <v>54.9</v>
          </cell>
          <cell r="H4453">
            <v>7</v>
          </cell>
          <cell r="I4453">
            <v>22.82</v>
          </cell>
          <cell r="J4453">
            <v>47</v>
          </cell>
          <cell r="K4453">
            <v>152.69999999999999</v>
          </cell>
        </row>
        <row r="4454">
          <cell r="A4454">
            <v>16275</v>
          </cell>
          <cell r="D4454">
            <v>1</v>
          </cell>
          <cell r="E4454">
            <v>30.5</v>
          </cell>
          <cell r="F4454">
            <v>2</v>
          </cell>
          <cell r="G4454">
            <v>61</v>
          </cell>
          <cell r="H4454">
            <v>2</v>
          </cell>
          <cell r="I4454">
            <v>61</v>
          </cell>
          <cell r="J4454">
            <v>5</v>
          </cell>
          <cell r="K4454">
            <v>152.5</v>
          </cell>
        </row>
        <row r="4455">
          <cell r="A4455">
            <v>18049</v>
          </cell>
          <cell r="B4455">
            <v>3</v>
          </cell>
          <cell r="C4455">
            <v>30.08</v>
          </cell>
          <cell r="F4455">
            <v>7</v>
          </cell>
          <cell r="G4455">
            <v>65.739999999999995</v>
          </cell>
          <cell r="H4455">
            <v>6</v>
          </cell>
          <cell r="I4455">
            <v>56.4</v>
          </cell>
          <cell r="J4455">
            <v>16</v>
          </cell>
          <cell r="K4455">
            <v>152.22</v>
          </cell>
        </row>
        <row r="4456">
          <cell r="A4456">
            <v>13942</v>
          </cell>
          <cell r="F4456">
            <v>6</v>
          </cell>
          <cell r="G4456">
            <v>101.4</v>
          </cell>
          <cell r="H4456">
            <v>3</v>
          </cell>
          <cell r="I4456">
            <v>50.7</v>
          </cell>
          <cell r="J4456">
            <v>9</v>
          </cell>
          <cell r="K4456">
            <v>152.10000000000002</v>
          </cell>
        </row>
        <row r="4457">
          <cell r="A4457">
            <v>13946</v>
          </cell>
          <cell r="B4457">
            <v>1</v>
          </cell>
          <cell r="C4457">
            <v>16.899999999999999</v>
          </cell>
          <cell r="D4457">
            <v>2</v>
          </cell>
          <cell r="E4457">
            <v>33.799999999999997</v>
          </cell>
          <cell r="F4457">
            <v>3</v>
          </cell>
          <cell r="G4457">
            <v>50.7</v>
          </cell>
          <cell r="H4457">
            <v>3</v>
          </cell>
          <cell r="I4457">
            <v>50.7</v>
          </cell>
          <cell r="J4457">
            <v>9</v>
          </cell>
          <cell r="K4457">
            <v>152.10000000000002</v>
          </cell>
        </row>
        <row r="4458">
          <cell r="A4458">
            <v>13581</v>
          </cell>
          <cell r="F4458">
            <v>5</v>
          </cell>
          <cell r="G4458">
            <v>84.5</v>
          </cell>
          <cell r="H4458">
            <v>4</v>
          </cell>
          <cell r="I4458">
            <v>67.599999999999994</v>
          </cell>
          <cell r="J4458">
            <v>9</v>
          </cell>
          <cell r="K4458">
            <v>152.1</v>
          </cell>
        </row>
        <row r="4459">
          <cell r="A4459">
            <v>13815</v>
          </cell>
          <cell r="B4459">
            <v>2</v>
          </cell>
          <cell r="C4459">
            <v>33.799999999999997</v>
          </cell>
          <cell r="D4459">
            <v>3</v>
          </cell>
          <cell r="E4459">
            <v>50.7</v>
          </cell>
          <cell r="F4459">
            <v>4</v>
          </cell>
          <cell r="G4459">
            <v>67.599999999999994</v>
          </cell>
          <cell r="J4459">
            <v>9</v>
          </cell>
          <cell r="K4459">
            <v>152.1</v>
          </cell>
        </row>
        <row r="4460">
          <cell r="A4460">
            <v>28237</v>
          </cell>
          <cell r="B4460">
            <v>5</v>
          </cell>
          <cell r="C4460">
            <v>84.5</v>
          </cell>
          <cell r="D4460">
            <v>3</v>
          </cell>
          <cell r="E4460">
            <v>50.7</v>
          </cell>
          <cell r="H4460">
            <v>1</v>
          </cell>
          <cell r="I4460">
            <v>16.899999999999999</v>
          </cell>
          <cell r="J4460">
            <v>9</v>
          </cell>
          <cell r="K4460">
            <v>152.1</v>
          </cell>
        </row>
        <row r="4461">
          <cell r="A4461">
            <v>11105</v>
          </cell>
          <cell r="B4461">
            <v>4</v>
          </cell>
          <cell r="C4461">
            <v>152</v>
          </cell>
          <cell r="J4461">
            <v>4</v>
          </cell>
          <cell r="K4461">
            <v>152</v>
          </cell>
        </row>
        <row r="4462">
          <cell r="A4462">
            <v>13882</v>
          </cell>
          <cell r="B4462">
            <v>5</v>
          </cell>
          <cell r="C4462">
            <v>76</v>
          </cell>
          <cell r="D4462">
            <v>2</v>
          </cell>
          <cell r="E4462">
            <v>30.4</v>
          </cell>
          <cell r="F4462">
            <v>2</v>
          </cell>
          <cell r="G4462">
            <v>30.4</v>
          </cell>
          <cell r="H4462">
            <v>1</v>
          </cell>
          <cell r="I4462">
            <v>15.2</v>
          </cell>
          <cell r="J4462">
            <v>10</v>
          </cell>
          <cell r="K4462">
            <v>152</v>
          </cell>
        </row>
        <row r="4463">
          <cell r="A4463">
            <v>28279</v>
          </cell>
          <cell r="H4463">
            <v>2</v>
          </cell>
          <cell r="I4463">
            <v>152</v>
          </cell>
          <cell r="J4463">
            <v>2</v>
          </cell>
          <cell r="K4463">
            <v>152</v>
          </cell>
        </row>
        <row r="4464">
          <cell r="A4464">
            <v>16816</v>
          </cell>
          <cell r="H4464">
            <v>1</v>
          </cell>
          <cell r="I4464">
            <v>151.99</v>
          </cell>
          <cell r="J4464">
            <v>1</v>
          </cell>
          <cell r="K4464">
            <v>151.99</v>
          </cell>
        </row>
        <row r="4465">
          <cell r="A4465">
            <v>14325</v>
          </cell>
          <cell r="B4465">
            <v>32</v>
          </cell>
          <cell r="C4465">
            <v>99.2</v>
          </cell>
          <cell r="D4465">
            <v>16</v>
          </cell>
          <cell r="E4465">
            <v>49.6</v>
          </cell>
          <cell r="F4465">
            <v>1</v>
          </cell>
          <cell r="G4465">
            <v>3.1</v>
          </cell>
          <cell r="J4465">
            <v>49</v>
          </cell>
          <cell r="K4465">
            <v>151.9</v>
          </cell>
        </row>
        <row r="4466">
          <cell r="A4466">
            <v>16892</v>
          </cell>
          <cell r="B4466">
            <v>12</v>
          </cell>
          <cell r="C4466">
            <v>24</v>
          </cell>
          <cell r="D4466">
            <v>12</v>
          </cell>
          <cell r="E4466">
            <v>24</v>
          </cell>
          <cell r="F4466">
            <v>20</v>
          </cell>
          <cell r="G4466">
            <v>40</v>
          </cell>
          <cell r="H4466">
            <v>32</v>
          </cell>
          <cell r="I4466">
            <v>63.84</v>
          </cell>
          <cell r="J4466">
            <v>76</v>
          </cell>
          <cell r="K4466">
            <v>151.84</v>
          </cell>
        </row>
        <row r="4467">
          <cell r="A4467">
            <v>10530</v>
          </cell>
          <cell r="B4467">
            <v>7</v>
          </cell>
          <cell r="C4467">
            <v>48.3</v>
          </cell>
          <cell r="D4467">
            <v>5</v>
          </cell>
          <cell r="E4467">
            <v>34.5</v>
          </cell>
          <cell r="F4467">
            <v>5</v>
          </cell>
          <cell r="G4467">
            <v>34.5</v>
          </cell>
          <cell r="H4467">
            <v>5</v>
          </cell>
          <cell r="I4467">
            <v>34.5</v>
          </cell>
          <cell r="J4467">
            <v>22</v>
          </cell>
          <cell r="K4467">
            <v>151.80000000000001</v>
          </cell>
        </row>
        <row r="4468">
          <cell r="A4468">
            <v>13493</v>
          </cell>
          <cell r="B4468">
            <v>2</v>
          </cell>
          <cell r="C4468">
            <v>75.900000000000006</v>
          </cell>
          <cell r="D4468">
            <v>1</v>
          </cell>
          <cell r="E4468">
            <v>37.950000000000003</v>
          </cell>
          <cell r="F4468">
            <v>1</v>
          </cell>
          <cell r="G4468">
            <v>37.950000000000003</v>
          </cell>
          <cell r="J4468">
            <v>4</v>
          </cell>
          <cell r="K4468">
            <v>151.80000000000001</v>
          </cell>
        </row>
        <row r="4469">
          <cell r="A4469">
            <v>18052</v>
          </cell>
          <cell r="B4469">
            <v>19</v>
          </cell>
          <cell r="C4469">
            <v>87.4</v>
          </cell>
          <cell r="D4469">
            <v>6</v>
          </cell>
          <cell r="E4469">
            <v>27.6</v>
          </cell>
          <cell r="F4469">
            <v>4</v>
          </cell>
          <cell r="G4469">
            <v>18.399999999999999</v>
          </cell>
          <cell r="H4469">
            <v>4</v>
          </cell>
          <cell r="I4469">
            <v>18.399999999999999</v>
          </cell>
          <cell r="J4469">
            <v>33</v>
          </cell>
          <cell r="K4469">
            <v>151.80000000000001</v>
          </cell>
        </row>
        <row r="4470">
          <cell r="A4470">
            <v>29359</v>
          </cell>
          <cell r="B4470">
            <v>11</v>
          </cell>
          <cell r="C4470">
            <v>24.2</v>
          </cell>
          <cell r="D4470">
            <v>22</v>
          </cell>
          <cell r="E4470">
            <v>48.22</v>
          </cell>
          <cell r="F4470">
            <v>15</v>
          </cell>
          <cell r="G4470">
            <v>33</v>
          </cell>
          <cell r="H4470">
            <v>21</v>
          </cell>
          <cell r="I4470">
            <v>46.2</v>
          </cell>
          <cell r="J4470">
            <v>69</v>
          </cell>
          <cell r="K4470">
            <v>151.62</v>
          </cell>
        </row>
        <row r="4471">
          <cell r="A4471">
            <v>2027663</v>
          </cell>
          <cell r="B4471">
            <v>8.58</v>
          </cell>
          <cell r="C4471">
            <v>55.78</v>
          </cell>
          <cell r="D4471">
            <v>4.24</v>
          </cell>
          <cell r="E4471">
            <v>27.23</v>
          </cell>
          <cell r="F4471">
            <v>6.8</v>
          </cell>
          <cell r="G4471">
            <v>43.85</v>
          </cell>
          <cell r="H4471">
            <v>3.85</v>
          </cell>
          <cell r="I4471">
            <v>24.66</v>
          </cell>
          <cell r="J4471">
            <v>23.470000000000002</v>
          </cell>
          <cell r="K4471">
            <v>151.52000000000001</v>
          </cell>
        </row>
        <row r="4472">
          <cell r="A4472">
            <v>28226</v>
          </cell>
          <cell r="B4472">
            <v>13</v>
          </cell>
          <cell r="C4472">
            <v>28.6</v>
          </cell>
          <cell r="D4472">
            <v>16</v>
          </cell>
          <cell r="E4472">
            <v>35.200000000000003</v>
          </cell>
          <cell r="F4472">
            <v>21</v>
          </cell>
          <cell r="G4472">
            <v>45.84</v>
          </cell>
          <cell r="H4472">
            <v>19</v>
          </cell>
          <cell r="I4472">
            <v>41.62</v>
          </cell>
          <cell r="J4472">
            <v>69</v>
          </cell>
          <cell r="K4472">
            <v>151.26000000000002</v>
          </cell>
        </row>
        <row r="4473">
          <cell r="A4473">
            <v>16586</v>
          </cell>
          <cell r="B4473">
            <v>4</v>
          </cell>
          <cell r="C4473">
            <v>75.599999999999994</v>
          </cell>
          <cell r="D4473">
            <v>1</v>
          </cell>
          <cell r="E4473">
            <v>18.899999999999999</v>
          </cell>
          <cell r="F4473">
            <v>2</v>
          </cell>
          <cell r="G4473">
            <v>37.799999999999997</v>
          </cell>
          <cell r="H4473">
            <v>1</v>
          </cell>
          <cell r="I4473">
            <v>18.899999999999999</v>
          </cell>
          <cell r="J4473">
            <v>8</v>
          </cell>
          <cell r="K4473">
            <v>151.20000000000002</v>
          </cell>
        </row>
        <row r="4474">
          <cell r="A4474">
            <v>10313</v>
          </cell>
          <cell r="B4474">
            <v>4</v>
          </cell>
          <cell r="C4474">
            <v>11.2</v>
          </cell>
          <cell r="D4474">
            <v>13</v>
          </cell>
          <cell r="E4474">
            <v>36.4</v>
          </cell>
          <cell r="F4474">
            <v>18</v>
          </cell>
          <cell r="G4474">
            <v>50.4</v>
          </cell>
          <cell r="H4474">
            <v>19</v>
          </cell>
          <cell r="I4474">
            <v>53.2</v>
          </cell>
          <cell r="J4474">
            <v>54</v>
          </cell>
          <cell r="K4474">
            <v>151.19999999999999</v>
          </cell>
        </row>
        <row r="4475">
          <cell r="A4475">
            <v>11110</v>
          </cell>
          <cell r="B4475">
            <v>2</v>
          </cell>
          <cell r="C4475">
            <v>50.4</v>
          </cell>
          <cell r="D4475">
            <v>2</v>
          </cell>
          <cell r="E4475">
            <v>50.4</v>
          </cell>
          <cell r="F4475">
            <v>1</v>
          </cell>
          <cell r="G4475">
            <v>25.2</v>
          </cell>
          <cell r="H4475">
            <v>1</v>
          </cell>
          <cell r="I4475">
            <v>25.2</v>
          </cell>
          <cell r="J4475">
            <v>6</v>
          </cell>
          <cell r="K4475">
            <v>151.19999999999999</v>
          </cell>
        </row>
        <row r="4476">
          <cell r="A4476">
            <v>17934</v>
          </cell>
          <cell r="B4476">
            <v>15</v>
          </cell>
          <cell r="C4476">
            <v>42</v>
          </cell>
          <cell r="D4476">
            <v>9</v>
          </cell>
          <cell r="E4476">
            <v>25.2</v>
          </cell>
          <cell r="F4476">
            <v>11</v>
          </cell>
          <cell r="G4476">
            <v>30.8</v>
          </cell>
          <cell r="H4476">
            <v>19</v>
          </cell>
          <cell r="I4476">
            <v>53.2</v>
          </cell>
          <cell r="J4476">
            <v>54</v>
          </cell>
          <cell r="K4476">
            <v>151.19999999999999</v>
          </cell>
        </row>
        <row r="4477">
          <cell r="A4477">
            <v>28295</v>
          </cell>
          <cell r="B4477">
            <v>9</v>
          </cell>
          <cell r="C4477">
            <v>56.7</v>
          </cell>
          <cell r="D4477">
            <v>3</v>
          </cell>
          <cell r="E4477">
            <v>18.899999999999999</v>
          </cell>
          <cell r="F4477">
            <v>7</v>
          </cell>
          <cell r="G4477">
            <v>44.1</v>
          </cell>
          <cell r="H4477">
            <v>5</v>
          </cell>
          <cell r="I4477">
            <v>31.5</v>
          </cell>
          <cell r="J4477">
            <v>24</v>
          </cell>
          <cell r="K4477">
            <v>151.19999999999999</v>
          </cell>
        </row>
        <row r="4478">
          <cell r="A4478">
            <v>12044</v>
          </cell>
          <cell r="D4478">
            <v>22</v>
          </cell>
          <cell r="E4478">
            <v>34.81</v>
          </cell>
          <cell r="F4478">
            <v>35</v>
          </cell>
          <cell r="G4478">
            <v>55.48</v>
          </cell>
          <cell r="H4478">
            <v>38</v>
          </cell>
          <cell r="I4478">
            <v>60.8</v>
          </cell>
          <cell r="J4478">
            <v>95</v>
          </cell>
          <cell r="K4478">
            <v>151.08999999999997</v>
          </cell>
        </row>
        <row r="4479">
          <cell r="A4479">
            <v>29826</v>
          </cell>
          <cell r="B4479">
            <v>26</v>
          </cell>
          <cell r="C4479">
            <v>67.599999999999994</v>
          </cell>
          <cell r="D4479">
            <v>10</v>
          </cell>
          <cell r="E4479">
            <v>25.79</v>
          </cell>
          <cell r="H4479">
            <v>18</v>
          </cell>
          <cell r="I4479">
            <v>57.6</v>
          </cell>
          <cell r="J4479">
            <v>54</v>
          </cell>
          <cell r="K4479">
            <v>150.98999999999998</v>
          </cell>
        </row>
        <row r="4480">
          <cell r="A4480">
            <v>28879</v>
          </cell>
          <cell r="B4480">
            <v>31</v>
          </cell>
          <cell r="C4480">
            <v>43.29</v>
          </cell>
          <cell r="D4480">
            <v>39</v>
          </cell>
          <cell r="E4480">
            <v>54.6</v>
          </cell>
          <cell r="F4480">
            <v>23</v>
          </cell>
          <cell r="G4480">
            <v>32.200000000000003</v>
          </cell>
          <cell r="H4480">
            <v>15</v>
          </cell>
          <cell r="I4480">
            <v>20.89</v>
          </cell>
          <cell r="J4480">
            <v>108</v>
          </cell>
          <cell r="K4480">
            <v>150.98000000000002</v>
          </cell>
        </row>
        <row r="4481">
          <cell r="A4481">
            <v>14637</v>
          </cell>
          <cell r="B4481">
            <v>2</v>
          </cell>
          <cell r="C4481">
            <v>23</v>
          </cell>
          <cell r="F4481">
            <v>3</v>
          </cell>
          <cell r="G4481">
            <v>42.6</v>
          </cell>
          <cell r="H4481">
            <v>6</v>
          </cell>
          <cell r="I4481">
            <v>85.2</v>
          </cell>
          <cell r="J4481">
            <v>11</v>
          </cell>
          <cell r="K4481">
            <v>150.80000000000001</v>
          </cell>
        </row>
        <row r="4482">
          <cell r="A4482">
            <v>28859</v>
          </cell>
          <cell r="B4482">
            <v>5</v>
          </cell>
          <cell r="C4482">
            <v>58</v>
          </cell>
          <cell r="D4482">
            <v>1</v>
          </cell>
          <cell r="E4482">
            <v>11.6</v>
          </cell>
          <cell r="F4482">
            <v>1</v>
          </cell>
          <cell r="G4482">
            <v>11.6</v>
          </cell>
          <cell r="H4482">
            <v>6</v>
          </cell>
          <cell r="I4482">
            <v>69.599999999999994</v>
          </cell>
          <cell r="J4482">
            <v>13</v>
          </cell>
          <cell r="K4482">
            <v>150.79999999999998</v>
          </cell>
        </row>
        <row r="4483">
          <cell r="A4483">
            <v>27390</v>
          </cell>
          <cell r="B4483">
            <v>5</v>
          </cell>
          <cell r="C4483">
            <v>14</v>
          </cell>
          <cell r="D4483">
            <v>14</v>
          </cell>
          <cell r="E4483">
            <v>38.76</v>
          </cell>
          <cell r="F4483">
            <v>17</v>
          </cell>
          <cell r="G4483">
            <v>47.6</v>
          </cell>
          <cell r="H4483">
            <v>18</v>
          </cell>
          <cell r="I4483">
            <v>50.4</v>
          </cell>
          <cell r="J4483">
            <v>54</v>
          </cell>
          <cell r="K4483">
            <v>150.76</v>
          </cell>
        </row>
        <row r="4484">
          <cell r="A4484">
            <v>28992</v>
          </cell>
          <cell r="D4484">
            <v>2</v>
          </cell>
          <cell r="E4484">
            <v>48.76</v>
          </cell>
          <cell r="F4484">
            <v>3</v>
          </cell>
          <cell r="G4484">
            <v>77.5</v>
          </cell>
          <cell r="H4484">
            <v>1</v>
          </cell>
          <cell r="I4484">
            <v>24.5</v>
          </cell>
          <cell r="J4484">
            <v>6</v>
          </cell>
          <cell r="K4484">
            <v>150.76</v>
          </cell>
        </row>
        <row r="4485">
          <cell r="A4485">
            <v>29040</v>
          </cell>
          <cell r="D4485">
            <v>2</v>
          </cell>
          <cell r="E4485">
            <v>43</v>
          </cell>
          <cell r="F4485">
            <v>3</v>
          </cell>
          <cell r="G4485">
            <v>64.5</v>
          </cell>
          <cell r="H4485">
            <v>2</v>
          </cell>
          <cell r="I4485">
            <v>43</v>
          </cell>
          <cell r="J4485">
            <v>7</v>
          </cell>
          <cell r="K4485">
            <v>150.5</v>
          </cell>
        </row>
        <row r="4486">
          <cell r="A4486">
            <v>16230</v>
          </cell>
          <cell r="B4486">
            <v>11</v>
          </cell>
          <cell r="C4486">
            <v>35.200000000000003</v>
          </cell>
          <cell r="D4486">
            <v>17</v>
          </cell>
          <cell r="E4486">
            <v>54.4</v>
          </cell>
          <cell r="F4486">
            <v>4</v>
          </cell>
          <cell r="G4486">
            <v>12.8</v>
          </cell>
          <cell r="H4486">
            <v>15</v>
          </cell>
          <cell r="I4486">
            <v>48</v>
          </cell>
          <cell r="J4486">
            <v>47</v>
          </cell>
          <cell r="K4486">
            <v>150.39999999999998</v>
          </cell>
        </row>
        <row r="4487">
          <cell r="A4487">
            <v>31939</v>
          </cell>
          <cell r="D4487">
            <v>8</v>
          </cell>
          <cell r="E4487">
            <v>41.6</v>
          </cell>
          <cell r="F4487">
            <v>19</v>
          </cell>
          <cell r="G4487">
            <v>98.38</v>
          </cell>
          <cell r="H4487">
            <v>2</v>
          </cell>
          <cell r="I4487">
            <v>10.4</v>
          </cell>
          <cell r="J4487">
            <v>29</v>
          </cell>
          <cell r="K4487">
            <v>150.38</v>
          </cell>
        </row>
        <row r="4488">
          <cell r="A4488">
            <v>16522</v>
          </cell>
          <cell r="D4488">
            <v>12</v>
          </cell>
          <cell r="E4488">
            <v>32.58</v>
          </cell>
          <cell r="F4488">
            <v>4</v>
          </cell>
          <cell r="G4488">
            <v>16.8</v>
          </cell>
          <cell r="H4488">
            <v>24</v>
          </cell>
          <cell r="I4488">
            <v>100.8</v>
          </cell>
          <cell r="J4488">
            <v>40</v>
          </cell>
          <cell r="K4488">
            <v>150.18</v>
          </cell>
        </row>
        <row r="4489">
          <cell r="A4489">
            <v>27615</v>
          </cell>
          <cell r="B4489">
            <v>11</v>
          </cell>
          <cell r="C4489">
            <v>87.36</v>
          </cell>
          <cell r="D4489">
            <v>3</v>
          </cell>
          <cell r="E4489">
            <v>23.36</v>
          </cell>
          <cell r="H4489">
            <v>5</v>
          </cell>
          <cell r="I4489">
            <v>39.36</v>
          </cell>
          <cell r="J4489">
            <v>19</v>
          </cell>
          <cell r="K4489">
            <v>150.07999999999998</v>
          </cell>
        </row>
        <row r="4490">
          <cell r="A4490">
            <v>30576</v>
          </cell>
          <cell r="B4490">
            <v>1</v>
          </cell>
          <cell r="C4490">
            <v>30</v>
          </cell>
          <cell r="D4490">
            <v>2</v>
          </cell>
          <cell r="E4490">
            <v>60</v>
          </cell>
          <cell r="F4490">
            <v>1</v>
          </cell>
          <cell r="G4490">
            <v>30</v>
          </cell>
          <cell r="H4490">
            <v>1</v>
          </cell>
          <cell r="I4490">
            <v>30</v>
          </cell>
          <cell r="J4490">
            <v>5</v>
          </cell>
          <cell r="K4490">
            <v>150</v>
          </cell>
        </row>
        <row r="4491">
          <cell r="A4491">
            <v>30578</v>
          </cell>
          <cell r="B4491">
            <v>1</v>
          </cell>
          <cell r="C4491">
            <v>30</v>
          </cell>
          <cell r="D4491">
            <v>2</v>
          </cell>
          <cell r="E4491">
            <v>60</v>
          </cell>
          <cell r="F4491">
            <v>1</v>
          </cell>
          <cell r="G4491">
            <v>30</v>
          </cell>
          <cell r="H4491">
            <v>1</v>
          </cell>
          <cell r="I4491">
            <v>30</v>
          </cell>
          <cell r="J4491">
            <v>5</v>
          </cell>
          <cell r="K4491">
            <v>150</v>
          </cell>
        </row>
        <row r="4492">
          <cell r="A4492">
            <v>31409</v>
          </cell>
          <cell r="B4492">
            <v>8</v>
          </cell>
          <cell r="C4492">
            <v>27.78</v>
          </cell>
          <cell r="D4492">
            <v>9</v>
          </cell>
          <cell r="E4492">
            <v>31.5</v>
          </cell>
          <cell r="F4492">
            <v>12</v>
          </cell>
          <cell r="G4492">
            <v>42</v>
          </cell>
          <cell r="H4492">
            <v>14</v>
          </cell>
          <cell r="I4492">
            <v>48.72</v>
          </cell>
          <cell r="J4492">
            <v>43</v>
          </cell>
          <cell r="K4492">
            <v>150</v>
          </cell>
        </row>
        <row r="4493">
          <cell r="A4493">
            <v>30188</v>
          </cell>
          <cell r="F4493">
            <v>1</v>
          </cell>
          <cell r="G4493">
            <v>74.900000000000006</v>
          </cell>
          <cell r="H4493">
            <v>1</v>
          </cell>
          <cell r="I4493">
            <v>74.900000000000006</v>
          </cell>
          <cell r="J4493">
            <v>2</v>
          </cell>
          <cell r="K4493">
            <v>149.80000000000001</v>
          </cell>
        </row>
        <row r="4494">
          <cell r="A4494">
            <v>30211</v>
          </cell>
          <cell r="D4494">
            <v>2</v>
          </cell>
          <cell r="E4494">
            <v>149.80000000000001</v>
          </cell>
          <cell r="J4494">
            <v>2</v>
          </cell>
          <cell r="K4494">
            <v>149.80000000000001</v>
          </cell>
        </row>
        <row r="4495">
          <cell r="A4495">
            <v>27147</v>
          </cell>
          <cell r="B4495">
            <v>2</v>
          </cell>
          <cell r="C4495">
            <v>99.8</v>
          </cell>
          <cell r="F4495">
            <v>1</v>
          </cell>
          <cell r="G4495">
            <v>49.9</v>
          </cell>
          <cell r="J4495">
            <v>3</v>
          </cell>
          <cell r="K4495">
            <v>149.69999999999999</v>
          </cell>
        </row>
        <row r="4496">
          <cell r="A4496">
            <v>28277</v>
          </cell>
          <cell r="D4496">
            <v>1</v>
          </cell>
          <cell r="E4496">
            <v>49.9</v>
          </cell>
          <cell r="F4496">
            <v>1</v>
          </cell>
          <cell r="G4496">
            <v>49.9</v>
          </cell>
          <cell r="H4496">
            <v>1</v>
          </cell>
          <cell r="I4496">
            <v>49.9</v>
          </cell>
          <cell r="J4496">
            <v>3</v>
          </cell>
          <cell r="K4496">
            <v>149.69999999999999</v>
          </cell>
        </row>
        <row r="4497">
          <cell r="A4497">
            <v>27321</v>
          </cell>
          <cell r="B4497">
            <v>7</v>
          </cell>
          <cell r="C4497">
            <v>132.30000000000001</v>
          </cell>
          <cell r="D4497">
            <v>1</v>
          </cell>
          <cell r="E4497">
            <v>17.39</v>
          </cell>
          <cell r="J4497">
            <v>8</v>
          </cell>
          <cell r="K4497">
            <v>149.69</v>
          </cell>
        </row>
        <row r="4498">
          <cell r="A4498">
            <v>12676</v>
          </cell>
          <cell r="B4498">
            <v>13</v>
          </cell>
          <cell r="C4498">
            <v>39</v>
          </cell>
          <cell r="D4498">
            <v>13</v>
          </cell>
          <cell r="E4498">
            <v>38.520000000000003</v>
          </cell>
          <cell r="F4498">
            <v>7</v>
          </cell>
          <cell r="G4498">
            <v>21</v>
          </cell>
          <cell r="H4498">
            <v>17</v>
          </cell>
          <cell r="I4498">
            <v>51</v>
          </cell>
          <cell r="J4498">
            <v>50</v>
          </cell>
          <cell r="K4498">
            <v>149.52000000000001</v>
          </cell>
        </row>
        <row r="4499">
          <cell r="A4499">
            <v>28697</v>
          </cell>
          <cell r="B4499">
            <v>20</v>
          </cell>
          <cell r="C4499">
            <v>27.26</v>
          </cell>
          <cell r="D4499">
            <v>51</v>
          </cell>
          <cell r="E4499">
            <v>70.459999999999994</v>
          </cell>
          <cell r="F4499">
            <v>37</v>
          </cell>
          <cell r="G4499">
            <v>51.8</v>
          </cell>
          <cell r="J4499">
            <v>108</v>
          </cell>
          <cell r="K4499">
            <v>149.51999999999998</v>
          </cell>
        </row>
        <row r="4500">
          <cell r="A4500">
            <v>16486</v>
          </cell>
          <cell r="B4500">
            <v>1</v>
          </cell>
          <cell r="C4500">
            <v>29.9</v>
          </cell>
          <cell r="D4500">
            <v>4</v>
          </cell>
          <cell r="E4500">
            <v>119.6</v>
          </cell>
          <cell r="J4500">
            <v>5</v>
          </cell>
          <cell r="K4500">
            <v>149.5</v>
          </cell>
        </row>
        <row r="4501">
          <cell r="A4501">
            <v>28261</v>
          </cell>
          <cell r="B4501">
            <v>3</v>
          </cell>
          <cell r="C4501">
            <v>89.7</v>
          </cell>
          <cell r="F4501">
            <v>1</v>
          </cell>
          <cell r="G4501">
            <v>29.9</v>
          </cell>
          <cell r="H4501">
            <v>1</v>
          </cell>
          <cell r="I4501">
            <v>29.9</v>
          </cell>
          <cell r="J4501">
            <v>5</v>
          </cell>
          <cell r="K4501">
            <v>149.5</v>
          </cell>
        </row>
        <row r="4502">
          <cell r="A4502">
            <v>29523</v>
          </cell>
          <cell r="F4502">
            <v>3</v>
          </cell>
          <cell r="G4502">
            <v>74.75</v>
          </cell>
          <cell r="H4502">
            <v>3</v>
          </cell>
          <cell r="I4502">
            <v>74.75</v>
          </cell>
          <cell r="J4502">
            <v>6</v>
          </cell>
          <cell r="K4502">
            <v>149.5</v>
          </cell>
        </row>
        <row r="4503">
          <cell r="A4503">
            <v>30102</v>
          </cell>
          <cell r="B4503">
            <v>2</v>
          </cell>
          <cell r="C4503">
            <v>59.8</v>
          </cell>
          <cell r="D4503">
            <v>1</v>
          </cell>
          <cell r="E4503">
            <v>29.9</v>
          </cell>
          <cell r="F4503">
            <v>2</v>
          </cell>
          <cell r="G4503">
            <v>59.8</v>
          </cell>
          <cell r="J4503">
            <v>5</v>
          </cell>
          <cell r="K4503">
            <v>149.5</v>
          </cell>
        </row>
        <row r="4504">
          <cell r="A4504">
            <v>30182</v>
          </cell>
          <cell r="B4504">
            <v>1</v>
          </cell>
          <cell r="C4504">
            <v>29.9</v>
          </cell>
          <cell r="D4504">
            <v>1</v>
          </cell>
          <cell r="E4504">
            <v>29.9</v>
          </cell>
          <cell r="F4504">
            <v>2</v>
          </cell>
          <cell r="G4504">
            <v>59.8</v>
          </cell>
          <cell r="H4504">
            <v>1</v>
          </cell>
          <cell r="I4504">
            <v>29.9</v>
          </cell>
          <cell r="J4504">
            <v>5</v>
          </cell>
          <cell r="K4504">
            <v>149.5</v>
          </cell>
        </row>
        <row r="4505">
          <cell r="A4505">
            <v>32499</v>
          </cell>
          <cell r="H4505">
            <v>6</v>
          </cell>
          <cell r="I4505">
            <v>149.4</v>
          </cell>
          <cell r="J4505">
            <v>6</v>
          </cell>
          <cell r="K4505">
            <v>149.4</v>
          </cell>
        </row>
        <row r="4506">
          <cell r="A4506">
            <v>30413</v>
          </cell>
          <cell r="D4506">
            <v>1</v>
          </cell>
          <cell r="E4506">
            <v>24.9</v>
          </cell>
          <cell r="F4506">
            <v>2</v>
          </cell>
          <cell r="G4506">
            <v>49.8</v>
          </cell>
          <cell r="H4506">
            <v>3</v>
          </cell>
          <cell r="I4506">
            <v>74.7</v>
          </cell>
          <cell r="J4506">
            <v>6</v>
          </cell>
          <cell r="K4506">
            <v>149.39999999999998</v>
          </cell>
        </row>
        <row r="4507">
          <cell r="A4507">
            <v>27324</v>
          </cell>
          <cell r="B4507">
            <v>18</v>
          </cell>
          <cell r="C4507">
            <v>60.93</v>
          </cell>
          <cell r="D4507">
            <v>12</v>
          </cell>
          <cell r="E4507">
            <v>40.799999999999997</v>
          </cell>
          <cell r="F4507">
            <v>12</v>
          </cell>
          <cell r="G4507">
            <v>40.799999999999997</v>
          </cell>
          <cell r="H4507">
            <v>2</v>
          </cell>
          <cell r="I4507">
            <v>6.8</v>
          </cell>
          <cell r="J4507">
            <v>44</v>
          </cell>
          <cell r="K4507">
            <v>149.32999999999998</v>
          </cell>
        </row>
        <row r="4508">
          <cell r="A4508">
            <v>17643</v>
          </cell>
          <cell r="H4508">
            <v>25</v>
          </cell>
          <cell r="I4508">
            <v>149.04</v>
          </cell>
          <cell r="J4508">
            <v>25</v>
          </cell>
          <cell r="K4508">
            <v>149.04</v>
          </cell>
        </row>
        <row r="4509">
          <cell r="A4509">
            <v>31645</v>
          </cell>
          <cell r="B4509">
            <v>3</v>
          </cell>
          <cell r="C4509">
            <v>44.7</v>
          </cell>
          <cell r="D4509">
            <v>3</v>
          </cell>
          <cell r="E4509">
            <v>44.7</v>
          </cell>
          <cell r="F4509">
            <v>3</v>
          </cell>
          <cell r="G4509">
            <v>44.7</v>
          </cell>
          <cell r="H4509">
            <v>1</v>
          </cell>
          <cell r="I4509">
            <v>14.9</v>
          </cell>
          <cell r="J4509">
            <v>10</v>
          </cell>
          <cell r="K4509">
            <v>149.00000000000003</v>
          </cell>
        </row>
        <row r="4510">
          <cell r="A4510">
            <v>11675</v>
          </cell>
          <cell r="D4510">
            <v>4</v>
          </cell>
          <cell r="E4510">
            <v>59.6</v>
          </cell>
          <cell r="F4510">
            <v>6</v>
          </cell>
          <cell r="G4510">
            <v>89.4</v>
          </cell>
          <cell r="J4510">
            <v>10</v>
          </cell>
          <cell r="K4510">
            <v>149</v>
          </cell>
        </row>
        <row r="4511">
          <cell r="A4511">
            <v>14758</v>
          </cell>
          <cell r="D4511">
            <v>12</v>
          </cell>
          <cell r="E4511">
            <v>127.2</v>
          </cell>
          <cell r="H4511">
            <v>2</v>
          </cell>
          <cell r="I4511">
            <v>21.8</v>
          </cell>
          <cell r="J4511">
            <v>14</v>
          </cell>
          <cell r="K4511">
            <v>149</v>
          </cell>
        </row>
        <row r="4512">
          <cell r="A4512">
            <v>22757</v>
          </cell>
          <cell r="D4512">
            <v>2</v>
          </cell>
          <cell r="E4512">
            <v>37.200000000000003</v>
          </cell>
          <cell r="F4512">
            <v>4</v>
          </cell>
          <cell r="G4512">
            <v>74.400000000000006</v>
          </cell>
          <cell r="H4512">
            <v>2</v>
          </cell>
          <cell r="I4512">
            <v>37.200000000000003</v>
          </cell>
          <cell r="J4512">
            <v>8</v>
          </cell>
          <cell r="K4512">
            <v>148.80000000000001</v>
          </cell>
        </row>
        <row r="4513">
          <cell r="A4513">
            <v>32218</v>
          </cell>
          <cell r="H4513">
            <v>8</v>
          </cell>
          <cell r="I4513">
            <v>148.80000000000001</v>
          </cell>
          <cell r="J4513">
            <v>8</v>
          </cell>
          <cell r="K4513">
            <v>148.80000000000001</v>
          </cell>
        </row>
        <row r="4514">
          <cell r="A4514">
            <v>18420</v>
          </cell>
          <cell r="B4514">
            <v>7</v>
          </cell>
          <cell r="C4514">
            <v>80.5</v>
          </cell>
          <cell r="D4514">
            <v>5</v>
          </cell>
          <cell r="E4514">
            <v>57.5</v>
          </cell>
          <cell r="F4514">
            <v>1</v>
          </cell>
          <cell r="G4514">
            <v>10.58</v>
          </cell>
          <cell r="J4514">
            <v>13</v>
          </cell>
          <cell r="K4514">
            <v>148.58000000000001</v>
          </cell>
        </row>
        <row r="4515">
          <cell r="A4515">
            <v>13871</v>
          </cell>
          <cell r="B4515">
            <v>2</v>
          </cell>
          <cell r="C4515">
            <v>33.6</v>
          </cell>
          <cell r="D4515">
            <v>4</v>
          </cell>
          <cell r="E4515">
            <v>64.52</v>
          </cell>
          <cell r="H4515">
            <v>3</v>
          </cell>
          <cell r="I4515">
            <v>50.4</v>
          </cell>
          <cell r="J4515">
            <v>9</v>
          </cell>
          <cell r="K4515">
            <v>148.52000000000001</v>
          </cell>
        </row>
        <row r="4516">
          <cell r="A4516">
            <v>22396</v>
          </cell>
          <cell r="B4516">
            <v>1</v>
          </cell>
          <cell r="C4516">
            <v>16.5</v>
          </cell>
          <cell r="D4516">
            <v>1</v>
          </cell>
          <cell r="E4516">
            <v>16.5</v>
          </cell>
          <cell r="F4516">
            <v>2</v>
          </cell>
          <cell r="G4516">
            <v>33</v>
          </cell>
          <cell r="H4516">
            <v>5</v>
          </cell>
          <cell r="I4516">
            <v>82.5</v>
          </cell>
          <cell r="J4516">
            <v>9</v>
          </cell>
          <cell r="K4516">
            <v>148.5</v>
          </cell>
        </row>
        <row r="4517">
          <cell r="A4517">
            <v>30314</v>
          </cell>
          <cell r="B4517">
            <v>15</v>
          </cell>
          <cell r="C4517">
            <v>57</v>
          </cell>
          <cell r="D4517">
            <v>10</v>
          </cell>
          <cell r="E4517">
            <v>38</v>
          </cell>
          <cell r="F4517">
            <v>9</v>
          </cell>
          <cell r="G4517">
            <v>34.200000000000003</v>
          </cell>
          <cell r="H4517">
            <v>5</v>
          </cell>
          <cell r="I4517">
            <v>19</v>
          </cell>
          <cell r="J4517">
            <v>39</v>
          </cell>
          <cell r="K4517">
            <v>148.19999999999999</v>
          </cell>
        </row>
        <row r="4518">
          <cell r="A4518">
            <v>31932</v>
          </cell>
          <cell r="F4518">
            <v>12</v>
          </cell>
          <cell r="G4518">
            <v>148.16999999999999</v>
          </cell>
          <cell r="J4518">
            <v>12</v>
          </cell>
          <cell r="K4518">
            <v>148.16999999999999</v>
          </cell>
        </row>
        <row r="4519">
          <cell r="A4519">
            <v>22814</v>
          </cell>
          <cell r="B4519">
            <v>4</v>
          </cell>
          <cell r="C4519">
            <v>39.200000000000003</v>
          </cell>
          <cell r="D4519">
            <v>3</v>
          </cell>
          <cell r="E4519">
            <v>29.7</v>
          </cell>
          <cell r="F4519">
            <v>5</v>
          </cell>
          <cell r="G4519">
            <v>49.5</v>
          </cell>
          <cell r="H4519">
            <v>3</v>
          </cell>
          <cell r="I4519">
            <v>29.7</v>
          </cell>
          <cell r="J4519">
            <v>15</v>
          </cell>
          <cell r="K4519">
            <v>148.1</v>
          </cell>
        </row>
        <row r="4520">
          <cell r="A4520">
            <v>17159</v>
          </cell>
          <cell r="B4520">
            <v>1</v>
          </cell>
          <cell r="C4520">
            <v>21.9</v>
          </cell>
          <cell r="D4520">
            <v>1</v>
          </cell>
          <cell r="E4520">
            <v>20.149999999999999</v>
          </cell>
          <cell r="F4520">
            <v>4</v>
          </cell>
          <cell r="G4520">
            <v>85.85</v>
          </cell>
          <cell r="H4520">
            <v>1</v>
          </cell>
          <cell r="I4520">
            <v>20.149999999999999</v>
          </cell>
          <cell r="J4520">
            <v>7</v>
          </cell>
          <cell r="K4520">
            <v>148.04999999999998</v>
          </cell>
        </row>
        <row r="4521">
          <cell r="A4521">
            <v>15348</v>
          </cell>
          <cell r="B4521">
            <v>1</v>
          </cell>
          <cell r="C4521">
            <v>37</v>
          </cell>
          <cell r="D4521">
            <v>3</v>
          </cell>
          <cell r="E4521">
            <v>111</v>
          </cell>
          <cell r="J4521">
            <v>4</v>
          </cell>
          <cell r="K4521">
            <v>148</v>
          </cell>
        </row>
        <row r="4522">
          <cell r="A4522">
            <v>16340</v>
          </cell>
          <cell r="F4522">
            <v>6</v>
          </cell>
          <cell r="G4522">
            <v>88.8</v>
          </cell>
          <cell r="H4522">
            <v>4</v>
          </cell>
          <cell r="I4522">
            <v>59.2</v>
          </cell>
          <cell r="J4522">
            <v>10</v>
          </cell>
          <cell r="K4522">
            <v>148</v>
          </cell>
        </row>
        <row r="4523">
          <cell r="A4523">
            <v>27894</v>
          </cell>
          <cell r="D4523">
            <v>4</v>
          </cell>
          <cell r="E4523">
            <v>74</v>
          </cell>
          <cell r="H4523">
            <v>4</v>
          </cell>
          <cell r="I4523">
            <v>74</v>
          </cell>
          <cell r="J4523">
            <v>8</v>
          </cell>
          <cell r="K4523">
            <v>148</v>
          </cell>
        </row>
        <row r="4524">
          <cell r="A4524">
            <v>28181</v>
          </cell>
          <cell r="B4524">
            <v>11</v>
          </cell>
          <cell r="C4524">
            <v>42.9</v>
          </cell>
          <cell r="D4524">
            <v>10</v>
          </cell>
          <cell r="E4524">
            <v>38.69</v>
          </cell>
          <cell r="F4524">
            <v>17</v>
          </cell>
          <cell r="G4524">
            <v>66.3</v>
          </cell>
          <cell r="J4524">
            <v>38</v>
          </cell>
          <cell r="K4524">
            <v>147.88999999999999</v>
          </cell>
        </row>
        <row r="4525">
          <cell r="A4525">
            <v>32140</v>
          </cell>
          <cell r="F4525">
            <v>3</v>
          </cell>
          <cell r="G4525">
            <v>44.7</v>
          </cell>
          <cell r="H4525">
            <v>7</v>
          </cell>
          <cell r="I4525">
            <v>103.11</v>
          </cell>
          <cell r="J4525">
            <v>10</v>
          </cell>
          <cell r="K4525">
            <v>147.81</v>
          </cell>
        </row>
        <row r="4526">
          <cell r="A4526">
            <v>23075</v>
          </cell>
          <cell r="B4526">
            <v>1</v>
          </cell>
          <cell r="C4526">
            <v>76.900000000000006</v>
          </cell>
          <cell r="D4526">
            <v>1</v>
          </cell>
          <cell r="E4526">
            <v>70.75</v>
          </cell>
          <cell r="J4526">
            <v>2</v>
          </cell>
          <cell r="K4526">
            <v>147.65</v>
          </cell>
        </row>
        <row r="4527">
          <cell r="A4527">
            <v>31829</v>
          </cell>
          <cell r="F4527">
            <v>4</v>
          </cell>
          <cell r="G4527">
            <v>32.799999999999997</v>
          </cell>
          <cell r="H4527">
            <v>14</v>
          </cell>
          <cell r="I4527">
            <v>114.8</v>
          </cell>
          <cell r="J4527">
            <v>18</v>
          </cell>
          <cell r="K4527">
            <v>147.6</v>
          </cell>
        </row>
        <row r="4528">
          <cell r="A4528">
            <v>31987</v>
          </cell>
          <cell r="F4528">
            <v>17</v>
          </cell>
          <cell r="G4528">
            <v>83</v>
          </cell>
          <cell r="H4528">
            <v>13</v>
          </cell>
          <cell r="I4528">
            <v>64.599999999999994</v>
          </cell>
          <cell r="J4528">
            <v>30</v>
          </cell>
          <cell r="K4528">
            <v>147.6</v>
          </cell>
        </row>
        <row r="4529">
          <cell r="A4529">
            <v>17384</v>
          </cell>
          <cell r="B4529">
            <v>6</v>
          </cell>
          <cell r="C4529">
            <v>27</v>
          </cell>
          <cell r="D4529">
            <v>11</v>
          </cell>
          <cell r="E4529">
            <v>49.14</v>
          </cell>
          <cell r="F4529">
            <v>4</v>
          </cell>
          <cell r="G4529">
            <v>18</v>
          </cell>
          <cell r="H4529">
            <v>12</v>
          </cell>
          <cell r="I4529">
            <v>53.28</v>
          </cell>
          <cell r="J4529">
            <v>33</v>
          </cell>
          <cell r="K4529">
            <v>147.42000000000002</v>
          </cell>
        </row>
        <row r="4530">
          <cell r="A4530">
            <v>15453</v>
          </cell>
          <cell r="B4530">
            <v>4</v>
          </cell>
          <cell r="C4530">
            <v>74.400000000000006</v>
          </cell>
          <cell r="D4530">
            <v>2</v>
          </cell>
          <cell r="E4530">
            <v>37.200000000000003</v>
          </cell>
          <cell r="H4530">
            <v>2</v>
          </cell>
          <cell r="I4530">
            <v>35.71</v>
          </cell>
          <cell r="J4530">
            <v>8</v>
          </cell>
          <cell r="K4530">
            <v>147.31</v>
          </cell>
        </row>
        <row r="4531">
          <cell r="A4531">
            <v>30315</v>
          </cell>
          <cell r="B4531">
            <v>19</v>
          </cell>
          <cell r="C4531">
            <v>71.599999999999994</v>
          </cell>
          <cell r="D4531">
            <v>5</v>
          </cell>
          <cell r="E4531">
            <v>19</v>
          </cell>
          <cell r="F4531">
            <v>10</v>
          </cell>
          <cell r="G4531">
            <v>37.700000000000003</v>
          </cell>
          <cell r="H4531">
            <v>5</v>
          </cell>
          <cell r="I4531">
            <v>19</v>
          </cell>
          <cell r="J4531">
            <v>39</v>
          </cell>
          <cell r="K4531">
            <v>147.30000000000001</v>
          </cell>
        </row>
        <row r="4532">
          <cell r="A4532">
            <v>31510</v>
          </cell>
          <cell r="B4532">
            <v>5</v>
          </cell>
          <cell r="C4532">
            <v>30.5</v>
          </cell>
          <cell r="D4532">
            <v>10</v>
          </cell>
          <cell r="E4532">
            <v>62</v>
          </cell>
          <cell r="F4532">
            <v>7</v>
          </cell>
          <cell r="G4532">
            <v>42.8</v>
          </cell>
          <cell r="H4532">
            <v>2</v>
          </cell>
          <cell r="I4532">
            <v>12</v>
          </cell>
          <cell r="J4532">
            <v>24</v>
          </cell>
          <cell r="K4532">
            <v>147.30000000000001</v>
          </cell>
        </row>
        <row r="4533">
          <cell r="A4533">
            <v>15983</v>
          </cell>
          <cell r="B4533">
            <v>4</v>
          </cell>
          <cell r="C4533">
            <v>28</v>
          </cell>
          <cell r="D4533">
            <v>8</v>
          </cell>
          <cell r="E4533">
            <v>53.2</v>
          </cell>
          <cell r="F4533">
            <v>4</v>
          </cell>
          <cell r="G4533">
            <v>26.4</v>
          </cell>
          <cell r="H4533">
            <v>6</v>
          </cell>
          <cell r="I4533">
            <v>39.6</v>
          </cell>
          <cell r="J4533">
            <v>22</v>
          </cell>
          <cell r="K4533">
            <v>147.19999999999999</v>
          </cell>
        </row>
        <row r="4534">
          <cell r="A4534">
            <v>29041</v>
          </cell>
          <cell r="B4534">
            <v>1</v>
          </cell>
          <cell r="C4534">
            <v>36.799999999999997</v>
          </cell>
          <cell r="D4534">
            <v>1</v>
          </cell>
          <cell r="E4534">
            <v>36.799999999999997</v>
          </cell>
          <cell r="F4534">
            <v>1</v>
          </cell>
          <cell r="G4534">
            <v>36.799999999999997</v>
          </cell>
          <cell r="H4534">
            <v>1</v>
          </cell>
          <cell r="I4534">
            <v>36.799999999999997</v>
          </cell>
          <cell r="J4534">
            <v>4</v>
          </cell>
          <cell r="K4534">
            <v>147.19999999999999</v>
          </cell>
        </row>
        <row r="4535">
          <cell r="A4535">
            <v>30488</v>
          </cell>
          <cell r="B4535">
            <v>2</v>
          </cell>
          <cell r="C4535">
            <v>33</v>
          </cell>
          <cell r="D4535">
            <v>3</v>
          </cell>
          <cell r="E4535">
            <v>49.5</v>
          </cell>
          <cell r="F4535">
            <v>2</v>
          </cell>
          <cell r="G4535">
            <v>31.68</v>
          </cell>
          <cell r="H4535">
            <v>2</v>
          </cell>
          <cell r="I4535">
            <v>33</v>
          </cell>
          <cell r="J4535">
            <v>9</v>
          </cell>
          <cell r="K4535">
            <v>147.18</v>
          </cell>
        </row>
        <row r="4536">
          <cell r="A4536">
            <v>10705</v>
          </cell>
          <cell r="B4536">
            <v>3</v>
          </cell>
          <cell r="C4536">
            <v>87.31</v>
          </cell>
          <cell r="D4536">
            <v>2</v>
          </cell>
          <cell r="E4536">
            <v>59.8</v>
          </cell>
          <cell r="J4536">
            <v>5</v>
          </cell>
          <cell r="K4536">
            <v>147.11000000000001</v>
          </cell>
        </row>
        <row r="4537">
          <cell r="A4537">
            <v>18419</v>
          </cell>
          <cell r="B4537">
            <v>10</v>
          </cell>
          <cell r="C4537">
            <v>59</v>
          </cell>
          <cell r="D4537">
            <v>14</v>
          </cell>
          <cell r="E4537">
            <v>82.13</v>
          </cell>
          <cell r="F4537">
            <v>1</v>
          </cell>
          <cell r="G4537">
            <v>5.9</v>
          </cell>
          <cell r="J4537">
            <v>25</v>
          </cell>
          <cell r="K4537">
            <v>147.03</v>
          </cell>
        </row>
        <row r="4538">
          <cell r="A4538">
            <v>17994</v>
          </cell>
          <cell r="D4538">
            <v>1</v>
          </cell>
          <cell r="E4538">
            <v>49</v>
          </cell>
          <cell r="F4538">
            <v>2</v>
          </cell>
          <cell r="G4538">
            <v>98</v>
          </cell>
          <cell r="J4538">
            <v>3</v>
          </cell>
          <cell r="K4538">
            <v>147</v>
          </cell>
        </row>
        <row r="4539">
          <cell r="A4539">
            <v>28349</v>
          </cell>
          <cell r="B4539">
            <v>3</v>
          </cell>
          <cell r="C4539">
            <v>23.94</v>
          </cell>
          <cell r="D4539">
            <v>9</v>
          </cell>
          <cell r="E4539">
            <v>73.8</v>
          </cell>
          <cell r="F4539">
            <v>2</v>
          </cell>
          <cell r="G4539">
            <v>16.399999999999999</v>
          </cell>
          <cell r="H4539">
            <v>4</v>
          </cell>
          <cell r="I4539">
            <v>32.799999999999997</v>
          </cell>
          <cell r="J4539">
            <v>18</v>
          </cell>
          <cell r="K4539">
            <v>146.94</v>
          </cell>
        </row>
        <row r="4540">
          <cell r="A4540">
            <v>10266</v>
          </cell>
          <cell r="B4540">
            <v>20</v>
          </cell>
          <cell r="C4540">
            <v>30</v>
          </cell>
          <cell r="D4540">
            <v>8</v>
          </cell>
          <cell r="E4540">
            <v>12</v>
          </cell>
          <cell r="F4540">
            <v>36</v>
          </cell>
          <cell r="G4540">
            <v>53.88</v>
          </cell>
          <cell r="H4540">
            <v>34</v>
          </cell>
          <cell r="I4540">
            <v>51</v>
          </cell>
          <cell r="J4540">
            <v>98</v>
          </cell>
          <cell r="K4540">
            <v>146.88</v>
          </cell>
        </row>
        <row r="4541">
          <cell r="A4541">
            <v>16187</v>
          </cell>
          <cell r="B4541">
            <v>5</v>
          </cell>
          <cell r="C4541">
            <v>106</v>
          </cell>
          <cell r="D4541">
            <v>2</v>
          </cell>
          <cell r="E4541">
            <v>40.700000000000003</v>
          </cell>
          <cell r="J4541">
            <v>7</v>
          </cell>
          <cell r="K4541">
            <v>146.69999999999999</v>
          </cell>
        </row>
        <row r="4542">
          <cell r="A4542">
            <v>30228</v>
          </cell>
          <cell r="B4542">
            <v>3</v>
          </cell>
          <cell r="C4542">
            <v>146.69999999999999</v>
          </cell>
          <cell r="J4542">
            <v>3</v>
          </cell>
          <cell r="K4542">
            <v>146.69999999999999</v>
          </cell>
        </row>
        <row r="4543">
          <cell r="A4543">
            <v>32087</v>
          </cell>
          <cell r="F4543">
            <v>2</v>
          </cell>
          <cell r="G4543">
            <v>97.8</v>
          </cell>
          <cell r="H4543">
            <v>1</v>
          </cell>
          <cell r="I4543">
            <v>48.9</v>
          </cell>
          <cell r="J4543">
            <v>3</v>
          </cell>
          <cell r="K4543">
            <v>146.69999999999999</v>
          </cell>
        </row>
        <row r="4544">
          <cell r="A4544">
            <v>2031637</v>
          </cell>
          <cell r="B4544">
            <v>3.83</v>
          </cell>
          <cell r="C4544">
            <v>146.68</v>
          </cell>
          <cell r="J4544">
            <v>3.83</v>
          </cell>
          <cell r="K4544">
            <v>146.68</v>
          </cell>
        </row>
        <row r="4545">
          <cell r="A4545">
            <v>13331</v>
          </cell>
          <cell r="B4545">
            <v>11</v>
          </cell>
          <cell r="C4545">
            <v>46.2</v>
          </cell>
          <cell r="D4545">
            <v>10</v>
          </cell>
          <cell r="E4545">
            <v>41.66</v>
          </cell>
          <cell r="F4545">
            <v>7</v>
          </cell>
          <cell r="G4545">
            <v>29.4</v>
          </cell>
          <cell r="H4545">
            <v>7</v>
          </cell>
          <cell r="I4545">
            <v>29.4</v>
          </cell>
          <cell r="J4545">
            <v>35</v>
          </cell>
          <cell r="K4545">
            <v>146.66</v>
          </cell>
        </row>
        <row r="4546">
          <cell r="A4546">
            <v>2032078</v>
          </cell>
          <cell r="F4546">
            <v>2.98</v>
          </cell>
          <cell r="G4546">
            <v>50.47</v>
          </cell>
          <cell r="H4546">
            <v>5.56</v>
          </cell>
          <cell r="I4546">
            <v>96.02</v>
          </cell>
          <cell r="J4546">
            <v>8.5399999999999991</v>
          </cell>
          <cell r="K4546">
            <v>146.49</v>
          </cell>
        </row>
        <row r="4547">
          <cell r="A4547">
            <v>16618</v>
          </cell>
          <cell r="B4547">
            <v>14</v>
          </cell>
          <cell r="C4547">
            <v>128.80000000000001</v>
          </cell>
          <cell r="D4547">
            <v>2</v>
          </cell>
          <cell r="E4547">
            <v>17.66</v>
          </cell>
          <cell r="J4547">
            <v>16</v>
          </cell>
          <cell r="K4547">
            <v>146.46</v>
          </cell>
        </row>
        <row r="4548">
          <cell r="A4548">
            <v>14953</v>
          </cell>
          <cell r="B4548">
            <v>14</v>
          </cell>
          <cell r="C4548">
            <v>87.88</v>
          </cell>
          <cell r="F4548">
            <v>3</v>
          </cell>
          <cell r="G4548">
            <v>19.5</v>
          </cell>
          <cell r="H4548">
            <v>6</v>
          </cell>
          <cell r="I4548">
            <v>39</v>
          </cell>
          <cell r="J4548">
            <v>23</v>
          </cell>
          <cell r="K4548">
            <v>146.38</v>
          </cell>
        </row>
        <row r="4549">
          <cell r="A4549">
            <v>29072</v>
          </cell>
          <cell r="B4549">
            <v>4</v>
          </cell>
          <cell r="C4549">
            <v>30.58</v>
          </cell>
          <cell r="F4549">
            <v>4</v>
          </cell>
          <cell r="G4549">
            <v>31.2</v>
          </cell>
          <cell r="H4549">
            <v>11</v>
          </cell>
          <cell r="I4549">
            <v>84.56</v>
          </cell>
          <cell r="J4549">
            <v>19</v>
          </cell>
          <cell r="K4549">
            <v>146.34</v>
          </cell>
        </row>
        <row r="4550">
          <cell r="A4550">
            <v>2028476</v>
          </cell>
          <cell r="B4550">
            <v>0.2</v>
          </cell>
          <cell r="C4550">
            <v>2.54</v>
          </cell>
          <cell r="D4550">
            <v>0.19</v>
          </cell>
          <cell r="E4550">
            <v>2.4700000000000002</v>
          </cell>
          <cell r="F4550">
            <v>0.17</v>
          </cell>
          <cell r="G4550">
            <v>2.15</v>
          </cell>
          <cell r="H4550">
            <v>14.55</v>
          </cell>
          <cell r="I4550">
            <v>139.16999999999999</v>
          </cell>
          <cell r="J4550">
            <v>15.110000000000001</v>
          </cell>
          <cell r="K4550">
            <v>146.32999999999998</v>
          </cell>
        </row>
        <row r="4551">
          <cell r="A4551">
            <v>32135</v>
          </cell>
          <cell r="F4551">
            <v>15</v>
          </cell>
          <cell r="G4551">
            <v>72.72</v>
          </cell>
          <cell r="H4551">
            <v>15</v>
          </cell>
          <cell r="I4551">
            <v>73.5</v>
          </cell>
          <cell r="J4551">
            <v>30</v>
          </cell>
          <cell r="K4551">
            <v>146.22</v>
          </cell>
        </row>
        <row r="4552">
          <cell r="A4552">
            <v>31542</v>
          </cell>
          <cell r="B4552">
            <v>29</v>
          </cell>
          <cell r="C4552">
            <v>55.1</v>
          </cell>
          <cell r="D4552">
            <v>24</v>
          </cell>
          <cell r="E4552">
            <v>45.45</v>
          </cell>
          <cell r="H4552">
            <v>24</v>
          </cell>
          <cell r="I4552">
            <v>45.6</v>
          </cell>
          <cell r="J4552">
            <v>77</v>
          </cell>
          <cell r="K4552">
            <v>146.15</v>
          </cell>
        </row>
        <row r="4553">
          <cell r="A4553">
            <v>12023</v>
          </cell>
          <cell r="B4553">
            <v>1</v>
          </cell>
          <cell r="C4553">
            <v>5.7</v>
          </cell>
          <cell r="H4553">
            <v>21</v>
          </cell>
          <cell r="I4553">
            <v>140.16</v>
          </cell>
          <cell r="J4553">
            <v>22</v>
          </cell>
          <cell r="K4553">
            <v>145.85999999999999</v>
          </cell>
        </row>
        <row r="4554">
          <cell r="A4554">
            <v>17367</v>
          </cell>
          <cell r="B4554">
            <v>8</v>
          </cell>
          <cell r="C4554">
            <v>36.799999999999997</v>
          </cell>
          <cell r="D4554">
            <v>7</v>
          </cell>
          <cell r="E4554">
            <v>32.200000000000003</v>
          </cell>
          <cell r="F4554">
            <v>4</v>
          </cell>
          <cell r="G4554">
            <v>18.3</v>
          </cell>
          <cell r="H4554">
            <v>13</v>
          </cell>
          <cell r="I4554">
            <v>58.5</v>
          </cell>
          <cell r="J4554">
            <v>32</v>
          </cell>
          <cell r="K4554">
            <v>145.80000000000001</v>
          </cell>
        </row>
        <row r="4555">
          <cell r="A4555">
            <v>16689</v>
          </cell>
          <cell r="D4555">
            <v>13</v>
          </cell>
          <cell r="E4555">
            <v>54.26</v>
          </cell>
          <cell r="F4555">
            <v>11</v>
          </cell>
          <cell r="G4555">
            <v>46.2</v>
          </cell>
          <cell r="H4555">
            <v>11</v>
          </cell>
          <cell r="I4555">
            <v>45.18</v>
          </cell>
          <cell r="J4555">
            <v>35</v>
          </cell>
          <cell r="K4555">
            <v>145.64000000000001</v>
          </cell>
        </row>
        <row r="4556">
          <cell r="A4556">
            <v>17512</v>
          </cell>
          <cell r="B4556">
            <v>2</v>
          </cell>
          <cell r="C4556">
            <v>41.6</v>
          </cell>
          <cell r="D4556">
            <v>1</v>
          </cell>
          <cell r="E4556">
            <v>20.8</v>
          </cell>
          <cell r="F4556">
            <v>2</v>
          </cell>
          <cell r="G4556">
            <v>41.6</v>
          </cell>
          <cell r="H4556">
            <v>2</v>
          </cell>
          <cell r="I4556">
            <v>41.6</v>
          </cell>
          <cell r="J4556">
            <v>7</v>
          </cell>
          <cell r="K4556">
            <v>145.6</v>
          </cell>
        </row>
        <row r="4557">
          <cell r="A4557">
            <v>22636</v>
          </cell>
          <cell r="B4557">
            <v>2</v>
          </cell>
          <cell r="C4557">
            <v>145.6</v>
          </cell>
          <cell r="J4557">
            <v>2</v>
          </cell>
          <cell r="K4557">
            <v>145.6</v>
          </cell>
        </row>
        <row r="4558">
          <cell r="A4558">
            <v>29411</v>
          </cell>
          <cell r="B4558">
            <v>39</v>
          </cell>
          <cell r="C4558">
            <v>70.06</v>
          </cell>
          <cell r="D4558">
            <v>15</v>
          </cell>
          <cell r="E4558">
            <v>26.86</v>
          </cell>
          <cell r="F4558">
            <v>11</v>
          </cell>
          <cell r="G4558">
            <v>19.8</v>
          </cell>
          <cell r="H4558">
            <v>16</v>
          </cell>
          <cell r="I4558">
            <v>28.8</v>
          </cell>
          <cell r="J4558">
            <v>81</v>
          </cell>
          <cell r="K4558">
            <v>145.52000000000001</v>
          </cell>
        </row>
        <row r="4559">
          <cell r="A4559">
            <v>29517</v>
          </cell>
          <cell r="B4559">
            <v>5</v>
          </cell>
          <cell r="C4559">
            <v>43</v>
          </cell>
          <cell r="D4559">
            <v>3</v>
          </cell>
          <cell r="E4559">
            <v>25.11</v>
          </cell>
          <cell r="F4559">
            <v>5</v>
          </cell>
          <cell r="G4559">
            <v>43</v>
          </cell>
          <cell r="H4559">
            <v>4</v>
          </cell>
          <cell r="I4559">
            <v>34.4</v>
          </cell>
          <cell r="J4559">
            <v>17</v>
          </cell>
          <cell r="K4559">
            <v>145.51</v>
          </cell>
        </row>
        <row r="4560">
          <cell r="A4560">
            <v>10261</v>
          </cell>
          <cell r="B4560">
            <v>6</v>
          </cell>
          <cell r="C4560">
            <v>9</v>
          </cell>
          <cell r="D4560">
            <v>39</v>
          </cell>
          <cell r="E4560">
            <v>58.38</v>
          </cell>
          <cell r="F4560">
            <v>12</v>
          </cell>
          <cell r="G4560">
            <v>18</v>
          </cell>
          <cell r="H4560">
            <v>40</v>
          </cell>
          <cell r="I4560">
            <v>59.88</v>
          </cell>
          <cell r="J4560">
            <v>97</v>
          </cell>
          <cell r="K4560">
            <v>145.26</v>
          </cell>
        </row>
        <row r="4561">
          <cell r="A4561">
            <v>12377</v>
          </cell>
          <cell r="B4561">
            <v>7</v>
          </cell>
          <cell r="C4561">
            <v>46.2</v>
          </cell>
          <cell r="D4561">
            <v>8</v>
          </cell>
          <cell r="E4561">
            <v>52.8</v>
          </cell>
          <cell r="F4561">
            <v>7</v>
          </cell>
          <cell r="G4561">
            <v>46.2</v>
          </cell>
          <cell r="J4561">
            <v>22</v>
          </cell>
          <cell r="K4561">
            <v>145.19999999999999</v>
          </cell>
        </row>
        <row r="4562">
          <cell r="A4562">
            <v>2023551</v>
          </cell>
          <cell r="B4562">
            <v>0.94</v>
          </cell>
          <cell r="C4562">
            <v>19.73</v>
          </cell>
          <cell r="D4562">
            <v>1.79</v>
          </cell>
          <cell r="E4562">
            <v>34.29</v>
          </cell>
          <cell r="F4562">
            <v>2.0299999999999998</v>
          </cell>
          <cell r="G4562">
            <v>35.47</v>
          </cell>
          <cell r="H4562">
            <v>3.16</v>
          </cell>
          <cell r="I4562">
            <v>55.58</v>
          </cell>
          <cell r="J4562">
            <v>7.92</v>
          </cell>
          <cell r="K4562">
            <v>145.07</v>
          </cell>
        </row>
        <row r="4563">
          <cell r="A4563">
            <v>12666</v>
          </cell>
          <cell r="B4563">
            <v>18</v>
          </cell>
          <cell r="C4563">
            <v>39.6</v>
          </cell>
          <cell r="D4563">
            <v>16</v>
          </cell>
          <cell r="E4563">
            <v>35.020000000000003</v>
          </cell>
          <cell r="F4563">
            <v>14</v>
          </cell>
          <cell r="G4563">
            <v>30.8</v>
          </cell>
          <cell r="H4563">
            <v>18</v>
          </cell>
          <cell r="I4563">
            <v>39.6</v>
          </cell>
          <cell r="J4563">
            <v>66</v>
          </cell>
          <cell r="K4563">
            <v>145.02000000000001</v>
          </cell>
        </row>
        <row r="4564">
          <cell r="A4564">
            <v>10297</v>
          </cell>
          <cell r="B4564">
            <v>7</v>
          </cell>
          <cell r="C4564">
            <v>20.3</v>
          </cell>
          <cell r="D4564">
            <v>16</v>
          </cell>
          <cell r="E4564">
            <v>46.17</v>
          </cell>
          <cell r="F4564">
            <v>13</v>
          </cell>
          <cell r="G4564">
            <v>36.549999999999997</v>
          </cell>
          <cell r="H4564">
            <v>12</v>
          </cell>
          <cell r="I4564">
            <v>42</v>
          </cell>
          <cell r="J4564">
            <v>48</v>
          </cell>
          <cell r="K4564">
            <v>145.01999999999998</v>
          </cell>
        </row>
        <row r="4565">
          <cell r="A4565">
            <v>27235</v>
          </cell>
          <cell r="B4565">
            <v>24</v>
          </cell>
          <cell r="C4565">
            <v>60</v>
          </cell>
          <cell r="D4565">
            <v>2</v>
          </cell>
          <cell r="E4565">
            <v>5</v>
          </cell>
          <cell r="F4565">
            <v>22</v>
          </cell>
          <cell r="G4565">
            <v>55</v>
          </cell>
          <cell r="H4565">
            <v>10</v>
          </cell>
          <cell r="I4565">
            <v>25</v>
          </cell>
          <cell r="J4565">
            <v>58</v>
          </cell>
          <cell r="K4565">
            <v>145</v>
          </cell>
        </row>
        <row r="4566">
          <cell r="A4566">
            <v>29549</v>
          </cell>
          <cell r="D4566">
            <v>2</v>
          </cell>
          <cell r="E4566">
            <v>58</v>
          </cell>
          <cell r="F4566">
            <v>3</v>
          </cell>
          <cell r="G4566">
            <v>87</v>
          </cell>
          <cell r="J4566">
            <v>5</v>
          </cell>
          <cell r="K4566">
            <v>145</v>
          </cell>
        </row>
        <row r="4567">
          <cell r="A4567">
            <v>16226</v>
          </cell>
          <cell r="B4567">
            <v>21</v>
          </cell>
          <cell r="C4567">
            <v>95.12</v>
          </cell>
          <cell r="D4567">
            <v>7</v>
          </cell>
          <cell r="E4567">
            <v>31.46</v>
          </cell>
          <cell r="F4567">
            <v>4</v>
          </cell>
          <cell r="G4567">
            <v>18.399999999999999</v>
          </cell>
          <cell r="J4567">
            <v>32</v>
          </cell>
          <cell r="K4567">
            <v>144.98000000000002</v>
          </cell>
        </row>
        <row r="4568">
          <cell r="A4568">
            <v>31796</v>
          </cell>
          <cell r="F4568">
            <v>14</v>
          </cell>
          <cell r="G4568">
            <v>96.6</v>
          </cell>
          <cell r="H4568">
            <v>7</v>
          </cell>
          <cell r="I4568">
            <v>48.3</v>
          </cell>
          <cell r="J4568">
            <v>21</v>
          </cell>
          <cell r="K4568">
            <v>144.89999999999998</v>
          </cell>
        </row>
        <row r="4569">
          <cell r="A4569">
            <v>16590</v>
          </cell>
          <cell r="B4569">
            <v>5</v>
          </cell>
          <cell r="C4569">
            <v>83</v>
          </cell>
          <cell r="D4569">
            <v>2</v>
          </cell>
          <cell r="E4569">
            <v>31.87</v>
          </cell>
          <cell r="F4569">
            <v>2</v>
          </cell>
          <cell r="G4569">
            <v>29.9</v>
          </cell>
          <cell r="J4569">
            <v>9</v>
          </cell>
          <cell r="K4569">
            <v>144.77000000000001</v>
          </cell>
        </row>
        <row r="4570">
          <cell r="A4570">
            <v>23356</v>
          </cell>
          <cell r="B4570">
            <v>2</v>
          </cell>
          <cell r="C4570">
            <v>73.8</v>
          </cell>
          <cell r="F4570">
            <v>1</v>
          </cell>
          <cell r="G4570">
            <v>36.9</v>
          </cell>
          <cell r="H4570">
            <v>1</v>
          </cell>
          <cell r="I4570">
            <v>33.950000000000003</v>
          </cell>
          <cell r="J4570">
            <v>4</v>
          </cell>
          <cell r="K4570">
            <v>144.64999999999998</v>
          </cell>
        </row>
        <row r="4571">
          <cell r="A4571">
            <v>17830</v>
          </cell>
          <cell r="B4571">
            <v>6</v>
          </cell>
          <cell r="C4571">
            <v>51</v>
          </cell>
          <cell r="D4571">
            <v>2</v>
          </cell>
          <cell r="E4571">
            <v>17</v>
          </cell>
          <cell r="F4571">
            <v>5</v>
          </cell>
          <cell r="G4571">
            <v>42.5</v>
          </cell>
          <cell r="H4571">
            <v>4</v>
          </cell>
          <cell r="I4571">
            <v>34</v>
          </cell>
          <cell r="J4571">
            <v>17</v>
          </cell>
          <cell r="K4571">
            <v>144.5</v>
          </cell>
        </row>
        <row r="4572">
          <cell r="A4572">
            <v>18359</v>
          </cell>
          <cell r="B4572">
            <v>5</v>
          </cell>
          <cell r="C4572">
            <v>144.5</v>
          </cell>
          <cell r="J4572">
            <v>5</v>
          </cell>
          <cell r="K4572">
            <v>144.5</v>
          </cell>
        </row>
        <row r="4573">
          <cell r="A4573">
            <v>27425</v>
          </cell>
          <cell r="B4573">
            <v>36</v>
          </cell>
          <cell r="C4573">
            <v>36</v>
          </cell>
          <cell r="D4573">
            <v>26</v>
          </cell>
          <cell r="E4573">
            <v>26</v>
          </cell>
          <cell r="F4573">
            <v>42</v>
          </cell>
          <cell r="G4573">
            <v>42</v>
          </cell>
          <cell r="H4573">
            <v>33</v>
          </cell>
          <cell r="I4573">
            <v>40.4</v>
          </cell>
          <cell r="J4573">
            <v>137</v>
          </cell>
          <cell r="K4573">
            <v>144.4</v>
          </cell>
        </row>
        <row r="4574">
          <cell r="A4574">
            <v>31405</v>
          </cell>
          <cell r="B4574">
            <v>37</v>
          </cell>
          <cell r="C4574">
            <v>144.30000000000001</v>
          </cell>
          <cell r="J4574">
            <v>37</v>
          </cell>
          <cell r="K4574">
            <v>144.30000000000001</v>
          </cell>
        </row>
        <row r="4575">
          <cell r="A4575">
            <v>11073</v>
          </cell>
          <cell r="B4575">
            <v>2</v>
          </cell>
          <cell r="C4575">
            <v>16.399999999999999</v>
          </cell>
          <cell r="D4575">
            <v>3</v>
          </cell>
          <cell r="E4575">
            <v>24.6</v>
          </cell>
          <cell r="F4575">
            <v>9</v>
          </cell>
          <cell r="G4575">
            <v>71.819999999999993</v>
          </cell>
          <cell r="H4575">
            <v>4</v>
          </cell>
          <cell r="I4575">
            <v>31.48</v>
          </cell>
          <cell r="J4575">
            <v>18</v>
          </cell>
          <cell r="K4575">
            <v>144.29999999999998</v>
          </cell>
        </row>
        <row r="4576">
          <cell r="A4576">
            <v>28728</v>
          </cell>
          <cell r="B4576">
            <v>11</v>
          </cell>
          <cell r="C4576">
            <v>29.6</v>
          </cell>
          <cell r="D4576">
            <v>3</v>
          </cell>
          <cell r="E4576">
            <v>8.4</v>
          </cell>
          <cell r="F4576">
            <v>11</v>
          </cell>
          <cell r="G4576">
            <v>30.8</v>
          </cell>
          <cell r="H4576">
            <v>27</v>
          </cell>
          <cell r="I4576">
            <v>75.38</v>
          </cell>
          <cell r="J4576">
            <v>52</v>
          </cell>
          <cell r="K4576">
            <v>144.18</v>
          </cell>
        </row>
        <row r="4577">
          <cell r="A4577">
            <v>31988</v>
          </cell>
          <cell r="F4577">
            <v>16</v>
          </cell>
          <cell r="G4577">
            <v>113.67</v>
          </cell>
          <cell r="H4577">
            <v>4</v>
          </cell>
          <cell r="I4577">
            <v>30.4</v>
          </cell>
          <cell r="J4577">
            <v>20</v>
          </cell>
          <cell r="K4577">
            <v>144.07</v>
          </cell>
        </row>
        <row r="4578">
          <cell r="A4578">
            <v>28330</v>
          </cell>
          <cell r="D4578">
            <v>1</v>
          </cell>
          <cell r="E4578">
            <v>16</v>
          </cell>
          <cell r="F4578">
            <v>7</v>
          </cell>
          <cell r="G4578">
            <v>112</v>
          </cell>
          <cell r="H4578">
            <v>1</v>
          </cell>
          <cell r="I4578">
            <v>16</v>
          </cell>
          <cell r="J4578">
            <v>9</v>
          </cell>
          <cell r="K4578">
            <v>144</v>
          </cell>
        </row>
        <row r="4579">
          <cell r="A4579">
            <v>30224</v>
          </cell>
          <cell r="B4579">
            <v>12</v>
          </cell>
          <cell r="C4579">
            <v>144</v>
          </cell>
          <cell r="J4579">
            <v>12</v>
          </cell>
          <cell r="K4579">
            <v>144</v>
          </cell>
        </row>
        <row r="4580">
          <cell r="A4580">
            <v>32047</v>
          </cell>
          <cell r="H4580">
            <v>1</v>
          </cell>
          <cell r="I4580">
            <v>144</v>
          </cell>
          <cell r="J4580">
            <v>1</v>
          </cell>
          <cell r="K4580">
            <v>144</v>
          </cell>
        </row>
        <row r="4581">
          <cell r="A4581">
            <v>12012</v>
          </cell>
          <cell r="B4581">
            <v>26</v>
          </cell>
          <cell r="C4581">
            <v>36.4</v>
          </cell>
          <cell r="D4581">
            <v>45</v>
          </cell>
          <cell r="E4581">
            <v>62.67</v>
          </cell>
          <cell r="F4581">
            <v>1</v>
          </cell>
          <cell r="G4581">
            <v>1.4</v>
          </cell>
          <cell r="H4581">
            <v>31</v>
          </cell>
          <cell r="I4581">
            <v>43.4</v>
          </cell>
          <cell r="J4581">
            <v>103</v>
          </cell>
          <cell r="K4581">
            <v>143.87</v>
          </cell>
        </row>
        <row r="4582">
          <cell r="A4582">
            <v>10335</v>
          </cell>
          <cell r="B4582">
            <v>10</v>
          </cell>
          <cell r="C4582">
            <v>18</v>
          </cell>
          <cell r="D4582">
            <v>17</v>
          </cell>
          <cell r="E4582">
            <v>30.6</v>
          </cell>
          <cell r="F4582">
            <v>53</v>
          </cell>
          <cell r="G4582">
            <v>95.26</v>
          </cell>
          <cell r="J4582">
            <v>80</v>
          </cell>
          <cell r="K4582">
            <v>143.86000000000001</v>
          </cell>
        </row>
        <row r="4583">
          <cell r="A4583">
            <v>16918</v>
          </cell>
          <cell r="B4583">
            <v>1</v>
          </cell>
          <cell r="C4583">
            <v>47.9</v>
          </cell>
          <cell r="D4583">
            <v>2</v>
          </cell>
          <cell r="E4583">
            <v>95.8</v>
          </cell>
          <cell r="J4583">
            <v>3</v>
          </cell>
          <cell r="K4583">
            <v>143.69999999999999</v>
          </cell>
        </row>
        <row r="4584">
          <cell r="A4584">
            <v>12063</v>
          </cell>
          <cell r="B4584">
            <v>13</v>
          </cell>
          <cell r="C4584">
            <v>31.2</v>
          </cell>
          <cell r="D4584">
            <v>11</v>
          </cell>
          <cell r="E4584">
            <v>26.4</v>
          </cell>
          <cell r="F4584">
            <v>15</v>
          </cell>
          <cell r="G4584">
            <v>35.81</v>
          </cell>
          <cell r="H4584">
            <v>21</v>
          </cell>
          <cell r="I4584">
            <v>50.21</v>
          </cell>
          <cell r="J4584">
            <v>60</v>
          </cell>
          <cell r="K4584">
            <v>143.62</v>
          </cell>
        </row>
        <row r="4585">
          <cell r="A4585">
            <v>11238</v>
          </cell>
          <cell r="B4585">
            <v>22</v>
          </cell>
          <cell r="C4585">
            <v>143.61000000000001</v>
          </cell>
          <cell r="J4585">
            <v>22</v>
          </cell>
          <cell r="K4585">
            <v>143.61000000000001</v>
          </cell>
        </row>
        <row r="4586">
          <cell r="A4586">
            <v>16784</v>
          </cell>
          <cell r="B4586">
            <v>1</v>
          </cell>
          <cell r="C4586">
            <v>17.940000000000001</v>
          </cell>
          <cell r="D4586">
            <v>1</v>
          </cell>
          <cell r="E4586">
            <v>17.940000000000001</v>
          </cell>
          <cell r="F4586">
            <v>2</v>
          </cell>
          <cell r="G4586">
            <v>35.880000000000003</v>
          </cell>
          <cell r="H4586">
            <v>4</v>
          </cell>
          <cell r="I4586">
            <v>71.760000000000005</v>
          </cell>
          <cell r="J4586">
            <v>8</v>
          </cell>
          <cell r="K4586">
            <v>143.52000000000001</v>
          </cell>
        </row>
        <row r="4587">
          <cell r="A4587">
            <v>28255</v>
          </cell>
          <cell r="B4587">
            <v>3</v>
          </cell>
          <cell r="C4587">
            <v>18</v>
          </cell>
          <cell r="D4587">
            <v>1</v>
          </cell>
          <cell r="E4587">
            <v>6</v>
          </cell>
          <cell r="F4587">
            <v>11</v>
          </cell>
          <cell r="G4587">
            <v>66</v>
          </cell>
          <cell r="H4587">
            <v>9</v>
          </cell>
          <cell r="I4587">
            <v>53.52</v>
          </cell>
          <cell r="J4587">
            <v>24</v>
          </cell>
          <cell r="K4587">
            <v>143.52000000000001</v>
          </cell>
        </row>
        <row r="4588">
          <cell r="A4588">
            <v>31232</v>
          </cell>
          <cell r="B4588">
            <v>8</v>
          </cell>
          <cell r="C4588">
            <v>16</v>
          </cell>
          <cell r="D4588">
            <v>16</v>
          </cell>
          <cell r="E4588">
            <v>32</v>
          </cell>
          <cell r="F4588">
            <v>22</v>
          </cell>
          <cell r="G4588">
            <v>43.68</v>
          </cell>
          <cell r="H4588">
            <v>26</v>
          </cell>
          <cell r="I4588">
            <v>51.52</v>
          </cell>
          <cell r="J4588">
            <v>72</v>
          </cell>
          <cell r="K4588">
            <v>143.20000000000002</v>
          </cell>
        </row>
        <row r="4589">
          <cell r="A4589">
            <v>12634</v>
          </cell>
          <cell r="B4589">
            <v>15</v>
          </cell>
          <cell r="C4589">
            <v>143.16</v>
          </cell>
          <cell r="J4589">
            <v>15</v>
          </cell>
          <cell r="K4589">
            <v>143.16</v>
          </cell>
        </row>
        <row r="4590">
          <cell r="A4590">
            <v>23261</v>
          </cell>
          <cell r="B4590">
            <v>5</v>
          </cell>
          <cell r="C4590">
            <v>29.52</v>
          </cell>
          <cell r="D4590">
            <v>7</v>
          </cell>
          <cell r="E4590">
            <v>41.52</v>
          </cell>
          <cell r="F4590">
            <v>6</v>
          </cell>
          <cell r="G4590">
            <v>36</v>
          </cell>
          <cell r="H4590">
            <v>6</v>
          </cell>
          <cell r="I4590">
            <v>36</v>
          </cell>
          <cell r="J4590">
            <v>24</v>
          </cell>
          <cell r="K4590">
            <v>143.04000000000002</v>
          </cell>
        </row>
        <row r="4591">
          <cell r="A4591">
            <v>28940</v>
          </cell>
          <cell r="D4591">
            <v>4</v>
          </cell>
          <cell r="E4591">
            <v>44</v>
          </cell>
          <cell r="F4591">
            <v>5</v>
          </cell>
          <cell r="G4591">
            <v>55</v>
          </cell>
          <cell r="H4591">
            <v>4</v>
          </cell>
          <cell r="I4591">
            <v>44</v>
          </cell>
          <cell r="J4591">
            <v>13</v>
          </cell>
          <cell r="K4591">
            <v>143</v>
          </cell>
        </row>
        <row r="4592">
          <cell r="A4592">
            <v>31410</v>
          </cell>
          <cell r="B4592">
            <v>10</v>
          </cell>
          <cell r="C4592">
            <v>35</v>
          </cell>
          <cell r="D4592">
            <v>9</v>
          </cell>
          <cell r="E4592">
            <v>31.22</v>
          </cell>
          <cell r="F4592">
            <v>13</v>
          </cell>
          <cell r="G4592">
            <v>45.5</v>
          </cell>
          <cell r="H4592">
            <v>9</v>
          </cell>
          <cell r="I4592">
            <v>31.22</v>
          </cell>
          <cell r="J4592">
            <v>41</v>
          </cell>
          <cell r="K4592">
            <v>142.94</v>
          </cell>
        </row>
        <row r="4593">
          <cell r="A4593">
            <v>14620</v>
          </cell>
          <cell r="B4593">
            <v>24</v>
          </cell>
          <cell r="C4593">
            <v>57.6</v>
          </cell>
          <cell r="D4593">
            <v>26</v>
          </cell>
          <cell r="E4593">
            <v>61.45</v>
          </cell>
          <cell r="F4593">
            <v>10</v>
          </cell>
          <cell r="G4593">
            <v>23.81</v>
          </cell>
          <cell r="J4593">
            <v>60</v>
          </cell>
          <cell r="K4593">
            <v>142.86000000000001</v>
          </cell>
        </row>
        <row r="4594">
          <cell r="A4594">
            <v>16577</v>
          </cell>
          <cell r="D4594">
            <v>4</v>
          </cell>
          <cell r="E4594">
            <v>62.6</v>
          </cell>
          <cell r="F4594">
            <v>3</v>
          </cell>
          <cell r="G4594">
            <v>47.6</v>
          </cell>
          <cell r="H4594">
            <v>2</v>
          </cell>
          <cell r="I4594">
            <v>32.6</v>
          </cell>
          <cell r="J4594">
            <v>9</v>
          </cell>
          <cell r="K4594">
            <v>142.80000000000001</v>
          </cell>
        </row>
        <row r="4595">
          <cell r="A4595">
            <v>17977</v>
          </cell>
          <cell r="B4595">
            <v>6</v>
          </cell>
          <cell r="C4595">
            <v>71.400000000000006</v>
          </cell>
          <cell r="D4595">
            <v>6</v>
          </cell>
          <cell r="E4595">
            <v>71.400000000000006</v>
          </cell>
          <cell r="J4595">
            <v>12</v>
          </cell>
          <cell r="K4595">
            <v>142.80000000000001</v>
          </cell>
        </row>
        <row r="4596">
          <cell r="A4596">
            <v>28838</v>
          </cell>
          <cell r="B4596">
            <v>8</v>
          </cell>
          <cell r="C4596">
            <v>36.799999999999997</v>
          </cell>
          <cell r="D4596">
            <v>11</v>
          </cell>
          <cell r="E4596">
            <v>50.6</v>
          </cell>
          <cell r="F4596">
            <v>11</v>
          </cell>
          <cell r="G4596">
            <v>50.6</v>
          </cell>
          <cell r="H4596">
            <v>1</v>
          </cell>
          <cell r="I4596">
            <v>4.8</v>
          </cell>
          <cell r="J4596">
            <v>31</v>
          </cell>
          <cell r="K4596">
            <v>142.80000000000001</v>
          </cell>
        </row>
        <row r="4597">
          <cell r="A4597">
            <v>11084</v>
          </cell>
          <cell r="B4597">
            <v>3</v>
          </cell>
          <cell r="C4597">
            <v>20.399999999999999</v>
          </cell>
          <cell r="D4597">
            <v>8</v>
          </cell>
          <cell r="E4597">
            <v>54.4</v>
          </cell>
          <cell r="F4597">
            <v>6</v>
          </cell>
          <cell r="G4597">
            <v>40.799999999999997</v>
          </cell>
          <cell r="H4597">
            <v>4</v>
          </cell>
          <cell r="I4597">
            <v>27.2</v>
          </cell>
          <cell r="J4597">
            <v>21</v>
          </cell>
          <cell r="K4597">
            <v>142.79999999999998</v>
          </cell>
        </row>
        <row r="4598">
          <cell r="A4598">
            <v>23210</v>
          </cell>
          <cell r="B4598">
            <v>2</v>
          </cell>
          <cell r="C4598">
            <v>57</v>
          </cell>
          <cell r="D4598">
            <v>1</v>
          </cell>
          <cell r="E4598">
            <v>28.5</v>
          </cell>
          <cell r="F4598">
            <v>1</v>
          </cell>
          <cell r="G4598">
            <v>28.5</v>
          </cell>
          <cell r="H4598">
            <v>1</v>
          </cell>
          <cell r="I4598">
            <v>28.5</v>
          </cell>
          <cell r="J4598">
            <v>5</v>
          </cell>
          <cell r="K4598">
            <v>142.5</v>
          </cell>
        </row>
        <row r="4599">
          <cell r="A4599">
            <v>27854</v>
          </cell>
          <cell r="F4599">
            <v>6</v>
          </cell>
          <cell r="G4599">
            <v>53.4</v>
          </cell>
          <cell r="H4599">
            <v>10</v>
          </cell>
          <cell r="I4599">
            <v>89</v>
          </cell>
          <cell r="J4599">
            <v>16</v>
          </cell>
          <cell r="K4599">
            <v>142.4</v>
          </cell>
        </row>
        <row r="4600">
          <cell r="A4600">
            <v>30309</v>
          </cell>
          <cell r="B4600">
            <v>34</v>
          </cell>
          <cell r="C4600">
            <v>117.88</v>
          </cell>
          <cell r="D4600">
            <v>4</v>
          </cell>
          <cell r="E4600">
            <v>14</v>
          </cell>
          <cell r="H4600">
            <v>3</v>
          </cell>
          <cell r="I4600">
            <v>10.5</v>
          </cell>
          <cell r="J4600">
            <v>41</v>
          </cell>
          <cell r="K4600">
            <v>142.38</v>
          </cell>
        </row>
        <row r="4601">
          <cell r="A4601">
            <v>18514</v>
          </cell>
          <cell r="B4601">
            <v>2</v>
          </cell>
          <cell r="C4601">
            <v>31.6</v>
          </cell>
          <cell r="D4601">
            <v>4</v>
          </cell>
          <cell r="E4601">
            <v>63.2</v>
          </cell>
          <cell r="F4601">
            <v>3</v>
          </cell>
          <cell r="G4601">
            <v>47.4</v>
          </cell>
          <cell r="J4601">
            <v>9</v>
          </cell>
          <cell r="K4601">
            <v>142.20000000000002</v>
          </cell>
        </row>
        <row r="4602">
          <cell r="A4602">
            <v>16867</v>
          </cell>
          <cell r="B4602">
            <v>5</v>
          </cell>
          <cell r="C4602">
            <v>79</v>
          </cell>
          <cell r="D4602">
            <v>1</v>
          </cell>
          <cell r="E4602">
            <v>15.8</v>
          </cell>
          <cell r="H4602">
            <v>3</v>
          </cell>
          <cell r="I4602">
            <v>47.4</v>
          </cell>
          <cell r="J4602">
            <v>9</v>
          </cell>
          <cell r="K4602">
            <v>142.19999999999999</v>
          </cell>
        </row>
        <row r="4603">
          <cell r="A4603">
            <v>28174</v>
          </cell>
          <cell r="B4603">
            <v>14</v>
          </cell>
          <cell r="C4603">
            <v>40.6</v>
          </cell>
          <cell r="D4603">
            <v>14</v>
          </cell>
          <cell r="E4603">
            <v>40.6</v>
          </cell>
          <cell r="F4603">
            <v>15</v>
          </cell>
          <cell r="G4603">
            <v>43.5</v>
          </cell>
          <cell r="H4603">
            <v>6</v>
          </cell>
          <cell r="I4603">
            <v>17.399999999999999</v>
          </cell>
          <cell r="J4603">
            <v>49</v>
          </cell>
          <cell r="K4603">
            <v>142.1</v>
          </cell>
        </row>
        <row r="4604">
          <cell r="A4604">
            <v>29838</v>
          </cell>
          <cell r="B4604">
            <v>11</v>
          </cell>
          <cell r="C4604">
            <v>53.9</v>
          </cell>
          <cell r="D4604">
            <v>8</v>
          </cell>
          <cell r="E4604">
            <v>39.200000000000003</v>
          </cell>
          <cell r="F4604">
            <v>10</v>
          </cell>
          <cell r="G4604">
            <v>49</v>
          </cell>
          <cell r="J4604">
            <v>29</v>
          </cell>
          <cell r="K4604">
            <v>142.1</v>
          </cell>
        </row>
        <row r="4605">
          <cell r="A4605">
            <v>28993</v>
          </cell>
          <cell r="B4605">
            <v>2</v>
          </cell>
          <cell r="C4605">
            <v>28.4</v>
          </cell>
          <cell r="D4605">
            <v>2</v>
          </cell>
          <cell r="E4605">
            <v>28.4</v>
          </cell>
          <cell r="F4605">
            <v>4</v>
          </cell>
          <cell r="G4605">
            <v>56.8</v>
          </cell>
          <cell r="H4605">
            <v>2</v>
          </cell>
          <cell r="I4605">
            <v>28.4</v>
          </cell>
          <cell r="J4605">
            <v>10</v>
          </cell>
          <cell r="K4605">
            <v>142</v>
          </cell>
        </row>
        <row r="4606">
          <cell r="A4606">
            <v>27243</v>
          </cell>
          <cell r="B4606">
            <v>10</v>
          </cell>
          <cell r="C4606">
            <v>20</v>
          </cell>
          <cell r="D4606">
            <v>30</v>
          </cell>
          <cell r="E4606">
            <v>59.84</v>
          </cell>
          <cell r="F4606">
            <v>29</v>
          </cell>
          <cell r="G4606">
            <v>58</v>
          </cell>
          <cell r="H4606">
            <v>2</v>
          </cell>
          <cell r="I4606">
            <v>4</v>
          </cell>
          <cell r="J4606">
            <v>71</v>
          </cell>
          <cell r="K4606">
            <v>141.84</v>
          </cell>
        </row>
        <row r="4607">
          <cell r="A4607">
            <v>31710</v>
          </cell>
          <cell r="D4607">
            <v>2</v>
          </cell>
          <cell r="E4607">
            <v>31.8</v>
          </cell>
          <cell r="F4607">
            <v>6</v>
          </cell>
          <cell r="G4607">
            <v>95.4</v>
          </cell>
          <cell r="H4607">
            <v>1</v>
          </cell>
          <cell r="I4607">
            <v>14.63</v>
          </cell>
          <cell r="J4607">
            <v>9</v>
          </cell>
          <cell r="K4607">
            <v>141.83000000000001</v>
          </cell>
        </row>
        <row r="4608">
          <cell r="A4608">
            <v>32082</v>
          </cell>
          <cell r="F4608">
            <v>26</v>
          </cell>
          <cell r="G4608">
            <v>56.3</v>
          </cell>
          <cell r="H4608">
            <v>39</v>
          </cell>
          <cell r="I4608">
            <v>85.44</v>
          </cell>
          <cell r="J4608">
            <v>65</v>
          </cell>
          <cell r="K4608">
            <v>141.74</v>
          </cell>
        </row>
        <row r="4609">
          <cell r="A4609">
            <v>10502</v>
          </cell>
          <cell r="B4609">
            <v>4</v>
          </cell>
          <cell r="C4609">
            <v>43.6</v>
          </cell>
          <cell r="D4609">
            <v>6</v>
          </cell>
          <cell r="E4609">
            <v>65.400000000000006</v>
          </cell>
          <cell r="F4609">
            <v>1</v>
          </cell>
          <cell r="G4609">
            <v>10.9</v>
          </cell>
          <cell r="H4609">
            <v>2</v>
          </cell>
          <cell r="I4609">
            <v>21.8</v>
          </cell>
          <cell r="J4609">
            <v>13</v>
          </cell>
          <cell r="K4609">
            <v>141.70000000000002</v>
          </cell>
        </row>
        <row r="4610">
          <cell r="A4610">
            <v>32043</v>
          </cell>
          <cell r="F4610">
            <v>6</v>
          </cell>
          <cell r="G4610">
            <v>65.400000000000006</v>
          </cell>
          <cell r="H4610">
            <v>7</v>
          </cell>
          <cell r="I4610">
            <v>76.3</v>
          </cell>
          <cell r="J4610">
            <v>13</v>
          </cell>
          <cell r="K4610">
            <v>141.69999999999999</v>
          </cell>
        </row>
        <row r="4611">
          <cell r="A4611">
            <v>10931</v>
          </cell>
          <cell r="B4611">
            <v>8</v>
          </cell>
          <cell r="C4611">
            <v>49.6</v>
          </cell>
          <cell r="D4611">
            <v>4</v>
          </cell>
          <cell r="E4611">
            <v>23.8</v>
          </cell>
          <cell r="F4611">
            <v>6</v>
          </cell>
          <cell r="G4611">
            <v>37.200000000000003</v>
          </cell>
          <cell r="H4611">
            <v>5</v>
          </cell>
          <cell r="I4611">
            <v>31</v>
          </cell>
          <cell r="J4611">
            <v>23</v>
          </cell>
          <cell r="K4611">
            <v>141.60000000000002</v>
          </cell>
        </row>
        <row r="4612">
          <cell r="A4612">
            <v>17824</v>
          </cell>
          <cell r="F4612">
            <v>1</v>
          </cell>
          <cell r="G4612">
            <v>5.9</v>
          </cell>
          <cell r="H4612">
            <v>23</v>
          </cell>
          <cell r="I4612">
            <v>135.69999999999999</v>
          </cell>
          <cell r="J4612">
            <v>24</v>
          </cell>
          <cell r="K4612">
            <v>141.6</v>
          </cell>
        </row>
        <row r="4613">
          <cell r="A4613">
            <v>17031</v>
          </cell>
          <cell r="B4613">
            <v>2</v>
          </cell>
          <cell r="C4613">
            <v>38.4</v>
          </cell>
          <cell r="D4613">
            <v>3</v>
          </cell>
          <cell r="E4613">
            <v>61.8</v>
          </cell>
          <cell r="F4613">
            <v>1</v>
          </cell>
          <cell r="G4613">
            <v>20.6</v>
          </cell>
          <cell r="H4613">
            <v>1</v>
          </cell>
          <cell r="I4613">
            <v>20.6</v>
          </cell>
          <cell r="J4613">
            <v>7</v>
          </cell>
          <cell r="K4613">
            <v>141.39999999999998</v>
          </cell>
        </row>
        <row r="4614">
          <cell r="A4614">
            <v>10684</v>
          </cell>
          <cell r="B4614">
            <v>2</v>
          </cell>
          <cell r="C4614">
            <v>22</v>
          </cell>
          <cell r="D4614">
            <v>3</v>
          </cell>
          <cell r="E4614">
            <v>32.119999999999997</v>
          </cell>
          <cell r="F4614">
            <v>5</v>
          </cell>
          <cell r="G4614">
            <v>54.12</v>
          </cell>
          <cell r="H4614">
            <v>3</v>
          </cell>
          <cell r="I4614">
            <v>33</v>
          </cell>
          <cell r="J4614">
            <v>13</v>
          </cell>
          <cell r="K4614">
            <v>141.24</v>
          </cell>
        </row>
        <row r="4615">
          <cell r="A4615">
            <v>31804</v>
          </cell>
          <cell r="F4615">
            <v>10</v>
          </cell>
          <cell r="G4615">
            <v>63.49</v>
          </cell>
          <cell r="H4615">
            <v>13</v>
          </cell>
          <cell r="I4615">
            <v>77.7</v>
          </cell>
          <cell r="J4615">
            <v>23</v>
          </cell>
          <cell r="K4615">
            <v>141.19</v>
          </cell>
        </row>
        <row r="4616">
          <cell r="A4616">
            <v>2011591</v>
          </cell>
          <cell r="B4616">
            <v>2.75</v>
          </cell>
          <cell r="C4616">
            <v>51.97</v>
          </cell>
          <cell r="F4616">
            <v>3.04</v>
          </cell>
          <cell r="G4616">
            <v>57.36</v>
          </cell>
          <cell r="H4616">
            <v>1.91</v>
          </cell>
          <cell r="I4616">
            <v>31.8</v>
          </cell>
          <cell r="J4616">
            <v>7.7</v>
          </cell>
          <cell r="K4616">
            <v>141.13</v>
          </cell>
        </row>
        <row r="4617">
          <cell r="A4617">
            <v>31462</v>
          </cell>
          <cell r="B4617">
            <v>8</v>
          </cell>
          <cell r="C4617">
            <v>47.2</v>
          </cell>
          <cell r="D4617">
            <v>2</v>
          </cell>
          <cell r="E4617">
            <v>11.33</v>
          </cell>
          <cell r="F4617">
            <v>5</v>
          </cell>
          <cell r="G4617">
            <v>29.5</v>
          </cell>
          <cell r="H4617">
            <v>9</v>
          </cell>
          <cell r="I4617">
            <v>53.1</v>
          </cell>
          <cell r="J4617">
            <v>24</v>
          </cell>
          <cell r="K4617">
            <v>141.13</v>
          </cell>
        </row>
        <row r="4618">
          <cell r="A4618">
            <v>10318</v>
          </cell>
          <cell r="B4618">
            <v>2</v>
          </cell>
          <cell r="C4618">
            <v>6</v>
          </cell>
          <cell r="D4618">
            <v>6</v>
          </cell>
          <cell r="E4618">
            <v>18</v>
          </cell>
          <cell r="F4618">
            <v>13</v>
          </cell>
          <cell r="G4618">
            <v>39</v>
          </cell>
          <cell r="H4618">
            <v>26</v>
          </cell>
          <cell r="I4618">
            <v>78</v>
          </cell>
          <cell r="J4618">
            <v>47</v>
          </cell>
          <cell r="K4618">
            <v>141</v>
          </cell>
        </row>
        <row r="4619">
          <cell r="A4619">
            <v>31457</v>
          </cell>
          <cell r="B4619">
            <v>3</v>
          </cell>
          <cell r="C4619">
            <v>70.5</v>
          </cell>
          <cell r="F4619">
            <v>2</v>
          </cell>
          <cell r="G4619">
            <v>47</v>
          </cell>
          <cell r="H4619">
            <v>1</v>
          </cell>
          <cell r="I4619">
            <v>23.5</v>
          </cell>
          <cell r="J4619">
            <v>6</v>
          </cell>
          <cell r="K4619">
            <v>141</v>
          </cell>
        </row>
        <row r="4620">
          <cell r="A4620">
            <v>2027687</v>
          </cell>
          <cell r="F4620">
            <v>0.82</v>
          </cell>
          <cell r="G4620">
            <v>140.97</v>
          </cell>
          <cell r="J4620">
            <v>0.82</v>
          </cell>
          <cell r="K4620">
            <v>140.97</v>
          </cell>
        </row>
        <row r="4621">
          <cell r="A4621">
            <v>12418</v>
          </cell>
          <cell r="D4621">
            <v>4</v>
          </cell>
          <cell r="E4621">
            <v>70.400000000000006</v>
          </cell>
          <cell r="F4621">
            <v>3</v>
          </cell>
          <cell r="G4621">
            <v>52.8</v>
          </cell>
          <cell r="H4621">
            <v>1</v>
          </cell>
          <cell r="I4621">
            <v>17.600000000000001</v>
          </cell>
          <cell r="J4621">
            <v>8</v>
          </cell>
          <cell r="K4621">
            <v>140.80000000000001</v>
          </cell>
        </row>
        <row r="4622">
          <cell r="A4622">
            <v>15465</v>
          </cell>
          <cell r="B4622">
            <v>1</v>
          </cell>
          <cell r="C4622">
            <v>17.600000000000001</v>
          </cell>
          <cell r="D4622">
            <v>3</v>
          </cell>
          <cell r="E4622">
            <v>52.8</v>
          </cell>
          <cell r="F4622">
            <v>4</v>
          </cell>
          <cell r="G4622">
            <v>70.400000000000006</v>
          </cell>
          <cell r="J4622">
            <v>8</v>
          </cell>
          <cell r="K4622">
            <v>140.80000000000001</v>
          </cell>
        </row>
        <row r="4623">
          <cell r="A4623">
            <v>27227</v>
          </cell>
          <cell r="B4623">
            <v>6</v>
          </cell>
          <cell r="C4623">
            <v>76.8</v>
          </cell>
          <cell r="F4623">
            <v>3</v>
          </cell>
          <cell r="G4623">
            <v>38.4</v>
          </cell>
          <cell r="H4623">
            <v>2</v>
          </cell>
          <cell r="I4623">
            <v>25.6</v>
          </cell>
          <cell r="J4623">
            <v>11</v>
          </cell>
          <cell r="K4623">
            <v>140.79999999999998</v>
          </cell>
        </row>
        <row r="4624">
          <cell r="A4624">
            <v>10582</v>
          </cell>
          <cell r="B4624">
            <v>41</v>
          </cell>
          <cell r="C4624">
            <v>52.8</v>
          </cell>
          <cell r="D4624">
            <v>23</v>
          </cell>
          <cell r="E4624">
            <v>29.9</v>
          </cell>
          <cell r="F4624">
            <v>15</v>
          </cell>
          <cell r="G4624">
            <v>19.5</v>
          </cell>
          <cell r="H4624">
            <v>30</v>
          </cell>
          <cell r="I4624">
            <v>38.5</v>
          </cell>
          <cell r="J4624">
            <v>109</v>
          </cell>
          <cell r="K4624">
            <v>140.69999999999999</v>
          </cell>
        </row>
        <row r="4625">
          <cell r="A4625">
            <v>22895</v>
          </cell>
          <cell r="D4625">
            <v>3</v>
          </cell>
          <cell r="E4625">
            <v>140.69999999999999</v>
          </cell>
          <cell r="J4625">
            <v>3</v>
          </cell>
          <cell r="K4625">
            <v>140.69999999999999</v>
          </cell>
        </row>
        <row r="4626">
          <cell r="A4626">
            <v>30064</v>
          </cell>
          <cell r="B4626">
            <v>2</v>
          </cell>
          <cell r="C4626">
            <v>93.8</v>
          </cell>
          <cell r="F4626">
            <v>1</v>
          </cell>
          <cell r="G4626">
            <v>46.9</v>
          </cell>
          <cell r="J4626">
            <v>3</v>
          </cell>
          <cell r="K4626">
            <v>140.69999999999999</v>
          </cell>
        </row>
        <row r="4627">
          <cell r="A4627">
            <v>30110</v>
          </cell>
          <cell r="D4627">
            <v>3</v>
          </cell>
          <cell r="E4627">
            <v>140.69999999999999</v>
          </cell>
          <cell r="J4627">
            <v>3</v>
          </cell>
          <cell r="K4627">
            <v>140.69999999999999</v>
          </cell>
        </row>
        <row r="4628">
          <cell r="A4628">
            <v>16997</v>
          </cell>
          <cell r="B4628">
            <v>7</v>
          </cell>
          <cell r="C4628">
            <v>51.8</v>
          </cell>
          <cell r="D4628">
            <v>12</v>
          </cell>
          <cell r="E4628">
            <v>88.8</v>
          </cell>
          <cell r="J4628">
            <v>19</v>
          </cell>
          <cell r="K4628">
            <v>140.6</v>
          </cell>
        </row>
        <row r="4629">
          <cell r="A4629">
            <v>29901</v>
          </cell>
          <cell r="B4629">
            <v>5</v>
          </cell>
          <cell r="C4629">
            <v>24.11</v>
          </cell>
          <cell r="D4629">
            <v>14</v>
          </cell>
          <cell r="E4629">
            <v>67.819999999999993</v>
          </cell>
          <cell r="F4629">
            <v>4</v>
          </cell>
          <cell r="G4629">
            <v>19.600000000000001</v>
          </cell>
          <cell r="H4629">
            <v>6</v>
          </cell>
          <cell r="I4629">
            <v>29.01</v>
          </cell>
          <cell r="J4629">
            <v>29</v>
          </cell>
          <cell r="K4629">
            <v>140.54</v>
          </cell>
        </row>
        <row r="4630">
          <cell r="A4630">
            <v>13680</v>
          </cell>
          <cell r="B4630">
            <v>3</v>
          </cell>
          <cell r="C4630">
            <v>46.8</v>
          </cell>
          <cell r="D4630">
            <v>4</v>
          </cell>
          <cell r="E4630">
            <v>62.4</v>
          </cell>
          <cell r="F4630">
            <v>2</v>
          </cell>
          <cell r="G4630">
            <v>31.2</v>
          </cell>
          <cell r="J4630">
            <v>9</v>
          </cell>
          <cell r="K4630">
            <v>140.39999999999998</v>
          </cell>
        </row>
        <row r="4631">
          <cell r="A4631">
            <v>13509</v>
          </cell>
          <cell r="B4631">
            <v>1</v>
          </cell>
          <cell r="C4631">
            <v>20.6</v>
          </cell>
          <cell r="D4631">
            <v>2</v>
          </cell>
          <cell r="E4631">
            <v>41.2</v>
          </cell>
          <cell r="F4631">
            <v>3</v>
          </cell>
          <cell r="G4631">
            <v>59.8</v>
          </cell>
          <cell r="H4631">
            <v>1</v>
          </cell>
          <cell r="I4631">
            <v>18.600000000000001</v>
          </cell>
          <cell r="J4631">
            <v>7</v>
          </cell>
          <cell r="K4631">
            <v>140.19999999999999</v>
          </cell>
        </row>
        <row r="4632">
          <cell r="A4632">
            <v>31639</v>
          </cell>
          <cell r="B4632">
            <v>12</v>
          </cell>
          <cell r="C4632">
            <v>69.39</v>
          </cell>
          <cell r="F4632">
            <v>1</v>
          </cell>
          <cell r="G4632">
            <v>5.9</v>
          </cell>
          <cell r="H4632">
            <v>11</v>
          </cell>
          <cell r="I4632">
            <v>64.900000000000006</v>
          </cell>
          <cell r="J4632">
            <v>24</v>
          </cell>
          <cell r="K4632">
            <v>140.19</v>
          </cell>
        </row>
        <row r="4633">
          <cell r="A4633">
            <v>10946</v>
          </cell>
          <cell r="B4633">
            <v>6</v>
          </cell>
          <cell r="C4633">
            <v>105</v>
          </cell>
          <cell r="D4633">
            <v>2</v>
          </cell>
          <cell r="E4633">
            <v>35</v>
          </cell>
          <cell r="J4633">
            <v>8</v>
          </cell>
          <cell r="K4633">
            <v>140</v>
          </cell>
        </row>
        <row r="4634">
          <cell r="A4634">
            <v>17171</v>
          </cell>
          <cell r="B4634">
            <v>2</v>
          </cell>
          <cell r="C4634">
            <v>40</v>
          </cell>
          <cell r="D4634">
            <v>5</v>
          </cell>
          <cell r="E4634">
            <v>100</v>
          </cell>
          <cell r="J4634">
            <v>7</v>
          </cell>
          <cell r="K4634">
            <v>140</v>
          </cell>
        </row>
        <row r="4635">
          <cell r="A4635">
            <v>18267</v>
          </cell>
          <cell r="D4635">
            <v>1</v>
          </cell>
          <cell r="E4635">
            <v>35</v>
          </cell>
          <cell r="F4635">
            <v>3</v>
          </cell>
          <cell r="G4635">
            <v>105</v>
          </cell>
          <cell r="J4635">
            <v>4</v>
          </cell>
          <cell r="K4635">
            <v>140</v>
          </cell>
        </row>
        <row r="4636">
          <cell r="A4636">
            <v>27161</v>
          </cell>
          <cell r="B4636">
            <v>16</v>
          </cell>
          <cell r="C4636">
            <v>56</v>
          </cell>
          <cell r="D4636">
            <v>3</v>
          </cell>
          <cell r="E4636">
            <v>10.5</v>
          </cell>
          <cell r="F4636">
            <v>17</v>
          </cell>
          <cell r="G4636">
            <v>59.5</v>
          </cell>
          <cell r="H4636">
            <v>4</v>
          </cell>
          <cell r="I4636">
            <v>14</v>
          </cell>
          <cell r="J4636">
            <v>40</v>
          </cell>
          <cell r="K4636">
            <v>140</v>
          </cell>
        </row>
        <row r="4637">
          <cell r="A4637">
            <v>28967</v>
          </cell>
          <cell r="B4637">
            <v>7</v>
          </cell>
          <cell r="C4637">
            <v>140</v>
          </cell>
          <cell r="J4637">
            <v>7</v>
          </cell>
          <cell r="K4637">
            <v>140</v>
          </cell>
        </row>
        <row r="4638">
          <cell r="A4638">
            <v>14809</v>
          </cell>
          <cell r="B4638">
            <v>14</v>
          </cell>
          <cell r="C4638">
            <v>38.78</v>
          </cell>
          <cell r="D4638">
            <v>16</v>
          </cell>
          <cell r="E4638">
            <v>46.17</v>
          </cell>
          <cell r="F4638">
            <v>10</v>
          </cell>
          <cell r="G4638">
            <v>28.77</v>
          </cell>
          <cell r="H4638">
            <v>9</v>
          </cell>
          <cell r="I4638">
            <v>26.1</v>
          </cell>
          <cell r="J4638">
            <v>49</v>
          </cell>
          <cell r="K4638">
            <v>139.82</v>
          </cell>
        </row>
        <row r="4639">
          <cell r="A4639">
            <v>23078</v>
          </cell>
          <cell r="H4639">
            <v>2</v>
          </cell>
          <cell r="I4639">
            <v>139.80000000000001</v>
          </cell>
          <cell r="J4639">
            <v>2</v>
          </cell>
          <cell r="K4639">
            <v>139.80000000000001</v>
          </cell>
        </row>
        <row r="4640">
          <cell r="A4640">
            <v>28263</v>
          </cell>
          <cell r="B4640">
            <v>1</v>
          </cell>
          <cell r="C4640">
            <v>69.900000000000006</v>
          </cell>
          <cell r="D4640">
            <v>1</v>
          </cell>
          <cell r="E4640">
            <v>69.900000000000006</v>
          </cell>
          <cell r="J4640">
            <v>2</v>
          </cell>
          <cell r="K4640">
            <v>139.80000000000001</v>
          </cell>
        </row>
        <row r="4641">
          <cell r="A4641">
            <v>17953</v>
          </cell>
          <cell r="B4641">
            <v>3</v>
          </cell>
          <cell r="C4641">
            <v>68.91</v>
          </cell>
          <cell r="D4641">
            <v>2</v>
          </cell>
          <cell r="E4641">
            <v>47.2</v>
          </cell>
          <cell r="H4641">
            <v>1</v>
          </cell>
          <cell r="I4641">
            <v>23.6</v>
          </cell>
          <cell r="J4641">
            <v>6</v>
          </cell>
          <cell r="K4641">
            <v>139.71</v>
          </cell>
        </row>
        <row r="4642">
          <cell r="A4642">
            <v>22894</v>
          </cell>
          <cell r="B4642">
            <v>2</v>
          </cell>
          <cell r="C4642">
            <v>69.8</v>
          </cell>
          <cell r="D4642">
            <v>2</v>
          </cell>
          <cell r="E4642">
            <v>69.8</v>
          </cell>
          <cell r="J4642">
            <v>4</v>
          </cell>
          <cell r="K4642">
            <v>139.6</v>
          </cell>
        </row>
        <row r="4643">
          <cell r="A4643">
            <v>29444</v>
          </cell>
          <cell r="B4643">
            <v>1</v>
          </cell>
          <cell r="C4643">
            <v>27.9</v>
          </cell>
          <cell r="D4643">
            <v>2</v>
          </cell>
          <cell r="E4643">
            <v>55.8</v>
          </cell>
          <cell r="F4643">
            <v>2</v>
          </cell>
          <cell r="G4643">
            <v>55.8</v>
          </cell>
          <cell r="J4643">
            <v>5</v>
          </cell>
          <cell r="K4643">
            <v>139.5</v>
          </cell>
        </row>
        <row r="4644">
          <cell r="A4644">
            <v>32372</v>
          </cell>
          <cell r="H4644">
            <v>141</v>
          </cell>
          <cell r="I4644">
            <v>139.4</v>
          </cell>
          <cell r="J4644">
            <v>141</v>
          </cell>
          <cell r="K4644">
            <v>139.4</v>
          </cell>
        </row>
        <row r="4645">
          <cell r="A4645">
            <v>13876</v>
          </cell>
          <cell r="B4645">
            <v>2</v>
          </cell>
          <cell r="C4645">
            <v>34.799999999999997</v>
          </cell>
          <cell r="D4645">
            <v>4</v>
          </cell>
          <cell r="E4645">
            <v>69.599999999999994</v>
          </cell>
          <cell r="F4645">
            <v>2</v>
          </cell>
          <cell r="G4645">
            <v>34.799999999999997</v>
          </cell>
          <cell r="J4645">
            <v>8</v>
          </cell>
          <cell r="K4645">
            <v>139.19999999999999</v>
          </cell>
        </row>
        <row r="4646">
          <cell r="A4646">
            <v>28855</v>
          </cell>
          <cell r="B4646">
            <v>2</v>
          </cell>
          <cell r="C4646">
            <v>23.2</v>
          </cell>
          <cell r="D4646">
            <v>4</v>
          </cell>
          <cell r="E4646">
            <v>46.4</v>
          </cell>
          <cell r="F4646">
            <v>4</v>
          </cell>
          <cell r="G4646">
            <v>46.4</v>
          </cell>
          <cell r="H4646">
            <v>2</v>
          </cell>
          <cell r="I4646">
            <v>23.2</v>
          </cell>
          <cell r="J4646">
            <v>12</v>
          </cell>
          <cell r="K4646">
            <v>139.19999999999999</v>
          </cell>
        </row>
        <row r="4647">
          <cell r="A4647">
            <v>29187</v>
          </cell>
          <cell r="B4647">
            <v>1</v>
          </cell>
          <cell r="C4647">
            <v>22.4</v>
          </cell>
          <cell r="D4647">
            <v>2</v>
          </cell>
          <cell r="E4647">
            <v>44.8</v>
          </cell>
          <cell r="F4647">
            <v>1</v>
          </cell>
          <cell r="G4647">
            <v>24</v>
          </cell>
          <cell r="H4647">
            <v>2</v>
          </cell>
          <cell r="I4647">
            <v>48</v>
          </cell>
          <cell r="J4647">
            <v>6</v>
          </cell>
          <cell r="K4647">
            <v>139.19999999999999</v>
          </cell>
        </row>
        <row r="4648">
          <cell r="A4648">
            <v>27683</v>
          </cell>
          <cell r="B4648">
            <v>1</v>
          </cell>
          <cell r="C4648">
            <v>28.9</v>
          </cell>
          <cell r="F4648">
            <v>2</v>
          </cell>
          <cell r="G4648">
            <v>57.8</v>
          </cell>
          <cell r="H4648">
            <v>2</v>
          </cell>
          <cell r="I4648">
            <v>52.49</v>
          </cell>
          <cell r="J4648">
            <v>5</v>
          </cell>
          <cell r="K4648">
            <v>139.19</v>
          </cell>
        </row>
        <row r="4649">
          <cell r="A4649">
            <v>31471</v>
          </cell>
          <cell r="D4649">
            <v>2</v>
          </cell>
          <cell r="E4649">
            <v>31.2</v>
          </cell>
          <cell r="F4649">
            <v>3</v>
          </cell>
          <cell r="G4649">
            <v>46.8</v>
          </cell>
          <cell r="H4649">
            <v>4</v>
          </cell>
          <cell r="I4649">
            <v>61.15</v>
          </cell>
          <cell r="J4649">
            <v>9</v>
          </cell>
          <cell r="K4649">
            <v>139.15</v>
          </cell>
        </row>
        <row r="4650">
          <cell r="A4650">
            <v>17884</v>
          </cell>
          <cell r="D4650">
            <v>1</v>
          </cell>
          <cell r="E4650">
            <v>10.7</v>
          </cell>
          <cell r="F4650">
            <v>4</v>
          </cell>
          <cell r="G4650">
            <v>42.8</v>
          </cell>
          <cell r="H4650">
            <v>8</v>
          </cell>
          <cell r="I4650">
            <v>85.6</v>
          </cell>
          <cell r="J4650">
            <v>13</v>
          </cell>
          <cell r="K4650">
            <v>139.1</v>
          </cell>
        </row>
        <row r="4651">
          <cell r="A4651">
            <v>10439</v>
          </cell>
          <cell r="B4651">
            <v>7</v>
          </cell>
          <cell r="C4651">
            <v>139.09</v>
          </cell>
          <cell r="J4651">
            <v>7</v>
          </cell>
          <cell r="K4651">
            <v>139.09</v>
          </cell>
        </row>
        <row r="4652">
          <cell r="A4652">
            <v>29144</v>
          </cell>
          <cell r="B4652">
            <v>2</v>
          </cell>
          <cell r="C4652">
            <v>27.8</v>
          </cell>
          <cell r="D4652">
            <v>1</v>
          </cell>
          <cell r="E4652">
            <v>13.9</v>
          </cell>
          <cell r="F4652">
            <v>6</v>
          </cell>
          <cell r="G4652">
            <v>83.4</v>
          </cell>
          <cell r="H4652">
            <v>1</v>
          </cell>
          <cell r="I4652">
            <v>13.9</v>
          </cell>
          <cell r="J4652">
            <v>10</v>
          </cell>
          <cell r="K4652">
            <v>139</v>
          </cell>
        </row>
        <row r="4653">
          <cell r="A4653">
            <v>17417</v>
          </cell>
          <cell r="B4653">
            <v>28</v>
          </cell>
          <cell r="C4653">
            <v>44.67</v>
          </cell>
          <cell r="D4653">
            <v>24</v>
          </cell>
          <cell r="E4653">
            <v>38.01</v>
          </cell>
          <cell r="F4653">
            <v>18</v>
          </cell>
          <cell r="G4653">
            <v>28.8</v>
          </cell>
          <cell r="H4653">
            <v>17</v>
          </cell>
          <cell r="I4653">
            <v>27.2</v>
          </cell>
          <cell r="J4653">
            <v>87</v>
          </cell>
          <cell r="K4653">
            <v>138.68</v>
          </cell>
        </row>
        <row r="4654">
          <cell r="A4654">
            <v>12378</v>
          </cell>
          <cell r="B4654">
            <v>5</v>
          </cell>
          <cell r="C4654">
            <v>33</v>
          </cell>
          <cell r="D4654">
            <v>4</v>
          </cell>
          <cell r="E4654">
            <v>26.4</v>
          </cell>
          <cell r="F4654">
            <v>5</v>
          </cell>
          <cell r="G4654">
            <v>33</v>
          </cell>
          <cell r="H4654">
            <v>7</v>
          </cell>
          <cell r="I4654">
            <v>46.2</v>
          </cell>
          <cell r="J4654">
            <v>21</v>
          </cell>
          <cell r="K4654">
            <v>138.60000000000002</v>
          </cell>
        </row>
        <row r="4655">
          <cell r="A4655">
            <v>11179</v>
          </cell>
          <cell r="B4655">
            <v>9</v>
          </cell>
          <cell r="C4655">
            <v>98.12</v>
          </cell>
          <cell r="D4655">
            <v>4</v>
          </cell>
          <cell r="E4655">
            <v>40.479999999999997</v>
          </cell>
          <cell r="J4655">
            <v>13</v>
          </cell>
          <cell r="K4655">
            <v>138.6</v>
          </cell>
        </row>
        <row r="4656">
          <cell r="A4656">
            <v>29996</v>
          </cell>
          <cell r="B4656">
            <v>1</v>
          </cell>
          <cell r="C4656">
            <v>9.9</v>
          </cell>
          <cell r="D4656">
            <v>7</v>
          </cell>
          <cell r="E4656">
            <v>69.3</v>
          </cell>
          <cell r="H4656">
            <v>6</v>
          </cell>
          <cell r="I4656">
            <v>59.4</v>
          </cell>
          <cell r="J4656">
            <v>14</v>
          </cell>
          <cell r="K4656">
            <v>138.6</v>
          </cell>
        </row>
        <row r="4657">
          <cell r="A4657">
            <v>17243</v>
          </cell>
          <cell r="B4657">
            <v>8</v>
          </cell>
          <cell r="C4657">
            <v>119.58</v>
          </cell>
          <cell r="H4657">
            <v>1</v>
          </cell>
          <cell r="I4657">
            <v>18.899999999999999</v>
          </cell>
          <cell r="J4657">
            <v>9</v>
          </cell>
          <cell r="K4657">
            <v>138.47999999999999</v>
          </cell>
        </row>
        <row r="4658">
          <cell r="A4658">
            <v>29729</v>
          </cell>
          <cell r="B4658">
            <v>8</v>
          </cell>
          <cell r="C4658">
            <v>54.4</v>
          </cell>
          <cell r="D4658">
            <v>4</v>
          </cell>
          <cell r="E4658">
            <v>27.2</v>
          </cell>
          <cell r="F4658">
            <v>2</v>
          </cell>
          <cell r="G4658">
            <v>13.6</v>
          </cell>
          <cell r="H4658">
            <v>6</v>
          </cell>
          <cell r="I4658">
            <v>43.2</v>
          </cell>
          <cell r="J4658">
            <v>20</v>
          </cell>
          <cell r="K4658">
            <v>138.39999999999998</v>
          </cell>
        </row>
        <row r="4659">
          <cell r="A4659">
            <v>16692</v>
          </cell>
          <cell r="B4659">
            <v>7</v>
          </cell>
          <cell r="C4659">
            <v>46.2</v>
          </cell>
          <cell r="D4659">
            <v>4</v>
          </cell>
          <cell r="E4659">
            <v>25.87</v>
          </cell>
          <cell r="F4659">
            <v>4</v>
          </cell>
          <cell r="G4659">
            <v>26.4</v>
          </cell>
          <cell r="H4659">
            <v>6</v>
          </cell>
          <cell r="I4659">
            <v>39.6</v>
          </cell>
          <cell r="J4659">
            <v>21</v>
          </cell>
          <cell r="K4659">
            <v>138.07</v>
          </cell>
        </row>
        <row r="4660">
          <cell r="A4660">
            <v>23360</v>
          </cell>
          <cell r="B4660">
            <v>1</v>
          </cell>
          <cell r="C4660">
            <v>23</v>
          </cell>
          <cell r="F4660">
            <v>4</v>
          </cell>
          <cell r="G4660">
            <v>92</v>
          </cell>
          <cell r="H4660">
            <v>1</v>
          </cell>
          <cell r="I4660">
            <v>23</v>
          </cell>
          <cell r="J4660">
            <v>6</v>
          </cell>
          <cell r="K4660">
            <v>138</v>
          </cell>
        </row>
        <row r="4661">
          <cell r="A4661">
            <v>31795</v>
          </cell>
          <cell r="F4661">
            <v>6</v>
          </cell>
          <cell r="G4661">
            <v>41.4</v>
          </cell>
          <cell r="H4661">
            <v>14</v>
          </cell>
          <cell r="I4661">
            <v>96.6</v>
          </cell>
          <cell r="J4661">
            <v>20</v>
          </cell>
          <cell r="K4661">
            <v>138</v>
          </cell>
        </row>
        <row r="4662">
          <cell r="A4662">
            <v>31801</v>
          </cell>
          <cell r="F4662">
            <v>15</v>
          </cell>
          <cell r="G4662">
            <v>103.5</v>
          </cell>
          <cell r="H4662">
            <v>5</v>
          </cell>
          <cell r="I4662">
            <v>34.5</v>
          </cell>
          <cell r="J4662">
            <v>20</v>
          </cell>
          <cell r="K4662">
            <v>138</v>
          </cell>
        </row>
        <row r="4663">
          <cell r="A4663">
            <v>32406</v>
          </cell>
          <cell r="H4663">
            <v>12</v>
          </cell>
          <cell r="I4663">
            <v>138</v>
          </cell>
          <cell r="J4663">
            <v>12</v>
          </cell>
          <cell r="K4663">
            <v>138</v>
          </cell>
        </row>
        <row r="4664">
          <cell r="A4664">
            <v>29766</v>
          </cell>
          <cell r="B4664">
            <v>6</v>
          </cell>
          <cell r="C4664">
            <v>59.4</v>
          </cell>
          <cell r="D4664">
            <v>4</v>
          </cell>
          <cell r="E4664">
            <v>39.6</v>
          </cell>
          <cell r="F4664">
            <v>4</v>
          </cell>
          <cell r="G4664">
            <v>38.81</v>
          </cell>
          <cell r="J4664">
            <v>14</v>
          </cell>
          <cell r="K4664">
            <v>137.81</v>
          </cell>
        </row>
        <row r="4665">
          <cell r="A4665">
            <v>14672</v>
          </cell>
          <cell r="B4665">
            <v>8</v>
          </cell>
          <cell r="C4665">
            <v>84.8</v>
          </cell>
          <cell r="D4665">
            <v>2</v>
          </cell>
          <cell r="E4665">
            <v>21.2</v>
          </cell>
          <cell r="F4665">
            <v>3</v>
          </cell>
          <cell r="G4665">
            <v>31.8</v>
          </cell>
          <cell r="J4665">
            <v>13</v>
          </cell>
          <cell r="K4665">
            <v>137.80000000000001</v>
          </cell>
        </row>
        <row r="4666">
          <cell r="A4666">
            <v>30195</v>
          </cell>
          <cell r="B4666">
            <v>2</v>
          </cell>
          <cell r="C4666">
            <v>137.80000000000001</v>
          </cell>
          <cell r="J4666">
            <v>2</v>
          </cell>
          <cell r="K4666">
            <v>137.80000000000001</v>
          </cell>
        </row>
        <row r="4667">
          <cell r="A4667">
            <v>27646</v>
          </cell>
          <cell r="B4667">
            <v>2</v>
          </cell>
          <cell r="C4667">
            <v>21.2</v>
          </cell>
          <cell r="H4667">
            <v>11</v>
          </cell>
          <cell r="I4667">
            <v>116.6</v>
          </cell>
          <cell r="J4667">
            <v>13</v>
          </cell>
          <cell r="K4667">
            <v>137.79999999999998</v>
          </cell>
        </row>
        <row r="4668">
          <cell r="A4668">
            <v>11014</v>
          </cell>
          <cell r="B4668">
            <v>3</v>
          </cell>
          <cell r="C4668">
            <v>42</v>
          </cell>
          <cell r="D4668">
            <v>1</v>
          </cell>
          <cell r="E4668">
            <v>14</v>
          </cell>
          <cell r="F4668">
            <v>1</v>
          </cell>
          <cell r="G4668">
            <v>14</v>
          </cell>
          <cell r="H4668">
            <v>5</v>
          </cell>
          <cell r="I4668">
            <v>67.760000000000005</v>
          </cell>
          <cell r="J4668">
            <v>10</v>
          </cell>
          <cell r="K4668">
            <v>137.76</v>
          </cell>
        </row>
        <row r="4669">
          <cell r="A4669">
            <v>29748</v>
          </cell>
          <cell r="D4669">
            <v>2</v>
          </cell>
          <cell r="E4669">
            <v>17.2</v>
          </cell>
          <cell r="F4669">
            <v>9</v>
          </cell>
          <cell r="G4669">
            <v>77.400000000000006</v>
          </cell>
          <cell r="H4669">
            <v>5</v>
          </cell>
          <cell r="I4669">
            <v>43</v>
          </cell>
          <cell r="J4669">
            <v>16</v>
          </cell>
          <cell r="K4669">
            <v>137.60000000000002</v>
          </cell>
        </row>
        <row r="4670">
          <cell r="A4670">
            <v>31797</v>
          </cell>
          <cell r="F4670">
            <v>18</v>
          </cell>
          <cell r="G4670">
            <v>123.65</v>
          </cell>
          <cell r="H4670">
            <v>2</v>
          </cell>
          <cell r="I4670">
            <v>13.8</v>
          </cell>
          <cell r="J4670">
            <v>20</v>
          </cell>
          <cell r="K4670">
            <v>137.45000000000002</v>
          </cell>
        </row>
        <row r="4671">
          <cell r="A4671">
            <v>31798</v>
          </cell>
          <cell r="F4671">
            <v>13</v>
          </cell>
          <cell r="G4671">
            <v>89.15</v>
          </cell>
          <cell r="H4671">
            <v>7</v>
          </cell>
          <cell r="I4671">
            <v>48.3</v>
          </cell>
          <cell r="J4671">
            <v>20</v>
          </cell>
          <cell r="K4671">
            <v>137.44999999999999</v>
          </cell>
        </row>
        <row r="4672">
          <cell r="A4672">
            <v>28146</v>
          </cell>
          <cell r="B4672">
            <v>22</v>
          </cell>
          <cell r="C4672">
            <v>35.200000000000003</v>
          </cell>
          <cell r="D4672">
            <v>14</v>
          </cell>
          <cell r="E4672">
            <v>22.4</v>
          </cell>
          <cell r="F4672">
            <v>14</v>
          </cell>
          <cell r="G4672">
            <v>26.6</v>
          </cell>
          <cell r="H4672">
            <v>28</v>
          </cell>
          <cell r="I4672">
            <v>53.2</v>
          </cell>
          <cell r="J4672">
            <v>78</v>
          </cell>
          <cell r="K4672">
            <v>137.4</v>
          </cell>
        </row>
        <row r="4673">
          <cell r="A4673">
            <v>29956</v>
          </cell>
          <cell r="H4673">
            <v>6</v>
          </cell>
          <cell r="I4673">
            <v>137.4</v>
          </cell>
          <cell r="J4673">
            <v>6</v>
          </cell>
          <cell r="K4673">
            <v>137.4</v>
          </cell>
        </row>
        <row r="4674">
          <cell r="A4674">
            <v>11714</v>
          </cell>
          <cell r="B4674">
            <v>8</v>
          </cell>
          <cell r="C4674">
            <v>50.96</v>
          </cell>
          <cell r="D4674">
            <v>4</v>
          </cell>
          <cell r="E4674">
            <v>28.8</v>
          </cell>
          <cell r="F4674">
            <v>8</v>
          </cell>
          <cell r="G4674">
            <v>57.6</v>
          </cell>
          <cell r="J4674">
            <v>20</v>
          </cell>
          <cell r="K4674">
            <v>137.36000000000001</v>
          </cell>
        </row>
        <row r="4675">
          <cell r="A4675">
            <v>28310</v>
          </cell>
          <cell r="B4675">
            <v>10</v>
          </cell>
          <cell r="C4675">
            <v>82</v>
          </cell>
          <cell r="H4675">
            <v>7</v>
          </cell>
          <cell r="I4675">
            <v>55.3</v>
          </cell>
          <cell r="J4675">
            <v>17</v>
          </cell>
          <cell r="K4675">
            <v>137.30000000000001</v>
          </cell>
        </row>
        <row r="4676">
          <cell r="A4676">
            <v>28632</v>
          </cell>
          <cell r="B4676">
            <v>4</v>
          </cell>
          <cell r="C4676">
            <v>39.200000000000003</v>
          </cell>
          <cell r="F4676">
            <v>4</v>
          </cell>
          <cell r="G4676">
            <v>39.200000000000003</v>
          </cell>
          <cell r="H4676">
            <v>6</v>
          </cell>
          <cell r="I4676">
            <v>58.8</v>
          </cell>
          <cell r="J4676">
            <v>14</v>
          </cell>
          <cell r="K4676">
            <v>137.19999999999999</v>
          </cell>
        </row>
        <row r="4677">
          <cell r="A4677">
            <v>13893</v>
          </cell>
          <cell r="D4677">
            <v>10</v>
          </cell>
          <cell r="E4677">
            <v>114.08</v>
          </cell>
          <cell r="F4677">
            <v>2</v>
          </cell>
          <cell r="G4677">
            <v>23</v>
          </cell>
          <cell r="J4677">
            <v>12</v>
          </cell>
          <cell r="K4677">
            <v>137.07999999999998</v>
          </cell>
        </row>
        <row r="4678">
          <cell r="A4678">
            <v>31196</v>
          </cell>
          <cell r="B4678">
            <v>4</v>
          </cell>
          <cell r="C4678">
            <v>46</v>
          </cell>
          <cell r="D4678">
            <v>3</v>
          </cell>
          <cell r="E4678">
            <v>33.58</v>
          </cell>
          <cell r="F4678">
            <v>4</v>
          </cell>
          <cell r="G4678">
            <v>46</v>
          </cell>
          <cell r="H4678">
            <v>1</v>
          </cell>
          <cell r="I4678">
            <v>11.5</v>
          </cell>
          <cell r="J4678">
            <v>12</v>
          </cell>
          <cell r="K4678">
            <v>137.07999999999998</v>
          </cell>
        </row>
        <row r="4679">
          <cell r="A4679">
            <v>22648</v>
          </cell>
          <cell r="B4679">
            <v>3</v>
          </cell>
          <cell r="C4679">
            <v>16.5</v>
          </cell>
          <cell r="D4679">
            <v>13</v>
          </cell>
          <cell r="E4679">
            <v>71.5</v>
          </cell>
          <cell r="F4679">
            <v>6</v>
          </cell>
          <cell r="G4679">
            <v>32.56</v>
          </cell>
          <cell r="H4679">
            <v>3</v>
          </cell>
          <cell r="I4679">
            <v>16.5</v>
          </cell>
          <cell r="J4679">
            <v>25</v>
          </cell>
          <cell r="K4679">
            <v>137.06</v>
          </cell>
        </row>
        <row r="4680">
          <cell r="A4680">
            <v>15654</v>
          </cell>
          <cell r="B4680">
            <v>35</v>
          </cell>
          <cell r="C4680">
            <v>66.5</v>
          </cell>
          <cell r="D4680">
            <v>13</v>
          </cell>
          <cell r="E4680">
            <v>24.7</v>
          </cell>
          <cell r="F4680">
            <v>1</v>
          </cell>
          <cell r="G4680">
            <v>2</v>
          </cell>
          <cell r="H4680">
            <v>22</v>
          </cell>
          <cell r="I4680">
            <v>43.84</v>
          </cell>
          <cell r="J4680">
            <v>71</v>
          </cell>
          <cell r="K4680">
            <v>137.04000000000002</v>
          </cell>
        </row>
        <row r="4681">
          <cell r="A4681">
            <v>31965</v>
          </cell>
          <cell r="D4681">
            <v>1</v>
          </cell>
          <cell r="E4681">
            <v>34.9</v>
          </cell>
          <cell r="F4681">
            <v>1</v>
          </cell>
          <cell r="G4681">
            <v>34.9</v>
          </cell>
          <cell r="H4681">
            <v>2</v>
          </cell>
          <cell r="I4681">
            <v>67.010000000000005</v>
          </cell>
          <cell r="J4681">
            <v>4</v>
          </cell>
          <cell r="K4681">
            <v>136.81</v>
          </cell>
        </row>
        <row r="4682">
          <cell r="A4682">
            <v>13497</v>
          </cell>
          <cell r="B4682">
            <v>1</v>
          </cell>
          <cell r="C4682">
            <v>34.200000000000003</v>
          </cell>
          <cell r="F4682">
            <v>1</v>
          </cell>
          <cell r="G4682">
            <v>34.200000000000003</v>
          </cell>
          <cell r="H4682">
            <v>2</v>
          </cell>
          <cell r="I4682">
            <v>68.400000000000006</v>
          </cell>
          <cell r="J4682">
            <v>4</v>
          </cell>
          <cell r="K4682">
            <v>136.80000000000001</v>
          </cell>
        </row>
        <row r="4683">
          <cell r="A4683">
            <v>10305</v>
          </cell>
          <cell r="D4683">
            <v>7</v>
          </cell>
          <cell r="E4683">
            <v>22.4</v>
          </cell>
          <cell r="F4683">
            <v>21.73</v>
          </cell>
          <cell r="G4683">
            <v>69.52</v>
          </cell>
          <cell r="H4683">
            <v>14</v>
          </cell>
          <cell r="I4683">
            <v>44.8</v>
          </cell>
          <cell r="J4683">
            <v>42.730000000000004</v>
          </cell>
          <cell r="K4683">
            <v>136.71999999999997</v>
          </cell>
        </row>
        <row r="4684">
          <cell r="A4684">
            <v>27855</v>
          </cell>
          <cell r="B4684">
            <v>3</v>
          </cell>
          <cell r="C4684">
            <v>80.400000000000006</v>
          </cell>
          <cell r="D4684">
            <v>1</v>
          </cell>
          <cell r="E4684">
            <v>26.8</v>
          </cell>
          <cell r="F4684">
            <v>1</v>
          </cell>
          <cell r="G4684">
            <v>29.5</v>
          </cell>
          <cell r="J4684">
            <v>5</v>
          </cell>
          <cell r="K4684">
            <v>136.69999999999999</v>
          </cell>
        </row>
        <row r="4685">
          <cell r="A4685">
            <v>17893</v>
          </cell>
          <cell r="B4685">
            <v>9</v>
          </cell>
          <cell r="C4685">
            <v>112.5</v>
          </cell>
          <cell r="D4685">
            <v>2</v>
          </cell>
          <cell r="E4685">
            <v>24</v>
          </cell>
          <cell r="J4685">
            <v>11</v>
          </cell>
          <cell r="K4685">
            <v>136.5</v>
          </cell>
        </row>
        <row r="4686">
          <cell r="A4686">
            <v>23248</v>
          </cell>
          <cell r="F4686">
            <v>2</v>
          </cell>
          <cell r="G4686">
            <v>39</v>
          </cell>
          <cell r="H4686">
            <v>5</v>
          </cell>
          <cell r="I4686">
            <v>97.5</v>
          </cell>
          <cell r="J4686">
            <v>7</v>
          </cell>
          <cell r="K4686">
            <v>136.5</v>
          </cell>
        </row>
        <row r="4687">
          <cell r="A4687">
            <v>16847</v>
          </cell>
          <cell r="B4687">
            <v>1</v>
          </cell>
          <cell r="C4687">
            <v>12.4</v>
          </cell>
          <cell r="D4687">
            <v>5</v>
          </cell>
          <cell r="E4687">
            <v>62</v>
          </cell>
          <cell r="F4687">
            <v>3</v>
          </cell>
          <cell r="G4687">
            <v>37.200000000000003</v>
          </cell>
          <cell r="H4687">
            <v>2</v>
          </cell>
          <cell r="I4687">
            <v>24.8</v>
          </cell>
          <cell r="J4687">
            <v>11</v>
          </cell>
          <cell r="K4687">
            <v>136.4</v>
          </cell>
        </row>
        <row r="4688">
          <cell r="A4688">
            <v>12687</v>
          </cell>
          <cell r="B4688">
            <v>15</v>
          </cell>
          <cell r="C4688">
            <v>43.5</v>
          </cell>
          <cell r="D4688">
            <v>12</v>
          </cell>
          <cell r="E4688">
            <v>34.799999999999997</v>
          </cell>
          <cell r="F4688">
            <v>9</v>
          </cell>
          <cell r="G4688">
            <v>26.1</v>
          </cell>
          <cell r="H4688">
            <v>11</v>
          </cell>
          <cell r="I4688">
            <v>31.9</v>
          </cell>
          <cell r="J4688">
            <v>47</v>
          </cell>
          <cell r="K4688">
            <v>136.30000000000001</v>
          </cell>
        </row>
        <row r="4689">
          <cell r="A4689">
            <v>14730</v>
          </cell>
          <cell r="B4689">
            <v>15</v>
          </cell>
          <cell r="C4689">
            <v>33</v>
          </cell>
          <cell r="D4689">
            <v>12</v>
          </cell>
          <cell r="E4689">
            <v>26.4</v>
          </cell>
          <cell r="F4689">
            <v>16</v>
          </cell>
          <cell r="G4689">
            <v>35.200000000000003</v>
          </cell>
          <cell r="H4689">
            <v>19</v>
          </cell>
          <cell r="I4689">
            <v>41.62</v>
          </cell>
          <cell r="J4689">
            <v>62</v>
          </cell>
          <cell r="K4689">
            <v>136.22</v>
          </cell>
        </row>
        <row r="4690">
          <cell r="A4690">
            <v>15381</v>
          </cell>
          <cell r="B4690">
            <v>7</v>
          </cell>
          <cell r="C4690">
            <v>95.2</v>
          </cell>
          <cell r="H4690">
            <v>3</v>
          </cell>
          <cell r="I4690">
            <v>40.799999999999997</v>
          </cell>
          <cell r="J4690">
            <v>10</v>
          </cell>
          <cell r="K4690">
            <v>136</v>
          </cell>
        </row>
        <row r="4691">
          <cell r="A4691">
            <v>31652</v>
          </cell>
          <cell r="B4691">
            <v>6</v>
          </cell>
          <cell r="C4691">
            <v>29.4</v>
          </cell>
          <cell r="D4691">
            <v>8</v>
          </cell>
          <cell r="E4691">
            <v>39.200000000000003</v>
          </cell>
          <cell r="F4691">
            <v>6</v>
          </cell>
          <cell r="G4691">
            <v>28.8</v>
          </cell>
          <cell r="H4691">
            <v>8</v>
          </cell>
          <cell r="I4691">
            <v>38.4</v>
          </cell>
          <cell r="J4691">
            <v>28</v>
          </cell>
          <cell r="K4691">
            <v>135.79999999999998</v>
          </cell>
        </row>
        <row r="4692">
          <cell r="A4692">
            <v>31678</v>
          </cell>
          <cell r="B4692">
            <v>8</v>
          </cell>
          <cell r="C4692">
            <v>28</v>
          </cell>
          <cell r="D4692">
            <v>12</v>
          </cell>
          <cell r="E4692">
            <v>41.72</v>
          </cell>
          <cell r="F4692">
            <v>14</v>
          </cell>
          <cell r="G4692">
            <v>48.44</v>
          </cell>
          <cell r="H4692">
            <v>5</v>
          </cell>
          <cell r="I4692">
            <v>17.5</v>
          </cell>
          <cell r="J4692">
            <v>39</v>
          </cell>
          <cell r="K4692">
            <v>135.66</v>
          </cell>
        </row>
        <row r="4693">
          <cell r="A4693">
            <v>29703</v>
          </cell>
          <cell r="B4693">
            <v>72</v>
          </cell>
          <cell r="C4693">
            <v>35.96</v>
          </cell>
          <cell r="D4693">
            <v>40</v>
          </cell>
          <cell r="E4693">
            <v>20</v>
          </cell>
          <cell r="F4693">
            <v>80</v>
          </cell>
          <cell r="G4693">
            <v>39.840000000000003</v>
          </cell>
          <cell r="H4693">
            <v>80</v>
          </cell>
          <cell r="I4693">
            <v>39.840000000000003</v>
          </cell>
          <cell r="J4693">
            <v>272</v>
          </cell>
          <cell r="K4693">
            <v>135.64000000000001</v>
          </cell>
        </row>
        <row r="4694">
          <cell r="A4694">
            <v>10873</v>
          </cell>
          <cell r="F4694">
            <v>3</v>
          </cell>
          <cell r="G4694">
            <v>101.7</v>
          </cell>
          <cell r="H4694">
            <v>1</v>
          </cell>
          <cell r="I4694">
            <v>33.9</v>
          </cell>
          <cell r="J4694">
            <v>4</v>
          </cell>
          <cell r="K4694">
            <v>135.6</v>
          </cell>
        </row>
        <row r="4695">
          <cell r="A4695">
            <v>28071</v>
          </cell>
          <cell r="B4695">
            <v>1</v>
          </cell>
          <cell r="C4695">
            <v>33.9</v>
          </cell>
          <cell r="D4695">
            <v>1</v>
          </cell>
          <cell r="E4695">
            <v>33.9</v>
          </cell>
          <cell r="F4695">
            <v>2</v>
          </cell>
          <cell r="G4695">
            <v>67.8</v>
          </cell>
          <cell r="J4695">
            <v>4</v>
          </cell>
          <cell r="K4695">
            <v>135.6</v>
          </cell>
        </row>
        <row r="4696">
          <cell r="A4696">
            <v>11018</v>
          </cell>
          <cell r="H4696">
            <v>6</v>
          </cell>
          <cell r="I4696">
            <v>135.57</v>
          </cell>
          <cell r="J4696">
            <v>6</v>
          </cell>
          <cell r="K4696">
            <v>135.57</v>
          </cell>
        </row>
        <row r="4697">
          <cell r="A4697">
            <v>16061</v>
          </cell>
          <cell r="D4697">
            <v>1</v>
          </cell>
          <cell r="E4697">
            <v>12.3</v>
          </cell>
          <cell r="F4697">
            <v>7</v>
          </cell>
          <cell r="G4697">
            <v>86.1</v>
          </cell>
          <cell r="H4697">
            <v>3</v>
          </cell>
          <cell r="I4697">
            <v>36.9</v>
          </cell>
          <cell r="J4697">
            <v>11</v>
          </cell>
          <cell r="K4697">
            <v>135.29999999999998</v>
          </cell>
        </row>
        <row r="4698">
          <cell r="A4698">
            <v>32177</v>
          </cell>
          <cell r="H4698">
            <v>23</v>
          </cell>
          <cell r="I4698">
            <v>135.22999999999999</v>
          </cell>
          <cell r="J4698">
            <v>23</v>
          </cell>
          <cell r="K4698">
            <v>135.22999999999999</v>
          </cell>
        </row>
        <row r="4699">
          <cell r="A4699">
            <v>29362</v>
          </cell>
          <cell r="B4699">
            <v>10</v>
          </cell>
          <cell r="C4699">
            <v>52</v>
          </cell>
          <cell r="D4699">
            <v>5</v>
          </cell>
          <cell r="E4699">
            <v>26</v>
          </cell>
          <cell r="F4699">
            <v>7</v>
          </cell>
          <cell r="G4699">
            <v>36.4</v>
          </cell>
          <cell r="H4699">
            <v>4</v>
          </cell>
          <cell r="I4699">
            <v>20.8</v>
          </cell>
          <cell r="J4699">
            <v>26</v>
          </cell>
          <cell r="K4699">
            <v>135.20000000000002</v>
          </cell>
        </row>
        <row r="4700">
          <cell r="A4700">
            <v>15699</v>
          </cell>
          <cell r="B4700">
            <v>5</v>
          </cell>
          <cell r="C4700">
            <v>25</v>
          </cell>
          <cell r="D4700">
            <v>7</v>
          </cell>
          <cell r="E4700">
            <v>35</v>
          </cell>
          <cell r="F4700">
            <v>13</v>
          </cell>
          <cell r="G4700">
            <v>65</v>
          </cell>
          <cell r="H4700">
            <v>2</v>
          </cell>
          <cell r="I4700">
            <v>10</v>
          </cell>
          <cell r="J4700">
            <v>27</v>
          </cell>
          <cell r="K4700">
            <v>135</v>
          </cell>
        </row>
        <row r="4701">
          <cell r="A4701">
            <v>31491</v>
          </cell>
          <cell r="B4701">
            <v>3</v>
          </cell>
          <cell r="C4701">
            <v>40.5</v>
          </cell>
          <cell r="D4701">
            <v>1</v>
          </cell>
          <cell r="E4701">
            <v>13.5</v>
          </cell>
          <cell r="F4701">
            <v>4</v>
          </cell>
          <cell r="G4701">
            <v>54</v>
          </cell>
          <cell r="H4701">
            <v>2</v>
          </cell>
          <cell r="I4701">
            <v>27</v>
          </cell>
          <cell r="J4701">
            <v>10</v>
          </cell>
          <cell r="K4701">
            <v>135</v>
          </cell>
        </row>
        <row r="4702">
          <cell r="A4702">
            <v>32147</v>
          </cell>
          <cell r="F4702">
            <v>2</v>
          </cell>
          <cell r="G4702">
            <v>27</v>
          </cell>
          <cell r="H4702">
            <v>8</v>
          </cell>
          <cell r="I4702">
            <v>108</v>
          </cell>
          <cell r="J4702">
            <v>10</v>
          </cell>
          <cell r="K4702">
            <v>135</v>
          </cell>
        </row>
        <row r="4703">
          <cell r="A4703">
            <v>23292</v>
          </cell>
          <cell r="B4703">
            <v>1</v>
          </cell>
          <cell r="C4703">
            <v>19.5</v>
          </cell>
          <cell r="D4703">
            <v>1</v>
          </cell>
          <cell r="E4703">
            <v>19.5</v>
          </cell>
          <cell r="F4703">
            <v>3</v>
          </cell>
          <cell r="G4703">
            <v>58.5</v>
          </cell>
          <cell r="H4703">
            <v>2</v>
          </cell>
          <cell r="I4703">
            <v>37.44</v>
          </cell>
          <cell r="J4703">
            <v>7</v>
          </cell>
          <cell r="K4703">
            <v>134.94</v>
          </cell>
        </row>
        <row r="4704">
          <cell r="A4704">
            <v>2031853</v>
          </cell>
          <cell r="D4704">
            <v>1</v>
          </cell>
          <cell r="E4704">
            <v>36.04</v>
          </cell>
          <cell r="F4704">
            <v>1.9</v>
          </cell>
          <cell r="G4704">
            <v>68.3</v>
          </cell>
          <cell r="H4704">
            <v>0.85</v>
          </cell>
          <cell r="I4704">
            <v>30.57</v>
          </cell>
          <cell r="J4704">
            <v>3.75</v>
          </cell>
          <cell r="K4704">
            <v>134.91</v>
          </cell>
        </row>
        <row r="4705">
          <cell r="A4705">
            <v>12688</v>
          </cell>
          <cell r="B4705">
            <v>13</v>
          </cell>
          <cell r="C4705">
            <v>32.299999999999997</v>
          </cell>
          <cell r="D4705">
            <v>14</v>
          </cell>
          <cell r="E4705">
            <v>35</v>
          </cell>
          <cell r="F4705">
            <v>20</v>
          </cell>
          <cell r="G4705">
            <v>50</v>
          </cell>
          <cell r="H4705">
            <v>7</v>
          </cell>
          <cell r="I4705">
            <v>17.5</v>
          </cell>
          <cell r="J4705">
            <v>54</v>
          </cell>
          <cell r="K4705">
            <v>134.80000000000001</v>
          </cell>
        </row>
        <row r="4706">
          <cell r="A4706">
            <v>2011621</v>
          </cell>
          <cell r="B4706">
            <v>0.27</v>
          </cell>
          <cell r="C4706">
            <v>5.36</v>
          </cell>
          <cell r="D4706">
            <v>5.93</v>
          </cell>
          <cell r="E4706">
            <v>118.5</v>
          </cell>
          <cell r="F4706">
            <v>0.55000000000000004</v>
          </cell>
          <cell r="G4706">
            <v>10.9</v>
          </cell>
          <cell r="J4706">
            <v>6.7499999999999991</v>
          </cell>
          <cell r="K4706">
            <v>134.76</v>
          </cell>
        </row>
        <row r="4707">
          <cell r="A4707">
            <v>31827</v>
          </cell>
          <cell r="F4707">
            <v>27</v>
          </cell>
          <cell r="G4707">
            <v>48.32</v>
          </cell>
          <cell r="H4707">
            <v>48</v>
          </cell>
          <cell r="I4707">
            <v>86.4</v>
          </cell>
          <cell r="J4707">
            <v>75</v>
          </cell>
          <cell r="K4707">
            <v>134.72</v>
          </cell>
        </row>
        <row r="4708">
          <cell r="A4708">
            <v>30075</v>
          </cell>
          <cell r="B4708">
            <v>1</v>
          </cell>
          <cell r="C4708">
            <v>44.9</v>
          </cell>
          <cell r="D4708">
            <v>2</v>
          </cell>
          <cell r="E4708">
            <v>89.8</v>
          </cell>
          <cell r="J4708">
            <v>3</v>
          </cell>
          <cell r="K4708">
            <v>134.69999999999999</v>
          </cell>
        </row>
        <row r="4709">
          <cell r="A4709">
            <v>22729</v>
          </cell>
          <cell r="F4709">
            <v>5</v>
          </cell>
          <cell r="G4709">
            <v>134.5</v>
          </cell>
          <cell r="J4709">
            <v>5</v>
          </cell>
          <cell r="K4709">
            <v>134.5</v>
          </cell>
        </row>
        <row r="4710">
          <cell r="A4710">
            <v>30125</v>
          </cell>
          <cell r="B4710">
            <v>3</v>
          </cell>
          <cell r="C4710">
            <v>80.7</v>
          </cell>
          <cell r="D4710">
            <v>1</v>
          </cell>
          <cell r="E4710">
            <v>26.9</v>
          </cell>
          <cell r="F4710">
            <v>1</v>
          </cell>
          <cell r="G4710">
            <v>26.9</v>
          </cell>
          <cell r="J4710">
            <v>5</v>
          </cell>
          <cell r="K4710">
            <v>134.5</v>
          </cell>
        </row>
        <row r="4711">
          <cell r="A4711">
            <v>11047</v>
          </cell>
          <cell r="B4711">
            <v>1</v>
          </cell>
          <cell r="C4711">
            <v>11.2</v>
          </cell>
          <cell r="D4711">
            <v>5</v>
          </cell>
          <cell r="E4711">
            <v>56</v>
          </cell>
          <cell r="F4711">
            <v>3</v>
          </cell>
          <cell r="G4711">
            <v>33.6</v>
          </cell>
          <cell r="H4711">
            <v>3</v>
          </cell>
          <cell r="I4711">
            <v>33.6</v>
          </cell>
          <cell r="J4711">
            <v>12</v>
          </cell>
          <cell r="K4711">
            <v>134.4</v>
          </cell>
        </row>
        <row r="4712">
          <cell r="A4712">
            <v>12198</v>
          </cell>
          <cell r="B4712">
            <v>5</v>
          </cell>
          <cell r="C4712">
            <v>84</v>
          </cell>
          <cell r="D4712">
            <v>3</v>
          </cell>
          <cell r="E4712">
            <v>50.4</v>
          </cell>
          <cell r="J4712">
            <v>8</v>
          </cell>
          <cell r="K4712">
            <v>134.4</v>
          </cell>
        </row>
        <row r="4713">
          <cell r="A4713">
            <v>31767</v>
          </cell>
          <cell r="D4713">
            <v>1</v>
          </cell>
          <cell r="E4713">
            <v>22.4</v>
          </cell>
          <cell r="F4713">
            <v>4</v>
          </cell>
          <cell r="G4713">
            <v>89.6</v>
          </cell>
          <cell r="H4713">
            <v>1</v>
          </cell>
          <cell r="I4713">
            <v>22.4</v>
          </cell>
          <cell r="J4713">
            <v>6</v>
          </cell>
          <cell r="K4713">
            <v>134.4</v>
          </cell>
        </row>
        <row r="4714">
          <cell r="A4714">
            <v>31937</v>
          </cell>
          <cell r="D4714">
            <v>4</v>
          </cell>
          <cell r="E4714">
            <v>16.8</v>
          </cell>
          <cell r="F4714">
            <v>27</v>
          </cell>
          <cell r="G4714">
            <v>113.4</v>
          </cell>
          <cell r="H4714">
            <v>1</v>
          </cell>
          <cell r="I4714">
            <v>4.2</v>
          </cell>
          <cell r="J4714">
            <v>32</v>
          </cell>
          <cell r="K4714">
            <v>134.4</v>
          </cell>
        </row>
        <row r="4715">
          <cell r="A4715">
            <v>27887</v>
          </cell>
          <cell r="D4715">
            <v>2</v>
          </cell>
          <cell r="E4715">
            <v>44.8</v>
          </cell>
          <cell r="F4715">
            <v>4</v>
          </cell>
          <cell r="G4715">
            <v>89.6</v>
          </cell>
          <cell r="J4715">
            <v>6</v>
          </cell>
          <cell r="K4715">
            <v>134.39999999999998</v>
          </cell>
        </row>
        <row r="4716">
          <cell r="A4716">
            <v>29249</v>
          </cell>
          <cell r="B4716">
            <v>1</v>
          </cell>
          <cell r="C4716">
            <v>22.4</v>
          </cell>
          <cell r="D4716">
            <v>1</v>
          </cell>
          <cell r="E4716">
            <v>22.4</v>
          </cell>
          <cell r="F4716">
            <v>2</v>
          </cell>
          <cell r="G4716">
            <v>44.8</v>
          </cell>
          <cell r="H4716">
            <v>2</v>
          </cell>
          <cell r="I4716">
            <v>44.8</v>
          </cell>
          <cell r="J4716">
            <v>6</v>
          </cell>
          <cell r="K4716">
            <v>134.39999999999998</v>
          </cell>
        </row>
        <row r="4717">
          <cell r="A4717">
            <v>16956</v>
          </cell>
          <cell r="B4717">
            <v>4</v>
          </cell>
          <cell r="C4717">
            <v>12</v>
          </cell>
          <cell r="D4717">
            <v>6</v>
          </cell>
          <cell r="E4717">
            <v>18</v>
          </cell>
          <cell r="F4717">
            <v>21</v>
          </cell>
          <cell r="G4717">
            <v>57.96</v>
          </cell>
          <cell r="H4717">
            <v>16</v>
          </cell>
          <cell r="I4717">
            <v>46.4</v>
          </cell>
          <cell r="J4717">
            <v>47</v>
          </cell>
          <cell r="K4717">
            <v>134.36000000000001</v>
          </cell>
        </row>
        <row r="4718">
          <cell r="A4718">
            <v>17370</v>
          </cell>
          <cell r="B4718">
            <v>9</v>
          </cell>
          <cell r="C4718">
            <v>40.5</v>
          </cell>
          <cell r="D4718">
            <v>7</v>
          </cell>
          <cell r="E4718">
            <v>31.5</v>
          </cell>
          <cell r="F4718">
            <v>4</v>
          </cell>
          <cell r="G4718">
            <v>17.64</v>
          </cell>
          <cell r="H4718">
            <v>10</v>
          </cell>
          <cell r="I4718">
            <v>44.64</v>
          </cell>
          <cell r="J4718">
            <v>30</v>
          </cell>
          <cell r="K4718">
            <v>134.28</v>
          </cell>
        </row>
        <row r="4719">
          <cell r="A4719">
            <v>29055</v>
          </cell>
          <cell r="B4719">
            <v>5</v>
          </cell>
          <cell r="C4719">
            <v>51.5</v>
          </cell>
          <cell r="H4719">
            <v>8</v>
          </cell>
          <cell r="I4719">
            <v>82.37</v>
          </cell>
          <cell r="J4719">
            <v>13</v>
          </cell>
          <cell r="K4719">
            <v>133.87</v>
          </cell>
        </row>
        <row r="4720">
          <cell r="A4720">
            <v>16508</v>
          </cell>
          <cell r="B4720">
            <v>1</v>
          </cell>
          <cell r="C4720">
            <v>66.900000000000006</v>
          </cell>
          <cell r="D4720">
            <v>1</v>
          </cell>
          <cell r="E4720">
            <v>66.900000000000006</v>
          </cell>
          <cell r="J4720">
            <v>2</v>
          </cell>
          <cell r="K4720">
            <v>133.80000000000001</v>
          </cell>
        </row>
        <row r="4721">
          <cell r="A4721">
            <v>23073</v>
          </cell>
          <cell r="B4721">
            <v>1</v>
          </cell>
          <cell r="C4721">
            <v>66.900000000000006</v>
          </cell>
          <cell r="F4721">
            <v>1</v>
          </cell>
          <cell r="G4721">
            <v>66.900000000000006</v>
          </cell>
          <cell r="J4721">
            <v>2</v>
          </cell>
          <cell r="K4721">
            <v>133.80000000000001</v>
          </cell>
        </row>
        <row r="4722">
          <cell r="A4722">
            <v>30093</v>
          </cell>
          <cell r="D4722">
            <v>1</v>
          </cell>
          <cell r="E4722">
            <v>66.900000000000006</v>
          </cell>
          <cell r="H4722">
            <v>1</v>
          </cell>
          <cell r="I4722">
            <v>66.900000000000006</v>
          </cell>
          <cell r="J4722">
            <v>2</v>
          </cell>
          <cell r="K4722">
            <v>133.80000000000001</v>
          </cell>
        </row>
        <row r="4723">
          <cell r="A4723">
            <v>2029670</v>
          </cell>
          <cell r="B4723">
            <v>15.31</v>
          </cell>
          <cell r="C4723">
            <v>133.75</v>
          </cell>
          <cell r="J4723">
            <v>15.31</v>
          </cell>
          <cell r="K4723">
            <v>133.75</v>
          </cell>
        </row>
        <row r="4724">
          <cell r="A4724">
            <v>30564</v>
          </cell>
          <cell r="B4724">
            <v>1</v>
          </cell>
          <cell r="C4724">
            <v>19.2</v>
          </cell>
          <cell r="D4724">
            <v>3</v>
          </cell>
          <cell r="E4724">
            <v>57.6</v>
          </cell>
          <cell r="F4724">
            <v>2</v>
          </cell>
          <cell r="G4724">
            <v>38.4</v>
          </cell>
          <cell r="H4724">
            <v>1</v>
          </cell>
          <cell r="I4724">
            <v>18.5</v>
          </cell>
          <cell r="J4724">
            <v>7</v>
          </cell>
          <cell r="K4724">
            <v>133.69999999999999</v>
          </cell>
        </row>
        <row r="4725">
          <cell r="A4725">
            <v>22395</v>
          </cell>
          <cell r="B4725">
            <v>8</v>
          </cell>
          <cell r="C4725">
            <v>38.020000000000003</v>
          </cell>
          <cell r="D4725">
            <v>7</v>
          </cell>
          <cell r="E4725">
            <v>33.22</v>
          </cell>
          <cell r="F4725">
            <v>6</v>
          </cell>
          <cell r="G4725">
            <v>28.8</v>
          </cell>
          <cell r="H4725">
            <v>7</v>
          </cell>
          <cell r="I4725">
            <v>33.6</v>
          </cell>
          <cell r="J4725">
            <v>28</v>
          </cell>
          <cell r="K4725">
            <v>133.64000000000001</v>
          </cell>
        </row>
        <row r="4726">
          <cell r="A4726">
            <v>14722</v>
          </cell>
          <cell r="B4726">
            <v>29</v>
          </cell>
          <cell r="C4726">
            <v>55.16</v>
          </cell>
          <cell r="D4726">
            <v>20</v>
          </cell>
          <cell r="E4726">
            <v>43.28</v>
          </cell>
          <cell r="F4726">
            <v>8</v>
          </cell>
          <cell r="G4726">
            <v>17.600000000000001</v>
          </cell>
          <cell r="H4726">
            <v>8</v>
          </cell>
          <cell r="I4726">
            <v>17.600000000000001</v>
          </cell>
          <cell r="J4726">
            <v>65</v>
          </cell>
          <cell r="K4726">
            <v>133.63999999999999</v>
          </cell>
        </row>
        <row r="4727">
          <cell r="A4727">
            <v>32022</v>
          </cell>
          <cell r="F4727">
            <v>4</v>
          </cell>
          <cell r="G4727">
            <v>35.6</v>
          </cell>
          <cell r="H4727">
            <v>11</v>
          </cell>
          <cell r="I4727">
            <v>97.9</v>
          </cell>
          <cell r="J4727">
            <v>15</v>
          </cell>
          <cell r="K4727">
            <v>133.5</v>
          </cell>
        </row>
        <row r="4728">
          <cell r="A4728">
            <v>15286</v>
          </cell>
          <cell r="B4728">
            <v>9</v>
          </cell>
          <cell r="C4728">
            <v>133.19999999999999</v>
          </cell>
          <cell r="J4728">
            <v>9</v>
          </cell>
          <cell r="K4728">
            <v>133.19999999999999</v>
          </cell>
        </row>
        <row r="4729">
          <cell r="A4729">
            <v>27162</v>
          </cell>
          <cell r="B4729">
            <v>1</v>
          </cell>
          <cell r="C4729">
            <v>3.6</v>
          </cell>
          <cell r="D4729">
            <v>9</v>
          </cell>
          <cell r="E4729">
            <v>32.4</v>
          </cell>
          <cell r="F4729">
            <v>11</v>
          </cell>
          <cell r="G4729">
            <v>39.6</v>
          </cell>
          <cell r="H4729">
            <v>16</v>
          </cell>
          <cell r="I4729">
            <v>57.6</v>
          </cell>
          <cell r="J4729">
            <v>37</v>
          </cell>
          <cell r="K4729">
            <v>133.19999999999999</v>
          </cell>
        </row>
        <row r="4730">
          <cell r="A4730">
            <v>30414</v>
          </cell>
          <cell r="B4730">
            <v>1</v>
          </cell>
          <cell r="C4730">
            <v>22.2</v>
          </cell>
          <cell r="D4730">
            <v>2</v>
          </cell>
          <cell r="E4730">
            <v>44.4</v>
          </cell>
          <cell r="F4730">
            <v>2</v>
          </cell>
          <cell r="G4730">
            <v>44.4</v>
          </cell>
          <cell r="H4730">
            <v>1</v>
          </cell>
          <cell r="I4730">
            <v>22.2</v>
          </cell>
          <cell r="J4730">
            <v>6</v>
          </cell>
          <cell r="K4730">
            <v>133.19999999999999</v>
          </cell>
        </row>
        <row r="4731">
          <cell r="A4731">
            <v>12684</v>
          </cell>
          <cell r="B4731">
            <v>5</v>
          </cell>
          <cell r="C4731">
            <v>14.27</v>
          </cell>
          <cell r="D4731">
            <v>12</v>
          </cell>
          <cell r="E4731">
            <v>34.799999999999997</v>
          </cell>
          <cell r="F4731">
            <v>15</v>
          </cell>
          <cell r="G4731">
            <v>43.5</v>
          </cell>
          <cell r="H4731">
            <v>14</v>
          </cell>
          <cell r="I4731">
            <v>40.6</v>
          </cell>
          <cell r="J4731">
            <v>46</v>
          </cell>
          <cell r="K4731">
            <v>133.16999999999999</v>
          </cell>
        </row>
        <row r="4732">
          <cell r="A4732">
            <v>28208</v>
          </cell>
          <cell r="B4732">
            <v>20</v>
          </cell>
          <cell r="C4732">
            <v>62.7</v>
          </cell>
          <cell r="F4732">
            <v>11</v>
          </cell>
          <cell r="G4732">
            <v>35.200000000000003</v>
          </cell>
          <cell r="H4732">
            <v>11</v>
          </cell>
          <cell r="I4732">
            <v>35.200000000000003</v>
          </cell>
          <cell r="J4732">
            <v>42</v>
          </cell>
          <cell r="K4732">
            <v>133.10000000000002</v>
          </cell>
        </row>
        <row r="4733">
          <cell r="A4733">
            <v>30507</v>
          </cell>
          <cell r="B4733">
            <v>3</v>
          </cell>
          <cell r="C4733">
            <v>24.9</v>
          </cell>
          <cell r="D4733">
            <v>4</v>
          </cell>
          <cell r="E4733">
            <v>33.200000000000003</v>
          </cell>
          <cell r="F4733">
            <v>1</v>
          </cell>
          <cell r="G4733">
            <v>8.3000000000000007</v>
          </cell>
          <cell r="H4733">
            <v>8</v>
          </cell>
          <cell r="I4733">
            <v>66.7</v>
          </cell>
          <cell r="J4733">
            <v>16</v>
          </cell>
          <cell r="K4733">
            <v>133.10000000000002</v>
          </cell>
        </row>
        <row r="4734">
          <cell r="A4734">
            <v>17361</v>
          </cell>
          <cell r="B4734">
            <v>4</v>
          </cell>
          <cell r="C4734">
            <v>42</v>
          </cell>
          <cell r="D4734">
            <v>2</v>
          </cell>
          <cell r="E4734">
            <v>21</v>
          </cell>
          <cell r="F4734">
            <v>4</v>
          </cell>
          <cell r="G4734">
            <v>40</v>
          </cell>
          <cell r="H4734">
            <v>3</v>
          </cell>
          <cell r="I4734">
            <v>30</v>
          </cell>
          <cell r="J4734">
            <v>13</v>
          </cell>
          <cell r="K4734">
            <v>133</v>
          </cell>
        </row>
        <row r="4735">
          <cell r="A4735">
            <v>28854</v>
          </cell>
          <cell r="B4735">
            <v>1</v>
          </cell>
          <cell r="C4735">
            <v>19</v>
          </cell>
          <cell r="D4735">
            <v>5</v>
          </cell>
          <cell r="E4735">
            <v>95</v>
          </cell>
          <cell r="F4735">
            <v>1</v>
          </cell>
          <cell r="G4735">
            <v>19</v>
          </cell>
          <cell r="J4735">
            <v>7</v>
          </cell>
          <cell r="K4735">
            <v>133</v>
          </cell>
        </row>
        <row r="4736">
          <cell r="A4736">
            <v>30147</v>
          </cell>
          <cell r="B4736">
            <v>6</v>
          </cell>
          <cell r="C4736">
            <v>22.8</v>
          </cell>
          <cell r="D4736">
            <v>10</v>
          </cell>
          <cell r="E4736">
            <v>38</v>
          </cell>
          <cell r="F4736">
            <v>5</v>
          </cell>
          <cell r="G4736">
            <v>19</v>
          </cell>
          <cell r="H4736">
            <v>14</v>
          </cell>
          <cell r="I4736">
            <v>53.2</v>
          </cell>
          <cell r="J4736">
            <v>35</v>
          </cell>
          <cell r="K4736">
            <v>133</v>
          </cell>
        </row>
        <row r="4737">
          <cell r="A4737">
            <v>30310</v>
          </cell>
          <cell r="B4737">
            <v>12</v>
          </cell>
          <cell r="C4737">
            <v>42</v>
          </cell>
          <cell r="D4737">
            <v>8</v>
          </cell>
          <cell r="E4737">
            <v>28</v>
          </cell>
          <cell r="F4737">
            <v>10</v>
          </cell>
          <cell r="G4737">
            <v>35</v>
          </cell>
          <cell r="H4737">
            <v>8</v>
          </cell>
          <cell r="I4737">
            <v>28</v>
          </cell>
          <cell r="J4737">
            <v>38</v>
          </cell>
          <cell r="K4737">
            <v>133</v>
          </cell>
        </row>
        <row r="4738">
          <cell r="A4738">
            <v>31935</v>
          </cell>
          <cell r="D4738">
            <v>2</v>
          </cell>
          <cell r="E4738">
            <v>13</v>
          </cell>
          <cell r="F4738">
            <v>11</v>
          </cell>
          <cell r="G4738">
            <v>72.400000000000006</v>
          </cell>
          <cell r="H4738">
            <v>7</v>
          </cell>
          <cell r="I4738">
            <v>47.6</v>
          </cell>
          <cell r="J4738">
            <v>20</v>
          </cell>
          <cell r="K4738">
            <v>133</v>
          </cell>
        </row>
        <row r="4739">
          <cell r="A4739">
            <v>15398</v>
          </cell>
          <cell r="D4739">
            <v>6</v>
          </cell>
          <cell r="E4739">
            <v>34.799999999999997</v>
          </cell>
          <cell r="F4739">
            <v>7</v>
          </cell>
          <cell r="G4739">
            <v>40.6</v>
          </cell>
          <cell r="H4739">
            <v>10</v>
          </cell>
          <cell r="I4739">
            <v>57.54</v>
          </cell>
          <cell r="J4739">
            <v>23</v>
          </cell>
          <cell r="K4739">
            <v>132.94</v>
          </cell>
        </row>
        <row r="4740">
          <cell r="A4740">
            <v>13798</v>
          </cell>
          <cell r="B4740">
            <v>2</v>
          </cell>
          <cell r="C4740">
            <v>29</v>
          </cell>
          <cell r="D4740">
            <v>1</v>
          </cell>
          <cell r="E4740">
            <v>14.5</v>
          </cell>
          <cell r="F4740">
            <v>3</v>
          </cell>
          <cell r="G4740">
            <v>43.5</v>
          </cell>
          <cell r="H4740">
            <v>3</v>
          </cell>
          <cell r="I4740">
            <v>45.9</v>
          </cell>
          <cell r="J4740">
            <v>9</v>
          </cell>
          <cell r="K4740">
            <v>132.9</v>
          </cell>
        </row>
        <row r="4741">
          <cell r="A4741">
            <v>31445</v>
          </cell>
          <cell r="B4741">
            <v>2</v>
          </cell>
          <cell r="C4741">
            <v>33.200000000000003</v>
          </cell>
          <cell r="D4741">
            <v>1</v>
          </cell>
          <cell r="E4741">
            <v>16.600000000000001</v>
          </cell>
          <cell r="F4741">
            <v>3</v>
          </cell>
          <cell r="G4741">
            <v>49.8</v>
          </cell>
          <cell r="H4741">
            <v>2</v>
          </cell>
          <cell r="I4741">
            <v>33.200000000000003</v>
          </cell>
          <cell r="J4741">
            <v>8</v>
          </cell>
          <cell r="K4741">
            <v>132.80000000000001</v>
          </cell>
        </row>
        <row r="4742">
          <cell r="A4742">
            <v>17507</v>
          </cell>
          <cell r="D4742">
            <v>3</v>
          </cell>
          <cell r="E4742">
            <v>56.7</v>
          </cell>
          <cell r="F4742">
            <v>2</v>
          </cell>
          <cell r="G4742">
            <v>37.799999999999997</v>
          </cell>
          <cell r="H4742">
            <v>2</v>
          </cell>
          <cell r="I4742">
            <v>37.799999999999997</v>
          </cell>
          <cell r="J4742">
            <v>7</v>
          </cell>
          <cell r="K4742">
            <v>132.30000000000001</v>
          </cell>
        </row>
        <row r="4743">
          <cell r="A4743">
            <v>13327</v>
          </cell>
          <cell r="B4743">
            <v>17</v>
          </cell>
          <cell r="C4743">
            <v>61.2</v>
          </cell>
          <cell r="D4743">
            <v>9</v>
          </cell>
          <cell r="E4743">
            <v>32.4</v>
          </cell>
          <cell r="F4743">
            <v>5</v>
          </cell>
          <cell r="G4743">
            <v>21.5</v>
          </cell>
          <cell r="H4743">
            <v>4</v>
          </cell>
          <cell r="I4743">
            <v>17.2</v>
          </cell>
          <cell r="J4743">
            <v>35</v>
          </cell>
          <cell r="K4743">
            <v>132.29999999999998</v>
          </cell>
        </row>
        <row r="4744">
          <cell r="A4744">
            <v>16353</v>
          </cell>
          <cell r="B4744">
            <v>36</v>
          </cell>
          <cell r="C4744">
            <v>35.840000000000003</v>
          </cell>
          <cell r="H4744">
            <v>97</v>
          </cell>
          <cell r="I4744">
            <v>96.44</v>
          </cell>
          <cell r="J4744">
            <v>133</v>
          </cell>
          <cell r="K4744">
            <v>132.28</v>
          </cell>
        </row>
        <row r="4745">
          <cell r="A4745">
            <v>28763</v>
          </cell>
          <cell r="F4745">
            <v>24</v>
          </cell>
          <cell r="G4745">
            <v>59.8</v>
          </cell>
          <cell r="H4745">
            <v>29</v>
          </cell>
          <cell r="I4745">
            <v>72.3</v>
          </cell>
          <cell r="J4745">
            <v>53</v>
          </cell>
          <cell r="K4745">
            <v>132.1</v>
          </cell>
        </row>
        <row r="4746">
          <cell r="A4746">
            <v>16883</v>
          </cell>
          <cell r="B4746">
            <v>21</v>
          </cell>
          <cell r="C4746">
            <v>50.4</v>
          </cell>
          <cell r="D4746">
            <v>7</v>
          </cell>
          <cell r="E4746">
            <v>16.8</v>
          </cell>
          <cell r="F4746">
            <v>17</v>
          </cell>
          <cell r="G4746">
            <v>41.4</v>
          </cell>
          <cell r="H4746">
            <v>9</v>
          </cell>
          <cell r="I4746">
            <v>23.4</v>
          </cell>
          <cell r="J4746">
            <v>54</v>
          </cell>
          <cell r="K4746">
            <v>132</v>
          </cell>
        </row>
        <row r="4747">
          <cell r="A4747">
            <v>31337</v>
          </cell>
          <cell r="B4747">
            <v>11</v>
          </cell>
          <cell r="C4747">
            <v>72.599999999999994</v>
          </cell>
          <cell r="D4747">
            <v>4</v>
          </cell>
          <cell r="E4747">
            <v>26.4</v>
          </cell>
          <cell r="F4747">
            <v>4</v>
          </cell>
          <cell r="G4747">
            <v>26.4</v>
          </cell>
          <cell r="H4747">
            <v>1</v>
          </cell>
          <cell r="I4747">
            <v>6.6</v>
          </cell>
          <cell r="J4747">
            <v>20</v>
          </cell>
          <cell r="K4747">
            <v>132</v>
          </cell>
        </row>
        <row r="4748">
          <cell r="A4748">
            <v>31707</v>
          </cell>
          <cell r="D4748">
            <v>10</v>
          </cell>
          <cell r="E4748">
            <v>55</v>
          </cell>
          <cell r="F4748">
            <v>14</v>
          </cell>
          <cell r="G4748">
            <v>77</v>
          </cell>
          <cell r="J4748">
            <v>24</v>
          </cell>
          <cell r="K4748">
            <v>132</v>
          </cell>
        </row>
        <row r="4749">
          <cell r="A4749">
            <v>31708</v>
          </cell>
          <cell r="D4749">
            <v>3</v>
          </cell>
          <cell r="E4749">
            <v>16.5</v>
          </cell>
          <cell r="F4749">
            <v>21</v>
          </cell>
          <cell r="G4749">
            <v>115.5</v>
          </cell>
          <cell r="J4749">
            <v>24</v>
          </cell>
          <cell r="K4749">
            <v>132</v>
          </cell>
        </row>
        <row r="4750">
          <cell r="A4750">
            <v>29902</v>
          </cell>
          <cell r="B4750">
            <v>20</v>
          </cell>
          <cell r="C4750">
            <v>40</v>
          </cell>
          <cell r="D4750">
            <v>18</v>
          </cell>
          <cell r="E4750">
            <v>36</v>
          </cell>
          <cell r="F4750">
            <v>8</v>
          </cell>
          <cell r="G4750">
            <v>16</v>
          </cell>
          <cell r="H4750">
            <v>20</v>
          </cell>
          <cell r="I4750">
            <v>39.840000000000003</v>
          </cell>
          <cell r="J4750">
            <v>66</v>
          </cell>
          <cell r="K4750">
            <v>131.84</v>
          </cell>
        </row>
        <row r="4751">
          <cell r="A4751">
            <v>29003</v>
          </cell>
          <cell r="D4751">
            <v>1</v>
          </cell>
          <cell r="E4751">
            <v>43.9</v>
          </cell>
          <cell r="F4751">
            <v>1</v>
          </cell>
          <cell r="G4751">
            <v>43.9</v>
          </cell>
          <cell r="H4751">
            <v>1</v>
          </cell>
          <cell r="I4751">
            <v>43.9</v>
          </cell>
          <cell r="J4751">
            <v>3</v>
          </cell>
          <cell r="K4751">
            <v>131.69999999999999</v>
          </cell>
        </row>
        <row r="4752">
          <cell r="A4752">
            <v>23206</v>
          </cell>
          <cell r="B4752">
            <v>2</v>
          </cell>
          <cell r="C4752">
            <v>65.8</v>
          </cell>
          <cell r="F4752">
            <v>2</v>
          </cell>
          <cell r="G4752">
            <v>65.8</v>
          </cell>
          <cell r="J4752">
            <v>4</v>
          </cell>
          <cell r="K4752">
            <v>131.6</v>
          </cell>
        </row>
        <row r="4753">
          <cell r="A4753">
            <v>22633</v>
          </cell>
          <cell r="D4753">
            <v>1</v>
          </cell>
          <cell r="E4753">
            <v>63.02</v>
          </cell>
          <cell r="F4753">
            <v>1</v>
          </cell>
          <cell r="G4753">
            <v>68.5</v>
          </cell>
          <cell r="J4753">
            <v>2</v>
          </cell>
          <cell r="K4753">
            <v>131.52000000000001</v>
          </cell>
        </row>
        <row r="4754">
          <cell r="A4754">
            <v>28865</v>
          </cell>
          <cell r="B4754">
            <v>1</v>
          </cell>
          <cell r="C4754">
            <v>21.9</v>
          </cell>
          <cell r="D4754">
            <v>2</v>
          </cell>
          <cell r="E4754">
            <v>43.8</v>
          </cell>
          <cell r="F4754">
            <v>2</v>
          </cell>
          <cell r="G4754">
            <v>43.8</v>
          </cell>
          <cell r="H4754">
            <v>1</v>
          </cell>
          <cell r="I4754">
            <v>21.9</v>
          </cell>
          <cell r="J4754">
            <v>6</v>
          </cell>
          <cell r="K4754">
            <v>131.39999999999998</v>
          </cell>
        </row>
        <row r="4755">
          <cell r="A4755">
            <v>28866</v>
          </cell>
          <cell r="B4755">
            <v>2</v>
          </cell>
          <cell r="C4755">
            <v>43.8</v>
          </cell>
          <cell r="F4755">
            <v>2</v>
          </cell>
          <cell r="G4755">
            <v>43.8</v>
          </cell>
          <cell r="H4755">
            <v>2</v>
          </cell>
          <cell r="I4755">
            <v>43.8</v>
          </cell>
          <cell r="J4755">
            <v>6</v>
          </cell>
          <cell r="K4755">
            <v>131.39999999999998</v>
          </cell>
        </row>
        <row r="4756">
          <cell r="A4756">
            <v>10234</v>
          </cell>
          <cell r="B4756">
            <v>8</v>
          </cell>
          <cell r="C4756">
            <v>65.599999999999994</v>
          </cell>
          <cell r="D4756">
            <v>4</v>
          </cell>
          <cell r="E4756">
            <v>32.799999999999997</v>
          </cell>
          <cell r="F4756">
            <v>2</v>
          </cell>
          <cell r="G4756">
            <v>16.399999999999999</v>
          </cell>
          <cell r="H4756">
            <v>2</v>
          </cell>
          <cell r="I4756">
            <v>16.399999999999999</v>
          </cell>
          <cell r="J4756">
            <v>16</v>
          </cell>
          <cell r="K4756">
            <v>131.19999999999999</v>
          </cell>
        </row>
        <row r="4757">
          <cell r="A4757">
            <v>29032</v>
          </cell>
          <cell r="B4757">
            <v>7</v>
          </cell>
          <cell r="C4757">
            <v>48.3</v>
          </cell>
          <cell r="D4757">
            <v>9</v>
          </cell>
          <cell r="E4757">
            <v>62.1</v>
          </cell>
          <cell r="F4757">
            <v>3</v>
          </cell>
          <cell r="G4757">
            <v>20.7</v>
          </cell>
          <cell r="J4757">
            <v>19</v>
          </cell>
          <cell r="K4757">
            <v>131.1</v>
          </cell>
        </row>
        <row r="4758">
          <cell r="A4758">
            <v>31682</v>
          </cell>
          <cell r="D4758">
            <v>25</v>
          </cell>
          <cell r="E4758">
            <v>49.68</v>
          </cell>
          <cell r="F4758">
            <v>21</v>
          </cell>
          <cell r="G4758">
            <v>41.36</v>
          </cell>
          <cell r="H4758">
            <v>20</v>
          </cell>
          <cell r="I4758">
            <v>40</v>
          </cell>
          <cell r="J4758">
            <v>66</v>
          </cell>
          <cell r="K4758">
            <v>131.04</v>
          </cell>
        </row>
        <row r="4759">
          <cell r="A4759">
            <v>30484</v>
          </cell>
          <cell r="B4759">
            <v>6</v>
          </cell>
          <cell r="C4759">
            <v>130.82</v>
          </cell>
          <cell r="J4759">
            <v>6</v>
          </cell>
          <cell r="K4759">
            <v>130.82</v>
          </cell>
        </row>
        <row r="4760">
          <cell r="A4760">
            <v>31654</v>
          </cell>
          <cell r="B4760">
            <v>7</v>
          </cell>
          <cell r="C4760">
            <v>76.3</v>
          </cell>
          <cell r="D4760">
            <v>3</v>
          </cell>
          <cell r="E4760">
            <v>32.700000000000003</v>
          </cell>
          <cell r="F4760">
            <v>2</v>
          </cell>
          <cell r="G4760">
            <v>21.8</v>
          </cell>
          <cell r="J4760">
            <v>12</v>
          </cell>
          <cell r="K4760">
            <v>130.80000000000001</v>
          </cell>
        </row>
        <row r="4761">
          <cell r="A4761">
            <v>29004</v>
          </cell>
          <cell r="B4761">
            <v>2</v>
          </cell>
          <cell r="C4761">
            <v>130.63999999999999</v>
          </cell>
          <cell r="J4761">
            <v>2</v>
          </cell>
          <cell r="K4761">
            <v>130.63999999999999</v>
          </cell>
        </row>
        <row r="4762">
          <cell r="A4762">
            <v>23676</v>
          </cell>
          <cell r="B4762">
            <v>13</v>
          </cell>
          <cell r="C4762">
            <v>105.94</v>
          </cell>
          <cell r="D4762">
            <v>1</v>
          </cell>
          <cell r="E4762">
            <v>8.1999999999999993</v>
          </cell>
          <cell r="H4762">
            <v>2</v>
          </cell>
          <cell r="I4762">
            <v>16.399999999999999</v>
          </cell>
          <cell r="J4762">
            <v>16</v>
          </cell>
          <cell r="K4762">
            <v>130.54</v>
          </cell>
        </row>
        <row r="4763">
          <cell r="A4763">
            <v>10254</v>
          </cell>
          <cell r="B4763">
            <v>25</v>
          </cell>
          <cell r="C4763">
            <v>44.86</v>
          </cell>
          <cell r="D4763">
            <v>19</v>
          </cell>
          <cell r="E4763">
            <v>34.06</v>
          </cell>
          <cell r="F4763">
            <v>8</v>
          </cell>
          <cell r="G4763">
            <v>14.4</v>
          </cell>
          <cell r="H4763">
            <v>22</v>
          </cell>
          <cell r="I4763">
            <v>37.200000000000003</v>
          </cell>
          <cell r="J4763">
            <v>74</v>
          </cell>
          <cell r="K4763">
            <v>130.52000000000001</v>
          </cell>
        </row>
        <row r="4764">
          <cell r="A4764">
            <v>22409</v>
          </cell>
          <cell r="B4764">
            <v>2</v>
          </cell>
          <cell r="C4764">
            <v>29</v>
          </cell>
          <cell r="D4764">
            <v>1</v>
          </cell>
          <cell r="E4764">
            <v>14.5</v>
          </cell>
          <cell r="F4764">
            <v>4</v>
          </cell>
          <cell r="G4764">
            <v>58</v>
          </cell>
          <cell r="H4764">
            <v>2</v>
          </cell>
          <cell r="I4764">
            <v>29</v>
          </cell>
          <cell r="J4764">
            <v>9</v>
          </cell>
          <cell r="K4764">
            <v>130.5</v>
          </cell>
        </row>
        <row r="4765">
          <cell r="A4765">
            <v>22576</v>
          </cell>
          <cell r="B4765">
            <v>4</v>
          </cell>
          <cell r="C4765">
            <v>60.36</v>
          </cell>
          <cell r="H4765">
            <v>4</v>
          </cell>
          <cell r="I4765">
            <v>69.930000000000007</v>
          </cell>
          <cell r="J4765">
            <v>8</v>
          </cell>
          <cell r="K4765">
            <v>130.29000000000002</v>
          </cell>
        </row>
        <row r="4766">
          <cell r="A4766">
            <v>28888</v>
          </cell>
          <cell r="B4766">
            <v>1</v>
          </cell>
          <cell r="C4766">
            <v>22</v>
          </cell>
          <cell r="F4766">
            <v>4</v>
          </cell>
          <cell r="G4766">
            <v>86.24</v>
          </cell>
          <cell r="H4766">
            <v>1</v>
          </cell>
          <cell r="I4766">
            <v>22</v>
          </cell>
          <cell r="J4766">
            <v>6</v>
          </cell>
          <cell r="K4766">
            <v>130.24</v>
          </cell>
        </row>
        <row r="4767">
          <cell r="A4767">
            <v>28173</v>
          </cell>
          <cell r="B4767">
            <v>18</v>
          </cell>
          <cell r="C4767">
            <v>52.2</v>
          </cell>
          <cell r="D4767">
            <v>15</v>
          </cell>
          <cell r="E4767">
            <v>43.5</v>
          </cell>
          <cell r="F4767">
            <v>12</v>
          </cell>
          <cell r="G4767">
            <v>34.340000000000003</v>
          </cell>
          <cell r="J4767">
            <v>45</v>
          </cell>
          <cell r="K4767">
            <v>130.04000000000002</v>
          </cell>
        </row>
        <row r="4768">
          <cell r="A4768">
            <v>10905</v>
          </cell>
          <cell r="B4768">
            <v>2</v>
          </cell>
          <cell r="C4768">
            <v>13</v>
          </cell>
          <cell r="D4768">
            <v>7</v>
          </cell>
          <cell r="E4768">
            <v>45.5</v>
          </cell>
          <cell r="F4768">
            <v>3</v>
          </cell>
          <cell r="G4768">
            <v>19.5</v>
          </cell>
          <cell r="H4768">
            <v>8</v>
          </cell>
          <cell r="I4768">
            <v>52</v>
          </cell>
          <cell r="J4768">
            <v>20</v>
          </cell>
          <cell r="K4768">
            <v>130</v>
          </cell>
        </row>
        <row r="4769">
          <cell r="A4769">
            <v>28091</v>
          </cell>
          <cell r="B4769">
            <v>8</v>
          </cell>
          <cell r="C4769">
            <v>52</v>
          </cell>
          <cell r="D4769">
            <v>4</v>
          </cell>
          <cell r="E4769">
            <v>26</v>
          </cell>
          <cell r="F4769">
            <v>4</v>
          </cell>
          <cell r="G4769">
            <v>26</v>
          </cell>
          <cell r="H4769">
            <v>4</v>
          </cell>
          <cell r="I4769">
            <v>26</v>
          </cell>
          <cell r="J4769">
            <v>20</v>
          </cell>
          <cell r="K4769">
            <v>130</v>
          </cell>
        </row>
        <row r="4770">
          <cell r="A4770">
            <v>29632</v>
          </cell>
          <cell r="H4770">
            <v>10</v>
          </cell>
          <cell r="I4770">
            <v>130</v>
          </cell>
          <cell r="J4770">
            <v>10</v>
          </cell>
          <cell r="K4770">
            <v>130</v>
          </cell>
        </row>
        <row r="4771">
          <cell r="A4771">
            <v>32367</v>
          </cell>
          <cell r="H4771">
            <v>27</v>
          </cell>
          <cell r="I4771">
            <v>129.96</v>
          </cell>
          <cell r="J4771">
            <v>27</v>
          </cell>
          <cell r="K4771">
            <v>129.96</v>
          </cell>
        </row>
        <row r="4772">
          <cell r="A4772">
            <v>15626</v>
          </cell>
          <cell r="B4772">
            <v>4</v>
          </cell>
          <cell r="C4772">
            <v>42.73</v>
          </cell>
          <cell r="D4772">
            <v>4</v>
          </cell>
          <cell r="E4772">
            <v>43.6</v>
          </cell>
          <cell r="F4772">
            <v>2</v>
          </cell>
          <cell r="G4772">
            <v>21.8</v>
          </cell>
          <cell r="H4772">
            <v>2</v>
          </cell>
          <cell r="I4772">
            <v>21.8</v>
          </cell>
          <cell r="J4772">
            <v>12</v>
          </cell>
          <cell r="K4772">
            <v>129.93</v>
          </cell>
        </row>
        <row r="4773">
          <cell r="A4773">
            <v>22938</v>
          </cell>
          <cell r="H4773">
            <v>1</v>
          </cell>
          <cell r="I4773">
            <v>129.9</v>
          </cell>
          <cell r="J4773">
            <v>1</v>
          </cell>
          <cell r="K4773">
            <v>129.9</v>
          </cell>
        </row>
        <row r="4774">
          <cell r="A4774">
            <v>23087</v>
          </cell>
          <cell r="D4774">
            <v>1</v>
          </cell>
          <cell r="E4774">
            <v>129.9</v>
          </cell>
          <cell r="J4774">
            <v>1</v>
          </cell>
          <cell r="K4774">
            <v>129.9</v>
          </cell>
        </row>
        <row r="4775">
          <cell r="A4775">
            <v>10275</v>
          </cell>
          <cell r="B4775">
            <v>2</v>
          </cell>
          <cell r="C4775">
            <v>4.4000000000000004</v>
          </cell>
          <cell r="D4775">
            <v>18</v>
          </cell>
          <cell r="E4775">
            <v>39.6</v>
          </cell>
          <cell r="F4775">
            <v>26</v>
          </cell>
          <cell r="G4775">
            <v>57.2</v>
          </cell>
          <cell r="H4775">
            <v>13</v>
          </cell>
          <cell r="I4775">
            <v>28.6</v>
          </cell>
          <cell r="J4775">
            <v>59</v>
          </cell>
          <cell r="K4775">
            <v>129.80000000000001</v>
          </cell>
        </row>
        <row r="4776">
          <cell r="A4776">
            <v>10605</v>
          </cell>
          <cell r="D4776">
            <v>6</v>
          </cell>
          <cell r="E4776">
            <v>70.8</v>
          </cell>
          <cell r="F4776">
            <v>4</v>
          </cell>
          <cell r="G4776">
            <v>47.2</v>
          </cell>
          <cell r="H4776">
            <v>1</v>
          </cell>
          <cell r="I4776">
            <v>11.8</v>
          </cell>
          <cell r="J4776">
            <v>11</v>
          </cell>
          <cell r="K4776">
            <v>129.80000000000001</v>
          </cell>
        </row>
        <row r="4777">
          <cell r="A4777">
            <v>17348</v>
          </cell>
          <cell r="B4777">
            <v>10</v>
          </cell>
          <cell r="C4777">
            <v>118</v>
          </cell>
          <cell r="D4777">
            <v>1</v>
          </cell>
          <cell r="E4777">
            <v>11.8</v>
          </cell>
          <cell r="J4777">
            <v>11</v>
          </cell>
          <cell r="K4777">
            <v>129.80000000000001</v>
          </cell>
        </row>
        <row r="4778">
          <cell r="A4778">
            <v>10782</v>
          </cell>
          <cell r="B4778">
            <v>9</v>
          </cell>
          <cell r="C4778">
            <v>44.6</v>
          </cell>
          <cell r="D4778">
            <v>6</v>
          </cell>
          <cell r="E4778">
            <v>30</v>
          </cell>
          <cell r="H4778">
            <v>11</v>
          </cell>
          <cell r="I4778">
            <v>55</v>
          </cell>
          <cell r="J4778">
            <v>26</v>
          </cell>
          <cell r="K4778">
            <v>129.6</v>
          </cell>
        </row>
        <row r="4779">
          <cell r="A4779">
            <v>15704</v>
          </cell>
          <cell r="B4779">
            <v>3</v>
          </cell>
          <cell r="C4779">
            <v>16.2</v>
          </cell>
          <cell r="D4779">
            <v>9</v>
          </cell>
          <cell r="E4779">
            <v>48.6</v>
          </cell>
          <cell r="F4779">
            <v>6</v>
          </cell>
          <cell r="G4779">
            <v>32.4</v>
          </cell>
          <cell r="H4779">
            <v>6</v>
          </cell>
          <cell r="I4779">
            <v>32.4</v>
          </cell>
          <cell r="J4779">
            <v>24</v>
          </cell>
          <cell r="K4779">
            <v>129.6</v>
          </cell>
        </row>
        <row r="4780">
          <cell r="A4780">
            <v>22635</v>
          </cell>
          <cell r="F4780">
            <v>1</v>
          </cell>
          <cell r="G4780">
            <v>67.5</v>
          </cell>
          <cell r="H4780">
            <v>1</v>
          </cell>
          <cell r="I4780">
            <v>62.1</v>
          </cell>
          <cell r="J4780">
            <v>2</v>
          </cell>
          <cell r="K4780">
            <v>129.6</v>
          </cell>
        </row>
        <row r="4781">
          <cell r="A4781">
            <v>32246</v>
          </cell>
          <cell r="H4781">
            <v>81</v>
          </cell>
          <cell r="I4781">
            <v>129.6</v>
          </cell>
          <cell r="J4781">
            <v>81</v>
          </cell>
          <cell r="K4781">
            <v>129.6</v>
          </cell>
        </row>
        <row r="4782">
          <cell r="A4782">
            <v>22646</v>
          </cell>
          <cell r="B4782">
            <v>5</v>
          </cell>
          <cell r="C4782">
            <v>129.5</v>
          </cell>
          <cell r="J4782">
            <v>5</v>
          </cell>
          <cell r="K4782">
            <v>129.5</v>
          </cell>
        </row>
        <row r="4783">
          <cell r="A4783">
            <v>23563</v>
          </cell>
          <cell r="B4783">
            <v>2</v>
          </cell>
          <cell r="C4783">
            <v>37</v>
          </cell>
          <cell r="F4783">
            <v>1</v>
          </cell>
          <cell r="G4783">
            <v>18.5</v>
          </cell>
          <cell r="H4783">
            <v>4</v>
          </cell>
          <cell r="I4783">
            <v>74</v>
          </cell>
          <cell r="J4783">
            <v>7</v>
          </cell>
          <cell r="K4783">
            <v>129.5</v>
          </cell>
        </row>
        <row r="4784">
          <cell r="A4784">
            <v>32296</v>
          </cell>
          <cell r="H4784">
            <v>7</v>
          </cell>
          <cell r="I4784">
            <v>129.5</v>
          </cell>
          <cell r="J4784">
            <v>7</v>
          </cell>
          <cell r="K4784">
            <v>129.5</v>
          </cell>
        </row>
        <row r="4785">
          <cell r="A4785">
            <v>23024</v>
          </cell>
          <cell r="B4785">
            <v>2</v>
          </cell>
          <cell r="C4785">
            <v>66</v>
          </cell>
          <cell r="H4785">
            <v>2</v>
          </cell>
          <cell r="I4785">
            <v>63.36</v>
          </cell>
          <cell r="J4785">
            <v>4</v>
          </cell>
          <cell r="K4785">
            <v>129.36000000000001</v>
          </cell>
        </row>
        <row r="4786">
          <cell r="A4786">
            <v>22732</v>
          </cell>
          <cell r="B4786">
            <v>9</v>
          </cell>
          <cell r="C4786">
            <v>31.5</v>
          </cell>
          <cell r="D4786">
            <v>11</v>
          </cell>
          <cell r="E4786">
            <v>38.22</v>
          </cell>
          <cell r="F4786">
            <v>9</v>
          </cell>
          <cell r="G4786">
            <v>31.5</v>
          </cell>
          <cell r="H4786">
            <v>8</v>
          </cell>
          <cell r="I4786">
            <v>28</v>
          </cell>
          <cell r="J4786">
            <v>37</v>
          </cell>
          <cell r="K4786">
            <v>129.22</v>
          </cell>
        </row>
        <row r="4787">
          <cell r="A4787">
            <v>31962</v>
          </cell>
          <cell r="D4787">
            <v>3</v>
          </cell>
          <cell r="E4787">
            <v>22.8</v>
          </cell>
          <cell r="F4787">
            <v>8</v>
          </cell>
          <cell r="G4787">
            <v>60.8</v>
          </cell>
          <cell r="H4787">
            <v>6</v>
          </cell>
          <cell r="I4787">
            <v>45.6</v>
          </cell>
          <cell r="J4787">
            <v>17</v>
          </cell>
          <cell r="K4787">
            <v>129.19999999999999</v>
          </cell>
        </row>
        <row r="4788">
          <cell r="A4788">
            <v>22907</v>
          </cell>
          <cell r="B4788">
            <v>2</v>
          </cell>
          <cell r="C4788">
            <v>65.8</v>
          </cell>
          <cell r="F4788">
            <v>1</v>
          </cell>
          <cell r="G4788">
            <v>30.27</v>
          </cell>
          <cell r="H4788">
            <v>1</v>
          </cell>
          <cell r="I4788">
            <v>32.9</v>
          </cell>
          <cell r="J4788">
            <v>4</v>
          </cell>
          <cell r="K4788">
            <v>128.97</v>
          </cell>
        </row>
        <row r="4789">
          <cell r="A4789">
            <v>28239</v>
          </cell>
          <cell r="B4789">
            <v>54</v>
          </cell>
          <cell r="C4789">
            <v>66.5</v>
          </cell>
          <cell r="D4789">
            <v>47</v>
          </cell>
          <cell r="E4789">
            <v>61.1</v>
          </cell>
          <cell r="F4789">
            <v>1</v>
          </cell>
          <cell r="G4789">
            <v>1.3</v>
          </cell>
          <cell r="J4789">
            <v>102</v>
          </cell>
          <cell r="K4789">
            <v>128.9</v>
          </cell>
        </row>
        <row r="4790">
          <cell r="A4790">
            <v>13895</v>
          </cell>
          <cell r="B4790">
            <v>5</v>
          </cell>
          <cell r="C4790">
            <v>71.5</v>
          </cell>
          <cell r="D4790">
            <v>3</v>
          </cell>
          <cell r="E4790">
            <v>42.9</v>
          </cell>
          <cell r="F4790">
            <v>1</v>
          </cell>
          <cell r="G4790">
            <v>14.3</v>
          </cell>
          <cell r="J4790">
            <v>9</v>
          </cell>
          <cell r="K4790">
            <v>128.70000000000002</v>
          </cell>
        </row>
        <row r="4791">
          <cell r="A4791">
            <v>14135</v>
          </cell>
          <cell r="B4791">
            <v>4</v>
          </cell>
          <cell r="C4791">
            <v>57.2</v>
          </cell>
          <cell r="D4791">
            <v>2</v>
          </cell>
          <cell r="E4791">
            <v>28.6</v>
          </cell>
          <cell r="F4791">
            <v>1</v>
          </cell>
          <cell r="G4791">
            <v>14.3</v>
          </cell>
          <cell r="H4791">
            <v>2</v>
          </cell>
          <cell r="I4791">
            <v>28.6</v>
          </cell>
          <cell r="J4791">
            <v>9</v>
          </cell>
          <cell r="K4791">
            <v>128.70000000000002</v>
          </cell>
        </row>
        <row r="4792">
          <cell r="A4792">
            <v>29765</v>
          </cell>
          <cell r="B4792">
            <v>8</v>
          </cell>
          <cell r="C4792">
            <v>79.2</v>
          </cell>
          <cell r="D4792">
            <v>3</v>
          </cell>
          <cell r="E4792">
            <v>29.7</v>
          </cell>
          <cell r="F4792">
            <v>1</v>
          </cell>
          <cell r="G4792">
            <v>9.9</v>
          </cell>
          <cell r="H4792">
            <v>1</v>
          </cell>
          <cell r="I4792">
            <v>9.9</v>
          </cell>
          <cell r="J4792">
            <v>13</v>
          </cell>
          <cell r="K4792">
            <v>128.70000000000002</v>
          </cell>
        </row>
        <row r="4793">
          <cell r="A4793">
            <v>16084</v>
          </cell>
          <cell r="B4793">
            <v>5</v>
          </cell>
          <cell r="C4793">
            <v>49.5</v>
          </cell>
          <cell r="F4793">
            <v>4</v>
          </cell>
          <cell r="G4793">
            <v>39.6</v>
          </cell>
          <cell r="H4793">
            <v>4</v>
          </cell>
          <cell r="I4793">
            <v>39.6</v>
          </cell>
          <cell r="J4793">
            <v>13</v>
          </cell>
          <cell r="K4793">
            <v>128.69999999999999</v>
          </cell>
        </row>
        <row r="4794">
          <cell r="A4794">
            <v>17255</v>
          </cell>
          <cell r="B4794">
            <v>5</v>
          </cell>
          <cell r="C4794">
            <v>92.82</v>
          </cell>
          <cell r="D4794">
            <v>2</v>
          </cell>
          <cell r="E4794">
            <v>35.880000000000003</v>
          </cell>
          <cell r="J4794">
            <v>7</v>
          </cell>
          <cell r="K4794">
            <v>128.69999999999999</v>
          </cell>
        </row>
        <row r="4795">
          <cell r="A4795">
            <v>28322</v>
          </cell>
          <cell r="F4795">
            <v>36</v>
          </cell>
          <cell r="G4795">
            <v>128.52000000000001</v>
          </cell>
          <cell r="J4795">
            <v>36</v>
          </cell>
          <cell r="K4795">
            <v>128.52000000000001</v>
          </cell>
        </row>
        <row r="4796">
          <cell r="A4796">
            <v>16191</v>
          </cell>
          <cell r="D4796">
            <v>2</v>
          </cell>
          <cell r="E4796">
            <v>40.479999999999997</v>
          </cell>
          <cell r="F4796">
            <v>2</v>
          </cell>
          <cell r="G4796">
            <v>44</v>
          </cell>
          <cell r="H4796">
            <v>2</v>
          </cell>
          <cell r="I4796">
            <v>44</v>
          </cell>
          <cell r="J4796">
            <v>6</v>
          </cell>
          <cell r="K4796">
            <v>128.47999999999999</v>
          </cell>
        </row>
        <row r="4797">
          <cell r="A4797">
            <v>14956</v>
          </cell>
          <cell r="B4797">
            <v>11</v>
          </cell>
          <cell r="C4797">
            <v>71.5</v>
          </cell>
          <cell r="D4797">
            <v>2</v>
          </cell>
          <cell r="E4797">
            <v>12.48</v>
          </cell>
          <cell r="F4797">
            <v>2</v>
          </cell>
          <cell r="G4797">
            <v>12.48</v>
          </cell>
          <cell r="H4797">
            <v>5</v>
          </cell>
          <cell r="I4797">
            <v>31.98</v>
          </cell>
          <cell r="J4797">
            <v>20</v>
          </cell>
          <cell r="K4797">
            <v>128.44</v>
          </cell>
        </row>
        <row r="4798">
          <cell r="A4798">
            <v>18090</v>
          </cell>
          <cell r="D4798">
            <v>4</v>
          </cell>
          <cell r="E4798">
            <v>40</v>
          </cell>
          <cell r="F4798">
            <v>6</v>
          </cell>
          <cell r="G4798">
            <v>58.4</v>
          </cell>
          <cell r="H4798">
            <v>3</v>
          </cell>
          <cell r="I4798">
            <v>30</v>
          </cell>
          <cell r="J4798">
            <v>13</v>
          </cell>
          <cell r="K4798">
            <v>128.4</v>
          </cell>
        </row>
        <row r="4799">
          <cell r="A4799">
            <v>22383</v>
          </cell>
          <cell r="D4799">
            <v>22</v>
          </cell>
          <cell r="E4799">
            <v>17.54</v>
          </cell>
          <cell r="F4799">
            <v>81</v>
          </cell>
          <cell r="G4799">
            <v>64.56</v>
          </cell>
          <cell r="H4799">
            <v>58</v>
          </cell>
          <cell r="I4799">
            <v>46.28</v>
          </cell>
          <cell r="J4799">
            <v>161</v>
          </cell>
          <cell r="K4799">
            <v>128.38</v>
          </cell>
        </row>
        <row r="4800">
          <cell r="A4800">
            <v>27413</v>
          </cell>
          <cell r="B4800">
            <v>34</v>
          </cell>
          <cell r="C4800">
            <v>47.6</v>
          </cell>
          <cell r="D4800">
            <v>20</v>
          </cell>
          <cell r="E4800">
            <v>28</v>
          </cell>
          <cell r="F4800">
            <v>9</v>
          </cell>
          <cell r="G4800">
            <v>12.6</v>
          </cell>
          <cell r="H4800">
            <v>29</v>
          </cell>
          <cell r="I4800">
            <v>40.159999999999997</v>
          </cell>
          <cell r="J4800">
            <v>92</v>
          </cell>
          <cell r="K4800">
            <v>128.35999999999999</v>
          </cell>
        </row>
        <row r="4801">
          <cell r="A4801">
            <v>22639</v>
          </cell>
          <cell r="B4801">
            <v>1</v>
          </cell>
          <cell r="C4801">
            <v>16.2</v>
          </cell>
          <cell r="D4801">
            <v>1</v>
          </cell>
          <cell r="E4801">
            <v>16.2</v>
          </cell>
          <cell r="F4801">
            <v>1</v>
          </cell>
          <cell r="G4801">
            <v>16.2</v>
          </cell>
          <cell r="H4801">
            <v>4</v>
          </cell>
          <cell r="I4801">
            <v>79.599999999999994</v>
          </cell>
          <cell r="J4801">
            <v>7</v>
          </cell>
          <cell r="K4801">
            <v>128.19999999999999</v>
          </cell>
        </row>
        <row r="4802">
          <cell r="A4802">
            <v>11092</v>
          </cell>
          <cell r="B4802">
            <v>9</v>
          </cell>
          <cell r="C4802">
            <v>36</v>
          </cell>
          <cell r="D4802">
            <v>5</v>
          </cell>
          <cell r="E4802">
            <v>20</v>
          </cell>
          <cell r="F4802">
            <v>11</v>
          </cell>
          <cell r="G4802">
            <v>44</v>
          </cell>
          <cell r="H4802">
            <v>7</v>
          </cell>
          <cell r="I4802">
            <v>28</v>
          </cell>
          <cell r="J4802">
            <v>32</v>
          </cell>
          <cell r="K4802">
            <v>128</v>
          </cell>
        </row>
        <row r="4803">
          <cell r="A4803">
            <v>2031891</v>
          </cell>
          <cell r="D4803">
            <v>1.35</v>
          </cell>
          <cell r="E4803">
            <v>34.840000000000003</v>
          </cell>
          <cell r="F4803">
            <v>1.86</v>
          </cell>
          <cell r="G4803">
            <v>48.04</v>
          </cell>
          <cell r="H4803">
            <v>1.74</v>
          </cell>
          <cell r="I4803">
            <v>44.94</v>
          </cell>
          <cell r="J4803">
            <v>4.95</v>
          </cell>
          <cell r="K4803">
            <v>127.82</v>
          </cell>
        </row>
        <row r="4804">
          <cell r="A4804">
            <v>2018028</v>
          </cell>
          <cell r="B4804">
            <v>1.25</v>
          </cell>
          <cell r="C4804">
            <v>18.75</v>
          </cell>
          <cell r="D4804">
            <v>2.0299999999999998</v>
          </cell>
          <cell r="E4804">
            <v>32.32</v>
          </cell>
          <cell r="F4804">
            <v>2.4700000000000002</v>
          </cell>
          <cell r="G4804">
            <v>39.229999999999997</v>
          </cell>
          <cell r="H4804">
            <v>2.36</v>
          </cell>
          <cell r="I4804">
            <v>37.47</v>
          </cell>
          <cell r="J4804">
            <v>8.11</v>
          </cell>
          <cell r="K4804">
            <v>127.77</v>
          </cell>
        </row>
        <row r="4805">
          <cell r="A4805">
            <v>27510</v>
          </cell>
          <cell r="B4805">
            <v>50</v>
          </cell>
          <cell r="C4805">
            <v>110</v>
          </cell>
          <cell r="D4805">
            <v>8</v>
          </cell>
          <cell r="E4805">
            <v>17.600000000000001</v>
          </cell>
          <cell r="J4805">
            <v>58</v>
          </cell>
          <cell r="K4805">
            <v>127.6</v>
          </cell>
        </row>
        <row r="4806">
          <cell r="A4806">
            <v>32139</v>
          </cell>
          <cell r="H4806">
            <v>5</v>
          </cell>
          <cell r="I4806">
            <v>127.5</v>
          </cell>
          <cell r="J4806">
            <v>5</v>
          </cell>
          <cell r="K4806">
            <v>127.5</v>
          </cell>
        </row>
        <row r="4807">
          <cell r="A4807">
            <v>29719</v>
          </cell>
          <cell r="B4807">
            <v>4</v>
          </cell>
          <cell r="C4807">
            <v>63.6</v>
          </cell>
          <cell r="D4807">
            <v>3</v>
          </cell>
          <cell r="E4807">
            <v>47.7</v>
          </cell>
          <cell r="H4807">
            <v>1</v>
          </cell>
          <cell r="I4807">
            <v>15.9</v>
          </cell>
          <cell r="J4807">
            <v>8</v>
          </cell>
          <cell r="K4807">
            <v>127.20000000000002</v>
          </cell>
        </row>
        <row r="4808">
          <cell r="A4808">
            <v>29745</v>
          </cell>
          <cell r="B4808">
            <v>1</v>
          </cell>
          <cell r="C4808">
            <v>15.9</v>
          </cell>
          <cell r="D4808">
            <v>2</v>
          </cell>
          <cell r="E4808">
            <v>31.8</v>
          </cell>
          <cell r="F4808">
            <v>4</v>
          </cell>
          <cell r="G4808">
            <v>63.6</v>
          </cell>
          <cell r="H4808">
            <v>1</v>
          </cell>
          <cell r="I4808">
            <v>15.9</v>
          </cell>
          <cell r="J4808">
            <v>8</v>
          </cell>
          <cell r="K4808">
            <v>127.20000000000002</v>
          </cell>
        </row>
        <row r="4809">
          <cell r="A4809">
            <v>29746</v>
          </cell>
          <cell r="B4809">
            <v>1</v>
          </cell>
          <cell r="C4809">
            <v>15.9</v>
          </cell>
          <cell r="D4809">
            <v>2</v>
          </cell>
          <cell r="E4809">
            <v>31.8</v>
          </cell>
          <cell r="F4809">
            <v>4</v>
          </cell>
          <cell r="G4809">
            <v>63.6</v>
          </cell>
          <cell r="H4809">
            <v>1</v>
          </cell>
          <cell r="I4809">
            <v>15.9</v>
          </cell>
          <cell r="J4809">
            <v>8</v>
          </cell>
          <cell r="K4809">
            <v>127.20000000000002</v>
          </cell>
        </row>
        <row r="4810">
          <cell r="A4810">
            <v>29720</v>
          </cell>
          <cell r="B4810">
            <v>6</v>
          </cell>
          <cell r="C4810">
            <v>95.4</v>
          </cell>
          <cell r="D4810">
            <v>2</v>
          </cell>
          <cell r="E4810">
            <v>31.8</v>
          </cell>
          <cell r="J4810">
            <v>8</v>
          </cell>
          <cell r="K4810">
            <v>127.2</v>
          </cell>
        </row>
        <row r="4811">
          <cell r="A4811">
            <v>15411</v>
          </cell>
          <cell r="B4811">
            <v>2</v>
          </cell>
          <cell r="C4811">
            <v>25.4</v>
          </cell>
          <cell r="D4811">
            <v>3</v>
          </cell>
          <cell r="E4811">
            <v>38.1</v>
          </cell>
          <cell r="F4811">
            <v>1</v>
          </cell>
          <cell r="G4811">
            <v>12.7</v>
          </cell>
          <cell r="H4811">
            <v>4</v>
          </cell>
          <cell r="I4811">
            <v>50.8</v>
          </cell>
          <cell r="J4811">
            <v>10</v>
          </cell>
          <cell r="K4811">
            <v>127</v>
          </cell>
        </row>
        <row r="4812">
          <cell r="A4812">
            <v>15283</v>
          </cell>
          <cell r="B4812">
            <v>3</v>
          </cell>
          <cell r="C4812">
            <v>38.4</v>
          </cell>
          <cell r="D4812">
            <v>3</v>
          </cell>
          <cell r="E4812">
            <v>38.4</v>
          </cell>
          <cell r="F4812">
            <v>1</v>
          </cell>
          <cell r="G4812">
            <v>12.8</v>
          </cell>
          <cell r="H4812">
            <v>3</v>
          </cell>
          <cell r="I4812">
            <v>37.380000000000003</v>
          </cell>
          <cell r="J4812">
            <v>10</v>
          </cell>
          <cell r="K4812">
            <v>126.97999999999999</v>
          </cell>
        </row>
        <row r="4813">
          <cell r="A4813">
            <v>16214</v>
          </cell>
          <cell r="F4813">
            <v>3</v>
          </cell>
          <cell r="G4813">
            <v>48.76</v>
          </cell>
          <cell r="H4813">
            <v>5</v>
          </cell>
          <cell r="I4813">
            <v>78.14</v>
          </cell>
          <cell r="J4813">
            <v>8</v>
          </cell>
          <cell r="K4813">
            <v>126.9</v>
          </cell>
        </row>
        <row r="4814">
          <cell r="A4814">
            <v>28802</v>
          </cell>
          <cell r="B4814">
            <v>1</v>
          </cell>
          <cell r="C4814">
            <v>22.4</v>
          </cell>
          <cell r="D4814">
            <v>2</v>
          </cell>
          <cell r="E4814">
            <v>44.8</v>
          </cell>
          <cell r="F4814">
            <v>1</v>
          </cell>
          <cell r="G4814">
            <v>22.4</v>
          </cell>
          <cell r="H4814">
            <v>2</v>
          </cell>
          <cell r="I4814">
            <v>37.299999999999997</v>
          </cell>
          <cell r="J4814">
            <v>6</v>
          </cell>
          <cell r="K4814">
            <v>126.89999999999999</v>
          </cell>
        </row>
        <row r="4815">
          <cell r="A4815">
            <v>10398</v>
          </cell>
          <cell r="B4815">
            <v>7</v>
          </cell>
          <cell r="C4815">
            <v>110.6</v>
          </cell>
          <cell r="D4815">
            <v>1</v>
          </cell>
          <cell r="E4815">
            <v>15.8</v>
          </cell>
          <cell r="J4815">
            <v>8</v>
          </cell>
          <cell r="K4815">
            <v>126.39999999999999</v>
          </cell>
        </row>
        <row r="4816">
          <cell r="A4816">
            <v>31463</v>
          </cell>
          <cell r="B4816">
            <v>2</v>
          </cell>
          <cell r="C4816">
            <v>21.2</v>
          </cell>
          <cell r="D4816">
            <v>2</v>
          </cell>
          <cell r="E4816">
            <v>21.2</v>
          </cell>
          <cell r="F4816">
            <v>5</v>
          </cell>
          <cell r="G4816">
            <v>53</v>
          </cell>
          <cell r="H4816">
            <v>3</v>
          </cell>
          <cell r="I4816">
            <v>30.95</v>
          </cell>
          <cell r="J4816">
            <v>12</v>
          </cell>
          <cell r="K4816">
            <v>126.35000000000001</v>
          </cell>
        </row>
        <row r="4817">
          <cell r="A4817">
            <v>31464</v>
          </cell>
          <cell r="B4817">
            <v>4</v>
          </cell>
          <cell r="C4817">
            <v>42.4</v>
          </cell>
          <cell r="D4817">
            <v>6</v>
          </cell>
          <cell r="E4817">
            <v>62.75</v>
          </cell>
          <cell r="F4817">
            <v>2</v>
          </cell>
          <cell r="G4817">
            <v>21.2</v>
          </cell>
          <cell r="J4817">
            <v>12</v>
          </cell>
          <cell r="K4817">
            <v>126.35000000000001</v>
          </cell>
        </row>
        <row r="4818">
          <cell r="A4818">
            <v>13460</v>
          </cell>
          <cell r="B4818">
            <v>4</v>
          </cell>
          <cell r="C4818">
            <v>85.6</v>
          </cell>
          <cell r="D4818">
            <v>1</v>
          </cell>
          <cell r="E4818">
            <v>21.5</v>
          </cell>
          <cell r="H4818">
            <v>1</v>
          </cell>
          <cell r="I4818">
            <v>19</v>
          </cell>
          <cell r="J4818">
            <v>6</v>
          </cell>
          <cell r="K4818">
            <v>126.1</v>
          </cell>
        </row>
        <row r="4819">
          <cell r="A4819">
            <v>31529</v>
          </cell>
          <cell r="B4819">
            <v>6</v>
          </cell>
          <cell r="C4819">
            <v>33</v>
          </cell>
          <cell r="D4819">
            <v>3</v>
          </cell>
          <cell r="E4819">
            <v>16.5</v>
          </cell>
          <cell r="F4819">
            <v>8</v>
          </cell>
          <cell r="G4819">
            <v>43.56</v>
          </cell>
          <cell r="H4819">
            <v>6</v>
          </cell>
          <cell r="I4819">
            <v>33</v>
          </cell>
          <cell r="J4819">
            <v>23</v>
          </cell>
          <cell r="K4819">
            <v>126.06</v>
          </cell>
        </row>
        <row r="4820">
          <cell r="A4820">
            <v>27918</v>
          </cell>
          <cell r="B4820">
            <v>6</v>
          </cell>
          <cell r="C4820">
            <v>36</v>
          </cell>
          <cell r="D4820">
            <v>4</v>
          </cell>
          <cell r="E4820">
            <v>24</v>
          </cell>
          <cell r="F4820">
            <v>3</v>
          </cell>
          <cell r="G4820">
            <v>18</v>
          </cell>
          <cell r="H4820">
            <v>8</v>
          </cell>
          <cell r="I4820">
            <v>48</v>
          </cell>
          <cell r="J4820">
            <v>21</v>
          </cell>
          <cell r="K4820">
            <v>126</v>
          </cell>
        </row>
        <row r="4821">
          <cell r="A4821">
            <v>27269</v>
          </cell>
          <cell r="B4821">
            <v>6</v>
          </cell>
          <cell r="C4821">
            <v>25.2</v>
          </cell>
          <cell r="D4821">
            <v>1</v>
          </cell>
          <cell r="E4821">
            <v>4.2</v>
          </cell>
          <cell r="F4821">
            <v>14</v>
          </cell>
          <cell r="G4821">
            <v>58.8</v>
          </cell>
          <cell r="H4821">
            <v>9</v>
          </cell>
          <cell r="I4821">
            <v>37.799999999999997</v>
          </cell>
          <cell r="J4821">
            <v>30</v>
          </cell>
          <cell r="K4821">
            <v>125.99999999999999</v>
          </cell>
        </row>
        <row r="4822">
          <cell r="A4822">
            <v>22940</v>
          </cell>
          <cell r="D4822">
            <v>1</v>
          </cell>
          <cell r="E4822">
            <v>125.9</v>
          </cell>
          <cell r="J4822">
            <v>1</v>
          </cell>
          <cell r="K4822">
            <v>125.9</v>
          </cell>
        </row>
        <row r="4823">
          <cell r="A4823">
            <v>23052</v>
          </cell>
          <cell r="B4823">
            <v>1</v>
          </cell>
          <cell r="C4823">
            <v>62.9</v>
          </cell>
          <cell r="F4823">
            <v>1</v>
          </cell>
          <cell r="G4823">
            <v>62.9</v>
          </cell>
          <cell r="J4823">
            <v>2</v>
          </cell>
          <cell r="K4823">
            <v>125.8</v>
          </cell>
        </row>
        <row r="4824">
          <cell r="A4824">
            <v>29613</v>
          </cell>
          <cell r="B4824">
            <v>4</v>
          </cell>
          <cell r="C4824">
            <v>14</v>
          </cell>
          <cell r="D4824">
            <v>5</v>
          </cell>
          <cell r="E4824">
            <v>17.5</v>
          </cell>
          <cell r="F4824">
            <v>19</v>
          </cell>
          <cell r="G4824">
            <v>66.22</v>
          </cell>
          <cell r="H4824">
            <v>8</v>
          </cell>
          <cell r="I4824">
            <v>28</v>
          </cell>
          <cell r="J4824">
            <v>36</v>
          </cell>
          <cell r="K4824">
            <v>125.72</v>
          </cell>
        </row>
        <row r="4825">
          <cell r="A4825">
            <v>31921</v>
          </cell>
          <cell r="F4825">
            <v>1</v>
          </cell>
          <cell r="G4825">
            <v>41.9</v>
          </cell>
          <cell r="H4825">
            <v>2</v>
          </cell>
          <cell r="I4825">
            <v>83.8</v>
          </cell>
          <cell r="J4825">
            <v>3</v>
          </cell>
          <cell r="K4825">
            <v>125.69999999999999</v>
          </cell>
        </row>
        <row r="4826">
          <cell r="A4826">
            <v>17043</v>
          </cell>
          <cell r="B4826">
            <v>1</v>
          </cell>
          <cell r="C4826">
            <v>28.9</v>
          </cell>
          <cell r="D4826">
            <v>3</v>
          </cell>
          <cell r="E4826">
            <v>96.7</v>
          </cell>
          <cell r="J4826">
            <v>4</v>
          </cell>
          <cell r="K4826">
            <v>125.6</v>
          </cell>
        </row>
        <row r="4827">
          <cell r="A4827">
            <v>17573</v>
          </cell>
          <cell r="B4827">
            <v>21</v>
          </cell>
          <cell r="C4827">
            <v>125.52</v>
          </cell>
          <cell r="J4827">
            <v>21</v>
          </cell>
          <cell r="K4827">
            <v>125.52</v>
          </cell>
        </row>
        <row r="4828">
          <cell r="A4828">
            <v>16695</v>
          </cell>
          <cell r="B4828">
            <v>2</v>
          </cell>
          <cell r="C4828">
            <v>16.8</v>
          </cell>
          <cell r="D4828">
            <v>6</v>
          </cell>
          <cell r="E4828">
            <v>50.4</v>
          </cell>
          <cell r="F4828">
            <v>4</v>
          </cell>
          <cell r="G4828">
            <v>32.93</v>
          </cell>
          <cell r="H4828">
            <v>3</v>
          </cell>
          <cell r="I4828">
            <v>25.2</v>
          </cell>
          <cell r="J4828">
            <v>15</v>
          </cell>
          <cell r="K4828">
            <v>125.33</v>
          </cell>
        </row>
        <row r="4829">
          <cell r="A4829">
            <v>17442</v>
          </cell>
          <cell r="D4829">
            <v>2</v>
          </cell>
          <cell r="E4829">
            <v>16.8</v>
          </cell>
          <cell r="F4829">
            <v>10</v>
          </cell>
          <cell r="G4829">
            <v>84</v>
          </cell>
          <cell r="H4829">
            <v>3</v>
          </cell>
          <cell r="I4829">
            <v>24.53</v>
          </cell>
          <cell r="J4829">
            <v>15</v>
          </cell>
          <cell r="K4829">
            <v>125.33</v>
          </cell>
        </row>
        <row r="4830">
          <cell r="A4830">
            <v>27965</v>
          </cell>
          <cell r="D4830">
            <v>1</v>
          </cell>
          <cell r="E4830">
            <v>62.6</v>
          </cell>
          <cell r="F4830">
            <v>1</v>
          </cell>
          <cell r="G4830">
            <v>62.6</v>
          </cell>
          <cell r="J4830">
            <v>2</v>
          </cell>
          <cell r="K4830">
            <v>125.2</v>
          </cell>
        </row>
        <row r="4831">
          <cell r="A4831">
            <v>31334</v>
          </cell>
          <cell r="B4831">
            <v>12</v>
          </cell>
          <cell r="C4831">
            <v>125.16</v>
          </cell>
          <cell r="J4831">
            <v>12</v>
          </cell>
          <cell r="K4831">
            <v>125.16</v>
          </cell>
        </row>
        <row r="4832">
          <cell r="A4832">
            <v>28042</v>
          </cell>
          <cell r="D4832">
            <v>1</v>
          </cell>
          <cell r="E4832">
            <v>125</v>
          </cell>
          <cell r="J4832">
            <v>1</v>
          </cell>
          <cell r="K4832">
            <v>125</v>
          </cell>
        </row>
        <row r="4833">
          <cell r="A4833">
            <v>11088</v>
          </cell>
          <cell r="B4833">
            <v>3</v>
          </cell>
          <cell r="C4833">
            <v>23.4</v>
          </cell>
          <cell r="D4833">
            <v>1</v>
          </cell>
          <cell r="E4833">
            <v>7.8</v>
          </cell>
          <cell r="F4833">
            <v>5</v>
          </cell>
          <cell r="G4833">
            <v>39</v>
          </cell>
          <cell r="H4833">
            <v>7</v>
          </cell>
          <cell r="I4833">
            <v>54.6</v>
          </cell>
          <cell r="J4833">
            <v>16</v>
          </cell>
          <cell r="K4833">
            <v>124.80000000000001</v>
          </cell>
        </row>
        <row r="4834">
          <cell r="A4834">
            <v>12065</v>
          </cell>
          <cell r="B4834">
            <v>19</v>
          </cell>
          <cell r="C4834">
            <v>38</v>
          </cell>
          <cell r="D4834">
            <v>13</v>
          </cell>
          <cell r="E4834">
            <v>26</v>
          </cell>
          <cell r="F4834">
            <v>6</v>
          </cell>
          <cell r="G4834">
            <v>11.68</v>
          </cell>
          <cell r="H4834">
            <v>17</v>
          </cell>
          <cell r="I4834">
            <v>48.84</v>
          </cell>
          <cell r="J4834">
            <v>55</v>
          </cell>
          <cell r="K4834">
            <v>124.52000000000001</v>
          </cell>
        </row>
        <row r="4835">
          <cell r="A4835">
            <v>11868</v>
          </cell>
          <cell r="B4835">
            <v>1</v>
          </cell>
          <cell r="C4835">
            <v>3.5</v>
          </cell>
          <cell r="D4835">
            <v>4</v>
          </cell>
          <cell r="E4835">
            <v>14.9</v>
          </cell>
          <cell r="F4835">
            <v>12</v>
          </cell>
          <cell r="G4835">
            <v>45.3</v>
          </cell>
          <cell r="H4835">
            <v>16</v>
          </cell>
          <cell r="I4835">
            <v>60.5</v>
          </cell>
          <cell r="J4835">
            <v>33</v>
          </cell>
          <cell r="K4835">
            <v>124.19999999999999</v>
          </cell>
        </row>
        <row r="4836">
          <cell r="A4836">
            <v>32074</v>
          </cell>
          <cell r="F4836">
            <v>46</v>
          </cell>
          <cell r="G4836">
            <v>46</v>
          </cell>
          <cell r="H4836">
            <v>71</v>
          </cell>
          <cell r="I4836">
            <v>78.099999999999994</v>
          </cell>
          <cell r="J4836">
            <v>117</v>
          </cell>
          <cell r="K4836">
            <v>124.1</v>
          </cell>
        </row>
        <row r="4837">
          <cell r="A4837">
            <v>13304</v>
          </cell>
          <cell r="B4837">
            <v>7</v>
          </cell>
          <cell r="C4837">
            <v>30.1</v>
          </cell>
          <cell r="D4837">
            <v>10</v>
          </cell>
          <cell r="E4837">
            <v>43</v>
          </cell>
          <cell r="F4837">
            <v>10</v>
          </cell>
          <cell r="G4837">
            <v>42.66</v>
          </cell>
          <cell r="H4837">
            <v>2</v>
          </cell>
          <cell r="I4837">
            <v>8.26</v>
          </cell>
          <cell r="J4837">
            <v>29</v>
          </cell>
          <cell r="K4837">
            <v>124.02</v>
          </cell>
        </row>
        <row r="4838">
          <cell r="A4838">
            <v>14921</v>
          </cell>
          <cell r="B4838">
            <v>3</v>
          </cell>
          <cell r="C4838">
            <v>18</v>
          </cell>
          <cell r="D4838">
            <v>3</v>
          </cell>
          <cell r="E4838">
            <v>19.8</v>
          </cell>
          <cell r="F4838">
            <v>8</v>
          </cell>
          <cell r="G4838">
            <v>52.8</v>
          </cell>
          <cell r="H4838">
            <v>5</v>
          </cell>
          <cell r="I4838">
            <v>33.4</v>
          </cell>
          <cell r="J4838">
            <v>19</v>
          </cell>
          <cell r="K4838">
            <v>124</v>
          </cell>
        </row>
        <row r="4839">
          <cell r="A4839">
            <v>28484</v>
          </cell>
          <cell r="B4839">
            <v>1</v>
          </cell>
          <cell r="C4839">
            <v>15.5</v>
          </cell>
          <cell r="D4839">
            <v>3</v>
          </cell>
          <cell r="E4839">
            <v>46.5</v>
          </cell>
          <cell r="F4839">
            <v>4</v>
          </cell>
          <cell r="G4839">
            <v>62</v>
          </cell>
          <cell r="J4839">
            <v>8</v>
          </cell>
          <cell r="K4839">
            <v>124</v>
          </cell>
        </row>
        <row r="4840">
          <cell r="A4840">
            <v>28717</v>
          </cell>
          <cell r="H4840">
            <v>31</v>
          </cell>
          <cell r="I4840">
            <v>123.68</v>
          </cell>
          <cell r="J4840">
            <v>31</v>
          </cell>
          <cell r="K4840">
            <v>123.68</v>
          </cell>
        </row>
        <row r="4841">
          <cell r="A4841">
            <v>15895</v>
          </cell>
          <cell r="F4841">
            <v>4</v>
          </cell>
          <cell r="G4841">
            <v>41.2</v>
          </cell>
          <cell r="H4841">
            <v>8</v>
          </cell>
          <cell r="I4841">
            <v>82.4</v>
          </cell>
          <cell r="J4841">
            <v>12</v>
          </cell>
          <cell r="K4841">
            <v>123.60000000000001</v>
          </cell>
        </row>
        <row r="4842">
          <cell r="A4842">
            <v>11074</v>
          </cell>
          <cell r="B4842">
            <v>6</v>
          </cell>
          <cell r="C4842">
            <v>43.22</v>
          </cell>
          <cell r="D4842">
            <v>2</v>
          </cell>
          <cell r="E4842">
            <v>14.6</v>
          </cell>
          <cell r="F4842">
            <v>3</v>
          </cell>
          <cell r="G4842">
            <v>21.9</v>
          </cell>
          <cell r="H4842">
            <v>6</v>
          </cell>
          <cell r="I4842">
            <v>43.8</v>
          </cell>
          <cell r="J4842">
            <v>17</v>
          </cell>
          <cell r="K4842">
            <v>123.52</v>
          </cell>
        </row>
        <row r="4843">
          <cell r="A4843">
            <v>12822</v>
          </cell>
          <cell r="B4843">
            <v>5</v>
          </cell>
          <cell r="C4843">
            <v>77</v>
          </cell>
          <cell r="D4843">
            <v>1</v>
          </cell>
          <cell r="E4843">
            <v>15.4</v>
          </cell>
          <cell r="F4843">
            <v>2</v>
          </cell>
          <cell r="G4843">
            <v>30.8</v>
          </cell>
          <cell r="J4843">
            <v>8</v>
          </cell>
          <cell r="K4843">
            <v>123.2</v>
          </cell>
        </row>
        <row r="4844">
          <cell r="A4844">
            <v>31618</v>
          </cell>
          <cell r="D4844">
            <v>4</v>
          </cell>
          <cell r="E4844">
            <v>70.400000000000006</v>
          </cell>
          <cell r="F4844">
            <v>3</v>
          </cell>
          <cell r="G4844">
            <v>52.8</v>
          </cell>
          <cell r="J4844">
            <v>7</v>
          </cell>
          <cell r="K4844">
            <v>123.2</v>
          </cell>
        </row>
        <row r="4845">
          <cell r="A4845">
            <v>29450</v>
          </cell>
          <cell r="D4845">
            <v>4</v>
          </cell>
          <cell r="E4845">
            <v>44.8</v>
          </cell>
          <cell r="F4845">
            <v>4</v>
          </cell>
          <cell r="G4845">
            <v>44.8</v>
          </cell>
          <cell r="H4845">
            <v>3</v>
          </cell>
          <cell r="I4845">
            <v>33.6</v>
          </cell>
          <cell r="J4845">
            <v>11</v>
          </cell>
          <cell r="K4845">
            <v>123.19999999999999</v>
          </cell>
        </row>
        <row r="4846">
          <cell r="A4846">
            <v>28570</v>
          </cell>
          <cell r="D4846">
            <v>1</v>
          </cell>
          <cell r="E4846">
            <v>18</v>
          </cell>
          <cell r="F4846">
            <v>5</v>
          </cell>
          <cell r="G4846">
            <v>87.12</v>
          </cell>
          <cell r="H4846">
            <v>1</v>
          </cell>
          <cell r="I4846">
            <v>18</v>
          </cell>
          <cell r="J4846">
            <v>7</v>
          </cell>
          <cell r="K4846">
            <v>123.12</v>
          </cell>
        </row>
        <row r="4847">
          <cell r="A4847">
            <v>13160</v>
          </cell>
          <cell r="B4847">
            <v>5</v>
          </cell>
          <cell r="C4847">
            <v>99.5</v>
          </cell>
          <cell r="F4847">
            <v>1</v>
          </cell>
          <cell r="G4847">
            <v>23.5</v>
          </cell>
          <cell r="J4847">
            <v>6</v>
          </cell>
          <cell r="K4847">
            <v>123</v>
          </cell>
        </row>
        <row r="4848">
          <cell r="A4848">
            <v>14882</v>
          </cell>
          <cell r="B4848">
            <v>10</v>
          </cell>
          <cell r="C4848">
            <v>82</v>
          </cell>
          <cell r="D4848">
            <v>5</v>
          </cell>
          <cell r="E4848">
            <v>41</v>
          </cell>
          <cell r="J4848">
            <v>15</v>
          </cell>
          <cell r="K4848">
            <v>123</v>
          </cell>
        </row>
        <row r="4849">
          <cell r="A4849">
            <v>15402</v>
          </cell>
          <cell r="D4849">
            <v>1</v>
          </cell>
          <cell r="E4849">
            <v>12.3</v>
          </cell>
          <cell r="F4849">
            <v>3</v>
          </cell>
          <cell r="G4849">
            <v>36.9</v>
          </cell>
          <cell r="H4849">
            <v>6</v>
          </cell>
          <cell r="I4849">
            <v>73.8</v>
          </cell>
          <cell r="J4849">
            <v>10</v>
          </cell>
          <cell r="K4849">
            <v>123</v>
          </cell>
        </row>
        <row r="4850">
          <cell r="A4850">
            <v>27976</v>
          </cell>
          <cell r="B4850">
            <v>10</v>
          </cell>
          <cell r="C4850">
            <v>30</v>
          </cell>
          <cell r="D4850">
            <v>5</v>
          </cell>
          <cell r="E4850">
            <v>15</v>
          </cell>
          <cell r="F4850">
            <v>12</v>
          </cell>
          <cell r="G4850">
            <v>36</v>
          </cell>
          <cell r="H4850">
            <v>14</v>
          </cell>
          <cell r="I4850">
            <v>42</v>
          </cell>
          <cell r="J4850">
            <v>41</v>
          </cell>
          <cell r="K4850">
            <v>123</v>
          </cell>
        </row>
        <row r="4851">
          <cell r="A4851">
            <v>29601</v>
          </cell>
          <cell r="B4851">
            <v>18</v>
          </cell>
          <cell r="C4851">
            <v>105.26</v>
          </cell>
          <cell r="D4851">
            <v>3</v>
          </cell>
          <cell r="E4851">
            <v>17.7</v>
          </cell>
          <cell r="J4851">
            <v>21</v>
          </cell>
          <cell r="K4851">
            <v>122.96000000000001</v>
          </cell>
        </row>
        <row r="4852">
          <cell r="A4852">
            <v>29297</v>
          </cell>
          <cell r="B4852">
            <v>11</v>
          </cell>
          <cell r="C4852">
            <v>48.4</v>
          </cell>
          <cell r="D4852">
            <v>8</v>
          </cell>
          <cell r="E4852">
            <v>34.85</v>
          </cell>
          <cell r="F4852">
            <v>2</v>
          </cell>
          <cell r="G4852">
            <v>8.8000000000000007</v>
          </cell>
          <cell r="H4852">
            <v>7</v>
          </cell>
          <cell r="I4852">
            <v>30.8</v>
          </cell>
          <cell r="J4852">
            <v>28</v>
          </cell>
          <cell r="K4852">
            <v>122.85</v>
          </cell>
        </row>
        <row r="4853">
          <cell r="A4853">
            <v>14321</v>
          </cell>
          <cell r="B4853">
            <v>13</v>
          </cell>
          <cell r="C4853">
            <v>24.7</v>
          </cell>
          <cell r="D4853">
            <v>21</v>
          </cell>
          <cell r="E4853">
            <v>39.75</v>
          </cell>
          <cell r="F4853">
            <v>28</v>
          </cell>
          <cell r="G4853">
            <v>52.62</v>
          </cell>
          <cell r="H4853">
            <v>3</v>
          </cell>
          <cell r="I4853">
            <v>5.7</v>
          </cell>
          <cell r="J4853">
            <v>65</v>
          </cell>
          <cell r="K4853">
            <v>122.77</v>
          </cell>
        </row>
        <row r="4854">
          <cell r="A4854">
            <v>27424</v>
          </cell>
          <cell r="B4854">
            <v>26</v>
          </cell>
          <cell r="C4854">
            <v>25.84</v>
          </cell>
          <cell r="D4854">
            <v>17</v>
          </cell>
          <cell r="E4854">
            <v>17</v>
          </cell>
          <cell r="F4854">
            <v>58</v>
          </cell>
          <cell r="G4854">
            <v>57.92</v>
          </cell>
          <cell r="H4854">
            <v>22</v>
          </cell>
          <cell r="I4854">
            <v>22</v>
          </cell>
          <cell r="J4854">
            <v>123</v>
          </cell>
          <cell r="K4854">
            <v>122.76</v>
          </cell>
        </row>
        <row r="4855">
          <cell r="A4855">
            <v>29747</v>
          </cell>
          <cell r="D4855">
            <v>1</v>
          </cell>
          <cell r="E4855">
            <v>5.6</v>
          </cell>
          <cell r="F4855">
            <v>14</v>
          </cell>
          <cell r="G4855">
            <v>77.95</v>
          </cell>
          <cell r="H4855">
            <v>7</v>
          </cell>
          <cell r="I4855">
            <v>39.200000000000003</v>
          </cell>
          <cell r="J4855">
            <v>22</v>
          </cell>
          <cell r="K4855">
            <v>122.75</v>
          </cell>
        </row>
        <row r="4856">
          <cell r="A4856">
            <v>31928</v>
          </cell>
          <cell r="D4856">
            <v>8</v>
          </cell>
          <cell r="E4856">
            <v>9.3000000000000007</v>
          </cell>
          <cell r="F4856">
            <v>51</v>
          </cell>
          <cell r="G4856">
            <v>59.8</v>
          </cell>
          <cell r="H4856">
            <v>46</v>
          </cell>
          <cell r="I4856">
            <v>53.5</v>
          </cell>
          <cell r="J4856">
            <v>105</v>
          </cell>
          <cell r="K4856">
            <v>122.6</v>
          </cell>
        </row>
        <row r="4857">
          <cell r="A4857">
            <v>31524</v>
          </cell>
          <cell r="B4857">
            <v>1</v>
          </cell>
          <cell r="C4857">
            <v>24.9</v>
          </cell>
          <cell r="D4857">
            <v>4</v>
          </cell>
          <cell r="E4857">
            <v>97.61</v>
          </cell>
          <cell r="J4857">
            <v>5</v>
          </cell>
          <cell r="K4857">
            <v>122.50999999999999</v>
          </cell>
        </row>
        <row r="4858">
          <cell r="A4858">
            <v>10433</v>
          </cell>
          <cell r="B4858">
            <v>2</v>
          </cell>
          <cell r="C4858">
            <v>49</v>
          </cell>
          <cell r="D4858">
            <v>1</v>
          </cell>
          <cell r="E4858">
            <v>24.5</v>
          </cell>
          <cell r="F4858">
            <v>1</v>
          </cell>
          <cell r="G4858">
            <v>24.5</v>
          </cell>
          <cell r="H4858">
            <v>1</v>
          </cell>
          <cell r="I4858">
            <v>24.5</v>
          </cell>
          <cell r="J4858">
            <v>5</v>
          </cell>
          <cell r="K4858">
            <v>122.5</v>
          </cell>
        </row>
        <row r="4859">
          <cell r="A4859">
            <v>11307</v>
          </cell>
          <cell r="F4859">
            <v>2</v>
          </cell>
          <cell r="G4859">
            <v>35</v>
          </cell>
          <cell r="H4859">
            <v>5</v>
          </cell>
          <cell r="I4859">
            <v>87.5</v>
          </cell>
          <cell r="J4859">
            <v>7</v>
          </cell>
          <cell r="K4859">
            <v>122.5</v>
          </cell>
        </row>
        <row r="4860">
          <cell r="A4860">
            <v>13337</v>
          </cell>
          <cell r="B4860">
            <v>4</v>
          </cell>
          <cell r="C4860">
            <v>70</v>
          </cell>
          <cell r="D4860">
            <v>3</v>
          </cell>
          <cell r="E4860">
            <v>52.5</v>
          </cell>
          <cell r="J4860">
            <v>7</v>
          </cell>
          <cell r="K4860">
            <v>122.5</v>
          </cell>
        </row>
        <row r="4861">
          <cell r="A4861">
            <v>23309</v>
          </cell>
          <cell r="B4861">
            <v>2</v>
          </cell>
          <cell r="C4861">
            <v>35</v>
          </cell>
          <cell r="D4861">
            <v>4</v>
          </cell>
          <cell r="E4861">
            <v>70</v>
          </cell>
          <cell r="F4861">
            <v>1</v>
          </cell>
          <cell r="G4861">
            <v>17.5</v>
          </cell>
          <cell r="J4861">
            <v>7</v>
          </cell>
          <cell r="K4861">
            <v>122.5</v>
          </cell>
        </row>
        <row r="4862">
          <cell r="A4862">
            <v>31838</v>
          </cell>
          <cell r="F4862">
            <v>12</v>
          </cell>
          <cell r="G4862">
            <v>122.4</v>
          </cell>
          <cell r="J4862">
            <v>12</v>
          </cell>
          <cell r="K4862">
            <v>122.4</v>
          </cell>
        </row>
        <row r="4863">
          <cell r="A4863">
            <v>11697</v>
          </cell>
          <cell r="B4863">
            <v>6</v>
          </cell>
          <cell r="C4863">
            <v>43.2</v>
          </cell>
          <cell r="F4863">
            <v>6</v>
          </cell>
          <cell r="G4863">
            <v>47.4</v>
          </cell>
          <cell r="H4863">
            <v>4</v>
          </cell>
          <cell r="I4863">
            <v>31.6</v>
          </cell>
          <cell r="J4863">
            <v>16</v>
          </cell>
          <cell r="K4863">
            <v>122.19999999999999</v>
          </cell>
        </row>
        <row r="4864">
          <cell r="A4864">
            <v>10211</v>
          </cell>
          <cell r="B4864">
            <v>9</v>
          </cell>
          <cell r="C4864">
            <v>28.8</v>
          </cell>
          <cell r="D4864">
            <v>6</v>
          </cell>
          <cell r="E4864">
            <v>19.8</v>
          </cell>
          <cell r="F4864">
            <v>10</v>
          </cell>
          <cell r="G4864">
            <v>35</v>
          </cell>
          <cell r="H4864">
            <v>11</v>
          </cell>
          <cell r="I4864">
            <v>38.5</v>
          </cell>
          <cell r="J4864">
            <v>36</v>
          </cell>
          <cell r="K4864">
            <v>122.1</v>
          </cell>
        </row>
        <row r="4865">
          <cell r="A4865">
            <v>29432</v>
          </cell>
          <cell r="B4865">
            <v>1</v>
          </cell>
          <cell r="C4865">
            <v>24.8</v>
          </cell>
          <cell r="D4865">
            <v>2</v>
          </cell>
          <cell r="E4865">
            <v>47.62</v>
          </cell>
          <cell r="F4865">
            <v>2</v>
          </cell>
          <cell r="G4865">
            <v>49.6</v>
          </cell>
          <cell r="J4865">
            <v>5</v>
          </cell>
          <cell r="K4865">
            <v>122.02000000000001</v>
          </cell>
        </row>
        <row r="4866">
          <cell r="A4866">
            <v>23405</v>
          </cell>
          <cell r="H4866">
            <v>2</v>
          </cell>
          <cell r="I4866">
            <v>122</v>
          </cell>
          <cell r="J4866">
            <v>2</v>
          </cell>
          <cell r="K4866">
            <v>122</v>
          </cell>
        </row>
        <row r="4867">
          <cell r="A4867">
            <v>13673</v>
          </cell>
          <cell r="B4867">
            <v>3</v>
          </cell>
          <cell r="C4867">
            <v>44.97</v>
          </cell>
          <cell r="D4867">
            <v>3</v>
          </cell>
          <cell r="E4867">
            <v>46.2</v>
          </cell>
          <cell r="F4867">
            <v>2</v>
          </cell>
          <cell r="G4867">
            <v>30.8</v>
          </cell>
          <cell r="J4867">
            <v>8</v>
          </cell>
          <cell r="K4867">
            <v>121.97</v>
          </cell>
        </row>
        <row r="4868">
          <cell r="A4868">
            <v>14804</v>
          </cell>
          <cell r="D4868">
            <v>1</v>
          </cell>
          <cell r="E4868">
            <v>5.3</v>
          </cell>
          <cell r="F4868">
            <v>19</v>
          </cell>
          <cell r="G4868">
            <v>100.7</v>
          </cell>
          <cell r="H4868">
            <v>3</v>
          </cell>
          <cell r="I4868">
            <v>15.9</v>
          </cell>
          <cell r="J4868">
            <v>23</v>
          </cell>
          <cell r="K4868">
            <v>121.9</v>
          </cell>
        </row>
        <row r="4869">
          <cell r="A4869">
            <v>17748</v>
          </cell>
          <cell r="B4869">
            <v>1</v>
          </cell>
          <cell r="C4869">
            <v>11.2</v>
          </cell>
          <cell r="D4869">
            <v>6</v>
          </cell>
          <cell r="E4869">
            <v>67.2</v>
          </cell>
          <cell r="F4869">
            <v>4</v>
          </cell>
          <cell r="G4869">
            <v>43.5</v>
          </cell>
          <cell r="J4869">
            <v>11</v>
          </cell>
          <cell r="K4869">
            <v>121.9</v>
          </cell>
        </row>
        <row r="4870">
          <cell r="A4870">
            <v>16212</v>
          </cell>
          <cell r="B4870">
            <v>8</v>
          </cell>
          <cell r="C4870">
            <v>57.02</v>
          </cell>
          <cell r="F4870">
            <v>4</v>
          </cell>
          <cell r="G4870">
            <v>28.8</v>
          </cell>
          <cell r="H4870">
            <v>5</v>
          </cell>
          <cell r="I4870">
            <v>36</v>
          </cell>
          <cell r="J4870">
            <v>17</v>
          </cell>
          <cell r="K4870">
            <v>121.82000000000001</v>
          </cell>
        </row>
        <row r="4871">
          <cell r="A4871">
            <v>16443</v>
          </cell>
          <cell r="D4871">
            <v>3</v>
          </cell>
          <cell r="E4871">
            <v>8.6999999999999993</v>
          </cell>
          <cell r="F4871">
            <v>10</v>
          </cell>
          <cell r="G4871">
            <v>29</v>
          </cell>
          <cell r="H4871">
            <v>29</v>
          </cell>
          <cell r="I4871">
            <v>84.1</v>
          </cell>
          <cell r="J4871">
            <v>42</v>
          </cell>
          <cell r="K4871">
            <v>121.8</v>
          </cell>
        </row>
        <row r="4872">
          <cell r="A4872">
            <v>2027540</v>
          </cell>
          <cell r="B4872">
            <v>4.9000000000000004</v>
          </cell>
          <cell r="C4872">
            <v>121.71</v>
          </cell>
          <cell r="J4872">
            <v>4.9000000000000004</v>
          </cell>
          <cell r="K4872">
            <v>121.71</v>
          </cell>
        </row>
        <row r="4873">
          <cell r="A4873">
            <v>13852</v>
          </cell>
          <cell r="B4873">
            <v>2</v>
          </cell>
          <cell r="C4873">
            <v>30.4</v>
          </cell>
          <cell r="D4873">
            <v>1</v>
          </cell>
          <cell r="E4873">
            <v>15.2</v>
          </cell>
          <cell r="F4873">
            <v>2</v>
          </cell>
          <cell r="G4873">
            <v>30.4</v>
          </cell>
          <cell r="H4873">
            <v>3</v>
          </cell>
          <cell r="I4873">
            <v>45.6</v>
          </cell>
          <cell r="J4873">
            <v>8</v>
          </cell>
          <cell r="K4873">
            <v>121.6</v>
          </cell>
        </row>
        <row r="4874">
          <cell r="A4874">
            <v>18505</v>
          </cell>
          <cell r="B4874">
            <v>1</v>
          </cell>
          <cell r="C4874">
            <v>15.2</v>
          </cell>
          <cell r="D4874">
            <v>2</v>
          </cell>
          <cell r="E4874">
            <v>30.4</v>
          </cell>
          <cell r="H4874">
            <v>5</v>
          </cell>
          <cell r="I4874">
            <v>76</v>
          </cell>
          <cell r="J4874">
            <v>8</v>
          </cell>
          <cell r="K4874">
            <v>121.6</v>
          </cell>
        </row>
        <row r="4875">
          <cell r="A4875">
            <v>28639</v>
          </cell>
          <cell r="F4875">
            <v>10</v>
          </cell>
          <cell r="G4875">
            <v>76</v>
          </cell>
          <cell r="H4875">
            <v>6</v>
          </cell>
          <cell r="I4875">
            <v>45.6</v>
          </cell>
          <cell r="J4875">
            <v>16</v>
          </cell>
          <cell r="K4875">
            <v>121.6</v>
          </cell>
        </row>
        <row r="4876">
          <cell r="A4876">
            <v>29546</v>
          </cell>
          <cell r="B4876">
            <v>3</v>
          </cell>
          <cell r="C4876">
            <v>45.6</v>
          </cell>
          <cell r="F4876">
            <v>1</v>
          </cell>
          <cell r="G4876">
            <v>15.2</v>
          </cell>
          <cell r="H4876">
            <v>4</v>
          </cell>
          <cell r="I4876">
            <v>60.8</v>
          </cell>
          <cell r="J4876">
            <v>8</v>
          </cell>
          <cell r="K4876">
            <v>121.6</v>
          </cell>
        </row>
        <row r="4877">
          <cell r="A4877">
            <v>29612</v>
          </cell>
          <cell r="B4877">
            <v>13</v>
          </cell>
          <cell r="C4877">
            <v>63.7</v>
          </cell>
          <cell r="D4877">
            <v>7</v>
          </cell>
          <cell r="E4877">
            <v>34.299999999999997</v>
          </cell>
          <cell r="H4877">
            <v>4</v>
          </cell>
          <cell r="I4877">
            <v>23.6</v>
          </cell>
          <cell r="J4877">
            <v>24</v>
          </cell>
          <cell r="K4877">
            <v>121.6</v>
          </cell>
        </row>
        <row r="4878">
          <cell r="A4878">
            <v>31839</v>
          </cell>
          <cell r="F4878">
            <v>7</v>
          </cell>
          <cell r="G4878">
            <v>70.58</v>
          </cell>
          <cell r="H4878">
            <v>5</v>
          </cell>
          <cell r="I4878">
            <v>51</v>
          </cell>
          <cell r="J4878">
            <v>12</v>
          </cell>
          <cell r="K4878">
            <v>121.58</v>
          </cell>
        </row>
        <row r="4879">
          <cell r="A4879">
            <v>28178</v>
          </cell>
          <cell r="B4879">
            <v>10</v>
          </cell>
          <cell r="C4879">
            <v>29</v>
          </cell>
          <cell r="D4879">
            <v>8</v>
          </cell>
          <cell r="E4879">
            <v>23.2</v>
          </cell>
          <cell r="F4879">
            <v>8</v>
          </cell>
          <cell r="G4879">
            <v>23.2</v>
          </cell>
          <cell r="H4879">
            <v>16</v>
          </cell>
          <cell r="I4879">
            <v>46.17</v>
          </cell>
          <cell r="J4879">
            <v>42</v>
          </cell>
          <cell r="K4879">
            <v>121.57000000000001</v>
          </cell>
        </row>
        <row r="4880">
          <cell r="A4880">
            <v>29163</v>
          </cell>
          <cell r="B4880">
            <v>27</v>
          </cell>
          <cell r="C4880">
            <v>49.2</v>
          </cell>
          <cell r="D4880">
            <v>20</v>
          </cell>
          <cell r="E4880">
            <v>40</v>
          </cell>
          <cell r="F4880">
            <v>16</v>
          </cell>
          <cell r="G4880">
            <v>32</v>
          </cell>
          <cell r="J4880">
            <v>63</v>
          </cell>
          <cell r="K4880">
            <v>121.2</v>
          </cell>
        </row>
        <row r="4881">
          <cell r="A4881">
            <v>29900</v>
          </cell>
          <cell r="B4881">
            <v>5</v>
          </cell>
          <cell r="C4881">
            <v>12.79</v>
          </cell>
          <cell r="D4881">
            <v>24</v>
          </cell>
          <cell r="E4881">
            <v>61.77</v>
          </cell>
          <cell r="F4881">
            <v>12</v>
          </cell>
          <cell r="G4881">
            <v>30.99</v>
          </cell>
          <cell r="H4881">
            <v>6</v>
          </cell>
          <cell r="I4881">
            <v>15.6</v>
          </cell>
          <cell r="J4881">
            <v>47</v>
          </cell>
          <cell r="K4881">
            <v>121.14999999999999</v>
          </cell>
        </row>
        <row r="4882">
          <cell r="A4882">
            <v>2022418</v>
          </cell>
          <cell r="H4882">
            <v>12.15</v>
          </cell>
          <cell r="I4882">
            <v>121.08</v>
          </cell>
          <cell r="J4882">
            <v>12.15</v>
          </cell>
          <cell r="K4882">
            <v>121.08</v>
          </cell>
        </row>
        <row r="4883">
          <cell r="A4883">
            <v>17439</v>
          </cell>
          <cell r="B4883">
            <v>2</v>
          </cell>
          <cell r="C4883">
            <v>37</v>
          </cell>
          <cell r="D4883">
            <v>4</v>
          </cell>
          <cell r="E4883">
            <v>84</v>
          </cell>
          <cell r="J4883">
            <v>6</v>
          </cell>
          <cell r="K4883">
            <v>121</v>
          </cell>
        </row>
        <row r="4884">
          <cell r="A4884">
            <v>29659</v>
          </cell>
          <cell r="F4884">
            <v>6</v>
          </cell>
          <cell r="G4884">
            <v>66</v>
          </cell>
          <cell r="H4884">
            <v>5</v>
          </cell>
          <cell r="I4884">
            <v>55</v>
          </cell>
          <cell r="J4884">
            <v>11</v>
          </cell>
          <cell r="K4884">
            <v>121</v>
          </cell>
        </row>
        <row r="4885">
          <cell r="A4885">
            <v>17151</v>
          </cell>
          <cell r="B4885">
            <v>1</v>
          </cell>
          <cell r="C4885">
            <v>15.3</v>
          </cell>
          <cell r="D4885">
            <v>2</v>
          </cell>
          <cell r="E4885">
            <v>29.38</v>
          </cell>
          <cell r="F4885">
            <v>3</v>
          </cell>
          <cell r="G4885">
            <v>45.7</v>
          </cell>
          <cell r="H4885">
            <v>2</v>
          </cell>
          <cell r="I4885">
            <v>30.6</v>
          </cell>
          <cell r="J4885">
            <v>8</v>
          </cell>
          <cell r="K4885">
            <v>120.97999999999999</v>
          </cell>
        </row>
        <row r="4886">
          <cell r="A4886">
            <v>14322</v>
          </cell>
          <cell r="B4886">
            <v>11</v>
          </cell>
          <cell r="C4886">
            <v>20.9</v>
          </cell>
          <cell r="D4886">
            <v>15</v>
          </cell>
          <cell r="E4886">
            <v>28.35</v>
          </cell>
          <cell r="F4886">
            <v>21</v>
          </cell>
          <cell r="G4886">
            <v>39.32</v>
          </cell>
          <cell r="H4886">
            <v>17</v>
          </cell>
          <cell r="I4886">
            <v>32.299999999999997</v>
          </cell>
          <cell r="J4886">
            <v>64</v>
          </cell>
          <cell r="K4886">
            <v>120.86999999999999</v>
          </cell>
        </row>
        <row r="4887">
          <cell r="A4887">
            <v>17386</v>
          </cell>
          <cell r="B4887">
            <v>7</v>
          </cell>
          <cell r="C4887">
            <v>31.14</v>
          </cell>
          <cell r="D4887">
            <v>4</v>
          </cell>
          <cell r="E4887">
            <v>18</v>
          </cell>
          <cell r="F4887">
            <v>10</v>
          </cell>
          <cell r="G4887">
            <v>44.64</v>
          </cell>
          <cell r="H4887">
            <v>6</v>
          </cell>
          <cell r="I4887">
            <v>27</v>
          </cell>
          <cell r="J4887">
            <v>27</v>
          </cell>
          <cell r="K4887">
            <v>120.78</v>
          </cell>
        </row>
        <row r="4888">
          <cell r="A4888">
            <v>31781</v>
          </cell>
          <cell r="D4888">
            <v>1</v>
          </cell>
          <cell r="E4888">
            <v>20.399999999999999</v>
          </cell>
          <cell r="F4888">
            <v>2</v>
          </cell>
          <cell r="G4888">
            <v>39.17</v>
          </cell>
          <cell r="H4888">
            <v>3</v>
          </cell>
          <cell r="I4888">
            <v>61.2</v>
          </cell>
          <cell r="J4888">
            <v>6</v>
          </cell>
          <cell r="K4888">
            <v>120.77000000000001</v>
          </cell>
        </row>
        <row r="4889">
          <cell r="A4889">
            <v>28805</v>
          </cell>
          <cell r="B4889">
            <v>2</v>
          </cell>
          <cell r="C4889">
            <v>46</v>
          </cell>
          <cell r="D4889">
            <v>1</v>
          </cell>
          <cell r="E4889">
            <v>24.9</v>
          </cell>
          <cell r="F4889">
            <v>1</v>
          </cell>
          <cell r="G4889">
            <v>24.9</v>
          </cell>
          <cell r="H4889">
            <v>1</v>
          </cell>
          <cell r="I4889">
            <v>24.9</v>
          </cell>
          <cell r="J4889">
            <v>5</v>
          </cell>
          <cell r="K4889">
            <v>120.70000000000002</v>
          </cell>
        </row>
        <row r="4890">
          <cell r="A4890">
            <v>10589</v>
          </cell>
          <cell r="B4890">
            <v>38</v>
          </cell>
          <cell r="C4890">
            <v>22.75</v>
          </cell>
          <cell r="D4890">
            <v>72</v>
          </cell>
          <cell r="E4890">
            <v>43</v>
          </cell>
          <cell r="F4890">
            <v>56</v>
          </cell>
          <cell r="G4890">
            <v>34.42</v>
          </cell>
          <cell r="H4890">
            <v>34</v>
          </cell>
          <cell r="I4890">
            <v>20.399999999999999</v>
          </cell>
          <cell r="J4890">
            <v>200</v>
          </cell>
          <cell r="K4890">
            <v>120.57</v>
          </cell>
        </row>
        <row r="4891">
          <cell r="A4891">
            <v>13904</v>
          </cell>
          <cell r="B4891">
            <v>22</v>
          </cell>
          <cell r="C4891">
            <v>120.56</v>
          </cell>
          <cell r="J4891">
            <v>22</v>
          </cell>
          <cell r="K4891">
            <v>120.56</v>
          </cell>
        </row>
        <row r="4892">
          <cell r="A4892">
            <v>16791</v>
          </cell>
          <cell r="B4892">
            <v>64</v>
          </cell>
          <cell r="C4892">
            <v>108.52</v>
          </cell>
          <cell r="D4892">
            <v>7</v>
          </cell>
          <cell r="E4892">
            <v>11.9</v>
          </cell>
          <cell r="J4892">
            <v>71</v>
          </cell>
          <cell r="K4892">
            <v>120.42</v>
          </cell>
        </row>
        <row r="4893">
          <cell r="A4893">
            <v>22725</v>
          </cell>
          <cell r="B4893">
            <v>3</v>
          </cell>
          <cell r="C4893">
            <v>51.6</v>
          </cell>
          <cell r="F4893">
            <v>1</v>
          </cell>
          <cell r="G4893">
            <v>17.2</v>
          </cell>
          <cell r="H4893">
            <v>3</v>
          </cell>
          <cell r="I4893">
            <v>51.6</v>
          </cell>
          <cell r="J4893">
            <v>7</v>
          </cell>
          <cell r="K4893">
            <v>120.4</v>
          </cell>
        </row>
        <row r="4894">
          <cell r="A4894">
            <v>31664</v>
          </cell>
          <cell r="F4894">
            <v>5</v>
          </cell>
          <cell r="G4894">
            <v>86</v>
          </cell>
          <cell r="H4894">
            <v>2</v>
          </cell>
          <cell r="I4894">
            <v>34.4</v>
          </cell>
          <cell r="J4894">
            <v>7</v>
          </cell>
          <cell r="K4894">
            <v>120.4</v>
          </cell>
        </row>
        <row r="4895">
          <cell r="A4895">
            <v>15627</v>
          </cell>
          <cell r="B4895">
            <v>3</v>
          </cell>
          <cell r="C4895">
            <v>28.3</v>
          </cell>
          <cell r="D4895">
            <v>2</v>
          </cell>
          <cell r="E4895">
            <v>18.399999999999999</v>
          </cell>
          <cell r="F4895">
            <v>3</v>
          </cell>
          <cell r="G4895">
            <v>27.6</v>
          </cell>
          <cell r="H4895">
            <v>5</v>
          </cell>
          <cell r="I4895">
            <v>46</v>
          </cell>
          <cell r="J4895">
            <v>13</v>
          </cell>
          <cell r="K4895">
            <v>120.30000000000001</v>
          </cell>
        </row>
        <row r="4896">
          <cell r="A4896">
            <v>27966</v>
          </cell>
          <cell r="D4896">
            <v>1</v>
          </cell>
          <cell r="E4896">
            <v>57.59</v>
          </cell>
          <cell r="F4896">
            <v>1</v>
          </cell>
          <cell r="G4896">
            <v>62.6</v>
          </cell>
          <cell r="J4896">
            <v>2</v>
          </cell>
          <cell r="K4896">
            <v>120.19</v>
          </cell>
        </row>
        <row r="4897">
          <cell r="A4897">
            <v>11856</v>
          </cell>
          <cell r="B4897">
            <v>24</v>
          </cell>
          <cell r="C4897">
            <v>48</v>
          </cell>
          <cell r="F4897">
            <v>36</v>
          </cell>
          <cell r="G4897">
            <v>72</v>
          </cell>
          <cell r="J4897">
            <v>60</v>
          </cell>
          <cell r="K4897">
            <v>120</v>
          </cell>
        </row>
        <row r="4898">
          <cell r="A4898">
            <v>30412</v>
          </cell>
          <cell r="D4898">
            <v>1</v>
          </cell>
          <cell r="E4898">
            <v>24</v>
          </cell>
          <cell r="F4898">
            <v>2</v>
          </cell>
          <cell r="G4898">
            <v>48</v>
          </cell>
          <cell r="H4898">
            <v>2</v>
          </cell>
          <cell r="I4898">
            <v>48</v>
          </cell>
          <cell r="J4898">
            <v>5</v>
          </cell>
          <cell r="K4898">
            <v>120</v>
          </cell>
        </row>
        <row r="4899">
          <cell r="A4899">
            <v>32167</v>
          </cell>
          <cell r="F4899">
            <v>7</v>
          </cell>
          <cell r="G4899">
            <v>35</v>
          </cell>
          <cell r="H4899">
            <v>17</v>
          </cell>
          <cell r="I4899">
            <v>85</v>
          </cell>
          <cell r="J4899">
            <v>24</v>
          </cell>
          <cell r="K4899">
            <v>120</v>
          </cell>
        </row>
        <row r="4900">
          <cell r="A4900">
            <v>11855</v>
          </cell>
          <cell r="B4900">
            <v>48</v>
          </cell>
          <cell r="C4900">
            <v>95.84</v>
          </cell>
          <cell r="D4900">
            <v>12</v>
          </cell>
          <cell r="E4900">
            <v>24</v>
          </cell>
          <cell r="J4900">
            <v>60</v>
          </cell>
          <cell r="K4900">
            <v>119.84</v>
          </cell>
        </row>
        <row r="4901">
          <cell r="A4901">
            <v>15767</v>
          </cell>
          <cell r="F4901">
            <v>30</v>
          </cell>
          <cell r="G4901">
            <v>95.74</v>
          </cell>
          <cell r="H4901">
            <v>7</v>
          </cell>
          <cell r="I4901">
            <v>24</v>
          </cell>
          <cell r="J4901">
            <v>37</v>
          </cell>
          <cell r="K4901">
            <v>119.74</v>
          </cell>
        </row>
        <row r="4902">
          <cell r="A4902">
            <v>32084</v>
          </cell>
          <cell r="F4902">
            <v>3</v>
          </cell>
          <cell r="G4902">
            <v>119.7</v>
          </cell>
          <cell r="J4902">
            <v>3</v>
          </cell>
          <cell r="K4902">
            <v>119.7</v>
          </cell>
        </row>
        <row r="4903">
          <cell r="A4903">
            <v>23099</v>
          </cell>
          <cell r="B4903">
            <v>1</v>
          </cell>
          <cell r="C4903">
            <v>39.9</v>
          </cell>
          <cell r="D4903">
            <v>1</v>
          </cell>
          <cell r="E4903">
            <v>39.9</v>
          </cell>
          <cell r="F4903">
            <v>1</v>
          </cell>
          <cell r="G4903">
            <v>39.9</v>
          </cell>
          <cell r="J4903">
            <v>3</v>
          </cell>
          <cell r="K4903">
            <v>119.69999999999999</v>
          </cell>
        </row>
        <row r="4904">
          <cell r="A4904">
            <v>28342</v>
          </cell>
          <cell r="D4904">
            <v>1</v>
          </cell>
          <cell r="E4904">
            <v>13.3</v>
          </cell>
          <cell r="F4904">
            <v>5</v>
          </cell>
          <cell r="G4904">
            <v>66.5</v>
          </cell>
          <cell r="H4904">
            <v>3</v>
          </cell>
          <cell r="I4904">
            <v>39.9</v>
          </cell>
          <cell r="J4904">
            <v>9</v>
          </cell>
          <cell r="K4904">
            <v>119.69999999999999</v>
          </cell>
        </row>
        <row r="4905">
          <cell r="A4905">
            <v>28951</v>
          </cell>
          <cell r="B4905">
            <v>1</v>
          </cell>
          <cell r="C4905">
            <v>29.9</v>
          </cell>
          <cell r="D4905">
            <v>1</v>
          </cell>
          <cell r="E4905">
            <v>29.9</v>
          </cell>
          <cell r="F4905">
            <v>1</v>
          </cell>
          <cell r="G4905">
            <v>29.9</v>
          </cell>
          <cell r="H4905">
            <v>1</v>
          </cell>
          <cell r="I4905">
            <v>29.9</v>
          </cell>
          <cell r="J4905">
            <v>4</v>
          </cell>
          <cell r="K4905">
            <v>119.6</v>
          </cell>
        </row>
        <row r="4906">
          <cell r="A4906">
            <v>29702</v>
          </cell>
          <cell r="B4906">
            <v>33</v>
          </cell>
          <cell r="C4906">
            <v>16.420000000000002</v>
          </cell>
          <cell r="D4906">
            <v>29</v>
          </cell>
          <cell r="E4906">
            <v>14.46</v>
          </cell>
          <cell r="F4906">
            <v>84</v>
          </cell>
          <cell r="G4906">
            <v>41.84</v>
          </cell>
          <cell r="H4906">
            <v>94</v>
          </cell>
          <cell r="I4906">
            <v>46.88</v>
          </cell>
          <cell r="J4906">
            <v>240</v>
          </cell>
          <cell r="K4906">
            <v>119.6</v>
          </cell>
        </row>
        <row r="4907">
          <cell r="A4907">
            <v>22651</v>
          </cell>
          <cell r="B4907">
            <v>9</v>
          </cell>
          <cell r="C4907">
            <v>54</v>
          </cell>
          <cell r="D4907">
            <v>5</v>
          </cell>
          <cell r="E4907">
            <v>30</v>
          </cell>
          <cell r="F4907">
            <v>5</v>
          </cell>
          <cell r="G4907">
            <v>29.52</v>
          </cell>
          <cell r="H4907">
            <v>1</v>
          </cell>
          <cell r="I4907">
            <v>6</v>
          </cell>
          <cell r="J4907">
            <v>20</v>
          </cell>
          <cell r="K4907">
            <v>119.52</v>
          </cell>
        </row>
        <row r="4908">
          <cell r="A4908">
            <v>31729</v>
          </cell>
          <cell r="D4908">
            <v>4</v>
          </cell>
          <cell r="E4908">
            <v>24</v>
          </cell>
          <cell r="F4908">
            <v>13</v>
          </cell>
          <cell r="G4908">
            <v>77.52</v>
          </cell>
          <cell r="H4908">
            <v>3</v>
          </cell>
          <cell r="I4908">
            <v>18</v>
          </cell>
          <cell r="J4908">
            <v>20</v>
          </cell>
          <cell r="K4908">
            <v>119.52</v>
          </cell>
        </row>
        <row r="4909">
          <cell r="A4909">
            <v>15891</v>
          </cell>
          <cell r="B4909">
            <v>1</v>
          </cell>
          <cell r="C4909">
            <v>23.9</v>
          </cell>
          <cell r="D4909">
            <v>1</v>
          </cell>
          <cell r="E4909">
            <v>23.9</v>
          </cell>
          <cell r="H4909">
            <v>3</v>
          </cell>
          <cell r="I4909">
            <v>71.7</v>
          </cell>
          <cell r="J4909">
            <v>5</v>
          </cell>
          <cell r="K4909">
            <v>119.5</v>
          </cell>
        </row>
        <row r="4910">
          <cell r="A4910">
            <v>31570</v>
          </cell>
          <cell r="F4910">
            <v>5</v>
          </cell>
          <cell r="G4910">
            <v>99.5</v>
          </cell>
          <cell r="H4910">
            <v>1</v>
          </cell>
          <cell r="I4910">
            <v>19.899999999999999</v>
          </cell>
          <cell r="J4910">
            <v>6</v>
          </cell>
          <cell r="K4910">
            <v>119.4</v>
          </cell>
        </row>
        <row r="4911">
          <cell r="A4911">
            <v>32149</v>
          </cell>
          <cell r="F4911">
            <v>1</v>
          </cell>
          <cell r="G4911">
            <v>19.899999999999999</v>
          </cell>
          <cell r="H4911">
            <v>5</v>
          </cell>
          <cell r="I4911">
            <v>99.5</v>
          </cell>
          <cell r="J4911">
            <v>6</v>
          </cell>
          <cell r="K4911">
            <v>119.4</v>
          </cell>
        </row>
        <row r="4912">
          <cell r="A4912">
            <v>23154</v>
          </cell>
          <cell r="B4912">
            <v>1</v>
          </cell>
          <cell r="C4912">
            <v>19.899999999999999</v>
          </cell>
          <cell r="D4912">
            <v>1</v>
          </cell>
          <cell r="E4912">
            <v>19.899999999999999</v>
          </cell>
          <cell r="H4912">
            <v>4</v>
          </cell>
          <cell r="I4912">
            <v>79.599999999999994</v>
          </cell>
          <cell r="J4912">
            <v>6</v>
          </cell>
          <cell r="K4912">
            <v>119.39999999999999</v>
          </cell>
        </row>
        <row r="4913">
          <cell r="A4913">
            <v>10294</v>
          </cell>
          <cell r="B4913">
            <v>4</v>
          </cell>
          <cell r="C4913">
            <v>18.399999999999999</v>
          </cell>
          <cell r="D4913">
            <v>3</v>
          </cell>
          <cell r="E4913">
            <v>13.8</v>
          </cell>
          <cell r="F4913">
            <v>13</v>
          </cell>
          <cell r="G4913">
            <v>59.43</v>
          </cell>
          <cell r="H4913">
            <v>6</v>
          </cell>
          <cell r="I4913">
            <v>27.6</v>
          </cell>
          <cell r="J4913">
            <v>26</v>
          </cell>
          <cell r="K4913">
            <v>119.22999999999999</v>
          </cell>
        </row>
        <row r="4914">
          <cell r="A4914">
            <v>29331</v>
          </cell>
          <cell r="B4914">
            <v>4</v>
          </cell>
          <cell r="C4914">
            <v>59.6</v>
          </cell>
          <cell r="D4914">
            <v>2</v>
          </cell>
          <cell r="E4914">
            <v>29.8</v>
          </cell>
          <cell r="H4914">
            <v>2</v>
          </cell>
          <cell r="I4914">
            <v>29.8</v>
          </cell>
          <cell r="J4914">
            <v>8</v>
          </cell>
          <cell r="K4914">
            <v>119.2</v>
          </cell>
        </row>
        <row r="4915">
          <cell r="A4915">
            <v>32161</v>
          </cell>
          <cell r="F4915">
            <v>8</v>
          </cell>
          <cell r="G4915">
            <v>119.2</v>
          </cell>
          <cell r="J4915">
            <v>8</v>
          </cell>
          <cell r="K4915">
            <v>119.2</v>
          </cell>
        </row>
        <row r="4916">
          <cell r="A4916">
            <v>28806</v>
          </cell>
          <cell r="B4916">
            <v>15</v>
          </cell>
          <cell r="C4916">
            <v>37.299999999999997</v>
          </cell>
          <cell r="D4916">
            <v>14</v>
          </cell>
          <cell r="E4916">
            <v>35</v>
          </cell>
          <cell r="F4916">
            <v>6</v>
          </cell>
          <cell r="G4916">
            <v>14.6</v>
          </cell>
          <cell r="H4916">
            <v>13</v>
          </cell>
          <cell r="I4916">
            <v>32.299999999999997</v>
          </cell>
          <cell r="J4916">
            <v>48</v>
          </cell>
          <cell r="K4916">
            <v>119.19999999999999</v>
          </cell>
        </row>
        <row r="4917">
          <cell r="A4917">
            <v>28443</v>
          </cell>
          <cell r="B4917">
            <v>3</v>
          </cell>
          <cell r="C4917">
            <v>35.700000000000003</v>
          </cell>
          <cell r="D4917">
            <v>4</v>
          </cell>
          <cell r="E4917">
            <v>47.6</v>
          </cell>
          <cell r="F4917">
            <v>1</v>
          </cell>
          <cell r="G4917">
            <v>11.9</v>
          </cell>
          <cell r="H4917">
            <v>2</v>
          </cell>
          <cell r="I4917">
            <v>23.8</v>
          </cell>
          <cell r="J4917">
            <v>10</v>
          </cell>
          <cell r="K4917">
            <v>119.00000000000001</v>
          </cell>
        </row>
        <row r="4918">
          <cell r="A4918">
            <v>13302</v>
          </cell>
          <cell r="B4918">
            <v>10</v>
          </cell>
          <cell r="C4918">
            <v>35</v>
          </cell>
          <cell r="D4918">
            <v>4</v>
          </cell>
          <cell r="E4918">
            <v>14</v>
          </cell>
          <cell r="F4918">
            <v>12</v>
          </cell>
          <cell r="G4918">
            <v>42</v>
          </cell>
          <cell r="H4918">
            <v>8</v>
          </cell>
          <cell r="I4918">
            <v>28</v>
          </cell>
          <cell r="J4918">
            <v>34</v>
          </cell>
          <cell r="K4918">
            <v>119</v>
          </cell>
        </row>
        <row r="4919">
          <cell r="A4919">
            <v>14109</v>
          </cell>
          <cell r="B4919">
            <v>3</v>
          </cell>
          <cell r="C4919">
            <v>21</v>
          </cell>
          <cell r="D4919">
            <v>4</v>
          </cell>
          <cell r="E4919">
            <v>28</v>
          </cell>
          <cell r="F4919">
            <v>5</v>
          </cell>
          <cell r="G4919">
            <v>35</v>
          </cell>
          <cell r="H4919">
            <v>5</v>
          </cell>
          <cell r="I4919">
            <v>35</v>
          </cell>
          <cell r="J4919">
            <v>17</v>
          </cell>
          <cell r="K4919">
            <v>119</v>
          </cell>
        </row>
        <row r="4920">
          <cell r="A4920">
            <v>17881</v>
          </cell>
          <cell r="B4920">
            <v>6</v>
          </cell>
          <cell r="C4920">
            <v>102</v>
          </cell>
          <cell r="D4920">
            <v>1</v>
          </cell>
          <cell r="E4920">
            <v>17</v>
          </cell>
          <cell r="J4920">
            <v>7</v>
          </cell>
          <cell r="K4920">
            <v>119</v>
          </cell>
        </row>
        <row r="4921">
          <cell r="A4921">
            <v>23226</v>
          </cell>
          <cell r="B4921">
            <v>4</v>
          </cell>
          <cell r="C4921">
            <v>28</v>
          </cell>
          <cell r="D4921">
            <v>1</v>
          </cell>
          <cell r="E4921">
            <v>7</v>
          </cell>
          <cell r="F4921">
            <v>8</v>
          </cell>
          <cell r="G4921">
            <v>56</v>
          </cell>
          <cell r="H4921">
            <v>4</v>
          </cell>
          <cell r="I4921">
            <v>28</v>
          </cell>
          <cell r="J4921">
            <v>17</v>
          </cell>
          <cell r="K4921">
            <v>119</v>
          </cell>
        </row>
        <row r="4922">
          <cell r="A4922">
            <v>32223</v>
          </cell>
          <cell r="F4922">
            <v>3</v>
          </cell>
          <cell r="G4922">
            <v>35.700000000000003</v>
          </cell>
          <cell r="H4922">
            <v>7</v>
          </cell>
          <cell r="I4922">
            <v>83.3</v>
          </cell>
          <cell r="J4922">
            <v>10</v>
          </cell>
          <cell r="K4922">
            <v>119</v>
          </cell>
        </row>
        <row r="4923">
          <cell r="A4923">
            <v>29185</v>
          </cell>
          <cell r="B4923">
            <v>1</v>
          </cell>
          <cell r="C4923">
            <v>19.3</v>
          </cell>
          <cell r="D4923">
            <v>1</v>
          </cell>
          <cell r="E4923">
            <v>19.3</v>
          </cell>
          <cell r="F4923">
            <v>3</v>
          </cell>
          <cell r="G4923">
            <v>56.36</v>
          </cell>
          <cell r="H4923">
            <v>1</v>
          </cell>
          <cell r="I4923">
            <v>24</v>
          </cell>
          <cell r="J4923">
            <v>6</v>
          </cell>
          <cell r="K4923">
            <v>118.96000000000001</v>
          </cell>
        </row>
        <row r="4924">
          <cell r="A4924">
            <v>29192</v>
          </cell>
          <cell r="B4924">
            <v>34</v>
          </cell>
          <cell r="C4924">
            <v>61.2</v>
          </cell>
          <cell r="D4924">
            <v>17</v>
          </cell>
          <cell r="E4924">
            <v>30.6</v>
          </cell>
          <cell r="H4924">
            <v>17</v>
          </cell>
          <cell r="I4924">
            <v>27.07</v>
          </cell>
          <cell r="J4924">
            <v>68</v>
          </cell>
          <cell r="K4924">
            <v>118.87</v>
          </cell>
        </row>
        <row r="4925">
          <cell r="A4925">
            <v>10553</v>
          </cell>
          <cell r="B4925">
            <v>4</v>
          </cell>
          <cell r="C4925">
            <v>39.6</v>
          </cell>
          <cell r="D4925">
            <v>3</v>
          </cell>
          <cell r="E4925">
            <v>29.7</v>
          </cell>
          <cell r="F4925">
            <v>2</v>
          </cell>
          <cell r="G4925">
            <v>19.8</v>
          </cell>
          <cell r="H4925">
            <v>3</v>
          </cell>
          <cell r="I4925">
            <v>29.7</v>
          </cell>
          <cell r="J4925">
            <v>12</v>
          </cell>
          <cell r="K4925">
            <v>118.8</v>
          </cell>
        </row>
        <row r="4926">
          <cell r="A4926">
            <v>28328</v>
          </cell>
          <cell r="B4926">
            <v>4</v>
          </cell>
          <cell r="C4926">
            <v>52.8</v>
          </cell>
          <cell r="D4926">
            <v>5</v>
          </cell>
          <cell r="E4926">
            <v>66</v>
          </cell>
          <cell r="J4926">
            <v>9</v>
          </cell>
          <cell r="K4926">
            <v>118.8</v>
          </cell>
        </row>
        <row r="4927">
          <cell r="A4927">
            <v>31874</v>
          </cell>
          <cell r="F4927">
            <v>5</v>
          </cell>
          <cell r="G4927">
            <v>49.5</v>
          </cell>
          <cell r="H4927">
            <v>7</v>
          </cell>
          <cell r="I4927">
            <v>69.3</v>
          </cell>
          <cell r="J4927">
            <v>12</v>
          </cell>
          <cell r="K4927">
            <v>118.8</v>
          </cell>
        </row>
        <row r="4928">
          <cell r="A4928">
            <v>29317</v>
          </cell>
          <cell r="B4928">
            <v>10</v>
          </cell>
          <cell r="C4928">
            <v>34</v>
          </cell>
          <cell r="D4928">
            <v>8</v>
          </cell>
          <cell r="E4928">
            <v>27.2</v>
          </cell>
          <cell r="F4928">
            <v>8</v>
          </cell>
          <cell r="G4928">
            <v>27.2</v>
          </cell>
          <cell r="H4928">
            <v>9</v>
          </cell>
          <cell r="I4928">
            <v>30.33</v>
          </cell>
          <cell r="J4928">
            <v>35</v>
          </cell>
          <cell r="K4928">
            <v>118.73</v>
          </cell>
        </row>
        <row r="4929">
          <cell r="A4929">
            <v>31875</v>
          </cell>
          <cell r="F4929">
            <v>20</v>
          </cell>
          <cell r="G4929">
            <v>71.709999999999994</v>
          </cell>
          <cell r="H4929">
            <v>13</v>
          </cell>
          <cell r="I4929">
            <v>46.8</v>
          </cell>
          <cell r="J4929">
            <v>33</v>
          </cell>
          <cell r="K4929">
            <v>118.50999999999999</v>
          </cell>
        </row>
        <row r="4930">
          <cell r="A4930">
            <v>28907</v>
          </cell>
          <cell r="B4930">
            <v>11</v>
          </cell>
          <cell r="C4930">
            <v>86.9</v>
          </cell>
          <cell r="D4930">
            <v>3</v>
          </cell>
          <cell r="E4930">
            <v>23.7</v>
          </cell>
          <cell r="F4930">
            <v>1</v>
          </cell>
          <cell r="G4930">
            <v>7.9</v>
          </cell>
          <cell r="J4930">
            <v>15</v>
          </cell>
          <cell r="K4930">
            <v>118.50000000000001</v>
          </cell>
        </row>
        <row r="4931">
          <cell r="A4931">
            <v>14983</v>
          </cell>
          <cell r="D4931">
            <v>1</v>
          </cell>
          <cell r="E4931">
            <v>39.5</v>
          </cell>
          <cell r="F4931">
            <v>2</v>
          </cell>
          <cell r="G4931">
            <v>79</v>
          </cell>
          <cell r="J4931">
            <v>3</v>
          </cell>
          <cell r="K4931">
            <v>118.5</v>
          </cell>
        </row>
        <row r="4932">
          <cell r="A4932">
            <v>29519</v>
          </cell>
          <cell r="B4932">
            <v>1</v>
          </cell>
          <cell r="C4932">
            <v>18.899999999999999</v>
          </cell>
          <cell r="F4932">
            <v>1</v>
          </cell>
          <cell r="G4932">
            <v>16.600000000000001</v>
          </cell>
          <cell r="H4932">
            <v>5</v>
          </cell>
          <cell r="I4932">
            <v>83</v>
          </cell>
          <cell r="J4932">
            <v>7</v>
          </cell>
          <cell r="K4932">
            <v>118.5</v>
          </cell>
        </row>
        <row r="4933">
          <cell r="A4933">
            <v>31823</v>
          </cell>
          <cell r="D4933">
            <v>8</v>
          </cell>
          <cell r="E4933">
            <v>27.44</v>
          </cell>
          <cell r="F4933">
            <v>18</v>
          </cell>
          <cell r="G4933">
            <v>63</v>
          </cell>
          <cell r="H4933">
            <v>8</v>
          </cell>
          <cell r="I4933">
            <v>28</v>
          </cell>
          <cell r="J4933">
            <v>34</v>
          </cell>
          <cell r="K4933">
            <v>118.44</v>
          </cell>
        </row>
        <row r="4934">
          <cell r="A4934">
            <v>30391</v>
          </cell>
          <cell r="B4934">
            <v>3</v>
          </cell>
          <cell r="C4934">
            <v>18.100000000000001</v>
          </cell>
          <cell r="F4934">
            <v>7</v>
          </cell>
          <cell r="G4934">
            <v>43.6</v>
          </cell>
          <cell r="H4934">
            <v>9</v>
          </cell>
          <cell r="I4934">
            <v>56.7</v>
          </cell>
          <cell r="J4934">
            <v>19</v>
          </cell>
          <cell r="K4934">
            <v>118.4</v>
          </cell>
        </row>
        <row r="4935">
          <cell r="A4935">
            <v>17456</v>
          </cell>
          <cell r="B4935">
            <v>5</v>
          </cell>
          <cell r="C4935">
            <v>58</v>
          </cell>
          <cell r="D4935">
            <v>3</v>
          </cell>
          <cell r="E4935">
            <v>34.799999999999997</v>
          </cell>
          <cell r="F4935">
            <v>1</v>
          </cell>
          <cell r="G4935">
            <v>11.6</v>
          </cell>
          <cell r="H4935">
            <v>1</v>
          </cell>
          <cell r="I4935">
            <v>13.9</v>
          </cell>
          <cell r="J4935">
            <v>10</v>
          </cell>
          <cell r="K4935">
            <v>118.3</v>
          </cell>
        </row>
        <row r="4936">
          <cell r="A4936">
            <v>15263</v>
          </cell>
          <cell r="B4936">
            <v>27</v>
          </cell>
          <cell r="C4936">
            <v>77.84</v>
          </cell>
          <cell r="D4936">
            <v>14</v>
          </cell>
          <cell r="E4936">
            <v>40.369999999999997</v>
          </cell>
          <cell r="J4936">
            <v>41</v>
          </cell>
          <cell r="K4936">
            <v>118.21000000000001</v>
          </cell>
        </row>
        <row r="4937">
          <cell r="A4937">
            <v>31382</v>
          </cell>
          <cell r="F4937">
            <v>6</v>
          </cell>
          <cell r="G4937">
            <v>70.45</v>
          </cell>
          <cell r="H4937">
            <v>4</v>
          </cell>
          <cell r="I4937">
            <v>47.6</v>
          </cell>
          <cell r="J4937">
            <v>10</v>
          </cell>
          <cell r="K4937">
            <v>118.05000000000001</v>
          </cell>
        </row>
        <row r="4938">
          <cell r="A4938">
            <v>29504</v>
          </cell>
          <cell r="B4938">
            <v>2</v>
          </cell>
          <cell r="C4938">
            <v>29.8</v>
          </cell>
          <cell r="D4938">
            <v>3</v>
          </cell>
          <cell r="E4938">
            <v>43.51</v>
          </cell>
          <cell r="F4938">
            <v>2</v>
          </cell>
          <cell r="G4938">
            <v>29.8</v>
          </cell>
          <cell r="H4938">
            <v>1</v>
          </cell>
          <cell r="I4938">
            <v>14.9</v>
          </cell>
          <cell r="J4938">
            <v>8</v>
          </cell>
          <cell r="K4938">
            <v>118.01</v>
          </cell>
        </row>
        <row r="4939">
          <cell r="A4939">
            <v>22366</v>
          </cell>
          <cell r="B4939">
            <v>37</v>
          </cell>
          <cell r="C4939">
            <v>117.88</v>
          </cell>
          <cell r="J4939">
            <v>37</v>
          </cell>
          <cell r="K4939">
            <v>117.88</v>
          </cell>
        </row>
        <row r="4940">
          <cell r="A4940">
            <v>17757</v>
          </cell>
          <cell r="B4940">
            <v>56</v>
          </cell>
          <cell r="C4940">
            <v>111.84</v>
          </cell>
          <cell r="D4940">
            <v>3</v>
          </cell>
          <cell r="E4940">
            <v>6</v>
          </cell>
          <cell r="J4940">
            <v>59</v>
          </cell>
          <cell r="K4940">
            <v>117.84</v>
          </cell>
        </row>
        <row r="4941">
          <cell r="A4941">
            <v>30221</v>
          </cell>
          <cell r="B4941">
            <v>1</v>
          </cell>
          <cell r="C4941">
            <v>58.9</v>
          </cell>
          <cell r="D4941">
            <v>1</v>
          </cell>
          <cell r="E4941">
            <v>58.9</v>
          </cell>
          <cell r="J4941">
            <v>2</v>
          </cell>
          <cell r="K4941">
            <v>117.8</v>
          </cell>
        </row>
        <row r="4942">
          <cell r="A4942">
            <v>28441</v>
          </cell>
          <cell r="B4942">
            <v>2</v>
          </cell>
          <cell r="C4942">
            <v>34</v>
          </cell>
          <cell r="F4942">
            <v>2</v>
          </cell>
          <cell r="G4942">
            <v>32.64</v>
          </cell>
          <cell r="H4942">
            <v>3</v>
          </cell>
          <cell r="I4942">
            <v>51</v>
          </cell>
          <cell r="J4942">
            <v>7</v>
          </cell>
          <cell r="K4942">
            <v>117.64</v>
          </cell>
        </row>
        <row r="4943">
          <cell r="A4943">
            <v>31554</v>
          </cell>
          <cell r="B4943">
            <v>2</v>
          </cell>
          <cell r="C4943">
            <v>19.600000000000001</v>
          </cell>
          <cell r="D4943">
            <v>6</v>
          </cell>
          <cell r="E4943">
            <v>58.8</v>
          </cell>
          <cell r="F4943">
            <v>4</v>
          </cell>
          <cell r="G4943">
            <v>39.200000000000003</v>
          </cell>
          <cell r="J4943">
            <v>12</v>
          </cell>
          <cell r="K4943">
            <v>117.60000000000001</v>
          </cell>
        </row>
        <row r="4944">
          <cell r="A4944">
            <v>11772</v>
          </cell>
          <cell r="B4944">
            <v>9</v>
          </cell>
          <cell r="C4944">
            <v>44.1</v>
          </cell>
          <cell r="D4944">
            <v>15</v>
          </cell>
          <cell r="E4944">
            <v>73.5</v>
          </cell>
          <cell r="J4944">
            <v>24</v>
          </cell>
          <cell r="K4944">
            <v>117.6</v>
          </cell>
        </row>
        <row r="4945">
          <cell r="A4945">
            <v>14003</v>
          </cell>
          <cell r="B4945">
            <v>10</v>
          </cell>
          <cell r="C4945">
            <v>49</v>
          </cell>
          <cell r="D4945">
            <v>14</v>
          </cell>
          <cell r="E4945">
            <v>68.599999999999994</v>
          </cell>
          <cell r="J4945">
            <v>24</v>
          </cell>
          <cell r="K4945">
            <v>117.6</v>
          </cell>
        </row>
        <row r="4946">
          <cell r="A4946">
            <v>28058</v>
          </cell>
          <cell r="B4946">
            <v>18</v>
          </cell>
          <cell r="C4946">
            <v>35.68</v>
          </cell>
          <cell r="F4946">
            <v>23</v>
          </cell>
          <cell r="G4946">
            <v>46</v>
          </cell>
          <cell r="H4946">
            <v>18</v>
          </cell>
          <cell r="I4946">
            <v>35.840000000000003</v>
          </cell>
          <cell r="J4946">
            <v>59</v>
          </cell>
          <cell r="K4946">
            <v>117.52000000000001</v>
          </cell>
        </row>
        <row r="4947">
          <cell r="A4947">
            <v>28701</v>
          </cell>
          <cell r="B4947">
            <v>22</v>
          </cell>
          <cell r="C4947">
            <v>29.79</v>
          </cell>
          <cell r="D4947">
            <v>34</v>
          </cell>
          <cell r="E4947">
            <v>47.05</v>
          </cell>
          <cell r="F4947">
            <v>25</v>
          </cell>
          <cell r="G4947">
            <v>34.78</v>
          </cell>
          <cell r="H4947">
            <v>4</v>
          </cell>
          <cell r="I4947">
            <v>5.6</v>
          </cell>
          <cell r="J4947">
            <v>85</v>
          </cell>
          <cell r="K4947">
            <v>117.22</v>
          </cell>
        </row>
        <row r="4948">
          <cell r="A4948">
            <v>10612</v>
          </cell>
          <cell r="B4948">
            <v>22</v>
          </cell>
          <cell r="C4948">
            <v>117.08</v>
          </cell>
          <cell r="J4948">
            <v>22</v>
          </cell>
          <cell r="K4948">
            <v>117.08</v>
          </cell>
        </row>
        <row r="4949">
          <cell r="A4949">
            <v>29469</v>
          </cell>
          <cell r="B4949">
            <v>9</v>
          </cell>
          <cell r="C4949">
            <v>117.04</v>
          </cell>
          <cell r="J4949">
            <v>9</v>
          </cell>
          <cell r="K4949">
            <v>117.04</v>
          </cell>
        </row>
        <row r="4950">
          <cell r="A4950">
            <v>17449</v>
          </cell>
          <cell r="D4950">
            <v>2</v>
          </cell>
          <cell r="E4950">
            <v>117</v>
          </cell>
          <cell r="J4950">
            <v>2</v>
          </cell>
          <cell r="K4950">
            <v>117</v>
          </cell>
        </row>
        <row r="4951">
          <cell r="A4951">
            <v>17584</v>
          </cell>
          <cell r="B4951">
            <v>2</v>
          </cell>
          <cell r="C4951">
            <v>39</v>
          </cell>
          <cell r="D4951">
            <v>2</v>
          </cell>
          <cell r="E4951">
            <v>39</v>
          </cell>
          <cell r="H4951">
            <v>2</v>
          </cell>
          <cell r="I4951">
            <v>39</v>
          </cell>
          <cell r="J4951">
            <v>6</v>
          </cell>
          <cell r="K4951">
            <v>117</v>
          </cell>
        </row>
        <row r="4952">
          <cell r="A4952">
            <v>31522</v>
          </cell>
          <cell r="D4952">
            <v>9</v>
          </cell>
          <cell r="E4952">
            <v>35.1</v>
          </cell>
          <cell r="F4952">
            <v>12</v>
          </cell>
          <cell r="G4952">
            <v>46.8</v>
          </cell>
          <cell r="H4952">
            <v>9</v>
          </cell>
          <cell r="I4952">
            <v>35.1</v>
          </cell>
          <cell r="J4952">
            <v>30</v>
          </cell>
          <cell r="K4952">
            <v>117</v>
          </cell>
        </row>
        <row r="4953">
          <cell r="A4953">
            <v>27857</v>
          </cell>
          <cell r="B4953">
            <v>3</v>
          </cell>
          <cell r="C4953">
            <v>50.7</v>
          </cell>
          <cell r="F4953">
            <v>2</v>
          </cell>
          <cell r="G4953">
            <v>32.450000000000003</v>
          </cell>
          <cell r="H4953">
            <v>2</v>
          </cell>
          <cell r="I4953">
            <v>33.799999999999997</v>
          </cell>
          <cell r="J4953">
            <v>7</v>
          </cell>
          <cell r="K4953">
            <v>116.95</v>
          </cell>
        </row>
        <row r="4954">
          <cell r="A4954">
            <v>10500</v>
          </cell>
          <cell r="B4954">
            <v>5</v>
          </cell>
          <cell r="C4954">
            <v>42</v>
          </cell>
          <cell r="D4954">
            <v>6</v>
          </cell>
          <cell r="E4954">
            <v>50.4</v>
          </cell>
          <cell r="F4954">
            <v>1</v>
          </cell>
          <cell r="G4954">
            <v>8.4</v>
          </cell>
          <cell r="H4954">
            <v>2</v>
          </cell>
          <cell r="I4954">
            <v>16.13</v>
          </cell>
          <cell r="J4954">
            <v>14</v>
          </cell>
          <cell r="K4954">
            <v>116.93</v>
          </cell>
        </row>
        <row r="4955">
          <cell r="A4955">
            <v>10230</v>
          </cell>
          <cell r="B4955">
            <v>11</v>
          </cell>
          <cell r="C4955">
            <v>16.5</v>
          </cell>
          <cell r="D4955">
            <v>15</v>
          </cell>
          <cell r="E4955">
            <v>22.5</v>
          </cell>
          <cell r="F4955">
            <v>21</v>
          </cell>
          <cell r="G4955">
            <v>31.38</v>
          </cell>
          <cell r="H4955">
            <v>31</v>
          </cell>
          <cell r="I4955">
            <v>46.5</v>
          </cell>
          <cell r="J4955">
            <v>78</v>
          </cell>
          <cell r="K4955">
            <v>116.88</v>
          </cell>
        </row>
        <row r="4956">
          <cell r="A4956">
            <v>31553</v>
          </cell>
          <cell r="B4956">
            <v>4</v>
          </cell>
          <cell r="C4956">
            <v>39.200000000000003</v>
          </cell>
          <cell r="D4956">
            <v>7</v>
          </cell>
          <cell r="E4956">
            <v>67.819999999999993</v>
          </cell>
          <cell r="F4956">
            <v>1</v>
          </cell>
          <cell r="G4956">
            <v>9.8000000000000007</v>
          </cell>
          <cell r="J4956">
            <v>12</v>
          </cell>
          <cell r="K4956">
            <v>116.82</v>
          </cell>
        </row>
        <row r="4957">
          <cell r="A4957">
            <v>32480</v>
          </cell>
          <cell r="H4957">
            <v>12</v>
          </cell>
          <cell r="I4957">
            <v>116.66</v>
          </cell>
          <cell r="J4957">
            <v>12</v>
          </cell>
          <cell r="K4957">
            <v>116.66</v>
          </cell>
        </row>
        <row r="4958">
          <cell r="A4958">
            <v>29209</v>
          </cell>
          <cell r="B4958">
            <v>3</v>
          </cell>
          <cell r="C4958">
            <v>56.94</v>
          </cell>
          <cell r="H4958">
            <v>3</v>
          </cell>
          <cell r="I4958">
            <v>59.7</v>
          </cell>
          <cell r="J4958">
            <v>6</v>
          </cell>
          <cell r="K4958">
            <v>116.64</v>
          </cell>
        </row>
        <row r="4959">
          <cell r="A4959">
            <v>31470</v>
          </cell>
          <cell r="B4959">
            <v>2</v>
          </cell>
          <cell r="C4959">
            <v>21.2</v>
          </cell>
          <cell r="D4959">
            <v>2</v>
          </cell>
          <cell r="E4959">
            <v>21.2</v>
          </cell>
          <cell r="F4959">
            <v>5</v>
          </cell>
          <cell r="G4959">
            <v>53</v>
          </cell>
          <cell r="H4959">
            <v>2</v>
          </cell>
          <cell r="I4959">
            <v>21.2</v>
          </cell>
          <cell r="J4959">
            <v>11</v>
          </cell>
          <cell r="K4959">
            <v>116.60000000000001</v>
          </cell>
        </row>
        <row r="4960">
          <cell r="A4960">
            <v>31469</v>
          </cell>
          <cell r="D4960">
            <v>1</v>
          </cell>
          <cell r="E4960">
            <v>10.6</v>
          </cell>
          <cell r="F4960">
            <v>6</v>
          </cell>
          <cell r="G4960">
            <v>63.6</v>
          </cell>
          <cell r="H4960">
            <v>4</v>
          </cell>
          <cell r="I4960">
            <v>42.4</v>
          </cell>
          <cell r="J4960">
            <v>11</v>
          </cell>
          <cell r="K4960">
            <v>116.6</v>
          </cell>
        </row>
        <row r="4961">
          <cell r="A4961">
            <v>30111</v>
          </cell>
          <cell r="B4961">
            <v>2</v>
          </cell>
          <cell r="C4961">
            <v>79.8</v>
          </cell>
          <cell r="D4961">
            <v>1</v>
          </cell>
          <cell r="E4961">
            <v>36.71</v>
          </cell>
          <cell r="J4961">
            <v>3</v>
          </cell>
          <cell r="K4961">
            <v>116.50999999999999</v>
          </cell>
        </row>
        <row r="4962">
          <cell r="A4962">
            <v>30556</v>
          </cell>
          <cell r="B4962">
            <v>3</v>
          </cell>
          <cell r="C4962">
            <v>49.8</v>
          </cell>
          <cell r="D4962">
            <v>1</v>
          </cell>
          <cell r="E4962">
            <v>16.600000000000001</v>
          </cell>
          <cell r="F4962">
            <v>3</v>
          </cell>
          <cell r="G4962">
            <v>49.8</v>
          </cell>
          <cell r="J4962">
            <v>7</v>
          </cell>
          <cell r="K4962">
            <v>116.2</v>
          </cell>
        </row>
        <row r="4963">
          <cell r="A4963">
            <v>13803</v>
          </cell>
          <cell r="D4963">
            <v>4</v>
          </cell>
          <cell r="E4963">
            <v>58</v>
          </cell>
          <cell r="F4963">
            <v>4</v>
          </cell>
          <cell r="G4963">
            <v>58</v>
          </cell>
          <cell r="J4963">
            <v>8</v>
          </cell>
          <cell r="K4963">
            <v>116</v>
          </cell>
        </row>
        <row r="4964">
          <cell r="A4964">
            <v>15616</v>
          </cell>
          <cell r="B4964">
            <v>8</v>
          </cell>
          <cell r="C4964">
            <v>116</v>
          </cell>
          <cell r="J4964">
            <v>8</v>
          </cell>
          <cell r="K4964">
            <v>116</v>
          </cell>
        </row>
        <row r="4965">
          <cell r="A4965">
            <v>23693</v>
          </cell>
          <cell r="B4965">
            <v>3</v>
          </cell>
          <cell r="C4965">
            <v>43.5</v>
          </cell>
          <cell r="D4965">
            <v>3</v>
          </cell>
          <cell r="E4965">
            <v>43.5</v>
          </cell>
          <cell r="F4965">
            <v>2</v>
          </cell>
          <cell r="G4965">
            <v>29</v>
          </cell>
          <cell r="J4965">
            <v>8</v>
          </cell>
          <cell r="K4965">
            <v>116</v>
          </cell>
        </row>
        <row r="4966">
          <cell r="A4966">
            <v>29925</v>
          </cell>
          <cell r="B4966">
            <v>1</v>
          </cell>
          <cell r="C4966">
            <v>58</v>
          </cell>
          <cell r="D4966">
            <v>1</v>
          </cell>
          <cell r="E4966">
            <v>58</v>
          </cell>
          <cell r="J4966">
            <v>2</v>
          </cell>
          <cell r="K4966">
            <v>116</v>
          </cell>
        </row>
        <row r="4967">
          <cell r="A4967">
            <v>32227</v>
          </cell>
          <cell r="H4967">
            <v>10</v>
          </cell>
          <cell r="I4967">
            <v>116</v>
          </cell>
          <cell r="J4967">
            <v>10</v>
          </cell>
          <cell r="K4967">
            <v>116</v>
          </cell>
        </row>
        <row r="4968">
          <cell r="A4968">
            <v>32321</v>
          </cell>
          <cell r="H4968">
            <v>29</v>
          </cell>
          <cell r="I4968">
            <v>116</v>
          </cell>
          <cell r="J4968">
            <v>29</v>
          </cell>
          <cell r="K4968">
            <v>116</v>
          </cell>
        </row>
        <row r="4969">
          <cell r="A4969">
            <v>12166</v>
          </cell>
          <cell r="B4969">
            <v>6</v>
          </cell>
          <cell r="C4969">
            <v>69.599999999999994</v>
          </cell>
          <cell r="D4969">
            <v>1</v>
          </cell>
          <cell r="E4969">
            <v>11.6</v>
          </cell>
          <cell r="F4969">
            <v>3</v>
          </cell>
          <cell r="G4969">
            <v>34.799999999999997</v>
          </cell>
          <cell r="J4969">
            <v>10</v>
          </cell>
          <cell r="K4969">
            <v>115.99999999999999</v>
          </cell>
        </row>
        <row r="4970">
          <cell r="A4970">
            <v>22267</v>
          </cell>
          <cell r="D4970">
            <v>17</v>
          </cell>
          <cell r="E4970">
            <v>109.98</v>
          </cell>
          <cell r="F4970">
            <v>1</v>
          </cell>
          <cell r="G4970">
            <v>5.98</v>
          </cell>
          <cell r="J4970">
            <v>18</v>
          </cell>
          <cell r="K4970">
            <v>115.96000000000001</v>
          </cell>
        </row>
        <row r="4971">
          <cell r="A4971">
            <v>16796</v>
          </cell>
          <cell r="B4971">
            <v>24</v>
          </cell>
          <cell r="C4971">
            <v>33.380000000000003</v>
          </cell>
          <cell r="D4971">
            <v>22</v>
          </cell>
          <cell r="E4971">
            <v>30.69</v>
          </cell>
          <cell r="F4971">
            <v>17</v>
          </cell>
          <cell r="G4971">
            <v>23.8</v>
          </cell>
          <cell r="H4971">
            <v>20</v>
          </cell>
          <cell r="I4971">
            <v>27.89</v>
          </cell>
          <cell r="J4971">
            <v>83</v>
          </cell>
          <cell r="K4971">
            <v>115.76</v>
          </cell>
        </row>
        <row r="4972">
          <cell r="A4972">
            <v>31527</v>
          </cell>
          <cell r="D4972">
            <v>2</v>
          </cell>
          <cell r="E4972">
            <v>43.98</v>
          </cell>
          <cell r="F4972">
            <v>2</v>
          </cell>
          <cell r="G4972">
            <v>47.8</v>
          </cell>
          <cell r="H4972">
            <v>1</v>
          </cell>
          <cell r="I4972">
            <v>23.9</v>
          </cell>
          <cell r="J4972">
            <v>5</v>
          </cell>
          <cell r="K4972">
            <v>115.68</v>
          </cell>
        </row>
        <row r="4973">
          <cell r="A4973">
            <v>12053</v>
          </cell>
          <cell r="B4973">
            <v>9</v>
          </cell>
          <cell r="C4973">
            <v>30.6</v>
          </cell>
          <cell r="D4973">
            <v>5</v>
          </cell>
          <cell r="E4973">
            <v>17</v>
          </cell>
          <cell r="F4973">
            <v>5</v>
          </cell>
          <cell r="G4973">
            <v>17</v>
          </cell>
          <cell r="H4973">
            <v>15</v>
          </cell>
          <cell r="I4973">
            <v>51</v>
          </cell>
          <cell r="J4973">
            <v>34</v>
          </cell>
          <cell r="K4973">
            <v>115.6</v>
          </cell>
        </row>
        <row r="4974">
          <cell r="A4974">
            <v>17346</v>
          </cell>
          <cell r="B4974">
            <v>7</v>
          </cell>
          <cell r="C4974">
            <v>73.5</v>
          </cell>
          <cell r="D4974">
            <v>4</v>
          </cell>
          <cell r="E4974">
            <v>42</v>
          </cell>
          <cell r="J4974">
            <v>11</v>
          </cell>
          <cell r="K4974">
            <v>115.5</v>
          </cell>
        </row>
        <row r="4975">
          <cell r="A4975">
            <v>31881</v>
          </cell>
          <cell r="F4975">
            <v>6</v>
          </cell>
          <cell r="G4975">
            <v>76.37</v>
          </cell>
          <cell r="H4975">
            <v>3</v>
          </cell>
          <cell r="I4975">
            <v>38.700000000000003</v>
          </cell>
          <cell r="J4975">
            <v>9</v>
          </cell>
          <cell r="K4975">
            <v>115.07000000000001</v>
          </cell>
        </row>
        <row r="4976">
          <cell r="A4976">
            <v>30571</v>
          </cell>
          <cell r="B4976">
            <v>2</v>
          </cell>
          <cell r="C4976">
            <v>24.77</v>
          </cell>
          <cell r="D4976">
            <v>3</v>
          </cell>
          <cell r="E4976">
            <v>38.700000000000003</v>
          </cell>
          <cell r="F4976">
            <v>2</v>
          </cell>
          <cell r="G4976">
            <v>25.8</v>
          </cell>
          <cell r="H4976">
            <v>2</v>
          </cell>
          <cell r="I4976">
            <v>25.8</v>
          </cell>
          <cell r="J4976">
            <v>9</v>
          </cell>
          <cell r="K4976">
            <v>115.07</v>
          </cell>
        </row>
        <row r="4977">
          <cell r="A4977">
            <v>28853</v>
          </cell>
          <cell r="B4977">
            <v>11</v>
          </cell>
          <cell r="C4977">
            <v>60.06</v>
          </cell>
          <cell r="D4977">
            <v>10</v>
          </cell>
          <cell r="E4977">
            <v>55</v>
          </cell>
          <cell r="J4977">
            <v>21</v>
          </cell>
          <cell r="K4977">
            <v>115.06</v>
          </cell>
        </row>
        <row r="4978">
          <cell r="A4978">
            <v>31822</v>
          </cell>
          <cell r="D4978">
            <v>6</v>
          </cell>
          <cell r="E4978">
            <v>33</v>
          </cell>
          <cell r="F4978">
            <v>8</v>
          </cell>
          <cell r="G4978">
            <v>43.56</v>
          </cell>
          <cell r="H4978">
            <v>7</v>
          </cell>
          <cell r="I4978">
            <v>38.5</v>
          </cell>
          <cell r="J4978">
            <v>21</v>
          </cell>
          <cell r="K4978">
            <v>115.06</v>
          </cell>
        </row>
        <row r="4979">
          <cell r="A4979">
            <v>10425</v>
          </cell>
          <cell r="B4979">
            <v>2</v>
          </cell>
          <cell r="C4979">
            <v>46</v>
          </cell>
          <cell r="D4979">
            <v>1</v>
          </cell>
          <cell r="E4979">
            <v>23</v>
          </cell>
          <cell r="F4979">
            <v>1</v>
          </cell>
          <cell r="G4979">
            <v>23</v>
          </cell>
          <cell r="H4979">
            <v>1</v>
          </cell>
          <cell r="I4979">
            <v>23</v>
          </cell>
          <cell r="J4979">
            <v>5</v>
          </cell>
          <cell r="K4979">
            <v>115</v>
          </cell>
        </row>
        <row r="4980">
          <cell r="A4980">
            <v>17060</v>
          </cell>
          <cell r="B4980">
            <v>2</v>
          </cell>
          <cell r="C4980">
            <v>76</v>
          </cell>
          <cell r="H4980">
            <v>1</v>
          </cell>
          <cell r="I4980">
            <v>38.9</v>
          </cell>
          <cell r="J4980">
            <v>3</v>
          </cell>
          <cell r="K4980">
            <v>114.9</v>
          </cell>
        </row>
        <row r="4981">
          <cell r="A4981">
            <v>10255</v>
          </cell>
          <cell r="B4981">
            <v>22</v>
          </cell>
          <cell r="C4981">
            <v>32.64</v>
          </cell>
          <cell r="D4981">
            <v>17</v>
          </cell>
          <cell r="E4981">
            <v>25.26</v>
          </cell>
          <cell r="F4981">
            <v>29</v>
          </cell>
          <cell r="G4981">
            <v>43.26</v>
          </cell>
          <cell r="H4981">
            <v>9</v>
          </cell>
          <cell r="I4981">
            <v>13.7</v>
          </cell>
          <cell r="J4981">
            <v>77</v>
          </cell>
          <cell r="K4981">
            <v>114.86</v>
          </cell>
        </row>
        <row r="4982">
          <cell r="A4982">
            <v>28083</v>
          </cell>
          <cell r="B4982">
            <v>7</v>
          </cell>
          <cell r="C4982">
            <v>100.34</v>
          </cell>
          <cell r="D4982">
            <v>1</v>
          </cell>
          <cell r="E4982">
            <v>14.5</v>
          </cell>
          <cell r="J4982">
            <v>8</v>
          </cell>
          <cell r="K4982">
            <v>114.84</v>
          </cell>
        </row>
        <row r="4983">
          <cell r="A4983">
            <v>18322</v>
          </cell>
          <cell r="B4983">
            <v>6</v>
          </cell>
          <cell r="C4983">
            <v>35.4</v>
          </cell>
          <cell r="D4983">
            <v>2</v>
          </cell>
          <cell r="E4983">
            <v>11.8</v>
          </cell>
          <cell r="F4983">
            <v>10</v>
          </cell>
          <cell r="G4983">
            <v>56.56</v>
          </cell>
          <cell r="H4983">
            <v>2</v>
          </cell>
          <cell r="I4983">
            <v>11</v>
          </cell>
          <cell r="J4983">
            <v>20</v>
          </cell>
          <cell r="K4983">
            <v>114.76</v>
          </cell>
        </row>
        <row r="4984">
          <cell r="A4984">
            <v>29403</v>
          </cell>
          <cell r="D4984">
            <v>2</v>
          </cell>
          <cell r="E4984">
            <v>11.78</v>
          </cell>
          <cell r="F4984">
            <v>10</v>
          </cell>
          <cell r="G4984">
            <v>55</v>
          </cell>
          <cell r="H4984">
            <v>9</v>
          </cell>
          <cell r="I4984">
            <v>47.74</v>
          </cell>
          <cell r="J4984">
            <v>21</v>
          </cell>
          <cell r="K4984">
            <v>114.52000000000001</v>
          </cell>
        </row>
        <row r="4985">
          <cell r="A4985">
            <v>16284</v>
          </cell>
          <cell r="H4985">
            <v>5</v>
          </cell>
          <cell r="I4985">
            <v>114.5</v>
          </cell>
          <cell r="J4985">
            <v>5</v>
          </cell>
          <cell r="K4985">
            <v>114.5</v>
          </cell>
        </row>
        <row r="4986">
          <cell r="A4986">
            <v>16582</v>
          </cell>
          <cell r="B4986">
            <v>2</v>
          </cell>
          <cell r="C4986">
            <v>32.6</v>
          </cell>
          <cell r="D4986">
            <v>1</v>
          </cell>
          <cell r="E4986">
            <v>16.3</v>
          </cell>
          <cell r="F4986">
            <v>1</v>
          </cell>
          <cell r="G4986">
            <v>16.3</v>
          </cell>
          <cell r="H4986">
            <v>3</v>
          </cell>
          <cell r="I4986">
            <v>48.9</v>
          </cell>
          <cell r="J4986">
            <v>7</v>
          </cell>
          <cell r="K4986">
            <v>114.1</v>
          </cell>
        </row>
        <row r="4987">
          <cell r="A4987">
            <v>16661</v>
          </cell>
          <cell r="B4987">
            <v>1</v>
          </cell>
          <cell r="C4987">
            <v>38</v>
          </cell>
          <cell r="D4987">
            <v>2</v>
          </cell>
          <cell r="E4987">
            <v>76</v>
          </cell>
          <cell r="J4987">
            <v>3</v>
          </cell>
          <cell r="K4987">
            <v>114</v>
          </cell>
        </row>
        <row r="4988">
          <cell r="A4988">
            <v>30311</v>
          </cell>
          <cell r="B4988">
            <v>4</v>
          </cell>
          <cell r="C4988">
            <v>38</v>
          </cell>
          <cell r="D4988">
            <v>1</v>
          </cell>
          <cell r="E4988">
            <v>9.5</v>
          </cell>
          <cell r="F4988">
            <v>2</v>
          </cell>
          <cell r="G4988">
            <v>19</v>
          </cell>
          <cell r="H4988">
            <v>5</v>
          </cell>
          <cell r="I4988">
            <v>47.5</v>
          </cell>
          <cell r="J4988">
            <v>12</v>
          </cell>
          <cell r="K4988">
            <v>114</v>
          </cell>
        </row>
        <row r="4989">
          <cell r="A4989">
            <v>30312</v>
          </cell>
          <cell r="B4989">
            <v>2</v>
          </cell>
          <cell r="C4989">
            <v>19</v>
          </cell>
          <cell r="D4989">
            <v>2</v>
          </cell>
          <cell r="E4989">
            <v>19</v>
          </cell>
          <cell r="F4989">
            <v>4</v>
          </cell>
          <cell r="G4989">
            <v>38</v>
          </cell>
          <cell r="H4989">
            <v>4</v>
          </cell>
          <cell r="I4989">
            <v>38</v>
          </cell>
          <cell r="J4989">
            <v>12</v>
          </cell>
          <cell r="K4989">
            <v>114</v>
          </cell>
        </row>
        <row r="4990">
          <cell r="A4990">
            <v>31202</v>
          </cell>
          <cell r="B4990">
            <v>15</v>
          </cell>
          <cell r="C4990">
            <v>100.38</v>
          </cell>
          <cell r="D4990">
            <v>2</v>
          </cell>
          <cell r="E4990">
            <v>13.6</v>
          </cell>
          <cell r="J4990">
            <v>17</v>
          </cell>
          <cell r="K4990">
            <v>113.97999999999999</v>
          </cell>
        </row>
        <row r="4991">
          <cell r="A4991">
            <v>16682</v>
          </cell>
          <cell r="D4991">
            <v>1</v>
          </cell>
          <cell r="E4991">
            <v>56.9</v>
          </cell>
          <cell r="F4991">
            <v>1</v>
          </cell>
          <cell r="G4991">
            <v>56.9</v>
          </cell>
          <cell r="J4991">
            <v>2</v>
          </cell>
          <cell r="K4991">
            <v>113.8</v>
          </cell>
        </row>
        <row r="4992">
          <cell r="A4992">
            <v>31627</v>
          </cell>
          <cell r="D4992">
            <v>13</v>
          </cell>
          <cell r="E4992">
            <v>39</v>
          </cell>
          <cell r="F4992">
            <v>14</v>
          </cell>
          <cell r="G4992">
            <v>41.76</v>
          </cell>
          <cell r="H4992">
            <v>11</v>
          </cell>
          <cell r="I4992">
            <v>33</v>
          </cell>
          <cell r="J4992">
            <v>38</v>
          </cell>
          <cell r="K4992">
            <v>113.75999999999999</v>
          </cell>
        </row>
        <row r="4993">
          <cell r="A4993">
            <v>30411</v>
          </cell>
          <cell r="B4993">
            <v>1</v>
          </cell>
          <cell r="C4993">
            <v>29</v>
          </cell>
          <cell r="D4993">
            <v>1</v>
          </cell>
          <cell r="E4993">
            <v>26.68</v>
          </cell>
          <cell r="F4993">
            <v>2</v>
          </cell>
          <cell r="G4993">
            <v>58</v>
          </cell>
          <cell r="J4993">
            <v>4</v>
          </cell>
          <cell r="K4993">
            <v>113.68</v>
          </cell>
        </row>
        <row r="4994">
          <cell r="A4994">
            <v>22401</v>
          </cell>
          <cell r="B4994">
            <v>3</v>
          </cell>
          <cell r="C4994">
            <v>42.6</v>
          </cell>
          <cell r="D4994">
            <v>2</v>
          </cell>
          <cell r="E4994">
            <v>28.4</v>
          </cell>
          <cell r="F4994">
            <v>3</v>
          </cell>
          <cell r="G4994">
            <v>42.6</v>
          </cell>
          <cell r="J4994">
            <v>8</v>
          </cell>
          <cell r="K4994">
            <v>113.6</v>
          </cell>
        </row>
        <row r="4995">
          <cell r="A4995">
            <v>28257</v>
          </cell>
          <cell r="B4995">
            <v>5</v>
          </cell>
          <cell r="C4995">
            <v>30</v>
          </cell>
          <cell r="D4995">
            <v>2</v>
          </cell>
          <cell r="E4995">
            <v>12</v>
          </cell>
          <cell r="F4995">
            <v>8</v>
          </cell>
          <cell r="G4995">
            <v>47.52</v>
          </cell>
          <cell r="H4995">
            <v>4</v>
          </cell>
          <cell r="I4995">
            <v>24</v>
          </cell>
          <cell r="J4995">
            <v>19</v>
          </cell>
          <cell r="K4995">
            <v>113.52000000000001</v>
          </cell>
        </row>
        <row r="4996">
          <cell r="A4996">
            <v>23675</v>
          </cell>
          <cell r="B4996">
            <v>9</v>
          </cell>
          <cell r="C4996">
            <v>113.4</v>
          </cell>
          <cell r="J4996">
            <v>9</v>
          </cell>
          <cell r="K4996">
            <v>113.4</v>
          </cell>
        </row>
        <row r="4997">
          <cell r="A4997">
            <v>22866</v>
          </cell>
          <cell r="B4997">
            <v>15</v>
          </cell>
          <cell r="C4997">
            <v>58.5</v>
          </cell>
          <cell r="D4997">
            <v>5</v>
          </cell>
          <cell r="E4997">
            <v>19.5</v>
          </cell>
          <cell r="F4997">
            <v>6</v>
          </cell>
          <cell r="G4997">
            <v>23.4</v>
          </cell>
          <cell r="H4997">
            <v>3</v>
          </cell>
          <cell r="I4997">
            <v>11.7</v>
          </cell>
          <cell r="J4997">
            <v>29</v>
          </cell>
          <cell r="K4997">
            <v>113.10000000000001</v>
          </cell>
        </row>
        <row r="4998">
          <cell r="A4998">
            <v>18147</v>
          </cell>
          <cell r="B4998">
            <v>34</v>
          </cell>
          <cell r="C4998">
            <v>98.6</v>
          </cell>
          <cell r="D4998">
            <v>5</v>
          </cell>
          <cell r="E4998">
            <v>14.5</v>
          </cell>
          <cell r="J4998">
            <v>39</v>
          </cell>
          <cell r="K4998">
            <v>113.1</v>
          </cell>
        </row>
        <row r="4999">
          <cell r="A4999">
            <v>18509</v>
          </cell>
          <cell r="B4999">
            <v>1</v>
          </cell>
          <cell r="C4999">
            <v>16.8</v>
          </cell>
          <cell r="F4999">
            <v>3</v>
          </cell>
          <cell r="G4999">
            <v>48</v>
          </cell>
          <cell r="H4999">
            <v>3</v>
          </cell>
          <cell r="I4999">
            <v>48</v>
          </cell>
          <cell r="J4999">
            <v>7</v>
          </cell>
          <cell r="K4999">
            <v>112.8</v>
          </cell>
        </row>
        <row r="5000">
          <cell r="A5000">
            <v>32179</v>
          </cell>
          <cell r="H5000">
            <v>23</v>
          </cell>
          <cell r="I5000">
            <v>112.7</v>
          </cell>
          <cell r="J5000">
            <v>23</v>
          </cell>
          <cell r="K5000">
            <v>112.7</v>
          </cell>
        </row>
        <row r="5001">
          <cell r="A5001">
            <v>17626</v>
          </cell>
          <cell r="B5001">
            <v>9</v>
          </cell>
          <cell r="C5001">
            <v>67.5</v>
          </cell>
          <cell r="D5001">
            <v>6</v>
          </cell>
          <cell r="E5001">
            <v>45</v>
          </cell>
          <cell r="J5001">
            <v>15</v>
          </cell>
          <cell r="K5001">
            <v>112.5</v>
          </cell>
        </row>
        <row r="5002">
          <cell r="A5002">
            <v>22491</v>
          </cell>
          <cell r="B5002">
            <v>8</v>
          </cell>
          <cell r="C5002">
            <v>60</v>
          </cell>
          <cell r="F5002">
            <v>4</v>
          </cell>
          <cell r="G5002">
            <v>30</v>
          </cell>
          <cell r="H5002">
            <v>3</v>
          </cell>
          <cell r="I5002">
            <v>22.5</v>
          </cell>
          <cell r="J5002">
            <v>15</v>
          </cell>
          <cell r="K5002">
            <v>112.5</v>
          </cell>
        </row>
        <row r="5003">
          <cell r="A5003">
            <v>14342</v>
          </cell>
          <cell r="B5003">
            <v>6</v>
          </cell>
          <cell r="C5003">
            <v>16.8</v>
          </cell>
          <cell r="D5003">
            <v>13</v>
          </cell>
          <cell r="E5003">
            <v>36.4</v>
          </cell>
          <cell r="F5003">
            <v>11</v>
          </cell>
          <cell r="G5003">
            <v>30.8</v>
          </cell>
          <cell r="H5003">
            <v>10</v>
          </cell>
          <cell r="I5003">
            <v>28</v>
          </cell>
          <cell r="J5003">
            <v>40</v>
          </cell>
          <cell r="K5003">
            <v>112</v>
          </cell>
        </row>
        <row r="5004">
          <cell r="A5004">
            <v>29452</v>
          </cell>
          <cell r="D5004">
            <v>4</v>
          </cell>
          <cell r="E5004">
            <v>44.8</v>
          </cell>
          <cell r="F5004">
            <v>6</v>
          </cell>
          <cell r="G5004">
            <v>67.2</v>
          </cell>
          <cell r="J5004">
            <v>10</v>
          </cell>
          <cell r="K5004">
            <v>112</v>
          </cell>
        </row>
        <row r="5005">
          <cell r="A5005">
            <v>29994</v>
          </cell>
          <cell r="B5005">
            <v>4</v>
          </cell>
          <cell r="C5005">
            <v>56</v>
          </cell>
          <cell r="H5005">
            <v>4</v>
          </cell>
          <cell r="I5005">
            <v>56</v>
          </cell>
          <cell r="J5005">
            <v>8</v>
          </cell>
          <cell r="K5005">
            <v>112</v>
          </cell>
        </row>
        <row r="5006">
          <cell r="A5006">
            <v>29147</v>
          </cell>
          <cell r="B5006">
            <v>1</v>
          </cell>
          <cell r="C5006">
            <v>13.9</v>
          </cell>
          <cell r="D5006">
            <v>3</v>
          </cell>
          <cell r="E5006">
            <v>41.7</v>
          </cell>
          <cell r="F5006">
            <v>2</v>
          </cell>
          <cell r="G5006">
            <v>27.8</v>
          </cell>
          <cell r="H5006">
            <v>2</v>
          </cell>
          <cell r="I5006">
            <v>28.4</v>
          </cell>
          <cell r="J5006">
            <v>8</v>
          </cell>
          <cell r="K5006">
            <v>111.80000000000001</v>
          </cell>
        </row>
        <row r="5007">
          <cell r="A5007">
            <v>16581</v>
          </cell>
          <cell r="B5007">
            <v>2</v>
          </cell>
          <cell r="C5007">
            <v>37.200000000000003</v>
          </cell>
          <cell r="D5007">
            <v>2</v>
          </cell>
          <cell r="E5007">
            <v>37.200000000000003</v>
          </cell>
          <cell r="F5007">
            <v>1</v>
          </cell>
          <cell r="G5007">
            <v>18.600000000000001</v>
          </cell>
          <cell r="H5007">
            <v>1</v>
          </cell>
          <cell r="I5007">
            <v>18.600000000000001</v>
          </cell>
          <cell r="J5007">
            <v>6</v>
          </cell>
          <cell r="K5007">
            <v>111.6</v>
          </cell>
        </row>
        <row r="5008">
          <cell r="A5008">
            <v>22171</v>
          </cell>
          <cell r="D5008">
            <v>2</v>
          </cell>
          <cell r="E5008">
            <v>37.200000000000003</v>
          </cell>
          <cell r="F5008">
            <v>1</v>
          </cell>
          <cell r="G5008">
            <v>18.600000000000001</v>
          </cell>
          <cell r="H5008">
            <v>3</v>
          </cell>
          <cell r="I5008">
            <v>55.8</v>
          </cell>
          <cell r="J5008">
            <v>6</v>
          </cell>
          <cell r="K5008">
            <v>111.6</v>
          </cell>
        </row>
        <row r="5009">
          <cell r="A5009">
            <v>31487</v>
          </cell>
          <cell r="F5009">
            <v>3</v>
          </cell>
          <cell r="G5009">
            <v>55.8</v>
          </cell>
          <cell r="H5009">
            <v>3</v>
          </cell>
          <cell r="I5009">
            <v>55.8</v>
          </cell>
          <cell r="J5009">
            <v>6</v>
          </cell>
          <cell r="K5009">
            <v>111.6</v>
          </cell>
        </row>
        <row r="5010">
          <cell r="A5010">
            <v>16869</v>
          </cell>
          <cell r="B5010">
            <v>2</v>
          </cell>
          <cell r="C5010">
            <v>23</v>
          </cell>
          <cell r="F5010">
            <v>4</v>
          </cell>
          <cell r="G5010">
            <v>42.32</v>
          </cell>
          <cell r="H5010">
            <v>4</v>
          </cell>
          <cell r="I5010">
            <v>46</v>
          </cell>
          <cell r="J5010">
            <v>10</v>
          </cell>
          <cell r="K5010">
            <v>111.32</v>
          </cell>
        </row>
        <row r="5011">
          <cell r="A5011">
            <v>10892</v>
          </cell>
          <cell r="B5011">
            <v>4</v>
          </cell>
          <cell r="C5011">
            <v>55.6</v>
          </cell>
          <cell r="D5011">
            <v>1</v>
          </cell>
          <cell r="E5011">
            <v>13.9</v>
          </cell>
          <cell r="F5011">
            <v>2</v>
          </cell>
          <cell r="G5011">
            <v>27.8</v>
          </cell>
          <cell r="H5011">
            <v>1</v>
          </cell>
          <cell r="I5011">
            <v>13.9</v>
          </cell>
          <cell r="J5011">
            <v>8</v>
          </cell>
          <cell r="K5011">
            <v>111.2</v>
          </cell>
        </row>
        <row r="5012">
          <cell r="A5012">
            <v>29131</v>
          </cell>
          <cell r="B5012">
            <v>3</v>
          </cell>
          <cell r="C5012">
            <v>41.7</v>
          </cell>
          <cell r="D5012">
            <v>2</v>
          </cell>
          <cell r="E5012">
            <v>27.8</v>
          </cell>
          <cell r="F5012">
            <v>3</v>
          </cell>
          <cell r="G5012">
            <v>41.7</v>
          </cell>
          <cell r="J5012">
            <v>8</v>
          </cell>
          <cell r="K5012">
            <v>111.2</v>
          </cell>
        </row>
        <row r="5013">
          <cell r="A5013">
            <v>30530</v>
          </cell>
          <cell r="B5013">
            <v>2</v>
          </cell>
          <cell r="C5013">
            <v>27.8</v>
          </cell>
          <cell r="D5013">
            <v>5</v>
          </cell>
          <cell r="E5013">
            <v>69.5</v>
          </cell>
          <cell r="F5013">
            <v>1</v>
          </cell>
          <cell r="G5013">
            <v>13.9</v>
          </cell>
          <cell r="J5013">
            <v>8</v>
          </cell>
          <cell r="K5013">
            <v>111.2</v>
          </cell>
        </row>
        <row r="5014">
          <cell r="A5014">
            <v>17178</v>
          </cell>
          <cell r="B5014">
            <v>2</v>
          </cell>
          <cell r="C5014">
            <v>44.4</v>
          </cell>
          <cell r="D5014">
            <v>3</v>
          </cell>
          <cell r="E5014">
            <v>66.599999999999994</v>
          </cell>
          <cell r="J5014">
            <v>5</v>
          </cell>
          <cell r="K5014">
            <v>111</v>
          </cell>
        </row>
        <row r="5015">
          <cell r="A5015">
            <v>27890</v>
          </cell>
          <cell r="B5015">
            <v>1</v>
          </cell>
          <cell r="C5015">
            <v>18.5</v>
          </cell>
          <cell r="D5015">
            <v>1</v>
          </cell>
          <cell r="E5015">
            <v>18.5</v>
          </cell>
          <cell r="H5015">
            <v>4</v>
          </cell>
          <cell r="I5015">
            <v>74</v>
          </cell>
          <cell r="J5015">
            <v>6</v>
          </cell>
          <cell r="K5015">
            <v>111</v>
          </cell>
        </row>
        <row r="5016">
          <cell r="A5016">
            <v>31669</v>
          </cell>
          <cell r="B5016">
            <v>1</v>
          </cell>
          <cell r="C5016">
            <v>7.4</v>
          </cell>
          <cell r="D5016">
            <v>7</v>
          </cell>
          <cell r="E5016">
            <v>51.8</v>
          </cell>
          <cell r="F5016">
            <v>2</v>
          </cell>
          <cell r="G5016">
            <v>14.8</v>
          </cell>
          <cell r="H5016">
            <v>5</v>
          </cell>
          <cell r="I5016">
            <v>37</v>
          </cell>
          <cell r="J5016">
            <v>15</v>
          </cell>
          <cell r="K5016">
            <v>111</v>
          </cell>
        </row>
        <row r="5017">
          <cell r="A5017">
            <v>2031852</v>
          </cell>
          <cell r="D5017">
            <v>0.31</v>
          </cell>
          <cell r="E5017">
            <v>32.18</v>
          </cell>
          <cell r="F5017">
            <v>0.31</v>
          </cell>
          <cell r="G5017">
            <v>32.31</v>
          </cell>
          <cell r="H5017">
            <v>0.44</v>
          </cell>
          <cell r="I5017">
            <v>46.41</v>
          </cell>
          <cell r="J5017">
            <v>1.06</v>
          </cell>
          <cell r="K5017">
            <v>110.9</v>
          </cell>
        </row>
        <row r="5018">
          <cell r="A5018">
            <v>12141</v>
          </cell>
          <cell r="B5018">
            <v>34</v>
          </cell>
          <cell r="C5018">
            <v>37.4</v>
          </cell>
          <cell r="D5018">
            <v>32</v>
          </cell>
          <cell r="E5018">
            <v>35.200000000000003</v>
          </cell>
          <cell r="F5018">
            <v>13</v>
          </cell>
          <cell r="G5018">
            <v>13.3</v>
          </cell>
          <cell r="H5018">
            <v>25</v>
          </cell>
          <cell r="I5018">
            <v>25</v>
          </cell>
          <cell r="J5018">
            <v>104</v>
          </cell>
          <cell r="K5018">
            <v>110.89999999999999</v>
          </cell>
        </row>
        <row r="5019">
          <cell r="A5019">
            <v>29002</v>
          </cell>
          <cell r="B5019">
            <v>27</v>
          </cell>
          <cell r="C5019">
            <v>27</v>
          </cell>
          <cell r="D5019">
            <v>21</v>
          </cell>
          <cell r="E5019">
            <v>20.92</v>
          </cell>
          <cell r="F5019">
            <v>29</v>
          </cell>
          <cell r="G5019">
            <v>28.92</v>
          </cell>
          <cell r="H5019">
            <v>34</v>
          </cell>
          <cell r="I5019">
            <v>33.92</v>
          </cell>
          <cell r="J5019">
            <v>111</v>
          </cell>
          <cell r="K5019">
            <v>110.76</v>
          </cell>
        </row>
        <row r="5020">
          <cell r="A5020">
            <v>10203</v>
          </cell>
          <cell r="B5020">
            <v>16</v>
          </cell>
          <cell r="C5020">
            <v>30.25</v>
          </cell>
          <cell r="D5020">
            <v>15</v>
          </cell>
          <cell r="E5020">
            <v>30.95</v>
          </cell>
          <cell r="F5020">
            <v>3</v>
          </cell>
          <cell r="G5020">
            <v>11.4</v>
          </cell>
          <cell r="H5020">
            <v>10</v>
          </cell>
          <cell r="I5020">
            <v>38</v>
          </cell>
          <cell r="J5020">
            <v>44</v>
          </cell>
          <cell r="K5020">
            <v>110.60000000000001</v>
          </cell>
        </row>
        <row r="5021">
          <cell r="A5021">
            <v>32224</v>
          </cell>
          <cell r="F5021">
            <v>8</v>
          </cell>
          <cell r="G5021">
            <v>11.2</v>
          </cell>
          <cell r="H5021">
            <v>71</v>
          </cell>
          <cell r="I5021">
            <v>99.4</v>
          </cell>
          <cell r="J5021">
            <v>79</v>
          </cell>
          <cell r="K5021">
            <v>110.60000000000001</v>
          </cell>
        </row>
        <row r="5022">
          <cell r="A5022">
            <v>31439</v>
          </cell>
          <cell r="B5022">
            <v>17</v>
          </cell>
          <cell r="C5022">
            <v>110.5</v>
          </cell>
          <cell r="J5022">
            <v>17</v>
          </cell>
          <cell r="K5022">
            <v>110.5</v>
          </cell>
        </row>
        <row r="5023">
          <cell r="A5023">
            <v>27412</v>
          </cell>
          <cell r="B5023">
            <v>45</v>
          </cell>
          <cell r="C5023">
            <v>63</v>
          </cell>
          <cell r="D5023">
            <v>8</v>
          </cell>
          <cell r="E5023">
            <v>11.2</v>
          </cell>
          <cell r="F5023">
            <v>13</v>
          </cell>
          <cell r="G5023">
            <v>18.2</v>
          </cell>
          <cell r="H5023">
            <v>13</v>
          </cell>
          <cell r="I5023">
            <v>18.09</v>
          </cell>
          <cell r="J5023">
            <v>79</v>
          </cell>
          <cell r="K5023">
            <v>110.49000000000001</v>
          </cell>
        </row>
        <row r="5024">
          <cell r="A5024">
            <v>10528</v>
          </cell>
          <cell r="B5024">
            <v>10</v>
          </cell>
          <cell r="C5024">
            <v>92</v>
          </cell>
          <cell r="D5024">
            <v>2</v>
          </cell>
          <cell r="E5024">
            <v>18.399999999999999</v>
          </cell>
          <cell r="J5024">
            <v>12</v>
          </cell>
          <cell r="K5024">
            <v>110.4</v>
          </cell>
        </row>
        <row r="5025">
          <cell r="A5025">
            <v>10833</v>
          </cell>
          <cell r="B5025">
            <v>3</v>
          </cell>
          <cell r="C5025">
            <v>27.6</v>
          </cell>
          <cell r="D5025">
            <v>5</v>
          </cell>
          <cell r="E5025">
            <v>46</v>
          </cell>
          <cell r="F5025">
            <v>2</v>
          </cell>
          <cell r="G5025">
            <v>18.399999999999999</v>
          </cell>
          <cell r="H5025">
            <v>2</v>
          </cell>
          <cell r="I5025">
            <v>18.399999999999999</v>
          </cell>
          <cell r="J5025">
            <v>12</v>
          </cell>
          <cell r="K5025">
            <v>110.4</v>
          </cell>
        </row>
        <row r="5026">
          <cell r="A5026">
            <v>29528</v>
          </cell>
          <cell r="B5026">
            <v>1</v>
          </cell>
          <cell r="C5026">
            <v>36.799999999999997</v>
          </cell>
          <cell r="F5026">
            <v>1</v>
          </cell>
          <cell r="G5026">
            <v>36.799999999999997</v>
          </cell>
          <cell r="H5026">
            <v>1</v>
          </cell>
          <cell r="I5026">
            <v>36.799999999999997</v>
          </cell>
          <cell r="J5026">
            <v>3</v>
          </cell>
          <cell r="K5026">
            <v>110.39999999999999</v>
          </cell>
        </row>
        <row r="5027">
          <cell r="A5027">
            <v>29834</v>
          </cell>
          <cell r="B5027">
            <v>2</v>
          </cell>
          <cell r="C5027">
            <v>30.53</v>
          </cell>
          <cell r="D5027">
            <v>3</v>
          </cell>
          <cell r="E5027">
            <v>47.7</v>
          </cell>
          <cell r="F5027">
            <v>1</v>
          </cell>
          <cell r="G5027">
            <v>15.9</v>
          </cell>
          <cell r="H5027">
            <v>1</v>
          </cell>
          <cell r="I5027">
            <v>15.9</v>
          </cell>
          <cell r="J5027">
            <v>7</v>
          </cell>
          <cell r="K5027">
            <v>110.03000000000002</v>
          </cell>
        </row>
        <row r="5028">
          <cell r="A5028">
            <v>15760</v>
          </cell>
          <cell r="B5028">
            <v>2</v>
          </cell>
          <cell r="C5028">
            <v>22</v>
          </cell>
          <cell r="D5028">
            <v>4</v>
          </cell>
          <cell r="E5028">
            <v>44</v>
          </cell>
          <cell r="F5028">
            <v>3</v>
          </cell>
          <cell r="G5028">
            <v>33</v>
          </cell>
          <cell r="H5028">
            <v>1</v>
          </cell>
          <cell r="I5028">
            <v>11</v>
          </cell>
          <cell r="J5028">
            <v>10</v>
          </cell>
          <cell r="K5028">
            <v>110</v>
          </cell>
        </row>
        <row r="5029">
          <cell r="A5029">
            <v>17687</v>
          </cell>
          <cell r="D5029">
            <v>2</v>
          </cell>
          <cell r="E5029">
            <v>44</v>
          </cell>
          <cell r="F5029">
            <v>2</v>
          </cell>
          <cell r="G5029">
            <v>44</v>
          </cell>
          <cell r="H5029">
            <v>1</v>
          </cell>
          <cell r="I5029">
            <v>22</v>
          </cell>
          <cell r="J5029">
            <v>5</v>
          </cell>
          <cell r="K5029">
            <v>110</v>
          </cell>
        </row>
        <row r="5030">
          <cell r="A5030">
            <v>29222</v>
          </cell>
          <cell r="F5030">
            <v>1</v>
          </cell>
          <cell r="G5030">
            <v>55</v>
          </cell>
          <cell r="H5030">
            <v>1</v>
          </cell>
          <cell r="I5030">
            <v>55</v>
          </cell>
          <cell r="J5030">
            <v>2</v>
          </cell>
          <cell r="K5030">
            <v>110</v>
          </cell>
        </row>
        <row r="5031">
          <cell r="A5031">
            <v>12678</v>
          </cell>
          <cell r="B5031">
            <v>3</v>
          </cell>
          <cell r="C5031">
            <v>11.4</v>
          </cell>
          <cell r="D5031">
            <v>7</v>
          </cell>
          <cell r="E5031">
            <v>26.3</v>
          </cell>
          <cell r="F5031">
            <v>7</v>
          </cell>
          <cell r="G5031">
            <v>26.6</v>
          </cell>
          <cell r="H5031">
            <v>12</v>
          </cell>
          <cell r="I5031">
            <v>45.6</v>
          </cell>
          <cell r="J5031">
            <v>29</v>
          </cell>
          <cell r="K5031">
            <v>109.9</v>
          </cell>
        </row>
        <row r="5032">
          <cell r="A5032">
            <v>30409</v>
          </cell>
          <cell r="F5032">
            <v>2</v>
          </cell>
          <cell r="G5032">
            <v>73.2</v>
          </cell>
          <cell r="H5032">
            <v>1</v>
          </cell>
          <cell r="I5032">
            <v>36.6</v>
          </cell>
          <cell r="J5032">
            <v>3</v>
          </cell>
          <cell r="K5032">
            <v>109.80000000000001</v>
          </cell>
        </row>
        <row r="5033">
          <cell r="A5033">
            <v>27637</v>
          </cell>
          <cell r="B5033">
            <v>2</v>
          </cell>
          <cell r="C5033">
            <v>24.4</v>
          </cell>
          <cell r="D5033">
            <v>1</v>
          </cell>
          <cell r="E5033">
            <v>12.2</v>
          </cell>
          <cell r="F5033">
            <v>5</v>
          </cell>
          <cell r="G5033">
            <v>61</v>
          </cell>
          <cell r="H5033">
            <v>1</v>
          </cell>
          <cell r="I5033">
            <v>12.2</v>
          </cell>
          <cell r="J5033">
            <v>9</v>
          </cell>
          <cell r="K5033">
            <v>109.8</v>
          </cell>
        </row>
        <row r="5034">
          <cell r="A5034">
            <v>32096</v>
          </cell>
          <cell r="F5034">
            <v>1</v>
          </cell>
          <cell r="G5034">
            <v>54.9</v>
          </cell>
          <cell r="H5034">
            <v>1</v>
          </cell>
          <cell r="I5034">
            <v>54.9</v>
          </cell>
          <cell r="J5034">
            <v>2</v>
          </cell>
          <cell r="K5034">
            <v>109.8</v>
          </cell>
        </row>
        <row r="5035">
          <cell r="A5035">
            <v>16062</v>
          </cell>
          <cell r="D5035">
            <v>2</v>
          </cell>
          <cell r="E5035">
            <v>23.81</v>
          </cell>
          <cell r="F5035">
            <v>2</v>
          </cell>
          <cell r="G5035">
            <v>24.8</v>
          </cell>
          <cell r="H5035">
            <v>5</v>
          </cell>
          <cell r="I5035">
            <v>61.01</v>
          </cell>
          <cell r="J5035">
            <v>9</v>
          </cell>
          <cell r="K5035">
            <v>109.62</v>
          </cell>
        </row>
        <row r="5036">
          <cell r="A5036">
            <v>27422</v>
          </cell>
          <cell r="B5036">
            <v>11</v>
          </cell>
          <cell r="C5036">
            <v>27.5</v>
          </cell>
          <cell r="D5036">
            <v>9</v>
          </cell>
          <cell r="E5036">
            <v>23.2</v>
          </cell>
          <cell r="F5036">
            <v>15</v>
          </cell>
          <cell r="G5036">
            <v>42</v>
          </cell>
          <cell r="H5036">
            <v>6</v>
          </cell>
          <cell r="I5036">
            <v>16.8</v>
          </cell>
          <cell r="J5036">
            <v>41</v>
          </cell>
          <cell r="K5036">
            <v>109.5</v>
          </cell>
        </row>
        <row r="5037">
          <cell r="A5037">
            <v>29161</v>
          </cell>
          <cell r="B5037">
            <v>6</v>
          </cell>
          <cell r="C5037">
            <v>109.5</v>
          </cell>
          <cell r="J5037">
            <v>6</v>
          </cell>
          <cell r="K5037">
            <v>109.5</v>
          </cell>
        </row>
        <row r="5038">
          <cell r="A5038">
            <v>12363</v>
          </cell>
          <cell r="B5038">
            <v>16</v>
          </cell>
          <cell r="C5038">
            <v>83.2</v>
          </cell>
          <cell r="D5038">
            <v>5</v>
          </cell>
          <cell r="E5038">
            <v>26</v>
          </cell>
          <cell r="J5038">
            <v>21</v>
          </cell>
          <cell r="K5038">
            <v>109.2</v>
          </cell>
        </row>
        <row r="5039">
          <cell r="A5039">
            <v>30569</v>
          </cell>
          <cell r="B5039">
            <v>6</v>
          </cell>
          <cell r="C5039">
            <v>109.2</v>
          </cell>
          <cell r="J5039">
            <v>6</v>
          </cell>
          <cell r="K5039">
            <v>109.2</v>
          </cell>
        </row>
        <row r="5040">
          <cell r="A5040">
            <v>12857</v>
          </cell>
          <cell r="B5040">
            <v>5</v>
          </cell>
          <cell r="C5040">
            <v>54.5</v>
          </cell>
          <cell r="D5040">
            <v>2</v>
          </cell>
          <cell r="E5040">
            <v>21.8</v>
          </cell>
          <cell r="F5040">
            <v>3</v>
          </cell>
          <cell r="G5040">
            <v>32.700000000000003</v>
          </cell>
          <cell r="J5040">
            <v>10</v>
          </cell>
          <cell r="K5040">
            <v>109</v>
          </cell>
        </row>
        <row r="5041">
          <cell r="A5041">
            <v>29547</v>
          </cell>
          <cell r="F5041">
            <v>1</v>
          </cell>
          <cell r="G5041">
            <v>36.299999999999997</v>
          </cell>
          <cell r="H5041">
            <v>2</v>
          </cell>
          <cell r="I5041">
            <v>72.599999999999994</v>
          </cell>
          <cell r="J5041">
            <v>3</v>
          </cell>
          <cell r="K5041">
            <v>108.89999999999999</v>
          </cell>
        </row>
        <row r="5042">
          <cell r="A5042">
            <v>31480</v>
          </cell>
          <cell r="D5042">
            <v>4</v>
          </cell>
          <cell r="E5042">
            <v>39.6</v>
          </cell>
          <cell r="F5042">
            <v>5</v>
          </cell>
          <cell r="G5042">
            <v>49.5</v>
          </cell>
          <cell r="H5042">
            <v>2</v>
          </cell>
          <cell r="I5042">
            <v>19.8</v>
          </cell>
          <cell r="J5042">
            <v>11</v>
          </cell>
          <cell r="K5042">
            <v>108.89999999999999</v>
          </cell>
        </row>
        <row r="5043">
          <cell r="A5043">
            <v>15414</v>
          </cell>
          <cell r="B5043">
            <v>4</v>
          </cell>
          <cell r="C5043">
            <v>47.82</v>
          </cell>
          <cell r="D5043">
            <v>3</v>
          </cell>
          <cell r="E5043">
            <v>36.6</v>
          </cell>
          <cell r="H5043">
            <v>2</v>
          </cell>
          <cell r="I5043">
            <v>24.4</v>
          </cell>
          <cell r="J5043">
            <v>9</v>
          </cell>
          <cell r="K5043">
            <v>108.82</v>
          </cell>
        </row>
        <row r="5044">
          <cell r="A5044">
            <v>29903</v>
          </cell>
          <cell r="B5044">
            <v>23</v>
          </cell>
          <cell r="C5044">
            <v>29.9</v>
          </cell>
          <cell r="D5044">
            <v>18</v>
          </cell>
          <cell r="E5044">
            <v>23.4</v>
          </cell>
          <cell r="F5044">
            <v>20</v>
          </cell>
          <cell r="G5044">
            <v>25.8</v>
          </cell>
          <cell r="H5044">
            <v>23</v>
          </cell>
          <cell r="I5044">
            <v>29.7</v>
          </cell>
          <cell r="J5044">
            <v>84</v>
          </cell>
          <cell r="K5044">
            <v>108.8</v>
          </cell>
        </row>
        <row r="5045">
          <cell r="A5045">
            <v>16524</v>
          </cell>
          <cell r="F5045">
            <v>17</v>
          </cell>
          <cell r="G5045">
            <v>65.680000000000007</v>
          </cell>
          <cell r="H5045">
            <v>11</v>
          </cell>
          <cell r="I5045">
            <v>42.99</v>
          </cell>
          <cell r="J5045">
            <v>28</v>
          </cell>
          <cell r="K5045">
            <v>108.67000000000002</v>
          </cell>
        </row>
        <row r="5046">
          <cell r="A5046">
            <v>2032160</v>
          </cell>
          <cell r="F5046">
            <v>1.8</v>
          </cell>
          <cell r="G5046">
            <v>95.12</v>
          </cell>
          <cell r="H5046">
            <v>0.25</v>
          </cell>
          <cell r="I5046">
            <v>13.44</v>
          </cell>
          <cell r="J5046">
            <v>2.0499999999999998</v>
          </cell>
          <cell r="K5046">
            <v>108.56</v>
          </cell>
        </row>
        <row r="5047">
          <cell r="A5047">
            <v>29054</v>
          </cell>
          <cell r="F5047">
            <v>34</v>
          </cell>
          <cell r="G5047">
            <v>64.599999999999994</v>
          </cell>
          <cell r="H5047">
            <v>23</v>
          </cell>
          <cell r="I5047">
            <v>43.7</v>
          </cell>
          <cell r="J5047">
            <v>57</v>
          </cell>
          <cell r="K5047">
            <v>108.3</v>
          </cell>
        </row>
        <row r="5048">
          <cell r="A5048">
            <v>29727</v>
          </cell>
          <cell r="B5048">
            <v>5</v>
          </cell>
          <cell r="C5048">
            <v>34</v>
          </cell>
          <cell r="D5048">
            <v>1</v>
          </cell>
          <cell r="E5048">
            <v>6.8</v>
          </cell>
          <cell r="F5048">
            <v>2</v>
          </cell>
          <cell r="G5048">
            <v>13.06</v>
          </cell>
          <cell r="H5048">
            <v>8</v>
          </cell>
          <cell r="I5048">
            <v>54.4</v>
          </cell>
          <cell r="J5048">
            <v>16</v>
          </cell>
          <cell r="K5048">
            <v>108.25999999999999</v>
          </cell>
        </row>
        <row r="5049">
          <cell r="A5049">
            <v>29254</v>
          </cell>
          <cell r="B5049">
            <v>2</v>
          </cell>
          <cell r="C5049">
            <v>12.6</v>
          </cell>
          <cell r="D5049">
            <v>10</v>
          </cell>
          <cell r="E5049">
            <v>63</v>
          </cell>
          <cell r="H5049">
            <v>5</v>
          </cell>
          <cell r="I5049">
            <v>32.5</v>
          </cell>
          <cell r="J5049">
            <v>17</v>
          </cell>
          <cell r="K5049">
            <v>108.1</v>
          </cell>
        </row>
        <row r="5050">
          <cell r="A5050">
            <v>13329</v>
          </cell>
          <cell r="B5050">
            <v>10</v>
          </cell>
          <cell r="C5050">
            <v>36</v>
          </cell>
          <cell r="D5050">
            <v>2</v>
          </cell>
          <cell r="E5050">
            <v>7.2</v>
          </cell>
          <cell r="F5050">
            <v>7</v>
          </cell>
          <cell r="G5050">
            <v>25.2</v>
          </cell>
          <cell r="H5050">
            <v>11</v>
          </cell>
          <cell r="I5050">
            <v>39.6</v>
          </cell>
          <cell r="J5050">
            <v>30</v>
          </cell>
          <cell r="K5050">
            <v>108</v>
          </cell>
        </row>
        <row r="5051">
          <cell r="A5051">
            <v>15575</v>
          </cell>
          <cell r="B5051">
            <v>10</v>
          </cell>
          <cell r="C5051">
            <v>45</v>
          </cell>
          <cell r="D5051">
            <v>6</v>
          </cell>
          <cell r="E5051">
            <v>27</v>
          </cell>
          <cell r="F5051">
            <v>4</v>
          </cell>
          <cell r="G5051">
            <v>18</v>
          </cell>
          <cell r="H5051">
            <v>4</v>
          </cell>
          <cell r="I5051">
            <v>18</v>
          </cell>
          <cell r="J5051">
            <v>24</v>
          </cell>
          <cell r="K5051">
            <v>108</v>
          </cell>
        </row>
        <row r="5052">
          <cell r="A5052">
            <v>17036</v>
          </cell>
          <cell r="B5052">
            <v>4</v>
          </cell>
          <cell r="C5052">
            <v>18</v>
          </cell>
          <cell r="D5052">
            <v>6</v>
          </cell>
          <cell r="E5052">
            <v>27</v>
          </cell>
          <cell r="F5052">
            <v>8</v>
          </cell>
          <cell r="G5052">
            <v>36</v>
          </cell>
          <cell r="H5052">
            <v>6</v>
          </cell>
          <cell r="I5052">
            <v>27</v>
          </cell>
          <cell r="J5052">
            <v>24</v>
          </cell>
          <cell r="K5052">
            <v>108</v>
          </cell>
        </row>
        <row r="5053">
          <cell r="A5053">
            <v>29752</v>
          </cell>
          <cell r="B5053">
            <v>9</v>
          </cell>
          <cell r="C5053">
            <v>108</v>
          </cell>
          <cell r="J5053">
            <v>9</v>
          </cell>
          <cell r="K5053">
            <v>108</v>
          </cell>
        </row>
        <row r="5054">
          <cell r="A5054">
            <v>31187</v>
          </cell>
          <cell r="B5054">
            <v>8</v>
          </cell>
          <cell r="C5054">
            <v>24</v>
          </cell>
          <cell r="D5054">
            <v>12</v>
          </cell>
          <cell r="E5054">
            <v>36</v>
          </cell>
          <cell r="F5054">
            <v>7</v>
          </cell>
          <cell r="G5054">
            <v>21</v>
          </cell>
          <cell r="H5054">
            <v>9</v>
          </cell>
          <cell r="I5054">
            <v>27</v>
          </cell>
          <cell r="J5054">
            <v>36</v>
          </cell>
          <cell r="K5054">
            <v>108</v>
          </cell>
        </row>
        <row r="5055">
          <cell r="A5055">
            <v>32016</v>
          </cell>
          <cell r="H5055">
            <v>12</v>
          </cell>
          <cell r="I5055">
            <v>108</v>
          </cell>
          <cell r="J5055">
            <v>12</v>
          </cell>
          <cell r="K5055">
            <v>108</v>
          </cell>
        </row>
        <row r="5056">
          <cell r="A5056">
            <v>27975</v>
          </cell>
          <cell r="B5056">
            <v>5</v>
          </cell>
          <cell r="C5056">
            <v>76.75</v>
          </cell>
          <cell r="D5056">
            <v>1</v>
          </cell>
          <cell r="E5056">
            <v>15.6</v>
          </cell>
          <cell r="F5056">
            <v>1</v>
          </cell>
          <cell r="G5056">
            <v>15.6</v>
          </cell>
          <cell r="J5056">
            <v>7</v>
          </cell>
          <cell r="K5056">
            <v>107.94999999999999</v>
          </cell>
        </row>
        <row r="5057">
          <cell r="A5057">
            <v>18261</v>
          </cell>
          <cell r="B5057">
            <v>2</v>
          </cell>
          <cell r="C5057">
            <v>107.82</v>
          </cell>
          <cell r="J5057">
            <v>2</v>
          </cell>
          <cell r="K5057">
            <v>107.82</v>
          </cell>
        </row>
        <row r="5058">
          <cell r="A5058">
            <v>10529</v>
          </cell>
          <cell r="B5058">
            <v>11</v>
          </cell>
          <cell r="C5058">
            <v>107.8</v>
          </cell>
          <cell r="J5058">
            <v>11</v>
          </cell>
          <cell r="K5058">
            <v>107.8</v>
          </cell>
        </row>
        <row r="5059">
          <cell r="A5059">
            <v>32101</v>
          </cell>
          <cell r="F5059">
            <v>13</v>
          </cell>
          <cell r="G5059">
            <v>38.76</v>
          </cell>
          <cell r="H5059">
            <v>23</v>
          </cell>
          <cell r="I5059">
            <v>69</v>
          </cell>
          <cell r="J5059">
            <v>36</v>
          </cell>
          <cell r="K5059">
            <v>107.75999999999999</v>
          </cell>
        </row>
        <row r="5060">
          <cell r="A5060">
            <v>22961</v>
          </cell>
          <cell r="F5060">
            <v>3</v>
          </cell>
          <cell r="G5060">
            <v>107.7</v>
          </cell>
          <cell r="J5060">
            <v>3</v>
          </cell>
          <cell r="K5060">
            <v>107.7</v>
          </cell>
        </row>
        <row r="5061">
          <cell r="A5061">
            <v>28714</v>
          </cell>
          <cell r="B5061">
            <v>24</v>
          </cell>
          <cell r="C5061">
            <v>95.68</v>
          </cell>
          <cell r="D5061">
            <v>3</v>
          </cell>
          <cell r="E5061">
            <v>12</v>
          </cell>
          <cell r="J5061">
            <v>27</v>
          </cell>
          <cell r="K5061">
            <v>107.68</v>
          </cell>
        </row>
        <row r="5062">
          <cell r="A5062">
            <v>22890</v>
          </cell>
          <cell r="F5062">
            <v>2</v>
          </cell>
          <cell r="G5062">
            <v>53.8</v>
          </cell>
          <cell r="H5062">
            <v>2</v>
          </cell>
          <cell r="I5062">
            <v>53.8</v>
          </cell>
          <cell r="J5062">
            <v>4</v>
          </cell>
          <cell r="K5062">
            <v>107.6</v>
          </cell>
        </row>
        <row r="5063">
          <cell r="A5063">
            <v>31850</v>
          </cell>
          <cell r="D5063">
            <v>4</v>
          </cell>
          <cell r="E5063">
            <v>19.600000000000001</v>
          </cell>
          <cell r="F5063">
            <v>18</v>
          </cell>
          <cell r="G5063">
            <v>87.81</v>
          </cell>
          <cell r="J5063">
            <v>22</v>
          </cell>
          <cell r="K5063">
            <v>107.41</v>
          </cell>
        </row>
        <row r="5064">
          <cell r="A5064">
            <v>28716</v>
          </cell>
          <cell r="B5064">
            <v>27</v>
          </cell>
          <cell r="C5064">
            <v>107.36</v>
          </cell>
          <cell r="J5064">
            <v>27</v>
          </cell>
          <cell r="K5064">
            <v>107.36</v>
          </cell>
        </row>
        <row r="5065">
          <cell r="A5065">
            <v>29073</v>
          </cell>
          <cell r="B5065">
            <v>5</v>
          </cell>
          <cell r="C5065">
            <v>37.76</v>
          </cell>
          <cell r="D5065">
            <v>6</v>
          </cell>
          <cell r="E5065">
            <v>46.18</v>
          </cell>
          <cell r="F5065">
            <v>3</v>
          </cell>
          <cell r="G5065">
            <v>23.4</v>
          </cell>
          <cell r="J5065">
            <v>14</v>
          </cell>
          <cell r="K5065">
            <v>107.34</v>
          </cell>
        </row>
        <row r="5066">
          <cell r="A5066">
            <v>22581</v>
          </cell>
          <cell r="B5066">
            <v>1</v>
          </cell>
          <cell r="C5066">
            <v>15.3</v>
          </cell>
          <cell r="F5066">
            <v>2</v>
          </cell>
          <cell r="G5066">
            <v>30.6</v>
          </cell>
          <cell r="H5066">
            <v>4</v>
          </cell>
          <cell r="I5066">
            <v>61.2</v>
          </cell>
          <cell r="J5066">
            <v>7</v>
          </cell>
          <cell r="K5066">
            <v>107.10000000000001</v>
          </cell>
        </row>
        <row r="5067">
          <cell r="A5067">
            <v>28232</v>
          </cell>
          <cell r="B5067">
            <v>2</v>
          </cell>
          <cell r="C5067">
            <v>23.8</v>
          </cell>
          <cell r="D5067">
            <v>3</v>
          </cell>
          <cell r="E5067">
            <v>35.700000000000003</v>
          </cell>
          <cell r="F5067">
            <v>4</v>
          </cell>
          <cell r="G5067">
            <v>47.6</v>
          </cell>
          <cell r="J5067">
            <v>9</v>
          </cell>
          <cell r="K5067">
            <v>107.1</v>
          </cell>
        </row>
        <row r="5068">
          <cell r="A5068">
            <v>29323</v>
          </cell>
          <cell r="B5068">
            <v>19</v>
          </cell>
          <cell r="C5068">
            <v>47.3</v>
          </cell>
          <cell r="D5068">
            <v>5</v>
          </cell>
          <cell r="E5068">
            <v>12.5</v>
          </cell>
          <cell r="F5068">
            <v>13</v>
          </cell>
          <cell r="G5068">
            <v>32.299999999999997</v>
          </cell>
          <cell r="H5068">
            <v>6</v>
          </cell>
          <cell r="I5068">
            <v>15</v>
          </cell>
          <cell r="J5068">
            <v>43</v>
          </cell>
          <cell r="K5068">
            <v>107.1</v>
          </cell>
        </row>
        <row r="5069">
          <cell r="A5069">
            <v>28480</v>
          </cell>
          <cell r="B5069">
            <v>4</v>
          </cell>
          <cell r="C5069">
            <v>48.4</v>
          </cell>
          <cell r="D5069">
            <v>5</v>
          </cell>
          <cell r="E5069">
            <v>58.56</v>
          </cell>
          <cell r="J5069">
            <v>9</v>
          </cell>
          <cell r="K5069">
            <v>106.96000000000001</v>
          </cell>
        </row>
        <row r="5070">
          <cell r="A5070">
            <v>31663</v>
          </cell>
          <cell r="D5070">
            <v>2</v>
          </cell>
          <cell r="E5070">
            <v>25.92</v>
          </cell>
          <cell r="F5070">
            <v>2</v>
          </cell>
          <cell r="G5070">
            <v>27</v>
          </cell>
          <cell r="H5070">
            <v>4</v>
          </cell>
          <cell r="I5070">
            <v>54</v>
          </cell>
          <cell r="J5070">
            <v>8</v>
          </cell>
          <cell r="K5070">
            <v>106.92</v>
          </cell>
        </row>
        <row r="5071">
          <cell r="A5071">
            <v>31754</v>
          </cell>
          <cell r="F5071">
            <v>1</v>
          </cell>
          <cell r="G5071">
            <v>106.9</v>
          </cell>
          <cell r="J5071">
            <v>1</v>
          </cell>
          <cell r="K5071">
            <v>106.9</v>
          </cell>
        </row>
        <row r="5072">
          <cell r="A5072">
            <v>16201</v>
          </cell>
          <cell r="D5072">
            <v>11</v>
          </cell>
          <cell r="E5072">
            <v>39.31</v>
          </cell>
          <cell r="F5072">
            <v>11</v>
          </cell>
          <cell r="G5072">
            <v>39.31</v>
          </cell>
          <cell r="H5072">
            <v>8</v>
          </cell>
          <cell r="I5072">
            <v>28.22</v>
          </cell>
          <cell r="J5072">
            <v>30</v>
          </cell>
          <cell r="K5072">
            <v>106.84</v>
          </cell>
        </row>
        <row r="5073">
          <cell r="A5073">
            <v>29763</v>
          </cell>
          <cell r="B5073">
            <v>5</v>
          </cell>
          <cell r="C5073">
            <v>44.5</v>
          </cell>
          <cell r="D5073">
            <v>3</v>
          </cell>
          <cell r="E5073">
            <v>26.7</v>
          </cell>
          <cell r="F5073">
            <v>4</v>
          </cell>
          <cell r="G5073">
            <v>35.6</v>
          </cell>
          <cell r="J5073">
            <v>12</v>
          </cell>
          <cell r="K5073">
            <v>106.80000000000001</v>
          </cell>
        </row>
        <row r="5074">
          <cell r="A5074">
            <v>28912</v>
          </cell>
          <cell r="F5074">
            <v>9</v>
          </cell>
          <cell r="G5074">
            <v>80.099999999999994</v>
          </cell>
          <cell r="H5074">
            <v>3</v>
          </cell>
          <cell r="I5074">
            <v>26.7</v>
          </cell>
          <cell r="J5074">
            <v>12</v>
          </cell>
          <cell r="K5074">
            <v>106.8</v>
          </cell>
        </row>
        <row r="5075">
          <cell r="A5075">
            <v>13326</v>
          </cell>
          <cell r="B5075">
            <v>18</v>
          </cell>
          <cell r="C5075">
            <v>49.96</v>
          </cell>
          <cell r="D5075">
            <v>11</v>
          </cell>
          <cell r="E5075">
            <v>30.8</v>
          </cell>
          <cell r="F5075">
            <v>3</v>
          </cell>
          <cell r="G5075">
            <v>12.9</v>
          </cell>
          <cell r="H5075">
            <v>3</v>
          </cell>
          <cell r="I5075">
            <v>12.9</v>
          </cell>
          <cell r="J5075">
            <v>35</v>
          </cell>
          <cell r="K5075">
            <v>106.56000000000002</v>
          </cell>
        </row>
        <row r="5076">
          <cell r="A5076">
            <v>11108</v>
          </cell>
          <cell r="B5076">
            <v>2</v>
          </cell>
          <cell r="C5076">
            <v>106.4</v>
          </cell>
          <cell r="J5076">
            <v>2</v>
          </cell>
          <cell r="K5076">
            <v>106.4</v>
          </cell>
        </row>
        <row r="5077">
          <cell r="A5077">
            <v>31180</v>
          </cell>
          <cell r="B5077">
            <v>2</v>
          </cell>
          <cell r="C5077">
            <v>42.4</v>
          </cell>
          <cell r="D5077">
            <v>1</v>
          </cell>
          <cell r="E5077">
            <v>21.2</v>
          </cell>
          <cell r="F5077">
            <v>2</v>
          </cell>
          <cell r="G5077">
            <v>42.4</v>
          </cell>
          <cell r="J5077">
            <v>5</v>
          </cell>
          <cell r="K5077">
            <v>106</v>
          </cell>
        </row>
        <row r="5078">
          <cell r="A5078">
            <v>27432</v>
          </cell>
          <cell r="B5078">
            <v>6</v>
          </cell>
          <cell r="C5078">
            <v>10.199999999999999</v>
          </cell>
          <cell r="D5078">
            <v>17</v>
          </cell>
          <cell r="E5078">
            <v>29</v>
          </cell>
          <cell r="F5078">
            <v>17</v>
          </cell>
          <cell r="G5078">
            <v>30.46</v>
          </cell>
          <cell r="H5078">
            <v>20</v>
          </cell>
          <cell r="I5078">
            <v>36</v>
          </cell>
          <cell r="J5078">
            <v>60</v>
          </cell>
          <cell r="K5078">
            <v>105.66</v>
          </cell>
        </row>
        <row r="5079">
          <cell r="A5079">
            <v>12649</v>
          </cell>
          <cell r="B5079">
            <v>6</v>
          </cell>
          <cell r="C5079">
            <v>46.8</v>
          </cell>
          <cell r="D5079">
            <v>5</v>
          </cell>
          <cell r="E5079">
            <v>39</v>
          </cell>
          <cell r="F5079">
            <v>1</v>
          </cell>
          <cell r="G5079">
            <v>9.9</v>
          </cell>
          <cell r="H5079">
            <v>1</v>
          </cell>
          <cell r="I5079">
            <v>9.9</v>
          </cell>
          <cell r="J5079">
            <v>13</v>
          </cell>
          <cell r="K5079">
            <v>105.60000000000001</v>
          </cell>
        </row>
        <row r="5080">
          <cell r="A5080">
            <v>31772</v>
          </cell>
          <cell r="D5080">
            <v>1</v>
          </cell>
          <cell r="E5080">
            <v>35.200000000000003</v>
          </cell>
          <cell r="F5080">
            <v>2</v>
          </cell>
          <cell r="G5080">
            <v>70.400000000000006</v>
          </cell>
          <cell r="J5080">
            <v>3</v>
          </cell>
          <cell r="K5080">
            <v>105.60000000000001</v>
          </cell>
        </row>
        <row r="5081">
          <cell r="A5081">
            <v>15267</v>
          </cell>
          <cell r="F5081">
            <v>7</v>
          </cell>
          <cell r="G5081">
            <v>67.2</v>
          </cell>
          <cell r="H5081">
            <v>4</v>
          </cell>
          <cell r="I5081">
            <v>38.4</v>
          </cell>
          <cell r="J5081">
            <v>11</v>
          </cell>
          <cell r="K5081">
            <v>105.6</v>
          </cell>
        </row>
        <row r="5082">
          <cell r="A5082">
            <v>14870</v>
          </cell>
          <cell r="B5082">
            <v>3</v>
          </cell>
          <cell r="C5082">
            <v>13.2</v>
          </cell>
          <cell r="D5082">
            <v>2</v>
          </cell>
          <cell r="E5082">
            <v>8.8000000000000007</v>
          </cell>
          <cell r="F5082">
            <v>8</v>
          </cell>
          <cell r="G5082">
            <v>34.85</v>
          </cell>
          <cell r="H5082">
            <v>11</v>
          </cell>
          <cell r="I5082">
            <v>48.4</v>
          </cell>
          <cell r="J5082">
            <v>24</v>
          </cell>
          <cell r="K5082">
            <v>105.25</v>
          </cell>
        </row>
        <row r="5083">
          <cell r="A5083">
            <v>32125</v>
          </cell>
          <cell r="F5083">
            <v>5</v>
          </cell>
          <cell r="G5083">
            <v>32.47</v>
          </cell>
          <cell r="H5083">
            <v>11</v>
          </cell>
          <cell r="I5083">
            <v>72.599999999999994</v>
          </cell>
          <cell r="J5083">
            <v>16</v>
          </cell>
          <cell r="K5083">
            <v>105.07</v>
          </cell>
        </row>
        <row r="5084">
          <cell r="A5084">
            <v>10475</v>
          </cell>
          <cell r="B5084">
            <v>5</v>
          </cell>
          <cell r="C5084">
            <v>35</v>
          </cell>
          <cell r="D5084">
            <v>3</v>
          </cell>
          <cell r="E5084">
            <v>21</v>
          </cell>
          <cell r="F5084">
            <v>3</v>
          </cell>
          <cell r="G5084">
            <v>21</v>
          </cell>
          <cell r="H5084">
            <v>4</v>
          </cell>
          <cell r="I5084">
            <v>28</v>
          </cell>
          <cell r="J5084">
            <v>15</v>
          </cell>
          <cell r="K5084">
            <v>105</v>
          </cell>
        </row>
        <row r="5085">
          <cell r="A5085">
            <v>11851</v>
          </cell>
          <cell r="B5085">
            <v>14</v>
          </cell>
          <cell r="C5085">
            <v>21</v>
          </cell>
          <cell r="D5085">
            <v>10</v>
          </cell>
          <cell r="E5085">
            <v>15</v>
          </cell>
          <cell r="H5085">
            <v>46</v>
          </cell>
          <cell r="I5085">
            <v>69</v>
          </cell>
          <cell r="J5085">
            <v>70</v>
          </cell>
          <cell r="K5085">
            <v>105</v>
          </cell>
        </row>
        <row r="5086">
          <cell r="A5086">
            <v>17536</v>
          </cell>
          <cell r="B5086">
            <v>30</v>
          </cell>
          <cell r="C5086">
            <v>105</v>
          </cell>
          <cell r="J5086">
            <v>30</v>
          </cell>
          <cell r="K5086">
            <v>105</v>
          </cell>
        </row>
        <row r="5087">
          <cell r="A5087">
            <v>28825</v>
          </cell>
          <cell r="B5087">
            <v>3</v>
          </cell>
          <cell r="C5087">
            <v>18.600000000000001</v>
          </cell>
          <cell r="D5087">
            <v>6</v>
          </cell>
          <cell r="E5087">
            <v>36.700000000000003</v>
          </cell>
          <cell r="F5087">
            <v>4</v>
          </cell>
          <cell r="G5087">
            <v>24.8</v>
          </cell>
          <cell r="H5087">
            <v>4</v>
          </cell>
          <cell r="I5087">
            <v>24.8</v>
          </cell>
          <cell r="J5087">
            <v>17</v>
          </cell>
          <cell r="K5087">
            <v>104.9</v>
          </cell>
        </row>
        <row r="5088">
          <cell r="A5088">
            <v>29031</v>
          </cell>
          <cell r="B5088">
            <v>2</v>
          </cell>
          <cell r="C5088">
            <v>11.8</v>
          </cell>
          <cell r="D5088">
            <v>9</v>
          </cell>
          <cell r="E5088">
            <v>52.63</v>
          </cell>
          <cell r="F5088">
            <v>4</v>
          </cell>
          <cell r="G5088">
            <v>23.13</v>
          </cell>
          <cell r="H5088">
            <v>3</v>
          </cell>
          <cell r="I5088">
            <v>17.23</v>
          </cell>
          <cell r="J5088">
            <v>18</v>
          </cell>
          <cell r="K5088">
            <v>104.79</v>
          </cell>
        </row>
        <row r="5089">
          <cell r="A5089">
            <v>23562</v>
          </cell>
          <cell r="B5089">
            <v>3</v>
          </cell>
          <cell r="C5089">
            <v>104.7</v>
          </cell>
          <cell r="J5089">
            <v>3</v>
          </cell>
          <cell r="K5089">
            <v>104.7</v>
          </cell>
        </row>
        <row r="5090">
          <cell r="A5090">
            <v>28762</v>
          </cell>
          <cell r="D5090">
            <v>9</v>
          </cell>
          <cell r="E5090">
            <v>19.440000000000001</v>
          </cell>
          <cell r="F5090">
            <v>10</v>
          </cell>
          <cell r="G5090">
            <v>21.64</v>
          </cell>
          <cell r="H5090">
            <v>29</v>
          </cell>
          <cell r="I5090">
            <v>63.62</v>
          </cell>
          <cell r="J5090">
            <v>48</v>
          </cell>
          <cell r="K5090">
            <v>104.69999999999999</v>
          </cell>
        </row>
        <row r="5091">
          <cell r="A5091">
            <v>29651</v>
          </cell>
          <cell r="B5091">
            <v>1</v>
          </cell>
          <cell r="C5091">
            <v>34.9</v>
          </cell>
          <cell r="D5091">
            <v>2</v>
          </cell>
          <cell r="E5091">
            <v>69.8</v>
          </cell>
          <cell r="J5091">
            <v>3</v>
          </cell>
          <cell r="K5091">
            <v>104.69999999999999</v>
          </cell>
        </row>
        <row r="5092">
          <cell r="A5092">
            <v>30269</v>
          </cell>
          <cell r="B5092">
            <v>2</v>
          </cell>
          <cell r="C5092">
            <v>69.8</v>
          </cell>
          <cell r="D5092">
            <v>1</v>
          </cell>
          <cell r="E5092">
            <v>34.9</v>
          </cell>
          <cell r="J5092">
            <v>3</v>
          </cell>
          <cell r="K5092">
            <v>104.69999999999999</v>
          </cell>
        </row>
        <row r="5093">
          <cell r="A5093">
            <v>31779</v>
          </cell>
          <cell r="F5093">
            <v>2</v>
          </cell>
          <cell r="G5093">
            <v>69.8</v>
          </cell>
          <cell r="H5093">
            <v>1</v>
          </cell>
          <cell r="I5093">
            <v>34.9</v>
          </cell>
          <cell r="J5093">
            <v>3</v>
          </cell>
          <cell r="K5093">
            <v>104.69999999999999</v>
          </cell>
        </row>
        <row r="5094">
          <cell r="A5094">
            <v>2011622</v>
          </cell>
          <cell r="B5094">
            <v>0.65</v>
          </cell>
          <cell r="C5094">
            <v>4.97</v>
          </cell>
          <cell r="D5094">
            <v>1.19</v>
          </cell>
          <cell r="E5094">
            <v>9.52</v>
          </cell>
          <cell r="F5094">
            <v>1.87</v>
          </cell>
          <cell r="G5094">
            <v>15.47</v>
          </cell>
          <cell r="H5094">
            <v>9.4</v>
          </cell>
          <cell r="I5094">
            <v>74.650000000000006</v>
          </cell>
          <cell r="J5094">
            <v>13.11</v>
          </cell>
          <cell r="K5094">
            <v>104.61000000000001</v>
          </cell>
        </row>
        <row r="5095">
          <cell r="A5095">
            <v>31984</v>
          </cell>
          <cell r="F5095">
            <v>7</v>
          </cell>
          <cell r="G5095">
            <v>38.5</v>
          </cell>
          <cell r="H5095">
            <v>12</v>
          </cell>
          <cell r="I5095">
            <v>66</v>
          </cell>
          <cell r="J5095">
            <v>19</v>
          </cell>
          <cell r="K5095">
            <v>104.5</v>
          </cell>
        </row>
        <row r="5096">
          <cell r="A5096">
            <v>32489</v>
          </cell>
          <cell r="H5096">
            <v>11</v>
          </cell>
          <cell r="I5096">
            <v>104.5</v>
          </cell>
          <cell r="J5096">
            <v>11</v>
          </cell>
          <cell r="K5096">
            <v>104.5</v>
          </cell>
        </row>
        <row r="5097">
          <cell r="A5097">
            <v>32228</v>
          </cell>
          <cell r="F5097">
            <v>1</v>
          </cell>
          <cell r="G5097">
            <v>11.6</v>
          </cell>
          <cell r="H5097">
            <v>8</v>
          </cell>
          <cell r="I5097">
            <v>92.8</v>
          </cell>
          <cell r="J5097">
            <v>9</v>
          </cell>
          <cell r="K5097">
            <v>104.39999999999999</v>
          </cell>
        </row>
        <row r="5098">
          <cell r="A5098">
            <v>29508</v>
          </cell>
          <cell r="B5098">
            <v>4</v>
          </cell>
          <cell r="C5098">
            <v>59.6</v>
          </cell>
          <cell r="D5098">
            <v>1</v>
          </cell>
          <cell r="E5098">
            <v>14.9</v>
          </cell>
          <cell r="F5098">
            <v>1</v>
          </cell>
          <cell r="G5098">
            <v>14.9</v>
          </cell>
          <cell r="H5098">
            <v>1</v>
          </cell>
          <cell r="I5098">
            <v>14.9</v>
          </cell>
          <cell r="J5098">
            <v>7</v>
          </cell>
          <cell r="K5098">
            <v>104.30000000000001</v>
          </cell>
        </row>
        <row r="5099">
          <cell r="A5099">
            <v>14952</v>
          </cell>
          <cell r="B5099">
            <v>2</v>
          </cell>
          <cell r="C5099">
            <v>13</v>
          </cell>
          <cell r="D5099">
            <v>5</v>
          </cell>
          <cell r="E5099">
            <v>32.5</v>
          </cell>
          <cell r="F5099">
            <v>3</v>
          </cell>
          <cell r="G5099">
            <v>19.5</v>
          </cell>
          <cell r="H5099">
            <v>6</v>
          </cell>
          <cell r="I5099">
            <v>39</v>
          </cell>
          <cell r="J5099">
            <v>16</v>
          </cell>
          <cell r="K5099">
            <v>104</v>
          </cell>
        </row>
        <row r="5100">
          <cell r="A5100">
            <v>22868</v>
          </cell>
          <cell r="B5100">
            <v>5</v>
          </cell>
          <cell r="C5100">
            <v>65</v>
          </cell>
          <cell r="D5100">
            <v>3</v>
          </cell>
          <cell r="E5100">
            <v>39</v>
          </cell>
          <cell r="J5100">
            <v>8</v>
          </cell>
          <cell r="K5100">
            <v>104</v>
          </cell>
        </row>
        <row r="5101">
          <cell r="A5101">
            <v>28378</v>
          </cell>
          <cell r="B5101">
            <v>2</v>
          </cell>
          <cell r="C5101">
            <v>26</v>
          </cell>
          <cell r="H5101">
            <v>6</v>
          </cell>
          <cell r="I5101">
            <v>78</v>
          </cell>
          <cell r="J5101">
            <v>8</v>
          </cell>
          <cell r="K5101">
            <v>104</v>
          </cell>
        </row>
        <row r="5102">
          <cell r="A5102">
            <v>12178</v>
          </cell>
          <cell r="B5102">
            <v>1</v>
          </cell>
          <cell r="C5102">
            <v>12.2</v>
          </cell>
          <cell r="F5102">
            <v>6</v>
          </cell>
          <cell r="G5102">
            <v>68.3</v>
          </cell>
          <cell r="H5102">
            <v>2</v>
          </cell>
          <cell r="I5102">
            <v>23.42</v>
          </cell>
          <cell r="J5102">
            <v>9</v>
          </cell>
          <cell r="K5102">
            <v>103.92</v>
          </cell>
        </row>
        <row r="5103">
          <cell r="A5103">
            <v>16506</v>
          </cell>
          <cell r="B5103">
            <v>1</v>
          </cell>
          <cell r="C5103">
            <v>51.9</v>
          </cell>
          <cell r="H5103">
            <v>1</v>
          </cell>
          <cell r="I5103">
            <v>51.9</v>
          </cell>
          <cell r="J5103">
            <v>2</v>
          </cell>
          <cell r="K5103">
            <v>103.8</v>
          </cell>
        </row>
        <row r="5104">
          <cell r="A5104">
            <v>23172</v>
          </cell>
          <cell r="B5104">
            <v>25</v>
          </cell>
          <cell r="C5104">
            <v>40</v>
          </cell>
          <cell r="D5104">
            <v>23</v>
          </cell>
          <cell r="E5104">
            <v>36.54</v>
          </cell>
          <cell r="F5104">
            <v>8</v>
          </cell>
          <cell r="G5104">
            <v>12.67</v>
          </cell>
          <cell r="H5104">
            <v>9</v>
          </cell>
          <cell r="I5104">
            <v>14.4</v>
          </cell>
          <cell r="J5104">
            <v>65</v>
          </cell>
          <cell r="K5104">
            <v>103.61</v>
          </cell>
        </row>
        <row r="5105">
          <cell r="A5105">
            <v>29856</v>
          </cell>
          <cell r="B5105">
            <v>1</v>
          </cell>
          <cell r="C5105">
            <v>25.9</v>
          </cell>
          <cell r="F5105">
            <v>3</v>
          </cell>
          <cell r="G5105">
            <v>77.7</v>
          </cell>
          <cell r="J5105">
            <v>4</v>
          </cell>
          <cell r="K5105">
            <v>103.6</v>
          </cell>
        </row>
        <row r="5106">
          <cell r="A5106">
            <v>31347</v>
          </cell>
          <cell r="B5106">
            <v>2</v>
          </cell>
          <cell r="C5106">
            <v>51.8</v>
          </cell>
          <cell r="D5106">
            <v>2</v>
          </cell>
          <cell r="E5106">
            <v>51.8</v>
          </cell>
          <cell r="J5106">
            <v>4</v>
          </cell>
          <cell r="K5106">
            <v>103.6</v>
          </cell>
        </row>
        <row r="5107">
          <cell r="A5107">
            <v>10588</v>
          </cell>
          <cell r="B5107">
            <v>37</v>
          </cell>
          <cell r="C5107">
            <v>37</v>
          </cell>
          <cell r="D5107">
            <v>26</v>
          </cell>
          <cell r="E5107">
            <v>25.92</v>
          </cell>
          <cell r="F5107">
            <v>37</v>
          </cell>
          <cell r="G5107">
            <v>36.04</v>
          </cell>
          <cell r="H5107">
            <v>5</v>
          </cell>
          <cell r="I5107">
            <v>4.5999999999999996</v>
          </cell>
          <cell r="J5107">
            <v>105</v>
          </cell>
          <cell r="K5107">
            <v>103.56</v>
          </cell>
        </row>
        <row r="5108">
          <cell r="A5108">
            <v>29199</v>
          </cell>
          <cell r="B5108">
            <v>17</v>
          </cell>
          <cell r="C5108">
            <v>17</v>
          </cell>
          <cell r="D5108">
            <v>36</v>
          </cell>
          <cell r="E5108">
            <v>36</v>
          </cell>
          <cell r="F5108">
            <v>21</v>
          </cell>
          <cell r="G5108">
            <v>20.84</v>
          </cell>
          <cell r="H5108">
            <v>30</v>
          </cell>
          <cell r="I5108">
            <v>29.68</v>
          </cell>
          <cell r="J5108">
            <v>104</v>
          </cell>
          <cell r="K5108">
            <v>103.52000000000001</v>
          </cell>
        </row>
        <row r="5109">
          <cell r="A5109">
            <v>17682</v>
          </cell>
          <cell r="D5109">
            <v>2</v>
          </cell>
          <cell r="E5109">
            <v>41.4</v>
          </cell>
          <cell r="F5109">
            <v>3</v>
          </cell>
          <cell r="G5109">
            <v>62.1</v>
          </cell>
          <cell r="J5109">
            <v>5</v>
          </cell>
          <cell r="K5109">
            <v>103.5</v>
          </cell>
        </row>
        <row r="5110">
          <cell r="A5110">
            <v>22850</v>
          </cell>
          <cell r="B5110">
            <v>10</v>
          </cell>
          <cell r="C5110">
            <v>45</v>
          </cell>
          <cell r="D5110">
            <v>2</v>
          </cell>
          <cell r="E5110">
            <v>9</v>
          </cell>
          <cell r="F5110">
            <v>5</v>
          </cell>
          <cell r="G5110">
            <v>22.5</v>
          </cell>
          <cell r="H5110">
            <v>6</v>
          </cell>
          <cell r="I5110">
            <v>27</v>
          </cell>
          <cell r="J5110">
            <v>23</v>
          </cell>
          <cell r="K5110">
            <v>103.5</v>
          </cell>
        </row>
        <row r="5111">
          <cell r="A5111">
            <v>29991</v>
          </cell>
          <cell r="B5111">
            <v>1</v>
          </cell>
          <cell r="C5111">
            <v>11.5</v>
          </cell>
          <cell r="F5111">
            <v>5</v>
          </cell>
          <cell r="G5111">
            <v>57.5</v>
          </cell>
          <cell r="H5111">
            <v>3</v>
          </cell>
          <cell r="I5111">
            <v>34.5</v>
          </cell>
          <cell r="J5111">
            <v>9</v>
          </cell>
          <cell r="K5111">
            <v>103.5</v>
          </cell>
        </row>
        <row r="5112">
          <cell r="A5112">
            <v>10354</v>
          </cell>
          <cell r="B5112">
            <v>4</v>
          </cell>
          <cell r="C5112">
            <v>37.6</v>
          </cell>
          <cell r="D5112">
            <v>2</v>
          </cell>
          <cell r="E5112">
            <v>18.8</v>
          </cell>
          <cell r="F5112">
            <v>3</v>
          </cell>
          <cell r="G5112">
            <v>28.2</v>
          </cell>
          <cell r="H5112">
            <v>2</v>
          </cell>
          <cell r="I5112">
            <v>18.8</v>
          </cell>
          <cell r="J5112">
            <v>11</v>
          </cell>
          <cell r="K5112">
            <v>103.4</v>
          </cell>
        </row>
        <row r="5113">
          <cell r="A5113">
            <v>10403</v>
          </cell>
          <cell r="B5113">
            <v>10</v>
          </cell>
          <cell r="C5113">
            <v>94</v>
          </cell>
          <cell r="D5113">
            <v>1</v>
          </cell>
          <cell r="E5113">
            <v>9.4</v>
          </cell>
          <cell r="J5113">
            <v>11</v>
          </cell>
          <cell r="K5113">
            <v>103.4</v>
          </cell>
        </row>
        <row r="5114">
          <cell r="A5114">
            <v>12802</v>
          </cell>
          <cell r="B5114">
            <v>2</v>
          </cell>
          <cell r="C5114">
            <v>17.8</v>
          </cell>
          <cell r="D5114">
            <v>2</v>
          </cell>
          <cell r="E5114">
            <v>19</v>
          </cell>
          <cell r="F5114">
            <v>5</v>
          </cell>
          <cell r="G5114">
            <v>47.5</v>
          </cell>
          <cell r="H5114">
            <v>2</v>
          </cell>
          <cell r="I5114">
            <v>19</v>
          </cell>
          <cell r="J5114">
            <v>11</v>
          </cell>
          <cell r="K5114">
            <v>103.3</v>
          </cell>
        </row>
        <row r="5115">
          <cell r="A5115">
            <v>15424</v>
          </cell>
          <cell r="B5115">
            <v>4</v>
          </cell>
          <cell r="C5115">
            <v>103.2</v>
          </cell>
          <cell r="J5115">
            <v>4</v>
          </cell>
          <cell r="K5115">
            <v>103.2</v>
          </cell>
        </row>
        <row r="5116">
          <cell r="A5116">
            <v>28894</v>
          </cell>
          <cell r="H5116">
            <v>8</v>
          </cell>
          <cell r="I5116">
            <v>103.2</v>
          </cell>
          <cell r="J5116">
            <v>8</v>
          </cell>
          <cell r="K5116">
            <v>103.2</v>
          </cell>
        </row>
        <row r="5117">
          <cell r="A5117">
            <v>29764</v>
          </cell>
          <cell r="B5117">
            <v>8</v>
          </cell>
          <cell r="C5117">
            <v>103.2</v>
          </cell>
          <cell r="J5117">
            <v>8</v>
          </cell>
          <cell r="K5117">
            <v>103.2</v>
          </cell>
        </row>
        <row r="5118">
          <cell r="A5118">
            <v>32145</v>
          </cell>
          <cell r="F5118">
            <v>4</v>
          </cell>
          <cell r="G5118">
            <v>51.6</v>
          </cell>
          <cell r="H5118">
            <v>4</v>
          </cell>
          <cell r="I5118">
            <v>51.6</v>
          </cell>
          <cell r="J5118">
            <v>8</v>
          </cell>
          <cell r="K5118">
            <v>103.2</v>
          </cell>
        </row>
        <row r="5119">
          <cell r="A5119">
            <v>15371</v>
          </cell>
          <cell r="B5119">
            <v>11</v>
          </cell>
          <cell r="C5119">
            <v>59.18</v>
          </cell>
          <cell r="D5119">
            <v>6</v>
          </cell>
          <cell r="E5119">
            <v>33</v>
          </cell>
          <cell r="F5119">
            <v>1</v>
          </cell>
          <cell r="G5119">
            <v>5.5</v>
          </cell>
          <cell r="H5119">
            <v>1</v>
          </cell>
          <cell r="I5119">
            <v>5.5</v>
          </cell>
          <cell r="J5119">
            <v>19</v>
          </cell>
          <cell r="K5119">
            <v>103.18</v>
          </cell>
        </row>
        <row r="5120">
          <cell r="A5120">
            <v>30509</v>
          </cell>
          <cell r="B5120">
            <v>20</v>
          </cell>
          <cell r="C5120">
            <v>27.67</v>
          </cell>
          <cell r="D5120">
            <v>8</v>
          </cell>
          <cell r="E5120">
            <v>11.09</v>
          </cell>
          <cell r="F5120">
            <v>20</v>
          </cell>
          <cell r="G5120">
            <v>28</v>
          </cell>
          <cell r="H5120">
            <v>26</v>
          </cell>
          <cell r="I5120">
            <v>36.4</v>
          </cell>
          <cell r="J5120">
            <v>74</v>
          </cell>
          <cell r="K5120">
            <v>103.16</v>
          </cell>
        </row>
        <row r="5121">
          <cell r="A5121">
            <v>29503</v>
          </cell>
          <cell r="B5121">
            <v>2</v>
          </cell>
          <cell r="C5121">
            <v>29.8</v>
          </cell>
          <cell r="D5121">
            <v>1</v>
          </cell>
          <cell r="E5121">
            <v>13.71</v>
          </cell>
          <cell r="F5121">
            <v>1</v>
          </cell>
          <cell r="G5121">
            <v>14.9</v>
          </cell>
          <cell r="H5121">
            <v>3</v>
          </cell>
          <cell r="I5121">
            <v>44.7</v>
          </cell>
          <cell r="J5121">
            <v>7</v>
          </cell>
          <cell r="K5121">
            <v>103.11000000000001</v>
          </cell>
        </row>
        <row r="5122">
          <cell r="A5122">
            <v>31757</v>
          </cell>
          <cell r="F5122">
            <v>1</v>
          </cell>
          <cell r="G5122">
            <v>102.9</v>
          </cell>
          <cell r="J5122">
            <v>1</v>
          </cell>
          <cell r="K5122">
            <v>102.9</v>
          </cell>
        </row>
        <row r="5123">
          <cell r="A5123">
            <v>13992</v>
          </cell>
          <cell r="F5123">
            <v>7</v>
          </cell>
          <cell r="G5123">
            <v>34.299999999999997</v>
          </cell>
          <cell r="H5123">
            <v>14</v>
          </cell>
          <cell r="I5123">
            <v>68.599999999999994</v>
          </cell>
          <cell r="J5123">
            <v>21</v>
          </cell>
          <cell r="K5123">
            <v>102.89999999999999</v>
          </cell>
        </row>
        <row r="5124">
          <cell r="A5124">
            <v>14191</v>
          </cell>
          <cell r="B5124">
            <v>2</v>
          </cell>
          <cell r="C5124">
            <v>32.799999999999997</v>
          </cell>
          <cell r="D5124">
            <v>1</v>
          </cell>
          <cell r="E5124">
            <v>16.399999999999999</v>
          </cell>
          <cell r="F5124">
            <v>1</v>
          </cell>
          <cell r="G5124">
            <v>17.899999999999999</v>
          </cell>
          <cell r="H5124">
            <v>2</v>
          </cell>
          <cell r="I5124">
            <v>35.799999999999997</v>
          </cell>
          <cell r="J5124">
            <v>6</v>
          </cell>
          <cell r="K5124">
            <v>102.89999999999999</v>
          </cell>
        </row>
        <row r="5125">
          <cell r="A5125">
            <v>16699</v>
          </cell>
          <cell r="B5125">
            <v>4</v>
          </cell>
          <cell r="C5125">
            <v>25.2</v>
          </cell>
          <cell r="D5125">
            <v>3</v>
          </cell>
          <cell r="E5125">
            <v>19.100000000000001</v>
          </cell>
          <cell r="F5125">
            <v>8</v>
          </cell>
          <cell r="G5125">
            <v>52</v>
          </cell>
          <cell r="H5125">
            <v>1</v>
          </cell>
          <cell r="I5125">
            <v>6.5</v>
          </cell>
          <cell r="J5125">
            <v>16</v>
          </cell>
          <cell r="K5125">
            <v>102.8</v>
          </cell>
        </row>
        <row r="5126">
          <cell r="A5126">
            <v>13495</v>
          </cell>
          <cell r="D5126">
            <v>1</v>
          </cell>
          <cell r="E5126">
            <v>34.200000000000003</v>
          </cell>
          <cell r="F5126">
            <v>1</v>
          </cell>
          <cell r="G5126">
            <v>34.200000000000003</v>
          </cell>
          <cell r="H5126">
            <v>1</v>
          </cell>
          <cell r="I5126">
            <v>34.200000000000003</v>
          </cell>
          <cell r="J5126">
            <v>3</v>
          </cell>
          <cell r="K5126">
            <v>102.60000000000001</v>
          </cell>
        </row>
        <row r="5127">
          <cell r="A5127">
            <v>29524</v>
          </cell>
          <cell r="F5127">
            <v>2</v>
          </cell>
          <cell r="G5127">
            <v>51.2</v>
          </cell>
          <cell r="H5127">
            <v>2</v>
          </cell>
          <cell r="I5127">
            <v>51.2</v>
          </cell>
          <cell r="J5127">
            <v>4</v>
          </cell>
          <cell r="K5127">
            <v>102.4</v>
          </cell>
        </row>
        <row r="5128">
          <cell r="A5128">
            <v>30000</v>
          </cell>
          <cell r="B5128">
            <v>4</v>
          </cell>
          <cell r="C5128">
            <v>30</v>
          </cell>
          <cell r="D5128">
            <v>2</v>
          </cell>
          <cell r="E5128">
            <v>15</v>
          </cell>
          <cell r="F5128">
            <v>5</v>
          </cell>
          <cell r="G5128">
            <v>41</v>
          </cell>
          <cell r="H5128">
            <v>2</v>
          </cell>
          <cell r="I5128">
            <v>16.399999999999999</v>
          </cell>
          <cell r="J5128">
            <v>13</v>
          </cell>
          <cell r="K5128">
            <v>102.4</v>
          </cell>
        </row>
        <row r="5129">
          <cell r="A5129">
            <v>30572</v>
          </cell>
          <cell r="B5129">
            <v>1</v>
          </cell>
          <cell r="C5129">
            <v>12.9</v>
          </cell>
          <cell r="D5129">
            <v>6</v>
          </cell>
          <cell r="E5129">
            <v>76.37</v>
          </cell>
          <cell r="F5129">
            <v>1</v>
          </cell>
          <cell r="G5129">
            <v>12.9</v>
          </cell>
          <cell r="J5129">
            <v>8</v>
          </cell>
          <cell r="K5129">
            <v>102.17000000000002</v>
          </cell>
        </row>
        <row r="5130">
          <cell r="A5130">
            <v>30573</v>
          </cell>
          <cell r="B5130">
            <v>4</v>
          </cell>
          <cell r="C5130">
            <v>50.57</v>
          </cell>
          <cell r="F5130">
            <v>1</v>
          </cell>
          <cell r="G5130">
            <v>12.9</v>
          </cell>
          <cell r="H5130">
            <v>3</v>
          </cell>
          <cell r="I5130">
            <v>38.700000000000003</v>
          </cell>
          <cell r="J5130">
            <v>8</v>
          </cell>
          <cell r="K5130">
            <v>102.17</v>
          </cell>
        </row>
        <row r="5131">
          <cell r="A5131">
            <v>29751</v>
          </cell>
          <cell r="B5131">
            <v>3</v>
          </cell>
          <cell r="C5131">
            <v>23.07</v>
          </cell>
          <cell r="D5131">
            <v>4</v>
          </cell>
          <cell r="E5131">
            <v>31.6</v>
          </cell>
          <cell r="F5131">
            <v>6</v>
          </cell>
          <cell r="G5131">
            <v>47.4</v>
          </cell>
          <cell r="J5131">
            <v>13</v>
          </cell>
          <cell r="K5131">
            <v>102.07</v>
          </cell>
        </row>
        <row r="5132">
          <cell r="A5132">
            <v>10787</v>
          </cell>
          <cell r="H5132">
            <v>4</v>
          </cell>
          <cell r="I5132">
            <v>102</v>
          </cell>
          <cell r="J5132">
            <v>4</v>
          </cell>
          <cell r="K5132">
            <v>102</v>
          </cell>
        </row>
        <row r="5133">
          <cell r="A5133">
            <v>16719</v>
          </cell>
          <cell r="B5133">
            <v>9</v>
          </cell>
          <cell r="C5133">
            <v>27</v>
          </cell>
          <cell r="D5133">
            <v>9</v>
          </cell>
          <cell r="E5133">
            <v>27</v>
          </cell>
          <cell r="F5133">
            <v>7</v>
          </cell>
          <cell r="G5133">
            <v>21</v>
          </cell>
          <cell r="H5133">
            <v>9</v>
          </cell>
          <cell r="I5133">
            <v>27</v>
          </cell>
          <cell r="J5133">
            <v>34</v>
          </cell>
          <cell r="K5133">
            <v>102</v>
          </cell>
        </row>
        <row r="5134">
          <cell r="A5134">
            <v>12671</v>
          </cell>
          <cell r="B5134">
            <v>4</v>
          </cell>
          <cell r="C5134">
            <v>9.32</v>
          </cell>
          <cell r="D5134">
            <v>14</v>
          </cell>
          <cell r="E5134">
            <v>35</v>
          </cell>
          <cell r="F5134">
            <v>13</v>
          </cell>
          <cell r="G5134">
            <v>32.5</v>
          </cell>
          <cell r="H5134">
            <v>10</v>
          </cell>
          <cell r="I5134">
            <v>25</v>
          </cell>
          <cell r="J5134">
            <v>41</v>
          </cell>
          <cell r="K5134">
            <v>101.82</v>
          </cell>
        </row>
        <row r="5135">
          <cell r="A5135">
            <v>18180</v>
          </cell>
          <cell r="B5135">
            <v>1</v>
          </cell>
          <cell r="C5135">
            <v>33.9</v>
          </cell>
          <cell r="D5135">
            <v>1</v>
          </cell>
          <cell r="E5135">
            <v>33.9</v>
          </cell>
          <cell r="F5135">
            <v>1</v>
          </cell>
          <cell r="G5135">
            <v>33.9</v>
          </cell>
          <cell r="J5135">
            <v>3</v>
          </cell>
          <cell r="K5135">
            <v>101.69999999999999</v>
          </cell>
        </row>
        <row r="5136">
          <cell r="A5136">
            <v>22398</v>
          </cell>
          <cell r="D5136">
            <v>1</v>
          </cell>
          <cell r="E5136">
            <v>33.9</v>
          </cell>
          <cell r="H5136">
            <v>2</v>
          </cell>
          <cell r="I5136">
            <v>67.8</v>
          </cell>
          <cell r="J5136">
            <v>3</v>
          </cell>
          <cell r="K5136">
            <v>101.69999999999999</v>
          </cell>
        </row>
        <row r="5137">
          <cell r="A5137">
            <v>31261</v>
          </cell>
          <cell r="B5137">
            <v>5</v>
          </cell>
          <cell r="C5137">
            <v>35.92</v>
          </cell>
          <cell r="D5137">
            <v>4</v>
          </cell>
          <cell r="E5137">
            <v>29.2</v>
          </cell>
          <cell r="F5137">
            <v>5</v>
          </cell>
          <cell r="G5137">
            <v>36.5</v>
          </cell>
          <cell r="J5137">
            <v>14</v>
          </cell>
          <cell r="K5137">
            <v>101.62</v>
          </cell>
        </row>
        <row r="5138">
          <cell r="A5138">
            <v>28872</v>
          </cell>
          <cell r="B5138">
            <v>18</v>
          </cell>
          <cell r="C5138">
            <v>101.5</v>
          </cell>
          <cell r="J5138">
            <v>18</v>
          </cell>
          <cell r="K5138">
            <v>101.5</v>
          </cell>
        </row>
        <row r="5139">
          <cell r="A5139">
            <v>32311</v>
          </cell>
          <cell r="H5139">
            <v>7</v>
          </cell>
          <cell r="I5139">
            <v>101.5</v>
          </cell>
          <cell r="J5139">
            <v>7</v>
          </cell>
          <cell r="K5139">
            <v>101.5</v>
          </cell>
        </row>
        <row r="5140">
          <cell r="A5140">
            <v>13880</v>
          </cell>
          <cell r="B5140">
            <v>1</v>
          </cell>
          <cell r="C5140">
            <v>16.899999999999999</v>
          </cell>
          <cell r="D5140">
            <v>4</v>
          </cell>
          <cell r="E5140">
            <v>67.599999999999994</v>
          </cell>
          <cell r="F5140">
            <v>1</v>
          </cell>
          <cell r="G5140">
            <v>16.899999999999999</v>
          </cell>
          <cell r="J5140">
            <v>6</v>
          </cell>
          <cell r="K5140">
            <v>101.4</v>
          </cell>
        </row>
        <row r="5141">
          <cell r="A5141">
            <v>15576</v>
          </cell>
          <cell r="B5141">
            <v>12</v>
          </cell>
          <cell r="C5141">
            <v>46.8</v>
          </cell>
          <cell r="D5141">
            <v>5</v>
          </cell>
          <cell r="E5141">
            <v>19.5</v>
          </cell>
          <cell r="F5141">
            <v>8</v>
          </cell>
          <cell r="G5141">
            <v>31.2</v>
          </cell>
          <cell r="H5141">
            <v>1</v>
          </cell>
          <cell r="I5141">
            <v>3.9</v>
          </cell>
          <cell r="J5141">
            <v>26</v>
          </cell>
          <cell r="K5141">
            <v>101.4</v>
          </cell>
        </row>
        <row r="5142">
          <cell r="A5142">
            <v>13499</v>
          </cell>
          <cell r="B5142">
            <v>1</v>
          </cell>
          <cell r="C5142">
            <v>33.799999999999997</v>
          </cell>
          <cell r="F5142">
            <v>1</v>
          </cell>
          <cell r="G5142">
            <v>33.799999999999997</v>
          </cell>
          <cell r="H5142">
            <v>1</v>
          </cell>
          <cell r="I5142">
            <v>33.799999999999997</v>
          </cell>
          <cell r="J5142">
            <v>3</v>
          </cell>
          <cell r="K5142">
            <v>101.39999999999999</v>
          </cell>
        </row>
        <row r="5143">
          <cell r="A5143">
            <v>22876</v>
          </cell>
          <cell r="B5143">
            <v>1</v>
          </cell>
          <cell r="C5143">
            <v>25.3</v>
          </cell>
          <cell r="D5143">
            <v>1</v>
          </cell>
          <cell r="E5143">
            <v>25.3</v>
          </cell>
          <cell r="F5143">
            <v>2</v>
          </cell>
          <cell r="G5143">
            <v>50.6</v>
          </cell>
          <cell r="J5143">
            <v>4</v>
          </cell>
          <cell r="K5143">
            <v>101.2</v>
          </cell>
        </row>
        <row r="5144">
          <cell r="A5144">
            <v>12326</v>
          </cell>
          <cell r="B5144">
            <v>17</v>
          </cell>
          <cell r="C5144">
            <v>37.4</v>
          </cell>
          <cell r="D5144">
            <v>16</v>
          </cell>
          <cell r="E5144">
            <v>35.200000000000003</v>
          </cell>
          <cell r="F5144">
            <v>8</v>
          </cell>
          <cell r="G5144">
            <v>17.600000000000001</v>
          </cell>
          <cell r="H5144">
            <v>5</v>
          </cell>
          <cell r="I5144">
            <v>11</v>
          </cell>
          <cell r="J5144">
            <v>46</v>
          </cell>
          <cell r="K5144">
            <v>101.19999999999999</v>
          </cell>
        </row>
        <row r="5145">
          <cell r="A5145">
            <v>22297</v>
          </cell>
          <cell r="H5145">
            <v>41</v>
          </cell>
          <cell r="I5145">
            <v>101.1</v>
          </cell>
          <cell r="J5145">
            <v>41</v>
          </cell>
          <cell r="K5145">
            <v>101.1</v>
          </cell>
        </row>
        <row r="5146">
          <cell r="A5146">
            <v>10324</v>
          </cell>
          <cell r="D5146">
            <v>12</v>
          </cell>
          <cell r="E5146">
            <v>33.6</v>
          </cell>
          <cell r="F5146">
            <v>10</v>
          </cell>
          <cell r="G5146">
            <v>28</v>
          </cell>
          <cell r="H5146">
            <v>14</v>
          </cell>
          <cell r="I5146">
            <v>39.200000000000003</v>
          </cell>
          <cell r="J5146">
            <v>36</v>
          </cell>
          <cell r="K5146">
            <v>100.80000000000001</v>
          </cell>
        </row>
        <row r="5147">
          <cell r="A5147">
            <v>27327</v>
          </cell>
          <cell r="B5147">
            <v>5</v>
          </cell>
          <cell r="C5147">
            <v>63</v>
          </cell>
          <cell r="D5147">
            <v>1</v>
          </cell>
          <cell r="E5147">
            <v>12.6</v>
          </cell>
          <cell r="H5147">
            <v>2</v>
          </cell>
          <cell r="I5147">
            <v>25.2</v>
          </cell>
          <cell r="J5147">
            <v>8</v>
          </cell>
          <cell r="K5147">
            <v>100.8</v>
          </cell>
        </row>
        <row r="5148">
          <cell r="A5148">
            <v>10260</v>
          </cell>
          <cell r="B5148">
            <v>27</v>
          </cell>
          <cell r="C5148">
            <v>40.5</v>
          </cell>
          <cell r="D5148">
            <v>5</v>
          </cell>
          <cell r="E5148">
            <v>7.5</v>
          </cell>
          <cell r="F5148">
            <v>14</v>
          </cell>
          <cell r="G5148">
            <v>21</v>
          </cell>
          <cell r="H5148">
            <v>21</v>
          </cell>
          <cell r="I5148">
            <v>31.5</v>
          </cell>
          <cell r="J5148">
            <v>67</v>
          </cell>
          <cell r="K5148">
            <v>100.5</v>
          </cell>
        </row>
        <row r="5149">
          <cell r="A5149">
            <v>14847</v>
          </cell>
          <cell r="B5149">
            <v>11</v>
          </cell>
          <cell r="C5149">
            <v>46.2</v>
          </cell>
          <cell r="D5149">
            <v>12</v>
          </cell>
          <cell r="E5149">
            <v>50.06</v>
          </cell>
          <cell r="F5149">
            <v>1</v>
          </cell>
          <cell r="G5149">
            <v>4.2</v>
          </cell>
          <cell r="J5149">
            <v>24</v>
          </cell>
          <cell r="K5149">
            <v>100.46000000000001</v>
          </cell>
        </row>
        <row r="5150">
          <cell r="A5150">
            <v>22875</v>
          </cell>
          <cell r="D5150">
            <v>1</v>
          </cell>
          <cell r="E5150">
            <v>25.6</v>
          </cell>
          <cell r="F5150">
            <v>1</v>
          </cell>
          <cell r="G5150">
            <v>25.6</v>
          </cell>
          <cell r="H5150">
            <v>2</v>
          </cell>
          <cell r="I5150">
            <v>49.15</v>
          </cell>
          <cell r="J5150">
            <v>4</v>
          </cell>
          <cell r="K5150">
            <v>100.35</v>
          </cell>
        </row>
        <row r="5151">
          <cell r="A5151">
            <v>12769</v>
          </cell>
          <cell r="B5151">
            <v>3</v>
          </cell>
          <cell r="C5151">
            <v>17.7</v>
          </cell>
          <cell r="D5151">
            <v>7</v>
          </cell>
          <cell r="E5151">
            <v>41.3</v>
          </cell>
          <cell r="F5151">
            <v>5</v>
          </cell>
          <cell r="G5151">
            <v>29.5</v>
          </cell>
          <cell r="H5151">
            <v>2</v>
          </cell>
          <cell r="I5151">
            <v>11.8</v>
          </cell>
          <cell r="J5151">
            <v>17</v>
          </cell>
          <cell r="K5151">
            <v>100.3</v>
          </cell>
        </row>
        <row r="5152">
          <cell r="A5152">
            <v>10473</v>
          </cell>
          <cell r="F5152">
            <v>6</v>
          </cell>
          <cell r="G5152">
            <v>100.2</v>
          </cell>
          <cell r="J5152">
            <v>6</v>
          </cell>
          <cell r="K5152">
            <v>100.2</v>
          </cell>
        </row>
        <row r="5153">
          <cell r="A5153">
            <v>32067</v>
          </cell>
          <cell r="F5153">
            <v>28</v>
          </cell>
          <cell r="G5153">
            <v>41.76</v>
          </cell>
          <cell r="H5153">
            <v>39</v>
          </cell>
          <cell r="I5153">
            <v>58.38</v>
          </cell>
          <cell r="J5153">
            <v>67</v>
          </cell>
          <cell r="K5153">
            <v>100.14</v>
          </cell>
        </row>
        <row r="5154">
          <cell r="A5154">
            <v>14106</v>
          </cell>
          <cell r="B5154">
            <v>4</v>
          </cell>
          <cell r="C5154">
            <v>100</v>
          </cell>
          <cell r="J5154">
            <v>4</v>
          </cell>
          <cell r="K5154">
            <v>100</v>
          </cell>
        </row>
        <row r="5155">
          <cell r="A5155">
            <v>15387</v>
          </cell>
          <cell r="B5155">
            <v>10</v>
          </cell>
          <cell r="C5155">
            <v>100</v>
          </cell>
          <cell r="J5155">
            <v>10</v>
          </cell>
          <cell r="K5155">
            <v>100</v>
          </cell>
        </row>
        <row r="5156">
          <cell r="A5156">
            <v>17129</v>
          </cell>
          <cell r="F5156">
            <v>1</v>
          </cell>
          <cell r="G5156">
            <v>100</v>
          </cell>
          <cell r="J5156">
            <v>1</v>
          </cell>
          <cell r="K5156">
            <v>100</v>
          </cell>
        </row>
        <row r="5157">
          <cell r="A5157">
            <v>17347</v>
          </cell>
          <cell r="B5157">
            <v>5</v>
          </cell>
          <cell r="C5157">
            <v>100</v>
          </cell>
          <cell r="J5157">
            <v>5</v>
          </cell>
          <cell r="K5157">
            <v>100</v>
          </cell>
        </row>
        <row r="5158">
          <cell r="A5158">
            <v>18280</v>
          </cell>
          <cell r="B5158">
            <v>5</v>
          </cell>
          <cell r="C5158">
            <v>100</v>
          </cell>
          <cell r="J5158">
            <v>5</v>
          </cell>
          <cell r="K5158">
            <v>100</v>
          </cell>
        </row>
        <row r="5159">
          <cell r="A5159">
            <v>22358</v>
          </cell>
          <cell r="H5159">
            <v>1</v>
          </cell>
          <cell r="I5159">
            <v>100</v>
          </cell>
          <cell r="J5159">
            <v>1</v>
          </cell>
          <cell r="K5159">
            <v>100</v>
          </cell>
        </row>
        <row r="5160">
          <cell r="A5160">
            <v>23058</v>
          </cell>
          <cell r="F5160">
            <v>1</v>
          </cell>
          <cell r="G5160">
            <v>99.9</v>
          </cell>
          <cell r="J5160">
            <v>1</v>
          </cell>
          <cell r="K5160">
            <v>99.9</v>
          </cell>
        </row>
        <row r="5161">
          <cell r="A5161">
            <v>32370</v>
          </cell>
          <cell r="H5161">
            <v>2</v>
          </cell>
          <cell r="I5161">
            <v>99.8</v>
          </cell>
          <cell r="J5161">
            <v>2</v>
          </cell>
          <cell r="K5161">
            <v>99.8</v>
          </cell>
        </row>
        <row r="5162">
          <cell r="A5162">
            <v>28957</v>
          </cell>
          <cell r="B5162">
            <v>1</v>
          </cell>
          <cell r="C5162">
            <v>24.9</v>
          </cell>
          <cell r="F5162">
            <v>2</v>
          </cell>
          <cell r="G5162">
            <v>49.8</v>
          </cell>
          <cell r="H5162">
            <v>1</v>
          </cell>
          <cell r="I5162">
            <v>24.9</v>
          </cell>
          <cell r="J5162">
            <v>4</v>
          </cell>
          <cell r="K5162">
            <v>99.6</v>
          </cell>
        </row>
        <row r="5163">
          <cell r="A5163">
            <v>28961</v>
          </cell>
          <cell r="B5163">
            <v>2</v>
          </cell>
          <cell r="C5163">
            <v>49.8</v>
          </cell>
          <cell r="D5163">
            <v>1</v>
          </cell>
          <cell r="E5163">
            <v>24.9</v>
          </cell>
          <cell r="H5163">
            <v>1</v>
          </cell>
          <cell r="I5163">
            <v>24.9</v>
          </cell>
          <cell r="J5163">
            <v>4</v>
          </cell>
          <cell r="K5163">
            <v>99.6</v>
          </cell>
        </row>
        <row r="5164">
          <cell r="A5164">
            <v>18440</v>
          </cell>
          <cell r="D5164">
            <v>4</v>
          </cell>
          <cell r="E5164">
            <v>30.8</v>
          </cell>
          <cell r="F5164">
            <v>4</v>
          </cell>
          <cell r="G5164">
            <v>30.18</v>
          </cell>
          <cell r="H5164">
            <v>5</v>
          </cell>
          <cell r="I5164">
            <v>38.5</v>
          </cell>
          <cell r="J5164">
            <v>13</v>
          </cell>
          <cell r="K5164">
            <v>99.48</v>
          </cell>
        </row>
        <row r="5165">
          <cell r="A5165">
            <v>12654</v>
          </cell>
          <cell r="D5165">
            <v>4</v>
          </cell>
          <cell r="E5165">
            <v>24.8</v>
          </cell>
          <cell r="F5165">
            <v>6</v>
          </cell>
          <cell r="G5165">
            <v>37.200000000000003</v>
          </cell>
          <cell r="H5165">
            <v>6</v>
          </cell>
          <cell r="I5165">
            <v>37.200000000000003</v>
          </cell>
          <cell r="J5165">
            <v>16</v>
          </cell>
          <cell r="K5165">
            <v>99.2</v>
          </cell>
        </row>
        <row r="5166">
          <cell r="A5166">
            <v>31938</v>
          </cell>
          <cell r="D5166">
            <v>1</v>
          </cell>
          <cell r="E5166">
            <v>3.2</v>
          </cell>
          <cell r="F5166">
            <v>18</v>
          </cell>
          <cell r="G5166">
            <v>57.6</v>
          </cell>
          <cell r="H5166">
            <v>12</v>
          </cell>
          <cell r="I5166">
            <v>38.4</v>
          </cell>
          <cell r="J5166">
            <v>31</v>
          </cell>
          <cell r="K5166">
            <v>99.2</v>
          </cell>
        </row>
        <row r="5167">
          <cell r="A5167">
            <v>17591</v>
          </cell>
          <cell r="B5167">
            <v>10</v>
          </cell>
          <cell r="C5167">
            <v>99</v>
          </cell>
          <cell r="J5167">
            <v>10</v>
          </cell>
          <cell r="K5167">
            <v>99</v>
          </cell>
        </row>
        <row r="5168">
          <cell r="A5168">
            <v>31585</v>
          </cell>
          <cell r="F5168">
            <v>15</v>
          </cell>
          <cell r="G5168">
            <v>82.5</v>
          </cell>
          <cell r="H5168">
            <v>3</v>
          </cell>
          <cell r="I5168">
            <v>16.5</v>
          </cell>
          <cell r="J5168">
            <v>18</v>
          </cell>
          <cell r="K5168">
            <v>99</v>
          </cell>
        </row>
        <row r="5169">
          <cell r="A5169">
            <v>31697</v>
          </cell>
          <cell r="D5169">
            <v>1</v>
          </cell>
          <cell r="E5169">
            <v>9</v>
          </cell>
          <cell r="F5169">
            <v>3</v>
          </cell>
          <cell r="G5169">
            <v>27</v>
          </cell>
          <cell r="H5169">
            <v>7</v>
          </cell>
          <cell r="I5169">
            <v>63</v>
          </cell>
          <cell r="J5169">
            <v>11</v>
          </cell>
          <cell r="K5169">
            <v>99</v>
          </cell>
        </row>
        <row r="5170">
          <cell r="A5170">
            <v>23042</v>
          </cell>
          <cell r="H5170">
            <v>1</v>
          </cell>
          <cell r="I5170">
            <v>98.9</v>
          </cell>
          <cell r="J5170">
            <v>1</v>
          </cell>
          <cell r="K5170">
            <v>98.9</v>
          </cell>
        </row>
        <row r="5171">
          <cell r="A5171">
            <v>31764</v>
          </cell>
          <cell r="F5171">
            <v>1</v>
          </cell>
          <cell r="G5171">
            <v>98.9</v>
          </cell>
          <cell r="J5171">
            <v>1</v>
          </cell>
          <cell r="K5171">
            <v>98.9</v>
          </cell>
        </row>
        <row r="5172">
          <cell r="A5172">
            <v>17317</v>
          </cell>
          <cell r="B5172">
            <v>17</v>
          </cell>
          <cell r="C5172">
            <v>73.099999999999994</v>
          </cell>
          <cell r="H5172">
            <v>6</v>
          </cell>
          <cell r="I5172">
            <v>25.8</v>
          </cell>
          <cell r="J5172">
            <v>23</v>
          </cell>
          <cell r="K5172">
            <v>98.899999999999991</v>
          </cell>
        </row>
        <row r="5173">
          <cell r="A5173">
            <v>14781</v>
          </cell>
          <cell r="B5173">
            <v>2</v>
          </cell>
          <cell r="C5173">
            <v>3.07</v>
          </cell>
          <cell r="F5173">
            <v>31</v>
          </cell>
          <cell r="G5173">
            <v>49.34</v>
          </cell>
          <cell r="H5173">
            <v>29</v>
          </cell>
          <cell r="I5173">
            <v>46.4</v>
          </cell>
          <cell r="J5173">
            <v>62</v>
          </cell>
          <cell r="K5173">
            <v>98.81</v>
          </cell>
        </row>
        <row r="5174">
          <cell r="A5174">
            <v>17147</v>
          </cell>
          <cell r="D5174">
            <v>3</v>
          </cell>
          <cell r="E5174">
            <v>98.7</v>
          </cell>
          <cell r="J5174">
            <v>3</v>
          </cell>
          <cell r="K5174">
            <v>98.7</v>
          </cell>
        </row>
        <row r="5175">
          <cell r="A5175">
            <v>15488</v>
          </cell>
          <cell r="B5175">
            <v>1</v>
          </cell>
          <cell r="C5175">
            <v>32.9</v>
          </cell>
          <cell r="D5175">
            <v>1</v>
          </cell>
          <cell r="E5175">
            <v>32.9</v>
          </cell>
          <cell r="F5175">
            <v>1</v>
          </cell>
          <cell r="G5175">
            <v>32.9</v>
          </cell>
          <cell r="J5175">
            <v>3</v>
          </cell>
          <cell r="K5175">
            <v>98.699999999999989</v>
          </cell>
        </row>
        <row r="5176">
          <cell r="A5176">
            <v>15516</v>
          </cell>
          <cell r="F5176">
            <v>2</v>
          </cell>
          <cell r="G5176">
            <v>65.8</v>
          </cell>
          <cell r="H5176">
            <v>1</v>
          </cell>
          <cell r="I5176">
            <v>32.9</v>
          </cell>
          <cell r="J5176">
            <v>3</v>
          </cell>
          <cell r="K5176">
            <v>98.699999999999989</v>
          </cell>
        </row>
        <row r="5177">
          <cell r="A5177">
            <v>31247</v>
          </cell>
          <cell r="B5177">
            <v>22</v>
          </cell>
          <cell r="C5177">
            <v>26</v>
          </cell>
          <cell r="D5177">
            <v>18</v>
          </cell>
          <cell r="E5177">
            <v>21.2</v>
          </cell>
          <cell r="F5177">
            <v>14</v>
          </cell>
          <cell r="G5177">
            <v>16.600000000000001</v>
          </cell>
          <cell r="H5177">
            <v>29</v>
          </cell>
          <cell r="I5177">
            <v>34.799999999999997</v>
          </cell>
          <cell r="J5177">
            <v>83</v>
          </cell>
          <cell r="K5177">
            <v>98.6</v>
          </cell>
        </row>
        <row r="5178">
          <cell r="A5178">
            <v>28799</v>
          </cell>
          <cell r="B5178">
            <v>1</v>
          </cell>
          <cell r="C5178">
            <v>19.7</v>
          </cell>
          <cell r="F5178">
            <v>3</v>
          </cell>
          <cell r="G5178">
            <v>59.1</v>
          </cell>
          <cell r="H5178">
            <v>1</v>
          </cell>
          <cell r="I5178">
            <v>19.7</v>
          </cell>
          <cell r="J5178">
            <v>5</v>
          </cell>
          <cell r="K5178">
            <v>98.5</v>
          </cell>
        </row>
        <row r="5179">
          <cell r="A5179">
            <v>12578</v>
          </cell>
          <cell r="B5179">
            <v>4</v>
          </cell>
          <cell r="C5179">
            <v>65.599999999999994</v>
          </cell>
          <cell r="F5179">
            <v>1</v>
          </cell>
          <cell r="G5179">
            <v>16.399999999999999</v>
          </cell>
          <cell r="H5179">
            <v>1</v>
          </cell>
          <cell r="I5179">
            <v>16.399999999999999</v>
          </cell>
          <cell r="J5179">
            <v>6</v>
          </cell>
          <cell r="K5179">
            <v>98.4</v>
          </cell>
        </row>
        <row r="5180">
          <cell r="A5180">
            <v>16713</v>
          </cell>
          <cell r="B5180">
            <v>6</v>
          </cell>
          <cell r="C5180">
            <v>49.2</v>
          </cell>
          <cell r="D5180">
            <v>1</v>
          </cell>
          <cell r="E5180">
            <v>8.1999999999999993</v>
          </cell>
          <cell r="F5180">
            <v>3</v>
          </cell>
          <cell r="G5180">
            <v>24.6</v>
          </cell>
          <cell r="H5180">
            <v>2</v>
          </cell>
          <cell r="I5180">
            <v>16.399999999999999</v>
          </cell>
          <cell r="J5180">
            <v>12</v>
          </cell>
          <cell r="K5180">
            <v>98.4</v>
          </cell>
        </row>
        <row r="5181">
          <cell r="A5181">
            <v>31942</v>
          </cell>
          <cell r="D5181">
            <v>1</v>
          </cell>
          <cell r="E5181">
            <v>49.2</v>
          </cell>
          <cell r="F5181">
            <v>1</v>
          </cell>
          <cell r="G5181">
            <v>49.2</v>
          </cell>
          <cell r="J5181">
            <v>2</v>
          </cell>
          <cell r="K5181">
            <v>98.4</v>
          </cell>
        </row>
        <row r="5182">
          <cell r="A5182">
            <v>27328</v>
          </cell>
          <cell r="B5182">
            <v>7</v>
          </cell>
          <cell r="C5182">
            <v>23.8</v>
          </cell>
          <cell r="F5182">
            <v>9</v>
          </cell>
          <cell r="G5182">
            <v>30.33</v>
          </cell>
          <cell r="H5182">
            <v>13</v>
          </cell>
          <cell r="I5182">
            <v>44.2</v>
          </cell>
          <cell r="J5182">
            <v>29</v>
          </cell>
          <cell r="K5182">
            <v>98.33</v>
          </cell>
        </row>
        <row r="5183">
          <cell r="A5183">
            <v>29250</v>
          </cell>
          <cell r="B5183">
            <v>3</v>
          </cell>
          <cell r="C5183">
            <v>58.5</v>
          </cell>
          <cell r="F5183">
            <v>1</v>
          </cell>
          <cell r="G5183">
            <v>19.899999999999999</v>
          </cell>
          <cell r="H5183">
            <v>1</v>
          </cell>
          <cell r="I5183">
            <v>19.899999999999999</v>
          </cell>
          <cell r="J5183">
            <v>5</v>
          </cell>
          <cell r="K5183">
            <v>98.300000000000011</v>
          </cell>
        </row>
        <row r="5184">
          <cell r="A5184">
            <v>15015</v>
          </cell>
          <cell r="D5184">
            <v>2</v>
          </cell>
          <cell r="E5184">
            <v>63.4</v>
          </cell>
          <cell r="H5184">
            <v>1</v>
          </cell>
          <cell r="I5184">
            <v>34.9</v>
          </cell>
          <cell r="J5184">
            <v>3</v>
          </cell>
          <cell r="K5184">
            <v>98.3</v>
          </cell>
        </row>
        <row r="5185">
          <cell r="A5185">
            <v>16974</v>
          </cell>
          <cell r="B5185">
            <v>7</v>
          </cell>
          <cell r="C5185">
            <v>25.2</v>
          </cell>
          <cell r="D5185">
            <v>3</v>
          </cell>
          <cell r="E5185">
            <v>10.8</v>
          </cell>
          <cell r="F5185">
            <v>3</v>
          </cell>
          <cell r="G5185">
            <v>11.7</v>
          </cell>
          <cell r="H5185">
            <v>13</v>
          </cell>
          <cell r="I5185">
            <v>50.39</v>
          </cell>
          <cell r="J5185">
            <v>26</v>
          </cell>
          <cell r="K5185">
            <v>98.09</v>
          </cell>
        </row>
        <row r="5186">
          <cell r="A5186">
            <v>13800</v>
          </cell>
          <cell r="B5186">
            <v>3</v>
          </cell>
          <cell r="C5186">
            <v>42</v>
          </cell>
          <cell r="D5186">
            <v>2</v>
          </cell>
          <cell r="E5186">
            <v>28</v>
          </cell>
          <cell r="H5186">
            <v>2</v>
          </cell>
          <cell r="I5186">
            <v>28</v>
          </cell>
          <cell r="J5186">
            <v>7</v>
          </cell>
          <cell r="K5186">
            <v>98</v>
          </cell>
        </row>
        <row r="5187">
          <cell r="A5187">
            <v>17259</v>
          </cell>
          <cell r="B5187">
            <v>2</v>
          </cell>
          <cell r="C5187">
            <v>28</v>
          </cell>
          <cell r="D5187">
            <v>3</v>
          </cell>
          <cell r="E5187">
            <v>42</v>
          </cell>
          <cell r="F5187">
            <v>2</v>
          </cell>
          <cell r="G5187">
            <v>28</v>
          </cell>
          <cell r="J5187">
            <v>7</v>
          </cell>
          <cell r="K5187">
            <v>98</v>
          </cell>
        </row>
        <row r="5188">
          <cell r="A5188">
            <v>17368</v>
          </cell>
          <cell r="F5188">
            <v>3</v>
          </cell>
          <cell r="G5188">
            <v>30</v>
          </cell>
          <cell r="H5188">
            <v>7</v>
          </cell>
          <cell r="I5188">
            <v>68</v>
          </cell>
          <cell r="J5188">
            <v>10</v>
          </cell>
          <cell r="K5188">
            <v>98</v>
          </cell>
        </row>
        <row r="5189">
          <cell r="A5189">
            <v>28252</v>
          </cell>
          <cell r="B5189">
            <v>4</v>
          </cell>
          <cell r="C5189">
            <v>56</v>
          </cell>
          <cell r="F5189">
            <v>3</v>
          </cell>
          <cell r="G5189">
            <v>42</v>
          </cell>
          <cell r="J5189">
            <v>7</v>
          </cell>
          <cell r="K5189">
            <v>98</v>
          </cell>
        </row>
        <row r="5190">
          <cell r="A5190">
            <v>28275</v>
          </cell>
          <cell r="F5190">
            <v>1</v>
          </cell>
          <cell r="G5190">
            <v>49</v>
          </cell>
          <cell r="H5190">
            <v>1</v>
          </cell>
          <cell r="I5190">
            <v>49</v>
          </cell>
          <cell r="J5190">
            <v>2</v>
          </cell>
          <cell r="K5190">
            <v>98</v>
          </cell>
        </row>
        <row r="5191">
          <cell r="A5191">
            <v>28592</v>
          </cell>
          <cell r="D5191">
            <v>5</v>
          </cell>
          <cell r="E5191">
            <v>10</v>
          </cell>
          <cell r="F5191">
            <v>21</v>
          </cell>
          <cell r="G5191">
            <v>42</v>
          </cell>
          <cell r="H5191">
            <v>23</v>
          </cell>
          <cell r="I5191">
            <v>46</v>
          </cell>
          <cell r="J5191">
            <v>49</v>
          </cell>
          <cell r="K5191">
            <v>98</v>
          </cell>
        </row>
        <row r="5192">
          <cell r="A5192">
            <v>10777</v>
          </cell>
          <cell r="F5192">
            <v>6</v>
          </cell>
          <cell r="G5192">
            <v>53.4</v>
          </cell>
          <cell r="H5192">
            <v>5</v>
          </cell>
          <cell r="I5192">
            <v>44.5</v>
          </cell>
          <cell r="J5192">
            <v>11</v>
          </cell>
          <cell r="K5192">
            <v>97.9</v>
          </cell>
        </row>
        <row r="5193">
          <cell r="A5193">
            <v>17153</v>
          </cell>
          <cell r="H5193">
            <v>3</v>
          </cell>
          <cell r="I5193">
            <v>97.8</v>
          </cell>
          <cell r="J5193">
            <v>3</v>
          </cell>
          <cell r="K5193">
            <v>97.8</v>
          </cell>
        </row>
        <row r="5194">
          <cell r="A5194">
            <v>32088</v>
          </cell>
          <cell r="F5194">
            <v>2</v>
          </cell>
          <cell r="G5194">
            <v>97.8</v>
          </cell>
          <cell r="J5194">
            <v>2</v>
          </cell>
          <cell r="K5194">
            <v>97.8</v>
          </cell>
        </row>
        <row r="5195">
          <cell r="A5195">
            <v>12177</v>
          </cell>
          <cell r="F5195">
            <v>2</v>
          </cell>
          <cell r="G5195">
            <v>24.4</v>
          </cell>
          <cell r="H5195">
            <v>6</v>
          </cell>
          <cell r="I5195">
            <v>73.2</v>
          </cell>
          <cell r="J5195">
            <v>8</v>
          </cell>
          <cell r="K5195">
            <v>97.6</v>
          </cell>
        </row>
        <row r="5196">
          <cell r="A5196">
            <v>10469</v>
          </cell>
          <cell r="B5196">
            <v>3</v>
          </cell>
          <cell r="C5196">
            <v>27</v>
          </cell>
          <cell r="D5196">
            <v>2</v>
          </cell>
          <cell r="E5196">
            <v>18</v>
          </cell>
          <cell r="F5196">
            <v>2</v>
          </cell>
          <cell r="G5196">
            <v>18</v>
          </cell>
          <cell r="H5196">
            <v>4</v>
          </cell>
          <cell r="I5196">
            <v>34.56</v>
          </cell>
          <cell r="J5196">
            <v>11</v>
          </cell>
          <cell r="K5196">
            <v>97.56</v>
          </cell>
        </row>
        <row r="5197">
          <cell r="A5197">
            <v>28520</v>
          </cell>
          <cell r="B5197">
            <v>34</v>
          </cell>
          <cell r="C5197">
            <v>27.14</v>
          </cell>
          <cell r="D5197">
            <v>44</v>
          </cell>
          <cell r="E5197">
            <v>35.200000000000003</v>
          </cell>
          <cell r="F5197">
            <v>26</v>
          </cell>
          <cell r="G5197">
            <v>20.8</v>
          </cell>
          <cell r="H5197">
            <v>18</v>
          </cell>
          <cell r="I5197">
            <v>14.4</v>
          </cell>
          <cell r="J5197">
            <v>122</v>
          </cell>
          <cell r="K5197">
            <v>97.54</v>
          </cell>
        </row>
        <row r="5198">
          <cell r="A5198">
            <v>27436</v>
          </cell>
          <cell r="B5198">
            <v>14</v>
          </cell>
          <cell r="C5198">
            <v>18.2</v>
          </cell>
          <cell r="D5198">
            <v>29</v>
          </cell>
          <cell r="E5198">
            <v>37.700000000000003</v>
          </cell>
          <cell r="F5198">
            <v>8</v>
          </cell>
          <cell r="G5198">
            <v>10.4</v>
          </cell>
          <cell r="H5198">
            <v>24</v>
          </cell>
          <cell r="I5198">
            <v>31.2</v>
          </cell>
          <cell r="J5198">
            <v>75</v>
          </cell>
          <cell r="K5198">
            <v>97.500000000000014</v>
          </cell>
        </row>
        <row r="5199">
          <cell r="A5199">
            <v>15574</v>
          </cell>
          <cell r="B5199">
            <v>2</v>
          </cell>
          <cell r="C5199">
            <v>7.8</v>
          </cell>
          <cell r="D5199">
            <v>9</v>
          </cell>
          <cell r="E5199">
            <v>35.1</v>
          </cell>
          <cell r="F5199">
            <v>9</v>
          </cell>
          <cell r="G5199">
            <v>35.1</v>
          </cell>
          <cell r="H5199">
            <v>5</v>
          </cell>
          <cell r="I5199">
            <v>19.5</v>
          </cell>
          <cell r="J5199">
            <v>25</v>
          </cell>
          <cell r="K5199">
            <v>97.5</v>
          </cell>
        </row>
        <row r="5200">
          <cell r="A5200">
            <v>17132</v>
          </cell>
          <cell r="F5200">
            <v>1</v>
          </cell>
          <cell r="G5200">
            <v>32.5</v>
          </cell>
          <cell r="H5200">
            <v>2</v>
          </cell>
          <cell r="I5200">
            <v>65</v>
          </cell>
          <cell r="J5200">
            <v>3</v>
          </cell>
          <cell r="K5200">
            <v>97.5</v>
          </cell>
        </row>
        <row r="5201">
          <cell r="A5201">
            <v>17853</v>
          </cell>
          <cell r="B5201">
            <v>20</v>
          </cell>
          <cell r="C5201">
            <v>50</v>
          </cell>
          <cell r="D5201">
            <v>11</v>
          </cell>
          <cell r="E5201">
            <v>27.5</v>
          </cell>
          <cell r="F5201">
            <v>3</v>
          </cell>
          <cell r="G5201">
            <v>7.5</v>
          </cell>
          <cell r="H5201">
            <v>5</v>
          </cell>
          <cell r="I5201">
            <v>12.5</v>
          </cell>
          <cell r="J5201">
            <v>39</v>
          </cell>
          <cell r="K5201">
            <v>97.5</v>
          </cell>
        </row>
        <row r="5202">
          <cell r="A5202">
            <v>17877</v>
          </cell>
          <cell r="F5202">
            <v>3</v>
          </cell>
          <cell r="G5202">
            <v>58.5</v>
          </cell>
          <cell r="H5202">
            <v>2</v>
          </cell>
          <cell r="I5202">
            <v>39</v>
          </cell>
          <cell r="J5202">
            <v>5</v>
          </cell>
          <cell r="K5202">
            <v>97.5</v>
          </cell>
        </row>
        <row r="5203">
          <cell r="A5203">
            <v>18227</v>
          </cell>
          <cell r="B5203">
            <v>2</v>
          </cell>
          <cell r="C5203">
            <v>13</v>
          </cell>
          <cell r="D5203">
            <v>2</v>
          </cell>
          <cell r="E5203">
            <v>13</v>
          </cell>
          <cell r="F5203">
            <v>4</v>
          </cell>
          <cell r="G5203">
            <v>26</v>
          </cell>
          <cell r="H5203">
            <v>7</v>
          </cell>
          <cell r="I5203">
            <v>45.5</v>
          </cell>
          <cell r="J5203">
            <v>15</v>
          </cell>
          <cell r="K5203">
            <v>97.5</v>
          </cell>
        </row>
        <row r="5204">
          <cell r="A5204">
            <v>18279</v>
          </cell>
          <cell r="B5204">
            <v>1</v>
          </cell>
          <cell r="C5204">
            <v>97.5</v>
          </cell>
          <cell r="J5204">
            <v>1</v>
          </cell>
          <cell r="K5204">
            <v>97.5</v>
          </cell>
        </row>
        <row r="5205">
          <cell r="A5205">
            <v>27310</v>
          </cell>
          <cell r="B5205">
            <v>3</v>
          </cell>
          <cell r="C5205">
            <v>58.5</v>
          </cell>
          <cell r="D5205">
            <v>2</v>
          </cell>
          <cell r="E5205">
            <v>39</v>
          </cell>
          <cell r="J5205">
            <v>5</v>
          </cell>
          <cell r="K5205">
            <v>97.5</v>
          </cell>
        </row>
        <row r="5206">
          <cell r="A5206">
            <v>17191</v>
          </cell>
          <cell r="B5206">
            <v>1</v>
          </cell>
          <cell r="C5206">
            <v>3.5</v>
          </cell>
          <cell r="D5206">
            <v>4</v>
          </cell>
          <cell r="E5206">
            <v>13.72</v>
          </cell>
          <cell r="F5206">
            <v>11</v>
          </cell>
          <cell r="G5206">
            <v>38.5</v>
          </cell>
          <cell r="H5206">
            <v>12</v>
          </cell>
          <cell r="I5206">
            <v>41.72</v>
          </cell>
          <cell r="J5206">
            <v>28</v>
          </cell>
          <cell r="K5206">
            <v>97.44</v>
          </cell>
        </row>
        <row r="5207">
          <cell r="A5207">
            <v>15441</v>
          </cell>
          <cell r="B5207">
            <v>1</v>
          </cell>
          <cell r="C5207">
            <v>9.9</v>
          </cell>
          <cell r="D5207">
            <v>2</v>
          </cell>
          <cell r="E5207">
            <v>19.010000000000002</v>
          </cell>
          <cell r="F5207">
            <v>2</v>
          </cell>
          <cell r="G5207">
            <v>19.010000000000002</v>
          </cell>
          <cell r="H5207">
            <v>5</v>
          </cell>
          <cell r="I5207">
            <v>49.5</v>
          </cell>
          <cell r="J5207">
            <v>10</v>
          </cell>
          <cell r="K5207">
            <v>97.42</v>
          </cell>
        </row>
        <row r="5208">
          <cell r="A5208">
            <v>18004</v>
          </cell>
          <cell r="B5208">
            <v>12</v>
          </cell>
          <cell r="C5208">
            <v>41.72</v>
          </cell>
          <cell r="D5208">
            <v>10</v>
          </cell>
          <cell r="E5208">
            <v>35</v>
          </cell>
          <cell r="F5208">
            <v>4</v>
          </cell>
          <cell r="G5208">
            <v>16.399999999999999</v>
          </cell>
          <cell r="H5208">
            <v>1</v>
          </cell>
          <cell r="I5208">
            <v>4.3</v>
          </cell>
          <cell r="J5208">
            <v>27</v>
          </cell>
          <cell r="K5208">
            <v>97.42</v>
          </cell>
        </row>
        <row r="5209">
          <cell r="A5209">
            <v>10890</v>
          </cell>
          <cell r="B5209">
            <v>7</v>
          </cell>
          <cell r="C5209">
            <v>97.3</v>
          </cell>
          <cell r="J5209">
            <v>7</v>
          </cell>
          <cell r="K5209">
            <v>97.3</v>
          </cell>
        </row>
        <row r="5210">
          <cell r="A5210">
            <v>31466</v>
          </cell>
          <cell r="B5210">
            <v>2</v>
          </cell>
          <cell r="C5210">
            <v>21.6</v>
          </cell>
          <cell r="D5210">
            <v>4</v>
          </cell>
          <cell r="E5210">
            <v>43.2</v>
          </cell>
          <cell r="F5210">
            <v>2</v>
          </cell>
          <cell r="G5210">
            <v>21.6</v>
          </cell>
          <cell r="H5210">
            <v>1</v>
          </cell>
          <cell r="I5210">
            <v>10.8</v>
          </cell>
          <cell r="J5210">
            <v>9</v>
          </cell>
          <cell r="K5210">
            <v>97.2</v>
          </cell>
        </row>
        <row r="5211">
          <cell r="A5211">
            <v>28179</v>
          </cell>
          <cell r="B5211">
            <v>6</v>
          </cell>
          <cell r="C5211">
            <v>23.4</v>
          </cell>
          <cell r="D5211">
            <v>6</v>
          </cell>
          <cell r="E5211">
            <v>23.4</v>
          </cell>
          <cell r="F5211">
            <v>11</v>
          </cell>
          <cell r="G5211">
            <v>42.59</v>
          </cell>
          <cell r="H5211">
            <v>2</v>
          </cell>
          <cell r="I5211">
            <v>7.8</v>
          </cell>
          <cell r="J5211">
            <v>25</v>
          </cell>
          <cell r="K5211">
            <v>97.19</v>
          </cell>
        </row>
        <row r="5212">
          <cell r="A5212">
            <v>31836</v>
          </cell>
          <cell r="D5212">
            <v>4</v>
          </cell>
          <cell r="E5212">
            <v>97.16</v>
          </cell>
          <cell r="J5212">
            <v>4</v>
          </cell>
          <cell r="K5212">
            <v>97.16</v>
          </cell>
        </row>
        <row r="5213">
          <cell r="A5213">
            <v>30475</v>
          </cell>
          <cell r="B5213">
            <v>3</v>
          </cell>
          <cell r="C5213">
            <v>19.5</v>
          </cell>
          <cell r="D5213">
            <v>3</v>
          </cell>
          <cell r="E5213">
            <v>19.5</v>
          </cell>
          <cell r="F5213">
            <v>9</v>
          </cell>
          <cell r="G5213">
            <v>57.98</v>
          </cell>
          <cell r="J5213">
            <v>15</v>
          </cell>
          <cell r="K5213">
            <v>96.97999999999999</v>
          </cell>
        </row>
        <row r="5214">
          <cell r="A5214">
            <v>31918</v>
          </cell>
          <cell r="F5214">
            <v>6</v>
          </cell>
          <cell r="G5214">
            <v>38.479999999999997</v>
          </cell>
          <cell r="H5214">
            <v>9</v>
          </cell>
          <cell r="I5214">
            <v>58.5</v>
          </cell>
          <cell r="J5214">
            <v>15</v>
          </cell>
          <cell r="K5214">
            <v>96.97999999999999</v>
          </cell>
        </row>
        <row r="5215">
          <cell r="A5215">
            <v>23048</v>
          </cell>
          <cell r="H5215">
            <v>1</v>
          </cell>
          <cell r="I5215">
            <v>96.9</v>
          </cell>
          <cell r="J5215">
            <v>1</v>
          </cell>
          <cell r="K5215">
            <v>96.9</v>
          </cell>
        </row>
        <row r="5216">
          <cell r="A5216">
            <v>17068</v>
          </cell>
          <cell r="B5216">
            <v>1</v>
          </cell>
          <cell r="C5216">
            <v>24.2</v>
          </cell>
          <cell r="D5216">
            <v>1</v>
          </cell>
          <cell r="E5216">
            <v>24.2</v>
          </cell>
          <cell r="F5216">
            <v>2</v>
          </cell>
          <cell r="G5216">
            <v>48.4</v>
          </cell>
          <cell r="J5216">
            <v>4</v>
          </cell>
          <cell r="K5216">
            <v>96.8</v>
          </cell>
        </row>
        <row r="5217">
          <cell r="A5217">
            <v>28559</v>
          </cell>
          <cell r="D5217">
            <v>1</v>
          </cell>
          <cell r="E5217">
            <v>24.2</v>
          </cell>
          <cell r="F5217">
            <v>1</v>
          </cell>
          <cell r="G5217">
            <v>24.2</v>
          </cell>
          <cell r="H5217">
            <v>2</v>
          </cell>
          <cell r="I5217">
            <v>48.4</v>
          </cell>
          <cell r="J5217">
            <v>4</v>
          </cell>
          <cell r="K5217">
            <v>96.8</v>
          </cell>
        </row>
        <row r="5218">
          <cell r="A5218">
            <v>2029671</v>
          </cell>
          <cell r="B5218">
            <v>3.74</v>
          </cell>
          <cell r="C5218">
            <v>47.57</v>
          </cell>
          <cell r="H5218">
            <v>3.78</v>
          </cell>
          <cell r="I5218">
            <v>49.14</v>
          </cell>
          <cell r="J5218">
            <v>7.52</v>
          </cell>
          <cell r="K5218">
            <v>96.710000000000008</v>
          </cell>
        </row>
        <row r="5219">
          <cell r="A5219">
            <v>29448</v>
          </cell>
          <cell r="B5219">
            <v>7</v>
          </cell>
          <cell r="C5219">
            <v>96.6</v>
          </cell>
          <cell r="J5219">
            <v>7</v>
          </cell>
          <cell r="K5219">
            <v>96.6</v>
          </cell>
        </row>
        <row r="5220">
          <cell r="A5220">
            <v>16825</v>
          </cell>
          <cell r="H5220">
            <v>1</v>
          </cell>
          <cell r="I5220">
            <v>96.32</v>
          </cell>
          <cell r="J5220">
            <v>1</v>
          </cell>
          <cell r="K5220">
            <v>96.32</v>
          </cell>
        </row>
        <row r="5221">
          <cell r="A5221">
            <v>32378</v>
          </cell>
          <cell r="H5221">
            <v>23</v>
          </cell>
          <cell r="I5221">
            <v>96.26</v>
          </cell>
          <cell r="J5221">
            <v>23</v>
          </cell>
          <cell r="K5221">
            <v>96.26</v>
          </cell>
        </row>
        <row r="5222">
          <cell r="A5222">
            <v>15701</v>
          </cell>
          <cell r="B5222">
            <v>2</v>
          </cell>
          <cell r="C5222">
            <v>19.2</v>
          </cell>
          <cell r="D5222">
            <v>3</v>
          </cell>
          <cell r="E5222">
            <v>28.8</v>
          </cell>
          <cell r="F5222">
            <v>3</v>
          </cell>
          <cell r="G5222">
            <v>28.8</v>
          </cell>
          <cell r="H5222">
            <v>2</v>
          </cell>
          <cell r="I5222">
            <v>19.2</v>
          </cell>
          <cell r="J5222">
            <v>10</v>
          </cell>
          <cell r="K5222">
            <v>96</v>
          </cell>
        </row>
        <row r="5223">
          <cell r="A5223">
            <v>16217</v>
          </cell>
          <cell r="D5223">
            <v>1</v>
          </cell>
          <cell r="E5223">
            <v>16.899999999999999</v>
          </cell>
          <cell r="F5223">
            <v>4</v>
          </cell>
          <cell r="G5223">
            <v>62.2</v>
          </cell>
          <cell r="H5223">
            <v>1</v>
          </cell>
          <cell r="I5223">
            <v>16.899999999999999</v>
          </cell>
          <cell r="J5223">
            <v>6</v>
          </cell>
          <cell r="K5223">
            <v>96</v>
          </cell>
        </row>
        <row r="5224">
          <cell r="A5224">
            <v>18484</v>
          </cell>
          <cell r="D5224">
            <v>4</v>
          </cell>
          <cell r="E5224">
            <v>96</v>
          </cell>
          <cell r="J5224">
            <v>4</v>
          </cell>
          <cell r="K5224">
            <v>96</v>
          </cell>
        </row>
        <row r="5225">
          <cell r="A5225">
            <v>23066</v>
          </cell>
          <cell r="D5225">
            <v>2</v>
          </cell>
          <cell r="E5225">
            <v>64</v>
          </cell>
          <cell r="H5225">
            <v>1</v>
          </cell>
          <cell r="I5225">
            <v>32</v>
          </cell>
          <cell r="J5225">
            <v>3</v>
          </cell>
          <cell r="K5225">
            <v>96</v>
          </cell>
        </row>
        <row r="5226">
          <cell r="A5226">
            <v>23593</v>
          </cell>
          <cell r="D5226">
            <v>1</v>
          </cell>
          <cell r="E5226">
            <v>32</v>
          </cell>
          <cell r="F5226">
            <v>1</v>
          </cell>
          <cell r="G5226">
            <v>32</v>
          </cell>
          <cell r="H5226">
            <v>1</v>
          </cell>
          <cell r="I5226">
            <v>32</v>
          </cell>
          <cell r="J5226">
            <v>3</v>
          </cell>
          <cell r="K5226">
            <v>96</v>
          </cell>
        </row>
        <row r="5227">
          <cell r="A5227">
            <v>27116</v>
          </cell>
          <cell r="F5227">
            <v>2</v>
          </cell>
          <cell r="G5227">
            <v>48</v>
          </cell>
          <cell r="H5227">
            <v>2</v>
          </cell>
          <cell r="I5227">
            <v>48</v>
          </cell>
          <cell r="J5227">
            <v>4</v>
          </cell>
          <cell r="K5227">
            <v>96</v>
          </cell>
        </row>
        <row r="5228">
          <cell r="A5228">
            <v>28925</v>
          </cell>
          <cell r="B5228">
            <v>1</v>
          </cell>
          <cell r="C5228">
            <v>12</v>
          </cell>
          <cell r="D5228">
            <v>4</v>
          </cell>
          <cell r="E5228">
            <v>48</v>
          </cell>
          <cell r="F5228">
            <v>2</v>
          </cell>
          <cell r="G5228">
            <v>24</v>
          </cell>
          <cell r="H5228">
            <v>1</v>
          </cell>
          <cell r="I5228">
            <v>12</v>
          </cell>
          <cell r="J5228">
            <v>8</v>
          </cell>
          <cell r="K5228">
            <v>96</v>
          </cell>
        </row>
        <row r="5229">
          <cell r="A5229">
            <v>31220</v>
          </cell>
          <cell r="B5229">
            <v>23</v>
          </cell>
          <cell r="C5229">
            <v>69</v>
          </cell>
          <cell r="D5229">
            <v>2</v>
          </cell>
          <cell r="E5229">
            <v>6</v>
          </cell>
          <cell r="H5229">
            <v>6</v>
          </cell>
          <cell r="I5229">
            <v>21</v>
          </cell>
          <cell r="J5229">
            <v>31</v>
          </cell>
          <cell r="K5229">
            <v>96</v>
          </cell>
        </row>
        <row r="5230">
          <cell r="A5230">
            <v>31442</v>
          </cell>
          <cell r="B5230">
            <v>3</v>
          </cell>
          <cell r="C5230">
            <v>57.6</v>
          </cell>
          <cell r="F5230">
            <v>2</v>
          </cell>
          <cell r="G5230">
            <v>38.4</v>
          </cell>
          <cell r="J5230">
            <v>5</v>
          </cell>
          <cell r="K5230">
            <v>96</v>
          </cell>
        </row>
        <row r="5231">
          <cell r="A5231">
            <v>29611</v>
          </cell>
          <cell r="B5231">
            <v>10</v>
          </cell>
          <cell r="C5231">
            <v>46</v>
          </cell>
          <cell r="D5231">
            <v>4</v>
          </cell>
          <cell r="E5231">
            <v>17.66</v>
          </cell>
          <cell r="F5231">
            <v>2</v>
          </cell>
          <cell r="G5231">
            <v>9.1999999999999993</v>
          </cell>
          <cell r="H5231">
            <v>5</v>
          </cell>
          <cell r="I5231">
            <v>23</v>
          </cell>
          <cell r="J5231">
            <v>21</v>
          </cell>
          <cell r="K5231">
            <v>95.86</v>
          </cell>
        </row>
        <row r="5232">
          <cell r="A5232">
            <v>16229</v>
          </cell>
          <cell r="B5232">
            <v>22</v>
          </cell>
          <cell r="C5232">
            <v>70.14</v>
          </cell>
          <cell r="D5232">
            <v>3</v>
          </cell>
          <cell r="E5232">
            <v>9.6</v>
          </cell>
          <cell r="H5232">
            <v>5</v>
          </cell>
          <cell r="I5232">
            <v>16</v>
          </cell>
          <cell r="J5232">
            <v>30</v>
          </cell>
          <cell r="K5232">
            <v>95.74</v>
          </cell>
        </row>
        <row r="5233">
          <cell r="A5233">
            <v>12672</v>
          </cell>
          <cell r="B5233">
            <v>5</v>
          </cell>
          <cell r="C5233">
            <v>14.5</v>
          </cell>
          <cell r="D5233">
            <v>8</v>
          </cell>
          <cell r="E5233">
            <v>23.2</v>
          </cell>
          <cell r="F5233">
            <v>15</v>
          </cell>
          <cell r="G5233">
            <v>43.5</v>
          </cell>
          <cell r="H5233">
            <v>5</v>
          </cell>
          <cell r="I5233">
            <v>14.5</v>
          </cell>
          <cell r="J5233">
            <v>33</v>
          </cell>
          <cell r="K5233">
            <v>95.7</v>
          </cell>
        </row>
        <row r="5234">
          <cell r="A5234">
            <v>32368</v>
          </cell>
          <cell r="H5234">
            <v>20</v>
          </cell>
          <cell r="I5234">
            <v>95.66</v>
          </cell>
          <cell r="J5234">
            <v>20</v>
          </cell>
          <cell r="K5234">
            <v>95.66</v>
          </cell>
        </row>
        <row r="5235">
          <cell r="A5235">
            <v>31794</v>
          </cell>
          <cell r="D5235">
            <v>20</v>
          </cell>
          <cell r="E5235">
            <v>31.87</v>
          </cell>
          <cell r="F5235">
            <v>25</v>
          </cell>
          <cell r="G5235">
            <v>39.74</v>
          </cell>
          <cell r="H5235">
            <v>15</v>
          </cell>
          <cell r="I5235">
            <v>24</v>
          </cell>
          <cell r="J5235">
            <v>60</v>
          </cell>
          <cell r="K5235">
            <v>95.61</v>
          </cell>
        </row>
        <row r="5236">
          <cell r="A5236">
            <v>29148</v>
          </cell>
          <cell r="D5236">
            <v>1</v>
          </cell>
          <cell r="E5236">
            <v>23.9</v>
          </cell>
          <cell r="F5236">
            <v>2</v>
          </cell>
          <cell r="G5236">
            <v>47.8</v>
          </cell>
          <cell r="H5236">
            <v>1</v>
          </cell>
          <cell r="I5236">
            <v>23.9</v>
          </cell>
          <cell r="J5236">
            <v>4</v>
          </cell>
          <cell r="K5236">
            <v>95.6</v>
          </cell>
        </row>
        <row r="5237">
          <cell r="A5237">
            <v>2022615</v>
          </cell>
          <cell r="B5237">
            <v>1.9</v>
          </cell>
          <cell r="C5237">
            <v>28.44</v>
          </cell>
          <cell r="D5237">
            <v>0.42</v>
          </cell>
          <cell r="E5237">
            <v>6.24</v>
          </cell>
          <cell r="F5237">
            <v>2.79</v>
          </cell>
          <cell r="G5237">
            <v>41.82</v>
          </cell>
          <cell r="H5237">
            <v>1.29</v>
          </cell>
          <cell r="I5237">
            <v>19.09</v>
          </cell>
          <cell r="J5237">
            <v>6.3999999999999995</v>
          </cell>
          <cell r="K5237">
            <v>95.59</v>
          </cell>
        </row>
        <row r="5238">
          <cell r="A5238">
            <v>2011559</v>
          </cell>
          <cell r="B5238">
            <v>7.5</v>
          </cell>
          <cell r="C5238">
            <v>30</v>
          </cell>
          <cell r="D5238">
            <v>6.77</v>
          </cell>
          <cell r="E5238">
            <v>26.78</v>
          </cell>
          <cell r="F5238">
            <v>5.74</v>
          </cell>
          <cell r="G5238">
            <v>22.96</v>
          </cell>
          <cell r="H5238">
            <v>3.97</v>
          </cell>
          <cell r="I5238">
            <v>15.76</v>
          </cell>
          <cell r="J5238">
            <v>23.979999999999997</v>
          </cell>
          <cell r="K5238">
            <v>95.500000000000014</v>
          </cell>
        </row>
        <row r="5239">
          <cell r="A5239">
            <v>16950</v>
          </cell>
          <cell r="B5239">
            <v>3</v>
          </cell>
          <cell r="C5239">
            <v>18.690000000000001</v>
          </cell>
          <cell r="D5239">
            <v>6</v>
          </cell>
          <cell r="E5239">
            <v>38.4</v>
          </cell>
          <cell r="F5239">
            <v>6</v>
          </cell>
          <cell r="G5239">
            <v>38.4</v>
          </cell>
          <cell r="J5239">
            <v>15</v>
          </cell>
          <cell r="K5239">
            <v>95.490000000000009</v>
          </cell>
        </row>
        <row r="5240">
          <cell r="A5240">
            <v>10253</v>
          </cell>
          <cell r="B5240">
            <v>14</v>
          </cell>
          <cell r="C5240">
            <v>30.8</v>
          </cell>
          <cell r="D5240">
            <v>11</v>
          </cell>
          <cell r="E5240">
            <v>24.2</v>
          </cell>
          <cell r="F5240">
            <v>9</v>
          </cell>
          <cell r="G5240">
            <v>19.8</v>
          </cell>
          <cell r="H5240">
            <v>9</v>
          </cell>
          <cell r="I5240">
            <v>20.6</v>
          </cell>
          <cell r="J5240">
            <v>43</v>
          </cell>
          <cell r="K5240">
            <v>95.4</v>
          </cell>
        </row>
        <row r="5241">
          <cell r="A5241">
            <v>15447</v>
          </cell>
          <cell r="B5241">
            <v>2</v>
          </cell>
          <cell r="C5241">
            <v>31.8</v>
          </cell>
          <cell r="D5241">
            <v>1</v>
          </cell>
          <cell r="E5241">
            <v>15.9</v>
          </cell>
          <cell r="F5241">
            <v>2</v>
          </cell>
          <cell r="G5241">
            <v>31.8</v>
          </cell>
          <cell r="H5241">
            <v>1</v>
          </cell>
          <cell r="I5241">
            <v>15.9</v>
          </cell>
          <cell r="J5241">
            <v>6</v>
          </cell>
          <cell r="K5241">
            <v>95.4</v>
          </cell>
        </row>
        <row r="5242">
          <cell r="A5242">
            <v>31925</v>
          </cell>
          <cell r="D5242">
            <v>1</v>
          </cell>
          <cell r="E5242">
            <v>15.9</v>
          </cell>
          <cell r="F5242">
            <v>5</v>
          </cell>
          <cell r="G5242">
            <v>79.5</v>
          </cell>
          <cell r="J5242">
            <v>6</v>
          </cell>
          <cell r="K5242">
            <v>95.4</v>
          </cell>
        </row>
        <row r="5243">
          <cell r="A5243">
            <v>14726</v>
          </cell>
          <cell r="B5243">
            <v>16</v>
          </cell>
          <cell r="C5243">
            <v>35.200000000000003</v>
          </cell>
          <cell r="D5243">
            <v>3</v>
          </cell>
          <cell r="E5243">
            <v>6.6</v>
          </cell>
          <cell r="F5243">
            <v>15</v>
          </cell>
          <cell r="G5243">
            <v>32.82</v>
          </cell>
          <cell r="H5243">
            <v>10</v>
          </cell>
          <cell r="I5243">
            <v>20.77</v>
          </cell>
          <cell r="J5243">
            <v>44</v>
          </cell>
          <cell r="K5243">
            <v>95.39</v>
          </cell>
        </row>
        <row r="5244">
          <cell r="A5244">
            <v>15921</v>
          </cell>
          <cell r="B5244">
            <v>9</v>
          </cell>
          <cell r="C5244">
            <v>27</v>
          </cell>
          <cell r="D5244">
            <v>11</v>
          </cell>
          <cell r="E5244">
            <v>33</v>
          </cell>
          <cell r="H5244">
            <v>11</v>
          </cell>
          <cell r="I5244">
            <v>35.200000000000003</v>
          </cell>
          <cell r="J5244">
            <v>31</v>
          </cell>
          <cell r="K5244">
            <v>95.2</v>
          </cell>
        </row>
        <row r="5245">
          <cell r="A5245">
            <v>17170</v>
          </cell>
          <cell r="D5245">
            <v>1</v>
          </cell>
          <cell r="E5245">
            <v>32.6</v>
          </cell>
          <cell r="F5245">
            <v>1</v>
          </cell>
          <cell r="G5245">
            <v>32.6</v>
          </cell>
          <cell r="H5245">
            <v>1</v>
          </cell>
          <cell r="I5245">
            <v>29.99</v>
          </cell>
          <cell r="J5245">
            <v>3</v>
          </cell>
          <cell r="K5245">
            <v>95.19</v>
          </cell>
        </row>
        <row r="5246">
          <cell r="A5246">
            <v>2029166</v>
          </cell>
          <cell r="F5246">
            <v>1.1299999999999999</v>
          </cell>
          <cell r="G5246">
            <v>95.09</v>
          </cell>
          <cell r="J5246">
            <v>1.1299999999999999</v>
          </cell>
          <cell r="K5246">
            <v>95.09</v>
          </cell>
        </row>
        <row r="5247">
          <cell r="A5247">
            <v>15412</v>
          </cell>
          <cell r="B5247">
            <v>3</v>
          </cell>
          <cell r="C5247">
            <v>28.5</v>
          </cell>
          <cell r="D5247">
            <v>2</v>
          </cell>
          <cell r="E5247">
            <v>19</v>
          </cell>
          <cell r="F5247">
            <v>2</v>
          </cell>
          <cell r="G5247">
            <v>19</v>
          </cell>
          <cell r="H5247">
            <v>3</v>
          </cell>
          <cell r="I5247">
            <v>28.5</v>
          </cell>
          <cell r="J5247">
            <v>10</v>
          </cell>
          <cell r="K5247">
            <v>95</v>
          </cell>
        </row>
        <row r="5248">
          <cell r="A5248">
            <v>17851</v>
          </cell>
          <cell r="B5248">
            <v>9</v>
          </cell>
          <cell r="C5248">
            <v>22.5</v>
          </cell>
          <cell r="D5248">
            <v>11</v>
          </cell>
          <cell r="E5248">
            <v>27.5</v>
          </cell>
          <cell r="F5248">
            <v>13</v>
          </cell>
          <cell r="G5248">
            <v>32.5</v>
          </cell>
          <cell r="H5248">
            <v>5</v>
          </cell>
          <cell r="I5248">
            <v>12.5</v>
          </cell>
          <cell r="J5248">
            <v>38</v>
          </cell>
          <cell r="K5248">
            <v>95</v>
          </cell>
        </row>
        <row r="5249">
          <cell r="A5249">
            <v>22585</v>
          </cell>
          <cell r="B5249">
            <v>1</v>
          </cell>
          <cell r="C5249">
            <v>5</v>
          </cell>
          <cell r="D5249">
            <v>3</v>
          </cell>
          <cell r="E5249">
            <v>15</v>
          </cell>
          <cell r="F5249">
            <v>8</v>
          </cell>
          <cell r="G5249">
            <v>40</v>
          </cell>
          <cell r="H5249">
            <v>7</v>
          </cell>
          <cell r="I5249">
            <v>35</v>
          </cell>
          <cell r="J5249">
            <v>19</v>
          </cell>
          <cell r="K5249">
            <v>95</v>
          </cell>
        </row>
        <row r="5250">
          <cell r="A5250">
            <v>27472</v>
          </cell>
          <cell r="H5250">
            <v>5</v>
          </cell>
          <cell r="I5250">
            <v>95</v>
          </cell>
          <cell r="J5250">
            <v>5</v>
          </cell>
          <cell r="K5250">
            <v>95</v>
          </cell>
        </row>
        <row r="5251">
          <cell r="A5251">
            <v>22992</v>
          </cell>
          <cell r="F5251">
            <v>1</v>
          </cell>
          <cell r="G5251">
            <v>94.9</v>
          </cell>
          <cell r="J5251">
            <v>1</v>
          </cell>
          <cell r="K5251">
            <v>94.9</v>
          </cell>
        </row>
        <row r="5252">
          <cell r="A5252">
            <v>23045</v>
          </cell>
          <cell r="D5252">
            <v>1</v>
          </cell>
          <cell r="E5252">
            <v>94.9</v>
          </cell>
          <cell r="J5252">
            <v>1</v>
          </cell>
          <cell r="K5252">
            <v>94.9</v>
          </cell>
        </row>
        <row r="5253">
          <cell r="A5253">
            <v>29118</v>
          </cell>
          <cell r="B5253">
            <v>2</v>
          </cell>
          <cell r="C5253">
            <v>63.2</v>
          </cell>
          <cell r="H5253">
            <v>1</v>
          </cell>
          <cell r="I5253">
            <v>31.6</v>
          </cell>
          <cell r="J5253">
            <v>3</v>
          </cell>
          <cell r="K5253">
            <v>94.800000000000011</v>
          </cell>
        </row>
        <row r="5254">
          <cell r="A5254">
            <v>29793</v>
          </cell>
          <cell r="B5254">
            <v>11</v>
          </cell>
          <cell r="C5254">
            <v>86.9</v>
          </cell>
          <cell r="D5254">
            <v>1</v>
          </cell>
          <cell r="E5254">
            <v>7.9</v>
          </cell>
          <cell r="J5254">
            <v>12</v>
          </cell>
          <cell r="K5254">
            <v>94.800000000000011</v>
          </cell>
        </row>
        <row r="5255">
          <cell r="A5255">
            <v>18017</v>
          </cell>
          <cell r="F5255">
            <v>2</v>
          </cell>
          <cell r="G5255">
            <v>15.8</v>
          </cell>
          <cell r="H5255">
            <v>10</v>
          </cell>
          <cell r="I5255">
            <v>79</v>
          </cell>
          <cell r="J5255">
            <v>12</v>
          </cell>
          <cell r="K5255">
            <v>94.8</v>
          </cell>
        </row>
        <row r="5256">
          <cell r="A5256">
            <v>12829</v>
          </cell>
          <cell r="B5256">
            <v>8</v>
          </cell>
          <cell r="C5256">
            <v>74.319999999999993</v>
          </cell>
          <cell r="F5256">
            <v>2</v>
          </cell>
          <cell r="G5256">
            <v>20.399999999999999</v>
          </cell>
          <cell r="J5256">
            <v>10</v>
          </cell>
          <cell r="K5256">
            <v>94.72</v>
          </cell>
        </row>
        <row r="5257">
          <cell r="A5257">
            <v>31188</v>
          </cell>
          <cell r="F5257">
            <v>6</v>
          </cell>
          <cell r="G5257">
            <v>47.36</v>
          </cell>
          <cell r="H5257">
            <v>6</v>
          </cell>
          <cell r="I5257">
            <v>47.36</v>
          </cell>
          <cell r="J5257">
            <v>12</v>
          </cell>
          <cell r="K5257">
            <v>94.72</v>
          </cell>
        </row>
        <row r="5258">
          <cell r="A5258">
            <v>31380</v>
          </cell>
          <cell r="F5258">
            <v>15</v>
          </cell>
          <cell r="G5258">
            <v>59.04</v>
          </cell>
          <cell r="H5258">
            <v>9</v>
          </cell>
          <cell r="I5258">
            <v>35.68</v>
          </cell>
          <cell r="J5258">
            <v>24</v>
          </cell>
          <cell r="K5258">
            <v>94.72</v>
          </cell>
        </row>
        <row r="5259">
          <cell r="A5259">
            <v>16694</v>
          </cell>
          <cell r="B5259">
            <v>5</v>
          </cell>
          <cell r="C5259">
            <v>32.5</v>
          </cell>
          <cell r="D5259">
            <v>3</v>
          </cell>
          <cell r="E5259">
            <v>20.7</v>
          </cell>
          <cell r="F5259">
            <v>3</v>
          </cell>
          <cell r="G5259">
            <v>20.7</v>
          </cell>
          <cell r="H5259">
            <v>3</v>
          </cell>
          <cell r="I5259">
            <v>20.7</v>
          </cell>
          <cell r="J5259">
            <v>14</v>
          </cell>
          <cell r="K5259">
            <v>94.600000000000009</v>
          </cell>
        </row>
        <row r="5260">
          <cell r="A5260">
            <v>28747</v>
          </cell>
          <cell r="B5260">
            <v>3</v>
          </cell>
          <cell r="C5260">
            <v>40.5</v>
          </cell>
          <cell r="D5260">
            <v>2</v>
          </cell>
          <cell r="E5260">
            <v>27</v>
          </cell>
          <cell r="H5260">
            <v>2</v>
          </cell>
          <cell r="I5260">
            <v>27</v>
          </cell>
          <cell r="J5260">
            <v>7</v>
          </cell>
          <cell r="K5260">
            <v>94.5</v>
          </cell>
        </row>
        <row r="5261">
          <cell r="A5261">
            <v>30174</v>
          </cell>
          <cell r="B5261">
            <v>2</v>
          </cell>
          <cell r="C5261">
            <v>37.799999999999997</v>
          </cell>
          <cell r="D5261">
            <v>1</v>
          </cell>
          <cell r="E5261">
            <v>18.899999999999999</v>
          </cell>
          <cell r="F5261">
            <v>1</v>
          </cell>
          <cell r="G5261">
            <v>18.899999999999999</v>
          </cell>
          <cell r="H5261">
            <v>1</v>
          </cell>
          <cell r="I5261">
            <v>18.899999999999999</v>
          </cell>
          <cell r="J5261">
            <v>5</v>
          </cell>
          <cell r="K5261">
            <v>94.5</v>
          </cell>
        </row>
        <row r="5262">
          <cell r="A5262">
            <v>31316</v>
          </cell>
          <cell r="B5262">
            <v>2</v>
          </cell>
          <cell r="C5262">
            <v>9</v>
          </cell>
          <cell r="D5262">
            <v>6</v>
          </cell>
          <cell r="E5262">
            <v>27</v>
          </cell>
          <cell r="F5262">
            <v>9</v>
          </cell>
          <cell r="G5262">
            <v>40.5</v>
          </cell>
          <cell r="H5262">
            <v>4</v>
          </cell>
          <cell r="I5262">
            <v>18</v>
          </cell>
          <cell r="J5262">
            <v>21</v>
          </cell>
          <cell r="K5262">
            <v>94.5</v>
          </cell>
        </row>
        <row r="5263">
          <cell r="A5263">
            <v>31995</v>
          </cell>
          <cell r="F5263">
            <v>4</v>
          </cell>
          <cell r="G5263">
            <v>54</v>
          </cell>
          <cell r="H5263">
            <v>3</v>
          </cell>
          <cell r="I5263">
            <v>40.5</v>
          </cell>
          <cell r="J5263">
            <v>7</v>
          </cell>
          <cell r="K5263">
            <v>94.5</v>
          </cell>
        </row>
        <row r="5264">
          <cell r="A5264">
            <v>32234</v>
          </cell>
          <cell r="H5264">
            <v>7</v>
          </cell>
          <cell r="I5264">
            <v>94.5</v>
          </cell>
          <cell r="J5264">
            <v>7</v>
          </cell>
          <cell r="K5264">
            <v>94.5</v>
          </cell>
        </row>
        <row r="5265">
          <cell r="A5265">
            <v>15897</v>
          </cell>
          <cell r="B5265">
            <v>4</v>
          </cell>
          <cell r="C5265">
            <v>36.799999999999997</v>
          </cell>
          <cell r="F5265">
            <v>2</v>
          </cell>
          <cell r="G5265">
            <v>19.2</v>
          </cell>
          <cell r="H5265">
            <v>4</v>
          </cell>
          <cell r="I5265">
            <v>38.4</v>
          </cell>
          <cell r="J5265">
            <v>10</v>
          </cell>
          <cell r="K5265">
            <v>94.4</v>
          </cell>
        </row>
        <row r="5266">
          <cell r="A5266">
            <v>27999</v>
          </cell>
          <cell r="B5266">
            <v>21</v>
          </cell>
          <cell r="C5266">
            <v>33.6</v>
          </cell>
          <cell r="D5266">
            <v>23</v>
          </cell>
          <cell r="E5266">
            <v>36.799999999999997</v>
          </cell>
          <cell r="H5266">
            <v>15</v>
          </cell>
          <cell r="I5266">
            <v>24</v>
          </cell>
          <cell r="J5266">
            <v>59</v>
          </cell>
          <cell r="K5266">
            <v>94.4</v>
          </cell>
        </row>
        <row r="5267">
          <cell r="A5267">
            <v>31489</v>
          </cell>
          <cell r="B5267">
            <v>3</v>
          </cell>
          <cell r="C5267">
            <v>70.8</v>
          </cell>
          <cell r="D5267">
            <v>1</v>
          </cell>
          <cell r="E5267">
            <v>23.6</v>
          </cell>
          <cell r="J5267">
            <v>4</v>
          </cell>
          <cell r="K5267">
            <v>94.4</v>
          </cell>
        </row>
        <row r="5268">
          <cell r="A5268">
            <v>18486</v>
          </cell>
          <cell r="B5268">
            <v>16</v>
          </cell>
          <cell r="C5268">
            <v>35.200000000000003</v>
          </cell>
          <cell r="D5268">
            <v>11</v>
          </cell>
          <cell r="E5268">
            <v>24.2</v>
          </cell>
          <cell r="F5268">
            <v>13</v>
          </cell>
          <cell r="G5268">
            <v>28.42</v>
          </cell>
          <cell r="H5268">
            <v>3</v>
          </cell>
          <cell r="I5268">
            <v>6.42</v>
          </cell>
          <cell r="J5268">
            <v>43</v>
          </cell>
          <cell r="K5268">
            <v>94.240000000000009</v>
          </cell>
        </row>
        <row r="5269">
          <cell r="A5269">
            <v>30308</v>
          </cell>
          <cell r="B5269">
            <v>12</v>
          </cell>
          <cell r="C5269">
            <v>41.72</v>
          </cell>
          <cell r="D5269">
            <v>5</v>
          </cell>
          <cell r="E5269">
            <v>17.5</v>
          </cell>
          <cell r="H5269">
            <v>10</v>
          </cell>
          <cell r="I5269">
            <v>35</v>
          </cell>
          <cell r="J5269">
            <v>27</v>
          </cell>
          <cell r="K5269">
            <v>94.22</v>
          </cell>
        </row>
        <row r="5270">
          <cell r="A5270">
            <v>29096</v>
          </cell>
          <cell r="B5270">
            <v>6</v>
          </cell>
          <cell r="C5270">
            <v>47.4</v>
          </cell>
          <cell r="D5270">
            <v>3</v>
          </cell>
          <cell r="E5270">
            <v>23.07</v>
          </cell>
          <cell r="H5270">
            <v>3</v>
          </cell>
          <cell r="I5270">
            <v>23.7</v>
          </cell>
          <cell r="J5270">
            <v>12</v>
          </cell>
          <cell r="K5270">
            <v>94.17</v>
          </cell>
        </row>
        <row r="5271">
          <cell r="A5271">
            <v>2010415</v>
          </cell>
          <cell r="F5271">
            <v>2.36</v>
          </cell>
          <cell r="G5271">
            <v>35.159999999999997</v>
          </cell>
          <cell r="H5271">
            <v>6.61</v>
          </cell>
          <cell r="I5271">
            <v>58.87</v>
          </cell>
          <cell r="J5271">
            <v>8.9700000000000006</v>
          </cell>
          <cell r="K5271">
            <v>94.03</v>
          </cell>
        </row>
        <row r="5272">
          <cell r="A5272">
            <v>10341</v>
          </cell>
          <cell r="B5272">
            <v>5</v>
          </cell>
          <cell r="C5272">
            <v>47</v>
          </cell>
          <cell r="D5272">
            <v>2</v>
          </cell>
          <cell r="E5272">
            <v>18.8</v>
          </cell>
          <cell r="F5272">
            <v>2</v>
          </cell>
          <cell r="G5272">
            <v>18.8</v>
          </cell>
          <cell r="H5272">
            <v>1</v>
          </cell>
          <cell r="I5272">
            <v>9.4</v>
          </cell>
          <cell r="J5272">
            <v>10</v>
          </cell>
          <cell r="K5272">
            <v>94</v>
          </cell>
        </row>
        <row r="5273">
          <cell r="A5273">
            <v>32182</v>
          </cell>
          <cell r="H5273">
            <v>16</v>
          </cell>
          <cell r="I5273">
            <v>93.93</v>
          </cell>
          <cell r="J5273">
            <v>16</v>
          </cell>
          <cell r="K5273">
            <v>93.93</v>
          </cell>
        </row>
        <row r="5274">
          <cell r="A5274">
            <v>10501</v>
          </cell>
          <cell r="B5274">
            <v>8</v>
          </cell>
          <cell r="C5274">
            <v>41.6</v>
          </cell>
          <cell r="D5274">
            <v>6</v>
          </cell>
          <cell r="E5274">
            <v>31.2</v>
          </cell>
          <cell r="F5274">
            <v>4</v>
          </cell>
          <cell r="G5274">
            <v>20.8</v>
          </cell>
          <cell r="J5274">
            <v>18</v>
          </cell>
          <cell r="K5274">
            <v>93.6</v>
          </cell>
        </row>
        <row r="5275">
          <cell r="A5275">
            <v>14345</v>
          </cell>
          <cell r="B5275">
            <v>10</v>
          </cell>
          <cell r="C5275">
            <v>26</v>
          </cell>
          <cell r="D5275">
            <v>6</v>
          </cell>
          <cell r="E5275">
            <v>15.6</v>
          </cell>
          <cell r="F5275">
            <v>10</v>
          </cell>
          <cell r="G5275">
            <v>26</v>
          </cell>
          <cell r="H5275">
            <v>10</v>
          </cell>
          <cell r="I5275">
            <v>26</v>
          </cell>
          <cell r="J5275">
            <v>36</v>
          </cell>
          <cell r="K5275">
            <v>93.6</v>
          </cell>
        </row>
        <row r="5276">
          <cell r="A5276">
            <v>14991</v>
          </cell>
          <cell r="D5276">
            <v>1</v>
          </cell>
          <cell r="E5276">
            <v>93.6</v>
          </cell>
          <cell r="J5276">
            <v>1</v>
          </cell>
          <cell r="K5276">
            <v>93.6</v>
          </cell>
        </row>
        <row r="5277">
          <cell r="A5277">
            <v>28027</v>
          </cell>
          <cell r="B5277">
            <v>55</v>
          </cell>
          <cell r="C5277">
            <v>65.2</v>
          </cell>
          <cell r="D5277">
            <v>20</v>
          </cell>
          <cell r="E5277">
            <v>22.5</v>
          </cell>
          <cell r="H5277">
            <v>5</v>
          </cell>
          <cell r="I5277">
            <v>5.5</v>
          </cell>
          <cell r="J5277">
            <v>80</v>
          </cell>
          <cell r="K5277">
            <v>93.2</v>
          </cell>
        </row>
        <row r="5278">
          <cell r="A5278">
            <v>28314</v>
          </cell>
          <cell r="B5278">
            <v>3</v>
          </cell>
          <cell r="C5278">
            <v>18.600000000000001</v>
          </cell>
          <cell r="D5278">
            <v>6</v>
          </cell>
          <cell r="E5278">
            <v>37.200000000000003</v>
          </cell>
          <cell r="F5278">
            <v>4</v>
          </cell>
          <cell r="G5278">
            <v>24.8</v>
          </cell>
          <cell r="H5278">
            <v>2</v>
          </cell>
          <cell r="I5278">
            <v>12.4</v>
          </cell>
          <cell r="J5278">
            <v>15</v>
          </cell>
          <cell r="K5278">
            <v>93.000000000000014</v>
          </cell>
        </row>
        <row r="5279">
          <cell r="A5279">
            <v>29180</v>
          </cell>
          <cell r="B5279">
            <v>1</v>
          </cell>
          <cell r="C5279">
            <v>15.5</v>
          </cell>
          <cell r="D5279">
            <v>1</v>
          </cell>
          <cell r="E5279">
            <v>15.5</v>
          </cell>
          <cell r="F5279">
            <v>1</v>
          </cell>
          <cell r="G5279">
            <v>15.5</v>
          </cell>
          <cell r="H5279">
            <v>3</v>
          </cell>
          <cell r="I5279">
            <v>46.5</v>
          </cell>
          <cell r="J5279">
            <v>6</v>
          </cell>
          <cell r="K5279">
            <v>93</v>
          </cell>
        </row>
        <row r="5280">
          <cell r="A5280">
            <v>31561</v>
          </cell>
          <cell r="F5280">
            <v>18</v>
          </cell>
          <cell r="G5280">
            <v>54</v>
          </cell>
          <cell r="H5280">
            <v>13</v>
          </cell>
          <cell r="I5280">
            <v>39</v>
          </cell>
          <cell r="J5280">
            <v>31</v>
          </cell>
          <cell r="K5280">
            <v>93</v>
          </cell>
        </row>
        <row r="5281">
          <cell r="A5281">
            <v>18093</v>
          </cell>
          <cell r="B5281">
            <v>8</v>
          </cell>
          <cell r="C5281">
            <v>47.2</v>
          </cell>
          <cell r="D5281">
            <v>2</v>
          </cell>
          <cell r="E5281">
            <v>11.8</v>
          </cell>
          <cell r="F5281">
            <v>5</v>
          </cell>
          <cell r="G5281">
            <v>28.09</v>
          </cell>
          <cell r="H5281">
            <v>1</v>
          </cell>
          <cell r="I5281">
            <v>5.9</v>
          </cell>
          <cell r="J5281">
            <v>16</v>
          </cell>
          <cell r="K5281">
            <v>92.990000000000009</v>
          </cell>
        </row>
        <row r="5282">
          <cell r="A5282">
            <v>22363</v>
          </cell>
          <cell r="D5282">
            <v>1</v>
          </cell>
          <cell r="E5282">
            <v>7.8</v>
          </cell>
          <cell r="F5282">
            <v>9</v>
          </cell>
          <cell r="G5282">
            <v>70.2</v>
          </cell>
          <cell r="H5282">
            <v>2</v>
          </cell>
          <cell r="I5282">
            <v>14.98</v>
          </cell>
          <cell r="J5282">
            <v>12</v>
          </cell>
          <cell r="K5282">
            <v>92.98</v>
          </cell>
        </row>
        <row r="5283">
          <cell r="A5283">
            <v>17217</v>
          </cell>
          <cell r="B5283">
            <v>9</v>
          </cell>
          <cell r="C5283">
            <v>12.6</v>
          </cell>
          <cell r="D5283">
            <v>32</v>
          </cell>
          <cell r="E5283">
            <v>44.29</v>
          </cell>
          <cell r="H5283">
            <v>28</v>
          </cell>
          <cell r="I5283">
            <v>36.06</v>
          </cell>
          <cell r="J5283">
            <v>69</v>
          </cell>
          <cell r="K5283">
            <v>92.95</v>
          </cell>
        </row>
        <row r="5284">
          <cell r="A5284">
            <v>28642</v>
          </cell>
          <cell r="B5284">
            <v>6</v>
          </cell>
          <cell r="C5284">
            <v>80.069999999999993</v>
          </cell>
          <cell r="D5284">
            <v>1</v>
          </cell>
          <cell r="E5284">
            <v>12.79</v>
          </cell>
          <cell r="J5284">
            <v>7</v>
          </cell>
          <cell r="K5284">
            <v>92.859999999999985</v>
          </cell>
        </row>
        <row r="5285">
          <cell r="A5285">
            <v>32317</v>
          </cell>
          <cell r="H5285">
            <v>18</v>
          </cell>
          <cell r="I5285">
            <v>92.76</v>
          </cell>
          <cell r="J5285">
            <v>18</v>
          </cell>
          <cell r="K5285">
            <v>92.76</v>
          </cell>
        </row>
        <row r="5286">
          <cell r="A5286">
            <v>17016</v>
          </cell>
          <cell r="D5286">
            <v>5</v>
          </cell>
          <cell r="E5286">
            <v>24.5</v>
          </cell>
          <cell r="F5286">
            <v>4</v>
          </cell>
          <cell r="G5286">
            <v>19.21</v>
          </cell>
          <cell r="H5286">
            <v>10</v>
          </cell>
          <cell r="I5286">
            <v>49</v>
          </cell>
          <cell r="J5286">
            <v>19</v>
          </cell>
          <cell r="K5286">
            <v>92.710000000000008</v>
          </cell>
        </row>
        <row r="5287">
          <cell r="A5287">
            <v>32369</v>
          </cell>
          <cell r="H5287">
            <v>19</v>
          </cell>
          <cell r="I5287">
            <v>92.71</v>
          </cell>
          <cell r="J5287">
            <v>19</v>
          </cell>
          <cell r="K5287">
            <v>92.71</v>
          </cell>
        </row>
        <row r="5288">
          <cell r="A5288">
            <v>12680</v>
          </cell>
          <cell r="B5288">
            <v>5</v>
          </cell>
          <cell r="C5288">
            <v>16</v>
          </cell>
          <cell r="D5288">
            <v>8</v>
          </cell>
          <cell r="E5288">
            <v>25.34</v>
          </cell>
          <cell r="F5288">
            <v>10</v>
          </cell>
          <cell r="G5288">
            <v>32</v>
          </cell>
          <cell r="H5288">
            <v>6</v>
          </cell>
          <cell r="I5288">
            <v>19.2</v>
          </cell>
          <cell r="J5288">
            <v>29</v>
          </cell>
          <cell r="K5288">
            <v>92.54</v>
          </cell>
        </row>
        <row r="5289">
          <cell r="A5289">
            <v>18066</v>
          </cell>
          <cell r="B5289">
            <v>7</v>
          </cell>
          <cell r="C5289">
            <v>21</v>
          </cell>
          <cell r="D5289">
            <v>9</v>
          </cell>
          <cell r="E5289">
            <v>27</v>
          </cell>
          <cell r="F5289">
            <v>15</v>
          </cell>
          <cell r="G5289">
            <v>44.52</v>
          </cell>
          <cell r="J5289">
            <v>31</v>
          </cell>
          <cell r="K5289">
            <v>92.52000000000001</v>
          </cell>
        </row>
        <row r="5290">
          <cell r="A5290">
            <v>10679</v>
          </cell>
          <cell r="B5290">
            <v>1</v>
          </cell>
          <cell r="C5290">
            <v>1.2</v>
          </cell>
          <cell r="F5290">
            <v>1</v>
          </cell>
          <cell r="G5290">
            <v>1.2</v>
          </cell>
          <cell r="H5290">
            <v>50</v>
          </cell>
          <cell r="I5290">
            <v>90</v>
          </cell>
          <cell r="J5290">
            <v>52</v>
          </cell>
          <cell r="K5290">
            <v>92.4</v>
          </cell>
        </row>
        <row r="5291">
          <cell r="A5291">
            <v>15386</v>
          </cell>
          <cell r="B5291">
            <v>3</v>
          </cell>
          <cell r="C5291">
            <v>39.6</v>
          </cell>
          <cell r="D5291">
            <v>4</v>
          </cell>
          <cell r="E5291">
            <v>52.8</v>
          </cell>
          <cell r="J5291">
            <v>7</v>
          </cell>
          <cell r="K5291">
            <v>92.4</v>
          </cell>
        </row>
        <row r="5292">
          <cell r="A5292">
            <v>28317</v>
          </cell>
          <cell r="B5292">
            <v>3</v>
          </cell>
          <cell r="C5292">
            <v>19.8</v>
          </cell>
          <cell r="D5292">
            <v>5</v>
          </cell>
          <cell r="E5292">
            <v>33</v>
          </cell>
          <cell r="F5292">
            <v>4</v>
          </cell>
          <cell r="G5292">
            <v>26.4</v>
          </cell>
          <cell r="H5292">
            <v>2</v>
          </cell>
          <cell r="I5292">
            <v>13.2</v>
          </cell>
          <cell r="J5292">
            <v>14</v>
          </cell>
          <cell r="K5292">
            <v>92.399999999999991</v>
          </cell>
        </row>
        <row r="5293">
          <cell r="A5293">
            <v>23249</v>
          </cell>
          <cell r="F5293">
            <v>1</v>
          </cell>
          <cell r="G5293">
            <v>13.5</v>
          </cell>
          <cell r="H5293">
            <v>6</v>
          </cell>
          <cell r="I5293">
            <v>78.84</v>
          </cell>
          <cell r="J5293">
            <v>7</v>
          </cell>
          <cell r="K5293">
            <v>92.34</v>
          </cell>
        </row>
        <row r="5294">
          <cell r="A5294">
            <v>15958</v>
          </cell>
          <cell r="B5294">
            <v>9</v>
          </cell>
          <cell r="C5294">
            <v>63.9</v>
          </cell>
          <cell r="D5294">
            <v>3</v>
          </cell>
          <cell r="E5294">
            <v>21.3</v>
          </cell>
          <cell r="F5294">
            <v>1</v>
          </cell>
          <cell r="G5294">
            <v>7.1</v>
          </cell>
          <cell r="J5294">
            <v>13</v>
          </cell>
          <cell r="K5294">
            <v>92.3</v>
          </cell>
        </row>
        <row r="5295">
          <cell r="A5295">
            <v>15438</v>
          </cell>
          <cell r="H5295">
            <v>8</v>
          </cell>
          <cell r="I5295">
            <v>92</v>
          </cell>
          <cell r="J5295">
            <v>8</v>
          </cell>
          <cell r="K5295">
            <v>92</v>
          </cell>
        </row>
        <row r="5296">
          <cell r="A5296">
            <v>16500</v>
          </cell>
          <cell r="D5296">
            <v>8</v>
          </cell>
          <cell r="E5296">
            <v>36.799999999999997</v>
          </cell>
          <cell r="F5296">
            <v>6</v>
          </cell>
          <cell r="G5296">
            <v>27.6</v>
          </cell>
          <cell r="H5296">
            <v>6</v>
          </cell>
          <cell r="I5296">
            <v>27.6</v>
          </cell>
          <cell r="J5296">
            <v>20</v>
          </cell>
          <cell r="K5296">
            <v>92</v>
          </cell>
        </row>
        <row r="5297">
          <cell r="A5297">
            <v>22586</v>
          </cell>
          <cell r="B5297">
            <v>3</v>
          </cell>
          <cell r="C5297">
            <v>13.8</v>
          </cell>
          <cell r="D5297">
            <v>4</v>
          </cell>
          <cell r="E5297">
            <v>18.399999999999999</v>
          </cell>
          <cell r="F5297">
            <v>7</v>
          </cell>
          <cell r="G5297">
            <v>32.200000000000003</v>
          </cell>
          <cell r="H5297">
            <v>6</v>
          </cell>
          <cell r="I5297">
            <v>27.6</v>
          </cell>
          <cell r="J5297">
            <v>20</v>
          </cell>
          <cell r="K5297">
            <v>92</v>
          </cell>
        </row>
        <row r="5298">
          <cell r="A5298">
            <v>14357</v>
          </cell>
          <cell r="B5298">
            <v>6</v>
          </cell>
          <cell r="C5298">
            <v>20.399999999999999</v>
          </cell>
          <cell r="D5298">
            <v>9</v>
          </cell>
          <cell r="E5298">
            <v>30.6</v>
          </cell>
          <cell r="F5298">
            <v>4</v>
          </cell>
          <cell r="G5298">
            <v>13.6</v>
          </cell>
          <cell r="H5298">
            <v>8</v>
          </cell>
          <cell r="I5298">
            <v>27.2</v>
          </cell>
          <cell r="J5298">
            <v>27</v>
          </cell>
          <cell r="K5298">
            <v>91.8</v>
          </cell>
        </row>
        <row r="5299">
          <cell r="A5299">
            <v>17139</v>
          </cell>
          <cell r="F5299">
            <v>2</v>
          </cell>
          <cell r="G5299">
            <v>91.8</v>
          </cell>
          <cell r="J5299">
            <v>2</v>
          </cell>
          <cell r="K5299">
            <v>91.8</v>
          </cell>
        </row>
        <row r="5300">
          <cell r="A5300">
            <v>18171</v>
          </cell>
          <cell r="B5300">
            <v>9</v>
          </cell>
          <cell r="C5300">
            <v>26.76</v>
          </cell>
          <cell r="D5300">
            <v>7</v>
          </cell>
          <cell r="E5300">
            <v>20.52</v>
          </cell>
          <cell r="F5300">
            <v>7</v>
          </cell>
          <cell r="G5300">
            <v>21</v>
          </cell>
          <cell r="H5300">
            <v>8</v>
          </cell>
          <cell r="I5300">
            <v>23.52</v>
          </cell>
          <cell r="J5300">
            <v>31</v>
          </cell>
          <cell r="K5300">
            <v>91.8</v>
          </cell>
        </row>
        <row r="5301">
          <cell r="A5301">
            <v>23034</v>
          </cell>
          <cell r="H5301">
            <v>2</v>
          </cell>
          <cell r="I5301">
            <v>91.8</v>
          </cell>
          <cell r="J5301">
            <v>2</v>
          </cell>
          <cell r="K5301">
            <v>91.8</v>
          </cell>
        </row>
        <row r="5302">
          <cell r="A5302">
            <v>30482</v>
          </cell>
          <cell r="B5302">
            <v>1</v>
          </cell>
          <cell r="C5302">
            <v>45.9</v>
          </cell>
          <cell r="D5302">
            <v>1</v>
          </cell>
          <cell r="E5302">
            <v>45.9</v>
          </cell>
          <cell r="J5302">
            <v>2</v>
          </cell>
          <cell r="K5302">
            <v>91.8</v>
          </cell>
        </row>
        <row r="5303">
          <cell r="A5303">
            <v>31562</v>
          </cell>
          <cell r="F5303">
            <v>21</v>
          </cell>
          <cell r="G5303">
            <v>83.68</v>
          </cell>
          <cell r="H5303">
            <v>2</v>
          </cell>
          <cell r="I5303">
            <v>8</v>
          </cell>
          <cell r="J5303">
            <v>23</v>
          </cell>
          <cell r="K5303">
            <v>91.68</v>
          </cell>
        </row>
        <row r="5304">
          <cell r="A5304">
            <v>2016431</v>
          </cell>
          <cell r="B5304">
            <v>2</v>
          </cell>
          <cell r="C5304">
            <v>45.82</v>
          </cell>
          <cell r="D5304">
            <v>2</v>
          </cell>
          <cell r="E5304">
            <v>45.82</v>
          </cell>
          <cell r="J5304">
            <v>4</v>
          </cell>
          <cell r="K5304">
            <v>91.64</v>
          </cell>
        </row>
        <row r="5305">
          <cell r="A5305">
            <v>17406</v>
          </cell>
          <cell r="B5305">
            <v>13</v>
          </cell>
          <cell r="C5305">
            <v>15.6</v>
          </cell>
          <cell r="D5305">
            <v>23</v>
          </cell>
          <cell r="E5305">
            <v>27.4</v>
          </cell>
          <cell r="F5305">
            <v>21</v>
          </cell>
          <cell r="G5305">
            <v>24.9</v>
          </cell>
          <cell r="H5305">
            <v>20</v>
          </cell>
          <cell r="I5305">
            <v>23.7</v>
          </cell>
          <cell r="J5305">
            <v>77</v>
          </cell>
          <cell r="K5305">
            <v>91.600000000000009</v>
          </cell>
        </row>
        <row r="5306">
          <cell r="A5306">
            <v>15464</v>
          </cell>
          <cell r="B5306">
            <v>1</v>
          </cell>
          <cell r="C5306">
            <v>22.9</v>
          </cell>
          <cell r="D5306">
            <v>1</v>
          </cell>
          <cell r="E5306">
            <v>22.9</v>
          </cell>
          <cell r="H5306">
            <v>2</v>
          </cell>
          <cell r="I5306">
            <v>45.8</v>
          </cell>
          <cell r="J5306">
            <v>4</v>
          </cell>
          <cell r="K5306">
            <v>91.6</v>
          </cell>
        </row>
        <row r="5307">
          <cell r="A5307">
            <v>10231</v>
          </cell>
          <cell r="B5307">
            <v>15</v>
          </cell>
          <cell r="C5307">
            <v>22.5</v>
          </cell>
          <cell r="D5307">
            <v>20</v>
          </cell>
          <cell r="E5307">
            <v>30</v>
          </cell>
          <cell r="F5307">
            <v>8</v>
          </cell>
          <cell r="G5307">
            <v>12</v>
          </cell>
          <cell r="H5307">
            <v>18</v>
          </cell>
          <cell r="I5307">
            <v>27</v>
          </cell>
          <cell r="J5307">
            <v>61</v>
          </cell>
          <cell r="K5307">
            <v>91.5</v>
          </cell>
        </row>
        <row r="5308">
          <cell r="A5308">
            <v>22871</v>
          </cell>
          <cell r="B5308">
            <v>1</v>
          </cell>
          <cell r="C5308">
            <v>30.5</v>
          </cell>
          <cell r="F5308">
            <v>1</v>
          </cell>
          <cell r="G5308">
            <v>30.5</v>
          </cell>
          <cell r="H5308">
            <v>1</v>
          </cell>
          <cell r="I5308">
            <v>30.5</v>
          </cell>
          <cell r="J5308">
            <v>3</v>
          </cell>
          <cell r="K5308">
            <v>91.5</v>
          </cell>
        </row>
        <row r="5309">
          <cell r="A5309">
            <v>10279</v>
          </cell>
          <cell r="B5309">
            <v>10</v>
          </cell>
          <cell r="C5309">
            <v>15</v>
          </cell>
          <cell r="D5309">
            <v>6</v>
          </cell>
          <cell r="E5309">
            <v>9</v>
          </cell>
          <cell r="F5309">
            <v>17</v>
          </cell>
          <cell r="G5309">
            <v>25.38</v>
          </cell>
          <cell r="H5309">
            <v>28</v>
          </cell>
          <cell r="I5309">
            <v>42</v>
          </cell>
          <cell r="J5309">
            <v>61</v>
          </cell>
          <cell r="K5309">
            <v>91.38</v>
          </cell>
        </row>
        <row r="5310">
          <cell r="A5310">
            <v>30463</v>
          </cell>
          <cell r="B5310">
            <v>60</v>
          </cell>
          <cell r="C5310">
            <v>53.72</v>
          </cell>
          <cell r="D5310">
            <v>42</v>
          </cell>
          <cell r="E5310">
            <v>37.590000000000003</v>
          </cell>
          <cell r="J5310">
            <v>102</v>
          </cell>
          <cell r="K5310">
            <v>91.31</v>
          </cell>
        </row>
        <row r="5311">
          <cell r="A5311">
            <v>10899</v>
          </cell>
          <cell r="D5311">
            <v>1</v>
          </cell>
          <cell r="E5311">
            <v>22.8</v>
          </cell>
          <cell r="H5311">
            <v>3</v>
          </cell>
          <cell r="I5311">
            <v>68.400000000000006</v>
          </cell>
          <cell r="J5311">
            <v>4</v>
          </cell>
          <cell r="K5311">
            <v>91.2</v>
          </cell>
        </row>
        <row r="5312">
          <cell r="A5312">
            <v>13850</v>
          </cell>
          <cell r="B5312">
            <v>1</v>
          </cell>
          <cell r="C5312">
            <v>15.2</v>
          </cell>
          <cell r="D5312">
            <v>2</v>
          </cell>
          <cell r="E5312">
            <v>30.4</v>
          </cell>
          <cell r="F5312">
            <v>2</v>
          </cell>
          <cell r="G5312">
            <v>30.4</v>
          </cell>
          <cell r="H5312">
            <v>1</v>
          </cell>
          <cell r="I5312">
            <v>15.2</v>
          </cell>
          <cell r="J5312">
            <v>6</v>
          </cell>
          <cell r="K5312">
            <v>91.2</v>
          </cell>
        </row>
        <row r="5313">
          <cell r="A5313">
            <v>31830</v>
          </cell>
          <cell r="F5313">
            <v>2</v>
          </cell>
          <cell r="G5313">
            <v>30.4</v>
          </cell>
          <cell r="H5313">
            <v>4</v>
          </cell>
          <cell r="I5313">
            <v>60.8</v>
          </cell>
          <cell r="J5313">
            <v>6</v>
          </cell>
          <cell r="K5313">
            <v>91.199999999999989</v>
          </cell>
        </row>
        <row r="5314">
          <cell r="A5314">
            <v>30140</v>
          </cell>
          <cell r="D5314">
            <v>1</v>
          </cell>
          <cell r="E5314">
            <v>8.6</v>
          </cell>
          <cell r="F5314">
            <v>3</v>
          </cell>
          <cell r="G5314">
            <v>25.8</v>
          </cell>
          <cell r="H5314">
            <v>7</v>
          </cell>
          <cell r="I5314">
            <v>56.75</v>
          </cell>
          <cell r="J5314">
            <v>11</v>
          </cell>
          <cell r="K5314">
            <v>91.15</v>
          </cell>
        </row>
        <row r="5315">
          <cell r="A5315">
            <v>18188</v>
          </cell>
          <cell r="B5315">
            <v>3</v>
          </cell>
          <cell r="C5315">
            <v>19.5</v>
          </cell>
          <cell r="F5315">
            <v>1</v>
          </cell>
          <cell r="G5315">
            <v>6.5</v>
          </cell>
          <cell r="H5315">
            <v>10</v>
          </cell>
          <cell r="I5315">
            <v>65</v>
          </cell>
          <cell r="J5315">
            <v>14</v>
          </cell>
          <cell r="K5315">
            <v>91</v>
          </cell>
        </row>
        <row r="5316">
          <cell r="A5316">
            <v>28875</v>
          </cell>
          <cell r="B5316">
            <v>3</v>
          </cell>
          <cell r="C5316">
            <v>19.5</v>
          </cell>
          <cell r="D5316">
            <v>1</v>
          </cell>
          <cell r="E5316">
            <v>6.5</v>
          </cell>
          <cell r="F5316">
            <v>3</v>
          </cell>
          <cell r="G5316">
            <v>19.5</v>
          </cell>
          <cell r="H5316">
            <v>7</v>
          </cell>
          <cell r="I5316">
            <v>45.5</v>
          </cell>
          <cell r="J5316">
            <v>14</v>
          </cell>
          <cell r="K5316">
            <v>91</v>
          </cell>
        </row>
        <row r="5317">
          <cell r="A5317">
            <v>28848</v>
          </cell>
          <cell r="D5317">
            <v>2</v>
          </cell>
          <cell r="E5317">
            <v>9.6</v>
          </cell>
          <cell r="F5317">
            <v>1</v>
          </cell>
          <cell r="G5317">
            <v>4.8</v>
          </cell>
          <cell r="H5317">
            <v>16</v>
          </cell>
          <cell r="I5317">
            <v>76.42</v>
          </cell>
          <cell r="J5317">
            <v>19</v>
          </cell>
          <cell r="K5317">
            <v>90.82</v>
          </cell>
        </row>
        <row r="5318">
          <cell r="A5318">
            <v>12068</v>
          </cell>
          <cell r="B5318">
            <v>8</v>
          </cell>
          <cell r="C5318">
            <v>28</v>
          </cell>
          <cell r="D5318">
            <v>3</v>
          </cell>
          <cell r="E5318">
            <v>10.5</v>
          </cell>
          <cell r="F5318">
            <v>14</v>
          </cell>
          <cell r="G5318">
            <v>48.44</v>
          </cell>
          <cell r="H5318">
            <v>1</v>
          </cell>
          <cell r="I5318">
            <v>3.5</v>
          </cell>
          <cell r="J5318">
            <v>26</v>
          </cell>
          <cell r="K5318">
            <v>90.44</v>
          </cell>
        </row>
        <row r="5319">
          <cell r="A5319">
            <v>12771</v>
          </cell>
          <cell r="B5319">
            <v>1</v>
          </cell>
          <cell r="C5319">
            <v>4</v>
          </cell>
          <cell r="D5319">
            <v>4</v>
          </cell>
          <cell r="E5319">
            <v>16</v>
          </cell>
          <cell r="F5319">
            <v>10</v>
          </cell>
          <cell r="G5319">
            <v>38.72</v>
          </cell>
          <cell r="H5319">
            <v>8</v>
          </cell>
          <cell r="I5319">
            <v>31.68</v>
          </cell>
          <cell r="J5319">
            <v>23</v>
          </cell>
          <cell r="K5319">
            <v>90.4</v>
          </cell>
        </row>
        <row r="5320">
          <cell r="A5320">
            <v>13447</v>
          </cell>
          <cell r="F5320">
            <v>3</v>
          </cell>
          <cell r="G5320">
            <v>67.8</v>
          </cell>
          <cell r="H5320">
            <v>1</v>
          </cell>
          <cell r="I5320">
            <v>22.6</v>
          </cell>
          <cell r="J5320">
            <v>4</v>
          </cell>
          <cell r="K5320">
            <v>90.4</v>
          </cell>
        </row>
        <row r="5321">
          <cell r="A5321">
            <v>18002</v>
          </cell>
          <cell r="B5321">
            <v>6</v>
          </cell>
          <cell r="C5321">
            <v>67.8</v>
          </cell>
          <cell r="F5321">
            <v>2</v>
          </cell>
          <cell r="G5321">
            <v>22.6</v>
          </cell>
          <cell r="J5321">
            <v>8</v>
          </cell>
          <cell r="K5321">
            <v>90.4</v>
          </cell>
        </row>
        <row r="5322">
          <cell r="A5322">
            <v>27320</v>
          </cell>
          <cell r="B5322">
            <v>4</v>
          </cell>
          <cell r="C5322">
            <v>51.6</v>
          </cell>
          <cell r="D5322">
            <v>3</v>
          </cell>
          <cell r="E5322">
            <v>38.700000000000003</v>
          </cell>
          <cell r="J5322">
            <v>7</v>
          </cell>
          <cell r="K5322">
            <v>90.300000000000011</v>
          </cell>
        </row>
        <row r="5323">
          <cell r="A5323">
            <v>27606</v>
          </cell>
          <cell r="B5323">
            <v>106</v>
          </cell>
          <cell r="C5323">
            <v>10.55</v>
          </cell>
          <cell r="D5323">
            <v>299</v>
          </cell>
          <cell r="E5323">
            <v>29.71</v>
          </cell>
          <cell r="F5323">
            <v>245</v>
          </cell>
          <cell r="G5323">
            <v>24.96</v>
          </cell>
          <cell r="H5323">
            <v>252</v>
          </cell>
          <cell r="I5323">
            <v>25.05</v>
          </cell>
          <cell r="J5323">
            <v>902</v>
          </cell>
          <cell r="K5323">
            <v>90.27</v>
          </cell>
        </row>
        <row r="5324">
          <cell r="A5324">
            <v>28748</v>
          </cell>
          <cell r="B5324">
            <v>3</v>
          </cell>
          <cell r="C5324">
            <v>24.6</v>
          </cell>
          <cell r="D5324">
            <v>3</v>
          </cell>
          <cell r="E5324">
            <v>24.6</v>
          </cell>
          <cell r="F5324">
            <v>4</v>
          </cell>
          <cell r="G5324">
            <v>32.799999999999997</v>
          </cell>
          <cell r="H5324">
            <v>1</v>
          </cell>
          <cell r="I5324">
            <v>8.1999999999999993</v>
          </cell>
          <cell r="J5324">
            <v>11</v>
          </cell>
          <cell r="K5324">
            <v>90.2</v>
          </cell>
        </row>
        <row r="5325">
          <cell r="A5325">
            <v>10427</v>
          </cell>
          <cell r="B5325">
            <v>1</v>
          </cell>
          <cell r="C5325">
            <v>22.5</v>
          </cell>
          <cell r="H5325">
            <v>3</v>
          </cell>
          <cell r="I5325">
            <v>67.5</v>
          </cell>
          <cell r="J5325">
            <v>4</v>
          </cell>
          <cell r="K5325">
            <v>90</v>
          </cell>
        </row>
        <row r="5326">
          <cell r="A5326">
            <v>16209</v>
          </cell>
          <cell r="F5326">
            <v>5</v>
          </cell>
          <cell r="G5326">
            <v>37.5</v>
          </cell>
          <cell r="H5326">
            <v>7</v>
          </cell>
          <cell r="I5326">
            <v>52.5</v>
          </cell>
          <cell r="J5326">
            <v>12</v>
          </cell>
          <cell r="K5326">
            <v>90</v>
          </cell>
        </row>
        <row r="5327">
          <cell r="A5327">
            <v>16278</v>
          </cell>
          <cell r="B5327">
            <v>8</v>
          </cell>
          <cell r="C5327">
            <v>48</v>
          </cell>
          <cell r="D5327">
            <v>2</v>
          </cell>
          <cell r="E5327">
            <v>12</v>
          </cell>
          <cell r="F5327">
            <v>5</v>
          </cell>
          <cell r="G5327">
            <v>30</v>
          </cell>
          <cell r="J5327">
            <v>15</v>
          </cell>
          <cell r="K5327">
            <v>90</v>
          </cell>
        </row>
        <row r="5328">
          <cell r="A5328">
            <v>27928</v>
          </cell>
          <cell r="B5328">
            <v>1</v>
          </cell>
          <cell r="C5328">
            <v>18</v>
          </cell>
          <cell r="D5328">
            <v>1</v>
          </cell>
          <cell r="E5328">
            <v>18</v>
          </cell>
          <cell r="F5328">
            <v>2</v>
          </cell>
          <cell r="G5328">
            <v>36</v>
          </cell>
          <cell r="H5328">
            <v>1</v>
          </cell>
          <cell r="I5328">
            <v>18</v>
          </cell>
          <cell r="J5328">
            <v>5</v>
          </cell>
          <cell r="K5328">
            <v>90</v>
          </cell>
        </row>
        <row r="5329">
          <cell r="A5329">
            <v>28160</v>
          </cell>
          <cell r="B5329">
            <v>1</v>
          </cell>
          <cell r="C5329">
            <v>22.5</v>
          </cell>
          <cell r="D5329">
            <v>1</v>
          </cell>
          <cell r="E5329">
            <v>22.5</v>
          </cell>
          <cell r="F5329">
            <v>1</v>
          </cell>
          <cell r="G5329">
            <v>22.5</v>
          </cell>
          <cell r="H5329">
            <v>1</v>
          </cell>
          <cell r="I5329">
            <v>22.5</v>
          </cell>
          <cell r="J5329">
            <v>4</v>
          </cell>
          <cell r="K5329">
            <v>90</v>
          </cell>
        </row>
        <row r="5330">
          <cell r="A5330">
            <v>29433</v>
          </cell>
          <cell r="F5330">
            <v>3</v>
          </cell>
          <cell r="G5330">
            <v>67.5</v>
          </cell>
          <cell r="H5330">
            <v>1</v>
          </cell>
          <cell r="I5330">
            <v>22.5</v>
          </cell>
          <cell r="J5330">
            <v>4</v>
          </cell>
          <cell r="K5330">
            <v>90</v>
          </cell>
        </row>
        <row r="5331">
          <cell r="A5331">
            <v>30575</v>
          </cell>
          <cell r="B5331">
            <v>3</v>
          </cell>
          <cell r="C5331">
            <v>90</v>
          </cell>
          <cell r="J5331">
            <v>3</v>
          </cell>
          <cell r="K5331">
            <v>90</v>
          </cell>
        </row>
        <row r="5332">
          <cell r="A5332">
            <v>31515</v>
          </cell>
          <cell r="D5332">
            <v>8</v>
          </cell>
          <cell r="E5332">
            <v>40</v>
          </cell>
          <cell r="F5332">
            <v>2</v>
          </cell>
          <cell r="G5332">
            <v>10</v>
          </cell>
          <cell r="H5332">
            <v>8</v>
          </cell>
          <cell r="I5332">
            <v>40</v>
          </cell>
          <cell r="J5332">
            <v>18</v>
          </cell>
          <cell r="K5332">
            <v>90</v>
          </cell>
        </row>
        <row r="5333">
          <cell r="A5333">
            <v>29726</v>
          </cell>
          <cell r="B5333">
            <v>5</v>
          </cell>
          <cell r="C5333">
            <v>32.5</v>
          </cell>
          <cell r="D5333">
            <v>4</v>
          </cell>
          <cell r="E5333">
            <v>25.48</v>
          </cell>
          <cell r="F5333">
            <v>4</v>
          </cell>
          <cell r="G5333">
            <v>25.48</v>
          </cell>
          <cell r="H5333">
            <v>1</v>
          </cell>
          <cell r="I5333">
            <v>6.5</v>
          </cell>
          <cell r="J5333">
            <v>14</v>
          </cell>
          <cell r="K5333">
            <v>89.960000000000008</v>
          </cell>
        </row>
        <row r="5334">
          <cell r="A5334">
            <v>23047</v>
          </cell>
          <cell r="F5334">
            <v>1</v>
          </cell>
          <cell r="G5334">
            <v>89.9</v>
          </cell>
          <cell r="J5334">
            <v>1</v>
          </cell>
          <cell r="K5334">
            <v>89.9</v>
          </cell>
        </row>
        <row r="5335">
          <cell r="A5335">
            <v>16641</v>
          </cell>
          <cell r="F5335">
            <v>2</v>
          </cell>
          <cell r="G5335">
            <v>89.8</v>
          </cell>
          <cell r="J5335">
            <v>2</v>
          </cell>
          <cell r="K5335">
            <v>89.8</v>
          </cell>
        </row>
        <row r="5336">
          <cell r="A5336">
            <v>22893</v>
          </cell>
          <cell r="B5336">
            <v>1</v>
          </cell>
          <cell r="C5336">
            <v>44.9</v>
          </cell>
          <cell r="D5336">
            <v>1</v>
          </cell>
          <cell r="E5336">
            <v>44.9</v>
          </cell>
          <cell r="J5336">
            <v>2</v>
          </cell>
          <cell r="K5336">
            <v>89.8</v>
          </cell>
        </row>
        <row r="5337">
          <cell r="A5337">
            <v>30086</v>
          </cell>
          <cell r="B5337">
            <v>1</v>
          </cell>
          <cell r="C5337">
            <v>44.9</v>
          </cell>
          <cell r="D5337">
            <v>1</v>
          </cell>
          <cell r="E5337">
            <v>44.9</v>
          </cell>
          <cell r="J5337">
            <v>2</v>
          </cell>
          <cell r="K5337">
            <v>89.8</v>
          </cell>
        </row>
        <row r="5338">
          <cell r="A5338">
            <v>30101</v>
          </cell>
          <cell r="B5338">
            <v>2</v>
          </cell>
          <cell r="C5338">
            <v>59.8</v>
          </cell>
          <cell r="H5338">
            <v>1</v>
          </cell>
          <cell r="I5338">
            <v>29.9</v>
          </cell>
          <cell r="J5338">
            <v>3</v>
          </cell>
          <cell r="K5338">
            <v>89.699999999999989</v>
          </cell>
        </row>
        <row r="5339">
          <cell r="A5339">
            <v>32079</v>
          </cell>
          <cell r="F5339">
            <v>20</v>
          </cell>
          <cell r="G5339">
            <v>40</v>
          </cell>
          <cell r="H5339">
            <v>25</v>
          </cell>
          <cell r="I5339">
            <v>49.68</v>
          </cell>
          <cell r="J5339">
            <v>45</v>
          </cell>
          <cell r="K5339">
            <v>89.68</v>
          </cell>
        </row>
        <row r="5340">
          <cell r="A5340">
            <v>16188</v>
          </cell>
          <cell r="B5340">
            <v>3</v>
          </cell>
          <cell r="C5340">
            <v>33.6</v>
          </cell>
          <cell r="D5340">
            <v>4</v>
          </cell>
          <cell r="E5340">
            <v>44.8</v>
          </cell>
          <cell r="H5340">
            <v>1</v>
          </cell>
          <cell r="I5340">
            <v>11.2</v>
          </cell>
          <cell r="J5340">
            <v>8</v>
          </cell>
          <cell r="K5340">
            <v>89.600000000000009</v>
          </cell>
        </row>
        <row r="5341">
          <cell r="A5341">
            <v>17046</v>
          </cell>
          <cell r="D5341">
            <v>2</v>
          </cell>
          <cell r="E5341">
            <v>44.8</v>
          </cell>
          <cell r="F5341">
            <v>1</v>
          </cell>
          <cell r="G5341">
            <v>22.4</v>
          </cell>
          <cell r="H5341">
            <v>1</v>
          </cell>
          <cell r="I5341">
            <v>22.4</v>
          </cell>
          <cell r="J5341">
            <v>4</v>
          </cell>
          <cell r="K5341">
            <v>89.6</v>
          </cell>
        </row>
        <row r="5342">
          <cell r="A5342">
            <v>17832</v>
          </cell>
          <cell r="B5342">
            <v>11</v>
          </cell>
          <cell r="C5342">
            <v>30.8</v>
          </cell>
          <cell r="D5342">
            <v>13</v>
          </cell>
          <cell r="E5342">
            <v>36.4</v>
          </cell>
          <cell r="F5342">
            <v>8</v>
          </cell>
          <cell r="G5342">
            <v>22.4</v>
          </cell>
          <cell r="J5342">
            <v>32</v>
          </cell>
          <cell r="K5342">
            <v>89.6</v>
          </cell>
        </row>
        <row r="5343">
          <cell r="A5343">
            <v>23677</v>
          </cell>
          <cell r="B5343">
            <v>5</v>
          </cell>
          <cell r="C5343">
            <v>30</v>
          </cell>
          <cell r="H5343">
            <v>10</v>
          </cell>
          <cell r="I5343">
            <v>59.52</v>
          </cell>
          <cell r="J5343">
            <v>15</v>
          </cell>
          <cell r="K5343">
            <v>89.52000000000001</v>
          </cell>
        </row>
        <row r="5344">
          <cell r="A5344">
            <v>23313</v>
          </cell>
          <cell r="B5344">
            <v>2</v>
          </cell>
          <cell r="C5344">
            <v>35.799999999999997</v>
          </cell>
          <cell r="D5344">
            <v>3</v>
          </cell>
          <cell r="E5344">
            <v>53.7</v>
          </cell>
          <cell r="J5344">
            <v>5</v>
          </cell>
          <cell r="K5344">
            <v>89.5</v>
          </cell>
        </row>
        <row r="5345">
          <cell r="A5345">
            <v>13826</v>
          </cell>
          <cell r="H5345">
            <v>6</v>
          </cell>
          <cell r="I5345">
            <v>89.4</v>
          </cell>
          <cell r="J5345">
            <v>6</v>
          </cell>
          <cell r="K5345">
            <v>89.4</v>
          </cell>
        </row>
        <row r="5346">
          <cell r="A5346">
            <v>32333</v>
          </cell>
          <cell r="H5346">
            <v>12</v>
          </cell>
          <cell r="I5346">
            <v>89.4</v>
          </cell>
          <cell r="J5346">
            <v>12</v>
          </cell>
          <cell r="K5346">
            <v>89.4</v>
          </cell>
        </row>
        <row r="5347">
          <cell r="A5347">
            <v>32495</v>
          </cell>
          <cell r="H5347">
            <v>22</v>
          </cell>
          <cell r="I5347">
            <v>89.34</v>
          </cell>
          <cell r="J5347">
            <v>22</v>
          </cell>
          <cell r="K5347">
            <v>89.34</v>
          </cell>
        </row>
        <row r="5348">
          <cell r="A5348">
            <v>10205</v>
          </cell>
          <cell r="B5348">
            <v>14</v>
          </cell>
          <cell r="C5348">
            <v>26.6</v>
          </cell>
          <cell r="D5348">
            <v>10</v>
          </cell>
          <cell r="E5348">
            <v>19</v>
          </cell>
          <cell r="F5348">
            <v>19</v>
          </cell>
          <cell r="G5348">
            <v>36.1</v>
          </cell>
          <cell r="H5348">
            <v>4</v>
          </cell>
          <cell r="I5348">
            <v>7.6</v>
          </cell>
          <cell r="J5348">
            <v>47</v>
          </cell>
          <cell r="K5348">
            <v>89.3</v>
          </cell>
        </row>
        <row r="5349">
          <cell r="A5349">
            <v>23122</v>
          </cell>
          <cell r="B5349">
            <v>17</v>
          </cell>
          <cell r="C5349">
            <v>56.27</v>
          </cell>
          <cell r="D5349">
            <v>8</v>
          </cell>
          <cell r="E5349">
            <v>26.4</v>
          </cell>
          <cell r="F5349">
            <v>2</v>
          </cell>
          <cell r="G5349">
            <v>6.34</v>
          </cell>
          <cell r="J5349">
            <v>27</v>
          </cell>
          <cell r="K5349">
            <v>89.01</v>
          </cell>
        </row>
        <row r="5350">
          <cell r="A5350">
            <v>10590</v>
          </cell>
          <cell r="B5350">
            <v>10</v>
          </cell>
          <cell r="C5350">
            <v>5.9</v>
          </cell>
          <cell r="D5350">
            <v>26</v>
          </cell>
          <cell r="E5350">
            <v>15.55</v>
          </cell>
          <cell r="F5350">
            <v>69</v>
          </cell>
          <cell r="G5350">
            <v>41.3</v>
          </cell>
          <cell r="H5350">
            <v>44</v>
          </cell>
          <cell r="I5350">
            <v>26.25</v>
          </cell>
          <cell r="J5350">
            <v>149</v>
          </cell>
          <cell r="K5350">
            <v>89</v>
          </cell>
        </row>
        <row r="5351">
          <cell r="A5351">
            <v>17184</v>
          </cell>
          <cell r="F5351">
            <v>1</v>
          </cell>
          <cell r="G5351">
            <v>44</v>
          </cell>
          <cell r="H5351">
            <v>1</v>
          </cell>
          <cell r="I5351">
            <v>45</v>
          </cell>
          <cell r="J5351">
            <v>2</v>
          </cell>
          <cell r="K5351">
            <v>89</v>
          </cell>
        </row>
        <row r="5352">
          <cell r="A5352">
            <v>32045</v>
          </cell>
          <cell r="F5352">
            <v>6</v>
          </cell>
          <cell r="G5352">
            <v>53.4</v>
          </cell>
          <cell r="H5352">
            <v>4</v>
          </cell>
          <cell r="I5352">
            <v>35.6</v>
          </cell>
          <cell r="J5352">
            <v>10</v>
          </cell>
          <cell r="K5352">
            <v>89</v>
          </cell>
        </row>
        <row r="5353">
          <cell r="A5353">
            <v>22851</v>
          </cell>
          <cell r="B5353">
            <v>6</v>
          </cell>
          <cell r="C5353">
            <v>29.6</v>
          </cell>
          <cell r="D5353">
            <v>7</v>
          </cell>
          <cell r="E5353">
            <v>33.4</v>
          </cell>
          <cell r="F5353">
            <v>3</v>
          </cell>
          <cell r="G5353">
            <v>12.9</v>
          </cell>
          <cell r="H5353">
            <v>3</v>
          </cell>
          <cell r="I5353">
            <v>12.9</v>
          </cell>
          <cell r="J5353">
            <v>19</v>
          </cell>
          <cell r="K5353">
            <v>88.800000000000011</v>
          </cell>
        </row>
        <row r="5354">
          <cell r="A5354">
            <v>27985</v>
          </cell>
          <cell r="B5354">
            <v>4</v>
          </cell>
          <cell r="C5354">
            <v>59.2</v>
          </cell>
          <cell r="D5354">
            <v>1</v>
          </cell>
          <cell r="E5354">
            <v>14.8</v>
          </cell>
          <cell r="H5354">
            <v>1</v>
          </cell>
          <cell r="I5354">
            <v>14.8</v>
          </cell>
          <cell r="J5354">
            <v>6</v>
          </cell>
          <cell r="K5354">
            <v>88.8</v>
          </cell>
        </row>
        <row r="5355">
          <cell r="A5355">
            <v>16913</v>
          </cell>
          <cell r="F5355">
            <v>1</v>
          </cell>
          <cell r="G5355">
            <v>29.5</v>
          </cell>
          <cell r="H5355">
            <v>2</v>
          </cell>
          <cell r="I5355">
            <v>59</v>
          </cell>
          <cell r="J5355">
            <v>3</v>
          </cell>
          <cell r="K5355">
            <v>88.5</v>
          </cell>
        </row>
        <row r="5356">
          <cell r="A5356">
            <v>30137</v>
          </cell>
          <cell r="F5356">
            <v>2</v>
          </cell>
          <cell r="G5356">
            <v>88.4</v>
          </cell>
          <cell r="J5356">
            <v>2</v>
          </cell>
          <cell r="K5356">
            <v>88.4</v>
          </cell>
        </row>
        <row r="5357">
          <cell r="A5357">
            <v>30504</v>
          </cell>
          <cell r="B5357">
            <v>2</v>
          </cell>
          <cell r="C5357">
            <v>5.2</v>
          </cell>
          <cell r="D5357">
            <v>9</v>
          </cell>
          <cell r="E5357">
            <v>23.4</v>
          </cell>
          <cell r="F5357">
            <v>9</v>
          </cell>
          <cell r="G5357">
            <v>23.4</v>
          </cell>
          <cell r="H5357">
            <v>14</v>
          </cell>
          <cell r="I5357">
            <v>36.4</v>
          </cell>
          <cell r="J5357">
            <v>34</v>
          </cell>
          <cell r="K5357">
            <v>88.4</v>
          </cell>
        </row>
        <row r="5358">
          <cell r="A5358">
            <v>10830</v>
          </cell>
          <cell r="B5358">
            <v>5</v>
          </cell>
          <cell r="C5358">
            <v>43.79</v>
          </cell>
          <cell r="D5358">
            <v>4</v>
          </cell>
          <cell r="E5358">
            <v>35.6</v>
          </cell>
          <cell r="F5358">
            <v>1</v>
          </cell>
          <cell r="G5358">
            <v>8.9</v>
          </cell>
          <cell r="J5358">
            <v>10</v>
          </cell>
          <cell r="K5358">
            <v>88.29</v>
          </cell>
        </row>
        <row r="5359">
          <cell r="A5359">
            <v>15405</v>
          </cell>
          <cell r="D5359">
            <v>2</v>
          </cell>
          <cell r="E5359">
            <v>8.4</v>
          </cell>
          <cell r="F5359">
            <v>8</v>
          </cell>
          <cell r="G5359">
            <v>33.6</v>
          </cell>
          <cell r="H5359">
            <v>11</v>
          </cell>
          <cell r="I5359">
            <v>46.2</v>
          </cell>
          <cell r="J5359">
            <v>21</v>
          </cell>
          <cell r="K5359">
            <v>88.2</v>
          </cell>
        </row>
        <row r="5360">
          <cell r="A5360">
            <v>17506</v>
          </cell>
          <cell r="B5360">
            <v>4</v>
          </cell>
          <cell r="C5360">
            <v>58.8</v>
          </cell>
          <cell r="D5360">
            <v>1</v>
          </cell>
          <cell r="E5360">
            <v>14.7</v>
          </cell>
          <cell r="F5360">
            <v>1</v>
          </cell>
          <cell r="G5360">
            <v>14.7</v>
          </cell>
          <cell r="J5360">
            <v>6</v>
          </cell>
          <cell r="K5360">
            <v>88.2</v>
          </cell>
        </row>
        <row r="5361">
          <cell r="A5361">
            <v>16546</v>
          </cell>
          <cell r="B5361">
            <v>5</v>
          </cell>
          <cell r="C5361">
            <v>63</v>
          </cell>
          <cell r="F5361">
            <v>1</v>
          </cell>
          <cell r="G5361">
            <v>12.6</v>
          </cell>
          <cell r="H5361">
            <v>1</v>
          </cell>
          <cell r="I5361">
            <v>12.6</v>
          </cell>
          <cell r="J5361">
            <v>7</v>
          </cell>
          <cell r="K5361">
            <v>88.199999999999989</v>
          </cell>
        </row>
        <row r="5362">
          <cell r="A5362">
            <v>28470</v>
          </cell>
          <cell r="B5362">
            <v>6</v>
          </cell>
          <cell r="C5362">
            <v>29.4</v>
          </cell>
          <cell r="D5362">
            <v>6</v>
          </cell>
          <cell r="E5362">
            <v>29.4</v>
          </cell>
          <cell r="F5362">
            <v>6</v>
          </cell>
          <cell r="G5362">
            <v>29.4</v>
          </cell>
          <cell r="J5362">
            <v>18</v>
          </cell>
          <cell r="K5362">
            <v>88.199999999999989</v>
          </cell>
        </row>
        <row r="5363">
          <cell r="A5363">
            <v>31856</v>
          </cell>
          <cell r="F5363">
            <v>2</v>
          </cell>
          <cell r="G5363">
            <v>35.799999999999997</v>
          </cell>
          <cell r="H5363">
            <v>3</v>
          </cell>
          <cell r="I5363">
            <v>52.27</v>
          </cell>
          <cell r="J5363">
            <v>5</v>
          </cell>
          <cell r="K5363">
            <v>88.07</v>
          </cell>
        </row>
        <row r="5364">
          <cell r="A5364">
            <v>10551</v>
          </cell>
          <cell r="B5364">
            <v>2</v>
          </cell>
          <cell r="C5364">
            <v>44</v>
          </cell>
          <cell r="D5364">
            <v>1</v>
          </cell>
          <cell r="E5364">
            <v>22</v>
          </cell>
          <cell r="H5364">
            <v>1</v>
          </cell>
          <cell r="I5364">
            <v>22</v>
          </cell>
          <cell r="J5364">
            <v>4</v>
          </cell>
          <cell r="K5364">
            <v>88</v>
          </cell>
        </row>
        <row r="5365">
          <cell r="A5365">
            <v>11466</v>
          </cell>
          <cell r="B5365">
            <v>2</v>
          </cell>
          <cell r="C5365">
            <v>88</v>
          </cell>
          <cell r="J5365">
            <v>2</v>
          </cell>
          <cell r="K5365">
            <v>88</v>
          </cell>
        </row>
        <row r="5366">
          <cell r="A5366">
            <v>27925</v>
          </cell>
          <cell r="B5366">
            <v>3</v>
          </cell>
          <cell r="C5366">
            <v>66</v>
          </cell>
          <cell r="F5366">
            <v>1</v>
          </cell>
          <cell r="G5366">
            <v>22</v>
          </cell>
          <cell r="J5366">
            <v>4</v>
          </cell>
          <cell r="K5366">
            <v>88</v>
          </cell>
        </row>
        <row r="5367">
          <cell r="A5367">
            <v>29406</v>
          </cell>
          <cell r="B5367">
            <v>1</v>
          </cell>
          <cell r="C5367">
            <v>22</v>
          </cell>
          <cell r="D5367">
            <v>1</v>
          </cell>
          <cell r="E5367">
            <v>22</v>
          </cell>
          <cell r="F5367">
            <v>1</v>
          </cell>
          <cell r="G5367">
            <v>22</v>
          </cell>
          <cell r="H5367">
            <v>1</v>
          </cell>
          <cell r="I5367">
            <v>22</v>
          </cell>
          <cell r="J5367">
            <v>4</v>
          </cell>
          <cell r="K5367">
            <v>88</v>
          </cell>
        </row>
        <row r="5368">
          <cell r="A5368">
            <v>31619</v>
          </cell>
          <cell r="D5368">
            <v>1</v>
          </cell>
          <cell r="E5368">
            <v>17.600000000000001</v>
          </cell>
          <cell r="F5368">
            <v>4</v>
          </cell>
          <cell r="G5368">
            <v>70.400000000000006</v>
          </cell>
          <cell r="J5368">
            <v>5</v>
          </cell>
          <cell r="K5368">
            <v>88</v>
          </cell>
        </row>
        <row r="5369">
          <cell r="A5369">
            <v>32146</v>
          </cell>
          <cell r="F5369">
            <v>3</v>
          </cell>
          <cell r="G5369">
            <v>66</v>
          </cell>
          <cell r="H5369">
            <v>1</v>
          </cell>
          <cell r="I5369">
            <v>22</v>
          </cell>
          <cell r="J5369">
            <v>4</v>
          </cell>
          <cell r="K5369">
            <v>88</v>
          </cell>
        </row>
        <row r="5370">
          <cell r="A5370">
            <v>29961</v>
          </cell>
          <cell r="B5370">
            <v>13</v>
          </cell>
          <cell r="C5370">
            <v>23.4</v>
          </cell>
          <cell r="D5370">
            <v>8</v>
          </cell>
          <cell r="E5370">
            <v>14.4</v>
          </cell>
          <cell r="F5370">
            <v>24</v>
          </cell>
          <cell r="G5370">
            <v>42.92</v>
          </cell>
          <cell r="H5370">
            <v>4</v>
          </cell>
          <cell r="I5370">
            <v>7.2</v>
          </cell>
          <cell r="J5370">
            <v>49</v>
          </cell>
          <cell r="K5370">
            <v>87.92</v>
          </cell>
        </row>
        <row r="5371">
          <cell r="A5371">
            <v>15500</v>
          </cell>
          <cell r="B5371">
            <v>1</v>
          </cell>
          <cell r="C5371">
            <v>22.4</v>
          </cell>
          <cell r="D5371">
            <v>1</v>
          </cell>
          <cell r="E5371">
            <v>22.4</v>
          </cell>
          <cell r="H5371">
            <v>2</v>
          </cell>
          <cell r="I5371">
            <v>43.01</v>
          </cell>
          <cell r="J5371">
            <v>4</v>
          </cell>
          <cell r="K5371">
            <v>87.81</v>
          </cell>
        </row>
        <row r="5372">
          <cell r="A5372">
            <v>16512</v>
          </cell>
          <cell r="B5372">
            <v>2</v>
          </cell>
          <cell r="C5372">
            <v>43.8</v>
          </cell>
          <cell r="D5372">
            <v>1</v>
          </cell>
          <cell r="E5372">
            <v>21.9</v>
          </cell>
          <cell r="F5372">
            <v>1</v>
          </cell>
          <cell r="G5372">
            <v>21.9</v>
          </cell>
          <cell r="J5372">
            <v>4</v>
          </cell>
          <cell r="K5372">
            <v>87.6</v>
          </cell>
        </row>
        <row r="5373">
          <cell r="A5373">
            <v>29833</v>
          </cell>
          <cell r="F5373">
            <v>1</v>
          </cell>
          <cell r="G5373">
            <v>21.9</v>
          </cell>
          <cell r="H5373">
            <v>3</v>
          </cell>
          <cell r="I5373">
            <v>65.7</v>
          </cell>
          <cell r="J5373">
            <v>4</v>
          </cell>
          <cell r="K5373">
            <v>87.6</v>
          </cell>
        </row>
        <row r="5374">
          <cell r="A5374">
            <v>17185</v>
          </cell>
          <cell r="B5374">
            <v>3</v>
          </cell>
          <cell r="C5374">
            <v>10.5</v>
          </cell>
          <cell r="D5374">
            <v>8</v>
          </cell>
          <cell r="E5374">
            <v>28</v>
          </cell>
          <cell r="F5374">
            <v>11</v>
          </cell>
          <cell r="G5374">
            <v>38.5</v>
          </cell>
          <cell r="H5374">
            <v>3</v>
          </cell>
          <cell r="I5374">
            <v>10.5</v>
          </cell>
          <cell r="J5374">
            <v>25</v>
          </cell>
          <cell r="K5374">
            <v>87.5</v>
          </cell>
        </row>
        <row r="5375">
          <cell r="A5375">
            <v>17686</v>
          </cell>
          <cell r="B5375">
            <v>5</v>
          </cell>
          <cell r="C5375">
            <v>62.5</v>
          </cell>
          <cell r="D5375">
            <v>2</v>
          </cell>
          <cell r="E5375">
            <v>25</v>
          </cell>
          <cell r="J5375">
            <v>7</v>
          </cell>
          <cell r="K5375">
            <v>87.5</v>
          </cell>
        </row>
        <row r="5376">
          <cell r="A5376">
            <v>32221</v>
          </cell>
          <cell r="H5376">
            <v>5</v>
          </cell>
          <cell r="I5376">
            <v>87.5</v>
          </cell>
          <cell r="J5376">
            <v>5</v>
          </cell>
          <cell r="K5376">
            <v>87.5</v>
          </cell>
        </row>
        <row r="5377">
          <cell r="A5377">
            <v>32222</v>
          </cell>
          <cell r="H5377">
            <v>7</v>
          </cell>
          <cell r="I5377">
            <v>87.5</v>
          </cell>
          <cell r="J5377">
            <v>7</v>
          </cell>
          <cell r="K5377">
            <v>87.5</v>
          </cell>
        </row>
        <row r="5378">
          <cell r="A5378">
            <v>17829</v>
          </cell>
          <cell r="B5378">
            <v>1</v>
          </cell>
          <cell r="C5378">
            <v>5.8</v>
          </cell>
          <cell r="D5378">
            <v>3</v>
          </cell>
          <cell r="E5378">
            <v>20.399999999999999</v>
          </cell>
          <cell r="F5378">
            <v>2</v>
          </cell>
          <cell r="G5378">
            <v>13.6</v>
          </cell>
          <cell r="H5378">
            <v>7</v>
          </cell>
          <cell r="I5378">
            <v>47.6</v>
          </cell>
          <cell r="J5378">
            <v>13</v>
          </cell>
          <cell r="K5378">
            <v>87.4</v>
          </cell>
        </row>
        <row r="5379">
          <cell r="A5379">
            <v>10788</v>
          </cell>
          <cell r="B5379">
            <v>24</v>
          </cell>
          <cell r="C5379">
            <v>87.34</v>
          </cell>
          <cell r="J5379">
            <v>24</v>
          </cell>
          <cell r="K5379">
            <v>87.34</v>
          </cell>
        </row>
        <row r="5380">
          <cell r="A5380">
            <v>27438</v>
          </cell>
          <cell r="B5380">
            <v>12</v>
          </cell>
          <cell r="C5380">
            <v>24</v>
          </cell>
          <cell r="D5380">
            <v>9</v>
          </cell>
          <cell r="E5380">
            <v>18</v>
          </cell>
          <cell r="F5380">
            <v>10</v>
          </cell>
          <cell r="G5380">
            <v>19.2</v>
          </cell>
          <cell r="H5380">
            <v>13</v>
          </cell>
          <cell r="I5380">
            <v>26</v>
          </cell>
          <cell r="J5380">
            <v>44</v>
          </cell>
          <cell r="K5380">
            <v>87.2</v>
          </cell>
        </row>
        <row r="5381">
          <cell r="A5381">
            <v>29289</v>
          </cell>
          <cell r="H5381">
            <v>109</v>
          </cell>
          <cell r="I5381">
            <v>87.14</v>
          </cell>
          <cell r="J5381">
            <v>109</v>
          </cell>
          <cell r="K5381">
            <v>87.14</v>
          </cell>
        </row>
        <row r="5382">
          <cell r="A5382">
            <v>31355</v>
          </cell>
          <cell r="D5382">
            <v>3</v>
          </cell>
          <cell r="E5382">
            <v>35.700000000000003</v>
          </cell>
          <cell r="H5382">
            <v>6</v>
          </cell>
          <cell r="I5382">
            <v>51.4</v>
          </cell>
          <cell r="J5382">
            <v>9</v>
          </cell>
          <cell r="K5382">
            <v>87.1</v>
          </cell>
        </row>
        <row r="5383">
          <cell r="A5383">
            <v>17912</v>
          </cell>
          <cell r="F5383">
            <v>1</v>
          </cell>
          <cell r="G5383">
            <v>14.5</v>
          </cell>
          <cell r="H5383">
            <v>5</v>
          </cell>
          <cell r="I5383">
            <v>72.5</v>
          </cell>
          <cell r="J5383">
            <v>6</v>
          </cell>
          <cell r="K5383">
            <v>87</v>
          </cell>
        </row>
        <row r="5384">
          <cell r="A5384">
            <v>29363</v>
          </cell>
          <cell r="B5384">
            <v>4</v>
          </cell>
          <cell r="C5384">
            <v>23.2</v>
          </cell>
          <cell r="D5384">
            <v>3</v>
          </cell>
          <cell r="E5384">
            <v>17.399999999999999</v>
          </cell>
          <cell r="F5384">
            <v>6</v>
          </cell>
          <cell r="G5384">
            <v>34.799999999999997</v>
          </cell>
          <cell r="H5384">
            <v>2</v>
          </cell>
          <cell r="I5384">
            <v>11.6</v>
          </cell>
          <cell r="J5384">
            <v>15</v>
          </cell>
          <cell r="K5384">
            <v>86.999999999999986</v>
          </cell>
        </row>
        <row r="5385">
          <cell r="A5385">
            <v>28303</v>
          </cell>
          <cell r="B5385">
            <v>1</v>
          </cell>
          <cell r="C5385">
            <v>86.9</v>
          </cell>
          <cell r="J5385">
            <v>1</v>
          </cell>
          <cell r="K5385">
            <v>86.9</v>
          </cell>
        </row>
        <row r="5386">
          <cell r="A5386">
            <v>10213</v>
          </cell>
          <cell r="B5386">
            <v>8</v>
          </cell>
          <cell r="C5386">
            <v>32</v>
          </cell>
          <cell r="D5386">
            <v>3</v>
          </cell>
          <cell r="E5386">
            <v>11.9</v>
          </cell>
          <cell r="F5386">
            <v>11</v>
          </cell>
          <cell r="G5386">
            <v>42.9</v>
          </cell>
          <cell r="J5386">
            <v>22</v>
          </cell>
          <cell r="K5386">
            <v>86.8</v>
          </cell>
        </row>
        <row r="5387">
          <cell r="A5387">
            <v>29882</v>
          </cell>
          <cell r="B5387">
            <v>19</v>
          </cell>
          <cell r="C5387">
            <v>56.52</v>
          </cell>
          <cell r="D5387">
            <v>6</v>
          </cell>
          <cell r="E5387">
            <v>18</v>
          </cell>
          <cell r="F5387">
            <v>4</v>
          </cell>
          <cell r="G5387">
            <v>12</v>
          </cell>
          <cell r="J5387">
            <v>29</v>
          </cell>
          <cell r="K5387">
            <v>86.52000000000001</v>
          </cell>
        </row>
        <row r="5388">
          <cell r="A5388">
            <v>31390</v>
          </cell>
          <cell r="F5388">
            <v>8</v>
          </cell>
          <cell r="G5388">
            <v>23.52</v>
          </cell>
          <cell r="H5388">
            <v>21</v>
          </cell>
          <cell r="I5388">
            <v>63</v>
          </cell>
          <cell r="J5388">
            <v>29</v>
          </cell>
          <cell r="K5388">
            <v>86.52</v>
          </cell>
        </row>
        <row r="5389">
          <cell r="A5389">
            <v>30527</v>
          </cell>
          <cell r="F5389">
            <v>2</v>
          </cell>
          <cell r="G5389">
            <v>86.5</v>
          </cell>
          <cell r="J5389">
            <v>2</v>
          </cell>
          <cell r="K5389">
            <v>86.5</v>
          </cell>
        </row>
        <row r="5390">
          <cell r="A5390">
            <v>2027813</v>
          </cell>
          <cell r="H5390">
            <v>3.46</v>
          </cell>
          <cell r="I5390">
            <v>86.45</v>
          </cell>
          <cell r="J5390">
            <v>3.46</v>
          </cell>
          <cell r="K5390">
            <v>86.45</v>
          </cell>
        </row>
        <row r="5391">
          <cell r="A5391">
            <v>12776</v>
          </cell>
          <cell r="B5391">
            <v>1</v>
          </cell>
          <cell r="C5391">
            <v>7.2</v>
          </cell>
          <cell r="D5391">
            <v>2</v>
          </cell>
          <cell r="E5391">
            <v>14.4</v>
          </cell>
          <cell r="F5391">
            <v>6</v>
          </cell>
          <cell r="G5391">
            <v>43.2</v>
          </cell>
          <cell r="H5391">
            <v>3</v>
          </cell>
          <cell r="I5391">
            <v>21.6</v>
          </cell>
          <cell r="J5391">
            <v>12</v>
          </cell>
          <cell r="K5391">
            <v>86.4</v>
          </cell>
        </row>
        <row r="5392">
          <cell r="A5392">
            <v>23240</v>
          </cell>
          <cell r="H5392">
            <v>4</v>
          </cell>
          <cell r="I5392">
            <v>86.4</v>
          </cell>
          <cell r="J5392">
            <v>4</v>
          </cell>
          <cell r="K5392">
            <v>86.4</v>
          </cell>
        </row>
        <row r="5393">
          <cell r="A5393">
            <v>28933</v>
          </cell>
          <cell r="B5393">
            <v>3</v>
          </cell>
          <cell r="C5393">
            <v>21.6</v>
          </cell>
          <cell r="D5393">
            <v>5</v>
          </cell>
          <cell r="E5393">
            <v>36</v>
          </cell>
          <cell r="F5393">
            <v>3</v>
          </cell>
          <cell r="G5393">
            <v>21.6</v>
          </cell>
          <cell r="H5393">
            <v>1</v>
          </cell>
          <cell r="I5393">
            <v>7.2</v>
          </cell>
          <cell r="J5393">
            <v>12</v>
          </cell>
          <cell r="K5393">
            <v>86.4</v>
          </cell>
        </row>
        <row r="5394">
          <cell r="A5394">
            <v>31192</v>
          </cell>
          <cell r="B5394">
            <v>4</v>
          </cell>
          <cell r="C5394">
            <v>86.4</v>
          </cell>
          <cell r="J5394">
            <v>4</v>
          </cell>
          <cell r="K5394">
            <v>86.4</v>
          </cell>
        </row>
        <row r="5395">
          <cell r="A5395">
            <v>32371</v>
          </cell>
          <cell r="H5395">
            <v>4</v>
          </cell>
          <cell r="I5395">
            <v>86.4</v>
          </cell>
          <cell r="J5395">
            <v>4</v>
          </cell>
          <cell r="K5395">
            <v>86.4</v>
          </cell>
        </row>
        <row r="5396">
          <cell r="A5396">
            <v>32429</v>
          </cell>
          <cell r="H5396">
            <v>12</v>
          </cell>
          <cell r="I5396">
            <v>86.4</v>
          </cell>
          <cell r="J5396">
            <v>12</v>
          </cell>
          <cell r="K5396">
            <v>86.4</v>
          </cell>
        </row>
        <row r="5397">
          <cell r="A5397">
            <v>30376</v>
          </cell>
          <cell r="B5397">
            <v>8</v>
          </cell>
          <cell r="C5397">
            <v>68.8</v>
          </cell>
          <cell r="D5397">
            <v>1</v>
          </cell>
          <cell r="E5397">
            <v>8.6</v>
          </cell>
          <cell r="F5397">
            <v>1</v>
          </cell>
          <cell r="G5397">
            <v>8.6</v>
          </cell>
          <cell r="J5397">
            <v>10</v>
          </cell>
          <cell r="K5397">
            <v>85.999999999999986</v>
          </cell>
        </row>
        <row r="5398">
          <cell r="A5398">
            <v>17814</v>
          </cell>
          <cell r="B5398">
            <v>1</v>
          </cell>
          <cell r="C5398">
            <v>12.4</v>
          </cell>
          <cell r="D5398">
            <v>2</v>
          </cell>
          <cell r="E5398">
            <v>24.8</v>
          </cell>
          <cell r="F5398">
            <v>4</v>
          </cell>
          <cell r="G5398">
            <v>48.61</v>
          </cell>
          <cell r="J5398">
            <v>7</v>
          </cell>
          <cell r="K5398">
            <v>85.81</v>
          </cell>
        </row>
        <row r="5399">
          <cell r="A5399">
            <v>17697</v>
          </cell>
          <cell r="B5399">
            <v>3</v>
          </cell>
          <cell r="C5399">
            <v>23.4</v>
          </cell>
          <cell r="D5399">
            <v>2</v>
          </cell>
          <cell r="E5399">
            <v>15.6</v>
          </cell>
          <cell r="F5399">
            <v>6</v>
          </cell>
          <cell r="G5399">
            <v>46.8</v>
          </cell>
          <cell r="J5399">
            <v>11</v>
          </cell>
          <cell r="K5399">
            <v>85.8</v>
          </cell>
        </row>
        <row r="5400">
          <cell r="A5400">
            <v>18119</v>
          </cell>
          <cell r="B5400">
            <v>31</v>
          </cell>
          <cell r="C5400">
            <v>36.799999999999997</v>
          </cell>
          <cell r="D5400">
            <v>13</v>
          </cell>
          <cell r="E5400">
            <v>15.5</v>
          </cell>
          <cell r="F5400">
            <v>13</v>
          </cell>
          <cell r="G5400">
            <v>15.5</v>
          </cell>
          <cell r="H5400">
            <v>15</v>
          </cell>
          <cell r="I5400">
            <v>18</v>
          </cell>
          <cell r="J5400">
            <v>72</v>
          </cell>
          <cell r="K5400">
            <v>85.8</v>
          </cell>
        </row>
        <row r="5401">
          <cell r="A5401">
            <v>23101</v>
          </cell>
          <cell r="F5401">
            <v>1</v>
          </cell>
          <cell r="G5401">
            <v>42.9</v>
          </cell>
          <cell r="H5401">
            <v>1</v>
          </cell>
          <cell r="I5401">
            <v>42.9</v>
          </cell>
          <cell r="J5401">
            <v>2</v>
          </cell>
          <cell r="K5401">
            <v>85.8</v>
          </cell>
        </row>
        <row r="5402">
          <cell r="A5402">
            <v>2027467</v>
          </cell>
          <cell r="B5402">
            <v>3.43</v>
          </cell>
          <cell r="C5402">
            <v>54.91</v>
          </cell>
          <cell r="D5402">
            <v>0.31</v>
          </cell>
          <cell r="E5402">
            <v>4.96</v>
          </cell>
          <cell r="F5402">
            <v>0.7</v>
          </cell>
          <cell r="G5402">
            <v>11.17</v>
          </cell>
          <cell r="H5402">
            <v>0.91</v>
          </cell>
          <cell r="I5402">
            <v>14.48</v>
          </cell>
          <cell r="J5402">
            <v>5.3500000000000005</v>
          </cell>
          <cell r="K5402">
            <v>85.52</v>
          </cell>
        </row>
        <row r="5403">
          <cell r="A5403">
            <v>10550</v>
          </cell>
          <cell r="D5403">
            <v>4</v>
          </cell>
          <cell r="E5403">
            <v>38</v>
          </cell>
          <cell r="F5403">
            <v>1</v>
          </cell>
          <cell r="G5403">
            <v>9.5</v>
          </cell>
          <cell r="H5403">
            <v>4</v>
          </cell>
          <cell r="I5403">
            <v>38</v>
          </cell>
          <cell r="J5403">
            <v>9</v>
          </cell>
          <cell r="K5403">
            <v>85.5</v>
          </cell>
        </row>
        <row r="5404">
          <cell r="A5404">
            <v>16881</v>
          </cell>
          <cell r="D5404">
            <v>3</v>
          </cell>
          <cell r="E5404">
            <v>28.5</v>
          </cell>
          <cell r="F5404">
            <v>2</v>
          </cell>
          <cell r="G5404">
            <v>19</v>
          </cell>
          <cell r="H5404">
            <v>4</v>
          </cell>
          <cell r="I5404">
            <v>38</v>
          </cell>
          <cell r="J5404">
            <v>9</v>
          </cell>
          <cell r="K5404">
            <v>85.5</v>
          </cell>
        </row>
        <row r="5405">
          <cell r="A5405">
            <v>29668</v>
          </cell>
          <cell r="F5405">
            <v>3</v>
          </cell>
          <cell r="G5405">
            <v>28.5</v>
          </cell>
          <cell r="H5405">
            <v>6</v>
          </cell>
          <cell r="I5405">
            <v>57</v>
          </cell>
          <cell r="J5405">
            <v>9</v>
          </cell>
          <cell r="K5405">
            <v>85.5</v>
          </cell>
        </row>
        <row r="5406">
          <cell r="A5406">
            <v>28696</v>
          </cell>
          <cell r="B5406">
            <v>13</v>
          </cell>
          <cell r="C5406">
            <v>16.8</v>
          </cell>
          <cell r="D5406">
            <v>10</v>
          </cell>
          <cell r="E5406">
            <v>13</v>
          </cell>
          <cell r="F5406">
            <v>25</v>
          </cell>
          <cell r="G5406">
            <v>32.1</v>
          </cell>
          <cell r="H5406">
            <v>18</v>
          </cell>
          <cell r="I5406">
            <v>23.2</v>
          </cell>
          <cell r="J5406">
            <v>66</v>
          </cell>
          <cell r="K5406">
            <v>85.100000000000009</v>
          </cell>
        </row>
        <row r="5407">
          <cell r="A5407">
            <v>22733</v>
          </cell>
          <cell r="B5407">
            <v>6</v>
          </cell>
          <cell r="C5407">
            <v>19.54</v>
          </cell>
          <cell r="D5407">
            <v>3</v>
          </cell>
          <cell r="E5407">
            <v>9.9</v>
          </cell>
          <cell r="F5407">
            <v>10</v>
          </cell>
          <cell r="G5407">
            <v>34.6</v>
          </cell>
          <cell r="H5407">
            <v>6</v>
          </cell>
          <cell r="I5407">
            <v>21</v>
          </cell>
          <cell r="J5407">
            <v>25</v>
          </cell>
          <cell r="K5407">
            <v>85.039999999999992</v>
          </cell>
        </row>
        <row r="5408">
          <cell r="A5408">
            <v>28448</v>
          </cell>
          <cell r="B5408">
            <v>1</v>
          </cell>
          <cell r="C5408">
            <v>8.5</v>
          </cell>
          <cell r="D5408">
            <v>3</v>
          </cell>
          <cell r="E5408">
            <v>25.5</v>
          </cell>
          <cell r="F5408">
            <v>3</v>
          </cell>
          <cell r="G5408">
            <v>25.5</v>
          </cell>
          <cell r="H5408">
            <v>3</v>
          </cell>
          <cell r="I5408">
            <v>25.5</v>
          </cell>
          <cell r="J5408">
            <v>10</v>
          </cell>
          <cell r="K5408">
            <v>85</v>
          </cell>
        </row>
        <row r="5409">
          <cell r="A5409">
            <v>31879</v>
          </cell>
          <cell r="F5409">
            <v>6</v>
          </cell>
          <cell r="G5409">
            <v>51</v>
          </cell>
          <cell r="H5409">
            <v>4</v>
          </cell>
          <cell r="I5409">
            <v>34</v>
          </cell>
          <cell r="J5409">
            <v>10</v>
          </cell>
          <cell r="K5409">
            <v>85</v>
          </cell>
        </row>
        <row r="5410">
          <cell r="A5410">
            <v>31381</v>
          </cell>
          <cell r="B5410">
            <v>1</v>
          </cell>
          <cell r="C5410">
            <v>10.6</v>
          </cell>
          <cell r="F5410">
            <v>3</v>
          </cell>
          <cell r="G5410">
            <v>31.8</v>
          </cell>
          <cell r="H5410">
            <v>4</v>
          </cell>
          <cell r="I5410">
            <v>42.4</v>
          </cell>
          <cell r="J5410">
            <v>8</v>
          </cell>
          <cell r="K5410">
            <v>84.8</v>
          </cell>
        </row>
        <row r="5411">
          <cell r="A5411">
            <v>31327</v>
          </cell>
          <cell r="B5411">
            <v>5</v>
          </cell>
          <cell r="C5411">
            <v>14.76</v>
          </cell>
          <cell r="F5411">
            <v>13</v>
          </cell>
          <cell r="G5411">
            <v>45.5</v>
          </cell>
          <cell r="H5411">
            <v>7</v>
          </cell>
          <cell r="I5411">
            <v>24.5</v>
          </cell>
          <cell r="J5411">
            <v>25</v>
          </cell>
          <cell r="K5411">
            <v>84.759999999999991</v>
          </cell>
        </row>
        <row r="5412">
          <cell r="A5412">
            <v>15617</v>
          </cell>
          <cell r="B5412">
            <v>2</v>
          </cell>
          <cell r="C5412">
            <v>20.100000000000001</v>
          </cell>
          <cell r="D5412">
            <v>1</v>
          </cell>
          <cell r="E5412">
            <v>9.1999999999999993</v>
          </cell>
          <cell r="F5412">
            <v>5</v>
          </cell>
          <cell r="G5412">
            <v>46</v>
          </cell>
          <cell r="H5412">
            <v>1</v>
          </cell>
          <cell r="I5412">
            <v>9.1999999999999993</v>
          </cell>
          <cell r="J5412">
            <v>9</v>
          </cell>
          <cell r="K5412">
            <v>84.5</v>
          </cell>
        </row>
        <row r="5413">
          <cell r="A5413">
            <v>29442</v>
          </cell>
          <cell r="H5413">
            <v>5</v>
          </cell>
          <cell r="I5413">
            <v>84.5</v>
          </cell>
          <cell r="J5413">
            <v>5</v>
          </cell>
          <cell r="K5413">
            <v>84.5</v>
          </cell>
        </row>
        <row r="5414">
          <cell r="A5414">
            <v>17360</v>
          </cell>
          <cell r="B5414">
            <v>5</v>
          </cell>
          <cell r="C5414">
            <v>22.14</v>
          </cell>
          <cell r="D5414">
            <v>4</v>
          </cell>
          <cell r="E5414">
            <v>18</v>
          </cell>
          <cell r="F5414">
            <v>2</v>
          </cell>
          <cell r="G5414">
            <v>9</v>
          </cell>
          <cell r="H5414">
            <v>8</v>
          </cell>
          <cell r="I5414">
            <v>35.28</v>
          </cell>
          <cell r="J5414">
            <v>19</v>
          </cell>
          <cell r="K5414">
            <v>84.42</v>
          </cell>
        </row>
        <row r="5415">
          <cell r="A5415">
            <v>16960</v>
          </cell>
          <cell r="B5415">
            <v>7</v>
          </cell>
          <cell r="C5415">
            <v>59.5</v>
          </cell>
          <cell r="D5415">
            <v>2</v>
          </cell>
          <cell r="E5415">
            <v>17</v>
          </cell>
          <cell r="F5415">
            <v>1</v>
          </cell>
          <cell r="G5415">
            <v>7.82</v>
          </cell>
          <cell r="J5415">
            <v>10</v>
          </cell>
          <cell r="K5415">
            <v>84.32</v>
          </cell>
        </row>
        <row r="5416">
          <cell r="A5416">
            <v>14334</v>
          </cell>
          <cell r="B5416">
            <v>3</v>
          </cell>
          <cell r="C5416">
            <v>10.5</v>
          </cell>
          <cell r="D5416">
            <v>8</v>
          </cell>
          <cell r="E5416">
            <v>28</v>
          </cell>
          <cell r="F5416">
            <v>4</v>
          </cell>
          <cell r="G5416">
            <v>14</v>
          </cell>
          <cell r="H5416">
            <v>9</v>
          </cell>
          <cell r="I5416">
            <v>31.5</v>
          </cell>
          <cell r="J5416">
            <v>24</v>
          </cell>
          <cell r="K5416">
            <v>84</v>
          </cell>
        </row>
        <row r="5417">
          <cell r="A5417">
            <v>16047</v>
          </cell>
          <cell r="D5417">
            <v>1</v>
          </cell>
          <cell r="E5417">
            <v>8.4</v>
          </cell>
          <cell r="F5417">
            <v>4</v>
          </cell>
          <cell r="G5417">
            <v>33.6</v>
          </cell>
          <cell r="H5417">
            <v>5</v>
          </cell>
          <cell r="I5417">
            <v>42</v>
          </cell>
          <cell r="J5417">
            <v>10</v>
          </cell>
          <cell r="K5417">
            <v>84</v>
          </cell>
        </row>
        <row r="5418">
          <cell r="A5418">
            <v>22489</v>
          </cell>
          <cell r="B5418">
            <v>6</v>
          </cell>
          <cell r="C5418">
            <v>42</v>
          </cell>
          <cell r="D5418">
            <v>6</v>
          </cell>
          <cell r="E5418">
            <v>42</v>
          </cell>
          <cell r="J5418">
            <v>12</v>
          </cell>
          <cell r="K5418">
            <v>84</v>
          </cell>
        </row>
        <row r="5419">
          <cell r="A5419">
            <v>22498</v>
          </cell>
          <cell r="F5419">
            <v>3</v>
          </cell>
          <cell r="G5419">
            <v>31.5</v>
          </cell>
          <cell r="H5419">
            <v>5</v>
          </cell>
          <cell r="I5419">
            <v>52.5</v>
          </cell>
          <cell r="J5419">
            <v>8</v>
          </cell>
          <cell r="K5419">
            <v>84</v>
          </cell>
        </row>
        <row r="5420">
          <cell r="A5420">
            <v>27421</v>
          </cell>
          <cell r="B5420">
            <v>8</v>
          </cell>
          <cell r="C5420">
            <v>16</v>
          </cell>
          <cell r="D5420">
            <v>20</v>
          </cell>
          <cell r="E5420">
            <v>40</v>
          </cell>
          <cell r="F5420">
            <v>7</v>
          </cell>
          <cell r="G5420">
            <v>14</v>
          </cell>
          <cell r="H5420">
            <v>7</v>
          </cell>
          <cell r="I5420">
            <v>14</v>
          </cell>
          <cell r="J5420">
            <v>42</v>
          </cell>
          <cell r="K5420">
            <v>84</v>
          </cell>
        </row>
        <row r="5421">
          <cell r="A5421">
            <v>27468</v>
          </cell>
          <cell r="F5421">
            <v>1</v>
          </cell>
          <cell r="G5421">
            <v>84</v>
          </cell>
          <cell r="J5421">
            <v>1</v>
          </cell>
          <cell r="K5421">
            <v>84</v>
          </cell>
        </row>
        <row r="5422">
          <cell r="A5422">
            <v>28472</v>
          </cell>
          <cell r="B5422">
            <v>6</v>
          </cell>
          <cell r="C5422">
            <v>21</v>
          </cell>
          <cell r="D5422">
            <v>6</v>
          </cell>
          <cell r="E5422">
            <v>21</v>
          </cell>
          <cell r="F5422">
            <v>2</v>
          </cell>
          <cell r="G5422">
            <v>7</v>
          </cell>
          <cell r="H5422">
            <v>10</v>
          </cell>
          <cell r="I5422">
            <v>35</v>
          </cell>
          <cell r="J5422">
            <v>24</v>
          </cell>
          <cell r="K5422">
            <v>84</v>
          </cell>
        </row>
        <row r="5423">
          <cell r="A5423">
            <v>29473</v>
          </cell>
          <cell r="F5423">
            <v>4</v>
          </cell>
          <cell r="G5423">
            <v>56</v>
          </cell>
          <cell r="H5423">
            <v>2</v>
          </cell>
          <cell r="I5423">
            <v>28</v>
          </cell>
          <cell r="J5423">
            <v>6</v>
          </cell>
          <cell r="K5423">
            <v>84</v>
          </cell>
        </row>
        <row r="5424">
          <cell r="A5424">
            <v>29489</v>
          </cell>
          <cell r="B5424">
            <v>6</v>
          </cell>
          <cell r="C5424">
            <v>24</v>
          </cell>
          <cell r="D5424">
            <v>11</v>
          </cell>
          <cell r="E5424">
            <v>44</v>
          </cell>
          <cell r="F5424">
            <v>4</v>
          </cell>
          <cell r="G5424">
            <v>16</v>
          </cell>
          <cell r="J5424">
            <v>21</v>
          </cell>
          <cell r="K5424">
            <v>84</v>
          </cell>
        </row>
        <row r="5425">
          <cell r="A5425">
            <v>31184</v>
          </cell>
          <cell r="B5425">
            <v>7</v>
          </cell>
          <cell r="C5425">
            <v>21</v>
          </cell>
          <cell r="D5425">
            <v>13</v>
          </cell>
          <cell r="E5425">
            <v>39</v>
          </cell>
          <cell r="F5425">
            <v>8</v>
          </cell>
          <cell r="G5425">
            <v>24</v>
          </cell>
          <cell r="J5425">
            <v>28</v>
          </cell>
          <cell r="K5425">
            <v>84</v>
          </cell>
        </row>
        <row r="5426">
          <cell r="A5426">
            <v>31782</v>
          </cell>
          <cell r="D5426">
            <v>1</v>
          </cell>
          <cell r="E5426">
            <v>12</v>
          </cell>
          <cell r="F5426">
            <v>5</v>
          </cell>
          <cell r="G5426">
            <v>60</v>
          </cell>
          <cell r="H5426">
            <v>1</v>
          </cell>
          <cell r="I5426">
            <v>12</v>
          </cell>
          <cell r="J5426">
            <v>7</v>
          </cell>
          <cell r="K5426">
            <v>84</v>
          </cell>
        </row>
        <row r="5427">
          <cell r="A5427">
            <v>22803</v>
          </cell>
          <cell r="B5427">
            <v>2</v>
          </cell>
          <cell r="C5427">
            <v>8.6</v>
          </cell>
          <cell r="D5427">
            <v>6</v>
          </cell>
          <cell r="E5427">
            <v>26.06</v>
          </cell>
          <cell r="F5427">
            <v>10</v>
          </cell>
          <cell r="G5427">
            <v>45</v>
          </cell>
          <cell r="H5427">
            <v>1</v>
          </cell>
          <cell r="I5427">
            <v>4.3</v>
          </cell>
          <cell r="J5427">
            <v>19</v>
          </cell>
          <cell r="K5427">
            <v>83.96</v>
          </cell>
        </row>
        <row r="5428">
          <cell r="A5428">
            <v>31675</v>
          </cell>
          <cell r="B5428">
            <v>3</v>
          </cell>
          <cell r="C5428">
            <v>3.6</v>
          </cell>
          <cell r="D5428">
            <v>26</v>
          </cell>
          <cell r="E5428">
            <v>31.2</v>
          </cell>
          <cell r="F5428">
            <v>19</v>
          </cell>
          <cell r="G5428">
            <v>22.8</v>
          </cell>
          <cell r="H5428">
            <v>22</v>
          </cell>
          <cell r="I5428">
            <v>26.3</v>
          </cell>
          <cell r="J5428">
            <v>70</v>
          </cell>
          <cell r="K5428">
            <v>83.899999999999991</v>
          </cell>
        </row>
        <row r="5429">
          <cell r="A5429">
            <v>10913</v>
          </cell>
          <cell r="D5429">
            <v>1</v>
          </cell>
          <cell r="E5429">
            <v>41.9</v>
          </cell>
          <cell r="H5429">
            <v>1</v>
          </cell>
          <cell r="I5429">
            <v>41.9</v>
          </cell>
          <cell r="J5429">
            <v>2</v>
          </cell>
          <cell r="K5429">
            <v>83.8</v>
          </cell>
        </row>
        <row r="5430">
          <cell r="A5430">
            <v>23032</v>
          </cell>
          <cell r="D5430">
            <v>1</v>
          </cell>
          <cell r="E5430">
            <v>41.9</v>
          </cell>
          <cell r="F5430">
            <v>1</v>
          </cell>
          <cell r="G5430">
            <v>41.9</v>
          </cell>
          <cell r="J5430">
            <v>2</v>
          </cell>
          <cell r="K5430">
            <v>83.8</v>
          </cell>
        </row>
        <row r="5431">
          <cell r="A5431">
            <v>23096</v>
          </cell>
          <cell r="F5431">
            <v>2</v>
          </cell>
          <cell r="G5431">
            <v>83.8</v>
          </cell>
          <cell r="J5431">
            <v>2</v>
          </cell>
          <cell r="K5431">
            <v>83.8</v>
          </cell>
        </row>
        <row r="5432">
          <cell r="A5432">
            <v>29437</v>
          </cell>
          <cell r="B5432">
            <v>1</v>
          </cell>
          <cell r="C5432">
            <v>41.9</v>
          </cell>
          <cell r="D5432">
            <v>1</v>
          </cell>
          <cell r="E5432">
            <v>41.9</v>
          </cell>
          <cell r="J5432">
            <v>2</v>
          </cell>
          <cell r="K5432">
            <v>83.8</v>
          </cell>
        </row>
        <row r="5433">
          <cell r="A5433">
            <v>32141</v>
          </cell>
          <cell r="H5433">
            <v>2</v>
          </cell>
          <cell r="I5433">
            <v>83.8</v>
          </cell>
          <cell r="J5433">
            <v>2</v>
          </cell>
          <cell r="K5433">
            <v>83.8</v>
          </cell>
        </row>
        <row r="5434">
          <cell r="A5434">
            <v>28715</v>
          </cell>
          <cell r="B5434">
            <v>21</v>
          </cell>
          <cell r="C5434">
            <v>83.68</v>
          </cell>
          <cell r="J5434">
            <v>21</v>
          </cell>
          <cell r="K5434">
            <v>83.68</v>
          </cell>
        </row>
        <row r="5435">
          <cell r="A5435">
            <v>15270</v>
          </cell>
          <cell r="B5435">
            <v>3</v>
          </cell>
          <cell r="C5435">
            <v>13.2</v>
          </cell>
          <cell r="D5435">
            <v>1</v>
          </cell>
          <cell r="E5435">
            <v>4.4000000000000004</v>
          </cell>
          <cell r="F5435">
            <v>7</v>
          </cell>
          <cell r="G5435">
            <v>30.8</v>
          </cell>
          <cell r="H5435">
            <v>8</v>
          </cell>
          <cell r="I5435">
            <v>35.200000000000003</v>
          </cell>
          <cell r="J5435">
            <v>19</v>
          </cell>
          <cell r="K5435">
            <v>83.600000000000009</v>
          </cell>
        </row>
        <row r="5436">
          <cell r="A5436">
            <v>17391</v>
          </cell>
          <cell r="B5436">
            <v>3</v>
          </cell>
          <cell r="C5436">
            <v>11.4</v>
          </cell>
          <cell r="D5436">
            <v>2</v>
          </cell>
          <cell r="E5436">
            <v>7.6</v>
          </cell>
          <cell r="F5436">
            <v>9</v>
          </cell>
          <cell r="G5436">
            <v>34.200000000000003</v>
          </cell>
          <cell r="H5436">
            <v>8</v>
          </cell>
          <cell r="I5436">
            <v>30.4</v>
          </cell>
          <cell r="J5436">
            <v>22</v>
          </cell>
          <cell r="K5436">
            <v>83.6</v>
          </cell>
        </row>
        <row r="5437">
          <cell r="A5437">
            <v>31525</v>
          </cell>
          <cell r="D5437">
            <v>1</v>
          </cell>
          <cell r="E5437">
            <v>20.9</v>
          </cell>
          <cell r="F5437">
            <v>2</v>
          </cell>
          <cell r="G5437">
            <v>41.8</v>
          </cell>
          <cell r="H5437">
            <v>1</v>
          </cell>
          <cell r="I5437">
            <v>20.9</v>
          </cell>
          <cell r="J5437">
            <v>4</v>
          </cell>
          <cell r="K5437">
            <v>83.6</v>
          </cell>
        </row>
        <row r="5438">
          <cell r="A5438">
            <v>30158</v>
          </cell>
          <cell r="D5438">
            <v>2</v>
          </cell>
          <cell r="E5438">
            <v>33.799999999999997</v>
          </cell>
          <cell r="F5438">
            <v>2</v>
          </cell>
          <cell r="G5438">
            <v>33.799999999999997</v>
          </cell>
          <cell r="H5438">
            <v>1</v>
          </cell>
          <cell r="I5438">
            <v>15.9</v>
          </cell>
          <cell r="J5438">
            <v>5</v>
          </cell>
          <cell r="K5438">
            <v>83.5</v>
          </cell>
        </row>
        <row r="5439">
          <cell r="A5439">
            <v>11134</v>
          </cell>
          <cell r="B5439">
            <v>3</v>
          </cell>
          <cell r="C5439">
            <v>26.4</v>
          </cell>
          <cell r="F5439">
            <v>3</v>
          </cell>
          <cell r="G5439">
            <v>28.5</v>
          </cell>
          <cell r="H5439">
            <v>3</v>
          </cell>
          <cell r="I5439">
            <v>28.5</v>
          </cell>
          <cell r="J5439">
            <v>9</v>
          </cell>
          <cell r="K5439">
            <v>83.4</v>
          </cell>
        </row>
        <row r="5440">
          <cell r="A5440">
            <v>28702</v>
          </cell>
          <cell r="B5440">
            <v>17</v>
          </cell>
          <cell r="C5440">
            <v>23.69</v>
          </cell>
          <cell r="D5440">
            <v>13</v>
          </cell>
          <cell r="E5440">
            <v>17.670000000000002</v>
          </cell>
          <cell r="F5440">
            <v>30</v>
          </cell>
          <cell r="G5440">
            <v>42</v>
          </cell>
          <cell r="J5440">
            <v>60</v>
          </cell>
          <cell r="K5440">
            <v>83.36</v>
          </cell>
        </row>
        <row r="5441">
          <cell r="A5441">
            <v>2011593</v>
          </cell>
          <cell r="H5441">
            <v>6.17</v>
          </cell>
          <cell r="I5441">
            <v>83.35</v>
          </cell>
          <cell r="J5441">
            <v>6.17</v>
          </cell>
          <cell r="K5441">
            <v>83.35</v>
          </cell>
        </row>
        <row r="5442">
          <cell r="A5442">
            <v>32314</v>
          </cell>
          <cell r="H5442">
            <v>7</v>
          </cell>
          <cell r="I5442">
            <v>83.3</v>
          </cell>
          <cell r="J5442">
            <v>7</v>
          </cell>
          <cell r="K5442">
            <v>83.3</v>
          </cell>
        </row>
        <row r="5443">
          <cell r="A5443">
            <v>22583</v>
          </cell>
          <cell r="F5443">
            <v>1</v>
          </cell>
          <cell r="G5443">
            <v>5.2</v>
          </cell>
          <cell r="H5443">
            <v>15</v>
          </cell>
          <cell r="I5443">
            <v>78</v>
          </cell>
          <cell r="J5443">
            <v>16</v>
          </cell>
          <cell r="K5443">
            <v>83.2</v>
          </cell>
        </row>
        <row r="5444">
          <cell r="A5444">
            <v>17365</v>
          </cell>
          <cell r="B5444">
            <v>5</v>
          </cell>
          <cell r="C5444">
            <v>51.66</v>
          </cell>
          <cell r="D5444">
            <v>3</v>
          </cell>
          <cell r="E5444">
            <v>31.5</v>
          </cell>
          <cell r="J5444">
            <v>8</v>
          </cell>
          <cell r="K5444">
            <v>83.16</v>
          </cell>
        </row>
        <row r="5445">
          <cell r="A5445">
            <v>32162</v>
          </cell>
          <cell r="F5445">
            <v>41</v>
          </cell>
          <cell r="G5445">
            <v>81.040000000000006</v>
          </cell>
          <cell r="H5445">
            <v>1</v>
          </cell>
          <cell r="I5445">
            <v>2</v>
          </cell>
          <cell r="J5445">
            <v>42</v>
          </cell>
          <cell r="K5445">
            <v>83.04</v>
          </cell>
        </row>
        <row r="5446">
          <cell r="A5446">
            <v>31721</v>
          </cell>
          <cell r="F5446">
            <v>1</v>
          </cell>
          <cell r="G5446">
            <v>7.6</v>
          </cell>
          <cell r="H5446">
            <v>10</v>
          </cell>
          <cell r="I5446">
            <v>75.39</v>
          </cell>
          <cell r="J5446">
            <v>11</v>
          </cell>
          <cell r="K5446">
            <v>82.99</v>
          </cell>
        </row>
        <row r="5447">
          <cell r="A5447">
            <v>29474</v>
          </cell>
          <cell r="B5447">
            <v>2</v>
          </cell>
          <cell r="C5447">
            <v>28</v>
          </cell>
          <cell r="D5447">
            <v>1</v>
          </cell>
          <cell r="E5447">
            <v>14</v>
          </cell>
          <cell r="F5447">
            <v>2</v>
          </cell>
          <cell r="G5447">
            <v>26.88</v>
          </cell>
          <cell r="H5447">
            <v>1</v>
          </cell>
          <cell r="I5447">
            <v>14</v>
          </cell>
          <cell r="J5447">
            <v>6</v>
          </cell>
          <cell r="K5447">
            <v>82.88</v>
          </cell>
        </row>
        <row r="5448">
          <cell r="A5448">
            <v>29656</v>
          </cell>
          <cell r="F5448">
            <v>3</v>
          </cell>
          <cell r="G5448">
            <v>27.6</v>
          </cell>
          <cell r="H5448">
            <v>6</v>
          </cell>
          <cell r="I5448">
            <v>55.2</v>
          </cell>
          <cell r="J5448">
            <v>9</v>
          </cell>
          <cell r="K5448">
            <v>82.800000000000011</v>
          </cell>
        </row>
        <row r="5449">
          <cell r="A5449">
            <v>32264</v>
          </cell>
          <cell r="F5449">
            <v>1</v>
          </cell>
          <cell r="G5449">
            <v>6.9</v>
          </cell>
          <cell r="H5449">
            <v>11</v>
          </cell>
          <cell r="I5449">
            <v>75.900000000000006</v>
          </cell>
          <cell r="J5449">
            <v>12</v>
          </cell>
          <cell r="K5449">
            <v>82.800000000000011</v>
          </cell>
        </row>
        <row r="5450">
          <cell r="A5450">
            <v>10304</v>
          </cell>
          <cell r="D5450">
            <v>9</v>
          </cell>
          <cell r="E5450">
            <v>41.4</v>
          </cell>
          <cell r="F5450">
            <v>2</v>
          </cell>
          <cell r="G5450">
            <v>9.1999999999999993</v>
          </cell>
          <cell r="H5450">
            <v>7</v>
          </cell>
          <cell r="I5450">
            <v>32.200000000000003</v>
          </cell>
          <cell r="J5450">
            <v>18</v>
          </cell>
          <cell r="K5450">
            <v>82.8</v>
          </cell>
        </row>
        <row r="5451">
          <cell r="A5451">
            <v>15316</v>
          </cell>
          <cell r="B5451">
            <v>4</v>
          </cell>
          <cell r="C5451">
            <v>27.6</v>
          </cell>
          <cell r="D5451">
            <v>5</v>
          </cell>
          <cell r="E5451">
            <v>34.5</v>
          </cell>
          <cell r="F5451">
            <v>1</v>
          </cell>
          <cell r="G5451">
            <v>6.9</v>
          </cell>
          <cell r="H5451">
            <v>2</v>
          </cell>
          <cell r="I5451">
            <v>13.8</v>
          </cell>
          <cell r="J5451">
            <v>12</v>
          </cell>
          <cell r="K5451">
            <v>82.8</v>
          </cell>
        </row>
        <row r="5452">
          <cell r="A5452">
            <v>15317</v>
          </cell>
          <cell r="B5452">
            <v>12</v>
          </cell>
          <cell r="C5452">
            <v>82.8</v>
          </cell>
          <cell r="J5452">
            <v>12</v>
          </cell>
          <cell r="K5452">
            <v>82.8</v>
          </cell>
        </row>
        <row r="5453">
          <cell r="A5453">
            <v>29405</v>
          </cell>
          <cell r="D5453">
            <v>2</v>
          </cell>
          <cell r="E5453">
            <v>41.4</v>
          </cell>
          <cell r="F5453">
            <v>1</v>
          </cell>
          <cell r="G5453">
            <v>20.7</v>
          </cell>
          <cell r="H5453">
            <v>1</v>
          </cell>
          <cell r="I5453">
            <v>20.7</v>
          </cell>
          <cell r="J5453">
            <v>4</v>
          </cell>
          <cell r="K5453">
            <v>82.8</v>
          </cell>
        </row>
        <row r="5454">
          <cell r="A5454">
            <v>15765</v>
          </cell>
          <cell r="B5454">
            <v>7</v>
          </cell>
          <cell r="C5454">
            <v>20.6</v>
          </cell>
          <cell r="D5454">
            <v>5</v>
          </cell>
          <cell r="E5454">
            <v>17.22</v>
          </cell>
          <cell r="F5454">
            <v>10</v>
          </cell>
          <cell r="G5454">
            <v>34.72</v>
          </cell>
          <cell r="H5454">
            <v>3</v>
          </cell>
          <cell r="I5454">
            <v>10.220000000000001</v>
          </cell>
          <cell r="J5454">
            <v>25</v>
          </cell>
          <cell r="K5454">
            <v>82.759999999999991</v>
          </cell>
        </row>
        <row r="5455">
          <cell r="A5455">
            <v>12382</v>
          </cell>
          <cell r="H5455">
            <v>16</v>
          </cell>
          <cell r="I5455">
            <v>82.6</v>
          </cell>
          <cell r="J5455">
            <v>16</v>
          </cell>
          <cell r="K5455">
            <v>82.6</v>
          </cell>
        </row>
        <row r="5456">
          <cell r="A5456">
            <v>16701</v>
          </cell>
          <cell r="B5456">
            <v>1</v>
          </cell>
          <cell r="C5456">
            <v>7.5</v>
          </cell>
          <cell r="D5456">
            <v>6</v>
          </cell>
          <cell r="E5456">
            <v>45</v>
          </cell>
          <cell r="F5456">
            <v>2</v>
          </cell>
          <cell r="G5456">
            <v>15</v>
          </cell>
          <cell r="H5456">
            <v>2</v>
          </cell>
          <cell r="I5456">
            <v>15</v>
          </cell>
          <cell r="J5456">
            <v>11</v>
          </cell>
          <cell r="K5456">
            <v>82.5</v>
          </cell>
        </row>
        <row r="5457">
          <cell r="A5457">
            <v>32261</v>
          </cell>
          <cell r="H5457">
            <v>11</v>
          </cell>
          <cell r="I5457">
            <v>82.5</v>
          </cell>
          <cell r="J5457">
            <v>11</v>
          </cell>
          <cell r="K5457">
            <v>82.5</v>
          </cell>
        </row>
        <row r="5458">
          <cell r="A5458">
            <v>32304</v>
          </cell>
          <cell r="H5458">
            <v>3</v>
          </cell>
          <cell r="I5458">
            <v>82.5</v>
          </cell>
          <cell r="J5458">
            <v>3</v>
          </cell>
          <cell r="K5458">
            <v>82.5</v>
          </cell>
        </row>
        <row r="5459">
          <cell r="A5459">
            <v>28699</v>
          </cell>
          <cell r="B5459">
            <v>39</v>
          </cell>
          <cell r="C5459">
            <v>54.27</v>
          </cell>
          <cell r="D5459">
            <v>21</v>
          </cell>
          <cell r="E5459">
            <v>28.17</v>
          </cell>
          <cell r="J5459">
            <v>60</v>
          </cell>
          <cell r="K5459">
            <v>82.44</v>
          </cell>
        </row>
        <row r="5460">
          <cell r="A5460">
            <v>17353</v>
          </cell>
          <cell r="B5460">
            <v>4</v>
          </cell>
          <cell r="C5460">
            <v>18.399999999999999</v>
          </cell>
          <cell r="D5460">
            <v>5</v>
          </cell>
          <cell r="E5460">
            <v>22.63</v>
          </cell>
          <cell r="F5460">
            <v>4</v>
          </cell>
          <cell r="G5460">
            <v>18.399999999999999</v>
          </cell>
          <cell r="H5460">
            <v>5</v>
          </cell>
          <cell r="I5460">
            <v>23</v>
          </cell>
          <cell r="J5460">
            <v>18</v>
          </cell>
          <cell r="K5460">
            <v>82.43</v>
          </cell>
        </row>
        <row r="5461">
          <cell r="A5461">
            <v>17240</v>
          </cell>
          <cell r="B5461">
            <v>1</v>
          </cell>
          <cell r="C5461">
            <v>16.2</v>
          </cell>
          <cell r="D5461">
            <v>2</v>
          </cell>
          <cell r="E5461">
            <v>32.4</v>
          </cell>
          <cell r="H5461">
            <v>2</v>
          </cell>
          <cell r="I5461">
            <v>33.799999999999997</v>
          </cell>
          <cell r="J5461">
            <v>5</v>
          </cell>
          <cell r="K5461">
            <v>82.399999999999991</v>
          </cell>
        </row>
        <row r="5462">
          <cell r="A5462">
            <v>15442</v>
          </cell>
          <cell r="B5462">
            <v>3</v>
          </cell>
          <cell r="C5462">
            <v>34.75</v>
          </cell>
          <cell r="H5462">
            <v>4</v>
          </cell>
          <cell r="I5462">
            <v>47.6</v>
          </cell>
          <cell r="J5462">
            <v>7</v>
          </cell>
          <cell r="K5462">
            <v>82.35</v>
          </cell>
        </row>
        <row r="5463">
          <cell r="A5463">
            <v>32251</v>
          </cell>
          <cell r="F5463">
            <v>2</v>
          </cell>
          <cell r="G5463">
            <v>3</v>
          </cell>
          <cell r="H5463">
            <v>53</v>
          </cell>
          <cell r="I5463">
            <v>79.260000000000005</v>
          </cell>
          <cell r="J5463">
            <v>55</v>
          </cell>
          <cell r="K5463">
            <v>82.26</v>
          </cell>
        </row>
        <row r="5464">
          <cell r="A5464">
            <v>27386</v>
          </cell>
          <cell r="B5464">
            <v>12</v>
          </cell>
          <cell r="C5464">
            <v>19.2</v>
          </cell>
          <cell r="D5464">
            <v>3</v>
          </cell>
          <cell r="E5464">
            <v>4.67</v>
          </cell>
          <cell r="F5464">
            <v>18</v>
          </cell>
          <cell r="G5464">
            <v>26.88</v>
          </cell>
          <cell r="H5464">
            <v>21</v>
          </cell>
          <cell r="I5464">
            <v>31.5</v>
          </cell>
          <cell r="J5464">
            <v>54</v>
          </cell>
          <cell r="K5464">
            <v>82.25</v>
          </cell>
        </row>
        <row r="5465">
          <cell r="A5465">
            <v>29158</v>
          </cell>
          <cell r="B5465">
            <v>12</v>
          </cell>
          <cell r="C5465">
            <v>16.690000000000001</v>
          </cell>
          <cell r="D5465">
            <v>37</v>
          </cell>
          <cell r="E5465">
            <v>51.38</v>
          </cell>
          <cell r="F5465">
            <v>10</v>
          </cell>
          <cell r="G5465">
            <v>14</v>
          </cell>
          <cell r="J5465">
            <v>59</v>
          </cell>
          <cell r="K5465">
            <v>82.070000000000007</v>
          </cell>
        </row>
        <row r="5466">
          <cell r="A5466">
            <v>30249</v>
          </cell>
          <cell r="D5466">
            <v>1</v>
          </cell>
          <cell r="E5466">
            <v>81.900000000000006</v>
          </cell>
          <cell r="J5466">
            <v>1</v>
          </cell>
          <cell r="K5466">
            <v>81.900000000000006</v>
          </cell>
        </row>
        <row r="5467">
          <cell r="A5467">
            <v>30253</v>
          </cell>
          <cell r="B5467">
            <v>1</v>
          </cell>
          <cell r="C5467">
            <v>81.900000000000006</v>
          </cell>
          <cell r="J5467">
            <v>1</v>
          </cell>
          <cell r="K5467">
            <v>81.900000000000006</v>
          </cell>
        </row>
        <row r="5468">
          <cell r="A5468">
            <v>30262</v>
          </cell>
          <cell r="B5468">
            <v>1</v>
          </cell>
          <cell r="C5468">
            <v>81.900000000000006</v>
          </cell>
          <cell r="J5468">
            <v>1</v>
          </cell>
          <cell r="K5468">
            <v>81.900000000000006</v>
          </cell>
        </row>
        <row r="5469">
          <cell r="A5469">
            <v>30266</v>
          </cell>
          <cell r="F5469">
            <v>1</v>
          </cell>
          <cell r="G5469">
            <v>81.900000000000006</v>
          </cell>
          <cell r="J5469">
            <v>1</v>
          </cell>
          <cell r="K5469">
            <v>81.900000000000006</v>
          </cell>
        </row>
        <row r="5470">
          <cell r="A5470">
            <v>17055</v>
          </cell>
          <cell r="H5470">
            <v>6</v>
          </cell>
          <cell r="I5470">
            <v>81.7</v>
          </cell>
          <cell r="J5470">
            <v>6</v>
          </cell>
          <cell r="K5470">
            <v>81.7</v>
          </cell>
        </row>
        <row r="5471">
          <cell r="A5471">
            <v>31958</v>
          </cell>
          <cell r="D5471">
            <v>1</v>
          </cell>
          <cell r="E5471">
            <v>4.8</v>
          </cell>
          <cell r="F5471">
            <v>11</v>
          </cell>
          <cell r="G5471">
            <v>52.8</v>
          </cell>
          <cell r="H5471">
            <v>5</v>
          </cell>
          <cell r="I5471">
            <v>24</v>
          </cell>
          <cell r="J5471">
            <v>17</v>
          </cell>
          <cell r="K5471">
            <v>81.599999999999994</v>
          </cell>
        </row>
        <row r="5472">
          <cell r="A5472">
            <v>17700</v>
          </cell>
          <cell r="B5472">
            <v>27</v>
          </cell>
          <cell r="C5472">
            <v>21.42</v>
          </cell>
          <cell r="D5472">
            <v>15</v>
          </cell>
          <cell r="E5472">
            <v>12</v>
          </cell>
          <cell r="F5472">
            <v>33</v>
          </cell>
          <cell r="G5472">
            <v>26.4</v>
          </cell>
          <cell r="H5472">
            <v>27</v>
          </cell>
          <cell r="I5472">
            <v>21.6</v>
          </cell>
          <cell r="J5472">
            <v>102</v>
          </cell>
          <cell r="K5472">
            <v>81.42</v>
          </cell>
        </row>
        <row r="5473">
          <cell r="A5473">
            <v>27423</v>
          </cell>
          <cell r="B5473">
            <v>10</v>
          </cell>
          <cell r="C5473">
            <v>12</v>
          </cell>
          <cell r="D5473">
            <v>21</v>
          </cell>
          <cell r="E5473">
            <v>25.2</v>
          </cell>
          <cell r="F5473">
            <v>15</v>
          </cell>
          <cell r="G5473">
            <v>18</v>
          </cell>
          <cell r="H5473">
            <v>20</v>
          </cell>
          <cell r="I5473">
            <v>26</v>
          </cell>
          <cell r="J5473">
            <v>66</v>
          </cell>
          <cell r="K5473">
            <v>81.2</v>
          </cell>
        </row>
        <row r="5474">
          <cell r="A5474">
            <v>28646</v>
          </cell>
          <cell r="B5474">
            <v>2</v>
          </cell>
          <cell r="C5474">
            <v>40.6</v>
          </cell>
          <cell r="F5474">
            <v>1</v>
          </cell>
          <cell r="G5474">
            <v>20.3</v>
          </cell>
          <cell r="H5474">
            <v>1</v>
          </cell>
          <cell r="I5474">
            <v>20.3</v>
          </cell>
          <cell r="J5474">
            <v>4</v>
          </cell>
          <cell r="K5474">
            <v>81.2</v>
          </cell>
        </row>
        <row r="5475">
          <cell r="A5475">
            <v>15374</v>
          </cell>
          <cell r="B5475">
            <v>4</v>
          </cell>
          <cell r="C5475">
            <v>36</v>
          </cell>
          <cell r="D5475">
            <v>1</v>
          </cell>
          <cell r="E5475">
            <v>9</v>
          </cell>
          <cell r="F5475">
            <v>2</v>
          </cell>
          <cell r="G5475">
            <v>18</v>
          </cell>
          <cell r="H5475">
            <v>2</v>
          </cell>
          <cell r="I5475">
            <v>18</v>
          </cell>
          <cell r="J5475">
            <v>9</v>
          </cell>
          <cell r="K5475">
            <v>81</v>
          </cell>
        </row>
        <row r="5476">
          <cell r="A5476">
            <v>31414</v>
          </cell>
          <cell r="D5476">
            <v>3</v>
          </cell>
          <cell r="E5476">
            <v>40.5</v>
          </cell>
          <cell r="H5476">
            <v>3</v>
          </cell>
          <cell r="I5476">
            <v>40.5</v>
          </cell>
          <cell r="J5476">
            <v>6</v>
          </cell>
          <cell r="K5476">
            <v>81</v>
          </cell>
        </row>
        <row r="5477">
          <cell r="A5477">
            <v>31769</v>
          </cell>
          <cell r="D5477">
            <v>3</v>
          </cell>
          <cell r="E5477">
            <v>35.92</v>
          </cell>
          <cell r="F5477">
            <v>2</v>
          </cell>
          <cell r="G5477">
            <v>18</v>
          </cell>
          <cell r="H5477">
            <v>3</v>
          </cell>
          <cell r="I5477">
            <v>27</v>
          </cell>
          <cell r="J5477">
            <v>8</v>
          </cell>
          <cell r="K5477">
            <v>80.92</v>
          </cell>
        </row>
        <row r="5478">
          <cell r="A5478">
            <v>15016</v>
          </cell>
          <cell r="B5478">
            <v>1</v>
          </cell>
          <cell r="C5478">
            <v>41</v>
          </cell>
          <cell r="D5478">
            <v>1</v>
          </cell>
          <cell r="E5478">
            <v>39.9</v>
          </cell>
          <cell r="J5478">
            <v>2</v>
          </cell>
          <cell r="K5478">
            <v>80.900000000000006</v>
          </cell>
        </row>
        <row r="5479">
          <cell r="A5479">
            <v>17169</v>
          </cell>
          <cell r="F5479">
            <v>2</v>
          </cell>
          <cell r="G5479">
            <v>53.8</v>
          </cell>
          <cell r="H5479">
            <v>1</v>
          </cell>
          <cell r="I5479">
            <v>26.9</v>
          </cell>
          <cell r="J5479">
            <v>3</v>
          </cell>
          <cell r="K5479">
            <v>80.699999999999989</v>
          </cell>
        </row>
        <row r="5480">
          <cell r="A5480">
            <v>31783</v>
          </cell>
          <cell r="D5480">
            <v>1</v>
          </cell>
          <cell r="E5480">
            <v>26.9</v>
          </cell>
          <cell r="H5480">
            <v>2</v>
          </cell>
          <cell r="I5480">
            <v>53.8</v>
          </cell>
          <cell r="J5480">
            <v>3</v>
          </cell>
          <cell r="K5480">
            <v>80.699999999999989</v>
          </cell>
        </row>
        <row r="5481">
          <cell r="A5481">
            <v>17362</v>
          </cell>
          <cell r="B5481">
            <v>4</v>
          </cell>
          <cell r="C5481">
            <v>18</v>
          </cell>
          <cell r="D5481">
            <v>6</v>
          </cell>
          <cell r="E5481">
            <v>27</v>
          </cell>
          <cell r="F5481">
            <v>2</v>
          </cell>
          <cell r="G5481">
            <v>8.64</v>
          </cell>
          <cell r="H5481">
            <v>6</v>
          </cell>
          <cell r="I5481">
            <v>27</v>
          </cell>
          <cell r="J5481">
            <v>18</v>
          </cell>
          <cell r="K5481">
            <v>80.64</v>
          </cell>
        </row>
        <row r="5482">
          <cell r="A5482">
            <v>18549</v>
          </cell>
          <cell r="D5482">
            <v>18</v>
          </cell>
          <cell r="E5482">
            <v>80.64</v>
          </cell>
          <cell r="J5482">
            <v>18</v>
          </cell>
          <cell r="K5482">
            <v>80.64</v>
          </cell>
        </row>
        <row r="5483">
          <cell r="A5483">
            <v>32193</v>
          </cell>
          <cell r="H5483">
            <v>3</v>
          </cell>
          <cell r="I5483">
            <v>80.59</v>
          </cell>
          <cell r="J5483">
            <v>3</v>
          </cell>
          <cell r="K5483">
            <v>80.59</v>
          </cell>
        </row>
        <row r="5484">
          <cell r="A5484">
            <v>10490</v>
          </cell>
          <cell r="B5484">
            <v>3</v>
          </cell>
          <cell r="C5484">
            <v>34.5</v>
          </cell>
          <cell r="D5484">
            <v>2</v>
          </cell>
          <cell r="E5484">
            <v>23</v>
          </cell>
          <cell r="F5484">
            <v>1</v>
          </cell>
          <cell r="G5484">
            <v>11.5</v>
          </cell>
          <cell r="H5484">
            <v>1</v>
          </cell>
          <cell r="I5484">
            <v>11.5</v>
          </cell>
          <cell r="J5484">
            <v>7</v>
          </cell>
          <cell r="K5484">
            <v>80.5</v>
          </cell>
        </row>
        <row r="5485">
          <cell r="A5485">
            <v>27895</v>
          </cell>
          <cell r="B5485">
            <v>6</v>
          </cell>
          <cell r="C5485">
            <v>21</v>
          </cell>
          <cell r="D5485">
            <v>17</v>
          </cell>
          <cell r="E5485">
            <v>59.5</v>
          </cell>
          <cell r="J5485">
            <v>23</v>
          </cell>
          <cell r="K5485">
            <v>80.5</v>
          </cell>
        </row>
        <row r="5486">
          <cell r="A5486">
            <v>30306</v>
          </cell>
          <cell r="B5486">
            <v>12</v>
          </cell>
          <cell r="C5486">
            <v>42</v>
          </cell>
          <cell r="D5486">
            <v>2</v>
          </cell>
          <cell r="E5486">
            <v>7</v>
          </cell>
          <cell r="F5486">
            <v>1</v>
          </cell>
          <cell r="G5486">
            <v>3.5</v>
          </cell>
          <cell r="H5486">
            <v>8</v>
          </cell>
          <cell r="I5486">
            <v>28</v>
          </cell>
          <cell r="J5486">
            <v>23</v>
          </cell>
          <cell r="K5486">
            <v>80.5</v>
          </cell>
        </row>
        <row r="5487">
          <cell r="A5487">
            <v>32066</v>
          </cell>
          <cell r="F5487">
            <v>5</v>
          </cell>
          <cell r="G5487">
            <v>57.95</v>
          </cell>
          <cell r="H5487">
            <v>2</v>
          </cell>
          <cell r="I5487">
            <v>22.5</v>
          </cell>
          <cell r="J5487">
            <v>7</v>
          </cell>
          <cell r="K5487">
            <v>80.45</v>
          </cell>
        </row>
        <row r="5488">
          <cell r="A5488">
            <v>14837</v>
          </cell>
          <cell r="B5488">
            <v>45</v>
          </cell>
          <cell r="C5488">
            <v>80.44</v>
          </cell>
          <cell r="J5488">
            <v>45</v>
          </cell>
          <cell r="K5488">
            <v>80.44</v>
          </cell>
        </row>
        <row r="5489">
          <cell r="A5489">
            <v>22287</v>
          </cell>
          <cell r="D5489">
            <v>7</v>
          </cell>
          <cell r="E5489">
            <v>51.1</v>
          </cell>
          <cell r="F5489">
            <v>1</v>
          </cell>
          <cell r="G5489">
            <v>7.3</v>
          </cell>
          <cell r="H5489">
            <v>3</v>
          </cell>
          <cell r="I5489">
            <v>21.9</v>
          </cell>
          <cell r="J5489">
            <v>11</v>
          </cell>
          <cell r="K5489">
            <v>80.3</v>
          </cell>
        </row>
        <row r="5490">
          <cell r="A5490">
            <v>12054</v>
          </cell>
          <cell r="B5490">
            <v>8</v>
          </cell>
          <cell r="C5490">
            <v>25.6</v>
          </cell>
          <cell r="D5490">
            <v>2</v>
          </cell>
          <cell r="E5490">
            <v>6.4</v>
          </cell>
          <cell r="F5490">
            <v>4</v>
          </cell>
          <cell r="G5490">
            <v>12.8</v>
          </cell>
          <cell r="H5490">
            <v>11</v>
          </cell>
          <cell r="I5490">
            <v>35.200000000000003</v>
          </cell>
          <cell r="J5490">
            <v>25</v>
          </cell>
          <cell r="K5490">
            <v>80</v>
          </cell>
        </row>
        <row r="5491">
          <cell r="A5491">
            <v>1770001</v>
          </cell>
          <cell r="B5491">
            <v>25</v>
          </cell>
          <cell r="C5491">
            <v>20</v>
          </cell>
          <cell r="D5491">
            <v>8</v>
          </cell>
          <cell r="E5491">
            <v>6.4</v>
          </cell>
          <cell r="F5491">
            <v>15</v>
          </cell>
          <cell r="G5491">
            <v>12</v>
          </cell>
          <cell r="H5491">
            <v>52</v>
          </cell>
          <cell r="I5491">
            <v>41.6</v>
          </cell>
          <cell r="J5491">
            <v>100</v>
          </cell>
          <cell r="K5491">
            <v>80</v>
          </cell>
        </row>
        <row r="5492">
          <cell r="A5492">
            <v>28148</v>
          </cell>
          <cell r="B5492">
            <v>3</v>
          </cell>
          <cell r="C5492">
            <v>15</v>
          </cell>
          <cell r="D5492">
            <v>4</v>
          </cell>
          <cell r="E5492">
            <v>20</v>
          </cell>
          <cell r="F5492">
            <v>1</v>
          </cell>
          <cell r="G5492">
            <v>5</v>
          </cell>
          <cell r="H5492">
            <v>8</v>
          </cell>
          <cell r="I5492">
            <v>40</v>
          </cell>
          <cell r="J5492">
            <v>16</v>
          </cell>
          <cell r="K5492">
            <v>80</v>
          </cell>
        </row>
        <row r="5493">
          <cell r="A5493">
            <v>28990</v>
          </cell>
          <cell r="B5493">
            <v>4</v>
          </cell>
          <cell r="C5493">
            <v>80</v>
          </cell>
          <cell r="J5493">
            <v>4</v>
          </cell>
          <cell r="K5493">
            <v>80</v>
          </cell>
        </row>
        <row r="5494">
          <cell r="A5494">
            <v>28029</v>
          </cell>
          <cell r="B5494">
            <v>50</v>
          </cell>
          <cell r="C5494">
            <v>79.87</v>
          </cell>
          <cell r="J5494">
            <v>50</v>
          </cell>
          <cell r="K5494">
            <v>79.87</v>
          </cell>
        </row>
        <row r="5495">
          <cell r="A5495">
            <v>2011566</v>
          </cell>
          <cell r="B5495">
            <v>5.31</v>
          </cell>
          <cell r="C5495">
            <v>53.31</v>
          </cell>
          <cell r="D5495">
            <v>1.64</v>
          </cell>
          <cell r="E5495">
            <v>16.28</v>
          </cell>
          <cell r="F5495">
            <v>1.01</v>
          </cell>
          <cell r="G5495">
            <v>10.26</v>
          </cell>
          <cell r="J5495">
            <v>7.9599999999999991</v>
          </cell>
          <cell r="K5495">
            <v>79.850000000000009</v>
          </cell>
        </row>
        <row r="5496">
          <cell r="A5496">
            <v>22892</v>
          </cell>
          <cell r="B5496">
            <v>1</v>
          </cell>
          <cell r="C5496">
            <v>39.9</v>
          </cell>
          <cell r="F5496">
            <v>1</v>
          </cell>
          <cell r="G5496">
            <v>39.9</v>
          </cell>
          <cell r="J5496">
            <v>2</v>
          </cell>
          <cell r="K5496">
            <v>79.8</v>
          </cell>
        </row>
        <row r="5497">
          <cell r="A5497">
            <v>31348</v>
          </cell>
          <cell r="B5497">
            <v>15</v>
          </cell>
          <cell r="C5497">
            <v>63</v>
          </cell>
          <cell r="D5497">
            <v>4</v>
          </cell>
          <cell r="E5497">
            <v>16.8</v>
          </cell>
          <cell r="J5497">
            <v>19</v>
          </cell>
          <cell r="K5497">
            <v>79.8</v>
          </cell>
        </row>
        <row r="5498">
          <cell r="A5498">
            <v>10258</v>
          </cell>
          <cell r="B5498">
            <v>20</v>
          </cell>
          <cell r="C5498">
            <v>29.64</v>
          </cell>
          <cell r="D5498">
            <v>8</v>
          </cell>
          <cell r="E5498">
            <v>11.76</v>
          </cell>
          <cell r="F5498">
            <v>9</v>
          </cell>
          <cell r="G5498">
            <v>13.38</v>
          </cell>
          <cell r="H5498">
            <v>17</v>
          </cell>
          <cell r="I5498">
            <v>24.9</v>
          </cell>
          <cell r="J5498">
            <v>54</v>
          </cell>
          <cell r="K5498">
            <v>79.680000000000007</v>
          </cell>
        </row>
        <row r="5499">
          <cell r="A5499">
            <v>23359</v>
          </cell>
          <cell r="D5499">
            <v>2</v>
          </cell>
          <cell r="E5499">
            <v>39.799999999999997</v>
          </cell>
          <cell r="H5499">
            <v>2</v>
          </cell>
          <cell r="I5499">
            <v>39.799999999999997</v>
          </cell>
          <cell r="J5499">
            <v>4</v>
          </cell>
          <cell r="K5499">
            <v>79.599999999999994</v>
          </cell>
        </row>
        <row r="5500">
          <cell r="A5500">
            <v>16255</v>
          </cell>
          <cell r="B5500">
            <v>3</v>
          </cell>
          <cell r="C5500">
            <v>47.7</v>
          </cell>
          <cell r="D5500">
            <v>1</v>
          </cell>
          <cell r="E5500">
            <v>15.9</v>
          </cell>
          <cell r="H5500">
            <v>1</v>
          </cell>
          <cell r="I5500">
            <v>15.9</v>
          </cell>
          <cell r="J5500">
            <v>5</v>
          </cell>
          <cell r="K5500">
            <v>79.5</v>
          </cell>
        </row>
        <row r="5501">
          <cell r="A5501">
            <v>29153</v>
          </cell>
          <cell r="B5501">
            <v>1</v>
          </cell>
          <cell r="C5501">
            <v>23.9</v>
          </cell>
          <cell r="D5501">
            <v>1</v>
          </cell>
          <cell r="E5501">
            <v>23.9</v>
          </cell>
          <cell r="H5501">
            <v>1</v>
          </cell>
          <cell r="I5501">
            <v>31.6</v>
          </cell>
          <cell r="J5501">
            <v>3</v>
          </cell>
          <cell r="K5501">
            <v>79.400000000000006</v>
          </cell>
        </row>
        <row r="5502">
          <cell r="A5502">
            <v>29488</v>
          </cell>
          <cell r="B5502">
            <v>11</v>
          </cell>
          <cell r="C5502">
            <v>44</v>
          </cell>
          <cell r="D5502">
            <v>9</v>
          </cell>
          <cell r="E5502">
            <v>35.36</v>
          </cell>
          <cell r="J5502">
            <v>20</v>
          </cell>
          <cell r="K5502">
            <v>79.36</v>
          </cell>
        </row>
        <row r="5503">
          <cell r="A5503">
            <v>28126</v>
          </cell>
          <cell r="B5503">
            <v>6</v>
          </cell>
          <cell r="C5503">
            <v>8.8800000000000008</v>
          </cell>
          <cell r="F5503">
            <v>24</v>
          </cell>
          <cell r="G5503">
            <v>35.880000000000003</v>
          </cell>
          <cell r="H5503">
            <v>23</v>
          </cell>
          <cell r="I5503">
            <v>34.5</v>
          </cell>
          <cell r="J5503">
            <v>53</v>
          </cell>
          <cell r="K5503">
            <v>79.260000000000005</v>
          </cell>
        </row>
        <row r="5504">
          <cell r="A5504">
            <v>11058</v>
          </cell>
          <cell r="D5504">
            <v>5</v>
          </cell>
          <cell r="E5504">
            <v>33</v>
          </cell>
          <cell r="F5504">
            <v>4</v>
          </cell>
          <cell r="G5504">
            <v>26.4</v>
          </cell>
          <cell r="H5504">
            <v>3</v>
          </cell>
          <cell r="I5504">
            <v>19.8</v>
          </cell>
          <cell r="J5504">
            <v>12</v>
          </cell>
          <cell r="K5504">
            <v>79.2</v>
          </cell>
        </row>
        <row r="5505">
          <cell r="A5505">
            <v>27455</v>
          </cell>
          <cell r="B5505">
            <v>2</v>
          </cell>
          <cell r="C5505">
            <v>14.4</v>
          </cell>
          <cell r="D5505">
            <v>1</v>
          </cell>
          <cell r="E5505">
            <v>7.2</v>
          </cell>
          <cell r="F5505">
            <v>3</v>
          </cell>
          <cell r="G5505">
            <v>21.6</v>
          </cell>
          <cell r="H5505">
            <v>5</v>
          </cell>
          <cell r="I5505">
            <v>36</v>
          </cell>
          <cell r="J5505">
            <v>11</v>
          </cell>
          <cell r="K5505">
            <v>79.2</v>
          </cell>
        </row>
        <row r="5506">
          <cell r="A5506">
            <v>23655</v>
          </cell>
          <cell r="B5506">
            <v>4</v>
          </cell>
          <cell r="C5506">
            <v>38.4</v>
          </cell>
          <cell r="H5506">
            <v>4</v>
          </cell>
          <cell r="I5506">
            <v>40.799999999999997</v>
          </cell>
          <cell r="J5506">
            <v>8</v>
          </cell>
          <cell r="K5506">
            <v>79.199999999999989</v>
          </cell>
        </row>
        <row r="5507">
          <cell r="A5507">
            <v>15011</v>
          </cell>
          <cell r="D5507">
            <v>1</v>
          </cell>
          <cell r="E5507">
            <v>79</v>
          </cell>
          <cell r="J5507">
            <v>1</v>
          </cell>
          <cell r="K5507">
            <v>79</v>
          </cell>
        </row>
        <row r="5508">
          <cell r="A5508">
            <v>17484</v>
          </cell>
          <cell r="B5508">
            <v>2</v>
          </cell>
          <cell r="C5508">
            <v>31.6</v>
          </cell>
          <cell r="D5508">
            <v>3</v>
          </cell>
          <cell r="E5508">
            <v>47.4</v>
          </cell>
          <cell r="J5508">
            <v>5</v>
          </cell>
          <cell r="K5508">
            <v>79</v>
          </cell>
        </row>
        <row r="5509">
          <cell r="A5509">
            <v>10268</v>
          </cell>
          <cell r="B5509">
            <v>7</v>
          </cell>
          <cell r="C5509">
            <v>10.5</v>
          </cell>
          <cell r="D5509">
            <v>2</v>
          </cell>
          <cell r="E5509">
            <v>3</v>
          </cell>
          <cell r="F5509">
            <v>24</v>
          </cell>
          <cell r="G5509">
            <v>36</v>
          </cell>
          <cell r="H5509">
            <v>19</v>
          </cell>
          <cell r="I5509">
            <v>29.48</v>
          </cell>
          <cell r="J5509">
            <v>52</v>
          </cell>
          <cell r="K5509">
            <v>78.98</v>
          </cell>
        </row>
        <row r="5510">
          <cell r="A5510">
            <v>23337</v>
          </cell>
          <cell r="B5510">
            <v>3</v>
          </cell>
          <cell r="C5510">
            <v>78.900000000000006</v>
          </cell>
          <cell r="J5510">
            <v>3</v>
          </cell>
          <cell r="K5510">
            <v>78.900000000000006</v>
          </cell>
        </row>
        <row r="5511">
          <cell r="A5511">
            <v>29705</v>
          </cell>
          <cell r="B5511">
            <v>57</v>
          </cell>
          <cell r="C5511">
            <v>28.5</v>
          </cell>
          <cell r="D5511">
            <v>57</v>
          </cell>
          <cell r="E5511">
            <v>28.5</v>
          </cell>
          <cell r="F5511">
            <v>25</v>
          </cell>
          <cell r="G5511">
            <v>12.42</v>
          </cell>
          <cell r="H5511">
            <v>19</v>
          </cell>
          <cell r="I5511">
            <v>9.34</v>
          </cell>
          <cell r="J5511">
            <v>158</v>
          </cell>
          <cell r="K5511">
            <v>78.760000000000005</v>
          </cell>
        </row>
        <row r="5512">
          <cell r="A5512">
            <v>22629</v>
          </cell>
          <cell r="H5512">
            <v>12</v>
          </cell>
          <cell r="I5512">
            <v>78.67</v>
          </cell>
          <cell r="J5512">
            <v>12</v>
          </cell>
          <cell r="K5512">
            <v>78.67</v>
          </cell>
        </row>
        <row r="5513">
          <cell r="A5513">
            <v>16268</v>
          </cell>
          <cell r="B5513">
            <v>20</v>
          </cell>
          <cell r="C5513">
            <v>47.43</v>
          </cell>
          <cell r="H5513">
            <v>13</v>
          </cell>
          <cell r="I5513">
            <v>31.2</v>
          </cell>
          <cell r="J5513">
            <v>33</v>
          </cell>
          <cell r="K5513">
            <v>78.63</v>
          </cell>
        </row>
        <row r="5514">
          <cell r="A5514">
            <v>15076</v>
          </cell>
          <cell r="B5514">
            <v>2</v>
          </cell>
          <cell r="C5514">
            <v>53.8</v>
          </cell>
          <cell r="D5514">
            <v>1</v>
          </cell>
          <cell r="E5514">
            <v>24.75</v>
          </cell>
          <cell r="J5514">
            <v>3</v>
          </cell>
          <cell r="K5514">
            <v>78.55</v>
          </cell>
        </row>
        <row r="5515">
          <cell r="A5515">
            <v>15462</v>
          </cell>
          <cell r="D5515">
            <v>1</v>
          </cell>
          <cell r="E5515">
            <v>19.600000000000001</v>
          </cell>
          <cell r="F5515">
            <v>2</v>
          </cell>
          <cell r="G5515">
            <v>39.200000000000003</v>
          </cell>
          <cell r="H5515">
            <v>1</v>
          </cell>
          <cell r="I5515">
            <v>19.600000000000001</v>
          </cell>
          <cell r="J5515">
            <v>4</v>
          </cell>
          <cell r="K5515">
            <v>78.400000000000006</v>
          </cell>
        </row>
        <row r="5516">
          <cell r="A5516">
            <v>16943</v>
          </cell>
          <cell r="F5516">
            <v>3</v>
          </cell>
          <cell r="G5516">
            <v>46</v>
          </cell>
          <cell r="H5516">
            <v>2</v>
          </cell>
          <cell r="I5516">
            <v>32.4</v>
          </cell>
          <cell r="J5516">
            <v>5</v>
          </cell>
          <cell r="K5516">
            <v>78.400000000000006</v>
          </cell>
        </row>
        <row r="5517">
          <cell r="A5517">
            <v>17744</v>
          </cell>
          <cell r="B5517">
            <v>1</v>
          </cell>
          <cell r="C5517">
            <v>11.2</v>
          </cell>
          <cell r="D5517">
            <v>4</v>
          </cell>
          <cell r="E5517">
            <v>44.8</v>
          </cell>
          <cell r="F5517">
            <v>2</v>
          </cell>
          <cell r="G5517">
            <v>22.4</v>
          </cell>
          <cell r="J5517">
            <v>7</v>
          </cell>
          <cell r="K5517">
            <v>78.400000000000006</v>
          </cell>
        </row>
        <row r="5518">
          <cell r="A5518">
            <v>30149</v>
          </cell>
          <cell r="B5518">
            <v>5</v>
          </cell>
          <cell r="C5518">
            <v>64.400000000000006</v>
          </cell>
          <cell r="H5518">
            <v>1</v>
          </cell>
          <cell r="I5518">
            <v>14</v>
          </cell>
          <cell r="J5518">
            <v>6</v>
          </cell>
          <cell r="K5518">
            <v>78.400000000000006</v>
          </cell>
        </row>
        <row r="5519">
          <cell r="A5519">
            <v>31252</v>
          </cell>
          <cell r="B5519">
            <v>7</v>
          </cell>
          <cell r="C5519">
            <v>55.3</v>
          </cell>
          <cell r="D5519">
            <v>3</v>
          </cell>
          <cell r="E5519">
            <v>23.07</v>
          </cell>
          <cell r="J5519">
            <v>10</v>
          </cell>
          <cell r="K5519">
            <v>78.37</v>
          </cell>
        </row>
        <row r="5520">
          <cell r="A5520">
            <v>18063</v>
          </cell>
          <cell r="B5520">
            <v>29</v>
          </cell>
          <cell r="C5520">
            <v>23.2</v>
          </cell>
          <cell r="D5520">
            <v>19</v>
          </cell>
          <cell r="E5520">
            <v>15.14</v>
          </cell>
          <cell r="F5520">
            <v>26</v>
          </cell>
          <cell r="G5520">
            <v>20.74</v>
          </cell>
          <cell r="H5520">
            <v>24</v>
          </cell>
          <cell r="I5520">
            <v>19.2</v>
          </cell>
          <cell r="J5520">
            <v>98</v>
          </cell>
          <cell r="K5520">
            <v>78.28</v>
          </cell>
        </row>
        <row r="5521">
          <cell r="A5521">
            <v>29832</v>
          </cell>
          <cell r="B5521">
            <v>1</v>
          </cell>
          <cell r="C5521">
            <v>20.5</v>
          </cell>
          <cell r="D5521">
            <v>1</v>
          </cell>
          <cell r="E5521">
            <v>20.5</v>
          </cell>
          <cell r="F5521">
            <v>1</v>
          </cell>
          <cell r="G5521">
            <v>18.600000000000001</v>
          </cell>
          <cell r="H5521">
            <v>1</v>
          </cell>
          <cell r="I5521">
            <v>18.600000000000001</v>
          </cell>
          <cell r="J5521">
            <v>4</v>
          </cell>
          <cell r="K5521">
            <v>78.2</v>
          </cell>
        </row>
        <row r="5522">
          <cell r="A5522">
            <v>32197</v>
          </cell>
          <cell r="H5522">
            <v>34</v>
          </cell>
          <cell r="I5522">
            <v>78.2</v>
          </cell>
          <cell r="J5522">
            <v>34</v>
          </cell>
          <cell r="K5522">
            <v>78.2</v>
          </cell>
        </row>
        <row r="5523">
          <cell r="A5523">
            <v>14354</v>
          </cell>
          <cell r="D5523">
            <v>1</v>
          </cell>
          <cell r="E5523">
            <v>3.4</v>
          </cell>
          <cell r="F5523">
            <v>6</v>
          </cell>
          <cell r="G5523">
            <v>20.399999999999999</v>
          </cell>
          <cell r="H5523">
            <v>16</v>
          </cell>
          <cell r="I5523">
            <v>54.4</v>
          </cell>
          <cell r="J5523">
            <v>23</v>
          </cell>
          <cell r="K5523">
            <v>78.199999999999989</v>
          </cell>
        </row>
        <row r="5524">
          <cell r="A5524">
            <v>14356</v>
          </cell>
          <cell r="B5524">
            <v>8</v>
          </cell>
          <cell r="C5524">
            <v>27.2</v>
          </cell>
          <cell r="D5524">
            <v>6</v>
          </cell>
          <cell r="E5524">
            <v>20.399999999999999</v>
          </cell>
          <cell r="F5524">
            <v>5</v>
          </cell>
          <cell r="G5524">
            <v>17</v>
          </cell>
          <cell r="H5524">
            <v>4</v>
          </cell>
          <cell r="I5524">
            <v>13.6</v>
          </cell>
          <cell r="J5524">
            <v>23</v>
          </cell>
          <cell r="K5524">
            <v>78.199999999999989</v>
          </cell>
        </row>
        <row r="5525">
          <cell r="A5525">
            <v>17508</v>
          </cell>
          <cell r="B5525">
            <v>1</v>
          </cell>
          <cell r="C5525">
            <v>19.2</v>
          </cell>
          <cell r="D5525">
            <v>1</v>
          </cell>
          <cell r="E5525">
            <v>19.2</v>
          </cell>
          <cell r="F5525">
            <v>2</v>
          </cell>
          <cell r="G5525">
            <v>39.799999999999997</v>
          </cell>
          <cell r="J5525">
            <v>4</v>
          </cell>
          <cell r="K5525">
            <v>78.199999999999989</v>
          </cell>
        </row>
        <row r="5526">
          <cell r="A5526">
            <v>32036</v>
          </cell>
          <cell r="F5526">
            <v>4</v>
          </cell>
          <cell r="G5526">
            <v>13.6</v>
          </cell>
          <cell r="H5526">
            <v>19</v>
          </cell>
          <cell r="I5526">
            <v>64.599999999999994</v>
          </cell>
          <cell r="J5526">
            <v>23</v>
          </cell>
          <cell r="K5526">
            <v>78.199999999999989</v>
          </cell>
        </row>
        <row r="5527">
          <cell r="A5527">
            <v>28147</v>
          </cell>
          <cell r="B5527">
            <v>9</v>
          </cell>
          <cell r="C5527">
            <v>25.2</v>
          </cell>
          <cell r="D5527">
            <v>7</v>
          </cell>
          <cell r="E5527">
            <v>19.38</v>
          </cell>
          <cell r="F5527">
            <v>7</v>
          </cell>
          <cell r="G5527">
            <v>19.600000000000001</v>
          </cell>
          <cell r="H5527">
            <v>5</v>
          </cell>
          <cell r="I5527">
            <v>14</v>
          </cell>
          <cell r="J5527">
            <v>28</v>
          </cell>
          <cell r="K5527">
            <v>78.180000000000007</v>
          </cell>
        </row>
        <row r="5528">
          <cell r="A5528">
            <v>10733</v>
          </cell>
          <cell r="B5528">
            <v>6</v>
          </cell>
          <cell r="C5528">
            <v>39</v>
          </cell>
          <cell r="D5528">
            <v>5</v>
          </cell>
          <cell r="E5528">
            <v>32.5</v>
          </cell>
          <cell r="F5528">
            <v>1</v>
          </cell>
          <cell r="G5528">
            <v>6.5</v>
          </cell>
          <cell r="J5528">
            <v>12</v>
          </cell>
          <cell r="K5528">
            <v>78</v>
          </cell>
        </row>
        <row r="5529">
          <cell r="A5529">
            <v>10883</v>
          </cell>
          <cell r="B5529">
            <v>2</v>
          </cell>
          <cell r="C5529">
            <v>39</v>
          </cell>
          <cell r="F5529">
            <v>2</v>
          </cell>
          <cell r="G5529">
            <v>39</v>
          </cell>
          <cell r="J5529">
            <v>4</v>
          </cell>
          <cell r="K5529">
            <v>78</v>
          </cell>
        </row>
        <row r="5530">
          <cell r="A5530">
            <v>10942</v>
          </cell>
          <cell r="H5530">
            <v>4</v>
          </cell>
          <cell r="I5530">
            <v>78</v>
          </cell>
          <cell r="J5530">
            <v>4</v>
          </cell>
          <cell r="K5530">
            <v>78</v>
          </cell>
        </row>
        <row r="5531">
          <cell r="A5531">
            <v>17586</v>
          </cell>
          <cell r="B5531">
            <v>1</v>
          </cell>
          <cell r="C5531">
            <v>19.5</v>
          </cell>
          <cell r="F5531">
            <v>1</v>
          </cell>
          <cell r="G5531">
            <v>19.5</v>
          </cell>
          <cell r="H5531">
            <v>2</v>
          </cell>
          <cell r="I5531">
            <v>39</v>
          </cell>
          <cell r="J5531">
            <v>4</v>
          </cell>
          <cell r="K5531">
            <v>78</v>
          </cell>
        </row>
        <row r="5532">
          <cell r="A5532">
            <v>17588</v>
          </cell>
          <cell r="F5532">
            <v>3</v>
          </cell>
          <cell r="G5532">
            <v>58.5</v>
          </cell>
          <cell r="H5532">
            <v>1</v>
          </cell>
          <cell r="I5532">
            <v>19.5</v>
          </cell>
          <cell r="J5532">
            <v>4</v>
          </cell>
          <cell r="K5532">
            <v>78</v>
          </cell>
        </row>
        <row r="5533">
          <cell r="A5533">
            <v>27466</v>
          </cell>
          <cell r="H5533">
            <v>1</v>
          </cell>
          <cell r="I5533">
            <v>78</v>
          </cell>
          <cell r="J5533">
            <v>1</v>
          </cell>
          <cell r="K5533">
            <v>78</v>
          </cell>
        </row>
        <row r="5534">
          <cell r="A5534">
            <v>28377</v>
          </cell>
          <cell r="H5534">
            <v>6</v>
          </cell>
          <cell r="I5534">
            <v>78</v>
          </cell>
          <cell r="J5534">
            <v>6</v>
          </cell>
          <cell r="K5534">
            <v>78</v>
          </cell>
        </row>
        <row r="5535">
          <cell r="A5535">
            <v>28706</v>
          </cell>
          <cell r="F5535">
            <v>1</v>
          </cell>
          <cell r="G5535">
            <v>39</v>
          </cell>
          <cell r="H5535">
            <v>1</v>
          </cell>
          <cell r="I5535">
            <v>39</v>
          </cell>
          <cell r="J5535">
            <v>2</v>
          </cell>
          <cell r="K5535">
            <v>78</v>
          </cell>
        </row>
        <row r="5536">
          <cell r="A5536">
            <v>29043</v>
          </cell>
          <cell r="B5536">
            <v>2</v>
          </cell>
          <cell r="C5536">
            <v>39</v>
          </cell>
          <cell r="D5536">
            <v>1</v>
          </cell>
          <cell r="E5536">
            <v>19.5</v>
          </cell>
          <cell r="H5536">
            <v>1</v>
          </cell>
          <cell r="I5536">
            <v>19.5</v>
          </cell>
          <cell r="J5536">
            <v>4</v>
          </cell>
          <cell r="K5536">
            <v>78</v>
          </cell>
        </row>
        <row r="5537">
          <cell r="A5537">
            <v>30446</v>
          </cell>
          <cell r="B5537">
            <v>8</v>
          </cell>
          <cell r="C5537">
            <v>52</v>
          </cell>
          <cell r="F5537">
            <v>4</v>
          </cell>
          <cell r="G5537">
            <v>26</v>
          </cell>
          <cell r="J5537">
            <v>12</v>
          </cell>
          <cell r="K5537">
            <v>78</v>
          </cell>
        </row>
        <row r="5538">
          <cell r="A5538">
            <v>31279</v>
          </cell>
          <cell r="B5538">
            <v>1</v>
          </cell>
          <cell r="C5538">
            <v>19.5</v>
          </cell>
          <cell r="D5538">
            <v>1</v>
          </cell>
          <cell r="E5538">
            <v>19.5</v>
          </cell>
          <cell r="F5538">
            <v>2</v>
          </cell>
          <cell r="G5538">
            <v>39</v>
          </cell>
          <cell r="J5538">
            <v>4</v>
          </cell>
          <cell r="K5538">
            <v>78</v>
          </cell>
        </row>
        <row r="5539">
          <cell r="A5539">
            <v>31602</v>
          </cell>
          <cell r="F5539">
            <v>3</v>
          </cell>
          <cell r="G5539">
            <v>39</v>
          </cell>
          <cell r="H5539">
            <v>3</v>
          </cell>
          <cell r="I5539">
            <v>39</v>
          </cell>
          <cell r="J5539">
            <v>6</v>
          </cell>
          <cell r="K5539">
            <v>78</v>
          </cell>
        </row>
        <row r="5540">
          <cell r="A5540">
            <v>28700</v>
          </cell>
          <cell r="B5540">
            <v>30</v>
          </cell>
          <cell r="C5540">
            <v>41.45</v>
          </cell>
          <cell r="D5540">
            <v>16</v>
          </cell>
          <cell r="E5540">
            <v>20.95</v>
          </cell>
          <cell r="H5540">
            <v>11</v>
          </cell>
          <cell r="I5540">
            <v>15.4</v>
          </cell>
          <cell r="J5540">
            <v>57</v>
          </cell>
          <cell r="K5540">
            <v>77.800000000000011</v>
          </cell>
        </row>
        <row r="5541">
          <cell r="A5541">
            <v>28077</v>
          </cell>
          <cell r="B5541">
            <v>1</v>
          </cell>
          <cell r="C5541">
            <v>38.9</v>
          </cell>
          <cell r="F5541">
            <v>1</v>
          </cell>
          <cell r="G5541">
            <v>38.9</v>
          </cell>
          <cell r="J5541">
            <v>2</v>
          </cell>
          <cell r="K5541">
            <v>77.8</v>
          </cell>
        </row>
        <row r="5542">
          <cell r="A5542">
            <v>2018266</v>
          </cell>
          <cell r="B5542">
            <v>1.1499999999999999</v>
          </cell>
          <cell r="C5542">
            <v>52.53</v>
          </cell>
          <cell r="D5542">
            <v>0.55000000000000004</v>
          </cell>
          <cell r="E5542">
            <v>25.26</v>
          </cell>
          <cell r="J5542">
            <v>1.7</v>
          </cell>
          <cell r="K5542">
            <v>77.790000000000006</v>
          </cell>
        </row>
        <row r="5543">
          <cell r="A5543">
            <v>32059</v>
          </cell>
          <cell r="F5543">
            <v>11</v>
          </cell>
          <cell r="G5543">
            <v>46.28</v>
          </cell>
          <cell r="H5543">
            <v>7</v>
          </cell>
          <cell r="I5543">
            <v>31.5</v>
          </cell>
          <cell r="J5543">
            <v>18</v>
          </cell>
          <cell r="K5543">
            <v>77.78</v>
          </cell>
        </row>
        <row r="5544">
          <cell r="A5544">
            <v>28012</v>
          </cell>
          <cell r="B5544">
            <v>2</v>
          </cell>
          <cell r="C5544">
            <v>51.8</v>
          </cell>
          <cell r="F5544">
            <v>1</v>
          </cell>
          <cell r="G5544">
            <v>25.9</v>
          </cell>
          <cell r="J5544">
            <v>3</v>
          </cell>
          <cell r="K5544">
            <v>77.699999999999989</v>
          </cell>
        </row>
        <row r="5545">
          <cell r="A5545">
            <v>28941</v>
          </cell>
          <cell r="D5545">
            <v>6</v>
          </cell>
          <cell r="E5545">
            <v>15</v>
          </cell>
          <cell r="F5545">
            <v>11</v>
          </cell>
          <cell r="G5545">
            <v>27.5</v>
          </cell>
          <cell r="H5545">
            <v>14</v>
          </cell>
          <cell r="I5545">
            <v>35</v>
          </cell>
          <cell r="J5545">
            <v>31</v>
          </cell>
          <cell r="K5545">
            <v>77.5</v>
          </cell>
        </row>
        <row r="5546">
          <cell r="A5546">
            <v>16813</v>
          </cell>
          <cell r="D5546">
            <v>2</v>
          </cell>
          <cell r="E5546">
            <v>13</v>
          </cell>
          <cell r="F5546">
            <v>5</v>
          </cell>
          <cell r="G5546">
            <v>32.5</v>
          </cell>
          <cell r="H5546">
            <v>5</v>
          </cell>
          <cell r="I5546">
            <v>31.98</v>
          </cell>
          <cell r="J5546">
            <v>12</v>
          </cell>
          <cell r="K5546">
            <v>77.48</v>
          </cell>
        </row>
        <row r="5547">
          <cell r="A5547">
            <v>30438</v>
          </cell>
          <cell r="B5547">
            <v>2</v>
          </cell>
          <cell r="C5547">
            <v>13</v>
          </cell>
          <cell r="D5547">
            <v>3</v>
          </cell>
          <cell r="E5547">
            <v>19.5</v>
          </cell>
          <cell r="F5547">
            <v>7</v>
          </cell>
          <cell r="G5547">
            <v>44.98</v>
          </cell>
          <cell r="J5547">
            <v>12</v>
          </cell>
          <cell r="K5547">
            <v>77.47999999999999</v>
          </cell>
        </row>
        <row r="5548">
          <cell r="A5548">
            <v>12660</v>
          </cell>
          <cell r="B5548">
            <v>1</v>
          </cell>
          <cell r="C5548">
            <v>8.6</v>
          </cell>
          <cell r="D5548">
            <v>4</v>
          </cell>
          <cell r="E5548">
            <v>34.4</v>
          </cell>
          <cell r="F5548">
            <v>2</v>
          </cell>
          <cell r="G5548">
            <v>17.2</v>
          </cell>
          <cell r="H5548">
            <v>2</v>
          </cell>
          <cell r="I5548">
            <v>17.2</v>
          </cell>
          <cell r="J5548">
            <v>9</v>
          </cell>
          <cell r="K5548">
            <v>77.400000000000006</v>
          </cell>
        </row>
        <row r="5549">
          <cell r="A5549">
            <v>27394</v>
          </cell>
          <cell r="D5549">
            <v>4</v>
          </cell>
          <cell r="E5549">
            <v>34.4</v>
          </cell>
          <cell r="F5549">
            <v>3</v>
          </cell>
          <cell r="G5549">
            <v>25.8</v>
          </cell>
          <cell r="H5549">
            <v>2</v>
          </cell>
          <cell r="I5549">
            <v>17.2</v>
          </cell>
          <cell r="J5549">
            <v>9</v>
          </cell>
          <cell r="K5549">
            <v>77.400000000000006</v>
          </cell>
        </row>
        <row r="5550">
          <cell r="A5550">
            <v>13491</v>
          </cell>
          <cell r="F5550">
            <v>1</v>
          </cell>
          <cell r="G5550">
            <v>38.5</v>
          </cell>
          <cell r="H5550">
            <v>1</v>
          </cell>
          <cell r="I5550">
            <v>38.5</v>
          </cell>
          <cell r="J5550">
            <v>2</v>
          </cell>
          <cell r="K5550">
            <v>77</v>
          </cell>
        </row>
        <row r="5551">
          <cell r="A5551">
            <v>17354</v>
          </cell>
          <cell r="B5551">
            <v>11</v>
          </cell>
          <cell r="C5551">
            <v>77</v>
          </cell>
          <cell r="J5551">
            <v>11</v>
          </cell>
          <cell r="K5551">
            <v>77</v>
          </cell>
        </row>
        <row r="5552">
          <cell r="A5552">
            <v>22867</v>
          </cell>
          <cell r="D5552">
            <v>2</v>
          </cell>
          <cell r="E5552">
            <v>22</v>
          </cell>
          <cell r="F5552">
            <v>3</v>
          </cell>
          <cell r="G5552">
            <v>33</v>
          </cell>
          <cell r="H5552">
            <v>2</v>
          </cell>
          <cell r="I5552">
            <v>22</v>
          </cell>
          <cell r="J5552">
            <v>7</v>
          </cell>
          <cell r="K5552">
            <v>77</v>
          </cell>
        </row>
        <row r="5553">
          <cell r="A5553">
            <v>31221</v>
          </cell>
          <cell r="B5553">
            <v>2</v>
          </cell>
          <cell r="C5553">
            <v>7</v>
          </cell>
          <cell r="D5553">
            <v>7</v>
          </cell>
          <cell r="E5553">
            <v>24.5</v>
          </cell>
          <cell r="F5553">
            <v>10</v>
          </cell>
          <cell r="G5553">
            <v>35</v>
          </cell>
          <cell r="H5553">
            <v>3</v>
          </cell>
          <cell r="I5553">
            <v>10.5</v>
          </cell>
          <cell r="J5553">
            <v>22</v>
          </cell>
          <cell r="K5553">
            <v>77</v>
          </cell>
        </row>
        <row r="5554">
          <cell r="A5554">
            <v>31384</v>
          </cell>
          <cell r="B5554">
            <v>5</v>
          </cell>
          <cell r="C5554">
            <v>55</v>
          </cell>
          <cell r="F5554">
            <v>1</v>
          </cell>
          <cell r="G5554">
            <v>11</v>
          </cell>
          <cell r="H5554">
            <v>1</v>
          </cell>
          <cell r="I5554">
            <v>11</v>
          </cell>
          <cell r="J5554">
            <v>7</v>
          </cell>
          <cell r="K5554">
            <v>77</v>
          </cell>
        </row>
        <row r="5555">
          <cell r="A5555">
            <v>10468</v>
          </cell>
          <cell r="B5555">
            <v>1</v>
          </cell>
          <cell r="C5555">
            <v>12.8</v>
          </cell>
          <cell r="D5555">
            <v>3</v>
          </cell>
          <cell r="E5555">
            <v>38.4</v>
          </cell>
          <cell r="H5555">
            <v>2</v>
          </cell>
          <cell r="I5555">
            <v>25.6</v>
          </cell>
          <cell r="J5555">
            <v>6</v>
          </cell>
          <cell r="K5555">
            <v>76.800000000000011</v>
          </cell>
        </row>
        <row r="5556">
          <cell r="A5556">
            <v>29402</v>
          </cell>
          <cell r="B5556">
            <v>3</v>
          </cell>
          <cell r="C5556">
            <v>57.6</v>
          </cell>
          <cell r="F5556">
            <v>1</v>
          </cell>
          <cell r="G5556">
            <v>19.2</v>
          </cell>
          <cell r="J5556">
            <v>4</v>
          </cell>
          <cell r="K5556">
            <v>76.8</v>
          </cell>
        </row>
        <row r="5557">
          <cell r="A5557">
            <v>31472</v>
          </cell>
          <cell r="D5557">
            <v>2</v>
          </cell>
          <cell r="E5557">
            <v>29.95</v>
          </cell>
          <cell r="H5557">
            <v>3</v>
          </cell>
          <cell r="I5557">
            <v>46.8</v>
          </cell>
          <cell r="J5557">
            <v>5</v>
          </cell>
          <cell r="K5557">
            <v>76.75</v>
          </cell>
        </row>
        <row r="5558">
          <cell r="A5558">
            <v>16815</v>
          </cell>
          <cell r="B5558">
            <v>3</v>
          </cell>
          <cell r="C5558">
            <v>17.7</v>
          </cell>
          <cell r="D5558">
            <v>8</v>
          </cell>
          <cell r="E5558">
            <v>47.2</v>
          </cell>
          <cell r="F5558">
            <v>2</v>
          </cell>
          <cell r="G5558">
            <v>11.8</v>
          </cell>
          <cell r="J5558">
            <v>13</v>
          </cell>
          <cell r="K5558">
            <v>76.7</v>
          </cell>
        </row>
        <row r="5559">
          <cell r="A5559">
            <v>27602</v>
          </cell>
          <cell r="B5559">
            <v>13</v>
          </cell>
          <cell r="C5559">
            <v>20.8</v>
          </cell>
          <cell r="D5559">
            <v>6</v>
          </cell>
          <cell r="E5559">
            <v>9.6</v>
          </cell>
          <cell r="F5559">
            <v>12</v>
          </cell>
          <cell r="G5559">
            <v>19.07</v>
          </cell>
          <cell r="H5559">
            <v>17</v>
          </cell>
          <cell r="I5559">
            <v>27.2</v>
          </cell>
          <cell r="J5559">
            <v>48</v>
          </cell>
          <cell r="K5559">
            <v>76.67</v>
          </cell>
        </row>
        <row r="5560">
          <cell r="A5560">
            <v>31957</v>
          </cell>
          <cell r="D5560">
            <v>30</v>
          </cell>
          <cell r="E5560">
            <v>41.67</v>
          </cell>
          <cell r="F5560">
            <v>18</v>
          </cell>
          <cell r="G5560">
            <v>25.2</v>
          </cell>
          <cell r="H5560">
            <v>7</v>
          </cell>
          <cell r="I5560">
            <v>9.8000000000000007</v>
          </cell>
          <cell r="J5560">
            <v>55</v>
          </cell>
          <cell r="K5560">
            <v>76.67</v>
          </cell>
        </row>
        <row r="5561">
          <cell r="A5561">
            <v>29464</v>
          </cell>
          <cell r="D5561">
            <v>5</v>
          </cell>
          <cell r="E5561">
            <v>42.5</v>
          </cell>
          <cell r="F5561">
            <v>2</v>
          </cell>
          <cell r="G5561">
            <v>17</v>
          </cell>
          <cell r="H5561">
            <v>2</v>
          </cell>
          <cell r="I5561">
            <v>17</v>
          </cell>
          <cell r="J5561">
            <v>9</v>
          </cell>
          <cell r="K5561">
            <v>76.5</v>
          </cell>
        </row>
        <row r="5562">
          <cell r="A5562">
            <v>16055</v>
          </cell>
          <cell r="D5562">
            <v>18</v>
          </cell>
          <cell r="E5562">
            <v>13.8</v>
          </cell>
          <cell r="F5562">
            <v>63</v>
          </cell>
          <cell r="G5562">
            <v>36.950000000000003</v>
          </cell>
          <cell r="H5562">
            <v>43</v>
          </cell>
          <cell r="I5562">
            <v>25.7</v>
          </cell>
          <cell r="J5562">
            <v>124</v>
          </cell>
          <cell r="K5562">
            <v>76.45</v>
          </cell>
        </row>
        <row r="5563">
          <cell r="A5563">
            <v>31329</v>
          </cell>
          <cell r="B5563">
            <v>2</v>
          </cell>
          <cell r="C5563">
            <v>21.8</v>
          </cell>
          <cell r="F5563">
            <v>2</v>
          </cell>
          <cell r="G5563">
            <v>21.8</v>
          </cell>
          <cell r="H5563">
            <v>3</v>
          </cell>
          <cell r="I5563">
            <v>32.700000000000003</v>
          </cell>
          <cell r="J5563">
            <v>7</v>
          </cell>
          <cell r="K5563">
            <v>76.300000000000011</v>
          </cell>
        </row>
        <row r="5564">
          <cell r="A5564">
            <v>27971</v>
          </cell>
          <cell r="D5564">
            <v>2</v>
          </cell>
          <cell r="E5564">
            <v>21.8</v>
          </cell>
          <cell r="F5564">
            <v>3</v>
          </cell>
          <cell r="G5564">
            <v>32.700000000000003</v>
          </cell>
          <cell r="H5564">
            <v>2</v>
          </cell>
          <cell r="I5564">
            <v>21.8</v>
          </cell>
          <cell r="J5564">
            <v>7</v>
          </cell>
          <cell r="K5564">
            <v>76.3</v>
          </cell>
        </row>
        <row r="5565">
          <cell r="A5565">
            <v>29203</v>
          </cell>
          <cell r="B5565">
            <v>4</v>
          </cell>
          <cell r="C5565">
            <v>62</v>
          </cell>
          <cell r="D5565">
            <v>1</v>
          </cell>
          <cell r="E5565">
            <v>14.26</v>
          </cell>
          <cell r="J5565">
            <v>5</v>
          </cell>
          <cell r="K5565">
            <v>76.260000000000005</v>
          </cell>
        </row>
        <row r="5566">
          <cell r="A5566">
            <v>23233</v>
          </cell>
          <cell r="D5566">
            <v>1</v>
          </cell>
          <cell r="E5566">
            <v>15.5</v>
          </cell>
          <cell r="F5566">
            <v>3</v>
          </cell>
          <cell r="G5566">
            <v>45.26</v>
          </cell>
          <cell r="H5566">
            <v>1</v>
          </cell>
          <cell r="I5566">
            <v>15.5</v>
          </cell>
          <cell r="J5566">
            <v>5</v>
          </cell>
          <cell r="K5566">
            <v>76.259999999999991</v>
          </cell>
        </row>
        <row r="5567">
          <cell r="A5567">
            <v>14923</v>
          </cell>
          <cell r="B5567">
            <v>6</v>
          </cell>
          <cell r="C5567">
            <v>26.36</v>
          </cell>
          <cell r="D5567">
            <v>4</v>
          </cell>
          <cell r="E5567">
            <v>18.03</v>
          </cell>
          <cell r="F5567">
            <v>4</v>
          </cell>
          <cell r="G5567">
            <v>18.03</v>
          </cell>
          <cell r="H5567">
            <v>3</v>
          </cell>
          <cell r="I5567">
            <v>13.7</v>
          </cell>
          <cell r="J5567">
            <v>17</v>
          </cell>
          <cell r="K5567">
            <v>76.12</v>
          </cell>
        </row>
        <row r="5568">
          <cell r="A5568">
            <v>13886</v>
          </cell>
          <cell r="B5568">
            <v>1</v>
          </cell>
          <cell r="C5568">
            <v>15.2</v>
          </cell>
          <cell r="D5568">
            <v>3</v>
          </cell>
          <cell r="E5568">
            <v>45.6</v>
          </cell>
          <cell r="F5568">
            <v>1</v>
          </cell>
          <cell r="G5568">
            <v>15.2</v>
          </cell>
          <cell r="J5568">
            <v>5</v>
          </cell>
          <cell r="K5568">
            <v>76</v>
          </cell>
        </row>
        <row r="5569">
          <cell r="A5569">
            <v>17437</v>
          </cell>
          <cell r="F5569">
            <v>5</v>
          </cell>
          <cell r="G5569">
            <v>47.5</v>
          </cell>
          <cell r="H5569">
            <v>3</v>
          </cell>
          <cell r="I5569">
            <v>28.5</v>
          </cell>
          <cell r="J5569">
            <v>8</v>
          </cell>
          <cell r="K5569">
            <v>76</v>
          </cell>
        </row>
        <row r="5570">
          <cell r="A5570">
            <v>22219</v>
          </cell>
          <cell r="B5570">
            <v>8</v>
          </cell>
          <cell r="C5570">
            <v>60.8</v>
          </cell>
          <cell r="D5570">
            <v>2</v>
          </cell>
          <cell r="E5570">
            <v>15.2</v>
          </cell>
          <cell r="J5570">
            <v>10</v>
          </cell>
          <cell r="K5570">
            <v>76</v>
          </cell>
        </row>
        <row r="5571">
          <cell r="A5571">
            <v>22812</v>
          </cell>
          <cell r="B5571">
            <v>4</v>
          </cell>
          <cell r="C5571">
            <v>76</v>
          </cell>
          <cell r="J5571">
            <v>4</v>
          </cell>
          <cell r="K5571">
            <v>76</v>
          </cell>
        </row>
        <row r="5572">
          <cell r="A5572">
            <v>23001</v>
          </cell>
          <cell r="H5572">
            <v>1</v>
          </cell>
          <cell r="I5572">
            <v>76</v>
          </cell>
          <cell r="J5572">
            <v>1</v>
          </cell>
          <cell r="K5572">
            <v>76</v>
          </cell>
        </row>
        <row r="5573">
          <cell r="A5573">
            <v>27286</v>
          </cell>
          <cell r="F5573">
            <v>2</v>
          </cell>
          <cell r="G5573">
            <v>15.2</v>
          </cell>
          <cell r="H5573">
            <v>8</v>
          </cell>
          <cell r="I5573">
            <v>60.8</v>
          </cell>
          <cell r="J5573">
            <v>10</v>
          </cell>
          <cell r="K5573">
            <v>76</v>
          </cell>
        </row>
        <row r="5574">
          <cell r="A5574">
            <v>29045</v>
          </cell>
          <cell r="B5574">
            <v>2</v>
          </cell>
          <cell r="C5574">
            <v>30.4</v>
          </cell>
          <cell r="D5574">
            <v>1</v>
          </cell>
          <cell r="E5574">
            <v>15.2</v>
          </cell>
          <cell r="F5574">
            <v>1</v>
          </cell>
          <cell r="G5574">
            <v>15.2</v>
          </cell>
          <cell r="H5574">
            <v>1</v>
          </cell>
          <cell r="I5574">
            <v>15.2</v>
          </cell>
          <cell r="J5574">
            <v>5</v>
          </cell>
          <cell r="K5574">
            <v>76</v>
          </cell>
        </row>
        <row r="5575">
          <cell r="A5575">
            <v>31231</v>
          </cell>
          <cell r="B5575">
            <v>4</v>
          </cell>
          <cell r="C5575">
            <v>16</v>
          </cell>
          <cell r="D5575">
            <v>3</v>
          </cell>
          <cell r="E5575">
            <v>12</v>
          </cell>
          <cell r="F5575">
            <v>4</v>
          </cell>
          <cell r="G5575">
            <v>16</v>
          </cell>
          <cell r="H5575">
            <v>8</v>
          </cell>
          <cell r="I5575">
            <v>32</v>
          </cell>
          <cell r="J5575">
            <v>19</v>
          </cell>
          <cell r="K5575">
            <v>76</v>
          </cell>
        </row>
        <row r="5576">
          <cell r="A5576">
            <v>32313</v>
          </cell>
          <cell r="H5576">
            <v>8</v>
          </cell>
          <cell r="I5576">
            <v>76</v>
          </cell>
          <cell r="J5576">
            <v>8</v>
          </cell>
          <cell r="K5576">
            <v>76</v>
          </cell>
        </row>
        <row r="5577">
          <cell r="A5577">
            <v>10312</v>
          </cell>
          <cell r="B5577">
            <v>8</v>
          </cell>
          <cell r="C5577">
            <v>30.1</v>
          </cell>
          <cell r="D5577">
            <v>4</v>
          </cell>
          <cell r="E5577">
            <v>15.2</v>
          </cell>
          <cell r="F5577">
            <v>2</v>
          </cell>
          <cell r="G5577">
            <v>7.6</v>
          </cell>
          <cell r="H5577">
            <v>6</v>
          </cell>
          <cell r="I5577">
            <v>22.8</v>
          </cell>
          <cell r="J5577">
            <v>20</v>
          </cell>
          <cell r="K5577">
            <v>75.7</v>
          </cell>
        </row>
        <row r="5578">
          <cell r="A5578">
            <v>30473</v>
          </cell>
          <cell r="F5578">
            <v>2</v>
          </cell>
          <cell r="G5578">
            <v>7.2</v>
          </cell>
          <cell r="H5578">
            <v>19</v>
          </cell>
          <cell r="I5578">
            <v>68.400000000000006</v>
          </cell>
          <cell r="J5578">
            <v>21</v>
          </cell>
          <cell r="K5578">
            <v>75.600000000000009</v>
          </cell>
        </row>
        <row r="5579">
          <cell r="A5579">
            <v>31313</v>
          </cell>
          <cell r="D5579">
            <v>1</v>
          </cell>
          <cell r="E5579">
            <v>18.899999999999999</v>
          </cell>
          <cell r="F5579">
            <v>1</v>
          </cell>
          <cell r="G5579">
            <v>18.899999999999999</v>
          </cell>
          <cell r="H5579">
            <v>2</v>
          </cell>
          <cell r="I5579">
            <v>37.799999999999997</v>
          </cell>
          <cell r="J5579">
            <v>4</v>
          </cell>
          <cell r="K5579">
            <v>75.599999999999994</v>
          </cell>
        </row>
        <row r="5580">
          <cell r="A5580">
            <v>10544</v>
          </cell>
          <cell r="B5580">
            <v>1</v>
          </cell>
          <cell r="C5580">
            <v>18.399999999999999</v>
          </cell>
          <cell r="D5580">
            <v>1</v>
          </cell>
          <cell r="E5580">
            <v>20</v>
          </cell>
          <cell r="H5580">
            <v>2</v>
          </cell>
          <cell r="I5580">
            <v>36.799999999999997</v>
          </cell>
          <cell r="J5580">
            <v>4</v>
          </cell>
          <cell r="K5580">
            <v>75.199999999999989</v>
          </cell>
        </row>
        <row r="5581">
          <cell r="A5581">
            <v>10563</v>
          </cell>
          <cell r="B5581">
            <v>1</v>
          </cell>
          <cell r="C5581">
            <v>12.5</v>
          </cell>
          <cell r="D5581">
            <v>2</v>
          </cell>
          <cell r="E5581">
            <v>25</v>
          </cell>
          <cell r="H5581">
            <v>3</v>
          </cell>
          <cell r="I5581">
            <v>37.5</v>
          </cell>
          <cell r="J5581">
            <v>6</v>
          </cell>
          <cell r="K5581">
            <v>75</v>
          </cell>
        </row>
        <row r="5582">
          <cell r="A5582">
            <v>12150</v>
          </cell>
          <cell r="B5582">
            <v>1</v>
          </cell>
          <cell r="C5582">
            <v>25</v>
          </cell>
          <cell r="D5582">
            <v>2</v>
          </cell>
          <cell r="E5582">
            <v>50</v>
          </cell>
          <cell r="J5582">
            <v>3</v>
          </cell>
          <cell r="K5582">
            <v>75</v>
          </cell>
        </row>
        <row r="5583">
          <cell r="A5583">
            <v>18070</v>
          </cell>
          <cell r="B5583">
            <v>8</v>
          </cell>
          <cell r="C5583">
            <v>40</v>
          </cell>
          <cell r="F5583">
            <v>4</v>
          </cell>
          <cell r="G5583">
            <v>20</v>
          </cell>
          <cell r="H5583">
            <v>3</v>
          </cell>
          <cell r="I5583">
            <v>15</v>
          </cell>
          <cell r="J5583">
            <v>15</v>
          </cell>
          <cell r="K5583">
            <v>75</v>
          </cell>
        </row>
        <row r="5584">
          <cell r="A5584">
            <v>28464</v>
          </cell>
          <cell r="D5584">
            <v>6</v>
          </cell>
          <cell r="E5584">
            <v>45</v>
          </cell>
          <cell r="F5584">
            <v>3</v>
          </cell>
          <cell r="G5584">
            <v>22.5</v>
          </cell>
          <cell r="H5584">
            <v>1</v>
          </cell>
          <cell r="I5584">
            <v>7.5</v>
          </cell>
          <cell r="J5584">
            <v>10</v>
          </cell>
          <cell r="K5584">
            <v>75</v>
          </cell>
        </row>
        <row r="5585">
          <cell r="A5585">
            <v>28466</v>
          </cell>
          <cell r="D5585">
            <v>1</v>
          </cell>
          <cell r="E5585">
            <v>15</v>
          </cell>
          <cell r="F5585">
            <v>3</v>
          </cell>
          <cell r="G5585">
            <v>45</v>
          </cell>
          <cell r="H5585">
            <v>1</v>
          </cell>
          <cell r="I5585">
            <v>15</v>
          </cell>
          <cell r="J5585">
            <v>5</v>
          </cell>
          <cell r="K5585">
            <v>75</v>
          </cell>
        </row>
        <row r="5586">
          <cell r="A5586">
            <v>28540</v>
          </cell>
          <cell r="D5586">
            <v>3</v>
          </cell>
          <cell r="E5586">
            <v>75</v>
          </cell>
          <cell r="J5586">
            <v>3</v>
          </cell>
          <cell r="K5586">
            <v>75</v>
          </cell>
        </row>
        <row r="5587">
          <cell r="A5587">
            <v>30184</v>
          </cell>
          <cell r="F5587">
            <v>1</v>
          </cell>
          <cell r="G5587">
            <v>74.900000000000006</v>
          </cell>
          <cell r="J5587">
            <v>1</v>
          </cell>
          <cell r="K5587">
            <v>74.900000000000006</v>
          </cell>
        </row>
        <row r="5588">
          <cell r="A5588">
            <v>28972</v>
          </cell>
          <cell r="B5588">
            <v>3</v>
          </cell>
          <cell r="C5588">
            <v>74.7</v>
          </cell>
          <cell r="J5588">
            <v>3</v>
          </cell>
          <cell r="K5588">
            <v>74.7</v>
          </cell>
        </row>
        <row r="5589">
          <cell r="A5589">
            <v>16228</v>
          </cell>
          <cell r="F5589">
            <v>8</v>
          </cell>
          <cell r="G5589">
            <v>27.9</v>
          </cell>
          <cell r="H5589">
            <v>12</v>
          </cell>
          <cell r="I5589">
            <v>46.8</v>
          </cell>
          <cell r="J5589">
            <v>20</v>
          </cell>
          <cell r="K5589">
            <v>74.699999999999989</v>
          </cell>
        </row>
        <row r="5590">
          <cell r="A5590">
            <v>30173</v>
          </cell>
          <cell r="B5590">
            <v>2</v>
          </cell>
          <cell r="C5590">
            <v>49.8</v>
          </cell>
          <cell r="F5590">
            <v>1</v>
          </cell>
          <cell r="G5590">
            <v>24.9</v>
          </cell>
          <cell r="J5590">
            <v>3</v>
          </cell>
          <cell r="K5590">
            <v>74.699999999999989</v>
          </cell>
        </row>
        <row r="5591">
          <cell r="A5591">
            <v>31704</v>
          </cell>
          <cell r="F5591">
            <v>1</v>
          </cell>
          <cell r="G5591">
            <v>24.9</v>
          </cell>
          <cell r="H5591">
            <v>2</v>
          </cell>
          <cell r="I5591">
            <v>49.8</v>
          </cell>
          <cell r="J5591">
            <v>3</v>
          </cell>
          <cell r="K5591">
            <v>74.699999999999989</v>
          </cell>
        </row>
        <row r="5592">
          <cell r="A5592">
            <v>15952</v>
          </cell>
          <cell r="B5592">
            <v>4</v>
          </cell>
          <cell r="C5592">
            <v>20</v>
          </cell>
          <cell r="D5592">
            <v>11</v>
          </cell>
          <cell r="E5592">
            <v>54.6</v>
          </cell>
          <cell r="J5592">
            <v>15</v>
          </cell>
          <cell r="K5592">
            <v>74.599999999999994</v>
          </cell>
        </row>
        <row r="5593">
          <cell r="A5593">
            <v>14943</v>
          </cell>
          <cell r="H5593">
            <v>5</v>
          </cell>
          <cell r="I5593">
            <v>74.5</v>
          </cell>
          <cell r="J5593">
            <v>5</v>
          </cell>
          <cell r="K5593">
            <v>74.5</v>
          </cell>
        </row>
        <row r="5594">
          <cell r="A5594">
            <v>32549</v>
          </cell>
          <cell r="H5594">
            <v>5</v>
          </cell>
          <cell r="I5594">
            <v>74.5</v>
          </cell>
          <cell r="J5594">
            <v>5</v>
          </cell>
          <cell r="K5594">
            <v>74.5</v>
          </cell>
        </row>
        <row r="5595">
          <cell r="A5595">
            <v>10541</v>
          </cell>
          <cell r="B5595">
            <v>4</v>
          </cell>
          <cell r="C5595">
            <v>29.4</v>
          </cell>
          <cell r="D5595">
            <v>3</v>
          </cell>
          <cell r="E5595">
            <v>22.5</v>
          </cell>
          <cell r="F5595">
            <v>1</v>
          </cell>
          <cell r="G5595">
            <v>7.5</v>
          </cell>
          <cell r="H5595">
            <v>2</v>
          </cell>
          <cell r="I5595">
            <v>15</v>
          </cell>
          <cell r="J5595">
            <v>10</v>
          </cell>
          <cell r="K5595">
            <v>74.400000000000006</v>
          </cell>
        </row>
        <row r="5596">
          <cell r="A5596">
            <v>12641</v>
          </cell>
          <cell r="B5596">
            <v>1</v>
          </cell>
          <cell r="C5596">
            <v>18.600000000000001</v>
          </cell>
          <cell r="D5596">
            <v>3</v>
          </cell>
          <cell r="E5596">
            <v>55.8</v>
          </cell>
          <cell r="J5596">
            <v>4</v>
          </cell>
          <cell r="K5596">
            <v>74.400000000000006</v>
          </cell>
        </row>
        <row r="5597">
          <cell r="A5597">
            <v>17366</v>
          </cell>
          <cell r="D5597">
            <v>8</v>
          </cell>
          <cell r="E5597">
            <v>74.400000000000006</v>
          </cell>
          <cell r="J5597">
            <v>8</v>
          </cell>
          <cell r="K5597">
            <v>74.400000000000006</v>
          </cell>
        </row>
        <row r="5598">
          <cell r="A5598">
            <v>22758</v>
          </cell>
          <cell r="B5598">
            <v>2</v>
          </cell>
          <cell r="C5598">
            <v>37.200000000000003</v>
          </cell>
          <cell r="D5598">
            <v>1</v>
          </cell>
          <cell r="E5598">
            <v>18.600000000000001</v>
          </cell>
          <cell r="F5598">
            <v>1</v>
          </cell>
          <cell r="G5598">
            <v>18.600000000000001</v>
          </cell>
          <cell r="J5598">
            <v>4</v>
          </cell>
          <cell r="K5598">
            <v>74.400000000000006</v>
          </cell>
        </row>
        <row r="5599">
          <cell r="A5599">
            <v>31871</v>
          </cell>
          <cell r="F5599">
            <v>6</v>
          </cell>
          <cell r="G5599">
            <v>37.200000000000003</v>
          </cell>
          <cell r="H5599">
            <v>6</v>
          </cell>
          <cell r="I5599">
            <v>37.200000000000003</v>
          </cell>
          <cell r="J5599">
            <v>12</v>
          </cell>
          <cell r="K5599">
            <v>74.400000000000006</v>
          </cell>
        </row>
        <row r="5600">
          <cell r="A5600">
            <v>29704</v>
          </cell>
          <cell r="B5600">
            <v>62</v>
          </cell>
          <cell r="C5600">
            <v>30.96</v>
          </cell>
          <cell r="D5600">
            <v>27</v>
          </cell>
          <cell r="E5600">
            <v>13.5</v>
          </cell>
          <cell r="F5600">
            <v>34</v>
          </cell>
          <cell r="G5600">
            <v>17</v>
          </cell>
          <cell r="H5600">
            <v>26</v>
          </cell>
          <cell r="I5600">
            <v>12.92</v>
          </cell>
          <cell r="J5600">
            <v>149</v>
          </cell>
          <cell r="K5600">
            <v>74.38</v>
          </cell>
        </row>
        <row r="5601">
          <cell r="A5601">
            <v>2027945</v>
          </cell>
          <cell r="D5601">
            <v>1.29</v>
          </cell>
          <cell r="E5601">
            <v>18.059999999999999</v>
          </cell>
          <cell r="H5601">
            <v>4</v>
          </cell>
          <cell r="I5601">
            <v>56.05</v>
          </cell>
          <cell r="J5601">
            <v>5.29</v>
          </cell>
          <cell r="K5601">
            <v>74.11</v>
          </cell>
        </row>
        <row r="5602">
          <cell r="A5602">
            <v>31565</v>
          </cell>
          <cell r="F5602">
            <v>13</v>
          </cell>
          <cell r="G5602">
            <v>50.7</v>
          </cell>
          <cell r="H5602">
            <v>6</v>
          </cell>
          <cell r="I5602">
            <v>23.4</v>
          </cell>
          <cell r="J5602">
            <v>19</v>
          </cell>
          <cell r="K5602">
            <v>74.099999999999994</v>
          </cell>
        </row>
        <row r="5603">
          <cell r="A5603">
            <v>17241</v>
          </cell>
          <cell r="B5603">
            <v>3</v>
          </cell>
          <cell r="C5603">
            <v>55.5</v>
          </cell>
          <cell r="F5603">
            <v>1</v>
          </cell>
          <cell r="G5603">
            <v>18.5</v>
          </cell>
          <cell r="J5603">
            <v>4</v>
          </cell>
          <cell r="K5603">
            <v>74</v>
          </cell>
        </row>
        <row r="5604">
          <cell r="A5604">
            <v>29328</v>
          </cell>
          <cell r="B5604">
            <v>1</v>
          </cell>
          <cell r="C5604">
            <v>18.5</v>
          </cell>
          <cell r="F5604">
            <v>2</v>
          </cell>
          <cell r="G5604">
            <v>37</v>
          </cell>
          <cell r="H5604">
            <v>1</v>
          </cell>
          <cell r="I5604">
            <v>18.5</v>
          </cell>
          <cell r="J5604">
            <v>4</v>
          </cell>
          <cell r="K5604">
            <v>74</v>
          </cell>
        </row>
        <row r="5605">
          <cell r="A5605">
            <v>22384</v>
          </cell>
          <cell r="D5605">
            <v>14</v>
          </cell>
          <cell r="E5605">
            <v>10.84</v>
          </cell>
          <cell r="F5605">
            <v>64</v>
          </cell>
          <cell r="G5605">
            <v>51.08</v>
          </cell>
          <cell r="H5605">
            <v>15</v>
          </cell>
          <cell r="I5605">
            <v>12</v>
          </cell>
          <cell r="J5605">
            <v>93</v>
          </cell>
          <cell r="K5605">
            <v>73.92</v>
          </cell>
        </row>
        <row r="5606">
          <cell r="A5606">
            <v>13351</v>
          </cell>
          <cell r="B5606">
            <v>8</v>
          </cell>
          <cell r="C5606">
            <v>23.76</v>
          </cell>
          <cell r="D5606">
            <v>5</v>
          </cell>
          <cell r="E5606">
            <v>15</v>
          </cell>
          <cell r="F5606">
            <v>2</v>
          </cell>
          <cell r="G5606">
            <v>7.8</v>
          </cell>
          <cell r="H5606">
            <v>7</v>
          </cell>
          <cell r="I5606">
            <v>27.3</v>
          </cell>
          <cell r="J5606">
            <v>22</v>
          </cell>
          <cell r="K5606">
            <v>73.86</v>
          </cell>
        </row>
        <row r="5607">
          <cell r="A5607">
            <v>28953</v>
          </cell>
          <cell r="H5607">
            <v>9</v>
          </cell>
          <cell r="I5607">
            <v>73.8</v>
          </cell>
          <cell r="J5607">
            <v>9</v>
          </cell>
          <cell r="K5607">
            <v>73.8</v>
          </cell>
        </row>
        <row r="5608">
          <cell r="A5608">
            <v>22775</v>
          </cell>
          <cell r="B5608">
            <v>41</v>
          </cell>
          <cell r="C5608">
            <v>73.66</v>
          </cell>
          <cell r="J5608">
            <v>41</v>
          </cell>
          <cell r="K5608">
            <v>73.66</v>
          </cell>
        </row>
        <row r="5609">
          <cell r="A5609">
            <v>14768</v>
          </cell>
          <cell r="B5609">
            <v>29</v>
          </cell>
          <cell r="C5609">
            <v>40.159999999999997</v>
          </cell>
          <cell r="D5609">
            <v>21</v>
          </cell>
          <cell r="E5609">
            <v>29.29</v>
          </cell>
          <cell r="F5609">
            <v>3</v>
          </cell>
          <cell r="G5609">
            <v>4.2</v>
          </cell>
          <cell r="J5609">
            <v>53</v>
          </cell>
          <cell r="K5609">
            <v>73.649999999999991</v>
          </cell>
        </row>
        <row r="5610">
          <cell r="A5610">
            <v>30422</v>
          </cell>
          <cell r="B5610">
            <v>7</v>
          </cell>
          <cell r="C5610">
            <v>64.400000000000006</v>
          </cell>
          <cell r="D5610">
            <v>1</v>
          </cell>
          <cell r="E5610">
            <v>9.1999999999999993</v>
          </cell>
          <cell r="J5610">
            <v>8</v>
          </cell>
          <cell r="K5610">
            <v>73.600000000000009</v>
          </cell>
        </row>
        <row r="5611">
          <cell r="A5611">
            <v>10829</v>
          </cell>
          <cell r="B5611">
            <v>5</v>
          </cell>
          <cell r="C5611">
            <v>46</v>
          </cell>
          <cell r="D5611">
            <v>3</v>
          </cell>
          <cell r="E5611">
            <v>27.6</v>
          </cell>
          <cell r="J5611">
            <v>8</v>
          </cell>
          <cell r="K5611">
            <v>73.599999999999994</v>
          </cell>
        </row>
        <row r="5612">
          <cell r="A5612">
            <v>18413</v>
          </cell>
          <cell r="B5612">
            <v>1</v>
          </cell>
          <cell r="C5612">
            <v>73.599999999999994</v>
          </cell>
          <cell r="J5612">
            <v>1</v>
          </cell>
          <cell r="K5612">
            <v>73.599999999999994</v>
          </cell>
        </row>
        <row r="5613">
          <cell r="A5613">
            <v>27323</v>
          </cell>
          <cell r="B5613">
            <v>4</v>
          </cell>
          <cell r="C5613">
            <v>73.599999999999994</v>
          </cell>
          <cell r="J5613">
            <v>4</v>
          </cell>
          <cell r="K5613">
            <v>73.599999999999994</v>
          </cell>
        </row>
        <row r="5614">
          <cell r="A5614">
            <v>29853</v>
          </cell>
          <cell r="B5614">
            <v>3</v>
          </cell>
          <cell r="C5614">
            <v>73.5</v>
          </cell>
          <cell r="J5614">
            <v>3</v>
          </cell>
          <cell r="K5614">
            <v>73.5</v>
          </cell>
        </row>
        <row r="5615">
          <cell r="A5615">
            <v>28776</v>
          </cell>
          <cell r="B5615">
            <v>12</v>
          </cell>
          <cell r="C5615">
            <v>16.8</v>
          </cell>
          <cell r="D5615">
            <v>9</v>
          </cell>
          <cell r="E5615">
            <v>11.68</v>
          </cell>
          <cell r="F5615">
            <v>1</v>
          </cell>
          <cell r="G5615">
            <v>1.4</v>
          </cell>
          <cell r="H5615">
            <v>31</v>
          </cell>
          <cell r="I5615">
            <v>43.4</v>
          </cell>
          <cell r="J5615">
            <v>53</v>
          </cell>
          <cell r="K5615">
            <v>73.28</v>
          </cell>
        </row>
        <row r="5616">
          <cell r="A5616">
            <v>31294</v>
          </cell>
          <cell r="B5616">
            <v>5</v>
          </cell>
          <cell r="C5616">
            <v>73</v>
          </cell>
          <cell r="J5616">
            <v>5</v>
          </cell>
          <cell r="K5616">
            <v>73</v>
          </cell>
        </row>
        <row r="5617">
          <cell r="A5617">
            <v>22638</v>
          </cell>
          <cell r="F5617">
            <v>1</v>
          </cell>
          <cell r="G5617">
            <v>72.900000000000006</v>
          </cell>
          <cell r="J5617">
            <v>1</v>
          </cell>
          <cell r="K5617">
            <v>72.900000000000006</v>
          </cell>
        </row>
        <row r="5618">
          <cell r="A5618">
            <v>27442</v>
          </cell>
          <cell r="B5618">
            <v>11</v>
          </cell>
          <cell r="C5618">
            <v>15.4</v>
          </cell>
          <cell r="D5618">
            <v>12</v>
          </cell>
          <cell r="E5618">
            <v>16.989999999999998</v>
          </cell>
          <cell r="F5618">
            <v>10</v>
          </cell>
          <cell r="G5618">
            <v>15</v>
          </cell>
          <cell r="H5618">
            <v>17</v>
          </cell>
          <cell r="I5618">
            <v>25.5</v>
          </cell>
          <cell r="J5618">
            <v>50</v>
          </cell>
          <cell r="K5618">
            <v>72.89</v>
          </cell>
        </row>
        <row r="5619">
          <cell r="A5619">
            <v>15917</v>
          </cell>
          <cell r="B5619">
            <v>9</v>
          </cell>
          <cell r="C5619">
            <v>25.2</v>
          </cell>
          <cell r="D5619">
            <v>4</v>
          </cell>
          <cell r="E5619">
            <v>11.2</v>
          </cell>
          <cell r="F5619">
            <v>4</v>
          </cell>
          <cell r="G5619">
            <v>11.2</v>
          </cell>
          <cell r="H5619">
            <v>9</v>
          </cell>
          <cell r="I5619">
            <v>25.2</v>
          </cell>
          <cell r="J5619">
            <v>26</v>
          </cell>
          <cell r="K5619">
            <v>72.8</v>
          </cell>
        </row>
        <row r="5620">
          <cell r="A5620">
            <v>28449</v>
          </cell>
          <cell r="B5620">
            <v>5</v>
          </cell>
          <cell r="C5620">
            <v>26</v>
          </cell>
          <cell r="D5620">
            <v>6</v>
          </cell>
          <cell r="E5620">
            <v>31.2</v>
          </cell>
          <cell r="F5620">
            <v>3</v>
          </cell>
          <cell r="G5620">
            <v>15.6</v>
          </cell>
          <cell r="J5620">
            <v>14</v>
          </cell>
          <cell r="K5620">
            <v>72.8</v>
          </cell>
        </row>
        <row r="5621">
          <cell r="A5621">
            <v>29455</v>
          </cell>
          <cell r="B5621">
            <v>3</v>
          </cell>
          <cell r="C5621">
            <v>31.2</v>
          </cell>
          <cell r="F5621">
            <v>4</v>
          </cell>
          <cell r="G5621">
            <v>41.6</v>
          </cell>
          <cell r="J5621">
            <v>7</v>
          </cell>
          <cell r="K5621">
            <v>72.8</v>
          </cell>
        </row>
        <row r="5622">
          <cell r="A5622">
            <v>31676</v>
          </cell>
          <cell r="D5622">
            <v>21</v>
          </cell>
          <cell r="E5622">
            <v>25</v>
          </cell>
          <cell r="F5622">
            <v>17</v>
          </cell>
          <cell r="G5622">
            <v>20.3</v>
          </cell>
          <cell r="H5622">
            <v>23</v>
          </cell>
          <cell r="I5622">
            <v>27.3</v>
          </cell>
          <cell r="J5622">
            <v>61</v>
          </cell>
          <cell r="K5622">
            <v>72.599999999999994</v>
          </cell>
        </row>
        <row r="5623">
          <cell r="A5623">
            <v>31780</v>
          </cell>
          <cell r="D5623">
            <v>3</v>
          </cell>
          <cell r="E5623">
            <v>72.599999999999994</v>
          </cell>
          <cell r="J5623">
            <v>3</v>
          </cell>
          <cell r="K5623">
            <v>72.599999999999994</v>
          </cell>
        </row>
        <row r="5624">
          <cell r="A5624">
            <v>30593</v>
          </cell>
          <cell r="B5624">
            <v>23</v>
          </cell>
          <cell r="C5624">
            <v>64.180000000000007</v>
          </cell>
          <cell r="D5624">
            <v>3</v>
          </cell>
          <cell r="E5624">
            <v>8.4</v>
          </cell>
          <cell r="J5624">
            <v>26</v>
          </cell>
          <cell r="K5624">
            <v>72.580000000000013</v>
          </cell>
        </row>
        <row r="5625">
          <cell r="A5625">
            <v>28010</v>
          </cell>
          <cell r="B5625">
            <v>46</v>
          </cell>
          <cell r="C5625">
            <v>27.35</v>
          </cell>
          <cell r="D5625">
            <v>41</v>
          </cell>
          <cell r="E5625">
            <v>24.5</v>
          </cell>
          <cell r="F5625">
            <v>34</v>
          </cell>
          <cell r="G5625">
            <v>20.3</v>
          </cell>
          <cell r="J5625">
            <v>121</v>
          </cell>
          <cell r="K5625">
            <v>72.150000000000006</v>
          </cell>
        </row>
        <row r="5626">
          <cell r="A5626">
            <v>10465</v>
          </cell>
          <cell r="B5626">
            <v>4</v>
          </cell>
          <cell r="C5626">
            <v>48</v>
          </cell>
          <cell r="D5626">
            <v>2</v>
          </cell>
          <cell r="E5626">
            <v>24</v>
          </cell>
          <cell r="J5626">
            <v>6</v>
          </cell>
          <cell r="K5626">
            <v>72</v>
          </cell>
        </row>
        <row r="5627">
          <cell r="A5627">
            <v>18455</v>
          </cell>
          <cell r="B5627">
            <v>15</v>
          </cell>
          <cell r="C5627">
            <v>67.5</v>
          </cell>
          <cell r="F5627">
            <v>1</v>
          </cell>
          <cell r="G5627">
            <v>4.5</v>
          </cell>
          <cell r="J5627">
            <v>16</v>
          </cell>
          <cell r="K5627">
            <v>72</v>
          </cell>
        </row>
        <row r="5628">
          <cell r="A5628">
            <v>27440</v>
          </cell>
          <cell r="B5628">
            <v>27</v>
          </cell>
          <cell r="C5628">
            <v>27</v>
          </cell>
          <cell r="D5628">
            <v>25</v>
          </cell>
          <cell r="E5628">
            <v>25</v>
          </cell>
          <cell r="F5628">
            <v>16</v>
          </cell>
          <cell r="G5628">
            <v>16</v>
          </cell>
          <cell r="H5628">
            <v>4</v>
          </cell>
          <cell r="I5628">
            <v>4</v>
          </cell>
          <cell r="J5628">
            <v>72</v>
          </cell>
          <cell r="K5628">
            <v>72</v>
          </cell>
        </row>
        <row r="5629">
          <cell r="A5629">
            <v>27643</v>
          </cell>
          <cell r="B5629">
            <v>7</v>
          </cell>
          <cell r="C5629">
            <v>31.5</v>
          </cell>
          <cell r="D5629">
            <v>2</v>
          </cell>
          <cell r="E5629">
            <v>9</v>
          </cell>
          <cell r="F5629">
            <v>6</v>
          </cell>
          <cell r="G5629">
            <v>27</v>
          </cell>
          <cell r="H5629">
            <v>1</v>
          </cell>
          <cell r="I5629">
            <v>4.5</v>
          </cell>
          <cell r="J5629">
            <v>16</v>
          </cell>
          <cell r="K5629">
            <v>72</v>
          </cell>
        </row>
        <row r="5630">
          <cell r="A5630">
            <v>28307</v>
          </cell>
          <cell r="B5630">
            <v>3</v>
          </cell>
          <cell r="C5630">
            <v>72</v>
          </cell>
          <cell r="J5630">
            <v>3</v>
          </cell>
          <cell r="K5630">
            <v>72</v>
          </cell>
        </row>
        <row r="5631">
          <cell r="A5631">
            <v>31369</v>
          </cell>
          <cell r="B5631">
            <v>3</v>
          </cell>
          <cell r="C5631">
            <v>13.5</v>
          </cell>
          <cell r="D5631">
            <v>1</v>
          </cell>
          <cell r="E5631">
            <v>4.5</v>
          </cell>
          <cell r="F5631">
            <v>4</v>
          </cell>
          <cell r="G5631">
            <v>18</v>
          </cell>
          <cell r="H5631">
            <v>8</v>
          </cell>
          <cell r="I5631">
            <v>36</v>
          </cell>
          <cell r="J5631">
            <v>16</v>
          </cell>
          <cell r="K5631">
            <v>72</v>
          </cell>
        </row>
        <row r="5632">
          <cell r="A5632">
            <v>32076</v>
          </cell>
          <cell r="H5632">
            <v>72</v>
          </cell>
          <cell r="I5632">
            <v>71.760000000000005</v>
          </cell>
          <cell r="J5632">
            <v>72</v>
          </cell>
          <cell r="K5632">
            <v>71.760000000000005</v>
          </cell>
        </row>
        <row r="5633">
          <cell r="A5633">
            <v>12704</v>
          </cell>
          <cell r="B5633">
            <v>1</v>
          </cell>
          <cell r="C5633">
            <v>71.7</v>
          </cell>
          <cell r="J5633">
            <v>1</v>
          </cell>
          <cell r="K5633">
            <v>71.7</v>
          </cell>
        </row>
        <row r="5634">
          <cell r="A5634">
            <v>29138</v>
          </cell>
          <cell r="D5634">
            <v>1</v>
          </cell>
          <cell r="E5634">
            <v>23.9</v>
          </cell>
          <cell r="F5634">
            <v>1</v>
          </cell>
          <cell r="G5634">
            <v>23.9</v>
          </cell>
          <cell r="H5634">
            <v>1</v>
          </cell>
          <cell r="I5634">
            <v>23.9</v>
          </cell>
          <cell r="J5634">
            <v>3</v>
          </cell>
          <cell r="K5634">
            <v>71.699999999999989</v>
          </cell>
        </row>
        <row r="5635">
          <cell r="A5635">
            <v>10244</v>
          </cell>
          <cell r="B5635">
            <v>4</v>
          </cell>
          <cell r="C5635">
            <v>18</v>
          </cell>
          <cell r="D5635">
            <v>5</v>
          </cell>
          <cell r="E5635">
            <v>22.5</v>
          </cell>
          <cell r="F5635">
            <v>3</v>
          </cell>
          <cell r="G5635">
            <v>13.14</v>
          </cell>
          <cell r="H5635">
            <v>4</v>
          </cell>
          <cell r="I5635">
            <v>18</v>
          </cell>
          <cell r="J5635">
            <v>16</v>
          </cell>
          <cell r="K5635">
            <v>71.64</v>
          </cell>
        </row>
        <row r="5636">
          <cell r="A5636">
            <v>23215</v>
          </cell>
          <cell r="D5636">
            <v>2</v>
          </cell>
          <cell r="E5636">
            <v>35.799999999999997</v>
          </cell>
          <cell r="F5636">
            <v>2</v>
          </cell>
          <cell r="G5636">
            <v>35.799999999999997</v>
          </cell>
          <cell r="J5636">
            <v>4</v>
          </cell>
          <cell r="K5636">
            <v>71.599999999999994</v>
          </cell>
        </row>
        <row r="5637">
          <cell r="A5637">
            <v>29513</v>
          </cell>
          <cell r="B5637">
            <v>1</v>
          </cell>
          <cell r="C5637">
            <v>17.899999999999999</v>
          </cell>
          <cell r="D5637">
            <v>2</v>
          </cell>
          <cell r="E5637">
            <v>35.799999999999997</v>
          </cell>
          <cell r="H5637">
            <v>1</v>
          </cell>
          <cell r="I5637">
            <v>17.899999999999999</v>
          </cell>
          <cell r="J5637">
            <v>4</v>
          </cell>
          <cell r="K5637">
            <v>71.599999999999994</v>
          </cell>
        </row>
        <row r="5638">
          <cell r="A5638">
            <v>30429</v>
          </cell>
          <cell r="B5638">
            <v>5</v>
          </cell>
          <cell r="C5638">
            <v>32.5</v>
          </cell>
          <cell r="D5638">
            <v>1</v>
          </cell>
          <cell r="E5638">
            <v>6.5</v>
          </cell>
          <cell r="F5638">
            <v>5</v>
          </cell>
          <cell r="G5638">
            <v>32.5</v>
          </cell>
          <cell r="J5638">
            <v>11</v>
          </cell>
          <cell r="K5638">
            <v>71.5</v>
          </cell>
        </row>
        <row r="5639">
          <cell r="A5639">
            <v>12838</v>
          </cell>
          <cell r="B5639">
            <v>1</v>
          </cell>
          <cell r="C5639">
            <v>9.5</v>
          </cell>
          <cell r="H5639">
            <v>7</v>
          </cell>
          <cell r="I5639">
            <v>61.94</v>
          </cell>
          <cell r="J5639">
            <v>8</v>
          </cell>
          <cell r="K5639">
            <v>71.44</v>
          </cell>
        </row>
        <row r="5640">
          <cell r="A5640">
            <v>28233</v>
          </cell>
          <cell r="B5640">
            <v>1</v>
          </cell>
          <cell r="C5640">
            <v>11.9</v>
          </cell>
          <cell r="D5640">
            <v>4</v>
          </cell>
          <cell r="E5640">
            <v>47.6</v>
          </cell>
          <cell r="F5640">
            <v>1</v>
          </cell>
          <cell r="G5640">
            <v>11.9</v>
          </cell>
          <cell r="J5640">
            <v>6</v>
          </cell>
          <cell r="K5640">
            <v>71.400000000000006</v>
          </cell>
        </row>
        <row r="5641">
          <cell r="A5641">
            <v>17924</v>
          </cell>
          <cell r="B5641">
            <v>1</v>
          </cell>
          <cell r="C5641">
            <v>8.9</v>
          </cell>
          <cell r="D5641">
            <v>2</v>
          </cell>
          <cell r="E5641">
            <v>17.8</v>
          </cell>
          <cell r="H5641">
            <v>5</v>
          </cell>
          <cell r="I5641">
            <v>44.5</v>
          </cell>
          <cell r="J5641">
            <v>8</v>
          </cell>
          <cell r="K5641">
            <v>71.2</v>
          </cell>
        </row>
        <row r="5642">
          <cell r="A5642">
            <v>31389</v>
          </cell>
          <cell r="F5642">
            <v>5</v>
          </cell>
          <cell r="G5642">
            <v>44.5</v>
          </cell>
          <cell r="H5642">
            <v>3</v>
          </cell>
          <cell r="I5642">
            <v>26.7</v>
          </cell>
          <cell r="J5642">
            <v>8</v>
          </cell>
          <cell r="K5642">
            <v>71.2</v>
          </cell>
        </row>
        <row r="5643">
          <cell r="A5643">
            <v>29938</v>
          </cell>
          <cell r="B5643">
            <v>5</v>
          </cell>
          <cell r="C5643">
            <v>39.5</v>
          </cell>
          <cell r="D5643">
            <v>4</v>
          </cell>
          <cell r="E5643">
            <v>31.6</v>
          </cell>
          <cell r="J5643">
            <v>9</v>
          </cell>
          <cell r="K5643">
            <v>71.099999999999994</v>
          </cell>
        </row>
        <row r="5644">
          <cell r="A5644">
            <v>29393</v>
          </cell>
          <cell r="B5644">
            <v>6</v>
          </cell>
          <cell r="C5644">
            <v>71.040000000000006</v>
          </cell>
          <cell r="J5644">
            <v>6</v>
          </cell>
          <cell r="K5644">
            <v>71.040000000000006</v>
          </cell>
        </row>
        <row r="5645">
          <cell r="A5645">
            <v>16801</v>
          </cell>
          <cell r="B5645">
            <v>2</v>
          </cell>
          <cell r="C5645">
            <v>28.4</v>
          </cell>
          <cell r="D5645">
            <v>2</v>
          </cell>
          <cell r="E5645">
            <v>28.4</v>
          </cell>
          <cell r="H5645">
            <v>1</v>
          </cell>
          <cell r="I5645">
            <v>14.2</v>
          </cell>
          <cell r="J5645">
            <v>5</v>
          </cell>
          <cell r="K5645">
            <v>71</v>
          </cell>
        </row>
        <row r="5646">
          <cell r="A5646">
            <v>18190</v>
          </cell>
          <cell r="D5646">
            <v>1</v>
          </cell>
          <cell r="E5646">
            <v>21.9</v>
          </cell>
          <cell r="H5646">
            <v>2</v>
          </cell>
          <cell r="I5646">
            <v>49</v>
          </cell>
          <cell r="J5646">
            <v>3</v>
          </cell>
          <cell r="K5646">
            <v>70.900000000000006</v>
          </cell>
        </row>
        <row r="5647">
          <cell r="A5647">
            <v>29858</v>
          </cell>
          <cell r="B5647">
            <v>1</v>
          </cell>
          <cell r="C5647">
            <v>23.6</v>
          </cell>
          <cell r="F5647">
            <v>1</v>
          </cell>
          <cell r="G5647">
            <v>23.6</v>
          </cell>
          <cell r="H5647">
            <v>1</v>
          </cell>
          <cell r="I5647">
            <v>23.6</v>
          </cell>
          <cell r="J5647">
            <v>3</v>
          </cell>
          <cell r="K5647">
            <v>70.800000000000011</v>
          </cell>
        </row>
        <row r="5648">
          <cell r="A5648">
            <v>23201</v>
          </cell>
          <cell r="H5648">
            <v>3</v>
          </cell>
          <cell r="I5648">
            <v>70.72</v>
          </cell>
          <cell r="J5648">
            <v>3</v>
          </cell>
          <cell r="K5648">
            <v>70.72</v>
          </cell>
        </row>
        <row r="5649">
          <cell r="A5649">
            <v>14907</v>
          </cell>
          <cell r="B5649">
            <v>1</v>
          </cell>
          <cell r="C5649">
            <v>9.1999999999999993</v>
          </cell>
          <cell r="D5649">
            <v>2</v>
          </cell>
          <cell r="E5649">
            <v>17.66</v>
          </cell>
          <cell r="F5649">
            <v>1</v>
          </cell>
          <cell r="G5649">
            <v>9.1999999999999993</v>
          </cell>
          <cell r="H5649">
            <v>4</v>
          </cell>
          <cell r="I5649">
            <v>34.58</v>
          </cell>
          <cell r="J5649">
            <v>8</v>
          </cell>
          <cell r="K5649">
            <v>70.64</v>
          </cell>
        </row>
        <row r="5650">
          <cell r="A5650">
            <v>32183</v>
          </cell>
          <cell r="H5650">
            <v>12</v>
          </cell>
          <cell r="I5650">
            <v>70.33</v>
          </cell>
          <cell r="J5650">
            <v>12</v>
          </cell>
          <cell r="K5650">
            <v>70.33</v>
          </cell>
        </row>
        <row r="5651">
          <cell r="A5651">
            <v>28698</v>
          </cell>
          <cell r="B5651">
            <v>8</v>
          </cell>
          <cell r="C5651">
            <v>11.2</v>
          </cell>
          <cell r="D5651">
            <v>35</v>
          </cell>
          <cell r="E5651">
            <v>39.79</v>
          </cell>
          <cell r="F5651">
            <v>2</v>
          </cell>
          <cell r="G5651">
            <v>2.58</v>
          </cell>
          <cell r="H5651">
            <v>12</v>
          </cell>
          <cell r="I5651">
            <v>16.690000000000001</v>
          </cell>
          <cell r="J5651">
            <v>57</v>
          </cell>
          <cell r="K5651">
            <v>70.259999999999991</v>
          </cell>
        </row>
        <row r="5652">
          <cell r="A5652">
            <v>16333</v>
          </cell>
          <cell r="B5652">
            <v>3</v>
          </cell>
          <cell r="C5652">
            <v>70.2</v>
          </cell>
          <cell r="J5652">
            <v>3</v>
          </cell>
          <cell r="K5652">
            <v>70.2</v>
          </cell>
        </row>
        <row r="5653">
          <cell r="A5653">
            <v>10228</v>
          </cell>
          <cell r="B5653">
            <v>3</v>
          </cell>
          <cell r="C5653">
            <v>11.7</v>
          </cell>
          <cell r="D5653">
            <v>8</v>
          </cell>
          <cell r="E5653">
            <v>31.2</v>
          </cell>
          <cell r="F5653">
            <v>3</v>
          </cell>
          <cell r="G5653">
            <v>11.7</v>
          </cell>
          <cell r="H5653">
            <v>4</v>
          </cell>
          <cell r="I5653">
            <v>15.6</v>
          </cell>
          <cell r="J5653">
            <v>18</v>
          </cell>
          <cell r="K5653">
            <v>70.199999999999989</v>
          </cell>
        </row>
        <row r="5654">
          <cell r="A5654">
            <v>10491</v>
          </cell>
          <cell r="B5654">
            <v>2</v>
          </cell>
          <cell r="C5654">
            <v>15.6</v>
          </cell>
          <cell r="D5654">
            <v>3</v>
          </cell>
          <cell r="E5654">
            <v>23.4</v>
          </cell>
          <cell r="F5654">
            <v>1</v>
          </cell>
          <cell r="G5654">
            <v>7.8</v>
          </cell>
          <cell r="H5654">
            <v>3</v>
          </cell>
          <cell r="I5654">
            <v>23.4</v>
          </cell>
          <cell r="J5654">
            <v>9</v>
          </cell>
          <cell r="K5654">
            <v>70.199999999999989</v>
          </cell>
        </row>
        <row r="5655">
          <cell r="A5655">
            <v>17901</v>
          </cell>
          <cell r="B5655">
            <v>1</v>
          </cell>
          <cell r="C5655">
            <v>7.8</v>
          </cell>
          <cell r="D5655">
            <v>3</v>
          </cell>
          <cell r="E5655">
            <v>23.4</v>
          </cell>
          <cell r="F5655">
            <v>2</v>
          </cell>
          <cell r="G5655">
            <v>15.6</v>
          </cell>
          <cell r="H5655">
            <v>3</v>
          </cell>
          <cell r="I5655">
            <v>23.4</v>
          </cell>
          <cell r="J5655">
            <v>9</v>
          </cell>
          <cell r="K5655">
            <v>70.199999999999989</v>
          </cell>
        </row>
        <row r="5656">
          <cell r="A5656">
            <v>12203</v>
          </cell>
          <cell r="D5656">
            <v>5</v>
          </cell>
          <cell r="E5656">
            <v>70</v>
          </cell>
          <cell r="J5656">
            <v>5</v>
          </cell>
          <cell r="K5656">
            <v>70</v>
          </cell>
        </row>
        <row r="5657">
          <cell r="A5657">
            <v>12682</v>
          </cell>
          <cell r="B5657">
            <v>2</v>
          </cell>
          <cell r="C5657">
            <v>5.6</v>
          </cell>
          <cell r="D5657">
            <v>9</v>
          </cell>
          <cell r="E5657">
            <v>25.2</v>
          </cell>
          <cell r="F5657">
            <v>12</v>
          </cell>
          <cell r="G5657">
            <v>33.6</v>
          </cell>
          <cell r="H5657">
            <v>2</v>
          </cell>
          <cell r="I5657">
            <v>5.6</v>
          </cell>
          <cell r="J5657">
            <v>25</v>
          </cell>
          <cell r="K5657">
            <v>70</v>
          </cell>
        </row>
        <row r="5658">
          <cell r="A5658">
            <v>16909</v>
          </cell>
          <cell r="B5658">
            <v>9</v>
          </cell>
          <cell r="C5658">
            <v>45</v>
          </cell>
          <cell r="D5658">
            <v>5</v>
          </cell>
          <cell r="E5658">
            <v>25</v>
          </cell>
          <cell r="J5658">
            <v>14</v>
          </cell>
          <cell r="K5658">
            <v>70</v>
          </cell>
        </row>
        <row r="5659">
          <cell r="A5659">
            <v>17855</v>
          </cell>
          <cell r="B5659">
            <v>11</v>
          </cell>
          <cell r="C5659">
            <v>38.5</v>
          </cell>
          <cell r="D5659">
            <v>9</v>
          </cell>
          <cell r="E5659">
            <v>31.5</v>
          </cell>
          <cell r="J5659">
            <v>20</v>
          </cell>
          <cell r="K5659">
            <v>70</v>
          </cell>
        </row>
        <row r="5660">
          <cell r="A5660">
            <v>28461</v>
          </cell>
          <cell r="B5660">
            <v>4</v>
          </cell>
          <cell r="C5660">
            <v>20</v>
          </cell>
          <cell r="D5660">
            <v>1</v>
          </cell>
          <cell r="E5660">
            <v>5</v>
          </cell>
          <cell r="F5660">
            <v>4</v>
          </cell>
          <cell r="G5660">
            <v>20</v>
          </cell>
          <cell r="H5660">
            <v>5</v>
          </cell>
          <cell r="I5660">
            <v>25</v>
          </cell>
          <cell r="J5660">
            <v>14</v>
          </cell>
          <cell r="K5660">
            <v>70</v>
          </cell>
        </row>
        <row r="5661">
          <cell r="A5661">
            <v>32413</v>
          </cell>
          <cell r="H5661">
            <v>4</v>
          </cell>
          <cell r="I5661">
            <v>70</v>
          </cell>
          <cell r="J5661">
            <v>4</v>
          </cell>
          <cell r="K5661">
            <v>70</v>
          </cell>
        </row>
        <row r="5662">
          <cell r="A5662">
            <v>23036</v>
          </cell>
          <cell r="B5662">
            <v>1</v>
          </cell>
          <cell r="C5662">
            <v>69.900000000000006</v>
          </cell>
          <cell r="J5662">
            <v>1</v>
          </cell>
          <cell r="K5662">
            <v>69.900000000000006</v>
          </cell>
        </row>
        <row r="5663">
          <cell r="A5663">
            <v>28262</v>
          </cell>
          <cell r="B5663">
            <v>1</v>
          </cell>
          <cell r="C5663">
            <v>69.900000000000006</v>
          </cell>
          <cell r="J5663">
            <v>1</v>
          </cell>
          <cell r="K5663">
            <v>69.900000000000006</v>
          </cell>
        </row>
        <row r="5664">
          <cell r="A5664">
            <v>30271</v>
          </cell>
          <cell r="B5664">
            <v>1</v>
          </cell>
          <cell r="C5664">
            <v>34.9</v>
          </cell>
          <cell r="D5664">
            <v>1</v>
          </cell>
          <cell r="E5664">
            <v>34.9</v>
          </cell>
          <cell r="J5664">
            <v>2</v>
          </cell>
          <cell r="K5664">
            <v>69.8</v>
          </cell>
        </row>
        <row r="5665">
          <cell r="A5665">
            <v>30272</v>
          </cell>
          <cell r="B5665">
            <v>1</v>
          </cell>
          <cell r="C5665">
            <v>34.9</v>
          </cell>
          <cell r="D5665">
            <v>1</v>
          </cell>
          <cell r="E5665">
            <v>34.9</v>
          </cell>
          <cell r="J5665">
            <v>2</v>
          </cell>
          <cell r="K5665">
            <v>69.8</v>
          </cell>
        </row>
        <row r="5666">
          <cell r="A5666">
            <v>2011569</v>
          </cell>
          <cell r="B5666">
            <v>0.39</v>
          </cell>
          <cell r="C5666">
            <v>1.74</v>
          </cell>
          <cell r="F5666">
            <v>5.73</v>
          </cell>
          <cell r="G5666">
            <v>25.77</v>
          </cell>
          <cell r="H5666">
            <v>9.4700000000000006</v>
          </cell>
          <cell r="I5666">
            <v>42.26</v>
          </cell>
          <cell r="J5666">
            <v>15.59</v>
          </cell>
          <cell r="K5666">
            <v>69.77</v>
          </cell>
        </row>
        <row r="5667">
          <cell r="A5667">
            <v>12679</v>
          </cell>
          <cell r="B5667">
            <v>6</v>
          </cell>
          <cell r="C5667">
            <v>14.4</v>
          </cell>
          <cell r="D5667">
            <v>11</v>
          </cell>
          <cell r="E5667">
            <v>26.4</v>
          </cell>
          <cell r="F5667">
            <v>6</v>
          </cell>
          <cell r="G5667">
            <v>14.4</v>
          </cell>
          <cell r="H5667">
            <v>6</v>
          </cell>
          <cell r="I5667">
            <v>14.4</v>
          </cell>
          <cell r="J5667">
            <v>29</v>
          </cell>
          <cell r="K5667">
            <v>69.599999999999994</v>
          </cell>
        </row>
        <row r="5668">
          <cell r="A5668">
            <v>16952</v>
          </cell>
          <cell r="B5668">
            <v>1</v>
          </cell>
          <cell r="C5668">
            <v>23.2</v>
          </cell>
          <cell r="D5668">
            <v>1</v>
          </cell>
          <cell r="E5668">
            <v>23.2</v>
          </cell>
          <cell r="F5668">
            <v>1</v>
          </cell>
          <cell r="G5668">
            <v>23.2</v>
          </cell>
          <cell r="J5668">
            <v>3</v>
          </cell>
          <cell r="K5668">
            <v>69.599999999999994</v>
          </cell>
        </row>
        <row r="5669">
          <cell r="A5669">
            <v>28543</v>
          </cell>
          <cell r="B5669">
            <v>3</v>
          </cell>
          <cell r="C5669">
            <v>34.799999999999997</v>
          </cell>
          <cell r="H5669">
            <v>3</v>
          </cell>
          <cell r="I5669">
            <v>34.799999999999997</v>
          </cell>
          <cell r="J5669">
            <v>6</v>
          </cell>
          <cell r="K5669">
            <v>69.599999999999994</v>
          </cell>
        </row>
        <row r="5670">
          <cell r="A5670">
            <v>29631</v>
          </cell>
          <cell r="B5670">
            <v>3</v>
          </cell>
          <cell r="C5670">
            <v>34.799999999999997</v>
          </cell>
          <cell r="D5670">
            <v>1</v>
          </cell>
          <cell r="E5670">
            <v>11.6</v>
          </cell>
          <cell r="F5670">
            <v>1</v>
          </cell>
          <cell r="G5670">
            <v>11.6</v>
          </cell>
          <cell r="H5670">
            <v>1</v>
          </cell>
          <cell r="I5670">
            <v>11.6</v>
          </cell>
          <cell r="J5670">
            <v>6</v>
          </cell>
          <cell r="K5670">
            <v>69.599999999999994</v>
          </cell>
        </row>
        <row r="5671">
          <cell r="A5671">
            <v>32175</v>
          </cell>
          <cell r="H5671">
            <v>12</v>
          </cell>
          <cell r="I5671">
            <v>69.599999999999994</v>
          </cell>
          <cell r="J5671">
            <v>12</v>
          </cell>
          <cell r="K5671">
            <v>69.599999999999994</v>
          </cell>
        </row>
        <row r="5672">
          <cell r="A5672">
            <v>2022379</v>
          </cell>
          <cell r="B5672">
            <v>0.39</v>
          </cell>
          <cell r="C5672">
            <v>6.83</v>
          </cell>
          <cell r="D5672">
            <v>3.59</v>
          </cell>
          <cell r="E5672">
            <v>62.74</v>
          </cell>
          <cell r="J5672">
            <v>3.98</v>
          </cell>
          <cell r="K5672">
            <v>69.570000000000007</v>
          </cell>
        </row>
        <row r="5673">
          <cell r="A5673">
            <v>10310</v>
          </cell>
          <cell r="D5673">
            <v>11</v>
          </cell>
          <cell r="E5673">
            <v>30.8</v>
          </cell>
          <cell r="F5673">
            <v>4</v>
          </cell>
          <cell r="G5673">
            <v>10.76</v>
          </cell>
          <cell r="H5673">
            <v>10</v>
          </cell>
          <cell r="I5673">
            <v>28</v>
          </cell>
          <cell r="J5673">
            <v>25</v>
          </cell>
          <cell r="K5673">
            <v>69.56</v>
          </cell>
        </row>
        <row r="5674">
          <cell r="A5674">
            <v>29128</v>
          </cell>
          <cell r="B5674">
            <v>5</v>
          </cell>
          <cell r="C5674">
            <v>69.5</v>
          </cell>
          <cell r="J5674">
            <v>5</v>
          </cell>
          <cell r="K5674">
            <v>69.5</v>
          </cell>
        </row>
        <row r="5675">
          <cell r="A5675">
            <v>29132</v>
          </cell>
          <cell r="B5675">
            <v>3</v>
          </cell>
          <cell r="C5675">
            <v>41.7</v>
          </cell>
          <cell r="D5675">
            <v>2</v>
          </cell>
          <cell r="E5675">
            <v>27.8</v>
          </cell>
          <cell r="J5675">
            <v>5</v>
          </cell>
          <cell r="K5675">
            <v>69.5</v>
          </cell>
        </row>
        <row r="5676">
          <cell r="A5676">
            <v>31352</v>
          </cell>
          <cell r="B5676">
            <v>3</v>
          </cell>
          <cell r="C5676">
            <v>29.7</v>
          </cell>
          <cell r="F5676">
            <v>1</v>
          </cell>
          <cell r="G5676">
            <v>9.9</v>
          </cell>
          <cell r="H5676">
            <v>3</v>
          </cell>
          <cell r="I5676">
            <v>29.7</v>
          </cell>
          <cell r="J5676">
            <v>7</v>
          </cell>
          <cell r="K5676">
            <v>69.3</v>
          </cell>
        </row>
        <row r="5677">
          <cell r="A5677">
            <v>23357</v>
          </cell>
          <cell r="B5677">
            <v>1</v>
          </cell>
          <cell r="C5677">
            <v>34.6</v>
          </cell>
          <cell r="D5677">
            <v>1</v>
          </cell>
          <cell r="E5677">
            <v>34.6</v>
          </cell>
          <cell r="J5677">
            <v>2</v>
          </cell>
          <cell r="K5677">
            <v>69.2</v>
          </cell>
        </row>
        <row r="5678">
          <cell r="A5678">
            <v>10262</v>
          </cell>
          <cell r="B5678">
            <v>17</v>
          </cell>
          <cell r="C5678">
            <v>25.5</v>
          </cell>
          <cell r="D5678">
            <v>7</v>
          </cell>
          <cell r="E5678">
            <v>10.5</v>
          </cell>
          <cell r="F5678">
            <v>14</v>
          </cell>
          <cell r="G5678">
            <v>21</v>
          </cell>
          <cell r="H5678">
            <v>8</v>
          </cell>
          <cell r="I5678">
            <v>12</v>
          </cell>
          <cell r="J5678">
            <v>46</v>
          </cell>
          <cell r="K5678">
            <v>69</v>
          </cell>
        </row>
        <row r="5679">
          <cell r="A5679">
            <v>14977</v>
          </cell>
          <cell r="B5679">
            <v>1</v>
          </cell>
          <cell r="C5679">
            <v>34.5</v>
          </cell>
          <cell r="D5679">
            <v>1</v>
          </cell>
          <cell r="E5679">
            <v>34.5</v>
          </cell>
          <cell r="J5679">
            <v>2</v>
          </cell>
          <cell r="K5679">
            <v>69</v>
          </cell>
        </row>
        <row r="5680">
          <cell r="A5680">
            <v>28287</v>
          </cell>
          <cell r="D5680">
            <v>2</v>
          </cell>
          <cell r="E5680">
            <v>46</v>
          </cell>
          <cell r="H5680">
            <v>1</v>
          </cell>
          <cell r="I5680">
            <v>23</v>
          </cell>
          <cell r="J5680">
            <v>3</v>
          </cell>
          <cell r="K5680">
            <v>69</v>
          </cell>
        </row>
        <row r="5681">
          <cell r="A5681">
            <v>31249</v>
          </cell>
          <cell r="B5681">
            <v>2</v>
          </cell>
          <cell r="C5681">
            <v>13.8</v>
          </cell>
          <cell r="D5681">
            <v>2</v>
          </cell>
          <cell r="E5681">
            <v>13.8</v>
          </cell>
          <cell r="F5681">
            <v>4</v>
          </cell>
          <cell r="G5681">
            <v>27.6</v>
          </cell>
          <cell r="H5681">
            <v>2</v>
          </cell>
          <cell r="I5681">
            <v>13.8</v>
          </cell>
          <cell r="J5681">
            <v>10</v>
          </cell>
          <cell r="K5681">
            <v>69</v>
          </cell>
        </row>
        <row r="5682">
          <cell r="A5682">
            <v>18005</v>
          </cell>
          <cell r="F5682">
            <v>1</v>
          </cell>
          <cell r="G5682">
            <v>34.4</v>
          </cell>
          <cell r="H5682">
            <v>1</v>
          </cell>
          <cell r="I5682">
            <v>34.4</v>
          </cell>
          <cell r="J5682">
            <v>2</v>
          </cell>
          <cell r="K5682">
            <v>68.8</v>
          </cell>
        </row>
        <row r="5683">
          <cell r="A5683">
            <v>27179</v>
          </cell>
          <cell r="D5683">
            <v>1</v>
          </cell>
          <cell r="E5683">
            <v>17.2</v>
          </cell>
          <cell r="F5683">
            <v>3</v>
          </cell>
          <cell r="G5683">
            <v>51.6</v>
          </cell>
          <cell r="J5683">
            <v>4</v>
          </cell>
          <cell r="K5683">
            <v>68.8</v>
          </cell>
        </row>
        <row r="5684">
          <cell r="A5684">
            <v>31429</v>
          </cell>
          <cell r="B5684">
            <v>43</v>
          </cell>
          <cell r="C5684">
            <v>68.8</v>
          </cell>
          <cell r="J5684">
            <v>43</v>
          </cell>
          <cell r="K5684">
            <v>68.8</v>
          </cell>
        </row>
        <row r="5685">
          <cell r="A5685">
            <v>15899</v>
          </cell>
          <cell r="B5685">
            <v>3</v>
          </cell>
          <cell r="C5685">
            <v>13.8</v>
          </cell>
          <cell r="D5685">
            <v>4</v>
          </cell>
          <cell r="E5685">
            <v>18.399999999999999</v>
          </cell>
          <cell r="F5685">
            <v>4</v>
          </cell>
          <cell r="G5685">
            <v>18.399999999999999</v>
          </cell>
          <cell r="H5685">
            <v>4</v>
          </cell>
          <cell r="I5685">
            <v>18.03</v>
          </cell>
          <cell r="J5685">
            <v>15</v>
          </cell>
          <cell r="K5685">
            <v>68.63</v>
          </cell>
        </row>
        <row r="5686">
          <cell r="A5686">
            <v>32181</v>
          </cell>
          <cell r="H5686">
            <v>14</v>
          </cell>
          <cell r="I5686">
            <v>68.599999999999994</v>
          </cell>
          <cell r="J5686">
            <v>14</v>
          </cell>
          <cell r="K5686">
            <v>68.599999999999994</v>
          </cell>
        </row>
        <row r="5687">
          <cell r="A5687">
            <v>32516</v>
          </cell>
          <cell r="H5687">
            <v>14</v>
          </cell>
          <cell r="I5687">
            <v>68.599999999999994</v>
          </cell>
          <cell r="J5687">
            <v>14</v>
          </cell>
          <cell r="K5687">
            <v>68.599999999999994</v>
          </cell>
        </row>
        <row r="5688">
          <cell r="A5688">
            <v>10321</v>
          </cell>
          <cell r="D5688">
            <v>4</v>
          </cell>
          <cell r="E5688">
            <v>15.2</v>
          </cell>
          <cell r="F5688">
            <v>8</v>
          </cell>
          <cell r="G5688">
            <v>30.4</v>
          </cell>
          <cell r="H5688">
            <v>6</v>
          </cell>
          <cell r="I5688">
            <v>22.8</v>
          </cell>
          <cell r="J5688">
            <v>18</v>
          </cell>
          <cell r="K5688">
            <v>68.399999999999991</v>
          </cell>
        </row>
        <row r="5689">
          <cell r="A5689">
            <v>10345</v>
          </cell>
          <cell r="B5689">
            <v>26</v>
          </cell>
          <cell r="C5689">
            <v>31.2</v>
          </cell>
          <cell r="D5689">
            <v>8</v>
          </cell>
          <cell r="E5689">
            <v>9.6</v>
          </cell>
          <cell r="F5689">
            <v>9</v>
          </cell>
          <cell r="G5689">
            <v>10.8</v>
          </cell>
          <cell r="H5689">
            <v>14</v>
          </cell>
          <cell r="I5689">
            <v>16.8</v>
          </cell>
          <cell r="J5689">
            <v>57</v>
          </cell>
          <cell r="K5689">
            <v>68.399999999999991</v>
          </cell>
        </row>
        <row r="5690">
          <cell r="A5690">
            <v>12651</v>
          </cell>
          <cell r="D5690">
            <v>4</v>
          </cell>
          <cell r="E5690">
            <v>30.4</v>
          </cell>
          <cell r="F5690">
            <v>2</v>
          </cell>
          <cell r="G5690">
            <v>15.2</v>
          </cell>
          <cell r="H5690">
            <v>3</v>
          </cell>
          <cell r="I5690">
            <v>22.8</v>
          </cell>
          <cell r="J5690">
            <v>9</v>
          </cell>
          <cell r="K5690">
            <v>68.399999999999991</v>
          </cell>
        </row>
        <row r="5691">
          <cell r="A5691">
            <v>2011627</v>
          </cell>
          <cell r="B5691">
            <v>1.04</v>
          </cell>
          <cell r="C5691">
            <v>8.2799999999999994</v>
          </cell>
          <cell r="D5691">
            <v>0.38</v>
          </cell>
          <cell r="E5691">
            <v>3</v>
          </cell>
          <cell r="F5691">
            <v>1.96</v>
          </cell>
          <cell r="G5691">
            <v>15.64</v>
          </cell>
          <cell r="H5691">
            <v>5.19</v>
          </cell>
          <cell r="I5691">
            <v>41.4</v>
          </cell>
          <cell r="J5691">
            <v>8.57</v>
          </cell>
          <cell r="K5691">
            <v>68.319999999999993</v>
          </cell>
        </row>
        <row r="5692">
          <cell r="A5692">
            <v>12760</v>
          </cell>
          <cell r="B5692">
            <v>5</v>
          </cell>
          <cell r="C5692">
            <v>31</v>
          </cell>
          <cell r="D5692">
            <v>2</v>
          </cell>
          <cell r="E5692">
            <v>12.4</v>
          </cell>
          <cell r="F5692">
            <v>2</v>
          </cell>
          <cell r="G5692">
            <v>12.4</v>
          </cell>
          <cell r="H5692">
            <v>2</v>
          </cell>
          <cell r="I5692">
            <v>12.4</v>
          </cell>
          <cell r="J5692">
            <v>11</v>
          </cell>
          <cell r="K5692">
            <v>68.2</v>
          </cell>
        </row>
        <row r="5693">
          <cell r="A5693">
            <v>23202</v>
          </cell>
          <cell r="B5693">
            <v>1</v>
          </cell>
          <cell r="C5693">
            <v>24</v>
          </cell>
          <cell r="H5693">
            <v>2</v>
          </cell>
          <cell r="I5693">
            <v>44.16</v>
          </cell>
          <cell r="J5693">
            <v>3</v>
          </cell>
          <cell r="K5693">
            <v>68.16</v>
          </cell>
        </row>
        <row r="5694">
          <cell r="A5694">
            <v>32058</v>
          </cell>
          <cell r="F5694">
            <v>8</v>
          </cell>
          <cell r="G5694">
            <v>41.58</v>
          </cell>
          <cell r="H5694">
            <v>5</v>
          </cell>
          <cell r="I5694">
            <v>26.5</v>
          </cell>
          <cell r="J5694">
            <v>13</v>
          </cell>
          <cell r="K5694">
            <v>68.08</v>
          </cell>
        </row>
        <row r="5695">
          <cell r="A5695">
            <v>11739</v>
          </cell>
          <cell r="F5695">
            <v>3</v>
          </cell>
          <cell r="G5695">
            <v>20.399999999999999</v>
          </cell>
          <cell r="H5695">
            <v>7</v>
          </cell>
          <cell r="I5695">
            <v>47.6</v>
          </cell>
          <cell r="J5695">
            <v>10</v>
          </cell>
          <cell r="K5695">
            <v>68</v>
          </cell>
        </row>
        <row r="5696">
          <cell r="A5696">
            <v>17518</v>
          </cell>
          <cell r="B5696">
            <v>3</v>
          </cell>
          <cell r="C5696">
            <v>51</v>
          </cell>
          <cell r="H5696">
            <v>1</v>
          </cell>
          <cell r="I5696">
            <v>17</v>
          </cell>
          <cell r="J5696">
            <v>4</v>
          </cell>
          <cell r="K5696">
            <v>68</v>
          </cell>
        </row>
        <row r="5697">
          <cell r="A5697">
            <v>29830</v>
          </cell>
          <cell r="B5697">
            <v>1</v>
          </cell>
          <cell r="C5697">
            <v>34</v>
          </cell>
          <cell r="F5697">
            <v>1</v>
          </cell>
          <cell r="G5697">
            <v>34</v>
          </cell>
          <cell r="J5697">
            <v>2</v>
          </cell>
          <cell r="K5697">
            <v>68</v>
          </cell>
        </row>
        <row r="5698">
          <cell r="A5698">
            <v>13284</v>
          </cell>
          <cell r="B5698">
            <v>17</v>
          </cell>
          <cell r="C5698">
            <v>57.42</v>
          </cell>
          <cell r="D5698">
            <v>2</v>
          </cell>
          <cell r="E5698">
            <v>7</v>
          </cell>
          <cell r="F5698">
            <v>1</v>
          </cell>
          <cell r="G5698">
            <v>3.5</v>
          </cell>
          <cell r="J5698">
            <v>20</v>
          </cell>
          <cell r="K5698">
            <v>67.92</v>
          </cell>
        </row>
        <row r="5699">
          <cell r="A5699">
            <v>29529</v>
          </cell>
          <cell r="H5699">
            <v>2</v>
          </cell>
          <cell r="I5699">
            <v>67.900000000000006</v>
          </cell>
          <cell r="J5699">
            <v>2</v>
          </cell>
          <cell r="K5699">
            <v>67.900000000000006</v>
          </cell>
        </row>
        <row r="5700">
          <cell r="A5700">
            <v>30581</v>
          </cell>
          <cell r="F5700">
            <v>1</v>
          </cell>
          <cell r="G5700">
            <v>22.6</v>
          </cell>
          <cell r="H5700">
            <v>2</v>
          </cell>
          <cell r="I5700">
            <v>45.2</v>
          </cell>
          <cell r="J5700">
            <v>3</v>
          </cell>
          <cell r="K5700">
            <v>67.800000000000011</v>
          </cell>
        </row>
        <row r="5701">
          <cell r="A5701">
            <v>10908</v>
          </cell>
          <cell r="B5701">
            <v>2</v>
          </cell>
          <cell r="C5701">
            <v>67.8</v>
          </cell>
          <cell r="J5701">
            <v>2</v>
          </cell>
          <cell r="K5701">
            <v>67.8</v>
          </cell>
        </row>
        <row r="5702">
          <cell r="A5702">
            <v>31508</v>
          </cell>
          <cell r="B5702">
            <v>5</v>
          </cell>
          <cell r="C5702">
            <v>31</v>
          </cell>
          <cell r="D5702">
            <v>6</v>
          </cell>
          <cell r="E5702">
            <v>36.700000000000003</v>
          </cell>
          <cell r="J5702">
            <v>11</v>
          </cell>
          <cell r="K5702">
            <v>67.7</v>
          </cell>
        </row>
        <row r="5703">
          <cell r="A5703">
            <v>30012</v>
          </cell>
          <cell r="B5703">
            <v>6</v>
          </cell>
          <cell r="C5703">
            <v>24</v>
          </cell>
          <cell r="H5703">
            <v>11</v>
          </cell>
          <cell r="I5703">
            <v>43.68</v>
          </cell>
          <cell r="J5703">
            <v>17</v>
          </cell>
          <cell r="K5703">
            <v>67.680000000000007</v>
          </cell>
        </row>
        <row r="5704">
          <cell r="A5704">
            <v>10292</v>
          </cell>
          <cell r="B5704">
            <v>4</v>
          </cell>
          <cell r="C5704">
            <v>67.599999999999994</v>
          </cell>
          <cell r="J5704">
            <v>4</v>
          </cell>
          <cell r="K5704">
            <v>67.599999999999994</v>
          </cell>
        </row>
        <row r="5705">
          <cell r="A5705">
            <v>16213</v>
          </cell>
          <cell r="B5705">
            <v>3</v>
          </cell>
          <cell r="C5705">
            <v>50.7</v>
          </cell>
          <cell r="H5705">
            <v>1</v>
          </cell>
          <cell r="I5705">
            <v>16.899999999999999</v>
          </cell>
          <cell r="J5705">
            <v>4</v>
          </cell>
          <cell r="K5705">
            <v>67.599999999999994</v>
          </cell>
        </row>
        <row r="5706">
          <cell r="A5706">
            <v>22726</v>
          </cell>
          <cell r="B5706">
            <v>1</v>
          </cell>
          <cell r="C5706">
            <v>16.899999999999999</v>
          </cell>
          <cell r="D5706">
            <v>1</v>
          </cell>
          <cell r="E5706">
            <v>16.899999999999999</v>
          </cell>
          <cell r="F5706">
            <v>1</v>
          </cell>
          <cell r="G5706">
            <v>16.899999999999999</v>
          </cell>
          <cell r="H5706">
            <v>1</v>
          </cell>
          <cell r="I5706">
            <v>16.899999999999999</v>
          </cell>
          <cell r="J5706">
            <v>4</v>
          </cell>
          <cell r="K5706">
            <v>67.599999999999994</v>
          </cell>
        </row>
        <row r="5707">
          <cell r="A5707">
            <v>22811</v>
          </cell>
          <cell r="B5707">
            <v>1</v>
          </cell>
          <cell r="C5707">
            <v>5.2</v>
          </cell>
          <cell r="D5707">
            <v>3</v>
          </cell>
          <cell r="E5707">
            <v>15.6</v>
          </cell>
          <cell r="F5707">
            <v>9</v>
          </cell>
          <cell r="G5707">
            <v>46.8</v>
          </cell>
          <cell r="J5707">
            <v>13</v>
          </cell>
          <cell r="K5707">
            <v>67.599999999999994</v>
          </cell>
        </row>
        <row r="5708">
          <cell r="A5708">
            <v>31641</v>
          </cell>
          <cell r="D5708">
            <v>2</v>
          </cell>
          <cell r="E5708">
            <v>33.799999999999997</v>
          </cell>
          <cell r="F5708">
            <v>1</v>
          </cell>
          <cell r="G5708">
            <v>16.899999999999999</v>
          </cell>
          <cell r="H5708">
            <v>1</v>
          </cell>
          <cell r="I5708">
            <v>16.899999999999999</v>
          </cell>
          <cell r="J5708">
            <v>4</v>
          </cell>
          <cell r="K5708">
            <v>67.599999999999994</v>
          </cell>
        </row>
        <row r="5709">
          <cell r="A5709">
            <v>31719</v>
          </cell>
          <cell r="D5709">
            <v>3</v>
          </cell>
          <cell r="E5709">
            <v>35.92</v>
          </cell>
          <cell r="F5709">
            <v>1</v>
          </cell>
          <cell r="G5709">
            <v>12.3</v>
          </cell>
          <cell r="H5709">
            <v>2</v>
          </cell>
          <cell r="I5709">
            <v>19</v>
          </cell>
          <cell r="J5709">
            <v>6</v>
          </cell>
          <cell r="K5709">
            <v>67.22</v>
          </cell>
        </row>
        <row r="5710">
          <cell r="A5710">
            <v>31257</v>
          </cell>
          <cell r="B5710">
            <v>7</v>
          </cell>
          <cell r="C5710">
            <v>67.2</v>
          </cell>
          <cell r="J5710">
            <v>7</v>
          </cell>
          <cell r="K5710">
            <v>67.2</v>
          </cell>
        </row>
        <row r="5711">
          <cell r="A5711">
            <v>12686</v>
          </cell>
          <cell r="B5711">
            <v>2</v>
          </cell>
          <cell r="C5711">
            <v>5.6</v>
          </cell>
          <cell r="D5711">
            <v>6</v>
          </cell>
          <cell r="E5711">
            <v>16.8</v>
          </cell>
          <cell r="F5711">
            <v>8</v>
          </cell>
          <cell r="G5711">
            <v>22.4</v>
          </cell>
          <cell r="H5711">
            <v>8</v>
          </cell>
          <cell r="I5711">
            <v>22.4</v>
          </cell>
          <cell r="J5711">
            <v>24</v>
          </cell>
          <cell r="K5711">
            <v>67.199999999999989</v>
          </cell>
        </row>
        <row r="5712">
          <cell r="A5712">
            <v>30599</v>
          </cell>
          <cell r="B5712">
            <v>1</v>
          </cell>
          <cell r="C5712">
            <v>22.4</v>
          </cell>
          <cell r="D5712">
            <v>1</v>
          </cell>
          <cell r="E5712">
            <v>22.4</v>
          </cell>
          <cell r="F5712">
            <v>1</v>
          </cell>
          <cell r="G5712">
            <v>22.4</v>
          </cell>
          <cell r="J5712">
            <v>3</v>
          </cell>
          <cell r="K5712">
            <v>67.199999999999989</v>
          </cell>
        </row>
        <row r="5713">
          <cell r="A5713">
            <v>31688</v>
          </cell>
          <cell r="D5713">
            <v>8</v>
          </cell>
          <cell r="E5713">
            <v>41.18</v>
          </cell>
          <cell r="F5713">
            <v>4</v>
          </cell>
          <cell r="G5713">
            <v>20.8</v>
          </cell>
          <cell r="H5713">
            <v>1</v>
          </cell>
          <cell r="I5713">
            <v>5.2</v>
          </cell>
          <cell r="J5713">
            <v>13</v>
          </cell>
          <cell r="K5713">
            <v>67.180000000000007</v>
          </cell>
        </row>
        <row r="5714">
          <cell r="A5714">
            <v>14860</v>
          </cell>
          <cell r="B5714">
            <v>6</v>
          </cell>
          <cell r="C5714">
            <v>43.08</v>
          </cell>
          <cell r="D5714">
            <v>1</v>
          </cell>
          <cell r="E5714">
            <v>7.91</v>
          </cell>
          <cell r="F5714">
            <v>1</v>
          </cell>
          <cell r="G5714">
            <v>7.91</v>
          </cell>
          <cell r="H5714">
            <v>1</v>
          </cell>
          <cell r="I5714">
            <v>7.91</v>
          </cell>
          <cell r="J5714">
            <v>9</v>
          </cell>
          <cell r="K5714">
            <v>66.809999999999988</v>
          </cell>
        </row>
        <row r="5715">
          <cell r="A5715">
            <v>16215</v>
          </cell>
          <cell r="B5715">
            <v>2</v>
          </cell>
          <cell r="C5715">
            <v>33.4</v>
          </cell>
          <cell r="D5715">
            <v>1</v>
          </cell>
          <cell r="E5715">
            <v>16.7</v>
          </cell>
          <cell r="F5715">
            <v>1</v>
          </cell>
          <cell r="G5715">
            <v>16.7</v>
          </cell>
          <cell r="J5715">
            <v>4</v>
          </cell>
          <cell r="K5715">
            <v>66.8</v>
          </cell>
        </row>
        <row r="5716">
          <cell r="A5716">
            <v>18516</v>
          </cell>
          <cell r="B5716">
            <v>5</v>
          </cell>
          <cell r="C5716">
            <v>5.7</v>
          </cell>
          <cell r="D5716">
            <v>22</v>
          </cell>
          <cell r="E5716">
            <v>26.3</v>
          </cell>
          <cell r="F5716">
            <v>29</v>
          </cell>
          <cell r="G5716">
            <v>34.799999999999997</v>
          </cell>
          <cell r="J5716">
            <v>56</v>
          </cell>
          <cell r="K5716">
            <v>66.8</v>
          </cell>
        </row>
        <row r="5717">
          <cell r="A5717">
            <v>23602</v>
          </cell>
          <cell r="B5717">
            <v>4</v>
          </cell>
          <cell r="C5717">
            <v>19.96</v>
          </cell>
          <cell r="D5717">
            <v>1</v>
          </cell>
          <cell r="E5717">
            <v>5.2</v>
          </cell>
          <cell r="F5717">
            <v>1</v>
          </cell>
          <cell r="G5717">
            <v>5.2</v>
          </cell>
          <cell r="H5717">
            <v>7</v>
          </cell>
          <cell r="I5717">
            <v>36.4</v>
          </cell>
          <cell r="J5717">
            <v>13</v>
          </cell>
          <cell r="K5717">
            <v>66.759999999999991</v>
          </cell>
        </row>
        <row r="5718">
          <cell r="A5718">
            <v>12812</v>
          </cell>
          <cell r="B5718">
            <v>2</v>
          </cell>
          <cell r="C5718">
            <v>14.8</v>
          </cell>
          <cell r="D5718">
            <v>5</v>
          </cell>
          <cell r="E5718">
            <v>37</v>
          </cell>
          <cell r="F5718">
            <v>1</v>
          </cell>
          <cell r="G5718">
            <v>7.4</v>
          </cell>
          <cell r="H5718">
            <v>1</v>
          </cell>
          <cell r="I5718">
            <v>7.4</v>
          </cell>
          <cell r="J5718">
            <v>9</v>
          </cell>
          <cell r="K5718">
            <v>66.599999999999994</v>
          </cell>
        </row>
        <row r="5719">
          <cell r="A5719">
            <v>2011629</v>
          </cell>
          <cell r="B5719">
            <v>1.32</v>
          </cell>
          <cell r="C5719">
            <v>11.2</v>
          </cell>
          <cell r="D5719">
            <v>2.9</v>
          </cell>
          <cell r="E5719">
            <v>24.65</v>
          </cell>
          <cell r="F5719">
            <v>3.51</v>
          </cell>
          <cell r="G5719">
            <v>29.84</v>
          </cell>
          <cell r="H5719">
            <v>0.1</v>
          </cell>
          <cell r="I5719">
            <v>0.85</v>
          </cell>
          <cell r="J5719">
            <v>7.8299999999999992</v>
          </cell>
          <cell r="K5719">
            <v>66.539999999999992</v>
          </cell>
        </row>
        <row r="5720">
          <cell r="A5720">
            <v>31511</v>
          </cell>
          <cell r="B5720">
            <v>2</v>
          </cell>
          <cell r="C5720">
            <v>12.4</v>
          </cell>
          <cell r="D5720">
            <v>3</v>
          </cell>
          <cell r="E5720">
            <v>18.600000000000001</v>
          </cell>
          <cell r="F5720">
            <v>4</v>
          </cell>
          <cell r="G5720">
            <v>23.52</v>
          </cell>
          <cell r="H5720">
            <v>2</v>
          </cell>
          <cell r="I5720">
            <v>12</v>
          </cell>
          <cell r="J5720">
            <v>11</v>
          </cell>
          <cell r="K5720">
            <v>66.52</v>
          </cell>
        </row>
        <row r="5721">
          <cell r="A5721">
            <v>32324</v>
          </cell>
          <cell r="H5721">
            <v>19</v>
          </cell>
          <cell r="I5721">
            <v>66.5</v>
          </cell>
          <cell r="J5721">
            <v>19</v>
          </cell>
          <cell r="K5721">
            <v>66.5</v>
          </cell>
        </row>
        <row r="5722">
          <cell r="A5722">
            <v>22852</v>
          </cell>
          <cell r="B5722">
            <v>6</v>
          </cell>
          <cell r="C5722">
            <v>26.4</v>
          </cell>
          <cell r="D5722">
            <v>4</v>
          </cell>
          <cell r="E5722">
            <v>17.600000000000001</v>
          </cell>
          <cell r="F5722">
            <v>1</v>
          </cell>
          <cell r="G5722">
            <v>4.4000000000000004</v>
          </cell>
          <cell r="H5722">
            <v>4</v>
          </cell>
          <cell r="I5722">
            <v>17.600000000000001</v>
          </cell>
          <cell r="J5722">
            <v>15</v>
          </cell>
          <cell r="K5722">
            <v>66</v>
          </cell>
        </row>
        <row r="5723">
          <cell r="A5723">
            <v>28440</v>
          </cell>
          <cell r="F5723">
            <v>1</v>
          </cell>
          <cell r="G5723">
            <v>33</v>
          </cell>
          <cell r="H5723">
            <v>1</v>
          </cell>
          <cell r="I5723">
            <v>33</v>
          </cell>
          <cell r="J5723">
            <v>2</v>
          </cell>
          <cell r="K5723">
            <v>66</v>
          </cell>
        </row>
        <row r="5724">
          <cell r="A5724">
            <v>28661</v>
          </cell>
          <cell r="D5724">
            <v>5</v>
          </cell>
          <cell r="E5724">
            <v>33</v>
          </cell>
          <cell r="F5724">
            <v>5</v>
          </cell>
          <cell r="G5724">
            <v>33</v>
          </cell>
          <cell r="J5724">
            <v>10</v>
          </cell>
          <cell r="K5724">
            <v>66</v>
          </cell>
        </row>
        <row r="5725">
          <cell r="A5725">
            <v>28758</v>
          </cell>
          <cell r="B5725">
            <v>2</v>
          </cell>
          <cell r="C5725">
            <v>13.2</v>
          </cell>
          <cell r="D5725">
            <v>3</v>
          </cell>
          <cell r="E5725">
            <v>19.8</v>
          </cell>
          <cell r="F5725">
            <v>3</v>
          </cell>
          <cell r="G5725">
            <v>19.8</v>
          </cell>
          <cell r="H5725">
            <v>2</v>
          </cell>
          <cell r="I5725">
            <v>13.2</v>
          </cell>
          <cell r="J5725">
            <v>10</v>
          </cell>
          <cell r="K5725">
            <v>66</v>
          </cell>
        </row>
        <row r="5726">
          <cell r="A5726">
            <v>29589</v>
          </cell>
          <cell r="B5726">
            <v>5</v>
          </cell>
          <cell r="C5726">
            <v>33</v>
          </cell>
          <cell r="D5726">
            <v>1</v>
          </cell>
          <cell r="E5726">
            <v>6.6</v>
          </cell>
          <cell r="F5726">
            <v>2</v>
          </cell>
          <cell r="G5726">
            <v>13.2</v>
          </cell>
          <cell r="H5726">
            <v>2</v>
          </cell>
          <cell r="I5726">
            <v>13.2</v>
          </cell>
          <cell r="J5726">
            <v>10</v>
          </cell>
          <cell r="K5726">
            <v>66</v>
          </cell>
        </row>
        <row r="5727">
          <cell r="A5727">
            <v>31321</v>
          </cell>
          <cell r="B5727">
            <v>7</v>
          </cell>
          <cell r="C5727">
            <v>38.5</v>
          </cell>
          <cell r="D5727">
            <v>1</v>
          </cell>
          <cell r="E5727">
            <v>5.5</v>
          </cell>
          <cell r="F5727">
            <v>2</v>
          </cell>
          <cell r="G5727">
            <v>11</v>
          </cell>
          <cell r="H5727">
            <v>2</v>
          </cell>
          <cell r="I5727">
            <v>11</v>
          </cell>
          <cell r="J5727">
            <v>12</v>
          </cell>
          <cell r="K5727">
            <v>66</v>
          </cell>
        </row>
        <row r="5728">
          <cell r="A5728">
            <v>31917</v>
          </cell>
          <cell r="H5728">
            <v>2</v>
          </cell>
          <cell r="I5728">
            <v>66</v>
          </cell>
          <cell r="J5728">
            <v>2</v>
          </cell>
          <cell r="K5728">
            <v>66</v>
          </cell>
        </row>
        <row r="5729">
          <cell r="A5729">
            <v>32428</v>
          </cell>
          <cell r="H5729">
            <v>12</v>
          </cell>
          <cell r="I5729">
            <v>66</v>
          </cell>
          <cell r="J5729">
            <v>12</v>
          </cell>
          <cell r="K5729">
            <v>66</v>
          </cell>
        </row>
        <row r="5730">
          <cell r="A5730">
            <v>16527</v>
          </cell>
          <cell r="F5730">
            <v>7</v>
          </cell>
          <cell r="G5730">
            <v>26.99</v>
          </cell>
          <cell r="H5730">
            <v>10</v>
          </cell>
          <cell r="I5730">
            <v>39</v>
          </cell>
          <cell r="J5730">
            <v>17</v>
          </cell>
          <cell r="K5730">
            <v>65.989999999999995</v>
          </cell>
        </row>
        <row r="5731">
          <cell r="A5731">
            <v>29708</v>
          </cell>
          <cell r="B5731">
            <v>72</v>
          </cell>
          <cell r="C5731">
            <v>28.8</v>
          </cell>
          <cell r="D5731">
            <v>20</v>
          </cell>
          <cell r="E5731">
            <v>8</v>
          </cell>
          <cell r="F5731">
            <v>40</v>
          </cell>
          <cell r="G5731">
            <v>16</v>
          </cell>
          <cell r="H5731">
            <v>33</v>
          </cell>
          <cell r="I5731">
            <v>13.17</v>
          </cell>
          <cell r="J5731">
            <v>165</v>
          </cell>
          <cell r="K5731">
            <v>65.97</v>
          </cell>
        </row>
        <row r="5732">
          <cell r="A5732">
            <v>29760</v>
          </cell>
          <cell r="F5732">
            <v>1</v>
          </cell>
          <cell r="G5732">
            <v>32.9</v>
          </cell>
          <cell r="H5732">
            <v>1</v>
          </cell>
          <cell r="I5732">
            <v>32.9</v>
          </cell>
          <cell r="J5732">
            <v>2</v>
          </cell>
          <cell r="K5732">
            <v>65.8</v>
          </cell>
        </row>
        <row r="5733">
          <cell r="A5733">
            <v>16875</v>
          </cell>
          <cell r="D5733">
            <v>1</v>
          </cell>
          <cell r="E5733">
            <v>21.9</v>
          </cell>
          <cell r="F5733">
            <v>2</v>
          </cell>
          <cell r="G5733">
            <v>43.8</v>
          </cell>
          <cell r="J5733">
            <v>3</v>
          </cell>
          <cell r="K5733">
            <v>65.699999999999989</v>
          </cell>
        </row>
        <row r="5734">
          <cell r="A5734">
            <v>31195</v>
          </cell>
          <cell r="B5734">
            <v>1</v>
          </cell>
          <cell r="C5734">
            <v>21.9</v>
          </cell>
          <cell r="F5734">
            <v>2</v>
          </cell>
          <cell r="G5734">
            <v>43.8</v>
          </cell>
          <cell r="J5734">
            <v>3</v>
          </cell>
          <cell r="K5734">
            <v>65.699999999999989</v>
          </cell>
        </row>
        <row r="5735">
          <cell r="A5735">
            <v>10474</v>
          </cell>
          <cell r="B5735">
            <v>4</v>
          </cell>
          <cell r="C5735">
            <v>32.799999999999997</v>
          </cell>
          <cell r="F5735">
            <v>2</v>
          </cell>
          <cell r="G5735">
            <v>16.399999999999999</v>
          </cell>
          <cell r="H5735">
            <v>2</v>
          </cell>
          <cell r="I5735">
            <v>16.399999999999999</v>
          </cell>
          <cell r="J5735">
            <v>8</v>
          </cell>
          <cell r="K5735">
            <v>65.599999999999994</v>
          </cell>
        </row>
        <row r="5736">
          <cell r="A5736">
            <v>30423</v>
          </cell>
          <cell r="B5736">
            <v>4</v>
          </cell>
          <cell r="C5736">
            <v>37.200000000000003</v>
          </cell>
          <cell r="D5736">
            <v>1</v>
          </cell>
          <cell r="E5736">
            <v>9.3000000000000007</v>
          </cell>
          <cell r="H5736">
            <v>2</v>
          </cell>
          <cell r="I5736">
            <v>18.600000000000001</v>
          </cell>
          <cell r="J5736">
            <v>7</v>
          </cell>
          <cell r="K5736">
            <v>65.099999999999994</v>
          </cell>
        </row>
        <row r="5737">
          <cell r="A5737">
            <v>16696</v>
          </cell>
          <cell r="B5737">
            <v>1</v>
          </cell>
          <cell r="C5737">
            <v>6.5</v>
          </cell>
          <cell r="D5737">
            <v>2</v>
          </cell>
          <cell r="E5737">
            <v>13</v>
          </cell>
          <cell r="F5737">
            <v>7</v>
          </cell>
          <cell r="G5737">
            <v>45.5</v>
          </cell>
          <cell r="J5737">
            <v>10</v>
          </cell>
          <cell r="K5737">
            <v>65</v>
          </cell>
        </row>
        <row r="5738">
          <cell r="A5738">
            <v>28313</v>
          </cell>
          <cell r="B5738">
            <v>2</v>
          </cell>
          <cell r="C5738">
            <v>13</v>
          </cell>
          <cell r="D5738">
            <v>2</v>
          </cell>
          <cell r="E5738">
            <v>13</v>
          </cell>
          <cell r="F5738">
            <v>3</v>
          </cell>
          <cell r="G5738">
            <v>19.5</v>
          </cell>
          <cell r="H5738">
            <v>3</v>
          </cell>
          <cell r="I5738">
            <v>19.5</v>
          </cell>
          <cell r="J5738">
            <v>10</v>
          </cell>
          <cell r="K5738">
            <v>65</v>
          </cell>
        </row>
        <row r="5739">
          <cell r="A5739">
            <v>28955</v>
          </cell>
          <cell r="F5739">
            <v>1</v>
          </cell>
          <cell r="G5739">
            <v>32.5</v>
          </cell>
          <cell r="H5739">
            <v>1</v>
          </cell>
          <cell r="I5739">
            <v>32.5</v>
          </cell>
          <cell r="J5739">
            <v>2</v>
          </cell>
          <cell r="K5739">
            <v>65</v>
          </cell>
        </row>
        <row r="5740">
          <cell r="A5740">
            <v>22817</v>
          </cell>
          <cell r="B5740">
            <v>1</v>
          </cell>
          <cell r="C5740">
            <v>7.54</v>
          </cell>
          <cell r="D5740">
            <v>3</v>
          </cell>
          <cell r="E5740">
            <v>24.6</v>
          </cell>
          <cell r="F5740">
            <v>1</v>
          </cell>
          <cell r="G5740">
            <v>8.1999999999999993</v>
          </cell>
          <cell r="H5740">
            <v>3</v>
          </cell>
          <cell r="I5740">
            <v>24.6</v>
          </cell>
          <cell r="J5740">
            <v>8</v>
          </cell>
          <cell r="K5740">
            <v>64.94</v>
          </cell>
        </row>
        <row r="5741">
          <cell r="A5741">
            <v>16241</v>
          </cell>
          <cell r="F5741">
            <v>2</v>
          </cell>
          <cell r="G5741">
            <v>11.8</v>
          </cell>
          <cell r="H5741">
            <v>9</v>
          </cell>
          <cell r="I5741">
            <v>53.1</v>
          </cell>
          <cell r="J5741">
            <v>11</v>
          </cell>
          <cell r="K5741">
            <v>64.900000000000006</v>
          </cell>
        </row>
        <row r="5742">
          <cell r="A5742">
            <v>30178</v>
          </cell>
          <cell r="D5742">
            <v>1</v>
          </cell>
          <cell r="E5742">
            <v>64.900000000000006</v>
          </cell>
          <cell r="J5742">
            <v>1</v>
          </cell>
          <cell r="K5742">
            <v>64.900000000000006</v>
          </cell>
        </row>
        <row r="5743">
          <cell r="A5743">
            <v>31459</v>
          </cell>
          <cell r="B5743">
            <v>4</v>
          </cell>
          <cell r="C5743">
            <v>23.6</v>
          </cell>
          <cell r="D5743">
            <v>3</v>
          </cell>
          <cell r="E5743">
            <v>17.7</v>
          </cell>
          <cell r="F5743">
            <v>2</v>
          </cell>
          <cell r="G5743">
            <v>11.8</v>
          </cell>
          <cell r="H5743">
            <v>2</v>
          </cell>
          <cell r="I5743">
            <v>11.8</v>
          </cell>
          <cell r="J5743">
            <v>11</v>
          </cell>
          <cell r="K5743">
            <v>64.899999999999991</v>
          </cell>
        </row>
        <row r="5744">
          <cell r="A5744">
            <v>31481</v>
          </cell>
          <cell r="B5744">
            <v>2</v>
          </cell>
          <cell r="C5744">
            <v>14.4</v>
          </cell>
          <cell r="D5744">
            <v>2</v>
          </cell>
          <cell r="E5744">
            <v>14.4</v>
          </cell>
          <cell r="F5744">
            <v>3</v>
          </cell>
          <cell r="G5744">
            <v>21.6</v>
          </cell>
          <cell r="H5744">
            <v>2</v>
          </cell>
          <cell r="I5744">
            <v>14.4</v>
          </cell>
          <cell r="J5744">
            <v>9</v>
          </cell>
          <cell r="K5744">
            <v>64.800000000000011</v>
          </cell>
        </row>
        <row r="5745">
          <cell r="A5745">
            <v>15505</v>
          </cell>
          <cell r="B5745">
            <v>3</v>
          </cell>
          <cell r="C5745">
            <v>48.6</v>
          </cell>
          <cell r="H5745">
            <v>1</v>
          </cell>
          <cell r="I5745">
            <v>16.2</v>
          </cell>
          <cell r="J5745">
            <v>4</v>
          </cell>
          <cell r="K5745">
            <v>64.8</v>
          </cell>
        </row>
        <row r="5746">
          <cell r="A5746">
            <v>17457</v>
          </cell>
          <cell r="F5746">
            <v>10</v>
          </cell>
          <cell r="G5746">
            <v>54</v>
          </cell>
          <cell r="H5746">
            <v>2</v>
          </cell>
          <cell r="I5746">
            <v>10.8</v>
          </cell>
          <cell r="J5746">
            <v>12</v>
          </cell>
          <cell r="K5746">
            <v>64.8</v>
          </cell>
        </row>
        <row r="5747">
          <cell r="A5747">
            <v>17960</v>
          </cell>
          <cell r="H5747">
            <v>3</v>
          </cell>
          <cell r="I5747">
            <v>64.8</v>
          </cell>
          <cell r="J5747">
            <v>3</v>
          </cell>
          <cell r="K5747">
            <v>64.8</v>
          </cell>
        </row>
        <row r="5748">
          <cell r="A5748">
            <v>31979</v>
          </cell>
          <cell r="H5748">
            <v>6</v>
          </cell>
          <cell r="I5748">
            <v>64.8</v>
          </cell>
          <cell r="J5748">
            <v>6</v>
          </cell>
          <cell r="K5748">
            <v>64.8</v>
          </cell>
        </row>
        <row r="5749">
          <cell r="A5749">
            <v>31230</v>
          </cell>
          <cell r="B5749">
            <v>7</v>
          </cell>
          <cell r="C5749">
            <v>12.6</v>
          </cell>
          <cell r="D5749">
            <v>11</v>
          </cell>
          <cell r="E5749">
            <v>19.8</v>
          </cell>
          <cell r="F5749">
            <v>12</v>
          </cell>
          <cell r="G5749">
            <v>21.32</v>
          </cell>
          <cell r="H5749">
            <v>6</v>
          </cell>
          <cell r="I5749">
            <v>10.8</v>
          </cell>
          <cell r="J5749">
            <v>36</v>
          </cell>
          <cell r="K5749">
            <v>64.52</v>
          </cell>
        </row>
        <row r="5750">
          <cell r="A5750">
            <v>10577</v>
          </cell>
          <cell r="B5750">
            <v>2</v>
          </cell>
          <cell r="C5750">
            <v>25.8</v>
          </cell>
          <cell r="F5750">
            <v>1</v>
          </cell>
          <cell r="G5750">
            <v>12.9</v>
          </cell>
          <cell r="H5750">
            <v>2</v>
          </cell>
          <cell r="I5750">
            <v>25.8</v>
          </cell>
          <cell r="J5750">
            <v>5</v>
          </cell>
          <cell r="K5750">
            <v>64.5</v>
          </cell>
        </row>
        <row r="5751">
          <cell r="A5751">
            <v>11069</v>
          </cell>
          <cell r="D5751">
            <v>1</v>
          </cell>
          <cell r="E5751">
            <v>5.2</v>
          </cell>
          <cell r="F5751">
            <v>9</v>
          </cell>
          <cell r="G5751">
            <v>43.44</v>
          </cell>
          <cell r="H5751">
            <v>3</v>
          </cell>
          <cell r="I5751">
            <v>15.8</v>
          </cell>
          <cell r="J5751">
            <v>13</v>
          </cell>
          <cell r="K5751">
            <v>64.44</v>
          </cell>
        </row>
        <row r="5752">
          <cell r="A5752">
            <v>32348</v>
          </cell>
          <cell r="H5752">
            <v>11</v>
          </cell>
          <cell r="I5752">
            <v>64.430000000000007</v>
          </cell>
          <cell r="J5752">
            <v>11</v>
          </cell>
          <cell r="K5752">
            <v>64.430000000000007</v>
          </cell>
        </row>
        <row r="5753">
          <cell r="A5753">
            <v>28462</v>
          </cell>
          <cell r="B5753">
            <v>13</v>
          </cell>
          <cell r="C5753">
            <v>31.01</v>
          </cell>
          <cell r="D5753">
            <v>6</v>
          </cell>
          <cell r="E5753">
            <v>14.4</v>
          </cell>
          <cell r="F5753">
            <v>7</v>
          </cell>
          <cell r="G5753">
            <v>16.61</v>
          </cell>
          <cell r="H5753">
            <v>1</v>
          </cell>
          <cell r="I5753">
            <v>2.4</v>
          </cell>
          <cell r="J5753">
            <v>27</v>
          </cell>
          <cell r="K5753">
            <v>64.42</v>
          </cell>
        </row>
        <row r="5754">
          <cell r="A5754">
            <v>10246</v>
          </cell>
          <cell r="B5754">
            <v>10</v>
          </cell>
          <cell r="C5754">
            <v>15</v>
          </cell>
          <cell r="D5754">
            <v>11</v>
          </cell>
          <cell r="E5754">
            <v>16.5</v>
          </cell>
          <cell r="F5754">
            <v>8</v>
          </cell>
          <cell r="G5754">
            <v>12</v>
          </cell>
          <cell r="H5754">
            <v>14</v>
          </cell>
          <cell r="I5754">
            <v>20.88</v>
          </cell>
          <cell r="J5754">
            <v>43</v>
          </cell>
          <cell r="K5754">
            <v>64.38</v>
          </cell>
        </row>
        <row r="5755">
          <cell r="A5755">
            <v>30474</v>
          </cell>
          <cell r="B5755">
            <v>4</v>
          </cell>
          <cell r="C5755">
            <v>64.290000000000006</v>
          </cell>
          <cell r="J5755">
            <v>4</v>
          </cell>
          <cell r="K5755">
            <v>64.290000000000006</v>
          </cell>
        </row>
        <row r="5756">
          <cell r="A5756">
            <v>17997</v>
          </cell>
          <cell r="B5756">
            <v>1</v>
          </cell>
          <cell r="C5756">
            <v>22</v>
          </cell>
          <cell r="D5756">
            <v>2</v>
          </cell>
          <cell r="E5756">
            <v>42.24</v>
          </cell>
          <cell r="J5756">
            <v>3</v>
          </cell>
          <cell r="K5756">
            <v>64.240000000000009</v>
          </cell>
        </row>
        <row r="5757">
          <cell r="A5757">
            <v>2027921</v>
          </cell>
          <cell r="B5757">
            <v>0.8</v>
          </cell>
          <cell r="C5757">
            <v>64.239999999999995</v>
          </cell>
          <cell r="J5757">
            <v>0.8</v>
          </cell>
          <cell r="K5757">
            <v>64.239999999999995</v>
          </cell>
        </row>
        <row r="5758">
          <cell r="A5758">
            <v>28304</v>
          </cell>
          <cell r="B5758">
            <v>25</v>
          </cell>
          <cell r="C5758">
            <v>32.200000000000003</v>
          </cell>
          <cell r="D5758">
            <v>3</v>
          </cell>
          <cell r="E5758">
            <v>3.9</v>
          </cell>
          <cell r="H5758">
            <v>22</v>
          </cell>
          <cell r="I5758">
            <v>28.1</v>
          </cell>
          <cell r="J5758">
            <v>50</v>
          </cell>
          <cell r="K5758">
            <v>64.2</v>
          </cell>
        </row>
        <row r="5759">
          <cell r="A5759">
            <v>2032435</v>
          </cell>
          <cell r="H5759">
            <v>8.08</v>
          </cell>
          <cell r="I5759">
            <v>64.13</v>
          </cell>
          <cell r="J5759">
            <v>8.08</v>
          </cell>
          <cell r="K5759">
            <v>64.13</v>
          </cell>
        </row>
        <row r="5760">
          <cell r="A5760">
            <v>17974</v>
          </cell>
          <cell r="H5760">
            <v>5</v>
          </cell>
          <cell r="I5760">
            <v>64.099999999999994</v>
          </cell>
          <cell r="J5760">
            <v>5</v>
          </cell>
          <cell r="K5760">
            <v>64.099999999999994</v>
          </cell>
        </row>
        <row r="5761">
          <cell r="A5761">
            <v>11050</v>
          </cell>
          <cell r="B5761">
            <v>2</v>
          </cell>
          <cell r="C5761">
            <v>12.8</v>
          </cell>
          <cell r="D5761">
            <v>1</v>
          </cell>
          <cell r="E5761">
            <v>6.4</v>
          </cell>
          <cell r="F5761">
            <v>3</v>
          </cell>
          <cell r="G5761">
            <v>19.2</v>
          </cell>
          <cell r="H5761">
            <v>4</v>
          </cell>
          <cell r="I5761">
            <v>25.6</v>
          </cell>
          <cell r="J5761">
            <v>10</v>
          </cell>
          <cell r="K5761">
            <v>64</v>
          </cell>
        </row>
        <row r="5762">
          <cell r="A5762">
            <v>14355</v>
          </cell>
          <cell r="B5762">
            <v>12</v>
          </cell>
          <cell r="C5762">
            <v>48</v>
          </cell>
          <cell r="D5762">
            <v>4</v>
          </cell>
          <cell r="E5762">
            <v>16</v>
          </cell>
          <cell r="J5762">
            <v>16</v>
          </cell>
          <cell r="K5762">
            <v>64</v>
          </cell>
        </row>
        <row r="5763">
          <cell r="A5763">
            <v>16697</v>
          </cell>
          <cell r="D5763">
            <v>5</v>
          </cell>
          <cell r="E5763">
            <v>32</v>
          </cell>
          <cell r="F5763">
            <v>4</v>
          </cell>
          <cell r="G5763">
            <v>25.6</v>
          </cell>
          <cell r="H5763">
            <v>1</v>
          </cell>
          <cell r="I5763">
            <v>6.4</v>
          </cell>
          <cell r="J5763">
            <v>10</v>
          </cell>
          <cell r="K5763">
            <v>64</v>
          </cell>
        </row>
        <row r="5764">
          <cell r="A5764">
            <v>23604</v>
          </cell>
          <cell r="D5764">
            <v>1</v>
          </cell>
          <cell r="E5764">
            <v>8</v>
          </cell>
          <cell r="F5764">
            <v>3</v>
          </cell>
          <cell r="G5764">
            <v>24</v>
          </cell>
          <cell r="H5764">
            <v>4</v>
          </cell>
          <cell r="I5764">
            <v>32</v>
          </cell>
          <cell r="J5764">
            <v>8</v>
          </cell>
          <cell r="K5764">
            <v>64</v>
          </cell>
        </row>
        <row r="5765">
          <cell r="A5765">
            <v>29490</v>
          </cell>
          <cell r="B5765">
            <v>3</v>
          </cell>
          <cell r="C5765">
            <v>12</v>
          </cell>
          <cell r="D5765">
            <v>5</v>
          </cell>
          <cell r="E5765">
            <v>20</v>
          </cell>
          <cell r="F5765">
            <v>8</v>
          </cell>
          <cell r="G5765">
            <v>32</v>
          </cell>
          <cell r="J5765">
            <v>16</v>
          </cell>
          <cell r="K5765">
            <v>64</v>
          </cell>
        </row>
        <row r="5766">
          <cell r="A5766">
            <v>31702</v>
          </cell>
          <cell r="H5766">
            <v>1</v>
          </cell>
          <cell r="I5766">
            <v>63.9</v>
          </cell>
          <cell r="J5766">
            <v>1</v>
          </cell>
          <cell r="K5766">
            <v>63.9</v>
          </cell>
        </row>
        <row r="5767">
          <cell r="A5767">
            <v>27133</v>
          </cell>
          <cell r="B5767">
            <v>7</v>
          </cell>
          <cell r="C5767">
            <v>15.4</v>
          </cell>
          <cell r="D5767">
            <v>11</v>
          </cell>
          <cell r="E5767">
            <v>24.2</v>
          </cell>
          <cell r="F5767">
            <v>5</v>
          </cell>
          <cell r="G5767">
            <v>11</v>
          </cell>
          <cell r="H5767">
            <v>6</v>
          </cell>
          <cell r="I5767">
            <v>13.2</v>
          </cell>
          <cell r="J5767">
            <v>29</v>
          </cell>
          <cell r="K5767">
            <v>63.8</v>
          </cell>
        </row>
        <row r="5768">
          <cell r="A5768">
            <v>28166</v>
          </cell>
          <cell r="D5768">
            <v>1</v>
          </cell>
          <cell r="E5768">
            <v>31.9</v>
          </cell>
          <cell r="H5768">
            <v>1</v>
          </cell>
          <cell r="I5768">
            <v>31.9</v>
          </cell>
          <cell r="J5768">
            <v>2</v>
          </cell>
          <cell r="K5768">
            <v>63.8</v>
          </cell>
        </row>
        <row r="5769">
          <cell r="A5769">
            <v>30595</v>
          </cell>
          <cell r="B5769">
            <v>3</v>
          </cell>
          <cell r="C5769">
            <v>17.399999999999999</v>
          </cell>
          <cell r="D5769">
            <v>2</v>
          </cell>
          <cell r="E5769">
            <v>11.6</v>
          </cell>
          <cell r="F5769">
            <v>2</v>
          </cell>
          <cell r="G5769">
            <v>11.6</v>
          </cell>
          <cell r="H5769">
            <v>4</v>
          </cell>
          <cell r="I5769">
            <v>23.2</v>
          </cell>
          <cell r="J5769">
            <v>11</v>
          </cell>
          <cell r="K5769">
            <v>63.8</v>
          </cell>
        </row>
        <row r="5770">
          <cell r="A5770">
            <v>32012</v>
          </cell>
          <cell r="F5770">
            <v>20</v>
          </cell>
          <cell r="G5770">
            <v>63.74</v>
          </cell>
          <cell r="J5770">
            <v>20</v>
          </cell>
          <cell r="K5770">
            <v>63.74</v>
          </cell>
        </row>
        <row r="5771">
          <cell r="A5771">
            <v>32431</v>
          </cell>
          <cell r="H5771">
            <v>13</v>
          </cell>
          <cell r="I5771">
            <v>63.7</v>
          </cell>
          <cell r="J5771">
            <v>13</v>
          </cell>
          <cell r="K5771">
            <v>63.7</v>
          </cell>
        </row>
        <row r="5772">
          <cell r="A5772">
            <v>11676</v>
          </cell>
          <cell r="F5772">
            <v>4</v>
          </cell>
          <cell r="G5772">
            <v>63.6</v>
          </cell>
          <cell r="J5772">
            <v>4</v>
          </cell>
          <cell r="K5772">
            <v>63.6</v>
          </cell>
        </row>
        <row r="5773">
          <cell r="A5773">
            <v>16640</v>
          </cell>
          <cell r="F5773">
            <v>1</v>
          </cell>
          <cell r="G5773">
            <v>15.9</v>
          </cell>
          <cell r="H5773">
            <v>3</v>
          </cell>
          <cell r="I5773">
            <v>47.7</v>
          </cell>
          <cell r="J5773">
            <v>4</v>
          </cell>
          <cell r="K5773">
            <v>63.6</v>
          </cell>
        </row>
        <row r="5774">
          <cell r="A5774">
            <v>31857</v>
          </cell>
          <cell r="D5774">
            <v>5</v>
          </cell>
          <cell r="E5774">
            <v>26.5</v>
          </cell>
          <cell r="F5774">
            <v>7</v>
          </cell>
          <cell r="G5774">
            <v>37.1</v>
          </cell>
          <cell r="J5774">
            <v>12</v>
          </cell>
          <cell r="K5774">
            <v>63.6</v>
          </cell>
        </row>
        <row r="5775">
          <cell r="A5775">
            <v>29579</v>
          </cell>
          <cell r="B5775">
            <v>3</v>
          </cell>
          <cell r="C5775">
            <v>47.3</v>
          </cell>
          <cell r="F5775">
            <v>1</v>
          </cell>
          <cell r="G5775">
            <v>16.2</v>
          </cell>
          <cell r="J5775">
            <v>4</v>
          </cell>
          <cell r="K5775">
            <v>63.5</v>
          </cell>
        </row>
        <row r="5776">
          <cell r="A5776">
            <v>17706</v>
          </cell>
          <cell r="B5776">
            <v>2</v>
          </cell>
          <cell r="C5776">
            <v>25.4</v>
          </cell>
          <cell r="D5776">
            <v>1</v>
          </cell>
          <cell r="E5776">
            <v>12.7</v>
          </cell>
          <cell r="F5776">
            <v>2</v>
          </cell>
          <cell r="G5776">
            <v>25.4</v>
          </cell>
          <cell r="J5776">
            <v>5</v>
          </cell>
          <cell r="K5776">
            <v>63.499999999999993</v>
          </cell>
        </row>
        <row r="5777">
          <cell r="A5777">
            <v>29117</v>
          </cell>
          <cell r="B5777">
            <v>1</v>
          </cell>
          <cell r="C5777">
            <v>31.6</v>
          </cell>
          <cell r="F5777">
            <v>1</v>
          </cell>
          <cell r="G5777">
            <v>31.6</v>
          </cell>
          <cell r="J5777">
            <v>2</v>
          </cell>
          <cell r="K5777">
            <v>63.2</v>
          </cell>
        </row>
        <row r="5778">
          <cell r="A5778">
            <v>23310</v>
          </cell>
          <cell r="B5778">
            <v>7</v>
          </cell>
          <cell r="C5778">
            <v>33.700000000000003</v>
          </cell>
          <cell r="D5778">
            <v>3</v>
          </cell>
          <cell r="E5778">
            <v>14.7</v>
          </cell>
          <cell r="F5778">
            <v>2</v>
          </cell>
          <cell r="G5778">
            <v>9.8000000000000007</v>
          </cell>
          <cell r="H5778">
            <v>1</v>
          </cell>
          <cell r="I5778">
            <v>4.9000000000000004</v>
          </cell>
          <cell r="J5778">
            <v>13</v>
          </cell>
          <cell r="K5778">
            <v>63.1</v>
          </cell>
        </row>
        <row r="5779">
          <cell r="A5779">
            <v>10226</v>
          </cell>
          <cell r="B5779">
            <v>10</v>
          </cell>
          <cell r="C5779">
            <v>30</v>
          </cell>
          <cell r="D5779">
            <v>8</v>
          </cell>
          <cell r="E5779">
            <v>24</v>
          </cell>
          <cell r="F5779">
            <v>3</v>
          </cell>
          <cell r="G5779">
            <v>9</v>
          </cell>
          <cell r="J5779">
            <v>21</v>
          </cell>
          <cell r="K5779">
            <v>63</v>
          </cell>
        </row>
        <row r="5780">
          <cell r="A5780">
            <v>12836</v>
          </cell>
          <cell r="B5780">
            <v>2</v>
          </cell>
          <cell r="C5780">
            <v>21</v>
          </cell>
          <cell r="D5780">
            <v>1</v>
          </cell>
          <cell r="E5780">
            <v>10.5</v>
          </cell>
          <cell r="F5780">
            <v>2</v>
          </cell>
          <cell r="G5780">
            <v>21</v>
          </cell>
          <cell r="H5780">
            <v>1</v>
          </cell>
          <cell r="I5780">
            <v>10.5</v>
          </cell>
          <cell r="J5780">
            <v>6</v>
          </cell>
          <cell r="K5780">
            <v>63</v>
          </cell>
        </row>
        <row r="5781">
          <cell r="A5781">
            <v>14642</v>
          </cell>
          <cell r="B5781">
            <v>3</v>
          </cell>
          <cell r="C5781">
            <v>37.799999999999997</v>
          </cell>
          <cell r="D5781">
            <v>2</v>
          </cell>
          <cell r="E5781">
            <v>25.2</v>
          </cell>
          <cell r="J5781">
            <v>5</v>
          </cell>
          <cell r="K5781">
            <v>63</v>
          </cell>
        </row>
        <row r="5782">
          <cell r="A5782">
            <v>15373</v>
          </cell>
          <cell r="B5782">
            <v>2</v>
          </cell>
          <cell r="C5782">
            <v>18</v>
          </cell>
          <cell r="D5782">
            <v>3</v>
          </cell>
          <cell r="E5782">
            <v>27</v>
          </cell>
          <cell r="H5782">
            <v>2</v>
          </cell>
          <cell r="I5782">
            <v>18</v>
          </cell>
          <cell r="J5782">
            <v>7</v>
          </cell>
          <cell r="K5782">
            <v>63</v>
          </cell>
        </row>
        <row r="5783">
          <cell r="A5783">
            <v>16845</v>
          </cell>
          <cell r="B5783">
            <v>5</v>
          </cell>
          <cell r="C5783">
            <v>15</v>
          </cell>
          <cell r="D5783">
            <v>11</v>
          </cell>
          <cell r="E5783">
            <v>33</v>
          </cell>
          <cell r="F5783">
            <v>5</v>
          </cell>
          <cell r="G5783">
            <v>15</v>
          </cell>
          <cell r="J5783">
            <v>21</v>
          </cell>
          <cell r="K5783">
            <v>63</v>
          </cell>
        </row>
        <row r="5784">
          <cell r="A5784">
            <v>17714</v>
          </cell>
          <cell r="D5784">
            <v>3</v>
          </cell>
          <cell r="E5784">
            <v>31.5</v>
          </cell>
          <cell r="F5784">
            <v>1</v>
          </cell>
          <cell r="G5784">
            <v>10.5</v>
          </cell>
          <cell r="H5784">
            <v>2</v>
          </cell>
          <cell r="I5784">
            <v>21</v>
          </cell>
          <cell r="J5784">
            <v>6</v>
          </cell>
          <cell r="K5784">
            <v>63</v>
          </cell>
        </row>
        <row r="5785">
          <cell r="A5785">
            <v>17899</v>
          </cell>
          <cell r="B5785">
            <v>5</v>
          </cell>
          <cell r="C5785">
            <v>45</v>
          </cell>
          <cell r="D5785">
            <v>1</v>
          </cell>
          <cell r="E5785">
            <v>9</v>
          </cell>
          <cell r="F5785">
            <v>1</v>
          </cell>
          <cell r="G5785">
            <v>9</v>
          </cell>
          <cell r="J5785">
            <v>7</v>
          </cell>
          <cell r="K5785">
            <v>63</v>
          </cell>
        </row>
        <row r="5786">
          <cell r="A5786">
            <v>27417</v>
          </cell>
          <cell r="B5786">
            <v>9</v>
          </cell>
          <cell r="C5786">
            <v>16.2</v>
          </cell>
          <cell r="D5786">
            <v>1</v>
          </cell>
          <cell r="E5786">
            <v>1.8</v>
          </cell>
          <cell r="F5786">
            <v>7</v>
          </cell>
          <cell r="G5786">
            <v>12.6</v>
          </cell>
          <cell r="H5786">
            <v>18</v>
          </cell>
          <cell r="I5786">
            <v>32.4</v>
          </cell>
          <cell r="J5786">
            <v>35</v>
          </cell>
          <cell r="K5786">
            <v>63</v>
          </cell>
        </row>
        <row r="5787">
          <cell r="A5787">
            <v>29074</v>
          </cell>
          <cell r="B5787">
            <v>9</v>
          </cell>
          <cell r="C5787">
            <v>63</v>
          </cell>
          <cell r="J5787">
            <v>9</v>
          </cell>
          <cell r="K5787">
            <v>63</v>
          </cell>
        </row>
        <row r="5788">
          <cell r="A5788">
            <v>30128</v>
          </cell>
          <cell r="B5788">
            <v>15</v>
          </cell>
          <cell r="C5788">
            <v>22.5</v>
          </cell>
          <cell r="D5788">
            <v>8</v>
          </cell>
          <cell r="E5788">
            <v>12</v>
          </cell>
          <cell r="F5788">
            <v>15</v>
          </cell>
          <cell r="G5788">
            <v>22.5</v>
          </cell>
          <cell r="H5788">
            <v>4</v>
          </cell>
          <cell r="I5788">
            <v>6</v>
          </cell>
          <cell r="J5788">
            <v>42</v>
          </cell>
          <cell r="K5788">
            <v>63</v>
          </cell>
        </row>
        <row r="5789">
          <cell r="A5789">
            <v>32184</v>
          </cell>
          <cell r="F5789">
            <v>18</v>
          </cell>
          <cell r="G5789">
            <v>63</v>
          </cell>
          <cell r="J5789">
            <v>18</v>
          </cell>
          <cell r="K5789">
            <v>63</v>
          </cell>
        </row>
        <row r="5790">
          <cell r="A5790">
            <v>32507</v>
          </cell>
          <cell r="H5790">
            <v>6</v>
          </cell>
          <cell r="I5790">
            <v>63</v>
          </cell>
          <cell r="J5790">
            <v>6</v>
          </cell>
          <cell r="K5790">
            <v>63</v>
          </cell>
        </row>
        <row r="5791">
          <cell r="A5791">
            <v>23055</v>
          </cell>
          <cell r="D5791">
            <v>1</v>
          </cell>
          <cell r="E5791">
            <v>62.9</v>
          </cell>
          <cell r="J5791">
            <v>1</v>
          </cell>
          <cell r="K5791">
            <v>62.9</v>
          </cell>
        </row>
        <row r="5792">
          <cell r="A5792">
            <v>31558</v>
          </cell>
          <cell r="H5792">
            <v>55</v>
          </cell>
          <cell r="I5792">
            <v>62.7</v>
          </cell>
          <cell r="J5792">
            <v>55</v>
          </cell>
          <cell r="K5792">
            <v>62.7</v>
          </cell>
        </row>
        <row r="5793">
          <cell r="A5793">
            <v>32019</v>
          </cell>
          <cell r="H5793">
            <v>3</v>
          </cell>
          <cell r="I5793">
            <v>62.7</v>
          </cell>
          <cell r="J5793">
            <v>3</v>
          </cell>
          <cell r="K5793">
            <v>62.7</v>
          </cell>
        </row>
        <row r="5794">
          <cell r="A5794">
            <v>28051</v>
          </cell>
          <cell r="B5794">
            <v>6</v>
          </cell>
          <cell r="C5794">
            <v>9</v>
          </cell>
          <cell r="F5794">
            <v>14</v>
          </cell>
          <cell r="G5794">
            <v>20.88</v>
          </cell>
          <cell r="H5794">
            <v>22</v>
          </cell>
          <cell r="I5794">
            <v>32.76</v>
          </cell>
          <cell r="J5794">
            <v>42</v>
          </cell>
          <cell r="K5794">
            <v>62.64</v>
          </cell>
        </row>
        <row r="5795">
          <cell r="A5795">
            <v>12138</v>
          </cell>
          <cell r="B5795">
            <v>13</v>
          </cell>
          <cell r="C5795">
            <v>14.21</v>
          </cell>
          <cell r="D5795">
            <v>13</v>
          </cell>
          <cell r="E5795">
            <v>14.3</v>
          </cell>
          <cell r="F5795">
            <v>12</v>
          </cell>
          <cell r="G5795">
            <v>13.2</v>
          </cell>
          <cell r="H5795">
            <v>19</v>
          </cell>
          <cell r="I5795">
            <v>20.9</v>
          </cell>
          <cell r="J5795">
            <v>57</v>
          </cell>
          <cell r="K5795">
            <v>62.61</v>
          </cell>
        </row>
        <row r="5796">
          <cell r="A5796">
            <v>16583</v>
          </cell>
          <cell r="D5796">
            <v>3</v>
          </cell>
          <cell r="E5796">
            <v>46.3</v>
          </cell>
          <cell r="F5796">
            <v>1</v>
          </cell>
          <cell r="G5796">
            <v>16.3</v>
          </cell>
          <cell r="J5796">
            <v>4</v>
          </cell>
          <cell r="K5796">
            <v>62.599999999999994</v>
          </cell>
        </row>
        <row r="5797">
          <cell r="A5797">
            <v>2027947</v>
          </cell>
          <cell r="B5797">
            <v>0.33</v>
          </cell>
          <cell r="C5797">
            <v>4.25</v>
          </cell>
          <cell r="H5797">
            <v>4.16</v>
          </cell>
          <cell r="I5797">
            <v>58.24</v>
          </cell>
          <cell r="J5797">
            <v>4.49</v>
          </cell>
          <cell r="K5797">
            <v>62.49</v>
          </cell>
        </row>
        <row r="5798">
          <cell r="A5798">
            <v>31911</v>
          </cell>
          <cell r="F5798">
            <v>2</v>
          </cell>
          <cell r="G5798">
            <v>31.2</v>
          </cell>
          <cell r="H5798">
            <v>2</v>
          </cell>
          <cell r="I5798">
            <v>31.2</v>
          </cell>
          <cell r="J5798">
            <v>4</v>
          </cell>
          <cell r="K5798">
            <v>62.4</v>
          </cell>
        </row>
        <row r="5799">
          <cell r="A5799">
            <v>22239</v>
          </cell>
          <cell r="B5799">
            <v>6</v>
          </cell>
          <cell r="C5799">
            <v>53.4</v>
          </cell>
          <cell r="D5799">
            <v>1</v>
          </cell>
          <cell r="E5799">
            <v>8.9</v>
          </cell>
          <cell r="J5799">
            <v>7</v>
          </cell>
          <cell r="K5799">
            <v>62.3</v>
          </cell>
        </row>
        <row r="5800">
          <cell r="A5800">
            <v>32265</v>
          </cell>
          <cell r="F5800">
            <v>1</v>
          </cell>
          <cell r="G5800">
            <v>6.9</v>
          </cell>
          <cell r="H5800">
            <v>8</v>
          </cell>
          <cell r="I5800">
            <v>55.2</v>
          </cell>
          <cell r="J5800">
            <v>9</v>
          </cell>
          <cell r="K5800">
            <v>62.1</v>
          </cell>
        </row>
        <row r="5801">
          <cell r="A5801">
            <v>10272</v>
          </cell>
          <cell r="B5801">
            <v>13</v>
          </cell>
          <cell r="C5801">
            <v>20.67</v>
          </cell>
          <cell r="D5801">
            <v>9</v>
          </cell>
          <cell r="E5801">
            <v>14.27</v>
          </cell>
          <cell r="F5801">
            <v>6</v>
          </cell>
          <cell r="G5801">
            <v>9.6</v>
          </cell>
          <cell r="H5801">
            <v>11</v>
          </cell>
          <cell r="I5801">
            <v>17.47</v>
          </cell>
          <cell r="J5801">
            <v>39</v>
          </cell>
          <cell r="K5801">
            <v>62.01</v>
          </cell>
        </row>
        <row r="5802">
          <cell r="A5802">
            <v>17168</v>
          </cell>
          <cell r="B5802">
            <v>1</v>
          </cell>
          <cell r="C5802">
            <v>15.5</v>
          </cell>
          <cell r="D5802">
            <v>1</v>
          </cell>
          <cell r="E5802">
            <v>15.5</v>
          </cell>
          <cell r="F5802">
            <v>2</v>
          </cell>
          <cell r="G5802">
            <v>31</v>
          </cell>
          <cell r="J5802">
            <v>4</v>
          </cell>
          <cell r="K5802">
            <v>62</v>
          </cell>
        </row>
        <row r="5803">
          <cell r="A5803">
            <v>29699</v>
          </cell>
          <cell r="B5803">
            <v>1</v>
          </cell>
          <cell r="C5803">
            <v>30.9</v>
          </cell>
          <cell r="D5803">
            <v>1</v>
          </cell>
          <cell r="E5803">
            <v>30.9</v>
          </cell>
          <cell r="J5803">
            <v>2</v>
          </cell>
          <cell r="K5803">
            <v>61.8</v>
          </cell>
        </row>
        <row r="5804">
          <cell r="A5804">
            <v>23334</v>
          </cell>
          <cell r="B5804">
            <v>2</v>
          </cell>
          <cell r="C5804">
            <v>15.4</v>
          </cell>
          <cell r="D5804">
            <v>1</v>
          </cell>
          <cell r="E5804">
            <v>7.7</v>
          </cell>
          <cell r="F5804">
            <v>2</v>
          </cell>
          <cell r="G5804">
            <v>15.4</v>
          </cell>
          <cell r="H5804">
            <v>3</v>
          </cell>
          <cell r="I5804">
            <v>23.1</v>
          </cell>
          <cell r="J5804">
            <v>8</v>
          </cell>
          <cell r="K5804">
            <v>61.6</v>
          </cell>
        </row>
        <row r="5805">
          <cell r="A5805">
            <v>31810</v>
          </cell>
          <cell r="F5805">
            <v>3</v>
          </cell>
          <cell r="G5805">
            <v>46.2</v>
          </cell>
          <cell r="H5805">
            <v>1</v>
          </cell>
          <cell r="I5805">
            <v>15.4</v>
          </cell>
          <cell r="J5805">
            <v>4</v>
          </cell>
          <cell r="K5805">
            <v>61.6</v>
          </cell>
        </row>
        <row r="5806">
          <cell r="A5806">
            <v>12827</v>
          </cell>
          <cell r="B5806">
            <v>4</v>
          </cell>
          <cell r="C5806">
            <v>22.4</v>
          </cell>
          <cell r="D5806">
            <v>6</v>
          </cell>
          <cell r="E5806">
            <v>39</v>
          </cell>
          <cell r="J5806">
            <v>10</v>
          </cell>
          <cell r="K5806">
            <v>61.4</v>
          </cell>
        </row>
        <row r="5807">
          <cell r="A5807">
            <v>27138</v>
          </cell>
          <cell r="B5807">
            <v>2</v>
          </cell>
          <cell r="C5807">
            <v>20.399999999999999</v>
          </cell>
          <cell r="D5807">
            <v>2</v>
          </cell>
          <cell r="E5807">
            <v>20.399999999999999</v>
          </cell>
          <cell r="F5807">
            <v>1</v>
          </cell>
          <cell r="G5807">
            <v>10.199999999999999</v>
          </cell>
          <cell r="H5807">
            <v>1</v>
          </cell>
          <cell r="I5807">
            <v>10.199999999999999</v>
          </cell>
          <cell r="J5807">
            <v>6</v>
          </cell>
          <cell r="K5807">
            <v>61.2</v>
          </cell>
        </row>
        <row r="5808">
          <cell r="A5808">
            <v>27860</v>
          </cell>
          <cell r="B5808">
            <v>2</v>
          </cell>
          <cell r="C5808">
            <v>30.6</v>
          </cell>
          <cell r="F5808">
            <v>2</v>
          </cell>
          <cell r="G5808">
            <v>30.6</v>
          </cell>
          <cell r="J5808">
            <v>4</v>
          </cell>
          <cell r="K5808">
            <v>61.2</v>
          </cell>
        </row>
        <row r="5809">
          <cell r="A5809">
            <v>31234</v>
          </cell>
          <cell r="H5809">
            <v>6</v>
          </cell>
          <cell r="I5809">
            <v>61.2</v>
          </cell>
          <cell r="J5809">
            <v>6</v>
          </cell>
          <cell r="K5809">
            <v>61.2</v>
          </cell>
        </row>
        <row r="5810">
          <cell r="A5810">
            <v>28772</v>
          </cell>
          <cell r="B5810">
            <v>4</v>
          </cell>
          <cell r="C5810">
            <v>27.2</v>
          </cell>
          <cell r="D5810">
            <v>3</v>
          </cell>
          <cell r="E5810">
            <v>20.399999999999999</v>
          </cell>
          <cell r="F5810">
            <v>1</v>
          </cell>
          <cell r="G5810">
            <v>6.8</v>
          </cell>
          <cell r="H5810">
            <v>1</v>
          </cell>
          <cell r="I5810">
            <v>6.8</v>
          </cell>
          <cell r="J5810">
            <v>9</v>
          </cell>
          <cell r="K5810">
            <v>61.199999999999989</v>
          </cell>
        </row>
        <row r="5811">
          <cell r="A5811">
            <v>29788</v>
          </cell>
          <cell r="B5811">
            <v>11</v>
          </cell>
          <cell r="C5811">
            <v>61.15</v>
          </cell>
          <cell r="J5811">
            <v>11</v>
          </cell>
          <cell r="K5811">
            <v>61.15</v>
          </cell>
        </row>
        <row r="5812">
          <cell r="A5812">
            <v>10572</v>
          </cell>
          <cell r="B5812">
            <v>3</v>
          </cell>
          <cell r="C5812">
            <v>36.6</v>
          </cell>
          <cell r="H5812">
            <v>2</v>
          </cell>
          <cell r="I5812">
            <v>24.4</v>
          </cell>
          <cell r="J5812">
            <v>5</v>
          </cell>
          <cell r="K5812">
            <v>61</v>
          </cell>
        </row>
        <row r="5813">
          <cell r="A5813">
            <v>10319</v>
          </cell>
          <cell r="B5813">
            <v>8</v>
          </cell>
          <cell r="C5813">
            <v>25.6</v>
          </cell>
          <cell r="D5813">
            <v>7</v>
          </cell>
          <cell r="E5813">
            <v>22.4</v>
          </cell>
          <cell r="F5813">
            <v>1</v>
          </cell>
          <cell r="G5813">
            <v>3.2</v>
          </cell>
          <cell r="H5813">
            <v>3</v>
          </cell>
          <cell r="I5813">
            <v>9.6</v>
          </cell>
          <cell r="J5813">
            <v>19</v>
          </cell>
          <cell r="K5813">
            <v>60.800000000000004</v>
          </cell>
        </row>
        <row r="5814">
          <cell r="A5814">
            <v>30313</v>
          </cell>
          <cell r="B5814">
            <v>2</v>
          </cell>
          <cell r="C5814">
            <v>7.6</v>
          </cell>
          <cell r="D5814">
            <v>6</v>
          </cell>
          <cell r="E5814">
            <v>22.8</v>
          </cell>
          <cell r="F5814">
            <v>7</v>
          </cell>
          <cell r="G5814">
            <v>26.6</v>
          </cell>
          <cell r="H5814">
            <v>1</v>
          </cell>
          <cell r="I5814">
            <v>3.8</v>
          </cell>
          <cell r="J5814">
            <v>16</v>
          </cell>
          <cell r="K5814">
            <v>60.8</v>
          </cell>
        </row>
        <row r="5815">
          <cell r="A5815">
            <v>30316</v>
          </cell>
          <cell r="B5815">
            <v>7</v>
          </cell>
          <cell r="C5815">
            <v>26.6</v>
          </cell>
          <cell r="D5815">
            <v>7</v>
          </cell>
          <cell r="E5815">
            <v>26.6</v>
          </cell>
          <cell r="F5815">
            <v>1</v>
          </cell>
          <cell r="G5815">
            <v>3.8</v>
          </cell>
          <cell r="H5815">
            <v>1</v>
          </cell>
          <cell r="I5815">
            <v>3.8</v>
          </cell>
          <cell r="J5815">
            <v>16</v>
          </cell>
          <cell r="K5815">
            <v>60.8</v>
          </cell>
        </row>
        <row r="5816">
          <cell r="A5816">
            <v>27260</v>
          </cell>
          <cell r="F5816">
            <v>1</v>
          </cell>
          <cell r="G5816">
            <v>60.63</v>
          </cell>
          <cell r="J5816">
            <v>1</v>
          </cell>
          <cell r="K5816">
            <v>60.63</v>
          </cell>
        </row>
        <row r="5817">
          <cell r="A5817">
            <v>32399</v>
          </cell>
          <cell r="H5817">
            <v>3</v>
          </cell>
          <cell r="I5817">
            <v>60.6</v>
          </cell>
          <cell r="J5817">
            <v>3</v>
          </cell>
          <cell r="K5817">
            <v>60.6</v>
          </cell>
        </row>
        <row r="5818">
          <cell r="A5818">
            <v>13379</v>
          </cell>
          <cell r="F5818">
            <v>1</v>
          </cell>
          <cell r="G5818">
            <v>60</v>
          </cell>
          <cell r="J5818">
            <v>1</v>
          </cell>
          <cell r="K5818">
            <v>60</v>
          </cell>
        </row>
        <row r="5819">
          <cell r="A5819">
            <v>17180</v>
          </cell>
          <cell r="B5819">
            <v>1</v>
          </cell>
          <cell r="C5819">
            <v>30</v>
          </cell>
          <cell r="F5819">
            <v>1</v>
          </cell>
          <cell r="G5819">
            <v>30</v>
          </cell>
          <cell r="J5819">
            <v>2</v>
          </cell>
          <cell r="K5819">
            <v>60</v>
          </cell>
        </row>
        <row r="5820">
          <cell r="A5820">
            <v>28450</v>
          </cell>
          <cell r="B5820">
            <v>1</v>
          </cell>
          <cell r="C5820">
            <v>15</v>
          </cell>
          <cell r="F5820">
            <v>1</v>
          </cell>
          <cell r="G5820">
            <v>15</v>
          </cell>
          <cell r="H5820">
            <v>2</v>
          </cell>
          <cell r="I5820">
            <v>30</v>
          </cell>
          <cell r="J5820">
            <v>4</v>
          </cell>
          <cell r="K5820">
            <v>60</v>
          </cell>
        </row>
        <row r="5821">
          <cell r="A5821">
            <v>29993</v>
          </cell>
          <cell r="H5821">
            <v>5</v>
          </cell>
          <cell r="I5821">
            <v>60</v>
          </cell>
          <cell r="J5821">
            <v>5</v>
          </cell>
          <cell r="K5821">
            <v>60</v>
          </cell>
        </row>
        <row r="5822">
          <cell r="A5822">
            <v>32068</v>
          </cell>
          <cell r="F5822">
            <v>1</v>
          </cell>
          <cell r="G5822">
            <v>60</v>
          </cell>
          <cell r="J5822">
            <v>1</v>
          </cell>
          <cell r="K5822">
            <v>60</v>
          </cell>
        </row>
        <row r="5823">
          <cell r="A5823">
            <v>22637</v>
          </cell>
          <cell r="D5823">
            <v>1</v>
          </cell>
          <cell r="E5823">
            <v>59.9</v>
          </cell>
          <cell r="J5823">
            <v>1</v>
          </cell>
          <cell r="K5823">
            <v>59.9</v>
          </cell>
        </row>
        <row r="5824">
          <cell r="A5824">
            <v>23080</v>
          </cell>
          <cell r="D5824">
            <v>1</v>
          </cell>
          <cell r="E5824">
            <v>59.9</v>
          </cell>
          <cell r="J5824">
            <v>1</v>
          </cell>
          <cell r="K5824">
            <v>59.9</v>
          </cell>
        </row>
        <row r="5825">
          <cell r="A5825">
            <v>30238</v>
          </cell>
          <cell r="B5825">
            <v>1</v>
          </cell>
          <cell r="C5825">
            <v>59.9</v>
          </cell>
          <cell r="J5825">
            <v>1</v>
          </cell>
          <cell r="K5825">
            <v>59.9</v>
          </cell>
        </row>
        <row r="5826">
          <cell r="A5826">
            <v>28260</v>
          </cell>
          <cell r="D5826">
            <v>1</v>
          </cell>
          <cell r="E5826">
            <v>29.9</v>
          </cell>
          <cell r="F5826">
            <v>1</v>
          </cell>
          <cell r="G5826">
            <v>29.9</v>
          </cell>
          <cell r="J5826">
            <v>2</v>
          </cell>
          <cell r="K5826">
            <v>59.8</v>
          </cell>
        </row>
        <row r="5827">
          <cell r="A5827">
            <v>10252</v>
          </cell>
          <cell r="B5827">
            <v>2</v>
          </cell>
          <cell r="C5827">
            <v>3</v>
          </cell>
          <cell r="D5827">
            <v>6</v>
          </cell>
          <cell r="E5827">
            <v>9</v>
          </cell>
          <cell r="F5827">
            <v>17</v>
          </cell>
          <cell r="G5827">
            <v>25.26</v>
          </cell>
          <cell r="H5827">
            <v>15</v>
          </cell>
          <cell r="I5827">
            <v>22.5</v>
          </cell>
          <cell r="J5827">
            <v>40</v>
          </cell>
          <cell r="K5827">
            <v>59.760000000000005</v>
          </cell>
        </row>
        <row r="5828">
          <cell r="A5828">
            <v>23257</v>
          </cell>
          <cell r="B5828">
            <v>3</v>
          </cell>
          <cell r="C5828">
            <v>59.7</v>
          </cell>
          <cell r="J5828">
            <v>3</v>
          </cell>
          <cell r="K5828">
            <v>59.7</v>
          </cell>
        </row>
        <row r="5829">
          <cell r="A5829">
            <v>10330</v>
          </cell>
          <cell r="B5829">
            <v>2</v>
          </cell>
          <cell r="C5829">
            <v>39.799999999999997</v>
          </cell>
          <cell r="D5829">
            <v>1</v>
          </cell>
          <cell r="E5829">
            <v>19.899999999999999</v>
          </cell>
          <cell r="J5829">
            <v>3</v>
          </cell>
          <cell r="K5829">
            <v>59.699999999999996</v>
          </cell>
        </row>
        <row r="5830">
          <cell r="A5830">
            <v>16511</v>
          </cell>
          <cell r="D5830">
            <v>1</v>
          </cell>
          <cell r="E5830">
            <v>19.899999999999999</v>
          </cell>
          <cell r="F5830">
            <v>1</v>
          </cell>
          <cell r="G5830">
            <v>19.899999999999999</v>
          </cell>
          <cell r="H5830">
            <v>1</v>
          </cell>
          <cell r="I5830">
            <v>19.899999999999999</v>
          </cell>
          <cell r="J5830">
            <v>3</v>
          </cell>
          <cell r="K5830">
            <v>59.699999999999996</v>
          </cell>
        </row>
        <row r="5831">
          <cell r="A5831">
            <v>22304</v>
          </cell>
          <cell r="B5831">
            <v>2</v>
          </cell>
          <cell r="C5831">
            <v>39.799999999999997</v>
          </cell>
          <cell r="F5831">
            <v>1</v>
          </cell>
          <cell r="G5831">
            <v>19.899999999999999</v>
          </cell>
          <cell r="J5831">
            <v>3</v>
          </cell>
          <cell r="K5831">
            <v>59.699999999999996</v>
          </cell>
        </row>
        <row r="5832">
          <cell r="A5832">
            <v>12644</v>
          </cell>
          <cell r="B5832">
            <v>1</v>
          </cell>
          <cell r="C5832">
            <v>14.9</v>
          </cell>
          <cell r="H5832">
            <v>3</v>
          </cell>
          <cell r="I5832">
            <v>44.7</v>
          </cell>
          <cell r="J5832">
            <v>4</v>
          </cell>
          <cell r="K5832">
            <v>59.6</v>
          </cell>
        </row>
        <row r="5833">
          <cell r="A5833">
            <v>14029</v>
          </cell>
          <cell r="H5833">
            <v>4</v>
          </cell>
          <cell r="I5833">
            <v>59.6</v>
          </cell>
          <cell r="J5833">
            <v>4</v>
          </cell>
          <cell r="K5833">
            <v>59.6</v>
          </cell>
        </row>
        <row r="5834">
          <cell r="A5834">
            <v>22731</v>
          </cell>
          <cell r="B5834">
            <v>5</v>
          </cell>
          <cell r="C5834">
            <v>17.5</v>
          </cell>
          <cell r="D5834">
            <v>7</v>
          </cell>
          <cell r="E5834">
            <v>24.5</v>
          </cell>
          <cell r="F5834">
            <v>5</v>
          </cell>
          <cell r="G5834">
            <v>17.5</v>
          </cell>
          <cell r="J5834">
            <v>17</v>
          </cell>
          <cell r="K5834">
            <v>59.5</v>
          </cell>
        </row>
        <row r="5835">
          <cell r="A5835">
            <v>32468</v>
          </cell>
          <cell r="H5835">
            <v>5</v>
          </cell>
          <cell r="I5835">
            <v>59.5</v>
          </cell>
          <cell r="J5835">
            <v>5</v>
          </cell>
          <cell r="K5835">
            <v>59.5</v>
          </cell>
        </row>
        <row r="5836">
          <cell r="A5836">
            <v>11051</v>
          </cell>
          <cell r="F5836">
            <v>2</v>
          </cell>
          <cell r="G5836">
            <v>13.2</v>
          </cell>
          <cell r="H5836">
            <v>7</v>
          </cell>
          <cell r="I5836">
            <v>46.2</v>
          </cell>
          <cell r="J5836">
            <v>9</v>
          </cell>
          <cell r="K5836">
            <v>59.400000000000006</v>
          </cell>
        </row>
        <row r="5837">
          <cell r="A5837">
            <v>31484</v>
          </cell>
          <cell r="B5837">
            <v>2</v>
          </cell>
          <cell r="C5837">
            <v>19.8</v>
          </cell>
          <cell r="D5837">
            <v>2</v>
          </cell>
          <cell r="E5837">
            <v>19.8</v>
          </cell>
          <cell r="F5837">
            <v>2</v>
          </cell>
          <cell r="G5837">
            <v>19.8</v>
          </cell>
          <cell r="J5837">
            <v>6</v>
          </cell>
          <cell r="K5837">
            <v>59.400000000000006</v>
          </cell>
        </row>
        <row r="5838">
          <cell r="A5838">
            <v>30141</v>
          </cell>
          <cell r="B5838">
            <v>3</v>
          </cell>
          <cell r="C5838">
            <v>29.7</v>
          </cell>
          <cell r="D5838">
            <v>3</v>
          </cell>
          <cell r="E5838">
            <v>29.7</v>
          </cell>
          <cell r="J5838">
            <v>6</v>
          </cell>
          <cell r="K5838">
            <v>59.4</v>
          </cell>
        </row>
        <row r="5839">
          <cell r="A5839">
            <v>31880</v>
          </cell>
          <cell r="F5839">
            <v>6</v>
          </cell>
          <cell r="G5839">
            <v>44.4</v>
          </cell>
          <cell r="H5839">
            <v>2</v>
          </cell>
          <cell r="I5839">
            <v>15</v>
          </cell>
          <cell r="J5839">
            <v>8</v>
          </cell>
          <cell r="K5839">
            <v>59.4</v>
          </cell>
        </row>
        <row r="5840">
          <cell r="A5840">
            <v>32176</v>
          </cell>
          <cell r="H5840">
            <v>7</v>
          </cell>
          <cell r="I5840">
            <v>59.3</v>
          </cell>
          <cell r="J5840">
            <v>7</v>
          </cell>
          <cell r="K5840">
            <v>59.3</v>
          </cell>
        </row>
        <row r="5841">
          <cell r="A5841">
            <v>27420</v>
          </cell>
          <cell r="B5841">
            <v>5</v>
          </cell>
          <cell r="C5841">
            <v>10.82</v>
          </cell>
          <cell r="D5841">
            <v>9</v>
          </cell>
          <cell r="E5841">
            <v>19.8</v>
          </cell>
          <cell r="F5841">
            <v>13</v>
          </cell>
          <cell r="G5841">
            <v>28.6</v>
          </cell>
          <cell r="J5841">
            <v>27</v>
          </cell>
          <cell r="K5841">
            <v>59.22</v>
          </cell>
        </row>
        <row r="5842">
          <cell r="A5842">
            <v>28871</v>
          </cell>
          <cell r="B5842">
            <v>1</v>
          </cell>
          <cell r="C5842">
            <v>5.9</v>
          </cell>
          <cell r="D5842">
            <v>3</v>
          </cell>
          <cell r="E5842">
            <v>17.8</v>
          </cell>
          <cell r="F5842">
            <v>3</v>
          </cell>
          <cell r="G5842">
            <v>18</v>
          </cell>
          <cell r="H5842">
            <v>3</v>
          </cell>
          <cell r="I5842">
            <v>17.52</v>
          </cell>
          <cell r="J5842">
            <v>10</v>
          </cell>
          <cell r="K5842">
            <v>59.22</v>
          </cell>
        </row>
        <row r="5843">
          <cell r="A5843">
            <v>15305</v>
          </cell>
          <cell r="B5843">
            <v>4</v>
          </cell>
          <cell r="C5843">
            <v>29.6</v>
          </cell>
          <cell r="D5843">
            <v>4</v>
          </cell>
          <cell r="E5843">
            <v>29.6</v>
          </cell>
          <cell r="J5843">
            <v>8</v>
          </cell>
          <cell r="K5843">
            <v>59.2</v>
          </cell>
        </row>
        <row r="5844">
          <cell r="A5844">
            <v>10452</v>
          </cell>
          <cell r="B5844">
            <v>2</v>
          </cell>
          <cell r="C5844">
            <v>23.6</v>
          </cell>
          <cell r="D5844">
            <v>1</v>
          </cell>
          <cell r="E5844">
            <v>11.8</v>
          </cell>
          <cell r="H5844">
            <v>2</v>
          </cell>
          <cell r="I5844">
            <v>23.6</v>
          </cell>
          <cell r="J5844">
            <v>5</v>
          </cell>
          <cell r="K5844">
            <v>59.000000000000007</v>
          </cell>
        </row>
        <row r="5845">
          <cell r="A5845">
            <v>16504</v>
          </cell>
          <cell r="B5845">
            <v>1</v>
          </cell>
          <cell r="C5845">
            <v>59</v>
          </cell>
          <cell r="J5845">
            <v>1</v>
          </cell>
          <cell r="K5845">
            <v>59</v>
          </cell>
        </row>
        <row r="5846">
          <cell r="A5846">
            <v>28276</v>
          </cell>
          <cell r="F5846">
            <v>1</v>
          </cell>
          <cell r="G5846">
            <v>59</v>
          </cell>
          <cell r="J5846">
            <v>1</v>
          </cell>
          <cell r="K5846">
            <v>59</v>
          </cell>
        </row>
        <row r="5847">
          <cell r="A5847">
            <v>31460</v>
          </cell>
          <cell r="B5847">
            <v>3</v>
          </cell>
          <cell r="C5847">
            <v>17.7</v>
          </cell>
          <cell r="D5847">
            <v>3</v>
          </cell>
          <cell r="E5847">
            <v>17.7</v>
          </cell>
          <cell r="F5847">
            <v>2</v>
          </cell>
          <cell r="G5847">
            <v>11.8</v>
          </cell>
          <cell r="H5847">
            <v>2</v>
          </cell>
          <cell r="I5847">
            <v>11.8</v>
          </cell>
          <cell r="J5847">
            <v>10</v>
          </cell>
          <cell r="K5847">
            <v>59</v>
          </cell>
        </row>
        <row r="5848">
          <cell r="A5848">
            <v>31206</v>
          </cell>
          <cell r="B5848">
            <v>4</v>
          </cell>
          <cell r="C5848">
            <v>6</v>
          </cell>
          <cell r="D5848">
            <v>13</v>
          </cell>
          <cell r="E5848">
            <v>19.14</v>
          </cell>
          <cell r="F5848">
            <v>13</v>
          </cell>
          <cell r="G5848">
            <v>19.260000000000002</v>
          </cell>
          <cell r="H5848">
            <v>10</v>
          </cell>
          <cell r="I5848">
            <v>14.52</v>
          </cell>
          <cell r="J5848">
            <v>40</v>
          </cell>
          <cell r="K5848">
            <v>58.92</v>
          </cell>
        </row>
        <row r="5849">
          <cell r="A5849">
            <v>10223</v>
          </cell>
          <cell r="B5849">
            <v>29</v>
          </cell>
          <cell r="C5849">
            <v>23.02</v>
          </cell>
          <cell r="D5849">
            <v>43</v>
          </cell>
          <cell r="E5849">
            <v>34.22</v>
          </cell>
          <cell r="F5849">
            <v>2</v>
          </cell>
          <cell r="G5849">
            <v>1.6</v>
          </cell>
          <cell r="J5849">
            <v>74</v>
          </cell>
          <cell r="K5849">
            <v>58.839999999999996</v>
          </cell>
        </row>
        <row r="5850">
          <cell r="A5850">
            <v>23377</v>
          </cell>
          <cell r="B5850">
            <v>1</v>
          </cell>
          <cell r="C5850">
            <v>8.4</v>
          </cell>
          <cell r="D5850">
            <v>2</v>
          </cell>
          <cell r="E5850">
            <v>16.8</v>
          </cell>
          <cell r="F5850">
            <v>3</v>
          </cell>
          <cell r="G5850">
            <v>25.2</v>
          </cell>
          <cell r="H5850">
            <v>1</v>
          </cell>
          <cell r="I5850">
            <v>8.4</v>
          </cell>
          <cell r="J5850">
            <v>7</v>
          </cell>
          <cell r="K5850">
            <v>58.800000000000004</v>
          </cell>
        </row>
        <row r="5851">
          <cell r="A5851">
            <v>12674</v>
          </cell>
          <cell r="B5851">
            <v>1</v>
          </cell>
          <cell r="C5851">
            <v>2.8</v>
          </cell>
          <cell r="D5851">
            <v>10</v>
          </cell>
          <cell r="E5851">
            <v>28</v>
          </cell>
          <cell r="F5851">
            <v>4</v>
          </cell>
          <cell r="G5851">
            <v>11.2</v>
          </cell>
          <cell r="H5851">
            <v>6</v>
          </cell>
          <cell r="I5851">
            <v>16.8</v>
          </cell>
          <cell r="J5851">
            <v>21</v>
          </cell>
          <cell r="K5851">
            <v>58.8</v>
          </cell>
        </row>
        <row r="5852">
          <cell r="A5852">
            <v>32154</v>
          </cell>
          <cell r="F5852">
            <v>2</v>
          </cell>
          <cell r="G5852">
            <v>19.8</v>
          </cell>
          <cell r="H5852">
            <v>4</v>
          </cell>
          <cell r="I5852">
            <v>38.81</v>
          </cell>
          <cell r="J5852">
            <v>6</v>
          </cell>
          <cell r="K5852">
            <v>58.61</v>
          </cell>
        </row>
        <row r="5853">
          <cell r="A5853">
            <v>16786</v>
          </cell>
          <cell r="D5853">
            <v>2</v>
          </cell>
          <cell r="E5853">
            <v>39</v>
          </cell>
          <cell r="H5853">
            <v>1</v>
          </cell>
          <cell r="I5853">
            <v>19.5</v>
          </cell>
          <cell r="J5853">
            <v>3</v>
          </cell>
          <cell r="K5853">
            <v>58.5</v>
          </cell>
        </row>
        <row r="5854">
          <cell r="A5854">
            <v>17514</v>
          </cell>
          <cell r="D5854">
            <v>2</v>
          </cell>
          <cell r="E5854">
            <v>39</v>
          </cell>
          <cell r="H5854">
            <v>1</v>
          </cell>
          <cell r="I5854">
            <v>19.5</v>
          </cell>
          <cell r="J5854">
            <v>3</v>
          </cell>
          <cell r="K5854">
            <v>58.5</v>
          </cell>
        </row>
        <row r="5855">
          <cell r="A5855">
            <v>17711</v>
          </cell>
          <cell r="B5855">
            <v>3</v>
          </cell>
          <cell r="C5855">
            <v>58.5</v>
          </cell>
          <cell r="J5855">
            <v>3</v>
          </cell>
          <cell r="K5855">
            <v>58.5</v>
          </cell>
        </row>
        <row r="5856">
          <cell r="A5856">
            <v>30433</v>
          </cell>
          <cell r="B5856">
            <v>2</v>
          </cell>
          <cell r="C5856">
            <v>13</v>
          </cell>
          <cell r="D5856">
            <v>2</v>
          </cell>
          <cell r="E5856">
            <v>13</v>
          </cell>
          <cell r="F5856">
            <v>5</v>
          </cell>
          <cell r="G5856">
            <v>32.5</v>
          </cell>
          <cell r="J5856">
            <v>9</v>
          </cell>
          <cell r="K5856">
            <v>58.5</v>
          </cell>
        </row>
        <row r="5857">
          <cell r="A5857">
            <v>31277</v>
          </cell>
          <cell r="F5857">
            <v>2</v>
          </cell>
          <cell r="G5857">
            <v>39</v>
          </cell>
          <cell r="H5857">
            <v>1</v>
          </cell>
          <cell r="I5857">
            <v>19.5</v>
          </cell>
          <cell r="J5857">
            <v>3</v>
          </cell>
          <cell r="K5857">
            <v>58.5</v>
          </cell>
        </row>
        <row r="5858">
          <cell r="A5858">
            <v>10834</v>
          </cell>
          <cell r="B5858">
            <v>1</v>
          </cell>
          <cell r="C5858">
            <v>14.6</v>
          </cell>
          <cell r="F5858">
            <v>2</v>
          </cell>
          <cell r="G5858">
            <v>29.2</v>
          </cell>
          <cell r="H5858">
            <v>1</v>
          </cell>
          <cell r="I5858">
            <v>14.6</v>
          </cell>
          <cell r="J5858">
            <v>4</v>
          </cell>
          <cell r="K5858">
            <v>58.4</v>
          </cell>
        </row>
        <row r="5859">
          <cell r="A5859">
            <v>28434</v>
          </cell>
          <cell r="D5859">
            <v>1</v>
          </cell>
          <cell r="E5859">
            <v>29.2</v>
          </cell>
          <cell r="H5859">
            <v>1</v>
          </cell>
          <cell r="I5859">
            <v>29.2</v>
          </cell>
          <cell r="J5859">
            <v>2</v>
          </cell>
          <cell r="K5859">
            <v>58.4</v>
          </cell>
        </row>
        <row r="5860">
          <cell r="A5860">
            <v>11647</v>
          </cell>
          <cell r="B5860">
            <v>21</v>
          </cell>
          <cell r="C5860">
            <v>58.36</v>
          </cell>
          <cell r="J5860">
            <v>21</v>
          </cell>
          <cell r="K5860">
            <v>58.36</v>
          </cell>
        </row>
        <row r="5861">
          <cell r="A5861">
            <v>29869</v>
          </cell>
          <cell r="B5861">
            <v>4</v>
          </cell>
          <cell r="C5861">
            <v>33.200000000000003</v>
          </cell>
          <cell r="F5861">
            <v>2</v>
          </cell>
          <cell r="G5861">
            <v>16.600000000000001</v>
          </cell>
          <cell r="H5861">
            <v>1</v>
          </cell>
          <cell r="I5861">
            <v>8.3000000000000007</v>
          </cell>
          <cell r="J5861">
            <v>7</v>
          </cell>
          <cell r="K5861">
            <v>58.100000000000009</v>
          </cell>
        </row>
        <row r="5862">
          <cell r="A5862">
            <v>18508</v>
          </cell>
          <cell r="B5862">
            <v>1</v>
          </cell>
          <cell r="C5862">
            <v>11.8</v>
          </cell>
          <cell r="D5862">
            <v>4</v>
          </cell>
          <cell r="E5862">
            <v>46.26</v>
          </cell>
          <cell r="J5862">
            <v>5</v>
          </cell>
          <cell r="K5862">
            <v>58.06</v>
          </cell>
        </row>
        <row r="5863">
          <cell r="A5863">
            <v>10448</v>
          </cell>
          <cell r="B5863">
            <v>3</v>
          </cell>
          <cell r="C5863">
            <v>43.5</v>
          </cell>
          <cell r="D5863">
            <v>1</v>
          </cell>
          <cell r="E5863">
            <v>14.5</v>
          </cell>
          <cell r="J5863">
            <v>4</v>
          </cell>
          <cell r="K5863">
            <v>58</v>
          </cell>
        </row>
        <row r="5864">
          <cell r="A5864">
            <v>10462</v>
          </cell>
          <cell r="D5864">
            <v>1</v>
          </cell>
          <cell r="E5864">
            <v>11.6</v>
          </cell>
          <cell r="F5864">
            <v>2</v>
          </cell>
          <cell r="G5864">
            <v>23.2</v>
          </cell>
          <cell r="H5864">
            <v>2</v>
          </cell>
          <cell r="I5864">
            <v>23.2</v>
          </cell>
          <cell r="J5864">
            <v>5</v>
          </cell>
          <cell r="K5864">
            <v>58</v>
          </cell>
        </row>
        <row r="5865">
          <cell r="A5865">
            <v>27372</v>
          </cell>
          <cell r="B5865">
            <v>2</v>
          </cell>
          <cell r="C5865">
            <v>12.88</v>
          </cell>
          <cell r="D5865">
            <v>4</v>
          </cell>
          <cell r="E5865">
            <v>25.76</v>
          </cell>
          <cell r="H5865">
            <v>3</v>
          </cell>
          <cell r="I5865">
            <v>19.32</v>
          </cell>
          <cell r="J5865">
            <v>9</v>
          </cell>
          <cell r="K5865">
            <v>57.96</v>
          </cell>
        </row>
        <row r="5866">
          <cell r="A5866">
            <v>31898</v>
          </cell>
          <cell r="H5866">
            <v>1</v>
          </cell>
          <cell r="I5866">
            <v>57.9</v>
          </cell>
          <cell r="J5866">
            <v>1</v>
          </cell>
          <cell r="K5866">
            <v>57.9</v>
          </cell>
        </row>
        <row r="5867">
          <cell r="A5867">
            <v>15452</v>
          </cell>
          <cell r="H5867">
            <v>2</v>
          </cell>
          <cell r="I5867">
            <v>57.8</v>
          </cell>
          <cell r="J5867">
            <v>2</v>
          </cell>
          <cell r="K5867">
            <v>57.8</v>
          </cell>
        </row>
        <row r="5868">
          <cell r="A5868">
            <v>28177</v>
          </cell>
          <cell r="B5868">
            <v>20</v>
          </cell>
          <cell r="C5868">
            <v>57.77</v>
          </cell>
          <cell r="J5868">
            <v>20</v>
          </cell>
          <cell r="K5868">
            <v>57.77</v>
          </cell>
        </row>
        <row r="5869">
          <cell r="A5869">
            <v>12780</v>
          </cell>
          <cell r="B5869">
            <v>3</v>
          </cell>
          <cell r="C5869">
            <v>14.4</v>
          </cell>
          <cell r="D5869">
            <v>5</v>
          </cell>
          <cell r="E5869">
            <v>24</v>
          </cell>
          <cell r="F5869">
            <v>2</v>
          </cell>
          <cell r="G5869">
            <v>9.6</v>
          </cell>
          <cell r="H5869">
            <v>2</v>
          </cell>
          <cell r="I5869">
            <v>9.6</v>
          </cell>
          <cell r="J5869">
            <v>12</v>
          </cell>
          <cell r="K5869">
            <v>57.6</v>
          </cell>
        </row>
        <row r="5870">
          <cell r="A5870">
            <v>31291</v>
          </cell>
          <cell r="B5870">
            <v>3</v>
          </cell>
          <cell r="C5870">
            <v>57.6</v>
          </cell>
          <cell r="J5870">
            <v>3</v>
          </cell>
          <cell r="K5870">
            <v>57.6</v>
          </cell>
        </row>
        <row r="5871">
          <cell r="A5871">
            <v>27639</v>
          </cell>
          <cell r="B5871">
            <v>3</v>
          </cell>
          <cell r="C5871">
            <v>9.6</v>
          </cell>
          <cell r="D5871">
            <v>4</v>
          </cell>
          <cell r="E5871">
            <v>12.8</v>
          </cell>
          <cell r="F5871">
            <v>5</v>
          </cell>
          <cell r="G5871">
            <v>16</v>
          </cell>
          <cell r="H5871">
            <v>6</v>
          </cell>
          <cell r="I5871">
            <v>19.2</v>
          </cell>
          <cell r="J5871">
            <v>18</v>
          </cell>
          <cell r="K5871">
            <v>57.599999999999994</v>
          </cell>
        </row>
        <row r="5872">
          <cell r="A5872">
            <v>29277</v>
          </cell>
          <cell r="B5872">
            <v>1</v>
          </cell>
          <cell r="C5872">
            <v>19.2</v>
          </cell>
          <cell r="F5872">
            <v>2</v>
          </cell>
          <cell r="G5872">
            <v>38.4</v>
          </cell>
          <cell r="J5872">
            <v>3</v>
          </cell>
          <cell r="K5872">
            <v>57.599999999999994</v>
          </cell>
        </row>
        <row r="5873">
          <cell r="A5873">
            <v>32035</v>
          </cell>
          <cell r="F5873">
            <v>6</v>
          </cell>
          <cell r="G5873">
            <v>20.13</v>
          </cell>
          <cell r="H5873">
            <v>11</v>
          </cell>
          <cell r="I5873">
            <v>37.4</v>
          </cell>
          <cell r="J5873">
            <v>17</v>
          </cell>
          <cell r="K5873">
            <v>57.53</v>
          </cell>
        </row>
        <row r="5874">
          <cell r="A5874">
            <v>32188</v>
          </cell>
          <cell r="F5874">
            <v>3</v>
          </cell>
          <cell r="G5874">
            <v>34.5</v>
          </cell>
          <cell r="H5874">
            <v>2</v>
          </cell>
          <cell r="I5874">
            <v>23</v>
          </cell>
          <cell r="J5874">
            <v>5</v>
          </cell>
          <cell r="K5874">
            <v>57.5</v>
          </cell>
        </row>
        <row r="5875">
          <cell r="A5875">
            <v>27326</v>
          </cell>
          <cell r="B5875">
            <v>7</v>
          </cell>
          <cell r="C5875">
            <v>57.4</v>
          </cell>
          <cell r="J5875">
            <v>7</v>
          </cell>
          <cell r="K5875">
            <v>57.4</v>
          </cell>
        </row>
        <row r="5876">
          <cell r="A5876">
            <v>29272</v>
          </cell>
          <cell r="F5876">
            <v>5</v>
          </cell>
          <cell r="G5876">
            <v>41</v>
          </cell>
          <cell r="H5876">
            <v>2</v>
          </cell>
          <cell r="I5876">
            <v>16.399999999999999</v>
          </cell>
          <cell r="J5876">
            <v>7</v>
          </cell>
          <cell r="K5876">
            <v>57.4</v>
          </cell>
        </row>
        <row r="5877">
          <cell r="A5877">
            <v>10197</v>
          </cell>
          <cell r="B5877">
            <v>18</v>
          </cell>
          <cell r="C5877">
            <v>14.22</v>
          </cell>
          <cell r="D5877">
            <v>27</v>
          </cell>
          <cell r="E5877">
            <v>21.54</v>
          </cell>
          <cell r="F5877">
            <v>12</v>
          </cell>
          <cell r="G5877">
            <v>9.6</v>
          </cell>
          <cell r="H5877">
            <v>15</v>
          </cell>
          <cell r="I5877">
            <v>11.88</v>
          </cell>
          <cell r="J5877">
            <v>72</v>
          </cell>
          <cell r="K5877">
            <v>57.24</v>
          </cell>
        </row>
        <row r="5878">
          <cell r="A5878">
            <v>14344</v>
          </cell>
          <cell r="B5878">
            <v>7</v>
          </cell>
          <cell r="C5878">
            <v>18.2</v>
          </cell>
          <cell r="D5878">
            <v>2</v>
          </cell>
          <cell r="E5878">
            <v>5.2</v>
          </cell>
          <cell r="F5878">
            <v>8</v>
          </cell>
          <cell r="G5878">
            <v>20.8</v>
          </cell>
          <cell r="H5878">
            <v>5</v>
          </cell>
          <cell r="I5878">
            <v>13</v>
          </cell>
          <cell r="J5878">
            <v>22</v>
          </cell>
          <cell r="K5878">
            <v>57.2</v>
          </cell>
        </row>
        <row r="5879">
          <cell r="A5879">
            <v>22488</v>
          </cell>
          <cell r="B5879">
            <v>2</v>
          </cell>
          <cell r="C5879">
            <v>28.6</v>
          </cell>
          <cell r="D5879">
            <v>1</v>
          </cell>
          <cell r="E5879">
            <v>14.3</v>
          </cell>
          <cell r="H5879">
            <v>1</v>
          </cell>
          <cell r="I5879">
            <v>14.3</v>
          </cell>
          <cell r="J5879">
            <v>4</v>
          </cell>
          <cell r="K5879">
            <v>57.2</v>
          </cell>
        </row>
        <row r="5880">
          <cell r="A5880">
            <v>17464</v>
          </cell>
          <cell r="H5880">
            <v>18</v>
          </cell>
          <cell r="I5880">
            <v>57.08</v>
          </cell>
          <cell r="J5880">
            <v>18</v>
          </cell>
          <cell r="K5880">
            <v>57.08</v>
          </cell>
        </row>
        <row r="5881">
          <cell r="A5881">
            <v>10901</v>
          </cell>
          <cell r="B5881">
            <v>1</v>
          </cell>
          <cell r="C5881">
            <v>28.5</v>
          </cell>
          <cell r="D5881">
            <v>1</v>
          </cell>
          <cell r="E5881">
            <v>28.5</v>
          </cell>
          <cell r="J5881">
            <v>2</v>
          </cell>
          <cell r="K5881">
            <v>57</v>
          </cell>
        </row>
        <row r="5882">
          <cell r="A5882">
            <v>28857</v>
          </cell>
          <cell r="F5882">
            <v>3</v>
          </cell>
          <cell r="G5882">
            <v>57</v>
          </cell>
          <cell r="J5882">
            <v>3</v>
          </cell>
          <cell r="K5882">
            <v>57</v>
          </cell>
        </row>
        <row r="5883">
          <cell r="A5883">
            <v>30286</v>
          </cell>
          <cell r="B5883">
            <v>1</v>
          </cell>
          <cell r="C5883">
            <v>28.5</v>
          </cell>
          <cell r="H5883">
            <v>1</v>
          </cell>
          <cell r="I5883">
            <v>28.5</v>
          </cell>
          <cell r="J5883">
            <v>2</v>
          </cell>
          <cell r="K5883">
            <v>57</v>
          </cell>
        </row>
        <row r="5884">
          <cell r="A5884">
            <v>32310</v>
          </cell>
          <cell r="H5884">
            <v>2</v>
          </cell>
          <cell r="I5884">
            <v>57</v>
          </cell>
          <cell r="J5884">
            <v>2</v>
          </cell>
          <cell r="K5884">
            <v>57</v>
          </cell>
        </row>
        <row r="5885">
          <cell r="A5885">
            <v>23479</v>
          </cell>
          <cell r="H5885">
            <v>20</v>
          </cell>
          <cell r="I5885">
            <v>56.87</v>
          </cell>
          <cell r="J5885">
            <v>20</v>
          </cell>
          <cell r="K5885">
            <v>56.87</v>
          </cell>
        </row>
        <row r="5886">
          <cell r="A5886">
            <v>16673</v>
          </cell>
          <cell r="D5886">
            <v>2</v>
          </cell>
          <cell r="E5886">
            <v>56.8</v>
          </cell>
          <cell r="J5886">
            <v>2</v>
          </cell>
          <cell r="K5886">
            <v>56.8</v>
          </cell>
        </row>
        <row r="5887">
          <cell r="A5887">
            <v>23445</v>
          </cell>
          <cell r="B5887">
            <v>5</v>
          </cell>
          <cell r="C5887">
            <v>25.58</v>
          </cell>
          <cell r="D5887">
            <v>2</v>
          </cell>
          <cell r="E5887">
            <v>10.4</v>
          </cell>
          <cell r="F5887">
            <v>1</v>
          </cell>
          <cell r="G5887">
            <v>5.2</v>
          </cell>
          <cell r="H5887">
            <v>3</v>
          </cell>
          <cell r="I5887">
            <v>15.6</v>
          </cell>
          <cell r="J5887">
            <v>11</v>
          </cell>
          <cell r="K5887">
            <v>56.78</v>
          </cell>
        </row>
        <row r="5888">
          <cell r="A5888">
            <v>31574</v>
          </cell>
          <cell r="H5888">
            <v>3</v>
          </cell>
          <cell r="I5888">
            <v>56.7</v>
          </cell>
          <cell r="J5888">
            <v>3</v>
          </cell>
          <cell r="K5888">
            <v>56.7</v>
          </cell>
        </row>
        <row r="5889">
          <cell r="A5889">
            <v>23147</v>
          </cell>
          <cell r="F5889">
            <v>2</v>
          </cell>
          <cell r="G5889">
            <v>37.799999999999997</v>
          </cell>
          <cell r="H5889">
            <v>1</v>
          </cell>
          <cell r="I5889">
            <v>18.899999999999999</v>
          </cell>
          <cell r="J5889">
            <v>3</v>
          </cell>
          <cell r="K5889">
            <v>56.699999999999996</v>
          </cell>
        </row>
        <row r="5890">
          <cell r="A5890">
            <v>30177</v>
          </cell>
          <cell r="B5890">
            <v>1</v>
          </cell>
          <cell r="C5890">
            <v>18.899999999999999</v>
          </cell>
          <cell r="H5890">
            <v>2</v>
          </cell>
          <cell r="I5890">
            <v>37.799999999999997</v>
          </cell>
          <cell r="J5890">
            <v>3</v>
          </cell>
          <cell r="K5890">
            <v>56.699999999999996</v>
          </cell>
        </row>
        <row r="5891">
          <cell r="A5891">
            <v>31573</v>
          </cell>
          <cell r="F5891">
            <v>2</v>
          </cell>
          <cell r="G5891">
            <v>37.799999999999997</v>
          </cell>
          <cell r="H5891">
            <v>1</v>
          </cell>
          <cell r="I5891">
            <v>18.899999999999999</v>
          </cell>
          <cell r="J5891">
            <v>3</v>
          </cell>
          <cell r="K5891">
            <v>56.699999999999996</v>
          </cell>
        </row>
        <row r="5892">
          <cell r="A5892">
            <v>29639</v>
          </cell>
          <cell r="B5892">
            <v>10</v>
          </cell>
          <cell r="C5892">
            <v>15</v>
          </cell>
          <cell r="D5892">
            <v>8</v>
          </cell>
          <cell r="E5892">
            <v>12</v>
          </cell>
          <cell r="F5892">
            <v>16</v>
          </cell>
          <cell r="G5892">
            <v>23.64</v>
          </cell>
          <cell r="H5892">
            <v>4</v>
          </cell>
          <cell r="I5892">
            <v>6</v>
          </cell>
          <cell r="J5892">
            <v>38</v>
          </cell>
          <cell r="K5892">
            <v>56.64</v>
          </cell>
        </row>
        <row r="5893">
          <cell r="A5893">
            <v>28628</v>
          </cell>
          <cell r="B5893">
            <v>1</v>
          </cell>
          <cell r="C5893">
            <v>11.3</v>
          </cell>
          <cell r="D5893">
            <v>1</v>
          </cell>
          <cell r="E5893">
            <v>11.3</v>
          </cell>
          <cell r="H5893">
            <v>3</v>
          </cell>
          <cell r="I5893">
            <v>33.9</v>
          </cell>
          <cell r="J5893">
            <v>5</v>
          </cell>
          <cell r="K5893">
            <v>56.5</v>
          </cell>
        </row>
        <row r="5894">
          <cell r="A5894">
            <v>10343</v>
          </cell>
          <cell r="B5894">
            <v>2</v>
          </cell>
          <cell r="C5894">
            <v>28.2</v>
          </cell>
          <cell r="D5894">
            <v>2</v>
          </cell>
          <cell r="E5894">
            <v>28.2</v>
          </cell>
          <cell r="J5894">
            <v>4</v>
          </cell>
          <cell r="K5894">
            <v>56.4</v>
          </cell>
        </row>
        <row r="5895">
          <cell r="A5895">
            <v>29706</v>
          </cell>
          <cell r="B5895">
            <v>64</v>
          </cell>
          <cell r="C5895">
            <v>25.6</v>
          </cell>
          <cell r="D5895">
            <v>29</v>
          </cell>
          <cell r="E5895">
            <v>11.57</v>
          </cell>
          <cell r="F5895">
            <v>33</v>
          </cell>
          <cell r="G5895">
            <v>13.05</v>
          </cell>
          <cell r="H5895">
            <v>15</v>
          </cell>
          <cell r="I5895">
            <v>6</v>
          </cell>
          <cell r="J5895">
            <v>141</v>
          </cell>
          <cell r="K5895">
            <v>56.22</v>
          </cell>
        </row>
        <row r="5896">
          <cell r="A5896">
            <v>30131</v>
          </cell>
          <cell r="B5896">
            <v>13</v>
          </cell>
          <cell r="C5896">
            <v>20.8</v>
          </cell>
          <cell r="D5896">
            <v>6</v>
          </cell>
          <cell r="E5896">
            <v>9.6</v>
          </cell>
          <cell r="F5896">
            <v>5</v>
          </cell>
          <cell r="G5896">
            <v>8</v>
          </cell>
          <cell r="H5896">
            <v>11</v>
          </cell>
          <cell r="I5896">
            <v>17.8</v>
          </cell>
          <cell r="J5896">
            <v>35</v>
          </cell>
          <cell r="K5896">
            <v>56.2</v>
          </cell>
        </row>
        <row r="5897">
          <cell r="A5897">
            <v>29650</v>
          </cell>
          <cell r="B5897">
            <v>4</v>
          </cell>
          <cell r="C5897">
            <v>15.2</v>
          </cell>
          <cell r="D5897">
            <v>2</v>
          </cell>
          <cell r="E5897">
            <v>7.6</v>
          </cell>
          <cell r="F5897">
            <v>7</v>
          </cell>
          <cell r="G5897">
            <v>26</v>
          </cell>
          <cell r="H5897">
            <v>2</v>
          </cell>
          <cell r="I5897">
            <v>7.3</v>
          </cell>
          <cell r="J5897">
            <v>15</v>
          </cell>
          <cell r="K5897">
            <v>56.099999999999994</v>
          </cell>
        </row>
        <row r="5898">
          <cell r="A5898">
            <v>10451</v>
          </cell>
          <cell r="F5898">
            <v>1</v>
          </cell>
          <cell r="G5898">
            <v>11.2</v>
          </cell>
          <cell r="H5898">
            <v>4</v>
          </cell>
          <cell r="I5898">
            <v>44.8</v>
          </cell>
          <cell r="J5898">
            <v>5</v>
          </cell>
          <cell r="K5898">
            <v>56</v>
          </cell>
        </row>
        <row r="5899">
          <cell r="A5899">
            <v>10915</v>
          </cell>
          <cell r="F5899">
            <v>1</v>
          </cell>
          <cell r="G5899">
            <v>56</v>
          </cell>
          <cell r="J5899">
            <v>1</v>
          </cell>
          <cell r="K5899">
            <v>56</v>
          </cell>
        </row>
        <row r="5900">
          <cell r="A5900">
            <v>12811</v>
          </cell>
          <cell r="B5900">
            <v>1</v>
          </cell>
          <cell r="C5900">
            <v>7</v>
          </cell>
          <cell r="D5900">
            <v>2</v>
          </cell>
          <cell r="E5900">
            <v>14</v>
          </cell>
          <cell r="F5900">
            <v>4</v>
          </cell>
          <cell r="G5900">
            <v>28</v>
          </cell>
          <cell r="H5900">
            <v>1</v>
          </cell>
          <cell r="I5900">
            <v>7</v>
          </cell>
          <cell r="J5900">
            <v>8</v>
          </cell>
          <cell r="K5900">
            <v>56</v>
          </cell>
        </row>
        <row r="5901">
          <cell r="A5901">
            <v>14178</v>
          </cell>
          <cell r="B5901">
            <v>2</v>
          </cell>
          <cell r="C5901">
            <v>14</v>
          </cell>
          <cell r="D5901">
            <v>2</v>
          </cell>
          <cell r="E5901">
            <v>14</v>
          </cell>
          <cell r="F5901">
            <v>2</v>
          </cell>
          <cell r="G5901">
            <v>14</v>
          </cell>
          <cell r="H5901">
            <v>2</v>
          </cell>
          <cell r="I5901">
            <v>14</v>
          </cell>
          <cell r="J5901">
            <v>8</v>
          </cell>
          <cell r="K5901">
            <v>56</v>
          </cell>
        </row>
        <row r="5902">
          <cell r="A5902">
            <v>28250</v>
          </cell>
          <cell r="B5902">
            <v>3</v>
          </cell>
          <cell r="C5902">
            <v>42</v>
          </cell>
          <cell r="D5902">
            <v>1</v>
          </cell>
          <cell r="E5902">
            <v>14</v>
          </cell>
          <cell r="J5902">
            <v>4</v>
          </cell>
          <cell r="K5902">
            <v>56</v>
          </cell>
        </row>
        <row r="5903">
          <cell r="A5903">
            <v>30285</v>
          </cell>
          <cell r="H5903">
            <v>1</v>
          </cell>
          <cell r="I5903">
            <v>56</v>
          </cell>
          <cell r="J5903">
            <v>1</v>
          </cell>
          <cell r="K5903">
            <v>56</v>
          </cell>
        </row>
        <row r="5904">
          <cell r="A5904">
            <v>30382</v>
          </cell>
          <cell r="B5904">
            <v>1</v>
          </cell>
          <cell r="C5904">
            <v>56</v>
          </cell>
          <cell r="J5904">
            <v>1</v>
          </cell>
          <cell r="K5904">
            <v>56</v>
          </cell>
        </row>
        <row r="5905">
          <cell r="A5905">
            <v>32107</v>
          </cell>
          <cell r="H5905">
            <v>1</v>
          </cell>
          <cell r="I5905">
            <v>55.9</v>
          </cell>
          <cell r="J5905">
            <v>1</v>
          </cell>
          <cell r="K5905">
            <v>55.9</v>
          </cell>
        </row>
        <row r="5906">
          <cell r="A5906">
            <v>32449</v>
          </cell>
          <cell r="H5906">
            <v>1</v>
          </cell>
          <cell r="I5906">
            <v>55.9</v>
          </cell>
          <cell r="J5906">
            <v>1</v>
          </cell>
          <cell r="K5906">
            <v>55.9</v>
          </cell>
        </row>
        <row r="5907">
          <cell r="A5907">
            <v>22170</v>
          </cell>
          <cell r="F5907">
            <v>1</v>
          </cell>
          <cell r="G5907">
            <v>18.600000000000001</v>
          </cell>
          <cell r="H5907">
            <v>2</v>
          </cell>
          <cell r="I5907">
            <v>37.200000000000003</v>
          </cell>
          <cell r="J5907">
            <v>3</v>
          </cell>
          <cell r="K5907">
            <v>55.800000000000004</v>
          </cell>
        </row>
        <row r="5908">
          <cell r="A5908">
            <v>32006</v>
          </cell>
          <cell r="F5908">
            <v>8</v>
          </cell>
          <cell r="G5908">
            <v>49.6</v>
          </cell>
          <cell r="H5908">
            <v>1</v>
          </cell>
          <cell r="I5908">
            <v>6.2</v>
          </cell>
          <cell r="J5908">
            <v>9</v>
          </cell>
          <cell r="K5908">
            <v>55.800000000000004</v>
          </cell>
        </row>
        <row r="5909">
          <cell r="A5909">
            <v>27264</v>
          </cell>
          <cell r="H5909">
            <v>4</v>
          </cell>
          <cell r="I5909">
            <v>55.6</v>
          </cell>
          <cell r="J5909">
            <v>4</v>
          </cell>
          <cell r="K5909">
            <v>55.6</v>
          </cell>
        </row>
        <row r="5910">
          <cell r="A5910">
            <v>29123</v>
          </cell>
          <cell r="B5910">
            <v>3</v>
          </cell>
          <cell r="C5910">
            <v>41.7</v>
          </cell>
          <cell r="D5910">
            <v>1</v>
          </cell>
          <cell r="E5910">
            <v>13.9</v>
          </cell>
          <cell r="J5910">
            <v>4</v>
          </cell>
          <cell r="K5910">
            <v>55.6</v>
          </cell>
        </row>
        <row r="5911">
          <cell r="A5911">
            <v>31723</v>
          </cell>
          <cell r="D5911">
            <v>1</v>
          </cell>
          <cell r="E5911">
            <v>13.9</v>
          </cell>
          <cell r="F5911">
            <v>2</v>
          </cell>
          <cell r="G5911">
            <v>27.8</v>
          </cell>
          <cell r="H5911">
            <v>1</v>
          </cell>
          <cell r="I5911">
            <v>13.9</v>
          </cell>
          <cell r="J5911">
            <v>4</v>
          </cell>
          <cell r="K5911">
            <v>55.6</v>
          </cell>
        </row>
        <row r="5912">
          <cell r="A5912">
            <v>11128</v>
          </cell>
          <cell r="B5912">
            <v>3</v>
          </cell>
          <cell r="C5912">
            <v>27.6</v>
          </cell>
          <cell r="D5912">
            <v>3</v>
          </cell>
          <cell r="E5912">
            <v>27.6</v>
          </cell>
          <cell r="J5912">
            <v>6</v>
          </cell>
          <cell r="K5912">
            <v>55.2</v>
          </cell>
        </row>
        <row r="5913">
          <cell r="A5913">
            <v>15646</v>
          </cell>
          <cell r="F5913">
            <v>2</v>
          </cell>
          <cell r="G5913">
            <v>9.1999999999999993</v>
          </cell>
          <cell r="H5913">
            <v>10</v>
          </cell>
          <cell r="I5913">
            <v>46</v>
          </cell>
          <cell r="J5913">
            <v>12</v>
          </cell>
          <cell r="K5913">
            <v>55.2</v>
          </cell>
        </row>
        <row r="5914">
          <cell r="A5914">
            <v>17631</v>
          </cell>
          <cell r="F5914">
            <v>9</v>
          </cell>
          <cell r="G5914">
            <v>41.4</v>
          </cell>
          <cell r="H5914">
            <v>3</v>
          </cell>
          <cell r="I5914">
            <v>13.8</v>
          </cell>
          <cell r="J5914">
            <v>12</v>
          </cell>
          <cell r="K5914">
            <v>55.2</v>
          </cell>
        </row>
        <row r="5915">
          <cell r="A5915">
            <v>32485</v>
          </cell>
          <cell r="H5915">
            <v>6</v>
          </cell>
          <cell r="I5915">
            <v>55.2</v>
          </cell>
          <cell r="J5915">
            <v>6</v>
          </cell>
          <cell r="K5915">
            <v>55.2</v>
          </cell>
        </row>
        <row r="5916">
          <cell r="A5916">
            <v>17193</v>
          </cell>
          <cell r="B5916">
            <v>19</v>
          </cell>
          <cell r="C5916">
            <v>55.1</v>
          </cell>
          <cell r="J5916">
            <v>19</v>
          </cell>
          <cell r="K5916">
            <v>55.1</v>
          </cell>
        </row>
        <row r="5917">
          <cell r="A5917">
            <v>31396</v>
          </cell>
          <cell r="F5917">
            <v>7</v>
          </cell>
          <cell r="G5917">
            <v>20.3</v>
          </cell>
          <cell r="H5917">
            <v>12</v>
          </cell>
          <cell r="I5917">
            <v>34.799999999999997</v>
          </cell>
          <cell r="J5917">
            <v>19</v>
          </cell>
          <cell r="K5917">
            <v>55.099999999999994</v>
          </cell>
        </row>
        <row r="5918">
          <cell r="A5918">
            <v>10621</v>
          </cell>
          <cell r="B5918">
            <v>11</v>
          </cell>
          <cell r="C5918">
            <v>55</v>
          </cell>
          <cell r="J5918">
            <v>11</v>
          </cell>
          <cell r="K5918">
            <v>55</v>
          </cell>
        </row>
        <row r="5919">
          <cell r="A5919">
            <v>23443</v>
          </cell>
          <cell r="B5919">
            <v>5</v>
          </cell>
          <cell r="C5919">
            <v>25</v>
          </cell>
          <cell r="D5919">
            <v>6</v>
          </cell>
          <cell r="E5919">
            <v>30</v>
          </cell>
          <cell r="J5919">
            <v>11</v>
          </cell>
          <cell r="K5919">
            <v>55</v>
          </cell>
        </row>
        <row r="5920">
          <cell r="A5920">
            <v>27431</v>
          </cell>
          <cell r="B5920">
            <v>8</v>
          </cell>
          <cell r="C5920">
            <v>22.4</v>
          </cell>
          <cell r="D5920">
            <v>2</v>
          </cell>
          <cell r="E5920">
            <v>5.6</v>
          </cell>
          <cell r="F5920">
            <v>5</v>
          </cell>
          <cell r="G5920">
            <v>13.5</v>
          </cell>
          <cell r="H5920">
            <v>5</v>
          </cell>
          <cell r="I5920">
            <v>13.5</v>
          </cell>
          <cell r="J5920">
            <v>20</v>
          </cell>
          <cell r="K5920">
            <v>55</v>
          </cell>
        </row>
        <row r="5921">
          <cell r="A5921">
            <v>28265</v>
          </cell>
          <cell r="H5921">
            <v>1</v>
          </cell>
          <cell r="I5921">
            <v>55</v>
          </cell>
          <cell r="J5921">
            <v>1</v>
          </cell>
          <cell r="K5921">
            <v>55</v>
          </cell>
        </row>
        <row r="5922">
          <cell r="A5922">
            <v>31563</v>
          </cell>
          <cell r="H5922">
            <v>5</v>
          </cell>
          <cell r="I5922">
            <v>55</v>
          </cell>
          <cell r="J5922">
            <v>5</v>
          </cell>
          <cell r="K5922">
            <v>55</v>
          </cell>
        </row>
        <row r="5923">
          <cell r="A5923">
            <v>32305</v>
          </cell>
          <cell r="H5923">
            <v>2</v>
          </cell>
          <cell r="I5923">
            <v>55</v>
          </cell>
          <cell r="J5923">
            <v>2</v>
          </cell>
          <cell r="K5923">
            <v>55</v>
          </cell>
        </row>
        <row r="5924">
          <cell r="A5924">
            <v>15268</v>
          </cell>
          <cell r="B5924">
            <v>10</v>
          </cell>
          <cell r="C5924">
            <v>18.850000000000001</v>
          </cell>
          <cell r="D5924">
            <v>2</v>
          </cell>
          <cell r="E5924">
            <v>3.8</v>
          </cell>
          <cell r="F5924">
            <v>13</v>
          </cell>
          <cell r="G5924">
            <v>24.7</v>
          </cell>
          <cell r="H5924">
            <v>4</v>
          </cell>
          <cell r="I5924">
            <v>7.6</v>
          </cell>
          <cell r="J5924">
            <v>29</v>
          </cell>
          <cell r="K5924">
            <v>54.95</v>
          </cell>
        </row>
        <row r="5925">
          <cell r="A5925">
            <v>27261</v>
          </cell>
          <cell r="F5925">
            <v>1</v>
          </cell>
          <cell r="G5925">
            <v>54.9</v>
          </cell>
          <cell r="J5925">
            <v>1</v>
          </cell>
          <cell r="K5925">
            <v>54.9</v>
          </cell>
        </row>
        <row r="5926">
          <cell r="A5926">
            <v>30099</v>
          </cell>
          <cell r="H5926">
            <v>1</v>
          </cell>
          <cell r="I5926">
            <v>54.9</v>
          </cell>
          <cell r="J5926">
            <v>1</v>
          </cell>
          <cell r="K5926">
            <v>54.9</v>
          </cell>
        </row>
        <row r="5927">
          <cell r="A5927">
            <v>2011407</v>
          </cell>
          <cell r="B5927">
            <v>2.0499999999999998</v>
          </cell>
          <cell r="C5927">
            <v>18.11</v>
          </cell>
          <cell r="D5927">
            <v>2.2799999999999998</v>
          </cell>
          <cell r="E5927">
            <v>20.75</v>
          </cell>
          <cell r="F5927">
            <v>1.19</v>
          </cell>
          <cell r="G5927">
            <v>10.98</v>
          </cell>
          <cell r="H5927">
            <v>0.53</v>
          </cell>
          <cell r="I5927">
            <v>4.8899999999999997</v>
          </cell>
          <cell r="J5927">
            <v>6.05</v>
          </cell>
          <cell r="K5927">
            <v>54.730000000000004</v>
          </cell>
        </row>
        <row r="5928">
          <cell r="A5928">
            <v>30603</v>
          </cell>
          <cell r="B5928">
            <v>23</v>
          </cell>
          <cell r="C5928">
            <v>54.63</v>
          </cell>
          <cell r="J5928">
            <v>23</v>
          </cell>
          <cell r="K5928">
            <v>54.63</v>
          </cell>
        </row>
        <row r="5929">
          <cell r="A5929">
            <v>14767</v>
          </cell>
          <cell r="D5929">
            <v>2</v>
          </cell>
          <cell r="E5929">
            <v>2.8</v>
          </cell>
          <cell r="F5929">
            <v>22</v>
          </cell>
          <cell r="G5929">
            <v>30.8</v>
          </cell>
          <cell r="H5929">
            <v>15</v>
          </cell>
          <cell r="I5929">
            <v>21</v>
          </cell>
          <cell r="J5929">
            <v>39</v>
          </cell>
          <cell r="K5929">
            <v>54.6</v>
          </cell>
        </row>
        <row r="5930">
          <cell r="A5930">
            <v>27426</v>
          </cell>
          <cell r="B5930">
            <v>10</v>
          </cell>
          <cell r="C5930">
            <v>39</v>
          </cell>
          <cell r="D5930">
            <v>4</v>
          </cell>
          <cell r="E5930">
            <v>15.6</v>
          </cell>
          <cell r="J5930">
            <v>14</v>
          </cell>
          <cell r="K5930">
            <v>54.6</v>
          </cell>
        </row>
        <row r="5931">
          <cell r="A5931">
            <v>28343</v>
          </cell>
          <cell r="B5931">
            <v>1</v>
          </cell>
          <cell r="C5931">
            <v>10.9</v>
          </cell>
          <cell r="F5931">
            <v>3</v>
          </cell>
          <cell r="G5931">
            <v>32.700000000000003</v>
          </cell>
          <cell r="H5931">
            <v>1</v>
          </cell>
          <cell r="I5931">
            <v>10.9</v>
          </cell>
          <cell r="J5931">
            <v>5</v>
          </cell>
          <cell r="K5931">
            <v>54.5</v>
          </cell>
        </row>
        <row r="5932">
          <cell r="A5932">
            <v>32364</v>
          </cell>
          <cell r="H5932">
            <v>29</v>
          </cell>
          <cell r="I5932">
            <v>54.5</v>
          </cell>
          <cell r="J5932">
            <v>29</v>
          </cell>
          <cell r="K5932">
            <v>54.5</v>
          </cell>
        </row>
        <row r="5933">
          <cell r="A5933">
            <v>31385</v>
          </cell>
          <cell r="B5933">
            <v>2</v>
          </cell>
          <cell r="C5933">
            <v>27.2</v>
          </cell>
          <cell r="F5933">
            <v>2</v>
          </cell>
          <cell r="G5933">
            <v>27.2</v>
          </cell>
          <cell r="J5933">
            <v>4</v>
          </cell>
          <cell r="K5933">
            <v>54.4</v>
          </cell>
        </row>
        <row r="5934">
          <cell r="A5934">
            <v>32405</v>
          </cell>
          <cell r="H5934">
            <v>17</v>
          </cell>
          <cell r="I5934">
            <v>54.4</v>
          </cell>
          <cell r="J5934">
            <v>17</v>
          </cell>
          <cell r="K5934">
            <v>54.4</v>
          </cell>
        </row>
        <row r="5935">
          <cell r="A5935">
            <v>28873</v>
          </cell>
          <cell r="B5935">
            <v>10</v>
          </cell>
          <cell r="C5935">
            <v>54.3</v>
          </cell>
          <cell r="J5935">
            <v>10</v>
          </cell>
          <cell r="K5935">
            <v>54.3</v>
          </cell>
        </row>
        <row r="5936">
          <cell r="A5936">
            <v>10306</v>
          </cell>
          <cell r="B5936">
            <v>2</v>
          </cell>
          <cell r="C5936">
            <v>6.8</v>
          </cell>
          <cell r="D5936">
            <v>8</v>
          </cell>
          <cell r="E5936">
            <v>26.93</v>
          </cell>
          <cell r="F5936">
            <v>5</v>
          </cell>
          <cell r="G5936">
            <v>17</v>
          </cell>
          <cell r="H5936">
            <v>1</v>
          </cell>
          <cell r="I5936">
            <v>3.4</v>
          </cell>
          <cell r="J5936">
            <v>16</v>
          </cell>
          <cell r="K5936">
            <v>54.129999999999995</v>
          </cell>
        </row>
        <row r="5937">
          <cell r="A5937">
            <v>22273</v>
          </cell>
          <cell r="D5937">
            <v>1</v>
          </cell>
          <cell r="E5937">
            <v>6</v>
          </cell>
          <cell r="H5937">
            <v>8</v>
          </cell>
          <cell r="I5937">
            <v>48</v>
          </cell>
          <cell r="J5937">
            <v>9</v>
          </cell>
          <cell r="K5937">
            <v>54</v>
          </cell>
        </row>
        <row r="5938">
          <cell r="A5938">
            <v>31331</v>
          </cell>
          <cell r="B5938">
            <v>1</v>
          </cell>
          <cell r="C5938">
            <v>27</v>
          </cell>
          <cell r="D5938">
            <v>1</v>
          </cell>
          <cell r="E5938">
            <v>27</v>
          </cell>
          <cell r="J5938">
            <v>2</v>
          </cell>
          <cell r="K5938">
            <v>54</v>
          </cell>
        </row>
        <row r="5939">
          <cell r="A5939">
            <v>31661</v>
          </cell>
          <cell r="D5939">
            <v>1</v>
          </cell>
          <cell r="E5939">
            <v>13.5</v>
          </cell>
          <cell r="F5939">
            <v>3</v>
          </cell>
          <cell r="G5939">
            <v>40.5</v>
          </cell>
          <cell r="J5939">
            <v>4</v>
          </cell>
          <cell r="K5939">
            <v>54</v>
          </cell>
        </row>
        <row r="5940">
          <cell r="A5940">
            <v>32040</v>
          </cell>
          <cell r="F5940">
            <v>3</v>
          </cell>
          <cell r="G5940">
            <v>27</v>
          </cell>
          <cell r="H5940">
            <v>3</v>
          </cell>
          <cell r="I5940">
            <v>27</v>
          </cell>
          <cell r="J5940">
            <v>6</v>
          </cell>
          <cell r="K5940">
            <v>54</v>
          </cell>
        </row>
        <row r="5941">
          <cell r="A5941">
            <v>32416</v>
          </cell>
          <cell r="H5941">
            <v>4</v>
          </cell>
          <cell r="I5941">
            <v>54</v>
          </cell>
          <cell r="J5941">
            <v>4</v>
          </cell>
          <cell r="K5941">
            <v>54</v>
          </cell>
        </row>
        <row r="5942">
          <cell r="A5942">
            <v>12067</v>
          </cell>
          <cell r="B5942">
            <v>5</v>
          </cell>
          <cell r="C5942">
            <v>13</v>
          </cell>
          <cell r="D5942">
            <v>7</v>
          </cell>
          <cell r="E5942">
            <v>18.2</v>
          </cell>
          <cell r="F5942">
            <v>2</v>
          </cell>
          <cell r="G5942">
            <v>4.41</v>
          </cell>
          <cell r="H5942">
            <v>7</v>
          </cell>
          <cell r="I5942">
            <v>18.2</v>
          </cell>
          <cell r="J5942">
            <v>21</v>
          </cell>
          <cell r="K5942">
            <v>53.81</v>
          </cell>
        </row>
        <row r="5943">
          <cell r="A5943">
            <v>30084</v>
          </cell>
          <cell r="B5943">
            <v>1</v>
          </cell>
          <cell r="C5943">
            <v>26.9</v>
          </cell>
          <cell r="H5943">
            <v>1</v>
          </cell>
          <cell r="I5943">
            <v>26.9</v>
          </cell>
          <cell r="J5943">
            <v>2</v>
          </cell>
          <cell r="K5943">
            <v>53.8</v>
          </cell>
        </row>
        <row r="5944">
          <cell r="A5944">
            <v>30209</v>
          </cell>
          <cell r="B5944">
            <v>1</v>
          </cell>
          <cell r="C5944">
            <v>26.9</v>
          </cell>
          <cell r="D5944">
            <v>1</v>
          </cell>
          <cell r="E5944">
            <v>26.9</v>
          </cell>
          <cell r="J5944">
            <v>2</v>
          </cell>
          <cell r="K5944">
            <v>53.8</v>
          </cell>
        </row>
        <row r="5945">
          <cell r="A5945">
            <v>29516</v>
          </cell>
          <cell r="D5945">
            <v>2</v>
          </cell>
          <cell r="E5945">
            <v>35.799999999999997</v>
          </cell>
          <cell r="H5945">
            <v>1</v>
          </cell>
          <cell r="I5945">
            <v>17.899999999999999</v>
          </cell>
          <cell r="J5945">
            <v>3</v>
          </cell>
          <cell r="K5945">
            <v>53.699999999999996</v>
          </cell>
        </row>
        <row r="5946">
          <cell r="A5946">
            <v>17307</v>
          </cell>
          <cell r="B5946">
            <v>8</v>
          </cell>
          <cell r="C5946">
            <v>12.54</v>
          </cell>
          <cell r="H5946">
            <v>26</v>
          </cell>
          <cell r="I5946">
            <v>41.08</v>
          </cell>
          <cell r="J5946">
            <v>34</v>
          </cell>
          <cell r="K5946">
            <v>53.62</v>
          </cell>
        </row>
        <row r="5947">
          <cell r="A5947">
            <v>27414</v>
          </cell>
          <cell r="B5947">
            <v>15</v>
          </cell>
          <cell r="C5947">
            <v>18</v>
          </cell>
          <cell r="D5947">
            <v>5</v>
          </cell>
          <cell r="E5947">
            <v>6</v>
          </cell>
          <cell r="F5947">
            <v>8</v>
          </cell>
          <cell r="G5947">
            <v>9.6</v>
          </cell>
          <cell r="H5947">
            <v>17</v>
          </cell>
          <cell r="I5947">
            <v>20</v>
          </cell>
          <cell r="J5947">
            <v>45</v>
          </cell>
          <cell r="K5947">
            <v>53.6</v>
          </cell>
        </row>
        <row r="5948">
          <cell r="A5948">
            <v>27858</v>
          </cell>
          <cell r="B5948">
            <v>1</v>
          </cell>
          <cell r="C5948">
            <v>26.8</v>
          </cell>
          <cell r="H5948">
            <v>1</v>
          </cell>
          <cell r="I5948">
            <v>26.8</v>
          </cell>
          <cell r="J5948">
            <v>2</v>
          </cell>
          <cell r="K5948">
            <v>53.6</v>
          </cell>
        </row>
        <row r="5949">
          <cell r="A5949">
            <v>16448</v>
          </cell>
          <cell r="B5949">
            <v>1</v>
          </cell>
          <cell r="C5949">
            <v>25.67</v>
          </cell>
          <cell r="H5949">
            <v>1</v>
          </cell>
          <cell r="I5949">
            <v>27.9</v>
          </cell>
          <cell r="J5949">
            <v>2</v>
          </cell>
          <cell r="K5949">
            <v>53.57</v>
          </cell>
        </row>
        <row r="5950">
          <cell r="A5950">
            <v>16690</v>
          </cell>
          <cell r="B5950">
            <v>5</v>
          </cell>
          <cell r="C5950">
            <v>9.1999999999999993</v>
          </cell>
          <cell r="D5950">
            <v>15</v>
          </cell>
          <cell r="E5950">
            <v>44.26</v>
          </cell>
          <cell r="J5950">
            <v>20</v>
          </cell>
          <cell r="K5950">
            <v>53.459999999999994</v>
          </cell>
        </row>
        <row r="5951">
          <cell r="A5951">
            <v>32026</v>
          </cell>
          <cell r="F5951">
            <v>9</v>
          </cell>
          <cell r="G5951">
            <v>28.1</v>
          </cell>
          <cell r="H5951">
            <v>8</v>
          </cell>
          <cell r="I5951">
            <v>25.34</v>
          </cell>
          <cell r="J5951">
            <v>17</v>
          </cell>
          <cell r="K5951">
            <v>53.44</v>
          </cell>
        </row>
        <row r="5952">
          <cell r="A5952">
            <v>10311</v>
          </cell>
          <cell r="B5952">
            <v>4</v>
          </cell>
          <cell r="C5952">
            <v>15.2</v>
          </cell>
          <cell r="D5952">
            <v>3</v>
          </cell>
          <cell r="E5952">
            <v>11.4</v>
          </cell>
          <cell r="F5952">
            <v>2</v>
          </cell>
          <cell r="G5952">
            <v>7.6</v>
          </cell>
          <cell r="H5952">
            <v>5</v>
          </cell>
          <cell r="I5952">
            <v>19</v>
          </cell>
          <cell r="J5952">
            <v>14</v>
          </cell>
          <cell r="K5952">
            <v>53.2</v>
          </cell>
        </row>
        <row r="5953">
          <cell r="A5953">
            <v>29481</v>
          </cell>
          <cell r="B5953">
            <v>14</v>
          </cell>
          <cell r="C5953">
            <v>53.2</v>
          </cell>
          <cell r="J5953">
            <v>14</v>
          </cell>
          <cell r="K5953">
            <v>53.2</v>
          </cell>
        </row>
        <row r="5954">
          <cell r="A5954">
            <v>30130</v>
          </cell>
          <cell r="B5954">
            <v>1</v>
          </cell>
          <cell r="C5954">
            <v>1.9</v>
          </cell>
          <cell r="D5954">
            <v>7</v>
          </cell>
          <cell r="E5954">
            <v>13.3</v>
          </cell>
          <cell r="F5954">
            <v>10</v>
          </cell>
          <cell r="G5954">
            <v>19</v>
          </cell>
          <cell r="H5954">
            <v>10</v>
          </cell>
          <cell r="I5954">
            <v>19</v>
          </cell>
          <cell r="J5954">
            <v>28</v>
          </cell>
          <cell r="K5954">
            <v>53.2</v>
          </cell>
        </row>
        <row r="5955">
          <cell r="A5955">
            <v>31970</v>
          </cell>
          <cell r="D5955">
            <v>1.32</v>
          </cell>
          <cell r="E5955">
            <v>53.2</v>
          </cell>
          <cell r="J5955">
            <v>1.32</v>
          </cell>
          <cell r="K5955">
            <v>53.2</v>
          </cell>
        </row>
        <row r="5956">
          <cell r="A5956">
            <v>10776</v>
          </cell>
          <cell r="F5956">
            <v>5</v>
          </cell>
          <cell r="G5956">
            <v>13</v>
          </cell>
          <cell r="H5956">
            <v>15</v>
          </cell>
          <cell r="I5956">
            <v>39.799999999999997</v>
          </cell>
          <cell r="J5956">
            <v>20</v>
          </cell>
          <cell r="K5956">
            <v>52.8</v>
          </cell>
        </row>
        <row r="5957">
          <cell r="A5957">
            <v>23373</v>
          </cell>
          <cell r="B5957">
            <v>2</v>
          </cell>
          <cell r="C5957">
            <v>52.6</v>
          </cell>
          <cell r="J5957">
            <v>2</v>
          </cell>
          <cell r="K5957">
            <v>52.6</v>
          </cell>
        </row>
        <row r="5958">
          <cell r="A5958">
            <v>28768</v>
          </cell>
          <cell r="B5958">
            <v>7</v>
          </cell>
          <cell r="C5958">
            <v>52.59</v>
          </cell>
          <cell r="J5958">
            <v>7</v>
          </cell>
          <cell r="K5958">
            <v>52.59</v>
          </cell>
        </row>
        <row r="5959">
          <cell r="A5959">
            <v>16588</v>
          </cell>
          <cell r="H5959">
            <v>3</v>
          </cell>
          <cell r="I5959">
            <v>52.5</v>
          </cell>
          <cell r="J5959">
            <v>3</v>
          </cell>
          <cell r="K5959">
            <v>52.5</v>
          </cell>
        </row>
        <row r="5960">
          <cell r="A5960">
            <v>17925</v>
          </cell>
          <cell r="H5960">
            <v>3</v>
          </cell>
          <cell r="I5960">
            <v>52.5</v>
          </cell>
          <cell r="J5960">
            <v>3</v>
          </cell>
          <cell r="K5960">
            <v>52.5</v>
          </cell>
        </row>
        <row r="5961">
          <cell r="A5961">
            <v>32215</v>
          </cell>
          <cell r="H5961">
            <v>3</v>
          </cell>
          <cell r="I5961">
            <v>52.5</v>
          </cell>
          <cell r="J5961">
            <v>3</v>
          </cell>
          <cell r="K5961">
            <v>52.5</v>
          </cell>
        </row>
        <row r="5962">
          <cell r="A5962">
            <v>10436</v>
          </cell>
          <cell r="B5962">
            <v>4</v>
          </cell>
          <cell r="C5962">
            <v>52.4</v>
          </cell>
          <cell r="J5962">
            <v>4</v>
          </cell>
          <cell r="K5962">
            <v>52.4</v>
          </cell>
        </row>
        <row r="5963">
          <cell r="A5963">
            <v>32302</v>
          </cell>
          <cell r="H5963">
            <v>9</v>
          </cell>
          <cell r="I5963">
            <v>52.2</v>
          </cell>
          <cell r="J5963">
            <v>9</v>
          </cell>
          <cell r="K5963">
            <v>52.2</v>
          </cell>
        </row>
        <row r="5964">
          <cell r="A5964">
            <v>28172</v>
          </cell>
          <cell r="B5964">
            <v>17</v>
          </cell>
          <cell r="C5964">
            <v>49.3</v>
          </cell>
          <cell r="D5964">
            <v>1</v>
          </cell>
          <cell r="E5964">
            <v>2.9</v>
          </cell>
          <cell r="J5964">
            <v>18</v>
          </cell>
          <cell r="K5964">
            <v>52.199999999999996</v>
          </cell>
        </row>
        <row r="5965">
          <cell r="A5965">
            <v>10547</v>
          </cell>
          <cell r="D5965">
            <v>2</v>
          </cell>
          <cell r="E5965">
            <v>2</v>
          </cell>
          <cell r="H5965">
            <v>50</v>
          </cell>
          <cell r="I5965">
            <v>50</v>
          </cell>
          <cell r="J5965">
            <v>52</v>
          </cell>
          <cell r="K5965">
            <v>52</v>
          </cell>
        </row>
        <row r="5966">
          <cell r="A5966">
            <v>17895</v>
          </cell>
          <cell r="B5966">
            <v>11</v>
          </cell>
          <cell r="C5966">
            <v>44</v>
          </cell>
          <cell r="D5966">
            <v>2</v>
          </cell>
          <cell r="E5966">
            <v>8</v>
          </cell>
          <cell r="J5966">
            <v>13</v>
          </cell>
          <cell r="K5966">
            <v>52</v>
          </cell>
        </row>
        <row r="5967">
          <cell r="A5967">
            <v>28468</v>
          </cell>
          <cell r="B5967">
            <v>3</v>
          </cell>
          <cell r="C5967">
            <v>39</v>
          </cell>
          <cell r="F5967">
            <v>1</v>
          </cell>
          <cell r="G5967">
            <v>13</v>
          </cell>
          <cell r="J5967">
            <v>4</v>
          </cell>
          <cell r="K5967">
            <v>52</v>
          </cell>
        </row>
        <row r="5968">
          <cell r="A5968">
            <v>29255</v>
          </cell>
          <cell r="F5968">
            <v>1</v>
          </cell>
          <cell r="G5968">
            <v>52</v>
          </cell>
          <cell r="J5968">
            <v>1</v>
          </cell>
          <cell r="K5968">
            <v>52</v>
          </cell>
        </row>
        <row r="5969">
          <cell r="A5969">
            <v>29428</v>
          </cell>
          <cell r="B5969">
            <v>32</v>
          </cell>
          <cell r="C5969">
            <v>41.6</v>
          </cell>
          <cell r="D5969">
            <v>7</v>
          </cell>
          <cell r="E5969">
            <v>9.1</v>
          </cell>
          <cell r="F5969">
            <v>1</v>
          </cell>
          <cell r="G5969">
            <v>1.3</v>
          </cell>
          <cell r="J5969">
            <v>40</v>
          </cell>
          <cell r="K5969">
            <v>52</v>
          </cell>
        </row>
        <row r="5970">
          <cell r="A5970">
            <v>30451</v>
          </cell>
          <cell r="D5970">
            <v>3</v>
          </cell>
          <cell r="E5970">
            <v>19.5</v>
          </cell>
          <cell r="F5970">
            <v>5</v>
          </cell>
          <cell r="G5970">
            <v>32.5</v>
          </cell>
          <cell r="J5970">
            <v>8</v>
          </cell>
          <cell r="K5970">
            <v>52</v>
          </cell>
        </row>
        <row r="5971">
          <cell r="A5971">
            <v>32005</v>
          </cell>
          <cell r="F5971">
            <v>10</v>
          </cell>
          <cell r="G5971">
            <v>40</v>
          </cell>
          <cell r="H5971">
            <v>3</v>
          </cell>
          <cell r="I5971">
            <v>12</v>
          </cell>
          <cell r="J5971">
            <v>13</v>
          </cell>
          <cell r="K5971">
            <v>52</v>
          </cell>
        </row>
        <row r="5972">
          <cell r="A5972">
            <v>32402</v>
          </cell>
          <cell r="H5972">
            <v>20</v>
          </cell>
          <cell r="I5972">
            <v>52</v>
          </cell>
          <cell r="J5972">
            <v>20</v>
          </cell>
          <cell r="K5972">
            <v>52</v>
          </cell>
        </row>
        <row r="5973">
          <cell r="A5973">
            <v>17731</v>
          </cell>
          <cell r="B5973">
            <v>11</v>
          </cell>
          <cell r="C5973">
            <v>5.5</v>
          </cell>
          <cell r="D5973">
            <v>17</v>
          </cell>
          <cell r="E5973">
            <v>8.5</v>
          </cell>
          <cell r="F5973">
            <v>21</v>
          </cell>
          <cell r="G5973">
            <v>10.46</v>
          </cell>
          <cell r="H5973">
            <v>55</v>
          </cell>
          <cell r="I5973">
            <v>27.5</v>
          </cell>
          <cell r="J5973">
            <v>104</v>
          </cell>
          <cell r="K5973">
            <v>51.96</v>
          </cell>
        </row>
        <row r="5974">
          <cell r="A5974">
            <v>22730</v>
          </cell>
          <cell r="F5974">
            <v>1</v>
          </cell>
          <cell r="G5974">
            <v>25.9</v>
          </cell>
          <cell r="H5974">
            <v>1</v>
          </cell>
          <cell r="I5974">
            <v>25.9</v>
          </cell>
          <cell r="J5974">
            <v>2</v>
          </cell>
          <cell r="K5974">
            <v>51.8</v>
          </cell>
        </row>
        <row r="5975">
          <cell r="A5975">
            <v>23209</v>
          </cell>
          <cell r="D5975">
            <v>1</v>
          </cell>
          <cell r="E5975">
            <v>25.9</v>
          </cell>
          <cell r="H5975">
            <v>1</v>
          </cell>
          <cell r="I5975">
            <v>25.9</v>
          </cell>
          <cell r="J5975">
            <v>2</v>
          </cell>
          <cell r="K5975">
            <v>51.8</v>
          </cell>
        </row>
        <row r="5976">
          <cell r="A5976">
            <v>27859</v>
          </cell>
          <cell r="B5976">
            <v>1</v>
          </cell>
          <cell r="C5976">
            <v>25.9</v>
          </cell>
          <cell r="D5976">
            <v>1</v>
          </cell>
          <cell r="E5976">
            <v>25.9</v>
          </cell>
          <cell r="J5976">
            <v>2</v>
          </cell>
          <cell r="K5976">
            <v>51.8</v>
          </cell>
        </row>
        <row r="5977">
          <cell r="A5977">
            <v>30050</v>
          </cell>
          <cell r="B5977">
            <v>5</v>
          </cell>
          <cell r="C5977">
            <v>13</v>
          </cell>
          <cell r="D5977">
            <v>8</v>
          </cell>
          <cell r="E5977">
            <v>20.8</v>
          </cell>
          <cell r="H5977">
            <v>7</v>
          </cell>
          <cell r="I5977">
            <v>17.989999999999998</v>
          </cell>
          <cell r="J5977">
            <v>20</v>
          </cell>
          <cell r="K5977">
            <v>51.789999999999992</v>
          </cell>
        </row>
        <row r="5978">
          <cell r="A5978">
            <v>17702</v>
          </cell>
          <cell r="B5978">
            <v>50</v>
          </cell>
          <cell r="C5978">
            <v>29.95</v>
          </cell>
          <cell r="D5978">
            <v>15</v>
          </cell>
          <cell r="E5978">
            <v>8.9</v>
          </cell>
          <cell r="F5978">
            <v>6</v>
          </cell>
          <cell r="G5978">
            <v>3.6</v>
          </cell>
          <cell r="H5978">
            <v>15</v>
          </cell>
          <cell r="I5978">
            <v>9</v>
          </cell>
          <cell r="J5978">
            <v>86</v>
          </cell>
          <cell r="K5978">
            <v>51.45</v>
          </cell>
        </row>
        <row r="5979">
          <cell r="A5979">
            <v>22190</v>
          </cell>
          <cell r="B5979">
            <v>42</v>
          </cell>
          <cell r="C5979">
            <v>33.6</v>
          </cell>
          <cell r="D5979">
            <v>6</v>
          </cell>
          <cell r="E5979">
            <v>4.8</v>
          </cell>
          <cell r="F5979">
            <v>3</v>
          </cell>
          <cell r="G5979">
            <v>2.4</v>
          </cell>
          <cell r="H5979">
            <v>13</v>
          </cell>
          <cell r="I5979">
            <v>10.4</v>
          </cell>
          <cell r="J5979">
            <v>64</v>
          </cell>
          <cell r="K5979">
            <v>51.199999999999996</v>
          </cell>
        </row>
        <row r="5980">
          <cell r="A5980">
            <v>15315</v>
          </cell>
          <cell r="B5980">
            <v>9</v>
          </cell>
          <cell r="C5980">
            <v>45.96</v>
          </cell>
          <cell r="D5980">
            <v>1</v>
          </cell>
          <cell r="E5980">
            <v>5.2</v>
          </cell>
          <cell r="J5980">
            <v>10</v>
          </cell>
          <cell r="K5980">
            <v>51.160000000000004</v>
          </cell>
        </row>
        <row r="5981">
          <cell r="A5981">
            <v>28008</v>
          </cell>
          <cell r="B5981">
            <v>40</v>
          </cell>
          <cell r="C5981">
            <v>31.88</v>
          </cell>
          <cell r="D5981">
            <v>24</v>
          </cell>
          <cell r="E5981">
            <v>19.14</v>
          </cell>
          <cell r="J5981">
            <v>64</v>
          </cell>
          <cell r="K5981">
            <v>51.019999999999996</v>
          </cell>
        </row>
        <row r="5982">
          <cell r="A5982">
            <v>10309</v>
          </cell>
          <cell r="D5982">
            <v>1</v>
          </cell>
          <cell r="E5982">
            <v>3.4</v>
          </cell>
          <cell r="F5982">
            <v>2</v>
          </cell>
          <cell r="G5982">
            <v>6.8</v>
          </cell>
          <cell r="H5982">
            <v>12</v>
          </cell>
          <cell r="I5982">
            <v>40.799999999999997</v>
          </cell>
          <cell r="J5982">
            <v>15</v>
          </cell>
          <cell r="K5982">
            <v>51</v>
          </cell>
        </row>
        <row r="5983">
          <cell r="A5983">
            <v>12825</v>
          </cell>
          <cell r="B5983">
            <v>5</v>
          </cell>
          <cell r="C5983">
            <v>42.5</v>
          </cell>
          <cell r="D5983">
            <v>1</v>
          </cell>
          <cell r="E5983">
            <v>8.5</v>
          </cell>
          <cell r="J5983">
            <v>6</v>
          </cell>
          <cell r="K5983">
            <v>51</v>
          </cell>
        </row>
        <row r="5984">
          <cell r="A5984">
            <v>15446</v>
          </cell>
          <cell r="H5984">
            <v>6</v>
          </cell>
          <cell r="I5984">
            <v>51</v>
          </cell>
          <cell r="J5984">
            <v>6</v>
          </cell>
          <cell r="K5984">
            <v>51</v>
          </cell>
        </row>
        <row r="5985">
          <cell r="A5985">
            <v>17721</v>
          </cell>
          <cell r="B5985">
            <v>2</v>
          </cell>
          <cell r="C5985">
            <v>20.399999999999999</v>
          </cell>
          <cell r="F5985">
            <v>1</v>
          </cell>
          <cell r="G5985">
            <v>10.199999999999999</v>
          </cell>
          <cell r="H5985">
            <v>2</v>
          </cell>
          <cell r="I5985">
            <v>20.399999999999999</v>
          </cell>
          <cell r="J5985">
            <v>5</v>
          </cell>
          <cell r="K5985">
            <v>51</v>
          </cell>
        </row>
        <row r="5986">
          <cell r="A5986">
            <v>31784</v>
          </cell>
          <cell r="H5986">
            <v>2</v>
          </cell>
          <cell r="I5986">
            <v>51</v>
          </cell>
          <cell r="J5986">
            <v>2</v>
          </cell>
          <cell r="K5986">
            <v>51</v>
          </cell>
        </row>
        <row r="5987">
          <cell r="A5987">
            <v>30594</v>
          </cell>
          <cell r="D5987">
            <v>1</v>
          </cell>
          <cell r="E5987">
            <v>1.4</v>
          </cell>
          <cell r="F5987">
            <v>13</v>
          </cell>
          <cell r="G5987">
            <v>20.8</v>
          </cell>
          <cell r="H5987">
            <v>18</v>
          </cell>
          <cell r="I5987">
            <v>28.67</v>
          </cell>
          <cell r="J5987">
            <v>32</v>
          </cell>
          <cell r="K5987">
            <v>50.870000000000005</v>
          </cell>
        </row>
        <row r="5988">
          <cell r="A5988">
            <v>22193</v>
          </cell>
          <cell r="B5988">
            <v>3</v>
          </cell>
          <cell r="C5988">
            <v>50.7</v>
          </cell>
          <cell r="J5988">
            <v>3</v>
          </cell>
          <cell r="K5988">
            <v>50.7</v>
          </cell>
        </row>
        <row r="5989">
          <cell r="A5989">
            <v>13883</v>
          </cell>
          <cell r="B5989">
            <v>2</v>
          </cell>
          <cell r="C5989">
            <v>33.799999999999997</v>
          </cell>
          <cell r="D5989">
            <v>1</v>
          </cell>
          <cell r="E5989">
            <v>16.899999999999999</v>
          </cell>
          <cell r="J5989">
            <v>3</v>
          </cell>
          <cell r="K5989">
            <v>50.699999999999996</v>
          </cell>
        </row>
        <row r="5990">
          <cell r="A5990">
            <v>22727</v>
          </cell>
          <cell r="B5990">
            <v>1</v>
          </cell>
          <cell r="C5990">
            <v>16.899999999999999</v>
          </cell>
          <cell r="D5990">
            <v>2</v>
          </cell>
          <cell r="E5990">
            <v>33.799999999999997</v>
          </cell>
          <cell r="J5990">
            <v>3</v>
          </cell>
          <cell r="K5990">
            <v>50.699999999999996</v>
          </cell>
        </row>
        <row r="5991">
          <cell r="A5991">
            <v>31620</v>
          </cell>
          <cell r="D5991">
            <v>2</v>
          </cell>
          <cell r="E5991">
            <v>33.799999999999997</v>
          </cell>
          <cell r="F5991">
            <v>1</v>
          </cell>
          <cell r="G5991">
            <v>16.899999999999999</v>
          </cell>
          <cell r="J5991">
            <v>3</v>
          </cell>
          <cell r="K5991">
            <v>50.699999999999996</v>
          </cell>
        </row>
        <row r="5992">
          <cell r="A5992">
            <v>31458</v>
          </cell>
          <cell r="B5992">
            <v>1</v>
          </cell>
          <cell r="C5992">
            <v>4.5999999999999996</v>
          </cell>
          <cell r="D5992">
            <v>5</v>
          </cell>
          <cell r="E5992">
            <v>23</v>
          </cell>
          <cell r="F5992">
            <v>1</v>
          </cell>
          <cell r="G5992">
            <v>4.5999999999999996</v>
          </cell>
          <cell r="H5992">
            <v>4</v>
          </cell>
          <cell r="I5992">
            <v>18.399999999999999</v>
          </cell>
          <cell r="J5992">
            <v>11</v>
          </cell>
          <cell r="K5992">
            <v>50.6</v>
          </cell>
        </row>
        <row r="5993">
          <cell r="A5993">
            <v>10347</v>
          </cell>
          <cell r="B5993">
            <v>12</v>
          </cell>
          <cell r="C5993">
            <v>50.4</v>
          </cell>
          <cell r="J5993">
            <v>12</v>
          </cell>
          <cell r="K5993">
            <v>50.4</v>
          </cell>
        </row>
        <row r="5994">
          <cell r="A5994">
            <v>13986</v>
          </cell>
          <cell r="B5994">
            <v>3</v>
          </cell>
          <cell r="C5994">
            <v>12.6</v>
          </cell>
          <cell r="D5994">
            <v>3</v>
          </cell>
          <cell r="E5994">
            <v>12.6</v>
          </cell>
          <cell r="F5994">
            <v>1</v>
          </cell>
          <cell r="G5994">
            <v>4.2</v>
          </cell>
          <cell r="H5994">
            <v>5</v>
          </cell>
          <cell r="I5994">
            <v>21</v>
          </cell>
          <cell r="J5994">
            <v>12</v>
          </cell>
          <cell r="K5994">
            <v>50.4</v>
          </cell>
        </row>
        <row r="5995">
          <cell r="A5995">
            <v>14339</v>
          </cell>
          <cell r="B5995">
            <v>21</v>
          </cell>
          <cell r="C5995">
            <v>50.19</v>
          </cell>
          <cell r="J5995">
            <v>21</v>
          </cell>
          <cell r="K5995">
            <v>50.19</v>
          </cell>
        </row>
        <row r="5996">
          <cell r="A5996">
            <v>10472</v>
          </cell>
          <cell r="B5996">
            <v>1</v>
          </cell>
          <cell r="C5996">
            <v>12.5</v>
          </cell>
          <cell r="D5996">
            <v>1</v>
          </cell>
          <cell r="E5996">
            <v>12.5</v>
          </cell>
          <cell r="F5996">
            <v>1</v>
          </cell>
          <cell r="G5996">
            <v>12.5</v>
          </cell>
          <cell r="H5996">
            <v>1</v>
          </cell>
          <cell r="I5996">
            <v>12.5</v>
          </cell>
          <cell r="J5996">
            <v>4</v>
          </cell>
          <cell r="K5996">
            <v>50</v>
          </cell>
        </row>
        <row r="5997">
          <cell r="A5997">
            <v>15573</v>
          </cell>
          <cell r="B5997">
            <v>2</v>
          </cell>
          <cell r="C5997">
            <v>5</v>
          </cell>
          <cell r="D5997">
            <v>11</v>
          </cell>
          <cell r="E5997">
            <v>27.5</v>
          </cell>
          <cell r="F5997">
            <v>1</v>
          </cell>
          <cell r="G5997">
            <v>2.5</v>
          </cell>
          <cell r="H5997">
            <v>6</v>
          </cell>
          <cell r="I5997">
            <v>15</v>
          </cell>
          <cell r="J5997">
            <v>20</v>
          </cell>
          <cell r="K5997">
            <v>50</v>
          </cell>
        </row>
        <row r="5998">
          <cell r="A5998">
            <v>28519</v>
          </cell>
          <cell r="B5998">
            <v>25</v>
          </cell>
          <cell r="C5998">
            <v>19.940000000000001</v>
          </cell>
          <cell r="D5998">
            <v>9</v>
          </cell>
          <cell r="E5998">
            <v>7.2</v>
          </cell>
          <cell r="F5998">
            <v>20</v>
          </cell>
          <cell r="G5998">
            <v>15.6</v>
          </cell>
          <cell r="H5998">
            <v>9</v>
          </cell>
          <cell r="I5998">
            <v>7.2</v>
          </cell>
          <cell r="J5998">
            <v>63</v>
          </cell>
          <cell r="K5998">
            <v>49.940000000000005</v>
          </cell>
        </row>
        <row r="5999">
          <cell r="A5999">
            <v>10540</v>
          </cell>
          <cell r="B5999">
            <v>3</v>
          </cell>
          <cell r="C5999">
            <v>3</v>
          </cell>
          <cell r="D5999">
            <v>31</v>
          </cell>
          <cell r="E5999">
            <v>30.92</v>
          </cell>
          <cell r="F5999">
            <v>15</v>
          </cell>
          <cell r="G5999">
            <v>15</v>
          </cell>
          <cell r="H5999">
            <v>1</v>
          </cell>
          <cell r="I5999">
            <v>1</v>
          </cell>
          <cell r="J5999">
            <v>50</v>
          </cell>
          <cell r="K5999">
            <v>49.92</v>
          </cell>
        </row>
        <row r="6000">
          <cell r="A6000">
            <v>22951</v>
          </cell>
          <cell r="B6000">
            <v>1</v>
          </cell>
          <cell r="C6000">
            <v>49.9</v>
          </cell>
          <cell r="J6000">
            <v>1</v>
          </cell>
          <cell r="K6000">
            <v>49.9</v>
          </cell>
        </row>
        <row r="6001">
          <cell r="A6001">
            <v>22997</v>
          </cell>
          <cell r="B6001">
            <v>1</v>
          </cell>
          <cell r="C6001">
            <v>49.9</v>
          </cell>
          <cell r="J6001">
            <v>1</v>
          </cell>
          <cell r="K6001">
            <v>49.9</v>
          </cell>
        </row>
        <row r="6002">
          <cell r="A6002">
            <v>30069</v>
          </cell>
          <cell r="H6002">
            <v>1</v>
          </cell>
          <cell r="I6002">
            <v>49.9</v>
          </cell>
          <cell r="J6002">
            <v>1</v>
          </cell>
          <cell r="K6002">
            <v>49.9</v>
          </cell>
        </row>
        <row r="6003">
          <cell r="A6003">
            <v>13831</v>
          </cell>
          <cell r="B6003">
            <v>1</v>
          </cell>
          <cell r="C6003">
            <v>16.600000000000001</v>
          </cell>
          <cell r="F6003">
            <v>2</v>
          </cell>
          <cell r="G6003">
            <v>33.200000000000003</v>
          </cell>
          <cell r="J6003">
            <v>3</v>
          </cell>
          <cell r="K6003">
            <v>49.800000000000004</v>
          </cell>
        </row>
        <row r="6004">
          <cell r="A6004">
            <v>22908</v>
          </cell>
          <cell r="D6004">
            <v>2</v>
          </cell>
          <cell r="E6004">
            <v>49.8</v>
          </cell>
          <cell r="J6004">
            <v>2</v>
          </cell>
          <cell r="K6004">
            <v>49.8</v>
          </cell>
        </row>
        <row r="6005">
          <cell r="A6005">
            <v>29029</v>
          </cell>
          <cell r="H6005">
            <v>2</v>
          </cell>
          <cell r="I6005">
            <v>49.8</v>
          </cell>
          <cell r="J6005">
            <v>2</v>
          </cell>
          <cell r="K6005">
            <v>49.8</v>
          </cell>
        </row>
        <row r="6006">
          <cell r="A6006">
            <v>29035</v>
          </cell>
          <cell r="F6006">
            <v>2</v>
          </cell>
          <cell r="G6006">
            <v>49.8</v>
          </cell>
          <cell r="J6006">
            <v>2</v>
          </cell>
          <cell r="K6006">
            <v>49.8</v>
          </cell>
        </row>
        <row r="6007">
          <cell r="A6007">
            <v>30563</v>
          </cell>
          <cell r="F6007">
            <v>1</v>
          </cell>
          <cell r="G6007">
            <v>24.9</v>
          </cell>
          <cell r="H6007">
            <v>1</v>
          </cell>
          <cell r="I6007">
            <v>24.9</v>
          </cell>
          <cell r="J6007">
            <v>2</v>
          </cell>
          <cell r="K6007">
            <v>49.8</v>
          </cell>
        </row>
        <row r="6008">
          <cell r="A6008">
            <v>32219</v>
          </cell>
          <cell r="H6008">
            <v>3</v>
          </cell>
          <cell r="I6008">
            <v>49.8</v>
          </cell>
          <cell r="J6008">
            <v>3</v>
          </cell>
          <cell r="K6008">
            <v>49.8</v>
          </cell>
        </row>
        <row r="6009">
          <cell r="A6009">
            <v>32407</v>
          </cell>
          <cell r="H6009">
            <v>6</v>
          </cell>
          <cell r="I6009">
            <v>49.8</v>
          </cell>
          <cell r="J6009">
            <v>6</v>
          </cell>
          <cell r="K6009">
            <v>49.8</v>
          </cell>
        </row>
        <row r="6010">
          <cell r="A6010">
            <v>28627</v>
          </cell>
          <cell r="B6010">
            <v>3</v>
          </cell>
          <cell r="C6010">
            <v>37.200000000000003</v>
          </cell>
          <cell r="F6010">
            <v>1</v>
          </cell>
          <cell r="G6010">
            <v>12.4</v>
          </cell>
          <cell r="J6010">
            <v>4</v>
          </cell>
          <cell r="K6010">
            <v>49.6</v>
          </cell>
        </row>
        <row r="6011">
          <cell r="A6011">
            <v>31872</v>
          </cell>
          <cell r="F6011">
            <v>4</v>
          </cell>
          <cell r="G6011">
            <v>24.8</v>
          </cell>
          <cell r="H6011">
            <v>4</v>
          </cell>
          <cell r="I6011">
            <v>24.8</v>
          </cell>
          <cell r="J6011">
            <v>8</v>
          </cell>
          <cell r="K6011">
            <v>49.6</v>
          </cell>
        </row>
        <row r="6012">
          <cell r="A6012">
            <v>32171</v>
          </cell>
          <cell r="F6012">
            <v>1</v>
          </cell>
          <cell r="G6012">
            <v>6.2</v>
          </cell>
          <cell r="H6012">
            <v>7</v>
          </cell>
          <cell r="I6012">
            <v>43.4</v>
          </cell>
          <cell r="J6012">
            <v>8</v>
          </cell>
          <cell r="K6012">
            <v>49.6</v>
          </cell>
        </row>
        <row r="6013">
          <cell r="A6013">
            <v>17569</v>
          </cell>
          <cell r="B6013">
            <v>1</v>
          </cell>
          <cell r="C6013">
            <v>25.8</v>
          </cell>
          <cell r="H6013">
            <v>1</v>
          </cell>
          <cell r="I6013">
            <v>23.74</v>
          </cell>
          <cell r="J6013">
            <v>2</v>
          </cell>
          <cell r="K6013">
            <v>49.54</v>
          </cell>
        </row>
        <row r="6014">
          <cell r="A6014">
            <v>12841</v>
          </cell>
          <cell r="F6014">
            <v>3</v>
          </cell>
          <cell r="G6014">
            <v>29.7</v>
          </cell>
          <cell r="H6014">
            <v>2</v>
          </cell>
          <cell r="I6014">
            <v>19.8</v>
          </cell>
          <cell r="J6014">
            <v>5</v>
          </cell>
          <cell r="K6014">
            <v>49.5</v>
          </cell>
        </row>
        <row r="6015">
          <cell r="A6015">
            <v>12850</v>
          </cell>
          <cell r="B6015">
            <v>2</v>
          </cell>
          <cell r="C6015">
            <v>19.8</v>
          </cell>
          <cell r="D6015">
            <v>2</v>
          </cell>
          <cell r="E6015">
            <v>19.8</v>
          </cell>
          <cell r="F6015">
            <v>1</v>
          </cell>
          <cell r="G6015">
            <v>9.9</v>
          </cell>
          <cell r="J6015">
            <v>5</v>
          </cell>
          <cell r="K6015">
            <v>49.5</v>
          </cell>
        </row>
        <row r="6016">
          <cell r="A6016">
            <v>15625</v>
          </cell>
          <cell r="D6016">
            <v>1</v>
          </cell>
          <cell r="E6016">
            <v>9.9</v>
          </cell>
          <cell r="F6016">
            <v>2</v>
          </cell>
          <cell r="G6016">
            <v>19.8</v>
          </cell>
          <cell r="H6016">
            <v>2</v>
          </cell>
          <cell r="I6016">
            <v>19.8</v>
          </cell>
          <cell r="J6016">
            <v>5</v>
          </cell>
          <cell r="K6016">
            <v>49.5</v>
          </cell>
        </row>
        <row r="6017">
          <cell r="A6017">
            <v>17123</v>
          </cell>
          <cell r="B6017">
            <v>5</v>
          </cell>
          <cell r="C6017">
            <v>22.5</v>
          </cell>
          <cell r="D6017">
            <v>6</v>
          </cell>
          <cell r="E6017">
            <v>27</v>
          </cell>
          <cell r="J6017">
            <v>11</v>
          </cell>
          <cell r="K6017">
            <v>49.5</v>
          </cell>
        </row>
        <row r="6018">
          <cell r="A6018">
            <v>31483</v>
          </cell>
          <cell r="D6018">
            <v>1</v>
          </cell>
          <cell r="E6018">
            <v>9.9</v>
          </cell>
          <cell r="F6018">
            <v>3</v>
          </cell>
          <cell r="G6018">
            <v>29.7</v>
          </cell>
          <cell r="H6018">
            <v>1</v>
          </cell>
          <cell r="I6018">
            <v>9.9</v>
          </cell>
          <cell r="J6018">
            <v>5</v>
          </cell>
          <cell r="K6018">
            <v>49.5</v>
          </cell>
        </row>
        <row r="6019">
          <cell r="A6019">
            <v>18193</v>
          </cell>
          <cell r="B6019">
            <v>26</v>
          </cell>
          <cell r="C6019">
            <v>20.8</v>
          </cell>
          <cell r="D6019">
            <v>3</v>
          </cell>
          <cell r="E6019">
            <v>2.4</v>
          </cell>
          <cell r="F6019">
            <v>13</v>
          </cell>
          <cell r="G6019">
            <v>10.4</v>
          </cell>
          <cell r="H6019">
            <v>20</v>
          </cell>
          <cell r="I6019">
            <v>15.88</v>
          </cell>
          <cell r="J6019">
            <v>62</v>
          </cell>
          <cell r="K6019">
            <v>49.480000000000004</v>
          </cell>
        </row>
        <row r="6020">
          <cell r="A6020">
            <v>14737</v>
          </cell>
          <cell r="B6020">
            <v>6</v>
          </cell>
          <cell r="C6020">
            <v>10.8</v>
          </cell>
          <cell r="D6020">
            <v>8</v>
          </cell>
          <cell r="E6020">
            <v>14.4</v>
          </cell>
          <cell r="H6020">
            <v>11</v>
          </cell>
          <cell r="I6020">
            <v>24.2</v>
          </cell>
          <cell r="J6020">
            <v>25</v>
          </cell>
          <cell r="K6020">
            <v>49.400000000000006</v>
          </cell>
        </row>
        <row r="6021">
          <cell r="A6021">
            <v>27333</v>
          </cell>
          <cell r="B6021">
            <v>1</v>
          </cell>
          <cell r="C6021">
            <v>12.6</v>
          </cell>
          <cell r="D6021">
            <v>1</v>
          </cell>
          <cell r="E6021">
            <v>12.6</v>
          </cell>
          <cell r="F6021">
            <v>2</v>
          </cell>
          <cell r="G6021">
            <v>24.19</v>
          </cell>
          <cell r="J6021">
            <v>4</v>
          </cell>
          <cell r="K6021">
            <v>49.39</v>
          </cell>
        </row>
        <row r="6022">
          <cell r="A6022">
            <v>28006</v>
          </cell>
          <cell r="B6022">
            <v>5</v>
          </cell>
          <cell r="C6022">
            <v>14.5</v>
          </cell>
          <cell r="D6022">
            <v>12</v>
          </cell>
          <cell r="E6022">
            <v>34.799999999999997</v>
          </cell>
          <cell r="J6022">
            <v>17</v>
          </cell>
          <cell r="K6022">
            <v>49.3</v>
          </cell>
        </row>
        <row r="6023">
          <cell r="A6023">
            <v>30457</v>
          </cell>
          <cell r="B6023">
            <v>7</v>
          </cell>
          <cell r="C6023">
            <v>20.3</v>
          </cell>
          <cell r="D6023">
            <v>2</v>
          </cell>
          <cell r="E6023">
            <v>5.8</v>
          </cell>
          <cell r="F6023">
            <v>2</v>
          </cell>
          <cell r="G6023">
            <v>5.8</v>
          </cell>
          <cell r="H6023">
            <v>6</v>
          </cell>
          <cell r="I6023">
            <v>17.399999999999999</v>
          </cell>
          <cell r="J6023">
            <v>17</v>
          </cell>
          <cell r="K6023">
            <v>49.3</v>
          </cell>
        </row>
        <row r="6024">
          <cell r="A6024">
            <v>32133</v>
          </cell>
          <cell r="H6024">
            <v>2</v>
          </cell>
          <cell r="I6024">
            <v>49.2</v>
          </cell>
          <cell r="J6024">
            <v>2</v>
          </cell>
          <cell r="K6024">
            <v>49.2</v>
          </cell>
        </row>
        <row r="6025">
          <cell r="A6025">
            <v>32342</v>
          </cell>
          <cell r="H6025">
            <v>6</v>
          </cell>
          <cell r="I6025">
            <v>49.2</v>
          </cell>
          <cell r="J6025">
            <v>6</v>
          </cell>
          <cell r="K6025">
            <v>49.2</v>
          </cell>
        </row>
        <row r="6026">
          <cell r="A6026">
            <v>10327</v>
          </cell>
          <cell r="B6026">
            <v>2</v>
          </cell>
          <cell r="C6026">
            <v>49</v>
          </cell>
          <cell r="J6026">
            <v>2</v>
          </cell>
          <cell r="K6026">
            <v>49</v>
          </cell>
        </row>
        <row r="6027">
          <cell r="A6027">
            <v>18364</v>
          </cell>
          <cell r="D6027">
            <v>1</v>
          </cell>
          <cell r="E6027">
            <v>49</v>
          </cell>
          <cell r="J6027">
            <v>1</v>
          </cell>
          <cell r="K6027">
            <v>49</v>
          </cell>
        </row>
        <row r="6028">
          <cell r="A6028">
            <v>30052</v>
          </cell>
          <cell r="B6028">
            <v>8</v>
          </cell>
          <cell r="C6028">
            <v>20.8</v>
          </cell>
          <cell r="D6028">
            <v>3</v>
          </cell>
          <cell r="E6028">
            <v>7.4</v>
          </cell>
          <cell r="H6028">
            <v>8</v>
          </cell>
          <cell r="I6028">
            <v>20.8</v>
          </cell>
          <cell r="J6028">
            <v>19</v>
          </cell>
          <cell r="K6028">
            <v>49</v>
          </cell>
        </row>
        <row r="6029">
          <cell r="A6029">
            <v>27496</v>
          </cell>
          <cell r="H6029">
            <v>1</v>
          </cell>
          <cell r="I6029">
            <v>48.9</v>
          </cell>
          <cell r="J6029">
            <v>1</v>
          </cell>
          <cell r="K6029">
            <v>48.9</v>
          </cell>
        </row>
        <row r="6030">
          <cell r="A6030">
            <v>32085</v>
          </cell>
          <cell r="F6030">
            <v>1</v>
          </cell>
          <cell r="G6030">
            <v>48.9</v>
          </cell>
          <cell r="J6030">
            <v>1</v>
          </cell>
          <cell r="K6030">
            <v>48.9</v>
          </cell>
        </row>
        <row r="6031">
          <cell r="A6031">
            <v>10580</v>
          </cell>
          <cell r="B6031">
            <v>3</v>
          </cell>
          <cell r="C6031">
            <v>36.6</v>
          </cell>
          <cell r="D6031">
            <v>1</v>
          </cell>
          <cell r="E6031">
            <v>12.2</v>
          </cell>
          <cell r="J6031">
            <v>4</v>
          </cell>
          <cell r="K6031">
            <v>48.8</v>
          </cell>
        </row>
        <row r="6032">
          <cell r="A6032">
            <v>29630</v>
          </cell>
          <cell r="D6032">
            <v>2</v>
          </cell>
          <cell r="E6032">
            <v>24.4</v>
          </cell>
          <cell r="F6032">
            <v>1</v>
          </cell>
          <cell r="G6032">
            <v>12.2</v>
          </cell>
          <cell r="H6032">
            <v>1</v>
          </cell>
          <cell r="I6032">
            <v>12.2</v>
          </cell>
          <cell r="J6032">
            <v>4</v>
          </cell>
          <cell r="K6032">
            <v>48.8</v>
          </cell>
        </row>
        <row r="6033">
          <cell r="A6033">
            <v>29818</v>
          </cell>
          <cell r="B6033">
            <v>1</v>
          </cell>
          <cell r="C6033">
            <v>9.9</v>
          </cell>
          <cell r="D6033">
            <v>2</v>
          </cell>
          <cell r="E6033">
            <v>19.8</v>
          </cell>
          <cell r="H6033">
            <v>2</v>
          </cell>
          <cell r="I6033">
            <v>19.010000000000002</v>
          </cell>
          <cell r="J6033">
            <v>5</v>
          </cell>
          <cell r="K6033">
            <v>48.710000000000008</v>
          </cell>
        </row>
        <row r="6034">
          <cell r="A6034">
            <v>2032416</v>
          </cell>
          <cell r="H6034">
            <v>4.08</v>
          </cell>
          <cell r="I6034">
            <v>48.5</v>
          </cell>
          <cell r="J6034">
            <v>4.08</v>
          </cell>
          <cell r="K6034">
            <v>48.5</v>
          </cell>
        </row>
        <row r="6035">
          <cell r="A6035">
            <v>29888</v>
          </cell>
          <cell r="B6035">
            <v>11</v>
          </cell>
          <cell r="C6035">
            <v>48.4</v>
          </cell>
          <cell r="J6035">
            <v>11</v>
          </cell>
          <cell r="K6035">
            <v>48.4</v>
          </cell>
        </row>
        <row r="6036">
          <cell r="A6036">
            <v>14917</v>
          </cell>
          <cell r="B6036">
            <v>2</v>
          </cell>
          <cell r="C6036">
            <v>13.8</v>
          </cell>
          <cell r="D6036">
            <v>4</v>
          </cell>
          <cell r="E6036">
            <v>27.6</v>
          </cell>
          <cell r="F6036">
            <v>1</v>
          </cell>
          <cell r="G6036">
            <v>6.9</v>
          </cell>
          <cell r="J6036">
            <v>7</v>
          </cell>
          <cell r="K6036">
            <v>48.300000000000004</v>
          </cell>
        </row>
        <row r="6037">
          <cell r="A6037">
            <v>29845</v>
          </cell>
          <cell r="D6037">
            <v>2</v>
          </cell>
          <cell r="E6037">
            <v>13.8</v>
          </cell>
          <cell r="F6037">
            <v>1</v>
          </cell>
          <cell r="G6037">
            <v>6.9</v>
          </cell>
          <cell r="H6037">
            <v>4</v>
          </cell>
          <cell r="I6037">
            <v>27.6</v>
          </cell>
          <cell r="J6037">
            <v>7</v>
          </cell>
          <cell r="K6037">
            <v>48.300000000000004</v>
          </cell>
        </row>
        <row r="6038">
          <cell r="A6038">
            <v>17179</v>
          </cell>
          <cell r="B6038">
            <v>1</v>
          </cell>
          <cell r="C6038">
            <v>48.3</v>
          </cell>
          <cell r="J6038">
            <v>1</v>
          </cell>
          <cell r="K6038">
            <v>48.3</v>
          </cell>
        </row>
        <row r="6039">
          <cell r="A6039">
            <v>28205</v>
          </cell>
          <cell r="H6039">
            <v>7</v>
          </cell>
          <cell r="I6039">
            <v>48.3</v>
          </cell>
          <cell r="J6039">
            <v>7</v>
          </cell>
          <cell r="K6039">
            <v>48.3</v>
          </cell>
        </row>
        <row r="6040">
          <cell r="A6040">
            <v>10359</v>
          </cell>
          <cell r="D6040">
            <v>1</v>
          </cell>
          <cell r="E6040">
            <v>12</v>
          </cell>
          <cell r="F6040">
            <v>1</v>
          </cell>
          <cell r="G6040">
            <v>12</v>
          </cell>
          <cell r="H6040">
            <v>2</v>
          </cell>
          <cell r="I6040">
            <v>24</v>
          </cell>
          <cell r="J6040">
            <v>4</v>
          </cell>
          <cell r="K6040">
            <v>48</v>
          </cell>
        </row>
        <row r="6041">
          <cell r="A6041">
            <v>16480</v>
          </cell>
          <cell r="B6041">
            <v>3</v>
          </cell>
          <cell r="C6041">
            <v>48</v>
          </cell>
          <cell r="J6041">
            <v>3</v>
          </cell>
          <cell r="K6041">
            <v>48</v>
          </cell>
        </row>
        <row r="6042">
          <cell r="A6042">
            <v>23235</v>
          </cell>
          <cell r="B6042">
            <v>5</v>
          </cell>
          <cell r="C6042">
            <v>30</v>
          </cell>
          <cell r="D6042">
            <v>1</v>
          </cell>
          <cell r="E6042">
            <v>6</v>
          </cell>
          <cell r="F6042">
            <v>2</v>
          </cell>
          <cell r="G6042">
            <v>12</v>
          </cell>
          <cell r="J6042">
            <v>8</v>
          </cell>
          <cell r="K6042">
            <v>48</v>
          </cell>
        </row>
        <row r="6043">
          <cell r="A6043">
            <v>28630</v>
          </cell>
          <cell r="B6043">
            <v>2</v>
          </cell>
          <cell r="C6043">
            <v>24</v>
          </cell>
          <cell r="F6043">
            <v>1</v>
          </cell>
          <cell r="G6043">
            <v>12</v>
          </cell>
          <cell r="H6043">
            <v>1</v>
          </cell>
          <cell r="I6043">
            <v>12</v>
          </cell>
          <cell r="J6043">
            <v>4</v>
          </cell>
          <cell r="K6043">
            <v>48</v>
          </cell>
        </row>
        <row r="6044">
          <cell r="A6044">
            <v>31186</v>
          </cell>
          <cell r="B6044">
            <v>6</v>
          </cell>
          <cell r="C6044">
            <v>18</v>
          </cell>
          <cell r="D6044">
            <v>2</v>
          </cell>
          <cell r="E6044">
            <v>6</v>
          </cell>
          <cell r="F6044">
            <v>3</v>
          </cell>
          <cell r="G6044">
            <v>9</v>
          </cell>
          <cell r="H6044">
            <v>5</v>
          </cell>
          <cell r="I6044">
            <v>15</v>
          </cell>
          <cell r="J6044">
            <v>16</v>
          </cell>
          <cell r="K6044">
            <v>48</v>
          </cell>
        </row>
        <row r="6045">
          <cell r="A6045">
            <v>31219</v>
          </cell>
          <cell r="B6045">
            <v>10</v>
          </cell>
          <cell r="C6045">
            <v>20</v>
          </cell>
          <cell r="D6045">
            <v>5</v>
          </cell>
          <cell r="E6045">
            <v>10</v>
          </cell>
          <cell r="F6045">
            <v>4</v>
          </cell>
          <cell r="G6045">
            <v>8</v>
          </cell>
          <cell r="H6045">
            <v>5</v>
          </cell>
          <cell r="I6045">
            <v>10</v>
          </cell>
          <cell r="J6045">
            <v>24</v>
          </cell>
          <cell r="K6045">
            <v>48</v>
          </cell>
        </row>
        <row r="6046">
          <cell r="A6046">
            <v>31397</v>
          </cell>
          <cell r="F6046">
            <v>10</v>
          </cell>
          <cell r="G6046">
            <v>20</v>
          </cell>
          <cell r="H6046">
            <v>14</v>
          </cell>
          <cell r="I6046">
            <v>28</v>
          </cell>
          <cell r="J6046">
            <v>24</v>
          </cell>
          <cell r="K6046">
            <v>48</v>
          </cell>
        </row>
        <row r="6047">
          <cell r="A6047">
            <v>32241</v>
          </cell>
          <cell r="H6047">
            <v>10</v>
          </cell>
          <cell r="I6047">
            <v>48</v>
          </cell>
          <cell r="J6047">
            <v>10</v>
          </cell>
          <cell r="K6047">
            <v>48</v>
          </cell>
        </row>
        <row r="6048">
          <cell r="A6048">
            <v>23712</v>
          </cell>
          <cell r="B6048">
            <v>2</v>
          </cell>
          <cell r="C6048">
            <v>47.9</v>
          </cell>
          <cell r="J6048">
            <v>2</v>
          </cell>
          <cell r="K6048">
            <v>47.9</v>
          </cell>
        </row>
        <row r="6049">
          <cell r="A6049">
            <v>29146</v>
          </cell>
          <cell r="D6049">
            <v>2</v>
          </cell>
          <cell r="E6049">
            <v>47.8</v>
          </cell>
          <cell r="J6049">
            <v>2</v>
          </cell>
          <cell r="K6049">
            <v>47.8</v>
          </cell>
        </row>
        <row r="6050">
          <cell r="A6050">
            <v>32403</v>
          </cell>
          <cell r="H6050">
            <v>15</v>
          </cell>
          <cell r="I6050">
            <v>47.74</v>
          </cell>
          <cell r="J6050">
            <v>15</v>
          </cell>
          <cell r="K6050">
            <v>47.74</v>
          </cell>
        </row>
        <row r="6051">
          <cell r="A6051">
            <v>15487</v>
          </cell>
          <cell r="B6051">
            <v>2</v>
          </cell>
          <cell r="C6051">
            <v>31.8</v>
          </cell>
          <cell r="H6051">
            <v>1</v>
          </cell>
          <cell r="I6051">
            <v>15.9</v>
          </cell>
          <cell r="J6051">
            <v>3</v>
          </cell>
          <cell r="K6051">
            <v>47.7</v>
          </cell>
        </row>
        <row r="6052">
          <cell r="A6052">
            <v>17944</v>
          </cell>
          <cell r="B6052">
            <v>2</v>
          </cell>
          <cell r="C6052">
            <v>31.8</v>
          </cell>
          <cell r="H6052">
            <v>1</v>
          </cell>
          <cell r="I6052">
            <v>15.9</v>
          </cell>
          <cell r="J6052">
            <v>3</v>
          </cell>
          <cell r="K6052">
            <v>47.7</v>
          </cell>
        </row>
        <row r="6053">
          <cell r="A6053">
            <v>32475</v>
          </cell>
          <cell r="H6053">
            <v>3</v>
          </cell>
          <cell r="I6053">
            <v>47.7</v>
          </cell>
          <cell r="J6053">
            <v>3</v>
          </cell>
          <cell r="K6053">
            <v>47.7</v>
          </cell>
        </row>
        <row r="6054">
          <cell r="A6054">
            <v>16584</v>
          </cell>
          <cell r="D6054">
            <v>1</v>
          </cell>
          <cell r="E6054">
            <v>16.3</v>
          </cell>
          <cell r="H6054">
            <v>2</v>
          </cell>
          <cell r="I6054">
            <v>31.3</v>
          </cell>
          <cell r="J6054">
            <v>3</v>
          </cell>
          <cell r="K6054">
            <v>47.6</v>
          </cell>
        </row>
        <row r="6055">
          <cell r="A6055">
            <v>28235</v>
          </cell>
          <cell r="B6055">
            <v>3</v>
          </cell>
          <cell r="C6055">
            <v>35.700000000000003</v>
          </cell>
          <cell r="D6055">
            <v>1</v>
          </cell>
          <cell r="E6055">
            <v>11.9</v>
          </cell>
          <cell r="J6055">
            <v>4</v>
          </cell>
          <cell r="K6055">
            <v>47.6</v>
          </cell>
        </row>
        <row r="6056">
          <cell r="A6056">
            <v>32465</v>
          </cell>
          <cell r="H6056">
            <v>4</v>
          </cell>
          <cell r="I6056">
            <v>47.6</v>
          </cell>
          <cell r="J6056">
            <v>4</v>
          </cell>
          <cell r="K6056">
            <v>47.6</v>
          </cell>
        </row>
        <row r="6057">
          <cell r="A6057">
            <v>32470</v>
          </cell>
          <cell r="H6057">
            <v>19</v>
          </cell>
          <cell r="I6057">
            <v>47.5</v>
          </cell>
          <cell r="J6057">
            <v>19</v>
          </cell>
          <cell r="K6057">
            <v>47.5</v>
          </cell>
        </row>
        <row r="6058">
          <cell r="A6058">
            <v>17483</v>
          </cell>
          <cell r="B6058">
            <v>3</v>
          </cell>
          <cell r="C6058">
            <v>47.4</v>
          </cell>
          <cell r="J6058">
            <v>3</v>
          </cell>
          <cell r="K6058">
            <v>47.4</v>
          </cell>
        </row>
        <row r="6059">
          <cell r="A6059">
            <v>32301</v>
          </cell>
          <cell r="H6059">
            <v>6</v>
          </cell>
          <cell r="I6059">
            <v>47.4</v>
          </cell>
          <cell r="J6059">
            <v>6</v>
          </cell>
          <cell r="K6059">
            <v>47.4</v>
          </cell>
        </row>
        <row r="6060">
          <cell r="A6060">
            <v>32492</v>
          </cell>
          <cell r="H6060">
            <v>6</v>
          </cell>
          <cell r="I6060">
            <v>47.4</v>
          </cell>
          <cell r="J6060">
            <v>6</v>
          </cell>
          <cell r="K6060">
            <v>47.4</v>
          </cell>
        </row>
        <row r="6061">
          <cell r="A6061">
            <v>14353</v>
          </cell>
          <cell r="B6061">
            <v>13</v>
          </cell>
          <cell r="C6061">
            <v>43.93</v>
          </cell>
          <cell r="F6061">
            <v>1</v>
          </cell>
          <cell r="G6061">
            <v>3.4</v>
          </cell>
          <cell r="J6061">
            <v>14</v>
          </cell>
          <cell r="K6061">
            <v>47.33</v>
          </cell>
        </row>
        <row r="6062">
          <cell r="A6062">
            <v>2028297</v>
          </cell>
          <cell r="B6062">
            <v>0.76</v>
          </cell>
          <cell r="C6062">
            <v>17.940000000000001</v>
          </cell>
          <cell r="F6062">
            <v>1.25</v>
          </cell>
          <cell r="G6062">
            <v>29.38</v>
          </cell>
          <cell r="J6062">
            <v>2.0099999999999998</v>
          </cell>
          <cell r="K6062">
            <v>47.32</v>
          </cell>
        </row>
        <row r="6063">
          <cell r="A6063">
            <v>29126</v>
          </cell>
          <cell r="H6063">
            <v>2</v>
          </cell>
          <cell r="I6063">
            <v>47.28</v>
          </cell>
          <cell r="J6063">
            <v>2</v>
          </cell>
          <cell r="K6063">
            <v>47.28</v>
          </cell>
        </row>
        <row r="6064">
          <cell r="A6064">
            <v>13484</v>
          </cell>
          <cell r="H6064">
            <v>2</v>
          </cell>
          <cell r="I6064">
            <v>47.2</v>
          </cell>
          <cell r="J6064">
            <v>2</v>
          </cell>
          <cell r="K6064">
            <v>47.2</v>
          </cell>
        </row>
        <row r="6065">
          <cell r="A6065">
            <v>29859</v>
          </cell>
          <cell r="D6065">
            <v>2</v>
          </cell>
          <cell r="E6065">
            <v>47.2</v>
          </cell>
          <cell r="J6065">
            <v>2</v>
          </cell>
          <cell r="K6065">
            <v>47.2</v>
          </cell>
        </row>
        <row r="6066">
          <cell r="A6066">
            <v>32242</v>
          </cell>
          <cell r="H6066">
            <v>8</v>
          </cell>
          <cell r="I6066">
            <v>47.2</v>
          </cell>
          <cell r="J6066">
            <v>8</v>
          </cell>
          <cell r="K6066">
            <v>47.2</v>
          </cell>
        </row>
        <row r="6067">
          <cell r="A6067">
            <v>28145</v>
          </cell>
          <cell r="F6067">
            <v>4</v>
          </cell>
          <cell r="G6067">
            <v>37.229999999999997</v>
          </cell>
          <cell r="H6067">
            <v>1</v>
          </cell>
          <cell r="I6067">
            <v>9.9</v>
          </cell>
          <cell r="J6067">
            <v>5</v>
          </cell>
          <cell r="K6067">
            <v>47.129999999999995</v>
          </cell>
        </row>
        <row r="6068">
          <cell r="A6068">
            <v>27444</v>
          </cell>
          <cell r="H6068">
            <v>7</v>
          </cell>
          <cell r="I6068">
            <v>47.06</v>
          </cell>
          <cell r="J6068">
            <v>7</v>
          </cell>
          <cell r="K6068">
            <v>47.06</v>
          </cell>
        </row>
        <row r="6069">
          <cell r="A6069">
            <v>22889</v>
          </cell>
          <cell r="H6069">
            <v>1</v>
          </cell>
          <cell r="I6069">
            <v>46.9</v>
          </cell>
          <cell r="J6069">
            <v>1</v>
          </cell>
          <cell r="K6069">
            <v>46.9</v>
          </cell>
        </row>
        <row r="6070">
          <cell r="A6070">
            <v>28534</v>
          </cell>
          <cell r="F6070">
            <v>1</v>
          </cell>
          <cell r="G6070">
            <v>46.9</v>
          </cell>
          <cell r="J6070">
            <v>1</v>
          </cell>
          <cell r="K6070">
            <v>46.9</v>
          </cell>
        </row>
        <row r="6071">
          <cell r="A6071">
            <v>12650</v>
          </cell>
          <cell r="B6071">
            <v>3</v>
          </cell>
          <cell r="C6071">
            <v>23.4</v>
          </cell>
          <cell r="D6071">
            <v>1</v>
          </cell>
          <cell r="E6071">
            <v>7.8</v>
          </cell>
          <cell r="F6071">
            <v>1</v>
          </cell>
          <cell r="G6071">
            <v>7.8</v>
          </cell>
          <cell r="H6071">
            <v>1</v>
          </cell>
          <cell r="I6071">
            <v>7.8</v>
          </cell>
          <cell r="J6071">
            <v>6</v>
          </cell>
          <cell r="K6071">
            <v>46.8</v>
          </cell>
        </row>
        <row r="6072">
          <cell r="A6072">
            <v>31698</v>
          </cell>
          <cell r="F6072">
            <v>24</v>
          </cell>
          <cell r="G6072">
            <v>46.72</v>
          </cell>
          <cell r="J6072">
            <v>24</v>
          </cell>
          <cell r="K6072">
            <v>46.72</v>
          </cell>
        </row>
        <row r="6073">
          <cell r="A6073">
            <v>16369</v>
          </cell>
          <cell r="D6073">
            <v>9</v>
          </cell>
          <cell r="E6073">
            <v>28.8</v>
          </cell>
          <cell r="F6073">
            <v>6</v>
          </cell>
          <cell r="G6073">
            <v>17.600000000000001</v>
          </cell>
          <cell r="J6073">
            <v>15</v>
          </cell>
          <cell r="K6073">
            <v>46.400000000000006</v>
          </cell>
        </row>
        <row r="6074">
          <cell r="A6074">
            <v>31379</v>
          </cell>
          <cell r="B6074">
            <v>3</v>
          </cell>
          <cell r="C6074">
            <v>34.799999999999997</v>
          </cell>
          <cell r="D6074">
            <v>1</v>
          </cell>
          <cell r="E6074">
            <v>11.6</v>
          </cell>
          <cell r="J6074">
            <v>4</v>
          </cell>
          <cell r="K6074">
            <v>46.4</v>
          </cell>
        </row>
        <row r="6075">
          <cell r="A6075">
            <v>18177</v>
          </cell>
          <cell r="B6075">
            <v>4</v>
          </cell>
          <cell r="C6075">
            <v>37.229999999999997</v>
          </cell>
          <cell r="F6075">
            <v>1</v>
          </cell>
          <cell r="G6075">
            <v>9.11</v>
          </cell>
          <cell r="J6075">
            <v>5</v>
          </cell>
          <cell r="K6075">
            <v>46.339999999999996</v>
          </cell>
        </row>
        <row r="6076">
          <cell r="A6076">
            <v>16161</v>
          </cell>
          <cell r="B6076">
            <v>6</v>
          </cell>
          <cell r="C6076">
            <v>25.2</v>
          </cell>
          <cell r="F6076">
            <v>3</v>
          </cell>
          <cell r="G6076">
            <v>12.6</v>
          </cell>
          <cell r="H6076">
            <v>2</v>
          </cell>
          <cell r="I6076">
            <v>8.4</v>
          </cell>
          <cell r="J6076">
            <v>11</v>
          </cell>
          <cell r="K6076">
            <v>46.199999999999996</v>
          </cell>
        </row>
        <row r="6077">
          <cell r="A6077">
            <v>30151</v>
          </cell>
          <cell r="D6077">
            <v>4</v>
          </cell>
          <cell r="E6077">
            <v>26.4</v>
          </cell>
          <cell r="F6077">
            <v>2</v>
          </cell>
          <cell r="G6077">
            <v>13.2</v>
          </cell>
          <cell r="H6077">
            <v>1</v>
          </cell>
          <cell r="I6077">
            <v>6.6</v>
          </cell>
          <cell r="J6077">
            <v>7</v>
          </cell>
          <cell r="K6077">
            <v>46.199999999999996</v>
          </cell>
        </row>
        <row r="6078">
          <cell r="A6078">
            <v>31437</v>
          </cell>
          <cell r="B6078">
            <v>3</v>
          </cell>
          <cell r="C6078">
            <v>12.6</v>
          </cell>
          <cell r="D6078">
            <v>6</v>
          </cell>
          <cell r="E6078">
            <v>25.2</v>
          </cell>
          <cell r="F6078">
            <v>2</v>
          </cell>
          <cell r="G6078">
            <v>8.4</v>
          </cell>
          <cell r="J6078">
            <v>11</v>
          </cell>
          <cell r="K6078">
            <v>46.199999999999996</v>
          </cell>
        </row>
        <row r="6079">
          <cell r="A6079">
            <v>29292</v>
          </cell>
          <cell r="B6079">
            <v>297</v>
          </cell>
          <cell r="C6079">
            <v>29.28</v>
          </cell>
          <cell r="D6079">
            <v>66</v>
          </cell>
          <cell r="E6079">
            <v>6.57</v>
          </cell>
          <cell r="F6079">
            <v>40</v>
          </cell>
          <cell r="G6079">
            <v>4</v>
          </cell>
          <cell r="H6079">
            <v>63</v>
          </cell>
          <cell r="I6079">
            <v>6.2</v>
          </cell>
          <cell r="J6079">
            <v>466</v>
          </cell>
          <cell r="K6079">
            <v>46.050000000000004</v>
          </cell>
        </row>
        <row r="6080">
          <cell r="A6080">
            <v>10198</v>
          </cell>
          <cell r="B6080">
            <v>10</v>
          </cell>
          <cell r="C6080">
            <v>46</v>
          </cell>
          <cell r="J6080">
            <v>10</v>
          </cell>
          <cell r="K6080">
            <v>46</v>
          </cell>
        </row>
        <row r="6081">
          <cell r="A6081">
            <v>10898</v>
          </cell>
          <cell r="H6081">
            <v>2</v>
          </cell>
          <cell r="I6081">
            <v>46</v>
          </cell>
          <cell r="J6081">
            <v>2</v>
          </cell>
          <cell r="K6081">
            <v>46</v>
          </cell>
        </row>
        <row r="6082">
          <cell r="A6082">
            <v>17879</v>
          </cell>
          <cell r="B6082">
            <v>3</v>
          </cell>
          <cell r="C6082">
            <v>45.9</v>
          </cell>
          <cell r="J6082">
            <v>3</v>
          </cell>
          <cell r="K6082">
            <v>45.9</v>
          </cell>
        </row>
        <row r="6083">
          <cell r="A6083">
            <v>29156</v>
          </cell>
          <cell r="F6083">
            <v>1</v>
          </cell>
          <cell r="G6083">
            <v>23.9</v>
          </cell>
          <cell r="H6083">
            <v>1</v>
          </cell>
          <cell r="I6083">
            <v>21.99</v>
          </cell>
          <cell r="J6083">
            <v>2</v>
          </cell>
          <cell r="K6083">
            <v>45.89</v>
          </cell>
        </row>
        <row r="6084">
          <cell r="A6084">
            <v>31401</v>
          </cell>
          <cell r="F6084">
            <v>9</v>
          </cell>
          <cell r="G6084">
            <v>20.52</v>
          </cell>
          <cell r="H6084">
            <v>11</v>
          </cell>
          <cell r="I6084">
            <v>25.3</v>
          </cell>
          <cell r="J6084">
            <v>20</v>
          </cell>
          <cell r="K6084">
            <v>45.82</v>
          </cell>
        </row>
        <row r="6085">
          <cell r="A6085">
            <v>13474</v>
          </cell>
          <cell r="H6085">
            <v>2</v>
          </cell>
          <cell r="I6085">
            <v>45.6</v>
          </cell>
          <cell r="J6085">
            <v>2</v>
          </cell>
          <cell r="K6085">
            <v>45.6</v>
          </cell>
        </row>
        <row r="6086">
          <cell r="A6086">
            <v>13878</v>
          </cell>
          <cell r="B6086">
            <v>3</v>
          </cell>
          <cell r="C6086">
            <v>45.6</v>
          </cell>
          <cell r="J6086">
            <v>3</v>
          </cell>
          <cell r="K6086">
            <v>45.6</v>
          </cell>
        </row>
        <row r="6087">
          <cell r="A6087">
            <v>17750</v>
          </cell>
          <cell r="B6087">
            <v>3</v>
          </cell>
          <cell r="C6087">
            <v>34.200000000000003</v>
          </cell>
          <cell r="D6087">
            <v>1</v>
          </cell>
          <cell r="E6087">
            <v>11.4</v>
          </cell>
          <cell r="J6087">
            <v>4</v>
          </cell>
          <cell r="K6087">
            <v>45.6</v>
          </cell>
        </row>
        <row r="6088">
          <cell r="A6088">
            <v>29603</v>
          </cell>
          <cell r="B6088">
            <v>1</v>
          </cell>
          <cell r="C6088">
            <v>6.5</v>
          </cell>
          <cell r="D6088">
            <v>2</v>
          </cell>
          <cell r="E6088">
            <v>13</v>
          </cell>
          <cell r="F6088">
            <v>3</v>
          </cell>
          <cell r="G6088">
            <v>19.5</v>
          </cell>
          <cell r="H6088">
            <v>1</v>
          </cell>
          <cell r="I6088">
            <v>6.5</v>
          </cell>
          <cell r="J6088">
            <v>7</v>
          </cell>
          <cell r="K6088">
            <v>45.5</v>
          </cell>
        </row>
        <row r="6089">
          <cell r="A6089">
            <v>30585</v>
          </cell>
          <cell r="B6089">
            <v>1</v>
          </cell>
          <cell r="C6089">
            <v>22.6</v>
          </cell>
          <cell r="D6089">
            <v>1</v>
          </cell>
          <cell r="E6089">
            <v>22.6</v>
          </cell>
          <cell r="J6089">
            <v>2</v>
          </cell>
          <cell r="K6089">
            <v>45.2</v>
          </cell>
        </row>
        <row r="6090">
          <cell r="A6090">
            <v>30586</v>
          </cell>
          <cell r="F6090">
            <v>2</v>
          </cell>
          <cell r="G6090">
            <v>45.2</v>
          </cell>
          <cell r="J6090">
            <v>2</v>
          </cell>
          <cell r="K6090">
            <v>45.2</v>
          </cell>
        </row>
        <row r="6091">
          <cell r="A6091">
            <v>10975</v>
          </cell>
          <cell r="B6091">
            <v>5</v>
          </cell>
          <cell r="C6091">
            <v>25</v>
          </cell>
          <cell r="F6091">
            <v>3</v>
          </cell>
          <cell r="G6091">
            <v>15</v>
          </cell>
          <cell r="H6091">
            <v>1</v>
          </cell>
          <cell r="I6091">
            <v>5</v>
          </cell>
          <cell r="J6091">
            <v>9</v>
          </cell>
          <cell r="K6091">
            <v>45</v>
          </cell>
        </row>
        <row r="6092">
          <cell r="A6092">
            <v>15075</v>
          </cell>
          <cell r="B6092">
            <v>1</v>
          </cell>
          <cell r="C6092">
            <v>22.5</v>
          </cell>
          <cell r="H6092">
            <v>1</v>
          </cell>
          <cell r="I6092">
            <v>22.5</v>
          </cell>
          <cell r="J6092">
            <v>2</v>
          </cell>
          <cell r="K6092">
            <v>45</v>
          </cell>
        </row>
        <row r="6093">
          <cell r="A6093">
            <v>23197</v>
          </cell>
          <cell r="B6093">
            <v>3</v>
          </cell>
          <cell r="C6093">
            <v>45</v>
          </cell>
          <cell r="J6093">
            <v>3</v>
          </cell>
          <cell r="K6093">
            <v>45</v>
          </cell>
        </row>
        <row r="6094">
          <cell r="A6094">
            <v>27398</v>
          </cell>
          <cell r="B6094">
            <v>3</v>
          </cell>
          <cell r="C6094">
            <v>22.5</v>
          </cell>
          <cell r="D6094">
            <v>2</v>
          </cell>
          <cell r="E6094">
            <v>15</v>
          </cell>
          <cell r="H6094">
            <v>1</v>
          </cell>
          <cell r="I6094">
            <v>7.5</v>
          </cell>
          <cell r="J6094">
            <v>6</v>
          </cell>
          <cell r="K6094">
            <v>45</v>
          </cell>
        </row>
        <row r="6095">
          <cell r="A6095">
            <v>28977</v>
          </cell>
          <cell r="B6095">
            <v>3</v>
          </cell>
          <cell r="C6095">
            <v>45</v>
          </cell>
          <cell r="J6095">
            <v>3</v>
          </cell>
          <cell r="K6095">
            <v>45</v>
          </cell>
        </row>
        <row r="6096">
          <cell r="A6096">
            <v>31560</v>
          </cell>
          <cell r="F6096">
            <v>4</v>
          </cell>
          <cell r="G6096">
            <v>30</v>
          </cell>
          <cell r="H6096">
            <v>2</v>
          </cell>
          <cell r="I6096">
            <v>15</v>
          </cell>
          <cell r="J6096">
            <v>6</v>
          </cell>
          <cell r="K6096">
            <v>45</v>
          </cell>
        </row>
        <row r="6097">
          <cell r="A6097">
            <v>23065</v>
          </cell>
          <cell r="D6097">
            <v>1</v>
          </cell>
          <cell r="E6097">
            <v>44.9</v>
          </cell>
          <cell r="J6097">
            <v>1</v>
          </cell>
          <cell r="K6097">
            <v>44.9</v>
          </cell>
        </row>
        <row r="6098">
          <cell r="A6098">
            <v>27930</v>
          </cell>
          <cell r="F6098">
            <v>1</v>
          </cell>
          <cell r="G6098">
            <v>44.9</v>
          </cell>
          <cell r="J6098">
            <v>1</v>
          </cell>
          <cell r="K6098">
            <v>44.9</v>
          </cell>
        </row>
        <row r="6099">
          <cell r="A6099">
            <v>10480</v>
          </cell>
          <cell r="F6099">
            <v>4</v>
          </cell>
          <cell r="G6099">
            <v>44.88</v>
          </cell>
          <cell r="J6099">
            <v>4</v>
          </cell>
          <cell r="K6099">
            <v>44.88</v>
          </cell>
        </row>
        <row r="6100">
          <cell r="A6100">
            <v>29883</v>
          </cell>
          <cell r="B6100">
            <v>22</v>
          </cell>
          <cell r="C6100">
            <v>32.880000000000003</v>
          </cell>
          <cell r="D6100">
            <v>8</v>
          </cell>
          <cell r="E6100">
            <v>12</v>
          </cell>
          <cell r="J6100">
            <v>30</v>
          </cell>
          <cell r="K6100">
            <v>44.88</v>
          </cell>
        </row>
        <row r="6101">
          <cell r="A6101">
            <v>10302</v>
          </cell>
          <cell r="B6101">
            <v>5</v>
          </cell>
          <cell r="C6101">
            <v>14</v>
          </cell>
          <cell r="F6101">
            <v>4</v>
          </cell>
          <cell r="G6101">
            <v>11.2</v>
          </cell>
          <cell r="H6101">
            <v>7</v>
          </cell>
          <cell r="I6101">
            <v>19.600000000000001</v>
          </cell>
          <cell r="J6101">
            <v>16</v>
          </cell>
          <cell r="K6101">
            <v>44.8</v>
          </cell>
        </row>
        <row r="6102">
          <cell r="A6102">
            <v>32473</v>
          </cell>
          <cell r="H6102">
            <v>14</v>
          </cell>
          <cell r="I6102">
            <v>44.8</v>
          </cell>
          <cell r="J6102">
            <v>14</v>
          </cell>
          <cell r="K6102">
            <v>44.8</v>
          </cell>
        </row>
        <row r="6103">
          <cell r="A6103">
            <v>29512</v>
          </cell>
          <cell r="B6103">
            <v>3</v>
          </cell>
          <cell r="C6103">
            <v>44.7</v>
          </cell>
          <cell r="J6103">
            <v>3</v>
          </cell>
          <cell r="K6103">
            <v>44.7</v>
          </cell>
        </row>
        <row r="6104">
          <cell r="A6104">
            <v>27134</v>
          </cell>
          <cell r="B6104">
            <v>14</v>
          </cell>
          <cell r="C6104">
            <v>19.489999999999998</v>
          </cell>
          <cell r="D6104">
            <v>10</v>
          </cell>
          <cell r="E6104">
            <v>14</v>
          </cell>
          <cell r="F6104">
            <v>6</v>
          </cell>
          <cell r="G6104">
            <v>8.4</v>
          </cell>
          <cell r="H6104">
            <v>2</v>
          </cell>
          <cell r="I6104">
            <v>2.8</v>
          </cell>
          <cell r="J6104">
            <v>32</v>
          </cell>
          <cell r="K6104">
            <v>44.689999999999991</v>
          </cell>
        </row>
        <row r="6105">
          <cell r="A6105">
            <v>17955</v>
          </cell>
          <cell r="D6105">
            <v>1</v>
          </cell>
          <cell r="E6105">
            <v>44.6</v>
          </cell>
          <cell r="J6105">
            <v>1</v>
          </cell>
          <cell r="K6105">
            <v>44.6</v>
          </cell>
        </row>
        <row r="6106">
          <cell r="A6106">
            <v>10554</v>
          </cell>
          <cell r="B6106">
            <v>3</v>
          </cell>
          <cell r="C6106">
            <v>26.7</v>
          </cell>
          <cell r="F6106">
            <v>1</v>
          </cell>
          <cell r="G6106">
            <v>8.9</v>
          </cell>
          <cell r="H6106">
            <v>1</v>
          </cell>
          <cell r="I6106">
            <v>8.9</v>
          </cell>
          <cell r="J6106">
            <v>5</v>
          </cell>
          <cell r="K6106">
            <v>44.5</v>
          </cell>
        </row>
        <row r="6107">
          <cell r="A6107">
            <v>27316</v>
          </cell>
          <cell r="H6107">
            <v>1</v>
          </cell>
          <cell r="I6107">
            <v>44.5</v>
          </cell>
          <cell r="J6107">
            <v>1</v>
          </cell>
          <cell r="K6107">
            <v>44.5</v>
          </cell>
        </row>
        <row r="6108">
          <cell r="A6108">
            <v>30281</v>
          </cell>
          <cell r="B6108">
            <v>1</v>
          </cell>
          <cell r="C6108">
            <v>21.9</v>
          </cell>
          <cell r="F6108">
            <v>1</v>
          </cell>
          <cell r="G6108">
            <v>22.5</v>
          </cell>
          <cell r="J6108">
            <v>2</v>
          </cell>
          <cell r="K6108">
            <v>44.4</v>
          </cell>
        </row>
        <row r="6109">
          <cell r="A6109">
            <v>16914</v>
          </cell>
          <cell r="B6109">
            <v>3</v>
          </cell>
          <cell r="C6109">
            <v>44.3</v>
          </cell>
          <cell r="J6109">
            <v>3</v>
          </cell>
          <cell r="K6109">
            <v>44.3</v>
          </cell>
        </row>
        <row r="6110">
          <cell r="A6110">
            <v>32233</v>
          </cell>
          <cell r="H6110">
            <v>7</v>
          </cell>
          <cell r="I6110">
            <v>44.3</v>
          </cell>
          <cell r="J6110">
            <v>7</v>
          </cell>
          <cell r="K6110">
            <v>44.3</v>
          </cell>
        </row>
        <row r="6111">
          <cell r="A6111">
            <v>30051</v>
          </cell>
          <cell r="B6111">
            <v>3</v>
          </cell>
          <cell r="C6111">
            <v>7.8</v>
          </cell>
          <cell r="D6111">
            <v>9</v>
          </cell>
          <cell r="E6111">
            <v>23.4</v>
          </cell>
          <cell r="F6111">
            <v>3</v>
          </cell>
          <cell r="G6111">
            <v>7.8</v>
          </cell>
          <cell r="H6111">
            <v>2</v>
          </cell>
          <cell r="I6111">
            <v>5.2</v>
          </cell>
          <cell r="J6111">
            <v>17</v>
          </cell>
          <cell r="K6111">
            <v>44.2</v>
          </cell>
        </row>
        <row r="6112">
          <cell r="A6112">
            <v>30053</v>
          </cell>
          <cell r="B6112">
            <v>6</v>
          </cell>
          <cell r="C6112">
            <v>15.6</v>
          </cell>
          <cell r="D6112">
            <v>2</v>
          </cell>
          <cell r="E6112">
            <v>5.2</v>
          </cell>
          <cell r="F6112">
            <v>7</v>
          </cell>
          <cell r="G6112">
            <v>18.2</v>
          </cell>
          <cell r="H6112">
            <v>2</v>
          </cell>
          <cell r="I6112">
            <v>5.2</v>
          </cell>
          <cell r="J6112">
            <v>17</v>
          </cell>
          <cell r="K6112">
            <v>44.2</v>
          </cell>
        </row>
        <row r="6113">
          <cell r="A6113">
            <v>30054</v>
          </cell>
          <cell r="B6113">
            <v>4</v>
          </cell>
          <cell r="C6113">
            <v>10.4</v>
          </cell>
          <cell r="D6113">
            <v>6</v>
          </cell>
          <cell r="E6113">
            <v>15.6</v>
          </cell>
          <cell r="F6113">
            <v>5</v>
          </cell>
          <cell r="G6113">
            <v>13</v>
          </cell>
          <cell r="H6113">
            <v>2</v>
          </cell>
          <cell r="I6113">
            <v>5.2</v>
          </cell>
          <cell r="J6113">
            <v>17</v>
          </cell>
          <cell r="K6113">
            <v>44.2</v>
          </cell>
        </row>
        <row r="6114">
          <cell r="A6114">
            <v>27381</v>
          </cell>
          <cell r="B6114">
            <v>2</v>
          </cell>
          <cell r="C6114">
            <v>3.4</v>
          </cell>
          <cell r="D6114">
            <v>8</v>
          </cell>
          <cell r="E6114">
            <v>13.6</v>
          </cell>
          <cell r="F6114">
            <v>9</v>
          </cell>
          <cell r="G6114">
            <v>15.3</v>
          </cell>
          <cell r="H6114">
            <v>7</v>
          </cell>
          <cell r="I6114">
            <v>11.9</v>
          </cell>
          <cell r="J6114">
            <v>26</v>
          </cell>
          <cell r="K6114">
            <v>44.199999999999996</v>
          </cell>
        </row>
        <row r="6115">
          <cell r="A6115">
            <v>12759</v>
          </cell>
          <cell r="B6115">
            <v>2</v>
          </cell>
          <cell r="C6115">
            <v>12.6</v>
          </cell>
          <cell r="F6115">
            <v>1</v>
          </cell>
          <cell r="G6115">
            <v>6.3</v>
          </cell>
          <cell r="H6115">
            <v>4</v>
          </cell>
          <cell r="I6115">
            <v>25.2</v>
          </cell>
          <cell r="J6115">
            <v>7</v>
          </cell>
          <cell r="K6115">
            <v>44.099999999999994</v>
          </cell>
        </row>
        <row r="6116">
          <cell r="A6116">
            <v>10206</v>
          </cell>
          <cell r="B6116">
            <v>8</v>
          </cell>
          <cell r="C6116">
            <v>6.4</v>
          </cell>
          <cell r="D6116">
            <v>44</v>
          </cell>
          <cell r="E6116">
            <v>35.200000000000003</v>
          </cell>
          <cell r="F6116">
            <v>3</v>
          </cell>
          <cell r="G6116">
            <v>2.4</v>
          </cell>
          <cell r="J6116">
            <v>55</v>
          </cell>
          <cell r="K6116">
            <v>44</v>
          </cell>
        </row>
        <row r="6117">
          <cell r="A6117">
            <v>14797</v>
          </cell>
          <cell r="B6117">
            <v>10</v>
          </cell>
          <cell r="C6117">
            <v>44</v>
          </cell>
          <cell r="J6117">
            <v>10</v>
          </cell>
          <cell r="K6117">
            <v>44</v>
          </cell>
        </row>
        <row r="6118">
          <cell r="A6118">
            <v>15569</v>
          </cell>
          <cell r="H6118">
            <v>10</v>
          </cell>
          <cell r="I6118">
            <v>44</v>
          </cell>
          <cell r="J6118">
            <v>10</v>
          </cell>
          <cell r="K6118">
            <v>44</v>
          </cell>
        </row>
        <row r="6119">
          <cell r="A6119">
            <v>16836</v>
          </cell>
          <cell r="F6119">
            <v>1</v>
          </cell>
          <cell r="G6119">
            <v>44</v>
          </cell>
          <cell r="J6119">
            <v>1</v>
          </cell>
          <cell r="K6119">
            <v>44</v>
          </cell>
        </row>
        <row r="6120">
          <cell r="A6120">
            <v>13894</v>
          </cell>
          <cell r="B6120">
            <v>3</v>
          </cell>
          <cell r="C6120">
            <v>43.8</v>
          </cell>
          <cell r="J6120">
            <v>3</v>
          </cell>
          <cell r="K6120">
            <v>43.8</v>
          </cell>
        </row>
        <row r="6121">
          <cell r="A6121">
            <v>28867</v>
          </cell>
          <cell r="H6121">
            <v>2</v>
          </cell>
          <cell r="I6121">
            <v>43.8</v>
          </cell>
          <cell r="J6121">
            <v>2</v>
          </cell>
          <cell r="K6121">
            <v>43.8</v>
          </cell>
        </row>
        <row r="6122">
          <cell r="A6122">
            <v>32490</v>
          </cell>
          <cell r="H6122">
            <v>2</v>
          </cell>
          <cell r="I6122">
            <v>43.8</v>
          </cell>
          <cell r="J6122">
            <v>2</v>
          </cell>
          <cell r="K6122">
            <v>43.8</v>
          </cell>
        </row>
        <row r="6123">
          <cell r="A6123">
            <v>14346</v>
          </cell>
          <cell r="B6123">
            <v>2</v>
          </cell>
          <cell r="C6123">
            <v>7.68</v>
          </cell>
          <cell r="D6123">
            <v>2</v>
          </cell>
          <cell r="E6123">
            <v>8</v>
          </cell>
          <cell r="F6123">
            <v>2</v>
          </cell>
          <cell r="G6123">
            <v>8</v>
          </cell>
          <cell r="H6123">
            <v>5</v>
          </cell>
          <cell r="I6123">
            <v>20</v>
          </cell>
          <cell r="J6123">
            <v>11</v>
          </cell>
          <cell r="K6123">
            <v>43.68</v>
          </cell>
        </row>
        <row r="6124">
          <cell r="A6124">
            <v>31575</v>
          </cell>
          <cell r="F6124">
            <v>2</v>
          </cell>
          <cell r="G6124">
            <v>21.8</v>
          </cell>
          <cell r="H6124">
            <v>2</v>
          </cell>
          <cell r="I6124">
            <v>21.8</v>
          </cell>
          <cell r="J6124">
            <v>4</v>
          </cell>
          <cell r="K6124">
            <v>43.6</v>
          </cell>
        </row>
        <row r="6125">
          <cell r="A6125">
            <v>23686</v>
          </cell>
          <cell r="H6125">
            <v>3</v>
          </cell>
          <cell r="I6125">
            <v>43.5</v>
          </cell>
          <cell r="J6125">
            <v>3</v>
          </cell>
          <cell r="K6125">
            <v>43.5</v>
          </cell>
        </row>
        <row r="6126">
          <cell r="A6126">
            <v>29710</v>
          </cell>
          <cell r="B6126">
            <v>42</v>
          </cell>
          <cell r="C6126">
            <v>16.559999999999999</v>
          </cell>
          <cell r="D6126">
            <v>17</v>
          </cell>
          <cell r="E6126">
            <v>6.8</v>
          </cell>
          <cell r="F6126">
            <v>28</v>
          </cell>
          <cell r="G6126">
            <v>11.17</v>
          </cell>
          <cell r="H6126">
            <v>22</v>
          </cell>
          <cell r="I6126">
            <v>8.77</v>
          </cell>
          <cell r="J6126">
            <v>109</v>
          </cell>
          <cell r="K6126">
            <v>43.3</v>
          </cell>
        </row>
        <row r="6127">
          <cell r="A6127">
            <v>2032139</v>
          </cell>
          <cell r="F6127">
            <v>2</v>
          </cell>
          <cell r="G6127">
            <v>43.24</v>
          </cell>
          <cell r="J6127">
            <v>2</v>
          </cell>
          <cell r="K6127">
            <v>43.24</v>
          </cell>
        </row>
        <row r="6128">
          <cell r="A6128">
            <v>10579</v>
          </cell>
          <cell r="D6128">
            <v>1</v>
          </cell>
          <cell r="E6128">
            <v>10.8</v>
          </cell>
          <cell r="F6128">
            <v>2</v>
          </cell>
          <cell r="G6128">
            <v>21.6</v>
          </cell>
          <cell r="H6128">
            <v>1</v>
          </cell>
          <cell r="I6128">
            <v>10.8</v>
          </cell>
          <cell r="J6128">
            <v>4</v>
          </cell>
          <cell r="K6128">
            <v>43.2</v>
          </cell>
        </row>
        <row r="6129">
          <cell r="A6129">
            <v>17038</v>
          </cell>
          <cell r="H6129">
            <v>2</v>
          </cell>
          <cell r="I6129">
            <v>43.2</v>
          </cell>
          <cell r="J6129">
            <v>2</v>
          </cell>
          <cell r="K6129">
            <v>43.2</v>
          </cell>
        </row>
        <row r="6130">
          <cell r="A6130">
            <v>17984</v>
          </cell>
          <cell r="B6130">
            <v>1</v>
          </cell>
          <cell r="C6130">
            <v>7.2</v>
          </cell>
          <cell r="D6130">
            <v>5</v>
          </cell>
          <cell r="E6130">
            <v>36</v>
          </cell>
          <cell r="J6130">
            <v>6</v>
          </cell>
          <cell r="K6130">
            <v>43.2</v>
          </cell>
        </row>
        <row r="6131">
          <cell r="A6131">
            <v>32389</v>
          </cell>
          <cell r="H6131">
            <v>9</v>
          </cell>
          <cell r="I6131">
            <v>43.2</v>
          </cell>
          <cell r="J6131">
            <v>9</v>
          </cell>
          <cell r="K6131">
            <v>43.2</v>
          </cell>
        </row>
        <row r="6132">
          <cell r="A6132">
            <v>32396</v>
          </cell>
          <cell r="H6132">
            <v>2</v>
          </cell>
          <cell r="I6132">
            <v>43.2</v>
          </cell>
          <cell r="J6132">
            <v>2</v>
          </cell>
          <cell r="K6132">
            <v>43.2</v>
          </cell>
        </row>
        <row r="6133">
          <cell r="A6133">
            <v>32212</v>
          </cell>
          <cell r="F6133">
            <v>7</v>
          </cell>
          <cell r="G6133">
            <v>8.4</v>
          </cell>
          <cell r="H6133">
            <v>29</v>
          </cell>
          <cell r="I6133">
            <v>34.700000000000003</v>
          </cell>
          <cell r="J6133">
            <v>36</v>
          </cell>
          <cell r="K6133">
            <v>43.1</v>
          </cell>
        </row>
        <row r="6134">
          <cell r="A6134">
            <v>27305</v>
          </cell>
          <cell r="H6134">
            <v>27</v>
          </cell>
          <cell r="I6134">
            <v>43.07</v>
          </cell>
          <cell r="J6134">
            <v>27</v>
          </cell>
          <cell r="K6134">
            <v>43.07</v>
          </cell>
        </row>
        <row r="6135">
          <cell r="A6135">
            <v>23493</v>
          </cell>
          <cell r="B6135">
            <v>24</v>
          </cell>
          <cell r="C6135">
            <v>43.06</v>
          </cell>
          <cell r="J6135">
            <v>24</v>
          </cell>
          <cell r="K6135">
            <v>43.06</v>
          </cell>
        </row>
        <row r="6136">
          <cell r="A6136">
            <v>29779</v>
          </cell>
          <cell r="F6136">
            <v>1</v>
          </cell>
          <cell r="G6136">
            <v>43</v>
          </cell>
          <cell r="J6136">
            <v>1</v>
          </cell>
          <cell r="K6136">
            <v>43</v>
          </cell>
        </row>
        <row r="6137">
          <cell r="A6137">
            <v>22802</v>
          </cell>
          <cell r="B6137">
            <v>2</v>
          </cell>
          <cell r="C6137">
            <v>8.6</v>
          </cell>
          <cell r="D6137">
            <v>6</v>
          </cell>
          <cell r="E6137">
            <v>25.8</v>
          </cell>
          <cell r="F6137">
            <v>1</v>
          </cell>
          <cell r="G6137">
            <v>4.3</v>
          </cell>
          <cell r="H6137">
            <v>1</v>
          </cell>
          <cell r="I6137">
            <v>4.3</v>
          </cell>
          <cell r="J6137">
            <v>10</v>
          </cell>
          <cell r="K6137">
            <v>42.999999999999993</v>
          </cell>
        </row>
        <row r="6138">
          <cell r="A6138">
            <v>14131</v>
          </cell>
          <cell r="D6138">
            <v>4</v>
          </cell>
          <cell r="E6138">
            <v>13.2</v>
          </cell>
          <cell r="F6138">
            <v>4</v>
          </cell>
          <cell r="G6138">
            <v>13.2</v>
          </cell>
          <cell r="H6138">
            <v>5</v>
          </cell>
          <cell r="I6138">
            <v>16.5</v>
          </cell>
          <cell r="J6138">
            <v>13</v>
          </cell>
          <cell r="K6138">
            <v>42.9</v>
          </cell>
        </row>
        <row r="6139">
          <cell r="A6139">
            <v>30078</v>
          </cell>
          <cell r="H6139">
            <v>1</v>
          </cell>
          <cell r="I6139">
            <v>42.9</v>
          </cell>
          <cell r="J6139">
            <v>1</v>
          </cell>
          <cell r="K6139">
            <v>42.9</v>
          </cell>
        </row>
        <row r="6140">
          <cell r="A6140">
            <v>15710</v>
          </cell>
          <cell r="F6140">
            <v>2</v>
          </cell>
          <cell r="G6140">
            <v>42.8</v>
          </cell>
          <cell r="J6140">
            <v>2</v>
          </cell>
          <cell r="K6140">
            <v>42.8</v>
          </cell>
        </row>
        <row r="6141">
          <cell r="A6141">
            <v>28063</v>
          </cell>
          <cell r="F6141">
            <v>6</v>
          </cell>
          <cell r="G6141">
            <v>23.09</v>
          </cell>
          <cell r="H6141">
            <v>5</v>
          </cell>
          <cell r="I6141">
            <v>19.5</v>
          </cell>
          <cell r="J6141">
            <v>11</v>
          </cell>
          <cell r="K6141">
            <v>42.59</v>
          </cell>
        </row>
        <row r="6142">
          <cell r="A6142">
            <v>15711</v>
          </cell>
          <cell r="B6142">
            <v>1</v>
          </cell>
          <cell r="C6142">
            <v>21.2</v>
          </cell>
          <cell r="F6142">
            <v>1</v>
          </cell>
          <cell r="G6142">
            <v>21.2</v>
          </cell>
          <cell r="J6142">
            <v>2</v>
          </cell>
          <cell r="K6142">
            <v>42.4</v>
          </cell>
        </row>
        <row r="6143">
          <cell r="A6143">
            <v>32185</v>
          </cell>
          <cell r="F6143">
            <v>2</v>
          </cell>
          <cell r="G6143">
            <v>21.2</v>
          </cell>
          <cell r="H6143">
            <v>2</v>
          </cell>
          <cell r="I6143">
            <v>21.2</v>
          </cell>
          <cell r="J6143">
            <v>4</v>
          </cell>
          <cell r="K6143">
            <v>42.4</v>
          </cell>
        </row>
        <row r="6144">
          <cell r="A6144">
            <v>10423</v>
          </cell>
          <cell r="B6144">
            <v>1</v>
          </cell>
          <cell r="C6144">
            <v>22</v>
          </cell>
          <cell r="F6144">
            <v>1</v>
          </cell>
          <cell r="G6144">
            <v>20.239999999999998</v>
          </cell>
          <cell r="J6144">
            <v>2</v>
          </cell>
          <cell r="K6144">
            <v>42.239999999999995</v>
          </cell>
        </row>
        <row r="6145">
          <cell r="A6145">
            <v>14343</v>
          </cell>
          <cell r="B6145">
            <v>4</v>
          </cell>
          <cell r="C6145">
            <v>11.2</v>
          </cell>
          <cell r="D6145">
            <v>5</v>
          </cell>
          <cell r="E6145">
            <v>14</v>
          </cell>
          <cell r="F6145">
            <v>3</v>
          </cell>
          <cell r="G6145">
            <v>8.4</v>
          </cell>
          <cell r="H6145">
            <v>3</v>
          </cell>
          <cell r="I6145">
            <v>8.4</v>
          </cell>
          <cell r="J6145">
            <v>15</v>
          </cell>
          <cell r="K6145">
            <v>42</v>
          </cell>
        </row>
        <row r="6146">
          <cell r="A6146">
            <v>17319</v>
          </cell>
          <cell r="B6146">
            <v>6</v>
          </cell>
          <cell r="C6146">
            <v>25.2</v>
          </cell>
          <cell r="D6146">
            <v>3</v>
          </cell>
          <cell r="E6146">
            <v>12.6</v>
          </cell>
          <cell r="F6146">
            <v>1</v>
          </cell>
          <cell r="G6146">
            <v>4.2</v>
          </cell>
          <cell r="J6146">
            <v>10</v>
          </cell>
          <cell r="K6146">
            <v>42</v>
          </cell>
        </row>
        <row r="6147">
          <cell r="A6147">
            <v>17683</v>
          </cell>
          <cell r="B6147">
            <v>2</v>
          </cell>
          <cell r="C6147">
            <v>21</v>
          </cell>
          <cell r="D6147">
            <v>2</v>
          </cell>
          <cell r="E6147">
            <v>21</v>
          </cell>
          <cell r="J6147">
            <v>4</v>
          </cell>
          <cell r="K6147">
            <v>42</v>
          </cell>
        </row>
        <row r="6148">
          <cell r="A6148">
            <v>17907</v>
          </cell>
          <cell r="D6148">
            <v>1</v>
          </cell>
          <cell r="E6148">
            <v>14</v>
          </cell>
          <cell r="F6148">
            <v>1</v>
          </cell>
          <cell r="G6148">
            <v>14</v>
          </cell>
          <cell r="H6148">
            <v>1</v>
          </cell>
          <cell r="I6148">
            <v>14</v>
          </cell>
          <cell r="J6148">
            <v>3</v>
          </cell>
          <cell r="K6148">
            <v>42</v>
          </cell>
        </row>
        <row r="6149">
          <cell r="A6149">
            <v>28430</v>
          </cell>
          <cell r="B6149">
            <v>2</v>
          </cell>
          <cell r="C6149">
            <v>42</v>
          </cell>
          <cell r="J6149">
            <v>2</v>
          </cell>
          <cell r="K6149">
            <v>42</v>
          </cell>
        </row>
        <row r="6150">
          <cell r="A6150">
            <v>28625</v>
          </cell>
          <cell r="B6150">
            <v>1</v>
          </cell>
          <cell r="C6150">
            <v>42</v>
          </cell>
          <cell r="J6150">
            <v>1</v>
          </cell>
          <cell r="K6150">
            <v>42</v>
          </cell>
        </row>
        <row r="6151">
          <cell r="A6151">
            <v>28663</v>
          </cell>
          <cell r="B6151">
            <v>1</v>
          </cell>
          <cell r="C6151">
            <v>21</v>
          </cell>
          <cell r="D6151">
            <v>1</v>
          </cell>
          <cell r="E6151">
            <v>21</v>
          </cell>
          <cell r="J6151">
            <v>2</v>
          </cell>
          <cell r="K6151">
            <v>42</v>
          </cell>
        </row>
        <row r="6152">
          <cell r="A6152">
            <v>29633</v>
          </cell>
          <cell r="B6152">
            <v>4</v>
          </cell>
          <cell r="C6152">
            <v>42</v>
          </cell>
          <cell r="J6152">
            <v>4</v>
          </cell>
          <cell r="K6152">
            <v>42</v>
          </cell>
        </row>
        <row r="6153">
          <cell r="A6153">
            <v>29734</v>
          </cell>
          <cell r="F6153">
            <v>18</v>
          </cell>
          <cell r="G6153">
            <v>25.2</v>
          </cell>
          <cell r="H6153">
            <v>12</v>
          </cell>
          <cell r="I6153">
            <v>16.8</v>
          </cell>
          <cell r="J6153">
            <v>30</v>
          </cell>
          <cell r="K6153">
            <v>42</v>
          </cell>
        </row>
        <row r="6154">
          <cell r="A6154">
            <v>31400</v>
          </cell>
          <cell r="F6154">
            <v>4</v>
          </cell>
          <cell r="G6154">
            <v>14</v>
          </cell>
          <cell r="H6154">
            <v>8</v>
          </cell>
          <cell r="I6154">
            <v>28</v>
          </cell>
          <cell r="J6154">
            <v>12</v>
          </cell>
          <cell r="K6154">
            <v>42</v>
          </cell>
        </row>
        <row r="6155">
          <cell r="A6155">
            <v>31443</v>
          </cell>
          <cell r="B6155">
            <v>3</v>
          </cell>
          <cell r="C6155">
            <v>18</v>
          </cell>
          <cell r="D6155">
            <v>3</v>
          </cell>
          <cell r="E6155">
            <v>18</v>
          </cell>
          <cell r="F6155">
            <v>1</v>
          </cell>
          <cell r="G6155">
            <v>6</v>
          </cell>
          <cell r="J6155">
            <v>7</v>
          </cell>
          <cell r="K6155">
            <v>42</v>
          </cell>
        </row>
        <row r="6156">
          <cell r="A6156">
            <v>14985</v>
          </cell>
          <cell r="D6156">
            <v>1</v>
          </cell>
          <cell r="E6156">
            <v>41.9</v>
          </cell>
          <cell r="J6156">
            <v>1</v>
          </cell>
          <cell r="K6156">
            <v>41.9</v>
          </cell>
        </row>
        <row r="6157">
          <cell r="A6157">
            <v>23084</v>
          </cell>
          <cell r="B6157">
            <v>1</v>
          </cell>
          <cell r="C6157">
            <v>41.9</v>
          </cell>
          <cell r="J6157">
            <v>1</v>
          </cell>
          <cell r="K6157">
            <v>41.9</v>
          </cell>
        </row>
        <row r="6158">
          <cell r="A6158">
            <v>15972</v>
          </cell>
          <cell r="D6158">
            <v>1</v>
          </cell>
          <cell r="E6158">
            <v>20.9</v>
          </cell>
          <cell r="F6158">
            <v>1</v>
          </cell>
          <cell r="G6158">
            <v>20.9</v>
          </cell>
          <cell r="J6158">
            <v>2</v>
          </cell>
          <cell r="K6158">
            <v>41.8</v>
          </cell>
        </row>
        <row r="6159">
          <cell r="A6159">
            <v>28076</v>
          </cell>
          <cell r="H6159">
            <v>1</v>
          </cell>
          <cell r="I6159">
            <v>41.6</v>
          </cell>
          <cell r="J6159">
            <v>1</v>
          </cell>
          <cell r="K6159">
            <v>41.6</v>
          </cell>
        </row>
        <row r="6160">
          <cell r="A6160">
            <v>29456</v>
          </cell>
          <cell r="B6160">
            <v>4</v>
          </cell>
          <cell r="C6160">
            <v>41.6</v>
          </cell>
          <cell r="J6160">
            <v>4</v>
          </cell>
          <cell r="K6160">
            <v>41.6</v>
          </cell>
        </row>
        <row r="6161">
          <cell r="A6161">
            <v>31791</v>
          </cell>
          <cell r="D6161">
            <v>4</v>
          </cell>
          <cell r="E6161">
            <v>27.6</v>
          </cell>
          <cell r="F6161">
            <v>2</v>
          </cell>
          <cell r="G6161">
            <v>13.8</v>
          </cell>
          <cell r="J6161">
            <v>6</v>
          </cell>
          <cell r="K6161">
            <v>41.400000000000006</v>
          </cell>
        </row>
        <row r="6162">
          <cell r="A6162">
            <v>10367</v>
          </cell>
          <cell r="F6162">
            <v>1</v>
          </cell>
          <cell r="G6162">
            <v>20.7</v>
          </cell>
          <cell r="H6162">
            <v>1</v>
          </cell>
          <cell r="I6162">
            <v>20.7</v>
          </cell>
          <cell r="J6162">
            <v>2</v>
          </cell>
          <cell r="K6162">
            <v>41.4</v>
          </cell>
        </row>
        <row r="6163">
          <cell r="A6163">
            <v>10369</v>
          </cell>
          <cell r="B6163">
            <v>1</v>
          </cell>
          <cell r="C6163">
            <v>20.7</v>
          </cell>
          <cell r="D6163">
            <v>1</v>
          </cell>
          <cell r="E6163">
            <v>20.7</v>
          </cell>
          <cell r="J6163">
            <v>2</v>
          </cell>
          <cell r="K6163">
            <v>41.4</v>
          </cell>
        </row>
        <row r="6164">
          <cell r="A6164">
            <v>16873</v>
          </cell>
          <cell r="B6164">
            <v>3</v>
          </cell>
          <cell r="C6164">
            <v>41.4</v>
          </cell>
          <cell r="J6164">
            <v>3</v>
          </cell>
          <cell r="K6164">
            <v>41.4</v>
          </cell>
        </row>
        <row r="6165">
          <cell r="A6165">
            <v>16967</v>
          </cell>
          <cell r="B6165">
            <v>4</v>
          </cell>
          <cell r="C6165">
            <v>20.8</v>
          </cell>
          <cell r="D6165">
            <v>3</v>
          </cell>
          <cell r="E6165">
            <v>15.6</v>
          </cell>
          <cell r="F6165">
            <v>1</v>
          </cell>
          <cell r="G6165">
            <v>4.9000000000000004</v>
          </cell>
          <cell r="J6165">
            <v>8</v>
          </cell>
          <cell r="K6165">
            <v>41.3</v>
          </cell>
        </row>
        <row r="6166">
          <cell r="A6166">
            <v>32268</v>
          </cell>
          <cell r="H6166">
            <v>7</v>
          </cell>
          <cell r="I6166">
            <v>41.3</v>
          </cell>
          <cell r="J6166">
            <v>7</v>
          </cell>
          <cell r="K6166">
            <v>41.3</v>
          </cell>
        </row>
        <row r="6167">
          <cell r="A6167">
            <v>32351</v>
          </cell>
          <cell r="H6167">
            <v>7</v>
          </cell>
          <cell r="I6167">
            <v>41.3</v>
          </cell>
          <cell r="J6167">
            <v>7</v>
          </cell>
          <cell r="K6167">
            <v>41.3</v>
          </cell>
        </row>
        <row r="6168">
          <cell r="A6168">
            <v>2027465</v>
          </cell>
          <cell r="B6168">
            <v>1.76</v>
          </cell>
          <cell r="C6168">
            <v>17.39</v>
          </cell>
          <cell r="D6168">
            <v>0.38</v>
          </cell>
          <cell r="E6168">
            <v>3.74</v>
          </cell>
          <cell r="F6168">
            <v>2.0699999999999998</v>
          </cell>
          <cell r="G6168">
            <v>20.100000000000001</v>
          </cell>
          <cell r="J6168">
            <v>4.21</v>
          </cell>
          <cell r="K6168">
            <v>41.230000000000004</v>
          </cell>
        </row>
        <row r="6169">
          <cell r="A6169">
            <v>10365</v>
          </cell>
          <cell r="D6169">
            <v>1</v>
          </cell>
          <cell r="E6169">
            <v>20.6</v>
          </cell>
          <cell r="F6169">
            <v>1</v>
          </cell>
          <cell r="G6169">
            <v>20.6</v>
          </cell>
          <cell r="J6169">
            <v>2</v>
          </cell>
          <cell r="K6169">
            <v>41.2</v>
          </cell>
        </row>
        <row r="6170">
          <cell r="A6170">
            <v>12664</v>
          </cell>
          <cell r="B6170">
            <v>3</v>
          </cell>
          <cell r="C6170">
            <v>24.6</v>
          </cell>
          <cell r="D6170">
            <v>2</v>
          </cell>
          <cell r="E6170">
            <v>16.399999999999999</v>
          </cell>
          <cell r="J6170">
            <v>5</v>
          </cell>
          <cell r="K6170">
            <v>41</v>
          </cell>
        </row>
        <row r="6171">
          <cell r="A6171">
            <v>18181</v>
          </cell>
          <cell r="B6171">
            <v>1</v>
          </cell>
          <cell r="C6171">
            <v>41</v>
          </cell>
          <cell r="J6171">
            <v>1</v>
          </cell>
          <cell r="K6171">
            <v>41</v>
          </cell>
        </row>
        <row r="6172">
          <cell r="A6172">
            <v>29658</v>
          </cell>
          <cell r="B6172">
            <v>1</v>
          </cell>
          <cell r="C6172">
            <v>20.5</v>
          </cell>
          <cell r="H6172">
            <v>1</v>
          </cell>
          <cell r="I6172">
            <v>20.5</v>
          </cell>
          <cell r="J6172">
            <v>2</v>
          </cell>
          <cell r="K6172">
            <v>41</v>
          </cell>
        </row>
        <row r="6173">
          <cell r="A6173">
            <v>30526</v>
          </cell>
          <cell r="B6173">
            <v>1</v>
          </cell>
          <cell r="C6173">
            <v>41</v>
          </cell>
          <cell r="J6173">
            <v>1</v>
          </cell>
          <cell r="K6173">
            <v>41</v>
          </cell>
        </row>
        <row r="6174">
          <cell r="A6174">
            <v>17199</v>
          </cell>
          <cell r="H6174">
            <v>1</v>
          </cell>
          <cell r="I6174">
            <v>40.9</v>
          </cell>
          <cell r="J6174">
            <v>1</v>
          </cell>
          <cell r="K6174">
            <v>40.9</v>
          </cell>
        </row>
        <row r="6175">
          <cell r="A6175">
            <v>23100</v>
          </cell>
          <cell r="D6175">
            <v>1</v>
          </cell>
          <cell r="E6175">
            <v>40.9</v>
          </cell>
          <cell r="J6175">
            <v>1</v>
          </cell>
          <cell r="K6175">
            <v>40.9</v>
          </cell>
        </row>
        <row r="6176">
          <cell r="A6176">
            <v>31790</v>
          </cell>
          <cell r="D6176">
            <v>1</v>
          </cell>
          <cell r="E6176">
            <v>6.9</v>
          </cell>
          <cell r="F6176">
            <v>4</v>
          </cell>
          <cell r="G6176">
            <v>27.05</v>
          </cell>
          <cell r="H6176">
            <v>1</v>
          </cell>
          <cell r="I6176">
            <v>6.9</v>
          </cell>
          <cell r="J6176">
            <v>6</v>
          </cell>
          <cell r="K6176">
            <v>40.85</v>
          </cell>
        </row>
        <row r="6177">
          <cell r="A6177">
            <v>12648</v>
          </cell>
          <cell r="B6177">
            <v>2</v>
          </cell>
          <cell r="C6177">
            <v>20.399999999999999</v>
          </cell>
          <cell r="D6177">
            <v>2</v>
          </cell>
          <cell r="E6177">
            <v>20.399999999999999</v>
          </cell>
          <cell r="J6177">
            <v>4</v>
          </cell>
          <cell r="K6177">
            <v>40.799999999999997</v>
          </cell>
        </row>
        <row r="6178">
          <cell r="A6178">
            <v>28092</v>
          </cell>
          <cell r="B6178">
            <v>5</v>
          </cell>
          <cell r="C6178">
            <v>29</v>
          </cell>
          <cell r="D6178">
            <v>1</v>
          </cell>
          <cell r="E6178">
            <v>5.8</v>
          </cell>
          <cell r="H6178">
            <v>1</v>
          </cell>
          <cell r="I6178">
            <v>5.8</v>
          </cell>
          <cell r="J6178">
            <v>7</v>
          </cell>
          <cell r="K6178">
            <v>40.599999999999994</v>
          </cell>
        </row>
        <row r="6179">
          <cell r="A6179">
            <v>30408</v>
          </cell>
          <cell r="B6179">
            <v>7</v>
          </cell>
          <cell r="C6179">
            <v>31.5</v>
          </cell>
          <cell r="D6179">
            <v>2</v>
          </cell>
          <cell r="E6179">
            <v>9</v>
          </cell>
          <cell r="J6179">
            <v>9</v>
          </cell>
          <cell r="K6179">
            <v>40.5</v>
          </cell>
        </row>
        <row r="6180">
          <cell r="A6180">
            <v>32417</v>
          </cell>
          <cell r="H6180">
            <v>27</v>
          </cell>
          <cell r="I6180">
            <v>40.5</v>
          </cell>
          <cell r="J6180">
            <v>27</v>
          </cell>
          <cell r="K6180">
            <v>40.5</v>
          </cell>
        </row>
        <row r="6181">
          <cell r="A6181">
            <v>32472</v>
          </cell>
          <cell r="H6181">
            <v>9</v>
          </cell>
          <cell r="I6181">
            <v>40.5</v>
          </cell>
          <cell r="J6181">
            <v>9</v>
          </cell>
          <cell r="K6181">
            <v>40.5</v>
          </cell>
        </row>
        <row r="6182">
          <cell r="A6182">
            <v>30521</v>
          </cell>
          <cell r="B6182">
            <v>12</v>
          </cell>
          <cell r="C6182">
            <v>40.32</v>
          </cell>
          <cell r="J6182">
            <v>12</v>
          </cell>
          <cell r="K6182">
            <v>40.32</v>
          </cell>
        </row>
        <row r="6183">
          <cell r="A6183">
            <v>31929</v>
          </cell>
          <cell r="D6183">
            <v>9</v>
          </cell>
          <cell r="E6183">
            <v>10.5</v>
          </cell>
          <cell r="F6183">
            <v>10</v>
          </cell>
          <cell r="G6183">
            <v>11.8</v>
          </cell>
          <cell r="H6183">
            <v>15</v>
          </cell>
          <cell r="I6183">
            <v>17.7</v>
          </cell>
          <cell r="J6183">
            <v>34</v>
          </cell>
          <cell r="K6183">
            <v>40</v>
          </cell>
        </row>
        <row r="6184">
          <cell r="A6184">
            <v>32080</v>
          </cell>
          <cell r="F6184">
            <v>11</v>
          </cell>
          <cell r="G6184">
            <v>22</v>
          </cell>
          <cell r="H6184">
            <v>9</v>
          </cell>
          <cell r="I6184">
            <v>18</v>
          </cell>
          <cell r="J6184">
            <v>20</v>
          </cell>
          <cell r="K6184">
            <v>40</v>
          </cell>
        </row>
        <row r="6185">
          <cell r="A6185">
            <v>32299</v>
          </cell>
          <cell r="H6185">
            <v>4</v>
          </cell>
          <cell r="I6185">
            <v>40</v>
          </cell>
          <cell r="J6185">
            <v>4</v>
          </cell>
          <cell r="K6185">
            <v>40</v>
          </cell>
        </row>
        <row r="6186">
          <cell r="A6186">
            <v>22901</v>
          </cell>
          <cell r="F6186">
            <v>1</v>
          </cell>
          <cell r="G6186">
            <v>39.9</v>
          </cell>
          <cell r="J6186">
            <v>1</v>
          </cell>
          <cell r="K6186">
            <v>39.9</v>
          </cell>
        </row>
        <row r="6187">
          <cell r="A6187">
            <v>23083</v>
          </cell>
          <cell r="B6187">
            <v>1</v>
          </cell>
          <cell r="C6187">
            <v>39.9</v>
          </cell>
          <cell r="J6187">
            <v>1</v>
          </cell>
          <cell r="K6187">
            <v>39.9</v>
          </cell>
        </row>
        <row r="6188">
          <cell r="A6188">
            <v>10414</v>
          </cell>
          <cell r="B6188">
            <v>1</v>
          </cell>
          <cell r="C6188">
            <v>19.899999999999999</v>
          </cell>
          <cell r="D6188">
            <v>1</v>
          </cell>
          <cell r="E6188">
            <v>19.899999999999999</v>
          </cell>
          <cell r="J6188">
            <v>2</v>
          </cell>
          <cell r="K6188">
            <v>39.799999999999997</v>
          </cell>
        </row>
        <row r="6189">
          <cell r="A6189">
            <v>17509</v>
          </cell>
          <cell r="F6189">
            <v>1</v>
          </cell>
          <cell r="G6189">
            <v>19.899999999999999</v>
          </cell>
          <cell r="H6189">
            <v>1</v>
          </cell>
          <cell r="I6189">
            <v>19.899999999999999</v>
          </cell>
          <cell r="J6189">
            <v>2</v>
          </cell>
          <cell r="K6189">
            <v>39.799999999999997</v>
          </cell>
        </row>
        <row r="6190">
          <cell r="A6190">
            <v>31572</v>
          </cell>
          <cell r="F6190">
            <v>1</v>
          </cell>
          <cell r="G6190">
            <v>19.899999999999999</v>
          </cell>
          <cell r="H6190">
            <v>1</v>
          </cell>
          <cell r="I6190">
            <v>19.899999999999999</v>
          </cell>
          <cell r="J6190">
            <v>2</v>
          </cell>
          <cell r="K6190">
            <v>39.799999999999997</v>
          </cell>
        </row>
        <row r="6191">
          <cell r="A6191">
            <v>32004</v>
          </cell>
          <cell r="F6191">
            <v>3</v>
          </cell>
          <cell r="G6191">
            <v>11.68</v>
          </cell>
          <cell r="H6191">
            <v>7</v>
          </cell>
          <cell r="I6191">
            <v>28</v>
          </cell>
          <cell r="J6191">
            <v>10</v>
          </cell>
          <cell r="K6191">
            <v>39.68</v>
          </cell>
        </row>
        <row r="6192">
          <cell r="A6192">
            <v>11045</v>
          </cell>
          <cell r="H6192">
            <v>4</v>
          </cell>
          <cell r="I6192">
            <v>39.6</v>
          </cell>
          <cell r="J6192">
            <v>4</v>
          </cell>
          <cell r="K6192">
            <v>39.6</v>
          </cell>
        </row>
        <row r="6193">
          <cell r="A6193">
            <v>28792</v>
          </cell>
          <cell r="B6193">
            <v>3</v>
          </cell>
          <cell r="C6193">
            <v>29.7</v>
          </cell>
          <cell r="F6193">
            <v>1</v>
          </cell>
          <cell r="G6193">
            <v>9.9</v>
          </cell>
          <cell r="J6193">
            <v>4</v>
          </cell>
          <cell r="K6193">
            <v>39.6</v>
          </cell>
        </row>
        <row r="6194">
          <cell r="A6194">
            <v>31933</v>
          </cell>
          <cell r="D6194">
            <v>1</v>
          </cell>
          <cell r="E6194">
            <v>4.4000000000000004</v>
          </cell>
          <cell r="F6194">
            <v>6</v>
          </cell>
          <cell r="G6194">
            <v>26.4</v>
          </cell>
          <cell r="H6194">
            <v>2</v>
          </cell>
          <cell r="I6194">
            <v>8.8000000000000007</v>
          </cell>
          <cell r="J6194">
            <v>9</v>
          </cell>
          <cell r="K6194">
            <v>39.599999999999994</v>
          </cell>
        </row>
        <row r="6195">
          <cell r="A6195">
            <v>29937</v>
          </cell>
          <cell r="D6195">
            <v>5</v>
          </cell>
          <cell r="E6195">
            <v>39.5</v>
          </cell>
          <cell r="J6195">
            <v>5</v>
          </cell>
          <cell r="K6195">
            <v>39.5</v>
          </cell>
        </row>
        <row r="6196">
          <cell r="A6196">
            <v>29712</v>
          </cell>
          <cell r="B6196">
            <v>25</v>
          </cell>
          <cell r="C6196">
            <v>10</v>
          </cell>
          <cell r="D6196">
            <v>8</v>
          </cell>
          <cell r="E6196">
            <v>3.17</v>
          </cell>
          <cell r="F6196">
            <v>26</v>
          </cell>
          <cell r="G6196">
            <v>10.31</v>
          </cell>
          <cell r="H6196">
            <v>40</v>
          </cell>
          <cell r="I6196">
            <v>16</v>
          </cell>
          <cell r="J6196">
            <v>99</v>
          </cell>
          <cell r="K6196">
            <v>39.480000000000004</v>
          </cell>
        </row>
        <row r="6197">
          <cell r="A6197">
            <v>16932</v>
          </cell>
          <cell r="B6197">
            <v>1</v>
          </cell>
          <cell r="C6197">
            <v>39.380000000000003</v>
          </cell>
          <cell r="J6197">
            <v>1</v>
          </cell>
          <cell r="K6197">
            <v>39.380000000000003</v>
          </cell>
        </row>
        <row r="6198">
          <cell r="A6198">
            <v>10525</v>
          </cell>
          <cell r="B6198">
            <v>4</v>
          </cell>
          <cell r="C6198">
            <v>39.200000000000003</v>
          </cell>
          <cell r="J6198">
            <v>4</v>
          </cell>
          <cell r="K6198">
            <v>39.200000000000003</v>
          </cell>
        </row>
        <row r="6199">
          <cell r="A6199">
            <v>28535</v>
          </cell>
          <cell r="B6199">
            <v>1</v>
          </cell>
          <cell r="C6199">
            <v>19.600000000000001</v>
          </cell>
          <cell r="D6199">
            <v>1</v>
          </cell>
          <cell r="E6199">
            <v>19.600000000000001</v>
          </cell>
          <cell r="J6199">
            <v>2</v>
          </cell>
          <cell r="K6199">
            <v>39.200000000000003</v>
          </cell>
        </row>
        <row r="6200">
          <cell r="A6200">
            <v>28539</v>
          </cell>
          <cell r="F6200">
            <v>2</v>
          </cell>
          <cell r="G6200">
            <v>39.200000000000003</v>
          </cell>
          <cell r="J6200">
            <v>2</v>
          </cell>
          <cell r="K6200">
            <v>39.200000000000003</v>
          </cell>
        </row>
        <row r="6201">
          <cell r="A6201">
            <v>13483</v>
          </cell>
          <cell r="F6201">
            <v>1</v>
          </cell>
          <cell r="G6201">
            <v>38.9</v>
          </cell>
          <cell r="J6201">
            <v>1</v>
          </cell>
          <cell r="K6201">
            <v>38.9</v>
          </cell>
        </row>
        <row r="6202">
          <cell r="A6202">
            <v>27366</v>
          </cell>
          <cell r="B6202">
            <v>1</v>
          </cell>
          <cell r="C6202">
            <v>38.9</v>
          </cell>
          <cell r="J6202">
            <v>1</v>
          </cell>
          <cell r="K6202">
            <v>38.9</v>
          </cell>
        </row>
        <row r="6203">
          <cell r="A6203">
            <v>29271</v>
          </cell>
          <cell r="B6203">
            <v>4</v>
          </cell>
          <cell r="C6203">
            <v>38.81</v>
          </cell>
          <cell r="J6203">
            <v>4</v>
          </cell>
          <cell r="K6203">
            <v>38.81</v>
          </cell>
        </row>
        <row r="6204">
          <cell r="A6204">
            <v>12197</v>
          </cell>
          <cell r="D6204">
            <v>3</v>
          </cell>
          <cell r="E6204">
            <v>38.700000000000003</v>
          </cell>
          <cell r="J6204">
            <v>3</v>
          </cell>
          <cell r="K6204">
            <v>38.700000000000003</v>
          </cell>
        </row>
        <row r="6205">
          <cell r="A6205">
            <v>29413</v>
          </cell>
          <cell r="D6205">
            <v>1</v>
          </cell>
          <cell r="E6205">
            <v>12.9</v>
          </cell>
          <cell r="F6205">
            <v>2</v>
          </cell>
          <cell r="G6205">
            <v>25.8</v>
          </cell>
          <cell r="J6205">
            <v>3</v>
          </cell>
          <cell r="K6205">
            <v>38.700000000000003</v>
          </cell>
        </row>
        <row r="6206">
          <cell r="A6206">
            <v>32104</v>
          </cell>
          <cell r="F6206">
            <v>1</v>
          </cell>
          <cell r="G6206">
            <v>12.9</v>
          </cell>
          <cell r="H6206">
            <v>2</v>
          </cell>
          <cell r="I6206">
            <v>25.8</v>
          </cell>
          <cell r="J6206">
            <v>3</v>
          </cell>
          <cell r="K6206">
            <v>38.700000000000003</v>
          </cell>
        </row>
        <row r="6207">
          <cell r="A6207">
            <v>32180</v>
          </cell>
          <cell r="F6207">
            <v>1</v>
          </cell>
          <cell r="G6207">
            <v>12.9</v>
          </cell>
          <cell r="H6207">
            <v>2</v>
          </cell>
          <cell r="I6207">
            <v>25.8</v>
          </cell>
          <cell r="J6207">
            <v>3</v>
          </cell>
          <cell r="K6207">
            <v>38.700000000000003</v>
          </cell>
        </row>
        <row r="6208">
          <cell r="A6208">
            <v>32357</v>
          </cell>
          <cell r="H6208">
            <v>3</v>
          </cell>
          <cell r="I6208">
            <v>38.700000000000003</v>
          </cell>
          <cell r="J6208">
            <v>3</v>
          </cell>
          <cell r="K6208">
            <v>38.700000000000003</v>
          </cell>
        </row>
        <row r="6209">
          <cell r="A6209">
            <v>22282</v>
          </cell>
          <cell r="B6209">
            <v>1</v>
          </cell>
          <cell r="C6209">
            <v>38.6</v>
          </cell>
          <cell r="J6209">
            <v>1</v>
          </cell>
          <cell r="K6209">
            <v>38.6</v>
          </cell>
        </row>
        <row r="6210">
          <cell r="A6210">
            <v>14948</v>
          </cell>
          <cell r="H6210">
            <v>1</v>
          </cell>
          <cell r="I6210">
            <v>38.5</v>
          </cell>
          <cell r="J6210">
            <v>1</v>
          </cell>
          <cell r="K6210">
            <v>38.5</v>
          </cell>
        </row>
        <row r="6211">
          <cell r="A6211">
            <v>23237</v>
          </cell>
          <cell r="B6211">
            <v>5</v>
          </cell>
          <cell r="C6211">
            <v>38.5</v>
          </cell>
          <cell r="J6211">
            <v>5</v>
          </cell>
          <cell r="K6211">
            <v>38.5</v>
          </cell>
        </row>
        <row r="6212">
          <cell r="A6212">
            <v>23466</v>
          </cell>
          <cell r="D6212">
            <v>2</v>
          </cell>
          <cell r="E6212">
            <v>7</v>
          </cell>
          <cell r="F6212">
            <v>6</v>
          </cell>
          <cell r="G6212">
            <v>21</v>
          </cell>
          <cell r="H6212">
            <v>3</v>
          </cell>
          <cell r="I6212">
            <v>10.5</v>
          </cell>
          <cell r="J6212">
            <v>11</v>
          </cell>
          <cell r="K6212">
            <v>38.5</v>
          </cell>
        </row>
        <row r="6213">
          <cell r="A6213">
            <v>14920</v>
          </cell>
          <cell r="F6213">
            <v>2</v>
          </cell>
          <cell r="G6213">
            <v>13</v>
          </cell>
          <cell r="H6213">
            <v>4</v>
          </cell>
          <cell r="I6213">
            <v>25.48</v>
          </cell>
          <cell r="J6213">
            <v>6</v>
          </cell>
          <cell r="K6213">
            <v>38.480000000000004</v>
          </cell>
        </row>
        <row r="6214">
          <cell r="A6214">
            <v>18328</v>
          </cell>
          <cell r="B6214">
            <v>4</v>
          </cell>
          <cell r="C6214">
            <v>38.42</v>
          </cell>
          <cell r="J6214">
            <v>4</v>
          </cell>
          <cell r="K6214">
            <v>38.42</v>
          </cell>
        </row>
        <row r="6215">
          <cell r="A6215">
            <v>29308</v>
          </cell>
          <cell r="B6215">
            <v>2</v>
          </cell>
          <cell r="C6215">
            <v>25.6</v>
          </cell>
          <cell r="F6215">
            <v>1</v>
          </cell>
          <cell r="G6215">
            <v>12.8</v>
          </cell>
          <cell r="J6215">
            <v>3</v>
          </cell>
          <cell r="K6215">
            <v>38.400000000000006</v>
          </cell>
        </row>
        <row r="6216">
          <cell r="A6216">
            <v>16162</v>
          </cell>
          <cell r="B6216">
            <v>5</v>
          </cell>
          <cell r="C6216">
            <v>18.88</v>
          </cell>
          <cell r="D6216">
            <v>4</v>
          </cell>
          <cell r="E6216">
            <v>15.6</v>
          </cell>
          <cell r="H6216">
            <v>1</v>
          </cell>
          <cell r="I6216">
            <v>3.9</v>
          </cell>
          <cell r="J6216">
            <v>10</v>
          </cell>
          <cell r="K6216">
            <v>38.379999999999995</v>
          </cell>
        </row>
        <row r="6217">
          <cell r="A6217">
            <v>17320</v>
          </cell>
          <cell r="B6217">
            <v>9</v>
          </cell>
          <cell r="C6217">
            <v>38.36</v>
          </cell>
          <cell r="J6217">
            <v>9</v>
          </cell>
          <cell r="K6217">
            <v>38.36</v>
          </cell>
        </row>
        <row r="6218">
          <cell r="A6218">
            <v>10573</v>
          </cell>
          <cell r="B6218">
            <v>2</v>
          </cell>
          <cell r="C6218">
            <v>25.4</v>
          </cell>
          <cell r="F6218">
            <v>1</v>
          </cell>
          <cell r="G6218">
            <v>12.7</v>
          </cell>
          <cell r="J6218">
            <v>3</v>
          </cell>
          <cell r="K6218">
            <v>38.099999999999994</v>
          </cell>
        </row>
        <row r="6219">
          <cell r="A6219">
            <v>27380</v>
          </cell>
          <cell r="B6219">
            <v>1</v>
          </cell>
          <cell r="C6219">
            <v>19</v>
          </cell>
          <cell r="H6219">
            <v>1</v>
          </cell>
          <cell r="I6219">
            <v>19</v>
          </cell>
          <cell r="J6219">
            <v>2</v>
          </cell>
          <cell r="K6219">
            <v>38</v>
          </cell>
        </row>
        <row r="6220">
          <cell r="A6220">
            <v>16447</v>
          </cell>
          <cell r="D6220">
            <v>3</v>
          </cell>
          <cell r="E6220">
            <v>6</v>
          </cell>
          <cell r="F6220">
            <v>9</v>
          </cell>
          <cell r="G6220">
            <v>18</v>
          </cell>
          <cell r="H6220">
            <v>7</v>
          </cell>
          <cell r="I6220">
            <v>13.84</v>
          </cell>
          <cell r="J6220">
            <v>19</v>
          </cell>
          <cell r="K6220">
            <v>37.840000000000003</v>
          </cell>
        </row>
        <row r="6221">
          <cell r="A6221">
            <v>17039</v>
          </cell>
          <cell r="B6221">
            <v>2</v>
          </cell>
          <cell r="C6221">
            <v>37.799999999999997</v>
          </cell>
          <cell r="J6221">
            <v>2</v>
          </cell>
          <cell r="K6221">
            <v>37.799999999999997</v>
          </cell>
        </row>
        <row r="6222">
          <cell r="A6222">
            <v>17237</v>
          </cell>
          <cell r="B6222">
            <v>3</v>
          </cell>
          <cell r="C6222">
            <v>37.799999999999997</v>
          </cell>
          <cell r="J6222">
            <v>3</v>
          </cell>
          <cell r="K6222">
            <v>37.799999999999997</v>
          </cell>
        </row>
        <row r="6223">
          <cell r="A6223">
            <v>22671</v>
          </cell>
          <cell r="B6223">
            <v>2</v>
          </cell>
          <cell r="C6223">
            <v>37.799999999999997</v>
          </cell>
          <cell r="J6223">
            <v>2</v>
          </cell>
          <cell r="K6223">
            <v>37.799999999999997</v>
          </cell>
        </row>
        <row r="6224">
          <cell r="A6224">
            <v>27863</v>
          </cell>
          <cell r="F6224">
            <v>1</v>
          </cell>
          <cell r="G6224">
            <v>18.899999999999999</v>
          </cell>
          <cell r="H6224">
            <v>1</v>
          </cell>
          <cell r="I6224">
            <v>18.899999999999999</v>
          </cell>
          <cell r="J6224">
            <v>2</v>
          </cell>
          <cell r="K6224">
            <v>37.799999999999997</v>
          </cell>
        </row>
        <row r="6225">
          <cell r="A6225">
            <v>29518</v>
          </cell>
          <cell r="B6225">
            <v>2</v>
          </cell>
          <cell r="C6225">
            <v>25.2</v>
          </cell>
          <cell r="D6225">
            <v>1</v>
          </cell>
          <cell r="E6225">
            <v>12.6</v>
          </cell>
          <cell r="J6225">
            <v>3</v>
          </cell>
          <cell r="K6225">
            <v>37.799999999999997</v>
          </cell>
        </row>
        <row r="6226">
          <cell r="A6226">
            <v>10379</v>
          </cell>
          <cell r="B6226">
            <v>4</v>
          </cell>
          <cell r="C6226">
            <v>14.9</v>
          </cell>
          <cell r="D6226">
            <v>1</v>
          </cell>
          <cell r="E6226">
            <v>3.8</v>
          </cell>
          <cell r="F6226">
            <v>2</v>
          </cell>
          <cell r="G6226">
            <v>7.6</v>
          </cell>
          <cell r="H6226">
            <v>3</v>
          </cell>
          <cell r="I6226">
            <v>11.4</v>
          </cell>
          <cell r="J6226">
            <v>10</v>
          </cell>
          <cell r="K6226">
            <v>37.699999999999996</v>
          </cell>
        </row>
        <row r="6227">
          <cell r="A6227">
            <v>30584</v>
          </cell>
          <cell r="B6227">
            <v>1</v>
          </cell>
          <cell r="C6227">
            <v>9.4</v>
          </cell>
          <cell r="F6227">
            <v>2</v>
          </cell>
          <cell r="G6227">
            <v>18.8</v>
          </cell>
          <cell r="H6227">
            <v>1</v>
          </cell>
          <cell r="I6227">
            <v>9.4</v>
          </cell>
          <cell r="J6227">
            <v>4</v>
          </cell>
          <cell r="K6227">
            <v>37.6</v>
          </cell>
        </row>
        <row r="6228">
          <cell r="A6228">
            <v>31386</v>
          </cell>
          <cell r="B6228">
            <v>2</v>
          </cell>
          <cell r="C6228">
            <v>25</v>
          </cell>
          <cell r="D6228">
            <v>1</v>
          </cell>
          <cell r="E6228">
            <v>12.5</v>
          </cell>
          <cell r="J6228">
            <v>3</v>
          </cell>
          <cell r="K6228">
            <v>37.5</v>
          </cell>
        </row>
        <row r="6229">
          <cell r="A6229">
            <v>32469</v>
          </cell>
          <cell r="H6229">
            <v>15</v>
          </cell>
          <cell r="I6229">
            <v>37.5</v>
          </cell>
          <cell r="J6229">
            <v>15</v>
          </cell>
          <cell r="K6229">
            <v>37.5</v>
          </cell>
        </row>
        <row r="6230">
          <cell r="A6230">
            <v>17172</v>
          </cell>
          <cell r="F6230">
            <v>2</v>
          </cell>
          <cell r="G6230">
            <v>37.4</v>
          </cell>
          <cell r="J6230">
            <v>2</v>
          </cell>
          <cell r="K6230">
            <v>37.4</v>
          </cell>
        </row>
        <row r="6231">
          <cell r="A6231">
            <v>10568</v>
          </cell>
          <cell r="H6231">
            <v>25</v>
          </cell>
          <cell r="I6231">
            <v>37.26</v>
          </cell>
          <cell r="J6231">
            <v>25</v>
          </cell>
          <cell r="K6231">
            <v>37.26</v>
          </cell>
        </row>
        <row r="6232">
          <cell r="A6232">
            <v>29831</v>
          </cell>
          <cell r="F6232">
            <v>2</v>
          </cell>
          <cell r="G6232">
            <v>37.200000000000003</v>
          </cell>
          <cell r="J6232">
            <v>2</v>
          </cell>
          <cell r="K6232">
            <v>37.200000000000003</v>
          </cell>
        </row>
        <row r="6233">
          <cell r="A6233">
            <v>14978</v>
          </cell>
          <cell r="B6233">
            <v>1</v>
          </cell>
          <cell r="C6233">
            <v>37</v>
          </cell>
          <cell r="J6233">
            <v>1</v>
          </cell>
          <cell r="K6233">
            <v>37</v>
          </cell>
        </row>
        <row r="6234">
          <cell r="A6234">
            <v>32359</v>
          </cell>
          <cell r="H6234">
            <v>1</v>
          </cell>
          <cell r="I6234">
            <v>36.9</v>
          </cell>
          <cell r="J6234">
            <v>1</v>
          </cell>
          <cell r="K6234">
            <v>36.9</v>
          </cell>
        </row>
        <row r="6235">
          <cell r="A6235">
            <v>17296</v>
          </cell>
          <cell r="F6235">
            <v>30</v>
          </cell>
          <cell r="G6235">
            <v>35.6</v>
          </cell>
          <cell r="H6235">
            <v>1</v>
          </cell>
          <cell r="I6235">
            <v>1.2</v>
          </cell>
          <cell r="J6235">
            <v>31</v>
          </cell>
          <cell r="K6235">
            <v>36.800000000000004</v>
          </cell>
        </row>
        <row r="6236">
          <cell r="A6236">
            <v>31494</v>
          </cell>
          <cell r="D6236">
            <v>1</v>
          </cell>
          <cell r="E6236">
            <v>36.799999999999997</v>
          </cell>
          <cell r="J6236">
            <v>1</v>
          </cell>
          <cell r="K6236">
            <v>36.799999999999997</v>
          </cell>
        </row>
        <row r="6237">
          <cell r="A6237">
            <v>14947</v>
          </cell>
          <cell r="D6237">
            <v>1</v>
          </cell>
          <cell r="E6237">
            <v>36.5</v>
          </cell>
          <cell r="J6237">
            <v>1</v>
          </cell>
          <cell r="K6237">
            <v>36.5</v>
          </cell>
        </row>
        <row r="6238">
          <cell r="A6238">
            <v>32308</v>
          </cell>
          <cell r="H6238">
            <v>3</v>
          </cell>
          <cell r="I6238">
            <v>36.5</v>
          </cell>
          <cell r="J6238">
            <v>3</v>
          </cell>
          <cell r="K6238">
            <v>36.5</v>
          </cell>
        </row>
        <row r="6239">
          <cell r="A6239">
            <v>16160</v>
          </cell>
          <cell r="F6239">
            <v>3</v>
          </cell>
          <cell r="G6239">
            <v>15.6</v>
          </cell>
          <cell r="H6239">
            <v>4</v>
          </cell>
          <cell r="I6239">
            <v>20.8</v>
          </cell>
          <cell r="J6239">
            <v>7</v>
          </cell>
          <cell r="K6239">
            <v>36.4</v>
          </cell>
        </row>
        <row r="6240">
          <cell r="A6240">
            <v>30003</v>
          </cell>
          <cell r="B6240">
            <v>14</v>
          </cell>
          <cell r="C6240">
            <v>36.4</v>
          </cell>
          <cell r="J6240">
            <v>14</v>
          </cell>
          <cell r="K6240">
            <v>36.4</v>
          </cell>
        </row>
        <row r="6241">
          <cell r="A6241">
            <v>32488</v>
          </cell>
          <cell r="H6241">
            <v>2</v>
          </cell>
          <cell r="I6241">
            <v>36.4</v>
          </cell>
          <cell r="J6241">
            <v>2</v>
          </cell>
          <cell r="K6241">
            <v>36.4</v>
          </cell>
        </row>
        <row r="6242">
          <cell r="A6242">
            <v>10415</v>
          </cell>
          <cell r="B6242">
            <v>3</v>
          </cell>
          <cell r="C6242">
            <v>36</v>
          </cell>
          <cell r="J6242">
            <v>3</v>
          </cell>
          <cell r="K6242">
            <v>36</v>
          </cell>
        </row>
        <row r="6243">
          <cell r="A6243">
            <v>27387</v>
          </cell>
          <cell r="B6243">
            <v>13</v>
          </cell>
          <cell r="C6243">
            <v>19.5</v>
          </cell>
          <cell r="D6243">
            <v>1</v>
          </cell>
          <cell r="E6243">
            <v>1.5</v>
          </cell>
          <cell r="F6243">
            <v>9</v>
          </cell>
          <cell r="G6243">
            <v>13.5</v>
          </cell>
          <cell r="H6243">
            <v>1</v>
          </cell>
          <cell r="I6243">
            <v>1.5</v>
          </cell>
          <cell r="J6243">
            <v>24</v>
          </cell>
          <cell r="K6243">
            <v>36</v>
          </cell>
        </row>
        <row r="6244">
          <cell r="A6244">
            <v>27487</v>
          </cell>
          <cell r="H6244">
            <v>5</v>
          </cell>
          <cell r="I6244">
            <v>36</v>
          </cell>
          <cell r="J6244">
            <v>5</v>
          </cell>
          <cell r="K6244">
            <v>36</v>
          </cell>
        </row>
        <row r="6245">
          <cell r="A6245">
            <v>28270</v>
          </cell>
          <cell r="H6245">
            <v>3</v>
          </cell>
          <cell r="I6245">
            <v>36</v>
          </cell>
          <cell r="J6245">
            <v>3</v>
          </cell>
          <cell r="K6245">
            <v>36</v>
          </cell>
        </row>
        <row r="6246">
          <cell r="A6246">
            <v>28973</v>
          </cell>
          <cell r="B6246">
            <v>1</v>
          </cell>
          <cell r="C6246">
            <v>12</v>
          </cell>
          <cell r="H6246">
            <v>2</v>
          </cell>
          <cell r="I6246">
            <v>24</v>
          </cell>
          <cell r="J6246">
            <v>3</v>
          </cell>
          <cell r="K6246">
            <v>36</v>
          </cell>
        </row>
        <row r="6247">
          <cell r="A6247">
            <v>29340</v>
          </cell>
          <cell r="B6247">
            <v>1</v>
          </cell>
          <cell r="C6247">
            <v>12</v>
          </cell>
          <cell r="F6247">
            <v>1</v>
          </cell>
          <cell r="G6247">
            <v>12</v>
          </cell>
          <cell r="H6247">
            <v>1</v>
          </cell>
          <cell r="I6247">
            <v>12</v>
          </cell>
          <cell r="J6247">
            <v>3</v>
          </cell>
          <cell r="K6247">
            <v>36</v>
          </cell>
        </row>
        <row r="6248">
          <cell r="A6248">
            <v>29392</v>
          </cell>
          <cell r="B6248">
            <v>1</v>
          </cell>
          <cell r="C6248">
            <v>1.8</v>
          </cell>
          <cell r="D6248">
            <v>3</v>
          </cell>
          <cell r="E6248">
            <v>5.4</v>
          </cell>
          <cell r="F6248">
            <v>4</v>
          </cell>
          <cell r="G6248">
            <v>7.2</v>
          </cell>
          <cell r="H6248">
            <v>12</v>
          </cell>
          <cell r="I6248">
            <v>21.6</v>
          </cell>
          <cell r="J6248">
            <v>20</v>
          </cell>
          <cell r="K6248">
            <v>36</v>
          </cell>
        </row>
        <row r="6249">
          <cell r="A6249">
            <v>31185</v>
          </cell>
          <cell r="B6249">
            <v>5</v>
          </cell>
          <cell r="C6249">
            <v>15</v>
          </cell>
          <cell r="D6249">
            <v>4</v>
          </cell>
          <cell r="E6249">
            <v>12</v>
          </cell>
          <cell r="F6249">
            <v>2</v>
          </cell>
          <cell r="G6249">
            <v>6</v>
          </cell>
          <cell r="H6249">
            <v>1</v>
          </cell>
          <cell r="I6249">
            <v>3</v>
          </cell>
          <cell r="J6249">
            <v>12</v>
          </cell>
          <cell r="K6249">
            <v>36</v>
          </cell>
        </row>
        <row r="6250">
          <cell r="A6250">
            <v>31482</v>
          </cell>
          <cell r="D6250">
            <v>1</v>
          </cell>
          <cell r="E6250">
            <v>7.2</v>
          </cell>
          <cell r="F6250">
            <v>2</v>
          </cell>
          <cell r="G6250">
            <v>14.4</v>
          </cell>
          <cell r="H6250">
            <v>2</v>
          </cell>
          <cell r="I6250">
            <v>14.4</v>
          </cell>
          <cell r="J6250">
            <v>5</v>
          </cell>
          <cell r="K6250">
            <v>36</v>
          </cell>
        </row>
        <row r="6251">
          <cell r="A6251">
            <v>31606</v>
          </cell>
          <cell r="H6251">
            <v>2</v>
          </cell>
          <cell r="I6251">
            <v>36</v>
          </cell>
          <cell r="J6251">
            <v>2</v>
          </cell>
          <cell r="K6251">
            <v>36</v>
          </cell>
        </row>
        <row r="6252">
          <cell r="A6252">
            <v>32134</v>
          </cell>
          <cell r="F6252">
            <v>2</v>
          </cell>
          <cell r="G6252">
            <v>24</v>
          </cell>
          <cell r="H6252">
            <v>1</v>
          </cell>
          <cell r="I6252">
            <v>12</v>
          </cell>
          <cell r="J6252">
            <v>3</v>
          </cell>
          <cell r="K6252">
            <v>36</v>
          </cell>
        </row>
        <row r="6253">
          <cell r="A6253">
            <v>17762</v>
          </cell>
          <cell r="B6253">
            <v>3</v>
          </cell>
          <cell r="C6253">
            <v>3</v>
          </cell>
          <cell r="D6253">
            <v>7</v>
          </cell>
          <cell r="E6253">
            <v>7</v>
          </cell>
          <cell r="F6253">
            <v>15</v>
          </cell>
          <cell r="G6253">
            <v>14.92</v>
          </cell>
          <cell r="H6253">
            <v>11</v>
          </cell>
          <cell r="I6253">
            <v>11</v>
          </cell>
          <cell r="J6253">
            <v>36</v>
          </cell>
          <cell r="K6253">
            <v>35.92</v>
          </cell>
        </row>
        <row r="6254">
          <cell r="A6254">
            <v>2011527</v>
          </cell>
          <cell r="B6254">
            <v>3.06</v>
          </cell>
          <cell r="C6254">
            <v>13.76</v>
          </cell>
          <cell r="D6254">
            <v>3.85</v>
          </cell>
          <cell r="E6254">
            <v>17.34</v>
          </cell>
          <cell r="F6254">
            <v>1.07</v>
          </cell>
          <cell r="G6254">
            <v>4.82</v>
          </cell>
          <cell r="J6254">
            <v>7.98</v>
          </cell>
          <cell r="K6254">
            <v>35.92</v>
          </cell>
        </row>
        <row r="6255">
          <cell r="A6255">
            <v>32362</v>
          </cell>
          <cell r="H6255">
            <v>36</v>
          </cell>
          <cell r="I6255">
            <v>35.92</v>
          </cell>
          <cell r="J6255">
            <v>36</v>
          </cell>
          <cell r="K6255">
            <v>35.92</v>
          </cell>
        </row>
        <row r="6256">
          <cell r="A6256">
            <v>17270</v>
          </cell>
          <cell r="F6256">
            <v>1</v>
          </cell>
          <cell r="G6256">
            <v>35.9</v>
          </cell>
          <cell r="J6256">
            <v>1</v>
          </cell>
          <cell r="K6256">
            <v>35.9</v>
          </cell>
        </row>
        <row r="6257">
          <cell r="A6257">
            <v>30127</v>
          </cell>
          <cell r="B6257">
            <v>10</v>
          </cell>
          <cell r="C6257">
            <v>12</v>
          </cell>
          <cell r="D6257">
            <v>6</v>
          </cell>
          <cell r="E6257">
            <v>7.2</v>
          </cell>
          <cell r="F6257">
            <v>11</v>
          </cell>
          <cell r="G6257">
            <v>13.1</v>
          </cell>
          <cell r="H6257">
            <v>3</v>
          </cell>
          <cell r="I6257">
            <v>3.6</v>
          </cell>
          <cell r="J6257">
            <v>30</v>
          </cell>
          <cell r="K6257">
            <v>35.9</v>
          </cell>
        </row>
        <row r="6258">
          <cell r="A6258">
            <v>10847</v>
          </cell>
          <cell r="B6258">
            <v>1</v>
          </cell>
          <cell r="C6258">
            <v>17.899999999999999</v>
          </cell>
          <cell r="F6258">
            <v>1</v>
          </cell>
          <cell r="G6258">
            <v>17.899999999999999</v>
          </cell>
          <cell r="J6258">
            <v>2</v>
          </cell>
          <cell r="K6258">
            <v>35.799999999999997</v>
          </cell>
        </row>
        <row r="6259">
          <cell r="A6259">
            <v>32365</v>
          </cell>
          <cell r="H6259">
            <v>36</v>
          </cell>
          <cell r="I6259">
            <v>35.76</v>
          </cell>
          <cell r="J6259">
            <v>36</v>
          </cell>
          <cell r="K6259">
            <v>35.76</v>
          </cell>
        </row>
        <row r="6260">
          <cell r="A6260">
            <v>28214</v>
          </cell>
          <cell r="B6260">
            <v>2</v>
          </cell>
          <cell r="C6260">
            <v>14.72</v>
          </cell>
          <cell r="H6260">
            <v>2</v>
          </cell>
          <cell r="I6260">
            <v>20.93</v>
          </cell>
          <cell r="J6260">
            <v>4</v>
          </cell>
          <cell r="K6260">
            <v>35.65</v>
          </cell>
        </row>
        <row r="6261">
          <cell r="A6261">
            <v>31391</v>
          </cell>
          <cell r="F6261">
            <v>2</v>
          </cell>
          <cell r="G6261">
            <v>17.8</v>
          </cell>
          <cell r="H6261">
            <v>2</v>
          </cell>
          <cell r="I6261">
            <v>17.8</v>
          </cell>
          <cell r="J6261">
            <v>4</v>
          </cell>
          <cell r="K6261">
            <v>35.6</v>
          </cell>
        </row>
        <row r="6262">
          <cell r="A6262">
            <v>31600</v>
          </cell>
          <cell r="F6262">
            <v>1</v>
          </cell>
          <cell r="G6262">
            <v>8.9</v>
          </cell>
          <cell r="H6262">
            <v>3</v>
          </cell>
          <cell r="I6262">
            <v>26.7</v>
          </cell>
          <cell r="J6262">
            <v>4</v>
          </cell>
          <cell r="K6262">
            <v>35.6</v>
          </cell>
        </row>
        <row r="6263">
          <cell r="A6263">
            <v>10506</v>
          </cell>
          <cell r="D6263">
            <v>3</v>
          </cell>
          <cell r="E6263">
            <v>35.4</v>
          </cell>
          <cell r="J6263">
            <v>3</v>
          </cell>
          <cell r="K6263">
            <v>35.4</v>
          </cell>
        </row>
        <row r="6264">
          <cell r="A6264">
            <v>32382</v>
          </cell>
          <cell r="H6264">
            <v>3</v>
          </cell>
          <cell r="I6264">
            <v>35.4</v>
          </cell>
          <cell r="J6264">
            <v>3</v>
          </cell>
          <cell r="K6264">
            <v>35.4</v>
          </cell>
        </row>
        <row r="6265">
          <cell r="A6265">
            <v>32383</v>
          </cell>
          <cell r="H6265">
            <v>3</v>
          </cell>
          <cell r="I6265">
            <v>35.4</v>
          </cell>
          <cell r="J6265">
            <v>3</v>
          </cell>
          <cell r="K6265">
            <v>35.4</v>
          </cell>
        </row>
        <row r="6266">
          <cell r="A6266">
            <v>32502</v>
          </cell>
          <cell r="H6266">
            <v>3</v>
          </cell>
          <cell r="I6266">
            <v>35.4</v>
          </cell>
          <cell r="J6266">
            <v>3</v>
          </cell>
          <cell r="K6266">
            <v>35.4</v>
          </cell>
        </row>
        <row r="6267">
          <cell r="A6267">
            <v>32512</v>
          </cell>
          <cell r="H6267">
            <v>6</v>
          </cell>
          <cell r="I6267">
            <v>35.4</v>
          </cell>
          <cell r="J6267">
            <v>6</v>
          </cell>
          <cell r="K6267">
            <v>35.4</v>
          </cell>
        </row>
        <row r="6268">
          <cell r="A6268">
            <v>15288</v>
          </cell>
          <cell r="B6268">
            <v>2</v>
          </cell>
          <cell r="C6268">
            <v>35.200000000000003</v>
          </cell>
          <cell r="J6268">
            <v>2</v>
          </cell>
          <cell r="K6268">
            <v>35.200000000000003</v>
          </cell>
        </row>
        <row r="6269">
          <cell r="A6269">
            <v>28294</v>
          </cell>
          <cell r="D6269">
            <v>4</v>
          </cell>
          <cell r="E6269">
            <v>35.200000000000003</v>
          </cell>
          <cell r="J6269">
            <v>4</v>
          </cell>
          <cell r="K6269">
            <v>35.200000000000003</v>
          </cell>
        </row>
        <row r="6270">
          <cell r="A6270">
            <v>31622</v>
          </cell>
          <cell r="D6270">
            <v>1</v>
          </cell>
          <cell r="E6270">
            <v>17.600000000000001</v>
          </cell>
          <cell r="F6270">
            <v>1</v>
          </cell>
          <cell r="G6270">
            <v>17.600000000000001</v>
          </cell>
          <cell r="J6270">
            <v>2</v>
          </cell>
          <cell r="K6270">
            <v>35.200000000000003</v>
          </cell>
        </row>
        <row r="6271">
          <cell r="A6271">
            <v>13353</v>
          </cell>
          <cell r="F6271">
            <v>3</v>
          </cell>
          <cell r="G6271">
            <v>11.7</v>
          </cell>
          <cell r="H6271">
            <v>6</v>
          </cell>
          <cell r="I6271">
            <v>23.4</v>
          </cell>
          <cell r="J6271">
            <v>9</v>
          </cell>
          <cell r="K6271">
            <v>35.099999999999994</v>
          </cell>
        </row>
        <row r="6272">
          <cell r="A6272">
            <v>22820</v>
          </cell>
          <cell r="B6272">
            <v>1</v>
          </cell>
          <cell r="C6272">
            <v>17.5</v>
          </cell>
          <cell r="D6272">
            <v>1</v>
          </cell>
          <cell r="E6272">
            <v>17.5</v>
          </cell>
          <cell r="J6272">
            <v>2</v>
          </cell>
          <cell r="K6272">
            <v>35</v>
          </cell>
        </row>
        <row r="6273">
          <cell r="A6273">
            <v>23217</v>
          </cell>
          <cell r="F6273">
            <v>1</v>
          </cell>
          <cell r="G6273">
            <v>17.5</v>
          </cell>
          <cell r="H6273">
            <v>1</v>
          </cell>
          <cell r="I6273">
            <v>17.5</v>
          </cell>
          <cell r="J6273">
            <v>2</v>
          </cell>
          <cell r="K6273">
            <v>35</v>
          </cell>
        </row>
        <row r="6274">
          <cell r="A6274">
            <v>29384</v>
          </cell>
          <cell r="B6274">
            <v>2</v>
          </cell>
          <cell r="C6274">
            <v>35</v>
          </cell>
          <cell r="J6274">
            <v>2</v>
          </cell>
          <cell r="K6274">
            <v>35</v>
          </cell>
        </row>
        <row r="6275">
          <cell r="A6275">
            <v>31314</v>
          </cell>
          <cell r="B6275">
            <v>3</v>
          </cell>
          <cell r="C6275">
            <v>21</v>
          </cell>
          <cell r="F6275">
            <v>1</v>
          </cell>
          <cell r="G6275">
            <v>7</v>
          </cell>
          <cell r="H6275">
            <v>1</v>
          </cell>
          <cell r="I6275">
            <v>7</v>
          </cell>
          <cell r="J6275">
            <v>5</v>
          </cell>
          <cell r="K6275">
            <v>35</v>
          </cell>
        </row>
        <row r="6276">
          <cell r="A6276">
            <v>32166</v>
          </cell>
          <cell r="H6276">
            <v>7</v>
          </cell>
          <cell r="I6276">
            <v>35</v>
          </cell>
          <cell r="J6276">
            <v>7</v>
          </cell>
          <cell r="K6276">
            <v>35</v>
          </cell>
        </row>
        <row r="6277">
          <cell r="A6277">
            <v>32187</v>
          </cell>
          <cell r="F6277">
            <v>4</v>
          </cell>
          <cell r="G6277">
            <v>10</v>
          </cell>
          <cell r="H6277">
            <v>10</v>
          </cell>
          <cell r="I6277">
            <v>25</v>
          </cell>
          <cell r="J6277">
            <v>14</v>
          </cell>
          <cell r="K6277">
            <v>35</v>
          </cell>
        </row>
        <row r="6278">
          <cell r="A6278">
            <v>16921</v>
          </cell>
          <cell r="B6278">
            <v>1</v>
          </cell>
          <cell r="C6278">
            <v>34.9</v>
          </cell>
          <cell r="J6278">
            <v>1</v>
          </cell>
          <cell r="K6278">
            <v>34.9</v>
          </cell>
        </row>
        <row r="6279">
          <cell r="A6279">
            <v>30270</v>
          </cell>
          <cell r="B6279">
            <v>1</v>
          </cell>
          <cell r="C6279">
            <v>34.9</v>
          </cell>
          <cell r="J6279">
            <v>1</v>
          </cell>
          <cell r="K6279">
            <v>34.9</v>
          </cell>
        </row>
        <row r="6280">
          <cell r="A6280">
            <v>32408</v>
          </cell>
          <cell r="H6280">
            <v>1</v>
          </cell>
          <cell r="I6280">
            <v>34.9</v>
          </cell>
          <cell r="J6280">
            <v>1</v>
          </cell>
          <cell r="K6280">
            <v>34.9</v>
          </cell>
        </row>
        <row r="6281">
          <cell r="A6281">
            <v>32409</v>
          </cell>
          <cell r="H6281">
            <v>1</v>
          </cell>
          <cell r="I6281">
            <v>34.9</v>
          </cell>
          <cell r="J6281">
            <v>1</v>
          </cell>
          <cell r="K6281">
            <v>34.9</v>
          </cell>
        </row>
        <row r="6282">
          <cell r="A6282">
            <v>29298</v>
          </cell>
          <cell r="H6282">
            <v>8</v>
          </cell>
          <cell r="I6282">
            <v>34.85</v>
          </cell>
          <cell r="J6282">
            <v>8</v>
          </cell>
          <cell r="K6282">
            <v>34.85</v>
          </cell>
        </row>
        <row r="6283">
          <cell r="A6283">
            <v>31835</v>
          </cell>
          <cell r="D6283">
            <v>0.21</v>
          </cell>
          <cell r="E6283">
            <v>4.0199999999999996</v>
          </cell>
          <cell r="F6283">
            <v>0.91</v>
          </cell>
          <cell r="G6283">
            <v>18.399999999999999</v>
          </cell>
          <cell r="H6283">
            <v>0.62</v>
          </cell>
          <cell r="I6283">
            <v>12.35</v>
          </cell>
          <cell r="J6283">
            <v>1.7400000000000002</v>
          </cell>
          <cell r="K6283">
            <v>34.769999999999996</v>
          </cell>
        </row>
        <row r="6284">
          <cell r="A6284">
            <v>11097</v>
          </cell>
          <cell r="H6284">
            <v>1</v>
          </cell>
          <cell r="I6284">
            <v>34.6</v>
          </cell>
          <cell r="J6284">
            <v>1</v>
          </cell>
          <cell r="K6284">
            <v>34.6</v>
          </cell>
        </row>
        <row r="6285">
          <cell r="A6285">
            <v>27601</v>
          </cell>
          <cell r="B6285">
            <v>1</v>
          </cell>
          <cell r="C6285">
            <v>11.5</v>
          </cell>
          <cell r="F6285">
            <v>1</v>
          </cell>
          <cell r="G6285">
            <v>11.5</v>
          </cell>
          <cell r="H6285">
            <v>1</v>
          </cell>
          <cell r="I6285">
            <v>11.5</v>
          </cell>
          <cell r="J6285">
            <v>3</v>
          </cell>
          <cell r="K6285">
            <v>34.5</v>
          </cell>
        </row>
        <row r="6286">
          <cell r="A6286">
            <v>16712</v>
          </cell>
          <cell r="B6286">
            <v>4</v>
          </cell>
          <cell r="C6286">
            <v>27.44</v>
          </cell>
          <cell r="D6286">
            <v>1</v>
          </cell>
          <cell r="E6286">
            <v>7</v>
          </cell>
          <cell r="J6286">
            <v>5</v>
          </cell>
          <cell r="K6286">
            <v>34.44</v>
          </cell>
        </row>
        <row r="6287">
          <cell r="A6287">
            <v>18347</v>
          </cell>
          <cell r="H6287">
            <v>5</v>
          </cell>
          <cell r="I6287">
            <v>34.44</v>
          </cell>
          <cell r="J6287">
            <v>5</v>
          </cell>
          <cell r="K6287">
            <v>34.44</v>
          </cell>
        </row>
        <row r="6288">
          <cell r="A6288">
            <v>29848</v>
          </cell>
          <cell r="D6288">
            <v>5</v>
          </cell>
          <cell r="E6288">
            <v>24.5</v>
          </cell>
          <cell r="F6288">
            <v>2</v>
          </cell>
          <cell r="G6288">
            <v>9.8000000000000007</v>
          </cell>
          <cell r="J6288">
            <v>7</v>
          </cell>
          <cell r="K6288">
            <v>34.299999999999997</v>
          </cell>
        </row>
        <row r="6289">
          <cell r="A6289">
            <v>29470</v>
          </cell>
          <cell r="F6289">
            <v>2</v>
          </cell>
          <cell r="G6289">
            <v>22.8</v>
          </cell>
          <cell r="H6289">
            <v>1</v>
          </cell>
          <cell r="I6289">
            <v>11.4</v>
          </cell>
          <cell r="J6289">
            <v>3</v>
          </cell>
          <cell r="K6289">
            <v>34.200000000000003</v>
          </cell>
        </row>
        <row r="6290">
          <cell r="A6290">
            <v>29472</v>
          </cell>
          <cell r="F6290">
            <v>3</v>
          </cell>
          <cell r="G6290">
            <v>34.200000000000003</v>
          </cell>
          <cell r="J6290">
            <v>3</v>
          </cell>
          <cell r="K6290">
            <v>34.200000000000003</v>
          </cell>
        </row>
        <row r="6291">
          <cell r="A6291">
            <v>10371</v>
          </cell>
          <cell r="B6291">
            <v>3</v>
          </cell>
          <cell r="C6291">
            <v>11.4</v>
          </cell>
          <cell r="D6291">
            <v>3</v>
          </cell>
          <cell r="E6291">
            <v>11.4</v>
          </cell>
          <cell r="F6291">
            <v>2</v>
          </cell>
          <cell r="G6291">
            <v>7.6</v>
          </cell>
          <cell r="H6291">
            <v>1</v>
          </cell>
          <cell r="I6291">
            <v>3.8</v>
          </cell>
          <cell r="J6291">
            <v>9</v>
          </cell>
          <cell r="K6291">
            <v>34.199999999999996</v>
          </cell>
        </row>
        <row r="6292">
          <cell r="A6292">
            <v>10485</v>
          </cell>
          <cell r="B6292">
            <v>1</v>
          </cell>
          <cell r="C6292">
            <v>8.5</v>
          </cell>
          <cell r="H6292">
            <v>3</v>
          </cell>
          <cell r="I6292">
            <v>25.5</v>
          </cell>
          <cell r="J6292">
            <v>4</v>
          </cell>
          <cell r="K6292">
            <v>34</v>
          </cell>
        </row>
        <row r="6293">
          <cell r="A6293">
            <v>16548</v>
          </cell>
          <cell r="D6293">
            <v>1</v>
          </cell>
          <cell r="E6293">
            <v>17</v>
          </cell>
          <cell r="F6293">
            <v>1</v>
          </cell>
          <cell r="G6293">
            <v>17</v>
          </cell>
          <cell r="J6293">
            <v>2</v>
          </cell>
          <cell r="K6293">
            <v>34</v>
          </cell>
        </row>
        <row r="6294">
          <cell r="A6294">
            <v>22603</v>
          </cell>
          <cell r="B6294">
            <v>3</v>
          </cell>
          <cell r="C6294">
            <v>25.5</v>
          </cell>
          <cell r="D6294">
            <v>1</v>
          </cell>
          <cell r="E6294">
            <v>8.5</v>
          </cell>
          <cell r="J6294">
            <v>4</v>
          </cell>
          <cell r="K6294">
            <v>34</v>
          </cell>
        </row>
        <row r="6295">
          <cell r="A6295">
            <v>28296</v>
          </cell>
          <cell r="D6295">
            <v>6</v>
          </cell>
          <cell r="E6295">
            <v>7.2</v>
          </cell>
          <cell r="F6295">
            <v>20</v>
          </cell>
          <cell r="G6295">
            <v>23.2</v>
          </cell>
          <cell r="H6295">
            <v>3</v>
          </cell>
          <cell r="I6295">
            <v>3.6</v>
          </cell>
          <cell r="J6295">
            <v>29</v>
          </cell>
          <cell r="K6295">
            <v>34</v>
          </cell>
        </row>
        <row r="6296">
          <cell r="A6296">
            <v>28603</v>
          </cell>
          <cell r="F6296">
            <v>1</v>
          </cell>
          <cell r="G6296">
            <v>34</v>
          </cell>
          <cell r="J6296">
            <v>1</v>
          </cell>
          <cell r="K6296">
            <v>34</v>
          </cell>
        </row>
        <row r="6297">
          <cell r="A6297">
            <v>32078</v>
          </cell>
          <cell r="F6297">
            <v>9</v>
          </cell>
          <cell r="G6297">
            <v>18</v>
          </cell>
          <cell r="H6297">
            <v>8</v>
          </cell>
          <cell r="I6297">
            <v>16</v>
          </cell>
          <cell r="J6297">
            <v>17</v>
          </cell>
          <cell r="K6297">
            <v>34</v>
          </cell>
        </row>
        <row r="6298">
          <cell r="A6298">
            <v>32330</v>
          </cell>
          <cell r="H6298">
            <v>4</v>
          </cell>
          <cell r="I6298">
            <v>34</v>
          </cell>
          <cell r="J6298">
            <v>4</v>
          </cell>
          <cell r="K6298">
            <v>34</v>
          </cell>
        </row>
        <row r="6299">
          <cell r="A6299">
            <v>30550</v>
          </cell>
          <cell r="D6299">
            <v>1</v>
          </cell>
          <cell r="E6299">
            <v>6.9</v>
          </cell>
          <cell r="F6299">
            <v>4</v>
          </cell>
          <cell r="G6299">
            <v>27.05</v>
          </cell>
          <cell r="J6299">
            <v>5</v>
          </cell>
          <cell r="K6299">
            <v>33.950000000000003</v>
          </cell>
        </row>
        <row r="6300">
          <cell r="A6300">
            <v>28074</v>
          </cell>
          <cell r="F6300">
            <v>1</v>
          </cell>
          <cell r="G6300">
            <v>33.9</v>
          </cell>
          <cell r="J6300">
            <v>1</v>
          </cell>
          <cell r="K6300">
            <v>33.9</v>
          </cell>
        </row>
        <row r="6301">
          <cell r="A6301">
            <v>32226</v>
          </cell>
          <cell r="H6301">
            <v>3</v>
          </cell>
          <cell r="I6301">
            <v>33.869999999999997</v>
          </cell>
          <cell r="J6301">
            <v>3</v>
          </cell>
          <cell r="K6301">
            <v>33.869999999999997</v>
          </cell>
        </row>
        <row r="6302">
          <cell r="A6302">
            <v>31479</v>
          </cell>
          <cell r="B6302">
            <v>2</v>
          </cell>
          <cell r="C6302">
            <v>5.2</v>
          </cell>
          <cell r="D6302">
            <v>2</v>
          </cell>
          <cell r="E6302">
            <v>5.2</v>
          </cell>
          <cell r="F6302">
            <v>3</v>
          </cell>
          <cell r="G6302">
            <v>7.8</v>
          </cell>
          <cell r="H6302">
            <v>6</v>
          </cell>
          <cell r="I6302">
            <v>15.6</v>
          </cell>
          <cell r="J6302">
            <v>13</v>
          </cell>
          <cell r="K6302">
            <v>33.799999999999997</v>
          </cell>
        </row>
        <row r="6303">
          <cell r="A6303">
            <v>31587</v>
          </cell>
          <cell r="F6303">
            <v>3</v>
          </cell>
          <cell r="G6303">
            <v>16.8</v>
          </cell>
          <cell r="H6303">
            <v>3</v>
          </cell>
          <cell r="I6303">
            <v>16.8</v>
          </cell>
          <cell r="J6303">
            <v>6</v>
          </cell>
          <cell r="K6303">
            <v>33.6</v>
          </cell>
        </row>
        <row r="6304">
          <cell r="A6304">
            <v>31912</v>
          </cell>
          <cell r="F6304">
            <v>4</v>
          </cell>
          <cell r="G6304">
            <v>19.2</v>
          </cell>
          <cell r="H6304">
            <v>3</v>
          </cell>
          <cell r="I6304">
            <v>14.4</v>
          </cell>
          <cell r="J6304">
            <v>7</v>
          </cell>
          <cell r="K6304">
            <v>33.6</v>
          </cell>
        </row>
        <row r="6305">
          <cell r="A6305">
            <v>32129</v>
          </cell>
          <cell r="F6305">
            <v>31</v>
          </cell>
          <cell r="G6305">
            <v>30.6</v>
          </cell>
          <cell r="H6305">
            <v>3</v>
          </cell>
          <cell r="I6305">
            <v>3</v>
          </cell>
          <cell r="J6305">
            <v>34</v>
          </cell>
          <cell r="K6305">
            <v>33.6</v>
          </cell>
        </row>
        <row r="6306">
          <cell r="A6306">
            <v>27433</v>
          </cell>
          <cell r="B6306">
            <v>8</v>
          </cell>
          <cell r="C6306">
            <v>12.67</v>
          </cell>
          <cell r="D6306">
            <v>7</v>
          </cell>
          <cell r="E6306">
            <v>11.2</v>
          </cell>
          <cell r="H6306">
            <v>6</v>
          </cell>
          <cell r="I6306">
            <v>9.6</v>
          </cell>
          <cell r="J6306">
            <v>21</v>
          </cell>
          <cell r="K6306">
            <v>33.47</v>
          </cell>
        </row>
        <row r="6307">
          <cell r="A6307">
            <v>17393</v>
          </cell>
          <cell r="B6307">
            <v>2</v>
          </cell>
          <cell r="C6307">
            <v>33</v>
          </cell>
          <cell r="J6307">
            <v>2</v>
          </cell>
          <cell r="K6307">
            <v>33</v>
          </cell>
        </row>
        <row r="6308">
          <cell r="A6308">
            <v>22669</v>
          </cell>
          <cell r="H6308">
            <v>1</v>
          </cell>
          <cell r="I6308">
            <v>33</v>
          </cell>
          <cell r="J6308">
            <v>1</v>
          </cell>
          <cell r="K6308">
            <v>33</v>
          </cell>
        </row>
        <row r="6309">
          <cell r="A6309">
            <v>30399</v>
          </cell>
          <cell r="B6309">
            <v>22</v>
          </cell>
          <cell r="C6309">
            <v>22</v>
          </cell>
          <cell r="D6309">
            <v>11</v>
          </cell>
          <cell r="E6309">
            <v>11</v>
          </cell>
          <cell r="J6309">
            <v>33</v>
          </cell>
          <cell r="K6309">
            <v>33</v>
          </cell>
        </row>
        <row r="6310">
          <cell r="A6310">
            <v>32375</v>
          </cell>
          <cell r="H6310">
            <v>2</v>
          </cell>
          <cell r="I6310">
            <v>33</v>
          </cell>
          <cell r="J6310">
            <v>2</v>
          </cell>
          <cell r="K6310">
            <v>33</v>
          </cell>
        </row>
        <row r="6311">
          <cell r="A6311">
            <v>12324</v>
          </cell>
          <cell r="B6311">
            <v>14</v>
          </cell>
          <cell r="C6311">
            <v>30.8</v>
          </cell>
          <cell r="F6311">
            <v>1</v>
          </cell>
          <cell r="G6311">
            <v>2.02</v>
          </cell>
          <cell r="J6311">
            <v>15</v>
          </cell>
          <cell r="K6311">
            <v>32.82</v>
          </cell>
        </row>
        <row r="6312">
          <cell r="A6312">
            <v>10395</v>
          </cell>
          <cell r="B6312">
            <v>7</v>
          </cell>
          <cell r="C6312">
            <v>28.7</v>
          </cell>
          <cell r="F6312">
            <v>1</v>
          </cell>
          <cell r="G6312">
            <v>4.0999999999999996</v>
          </cell>
          <cell r="J6312">
            <v>8</v>
          </cell>
          <cell r="K6312">
            <v>32.799999999999997</v>
          </cell>
        </row>
        <row r="6313">
          <cell r="A6313">
            <v>10757</v>
          </cell>
          <cell r="B6313">
            <v>2</v>
          </cell>
          <cell r="C6313">
            <v>21.8</v>
          </cell>
          <cell r="D6313">
            <v>1</v>
          </cell>
          <cell r="E6313">
            <v>10.9</v>
          </cell>
          <cell r="J6313">
            <v>3</v>
          </cell>
          <cell r="K6313">
            <v>32.700000000000003</v>
          </cell>
        </row>
        <row r="6314">
          <cell r="A6314">
            <v>12638</v>
          </cell>
          <cell r="F6314">
            <v>2</v>
          </cell>
          <cell r="G6314">
            <v>21.8</v>
          </cell>
          <cell r="H6314">
            <v>1</v>
          </cell>
          <cell r="I6314">
            <v>10.9</v>
          </cell>
          <cell r="J6314">
            <v>3</v>
          </cell>
          <cell r="K6314">
            <v>32.700000000000003</v>
          </cell>
        </row>
        <row r="6315">
          <cell r="A6315">
            <v>23340</v>
          </cell>
          <cell r="B6315">
            <v>1</v>
          </cell>
          <cell r="C6315">
            <v>10.9</v>
          </cell>
          <cell r="D6315">
            <v>1</v>
          </cell>
          <cell r="E6315">
            <v>10.9</v>
          </cell>
          <cell r="F6315">
            <v>1</v>
          </cell>
          <cell r="G6315">
            <v>10.9</v>
          </cell>
          <cell r="J6315">
            <v>3</v>
          </cell>
          <cell r="K6315">
            <v>32.700000000000003</v>
          </cell>
        </row>
        <row r="6316">
          <cell r="A6316">
            <v>23577</v>
          </cell>
          <cell r="B6316">
            <v>3</v>
          </cell>
          <cell r="C6316">
            <v>32.700000000000003</v>
          </cell>
          <cell r="J6316">
            <v>3</v>
          </cell>
          <cell r="K6316">
            <v>32.700000000000003</v>
          </cell>
        </row>
        <row r="6317">
          <cell r="A6317">
            <v>27427</v>
          </cell>
          <cell r="B6317">
            <v>7</v>
          </cell>
          <cell r="C6317">
            <v>17.5</v>
          </cell>
          <cell r="D6317">
            <v>5</v>
          </cell>
          <cell r="E6317">
            <v>12.5</v>
          </cell>
          <cell r="H6317">
            <v>1</v>
          </cell>
          <cell r="I6317">
            <v>2.7</v>
          </cell>
          <cell r="J6317">
            <v>13</v>
          </cell>
          <cell r="K6317">
            <v>32.700000000000003</v>
          </cell>
        </row>
        <row r="6318">
          <cell r="A6318">
            <v>28164</v>
          </cell>
          <cell r="B6318">
            <v>3</v>
          </cell>
          <cell r="C6318">
            <v>32.700000000000003</v>
          </cell>
          <cell r="J6318">
            <v>3</v>
          </cell>
          <cell r="K6318">
            <v>32.700000000000003</v>
          </cell>
        </row>
        <row r="6319">
          <cell r="A6319">
            <v>32363</v>
          </cell>
          <cell r="H6319">
            <v>33</v>
          </cell>
          <cell r="I6319">
            <v>32.68</v>
          </cell>
          <cell r="J6319">
            <v>33</v>
          </cell>
          <cell r="K6319">
            <v>32.68</v>
          </cell>
        </row>
        <row r="6320">
          <cell r="A6320">
            <v>11076</v>
          </cell>
          <cell r="B6320">
            <v>5</v>
          </cell>
          <cell r="C6320">
            <v>32.5</v>
          </cell>
          <cell r="J6320">
            <v>5</v>
          </cell>
          <cell r="K6320">
            <v>32.5</v>
          </cell>
        </row>
        <row r="6321">
          <cell r="A6321">
            <v>16617</v>
          </cell>
          <cell r="B6321">
            <v>11</v>
          </cell>
          <cell r="C6321">
            <v>27.5</v>
          </cell>
          <cell r="D6321">
            <v>2</v>
          </cell>
          <cell r="E6321">
            <v>5</v>
          </cell>
          <cell r="J6321">
            <v>13</v>
          </cell>
          <cell r="K6321">
            <v>32.5</v>
          </cell>
        </row>
        <row r="6322">
          <cell r="A6322">
            <v>15502</v>
          </cell>
          <cell r="B6322">
            <v>1</v>
          </cell>
          <cell r="C6322">
            <v>16.2</v>
          </cell>
          <cell r="H6322">
            <v>1</v>
          </cell>
          <cell r="I6322">
            <v>16.2</v>
          </cell>
          <cell r="J6322">
            <v>2</v>
          </cell>
          <cell r="K6322">
            <v>32.4</v>
          </cell>
        </row>
        <row r="6323">
          <cell r="A6323">
            <v>29707</v>
          </cell>
          <cell r="B6323">
            <v>23</v>
          </cell>
          <cell r="C6323">
            <v>9.1999999999999993</v>
          </cell>
          <cell r="D6323">
            <v>16</v>
          </cell>
          <cell r="E6323">
            <v>6.4</v>
          </cell>
          <cell r="F6323">
            <v>22</v>
          </cell>
          <cell r="G6323">
            <v>8.8000000000000007</v>
          </cell>
          <cell r="H6323">
            <v>20</v>
          </cell>
          <cell r="I6323">
            <v>8</v>
          </cell>
          <cell r="J6323">
            <v>81</v>
          </cell>
          <cell r="K6323">
            <v>32.4</v>
          </cell>
        </row>
        <row r="6324">
          <cell r="A6324">
            <v>23234</v>
          </cell>
          <cell r="B6324">
            <v>1</v>
          </cell>
          <cell r="C6324">
            <v>8</v>
          </cell>
          <cell r="D6324">
            <v>1</v>
          </cell>
          <cell r="E6324">
            <v>8</v>
          </cell>
          <cell r="F6324">
            <v>1</v>
          </cell>
          <cell r="G6324">
            <v>8</v>
          </cell>
          <cell r="H6324">
            <v>1</v>
          </cell>
          <cell r="I6324">
            <v>8</v>
          </cell>
          <cell r="J6324">
            <v>4</v>
          </cell>
          <cell r="K6324">
            <v>32</v>
          </cell>
        </row>
        <row r="6325">
          <cell r="A6325">
            <v>27428</v>
          </cell>
          <cell r="B6325">
            <v>4</v>
          </cell>
          <cell r="C6325">
            <v>16</v>
          </cell>
          <cell r="D6325">
            <v>4</v>
          </cell>
          <cell r="E6325">
            <v>16</v>
          </cell>
          <cell r="J6325">
            <v>8</v>
          </cell>
          <cell r="K6325">
            <v>32</v>
          </cell>
        </row>
        <row r="6326">
          <cell r="A6326">
            <v>27939</v>
          </cell>
          <cell r="H6326">
            <v>8</v>
          </cell>
          <cell r="I6326">
            <v>32</v>
          </cell>
          <cell r="J6326">
            <v>8</v>
          </cell>
          <cell r="K6326">
            <v>32</v>
          </cell>
        </row>
        <row r="6327">
          <cell r="A6327">
            <v>32323</v>
          </cell>
          <cell r="H6327">
            <v>8</v>
          </cell>
          <cell r="I6327">
            <v>32</v>
          </cell>
          <cell r="J6327">
            <v>8</v>
          </cell>
          <cell r="K6327">
            <v>32</v>
          </cell>
        </row>
        <row r="6328">
          <cell r="A6328">
            <v>30426</v>
          </cell>
          <cell r="B6328">
            <v>3</v>
          </cell>
          <cell r="C6328">
            <v>18.98</v>
          </cell>
          <cell r="D6328">
            <v>2</v>
          </cell>
          <cell r="E6328">
            <v>13</v>
          </cell>
          <cell r="J6328">
            <v>5</v>
          </cell>
          <cell r="K6328">
            <v>31.98</v>
          </cell>
        </row>
        <row r="6329">
          <cell r="A6329">
            <v>17134</v>
          </cell>
          <cell r="B6329">
            <v>1</v>
          </cell>
          <cell r="C6329">
            <v>31.9</v>
          </cell>
          <cell r="J6329">
            <v>1</v>
          </cell>
          <cell r="K6329">
            <v>31.9</v>
          </cell>
        </row>
        <row r="6330">
          <cell r="A6330">
            <v>29768</v>
          </cell>
          <cell r="D6330">
            <v>1</v>
          </cell>
          <cell r="E6330">
            <v>31.9</v>
          </cell>
          <cell r="J6330">
            <v>1</v>
          </cell>
          <cell r="K6330">
            <v>31.9</v>
          </cell>
        </row>
        <row r="6331">
          <cell r="A6331">
            <v>32366</v>
          </cell>
          <cell r="H6331">
            <v>11</v>
          </cell>
          <cell r="I6331">
            <v>31.9</v>
          </cell>
          <cell r="J6331">
            <v>11</v>
          </cell>
          <cell r="K6331">
            <v>31.9</v>
          </cell>
        </row>
        <row r="6332">
          <cell r="A6332">
            <v>32213</v>
          </cell>
          <cell r="F6332">
            <v>2</v>
          </cell>
          <cell r="G6332">
            <v>3.2</v>
          </cell>
          <cell r="H6332">
            <v>18</v>
          </cell>
          <cell r="I6332">
            <v>28.67</v>
          </cell>
          <cell r="J6332">
            <v>20</v>
          </cell>
          <cell r="K6332">
            <v>31.87</v>
          </cell>
        </row>
        <row r="6333">
          <cell r="A6333">
            <v>32262</v>
          </cell>
          <cell r="F6333">
            <v>3</v>
          </cell>
          <cell r="G6333">
            <v>2.34</v>
          </cell>
          <cell r="H6333">
            <v>37</v>
          </cell>
          <cell r="I6333">
            <v>29.48</v>
          </cell>
          <cell r="J6333">
            <v>40</v>
          </cell>
          <cell r="K6333">
            <v>31.82</v>
          </cell>
        </row>
        <row r="6334">
          <cell r="A6334">
            <v>31326</v>
          </cell>
          <cell r="B6334">
            <v>2</v>
          </cell>
          <cell r="C6334">
            <v>31.8</v>
          </cell>
          <cell r="J6334">
            <v>2</v>
          </cell>
          <cell r="K6334">
            <v>31.8</v>
          </cell>
        </row>
        <row r="6335">
          <cell r="A6335">
            <v>29468</v>
          </cell>
          <cell r="B6335">
            <v>4</v>
          </cell>
          <cell r="C6335">
            <v>31.64</v>
          </cell>
          <cell r="J6335">
            <v>4</v>
          </cell>
          <cell r="K6335">
            <v>31.64</v>
          </cell>
        </row>
        <row r="6336">
          <cell r="A6336">
            <v>10494</v>
          </cell>
          <cell r="B6336">
            <v>2</v>
          </cell>
          <cell r="C6336">
            <v>15.8</v>
          </cell>
          <cell r="D6336">
            <v>1</v>
          </cell>
          <cell r="E6336">
            <v>7.9</v>
          </cell>
          <cell r="F6336">
            <v>1</v>
          </cell>
          <cell r="G6336">
            <v>7.9</v>
          </cell>
          <cell r="J6336">
            <v>4</v>
          </cell>
          <cell r="K6336">
            <v>31.6</v>
          </cell>
        </row>
        <row r="6337">
          <cell r="A6337">
            <v>31597</v>
          </cell>
          <cell r="F6337">
            <v>3</v>
          </cell>
          <cell r="G6337">
            <v>23.7</v>
          </cell>
          <cell r="H6337">
            <v>1</v>
          </cell>
          <cell r="I6337">
            <v>7.9</v>
          </cell>
          <cell r="J6337">
            <v>4</v>
          </cell>
          <cell r="K6337">
            <v>31.6</v>
          </cell>
        </row>
        <row r="6338">
          <cell r="A6338">
            <v>10233</v>
          </cell>
          <cell r="B6338">
            <v>6</v>
          </cell>
          <cell r="C6338">
            <v>9</v>
          </cell>
          <cell r="D6338">
            <v>6</v>
          </cell>
          <cell r="E6338">
            <v>9</v>
          </cell>
          <cell r="F6338">
            <v>8</v>
          </cell>
          <cell r="G6338">
            <v>12</v>
          </cell>
          <cell r="H6338">
            <v>1</v>
          </cell>
          <cell r="I6338">
            <v>1.5</v>
          </cell>
          <cell r="J6338">
            <v>21</v>
          </cell>
          <cell r="K6338">
            <v>31.5</v>
          </cell>
        </row>
        <row r="6339">
          <cell r="A6339">
            <v>27630</v>
          </cell>
          <cell r="B6339">
            <v>7</v>
          </cell>
          <cell r="C6339">
            <v>31.5</v>
          </cell>
          <cell r="J6339">
            <v>7</v>
          </cell>
          <cell r="K6339">
            <v>31.5</v>
          </cell>
        </row>
        <row r="6340">
          <cell r="A6340">
            <v>29640</v>
          </cell>
          <cell r="B6340">
            <v>3</v>
          </cell>
          <cell r="C6340">
            <v>31.5</v>
          </cell>
          <cell r="J6340">
            <v>3</v>
          </cell>
          <cell r="K6340">
            <v>31.5</v>
          </cell>
        </row>
        <row r="6341">
          <cell r="A6341">
            <v>32508</v>
          </cell>
          <cell r="H6341">
            <v>3</v>
          </cell>
          <cell r="I6341">
            <v>31.5</v>
          </cell>
          <cell r="J6341">
            <v>3</v>
          </cell>
          <cell r="K6341">
            <v>31.5</v>
          </cell>
        </row>
        <row r="6342">
          <cell r="A6342">
            <v>2032570</v>
          </cell>
          <cell r="H6342">
            <v>2.4</v>
          </cell>
          <cell r="I6342">
            <v>31.21</v>
          </cell>
          <cell r="J6342">
            <v>2.4</v>
          </cell>
          <cell r="K6342">
            <v>31.21</v>
          </cell>
        </row>
        <row r="6343">
          <cell r="A6343">
            <v>29583</v>
          </cell>
          <cell r="B6343">
            <v>7</v>
          </cell>
          <cell r="C6343">
            <v>16.8</v>
          </cell>
          <cell r="D6343">
            <v>6</v>
          </cell>
          <cell r="E6343">
            <v>14.4</v>
          </cell>
          <cell r="J6343">
            <v>13</v>
          </cell>
          <cell r="K6343">
            <v>31.200000000000003</v>
          </cell>
        </row>
        <row r="6344">
          <cell r="A6344">
            <v>11741</v>
          </cell>
          <cell r="F6344">
            <v>3</v>
          </cell>
          <cell r="G6344">
            <v>18.600000000000001</v>
          </cell>
          <cell r="H6344">
            <v>2</v>
          </cell>
          <cell r="I6344">
            <v>12.4</v>
          </cell>
          <cell r="J6344">
            <v>5</v>
          </cell>
          <cell r="K6344">
            <v>31</v>
          </cell>
        </row>
        <row r="6345">
          <cell r="A6345">
            <v>29121</v>
          </cell>
          <cell r="H6345">
            <v>1</v>
          </cell>
          <cell r="I6345">
            <v>31</v>
          </cell>
          <cell r="J6345">
            <v>1</v>
          </cell>
          <cell r="K6345">
            <v>31</v>
          </cell>
        </row>
        <row r="6346">
          <cell r="A6346">
            <v>31873</v>
          </cell>
          <cell r="F6346">
            <v>1</v>
          </cell>
          <cell r="G6346">
            <v>6.2</v>
          </cell>
          <cell r="H6346">
            <v>4</v>
          </cell>
          <cell r="I6346">
            <v>24.8</v>
          </cell>
          <cell r="J6346">
            <v>5</v>
          </cell>
          <cell r="K6346">
            <v>31</v>
          </cell>
        </row>
        <row r="6347">
          <cell r="A6347">
            <v>32152</v>
          </cell>
          <cell r="F6347">
            <v>4</v>
          </cell>
          <cell r="G6347">
            <v>5.2</v>
          </cell>
          <cell r="H6347">
            <v>20</v>
          </cell>
          <cell r="I6347">
            <v>25.8</v>
          </cell>
          <cell r="J6347">
            <v>24</v>
          </cell>
          <cell r="K6347">
            <v>31</v>
          </cell>
        </row>
        <row r="6348">
          <cell r="A6348">
            <v>18110</v>
          </cell>
          <cell r="H6348">
            <v>6</v>
          </cell>
          <cell r="I6348">
            <v>30.9</v>
          </cell>
          <cell r="J6348">
            <v>6</v>
          </cell>
          <cell r="K6348">
            <v>30.9</v>
          </cell>
        </row>
        <row r="6349">
          <cell r="A6349">
            <v>13987</v>
          </cell>
          <cell r="D6349">
            <v>1</v>
          </cell>
          <cell r="E6349">
            <v>4.4000000000000004</v>
          </cell>
          <cell r="F6349">
            <v>2</v>
          </cell>
          <cell r="G6349">
            <v>8.8000000000000007</v>
          </cell>
          <cell r="H6349">
            <v>4</v>
          </cell>
          <cell r="I6349">
            <v>17.600000000000001</v>
          </cell>
          <cell r="J6349">
            <v>7</v>
          </cell>
          <cell r="K6349">
            <v>30.800000000000004</v>
          </cell>
        </row>
        <row r="6350">
          <cell r="A6350">
            <v>23134</v>
          </cell>
          <cell r="B6350">
            <v>7</v>
          </cell>
          <cell r="C6350">
            <v>30.78</v>
          </cell>
          <cell r="J6350">
            <v>7</v>
          </cell>
          <cell r="K6350">
            <v>30.78</v>
          </cell>
        </row>
        <row r="6351">
          <cell r="A6351">
            <v>30424</v>
          </cell>
          <cell r="B6351">
            <v>2</v>
          </cell>
          <cell r="C6351">
            <v>30.72</v>
          </cell>
          <cell r="J6351">
            <v>2</v>
          </cell>
          <cell r="K6351">
            <v>30.72</v>
          </cell>
        </row>
        <row r="6352">
          <cell r="A6352">
            <v>32303</v>
          </cell>
          <cell r="H6352">
            <v>2</v>
          </cell>
          <cell r="I6352">
            <v>30.6</v>
          </cell>
          <cell r="J6352">
            <v>2</v>
          </cell>
          <cell r="K6352">
            <v>30.6</v>
          </cell>
        </row>
        <row r="6353">
          <cell r="A6353">
            <v>14772</v>
          </cell>
          <cell r="B6353">
            <v>7</v>
          </cell>
          <cell r="C6353">
            <v>9.8000000000000007</v>
          </cell>
          <cell r="D6353">
            <v>10</v>
          </cell>
          <cell r="E6353">
            <v>14</v>
          </cell>
          <cell r="F6353">
            <v>4</v>
          </cell>
          <cell r="G6353">
            <v>5.38</v>
          </cell>
          <cell r="H6353">
            <v>1</v>
          </cell>
          <cell r="I6353">
            <v>1.4</v>
          </cell>
          <cell r="J6353">
            <v>22</v>
          </cell>
          <cell r="K6353">
            <v>30.58</v>
          </cell>
        </row>
        <row r="6354">
          <cell r="A6354">
            <v>16236</v>
          </cell>
          <cell r="B6354">
            <v>1</v>
          </cell>
          <cell r="C6354">
            <v>30.5</v>
          </cell>
          <cell r="J6354">
            <v>1</v>
          </cell>
          <cell r="K6354">
            <v>30.5</v>
          </cell>
        </row>
        <row r="6355">
          <cell r="A6355">
            <v>17831</v>
          </cell>
          <cell r="D6355">
            <v>1</v>
          </cell>
          <cell r="E6355">
            <v>7.6</v>
          </cell>
          <cell r="F6355">
            <v>3</v>
          </cell>
          <cell r="G6355">
            <v>22.8</v>
          </cell>
          <cell r="J6355">
            <v>4</v>
          </cell>
          <cell r="K6355">
            <v>30.4</v>
          </cell>
        </row>
        <row r="6356">
          <cell r="A6356">
            <v>29263</v>
          </cell>
          <cell r="H6356">
            <v>1</v>
          </cell>
          <cell r="I6356">
            <v>30.3</v>
          </cell>
          <cell r="J6356">
            <v>1</v>
          </cell>
          <cell r="K6356">
            <v>30.3</v>
          </cell>
        </row>
        <row r="6357">
          <cell r="A6357">
            <v>2010419</v>
          </cell>
          <cell r="B6357">
            <v>3.77</v>
          </cell>
          <cell r="C6357">
            <v>12.37</v>
          </cell>
          <cell r="D6357">
            <v>2.6</v>
          </cell>
          <cell r="E6357">
            <v>10.9</v>
          </cell>
          <cell r="F6357">
            <v>0.72</v>
          </cell>
          <cell r="G6357">
            <v>3.02</v>
          </cell>
          <cell r="H6357">
            <v>0.95</v>
          </cell>
          <cell r="I6357">
            <v>3.99</v>
          </cell>
          <cell r="J6357">
            <v>8.0399999999999991</v>
          </cell>
          <cell r="K6357">
            <v>30.28</v>
          </cell>
        </row>
        <row r="6358">
          <cell r="A6358">
            <v>27383</v>
          </cell>
          <cell r="B6358">
            <v>2</v>
          </cell>
          <cell r="C6358">
            <v>3.2</v>
          </cell>
          <cell r="F6358">
            <v>12</v>
          </cell>
          <cell r="G6358">
            <v>18</v>
          </cell>
          <cell r="H6358">
            <v>6</v>
          </cell>
          <cell r="I6358">
            <v>9</v>
          </cell>
          <cell r="J6358">
            <v>20</v>
          </cell>
          <cell r="K6358">
            <v>30.2</v>
          </cell>
        </row>
        <row r="6359">
          <cell r="A6359">
            <v>2028417</v>
          </cell>
          <cell r="B6359">
            <v>0.71</v>
          </cell>
          <cell r="C6359">
            <v>17.350000000000001</v>
          </cell>
          <cell r="H6359">
            <v>0.52</v>
          </cell>
          <cell r="I6359">
            <v>12.75</v>
          </cell>
          <cell r="J6359">
            <v>1.23</v>
          </cell>
          <cell r="K6359">
            <v>30.1</v>
          </cell>
        </row>
        <row r="6360">
          <cell r="A6360">
            <v>10232</v>
          </cell>
          <cell r="B6360">
            <v>6</v>
          </cell>
          <cell r="C6360">
            <v>9</v>
          </cell>
          <cell r="D6360">
            <v>9</v>
          </cell>
          <cell r="E6360">
            <v>13.5</v>
          </cell>
          <cell r="F6360">
            <v>3</v>
          </cell>
          <cell r="G6360">
            <v>4.5</v>
          </cell>
          <cell r="H6360">
            <v>2</v>
          </cell>
          <cell r="I6360">
            <v>3</v>
          </cell>
          <cell r="J6360">
            <v>20</v>
          </cell>
          <cell r="K6360">
            <v>30</v>
          </cell>
        </row>
        <row r="6361">
          <cell r="A6361">
            <v>10772</v>
          </cell>
          <cell r="B6361">
            <v>10</v>
          </cell>
          <cell r="C6361">
            <v>25</v>
          </cell>
          <cell r="D6361">
            <v>2</v>
          </cell>
          <cell r="E6361">
            <v>5</v>
          </cell>
          <cell r="J6361">
            <v>12</v>
          </cell>
          <cell r="K6361">
            <v>30</v>
          </cell>
        </row>
        <row r="6362">
          <cell r="A6362">
            <v>18126</v>
          </cell>
          <cell r="H6362">
            <v>4</v>
          </cell>
          <cell r="I6362">
            <v>30</v>
          </cell>
          <cell r="J6362">
            <v>4</v>
          </cell>
          <cell r="K6362">
            <v>30</v>
          </cell>
        </row>
        <row r="6363">
          <cell r="A6363">
            <v>18416</v>
          </cell>
          <cell r="B6363">
            <v>5</v>
          </cell>
          <cell r="C6363">
            <v>15</v>
          </cell>
          <cell r="D6363">
            <v>1</v>
          </cell>
          <cell r="E6363">
            <v>3</v>
          </cell>
          <cell r="H6363">
            <v>4</v>
          </cell>
          <cell r="I6363">
            <v>12</v>
          </cell>
          <cell r="J6363">
            <v>10</v>
          </cell>
          <cell r="K6363">
            <v>30</v>
          </cell>
        </row>
        <row r="6364">
          <cell r="A6364">
            <v>28447</v>
          </cell>
          <cell r="B6364">
            <v>1</v>
          </cell>
          <cell r="C6364">
            <v>15</v>
          </cell>
          <cell r="F6364">
            <v>1</v>
          </cell>
          <cell r="G6364">
            <v>15</v>
          </cell>
          <cell r="J6364">
            <v>2</v>
          </cell>
          <cell r="K6364">
            <v>30</v>
          </cell>
        </row>
        <row r="6365">
          <cell r="A6365">
            <v>29532</v>
          </cell>
          <cell r="B6365">
            <v>3</v>
          </cell>
          <cell r="C6365">
            <v>22.5</v>
          </cell>
          <cell r="D6365">
            <v>1</v>
          </cell>
          <cell r="E6365">
            <v>7.5</v>
          </cell>
          <cell r="J6365">
            <v>4</v>
          </cell>
          <cell r="K6365">
            <v>30</v>
          </cell>
        </row>
        <row r="6366">
          <cell r="A6366">
            <v>31222</v>
          </cell>
          <cell r="B6366">
            <v>3</v>
          </cell>
          <cell r="C6366">
            <v>6</v>
          </cell>
          <cell r="D6366">
            <v>5</v>
          </cell>
          <cell r="E6366">
            <v>10</v>
          </cell>
          <cell r="F6366">
            <v>2</v>
          </cell>
          <cell r="G6366">
            <v>4</v>
          </cell>
          <cell r="H6366">
            <v>5</v>
          </cell>
          <cell r="I6366">
            <v>10</v>
          </cell>
          <cell r="J6366">
            <v>15</v>
          </cell>
          <cell r="K6366">
            <v>30</v>
          </cell>
        </row>
        <row r="6367">
          <cell r="A6367">
            <v>22388</v>
          </cell>
          <cell r="D6367">
            <v>7</v>
          </cell>
          <cell r="E6367">
            <v>16.100000000000001</v>
          </cell>
          <cell r="H6367">
            <v>6</v>
          </cell>
          <cell r="I6367">
            <v>13.8</v>
          </cell>
          <cell r="J6367">
            <v>13</v>
          </cell>
          <cell r="K6367">
            <v>29.900000000000002</v>
          </cell>
        </row>
        <row r="6368">
          <cell r="A6368">
            <v>169001</v>
          </cell>
          <cell r="B6368">
            <v>10</v>
          </cell>
          <cell r="C6368">
            <v>23</v>
          </cell>
          <cell r="H6368">
            <v>3</v>
          </cell>
          <cell r="I6368">
            <v>6.9</v>
          </cell>
          <cell r="J6368">
            <v>13</v>
          </cell>
          <cell r="K6368">
            <v>29.9</v>
          </cell>
        </row>
        <row r="6369">
          <cell r="A6369">
            <v>23207</v>
          </cell>
          <cell r="D6369">
            <v>1</v>
          </cell>
          <cell r="E6369">
            <v>29.9</v>
          </cell>
          <cell r="J6369">
            <v>1</v>
          </cell>
          <cell r="K6369">
            <v>29.9</v>
          </cell>
        </row>
        <row r="6370">
          <cell r="A6370">
            <v>30103</v>
          </cell>
          <cell r="B6370">
            <v>1</v>
          </cell>
          <cell r="C6370">
            <v>29.9</v>
          </cell>
          <cell r="J6370">
            <v>1</v>
          </cell>
          <cell r="K6370">
            <v>29.9</v>
          </cell>
        </row>
        <row r="6371">
          <cell r="A6371">
            <v>30181</v>
          </cell>
          <cell r="B6371">
            <v>1</v>
          </cell>
          <cell r="C6371">
            <v>29.9</v>
          </cell>
          <cell r="J6371">
            <v>1</v>
          </cell>
          <cell r="K6371">
            <v>29.9</v>
          </cell>
        </row>
        <row r="6372">
          <cell r="A6372">
            <v>32329</v>
          </cell>
          <cell r="H6372">
            <v>1</v>
          </cell>
          <cell r="I6372">
            <v>29.9</v>
          </cell>
          <cell r="J6372">
            <v>1</v>
          </cell>
          <cell r="K6372">
            <v>29.9</v>
          </cell>
        </row>
        <row r="6373">
          <cell r="A6373">
            <v>15973</v>
          </cell>
          <cell r="B6373">
            <v>2</v>
          </cell>
          <cell r="C6373">
            <v>29.8</v>
          </cell>
          <cell r="J6373">
            <v>2</v>
          </cell>
          <cell r="K6373">
            <v>29.8</v>
          </cell>
        </row>
        <row r="6374">
          <cell r="A6374">
            <v>29482</v>
          </cell>
          <cell r="B6374">
            <v>8</v>
          </cell>
          <cell r="C6374">
            <v>29.8</v>
          </cell>
          <cell r="J6374">
            <v>8</v>
          </cell>
          <cell r="K6374">
            <v>29.8</v>
          </cell>
        </row>
        <row r="6375">
          <cell r="A6375">
            <v>29505</v>
          </cell>
          <cell r="B6375">
            <v>2</v>
          </cell>
          <cell r="C6375">
            <v>29.8</v>
          </cell>
          <cell r="J6375">
            <v>2</v>
          </cell>
          <cell r="K6375">
            <v>29.8</v>
          </cell>
        </row>
        <row r="6376">
          <cell r="A6376">
            <v>29509</v>
          </cell>
          <cell r="B6376">
            <v>1</v>
          </cell>
          <cell r="C6376">
            <v>14.9</v>
          </cell>
          <cell r="D6376">
            <v>1</v>
          </cell>
          <cell r="E6376">
            <v>14.9</v>
          </cell>
          <cell r="J6376">
            <v>2</v>
          </cell>
          <cell r="K6376">
            <v>29.8</v>
          </cell>
        </row>
        <row r="6377">
          <cell r="A6377">
            <v>32471</v>
          </cell>
          <cell r="H6377">
            <v>12</v>
          </cell>
          <cell r="I6377">
            <v>29.8</v>
          </cell>
          <cell r="J6377">
            <v>12</v>
          </cell>
          <cell r="K6377">
            <v>29.8</v>
          </cell>
        </row>
        <row r="6378">
          <cell r="A6378">
            <v>28731</v>
          </cell>
          <cell r="B6378">
            <v>1</v>
          </cell>
          <cell r="C6378">
            <v>9.9</v>
          </cell>
          <cell r="H6378">
            <v>2</v>
          </cell>
          <cell r="I6378">
            <v>19.8</v>
          </cell>
          <cell r="J6378">
            <v>3</v>
          </cell>
          <cell r="K6378">
            <v>29.700000000000003</v>
          </cell>
        </row>
        <row r="6379">
          <cell r="A6379">
            <v>28793</v>
          </cell>
          <cell r="H6379">
            <v>3</v>
          </cell>
          <cell r="I6379">
            <v>29.7</v>
          </cell>
          <cell r="J6379">
            <v>3</v>
          </cell>
          <cell r="K6379">
            <v>29.7</v>
          </cell>
        </row>
        <row r="6380">
          <cell r="A6380">
            <v>31588</v>
          </cell>
          <cell r="H6380">
            <v>3</v>
          </cell>
          <cell r="I6380">
            <v>29.7</v>
          </cell>
          <cell r="J6380">
            <v>3</v>
          </cell>
          <cell r="K6380">
            <v>29.7</v>
          </cell>
        </row>
        <row r="6381">
          <cell r="A6381">
            <v>32511</v>
          </cell>
          <cell r="H6381">
            <v>5</v>
          </cell>
          <cell r="I6381">
            <v>29.5</v>
          </cell>
          <cell r="J6381">
            <v>5</v>
          </cell>
          <cell r="K6381">
            <v>29.5</v>
          </cell>
        </row>
        <row r="6382">
          <cell r="A6382">
            <v>15861</v>
          </cell>
          <cell r="B6382">
            <v>2</v>
          </cell>
          <cell r="C6382">
            <v>19.600000000000001</v>
          </cell>
          <cell r="F6382">
            <v>1</v>
          </cell>
          <cell r="G6382">
            <v>9.8000000000000007</v>
          </cell>
          <cell r="J6382">
            <v>3</v>
          </cell>
          <cell r="K6382">
            <v>29.400000000000002</v>
          </cell>
        </row>
        <row r="6383">
          <cell r="A6383">
            <v>23192</v>
          </cell>
          <cell r="B6383">
            <v>3</v>
          </cell>
          <cell r="C6383">
            <v>22.5</v>
          </cell>
          <cell r="D6383">
            <v>1</v>
          </cell>
          <cell r="E6383">
            <v>6.9</v>
          </cell>
          <cell r="J6383">
            <v>4</v>
          </cell>
          <cell r="K6383">
            <v>29.4</v>
          </cell>
        </row>
        <row r="6384">
          <cell r="A6384">
            <v>27415</v>
          </cell>
          <cell r="B6384">
            <v>6</v>
          </cell>
          <cell r="C6384">
            <v>7.2</v>
          </cell>
          <cell r="D6384">
            <v>6</v>
          </cell>
          <cell r="E6384">
            <v>7.2</v>
          </cell>
          <cell r="F6384">
            <v>5</v>
          </cell>
          <cell r="G6384">
            <v>7.5</v>
          </cell>
          <cell r="H6384">
            <v>5</v>
          </cell>
          <cell r="I6384">
            <v>7.5</v>
          </cell>
          <cell r="J6384">
            <v>22</v>
          </cell>
          <cell r="K6384">
            <v>29.4</v>
          </cell>
        </row>
        <row r="6385">
          <cell r="A6385">
            <v>12887</v>
          </cell>
          <cell r="H6385">
            <v>2</v>
          </cell>
          <cell r="I6385">
            <v>29.2</v>
          </cell>
          <cell r="J6385">
            <v>2</v>
          </cell>
          <cell r="K6385">
            <v>29.2</v>
          </cell>
        </row>
        <row r="6386">
          <cell r="A6386">
            <v>13881</v>
          </cell>
          <cell r="D6386">
            <v>2</v>
          </cell>
          <cell r="E6386">
            <v>29</v>
          </cell>
          <cell r="J6386">
            <v>2</v>
          </cell>
          <cell r="K6386">
            <v>29</v>
          </cell>
        </row>
        <row r="6387">
          <cell r="A6387">
            <v>13938</v>
          </cell>
          <cell r="B6387">
            <v>1</v>
          </cell>
          <cell r="C6387">
            <v>14.5</v>
          </cell>
          <cell r="F6387">
            <v>1</v>
          </cell>
          <cell r="G6387">
            <v>14.5</v>
          </cell>
          <cell r="J6387">
            <v>2</v>
          </cell>
          <cell r="K6387">
            <v>29</v>
          </cell>
        </row>
        <row r="6388">
          <cell r="A6388">
            <v>17914</v>
          </cell>
          <cell r="H6388">
            <v>2</v>
          </cell>
          <cell r="I6388">
            <v>29</v>
          </cell>
          <cell r="J6388">
            <v>2</v>
          </cell>
          <cell r="K6388">
            <v>29</v>
          </cell>
        </row>
        <row r="6389">
          <cell r="A6389">
            <v>29157</v>
          </cell>
          <cell r="B6389">
            <v>1</v>
          </cell>
          <cell r="C6389">
            <v>29</v>
          </cell>
          <cell r="J6389">
            <v>1</v>
          </cell>
          <cell r="K6389">
            <v>29</v>
          </cell>
        </row>
        <row r="6390">
          <cell r="A6390">
            <v>18106</v>
          </cell>
          <cell r="F6390">
            <v>3</v>
          </cell>
          <cell r="G6390">
            <v>14.4</v>
          </cell>
          <cell r="H6390">
            <v>3</v>
          </cell>
          <cell r="I6390">
            <v>14.4</v>
          </cell>
          <cell r="J6390">
            <v>6</v>
          </cell>
          <cell r="K6390">
            <v>28.8</v>
          </cell>
        </row>
        <row r="6391">
          <cell r="A6391">
            <v>30471</v>
          </cell>
          <cell r="H6391">
            <v>8</v>
          </cell>
          <cell r="I6391">
            <v>28.8</v>
          </cell>
          <cell r="J6391">
            <v>8</v>
          </cell>
          <cell r="K6391">
            <v>28.8</v>
          </cell>
        </row>
        <row r="6392">
          <cell r="A6392">
            <v>23311</v>
          </cell>
          <cell r="B6392">
            <v>3</v>
          </cell>
          <cell r="C6392">
            <v>14.4</v>
          </cell>
          <cell r="F6392">
            <v>1</v>
          </cell>
          <cell r="G6392">
            <v>4.8</v>
          </cell>
          <cell r="H6392">
            <v>2</v>
          </cell>
          <cell r="I6392">
            <v>9.6</v>
          </cell>
          <cell r="J6392">
            <v>6</v>
          </cell>
          <cell r="K6392">
            <v>28.799999999999997</v>
          </cell>
        </row>
        <row r="6393">
          <cell r="A6393">
            <v>2029678</v>
          </cell>
          <cell r="B6393">
            <v>2.81</v>
          </cell>
          <cell r="C6393">
            <v>15.18</v>
          </cell>
          <cell r="D6393">
            <v>1.21</v>
          </cell>
          <cell r="E6393">
            <v>6.25</v>
          </cell>
          <cell r="F6393">
            <v>1.32</v>
          </cell>
          <cell r="G6393">
            <v>7.14</v>
          </cell>
          <cell r="J6393">
            <v>5.34</v>
          </cell>
          <cell r="K6393">
            <v>28.57</v>
          </cell>
        </row>
        <row r="6394">
          <cell r="A6394">
            <v>10326</v>
          </cell>
          <cell r="B6394">
            <v>1</v>
          </cell>
          <cell r="C6394">
            <v>9.5</v>
          </cell>
          <cell r="D6394">
            <v>1</v>
          </cell>
          <cell r="E6394">
            <v>9.5</v>
          </cell>
          <cell r="F6394">
            <v>1</v>
          </cell>
          <cell r="G6394">
            <v>9.5</v>
          </cell>
          <cell r="J6394">
            <v>3</v>
          </cell>
          <cell r="K6394">
            <v>28.5</v>
          </cell>
        </row>
        <row r="6395">
          <cell r="A6395">
            <v>29897</v>
          </cell>
          <cell r="B6395">
            <v>3</v>
          </cell>
          <cell r="C6395">
            <v>28.5</v>
          </cell>
          <cell r="J6395">
            <v>3</v>
          </cell>
          <cell r="K6395">
            <v>28.5</v>
          </cell>
        </row>
        <row r="6396">
          <cell r="A6396">
            <v>15963</v>
          </cell>
          <cell r="B6396">
            <v>1</v>
          </cell>
          <cell r="C6396">
            <v>9.4</v>
          </cell>
          <cell r="D6396">
            <v>1</v>
          </cell>
          <cell r="E6396">
            <v>9.4</v>
          </cell>
          <cell r="F6396">
            <v>1</v>
          </cell>
          <cell r="G6396">
            <v>9.4</v>
          </cell>
          <cell r="J6396">
            <v>3</v>
          </cell>
          <cell r="K6396">
            <v>28.200000000000003</v>
          </cell>
        </row>
        <row r="6397">
          <cell r="A6397">
            <v>30548</v>
          </cell>
          <cell r="B6397">
            <v>1</v>
          </cell>
          <cell r="C6397">
            <v>7.5</v>
          </cell>
          <cell r="F6397">
            <v>1</v>
          </cell>
          <cell r="G6397">
            <v>6.9</v>
          </cell>
          <cell r="H6397">
            <v>2</v>
          </cell>
          <cell r="I6397">
            <v>13.8</v>
          </cell>
          <cell r="J6397">
            <v>4</v>
          </cell>
          <cell r="K6397">
            <v>28.200000000000003</v>
          </cell>
        </row>
        <row r="6398">
          <cell r="A6398">
            <v>31865</v>
          </cell>
          <cell r="F6398">
            <v>19</v>
          </cell>
          <cell r="G6398">
            <v>28.02</v>
          </cell>
          <cell r="J6398">
            <v>19</v>
          </cell>
          <cell r="K6398">
            <v>28.02</v>
          </cell>
        </row>
        <row r="6399">
          <cell r="A6399">
            <v>10455</v>
          </cell>
          <cell r="B6399">
            <v>2</v>
          </cell>
          <cell r="C6399">
            <v>28</v>
          </cell>
          <cell r="J6399">
            <v>2</v>
          </cell>
          <cell r="K6399">
            <v>28</v>
          </cell>
        </row>
        <row r="6400">
          <cell r="A6400">
            <v>2028021</v>
          </cell>
          <cell r="H6400">
            <v>1</v>
          </cell>
          <cell r="I6400">
            <v>28</v>
          </cell>
          <cell r="J6400">
            <v>1</v>
          </cell>
          <cell r="K6400">
            <v>28</v>
          </cell>
        </row>
        <row r="6401">
          <cell r="A6401">
            <v>23467</v>
          </cell>
          <cell r="D6401">
            <v>2</v>
          </cell>
          <cell r="E6401">
            <v>7</v>
          </cell>
          <cell r="F6401">
            <v>1</v>
          </cell>
          <cell r="G6401">
            <v>3.5</v>
          </cell>
          <cell r="H6401">
            <v>5</v>
          </cell>
          <cell r="I6401">
            <v>17.5</v>
          </cell>
          <cell r="J6401">
            <v>8</v>
          </cell>
          <cell r="K6401">
            <v>28</v>
          </cell>
        </row>
        <row r="6402">
          <cell r="A6402">
            <v>30577</v>
          </cell>
          <cell r="H6402">
            <v>1</v>
          </cell>
          <cell r="I6402">
            <v>28</v>
          </cell>
          <cell r="J6402">
            <v>1</v>
          </cell>
          <cell r="K6402">
            <v>28</v>
          </cell>
        </row>
        <row r="6403">
          <cell r="A6403">
            <v>31342</v>
          </cell>
          <cell r="D6403">
            <v>3</v>
          </cell>
          <cell r="E6403">
            <v>10.5</v>
          </cell>
          <cell r="F6403">
            <v>3</v>
          </cell>
          <cell r="G6403">
            <v>10.5</v>
          </cell>
          <cell r="H6403">
            <v>2</v>
          </cell>
          <cell r="I6403">
            <v>7</v>
          </cell>
          <cell r="J6403">
            <v>8</v>
          </cell>
          <cell r="K6403">
            <v>28</v>
          </cell>
        </row>
        <row r="6404">
          <cell r="A6404">
            <v>32322</v>
          </cell>
          <cell r="H6404">
            <v>7</v>
          </cell>
          <cell r="I6404">
            <v>28</v>
          </cell>
          <cell r="J6404">
            <v>7</v>
          </cell>
          <cell r="K6404">
            <v>28</v>
          </cell>
        </row>
        <row r="6405">
          <cell r="A6405">
            <v>17947</v>
          </cell>
          <cell r="H6405">
            <v>1</v>
          </cell>
          <cell r="I6405">
            <v>27.9</v>
          </cell>
          <cell r="J6405">
            <v>1</v>
          </cell>
          <cell r="K6405">
            <v>27.9</v>
          </cell>
        </row>
        <row r="6406">
          <cell r="A6406">
            <v>30289</v>
          </cell>
          <cell r="D6406">
            <v>1</v>
          </cell>
          <cell r="E6406">
            <v>27.9</v>
          </cell>
          <cell r="J6406">
            <v>1</v>
          </cell>
          <cell r="K6406">
            <v>27.9</v>
          </cell>
        </row>
        <row r="6407">
          <cell r="A6407">
            <v>29140</v>
          </cell>
          <cell r="F6407">
            <v>2</v>
          </cell>
          <cell r="G6407">
            <v>27.8</v>
          </cell>
          <cell r="J6407">
            <v>2</v>
          </cell>
          <cell r="K6407">
            <v>27.8</v>
          </cell>
        </row>
        <row r="6408">
          <cell r="A6408">
            <v>12302</v>
          </cell>
          <cell r="B6408">
            <v>10</v>
          </cell>
          <cell r="C6408">
            <v>27.78</v>
          </cell>
          <cell r="J6408">
            <v>10</v>
          </cell>
          <cell r="K6408">
            <v>27.78</v>
          </cell>
        </row>
        <row r="6409">
          <cell r="A6409">
            <v>17746</v>
          </cell>
          <cell r="F6409">
            <v>1</v>
          </cell>
          <cell r="G6409">
            <v>27.6</v>
          </cell>
          <cell r="J6409">
            <v>1</v>
          </cell>
          <cell r="K6409">
            <v>27.6</v>
          </cell>
        </row>
        <row r="6410">
          <cell r="A6410">
            <v>32263</v>
          </cell>
          <cell r="F6410">
            <v>1</v>
          </cell>
          <cell r="G6410">
            <v>6.9</v>
          </cell>
          <cell r="H6410">
            <v>3</v>
          </cell>
          <cell r="I6410">
            <v>20.7</v>
          </cell>
          <cell r="J6410">
            <v>4</v>
          </cell>
          <cell r="K6410">
            <v>27.6</v>
          </cell>
        </row>
        <row r="6411">
          <cell r="A6411">
            <v>18123</v>
          </cell>
          <cell r="B6411">
            <v>1</v>
          </cell>
          <cell r="C6411">
            <v>5.5</v>
          </cell>
          <cell r="D6411">
            <v>1</v>
          </cell>
          <cell r="E6411">
            <v>5.5</v>
          </cell>
          <cell r="F6411">
            <v>2</v>
          </cell>
          <cell r="G6411">
            <v>11</v>
          </cell>
          <cell r="H6411">
            <v>1</v>
          </cell>
          <cell r="I6411">
            <v>5.5</v>
          </cell>
          <cell r="J6411">
            <v>5</v>
          </cell>
          <cell r="K6411">
            <v>27.5</v>
          </cell>
        </row>
        <row r="6412">
          <cell r="A6412">
            <v>28011</v>
          </cell>
          <cell r="B6412">
            <v>29</v>
          </cell>
          <cell r="C6412">
            <v>17.3</v>
          </cell>
          <cell r="D6412">
            <v>17</v>
          </cell>
          <cell r="E6412">
            <v>10.15</v>
          </cell>
          <cell r="J6412">
            <v>46</v>
          </cell>
          <cell r="K6412">
            <v>27.450000000000003</v>
          </cell>
        </row>
        <row r="6413">
          <cell r="A6413">
            <v>32434</v>
          </cell>
          <cell r="H6413">
            <v>7</v>
          </cell>
          <cell r="I6413">
            <v>27.3</v>
          </cell>
          <cell r="J6413">
            <v>7</v>
          </cell>
          <cell r="K6413">
            <v>27.3</v>
          </cell>
        </row>
        <row r="6414">
          <cell r="A6414">
            <v>18104</v>
          </cell>
          <cell r="B6414">
            <v>6</v>
          </cell>
          <cell r="C6414">
            <v>27.28</v>
          </cell>
          <cell r="J6414">
            <v>6</v>
          </cell>
          <cell r="K6414">
            <v>27.28</v>
          </cell>
        </row>
        <row r="6415">
          <cell r="A6415">
            <v>11080</v>
          </cell>
          <cell r="D6415">
            <v>2</v>
          </cell>
          <cell r="E6415">
            <v>13.6</v>
          </cell>
          <cell r="F6415">
            <v>1</v>
          </cell>
          <cell r="G6415">
            <v>6.8</v>
          </cell>
          <cell r="H6415">
            <v>1</v>
          </cell>
          <cell r="I6415">
            <v>6.8</v>
          </cell>
          <cell r="J6415">
            <v>4</v>
          </cell>
          <cell r="K6415">
            <v>27.2</v>
          </cell>
        </row>
        <row r="6416">
          <cell r="A6416">
            <v>16731</v>
          </cell>
          <cell r="B6416">
            <v>2</v>
          </cell>
          <cell r="C6416">
            <v>13.6</v>
          </cell>
          <cell r="H6416">
            <v>2</v>
          </cell>
          <cell r="I6416">
            <v>13.6</v>
          </cell>
          <cell r="J6416">
            <v>4</v>
          </cell>
          <cell r="K6416">
            <v>27.2</v>
          </cell>
        </row>
        <row r="6417">
          <cell r="A6417">
            <v>27675</v>
          </cell>
          <cell r="H6417">
            <v>2</v>
          </cell>
          <cell r="I6417">
            <v>27.2</v>
          </cell>
          <cell r="J6417">
            <v>2</v>
          </cell>
          <cell r="K6417">
            <v>27.2</v>
          </cell>
        </row>
        <row r="6418">
          <cell r="A6418">
            <v>31725</v>
          </cell>
          <cell r="D6418">
            <v>2</v>
          </cell>
          <cell r="E6418">
            <v>27.2</v>
          </cell>
          <cell r="J6418">
            <v>2</v>
          </cell>
          <cell r="K6418">
            <v>27.2</v>
          </cell>
        </row>
        <row r="6419">
          <cell r="A6419">
            <v>17064</v>
          </cell>
          <cell r="H6419">
            <v>2</v>
          </cell>
          <cell r="I6419">
            <v>27</v>
          </cell>
          <cell r="J6419">
            <v>2</v>
          </cell>
          <cell r="K6419">
            <v>27</v>
          </cell>
        </row>
        <row r="6420">
          <cell r="A6420">
            <v>27631</v>
          </cell>
          <cell r="B6420">
            <v>5</v>
          </cell>
          <cell r="C6420">
            <v>22.5</v>
          </cell>
          <cell r="D6420">
            <v>1</v>
          </cell>
          <cell r="E6420">
            <v>4.5</v>
          </cell>
          <cell r="J6420">
            <v>6</v>
          </cell>
          <cell r="K6420">
            <v>27</v>
          </cell>
        </row>
        <row r="6421">
          <cell r="A6421">
            <v>27640</v>
          </cell>
          <cell r="B6421">
            <v>9</v>
          </cell>
          <cell r="C6421">
            <v>27</v>
          </cell>
          <cell r="J6421">
            <v>9</v>
          </cell>
          <cell r="K6421">
            <v>27</v>
          </cell>
        </row>
        <row r="6422">
          <cell r="A6422">
            <v>28975</v>
          </cell>
          <cell r="B6422">
            <v>1</v>
          </cell>
          <cell r="C6422">
            <v>4.5</v>
          </cell>
          <cell r="F6422">
            <v>1</v>
          </cell>
          <cell r="G6422">
            <v>4.5</v>
          </cell>
          <cell r="H6422">
            <v>4</v>
          </cell>
          <cell r="I6422">
            <v>18</v>
          </cell>
          <cell r="J6422">
            <v>6</v>
          </cell>
          <cell r="K6422">
            <v>27</v>
          </cell>
        </row>
        <row r="6423">
          <cell r="A6423">
            <v>31860</v>
          </cell>
          <cell r="F6423">
            <v>1</v>
          </cell>
          <cell r="G6423">
            <v>13.5</v>
          </cell>
          <cell r="H6423">
            <v>1</v>
          </cell>
          <cell r="I6423">
            <v>13.5</v>
          </cell>
          <cell r="J6423">
            <v>2</v>
          </cell>
          <cell r="K6423">
            <v>27</v>
          </cell>
        </row>
        <row r="6424">
          <cell r="A6424">
            <v>2028192</v>
          </cell>
          <cell r="B6424">
            <v>0.8</v>
          </cell>
          <cell r="C6424">
            <v>22.4</v>
          </cell>
          <cell r="D6424">
            <v>0.16</v>
          </cell>
          <cell r="E6424">
            <v>4.4800000000000004</v>
          </cell>
          <cell r="J6424">
            <v>0.96000000000000008</v>
          </cell>
          <cell r="K6424">
            <v>26.88</v>
          </cell>
        </row>
        <row r="6425">
          <cell r="A6425">
            <v>10552</v>
          </cell>
          <cell r="D6425">
            <v>1</v>
          </cell>
          <cell r="E6425">
            <v>8.9</v>
          </cell>
          <cell r="F6425">
            <v>1</v>
          </cell>
          <cell r="G6425">
            <v>8.9</v>
          </cell>
          <cell r="H6425">
            <v>1</v>
          </cell>
          <cell r="I6425">
            <v>8.9</v>
          </cell>
          <cell r="J6425">
            <v>3</v>
          </cell>
          <cell r="K6425">
            <v>26.700000000000003</v>
          </cell>
        </row>
        <row r="6426">
          <cell r="A6426">
            <v>31289</v>
          </cell>
          <cell r="B6426">
            <v>7</v>
          </cell>
          <cell r="C6426">
            <v>26.6</v>
          </cell>
          <cell r="J6426">
            <v>7</v>
          </cell>
          <cell r="K6426">
            <v>26.6</v>
          </cell>
        </row>
        <row r="6427">
          <cell r="A6427">
            <v>10453</v>
          </cell>
          <cell r="B6427">
            <v>2</v>
          </cell>
          <cell r="C6427">
            <v>26.4</v>
          </cell>
          <cell r="J6427">
            <v>2</v>
          </cell>
          <cell r="K6427">
            <v>26.4</v>
          </cell>
        </row>
        <row r="6428">
          <cell r="A6428">
            <v>32404</v>
          </cell>
          <cell r="H6428">
            <v>4</v>
          </cell>
          <cell r="I6428">
            <v>26.4</v>
          </cell>
          <cell r="J6428">
            <v>4</v>
          </cell>
          <cell r="K6428">
            <v>26.4</v>
          </cell>
        </row>
        <row r="6429">
          <cell r="A6429">
            <v>15959</v>
          </cell>
          <cell r="D6429">
            <v>2</v>
          </cell>
          <cell r="E6429">
            <v>26.14</v>
          </cell>
          <cell r="J6429">
            <v>2</v>
          </cell>
          <cell r="K6429">
            <v>26.14</v>
          </cell>
        </row>
        <row r="6430">
          <cell r="A6430">
            <v>10503</v>
          </cell>
          <cell r="D6430">
            <v>2</v>
          </cell>
          <cell r="E6430">
            <v>10.4</v>
          </cell>
          <cell r="F6430">
            <v>3</v>
          </cell>
          <cell r="G6430">
            <v>15.6</v>
          </cell>
          <cell r="J6430">
            <v>5</v>
          </cell>
          <cell r="K6430">
            <v>26</v>
          </cell>
        </row>
        <row r="6431">
          <cell r="A6431">
            <v>14919</v>
          </cell>
          <cell r="D6431">
            <v>1</v>
          </cell>
          <cell r="E6431">
            <v>6.5</v>
          </cell>
          <cell r="F6431">
            <v>3</v>
          </cell>
          <cell r="G6431">
            <v>19.5</v>
          </cell>
          <cell r="J6431">
            <v>4</v>
          </cell>
          <cell r="K6431">
            <v>26</v>
          </cell>
        </row>
        <row r="6432">
          <cell r="A6432">
            <v>27435</v>
          </cell>
          <cell r="B6432">
            <v>21</v>
          </cell>
          <cell r="C6432">
            <v>21</v>
          </cell>
          <cell r="D6432">
            <v>5</v>
          </cell>
          <cell r="E6432">
            <v>5</v>
          </cell>
          <cell r="J6432">
            <v>26</v>
          </cell>
          <cell r="K6432">
            <v>26</v>
          </cell>
        </row>
        <row r="6433">
          <cell r="A6433">
            <v>28311</v>
          </cell>
          <cell r="B6433">
            <v>1</v>
          </cell>
          <cell r="C6433">
            <v>6.5</v>
          </cell>
          <cell r="F6433">
            <v>2</v>
          </cell>
          <cell r="G6433">
            <v>13</v>
          </cell>
          <cell r="H6433">
            <v>1</v>
          </cell>
          <cell r="I6433">
            <v>6.5</v>
          </cell>
          <cell r="J6433">
            <v>4</v>
          </cell>
          <cell r="K6433">
            <v>26</v>
          </cell>
        </row>
        <row r="6434">
          <cell r="A6434">
            <v>28675</v>
          </cell>
          <cell r="B6434">
            <v>1</v>
          </cell>
          <cell r="C6434">
            <v>13</v>
          </cell>
          <cell r="D6434">
            <v>1</v>
          </cell>
          <cell r="E6434">
            <v>13</v>
          </cell>
          <cell r="J6434">
            <v>2</v>
          </cell>
          <cell r="K6434">
            <v>26</v>
          </cell>
        </row>
        <row r="6435">
          <cell r="A6435">
            <v>29247</v>
          </cell>
          <cell r="F6435">
            <v>2</v>
          </cell>
          <cell r="G6435">
            <v>13</v>
          </cell>
          <cell r="H6435">
            <v>2</v>
          </cell>
          <cell r="I6435">
            <v>13</v>
          </cell>
          <cell r="J6435">
            <v>4</v>
          </cell>
          <cell r="K6435">
            <v>26</v>
          </cell>
        </row>
        <row r="6436">
          <cell r="A6436">
            <v>30442</v>
          </cell>
          <cell r="B6436">
            <v>3</v>
          </cell>
          <cell r="C6436">
            <v>19.5</v>
          </cell>
          <cell r="F6436">
            <v>1</v>
          </cell>
          <cell r="G6436">
            <v>6.5</v>
          </cell>
          <cell r="J6436">
            <v>4</v>
          </cell>
          <cell r="K6436">
            <v>26</v>
          </cell>
        </row>
        <row r="6437">
          <cell r="A6437">
            <v>30543</v>
          </cell>
          <cell r="F6437">
            <v>1</v>
          </cell>
          <cell r="G6437">
            <v>26</v>
          </cell>
          <cell r="J6437">
            <v>1</v>
          </cell>
          <cell r="K6437">
            <v>26</v>
          </cell>
        </row>
        <row r="6438">
          <cell r="A6438">
            <v>32190</v>
          </cell>
          <cell r="H6438">
            <v>10</v>
          </cell>
          <cell r="I6438">
            <v>26</v>
          </cell>
          <cell r="J6438">
            <v>10</v>
          </cell>
          <cell r="K6438">
            <v>26</v>
          </cell>
        </row>
        <row r="6439">
          <cell r="A6439">
            <v>31441</v>
          </cell>
          <cell r="F6439">
            <v>2</v>
          </cell>
          <cell r="G6439">
            <v>25.6</v>
          </cell>
          <cell r="J6439">
            <v>2</v>
          </cell>
          <cell r="K6439">
            <v>25.6</v>
          </cell>
        </row>
        <row r="6440">
          <cell r="A6440">
            <v>32256</v>
          </cell>
          <cell r="H6440">
            <v>1</v>
          </cell>
          <cell r="I6440">
            <v>25.6</v>
          </cell>
          <cell r="J6440">
            <v>1</v>
          </cell>
          <cell r="K6440">
            <v>25.6</v>
          </cell>
        </row>
        <row r="6441">
          <cell r="A6441">
            <v>10424</v>
          </cell>
          <cell r="B6441">
            <v>1</v>
          </cell>
          <cell r="C6441">
            <v>25.5</v>
          </cell>
          <cell r="J6441">
            <v>1</v>
          </cell>
          <cell r="K6441">
            <v>25.5</v>
          </cell>
        </row>
        <row r="6442">
          <cell r="A6442">
            <v>16961</v>
          </cell>
          <cell r="B6442">
            <v>1</v>
          </cell>
          <cell r="C6442">
            <v>8.5</v>
          </cell>
          <cell r="F6442">
            <v>2</v>
          </cell>
          <cell r="G6442">
            <v>17</v>
          </cell>
          <cell r="J6442">
            <v>3</v>
          </cell>
          <cell r="K6442">
            <v>25.5</v>
          </cell>
        </row>
        <row r="6443">
          <cell r="A6443">
            <v>22490</v>
          </cell>
          <cell r="B6443">
            <v>3</v>
          </cell>
          <cell r="C6443">
            <v>25.5</v>
          </cell>
          <cell r="J6443">
            <v>3</v>
          </cell>
          <cell r="K6443">
            <v>25.5</v>
          </cell>
        </row>
        <row r="6444">
          <cell r="A6444">
            <v>29465</v>
          </cell>
          <cell r="F6444">
            <v>1</v>
          </cell>
          <cell r="G6444">
            <v>8.5</v>
          </cell>
          <cell r="H6444">
            <v>2</v>
          </cell>
          <cell r="I6444">
            <v>17</v>
          </cell>
          <cell r="J6444">
            <v>3</v>
          </cell>
          <cell r="K6444">
            <v>25.5</v>
          </cell>
        </row>
        <row r="6445">
          <cell r="A6445">
            <v>2010418</v>
          </cell>
          <cell r="F6445">
            <v>1.57</v>
          </cell>
          <cell r="G6445">
            <v>15.16</v>
          </cell>
          <cell r="H6445">
            <v>0.74</v>
          </cell>
          <cell r="I6445">
            <v>10.08</v>
          </cell>
          <cell r="J6445">
            <v>2.31</v>
          </cell>
          <cell r="K6445">
            <v>25.240000000000002</v>
          </cell>
        </row>
        <row r="6446">
          <cell r="A6446">
            <v>22259</v>
          </cell>
          <cell r="B6446">
            <v>1</v>
          </cell>
          <cell r="C6446">
            <v>8.4</v>
          </cell>
          <cell r="D6446">
            <v>1</v>
          </cell>
          <cell r="E6446">
            <v>8.4</v>
          </cell>
          <cell r="F6446">
            <v>1</v>
          </cell>
          <cell r="G6446">
            <v>8.4</v>
          </cell>
          <cell r="J6446">
            <v>3</v>
          </cell>
          <cell r="K6446">
            <v>25.200000000000003</v>
          </cell>
        </row>
        <row r="6447">
          <cell r="A6447">
            <v>18107</v>
          </cell>
          <cell r="B6447">
            <v>6</v>
          </cell>
          <cell r="C6447">
            <v>25.2</v>
          </cell>
          <cell r="J6447">
            <v>6</v>
          </cell>
          <cell r="K6447">
            <v>25.2</v>
          </cell>
        </row>
        <row r="6448">
          <cell r="A6448">
            <v>27373</v>
          </cell>
          <cell r="B6448">
            <v>7</v>
          </cell>
          <cell r="C6448">
            <v>25.2</v>
          </cell>
          <cell r="J6448">
            <v>7</v>
          </cell>
          <cell r="K6448">
            <v>25.2</v>
          </cell>
        </row>
        <row r="6449">
          <cell r="A6449">
            <v>30129</v>
          </cell>
          <cell r="D6449">
            <v>5</v>
          </cell>
          <cell r="E6449">
            <v>9</v>
          </cell>
          <cell r="F6449">
            <v>2</v>
          </cell>
          <cell r="G6449">
            <v>3.6</v>
          </cell>
          <cell r="H6449">
            <v>7</v>
          </cell>
          <cell r="I6449">
            <v>12.6</v>
          </cell>
          <cell r="J6449">
            <v>14</v>
          </cell>
          <cell r="K6449">
            <v>25.2</v>
          </cell>
        </row>
        <row r="6450">
          <cell r="A6450">
            <v>31816</v>
          </cell>
          <cell r="D6450">
            <v>6</v>
          </cell>
          <cell r="E6450">
            <v>25.2</v>
          </cell>
          <cell r="J6450">
            <v>6</v>
          </cell>
          <cell r="K6450">
            <v>25.2</v>
          </cell>
        </row>
        <row r="6451">
          <cell r="A6451">
            <v>32533</v>
          </cell>
          <cell r="H6451">
            <v>14</v>
          </cell>
          <cell r="I6451">
            <v>25.2</v>
          </cell>
          <cell r="J6451">
            <v>14</v>
          </cell>
          <cell r="K6451">
            <v>25.2</v>
          </cell>
        </row>
        <row r="6452">
          <cell r="A6452">
            <v>14347</v>
          </cell>
          <cell r="B6452">
            <v>2</v>
          </cell>
          <cell r="C6452">
            <v>4.8</v>
          </cell>
          <cell r="F6452">
            <v>3</v>
          </cell>
          <cell r="G6452">
            <v>8.6999999999999993</v>
          </cell>
          <cell r="H6452">
            <v>4</v>
          </cell>
          <cell r="I6452">
            <v>11.6</v>
          </cell>
          <cell r="J6452">
            <v>9</v>
          </cell>
          <cell r="K6452">
            <v>25.1</v>
          </cell>
        </row>
        <row r="6453">
          <cell r="A6453">
            <v>28028</v>
          </cell>
          <cell r="B6453">
            <v>21</v>
          </cell>
          <cell r="C6453">
            <v>25.1</v>
          </cell>
          <cell r="J6453">
            <v>21</v>
          </cell>
          <cell r="K6453">
            <v>25.1</v>
          </cell>
        </row>
        <row r="6454">
          <cell r="A6454">
            <v>17322</v>
          </cell>
          <cell r="D6454">
            <v>2</v>
          </cell>
          <cell r="E6454">
            <v>10</v>
          </cell>
          <cell r="F6454">
            <v>2</v>
          </cell>
          <cell r="G6454">
            <v>10</v>
          </cell>
          <cell r="H6454">
            <v>1</v>
          </cell>
          <cell r="I6454">
            <v>5</v>
          </cell>
          <cell r="J6454">
            <v>5</v>
          </cell>
          <cell r="K6454">
            <v>25</v>
          </cell>
        </row>
        <row r="6455">
          <cell r="A6455">
            <v>23306</v>
          </cell>
          <cell r="B6455">
            <v>5</v>
          </cell>
          <cell r="C6455">
            <v>25</v>
          </cell>
          <cell r="J6455">
            <v>5</v>
          </cell>
          <cell r="K6455">
            <v>25</v>
          </cell>
        </row>
        <row r="6456">
          <cell r="A6456">
            <v>28959</v>
          </cell>
          <cell r="F6456">
            <v>1</v>
          </cell>
          <cell r="G6456">
            <v>24.9</v>
          </cell>
          <cell r="J6456">
            <v>1</v>
          </cell>
          <cell r="K6456">
            <v>24.9</v>
          </cell>
        </row>
        <row r="6457">
          <cell r="A6457">
            <v>28960</v>
          </cell>
          <cell r="F6457">
            <v>1</v>
          </cell>
          <cell r="G6457">
            <v>24.9</v>
          </cell>
          <cell r="J6457">
            <v>1</v>
          </cell>
          <cell r="K6457">
            <v>24.9</v>
          </cell>
        </row>
        <row r="6458">
          <cell r="A6458">
            <v>29036</v>
          </cell>
          <cell r="B6458">
            <v>1</v>
          </cell>
          <cell r="C6458">
            <v>24.9</v>
          </cell>
          <cell r="J6458">
            <v>1</v>
          </cell>
          <cell r="K6458">
            <v>24.9</v>
          </cell>
        </row>
        <row r="6459">
          <cell r="A6459">
            <v>30172</v>
          </cell>
          <cell r="D6459">
            <v>1</v>
          </cell>
          <cell r="E6459">
            <v>24.9</v>
          </cell>
          <cell r="J6459">
            <v>1</v>
          </cell>
          <cell r="K6459">
            <v>24.9</v>
          </cell>
        </row>
        <row r="6460">
          <cell r="A6460">
            <v>23266</v>
          </cell>
          <cell r="H6460">
            <v>4</v>
          </cell>
          <cell r="I6460">
            <v>24.8</v>
          </cell>
          <cell r="J6460">
            <v>4</v>
          </cell>
          <cell r="K6460">
            <v>24.8</v>
          </cell>
        </row>
        <row r="6461">
          <cell r="A6461">
            <v>32130</v>
          </cell>
          <cell r="F6461">
            <v>24</v>
          </cell>
          <cell r="G6461">
            <v>23.76</v>
          </cell>
          <cell r="H6461">
            <v>1</v>
          </cell>
          <cell r="I6461">
            <v>1</v>
          </cell>
          <cell r="J6461">
            <v>25</v>
          </cell>
          <cell r="K6461">
            <v>24.76</v>
          </cell>
        </row>
        <row r="6462">
          <cell r="A6462">
            <v>22786</v>
          </cell>
          <cell r="B6462">
            <v>3</v>
          </cell>
          <cell r="C6462">
            <v>24.6</v>
          </cell>
          <cell r="J6462">
            <v>3</v>
          </cell>
          <cell r="K6462">
            <v>24.6</v>
          </cell>
        </row>
        <row r="6463">
          <cell r="A6463">
            <v>27347</v>
          </cell>
          <cell r="F6463">
            <v>4</v>
          </cell>
          <cell r="G6463">
            <v>14</v>
          </cell>
          <cell r="H6463">
            <v>3</v>
          </cell>
          <cell r="I6463">
            <v>10.5</v>
          </cell>
          <cell r="J6463">
            <v>7</v>
          </cell>
          <cell r="K6463">
            <v>24.5</v>
          </cell>
        </row>
        <row r="6464">
          <cell r="A6464">
            <v>10366</v>
          </cell>
          <cell r="F6464">
            <v>1</v>
          </cell>
          <cell r="G6464">
            <v>24.4</v>
          </cell>
          <cell r="J6464">
            <v>1</v>
          </cell>
          <cell r="K6464">
            <v>24.4</v>
          </cell>
        </row>
        <row r="6465">
          <cell r="A6465">
            <v>15901</v>
          </cell>
          <cell r="B6465">
            <v>1</v>
          </cell>
          <cell r="C6465">
            <v>6.1</v>
          </cell>
          <cell r="D6465">
            <v>1</v>
          </cell>
          <cell r="E6465">
            <v>6.1</v>
          </cell>
          <cell r="H6465">
            <v>2</v>
          </cell>
          <cell r="I6465">
            <v>12.2</v>
          </cell>
          <cell r="J6465">
            <v>4</v>
          </cell>
          <cell r="K6465">
            <v>24.4</v>
          </cell>
        </row>
        <row r="6466">
          <cell r="A6466">
            <v>29711</v>
          </cell>
          <cell r="B6466">
            <v>17</v>
          </cell>
          <cell r="C6466">
            <v>6.77</v>
          </cell>
          <cell r="D6466">
            <v>36</v>
          </cell>
          <cell r="E6466">
            <v>14.4</v>
          </cell>
          <cell r="F6466">
            <v>2</v>
          </cell>
          <cell r="G6466">
            <v>0.8</v>
          </cell>
          <cell r="H6466">
            <v>6</v>
          </cell>
          <cell r="I6466">
            <v>2.34</v>
          </cell>
          <cell r="J6466">
            <v>61</v>
          </cell>
          <cell r="K6466">
            <v>24.310000000000002</v>
          </cell>
        </row>
        <row r="6467">
          <cell r="A6467">
            <v>14320</v>
          </cell>
          <cell r="B6467">
            <v>11</v>
          </cell>
          <cell r="C6467">
            <v>24.2</v>
          </cell>
          <cell r="J6467">
            <v>11</v>
          </cell>
          <cell r="K6467">
            <v>24.2</v>
          </cell>
        </row>
        <row r="6468">
          <cell r="A6468">
            <v>2022609</v>
          </cell>
          <cell r="B6468">
            <v>0.56000000000000005</v>
          </cell>
          <cell r="C6468">
            <v>10.96</v>
          </cell>
          <cell r="F6468">
            <v>0.2</v>
          </cell>
          <cell r="G6468">
            <v>3.92</v>
          </cell>
          <cell r="H6468">
            <v>0.46</v>
          </cell>
          <cell r="I6468">
            <v>9.1999999999999993</v>
          </cell>
          <cell r="J6468">
            <v>1.22</v>
          </cell>
          <cell r="K6468">
            <v>24.08</v>
          </cell>
        </row>
        <row r="6469">
          <cell r="A6469">
            <v>10122</v>
          </cell>
          <cell r="F6469">
            <v>1</v>
          </cell>
          <cell r="G6469">
            <v>24</v>
          </cell>
          <cell r="J6469">
            <v>1</v>
          </cell>
          <cell r="K6469">
            <v>24</v>
          </cell>
        </row>
        <row r="6470">
          <cell r="A6470">
            <v>10571</v>
          </cell>
          <cell r="B6470">
            <v>1</v>
          </cell>
          <cell r="C6470">
            <v>12</v>
          </cell>
          <cell r="D6470">
            <v>1</v>
          </cell>
          <cell r="E6470">
            <v>12</v>
          </cell>
          <cell r="J6470">
            <v>2</v>
          </cell>
          <cell r="K6470">
            <v>24</v>
          </cell>
        </row>
        <row r="6471">
          <cell r="A6471">
            <v>15588</v>
          </cell>
          <cell r="D6471">
            <v>20</v>
          </cell>
          <cell r="E6471">
            <v>24</v>
          </cell>
          <cell r="J6471">
            <v>20</v>
          </cell>
          <cell r="K6471">
            <v>24</v>
          </cell>
        </row>
        <row r="6472">
          <cell r="A6472">
            <v>27340</v>
          </cell>
          <cell r="B6472">
            <v>5</v>
          </cell>
          <cell r="C6472">
            <v>15</v>
          </cell>
          <cell r="F6472">
            <v>3</v>
          </cell>
          <cell r="G6472">
            <v>9</v>
          </cell>
          <cell r="J6472">
            <v>8</v>
          </cell>
          <cell r="K6472">
            <v>24</v>
          </cell>
        </row>
        <row r="6473">
          <cell r="A6473">
            <v>29586</v>
          </cell>
          <cell r="D6473">
            <v>11</v>
          </cell>
          <cell r="E6473">
            <v>22</v>
          </cell>
          <cell r="F6473">
            <v>1</v>
          </cell>
          <cell r="G6473">
            <v>2</v>
          </cell>
          <cell r="J6473">
            <v>12</v>
          </cell>
          <cell r="K6473">
            <v>24</v>
          </cell>
        </row>
        <row r="6474">
          <cell r="A6474">
            <v>18572</v>
          </cell>
          <cell r="B6474">
            <v>1</v>
          </cell>
          <cell r="C6474">
            <v>23.92</v>
          </cell>
          <cell r="J6474">
            <v>1</v>
          </cell>
          <cell r="K6474">
            <v>23.92</v>
          </cell>
        </row>
        <row r="6475">
          <cell r="A6475">
            <v>29130</v>
          </cell>
          <cell r="H6475">
            <v>1</v>
          </cell>
          <cell r="I6475">
            <v>23.9</v>
          </cell>
          <cell r="J6475">
            <v>1</v>
          </cell>
          <cell r="K6475">
            <v>23.9</v>
          </cell>
        </row>
        <row r="6476">
          <cell r="A6476">
            <v>2022608</v>
          </cell>
          <cell r="F6476">
            <v>2.37</v>
          </cell>
          <cell r="G6476">
            <v>15.39</v>
          </cell>
          <cell r="H6476">
            <v>1.31</v>
          </cell>
          <cell r="I6476">
            <v>8.5</v>
          </cell>
          <cell r="J6476">
            <v>3.68</v>
          </cell>
          <cell r="K6476">
            <v>23.89</v>
          </cell>
        </row>
        <row r="6477">
          <cell r="A6477">
            <v>28518</v>
          </cell>
          <cell r="B6477">
            <v>17</v>
          </cell>
          <cell r="C6477">
            <v>13.54</v>
          </cell>
          <cell r="H6477">
            <v>13</v>
          </cell>
          <cell r="I6477">
            <v>10.34</v>
          </cell>
          <cell r="J6477">
            <v>30</v>
          </cell>
          <cell r="K6477">
            <v>23.88</v>
          </cell>
        </row>
        <row r="6478">
          <cell r="A6478">
            <v>17607</v>
          </cell>
          <cell r="B6478">
            <v>10</v>
          </cell>
          <cell r="C6478">
            <v>23.81</v>
          </cell>
          <cell r="J6478">
            <v>10</v>
          </cell>
          <cell r="K6478">
            <v>23.81</v>
          </cell>
        </row>
        <row r="6479">
          <cell r="A6479">
            <v>32461</v>
          </cell>
          <cell r="H6479">
            <v>2</v>
          </cell>
          <cell r="I6479">
            <v>23.8</v>
          </cell>
          <cell r="J6479">
            <v>2</v>
          </cell>
          <cell r="K6479">
            <v>23.8</v>
          </cell>
        </row>
        <row r="6480">
          <cell r="A6480">
            <v>32464</v>
          </cell>
          <cell r="H6480">
            <v>2</v>
          </cell>
          <cell r="I6480">
            <v>23.8</v>
          </cell>
          <cell r="J6480">
            <v>2</v>
          </cell>
          <cell r="K6480">
            <v>23.8</v>
          </cell>
        </row>
        <row r="6481">
          <cell r="A6481">
            <v>32467</v>
          </cell>
          <cell r="H6481">
            <v>2</v>
          </cell>
          <cell r="I6481">
            <v>23.8</v>
          </cell>
          <cell r="J6481">
            <v>2</v>
          </cell>
          <cell r="K6481">
            <v>23.8</v>
          </cell>
        </row>
        <row r="6482">
          <cell r="A6482">
            <v>11071</v>
          </cell>
          <cell r="D6482">
            <v>1</v>
          </cell>
          <cell r="E6482">
            <v>7.9</v>
          </cell>
          <cell r="H6482">
            <v>2</v>
          </cell>
          <cell r="I6482">
            <v>15.8</v>
          </cell>
          <cell r="J6482">
            <v>3</v>
          </cell>
          <cell r="K6482">
            <v>23.700000000000003</v>
          </cell>
        </row>
        <row r="6483">
          <cell r="A6483">
            <v>32240</v>
          </cell>
          <cell r="H6483">
            <v>3</v>
          </cell>
          <cell r="I6483">
            <v>23.7</v>
          </cell>
          <cell r="J6483">
            <v>3</v>
          </cell>
          <cell r="K6483">
            <v>23.7</v>
          </cell>
        </row>
        <row r="6484">
          <cell r="A6484">
            <v>17017</v>
          </cell>
          <cell r="H6484">
            <v>4</v>
          </cell>
          <cell r="I6484">
            <v>23.6</v>
          </cell>
          <cell r="J6484">
            <v>4</v>
          </cell>
          <cell r="K6484">
            <v>23.6</v>
          </cell>
        </row>
        <row r="6485">
          <cell r="A6485">
            <v>23372</v>
          </cell>
          <cell r="B6485">
            <v>1</v>
          </cell>
          <cell r="C6485">
            <v>23.5</v>
          </cell>
          <cell r="J6485">
            <v>1</v>
          </cell>
          <cell r="K6485">
            <v>23.5</v>
          </cell>
        </row>
        <row r="6486">
          <cell r="A6486">
            <v>32102</v>
          </cell>
          <cell r="H6486">
            <v>1</v>
          </cell>
          <cell r="I6486">
            <v>23.5</v>
          </cell>
          <cell r="J6486">
            <v>1</v>
          </cell>
          <cell r="K6486">
            <v>23.5</v>
          </cell>
        </row>
        <row r="6487">
          <cell r="A6487">
            <v>2011533</v>
          </cell>
          <cell r="D6487">
            <v>1.61</v>
          </cell>
          <cell r="E6487">
            <v>7.22</v>
          </cell>
          <cell r="F6487">
            <v>3.81</v>
          </cell>
          <cell r="G6487">
            <v>16.25</v>
          </cell>
          <cell r="J6487">
            <v>5.42</v>
          </cell>
          <cell r="K6487">
            <v>23.47</v>
          </cell>
        </row>
        <row r="6488">
          <cell r="A6488">
            <v>28876</v>
          </cell>
          <cell r="H6488">
            <v>4</v>
          </cell>
          <cell r="I6488">
            <v>23.13</v>
          </cell>
          <cell r="J6488">
            <v>4</v>
          </cell>
          <cell r="K6488">
            <v>23.13</v>
          </cell>
        </row>
        <row r="6489">
          <cell r="A6489">
            <v>12807</v>
          </cell>
          <cell r="B6489">
            <v>1</v>
          </cell>
          <cell r="C6489">
            <v>7.7</v>
          </cell>
          <cell r="F6489">
            <v>2</v>
          </cell>
          <cell r="G6489">
            <v>15.4</v>
          </cell>
          <cell r="J6489">
            <v>3</v>
          </cell>
          <cell r="K6489">
            <v>23.1</v>
          </cell>
        </row>
        <row r="6490">
          <cell r="A6490">
            <v>10575</v>
          </cell>
          <cell r="D6490">
            <v>1</v>
          </cell>
          <cell r="E6490">
            <v>11.5</v>
          </cell>
          <cell r="F6490">
            <v>1</v>
          </cell>
          <cell r="G6490">
            <v>11.5</v>
          </cell>
          <cell r="J6490">
            <v>2</v>
          </cell>
          <cell r="K6490">
            <v>23</v>
          </cell>
        </row>
        <row r="6491">
          <cell r="A6491">
            <v>15515</v>
          </cell>
          <cell r="H6491">
            <v>1</v>
          </cell>
          <cell r="I6491">
            <v>22.9</v>
          </cell>
          <cell r="J6491">
            <v>1</v>
          </cell>
          <cell r="K6491">
            <v>22.9</v>
          </cell>
        </row>
        <row r="6492">
          <cell r="A6492">
            <v>32143</v>
          </cell>
          <cell r="H6492">
            <v>1</v>
          </cell>
          <cell r="I6492">
            <v>22.9</v>
          </cell>
          <cell r="J6492">
            <v>1</v>
          </cell>
          <cell r="K6492">
            <v>22.9</v>
          </cell>
        </row>
        <row r="6493">
          <cell r="A6493">
            <v>16003</v>
          </cell>
          <cell r="B6493">
            <v>4</v>
          </cell>
          <cell r="C6493">
            <v>22.8</v>
          </cell>
          <cell r="J6493">
            <v>4</v>
          </cell>
          <cell r="K6493">
            <v>22.8</v>
          </cell>
        </row>
        <row r="6494">
          <cell r="A6494">
            <v>11102</v>
          </cell>
          <cell r="B6494">
            <v>1</v>
          </cell>
          <cell r="C6494">
            <v>22.6</v>
          </cell>
          <cell r="J6494">
            <v>1</v>
          </cell>
          <cell r="K6494">
            <v>22.6</v>
          </cell>
        </row>
        <row r="6495">
          <cell r="A6495">
            <v>23347</v>
          </cell>
          <cell r="B6495">
            <v>1</v>
          </cell>
          <cell r="C6495">
            <v>22.6</v>
          </cell>
          <cell r="J6495">
            <v>1</v>
          </cell>
          <cell r="K6495">
            <v>22.6</v>
          </cell>
        </row>
        <row r="6496">
          <cell r="A6496">
            <v>30579</v>
          </cell>
          <cell r="F6496">
            <v>1</v>
          </cell>
          <cell r="G6496">
            <v>22.6</v>
          </cell>
          <cell r="J6496">
            <v>1</v>
          </cell>
          <cell r="K6496">
            <v>22.6</v>
          </cell>
        </row>
        <row r="6497">
          <cell r="A6497">
            <v>28408</v>
          </cell>
          <cell r="D6497">
            <v>2</v>
          </cell>
          <cell r="E6497">
            <v>22.4</v>
          </cell>
          <cell r="J6497">
            <v>2</v>
          </cell>
          <cell r="K6497">
            <v>22.4</v>
          </cell>
        </row>
        <row r="6498">
          <cell r="A6498">
            <v>30138</v>
          </cell>
          <cell r="B6498">
            <v>2</v>
          </cell>
          <cell r="C6498">
            <v>22.4</v>
          </cell>
          <cell r="J6498">
            <v>2</v>
          </cell>
          <cell r="K6498">
            <v>22.4</v>
          </cell>
        </row>
        <row r="6499">
          <cell r="A6499">
            <v>23241</v>
          </cell>
          <cell r="H6499">
            <v>1</v>
          </cell>
          <cell r="I6499">
            <v>21.9</v>
          </cell>
          <cell r="J6499">
            <v>1</v>
          </cell>
          <cell r="K6499">
            <v>21.9</v>
          </cell>
        </row>
        <row r="6500">
          <cell r="A6500">
            <v>31514</v>
          </cell>
          <cell r="F6500">
            <v>1</v>
          </cell>
          <cell r="G6500">
            <v>21.9</v>
          </cell>
          <cell r="J6500">
            <v>1</v>
          </cell>
          <cell r="K6500">
            <v>21.9</v>
          </cell>
        </row>
        <row r="6501">
          <cell r="A6501">
            <v>29792</v>
          </cell>
          <cell r="B6501">
            <v>3</v>
          </cell>
          <cell r="C6501">
            <v>21.81</v>
          </cell>
          <cell r="J6501">
            <v>3</v>
          </cell>
          <cell r="K6501">
            <v>21.81</v>
          </cell>
        </row>
        <row r="6502">
          <cell r="A6502">
            <v>10604</v>
          </cell>
          <cell r="H6502">
            <v>2</v>
          </cell>
          <cell r="I6502">
            <v>21.8</v>
          </cell>
          <cell r="J6502">
            <v>2</v>
          </cell>
          <cell r="K6502">
            <v>21.8</v>
          </cell>
        </row>
        <row r="6503">
          <cell r="A6503">
            <v>31686</v>
          </cell>
          <cell r="D6503">
            <v>2</v>
          </cell>
          <cell r="E6503">
            <v>21.8</v>
          </cell>
          <cell r="J6503">
            <v>2</v>
          </cell>
          <cell r="K6503">
            <v>21.8</v>
          </cell>
        </row>
        <row r="6504">
          <cell r="A6504">
            <v>12655</v>
          </cell>
          <cell r="B6504">
            <v>1</v>
          </cell>
          <cell r="C6504">
            <v>7.2</v>
          </cell>
          <cell r="D6504">
            <v>1</v>
          </cell>
          <cell r="E6504">
            <v>7.2</v>
          </cell>
          <cell r="H6504">
            <v>1</v>
          </cell>
          <cell r="I6504">
            <v>7.2</v>
          </cell>
          <cell r="J6504">
            <v>3</v>
          </cell>
          <cell r="K6504">
            <v>21.6</v>
          </cell>
        </row>
        <row r="6505">
          <cell r="A6505">
            <v>27437</v>
          </cell>
          <cell r="F6505">
            <v>3</v>
          </cell>
          <cell r="G6505">
            <v>5.4</v>
          </cell>
          <cell r="H6505">
            <v>9</v>
          </cell>
          <cell r="I6505">
            <v>16.2</v>
          </cell>
          <cell r="J6505">
            <v>12</v>
          </cell>
          <cell r="K6505">
            <v>21.6</v>
          </cell>
        </row>
        <row r="6506">
          <cell r="A6506">
            <v>30466</v>
          </cell>
          <cell r="B6506">
            <v>3</v>
          </cell>
          <cell r="C6506">
            <v>21.6</v>
          </cell>
          <cell r="J6506">
            <v>3</v>
          </cell>
          <cell r="K6506">
            <v>21.6</v>
          </cell>
        </row>
        <row r="6507">
          <cell r="A6507">
            <v>31478</v>
          </cell>
          <cell r="B6507">
            <v>1</v>
          </cell>
          <cell r="C6507">
            <v>7.2</v>
          </cell>
          <cell r="F6507">
            <v>2</v>
          </cell>
          <cell r="G6507">
            <v>14.4</v>
          </cell>
          <cell r="J6507">
            <v>3</v>
          </cell>
          <cell r="K6507">
            <v>21.6</v>
          </cell>
        </row>
        <row r="6508">
          <cell r="A6508">
            <v>32230</v>
          </cell>
          <cell r="H6508">
            <v>2</v>
          </cell>
          <cell r="I6508">
            <v>21.6</v>
          </cell>
          <cell r="J6508">
            <v>2</v>
          </cell>
          <cell r="K6508">
            <v>21.6</v>
          </cell>
        </row>
        <row r="6509">
          <cell r="A6509">
            <v>32379</v>
          </cell>
          <cell r="H6509">
            <v>3</v>
          </cell>
          <cell r="I6509">
            <v>21.6</v>
          </cell>
          <cell r="J6509">
            <v>3</v>
          </cell>
          <cell r="K6509">
            <v>21.6</v>
          </cell>
        </row>
        <row r="6510">
          <cell r="A6510">
            <v>32237</v>
          </cell>
          <cell r="F6510">
            <v>27</v>
          </cell>
          <cell r="G6510">
            <v>21.54</v>
          </cell>
          <cell r="J6510">
            <v>27</v>
          </cell>
          <cell r="K6510">
            <v>21.54</v>
          </cell>
        </row>
        <row r="6511">
          <cell r="A6511">
            <v>32387</v>
          </cell>
          <cell r="H6511">
            <v>5</v>
          </cell>
          <cell r="I6511">
            <v>21.5</v>
          </cell>
          <cell r="J6511">
            <v>5</v>
          </cell>
          <cell r="K6511">
            <v>21.5</v>
          </cell>
        </row>
        <row r="6512">
          <cell r="A6512">
            <v>2029672</v>
          </cell>
          <cell r="B6512">
            <v>1.31</v>
          </cell>
          <cell r="C6512">
            <v>8.74</v>
          </cell>
          <cell r="D6512">
            <v>1.84</v>
          </cell>
          <cell r="E6512">
            <v>12.48</v>
          </cell>
          <cell r="J6512">
            <v>3.1500000000000004</v>
          </cell>
          <cell r="K6512">
            <v>21.22</v>
          </cell>
        </row>
        <row r="6513">
          <cell r="A6513">
            <v>31877</v>
          </cell>
          <cell r="F6513">
            <v>2</v>
          </cell>
          <cell r="G6513">
            <v>10.6</v>
          </cell>
          <cell r="H6513">
            <v>2</v>
          </cell>
          <cell r="I6513">
            <v>10.6</v>
          </cell>
          <cell r="J6513">
            <v>4</v>
          </cell>
          <cell r="K6513">
            <v>21.2</v>
          </cell>
        </row>
        <row r="6514">
          <cell r="A6514">
            <v>32024</v>
          </cell>
          <cell r="H6514">
            <v>1</v>
          </cell>
          <cell r="I6514">
            <v>21.2</v>
          </cell>
          <cell r="J6514">
            <v>1</v>
          </cell>
          <cell r="K6514">
            <v>21.2</v>
          </cell>
        </row>
        <row r="6515">
          <cell r="A6515">
            <v>27779</v>
          </cell>
          <cell r="F6515">
            <v>6</v>
          </cell>
          <cell r="G6515">
            <v>21</v>
          </cell>
          <cell r="J6515">
            <v>6</v>
          </cell>
          <cell r="K6515">
            <v>21</v>
          </cell>
        </row>
        <row r="6516">
          <cell r="A6516">
            <v>29957</v>
          </cell>
          <cell r="B6516">
            <v>7</v>
          </cell>
          <cell r="C6516">
            <v>21</v>
          </cell>
          <cell r="J6516">
            <v>7</v>
          </cell>
          <cell r="K6516">
            <v>21</v>
          </cell>
        </row>
        <row r="6517">
          <cell r="A6517">
            <v>31869</v>
          </cell>
          <cell r="F6517">
            <v>10</v>
          </cell>
          <cell r="G6517">
            <v>10</v>
          </cell>
          <cell r="H6517">
            <v>11</v>
          </cell>
          <cell r="I6517">
            <v>11</v>
          </cell>
          <cell r="J6517">
            <v>21</v>
          </cell>
          <cell r="K6517">
            <v>21</v>
          </cell>
        </row>
        <row r="6518">
          <cell r="A6518">
            <v>32423</v>
          </cell>
          <cell r="H6518">
            <v>6</v>
          </cell>
          <cell r="I6518">
            <v>21</v>
          </cell>
          <cell r="J6518">
            <v>6</v>
          </cell>
          <cell r="K6518">
            <v>21</v>
          </cell>
        </row>
        <row r="6519">
          <cell r="A6519">
            <v>32432</v>
          </cell>
          <cell r="H6519">
            <v>5</v>
          </cell>
          <cell r="I6519">
            <v>21</v>
          </cell>
          <cell r="J6519">
            <v>5</v>
          </cell>
          <cell r="K6519">
            <v>21</v>
          </cell>
        </row>
        <row r="6520">
          <cell r="A6520">
            <v>30045</v>
          </cell>
          <cell r="B6520">
            <v>1</v>
          </cell>
          <cell r="C6520">
            <v>1.9</v>
          </cell>
          <cell r="D6520">
            <v>7</v>
          </cell>
          <cell r="E6520">
            <v>13.3</v>
          </cell>
          <cell r="F6520">
            <v>3</v>
          </cell>
          <cell r="G6520">
            <v>5.7</v>
          </cell>
          <cell r="J6520">
            <v>11</v>
          </cell>
          <cell r="K6520">
            <v>20.900000000000002</v>
          </cell>
        </row>
        <row r="6521">
          <cell r="A6521">
            <v>15974</v>
          </cell>
          <cell r="D6521">
            <v>1</v>
          </cell>
          <cell r="E6521">
            <v>20.9</v>
          </cell>
          <cell r="J6521">
            <v>1</v>
          </cell>
          <cell r="K6521">
            <v>20.9</v>
          </cell>
        </row>
        <row r="6522">
          <cell r="A6522">
            <v>10363</v>
          </cell>
          <cell r="D6522">
            <v>1</v>
          </cell>
          <cell r="E6522">
            <v>20.8</v>
          </cell>
          <cell r="J6522">
            <v>1</v>
          </cell>
          <cell r="K6522">
            <v>20.8</v>
          </cell>
        </row>
        <row r="6523">
          <cell r="A6523">
            <v>13418</v>
          </cell>
          <cell r="D6523">
            <v>2</v>
          </cell>
          <cell r="E6523">
            <v>20.8</v>
          </cell>
          <cell r="J6523">
            <v>2</v>
          </cell>
          <cell r="K6523">
            <v>20.8</v>
          </cell>
        </row>
        <row r="6524">
          <cell r="A6524">
            <v>14747</v>
          </cell>
          <cell r="B6524">
            <v>4</v>
          </cell>
          <cell r="C6524">
            <v>20.8</v>
          </cell>
          <cell r="J6524">
            <v>4</v>
          </cell>
          <cell r="K6524">
            <v>20.8</v>
          </cell>
        </row>
        <row r="6525">
          <cell r="A6525">
            <v>10370</v>
          </cell>
          <cell r="H6525">
            <v>1</v>
          </cell>
          <cell r="I6525">
            <v>20.7</v>
          </cell>
          <cell r="J6525">
            <v>1</v>
          </cell>
          <cell r="K6525">
            <v>20.7</v>
          </cell>
        </row>
        <row r="6526">
          <cell r="A6526">
            <v>11055</v>
          </cell>
          <cell r="B6526">
            <v>3</v>
          </cell>
          <cell r="C6526">
            <v>20.7</v>
          </cell>
          <cell r="J6526">
            <v>3</v>
          </cell>
          <cell r="K6526">
            <v>20.7</v>
          </cell>
        </row>
        <row r="6527">
          <cell r="A6527">
            <v>23703</v>
          </cell>
          <cell r="B6527">
            <v>1</v>
          </cell>
          <cell r="C6527">
            <v>20.7</v>
          </cell>
          <cell r="J6527">
            <v>1</v>
          </cell>
          <cell r="K6527">
            <v>20.7</v>
          </cell>
        </row>
        <row r="6528">
          <cell r="A6528">
            <v>10478</v>
          </cell>
          <cell r="B6528">
            <v>1</v>
          </cell>
          <cell r="C6528">
            <v>20.5</v>
          </cell>
          <cell r="J6528">
            <v>1</v>
          </cell>
          <cell r="K6528">
            <v>20.5</v>
          </cell>
        </row>
        <row r="6529">
          <cell r="A6529">
            <v>23440</v>
          </cell>
          <cell r="B6529">
            <v>1</v>
          </cell>
          <cell r="C6529">
            <v>6.8</v>
          </cell>
          <cell r="D6529">
            <v>2</v>
          </cell>
          <cell r="E6529">
            <v>13.6</v>
          </cell>
          <cell r="J6529">
            <v>3</v>
          </cell>
          <cell r="K6529">
            <v>20.399999999999999</v>
          </cell>
        </row>
        <row r="6530">
          <cell r="A6530">
            <v>29997</v>
          </cell>
          <cell r="B6530">
            <v>17</v>
          </cell>
          <cell r="C6530">
            <v>20.3</v>
          </cell>
          <cell r="J6530">
            <v>17</v>
          </cell>
          <cell r="K6530">
            <v>20.3</v>
          </cell>
        </row>
        <row r="6531">
          <cell r="A6531">
            <v>10291</v>
          </cell>
          <cell r="B6531">
            <v>2</v>
          </cell>
          <cell r="C6531">
            <v>5.8</v>
          </cell>
          <cell r="D6531">
            <v>1</v>
          </cell>
          <cell r="E6531">
            <v>2.9</v>
          </cell>
          <cell r="F6531">
            <v>3</v>
          </cell>
          <cell r="G6531">
            <v>8.6999999999999993</v>
          </cell>
          <cell r="H6531">
            <v>1</v>
          </cell>
          <cell r="I6531">
            <v>2.9</v>
          </cell>
          <cell r="J6531">
            <v>7</v>
          </cell>
          <cell r="K6531">
            <v>20.299999999999997</v>
          </cell>
        </row>
        <row r="6532">
          <cell r="A6532">
            <v>2010484</v>
          </cell>
          <cell r="B6532">
            <v>1.02</v>
          </cell>
          <cell r="C6532">
            <v>3.26</v>
          </cell>
          <cell r="D6532">
            <v>1.75</v>
          </cell>
          <cell r="E6532">
            <v>5.6</v>
          </cell>
          <cell r="H6532">
            <v>3.56</v>
          </cell>
          <cell r="I6532">
            <v>11.38</v>
          </cell>
          <cell r="J6532">
            <v>6.33</v>
          </cell>
          <cell r="K6532">
            <v>20.240000000000002</v>
          </cell>
        </row>
        <row r="6533">
          <cell r="A6533">
            <v>17045</v>
          </cell>
          <cell r="B6533">
            <v>1</v>
          </cell>
          <cell r="C6533">
            <v>20.2</v>
          </cell>
          <cell r="J6533">
            <v>1</v>
          </cell>
          <cell r="K6533">
            <v>20.2</v>
          </cell>
        </row>
        <row r="6534">
          <cell r="A6534">
            <v>32069</v>
          </cell>
          <cell r="F6534">
            <v>6</v>
          </cell>
          <cell r="G6534">
            <v>20.13</v>
          </cell>
          <cell r="J6534">
            <v>6</v>
          </cell>
          <cell r="K6534">
            <v>20.13</v>
          </cell>
        </row>
        <row r="6535">
          <cell r="A6535">
            <v>10377</v>
          </cell>
          <cell r="B6535">
            <v>5</v>
          </cell>
          <cell r="C6535">
            <v>20</v>
          </cell>
          <cell r="J6535">
            <v>5</v>
          </cell>
          <cell r="K6535">
            <v>20</v>
          </cell>
        </row>
        <row r="6536">
          <cell r="A6536">
            <v>14341</v>
          </cell>
          <cell r="B6536">
            <v>8</v>
          </cell>
          <cell r="C6536">
            <v>20</v>
          </cell>
          <cell r="J6536">
            <v>8</v>
          </cell>
          <cell r="K6536">
            <v>20</v>
          </cell>
        </row>
        <row r="6537">
          <cell r="A6537">
            <v>27513</v>
          </cell>
          <cell r="B6537">
            <v>2</v>
          </cell>
          <cell r="C6537">
            <v>20</v>
          </cell>
          <cell r="J6537">
            <v>2</v>
          </cell>
          <cell r="K6537">
            <v>20</v>
          </cell>
        </row>
        <row r="6538">
          <cell r="A6538">
            <v>32388</v>
          </cell>
          <cell r="H6538">
            <v>4</v>
          </cell>
          <cell r="I6538">
            <v>20</v>
          </cell>
          <cell r="J6538">
            <v>4</v>
          </cell>
          <cell r="K6538">
            <v>20</v>
          </cell>
        </row>
        <row r="6539">
          <cell r="A6539">
            <v>32540</v>
          </cell>
          <cell r="H6539">
            <v>10</v>
          </cell>
          <cell r="I6539">
            <v>20</v>
          </cell>
          <cell r="J6539">
            <v>10</v>
          </cell>
          <cell r="K6539">
            <v>20</v>
          </cell>
        </row>
        <row r="6540">
          <cell r="A6540">
            <v>32002</v>
          </cell>
          <cell r="F6540">
            <v>22</v>
          </cell>
          <cell r="G6540">
            <v>17.54</v>
          </cell>
          <cell r="H6540">
            <v>3</v>
          </cell>
          <cell r="I6540">
            <v>2.4</v>
          </cell>
          <cell r="J6540">
            <v>25</v>
          </cell>
          <cell r="K6540">
            <v>19.939999999999998</v>
          </cell>
        </row>
        <row r="6541">
          <cell r="A6541">
            <v>12785</v>
          </cell>
          <cell r="D6541">
            <v>3</v>
          </cell>
          <cell r="E6541">
            <v>19.8</v>
          </cell>
          <cell r="J6541">
            <v>3</v>
          </cell>
          <cell r="K6541">
            <v>19.8</v>
          </cell>
        </row>
        <row r="6542">
          <cell r="A6542">
            <v>28809</v>
          </cell>
          <cell r="D6542">
            <v>2</v>
          </cell>
          <cell r="E6542">
            <v>19.8</v>
          </cell>
          <cell r="J6542">
            <v>2</v>
          </cell>
          <cell r="K6542">
            <v>19.8</v>
          </cell>
        </row>
        <row r="6543">
          <cell r="A6543">
            <v>28817</v>
          </cell>
          <cell r="B6543">
            <v>9</v>
          </cell>
          <cell r="C6543">
            <v>19.8</v>
          </cell>
          <cell r="J6543">
            <v>9</v>
          </cell>
          <cell r="K6543">
            <v>19.8</v>
          </cell>
        </row>
        <row r="6544">
          <cell r="A6544">
            <v>29817</v>
          </cell>
          <cell r="F6544">
            <v>1</v>
          </cell>
          <cell r="G6544">
            <v>9.9</v>
          </cell>
          <cell r="H6544">
            <v>1</v>
          </cell>
          <cell r="I6544">
            <v>9.9</v>
          </cell>
          <cell r="J6544">
            <v>2</v>
          </cell>
          <cell r="K6544">
            <v>19.8</v>
          </cell>
        </row>
        <row r="6545">
          <cell r="A6545">
            <v>29471</v>
          </cell>
          <cell r="B6545">
            <v>2</v>
          </cell>
          <cell r="C6545">
            <v>19.600000000000001</v>
          </cell>
          <cell r="J6545">
            <v>2</v>
          </cell>
          <cell r="K6545">
            <v>19.600000000000001</v>
          </cell>
        </row>
        <row r="6546">
          <cell r="A6546">
            <v>22477</v>
          </cell>
          <cell r="D6546">
            <v>1</v>
          </cell>
          <cell r="E6546">
            <v>6.5</v>
          </cell>
          <cell r="F6546">
            <v>2</v>
          </cell>
          <cell r="G6546">
            <v>13</v>
          </cell>
          <cell r="J6546">
            <v>3</v>
          </cell>
          <cell r="K6546">
            <v>19.5</v>
          </cell>
        </row>
        <row r="6547">
          <cell r="A6547">
            <v>28315</v>
          </cell>
          <cell r="B6547">
            <v>1</v>
          </cell>
          <cell r="C6547">
            <v>6.5</v>
          </cell>
          <cell r="D6547">
            <v>1</v>
          </cell>
          <cell r="E6547">
            <v>6.5</v>
          </cell>
          <cell r="F6547">
            <v>1</v>
          </cell>
          <cell r="G6547">
            <v>6.5</v>
          </cell>
          <cell r="J6547">
            <v>3</v>
          </cell>
          <cell r="K6547">
            <v>19.5</v>
          </cell>
        </row>
        <row r="6548">
          <cell r="A6548">
            <v>29042</v>
          </cell>
          <cell r="B6548">
            <v>1</v>
          </cell>
          <cell r="C6548">
            <v>19.5</v>
          </cell>
          <cell r="J6548">
            <v>1</v>
          </cell>
          <cell r="K6548">
            <v>19.5</v>
          </cell>
        </row>
        <row r="6549">
          <cell r="A6549">
            <v>12643</v>
          </cell>
          <cell r="D6549">
            <v>1</v>
          </cell>
          <cell r="E6549">
            <v>19.399999999999999</v>
          </cell>
          <cell r="J6549">
            <v>1</v>
          </cell>
          <cell r="K6549">
            <v>19.399999999999999</v>
          </cell>
        </row>
        <row r="6550">
          <cell r="A6550">
            <v>28047</v>
          </cell>
          <cell r="B6550">
            <v>7</v>
          </cell>
          <cell r="C6550">
            <v>19.38</v>
          </cell>
          <cell r="J6550">
            <v>7</v>
          </cell>
          <cell r="K6550">
            <v>19.38</v>
          </cell>
        </row>
        <row r="6551">
          <cell r="A6551">
            <v>13983</v>
          </cell>
          <cell r="B6551">
            <v>2</v>
          </cell>
          <cell r="C6551">
            <v>6.4</v>
          </cell>
          <cell r="D6551">
            <v>1</v>
          </cell>
          <cell r="E6551">
            <v>3.2</v>
          </cell>
          <cell r="F6551">
            <v>3</v>
          </cell>
          <cell r="G6551">
            <v>9.6</v>
          </cell>
          <cell r="J6551">
            <v>6</v>
          </cell>
          <cell r="K6551">
            <v>19.200000000000003</v>
          </cell>
        </row>
        <row r="6552">
          <cell r="A6552">
            <v>27418</v>
          </cell>
          <cell r="F6552">
            <v>8</v>
          </cell>
          <cell r="G6552">
            <v>12.8</v>
          </cell>
          <cell r="H6552">
            <v>4</v>
          </cell>
          <cell r="I6552">
            <v>6.4</v>
          </cell>
          <cell r="J6552">
            <v>12</v>
          </cell>
          <cell r="K6552">
            <v>19.200000000000003</v>
          </cell>
        </row>
        <row r="6553">
          <cell r="A6553">
            <v>23640</v>
          </cell>
          <cell r="B6553">
            <v>1</v>
          </cell>
          <cell r="C6553">
            <v>19.2</v>
          </cell>
          <cell r="J6553">
            <v>1</v>
          </cell>
          <cell r="K6553">
            <v>19.2</v>
          </cell>
        </row>
        <row r="6554">
          <cell r="A6554">
            <v>28602</v>
          </cell>
          <cell r="B6554">
            <v>12</v>
          </cell>
          <cell r="C6554">
            <v>19.2</v>
          </cell>
          <cell r="J6554">
            <v>12</v>
          </cell>
          <cell r="K6554">
            <v>19.2</v>
          </cell>
        </row>
        <row r="6555">
          <cell r="A6555">
            <v>32430</v>
          </cell>
          <cell r="H6555">
            <v>5</v>
          </cell>
          <cell r="I6555">
            <v>19.190000000000001</v>
          </cell>
          <cell r="J6555">
            <v>5</v>
          </cell>
          <cell r="K6555">
            <v>19.190000000000001</v>
          </cell>
        </row>
        <row r="6556">
          <cell r="A6556">
            <v>30377</v>
          </cell>
          <cell r="B6556">
            <v>6</v>
          </cell>
          <cell r="C6556">
            <v>9</v>
          </cell>
          <cell r="D6556">
            <v>4</v>
          </cell>
          <cell r="E6556">
            <v>5.76</v>
          </cell>
          <cell r="F6556">
            <v>1</v>
          </cell>
          <cell r="G6556">
            <v>1.5</v>
          </cell>
          <cell r="H6556">
            <v>2</v>
          </cell>
          <cell r="I6556">
            <v>2.88</v>
          </cell>
          <cell r="J6556">
            <v>13</v>
          </cell>
          <cell r="K6556">
            <v>19.139999999999997</v>
          </cell>
        </row>
        <row r="6557">
          <cell r="A6557">
            <v>31974</v>
          </cell>
          <cell r="F6557">
            <v>7</v>
          </cell>
          <cell r="G6557">
            <v>5.6</v>
          </cell>
          <cell r="H6557">
            <v>17</v>
          </cell>
          <cell r="I6557">
            <v>13.48</v>
          </cell>
          <cell r="J6557">
            <v>24</v>
          </cell>
          <cell r="K6557">
            <v>19.079999999999998</v>
          </cell>
        </row>
        <row r="6558">
          <cell r="A6558">
            <v>12652</v>
          </cell>
          <cell r="F6558">
            <v>1</v>
          </cell>
          <cell r="G6558">
            <v>9.5</v>
          </cell>
          <cell r="H6558">
            <v>1</v>
          </cell>
          <cell r="I6558">
            <v>9.5</v>
          </cell>
          <cell r="J6558">
            <v>2</v>
          </cell>
          <cell r="K6558">
            <v>19</v>
          </cell>
        </row>
        <row r="6559">
          <cell r="A6559">
            <v>14197</v>
          </cell>
          <cell r="F6559">
            <v>2</v>
          </cell>
          <cell r="G6559">
            <v>19</v>
          </cell>
          <cell r="J6559">
            <v>2</v>
          </cell>
          <cell r="K6559">
            <v>19</v>
          </cell>
        </row>
        <row r="6560">
          <cell r="A6560">
            <v>15473</v>
          </cell>
          <cell r="B6560">
            <v>1</v>
          </cell>
          <cell r="C6560">
            <v>19</v>
          </cell>
          <cell r="J6560">
            <v>1</v>
          </cell>
          <cell r="K6560">
            <v>19</v>
          </cell>
        </row>
        <row r="6561">
          <cell r="A6561">
            <v>17664</v>
          </cell>
          <cell r="F6561">
            <v>1</v>
          </cell>
          <cell r="G6561">
            <v>19</v>
          </cell>
          <cell r="J6561">
            <v>1</v>
          </cell>
          <cell r="K6561">
            <v>19</v>
          </cell>
        </row>
        <row r="6562">
          <cell r="A6562">
            <v>31969</v>
          </cell>
          <cell r="H6562">
            <v>1</v>
          </cell>
          <cell r="I6562">
            <v>18.899999999999999</v>
          </cell>
          <cell r="J6562">
            <v>1</v>
          </cell>
          <cell r="K6562">
            <v>18.899999999999999</v>
          </cell>
        </row>
        <row r="6563">
          <cell r="A6563">
            <v>30046</v>
          </cell>
          <cell r="D6563">
            <v>3</v>
          </cell>
          <cell r="E6563">
            <v>5.7</v>
          </cell>
          <cell r="F6563">
            <v>3</v>
          </cell>
          <cell r="G6563">
            <v>5.55</v>
          </cell>
          <cell r="H6563">
            <v>4</v>
          </cell>
          <cell r="I6563">
            <v>7.6</v>
          </cell>
          <cell r="J6563">
            <v>10</v>
          </cell>
          <cell r="K6563">
            <v>18.850000000000001</v>
          </cell>
        </row>
        <row r="6564">
          <cell r="A6564">
            <v>10332</v>
          </cell>
          <cell r="B6564">
            <v>2</v>
          </cell>
          <cell r="C6564">
            <v>18.8</v>
          </cell>
          <cell r="J6564">
            <v>2</v>
          </cell>
          <cell r="K6564">
            <v>18.8</v>
          </cell>
        </row>
        <row r="6565">
          <cell r="A6565">
            <v>10338</v>
          </cell>
          <cell r="B6565">
            <v>2</v>
          </cell>
          <cell r="C6565">
            <v>18.8</v>
          </cell>
          <cell r="J6565">
            <v>2</v>
          </cell>
          <cell r="K6565">
            <v>18.8</v>
          </cell>
        </row>
        <row r="6566">
          <cell r="A6566">
            <v>10339</v>
          </cell>
          <cell r="B6566">
            <v>1</v>
          </cell>
          <cell r="C6566">
            <v>9.4</v>
          </cell>
          <cell r="D6566">
            <v>1</v>
          </cell>
          <cell r="E6566">
            <v>9.4</v>
          </cell>
          <cell r="J6566">
            <v>2</v>
          </cell>
          <cell r="K6566">
            <v>18.8</v>
          </cell>
        </row>
        <row r="6567">
          <cell r="A6567">
            <v>15967</v>
          </cell>
          <cell r="B6567">
            <v>1</v>
          </cell>
          <cell r="C6567">
            <v>9.4</v>
          </cell>
          <cell r="F6567">
            <v>1</v>
          </cell>
          <cell r="G6567">
            <v>9.4</v>
          </cell>
          <cell r="J6567">
            <v>2</v>
          </cell>
          <cell r="K6567">
            <v>18.8</v>
          </cell>
        </row>
        <row r="6568">
          <cell r="A6568">
            <v>29713</v>
          </cell>
          <cell r="B6568">
            <v>18</v>
          </cell>
          <cell r="C6568">
            <v>7.2</v>
          </cell>
          <cell r="D6568">
            <v>13</v>
          </cell>
          <cell r="E6568">
            <v>5.2</v>
          </cell>
          <cell r="F6568">
            <v>7</v>
          </cell>
          <cell r="G6568">
            <v>2.8</v>
          </cell>
          <cell r="H6568">
            <v>9</v>
          </cell>
          <cell r="I6568">
            <v>3.57</v>
          </cell>
          <cell r="J6568">
            <v>47</v>
          </cell>
          <cell r="K6568">
            <v>18.77</v>
          </cell>
        </row>
        <row r="6569">
          <cell r="A6569">
            <v>11078</v>
          </cell>
          <cell r="B6569">
            <v>2</v>
          </cell>
          <cell r="C6569">
            <v>18.600000000000001</v>
          </cell>
          <cell r="J6569">
            <v>2</v>
          </cell>
          <cell r="K6569">
            <v>18.600000000000001</v>
          </cell>
        </row>
        <row r="6570">
          <cell r="A6570">
            <v>32217</v>
          </cell>
          <cell r="H6570">
            <v>1</v>
          </cell>
          <cell r="I6570">
            <v>18.600000000000001</v>
          </cell>
          <cell r="J6570">
            <v>1</v>
          </cell>
          <cell r="K6570">
            <v>18.600000000000001</v>
          </cell>
        </row>
        <row r="6571">
          <cell r="A6571">
            <v>30049</v>
          </cell>
          <cell r="B6571">
            <v>2</v>
          </cell>
          <cell r="C6571">
            <v>3.65</v>
          </cell>
          <cell r="D6571">
            <v>8</v>
          </cell>
          <cell r="E6571">
            <v>14.9</v>
          </cell>
          <cell r="J6571">
            <v>10</v>
          </cell>
          <cell r="K6571">
            <v>18.55</v>
          </cell>
        </row>
        <row r="6572">
          <cell r="A6572">
            <v>17730</v>
          </cell>
          <cell r="B6572">
            <v>5</v>
          </cell>
          <cell r="C6572">
            <v>2.5</v>
          </cell>
          <cell r="D6572">
            <v>7</v>
          </cell>
          <cell r="E6572">
            <v>3.5</v>
          </cell>
          <cell r="F6572">
            <v>7</v>
          </cell>
          <cell r="G6572">
            <v>3.5</v>
          </cell>
          <cell r="H6572">
            <v>18</v>
          </cell>
          <cell r="I6572">
            <v>9</v>
          </cell>
          <cell r="J6572">
            <v>37</v>
          </cell>
          <cell r="K6572">
            <v>18.5</v>
          </cell>
        </row>
        <row r="6573">
          <cell r="A6573">
            <v>12307</v>
          </cell>
          <cell r="B6573">
            <v>10</v>
          </cell>
          <cell r="C6573">
            <v>14</v>
          </cell>
          <cell r="D6573">
            <v>2</v>
          </cell>
          <cell r="E6573">
            <v>2.8</v>
          </cell>
          <cell r="H6573">
            <v>1</v>
          </cell>
          <cell r="I6573">
            <v>1.4</v>
          </cell>
          <cell r="J6573">
            <v>13</v>
          </cell>
          <cell r="K6573">
            <v>18.2</v>
          </cell>
        </row>
        <row r="6574">
          <cell r="A6574">
            <v>29467</v>
          </cell>
          <cell r="F6574">
            <v>1</v>
          </cell>
          <cell r="G6574">
            <v>18.2</v>
          </cell>
          <cell r="J6574">
            <v>1</v>
          </cell>
          <cell r="K6574">
            <v>18.2</v>
          </cell>
        </row>
        <row r="6575">
          <cell r="A6575">
            <v>32189</v>
          </cell>
          <cell r="F6575">
            <v>1</v>
          </cell>
          <cell r="G6575">
            <v>1.4</v>
          </cell>
          <cell r="H6575">
            <v>12</v>
          </cell>
          <cell r="I6575">
            <v>16.8</v>
          </cell>
          <cell r="J6575">
            <v>13</v>
          </cell>
          <cell r="K6575">
            <v>18.2</v>
          </cell>
        </row>
        <row r="6576">
          <cell r="A6576">
            <v>32482</v>
          </cell>
          <cell r="H6576">
            <v>7</v>
          </cell>
          <cell r="I6576">
            <v>18.2</v>
          </cell>
          <cell r="J6576">
            <v>7</v>
          </cell>
          <cell r="K6576">
            <v>18.2</v>
          </cell>
        </row>
        <row r="6577">
          <cell r="A6577">
            <v>2027603</v>
          </cell>
          <cell r="B6577">
            <v>0.79</v>
          </cell>
          <cell r="C6577">
            <v>6.22</v>
          </cell>
          <cell r="D6577">
            <v>0.24</v>
          </cell>
          <cell r="E6577">
            <v>2.04</v>
          </cell>
          <cell r="H6577">
            <v>1.1599999999999999</v>
          </cell>
          <cell r="I6577">
            <v>9.82</v>
          </cell>
          <cell r="J6577">
            <v>2.19</v>
          </cell>
          <cell r="K6577">
            <v>18.079999999999998</v>
          </cell>
        </row>
        <row r="6578">
          <cell r="A6578">
            <v>10543</v>
          </cell>
          <cell r="B6578">
            <v>2</v>
          </cell>
          <cell r="C6578">
            <v>12</v>
          </cell>
          <cell r="D6578">
            <v>1</v>
          </cell>
          <cell r="E6578">
            <v>6</v>
          </cell>
          <cell r="J6578">
            <v>3</v>
          </cell>
          <cell r="K6578">
            <v>18</v>
          </cell>
        </row>
        <row r="6579">
          <cell r="A6579">
            <v>18102</v>
          </cell>
          <cell r="F6579">
            <v>4</v>
          </cell>
          <cell r="G6579">
            <v>18</v>
          </cell>
          <cell r="J6579">
            <v>4</v>
          </cell>
          <cell r="K6579">
            <v>18</v>
          </cell>
        </row>
        <row r="6580">
          <cell r="A6580">
            <v>18154</v>
          </cell>
          <cell r="B6580">
            <v>1</v>
          </cell>
          <cell r="C6580">
            <v>9</v>
          </cell>
          <cell r="F6580">
            <v>1</v>
          </cell>
          <cell r="G6580">
            <v>9</v>
          </cell>
          <cell r="J6580">
            <v>2</v>
          </cell>
          <cell r="K6580">
            <v>18</v>
          </cell>
        </row>
        <row r="6581">
          <cell r="A6581">
            <v>23598</v>
          </cell>
          <cell r="B6581">
            <v>2</v>
          </cell>
          <cell r="C6581">
            <v>18</v>
          </cell>
          <cell r="J6581">
            <v>2</v>
          </cell>
          <cell r="K6581">
            <v>18</v>
          </cell>
        </row>
        <row r="6582">
          <cell r="A6582">
            <v>28883</v>
          </cell>
          <cell r="D6582">
            <v>2</v>
          </cell>
          <cell r="E6582">
            <v>18</v>
          </cell>
          <cell r="J6582">
            <v>2</v>
          </cell>
          <cell r="K6582">
            <v>18</v>
          </cell>
        </row>
        <row r="6583">
          <cell r="A6583">
            <v>31399</v>
          </cell>
          <cell r="F6583">
            <v>4</v>
          </cell>
          <cell r="G6583">
            <v>8</v>
          </cell>
          <cell r="H6583">
            <v>5</v>
          </cell>
          <cell r="I6583">
            <v>10</v>
          </cell>
          <cell r="J6583">
            <v>9</v>
          </cell>
          <cell r="K6583">
            <v>18</v>
          </cell>
        </row>
        <row r="6584">
          <cell r="A6584">
            <v>31604</v>
          </cell>
          <cell r="H6584">
            <v>1</v>
          </cell>
          <cell r="I6584">
            <v>18</v>
          </cell>
          <cell r="J6584">
            <v>1</v>
          </cell>
          <cell r="K6584">
            <v>18</v>
          </cell>
        </row>
        <row r="6585">
          <cell r="A6585">
            <v>31843</v>
          </cell>
          <cell r="D6585">
            <v>10</v>
          </cell>
          <cell r="E6585">
            <v>18</v>
          </cell>
          <cell r="J6585">
            <v>10</v>
          </cell>
          <cell r="K6585">
            <v>18</v>
          </cell>
        </row>
        <row r="6586">
          <cell r="A6586">
            <v>29709</v>
          </cell>
          <cell r="B6586">
            <v>15</v>
          </cell>
          <cell r="C6586">
            <v>6</v>
          </cell>
          <cell r="D6586">
            <v>5</v>
          </cell>
          <cell r="E6586">
            <v>2</v>
          </cell>
          <cell r="F6586">
            <v>10</v>
          </cell>
          <cell r="G6586">
            <v>3.97</v>
          </cell>
          <cell r="H6586">
            <v>15</v>
          </cell>
          <cell r="I6586">
            <v>6</v>
          </cell>
          <cell r="J6586">
            <v>45</v>
          </cell>
          <cell r="K6586">
            <v>17.97</v>
          </cell>
        </row>
        <row r="6587">
          <cell r="A6587">
            <v>28890</v>
          </cell>
          <cell r="D6587">
            <v>1</v>
          </cell>
          <cell r="E6587">
            <v>17.899999999999999</v>
          </cell>
          <cell r="J6587">
            <v>1</v>
          </cell>
          <cell r="K6587">
            <v>17.899999999999999</v>
          </cell>
        </row>
        <row r="6588">
          <cell r="A6588">
            <v>29511</v>
          </cell>
          <cell r="B6588">
            <v>1</v>
          </cell>
          <cell r="C6588">
            <v>17.899999999999999</v>
          </cell>
          <cell r="J6588">
            <v>1</v>
          </cell>
          <cell r="K6588">
            <v>17.899999999999999</v>
          </cell>
        </row>
        <row r="6589">
          <cell r="A6589">
            <v>10489</v>
          </cell>
          <cell r="D6589">
            <v>1</v>
          </cell>
          <cell r="E6589">
            <v>8.9</v>
          </cell>
          <cell r="F6589">
            <v>1</v>
          </cell>
          <cell r="G6589">
            <v>8.9</v>
          </cell>
          <cell r="J6589">
            <v>2</v>
          </cell>
          <cell r="K6589">
            <v>17.8</v>
          </cell>
        </row>
        <row r="6590">
          <cell r="A6590">
            <v>17941</v>
          </cell>
          <cell r="F6590">
            <v>1</v>
          </cell>
          <cell r="G6590">
            <v>17.8</v>
          </cell>
          <cell r="J6590">
            <v>1</v>
          </cell>
          <cell r="K6590">
            <v>17.8</v>
          </cell>
        </row>
        <row r="6591">
          <cell r="A6591">
            <v>28913</v>
          </cell>
          <cell r="F6591">
            <v>2</v>
          </cell>
          <cell r="G6591">
            <v>17.8</v>
          </cell>
          <cell r="J6591">
            <v>2</v>
          </cell>
          <cell r="K6591">
            <v>17.8</v>
          </cell>
        </row>
        <row r="6592">
          <cell r="A6592">
            <v>31595</v>
          </cell>
          <cell r="H6592">
            <v>2</v>
          </cell>
          <cell r="I6592">
            <v>17.8</v>
          </cell>
          <cell r="J6592">
            <v>2</v>
          </cell>
          <cell r="K6592">
            <v>17.8</v>
          </cell>
        </row>
        <row r="6593">
          <cell r="A6593">
            <v>32269</v>
          </cell>
          <cell r="H6593">
            <v>3</v>
          </cell>
          <cell r="I6593">
            <v>17.7</v>
          </cell>
          <cell r="J6593">
            <v>3</v>
          </cell>
          <cell r="K6593">
            <v>17.7</v>
          </cell>
        </row>
        <row r="6594">
          <cell r="A6594">
            <v>32309</v>
          </cell>
          <cell r="H6594">
            <v>1</v>
          </cell>
          <cell r="I6594">
            <v>17.600000000000001</v>
          </cell>
          <cell r="J6594">
            <v>1</v>
          </cell>
          <cell r="K6594">
            <v>17.600000000000001</v>
          </cell>
        </row>
        <row r="6595">
          <cell r="A6595">
            <v>2010420</v>
          </cell>
          <cell r="D6595">
            <v>7.01</v>
          </cell>
          <cell r="E6595">
            <v>17.510000000000002</v>
          </cell>
          <cell r="J6595">
            <v>7.01</v>
          </cell>
          <cell r="K6595">
            <v>17.510000000000002</v>
          </cell>
        </row>
        <row r="6596">
          <cell r="A6596">
            <v>12064</v>
          </cell>
          <cell r="B6596">
            <v>7</v>
          </cell>
          <cell r="C6596">
            <v>17.5</v>
          </cell>
          <cell r="J6596">
            <v>7</v>
          </cell>
          <cell r="K6596">
            <v>17.5</v>
          </cell>
        </row>
        <row r="6597">
          <cell r="A6597">
            <v>30290</v>
          </cell>
          <cell r="F6597">
            <v>1</v>
          </cell>
          <cell r="G6597">
            <v>17.5</v>
          </cell>
          <cell r="J6597">
            <v>1</v>
          </cell>
          <cell r="K6597">
            <v>17.5</v>
          </cell>
        </row>
        <row r="6598">
          <cell r="A6598">
            <v>31440</v>
          </cell>
          <cell r="H6598">
            <v>1</v>
          </cell>
          <cell r="I6598">
            <v>17.5</v>
          </cell>
          <cell r="J6598">
            <v>1</v>
          </cell>
          <cell r="K6598">
            <v>17.5</v>
          </cell>
        </row>
        <row r="6599">
          <cell r="A6599">
            <v>32216</v>
          </cell>
          <cell r="H6599">
            <v>1</v>
          </cell>
          <cell r="I6599">
            <v>17.5</v>
          </cell>
          <cell r="J6599">
            <v>1</v>
          </cell>
          <cell r="K6599">
            <v>17.5</v>
          </cell>
        </row>
        <row r="6600">
          <cell r="A6600">
            <v>32244</v>
          </cell>
          <cell r="H6600">
            <v>3</v>
          </cell>
          <cell r="I6600">
            <v>17.399999999999999</v>
          </cell>
          <cell r="J6600">
            <v>3</v>
          </cell>
          <cell r="K6600">
            <v>17.399999999999999</v>
          </cell>
        </row>
        <row r="6601">
          <cell r="A6601">
            <v>17647</v>
          </cell>
          <cell r="B6601">
            <v>1</v>
          </cell>
          <cell r="C6601">
            <v>17.39</v>
          </cell>
          <cell r="J6601">
            <v>1</v>
          </cell>
          <cell r="K6601">
            <v>17.39</v>
          </cell>
        </row>
        <row r="6602">
          <cell r="A6602">
            <v>13985</v>
          </cell>
          <cell r="H6602">
            <v>5</v>
          </cell>
          <cell r="I6602">
            <v>17</v>
          </cell>
          <cell r="J6602">
            <v>5</v>
          </cell>
          <cell r="K6602">
            <v>17</v>
          </cell>
        </row>
        <row r="6603">
          <cell r="A6603">
            <v>29329</v>
          </cell>
          <cell r="F6603">
            <v>1</v>
          </cell>
          <cell r="G6603">
            <v>17</v>
          </cell>
          <cell r="J6603">
            <v>1</v>
          </cell>
          <cell r="K6603">
            <v>17</v>
          </cell>
        </row>
        <row r="6604">
          <cell r="A6604">
            <v>16643</v>
          </cell>
          <cell r="H6604">
            <v>1</v>
          </cell>
          <cell r="I6604">
            <v>16.899999999999999</v>
          </cell>
          <cell r="J6604">
            <v>1</v>
          </cell>
          <cell r="K6604">
            <v>16.899999999999999</v>
          </cell>
        </row>
        <row r="6605">
          <cell r="A6605">
            <v>28757</v>
          </cell>
          <cell r="B6605">
            <v>1</v>
          </cell>
          <cell r="C6605">
            <v>16.899999999999999</v>
          </cell>
          <cell r="J6605">
            <v>1</v>
          </cell>
          <cell r="K6605">
            <v>16.899999999999999</v>
          </cell>
        </row>
        <row r="6606">
          <cell r="A6606">
            <v>17177</v>
          </cell>
          <cell r="D6606">
            <v>1</v>
          </cell>
          <cell r="E6606">
            <v>4.2</v>
          </cell>
          <cell r="F6606">
            <v>3</v>
          </cell>
          <cell r="G6606">
            <v>12.6</v>
          </cell>
          <cell r="J6606">
            <v>4</v>
          </cell>
          <cell r="K6606">
            <v>16.8</v>
          </cell>
        </row>
        <row r="6607">
          <cell r="A6607">
            <v>17318</v>
          </cell>
          <cell r="H6607">
            <v>4</v>
          </cell>
          <cell r="I6607">
            <v>16.8</v>
          </cell>
          <cell r="J6607">
            <v>4</v>
          </cell>
          <cell r="K6607">
            <v>16.8</v>
          </cell>
        </row>
        <row r="6608">
          <cell r="A6608">
            <v>18109</v>
          </cell>
          <cell r="B6608">
            <v>4</v>
          </cell>
          <cell r="C6608">
            <v>16.8</v>
          </cell>
          <cell r="J6608">
            <v>4</v>
          </cell>
          <cell r="K6608">
            <v>16.8</v>
          </cell>
        </row>
        <row r="6609">
          <cell r="A6609">
            <v>31436</v>
          </cell>
          <cell r="B6609">
            <v>3</v>
          </cell>
          <cell r="C6609">
            <v>12.6</v>
          </cell>
          <cell r="F6609">
            <v>1</v>
          </cell>
          <cell r="G6609">
            <v>4.2</v>
          </cell>
          <cell r="J6609">
            <v>4</v>
          </cell>
          <cell r="K6609">
            <v>16.8</v>
          </cell>
        </row>
        <row r="6610">
          <cell r="A6610">
            <v>31971</v>
          </cell>
          <cell r="H6610">
            <v>3</v>
          </cell>
          <cell r="I6610">
            <v>16.8</v>
          </cell>
          <cell r="J6610">
            <v>3</v>
          </cell>
          <cell r="K6610">
            <v>16.8</v>
          </cell>
        </row>
        <row r="6611">
          <cell r="A6611">
            <v>16549</v>
          </cell>
          <cell r="F6611">
            <v>1</v>
          </cell>
          <cell r="G6611">
            <v>16.5</v>
          </cell>
          <cell r="J6611">
            <v>1</v>
          </cell>
          <cell r="K6611">
            <v>16.5</v>
          </cell>
        </row>
        <row r="6612">
          <cell r="A6612">
            <v>16874</v>
          </cell>
          <cell r="F6612">
            <v>1</v>
          </cell>
          <cell r="G6612">
            <v>16.5</v>
          </cell>
          <cell r="J6612">
            <v>1</v>
          </cell>
          <cell r="K6612">
            <v>16.5</v>
          </cell>
        </row>
        <row r="6613">
          <cell r="A6613">
            <v>18146</v>
          </cell>
          <cell r="F6613">
            <v>2</v>
          </cell>
          <cell r="G6613">
            <v>11</v>
          </cell>
          <cell r="H6613">
            <v>1</v>
          </cell>
          <cell r="I6613">
            <v>5.5</v>
          </cell>
          <cell r="J6613">
            <v>3</v>
          </cell>
          <cell r="K6613">
            <v>16.5</v>
          </cell>
        </row>
        <row r="6614">
          <cell r="A6614">
            <v>32374</v>
          </cell>
          <cell r="H6614">
            <v>1</v>
          </cell>
          <cell r="I6614">
            <v>16.5</v>
          </cell>
          <cell r="J6614">
            <v>1</v>
          </cell>
          <cell r="K6614">
            <v>16.5</v>
          </cell>
        </row>
        <row r="6615">
          <cell r="A6615">
            <v>32336</v>
          </cell>
          <cell r="H6615">
            <v>2</v>
          </cell>
          <cell r="I6615">
            <v>16.399999999999999</v>
          </cell>
          <cell r="J6615">
            <v>2</v>
          </cell>
          <cell r="K6615">
            <v>16.399999999999999</v>
          </cell>
        </row>
        <row r="6616">
          <cell r="A6616">
            <v>16615</v>
          </cell>
          <cell r="B6616">
            <v>1</v>
          </cell>
          <cell r="C6616">
            <v>16.3</v>
          </cell>
          <cell r="J6616">
            <v>1</v>
          </cell>
          <cell r="K6616">
            <v>16.3</v>
          </cell>
        </row>
        <row r="6617">
          <cell r="A6617">
            <v>11049</v>
          </cell>
          <cell r="B6617">
            <v>2</v>
          </cell>
          <cell r="C6617">
            <v>10.8</v>
          </cell>
          <cell r="D6617">
            <v>1</v>
          </cell>
          <cell r="E6617">
            <v>5.4</v>
          </cell>
          <cell r="J6617">
            <v>3</v>
          </cell>
          <cell r="K6617">
            <v>16.200000000000003</v>
          </cell>
        </row>
        <row r="6618">
          <cell r="A6618">
            <v>13827</v>
          </cell>
          <cell r="B6618">
            <v>1</v>
          </cell>
          <cell r="C6618">
            <v>16.2</v>
          </cell>
          <cell r="J6618">
            <v>1</v>
          </cell>
          <cell r="K6618">
            <v>16.2</v>
          </cell>
        </row>
        <row r="6619">
          <cell r="A6619">
            <v>28458</v>
          </cell>
          <cell r="B6619">
            <v>7</v>
          </cell>
          <cell r="C6619">
            <v>16.100000000000001</v>
          </cell>
          <cell r="J6619">
            <v>7</v>
          </cell>
          <cell r="K6619">
            <v>16.100000000000001</v>
          </cell>
        </row>
        <row r="6620">
          <cell r="A6620">
            <v>28771</v>
          </cell>
          <cell r="B6620">
            <v>1</v>
          </cell>
          <cell r="C6620">
            <v>16.100000000000001</v>
          </cell>
          <cell r="J6620">
            <v>1</v>
          </cell>
          <cell r="K6620">
            <v>16.100000000000001</v>
          </cell>
        </row>
        <row r="6621">
          <cell r="A6621">
            <v>2027605</v>
          </cell>
          <cell r="D6621">
            <v>2.46</v>
          </cell>
          <cell r="E6621">
            <v>10.94</v>
          </cell>
          <cell r="F6621">
            <v>1.1399999999999999</v>
          </cell>
          <cell r="G6621">
            <v>5.13</v>
          </cell>
          <cell r="J6621">
            <v>3.5999999999999996</v>
          </cell>
          <cell r="K6621">
            <v>16.07</v>
          </cell>
        </row>
        <row r="6622">
          <cell r="A6622">
            <v>12685</v>
          </cell>
          <cell r="D6622">
            <v>2</v>
          </cell>
          <cell r="E6622">
            <v>6.4</v>
          </cell>
          <cell r="F6622">
            <v>1</v>
          </cell>
          <cell r="G6622">
            <v>3.2</v>
          </cell>
          <cell r="H6622">
            <v>2</v>
          </cell>
          <cell r="I6622">
            <v>6.4</v>
          </cell>
          <cell r="J6622">
            <v>5</v>
          </cell>
          <cell r="K6622">
            <v>16</v>
          </cell>
        </row>
        <row r="6623">
          <cell r="A6623">
            <v>28945</v>
          </cell>
          <cell r="D6623">
            <v>2</v>
          </cell>
          <cell r="E6623">
            <v>16</v>
          </cell>
          <cell r="J6623">
            <v>2</v>
          </cell>
          <cell r="K6623">
            <v>16</v>
          </cell>
        </row>
        <row r="6624">
          <cell r="A6624">
            <v>32008</v>
          </cell>
          <cell r="F6624">
            <v>4</v>
          </cell>
          <cell r="G6624">
            <v>16</v>
          </cell>
          <cell r="J6624">
            <v>4</v>
          </cell>
          <cell r="K6624">
            <v>16</v>
          </cell>
        </row>
        <row r="6625">
          <cell r="A6625">
            <v>15448</v>
          </cell>
          <cell r="D6625">
            <v>1</v>
          </cell>
          <cell r="E6625">
            <v>15.9</v>
          </cell>
          <cell r="J6625">
            <v>1</v>
          </cell>
          <cell r="K6625">
            <v>15.9</v>
          </cell>
        </row>
        <row r="6626">
          <cell r="A6626">
            <v>15454</v>
          </cell>
          <cell r="B6626">
            <v>1</v>
          </cell>
          <cell r="C6626">
            <v>15.9</v>
          </cell>
          <cell r="J6626">
            <v>1</v>
          </cell>
          <cell r="K6626">
            <v>15.9</v>
          </cell>
        </row>
        <row r="6627">
          <cell r="A6627">
            <v>27253</v>
          </cell>
          <cell r="D6627">
            <v>1</v>
          </cell>
          <cell r="E6627">
            <v>15.9</v>
          </cell>
          <cell r="J6627">
            <v>1</v>
          </cell>
          <cell r="K6627">
            <v>15.9</v>
          </cell>
        </row>
        <row r="6628">
          <cell r="A6628">
            <v>32474</v>
          </cell>
          <cell r="H6628">
            <v>1</v>
          </cell>
          <cell r="I6628">
            <v>15.9</v>
          </cell>
          <cell r="J6628">
            <v>1</v>
          </cell>
          <cell r="K6628">
            <v>15.9</v>
          </cell>
        </row>
        <row r="6629">
          <cell r="A6629">
            <v>32477</v>
          </cell>
          <cell r="H6629">
            <v>1</v>
          </cell>
          <cell r="I6629">
            <v>15.9</v>
          </cell>
          <cell r="J6629">
            <v>1</v>
          </cell>
          <cell r="K6629">
            <v>15.9</v>
          </cell>
        </row>
        <row r="6630">
          <cell r="A6630">
            <v>16877</v>
          </cell>
          <cell r="B6630">
            <v>1</v>
          </cell>
          <cell r="C6630">
            <v>15.8</v>
          </cell>
          <cell r="J6630">
            <v>1</v>
          </cell>
          <cell r="K6630">
            <v>15.8</v>
          </cell>
        </row>
        <row r="6631">
          <cell r="A6631">
            <v>29598</v>
          </cell>
          <cell r="B6631">
            <v>2</v>
          </cell>
          <cell r="C6631">
            <v>15.8</v>
          </cell>
          <cell r="J6631">
            <v>2</v>
          </cell>
          <cell r="K6631">
            <v>15.8</v>
          </cell>
        </row>
        <row r="6632">
          <cell r="A6632">
            <v>2010422</v>
          </cell>
          <cell r="D6632">
            <v>0.61</v>
          </cell>
          <cell r="E6632">
            <v>3.84</v>
          </cell>
          <cell r="F6632">
            <v>1.89</v>
          </cell>
          <cell r="G6632">
            <v>11.89</v>
          </cell>
          <cell r="J6632">
            <v>2.5</v>
          </cell>
          <cell r="K6632">
            <v>15.73</v>
          </cell>
        </row>
        <row r="6633">
          <cell r="A6633">
            <v>10513</v>
          </cell>
          <cell r="B6633">
            <v>1</v>
          </cell>
          <cell r="C6633">
            <v>15.7</v>
          </cell>
          <cell r="J6633">
            <v>1</v>
          </cell>
          <cell r="K6633">
            <v>15.7</v>
          </cell>
        </row>
        <row r="6634">
          <cell r="A6634">
            <v>15385</v>
          </cell>
          <cell r="B6634">
            <v>1</v>
          </cell>
          <cell r="C6634">
            <v>15.6</v>
          </cell>
          <cell r="J6634">
            <v>1</v>
          </cell>
          <cell r="K6634">
            <v>15.6</v>
          </cell>
        </row>
        <row r="6635">
          <cell r="A6635">
            <v>17790</v>
          </cell>
          <cell r="D6635">
            <v>1</v>
          </cell>
          <cell r="E6635">
            <v>15.3</v>
          </cell>
          <cell r="J6635">
            <v>1</v>
          </cell>
          <cell r="K6635">
            <v>15.3</v>
          </cell>
        </row>
        <row r="6636">
          <cell r="A6636">
            <v>30047</v>
          </cell>
          <cell r="B6636">
            <v>4</v>
          </cell>
          <cell r="C6636">
            <v>7.6</v>
          </cell>
          <cell r="D6636">
            <v>4</v>
          </cell>
          <cell r="E6636">
            <v>7.6</v>
          </cell>
          <cell r="J6636">
            <v>8</v>
          </cell>
          <cell r="K6636">
            <v>15.2</v>
          </cell>
        </row>
        <row r="6637">
          <cell r="A6637">
            <v>10477</v>
          </cell>
          <cell r="D6637">
            <v>1</v>
          </cell>
          <cell r="E6637">
            <v>7.5</v>
          </cell>
          <cell r="H6637">
            <v>1</v>
          </cell>
          <cell r="I6637">
            <v>7.5</v>
          </cell>
          <cell r="J6637">
            <v>2</v>
          </cell>
          <cell r="K6637">
            <v>15</v>
          </cell>
        </row>
        <row r="6638">
          <cell r="A6638">
            <v>27384</v>
          </cell>
          <cell r="F6638">
            <v>3</v>
          </cell>
          <cell r="G6638">
            <v>4.5</v>
          </cell>
          <cell r="H6638">
            <v>7</v>
          </cell>
          <cell r="I6638">
            <v>10.5</v>
          </cell>
          <cell r="J6638">
            <v>10</v>
          </cell>
          <cell r="K6638">
            <v>15</v>
          </cell>
        </row>
        <row r="6639">
          <cell r="A6639">
            <v>29958</v>
          </cell>
          <cell r="B6639">
            <v>2</v>
          </cell>
          <cell r="C6639">
            <v>15</v>
          </cell>
          <cell r="J6639">
            <v>2</v>
          </cell>
          <cell r="K6639">
            <v>15</v>
          </cell>
        </row>
        <row r="6640">
          <cell r="A6640">
            <v>31567</v>
          </cell>
          <cell r="F6640">
            <v>2</v>
          </cell>
          <cell r="G6640">
            <v>15</v>
          </cell>
          <cell r="J6640">
            <v>2</v>
          </cell>
          <cell r="K6640">
            <v>15</v>
          </cell>
        </row>
        <row r="6641">
          <cell r="A6641">
            <v>13348</v>
          </cell>
          <cell r="F6641">
            <v>1</v>
          </cell>
          <cell r="G6641">
            <v>14.9</v>
          </cell>
          <cell r="J6641">
            <v>1</v>
          </cell>
          <cell r="K6641">
            <v>14.9</v>
          </cell>
        </row>
        <row r="6642">
          <cell r="A6642">
            <v>29506</v>
          </cell>
          <cell r="B6642">
            <v>1</v>
          </cell>
          <cell r="C6642">
            <v>14.9</v>
          </cell>
          <cell r="J6642">
            <v>1</v>
          </cell>
          <cell r="K6642">
            <v>14.9</v>
          </cell>
        </row>
        <row r="6643">
          <cell r="A6643">
            <v>29510</v>
          </cell>
          <cell r="F6643">
            <v>1</v>
          </cell>
          <cell r="G6643">
            <v>14.9</v>
          </cell>
          <cell r="J6643">
            <v>1</v>
          </cell>
          <cell r="K6643">
            <v>14.9</v>
          </cell>
        </row>
        <row r="6644">
          <cell r="A6644">
            <v>30058</v>
          </cell>
          <cell r="D6644">
            <v>1</v>
          </cell>
          <cell r="E6644">
            <v>14.9</v>
          </cell>
          <cell r="J6644">
            <v>1</v>
          </cell>
          <cell r="K6644">
            <v>14.9</v>
          </cell>
        </row>
        <row r="6645">
          <cell r="A6645">
            <v>31973</v>
          </cell>
          <cell r="F6645">
            <v>2</v>
          </cell>
          <cell r="G6645">
            <v>1.54</v>
          </cell>
          <cell r="H6645">
            <v>17</v>
          </cell>
          <cell r="I6645">
            <v>13.36</v>
          </cell>
          <cell r="J6645">
            <v>19</v>
          </cell>
          <cell r="K6645">
            <v>14.899999999999999</v>
          </cell>
        </row>
        <row r="6646">
          <cell r="A6646">
            <v>10386</v>
          </cell>
          <cell r="B6646">
            <v>2</v>
          </cell>
          <cell r="C6646">
            <v>7.4</v>
          </cell>
          <cell r="F6646">
            <v>1</v>
          </cell>
          <cell r="G6646">
            <v>3.7</v>
          </cell>
          <cell r="H6646">
            <v>1</v>
          </cell>
          <cell r="I6646">
            <v>3.7</v>
          </cell>
          <cell r="J6646">
            <v>4</v>
          </cell>
          <cell r="K6646">
            <v>14.8</v>
          </cell>
        </row>
        <row r="6647">
          <cell r="A6647">
            <v>11021</v>
          </cell>
          <cell r="H6647">
            <v>1</v>
          </cell>
          <cell r="I6647">
            <v>14.72</v>
          </cell>
          <cell r="J6647">
            <v>1</v>
          </cell>
          <cell r="K6647">
            <v>14.72</v>
          </cell>
        </row>
        <row r="6648">
          <cell r="A6648">
            <v>31497</v>
          </cell>
          <cell r="B6648">
            <v>1</v>
          </cell>
          <cell r="C6648">
            <v>14.72</v>
          </cell>
          <cell r="J6648">
            <v>1</v>
          </cell>
          <cell r="K6648">
            <v>14.72</v>
          </cell>
        </row>
        <row r="6649">
          <cell r="A6649">
            <v>31398</v>
          </cell>
          <cell r="F6649">
            <v>2</v>
          </cell>
          <cell r="G6649">
            <v>5.8</v>
          </cell>
          <cell r="H6649">
            <v>3</v>
          </cell>
          <cell r="I6649">
            <v>8.6999999999999993</v>
          </cell>
          <cell r="J6649">
            <v>5</v>
          </cell>
          <cell r="K6649">
            <v>14.5</v>
          </cell>
        </row>
        <row r="6650">
          <cell r="A6650">
            <v>32334</v>
          </cell>
          <cell r="H6650">
            <v>5</v>
          </cell>
          <cell r="I6650">
            <v>14.5</v>
          </cell>
          <cell r="J6650">
            <v>5</v>
          </cell>
          <cell r="K6650">
            <v>14.5</v>
          </cell>
        </row>
        <row r="6651">
          <cell r="A6651">
            <v>32335</v>
          </cell>
          <cell r="H6651">
            <v>1</v>
          </cell>
          <cell r="I6651">
            <v>14.5</v>
          </cell>
          <cell r="J6651">
            <v>1</v>
          </cell>
          <cell r="K6651">
            <v>14.5</v>
          </cell>
        </row>
        <row r="6652">
          <cell r="A6652">
            <v>2015099</v>
          </cell>
          <cell r="F6652">
            <v>0.5</v>
          </cell>
          <cell r="G6652">
            <v>14.45</v>
          </cell>
          <cell r="J6652">
            <v>0.5</v>
          </cell>
          <cell r="K6652">
            <v>14.45</v>
          </cell>
        </row>
        <row r="6653">
          <cell r="A6653">
            <v>13609</v>
          </cell>
          <cell r="F6653">
            <v>2</v>
          </cell>
          <cell r="G6653">
            <v>14.4</v>
          </cell>
          <cell r="J6653">
            <v>2</v>
          </cell>
          <cell r="K6653">
            <v>14.4</v>
          </cell>
        </row>
        <row r="6654">
          <cell r="A6654">
            <v>30542</v>
          </cell>
          <cell r="B6654">
            <v>1</v>
          </cell>
          <cell r="C6654">
            <v>7.5</v>
          </cell>
          <cell r="F6654">
            <v>1</v>
          </cell>
          <cell r="G6654">
            <v>6.9</v>
          </cell>
          <cell r="J6654">
            <v>2</v>
          </cell>
          <cell r="K6654">
            <v>14.4</v>
          </cell>
        </row>
        <row r="6655">
          <cell r="A6655">
            <v>31477</v>
          </cell>
          <cell r="F6655">
            <v>1</v>
          </cell>
          <cell r="G6655">
            <v>7.2</v>
          </cell>
          <cell r="H6655">
            <v>1</v>
          </cell>
          <cell r="I6655">
            <v>7.2</v>
          </cell>
          <cell r="J6655">
            <v>2</v>
          </cell>
          <cell r="K6655">
            <v>14.4</v>
          </cell>
        </row>
        <row r="6656">
          <cell r="A6656">
            <v>31876</v>
          </cell>
          <cell r="F6656">
            <v>2</v>
          </cell>
          <cell r="G6656">
            <v>7.2</v>
          </cell>
          <cell r="H6656">
            <v>2</v>
          </cell>
          <cell r="I6656">
            <v>7.2</v>
          </cell>
          <cell r="J6656">
            <v>4</v>
          </cell>
          <cell r="K6656">
            <v>14.4</v>
          </cell>
        </row>
        <row r="6657">
          <cell r="A6657">
            <v>2031374</v>
          </cell>
          <cell r="B6657">
            <v>1.5</v>
          </cell>
          <cell r="C6657">
            <v>14.33</v>
          </cell>
          <cell r="J6657">
            <v>1.5</v>
          </cell>
          <cell r="K6657">
            <v>14.33</v>
          </cell>
        </row>
        <row r="6658">
          <cell r="A6658">
            <v>11072</v>
          </cell>
          <cell r="B6658">
            <v>1</v>
          </cell>
          <cell r="C6658">
            <v>6.8</v>
          </cell>
          <cell r="H6658">
            <v>1</v>
          </cell>
          <cell r="I6658">
            <v>7.5</v>
          </cell>
          <cell r="J6658">
            <v>2</v>
          </cell>
          <cell r="K6658">
            <v>14.3</v>
          </cell>
        </row>
        <row r="6659">
          <cell r="A6659">
            <v>30491</v>
          </cell>
          <cell r="F6659">
            <v>1</v>
          </cell>
          <cell r="G6659">
            <v>14.3</v>
          </cell>
          <cell r="J6659">
            <v>1</v>
          </cell>
          <cell r="K6659">
            <v>14.3</v>
          </cell>
        </row>
        <row r="6660">
          <cell r="A6660">
            <v>2010421</v>
          </cell>
          <cell r="B6660">
            <v>0.63</v>
          </cell>
          <cell r="C6660">
            <v>2.48</v>
          </cell>
          <cell r="D6660">
            <v>2.4500000000000002</v>
          </cell>
          <cell r="E6660">
            <v>9.68</v>
          </cell>
          <cell r="H6660">
            <v>0.48</v>
          </cell>
          <cell r="I6660">
            <v>2.04</v>
          </cell>
          <cell r="J6660">
            <v>3.56</v>
          </cell>
          <cell r="K6660">
            <v>14.2</v>
          </cell>
        </row>
        <row r="6661">
          <cell r="A6661">
            <v>32436</v>
          </cell>
          <cell r="H6661">
            <v>1</v>
          </cell>
          <cell r="I6661">
            <v>14.08</v>
          </cell>
          <cell r="J6661">
            <v>1</v>
          </cell>
          <cell r="K6661">
            <v>14.08</v>
          </cell>
        </row>
        <row r="6662">
          <cell r="A6662">
            <v>17652</v>
          </cell>
          <cell r="H6662">
            <v>1</v>
          </cell>
          <cell r="I6662">
            <v>14</v>
          </cell>
          <cell r="J6662">
            <v>1</v>
          </cell>
          <cell r="K6662">
            <v>14</v>
          </cell>
        </row>
        <row r="6663">
          <cell r="A6663">
            <v>28253</v>
          </cell>
          <cell r="B6663">
            <v>1</v>
          </cell>
          <cell r="C6663">
            <v>14</v>
          </cell>
          <cell r="J6663">
            <v>1</v>
          </cell>
          <cell r="K6663">
            <v>14</v>
          </cell>
        </row>
        <row r="6664">
          <cell r="A6664">
            <v>29342</v>
          </cell>
          <cell r="B6664">
            <v>2</v>
          </cell>
          <cell r="C6664">
            <v>14</v>
          </cell>
          <cell r="J6664">
            <v>2</v>
          </cell>
          <cell r="K6664">
            <v>14</v>
          </cell>
        </row>
        <row r="6665">
          <cell r="A6665">
            <v>10522</v>
          </cell>
          <cell r="F6665">
            <v>1</v>
          </cell>
          <cell r="G6665">
            <v>13.8</v>
          </cell>
          <cell r="J6665">
            <v>1</v>
          </cell>
          <cell r="K6665">
            <v>13.8</v>
          </cell>
        </row>
        <row r="6666">
          <cell r="A6666">
            <v>2028359</v>
          </cell>
          <cell r="D6666">
            <v>0.45</v>
          </cell>
          <cell r="E6666">
            <v>2.67</v>
          </cell>
          <cell r="H6666">
            <v>1.86</v>
          </cell>
          <cell r="I6666">
            <v>11.13</v>
          </cell>
          <cell r="J6666">
            <v>2.31</v>
          </cell>
          <cell r="K6666">
            <v>13.8</v>
          </cell>
        </row>
        <row r="6667">
          <cell r="A6667">
            <v>28371</v>
          </cell>
          <cell r="B6667">
            <v>6</v>
          </cell>
          <cell r="C6667">
            <v>13.8</v>
          </cell>
          <cell r="J6667">
            <v>6</v>
          </cell>
          <cell r="K6667">
            <v>13.8</v>
          </cell>
        </row>
        <row r="6668">
          <cell r="A6668">
            <v>30549</v>
          </cell>
          <cell r="D6668">
            <v>1</v>
          </cell>
          <cell r="E6668">
            <v>6.9</v>
          </cell>
          <cell r="H6668">
            <v>1</v>
          </cell>
          <cell r="I6668">
            <v>6.9</v>
          </cell>
          <cell r="J6668">
            <v>2</v>
          </cell>
          <cell r="K6668">
            <v>13.8</v>
          </cell>
        </row>
        <row r="6669">
          <cell r="A6669">
            <v>28288</v>
          </cell>
          <cell r="D6669">
            <v>1</v>
          </cell>
          <cell r="E6669">
            <v>13.7</v>
          </cell>
          <cell r="J6669">
            <v>1</v>
          </cell>
          <cell r="K6669">
            <v>13.7</v>
          </cell>
        </row>
        <row r="6670">
          <cell r="A6670">
            <v>16383</v>
          </cell>
          <cell r="B6670">
            <v>2</v>
          </cell>
          <cell r="C6670">
            <v>13.6</v>
          </cell>
          <cell r="J6670">
            <v>2</v>
          </cell>
          <cell r="K6670">
            <v>13.6</v>
          </cell>
        </row>
        <row r="6671">
          <cell r="A6671">
            <v>23303</v>
          </cell>
          <cell r="B6671">
            <v>1</v>
          </cell>
          <cell r="C6671">
            <v>13.5</v>
          </cell>
          <cell r="J6671">
            <v>1</v>
          </cell>
          <cell r="K6671">
            <v>13.5</v>
          </cell>
        </row>
        <row r="6672">
          <cell r="A6672">
            <v>32373</v>
          </cell>
          <cell r="H6672">
            <v>1</v>
          </cell>
          <cell r="I6672">
            <v>13.5</v>
          </cell>
          <cell r="J6672">
            <v>1</v>
          </cell>
          <cell r="K6672">
            <v>13.5</v>
          </cell>
        </row>
        <row r="6673">
          <cell r="A6673">
            <v>32544</v>
          </cell>
          <cell r="H6673">
            <v>9</v>
          </cell>
          <cell r="I6673">
            <v>13.5</v>
          </cell>
          <cell r="J6673">
            <v>9</v>
          </cell>
          <cell r="K6673">
            <v>13.5</v>
          </cell>
        </row>
        <row r="6674">
          <cell r="A6674">
            <v>10349</v>
          </cell>
          <cell r="H6674">
            <v>1</v>
          </cell>
          <cell r="I6674">
            <v>13.4</v>
          </cell>
          <cell r="J6674">
            <v>1</v>
          </cell>
          <cell r="K6674">
            <v>13.4</v>
          </cell>
        </row>
        <row r="6675">
          <cell r="A6675">
            <v>2018232</v>
          </cell>
          <cell r="F6675">
            <v>0.18</v>
          </cell>
          <cell r="G6675">
            <v>13.3</v>
          </cell>
          <cell r="J6675">
            <v>0.18</v>
          </cell>
          <cell r="K6675">
            <v>13.3</v>
          </cell>
        </row>
        <row r="6676">
          <cell r="A6676">
            <v>30048</v>
          </cell>
          <cell r="B6676">
            <v>3</v>
          </cell>
          <cell r="C6676">
            <v>5.7</v>
          </cell>
          <cell r="D6676">
            <v>2</v>
          </cell>
          <cell r="E6676">
            <v>3.8</v>
          </cell>
          <cell r="F6676">
            <v>2</v>
          </cell>
          <cell r="G6676">
            <v>3.8</v>
          </cell>
          <cell r="J6676">
            <v>7</v>
          </cell>
          <cell r="K6676">
            <v>13.3</v>
          </cell>
        </row>
        <row r="6677">
          <cell r="A6677">
            <v>14885</v>
          </cell>
          <cell r="H6677">
            <v>1</v>
          </cell>
          <cell r="I6677">
            <v>13</v>
          </cell>
          <cell r="J6677">
            <v>1</v>
          </cell>
          <cell r="K6677">
            <v>13</v>
          </cell>
        </row>
        <row r="6678">
          <cell r="A6678">
            <v>27977</v>
          </cell>
          <cell r="B6678">
            <v>1</v>
          </cell>
          <cell r="C6678">
            <v>6.5</v>
          </cell>
          <cell r="D6678">
            <v>1</v>
          </cell>
          <cell r="E6678">
            <v>6.5</v>
          </cell>
          <cell r="J6678">
            <v>2</v>
          </cell>
          <cell r="K6678">
            <v>13</v>
          </cell>
        </row>
        <row r="6679">
          <cell r="A6679">
            <v>28508</v>
          </cell>
          <cell r="B6679">
            <v>2</v>
          </cell>
          <cell r="C6679">
            <v>13</v>
          </cell>
          <cell r="J6679">
            <v>2</v>
          </cell>
          <cell r="K6679">
            <v>13</v>
          </cell>
        </row>
        <row r="6680">
          <cell r="A6680">
            <v>29202</v>
          </cell>
          <cell r="B6680">
            <v>1</v>
          </cell>
          <cell r="C6680">
            <v>13</v>
          </cell>
          <cell r="J6680">
            <v>1</v>
          </cell>
          <cell r="K6680">
            <v>13</v>
          </cell>
        </row>
        <row r="6681">
          <cell r="A6681">
            <v>29301</v>
          </cell>
          <cell r="B6681">
            <v>13</v>
          </cell>
          <cell r="C6681">
            <v>12.92</v>
          </cell>
          <cell r="J6681">
            <v>13</v>
          </cell>
          <cell r="K6681">
            <v>12.92</v>
          </cell>
        </row>
        <row r="6682">
          <cell r="A6682">
            <v>28216</v>
          </cell>
          <cell r="H6682">
            <v>1</v>
          </cell>
          <cell r="I6682">
            <v>12.9</v>
          </cell>
          <cell r="J6682">
            <v>1</v>
          </cell>
          <cell r="K6682">
            <v>12.9</v>
          </cell>
        </row>
        <row r="6683">
          <cell r="A6683">
            <v>10545</v>
          </cell>
          <cell r="B6683">
            <v>2</v>
          </cell>
          <cell r="C6683">
            <v>12.8</v>
          </cell>
          <cell r="J6683">
            <v>2</v>
          </cell>
          <cell r="K6683">
            <v>12.8</v>
          </cell>
        </row>
        <row r="6684">
          <cell r="A6684">
            <v>30280</v>
          </cell>
          <cell r="D6684">
            <v>1</v>
          </cell>
          <cell r="E6684">
            <v>6.4</v>
          </cell>
          <cell r="H6684">
            <v>1</v>
          </cell>
          <cell r="I6684">
            <v>6.4</v>
          </cell>
          <cell r="J6684">
            <v>2</v>
          </cell>
          <cell r="K6684">
            <v>12.8</v>
          </cell>
        </row>
        <row r="6685">
          <cell r="A6685">
            <v>14817</v>
          </cell>
          <cell r="B6685">
            <v>1</v>
          </cell>
          <cell r="C6685">
            <v>6.6</v>
          </cell>
          <cell r="D6685">
            <v>1</v>
          </cell>
          <cell r="E6685">
            <v>6.07</v>
          </cell>
          <cell r="J6685">
            <v>2</v>
          </cell>
          <cell r="K6685">
            <v>12.67</v>
          </cell>
        </row>
        <row r="6686">
          <cell r="A6686">
            <v>29366</v>
          </cell>
          <cell r="B6686">
            <v>1</v>
          </cell>
          <cell r="C6686">
            <v>4.2</v>
          </cell>
          <cell r="D6686">
            <v>1</v>
          </cell>
          <cell r="E6686">
            <v>4.2</v>
          </cell>
          <cell r="F6686">
            <v>1</v>
          </cell>
          <cell r="G6686">
            <v>4.2</v>
          </cell>
          <cell r="J6686">
            <v>3</v>
          </cell>
          <cell r="K6686">
            <v>12.600000000000001</v>
          </cell>
        </row>
        <row r="6687">
          <cell r="A6687">
            <v>32165</v>
          </cell>
          <cell r="H6687">
            <v>3</v>
          </cell>
          <cell r="I6687">
            <v>12.6</v>
          </cell>
          <cell r="J6687">
            <v>3</v>
          </cell>
          <cell r="K6687">
            <v>12.6</v>
          </cell>
        </row>
        <row r="6688">
          <cell r="A6688">
            <v>17704</v>
          </cell>
          <cell r="B6688">
            <v>3</v>
          </cell>
          <cell r="C6688">
            <v>1.8</v>
          </cell>
          <cell r="D6688">
            <v>5</v>
          </cell>
          <cell r="E6688">
            <v>3</v>
          </cell>
          <cell r="F6688">
            <v>3</v>
          </cell>
          <cell r="G6688">
            <v>1.8</v>
          </cell>
          <cell r="H6688">
            <v>10</v>
          </cell>
          <cell r="I6688">
            <v>5.95</v>
          </cell>
          <cell r="J6688">
            <v>21</v>
          </cell>
          <cell r="K6688">
            <v>12.55</v>
          </cell>
        </row>
        <row r="6689">
          <cell r="A6689">
            <v>30523</v>
          </cell>
          <cell r="B6689">
            <v>3</v>
          </cell>
          <cell r="C6689">
            <v>7.5</v>
          </cell>
          <cell r="D6689">
            <v>2</v>
          </cell>
          <cell r="E6689">
            <v>5</v>
          </cell>
          <cell r="J6689">
            <v>5</v>
          </cell>
          <cell r="K6689">
            <v>12.5</v>
          </cell>
        </row>
        <row r="6690">
          <cell r="A6690">
            <v>32307</v>
          </cell>
          <cell r="H6690">
            <v>1</v>
          </cell>
          <cell r="I6690">
            <v>12.5</v>
          </cell>
          <cell r="J6690">
            <v>1</v>
          </cell>
          <cell r="K6690">
            <v>12.5</v>
          </cell>
        </row>
        <row r="6691">
          <cell r="A6691">
            <v>10538</v>
          </cell>
          <cell r="B6691">
            <v>2</v>
          </cell>
          <cell r="C6691">
            <v>12.4</v>
          </cell>
          <cell r="J6691">
            <v>2</v>
          </cell>
          <cell r="K6691">
            <v>12.4</v>
          </cell>
        </row>
        <row r="6692">
          <cell r="A6692">
            <v>11743</v>
          </cell>
          <cell r="H6692">
            <v>2</v>
          </cell>
          <cell r="I6692">
            <v>12.4</v>
          </cell>
          <cell r="J6692">
            <v>2</v>
          </cell>
          <cell r="K6692">
            <v>12.4</v>
          </cell>
        </row>
        <row r="6693">
          <cell r="A6693">
            <v>16416</v>
          </cell>
          <cell r="B6693">
            <v>1</v>
          </cell>
          <cell r="C6693">
            <v>12.4</v>
          </cell>
          <cell r="J6693">
            <v>1</v>
          </cell>
          <cell r="K6693">
            <v>12.4</v>
          </cell>
        </row>
        <row r="6694">
          <cell r="A6694">
            <v>10394</v>
          </cell>
          <cell r="B6694">
            <v>1</v>
          </cell>
          <cell r="C6694">
            <v>4</v>
          </cell>
          <cell r="D6694">
            <v>1</v>
          </cell>
          <cell r="E6694">
            <v>4</v>
          </cell>
          <cell r="F6694">
            <v>1</v>
          </cell>
          <cell r="G6694">
            <v>4</v>
          </cell>
          <cell r="J6694">
            <v>3</v>
          </cell>
          <cell r="K6694">
            <v>12</v>
          </cell>
        </row>
        <row r="6695">
          <cell r="A6695">
            <v>13533</v>
          </cell>
          <cell r="B6695">
            <v>4</v>
          </cell>
          <cell r="C6695">
            <v>6</v>
          </cell>
          <cell r="D6695">
            <v>4</v>
          </cell>
          <cell r="E6695">
            <v>6</v>
          </cell>
          <cell r="J6695">
            <v>8</v>
          </cell>
          <cell r="K6695">
            <v>12</v>
          </cell>
        </row>
        <row r="6696">
          <cell r="A6696">
            <v>22861</v>
          </cell>
          <cell r="D6696">
            <v>1</v>
          </cell>
          <cell r="E6696">
            <v>6</v>
          </cell>
          <cell r="H6696">
            <v>1</v>
          </cell>
          <cell r="I6696">
            <v>6</v>
          </cell>
          <cell r="J6696">
            <v>2</v>
          </cell>
          <cell r="K6696">
            <v>12</v>
          </cell>
        </row>
        <row r="6697">
          <cell r="A6697">
            <v>28479</v>
          </cell>
          <cell r="B6697">
            <v>1</v>
          </cell>
          <cell r="C6697">
            <v>12</v>
          </cell>
          <cell r="J6697">
            <v>1</v>
          </cell>
          <cell r="K6697">
            <v>12</v>
          </cell>
        </row>
        <row r="6698">
          <cell r="A6698">
            <v>28787</v>
          </cell>
          <cell r="D6698">
            <v>1</v>
          </cell>
          <cell r="E6698">
            <v>12</v>
          </cell>
          <cell r="J6698">
            <v>1</v>
          </cell>
          <cell r="K6698">
            <v>12</v>
          </cell>
        </row>
        <row r="6699">
          <cell r="A6699">
            <v>31392</v>
          </cell>
          <cell r="F6699">
            <v>1</v>
          </cell>
          <cell r="G6699">
            <v>3</v>
          </cell>
          <cell r="H6699">
            <v>3</v>
          </cell>
          <cell r="I6699">
            <v>9</v>
          </cell>
          <cell r="J6699">
            <v>4</v>
          </cell>
          <cell r="K6699">
            <v>12</v>
          </cell>
        </row>
        <row r="6700">
          <cell r="A6700">
            <v>31922</v>
          </cell>
          <cell r="F6700">
            <v>1</v>
          </cell>
          <cell r="G6700">
            <v>3</v>
          </cell>
          <cell r="H6700">
            <v>3</v>
          </cell>
          <cell r="I6700">
            <v>9</v>
          </cell>
          <cell r="J6700">
            <v>4</v>
          </cell>
          <cell r="K6700">
            <v>12</v>
          </cell>
        </row>
        <row r="6701">
          <cell r="A6701">
            <v>32527</v>
          </cell>
          <cell r="H6701">
            <v>3</v>
          </cell>
          <cell r="I6701">
            <v>12</v>
          </cell>
          <cell r="J6701">
            <v>3</v>
          </cell>
          <cell r="K6701">
            <v>12</v>
          </cell>
        </row>
        <row r="6702">
          <cell r="A6702">
            <v>32535</v>
          </cell>
          <cell r="H6702">
            <v>3</v>
          </cell>
          <cell r="I6702">
            <v>12</v>
          </cell>
          <cell r="J6702">
            <v>3</v>
          </cell>
          <cell r="K6702">
            <v>12</v>
          </cell>
        </row>
        <row r="6703">
          <cell r="A6703">
            <v>27441</v>
          </cell>
          <cell r="D6703">
            <v>1</v>
          </cell>
          <cell r="E6703">
            <v>1.2</v>
          </cell>
          <cell r="F6703">
            <v>8</v>
          </cell>
          <cell r="G6703">
            <v>9.6</v>
          </cell>
          <cell r="H6703">
            <v>1</v>
          </cell>
          <cell r="I6703">
            <v>1.2</v>
          </cell>
          <cell r="J6703">
            <v>10</v>
          </cell>
          <cell r="K6703">
            <v>11.999999999999998</v>
          </cell>
        </row>
        <row r="6704">
          <cell r="A6704">
            <v>32462</v>
          </cell>
          <cell r="H6704">
            <v>1</v>
          </cell>
          <cell r="I6704">
            <v>11.9</v>
          </cell>
          <cell r="J6704">
            <v>1</v>
          </cell>
          <cell r="K6704">
            <v>11.9</v>
          </cell>
        </row>
        <row r="6705">
          <cell r="A6705">
            <v>32463</v>
          </cell>
          <cell r="H6705">
            <v>1</v>
          </cell>
          <cell r="I6705">
            <v>11.9</v>
          </cell>
          <cell r="J6705">
            <v>1</v>
          </cell>
          <cell r="K6705">
            <v>11.9</v>
          </cell>
        </row>
        <row r="6706">
          <cell r="A6706">
            <v>28626</v>
          </cell>
          <cell r="B6706">
            <v>1</v>
          </cell>
          <cell r="C6706">
            <v>11.8</v>
          </cell>
          <cell r="J6706">
            <v>1</v>
          </cell>
          <cell r="K6706">
            <v>11.8</v>
          </cell>
        </row>
        <row r="6707">
          <cell r="A6707">
            <v>32392</v>
          </cell>
          <cell r="H6707">
            <v>2</v>
          </cell>
          <cell r="I6707">
            <v>11.6</v>
          </cell>
          <cell r="J6707">
            <v>2</v>
          </cell>
          <cell r="K6707">
            <v>11.6</v>
          </cell>
        </row>
        <row r="6708">
          <cell r="A6708">
            <v>10617</v>
          </cell>
          <cell r="B6708">
            <v>1</v>
          </cell>
          <cell r="C6708">
            <v>11.59</v>
          </cell>
          <cell r="J6708">
            <v>1</v>
          </cell>
          <cell r="K6708">
            <v>11.59</v>
          </cell>
        </row>
        <row r="6709">
          <cell r="A6709">
            <v>23336</v>
          </cell>
          <cell r="B6709">
            <v>1</v>
          </cell>
          <cell r="C6709">
            <v>11.5</v>
          </cell>
          <cell r="J6709">
            <v>1</v>
          </cell>
          <cell r="K6709">
            <v>11.5</v>
          </cell>
        </row>
        <row r="6710">
          <cell r="A6710">
            <v>2018240</v>
          </cell>
          <cell r="F6710">
            <v>2.29</v>
          </cell>
          <cell r="G6710">
            <v>11.43</v>
          </cell>
          <cell r="J6710">
            <v>2.29</v>
          </cell>
          <cell r="K6710">
            <v>11.43</v>
          </cell>
        </row>
        <row r="6711">
          <cell r="A6711">
            <v>12662</v>
          </cell>
          <cell r="H6711">
            <v>1</v>
          </cell>
          <cell r="I6711">
            <v>11.4</v>
          </cell>
          <cell r="J6711">
            <v>1</v>
          </cell>
          <cell r="K6711">
            <v>11.4</v>
          </cell>
        </row>
        <row r="6712">
          <cell r="A6712">
            <v>15415</v>
          </cell>
          <cell r="B6712">
            <v>2</v>
          </cell>
          <cell r="C6712">
            <v>11.4</v>
          </cell>
          <cell r="J6712">
            <v>2</v>
          </cell>
          <cell r="K6712">
            <v>11.4</v>
          </cell>
        </row>
        <row r="6713">
          <cell r="A6713">
            <v>29257</v>
          </cell>
          <cell r="B6713">
            <v>3</v>
          </cell>
          <cell r="C6713">
            <v>11.4</v>
          </cell>
          <cell r="J6713">
            <v>3</v>
          </cell>
          <cell r="K6713">
            <v>11.4</v>
          </cell>
        </row>
        <row r="6714">
          <cell r="A6714">
            <v>11052</v>
          </cell>
          <cell r="B6714">
            <v>1</v>
          </cell>
          <cell r="C6714">
            <v>5.6</v>
          </cell>
          <cell r="H6714">
            <v>1</v>
          </cell>
          <cell r="I6714">
            <v>5.6</v>
          </cell>
          <cell r="J6714">
            <v>2</v>
          </cell>
          <cell r="K6714">
            <v>11.2</v>
          </cell>
        </row>
        <row r="6715">
          <cell r="A6715">
            <v>28096</v>
          </cell>
          <cell r="B6715">
            <v>1</v>
          </cell>
          <cell r="C6715">
            <v>5.6</v>
          </cell>
          <cell r="F6715">
            <v>1</v>
          </cell>
          <cell r="G6715">
            <v>5.6</v>
          </cell>
          <cell r="J6715">
            <v>2</v>
          </cell>
          <cell r="K6715">
            <v>11.2</v>
          </cell>
        </row>
        <row r="6716">
          <cell r="A6716">
            <v>31591</v>
          </cell>
          <cell r="F6716">
            <v>2</v>
          </cell>
          <cell r="G6716">
            <v>11.2</v>
          </cell>
          <cell r="J6716">
            <v>2</v>
          </cell>
          <cell r="K6716">
            <v>11.2</v>
          </cell>
        </row>
        <row r="6717">
          <cell r="A6717">
            <v>15322</v>
          </cell>
          <cell r="B6717">
            <v>1</v>
          </cell>
          <cell r="C6717">
            <v>11</v>
          </cell>
          <cell r="J6717">
            <v>1</v>
          </cell>
          <cell r="K6717">
            <v>11</v>
          </cell>
        </row>
        <row r="6718">
          <cell r="A6718">
            <v>27674</v>
          </cell>
          <cell r="H6718">
            <v>1</v>
          </cell>
          <cell r="I6718">
            <v>10.9</v>
          </cell>
          <cell r="J6718">
            <v>1</v>
          </cell>
          <cell r="K6718">
            <v>10.9</v>
          </cell>
        </row>
        <row r="6719">
          <cell r="A6719">
            <v>29933</v>
          </cell>
          <cell r="H6719">
            <v>1</v>
          </cell>
          <cell r="I6719">
            <v>10.9</v>
          </cell>
          <cell r="J6719">
            <v>1</v>
          </cell>
          <cell r="K6719">
            <v>10.9</v>
          </cell>
        </row>
        <row r="6720">
          <cell r="A6720">
            <v>32491</v>
          </cell>
          <cell r="H6720">
            <v>1</v>
          </cell>
          <cell r="I6720">
            <v>10.9</v>
          </cell>
          <cell r="J6720">
            <v>1</v>
          </cell>
          <cell r="K6720">
            <v>10.9</v>
          </cell>
        </row>
        <row r="6721">
          <cell r="A6721">
            <v>15665</v>
          </cell>
          <cell r="H6721">
            <v>3</v>
          </cell>
          <cell r="I6721">
            <v>10.8</v>
          </cell>
          <cell r="J6721">
            <v>3</v>
          </cell>
          <cell r="K6721">
            <v>10.8</v>
          </cell>
        </row>
        <row r="6722">
          <cell r="A6722">
            <v>31544</v>
          </cell>
          <cell r="B6722">
            <v>2</v>
          </cell>
          <cell r="C6722">
            <v>10.8</v>
          </cell>
          <cell r="J6722">
            <v>2</v>
          </cell>
          <cell r="K6722">
            <v>10.8</v>
          </cell>
        </row>
        <row r="6723">
          <cell r="A6723">
            <v>32531</v>
          </cell>
          <cell r="H6723">
            <v>6</v>
          </cell>
          <cell r="I6723">
            <v>10.8</v>
          </cell>
          <cell r="J6723">
            <v>6</v>
          </cell>
          <cell r="K6723">
            <v>10.8</v>
          </cell>
        </row>
        <row r="6724">
          <cell r="A6724">
            <v>32481</v>
          </cell>
          <cell r="H6724">
            <v>1</v>
          </cell>
          <cell r="I6724">
            <v>10.6</v>
          </cell>
          <cell r="J6724">
            <v>1</v>
          </cell>
          <cell r="K6724">
            <v>10.6</v>
          </cell>
        </row>
        <row r="6725">
          <cell r="A6725">
            <v>27536</v>
          </cell>
          <cell r="D6725">
            <v>1</v>
          </cell>
          <cell r="E6725">
            <v>3.6</v>
          </cell>
          <cell r="F6725">
            <v>2</v>
          </cell>
          <cell r="G6725">
            <v>6.91</v>
          </cell>
          <cell r="J6725">
            <v>3</v>
          </cell>
          <cell r="K6725">
            <v>10.51</v>
          </cell>
        </row>
        <row r="6726">
          <cell r="A6726">
            <v>10276</v>
          </cell>
          <cell r="B6726">
            <v>4</v>
          </cell>
          <cell r="C6726">
            <v>6</v>
          </cell>
          <cell r="D6726">
            <v>3</v>
          </cell>
          <cell r="E6726">
            <v>4.5</v>
          </cell>
          <cell r="J6726">
            <v>7</v>
          </cell>
          <cell r="K6726">
            <v>10.5</v>
          </cell>
        </row>
        <row r="6727">
          <cell r="A6727">
            <v>17062</v>
          </cell>
          <cell r="H6727">
            <v>3</v>
          </cell>
          <cell r="I6727">
            <v>10.5</v>
          </cell>
          <cell r="J6727">
            <v>3</v>
          </cell>
          <cell r="K6727">
            <v>10.5</v>
          </cell>
        </row>
        <row r="6728">
          <cell r="A6728">
            <v>18231</v>
          </cell>
          <cell r="B6728">
            <v>1</v>
          </cell>
          <cell r="C6728">
            <v>10.5</v>
          </cell>
          <cell r="J6728">
            <v>1</v>
          </cell>
          <cell r="K6728">
            <v>10.5</v>
          </cell>
        </row>
        <row r="6729">
          <cell r="A6729">
            <v>18528</v>
          </cell>
          <cell r="D6729">
            <v>1</v>
          </cell>
          <cell r="E6729">
            <v>10.5</v>
          </cell>
          <cell r="J6729">
            <v>1</v>
          </cell>
          <cell r="K6729">
            <v>10.5</v>
          </cell>
        </row>
        <row r="6730">
          <cell r="A6730">
            <v>31210</v>
          </cell>
          <cell r="B6730">
            <v>7</v>
          </cell>
          <cell r="C6730">
            <v>10.5</v>
          </cell>
          <cell r="J6730">
            <v>7</v>
          </cell>
          <cell r="K6730">
            <v>10.5</v>
          </cell>
        </row>
        <row r="6731">
          <cell r="A6731">
            <v>27385</v>
          </cell>
          <cell r="D6731">
            <v>1</v>
          </cell>
          <cell r="E6731">
            <v>1.4</v>
          </cell>
          <cell r="F6731">
            <v>2</v>
          </cell>
          <cell r="G6731">
            <v>3</v>
          </cell>
          <cell r="H6731">
            <v>4</v>
          </cell>
          <cell r="I6731">
            <v>6</v>
          </cell>
          <cell r="J6731">
            <v>7</v>
          </cell>
          <cell r="K6731">
            <v>10.4</v>
          </cell>
        </row>
        <row r="6732">
          <cell r="A6732">
            <v>32385</v>
          </cell>
          <cell r="H6732">
            <v>2</v>
          </cell>
          <cell r="I6732">
            <v>10.4</v>
          </cell>
          <cell r="J6732">
            <v>2</v>
          </cell>
          <cell r="K6732">
            <v>10.4</v>
          </cell>
        </row>
        <row r="6733">
          <cell r="A6733">
            <v>18222</v>
          </cell>
          <cell r="B6733">
            <v>3</v>
          </cell>
          <cell r="C6733">
            <v>10.199999999999999</v>
          </cell>
          <cell r="J6733">
            <v>3</v>
          </cell>
          <cell r="K6733">
            <v>10.199999999999999</v>
          </cell>
        </row>
        <row r="6734">
          <cell r="A6734">
            <v>12832</v>
          </cell>
          <cell r="D6734">
            <v>1</v>
          </cell>
          <cell r="E6734">
            <v>10.1</v>
          </cell>
          <cell r="J6734">
            <v>1</v>
          </cell>
          <cell r="K6734">
            <v>10.1</v>
          </cell>
        </row>
        <row r="6735">
          <cell r="A6735">
            <v>17684</v>
          </cell>
          <cell r="B6735">
            <v>1</v>
          </cell>
          <cell r="C6735">
            <v>10.1</v>
          </cell>
          <cell r="J6735">
            <v>1</v>
          </cell>
          <cell r="K6735">
            <v>10.1</v>
          </cell>
        </row>
        <row r="6736">
          <cell r="A6736">
            <v>29221</v>
          </cell>
          <cell r="D6736">
            <v>1</v>
          </cell>
          <cell r="E6736">
            <v>5</v>
          </cell>
          <cell r="F6736">
            <v>1</v>
          </cell>
          <cell r="G6736">
            <v>5</v>
          </cell>
          <cell r="J6736">
            <v>2</v>
          </cell>
          <cell r="K6736">
            <v>10</v>
          </cell>
        </row>
        <row r="6737">
          <cell r="A6737">
            <v>30492</v>
          </cell>
          <cell r="H6737">
            <v>2</v>
          </cell>
          <cell r="I6737">
            <v>10</v>
          </cell>
          <cell r="J6737">
            <v>2</v>
          </cell>
          <cell r="K6737">
            <v>10</v>
          </cell>
        </row>
        <row r="6738">
          <cell r="A6738">
            <v>12886</v>
          </cell>
          <cell r="B6738">
            <v>1</v>
          </cell>
          <cell r="C6738">
            <v>9.9</v>
          </cell>
          <cell r="J6738">
            <v>1</v>
          </cell>
          <cell r="K6738">
            <v>9.9</v>
          </cell>
        </row>
        <row r="6739">
          <cell r="A6739">
            <v>15969</v>
          </cell>
          <cell r="D6739">
            <v>1</v>
          </cell>
          <cell r="E6739">
            <v>9.8000000000000007</v>
          </cell>
          <cell r="J6739">
            <v>1</v>
          </cell>
          <cell r="K6739">
            <v>9.8000000000000007</v>
          </cell>
        </row>
        <row r="6740">
          <cell r="A6740">
            <v>12661</v>
          </cell>
          <cell r="B6740">
            <v>1</v>
          </cell>
          <cell r="C6740">
            <v>9.6999999999999993</v>
          </cell>
          <cell r="J6740">
            <v>1</v>
          </cell>
          <cell r="K6740">
            <v>9.6999999999999993</v>
          </cell>
        </row>
        <row r="6741">
          <cell r="A6741">
            <v>12305</v>
          </cell>
          <cell r="B6741">
            <v>2</v>
          </cell>
          <cell r="C6741">
            <v>2.8</v>
          </cell>
          <cell r="D6741">
            <v>3</v>
          </cell>
          <cell r="E6741">
            <v>4.2</v>
          </cell>
          <cell r="F6741">
            <v>2</v>
          </cell>
          <cell r="G6741">
            <v>2.69</v>
          </cell>
          <cell r="J6741">
            <v>7</v>
          </cell>
          <cell r="K6741">
            <v>9.69</v>
          </cell>
        </row>
        <row r="6742">
          <cell r="A6742">
            <v>32542</v>
          </cell>
          <cell r="H6742">
            <v>5</v>
          </cell>
          <cell r="I6742">
            <v>9.68</v>
          </cell>
          <cell r="J6742">
            <v>5</v>
          </cell>
          <cell r="K6742">
            <v>9.68</v>
          </cell>
        </row>
        <row r="6743">
          <cell r="A6743">
            <v>13982</v>
          </cell>
          <cell r="D6743">
            <v>1</v>
          </cell>
          <cell r="E6743">
            <v>3.2</v>
          </cell>
          <cell r="F6743">
            <v>1</v>
          </cell>
          <cell r="G6743">
            <v>3.2</v>
          </cell>
          <cell r="H6743">
            <v>1</v>
          </cell>
          <cell r="I6743">
            <v>3.2</v>
          </cell>
          <cell r="J6743">
            <v>3</v>
          </cell>
          <cell r="K6743">
            <v>9.6000000000000014</v>
          </cell>
        </row>
        <row r="6744">
          <cell r="A6744">
            <v>29871</v>
          </cell>
          <cell r="B6744">
            <v>11</v>
          </cell>
          <cell r="C6744">
            <v>8.8000000000000007</v>
          </cell>
          <cell r="D6744">
            <v>1</v>
          </cell>
          <cell r="E6744">
            <v>0.8</v>
          </cell>
          <cell r="J6744">
            <v>12</v>
          </cell>
          <cell r="K6744">
            <v>9.6000000000000014</v>
          </cell>
        </row>
        <row r="6745">
          <cell r="A6745">
            <v>17745</v>
          </cell>
          <cell r="F6745">
            <v>1</v>
          </cell>
          <cell r="G6745">
            <v>9.5</v>
          </cell>
          <cell r="J6745">
            <v>1</v>
          </cell>
          <cell r="K6745">
            <v>9.5</v>
          </cell>
        </row>
        <row r="6746">
          <cell r="A6746">
            <v>32232</v>
          </cell>
          <cell r="H6746">
            <v>1</v>
          </cell>
          <cell r="I6746">
            <v>9.4</v>
          </cell>
          <cell r="J6746">
            <v>1</v>
          </cell>
          <cell r="K6746">
            <v>9.4</v>
          </cell>
        </row>
        <row r="6747">
          <cell r="A6747">
            <v>2027963</v>
          </cell>
          <cell r="D6747">
            <v>2.89</v>
          </cell>
          <cell r="E6747">
            <v>9.23</v>
          </cell>
          <cell r="J6747">
            <v>2.89</v>
          </cell>
          <cell r="K6747">
            <v>9.23</v>
          </cell>
        </row>
        <row r="6748">
          <cell r="A6748">
            <v>17749</v>
          </cell>
          <cell r="F6748">
            <v>1</v>
          </cell>
          <cell r="G6748">
            <v>9.1999999999999993</v>
          </cell>
          <cell r="J6748">
            <v>1</v>
          </cell>
          <cell r="K6748">
            <v>9.1999999999999993</v>
          </cell>
        </row>
        <row r="6749">
          <cell r="A6749">
            <v>16045</v>
          </cell>
          <cell r="B6749">
            <v>2</v>
          </cell>
          <cell r="C6749">
            <v>9</v>
          </cell>
          <cell r="J6749">
            <v>2</v>
          </cell>
          <cell r="K6749">
            <v>9</v>
          </cell>
        </row>
        <row r="6750">
          <cell r="A6750">
            <v>18105</v>
          </cell>
          <cell r="B6750">
            <v>2</v>
          </cell>
          <cell r="C6750">
            <v>9</v>
          </cell>
          <cell r="J6750">
            <v>2</v>
          </cell>
          <cell r="K6750">
            <v>9</v>
          </cell>
        </row>
        <row r="6751">
          <cell r="A6751">
            <v>18168</v>
          </cell>
          <cell r="D6751">
            <v>1</v>
          </cell>
          <cell r="E6751">
            <v>4.5</v>
          </cell>
          <cell r="H6751">
            <v>1</v>
          </cell>
          <cell r="I6751">
            <v>4.5</v>
          </cell>
          <cell r="J6751">
            <v>2</v>
          </cell>
          <cell r="K6751">
            <v>9</v>
          </cell>
        </row>
        <row r="6752">
          <cell r="A6752">
            <v>18178</v>
          </cell>
          <cell r="D6752">
            <v>1</v>
          </cell>
          <cell r="E6752">
            <v>9</v>
          </cell>
          <cell r="J6752">
            <v>1</v>
          </cell>
          <cell r="K6752">
            <v>9</v>
          </cell>
        </row>
        <row r="6753">
          <cell r="A6753">
            <v>31992</v>
          </cell>
          <cell r="H6753">
            <v>2</v>
          </cell>
          <cell r="I6753">
            <v>9</v>
          </cell>
          <cell r="J6753">
            <v>2</v>
          </cell>
          <cell r="K6753">
            <v>9</v>
          </cell>
        </row>
        <row r="6754">
          <cell r="A6754">
            <v>32543</v>
          </cell>
          <cell r="H6754">
            <v>6</v>
          </cell>
          <cell r="I6754">
            <v>9</v>
          </cell>
          <cell r="J6754">
            <v>6</v>
          </cell>
          <cell r="K6754">
            <v>9</v>
          </cell>
        </row>
        <row r="6755">
          <cell r="A6755">
            <v>2022423</v>
          </cell>
          <cell r="B6755">
            <v>0.98</v>
          </cell>
          <cell r="C6755">
            <v>7.84</v>
          </cell>
          <cell r="F6755">
            <v>0.13</v>
          </cell>
          <cell r="G6755">
            <v>1.01</v>
          </cell>
          <cell r="J6755">
            <v>1.1099999999999999</v>
          </cell>
          <cell r="K6755">
            <v>8.85</v>
          </cell>
        </row>
        <row r="6756">
          <cell r="A6756">
            <v>11202</v>
          </cell>
          <cell r="B6756">
            <v>4</v>
          </cell>
          <cell r="C6756">
            <v>8.8000000000000007</v>
          </cell>
          <cell r="J6756">
            <v>4</v>
          </cell>
          <cell r="K6756">
            <v>8.8000000000000007</v>
          </cell>
        </row>
        <row r="6757">
          <cell r="A6757">
            <v>32195</v>
          </cell>
          <cell r="H6757">
            <v>1</v>
          </cell>
          <cell r="I6757">
            <v>8.6</v>
          </cell>
          <cell r="J6757">
            <v>1</v>
          </cell>
          <cell r="K6757">
            <v>8.6</v>
          </cell>
        </row>
        <row r="6758">
          <cell r="A6758">
            <v>28735</v>
          </cell>
          <cell r="H6758">
            <v>1</v>
          </cell>
          <cell r="I6758">
            <v>8.5</v>
          </cell>
          <cell r="J6758">
            <v>1</v>
          </cell>
          <cell r="K6758">
            <v>8.5</v>
          </cell>
        </row>
        <row r="6759">
          <cell r="A6759">
            <v>17729</v>
          </cell>
          <cell r="B6759">
            <v>4</v>
          </cell>
          <cell r="C6759">
            <v>2</v>
          </cell>
          <cell r="D6759">
            <v>8</v>
          </cell>
          <cell r="E6759">
            <v>3.96</v>
          </cell>
          <cell r="F6759">
            <v>5</v>
          </cell>
          <cell r="G6759">
            <v>2.5</v>
          </cell>
          <cell r="J6759">
            <v>17</v>
          </cell>
          <cell r="K6759">
            <v>8.4600000000000009</v>
          </cell>
        </row>
        <row r="6760">
          <cell r="A6760">
            <v>16227</v>
          </cell>
          <cell r="B6760">
            <v>2</v>
          </cell>
          <cell r="C6760">
            <v>8.4</v>
          </cell>
          <cell r="J6760">
            <v>2</v>
          </cell>
          <cell r="K6760">
            <v>8.4</v>
          </cell>
        </row>
        <row r="6761">
          <cell r="A6761">
            <v>27998</v>
          </cell>
          <cell r="B6761">
            <v>3</v>
          </cell>
          <cell r="C6761">
            <v>4.2</v>
          </cell>
          <cell r="D6761">
            <v>1</v>
          </cell>
          <cell r="E6761">
            <v>1.4</v>
          </cell>
          <cell r="F6761">
            <v>2</v>
          </cell>
          <cell r="G6761">
            <v>2.8</v>
          </cell>
          <cell r="J6761">
            <v>6</v>
          </cell>
          <cell r="K6761">
            <v>8.3999999999999986</v>
          </cell>
        </row>
        <row r="6762">
          <cell r="A6762">
            <v>27337</v>
          </cell>
          <cell r="B6762">
            <v>1</v>
          </cell>
          <cell r="C6762">
            <v>1.2</v>
          </cell>
          <cell r="D6762">
            <v>1</v>
          </cell>
          <cell r="E6762">
            <v>1.2</v>
          </cell>
          <cell r="F6762">
            <v>2</v>
          </cell>
          <cell r="G6762">
            <v>2.4</v>
          </cell>
          <cell r="H6762">
            <v>3</v>
          </cell>
          <cell r="I6762">
            <v>3.5</v>
          </cell>
          <cell r="J6762">
            <v>7</v>
          </cell>
          <cell r="K6762">
            <v>8.3000000000000007</v>
          </cell>
        </row>
        <row r="6763">
          <cell r="A6763">
            <v>2030627</v>
          </cell>
          <cell r="B6763">
            <v>1.04</v>
          </cell>
          <cell r="C6763">
            <v>8.2799999999999994</v>
          </cell>
          <cell r="J6763">
            <v>1.04</v>
          </cell>
          <cell r="K6763">
            <v>8.2799999999999994</v>
          </cell>
        </row>
        <row r="6764">
          <cell r="A6764">
            <v>2031659</v>
          </cell>
          <cell r="H6764">
            <v>1.01</v>
          </cell>
          <cell r="I6764">
            <v>8.11</v>
          </cell>
          <cell r="J6764">
            <v>1.01</v>
          </cell>
          <cell r="K6764">
            <v>8.11</v>
          </cell>
        </row>
        <row r="6765">
          <cell r="A6765">
            <v>22792</v>
          </cell>
          <cell r="B6765">
            <v>2</v>
          </cell>
          <cell r="C6765">
            <v>8.06</v>
          </cell>
          <cell r="J6765">
            <v>2</v>
          </cell>
          <cell r="K6765">
            <v>8.06</v>
          </cell>
        </row>
        <row r="6766">
          <cell r="A6766">
            <v>10209</v>
          </cell>
          <cell r="B6766">
            <v>10</v>
          </cell>
          <cell r="C6766">
            <v>8</v>
          </cell>
          <cell r="J6766">
            <v>10</v>
          </cell>
          <cell r="K6766">
            <v>8</v>
          </cell>
        </row>
        <row r="6767">
          <cell r="A6767">
            <v>10380</v>
          </cell>
          <cell r="B6767">
            <v>2</v>
          </cell>
          <cell r="C6767">
            <v>8</v>
          </cell>
          <cell r="J6767">
            <v>2</v>
          </cell>
          <cell r="K6767">
            <v>8</v>
          </cell>
        </row>
        <row r="6768">
          <cell r="A6768">
            <v>32526</v>
          </cell>
          <cell r="H6768">
            <v>4</v>
          </cell>
          <cell r="I6768">
            <v>8</v>
          </cell>
          <cell r="J6768">
            <v>4</v>
          </cell>
          <cell r="K6768">
            <v>8</v>
          </cell>
        </row>
        <row r="6769">
          <cell r="A6769">
            <v>32534</v>
          </cell>
          <cell r="H6769">
            <v>2</v>
          </cell>
          <cell r="I6769">
            <v>8</v>
          </cell>
          <cell r="J6769">
            <v>2</v>
          </cell>
          <cell r="K6769">
            <v>8</v>
          </cell>
        </row>
        <row r="6770">
          <cell r="A6770">
            <v>10476</v>
          </cell>
          <cell r="F6770">
            <v>1</v>
          </cell>
          <cell r="G6770">
            <v>7.9</v>
          </cell>
          <cell r="J6770">
            <v>1</v>
          </cell>
          <cell r="K6770">
            <v>7.9</v>
          </cell>
        </row>
        <row r="6771">
          <cell r="A6771">
            <v>18139</v>
          </cell>
          <cell r="B6771">
            <v>1</v>
          </cell>
          <cell r="C6771">
            <v>7.9</v>
          </cell>
          <cell r="J6771">
            <v>1</v>
          </cell>
          <cell r="K6771">
            <v>7.9</v>
          </cell>
        </row>
        <row r="6772">
          <cell r="A6772">
            <v>31421</v>
          </cell>
          <cell r="B6772">
            <v>1</v>
          </cell>
          <cell r="C6772">
            <v>3.9</v>
          </cell>
          <cell r="H6772">
            <v>1</v>
          </cell>
          <cell r="I6772">
            <v>3.9</v>
          </cell>
          <cell r="J6772">
            <v>2</v>
          </cell>
          <cell r="K6772">
            <v>7.8</v>
          </cell>
        </row>
        <row r="6773">
          <cell r="A6773">
            <v>31422</v>
          </cell>
          <cell r="B6773">
            <v>1</v>
          </cell>
          <cell r="C6773">
            <v>3.9</v>
          </cell>
          <cell r="H6773">
            <v>1</v>
          </cell>
          <cell r="I6773">
            <v>3.9</v>
          </cell>
          <cell r="J6773">
            <v>2</v>
          </cell>
          <cell r="K6773">
            <v>7.8</v>
          </cell>
        </row>
        <row r="6774">
          <cell r="A6774">
            <v>31476</v>
          </cell>
          <cell r="H6774">
            <v>3</v>
          </cell>
          <cell r="I6774">
            <v>7.8</v>
          </cell>
          <cell r="J6774">
            <v>3</v>
          </cell>
          <cell r="K6774">
            <v>7.8</v>
          </cell>
        </row>
        <row r="6775">
          <cell r="A6775">
            <v>10496</v>
          </cell>
          <cell r="F6775">
            <v>1</v>
          </cell>
          <cell r="G6775">
            <v>7.7</v>
          </cell>
          <cell r="J6775">
            <v>1</v>
          </cell>
          <cell r="K6775">
            <v>7.7</v>
          </cell>
        </row>
        <row r="6776">
          <cell r="A6776">
            <v>17105</v>
          </cell>
          <cell r="B6776">
            <v>4</v>
          </cell>
          <cell r="C6776">
            <v>4.4000000000000004</v>
          </cell>
          <cell r="D6776">
            <v>1</v>
          </cell>
          <cell r="E6776">
            <v>1.1000000000000001</v>
          </cell>
          <cell r="H6776">
            <v>2</v>
          </cell>
          <cell r="I6776">
            <v>2.2000000000000002</v>
          </cell>
          <cell r="J6776">
            <v>7</v>
          </cell>
          <cell r="K6776">
            <v>7.7</v>
          </cell>
        </row>
        <row r="6777">
          <cell r="A6777">
            <v>18125</v>
          </cell>
          <cell r="H6777">
            <v>1</v>
          </cell>
          <cell r="I6777">
            <v>7.6</v>
          </cell>
          <cell r="J6777">
            <v>1</v>
          </cell>
          <cell r="K6777">
            <v>7.6</v>
          </cell>
        </row>
        <row r="6778">
          <cell r="A6778">
            <v>32483</v>
          </cell>
          <cell r="H6778">
            <v>1</v>
          </cell>
          <cell r="I6778">
            <v>7.6</v>
          </cell>
          <cell r="J6778">
            <v>1</v>
          </cell>
          <cell r="K6778">
            <v>7.6</v>
          </cell>
        </row>
        <row r="6779">
          <cell r="A6779">
            <v>23465</v>
          </cell>
          <cell r="D6779">
            <v>1</v>
          </cell>
          <cell r="E6779">
            <v>2.6</v>
          </cell>
          <cell r="F6779">
            <v>2</v>
          </cell>
          <cell r="G6779">
            <v>4.99</v>
          </cell>
          <cell r="J6779">
            <v>3</v>
          </cell>
          <cell r="K6779">
            <v>7.59</v>
          </cell>
        </row>
        <row r="6780">
          <cell r="A6780">
            <v>2029171</v>
          </cell>
          <cell r="F6780">
            <v>0.12</v>
          </cell>
          <cell r="G6780">
            <v>4.47</v>
          </cell>
          <cell r="H6780">
            <v>0.08</v>
          </cell>
          <cell r="I6780">
            <v>3.11</v>
          </cell>
          <cell r="J6780">
            <v>0.2</v>
          </cell>
          <cell r="K6780">
            <v>7.58</v>
          </cell>
        </row>
        <row r="6781">
          <cell r="A6781">
            <v>17245</v>
          </cell>
          <cell r="F6781">
            <v>1</v>
          </cell>
          <cell r="G6781">
            <v>7.5</v>
          </cell>
          <cell r="J6781">
            <v>1</v>
          </cell>
          <cell r="K6781">
            <v>7.5</v>
          </cell>
        </row>
        <row r="6782">
          <cell r="A6782">
            <v>2018389</v>
          </cell>
          <cell r="B6782">
            <v>0.62</v>
          </cell>
          <cell r="C6782">
            <v>5.05</v>
          </cell>
          <cell r="H6782">
            <v>0.3</v>
          </cell>
          <cell r="I6782">
            <v>2.4300000000000002</v>
          </cell>
          <cell r="J6782">
            <v>0.91999999999999993</v>
          </cell>
          <cell r="K6782">
            <v>7.48</v>
          </cell>
        </row>
        <row r="6783">
          <cell r="A6783">
            <v>10655</v>
          </cell>
          <cell r="F6783">
            <v>1</v>
          </cell>
          <cell r="G6783">
            <v>7.2</v>
          </cell>
          <cell r="J6783">
            <v>1</v>
          </cell>
          <cell r="K6783">
            <v>7.2</v>
          </cell>
        </row>
        <row r="6784">
          <cell r="A6784">
            <v>17874</v>
          </cell>
          <cell r="B6784">
            <v>1</v>
          </cell>
          <cell r="C6784">
            <v>7.2</v>
          </cell>
          <cell r="J6784">
            <v>1</v>
          </cell>
          <cell r="K6784">
            <v>7.2</v>
          </cell>
        </row>
        <row r="6785">
          <cell r="A6785">
            <v>30417</v>
          </cell>
          <cell r="D6785">
            <v>1</v>
          </cell>
          <cell r="E6785">
            <v>2.4</v>
          </cell>
          <cell r="F6785">
            <v>2</v>
          </cell>
          <cell r="G6785">
            <v>4.6100000000000003</v>
          </cell>
          <cell r="J6785">
            <v>3</v>
          </cell>
          <cell r="K6785">
            <v>7.01</v>
          </cell>
        </row>
        <row r="6786">
          <cell r="A6786">
            <v>10131</v>
          </cell>
          <cell r="B6786">
            <v>1</v>
          </cell>
          <cell r="C6786">
            <v>3.5</v>
          </cell>
          <cell r="H6786">
            <v>1</v>
          </cell>
          <cell r="I6786">
            <v>3.5</v>
          </cell>
          <cell r="J6786">
            <v>2</v>
          </cell>
          <cell r="K6786">
            <v>7</v>
          </cell>
        </row>
        <row r="6787">
          <cell r="A6787">
            <v>13869</v>
          </cell>
          <cell r="B6787">
            <v>1</v>
          </cell>
          <cell r="C6787">
            <v>7</v>
          </cell>
          <cell r="J6787">
            <v>1</v>
          </cell>
          <cell r="K6787">
            <v>7</v>
          </cell>
        </row>
        <row r="6788">
          <cell r="A6788">
            <v>17460</v>
          </cell>
          <cell r="H6788">
            <v>1</v>
          </cell>
          <cell r="I6788">
            <v>7</v>
          </cell>
          <cell r="J6788">
            <v>1</v>
          </cell>
          <cell r="K6788">
            <v>7</v>
          </cell>
        </row>
        <row r="6789">
          <cell r="A6789">
            <v>10793</v>
          </cell>
          <cell r="B6789">
            <v>1</v>
          </cell>
          <cell r="C6789">
            <v>6.9</v>
          </cell>
          <cell r="J6789">
            <v>1</v>
          </cell>
          <cell r="K6789">
            <v>6.9</v>
          </cell>
        </row>
        <row r="6790">
          <cell r="A6790">
            <v>16460</v>
          </cell>
          <cell r="D6790">
            <v>1</v>
          </cell>
          <cell r="E6790">
            <v>6.9</v>
          </cell>
          <cell r="J6790">
            <v>1</v>
          </cell>
          <cell r="K6790">
            <v>6.9</v>
          </cell>
        </row>
        <row r="6791">
          <cell r="A6791">
            <v>10641</v>
          </cell>
          <cell r="B6791">
            <v>1</v>
          </cell>
          <cell r="C6791">
            <v>6.6</v>
          </cell>
          <cell r="J6791">
            <v>1</v>
          </cell>
          <cell r="K6791">
            <v>6.6</v>
          </cell>
        </row>
        <row r="6792">
          <cell r="A6792">
            <v>15979</v>
          </cell>
          <cell r="B6792">
            <v>2</v>
          </cell>
          <cell r="C6792">
            <v>6.6</v>
          </cell>
          <cell r="J6792">
            <v>2</v>
          </cell>
          <cell r="K6792">
            <v>6.6</v>
          </cell>
        </row>
        <row r="6793">
          <cell r="A6793">
            <v>11196</v>
          </cell>
          <cell r="H6793">
            <v>1</v>
          </cell>
          <cell r="I6793">
            <v>6.5</v>
          </cell>
          <cell r="J6793">
            <v>1</v>
          </cell>
          <cell r="K6793">
            <v>6.5</v>
          </cell>
        </row>
        <row r="6794">
          <cell r="A6794">
            <v>28009</v>
          </cell>
          <cell r="B6794">
            <v>11</v>
          </cell>
          <cell r="C6794">
            <v>6.5</v>
          </cell>
          <cell r="J6794">
            <v>11</v>
          </cell>
          <cell r="K6794">
            <v>6.5</v>
          </cell>
        </row>
        <row r="6795">
          <cell r="A6795">
            <v>32200</v>
          </cell>
          <cell r="H6795">
            <v>1</v>
          </cell>
          <cell r="I6795">
            <v>6.5</v>
          </cell>
          <cell r="J6795">
            <v>1</v>
          </cell>
          <cell r="K6795">
            <v>6.5</v>
          </cell>
        </row>
        <row r="6796">
          <cell r="A6796">
            <v>10410</v>
          </cell>
          <cell r="B6796">
            <v>1</v>
          </cell>
          <cell r="C6796">
            <v>6.35</v>
          </cell>
          <cell r="J6796">
            <v>1</v>
          </cell>
          <cell r="K6796">
            <v>6.35</v>
          </cell>
        </row>
        <row r="6797">
          <cell r="A6797">
            <v>10539</v>
          </cell>
          <cell r="B6797">
            <v>1</v>
          </cell>
          <cell r="C6797">
            <v>6.2</v>
          </cell>
          <cell r="J6797">
            <v>1</v>
          </cell>
          <cell r="K6797">
            <v>6.2</v>
          </cell>
        </row>
        <row r="6798">
          <cell r="A6798">
            <v>2018387</v>
          </cell>
          <cell r="D6798">
            <v>1</v>
          </cell>
          <cell r="E6798">
            <v>6.2</v>
          </cell>
          <cell r="J6798">
            <v>1</v>
          </cell>
          <cell r="K6798">
            <v>6.2</v>
          </cell>
        </row>
        <row r="6799">
          <cell r="A6799">
            <v>27439</v>
          </cell>
          <cell r="D6799">
            <v>2</v>
          </cell>
          <cell r="E6799">
            <v>2.4</v>
          </cell>
          <cell r="F6799">
            <v>2</v>
          </cell>
          <cell r="G6799">
            <v>2.4</v>
          </cell>
          <cell r="H6799">
            <v>1</v>
          </cell>
          <cell r="I6799">
            <v>1.2</v>
          </cell>
          <cell r="J6799">
            <v>5</v>
          </cell>
          <cell r="K6799">
            <v>6</v>
          </cell>
        </row>
        <row r="6800">
          <cell r="A6800">
            <v>28040</v>
          </cell>
          <cell r="F6800">
            <v>1</v>
          </cell>
          <cell r="G6800">
            <v>6</v>
          </cell>
          <cell r="J6800">
            <v>1</v>
          </cell>
          <cell r="K6800">
            <v>6</v>
          </cell>
        </row>
        <row r="6801">
          <cell r="A6801">
            <v>16466</v>
          </cell>
          <cell r="D6801">
            <v>1</v>
          </cell>
          <cell r="E6801">
            <v>5.9</v>
          </cell>
          <cell r="J6801">
            <v>1</v>
          </cell>
          <cell r="K6801">
            <v>5.9</v>
          </cell>
        </row>
        <row r="6802">
          <cell r="A6802">
            <v>23396</v>
          </cell>
          <cell r="B6802">
            <v>1</v>
          </cell>
          <cell r="C6802">
            <v>5.9</v>
          </cell>
          <cell r="J6802">
            <v>1</v>
          </cell>
          <cell r="K6802">
            <v>5.9</v>
          </cell>
        </row>
        <row r="6803">
          <cell r="A6803">
            <v>16046</v>
          </cell>
          <cell r="H6803">
            <v>1</v>
          </cell>
          <cell r="I6803">
            <v>5.8</v>
          </cell>
          <cell r="J6803">
            <v>1</v>
          </cell>
          <cell r="K6803">
            <v>5.8</v>
          </cell>
        </row>
        <row r="6804">
          <cell r="A6804">
            <v>17342</v>
          </cell>
          <cell r="B6804">
            <v>1</v>
          </cell>
          <cell r="C6804">
            <v>5.8</v>
          </cell>
          <cell r="J6804">
            <v>1</v>
          </cell>
          <cell r="K6804">
            <v>5.8</v>
          </cell>
        </row>
        <row r="6805">
          <cell r="A6805">
            <v>32136</v>
          </cell>
          <cell r="F6805">
            <v>2</v>
          </cell>
          <cell r="G6805">
            <v>5.8</v>
          </cell>
          <cell r="J6805">
            <v>2</v>
          </cell>
          <cell r="K6805">
            <v>5.8</v>
          </cell>
        </row>
        <row r="6806">
          <cell r="A6806">
            <v>32391</v>
          </cell>
          <cell r="H6806">
            <v>1</v>
          </cell>
          <cell r="I6806">
            <v>5.8</v>
          </cell>
          <cell r="J6806">
            <v>1</v>
          </cell>
          <cell r="K6806">
            <v>5.8</v>
          </cell>
        </row>
        <row r="6807">
          <cell r="A6807">
            <v>31834</v>
          </cell>
          <cell r="D6807">
            <v>4</v>
          </cell>
          <cell r="E6807">
            <v>5.76</v>
          </cell>
          <cell r="J6807">
            <v>4</v>
          </cell>
          <cell r="K6807">
            <v>5.76</v>
          </cell>
        </row>
        <row r="6808">
          <cell r="A6808">
            <v>28248</v>
          </cell>
          <cell r="B6808">
            <v>2</v>
          </cell>
          <cell r="C6808">
            <v>3.8</v>
          </cell>
          <cell r="F6808">
            <v>1</v>
          </cell>
          <cell r="G6808">
            <v>1.9</v>
          </cell>
          <cell r="J6808">
            <v>3</v>
          </cell>
          <cell r="K6808">
            <v>5.6999999999999993</v>
          </cell>
        </row>
        <row r="6809">
          <cell r="A6809">
            <v>2010416</v>
          </cell>
          <cell r="D6809">
            <v>0.24</v>
          </cell>
          <cell r="E6809">
            <v>1.76</v>
          </cell>
          <cell r="H6809">
            <v>0.52</v>
          </cell>
          <cell r="I6809">
            <v>3.9</v>
          </cell>
          <cell r="J6809">
            <v>0.76</v>
          </cell>
          <cell r="K6809">
            <v>5.66</v>
          </cell>
        </row>
        <row r="6810">
          <cell r="A6810">
            <v>12308</v>
          </cell>
          <cell r="B6810">
            <v>3</v>
          </cell>
          <cell r="C6810">
            <v>4.2</v>
          </cell>
          <cell r="D6810">
            <v>1</v>
          </cell>
          <cell r="E6810">
            <v>1.4</v>
          </cell>
          <cell r="J6810">
            <v>4</v>
          </cell>
          <cell r="K6810">
            <v>5.6</v>
          </cell>
        </row>
        <row r="6811">
          <cell r="A6811">
            <v>28422</v>
          </cell>
          <cell r="H6811">
            <v>1</v>
          </cell>
          <cell r="I6811">
            <v>5.5</v>
          </cell>
          <cell r="J6811">
            <v>1</v>
          </cell>
          <cell r="K6811">
            <v>5.5</v>
          </cell>
        </row>
        <row r="6812">
          <cell r="A6812">
            <v>12793</v>
          </cell>
          <cell r="H6812">
            <v>1</v>
          </cell>
          <cell r="I6812">
            <v>5.4</v>
          </cell>
          <cell r="J6812">
            <v>1</v>
          </cell>
          <cell r="K6812">
            <v>5.4</v>
          </cell>
        </row>
        <row r="6813">
          <cell r="A6813">
            <v>32530</v>
          </cell>
          <cell r="H6813">
            <v>3</v>
          </cell>
          <cell r="I6813">
            <v>5.4</v>
          </cell>
          <cell r="J6813">
            <v>3</v>
          </cell>
          <cell r="K6813">
            <v>5.4</v>
          </cell>
        </row>
        <row r="6814">
          <cell r="A6814">
            <v>32532</v>
          </cell>
          <cell r="H6814">
            <v>3</v>
          </cell>
          <cell r="I6814">
            <v>5.4</v>
          </cell>
          <cell r="J6814">
            <v>3</v>
          </cell>
          <cell r="K6814">
            <v>5.4</v>
          </cell>
        </row>
        <row r="6815">
          <cell r="A6815">
            <v>17705</v>
          </cell>
          <cell r="B6815">
            <v>4</v>
          </cell>
          <cell r="C6815">
            <v>2.4</v>
          </cell>
          <cell r="D6815">
            <v>1</v>
          </cell>
          <cell r="E6815">
            <v>0.6</v>
          </cell>
          <cell r="F6815">
            <v>3</v>
          </cell>
          <cell r="G6815">
            <v>1.8</v>
          </cell>
          <cell r="H6815">
            <v>1</v>
          </cell>
          <cell r="I6815">
            <v>0.6</v>
          </cell>
          <cell r="J6815">
            <v>9</v>
          </cell>
          <cell r="K6815">
            <v>5.3999999999999995</v>
          </cell>
        </row>
        <row r="6816">
          <cell r="A6816">
            <v>10623</v>
          </cell>
          <cell r="D6816">
            <v>1</v>
          </cell>
          <cell r="E6816">
            <v>5.3</v>
          </cell>
          <cell r="J6816">
            <v>1</v>
          </cell>
          <cell r="K6816">
            <v>5.3</v>
          </cell>
        </row>
        <row r="6817">
          <cell r="A6817">
            <v>27957</v>
          </cell>
          <cell r="H6817">
            <v>52</v>
          </cell>
          <cell r="I6817">
            <v>5.2</v>
          </cell>
          <cell r="J6817">
            <v>52</v>
          </cell>
          <cell r="K6817">
            <v>5.2</v>
          </cell>
        </row>
        <row r="6818">
          <cell r="A6818">
            <v>2027462</v>
          </cell>
          <cell r="F6818">
            <v>0.68</v>
          </cell>
          <cell r="G6818">
            <v>5.13</v>
          </cell>
          <cell r="J6818">
            <v>0.68</v>
          </cell>
          <cell r="K6818">
            <v>5.13</v>
          </cell>
        </row>
        <row r="6819">
          <cell r="A6819">
            <v>2029960</v>
          </cell>
          <cell r="F6819">
            <v>1.1399999999999999</v>
          </cell>
          <cell r="G6819">
            <v>5.13</v>
          </cell>
          <cell r="J6819">
            <v>1.1399999999999999</v>
          </cell>
          <cell r="K6819">
            <v>5.13</v>
          </cell>
        </row>
        <row r="6820">
          <cell r="A6820">
            <v>11903</v>
          </cell>
          <cell r="H6820">
            <v>10</v>
          </cell>
          <cell r="I6820">
            <v>5</v>
          </cell>
          <cell r="J6820">
            <v>10</v>
          </cell>
          <cell r="K6820">
            <v>5</v>
          </cell>
        </row>
        <row r="6821">
          <cell r="A6821">
            <v>32545</v>
          </cell>
          <cell r="H6821">
            <v>2</v>
          </cell>
          <cell r="I6821">
            <v>5</v>
          </cell>
          <cell r="J6821">
            <v>2</v>
          </cell>
          <cell r="K6821">
            <v>5</v>
          </cell>
        </row>
        <row r="6822">
          <cell r="A6822">
            <v>2027654</v>
          </cell>
          <cell r="B6822">
            <v>1.02</v>
          </cell>
          <cell r="C6822">
            <v>4.97</v>
          </cell>
          <cell r="J6822">
            <v>1.02</v>
          </cell>
          <cell r="K6822">
            <v>4.97</v>
          </cell>
        </row>
        <row r="6823">
          <cell r="A6823">
            <v>16468</v>
          </cell>
          <cell r="D6823">
            <v>1</v>
          </cell>
          <cell r="E6823">
            <v>4.9000000000000004</v>
          </cell>
          <cell r="J6823">
            <v>1</v>
          </cell>
          <cell r="K6823">
            <v>4.9000000000000004</v>
          </cell>
        </row>
        <row r="6824">
          <cell r="A6824">
            <v>22647</v>
          </cell>
          <cell r="H6824">
            <v>1</v>
          </cell>
          <cell r="I6824">
            <v>4.9000000000000004</v>
          </cell>
          <cell r="J6824">
            <v>1</v>
          </cell>
          <cell r="K6824">
            <v>4.9000000000000004</v>
          </cell>
        </row>
        <row r="6825">
          <cell r="A6825">
            <v>15911</v>
          </cell>
          <cell r="D6825">
            <v>1</v>
          </cell>
          <cell r="E6825">
            <v>4.8</v>
          </cell>
          <cell r="J6825">
            <v>1</v>
          </cell>
          <cell r="K6825">
            <v>4.8</v>
          </cell>
        </row>
        <row r="6826">
          <cell r="A6826">
            <v>22269</v>
          </cell>
          <cell r="B6826">
            <v>1</v>
          </cell>
          <cell r="C6826">
            <v>4.8</v>
          </cell>
          <cell r="J6826">
            <v>1</v>
          </cell>
          <cell r="K6826">
            <v>4.8</v>
          </cell>
        </row>
        <row r="6827">
          <cell r="A6827">
            <v>22260</v>
          </cell>
          <cell r="F6827">
            <v>2</v>
          </cell>
          <cell r="G6827">
            <v>1.58</v>
          </cell>
          <cell r="H6827">
            <v>4</v>
          </cell>
          <cell r="I6827">
            <v>3.1</v>
          </cell>
          <cell r="J6827">
            <v>6</v>
          </cell>
          <cell r="K6827">
            <v>4.68</v>
          </cell>
        </row>
        <row r="6828">
          <cell r="A6828">
            <v>2016408</v>
          </cell>
          <cell r="D6828">
            <v>0.32</v>
          </cell>
          <cell r="E6828">
            <v>3.11</v>
          </cell>
          <cell r="H6828">
            <v>0.15</v>
          </cell>
          <cell r="I6828">
            <v>1.46</v>
          </cell>
          <cell r="J6828">
            <v>0.47</v>
          </cell>
          <cell r="K6828">
            <v>4.57</v>
          </cell>
        </row>
        <row r="6829">
          <cell r="A6829">
            <v>18314</v>
          </cell>
          <cell r="B6829">
            <v>1</v>
          </cell>
          <cell r="C6829">
            <v>4.5</v>
          </cell>
          <cell r="J6829">
            <v>1</v>
          </cell>
          <cell r="K6829">
            <v>4.5</v>
          </cell>
        </row>
        <row r="6830">
          <cell r="A6830">
            <v>30622</v>
          </cell>
          <cell r="B6830">
            <v>1</v>
          </cell>
          <cell r="C6830">
            <v>4.4000000000000004</v>
          </cell>
          <cell r="J6830">
            <v>1</v>
          </cell>
          <cell r="K6830">
            <v>4.4000000000000004</v>
          </cell>
        </row>
        <row r="6831">
          <cell r="A6831">
            <v>30395</v>
          </cell>
          <cell r="B6831">
            <v>1</v>
          </cell>
          <cell r="C6831">
            <v>4.3</v>
          </cell>
          <cell r="J6831">
            <v>1</v>
          </cell>
          <cell r="K6831">
            <v>4.3</v>
          </cell>
        </row>
        <row r="6832">
          <cell r="A6832">
            <v>32386</v>
          </cell>
          <cell r="H6832">
            <v>1</v>
          </cell>
          <cell r="I6832">
            <v>4.3</v>
          </cell>
          <cell r="J6832">
            <v>1</v>
          </cell>
          <cell r="K6832">
            <v>4.3</v>
          </cell>
        </row>
        <row r="6833">
          <cell r="A6833">
            <v>32339</v>
          </cell>
          <cell r="H6833">
            <v>1</v>
          </cell>
          <cell r="I6833">
            <v>4.2</v>
          </cell>
          <cell r="J6833">
            <v>1</v>
          </cell>
          <cell r="K6833">
            <v>4.2</v>
          </cell>
        </row>
        <row r="6834">
          <cell r="A6834">
            <v>32340</v>
          </cell>
          <cell r="H6834">
            <v>1</v>
          </cell>
          <cell r="I6834">
            <v>4.2</v>
          </cell>
          <cell r="J6834">
            <v>1</v>
          </cell>
          <cell r="K6834">
            <v>4.2</v>
          </cell>
        </row>
        <row r="6835">
          <cell r="A6835">
            <v>32528</v>
          </cell>
          <cell r="H6835">
            <v>2</v>
          </cell>
          <cell r="I6835">
            <v>4.04</v>
          </cell>
          <cell r="J6835">
            <v>2</v>
          </cell>
          <cell r="K6835">
            <v>4.04</v>
          </cell>
        </row>
        <row r="6836">
          <cell r="A6836">
            <v>10299</v>
          </cell>
          <cell r="D6836">
            <v>2</v>
          </cell>
          <cell r="E6836">
            <v>4</v>
          </cell>
          <cell r="J6836">
            <v>2</v>
          </cell>
          <cell r="K6836">
            <v>4</v>
          </cell>
        </row>
        <row r="6837">
          <cell r="A6837">
            <v>10393</v>
          </cell>
          <cell r="B6837">
            <v>1</v>
          </cell>
          <cell r="C6837">
            <v>4</v>
          </cell>
          <cell r="J6837">
            <v>1</v>
          </cell>
          <cell r="K6837">
            <v>4</v>
          </cell>
        </row>
        <row r="6838">
          <cell r="A6838">
            <v>14336</v>
          </cell>
          <cell r="B6838">
            <v>2</v>
          </cell>
          <cell r="C6838">
            <v>4</v>
          </cell>
          <cell r="J6838">
            <v>2</v>
          </cell>
          <cell r="K6838">
            <v>4</v>
          </cell>
        </row>
        <row r="6839">
          <cell r="A6839">
            <v>16982</v>
          </cell>
          <cell r="B6839">
            <v>2</v>
          </cell>
          <cell r="C6839">
            <v>4</v>
          </cell>
          <cell r="J6839">
            <v>2</v>
          </cell>
          <cell r="K6839">
            <v>4</v>
          </cell>
        </row>
        <row r="6840">
          <cell r="A6840">
            <v>17896</v>
          </cell>
          <cell r="B6840">
            <v>1</v>
          </cell>
          <cell r="C6840">
            <v>4</v>
          </cell>
          <cell r="J6840">
            <v>1</v>
          </cell>
          <cell r="K6840">
            <v>4</v>
          </cell>
        </row>
        <row r="6841">
          <cell r="A6841">
            <v>29842</v>
          </cell>
          <cell r="F6841">
            <v>1</v>
          </cell>
          <cell r="G6841">
            <v>1</v>
          </cell>
          <cell r="H6841">
            <v>3</v>
          </cell>
          <cell r="I6841">
            <v>3</v>
          </cell>
          <cell r="J6841">
            <v>4</v>
          </cell>
          <cell r="K6841">
            <v>4</v>
          </cell>
        </row>
        <row r="6842">
          <cell r="A6842">
            <v>14775</v>
          </cell>
          <cell r="B6842">
            <v>1</v>
          </cell>
          <cell r="C6842">
            <v>1.4</v>
          </cell>
          <cell r="D6842">
            <v>1</v>
          </cell>
          <cell r="E6842">
            <v>1.29</v>
          </cell>
          <cell r="H6842">
            <v>1</v>
          </cell>
          <cell r="I6842">
            <v>1.29</v>
          </cell>
          <cell r="J6842">
            <v>3</v>
          </cell>
          <cell r="K6842">
            <v>3.98</v>
          </cell>
        </row>
        <row r="6843">
          <cell r="A6843">
            <v>31809</v>
          </cell>
          <cell r="H6843">
            <v>4</v>
          </cell>
          <cell r="I6843">
            <v>3.92</v>
          </cell>
          <cell r="J6843">
            <v>4</v>
          </cell>
          <cell r="K6843">
            <v>3.92</v>
          </cell>
        </row>
        <row r="6844">
          <cell r="A6844">
            <v>2028196</v>
          </cell>
          <cell r="H6844">
            <v>0.16</v>
          </cell>
          <cell r="I6844">
            <v>3.8</v>
          </cell>
          <cell r="J6844">
            <v>0.16</v>
          </cell>
          <cell r="K6844">
            <v>3.8</v>
          </cell>
        </row>
        <row r="6845">
          <cell r="A6845">
            <v>2011623</v>
          </cell>
          <cell r="B6845">
            <v>0.47</v>
          </cell>
          <cell r="C6845">
            <v>3.72</v>
          </cell>
          <cell r="J6845">
            <v>0.47</v>
          </cell>
          <cell r="K6845">
            <v>3.72</v>
          </cell>
        </row>
        <row r="6846">
          <cell r="A6846">
            <v>2010417</v>
          </cell>
          <cell r="B6846">
            <v>0.12</v>
          </cell>
          <cell r="C6846">
            <v>1.32</v>
          </cell>
          <cell r="D6846">
            <v>0.14000000000000001</v>
          </cell>
          <cell r="E6846">
            <v>1.54</v>
          </cell>
          <cell r="F6846">
            <v>0.08</v>
          </cell>
          <cell r="G6846">
            <v>0.83</v>
          </cell>
          <cell r="J6846">
            <v>0.34</v>
          </cell>
          <cell r="K6846">
            <v>3.6900000000000004</v>
          </cell>
        </row>
        <row r="6847">
          <cell r="A6847">
            <v>2027876</v>
          </cell>
          <cell r="F6847">
            <v>0.46</v>
          </cell>
          <cell r="G6847">
            <v>3.68</v>
          </cell>
          <cell r="J6847">
            <v>0.46</v>
          </cell>
          <cell r="K6847">
            <v>3.68</v>
          </cell>
        </row>
        <row r="6848">
          <cell r="A6848">
            <v>16056</v>
          </cell>
          <cell r="H6848">
            <v>1</v>
          </cell>
          <cell r="I6848">
            <v>3.6</v>
          </cell>
          <cell r="J6848">
            <v>1</v>
          </cell>
          <cell r="K6848">
            <v>3.6</v>
          </cell>
        </row>
        <row r="6849">
          <cell r="A6849">
            <v>18578</v>
          </cell>
          <cell r="H6849">
            <v>1</v>
          </cell>
          <cell r="I6849">
            <v>3.6</v>
          </cell>
          <cell r="J6849">
            <v>1</v>
          </cell>
          <cell r="K6849">
            <v>3.6</v>
          </cell>
        </row>
        <row r="6850">
          <cell r="A6850">
            <v>18580</v>
          </cell>
          <cell r="H6850">
            <v>1</v>
          </cell>
          <cell r="I6850">
            <v>3.6</v>
          </cell>
          <cell r="J6850">
            <v>1</v>
          </cell>
          <cell r="K6850">
            <v>3.6</v>
          </cell>
        </row>
        <row r="6851">
          <cell r="A6851">
            <v>15927</v>
          </cell>
          <cell r="H6851">
            <v>1</v>
          </cell>
          <cell r="I6851">
            <v>3.5</v>
          </cell>
          <cell r="J6851">
            <v>1</v>
          </cell>
          <cell r="K6851">
            <v>3.5</v>
          </cell>
        </row>
        <row r="6852">
          <cell r="A6852">
            <v>18548</v>
          </cell>
          <cell r="H6852">
            <v>1</v>
          </cell>
          <cell r="I6852">
            <v>3.5</v>
          </cell>
          <cell r="J6852">
            <v>1</v>
          </cell>
          <cell r="K6852">
            <v>3.5</v>
          </cell>
        </row>
        <row r="6853">
          <cell r="A6853">
            <v>22246</v>
          </cell>
          <cell r="H6853">
            <v>1</v>
          </cell>
          <cell r="I6853">
            <v>3.5</v>
          </cell>
          <cell r="J6853">
            <v>1</v>
          </cell>
          <cell r="K6853">
            <v>3.5</v>
          </cell>
        </row>
        <row r="6854">
          <cell r="A6854">
            <v>27605</v>
          </cell>
          <cell r="D6854">
            <v>20</v>
          </cell>
          <cell r="E6854">
            <v>1.98</v>
          </cell>
          <cell r="F6854">
            <v>9</v>
          </cell>
          <cell r="G6854">
            <v>0.9</v>
          </cell>
          <cell r="H6854">
            <v>5</v>
          </cell>
          <cell r="I6854">
            <v>0.5</v>
          </cell>
          <cell r="J6854">
            <v>34</v>
          </cell>
          <cell r="K6854">
            <v>3.38</v>
          </cell>
        </row>
        <row r="6855">
          <cell r="A6855">
            <v>2027608</v>
          </cell>
          <cell r="D6855">
            <v>0.16</v>
          </cell>
          <cell r="E6855">
            <v>3.37</v>
          </cell>
          <cell r="J6855">
            <v>0.16</v>
          </cell>
          <cell r="K6855">
            <v>3.37</v>
          </cell>
        </row>
        <row r="6856">
          <cell r="A6856">
            <v>18224</v>
          </cell>
          <cell r="H6856">
            <v>1</v>
          </cell>
          <cell r="I6856">
            <v>3.3</v>
          </cell>
          <cell r="J6856">
            <v>1</v>
          </cell>
          <cell r="K6856">
            <v>3.3</v>
          </cell>
        </row>
        <row r="6857">
          <cell r="A6857">
            <v>29352</v>
          </cell>
          <cell r="D6857">
            <v>1</v>
          </cell>
          <cell r="E6857">
            <v>3.2</v>
          </cell>
          <cell r="J6857">
            <v>1</v>
          </cell>
          <cell r="K6857">
            <v>3.2</v>
          </cell>
        </row>
        <row r="6858">
          <cell r="A6858">
            <v>27809</v>
          </cell>
          <cell r="H6858">
            <v>1</v>
          </cell>
          <cell r="I6858">
            <v>3</v>
          </cell>
          <cell r="J6858">
            <v>1</v>
          </cell>
          <cell r="K6858">
            <v>3</v>
          </cell>
        </row>
        <row r="6859">
          <cell r="A6859">
            <v>27876</v>
          </cell>
          <cell r="B6859">
            <v>1</v>
          </cell>
          <cell r="C6859">
            <v>1</v>
          </cell>
          <cell r="D6859">
            <v>1</v>
          </cell>
          <cell r="E6859">
            <v>1</v>
          </cell>
          <cell r="H6859">
            <v>1</v>
          </cell>
          <cell r="I6859">
            <v>1</v>
          </cell>
          <cell r="J6859">
            <v>3</v>
          </cell>
          <cell r="K6859">
            <v>3</v>
          </cell>
        </row>
        <row r="6860">
          <cell r="A6860">
            <v>32536</v>
          </cell>
          <cell r="H6860">
            <v>2</v>
          </cell>
          <cell r="I6860">
            <v>3</v>
          </cell>
          <cell r="J6860">
            <v>2</v>
          </cell>
          <cell r="K6860">
            <v>3</v>
          </cell>
        </row>
        <row r="6861">
          <cell r="A6861">
            <v>32538</v>
          </cell>
          <cell r="H6861">
            <v>2</v>
          </cell>
          <cell r="I6861">
            <v>3</v>
          </cell>
          <cell r="J6861">
            <v>2</v>
          </cell>
          <cell r="K6861">
            <v>3</v>
          </cell>
        </row>
        <row r="6862">
          <cell r="A6862">
            <v>32541</v>
          </cell>
          <cell r="H6862">
            <v>2</v>
          </cell>
          <cell r="I6862">
            <v>3</v>
          </cell>
          <cell r="J6862">
            <v>2</v>
          </cell>
          <cell r="K6862">
            <v>3</v>
          </cell>
        </row>
        <row r="6863">
          <cell r="A6863">
            <v>2027662</v>
          </cell>
          <cell r="F6863">
            <v>0.24</v>
          </cell>
          <cell r="G6863">
            <v>2.83</v>
          </cell>
          <cell r="J6863">
            <v>0.24</v>
          </cell>
          <cell r="K6863">
            <v>2.83</v>
          </cell>
        </row>
        <row r="6864">
          <cell r="A6864">
            <v>14340</v>
          </cell>
          <cell r="B6864">
            <v>1</v>
          </cell>
          <cell r="C6864">
            <v>2.6</v>
          </cell>
          <cell r="J6864">
            <v>1</v>
          </cell>
          <cell r="K6864">
            <v>2.6</v>
          </cell>
        </row>
        <row r="6865">
          <cell r="A6865">
            <v>16767</v>
          </cell>
          <cell r="B6865">
            <v>1</v>
          </cell>
          <cell r="C6865">
            <v>2.6</v>
          </cell>
          <cell r="J6865">
            <v>1</v>
          </cell>
          <cell r="K6865">
            <v>2.6</v>
          </cell>
        </row>
        <row r="6866">
          <cell r="A6866">
            <v>2028022</v>
          </cell>
          <cell r="H6866">
            <v>0.77</v>
          </cell>
          <cell r="I6866">
            <v>2.6</v>
          </cell>
          <cell r="J6866">
            <v>0.77</v>
          </cell>
          <cell r="K6866">
            <v>2.6</v>
          </cell>
        </row>
        <row r="6867">
          <cell r="A6867">
            <v>32433</v>
          </cell>
          <cell r="H6867">
            <v>1</v>
          </cell>
          <cell r="I6867">
            <v>2.6</v>
          </cell>
          <cell r="J6867">
            <v>1</v>
          </cell>
          <cell r="K6867">
            <v>2.6</v>
          </cell>
        </row>
        <row r="6868">
          <cell r="A6868">
            <v>32559</v>
          </cell>
          <cell r="H6868">
            <v>1</v>
          </cell>
          <cell r="I6868">
            <v>2.6</v>
          </cell>
          <cell r="J6868">
            <v>1</v>
          </cell>
          <cell r="K6868">
            <v>2.6</v>
          </cell>
        </row>
        <row r="6869">
          <cell r="A6869">
            <v>2027789</v>
          </cell>
          <cell r="B6869">
            <v>0.13</v>
          </cell>
          <cell r="C6869">
            <v>2.5099999999999998</v>
          </cell>
          <cell r="J6869">
            <v>0.13</v>
          </cell>
          <cell r="K6869">
            <v>2.5099999999999998</v>
          </cell>
        </row>
        <row r="6870">
          <cell r="A6870">
            <v>15918</v>
          </cell>
          <cell r="B6870">
            <v>1</v>
          </cell>
          <cell r="C6870">
            <v>2.5</v>
          </cell>
          <cell r="J6870">
            <v>1</v>
          </cell>
          <cell r="K6870">
            <v>2.5</v>
          </cell>
        </row>
        <row r="6871">
          <cell r="A6871">
            <v>16739</v>
          </cell>
          <cell r="B6871">
            <v>1</v>
          </cell>
          <cell r="C6871">
            <v>0.3</v>
          </cell>
          <cell r="D6871">
            <v>3</v>
          </cell>
          <cell r="E6871">
            <v>0.9</v>
          </cell>
          <cell r="F6871">
            <v>4</v>
          </cell>
          <cell r="G6871">
            <v>1.2</v>
          </cell>
          <cell r="J6871">
            <v>8</v>
          </cell>
          <cell r="K6871">
            <v>2.4</v>
          </cell>
        </row>
        <row r="6872">
          <cell r="A6872">
            <v>2028532</v>
          </cell>
          <cell r="F6872">
            <v>0.33</v>
          </cell>
          <cell r="G6872">
            <v>2.2799999999999998</v>
          </cell>
          <cell r="J6872">
            <v>0.33</v>
          </cell>
          <cell r="K6872">
            <v>2.2799999999999998</v>
          </cell>
        </row>
        <row r="6873">
          <cell r="A6873">
            <v>27289</v>
          </cell>
          <cell r="B6873">
            <v>1</v>
          </cell>
          <cell r="C6873">
            <v>2.12</v>
          </cell>
          <cell r="J6873">
            <v>1</v>
          </cell>
          <cell r="K6873">
            <v>2.12</v>
          </cell>
        </row>
        <row r="6874">
          <cell r="A6874">
            <v>27241</v>
          </cell>
          <cell r="B6874">
            <v>1</v>
          </cell>
          <cell r="C6874">
            <v>2.02</v>
          </cell>
          <cell r="J6874">
            <v>1</v>
          </cell>
          <cell r="K6874">
            <v>2.02</v>
          </cell>
        </row>
        <row r="6875">
          <cell r="A6875">
            <v>16732</v>
          </cell>
          <cell r="D6875">
            <v>1</v>
          </cell>
          <cell r="E6875">
            <v>0.5</v>
          </cell>
          <cell r="H6875">
            <v>3</v>
          </cell>
          <cell r="I6875">
            <v>1.5</v>
          </cell>
          <cell r="J6875">
            <v>4</v>
          </cell>
          <cell r="K6875">
            <v>2</v>
          </cell>
        </row>
        <row r="6876">
          <cell r="A6876">
            <v>22718</v>
          </cell>
          <cell r="F6876">
            <v>2</v>
          </cell>
          <cell r="G6876">
            <v>2</v>
          </cell>
          <cell r="J6876">
            <v>2</v>
          </cell>
          <cell r="K6876">
            <v>2</v>
          </cell>
        </row>
        <row r="6877">
          <cell r="A6877">
            <v>31325</v>
          </cell>
          <cell r="B6877">
            <v>1</v>
          </cell>
          <cell r="C6877">
            <v>2</v>
          </cell>
          <cell r="J6877">
            <v>1</v>
          </cell>
          <cell r="K6877">
            <v>2</v>
          </cell>
        </row>
        <row r="6878">
          <cell r="A6878">
            <v>18277</v>
          </cell>
          <cell r="F6878">
            <v>2</v>
          </cell>
          <cell r="G6878">
            <v>1.84</v>
          </cell>
          <cell r="J6878">
            <v>2</v>
          </cell>
          <cell r="K6878">
            <v>1.84</v>
          </cell>
        </row>
        <row r="6879">
          <cell r="A6879">
            <v>16737</v>
          </cell>
          <cell r="B6879">
            <v>1</v>
          </cell>
          <cell r="C6879">
            <v>0.3</v>
          </cell>
          <cell r="D6879">
            <v>1</v>
          </cell>
          <cell r="E6879">
            <v>0.3</v>
          </cell>
          <cell r="F6879">
            <v>1</v>
          </cell>
          <cell r="G6879">
            <v>0.3</v>
          </cell>
          <cell r="H6879">
            <v>3</v>
          </cell>
          <cell r="I6879">
            <v>0.9</v>
          </cell>
          <cell r="J6879">
            <v>6</v>
          </cell>
          <cell r="K6879">
            <v>1.7999999999999998</v>
          </cell>
        </row>
        <row r="6880">
          <cell r="A6880">
            <v>31814</v>
          </cell>
          <cell r="D6880">
            <v>17</v>
          </cell>
          <cell r="E6880">
            <v>1.7</v>
          </cell>
          <cell r="J6880">
            <v>17</v>
          </cell>
          <cell r="K6880">
            <v>1.7</v>
          </cell>
        </row>
        <row r="6881">
          <cell r="A6881">
            <v>2027928</v>
          </cell>
          <cell r="D6881">
            <v>0.3</v>
          </cell>
          <cell r="E6881">
            <v>1.66</v>
          </cell>
          <cell r="J6881">
            <v>0.3</v>
          </cell>
          <cell r="K6881">
            <v>1.66</v>
          </cell>
        </row>
        <row r="6882">
          <cell r="A6882">
            <v>2025101</v>
          </cell>
          <cell r="F6882">
            <v>0.2</v>
          </cell>
          <cell r="G6882">
            <v>1.62</v>
          </cell>
          <cell r="J6882">
            <v>0.2</v>
          </cell>
          <cell r="K6882">
            <v>1.62</v>
          </cell>
        </row>
        <row r="6883">
          <cell r="A6883">
            <v>32547</v>
          </cell>
          <cell r="H6883">
            <v>1</v>
          </cell>
          <cell r="I6883">
            <v>1.5</v>
          </cell>
          <cell r="J6883">
            <v>1</v>
          </cell>
          <cell r="K6883">
            <v>1.5</v>
          </cell>
        </row>
        <row r="6884">
          <cell r="A6884">
            <v>22370</v>
          </cell>
          <cell r="B6884">
            <v>1</v>
          </cell>
          <cell r="C6884">
            <v>1.47</v>
          </cell>
          <cell r="J6884">
            <v>1</v>
          </cell>
          <cell r="K6884">
            <v>1.47</v>
          </cell>
        </row>
        <row r="6885">
          <cell r="A6885">
            <v>30605</v>
          </cell>
          <cell r="B6885">
            <v>1</v>
          </cell>
          <cell r="C6885">
            <v>1.4</v>
          </cell>
          <cell r="J6885">
            <v>1</v>
          </cell>
          <cell r="K6885">
            <v>1.4</v>
          </cell>
        </row>
        <row r="6886">
          <cell r="A6886">
            <v>30567</v>
          </cell>
          <cell r="D6886">
            <v>6</v>
          </cell>
          <cell r="E6886">
            <v>0.6</v>
          </cell>
          <cell r="H6886">
            <v>6</v>
          </cell>
          <cell r="I6886">
            <v>0.6</v>
          </cell>
          <cell r="J6886">
            <v>12</v>
          </cell>
          <cell r="K6886">
            <v>1.2</v>
          </cell>
        </row>
        <row r="6887">
          <cell r="A6887">
            <v>17725</v>
          </cell>
          <cell r="D6887">
            <v>1</v>
          </cell>
          <cell r="E6887">
            <v>1</v>
          </cell>
          <cell r="J6887">
            <v>1</v>
          </cell>
          <cell r="K6887">
            <v>1</v>
          </cell>
        </row>
        <row r="6888">
          <cell r="A6888">
            <v>28962</v>
          </cell>
          <cell r="F6888">
            <v>2</v>
          </cell>
          <cell r="G6888">
            <v>1</v>
          </cell>
          <cell r="J6888">
            <v>2</v>
          </cell>
          <cell r="K6888">
            <v>1</v>
          </cell>
        </row>
        <row r="6889">
          <cell r="A6889">
            <v>2022714</v>
          </cell>
          <cell r="F6889">
            <v>0.12</v>
          </cell>
          <cell r="G6889">
            <v>0.98</v>
          </cell>
          <cell r="J6889">
            <v>0.12</v>
          </cell>
          <cell r="K6889">
            <v>0.98</v>
          </cell>
        </row>
        <row r="6890">
          <cell r="A6890">
            <v>22799</v>
          </cell>
          <cell r="D6890">
            <v>1</v>
          </cell>
          <cell r="E6890">
            <v>0.8</v>
          </cell>
          <cell r="J6890">
            <v>1</v>
          </cell>
          <cell r="K6890">
            <v>0.8</v>
          </cell>
        </row>
        <row r="6891">
          <cell r="A6891">
            <v>2018475</v>
          </cell>
          <cell r="H6891">
            <v>0.06</v>
          </cell>
          <cell r="I6891">
            <v>0.74</v>
          </cell>
          <cell r="J6891">
            <v>0.06</v>
          </cell>
          <cell r="K6891">
            <v>0.74</v>
          </cell>
        </row>
        <row r="6892">
          <cell r="A6892">
            <v>2027970</v>
          </cell>
          <cell r="F6892">
            <v>0.34</v>
          </cell>
          <cell r="G6892">
            <v>0.7</v>
          </cell>
          <cell r="J6892">
            <v>0.34</v>
          </cell>
          <cell r="K6892">
            <v>0.7</v>
          </cell>
        </row>
        <row r="6893">
          <cell r="A6893">
            <v>2027981</v>
          </cell>
          <cell r="B6893">
            <v>0.09</v>
          </cell>
          <cell r="C6893">
            <v>0.7</v>
          </cell>
          <cell r="J6893">
            <v>0.09</v>
          </cell>
          <cell r="K6893">
            <v>0.7</v>
          </cell>
        </row>
        <row r="6894">
          <cell r="A6894">
            <v>16738</v>
          </cell>
          <cell r="B6894">
            <v>1</v>
          </cell>
          <cell r="C6894">
            <v>0.3</v>
          </cell>
          <cell r="F6894">
            <v>1</v>
          </cell>
          <cell r="G6894">
            <v>0.3</v>
          </cell>
          <cell r="J6894">
            <v>2</v>
          </cell>
          <cell r="K6894">
            <v>0.6</v>
          </cell>
        </row>
        <row r="6895">
          <cell r="A6895">
            <v>17703</v>
          </cell>
          <cell r="B6895">
            <v>1</v>
          </cell>
          <cell r="C6895">
            <v>0.6</v>
          </cell>
          <cell r="J6895">
            <v>1</v>
          </cell>
          <cell r="K6895">
            <v>0.6</v>
          </cell>
        </row>
        <row r="6896">
          <cell r="A6896">
            <v>16740</v>
          </cell>
          <cell r="H6896">
            <v>1</v>
          </cell>
          <cell r="I6896">
            <v>0.3</v>
          </cell>
          <cell r="J6896">
            <v>1</v>
          </cell>
          <cell r="K6896">
            <v>0.3</v>
          </cell>
        </row>
        <row r="6897">
          <cell r="A6897">
            <v>29891</v>
          </cell>
          <cell r="B6897">
            <v>3</v>
          </cell>
          <cell r="C6897">
            <v>0.15</v>
          </cell>
          <cell r="J6897">
            <v>3</v>
          </cell>
          <cell r="K6897">
            <v>0.15</v>
          </cell>
        </row>
        <row r="6898">
          <cell r="A6898" t="str">
            <v>CL00</v>
          </cell>
          <cell r="B6898">
            <v>-4</v>
          </cell>
          <cell r="C6898">
            <v>-1600</v>
          </cell>
          <cell r="F6898">
            <v>1</v>
          </cell>
          <cell r="G6898">
            <v>1200</v>
          </cell>
          <cell r="J6898">
            <v>-3</v>
          </cell>
          <cell r="K6898">
            <v>-400</v>
          </cell>
        </row>
        <row r="6899">
          <cell r="A6899">
            <v>31217</v>
          </cell>
          <cell r="D6899">
            <v>-14</v>
          </cell>
          <cell r="E6899">
            <v>-558.6</v>
          </cell>
          <cell r="J6899">
            <v>-14</v>
          </cell>
          <cell r="K6899">
            <v>-558.6</v>
          </cell>
        </row>
        <row r="6900">
          <cell r="A6900" t="str">
            <v>DS00</v>
          </cell>
          <cell r="B6900">
            <v>2953</v>
          </cell>
          <cell r="C6900">
            <v>-12534.51</v>
          </cell>
          <cell r="D6900">
            <v>4289</v>
          </cell>
          <cell r="E6900">
            <v>-10758.29</v>
          </cell>
          <cell r="F6900">
            <v>4404</v>
          </cell>
          <cell r="G6900">
            <v>-7113.49</v>
          </cell>
          <cell r="H6900">
            <v>5961</v>
          </cell>
          <cell r="I6900">
            <v>-9945.83</v>
          </cell>
          <cell r="J6900">
            <v>17607</v>
          </cell>
          <cell r="K6900">
            <v>-40352.120000000003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51849F-21D6-4016-BA47-9AD4F3CE255F}" name="SiscoTable" displayName="SiscoTable" ref="B24:S10188" totalsRowShown="0" headerRowDxfId="36" dataDxfId="34" headerRowBorderDxfId="35" tableBorderDxfId="33">
  <autoFilter ref="B24:S10188" xr:uid="{1551849F-21D6-4016-BA47-9AD4F3CE255F}"/>
  <tableColumns count="18">
    <tableColumn id="1" xr3:uid="{A2F34A7A-04E2-463F-9286-866C2FDE7E1C}" name="Código" dataDxfId="32"/>
    <tableColumn id="2" xr3:uid="{326C9DC7-94F9-4E6F-93E0-CA83AE15BC6A}" name="Abc_v" dataDxfId="31"/>
    <tableColumn id="3" xr3:uid="{B624F6C9-DDCD-439F-9460-0175DEF5D695}" name="Abc_r" dataDxfId="30"/>
    <tableColumn id="4" xr3:uid="{CDEF36C3-6492-4587-8387-9B3B406FAAAC}" name="Nomfam" dataDxfId="29"/>
    <tableColumn id="5" xr3:uid="{4E1E677E-38F4-4AE1-BA6E-658F1F814B5A}" name="Nomsub" dataDxfId="28"/>
    <tableColumn id="6" xr3:uid="{CD0C68C1-6E76-4155-8B90-43C075C5904F}" name="Nomgru" dataDxfId="27"/>
    <tableColumn id="7" xr3:uid="{C8BA8708-A35D-40BF-B4C3-345C0636629F}" name="Marca" dataDxfId="26"/>
    <tableColumn id="8" xr3:uid="{5BC7D6D8-261B-4DBC-B3AC-3D010AD6CB21}" name="Descripción" dataDxfId="25"/>
    <tableColumn id="9" xr3:uid="{D0DCDA77-668F-4BA2-A763-8D9E55864607}" name="Umed" dataDxfId="24"/>
    <tableColumn id="10" xr3:uid="{1D728093-AEA2-49F2-9EFE-B036EF0BD223}" name="Provta(Uns)" dataDxfId="23"/>
    <tableColumn id="17" xr3:uid="{881B8427-E3C7-4940-BAD8-66F7EB659B3E}" name="Provta(S/.)" dataDxfId="22">
      <calculatedColumnFormula>IFERROR(VLOOKUP(SiscoTable[[#This Row],[Código]],Hoja2!A:B,2,0)*SiscoTable[[#This Row],[Provta(Uns)]],0)</calculatedColumnFormula>
    </tableColumn>
    <tableColumn id="11" xr3:uid="{AFC212DF-4AEA-410C-9BCC-D2A20B757CF1}" name="Tránsito" dataDxfId="21"/>
    <tableColumn id="12" xr3:uid="{60C36068-BF46-4A1D-B237-60B178649622}" name="Stock_actual" dataDxfId="20"/>
    <tableColumn id="18" xr3:uid="{EBA9D6AD-60D5-4953-88AA-5CAB98AFFB5C}" name="Stock(S/.)" dataDxfId="19">
      <calculatedColumnFormula>IFERROR(VLOOKUP(SiscoTable[[#This Row],[Código]],Hoja2!A:B,2,0)*SiscoTable[[#This Row],[Stock_actual]],0)</calculatedColumnFormula>
    </tableColumn>
    <tableColumn id="13" xr3:uid="{9481D7F8-8B24-424B-899D-C18900DD0708}" name="Duracion" dataDxfId="18"/>
    <tableColumn id="14" xr3:uid="{006FE054-1CCE-40AF-9A09-1A65A943FBCF}" name="Pto_pedido" dataDxfId="17"/>
    <tableColumn id="15" xr3:uid="{9A7FC70B-9365-49C8-8233-3EFBF909EB9D}" name="Reponer" dataDxfId="16"/>
    <tableColumn id="16" xr3:uid="{0A0F119D-9F3C-4EBA-994E-620874FD5C11}" name="Planner" dataDxfId="1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8FD086-4FDA-435B-A550-DF2E3220A397}" name="Tabla2" displayName="Tabla2" ref="U1:AG21" totalsRowShown="0" headerRowDxfId="14" dataDxfId="13">
  <autoFilter ref="U1:AG21" xr:uid="{6D8FD086-4FDA-435B-A550-DF2E3220A397}"/>
  <tableColumns count="13">
    <tableColumn id="1" xr3:uid="{04A84AC5-8F3D-432D-925F-B942357F7A4D}" name="TOP" dataDxfId="12">
      <calculatedColumnFormula>ROW()-ROW(J$1)</calculatedColumnFormula>
    </tableColumn>
    <tableColumn id="2" xr3:uid="{88351520-3C85-4AA5-9228-43D3B6A3215D}" name="COD" dataDxfId="11">
      <calculatedColumnFormula>IFERROR(INDEX(Hoja1!A:A,MATCH(U2,IF(S$23="EVELYN",Hoja1!M:M,IF(S$23="RODRIGO",Hoja1!N:N,IF(S$23="JEAN",Hoja1!O:O,IF(S$23="ELISEO",Hoja1!P:P,IF(S$23="ANTONY",Hoja1!Q:Q,Hoja1!R:R))))))),"")</calculatedColumnFormula>
    </tableColumn>
    <tableColumn id="3" xr3:uid="{DC249F73-2688-4D5E-9CB0-5D93506312CF}" name="DESCRIP" dataDxfId="10">
      <calculatedColumnFormula>IFERROR(IF(V2&lt;&gt;"",VLOOKUP(V2,SiscoTable[],8,0),""),"")</calculatedColumnFormula>
    </tableColumn>
    <tableColumn id="4" xr3:uid="{17C0132E-08EF-4409-B4B1-F1780BA6E5B4}" name="Ene[U]" dataDxfId="9">
      <calculatedColumnFormula>IFERROR(VLOOKUP($V2,[1]Hoja1!$A:$K,2,0),"")</calculatedColumnFormula>
    </tableColumn>
    <tableColumn id="5" xr3:uid="{FA43EC6B-9082-4D4E-8F9D-97CD44AB2B63}" name="Ene[S/.]" dataDxfId="8">
      <calculatedColumnFormula>IFERROR(VLOOKUP($V2,[1]Hoja1!$A:$K,3,0),"")</calculatedColumnFormula>
    </tableColumn>
    <tableColumn id="6" xr3:uid="{6A5E5105-D629-4802-BDA9-66A89298B9E3}" name="Feb[U]" dataDxfId="7">
      <calculatedColumnFormula>IFERROR(VLOOKUP($V2,[1]Hoja1!$A:$K,4,0),"")</calculatedColumnFormula>
    </tableColumn>
    <tableColumn id="7" xr3:uid="{4BAFC464-94F8-46BF-8D5E-5ADCA4474335}" name="Feb[S/.]" dataDxfId="6">
      <calculatedColumnFormula>IFERROR(VLOOKUP($V2,[1]Hoja1!$A:$K,5,0),"")</calculatedColumnFormula>
    </tableColumn>
    <tableColumn id="8" xr3:uid="{ED36D68F-FE3E-4149-A7E6-67DD05B9A312}" name="Mar[U]" dataDxfId="5">
      <calculatedColumnFormula>IFERROR(VLOOKUP($V2,[1]Hoja1!$A:$K,6,0),"")</calculatedColumnFormula>
    </tableColumn>
    <tableColumn id="9" xr3:uid="{5FA64CD5-2099-4E24-B329-15637356C480}" name="Mar[S/.]" dataDxfId="4">
      <calculatedColumnFormula>IFERROR(VLOOKUP($V2,[1]Hoja1!$A:$K,7,0),"")</calculatedColumnFormula>
    </tableColumn>
    <tableColumn id="10" xr3:uid="{ED0E1927-8422-4379-A717-040BAEC38387}" name="Abr[U]" dataDxfId="3">
      <calculatedColumnFormula>IFERROR(VLOOKUP($V2,[1]Hoja1!$A:$K,8,0),"")</calculatedColumnFormula>
    </tableColumn>
    <tableColumn id="11" xr3:uid="{E29D708B-07B0-40DA-93F2-4CD8D5B13545}" name="Abr[S/.]" dataDxfId="2">
      <calculatedColumnFormula>IFERROR(VLOOKUP($V2,[1]Hoja1!$A:$K,9,0),"")</calculatedColumnFormula>
    </tableColumn>
    <tableColumn id="12" xr3:uid="{5D88410B-3666-4D39-B06D-C29B22F59C7C}" name="TOTAL[U]" dataDxfId="1">
      <calculatedColumnFormula>IFERROR(VLOOKUP($V2,[1]Hoja1!$A:$K,10,0),"")</calculatedColumnFormula>
    </tableColumn>
    <tableColumn id="13" xr3:uid="{F222A4ED-58DF-483A-A21C-E64DC4ED6039}" name="TOTAL[S/.]" dataDxfId="0">
      <calculatedColumnFormula>IFERROR(VLOOKUP($V2,[1]Hoja1!$A:$K,11,0),"")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BJ10190"/>
  <sheetViews>
    <sheetView showGridLines="0" tabSelected="1" topLeftCell="E1" zoomScale="55" zoomScaleNormal="55" workbookViewId="0">
      <selection activeCell="I20" sqref="I20"/>
    </sheetView>
  </sheetViews>
  <sheetFormatPr baseColWidth="10" defaultColWidth="10.8203125" defaultRowHeight="12.7" x14ac:dyDescent="0.4"/>
  <cols>
    <col min="1" max="1" width="1.703125" style="1" customWidth="1"/>
    <col min="2" max="2" width="7.17578125" style="1" customWidth="1"/>
    <col min="3" max="4" width="5.703125" style="1" customWidth="1"/>
    <col min="5" max="6" width="15.703125" style="1" customWidth="1"/>
    <col min="7" max="7" width="18.703125" style="1" customWidth="1"/>
    <col min="8" max="8" width="8.703125" style="1" customWidth="1"/>
    <col min="9" max="9" width="45.703125" style="1" customWidth="1"/>
    <col min="10" max="10" width="12.703125" style="1" customWidth="1"/>
    <col min="11" max="16" width="11.703125" style="1" customWidth="1"/>
    <col min="17" max="17" width="11.703125" customWidth="1"/>
    <col min="18" max="18" width="15.52734375" customWidth="1"/>
    <col min="19" max="19" width="15.46875" customWidth="1"/>
    <col min="20" max="20" width="2.46875" customWidth="1"/>
    <col min="21" max="21" width="6.46875" customWidth="1"/>
    <col min="22" max="22" width="11" customWidth="1"/>
    <col min="23" max="23" width="45.17578125" customWidth="1"/>
    <col min="24" max="24" width="10.46875" customWidth="1"/>
    <col min="25" max="25" width="11.8203125" style="36" customWidth="1"/>
    <col min="26" max="26" width="10.46875" customWidth="1"/>
    <col min="27" max="27" width="11.8203125" style="36" customWidth="1"/>
    <col min="28" max="28" width="10.52734375" customWidth="1"/>
    <col min="29" max="29" width="12" style="36" customWidth="1"/>
    <col min="30" max="30" width="10.17578125" customWidth="1"/>
    <col min="31" max="31" width="13.29296875" style="36" customWidth="1"/>
    <col min="32" max="32" width="13.8203125" customWidth="1"/>
    <col min="33" max="33" width="15.29296875" style="36" customWidth="1"/>
    <col min="34" max="34" width="100.52734375" customWidth="1"/>
    <col min="35" max="37" width="1.52734375" customWidth="1"/>
    <col min="38" max="38" width="9.52734375" customWidth="1"/>
    <col min="39" max="44" width="4.52734375" customWidth="1"/>
    <col min="45" max="45" width="8.52734375" customWidth="1"/>
    <col min="46" max="46" width="1.52734375" customWidth="1"/>
    <col min="47" max="53" width="8.52734375" customWidth="1"/>
    <col min="54" max="54" width="1.52734375" customWidth="1"/>
    <col min="55" max="56" width="8.52734375" customWidth="1"/>
    <col min="57" max="57" width="1.52734375" customWidth="1"/>
    <col min="58" max="58" width="9.52734375" customWidth="1"/>
    <col min="59" max="60" width="1.52734375" customWidth="1"/>
    <col min="61" max="16384" width="10.8203125" style="1"/>
  </cols>
  <sheetData>
    <row r="1" spans="2:33" ht="15.75" customHeight="1" thickTop="1" x14ac:dyDescent="0.5">
      <c r="B1" s="3" t="s">
        <v>11910</v>
      </c>
      <c r="J1" s="71" t="s">
        <v>11931</v>
      </c>
      <c r="K1" s="65" t="s">
        <v>11933</v>
      </c>
      <c r="L1" s="67" t="s">
        <v>11934</v>
      </c>
      <c r="M1" s="68" t="s">
        <v>11935</v>
      </c>
      <c r="N1" s="62" t="s">
        <v>11936</v>
      </c>
      <c r="O1" s="68" t="s">
        <v>11937</v>
      </c>
      <c r="P1" s="62" t="s">
        <v>11938</v>
      </c>
      <c r="Q1" s="66" t="s">
        <v>11939</v>
      </c>
      <c r="R1" s="63" t="s">
        <v>11975</v>
      </c>
      <c r="S1" s="60" t="s">
        <v>11969</v>
      </c>
      <c r="U1" s="16" t="s">
        <v>11952</v>
      </c>
      <c r="V1" s="16" t="s">
        <v>11953</v>
      </c>
      <c r="W1" s="17" t="s">
        <v>11954</v>
      </c>
      <c r="X1" s="18" t="s">
        <v>11955</v>
      </c>
      <c r="Y1" s="35" t="s">
        <v>11956</v>
      </c>
      <c r="Z1" s="18" t="s">
        <v>11957</v>
      </c>
      <c r="AA1" s="35" t="s">
        <v>11958</v>
      </c>
      <c r="AB1" s="18" t="s">
        <v>11959</v>
      </c>
      <c r="AC1" s="35" t="s">
        <v>11960</v>
      </c>
      <c r="AD1" s="18" t="s">
        <v>11961</v>
      </c>
      <c r="AE1" s="35" t="s">
        <v>11962</v>
      </c>
      <c r="AF1" s="18" t="s">
        <v>11963</v>
      </c>
      <c r="AG1" s="35" t="s">
        <v>11964</v>
      </c>
    </row>
    <row r="2" spans="2:33" x14ac:dyDescent="0.4">
      <c r="B2" s="2" t="s">
        <v>11911</v>
      </c>
      <c r="J2" s="64"/>
      <c r="K2" s="66"/>
      <c r="L2" s="67"/>
      <c r="M2" s="68"/>
      <c r="N2" s="62"/>
      <c r="O2" s="68"/>
      <c r="P2" s="62"/>
      <c r="Q2" s="66"/>
      <c r="R2" s="64"/>
      <c r="S2" s="61"/>
      <c r="U2" s="4">
        <f t="shared" ref="U2:U21" si="0">ROW()-ROW(J$1)</f>
        <v>1</v>
      </c>
      <c r="V2" s="13">
        <f>IFERROR(INDEX(Hoja1!A:A,MATCH(U2,IF(S$23="EVELYN",Hoja1!M:M,IF(S$23="RODRIGO",Hoja1!N:N,IF(S$23="JEAN",Hoja1!O:O,IF(S$23="ELISEO",Hoja1!P:P,IF(S$23="ANTONY",Hoja1!Q:Q,Hoja1!R:R))))))),"")</f>
        <v>12039</v>
      </c>
      <c r="W2" s="14" t="str">
        <f>IFERROR(IF(V2&lt;&gt;"",VLOOKUP(V2,SiscoTable[],8,0),""),"")</f>
        <v>GALLETA FIELD SODA ORIGINAL PACK 6X34 G</v>
      </c>
      <c r="X2" s="37">
        <f>IFERROR(VLOOKUP($V2,[1]Hoja1!$A:$K,2,0),"")</f>
        <v>1122</v>
      </c>
      <c r="Y2" s="38">
        <f>IFERROR(VLOOKUP($V2,[1]Hoja1!$A:$K,3,0),"")</f>
        <v>4364.1400000000003</v>
      </c>
      <c r="Z2" s="37">
        <f>IFERROR(VLOOKUP($V2,[1]Hoja1!$A:$K,4,0),"")</f>
        <v>1219</v>
      </c>
      <c r="AA2" s="38">
        <f>IFERROR(VLOOKUP($V2,[1]Hoja1!$A:$K,5,0),"")</f>
        <v>4751</v>
      </c>
      <c r="AB2" s="37">
        <f>IFERROR(VLOOKUP($V2,[1]Hoja1!$A:$K,6,0),"")</f>
        <v>1551</v>
      </c>
      <c r="AC2" s="38">
        <f>IFERROR(VLOOKUP($V2,[1]Hoja1!$A:$K,7,0),"")</f>
        <v>6039.91</v>
      </c>
      <c r="AD2" s="37">
        <f>IFERROR(VLOOKUP($V2,[1]Hoja1!$A:$K,8,0),"")</f>
        <v>1428</v>
      </c>
      <c r="AE2" s="38">
        <f>IFERROR(VLOOKUP($V2,[1]Hoja1!$A:$K,9,0),"")</f>
        <v>5568.89</v>
      </c>
      <c r="AF2" s="43">
        <f>IFERROR(VLOOKUP($V2,[1]Hoja1!$A:$K,10,0),"")</f>
        <v>5320</v>
      </c>
      <c r="AG2" s="44">
        <f>IFERROR(VLOOKUP($V2,[1]Hoja1!$A:$K,11,0),"")</f>
        <v>20723.939999999999</v>
      </c>
    </row>
    <row r="3" spans="2:33" ht="12.7" customHeight="1" x14ac:dyDescent="0.4">
      <c r="B3" s="1" t="s">
        <v>25</v>
      </c>
      <c r="J3" s="48" t="s">
        <v>25</v>
      </c>
      <c r="K3" s="46">
        <f ca="1">SUMPRODUCT(SUBTOTAL(103,OFFSET(SiscoTable[Abc_v],ROW(SiscoTable[Abc_v])-MIN(ROW(SiscoTable[Abc_v])),,1))*(SiscoTable[Abc_v]="A"))</f>
        <v>1851</v>
      </c>
      <c r="L3" s="48">
        <f ca="1">SUMPRODUCT((SiscoTable[Abc_v]="A")*(SiscoTable[Tránsito]&gt;0)*SUBTOTAL(103,OFFSET(SiscoTable[Abc_v],ROW(SiscoTable[Abc_v])-MIN(ROW(SiscoTable[Abc_v])),,1)))</f>
        <v>355</v>
      </c>
      <c r="M3" s="50">
        <f ca="1">SUMPRODUCT((SiscoTable[Abc_v]="A")*(SiscoTable[Tránsito]&lt;=0)*SUBTOTAL(103,OFFSET(SiscoTable[Abc_v],ROW(SiscoTable[Abc_v])-MIN(ROW(SiscoTable[Abc_v])),,1)))</f>
        <v>1496</v>
      </c>
      <c r="N3" s="48">
        <f ca="1">SUMPRODUCT((SiscoTable[Abc_v]="A")*(SiscoTable[Stock_actual]&gt;0)*SUBTOTAL(103,OFFSET(SiscoTable[Abc_v],ROW(SiscoTable[Abc_v])-MIN(ROW(SiscoTable[Abc_v])),,1)))</f>
        <v>1543</v>
      </c>
      <c r="O3" s="50">
        <f ca="1">SUMPRODUCT((SiscoTable[Abc_v]="A")*(SiscoTable[Stock_actual]&lt;=0)*SUBTOTAL(103,OFFSET(SiscoTable[Abc_v],ROW(SiscoTable[Abc_v])-MIN(ROW(SiscoTable[Abc_v])),,1)))</f>
        <v>308</v>
      </c>
      <c r="P3" s="52">
        <f ca="1">IFERROR(O3/K3,0)</f>
        <v>0.16639654240950838</v>
      </c>
      <c r="Q3" s="59">
        <f ca="1">IF(K3&lt;&gt;0,1-P3,0)</f>
        <v>0.83360345759049159</v>
      </c>
      <c r="R3" s="56" cm="1">
        <f t="array" aca="1" ref="R3" ca="1">SUMPRODUCT((SiscoTable[Abc_v]="A")*(SiscoTable[Stock_actual]&lt;1)*SUBTOTAL(109,OFFSET(SiscoTable[Provta(S/.)],ROW(SiscoTable[Provta(S/.)])-MIN(ROW(SiscoTable[Provta(S/.)])),,1)))</f>
        <v>359874.21709999983</v>
      </c>
      <c r="S3" s="45" cm="1">
        <f t="array" aca="1" ref="S3" ca="1">SUMPRODUCT((SiscoTable[Abc_v]="A")*SUBTOTAL(109,OFFSET(SiscoTable[Stock(S/.)],ROW(SiscoTable[Stock(S/.)])-MIN(ROW(SiscoTable[Stock(S/.)])),,1)))</f>
        <v>980548.22424999985</v>
      </c>
      <c r="U3" s="4">
        <f t="shared" si="0"/>
        <v>2</v>
      </c>
      <c r="V3" s="13">
        <f>IFERROR(INDEX(Hoja1!A:A,MATCH(U3,IF(S$23="EVELYN",Hoja1!M:M,IF(S$23="RODRIGO",Hoja1!N:N,IF(S$23="JEAN",Hoja1!O:O,IF(S$23="ELISEO",Hoja1!P:P,IF(S$23="ANTONY",Hoja1!Q:Q,Hoja1!R:R))))))),"")</f>
        <v>12216</v>
      </c>
      <c r="W3" s="14" t="str">
        <f>IFERROR(IF(V3&lt;&gt;"",VLOOKUP(V3,SiscoTable[],8,0),""),"")</f>
        <v>MAYONESA ALACENA 475GR</v>
      </c>
      <c r="X3" s="39">
        <f>IFERROR(VLOOKUP($V3,[1]Hoja1!$A:$K,2,0),"")</f>
        <v>323</v>
      </c>
      <c r="Y3" s="40">
        <f>IFERROR(VLOOKUP($V3,[1]Hoja1!$A:$K,3,0),"")</f>
        <v>4428.1400000000003</v>
      </c>
      <c r="Z3" s="39">
        <f>IFERROR(VLOOKUP($V3,[1]Hoja1!$A:$K,4,0),"")</f>
        <v>276</v>
      </c>
      <c r="AA3" s="40">
        <f>IFERROR(VLOOKUP($V3,[1]Hoja1!$A:$K,5,0),"")</f>
        <v>3815.34</v>
      </c>
      <c r="AB3" s="39">
        <f>IFERROR(VLOOKUP($V3,[1]Hoja1!$A:$K,6,0),"")</f>
        <v>381</v>
      </c>
      <c r="AC3" s="40">
        <f>IFERROR(VLOOKUP($V3,[1]Hoja1!$A:$K,7,0),"")</f>
        <v>5153.6400000000003</v>
      </c>
      <c r="AD3" s="39">
        <f>IFERROR(VLOOKUP($V3,[1]Hoja1!$A:$K,8,0),"")</f>
        <v>244</v>
      </c>
      <c r="AE3" s="40">
        <f>IFERROR(VLOOKUP($V3,[1]Hoja1!$A:$K,9,0),"")</f>
        <v>3461.44</v>
      </c>
      <c r="AF3" s="43">
        <f>IFERROR(VLOOKUP($V3,[1]Hoja1!$A:$K,10,0),"")</f>
        <v>1224</v>
      </c>
      <c r="AG3" s="44">
        <f>IFERROR(VLOOKUP($V3,[1]Hoja1!$A:$K,11,0),"")</f>
        <v>16858.559999999998</v>
      </c>
    </row>
    <row r="4" spans="2:33" customFormat="1" ht="12.7" customHeight="1" x14ac:dyDescent="0.4">
      <c r="B4" s="1" t="s">
        <v>30</v>
      </c>
      <c r="E4" s="1"/>
      <c r="H4" s="1"/>
      <c r="I4" s="5" t="s">
        <v>11912</v>
      </c>
      <c r="J4" s="48"/>
      <c r="K4" s="46"/>
      <c r="L4" s="48"/>
      <c r="M4" s="50"/>
      <c r="N4" s="48"/>
      <c r="O4" s="50"/>
      <c r="P4" s="52"/>
      <c r="Q4" s="59"/>
      <c r="R4" s="56"/>
      <c r="S4" s="45"/>
      <c r="U4" s="4">
        <f t="shared" si="0"/>
        <v>3</v>
      </c>
      <c r="V4" s="13">
        <f>IFERROR(INDEX(Hoja1!A:A,MATCH(U4,IF(S$23="EVELYN",Hoja1!M:M,IF(S$23="RODRIGO",Hoja1!N:N,IF(S$23="JEAN",Hoja1!O:O,IF(S$23="ELISEO",Hoja1!P:P,IF(S$23="ANTONY",Hoja1!Q:Q,Hoja1!R:R))))))),"")</f>
        <v>11800</v>
      </c>
      <c r="W4" s="14" t="str">
        <f>IFERROR(IF(V4&lt;&gt;"",VLOOKUP(V4,SiscoTable[],8,0),""),"")</f>
        <v>LECHE ENTERA GLORIA UHT 1 LT</v>
      </c>
      <c r="X4" s="39">
        <f>IFERROR(VLOOKUP($V4,[1]Hoja1!$A:$K,2,0),"")</f>
        <v>614</v>
      </c>
      <c r="Y4" s="40">
        <f>IFERROR(VLOOKUP($V4,[1]Hoja1!$A:$K,3,0),"")</f>
        <v>3621.6</v>
      </c>
      <c r="Z4" s="39">
        <f>IFERROR(VLOOKUP($V4,[1]Hoja1!$A:$K,4,0),"")</f>
        <v>555</v>
      </c>
      <c r="AA4" s="40">
        <f>IFERROR(VLOOKUP($V4,[1]Hoja1!$A:$K,5,0),"")</f>
        <v>3325.82</v>
      </c>
      <c r="AB4" s="39">
        <f>IFERROR(VLOOKUP($V4,[1]Hoja1!$A:$K,6,0),"")</f>
        <v>542</v>
      </c>
      <c r="AC4" s="40">
        <f>IFERROR(VLOOKUP($V4,[1]Hoja1!$A:$K,7,0),"")</f>
        <v>3298.9</v>
      </c>
      <c r="AD4" s="39">
        <f>IFERROR(VLOOKUP($V4,[1]Hoja1!$A:$K,8,0),"")</f>
        <v>624</v>
      </c>
      <c r="AE4" s="40">
        <f>IFERROR(VLOOKUP($V4,[1]Hoja1!$A:$K,9,0),"")</f>
        <v>3939.12</v>
      </c>
      <c r="AF4" s="43">
        <f>IFERROR(VLOOKUP($V4,[1]Hoja1!$A:$K,10,0),"")</f>
        <v>2335</v>
      </c>
      <c r="AG4" s="44">
        <f>IFERROR(VLOOKUP($V4,[1]Hoja1!$A:$K,11,0),"")</f>
        <v>14185.439999999999</v>
      </c>
    </row>
    <row r="5" spans="2:33" customFormat="1" ht="12.7" customHeight="1" x14ac:dyDescent="0.4">
      <c r="B5" s="1" t="s">
        <v>8</v>
      </c>
      <c r="E5" s="1"/>
      <c r="H5" s="1"/>
      <c r="I5" s="4" t="s">
        <v>11913</v>
      </c>
      <c r="J5" s="48" t="s">
        <v>30</v>
      </c>
      <c r="K5" s="46">
        <f ca="1">SUMPRODUCT(SUBTOTAL(103,OFFSET(SiscoTable[Abc_v],ROW(SiscoTable[Abc_v])-MIN(ROW(SiscoTable[Abc_v])),,1))*(SiscoTable[Abc_v]="B"))</f>
        <v>2712</v>
      </c>
      <c r="L5" s="48">
        <f ca="1">SUMPRODUCT((SiscoTable[Abc_v]="B")*(SiscoTable[Tránsito]&gt;0)*SUBTOTAL(103,OFFSET(SiscoTable[Abc_v],ROW(SiscoTable[Abc_v])-MIN(ROW(SiscoTable[Abc_v])),,1)))</f>
        <v>481</v>
      </c>
      <c r="M5" s="50">
        <f ca="1">SUMPRODUCT((SiscoTable[Abc_v]="B")*(SiscoTable[Tránsito]&lt;=0)*SUBTOTAL(103,OFFSET(SiscoTable[Abc_v],ROW(SiscoTable[Abc_v])-MIN(ROW(SiscoTable[Abc_v])),,1)))</f>
        <v>2231</v>
      </c>
      <c r="N5" s="48">
        <f ca="1">SUMPRODUCT((SiscoTable[Abc_v]="B")*(SiscoTable[Stock_actual]&gt;0)*SUBTOTAL(103,OFFSET(SiscoTable[Abc_v],ROW(SiscoTable[Abc_v])-MIN(ROW(SiscoTable[Abc_v])),,1)))</f>
        <v>2096</v>
      </c>
      <c r="O5" s="50">
        <f ca="1">SUMPRODUCT((SiscoTable[Abc_v]="B")*(SiscoTable[Stock_actual]&lt;=0)*SUBTOTAL(103,OFFSET(SiscoTable[Abc_v],ROW(SiscoTable[Abc_v])-MIN(ROW(SiscoTable[Abc_v])),,1)))</f>
        <v>616</v>
      </c>
      <c r="P5" s="52">
        <f ca="1">IFERROR(O5/K5,0)</f>
        <v>0.22713864306784662</v>
      </c>
      <c r="Q5" s="59">
        <f ca="1">IF(K5&lt;&gt;0,1-P5,0)</f>
        <v>0.77286135693215341</v>
      </c>
      <c r="R5" s="56" cm="1">
        <f t="array" aca="1" ref="R5" ca="1">SUMPRODUCT((SiscoTable[Abc_v]="B")*(SiscoTable[Stock_actual]&lt;1)*SUBTOTAL(109,OFFSET(SiscoTable[Provta(S/.)],ROW(SiscoTable[Provta(S/.)])-MIN(ROW(SiscoTable[Provta(S/.)])),,1)))</f>
        <v>38456.633399999992</v>
      </c>
      <c r="S5" s="45" cm="1">
        <f t="array" aca="1" ref="S5" ca="1">SUMPRODUCT((SiscoTable[Abc_v]="B")*SUBTOTAL(109,OFFSET(SiscoTable[Stock(S/.)],ROW(SiscoTable[Stock(S/.)])-MIN(ROW(SiscoTable[Stock(S/.)])),,1)))</f>
        <v>584034.07970000012</v>
      </c>
      <c r="U5" s="4">
        <f t="shared" si="0"/>
        <v>4</v>
      </c>
      <c r="V5" s="13">
        <f>IFERROR(INDEX(Hoja1!A:A,MATCH(U5,IF(S$23="EVELYN",Hoja1!M:M,IF(S$23="RODRIGO",Hoja1!N:N,IF(S$23="JEAN",Hoja1!O:O,IF(S$23="ELISEO",Hoja1!P:P,IF(S$23="ANTONY",Hoja1!Q:Q,Hoja1!R:R))))))),"")</f>
        <v>18510</v>
      </c>
      <c r="W5" s="14" t="str">
        <f>IFERROR(IF(V5&lt;&gt;"",VLOOKUP(V5,SiscoTable[],8,0),""),"")</f>
        <v>HARINA PAN BLANCA 1.100 KG</v>
      </c>
      <c r="X5" s="39">
        <f>IFERROR(VLOOKUP($V5,[1]Hoja1!$A:$K,2,0),"")</f>
        <v>388</v>
      </c>
      <c r="Y5" s="40">
        <f>IFERROR(VLOOKUP($V5,[1]Hoja1!$A:$K,3,0),"")</f>
        <v>3439</v>
      </c>
      <c r="Z5" s="39">
        <f>IFERROR(VLOOKUP($V5,[1]Hoja1!$A:$K,4,0),"")</f>
        <v>350</v>
      </c>
      <c r="AA5" s="40">
        <f>IFERROR(VLOOKUP($V5,[1]Hoja1!$A:$K,5,0),"")</f>
        <v>3107.19</v>
      </c>
      <c r="AB5" s="39">
        <f>IFERROR(VLOOKUP($V5,[1]Hoja1!$A:$K,6,0),"")</f>
        <v>349</v>
      </c>
      <c r="AC5" s="40">
        <f>IFERROR(VLOOKUP($V5,[1]Hoja1!$A:$K,7,0),"")</f>
        <v>2954.57</v>
      </c>
      <c r="AD5" s="39">
        <f>IFERROR(VLOOKUP($V5,[1]Hoja1!$A:$K,8,0),"")</f>
        <v>315</v>
      </c>
      <c r="AE5" s="40">
        <f>IFERROR(VLOOKUP($V5,[1]Hoja1!$A:$K,9,0),"")</f>
        <v>2571.12</v>
      </c>
      <c r="AF5" s="43">
        <f>IFERROR(VLOOKUP($V5,[1]Hoja1!$A:$K,10,0),"")</f>
        <v>1402</v>
      </c>
      <c r="AG5" s="44">
        <f>IFERROR(VLOOKUP($V5,[1]Hoja1!$A:$K,11,0),"")</f>
        <v>12071.880000000001</v>
      </c>
    </row>
    <row r="6" spans="2:33" customFormat="1" ht="12.7" customHeight="1" x14ac:dyDescent="0.4">
      <c r="B6" s="1"/>
      <c r="E6" s="1"/>
      <c r="H6" s="1"/>
      <c r="I6" s="4"/>
      <c r="J6" s="48"/>
      <c r="K6" s="46"/>
      <c r="L6" s="48"/>
      <c r="M6" s="50"/>
      <c r="N6" s="48"/>
      <c r="O6" s="50"/>
      <c r="P6" s="52"/>
      <c r="Q6" s="59"/>
      <c r="R6" s="56"/>
      <c r="S6" s="45"/>
      <c r="U6" s="4">
        <f t="shared" si="0"/>
        <v>5</v>
      </c>
      <c r="V6" s="13">
        <f>IFERROR(INDEX(Hoja1!A:A,MATCH(U6,IF(S$23="EVELYN",Hoja1!M:M,IF(S$23="RODRIGO",Hoja1!N:N,IF(S$23="JEAN",Hoja1!O:O,IF(S$23="ELISEO",Hoja1!P:P,IF(S$23="ANTONY",Hoja1!Q:Q,Hoja1!R:R))))))),"")</f>
        <v>11871</v>
      </c>
      <c r="W6" s="14" t="str">
        <f>IFERROR(IF(V6&lt;&gt;"",VLOOKUP(V6,SiscoTable[],8,0),""),"")</f>
        <v>LECHE GLORIA EVAPORADA ENTERA LATA 400 G RECONSTITUIDA V.A</v>
      </c>
      <c r="X6" s="39">
        <f>IFERROR(VLOOKUP($V6,[1]Hoja1!$A:$K,2,0),"")</f>
        <v>763</v>
      </c>
      <c r="Y6" s="40">
        <f>IFERROR(VLOOKUP($V6,[1]Hoja1!$A:$K,3,0),"")</f>
        <v>3429.51</v>
      </c>
      <c r="Z6" s="39">
        <f>IFERROR(VLOOKUP($V6,[1]Hoja1!$A:$K,4,0),"")</f>
        <v>489</v>
      </c>
      <c r="AA6" s="40">
        <f>IFERROR(VLOOKUP($V6,[1]Hoja1!$A:$K,5,0),"")</f>
        <v>2234.9699999999998</v>
      </c>
      <c r="AB6" s="39">
        <f>IFERROR(VLOOKUP($V6,[1]Hoja1!$A:$K,6,0),"")</f>
        <v>642</v>
      </c>
      <c r="AC6" s="40">
        <f>IFERROR(VLOOKUP($V6,[1]Hoja1!$A:$K,7,0),"")</f>
        <v>2920.16</v>
      </c>
      <c r="AD6" s="39">
        <f>IFERROR(VLOOKUP($V6,[1]Hoja1!$A:$K,8,0),"")</f>
        <v>534</v>
      </c>
      <c r="AE6" s="40">
        <f>IFERROR(VLOOKUP($V6,[1]Hoja1!$A:$K,9,0),"")</f>
        <v>2497.7399999999998</v>
      </c>
      <c r="AF6" s="43">
        <f>IFERROR(VLOOKUP($V6,[1]Hoja1!$A:$K,10,0),"")</f>
        <v>2428</v>
      </c>
      <c r="AG6" s="44">
        <f>IFERROR(VLOOKUP($V6,[1]Hoja1!$A:$K,11,0),"")</f>
        <v>11082.38</v>
      </c>
    </row>
    <row r="7" spans="2:33" customFormat="1" ht="12.7" customHeight="1" x14ac:dyDescent="0.4">
      <c r="B7" s="1"/>
      <c r="E7" s="1"/>
      <c r="H7" s="1"/>
      <c r="I7" s="4"/>
      <c r="J7" s="48" t="s">
        <v>8</v>
      </c>
      <c r="K7" s="46">
        <f ca="1">SUMPRODUCT(SUBTOTAL(103,OFFSET(SiscoTable[Abc_v],ROW(SiscoTable[Abc_v])-MIN(ROW(SiscoTable[Abc_v])),,1))*(SiscoTable[Abc_v]="C"))</f>
        <v>5601</v>
      </c>
      <c r="L7" s="48">
        <f ca="1">SUMPRODUCT((SiscoTable[Abc_v]="C")*(SiscoTable[Tránsito]&gt;0)*SUBTOTAL(103,OFFSET(SiscoTable[Abc_v],ROW(SiscoTable[Abc_v])-MIN(ROW(SiscoTable[Abc_v])),,1)))</f>
        <v>561</v>
      </c>
      <c r="M7" s="50">
        <f ca="1">SUMPRODUCT((SiscoTable[Abc_v]="C")*(SiscoTable[Tránsito]&lt;=0)*SUBTOTAL(103,OFFSET(SiscoTable[Abc_v],ROW(SiscoTable[Abc_v])-MIN(ROW(SiscoTable[Abc_v])),,1)))</f>
        <v>5040</v>
      </c>
      <c r="N7" s="48">
        <f ca="1">SUMPRODUCT((SiscoTable[Abc_v]="C")*(SiscoTable[Stock_actual]&gt;0)*SUBTOTAL(103,OFFSET(SiscoTable[Abc_v],ROW(SiscoTable[Abc_v])-MIN(ROW(SiscoTable[Abc_v])),,1)))</f>
        <v>2568</v>
      </c>
      <c r="O7" s="50">
        <f ca="1">SUMPRODUCT((SiscoTable[Abc_v]="C")*(SiscoTable[Stock_actual]&lt;=0)*SUBTOTAL(103,OFFSET(SiscoTable[Abc_v],ROW(SiscoTable[Abc_v])-MIN(ROW(SiscoTable[Abc_v])),,1)))</f>
        <v>3033</v>
      </c>
      <c r="P7" s="52">
        <f ca="1">IFERROR(O7/K7,0)</f>
        <v>0.54151044456347086</v>
      </c>
      <c r="Q7" s="59">
        <f ca="1">IF(K7&lt;&gt;0,1-P7,0)</f>
        <v>0.45848955543652914</v>
      </c>
      <c r="R7" s="56" cm="1">
        <f t="array" aca="1" ref="R7" ca="1">SUMPRODUCT((SiscoTable[Abc_v]="C")*(SiscoTable[Stock_actual]&lt;1)*SUBTOTAL(109,OFFSET(SiscoTable[Provta(S/.)],ROW(SiscoTable[Provta(S/.)])-MIN(ROW(SiscoTable[Provta(S/.)])),,1)))</f>
        <v>17566.102299999984</v>
      </c>
      <c r="S7" s="45" cm="1">
        <f t="array" aca="1" ref="S7" ca="1">SUMPRODUCT((SiscoTable[Abc_v]="C")*SUBTOTAL(109,OFFSET(SiscoTable[Stock(S/.)],ROW(SiscoTable[Stock(S/.)])-MIN(ROW(SiscoTable[Stock(S/.)])),,1)))</f>
        <v>534322.01240000036</v>
      </c>
      <c r="U7" s="4">
        <f t="shared" si="0"/>
        <v>6</v>
      </c>
      <c r="V7" s="13">
        <f>IFERROR(INDEX(Hoja1!A:A,MATCH(U7,IF(S$23="EVELYN",Hoja1!M:M,IF(S$23="RODRIGO",Hoja1!N:N,IF(S$23="JEAN",Hoja1!O:O,IF(S$23="ELISEO",Hoja1!P:P,IF(S$23="ANTONY",Hoja1!Q:Q,Hoja1!R:R))))))),"")</f>
        <v>11807</v>
      </c>
      <c r="W7" s="14" t="str">
        <f>IFERROR(IF(V7&lt;&gt;"",VLOOKUP(V7,SiscoTable[],8,0),""),"")</f>
        <v>LECHE GLORIA SIN LACTOSA UHT 1 LT</v>
      </c>
      <c r="X7" s="39">
        <f>IFERROR(VLOOKUP($V7,[1]Hoja1!$A:$K,2,0),"")</f>
        <v>438</v>
      </c>
      <c r="Y7" s="40">
        <f>IFERROR(VLOOKUP($V7,[1]Hoja1!$A:$K,3,0),"")</f>
        <v>2882.85</v>
      </c>
      <c r="Z7" s="39">
        <f>IFERROR(VLOOKUP($V7,[1]Hoja1!$A:$K,4,0),"")</f>
        <v>340</v>
      </c>
      <c r="AA7" s="40">
        <f>IFERROR(VLOOKUP($V7,[1]Hoja1!$A:$K,5,0),"")</f>
        <v>2239.23</v>
      </c>
      <c r="AB7" s="39">
        <f>IFERROR(VLOOKUP($V7,[1]Hoja1!$A:$K,6,0),"")</f>
        <v>419</v>
      </c>
      <c r="AC7" s="40">
        <f>IFERROR(VLOOKUP($V7,[1]Hoja1!$A:$K,7,0),"")</f>
        <v>2752.15</v>
      </c>
      <c r="AD7" s="39">
        <f>IFERROR(VLOOKUP($V7,[1]Hoja1!$A:$K,8,0),"")</f>
        <v>347</v>
      </c>
      <c r="AE7" s="40">
        <f>IFERROR(VLOOKUP($V7,[1]Hoja1!$A:$K,9,0),"")</f>
        <v>2287.52</v>
      </c>
      <c r="AF7" s="43">
        <f>IFERROR(VLOOKUP($V7,[1]Hoja1!$A:$K,10,0),"")</f>
        <v>1544</v>
      </c>
      <c r="AG7" s="44">
        <f>IFERROR(VLOOKUP($V7,[1]Hoja1!$A:$K,11,0),"")</f>
        <v>10161.75</v>
      </c>
    </row>
    <row r="8" spans="2:33" customFormat="1" ht="12.7" customHeight="1" x14ac:dyDescent="0.4">
      <c r="B8" s="1"/>
      <c r="E8" s="1"/>
      <c r="H8" s="1"/>
      <c r="I8" s="4"/>
      <c r="J8" s="48"/>
      <c r="K8" s="46"/>
      <c r="L8" s="48"/>
      <c r="M8" s="50"/>
      <c r="N8" s="48"/>
      <c r="O8" s="50"/>
      <c r="P8" s="52"/>
      <c r="Q8" s="59"/>
      <c r="R8" s="56"/>
      <c r="S8" s="45"/>
      <c r="U8" s="4">
        <f t="shared" si="0"/>
        <v>7</v>
      </c>
      <c r="V8" s="13">
        <f>IFERROR(INDEX(Hoja1!A:A,MATCH(U8,IF(S$23="EVELYN",Hoja1!M:M,IF(S$23="RODRIGO",Hoja1!N:N,IF(S$23="JEAN",Hoja1!O:O,IF(S$23="ELISEO",Hoja1!P:P,IF(S$23="ANTONY",Hoja1!Q:Q,Hoja1!R:R))))))),"")</f>
        <v>29693</v>
      </c>
      <c r="W8" s="14" t="str">
        <f>IFERROR(IF(V8&lt;&gt;"",VLOOKUP(V8,SiscoTable[],8,0),""),"")</f>
        <v>LECHE IDEAL CREMOSITA 390 GR</v>
      </c>
      <c r="X8" s="39">
        <f>IFERROR(VLOOKUP($V8,[1]Hoja1!$A:$K,2,0),"")</f>
        <v>458</v>
      </c>
      <c r="Y8" s="40">
        <f>IFERROR(VLOOKUP($V8,[1]Hoja1!$A:$K,3,0),"")</f>
        <v>1992.89</v>
      </c>
      <c r="Z8" s="39">
        <f>IFERROR(VLOOKUP($V8,[1]Hoja1!$A:$K,4,0),"")</f>
        <v>436</v>
      </c>
      <c r="AA8" s="40">
        <f>IFERROR(VLOOKUP($V8,[1]Hoja1!$A:$K,5,0),"")</f>
        <v>1907.55</v>
      </c>
      <c r="AB8" s="39">
        <f>IFERROR(VLOOKUP($V8,[1]Hoja1!$A:$K,6,0),"")</f>
        <v>502</v>
      </c>
      <c r="AC8" s="40">
        <f>IFERROR(VLOOKUP($V8,[1]Hoja1!$A:$K,7,0),"")</f>
        <v>2204.9499999999998</v>
      </c>
      <c r="AD8" s="39">
        <f>IFERROR(VLOOKUP($V8,[1]Hoja1!$A:$K,8,0),"")</f>
        <v>576</v>
      </c>
      <c r="AE8" s="40">
        <f>IFERROR(VLOOKUP($V8,[1]Hoja1!$A:$K,9,0),"")</f>
        <v>2471.39</v>
      </c>
      <c r="AF8" s="43">
        <f>IFERROR(VLOOKUP($V8,[1]Hoja1!$A:$K,10,0),"")</f>
        <v>1972</v>
      </c>
      <c r="AG8" s="44">
        <f>IFERROR(VLOOKUP($V8,[1]Hoja1!$A:$K,11,0),"")</f>
        <v>8576.7799999999988</v>
      </c>
    </row>
    <row r="9" spans="2:33" customFormat="1" ht="12.7" customHeight="1" x14ac:dyDescent="0.4">
      <c r="B9" s="1"/>
      <c r="E9" s="1"/>
      <c r="H9" s="1"/>
      <c r="I9" s="4"/>
      <c r="J9" s="72" t="s">
        <v>11932</v>
      </c>
      <c r="K9" s="46">
        <f ca="1">SUM(K3:K8)</f>
        <v>10164</v>
      </c>
      <c r="L9" s="48">
        <f ca="1">SUM(L3:L8)</f>
        <v>1397</v>
      </c>
      <c r="M9" s="50">
        <f ca="1">SUM(M3:M8)</f>
        <v>8767</v>
      </c>
      <c r="N9" s="48">
        <f ca="1">SUM(N3:N8)</f>
        <v>6207</v>
      </c>
      <c r="O9" s="50">
        <f ca="1">SUM(O3:O8)</f>
        <v>3957</v>
      </c>
      <c r="P9" s="52">
        <f ca="1">IFERROR(O9/K9,0)</f>
        <v>0.38931523022432113</v>
      </c>
      <c r="Q9" s="54">
        <f ca="1">IF(K9&lt;&gt;0,1-P9,0)</f>
        <v>0.61068476977567887</v>
      </c>
      <c r="R9" s="56">
        <f ca="1">SUM(R3:R8)</f>
        <v>415896.9527999998</v>
      </c>
      <c r="S9" s="45">
        <f ca="1">SUM(S3:S8)</f>
        <v>2098904.3163500004</v>
      </c>
      <c r="U9" s="4">
        <f t="shared" si="0"/>
        <v>8</v>
      </c>
      <c r="V9" s="13">
        <f>IFERROR(INDEX(Hoja1!A:A,MATCH(U9,IF(S$23="EVELYN",Hoja1!M:M,IF(S$23="RODRIGO",Hoja1!N:N,IF(S$23="JEAN",Hoja1!O:O,IF(S$23="ELISEO",Hoja1!P:P,IF(S$23="ANTONY",Hoja1!Q:Q,Hoja1!R:R))))))),"")</f>
        <v>12025</v>
      </c>
      <c r="W9" s="14" t="str">
        <f>IFERROR(IF(V9&lt;&gt;"",VLOOKUP(V9,SiscoTable[],8,0),""),"")</f>
        <v>GALLETA RITZ QUESO PACK 6X34 G</v>
      </c>
      <c r="X9" s="39">
        <f>IFERROR(VLOOKUP($V9,[1]Hoja1!$A:$K,2,0),"")</f>
        <v>352</v>
      </c>
      <c r="Y9" s="40">
        <f>IFERROR(VLOOKUP($V9,[1]Hoja1!$A:$K,3,0),"")</f>
        <v>1755.6</v>
      </c>
      <c r="Z9" s="39">
        <f>IFERROR(VLOOKUP($V9,[1]Hoja1!$A:$K,4,0),"")</f>
        <v>383</v>
      </c>
      <c r="AA9" s="40">
        <f>IFERROR(VLOOKUP($V9,[1]Hoja1!$A:$K,5,0),"")</f>
        <v>1948.4</v>
      </c>
      <c r="AB9" s="39">
        <f>IFERROR(VLOOKUP($V9,[1]Hoja1!$A:$K,6,0),"")</f>
        <v>484</v>
      </c>
      <c r="AC9" s="40">
        <f>IFERROR(VLOOKUP($V9,[1]Hoja1!$A:$K,7,0),"")</f>
        <v>2516.8000000000002</v>
      </c>
      <c r="AD9" s="39">
        <f>IFERROR(VLOOKUP($V9,[1]Hoja1!$A:$K,8,0),"")</f>
        <v>413</v>
      </c>
      <c r="AE9" s="40">
        <f>IFERROR(VLOOKUP($V9,[1]Hoja1!$A:$K,9,0),"")</f>
        <v>2201.52</v>
      </c>
      <c r="AF9" s="43">
        <f>IFERROR(VLOOKUP($V9,[1]Hoja1!$A:$K,10,0),"")</f>
        <v>1632</v>
      </c>
      <c r="AG9" s="44">
        <f>IFERROR(VLOOKUP($V9,[1]Hoja1!$A:$K,11,0),"")</f>
        <v>8422.32</v>
      </c>
    </row>
    <row r="10" spans="2:33" customFormat="1" ht="12.7" customHeight="1" x14ac:dyDescent="0.4">
      <c r="B10" s="1"/>
      <c r="E10" s="1"/>
      <c r="H10" s="1"/>
      <c r="I10" s="4"/>
      <c r="J10" s="73"/>
      <c r="K10" s="47"/>
      <c r="L10" s="49"/>
      <c r="M10" s="51"/>
      <c r="N10" s="49"/>
      <c r="O10" s="51"/>
      <c r="P10" s="53"/>
      <c r="Q10" s="55"/>
      <c r="R10" s="57"/>
      <c r="S10" s="58"/>
      <c r="U10" s="4">
        <f t="shared" si="0"/>
        <v>9</v>
      </c>
      <c r="V10" s="13">
        <f>IFERROR(INDEX(Hoja1!A:A,MATCH(U10,IF(S$23="EVELYN",Hoja1!M:M,IF(S$23="RODRIGO",Hoja1!N:N,IF(S$23="JEAN",Hoja1!O:O,IF(S$23="ELISEO",Hoja1!P:P,IF(S$23="ANTONY",Hoja1!Q:Q,Hoja1!R:R))))))),"")</f>
        <v>12036</v>
      </c>
      <c r="W10" s="14" t="str">
        <f>IFERROR(IF(V10&lt;&gt;"",VLOOKUP(V10,SiscoTable[],8,0),""),"")</f>
        <v>GALLETA FIELD VAINILLA PACK 6X37 G</v>
      </c>
      <c r="X10" s="39">
        <f>IFERROR(VLOOKUP($V10,[1]Hoja1!$A:$K,2,0),"")</f>
        <v>214</v>
      </c>
      <c r="Y10" s="40">
        <f>IFERROR(VLOOKUP($V10,[1]Hoja1!$A:$K,3,0),"")</f>
        <v>1261.19</v>
      </c>
      <c r="Z10" s="39">
        <f>IFERROR(VLOOKUP($V10,[1]Hoja1!$A:$K,4,0),"")</f>
        <v>190</v>
      </c>
      <c r="AA10" s="40">
        <f>IFERROR(VLOOKUP($V10,[1]Hoja1!$A:$K,5,0),"")</f>
        <v>1118.6500000000001</v>
      </c>
      <c r="AB10" s="39">
        <f>IFERROR(VLOOKUP($V10,[1]Hoja1!$A:$K,6,0),"")</f>
        <v>420</v>
      </c>
      <c r="AC10" s="40">
        <f>IFERROR(VLOOKUP($V10,[1]Hoja1!$A:$K,7,0),"")</f>
        <v>2473.12</v>
      </c>
      <c r="AD10" s="39">
        <f>IFERROR(VLOOKUP($V10,[1]Hoja1!$A:$K,8,0),"")</f>
        <v>430</v>
      </c>
      <c r="AE10" s="40">
        <f>IFERROR(VLOOKUP($V10,[1]Hoja1!$A:$K,9,0),"")</f>
        <v>2622.68</v>
      </c>
      <c r="AF10" s="43">
        <f>IFERROR(VLOOKUP($V10,[1]Hoja1!$A:$K,10,0),"")</f>
        <v>1254</v>
      </c>
      <c r="AG10" s="44">
        <f>IFERROR(VLOOKUP($V10,[1]Hoja1!$A:$K,11,0),"")</f>
        <v>7475.6399999999994</v>
      </c>
    </row>
    <row r="11" spans="2:33" customFormat="1" x14ac:dyDescent="0.4">
      <c r="B11" s="1"/>
      <c r="E11" s="1"/>
      <c r="H11" s="1"/>
      <c r="I11" s="4"/>
      <c r="J11" s="1"/>
      <c r="U11" s="4">
        <f t="shared" si="0"/>
        <v>10</v>
      </c>
      <c r="V11" s="13">
        <f>IFERROR(INDEX(Hoja1!A:A,MATCH(U11,IF(S$23="EVELYN",Hoja1!M:M,IF(S$23="RODRIGO",Hoja1!N:N,IF(S$23="JEAN",Hoja1!O:O,IF(S$23="ELISEO",Hoja1!P:P,IF(S$23="ANTONY",Hoja1!Q:Q,Hoja1!R:R))))))),"")</f>
        <v>28751</v>
      </c>
      <c r="W11" s="14" t="str">
        <f>IFERROR(IF(V11&lt;&gt;"",VLOOKUP(V11,SiscoTable[],8,0),""),"")</f>
        <v>FILETE DE ATUN FANNY AC/VEG X 140GR</v>
      </c>
      <c r="X11" s="39">
        <f>IFERROR(VLOOKUP($V11,[1]Hoja1!$A:$K,2,0),"")</f>
        <v>334</v>
      </c>
      <c r="Y11" s="40">
        <f>IFERROR(VLOOKUP($V11,[1]Hoja1!$A:$K,3,0),"")</f>
        <v>2061.89</v>
      </c>
      <c r="Z11" s="39">
        <f>IFERROR(VLOOKUP($V11,[1]Hoja1!$A:$K,4,0),"")</f>
        <v>190</v>
      </c>
      <c r="AA11" s="40">
        <f>IFERROR(VLOOKUP($V11,[1]Hoja1!$A:$K,5,0),"")</f>
        <v>1178</v>
      </c>
      <c r="AB11" s="39">
        <f>IFERROR(VLOOKUP($V11,[1]Hoja1!$A:$K,6,0),"")</f>
        <v>214</v>
      </c>
      <c r="AC11" s="40">
        <f>IFERROR(VLOOKUP($V11,[1]Hoja1!$A:$K,7,0),"")</f>
        <v>1438.82</v>
      </c>
      <c r="AD11" s="39">
        <f>IFERROR(VLOOKUP($V11,[1]Hoja1!$A:$K,8,0),"")</f>
        <v>380</v>
      </c>
      <c r="AE11" s="40">
        <f>IFERROR(VLOOKUP($V11,[1]Hoja1!$A:$K,9,0),"")</f>
        <v>2487.46</v>
      </c>
      <c r="AF11" s="43">
        <f>IFERROR(VLOOKUP($V11,[1]Hoja1!$A:$K,10,0),"")</f>
        <v>1118</v>
      </c>
      <c r="AG11" s="44">
        <f>IFERROR(VLOOKUP($V11,[1]Hoja1!$A:$K,11,0),"")</f>
        <v>7166.17</v>
      </c>
    </row>
    <row r="12" spans="2:33" customFormat="1" ht="13" customHeight="1" x14ac:dyDescent="0.4">
      <c r="B12" s="1"/>
      <c r="E12" s="1"/>
      <c r="I12" s="4"/>
      <c r="J12" s="69" t="s">
        <v>11951</v>
      </c>
      <c r="K12" s="69" t="s">
        <v>11968</v>
      </c>
      <c r="L12" s="69" t="s">
        <v>11967</v>
      </c>
      <c r="N12" s="1"/>
      <c r="O12" s="1"/>
      <c r="P12" s="1"/>
      <c r="U12" s="4">
        <f t="shared" si="0"/>
        <v>11</v>
      </c>
      <c r="V12" s="13">
        <f>IFERROR(INDEX(Hoja1!A:A,MATCH(U12,IF(S$23="EVELYN",Hoja1!M:M,IF(S$23="RODRIGO",Hoja1!N:N,IF(S$23="JEAN",Hoja1!O:O,IF(S$23="ELISEO",Hoja1!P:P,IF(S$23="ANTONY",Hoja1!Q:Q,Hoja1!R:R))))))),"")</f>
        <v>27301</v>
      </c>
      <c r="W12" s="14" t="str">
        <f>IFERROR(IF(V12&lt;&gt;"",VLOOKUP(V12,SiscoTable[],8,0),""),"")</f>
        <v>KETCHUP ALACENA 380GR DOYPACK</v>
      </c>
      <c r="X12" s="39">
        <f>IFERROR(VLOOKUP($V12,[1]Hoja1!$A:$K,2,0),"")</f>
        <v>134</v>
      </c>
      <c r="Y12" s="40">
        <f>IFERROR(VLOOKUP($V12,[1]Hoja1!$A:$K,3,0),"")</f>
        <v>1505.3</v>
      </c>
      <c r="Z12" s="39">
        <f>IFERROR(VLOOKUP($V12,[1]Hoja1!$A:$K,4,0),"")</f>
        <v>162</v>
      </c>
      <c r="AA12" s="40">
        <f>IFERROR(VLOOKUP($V12,[1]Hoja1!$A:$K,5,0),"")</f>
        <v>1811.53</v>
      </c>
      <c r="AB12" s="39">
        <f>IFERROR(VLOOKUP($V12,[1]Hoja1!$A:$K,6,0),"")</f>
        <v>148</v>
      </c>
      <c r="AC12" s="40">
        <f>IFERROR(VLOOKUP($V12,[1]Hoja1!$A:$K,7,0),"")</f>
        <v>1491.97</v>
      </c>
      <c r="AD12" s="39">
        <f>IFERROR(VLOOKUP($V12,[1]Hoja1!$A:$K,8,0),"")</f>
        <v>122</v>
      </c>
      <c r="AE12" s="40">
        <f>IFERROR(VLOOKUP($V12,[1]Hoja1!$A:$K,9,0),"")</f>
        <v>1209.47</v>
      </c>
      <c r="AF12" s="43">
        <f>IFERROR(VLOOKUP($V12,[1]Hoja1!$A:$K,10,0),"")</f>
        <v>566</v>
      </c>
      <c r="AG12" s="44">
        <f>IFERROR(VLOOKUP($V12,[1]Hoja1!$A:$K,11,0),"")</f>
        <v>6018.27</v>
      </c>
    </row>
    <row r="13" spans="2:33" customFormat="1" x14ac:dyDescent="0.4">
      <c r="B13" s="1"/>
      <c r="E13" s="1"/>
      <c r="I13" s="4"/>
      <c r="J13" s="70"/>
      <c r="K13" s="70"/>
      <c r="L13" s="70"/>
      <c r="N13" s="1"/>
      <c r="O13" s="1"/>
      <c r="P13" s="1"/>
      <c r="S13" s="11"/>
      <c r="U13" s="4">
        <f t="shared" si="0"/>
        <v>12</v>
      </c>
      <c r="V13" s="13">
        <f>IFERROR(INDEX(Hoja1!A:A,MATCH(U13,IF(S$23="EVELYN",Hoja1!M:M,IF(S$23="RODRIGO",Hoja1!N:N,IF(S$23="JEAN",Hoja1!O:O,IF(S$23="ELISEO",Hoja1!P:P,IF(S$23="ANTONY",Hoja1!Q:Q,Hoja1!R:R))))))),"")</f>
        <v>12028</v>
      </c>
      <c r="W13" s="14" t="str">
        <f>IFERROR(IF(V13&lt;&gt;"",VLOOKUP(V13,SiscoTable[],8,0),""),"")</f>
        <v>GALLETA CLUB SOCIAL MANTEQUILLA PACK 6X26 G</v>
      </c>
      <c r="X13" s="39">
        <f>IFERROR(VLOOKUP($V13,[1]Hoja1!$A:$K,2,0),"")</f>
        <v>365</v>
      </c>
      <c r="Y13" s="40">
        <f>IFERROR(VLOOKUP($V13,[1]Hoja1!$A:$K,3,0),"")</f>
        <v>1675.3</v>
      </c>
      <c r="Z13" s="39">
        <f>IFERROR(VLOOKUP($V13,[1]Hoja1!$A:$K,4,0),"")</f>
        <v>79</v>
      </c>
      <c r="AA13" s="40">
        <f>IFERROR(VLOOKUP($V13,[1]Hoja1!$A:$K,5,0),"")</f>
        <v>363.4</v>
      </c>
      <c r="AB13" s="39">
        <f>IFERROR(VLOOKUP($V13,[1]Hoja1!$A:$K,6,0),"")</f>
        <v>410</v>
      </c>
      <c r="AC13" s="40">
        <f>IFERROR(VLOOKUP($V13,[1]Hoja1!$A:$K,7,0),"")</f>
        <v>1886</v>
      </c>
      <c r="AD13" s="39">
        <f>IFERROR(VLOOKUP($V13,[1]Hoja1!$A:$K,8,0),"")</f>
        <v>427</v>
      </c>
      <c r="AE13" s="40">
        <f>IFERROR(VLOOKUP($V13,[1]Hoja1!$A:$K,9,0),"")</f>
        <v>1963.83</v>
      </c>
      <c r="AF13" s="43">
        <f>IFERROR(VLOOKUP($V13,[1]Hoja1!$A:$K,10,0),"")</f>
        <v>1281</v>
      </c>
      <c r="AG13" s="44">
        <f>IFERROR(VLOOKUP($V13,[1]Hoja1!$A:$K,11,0),"")</f>
        <v>5888.53</v>
      </c>
    </row>
    <row r="14" spans="2:33" customFormat="1" x14ac:dyDescent="0.4">
      <c r="B14" s="1"/>
      <c r="E14" s="1"/>
      <c r="H14" s="1"/>
      <c r="I14" s="4"/>
      <c r="J14" s="19" t="s">
        <v>11924</v>
      </c>
      <c r="K14" s="20">
        <f>COUNTIF(SiscoTable[[Planner]:[Planner]],J14)</f>
        <v>644</v>
      </c>
      <c r="L14" s="21">
        <f t="shared" ref="L14:L21" si="1">K14/$K$22</f>
        <v>6.3360881542699726E-2</v>
      </c>
      <c r="U14" s="4">
        <f t="shared" si="0"/>
        <v>13</v>
      </c>
      <c r="V14" s="13">
        <f>IFERROR(INDEX(Hoja1!A:A,MATCH(U14,IF(S$23="EVELYN",Hoja1!M:M,IF(S$23="RODRIGO",Hoja1!N:N,IF(S$23="JEAN",Hoja1!O:O,IF(S$23="ELISEO",Hoja1!P:P,IF(S$23="ANTONY",Hoja1!Q:Q,Hoja1!R:R))))))),"")</f>
        <v>12022</v>
      </c>
      <c r="W14" s="14" t="str">
        <f>IFERROR(IF(V14&lt;&gt;"",VLOOKUP(V14,SiscoTable[],8,0),""),"")</f>
        <v>GALLETA RITZ PLAIN PACK 6X22.4 G</v>
      </c>
      <c r="X14" s="39">
        <f>IFERROR(VLOOKUP($V14,[1]Hoja1!$A:$K,2,0),"")</f>
        <v>245</v>
      </c>
      <c r="Y14" s="40">
        <f>IFERROR(VLOOKUP($V14,[1]Hoja1!$A:$K,3,0),"")</f>
        <v>1049.76</v>
      </c>
      <c r="Z14" s="39">
        <f>IFERROR(VLOOKUP($V14,[1]Hoja1!$A:$K,4,0),"")</f>
        <v>189</v>
      </c>
      <c r="AA14" s="40">
        <f>IFERROR(VLOOKUP($V14,[1]Hoja1!$A:$K,5,0),"")</f>
        <v>812.02</v>
      </c>
      <c r="AB14" s="39">
        <f>IFERROR(VLOOKUP($V14,[1]Hoja1!$A:$K,6,0),"")</f>
        <v>518</v>
      </c>
      <c r="AC14" s="40">
        <f>IFERROR(VLOOKUP($V14,[1]Hoja1!$A:$K,7,0),"")</f>
        <v>2227.06</v>
      </c>
      <c r="AD14" s="39">
        <f>IFERROR(VLOOKUP($V14,[1]Hoja1!$A:$K,8,0),"")</f>
        <v>360</v>
      </c>
      <c r="AE14" s="40">
        <f>IFERROR(VLOOKUP($V14,[1]Hoja1!$A:$K,9,0),"")</f>
        <v>1612.16</v>
      </c>
      <c r="AF14" s="43">
        <f>IFERROR(VLOOKUP($V14,[1]Hoja1!$A:$K,10,0),"")</f>
        <v>1312</v>
      </c>
      <c r="AG14" s="44">
        <f>IFERROR(VLOOKUP($V14,[1]Hoja1!$A:$K,11,0),"")</f>
        <v>5701</v>
      </c>
    </row>
    <row r="15" spans="2:33" customFormat="1" ht="12.75" customHeight="1" x14ac:dyDescent="0.4">
      <c r="B15" s="1"/>
      <c r="E15" s="1"/>
      <c r="H15" s="1"/>
      <c r="I15" s="4"/>
      <c r="J15" s="19" t="s">
        <v>11928</v>
      </c>
      <c r="K15" s="20">
        <f>COUNTIF(SiscoTable[[Planner]:[Planner]],J15)</f>
        <v>2040</v>
      </c>
      <c r="L15" s="21">
        <f t="shared" si="1"/>
        <v>0.20070838252656434</v>
      </c>
      <c r="U15" s="4">
        <f t="shared" si="0"/>
        <v>14</v>
      </c>
      <c r="V15" s="13">
        <f>IFERROR(INDEX(Hoja1!A:A,MATCH(U15,IF(S$23="EVELYN",Hoja1!M:M,IF(S$23="RODRIGO",Hoja1!N:N,IF(S$23="JEAN",Hoja1!O:O,IF(S$23="ELISEO",Hoja1!P:P,IF(S$23="ANTONY",Hoja1!Q:Q,Hoja1!R:R))))))),"")</f>
        <v>11797</v>
      </c>
      <c r="W15" s="14" t="str">
        <f>IFERROR(IF(V15&lt;&gt;"",VLOOKUP(V15,SiscoTable[],8,0),""),"")</f>
        <v>CONSERVA GLORIA FILETE DE ATUN AV/SAL 170 G</v>
      </c>
      <c r="X15" s="39">
        <f>IFERROR(VLOOKUP($V15,[1]Hoja1!$A:$K,2,0),"")</f>
        <v>230</v>
      </c>
      <c r="Y15" s="40">
        <f>IFERROR(VLOOKUP($V15,[1]Hoja1!$A:$K,3,0),"")</f>
        <v>1546.72</v>
      </c>
      <c r="Z15" s="39">
        <f>IFERROR(VLOOKUP($V15,[1]Hoja1!$A:$K,4,0),"")</f>
        <v>191</v>
      </c>
      <c r="AA15" s="40">
        <f>IFERROR(VLOOKUP($V15,[1]Hoja1!$A:$K,5,0),"")</f>
        <v>1275.58</v>
      </c>
      <c r="AB15" s="39">
        <f>IFERROR(VLOOKUP($V15,[1]Hoja1!$A:$K,6,0),"")</f>
        <v>242</v>
      </c>
      <c r="AC15" s="40">
        <f>IFERROR(VLOOKUP($V15,[1]Hoja1!$A:$K,7,0),"")</f>
        <v>1629.94</v>
      </c>
      <c r="AD15" s="39">
        <f>IFERROR(VLOOKUP($V15,[1]Hoja1!$A:$K,8,0),"")</f>
        <v>184</v>
      </c>
      <c r="AE15" s="40">
        <f>IFERROR(VLOOKUP($V15,[1]Hoja1!$A:$K,9,0),"")</f>
        <v>1242.02</v>
      </c>
      <c r="AF15" s="43">
        <f>IFERROR(VLOOKUP($V15,[1]Hoja1!$A:$K,10,0),"")</f>
        <v>847</v>
      </c>
      <c r="AG15" s="44">
        <f>IFERROR(VLOOKUP($V15,[1]Hoja1!$A:$K,11,0),"")</f>
        <v>5694.26</v>
      </c>
    </row>
    <row r="16" spans="2:33" customFormat="1" x14ac:dyDescent="0.4">
      <c r="B16" s="1"/>
      <c r="E16" s="1"/>
      <c r="H16" s="1"/>
      <c r="I16" s="6"/>
      <c r="J16" s="19" t="s">
        <v>11925</v>
      </c>
      <c r="K16" s="20">
        <f>COUNTIF(SiscoTable[[Planner]:[Planner]],J16)</f>
        <v>2195</v>
      </c>
      <c r="L16" s="21">
        <f t="shared" si="1"/>
        <v>0.21595828414010232</v>
      </c>
      <c r="U16" s="4">
        <f t="shared" si="0"/>
        <v>15</v>
      </c>
      <c r="V16" s="13">
        <f>IFERROR(INDEX(Hoja1!A:A,MATCH(U16,IF(S$23="EVELYN",Hoja1!M:M,IF(S$23="RODRIGO",Hoja1!N:N,IF(S$23="JEAN",Hoja1!O:O,IF(S$23="ELISEO",Hoja1!P:P,IF(S$23="ANTONY",Hoja1!Q:Q,Hoja1!R:R))))))),"")</f>
        <v>12213</v>
      </c>
      <c r="W16" s="14" t="str">
        <f>IFERROR(IF(V16&lt;&gt;"",VLOOKUP(V16,SiscoTable[],8,0),""),"")</f>
        <v>MAYONESA ALACENA 95G</v>
      </c>
      <c r="X16" s="39">
        <f>IFERROR(VLOOKUP($V16,[1]Hoja1!$A:$K,2,0),"")</f>
        <v>224</v>
      </c>
      <c r="Y16" s="40">
        <f>IFERROR(VLOOKUP($V16,[1]Hoja1!$A:$K,3,0),"")</f>
        <v>1472.57</v>
      </c>
      <c r="Z16" s="39">
        <f>IFERROR(VLOOKUP($V16,[1]Hoja1!$A:$K,4,0),"")</f>
        <v>169</v>
      </c>
      <c r="AA16" s="40">
        <f>IFERROR(VLOOKUP($V16,[1]Hoja1!$A:$K,5,0),"")</f>
        <v>1208.52</v>
      </c>
      <c r="AB16" s="39">
        <f>IFERROR(VLOOKUP($V16,[1]Hoja1!$A:$K,6,0),"")</f>
        <v>202</v>
      </c>
      <c r="AC16" s="40">
        <f>IFERROR(VLOOKUP($V16,[1]Hoja1!$A:$K,7,0),"")</f>
        <v>1327.04</v>
      </c>
      <c r="AD16" s="39">
        <f>IFERROR(VLOOKUP($V16,[1]Hoja1!$A:$K,8,0),"")</f>
        <v>204</v>
      </c>
      <c r="AE16" s="40">
        <f>IFERROR(VLOOKUP($V16,[1]Hoja1!$A:$K,9,0),"")</f>
        <v>1349.16</v>
      </c>
      <c r="AF16" s="43">
        <f>IFERROR(VLOOKUP($V16,[1]Hoja1!$A:$K,10,0),"")</f>
        <v>799</v>
      </c>
      <c r="AG16" s="44">
        <f>IFERROR(VLOOKUP($V16,[1]Hoja1!$A:$K,11,0),"")</f>
        <v>5357.29</v>
      </c>
    </row>
    <row r="17" spans="2:62" customFormat="1" x14ac:dyDescent="0.4">
      <c r="B17" s="1"/>
      <c r="E17" s="1"/>
      <c r="H17" s="1"/>
      <c r="I17" s="4"/>
      <c r="J17" s="19" t="s">
        <v>11926</v>
      </c>
      <c r="K17" s="20">
        <f>COUNTIF(SiscoTable[[Planner]:[Planner]],J17)</f>
        <v>3012</v>
      </c>
      <c r="L17" s="21">
        <f t="shared" si="1"/>
        <v>0.29634002361275086</v>
      </c>
      <c r="U17" s="4">
        <f t="shared" si="0"/>
        <v>16</v>
      </c>
      <c r="V17" s="13">
        <f>IFERROR(INDEX(Hoja1!A:A,MATCH(U17,IF(S$23="EVELYN",Hoja1!M:M,IF(S$23="RODRIGO",Hoja1!N:N,IF(S$23="JEAN",Hoja1!O:O,IF(S$23="ELISEO",Hoja1!P:P,IF(S$23="ANTONY",Hoja1!Q:Q,Hoja1!R:R))))))),"")</f>
        <v>12029</v>
      </c>
      <c r="W17" s="14" t="str">
        <f>IFERROR(IF(V17&lt;&gt;"",VLOOKUP(V17,SiscoTable[],8,0),""),"")</f>
        <v>GALLETA CLUB SOCIAL ORIGINAL PACK 6X26G</v>
      </c>
      <c r="X17" s="39">
        <f>IFERROR(VLOOKUP($V17,[1]Hoja1!$A:$K,2,0),"")</f>
        <v>309</v>
      </c>
      <c r="Y17" s="40">
        <f>IFERROR(VLOOKUP($V17,[1]Hoja1!$A:$K,3,0),"")</f>
        <v>1361.09</v>
      </c>
      <c r="Z17" s="39">
        <f>IFERROR(VLOOKUP($V17,[1]Hoja1!$A:$K,4,0),"")</f>
        <v>293</v>
      </c>
      <c r="AA17" s="40">
        <f>IFERROR(VLOOKUP($V17,[1]Hoja1!$A:$K,5,0),"")</f>
        <v>1345.95</v>
      </c>
      <c r="AB17" s="39">
        <f>IFERROR(VLOOKUP($V17,[1]Hoja1!$A:$K,6,0),"")</f>
        <v>215</v>
      </c>
      <c r="AC17" s="40">
        <f>IFERROR(VLOOKUP($V17,[1]Hoja1!$A:$K,7,0),"")</f>
        <v>981.23</v>
      </c>
      <c r="AD17" s="39">
        <f>IFERROR(VLOOKUP($V17,[1]Hoja1!$A:$K,8,0),"")</f>
        <v>360</v>
      </c>
      <c r="AE17" s="40">
        <f>IFERROR(VLOOKUP($V17,[1]Hoja1!$A:$K,9,0),"")</f>
        <v>1652.34</v>
      </c>
      <c r="AF17" s="43">
        <f>IFERROR(VLOOKUP($V17,[1]Hoja1!$A:$K,10,0),"")</f>
        <v>1177</v>
      </c>
      <c r="AG17" s="44">
        <f>IFERROR(VLOOKUP($V17,[1]Hoja1!$A:$K,11,0),"")</f>
        <v>5340.61</v>
      </c>
    </row>
    <row r="18" spans="2:62" customFormat="1" x14ac:dyDescent="0.4">
      <c r="B18" s="1"/>
      <c r="E18" s="1"/>
      <c r="H18" s="1"/>
      <c r="I18" s="4"/>
      <c r="J18" s="22" t="s">
        <v>11927</v>
      </c>
      <c r="K18" s="24">
        <f>COUNTIF(SiscoTable[[Planner]:[Planner]],J18)</f>
        <v>1711</v>
      </c>
      <c r="L18" s="26">
        <f t="shared" si="1"/>
        <v>0.1683392365210547</v>
      </c>
      <c r="U18" s="4">
        <f t="shared" si="0"/>
        <v>17</v>
      </c>
      <c r="V18" s="13">
        <f>IFERROR(INDEX(Hoja1!A:A,MATCH(U18,IF(S$23="EVELYN",Hoja1!M:M,IF(S$23="RODRIGO",Hoja1!N:N,IF(S$23="JEAN",Hoja1!O:O,IF(S$23="ELISEO",Hoja1!P:P,IF(S$23="ANTONY",Hoja1!Q:Q,Hoja1!R:R))))))),"")</f>
        <v>23522</v>
      </c>
      <c r="W18" s="14" t="str">
        <f>IFERROR(IF(V18&lt;&gt;"",VLOOKUP(V18,SiscoTable[],8,0),""),"")</f>
        <v>YOGURT YOMOST FRESA SLIM SIX PACK 180 ML</v>
      </c>
      <c r="X18" s="39">
        <f>IFERROR(VLOOKUP($V18,[1]Hoja1!$A:$K,2,0),"")</f>
        <v>132</v>
      </c>
      <c r="Y18" s="40">
        <f>IFERROR(VLOOKUP($V18,[1]Hoja1!$A:$K,3,0),"")</f>
        <v>1842.4</v>
      </c>
      <c r="Z18" s="39">
        <f>IFERROR(VLOOKUP($V18,[1]Hoja1!$A:$K,4,0),"")</f>
        <v>98</v>
      </c>
      <c r="AA18" s="40">
        <f>IFERROR(VLOOKUP($V18,[1]Hoja1!$A:$K,5,0),"")</f>
        <v>1367.52</v>
      </c>
      <c r="AB18" s="39">
        <f>IFERROR(VLOOKUP($V18,[1]Hoja1!$A:$K,6,0),"")</f>
        <v>73</v>
      </c>
      <c r="AC18" s="40">
        <f>IFERROR(VLOOKUP($V18,[1]Hoja1!$A:$K,7,0),"")</f>
        <v>1016.4</v>
      </c>
      <c r="AD18" s="39">
        <f>IFERROR(VLOOKUP($V18,[1]Hoja1!$A:$K,8,0),"")</f>
        <v>79</v>
      </c>
      <c r="AE18" s="40">
        <f>IFERROR(VLOOKUP($V18,[1]Hoja1!$A:$K,9,0),"")</f>
        <v>1095.3599999999999</v>
      </c>
      <c r="AF18" s="43">
        <f>IFERROR(VLOOKUP($V18,[1]Hoja1!$A:$K,10,0),"")</f>
        <v>382</v>
      </c>
      <c r="AG18" s="44">
        <f>IFERROR(VLOOKUP($V18,[1]Hoja1!$A:$K,11,0),"")</f>
        <v>5321.6799999999994</v>
      </c>
    </row>
    <row r="19" spans="2:62" customFormat="1" x14ac:dyDescent="0.4">
      <c r="B19" s="1"/>
      <c r="E19" s="1"/>
      <c r="H19" s="1"/>
      <c r="I19" s="4"/>
      <c r="J19" s="27" t="s">
        <v>11929</v>
      </c>
      <c r="K19" s="28">
        <f>COUNTIF(SiscoTable[[Planner]:[Planner]],J19)</f>
        <v>22</v>
      </c>
      <c r="L19" s="29">
        <f t="shared" si="1"/>
        <v>2.1645021645021645E-3</v>
      </c>
      <c r="U19" s="4">
        <f t="shared" si="0"/>
        <v>18</v>
      </c>
      <c r="V19" s="13">
        <f>IFERROR(INDEX(Hoja1!A:A,MATCH(U19,IF(S$23="EVELYN",Hoja1!M:M,IF(S$23="RODRIGO",Hoja1!N:N,IF(S$23="JEAN",Hoja1!O:O,IF(S$23="ELISEO",Hoja1!P:P,IF(S$23="ANTONY",Hoja1!Q:Q,Hoja1!R:R))))))),"")</f>
        <v>11795</v>
      </c>
      <c r="W19" s="14" t="str">
        <f>IFERROR(IF(V19&lt;&gt;"",VLOOKUP(V19,SiscoTable[],8,0),""),"")</f>
        <v>CONSERVA GLORIA FILETE DE ATUN EN AGUA Y SAL 170 G</v>
      </c>
      <c r="X19" s="39">
        <f>IFERROR(VLOOKUP($V19,[1]Hoja1!$A:$K,2,0),"")</f>
        <v>245</v>
      </c>
      <c r="Y19" s="40">
        <f>IFERROR(VLOOKUP($V19,[1]Hoja1!$A:$K,3,0),"")</f>
        <v>1663.84</v>
      </c>
      <c r="Z19" s="39">
        <f>IFERROR(VLOOKUP($V19,[1]Hoja1!$A:$K,4,0),"")</f>
        <v>164</v>
      </c>
      <c r="AA19" s="40">
        <f>IFERROR(VLOOKUP($V19,[1]Hoja1!$A:$K,5,0),"")</f>
        <v>1113.04</v>
      </c>
      <c r="AB19" s="39">
        <f>IFERROR(VLOOKUP($V19,[1]Hoja1!$A:$K,6,0),"")</f>
        <v>191</v>
      </c>
      <c r="AC19" s="40">
        <f>IFERROR(VLOOKUP($V19,[1]Hoja1!$A:$K,7,0),"")</f>
        <v>1296.0999999999999</v>
      </c>
      <c r="AD19" s="39">
        <f>IFERROR(VLOOKUP($V19,[1]Hoja1!$A:$K,8,0),"")</f>
        <v>177</v>
      </c>
      <c r="AE19" s="40">
        <f>IFERROR(VLOOKUP($V19,[1]Hoja1!$A:$K,9,0),"")</f>
        <v>1202.52</v>
      </c>
      <c r="AF19" s="43">
        <f>IFERROR(VLOOKUP($V19,[1]Hoja1!$A:$K,10,0),"")</f>
        <v>777</v>
      </c>
      <c r="AG19" s="44">
        <f>IFERROR(VLOOKUP($V19,[1]Hoja1!$A:$K,11,0),"")</f>
        <v>5275.5</v>
      </c>
    </row>
    <row r="20" spans="2:62" customFormat="1" x14ac:dyDescent="0.4">
      <c r="B20" s="1"/>
      <c r="E20" s="1"/>
      <c r="H20" s="1"/>
      <c r="I20" s="4"/>
      <c r="J20" s="27" t="s">
        <v>11923</v>
      </c>
      <c r="K20" s="28">
        <f>COUNTIF(SiscoTable[[Planner]:[Planner]],J20)</f>
        <v>513</v>
      </c>
      <c r="L20" s="29">
        <f t="shared" si="1"/>
        <v>5.0472255017709564E-2</v>
      </c>
      <c r="U20" s="4">
        <f t="shared" si="0"/>
        <v>19</v>
      </c>
      <c r="V20" s="13">
        <f>IFERROR(INDEX(Hoja1!A:A,MATCH(U20,IF(S$23="EVELYN",Hoja1!M:M,IF(S$23="RODRIGO",Hoja1!N:N,IF(S$23="JEAN",Hoja1!O:O,IF(S$23="ELISEO",Hoja1!P:P,IF(S$23="ANTONY",Hoja1!Q:Q,Hoja1!R:R))))))),"")</f>
        <v>11873</v>
      </c>
      <c r="W20" s="14" t="str">
        <f>IFERROR(IF(V20&lt;&gt;"",VLOOKUP(V20,SiscoTable[],8,0),""),"")</f>
        <v>LECHE GLORIA EVAPORADA LIGHT LATA 400 G V.A</v>
      </c>
      <c r="X20" s="39">
        <f>IFERROR(VLOOKUP($V20,[1]Hoja1!$A:$K,2,0),"")</f>
        <v>171</v>
      </c>
      <c r="Y20" s="40">
        <f>IFERROR(VLOOKUP($V20,[1]Hoja1!$A:$K,3,0),"")</f>
        <v>820.8</v>
      </c>
      <c r="Z20" s="39">
        <f>IFERROR(VLOOKUP($V20,[1]Hoja1!$A:$K,4,0),"")</f>
        <v>236</v>
      </c>
      <c r="AA20" s="40">
        <f>IFERROR(VLOOKUP($V20,[1]Hoja1!$A:$K,5,0),"")</f>
        <v>1132.8</v>
      </c>
      <c r="AB20" s="39">
        <f>IFERROR(VLOOKUP($V20,[1]Hoja1!$A:$K,6,0),"")</f>
        <v>305</v>
      </c>
      <c r="AC20" s="40">
        <f>IFERROR(VLOOKUP($V20,[1]Hoja1!$A:$K,7,0),"")</f>
        <v>1462.86</v>
      </c>
      <c r="AD20" s="39">
        <f>IFERROR(VLOOKUP($V20,[1]Hoja1!$A:$K,8,0),"")</f>
        <v>356</v>
      </c>
      <c r="AE20" s="40">
        <f>IFERROR(VLOOKUP($V20,[1]Hoja1!$A:$K,9,0),"")</f>
        <v>1720.42</v>
      </c>
      <c r="AF20" s="43">
        <f>IFERROR(VLOOKUP($V20,[1]Hoja1!$A:$K,10,0),"")</f>
        <v>1068</v>
      </c>
      <c r="AG20" s="44">
        <f>IFERROR(VLOOKUP($V20,[1]Hoja1!$A:$K,11,0),"")</f>
        <v>5136.88</v>
      </c>
    </row>
    <row r="21" spans="2:62" customFormat="1" ht="13" thickBot="1" x14ac:dyDescent="0.45">
      <c r="B21" s="1"/>
      <c r="E21" s="1"/>
      <c r="H21" s="1"/>
      <c r="I21" s="4"/>
      <c r="J21" s="27" t="s">
        <v>11930</v>
      </c>
      <c r="K21" s="28">
        <f>COUNTIF(SiscoTable[[Planner]:[Planner]],J21)</f>
        <v>27</v>
      </c>
      <c r="L21" s="29">
        <f t="shared" si="1"/>
        <v>2.6564344746162929E-3</v>
      </c>
      <c r="U21" s="4">
        <f t="shared" si="0"/>
        <v>20</v>
      </c>
      <c r="V21" s="13">
        <f>IFERROR(INDEX(Hoja1!A:A,MATCH(U21,IF(S$23="EVELYN",Hoja1!M:M,IF(S$23="RODRIGO",Hoja1!N:N,IF(S$23="JEAN",Hoja1!O:O,IF(S$23="ELISEO",Hoja1!P:P,IF(S$23="ANTONY",Hoja1!Q:Q,Hoja1!R:R))))))),"")</f>
        <v>18354</v>
      </c>
      <c r="W21" s="14" t="str">
        <f>IFERROR(IF(V21&lt;&gt;"",VLOOKUP(V21,SiscoTable[],8,0),""),"")</f>
        <v>PANETON GLORIA CAJA 900 GR</v>
      </c>
      <c r="X21" s="41">
        <f>IFERROR(VLOOKUP($V21,[1]Hoja1!$A:$K,2,0),"")</f>
        <v>26</v>
      </c>
      <c r="Y21" s="42">
        <f>IFERROR(VLOOKUP($V21,[1]Hoja1!$A:$K,3,0),"")</f>
        <v>645.41</v>
      </c>
      <c r="Z21" s="41">
        <f>IFERROR(VLOOKUP($V21,[1]Hoja1!$A:$K,4,0),"")</f>
        <v>174</v>
      </c>
      <c r="AA21" s="42">
        <f>IFERROR(VLOOKUP($V21,[1]Hoja1!$A:$K,5,0),"")</f>
        <v>4332.6000000000004</v>
      </c>
      <c r="AB21" s="41">
        <f>IFERROR(VLOOKUP($V21,[1]Hoja1!$A:$K,6,0),"")</f>
        <v>0</v>
      </c>
      <c r="AC21" s="42">
        <f>IFERROR(VLOOKUP($V21,[1]Hoja1!$A:$K,7,0),"")</f>
        <v>0</v>
      </c>
      <c r="AD21" s="41">
        <f>IFERROR(VLOOKUP($V21,[1]Hoja1!$A:$K,8,0),"")</f>
        <v>0</v>
      </c>
      <c r="AE21" s="42">
        <f>IFERROR(VLOOKUP($V21,[1]Hoja1!$A:$K,9,0),"")</f>
        <v>0</v>
      </c>
      <c r="AF21" s="43">
        <f>IFERROR(VLOOKUP($V21,[1]Hoja1!$A:$K,10,0),"")</f>
        <v>200</v>
      </c>
      <c r="AG21" s="44">
        <f>IFERROR(VLOOKUP($V21,[1]Hoja1!$A:$K,11,0),"")</f>
        <v>4978.01</v>
      </c>
    </row>
    <row r="22" spans="2:62" customFormat="1" ht="13" thickBot="1" x14ac:dyDescent="0.45">
      <c r="B22" s="1"/>
      <c r="E22" s="1"/>
      <c r="H22" s="1"/>
      <c r="I22" s="4"/>
      <c r="J22" s="23" t="s">
        <v>11966</v>
      </c>
      <c r="K22" s="23">
        <f>SUM(K14:K21)</f>
        <v>10164</v>
      </c>
      <c r="L22" s="25">
        <f>SUM(L14:L21)</f>
        <v>1</v>
      </c>
      <c r="R22" s="18" t="s">
        <v>11915</v>
      </c>
      <c r="S22" s="15"/>
      <c r="Y22" s="36"/>
      <c r="AA22" s="36"/>
      <c r="AC22" s="36"/>
      <c r="AE22" s="36"/>
      <c r="AG22" s="36"/>
    </row>
    <row r="23" spans="2:62" ht="13" thickBot="1" x14ac:dyDescent="0.45">
      <c r="R23" s="18" t="s">
        <v>11922</v>
      </c>
      <c r="S23" s="15" t="s">
        <v>11928</v>
      </c>
    </row>
    <row r="24" spans="2:62" ht="20.2" customHeight="1" x14ac:dyDescent="0.4">
      <c r="B24" s="8" t="s">
        <v>11914</v>
      </c>
      <c r="C24" s="8" t="s">
        <v>11915</v>
      </c>
      <c r="D24" s="8" t="s">
        <v>11916</v>
      </c>
      <c r="E24" s="8" t="s">
        <v>11904</v>
      </c>
      <c r="F24" s="8" t="s">
        <v>11905</v>
      </c>
      <c r="G24" s="8" t="s">
        <v>11906</v>
      </c>
      <c r="H24" s="8" t="s">
        <v>11917</v>
      </c>
      <c r="I24" s="8" t="s">
        <v>11918</v>
      </c>
      <c r="J24" s="8" t="s">
        <v>11907</v>
      </c>
      <c r="K24" s="9" t="s">
        <v>11970</v>
      </c>
      <c r="L24" s="30" t="s">
        <v>11971</v>
      </c>
      <c r="M24" s="9" t="s">
        <v>11919</v>
      </c>
      <c r="N24" s="9" t="s">
        <v>11920</v>
      </c>
      <c r="O24" s="9" t="s">
        <v>11972</v>
      </c>
      <c r="P24" s="8" t="s">
        <v>11909</v>
      </c>
      <c r="Q24" s="9" t="s">
        <v>11921</v>
      </c>
      <c r="R24" s="9" t="s">
        <v>11908</v>
      </c>
      <c r="S24" s="9" t="s">
        <v>11922</v>
      </c>
      <c r="BI24"/>
      <c r="BJ24"/>
    </row>
    <row r="25" spans="2:62" x14ac:dyDescent="0.4">
      <c r="B25" s="1">
        <v>10102</v>
      </c>
      <c r="C25" s="6" t="s">
        <v>25</v>
      </c>
      <c r="D25" s="6" t="s">
        <v>25</v>
      </c>
      <c r="E25" s="6" t="s">
        <v>469</v>
      </c>
      <c r="F25" s="6" t="s">
        <v>210</v>
      </c>
      <c r="G25" s="6" t="s">
        <v>595</v>
      </c>
      <c r="H25" s="6" t="s">
        <v>213</v>
      </c>
      <c r="I25" s="6" t="s">
        <v>605</v>
      </c>
      <c r="J25" s="6" t="s">
        <v>5</v>
      </c>
      <c r="K25" s="7">
        <v>9.83</v>
      </c>
      <c r="L25" s="34">
        <f>IFERROR(VLOOKUP(SiscoTable[[#This Row],[Código]],Hoja2!A:B,2,0)*SiscoTable[[#This Row],[Provta(Uns)]],0)</f>
        <v>73.724999999999994</v>
      </c>
      <c r="M25" s="7">
        <v>0</v>
      </c>
      <c r="N25" s="7">
        <v>2</v>
      </c>
      <c r="O25" s="34">
        <f>IFERROR(VLOOKUP(SiscoTable[[#This Row],[Código]],Hoja2!A:B,2,0)*SiscoTable[[#This Row],[Stock_actual]],0)</f>
        <v>15</v>
      </c>
      <c r="P25" s="6" t="s">
        <v>27</v>
      </c>
      <c r="Q25" s="7">
        <v>11</v>
      </c>
      <c r="R25" s="7">
        <v>19.78</v>
      </c>
      <c r="S25" s="7" t="s">
        <v>11924</v>
      </c>
      <c r="BI25"/>
      <c r="BJ25"/>
    </row>
    <row r="26" spans="2:62" x14ac:dyDescent="0.4">
      <c r="B26" s="1">
        <v>10103</v>
      </c>
      <c r="C26" s="6" t="s">
        <v>25</v>
      </c>
      <c r="D26" s="6" t="s">
        <v>25</v>
      </c>
      <c r="E26" s="6" t="s">
        <v>469</v>
      </c>
      <c r="F26" s="6" t="s">
        <v>210</v>
      </c>
      <c r="G26" s="6" t="s">
        <v>595</v>
      </c>
      <c r="H26" s="6" t="s">
        <v>213</v>
      </c>
      <c r="I26" s="6" t="s">
        <v>606</v>
      </c>
      <c r="J26" s="6" t="s">
        <v>5</v>
      </c>
      <c r="K26" s="7">
        <v>31</v>
      </c>
      <c r="L26" s="34">
        <f>IFERROR(VLOOKUP(SiscoTable[[#This Row],[Código]],Hoja2!A:B,2,0)*SiscoTable[[#This Row],[Provta(Uns)]],0)</f>
        <v>244.9</v>
      </c>
      <c r="M26" s="7">
        <v>0</v>
      </c>
      <c r="N26" s="7">
        <v>0</v>
      </c>
      <c r="O26" s="34">
        <f>IFERROR(VLOOKUP(SiscoTable[[#This Row],[Código]],Hoja2!A:B,2,0)*SiscoTable[[#This Row],[Stock_actual]],0)</f>
        <v>0</v>
      </c>
      <c r="P26" s="6" t="s">
        <v>7</v>
      </c>
      <c r="Q26" s="7">
        <v>34</v>
      </c>
      <c r="R26" s="7">
        <v>61.800000000000004</v>
      </c>
      <c r="S26" s="7" t="s">
        <v>11924</v>
      </c>
      <c r="BI26"/>
      <c r="BJ26"/>
    </row>
    <row r="27" spans="2:62" x14ac:dyDescent="0.4">
      <c r="B27" s="1">
        <v>10106</v>
      </c>
      <c r="C27" s="6" t="s">
        <v>25</v>
      </c>
      <c r="D27" s="6" t="s">
        <v>30</v>
      </c>
      <c r="E27" s="6" t="s">
        <v>469</v>
      </c>
      <c r="F27" s="6" t="s">
        <v>210</v>
      </c>
      <c r="G27" s="6" t="s">
        <v>595</v>
      </c>
      <c r="H27" s="6" t="s">
        <v>213</v>
      </c>
      <c r="I27" s="6" t="s">
        <v>607</v>
      </c>
      <c r="J27" s="6" t="s">
        <v>5</v>
      </c>
      <c r="K27" s="7">
        <v>8</v>
      </c>
      <c r="L27" s="34">
        <f>IFERROR(VLOOKUP(SiscoTable[[#This Row],[Código]],Hoja2!A:B,2,0)*SiscoTable[[#This Row],[Provta(Uns)]],0)</f>
        <v>68.8</v>
      </c>
      <c r="M27" s="7">
        <v>0</v>
      </c>
      <c r="N27" s="7">
        <v>0</v>
      </c>
      <c r="O27" s="34">
        <f>IFERROR(VLOOKUP(SiscoTable[[#This Row],[Código]],Hoja2!A:B,2,0)*SiscoTable[[#This Row],[Stock_actual]],0)</f>
        <v>0</v>
      </c>
      <c r="P27" s="6" t="s">
        <v>7</v>
      </c>
      <c r="Q27" s="7">
        <v>9</v>
      </c>
      <c r="R27" s="7">
        <v>16.200000000000003</v>
      </c>
      <c r="S27" s="7" t="s">
        <v>11924</v>
      </c>
      <c r="BI27"/>
      <c r="BJ27"/>
    </row>
    <row r="28" spans="2:62" x14ac:dyDescent="0.4">
      <c r="B28" s="1">
        <v>10107</v>
      </c>
      <c r="C28" s="6" t="s">
        <v>25</v>
      </c>
      <c r="D28" s="6" t="s">
        <v>30</v>
      </c>
      <c r="E28" s="6" t="s">
        <v>469</v>
      </c>
      <c r="F28" s="6" t="s">
        <v>210</v>
      </c>
      <c r="G28" s="6" t="s">
        <v>595</v>
      </c>
      <c r="H28" s="6" t="s">
        <v>213</v>
      </c>
      <c r="I28" s="6" t="s">
        <v>608</v>
      </c>
      <c r="J28" s="6" t="s">
        <v>5</v>
      </c>
      <c r="K28" s="7">
        <v>8</v>
      </c>
      <c r="L28" s="34">
        <f>IFERROR(VLOOKUP(SiscoTable[[#This Row],[Código]],Hoja2!A:B,2,0)*SiscoTable[[#This Row],[Provta(Uns)]],0)</f>
        <v>104</v>
      </c>
      <c r="M28" s="7">
        <v>0</v>
      </c>
      <c r="N28" s="7">
        <v>1</v>
      </c>
      <c r="O28" s="34">
        <f>IFERROR(VLOOKUP(SiscoTable[[#This Row],[Código]],Hoja2!A:B,2,0)*SiscoTable[[#This Row],[Stock_actual]],0)</f>
        <v>13</v>
      </c>
      <c r="P28" s="6" t="s">
        <v>107</v>
      </c>
      <c r="Q28" s="7">
        <v>9</v>
      </c>
      <c r="R28" s="7">
        <v>16.28</v>
      </c>
      <c r="S28" s="7" t="s">
        <v>11924</v>
      </c>
      <c r="BI28"/>
      <c r="BJ28"/>
    </row>
    <row r="29" spans="2:62" x14ac:dyDescent="0.4">
      <c r="B29" s="1">
        <v>10110</v>
      </c>
      <c r="C29" s="6" t="s">
        <v>25</v>
      </c>
      <c r="D29" s="6" t="s">
        <v>30</v>
      </c>
      <c r="E29" s="6" t="s">
        <v>0</v>
      </c>
      <c r="F29" s="6" t="s">
        <v>73</v>
      </c>
      <c r="G29" s="6" t="s">
        <v>73</v>
      </c>
      <c r="H29" s="6" t="s">
        <v>4</v>
      </c>
      <c r="I29" s="6" t="s">
        <v>85</v>
      </c>
      <c r="J29" s="6" t="s">
        <v>5</v>
      </c>
      <c r="K29" s="7">
        <v>6.67</v>
      </c>
      <c r="L29" s="7">
        <f>IFERROR(VLOOKUP(SiscoTable[[#This Row],[Código]],Hoja2!A:B,2,0)*SiscoTable[[#This Row],[Provta(Uns)]],0)</f>
        <v>400.2</v>
      </c>
      <c r="M29" s="7">
        <v>0</v>
      </c>
      <c r="N29" s="7">
        <v>-1</v>
      </c>
      <c r="O29" s="7">
        <f>IFERROR(VLOOKUP(SiscoTable[[#This Row],[Código]],Hoja2!A:B,2,0)*SiscoTable[[#This Row],[Stock_actual]],0)</f>
        <v>-60</v>
      </c>
      <c r="P29" s="6" t="s">
        <v>7</v>
      </c>
      <c r="Q29" s="7">
        <v>7</v>
      </c>
      <c r="R29" s="7">
        <v>13.2</v>
      </c>
      <c r="S29" s="7" t="s">
        <v>11923</v>
      </c>
      <c r="BI29"/>
      <c r="BJ29"/>
    </row>
    <row r="30" spans="2:62" x14ac:dyDescent="0.4">
      <c r="B30" s="1">
        <v>10115</v>
      </c>
      <c r="C30" s="6" t="s">
        <v>30</v>
      </c>
      <c r="D30" s="6" t="s">
        <v>30</v>
      </c>
      <c r="E30" s="6" t="s">
        <v>8482</v>
      </c>
      <c r="F30" s="6" t="s">
        <v>9030</v>
      </c>
      <c r="G30" s="6" t="s">
        <v>9031</v>
      </c>
      <c r="H30" s="6" t="s">
        <v>9033</v>
      </c>
      <c r="I30" s="6" t="s">
        <v>9032</v>
      </c>
      <c r="J30" s="6" t="s">
        <v>5</v>
      </c>
      <c r="K30" s="7">
        <v>9.17</v>
      </c>
      <c r="L30" s="7">
        <f>IFERROR(VLOOKUP(SiscoTable[[#This Row],[Código]],Hoja2!A:B,2,0)*SiscoTable[[#This Row],[Provta(Uns)]],0)</f>
        <v>90.783000000000001</v>
      </c>
      <c r="M30" s="7">
        <v>0</v>
      </c>
      <c r="N30" s="7">
        <v>142</v>
      </c>
      <c r="O30" s="7">
        <f>IFERROR(VLOOKUP(SiscoTable[[#This Row],[Código]],Hoja2!A:B,2,0)*SiscoTable[[#This Row],[Stock_actual]],0)</f>
        <v>1405.8</v>
      </c>
      <c r="P30" s="6" t="s">
        <v>2516</v>
      </c>
      <c r="Q30" s="7">
        <v>10</v>
      </c>
      <c r="R30" s="7">
        <v>0</v>
      </c>
      <c r="S30" s="7" t="s">
        <v>11926</v>
      </c>
      <c r="BI30"/>
      <c r="BJ30"/>
    </row>
    <row r="31" spans="2:62" x14ac:dyDescent="0.4">
      <c r="B31" s="1">
        <v>10117</v>
      </c>
      <c r="C31" s="6" t="s">
        <v>30</v>
      </c>
      <c r="D31" s="6" t="s">
        <v>25</v>
      </c>
      <c r="E31" s="6" t="s">
        <v>3268</v>
      </c>
      <c r="F31" s="6" t="s">
        <v>7815</v>
      </c>
      <c r="G31" s="6" t="s">
        <v>7929</v>
      </c>
      <c r="H31" s="6" t="s">
        <v>3299</v>
      </c>
      <c r="I31" s="6" t="s">
        <v>7984</v>
      </c>
      <c r="J31" s="6" t="s">
        <v>5</v>
      </c>
      <c r="K31" s="7">
        <v>40.5</v>
      </c>
      <c r="L31" s="7">
        <f>IFERROR(VLOOKUP(SiscoTable[[#This Row],[Código]],Hoja2!A:B,2,0)*SiscoTable[[#This Row],[Provta(Uns)]],0)</f>
        <v>157.94999999999999</v>
      </c>
      <c r="M31" s="7">
        <v>0</v>
      </c>
      <c r="N31" s="7">
        <v>126</v>
      </c>
      <c r="O31" s="7">
        <f>IFERROR(VLOOKUP(SiscoTable[[#This Row],[Código]],Hoja2!A:B,2,0)*SiscoTable[[#This Row],[Stock_actual]],0)</f>
        <v>491.4</v>
      </c>
      <c r="P31" s="6" t="s">
        <v>487</v>
      </c>
      <c r="Q31" s="7">
        <v>45</v>
      </c>
      <c r="R31" s="7">
        <v>0</v>
      </c>
      <c r="S31" s="7" t="s">
        <v>11928</v>
      </c>
      <c r="BI31"/>
      <c r="BJ31"/>
    </row>
    <row r="32" spans="2:62" x14ac:dyDescent="0.4">
      <c r="B32" s="1">
        <v>10118</v>
      </c>
      <c r="C32" s="6" t="s">
        <v>8</v>
      </c>
      <c r="D32" s="6" t="s">
        <v>30</v>
      </c>
      <c r="E32" s="6" t="s">
        <v>3268</v>
      </c>
      <c r="F32" s="6" t="s">
        <v>7815</v>
      </c>
      <c r="G32" s="6" t="s">
        <v>7929</v>
      </c>
      <c r="H32" s="6" t="s">
        <v>3299</v>
      </c>
      <c r="I32" s="6" t="s">
        <v>8008</v>
      </c>
      <c r="J32" s="6" t="s">
        <v>5</v>
      </c>
      <c r="K32" s="7">
        <v>2.5</v>
      </c>
      <c r="L32" s="7">
        <f>IFERROR(VLOOKUP(SiscoTable[[#This Row],[Código]],Hoja2!A:B,2,0)*SiscoTable[[#This Row],[Provta(Uns)]],0)</f>
        <v>8.25</v>
      </c>
      <c r="M32" s="7">
        <v>0</v>
      </c>
      <c r="N32" s="7">
        <v>0</v>
      </c>
      <c r="O32" s="7">
        <f>IFERROR(VLOOKUP(SiscoTable[[#This Row],[Código]],Hoja2!A:B,2,0)*SiscoTable[[#This Row],[Stock_actual]],0)</f>
        <v>0</v>
      </c>
      <c r="P32" s="6" t="s">
        <v>7</v>
      </c>
      <c r="Q32" s="7">
        <v>3</v>
      </c>
      <c r="R32" s="7">
        <v>4.8</v>
      </c>
      <c r="S32" s="7" t="s">
        <v>11928</v>
      </c>
      <c r="BI32"/>
      <c r="BJ32"/>
    </row>
    <row r="33" spans="2:62" x14ac:dyDescent="0.4">
      <c r="B33" s="1">
        <v>10119</v>
      </c>
      <c r="C33" s="6" t="s">
        <v>25</v>
      </c>
      <c r="D33" s="6" t="s">
        <v>25</v>
      </c>
      <c r="E33" s="6" t="s">
        <v>3268</v>
      </c>
      <c r="F33" s="6" t="s">
        <v>7815</v>
      </c>
      <c r="G33" s="6" t="s">
        <v>7929</v>
      </c>
      <c r="H33" s="6" t="s">
        <v>3299</v>
      </c>
      <c r="I33" s="6" t="s">
        <v>7957</v>
      </c>
      <c r="J33" s="6" t="s">
        <v>5</v>
      </c>
      <c r="K33" s="7">
        <v>32.33</v>
      </c>
      <c r="L33" s="7">
        <f>IFERROR(VLOOKUP(SiscoTable[[#This Row],[Código]],Hoja2!A:B,2,0)*SiscoTable[[#This Row],[Provta(Uns)]],0)</f>
        <v>193.98</v>
      </c>
      <c r="M33" s="7">
        <v>24</v>
      </c>
      <c r="N33" s="7">
        <v>30</v>
      </c>
      <c r="O33" s="7">
        <f>IFERROR(VLOOKUP(SiscoTable[[#This Row],[Código]],Hoja2!A:B,2,0)*SiscoTable[[#This Row],[Stock_actual]],0)</f>
        <v>180</v>
      </c>
      <c r="P33" s="6" t="s">
        <v>474</v>
      </c>
      <c r="Q33" s="7">
        <v>36</v>
      </c>
      <c r="R33" s="7">
        <v>41.040000000000006</v>
      </c>
      <c r="S33" s="7" t="s">
        <v>11928</v>
      </c>
      <c r="BI33"/>
      <c r="BJ33"/>
    </row>
    <row r="34" spans="2:62" x14ac:dyDescent="0.4">
      <c r="B34" s="1">
        <v>10121</v>
      </c>
      <c r="C34" s="6" t="s">
        <v>8</v>
      </c>
      <c r="D34" s="6" t="s">
        <v>30</v>
      </c>
      <c r="E34" s="6" t="s">
        <v>3268</v>
      </c>
      <c r="F34" s="6" t="s">
        <v>7815</v>
      </c>
      <c r="G34" s="6" t="s">
        <v>7929</v>
      </c>
      <c r="H34" s="6" t="s">
        <v>3299</v>
      </c>
      <c r="I34" s="6" t="s">
        <v>8009</v>
      </c>
      <c r="J34" s="6" t="s">
        <v>5</v>
      </c>
      <c r="K34" s="7">
        <v>0</v>
      </c>
      <c r="L34" s="7">
        <f>IFERROR(VLOOKUP(SiscoTable[[#This Row],[Código]],Hoja2!A:B,2,0)*SiscoTable[[#This Row],[Provta(Uns)]],0)</f>
        <v>0</v>
      </c>
      <c r="M34" s="7">
        <v>0</v>
      </c>
      <c r="N34" s="7">
        <v>0</v>
      </c>
      <c r="O34" s="7">
        <f>IFERROR(VLOOKUP(SiscoTable[[#This Row],[Código]],Hoja2!A:B,2,0)*SiscoTable[[#This Row],[Stock_actual]],0)</f>
        <v>0</v>
      </c>
      <c r="P34" s="6" t="s">
        <v>7</v>
      </c>
      <c r="Q34" s="7">
        <v>0</v>
      </c>
      <c r="R34" s="7">
        <v>0</v>
      </c>
      <c r="S34" s="7" t="s">
        <v>11928</v>
      </c>
      <c r="BI34"/>
      <c r="BJ34"/>
    </row>
    <row r="35" spans="2:62" x14ac:dyDescent="0.4">
      <c r="B35" s="1">
        <v>10122</v>
      </c>
      <c r="C35" s="6" t="s">
        <v>8</v>
      </c>
      <c r="D35" s="6" t="s">
        <v>8</v>
      </c>
      <c r="E35" s="6" t="s">
        <v>3268</v>
      </c>
      <c r="F35" s="6" t="s">
        <v>6059</v>
      </c>
      <c r="G35" s="6" t="s">
        <v>6174</v>
      </c>
      <c r="H35" s="6" t="s">
        <v>6179</v>
      </c>
      <c r="I35" s="6" t="s">
        <v>6204</v>
      </c>
      <c r="J35" s="6" t="s">
        <v>5</v>
      </c>
      <c r="K35" s="7">
        <v>0.33</v>
      </c>
      <c r="L35" s="7">
        <f>IFERROR(VLOOKUP(SiscoTable[[#This Row],[Código]],Hoja2!A:B,2,0)*SiscoTable[[#This Row],[Provta(Uns)]],0)</f>
        <v>7.92</v>
      </c>
      <c r="M35" s="7">
        <v>0</v>
      </c>
      <c r="N35" s="7">
        <v>7</v>
      </c>
      <c r="O35" s="7">
        <f>IFERROR(VLOOKUP(SiscoTable[[#This Row],[Código]],Hoja2!A:B,2,0)*SiscoTable[[#This Row],[Stock_actual]],0)</f>
        <v>168</v>
      </c>
      <c r="P35" s="6" t="s">
        <v>2138</v>
      </c>
      <c r="Q35" s="7">
        <v>0</v>
      </c>
      <c r="R35" s="7">
        <v>0</v>
      </c>
      <c r="S35" s="7" t="s">
        <v>11925</v>
      </c>
      <c r="BI35"/>
      <c r="BJ35"/>
    </row>
    <row r="36" spans="2:62" x14ac:dyDescent="0.4">
      <c r="B36" s="1">
        <v>10123</v>
      </c>
      <c r="C36" s="6" t="s">
        <v>8</v>
      </c>
      <c r="D36" s="6" t="s">
        <v>8</v>
      </c>
      <c r="E36" s="6" t="s">
        <v>3268</v>
      </c>
      <c r="F36" s="6" t="s">
        <v>6059</v>
      </c>
      <c r="G36" s="6" t="s">
        <v>6174</v>
      </c>
      <c r="H36" s="6" t="s">
        <v>6179</v>
      </c>
      <c r="I36" s="6" t="s">
        <v>6205</v>
      </c>
      <c r="J36" s="6" t="s">
        <v>5</v>
      </c>
      <c r="K36" s="7">
        <v>1.5</v>
      </c>
      <c r="L36" s="7">
        <f>IFERROR(VLOOKUP(SiscoTable[[#This Row],[Código]],Hoja2!A:B,2,0)*SiscoTable[[#This Row],[Provta(Uns)]],0)</f>
        <v>38.849999999999994</v>
      </c>
      <c r="M36" s="7">
        <v>0</v>
      </c>
      <c r="N36" s="7">
        <v>9</v>
      </c>
      <c r="O36" s="7">
        <f>IFERROR(VLOOKUP(SiscoTable[[#This Row],[Código]],Hoja2!A:B,2,0)*SiscoTable[[#This Row],[Stock_actual]],0)</f>
        <v>233.1</v>
      </c>
      <c r="P36" s="6" t="s">
        <v>1014</v>
      </c>
      <c r="Q36" s="7">
        <v>2</v>
      </c>
      <c r="R36" s="7">
        <v>0</v>
      </c>
      <c r="S36" s="7" t="s">
        <v>11925</v>
      </c>
      <c r="BI36"/>
      <c r="BJ36"/>
    </row>
    <row r="37" spans="2:62" x14ac:dyDescent="0.4">
      <c r="B37" s="1">
        <v>10124</v>
      </c>
      <c r="C37" s="6" t="s">
        <v>8</v>
      </c>
      <c r="D37" s="6" t="s">
        <v>8</v>
      </c>
      <c r="E37" s="6" t="s">
        <v>3268</v>
      </c>
      <c r="F37" s="6" t="s">
        <v>3269</v>
      </c>
      <c r="G37" s="6" t="s">
        <v>3706</v>
      </c>
      <c r="H37" s="6" t="s">
        <v>3745</v>
      </c>
      <c r="I37" s="6" t="s">
        <v>3764</v>
      </c>
      <c r="J37" s="6" t="s">
        <v>5</v>
      </c>
      <c r="K37" s="7">
        <v>0</v>
      </c>
      <c r="L37" s="7">
        <f>IFERROR(VLOOKUP(SiscoTable[[#This Row],[Código]],Hoja2!A:B,2,0)*SiscoTable[[#This Row],[Provta(Uns)]],0)</f>
        <v>0</v>
      </c>
      <c r="M37" s="7">
        <v>0</v>
      </c>
      <c r="N37" s="7">
        <v>0</v>
      </c>
      <c r="O37" s="7">
        <f>IFERROR(VLOOKUP(SiscoTable[[#This Row],[Código]],Hoja2!A:B,2,0)*SiscoTable[[#This Row],[Stock_actual]],0)</f>
        <v>0</v>
      </c>
      <c r="P37" s="6" t="s">
        <v>7</v>
      </c>
      <c r="Q37" s="7">
        <v>0</v>
      </c>
      <c r="R37" s="7">
        <v>0</v>
      </c>
      <c r="S37" s="7" t="s">
        <v>11928</v>
      </c>
      <c r="BI37"/>
      <c r="BJ37"/>
    </row>
    <row r="38" spans="2:62" x14ac:dyDescent="0.4">
      <c r="B38" s="1">
        <v>10125</v>
      </c>
      <c r="C38" s="6" t="s">
        <v>25</v>
      </c>
      <c r="D38" s="6" t="s">
        <v>8</v>
      </c>
      <c r="E38" s="6" t="s">
        <v>3268</v>
      </c>
      <c r="F38" s="6" t="s">
        <v>6059</v>
      </c>
      <c r="G38" s="6" t="s">
        <v>6174</v>
      </c>
      <c r="H38" s="6" t="s">
        <v>6182</v>
      </c>
      <c r="I38" s="6" t="s">
        <v>6181</v>
      </c>
      <c r="J38" s="6" t="s">
        <v>5</v>
      </c>
      <c r="K38" s="7">
        <v>0</v>
      </c>
      <c r="L38" s="7">
        <f>IFERROR(VLOOKUP(SiscoTable[[#This Row],[Código]],Hoja2!A:B,2,0)*SiscoTable[[#This Row],[Provta(Uns)]],0)</f>
        <v>0</v>
      </c>
      <c r="M38" s="7">
        <v>0</v>
      </c>
      <c r="N38" s="7">
        <v>0</v>
      </c>
      <c r="O38" s="7">
        <f>IFERROR(VLOOKUP(SiscoTable[[#This Row],[Código]],Hoja2!A:B,2,0)*SiscoTable[[#This Row],[Stock_actual]],0)</f>
        <v>0</v>
      </c>
      <c r="P38" s="6" t="s">
        <v>7</v>
      </c>
      <c r="Q38" s="7">
        <v>0</v>
      </c>
      <c r="R38" s="7">
        <v>0</v>
      </c>
      <c r="S38" s="7" t="s">
        <v>11925</v>
      </c>
      <c r="BI38"/>
      <c r="BJ38"/>
    </row>
    <row r="39" spans="2:62" x14ac:dyDescent="0.4">
      <c r="B39" s="1">
        <v>10126</v>
      </c>
      <c r="C39" s="6" t="s">
        <v>30</v>
      </c>
      <c r="D39" s="6" t="s">
        <v>8</v>
      </c>
      <c r="E39" s="6" t="s">
        <v>3268</v>
      </c>
      <c r="F39" s="6" t="s">
        <v>6059</v>
      </c>
      <c r="G39" s="6" t="s">
        <v>6392</v>
      </c>
      <c r="H39" s="6" t="s">
        <v>6182</v>
      </c>
      <c r="I39" s="6" t="s">
        <v>6432</v>
      </c>
      <c r="J39" s="6" t="s">
        <v>5</v>
      </c>
      <c r="K39" s="7">
        <v>3</v>
      </c>
      <c r="L39" s="7">
        <f>IFERROR(VLOOKUP(SiscoTable[[#This Row],[Código]],Hoja2!A:B,2,0)*SiscoTable[[#This Row],[Provta(Uns)]],0)</f>
        <v>60</v>
      </c>
      <c r="M39" s="7">
        <v>0</v>
      </c>
      <c r="N39" s="7">
        <v>14</v>
      </c>
      <c r="O39" s="7">
        <f>IFERROR(VLOOKUP(SiscoTable[[#This Row],[Código]],Hoja2!A:B,2,0)*SiscoTable[[#This Row],[Stock_actual]],0)</f>
        <v>280</v>
      </c>
      <c r="P39" s="6" t="s">
        <v>3766</v>
      </c>
      <c r="Q39" s="7">
        <v>3</v>
      </c>
      <c r="R39" s="7">
        <v>0</v>
      </c>
      <c r="S39" s="7" t="s">
        <v>11925</v>
      </c>
      <c r="BI39"/>
      <c r="BJ39"/>
    </row>
    <row r="40" spans="2:62" x14ac:dyDescent="0.4">
      <c r="B40" s="1">
        <v>10127</v>
      </c>
      <c r="C40" s="6" t="s">
        <v>30</v>
      </c>
      <c r="D40" s="6" t="s">
        <v>25</v>
      </c>
      <c r="E40" s="6" t="s">
        <v>3268</v>
      </c>
      <c r="F40" s="6" t="s">
        <v>3269</v>
      </c>
      <c r="G40" s="6" t="s">
        <v>5543</v>
      </c>
      <c r="H40" s="6" t="s">
        <v>5573</v>
      </c>
      <c r="I40" s="6" t="s">
        <v>5629</v>
      </c>
      <c r="J40" s="6" t="s">
        <v>5</v>
      </c>
      <c r="K40" s="7">
        <v>33.17</v>
      </c>
      <c r="L40" s="7">
        <f>IFERROR(VLOOKUP(SiscoTable[[#This Row],[Código]],Hoja2!A:B,2,0)*SiscoTable[[#This Row],[Provta(Uns)]],0)</f>
        <v>72.974000000000004</v>
      </c>
      <c r="M40" s="7">
        <v>60</v>
      </c>
      <c r="N40" s="7">
        <v>0</v>
      </c>
      <c r="O40" s="7">
        <f>IFERROR(VLOOKUP(SiscoTable[[#This Row],[Código]],Hoja2!A:B,2,0)*SiscoTable[[#This Row],[Stock_actual]],0)</f>
        <v>0</v>
      </c>
      <c r="P40" s="6" t="s">
        <v>7</v>
      </c>
      <c r="Q40" s="7">
        <v>37</v>
      </c>
      <c r="R40" s="7">
        <v>6.6000000000000085</v>
      </c>
      <c r="S40" s="7" t="s">
        <v>11925</v>
      </c>
      <c r="BI40"/>
      <c r="BJ40"/>
    </row>
    <row r="41" spans="2:62" x14ac:dyDescent="0.4">
      <c r="B41" s="1">
        <v>10128</v>
      </c>
      <c r="C41" s="6" t="s">
        <v>30</v>
      </c>
      <c r="D41" s="6" t="s">
        <v>25</v>
      </c>
      <c r="E41" s="6" t="s">
        <v>3268</v>
      </c>
      <c r="F41" s="6" t="s">
        <v>3269</v>
      </c>
      <c r="G41" s="6" t="s">
        <v>5543</v>
      </c>
      <c r="H41" s="6" t="s">
        <v>5573</v>
      </c>
      <c r="I41" s="6" t="s">
        <v>5630</v>
      </c>
      <c r="J41" s="6" t="s">
        <v>5</v>
      </c>
      <c r="K41" s="7">
        <v>38.67</v>
      </c>
      <c r="L41" s="7">
        <f>IFERROR(VLOOKUP(SiscoTable[[#This Row],[Código]],Hoja2!A:B,2,0)*SiscoTable[[#This Row],[Provta(Uns)]],0)</f>
        <v>96.675000000000011</v>
      </c>
      <c r="M41" s="7">
        <v>60</v>
      </c>
      <c r="N41" s="7">
        <v>0</v>
      </c>
      <c r="O41" s="7">
        <f>IFERROR(VLOOKUP(SiscoTable[[#This Row],[Código]],Hoja2!A:B,2,0)*SiscoTable[[#This Row],[Stock_actual]],0)</f>
        <v>0</v>
      </c>
      <c r="P41" s="6" t="s">
        <v>7</v>
      </c>
      <c r="Q41" s="7">
        <v>43</v>
      </c>
      <c r="R41" s="7">
        <v>17.400000000000006</v>
      </c>
      <c r="S41" s="7" t="s">
        <v>11925</v>
      </c>
      <c r="BI41"/>
      <c r="BJ41"/>
    </row>
    <row r="42" spans="2:62" x14ac:dyDescent="0.4">
      <c r="B42" s="1">
        <v>10129</v>
      </c>
      <c r="C42" s="6" t="s">
        <v>25</v>
      </c>
      <c r="D42" s="6" t="s">
        <v>25</v>
      </c>
      <c r="E42" s="6" t="s">
        <v>3268</v>
      </c>
      <c r="F42" s="6" t="s">
        <v>3269</v>
      </c>
      <c r="G42" s="6" t="s">
        <v>4590</v>
      </c>
      <c r="H42" s="6" t="s">
        <v>3678</v>
      </c>
      <c r="I42" s="6" t="s">
        <v>4591</v>
      </c>
      <c r="J42" s="6" t="s">
        <v>5</v>
      </c>
      <c r="K42" s="7">
        <v>66.67</v>
      </c>
      <c r="L42" s="7">
        <f>IFERROR(VLOOKUP(SiscoTable[[#This Row],[Código]],Hoja2!A:B,2,0)*SiscoTable[[#This Row],[Provta(Uns)]],0)</f>
        <v>233.345</v>
      </c>
      <c r="M42" s="7">
        <v>0</v>
      </c>
      <c r="N42" s="7">
        <v>62</v>
      </c>
      <c r="O42" s="7">
        <f>IFERROR(VLOOKUP(SiscoTable[[#This Row],[Código]],Hoja2!A:B,2,0)*SiscoTable[[#This Row],[Stock_actual]],0)</f>
        <v>217</v>
      </c>
      <c r="P42" s="6" t="s">
        <v>474</v>
      </c>
      <c r="Q42" s="7">
        <v>73</v>
      </c>
      <c r="R42" s="7">
        <v>133.36000000000001</v>
      </c>
      <c r="S42" s="7" t="s">
        <v>11927</v>
      </c>
      <c r="BI42"/>
      <c r="BJ42"/>
    </row>
    <row r="43" spans="2:62" x14ac:dyDescent="0.4">
      <c r="B43" s="1">
        <v>10130</v>
      </c>
      <c r="C43" s="6" t="s">
        <v>25</v>
      </c>
      <c r="D43" s="6" t="s">
        <v>25</v>
      </c>
      <c r="E43" s="6" t="s">
        <v>3268</v>
      </c>
      <c r="F43" s="6" t="s">
        <v>3269</v>
      </c>
      <c r="G43" s="6" t="s">
        <v>4590</v>
      </c>
      <c r="H43" s="6" t="s">
        <v>3678</v>
      </c>
      <c r="I43" s="6" t="s">
        <v>4592</v>
      </c>
      <c r="J43" s="6" t="s">
        <v>5</v>
      </c>
      <c r="K43" s="7">
        <v>43.17</v>
      </c>
      <c r="L43" s="7">
        <f>IFERROR(VLOOKUP(SiscoTable[[#This Row],[Código]],Hoja2!A:B,2,0)*SiscoTable[[#This Row],[Provta(Uns)]],0)</f>
        <v>297.87300000000005</v>
      </c>
      <c r="M43" s="7">
        <v>0</v>
      </c>
      <c r="N43" s="7">
        <v>45</v>
      </c>
      <c r="O43" s="7">
        <f>IFERROR(VLOOKUP(SiscoTable[[#This Row],[Código]],Hoja2!A:B,2,0)*SiscoTable[[#This Row],[Stock_actual]],0)</f>
        <v>310.5</v>
      </c>
      <c r="P43" s="6" t="s">
        <v>702</v>
      </c>
      <c r="Q43" s="7">
        <v>48</v>
      </c>
      <c r="R43" s="7">
        <v>86.039999999999992</v>
      </c>
      <c r="S43" s="7" t="s">
        <v>11927</v>
      </c>
      <c r="BI43"/>
      <c r="BJ43"/>
    </row>
    <row r="44" spans="2:62" x14ac:dyDescent="0.4">
      <c r="B44" s="1">
        <v>10131</v>
      </c>
      <c r="C44" s="6" t="s">
        <v>8</v>
      </c>
      <c r="D44" s="6" t="s">
        <v>8</v>
      </c>
      <c r="E44" s="6" t="s">
        <v>3268</v>
      </c>
      <c r="F44" s="6" t="s">
        <v>3269</v>
      </c>
      <c r="G44" s="6" t="s">
        <v>4590</v>
      </c>
      <c r="H44" s="6" t="s">
        <v>3678</v>
      </c>
      <c r="I44" s="6" t="s">
        <v>4607</v>
      </c>
      <c r="J44" s="6" t="s">
        <v>496</v>
      </c>
      <c r="K44" s="7">
        <v>0.33</v>
      </c>
      <c r="L44" s="7">
        <f>IFERROR(VLOOKUP(SiscoTable[[#This Row],[Código]],Hoja2!A:B,2,0)*SiscoTable[[#This Row],[Provta(Uns)]],0)</f>
        <v>1.155</v>
      </c>
      <c r="M44" s="7">
        <v>0</v>
      </c>
      <c r="N44" s="7">
        <v>0</v>
      </c>
      <c r="O44" s="7">
        <f>IFERROR(VLOOKUP(SiscoTable[[#This Row],[Código]],Hoja2!A:B,2,0)*SiscoTable[[#This Row],[Stock_actual]],0)</f>
        <v>0</v>
      </c>
      <c r="P44" s="6" t="s">
        <v>7</v>
      </c>
      <c r="Q44" s="7">
        <v>0</v>
      </c>
      <c r="R44" s="7">
        <v>0</v>
      </c>
      <c r="S44" s="7" t="s">
        <v>11927</v>
      </c>
      <c r="BI44"/>
      <c r="BJ44"/>
    </row>
    <row r="45" spans="2:62" x14ac:dyDescent="0.4">
      <c r="B45" s="1">
        <v>10132</v>
      </c>
      <c r="C45" s="6" t="s">
        <v>8</v>
      </c>
      <c r="D45" s="6" t="s">
        <v>8</v>
      </c>
      <c r="E45" s="6" t="s">
        <v>3268</v>
      </c>
      <c r="F45" s="6" t="s">
        <v>3269</v>
      </c>
      <c r="G45" s="6" t="s">
        <v>4590</v>
      </c>
      <c r="H45" s="6" t="s">
        <v>3678</v>
      </c>
      <c r="I45" s="6" t="s">
        <v>4608</v>
      </c>
      <c r="J45" s="6" t="s">
        <v>496</v>
      </c>
      <c r="K45" s="7">
        <v>0</v>
      </c>
      <c r="L45" s="7">
        <f>IFERROR(VLOOKUP(SiscoTable[[#This Row],[Código]],Hoja2!A:B,2,0)*SiscoTable[[#This Row],[Provta(Uns)]],0)</f>
        <v>0</v>
      </c>
      <c r="M45" s="7">
        <v>0</v>
      </c>
      <c r="N45" s="7">
        <v>0</v>
      </c>
      <c r="O45" s="7">
        <f>IFERROR(VLOOKUP(SiscoTable[[#This Row],[Código]],Hoja2!A:B,2,0)*SiscoTable[[#This Row],[Stock_actual]],0)</f>
        <v>0</v>
      </c>
      <c r="P45" s="6" t="s">
        <v>7</v>
      </c>
      <c r="Q45" s="7">
        <v>0</v>
      </c>
      <c r="R45" s="7">
        <v>0</v>
      </c>
      <c r="S45" s="7" t="s">
        <v>11927</v>
      </c>
      <c r="BI45"/>
      <c r="BJ45"/>
    </row>
    <row r="46" spans="2:62" x14ac:dyDescent="0.4">
      <c r="B46" s="1">
        <v>10133</v>
      </c>
      <c r="C46" s="6" t="s">
        <v>8</v>
      </c>
      <c r="D46" s="6" t="s">
        <v>8</v>
      </c>
      <c r="E46" s="6" t="s">
        <v>3268</v>
      </c>
      <c r="F46" s="6" t="s">
        <v>3269</v>
      </c>
      <c r="G46" s="6" t="s">
        <v>4590</v>
      </c>
      <c r="H46" s="6" t="s">
        <v>3678</v>
      </c>
      <c r="I46" s="6" t="s">
        <v>4609</v>
      </c>
      <c r="J46" s="6" t="s">
        <v>496</v>
      </c>
      <c r="K46" s="7">
        <v>0</v>
      </c>
      <c r="L46" s="7">
        <f>IFERROR(VLOOKUP(SiscoTable[[#This Row],[Código]],Hoja2!A:B,2,0)*SiscoTable[[#This Row],[Provta(Uns)]],0)</f>
        <v>0</v>
      </c>
      <c r="M46" s="7">
        <v>0</v>
      </c>
      <c r="N46" s="7">
        <v>0</v>
      </c>
      <c r="O46" s="7">
        <f>IFERROR(VLOOKUP(SiscoTable[[#This Row],[Código]],Hoja2!A:B,2,0)*SiscoTable[[#This Row],[Stock_actual]],0)</f>
        <v>0</v>
      </c>
      <c r="P46" s="6" t="s">
        <v>7</v>
      </c>
      <c r="Q46" s="7">
        <v>0</v>
      </c>
      <c r="R46" s="7">
        <v>0</v>
      </c>
      <c r="S46" s="7" t="s">
        <v>11927</v>
      </c>
      <c r="BI46"/>
      <c r="BJ46"/>
    </row>
    <row r="47" spans="2:62" x14ac:dyDescent="0.4">
      <c r="B47" s="1">
        <v>10134</v>
      </c>
      <c r="C47" s="6" t="s">
        <v>30</v>
      </c>
      <c r="D47" s="6" t="s">
        <v>30</v>
      </c>
      <c r="E47" s="6" t="s">
        <v>3268</v>
      </c>
      <c r="F47" s="6" t="s">
        <v>3269</v>
      </c>
      <c r="G47" s="6" t="s">
        <v>4590</v>
      </c>
      <c r="H47" s="6" t="s">
        <v>3678</v>
      </c>
      <c r="I47" s="6" t="s">
        <v>4598</v>
      </c>
      <c r="J47" s="6" t="s">
        <v>5</v>
      </c>
      <c r="K47" s="7">
        <v>22.83</v>
      </c>
      <c r="L47" s="7">
        <f>IFERROR(VLOOKUP(SiscoTable[[#This Row],[Código]],Hoja2!A:B,2,0)*SiscoTable[[#This Row],[Provta(Uns)]],0)</f>
        <v>109.58399999999999</v>
      </c>
      <c r="M47" s="7">
        <v>0</v>
      </c>
      <c r="N47" s="7">
        <v>46</v>
      </c>
      <c r="O47" s="7">
        <f>IFERROR(VLOOKUP(SiscoTable[[#This Row],[Código]],Hoja2!A:B,2,0)*SiscoTable[[#This Row],[Stock_actual]],0)</f>
        <v>220.79999999999998</v>
      </c>
      <c r="P47" s="6" t="s">
        <v>242</v>
      </c>
      <c r="Q47" s="7">
        <v>25</v>
      </c>
      <c r="R47" s="7">
        <v>0</v>
      </c>
      <c r="S47" s="7" t="s">
        <v>11927</v>
      </c>
      <c r="BI47"/>
      <c r="BJ47"/>
    </row>
    <row r="48" spans="2:62" x14ac:dyDescent="0.4">
      <c r="B48" s="1">
        <v>10135</v>
      </c>
      <c r="C48" s="6" t="s">
        <v>25</v>
      </c>
      <c r="D48" s="6" t="s">
        <v>25</v>
      </c>
      <c r="E48" s="6" t="s">
        <v>3268</v>
      </c>
      <c r="F48" s="6" t="s">
        <v>3269</v>
      </c>
      <c r="G48" s="6" t="s">
        <v>4590</v>
      </c>
      <c r="H48" s="6" t="s">
        <v>3678</v>
      </c>
      <c r="I48" s="6" t="s">
        <v>4593</v>
      </c>
      <c r="J48" s="6" t="s">
        <v>5</v>
      </c>
      <c r="K48" s="7">
        <v>70</v>
      </c>
      <c r="L48" s="7">
        <f>IFERROR(VLOOKUP(SiscoTable[[#This Row],[Código]],Hoja2!A:B,2,0)*SiscoTable[[#This Row],[Provta(Uns)]],0)</f>
        <v>322</v>
      </c>
      <c r="M48" s="7">
        <v>0</v>
      </c>
      <c r="N48" s="7">
        <v>92</v>
      </c>
      <c r="O48" s="7">
        <f>IFERROR(VLOOKUP(SiscoTable[[#This Row],[Código]],Hoja2!A:B,2,0)*SiscoTable[[#This Row],[Stock_actual]],0)</f>
        <v>423.2</v>
      </c>
      <c r="P48" s="6" t="s">
        <v>132</v>
      </c>
      <c r="Q48" s="7">
        <v>77</v>
      </c>
      <c r="R48" s="7">
        <v>0</v>
      </c>
      <c r="S48" s="7" t="s">
        <v>11927</v>
      </c>
      <c r="BI48"/>
      <c r="BJ48"/>
    </row>
    <row r="49" spans="2:62" x14ac:dyDescent="0.4">
      <c r="B49" s="1">
        <v>10136</v>
      </c>
      <c r="C49" s="6" t="s">
        <v>30</v>
      </c>
      <c r="D49" s="6" t="s">
        <v>30</v>
      </c>
      <c r="E49" s="6" t="s">
        <v>3268</v>
      </c>
      <c r="F49" s="6" t="s">
        <v>3269</v>
      </c>
      <c r="G49" s="6" t="s">
        <v>4590</v>
      </c>
      <c r="H49" s="6" t="s">
        <v>3678</v>
      </c>
      <c r="I49" s="6" t="s">
        <v>4599</v>
      </c>
      <c r="J49" s="6" t="s">
        <v>5</v>
      </c>
      <c r="K49" s="7">
        <v>35</v>
      </c>
      <c r="L49" s="7">
        <f>IFERROR(VLOOKUP(SiscoTable[[#This Row],[Código]],Hoja2!A:B,2,0)*SiscoTable[[#This Row],[Provta(Uns)]],0)</f>
        <v>154</v>
      </c>
      <c r="M49" s="7">
        <v>0</v>
      </c>
      <c r="N49" s="7">
        <v>54</v>
      </c>
      <c r="O49" s="7">
        <f>IFERROR(VLOOKUP(SiscoTable[[#This Row],[Código]],Hoja2!A:B,2,0)*SiscoTable[[#This Row],[Stock_actual]],0)</f>
        <v>237.60000000000002</v>
      </c>
      <c r="P49" s="6" t="s">
        <v>819</v>
      </c>
      <c r="Q49" s="7">
        <v>39</v>
      </c>
      <c r="R49" s="7">
        <v>0</v>
      </c>
      <c r="S49" s="7" t="s">
        <v>11927</v>
      </c>
      <c r="BI49"/>
      <c r="BJ49"/>
    </row>
    <row r="50" spans="2:62" x14ac:dyDescent="0.4">
      <c r="B50" s="1">
        <v>10137</v>
      </c>
      <c r="C50" s="6" t="s">
        <v>8</v>
      </c>
      <c r="D50" s="6" t="s">
        <v>8</v>
      </c>
      <c r="E50" s="6" t="s">
        <v>3268</v>
      </c>
      <c r="F50" s="6" t="s">
        <v>3269</v>
      </c>
      <c r="G50" s="6" t="s">
        <v>4590</v>
      </c>
      <c r="H50" s="6" t="s">
        <v>3678</v>
      </c>
      <c r="I50" s="6" t="s">
        <v>4610</v>
      </c>
      <c r="J50" s="6" t="s">
        <v>5</v>
      </c>
      <c r="K50" s="7">
        <v>0</v>
      </c>
      <c r="L50" s="7">
        <f>IFERROR(VLOOKUP(SiscoTable[[#This Row],[Código]],Hoja2!A:B,2,0)*SiscoTable[[#This Row],[Provta(Uns)]],0)</f>
        <v>0</v>
      </c>
      <c r="M50" s="7">
        <v>0</v>
      </c>
      <c r="N50" s="7">
        <v>0</v>
      </c>
      <c r="O50" s="7">
        <f>IFERROR(VLOOKUP(SiscoTable[[#This Row],[Código]],Hoja2!A:B,2,0)*SiscoTable[[#This Row],[Stock_actual]],0)</f>
        <v>0</v>
      </c>
      <c r="P50" s="6" t="s">
        <v>7</v>
      </c>
      <c r="Q50" s="7">
        <v>0</v>
      </c>
      <c r="R50" s="7">
        <v>0</v>
      </c>
      <c r="S50" s="7" t="s">
        <v>11927</v>
      </c>
      <c r="BI50"/>
      <c r="BJ50"/>
    </row>
    <row r="51" spans="2:62" x14ac:dyDescent="0.4">
      <c r="B51" s="1">
        <v>10138</v>
      </c>
      <c r="C51" s="6" t="s">
        <v>30</v>
      </c>
      <c r="D51" s="6" t="s">
        <v>30</v>
      </c>
      <c r="E51" s="6" t="s">
        <v>3268</v>
      </c>
      <c r="F51" s="6" t="s">
        <v>3269</v>
      </c>
      <c r="G51" s="6" t="s">
        <v>5543</v>
      </c>
      <c r="H51" s="6" t="s">
        <v>5573</v>
      </c>
      <c r="I51" s="6" t="s">
        <v>5631</v>
      </c>
      <c r="J51" s="6" t="s">
        <v>5</v>
      </c>
      <c r="K51" s="7">
        <v>17.170000000000002</v>
      </c>
      <c r="L51" s="7">
        <f>IFERROR(VLOOKUP(SiscoTable[[#This Row],[Código]],Hoja2!A:B,2,0)*SiscoTable[[#This Row],[Provta(Uns)]],0)</f>
        <v>44.642000000000003</v>
      </c>
      <c r="M51" s="7">
        <v>48</v>
      </c>
      <c r="N51" s="7">
        <v>0</v>
      </c>
      <c r="O51" s="7">
        <f>IFERROR(VLOOKUP(SiscoTable[[#This Row],[Código]],Hoja2!A:B,2,0)*SiscoTable[[#This Row],[Stock_actual]],0)</f>
        <v>0</v>
      </c>
      <c r="P51" s="6" t="s">
        <v>7</v>
      </c>
      <c r="Q51" s="7">
        <v>19</v>
      </c>
      <c r="R51" s="7">
        <v>0</v>
      </c>
      <c r="S51" s="7" t="s">
        <v>11925</v>
      </c>
      <c r="BI51"/>
      <c r="BJ51"/>
    </row>
    <row r="52" spans="2:62" x14ac:dyDescent="0.4">
      <c r="B52" s="1">
        <v>10139</v>
      </c>
      <c r="C52" s="6" t="s">
        <v>8</v>
      </c>
      <c r="D52" s="6" t="s">
        <v>8</v>
      </c>
      <c r="E52" s="6" t="s">
        <v>3268</v>
      </c>
      <c r="F52" s="6" t="s">
        <v>3269</v>
      </c>
      <c r="G52" s="6" t="s">
        <v>4590</v>
      </c>
      <c r="H52" s="6" t="s">
        <v>3678</v>
      </c>
      <c r="I52" s="6" t="s">
        <v>4611</v>
      </c>
      <c r="J52" s="6" t="s">
        <v>496</v>
      </c>
      <c r="K52" s="7">
        <v>0</v>
      </c>
      <c r="L52" s="7">
        <f>IFERROR(VLOOKUP(SiscoTable[[#This Row],[Código]],Hoja2!A:B,2,0)*SiscoTable[[#This Row],[Provta(Uns)]],0)</f>
        <v>0</v>
      </c>
      <c r="M52" s="7">
        <v>0</v>
      </c>
      <c r="N52" s="7">
        <v>0</v>
      </c>
      <c r="O52" s="7">
        <f>IFERROR(VLOOKUP(SiscoTable[[#This Row],[Código]],Hoja2!A:B,2,0)*SiscoTable[[#This Row],[Stock_actual]],0)</f>
        <v>0</v>
      </c>
      <c r="P52" s="6" t="s">
        <v>7</v>
      </c>
      <c r="Q52" s="7">
        <v>0</v>
      </c>
      <c r="R52" s="7">
        <v>0</v>
      </c>
      <c r="S52" s="7" t="s">
        <v>11927</v>
      </c>
      <c r="BI52"/>
      <c r="BJ52"/>
    </row>
    <row r="53" spans="2:62" x14ac:dyDescent="0.4">
      <c r="B53" s="1">
        <v>10140</v>
      </c>
      <c r="C53" s="6" t="s">
        <v>8</v>
      </c>
      <c r="D53" s="6" t="s">
        <v>8</v>
      </c>
      <c r="E53" s="6" t="s">
        <v>3268</v>
      </c>
      <c r="F53" s="6" t="s">
        <v>3269</v>
      </c>
      <c r="G53" s="6" t="s">
        <v>4590</v>
      </c>
      <c r="H53" s="6" t="s">
        <v>3678</v>
      </c>
      <c r="I53" s="6" t="s">
        <v>4612</v>
      </c>
      <c r="J53" s="6" t="s">
        <v>5</v>
      </c>
      <c r="K53" s="7">
        <v>0</v>
      </c>
      <c r="L53" s="7">
        <f>IFERROR(VLOOKUP(SiscoTable[[#This Row],[Código]],Hoja2!A:B,2,0)*SiscoTable[[#This Row],[Provta(Uns)]],0)</f>
        <v>0</v>
      </c>
      <c r="M53" s="7">
        <v>0</v>
      </c>
      <c r="N53" s="7">
        <v>0</v>
      </c>
      <c r="O53" s="7">
        <f>IFERROR(VLOOKUP(SiscoTable[[#This Row],[Código]],Hoja2!A:B,2,0)*SiscoTable[[#This Row],[Stock_actual]],0)</f>
        <v>0</v>
      </c>
      <c r="P53" s="6" t="s">
        <v>7</v>
      </c>
      <c r="Q53" s="7">
        <v>0</v>
      </c>
      <c r="R53" s="7">
        <v>0</v>
      </c>
      <c r="S53" s="7" t="s">
        <v>11927</v>
      </c>
      <c r="BI53"/>
      <c r="BJ53"/>
    </row>
    <row r="54" spans="2:62" x14ac:dyDescent="0.4">
      <c r="B54" s="1">
        <v>10141</v>
      </c>
      <c r="C54" s="6" t="s">
        <v>8</v>
      </c>
      <c r="D54" s="6" t="s">
        <v>8</v>
      </c>
      <c r="E54" s="6" t="s">
        <v>3268</v>
      </c>
      <c r="F54" s="6" t="s">
        <v>3269</v>
      </c>
      <c r="G54" s="6" t="s">
        <v>4590</v>
      </c>
      <c r="H54" s="6" t="s">
        <v>3678</v>
      </c>
      <c r="I54" s="6" t="s">
        <v>4613</v>
      </c>
      <c r="J54" s="6" t="s">
        <v>5</v>
      </c>
      <c r="K54" s="7">
        <v>4.33</v>
      </c>
      <c r="L54" s="7">
        <f>IFERROR(VLOOKUP(SiscoTable[[#This Row],[Código]],Hoja2!A:B,2,0)*SiscoTable[[#This Row],[Provta(Uns)]],0)</f>
        <v>31.176000000000002</v>
      </c>
      <c r="M54" s="7">
        <v>0</v>
      </c>
      <c r="N54" s="7">
        <v>35</v>
      </c>
      <c r="O54" s="7">
        <f>IFERROR(VLOOKUP(SiscoTable[[#This Row],[Código]],Hoja2!A:B,2,0)*SiscoTable[[#This Row],[Stock_actual]],0)</f>
        <v>252</v>
      </c>
      <c r="P54" s="6" t="s">
        <v>4614</v>
      </c>
      <c r="Q54" s="7">
        <v>5</v>
      </c>
      <c r="R54" s="7">
        <v>0</v>
      </c>
      <c r="S54" s="7" t="s">
        <v>11927</v>
      </c>
      <c r="BI54"/>
      <c r="BJ54"/>
    </row>
    <row r="55" spans="2:62" x14ac:dyDescent="0.4">
      <c r="B55" s="1">
        <v>10142</v>
      </c>
      <c r="C55" s="6" t="s">
        <v>25</v>
      </c>
      <c r="D55" s="6" t="s">
        <v>25</v>
      </c>
      <c r="E55" s="6" t="s">
        <v>3268</v>
      </c>
      <c r="F55" s="6" t="s">
        <v>3269</v>
      </c>
      <c r="G55" s="6" t="s">
        <v>4590</v>
      </c>
      <c r="H55" s="6" t="s">
        <v>3678</v>
      </c>
      <c r="I55" s="6" t="s">
        <v>4594</v>
      </c>
      <c r="J55" s="6" t="s">
        <v>496</v>
      </c>
      <c r="K55" s="7">
        <v>64.5</v>
      </c>
      <c r="L55" s="7">
        <f>IFERROR(VLOOKUP(SiscoTable[[#This Row],[Código]],Hoja2!A:B,2,0)*SiscoTable[[#This Row],[Provta(Uns)]],0)</f>
        <v>270.90000000000003</v>
      </c>
      <c r="M55" s="7">
        <v>0</v>
      </c>
      <c r="N55" s="7">
        <v>121</v>
      </c>
      <c r="O55" s="7">
        <f>IFERROR(VLOOKUP(SiscoTable[[#This Row],[Código]],Hoja2!A:B,2,0)*SiscoTable[[#This Row],[Stock_actual]],0)</f>
        <v>508.20000000000005</v>
      </c>
      <c r="P55" s="6" t="s">
        <v>1054</v>
      </c>
      <c r="Q55" s="7">
        <v>71</v>
      </c>
      <c r="R55" s="7">
        <v>0</v>
      </c>
      <c r="S55" s="7" t="s">
        <v>11927</v>
      </c>
      <c r="BI55"/>
      <c r="BJ55"/>
    </row>
    <row r="56" spans="2:62" x14ac:dyDescent="0.4">
      <c r="B56" s="1">
        <v>10143</v>
      </c>
      <c r="C56" s="6" t="s">
        <v>8</v>
      </c>
      <c r="D56" s="6" t="s">
        <v>8</v>
      </c>
      <c r="E56" s="6" t="s">
        <v>3268</v>
      </c>
      <c r="F56" s="6" t="s">
        <v>3269</v>
      </c>
      <c r="G56" s="6" t="s">
        <v>4590</v>
      </c>
      <c r="H56" s="6" t="s">
        <v>3678</v>
      </c>
      <c r="I56" s="6" t="s">
        <v>4615</v>
      </c>
      <c r="J56" s="6" t="s">
        <v>496</v>
      </c>
      <c r="K56" s="7">
        <v>0</v>
      </c>
      <c r="L56" s="7">
        <f>IFERROR(VLOOKUP(SiscoTable[[#This Row],[Código]],Hoja2!A:B,2,0)*SiscoTable[[#This Row],[Provta(Uns)]],0)</f>
        <v>0</v>
      </c>
      <c r="M56" s="7">
        <v>0</v>
      </c>
      <c r="N56" s="7">
        <v>0</v>
      </c>
      <c r="O56" s="7">
        <f>IFERROR(VLOOKUP(SiscoTable[[#This Row],[Código]],Hoja2!A:B,2,0)*SiscoTable[[#This Row],[Stock_actual]],0)</f>
        <v>0</v>
      </c>
      <c r="P56" s="6" t="s">
        <v>7</v>
      </c>
      <c r="Q56" s="7">
        <v>0</v>
      </c>
      <c r="R56" s="7">
        <v>0</v>
      </c>
      <c r="S56" s="7" t="s">
        <v>11927</v>
      </c>
      <c r="BI56"/>
      <c r="BJ56"/>
    </row>
    <row r="57" spans="2:62" x14ac:dyDescent="0.4">
      <c r="B57" s="1">
        <v>10144</v>
      </c>
      <c r="C57" s="6" t="s">
        <v>25</v>
      </c>
      <c r="D57" s="6" t="s">
        <v>25</v>
      </c>
      <c r="E57" s="6" t="s">
        <v>3268</v>
      </c>
      <c r="F57" s="6" t="s">
        <v>3269</v>
      </c>
      <c r="G57" s="6" t="s">
        <v>4590</v>
      </c>
      <c r="H57" s="6" t="s">
        <v>3678</v>
      </c>
      <c r="I57" s="6" t="s">
        <v>4595</v>
      </c>
      <c r="J57" s="6" t="s">
        <v>496</v>
      </c>
      <c r="K57" s="7">
        <v>45.67</v>
      </c>
      <c r="L57" s="7">
        <f>IFERROR(VLOOKUP(SiscoTable[[#This Row],[Código]],Hoja2!A:B,2,0)*SiscoTable[[#This Row],[Provta(Uns)]],0)</f>
        <v>292.28800000000001</v>
      </c>
      <c r="M57" s="7">
        <v>0</v>
      </c>
      <c r="N57" s="7">
        <v>85</v>
      </c>
      <c r="O57" s="7">
        <f>IFERROR(VLOOKUP(SiscoTable[[#This Row],[Código]],Hoja2!A:B,2,0)*SiscoTable[[#This Row],[Stock_actual]],0)</f>
        <v>544</v>
      </c>
      <c r="P57" s="6" t="s">
        <v>1054</v>
      </c>
      <c r="Q57" s="7">
        <v>50</v>
      </c>
      <c r="R57" s="7">
        <v>0</v>
      </c>
      <c r="S57" s="7" t="s">
        <v>11927</v>
      </c>
      <c r="BI57"/>
      <c r="BJ57"/>
    </row>
    <row r="58" spans="2:62" x14ac:dyDescent="0.4">
      <c r="B58" s="1">
        <v>10145</v>
      </c>
      <c r="C58" s="6" t="s">
        <v>30</v>
      </c>
      <c r="D58" s="6" t="s">
        <v>30</v>
      </c>
      <c r="E58" s="6" t="s">
        <v>3268</v>
      </c>
      <c r="F58" s="6" t="s">
        <v>3269</v>
      </c>
      <c r="G58" s="6" t="s">
        <v>4590</v>
      </c>
      <c r="H58" s="6" t="s">
        <v>3678</v>
      </c>
      <c r="I58" s="6" t="s">
        <v>4600</v>
      </c>
      <c r="J58" s="6" t="s">
        <v>496</v>
      </c>
      <c r="K58" s="7">
        <v>33.5</v>
      </c>
      <c r="L58" s="7">
        <f>IFERROR(VLOOKUP(SiscoTable[[#This Row],[Código]],Hoja2!A:B,2,0)*SiscoTable[[#This Row],[Provta(Uns)]],0)</f>
        <v>127.3</v>
      </c>
      <c r="M58" s="7">
        <v>0</v>
      </c>
      <c r="N58" s="7">
        <v>42</v>
      </c>
      <c r="O58" s="7">
        <f>IFERROR(VLOOKUP(SiscoTable[[#This Row],[Código]],Hoja2!A:B,2,0)*SiscoTable[[#This Row],[Stock_actual]],0)</f>
        <v>159.6</v>
      </c>
      <c r="P58" s="6" t="s">
        <v>224</v>
      </c>
      <c r="Q58" s="7">
        <v>37</v>
      </c>
      <c r="R58" s="7">
        <v>0</v>
      </c>
      <c r="S58" s="7" t="s">
        <v>11927</v>
      </c>
      <c r="BI58"/>
      <c r="BJ58"/>
    </row>
    <row r="59" spans="2:62" x14ac:dyDescent="0.4">
      <c r="B59" s="1">
        <v>10146</v>
      </c>
      <c r="C59" s="6" t="s">
        <v>8</v>
      </c>
      <c r="D59" s="6" t="s">
        <v>8</v>
      </c>
      <c r="E59" s="6" t="s">
        <v>3268</v>
      </c>
      <c r="F59" s="6" t="s">
        <v>61</v>
      </c>
      <c r="G59" s="6" t="s">
        <v>4384</v>
      </c>
      <c r="H59" s="6" t="s">
        <v>3577</v>
      </c>
      <c r="I59" s="6" t="s">
        <v>8150</v>
      </c>
      <c r="J59" s="6" t="s">
        <v>496</v>
      </c>
      <c r="K59" s="7">
        <v>0</v>
      </c>
      <c r="L59" s="7">
        <f>IFERROR(VLOOKUP(SiscoTable[[#This Row],[Código]],Hoja2!A:B,2,0)*SiscoTable[[#This Row],[Provta(Uns)]],0)</f>
        <v>0</v>
      </c>
      <c r="M59" s="7">
        <v>0</v>
      </c>
      <c r="N59" s="7">
        <v>0</v>
      </c>
      <c r="O59" s="7">
        <f>IFERROR(VLOOKUP(SiscoTable[[#This Row],[Código]],Hoja2!A:B,2,0)*SiscoTable[[#This Row],[Stock_actual]],0)</f>
        <v>0</v>
      </c>
      <c r="P59" s="6" t="s">
        <v>7</v>
      </c>
      <c r="Q59" s="7">
        <v>0</v>
      </c>
      <c r="R59" s="7">
        <v>0</v>
      </c>
      <c r="S59" s="7" t="s">
        <v>11927</v>
      </c>
      <c r="BI59"/>
      <c r="BJ59"/>
    </row>
    <row r="60" spans="2:62" x14ac:dyDescent="0.4">
      <c r="B60" s="1">
        <v>10147</v>
      </c>
      <c r="C60" s="6" t="s">
        <v>8</v>
      </c>
      <c r="D60" s="6" t="s">
        <v>8</v>
      </c>
      <c r="E60" s="6" t="s">
        <v>3268</v>
      </c>
      <c r="F60" s="6" t="s">
        <v>61</v>
      </c>
      <c r="G60" s="6" t="s">
        <v>4384</v>
      </c>
      <c r="H60" s="6" t="s">
        <v>3577</v>
      </c>
      <c r="I60" s="6" t="s">
        <v>8151</v>
      </c>
      <c r="J60" s="6" t="s">
        <v>496</v>
      </c>
      <c r="K60" s="7">
        <v>0</v>
      </c>
      <c r="L60" s="7">
        <f>IFERROR(VLOOKUP(SiscoTable[[#This Row],[Código]],Hoja2!A:B,2,0)*SiscoTable[[#This Row],[Provta(Uns)]],0)</f>
        <v>0</v>
      </c>
      <c r="M60" s="7">
        <v>0</v>
      </c>
      <c r="N60" s="7">
        <v>0</v>
      </c>
      <c r="O60" s="7">
        <f>IFERROR(VLOOKUP(SiscoTable[[#This Row],[Código]],Hoja2!A:B,2,0)*SiscoTable[[#This Row],[Stock_actual]],0)</f>
        <v>0</v>
      </c>
      <c r="P60" s="6" t="s">
        <v>7</v>
      </c>
      <c r="Q60" s="7">
        <v>0</v>
      </c>
      <c r="R60" s="7">
        <v>0</v>
      </c>
      <c r="S60" s="7" t="s">
        <v>11927</v>
      </c>
      <c r="BI60"/>
      <c r="BJ60"/>
    </row>
    <row r="61" spans="2:62" x14ac:dyDescent="0.4">
      <c r="B61" s="1">
        <v>10148</v>
      </c>
      <c r="C61" s="6" t="s">
        <v>8</v>
      </c>
      <c r="D61" s="6" t="s">
        <v>8</v>
      </c>
      <c r="E61" s="6" t="s">
        <v>3268</v>
      </c>
      <c r="F61" s="6" t="s">
        <v>61</v>
      </c>
      <c r="G61" s="6" t="s">
        <v>4384</v>
      </c>
      <c r="H61" s="6" t="s">
        <v>3577</v>
      </c>
      <c r="I61" s="6" t="s">
        <v>8152</v>
      </c>
      <c r="J61" s="6" t="s">
        <v>496</v>
      </c>
      <c r="K61" s="7">
        <v>0</v>
      </c>
      <c r="L61" s="7">
        <f>IFERROR(VLOOKUP(SiscoTable[[#This Row],[Código]],Hoja2!A:B,2,0)*SiscoTable[[#This Row],[Provta(Uns)]],0)</f>
        <v>0</v>
      </c>
      <c r="M61" s="7">
        <v>0</v>
      </c>
      <c r="N61" s="7">
        <v>0</v>
      </c>
      <c r="O61" s="7">
        <f>IFERROR(VLOOKUP(SiscoTable[[#This Row],[Código]],Hoja2!A:B,2,0)*SiscoTable[[#This Row],[Stock_actual]],0)</f>
        <v>0</v>
      </c>
      <c r="P61" s="6" t="s">
        <v>7</v>
      </c>
      <c r="Q61" s="7">
        <v>0</v>
      </c>
      <c r="R61" s="7">
        <v>0</v>
      </c>
      <c r="S61" s="7" t="s">
        <v>11927</v>
      </c>
      <c r="BI61"/>
      <c r="BJ61"/>
    </row>
    <row r="62" spans="2:62" x14ac:dyDescent="0.4">
      <c r="B62" s="1">
        <v>10149</v>
      </c>
      <c r="C62" s="6" t="s">
        <v>8</v>
      </c>
      <c r="D62" s="6" t="s">
        <v>8</v>
      </c>
      <c r="E62" s="6" t="s">
        <v>3268</v>
      </c>
      <c r="F62" s="6" t="s">
        <v>61</v>
      </c>
      <c r="G62" s="6" t="s">
        <v>4384</v>
      </c>
      <c r="H62" s="6" t="s">
        <v>3577</v>
      </c>
      <c r="I62" s="6" t="s">
        <v>8153</v>
      </c>
      <c r="J62" s="6" t="s">
        <v>496</v>
      </c>
      <c r="K62" s="7">
        <v>0</v>
      </c>
      <c r="L62" s="7">
        <f>IFERROR(VLOOKUP(SiscoTable[[#This Row],[Código]],Hoja2!A:B,2,0)*SiscoTable[[#This Row],[Provta(Uns)]],0)</f>
        <v>0</v>
      </c>
      <c r="M62" s="7">
        <v>0</v>
      </c>
      <c r="N62" s="7">
        <v>0</v>
      </c>
      <c r="O62" s="7">
        <f>IFERROR(VLOOKUP(SiscoTable[[#This Row],[Código]],Hoja2!A:B,2,0)*SiscoTable[[#This Row],[Stock_actual]],0)</f>
        <v>0</v>
      </c>
      <c r="P62" s="6" t="s">
        <v>7</v>
      </c>
      <c r="Q62" s="7">
        <v>0</v>
      </c>
      <c r="R62" s="7">
        <v>0</v>
      </c>
      <c r="S62" s="7" t="s">
        <v>11927</v>
      </c>
      <c r="BI62"/>
      <c r="BJ62"/>
    </row>
    <row r="63" spans="2:62" x14ac:dyDescent="0.4">
      <c r="B63" s="1">
        <v>10150</v>
      </c>
      <c r="C63" s="6" t="s">
        <v>8</v>
      </c>
      <c r="D63" s="6" t="s">
        <v>8</v>
      </c>
      <c r="E63" s="6" t="s">
        <v>3268</v>
      </c>
      <c r="F63" s="6" t="s">
        <v>61</v>
      </c>
      <c r="G63" s="6" t="s">
        <v>4384</v>
      </c>
      <c r="H63" s="6" t="s">
        <v>3577</v>
      </c>
      <c r="I63" s="6" t="s">
        <v>8154</v>
      </c>
      <c r="J63" s="6" t="s">
        <v>496</v>
      </c>
      <c r="K63" s="7">
        <v>0</v>
      </c>
      <c r="L63" s="7">
        <f>IFERROR(VLOOKUP(SiscoTable[[#This Row],[Código]],Hoja2!A:B,2,0)*SiscoTable[[#This Row],[Provta(Uns)]],0)</f>
        <v>0</v>
      </c>
      <c r="M63" s="7">
        <v>0</v>
      </c>
      <c r="N63" s="7">
        <v>0</v>
      </c>
      <c r="O63" s="7">
        <f>IFERROR(VLOOKUP(SiscoTable[[#This Row],[Código]],Hoja2!A:B,2,0)*SiscoTable[[#This Row],[Stock_actual]],0)</f>
        <v>0</v>
      </c>
      <c r="P63" s="6" t="s">
        <v>7</v>
      </c>
      <c r="Q63" s="7">
        <v>0</v>
      </c>
      <c r="R63" s="7">
        <v>0</v>
      </c>
      <c r="S63" s="7" t="s">
        <v>11927</v>
      </c>
      <c r="BI63"/>
      <c r="BJ63"/>
    </row>
    <row r="64" spans="2:62" x14ac:dyDescent="0.4">
      <c r="B64" s="1">
        <v>10151</v>
      </c>
      <c r="C64" s="6" t="s">
        <v>8</v>
      </c>
      <c r="D64" s="6" t="s">
        <v>8</v>
      </c>
      <c r="E64" s="6" t="s">
        <v>3268</v>
      </c>
      <c r="F64" s="6" t="s">
        <v>61</v>
      </c>
      <c r="G64" s="6" t="s">
        <v>8144</v>
      </c>
      <c r="H64" s="6" t="s">
        <v>3577</v>
      </c>
      <c r="I64" s="6" t="s">
        <v>8145</v>
      </c>
      <c r="J64" s="6" t="s">
        <v>5</v>
      </c>
      <c r="K64" s="7">
        <v>0</v>
      </c>
      <c r="L64" s="7">
        <f>IFERROR(VLOOKUP(SiscoTable[[#This Row],[Código]],Hoja2!A:B,2,0)*SiscoTable[[#This Row],[Provta(Uns)]],0)</f>
        <v>0</v>
      </c>
      <c r="M64" s="7">
        <v>0</v>
      </c>
      <c r="N64" s="7">
        <v>0</v>
      </c>
      <c r="O64" s="7">
        <f>IFERROR(VLOOKUP(SiscoTable[[#This Row],[Código]],Hoja2!A:B,2,0)*SiscoTable[[#This Row],[Stock_actual]],0)</f>
        <v>0</v>
      </c>
      <c r="P64" s="6" t="s">
        <v>7</v>
      </c>
      <c r="Q64" s="7">
        <v>0</v>
      </c>
      <c r="R64" s="7">
        <v>0</v>
      </c>
      <c r="S64" s="7" t="s">
        <v>11927</v>
      </c>
      <c r="BI64"/>
      <c r="BJ64"/>
    </row>
    <row r="65" spans="2:62" x14ac:dyDescent="0.4">
      <c r="B65" s="1">
        <v>10152</v>
      </c>
      <c r="C65" s="6" t="s">
        <v>8</v>
      </c>
      <c r="D65" s="6" t="s">
        <v>8</v>
      </c>
      <c r="E65" s="6" t="s">
        <v>3268</v>
      </c>
      <c r="F65" s="6" t="s">
        <v>61</v>
      </c>
      <c r="G65" s="6" t="s">
        <v>8144</v>
      </c>
      <c r="H65" s="6" t="s">
        <v>3577</v>
      </c>
      <c r="I65" s="6" t="s">
        <v>8146</v>
      </c>
      <c r="J65" s="6" t="s">
        <v>5</v>
      </c>
      <c r="K65" s="7">
        <v>0</v>
      </c>
      <c r="L65" s="7">
        <f>IFERROR(VLOOKUP(SiscoTable[[#This Row],[Código]],Hoja2!A:B,2,0)*SiscoTable[[#This Row],[Provta(Uns)]],0)</f>
        <v>0</v>
      </c>
      <c r="M65" s="7">
        <v>0</v>
      </c>
      <c r="N65" s="7">
        <v>0</v>
      </c>
      <c r="O65" s="7">
        <f>IFERROR(VLOOKUP(SiscoTable[[#This Row],[Código]],Hoja2!A:B,2,0)*SiscoTable[[#This Row],[Stock_actual]],0)</f>
        <v>0</v>
      </c>
      <c r="P65" s="6" t="s">
        <v>7</v>
      </c>
      <c r="Q65" s="7">
        <v>0</v>
      </c>
      <c r="R65" s="7">
        <v>0</v>
      </c>
      <c r="S65" s="7" t="s">
        <v>11927</v>
      </c>
      <c r="BI65"/>
      <c r="BJ65"/>
    </row>
    <row r="66" spans="2:62" x14ac:dyDescent="0.4">
      <c r="B66" s="1">
        <v>10153</v>
      </c>
      <c r="C66" s="6" t="s">
        <v>8</v>
      </c>
      <c r="D66" s="6" t="s">
        <v>8</v>
      </c>
      <c r="E66" s="6" t="s">
        <v>3268</v>
      </c>
      <c r="F66" s="6" t="s">
        <v>61</v>
      </c>
      <c r="G66" s="6" t="s">
        <v>8144</v>
      </c>
      <c r="H66" s="6" t="s">
        <v>3577</v>
      </c>
      <c r="I66" s="6" t="s">
        <v>8147</v>
      </c>
      <c r="J66" s="6" t="s">
        <v>5</v>
      </c>
      <c r="K66" s="7">
        <v>0</v>
      </c>
      <c r="L66" s="7">
        <f>IFERROR(VLOOKUP(SiscoTable[[#This Row],[Código]],Hoja2!A:B,2,0)*SiscoTable[[#This Row],[Provta(Uns)]],0)</f>
        <v>0</v>
      </c>
      <c r="M66" s="7">
        <v>0</v>
      </c>
      <c r="N66" s="7">
        <v>0</v>
      </c>
      <c r="O66" s="7">
        <f>IFERROR(VLOOKUP(SiscoTable[[#This Row],[Código]],Hoja2!A:B,2,0)*SiscoTable[[#This Row],[Stock_actual]],0)</f>
        <v>0</v>
      </c>
      <c r="P66" s="6" t="s">
        <v>7</v>
      </c>
      <c r="Q66" s="7">
        <v>0</v>
      </c>
      <c r="R66" s="7">
        <v>0</v>
      </c>
      <c r="S66" s="7" t="s">
        <v>11927</v>
      </c>
      <c r="BI66"/>
      <c r="BJ66"/>
    </row>
    <row r="67" spans="2:62" x14ac:dyDescent="0.4">
      <c r="B67" s="1">
        <v>10154</v>
      </c>
      <c r="C67" s="6" t="s">
        <v>8</v>
      </c>
      <c r="D67" s="6" t="s">
        <v>8</v>
      </c>
      <c r="E67" s="6" t="s">
        <v>3268</v>
      </c>
      <c r="F67" s="6" t="s">
        <v>61</v>
      </c>
      <c r="G67" s="6" t="s">
        <v>8144</v>
      </c>
      <c r="H67" s="6" t="s">
        <v>3577</v>
      </c>
      <c r="I67" s="6" t="s">
        <v>8148</v>
      </c>
      <c r="J67" s="6" t="s">
        <v>5</v>
      </c>
      <c r="K67" s="7">
        <v>0</v>
      </c>
      <c r="L67" s="7">
        <f>IFERROR(VLOOKUP(SiscoTable[[#This Row],[Código]],Hoja2!A:B,2,0)*SiscoTable[[#This Row],[Provta(Uns)]],0)</f>
        <v>0</v>
      </c>
      <c r="M67" s="7">
        <v>0</v>
      </c>
      <c r="N67" s="7">
        <v>0</v>
      </c>
      <c r="O67" s="7">
        <f>IFERROR(VLOOKUP(SiscoTable[[#This Row],[Código]],Hoja2!A:B,2,0)*SiscoTable[[#This Row],[Stock_actual]],0)</f>
        <v>0</v>
      </c>
      <c r="P67" s="6" t="s">
        <v>7</v>
      </c>
      <c r="Q67" s="7">
        <v>0</v>
      </c>
      <c r="R67" s="7">
        <v>0</v>
      </c>
      <c r="S67" s="7" t="s">
        <v>11927</v>
      </c>
      <c r="BI67"/>
      <c r="BJ67"/>
    </row>
    <row r="68" spans="2:62" x14ac:dyDescent="0.4">
      <c r="B68" s="1">
        <v>10155</v>
      </c>
      <c r="C68" s="6" t="s">
        <v>8</v>
      </c>
      <c r="D68" s="6" t="s">
        <v>8</v>
      </c>
      <c r="E68" s="6" t="s">
        <v>3268</v>
      </c>
      <c r="F68" s="6" t="s">
        <v>61</v>
      </c>
      <c r="G68" s="6" t="s">
        <v>8144</v>
      </c>
      <c r="H68" s="6" t="s">
        <v>3577</v>
      </c>
      <c r="I68" s="6" t="s">
        <v>8149</v>
      </c>
      <c r="J68" s="6" t="s">
        <v>496</v>
      </c>
      <c r="K68" s="7">
        <v>0</v>
      </c>
      <c r="L68" s="7">
        <f>IFERROR(VLOOKUP(SiscoTable[[#This Row],[Código]],Hoja2!A:B,2,0)*SiscoTable[[#This Row],[Provta(Uns)]],0)</f>
        <v>0</v>
      </c>
      <c r="M68" s="7">
        <v>0</v>
      </c>
      <c r="N68" s="7">
        <v>0</v>
      </c>
      <c r="O68" s="7">
        <f>IFERROR(VLOOKUP(SiscoTable[[#This Row],[Código]],Hoja2!A:B,2,0)*SiscoTable[[#This Row],[Stock_actual]],0)</f>
        <v>0</v>
      </c>
      <c r="P68" s="6" t="s">
        <v>7</v>
      </c>
      <c r="Q68" s="7">
        <v>0</v>
      </c>
      <c r="R68" s="7">
        <v>0</v>
      </c>
      <c r="S68" s="7" t="s">
        <v>11927</v>
      </c>
      <c r="BI68"/>
      <c r="BJ68"/>
    </row>
    <row r="69" spans="2:62" x14ac:dyDescent="0.4">
      <c r="B69" s="1">
        <v>10156</v>
      </c>
      <c r="C69" s="6" t="s">
        <v>8</v>
      </c>
      <c r="D69" s="6" t="s">
        <v>8</v>
      </c>
      <c r="E69" s="6" t="s">
        <v>3268</v>
      </c>
      <c r="F69" s="6" t="s">
        <v>3269</v>
      </c>
      <c r="G69" s="6" t="s">
        <v>4268</v>
      </c>
      <c r="H69" s="6" t="s">
        <v>3577</v>
      </c>
      <c r="I69" s="6" t="s">
        <v>4308</v>
      </c>
      <c r="J69" s="6" t="s">
        <v>496</v>
      </c>
      <c r="K69" s="7">
        <v>0</v>
      </c>
      <c r="L69" s="7">
        <f>IFERROR(VLOOKUP(SiscoTable[[#This Row],[Código]],Hoja2!A:B,2,0)*SiscoTable[[#This Row],[Provta(Uns)]],0)</f>
        <v>0</v>
      </c>
      <c r="M69" s="7">
        <v>0</v>
      </c>
      <c r="N69" s="7">
        <v>0</v>
      </c>
      <c r="O69" s="7">
        <f>IFERROR(VLOOKUP(SiscoTable[[#This Row],[Código]],Hoja2!A:B,2,0)*SiscoTable[[#This Row],[Stock_actual]],0)</f>
        <v>0</v>
      </c>
      <c r="P69" s="6" t="s">
        <v>7</v>
      </c>
      <c r="Q69" s="7">
        <v>0</v>
      </c>
      <c r="R69" s="7">
        <v>0</v>
      </c>
      <c r="S69" s="7" t="s">
        <v>11927</v>
      </c>
      <c r="BI69"/>
      <c r="BJ69"/>
    </row>
    <row r="70" spans="2:62" x14ac:dyDescent="0.4">
      <c r="B70" s="1">
        <v>10157</v>
      </c>
      <c r="C70" s="6" t="s">
        <v>8</v>
      </c>
      <c r="D70" s="6" t="s">
        <v>8</v>
      </c>
      <c r="E70" s="6" t="s">
        <v>3268</v>
      </c>
      <c r="F70" s="6" t="s">
        <v>3269</v>
      </c>
      <c r="G70" s="6" t="s">
        <v>4268</v>
      </c>
      <c r="H70" s="6" t="s">
        <v>3577</v>
      </c>
      <c r="I70" s="6" t="s">
        <v>4309</v>
      </c>
      <c r="J70" s="6" t="s">
        <v>496</v>
      </c>
      <c r="K70" s="7">
        <v>0</v>
      </c>
      <c r="L70" s="7">
        <f>IFERROR(VLOOKUP(SiscoTable[[#This Row],[Código]],Hoja2!A:B,2,0)*SiscoTable[[#This Row],[Provta(Uns)]],0)</f>
        <v>0</v>
      </c>
      <c r="M70" s="7">
        <v>0</v>
      </c>
      <c r="N70" s="7">
        <v>0</v>
      </c>
      <c r="O70" s="7">
        <f>IFERROR(VLOOKUP(SiscoTable[[#This Row],[Código]],Hoja2!A:B,2,0)*SiscoTable[[#This Row],[Stock_actual]],0)</f>
        <v>0</v>
      </c>
      <c r="P70" s="6" t="s">
        <v>7</v>
      </c>
      <c r="Q70" s="7">
        <v>0</v>
      </c>
      <c r="R70" s="7">
        <v>0</v>
      </c>
      <c r="S70" s="7" t="s">
        <v>11927</v>
      </c>
      <c r="BI70"/>
      <c r="BJ70"/>
    </row>
    <row r="71" spans="2:62" x14ac:dyDescent="0.4">
      <c r="B71" s="1">
        <v>10158</v>
      </c>
      <c r="C71" s="6" t="s">
        <v>8</v>
      </c>
      <c r="D71" s="6" t="s">
        <v>8</v>
      </c>
      <c r="E71" s="6" t="s">
        <v>3268</v>
      </c>
      <c r="F71" s="6" t="s">
        <v>3269</v>
      </c>
      <c r="G71" s="6" t="s">
        <v>4268</v>
      </c>
      <c r="H71" s="6" t="s">
        <v>3577</v>
      </c>
      <c r="I71" s="6" t="s">
        <v>4310</v>
      </c>
      <c r="J71" s="6" t="s">
        <v>496</v>
      </c>
      <c r="K71" s="7">
        <v>0</v>
      </c>
      <c r="L71" s="7">
        <f>IFERROR(VLOOKUP(SiscoTable[[#This Row],[Código]],Hoja2!A:B,2,0)*SiscoTable[[#This Row],[Provta(Uns)]],0)</f>
        <v>0</v>
      </c>
      <c r="M71" s="7">
        <v>0</v>
      </c>
      <c r="N71" s="7">
        <v>0</v>
      </c>
      <c r="O71" s="7">
        <f>IFERROR(VLOOKUP(SiscoTable[[#This Row],[Código]],Hoja2!A:B,2,0)*SiscoTable[[#This Row],[Stock_actual]],0)</f>
        <v>0</v>
      </c>
      <c r="P71" s="6" t="s">
        <v>7</v>
      </c>
      <c r="Q71" s="7">
        <v>0</v>
      </c>
      <c r="R71" s="7">
        <v>0</v>
      </c>
      <c r="S71" s="7" t="s">
        <v>11927</v>
      </c>
      <c r="BI71"/>
      <c r="BJ71"/>
    </row>
    <row r="72" spans="2:62" x14ac:dyDescent="0.4">
      <c r="B72" s="1">
        <v>10159</v>
      </c>
      <c r="C72" s="6" t="s">
        <v>8</v>
      </c>
      <c r="D72" s="6" t="s">
        <v>8</v>
      </c>
      <c r="E72" s="6" t="s">
        <v>3268</v>
      </c>
      <c r="F72" s="6" t="s">
        <v>3269</v>
      </c>
      <c r="G72" s="6" t="s">
        <v>4268</v>
      </c>
      <c r="H72" s="6" t="s">
        <v>3577</v>
      </c>
      <c r="I72" s="6" t="s">
        <v>4311</v>
      </c>
      <c r="J72" s="6" t="s">
        <v>496</v>
      </c>
      <c r="K72" s="7">
        <v>0</v>
      </c>
      <c r="L72" s="7">
        <f>IFERROR(VLOOKUP(SiscoTable[[#This Row],[Código]],Hoja2!A:B,2,0)*SiscoTable[[#This Row],[Provta(Uns)]],0)</f>
        <v>0</v>
      </c>
      <c r="M72" s="7">
        <v>0</v>
      </c>
      <c r="N72" s="7">
        <v>0</v>
      </c>
      <c r="O72" s="7">
        <f>IFERROR(VLOOKUP(SiscoTable[[#This Row],[Código]],Hoja2!A:B,2,0)*SiscoTable[[#This Row],[Stock_actual]],0)</f>
        <v>0</v>
      </c>
      <c r="P72" s="6" t="s">
        <v>7</v>
      </c>
      <c r="Q72" s="7">
        <v>0</v>
      </c>
      <c r="R72" s="7">
        <v>0</v>
      </c>
      <c r="S72" s="7" t="s">
        <v>11927</v>
      </c>
      <c r="BI72"/>
      <c r="BJ72"/>
    </row>
    <row r="73" spans="2:62" x14ac:dyDescent="0.4">
      <c r="B73" s="1">
        <v>10160</v>
      </c>
      <c r="C73" s="6" t="s">
        <v>8</v>
      </c>
      <c r="D73" s="6" t="s">
        <v>8</v>
      </c>
      <c r="E73" s="6" t="s">
        <v>3268</v>
      </c>
      <c r="F73" s="6" t="s">
        <v>3269</v>
      </c>
      <c r="G73" s="6" t="s">
        <v>4268</v>
      </c>
      <c r="H73" s="6" t="s">
        <v>3577</v>
      </c>
      <c r="I73" s="6" t="s">
        <v>4312</v>
      </c>
      <c r="J73" s="6" t="s">
        <v>496</v>
      </c>
      <c r="K73" s="7">
        <v>0</v>
      </c>
      <c r="L73" s="7">
        <f>IFERROR(VLOOKUP(SiscoTable[[#This Row],[Código]],Hoja2!A:B,2,0)*SiscoTable[[#This Row],[Provta(Uns)]],0)</f>
        <v>0</v>
      </c>
      <c r="M73" s="7">
        <v>0</v>
      </c>
      <c r="N73" s="7">
        <v>0</v>
      </c>
      <c r="O73" s="7">
        <f>IFERROR(VLOOKUP(SiscoTable[[#This Row],[Código]],Hoja2!A:B,2,0)*SiscoTable[[#This Row],[Stock_actual]],0)</f>
        <v>0</v>
      </c>
      <c r="P73" s="6" t="s">
        <v>7</v>
      </c>
      <c r="Q73" s="7">
        <v>0</v>
      </c>
      <c r="R73" s="7">
        <v>0</v>
      </c>
      <c r="S73" s="7" t="s">
        <v>11927</v>
      </c>
      <c r="BI73"/>
      <c r="BJ73"/>
    </row>
    <row r="74" spans="2:62" x14ac:dyDescent="0.4">
      <c r="B74" s="1">
        <v>10161</v>
      </c>
      <c r="C74" s="6" t="s">
        <v>8</v>
      </c>
      <c r="D74" s="6" t="s">
        <v>8</v>
      </c>
      <c r="E74" s="6" t="s">
        <v>3268</v>
      </c>
      <c r="F74" s="6" t="s">
        <v>3269</v>
      </c>
      <c r="G74" s="6" t="s">
        <v>4268</v>
      </c>
      <c r="H74" s="6" t="s">
        <v>3577</v>
      </c>
      <c r="I74" s="6" t="s">
        <v>4313</v>
      </c>
      <c r="J74" s="6" t="s">
        <v>496</v>
      </c>
      <c r="K74" s="7">
        <v>0</v>
      </c>
      <c r="L74" s="7">
        <f>IFERROR(VLOOKUP(SiscoTable[[#This Row],[Código]],Hoja2!A:B,2,0)*SiscoTable[[#This Row],[Provta(Uns)]],0)</f>
        <v>0</v>
      </c>
      <c r="M74" s="7">
        <v>0</v>
      </c>
      <c r="N74" s="7">
        <v>0</v>
      </c>
      <c r="O74" s="7">
        <f>IFERROR(VLOOKUP(SiscoTable[[#This Row],[Código]],Hoja2!A:B,2,0)*SiscoTable[[#This Row],[Stock_actual]],0)</f>
        <v>0</v>
      </c>
      <c r="P74" s="6" t="s">
        <v>7</v>
      </c>
      <c r="Q74" s="7">
        <v>0</v>
      </c>
      <c r="R74" s="7">
        <v>0</v>
      </c>
      <c r="S74" s="7" t="s">
        <v>11927</v>
      </c>
      <c r="BI74"/>
      <c r="BJ74"/>
    </row>
    <row r="75" spans="2:62" x14ac:dyDescent="0.4">
      <c r="B75" s="1">
        <v>10162</v>
      </c>
      <c r="C75" s="6" t="s">
        <v>8</v>
      </c>
      <c r="D75" s="6" t="s">
        <v>8</v>
      </c>
      <c r="E75" s="6" t="s">
        <v>3268</v>
      </c>
      <c r="F75" s="6" t="s">
        <v>3269</v>
      </c>
      <c r="G75" s="6" t="s">
        <v>4268</v>
      </c>
      <c r="H75" s="6" t="s">
        <v>3577</v>
      </c>
      <c r="I75" s="6" t="s">
        <v>4314</v>
      </c>
      <c r="J75" s="6" t="s">
        <v>5</v>
      </c>
      <c r="K75" s="7">
        <v>0</v>
      </c>
      <c r="L75" s="7">
        <f>IFERROR(VLOOKUP(SiscoTable[[#This Row],[Código]],Hoja2!A:B,2,0)*SiscoTable[[#This Row],[Provta(Uns)]],0)</f>
        <v>0</v>
      </c>
      <c r="M75" s="7">
        <v>0</v>
      </c>
      <c r="N75" s="7">
        <v>0</v>
      </c>
      <c r="O75" s="7">
        <f>IFERROR(VLOOKUP(SiscoTable[[#This Row],[Código]],Hoja2!A:B,2,0)*SiscoTable[[#This Row],[Stock_actual]],0)</f>
        <v>0</v>
      </c>
      <c r="P75" s="6" t="s">
        <v>7</v>
      </c>
      <c r="Q75" s="7">
        <v>0</v>
      </c>
      <c r="R75" s="7">
        <v>0</v>
      </c>
      <c r="S75" s="7" t="s">
        <v>11927</v>
      </c>
      <c r="BI75"/>
      <c r="BJ75"/>
    </row>
    <row r="76" spans="2:62" x14ac:dyDescent="0.4">
      <c r="B76" s="1">
        <v>10163</v>
      </c>
      <c r="C76" s="6" t="s">
        <v>8</v>
      </c>
      <c r="D76" s="6" t="s">
        <v>8</v>
      </c>
      <c r="E76" s="6" t="s">
        <v>3268</v>
      </c>
      <c r="F76" s="6" t="s">
        <v>3269</v>
      </c>
      <c r="G76" s="6" t="s">
        <v>4268</v>
      </c>
      <c r="H76" s="6" t="s">
        <v>3577</v>
      </c>
      <c r="I76" s="6" t="s">
        <v>4315</v>
      </c>
      <c r="J76" s="6" t="s">
        <v>496</v>
      </c>
      <c r="K76" s="7">
        <v>0</v>
      </c>
      <c r="L76" s="7">
        <f>IFERROR(VLOOKUP(SiscoTable[[#This Row],[Código]],Hoja2!A:B,2,0)*SiscoTable[[#This Row],[Provta(Uns)]],0)</f>
        <v>0</v>
      </c>
      <c r="M76" s="7">
        <v>0</v>
      </c>
      <c r="N76" s="7">
        <v>0</v>
      </c>
      <c r="O76" s="7">
        <f>IFERROR(VLOOKUP(SiscoTable[[#This Row],[Código]],Hoja2!A:B,2,0)*SiscoTable[[#This Row],[Stock_actual]],0)</f>
        <v>0</v>
      </c>
      <c r="P76" s="6" t="s">
        <v>7</v>
      </c>
      <c r="Q76" s="7">
        <v>0</v>
      </c>
      <c r="R76" s="7">
        <v>0</v>
      </c>
      <c r="S76" s="7" t="s">
        <v>11927</v>
      </c>
      <c r="BI76"/>
      <c r="BJ76"/>
    </row>
    <row r="77" spans="2:62" x14ac:dyDescent="0.4">
      <c r="B77" s="1">
        <v>10164</v>
      </c>
      <c r="C77" s="6" t="s">
        <v>8</v>
      </c>
      <c r="D77" s="6" t="s">
        <v>8</v>
      </c>
      <c r="E77" s="6" t="s">
        <v>3268</v>
      </c>
      <c r="F77" s="6" t="s">
        <v>3269</v>
      </c>
      <c r="G77" s="6" t="s">
        <v>4268</v>
      </c>
      <c r="H77" s="6" t="s">
        <v>3577</v>
      </c>
      <c r="I77" s="6" t="s">
        <v>4316</v>
      </c>
      <c r="J77" s="6" t="s">
        <v>496</v>
      </c>
      <c r="K77" s="7">
        <v>0</v>
      </c>
      <c r="L77" s="7">
        <f>IFERROR(VLOOKUP(SiscoTable[[#This Row],[Código]],Hoja2!A:B,2,0)*SiscoTable[[#This Row],[Provta(Uns)]],0)</f>
        <v>0</v>
      </c>
      <c r="M77" s="7">
        <v>0</v>
      </c>
      <c r="N77" s="7">
        <v>0</v>
      </c>
      <c r="O77" s="7">
        <f>IFERROR(VLOOKUP(SiscoTable[[#This Row],[Código]],Hoja2!A:B,2,0)*SiscoTable[[#This Row],[Stock_actual]],0)</f>
        <v>0</v>
      </c>
      <c r="P77" s="6" t="s">
        <v>7</v>
      </c>
      <c r="Q77" s="7">
        <v>0</v>
      </c>
      <c r="R77" s="7">
        <v>0</v>
      </c>
      <c r="S77" s="7" t="s">
        <v>11927</v>
      </c>
      <c r="BI77"/>
      <c r="BJ77"/>
    </row>
    <row r="78" spans="2:62" x14ac:dyDescent="0.4">
      <c r="B78" s="1">
        <v>10165</v>
      </c>
      <c r="C78" s="6" t="s">
        <v>8</v>
      </c>
      <c r="D78" s="6" t="s">
        <v>8</v>
      </c>
      <c r="E78" s="6" t="s">
        <v>3268</v>
      </c>
      <c r="F78" s="6" t="s">
        <v>3269</v>
      </c>
      <c r="G78" s="6" t="s">
        <v>3479</v>
      </c>
      <c r="H78" s="6" t="s">
        <v>3577</v>
      </c>
      <c r="I78" s="6" t="s">
        <v>3576</v>
      </c>
      <c r="J78" s="6" t="s">
        <v>496</v>
      </c>
      <c r="K78" s="7">
        <v>0</v>
      </c>
      <c r="L78" s="7">
        <f>IFERROR(VLOOKUP(SiscoTable[[#This Row],[Código]],Hoja2!A:B,2,0)*SiscoTable[[#This Row],[Provta(Uns)]],0)</f>
        <v>0</v>
      </c>
      <c r="M78" s="7">
        <v>0</v>
      </c>
      <c r="N78" s="7">
        <v>0</v>
      </c>
      <c r="O78" s="7">
        <f>IFERROR(VLOOKUP(SiscoTable[[#This Row],[Código]],Hoja2!A:B,2,0)*SiscoTable[[#This Row],[Stock_actual]],0)</f>
        <v>0</v>
      </c>
      <c r="P78" s="6" t="s">
        <v>7</v>
      </c>
      <c r="Q78" s="7">
        <v>0</v>
      </c>
      <c r="R78" s="7">
        <v>0</v>
      </c>
      <c r="S78" s="7" t="s">
        <v>11927</v>
      </c>
      <c r="BI78"/>
      <c r="BJ78"/>
    </row>
    <row r="79" spans="2:62" x14ac:dyDescent="0.4">
      <c r="B79" s="1">
        <v>10166</v>
      </c>
      <c r="C79" s="6" t="s">
        <v>8</v>
      </c>
      <c r="D79" s="6" t="s">
        <v>8</v>
      </c>
      <c r="E79" s="6" t="s">
        <v>3268</v>
      </c>
      <c r="F79" s="6" t="s">
        <v>3269</v>
      </c>
      <c r="G79" s="6" t="s">
        <v>4268</v>
      </c>
      <c r="H79" s="6" t="s">
        <v>3577</v>
      </c>
      <c r="I79" s="6" t="s">
        <v>4317</v>
      </c>
      <c r="J79" s="6" t="s">
        <v>496</v>
      </c>
      <c r="K79" s="7">
        <v>0</v>
      </c>
      <c r="L79" s="7">
        <f>IFERROR(VLOOKUP(SiscoTable[[#This Row],[Código]],Hoja2!A:B,2,0)*SiscoTable[[#This Row],[Provta(Uns)]],0)</f>
        <v>0</v>
      </c>
      <c r="M79" s="7">
        <v>0</v>
      </c>
      <c r="N79" s="7">
        <v>0</v>
      </c>
      <c r="O79" s="7">
        <f>IFERROR(VLOOKUP(SiscoTable[[#This Row],[Código]],Hoja2!A:B,2,0)*SiscoTable[[#This Row],[Stock_actual]],0)</f>
        <v>0</v>
      </c>
      <c r="P79" s="6" t="s">
        <v>7</v>
      </c>
      <c r="Q79" s="7">
        <v>0</v>
      </c>
      <c r="R79" s="7">
        <v>0</v>
      </c>
      <c r="S79" s="7" t="s">
        <v>11927</v>
      </c>
      <c r="BI79"/>
      <c r="BJ79"/>
    </row>
    <row r="80" spans="2:62" x14ac:dyDescent="0.4">
      <c r="B80" s="1">
        <v>10167</v>
      </c>
      <c r="C80" s="6" t="s">
        <v>8</v>
      </c>
      <c r="D80" s="6" t="s">
        <v>8</v>
      </c>
      <c r="E80" s="6" t="s">
        <v>3268</v>
      </c>
      <c r="F80" s="6" t="s">
        <v>3269</v>
      </c>
      <c r="G80" s="6" t="s">
        <v>4268</v>
      </c>
      <c r="H80" s="6" t="s">
        <v>3577</v>
      </c>
      <c r="I80" s="6" t="s">
        <v>4318</v>
      </c>
      <c r="J80" s="6" t="s">
        <v>5</v>
      </c>
      <c r="K80" s="7">
        <v>0</v>
      </c>
      <c r="L80" s="7">
        <f>IFERROR(VLOOKUP(SiscoTable[[#This Row],[Código]],Hoja2!A:B,2,0)*SiscoTable[[#This Row],[Provta(Uns)]],0)</f>
        <v>0</v>
      </c>
      <c r="M80" s="7">
        <v>0</v>
      </c>
      <c r="N80" s="7">
        <v>0</v>
      </c>
      <c r="O80" s="7">
        <f>IFERROR(VLOOKUP(SiscoTable[[#This Row],[Código]],Hoja2!A:B,2,0)*SiscoTable[[#This Row],[Stock_actual]],0)</f>
        <v>0</v>
      </c>
      <c r="P80" s="6" t="s">
        <v>7</v>
      </c>
      <c r="Q80" s="7">
        <v>0</v>
      </c>
      <c r="R80" s="7">
        <v>0</v>
      </c>
      <c r="S80" s="7" t="s">
        <v>11927</v>
      </c>
      <c r="BI80"/>
      <c r="BJ80"/>
    </row>
    <row r="81" spans="2:62" x14ac:dyDescent="0.4">
      <c r="B81" s="1">
        <v>10168</v>
      </c>
      <c r="C81" s="6" t="s">
        <v>8</v>
      </c>
      <c r="D81" s="6" t="s">
        <v>8</v>
      </c>
      <c r="E81" s="6" t="s">
        <v>3268</v>
      </c>
      <c r="F81" s="6" t="s">
        <v>3269</v>
      </c>
      <c r="G81" s="6" t="s">
        <v>4268</v>
      </c>
      <c r="H81" s="6" t="s">
        <v>3577</v>
      </c>
      <c r="I81" s="6" t="s">
        <v>4319</v>
      </c>
      <c r="J81" s="6" t="s">
        <v>496</v>
      </c>
      <c r="K81" s="7">
        <v>0</v>
      </c>
      <c r="L81" s="7">
        <f>IFERROR(VLOOKUP(SiscoTable[[#This Row],[Código]],Hoja2!A:B,2,0)*SiscoTable[[#This Row],[Provta(Uns)]],0)</f>
        <v>0</v>
      </c>
      <c r="M81" s="7">
        <v>0</v>
      </c>
      <c r="N81" s="7">
        <v>0</v>
      </c>
      <c r="O81" s="7">
        <f>IFERROR(VLOOKUP(SiscoTable[[#This Row],[Código]],Hoja2!A:B,2,0)*SiscoTable[[#This Row],[Stock_actual]],0)</f>
        <v>0</v>
      </c>
      <c r="P81" s="6" t="s">
        <v>7</v>
      </c>
      <c r="Q81" s="7">
        <v>0</v>
      </c>
      <c r="R81" s="7">
        <v>0</v>
      </c>
      <c r="S81" s="7" t="s">
        <v>11927</v>
      </c>
      <c r="BI81"/>
      <c r="BJ81"/>
    </row>
    <row r="82" spans="2:62" x14ac:dyDescent="0.4">
      <c r="B82" s="1">
        <v>10169</v>
      </c>
      <c r="C82" s="6" t="s">
        <v>8</v>
      </c>
      <c r="D82" s="6" t="s">
        <v>8</v>
      </c>
      <c r="E82" s="6" t="s">
        <v>3268</v>
      </c>
      <c r="F82" s="6" t="s">
        <v>3269</v>
      </c>
      <c r="G82" s="6" t="s">
        <v>4268</v>
      </c>
      <c r="H82" s="6" t="s">
        <v>3577</v>
      </c>
      <c r="I82" s="6" t="s">
        <v>4320</v>
      </c>
      <c r="J82" s="6" t="s">
        <v>5</v>
      </c>
      <c r="K82" s="7">
        <v>0</v>
      </c>
      <c r="L82" s="7">
        <f>IFERROR(VLOOKUP(SiscoTable[[#This Row],[Código]],Hoja2!A:B,2,0)*SiscoTable[[#This Row],[Provta(Uns)]],0)</f>
        <v>0</v>
      </c>
      <c r="M82" s="7">
        <v>0</v>
      </c>
      <c r="N82" s="7">
        <v>0</v>
      </c>
      <c r="O82" s="7">
        <f>IFERROR(VLOOKUP(SiscoTable[[#This Row],[Código]],Hoja2!A:B,2,0)*SiscoTable[[#This Row],[Stock_actual]],0)</f>
        <v>0</v>
      </c>
      <c r="P82" s="6" t="s">
        <v>7</v>
      </c>
      <c r="Q82" s="7">
        <v>0</v>
      </c>
      <c r="R82" s="7">
        <v>0</v>
      </c>
      <c r="S82" s="7" t="s">
        <v>11927</v>
      </c>
      <c r="BI82"/>
      <c r="BJ82"/>
    </row>
    <row r="83" spans="2:62" x14ac:dyDescent="0.4">
      <c r="B83" s="1">
        <v>10170</v>
      </c>
      <c r="C83" s="6" t="s">
        <v>8</v>
      </c>
      <c r="D83" s="6" t="s">
        <v>8</v>
      </c>
      <c r="E83" s="6" t="s">
        <v>3268</v>
      </c>
      <c r="F83" s="6" t="s">
        <v>3269</v>
      </c>
      <c r="G83" s="6" t="s">
        <v>3479</v>
      </c>
      <c r="H83" s="6" t="s">
        <v>3577</v>
      </c>
      <c r="I83" s="6" t="s">
        <v>3578</v>
      </c>
      <c r="J83" s="6" t="s">
        <v>496</v>
      </c>
      <c r="K83" s="7">
        <v>0</v>
      </c>
      <c r="L83" s="7">
        <f>IFERROR(VLOOKUP(SiscoTable[[#This Row],[Código]],Hoja2!A:B,2,0)*SiscoTable[[#This Row],[Provta(Uns)]],0)</f>
        <v>0</v>
      </c>
      <c r="M83" s="7">
        <v>0</v>
      </c>
      <c r="N83" s="7">
        <v>0</v>
      </c>
      <c r="O83" s="7">
        <f>IFERROR(VLOOKUP(SiscoTable[[#This Row],[Código]],Hoja2!A:B,2,0)*SiscoTable[[#This Row],[Stock_actual]],0)</f>
        <v>0</v>
      </c>
      <c r="P83" s="6" t="s">
        <v>7</v>
      </c>
      <c r="Q83" s="7">
        <v>0</v>
      </c>
      <c r="R83" s="7">
        <v>0</v>
      </c>
      <c r="S83" s="7" t="s">
        <v>11927</v>
      </c>
      <c r="BI83"/>
      <c r="BJ83"/>
    </row>
    <row r="84" spans="2:62" x14ac:dyDescent="0.4">
      <c r="B84" s="1">
        <v>10171</v>
      </c>
      <c r="C84" s="6" t="s">
        <v>8</v>
      </c>
      <c r="D84" s="6" t="s">
        <v>8</v>
      </c>
      <c r="E84" s="6" t="s">
        <v>3268</v>
      </c>
      <c r="F84" s="6" t="s">
        <v>3269</v>
      </c>
      <c r="G84" s="6" t="s">
        <v>3479</v>
      </c>
      <c r="H84" s="6" t="s">
        <v>3577</v>
      </c>
      <c r="I84" s="6" t="s">
        <v>3579</v>
      </c>
      <c r="J84" s="6" t="s">
        <v>496</v>
      </c>
      <c r="K84" s="7">
        <v>0</v>
      </c>
      <c r="L84" s="7">
        <f>IFERROR(VLOOKUP(SiscoTable[[#This Row],[Código]],Hoja2!A:B,2,0)*SiscoTable[[#This Row],[Provta(Uns)]],0)</f>
        <v>0</v>
      </c>
      <c r="M84" s="7">
        <v>0</v>
      </c>
      <c r="N84" s="7">
        <v>0</v>
      </c>
      <c r="O84" s="7">
        <f>IFERROR(VLOOKUP(SiscoTable[[#This Row],[Código]],Hoja2!A:B,2,0)*SiscoTable[[#This Row],[Stock_actual]],0)</f>
        <v>0</v>
      </c>
      <c r="P84" s="6" t="s">
        <v>7</v>
      </c>
      <c r="Q84" s="7">
        <v>0</v>
      </c>
      <c r="R84" s="7">
        <v>0</v>
      </c>
      <c r="S84" s="7" t="s">
        <v>11927</v>
      </c>
      <c r="BI84"/>
      <c r="BJ84"/>
    </row>
    <row r="85" spans="2:62" x14ac:dyDescent="0.4">
      <c r="B85" s="1">
        <v>10172</v>
      </c>
      <c r="C85" s="6" t="s">
        <v>8</v>
      </c>
      <c r="D85" s="6" t="s">
        <v>8</v>
      </c>
      <c r="E85" s="6" t="s">
        <v>3268</v>
      </c>
      <c r="F85" s="6" t="s">
        <v>3269</v>
      </c>
      <c r="G85" s="6" t="s">
        <v>3479</v>
      </c>
      <c r="H85" s="6" t="s">
        <v>3577</v>
      </c>
      <c r="I85" s="6" t="s">
        <v>3580</v>
      </c>
      <c r="J85" s="6" t="s">
        <v>496</v>
      </c>
      <c r="K85" s="7">
        <v>0</v>
      </c>
      <c r="L85" s="7">
        <f>IFERROR(VLOOKUP(SiscoTable[[#This Row],[Código]],Hoja2!A:B,2,0)*SiscoTable[[#This Row],[Provta(Uns)]],0)</f>
        <v>0</v>
      </c>
      <c r="M85" s="7">
        <v>0</v>
      </c>
      <c r="N85" s="7">
        <v>0</v>
      </c>
      <c r="O85" s="7">
        <f>IFERROR(VLOOKUP(SiscoTable[[#This Row],[Código]],Hoja2!A:B,2,0)*SiscoTable[[#This Row],[Stock_actual]],0)</f>
        <v>0</v>
      </c>
      <c r="P85" s="6" t="s">
        <v>7</v>
      </c>
      <c r="Q85" s="7">
        <v>0</v>
      </c>
      <c r="R85" s="7">
        <v>0</v>
      </c>
      <c r="S85" s="7" t="s">
        <v>11927</v>
      </c>
      <c r="BI85"/>
      <c r="BJ85"/>
    </row>
    <row r="86" spans="2:62" x14ac:dyDescent="0.4">
      <c r="B86" s="1">
        <v>10174</v>
      </c>
      <c r="C86" s="6" t="s">
        <v>8</v>
      </c>
      <c r="D86" s="6" t="s">
        <v>8</v>
      </c>
      <c r="E86" s="6" t="s">
        <v>3268</v>
      </c>
      <c r="F86" s="6" t="s">
        <v>3269</v>
      </c>
      <c r="G86" s="6" t="s">
        <v>5543</v>
      </c>
      <c r="H86" s="6" t="s">
        <v>5573</v>
      </c>
      <c r="I86" s="6" t="s">
        <v>5710</v>
      </c>
      <c r="J86" s="6" t="s">
        <v>5</v>
      </c>
      <c r="K86" s="7">
        <v>0</v>
      </c>
      <c r="L86" s="7">
        <f>IFERROR(VLOOKUP(SiscoTable[[#This Row],[Código]],Hoja2!A:B,2,0)*SiscoTable[[#This Row],[Provta(Uns)]],0)</f>
        <v>0</v>
      </c>
      <c r="M86" s="7">
        <v>0</v>
      </c>
      <c r="N86" s="7">
        <v>0</v>
      </c>
      <c r="O86" s="7">
        <f>IFERROR(VLOOKUP(SiscoTable[[#This Row],[Código]],Hoja2!A:B,2,0)*SiscoTable[[#This Row],[Stock_actual]],0)</f>
        <v>0</v>
      </c>
      <c r="P86" s="6" t="s">
        <v>7</v>
      </c>
      <c r="Q86" s="7">
        <v>0</v>
      </c>
      <c r="R86" s="7">
        <v>0</v>
      </c>
      <c r="S86" s="7" t="s">
        <v>11925</v>
      </c>
      <c r="BI86"/>
      <c r="BJ86"/>
    </row>
    <row r="87" spans="2:62" x14ac:dyDescent="0.4">
      <c r="B87" s="1">
        <v>10176</v>
      </c>
      <c r="C87" s="6" t="s">
        <v>8</v>
      </c>
      <c r="D87" s="6" t="s">
        <v>8</v>
      </c>
      <c r="E87" s="6" t="s">
        <v>3268</v>
      </c>
      <c r="F87" s="6" t="s">
        <v>3269</v>
      </c>
      <c r="G87" s="6" t="s">
        <v>3479</v>
      </c>
      <c r="H87" s="6" t="s">
        <v>3577</v>
      </c>
      <c r="I87" s="6" t="s">
        <v>3581</v>
      </c>
      <c r="J87" s="6" t="s">
        <v>496</v>
      </c>
      <c r="K87" s="7">
        <v>0</v>
      </c>
      <c r="L87" s="7">
        <f>IFERROR(VLOOKUP(SiscoTable[[#This Row],[Código]],Hoja2!A:B,2,0)*SiscoTable[[#This Row],[Provta(Uns)]],0)</f>
        <v>0</v>
      </c>
      <c r="M87" s="7">
        <v>0</v>
      </c>
      <c r="N87" s="7">
        <v>0</v>
      </c>
      <c r="O87" s="7">
        <f>IFERROR(VLOOKUP(SiscoTable[[#This Row],[Código]],Hoja2!A:B,2,0)*SiscoTable[[#This Row],[Stock_actual]],0)</f>
        <v>0</v>
      </c>
      <c r="P87" s="6" t="s">
        <v>7</v>
      </c>
      <c r="Q87" s="7">
        <v>0</v>
      </c>
      <c r="R87" s="7">
        <v>0</v>
      </c>
      <c r="S87" s="7" t="s">
        <v>11927</v>
      </c>
      <c r="BI87"/>
      <c r="BJ87"/>
    </row>
    <row r="88" spans="2:62" x14ac:dyDescent="0.4">
      <c r="B88" s="1">
        <v>10177</v>
      </c>
      <c r="C88" s="6" t="s">
        <v>8</v>
      </c>
      <c r="D88" s="6" t="s">
        <v>8</v>
      </c>
      <c r="E88" s="6" t="s">
        <v>3268</v>
      </c>
      <c r="F88" s="6" t="s">
        <v>3269</v>
      </c>
      <c r="G88" s="6" t="s">
        <v>3479</v>
      </c>
      <c r="H88" s="6" t="s">
        <v>3577</v>
      </c>
      <c r="I88" s="6" t="s">
        <v>3582</v>
      </c>
      <c r="J88" s="6" t="s">
        <v>496</v>
      </c>
      <c r="K88" s="7">
        <v>0</v>
      </c>
      <c r="L88" s="7">
        <f>IFERROR(VLOOKUP(SiscoTable[[#This Row],[Código]],Hoja2!A:B,2,0)*SiscoTable[[#This Row],[Provta(Uns)]],0)</f>
        <v>0</v>
      </c>
      <c r="M88" s="7">
        <v>0</v>
      </c>
      <c r="N88" s="7">
        <v>0</v>
      </c>
      <c r="O88" s="7">
        <f>IFERROR(VLOOKUP(SiscoTable[[#This Row],[Código]],Hoja2!A:B,2,0)*SiscoTable[[#This Row],[Stock_actual]],0)</f>
        <v>0</v>
      </c>
      <c r="P88" s="6" t="s">
        <v>7</v>
      </c>
      <c r="Q88" s="7">
        <v>0</v>
      </c>
      <c r="R88" s="7">
        <v>0</v>
      </c>
      <c r="S88" s="7" t="s">
        <v>11927</v>
      </c>
      <c r="BI88"/>
      <c r="BJ88"/>
    </row>
    <row r="89" spans="2:62" x14ac:dyDescent="0.4">
      <c r="B89" s="1">
        <v>10178</v>
      </c>
      <c r="C89" s="6" t="s">
        <v>8</v>
      </c>
      <c r="D89" s="6" t="s">
        <v>8</v>
      </c>
      <c r="E89" s="6" t="s">
        <v>3268</v>
      </c>
      <c r="F89" s="6" t="s">
        <v>3269</v>
      </c>
      <c r="G89" s="6" t="s">
        <v>3479</v>
      </c>
      <c r="H89" s="6" t="s">
        <v>3577</v>
      </c>
      <c r="I89" s="6" t="s">
        <v>3583</v>
      </c>
      <c r="J89" s="6" t="s">
        <v>496</v>
      </c>
      <c r="K89" s="7">
        <v>0</v>
      </c>
      <c r="L89" s="7">
        <f>IFERROR(VLOOKUP(SiscoTable[[#This Row],[Código]],Hoja2!A:B,2,0)*SiscoTable[[#This Row],[Provta(Uns)]],0)</f>
        <v>0</v>
      </c>
      <c r="M89" s="7">
        <v>0</v>
      </c>
      <c r="N89" s="7">
        <v>0</v>
      </c>
      <c r="O89" s="7">
        <f>IFERROR(VLOOKUP(SiscoTable[[#This Row],[Código]],Hoja2!A:B,2,0)*SiscoTable[[#This Row],[Stock_actual]],0)</f>
        <v>0</v>
      </c>
      <c r="P89" s="6" t="s">
        <v>7</v>
      </c>
      <c r="Q89" s="7">
        <v>0</v>
      </c>
      <c r="R89" s="7">
        <v>0</v>
      </c>
      <c r="S89" s="7" t="s">
        <v>11927</v>
      </c>
      <c r="BI89"/>
      <c r="BJ89"/>
    </row>
    <row r="90" spans="2:62" x14ac:dyDescent="0.4">
      <c r="B90" s="1">
        <v>10179</v>
      </c>
      <c r="C90" s="6" t="s">
        <v>8</v>
      </c>
      <c r="D90" s="6" t="s">
        <v>8</v>
      </c>
      <c r="E90" s="6" t="s">
        <v>3268</v>
      </c>
      <c r="F90" s="6" t="s">
        <v>61</v>
      </c>
      <c r="G90" s="6" t="s">
        <v>8157</v>
      </c>
      <c r="H90" s="6" t="s">
        <v>3577</v>
      </c>
      <c r="I90" s="6" t="s">
        <v>8202</v>
      </c>
      <c r="J90" s="6" t="s">
        <v>496</v>
      </c>
      <c r="K90" s="7">
        <v>0</v>
      </c>
      <c r="L90" s="7">
        <f>IFERROR(VLOOKUP(SiscoTable[[#This Row],[Código]],Hoja2!A:B,2,0)*SiscoTable[[#This Row],[Provta(Uns)]],0)</f>
        <v>0</v>
      </c>
      <c r="M90" s="7">
        <v>0</v>
      </c>
      <c r="N90" s="7">
        <v>0</v>
      </c>
      <c r="O90" s="7">
        <f>IFERROR(VLOOKUP(SiscoTable[[#This Row],[Código]],Hoja2!A:B,2,0)*SiscoTable[[#This Row],[Stock_actual]],0)</f>
        <v>0</v>
      </c>
      <c r="P90" s="6" t="s">
        <v>7</v>
      </c>
      <c r="Q90" s="7">
        <v>0</v>
      </c>
      <c r="R90" s="7">
        <v>0</v>
      </c>
      <c r="S90" s="7" t="s">
        <v>11927</v>
      </c>
      <c r="BI90"/>
      <c r="BJ90"/>
    </row>
    <row r="91" spans="2:62" x14ac:dyDescent="0.4">
      <c r="B91" s="1">
        <v>10180</v>
      </c>
      <c r="C91" s="6" t="s">
        <v>8</v>
      </c>
      <c r="D91" s="6" t="s">
        <v>8</v>
      </c>
      <c r="E91" s="6" t="s">
        <v>3268</v>
      </c>
      <c r="F91" s="6" t="s">
        <v>61</v>
      </c>
      <c r="G91" s="6" t="s">
        <v>8157</v>
      </c>
      <c r="H91" s="6" t="s">
        <v>3577</v>
      </c>
      <c r="I91" s="6" t="s">
        <v>8203</v>
      </c>
      <c r="J91" s="6" t="s">
        <v>496</v>
      </c>
      <c r="K91" s="7">
        <v>0</v>
      </c>
      <c r="L91" s="7">
        <f>IFERROR(VLOOKUP(SiscoTable[[#This Row],[Código]],Hoja2!A:B,2,0)*SiscoTable[[#This Row],[Provta(Uns)]],0)</f>
        <v>0</v>
      </c>
      <c r="M91" s="7">
        <v>0</v>
      </c>
      <c r="N91" s="7">
        <v>0</v>
      </c>
      <c r="O91" s="7">
        <f>IFERROR(VLOOKUP(SiscoTable[[#This Row],[Código]],Hoja2!A:B,2,0)*SiscoTable[[#This Row],[Stock_actual]],0)</f>
        <v>0</v>
      </c>
      <c r="P91" s="6" t="s">
        <v>7</v>
      </c>
      <c r="Q91" s="7">
        <v>0</v>
      </c>
      <c r="R91" s="7">
        <v>0</v>
      </c>
      <c r="S91" s="7" t="s">
        <v>11927</v>
      </c>
      <c r="BI91"/>
      <c r="BJ91"/>
    </row>
    <row r="92" spans="2:62" x14ac:dyDescent="0.4">
      <c r="B92" s="1">
        <v>10181</v>
      </c>
      <c r="C92" s="6" t="s">
        <v>8</v>
      </c>
      <c r="D92" s="6" t="s">
        <v>8</v>
      </c>
      <c r="E92" s="6" t="s">
        <v>3268</v>
      </c>
      <c r="F92" s="6" t="s">
        <v>61</v>
      </c>
      <c r="G92" s="6" t="s">
        <v>8157</v>
      </c>
      <c r="H92" s="6" t="s">
        <v>3577</v>
      </c>
      <c r="I92" s="6" t="s">
        <v>8204</v>
      </c>
      <c r="J92" s="6" t="s">
        <v>496</v>
      </c>
      <c r="K92" s="7">
        <v>0</v>
      </c>
      <c r="L92" s="7">
        <f>IFERROR(VLOOKUP(SiscoTable[[#This Row],[Código]],Hoja2!A:B,2,0)*SiscoTable[[#This Row],[Provta(Uns)]],0)</f>
        <v>0</v>
      </c>
      <c r="M92" s="7">
        <v>0</v>
      </c>
      <c r="N92" s="7">
        <v>0</v>
      </c>
      <c r="O92" s="7">
        <f>IFERROR(VLOOKUP(SiscoTable[[#This Row],[Código]],Hoja2!A:B,2,0)*SiscoTable[[#This Row],[Stock_actual]],0)</f>
        <v>0</v>
      </c>
      <c r="P92" s="6" t="s">
        <v>7</v>
      </c>
      <c r="Q92" s="7">
        <v>0</v>
      </c>
      <c r="R92" s="7">
        <v>0</v>
      </c>
      <c r="S92" s="7" t="s">
        <v>11927</v>
      </c>
      <c r="BI92"/>
      <c r="BJ92"/>
    </row>
    <row r="93" spans="2:62" x14ac:dyDescent="0.4">
      <c r="B93" s="1">
        <v>10182</v>
      </c>
      <c r="C93" s="6" t="s">
        <v>8</v>
      </c>
      <c r="D93" s="6" t="s">
        <v>8</v>
      </c>
      <c r="E93" s="6" t="s">
        <v>3268</v>
      </c>
      <c r="F93" s="6" t="s">
        <v>61</v>
      </c>
      <c r="G93" s="6" t="s">
        <v>8157</v>
      </c>
      <c r="H93" s="6" t="s">
        <v>3577</v>
      </c>
      <c r="I93" s="6" t="s">
        <v>8205</v>
      </c>
      <c r="J93" s="6" t="s">
        <v>5</v>
      </c>
      <c r="K93" s="7">
        <v>0</v>
      </c>
      <c r="L93" s="7">
        <f>IFERROR(VLOOKUP(SiscoTable[[#This Row],[Código]],Hoja2!A:B,2,0)*SiscoTable[[#This Row],[Provta(Uns)]],0)</f>
        <v>0</v>
      </c>
      <c r="M93" s="7">
        <v>0</v>
      </c>
      <c r="N93" s="7">
        <v>0</v>
      </c>
      <c r="O93" s="7">
        <f>IFERROR(VLOOKUP(SiscoTable[[#This Row],[Código]],Hoja2!A:B,2,0)*SiscoTable[[#This Row],[Stock_actual]],0)</f>
        <v>0</v>
      </c>
      <c r="P93" s="6" t="s">
        <v>7</v>
      </c>
      <c r="Q93" s="7">
        <v>0</v>
      </c>
      <c r="R93" s="7">
        <v>0</v>
      </c>
      <c r="S93" s="7" t="s">
        <v>11927</v>
      </c>
      <c r="BI93"/>
      <c r="BJ93"/>
    </row>
    <row r="94" spans="2:62" x14ac:dyDescent="0.4">
      <c r="B94" s="1">
        <v>10183</v>
      </c>
      <c r="C94" s="6" t="s">
        <v>8</v>
      </c>
      <c r="D94" s="6" t="s">
        <v>8</v>
      </c>
      <c r="E94" s="6" t="s">
        <v>3268</v>
      </c>
      <c r="F94" s="6" t="s">
        <v>61</v>
      </c>
      <c r="G94" s="6" t="s">
        <v>8157</v>
      </c>
      <c r="H94" s="6" t="s">
        <v>3577</v>
      </c>
      <c r="I94" s="6" t="s">
        <v>8206</v>
      </c>
      <c r="J94" s="6" t="s">
        <v>496</v>
      </c>
      <c r="K94" s="7">
        <v>0</v>
      </c>
      <c r="L94" s="7">
        <f>IFERROR(VLOOKUP(SiscoTable[[#This Row],[Código]],Hoja2!A:B,2,0)*SiscoTable[[#This Row],[Provta(Uns)]],0)</f>
        <v>0</v>
      </c>
      <c r="M94" s="7">
        <v>0</v>
      </c>
      <c r="N94" s="7">
        <v>0</v>
      </c>
      <c r="O94" s="7">
        <f>IFERROR(VLOOKUP(SiscoTable[[#This Row],[Código]],Hoja2!A:B,2,0)*SiscoTable[[#This Row],[Stock_actual]],0)</f>
        <v>0</v>
      </c>
      <c r="P94" s="6" t="s">
        <v>7</v>
      </c>
      <c r="Q94" s="7">
        <v>0</v>
      </c>
      <c r="R94" s="7">
        <v>0</v>
      </c>
      <c r="S94" s="7" t="s">
        <v>11927</v>
      </c>
      <c r="BI94"/>
      <c r="BJ94"/>
    </row>
    <row r="95" spans="2:62" x14ac:dyDescent="0.4">
      <c r="B95" s="1">
        <v>10184</v>
      </c>
      <c r="C95" s="6" t="s">
        <v>8</v>
      </c>
      <c r="D95" s="6" t="s">
        <v>8</v>
      </c>
      <c r="E95" s="6" t="s">
        <v>3268</v>
      </c>
      <c r="F95" s="6" t="s">
        <v>61</v>
      </c>
      <c r="G95" s="6" t="s">
        <v>8157</v>
      </c>
      <c r="H95" s="6" t="s">
        <v>3577</v>
      </c>
      <c r="I95" s="6" t="s">
        <v>8207</v>
      </c>
      <c r="J95" s="6" t="s">
        <v>496</v>
      </c>
      <c r="K95" s="7">
        <v>0</v>
      </c>
      <c r="L95" s="7">
        <f>IFERROR(VLOOKUP(SiscoTable[[#This Row],[Código]],Hoja2!A:B,2,0)*SiscoTable[[#This Row],[Provta(Uns)]],0)</f>
        <v>0</v>
      </c>
      <c r="M95" s="7">
        <v>0</v>
      </c>
      <c r="N95" s="7">
        <v>0</v>
      </c>
      <c r="O95" s="7">
        <f>IFERROR(VLOOKUP(SiscoTable[[#This Row],[Código]],Hoja2!A:B,2,0)*SiscoTable[[#This Row],[Stock_actual]],0)</f>
        <v>0</v>
      </c>
      <c r="P95" s="6" t="s">
        <v>7</v>
      </c>
      <c r="Q95" s="7">
        <v>0</v>
      </c>
      <c r="R95" s="7">
        <v>0</v>
      </c>
      <c r="S95" s="7" t="s">
        <v>11927</v>
      </c>
      <c r="BI95"/>
      <c r="BJ95"/>
    </row>
    <row r="96" spans="2:62" x14ac:dyDescent="0.4">
      <c r="B96" s="1">
        <v>10185</v>
      </c>
      <c r="C96" s="6" t="s">
        <v>8</v>
      </c>
      <c r="D96" s="6" t="s">
        <v>8</v>
      </c>
      <c r="E96" s="6" t="s">
        <v>3268</v>
      </c>
      <c r="F96" s="6" t="s">
        <v>61</v>
      </c>
      <c r="G96" s="6" t="s">
        <v>8157</v>
      </c>
      <c r="H96" s="6" t="s">
        <v>3577</v>
      </c>
      <c r="I96" s="6" t="s">
        <v>8208</v>
      </c>
      <c r="J96" s="6" t="s">
        <v>496</v>
      </c>
      <c r="K96" s="7">
        <v>0</v>
      </c>
      <c r="L96" s="7">
        <f>IFERROR(VLOOKUP(SiscoTable[[#This Row],[Código]],Hoja2!A:B,2,0)*SiscoTable[[#This Row],[Provta(Uns)]],0)</f>
        <v>0</v>
      </c>
      <c r="M96" s="7">
        <v>0</v>
      </c>
      <c r="N96" s="7">
        <v>0</v>
      </c>
      <c r="O96" s="7">
        <f>IFERROR(VLOOKUP(SiscoTable[[#This Row],[Código]],Hoja2!A:B,2,0)*SiscoTable[[#This Row],[Stock_actual]],0)</f>
        <v>0</v>
      </c>
      <c r="P96" s="6" t="s">
        <v>7</v>
      </c>
      <c r="Q96" s="7">
        <v>0</v>
      </c>
      <c r="R96" s="7">
        <v>0</v>
      </c>
      <c r="S96" s="7" t="s">
        <v>11927</v>
      </c>
      <c r="BI96"/>
      <c r="BJ96"/>
    </row>
    <row r="97" spans="2:62" x14ac:dyDescent="0.4">
      <c r="B97" s="1">
        <v>10186</v>
      </c>
      <c r="C97" s="6" t="s">
        <v>8</v>
      </c>
      <c r="D97" s="6" t="s">
        <v>8</v>
      </c>
      <c r="E97" s="6" t="s">
        <v>3268</v>
      </c>
      <c r="F97" s="6" t="s">
        <v>61</v>
      </c>
      <c r="G97" s="6" t="s">
        <v>8157</v>
      </c>
      <c r="H97" s="6" t="s">
        <v>3577</v>
      </c>
      <c r="I97" s="6" t="s">
        <v>8209</v>
      </c>
      <c r="J97" s="6" t="s">
        <v>496</v>
      </c>
      <c r="K97" s="7">
        <v>0</v>
      </c>
      <c r="L97" s="7">
        <f>IFERROR(VLOOKUP(SiscoTable[[#This Row],[Código]],Hoja2!A:B,2,0)*SiscoTable[[#This Row],[Provta(Uns)]],0)</f>
        <v>0</v>
      </c>
      <c r="M97" s="7">
        <v>0</v>
      </c>
      <c r="N97" s="7">
        <v>0</v>
      </c>
      <c r="O97" s="7">
        <f>IFERROR(VLOOKUP(SiscoTable[[#This Row],[Código]],Hoja2!A:B,2,0)*SiscoTable[[#This Row],[Stock_actual]],0)</f>
        <v>0</v>
      </c>
      <c r="P97" s="6" t="s">
        <v>7</v>
      </c>
      <c r="Q97" s="7">
        <v>0</v>
      </c>
      <c r="R97" s="7">
        <v>0</v>
      </c>
      <c r="S97" s="7" t="s">
        <v>11927</v>
      </c>
      <c r="BI97"/>
      <c r="BJ97"/>
    </row>
    <row r="98" spans="2:62" x14ac:dyDescent="0.4">
      <c r="B98" s="1">
        <v>10187</v>
      </c>
      <c r="C98" s="6" t="s">
        <v>8</v>
      </c>
      <c r="D98" s="6" t="s">
        <v>8</v>
      </c>
      <c r="E98" s="6" t="s">
        <v>3268</v>
      </c>
      <c r="F98" s="6" t="s">
        <v>61</v>
      </c>
      <c r="G98" s="6" t="s">
        <v>8157</v>
      </c>
      <c r="H98" s="6" t="s">
        <v>3577</v>
      </c>
      <c r="I98" s="6" t="s">
        <v>8210</v>
      </c>
      <c r="J98" s="6" t="s">
        <v>496</v>
      </c>
      <c r="K98" s="7">
        <v>0</v>
      </c>
      <c r="L98" s="7">
        <f>IFERROR(VLOOKUP(SiscoTable[[#This Row],[Código]],Hoja2!A:B,2,0)*SiscoTable[[#This Row],[Provta(Uns)]],0)</f>
        <v>0</v>
      </c>
      <c r="M98" s="7">
        <v>0</v>
      </c>
      <c r="N98" s="7">
        <v>0</v>
      </c>
      <c r="O98" s="7">
        <f>IFERROR(VLOOKUP(SiscoTable[[#This Row],[Código]],Hoja2!A:B,2,0)*SiscoTable[[#This Row],[Stock_actual]],0)</f>
        <v>0</v>
      </c>
      <c r="P98" s="6" t="s">
        <v>7</v>
      </c>
      <c r="Q98" s="7">
        <v>0</v>
      </c>
      <c r="R98" s="7">
        <v>0</v>
      </c>
      <c r="S98" s="7" t="s">
        <v>11927</v>
      </c>
      <c r="BI98"/>
      <c r="BJ98"/>
    </row>
    <row r="99" spans="2:62" x14ac:dyDescent="0.4">
      <c r="B99" s="1">
        <v>10188</v>
      </c>
      <c r="C99" s="6" t="s">
        <v>8</v>
      </c>
      <c r="D99" s="6" t="s">
        <v>8</v>
      </c>
      <c r="E99" s="6" t="s">
        <v>3268</v>
      </c>
      <c r="F99" s="6" t="s">
        <v>61</v>
      </c>
      <c r="G99" s="6" t="s">
        <v>8157</v>
      </c>
      <c r="H99" s="6" t="s">
        <v>3577</v>
      </c>
      <c r="I99" s="6" t="s">
        <v>8211</v>
      </c>
      <c r="J99" s="6" t="s">
        <v>496</v>
      </c>
      <c r="K99" s="7">
        <v>0</v>
      </c>
      <c r="L99" s="7">
        <f>IFERROR(VLOOKUP(SiscoTable[[#This Row],[Código]],Hoja2!A:B,2,0)*SiscoTable[[#This Row],[Provta(Uns)]],0)</f>
        <v>0</v>
      </c>
      <c r="M99" s="7">
        <v>0</v>
      </c>
      <c r="N99" s="7">
        <v>0</v>
      </c>
      <c r="O99" s="7">
        <f>IFERROR(VLOOKUP(SiscoTable[[#This Row],[Código]],Hoja2!A:B,2,0)*SiscoTable[[#This Row],[Stock_actual]],0)</f>
        <v>0</v>
      </c>
      <c r="P99" s="6" t="s">
        <v>7</v>
      </c>
      <c r="Q99" s="7">
        <v>0</v>
      </c>
      <c r="R99" s="7">
        <v>0</v>
      </c>
      <c r="S99" s="7" t="s">
        <v>11927</v>
      </c>
      <c r="BI99"/>
      <c r="BJ99"/>
    </row>
    <row r="100" spans="2:62" x14ac:dyDescent="0.4">
      <c r="B100" s="1">
        <v>10189</v>
      </c>
      <c r="C100" s="6" t="s">
        <v>8</v>
      </c>
      <c r="D100" s="6" t="s">
        <v>8</v>
      </c>
      <c r="E100" s="6" t="s">
        <v>3268</v>
      </c>
      <c r="F100" s="6" t="s">
        <v>61</v>
      </c>
      <c r="G100" s="6" t="s">
        <v>8157</v>
      </c>
      <c r="H100" s="6" t="s">
        <v>3577</v>
      </c>
      <c r="I100" s="6" t="s">
        <v>8212</v>
      </c>
      <c r="J100" s="6" t="s">
        <v>496</v>
      </c>
      <c r="K100" s="7">
        <v>0</v>
      </c>
      <c r="L100" s="7">
        <f>IFERROR(VLOOKUP(SiscoTable[[#This Row],[Código]],Hoja2!A:B,2,0)*SiscoTable[[#This Row],[Provta(Uns)]],0)</f>
        <v>0</v>
      </c>
      <c r="M100" s="7">
        <v>0</v>
      </c>
      <c r="N100" s="7">
        <v>0</v>
      </c>
      <c r="O100" s="7">
        <f>IFERROR(VLOOKUP(SiscoTable[[#This Row],[Código]],Hoja2!A:B,2,0)*SiscoTable[[#This Row],[Stock_actual]],0)</f>
        <v>0</v>
      </c>
      <c r="P100" s="6" t="s">
        <v>7</v>
      </c>
      <c r="Q100" s="7">
        <v>0</v>
      </c>
      <c r="R100" s="7">
        <v>0</v>
      </c>
      <c r="S100" s="7" t="s">
        <v>11927</v>
      </c>
      <c r="BI100"/>
      <c r="BJ100"/>
    </row>
    <row r="101" spans="2:62" x14ac:dyDescent="0.4">
      <c r="B101" s="1">
        <v>10190</v>
      </c>
      <c r="C101" s="6" t="s">
        <v>25</v>
      </c>
      <c r="D101" s="6" t="s">
        <v>25</v>
      </c>
      <c r="E101" s="6" t="s">
        <v>469</v>
      </c>
      <c r="F101" s="6" t="s">
        <v>1050</v>
      </c>
      <c r="G101" s="6" t="s">
        <v>1309</v>
      </c>
      <c r="H101" s="6" t="s">
        <v>1097</v>
      </c>
      <c r="I101" s="6" t="s">
        <v>1310</v>
      </c>
      <c r="J101" s="6" t="s">
        <v>5</v>
      </c>
      <c r="K101" s="7">
        <v>44.83</v>
      </c>
      <c r="L101" s="7">
        <f>IFERROR(VLOOKUP(SiscoTable[[#This Row],[Código]],Hoja2!A:B,2,0)*SiscoTable[[#This Row],[Provta(Uns)]],0)</f>
        <v>591.75599999999997</v>
      </c>
      <c r="M101" s="7">
        <v>0</v>
      </c>
      <c r="N101" s="7">
        <v>75</v>
      </c>
      <c r="O101" s="7">
        <f>IFERROR(VLOOKUP(SiscoTable[[#This Row],[Código]],Hoja2!A:B,2,0)*SiscoTable[[#This Row],[Stock_actual]],0)</f>
        <v>990</v>
      </c>
      <c r="P101" s="6" t="s">
        <v>353</v>
      </c>
      <c r="Q101" s="7">
        <v>49</v>
      </c>
      <c r="R101" s="7">
        <v>0</v>
      </c>
      <c r="S101" s="7" t="s">
        <v>11927</v>
      </c>
      <c r="BI101"/>
      <c r="BJ101"/>
    </row>
    <row r="102" spans="2:62" x14ac:dyDescent="0.4">
      <c r="B102" s="1">
        <v>10191</v>
      </c>
      <c r="C102" s="6" t="s">
        <v>25</v>
      </c>
      <c r="D102" s="6" t="s">
        <v>25</v>
      </c>
      <c r="E102" s="6" t="s">
        <v>469</v>
      </c>
      <c r="F102" s="6" t="s">
        <v>1050</v>
      </c>
      <c r="G102" s="6" t="s">
        <v>1309</v>
      </c>
      <c r="H102" s="6" t="s">
        <v>1097</v>
      </c>
      <c r="I102" s="6" t="s">
        <v>1311</v>
      </c>
      <c r="J102" s="6" t="s">
        <v>5</v>
      </c>
      <c r="K102" s="7">
        <v>61.17</v>
      </c>
      <c r="L102" s="7">
        <f>IFERROR(VLOOKUP(SiscoTable[[#This Row],[Código]],Hoja2!A:B,2,0)*SiscoTable[[#This Row],[Provta(Uns)]],0)</f>
        <v>807.44399999999996</v>
      </c>
      <c r="M102" s="7">
        <v>0</v>
      </c>
      <c r="N102" s="7">
        <v>85</v>
      </c>
      <c r="O102" s="7">
        <f>IFERROR(VLOOKUP(SiscoTable[[#This Row],[Código]],Hoja2!A:B,2,0)*SiscoTable[[#This Row],[Stock_actual]],0)</f>
        <v>1122</v>
      </c>
      <c r="P102" s="6" t="s">
        <v>694</v>
      </c>
      <c r="Q102" s="7">
        <v>67</v>
      </c>
      <c r="R102" s="7">
        <v>0</v>
      </c>
      <c r="S102" s="7" t="s">
        <v>11927</v>
      </c>
      <c r="BI102"/>
      <c r="BJ102"/>
    </row>
    <row r="103" spans="2:62" x14ac:dyDescent="0.4">
      <c r="B103" s="1">
        <v>10192</v>
      </c>
      <c r="C103" s="6" t="s">
        <v>25</v>
      </c>
      <c r="D103" s="6" t="s">
        <v>30</v>
      </c>
      <c r="E103" s="6" t="s">
        <v>469</v>
      </c>
      <c r="F103" s="6" t="s">
        <v>1050</v>
      </c>
      <c r="G103" s="6" t="s">
        <v>1309</v>
      </c>
      <c r="H103" s="6" t="s">
        <v>1097</v>
      </c>
      <c r="I103" s="6" t="s">
        <v>1312</v>
      </c>
      <c r="J103" s="6" t="s">
        <v>5</v>
      </c>
      <c r="K103" s="7">
        <v>12.33</v>
      </c>
      <c r="L103" s="7">
        <f>IFERROR(VLOOKUP(SiscoTable[[#This Row],[Código]],Hoja2!A:B,2,0)*SiscoTable[[#This Row],[Provta(Uns)]],0)</f>
        <v>159.05700000000002</v>
      </c>
      <c r="M103" s="7">
        <v>0</v>
      </c>
      <c r="N103" s="7">
        <v>12</v>
      </c>
      <c r="O103" s="7">
        <f>IFERROR(VLOOKUP(SiscoTable[[#This Row],[Código]],Hoja2!A:B,2,0)*SiscoTable[[#This Row],[Stock_actual]],0)</f>
        <v>154.80000000000001</v>
      </c>
      <c r="P103" s="6" t="s">
        <v>252</v>
      </c>
      <c r="Q103" s="7">
        <v>14</v>
      </c>
      <c r="R103" s="7">
        <v>24.489999999999995</v>
      </c>
      <c r="S103" s="7" t="s">
        <v>11927</v>
      </c>
      <c r="BI103"/>
      <c r="BJ103"/>
    </row>
    <row r="104" spans="2:62" x14ac:dyDescent="0.4">
      <c r="B104" s="1">
        <v>10193</v>
      </c>
      <c r="C104" s="6" t="s">
        <v>25</v>
      </c>
      <c r="D104" s="6" t="s">
        <v>25</v>
      </c>
      <c r="E104" s="6" t="s">
        <v>469</v>
      </c>
      <c r="F104" s="6" t="s">
        <v>1050</v>
      </c>
      <c r="G104" s="6" t="s">
        <v>1309</v>
      </c>
      <c r="H104" s="6" t="s">
        <v>1097</v>
      </c>
      <c r="I104" s="6" t="s">
        <v>1313</v>
      </c>
      <c r="J104" s="6" t="s">
        <v>5</v>
      </c>
      <c r="K104" s="7">
        <v>55.17</v>
      </c>
      <c r="L104" s="7">
        <f>IFERROR(VLOOKUP(SiscoTable[[#This Row],[Código]],Hoja2!A:B,2,0)*SiscoTable[[#This Row],[Provta(Uns)]],0)</f>
        <v>728.24400000000003</v>
      </c>
      <c r="M104" s="7">
        <v>0</v>
      </c>
      <c r="N104" s="7">
        <v>105</v>
      </c>
      <c r="O104" s="7">
        <f>IFERROR(VLOOKUP(SiscoTable[[#This Row],[Código]],Hoja2!A:B,2,0)*SiscoTable[[#This Row],[Stock_actual]],0)</f>
        <v>1386</v>
      </c>
      <c r="P104" s="6" t="s">
        <v>1267</v>
      </c>
      <c r="Q104" s="7">
        <v>61</v>
      </c>
      <c r="R104" s="7">
        <v>0</v>
      </c>
      <c r="S104" s="7" t="s">
        <v>11927</v>
      </c>
      <c r="BI104"/>
      <c r="BJ104"/>
    </row>
    <row r="105" spans="2:62" x14ac:dyDescent="0.4">
      <c r="B105" s="1">
        <v>10194</v>
      </c>
      <c r="C105" s="6" t="s">
        <v>25</v>
      </c>
      <c r="D105" s="6" t="s">
        <v>25</v>
      </c>
      <c r="E105" s="6" t="s">
        <v>469</v>
      </c>
      <c r="F105" s="6" t="s">
        <v>1050</v>
      </c>
      <c r="G105" s="6" t="s">
        <v>1309</v>
      </c>
      <c r="H105" s="6" t="s">
        <v>1097</v>
      </c>
      <c r="I105" s="6" t="s">
        <v>1314</v>
      </c>
      <c r="J105" s="6" t="s">
        <v>5</v>
      </c>
      <c r="K105" s="7">
        <v>29.83</v>
      </c>
      <c r="L105" s="7">
        <f>IFERROR(VLOOKUP(SiscoTable[[#This Row],[Código]],Hoja2!A:B,2,0)*SiscoTable[[#This Row],[Provta(Uns)]],0)</f>
        <v>384.80700000000002</v>
      </c>
      <c r="M105" s="7">
        <v>0</v>
      </c>
      <c r="N105" s="7">
        <v>63</v>
      </c>
      <c r="O105" s="7">
        <f>IFERROR(VLOOKUP(SiscoTable[[#This Row],[Código]],Hoja2!A:B,2,0)*SiscoTable[[#This Row],[Stock_actual]],0)</f>
        <v>812.7</v>
      </c>
      <c r="P105" s="6" t="s">
        <v>610</v>
      </c>
      <c r="Q105" s="7">
        <v>33</v>
      </c>
      <c r="R105" s="7">
        <v>0</v>
      </c>
      <c r="S105" s="7" t="s">
        <v>11927</v>
      </c>
      <c r="BI105"/>
      <c r="BJ105"/>
    </row>
    <row r="106" spans="2:62" x14ac:dyDescent="0.4">
      <c r="B106" s="1">
        <v>10195</v>
      </c>
      <c r="C106" s="6" t="s">
        <v>25</v>
      </c>
      <c r="D106" s="6" t="s">
        <v>30</v>
      </c>
      <c r="E106" s="6" t="s">
        <v>3268</v>
      </c>
      <c r="F106" s="6" t="s">
        <v>3269</v>
      </c>
      <c r="G106" s="6" t="s">
        <v>5543</v>
      </c>
      <c r="H106" s="6" t="s">
        <v>5573</v>
      </c>
      <c r="I106" s="6" t="s">
        <v>5587</v>
      </c>
      <c r="J106" s="6" t="s">
        <v>5</v>
      </c>
      <c r="K106" s="7">
        <v>10.33</v>
      </c>
      <c r="L106" s="7">
        <f>IFERROR(VLOOKUP(SiscoTable[[#This Row],[Código]],Hoja2!A:B,2,0)*SiscoTable[[#This Row],[Provta(Uns)]],0)</f>
        <v>97.102000000000004</v>
      </c>
      <c r="M106" s="7">
        <v>60</v>
      </c>
      <c r="N106" s="7">
        <v>0</v>
      </c>
      <c r="O106" s="7">
        <f>IFERROR(VLOOKUP(SiscoTable[[#This Row],[Código]],Hoja2!A:B,2,0)*SiscoTable[[#This Row],[Stock_actual]],0)</f>
        <v>0</v>
      </c>
      <c r="P106" s="6" t="s">
        <v>7</v>
      </c>
      <c r="Q106" s="7">
        <v>11</v>
      </c>
      <c r="R106" s="7">
        <v>0</v>
      </c>
      <c r="S106" s="7" t="s">
        <v>11925</v>
      </c>
      <c r="BI106"/>
      <c r="BJ106"/>
    </row>
    <row r="107" spans="2:62" x14ac:dyDescent="0.4">
      <c r="B107" s="1">
        <v>10196</v>
      </c>
      <c r="C107" s="6" t="s">
        <v>25</v>
      </c>
      <c r="D107" s="6" t="s">
        <v>25</v>
      </c>
      <c r="E107" s="6" t="s">
        <v>469</v>
      </c>
      <c r="F107" s="6" t="s">
        <v>1050</v>
      </c>
      <c r="G107" s="6" t="s">
        <v>1309</v>
      </c>
      <c r="H107" s="6" t="s">
        <v>1097</v>
      </c>
      <c r="I107" s="6" t="s">
        <v>1315</v>
      </c>
      <c r="J107" s="6" t="s">
        <v>5</v>
      </c>
      <c r="K107" s="7">
        <v>42</v>
      </c>
      <c r="L107" s="7">
        <f>IFERROR(VLOOKUP(SiscoTable[[#This Row],[Código]],Hoja2!A:B,2,0)*SiscoTable[[#This Row],[Provta(Uns)]],0)</f>
        <v>193.2</v>
      </c>
      <c r="M107" s="7">
        <v>0</v>
      </c>
      <c r="N107" s="7">
        <v>1</v>
      </c>
      <c r="O107" s="7">
        <f>IFERROR(VLOOKUP(SiscoTable[[#This Row],[Código]],Hoja2!A:B,2,0)*SiscoTable[[#This Row],[Stock_actual]],0)</f>
        <v>4.5999999999999996</v>
      </c>
      <c r="P107" s="6" t="s">
        <v>24</v>
      </c>
      <c r="Q107" s="7">
        <v>46</v>
      </c>
      <c r="R107" s="7">
        <v>84.399999999999991</v>
      </c>
      <c r="S107" s="7" t="s">
        <v>11927</v>
      </c>
      <c r="BI107"/>
      <c r="BJ107"/>
    </row>
    <row r="108" spans="2:62" x14ac:dyDescent="0.4">
      <c r="B108" s="1">
        <v>10197</v>
      </c>
      <c r="C108" s="6" t="s">
        <v>8</v>
      </c>
      <c r="D108" s="6" t="s">
        <v>30</v>
      </c>
      <c r="E108" s="6" t="s">
        <v>3268</v>
      </c>
      <c r="F108" s="6" t="s">
        <v>3269</v>
      </c>
      <c r="G108" s="6" t="s">
        <v>5543</v>
      </c>
      <c r="H108" s="6" t="s">
        <v>5571</v>
      </c>
      <c r="I108" s="6" t="s">
        <v>5711</v>
      </c>
      <c r="J108" s="6" t="s">
        <v>5</v>
      </c>
      <c r="K108" s="7">
        <v>15.83</v>
      </c>
      <c r="L108" s="7">
        <f>IFERROR(VLOOKUP(SiscoTable[[#This Row],[Código]],Hoja2!A:B,2,0)*SiscoTable[[#This Row],[Provta(Uns)]],0)</f>
        <v>12.664000000000001</v>
      </c>
      <c r="M108" s="7">
        <v>24</v>
      </c>
      <c r="N108" s="7">
        <v>0</v>
      </c>
      <c r="O108" s="7">
        <f>IFERROR(VLOOKUP(SiscoTable[[#This Row],[Código]],Hoja2!A:B,2,0)*SiscoTable[[#This Row],[Stock_actual]],0)</f>
        <v>0</v>
      </c>
      <c r="P108" s="6" t="s">
        <v>7</v>
      </c>
      <c r="Q108" s="7">
        <v>17</v>
      </c>
      <c r="R108" s="7">
        <v>7.8000000000000007</v>
      </c>
      <c r="S108" s="7" t="s">
        <v>11925</v>
      </c>
      <c r="BI108"/>
      <c r="BJ108"/>
    </row>
    <row r="109" spans="2:62" x14ac:dyDescent="0.4">
      <c r="B109" s="1">
        <v>10198</v>
      </c>
      <c r="C109" s="6" t="s">
        <v>30</v>
      </c>
      <c r="D109" s="6" t="s">
        <v>30</v>
      </c>
      <c r="E109" s="6" t="s">
        <v>469</v>
      </c>
      <c r="F109" s="6" t="s">
        <v>1050</v>
      </c>
      <c r="G109" s="6" t="s">
        <v>1309</v>
      </c>
      <c r="H109" s="6" t="s">
        <v>1097</v>
      </c>
      <c r="I109" s="6" t="s">
        <v>1380</v>
      </c>
      <c r="J109" s="6" t="s">
        <v>5</v>
      </c>
      <c r="K109" s="7">
        <v>10.33</v>
      </c>
      <c r="L109" s="7">
        <f>IFERROR(VLOOKUP(SiscoTable[[#This Row],[Código]],Hoja2!A:B,2,0)*SiscoTable[[#This Row],[Provta(Uns)]],0)</f>
        <v>47.517999999999994</v>
      </c>
      <c r="M109" s="7">
        <v>0</v>
      </c>
      <c r="N109" s="7">
        <v>25</v>
      </c>
      <c r="O109" s="7">
        <f>IFERROR(VLOOKUP(SiscoTable[[#This Row],[Código]],Hoja2!A:B,2,0)*SiscoTable[[#This Row],[Stock_actual]],0)</f>
        <v>114.99999999999999</v>
      </c>
      <c r="P109" s="6" t="s">
        <v>600</v>
      </c>
      <c r="Q109" s="7">
        <v>11</v>
      </c>
      <c r="R109" s="7">
        <v>0</v>
      </c>
      <c r="S109" s="7" t="s">
        <v>11927</v>
      </c>
      <c r="BI109"/>
      <c r="BJ109"/>
    </row>
    <row r="110" spans="2:62" x14ac:dyDescent="0.4">
      <c r="B110" s="1">
        <v>10200</v>
      </c>
      <c r="C110" s="6" t="s">
        <v>30</v>
      </c>
      <c r="D110" s="6" t="s">
        <v>30</v>
      </c>
      <c r="E110" s="6" t="s">
        <v>3268</v>
      </c>
      <c r="F110" s="6" t="s">
        <v>61</v>
      </c>
      <c r="G110" s="6" t="s">
        <v>8157</v>
      </c>
      <c r="H110" s="6" t="s">
        <v>8159</v>
      </c>
      <c r="I110" s="6" t="s">
        <v>8168</v>
      </c>
      <c r="J110" s="6" t="s">
        <v>8169</v>
      </c>
      <c r="K110" s="7">
        <v>9.17</v>
      </c>
      <c r="L110" s="7">
        <f>IFERROR(VLOOKUP(SiscoTable[[#This Row],[Código]],Hoja2!A:B,2,0)*SiscoTable[[#This Row],[Provta(Uns)]],0)</f>
        <v>80.696000000000012</v>
      </c>
      <c r="M110" s="7">
        <v>0</v>
      </c>
      <c r="N110" s="7">
        <v>50</v>
      </c>
      <c r="O110" s="7">
        <f>IFERROR(VLOOKUP(SiscoTable[[#This Row],[Código]],Hoja2!A:B,2,0)*SiscoTable[[#This Row],[Stock_actual]],0)</f>
        <v>440.00000000000006</v>
      </c>
      <c r="P110" s="6" t="s">
        <v>2086</v>
      </c>
      <c r="Q110" s="7">
        <v>10</v>
      </c>
      <c r="R110" s="7">
        <v>0</v>
      </c>
      <c r="S110" s="7" t="s">
        <v>11927</v>
      </c>
      <c r="BI110"/>
      <c r="BJ110"/>
    </row>
    <row r="111" spans="2:62" x14ac:dyDescent="0.4">
      <c r="B111" s="1">
        <v>10201</v>
      </c>
      <c r="C111" s="6" t="s">
        <v>30</v>
      </c>
      <c r="D111" s="6" t="s">
        <v>30</v>
      </c>
      <c r="E111" s="6" t="s">
        <v>3268</v>
      </c>
      <c r="F111" s="6" t="s">
        <v>61</v>
      </c>
      <c r="G111" s="6" t="s">
        <v>8157</v>
      </c>
      <c r="H111" s="6" t="s">
        <v>8159</v>
      </c>
      <c r="I111" s="6" t="s">
        <v>8170</v>
      </c>
      <c r="J111" s="6" t="s">
        <v>8169</v>
      </c>
      <c r="K111" s="7">
        <v>16.329999999999998</v>
      </c>
      <c r="L111" s="7">
        <f>IFERROR(VLOOKUP(SiscoTable[[#This Row],[Código]],Hoja2!A:B,2,0)*SiscoTable[[#This Row],[Provta(Uns)]],0)</f>
        <v>122.47499999999999</v>
      </c>
      <c r="M111" s="7">
        <v>0</v>
      </c>
      <c r="N111" s="7">
        <v>37</v>
      </c>
      <c r="O111" s="7">
        <f>IFERROR(VLOOKUP(SiscoTable[[#This Row],[Código]],Hoja2!A:B,2,0)*SiscoTable[[#This Row],[Stock_actual]],0)</f>
        <v>277.5</v>
      </c>
      <c r="P111" s="6" t="s">
        <v>254</v>
      </c>
      <c r="Q111" s="7">
        <v>18</v>
      </c>
      <c r="R111" s="7">
        <v>0</v>
      </c>
      <c r="S111" s="7" t="s">
        <v>11927</v>
      </c>
      <c r="BI111"/>
      <c r="BJ111"/>
    </row>
    <row r="112" spans="2:62" x14ac:dyDescent="0.4">
      <c r="B112" s="1">
        <v>10202</v>
      </c>
      <c r="C112" s="6" t="s">
        <v>25</v>
      </c>
      <c r="D112" s="6" t="s">
        <v>25</v>
      </c>
      <c r="E112" s="6" t="s">
        <v>3268</v>
      </c>
      <c r="F112" s="6" t="s">
        <v>61</v>
      </c>
      <c r="G112" s="6" t="s">
        <v>8157</v>
      </c>
      <c r="H112" s="6" t="s">
        <v>8159</v>
      </c>
      <c r="I112" s="6" t="s">
        <v>8158</v>
      </c>
      <c r="J112" s="6" t="s">
        <v>5</v>
      </c>
      <c r="K112" s="7">
        <v>42.67</v>
      </c>
      <c r="L112" s="7">
        <f>IFERROR(VLOOKUP(SiscoTable[[#This Row],[Código]],Hoja2!A:B,2,0)*SiscoTable[[#This Row],[Provta(Uns)]],0)</f>
        <v>324.29199999999997</v>
      </c>
      <c r="M112" s="7">
        <v>0</v>
      </c>
      <c r="N112" s="7">
        <v>48</v>
      </c>
      <c r="O112" s="7">
        <f>IFERROR(VLOOKUP(SiscoTable[[#This Row],[Código]],Hoja2!A:B,2,0)*SiscoTable[[#This Row],[Stock_actual]],0)</f>
        <v>364.79999999999995</v>
      </c>
      <c r="P112" s="6" t="s">
        <v>671</v>
      </c>
      <c r="Q112" s="7">
        <v>47</v>
      </c>
      <c r="R112" s="7">
        <v>0</v>
      </c>
      <c r="S112" s="7" t="s">
        <v>11927</v>
      </c>
      <c r="BI112"/>
      <c r="BJ112"/>
    </row>
    <row r="113" spans="2:62" x14ac:dyDescent="0.4">
      <c r="B113" s="1">
        <v>10203</v>
      </c>
      <c r="C113" s="6" t="s">
        <v>8</v>
      </c>
      <c r="D113" s="6" t="s">
        <v>30</v>
      </c>
      <c r="E113" s="6" t="s">
        <v>3268</v>
      </c>
      <c r="F113" s="6" t="s">
        <v>61</v>
      </c>
      <c r="G113" s="6" t="s">
        <v>8157</v>
      </c>
      <c r="H113" s="6" t="s">
        <v>8159</v>
      </c>
      <c r="I113" s="6" t="s">
        <v>8213</v>
      </c>
      <c r="J113" s="6" t="s">
        <v>5</v>
      </c>
      <c r="K113" s="7">
        <v>9.83</v>
      </c>
      <c r="L113" s="7">
        <f>IFERROR(VLOOKUP(SiscoTable[[#This Row],[Código]],Hoja2!A:B,2,0)*SiscoTable[[#This Row],[Provta(Uns)]],0)</f>
        <v>37.353999999999999</v>
      </c>
      <c r="M113" s="7">
        <v>0</v>
      </c>
      <c r="N113" s="7">
        <v>23</v>
      </c>
      <c r="O113" s="7">
        <f>IFERROR(VLOOKUP(SiscoTable[[#This Row],[Código]],Hoja2!A:B,2,0)*SiscoTable[[#This Row],[Stock_actual]],0)</f>
        <v>87.399999999999991</v>
      </c>
      <c r="P113" s="6" t="s">
        <v>1159</v>
      </c>
      <c r="Q113" s="7">
        <v>11</v>
      </c>
      <c r="R113" s="7">
        <v>0</v>
      </c>
      <c r="S113" s="7" t="s">
        <v>11927</v>
      </c>
      <c r="BI113"/>
      <c r="BJ113"/>
    </row>
    <row r="114" spans="2:62" x14ac:dyDescent="0.4">
      <c r="B114" s="1">
        <v>10204</v>
      </c>
      <c r="C114" s="6" t="s">
        <v>30</v>
      </c>
      <c r="D114" s="6" t="s">
        <v>30</v>
      </c>
      <c r="E114" s="6" t="s">
        <v>3268</v>
      </c>
      <c r="F114" s="6" t="s">
        <v>61</v>
      </c>
      <c r="G114" s="6" t="s">
        <v>8157</v>
      </c>
      <c r="H114" s="6" t="s">
        <v>8159</v>
      </c>
      <c r="I114" s="6" t="s">
        <v>8171</v>
      </c>
      <c r="J114" s="6" t="s">
        <v>5</v>
      </c>
      <c r="K114" s="7">
        <v>22.17</v>
      </c>
      <c r="L114" s="7">
        <f>IFERROR(VLOOKUP(SiscoTable[[#This Row],[Código]],Hoja2!A:B,2,0)*SiscoTable[[#This Row],[Provta(Uns)]],0)</f>
        <v>84.246000000000009</v>
      </c>
      <c r="M114" s="7">
        <v>0</v>
      </c>
      <c r="N114" s="7">
        <v>75</v>
      </c>
      <c r="O114" s="7">
        <f>IFERROR(VLOOKUP(SiscoTable[[#This Row],[Código]],Hoja2!A:B,2,0)*SiscoTable[[#This Row],[Stock_actual]],0)</f>
        <v>285</v>
      </c>
      <c r="P114" s="6" t="s">
        <v>911</v>
      </c>
      <c r="Q114" s="7">
        <v>24</v>
      </c>
      <c r="R114" s="7">
        <v>0</v>
      </c>
      <c r="S114" s="7" t="s">
        <v>11927</v>
      </c>
      <c r="BI114"/>
      <c r="BJ114"/>
    </row>
    <row r="115" spans="2:62" x14ac:dyDescent="0.4">
      <c r="B115" s="1">
        <v>10205</v>
      </c>
      <c r="C115" s="6" t="s">
        <v>8</v>
      </c>
      <c r="D115" s="6" t="s">
        <v>30</v>
      </c>
      <c r="E115" s="6" t="s">
        <v>3268</v>
      </c>
      <c r="F115" s="6" t="s">
        <v>61</v>
      </c>
      <c r="G115" s="6" t="s">
        <v>8157</v>
      </c>
      <c r="H115" s="6" t="s">
        <v>8159</v>
      </c>
      <c r="I115" s="6" t="s">
        <v>8214</v>
      </c>
      <c r="J115" s="6" t="s">
        <v>5</v>
      </c>
      <c r="K115" s="7">
        <v>10.33</v>
      </c>
      <c r="L115" s="7">
        <f>IFERROR(VLOOKUP(SiscoTable[[#This Row],[Código]],Hoja2!A:B,2,0)*SiscoTable[[#This Row],[Provta(Uns)]],0)</f>
        <v>33.056000000000004</v>
      </c>
      <c r="M115" s="7">
        <v>0</v>
      </c>
      <c r="N115" s="7">
        <v>42</v>
      </c>
      <c r="O115" s="7">
        <f>IFERROR(VLOOKUP(SiscoTable[[#This Row],[Código]],Hoja2!A:B,2,0)*SiscoTable[[#This Row],[Stock_actual]],0)</f>
        <v>134.4</v>
      </c>
      <c r="P115" s="6" t="s">
        <v>507</v>
      </c>
      <c r="Q115" s="7">
        <v>11</v>
      </c>
      <c r="R115" s="7">
        <v>0</v>
      </c>
      <c r="S115" s="7" t="s">
        <v>11927</v>
      </c>
      <c r="BI115"/>
      <c r="BJ115"/>
    </row>
    <row r="116" spans="2:62" x14ac:dyDescent="0.4">
      <c r="B116" s="1">
        <v>10207</v>
      </c>
      <c r="C116" s="6" t="s">
        <v>30</v>
      </c>
      <c r="D116" s="6" t="s">
        <v>30</v>
      </c>
      <c r="E116" s="6" t="s">
        <v>3268</v>
      </c>
      <c r="F116" s="6" t="s">
        <v>61</v>
      </c>
      <c r="G116" s="6" t="s">
        <v>8157</v>
      </c>
      <c r="H116" s="6" t="s">
        <v>8159</v>
      </c>
      <c r="I116" s="6" t="s">
        <v>8172</v>
      </c>
      <c r="J116" s="6" t="s">
        <v>5</v>
      </c>
      <c r="K116" s="7">
        <v>18</v>
      </c>
      <c r="L116" s="7">
        <f>IFERROR(VLOOKUP(SiscoTable[[#This Row],[Código]],Hoja2!A:B,2,0)*SiscoTable[[#This Row],[Provta(Uns)]],0)</f>
        <v>57.6</v>
      </c>
      <c r="M116" s="7">
        <v>0</v>
      </c>
      <c r="N116" s="7">
        <v>80</v>
      </c>
      <c r="O116" s="7">
        <f>IFERROR(VLOOKUP(SiscoTable[[#This Row],[Código]],Hoja2!A:B,2,0)*SiscoTable[[#This Row],[Stock_actual]],0)</f>
        <v>256</v>
      </c>
      <c r="P116" s="6" t="s">
        <v>1041</v>
      </c>
      <c r="Q116" s="7">
        <v>20</v>
      </c>
      <c r="R116" s="7">
        <v>0</v>
      </c>
      <c r="S116" s="7" t="s">
        <v>11927</v>
      </c>
      <c r="BI116"/>
      <c r="BJ116"/>
    </row>
    <row r="117" spans="2:62" x14ac:dyDescent="0.4">
      <c r="B117" s="1">
        <v>10208</v>
      </c>
      <c r="C117" s="6" t="s">
        <v>30</v>
      </c>
      <c r="D117" s="6" t="s">
        <v>30</v>
      </c>
      <c r="E117" s="6" t="s">
        <v>3268</v>
      </c>
      <c r="F117" s="6" t="s">
        <v>61</v>
      </c>
      <c r="G117" s="6" t="s">
        <v>8157</v>
      </c>
      <c r="H117" s="6" t="s">
        <v>8159</v>
      </c>
      <c r="I117" s="6" t="s">
        <v>8173</v>
      </c>
      <c r="J117" s="6" t="s">
        <v>5</v>
      </c>
      <c r="K117" s="7">
        <v>21.33</v>
      </c>
      <c r="L117" s="7">
        <f>IFERROR(VLOOKUP(SiscoTable[[#This Row],[Código]],Hoja2!A:B,2,0)*SiscoTable[[#This Row],[Provta(Uns)]],0)</f>
        <v>74.655000000000001</v>
      </c>
      <c r="M117" s="7">
        <v>0</v>
      </c>
      <c r="N117" s="7">
        <v>83</v>
      </c>
      <c r="O117" s="7">
        <f>IFERROR(VLOOKUP(SiscoTable[[#This Row],[Código]],Hoja2!A:B,2,0)*SiscoTable[[#This Row],[Stock_actual]],0)</f>
        <v>290.5</v>
      </c>
      <c r="P117" s="6" t="s">
        <v>4036</v>
      </c>
      <c r="Q117" s="7">
        <v>23</v>
      </c>
      <c r="R117" s="7">
        <v>0</v>
      </c>
      <c r="S117" s="7" t="s">
        <v>11927</v>
      </c>
      <c r="BI117"/>
      <c r="BJ117"/>
    </row>
    <row r="118" spans="2:62" x14ac:dyDescent="0.4">
      <c r="B118" s="1">
        <v>10209</v>
      </c>
      <c r="C118" s="6" t="s">
        <v>8</v>
      </c>
      <c r="D118" s="6" t="s">
        <v>30</v>
      </c>
      <c r="E118" s="6" t="s">
        <v>3268</v>
      </c>
      <c r="F118" s="6" t="s">
        <v>3269</v>
      </c>
      <c r="G118" s="6" t="s">
        <v>5543</v>
      </c>
      <c r="H118" s="6" t="s">
        <v>5571</v>
      </c>
      <c r="I118" s="6" t="s">
        <v>5712</v>
      </c>
      <c r="J118" s="6" t="s">
        <v>5</v>
      </c>
      <c r="K118" s="7">
        <v>3.33</v>
      </c>
      <c r="L118" s="7">
        <f>IFERROR(VLOOKUP(SiscoTable[[#This Row],[Código]],Hoja2!A:B,2,0)*SiscoTable[[#This Row],[Provta(Uns)]],0)</f>
        <v>2.6640000000000001</v>
      </c>
      <c r="M118" s="7">
        <v>0</v>
      </c>
      <c r="N118" s="7">
        <v>0</v>
      </c>
      <c r="O118" s="7">
        <f>IFERROR(VLOOKUP(SiscoTable[[#This Row],[Código]],Hoja2!A:B,2,0)*SiscoTable[[#This Row],[Stock_actual]],0)</f>
        <v>0</v>
      </c>
      <c r="P118" s="6" t="s">
        <v>7</v>
      </c>
      <c r="Q118" s="7">
        <v>4</v>
      </c>
      <c r="R118" s="7">
        <v>6.6</v>
      </c>
      <c r="S118" s="7" t="s">
        <v>11925</v>
      </c>
      <c r="BI118"/>
      <c r="BJ118"/>
    </row>
    <row r="119" spans="2:62" x14ac:dyDescent="0.4">
      <c r="B119" s="1">
        <v>10210</v>
      </c>
      <c r="C119" s="6" t="s">
        <v>30</v>
      </c>
      <c r="D119" s="6" t="s">
        <v>30</v>
      </c>
      <c r="E119" s="6" t="s">
        <v>3268</v>
      </c>
      <c r="F119" s="6" t="s">
        <v>61</v>
      </c>
      <c r="G119" s="6" t="s">
        <v>8157</v>
      </c>
      <c r="H119" s="6" t="s">
        <v>8159</v>
      </c>
      <c r="I119" s="6" t="s">
        <v>8174</v>
      </c>
      <c r="J119" s="6" t="s">
        <v>5</v>
      </c>
      <c r="K119" s="7">
        <v>12.33</v>
      </c>
      <c r="L119" s="7">
        <f>IFERROR(VLOOKUP(SiscoTable[[#This Row],[Código]],Hoja2!A:B,2,0)*SiscoTable[[#This Row],[Provta(Uns)]],0)</f>
        <v>39.456000000000003</v>
      </c>
      <c r="M119" s="7">
        <v>0</v>
      </c>
      <c r="N119" s="7">
        <v>43</v>
      </c>
      <c r="O119" s="7">
        <f>IFERROR(VLOOKUP(SiscoTable[[#This Row],[Código]],Hoja2!A:B,2,0)*SiscoTable[[#This Row],[Stock_actual]],0)</f>
        <v>137.6</v>
      </c>
      <c r="P119" s="6" t="s">
        <v>311</v>
      </c>
      <c r="Q119" s="7">
        <v>14</v>
      </c>
      <c r="R119" s="7">
        <v>0</v>
      </c>
      <c r="S119" s="7" t="s">
        <v>11927</v>
      </c>
      <c r="BI119"/>
      <c r="BJ119"/>
    </row>
    <row r="120" spans="2:62" x14ac:dyDescent="0.4">
      <c r="B120" s="1">
        <v>10211</v>
      </c>
      <c r="C120" s="6" t="s">
        <v>30</v>
      </c>
      <c r="D120" s="6" t="s">
        <v>30</v>
      </c>
      <c r="E120" s="6" t="s">
        <v>3268</v>
      </c>
      <c r="F120" s="6" t="s">
        <v>61</v>
      </c>
      <c r="G120" s="6" t="s">
        <v>8157</v>
      </c>
      <c r="H120" s="6" t="s">
        <v>8159</v>
      </c>
      <c r="I120" s="6" t="s">
        <v>8175</v>
      </c>
      <c r="J120" s="6" t="s">
        <v>5</v>
      </c>
      <c r="K120" s="7">
        <v>9.33</v>
      </c>
      <c r="L120" s="7">
        <f>IFERROR(VLOOKUP(SiscoTable[[#This Row],[Código]],Hoja2!A:B,2,0)*SiscoTable[[#This Row],[Provta(Uns)]],0)</f>
        <v>32.655000000000001</v>
      </c>
      <c r="M120" s="7">
        <v>0</v>
      </c>
      <c r="N120" s="7">
        <v>45</v>
      </c>
      <c r="O120" s="7">
        <f>IFERROR(VLOOKUP(SiscoTable[[#This Row],[Código]],Hoja2!A:B,2,0)*SiscoTable[[#This Row],[Stock_actual]],0)</f>
        <v>157.5</v>
      </c>
      <c r="P120" s="6" t="s">
        <v>1978</v>
      </c>
      <c r="Q120" s="7">
        <v>10</v>
      </c>
      <c r="R120" s="7">
        <v>0</v>
      </c>
      <c r="S120" s="7" t="s">
        <v>11927</v>
      </c>
      <c r="BI120"/>
      <c r="BJ120"/>
    </row>
    <row r="121" spans="2:62" x14ac:dyDescent="0.4">
      <c r="B121" s="1">
        <v>10212</v>
      </c>
      <c r="C121" s="6" t="s">
        <v>30</v>
      </c>
      <c r="D121" s="6" t="s">
        <v>30</v>
      </c>
      <c r="E121" s="6" t="s">
        <v>3268</v>
      </c>
      <c r="F121" s="6" t="s">
        <v>61</v>
      </c>
      <c r="G121" s="6" t="s">
        <v>8157</v>
      </c>
      <c r="H121" s="6" t="s">
        <v>8159</v>
      </c>
      <c r="I121" s="6" t="s">
        <v>8176</v>
      </c>
      <c r="J121" s="6" t="s">
        <v>5</v>
      </c>
      <c r="K121" s="7">
        <v>21.17</v>
      </c>
      <c r="L121" s="7">
        <f>IFERROR(VLOOKUP(SiscoTable[[#This Row],[Código]],Hoja2!A:B,2,0)*SiscoTable[[#This Row],[Provta(Uns)]],0)</f>
        <v>74.094999999999999</v>
      </c>
      <c r="M121" s="7">
        <v>0</v>
      </c>
      <c r="N121" s="7">
        <v>45</v>
      </c>
      <c r="O121" s="7">
        <f>IFERROR(VLOOKUP(SiscoTable[[#This Row],[Código]],Hoja2!A:B,2,0)*SiscoTable[[#This Row],[Stock_actual]],0)</f>
        <v>157.5</v>
      </c>
      <c r="P121" s="6" t="s">
        <v>518</v>
      </c>
      <c r="Q121" s="7">
        <v>23</v>
      </c>
      <c r="R121" s="7">
        <v>0</v>
      </c>
      <c r="S121" s="7" t="s">
        <v>11927</v>
      </c>
      <c r="BI121"/>
      <c r="BJ121"/>
    </row>
    <row r="122" spans="2:62" x14ac:dyDescent="0.4">
      <c r="B122" s="1">
        <v>10213</v>
      </c>
      <c r="C122" s="6" t="s">
        <v>8</v>
      </c>
      <c r="D122" s="6" t="s">
        <v>30</v>
      </c>
      <c r="E122" s="6" t="s">
        <v>3268</v>
      </c>
      <c r="F122" s="6" t="s">
        <v>6803</v>
      </c>
      <c r="G122" s="6" t="s">
        <v>7041</v>
      </c>
      <c r="H122" s="6" t="s">
        <v>5057</v>
      </c>
      <c r="I122" s="6" t="s">
        <v>7090</v>
      </c>
      <c r="J122" s="6" t="s">
        <v>496</v>
      </c>
      <c r="K122" s="7">
        <v>4.83</v>
      </c>
      <c r="L122" s="7">
        <f>IFERROR(VLOOKUP(SiscoTable[[#This Row],[Código]],Hoja2!A:B,2,0)*SiscoTable[[#This Row],[Provta(Uns)]],0)</f>
        <v>18.837</v>
      </c>
      <c r="M122" s="7">
        <v>0</v>
      </c>
      <c r="N122" s="7">
        <v>5</v>
      </c>
      <c r="O122" s="7">
        <f>IFERROR(VLOOKUP(SiscoTable[[#This Row],[Código]],Hoja2!A:B,2,0)*SiscoTable[[#This Row],[Stock_actual]],0)</f>
        <v>19.5</v>
      </c>
      <c r="P122" s="6" t="s">
        <v>702</v>
      </c>
      <c r="Q122" s="7">
        <v>5</v>
      </c>
      <c r="R122" s="7">
        <v>9.56</v>
      </c>
      <c r="S122" s="7" t="s">
        <v>11925</v>
      </c>
      <c r="BI122"/>
      <c r="BJ122"/>
    </row>
    <row r="123" spans="2:62" x14ac:dyDescent="0.4">
      <c r="B123" s="1">
        <v>10214</v>
      </c>
      <c r="C123" s="6" t="s">
        <v>30</v>
      </c>
      <c r="D123" s="6" t="s">
        <v>30</v>
      </c>
      <c r="E123" s="6" t="s">
        <v>3268</v>
      </c>
      <c r="F123" s="6" t="s">
        <v>6803</v>
      </c>
      <c r="G123" s="6" t="s">
        <v>7041</v>
      </c>
      <c r="H123" s="6" t="s">
        <v>5057</v>
      </c>
      <c r="I123" s="6" t="s">
        <v>7063</v>
      </c>
      <c r="J123" s="6" t="s">
        <v>5</v>
      </c>
      <c r="K123" s="7">
        <v>19.829999999999998</v>
      </c>
      <c r="L123" s="7">
        <f>IFERROR(VLOOKUP(SiscoTable[[#This Row],[Código]],Hoja2!A:B,2,0)*SiscoTable[[#This Row],[Provta(Uns)]],0)</f>
        <v>89.234999999999985</v>
      </c>
      <c r="M123" s="7">
        <v>0</v>
      </c>
      <c r="N123" s="7">
        <v>0</v>
      </c>
      <c r="O123" s="7">
        <f>IFERROR(VLOOKUP(SiscoTable[[#This Row],[Código]],Hoja2!A:B,2,0)*SiscoTable[[#This Row],[Stock_actual]],0)</f>
        <v>0</v>
      </c>
      <c r="P123" s="6" t="s">
        <v>7</v>
      </c>
      <c r="Q123" s="7">
        <v>22</v>
      </c>
      <c r="R123" s="7">
        <v>39.6</v>
      </c>
      <c r="S123" s="7" t="s">
        <v>11925</v>
      </c>
      <c r="BI123"/>
      <c r="BJ123"/>
    </row>
    <row r="124" spans="2:62" x14ac:dyDescent="0.4">
      <c r="B124" s="1">
        <v>10215</v>
      </c>
      <c r="C124" s="6" t="s">
        <v>8</v>
      </c>
      <c r="D124" s="6" t="s">
        <v>30</v>
      </c>
      <c r="E124" s="6" t="s">
        <v>3268</v>
      </c>
      <c r="F124" s="6" t="s">
        <v>6803</v>
      </c>
      <c r="G124" s="6" t="s">
        <v>7041</v>
      </c>
      <c r="H124" s="6" t="s">
        <v>5057</v>
      </c>
      <c r="I124" s="6" t="s">
        <v>7091</v>
      </c>
      <c r="J124" s="6" t="s">
        <v>496</v>
      </c>
      <c r="K124" s="7">
        <v>15.83</v>
      </c>
      <c r="L124" s="7">
        <f>IFERROR(VLOOKUP(SiscoTable[[#This Row],[Código]],Hoja2!A:B,2,0)*SiscoTable[[#This Row],[Provta(Uns)]],0)</f>
        <v>71.234999999999999</v>
      </c>
      <c r="M124" s="7">
        <v>0</v>
      </c>
      <c r="N124" s="7">
        <v>0</v>
      </c>
      <c r="O124" s="7">
        <f>IFERROR(VLOOKUP(SiscoTable[[#This Row],[Código]],Hoja2!A:B,2,0)*SiscoTable[[#This Row],[Stock_actual]],0)</f>
        <v>0</v>
      </c>
      <c r="P124" s="6" t="s">
        <v>7</v>
      </c>
      <c r="Q124" s="7">
        <v>17</v>
      </c>
      <c r="R124" s="7">
        <v>31.8</v>
      </c>
      <c r="S124" s="7" t="s">
        <v>11925</v>
      </c>
      <c r="BI124"/>
      <c r="BJ124"/>
    </row>
    <row r="125" spans="2:62" x14ac:dyDescent="0.4">
      <c r="B125" s="1">
        <v>10216</v>
      </c>
      <c r="C125" s="6" t="s">
        <v>30</v>
      </c>
      <c r="D125" s="6" t="s">
        <v>30</v>
      </c>
      <c r="E125" s="6" t="s">
        <v>3268</v>
      </c>
      <c r="F125" s="6" t="s">
        <v>6803</v>
      </c>
      <c r="G125" s="6" t="s">
        <v>7041</v>
      </c>
      <c r="H125" s="6" t="s">
        <v>5057</v>
      </c>
      <c r="I125" s="6" t="s">
        <v>7064</v>
      </c>
      <c r="J125" s="6" t="s">
        <v>496</v>
      </c>
      <c r="K125" s="7">
        <v>18.5</v>
      </c>
      <c r="L125" s="7">
        <f>IFERROR(VLOOKUP(SiscoTable[[#This Row],[Código]],Hoja2!A:B,2,0)*SiscoTable[[#This Row],[Provta(Uns)]],0)</f>
        <v>72.149999999999991</v>
      </c>
      <c r="M125" s="7">
        <v>0</v>
      </c>
      <c r="N125" s="7">
        <v>0</v>
      </c>
      <c r="O125" s="7">
        <f>IFERROR(VLOOKUP(SiscoTable[[#This Row],[Código]],Hoja2!A:B,2,0)*SiscoTable[[#This Row],[Stock_actual]],0)</f>
        <v>0</v>
      </c>
      <c r="P125" s="6" t="s">
        <v>7</v>
      </c>
      <c r="Q125" s="7">
        <v>20</v>
      </c>
      <c r="R125" s="7">
        <v>37.200000000000003</v>
      </c>
      <c r="S125" s="7" t="s">
        <v>11925</v>
      </c>
      <c r="BI125"/>
      <c r="BJ125"/>
    </row>
    <row r="126" spans="2:62" x14ac:dyDescent="0.4">
      <c r="B126" s="1">
        <v>10217</v>
      </c>
      <c r="C126" s="6" t="s">
        <v>30</v>
      </c>
      <c r="D126" s="6" t="s">
        <v>30</v>
      </c>
      <c r="E126" s="6" t="s">
        <v>3268</v>
      </c>
      <c r="F126" s="6" t="s">
        <v>6803</v>
      </c>
      <c r="G126" s="6" t="s">
        <v>7041</v>
      </c>
      <c r="H126" s="6" t="s">
        <v>5057</v>
      </c>
      <c r="I126" s="6" t="s">
        <v>7065</v>
      </c>
      <c r="J126" s="6" t="s">
        <v>496</v>
      </c>
      <c r="K126" s="7">
        <v>19.670000000000002</v>
      </c>
      <c r="L126" s="7">
        <f>IFERROR(VLOOKUP(SiscoTable[[#This Row],[Código]],Hoja2!A:B,2,0)*SiscoTable[[#This Row],[Provta(Uns)]],0)</f>
        <v>76.713000000000008</v>
      </c>
      <c r="M126" s="7">
        <v>0</v>
      </c>
      <c r="N126" s="7">
        <v>44</v>
      </c>
      <c r="O126" s="7">
        <f>IFERROR(VLOOKUP(SiscoTable[[#This Row],[Código]],Hoja2!A:B,2,0)*SiscoTable[[#This Row],[Stock_actual]],0)</f>
        <v>171.6</v>
      </c>
      <c r="P126" s="6" t="s">
        <v>556</v>
      </c>
      <c r="Q126" s="7">
        <v>22</v>
      </c>
      <c r="R126" s="7">
        <v>0</v>
      </c>
      <c r="S126" s="7" t="s">
        <v>11925</v>
      </c>
      <c r="BI126"/>
      <c r="BJ126"/>
    </row>
    <row r="127" spans="2:62" x14ac:dyDescent="0.4">
      <c r="B127" s="1">
        <v>10218</v>
      </c>
      <c r="C127" s="6" t="s">
        <v>30</v>
      </c>
      <c r="D127" s="6" t="s">
        <v>30</v>
      </c>
      <c r="E127" s="6" t="s">
        <v>3268</v>
      </c>
      <c r="F127" s="6" t="s">
        <v>6803</v>
      </c>
      <c r="G127" s="6" t="s">
        <v>7041</v>
      </c>
      <c r="H127" s="6" t="s">
        <v>5057</v>
      </c>
      <c r="I127" s="6" t="s">
        <v>7066</v>
      </c>
      <c r="J127" s="6" t="s">
        <v>496</v>
      </c>
      <c r="K127" s="7">
        <v>10.67</v>
      </c>
      <c r="L127" s="7">
        <f>IFERROR(VLOOKUP(SiscoTable[[#This Row],[Código]],Hoja2!A:B,2,0)*SiscoTable[[#This Row],[Provta(Uns)]],0)</f>
        <v>102.432</v>
      </c>
      <c r="M127" s="7">
        <v>0</v>
      </c>
      <c r="N127" s="7">
        <v>3</v>
      </c>
      <c r="O127" s="7">
        <f>IFERROR(VLOOKUP(SiscoTable[[#This Row],[Código]],Hoja2!A:B,2,0)*SiscoTable[[#This Row],[Stock_actual]],0)</f>
        <v>28.799999999999997</v>
      </c>
      <c r="P127" s="6" t="s">
        <v>76</v>
      </c>
      <c r="Q127" s="7">
        <v>12</v>
      </c>
      <c r="R127" s="7">
        <v>21.48</v>
      </c>
      <c r="S127" s="7" t="s">
        <v>11925</v>
      </c>
      <c r="BI127"/>
      <c r="BJ127"/>
    </row>
    <row r="128" spans="2:62" x14ac:dyDescent="0.4">
      <c r="B128" s="1">
        <v>10219</v>
      </c>
      <c r="C128" s="6" t="s">
        <v>30</v>
      </c>
      <c r="D128" s="6" t="s">
        <v>30</v>
      </c>
      <c r="E128" s="6" t="s">
        <v>3268</v>
      </c>
      <c r="F128" s="6" t="s">
        <v>6803</v>
      </c>
      <c r="G128" s="6" t="s">
        <v>7041</v>
      </c>
      <c r="H128" s="6" t="s">
        <v>5057</v>
      </c>
      <c r="I128" s="6" t="s">
        <v>7067</v>
      </c>
      <c r="J128" s="6" t="s">
        <v>496</v>
      </c>
      <c r="K128" s="7">
        <v>13.17</v>
      </c>
      <c r="L128" s="7">
        <f>IFERROR(VLOOKUP(SiscoTable[[#This Row],[Código]],Hoja2!A:B,2,0)*SiscoTable[[#This Row],[Provta(Uns)]],0)</f>
        <v>126.43199999999999</v>
      </c>
      <c r="M128" s="7">
        <v>0</v>
      </c>
      <c r="N128" s="7">
        <v>0</v>
      </c>
      <c r="O128" s="7">
        <f>IFERROR(VLOOKUP(SiscoTable[[#This Row],[Código]],Hoja2!A:B,2,0)*SiscoTable[[#This Row],[Stock_actual]],0)</f>
        <v>0</v>
      </c>
      <c r="P128" s="6" t="s">
        <v>7</v>
      </c>
      <c r="Q128" s="7">
        <v>15</v>
      </c>
      <c r="R128" s="7">
        <v>26.4</v>
      </c>
      <c r="S128" s="7" t="s">
        <v>11925</v>
      </c>
      <c r="BI128"/>
      <c r="BJ128"/>
    </row>
    <row r="129" spans="2:62" x14ac:dyDescent="0.4">
      <c r="B129" s="1">
        <v>10221</v>
      </c>
      <c r="C129" s="6" t="s">
        <v>30</v>
      </c>
      <c r="D129" s="6" t="s">
        <v>30</v>
      </c>
      <c r="E129" s="6" t="s">
        <v>3268</v>
      </c>
      <c r="F129" s="6" t="s">
        <v>6803</v>
      </c>
      <c r="G129" s="6" t="s">
        <v>7041</v>
      </c>
      <c r="H129" s="6" t="s">
        <v>5057</v>
      </c>
      <c r="I129" s="6" t="s">
        <v>7068</v>
      </c>
      <c r="J129" s="6" t="s">
        <v>496</v>
      </c>
      <c r="K129" s="7">
        <v>9</v>
      </c>
      <c r="L129" s="7">
        <f>IFERROR(VLOOKUP(SiscoTable[[#This Row],[Código]],Hoja2!A:B,2,0)*SiscoTable[[#This Row],[Provta(Uns)]],0)</f>
        <v>86.399999999999991</v>
      </c>
      <c r="M129" s="7">
        <v>0</v>
      </c>
      <c r="N129" s="7">
        <v>7</v>
      </c>
      <c r="O129" s="7">
        <f>IFERROR(VLOOKUP(SiscoTable[[#This Row],[Código]],Hoja2!A:B,2,0)*SiscoTable[[#This Row],[Stock_actual]],0)</f>
        <v>67.2</v>
      </c>
      <c r="P129" s="6" t="s">
        <v>119</v>
      </c>
      <c r="Q129" s="7">
        <v>10</v>
      </c>
      <c r="R129" s="7">
        <v>17.899999999999999</v>
      </c>
      <c r="S129" s="7" t="s">
        <v>11925</v>
      </c>
      <c r="BI129"/>
      <c r="BJ129"/>
    </row>
    <row r="130" spans="2:62" x14ac:dyDescent="0.4">
      <c r="B130" s="1">
        <v>10222</v>
      </c>
      <c r="C130" s="6" t="s">
        <v>30</v>
      </c>
      <c r="D130" s="6" t="s">
        <v>30</v>
      </c>
      <c r="E130" s="6" t="s">
        <v>3268</v>
      </c>
      <c r="F130" s="6" t="s">
        <v>6803</v>
      </c>
      <c r="G130" s="6" t="s">
        <v>7041</v>
      </c>
      <c r="H130" s="6" t="s">
        <v>5057</v>
      </c>
      <c r="I130" s="6" t="s">
        <v>7069</v>
      </c>
      <c r="J130" s="6" t="s">
        <v>496</v>
      </c>
      <c r="K130" s="7">
        <v>13.17</v>
      </c>
      <c r="L130" s="7">
        <f>IFERROR(VLOOKUP(SiscoTable[[#This Row],[Código]],Hoja2!A:B,2,0)*SiscoTable[[#This Row],[Provta(Uns)]],0)</f>
        <v>100.092</v>
      </c>
      <c r="M130" s="7">
        <v>6</v>
      </c>
      <c r="N130" s="7">
        <v>36</v>
      </c>
      <c r="O130" s="7">
        <f>IFERROR(VLOOKUP(SiscoTable[[#This Row],[Código]],Hoja2!A:B,2,0)*SiscoTable[[#This Row],[Stock_actual]],0)</f>
        <v>273.59999999999997</v>
      </c>
      <c r="P130" s="6" t="s">
        <v>602</v>
      </c>
      <c r="Q130" s="7">
        <v>15</v>
      </c>
      <c r="R130" s="7">
        <v>0</v>
      </c>
      <c r="S130" s="7" t="s">
        <v>11925</v>
      </c>
      <c r="BI130"/>
      <c r="BJ130"/>
    </row>
    <row r="131" spans="2:62" x14ac:dyDescent="0.4">
      <c r="B131" s="1">
        <v>10223</v>
      </c>
      <c r="C131" s="6" t="s">
        <v>8</v>
      </c>
      <c r="D131" s="6" t="s">
        <v>30</v>
      </c>
      <c r="E131" s="6" t="s">
        <v>3268</v>
      </c>
      <c r="F131" s="6" t="s">
        <v>3269</v>
      </c>
      <c r="G131" s="6" t="s">
        <v>5543</v>
      </c>
      <c r="H131" s="6" t="s">
        <v>5571</v>
      </c>
      <c r="I131" s="6" t="s">
        <v>5713</v>
      </c>
      <c r="J131" s="6" t="s">
        <v>5</v>
      </c>
      <c r="K131" s="7">
        <v>14</v>
      </c>
      <c r="L131" s="7">
        <f>IFERROR(VLOOKUP(SiscoTable[[#This Row],[Código]],Hoja2!A:B,2,0)*SiscoTable[[#This Row],[Provta(Uns)]],0)</f>
        <v>11.200000000000001</v>
      </c>
      <c r="M131" s="7">
        <v>60</v>
      </c>
      <c r="N131" s="7">
        <v>0</v>
      </c>
      <c r="O131" s="7">
        <f>IFERROR(VLOOKUP(SiscoTable[[#This Row],[Código]],Hoja2!A:B,2,0)*SiscoTable[[#This Row],[Stock_actual]],0)</f>
        <v>0</v>
      </c>
      <c r="P131" s="6" t="s">
        <v>7</v>
      </c>
      <c r="Q131" s="7">
        <v>16</v>
      </c>
      <c r="R131" s="7">
        <v>0</v>
      </c>
      <c r="S131" s="7" t="s">
        <v>11925</v>
      </c>
      <c r="BI131"/>
      <c r="BJ131"/>
    </row>
    <row r="132" spans="2:62" x14ac:dyDescent="0.4">
      <c r="B132" s="1">
        <v>10224</v>
      </c>
      <c r="C132" s="6" t="s">
        <v>8</v>
      </c>
      <c r="D132" s="6" t="s">
        <v>30</v>
      </c>
      <c r="E132" s="6" t="s">
        <v>3268</v>
      </c>
      <c r="F132" s="6" t="s">
        <v>6803</v>
      </c>
      <c r="G132" s="6" t="s">
        <v>4781</v>
      </c>
      <c r="H132" s="6" t="s">
        <v>5057</v>
      </c>
      <c r="I132" s="6" t="s">
        <v>7185</v>
      </c>
      <c r="J132" s="6" t="s">
        <v>5</v>
      </c>
      <c r="K132" s="7">
        <v>12</v>
      </c>
      <c r="L132" s="7">
        <f>IFERROR(VLOOKUP(SiscoTable[[#This Row],[Código]],Hoja2!A:B,2,0)*SiscoTable[[#This Row],[Provta(Uns)]],0)</f>
        <v>36</v>
      </c>
      <c r="M132" s="7">
        <v>0</v>
      </c>
      <c r="N132" s="7">
        <v>16</v>
      </c>
      <c r="O132" s="7">
        <f>IFERROR(VLOOKUP(SiscoTable[[#This Row],[Código]],Hoja2!A:B,2,0)*SiscoTable[[#This Row],[Stock_actual]],0)</f>
        <v>48</v>
      </c>
      <c r="P132" s="6" t="s">
        <v>300</v>
      </c>
      <c r="Q132" s="7">
        <v>13</v>
      </c>
      <c r="R132" s="7">
        <v>0</v>
      </c>
      <c r="S132" s="7" t="s">
        <v>11927</v>
      </c>
      <c r="BI132"/>
      <c r="BJ132"/>
    </row>
    <row r="133" spans="2:62" x14ac:dyDescent="0.4">
      <c r="B133" s="1">
        <v>10225</v>
      </c>
      <c r="C133" s="6" t="s">
        <v>8</v>
      </c>
      <c r="D133" s="6" t="s">
        <v>8</v>
      </c>
      <c r="E133" s="6" t="s">
        <v>3268</v>
      </c>
      <c r="F133" s="6" t="s">
        <v>3269</v>
      </c>
      <c r="G133" s="6" t="s">
        <v>5543</v>
      </c>
      <c r="H133" s="6" t="s">
        <v>5571</v>
      </c>
      <c r="I133" s="6" t="s">
        <v>5714</v>
      </c>
      <c r="J133" s="6" t="s">
        <v>5</v>
      </c>
      <c r="K133" s="7">
        <v>0</v>
      </c>
      <c r="L133" s="7">
        <f>IFERROR(VLOOKUP(SiscoTable[[#This Row],[Código]],Hoja2!A:B,2,0)*SiscoTable[[#This Row],[Provta(Uns)]],0)</f>
        <v>0</v>
      </c>
      <c r="M133" s="7">
        <v>0</v>
      </c>
      <c r="N133" s="7">
        <v>0</v>
      </c>
      <c r="O133" s="7">
        <f>IFERROR(VLOOKUP(SiscoTable[[#This Row],[Código]],Hoja2!A:B,2,0)*SiscoTable[[#This Row],[Stock_actual]],0)</f>
        <v>0</v>
      </c>
      <c r="P133" s="6" t="s">
        <v>7</v>
      </c>
      <c r="Q133" s="7">
        <v>0</v>
      </c>
      <c r="R133" s="7">
        <v>0</v>
      </c>
      <c r="S133" s="7" t="s">
        <v>11925</v>
      </c>
      <c r="BI133"/>
      <c r="BJ133"/>
    </row>
    <row r="134" spans="2:62" x14ac:dyDescent="0.4">
      <c r="B134" s="1">
        <v>10226</v>
      </c>
      <c r="C134" s="6" t="s">
        <v>8</v>
      </c>
      <c r="D134" s="6" t="s">
        <v>30</v>
      </c>
      <c r="E134" s="6" t="s">
        <v>3268</v>
      </c>
      <c r="F134" s="6" t="s">
        <v>6803</v>
      </c>
      <c r="G134" s="6" t="s">
        <v>4781</v>
      </c>
      <c r="H134" s="6" t="s">
        <v>5057</v>
      </c>
      <c r="I134" s="6" t="s">
        <v>7186</v>
      </c>
      <c r="J134" s="6" t="s">
        <v>5</v>
      </c>
      <c r="K134" s="7">
        <v>4.67</v>
      </c>
      <c r="L134" s="7">
        <f>IFERROR(VLOOKUP(SiscoTable[[#This Row],[Código]],Hoja2!A:B,2,0)*SiscoTable[[#This Row],[Provta(Uns)]],0)</f>
        <v>14.01</v>
      </c>
      <c r="M134" s="7">
        <v>0</v>
      </c>
      <c r="N134" s="7">
        <v>9</v>
      </c>
      <c r="O134" s="7">
        <f>IFERROR(VLOOKUP(SiscoTable[[#This Row],[Código]],Hoja2!A:B,2,0)*SiscoTable[[#This Row],[Stock_actual]],0)</f>
        <v>27</v>
      </c>
      <c r="P134" s="6" t="s">
        <v>770</v>
      </c>
      <c r="Q134" s="7">
        <v>5</v>
      </c>
      <c r="R134" s="7">
        <v>0</v>
      </c>
      <c r="S134" s="7" t="s">
        <v>11927</v>
      </c>
      <c r="BI134"/>
      <c r="BJ134"/>
    </row>
    <row r="135" spans="2:62" x14ac:dyDescent="0.4">
      <c r="B135" s="1">
        <v>10227</v>
      </c>
      <c r="C135" s="6" t="s">
        <v>8</v>
      </c>
      <c r="D135" s="6" t="s">
        <v>8</v>
      </c>
      <c r="E135" s="6" t="s">
        <v>3268</v>
      </c>
      <c r="F135" s="6" t="s">
        <v>3269</v>
      </c>
      <c r="G135" s="6" t="s">
        <v>3773</v>
      </c>
      <c r="H135" s="6" t="s">
        <v>3775</v>
      </c>
      <c r="I135" s="6" t="s">
        <v>3883</v>
      </c>
      <c r="J135" s="6" t="s">
        <v>5</v>
      </c>
      <c r="K135" s="7">
        <v>0</v>
      </c>
      <c r="L135" s="7">
        <f>IFERROR(VLOOKUP(SiscoTable[[#This Row],[Código]],Hoja2!A:B,2,0)*SiscoTable[[#This Row],[Provta(Uns)]],0)</f>
        <v>0</v>
      </c>
      <c r="M135" s="7">
        <v>0</v>
      </c>
      <c r="N135" s="7">
        <v>0</v>
      </c>
      <c r="O135" s="7">
        <f>IFERROR(VLOOKUP(SiscoTable[[#This Row],[Código]],Hoja2!A:B,2,0)*SiscoTable[[#This Row],[Stock_actual]],0)</f>
        <v>0</v>
      </c>
      <c r="P135" s="6" t="s">
        <v>7</v>
      </c>
      <c r="Q135" s="7">
        <v>0</v>
      </c>
      <c r="R135" s="7">
        <v>0</v>
      </c>
      <c r="S135" s="7" t="s">
        <v>11927</v>
      </c>
      <c r="BI135"/>
      <c r="BJ135"/>
    </row>
    <row r="136" spans="2:62" x14ac:dyDescent="0.4">
      <c r="B136" s="1">
        <v>10228</v>
      </c>
      <c r="C136" s="6" t="s">
        <v>8</v>
      </c>
      <c r="D136" s="6" t="s">
        <v>8</v>
      </c>
      <c r="E136" s="6" t="s">
        <v>3268</v>
      </c>
      <c r="F136" s="6" t="s">
        <v>3269</v>
      </c>
      <c r="G136" s="6" t="s">
        <v>3773</v>
      </c>
      <c r="H136" s="6" t="s">
        <v>3775</v>
      </c>
      <c r="I136" s="6" t="s">
        <v>3884</v>
      </c>
      <c r="J136" s="6" t="s">
        <v>5</v>
      </c>
      <c r="K136" s="7">
        <v>8.83</v>
      </c>
      <c r="L136" s="7">
        <f>IFERROR(VLOOKUP(SiscoTable[[#This Row],[Código]],Hoja2!A:B,2,0)*SiscoTable[[#This Row],[Provta(Uns)]],0)</f>
        <v>34.436999999999998</v>
      </c>
      <c r="M136" s="7">
        <v>0</v>
      </c>
      <c r="N136" s="7">
        <v>-4</v>
      </c>
      <c r="O136" s="7">
        <f>IFERROR(VLOOKUP(SiscoTable[[#This Row],[Código]],Hoja2!A:B,2,0)*SiscoTable[[#This Row],[Stock_actual]],0)</f>
        <v>-15.6</v>
      </c>
      <c r="P136" s="6" t="s">
        <v>7</v>
      </c>
      <c r="Q136" s="7">
        <v>10</v>
      </c>
      <c r="R136" s="7">
        <v>17.399999999999999</v>
      </c>
      <c r="S136" s="7" t="s">
        <v>11927</v>
      </c>
      <c r="BI136"/>
      <c r="BJ136"/>
    </row>
    <row r="137" spans="2:62" x14ac:dyDescent="0.4">
      <c r="B137" s="1">
        <v>10229</v>
      </c>
      <c r="C137" s="6" t="s">
        <v>30</v>
      </c>
      <c r="D137" s="6" t="s">
        <v>25</v>
      </c>
      <c r="E137" s="6" t="s">
        <v>3268</v>
      </c>
      <c r="F137" s="6" t="s">
        <v>3269</v>
      </c>
      <c r="G137" s="6" t="s">
        <v>3773</v>
      </c>
      <c r="H137" s="6" t="s">
        <v>3775</v>
      </c>
      <c r="I137" s="6" t="s">
        <v>3797</v>
      </c>
      <c r="J137" s="6" t="s">
        <v>5</v>
      </c>
      <c r="K137" s="7">
        <v>53</v>
      </c>
      <c r="L137" s="7">
        <f>IFERROR(VLOOKUP(SiscoTable[[#This Row],[Código]],Hoja2!A:B,2,0)*SiscoTable[[#This Row],[Provta(Uns)]],0)</f>
        <v>79.5</v>
      </c>
      <c r="M137" s="7">
        <v>48</v>
      </c>
      <c r="N137" s="7">
        <v>39</v>
      </c>
      <c r="O137" s="7">
        <f>IFERROR(VLOOKUP(SiscoTable[[#This Row],[Código]],Hoja2!A:B,2,0)*SiscoTable[[#This Row],[Stock_actual]],0)</f>
        <v>58.5</v>
      </c>
      <c r="P137" s="6" t="s">
        <v>144</v>
      </c>
      <c r="Q137" s="7">
        <v>58</v>
      </c>
      <c r="R137" s="7">
        <v>58.140000000000015</v>
      </c>
      <c r="S137" s="7" t="s">
        <v>11927</v>
      </c>
      <c r="BI137"/>
      <c r="BJ137"/>
    </row>
    <row r="138" spans="2:62" x14ac:dyDescent="0.4">
      <c r="B138" s="1">
        <v>10230</v>
      </c>
      <c r="C138" s="6" t="s">
        <v>8</v>
      </c>
      <c r="D138" s="6" t="s">
        <v>30</v>
      </c>
      <c r="E138" s="6" t="s">
        <v>3268</v>
      </c>
      <c r="F138" s="6" t="s">
        <v>3269</v>
      </c>
      <c r="G138" s="6" t="s">
        <v>3773</v>
      </c>
      <c r="H138" s="6" t="s">
        <v>3775</v>
      </c>
      <c r="I138" s="6" t="s">
        <v>3885</v>
      </c>
      <c r="J138" s="6" t="s">
        <v>5</v>
      </c>
      <c r="K138" s="7">
        <v>24.5</v>
      </c>
      <c r="L138" s="7">
        <f>IFERROR(VLOOKUP(SiscoTable[[#This Row],[Código]],Hoja2!A:B,2,0)*SiscoTable[[#This Row],[Provta(Uns)]],0)</f>
        <v>36.75</v>
      </c>
      <c r="M138" s="7">
        <v>24</v>
      </c>
      <c r="N138" s="7">
        <v>19</v>
      </c>
      <c r="O138" s="7">
        <f>IFERROR(VLOOKUP(SiscoTable[[#This Row],[Código]],Hoja2!A:B,2,0)*SiscoTable[[#This Row],[Stock_actual]],0)</f>
        <v>28.5</v>
      </c>
      <c r="P138" s="6" t="s">
        <v>119</v>
      </c>
      <c r="Q138" s="7">
        <v>27</v>
      </c>
      <c r="R138" s="7">
        <v>25.060000000000002</v>
      </c>
      <c r="S138" s="7" t="s">
        <v>11927</v>
      </c>
      <c r="BI138"/>
      <c r="BJ138"/>
    </row>
    <row r="139" spans="2:62" x14ac:dyDescent="0.4">
      <c r="B139" s="1">
        <v>10231</v>
      </c>
      <c r="C139" s="6" t="s">
        <v>8</v>
      </c>
      <c r="D139" s="6" t="s">
        <v>30</v>
      </c>
      <c r="E139" s="6" t="s">
        <v>3268</v>
      </c>
      <c r="F139" s="6" t="s">
        <v>3269</v>
      </c>
      <c r="G139" s="6" t="s">
        <v>3773</v>
      </c>
      <c r="H139" s="6" t="s">
        <v>3775</v>
      </c>
      <c r="I139" s="6" t="s">
        <v>3886</v>
      </c>
      <c r="J139" s="6" t="s">
        <v>5</v>
      </c>
      <c r="K139" s="7">
        <v>16.670000000000002</v>
      </c>
      <c r="L139" s="7">
        <f>IFERROR(VLOOKUP(SiscoTable[[#This Row],[Código]],Hoja2!A:B,2,0)*SiscoTable[[#This Row],[Provta(Uns)]],0)</f>
        <v>25.005000000000003</v>
      </c>
      <c r="M139" s="7">
        <v>0</v>
      </c>
      <c r="N139" s="7">
        <v>3</v>
      </c>
      <c r="O139" s="7">
        <f>IFERROR(VLOOKUP(SiscoTable[[#This Row],[Código]],Hoja2!A:B,2,0)*SiscoTable[[#This Row],[Stock_actual]],0)</f>
        <v>4.5</v>
      </c>
      <c r="P139" s="6" t="s">
        <v>214</v>
      </c>
      <c r="Q139" s="7">
        <v>18</v>
      </c>
      <c r="R139" s="7">
        <v>33.400000000000006</v>
      </c>
      <c r="S139" s="7" t="s">
        <v>11927</v>
      </c>
      <c r="BI139"/>
      <c r="BJ139"/>
    </row>
    <row r="140" spans="2:62" x14ac:dyDescent="0.4">
      <c r="B140" s="1">
        <v>10232</v>
      </c>
      <c r="C140" s="6" t="s">
        <v>8</v>
      </c>
      <c r="D140" s="6" t="s">
        <v>8</v>
      </c>
      <c r="E140" s="6" t="s">
        <v>3268</v>
      </c>
      <c r="F140" s="6" t="s">
        <v>3269</v>
      </c>
      <c r="G140" s="6" t="s">
        <v>3773</v>
      </c>
      <c r="H140" s="6" t="s">
        <v>3775</v>
      </c>
      <c r="I140" s="6" t="s">
        <v>3887</v>
      </c>
      <c r="J140" s="6" t="s">
        <v>5</v>
      </c>
      <c r="K140" s="7">
        <v>4</v>
      </c>
      <c r="L140" s="7">
        <f>IFERROR(VLOOKUP(SiscoTable[[#This Row],[Código]],Hoja2!A:B,2,0)*SiscoTable[[#This Row],[Provta(Uns)]],0)</f>
        <v>6</v>
      </c>
      <c r="M140" s="7">
        <v>0</v>
      </c>
      <c r="N140" s="7">
        <v>22</v>
      </c>
      <c r="O140" s="7">
        <f>IFERROR(VLOOKUP(SiscoTable[[#This Row],[Código]],Hoja2!A:B,2,0)*SiscoTable[[#This Row],[Stock_actual]],0)</f>
        <v>33</v>
      </c>
      <c r="P140" s="6" t="s">
        <v>2361</v>
      </c>
      <c r="Q140" s="7">
        <v>4</v>
      </c>
      <c r="R140" s="7">
        <v>0</v>
      </c>
      <c r="S140" s="7" t="s">
        <v>11927</v>
      </c>
      <c r="BI140"/>
      <c r="BJ140"/>
    </row>
    <row r="141" spans="2:62" x14ac:dyDescent="0.4">
      <c r="B141" s="1">
        <v>10233</v>
      </c>
      <c r="C141" s="6" t="s">
        <v>8</v>
      </c>
      <c r="D141" s="6" t="s">
        <v>30</v>
      </c>
      <c r="E141" s="6" t="s">
        <v>3268</v>
      </c>
      <c r="F141" s="6" t="s">
        <v>3269</v>
      </c>
      <c r="G141" s="6" t="s">
        <v>3773</v>
      </c>
      <c r="H141" s="6" t="s">
        <v>3775</v>
      </c>
      <c r="I141" s="6" t="s">
        <v>3888</v>
      </c>
      <c r="J141" s="6" t="s">
        <v>5</v>
      </c>
      <c r="K141" s="7">
        <v>6</v>
      </c>
      <c r="L141" s="7">
        <f>IFERROR(VLOOKUP(SiscoTable[[#This Row],[Código]],Hoja2!A:B,2,0)*SiscoTable[[#This Row],[Provta(Uns)]],0)</f>
        <v>9</v>
      </c>
      <c r="M141" s="7">
        <v>12</v>
      </c>
      <c r="N141" s="7">
        <v>4</v>
      </c>
      <c r="O141" s="7">
        <f>IFERROR(VLOOKUP(SiscoTable[[#This Row],[Código]],Hoja2!A:B,2,0)*SiscoTable[[#This Row],[Stock_actual]],0)</f>
        <v>6</v>
      </c>
      <c r="P141" s="6" t="s">
        <v>218</v>
      </c>
      <c r="Q141" s="7">
        <v>7</v>
      </c>
      <c r="R141" s="7">
        <v>0</v>
      </c>
      <c r="S141" s="7" t="s">
        <v>11927</v>
      </c>
      <c r="BI141"/>
      <c r="BJ141"/>
    </row>
    <row r="142" spans="2:62" x14ac:dyDescent="0.4">
      <c r="B142" s="1">
        <v>10234</v>
      </c>
      <c r="C142" s="6" t="s">
        <v>30</v>
      </c>
      <c r="D142" s="6" t="s">
        <v>8</v>
      </c>
      <c r="E142" s="6" t="s">
        <v>3268</v>
      </c>
      <c r="F142" s="6" t="s">
        <v>3269</v>
      </c>
      <c r="G142" s="6" t="s">
        <v>3773</v>
      </c>
      <c r="H142" s="6" t="s">
        <v>3775</v>
      </c>
      <c r="I142" s="6" t="s">
        <v>3798</v>
      </c>
      <c r="J142" s="6" t="s">
        <v>5</v>
      </c>
      <c r="K142" s="7">
        <v>4.5</v>
      </c>
      <c r="L142" s="7">
        <f>IFERROR(VLOOKUP(SiscoTable[[#This Row],[Código]],Hoja2!A:B,2,0)*SiscoTable[[#This Row],[Provta(Uns)]],0)</f>
        <v>36.9</v>
      </c>
      <c r="M142" s="7">
        <v>0</v>
      </c>
      <c r="N142" s="7">
        <v>6</v>
      </c>
      <c r="O142" s="7">
        <f>IFERROR(VLOOKUP(SiscoTable[[#This Row],[Código]],Hoja2!A:B,2,0)*SiscoTable[[#This Row],[Stock_actual]],0)</f>
        <v>49.199999999999996</v>
      </c>
      <c r="P142" s="6" t="s">
        <v>300</v>
      </c>
      <c r="Q142" s="7">
        <v>5</v>
      </c>
      <c r="R142" s="7">
        <v>0</v>
      </c>
      <c r="S142" s="7" t="s">
        <v>11927</v>
      </c>
      <c r="BI142"/>
      <c r="BJ142"/>
    </row>
    <row r="143" spans="2:62" x14ac:dyDescent="0.4">
      <c r="B143" s="1">
        <v>10235</v>
      </c>
      <c r="C143" s="6" t="s">
        <v>30</v>
      </c>
      <c r="D143" s="6" t="s">
        <v>25</v>
      </c>
      <c r="E143" s="6" t="s">
        <v>3268</v>
      </c>
      <c r="F143" s="6" t="s">
        <v>3269</v>
      </c>
      <c r="G143" s="6" t="s">
        <v>5543</v>
      </c>
      <c r="H143" s="6" t="s">
        <v>5571</v>
      </c>
      <c r="I143" s="6" t="s">
        <v>5632</v>
      </c>
      <c r="J143" s="6" t="s">
        <v>5</v>
      </c>
      <c r="K143" s="7">
        <v>36.83</v>
      </c>
      <c r="L143" s="7">
        <f>IFERROR(VLOOKUP(SiscoTable[[#This Row],[Código]],Hoja2!A:B,2,0)*SiscoTable[[#This Row],[Provta(Uns)]],0)</f>
        <v>55.244999999999997</v>
      </c>
      <c r="M143" s="7">
        <v>60</v>
      </c>
      <c r="N143" s="7">
        <v>16</v>
      </c>
      <c r="O143" s="7">
        <f>IFERROR(VLOOKUP(SiscoTable[[#This Row],[Código]],Hoja2!A:B,2,0)*SiscoTable[[#This Row],[Stock_actual]],0)</f>
        <v>24</v>
      </c>
      <c r="P143" s="6" t="s">
        <v>237</v>
      </c>
      <c r="Q143" s="7">
        <v>41</v>
      </c>
      <c r="R143" s="7">
        <v>13.789999999999992</v>
      </c>
      <c r="S143" s="7" t="s">
        <v>11925</v>
      </c>
      <c r="BI143"/>
      <c r="BJ143"/>
    </row>
    <row r="144" spans="2:62" x14ac:dyDescent="0.4">
      <c r="B144" s="1">
        <v>10236</v>
      </c>
      <c r="C144" s="6" t="s">
        <v>25</v>
      </c>
      <c r="D144" s="6" t="s">
        <v>25</v>
      </c>
      <c r="E144" s="6" t="s">
        <v>3268</v>
      </c>
      <c r="F144" s="6" t="s">
        <v>3269</v>
      </c>
      <c r="G144" s="6" t="s">
        <v>3773</v>
      </c>
      <c r="H144" s="6" t="s">
        <v>3775</v>
      </c>
      <c r="I144" s="6" t="s">
        <v>3774</v>
      </c>
      <c r="J144" s="6" t="s">
        <v>5</v>
      </c>
      <c r="K144" s="7">
        <v>82</v>
      </c>
      <c r="L144" s="7">
        <f>IFERROR(VLOOKUP(SiscoTable[[#This Row],[Código]],Hoja2!A:B,2,0)*SiscoTable[[#This Row],[Provta(Uns)]],0)</f>
        <v>401.8</v>
      </c>
      <c r="M144" s="7">
        <v>288</v>
      </c>
      <c r="N144" s="7">
        <v>0</v>
      </c>
      <c r="O144" s="7">
        <f>IFERROR(VLOOKUP(SiscoTable[[#This Row],[Código]],Hoja2!A:B,2,0)*SiscoTable[[#This Row],[Stock_actual]],0)</f>
        <v>0</v>
      </c>
      <c r="P144" s="6" t="s">
        <v>7</v>
      </c>
      <c r="Q144" s="7">
        <v>90</v>
      </c>
      <c r="R144" s="7">
        <v>0</v>
      </c>
      <c r="S144" s="7" t="s">
        <v>11927</v>
      </c>
      <c r="BI144"/>
      <c r="BJ144"/>
    </row>
    <row r="145" spans="2:62" x14ac:dyDescent="0.4">
      <c r="B145" s="1">
        <v>10237</v>
      </c>
      <c r="C145" s="6" t="s">
        <v>25</v>
      </c>
      <c r="D145" s="6" t="s">
        <v>25</v>
      </c>
      <c r="E145" s="6" t="s">
        <v>3268</v>
      </c>
      <c r="F145" s="6" t="s">
        <v>3269</v>
      </c>
      <c r="G145" s="6" t="s">
        <v>3773</v>
      </c>
      <c r="H145" s="6" t="s">
        <v>3775</v>
      </c>
      <c r="I145" s="6" t="s">
        <v>3776</v>
      </c>
      <c r="J145" s="6" t="s">
        <v>5</v>
      </c>
      <c r="K145" s="7">
        <v>52.33</v>
      </c>
      <c r="L145" s="7">
        <f>IFERROR(VLOOKUP(SiscoTable[[#This Row],[Código]],Hoja2!A:B,2,0)*SiscoTable[[#This Row],[Provta(Uns)]],0)</f>
        <v>413.40699999999998</v>
      </c>
      <c r="M145" s="7">
        <v>96</v>
      </c>
      <c r="N145" s="7">
        <v>13</v>
      </c>
      <c r="O145" s="7">
        <f>IFERROR(VLOOKUP(SiscoTable[[#This Row],[Código]],Hoja2!A:B,2,0)*SiscoTable[[#This Row],[Stock_actual]],0)</f>
        <v>102.7</v>
      </c>
      <c r="P145" s="6" t="s">
        <v>29</v>
      </c>
      <c r="Q145" s="7">
        <v>57</v>
      </c>
      <c r="R145" s="7">
        <v>7.5799999999999983</v>
      </c>
      <c r="S145" s="7" t="s">
        <v>11927</v>
      </c>
      <c r="BI145"/>
      <c r="BJ145"/>
    </row>
    <row r="146" spans="2:62" x14ac:dyDescent="0.4">
      <c r="B146" s="1">
        <v>10238</v>
      </c>
      <c r="C146" s="6" t="s">
        <v>25</v>
      </c>
      <c r="D146" s="6" t="s">
        <v>25</v>
      </c>
      <c r="E146" s="6" t="s">
        <v>3268</v>
      </c>
      <c r="F146" s="6" t="s">
        <v>3269</v>
      </c>
      <c r="G146" s="6" t="s">
        <v>3773</v>
      </c>
      <c r="H146" s="6" t="s">
        <v>3775</v>
      </c>
      <c r="I146" s="6" t="s">
        <v>3777</v>
      </c>
      <c r="J146" s="6" t="s">
        <v>5</v>
      </c>
      <c r="K146" s="7">
        <v>29.83</v>
      </c>
      <c r="L146" s="7">
        <f>IFERROR(VLOOKUP(SiscoTable[[#This Row],[Código]],Hoja2!A:B,2,0)*SiscoTable[[#This Row],[Provta(Uns)]],0)</f>
        <v>474.29699999999997</v>
      </c>
      <c r="M146" s="7">
        <v>120</v>
      </c>
      <c r="N146" s="7">
        <v>33</v>
      </c>
      <c r="O146" s="7">
        <f>IFERROR(VLOOKUP(SiscoTable[[#This Row],[Código]],Hoja2!A:B,2,0)*SiscoTable[[#This Row],[Stock_actual]],0)</f>
        <v>524.70000000000005</v>
      </c>
      <c r="P146" s="6" t="s">
        <v>565</v>
      </c>
      <c r="Q146" s="7">
        <v>33</v>
      </c>
      <c r="R146" s="7">
        <v>0</v>
      </c>
      <c r="S146" s="7" t="s">
        <v>11927</v>
      </c>
      <c r="BI146"/>
      <c r="BJ146"/>
    </row>
    <row r="147" spans="2:62" x14ac:dyDescent="0.4">
      <c r="B147" s="1">
        <v>10239</v>
      </c>
      <c r="C147" s="6" t="s">
        <v>8</v>
      </c>
      <c r="D147" s="6" t="s">
        <v>8</v>
      </c>
      <c r="E147" s="6" t="s">
        <v>3268</v>
      </c>
      <c r="F147" s="6" t="s">
        <v>3269</v>
      </c>
      <c r="G147" s="6" t="s">
        <v>3773</v>
      </c>
      <c r="H147" s="6" t="s">
        <v>3775</v>
      </c>
      <c r="I147" s="6" t="s">
        <v>3889</v>
      </c>
      <c r="J147" s="6" t="s">
        <v>5</v>
      </c>
      <c r="K147" s="7">
        <v>0</v>
      </c>
      <c r="L147" s="7">
        <f>IFERROR(VLOOKUP(SiscoTable[[#This Row],[Código]],Hoja2!A:B,2,0)*SiscoTable[[#This Row],[Provta(Uns)]],0)</f>
        <v>0</v>
      </c>
      <c r="M147" s="7">
        <v>0</v>
      </c>
      <c r="N147" s="7">
        <v>0</v>
      </c>
      <c r="O147" s="7">
        <f>IFERROR(VLOOKUP(SiscoTable[[#This Row],[Código]],Hoja2!A:B,2,0)*SiscoTable[[#This Row],[Stock_actual]],0)</f>
        <v>0</v>
      </c>
      <c r="P147" s="6" t="s">
        <v>7</v>
      </c>
      <c r="Q147" s="7">
        <v>0</v>
      </c>
      <c r="R147" s="7">
        <v>0</v>
      </c>
      <c r="S147" s="7" t="s">
        <v>11927</v>
      </c>
      <c r="BI147"/>
      <c r="BJ147"/>
    </row>
    <row r="148" spans="2:62" x14ac:dyDescent="0.4">
      <c r="B148" s="1">
        <v>10240</v>
      </c>
      <c r="C148" s="6" t="s">
        <v>30</v>
      </c>
      <c r="D148" s="6" t="s">
        <v>30</v>
      </c>
      <c r="E148" s="6" t="s">
        <v>3268</v>
      </c>
      <c r="F148" s="6" t="s">
        <v>3269</v>
      </c>
      <c r="G148" s="6" t="s">
        <v>5267</v>
      </c>
      <c r="H148" s="6" t="s">
        <v>3775</v>
      </c>
      <c r="I148" s="6" t="s">
        <v>5352</v>
      </c>
      <c r="J148" s="6" t="s">
        <v>5</v>
      </c>
      <c r="K148" s="7">
        <v>8.5</v>
      </c>
      <c r="L148" s="7">
        <f>IFERROR(VLOOKUP(SiscoTable[[#This Row],[Código]],Hoja2!A:B,2,0)*SiscoTable[[#This Row],[Provta(Uns)]],0)</f>
        <v>69.699999999999989</v>
      </c>
      <c r="M148" s="7">
        <v>0</v>
      </c>
      <c r="N148" s="7">
        <v>17</v>
      </c>
      <c r="O148" s="7">
        <f>IFERROR(VLOOKUP(SiscoTable[[#This Row],[Código]],Hoja2!A:B,2,0)*SiscoTable[[#This Row],[Stock_actual]],0)</f>
        <v>139.39999999999998</v>
      </c>
      <c r="P148" s="6" t="s">
        <v>242</v>
      </c>
      <c r="Q148" s="7">
        <v>9</v>
      </c>
      <c r="R148" s="7">
        <v>0</v>
      </c>
      <c r="S148" s="7" t="s">
        <v>11927</v>
      </c>
      <c r="BI148"/>
      <c r="BJ148"/>
    </row>
    <row r="149" spans="2:62" x14ac:dyDescent="0.4">
      <c r="B149" s="1">
        <v>10241</v>
      </c>
      <c r="C149" s="6" t="s">
        <v>8</v>
      </c>
      <c r="D149" s="6" t="s">
        <v>30</v>
      </c>
      <c r="E149" s="6" t="s">
        <v>3268</v>
      </c>
      <c r="F149" s="6" t="s">
        <v>3269</v>
      </c>
      <c r="G149" s="6" t="s">
        <v>3773</v>
      </c>
      <c r="H149" s="6" t="s">
        <v>3775</v>
      </c>
      <c r="I149" s="6" t="s">
        <v>3890</v>
      </c>
      <c r="J149" s="6" t="s">
        <v>5</v>
      </c>
      <c r="K149" s="7">
        <v>11</v>
      </c>
      <c r="L149" s="7">
        <f>IFERROR(VLOOKUP(SiscoTable[[#This Row],[Código]],Hoja2!A:B,2,0)*SiscoTable[[#This Row],[Provta(Uns)]],0)</f>
        <v>49.5</v>
      </c>
      <c r="M149" s="7">
        <v>0</v>
      </c>
      <c r="N149" s="7">
        <v>24</v>
      </c>
      <c r="O149" s="7">
        <f>IFERROR(VLOOKUP(SiscoTable[[#This Row],[Código]],Hoja2!A:B,2,0)*SiscoTable[[#This Row],[Stock_actual]],0)</f>
        <v>108</v>
      </c>
      <c r="P149" s="6" t="s">
        <v>260</v>
      </c>
      <c r="Q149" s="7">
        <v>12</v>
      </c>
      <c r="R149" s="7">
        <v>0</v>
      </c>
      <c r="S149" s="7" t="s">
        <v>11927</v>
      </c>
      <c r="BI149"/>
      <c r="BJ149"/>
    </row>
    <row r="150" spans="2:62" x14ac:dyDescent="0.4">
      <c r="B150" s="1">
        <v>10242</v>
      </c>
      <c r="C150" s="6" t="s">
        <v>30</v>
      </c>
      <c r="D150" s="6" t="s">
        <v>30</v>
      </c>
      <c r="E150" s="6" t="s">
        <v>3268</v>
      </c>
      <c r="F150" s="6" t="s">
        <v>3269</v>
      </c>
      <c r="G150" s="6" t="s">
        <v>3773</v>
      </c>
      <c r="H150" s="6" t="s">
        <v>3775</v>
      </c>
      <c r="I150" s="6" t="s">
        <v>3799</v>
      </c>
      <c r="J150" s="6" t="s">
        <v>5</v>
      </c>
      <c r="K150" s="7">
        <v>7</v>
      </c>
      <c r="L150" s="7">
        <f>IFERROR(VLOOKUP(SiscoTable[[#This Row],[Código]],Hoja2!A:B,2,0)*SiscoTable[[#This Row],[Provta(Uns)]],0)</f>
        <v>57.399999999999991</v>
      </c>
      <c r="M150" s="7">
        <v>0</v>
      </c>
      <c r="N150" s="7">
        <v>15</v>
      </c>
      <c r="O150" s="7">
        <f>IFERROR(VLOOKUP(SiscoTable[[#This Row],[Código]],Hoja2!A:B,2,0)*SiscoTable[[#This Row],[Stock_actual]],0)</f>
        <v>122.99999999999999</v>
      </c>
      <c r="P150" s="6" t="s">
        <v>518</v>
      </c>
      <c r="Q150" s="7">
        <v>8</v>
      </c>
      <c r="R150" s="7">
        <v>0</v>
      </c>
      <c r="S150" s="7" t="s">
        <v>11927</v>
      </c>
      <c r="BI150"/>
      <c r="BJ150"/>
    </row>
    <row r="151" spans="2:62" x14ac:dyDescent="0.4">
      <c r="B151" s="1">
        <v>10243</v>
      </c>
      <c r="C151" s="6" t="s">
        <v>8</v>
      </c>
      <c r="D151" s="6" t="s">
        <v>8</v>
      </c>
      <c r="E151" s="6" t="s">
        <v>3268</v>
      </c>
      <c r="F151" s="6" t="s">
        <v>3269</v>
      </c>
      <c r="G151" s="6" t="s">
        <v>3773</v>
      </c>
      <c r="H151" s="6" t="s">
        <v>3775</v>
      </c>
      <c r="I151" s="6" t="s">
        <v>3891</v>
      </c>
      <c r="J151" s="6" t="s">
        <v>5</v>
      </c>
      <c r="K151" s="7">
        <v>0</v>
      </c>
      <c r="L151" s="7">
        <f>IFERROR(VLOOKUP(SiscoTable[[#This Row],[Código]],Hoja2!A:B,2,0)*SiscoTable[[#This Row],[Provta(Uns)]],0)</f>
        <v>0</v>
      </c>
      <c r="M151" s="7">
        <v>0</v>
      </c>
      <c r="N151" s="7">
        <v>0</v>
      </c>
      <c r="O151" s="7">
        <f>IFERROR(VLOOKUP(SiscoTable[[#This Row],[Código]],Hoja2!A:B,2,0)*SiscoTable[[#This Row],[Stock_actual]],0)</f>
        <v>0</v>
      </c>
      <c r="P151" s="6" t="s">
        <v>7</v>
      </c>
      <c r="Q151" s="7">
        <v>0</v>
      </c>
      <c r="R151" s="7">
        <v>0</v>
      </c>
      <c r="S151" s="7" t="s">
        <v>11927</v>
      </c>
      <c r="BI151"/>
      <c r="BJ151"/>
    </row>
    <row r="152" spans="2:62" x14ac:dyDescent="0.4">
      <c r="B152" s="1">
        <v>10244</v>
      </c>
      <c r="C152" s="6" t="s">
        <v>8</v>
      </c>
      <c r="D152" s="6" t="s">
        <v>8</v>
      </c>
      <c r="E152" s="6" t="s">
        <v>3268</v>
      </c>
      <c r="F152" s="6" t="s">
        <v>3269</v>
      </c>
      <c r="G152" s="6" t="s">
        <v>3773</v>
      </c>
      <c r="H152" s="6" t="s">
        <v>3775</v>
      </c>
      <c r="I152" s="6" t="s">
        <v>3892</v>
      </c>
      <c r="J152" s="6" t="s">
        <v>5</v>
      </c>
      <c r="K152" s="7">
        <v>6.5</v>
      </c>
      <c r="L152" s="7">
        <f>IFERROR(VLOOKUP(SiscoTable[[#This Row],[Código]],Hoja2!A:B,2,0)*SiscoTable[[#This Row],[Provta(Uns)]],0)</f>
        <v>29.25</v>
      </c>
      <c r="M152" s="7">
        <v>0</v>
      </c>
      <c r="N152" s="7">
        <v>2</v>
      </c>
      <c r="O152" s="7">
        <f>IFERROR(VLOOKUP(SiscoTable[[#This Row],[Código]],Hoja2!A:B,2,0)*SiscoTable[[#This Row],[Stock_actual]],0)</f>
        <v>9</v>
      </c>
      <c r="P152" s="6" t="s">
        <v>117</v>
      </c>
      <c r="Q152" s="7">
        <v>7</v>
      </c>
      <c r="R152" s="7">
        <v>13.18</v>
      </c>
      <c r="S152" s="7" t="s">
        <v>11927</v>
      </c>
      <c r="BI152"/>
      <c r="BJ152"/>
    </row>
    <row r="153" spans="2:62" x14ac:dyDescent="0.4">
      <c r="B153" s="1">
        <v>10245</v>
      </c>
      <c r="C153" s="6" t="s">
        <v>30</v>
      </c>
      <c r="D153" s="6" t="s">
        <v>30</v>
      </c>
      <c r="E153" s="6" t="s">
        <v>3268</v>
      </c>
      <c r="F153" s="6" t="s">
        <v>3269</v>
      </c>
      <c r="G153" s="6" t="s">
        <v>3773</v>
      </c>
      <c r="H153" s="6" t="s">
        <v>3775</v>
      </c>
      <c r="I153" s="6" t="s">
        <v>3800</v>
      </c>
      <c r="J153" s="6" t="s">
        <v>5</v>
      </c>
      <c r="K153" s="7">
        <v>8.33</v>
      </c>
      <c r="L153" s="7">
        <f>IFERROR(VLOOKUP(SiscoTable[[#This Row],[Código]],Hoja2!A:B,2,0)*SiscoTable[[#This Row],[Provta(Uns)]],0)</f>
        <v>68.305999999999997</v>
      </c>
      <c r="M153" s="7">
        <v>0</v>
      </c>
      <c r="N153" s="7">
        <v>13</v>
      </c>
      <c r="O153" s="7">
        <f>IFERROR(VLOOKUP(SiscoTable[[#This Row],[Código]],Hoja2!A:B,2,0)*SiscoTable[[#This Row],[Stock_actual]],0)</f>
        <v>106.6</v>
      </c>
      <c r="P153" s="6" t="s">
        <v>581</v>
      </c>
      <c r="Q153" s="7">
        <v>9</v>
      </c>
      <c r="R153" s="7">
        <v>0</v>
      </c>
      <c r="S153" s="7" t="s">
        <v>11927</v>
      </c>
      <c r="BI153"/>
      <c r="BJ153"/>
    </row>
    <row r="154" spans="2:62" x14ac:dyDescent="0.4">
      <c r="B154" s="1">
        <v>10246</v>
      </c>
      <c r="C154" s="6" t="s">
        <v>8</v>
      </c>
      <c r="D154" s="6" t="s">
        <v>30</v>
      </c>
      <c r="E154" s="6" t="s">
        <v>3268</v>
      </c>
      <c r="F154" s="6" t="s">
        <v>61</v>
      </c>
      <c r="G154" s="6" t="s">
        <v>8157</v>
      </c>
      <c r="H154" s="6" t="s">
        <v>3775</v>
      </c>
      <c r="I154" s="6" t="s">
        <v>8251</v>
      </c>
      <c r="J154" s="6" t="s">
        <v>5</v>
      </c>
      <c r="K154" s="7">
        <v>12.33</v>
      </c>
      <c r="L154" s="7">
        <f>IFERROR(VLOOKUP(SiscoTable[[#This Row],[Código]],Hoja2!A:B,2,0)*SiscoTable[[#This Row],[Provta(Uns)]],0)</f>
        <v>18.495000000000001</v>
      </c>
      <c r="M154" s="7">
        <v>24</v>
      </c>
      <c r="N154" s="7">
        <v>7</v>
      </c>
      <c r="O154" s="7">
        <f>IFERROR(VLOOKUP(SiscoTable[[#This Row],[Código]],Hoja2!A:B,2,0)*SiscoTable[[#This Row],[Stock_actual]],0)</f>
        <v>10.5</v>
      </c>
      <c r="P154" s="6" t="s">
        <v>161</v>
      </c>
      <c r="Q154" s="7">
        <v>14</v>
      </c>
      <c r="R154" s="7">
        <v>0.56999999999999673</v>
      </c>
      <c r="S154" s="7" t="s">
        <v>11927</v>
      </c>
      <c r="BI154"/>
      <c r="BJ154"/>
    </row>
    <row r="155" spans="2:62" x14ac:dyDescent="0.4">
      <c r="B155" s="1">
        <v>10247</v>
      </c>
      <c r="C155" s="6" t="s">
        <v>30</v>
      </c>
      <c r="D155" s="6" t="s">
        <v>25</v>
      </c>
      <c r="E155" s="6" t="s">
        <v>3268</v>
      </c>
      <c r="F155" s="6" t="s">
        <v>61</v>
      </c>
      <c r="G155" s="6" t="s">
        <v>8157</v>
      </c>
      <c r="H155" s="6" t="s">
        <v>3775</v>
      </c>
      <c r="I155" s="6" t="s">
        <v>8197</v>
      </c>
      <c r="J155" s="6" t="s">
        <v>5</v>
      </c>
      <c r="K155" s="7">
        <v>67.67</v>
      </c>
      <c r="L155" s="7">
        <f>IFERROR(VLOOKUP(SiscoTable[[#This Row],[Código]],Hoja2!A:B,2,0)*SiscoTable[[#This Row],[Provta(Uns)]],0)</f>
        <v>121.80600000000001</v>
      </c>
      <c r="M155" s="7">
        <v>132</v>
      </c>
      <c r="N155" s="7">
        <v>11</v>
      </c>
      <c r="O155" s="7">
        <f>IFERROR(VLOOKUP(SiscoTable[[#This Row],[Código]],Hoja2!A:B,2,0)*SiscoTable[[#This Row],[Stock_actual]],0)</f>
        <v>19.8</v>
      </c>
      <c r="P155" s="6" t="s">
        <v>214</v>
      </c>
      <c r="Q155" s="7">
        <v>75</v>
      </c>
      <c r="R155" s="7">
        <v>3.8999999999999773</v>
      </c>
      <c r="S155" s="7" t="s">
        <v>11927</v>
      </c>
      <c r="BI155"/>
      <c r="BJ155"/>
    </row>
    <row r="156" spans="2:62" x14ac:dyDescent="0.4">
      <c r="B156" s="1">
        <v>10248</v>
      </c>
      <c r="C156" s="6" t="s">
        <v>30</v>
      </c>
      <c r="D156" s="6" t="s">
        <v>25</v>
      </c>
      <c r="E156" s="6" t="s">
        <v>3268</v>
      </c>
      <c r="F156" s="6" t="s">
        <v>3269</v>
      </c>
      <c r="G156" s="6" t="s">
        <v>4211</v>
      </c>
      <c r="H156" s="6" t="s">
        <v>3775</v>
      </c>
      <c r="I156" s="6" t="s">
        <v>4215</v>
      </c>
      <c r="J156" s="6" t="s">
        <v>5</v>
      </c>
      <c r="K156" s="7">
        <v>34.5</v>
      </c>
      <c r="L156" s="7">
        <f>IFERROR(VLOOKUP(SiscoTable[[#This Row],[Código]],Hoja2!A:B,2,0)*SiscoTable[[#This Row],[Provta(Uns)]],0)</f>
        <v>62.1</v>
      </c>
      <c r="M156" s="7">
        <v>0</v>
      </c>
      <c r="N156" s="7">
        <v>55</v>
      </c>
      <c r="O156" s="7">
        <f>IFERROR(VLOOKUP(SiscoTable[[#This Row],[Código]],Hoja2!A:B,2,0)*SiscoTable[[#This Row],[Stock_actual]],0)</f>
        <v>99</v>
      </c>
      <c r="P156" s="6" t="s">
        <v>573</v>
      </c>
      <c r="Q156" s="7">
        <v>38</v>
      </c>
      <c r="R156" s="7">
        <v>0</v>
      </c>
      <c r="S156" s="7" t="s">
        <v>11927</v>
      </c>
      <c r="BI156"/>
      <c r="BJ156"/>
    </row>
    <row r="157" spans="2:62" x14ac:dyDescent="0.4">
      <c r="B157" s="1">
        <v>10249</v>
      </c>
      <c r="C157" s="6" t="s">
        <v>30</v>
      </c>
      <c r="D157" s="6" t="s">
        <v>25</v>
      </c>
      <c r="E157" s="6" t="s">
        <v>3268</v>
      </c>
      <c r="F157" s="6" t="s">
        <v>3269</v>
      </c>
      <c r="G157" s="6" t="s">
        <v>4211</v>
      </c>
      <c r="H157" s="6" t="s">
        <v>3775</v>
      </c>
      <c r="I157" s="6" t="s">
        <v>4216</v>
      </c>
      <c r="J157" s="6" t="s">
        <v>5</v>
      </c>
      <c r="K157" s="7">
        <v>56.5</v>
      </c>
      <c r="L157" s="7">
        <f>IFERROR(VLOOKUP(SiscoTable[[#This Row],[Código]],Hoja2!A:B,2,0)*SiscoTable[[#This Row],[Provta(Uns)]],0)</f>
        <v>84.75</v>
      </c>
      <c r="M157" s="7">
        <v>84</v>
      </c>
      <c r="N157" s="7">
        <v>35</v>
      </c>
      <c r="O157" s="7">
        <f>IFERROR(VLOOKUP(SiscoTable[[#This Row],[Código]],Hoja2!A:B,2,0)*SiscoTable[[#This Row],[Stock_actual]],0)</f>
        <v>52.5</v>
      </c>
      <c r="P157" s="6" t="s">
        <v>296</v>
      </c>
      <c r="Q157" s="7">
        <v>62</v>
      </c>
      <c r="R157" s="7">
        <v>29.519999999999982</v>
      </c>
      <c r="S157" s="7" t="s">
        <v>11927</v>
      </c>
      <c r="BI157"/>
      <c r="BJ157"/>
    </row>
    <row r="158" spans="2:62" x14ac:dyDescent="0.4">
      <c r="B158" s="1">
        <v>10250</v>
      </c>
      <c r="C158" s="6" t="s">
        <v>30</v>
      </c>
      <c r="D158" s="6" t="s">
        <v>25</v>
      </c>
      <c r="E158" s="6" t="s">
        <v>3268</v>
      </c>
      <c r="F158" s="6" t="s">
        <v>3269</v>
      </c>
      <c r="G158" s="6" t="s">
        <v>4211</v>
      </c>
      <c r="H158" s="6" t="s">
        <v>3775</v>
      </c>
      <c r="I158" s="6" t="s">
        <v>4217</v>
      </c>
      <c r="J158" s="6" t="s">
        <v>5</v>
      </c>
      <c r="K158" s="7">
        <v>68.83</v>
      </c>
      <c r="L158" s="7">
        <f>IFERROR(VLOOKUP(SiscoTable[[#This Row],[Código]],Hoja2!A:B,2,0)*SiscoTable[[#This Row],[Provta(Uns)]],0)</f>
        <v>103.245</v>
      </c>
      <c r="M158" s="7">
        <v>72</v>
      </c>
      <c r="N158" s="7">
        <v>9</v>
      </c>
      <c r="O158" s="7">
        <f>IFERROR(VLOOKUP(SiscoTable[[#This Row],[Código]],Hoja2!A:B,2,0)*SiscoTable[[#This Row],[Stock_actual]],0)</f>
        <v>13.5</v>
      </c>
      <c r="P158" s="6" t="s">
        <v>107</v>
      </c>
      <c r="Q158" s="7">
        <v>76</v>
      </c>
      <c r="R158" s="7">
        <v>65.56</v>
      </c>
      <c r="S158" s="7" t="s">
        <v>11927</v>
      </c>
      <c r="BI158"/>
      <c r="BJ158"/>
    </row>
    <row r="159" spans="2:62" x14ac:dyDescent="0.4">
      <c r="B159" s="1">
        <v>10251</v>
      </c>
      <c r="C159" s="6" t="s">
        <v>30</v>
      </c>
      <c r="D159" s="6" t="s">
        <v>25</v>
      </c>
      <c r="E159" s="6" t="s">
        <v>3268</v>
      </c>
      <c r="F159" s="6" t="s">
        <v>3269</v>
      </c>
      <c r="G159" s="6" t="s">
        <v>3773</v>
      </c>
      <c r="H159" s="6" t="s">
        <v>3775</v>
      </c>
      <c r="I159" s="6" t="s">
        <v>3801</v>
      </c>
      <c r="J159" s="6" t="s">
        <v>5</v>
      </c>
      <c r="K159" s="7">
        <v>37.33</v>
      </c>
      <c r="L159" s="7">
        <f>IFERROR(VLOOKUP(SiscoTable[[#This Row],[Código]],Hoja2!A:B,2,0)*SiscoTable[[#This Row],[Provta(Uns)]],0)</f>
        <v>55.994999999999997</v>
      </c>
      <c r="M159" s="7">
        <v>132</v>
      </c>
      <c r="N159" s="7">
        <v>4</v>
      </c>
      <c r="O159" s="7">
        <f>IFERROR(VLOOKUP(SiscoTable[[#This Row],[Código]],Hoja2!A:B,2,0)*SiscoTable[[#This Row],[Stock_actual]],0)</f>
        <v>6</v>
      </c>
      <c r="P159" s="6" t="s">
        <v>82</v>
      </c>
      <c r="Q159" s="7">
        <v>41</v>
      </c>
      <c r="R159" s="7">
        <v>0</v>
      </c>
      <c r="S159" s="7" t="s">
        <v>11927</v>
      </c>
      <c r="BI159"/>
      <c r="BJ159"/>
    </row>
    <row r="160" spans="2:62" x14ac:dyDescent="0.4">
      <c r="B160" s="1">
        <v>10252</v>
      </c>
      <c r="C160" s="6" t="s">
        <v>8</v>
      </c>
      <c r="D160" s="6" t="s">
        <v>30</v>
      </c>
      <c r="E160" s="6" t="s">
        <v>3268</v>
      </c>
      <c r="F160" s="6" t="s">
        <v>3269</v>
      </c>
      <c r="G160" s="6" t="s">
        <v>5543</v>
      </c>
      <c r="H160" s="6" t="s">
        <v>3775</v>
      </c>
      <c r="I160" s="6" t="s">
        <v>5658</v>
      </c>
      <c r="J160" s="6" t="s">
        <v>5</v>
      </c>
      <c r="K160" s="7">
        <v>11.67</v>
      </c>
      <c r="L160" s="7">
        <f>IFERROR(VLOOKUP(SiscoTable[[#This Row],[Código]],Hoja2!A:B,2,0)*SiscoTable[[#This Row],[Provta(Uns)]],0)</f>
        <v>17.504999999999999</v>
      </c>
      <c r="M160" s="7">
        <v>36</v>
      </c>
      <c r="N160" s="7">
        <v>4</v>
      </c>
      <c r="O160" s="7">
        <f>IFERROR(VLOOKUP(SiscoTable[[#This Row],[Código]],Hoja2!A:B,2,0)*SiscoTable[[#This Row],[Stock_actual]],0)</f>
        <v>6</v>
      </c>
      <c r="P160" s="6" t="s">
        <v>124</v>
      </c>
      <c r="Q160" s="7">
        <v>13</v>
      </c>
      <c r="R160" s="7">
        <v>0</v>
      </c>
      <c r="S160" s="7" t="s">
        <v>11927</v>
      </c>
      <c r="BI160"/>
      <c r="BJ160"/>
    </row>
    <row r="161" spans="2:62" x14ac:dyDescent="0.4">
      <c r="B161" s="1">
        <v>10253</v>
      </c>
      <c r="C161" s="6" t="s">
        <v>8</v>
      </c>
      <c r="D161" s="6" t="s">
        <v>30</v>
      </c>
      <c r="E161" s="6" t="s">
        <v>3268</v>
      </c>
      <c r="F161" s="6" t="s">
        <v>61</v>
      </c>
      <c r="G161" s="6" t="s">
        <v>4384</v>
      </c>
      <c r="H161" s="6" t="s">
        <v>3775</v>
      </c>
      <c r="I161" s="6" t="s">
        <v>8155</v>
      </c>
      <c r="J161" s="6" t="s">
        <v>5</v>
      </c>
      <c r="K161" s="7">
        <v>9.83</v>
      </c>
      <c r="L161" s="7">
        <f>IFERROR(VLOOKUP(SiscoTable[[#This Row],[Código]],Hoja2!A:B,2,0)*SiscoTable[[#This Row],[Provta(Uns)]],0)</f>
        <v>22.608999999999998</v>
      </c>
      <c r="M161" s="7">
        <v>24</v>
      </c>
      <c r="N161" s="7">
        <v>5</v>
      </c>
      <c r="O161" s="7">
        <f>IFERROR(VLOOKUP(SiscoTable[[#This Row],[Código]],Hoja2!A:B,2,0)*SiscoTable[[#This Row],[Stock_actual]],0)</f>
        <v>11.5</v>
      </c>
      <c r="P161" s="6" t="s">
        <v>112</v>
      </c>
      <c r="Q161" s="7">
        <v>11</v>
      </c>
      <c r="R161" s="7">
        <v>0</v>
      </c>
      <c r="S161" s="7" t="s">
        <v>11927</v>
      </c>
      <c r="BI161"/>
      <c r="BJ161"/>
    </row>
    <row r="162" spans="2:62" x14ac:dyDescent="0.4">
      <c r="B162" s="1">
        <v>10254</v>
      </c>
      <c r="C162" s="6" t="s">
        <v>8</v>
      </c>
      <c r="D162" s="6" t="s">
        <v>30</v>
      </c>
      <c r="E162" s="6" t="s">
        <v>3268</v>
      </c>
      <c r="F162" s="6" t="s">
        <v>3269</v>
      </c>
      <c r="G162" s="6" t="s">
        <v>3773</v>
      </c>
      <c r="H162" s="6" t="s">
        <v>3775</v>
      </c>
      <c r="I162" s="6" t="s">
        <v>3893</v>
      </c>
      <c r="J162" s="6" t="s">
        <v>5</v>
      </c>
      <c r="K162" s="7">
        <v>20.67</v>
      </c>
      <c r="L162" s="7">
        <f>IFERROR(VLOOKUP(SiscoTable[[#This Row],[Código]],Hoja2!A:B,2,0)*SiscoTable[[#This Row],[Provta(Uns)]],0)</f>
        <v>33.072000000000003</v>
      </c>
      <c r="M162" s="7">
        <v>48</v>
      </c>
      <c r="N162" s="7">
        <v>8</v>
      </c>
      <c r="O162" s="7">
        <f>IFERROR(VLOOKUP(SiscoTable[[#This Row],[Código]],Hoja2!A:B,2,0)*SiscoTable[[#This Row],[Stock_actual]],0)</f>
        <v>12.8</v>
      </c>
      <c r="P162" s="6" t="s">
        <v>181</v>
      </c>
      <c r="Q162" s="7">
        <v>23</v>
      </c>
      <c r="R162" s="7">
        <v>0</v>
      </c>
      <c r="S162" s="7" t="s">
        <v>11927</v>
      </c>
      <c r="BI162"/>
      <c r="BJ162"/>
    </row>
    <row r="163" spans="2:62" x14ac:dyDescent="0.4">
      <c r="B163" s="1">
        <v>10255</v>
      </c>
      <c r="C163" s="6" t="s">
        <v>8</v>
      </c>
      <c r="D163" s="6" t="s">
        <v>30</v>
      </c>
      <c r="E163" s="6" t="s">
        <v>3268</v>
      </c>
      <c r="F163" s="6" t="s">
        <v>3269</v>
      </c>
      <c r="G163" s="6" t="s">
        <v>3773</v>
      </c>
      <c r="H163" s="6" t="s">
        <v>3775</v>
      </c>
      <c r="I163" s="6" t="s">
        <v>3894</v>
      </c>
      <c r="J163" s="6" t="s">
        <v>5</v>
      </c>
      <c r="K163" s="7">
        <v>20</v>
      </c>
      <c r="L163" s="7">
        <f>IFERROR(VLOOKUP(SiscoTable[[#This Row],[Código]],Hoja2!A:B,2,0)*SiscoTable[[#This Row],[Provta(Uns)]],0)</f>
        <v>32</v>
      </c>
      <c r="M163" s="7">
        <v>0</v>
      </c>
      <c r="N163" s="7">
        <v>21</v>
      </c>
      <c r="O163" s="7">
        <f>IFERROR(VLOOKUP(SiscoTable[[#This Row],[Código]],Hoja2!A:B,2,0)*SiscoTable[[#This Row],[Stock_actual]],0)</f>
        <v>33.6</v>
      </c>
      <c r="P163" s="6" t="s">
        <v>324</v>
      </c>
      <c r="Q163" s="7">
        <v>22</v>
      </c>
      <c r="R163" s="7">
        <v>39.970000000000006</v>
      </c>
      <c r="S163" s="7" t="s">
        <v>11927</v>
      </c>
      <c r="BI163"/>
      <c r="BJ163"/>
    </row>
    <row r="164" spans="2:62" x14ac:dyDescent="0.4">
      <c r="B164" s="1">
        <v>10256</v>
      </c>
      <c r="C164" s="6" t="s">
        <v>30</v>
      </c>
      <c r="D164" s="6" t="s">
        <v>25</v>
      </c>
      <c r="E164" s="6" t="s">
        <v>3268</v>
      </c>
      <c r="F164" s="6" t="s">
        <v>3269</v>
      </c>
      <c r="G164" s="6" t="s">
        <v>3773</v>
      </c>
      <c r="H164" s="6" t="s">
        <v>3775</v>
      </c>
      <c r="I164" s="6" t="s">
        <v>3802</v>
      </c>
      <c r="J164" s="6" t="s">
        <v>5</v>
      </c>
      <c r="K164" s="7">
        <v>40.33</v>
      </c>
      <c r="L164" s="7">
        <f>IFERROR(VLOOKUP(SiscoTable[[#This Row],[Código]],Hoja2!A:B,2,0)*SiscoTable[[#This Row],[Provta(Uns)]],0)</f>
        <v>68.560999999999993</v>
      </c>
      <c r="M164" s="7">
        <v>24</v>
      </c>
      <c r="N164" s="7">
        <v>16</v>
      </c>
      <c r="O164" s="7">
        <f>IFERROR(VLOOKUP(SiscoTable[[#This Row],[Código]],Hoja2!A:B,2,0)*SiscoTable[[#This Row],[Stock_actual]],0)</f>
        <v>27.2</v>
      </c>
      <c r="P164" s="6" t="s">
        <v>181</v>
      </c>
      <c r="Q164" s="7">
        <v>44</v>
      </c>
      <c r="R164" s="7">
        <v>56.480000000000004</v>
      </c>
      <c r="S164" s="7" t="s">
        <v>11927</v>
      </c>
      <c r="BI164"/>
      <c r="BJ164"/>
    </row>
    <row r="165" spans="2:62" x14ac:dyDescent="0.4">
      <c r="B165" s="1">
        <v>10257</v>
      </c>
      <c r="C165" s="6" t="s">
        <v>30</v>
      </c>
      <c r="D165" s="6" t="s">
        <v>25</v>
      </c>
      <c r="E165" s="6" t="s">
        <v>3268</v>
      </c>
      <c r="F165" s="6" t="s">
        <v>3269</v>
      </c>
      <c r="G165" s="6" t="s">
        <v>5543</v>
      </c>
      <c r="H165" s="6" t="s">
        <v>3775</v>
      </c>
      <c r="I165" s="6" t="s">
        <v>5596</v>
      </c>
      <c r="J165" s="6" t="s">
        <v>5</v>
      </c>
      <c r="K165" s="7">
        <v>50.17</v>
      </c>
      <c r="L165" s="7">
        <f>IFERROR(VLOOKUP(SiscoTable[[#This Row],[Código]],Hoja2!A:B,2,0)*SiscoTable[[#This Row],[Provta(Uns)]],0)</f>
        <v>75.254999999999995</v>
      </c>
      <c r="M165" s="7">
        <v>120</v>
      </c>
      <c r="N165" s="7">
        <v>7</v>
      </c>
      <c r="O165" s="7">
        <f>IFERROR(VLOOKUP(SiscoTable[[#This Row],[Código]],Hoja2!A:B,2,0)*SiscoTable[[#This Row],[Stock_actual]],0)</f>
        <v>10.5</v>
      </c>
      <c r="P165" s="6" t="s">
        <v>107</v>
      </c>
      <c r="Q165" s="7">
        <v>55</v>
      </c>
      <c r="R165" s="7">
        <v>0</v>
      </c>
      <c r="S165" s="7" t="s">
        <v>11927</v>
      </c>
      <c r="BI165"/>
      <c r="BJ165"/>
    </row>
    <row r="166" spans="2:62" x14ac:dyDescent="0.4">
      <c r="B166" s="1">
        <v>10258</v>
      </c>
      <c r="C166" s="6" t="s">
        <v>8</v>
      </c>
      <c r="D166" s="6" t="s">
        <v>30</v>
      </c>
      <c r="E166" s="6" t="s">
        <v>3268</v>
      </c>
      <c r="F166" s="6" t="s">
        <v>3269</v>
      </c>
      <c r="G166" s="6" t="s">
        <v>5543</v>
      </c>
      <c r="H166" s="6" t="s">
        <v>3775</v>
      </c>
      <c r="I166" s="6" t="s">
        <v>5659</v>
      </c>
      <c r="J166" s="6" t="s">
        <v>5</v>
      </c>
      <c r="K166" s="7">
        <v>13.5</v>
      </c>
      <c r="L166" s="7">
        <f>IFERROR(VLOOKUP(SiscoTable[[#This Row],[Código]],Hoja2!A:B,2,0)*SiscoTable[[#This Row],[Provta(Uns)]],0)</f>
        <v>20.25</v>
      </c>
      <c r="M166" s="7">
        <v>0</v>
      </c>
      <c r="N166" s="7">
        <v>16</v>
      </c>
      <c r="O166" s="7">
        <f>IFERROR(VLOOKUP(SiscoTable[[#This Row],[Código]],Hoja2!A:B,2,0)*SiscoTable[[#This Row],[Stock_actual]],0)</f>
        <v>24</v>
      </c>
      <c r="P166" s="6" t="s">
        <v>115</v>
      </c>
      <c r="Q166" s="7">
        <v>15</v>
      </c>
      <c r="R166" s="7">
        <v>0</v>
      </c>
      <c r="S166" s="7" t="s">
        <v>11927</v>
      </c>
      <c r="BI166"/>
      <c r="BJ166"/>
    </row>
    <row r="167" spans="2:62" x14ac:dyDescent="0.4">
      <c r="B167" s="1">
        <v>10259</v>
      </c>
      <c r="C167" s="6" t="s">
        <v>30</v>
      </c>
      <c r="D167" s="6" t="s">
        <v>30</v>
      </c>
      <c r="E167" s="6" t="s">
        <v>3268</v>
      </c>
      <c r="F167" s="6" t="s">
        <v>3269</v>
      </c>
      <c r="G167" s="6" t="s">
        <v>4244</v>
      </c>
      <c r="H167" s="6" t="s">
        <v>3775</v>
      </c>
      <c r="I167" s="6" t="s">
        <v>4247</v>
      </c>
      <c r="J167" s="6" t="s">
        <v>5</v>
      </c>
      <c r="K167" s="7">
        <v>21.67</v>
      </c>
      <c r="L167" s="7">
        <f>IFERROR(VLOOKUP(SiscoTable[[#This Row],[Código]],Hoja2!A:B,2,0)*SiscoTable[[#This Row],[Provta(Uns)]],0)</f>
        <v>93.180999999999997</v>
      </c>
      <c r="M167" s="7">
        <v>60</v>
      </c>
      <c r="N167" s="7">
        <v>6</v>
      </c>
      <c r="O167" s="7">
        <f>IFERROR(VLOOKUP(SiscoTable[[#This Row],[Código]],Hoja2!A:B,2,0)*SiscoTable[[#This Row],[Stock_actual]],0)</f>
        <v>25.799999999999997</v>
      </c>
      <c r="P167" s="6" t="s">
        <v>76</v>
      </c>
      <c r="Q167" s="7">
        <v>24</v>
      </c>
      <c r="R167" s="7">
        <v>0</v>
      </c>
      <c r="S167" s="7" t="s">
        <v>11927</v>
      </c>
      <c r="BI167"/>
      <c r="BJ167"/>
    </row>
    <row r="168" spans="2:62" x14ac:dyDescent="0.4">
      <c r="B168" s="1">
        <v>10260</v>
      </c>
      <c r="C168" s="6" t="s">
        <v>8</v>
      </c>
      <c r="D168" s="6" t="s">
        <v>30</v>
      </c>
      <c r="E168" s="6" t="s">
        <v>3268</v>
      </c>
      <c r="F168" s="6" t="s">
        <v>3269</v>
      </c>
      <c r="G168" s="6" t="s">
        <v>3773</v>
      </c>
      <c r="H168" s="6" t="s">
        <v>3775</v>
      </c>
      <c r="I168" s="6" t="s">
        <v>3895</v>
      </c>
      <c r="J168" s="6" t="s">
        <v>5</v>
      </c>
      <c r="K168" s="7">
        <v>19.670000000000002</v>
      </c>
      <c r="L168" s="7">
        <f>IFERROR(VLOOKUP(SiscoTable[[#This Row],[Código]],Hoja2!A:B,2,0)*SiscoTable[[#This Row],[Provta(Uns)]],0)</f>
        <v>29.505000000000003</v>
      </c>
      <c r="M168" s="7">
        <v>48</v>
      </c>
      <c r="N168" s="7">
        <v>-1</v>
      </c>
      <c r="O168" s="7">
        <f>IFERROR(VLOOKUP(SiscoTable[[#This Row],[Código]],Hoja2!A:B,2,0)*SiscoTable[[#This Row],[Stock_actual]],0)</f>
        <v>-1.5</v>
      </c>
      <c r="P168" s="6" t="s">
        <v>7</v>
      </c>
      <c r="Q168" s="7">
        <v>22</v>
      </c>
      <c r="R168" s="7">
        <v>0</v>
      </c>
      <c r="S168" s="7" t="s">
        <v>11927</v>
      </c>
      <c r="BI168"/>
      <c r="BJ168"/>
    </row>
    <row r="169" spans="2:62" x14ac:dyDescent="0.4">
      <c r="B169" s="1">
        <v>10261</v>
      </c>
      <c r="C169" s="6" t="s">
        <v>30</v>
      </c>
      <c r="D169" s="6" t="s">
        <v>25</v>
      </c>
      <c r="E169" s="6" t="s">
        <v>3268</v>
      </c>
      <c r="F169" s="6" t="s">
        <v>3269</v>
      </c>
      <c r="G169" s="6" t="s">
        <v>3773</v>
      </c>
      <c r="H169" s="6" t="s">
        <v>3775</v>
      </c>
      <c r="I169" s="6" t="s">
        <v>3803</v>
      </c>
      <c r="J169" s="6" t="s">
        <v>5</v>
      </c>
      <c r="K169" s="7">
        <v>26.17</v>
      </c>
      <c r="L169" s="7">
        <f>IFERROR(VLOOKUP(SiscoTable[[#This Row],[Código]],Hoja2!A:B,2,0)*SiscoTable[[#This Row],[Provta(Uns)]],0)</f>
        <v>39.255000000000003</v>
      </c>
      <c r="M169" s="7">
        <v>96</v>
      </c>
      <c r="N169" s="7">
        <v>32</v>
      </c>
      <c r="O169" s="7">
        <f>IFERROR(VLOOKUP(SiscoTable[[#This Row],[Código]],Hoja2!A:B,2,0)*SiscoTable[[#This Row],[Stock_actual]],0)</f>
        <v>48</v>
      </c>
      <c r="P169" s="6" t="s">
        <v>516</v>
      </c>
      <c r="Q169" s="7">
        <v>29</v>
      </c>
      <c r="R169" s="7">
        <v>0</v>
      </c>
      <c r="S169" s="7" t="s">
        <v>11927</v>
      </c>
      <c r="BI169"/>
      <c r="BJ169"/>
    </row>
    <row r="170" spans="2:62" x14ac:dyDescent="0.4">
      <c r="B170" s="1">
        <v>10262</v>
      </c>
      <c r="C170" s="6" t="s">
        <v>8</v>
      </c>
      <c r="D170" s="6" t="s">
        <v>30</v>
      </c>
      <c r="E170" s="6" t="s">
        <v>3268</v>
      </c>
      <c r="F170" s="6" t="s">
        <v>3269</v>
      </c>
      <c r="G170" s="6" t="s">
        <v>3773</v>
      </c>
      <c r="H170" s="6" t="s">
        <v>3775</v>
      </c>
      <c r="I170" s="6" t="s">
        <v>3896</v>
      </c>
      <c r="J170" s="6" t="s">
        <v>5</v>
      </c>
      <c r="K170" s="7">
        <v>12.17</v>
      </c>
      <c r="L170" s="7">
        <f>IFERROR(VLOOKUP(SiscoTable[[#This Row],[Código]],Hoja2!A:B,2,0)*SiscoTable[[#This Row],[Provta(Uns)]],0)</f>
        <v>18.254999999999999</v>
      </c>
      <c r="M170" s="7">
        <v>24</v>
      </c>
      <c r="N170" s="7">
        <v>2</v>
      </c>
      <c r="O170" s="7">
        <f>IFERROR(VLOOKUP(SiscoTable[[#This Row],[Código]],Hoja2!A:B,2,0)*SiscoTable[[#This Row],[Stock_actual]],0)</f>
        <v>3</v>
      </c>
      <c r="P170" s="6" t="s">
        <v>214</v>
      </c>
      <c r="Q170" s="7">
        <v>14</v>
      </c>
      <c r="R170" s="7">
        <v>0.64999999999999858</v>
      </c>
      <c r="S170" s="7" t="s">
        <v>11927</v>
      </c>
      <c r="BI170"/>
      <c r="BJ170"/>
    </row>
    <row r="171" spans="2:62" x14ac:dyDescent="0.4">
      <c r="B171" s="1">
        <v>10263</v>
      </c>
      <c r="C171" s="6" t="s">
        <v>30</v>
      </c>
      <c r="D171" s="6" t="s">
        <v>25</v>
      </c>
      <c r="E171" s="6" t="s">
        <v>3268</v>
      </c>
      <c r="F171" s="6" t="s">
        <v>3269</v>
      </c>
      <c r="G171" s="6" t="s">
        <v>3773</v>
      </c>
      <c r="H171" s="6" t="s">
        <v>3775</v>
      </c>
      <c r="I171" s="6" t="s">
        <v>3804</v>
      </c>
      <c r="J171" s="6" t="s">
        <v>5</v>
      </c>
      <c r="K171" s="7">
        <v>32.5</v>
      </c>
      <c r="L171" s="7">
        <f>IFERROR(VLOOKUP(SiscoTable[[#This Row],[Código]],Hoja2!A:B,2,0)*SiscoTable[[#This Row],[Provta(Uns)]],0)</f>
        <v>48.75</v>
      </c>
      <c r="M171" s="7">
        <v>36</v>
      </c>
      <c r="N171" s="7">
        <v>36</v>
      </c>
      <c r="O171" s="7">
        <f>IFERROR(VLOOKUP(SiscoTable[[#This Row],[Código]],Hoja2!A:B,2,0)*SiscoTable[[#This Row],[Stock_actual]],0)</f>
        <v>54</v>
      </c>
      <c r="P171" s="6" t="s">
        <v>565</v>
      </c>
      <c r="Q171" s="7">
        <v>36</v>
      </c>
      <c r="R171" s="7">
        <v>28.440000000000012</v>
      </c>
      <c r="S171" s="7" t="s">
        <v>11927</v>
      </c>
      <c r="BI171"/>
      <c r="BJ171"/>
    </row>
    <row r="172" spans="2:62" x14ac:dyDescent="0.4">
      <c r="B172" s="1">
        <v>10264</v>
      </c>
      <c r="C172" s="6" t="s">
        <v>30</v>
      </c>
      <c r="D172" s="6" t="s">
        <v>25</v>
      </c>
      <c r="E172" s="6" t="s">
        <v>3268</v>
      </c>
      <c r="F172" s="6" t="s">
        <v>3269</v>
      </c>
      <c r="G172" s="6" t="s">
        <v>3773</v>
      </c>
      <c r="H172" s="6" t="s">
        <v>3775</v>
      </c>
      <c r="I172" s="6" t="s">
        <v>3805</v>
      </c>
      <c r="J172" s="6" t="s">
        <v>5</v>
      </c>
      <c r="K172" s="7">
        <v>39.17</v>
      </c>
      <c r="L172" s="7">
        <f>IFERROR(VLOOKUP(SiscoTable[[#This Row],[Código]],Hoja2!A:B,2,0)*SiscoTable[[#This Row],[Provta(Uns)]],0)</f>
        <v>58.755000000000003</v>
      </c>
      <c r="M172" s="7">
        <v>108</v>
      </c>
      <c r="N172" s="7">
        <v>11</v>
      </c>
      <c r="O172" s="7">
        <f>IFERROR(VLOOKUP(SiscoTable[[#This Row],[Código]],Hoja2!A:B,2,0)*SiscoTable[[#This Row],[Stock_actual]],0)</f>
        <v>16.5</v>
      </c>
      <c r="P172" s="6" t="s">
        <v>76</v>
      </c>
      <c r="Q172" s="7">
        <v>43</v>
      </c>
      <c r="R172" s="7">
        <v>0</v>
      </c>
      <c r="S172" s="7" t="s">
        <v>11927</v>
      </c>
      <c r="BI172"/>
      <c r="BJ172"/>
    </row>
    <row r="173" spans="2:62" x14ac:dyDescent="0.4">
      <c r="B173" s="1">
        <v>10265</v>
      </c>
      <c r="C173" s="6" t="s">
        <v>30</v>
      </c>
      <c r="D173" s="6" t="s">
        <v>25</v>
      </c>
      <c r="E173" s="6" t="s">
        <v>3268</v>
      </c>
      <c r="F173" s="6" t="s">
        <v>3269</v>
      </c>
      <c r="G173" s="6" t="s">
        <v>3773</v>
      </c>
      <c r="H173" s="6" t="s">
        <v>3775</v>
      </c>
      <c r="I173" s="6" t="s">
        <v>3806</v>
      </c>
      <c r="J173" s="6" t="s">
        <v>5</v>
      </c>
      <c r="K173" s="7">
        <v>36.33</v>
      </c>
      <c r="L173" s="7">
        <f>IFERROR(VLOOKUP(SiscoTable[[#This Row],[Código]],Hoja2!A:B,2,0)*SiscoTable[[#This Row],[Provta(Uns)]],0)</f>
        <v>54.494999999999997</v>
      </c>
      <c r="M173" s="7">
        <v>24</v>
      </c>
      <c r="N173" s="7">
        <v>26</v>
      </c>
      <c r="O173" s="7">
        <f>IFERROR(VLOOKUP(SiscoTable[[#This Row],[Código]],Hoja2!A:B,2,0)*SiscoTable[[#This Row],[Stock_actual]],0)</f>
        <v>39</v>
      </c>
      <c r="P173" s="6" t="s">
        <v>256</v>
      </c>
      <c r="Q173" s="7">
        <v>40</v>
      </c>
      <c r="R173" s="7">
        <v>48.009999999999991</v>
      </c>
      <c r="S173" s="7" t="s">
        <v>11927</v>
      </c>
      <c r="BI173"/>
      <c r="BJ173"/>
    </row>
    <row r="174" spans="2:62" x14ac:dyDescent="0.4">
      <c r="B174" s="1">
        <v>10266</v>
      </c>
      <c r="C174" s="6" t="s">
        <v>30</v>
      </c>
      <c r="D174" s="6" t="s">
        <v>25</v>
      </c>
      <c r="E174" s="6" t="s">
        <v>3268</v>
      </c>
      <c r="F174" s="6" t="s">
        <v>3269</v>
      </c>
      <c r="G174" s="6" t="s">
        <v>3773</v>
      </c>
      <c r="H174" s="6" t="s">
        <v>3775</v>
      </c>
      <c r="I174" s="6" t="s">
        <v>3807</v>
      </c>
      <c r="J174" s="6" t="s">
        <v>5</v>
      </c>
      <c r="K174" s="7">
        <v>29.67</v>
      </c>
      <c r="L174" s="7">
        <f>IFERROR(VLOOKUP(SiscoTable[[#This Row],[Código]],Hoja2!A:B,2,0)*SiscoTable[[#This Row],[Provta(Uns)]],0)</f>
        <v>44.505000000000003</v>
      </c>
      <c r="M174" s="7">
        <v>72</v>
      </c>
      <c r="N174" s="7">
        <v>1</v>
      </c>
      <c r="O174" s="7">
        <f>IFERROR(VLOOKUP(SiscoTable[[#This Row],[Código]],Hoja2!A:B,2,0)*SiscoTable[[#This Row],[Stock_actual]],0)</f>
        <v>1.5</v>
      </c>
      <c r="P174" s="6" t="s">
        <v>24</v>
      </c>
      <c r="Q174" s="7">
        <v>33</v>
      </c>
      <c r="R174" s="7">
        <v>0</v>
      </c>
      <c r="S174" s="7" t="s">
        <v>11927</v>
      </c>
      <c r="BI174"/>
      <c r="BJ174"/>
    </row>
    <row r="175" spans="2:62" x14ac:dyDescent="0.4">
      <c r="B175" s="1">
        <v>10267</v>
      </c>
      <c r="C175" s="6" t="s">
        <v>8</v>
      </c>
      <c r="D175" s="6" t="s">
        <v>8</v>
      </c>
      <c r="E175" s="6" t="s">
        <v>3268</v>
      </c>
      <c r="F175" s="6" t="s">
        <v>3269</v>
      </c>
      <c r="G175" s="6" t="s">
        <v>3773</v>
      </c>
      <c r="H175" s="6" t="s">
        <v>3775</v>
      </c>
      <c r="I175" s="6" t="s">
        <v>3897</v>
      </c>
      <c r="J175" s="6" t="s">
        <v>5</v>
      </c>
      <c r="K175" s="7">
        <v>0</v>
      </c>
      <c r="L175" s="7">
        <f>IFERROR(VLOOKUP(SiscoTable[[#This Row],[Código]],Hoja2!A:B,2,0)*SiscoTable[[#This Row],[Provta(Uns)]],0)</f>
        <v>0</v>
      </c>
      <c r="M175" s="7">
        <v>60</v>
      </c>
      <c r="N175" s="7">
        <v>0</v>
      </c>
      <c r="O175" s="7">
        <f>IFERROR(VLOOKUP(SiscoTable[[#This Row],[Código]],Hoja2!A:B,2,0)*SiscoTable[[#This Row],[Stock_actual]],0)</f>
        <v>0</v>
      </c>
      <c r="P175" s="6" t="s">
        <v>7</v>
      </c>
      <c r="Q175" s="7">
        <v>0</v>
      </c>
      <c r="R175" s="7">
        <v>0</v>
      </c>
      <c r="S175" s="7" t="s">
        <v>11927</v>
      </c>
      <c r="BI175"/>
      <c r="BJ175"/>
    </row>
    <row r="176" spans="2:62" x14ac:dyDescent="0.4">
      <c r="B176" s="1">
        <v>10268</v>
      </c>
      <c r="C176" s="6" t="s">
        <v>8</v>
      </c>
      <c r="D176" s="6" t="s">
        <v>30</v>
      </c>
      <c r="E176" s="6" t="s">
        <v>3268</v>
      </c>
      <c r="F176" s="6" t="s">
        <v>3269</v>
      </c>
      <c r="G176" s="6" t="s">
        <v>3773</v>
      </c>
      <c r="H176" s="6" t="s">
        <v>3775</v>
      </c>
      <c r="I176" s="6" t="s">
        <v>3898</v>
      </c>
      <c r="J176" s="6" t="s">
        <v>5</v>
      </c>
      <c r="K176" s="7">
        <v>24</v>
      </c>
      <c r="L176" s="7">
        <f>IFERROR(VLOOKUP(SiscoTable[[#This Row],[Código]],Hoja2!A:B,2,0)*SiscoTable[[#This Row],[Provta(Uns)]],0)</f>
        <v>38.400000000000006</v>
      </c>
      <c r="M176" s="7">
        <v>24</v>
      </c>
      <c r="N176" s="7">
        <v>6</v>
      </c>
      <c r="O176" s="7">
        <f>IFERROR(VLOOKUP(SiscoTable[[#This Row],[Código]],Hoja2!A:B,2,0)*SiscoTable[[#This Row],[Stock_actual]],0)</f>
        <v>9.6000000000000014</v>
      </c>
      <c r="P176" s="6" t="s">
        <v>76</v>
      </c>
      <c r="Q176" s="7">
        <v>26</v>
      </c>
      <c r="R176" s="7">
        <v>24.400000000000006</v>
      </c>
      <c r="S176" s="7" t="s">
        <v>11927</v>
      </c>
      <c r="BI176"/>
      <c r="BJ176"/>
    </row>
    <row r="177" spans="2:62" x14ac:dyDescent="0.4">
      <c r="B177" s="1">
        <v>10269</v>
      </c>
      <c r="C177" s="6" t="s">
        <v>25</v>
      </c>
      <c r="D177" s="6" t="s">
        <v>25</v>
      </c>
      <c r="E177" s="6" t="s">
        <v>3268</v>
      </c>
      <c r="F177" s="6" t="s">
        <v>3269</v>
      </c>
      <c r="G177" s="6" t="s">
        <v>4244</v>
      </c>
      <c r="H177" s="6" t="s">
        <v>3775</v>
      </c>
      <c r="I177" s="6" t="s">
        <v>4245</v>
      </c>
      <c r="J177" s="6" t="s">
        <v>5</v>
      </c>
      <c r="K177" s="7">
        <v>57.83</v>
      </c>
      <c r="L177" s="7">
        <f>IFERROR(VLOOKUP(SiscoTable[[#This Row],[Código]],Hoja2!A:B,2,0)*SiscoTable[[#This Row],[Provta(Uns)]],0)</f>
        <v>277.584</v>
      </c>
      <c r="M177" s="7">
        <v>168</v>
      </c>
      <c r="N177" s="7">
        <v>2</v>
      </c>
      <c r="O177" s="7">
        <f>IFERROR(VLOOKUP(SiscoTable[[#This Row],[Código]],Hoja2!A:B,2,0)*SiscoTable[[#This Row],[Stock_actual]],0)</f>
        <v>9.6</v>
      </c>
      <c r="P177" s="6" t="s">
        <v>24</v>
      </c>
      <c r="Q177" s="7">
        <v>64</v>
      </c>
      <c r="R177" s="7">
        <v>0</v>
      </c>
      <c r="S177" s="7" t="s">
        <v>11927</v>
      </c>
      <c r="BI177"/>
      <c r="BJ177"/>
    </row>
    <row r="178" spans="2:62" x14ac:dyDescent="0.4">
      <c r="B178" s="1">
        <v>10270</v>
      </c>
      <c r="C178" s="6" t="s">
        <v>8</v>
      </c>
      <c r="D178" s="6" t="s">
        <v>8</v>
      </c>
      <c r="E178" s="6" t="s">
        <v>3268</v>
      </c>
      <c r="F178" s="6" t="s">
        <v>3269</v>
      </c>
      <c r="G178" s="6" t="s">
        <v>5543</v>
      </c>
      <c r="H178" s="6" t="s">
        <v>3775</v>
      </c>
      <c r="I178" s="6" t="s">
        <v>5660</v>
      </c>
      <c r="J178" s="6" t="s">
        <v>5</v>
      </c>
      <c r="K178" s="7">
        <v>0</v>
      </c>
      <c r="L178" s="7">
        <f>IFERROR(VLOOKUP(SiscoTable[[#This Row],[Código]],Hoja2!A:B,2,0)*SiscoTable[[#This Row],[Provta(Uns)]],0)</f>
        <v>0</v>
      </c>
      <c r="M178" s="7">
        <v>0</v>
      </c>
      <c r="N178" s="7">
        <v>0</v>
      </c>
      <c r="O178" s="7">
        <f>IFERROR(VLOOKUP(SiscoTable[[#This Row],[Código]],Hoja2!A:B,2,0)*SiscoTable[[#This Row],[Stock_actual]],0)</f>
        <v>0</v>
      </c>
      <c r="P178" s="6" t="s">
        <v>7</v>
      </c>
      <c r="Q178" s="7">
        <v>0</v>
      </c>
      <c r="R178" s="7">
        <v>0</v>
      </c>
      <c r="S178" s="7" t="s">
        <v>11927</v>
      </c>
      <c r="BI178"/>
      <c r="BJ178"/>
    </row>
    <row r="179" spans="2:62" x14ac:dyDescent="0.4">
      <c r="B179" s="1">
        <v>10271</v>
      </c>
      <c r="C179" s="6" t="s">
        <v>30</v>
      </c>
      <c r="D179" s="6" t="s">
        <v>25</v>
      </c>
      <c r="E179" s="6" t="s">
        <v>3268</v>
      </c>
      <c r="F179" s="6" t="s">
        <v>3269</v>
      </c>
      <c r="G179" s="6" t="s">
        <v>5543</v>
      </c>
      <c r="H179" s="6" t="s">
        <v>3775</v>
      </c>
      <c r="I179" s="6" t="s">
        <v>5597</v>
      </c>
      <c r="J179" s="6" t="s">
        <v>5</v>
      </c>
      <c r="K179" s="7">
        <v>43.5</v>
      </c>
      <c r="L179" s="7">
        <f>IFERROR(VLOOKUP(SiscoTable[[#This Row],[Código]],Hoja2!A:B,2,0)*SiscoTable[[#This Row],[Provta(Uns)]],0)</f>
        <v>78.3</v>
      </c>
      <c r="M179" s="7">
        <v>120</v>
      </c>
      <c r="N179" s="7">
        <v>13</v>
      </c>
      <c r="O179" s="7">
        <f>IFERROR(VLOOKUP(SiscoTable[[#This Row],[Código]],Hoja2!A:B,2,0)*SiscoTable[[#This Row],[Stock_actual]],0)</f>
        <v>23.400000000000002</v>
      </c>
      <c r="P179" s="6" t="s">
        <v>117</v>
      </c>
      <c r="Q179" s="7">
        <v>48</v>
      </c>
      <c r="R179" s="7">
        <v>0</v>
      </c>
      <c r="S179" s="7" t="s">
        <v>11927</v>
      </c>
      <c r="BI179"/>
      <c r="BJ179"/>
    </row>
    <row r="180" spans="2:62" x14ac:dyDescent="0.4">
      <c r="B180" s="1">
        <v>10272</v>
      </c>
      <c r="C180" s="6" t="s">
        <v>8</v>
      </c>
      <c r="D180" s="6" t="s">
        <v>30</v>
      </c>
      <c r="E180" s="6" t="s">
        <v>3268</v>
      </c>
      <c r="F180" s="6" t="s">
        <v>3269</v>
      </c>
      <c r="G180" s="6" t="s">
        <v>5543</v>
      </c>
      <c r="H180" s="6" t="s">
        <v>5571</v>
      </c>
      <c r="I180" s="6" t="s">
        <v>5715</v>
      </c>
      <c r="J180" s="6" t="s">
        <v>5</v>
      </c>
      <c r="K180" s="7">
        <v>10.17</v>
      </c>
      <c r="L180" s="7">
        <f>IFERROR(VLOOKUP(SiscoTable[[#This Row],[Código]],Hoja2!A:B,2,0)*SiscoTable[[#This Row],[Provta(Uns)]],0)</f>
        <v>16.272000000000002</v>
      </c>
      <c r="M180" s="7">
        <v>24</v>
      </c>
      <c r="N180" s="7">
        <v>0</v>
      </c>
      <c r="O180" s="7">
        <f>IFERROR(VLOOKUP(SiscoTable[[#This Row],[Código]],Hoja2!A:B,2,0)*SiscoTable[[#This Row],[Stock_actual]],0)</f>
        <v>0</v>
      </c>
      <c r="P180" s="6" t="s">
        <v>7</v>
      </c>
      <c r="Q180" s="7">
        <v>11</v>
      </c>
      <c r="R180" s="7">
        <v>0</v>
      </c>
      <c r="S180" s="7" t="s">
        <v>11925</v>
      </c>
      <c r="BI180"/>
      <c r="BJ180"/>
    </row>
    <row r="181" spans="2:62" x14ac:dyDescent="0.4">
      <c r="B181" s="1">
        <v>10273</v>
      </c>
      <c r="C181" s="6" t="s">
        <v>30</v>
      </c>
      <c r="D181" s="6" t="s">
        <v>30</v>
      </c>
      <c r="E181" s="6" t="s">
        <v>3268</v>
      </c>
      <c r="F181" s="6" t="s">
        <v>3269</v>
      </c>
      <c r="G181" s="6" t="s">
        <v>4244</v>
      </c>
      <c r="H181" s="6" t="s">
        <v>3775</v>
      </c>
      <c r="I181" s="6" t="s">
        <v>4248</v>
      </c>
      <c r="J181" s="6" t="s">
        <v>5</v>
      </c>
      <c r="K181" s="7">
        <v>22.5</v>
      </c>
      <c r="L181" s="7">
        <f>IFERROR(VLOOKUP(SiscoTable[[#This Row],[Código]],Hoja2!A:B,2,0)*SiscoTable[[#This Row],[Provta(Uns)]],0)</f>
        <v>54</v>
      </c>
      <c r="M181" s="7">
        <v>0</v>
      </c>
      <c r="N181" s="7">
        <v>32</v>
      </c>
      <c r="O181" s="7">
        <f>IFERROR(VLOOKUP(SiscoTable[[#This Row],[Código]],Hoja2!A:B,2,0)*SiscoTable[[#This Row],[Stock_actual]],0)</f>
        <v>76.8</v>
      </c>
      <c r="P181" s="6" t="s">
        <v>558</v>
      </c>
      <c r="Q181" s="7">
        <v>25</v>
      </c>
      <c r="R181" s="7">
        <v>0</v>
      </c>
      <c r="S181" s="7" t="s">
        <v>11927</v>
      </c>
      <c r="BI181"/>
      <c r="BJ181"/>
    </row>
    <row r="182" spans="2:62" x14ac:dyDescent="0.4">
      <c r="B182" s="1">
        <v>10274</v>
      </c>
      <c r="C182" s="6" t="s">
        <v>30</v>
      </c>
      <c r="D182" s="6" t="s">
        <v>25</v>
      </c>
      <c r="E182" s="6" t="s">
        <v>3268</v>
      </c>
      <c r="F182" s="6" t="s">
        <v>3269</v>
      </c>
      <c r="G182" s="6" t="s">
        <v>4244</v>
      </c>
      <c r="H182" s="6" t="s">
        <v>3775</v>
      </c>
      <c r="I182" s="6" t="s">
        <v>4249</v>
      </c>
      <c r="J182" s="6" t="s">
        <v>5</v>
      </c>
      <c r="K182" s="7">
        <v>58.67</v>
      </c>
      <c r="L182" s="7">
        <f>IFERROR(VLOOKUP(SiscoTable[[#This Row],[Código]],Hoja2!A:B,2,0)*SiscoTable[[#This Row],[Provta(Uns)]],0)</f>
        <v>105.60600000000001</v>
      </c>
      <c r="M182" s="7">
        <v>144</v>
      </c>
      <c r="N182" s="7">
        <v>1</v>
      </c>
      <c r="O182" s="7">
        <f>IFERROR(VLOOKUP(SiscoTable[[#This Row],[Código]],Hoja2!A:B,2,0)*SiscoTable[[#This Row],[Stock_actual]],0)</f>
        <v>1.8</v>
      </c>
      <c r="P182" s="6" t="s">
        <v>24</v>
      </c>
      <c r="Q182" s="7">
        <v>65</v>
      </c>
      <c r="R182" s="7">
        <v>0</v>
      </c>
      <c r="S182" s="7" t="s">
        <v>11927</v>
      </c>
      <c r="BI182"/>
      <c r="BJ182"/>
    </row>
    <row r="183" spans="2:62" x14ac:dyDescent="0.4">
      <c r="B183" s="1">
        <v>10275</v>
      </c>
      <c r="C183" s="6" t="s">
        <v>30</v>
      </c>
      <c r="D183" s="6" t="s">
        <v>30</v>
      </c>
      <c r="E183" s="6" t="s">
        <v>3268</v>
      </c>
      <c r="F183" s="6" t="s">
        <v>3269</v>
      </c>
      <c r="G183" s="6" t="s">
        <v>4244</v>
      </c>
      <c r="H183" s="6" t="s">
        <v>3775</v>
      </c>
      <c r="I183" s="6" t="s">
        <v>4250</v>
      </c>
      <c r="J183" s="6" t="s">
        <v>5</v>
      </c>
      <c r="K183" s="7">
        <v>28.5</v>
      </c>
      <c r="L183" s="7">
        <f>IFERROR(VLOOKUP(SiscoTable[[#This Row],[Código]],Hoja2!A:B,2,0)*SiscoTable[[#This Row],[Provta(Uns)]],0)</f>
        <v>62.7</v>
      </c>
      <c r="M183" s="7">
        <v>0</v>
      </c>
      <c r="N183" s="7">
        <v>27</v>
      </c>
      <c r="O183" s="7">
        <f>IFERROR(VLOOKUP(SiscoTable[[#This Row],[Código]],Hoja2!A:B,2,0)*SiscoTable[[#This Row],[Stock_actual]],0)</f>
        <v>59.400000000000006</v>
      </c>
      <c r="P183" s="6" t="s">
        <v>474</v>
      </c>
      <c r="Q183" s="7">
        <v>31</v>
      </c>
      <c r="R183" s="7">
        <v>56.599999999999994</v>
      </c>
      <c r="S183" s="7" t="s">
        <v>11927</v>
      </c>
      <c r="BI183"/>
      <c r="BJ183"/>
    </row>
    <row r="184" spans="2:62" x14ac:dyDescent="0.4">
      <c r="B184" s="1">
        <v>10276</v>
      </c>
      <c r="C184" s="6" t="s">
        <v>8</v>
      </c>
      <c r="D184" s="6" t="s">
        <v>8</v>
      </c>
      <c r="E184" s="6" t="s">
        <v>3268</v>
      </c>
      <c r="F184" s="6" t="s">
        <v>3269</v>
      </c>
      <c r="G184" s="6" t="s">
        <v>4244</v>
      </c>
      <c r="H184" s="6" t="s">
        <v>3775</v>
      </c>
      <c r="I184" s="6" t="s">
        <v>4252</v>
      </c>
      <c r="J184" s="6" t="s">
        <v>5</v>
      </c>
      <c r="K184" s="7">
        <v>3</v>
      </c>
      <c r="L184" s="7">
        <f>IFERROR(VLOOKUP(SiscoTable[[#This Row],[Código]],Hoja2!A:B,2,0)*SiscoTable[[#This Row],[Provta(Uns)]],0)</f>
        <v>5.0999999999999996</v>
      </c>
      <c r="M184" s="7">
        <v>0</v>
      </c>
      <c r="N184" s="7">
        <v>10</v>
      </c>
      <c r="O184" s="7">
        <f>IFERROR(VLOOKUP(SiscoTable[[#This Row],[Código]],Hoja2!A:B,2,0)*SiscoTable[[#This Row],[Stock_actual]],0)</f>
        <v>17</v>
      </c>
      <c r="P184" s="6" t="s">
        <v>904</v>
      </c>
      <c r="Q184" s="7">
        <v>3</v>
      </c>
      <c r="R184" s="7">
        <v>0</v>
      </c>
      <c r="S184" s="7" t="s">
        <v>11927</v>
      </c>
      <c r="BI184"/>
      <c r="BJ184"/>
    </row>
    <row r="185" spans="2:62" x14ac:dyDescent="0.4">
      <c r="B185" s="1">
        <v>10277</v>
      </c>
      <c r="C185" s="6" t="s">
        <v>25</v>
      </c>
      <c r="D185" s="6" t="s">
        <v>25</v>
      </c>
      <c r="E185" s="6" t="s">
        <v>3268</v>
      </c>
      <c r="F185" s="6" t="s">
        <v>3269</v>
      </c>
      <c r="G185" s="6" t="s">
        <v>4244</v>
      </c>
      <c r="H185" s="6" t="s">
        <v>3775</v>
      </c>
      <c r="I185" s="6" t="s">
        <v>4246</v>
      </c>
      <c r="J185" s="6" t="s">
        <v>5</v>
      </c>
      <c r="K185" s="7">
        <v>72.67</v>
      </c>
      <c r="L185" s="7">
        <f>IFERROR(VLOOKUP(SiscoTable[[#This Row],[Código]],Hoja2!A:B,2,0)*SiscoTable[[#This Row],[Provta(Uns)]],0)</f>
        <v>479.62199999999996</v>
      </c>
      <c r="M185" s="7">
        <v>120</v>
      </c>
      <c r="N185" s="7">
        <v>2</v>
      </c>
      <c r="O185" s="7">
        <f>IFERROR(VLOOKUP(SiscoTable[[#This Row],[Código]],Hoja2!A:B,2,0)*SiscoTable[[#This Row],[Stock_actual]],0)</f>
        <v>13.2</v>
      </c>
      <c r="P185" s="6" t="s">
        <v>24</v>
      </c>
      <c r="Q185" s="7">
        <v>80</v>
      </c>
      <c r="R185" s="7">
        <v>25.620000000000005</v>
      </c>
      <c r="S185" s="7" t="s">
        <v>11927</v>
      </c>
      <c r="BI185"/>
      <c r="BJ185"/>
    </row>
    <row r="186" spans="2:62" x14ac:dyDescent="0.4">
      <c r="B186" s="1">
        <v>10278</v>
      </c>
      <c r="C186" s="6" t="s">
        <v>30</v>
      </c>
      <c r="D186" s="6" t="s">
        <v>30</v>
      </c>
      <c r="E186" s="6" t="s">
        <v>3268</v>
      </c>
      <c r="F186" s="6" t="s">
        <v>3269</v>
      </c>
      <c r="G186" s="6" t="s">
        <v>5543</v>
      </c>
      <c r="H186" s="6" t="s">
        <v>3775</v>
      </c>
      <c r="I186" s="6" t="s">
        <v>5598</v>
      </c>
      <c r="J186" s="6" t="s">
        <v>5</v>
      </c>
      <c r="K186" s="7">
        <v>28.33</v>
      </c>
      <c r="L186" s="7">
        <f>IFERROR(VLOOKUP(SiscoTable[[#This Row],[Código]],Hoja2!A:B,2,0)*SiscoTable[[#This Row],[Provta(Uns)]],0)</f>
        <v>99.155000000000001</v>
      </c>
      <c r="M186" s="7">
        <v>24</v>
      </c>
      <c r="N186" s="7">
        <v>29</v>
      </c>
      <c r="O186" s="7">
        <f>IFERROR(VLOOKUP(SiscoTable[[#This Row],[Código]],Hoja2!A:B,2,0)*SiscoTable[[#This Row],[Stock_actual]],0)</f>
        <v>101.5</v>
      </c>
      <c r="P186" s="6" t="s">
        <v>702</v>
      </c>
      <c r="Q186" s="7">
        <v>31</v>
      </c>
      <c r="R186" s="7">
        <v>32.539999999999992</v>
      </c>
      <c r="S186" s="7" t="s">
        <v>11927</v>
      </c>
      <c r="BI186"/>
      <c r="BJ186"/>
    </row>
    <row r="187" spans="2:62" x14ac:dyDescent="0.4">
      <c r="B187" s="1">
        <v>10279</v>
      </c>
      <c r="C187" s="6" t="s">
        <v>8</v>
      </c>
      <c r="D187" s="6" t="s">
        <v>30</v>
      </c>
      <c r="E187" s="6" t="s">
        <v>3268</v>
      </c>
      <c r="F187" s="6" t="s">
        <v>3269</v>
      </c>
      <c r="G187" s="6" t="s">
        <v>5543</v>
      </c>
      <c r="H187" s="6" t="s">
        <v>3775</v>
      </c>
      <c r="I187" s="6" t="s">
        <v>5661</v>
      </c>
      <c r="J187" s="6" t="s">
        <v>5</v>
      </c>
      <c r="K187" s="7">
        <v>20.329999999999998</v>
      </c>
      <c r="L187" s="7">
        <f>IFERROR(VLOOKUP(SiscoTable[[#This Row],[Código]],Hoja2!A:B,2,0)*SiscoTable[[#This Row],[Provta(Uns)]],0)</f>
        <v>34.560999999999993</v>
      </c>
      <c r="M187" s="7">
        <v>48</v>
      </c>
      <c r="N187" s="7">
        <v>5</v>
      </c>
      <c r="O187" s="7">
        <f>IFERROR(VLOOKUP(SiscoTable[[#This Row],[Código]],Hoja2!A:B,2,0)*SiscoTable[[#This Row],[Stock_actual]],0)</f>
        <v>8.5</v>
      </c>
      <c r="P187" s="6" t="s">
        <v>29</v>
      </c>
      <c r="Q187" s="7">
        <v>22</v>
      </c>
      <c r="R187" s="7">
        <v>0</v>
      </c>
      <c r="S187" s="7" t="s">
        <v>11927</v>
      </c>
      <c r="BI187"/>
      <c r="BJ187"/>
    </row>
    <row r="188" spans="2:62" x14ac:dyDescent="0.4">
      <c r="B188" s="1">
        <v>10280</v>
      </c>
      <c r="C188" s="6" t="s">
        <v>30</v>
      </c>
      <c r="D188" s="6" t="s">
        <v>25</v>
      </c>
      <c r="E188" s="6" t="s">
        <v>3268</v>
      </c>
      <c r="F188" s="6" t="s">
        <v>3269</v>
      </c>
      <c r="G188" s="6" t="s">
        <v>5543</v>
      </c>
      <c r="H188" s="6" t="s">
        <v>5571</v>
      </c>
      <c r="I188" s="6" t="s">
        <v>5633</v>
      </c>
      <c r="J188" s="6" t="s">
        <v>5</v>
      </c>
      <c r="K188" s="7">
        <v>31.5</v>
      </c>
      <c r="L188" s="7">
        <f>IFERROR(VLOOKUP(SiscoTable[[#This Row],[Código]],Hoja2!A:B,2,0)*SiscoTable[[#This Row],[Provta(Uns)]],0)</f>
        <v>50.400000000000006</v>
      </c>
      <c r="M188" s="7">
        <v>60</v>
      </c>
      <c r="N188" s="7">
        <v>1</v>
      </c>
      <c r="O188" s="7">
        <f>IFERROR(VLOOKUP(SiscoTable[[#This Row],[Código]],Hoja2!A:B,2,0)*SiscoTable[[#This Row],[Stock_actual]],0)</f>
        <v>1.6</v>
      </c>
      <c r="P188" s="6" t="s">
        <v>24</v>
      </c>
      <c r="Q188" s="7">
        <v>35</v>
      </c>
      <c r="R188" s="7">
        <v>3.0499999999999972</v>
      </c>
      <c r="S188" s="7" t="s">
        <v>11925</v>
      </c>
      <c r="BI188"/>
      <c r="BJ188"/>
    </row>
    <row r="189" spans="2:62" x14ac:dyDescent="0.4">
      <c r="B189" s="1">
        <v>10281</v>
      </c>
      <c r="C189" s="6" t="s">
        <v>25</v>
      </c>
      <c r="D189" s="6" t="s">
        <v>30</v>
      </c>
      <c r="E189" s="6" t="s">
        <v>3268</v>
      </c>
      <c r="F189" s="6" t="s">
        <v>5836</v>
      </c>
      <c r="G189" s="6" t="s">
        <v>5929</v>
      </c>
      <c r="H189" s="6" t="s">
        <v>5839</v>
      </c>
      <c r="I189" s="6" t="s">
        <v>5963</v>
      </c>
      <c r="J189" s="6" t="s">
        <v>5</v>
      </c>
      <c r="K189" s="7">
        <v>6.17</v>
      </c>
      <c r="L189" s="7">
        <f>IFERROR(VLOOKUP(SiscoTable[[#This Row],[Código]],Hoja2!A:B,2,0)*SiscoTable[[#This Row],[Provta(Uns)]],0)</f>
        <v>180.16399999999999</v>
      </c>
      <c r="M189" s="7">
        <v>24</v>
      </c>
      <c r="N189" s="7">
        <v>0</v>
      </c>
      <c r="O189" s="7">
        <f>IFERROR(VLOOKUP(SiscoTable[[#This Row],[Código]],Hoja2!A:B,2,0)*SiscoTable[[#This Row],[Stock_actual]],0)</f>
        <v>0</v>
      </c>
      <c r="P189" s="6" t="s">
        <v>7</v>
      </c>
      <c r="Q189" s="7">
        <v>7</v>
      </c>
      <c r="R189" s="7">
        <v>0</v>
      </c>
      <c r="S189" s="7" t="s">
        <v>11928</v>
      </c>
      <c r="BI189"/>
      <c r="BJ189"/>
    </row>
    <row r="190" spans="2:62" x14ac:dyDescent="0.4">
      <c r="B190" s="1">
        <v>10282</v>
      </c>
      <c r="C190" s="6" t="s">
        <v>25</v>
      </c>
      <c r="D190" s="6" t="s">
        <v>30</v>
      </c>
      <c r="E190" s="6" t="s">
        <v>3268</v>
      </c>
      <c r="F190" s="6" t="s">
        <v>6803</v>
      </c>
      <c r="G190" s="6" t="s">
        <v>6804</v>
      </c>
      <c r="H190" s="6" t="s">
        <v>6813</v>
      </c>
      <c r="I190" s="6" t="s">
        <v>6818</v>
      </c>
      <c r="J190" s="6" t="s">
        <v>5</v>
      </c>
      <c r="K190" s="7">
        <v>19.5</v>
      </c>
      <c r="L190" s="7">
        <f>IFERROR(VLOOKUP(SiscoTable[[#This Row],[Código]],Hoja2!A:B,2,0)*SiscoTable[[#This Row],[Provta(Uns)]],0)</f>
        <v>243.75</v>
      </c>
      <c r="M190" s="7">
        <v>0</v>
      </c>
      <c r="N190" s="7">
        <v>9</v>
      </c>
      <c r="O190" s="7">
        <f>IFERROR(VLOOKUP(SiscoTable[[#This Row],[Código]],Hoja2!A:B,2,0)*SiscoTable[[#This Row],[Stock_actual]],0)</f>
        <v>112.5</v>
      </c>
      <c r="P190" s="6" t="s">
        <v>402</v>
      </c>
      <c r="Q190" s="7">
        <v>21</v>
      </c>
      <c r="R190" s="7">
        <v>39.1</v>
      </c>
      <c r="S190" s="7" t="s">
        <v>11925</v>
      </c>
      <c r="BI190"/>
      <c r="BJ190"/>
    </row>
    <row r="191" spans="2:62" x14ac:dyDescent="0.4">
      <c r="B191" s="1">
        <v>10283</v>
      </c>
      <c r="C191" s="6" t="s">
        <v>25</v>
      </c>
      <c r="D191" s="6" t="s">
        <v>25</v>
      </c>
      <c r="E191" s="6" t="s">
        <v>3268</v>
      </c>
      <c r="F191" s="6" t="s">
        <v>7197</v>
      </c>
      <c r="G191" s="6" t="s">
        <v>7554</v>
      </c>
      <c r="H191" s="6" t="s">
        <v>4730</v>
      </c>
      <c r="I191" s="6" t="s">
        <v>7606</v>
      </c>
      <c r="J191" s="6" t="s">
        <v>7578</v>
      </c>
      <c r="K191" s="7">
        <v>57.5</v>
      </c>
      <c r="L191" s="7">
        <f>IFERROR(VLOOKUP(SiscoTable[[#This Row],[Código]],Hoja2!A:B,2,0)*SiscoTable[[#This Row],[Provta(Uns)]],0)</f>
        <v>241.5</v>
      </c>
      <c r="M191" s="7">
        <v>0</v>
      </c>
      <c r="N191" s="7">
        <v>46</v>
      </c>
      <c r="O191" s="7">
        <f>IFERROR(VLOOKUP(SiscoTable[[#This Row],[Código]],Hoja2!A:B,2,0)*SiscoTable[[#This Row],[Stock_actual]],0)</f>
        <v>193.20000000000002</v>
      </c>
      <c r="P191" s="6" t="s">
        <v>751</v>
      </c>
      <c r="Q191" s="7">
        <v>63</v>
      </c>
      <c r="R191" s="7">
        <v>115.28</v>
      </c>
      <c r="S191" s="7" t="s">
        <v>11928</v>
      </c>
      <c r="BI191"/>
      <c r="BJ191"/>
    </row>
    <row r="192" spans="2:62" x14ac:dyDescent="0.4">
      <c r="B192" s="1">
        <v>10284</v>
      </c>
      <c r="C192" s="6" t="s">
        <v>25</v>
      </c>
      <c r="D192" s="6" t="s">
        <v>30</v>
      </c>
      <c r="E192" s="6" t="s">
        <v>469</v>
      </c>
      <c r="F192" s="6" t="s">
        <v>668</v>
      </c>
      <c r="G192" s="6" t="s">
        <v>724</v>
      </c>
      <c r="H192" s="6" t="s">
        <v>683</v>
      </c>
      <c r="I192" s="6" t="s">
        <v>732</v>
      </c>
      <c r="J192" s="6" t="s">
        <v>5</v>
      </c>
      <c r="K192" s="7">
        <v>21.5</v>
      </c>
      <c r="L192" s="34">
        <f>IFERROR(VLOOKUP(SiscoTable[[#This Row],[Código]],Hoja2!A:B,2,0)*SiscoTable[[#This Row],[Provta(Uns)]],0)</f>
        <v>273.05</v>
      </c>
      <c r="M192" s="7">
        <v>0</v>
      </c>
      <c r="N192" s="7">
        <v>13</v>
      </c>
      <c r="O192" s="34">
        <f>IFERROR(VLOOKUP(SiscoTable[[#This Row],[Código]],Hoja2!A:B,2,0)*SiscoTable[[#This Row],[Stock_actual]],0)</f>
        <v>165.1</v>
      </c>
      <c r="P192" s="6" t="s">
        <v>733</v>
      </c>
      <c r="Q192" s="7">
        <v>24</v>
      </c>
      <c r="R192" s="7">
        <v>43.16</v>
      </c>
      <c r="S192" s="7" t="s">
        <v>11924</v>
      </c>
      <c r="BI192"/>
      <c r="BJ192"/>
    </row>
    <row r="193" spans="2:62" x14ac:dyDescent="0.4">
      <c r="B193" s="1">
        <v>10285</v>
      </c>
      <c r="C193" s="6" t="s">
        <v>25</v>
      </c>
      <c r="D193" s="6" t="s">
        <v>25</v>
      </c>
      <c r="E193" s="6" t="s">
        <v>8482</v>
      </c>
      <c r="F193" s="6" t="s">
        <v>1736</v>
      </c>
      <c r="G193" s="6" t="s">
        <v>10616</v>
      </c>
      <c r="H193" s="6" t="s">
        <v>10631</v>
      </c>
      <c r="I193" s="6" t="s">
        <v>10652</v>
      </c>
      <c r="J193" s="6" t="s">
        <v>5</v>
      </c>
      <c r="K193" s="7">
        <v>86.67</v>
      </c>
      <c r="L193" s="7">
        <f>IFERROR(VLOOKUP(SiscoTable[[#This Row],[Código]],Hoja2!A:B,2,0)*SiscoTable[[#This Row],[Provta(Uns)]],0)</f>
        <v>485.35199999999998</v>
      </c>
      <c r="M193" s="7">
        <v>0</v>
      </c>
      <c r="N193" s="7">
        <v>25</v>
      </c>
      <c r="O193" s="7">
        <f>IFERROR(VLOOKUP(SiscoTable[[#This Row],[Código]],Hoja2!A:B,2,0)*SiscoTable[[#This Row],[Stock_actual]],0)</f>
        <v>140</v>
      </c>
      <c r="P193" s="6" t="s">
        <v>117</v>
      </c>
      <c r="Q193" s="7">
        <v>95</v>
      </c>
      <c r="R193" s="7">
        <v>174.41</v>
      </c>
      <c r="S193" s="7" t="s">
        <v>11926</v>
      </c>
      <c r="BI193"/>
      <c r="BJ193"/>
    </row>
    <row r="194" spans="2:62" x14ac:dyDescent="0.4">
      <c r="B194" s="1">
        <v>10287</v>
      </c>
      <c r="C194" s="6" t="s">
        <v>25</v>
      </c>
      <c r="D194" s="6" t="s">
        <v>30</v>
      </c>
      <c r="E194" s="6" t="s">
        <v>469</v>
      </c>
      <c r="F194" s="6" t="s">
        <v>668</v>
      </c>
      <c r="G194" s="6" t="s">
        <v>677</v>
      </c>
      <c r="H194" s="6" t="s">
        <v>696</v>
      </c>
      <c r="I194" s="6" t="s">
        <v>695</v>
      </c>
      <c r="J194" s="6" t="s">
        <v>5</v>
      </c>
      <c r="K194" s="7">
        <v>16.170000000000002</v>
      </c>
      <c r="L194" s="34">
        <f>IFERROR(VLOOKUP(SiscoTable[[#This Row],[Código]],Hoja2!A:B,2,0)*SiscoTable[[#This Row],[Provta(Uns)]],0)</f>
        <v>444.67500000000007</v>
      </c>
      <c r="M194" s="7">
        <v>0</v>
      </c>
      <c r="N194" s="7">
        <v>28</v>
      </c>
      <c r="O194" s="34">
        <f>IFERROR(VLOOKUP(SiscoTable[[#This Row],[Código]],Hoja2!A:B,2,0)*SiscoTable[[#This Row],[Stock_actual]],0)</f>
        <v>770</v>
      </c>
      <c r="P194" s="6" t="s">
        <v>697</v>
      </c>
      <c r="Q194" s="7">
        <v>18</v>
      </c>
      <c r="R194" s="7">
        <v>0</v>
      </c>
      <c r="S194" s="7" t="s">
        <v>11924</v>
      </c>
      <c r="BI194"/>
      <c r="BJ194"/>
    </row>
    <row r="195" spans="2:62" x14ac:dyDescent="0.4">
      <c r="B195" s="1">
        <v>10288</v>
      </c>
      <c r="C195" s="6" t="s">
        <v>25</v>
      </c>
      <c r="D195" s="6" t="s">
        <v>30</v>
      </c>
      <c r="E195" s="6" t="s">
        <v>469</v>
      </c>
      <c r="F195" s="6" t="s">
        <v>668</v>
      </c>
      <c r="G195" s="6" t="s">
        <v>677</v>
      </c>
      <c r="H195" s="6" t="s">
        <v>696</v>
      </c>
      <c r="I195" s="6" t="s">
        <v>698</v>
      </c>
      <c r="J195" s="6" t="s">
        <v>5</v>
      </c>
      <c r="K195" s="7">
        <v>39.33</v>
      </c>
      <c r="L195" s="34">
        <f>IFERROR(VLOOKUP(SiscoTable[[#This Row],[Código]],Hoja2!A:B,2,0)*SiscoTable[[#This Row],[Provta(Uns)]],0)</f>
        <v>1101.24</v>
      </c>
      <c r="M195" s="7">
        <v>0</v>
      </c>
      <c r="N195" s="7">
        <v>36</v>
      </c>
      <c r="O195" s="34">
        <f>IFERROR(VLOOKUP(SiscoTable[[#This Row],[Código]],Hoja2!A:B,2,0)*SiscoTable[[#This Row],[Stock_actual]],0)</f>
        <v>1008</v>
      </c>
      <c r="P195" s="6" t="s">
        <v>699</v>
      </c>
      <c r="Q195" s="7">
        <v>43</v>
      </c>
      <c r="R195" s="7">
        <v>77.97</v>
      </c>
      <c r="S195" s="7" t="s">
        <v>11924</v>
      </c>
      <c r="BI195"/>
      <c r="BJ195"/>
    </row>
    <row r="196" spans="2:62" x14ac:dyDescent="0.4">
      <c r="B196" s="1">
        <v>10289</v>
      </c>
      <c r="C196" s="6" t="s">
        <v>25</v>
      </c>
      <c r="D196" s="6" t="s">
        <v>8</v>
      </c>
      <c r="E196" s="6" t="s">
        <v>469</v>
      </c>
      <c r="F196" s="6" t="s">
        <v>668</v>
      </c>
      <c r="G196" s="6" t="s">
        <v>677</v>
      </c>
      <c r="H196" s="6" t="s">
        <v>696</v>
      </c>
      <c r="I196" s="6" t="s">
        <v>700</v>
      </c>
      <c r="J196" s="6" t="s">
        <v>5</v>
      </c>
      <c r="K196" s="7">
        <v>7.5</v>
      </c>
      <c r="L196" s="34">
        <f>IFERROR(VLOOKUP(SiscoTable[[#This Row],[Código]],Hoja2!A:B,2,0)*SiscoTable[[#This Row],[Provta(Uns)]],0)</f>
        <v>206.25</v>
      </c>
      <c r="M196" s="7">
        <v>0</v>
      </c>
      <c r="N196" s="7">
        <v>21</v>
      </c>
      <c r="O196" s="34">
        <f>IFERROR(VLOOKUP(SiscoTable[[#This Row],[Código]],Hoja2!A:B,2,0)*SiscoTable[[#This Row],[Stock_actual]],0)</f>
        <v>577.5</v>
      </c>
      <c r="P196" s="6" t="s">
        <v>372</v>
      </c>
      <c r="Q196" s="7">
        <v>8</v>
      </c>
      <c r="R196" s="7">
        <v>0</v>
      </c>
      <c r="S196" s="7" t="s">
        <v>11924</v>
      </c>
      <c r="BI196"/>
      <c r="BJ196"/>
    </row>
    <row r="197" spans="2:62" x14ac:dyDescent="0.4">
      <c r="B197" s="1">
        <v>10290</v>
      </c>
      <c r="C197" s="6" t="s">
        <v>8</v>
      </c>
      <c r="D197" s="6" t="s">
        <v>8</v>
      </c>
      <c r="E197" s="6" t="s">
        <v>469</v>
      </c>
      <c r="F197" s="6" t="s">
        <v>668</v>
      </c>
      <c r="G197" s="6" t="s">
        <v>677</v>
      </c>
      <c r="H197" s="6" t="s">
        <v>696</v>
      </c>
      <c r="I197" s="6" t="s">
        <v>711</v>
      </c>
      <c r="J197" s="6" t="s">
        <v>5</v>
      </c>
      <c r="K197" s="7">
        <v>0</v>
      </c>
      <c r="L197" s="34">
        <f>IFERROR(VLOOKUP(SiscoTable[[#This Row],[Código]],Hoja2!A:B,2,0)*SiscoTable[[#This Row],[Provta(Uns)]],0)</f>
        <v>0</v>
      </c>
      <c r="M197" s="7">
        <v>0</v>
      </c>
      <c r="N197" s="7">
        <v>0</v>
      </c>
      <c r="O197" s="34">
        <f>IFERROR(VLOOKUP(SiscoTable[[#This Row],[Código]],Hoja2!A:B,2,0)*SiscoTable[[#This Row],[Stock_actual]],0)</f>
        <v>0</v>
      </c>
      <c r="P197" s="6" t="s">
        <v>7</v>
      </c>
      <c r="Q197" s="7">
        <v>0</v>
      </c>
      <c r="R197" s="7">
        <v>0</v>
      </c>
      <c r="S197" s="7" t="s">
        <v>11924</v>
      </c>
      <c r="BI197"/>
      <c r="BJ197"/>
    </row>
    <row r="198" spans="2:62" x14ac:dyDescent="0.4">
      <c r="B198" s="1">
        <v>10291</v>
      </c>
      <c r="C198" s="6" t="s">
        <v>8</v>
      </c>
      <c r="D198" s="6" t="s">
        <v>8</v>
      </c>
      <c r="E198" s="6" t="s">
        <v>3268</v>
      </c>
      <c r="F198" s="6" t="s">
        <v>3269</v>
      </c>
      <c r="G198" s="6" t="s">
        <v>4590</v>
      </c>
      <c r="H198" s="6" t="s">
        <v>3775</v>
      </c>
      <c r="I198" s="6" t="s">
        <v>4616</v>
      </c>
      <c r="J198" s="6" t="s">
        <v>5</v>
      </c>
      <c r="K198" s="7">
        <v>2.67</v>
      </c>
      <c r="L198" s="7">
        <f>IFERROR(VLOOKUP(SiscoTable[[#This Row],[Código]],Hoja2!A:B,2,0)*SiscoTable[[#This Row],[Provta(Uns)]],0)</f>
        <v>7.7429999999999994</v>
      </c>
      <c r="M198" s="7">
        <v>0</v>
      </c>
      <c r="N198" s="7">
        <v>6</v>
      </c>
      <c r="O198" s="7">
        <f>IFERROR(VLOOKUP(SiscoTable[[#This Row],[Código]],Hoja2!A:B,2,0)*SiscoTable[[#This Row],[Stock_actual]],0)</f>
        <v>17.399999999999999</v>
      </c>
      <c r="P198" s="6" t="s">
        <v>556</v>
      </c>
      <c r="Q198" s="7">
        <v>3</v>
      </c>
      <c r="R198" s="7">
        <v>0</v>
      </c>
      <c r="S198" s="7" t="s">
        <v>11927</v>
      </c>
      <c r="BI198"/>
      <c r="BJ198"/>
    </row>
    <row r="199" spans="2:62" x14ac:dyDescent="0.4">
      <c r="B199" s="1">
        <v>10292</v>
      </c>
      <c r="C199" s="6" t="s">
        <v>8</v>
      </c>
      <c r="D199" s="6" t="s">
        <v>8</v>
      </c>
      <c r="E199" s="6" t="s">
        <v>469</v>
      </c>
      <c r="F199" s="6" t="s">
        <v>668</v>
      </c>
      <c r="G199" s="6" t="s">
        <v>677</v>
      </c>
      <c r="H199" s="6" t="s">
        <v>696</v>
      </c>
      <c r="I199" s="6" t="s">
        <v>712</v>
      </c>
      <c r="J199" s="6" t="s">
        <v>5</v>
      </c>
      <c r="K199" s="7">
        <v>1.67</v>
      </c>
      <c r="L199" s="34">
        <f>IFERROR(VLOOKUP(SiscoTable[[#This Row],[Código]],Hoja2!A:B,2,0)*SiscoTable[[#This Row],[Provta(Uns)]],0)</f>
        <v>28.222999999999995</v>
      </c>
      <c r="M199" s="7">
        <v>0</v>
      </c>
      <c r="N199" s="7">
        <v>0</v>
      </c>
      <c r="O199" s="34">
        <f>IFERROR(VLOOKUP(SiscoTable[[#This Row],[Código]],Hoja2!A:B,2,0)*SiscoTable[[#This Row],[Stock_actual]],0)</f>
        <v>0</v>
      </c>
      <c r="P199" s="6" t="s">
        <v>7</v>
      </c>
      <c r="Q199" s="7">
        <v>2</v>
      </c>
      <c r="R199" s="7">
        <v>3.5999999999999996</v>
      </c>
      <c r="S199" s="7" t="s">
        <v>11924</v>
      </c>
      <c r="BI199"/>
      <c r="BJ199"/>
    </row>
    <row r="200" spans="2:62" x14ac:dyDescent="0.4">
      <c r="B200" s="1">
        <v>10293</v>
      </c>
      <c r="C200" s="6" t="s">
        <v>25</v>
      </c>
      <c r="D200" s="6" t="s">
        <v>30</v>
      </c>
      <c r="E200" s="6" t="s">
        <v>3268</v>
      </c>
      <c r="F200" s="6" t="s">
        <v>3269</v>
      </c>
      <c r="G200" s="6" t="s">
        <v>4211</v>
      </c>
      <c r="H200" s="6" t="s">
        <v>3775</v>
      </c>
      <c r="I200" s="6" t="s">
        <v>4212</v>
      </c>
      <c r="J200" s="6" t="s">
        <v>5</v>
      </c>
      <c r="K200" s="7">
        <v>56</v>
      </c>
      <c r="L200" s="7">
        <f>IFERROR(VLOOKUP(SiscoTable[[#This Row],[Código]],Hoja2!A:B,2,0)*SiscoTable[[#This Row],[Provta(Uns)]],0)</f>
        <v>268.8</v>
      </c>
      <c r="M200" s="7">
        <v>0</v>
      </c>
      <c r="N200" s="7">
        <v>125</v>
      </c>
      <c r="O200" s="7">
        <f>IFERROR(VLOOKUP(SiscoTable[[#This Row],[Código]],Hoja2!A:B,2,0)*SiscoTable[[#This Row],[Stock_actual]],0)</f>
        <v>600</v>
      </c>
      <c r="P200" s="6" t="s">
        <v>556</v>
      </c>
      <c r="Q200" s="7">
        <v>62</v>
      </c>
      <c r="R200" s="7">
        <v>0</v>
      </c>
      <c r="S200" s="7" t="s">
        <v>11927</v>
      </c>
      <c r="BI200"/>
      <c r="BJ200"/>
    </row>
    <row r="201" spans="2:62" x14ac:dyDescent="0.4">
      <c r="B201" s="1">
        <v>10294</v>
      </c>
      <c r="C201" s="6" t="s">
        <v>8</v>
      </c>
      <c r="D201" s="6" t="s">
        <v>30</v>
      </c>
      <c r="E201" s="6" t="s">
        <v>3268</v>
      </c>
      <c r="F201" s="6" t="s">
        <v>3269</v>
      </c>
      <c r="G201" s="6" t="s">
        <v>3773</v>
      </c>
      <c r="H201" s="6" t="s">
        <v>3775</v>
      </c>
      <c r="I201" s="6" t="s">
        <v>3899</v>
      </c>
      <c r="J201" s="6" t="s">
        <v>5</v>
      </c>
      <c r="K201" s="7">
        <v>5.83</v>
      </c>
      <c r="L201" s="7">
        <f>IFERROR(VLOOKUP(SiscoTable[[#This Row],[Código]],Hoja2!A:B,2,0)*SiscoTable[[#This Row],[Provta(Uns)]],0)</f>
        <v>28.567000000000004</v>
      </c>
      <c r="M201" s="7">
        <v>0</v>
      </c>
      <c r="N201" s="7">
        <v>8</v>
      </c>
      <c r="O201" s="7">
        <f>IFERROR(VLOOKUP(SiscoTable[[#This Row],[Código]],Hoja2!A:B,2,0)*SiscoTable[[#This Row],[Stock_actual]],0)</f>
        <v>39.200000000000003</v>
      </c>
      <c r="P201" s="6" t="s">
        <v>575</v>
      </c>
      <c r="Q201" s="7">
        <v>6</v>
      </c>
      <c r="R201" s="7">
        <v>0</v>
      </c>
      <c r="S201" s="7" t="s">
        <v>11927</v>
      </c>
      <c r="BI201"/>
      <c r="BJ201"/>
    </row>
    <row r="202" spans="2:62" x14ac:dyDescent="0.4">
      <c r="B202" s="1">
        <v>10295</v>
      </c>
      <c r="C202" s="6" t="s">
        <v>30</v>
      </c>
      <c r="D202" s="6" t="s">
        <v>30</v>
      </c>
      <c r="E202" s="6" t="s">
        <v>3268</v>
      </c>
      <c r="F202" s="6" t="s">
        <v>3269</v>
      </c>
      <c r="G202" s="6" t="s">
        <v>3773</v>
      </c>
      <c r="H202" s="6" t="s">
        <v>3775</v>
      </c>
      <c r="I202" s="6" t="s">
        <v>3808</v>
      </c>
      <c r="J202" s="6" t="s">
        <v>5</v>
      </c>
      <c r="K202" s="7">
        <v>16.5</v>
      </c>
      <c r="L202" s="7">
        <f>IFERROR(VLOOKUP(SiscoTable[[#This Row],[Código]],Hoja2!A:B,2,0)*SiscoTable[[#This Row],[Provta(Uns)]],0)</f>
        <v>80.850000000000009</v>
      </c>
      <c r="M202" s="7">
        <v>36</v>
      </c>
      <c r="N202" s="7">
        <v>4</v>
      </c>
      <c r="O202" s="7">
        <f>IFERROR(VLOOKUP(SiscoTable[[#This Row],[Código]],Hoja2!A:B,2,0)*SiscoTable[[#This Row],[Stock_actual]],0)</f>
        <v>19.600000000000001</v>
      </c>
      <c r="P202" s="6" t="s">
        <v>29</v>
      </c>
      <c r="Q202" s="7">
        <v>18</v>
      </c>
      <c r="R202" s="7">
        <v>0</v>
      </c>
      <c r="S202" s="7" t="s">
        <v>11927</v>
      </c>
      <c r="BI202"/>
      <c r="BJ202"/>
    </row>
    <row r="203" spans="2:62" x14ac:dyDescent="0.4">
      <c r="B203" s="1">
        <v>10296</v>
      </c>
      <c r="C203" s="6" t="s">
        <v>30</v>
      </c>
      <c r="D203" s="6" t="s">
        <v>30</v>
      </c>
      <c r="E203" s="6" t="s">
        <v>3268</v>
      </c>
      <c r="F203" s="6" t="s">
        <v>3269</v>
      </c>
      <c r="G203" s="6" t="s">
        <v>3773</v>
      </c>
      <c r="H203" s="6" t="s">
        <v>3775</v>
      </c>
      <c r="I203" s="6" t="s">
        <v>3809</v>
      </c>
      <c r="J203" s="6" t="s">
        <v>5</v>
      </c>
      <c r="K203" s="7">
        <v>20</v>
      </c>
      <c r="L203" s="7">
        <f>IFERROR(VLOOKUP(SiscoTable[[#This Row],[Código]],Hoja2!A:B,2,0)*SiscoTable[[#This Row],[Provta(Uns)]],0)</f>
        <v>98</v>
      </c>
      <c r="M203" s="7">
        <v>24</v>
      </c>
      <c r="N203" s="7">
        <v>10</v>
      </c>
      <c r="O203" s="7">
        <f>IFERROR(VLOOKUP(SiscoTable[[#This Row],[Código]],Hoja2!A:B,2,0)*SiscoTable[[#This Row],[Stock_actual]],0)</f>
        <v>49</v>
      </c>
      <c r="P203" s="6" t="s">
        <v>112</v>
      </c>
      <c r="Q203" s="7">
        <v>22</v>
      </c>
      <c r="R203" s="7">
        <v>16.25</v>
      </c>
      <c r="S203" s="7" t="s">
        <v>11927</v>
      </c>
      <c r="BI203"/>
      <c r="BJ203"/>
    </row>
    <row r="204" spans="2:62" x14ac:dyDescent="0.4">
      <c r="B204" s="1">
        <v>10297</v>
      </c>
      <c r="C204" s="6" t="s">
        <v>8</v>
      </c>
      <c r="D204" s="6" t="s">
        <v>30</v>
      </c>
      <c r="E204" s="6" t="s">
        <v>3268</v>
      </c>
      <c r="F204" s="6" t="s">
        <v>3269</v>
      </c>
      <c r="G204" s="6" t="s">
        <v>3773</v>
      </c>
      <c r="H204" s="6" t="s">
        <v>3775</v>
      </c>
      <c r="I204" s="6" t="s">
        <v>3900</v>
      </c>
      <c r="J204" s="6" t="s">
        <v>5</v>
      </c>
      <c r="K204" s="7">
        <v>9.83</v>
      </c>
      <c r="L204" s="7">
        <f>IFERROR(VLOOKUP(SiscoTable[[#This Row],[Código]],Hoja2!A:B,2,0)*SiscoTable[[#This Row],[Provta(Uns)]],0)</f>
        <v>34.405000000000001</v>
      </c>
      <c r="M204" s="7">
        <v>24</v>
      </c>
      <c r="N204" s="7">
        <v>9</v>
      </c>
      <c r="O204" s="7">
        <f>IFERROR(VLOOKUP(SiscoTable[[#This Row],[Código]],Hoja2!A:B,2,0)*SiscoTable[[#This Row],[Stock_actual]],0)</f>
        <v>31.5</v>
      </c>
      <c r="P204" s="6" t="s">
        <v>699</v>
      </c>
      <c r="Q204" s="7">
        <v>11</v>
      </c>
      <c r="R204" s="7">
        <v>0</v>
      </c>
      <c r="S204" s="7" t="s">
        <v>11927</v>
      </c>
      <c r="BI204"/>
      <c r="BJ204"/>
    </row>
    <row r="205" spans="2:62" x14ac:dyDescent="0.4">
      <c r="B205" s="1">
        <v>10298</v>
      </c>
      <c r="C205" s="6" t="s">
        <v>30</v>
      </c>
      <c r="D205" s="6" t="s">
        <v>30</v>
      </c>
      <c r="E205" s="6" t="s">
        <v>3268</v>
      </c>
      <c r="F205" s="6" t="s">
        <v>3269</v>
      </c>
      <c r="G205" s="6" t="s">
        <v>3773</v>
      </c>
      <c r="H205" s="6" t="s">
        <v>3775</v>
      </c>
      <c r="I205" s="6" t="s">
        <v>3810</v>
      </c>
      <c r="J205" s="6" t="s">
        <v>5</v>
      </c>
      <c r="K205" s="7">
        <v>10.67</v>
      </c>
      <c r="L205" s="7">
        <f>IFERROR(VLOOKUP(SiscoTable[[#This Row],[Código]],Hoja2!A:B,2,0)*SiscoTable[[#This Row],[Provta(Uns)]],0)</f>
        <v>44.814</v>
      </c>
      <c r="M205" s="7">
        <v>24</v>
      </c>
      <c r="N205" s="7">
        <v>16</v>
      </c>
      <c r="O205" s="7">
        <f>IFERROR(VLOOKUP(SiscoTable[[#This Row],[Código]],Hoja2!A:B,2,0)*SiscoTable[[#This Row],[Stock_actual]],0)</f>
        <v>67.2</v>
      </c>
      <c r="P205" s="6" t="s">
        <v>220</v>
      </c>
      <c r="Q205" s="7">
        <v>12</v>
      </c>
      <c r="R205" s="7">
        <v>0</v>
      </c>
      <c r="S205" s="7" t="s">
        <v>11927</v>
      </c>
      <c r="BI205"/>
      <c r="BJ205"/>
    </row>
    <row r="206" spans="2:62" x14ac:dyDescent="0.4">
      <c r="B206" s="1">
        <v>10299</v>
      </c>
      <c r="C206" s="6" t="s">
        <v>8</v>
      </c>
      <c r="D206" s="6" t="s">
        <v>8</v>
      </c>
      <c r="E206" s="6" t="s">
        <v>3268</v>
      </c>
      <c r="F206" s="6" t="s">
        <v>3269</v>
      </c>
      <c r="G206" s="6" t="s">
        <v>3773</v>
      </c>
      <c r="H206" s="6" t="s">
        <v>3812</v>
      </c>
      <c r="I206" s="6" t="s">
        <v>3901</v>
      </c>
      <c r="J206" s="6" t="s">
        <v>5</v>
      </c>
      <c r="K206" s="7">
        <v>0.33</v>
      </c>
      <c r="L206" s="7">
        <f>IFERROR(VLOOKUP(SiscoTable[[#This Row],[Código]],Hoja2!A:B,2,0)*SiscoTable[[#This Row],[Provta(Uns)]],0)</f>
        <v>0.66</v>
      </c>
      <c r="M206" s="7">
        <v>0</v>
      </c>
      <c r="N206" s="7">
        <v>0</v>
      </c>
      <c r="O206" s="7">
        <f>IFERROR(VLOOKUP(SiscoTable[[#This Row],[Código]],Hoja2!A:B,2,0)*SiscoTable[[#This Row],[Stock_actual]],0)</f>
        <v>0</v>
      </c>
      <c r="P206" s="6" t="s">
        <v>7</v>
      </c>
      <c r="Q206" s="7">
        <v>0</v>
      </c>
      <c r="R206" s="7">
        <v>0</v>
      </c>
      <c r="S206" s="7" t="s">
        <v>11927</v>
      </c>
      <c r="BI206"/>
      <c r="BJ206"/>
    </row>
    <row r="207" spans="2:62" x14ac:dyDescent="0.4">
      <c r="B207" s="1">
        <v>10300</v>
      </c>
      <c r="C207" s="6" t="s">
        <v>8</v>
      </c>
      <c r="D207" s="6" t="s">
        <v>8</v>
      </c>
      <c r="E207" s="6" t="s">
        <v>3268</v>
      </c>
      <c r="F207" s="6" t="s">
        <v>3269</v>
      </c>
      <c r="G207" s="6" t="s">
        <v>3773</v>
      </c>
      <c r="H207" s="6" t="s">
        <v>3812</v>
      </c>
      <c r="I207" s="6" t="s">
        <v>3902</v>
      </c>
      <c r="J207" s="6" t="s">
        <v>5</v>
      </c>
      <c r="K207" s="7">
        <v>0</v>
      </c>
      <c r="L207" s="7">
        <f>IFERROR(VLOOKUP(SiscoTable[[#This Row],[Código]],Hoja2!A:B,2,0)*SiscoTable[[#This Row],[Provta(Uns)]],0)</f>
        <v>0</v>
      </c>
      <c r="M207" s="7">
        <v>0</v>
      </c>
      <c r="N207" s="7">
        <v>0</v>
      </c>
      <c r="O207" s="7">
        <f>IFERROR(VLOOKUP(SiscoTable[[#This Row],[Código]],Hoja2!A:B,2,0)*SiscoTable[[#This Row],[Stock_actual]],0)</f>
        <v>0</v>
      </c>
      <c r="P207" s="6" t="s">
        <v>7</v>
      </c>
      <c r="Q207" s="7">
        <v>0</v>
      </c>
      <c r="R207" s="7">
        <v>0</v>
      </c>
      <c r="S207" s="7" t="s">
        <v>11927</v>
      </c>
      <c r="BI207"/>
      <c r="BJ207"/>
    </row>
    <row r="208" spans="2:62" x14ac:dyDescent="0.4">
      <c r="B208" s="1">
        <v>10301</v>
      </c>
      <c r="C208" s="6" t="s">
        <v>30</v>
      </c>
      <c r="D208" s="6" t="s">
        <v>30</v>
      </c>
      <c r="E208" s="6" t="s">
        <v>3268</v>
      </c>
      <c r="F208" s="6" t="s">
        <v>3269</v>
      </c>
      <c r="G208" s="6" t="s">
        <v>3773</v>
      </c>
      <c r="H208" s="6" t="s">
        <v>3812</v>
      </c>
      <c r="I208" s="6" t="s">
        <v>3811</v>
      </c>
      <c r="J208" s="6" t="s">
        <v>5</v>
      </c>
      <c r="K208" s="7">
        <v>15</v>
      </c>
      <c r="L208" s="7">
        <f>IFERROR(VLOOKUP(SiscoTable[[#This Row],[Código]],Hoja2!A:B,2,0)*SiscoTable[[#This Row],[Provta(Uns)]],0)</f>
        <v>45</v>
      </c>
      <c r="M208" s="7">
        <v>0</v>
      </c>
      <c r="N208" s="7">
        <v>30</v>
      </c>
      <c r="O208" s="7">
        <f>IFERROR(VLOOKUP(SiscoTable[[#This Row],[Código]],Hoja2!A:B,2,0)*SiscoTable[[#This Row],[Stock_actual]],0)</f>
        <v>90</v>
      </c>
      <c r="P208" s="6" t="s">
        <v>242</v>
      </c>
      <c r="Q208" s="7">
        <v>17</v>
      </c>
      <c r="R208" s="7">
        <v>0</v>
      </c>
      <c r="S208" s="7" t="s">
        <v>11927</v>
      </c>
      <c r="BI208"/>
      <c r="BJ208"/>
    </row>
    <row r="209" spans="2:62" x14ac:dyDescent="0.4">
      <c r="B209" s="1">
        <v>10302</v>
      </c>
      <c r="C209" s="6" t="s">
        <v>8</v>
      </c>
      <c r="D209" s="6" t="s">
        <v>8</v>
      </c>
      <c r="E209" s="6" t="s">
        <v>3268</v>
      </c>
      <c r="F209" s="6" t="s">
        <v>61</v>
      </c>
      <c r="G209" s="6" t="s">
        <v>8157</v>
      </c>
      <c r="H209" s="6" t="s">
        <v>3812</v>
      </c>
      <c r="I209" s="6" t="s">
        <v>8215</v>
      </c>
      <c r="J209" s="6" t="s">
        <v>5</v>
      </c>
      <c r="K209" s="7">
        <v>3.67</v>
      </c>
      <c r="L209" s="7">
        <f>IFERROR(VLOOKUP(SiscoTable[[#This Row],[Código]],Hoja2!A:B,2,0)*SiscoTable[[#This Row],[Provta(Uns)]],0)</f>
        <v>10.276</v>
      </c>
      <c r="M209" s="7">
        <v>0</v>
      </c>
      <c r="N209" s="7">
        <v>14</v>
      </c>
      <c r="O209" s="7">
        <f>IFERROR(VLOOKUP(SiscoTable[[#This Row],[Código]],Hoja2!A:B,2,0)*SiscoTable[[#This Row],[Stock_actual]],0)</f>
        <v>39.199999999999996</v>
      </c>
      <c r="P209" s="6" t="s">
        <v>1802</v>
      </c>
      <c r="Q209" s="7">
        <v>4</v>
      </c>
      <c r="R209" s="7">
        <v>0</v>
      </c>
      <c r="S209" s="7" t="s">
        <v>11927</v>
      </c>
      <c r="BI209"/>
      <c r="BJ209"/>
    </row>
    <row r="210" spans="2:62" x14ac:dyDescent="0.4">
      <c r="B210" s="1">
        <v>10303</v>
      </c>
      <c r="C210" s="6" t="s">
        <v>8</v>
      </c>
      <c r="D210" s="6" t="s">
        <v>8</v>
      </c>
      <c r="E210" s="6" t="s">
        <v>3268</v>
      </c>
      <c r="F210" s="6" t="s">
        <v>3269</v>
      </c>
      <c r="G210" s="6" t="s">
        <v>4211</v>
      </c>
      <c r="H210" s="6" t="s">
        <v>3812</v>
      </c>
      <c r="I210" s="6" t="s">
        <v>4243</v>
      </c>
      <c r="J210" s="6" t="s">
        <v>5</v>
      </c>
      <c r="K210" s="7">
        <v>0</v>
      </c>
      <c r="L210" s="7">
        <f>IFERROR(VLOOKUP(SiscoTable[[#This Row],[Código]],Hoja2!A:B,2,0)*SiscoTable[[#This Row],[Provta(Uns)]],0)</f>
        <v>0</v>
      </c>
      <c r="M210" s="7">
        <v>0</v>
      </c>
      <c r="N210" s="7">
        <v>0</v>
      </c>
      <c r="O210" s="7">
        <f>IFERROR(VLOOKUP(SiscoTable[[#This Row],[Código]],Hoja2!A:B,2,0)*SiscoTable[[#This Row],[Stock_actual]],0)</f>
        <v>0</v>
      </c>
      <c r="P210" s="6" t="s">
        <v>7</v>
      </c>
      <c r="Q210" s="7">
        <v>0</v>
      </c>
      <c r="R210" s="7">
        <v>0</v>
      </c>
      <c r="S210" s="7" t="s">
        <v>11927</v>
      </c>
      <c r="BI210"/>
      <c r="BJ210"/>
    </row>
    <row r="211" spans="2:62" x14ac:dyDescent="0.4">
      <c r="B211" s="1">
        <v>10304</v>
      </c>
      <c r="C211" s="6" t="s">
        <v>30</v>
      </c>
      <c r="D211" s="6" t="s">
        <v>30</v>
      </c>
      <c r="E211" s="6" t="s">
        <v>3268</v>
      </c>
      <c r="F211" s="6" t="s">
        <v>3269</v>
      </c>
      <c r="G211" s="6" t="s">
        <v>4211</v>
      </c>
      <c r="H211" s="6" t="s">
        <v>3812</v>
      </c>
      <c r="I211" s="6" t="s">
        <v>4218</v>
      </c>
      <c r="J211" s="6" t="s">
        <v>5</v>
      </c>
      <c r="K211" s="7">
        <v>6.5</v>
      </c>
      <c r="L211" s="7">
        <f>IFERROR(VLOOKUP(SiscoTable[[#This Row],[Código]],Hoja2!A:B,2,0)*SiscoTable[[#This Row],[Provta(Uns)]],0)</f>
        <v>29.9</v>
      </c>
      <c r="M211" s="7">
        <v>0</v>
      </c>
      <c r="N211" s="7">
        <v>12</v>
      </c>
      <c r="O211" s="7">
        <f>IFERROR(VLOOKUP(SiscoTable[[#This Row],[Código]],Hoja2!A:B,2,0)*SiscoTable[[#This Row],[Stock_actual]],0)</f>
        <v>55.199999999999996</v>
      </c>
      <c r="P211" s="6" t="s">
        <v>1443</v>
      </c>
      <c r="Q211" s="7">
        <v>7</v>
      </c>
      <c r="R211" s="7">
        <v>0</v>
      </c>
      <c r="S211" s="7" t="s">
        <v>11927</v>
      </c>
      <c r="BI211"/>
      <c r="BJ211"/>
    </row>
    <row r="212" spans="2:62" x14ac:dyDescent="0.4">
      <c r="B212" s="1">
        <v>10305</v>
      </c>
      <c r="C212" s="6" t="s">
        <v>30</v>
      </c>
      <c r="D212" s="6" t="s">
        <v>30</v>
      </c>
      <c r="E212" s="6" t="s">
        <v>3268</v>
      </c>
      <c r="F212" s="6" t="s">
        <v>3269</v>
      </c>
      <c r="G212" s="6" t="s">
        <v>4211</v>
      </c>
      <c r="H212" s="6" t="s">
        <v>3812</v>
      </c>
      <c r="I212" s="6" t="s">
        <v>4219</v>
      </c>
      <c r="J212" s="6" t="s">
        <v>5</v>
      </c>
      <c r="K212" s="7">
        <v>8.4499999999999993</v>
      </c>
      <c r="L212" s="7">
        <f>IFERROR(VLOOKUP(SiscoTable[[#This Row],[Código]],Hoja2!A:B,2,0)*SiscoTable[[#This Row],[Provta(Uns)]],0)</f>
        <v>27.04</v>
      </c>
      <c r="M212" s="7">
        <v>0</v>
      </c>
      <c r="N212" s="7">
        <v>31</v>
      </c>
      <c r="O212" s="7">
        <f>IFERROR(VLOOKUP(SiscoTable[[#This Row],[Código]],Hoja2!A:B,2,0)*SiscoTable[[#This Row],[Stock_actual]],0)</f>
        <v>99.2</v>
      </c>
      <c r="P212" s="6" t="s">
        <v>4220</v>
      </c>
      <c r="Q212" s="7">
        <v>9</v>
      </c>
      <c r="R212" s="7">
        <v>0</v>
      </c>
      <c r="S212" s="7" t="s">
        <v>11927</v>
      </c>
      <c r="BI212"/>
      <c r="BJ212"/>
    </row>
    <row r="213" spans="2:62" x14ac:dyDescent="0.4">
      <c r="B213" s="1">
        <v>10306</v>
      </c>
      <c r="C213" s="6" t="s">
        <v>8</v>
      </c>
      <c r="D213" s="6" t="s">
        <v>30</v>
      </c>
      <c r="E213" s="6" t="s">
        <v>3268</v>
      </c>
      <c r="F213" s="6" t="s">
        <v>3269</v>
      </c>
      <c r="G213" s="6" t="s">
        <v>4211</v>
      </c>
      <c r="H213" s="6" t="s">
        <v>3812</v>
      </c>
      <c r="I213" s="6" t="s">
        <v>4223</v>
      </c>
      <c r="J213" s="6" t="s">
        <v>5</v>
      </c>
      <c r="K213" s="7">
        <v>5.33</v>
      </c>
      <c r="L213" s="7">
        <f>IFERROR(VLOOKUP(SiscoTable[[#This Row],[Código]],Hoja2!A:B,2,0)*SiscoTable[[#This Row],[Provta(Uns)]],0)</f>
        <v>18.122</v>
      </c>
      <c r="M213" s="7">
        <v>0</v>
      </c>
      <c r="N213" s="7">
        <v>9</v>
      </c>
      <c r="O213" s="7">
        <f>IFERROR(VLOOKUP(SiscoTable[[#This Row],[Código]],Hoja2!A:B,2,0)*SiscoTable[[#This Row],[Stock_actual]],0)</f>
        <v>30.599999999999998</v>
      </c>
      <c r="P213" s="6" t="s">
        <v>788</v>
      </c>
      <c r="Q213" s="7">
        <v>6</v>
      </c>
      <c r="R213" s="7">
        <v>0</v>
      </c>
      <c r="S213" s="7" t="s">
        <v>11927</v>
      </c>
      <c r="BI213"/>
      <c r="BJ213"/>
    </row>
    <row r="214" spans="2:62" x14ac:dyDescent="0.4">
      <c r="B214" s="1">
        <v>10307</v>
      </c>
      <c r="C214" s="6" t="s">
        <v>8</v>
      </c>
      <c r="D214" s="6" t="s">
        <v>30</v>
      </c>
      <c r="E214" s="6" t="s">
        <v>3268</v>
      </c>
      <c r="F214" s="6" t="s">
        <v>3269</v>
      </c>
      <c r="G214" s="6" t="s">
        <v>4996</v>
      </c>
      <c r="H214" s="6" t="s">
        <v>3812</v>
      </c>
      <c r="I214" s="6" t="s">
        <v>5072</v>
      </c>
      <c r="J214" s="6" t="s">
        <v>5</v>
      </c>
      <c r="K214" s="7">
        <v>14</v>
      </c>
      <c r="L214" s="7">
        <f>IFERROR(VLOOKUP(SiscoTable[[#This Row],[Código]],Hoja2!A:B,2,0)*SiscoTable[[#This Row],[Provta(Uns)]],0)</f>
        <v>53.199999999999996</v>
      </c>
      <c r="M214" s="7">
        <v>20</v>
      </c>
      <c r="N214" s="7">
        <v>0</v>
      </c>
      <c r="O214" s="7">
        <f>IFERROR(VLOOKUP(SiscoTable[[#This Row],[Código]],Hoja2!A:B,2,0)*SiscoTable[[#This Row],[Stock_actual]],0)</f>
        <v>0</v>
      </c>
      <c r="P214" s="6" t="s">
        <v>7</v>
      </c>
      <c r="Q214" s="7">
        <v>16</v>
      </c>
      <c r="R214" s="7">
        <v>8.1999999999999993</v>
      </c>
      <c r="S214" s="7" t="s">
        <v>11927</v>
      </c>
      <c r="BI214"/>
      <c r="BJ214"/>
    </row>
    <row r="215" spans="2:62" x14ac:dyDescent="0.4">
      <c r="B215" s="1">
        <v>10308</v>
      </c>
      <c r="C215" s="6" t="s">
        <v>8</v>
      </c>
      <c r="D215" s="6" t="s">
        <v>8</v>
      </c>
      <c r="E215" s="6" t="s">
        <v>3268</v>
      </c>
      <c r="F215" s="6" t="s">
        <v>3269</v>
      </c>
      <c r="G215" s="6" t="s">
        <v>3773</v>
      </c>
      <c r="H215" s="6" t="s">
        <v>3812</v>
      </c>
      <c r="I215" s="6" t="s">
        <v>3903</v>
      </c>
      <c r="J215" s="6" t="s">
        <v>5</v>
      </c>
      <c r="K215" s="7">
        <v>0</v>
      </c>
      <c r="L215" s="7">
        <f>IFERROR(VLOOKUP(SiscoTable[[#This Row],[Código]],Hoja2!A:B,2,0)*SiscoTable[[#This Row],[Provta(Uns)]],0)</f>
        <v>0</v>
      </c>
      <c r="M215" s="7">
        <v>0</v>
      </c>
      <c r="N215" s="7">
        <v>0</v>
      </c>
      <c r="O215" s="7">
        <f>IFERROR(VLOOKUP(SiscoTable[[#This Row],[Código]],Hoja2!A:B,2,0)*SiscoTable[[#This Row],[Stock_actual]],0)</f>
        <v>0</v>
      </c>
      <c r="P215" s="6" t="s">
        <v>7</v>
      </c>
      <c r="Q215" s="7">
        <v>0</v>
      </c>
      <c r="R215" s="7">
        <v>0</v>
      </c>
      <c r="S215" s="7" t="s">
        <v>11927</v>
      </c>
      <c r="BI215"/>
      <c r="BJ215"/>
    </row>
    <row r="216" spans="2:62" x14ac:dyDescent="0.4">
      <c r="B216" s="1">
        <v>10309</v>
      </c>
      <c r="C216" s="6" t="s">
        <v>8</v>
      </c>
      <c r="D216" s="6" t="s">
        <v>30</v>
      </c>
      <c r="E216" s="6" t="s">
        <v>3268</v>
      </c>
      <c r="F216" s="6" t="s">
        <v>3269</v>
      </c>
      <c r="G216" s="6" t="s">
        <v>3773</v>
      </c>
      <c r="H216" s="6" t="s">
        <v>3812</v>
      </c>
      <c r="I216" s="6" t="s">
        <v>3904</v>
      </c>
      <c r="J216" s="6" t="s">
        <v>5</v>
      </c>
      <c r="K216" s="7">
        <v>8</v>
      </c>
      <c r="L216" s="7">
        <f>IFERROR(VLOOKUP(SiscoTable[[#This Row],[Código]],Hoja2!A:B,2,0)*SiscoTable[[#This Row],[Provta(Uns)]],0)</f>
        <v>27.2</v>
      </c>
      <c r="M216" s="7">
        <v>0</v>
      </c>
      <c r="N216" s="7">
        <v>25</v>
      </c>
      <c r="O216" s="7">
        <f>IFERROR(VLOOKUP(SiscoTable[[#This Row],[Código]],Hoja2!A:B,2,0)*SiscoTable[[#This Row],[Stock_actual]],0)</f>
        <v>85</v>
      </c>
      <c r="P216" s="6" t="s">
        <v>3306</v>
      </c>
      <c r="Q216" s="7">
        <v>9</v>
      </c>
      <c r="R216" s="7">
        <v>0</v>
      </c>
      <c r="S216" s="7" t="s">
        <v>11927</v>
      </c>
      <c r="BI216"/>
      <c r="BJ216"/>
    </row>
    <row r="217" spans="2:62" x14ac:dyDescent="0.4">
      <c r="B217" s="1">
        <v>10310</v>
      </c>
      <c r="C217" s="6" t="s">
        <v>8</v>
      </c>
      <c r="D217" s="6" t="s">
        <v>30</v>
      </c>
      <c r="E217" s="6" t="s">
        <v>3268</v>
      </c>
      <c r="F217" s="6" t="s">
        <v>3269</v>
      </c>
      <c r="G217" s="6" t="s">
        <v>3773</v>
      </c>
      <c r="H217" s="6" t="s">
        <v>3812</v>
      </c>
      <c r="I217" s="6" t="s">
        <v>3905</v>
      </c>
      <c r="J217" s="6" t="s">
        <v>5</v>
      </c>
      <c r="K217" s="7">
        <v>5.5</v>
      </c>
      <c r="L217" s="7">
        <f>IFERROR(VLOOKUP(SiscoTable[[#This Row],[Código]],Hoja2!A:B,2,0)*SiscoTable[[#This Row],[Provta(Uns)]],0)</f>
        <v>15.399999999999999</v>
      </c>
      <c r="M217" s="7">
        <v>30</v>
      </c>
      <c r="N217" s="7">
        <v>0</v>
      </c>
      <c r="O217" s="7">
        <f>IFERROR(VLOOKUP(SiscoTable[[#This Row],[Código]],Hoja2!A:B,2,0)*SiscoTable[[#This Row],[Stock_actual]],0)</f>
        <v>0</v>
      </c>
      <c r="P217" s="6" t="s">
        <v>7</v>
      </c>
      <c r="Q217" s="7">
        <v>6</v>
      </c>
      <c r="R217" s="7">
        <v>0</v>
      </c>
      <c r="S217" s="7" t="s">
        <v>11927</v>
      </c>
      <c r="BI217"/>
      <c r="BJ217"/>
    </row>
    <row r="218" spans="2:62" x14ac:dyDescent="0.4">
      <c r="B218" s="1">
        <v>10311</v>
      </c>
      <c r="C218" s="6" t="s">
        <v>8</v>
      </c>
      <c r="D218" s="6" t="s">
        <v>8</v>
      </c>
      <c r="E218" s="6" t="s">
        <v>3268</v>
      </c>
      <c r="F218" s="6" t="s">
        <v>3269</v>
      </c>
      <c r="G218" s="6" t="s">
        <v>3773</v>
      </c>
      <c r="H218" s="6" t="s">
        <v>3812</v>
      </c>
      <c r="I218" s="6" t="s">
        <v>3906</v>
      </c>
      <c r="J218" s="6" t="s">
        <v>5</v>
      </c>
      <c r="K218" s="7">
        <v>4</v>
      </c>
      <c r="L218" s="7">
        <f>IFERROR(VLOOKUP(SiscoTable[[#This Row],[Código]],Hoja2!A:B,2,0)*SiscoTable[[#This Row],[Provta(Uns)]],0)</f>
        <v>15.2</v>
      </c>
      <c r="M218" s="7">
        <v>0</v>
      </c>
      <c r="N218" s="7">
        <v>9</v>
      </c>
      <c r="O218" s="7">
        <f>IFERROR(VLOOKUP(SiscoTable[[#This Row],[Código]],Hoja2!A:B,2,0)*SiscoTable[[#This Row],[Stock_actual]],0)</f>
        <v>34.199999999999996</v>
      </c>
      <c r="P218" s="6" t="s">
        <v>254</v>
      </c>
      <c r="Q218" s="7">
        <v>4</v>
      </c>
      <c r="R218" s="7">
        <v>0</v>
      </c>
      <c r="S218" s="7" t="s">
        <v>11927</v>
      </c>
      <c r="BI218"/>
      <c r="BJ218"/>
    </row>
    <row r="219" spans="2:62" x14ac:dyDescent="0.4">
      <c r="B219" s="1">
        <v>10312</v>
      </c>
      <c r="C219" s="6" t="s">
        <v>8</v>
      </c>
      <c r="D219" s="6" t="s">
        <v>30</v>
      </c>
      <c r="E219" s="6" t="s">
        <v>3268</v>
      </c>
      <c r="F219" s="6" t="s">
        <v>3269</v>
      </c>
      <c r="G219" s="6" t="s">
        <v>3773</v>
      </c>
      <c r="H219" s="6" t="s">
        <v>3812</v>
      </c>
      <c r="I219" s="6" t="s">
        <v>3907</v>
      </c>
      <c r="J219" s="6" t="s">
        <v>5</v>
      </c>
      <c r="K219" s="7">
        <v>5.83</v>
      </c>
      <c r="L219" s="7">
        <f>IFERROR(VLOOKUP(SiscoTable[[#This Row],[Código]],Hoja2!A:B,2,0)*SiscoTable[[#This Row],[Provta(Uns)]],0)</f>
        <v>22.154</v>
      </c>
      <c r="M219" s="7">
        <v>0</v>
      </c>
      <c r="N219" s="7">
        <v>25</v>
      </c>
      <c r="O219" s="7">
        <f>IFERROR(VLOOKUP(SiscoTable[[#This Row],[Código]],Hoja2!A:B,2,0)*SiscoTable[[#This Row],[Stock_actual]],0)</f>
        <v>95</v>
      </c>
      <c r="P219" s="6" t="s">
        <v>3908</v>
      </c>
      <c r="Q219" s="7">
        <v>6</v>
      </c>
      <c r="R219" s="7">
        <v>0</v>
      </c>
      <c r="S219" s="7" t="s">
        <v>11927</v>
      </c>
      <c r="BI219"/>
      <c r="BJ219"/>
    </row>
    <row r="220" spans="2:62" x14ac:dyDescent="0.4">
      <c r="B220" s="1">
        <v>10313</v>
      </c>
      <c r="C220" s="6" t="s">
        <v>8</v>
      </c>
      <c r="D220" s="6" t="s">
        <v>30</v>
      </c>
      <c r="E220" s="6" t="s">
        <v>3268</v>
      </c>
      <c r="F220" s="6" t="s">
        <v>3269</v>
      </c>
      <c r="G220" s="6" t="s">
        <v>3773</v>
      </c>
      <c r="H220" s="6" t="s">
        <v>3812</v>
      </c>
      <c r="I220" s="6" t="s">
        <v>3909</v>
      </c>
      <c r="J220" s="6" t="s">
        <v>5</v>
      </c>
      <c r="K220" s="7">
        <v>12.33</v>
      </c>
      <c r="L220" s="7">
        <f>IFERROR(VLOOKUP(SiscoTable[[#This Row],[Código]],Hoja2!A:B,2,0)*SiscoTable[[#This Row],[Provta(Uns)]],0)</f>
        <v>34.524000000000001</v>
      </c>
      <c r="M220" s="7">
        <v>0</v>
      </c>
      <c r="N220" s="7">
        <v>33</v>
      </c>
      <c r="O220" s="7">
        <f>IFERROR(VLOOKUP(SiscoTable[[#This Row],[Código]],Hoja2!A:B,2,0)*SiscoTable[[#This Row],[Stock_actual]],0)</f>
        <v>92.399999999999991</v>
      </c>
      <c r="P220" s="6" t="s">
        <v>1484</v>
      </c>
      <c r="Q220" s="7">
        <v>14</v>
      </c>
      <c r="R220" s="7">
        <v>0</v>
      </c>
      <c r="S220" s="7" t="s">
        <v>11927</v>
      </c>
      <c r="BI220"/>
      <c r="BJ220"/>
    </row>
    <row r="221" spans="2:62" x14ac:dyDescent="0.4">
      <c r="B221" s="1">
        <v>10315</v>
      </c>
      <c r="C221" s="6" t="s">
        <v>8</v>
      </c>
      <c r="D221" s="6" t="s">
        <v>8</v>
      </c>
      <c r="E221" s="6" t="s">
        <v>3268</v>
      </c>
      <c r="F221" s="6" t="s">
        <v>3269</v>
      </c>
      <c r="G221" s="6" t="s">
        <v>3773</v>
      </c>
      <c r="H221" s="6" t="s">
        <v>3812</v>
      </c>
      <c r="I221" s="6" t="s">
        <v>3910</v>
      </c>
      <c r="J221" s="6" t="s">
        <v>5</v>
      </c>
      <c r="K221" s="7">
        <v>0</v>
      </c>
      <c r="L221" s="7">
        <f>IFERROR(VLOOKUP(SiscoTable[[#This Row],[Código]],Hoja2!A:B,2,0)*SiscoTable[[#This Row],[Provta(Uns)]],0)</f>
        <v>0</v>
      </c>
      <c r="M221" s="7">
        <v>0</v>
      </c>
      <c r="N221" s="7">
        <v>0</v>
      </c>
      <c r="O221" s="7">
        <f>IFERROR(VLOOKUP(SiscoTable[[#This Row],[Código]],Hoja2!A:B,2,0)*SiscoTable[[#This Row],[Stock_actual]],0)</f>
        <v>0</v>
      </c>
      <c r="P221" s="6" t="s">
        <v>7</v>
      </c>
      <c r="Q221" s="7">
        <v>0</v>
      </c>
      <c r="R221" s="7">
        <v>0</v>
      </c>
      <c r="S221" s="7" t="s">
        <v>11927</v>
      </c>
      <c r="BI221"/>
      <c r="BJ221"/>
    </row>
    <row r="222" spans="2:62" x14ac:dyDescent="0.4">
      <c r="B222" s="1">
        <v>10316</v>
      </c>
      <c r="C222" s="6" t="s">
        <v>8</v>
      </c>
      <c r="D222" s="6" t="s">
        <v>8</v>
      </c>
      <c r="E222" s="6" t="s">
        <v>3268</v>
      </c>
      <c r="F222" s="6" t="s">
        <v>3269</v>
      </c>
      <c r="G222" s="6" t="s">
        <v>4244</v>
      </c>
      <c r="H222" s="6" t="s">
        <v>3812</v>
      </c>
      <c r="I222" s="6" t="s">
        <v>4253</v>
      </c>
      <c r="J222" s="6" t="s">
        <v>5</v>
      </c>
      <c r="K222" s="7">
        <v>0</v>
      </c>
      <c r="L222" s="7">
        <f>IFERROR(VLOOKUP(SiscoTable[[#This Row],[Código]],Hoja2!A:B,2,0)*SiscoTable[[#This Row],[Provta(Uns)]],0)</f>
        <v>0</v>
      </c>
      <c r="M222" s="7">
        <v>0</v>
      </c>
      <c r="N222" s="7">
        <v>0</v>
      </c>
      <c r="O222" s="7">
        <f>IFERROR(VLOOKUP(SiscoTable[[#This Row],[Código]],Hoja2!A:B,2,0)*SiscoTable[[#This Row],[Stock_actual]],0)</f>
        <v>0</v>
      </c>
      <c r="P222" s="6" t="s">
        <v>7</v>
      </c>
      <c r="Q222" s="7">
        <v>0</v>
      </c>
      <c r="R222" s="7">
        <v>0</v>
      </c>
      <c r="S222" s="7" t="s">
        <v>11927</v>
      </c>
      <c r="BI222"/>
      <c r="BJ222"/>
    </row>
    <row r="223" spans="2:62" x14ac:dyDescent="0.4">
      <c r="B223" s="1">
        <v>10317</v>
      </c>
      <c r="C223" s="6" t="s">
        <v>30</v>
      </c>
      <c r="D223" s="6" t="s">
        <v>30</v>
      </c>
      <c r="E223" s="6" t="s">
        <v>3268</v>
      </c>
      <c r="F223" s="6" t="s">
        <v>3269</v>
      </c>
      <c r="G223" s="6" t="s">
        <v>3773</v>
      </c>
      <c r="H223" s="6" t="s">
        <v>3812</v>
      </c>
      <c r="I223" s="6" t="s">
        <v>3813</v>
      </c>
      <c r="J223" s="6" t="s">
        <v>5</v>
      </c>
      <c r="K223" s="7">
        <v>16</v>
      </c>
      <c r="L223" s="7">
        <f>IFERROR(VLOOKUP(SiscoTable[[#This Row],[Código]],Hoja2!A:B,2,0)*SiscoTable[[#This Row],[Provta(Uns)]],0)</f>
        <v>48</v>
      </c>
      <c r="M223" s="7">
        <v>40</v>
      </c>
      <c r="N223" s="7">
        <v>4</v>
      </c>
      <c r="O223" s="7">
        <f>IFERROR(VLOOKUP(SiscoTable[[#This Row],[Código]],Hoja2!A:B,2,0)*SiscoTable[[#This Row],[Stock_actual]],0)</f>
        <v>12</v>
      </c>
      <c r="P223" s="6" t="s">
        <v>76</v>
      </c>
      <c r="Q223" s="7">
        <v>17</v>
      </c>
      <c r="R223" s="7">
        <v>0</v>
      </c>
      <c r="S223" s="7" t="s">
        <v>11927</v>
      </c>
      <c r="BI223"/>
      <c r="BJ223"/>
    </row>
    <row r="224" spans="2:62" x14ac:dyDescent="0.4">
      <c r="B224" s="1">
        <v>10318</v>
      </c>
      <c r="C224" s="6" t="s">
        <v>8</v>
      </c>
      <c r="D224" s="6" t="s">
        <v>30</v>
      </c>
      <c r="E224" s="6" t="s">
        <v>3268</v>
      </c>
      <c r="F224" s="6" t="s">
        <v>3269</v>
      </c>
      <c r="G224" s="6" t="s">
        <v>3773</v>
      </c>
      <c r="H224" s="6" t="s">
        <v>3812</v>
      </c>
      <c r="I224" s="6" t="s">
        <v>3911</v>
      </c>
      <c r="J224" s="6" t="s">
        <v>5</v>
      </c>
      <c r="K224" s="7">
        <v>11.33</v>
      </c>
      <c r="L224" s="7">
        <f>IFERROR(VLOOKUP(SiscoTable[[#This Row],[Código]],Hoja2!A:B,2,0)*SiscoTable[[#This Row],[Provta(Uns)]],0)</f>
        <v>33.99</v>
      </c>
      <c r="M224" s="7">
        <v>0</v>
      </c>
      <c r="N224" s="7">
        <v>30</v>
      </c>
      <c r="O224" s="7">
        <f>IFERROR(VLOOKUP(SiscoTable[[#This Row],[Código]],Hoja2!A:B,2,0)*SiscoTable[[#This Row],[Stock_actual]],0)</f>
        <v>90</v>
      </c>
      <c r="P224" s="6" t="s">
        <v>592</v>
      </c>
      <c r="Q224" s="7">
        <v>13</v>
      </c>
      <c r="R224" s="7">
        <v>0</v>
      </c>
      <c r="S224" s="7" t="s">
        <v>11927</v>
      </c>
      <c r="BI224"/>
      <c r="BJ224"/>
    </row>
    <row r="225" spans="2:62" x14ac:dyDescent="0.4">
      <c r="B225" s="1">
        <v>10319</v>
      </c>
      <c r="C225" s="6" t="s">
        <v>8</v>
      </c>
      <c r="D225" s="6" t="s">
        <v>8</v>
      </c>
      <c r="E225" s="6" t="s">
        <v>3268</v>
      </c>
      <c r="F225" s="6" t="s">
        <v>3269</v>
      </c>
      <c r="G225" s="6" t="s">
        <v>3773</v>
      </c>
      <c r="H225" s="6" t="s">
        <v>3812</v>
      </c>
      <c r="I225" s="6" t="s">
        <v>3912</v>
      </c>
      <c r="J225" s="6" t="s">
        <v>5</v>
      </c>
      <c r="K225" s="7">
        <v>5.17</v>
      </c>
      <c r="L225" s="7">
        <f>IFERROR(VLOOKUP(SiscoTable[[#This Row],[Código]],Hoja2!A:B,2,0)*SiscoTable[[#This Row],[Provta(Uns)]],0)</f>
        <v>16.544</v>
      </c>
      <c r="M225" s="7">
        <v>0</v>
      </c>
      <c r="N225" s="7">
        <v>22</v>
      </c>
      <c r="O225" s="7">
        <f>IFERROR(VLOOKUP(SiscoTable[[#This Row],[Código]],Hoja2!A:B,2,0)*SiscoTable[[#This Row],[Stock_actual]],0)</f>
        <v>70.400000000000006</v>
      </c>
      <c r="P225" s="6" t="s">
        <v>1822</v>
      </c>
      <c r="Q225" s="7">
        <v>6</v>
      </c>
      <c r="R225" s="7">
        <v>0</v>
      </c>
      <c r="S225" s="7" t="s">
        <v>11927</v>
      </c>
      <c r="BI225"/>
      <c r="BJ225"/>
    </row>
    <row r="226" spans="2:62" x14ac:dyDescent="0.4">
      <c r="B226" s="1">
        <v>10320</v>
      </c>
      <c r="C226" s="6" t="s">
        <v>8</v>
      </c>
      <c r="D226" s="6" t="s">
        <v>30</v>
      </c>
      <c r="E226" s="6" t="s">
        <v>3268</v>
      </c>
      <c r="F226" s="6" t="s">
        <v>3269</v>
      </c>
      <c r="G226" s="6" t="s">
        <v>3773</v>
      </c>
      <c r="H226" s="6" t="s">
        <v>3812</v>
      </c>
      <c r="I226" s="6" t="s">
        <v>3913</v>
      </c>
      <c r="J226" s="6" t="s">
        <v>5</v>
      </c>
      <c r="K226" s="7">
        <v>12.83</v>
      </c>
      <c r="L226" s="7">
        <f>IFERROR(VLOOKUP(SiscoTable[[#This Row],[Código]],Hoja2!A:B,2,0)*SiscoTable[[#This Row],[Provta(Uns)]],0)</f>
        <v>38.49</v>
      </c>
      <c r="M226" s="7">
        <v>30</v>
      </c>
      <c r="N226" s="7">
        <v>1</v>
      </c>
      <c r="O226" s="7">
        <f>IFERROR(VLOOKUP(SiscoTable[[#This Row],[Código]],Hoja2!A:B,2,0)*SiscoTable[[#This Row],[Stock_actual]],0)</f>
        <v>3</v>
      </c>
      <c r="P226" s="6" t="s">
        <v>80</v>
      </c>
      <c r="Q226" s="7">
        <v>14</v>
      </c>
      <c r="R226" s="7">
        <v>0</v>
      </c>
      <c r="S226" s="7" t="s">
        <v>11927</v>
      </c>
      <c r="BI226"/>
      <c r="BJ226"/>
    </row>
    <row r="227" spans="2:62" x14ac:dyDescent="0.4">
      <c r="B227" s="1">
        <v>10321</v>
      </c>
      <c r="C227" s="6" t="s">
        <v>8</v>
      </c>
      <c r="D227" s="6" t="s">
        <v>8</v>
      </c>
      <c r="E227" s="6" t="s">
        <v>3268</v>
      </c>
      <c r="F227" s="6" t="s">
        <v>3269</v>
      </c>
      <c r="G227" s="6" t="s">
        <v>3773</v>
      </c>
      <c r="H227" s="6" t="s">
        <v>3812</v>
      </c>
      <c r="I227" s="6" t="s">
        <v>3914</v>
      </c>
      <c r="J227" s="6" t="s">
        <v>5</v>
      </c>
      <c r="K227" s="7">
        <v>4</v>
      </c>
      <c r="L227" s="7">
        <f>IFERROR(VLOOKUP(SiscoTable[[#This Row],[Código]],Hoja2!A:B,2,0)*SiscoTable[[#This Row],[Provta(Uns)]],0)</f>
        <v>15.2</v>
      </c>
      <c r="M227" s="7">
        <v>0</v>
      </c>
      <c r="N227" s="7">
        <v>0</v>
      </c>
      <c r="O227" s="7">
        <f>IFERROR(VLOOKUP(SiscoTable[[#This Row],[Código]],Hoja2!A:B,2,0)*SiscoTable[[#This Row],[Stock_actual]],0)</f>
        <v>0</v>
      </c>
      <c r="P227" s="6" t="s">
        <v>7</v>
      </c>
      <c r="Q227" s="7">
        <v>4</v>
      </c>
      <c r="R227" s="7">
        <v>7.8000000000000007</v>
      </c>
      <c r="S227" s="7" t="s">
        <v>11927</v>
      </c>
      <c r="BI227"/>
      <c r="BJ227"/>
    </row>
    <row r="228" spans="2:62" x14ac:dyDescent="0.4">
      <c r="B228" s="1">
        <v>10322</v>
      </c>
      <c r="C228" s="6" t="s">
        <v>8</v>
      </c>
      <c r="D228" s="6" t="s">
        <v>8</v>
      </c>
      <c r="E228" s="6" t="s">
        <v>3268</v>
      </c>
      <c r="F228" s="6" t="s">
        <v>3269</v>
      </c>
      <c r="G228" s="6" t="s">
        <v>3773</v>
      </c>
      <c r="H228" s="6" t="s">
        <v>3812</v>
      </c>
      <c r="I228" s="6" t="s">
        <v>3915</v>
      </c>
      <c r="J228" s="6" t="s">
        <v>5</v>
      </c>
      <c r="K228" s="7">
        <v>0</v>
      </c>
      <c r="L228" s="7">
        <f>IFERROR(VLOOKUP(SiscoTable[[#This Row],[Código]],Hoja2!A:B,2,0)*SiscoTable[[#This Row],[Provta(Uns)]],0)</f>
        <v>0</v>
      </c>
      <c r="M228" s="7">
        <v>0</v>
      </c>
      <c r="N228" s="7">
        <v>0</v>
      </c>
      <c r="O228" s="7">
        <f>IFERROR(VLOOKUP(SiscoTable[[#This Row],[Código]],Hoja2!A:B,2,0)*SiscoTable[[#This Row],[Stock_actual]],0)</f>
        <v>0</v>
      </c>
      <c r="P228" s="6" t="s">
        <v>7</v>
      </c>
      <c r="Q228" s="7">
        <v>0</v>
      </c>
      <c r="R228" s="7">
        <v>0</v>
      </c>
      <c r="S228" s="7" t="s">
        <v>11927</v>
      </c>
      <c r="BI228"/>
      <c r="BJ228"/>
    </row>
    <row r="229" spans="2:62" x14ac:dyDescent="0.4">
      <c r="B229" s="1">
        <v>10323</v>
      </c>
      <c r="C229" s="6" t="s">
        <v>30</v>
      </c>
      <c r="D229" s="6" t="s">
        <v>30</v>
      </c>
      <c r="E229" s="6" t="s">
        <v>3268</v>
      </c>
      <c r="F229" s="6" t="s">
        <v>3269</v>
      </c>
      <c r="G229" s="6" t="s">
        <v>3773</v>
      </c>
      <c r="H229" s="6" t="s">
        <v>3812</v>
      </c>
      <c r="I229" s="6" t="s">
        <v>3814</v>
      </c>
      <c r="J229" s="6" t="s">
        <v>5</v>
      </c>
      <c r="K229" s="7">
        <v>16.170000000000002</v>
      </c>
      <c r="L229" s="7">
        <f>IFERROR(VLOOKUP(SiscoTable[[#This Row],[Código]],Hoja2!A:B,2,0)*SiscoTable[[#This Row],[Provta(Uns)]],0)</f>
        <v>54.978000000000002</v>
      </c>
      <c r="M229" s="7">
        <v>20</v>
      </c>
      <c r="N229" s="7">
        <v>25</v>
      </c>
      <c r="O229" s="7">
        <f>IFERROR(VLOOKUP(SiscoTable[[#This Row],[Código]],Hoja2!A:B,2,0)*SiscoTable[[#This Row],[Stock_actual]],0)</f>
        <v>85</v>
      </c>
      <c r="P229" s="6" t="s">
        <v>819</v>
      </c>
      <c r="Q229" s="7">
        <v>18</v>
      </c>
      <c r="R229" s="7">
        <v>0</v>
      </c>
      <c r="S229" s="7" t="s">
        <v>11927</v>
      </c>
      <c r="BI229"/>
      <c r="BJ229"/>
    </row>
    <row r="230" spans="2:62" x14ac:dyDescent="0.4">
      <c r="B230" s="1">
        <v>10324</v>
      </c>
      <c r="C230" s="6" t="s">
        <v>8</v>
      </c>
      <c r="D230" s="6" t="s">
        <v>30</v>
      </c>
      <c r="E230" s="6" t="s">
        <v>3268</v>
      </c>
      <c r="F230" s="6" t="s">
        <v>3269</v>
      </c>
      <c r="G230" s="6" t="s">
        <v>3773</v>
      </c>
      <c r="H230" s="6" t="s">
        <v>3812</v>
      </c>
      <c r="I230" s="6" t="s">
        <v>3916</v>
      </c>
      <c r="J230" s="6" t="s">
        <v>5</v>
      </c>
      <c r="K230" s="7">
        <v>11.17</v>
      </c>
      <c r="L230" s="7">
        <f>IFERROR(VLOOKUP(SiscoTable[[#This Row],[Código]],Hoja2!A:B,2,0)*SiscoTable[[#This Row],[Provta(Uns)]],0)</f>
        <v>31.275999999999996</v>
      </c>
      <c r="M230" s="7">
        <v>20</v>
      </c>
      <c r="N230" s="7">
        <v>13</v>
      </c>
      <c r="O230" s="7">
        <f>IFERROR(VLOOKUP(SiscoTable[[#This Row],[Código]],Hoja2!A:B,2,0)*SiscoTable[[#This Row],[Stock_actual]],0)</f>
        <v>36.4</v>
      </c>
      <c r="P230" s="6" t="s">
        <v>121</v>
      </c>
      <c r="Q230" s="7">
        <v>12</v>
      </c>
      <c r="R230" s="7">
        <v>0</v>
      </c>
      <c r="S230" s="7" t="s">
        <v>11927</v>
      </c>
      <c r="BI230"/>
      <c r="BJ230"/>
    </row>
    <row r="231" spans="2:62" x14ac:dyDescent="0.4">
      <c r="B231" s="1">
        <v>10325</v>
      </c>
      <c r="C231" s="6" t="s">
        <v>8</v>
      </c>
      <c r="D231" s="6" t="s">
        <v>8</v>
      </c>
      <c r="E231" s="6" t="s">
        <v>3268</v>
      </c>
      <c r="F231" s="6" t="s">
        <v>3269</v>
      </c>
      <c r="G231" s="6" t="s">
        <v>3773</v>
      </c>
      <c r="H231" s="6" t="s">
        <v>3812</v>
      </c>
      <c r="I231" s="6" t="s">
        <v>3917</v>
      </c>
      <c r="J231" s="6" t="s">
        <v>5</v>
      </c>
      <c r="K231" s="7">
        <v>0</v>
      </c>
      <c r="L231" s="7">
        <f>IFERROR(VLOOKUP(SiscoTable[[#This Row],[Código]],Hoja2!A:B,2,0)*SiscoTable[[#This Row],[Provta(Uns)]],0)</f>
        <v>0</v>
      </c>
      <c r="M231" s="7">
        <v>0</v>
      </c>
      <c r="N231" s="7">
        <v>0</v>
      </c>
      <c r="O231" s="7">
        <f>IFERROR(VLOOKUP(SiscoTable[[#This Row],[Código]],Hoja2!A:B,2,0)*SiscoTable[[#This Row],[Stock_actual]],0)</f>
        <v>0</v>
      </c>
      <c r="P231" s="6" t="s">
        <v>7</v>
      </c>
      <c r="Q231" s="7">
        <v>0</v>
      </c>
      <c r="R231" s="7">
        <v>0</v>
      </c>
      <c r="S231" s="7" t="s">
        <v>11927</v>
      </c>
      <c r="BI231"/>
      <c r="BJ231"/>
    </row>
    <row r="232" spans="2:62" x14ac:dyDescent="0.4">
      <c r="B232" s="1">
        <v>10326</v>
      </c>
      <c r="C232" s="6" t="s">
        <v>8</v>
      </c>
      <c r="D232" s="6" t="s">
        <v>8</v>
      </c>
      <c r="E232" s="6" t="s">
        <v>3268</v>
      </c>
      <c r="F232" s="6" t="s">
        <v>3269</v>
      </c>
      <c r="G232" s="6" t="s">
        <v>3773</v>
      </c>
      <c r="H232" s="6" t="s">
        <v>3816</v>
      </c>
      <c r="I232" s="6" t="s">
        <v>3918</v>
      </c>
      <c r="J232" s="6" t="s">
        <v>5</v>
      </c>
      <c r="K232" s="7">
        <v>1.33</v>
      </c>
      <c r="L232" s="7">
        <f>IFERROR(VLOOKUP(SiscoTable[[#This Row],[Código]],Hoja2!A:B,2,0)*SiscoTable[[#This Row],[Provta(Uns)]],0)</f>
        <v>12.635000000000002</v>
      </c>
      <c r="M232" s="7">
        <v>0</v>
      </c>
      <c r="N232" s="7">
        <v>18</v>
      </c>
      <c r="O232" s="7">
        <f>IFERROR(VLOOKUP(SiscoTable[[#This Row],[Código]],Hoja2!A:B,2,0)*SiscoTable[[#This Row],[Stock_actual]],0)</f>
        <v>171</v>
      </c>
      <c r="P232" s="6" t="s">
        <v>3919</v>
      </c>
      <c r="Q232" s="7">
        <v>1</v>
      </c>
      <c r="R232" s="7">
        <v>0</v>
      </c>
      <c r="S232" s="7" t="s">
        <v>11927</v>
      </c>
      <c r="BI232"/>
      <c r="BJ232"/>
    </row>
    <row r="233" spans="2:62" x14ac:dyDescent="0.4">
      <c r="B233" s="1">
        <v>10327</v>
      </c>
      <c r="C233" s="6" t="s">
        <v>8</v>
      </c>
      <c r="D233" s="6" t="s">
        <v>8</v>
      </c>
      <c r="E233" s="6" t="s">
        <v>469</v>
      </c>
      <c r="F233" s="6" t="s">
        <v>668</v>
      </c>
      <c r="G233" s="6" t="s">
        <v>677</v>
      </c>
      <c r="H233" s="6" t="s">
        <v>696</v>
      </c>
      <c r="I233" s="6" t="s">
        <v>713</v>
      </c>
      <c r="J233" s="6" t="s">
        <v>5</v>
      </c>
      <c r="K233" s="7">
        <v>0.83</v>
      </c>
      <c r="L233" s="34">
        <f>IFERROR(VLOOKUP(SiscoTable[[#This Row],[Código]],Hoja2!A:B,2,0)*SiscoTable[[#This Row],[Provta(Uns)]],0)</f>
        <v>20.334999999999997</v>
      </c>
      <c r="M233" s="7">
        <v>0</v>
      </c>
      <c r="N233" s="7">
        <v>0</v>
      </c>
      <c r="O233" s="34">
        <f>IFERROR(VLOOKUP(SiscoTable[[#This Row],[Código]],Hoja2!A:B,2,0)*SiscoTable[[#This Row],[Stock_actual]],0)</f>
        <v>0</v>
      </c>
      <c r="P233" s="6" t="s">
        <v>7</v>
      </c>
      <c r="Q233" s="7">
        <v>1</v>
      </c>
      <c r="R233" s="7">
        <v>1.7999999999999998</v>
      </c>
      <c r="S233" s="7" t="s">
        <v>11924</v>
      </c>
      <c r="BI233"/>
      <c r="BJ233"/>
    </row>
    <row r="234" spans="2:62" x14ac:dyDescent="0.4">
      <c r="B234" s="1">
        <v>10328</v>
      </c>
      <c r="C234" s="6" t="s">
        <v>8</v>
      </c>
      <c r="D234" s="6" t="s">
        <v>8</v>
      </c>
      <c r="E234" s="6" t="s">
        <v>3268</v>
      </c>
      <c r="F234" s="6" t="s">
        <v>3269</v>
      </c>
      <c r="G234" s="6" t="s">
        <v>4211</v>
      </c>
      <c r="H234" s="6" t="s">
        <v>3816</v>
      </c>
      <c r="I234" s="6" t="s">
        <v>4224</v>
      </c>
      <c r="J234" s="6" t="s">
        <v>5</v>
      </c>
      <c r="K234" s="7">
        <v>0</v>
      </c>
      <c r="L234" s="7">
        <f>IFERROR(VLOOKUP(SiscoTable[[#This Row],[Código]],Hoja2!A:B,2,0)*SiscoTable[[#This Row],[Provta(Uns)]],0)</f>
        <v>0</v>
      </c>
      <c r="M234" s="7">
        <v>0</v>
      </c>
      <c r="N234" s="7">
        <v>0</v>
      </c>
      <c r="O234" s="7">
        <f>IFERROR(VLOOKUP(SiscoTable[[#This Row],[Código]],Hoja2!A:B,2,0)*SiscoTable[[#This Row],[Stock_actual]],0)</f>
        <v>0</v>
      </c>
      <c r="P234" s="6" t="s">
        <v>7</v>
      </c>
      <c r="Q234" s="7">
        <v>0</v>
      </c>
      <c r="R234" s="7">
        <v>0</v>
      </c>
      <c r="S234" s="7" t="s">
        <v>11927</v>
      </c>
      <c r="BI234"/>
      <c r="BJ234"/>
    </row>
    <row r="235" spans="2:62" x14ac:dyDescent="0.4">
      <c r="B235" s="1">
        <v>10329</v>
      </c>
      <c r="C235" s="6" t="s">
        <v>8</v>
      </c>
      <c r="D235" s="6" t="s">
        <v>8</v>
      </c>
      <c r="E235" s="6" t="s">
        <v>469</v>
      </c>
      <c r="F235" s="6" t="s">
        <v>668</v>
      </c>
      <c r="G235" s="6" t="s">
        <v>677</v>
      </c>
      <c r="H235" s="6" t="s">
        <v>696</v>
      </c>
      <c r="I235" s="6" t="s">
        <v>714</v>
      </c>
      <c r="J235" s="6" t="s">
        <v>5</v>
      </c>
      <c r="K235" s="7">
        <v>1</v>
      </c>
      <c r="L235" s="34">
        <f>IFERROR(VLOOKUP(SiscoTable[[#This Row],[Código]],Hoja2!A:B,2,0)*SiscoTable[[#This Row],[Provta(Uns)]],0)</f>
        <v>24.9</v>
      </c>
      <c r="M235" s="7">
        <v>0</v>
      </c>
      <c r="N235" s="7">
        <v>0</v>
      </c>
      <c r="O235" s="34">
        <f>IFERROR(VLOOKUP(SiscoTable[[#This Row],[Código]],Hoja2!A:B,2,0)*SiscoTable[[#This Row],[Stock_actual]],0)</f>
        <v>0</v>
      </c>
      <c r="P235" s="6" t="s">
        <v>7</v>
      </c>
      <c r="Q235" s="7">
        <v>1</v>
      </c>
      <c r="R235" s="7">
        <v>1.7999999999999998</v>
      </c>
      <c r="S235" s="7" t="s">
        <v>11924</v>
      </c>
      <c r="BI235"/>
      <c r="BJ235"/>
    </row>
    <row r="236" spans="2:62" x14ac:dyDescent="0.4">
      <c r="B236" s="1">
        <v>10330</v>
      </c>
      <c r="C236" s="6" t="s">
        <v>8</v>
      </c>
      <c r="D236" s="6" t="s">
        <v>8</v>
      </c>
      <c r="E236" s="6" t="s">
        <v>469</v>
      </c>
      <c r="F236" s="6" t="s">
        <v>668</v>
      </c>
      <c r="G236" s="6" t="s">
        <v>677</v>
      </c>
      <c r="H236" s="6" t="s">
        <v>696</v>
      </c>
      <c r="I236" s="6" t="s">
        <v>715</v>
      </c>
      <c r="J236" s="6" t="s">
        <v>5</v>
      </c>
      <c r="K236" s="7">
        <v>0.83</v>
      </c>
      <c r="L236" s="34">
        <f>IFERROR(VLOOKUP(SiscoTable[[#This Row],[Código]],Hoja2!A:B,2,0)*SiscoTable[[#This Row],[Provta(Uns)]],0)</f>
        <v>16.516999999999999</v>
      </c>
      <c r="M236" s="7">
        <v>0</v>
      </c>
      <c r="N236" s="7">
        <v>0</v>
      </c>
      <c r="O236" s="34">
        <f>IFERROR(VLOOKUP(SiscoTable[[#This Row],[Código]],Hoja2!A:B,2,0)*SiscoTable[[#This Row],[Stock_actual]],0)</f>
        <v>0</v>
      </c>
      <c r="P236" s="6" t="s">
        <v>7</v>
      </c>
      <c r="Q236" s="7">
        <v>1</v>
      </c>
      <c r="R236" s="7">
        <v>1.7999999999999998</v>
      </c>
      <c r="S236" s="7" t="s">
        <v>11924</v>
      </c>
      <c r="BI236"/>
      <c r="BJ236"/>
    </row>
    <row r="237" spans="2:62" x14ac:dyDescent="0.4">
      <c r="B237" s="1">
        <v>10331</v>
      </c>
      <c r="C237" s="6" t="s">
        <v>8</v>
      </c>
      <c r="D237" s="6" t="s">
        <v>8</v>
      </c>
      <c r="E237" s="6" t="s">
        <v>3268</v>
      </c>
      <c r="F237" s="6" t="s">
        <v>3269</v>
      </c>
      <c r="G237" s="6" t="s">
        <v>3773</v>
      </c>
      <c r="H237" s="6" t="s">
        <v>3816</v>
      </c>
      <c r="I237" s="6" t="s">
        <v>3920</v>
      </c>
      <c r="J237" s="6" t="s">
        <v>5</v>
      </c>
      <c r="K237" s="7">
        <v>0</v>
      </c>
      <c r="L237" s="7">
        <f>IFERROR(VLOOKUP(SiscoTable[[#This Row],[Código]],Hoja2!A:B,2,0)*SiscoTable[[#This Row],[Provta(Uns)]],0)</f>
        <v>0</v>
      </c>
      <c r="M237" s="7">
        <v>0</v>
      </c>
      <c r="N237" s="7">
        <v>0</v>
      </c>
      <c r="O237" s="7">
        <f>IFERROR(VLOOKUP(SiscoTable[[#This Row],[Código]],Hoja2!A:B,2,0)*SiscoTable[[#This Row],[Stock_actual]],0)</f>
        <v>0</v>
      </c>
      <c r="P237" s="6" t="s">
        <v>7</v>
      </c>
      <c r="Q237" s="7">
        <v>0</v>
      </c>
      <c r="R237" s="7">
        <v>0</v>
      </c>
      <c r="S237" s="7" t="s">
        <v>11927</v>
      </c>
      <c r="BI237"/>
      <c r="BJ237"/>
    </row>
    <row r="238" spans="2:62" x14ac:dyDescent="0.4">
      <c r="B238" s="1">
        <v>10332</v>
      </c>
      <c r="C238" s="6" t="s">
        <v>8</v>
      </c>
      <c r="D238" s="6" t="s">
        <v>8</v>
      </c>
      <c r="E238" s="6" t="s">
        <v>3268</v>
      </c>
      <c r="F238" s="6" t="s">
        <v>3269</v>
      </c>
      <c r="G238" s="6" t="s">
        <v>3773</v>
      </c>
      <c r="H238" s="6" t="s">
        <v>3816</v>
      </c>
      <c r="I238" s="6" t="s">
        <v>3921</v>
      </c>
      <c r="J238" s="6" t="s">
        <v>5</v>
      </c>
      <c r="K238" s="7">
        <v>0.67</v>
      </c>
      <c r="L238" s="7">
        <f>IFERROR(VLOOKUP(SiscoTable[[#This Row],[Código]],Hoja2!A:B,2,0)*SiscoTable[[#This Row],[Provta(Uns)]],0)</f>
        <v>6.2980000000000009</v>
      </c>
      <c r="M238" s="7">
        <v>0</v>
      </c>
      <c r="N238" s="7">
        <v>21</v>
      </c>
      <c r="O238" s="7">
        <f>IFERROR(VLOOKUP(SiscoTable[[#This Row],[Código]],Hoja2!A:B,2,0)*SiscoTable[[#This Row],[Stock_actual]],0)</f>
        <v>197.4</v>
      </c>
      <c r="P238" s="6" t="s">
        <v>3922</v>
      </c>
      <c r="Q238" s="7">
        <v>1</v>
      </c>
      <c r="R238" s="7">
        <v>0</v>
      </c>
      <c r="S238" s="7" t="s">
        <v>11927</v>
      </c>
      <c r="BI238"/>
      <c r="BJ238"/>
    </row>
    <row r="239" spans="2:62" x14ac:dyDescent="0.4">
      <c r="B239" s="1">
        <v>10333</v>
      </c>
      <c r="C239" s="6" t="s">
        <v>8</v>
      </c>
      <c r="D239" s="6" t="s">
        <v>8</v>
      </c>
      <c r="E239" s="6" t="s">
        <v>3268</v>
      </c>
      <c r="F239" s="6" t="s">
        <v>3269</v>
      </c>
      <c r="G239" s="6" t="s">
        <v>4211</v>
      </c>
      <c r="H239" s="6" t="s">
        <v>3816</v>
      </c>
      <c r="I239" s="6" t="s">
        <v>4225</v>
      </c>
      <c r="J239" s="6" t="s">
        <v>5</v>
      </c>
      <c r="K239" s="7">
        <v>0</v>
      </c>
      <c r="L239" s="7">
        <f>IFERROR(VLOOKUP(SiscoTable[[#This Row],[Código]],Hoja2!A:B,2,0)*SiscoTable[[#This Row],[Provta(Uns)]],0)</f>
        <v>0</v>
      </c>
      <c r="M239" s="7">
        <v>0</v>
      </c>
      <c r="N239" s="7">
        <v>32</v>
      </c>
      <c r="O239" s="7">
        <f>IFERROR(VLOOKUP(SiscoTable[[#This Row],[Código]],Hoja2!A:B,2,0)*SiscoTable[[#This Row],[Stock_actual]],0)</f>
        <v>396.8</v>
      </c>
      <c r="P239" s="6" t="s">
        <v>134</v>
      </c>
      <c r="Q239" s="7">
        <v>0</v>
      </c>
      <c r="R239" s="7">
        <v>0</v>
      </c>
      <c r="S239" s="7" t="s">
        <v>11927</v>
      </c>
      <c r="BI239"/>
      <c r="BJ239"/>
    </row>
    <row r="240" spans="2:62" x14ac:dyDescent="0.4">
      <c r="B240" s="1">
        <v>10334</v>
      </c>
      <c r="C240" s="6" t="s">
        <v>30</v>
      </c>
      <c r="D240" s="6" t="s">
        <v>25</v>
      </c>
      <c r="E240" s="6" t="s">
        <v>3268</v>
      </c>
      <c r="F240" s="6" t="s">
        <v>7197</v>
      </c>
      <c r="G240" s="6" t="s">
        <v>7554</v>
      </c>
      <c r="H240" s="6" t="s">
        <v>7392</v>
      </c>
      <c r="I240" s="6" t="s">
        <v>7672</v>
      </c>
      <c r="J240" s="6" t="s">
        <v>5</v>
      </c>
      <c r="K240" s="7">
        <v>52</v>
      </c>
      <c r="L240" s="7">
        <f>IFERROR(VLOOKUP(SiscoTable[[#This Row],[Código]],Hoja2!A:B,2,0)*SiscoTable[[#This Row],[Provta(Uns)]],0)</f>
        <v>78</v>
      </c>
      <c r="M240" s="7">
        <v>60</v>
      </c>
      <c r="N240" s="7">
        <v>1</v>
      </c>
      <c r="O240" s="7">
        <f>IFERROR(VLOOKUP(SiscoTable[[#This Row],[Código]],Hoja2!A:B,2,0)*SiscoTable[[#This Row],[Stock_actual]],0)</f>
        <v>1.5</v>
      </c>
      <c r="P240" s="6" t="s">
        <v>24</v>
      </c>
      <c r="Q240" s="7">
        <v>57</v>
      </c>
      <c r="R240" s="7">
        <v>44.53</v>
      </c>
      <c r="S240" s="7" t="s">
        <v>11928</v>
      </c>
      <c r="BI240"/>
      <c r="BJ240"/>
    </row>
    <row r="241" spans="2:62" x14ac:dyDescent="0.4">
      <c r="B241" s="1">
        <v>10335</v>
      </c>
      <c r="C241" s="6" t="s">
        <v>30</v>
      </c>
      <c r="D241" s="6" t="s">
        <v>30</v>
      </c>
      <c r="E241" s="6" t="s">
        <v>8482</v>
      </c>
      <c r="F241" s="6" t="s">
        <v>1736</v>
      </c>
      <c r="G241" s="6" t="s">
        <v>10616</v>
      </c>
      <c r="H241" s="6" t="s">
        <v>10636</v>
      </c>
      <c r="I241" s="6" t="s">
        <v>10666</v>
      </c>
      <c r="J241" s="6" t="s">
        <v>5</v>
      </c>
      <c r="K241" s="7">
        <v>13.33</v>
      </c>
      <c r="L241" s="7">
        <f>IFERROR(VLOOKUP(SiscoTable[[#This Row],[Código]],Hoja2!A:B,2,0)*SiscoTable[[#This Row],[Provta(Uns)]],0)</f>
        <v>23.994</v>
      </c>
      <c r="M241" s="7">
        <v>0</v>
      </c>
      <c r="N241" s="7">
        <v>1</v>
      </c>
      <c r="O241" s="7">
        <f>IFERROR(VLOOKUP(SiscoTable[[#This Row],[Código]],Hoja2!A:B,2,0)*SiscoTable[[#This Row],[Stock_actual]],0)</f>
        <v>1.8</v>
      </c>
      <c r="P241" s="6" t="s">
        <v>80</v>
      </c>
      <c r="Q241" s="7">
        <v>15</v>
      </c>
      <c r="R241" s="7">
        <v>26.28</v>
      </c>
      <c r="S241" s="7" t="s">
        <v>11926</v>
      </c>
      <c r="BI241"/>
      <c r="BJ241"/>
    </row>
    <row r="242" spans="2:62" x14ac:dyDescent="0.4">
      <c r="B242" s="1">
        <v>10336</v>
      </c>
      <c r="C242" s="6" t="s">
        <v>25</v>
      </c>
      <c r="D242" s="6" t="s">
        <v>25</v>
      </c>
      <c r="E242" s="6" t="s">
        <v>8482</v>
      </c>
      <c r="F242" s="6" t="s">
        <v>1736</v>
      </c>
      <c r="G242" s="6" t="s">
        <v>10616</v>
      </c>
      <c r="H242" s="6" t="s">
        <v>10636</v>
      </c>
      <c r="I242" s="6" t="s">
        <v>10653</v>
      </c>
      <c r="J242" s="6" t="s">
        <v>5</v>
      </c>
      <c r="K242" s="7">
        <v>84.5</v>
      </c>
      <c r="L242" s="7">
        <f>IFERROR(VLOOKUP(SiscoTable[[#This Row],[Código]],Hoja2!A:B,2,0)*SiscoTable[[#This Row],[Provta(Uns)]],0)</f>
        <v>971.75</v>
      </c>
      <c r="M242" s="7">
        <v>0</v>
      </c>
      <c r="N242" s="7">
        <v>105</v>
      </c>
      <c r="O242" s="7">
        <f>IFERROR(VLOOKUP(SiscoTable[[#This Row],[Código]],Hoja2!A:B,2,0)*SiscoTable[[#This Row],[Stock_actual]],0)</f>
        <v>1207.5</v>
      </c>
      <c r="P242" s="6" t="s">
        <v>516</v>
      </c>
      <c r="Q242" s="7">
        <v>93</v>
      </c>
      <c r="R242" s="7">
        <v>0</v>
      </c>
      <c r="S242" s="7" t="s">
        <v>11926</v>
      </c>
      <c r="BI242"/>
      <c r="BJ242"/>
    </row>
    <row r="243" spans="2:62" x14ac:dyDescent="0.4">
      <c r="B243" s="1">
        <v>10337</v>
      </c>
      <c r="C243" s="6" t="s">
        <v>30</v>
      </c>
      <c r="D243" s="6" t="s">
        <v>30</v>
      </c>
      <c r="E243" s="6" t="s">
        <v>0</v>
      </c>
      <c r="F243" s="6" t="s">
        <v>73</v>
      </c>
      <c r="G243" s="6" t="s">
        <v>73</v>
      </c>
      <c r="H243" s="6" t="s">
        <v>4</v>
      </c>
      <c r="I243" s="6" t="s">
        <v>109</v>
      </c>
      <c r="J243" s="6" t="s">
        <v>5</v>
      </c>
      <c r="K243" s="7">
        <v>11</v>
      </c>
      <c r="L243" s="7">
        <f>IFERROR(VLOOKUP(SiscoTable[[#This Row],[Código]],Hoja2!A:B,2,0)*SiscoTable[[#This Row],[Provta(Uns)]],0)</f>
        <v>55</v>
      </c>
      <c r="M243" s="7">
        <v>0</v>
      </c>
      <c r="N243" s="7">
        <v>11</v>
      </c>
      <c r="O243" s="7">
        <f>IFERROR(VLOOKUP(SiscoTable[[#This Row],[Código]],Hoja2!A:B,2,0)*SiscoTable[[#This Row],[Stock_actual]],0)</f>
        <v>55</v>
      </c>
      <c r="P243" s="6" t="s">
        <v>110</v>
      </c>
      <c r="Q243" s="7">
        <v>12</v>
      </c>
      <c r="R243" s="7">
        <v>22.299999999999997</v>
      </c>
      <c r="S243" s="7" t="s">
        <v>11923</v>
      </c>
      <c r="BI243"/>
      <c r="BJ243"/>
    </row>
    <row r="244" spans="2:62" x14ac:dyDescent="0.4">
      <c r="B244" s="1">
        <v>10338</v>
      </c>
      <c r="C244" s="6" t="s">
        <v>8</v>
      </c>
      <c r="D244" s="6" t="s">
        <v>8</v>
      </c>
      <c r="E244" s="6" t="s">
        <v>3268</v>
      </c>
      <c r="F244" s="6" t="s">
        <v>3269</v>
      </c>
      <c r="G244" s="6" t="s">
        <v>3773</v>
      </c>
      <c r="H244" s="6" t="s">
        <v>3816</v>
      </c>
      <c r="I244" s="6" t="s">
        <v>3923</v>
      </c>
      <c r="J244" s="6" t="s">
        <v>5</v>
      </c>
      <c r="K244" s="7">
        <v>0.83</v>
      </c>
      <c r="L244" s="7">
        <f>IFERROR(VLOOKUP(SiscoTable[[#This Row],[Código]],Hoja2!A:B,2,0)*SiscoTable[[#This Row],[Provta(Uns)]],0)</f>
        <v>7.8019999999999996</v>
      </c>
      <c r="M244" s="7">
        <v>0</v>
      </c>
      <c r="N244" s="7">
        <v>11</v>
      </c>
      <c r="O244" s="7">
        <f>IFERROR(VLOOKUP(SiscoTable[[#This Row],[Código]],Hoja2!A:B,2,0)*SiscoTable[[#This Row],[Stock_actual]],0)</f>
        <v>103.4</v>
      </c>
      <c r="P244" s="6" t="s">
        <v>3924</v>
      </c>
      <c r="Q244" s="7">
        <v>1</v>
      </c>
      <c r="R244" s="7">
        <v>0</v>
      </c>
      <c r="S244" s="7" t="s">
        <v>11927</v>
      </c>
      <c r="BI244"/>
      <c r="BJ244"/>
    </row>
    <row r="245" spans="2:62" x14ac:dyDescent="0.4">
      <c r="B245" s="1">
        <v>10339</v>
      </c>
      <c r="C245" s="6" t="s">
        <v>8</v>
      </c>
      <c r="D245" s="6" t="s">
        <v>8</v>
      </c>
      <c r="E245" s="6" t="s">
        <v>3268</v>
      </c>
      <c r="F245" s="6" t="s">
        <v>3269</v>
      </c>
      <c r="G245" s="6" t="s">
        <v>3773</v>
      </c>
      <c r="H245" s="6" t="s">
        <v>3816</v>
      </c>
      <c r="I245" s="6" t="s">
        <v>3925</v>
      </c>
      <c r="J245" s="6" t="s">
        <v>5</v>
      </c>
      <c r="K245" s="7">
        <v>0.83</v>
      </c>
      <c r="L245" s="7">
        <f>IFERROR(VLOOKUP(SiscoTable[[#This Row],[Código]],Hoja2!A:B,2,0)*SiscoTable[[#This Row],[Provta(Uns)]],0)</f>
        <v>7.8019999999999996</v>
      </c>
      <c r="M245" s="7">
        <v>0</v>
      </c>
      <c r="N245" s="7">
        <v>17</v>
      </c>
      <c r="O245" s="7">
        <f>IFERROR(VLOOKUP(SiscoTable[[#This Row],[Código]],Hoja2!A:B,2,0)*SiscoTable[[#This Row],[Stock_actual]],0)</f>
        <v>159.80000000000001</v>
      </c>
      <c r="P245" s="6" t="s">
        <v>3926</v>
      </c>
      <c r="Q245" s="7">
        <v>1</v>
      </c>
      <c r="R245" s="7">
        <v>0</v>
      </c>
      <c r="S245" s="7" t="s">
        <v>11927</v>
      </c>
      <c r="BI245"/>
      <c r="BJ245"/>
    </row>
    <row r="246" spans="2:62" x14ac:dyDescent="0.4">
      <c r="B246" s="1">
        <v>10340</v>
      </c>
      <c r="C246" s="6" t="s">
        <v>25</v>
      </c>
      <c r="D246" s="6" t="s">
        <v>25</v>
      </c>
      <c r="E246" s="6" t="s">
        <v>0</v>
      </c>
      <c r="F246" s="6" t="s">
        <v>73</v>
      </c>
      <c r="G246" s="6" t="s">
        <v>73</v>
      </c>
      <c r="H246" s="6" t="s">
        <v>4</v>
      </c>
      <c r="I246" s="6" t="s">
        <v>78</v>
      </c>
      <c r="J246" s="6" t="s">
        <v>5</v>
      </c>
      <c r="K246" s="7">
        <v>173</v>
      </c>
      <c r="L246" s="7">
        <f>IFERROR(VLOOKUP(SiscoTable[[#This Row],[Código]],Hoja2!A:B,2,0)*SiscoTable[[#This Row],[Provta(Uns)]],0)</f>
        <v>865</v>
      </c>
      <c r="M246" s="7">
        <v>0</v>
      </c>
      <c r="N246" s="7">
        <v>-3</v>
      </c>
      <c r="O246" s="7">
        <f>IFERROR(VLOOKUP(SiscoTable[[#This Row],[Código]],Hoja2!A:B,2,0)*SiscoTable[[#This Row],[Stock_actual]],0)</f>
        <v>-15</v>
      </c>
      <c r="P246" s="6" t="s">
        <v>7</v>
      </c>
      <c r="Q246" s="7">
        <v>190</v>
      </c>
      <c r="R246" s="7">
        <v>346.2</v>
      </c>
      <c r="S246" s="7" t="s">
        <v>11923</v>
      </c>
      <c r="BI246"/>
      <c r="BJ246"/>
    </row>
    <row r="247" spans="2:62" x14ac:dyDescent="0.4">
      <c r="B247" s="1">
        <v>10341</v>
      </c>
      <c r="C247" s="6" t="s">
        <v>8</v>
      </c>
      <c r="D247" s="6" t="s">
        <v>8</v>
      </c>
      <c r="E247" s="6" t="s">
        <v>3268</v>
      </c>
      <c r="F247" s="6" t="s">
        <v>3269</v>
      </c>
      <c r="G247" s="6" t="s">
        <v>3773</v>
      </c>
      <c r="H247" s="6" t="s">
        <v>3816</v>
      </c>
      <c r="I247" s="6" t="s">
        <v>3927</v>
      </c>
      <c r="J247" s="6" t="s">
        <v>5</v>
      </c>
      <c r="K247" s="7">
        <v>2.83</v>
      </c>
      <c r="L247" s="7">
        <f>IFERROR(VLOOKUP(SiscoTable[[#This Row],[Código]],Hoja2!A:B,2,0)*SiscoTable[[#This Row],[Provta(Uns)]],0)</f>
        <v>26.602</v>
      </c>
      <c r="M247" s="7">
        <v>0</v>
      </c>
      <c r="N247" s="7">
        <v>12</v>
      </c>
      <c r="O247" s="7">
        <f>IFERROR(VLOOKUP(SiscoTable[[#This Row],[Código]],Hoja2!A:B,2,0)*SiscoTable[[#This Row],[Stock_actual]],0)</f>
        <v>112.80000000000001</v>
      </c>
      <c r="P247" s="6" t="s">
        <v>2378</v>
      </c>
      <c r="Q247" s="7">
        <v>3</v>
      </c>
      <c r="R247" s="7">
        <v>0</v>
      </c>
      <c r="S247" s="7" t="s">
        <v>11927</v>
      </c>
      <c r="BI247"/>
      <c r="BJ247"/>
    </row>
    <row r="248" spans="2:62" x14ac:dyDescent="0.4">
      <c r="B248" s="1">
        <v>10342</v>
      </c>
      <c r="C248" s="6" t="s">
        <v>25</v>
      </c>
      <c r="D248" s="6" t="s">
        <v>30</v>
      </c>
      <c r="E248" s="6" t="s">
        <v>3268</v>
      </c>
      <c r="F248" s="6" t="s">
        <v>5836</v>
      </c>
      <c r="G248" s="6" t="s">
        <v>5929</v>
      </c>
      <c r="H248" s="6" t="s">
        <v>5938</v>
      </c>
      <c r="I248" s="6" t="s">
        <v>5964</v>
      </c>
      <c r="J248" s="6" t="s">
        <v>5</v>
      </c>
      <c r="K248" s="7">
        <v>8.5</v>
      </c>
      <c r="L248" s="7">
        <f>IFERROR(VLOOKUP(SiscoTable[[#This Row],[Código]],Hoja2!A:B,2,0)*SiscoTable[[#This Row],[Provta(Uns)]],0)</f>
        <v>296.64999999999998</v>
      </c>
      <c r="M248" s="7">
        <v>12</v>
      </c>
      <c r="N248" s="7">
        <v>4</v>
      </c>
      <c r="O248" s="7">
        <f>IFERROR(VLOOKUP(SiscoTable[[#This Row],[Código]],Hoja2!A:B,2,0)*SiscoTable[[#This Row],[Stock_actual]],0)</f>
        <v>139.6</v>
      </c>
      <c r="P248" s="6" t="s">
        <v>402</v>
      </c>
      <c r="Q248" s="7">
        <v>9</v>
      </c>
      <c r="R248" s="7">
        <v>4.7200000000000024</v>
      </c>
      <c r="S248" s="7" t="s">
        <v>11928</v>
      </c>
      <c r="BI248"/>
      <c r="BJ248"/>
    </row>
    <row r="249" spans="2:62" x14ac:dyDescent="0.4">
      <c r="B249" s="1">
        <v>10343</v>
      </c>
      <c r="C249" s="6" t="s">
        <v>8</v>
      </c>
      <c r="D249" s="6" t="s">
        <v>8</v>
      </c>
      <c r="E249" s="6" t="s">
        <v>3268</v>
      </c>
      <c r="F249" s="6" t="s">
        <v>3269</v>
      </c>
      <c r="G249" s="6" t="s">
        <v>4244</v>
      </c>
      <c r="H249" s="6" t="s">
        <v>3816</v>
      </c>
      <c r="I249" s="6" t="s">
        <v>4254</v>
      </c>
      <c r="J249" s="6" t="s">
        <v>5</v>
      </c>
      <c r="K249" s="7">
        <v>1.5</v>
      </c>
      <c r="L249" s="7">
        <f>IFERROR(VLOOKUP(SiscoTable[[#This Row],[Código]],Hoja2!A:B,2,0)*SiscoTable[[#This Row],[Provta(Uns)]],0)</f>
        <v>21.15</v>
      </c>
      <c r="M249" s="7">
        <v>0</v>
      </c>
      <c r="N249" s="7">
        <v>21</v>
      </c>
      <c r="O249" s="7">
        <f>IFERROR(VLOOKUP(SiscoTable[[#This Row],[Código]],Hoja2!A:B,2,0)*SiscoTable[[#This Row],[Stock_actual]],0)</f>
        <v>296.09999999999997</v>
      </c>
      <c r="P249" s="6" t="s">
        <v>707</v>
      </c>
      <c r="Q249" s="7">
        <v>2</v>
      </c>
      <c r="R249" s="7">
        <v>0</v>
      </c>
      <c r="S249" s="7" t="s">
        <v>11927</v>
      </c>
      <c r="BI249"/>
      <c r="BJ249"/>
    </row>
    <row r="250" spans="2:62" x14ac:dyDescent="0.4">
      <c r="B250" s="1">
        <v>10345</v>
      </c>
      <c r="C250" s="6" t="s">
        <v>8</v>
      </c>
      <c r="D250" s="6" t="s">
        <v>30</v>
      </c>
      <c r="E250" s="6" t="s">
        <v>469</v>
      </c>
      <c r="F250" s="6" t="s">
        <v>59</v>
      </c>
      <c r="G250" s="6" t="s">
        <v>59</v>
      </c>
      <c r="H250" s="6" t="s">
        <v>153</v>
      </c>
      <c r="I250" s="6" t="s">
        <v>993</v>
      </c>
      <c r="J250" s="6" t="s">
        <v>5</v>
      </c>
      <c r="K250" s="7">
        <v>13.33</v>
      </c>
      <c r="L250" s="7">
        <f>IFERROR(VLOOKUP(SiscoTable[[#This Row],[Código]],Hoja2!A:B,2,0)*SiscoTable[[#This Row],[Provta(Uns)]],0)</f>
        <v>15.995999999999999</v>
      </c>
      <c r="M250" s="7">
        <v>0</v>
      </c>
      <c r="N250" s="7">
        <v>28</v>
      </c>
      <c r="O250" s="7">
        <f>IFERROR(VLOOKUP(SiscoTable[[#This Row],[Código]],Hoja2!A:B,2,0)*SiscoTable[[#This Row],[Stock_actual]],0)</f>
        <v>33.6</v>
      </c>
      <c r="P250" s="6" t="s">
        <v>610</v>
      </c>
      <c r="Q250" s="7">
        <v>15</v>
      </c>
      <c r="R250" s="7">
        <v>0</v>
      </c>
      <c r="S250" s="7" t="s">
        <v>11927</v>
      </c>
      <c r="BI250"/>
      <c r="BJ250"/>
    </row>
    <row r="251" spans="2:62" x14ac:dyDescent="0.4">
      <c r="B251" s="1">
        <v>10347</v>
      </c>
      <c r="C251" s="6" t="s">
        <v>30</v>
      </c>
      <c r="D251" s="6" t="s">
        <v>30</v>
      </c>
      <c r="E251" s="6" t="s">
        <v>8482</v>
      </c>
      <c r="F251" s="6" t="s">
        <v>10720</v>
      </c>
      <c r="G251" s="6" t="s">
        <v>10721</v>
      </c>
      <c r="H251" s="6" t="s">
        <v>9042</v>
      </c>
      <c r="I251" s="6" t="s">
        <v>10802</v>
      </c>
      <c r="J251" s="6" t="s">
        <v>5</v>
      </c>
      <c r="K251" s="7">
        <v>7.5</v>
      </c>
      <c r="L251" s="7">
        <f>IFERROR(VLOOKUP(SiscoTable[[#This Row],[Código]],Hoja2!A:B,2,0)*SiscoTable[[#This Row],[Provta(Uns)]],0)</f>
        <v>31.5</v>
      </c>
      <c r="M251" s="7">
        <v>0</v>
      </c>
      <c r="N251" s="7">
        <v>5</v>
      </c>
      <c r="O251" s="7">
        <f>IFERROR(VLOOKUP(SiscoTable[[#This Row],[Código]],Hoja2!A:B,2,0)*SiscoTable[[#This Row],[Stock_actual]],0)</f>
        <v>21</v>
      </c>
      <c r="P251" s="6" t="s">
        <v>218</v>
      </c>
      <c r="Q251" s="7">
        <v>8</v>
      </c>
      <c r="R251" s="7">
        <v>15</v>
      </c>
      <c r="S251" s="7" t="s">
        <v>11926</v>
      </c>
      <c r="BI251"/>
      <c r="BJ251"/>
    </row>
    <row r="252" spans="2:62" x14ac:dyDescent="0.4">
      <c r="B252" s="1">
        <v>10348</v>
      </c>
      <c r="C252" s="6" t="s">
        <v>8</v>
      </c>
      <c r="D252" s="6" t="s">
        <v>30</v>
      </c>
      <c r="E252" s="6" t="s">
        <v>8482</v>
      </c>
      <c r="F252" s="6" t="s">
        <v>1736</v>
      </c>
      <c r="G252" s="6" t="s">
        <v>10362</v>
      </c>
      <c r="H252" s="6" t="s">
        <v>9683</v>
      </c>
      <c r="I252" s="6" t="s">
        <v>10501</v>
      </c>
      <c r="J252" s="6" t="s">
        <v>5</v>
      </c>
      <c r="K252" s="7">
        <v>13.33</v>
      </c>
      <c r="L252" s="7">
        <f>IFERROR(VLOOKUP(SiscoTable[[#This Row],[Código]],Hoja2!A:B,2,0)*SiscoTable[[#This Row],[Provta(Uns)]],0)</f>
        <v>47.988</v>
      </c>
      <c r="M252" s="7">
        <v>72</v>
      </c>
      <c r="N252" s="7">
        <v>1</v>
      </c>
      <c r="O252" s="7">
        <f>IFERROR(VLOOKUP(SiscoTable[[#This Row],[Código]],Hoja2!A:B,2,0)*SiscoTable[[#This Row],[Stock_actual]],0)</f>
        <v>3.6</v>
      </c>
      <c r="P252" s="6" t="s">
        <v>80</v>
      </c>
      <c r="Q252" s="7">
        <v>15</v>
      </c>
      <c r="R252" s="7">
        <v>0</v>
      </c>
      <c r="S252" s="7" t="s">
        <v>11926</v>
      </c>
      <c r="BI252"/>
      <c r="BJ252"/>
    </row>
    <row r="253" spans="2:62" x14ac:dyDescent="0.4">
      <c r="B253" s="1">
        <v>10349</v>
      </c>
      <c r="C253" s="6" t="s">
        <v>8</v>
      </c>
      <c r="D253" s="6" t="s">
        <v>8</v>
      </c>
      <c r="E253" s="6" t="s">
        <v>3268</v>
      </c>
      <c r="F253" s="6" t="s">
        <v>3269</v>
      </c>
      <c r="G253" s="6" t="s">
        <v>3773</v>
      </c>
      <c r="H253" s="6" t="s">
        <v>3816</v>
      </c>
      <c r="I253" s="6" t="s">
        <v>3928</v>
      </c>
      <c r="J253" s="6" t="s">
        <v>5</v>
      </c>
      <c r="K253" s="7">
        <v>0.83</v>
      </c>
      <c r="L253" s="7">
        <f>IFERROR(VLOOKUP(SiscoTable[[#This Row],[Código]],Hoja2!A:B,2,0)*SiscoTable[[#This Row],[Provta(Uns)]],0)</f>
        <v>11.122</v>
      </c>
      <c r="M253" s="7">
        <v>0</v>
      </c>
      <c r="N253" s="7">
        <v>22</v>
      </c>
      <c r="O253" s="7">
        <f>IFERROR(VLOOKUP(SiscoTable[[#This Row],[Código]],Hoja2!A:B,2,0)*SiscoTable[[#This Row],[Stock_actual]],0)</f>
        <v>294.8</v>
      </c>
      <c r="P253" s="6" t="s">
        <v>3929</v>
      </c>
      <c r="Q253" s="7">
        <v>1</v>
      </c>
      <c r="R253" s="7">
        <v>0</v>
      </c>
      <c r="S253" s="7" t="s">
        <v>11927</v>
      </c>
      <c r="BI253"/>
      <c r="BJ253"/>
    </row>
    <row r="254" spans="2:62" x14ac:dyDescent="0.4">
      <c r="B254" s="1">
        <v>10350</v>
      </c>
      <c r="C254" s="6" t="s">
        <v>30</v>
      </c>
      <c r="D254" s="6" t="s">
        <v>8</v>
      </c>
      <c r="E254" s="6" t="s">
        <v>3268</v>
      </c>
      <c r="F254" s="6" t="s">
        <v>3269</v>
      </c>
      <c r="G254" s="6" t="s">
        <v>3773</v>
      </c>
      <c r="H254" s="6" t="s">
        <v>3816</v>
      </c>
      <c r="I254" s="6" t="s">
        <v>3815</v>
      </c>
      <c r="J254" s="6" t="s">
        <v>5</v>
      </c>
      <c r="K254" s="7">
        <v>4</v>
      </c>
      <c r="L254" s="7">
        <f>IFERROR(VLOOKUP(SiscoTable[[#This Row],[Código]],Hoja2!A:B,2,0)*SiscoTable[[#This Row],[Provta(Uns)]],0)</f>
        <v>72</v>
      </c>
      <c r="M254" s="7">
        <v>0</v>
      </c>
      <c r="N254" s="7">
        <v>11</v>
      </c>
      <c r="O254" s="7">
        <f>IFERROR(VLOOKUP(SiscoTable[[#This Row],[Código]],Hoja2!A:B,2,0)*SiscoTable[[#This Row],[Stock_actual]],0)</f>
        <v>198</v>
      </c>
      <c r="P254" s="6" t="s">
        <v>997</v>
      </c>
      <c r="Q254" s="7">
        <v>4</v>
      </c>
      <c r="R254" s="7">
        <v>0</v>
      </c>
      <c r="S254" s="7" t="s">
        <v>11927</v>
      </c>
      <c r="BI254"/>
      <c r="BJ254"/>
    </row>
    <row r="255" spans="2:62" x14ac:dyDescent="0.4">
      <c r="B255" s="1">
        <v>10351</v>
      </c>
      <c r="C255" s="6" t="s">
        <v>8</v>
      </c>
      <c r="D255" s="6" t="s">
        <v>8</v>
      </c>
      <c r="E255" s="6" t="s">
        <v>3268</v>
      </c>
      <c r="F255" s="6" t="s">
        <v>3269</v>
      </c>
      <c r="G255" s="6" t="s">
        <v>3773</v>
      </c>
      <c r="H255" s="6" t="s">
        <v>3816</v>
      </c>
      <c r="I255" s="6" t="s">
        <v>3930</v>
      </c>
      <c r="J255" s="6" t="s">
        <v>5</v>
      </c>
      <c r="K255" s="7">
        <v>0.17</v>
      </c>
      <c r="L255" s="7">
        <f>IFERROR(VLOOKUP(SiscoTable[[#This Row],[Código]],Hoja2!A:B,2,0)*SiscoTable[[#This Row],[Provta(Uns)]],0)</f>
        <v>2.9750000000000001</v>
      </c>
      <c r="M255" s="7">
        <v>0</v>
      </c>
      <c r="N255" s="7">
        <v>-1</v>
      </c>
      <c r="O255" s="7">
        <f>IFERROR(VLOOKUP(SiscoTable[[#This Row],[Código]],Hoja2!A:B,2,0)*SiscoTable[[#This Row],[Stock_actual]],0)</f>
        <v>-17.5</v>
      </c>
      <c r="P255" s="6" t="s">
        <v>7</v>
      </c>
      <c r="Q255" s="7">
        <v>0</v>
      </c>
      <c r="R255" s="7">
        <v>0.6</v>
      </c>
      <c r="S255" s="7" t="s">
        <v>11927</v>
      </c>
      <c r="BI255"/>
      <c r="BJ255"/>
    </row>
    <row r="256" spans="2:62" x14ac:dyDescent="0.4">
      <c r="B256" s="1">
        <v>10354</v>
      </c>
      <c r="C256" s="6" t="s">
        <v>8</v>
      </c>
      <c r="D256" s="6" t="s">
        <v>8</v>
      </c>
      <c r="E256" s="6" t="s">
        <v>3268</v>
      </c>
      <c r="F256" s="6" t="s">
        <v>3269</v>
      </c>
      <c r="G256" s="6" t="s">
        <v>3773</v>
      </c>
      <c r="H256" s="6" t="s">
        <v>3816</v>
      </c>
      <c r="I256" s="6" t="s">
        <v>3931</v>
      </c>
      <c r="J256" s="6" t="s">
        <v>5</v>
      </c>
      <c r="K256" s="7">
        <v>2.5</v>
      </c>
      <c r="L256" s="7">
        <f>IFERROR(VLOOKUP(SiscoTable[[#This Row],[Código]],Hoja2!A:B,2,0)*SiscoTable[[#This Row],[Provta(Uns)]],0)</f>
        <v>23.5</v>
      </c>
      <c r="M256" s="7">
        <v>0</v>
      </c>
      <c r="N256" s="7">
        <v>9</v>
      </c>
      <c r="O256" s="7">
        <f>IFERROR(VLOOKUP(SiscoTable[[#This Row],[Código]],Hoja2!A:B,2,0)*SiscoTable[[#This Row],[Stock_actual]],0)</f>
        <v>84.600000000000009</v>
      </c>
      <c r="P256" s="6" t="s">
        <v>476</v>
      </c>
      <c r="Q256" s="7">
        <v>3</v>
      </c>
      <c r="R256" s="7">
        <v>0</v>
      </c>
      <c r="S256" s="7" t="s">
        <v>11927</v>
      </c>
      <c r="BI256"/>
      <c r="BJ256"/>
    </row>
    <row r="257" spans="2:62" x14ac:dyDescent="0.4">
      <c r="B257" s="1">
        <v>10355</v>
      </c>
      <c r="C257" s="6" t="s">
        <v>25</v>
      </c>
      <c r="D257" s="6" t="s">
        <v>30</v>
      </c>
      <c r="E257" s="6" t="s">
        <v>3268</v>
      </c>
      <c r="F257" s="6" t="s">
        <v>3269</v>
      </c>
      <c r="G257" s="6" t="s">
        <v>3479</v>
      </c>
      <c r="H257" s="6" t="s">
        <v>3518</v>
      </c>
      <c r="I257" s="6" t="s">
        <v>3517</v>
      </c>
      <c r="J257" s="6" t="s">
        <v>5</v>
      </c>
      <c r="K257" s="7">
        <v>24</v>
      </c>
      <c r="L257" s="7">
        <f>IFERROR(VLOOKUP(SiscoTable[[#This Row],[Código]],Hoja2!A:B,2,0)*SiscoTable[[#This Row],[Provta(Uns)]],0)</f>
        <v>364.79999999999995</v>
      </c>
      <c r="M257" s="7">
        <v>0</v>
      </c>
      <c r="N257" s="7">
        <v>0</v>
      </c>
      <c r="O257" s="7">
        <f>IFERROR(VLOOKUP(SiscoTable[[#This Row],[Código]],Hoja2!A:B,2,0)*SiscoTable[[#This Row],[Stock_actual]],0)</f>
        <v>0</v>
      </c>
      <c r="P257" s="6" t="s">
        <v>7</v>
      </c>
      <c r="Q257" s="7">
        <v>26</v>
      </c>
      <c r="R257" s="7">
        <v>48</v>
      </c>
      <c r="S257" s="7" t="s">
        <v>11928</v>
      </c>
      <c r="BI257"/>
      <c r="BJ257"/>
    </row>
    <row r="258" spans="2:62" x14ac:dyDescent="0.4">
      <c r="B258" s="1">
        <v>10357</v>
      </c>
      <c r="C258" s="6" t="s">
        <v>30</v>
      </c>
      <c r="D258" s="6" t="s">
        <v>8</v>
      </c>
      <c r="E258" s="6" t="s">
        <v>3268</v>
      </c>
      <c r="F258" s="6" t="s">
        <v>6059</v>
      </c>
      <c r="G258" s="6" t="s">
        <v>6252</v>
      </c>
      <c r="H258" s="6" t="s">
        <v>6264</v>
      </c>
      <c r="I258" s="6" t="s">
        <v>6263</v>
      </c>
      <c r="J258" s="6" t="s">
        <v>5</v>
      </c>
      <c r="K258" s="7">
        <v>1.5</v>
      </c>
      <c r="L258" s="7">
        <f>IFERROR(VLOOKUP(SiscoTable[[#This Row],[Código]],Hoja2!A:B,2,0)*SiscoTable[[#This Row],[Provta(Uns)]],0)</f>
        <v>124.5</v>
      </c>
      <c r="M258" s="7">
        <v>0</v>
      </c>
      <c r="N258" s="7">
        <v>10</v>
      </c>
      <c r="O258" s="7">
        <f>IFERROR(VLOOKUP(SiscoTable[[#This Row],[Código]],Hoja2!A:B,2,0)*SiscoTable[[#This Row],[Stock_actual]],0)</f>
        <v>830</v>
      </c>
      <c r="P258" s="6" t="s">
        <v>2622</v>
      </c>
      <c r="Q258" s="7">
        <v>2</v>
      </c>
      <c r="R258" s="7">
        <v>0</v>
      </c>
      <c r="S258" s="7" t="s">
        <v>11925</v>
      </c>
      <c r="BI258"/>
      <c r="BJ258"/>
    </row>
    <row r="259" spans="2:62" x14ac:dyDescent="0.4">
      <c r="B259" s="1">
        <v>10358</v>
      </c>
      <c r="C259" s="6" t="s">
        <v>30</v>
      </c>
      <c r="D259" s="6" t="s">
        <v>8</v>
      </c>
      <c r="E259" s="6" t="s">
        <v>3268</v>
      </c>
      <c r="F259" s="6" t="s">
        <v>6059</v>
      </c>
      <c r="G259" s="6" t="s">
        <v>6218</v>
      </c>
      <c r="H259" s="6" t="s">
        <v>6224</v>
      </c>
      <c r="I259" s="6" t="s">
        <v>6223</v>
      </c>
      <c r="J259" s="6" t="s">
        <v>5</v>
      </c>
      <c r="K259" s="7">
        <v>0.5</v>
      </c>
      <c r="L259" s="7">
        <f>IFERROR(VLOOKUP(SiscoTable[[#This Row],[Código]],Hoja2!A:B,2,0)*SiscoTable[[#This Row],[Provta(Uns)]],0)</f>
        <v>42</v>
      </c>
      <c r="M259" s="7">
        <v>0</v>
      </c>
      <c r="N259" s="7">
        <v>11</v>
      </c>
      <c r="O259" s="7">
        <f>IFERROR(VLOOKUP(SiscoTable[[#This Row],[Código]],Hoja2!A:B,2,0)*SiscoTable[[#This Row],[Stock_actual]],0)</f>
        <v>924</v>
      </c>
      <c r="P259" s="6" t="s">
        <v>2077</v>
      </c>
      <c r="Q259" s="7">
        <v>1</v>
      </c>
      <c r="R259" s="7">
        <v>0</v>
      </c>
      <c r="S259" s="7" t="s">
        <v>11925</v>
      </c>
      <c r="BI259"/>
      <c r="BJ259"/>
    </row>
    <row r="260" spans="2:62" x14ac:dyDescent="0.4">
      <c r="B260" s="1">
        <v>10359</v>
      </c>
      <c r="C260" s="6" t="s">
        <v>8</v>
      </c>
      <c r="D260" s="6" t="s">
        <v>8</v>
      </c>
      <c r="E260" s="6" t="s">
        <v>3268</v>
      </c>
      <c r="F260" s="6" t="s">
        <v>3269</v>
      </c>
      <c r="G260" s="6" t="s">
        <v>3773</v>
      </c>
      <c r="H260" s="6" t="s">
        <v>3816</v>
      </c>
      <c r="I260" s="6" t="s">
        <v>3932</v>
      </c>
      <c r="J260" s="6" t="s">
        <v>5</v>
      </c>
      <c r="K260" s="7">
        <v>0.83</v>
      </c>
      <c r="L260" s="7">
        <f>IFERROR(VLOOKUP(SiscoTable[[#This Row],[Código]],Hoja2!A:B,2,0)*SiscoTable[[#This Row],[Provta(Uns)]],0)</f>
        <v>9.9599999999999991</v>
      </c>
      <c r="M260" s="7">
        <v>0</v>
      </c>
      <c r="N260" s="7">
        <v>3</v>
      </c>
      <c r="O260" s="7">
        <f>IFERROR(VLOOKUP(SiscoTable[[#This Row],[Código]],Hoja2!A:B,2,0)*SiscoTable[[#This Row],[Stock_actual]],0)</f>
        <v>36</v>
      </c>
      <c r="P260" s="6" t="s">
        <v>476</v>
      </c>
      <c r="Q260" s="7">
        <v>1</v>
      </c>
      <c r="R260" s="7">
        <v>0</v>
      </c>
      <c r="S260" s="7" t="s">
        <v>11927</v>
      </c>
      <c r="BI260"/>
      <c r="BJ260"/>
    </row>
    <row r="261" spans="2:62" x14ac:dyDescent="0.4">
      <c r="B261" s="1">
        <v>10363</v>
      </c>
      <c r="C261" s="6" t="s">
        <v>8</v>
      </c>
      <c r="D261" s="6" t="s">
        <v>8</v>
      </c>
      <c r="E261" s="6" t="s">
        <v>3268</v>
      </c>
      <c r="F261" s="6" t="s">
        <v>3269</v>
      </c>
      <c r="G261" s="6" t="s">
        <v>3773</v>
      </c>
      <c r="H261" s="6" t="s">
        <v>3816</v>
      </c>
      <c r="I261" s="6" t="s">
        <v>3933</v>
      </c>
      <c r="J261" s="6" t="s">
        <v>496</v>
      </c>
      <c r="K261" s="7">
        <v>0.5</v>
      </c>
      <c r="L261" s="7">
        <f>IFERROR(VLOOKUP(SiscoTable[[#This Row],[Código]],Hoja2!A:B,2,0)*SiscoTable[[#This Row],[Provta(Uns)]],0)</f>
        <v>10.4</v>
      </c>
      <c r="M261" s="7">
        <v>0</v>
      </c>
      <c r="N261" s="7">
        <v>7</v>
      </c>
      <c r="O261" s="7">
        <f>IFERROR(VLOOKUP(SiscoTable[[#This Row],[Código]],Hoja2!A:B,2,0)*SiscoTable[[#This Row],[Stock_actual]],0)</f>
        <v>145.6</v>
      </c>
      <c r="P261" s="6" t="s">
        <v>707</v>
      </c>
      <c r="Q261" s="7">
        <v>1</v>
      </c>
      <c r="R261" s="7">
        <v>0</v>
      </c>
      <c r="S261" s="7" t="s">
        <v>11927</v>
      </c>
      <c r="BI261"/>
      <c r="BJ261"/>
    </row>
    <row r="262" spans="2:62" x14ac:dyDescent="0.4">
      <c r="B262" s="1">
        <v>10364</v>
      </c>
      <c r="C262" s="6" t="s">
        <v>8</v>
      </c>
      <c r="D262" s="6" t="s">
        <v>8</v>
      </c>
      <c r="E262" s="6" t="s">
        <v>3268</v>
      </c>
      <c r="F262" s="6" t="s">
        <v>3269</v>
      </c>
      <c r="G262" s="6" t="s">
        <v>3773</v>
      </c>
      <c r="H262" s="6" t="s">
        <v>3816</v>
      </c>
      <c r="I262" s="6" t="s">
        <v>3934</v>
      </c>
      <c r="J262" s="6" t="s">
        <v>496</v>
      </c>
      <c r="K262" s="7">
        <v>0.33</v>
      </c>
      <c r="L262" s="7">
        <f>IFERROR(VLOOKUP(SiscoTable[[#This Row],[Código]],Hoja2!A:B,2,0)*SiscoTable[[#This Row],[Provta(Uns)]],0)</f>
        <v>6.7980000000000009</v>
      </c>
      <c r="M262" s="7">
        <v>0</v>
      </c>
      <c r="N262" s="7">
        <v>21</v>
      </c>
      <c r="O262" s="7">
        <f>IFERROR(VLOOKUP(SiscoTable[[#This Row],[Código]],Hoja2!A:B,2,0)*SiscoTable[[#This Row],[Stock_actual]],0)</f>
        <v>432.6</v>
      </c>
      <c r="P262" s="6" t="s">
        <v>3935</v>
      </c>
      <c r="Q262" s="7">
        <v>0</v>
      </c>
      <c r="R262" s="7">
        <v>0</v>
      </c>
      <c r="S262" s="7" t="s">
        <v>11927</v>
      </c>
      <c r="BI262"/>
      <c r="BJ262"/>
    </row>
    <row r="263" spans="2:62" x14ac:dyDescent="0.4">
      <c r="B263" s="1">
        <v>10365</v>
      </c>
      <c r="C263" s="6" t="s">
        <v>8</v>
      </c>
      <c r="D263" s="6" t="s">
        <v>8</v>
      </c>
      <c r="E263" s="6" t="s">
        <v>3268</v>
      </c>
      <c r="F263" s="6" t="s">
        <v>3269</v>
      </c>
      <c r="G263" s="6" t="s">
        <v>3773</v>
      </c>
      <c r="H263" s="6" t="s">
        <v>3816</v>
      </c>
      <c r="I263" s="6" t="s">
        <v>3936</v>
      </c>
      <c r="J263" s="6" t="s">
        <v>496</v>
      </c>
      <c r="K263" s="7">
        <v>0.5</v>
      </c>
      <c r="L263" s="7">
        <f>IFERROR(VLOOKUP(SiscoTable[[#This Row],[Código]],Hoja2!A:B,2,0)*SiscoTable[[#This Row],[Provta(Uns)]],0)</f>
        <v>10.3</v>
      </c>
      <c r="M263" s="7">
        <v>0</v>
      </c>
      <c r="N263" s="7">
        <v>14</v>
      </c>
      <c r="O263" s="7">
        <f>IFERROR(VLOOKUP(SiscoTable[[#This Row],[Código]],Hoja2!A:B,2,0)*SiscoTable[[#This Row],[Stock_actual]],0)</f>
        <v>288.40000000000003</v>
      </c>
      <c r="P263" s="6" t="s">
        <v>3937</v>
      </c>
      <c r="Q263" s="7">
        <v>1</v>
      </c>
      <c r="R263" s="7">
        <v>0</v>
      </c>
      <c r="S263" s="7" t="s">
        <v>11927</v>
      </c>
      <c r="BI263"/>
      <c r="BJ263"/>
    </row>
    <row r="264" spans="2:62" x14ac:dyDescent="0.4">
      <c r="B264" s="1">
        <v>10366</v>
      </c>
      <c r="C264" s="6" t="s">
        <v>8</v>
      </c>
      <c r="D264" s="6" t="s">
        <v>8</v>
      </c>
      <c r="E264" s="6" t="s">
        <v>3268</v>
      </c>
      <c r="F264" s="6" t="s">
        <v>3269</v>
      </c>
      <c r="G264" s="6" t="s">
        <v>3773</v>
      </c>
      <c r="H264" s="6" t="s">
        <v>3816</v>
      </c>
      <c r="I264" s="6" t="s">
        <v>3938</v>
      </c>
      <c r="J264" s="6" t="s">
        <v>496</v>
      </c>
      <c r="K264" s="7">
        <v>0.33</v>
      </c>
      <c r="L264" s="7">
        <f>IFERROR(VLOOKUP(SiscoTable[[#This Row],[Código]],Hoja2!A:B,2,0)*SiscoTable[[#This Row],[Provta(Uns)]],0)</f>
        <v>8.0519999999999996</v>
      </c>
      <c r="M264" s="7">
        <v>0</v>
      </c>
      <c r="N264" s="7">
        <v>7</v>
      </c>
      <c r="O264" s="7">
        <f>IFERROR(VLOOKUP(SiscoTable[[#This Row],[Código]],Hoja2!A:B,2,0)*SiscoTable[[#This Row],[Stock_actual]],0)</f>
        <v>170.79999999999998</v>
      </c>
      <c r="P264" s="6" t="s">
        <v>2138</v>
      </c>
      <c r="Q264" s="7">
        <v>0</v>
      </c>
      <c r="R264" s="7">
        <v>0</v>
      </c>
      <c r="S264" s="7" t="s">
        <v>11927</v>
      </c>
      <c r="BI264"/>
      <c r="BJ264"/>
    </row>
    <row r="265" spans="2:62" x14ac:dyDescent="0.4">
      <c r="B265" s="1">
        <v>10367</v>
      </c>
      <c r="C265" s="6" t="s">
        <v>8</v>
      </c>
      <c r="D265" s="6" t="s">
        <v>8</v>
      </c>
      <c r="E265" s="6" t="s">
        <v>3268</v>
      </c>
      <c r="F265" s="6" t="s">
        <v>3269</v>
      </c>
      <c r="G265" s="6" t="s">
        <v>3773</v>
      </c>
      <c r="H265" s="6" t="s">
        <v>3816</v>
      </c>
      <c r="I265" s="6" t="s">
        <v>3939</v>
      </c>
      <c r="J265" s="6" t="s">
        <v>496</v>
      </c>
      <c r="K265" s="7">
        <v>0.33</v>
      </c>
      <c r="L265" s="7">
        <f>IFERROR(VLOOKUP(SiscoTable[[#This Row],[Código]],Hoja2!A:B,2,0)*SiscoTable[[#This Row],[Provta(Uns)]],0)</f>
        <v>6.8310000000000004</v>
      </c>
      <c r="M265" s="7">
        <v>0</v>
      </c>
      <c r="N265" s="7">
        <v>10</v>
      </c>
      <c r="O265" s="7">
        <f>IFERROR(VLOOKUP(SiscoTable[[#This Row],[Código]],Hoja2!A:B,2,0)*SiscoTable[[#This Row],[Stock_actual]],0)</f>
        <v>207</v>
      </c>
      <c r="P265" s="6" t="s">
        <v>1250</v>
      </c>
      <c r="Q265" s="7">
        <v>0</v>
      </c>
      <c r="R265" s="7">
        <v>0</v>
      </c>
      <c r="S265" s="7" t="s">
        <v>11927</v>
      </c>
      <c r="BI265"/>
      <c r="BJ265"/>
    </row>
    <row r="266" spans="2:62" x14ac:dyDescent="0.4">
      <c r="B266" s="1">
        <v>10368</v>
      </c>
      <c r="C266" s="6" t="s">
        <v>8</v>
      </c>
      <c r="D266" s="6" t="s">
        <v>8</v>
      </c>
      <c r="E266" s="6" t="s">
        <v>3268</v>
      </c>
      <c r="F266" s="6" t="s">
        <v>3269</v>
      </c>
      <c r="G266" s="6" t="s">
        <v>3773</v>
      </c>
      <c r="H266" s="6" t="s">
        <v>3816</v>
      </c>
      <c r="I266" s="6" t="s">
        <v>3940</v>
      </c>
      <c r="J266" s="6" t="s">
        <v>496</v>
      </c>
      <c r="K266" s="7">
        <v>0</v>
      </c>
      <c r="L266" s="7">
        <f>IFERROR(VLOOKUP(SiscoTable[[#This Row],[Código]],Hoja2!A:B,2,0)*SiscoTable[[#This Row],[Provta(Uns)]],0)</f>
        <v>0</v>
      </c>
      <c r="M266" s="7">
        <v>0</v>
      </c>
      <c r="N266" s="7">
        <v>11</v>
      </c>
      <c r="O266" s="7">
        <f>IFERROR(VLOOKUP(SiscoTable[[#This Row],[Código]],Hoja2!A:B,2,0)*SiscoTable[[#This Row],[Stock_actual]],0)</f>
        <v>227.7</v>
      </c>
      <c r="P266" s="6" t="s">
        <v>134</v>
      </c>
      <c r="Q266" s="7">
        <v>0</v>
      </c>
      <c r="R266" s="7">
        <v>0</v>
      </c>
      <c r="S266" s="7" t="s">
        <v>11927</v>
      </c>
      <c r="BI266"/>
      <c r="BJ266"/>
    </row>
    <row r="267" spans="2:62" x14ac:dyDescent="0.4">
      <c r="B267" s="1">
        <v>10369</v>
      </c>
      <c r="C267" s="6" t="s">
        <v>8</v>
      </c>
      <c r="D267" s="6" t="s">
        <v>8</v>
      </c>
      <c r="E267" s="6" t="s">
        <v>3268</v>
      </c>
      <c r="F267" s="6" t="s">
        <v>3269</v>
      </c>
      <c r="G267" s="6" t="s">
        <v>3773</v>
      </c>
      <c r="H267" s="6" t="s">
        <v>3816</v>
      </c>
      <c r="I267" s="6" t="s">
        <v>3941</v>
      </c>
      <c r="J267" s="6" t="s">
        <v>496</v>
      </c>
      <c r="K267" s="7">
        <v>0.33</v>
      </c>
      <c r="L267" s="7">
        <f>IFERROR(VLOOKUP(SiscoTable[[#This Row],[Código]],Hoja2!A:B,2,0)*SiscoTable[[#This Row],[Provta(Uns)]],0)</f>
        <v>6.8310000000000004</v>
      </c>
      <c r="M267" s="7">
        <v>0</v>
      </c>
      <c r="N267" s="7">
        <v>12</v>
      </c>
      <c r="O267" s="7">
        <f>IFERROR(VLOOKUP(SiscoTable[[#This Row],[Código]],Hoja2!A:B,2,0)*SiscoTable[[#This Row],[Stock_actual]],0)</f>
        <v>248.39999999999998</v>
      </c>
      <c r="P267" s="6" t="s">
        <v>3942</v>
      </c>
      <c r="Q267" s="7">
        <v>0</v>
      </c>
      <c r="R267" s="7">
        <v>0</v>
      </c>
      <c r="S267" s="7" t="s">
        <v>11927</v>
      </c>
      <c r="BI267"/>
      <c r="BJ267"/>
    </row>
    <row r="268" spans="2:62" x14ac:dyDescent="0.4">
      <c r="B268" s="1">
        <v>10370</v>
      </c>
      <c r="C268" s="6" t="s">
        <v>8</v>
      </c>
      <c r="D268" s="6" t="s">
        <v>8</v>
      </c>
      <c r="E268" s="6" t="s">
        <v>3268</v>
      </c>
      <c r="F268" s="6" t="s">
        <v>3269</v>
      </c>
      <c r="G268" s="6" t="s">
        <v>3773</v>
      </c>
      <c r="H268" s="6" t="s">
        <v>3816</v>
      </c>
      <c r="I268" s="6" t="s">
        <v>3943</v>
      </c>
      <c r="J268" s="6" t="s">
        <v>496</v>
      </c>
      <c r="K268" s="7">
        <v>0.17</v>
      </c>
      <c r="L268" s="7">
        <f>IFERROR(VLOOKUP(SiscoTable[[#This Row],[Código]],Hoja2!A:B,2,0)*SiscoTable[[#This Row],[Provta(Uns)]],0)</f>
        <v>3.5190000000000001</v>
      </c>
      <c r="M268" s="7">
        <v>0</v>
      </c>
      <c r="N268" s="7">
        <v>17</v>
      </c>
      <c r="O268" s="7">
        <f>IFERROR(VLOOKUP(SiscoTable[[#This Row],[Código]],Hoja2!A:B,2,0)*SiscoTable[[#This Row],[Stock_actual]],0)</f>
        <v>351.9</v>
      </c>
      <c r="P268" s="6" t="s">
        <v>3944</v>
      </c>
      <c r="Q268" s="7">
        <v>0</v>
      </c>
      <c r="R268" s="7">
        <v>0</v>
      </c>
      <c r="S268" s="7" t="s">
        <v>11927</v>
      </c>
      <c r="BI268"/>
      <c r="BJ268"/>
    </row>
    <row r="269" spans="2:62" x14ac:dyDescent="0.4">
      <c r="B269" s="1">
        <v>10371</v>
      </c>
      <c r="C269" s="6" t="s">
        <v>8</v>
      </c>
      <c r="D269" s="6" t="s">
        <v>8</v>
      </c>
      <c r="E269" s="6" t="s">
        <v>3268</v>
      </c>
      <c r="F269" s="6" t="s">
        <v>3269</v>
      </c>
      <c r="G269" s="6" t="s">
        <v>3773</v>
      </c>
      <c r="H269" s="6" t="s">
        <v>3816</v>
      </c>
      <c r="I269" s="6" t="s">
        <v>3945</v>
      </c>
      <c r="J269" s="6" t="s">
        <v>5</v>
      </c>
      <c r="K269" s="7">
        <v>2.83</v>
      </c>
      <c r="L269" s="7">
        <f>IFERROR(VLOOKUP(SiscoTable[[#This Row],[Código]],Hoja2!A:B,2,0)*SiscoTable[[#This Row],[Provta(Uns)]],0)</f>
        <v>10.754</v>
      </c>
      <c r="M269" s="7">
        <v>0</v>
      </c>
      <c r="N269" s="7">
        <v>8</v>
      </c>
      <c r="O269" s="7">
        <f>IFERROR(VLOOKUP(SiscoTable[[#This Row],[Código]],Hoja2!A:B,2,0)*SiscoTable[[#This Row],[Stock_actual]],0)</f>
        <v>30.4</v>
      </c>
      <c r="P269" s="6" t="s">
        <v>539</v>
      </c>
      <c r="Q269" s="7">
        <v>3</v>
      </c>
      <c r="R269" s="7">
        <v>0</v>
      </c>
      <c r="S269" s="7" t="s">
        <v>11927</v>
      </c>
      <c r="BI269"/>
      <c r="BJ269"/>
    </row>
    <row r="270" spans="2:62" x14ac:dyDescent="0.4">
      <c r="B270" s="1">
        <v>10372</v>
      </c>
      <c r="C270" s="6" t="s">
        <v>8</v>
      </c>
      <c r="D270" s="6" t="s">
        <v>8</v>
      </c>
      <c r="E270" s="6" t="s">
        <v>3268</v>
      </c>
      <c r="F270" s="6" t="s">
        <v>3269</v>
      </c>
      <c r="G270" s="6" t="s">
        <v>3773</v>
      </c>
      <c r="H270" s="6" t="s">
        <v>3816</v>
      </c>
      <c r="I270" s="6" t="s">
        <v>3946</v>
      </c>
      <c r="J270" s="6" t="s">
        <v>496</v>
      </c>
      <c r="K270" s="7">
        <v>0</v>
      </c>
      <c r="L270" s="7">
        <f>IFERROR(VLOOKUP(SiscoTable[[#This Row],[Código]],Hoja2!A:B,2,0)*SiscoTable[[#This Row],[Provta(Uns)]],0)</f>
        <v>0</v>
      </c>
      <c r="M270" s="7">
        <v>0</v>
      </c>
      <c r="N270" s="7">
        <v>0</v>
      </c>
      <c r="O270" s="7">
        <f>IFERROR(VLOOKUP(SiscoTable[[#This Row],[Código]],Hoja2!A:B,2,0)*SiscoTable[[#This Row],[Stock_actual]],0)</f>
        <v>0</v>
      </c>
      <c r="P270" s="6" t="s">
        <v>7</v>
      </c>
      <c r="Q270" s="7">
        <v>0</v>
      </c>
      <c r="R270" s="7">
        <v>0</v>
      </c>
      <c r="S270" s="7" t="s">
        <v>11927</v>
      </c>
      <c r="BI270"/>
      <c r="BJ270"/>
    </row>
    <row r="271" spans="2:62" x14ac:dyDescent="0.4">
      <c r="B271" s="1">
        <v>10373</v>
      </c>
      <c r="C271" s="6" t="s">
        <v>8</v>
      </c>
      <c r="D271" s="6" t="s">
        <v>8</v>
      </c>
      <c r="E271" s="6" t="s">
        <v>3268</v>
      </c>
      <c r="F271" s="6" t="s">
        <v>3269</v>
      </c>
      <c r="G271" s="6" t="s">
        <v>4211</v>
      </c>
      <c r="H271" s="6" t="s">
        <v>3816</v>
      </c>
      <c r="I271" s="6" t="s">
        <v>4226</v>
      </c>
      <c r="J271" s="6" t="s">
        <v>5</v>
      </c>
      <c r="K271" s="7">
        <v>0</v>
      </c>
      <c r="L271" s="7">
        <f>IFERROR(VLOOKUP(SiscoTable[[#This Row],[Código]],Hoja2!A:B,2,0)*SiscoTable[[#This Row],[Provta(Uns)]],0)</f>
        <v>0</v>
      </c>
      <c r="M271" s="7">
        <v>0</v>
      </c>
      <c r="N271" s="7">
        <v>0</v>
      </c>
      <c r="O271" s="7">
        <f>IFERROR(VLOOKUP(SiscoTable[[#This Row],[Código]],Hoja2!A:B,2,0)*SiscoTable[[#This Row],[Stock_actual]],0)</f>
        <v>0</v>
      </c>
      <c r="P271" s="6" t="s">
        <v>7</v>
      </c>
      <c r="Q271" s="7">
        <v>0</v>
      </c>
      <c r="R271" s="7">
        <v>0</v>
      </c>
      <c r="S271" s="7" t="s">
        <v>11927</v>
      </c>
      <c r="BI271"/>
      <c r="BJ271"/>
    </row>
    <row r="272" spans="2:62" x14ac:dyDescent="0.4">
      <c r="B272" s="1">
        <v>10374</v>
      </c>
      <c r="C272" s="6" t="s">
        <v>25</v>
      </c>
      <c r="D272" s="6" t="s">
        <v>30</v>
      </c>
      <c r="E272" s="6" t="s">
        <v>3268</v>
      </c>
      <c r="F272" s="6" t="s">
        <v>6059</v>
      </c>
      <c r="G272" s="6" t="s">
        <v>6392</v>
      </c>
      <c r="H272" s="6" t="s">
        <v>3457</v>
      </c>
      <c r="I272" s="6" t="s">
        <v>6398</v>
      </c>
      <c r="J272" s="6" t="s">
        <v>5</v>
      </c>
      <c r="K272" s="7">
        <v>4.5</v>
      </c>
      <c r="L272" s="7">
        <f>IFERROR(VLOOKUP(SiscoTable[[#This Row],[Código]],Hoja2!A:B,2,0)*SiscoTable[[#This Row],[Provta(Uns)]],0)</f>
        <v>130.04999999999998</v>
      </c>
      <c r="M272" s="7">
        <v>0</v>
      </c>
      <c r="N272" s="7">
        <v>22</v>
      </c>
      <c r="O272" s="7">
        <f>IFERROR(VLOOKUP(SiscoTable[[#This Row],[Código]],Hoja2!A:B,2,0)*SiscoTable[[#This Row],[Stock_actual]],0)</f>
        <v>635.79999999999995</v>
      </c>
      <c r="P272" s="6" t="s">
        <v>1508</v>
      </c>
      <c r="Q272" s="7">
        <v>5</v>
      </c>
      <c r="R272" s="7">
        <v>0</v>
      </c>
      <c r="S272" s="7" t="s">
        <v>11925</v>
      </c>
      <c r="BI272"/>
      <c r="BJ272"/>
    </row>
    <row r="273" spans="2:62" x14ac:dyDescent="0.4">
      <c r="B273" s="1">
        <v>10375</v>
      </c>
      <c r="C273" s="6" t="s">
        <v>8</v>
      </c>
      <c r="D273" s="6" t="s">
        <v>8</v>
      </c>
      <c r="E273" s="6" t="s">
        <v>3268</v>
      </c>
      <c r="F273" s="6" t="s">
        <v>61</v>
      </c>
      <c r="G273" s="6" t="s">
        <v>8157</v>
      </c>
      <c r="H273" s="6" t="s">
        <v>3816</v>
      </c>
      <c r="I273" s="6" t="s">
        <v>8252</v>
      </c>
      <c r="J273" s="6" t="s">
        <v>496</v>
      </c>
      <c r="K273" s="7">
        <v>0</v>
      </c>
      <c r="L273" s="7">
        <f>IFERROR(VLOOKUP(SiscoTable[[#This Row],[Código]],Hoja2!A:B,2,0)*SiscoTable[[#This Row],[Provta(Uns)]],0)</f>
        <v>0</v>
      </c>
      <c r="M273" s="7">
        <v>0</v>
      </c>
      <c r="N273" s="7">
        <v>0</v>
      </c>
      <c r="O273" s="7">
        <f>IFERROR(VLOOKUP(SiscoTable[[#This Row],[Código]],Hoja2!A:B,2,0)*SiscoTable[[#This Row],[Stock_actual]],0)</f>
        <v>0</v>
      </c>
      <c r="P273" s="6" t="s">
        <v>7</v>
      </c>
      <c r="Q273" s="7">
        <v>0</v>
      </c>
      <c r="R273" s="7">
        <v>0</v>
      </c>
      <c r="S273" s="7" t="s">
        <v>11927</v>
      </c>
      <c r="BI273"/>
      <c r="BJ273"/>
    </row>
    <row r="274" spans="2:62" x14ac:dyDescent="0.4">
      <c r="B274" s="1">
        <v>10376</v>
      </c>
      <c r="C274" s="6" t="s">
        <v>8</v>
      </c>
      <c r="D274" s="6" t="s">
        <v>8</v>
      </c>
      <c r="E274" s="6" t="s">
        <v>3268</v>
      </c>
      <c r="F274" s="6" t="s">
        <v>3269</v>
      </c>
      <c r="G274" s="6" t="s">
        <v>4211</v>
      </c>
      <c r="H274" s="6" t="s">
        <v>3816</v>
      </c>
      <c r="I274" s="6" t="s">
        <v>4227</v>
      </c>
      <c r="J274" s="6" t="s">
        <v>496</v>
      </c>
      <c r="K274" s="7">
        <v>0</v>
      </c>
      <c r="L274" s="7">
        <f>IFERROR(VLOOKUP(SiscoTable[[#This Row],[Código]],Hoja2!A:B,2,0)*SiscoTable[[#This Row],[Provta(Uns)]],0)</f>
        <v>0</v>
      </c>
      <c r="M274" s="7">
        <v>0</v>
      </c>
      <c r="N274" s="7">
        <v>0</v>
      </c>
      <c r="O274" s="7">
        <f>IFERROR(VLOOKUP(SiscoTable[[#This Row],[Código]],Hoja2!A:B,2,0)*SiscoTable[[#This Row],[Stock_actual]],0)</f>
        <v>0</v>
      </c>
      <c r="P274" s="6" t="s">
        <v>7</v>
      </c>
      <c r="Q274" s="7">
        <v>0</v>
      </c>
      <c r="R274" s="7">
        <v>0</v>
      </c>
      <c r="S274" s="7" t="s">
        <v>11927</v>
      </c>
      <c r="BI274"/>
      <c r="BJ274"/>
    </row>
    <row r="275" spans="2:62" x14ac:dyDescent="0.4">
      <c r="B275" s="1">
        <v>10377</v>
      </c>
      <c r="C275" s="6" t="s">
        <v>8</v>
      </c>
      <c r="D275" s="6" t="s">
        <v>8</v>
      </c>
      <c r="E275" s="6" t="s">
        <v>3268</v>
      </c>
      <c r="F275" s="6" t="s">
        <v>3269</v>
      </c>
      <c r="G275" s="6" t="s">
        <v>4211</v>
      </c>
      <c r="H275" s="6" t="s">
        <v>3816</v>
      </c>
      <c r="I275" s="6" t="s">
        <v>4228</v>
      </c>
      <c r="J275" s="6" t="s">
        <v>496</v>
      </c>
      <c r="K275" s="7">
        <v>2.83</v>
      </c>
      <c r="L275" s="7">
        <f>IFERROR(VLOOKUP(SiscoTable[[#This Row],[Código]],Hoja2!A:B,2,0)*SiscoTable[[#This Row],[Provta(Uns)]],0)</f>
        <v>11.32</v>
      </c>
      <c r="M275" s="7">
        <v>0</v>
      </c>
      <c r="N275" s="7">
        <v>2</v>
      </c>
      <c r="O275" s="7">
        <f>IFERROR(VLOOKUP(SiscoTable[[#This Row],[Código]],Hoja2!A:B,2,0)*SiscoTable[[#This Row],[Stock_actual]],0)</f>
        <v>8</v>
      </c>
      <c r="P275" s="6" t="s">
        <v>256</v>
      </c>
      <c r="Q275" s="7">
        <v>3</v>
      </c>
      <c r="R275" s="7">
        <v>5.38</v>
      </c>
      <c r="S275" s="7" t="s">
        <v>11927</v>
      </c>
      <c r="BI275"/>
      <c r="BJ275"/>
    </row>
    <row r="276" spans="2:62" x14ac:dyDescent="0.4">
      <c r="B276" s="1">
        <v>10378</v>
      </c>
      <c r="C276" s="6" t="s">
        <v>8</v>
      </c>
      <c r="D276" s="6" t="s">
        <v>8</v>
      </c>
      <c r="E276" s="6" t="s">
        <v>3268</v>
      </c>
      <c r="F276" s="6" t="s">
        <v>3269</v>
      </c>
      <c r="G276" s="6" t="s">
        <v>4211</v>
      </c>
      <c r="H276" s="6" t="s">
        <v>3816</v>
      </c>
      <c r="I276" s="6" t="s">
        <v>4229</v>
      </c>
      <c r="J276" s="6" t="s">
        <v>496</v>
      </c>
      <c r="K276" s="7">
        <v>0</v>
      </c>
      <c r="L276" s="7">
        <f>IFERROR(VLOOKUP(SiscoTable[[#This Row],[Código]],Hoja2!A:B,2,0)*SiscoTable[[#This Row],[Provta(Uns)]],0)</f>
        <v>0</v>
      </c>
      <c r="M276" s="7">
        <v>0</v>
      </c>
      <c r="N276" s="7">
        <v>0</v>
      </c>
      <c r="O276" s="7">
        <f>IFERROR(VLOOKUP(SiscoTable[[#This Row],[Código]],Hoja2!A:B,2,0)*SiscoTable[[#This Row],[Stock_actual]],0)</f>
        <v>0</v>
      </c>
      <c r="P276" s="6" t="s">
        <v>7</v>
      </c>
      <c r="Q276" s="7">
        <v>0</v>
      </c>
      <c r="R276" s="7">
        <v>0</v>
      </c>
      <c r="S276" s="7" t="s">
        <v>11927</v>
      </c>
      <c r="BI276"/>
      <c r="BJ276"/>
    </row>
    <row r="277" spans="2:62" x14ac:dyDescent="0.4">
      <c r="B277" s="1">
        <v>10379</v>
      </c>
      <c r="C277" s="6" t="s">
        <v>8</v>
      </c>
      <c r="D277" s="6" t="s">
        <v>8</v>
      </c>
      <c r="E277" s="6" t="s">
        <v>3268</v>
      </c>
      <c r="F277" s="6" t="s">
        <v>3269</v>
      </c>
      <c r="G277" s="6" t="s">
        <v>3773</v>
      </c>
      <c r="H277" s="6" t="s">
        <v>3816</v>
      </c>
      <c r="I277" s="6" t="s">
        <v>3947</v>
      </c>
      <c r="J277" s="6" t="s">
        <v>496</v>
      </c>
      <c r="K277" s="7">
        <v>3</v>
      </c>
      <c r="L277" s="7">
        <f>IFERROR(VLOOKUP(SiscoTable[[#This Row],[Código]],Hoja2!A:B,2,0)*SiscoTable[[#This Row],[Provta(Uns)]],0)</f>
        <v>11.399999999999999</v>
      </c>
      <c r="M277" s="7">
        <v>0</v>
      </c>
      <c r="N277" s="7">
        <v>3</v>
      </c>
      <c r="O277" s="7">
        <f>IFERROR(VLOOKUP(SiscoTable[[#This Row],[Código]],Hoja2!A:B,2,0)*SiscoTable[[#This Row],[Stock_actual]],0)</f>
        <v>11.399999999999999</v>
      </c>
      <c r="P277" s="6" t="s">
        <v>110</v>
      </c>
      <c r="Q277" s="7">
        <v>3</v>
      </c>
      <c r="R277" s="7">
        <v>6</v>
      </c>
      <c r="S277" s="7" t="s">
        <v>11927</v>
      </c>
      <c r="BI277"/>
      <c r="BJ277"/>
    </row>
    <row r="278" spans="2:62" x14ac:dyDescent="0.4">
      <c r="B278" s="1">
        <v>10380</v>
      </c>
      <c r="C278" s="6" t="s">
        <v>8</v>
      </c>
      <c r="D278" s="6" t="s">
        <v>8</v>
      </c>
      <c r="E278" s="6" t="s">
        <v>3268</v>
      </c>
      <c r="F278" s="6" t="s">
        <v>3269</v>
      </c>
      <c r="G278" s="6" t="s">
        <v>4211</v>
      </c>
      <c r="H278" s="6" t="s">
        <v>3816</v>
      </c>
      <c r="I278" s="6" t="s">
        <v>4230</v>
      </c>
      <c r="J278" s="6" t="s">
        <v>496</v>
      </c>
      <c r="K278" s="7">
        <v>1.5</v>
      </c>
      <c r="L278" s="7">
        <f>IFERROR(VLOOKUP(SiscoTable[[#This Row],[Código]],Hoja2!A:B,2,0)*SiscoTable[[#This Row],[Provta(Uns)]],0)</f>
        <v>6</v>
      </c>
      <c r="M278" s="7">
        <v>0</v>
      </c>
      <c r="N278" s="7">
        <v>0</v>
      </c>
      <c r="O278" s="7">
        <f>IFERROR(VLOOKUP(SiscoTable[[#This Row],[Código]],Hoja2!A:B,2,0)*SiscoTable[[#This Row],[Stock_actual]],0)</f>
        <v>0</v>
      </c>
      <c r="P278" s="6" t="s">
        <v>7</v>
      </c>
      <c r="Q278" s="7">
        <v>2</v>
      </c>
      <c r="R278" s="7">
        <v>3</v>
      </c>
      <c r="S278" s="7" t="s">
        <v>11927</v>
      </c>
      <c r="BI278"/>
      <c r="BJ278"/>
    </row>
    <row r="279" spans="2:62" x14ac:dyDescent="0.4">
      <c r="B279" s="1">
        <v>10381</v>
      </c>
      <c r="C279" s="6" t="s">
        <v>8</v>
      </c>
      <c r="D279" s="6" t="s">
        <v>8</v>
      </c>
      <c r="E279" s="6" t="s">
        <v>3268</v>
      </c>
      <c r="F279" s="6" t="s">
        <v>3269</v>
      </c>
      <c r="G279" s="6" t="s">
        <v>3773</v>
      </c>
      <c r="H279" s="6" t="s">
        <v>3816</v>
      </c>
      <c r="I279" s="6" t="s">
        <v>3948</v>
      </c>
      <c r="J279" s="6" t="s">
        <v>496</v>
      </c>
      <c r="K279" s="7">
        <v>0</v>
      </c>
      <c r="L279" s="7">
        <f>IFERROR(VLOOKUP(SiscoTable[[#This Row],[Código]],Hoja2!A:B,2,0)*SiscoTable[[#This Row],[Provta(Uns)]],0)</f>
        <v>0</v>
      </c>
      <c r="M279" s="7">
        <v>0</v>
      </c>
      <c r="N279" s="7">
        <v>0</v>
      </c>
      <c r="O279" s="7">
        <f>IFERROR(VLOOKUP(SiscoTable[[#This Row],[Código]],Hoja2!A:B,2,0)*SiscoTable[[#This Row],[Stock_actual]],0)</f>
        <v>0</v>
      </c>
      <c r="P279" s="6" t="s">
        <v>7</v>
      </c>
      <c r="Q279" s="7">
        <v>0</v>
      </c>
      <c r="R279" s="7">
        <v>0</v>
      </c>
      <c r="S279" s="7" t="s">
        <v>11927</v>
      </c>
      <c r="BI279"/>
      <c r="BJ279"/>
    </row>
    <row r="280" spans="2:62" x14ac:dyDescent="0.4">
      <c r="B280" s="1">
        <v>10382</v>
      </c>
      <c r="C280" s="6" t="s">
        <v>8</v>
      </c>
      <c r="D280" s="6" t="s">
        <v>8</v>
      </c>
      <c r="E280" s="6" t="s">
        <v>3268</v>
      </c>
      <c r="F280" s="6" t="s">
        <v>3269</v>
      </c>
      <c r="G280" s="6" t="s">
        <v>3773</v>
      </c>
      <c r="H280" s="6" t="s">
        <v>3816</v>
      </c>
      <c r="I280" s="6" t="s">
        <v>3949</v>
      </c>
      <c r="J280" s="6" t="s">
        <v>496</v>
      </c>
      <c r="K280" s="7">
        <v>0</v>
      </c>
      <c r="L280" s="7">
        <f>IFERROR(VLOOKUP(SiscoTable[[#This Row],[Código]],Hoja2!A:B,2,0)*SiscoTable[[#This Row],[Provta(Uns)]],0)</f>
        <v>0</v>
      </c>
      <c r="M280" s="7">
        <v>0</v>
      </c>
      <c r="N280" s="7">
        <v>0</v>
      </c>
      <c r="O280" s="7">
        <f>IFERROR(VLOOKUP(SiscoTable[[#This Row],[Código]],Hoja2!A:B,2,0)*SiscoTable[[#This Row],[Stock_actual]],0)</f>
        <v>0</v>
      </c>
      <c r="P280" s="6" t="s">
        <v>7</v>
      </c>
      <c r="Q280" s="7">
        <v>0</v>
      </c>
      <c r="R280" s="7">
        <v>0</v>
      </c>
      <c r="S280" s="7" t="s">
        <v>11927</v>
      </c>
      <c r="BI280"/>
      <c r="BJ280"/>
    </row>
    <row r="281" spans="2:62" x14ac:dyDescent="0.4">
      <c r="B281" s="1">
        <v>10383</v>
      </c>
      <c r="C281" s="6" t="s">
        <v>8</v>
      </c>
      <c r="D281" s="6" t="s">
        <v>8</v>
      </c>
      <c r="E281" s="6" t="s">
        <v>3268</v>
      </c>
      <c r="F281" s="6" t="s">
        <v>3269</v>
      </c>
      <c r="G281" s="6" t="s">
        <v>4996</v>
      </c>
      <c r="H281" s="6" t="s">
        <v>3816</v>
      </c>
      <c r="I281" s="6" t="s">
        <v>5073</v>
      </c>
      <c r="J281" s="6" t="s">
        <v>496</v>
      </c>
      <c r="K281" s="7">
        <v>0</v>
      </c>
      <c r="L281" s="7">
        <f>IFERROR(VLOOKUP(SiscoTable[[#This Row],[Código]],Hoja2!A:B,2,0)*SiscoTable[[#This Row],[Provta(Uns)]],0)</f>
        <v>0</v>
      </c>
      <c r="M281" s="7">
        <v>0</v>
      </c>
      <c r="N281" s="7">
        <v>0</v>
      </c>
      <c r="O281" s="7">
        <f>IFERROR(VLOOKUP(SiscoTable[[#This Row],[Código]],Hoja2!A:B,2,0)*SiscoTable[[#This Row],[Stock_actual]],0)</f>
        <v>0</v>
      </c>
      <c r="P281" s="6" t="s">
        <v>7</v>
      </c>
      <c r="Q281" s="7">
        <v>0</v>
      </c>
      <c r="R281" s="7">
        <v>0</v>
      </c>
      <c r="S281" s="7" t="s">
        <v>11927</v>
      </c>
      <c r="BI281"/>
      <c r="BJ281"/>
    </row>
    <row r="282" spans="2:62" x14ac:dyDescent="0.4">
      <c r="B282" s="1">
        <v>10384</v>
      </c>
      <c r="C282" s="6" t="s">
        <v>8</v>
      </c>
      <c r="D282" s="6" t="s">
        <v>8</v>
      </c>
      <c r="E282" s="6" t="s">
        <v>3268</v>
      </c>
      <c r="F282" s="6" t="s">
        <v>3269</v>
      </c>
      <c r="G282" s="6" t="s">
        <v>3773</v>
      </c>
      <c r="H282" s="6" t="s">
        <v>3816</v>
      </c>
      <c r="I282" s="6" t="s">
        <v>3950</v>
      </c>
      <c r="J282" s="6" t="s">
        <v>496</v>
      </c>
      <c r="K282" s="7">
        <v>0</v>
      </c>
      <c r="L282" s="7">
        <f>IFERROR(VLOOKUP(SiscoTable[[#This Row],[Código]],Hoja2!A:B,2,0)*SiscoTable[[#This Row],[Provta(Uns)]],0)</f>
        <v>0</v>
      </c>
      <c r="M282" s="7">
        <v>0</v>
      </c>
      <c r="N282" s="7">
        <v>0</v>
      </c>
      <c r="O282" s="7">
        <f>IFERROR(VLOOKUP(SiscoTable[[#This Row],[Código]],Hoja2!A:B,2,0)*SiscoTable[[#This Row],[Stock_actual]],0)</f>
        <v>0</v>
      </c>
      <c r="P282" s="6" t="s">
        <v>7</v>
      </c>
      <c r="Q282" s="7">
        <v>0</v>
      </c>
      <c r="R282" s="7">
        <v>0</v>
      </c>
      <c r="S282" s="7" t="s">
        <v>11927</v>
      </c>
      <c r="BI282"/>
      <c r="BJ282"/>
    </row>
    <row r="283" spans="2:62" x14ac:dyDescent="0.4">
      <c r="B283" s="1">
        <v>10385</v>
      </c>
      <c r="C283" s="6" t="s">
        <v>30</v>
      </c>
      <c r="D283" s="6" t="s">
        <v>8</v>
      </c>
      <c r="E283" s="6" t="s">
        <v>3268</v>
      </c>
      <c r="F283" s="6" t="s">
        <v>6059</v>
      </c>
      <c r="G283" s="6" t="s">
        <v>6392</v>
      </c>
      <c r="H283" s="6" t="s">
        <v>6396</v>
      </c>
      <c r="I283" s="6" t="s">
        <v>6433</v>
      </c>
      <c r="J283" s="6" t="s">
        <v>5</v>
      </c>
      <c r="K283" s="7">
        <v>0</v>
      </c>
      <c r="L283" s="7">
        <f>IFERROR(VLOOKUP(SiscoTable[[#This Row],[Código]],Hoja2!A:B,2,0)*SiscoTable[[#This Row],[Provta(Uns)]],0)</f>
        <v>0</v>
      </c>
      <c r="M283" s="7">
        <v>0</v>
      </c>
      <c r="N283" s="7">
        <v>4</v>
      </c>
      <c r="O283" s="7">
        <f>IFERROR(VLOOKUP(SiscoTable[[#This Row],[Código]],Hoja2!A:B,2,0)*SiscoTable[[#This Row],[Stock_actual]],0)</f>
        <v>944</v>
      </c>
      <c r="P283" s="6" t="s">
        <v>134</v>
      </c>
      <c r="Q283" s="7">
        <v>0</v>
      </c>
      <c r="R283" s="7">
        <v>0</v>
      </c>
      <c r="S283" s="7" t="s">
        <v>11925</v>
      </c>
      <c r="BI283"/>
      <c r="BJ283"/>
    </row>
    <row r="284" spans="2:62" x14ac:dyDescent="0.4">
      <c r="B284" s="1">
        <v>10386</v>
      </c>
      <c r="C284" s="6" t="s">
        <v>8</v>
      </c>
      <c r="D284" s="6" t="s">
        <v>8</v>
      </c>
      <c r="E284" s="6" t="s">
        <v>3268</v>
      </c>
      <c r="F284" s="6" t="s">
        <v>3269</v>
      </c>
      <c r="G284" s="6" t="s">
        <v>3773</v>
      </c>
      <c r="H284" s="6" t="s">
        <v>3816</v>
      </c>
      <c r="I284" s="6" t="s">
        <v>3951</v>
      </c>
      <c r="J284" s="6" t="s">
        <v>496</v>
      </c>
      <c r="K284" s="7">
        <v>0.67</v>
      </c>
      <c r="L284" s="7">
        <f>IFERROR(VLOOKUP(SiscoTable[[#This Row],[Código]],Hoja2!A:B,2,0)*SiscoTable[[#This Row],[Provta(Uns)]],0)</f>
        <v>2.4790000000000001</v>
      </c>
      <c r="M284" s="7">
        <v>0</v>
      </c>
      <c r="N284" s="7">
        <v>38</v>
      </c>
      <c r="O284" s="7">
        <f>IFERROR(VLOOKUP(SiscoTable[[#This Row],[Código]],Hoja2!A:B,2,0)*SiscoTable[[#This Row],[Stock_actual]],0)</f>
        <v>140.6</v>
      </c>
      <c r="P284" s="6" t="s">
        <v>3952</v>
      </c>
      <c r="Q284" s="7">
        <v>1</v>
      </c>
      <c r="R284" s="7">
        <v>0</v>
      </c>
      <c r="S284" s="7" t="s">
        <v>11927</v>
      </c>
      <c r="BI284"/>
      <c r="BJ284"/>
    </row>
    <row r="285" spans="2:62" x14ac:dyDescent="0.4">
      <c r="B285" s="1">
        <v>10387</v>
      </c>
      <c r="C285" s="6" t="s">
        <v>8</v>
      </c>
      <c r="D285" s="6" t="s">
        <v>8</v>
      </c>
      <c r="E285" s="6" t="s">
        <v>3268</v>
      </c>
      <c r="F285" s="6" t="s">
        <v>3269</v>
      </c>
      <c r="G285" s="6" t="s">
        <v>4244</v>
      </c>
      <c r="H285" s="6" t="s">
        <v>3816</v>
      </c>
      <c r="I285" s="6" t="s">
        <v>4255</v>
      </c>
      <c r="J285" s="6" t="s">
        <v>496</v>
      </c>
      <c r="K285" s="7">
        <v>0</v>
      </c>
      <c r="L285" s="7">
        <f>IFERROR(VLOOKUP(SiscoTable[[#This Row],[Código]],Hoja2!A:B,2,0)*SiscoTable[[#This Row],[Provta(Uns)]],0)</f>
        <v>0</v>
      </c>
      <c r="M285" s="7">
        <v>0</v>
      </c>
      <c r="N285" s="7">
        <v>0</v>
      </c>
      <c r="O285" s="7">
        <f>IFERROR(VLOOKUP(SiscoTable[[#This Row],[Código]],Hoja2!A:B,2,0)*SiscoTable[[#This Row],[Stock_actual]],0)</f>
        <v>0</v>
      </c>
      <c r="P285" s="6" t="s">
        <v>7</v>
      </c>
      <c r="Q285" s="7">
        <v>0</v>
      </c>
      <c r="R285" s="7">
        <v>0</v>
      </c>
      <c r="S285" s="7" t="s">
        <v>11927</v>
      </c>
      <c r="BI285"/>
      <c r="BJ285"/>
    </row>
    <row r="286" spans="2:62" x14ac:dyDescent="0.4">
      <c r="B286" s="1">
        <v>10388</v>
      </c>
      <c r="C286" s="6" t="s">
        <v>8</v>
      </c>
      <c r="D286" s="6" t="s">
        <v>8</v>
      </c>
      <c r="E286" s="6" t="s">
        <v>3268</v>
      </c>
      <c r="F286" s="6" t="s">
        <v>3269</v>
      </c>
      <c r="G286" s="6" t="s">
        <v>4244</v>
      </c>
      <c r="H286" s="6" t="s">
        <v>3816</v>
      </c>
      <c r="I286" s="6" t="s">
        <v>4256</v>
      </c>
      <c r="J286" s="6" t="s">
        <v>496</v>
      </c>
      <c r="K286" s="7">
        <v>0</v>
      </c>
      <c r="L286" s="7">
        <f>IFERROR(VLOOKUP(SiscoTable[[#This Row],[Código]],Hoja2!A:B,2,0)*SiscoTable[[#This Row],[Provta(Uns)]],0)</f>
        <v>0</v>
      </c>
      <c r="M286" s="7">
        <v>0</v>
      </c>
      <c r="N286" s="7">
        <v>0</v>
      </c>
      <c r="O286" s="7">
        <f>IFERROR(VLOOKUP(SiscoTable[[#This Row],[Código]],Hoja2!A:B,2,0)*SiscoTable[[#This Row],[Stock_actual]],0)</f>
        <v>0</v>
      </c>
      <c r="P286" s="6" t="s">
        <v>7</v>
      </c>
      <c r="Q286" s="7">
        <v>0</v>
      </c>
      <c r="R286" s="7">
        <v>0</v>
      </c>
      <c r="S286" s="7" t="s">
        <v>11927</v>
      </c>
      <c r="BI286"/>
      <c r="BJ286"/>
    </row>
    <row r="287" spans="2:62" x14ac:dyDescent="0.4">
      <c r="B287" s="1">
        <v>10389</v>
      </c>
      <c r="C287" s="6" t="s">
        <v>8</v>
      </c>
      <c r="D287" s="6" t="s">
        <v>8</v>
      </c>
      <c r="E287" s="6" t="s">
        <v>3268</v>
      </c>
      <c r="F287" s="6" t="s">
        <v>3269</v>
      </c>
      <c r="G287" s="6" t="s">
        <v>3773</v>
      </c>
      <c r="H287" s="6" t="s">
        <v>3816</v>
      </c>
      <c r="I287" s="6" t="s">
        <v>3953</v>
      </c>
      <c r="J287" s="6" t="s">
        <v>5</v>
      </c>
      <c r="K287" s="7">
        <v>0</v>
      </c>
      <c r="L287" s="7">
        <f>IFERROR(VLOOKUP(SiscoTable[[#This Row],[Código]],Hoja2!A:B,2,0)*SiscoTable[[#This Row],[Provta(Uns)]],0)</f>
        <v>0</v>
      </c>
      <c r="M287" s="7">
        <v>0</v>
      </c>
      <c r="N287" s="7">
        <v>8</v>
      </c>
      <c r="O287" s="7">
        <f>IFERROR(VLOOKUP(SiscoTable[[#This Row],[Código]],Hoja2!A:B,2,0)*SiscoTable[[#This Row],[Stock_actual]],0)</f>
        <v>35.200000000000003</v>
      </c>
      <c r="P287" s="6" t="s">
        <v>134</v>
      </c>
      <c r="Q287" s="7">
        <v>0</v>
      </c>
      <c r="R287" s="7">
        <v>0</v>
      </c>
      <c r="S287" s="7" t="s">
        <v>11927</v>
      </c>
      <c r="BI287"/>
      <c r="BJ287"/>
    </row>
    <row r="288" spans="2:62" x14ac:dyDescent="0.4">
      <c r="B288" s="1">
        <v>10390</v>
      </c>
      <c r="C288" s="6" t="s">
        <v>8</v>
      </c>
      <c r="D288" s="6" t="s">
        <v>8</v>
      </c>
      <c r="E288" s="6" t="s">
        <v>3268</v>
      </c>
      <c r="F288" s="6" t="s">
        <v>3269</v>
      </c>
      <c r="G288" s="6" t="s">
        <v>3773</v>
      </c>
      <c r="H288" s="6" t="s">
        <v>3816</v>
      </c>
      <c r="I288" s="6" t="s">
        <v>3954</v>
      </c>
      <c r="J288" s="6" t="s">
        <v>496</v>
      </c>
      <c r="K288" s="7">
        <v>0</v>
      </c>
      <c r="L288" s="7">
        <f>IFERROR(VLOOKUP(SiscoTable[[#This Row],[Código]],Hoja2!A:B,2,0)*SiscoTable[[#This Row],[Provta(Uns)]],0)</f>
        <v>0</v>
      </c>
      <c r="M288" s="7">
        <v>0</v>
      </c>
      <c r="N288" s="7">
        <v>0</v>
      </c>
      <c r="O288" s="7">
        <f>IFERROR(VLOOKUP(SiscoTable[[#This Row],[Código]],Hoja2!A:B,2,0)*SiscoTable[[#This Row],[Stock_actual]],0)</f>
        <v>0</v>
      </c>
      <c r="P288" s="6" t="s">
        <v>7</v>
      </c>
      <c r="Q288" s="7">
        <v>0</v>
      </c>
      <c r="R288" s="7">
        <v>0</v>
      </c>
      <c r="S288" s="7" t="s">
        <v>11927</v>
      </c>
      <c r="BI288"/>
      <c r="BJ288"/>
    </row>
    <row r="289" spans="2:62" x14ac:dyDescent="0.4">
      <c r="B289" s="1">
        <v>10391</v>
      </c>
      <c r="C289" s="6" t="s">
        <v>8</v>
      </c>
      <c r="D289" s="6" t="s">
        <v>8</v>
      </c>
      <c r="E289" s="6" t="s">
        <v>3268</v>
      </c>
      <c r="F289" s="6" t="s">
        <v>3269</v>
      </c>
      <c r="G289" s="6" t="s">
        <v>3773</v>
      </c>
      <c r="H289" s="6" t="s">
        <v>3816</v>
      </c>
      <c r="I289" s="6" t="s">
        <v>3955</v>
      </c>
      <c r="J289" s="6" t="s">
        <v>496</v>
      </c>
      <c r="K289" s="7">
        <v>0</v>
      </c>
      <c r="L289" s="7">
        <f>IFERROR(VLOOKUP(SiscoTable[[#This Row],[Código]],Hoja2!A:B,2,0)*SiscoTable[[#This Row],[Provta(Uns)]],0)</f>
        <v>0</v>
      </c>
      <c r="M289" s="7">
        <v>0</v>
      </c>
      <c r="N289" s="7">
        <v>0</v>
      </c>
      <c r="O289" s="7">
        <f>IFERROR(VLOOKUP(SiscoTable[[#This Row],[Código]],Hoja2!A:B,2,0)*SiscoTable[[#This Row],[Stock_actual]],0)</f>
        <v>0</v>
      </c>
      <c r="P289" s="6" t="s">
        <v>7</v>
      </c>
      <c r="Q289" s="7">
        <v>0</v>
      </c>
      <c r="R289" s="7">
        <v>0</v>
      </c>
      <c r="S289" s="7" t="s">
        <v>11927</v>
      </c>
      <c r="BI289"/>
      <c r="BJ289"/>
    </row>
    <row r="290" spans="2:62" x14ac:dyDescent="0.4">
      <c r="B290" s="1">
        <v>10393</v>
      </c>
      <c r="C290" s="6" t="s">
        <v>8</v>
      </c>
      <c r="D290" s="6" t="s">
        <v>8</v>
      </c>
      <c r="E290" s="6" t="s">
        <v>3268</v>
      </c>
      <c r="F290" s="6" t="s">
        <v>3269</v>
      </c>
      <c r="G290" s="6" t="s">
        <v>3773</v>
      </c>
      <c r="H290" s="6" t="s">
        <v>3816</v>
      </c>
      <c r="I290" s="6" t="s">
        <v>3956</v>
      </c>
      <c r="J290" s="6" t="s">
        <v>496</v>
      </c>
      <c r="K290" s="7">
        <v>0.5</v>
      </c>
      <c r="L290" s="7">
        <f>IFERROR(VLOOKUP(SiscoTable[[#This Row],[Código]],Hoja2!A:B,2,0)*SiscoTable[[#This Row],[Provta(Uns)]],0)</f>
        <v>2</v>
      </c>
      <c r="M290" s="7">
        <v>0</v>
      </c>
      <c r="N290" s="7">
        <v>3</v>
      </c>
      <c r="O290" s="7">
        <f>IFERROR(VLOOKUP(SiscoTable[[#This Row],[Código]],Hoja2!A:B,2,0)*SiscoTable[[#This Row],[Stock_actual]],0)</f>
        <v>12</v>
      </c>
      <c r="P290" s="6" t="s">
        <v>1014</v>
      </c>
      <c r="Q290" s="7">
        <v>1</v>
      </c>
      <c r="R290" s="7">
        <v>0</v>
      </c>
      <c r="S290" s="7" t="s">
        <v>11927</v>
      </c>
      <c r="BI290"/>
      <c r="BJ290"/>
    </row>
    <row r="291" spans="2:62" x14ac:dyDescent="0.4">
      <c r="B291" s="1">
        <v>10394</v>
      </c>
      <c r="C291" s="6" t="s">
        <v>8</v>
      </c>
      <c r="D291" s="6" t="s">
        <v>8</v>
      </c>
      <c r="E291" s="6" t="s">
        <v>3268</v>
      </c>
      <c r="F291" s="6" t="s">
        <v>3269</v>
      </c>
      <c r="G291" s="6" t="s">
        <v>3773</v>
      </c>
      <c r="H291" s="6" t="s">
        <v>3816</v>
      </c>
      <c r="I291" s="6" t="s">
        <v>3957</v>
      </c>
      <c r="J291" s="6" t="s">
        <v>496</v>
      </c>
      <c r="K291" s="7">
        <v>1.67</v>
      </c>
      <c r="L291" s="7">
        <f>IFERROR(VLOOKUP(SiscoTable[[#This Row],[Código]],Hoja2!A:B,2,0)*SiscoTable[[#This Row],[Provta(Uns)]],0)</f>
        <v>6.68</v>
      </c>
      <c r="M291" s="7">
        <v>0</v>
      </c>
      <c r="N291" s="7">
        <v>6</v>
      </c>
      <c r="O291" s="7">
        <f>IFERROR(VLOOKUP(SiscoTable[[#This Row],[Código]],Hoja2!A:B,2,0)*SiscoTable[[#This Row],[Stock_actual]],0)</f>
        <v>24</v>
      </c>
      <c r="P291" s="6" t="s">
        <v>476</v>
      </c>
      <c r="Q291" s="7">
        <v>2</v>
      </c>
      <c r="R291" s="7">
        <v>0</v>
      </c>
      <c r="S291" s="7" t="s">
        <v>11927</v>
      </c>
      <c r="BI291"/>
      <c r="BJ291"/>
    </row>
    <row r="292" spans="2:62" x14ac:dyDescent="0.4">
      <c r="B292" s="1">
        <v>10395</v>
      </c>
      <c r="C292" s="6" t="s">
        <v>8</v>
      </c>
      <c r="D292" s="6" t="s">
        <v>8</v>
      </c>
      <c r="E292" s="6" t="s">
        <v>3268</v>
      </c>
      <c r="F292" s="6" t="s">
        <v>3269</v>
      </c>
      <c r="G292" s="6" t="s">
        <v>3773</v>
      </c>
      <c r="H292" s="6" t="s">
        <v>3816</v>
      </c>
      <c r="I292" s="6" t="s">
        <v>3958</v>
      </c>
      <c r="J292" s="6" t="s">
        <v>496</v>
      </c>
      <c r="K292" s="7">
        <v>3.17</v>
      </c>
      <c r="L292" s="7">
        <f>IFERROR(VLOOKUP(SiscoTable[[#This Row],[Código]],Hoja2!A:B,2,0)*SiscoTable[[#This Row],[Provta(Uns)]],0)</f>
        <v>12.996999999999998</v>
      </c>
      <c r="M292" s="7">
        <v>0</v>
      </c>
      <c r="N292" s="7">
        <v>0</v>
      </c>
      <c r="O292" s="7">
        <f>IFERROR(VLOOKUP(SiscoTable[[#This Row],[Código]],Hoja2!A:B,2,0)*SiscoTable[[#This Row],[Stock_actual]],0)</f>
        <v>0</v>
      </c>
      <c r="P292" s="6" t="s">
        <v>7</v>
      </c>
      <c r="Q292" s="7">
        <v>4</v>
      </c>
      <c r="R292" s="7">
        <v>6.6</v>
      </c>
      <c r="S292" s="7" t="s">
        <v>11927</v>
      </c>
      <c r="BI292"/>
      <c r="BJ292"/>
    </row>
    <row r="293" spans="2:62" x14ac:dyDescent="0.4">
      <c r="B293" s="1">
        <v>10396</v>
      </c>
      <c r="C293" s="6" t="s">
        <v>8</v>
      </c>
      <c r="D293" s="6" t="s">
        <v>8</v>
      </c>
      <c r="E293" s="6" t="s">
        <v>3268</v>
      </c>
      <c r="F293" s="6" t="s">
        <v>3269</v>
      </c>
      <c r="G293" s="6" t="s">
        <v>3773</v>
      </c>
      <c r="H293" s="6" t="s">
        <v>3816</v>
      </c>
      <c r="I293" s="6" t="s">
        <v>3959</v>
      </c>
      <c r="J293" s="6" t="s">
        <v>496</v>
      </c>
      <c r="K293" s="7">
        <v>0</v>
      </c>
      <c r="L293" s="7">
        <f>IFERROR(VLOOKUP(SiscoTable[[#This Row],[Código]],Hoja2!A:B,2,0)*SiscoTable[[#This Row],[Provta(Uns)]],0)</f>
        <v>0</v>
      </c>
      <c r="M293" s="7">
        <v>0</v>
      </c>
      <c r="N293" s="7">
        <v>0</v>
      </c>
      <c r="O293" s="7">
        <f>IFERROR(VLOOKUP(SiscoTable[[#This Row],[Código]],Hoja2!A:B,2,0)*SiscoTable[[#This Row],[Stock_actual]],0)</f>
        <v>0</v>
      </c>
      <c r="P293" s="6" t="s">
        <v>7</v>
      </c>
      <c r="Q293" s="7">
        <v>0</v>
      </c>
      <c r="R293" s="7">
        <v>0</v>
      </c>
      <c r="S293" s="7" t="s">
        <v>11927</v>
      </c>
      <c r="BI293"/>
      <c r="BJ293"/>
    </row>
    <row r="294" spans="2:62" x14ac:dyDescent="0.4">
      <c r="B294" s="1">
        <v>10397</v>
      </c>
      <c r="C294" s="6" t="s">
        <v>8</v>
      </c>
      <c r="D294" s="6" t="s">
        <v>8</v>
      </c>
      <c r="E294" s="6" t="s">
        <v>3268</v>
      </c>
      <c r="F294" s="6" t="s">
        <v>3269</v>
      </c>
      <c r="G294" s="6" t="s">
        <v>3773</v>
      </c>
      <c r="H294" s="6" t="s">
        <v>3816</v>
      </c>
      <c r="I294" s="6" t="s">
        <v>3960</v>
      </c>
      <c r="J294" s="6" t="s">
        <v>496</v>
      </c>
      <c r="K294" s="7">
        <v>0.17</v>
      </c>
      <c r="L294" s="7">
        <f>IFERROR(VLOOKUP(SiscoTable[[#This Row],[Código]],Hoja2!A:B,2,0)*SiscoTable[[#This Row],[Provta(Uns)]],0)</f>
        <v>0.69699999999999995</v>
      </c>
      <c r="M294" s="7">
        <v>0</v>
      </c>
      <c r="N294" s="7">
        <v>0</v>
      </c>
      <c r="O294" s="7">
        <f>IFERROR(VLOOKUP(SiscoTable[[#This Row],[Código]],Hoja2!A:B,2,0)*SiscoTable[[#This Row],[Stock_actual]],0)</f>
        <v>0</v>
      </c>
      <c r="P294" s="6" t="s">
        <v>7</v>
      </c>
      <c r="Q294" s="7">
        <v>0</v>
      </c>
      <c r="R294" s="7">
        <v>0</v>
      </c>
      <c r="S294" s="7" t="s">
        <v>11927</v>
      </c>
      <c r="BI294"/>
      <c r="BJ294"/>
    </row>
    <row r="295" spans="2:62" x14ac:dyDescent="0.4">
      <c r="B295" s="1">
        <v>10398</v>
      </c>
      <c r="C295" s="6" t="s">
        <v>8</v>
      </c>
      <c r="D295" s="6" t="s">
        <v>8</v>
      </c>
      <c r="E295" s="6" t="s">
        <v>3268</v>
      </c>
      <c r="F295" s="6" t="s">
        <v>3269</v>
      </c>
      <c r="G295" s="6" t="s">
        <v>4211</v>
      </c>
      <c r="H295" s="6" t="s">
        <v>3816</v>
      </c>
      <c r="I295" s="6" t="s">
        <v>4231</v>
      </c>
      <c r="J295" s="6" t="s">
        <v>496</v>
      </c>
      <c r="K295" s="7">
        <v>2.5</v>
      </c>
      <c r="L295" s="7">
        <f>IFERROR(VLOOKUP(SiscoTable[[#This Row],[Código]],Hoja2!A:B,2,0)*SiscoTable[[#This Row],[Provta(Uns)]],0)</f>
        <v>39.5</v>
      </c>
      <c r="M295" s="7">
        <v>0</v>
      </c>
      <c r="N295" s="7">
        <v>12</v>
      </c>
      <c r="O295" s="7">
        <f>IFERROR(VLOOKUP(SiscoTable[[#This Row],[Código]],Hoja2!A:B,2,0)*SiscoTable[[#This Row],[Stock_actual]],0)</f>
        <v>189.60000000000002</v>
      </c>
      <c r="P295" s="6" t="s">
        <v>1448</v>
      </c>
      <c r="Q295" s="7">
        <v>3</v>
      </c>
      <c r="R295" s="7">
        <v>0</v>
      </c>
      <c r="S295" s="7" t="s">
        <v>11927</v>
      </c>
      <c r="BI295"/>
      <c r="BJ295"/>
    </row>
    <row r="296" spans="2:62" x14ac:dyDescent="0.4">
      <c r="B296" s="1">
        <v>10399</v>
      </c>
      <c r="C296" s="6" t="s">
        <v>8</v>
      </c>
      <c r="D296" s="6" t="s">
        <v>8</v>
      </c>
      <c r="E296" s="6" t="s">
        <v>3268</v>
      </c>
      <c r="F296" s="6" t="s">
        <v>3269</v>
      </c>
      <c r="G296" s="6" t="s">
        <v>3773</v>
      </c>
      <c r="H296" s="6" t="s">
        <v>3816</v>
      </c>
      <c r="I296" s="6" t="s">
        <v>3961</v>
      </c>
      <c r="J296" s="6" t="s">
        <v>496</v>
      </c>
      <c r="K296" s="7">
        <v>0</v>
      </c>
      <c r="L296" s="7">
        <f>IFERROR(VLOOKUP(SiscoTable[[#This Row],[Código]],Hoja2!A:B,2,0)*SiscoTable[[#This Row],[Provta(Uns)]],0)</f>
        <v>0</v>
      </c>
      <c r="M296" s="7">
        <v>0</v>
      </c>
      <c r="N296" s="7">
        <v>0</v>
      </c>
      <c r="O296" s="7">
        <f>IFERROR(VLOOKUP(SiscoTable[[#This Row],[Código]],Hoja2!A:B,2,0)*SiscoTable[[#This Row],[Stock_actual]],0)</f>
        <v>0</v>
      </c>
      <c r="P296" s="6" t="s">
        <v>7</v>
      </c>
      <c r="Q296" s="7">
        <v>0</v>
      </c>
      <c r="R296" s="7">
        <v>0</v>
      </c>
      <c r="S296" s="7" t="s">
        <v>11927</v>
      </c>
      <c r="BI296"/>
      <c r="BJ296"/>
    </row>
    <row r="297" spans="2:62" x14ac:dyDescent="0.4">
      <c r="B297" s="1">
        <v>10400</v>
      </c>
      <c r="C297" s="6" t="s">
        <v>8</v>
      </c>
      <c r="D297" s="6" t="s">
        <v>8</v>
      </c>
      <c r="E297" s="6" t="s">
        <v>3268</v>
      </c>
      <c r="F297" s="6" t="s">
        <v>6059</v>
      </c>
      <c r="G297" s="6" t="s">
        <v>6693</v>
      </c>
      <c r="H297" s="6" t="s">
        <v>6721</v>
      </c>
      <c r="I297" s="6" t="s">
        <v>6720</v>
      </c>
      <c r="J297" s="6" t="s">
        <v>5</v>
      </c>
      <c r="K297" s="7">
        <v>0</v>
      </c>
      <c r="L297" s="7">
        <f>IFERROR(VLOOKUP(SiscoTable[[#This Row],[Código]],Hoja2!A:B,2,0)*SiscoTable[[#This Row],[Provta(Uns)]],0)</f>
        <v>0</v>
      </c>
      <c r="M297" s="7">
        <v>0</v>
      </c>
      <c r="N297" s="7">
        <v>3</v>
      </c>
      <c r="O297" s="7">
        <f>IFERROR(VLOOKUP(SiscoTable[[#This Row],[Código]],Hoja2!A:B,2,0)*SiscoTable[[#This Row],[Stock_actual]],0)</f>
        <v>510</v>
      </c>
      <c r="P297" s="6" t="s">
        <v>134</v>
      </c>
      <c r="Q297" s="7">
        <v>0</v>
      </c>
      <c r="R297" s="7">
        <v>0</v>
      </c>
      <c r="S297" s="7" t="s">
        <v>11925</v>
      </c>
      <c r="BI297"/>
      <c r="BJ297"/>
    </row>
    <row r="298" spans="2:62" x14ac:dyDescent="0.4">
      <c r="B298" s="1">
        <v>10401</v>
      </c>
      <c r="C298" s="6" t="s">
        <v>8</v>
      </c>
      <c r="D298" s="6" t="s">
        <v>8</v>
      </c>
      <c r="E298" s="6" t="s">
        <v>3268</v>
      </c>
      <c r="F298" s="6" t="s">
        <v>3269</v>
      </c>
      <c r="G298" s="6" t="s">
        <v>3773</v>
      </c>
      <c r="H298" s="6" t="s">
        <v>3816</v>
      </c>
      <c r="I298" s="6" t="s">
        <v>3962</v>
      </c>
      <c r="J298" s="6" t="s">
        <v>496</v>
      </c>
      <c r="K298" s="7">
        <v>0</v>
      </c>
      <c r="L298" s="7">
        <f>IFERROR(VLOOKUP(SiscoTable[[#This Row],[Código]],Hoja2!A:B,2,0)*SiscoTable[[#This Row],[Provta(Uns)]],0)</f>
        <v>0</v>
      </c>
      <c r="M298" s="7">
        <v>0</v>
      </c>
      <c r="N298" s="7">
        <v>0</v>
      </c>
      <c r="O298" s="7">
        <f>IFERROR(VLOOKUP(SiscoTable[[#This Row],[Código]],Hoja2!A:B,2,0)*SiscoTable[[#This Row],[Stock_actual]],0)</f>
        <v>0</v>
      </c>
      <c r="P298" s="6" t="s">
        <v>7</v>
      </c>
      <c r="Q298" s="7">
        <v>0</v>
      </c>
      <c r="R298" s="7">
        <v>0</v>
      </c>
      <c r="S298" s="7" t="s">
        <v>11927</v>
      </c>
      <c r="BI298"/>
      <c r="BJ298"/>
    </row>
    <row r="299" spans="2:62" x14ac:dyDescent="0.4">
      <c r="B299" s="1">
        <v>10402</v>
      </c>
      <c r="C299" s="6" t="s">
        <v>8</v>
      </c>
      <c r="D299" s="6" t="s">
        <v>8</v>
      </c>
      <c r="E299" s="6" t="s">
        <v>3268</v>
      </c>
      <c r="F299" s="6" t="s">
        <v>3269</v>
      </c>
      <c r="G299" s="6" t="s">
        <v>3773</v>
      </c>
      <c r="H299" s="6" t="s">
        <v>3816</v>
      </c>
      <c r="I299" s="6" t="s">
        <v>3963</v>
      </c>
      <c r="J299" s="6" t="s">
        <v>5</v>
      </c>
      <c r="K299" s="7">
        <v>0</v>
      </c>
      <c r="L299" s="7">
        <f>IFERROR(VLOOKUP(SiscoTable[[#This Row],[Código]],Hoja2!A:B,2,0)*SiscoTable[[#This Row],[Provta(Uns)]],0)</f>
        <v>0</v>
      </c>
      <c r="M299" s="7">
        <v>0</v>
      </c>
      <c r="N299" s="7">
        <v>0</v>
      </c>
      <c r="O299" s="7">
        <f>IFERROR(VLOOKUP(SiscoTable[[#This Row],[Código]],Hoja2!A:B,2,0)*SiscoTable[[#This Row],[Stock_actual]],0)</f>
        <v>0</v>
      </c>
      <c r="P299" s="6" t="s">
        <v>7</v>
      </c>
      <c r="Q299" s="7">
        <v>0</v>
      </c>
      <c r="R299" s="7">
        <v>0</v>
      </c>
      <c r="S299" s="7" t="s">
        <v>11927</v>
      </c>
      <c r="BI299"/>
      <c r="BJ299"/>
    </row>
    <row r="300" spans="2:62" x14ac:dyDescent="0.4">
      <c r="B300" s="1">
        <v>10403</v>
      </c>
      <c r="C300" s="6" t="s">
        <v>8</v>
      </c>
      <c r="D300" s="6" t="s">
        <v>8</v>
      </c>
      <c r="E300" s="6" t="s">
        <v>3268</v>
      </c>
      <c r="F300" s="6" t="s">
        <v>3269</v>
      </c>
      <c r="G300" s="6" t="s">
        <v>3773</v>
      </c>
      <c r="H300" s="6" t="s">
        <v>3816</v>
      </c>
      <c r="I300" s="6" t="s">
        <v>3964</v>
      </c>
      <c r="J300" s="6" t="s">
        <v>5</v>
      </c>
      <c r="K300" s="7">
        <v>2.5</v>
      </c>
      <c r="L300" s="7">
        <f>IFERROR(VLOOKUP(SiscoTable[[#This Row],[Código]],Hoja2!A:B,2,0)*SiscoTable[[#This Row],[Provta(Uns)]],0)</f>
        <v>23.5</v>
      </c>
      <c r="M300" s="7">
        <v>0</v>
      </c>
      <c r="N300" s="7">
        <v>4</v>
      </c>
      <c r="O300" s="7">
        <f>IFERROR(VLOOKUP(SiscoTable[[#This Row],[Código]],Hoja2!A:B,2,0)*SiscoTable[[#This Row],[Stock_actual]],0)</f>
        <v>37.6</v>
      </c>
      <c r="P300" s="6" t="s">
        <v>573</v>
      </c>
      <c r="Q300" s="7">
        <v>3</v>
      </c>
      <c r="R300" s="7">
        <v>0</v>
      </c>
      <c r="S300" s="7" t="s">
        <v>11927</v>
      </c>
      <c r="BI300"/>
      <c r="BJ300"/>
    </row>
    <row r="301" spans="2:62" x14ac:dyDescent="0.4">
      <c r="B301" s="1">
        <v>10404</v>
      </c>
      <c r="C301" s="6" t="s">
        <v>8</v>
      </c>
      <c r="D301" s="6" t="s">
        <v>8</v>
      </c>
      <c r="E301" s="6" t="s">
        <v>3268</v>
      </c>
      <c r="F301" s="6" t="s">
        <v>3269</v>
      </c>
      <c r="G301" s="6" t="s">
        <v>3773</v>
      </c>
      <c r="H301" s="6" t="s">
        <v>3816</v>
      </c>
      <c r="I301" s="6" t="s">
        <v>3965</v>
      </c>
      <c r="J301" s="6" t="s">
        <v>5</v>
      </c>
      <c r="K301" s="7">
        <v>0.17</v>
      </c>
      <c r="L301" s="7">
        <f>IFERROR(VLOOKUP(SiscoTable[[#This Row],[Código]],Hoja2!A:B,2,0)*SiscoTable[[#This Row],[Provta(Uns)]],0)</f>
        <v>1.972</v>
      </c>
      <c r="M301" s="7">
        <v>0</v>
      </c>
      <c r="N301" s="7">
        <v>27</v>
      </c>
      <c r="O301" s="7">
        <f>IFERROR(VLOOKUP(SiscoTable[[#This Row],[Código]],Hoja2!A:B,2,0)*SiscoTable[[#This Row],[Stock_actual]],0)</f>
        <v>313.2</v>
      </c>
      <c r="P301" s="6" t="s">
        <v>3966</v>
      </c>
      <c r="Q301" s="7">
        <v>0</v>
      </c>
      <c r="R301" s="7">
        <v>0</v>
      </c>
      <c r="S301" s="7" t="s">
        <v>11927</v>
      </c>
      <c r="BI301"/>
      <c r="BJ301"/>
    </row>
    <row r="302" spans="2:62" x14ac:dyDescent="0.4">
      <c r="B302" s="1">
        <v>10405</v>
      </c>
      <c r="C302" s="6" t="s">
        <v>8</v>
      </c>
      <c r="D302" s="6" t="s">
        <v>8</v>
      </c>
      <c r="E302" s="6" t="s">
        <v>3268</v>
      </c>
      <c r="F302" s="6" t="s">
        <v>6059</v>
      </c>
      <c r="G302" s="6" t="s">
        <v>6693</v>
      </c>
      <c r="H302" s="6" t="s">
        <v>6723</v>
      </c>
      <c r="I302" s="6" t="s">
        <v>6722</v>
      </c>
      <c r="J302" s="6" t="s">
        <v>5</v>
      </c>
      <c r="K302" s="7">
        <v>0</v>
      </c>
      <c r="L302" s="7">
        <f>IFERROR(VLOOKUP(SiscoTable[[#This Row],[Código]],Hoja2!A:B,2,0)*SiscoTable[[#This Row],[Provta(Uns)]],0)</f>
        <v>0</v>
      </c>
      <c r="M302" s="7">
        <v>0</v>
      </c>
      <c r="N302" s="7">
        <v>3</v>
      </c>
      <c r="O302" s="7">
        <f>IFERROR(VLOOKUP(SiscoTable[[#This Row],[Código]],Hoja2!A:B,2,0)*SiscoTable[[#This Row],[Stock_actual]],0)</f>
        <v>177</v>
      </c>
      <c r="P302" s="6" t="s">
        <v>134</v>
      </c>
      <c r="Q302" s="7">
        <v>0</v>
      </c>
      <c r="R302" s="7">
        <v>0</v>
      </c>
      <c r="S302" s="7" t="s">
        <v>11925</v>
      </c>
      <c r="BI302"/>
      <c r="BJ302"/>
    </row>
    <row r="303" spans="2:62" x14ac:dyDescent="0.4">
      <c r="B303" s="1">
        <v>10406</v>
      </c>
      <c r="C303" s="6" t="s">
        <v>8</v>
      </c>
      <c r="D303" s="6" t="s">
        <v>8</v>
      </c>
      <c r="E303" s="6" t="s">
        <v>3268</v>
      </c>
      <c r="F303" s="6" t="s">
        <v>3269</v>
      </c>
      <c r="G303" s="6" t="s">
        <v>3773</v>
      </c>
      <c r="H303" s="6" t="s">
        <v>3816</v>
      </c>
      <c r="I303" s="6" t="s">
        <v>3967</v>
      </c>
      <c r="J303" s="6" t="s">
        <v>5</v>
      </c>
      <c r="K303" s="7">
        <v>0</v>
      </c>
      <c r="L303" s="7">
        <f>IFERROR(VLOOKUP(SiscoTable[[#This Row],[Código]],Hoja2!A:B,2,0)*SiscoTable[[#This Row],[Provta(Uns)]],0)</f>
        <v>0</v>
      </c>
      <c r="M303" s="7">
        <v>0</v>
      </c>
      <c r="N303" s="7">
        <v>0</v>
      </c>
      <c r="O303" s="7">
        <f>IFERROR(VLOOKUP(SiscoTable[[#This Row],[Código]],Hoja2!A:B,2,0)*SiscoTable[[#This Row],[Stock_actual]],0)</f>
        <v>0</v>
      </c>
      <c r="P303" s="6" t="s">
        <v>7</v>
      </c>
      <c r="Q303" s="7">
        <v>0</v>
      </c>
      <c r="R303" s="7">
        <v>0</v>
      </c>
      <c r="S303" s="7" t="s">
        <v>11927</v>
      </c>
      <c r="BI303"/>
      <c r="BJ303"/>
    </row>
    <row r="304" spans="2:62" x14ac:dyDescent="0.4">
      <c r="B304" s="1">
        <v>10407</v>
      </c>
      <c r="C304" s="6" t="s">
        <v>8</v>
      </c>
      <c r="D304" s="6" t="s">
        <v>8</v>
      </c>
      <c r="E304" s="6" t="s">
        <v>3268</v>
      </c>
      <c r="F304" s="6" t="s">
        <v>6059</v>
      </c>
      <c r="G304" s="6" t="s">
        <v>6693</v>
      </c>
      <c r="H304" s="6" t="s">
        <v>6725</v>
      </c>
      <c r="I304" s="6" t="s">
        <v>6724</v>
      </c>
      <c r="J304" s="6" t="s">
        <v>5</v>
      </c>
      <c r="K304" s="7">
        <v>0</v>
      </c>
      <c r="L304" s="7">
        <f>IFERROR(VLOOKUP(SiscoTable[[#This Row],[Código]],Hoja2!A:B,2,0)*SiscoTable[[#This Row],[Provta(Uns)]],0)</f>
        <v>0</v>
      </c>
      <c r="M304" s="7">
        <v>0</v>
      </c>
      <c r="N304" s="7">
        <v>0</v>
      </c>
      <c r="O304" s="7">
        <f>IFERROR(VLOOKUP(SiscoTable[[#This Row],[Código]],Hoja2!A:B,2,0)*SiscoTable[[#This Row],[Stock_actual]],0)</f>
        <v>0</v>
      </c>
      <c r="P304" s="6" t="s">
        <v>7</v>
      </c>
      <c r="Q304" s="7">
        <v>0</v>
      </c>
      <c r="R304" s="7">
        <v>0</v>
      </c>
      <c r="S304" s="7" t="s">
        <v>11925</v>
      </c>
      <c r="BI304"/>
      <c r="BJ304"/>
    </row>
    <row r="305" spans="2:62" x14ac:dyDescent="0.4">
      <c r="B305" s="1">
        <v>10408</v>
      </c>
      <c r="C305" s="6" t="s">
        <v>8</v>
      </c>
      <c r="D305" s="6" t="s">
        <v>8</v>
      </c>
      <c r="E305" s="6" t="s">
        <v>3268</v>
      </c>
      <c r="F305" s="6" t="s">
        <v>6059</v>
      </c>
      <c r="G305" s="6" t="s">
        <v>6693</v>
      </c>
      <c r="H305" s="6" t="s">
        <v>6725</v>
      </c>
      <c r="I305" s="6" t="s">
        <v>6726</v>
      </c>
      <c r="J305" s="6" t="s">
        <v>5</v>
      </c>
      <c r="K305" s="7">
        <v>0</v>
      </c>
      <c r="L305" s="7">
        <f>IFERROR(VLOOKUP(SiscoTable[[#This Row],[Código]],Hoja2!A:B,2,0)*SiscoTable[[#This Row],[Provta(Uns)]],0)</f>
        <v>0</v>
      </c>
      <c r="M305" s="7">
        <v>0</v>
      </c>
      <c r="N305" s="7">
        <v>0</v>
      </c>
      <c r="O305" s="7">
        <f>IFERROR(VLOOKUP(SiscoTable[[#This Row],[Código]],Hoja2!A:B,2,0)*SiscoTable[[#This Row],[Stock_actual]],0)</f>
        <v>0</v>
      </c>
      <c r="P305" s="6" t="s">
        <v>7</v>
      </c>
      <c r="Q305" s="7">
        <v>0</v>
      </c>
      <c r="R305" s="7">
        <v>0</v>
      </c>
      <c r="S305" s="7" t="s">
        <v>11925</v>
      </c>
      <c r="BI305"/>
      <c r="BJ305"/>
    </row>
    <row r="306" spans="2:62" x14ac:dyDescent="0.4">
      <c r="B306" s="1">
        <v>10409</v>
      </c>
      <c r="C306" s="6" t="s">
        <v>25</v>
      </c>
      <c r="D306" s="6" t="s">
        <v>25</v>
      </c>
      <c r="E306" s="6" t="s">
        <v>3268</v>
      </c>
      <c r="F306" s="6" t="s">
        <v>3269</v>
      </c>
      <c r="G306" s="6" t="s">
        <v>3405</v>
      </c>
      <c r="H306" s="6" t="s">
        <v>3435</v>
      </c>
      <c r="I306" s="6" t="s">
        <v>3437</v>
      </c>
      <c r="J306" s="6" t="s">
        <v>5</v>
      </c>
      <c r="K306" s="7">
        <v>449.83</v>
      </c>
      <c r="L306" s="7">
        <f>IFERROR(VLOOKUP(SiscoTable[[#This Row],[Código]],Hoja2!A:B,2,0)*SiscoTable[[#This Row],[Provta(Uns)]],0)</f>
        <v>2024.2349999999999</v>
      </c>
      <c r="M306" s="7">
        <v>0</v>
      </c>
      <c r="N306" s="7">
        <v>299</v>
      </c>
      <c r="O306" s="7">
        <f>IFERROR(VLOOKUP(SiscoTable[[#This Row],[Código]],Hoja2!A:B,2,0)*SiscoTable[[#This Row],[Stock_actual]],0)</f>
        <v>1345.5</v>
      </c>
      <c r="P306" s="6" t="s">
        <v>218</v>
      </c>
      <c r="Q306" s="7">
        <v>495</v>
      </c>
      <c r="R306" s="7">
        <v>900.2</v>
      </c>
      <c r="S306" s="7" t="s">
        <v>11927</v>
      </c>
      <c r="BI306"/>
      <c r="BJ306"/>
    </row>
    <row r="307" spans="2:62" x14ac:dyDescent="0.4">
      <c r="B307" s="1">
        <v>10410</v>
      </c>
      <c r="C307" s="6" t="s">
        <v>8</v>
      </c>
      <c r="D307" s="6" t="s">
        <v>8</v>
      </c>
      <c r="E307" s="6" t="s">
        <v>0</v>
      </c>
      <c r="F307" s="6" t="s">
        <v>175</v>
      </c>
      <c r="G307" s="6" t="s">
        <v>176</v>
      </c>
      <c r="H307" s="6" t="s">
        <v>4</v>
      </c>
      <c r="I307" s="6" t="s">
        <v>185</v>
      </c>
      <c r="J307" s="6" t="s">
        <v>5</v>
      </c>
      <c r="K307" s="7">
        <v>0.33</v>
      </c>
      <c r="L307" s="7">
        <f>IFERROR(VLOOKUP(SiscoTable[[#This Row],[Código]],Hoja2!A:B,2,0)*SiscoTable[[#This Row],[Provta(Uns)]],0)</f>
        <v>0</v>
      </c>
      <c r="M307" s="7">
        <v>0</v>
      </c>
      <c r="N307" s="7">
        <v>0</v>
      </c>
      <c r="O307" s="7">
        <f>IFERROR(VLOOKUP(SiscoTable[[#This Row],[Código]],Hoja2!A:B,2,0)*SiscoTable[[#This Row],[Stock_actual]],0)</f>
        <v>0</v>
      </c>
      <c r="P307" s="6" t="s">
        <v>7</v>
      </c>
      <c r="Q307" s="7">
        <v>0</v>
      </c>
      <c r="R307" s="7">
        <v>0</v>
      </c>
      <c r="S307" s="7" t="s">
        <v>11923</v>
      </c>
      <c r="BI307"/>
      <c r="BJ307"/>
    </row>
    <row r="308" spans="2:62" x14ac:dyDescent="0.4">
      <c r="B308" s="1">
        <v>10411</v>
      </c>
      <c r="C308" s="6" t="s">
        <v>8</v>
      </c>
      <c r="D308" s="6" t="s">
        <v>8</v>
      </c>
      <c r="E308" s="6" t="s">
        <v>8482</v>
      </c>
      <c r="F308" s="6" t="s">
        <v>1736</v>
      </c>
      <c r="G308" s="6" t="s">
        <v>10616</v>
      </c>
      <c r="H308" s="6" t="s">
        <v>10639</v>
      </c>
      <c r="I308" s="6" t="s">
        <v>10692</v>
      </c>
      <c r="J308" s="6" t="s">
        <v>5</v>
      </c>
      <c r="K308" s="7">
        <v>9.67</v>
      </c>
      <c r="L308" s="7">
        <f>IFERROR(VLOOKUP(SiscoTable[[#This Row],[Código]],Hoja2!A:B,2,0)*SiscoTable[[#This Row],[Provta(Uns)]],0)</f>
        <v>48.35</v>
      </c>
      <c r="M308" s="7">
        <v>0</v>
      </c>
      <c r="N308" s="7">
        <v>2</v>
      </c>
      <c r="O308" s="7">
        <f>IFERROR(VLOOKUP(SiscoTable[[#This Row],[Código]],Hoja2!A:B,2,0)*SiscoTable[[#This Row],[Stock_actual]],0)</f>
        <v>10</v>
      </c>
      <c r="P308" s="6" t="s">
        <v>27</v>
      </c>
      <c r="Q308" s="7">
        <v>11</v>
      </c>
      <c r="R308" s="7">
        <v>19.12</v>
      </c>
      <c r="S308" s="7" t="s">
        <v>11926</v>
      </c>
      <c r="BI308"/>
      <c r="BJ308"/>
    </row>
    <row r="309" spans="2:62" x14ac:dyDescent="0.4">
      <c r="B309" s="1">
        <v>10414</v>
      </c>
      <c r="C309" s="6" t="s">
        <v>30</v>
      </c>
      <c r="D309" s="6" t="s">
        <v>8</v>
      </c>
      <c r="E309" s="6" t="s">
        <v>469</v>
      </c>
      <c r="F309" s="6" t="s">
        <v>210</v>
      </c>
      <c r="G309" s="6" t="s">
        <v>505</v>
      </c>
      <c r="H309" s="6" t="s">
        <v>479</v>
      </c>
      <c r="I309" s="6" t="s">
        <v>532</v>
      </c>
      <c r="J309" s="6" t="s">
        <v>5</v>
      </c>
      <c r="K309" s="7">
        <v>0.83</v>
      </c>
      <c r="L309" s="34">
        <f>IFERROR(VLOOKUP(SiscoTable[[#This Row],[Código]],Hoja2!A:B,2,0)*SiscoTable[[#This Row],[Provta(Uns)]],0)</f>
        <v>16.516999999999999</v>
      </c>
      <c r="M309" s="7">
        <v>0</v>
      </c>
      <c r="N309" s="7">
        <v>-2</v>
      </c>
      <c r="O309" s="34">
        <f>IFERROR(VLOOKUP(SiscoTable[[#This Row],[Código]],Hoja2!A:B,2,0)*SiscoTable[[#This Row],[Stock_actual]],0)</f>
        <v>-39.799999999999997</v>
      </c>
      <c r="P309" s="6" t="s">
        <v>7</v>
      </c>
      <c r="Q309" s="7">
        <v>1</v>
      </c>
      <c r="R309" s="7">
        <v>1.7999999999999998</v>
      </c>
      <c r="S309" s="7" t="s">
        <v>11924</v>
      </c>
      <c r="BI309"/>
      <c r="BJ309"/>
    </row>
    <row r="310" spans="2:62" x14ac:dyDescent="0.4">
      <c r="B310" s="1">
        <v>10415</v>
      </c>
      <c r="C310" s="6" t="s">
        <v>30</v>
      </c>
      <c r="D310" s="6" t="s">
        <v>8</v>
      </c>
      <c r="E310" s="6" t="s">
        <v>469</v>
      </c>
      <c r="F310" s="6" t="s">
        <v>210</v>
      </c>
      <c r="G310" s="6" t="s">
        <v>505</v>
      </c>
      <c r="H310" s="6" t="s">
        <v>479</v>
      </c>
      <c r="I310" s="6" t="s">
        <v>533</v>
      </c>
      <c r="J310" s="6" t="s">
        <v>5</v>
      </c>
      <c r="K310" s="7">
        <v>0.5</v>
      </c>
      <c r="L310" s="34">
        <f>IFERROR(VLOOKUP(SiscoTable[[#This Row],[Código]],Hoja2!A:B,2,0)*SiscoTable[[#This Row],[Provta(Uns)]],0)</f>
        <v>5.45</v>
      </c>
      <c r="M310" s="7">
        <v>0</v>
      </c>
      <c r="N310" s="7">
        <v>35</v>
      </c>
      <c r="O310" s="34">
        <f>IFERROR(VLOOKUP(SiscoTable[[#This Row],[Código]],Hoja2!A:B,2,0)*SiscoTable[[#This Row],[Stock_actual]],0)</f>
        <v>381.5</v>
      </c>
      <c r="P310" s="6" t="s">
        <v>534</v>
      </c>
      <c r="Q310" s="7">
        <v>1</v>
      </c>
      <c r="R310" s="7">
        <v>0</v>
      </c>
      <c r="S310" s="7" t="s">
        <v>11924</v>
      </c>
      <c r="BI310"/>
      <c r="BJ310"/>
    </row>
    <row r="311" spans="2:62" x14ac:dyDescent="0.4">
      <c r="B311" s="1">
        <v>10423</v>
      </c>
      <c r="C311" s="6" t="s">
        <v>8</v>
      </c>
      <c r="D311" s="6" t="s">
        <v>8</v>
      </c>
      <c r="E311" s="6" t="s">
        <v>3268</v>
      </c>
      <c r="F311" s="6" t="s">
        <v>3269</v>
      </c>
      <c r="G311" s="6" t="s">
        <v>5217</v>
      </c>
      <c r="H311" s="6" t="s">
        <v>3969</v>
      </c>
      <c r="I311" s="6" t="s">
        <v>5247</v>
      </c>
      <c r="J311" s="6" t="s">
        <v>496</v>
      </c>
      <c r="K311" s="7">
        <v>1</v>
      </c>
      <c r="L311" s="7">
        <f>IFERROR(VLOOKUP(SiscoTable[[#This Row],[Código]],Hoja2!A:B,2,0)*SiscoTable[[#This Row],[Provta(Uns)]],0)</f>
        <v>22</v>
      </c>
      <c r="M311" s="7">
        <v>0</v>
      </c>
      <c r="N311" s="7">
        <v>18</v>
      </c>
      <c r="O311" s="7">
        <f>IFERROR(VLOOKUP(SiscoTable[[#This Row],[Código]],Hoja2!A:B,2,0)*SiscoTable[[#This Row],[Stock_actual]],0)</f>
        <v>396</v>
      </c>
      <c r="P311" s="6" t="s">
        <v>1530</v>
      </c>
      <c r="Q311" s="7">
        <v>1</v>
      </c>
      <c r="R311" s="7">
        <v>0</v>
      </c>
      <c r="S311" s="7" t="s">
        <v>11927</v>
      </c>
      <c r="BI311"/>
      <c r="BJ311"/>
    </row>
    <row r="312" spans="2:62" x14ac:dyDescent="0.4">
      <c r="B312" s="1">
        <v>10424</v>
      </c>
      <c r="C312" s="6" t="s">
        <v>8</v>
      </c>
      <c r="D312" s="6" t="s">
        <v>8</v>
      </c>
      <c r="E312" s="6" t="s">
        <v>3268</v>
      </c>
      <c r="F312" s="6" t="s">
        <v>3269</v>
      </c>
      <c r="G312" s="6" t="s">
        <v>5217</v>
      </c>
      <c r="H312" s="6" t="s">
        <v>3969</v>
      </c>
      <c r="I312" s="6" t="s">
        <v>5241</v>
      </c>
      <c r="J312" s="6" t="s">
        <v>496</v>
      </c>
      <c r="K312" s="7">
        <v>0.33</v>
      </c>
      <c r="L312" s="7">
        <f>IFERROR(VLOOKUP(SiscoTable[[#This Row],[Código]],Hoja2!A:B,2,0)*SiscoTable[[#This Row],[Provta(Uns)]],0)</f>
        <v>8.4150000000000009</v>
      </c>
      <c r="M312" s="7">
        <v>0</v>
      </c>
      <c r="N312" s="7">
        <v>20</v>
      </c>
      <c r="O312" s="7">
        <f>IFERROR(VLOOKUP(SiscoTable[[#This Row],[Código]],Hoja2!A:B,2,0)*SiscoTable[[#This Row],[Stock_actual]],0)</f>
        <v>510</v>
      </c>
      <c r="P312" s="6" t="s">
        <v>3257</v>
      </c>
      <c r="Q312" s="7">
        <v>0</v>
      </c>
      <c r="R312" s="7">
        <v>0</v>
      </c>
      <c r="S312" s="7" t="s">
        <v>11927</v>
      </c>
      <c r="BI312"/>
      <c r="BJ312"/>
    </row>
    <row r="313" spans="2:62" x14ac:dyDescent="0.4">
      <c r="B313" s="1">
        <v>10425</v>
      </c>
      <c r="C313" s="6" t="s">
        <v>8</v>
      </c>
      <c r="D313" s="6" t="s">
        <v>8</v>
      </c>
      <c r="E313" s="6" t="s">
        <v>3268</v>
      </c>
      <c r="F313" s="6" t="s">
        <v>3269</v>
      </c>
      <c r="G313" s="6" t="s">
        <v>5217</v>
      </c>
      <c r="H313" s="6" t="s">
        <v>3969</v>
      </c>
      <c r="I313" s="6" t="s">
        <v>5240</v>
      </c>
      <c r="J313" s="6" t="s">
        <v>496</v>
      </c>
      <c r="K313" s="7">
        <v>1.67</v>
      </c>
      <c r="L313" s="7">
        <f>IFERROR(VLOOKUP(SiscoTable[[#This Row],[Código]],Hoja2!A:B,2,0)*SiscoTable[[#This Row],[Provta(Uns)]],0)</f>
        <v>38.409999999999997</v>
      </c>
      <c r="M313" s="7">
        <v>0</v>
      </c>
      <c r="N313" s="7">
        <v>1</v>
      </c>
      <c r="O313" s="7">
        <f>IFERROR(VLOOKUP(SiscoTable[[#This Row],[Código]],Hoja2!A:B,2,0)*SiscoTable[[#This Row],[Stock_actual]],0)</f>
        <v>23</v>
      </c>
      <c r="P313" s="6" t="s">
        <v>733</v>
      </c>
      <c r="Q313" s="7">
        <v>2</v>
      </c>
      <c r="R313" s="7">
        <v>3.62</v>
      </c>
      <c r="S313" s="7" t="s">
        <v>11927</v>
      </c>
      <c r="BI313"/>
      <c r="BJ313"/>
    </row>
    <row r="314" spans="2:62" x14ac:dyDescent="0.4">
      <c r="B314" s="1">
        <v>10426</v>
      </c>
      <c r="C314" s="6" t="s">
        <v>8</v>
      </c>
      <c r="D314" s="6" t="s">
        <v>8</v>
      </c>
      <c r="E314" s="6" t="s">
        <v>3268</v>
      </c>
      <c r="F314" s="6" t="s">
        <v>3269</v>
      </c>
      <c r="G314" s="6" t="s">
        <v>5217</v>
      </c>
      <c r="H314" s="6" t="s">
        <v>3969</v>
      </c>
      <c r="I314" s="6" t="s">
        <v>5246</v>
      </c>
      <c r="J314" s="6" t="s">
        <v>496</v>
      </c>
      <c r="K314" s="7">
        <v>0</v>
      </c>
      <c r="L314" s="7">
        <f>IFERROR(VLOOKUP(SiscoTable[[#This Row],[Código]],Hoja2!A:B,2,0)*SiscoTable[[#This Row],[Provta(Uns)]],0)</f>
        <v>0</v>
      </c>
      <c r="M314" s="7">
        <v>0</v>
      </c>
      <c r="N314" s="7">
        <v>0</v>
      </c>
      <c r="O314" s="7">
        <f>IFERROR(VLOOKUP(SiscoTable[[#This Row],[Código]],Hoja2!A:B,2,0)*SiscoTable[[#This Row],[Stock_actual]],0)</f>
        <v>0</v>
      </c>
      <c r="P314" s="6" t="s">
        <v>7</v>
      </c>
      <c r="Q314" s="7">
        <v>0</v>
      </c>
      <c r="R314" s="7">
        <v>0</v>
      </c>
      <c r="S314" s="7" t="s">
        <v>11927</v>
      </c>
      <c r="BI314"/>
      <c r="BJ314"/>
    </row>
    <row r="315" spans="2:62" x14ac:dyDescent="0.4">
      <c r="B315" s="1">
        <v>10427</v>
      </c>
      <c r="C315" s="6" t="s">
        <v>30</v>
      </c>
      <c r="D315" s="6" t="s">
        <v>8</v>
      </c>
      <c r="E315" s="6" t="s">
        <v>3268</v>
      </c>
      <c r="F315" s="6" t="s">
        <v>3269</v>
      </c>
      <c r="G315" s="6" t="s">
        <v>5217</v>
      </c>
      <c r="H315" s="6" t="s">
        <v>3969</v>
      </c>
      <c r="I315" s="6" t="s">
        <v>5226</v>
      </c>
      <c r="J315" s="6" t="s">
        <v>496</v>
      </c>
      <c r="K315" s="7">
        <v>1.67</v>
      </c>
      <c r="L315" s="7">
        <f>IFERROR(VLOOKUP(SiscoTable[[#This Row],[Código]],Hoja2!A:B,2,0)*SiscoTable[[#This Row],[Provta(Uns)]],0)</f>
        <v>37.574999999999996</v>
      </c>
      <c r="M315" s="7">
        <v>0</v>
      </c>
      <c r="N315" s="7">
        <v>3</v>
      </c>
      <c r="O315" s="7">
        <f>IFERROR(VLOOKUP(SiscoTable[[#This Row],[Código]],Hoja2!A:B,2,0)*SiscoTable[[#This Row],[Stock_actual]],0)</f>
        <v>67.5</v>
      </c>
      <c r="P315" s="6" t="s">
        <v>773</v>
      </c>
      <c r="Q315" s="7">
        <v>2</v>
      </c>
      <c r="R315" s="7">
        <v>0</v>
      </c>
      <c r="S315" s="7" t="s">
        <v>11927</v>
      </c>
      <c r="BI315"/>
      <c r="BJ315"/>
    </row>
    <row r="316" spans="2:62" x14ac:dyDescent="0.4">
      <c r="B316" s="1">
        <v>10428</v>
      </c>
      <c r="C316" s="6" t="s">
        <v>8</v>
      </c>
      <c r="D316" s="6" t="s">
        <v>8</v>
      </c>
      <c r="E316" s="6" t="s">
        <v>3268</v>
      </c>
      <c r="F316" s="6" t="s">
        <v>3269</v>
      </c>
      <c r="G316" s="6" t="s">
        <v>5217</v>
      </c>
      <c r="H316" s="6" t="s">
        <v>3969</v>
      </c>
      <c r="I316" s="6" t="s">
        <v>5239</v>
      </c>
      <c r="J316" s="6" t="s">
        <v>5</v>
      </c>
      <c r="K316" s="7">
        <v>0</v>
      </c>
      <c r="L316" s="7">
        <f>IFERROR(VLOOKUP(SiscoTable[[#This Row],[Código]],Hoja2!A:B,2,0)*SiscoTable[[#This Row],[Provta(Uns)]],0)</f>
        <v>0</v>
      </c>
      <c r="M316" s="7">
        <v>0</v>
      </c>
      <c r="N316" s="7">
        <v>0</v>
      </c>
      <c r="O316" s="7">
        <f>IFERROR(VLOOKUP(SiscoTable[[#This Row],[Código]],Hoja2!A:B,2,0)*SiscoTable[[#This Row],[Stock_actual]],0)</f>
        <v>0</v>
      </c>
      <c r="P316" s="6" t="s">
        <v>7</v>
      </c>
      <c r="Q316" s="7">
        <v>0</v>
      </c>
      <c r="R316" s="7">
        <v>0</v>
      </c>
      <c r="S316" s="7" t="s">
        <v>11927</v>
      </c>
      <c r="BI316"/>
      <c r="BJ316"/>
    </row>
    <row r="317" spans="2:62" x14ac:dyDescent="0.4">
      <c r="B317" s="1">
        <v>10429</v>
      </c>
      <c r="C317" s="6" t="s">
        <v>8</v>
      </c>
      <c r="D317" s="6" t="s">
        <v>8</v>
      </c>
      <c r="E317" s="6" t="s">
        <v>3268</v>
      </c>
      <c r="F317" s="6" t="s">
        <v>3269</v>
      </c>
      <c r="G317" s="6" t="s">
        <v>5217</v>
      </c>
      <c r="H317" s="6" t="s">
        <v>3969</v>
      </c>
      <c r="I317" s="6" t="s">
        <v>5238</v>
      </c>
      <c r="J317" s="6" t="s">
        <v>496</v>
      </c>
      <c r="K317" s="7">
        <v>0</v>
      </c>
      <c r="L317" s="7">
        <f>IFERROR(VLOOKUP(SiscoTable[[#This Row],[Código]],Hoja2!A:B,2,0)*SiscoTable[[#This Row],[Provta(Uns)]],0)</f>
        <v>0</v>
      </c>
      <c r="M317" s="7">
        <v>0</v>
      </c>
      <c r="N317" s="7">
        <v>0</v>
      </c>
      <c r="O317" s="7">
        <f>IFERROR(VLOOKUP(SiscoTable[[#This Row],[Código]],Hoja2!A:B,2,0)*SiscoTable[[#This Row],[Stock_actual]],0)</f>
        <v>0</v>
      </c>
      <c r="P317" s="6" t="s">
        <v>7</v>
      </c>
      <c r="Q317" s="7">
        <v>0</v>
      </c>
      <c r="R317" s="7">
        <v>0</v>
      </c>
      <c r="S317" s="7" t="s">
        <v>11927</v>
      </c>
      <c r="BI317"/>
      <c r="BJ317"/>
    </row>
    <row r="318" spans="2:62" x14ac:dyDescent="0.4">
      <c r="B318" s="1">
        <v>10430</v>
      </c>
      <c r="C318" s="6" t="s">
        <v>8</v>
      </c>
      <c r="D318" s="6" t="s">
        <v>8</v>
      </c>
      <c r="E318" s="6" t="s">
        <v>3268</v>
      </c>
      <c r="F318" s="6" t="s">
        <v>3269</v>
      </c>
      <c r="G318" s="6" t="s">
        <v>5217</v>
      </c>
      <c r="H318" s="6" t="s">
        <v>3969</v>
      </c>
      <c r="I318" s="6" t="s">
        <v>5242</v>
      </c>
      <c r="J318" s="6" t="s">
        <v>496</v>
      </c>
      <c r="K318" s="7">
        <v>0</v>
      </c>
      <c r="L318" s="7">
        <f>IFERROR(VLOOKUP(SiscoTable[[#This Row],[Código]],Hoja2!A:B,2,0)*SiscoTable[[#This Row],[Provta(Uns)]],0)</f>
        <v>0</v>
      </c>
      <c r="M318" s="7">
        <v>0</v>
      </c>
      <c r="N318" s="7">
        <v>0</v>
      </c>
      <c r="O318" s="7">
        <f>IFERROR(VLOOKUP(SiscoTable[[#This Row],[Código]],Hoja2!A:B,2,0)*SiscoTable[[#This Row],[Stock_actual]],0)</f>
        <v>0</v>
      </c>
      <c r="P318" s="6" t="s">
        <v>7</v>
      </c>
      <c r="Q318" s="7">
        <v>0</v>
      </c>
      <c r="R318" s="7">
        <v>0</v>
      </c>
      <c r="S318" s="7" t="s">
        <v>11927</v>
      </c>
      <c r="BI318"/>
      <c r="BJ318"/>
    </row>
    <row r="319" spans="2:62" x14ac:dyDescent="0.4">
      <c r="B319" s="1">
        <v>10431</v>
      </c>
      <c r="C319" s="6" t="s">
        <v>8</v>
      </c>
      <c r="D319" s="6" t="s">
        <v>8</v>
      </c>
      <c r="E319" s="6" t="s">
        <v>3268</v>
      </c>
      <c r="F319" s="6" t="s">
        <v>3269</v>
      </c>
      <c r="G319" s="6" t="s">
        <v>5217</v>
      </c>
      <c r="H319" s="6" t="s">
        <v>3969</v>
      </c>
      <c r="I319" s="6" t="s">
        <v>5235</v>
      </c>
      <c r="J319" s="6" t="s">
        <v>496</v>
      </c>
      <c r="K319" s="7">
        <v>0</v>
      </c>
      <c r="L319" s="7">
        <f>IFERROR(VLOOKUP(SiscoTable[[#This Row],[Código]],Hoja2!A:B,2,0)*SiscoTable[[#This Row],[Provta(Uns)]],0)</f>
        <v>0</v>
      </c>
      <c r="M319" s="7">
        <v>0</v>
      </c>
      <c r="N319" s="7">
        <v>0</v>
      </c>
      <c r="O319" s="7">
        <f>IFERROR(VLOOKUP(SiscoTable[[#This Row],[Código]],Hoja2!A:B,2,0)*SiscoTable[[#This Row],[Stock_actual]],0)</f>
        <v>0</v>
      </c>
      <c r="P319" s="6" t="s">
        <v>7</v>
      </c>
      <c r="Q319" s="7">
        <v>0</v>
      </c>
      <c r="R319" s="7">
        <v>0</v>
      </c>
      <c r="S319" s="7" t="s">
        <v>11927</v>
      </c>
      <c r="BI319"/>
      <c r="BJ319"/>
    </row>
    <row r="320" spans="2:62" x14ac:dyDescent="0.4">
      <c r="B320" s="1">
        <v>10432</v>
      </c>
      <c r="C320" s="6" t="s">
        <v>8</v>
      </c>
      <c r="D320" s="6" t="s">
        <v>8</v>
      </c>
      <c r="E320" s="6" t="s">
        <v>3268</v>
      </c>
      <c r="F320" s="6" t="s">
        <v>3269</v>
      </c>
      <c r="G320" s="6" t="s">
        <v>5217</v>
      </c>
      <c r="H320" s="6" t="s">
        <v>3969</v>
      </c>
      <c r="I320" s="6" t="s">
        <v>5234</v>
      </c>
      <c r="J320" s="6" t="s">
        <v>496</v>
      </c>
      <c r="K320" s="7">
        <v>0</v>
      </c>
      <c r="L320" s="7">
        <f>IFERROR(VLOOKUP(SiscoTable[[#This Row],[Código]],Hoja2!A:B,2,0)*SiscoTable[[#This Row],[Provta(Uns)]],0)</f>
        <v>0</v>
      </c>
      <c r="M320" s="7">
        <v>0</v>
      </c>
      <c r="N320" s="7">
        <v>0</v>
      </c>
      <c r="O320" s="7">
        <f>IFERROR(VLOOKUP(SiscoTable[[#This Row],[Código]],Hoja2!A:B,2,0)*SiscoTable[[#This Row],[Stock_actual]],0)</f>
        <v>0</v>
      </c>
      <c r="P320" s="6" t="s">
        <v>7</v>
      </c>
      <c r="Q320" s="7">
        <v>0</v>
      </c>
      <c r="R320" s="7">
        <v>0</v>
      </c>
      <c r="S320" s="7" t="s">
        <v>11927</v>
      </c>
      <c r="BI320"/>
      <c r="BJ320"/>
    </row>
    <row r="321" spans="2:62" x14ac:dyDescent="0.4">
      <c r="B321" s="1">
        <v>10433</v>
      </c>
      <c r="C321" s="6" t="s">
        <v>8</v>
      </c>
      <c r="D321" s="6" t="s">
        <v>8</v>
      </c>
      <c r="E321" s="6" t="s">
        <v>3268</v>
      </c>
      <c r="F321" s="6" t="s">
        <v>3269</v>
      </c>
      <c r="G321" s="6" t="s">
        <v>5217</v>
      </c>
      <c r="H321" s="6" t="s">
        <v>3969</v>
      </c>
      <c r="I321" s="6" t="s">
        <v>5245</v>
      </c>
      <c r="J321" s="6" t="s">
        <v>496</v>
      </c>
      <c r="K321" s="7">
        <v>1.17</v>
      </c>
      <c r="L321" s="7">
        <f>IFERROR(VLOOKUP(SiscoTable[[#This Row],[Código]],Hoja2!A:B,2,0)*SiscoTable[[#This Row],[Provta(Uns)]],0)</f>
        <v>28.664999999999999</v>
      </c>
      <c r="M321" s="7">
        <v>0</v>
      </c>
      <c r="N321" s="7">
        <v>0</v>
      </c>
      <c r="O321" s="7">
        <f>IFERROR(VLOOKUP(SiscoTable[[#This Row],[Código]],Hoja2!A:B,2,0)*SiscoTable[[#This Row],[Stock_actual]],0)</f>
        <v>0</v>
      </c>
      <c r="P321" s="6" t="s">
        <v>7</v>
      </c>
      <c r="Q321" s="7">
        <v>1</v>
      </c>
      <c r="R321" s="7">
        <v>2.4</v>
      </c>
      <c r="S321" s="7" t="s">
        <v>11927</v>
      </c>
      <c r="BI321"/>
      <c r="BJ321"/>
    </row>
    <row r="322" spans="2:62" x14ac:dyDescent="0.4">
      <c r="B322" s="1">
        <v>10434</v>
      </c>
      <c r="C322" s="6" t="s">
        <v>8</v>
      </c>
      <c r="D322" s="6" t="s">
        <v>8</v>
      </c>
      <c r="E322" s="6" t="s">
        <v>3268</v>
      </c>
      <c r="F322" s="6" t="s">
        <v>3269</v>
      </c>
      <c r="G322" s="6" t="s">
        <v>5217</v>
      </c>
      <c r="H322" s="6" t="s">
        <v>3969</v>
      </c>
      <c r="I322" s="6" t="s">
        <v>5237</v>
      </c>
      <c r="J322" s="6" t="s">
        <v>496</v>
      </c>
      <c r="K322" s="7">
        <v>0</v>
      </c>
      <c r="L322" s="7">
        <f>IFERROR(VLOOKUP(SiscoTable[[#This Row],[Código]],Hoja2!A:B,2,0)*SiscoTable[[#This Row],[Provta(Uns)]],0)</f>
        <v>0</v>
      </c>
      <c r="M322" s="7">
        <v>0</v>
      </c>
      <c r="N322" s="7">
        <v>0</v>
      </c>
      <c r="O322" s="7">
        <f>IFERROR(VLOOKUP(SiscoTable[[#This Row],[Código]],Hoja2!A:B,2,0)*SiscoTable[[#This Row],[Stock_actual]],0)</f>
        <v>0</v>
      </c>
      <c r="P322" s="6" t="s">
        <v>7</v>
      </c>
      <c r="Q322" s="7">
        <v>0</v>
      </c>
      <c r="R322" s="7">
        <v>0</v>
      </c>
      <c r="S322" s="7" t="s">
        <v>11927</v>
      </c>
      <c r="BI322"/>
      <c r="BJ322"/>
    </row>
    <row r="323" spans="2:62" x14ac:dyDescent="0.4">
      <c r="B323" s="1">
        <v>10435</v>
      </c>
      <c r="C323" s="6" t="s">
        <v>8</v>
      </c>
      <c r="D323" s="6" t="s">
        <v>8</v>
      </c>
      <c r="E323" s="6" t="s">
        <v>3268</v>
      </c>
      <c r="F323" s="6" t="s">
        <v>3269</v>
      </c>
      <c r="G323" s="6" t="s">
        <v>5217</v>
      </c>
      <c r="H323" s="6" t="s">
        <v>3969</v>
      </c>
      <c r="I323" s="6" t="s">
        <v>5236</v>
      </c>
      <c r="J323" s="6" t="s">
        <v>496</v>
      </c>
      <c r="K323" s="7">
        <v>0</v>
      </c>
      <c r="L323" s="7">
        <f>IFERROR(VLOOKUP(SiscoTable[[#This Row],[Código]],Hoja2!A:B,2,0)*SiscoTable[[#This Row],[Provta(Uns)]],0)</f>
        <v>0</v>
      </c>
      <c r="M323" s="7">
        <v>0</v>
      </c>
      <c r="N323" s="7">
        <v>0</v>
      </c>
      <c r="O323" s="7">
        <f>IFERROR(VLOOKUP(SiscoTable[[#This Row],[Código]],Hoja2!A:B,2,0)*SiscoTable[[#This Row],[Stock_actual]],0)</f>
        <v>0</v>
      </c>
      <c r="P323" s="6" t="s">
        <v>7</v>
      </c>
      <c r="Q323" s="7">
        <v>0</v>
      </c>
      <c r="R323" s="7">
        <v>0</v>
      </c>
      <c r="S323" s="7" t="s">
        <v>11927</v>
      </c>
      <c r="BI323"/>
      <c r="BJ323"/>
    </row>
    <row r="324" spans="2:62" x14ac:dyDescent="0.4">
      <c r="B324" s="1">
        <v>10436</v>
      </c>
      <c r="C324" s="6" t="s">
        <v>8</v>
      </c>
      <c r="D324" s="6" t="s">
        <v>8</v>
      </c>
      <c r="E324" s="6" t="s">
        <v>3268</v>
      </c>
      <c r="F324" s="6" t="s">
        <v>3269</v>
      </c>
      <c r="G324" s="6" t="s">
        <v>5217</v>
      </c>
      <c r="H324" s="6" t="s">
        <v>3969</v>
      </c>
      <c r="I324" s="6" t="s">
        <v>5244</v>
      </c>
      <c r="J324" s="6" t="s">
        <v>496</v>
      </c>
      <c r="K324" s="7">
        <v>0.83</v>
      </c>
      <c r="L324" s="7">
        <f>IFERROR(VLOOKUP(SiscoTable[[#This Row],[Código]],Hoja2!A:B,2,0)*SiscoTable[[#This Row],[Provta(Uns)]],0)</f>
        <v>10.872999999999999</v>
      </c>
      <c r="M324" s="7">
        <v>0</v>
      </c>
      <c r="N324" s="7">
        <v>0</v>
      </c>
      <c r="O324" s="7">
        <f>IFERROR(VLOOKUP(SiscoTable[[#This Row],[Código]],Hoja2!A:B,2,0)*SiscoTable[[#This Row],[Stock_actual]],0)</f>
        <v>0</v>
      </c>
      <c r="P324" s="6" t="s">
        <v>7</v>
      </c>
      <c r="Q324" s="7">
        <v>1</v>
      </c>
      <c r="R324" s="7">
        <v>1.7999999999999998</v>
      </c>
      <c r="S324" s="7" t="s">
        <v>11927</v>
      </c>
      <c r="BI324"/>
      <c r="BJ324"/>
    </row>
    <row r="325" spans="2:62" x14ac:dyDescent="0.4">
      <c r="B325" s="1">
        <v>10437</v>
      </c>
      <c r="C325" s="6" t="s">
        <v>8</v>
      </c>
      <c r="D325" s="6" t="s">
        <v>8</v>
      </c>
      <c r="E325" s="6" t="s">
        <v>3268</v>
      </c>
      <c r="F325" s="6" t="s">
        <v>3269</v>
      </c>
      <c r="G325" s="6" t="s">
        <v>5217</v>
      </c>
      <c r="H325" s="6" t="s">
        <v>3969</v>
      </c>
      <c r="I325" s="6" t="s">
        <v>5233</v>
      </c>
      <c r="J325" s="6" t="s">
        <v>496</v>
      </c>
      <c r="K325" s="7">
        <v>3</v>
      </c>
      <c r="L325" s="7">
        <f>IFERROR(VLOOKUP(SiscoTable[[#This Row],[Código]],Hoja2!A:B,2,0)*SiscoTable[[#This Row],[Provta(Uns)]],0)</f>
        <v>36.599999999999994</v>
      </c>
      <c r="M325" s="7">
        <v>0</v>
      </c>
      <c r="N325" s="7">
        <v>0</v>
      </c>
      <c r="O325" s="7">
        <f>IFERROR(VLOOKUP(SiscoTable[[#This Row],[Código]],Hoja2!A:B,2,0)*SiscoTable[[#This Row],[Stock_actual]],0)</f>
        <v>0</v>
      </c>
      <c r="P325" s="6" t="s">
        <v>7</v>
      </c>
      <c r="Q325" s="7">
        <v>3</v>
      </c>
      <c r="R325" s="7">
        <v>6</v>
      </c>
      <c r="S325" s="7" t="s">
        <v>11927</v>
      </c>
      <c r="BI325"/>
      <c r="BJ325"/>
    </row>
    <row r="326" spans="2:62" x14ac:dyDescent="0.4">
      <c r="B326" s="1">
        <v>10438</v>
      </c>
      <c r="C326" s="6" t="s">
        <v>8</v>
      </c>
      <c r="D326" s="6" t="s">
        <v>8</v>
      </c>
      <c r="E326" s="6" t="s">
        <v>3268</v>
      </c>
      <c r="F326" s="6" t="s">
        <v>3269</v>
      </c>
      <c r="G326" s="6" t="s">
        <v>5217</v>
      </c>
      <c r="H326" s="6" t="s">
        <v>3969</v>
      </c>
      <c r="I326" s="6" t="s">
        <v>5243</v>
      </c>
      <c r="J326" s="6" t="s">
        <v>496</v>
      </c>
      <c r="K326" s="7">
        <v>0</v>
      </c>
      <c r="L326" s="7">
        <f>IFERROR(VLOOKUP(SiscoTable[[#This Row],[Código]],Hoja2!A:B,2,0)*SiscoTable[[#This Row],[Provta(Uns)]],0)</f>
        <v>0</v>
      </c>
      <c r="M326" s="7">
        <v>0</v>
      </c>
      <c r="N326" s="7">
        <v>0</v>
      </c>
      <c r="O326" s="7">
        <f>IFERROR(VLOOKUP(SiscoTable[[#This Row],[Código]],Hoja2!A:B,2,0)*SiscoTable[[#This Row],[Stock_actual]],0)</f>
        <v>0</v>
      </c>
      <c r="P326" s="6" t="s">
        <v>7</v>
      </c>
      <c r="Q326" s="7">
        <v>0</v>
      </c>
      <c r="R326" s="7">
        <v>0</v>
      </c>
      <c r="S326" s="7" t="s">
        <v>11927</v>
      </c>
      <c r="BI326"/>
      <c r="BJ326"/>
    </row>
    <row r="327" spans="2:62" x14ac:dyDescent="0.4">
      <c r="B327" s="1">
        <v>10439</v>
      </c>
      <c r="C327" s="6" t="s">
        <v>8</v>
      </c>
      <c r="D327" s="6" t="s">
        <v>8</v>
      </c>
      <c r="E327" s="6" t="s">
        <v>3268</v>
      </c>
      <c r="F327" s="6" t="s">
        <v>3269</v>
      </c>
      <c r="G327" s="6" t="s">
        <v>4161</v>
      </c>
      <c r="H327" s="6" t="s">
        <v>3969</v>
      </c>
      <c r="I327" s="6" t="s">
        <v>4192</v>
      </c>
      <c r="J327" s="6" t="s">
        <v>496</v>
      </c>
      <c r="K327" s="7">
        <v>1.33</v>
      </c>
      <c r="L327" s="7">
        <f>IFERROR(VLOOKUP(SiscoTable[[#This Row],[Código]],Hoja2!A:B,2,0)*SiscoTable[[#This Row],[Provta(Uns)]],0)</f>
        <v>28.728000000000005</v>
      </c>
      <c r="M327" s="7">
        <v>0</v>
      </c>
      <c r="N327" s="7">
        <v>0</v>
      </c>
      <c r="O327" s="7">
        <f>IFERROR(VLOOKUP(SiscoTable[[#This Row],[Código]],Hoja2!A:B,2,0)*SiscoTable[[#This Row],[Stock_actual]],0)</f>
        <v>0</v>
      </c>
      <c r="P327" s="6" t="s">
        <v>7</v>
      </c>
      <c r="Q327" s="7">
        <v>1</v>
      </c>
      <c r="R327" s="7">
        <v>2.4</v>
      </c>
      <c r="S327" s="7" t="s">
        <v>11927</v>
      </c>
      <c r="BI327"/>
      <c r="BJ327"/>
    </row>
    <row r="328" spans="2:62" x14ac:dyDescent="0.4">
      <c r="B328" s="1">
        <v>10440</v>
      </c>
      <c r="C328" s="6" t="s">
        <v>8</v>
      </c>
      <c r="D328" s="6" t="s">
        <v>8</v>
      </c>
      <c r="E328" s="6" t="s">
        <v>3268</v>
      </c>
      <c r="F328" s="6" t="s">
        <v>3269</v>
      </c>
      <c r="G328" s="6" t="s">
        <v>4161</v>
      </c>
      <c r="H328" s="6" t="s">
        <v>3969</v>
      </c>
      <c r="I328" s="6" t="s">
        <v>4193</v>
      </c>
      <c r="J328" s="6" t="s">
        <v>496</v>
      </c>
      <c r="K328" s="7">
        <v>0</v>
      </c>
      <c r="L328" s="7">
        <f>IFERROR(VLOOKUP(SiscoTable[[#This Row],[Código]],Hoja2!A:B,2,0)*SiscoTable[[#This Row],[Provta(Uns)]],0)</f>
        <v>0</v>
      </c>
      <c r="M328" s="7">
        <v>0</v>
      </c>
      <c r="N328" s="7">
        <v>0</v>
      </c>
      <c r="O328" s="7">
        <f>IFERROR(VLOOKUP(SiscoTable[[#This Row],[Código]],Hoja2!A:B,2,0)*SiscoTable[[#This Row],[Stock_actual]],0)</f>
        <v>0</v>
      </c>
      <c r="P328" s="6" t="s">
        <v>7</v>
      </c>
      <c r="Q328" s="7">
        <v>0</v>
      </c>
      <c r="R328" s="7">
        <v>0</v>
      </c>
      <c r="S328" s="7" t="s">
        <v>11927</v>
      </c>
      <c r="BI328"/>
      <c r="BJ328"/>
    </row>
    <row r="329" spans="2:62" x14ac:dyDescent="0.4">
      <c r="B329" s="1">
        <v>10441</v>
      </c>
      <c r="C329" s="6" t="s">
        <v>8</v>
      </c>
      <c r="D329" s="6" t="s">
        <v>8</v>
      </c>
      <c r="E329" s="6" t="s">
        <v>3268</v>
      </c>
      <c r="F329" s="6" t="s">
        <v>3269</v>
      </c>
      <c r="G329" s="6" t="s">
        <v>4161</v>
      </c>
      <c r="H329" s="6" t="s">
        <v>3969</v>
      </c>
      <c r="I329" s="6" t="s">
        <v>4194</v>
      </c>
      <c r="J329" s="6" t="s">
        <v>496</v>
      </c>
      <c r="K329" s="7">
        <v>0</v>
      </c>
      <c r="L329" s="7">
        <f>IFERROR(VLOOKUP(SiscoTable[[#This Row],[Código]],Hoja2!A:B,2,0)*SiscoTable[[#This Row],[Provta(Uns)]],0)</f>
        <v>0</v>
      </c>
      <c r="M329" s="7">
        <v>0</v>
      </c>
      <c r="N329" s="7">
        <v>0</v>
      </c>
      <c r="O329" s="7">
        <f>IFERROR(VLOOKUP(SiscoTable[[#This Row],[Código]],Hoja2!A:B,2,0)*SiscoTable[[#This Row],[Stock_actual]],0)</f>
        <v>0</v>
      </c>
      <c r="P329" s="6" t="s">
        <v>7</v>
      </c>
      <c r="Q329" s="7">
        <v>0</v>
      </c>
      <c r="R329" s="7">
        <v>0</v>
      </c>
      <c r="S329" s="7" t="s">
        <v>11927</v>
      </c>
      <c r="BI329"/>
      <c r="BJ329"/>
    </row>
    <row r="330" spans="2:62" x14ac:dyDescent="0.4">
      <c r="B330" s="1">
        <v>10442</v>
      </c>
      <c r="C330" s="6" t="s">
        <v>8</v>
      </c>
      <c r="D330" s="6" t="s">
        <v>8</v>
      </c>
      <c r="E330" s="6" t="s">
        <v>3268</v>
      </c>
      <c r="F330" s="6" t="s">
        <v>3269</v>
      </c>
      <c r="G330" s="6" t="s">
        <v>3773</v>
      </c>
      <c r="H330" s="6" t="s">
        <v>3969</v>
      </c>
      <c r="I330" s="6" t="s">
        <v>3968</v>
      </c>
      <c r="J330" s="6" t="s">
        <v>496</v>
      </c>
      <c r="K330" s="7">
        <v>0</v>
      </c>
      <c r="L330" s="7">
        <f>IFERROR(VLOOKUP(SiscoTable[[#This Row],[Código]],Hoja2!A:B,2,0)*SiscoTable[[#This Row],[Provta(Uns)]],0)</f>
        <v>0</v>
      </c>
      <c r="M330" s="7">
        <v>0</v>
      </c>
      <c r="N330" s="7">
        <v>0</v>
      </c>
      <c r="O330" s="7">
        <f>IFERROR(VLOOKUP(SiscoTable[[#This Row],[Código]],Hoja2!A:B,2,0)*SiscoTable[[#This Row],[Stock_actual]],0)</f>
        <v>0</v>
      </c>
      <c r="P330" s="6" t="s">
        <v>7</v>
      </c>
      <c r="Q330" s="7">
        <v>0</v>
      </c>
      <c r="R330" s="7">
        <v>0</v>
      </c>
      <c r="S330" s="7" t="s">
        <v>11927</v>
      </c>
      <c r="BI330"/>
      <c r="BJ330"/>
    </row>
    <row r="331" spans="2:62" x14ac:dyDescent="0.4">
      <c r="B331" s="1">
        <v>10443</v>
      </c>
      <c r="C331" s="6" t="s">
        <v>8</v>
      </c>
      <c r="D331" s="6" t="s">
        <v>8</v>
      </c>
      <c r="E331" s="6" t="s">
        <v>3268</v>
      </c>
      <c r="F331" s="6" t="s">
        <v>3269</v>
      </c>
      <c r="G331" s="6" t="s">
        <v>3773</v>
      </c>
      <c r="H331" s="6" t="s">
        <v>3969</v>
      </c>
      <c r="I331" s="6" t="s">
        <v>3970</v>
      </c>
      <c r="J331" s="6" t="s">
        <v>496</v>
      </c>
      <c r="K331" s="7">
        <v>0</v>
      </c>
      <c r="L331" s="7">
        <f>IFERROR(VLOOKUP(SiscoTable[[#This Row],[Código]],Hoja2!A:B,2,0)*SiscoTable[[#This Row],[Provta(Uns)]],0)</f>
        <v>0</v>
      </c>
      <c r="M331" s="7">
        <v>0</v>
      </c>
      <c r="N331" s="7">
        <v>0</v>
      </c>
      <c r="O331" s="7">
        <f>IFERROR(VLOOKUP(SiscoTable[[#This Row],[Código]],Hoja2!A:B,2,0)*SiscoTable[[#This Row],[Stock_actual]],0)</f>
        <v>0</v>
      </c>
      <c r="P331" s="6" t="s">
        <v>7</v>
      </c>
      <c r="Q331" s="7">
        <v>0</v>
      </c>
      <c r="R331" s="7">
        <v>0</v>
      </c>
      <c r="S331" s="7" t="s">
        <v>11927</v>
      </c>
      <c r="BI331"/>
      <c r="BJ331"/>
    </row>
    <row r="332" spans="2:62" x14ac:dyDescent="0.4">
      <c r="B332" s="1">
        <v>10444</v>
      </c>
      <c r="C332" s="6" t="s">
        <v>8</v>
      </c>
      <c r="D332" s="6" t="s">
        <v>8</v>
      </c>
      <c r="E332" s="6" t="s">
        <v>3268</v>
      </c>
      <c r="F332" s="6" t="s">
        <v>3269</v>
      </c>
      <c r="G332" s="6" t="s">
        <v>4211</v>
      </c>
      <c r="H332" s="6" t="s">
        <v>3969</v>
      </c>
      <c r="I332" s="6" t="s">
        <v>4242</v>
      </c>
      <c r="J332" s="6" t="s">
        <v>5</v>
      </c>
      <c r="K332" s="7">
        <v>0</v>
      </c>
      <c r="L332" s="7">
        <f>IFERROR(VLOOKUP(SiscoTable[[#This Row],[Código]],Hoja2!A:B,2,0)*SiscoTable[[#This Row],[Provta(Uns)]],0)</f>
        <v>0</v>
      </c>
      <c r="M332" s="7">
        <v>0</v>
      </c>
      <c r="N332" s="7">
        <v>0</v>
      </c>
      <c r="O332" s="7">
        <f>IFERROR(VLOOKUP(SiscoTable[[#This Row],[Código]],Hoja2!A:B,2,0)*SiscoTable[[#This Row],[Stock_actual]],0)</f>
        <v>0</v>
      </c>
      <c r="P332" s="6" t="s">
        <v>7</v>
      </c>
      <c r="Q332" s="7">
        <v>0</v>
      </c>
      <c r="R332" s="7">
        <v>0</v>
      </c>
      <c r="S332" s="7" t="s">
        <v>11927</v>
      </c>
      <c r="BI332"/>
      <c r="BJ332"/>
    </row>
    <row r="333" spans="2:62" x14ac:dyDescent="0.4">
      <c r="B333" s="1">
        <v>10445</v>
      </c>
      <c r="C333" s="6" t="s">
        <v>8</v>
      </c>
      <c r="D333" s="6" t="s">
        <v>8</v>
      </c>
      <c r="E333" s="6" t="s">
        <v>3268</v>
      </c>
      <c r="F333" s="6" t="s">
        <v>3269</v>
      </c>
      <c r="G333" s="6" t="s">
        <v>5217</v>
      </c>
      <c r="H333" s="6" t="s">
        <v>3969</v>
      </c>
      <c r="I333" s="6" t="s">
        <v>5248</v>
      </c>
      <c r="J333" s="6" t="s">
        <v>496</v>
      </c>
      <c r="K333" s="7">
        <v>0</v>
      </c>
      <c r="L333" s="7">
        <f>IFERROR(VLOOKUP(SiscoTable[[#This Row],[Código]],Hoja2!A:B,2,0)*SiscoTable[[#This Row],[Provta(Uns)]],0)</f>
        <v>0</v>
      </c>
      <c r="M333" s="7">
        <v>0</v>
      </c>
      <c r="N333" s="7">
        <v>0</v>
      </c>
      <c r="O333" s="7">
        <f>IFERROR(VLOOKUP(SiscoTable[[#This Row],[Código]],Hoja2!A:B,2,0)*SiscoTable[[#This Row],[Stock_actual]],0)</f>
        <v>0</v>
      </c>
      <c r="P333" s="6" t="s">
        <v>7</v>
      </c>
      <c r="Q333" s="7">
        <v>0</v>
      </c>
      <c r="R333" s="7">
        <v>0</v>
      </c>
      <c r="S333" s="7" t="s">
        <v>11927</v>
      </c>
      <c r="BI333"/>
      <c r="BJ333"/>
    </row>
    <row r="334" spans="2:62" x14ac:dyDescent="0.4">
      <c r="B334" s="1">
        <v>10447</v>
      </c>
      <c r="C334" s="6" t="s">
        <v>30</v>
      </c>
      <c r="D334" s="6" t="s">
        <v>8</v>
      </c>
      <c r="E334" s="6" t="s">
        <v>469</v>
      </c>
      <c r="F334" s="6" t="s">
        <v>1050</v>
      </c>
      <c r="G334" s="6" t="s">
        <v>1128</v>
      </c>
      <c r="H334" s="6" t="s">
        <v>1124</v>
      </c>
      <c r="I334" s="6" t="s">
        <v>1176</v>
      </c>
      <c r="J334" s="6" t="s">
        <v>5</v>
      </c>
      <c r="K334" s="7">
        <v>3.83</v>
      </c>
      <c r="L334" s="7">
        <f>IFERROR(VLOOKUP(SiscoTable[[#This Row],[Código]],Hoja2!A:B,2,0)*SiscoTable[[#This Row],[Provta(Uns)]],0)</f>
        <v>110.687</v>
      </c>
      <c r="M334" s="7">
        <v>0</v>
      </c>
      <c r="N334" s="7">
        <v>1</v>
      </c>
      <c r="O334" s="7">
        <f>IFERROR(VLOOKUP(SiscoTable[[#This Row],[Código]],Hoja2!A:B,2,0)*SiscoTable[[#This Row],[Stock_actual]],0)</f>
        <v>28.9</v>
      </c>
      <c r="P334" s="6" t="s">
        <v>76</v>
      </c>
      <c r="Q334" s="7">
        <v>4</v>
      </c>
      <c r="R334" s="7">
        <v>7.84</v>
      </c>
      <c r="S334" s="7" t="s">
        <v>11927</v>
      </c>
      <c r="BI334"/>
      <c r="BJ334"/>
    </row>
    <row r="335" spans="2:62" x14ac:dyDescent="0.4">
      <c r="B335" s="1">
        <v>10448</v>
      </c>
      <c r="C335" s="6" t="s">
        <v>8</v>
      </c>
      <c r="D335" s="6" t="s">
        <v>8</v>
      </c>
      <c r="E335" s="6" t="s">
        <v>3268</v>
      </c>
      <c r="F335" s="6" t="s">
        <v>3269</v>
      </c>
      <c r="G335" s="6" t="s">
        <v>4781</v>
      </c>
      <c r="H335" s="6" t="s">
        <v>3969</v>
      </c>
      <c r="I335" s="6" t="s">
        <v>4785</v>
      </c>
      <c r="J335" s="6" t="s">
        <v>5</v>
      </c>
      <c r="K335" s="7">
        <v>1.17</v>
      </c>
      <c r="L335" s="7">
        <f>IFERROR(VLOOKUP(SiscoTable[[#This Row],[Código]],Hoja2!A:B,2,0)*SiscoTable[[#This Row],[Provta(Uns)]],0)</f>
        <v>16.965</v>
      </c>
      <c r="M335" s="7">
        <v>0</v>
      </c>
      <c r="N335" s="7">
        <v>0</v>
      </c>
      <c r="O335" s="7">
        <f>IFERROR(VLOOKUP(SiscoTable[[#This Row],[Código]],Hoja2!A:B,2,0)*SiscoTable[[#This Row],[Stock_actual]],0)</f>
        <v>0</v>
      </c>
      <c r="P335" s="6" t="s">
        <v>7</v>
      </c>
      <c r="Q335" s="7">
        <v>1</v>
      </c>
      <c r="R335" s="7">
        <v>2.4</v>
      </c>
      <c r="S335" s="7" t="s">
        <v>11927</v>
      </c>
      <c r="BI335"/>
      <c r="BJ335"/>
    </row>
    <row r="336" spans="2:62" x14ac:dyDescent="0.4">
      <c r="B336" s="1">
        <v>10449</v>
      </c>
      <c r="C336" s="6" t="s">
        <v>8</v>
      </c>
      <c r="D336" s="6" t="s">
        <v>8</v>
      </c>
      <c r="E336" s="6" t="s">
        <v>3268</v>
      </c>
      <c r="F336" s="6" t="s">
        <v>3269</v>
      </c>
      <c r="G336" s="6" t="s">
        <v>4781</v>
      </c>
      <c r="H336" s="6" t="s">
        <v>3969</v>
      </c>
      <c r="I336" s="6" t="s">
        <v>4786</v>
      </c>
      <c r="J336" s="6" t="s">
        <v>5</v>
      </c>
      <c r="K336" s="7">
        <v>0</v>
      </c>
      <c r="L336" s="7">
        <f>IFERROR(VLOOKUP(SiscoTable[[#This Row],[Código]],Hoja2!A:B,2,0)*SiscoTable[[#This Row],[Provta(Uns)]],0)</f>
        <v>0</v>
      </c>
      <c r="M336" s="7">
        <v>0</v>
      </c>
      <c r="N336" s="7">
        <v>0</v>
      </c>
      <c r="O336" s="7">
        <f>IFERROR(VLOOKUP(SiscoTable[[#This Row],[Código]],Hoja2!A:B,2,0)*SiscoTable[[#This Row],[Stock_actual]],0)</f>
        <v>0</v>
      </c>
      <c r="P336" s="6" t="s">
        <v>7</v>
      </c>
      <c r="Q336" s="7">
        <v>0</v>
      </c>
      <c r="R336" s="7">
        <v>0</v>
      </c>
      <c r="S336" s="7" t="s">
        <v>11927</v>
      </c>
      <c r="BI336"/>
      <c r="BJ336"/>
    </row>
    <row r="337" spans="2:62" x14ac:dyDescent="0.4">
      <c r="B337" s="1">
        <v>10450</v>
      </c>
      <c r="C337" s="6" t="s">
        <v>8</v>
      </c>
      <c r="D337" s="6" t="s">
        <v>8</v>
      </c>
      <c r="E337" s="6" t="s">
        <v>3268</v>
      </c>
      <c r="F337" s="6" t="s">
        <v>3269</v>
      </c>
      <c r="G337" s="6" t="s">
        <v>4781</v>
      </c>
      <c r="H337" s="6" t="s">
        <v>3969</v>
      </c>
      <c r="I337" s="6" t="s">
        <v>4787</v>
      </c>
      <c r="J337" s="6" t="s">
        <v>496</v>
      </c>
      <c r="K337" s="7">
        <v>0</v>
      </c>
      <c r="L337" s="7">
        <f>IFERROR(VLOOKUP(SiscoTable[[#This Row],[Código]],Hoja2!A:B,2,0)*SiscoTable[[#This Row],[Provta(Uns)]],0)</f>
        <v>0</v>
      </c>
      <c r="M337" s="7">
        <v>0</v>
      </c>
      <c r="N337" s="7">
        <v>0</v>
      </c>
      <c r="O337" s="7">
        <f>IFERROR(VLOOKUP(SiscoTable[[#This Row],[Código]],Hoja2!A:B,2,0)*SiscoTable[[#This Row],[Stock_actual]],0)</f>
        <v>0</v>
      </c>
      <c r="P337" s="6" t="s">
        <v>7</v>
      </c>
      <c r="Q337" s="7">
        <v>0</v>
      </c>
      <c r="R337" s="7">
        <v>0</v>
      </c>
      <c r="S337" s="7" t="s">
        <v>11927</v>
      </c>
      <c r="BI337"/>
      <c r="BJ337"/>
    </row>
    <row r="338" spans="2:62" x14ac:dyDescent="0.4">
      <c r="B338" s="1">
        <v>10451</v>
      </c>
      <c r="C338" s="6" t="s">
        <v>8</v>
      </c>
      <c r="D338" s="6" t="s">
        <v>8</v>
      </c>
      <c r="E338" s="6" t="s">
        <v>3268</v>
      </c>
      <c r="F338" s="6" t="s">
        <v>7815</v>
      </c>
      <c r="G338" s="6" t="s">
        <v>7827</v>
      </c>
      <c r="H338" s="6" t="s">
        <v>3969</v>
      </c>
      <c r="I338" s="6" t="s">
        <v>7870</v>
      </c>
      <c r="J338" s="6" t="s">
        <v>496</v>
      </c>
      <c r="K338" s="7">
        <v>1.17</v>
      </c>
      <c r="L338" s="7">
        <f>IFERROR(VLOOKUP(SiscoTable[[#This Row],[Código]],Hoja2!A:B,2,0)*SiscoTable[[#This Row],[Provta(Uns)]],0)</f>
        <v>13.103999999999999</v>
      </c>
      <c r="M338" s="7">
        <v>0</v>
      </c>
      <c r="N338" s="7">
        <v>8</v>
      </c>
      <c r="O338" s="7">
        <f>IFERROR(VLOOKUP(SiscoTable[[#This Row],[Código]],Hoja2!A:B,2,0)*SiscoTable[[#This Row],[Stock_actual]],0)</f>
        <v>89.6</v>
      </c>
      <c r="P338" s="6" t="s">
        <v>6481</v>
      </c>
      <c r="Q338" s="7">
        <v>1</v>
      </c>
      <c r="R338" s="7">
        <v>0</v>
      </c>
      <c r="S338" s="7" t="s">
        <v>11927</v>
      </c>
      <c r="BI338"/>
      <c r="BJ338"/>
    </row>
    <row r="339" spans="2:62" x14ac:dyDescent="0.4">
      <c r="B339" s="1">
        <v>10452</v>
      </c>
      <c r="C339" s="6" t="s">
        <v>8</v>
      </c>
      <c r="D339" s="6" t="s">
        <v>8</v>
      </c>
      <c r="E339" s="6" t="s">
        <v>3268</v>
      </c>
      <c r="F339" s="6" t="s">
        <v>7815</v>
      </c>
      <c r="G339" s="6" t="s">
        <v>7827</v>
      </c>
      <c r="H339" s="6" t="s">
        <v>3969</v>
      </c>
      <c r="I339" s="6" t="s">
        <v>7867</v>
      </c>
      <c r="J339" s="6" t="s">
        <v>496</v>
      </c>
      <c r="K339" s="7">
        <v>1.17</v>
      </c>
      <c r="L339" s="7">
        <f>IFERROR(VLOOKUP(SiscoTable[[#This Row],[Código]],Hoja2!A:B,2,0)*SiscoTable[[#This Row],[Provta(Uns)]],0)</f>
        <v>13.805999999999999</v>
      </c>
      <c r="M339" s="7">
        <v>0</v>
      </c>
      <c r="N339" s="7">
        <v>17</v>
      </c>
      <c r="O339" s="7">
        <f>IFERROR(VLOOKUP(SiscoTable[[#This Row],[Código]],Hoja2!A:B,2,0)*SiscoTable[[#This Row],[Stock_actual]],0)</f>
        <v>200.60000000000002</v>
      </c>
      <c r="P339" s="6" t="s">
        <v>1133</v>
      </c>
      <c r="Q339" s="7">
        <v>1</v>
      </c>
      <c r="R339" s="7">
        <v>0</v>
      </c>
      <c r="S339" s="7" t="s">
        <v>11927</v>
      </c>
      <c r="BI339"/>
      <c r="BJ339"/>
    </row>
    <row r="340" spans="2:62" x14ac:dyDescent="0.4">
      <c r="B340" s="1">
        <v>10453</v>
      </c>
      <c r="C340" s="6" t="s">
        <v>8</v>
      </c>
      <c r="D340" s="6" t="s">
        <v>8</v>
      </c>
      <c r="E340" s="6" t="s">
        <v>3268</v>
      </c>
      <c r="F340" s="6" t="s">
        <v>7815</v>
      </c>
      <c r="G340" s="6" t="s">
        <v>7827</v>
      </c>
      <c r="H340" s="6" t="s">
        <v>3969</v>
      </c>
      <c r="I340" s="6" t="s">
        <v>7866</v>
      </c>
      <c r="J340" s="6" t="s">
        <v>496</v>
      </c>
      <c r="K340" s="7">
        <v>0.33</v>
      </c>
      <c r="L340" s="7">
        <f>IFERROR(VLOOKUP(SiscoTable[[#This Row],[Código]],Hoja2!A:B,2,0)*SiscoTable[[#This Row],[Provta(Uns)]],0)</f>
        <v>4.3559999999999999</v>
      </c>
      <c r="M340" s="7">
        <v>0</v>
      </c>
      <c r="N340" s="7">
        <v>0</v>
      </c>
      <c r="O340" s="7">
        <f>IFERROR(VLOOKUP(SiscoTable[[#This Row],[Código]],Hoja2!A:B,2,0)*SiscoTable[[#This Row],[Stock_actual]],0)</f>
        <v>0</v>
      </c>
      <c r="P340" s="6" t="s">
        <v>7</v>
      </c>
      <c r="Q340" s="7">
        <v>0</v>
      </c>
      <c r="R340" s="7">
        <v>0</v>
      </c>
      <c r="S340" s="7" t="s">
        <v>11927</v>
      </c>
      <c r="BI340"/>
      <c r="BJ340"/>
    </row>
    <row r="341" spans="2:62" x14ac:dyDescent="0.4">
      <c r="B341" s="1">
        <v>10454</v>
      </c>
      <c r="C341" s="6" t="s">
        <v>8</v>
      </c>
      <c r="D341" s="6" t="s">
        <v>8</v>
      </c>
      <c r="E341" s="6" t="s">
        <v>3268</v>
      </c>
      <c r="F341" s="6" t="s">
        <v>7815</v>
      </c>
      <c r="G341" s="6" t="s">
        <v>7827</v>
      </c>
      <c r="H341" s="6" t="s">
        <v>3969</v>
      </c>
      <c r="I341" s="6" t="s">
        <v>7868</v>
      </c>
      <c r="J341" s="6" t="s">
        <v>5</v>
      </c>
      <c r="K341" s="7">
        <v>0</v>
      </c>
      <c r="L341" s="7">
        <f>IFERROR(VLOOKUP(SiscoTable[[#This Row],[Código]],Hoja2!A:B,2,0)*SiscoTable[[#This Row],[Provta(Uns)]],0)</f>
        <v>0</v>
      </c>
      <c r="M341" s="7">
        <v>0</v>
      </c>
      <c r="N341" s="7">
        <v>0</v>
      </c>
      <c r="O341" s="7">
        <f>IFERROR(VLOOKUP(SiscoTable[[#This Row],[Código]],Hoja2!A:B,2,0)*SiscoTable[[#This Row],[Stock_actual]],0)</f>
        <v>0</v>
      </c>
      <c r="P341" s="6" t="s">
        <v>7</v>
      </c>
      <c r="Q341" s="7">
        <v>0</v>
      </c>
      <c r="R341" s="7">
        <v>0</v>
      </c>
      <c r="S341" s="7" t="s">
        <v>11927</v>
      </c>
      <c r="BI341"/>
      <c r="BJ341"/>
    </row>
    <row r="342" spans="2:62" x14ac:dyDescent="0.4">
      <c r="B342" s="1">
        <v>10455</v>
      </c>
      <c r="C342" s="6" t="s">
        <v>8</v>
      </c>
      <c r="D342" s="6" t="s">
        <v>8</v>
      </c>
      <c r="E342" s="6" t="s">
        <v>3268</v>
      </c>
      <c r="F342" s="6" t="s">
        <v>7815</v>
      </c>
      <c r="G342" s="6" t="s">
        <v>7827</v>
      </c>
      <c r="H342" s="6" t="s">
        <v>3969</v>
      </c>
      <c r="I342" s="6" t="s">
        <v>7865</v>
      </c>
      <c r="J342" s="6" t="s">
        <v>496</v>
      </c>
      <c r="K342" s="7">
        <v>0.83</v>
      </c>
      <c r="L342" s="7">
        <f>IFERROR(VLOOKUP(SiscoTable[[#This Row],[Código]],Hoja2!A:B,2,0)*SiscoTable[[#This Row],[Provta(Uns)]],0)</f>
        <v>11.62</v>
      </c>
      <c r="M342" s="7">
        <v>0</v>
      </c>
      <c r="N342" s="7">
        <v>0</v>
      </c>
      <c r="O342" s="7">
        <f>IFERROR(VLOOKUP(SiscoTable[[#This Row],[Código]],Hoja2!A:B,2,0)*SiscoTable[[#This Row],[Stock_actual]],0)</f>
        <v>0</v>
      </c>
      <c r="P342" s="6" t="s">
        <v>7</v>
      </c>
      <c r="Q342" s="7">
        <v>1</v>
      </c>
      <c r="R342" s="7">
        <v>1.7999999999999998</v>
      </c>
      <c r="S342" s="7" t="s">
        <v>11927</v>
      </c>
      <c r="BI342"/>
      <c r="BJ342"/>
    </row>
    <row r="343" spans="2:62" x14ac:dyDescent="0.4">
      <c r="B343" s="1">
        <v>10456</v>
      </c>
      <c r="C343" s="6" t="s">
        <v>8</v>
      </c>
      <c r="D343" s="6" t="s">
        <v>8</v>
      </c>
      <c r="E343" s="6" t="s">
        <v>3268</v>
      </c>
      <c r="F343" s="6" t="s">
        <v>7815</v>
      </c>
      <c r="G343" s="6" t="s">
        <v>7827</v>
      </c>
      <c r="H343" s="6" t="s">
        <v>3969</v>
      </c>
      <c r="I343" s="6" t="s">
        <v>7869</v>
      </c>
      <c r="J343" s="6" t="s">
        <v>496</v>
      </c>
      <c r="K343" s="7">
        <v>0</v>
      </c>
      <c r="L343" s="7">
        <f>IFERROR(VLOOKUP(SiscoTable[[#This Row],[Código]],Hoja2!A:B,2,0)*SiscoTable[[#This Row],[Provta(Uns)]],0)</f>
        <v>0</v>
      </c>
      <c r="M343" s="7">
        <v>0</v>
      </c>
      <c r="N343" s="7">
        <v>0</v>
      </c>
      <c r="O343" s="7">
        <f>IFERROR(VLOOKUP(SiscoTable[[#This Row],[Código]],Hoja2!A:B,2,0)*SiscoTable[[#This Row],[Stock_actual]],0)</f>
        <v>0</v>
      </c>
      <c r="P343" s="6" t="s">
        <v>7</v>
      </c>
      <c r="Q343" s="7">
        <v>0</v>
      </c>
      <c r="R343" s="7">
        <v>0</v>
      </c>
      <c r="S343" s="7" t="s">
        <v>11927</v>
      </c>
      <c r="BI343"/>
      <c r="BJ343"/>
    </row>
    <row r="344" spans="2:62" x14ac:dyDescent="0.4">
      <c r="B344" s="1">
        <v>10457</v>
      </c>
      <c r="C344" s="6" t="s">
        <v>30</v>
      </c>
      <c r="D344" s="6" t="s">
        <v>8</v>
      </c>
      <c r="E344" s="6" t="s">
        <v>469</v>
      </c>
      <c r="F344" s="6" t="s">
        <v>1050</v>
      </c>
      <c r="G344" s="6" t="s">
        <v>1113</v>
      </c>
      <c r="H344" s="6" t="s">
        <v>1124</v>
      </c>
      <c r="I344" s="6" t="s">
        <v>1123</v>
      </c>
      <c r="J344" s="6" t="s">
        <v>5</v>
      </c>
      <c r="K344" s="7">
        <v>3.33</v>
      </c>
      <c r="L344" s="7">
        <f>IFERROR(VLOOKUP(SiscoTable[[#This Row],[Código]],Hoja2!A:B,2,0)*SiscoTable[[#This Row],[Provta(Uns)]],0)</f>
        <v>119.547</v>
      </c>
      <c r="M344" s="7">
        <v>0</v>
      </c>
      <c r="N344" s="7">
        <v>0</v>
      </c>
      <c r="O344" s="7">
        <f>IFERROR(VLOOKUP(SiscoTable[[#This Row],[Código]],Hoja2!A:B,2,0)*SiscoTable[[#This Row],[Stock_actual]],0)</f>
        <v>0</v>
      </c>
      <c r="P344" s="6" t="s">
        <v>7</v>
      </c>
      <c r="Q344" s="7">
        <v>4</v>
      </c>
      <c r="R344" s="7">
        <v>6.6</v>
      </c>
      <c r="S344" s="7" t="s">
        <v>11927</v>
      </c>
      <c r="BI344"/>
      <c r="BJ344"/>
    </row>
    <row r="345" spans="2:62" x14ac:dyDescent="0.4">
      <c r="B345" s="1">
        <v>10461</v>
      </c>
      <c r="C345" s="6" t="s">
        <v>8</v>
      </c>
      <c r="D345" s="6" t="s">
        <v>8</v>
      </c>
      <c r="E345" s="6" t="s">
        <v>2999</v>
      </c>
      <c r="F345" s="6" t="s">
        <v>3000</v>
      </c>
      <c r="G345" s="6" t="s">
        <v>2824</v>
      </c>
      <c r="H345" s="6" t="s">
        <v>3110</v>
      </c>
      <c r="I345" s="6" t="s">
        <v>3109</v>
      </c>
      <c r="J345" s="6" t="s">
        <v>5</v>
      </c>
      <c r="K345" s="7">
        <v>0</v>
      </c>
      <c r="L345" s="7">
        <f>IFERROR(VLOOKUP(SiscoTable[[#This Row],[Código]],Hoja2!A:B,2,0)*SiscoTable[[#This Row],[Provta(Uns)]],0)</f>
        <v>0</v>
      </c>
      <c r="M345" s="7">
        <v>0</v>
      </c>
      <c r="N345" s="7">
        <v>2</v>
      </c>
      <c r="O345" s="7">
        <f>IFERROR(VLOOKUP(SiscoTable[[#This Row],[Código]],Hoja2!A:B,2,0)*SiscoTable[[#This Row],[Stock_actual]],0)</f>
        <v>26</v>
      </c>
      <c r="P345" s="6" t="s">
        <v>134</v>
      </c>
      <c r="Q345" s="7">
        <v>0</v>
      </c>
      <c r="R345" s="7">
        <v>0</v>
      </c>
      <c r="S345" s="7" t="s">
        <v>11925</v>
      </c>
      <c r="BI345"/>
      <c r="BJ345"/>
    </row>
    <row r="346" spans="2:62" x14ac:dyDescent="0.4">
      <c r="B346" s="1">
        <v>10462</v>
      </c>
      <c r="C346" s="6" t="s">
        <v>8</v>
      </c>
      <c r="D346" s="6" t="s">
        <v>8</v>
      </c>
      <c r="E346" s="6" t="s">
        <v>3268</v>
      </c>
      <c r="F346" s="6" t="s">
        <v>7815</v>
      </c>
      <c r="G346" s="6" t="s">
        <v>8067</v>
      </c>
      <c r="H346" s="6" t="s">
        <v>4751</v>
      </c>
      <c r="I346" s="6" t="s">
        <v>8070</v>
      </c>
      <c r="J346" s="6" t="s">
        <v>496</v>
      </c>
      <c r="K346" s="7">
        <v>1</v>
      </c>
      <c r="L346" s="7">
        <f>IFERROR(VLOOKUP(SiscoTable[[#This Row],[Código]],Hoja2!A:B,2,0)*SiscoTable[[#This Row],[Provta(Uns)]],0)</f>
        <v>11.6</v>
      </c>
      <c r="M346" s="7">
        <v>0</v>
      </c>
      <c r="N346" s="7">
        <v>2</v>
      </c>
      <c r="O346" s="7">
        <f>IFERROR(VLOOKUP(SiscoTable[[#This Row],[Código]],Hoja2!A:B,2,0)*SiscoTable[[#This Row],[Stock_actual]],0)</f>
        <v>23.2</v>
      </c>
      <c r="P346" s="6" t="s">
        <v>242</v>
      </c>
      <c r="Q346" s="7">
        <v>1</v>
      </c>
      <c r="R346" s="7">
        <v>0</v>
      </c>
      <c r="S346" s="7" t="s">
        <v>11927</v>
      </c>
      <c r="BI346"/>
      <c r="BJ346"/>
    </row>
    <row r="347" spans="2:62" x14ac:dyDescent="0.4">
      <c r="B347" s="1">
        <v>10463</v>
      </c>
      <c r="C347" s="6" t="s">
        <v>8</v>
      </c>
      <c r="D347" s="6" t="s">
        <v>8</v>
      </c>
      <c r="E347" s="6" t="s">
        <v>3268</v>
      </c>
      <c r="F347" s="6" t="s">
        <v>7815</v>
      </c>
      <c r="G347" s="6" t="s">
        <v>4156</v>
      </c>
      <c r="H347" s="6" t="s">
        <v>4751</v>
      </c>
      <c r="I347" s="6" t="s">
        <v>8037</v>
      </c>
      <c r="J347" s="6" t="s">
        <v>5</v>
      </c>
      <c r="K347" s="7">
        <v>0</v>
      </c>
      <c r="L347" s="7">
        <f>IFERROR(VLOOKUP(SiscoTable[[#This Row],[Código]],Hoja2!A:B,2,0)*SiscoTable[[#This Row],[Provta(Uns)]],0)</f>
        <v>0</v>
      </c>
      <c r="M347" s="7">
        <v>0</v>
      </c>
      <c r="N347" s="7">
        <v>0</v>
      </c>
      <c r="O347" s="7">
        <f>IFERROR(VLOOKUP(SiscoTable[[#This Row],[Código]],Hoja2!A:B,2,0)*SiscoTable[[#This Row],[Stock_actual]],0)</f>
        <v>0</v>
      </c>
      <c r="P347" s="6" t="s">
        <v>7</v>
      </c>
      <c r="Q347" s="7">
        <v>0</v>
      </c>
      <c r="R347" s="7">
        <v>0</v>
      </c>
      <c r="S347" s="7" t="s">
        <v>11927</v>
      </c>
      <c r="BI347"/>
      <c r="BJ347"/>
    </row>
    <row r="348" spans="2:62" x14ac:dyDescent="0.4">
      <c r="B348" s="1">
        <v>10464</v>
      </c>
      <c r="C348" s="6" t="s">
        <v>8</v>
      </c>
      <c r="D348" s="6" t="s">
        <v>8</v>
      </c>
      <c r="E348" s="6" t="s">
        <v>3268</v>
      </c>
      <c r="F348" s="6" t="s">
        <v>7815</v>
      </c>
      <c r="G348" s="6" t="s">
        <v>8067</v>
      </c>
      <c r="H348" s="6" t="s">
        <v>4751</v>
      </c>
      <c r="I348" s="6" t="s">
        <v>8071</v>
      </c>
      <c r="J348" s="6" t="s">
        <v>496</v>
      </c>
      <c r="K348" s="7">
        <v>3.83</v>
      </c>
      <c r="L348" s="7">
        <f>IFERROR(VLOOKUP(SiscoTable[[#This Row],[Código]],Hoja2!A:B,2,0)*SiscoTable[[#This Row],[Provta(Uns)]],0)</f>
        <v>45.577000000000005</v>
      </c>
      <c r="M348" s="7">
        <v>0</v>
      </c>
      <c r="N348" s="7">
        <v>3</v>
      </c>
      <c r="O348" s="7">
        <f>IFERROR(VLOOKUP(SiscoTable[[#This Row],[Código]],Hoja2!A:B,2,0)*SiscoTable[[#This Row],[Stock_actual]],0)</f>
        <v>35.700000000000003</v>
      </c>
      <c r="P348" s="6" t="s">
        <v>119</v>
      </c>
      <c r="Q348" s="7">
        <v>4</v>
      </c>
      <c r="R348" s="7">
        <v>7.7900000000000009</v>
      </c>
      <c r="S348" s="7" t="s">
        <v>11927</v>
      </c>
      <c r="BI348"/>
      <c r="BJ348"/>
    </row>
    <row r="349" spans="2:62" x14ac:dyDescent="0.4">
      <c r="B349" s="1">
        <v>10465</v>
      </c>
      <c r="C349" s="6" t="s">
        <v>8</v>
      </c>
      <c r="D349" s="6" t="s">
        <v>8</v>
      </c>
      <c r="E349" s="6" t="s">
        <v>3268</v>
      </c>
      <c r="F349" s="6" t="s">
        <v>7815</v>
      </c>
      <c r="G349" s="6" t="s">
        <v>4156</v>
      </c>
      <c r="H349" s="6" t="s">
        <v>4751</v>
      </c>
      <c r="I349" s="6" t="s">
        <v>8038</v>
      </c>
      <c r="J349" s="6" t="s">
        <v>5</v>
      </c>
      <c r="K349" s="7">
        <v>1.83</v>
      </c>
      <c r="L349" s="7">
        <f>IFERROR(VLOOKUP(SiscoTable[[#This Row],[Código]],Hoja2!A:B,2,0)*SiscoTable[[#This Row],[Provta(Uns)]],0)</f>
        <v>21.96</v>
      </c>
      <c r="M349" s="7">
        <v>0</v>
      </c>
      <c r="N349" s="7">
        <v>16</v>
      </c>
      <c r="O349" s="7">
        <f>IFERROR(VLOOKUP(SiscoTable[[#This Row],[Código]],Hoja2!A:B,2,0)*SiscoTable[[#This Row],[Stock_actual]],0)</f>
        <v>192</v>
      </c>
      <c r="P349" s="6" t="s">
        <v>1698</v>
      </c>
      <c r="Q349" s="7">
        <v>2</v>
      </c>
      <c r="R349" s="7">
        <v>0</v>
      </c>
      <c r="S349" s="7" t="s">
        <v>11927</v>
      </c>
      <c r="BI349"/>
      <c r="BJ349"/>
    </row>
    <row r="350" spans="2:62" x14ac:dyDescent="0.4">
      <c r="B350" s="1">
        <v>10466</v>
      </c>
      <c r="C350" s="6" t="s">
        <v>8</v>
      </c>
      <c r="D350" s="6" t="s">
        <v>8</v>
      </c>
      <c r="E350" s="6" t="s">
        <v>3268</v>
      </c>
      <c r="F350" s="6" t="s">
        <v>7815</v>
      </c>
      <c r="G350" s="6" t="s">
        <v>8067</v>
      </c>
      <c r="H350" s="6" t="s">
        <v>4751</v>
      </c>
      <c r="I350" s="6" t="s">
        <v>8072</v>
      </c>
      <c r="J350" s="6" t="s">
        <v>496</v>
      </c>
      <c r="K350" s="7">
        <v>0</v>
      </c>
      <c r="L350" s="7">
        <f>IFERROR(VLOOKUP(SiscoTable[[#This Row],[Código]],Hoja2!A:B,2,0)*SiscoTable[[#This Row],[Provta(Uns)]],0)</f>
        <v>0</v>
      </c>
      <c r="M350" s="7">
        <v>0</v>
      </c>
      <c r="N350" s="7">
        <v>0</v>
      </c>
      <c r="O350" s="7">
        <f>IFERROR(VLOOKUP(SiscoTable[[#This Row],[Código]],Hoja2!A:B,2,0)*SiscoTable[[#This Row],[Stock_actual]],0)</f>
        <v>0</v>
      </c>
      <c r="P350" s="6" t="s">
        <v>7</v>
      </c>
      <c r="Q350" s="7">
        <v>0</v>
      </c>
      <c r="R350" s="7">
        <v>0</v>
      </c>
      <c r="S350" s="7" t="s">
        <v>11927</v>
      </c>
      <c r="BI350"/>
      <c r="BJ350"/>
    </row>
    <row r="351" spans="2:62" x14ac:dyDescent="0.4">
      <c r="B351" s="1">
        <v>10467</v>
      </c>
      <c r="C351" s="6" t="s">
        <v>8</v>
      </c>
      <c r="D351" s="6" t="s">
        <v>8</v>
      </c>
      <c r="E351" s="6" t="s">
        <v>2999</v>
      </c>
      <c r="F351" s="6" t="s">
        <v>3000</v>
      </c>
      <c r="G351" s="6" t="s">
        <v>2824</v>
      </c>
      <c r="H351" s="6" t="s">
        <v>3110</v>
      </c>
      <c r="I351" s="6" t="s">
        <v>3111</v>
      </c>
      <c r="J351" s="6" t="s">
        <v>5</v>
      </c>
      <c r="K351" s="7">
        <v>0</v>
      </c>
      <c r="L351" s="7">
        <f>IFERROR(VLOOKUP(SiscoTable[[#This Row],[Código]],Hoja2!A:B,2,0)*SiscoTable[[#This Row],[Provta(Uns)]],0)</f>
        <v>0</v>
      </c>
      <c r="M351" s="7">
        <v>0</v>
      </c>
      <c r="N351" s="7">
        <v>0</v>
      </c>
      <c r="O351" s="7">
        <f>IFERROR(VLOOKUP(SiscoTable[[#This Row],[Código]],Hoja2!A:B,2,0)*SiscoTable[[#This Row],[Stock_actual]],0)</f>
        <v>0</v>
      </c>
      <c r="P351" s="6" t="s">
        <v>7</v>
      </c>
      <c r="Q351" s="7">
        <v>0</v>
      </c>
      <c r="R351" s="7">
        <v>0</v>
      </c>
      <c r="S351" s="7" t="s">
        <v>11925</v>
      </c>
      <c r="BI351"/>
      <c r="BJ351"/>
    </row>
    <row r="352" spans="2:62" x14ac:dyDescent="0.4">
      <c r="B352" s="1">
        <v>10468</v>
      </c>
      <c r="C352" s="6" t="s">
        <v>8</v>
      </c>
      <c r="D352" s="6" t="s">
        <v>8</v>
      </c>
      <c r="E352" s="6" t="s">
        <v>3268</v>
      </c>
      <c r="F352" s="6" t="s">
        <v>7815</v>
      </c>
      <c r="G352" s="6" t="s">
        <v>8067</v>
      </c>
      <c r="H352" s="6" t="s">
        <v>4751</v>
      </c>
      <c r="I352" s="6" t="s">
        <v>8073</v>
      </c>
      <c r="J352" s="6" t="s">
        <v>5</v>
      </c>
      <c r="K352" s="7">
        <v>1</v>
      </c>
      <c r="L352" s="7">
        <f>IFERROR(VLOOKUP(SiscoTable[[#This Row],[Código]],Hoja2!A:B,2,0)*SiscoTable[[#This Row],[Provta(Uns)]],0)</f>
        <v>12.8</v>
      </c>
      <c r="M352" s="7">
        <v>0</v>
      </c>
      <c r="N352" s="7">
        <v>0</v>
      </c>
      <c r="O352" s="7">
        <f>IFERROR(VLOOKUP(SiscoTable[[#This Row],[Código]],Hoja2!A:B,2,0)*SiscoTable[[#This Row],[Stock_actual]],0)</f>
        <v>0</v>
      </c>
      <c r="P352" s="6" t="s">
        <v>7</v>
      </c>
      <c r="Q352" s="7">
        <v>1</v>
      </c>
      <c r="R352" s="7">
        <v>1.7999999999999998</v>
      </c>
      <c r="S352" s="7" t="s">
        <v>11927</v>
      </c>
      <c r="BI352"/>
      <c r="BJ352"/>
    </row>
    <row r="353" spans="2:62" x14ac:dyDescent="0.4">
      <c r="B353" s="1">
        <v>10469</v>
      </c>
      <c r="C353" s="6" t="s">
        <v>8</v>
      </c>
      <c r="D353" s="6" t="s">
        <v>8</v>
      </c>
      <c r="E353" s="6" t="s">
        <v>3268</v>
      </c>
      <c r="F353" s="6" t="s">
        <v>7815</v>
      </c>
      <c r="G353" s="6" t="s">
        <v>8067</v>
      </c>
      <c r="H353" s="6" t="s">
        <v>4751</v>
      </c>
      <c r="I353" s="6" t="s">
        <v>8074</v>
      </c>
      <c r="J353" s="6" t="s">
        <v>496</v>
      </c>
      <c r="K353" s="7">
        <v>3.33</v>
      </c>
      <c r="L353" s="7">
        <f>IFERROR(VLOOKUP(SiscoTable[[#This Row],[Código]],Hoja2!A:B,2,0)*SiscoTable[[#This Row],[Provta(Uns)]],0)</f>
        <v>29.97</v>
      </c>
      <c r="M353" s="7">
        <v>0</v>
      </c>
      <c r="N353" s="7">
        <v>15</v>
      </c>
      <c r="O353" s="7">
        <f>IFERROR(VLOOKUP(SiscoTable[[#This Row],[Código]],Hoja2!A:B,2,0)*SiscoTable[[#This Row],[Stock_actual]],0)</f>
        <v>135</v>
      </c>
      <c r="P353" s="6" t="s">
        <v>1811</v>
      </c>
      <c r="Q353" s="7">
        <v>4</v>
      </c>
      <c r="R353" s="7">
        <v>0</v>
      </c>
      <c r="S353" s="7" t="s">
        <v>11927</v>
      </c>
      <c r="BI353"/>
      <c r="BJ353"/>
    </row>
    <row r="354" spans="2:62" x14ac:dyDescent="0.4">
      <c r="B354" s="1">
        <v>10470</v>
      </c>
      <c r="C354" s="6" t="s">
        <v>30</v>
      </c>
      <c r="D354" s="6" t="s">
        <v>8</v>
      </c>
      <c r="E354" s="6" t="s">
        <v>3268</v>
      </c>
      <c r="F354" s="6" t="s">
        <v>7815</v>
      </c>
      <c r="G354" s="6" t="s">
        <v>8067</v>
      </c>
      <c r="H354" s="6" t="s">
        <v>4751</v>
      </c>
      <c r="I354" s="6" t="s">
        <v>8068</v>
      </c>
      <c r="J354" s="6" t="s">
        <v>496</v>
      </c>
      <c r="K354" s="7">
        <v>5.33</v>
      </c>
      <c r="L354" s="7">
        <f>IFERROR(VLOOKUP(SiscoTable[[#This Row],[Código]],Hoja2!A:B,2,0)*SiscoTable[[#This Row],[Provta(Uns)]],0)</f>
        <v>63.427</v>
      </c>
      <c r="M354" s="7">
        <v>24</v>
      </c>
      <c r="N354" s="7">
        <v>1</v>
      </c>
      <c r="O354" s="7">
        <f>IFERROR(VLOOKUP(SiscoTable[[#This Row],[Código]],Hoja2!A:B,2,0)*SiscoTable[[#This Row],[Stock_actual]],0)</f>
        <v>11.9</v>
      </c>
      <c r="P354" s="6" t="s">
        <v>27</v>
      </c>
      <c r="Q354" s="7">
        <v>6</v>
      </c>
      <c r="R354" s="7">
        <v>0</v>
      </c>
      <c r="S354" s="7" t="s">
        <v>11927</v>
      </c>
      <c r="BI354"/>
      <c r="BJ354"/>
    </row>
    <row r="355" spans="2:62" x14ac:dyDescent="0.4">
      <c r="B355" s="1">
        <v>10471</v>
      </c>
      <c r="C355" s="6" t="s">
        <v>8</v>
      </c>
      <c r="D355" s="6" t="s">
        <v>8</v>
      </c>
      <c r="E355" s="6" t="s">
        <v>3268</v>
      </c>
      <c r="F355" s="6" t="s">
        <v>7815</v>
      </c>
      <c r="G355" s="6" t="s">
        <v>8067</v>
      </c>
      <c r="H355" s="6" t="s">
        <v>4751</v>
      </c>
      <c r="I355" s="6" t="s">
        <v>8075</v>
      </c>
      <c r="J355" s="6" t="s">
        <v>496</v>
      </c>
      <c r="K355" s="7">
        <v>0.17</v>
      </c>
      <c r="L355" s="7">
        <f>IFERROR(VLOOKUP(SiscoTable[[#This Row],[Código]],Hoja2!A:B,2,0)*SiscoTable[[#This Row],[Provta(Uns)]],0)</f>
        <v>1.6830000000000003</v>
      </c>
      <c r="M355" s="7">
        <v>0</v>
      </c>
      <c r="N355" s="7">
        <v>-1</v>
      </c>
      <c r="O355" s="7">
        <f>IFERROR(VLOOKUP(SiscoTable[[#This Row],[Código]],Hoja2!A:B,2,0)*SiscoTable[[#This Row],[Stock_actual]],0)</f>
        <v>-9.9</v>
      </c>
      <c r="P355" s="6" t="s">
        <v>7</v>
      </c>
      <c r="Q355" s="7">
        <v>0</v>
      </c>
      <c r="R355" s="7">
        <v>0.6</v>
      </c>
      <c r="S355" s="7" t="s">
        <v>11927</v>
      </c>
      <c r="BI355"/>
      <c r="BJ355"/>
    </row>
    <row r="356" spans="2:62" x14ac:dyDescent="0.4">
      <c r="B356" s="1">
        <v>10472</v>
      </c>
      <c r="C356" s="6" t="s">
        <v>8</v>
      </c>
      <c r="D356" s="6" t="s">
        <v>8</v>
      </c>
      <c r="E356" s="6" t="s">
        <v>3268</v>
      </c>
      <c r="F356" s="6" t="s">
        <v>7815</v>
      </c>
      <c r="G356" s="6" t="s">
        <v>8067</v>
      </c>
      <c r="H356" s="6" t="s">
        <v>4751</v>
      </c>
      <c r="I356" s="6" t="s">
        <v>8076</v>
      </c>
      <c r="J356" s="6" t="s">
        <v>496</v>
      </c>
      <c r="K356" s="7">
        <v>0.83</v>
      </c>
      <c r="L356" s="7">
        <f>IFERROR(VLOOKUP(SiscoTable[[#This Row],[Código]],Hoja2!A:B,2,0)*SiscoTable[[#This Row],[Provta(Uns)]],0)</f>
        <v>10.375</v>
      </c>
      <c r="M356" s="7">
        <v>0</v>
      </c>
      <c r="N356" s="7">
        <v>26</v>
      </c>
      <c r="O356" s="7">
        <f>IFERROR(VLOOKUP(SiscoTable[[#This Row],[Código]],Hoja2!A:B,2,0)*SiscoTable[[#This Row],[Stock_actual]],0)</f>
        <v>325</v>
      </c>
      <c r="P356" s="6" t="s">
        <v>3922</v>
      </c>
      <c r="Q356" s="7">
        <v>1</v>
      </c>
      <c r="R356" s="7">
        <v>0</v>
      </c>
      <c r="S356" s="7" t="s">
        <v>11927</v>
      </c>
      <c r="BI356"/>
      <c r="BJ356"/>
    </row>
    <row r="357" spans="2:62" x14ac:dyDescent="0.4">
      <c r="B357" s="1">
        <v>10473</v>
      </c>
      <c r="C357" s="6" t="s">
        <v>8</v>
      </c>
      <c r="D357" s="6" t="s">
        <v>8</v>
      </c>
      <c r="E357" s="6" t="s">
        <v>3268</v>
      </c>
      <c r="F357" s="6" t="s">
        <v>7815</v>
      </c>
      <c r="G357" s="6" t="s">
        <v>8067</v>
      </c>
      <c r="H357" s="6" t="s">
        <v>4751</v>
      </c>
      <c r="I357" s="6" t="s">
        <v>8077</v>
      </c>
      <c r="J357" s="6" t="s">
        <v>496</v>
      </c>
      <c r="K357" s="7">
        <v>1.83</v>
      </c>
      <c r="L357" s="7">
        <f>IFERROR(VLOOKUP(SiscoTable[[#This Row],[Código]],Hoja2!A:B,2,0)*SiscoTable[[#This Row],[Provta(Uns)]],0)</f>
        <v>30.561</v>
      </c>
      <c r="M357" s="7">
        <v>12</v>
      </c>
      <c r="N357" s="7">
        <v>0</v>
      </c>
      <c r="O357" s="7">
        <f>IFERROR(VLOOKUP(SiscoTable[[#This Row],[Código]],Hoja2!A:B,2,0)*SiscoTable[[#This Row],[Stock_actual]],0)</f>
        <v>0</v>
      </c>
      <c r="P357" s="6" t="s">
        <v>7</v>
      </c>
      <c r="Q357" s="7">
        <v>2</v>
      </c>
      <c r="R357" s="7">
        <v>0</v>
      </c>
      <c r="S357" s="7" t="s">
        <v>11927</v>
      </c>
      <c r="BI357"/>
      <c r="BJ357"/>
    </row>
    <row r="358" spans="2:62" x14ac:dyDescent="0.4">
      <c r="B358" s="1">
        <v>10474</v>
      </c>
      <c r="C358" s="6" t="s">
        <v>8</v>
      </c>
      <c r="D358" s="6" t="s">
        <v>8</v>
      </c>
      <c r="E358" s="6" t="s">
        <v>3268</v>
      </c>
      <c r="F358" s="6" t="s">
        <v>7815</v>
      </c>
      <c r="G358" s="6" t="s">
        <v>8067</v>
      </c>
      <c r="H358" s="6" t="s">
        <v>4751</v>
      </c>
      <c r="I358" s="6" t="s">
        <v>8078</v>
      </c>
      <c r="J358" s="6" t="s">
        <v>496</v>
      </c>
      <c r="K358" s="7">
        <v>3.17</v>
      </c>
      <c r="L358" s="7">
        <f>IFERROR(VLOOKUP(SiscoTable[[#This Row],[Código]],Hoja2!A:B,2,0)*SiscoTable[[#This Row],[Provta(Uns)]],0)</f>
        <v>25.993999999999996</v>
      </c>
      <c r="M358" s="7">
        <v>0</v>
      </c>
      <c r="N358" s="7">
        <v>5</v>
      </c>
      <c r="O358" s="7">
        <f>IFERROR(VLOOKUP(SiscoTable[[#This Row],[Código]],Hoja2!A:B,2,0)*SiscoTable[[#This Row],[Stock_actual]],0)</f>
        <v>41</v>
      </c>
      <c r="P358" s="6" t="s">
        <v>581</v>
      </c>
      <c r="Q358" s="7">
        <v>4</v>
      </c>
      <c r="R358" s="7">
        <v>0</v>
      </c>
      <c r="S358" s="7" t="s">
        <v>11927</v>
      </c>
      <c r="BI358"/>
      <c r="BJ358"/>
    </row>
    <row r="359" spans="2:62" x14ac:dyDescent="0.4">
      <c r="B359" s="1">
        <v>10475</v>
      </c>
      <c r="C359" s="6" t="s">
        <v>8</v>
      </c>
      <c r="D359" s="6" t="s">
        <v>8</v>
      </c>
      <c r="E359" s="6" t="s">
        <v>3268</v>
      </c>
      <c r="F359" s="6" t="s">
        <v>7815</v>
      </c>
      <c r="G359" s="6" t="s">
        <v>8067</v>
      </c>
      <c r="H359" s="6" t="s">
        <v>4751</v>
      </c>
      <c r="I359" s="6" t="s">
        <v>8079</v>
      </c>
      <c r="J359" s="6" t="s">
        <v>5</v>
      </c>
      <c r="K359" s="7">
        <v>3.33</v>
      </c>
      <c r="L359" s="7">
        <f>IFERROR(VLOOKUP(SiscoTable[[#This Row],[Código]],Hoja2!A:B,2,0)*SiscoTable[[#This Row],[Provta(Uns)]],0)</f>
        <v>23.310000000000002</v>
      </c>
      <c r="M359" s="7">
        <v>0</v>
      </c>
      <c r="N359" s="7">
        <v>-3</v>
      </c>
      <c r="O359" s="7">
        <f>IFERROR(VLOOKUP(SiscoTable[[#This Row],[Código]],Hoja2!A:B,2,0)*SiscoTable[[#This Row],[Stock_actual]],0)</f>
        <v>-21</v>
      </c>
      <c r="P359" s="6" t="s">
        <v>7</v>
      </c>
      <c r="Q359" s="7">
        <v>4</v>
      </c>
      <c r="R359" s="7">
        <v>6.6</v>
      </c>
      <c r="S359" s="7" t="s">
        <v>11927</v>
      </c>
      <c r="BI359"/>
      <c r="BJ359"/>
    </row>
    <row r="360" spans="2:62" x14ac:dyDescent="0.4">
      <c r="B360" s="1">
        <v>10476</v>
      </c>
      <c r="C360" s="6" t="s">
        <v>8</v>
      </c>
      <c r="D360" s="6" t="s">
        <v>8</v>
      </c>
      <c r="E360" s="6" t="s">
        <v>3268</v>
      </c>
      <c r="F360" s="6" t="s">
        <v>7815</v>
      </c>
      <c r="G360" s="6" t="s">
        <v>8067</v>
      </c>
      <c r="H360" s="6" t="s">
        <v>4751</v>
      </c>
      <c r="I360" s="6" t="s">
        <v>8080</v>
      </c>
      <c r="J360" s="6" t="s">
        <v>496</v>
      </c>
      <c r="K360" s="7">
        <v>0.17</v>
      </c>
      <c r="L360" s="7">
        <f>IFERROR(VLOOKUP(SiscoTable[[#This Row],[Código]],Hoja2!A:B,2,0)*SiscoTable[[#This Row],[Provta(Uns)]],0)</f>
        <v>1.3430000000000002</v>
      </c>
      <c r="M360" s="7">
        <v>0</v>
      </c>
      <c r="N360" s="7">
        <v>10</v>
      </c>
      <c r="O360" s="7">
        <f>IFERROR(VLOOKUP(SiscoTable[[#This Row],[Código]],Hoja2!A:B,2,0)*SiscoTable[[#This Row],[Stock_actual]],0)</f>
        <v>79</v>
      </c>
      <c r="P360" s="6" t="s">
        <v>2159</v>
      </c>
      <c r="Q360" s="7">
        <v>0</v>
      </c>
      <c r="R360" s="7">
        <v>0</v>
      </c>
      <c r="S360" s="7" t="s">
        <v>11927</v>
      </c>
      <c r="BI360"/>
      <c r="BJ360"/>
    </row>
    <row r="361" spans="2:62" x14ac:dyDescent="0.4">
      <c r="B361" s="1">
        <v>10477</v>
      </c>
      <c r="C361" s="6" t="s">
        <v>8</v>
      </c>
      <c r="D361" s="6" t="s">
        <v>8</v>
      </c>
      <c r="E361" s="6" t="s">
        <v>3268</v>
      </c>
      <c r="F361" s="6" t="s">
        <v>7815</v>
      </c>
      <c r="G361" s="6" t="s">
        <v>8067</v>
      </c>
      <c r="H361" s="6" t="s">
        <v>4751</v>
      </c>
      <c r="I361" s="6" t="s">
        <v>8081</v>
      </c>
      <c r="J361" s="6" t="s">
        <v>496</v>
      </c>
      <c r="K361" s="7">
        <v>0.33</v>
      </c>
      <c r="L361" s="7">
        <f>IFERROR(VLOOKUP(SiscoTable[[#This Row],[Código]],Hoja2!A:B,2,0)*SiscoTable[[#This Row],[Provta(Uns)]],0)</f>
        <v>2.4750000000000001</v>
      </c>
      <c r="M361" s="7">
        <v>0</v>
      </c>
      <c r="N361" s="7">
        <v>6</v>
      </c>
      <c r="O361" s="7">
        <f>IFERROR(VLOOKUP(SiscoTable[[#This Row],[Código]],Hoja2!A:B,2,0)*SiscoTable[[#This Row],[Stock_actual]],0)</f>
        <v>45</v>
      </c>
      <c r="P361" s="6" t="s">
        <v>2734</v>
      </c>
      <c r="Q361" s="7">
        <v>0</v>
      </c>
      <c r="R361" s="7">
        <v>0</v>
      </c>
      <c r="S361" s="7" t="s">
        <v>11927</v>
      </c>
      <c r="BI361"/>
      <c r="BJ361"/>
    </row>
    <row r="362" spans="2:62" x14ac:dyDescent="0.4">
      <c r="B362" s="1">
        <v>10478</v>
      </c>
      <c r="C362" s="6" t="s">
        <v>8</v>
      </c>
      <c r="D362" s="6" t="s">
        <v>8</v>
      </c>
      <c r="E362" s="6" t="s">
        <v>2999</v>
      </c>
      <c r="F362" s="6" t="s">
        <v>3000</v>
      </c>
      <c r="G362" s="6" t="s">
        <v>2824</v>
      </c>
      <c r="H362" s="6" t="s">
        <v>3110</v>
      </c>
      <c r="I362" s="6" t="s">
        <v>3112</v>
      </c>
      <c r="J362" s="6" t="s">
        <v>5</v>
      </c>
      <c r="K362" s="7">
        <v>0.33</v>
      </c>
      <c r="L362" s="7">
        <f>IFERROR(VLOOKUP(SiscoTable[[#This Row],[Código]],Hoja2!A:B,2,0)*SiscoTable[[#This Row],[Provta(Uns)]],0)</f>
        <v>6.7650000000000006</v>
      </c>
      <c r="M362" s="7">
        <v>0</v>
      </c>
      <c r="N362" s="7">
        <v>0</v>
      </c>
      <c r="O362" s="7">
        <f>IFERROR(VLOOKUP(SiscoTable[[#This Row],[Código]],Hoja2!A:B,2,0)*SiscoTable[[#This Row],[Stock_actual]],0)</f>
        <v>0</v>
      </c>
      <c r="P362" s="6" t="s">
        <v>7</v>
      </c>
      <c r="Q362" s="7">
        <v>0</v>
      </c>
      <c r="R362" s="7">
        <v>0</v>
      </c>
      <c r="S362" s="7" t="s">
        <v>11925</v>
      </c>
      <c r="BI362"/>
      <c r="BJ362"/>
    </row>
    <row r="363" spans="2:62" x14ac:dyDescent="0.4">
      <c r="B363" s="1">
        <v>10479</v>
      </c>
      <c r="C363" s="6" t="s">
        <v>30</v>
      </c>
      <c r="D363" s="6" t="s">
        <v>8</v>
      </c>
      <c r="E363" s="6" t="s">
        <v>3268</v>
      </c>
      <c r="F363" s="6" t="s">
        <v>7815</v>
      </c>
      <c r="G363" s="6" t="s">
        <v>8044</v>
      </c>
      <c r="H363" s="6" t="s">
        <v>4751</v>
      </c>
      <c r="I363" s="6" t="s">
        <v>8048</v>
      </c>
      <c r="J363" s="6" t="s">
        <v>496</v>
      </c>
      <c r="K363" s="7">
        <v>6.5</v>
      </c>
      <c r="L363" s="7">
        <f>IFERROR(VLOOKUP(SiscoTable[[#This Row],[Código]],Hoja2!A:B,2,0)*SiscoTable[[#This Row],[Provta(Uns)]],0)</f>
        <v>66.3</v>
      </c>
      <c r="M363" s="7">
        <v>0</v>
      </c>
      <c r="N363" s="7">
        <v>22</v>
      </c>
      <c r="O363" s="7">
        <f>IFERROR(VLOOKUP(SiscoTable[[#This Row],[Código]],Hoja2!A:B,2,0)*SiscoTable[[#This Row],[Stock_actual]],0)</f>
        <v>224.39999999999998</v>
      </c>
      <c r="P363" s="6" t="s">
        <v>1499</v>
      </c>
      <c r="Q363" s="7">
        <v>7</v>
      </c>
      <c r="R363" s="7">
        <v>0</v>
      </c>
      <c r="S363" s="7" t="s">
        <v>11927</v>
      </c>
      <c r="BI363"/>
      <c r="BJ363"/>
    </row>
    <row r="364" spans="2:62" x14ac:dyDescent="0.4">
      <c r="B364" s="1">
        <v>10480</v>
      </c>
      <c r="C364" s="6" t="s">
        <v>8</v>
      </c>
      <c r="D364" s="6" t="s">
        <v>8</v>
      </c>
      <c r="E364" s="6" t="s">
        <v>3268</v>
      </c>
      <c r="F364" s="6" t="s">
        <v>7815</v>
      </c>
      <c r="G364" s="6" t="s">
        <v>8044</v>
      </c>
      <c r="H364" s="6" t="s">
        <v>4751</v>
      </c>
      <c r="I364" s="6" t="s">
        <v>8049</v>
      </c>
      <c r="J364" s="6" t="s">
        <v>496</v>
      </c>
      <c r="K364" s="7">
        <v>4</v>
      </c>
      <c r="L364" s="7">
        <f>IFERROR(VLOOKUP(SiscoTable[[#This Row],[Código]],Hoja2!A:B,2,0)*SiscoTable[[#This Row],[Provta(Uns)]],0)</f>
        <v>51.6</v>
      </c>
      <c r="M364" s="7">
        <v>0</v>
      </c>
      <c r="N364" s="7">
        <v>20</v>
      </c>
      <c r="O364" s="7">
        <f>IFERROR(VLOOKUP(SiscoTable[[#This Row],[Código]],Hoja2!A:B,2,0)*SiscoTable[[#This Row],[Stock_actual]],0)</f>
        <v>258</v>
      </c>
      <c r="P364" s="6" t="s">
        <v>2415</v>
      </c>
      <c r="Q364" s="7">
        <v>4</v>
      </c>
      <c r="R364" s="7">
        <v>0</v>
      </c>
      <c r="S364" s="7" t="s">
        <v>11927</v>
      </c>
      <c r="BI364"/>
      <c r="BJ364"/>
    </row>
    <row r="365" spans="2:62" x14ac:dyDescent="0.4">
      <c r="B365" s="1">
        <v>10481</v>
      </c>
      <c r="C365" s="6" t="s">
        <v>8</v>
      </c>
      <c r="D365" s="6" t="s">
        <v>8</v>
      </c>
      <c r="E365" s="6" t="s">
        <v>2999</v>
      </c>
      <c r="F365" s="6" t="s">
        <v>3000</v>
      </c>
      <c r="G365" s="6" t="s">
        <v>2824</v>
      </c>
      <c r="H365" s="6" t="s">
        <v>3110</v>
      </c>
      <c r="I365" s="6" t="s">
        <v>3113</v>
      </c>
      <c r="J365" s="6" t="s">
        <v>5</v>
      </c>
      <c r="K365" s="7">
        <v>0</v>
      </c>
      <c r="L365" s="7">
        <f>IFERROR(VLOOKUP(SiscoTable[[#This Row],[Código]],Hoja2!A:B,2,0)*SiscoTable[[#This Row],[Provta(Uns)]],0)</f>
        <v>0</v>
      </c>
      <c r="M365" s="7">
        <v>0</v>
      </c>
      <c r="N365" s="7">
        <v>0</v>
      </c>
      <c r="O365" s="7">
        <f>IFERROR(VLOOKUP(SiscoTable[[#This Row],[Código]],Hoja2!A:B,2,0)*SiscoTable[[#This Row],[Stock_actual]],0)</f>
        <v>0</v>
      </c>
      <c r="P365" s="6" t="s">
        <v>7</v>
      </c>
      <c r="Q365" s="7">
        <v>0</v>
      </c>
      <c r="R365" s="7">
        <v>0</v>
      </c>
      <c r="S365" s="7" t="s">
        <v>11925</v>
      </c>
      <c r="BI365"/>
      <c r="BJ365"/>
    </row>
    <row r="366" spans="2:62" x14ac:dyDescent="0.4">
      <c r="B366" s="1">
        <v>10483</v>
      </c>
      <c r="C366" s="6" t="s">
        <v>30</v>
      </c>
      <c r="D366" s="6" t="s">
        <v>30</v>
      </c>
      <c r="E366" s="6" t="s">
        <v>3268</v>
      </c>
      <c r="F366" s="6" t="s">
        <v>7815</v>
      </c>
      <c r="G366" s="6" t="s">
        <v>4156</v>
      </c>
      <c r="H366" s="6" t="s">
        <v>4751</v>
      </c>
      <c r="I366" s="6" t="s">
        <v>8025</v>
      </c>
      <c r="J366" s="6" t="s">
        <v>5</v>
      </c>
      <c r="K366" s="7">
        <v>8.5</v>
      </c>
      <c r="L366" s="7">
        <f>IFERROR(VLOOKUP(SiscoTable[[#This Row],[Código]],Hoja2!A:B,2,0)*SiscoTable[[#This Row],[Provta(Uns)]],0)</f>
        <v>101.15</v>
      </c>
      <c r="M366" s="7">
        <v>24</v>
      </c>
      <c r="N366" s="7">
        <v>7</v>
      </c>
      <c r="O366" s="7">
        <f>IFERROR(VLOOKUP(SiscoTable[[#This Row],[Código]],Hoja2!A:B,2,0)*SiscoTable[[#This Row],[Stock_actual]],0)</f>
        <v>83.3</v>
      </c>
      <c r="P366" s="6" t="s">
        <v>101</v>
      </c>
      <c r="Q366" s="7">
        <v>9</v>
      </c>
      <c r="R366" s="7">
        <v>0</v>
      </c>
      <c r="S366" s="7" t="s">
        <v>11927</v>
      </c>
      <c r="BI366"/>
      <c r="BJ366"/>
    </row>
    <row r="367" spans="2:62" x14ac:dyDescent="0.4">
      <c r="B367" s="1">
        <v>10485</v>
      </c>
      <c r="C367" s="6" t="s">
        <v>8</v>
      </c>
      <c r="D367" s="6" t="s">
        <v>8</v>
      </c>
      <c r="E367" s="6" t="s">
        <v>3268</v>
      </c>
      <c r="F367" s="6" t="s">
        <v>7815</v>
      </c>
      <c r="G367" s="6" t="s">
        <v>8067</v>
      </c>
      <c r="H367" s="6" t="s">
        <v>4751</v>
      </c>
      <c r="I367" s="6" t="s">
        <v>8082</v>
      </c>
      <c r="J367" s="6" t="s">
        <v>496</v>
      </c>
      <c r="K367" s="7">
        <v>1.17</v>
      </c>
      <c r="L367" s="7">
        <f>IFERROR(VLOOKUP(SiscoTable[[#This Row],[Código]],Hoja2!A:B,2,0)*SiscoTable[[#This Row],[Provta(Uns)]],0)</f>
        <v>9.9450000000000003</v>
      </c>
      <c r="M367" s="7">
        <v>0</v>
      </c>
      <c r="N367" s="7">
        <v>17</v>
      </c>
      <c r="O367" s="7">
        <f>IFERROR(VLOOKUP(SiscoTable[[#This Row],[Código]],Hoja2!A:B,2,0)*SiscoTable[[#This Row],[Stock_actual]],0)</f>
        <v>144.5</v>
      </c>
      <c r="P367" s="6" t="s">
        <v>1133</v>
      </c>
      <c r="Q367" s="7">
        <v>1</v>
      </c>
      <c r="R367" s="7">
        <v>0</v>
      </c>
      <c r="S367" s="7" t="s">
        <v>11927</v>
      </c>
      <c r="BI367"/>
      <c r="BJ367"/>
    </row>
    <row r="368" spans="2:62" x14ac:dyDescent="0.4">
      <c r="B368" s="1">
        <v>10487</v>
      </c>
      <c r="C368" s="6" t="s">
        <v>8</v>
      </c>
      <c r="D368" s="6" t="s">
        <v>8</v>
      </c>
      <c r="E368" s="6" t="s">
        <v>197</v>
      </c>
      <c r="F368" s="6" t="s">
        <v>307</v>
      </c>
      <c r="G368" s="6" t="s">
        <v>349</v>
      </c>
      <c r="H368" s="6" t="s">
        <v>314</v>
      </c>
      <c r="I368" s="6" t="s">
        <v>369</v>
      </c>
      <c r="J368" s="6" t="s">
        <v>5</v>
      </c>
      <c r="K368" s="7">
        <v>0</v>
      </c>
      <c r="L368" s="34">
        <f>IFERROR(VLOOKUP(SiscoTable[[#This Row],[Código]],Hoja2!A:B,2,0)*SiscoTable[[#This Row],[Provta(Uns)]],0)</f>
        <v>0</v>
      </c>
      <c r="M368" s="7">
        <v>0</v>
      </c>
      <c r="N368" s="7">
        <v>0</v>
      </c>
      <c r="O368" s="34">
        <f>IFERROR(VLOOKUP(SiscoTable[[#This Row],[Código]],Hoja2!A:B,2,0)*SiscoTable[[#This Row],[Stock_actual]],0)</f>
        <v>0</v>
      </c>
      <c r="P368" s="6" t="s">
        <v>7</v>
      </c>
      <c r="Q368" s="7">
        <v>0</v>
      </c>
      <c r="R368" s="7">
        <v>0</v>
      </c>
      <c r="S368" s="7" t="s">
        <v>11924</v>
      </c>
      <c r="BI368"/>
      <c r="BJ368"/>
    </row>
    <row r="369" spans="2:62" x14ac:dyDescent="0.4">
      <c r="B369" s="1">
        <v>10488</v>
      </c>
      <c r="C369" s="6" t="s">
        <v>8</v>
      </c>
      <c r="D369" s="6" t="s">
        <v>8</v>
      </c>
      <c r="E369" s="6" t="s">
        <v>2999</v>
      </c>
      <c r="F369" s="6" t="s">
        <v>3000</v>
      </c>
      <c r="G369" s="6" t="s">
        <v>2824</v>
      </c>
      <c r="H369" s="6" t="s">
        <v>3110</v>
      </c>
      <c r="I369" s="6" t="s">
        <v>3114</v>
      </c>
      <c r="J369" s="6" t="s">
        <v>5</v>
      </c>
      <c r="K369" s="7">
        <v>0</v>
      </c>
      <c r="L369" s="7">
        <f>IFERROR(VLOOKUP(SiscoTable[[#This Row],[Código]],Hoja2!A:B,2,0)*SiscoTable[[#This Row],[Provta(Uns)]],0)</f>
        <v>0</v>
      </c>
      <c r="M369" s="7">
        <v>0</v>
      </c>
      <c r="N369" s="7">
        <v>1</v>
      </c>
      <c r="O369" s="7">
        <f>IFERROR(VLOOKUP(SiscoTable[[#This Row],[Código]],Hoja2!A:B,2,0)*SiscoTable[[#This Row],[Stock_actual]],0)</f>
        <v>8</v>
      </c>
      <c r="P369" s="6" t="s">
        <v>134</v>
      </c>
      <c r="Q369" s="7">
        <v>0</v>
      </c>
      <c r="R369" s="7">
        <v>0</v>
      </c>
      <c r="S369" s="7" t="s">
        <v>11925</v>
      </c>
      <c r="BI369"/>
      <c r="BJ369"/>
    </row>
    <row r="370" spans="2:62" x14ac:dyDescent="0.4">
      <c r="B370" s="1">
        <v>10489</v>
      </c>
      <c r="C370" s="6" t="s">
        <v>8</v>
      </c>
      <c r="D370" s="6" t="s">
        <v>8</v>
      </c>
      <c r="E370" s="6" t="s">
        <v>3268</v>
      </c>
      <c r="F370" s="6" t="s">
        <v>7815</v>
      </c>
      <c r="G370" s="6" t="s">
        <v>8067</v>
      </c>
      <c r="H370" s="6" t="s">
        <v>4751</v>
      </c>
      <c r="I370" s="6" t="s">
        <v>8083</v>
      </c>
      <c r="J370" s="6" t="s">
        <v>496</v>
      </c>
      <c r="K370" s="7">
        <v>1</v>
      </c>
      <c r="L370" s="7">
        <f>IFERROR(VLOOKUP(SiscoTable[[#This Row],[Código]],Hoja2!A:B,2,0)*SiscoTable[[#This Row],[Provta(Uns)]],0)</f>
        <v>8.9</v>
      </c>
      <c r="M370" s="7">
        <v>0</v>
      </c>
      <c r="N370" s="7">
        <v>-1</v>
      </c>
      <c r="O370" s="7">
        <f>IFERROR(VLOOKUP(SiscoTable[[#This Row],[Código]],Hoja2!A:B,2,0)*SiscoTable[[#This Row],[Stock_actual]],0)</f>
        <v>-8.9</v>
      </c>
      <c r="P370" s="6" t="s">
        <v>7</v>
      </c>
      <c r="Q370" s="7">
        <v>1</v>
      </c>
      <c r="R370" s="7">
        <v>1.7999999999999998</v>
      </c>
      <c r="S370" s="7" t="s">
        <v>11927</v>
      </c>
      <c r="BI370"/>
      <c r="BJ370"/>
    </row>
    <row r="371" spans="2:62" x14ac:dyDescent="0.4">
      <c r="B371" s="1">
        <v>10490</v>
      </c>
      <c r="C371" s="6" t="s">
        <v>8</v>
      </c>
      <c r="D371" s="6" t="s">
        <v>8</v>
      </c>
      <c r="E371" s="6" t="s">
        <v>3268</v>
      </c>
      <c r="F371" s="6" t="s">
        <v>7815</v>
      </c>
      <c r="G371" s="6" t="s">
        <v>5267</v>
      </c>
      <c r="H371" s="6" t="s">
        <v>4751</v>
      </c>
      <c r="I371" s="6" t="s">
        <v>8092</v>
      </c>
      <c r="J371" s="6" t="s">
        <v>496</v>
      </c>
      <c r="K371" s="7">
        <v>1.67</v>
      </c>
      <c r="L371" s="7">
        <f>IFERROR(VLOOKUP(SiscoTable[[#This Row],[Código]],Hoja2!A:B,2,0)*SiscoTable[[#This Row],[Provta(Uns)]],0)</f>
        <v>19.204999999999998</v>
      </c>
      <c r="M371" s="7">
        <v>0</v>
      </c>
      <c r="N371" s="7">
        <v>0</v>
      </c>
      <c r="O371" s="7">
        <f>IFERROR(VLOOKUP(SiscoTable[[#This Row],[Código]],Hoja2!A:B,2,0)*SiscoTable[[#This Row],[Stock_actual]],0)</f>
        <v>0</v>
      </c>
      <c r="P371" s="6" t="s">
        <v>7</v>
      </c>
      <c r="Q371" s="7">
        <v>2</v>
      </c>
      <c r="R371" s="7">
        <v>3.5999999999999996</v>
      </c>
      <c r="S371" s="7" t="s">
        <v>11927</v>
      </c>
      <c r="BI371"/>
      <c r="BJ371"/>
    </row>
    <row r="372" spans="2:62" x14ac:dyDescent="0.4">
      <c r="B372" s="1">
        <v>10491</v>
      </c>
      <c r="C372" s="6" t="s">
        <v>8</v>
      </c>
      <c r="D372" s="6" t="s">
        <v>8</v>
      </c>
      <c r="E372" s="6" t="s">
        <v>3268</v>
      </c>
      <c r="F372" s="6" t="s">
        <v>3269</v>
      </c>
      <c r="G372" s="6" t="s">
        <v>5267</v>
      </c>
      <c r="H372" s="6" t="s">
        <v>4751</v>
      </c>
      <c r="I372" s="6" t="s">
        <v>5368</v>
      </c>
      <c r="J372" s="6" t="s">
        <v>5</v>
      </c>
      <c r="K372" s="7">
        <v>2</v>
      </c>
      <c r="L372" s="7">
        <f>IFERROR(VLOOKUP(SiscoTable[[#This Row],[Código]],Hoja2!A:B,2,0)*SiscoTable[[#This Row],[Provta(Uns)]],0)</f>
        <v>15.6</v>
      </c>
      <c r="M372" s="7">
        <v>0</v>
      </c>
      <c r="N372" s="7">
        <v>0</v>
      </c>
      <c r="O372" s="7">
        <f>IFERROR(VLOOKUP(SiscoTable[[#This Row],[Código]],Hoja2!A:B,2,0)*SiscoTable[[#This Row],[Stock_actual]],0)</f>
        <v>0</v>
      </c>
      <c r="P372" s="6" t="s">
        <v>7</v>
      </c>
      <c r="Q372" s="7">
        <v>2</v>
      </c>
      <c r="R372" s="7">
        <v>4.2</v>
      </c>
      <c r="S372" s="7" t="s">
        <v>11927</v>
      </c>
      <c r="BI372"/>
      <c r="BJ372"/>
    </row>
    <row r="373" spans="2:62" x14ac:dyDescent="0.4">
      <c r="B373" s="1">
        <v>10492</v>
      </c>
      <c r="C373" s="6" t="s">
        <v>8</v>
      </c>
      <c r="D373" s="6" t="s">
        <v>8</v>
      </c>
      <c r="E373" s="6" t="s">
        <v>3268</v>
      </c>
      <c r="F373" s="6" t="s">
        <v>3269</v>
      </c>
      <c r="G373" s="6" t="s">
        <v>5267</v>
      </c>
      <c r="H373" s="6" t="s">
        <v>4751</v>
      </c>
      <c r="I373" s="6" t="s">
        <v>5369</v>
      </c>
      <c r="J373" s="6" t="s">
        <v>496</v>
      </c>
      <c r="K373" s="7">
        <v>0</v>
      </c>
      <c r="L373" s="7">
        <f>IFERROR(VLOOKUP(SiscoTable[[#This Row],[Código]],Hoja2!A:B,2,0)*SiscoTable[[#This Row],[Provta(Uns)]],0)</f>
        <v>0</v>
      </c>
      <c r="M373" s="7">
        <v>0</v>
      </c>
      <c r="N373" s="7">
        <v>0</v>
      </c>
      <c r="O373" s="7">
        <f>IFERROR(VLOOKUP(SiscoTable[[#This Row],[Código]],Hoja2!A:B,2,0)*SiscoTable[[#This Row],[Stock_actual]],0)</f>
        <v>0</v>
      </c>
      <c r="P373" s="6" t="s">
        <v>7</v>
      </c>
      <c r="Q373" s="7">
        <v>0</v>
      </c>
      <c r="R373" s="7">
        <v>0</v>
      </c>
      <c r="S373" s="7" t="s">
        <v>11927</v>
      </c>
      <c r="BI373"/>
      <c r="BJ373"/>
    </row>
    <row r="374" spans="2:62" x14ac:dyDescent="0.4">
      <c r="B374" s="1">
        <v>10493</v>
      </c>
      <c r="C374" s="6" t="s">
        <v>8</v>
      </c>
      <c r="D374" s="6" t="s">
        <v>8</v>
      </c>
      <c r="E374" s="6" t="s">
        <v>3268</v>
      </c>
      <c r="F374" s="6" t="s">
        <v>3269</v>
      </c>
      <c r="G374" s="6" t="s">
        <v>5267</v>
      </c>
      <c r="H374" s="6" t="s">
        <v>4751</v>
      </c>
      <c r="I374" s="6" t="s">
        <v>5370</v>
      </c>
      <c r="J374" s="6" t="s">
        <v>496</v>
      </c>
      <c r="K374" s="7">
        <v>0.17</v>
      </c>
      <c r="L374" s="7">
        <f>IFERROR(VLOOKUP(SiscoTable[[#This Row],[Código]],Hoja2!A:B,2,0)*SiscoTable[[#This Row],[Provta(Uns)]],0)</f>
        <v>1.2580000000000002</v>
      </c>
      <c r="M374" s="7">
        <v>0</v>
      </c>
      <c r="N374" s="7">
        <v>0</v>
      </c>
      <c r="O374" s="7">
        <f>IFERROR(VLOOKUP(SiscoTable[[#This Row],[Código]],Hoja2!A:B,2,0)*SiscoTable[[#This Row],[Stock_actual]],0)</f>
        <v>0</v>
      </c>
      <c r="P374" s="6" t="s">
        <v>7</v>
      </c>
      <c r="Q374" s="7">
        <v>0</v>
      </c>
      <c r="R374" s="7">
        <v>0</v>
      </c>
      <c r="S374" s="7" t="s">
        <v>11927</v>
      </c>
      <c r="BI374"/>
      <c r="BJ374"/>
    </row>
    <row r="375" spans="2:62" x14ac:dyDescent="0.4">
      <c r="B375" s="1">
        <v>10494</v>
      </c>
      <c r="C375" s="6" t="s">
        <v>8</v>
      </c>
      <c r="D375" s="6" t="s">
        <v>8</v>
      </c>
      <c r="E375" s="6" t="s">
        <v>3268</v>
      </c>
      <c r="F375" s="6" t="s">
        <v>3269</v>
      </c>
      <c r="G375" s="6" t="s">
        <v>5267</v>
      </c>
      <c r="H375" s="6" t="s">
        <v>4751</v>
      </c>
      <c r="I375" s="6" t="s">
        <v>5371</v>
      </c>
      <c r="J375" s="6" t="s">
        <v>496</v>
      </c>
      <c r="K375" s="7">
        <v>0.83</v>
      </c>
      <c r="L375" s="7">
        <f>IFERROR(VLOOKUP(SiscoTable[[#This Row],[Código]],Hoja2!A:B,2,0)*SiscoTable[[#This Row],[Provta(Uns)]],0)</f>
        <v>6.5570000000000004</v>
      </c>
      <c r="M375" s="7">
        <v>0</v>
      </c>
      <c r="N375" s="7">
        <v>14</v>
      </c>
      <c r="O375" s="7">
        <f>IFERROR(VLOOKUP(SiscoTable[[#This Row],[Código]],Hoja2!A:B,2,0)*SiscoTable[[#This Row],[Stock_actual]],0)</f>
        <v>110.60000000000001</v>
      </c>
      <c r="P375" s="6" t="s">
        <v>5372</v>
      </c>
      <c r="Q375" s="7">
        <v>1</v>
      </c>
      <c r="R375" s="7">
        <v>0</v>
      </c>
      <c r="S375" s="7" t="s">
        <v>11927</v>
      </c>
      <c r="BI375"/>
      <c r="BJ375"/>
    </row>
    <row r="376" spans="2:62" x14ac:dyDescent="0.4">
      <c r="B376" s="1">
        <v>10495</v>
      </c>
      <c r="C376" s="6" t="s">
        <v>8</v>
      </c>
      <c r="D376" s="6" t="s">
        <v>8</v>
      </c>
      <c r="E376" s="6" t="s">
        <v>3268</v>
      </c>
      <c r="F376" s="6" t="s">
        <v>7815</v>
      </c>
      <c r="G376" s="6" t="s">
        <v>3773</v>
      </c>
      <c r="H376" s="6" t="s">
        <v>4751</v>
      </c>
      <c r="I376" s="6" t="s">
        <v>7817</v>
      </c>
      <c r="J376" s="6" t="s">
        <v>496</v>
      </c>
      <c r="K376" s="7">
        <v>0.17</v>
      </c>
      <c r="L376" s="7">
        <f>IFERROR(VLOOKUP(SiscoTable[[#This Row],[Código]],Hoja2!A:B,2,0)*SiscoTable[[#This Row],[Provta(Uns)]],0)</f>
        <v>1.2750000000000001</v>
      </c>
      <c r="M376" s="7">
        <v>0</v>
      </c>
      <c r="N376" s="7">
        <v>0</v>
      </c>
      <c r="O376" s="7">
        <f>IFERROR(VLOOKUP(SiscoTable[[#This Row],[Código]],Hoja2!A:B,2,0)*SiscoTable[[#This Row],[Stock_actual]],0)</f>
        <v>0</v>
      </c>
      <c r="P376" s="6" t="s">
        <v>7</v>
      </c>
      <c r="Q376" s="7">
        <v>0</v>
      </c>
      <c r="R376" s="7">
        <v>0</v>
      </c>
      <c r="S376" s="7" t="s">
        <v>11927</v>
      </c>
      <c r="BI376"/>
      <c r="BJ376"/>
    </row>
    <row r="377" spans="2:62" x14ac:dyDescent="0.4">
      <c r="B377" s="1">
        <v>10496</v>
      </c>
      <c r="C377" s="6" t="s">
        <v>8</v>
      </c>
      <c r="D377" s="6" t="s">
        <v>8</v>
      </c>
      <c r="E377" s="6" t="s">
        <v>3268</v>
      </c>
      <c r="F377" s="6" t="s">
        <v>7815</v>
      </c>
      <c r="G377" s="6" t="s">
        <v>3773</v>
      </c>
      <c r="H377" s="6" t="s">
        <v>4751</v>
      </c>
      <c r="I377" s="6" t="s">
        <v>7818</v>
      </c>
      <c r="J377" s="6" t="s">
        <v>496</v>
      </c>
      <c r="K377" s="7">
        <v>0.17</v>
      </c>
      <c r="L377" s="7">
        <f>IFERROR(VLOOKUP(SiscoTable[[#This Row],[Código]],Hoja2!A:B,2,0)*SiscoTable[[#This Row],[Provta(Uns)]],0)</f>
        <v>1.3090000000000002</v>
      </c>
      <c r="M377" s="7">
        <v>0</v>
      </c>
      <c r="N377" s="7">
        <v>11</v>
      </c>
      <c r="O377" s="7">
        <f>IFERROR(VLOOKUP(SiscoTable[[#This Row],[Código]],Hoja2!A:B,2,0)*SiscoTable[[#This Row],[Stock_actual]],0)</f>
        <v>84.7</v>
      </c>
      <c r="P377" s="6" t="s">
        <v>2040</v>
      </c>
      <c r="Q377" s="7">
        <v>0</v>
      </c>
      <c r="R377" s="7">
        <v>0</v>
      </c>
      <c r="S377" s="7" t="s">
        <v>11927</v>
      </c>
      <c r="BI377"/>
      <c r="BJ377"/>
    </row>
    <row r="378" spans="2:62" x14ac:dyDescent="0.4">
      <c r="B378" s="1">
        <v>10497</v>
      </c>
      <c r="C378" s="6" t="s">
        <v>30</v>
      </c>
      <c r="D378" s="6" t="s">
        <v>30</v>
      </c>
      <c r="E378" s="6" t="s">
        <v>3268</v>
      </c>
      <c r="F378" s="6" t="s">
        <v>7815</v>
      </c>
      <c r="G378" s="6" t="s">
        <v>3773</v>
      </c>
      <c r="H378" s="6" t="s">
        <v>4751</v>
      </c>
      <c r="I378" s="6" t="s">
        <v>7816</v>
      </c>
      <c r="J378" s="6" t="s">
        <v>5</v>
      </c>
      <c r="K378" s="7">
        <v>10.5</v>
      </c>
      <c r="L378" s="7">
        <f>IFERROR(VLOOKUP(SiscoTable[[#This Row],[Código]],Hoja2!A:B,2,0)*SiscoTable[[#This Row],[Provta(Uns)]],0)</f>
        <v>84</v>
      </c>
      <c r="M378" s="7">
        <v>60</v>
      </c>
      <c r="N378" s="7">
        <v>2</v>
      </c>
      <c r="O378" s="7">
        <f>IFERROR(VLOOKUP(SiscoTable[[#This Row],[Código]],Hoja2!A:B,2,0)*SiscoTable[[#This Row],[Stock_actual]],0)</f>
        <v>16</v>
      </c>
      <c r="P378" s="6" t="s">
        <v>27</v>
      </c>
      <c r="Q378" s="7">
        <v>12</v>
      </c>
      <c r="R378" s="7">
        <v>0</v>
      </c>
      <c r="S378" s="7" t="s">
        <v>11927</v>
      </c>
      <c r="BI378"/>
      <c r="BJ378"/>
    </row>
    <row r="379" spans="2:62" x14ac:dyDescent="0.4">
      <c r="B379" s="1">
        <v>10498</v>
      </c>
      <c r="C379" s="6" t="s">
        <v>30</v>
      </c>
      <c r="D379" s="6" t="s">
        <v>30</v>
      </c>
      <c r="E379" s="6" t="s">
        <v>3268</v>
      </c>
      <c r="F379" s="6" t="s">
        <v>3269</v>
      </c>
      <c r="G379" s="6" t="s">
        <v>5267</v>
      </c>
      <c r="H379" s="6" t="s">
        <v>4751</v>
      </c>
      <c r="I379" s="6" t="s">
        <v>5305</v>
      </c>
      <c r="J379" s="6" t="s">
        <v>5</v>
      </c>
      <c r="K379" s="7">
        <v>7.5</v>
      </c>
      <c r="L379" s="7">
        <f>IFERROR(VLOOKUP(SiscoTable[[#This Row],[Código]],Hoja2!A:B,2,0)*SiscoTable[[#This Row],[Provta(Uns)]],0)</f>
        <v>62.250000000000007</v>
      </c>
      <c r="M379" s="7">
        <v>0</v>
      </c>
      <c r="N379" s="7">
        <v>7</v>
      </c>
      <c r="O379" s="7">
        <f>IFERROR(VLOOKUP(SiscoTable[[#This Row],[Código]],Hoja2!A:B,2,0)*SiscoTable[[#This Row],[Stock_actual]],0)</f>
        <v>58.100000000000009</v>
      </c>
      <c r="P379" s="6" t="s">
        <v>474</v>
      </c>
      <c r="Q379" s="7">
        <v>8</v>
      </c>
      <c r="R379" s="7">
        <v>15</v>
      </c>
      <c r="S379" s="7" t="s">
        <v>11927</v>
      </c>
      <c r="BI379"/>
      <c r="BJ379"/>
    </row>
    <row r="380" spans="2:62" x14ac:dyDescent="0.4">
      <c r="B380" s="1">
        <v>10499</v>
      </c>
      <c r="C380" s="6" t="s">
        <v>30</v>
      </c>
      <c r="D380" s="6" t="s">
        <v>30</v>
      </c>
      <c r="E380" s="6" t="s">
        <v>3268</v>
      </c>
      <c r="F380" s="6" t="s">
        <v>3269</v>
      </c>
      <c r="G380" s="6" t="s">
        <v>5267</v>
      </c>
      <c r="H380" s="6" t="s">
        <v>4751</v>
      </c>
      <c r="I380" s="6" t="s">
        <v>5306</v>
      </c>
      <c r="J380" s="6" t="s">
        <v>5</v>
      </c>
      <c r="K380" s="7">
        <v>6.83</v>
      </c>
      <c r="L380" s="7">
        <f>IFERROR(VLOOKUP(SiscoTable[[#This Row],[Código]],Hoja2!A:B,2,0)*SiscoTable[[#This Row],[Provta(Uns)]],0)</f>
        <v>56.689000000000007</v>
      </c>
      <c r="M380" s="7">
        <v>0</v>
      </c>
      <c r="N380" s="7">
        <v>24</v>
      </c>
      <c r="O380" s="7">
        <f>IFERROR(VLOOKUP(SiscoTable[[#This Row],[Código]],Hoja2!A:B,2,0)*SiscoTable[[#This Row],[Stock_actual]],0)</f>
        <v>199.20000000000002</v>
      </c>
      <c r="P380" s="6" t="s">
        <v>311</v>
      </c>
      <c r="Q380" s="7">
        <v>8</v>
      </c>
      <c r="R380" s="7">
        <v>0</v>
      </c>
      <c r="S380" s="7" t="s">
        <v>11927</v>
      </c>
      <c r="BI380"/>
      <c r="BJ380"/>
    </row>
    <row r="381" spans="2:62" x14ac:dyDescent="0.4">
      <c r="B381" s="1">
        <v>10500</v>
      </c>
      <c r="C381" s="6" t="s">
        <v>8</v>
      </c>
      <c r="D381" s="6" t="s">
        <v>8</v>
      </c>
      <c r="E381" s="6" t="s">
        <v>3268</v>
      </c>
      <c r="F381" s="6" t="s">
        <v>3269</v>
      </c>
      <c r="G381" s="6" t="s">
        <v>5267</v>
      </c>
      <c r="H381" s="6" t="s">
        <v>4751</v>
      </c>
      <c r="I381" s="6" t="s">
        <v>5373</v>
      </c>
      <c r="J381" s="6" t="s">
        <v>496</v>
      </c>
      <c r="K381" s="7">
        <v>3.67</v>
      </c>
      <c r="L381" s="7">
        <f>IFERROR(VLOOKUP(SiscoTable[[#This Row],[Código]],Hoja2!A:B,2,0)*SiscoTable[[#This Row],[Provta(Uns)]],0)</f>
        <v>30.827999999999999</v>
      </c>
      <c r="M381" s="7">
        <v>0</v>
      </c>
      <c r="N381" s="7">
        <v>1</v>
      </c>
      <c r="O381" s="7">
        <f>IFERROR(VLOOKUP(SiscoTable[[#This Row],[Código]],Hoja2!A:B,2,0)*SiscoTable[[#This Row],[Stock_actual]],0)</f>
        <v>8.4</v>
      </c>
      <c r="P381" s="6" t="s">
        <v>76</v>
      </c>
      <c r="Q381" s="7">
        <v>4</v>
      </c>
      <c r="R381" s="7">
        <v>7.16</v>
      </c>
      <c r="S381" s="7" t="s">
        <v>11927</v>
      </c>
      <c r="BI381"/>
      <c r="BJ381"/>
    </row>
    <row r="382" spans="2:62" x14ac:dyDescent="0.4">
      <c r="B382" s="1">
        <v>10501</v>
      </c>
      <c r="C382" s="6" t="s">
        <v>8</v>
      </c>
      <c r="D382" s="6" t="s">
        <v>30</v>
      </c>
      <c r="E382" s="6" t="s">
        <v>3268</v>
      </c>
      <c r="F382" s="6" t="s">
        <v>3269</v>
      </c>
      <c r="G382" s="6" t="s">
        <v>5267</v>
      </c>
      <c r="H382" s="6" t="s">
        <v>4751</v>
      </c>
      <c r="I382" s="6" t="s">
        <v>5415</v>
      </c>
      <c r="J382" s="6" t="s">
        <v>5</v>
      </c>
      <c r="K382" s="7">
        <v>4.5</v>
      </c>
      <c r="L382" s="7">
        <f>IFERROR(VLOOKUP(SiscoTable[[#This Row],[Código]],Hoja2!A:B,2,0)*SiscoTable[[#This Row],[Provta(Uns)]],0)</f>
        <v>23.400000000000002</v>
      </c>
      <c r="M382" s="7">
        <v>24</v>
      </c>
      <c r="N382" s="7">
        <v>6</v>
      </c>
      <c r="O382" s="7">
        <f>IFERROR(VLOOKUP(SiscoTable[[#This Row],[Código]],Hoja2!A:B,2,0)*SiscoTable[[#This Row],[Stock_actual]],0)</f>
        <v>31.200000000000003</v>
      </c>
      <c r="P382" s="6" t="s">
        <v>300</v>
      </c>
      <c r="Q382" s="7">
        <v>5</v>
      </c>
      <c r="R382" s="7">
        <v>0</v>
      </c>
      <c r="S382" s="7" t="s">
        <v>11927</v>
      </c>
      <c r="BI382"/>
      <c r="BJ382"/>
    </row>
    <row r="383" spans="2:62" x14ac:dyDescent="0.4">
      <c r="B383" s="1">
        <v>10502</v>
      </c>
      <c r="C383" s="6" t="s">
        <v>8</v>
      </c>
      <c r="D383" s="6" t="s">
        <v>8</v>
      </c>
      <c r="E383" s="6" t="s">
        <v>3268</v>
      </c>
      <c r="F383" s="6" t="s">
        <v>3269</v>
      </c>
      <c r="G383" s="6" t="s">
        <v>5267</v>
      </c>
      <c r="H383" s="6" t="s">
        <v>4751</v>
      </c>
      <c r="I383" s="6" t="s">
        <v>5416</v>
      </c>
      <c r="J383" s="6" t="s">
        <v>496</v>
      </c>
      <c r="K383" s="7">
        <v>4</v>
      </c>
      <c r="L383" s="7">
        <f>IFERROR(VLOOKUP(SiscoTable[[#This Row],[Código]],Hoja2!A:B,2,0)*SiscoTable[[#This Row],[Provta(Uns)]],0)</f>
        <v>43.6</v>
      </c>
      <c r="M383" s="7">
        <v>0</v>
      </c>
      <c r="N383" s="7">
        <v>12</v>
      </c>
      <c r="O383" s="7">
        <f>IFERROR(VLOOKUP(SiscoTable[[#This Row],[Código]],Hoja2!A:B,2,0)*SiscoTable[[#This Row],[Stock_actual]],0)</f>
        <v>130.80000000000001</v>
      </c>
      <c r="P383" s="6" t="s">
        <v>983</v>
      </c>
      <c r="Q383" s="7">
        <v>4</v>
      </c>
      <c r="R383" s="7">
        <v>0</v>
      </c>
      <c r="S383" s="7" t="s">
        <v>11927</v>
      </c>
      <c r="BI383"/>
      <c r="BJ383"/>
    </row>
    <row r="384" spans="2:62" x14ac:dyDescent="0.4">
      <c r="B384" s="1">
        <v>10503</v>
      </c>
      <c r="C384" s="6" t="s">
        <v>8</v>
      </c>
      <c r="D384" s="6" t="s">
        <v>8</v>
      </c>
      <c r="E384" s="6" t="s">
        <v>3268</v>
      </c>
      <c r="F384" s="6" t="s">
        <v>3269</v>
      </c>
      <c r="G384" s="6" t="s">
        <v>5267</v>
      </c>
      <c r="H384" s="6" t="s">
        <v>4751</v>
      </c>
      <c r="I384" s="6" t="s">
        <v>5417</v>
      </c>
      <c r="J384" s="6" t="s">
        <v>5</v>
      </c>
      <c r="K384" s="7">
        <v>1.83</v>
      </c>
      <c r="L384" s="7">
        <f>IFERROR(VLOOKUP(SiscoTable[[#This Row],[Código]],Hoja2!A:B,2,0)*SiscoTable[[#This Row],[Provta(Uns)]],0)</f>
        <v>9.516</v>
      </c>
      <c r="M384" s="7">
        <v>0</v>
      </c>
      <c r="N384" s="7">
        <v>4</v>
      </c>
      <c r="O384" s="7">
        <f>IFERROR(VLOOKUP(SiscoTable[[#This Row],[Código]],Hoja2!A:B,2,0)*SiscoTable[[#This Row],[Stock_actual]],0)</f>
        <v>20.8</v>
      </c>
      <c r="P384" s="6" t="s">
        <v>909</v>
      </c>
      <c r="Q384" s="7">
        <v>2</v>
      </c>
      <c r="R384" s="7">
        <v>0</v>
      </c>
      <c r="S384" s="7" t="s">
        <v>11927</v>
      </c>
      <c r="BI384"/>
      <c r="BJ384"/>
    </row>
    <row r="385" spans="2:62" x14ac:dyDescent="0.4">
      <c r="B385" s="1">
        <v>10504</v>
      </c>
      <c r="C385" s="6" t="s">
        <v>8</v>
      </c>
      <c r="D385" s="6" t="s">
        <v>8</v>
      </c>
      <c r="E385" s="6" t="s">
        <v>3268</v>
      </c>
      <c r="F385" s="6" t="s">
        <v>7815</v>
      </c>
      <c r="G385" s="6" t="s">
        <v>8067</v>
      </c>
      <c r="H385" s="6" t="s">
        <v>4751</v>
      </c>
      <c r="I385" s="6" t="s">
        <v>8084</v>
      </c>
      <c r="J385" s="6" t="s">
        <v>496</v>
      </c>
      <c r="K385" s="7">
        <v>0</v>
      </c>
      <c r="L385" s="7">
        <f>IFERROR(VLOOKUP(SiscoTable[[#This Row],[Código]],Hoja2!A:B,2,0)*SiscoTable[[#This Row],[Provta(Uns)]],0)</f>
        <v>0</v>
      </c>
      <c r="M385" s="7">
        <v>0</v>
      </c>
      <c r="N385" s="7">
        <v>0</v>
      </c>
      <c r="O385" s="7">
        <f>IFERROR(VLOOKUP(SiscoTable[[#This Row],[Código]],Hoja2!A:B,2,0)*SiscoTable[[#This Row],[Stock_actual]],0)</f>
        <v>0</v>
      </c>
      <c r="P385" s="6" t="s">
        <v>7</v>
      </c>
      <c r="Q385" s="7">
        <v>0</v>
      </c>
      <c r="R385" s="7">
        <v>0</v>
      </c>
      <c r="S385" s="7" t="s">
        <v>11927</v>
      </c>
      <c r="BI385"/>
      <c r="BJ385"/>
    </row>
    <row r="386" spans="2:62" x14ac:dyDescent="0.4">
      <c r="B386" s="1">
        <v>10505</v>
      </c>
      <c r="C386" s="6" t="s">
        <v>8</v>
      </c>
      <c r="D386" s="6" t="s">
        <v>8</v>
      </c>
      <c r="E386" s="6" t="s">
        <v>3268</v>
      </c>
      <c r="F386" s="6" t="s">
        <v>7815</v>
      </c>
      <c r="G386" s="6" t="s">
        <v>8067</v>
      </c>
      <c r="H386" s="6" t="s">
        <v>4751</v>
      </c>
      <c r="I386" s="6" t="s">
        <v>8085</v>
      </c>
      <c r="J386" s="6" t="s">
        <v>496</v>
      </c>
      <c r="K386" s="7">
        <v>0.17</v>
      </c>
      <c r="L386" s="7">
        <f>IFERROR(VLOOKUP(SiscoTable[[#This Row],[Código]],Hoja2!A:B,2,0)*SiscoTable[[#This Row],[Provta(Uns)]],0)</f>
        <v>2.0230000000000001</v>
      </c>
      <c r="M386" s="7">
        <v>0</v>
      </c>
      <c r="N386" s="7">
        <v>20</v>
      </c>
      <c r="O386" s="7">
        <f>IFERROR(VLOOKUP(SiscoTable[[#This Row],[Código]],Hoja2!A:B,2,0)*SiscoTable[[#This Row],[Stock_actual]],0)</f>
        <v>238</v>
      </c>
      <c r="P386" s="6" t="s">
        <v>8086</v>
      </c>
      <c r="Q386" s="7">
        <v>0</v>
      </c>
      <c r="R386" s="7">
        <v>0</v>
      </c>
      <c r="S386" s="7" t="s">
        <v>11927</v>
      </c>
      <c r="BI386"/>
      <c r="BJ386"/>
    </row>
    <row r="387" spans="2:62" x14ac:dyDescent="0.4">
      <c r="B387" s="1">
        <v>10506</v>
      </c>
      <c r="C387" s="6" t="s">
        <v>8</v>
      </c>
      <c r="D387" s="6" t="s">
        <v>8</v>
      </c>
      <c r="E387" s="6" t="s">
        <v>3268</v>
      </c>
      <c r="F387" s="6" t="s">
        <v>7815</v>
      </c>
      <c r="G387" s="6" t="s">
        <v>8067</v>
      </c>
      <c r="H387" s="6" t="s">
        <v>4751</v>
      </c>
      <c r="I387" s="6" t="s">
        <v>8087</v>
      </c>
      <c r="J387" s="6" t="s">
        <v>496</v>
      </c>
      <c r="K387" s="7">
        <v>1</v>
      </c>
      <c r="L387" s="7">
        <f>IFERROR(VLOOKUP(SiscoTable[[#This Row],[Código]],Hoja2!A:B,2,0)*SiscoTable[[#This Row],[Provta(Uns)]],0)</f>
        <v>11.8</v>
      </c>
      <c r="M387" s="7">
        <v>0</v>
      </c>
      <c r="N387" s="7">
        <v>22</v>
      </c>
      <c r="O387" s="7">
        <f>IFERROR(VLOOKUP(SiscoTable[[#This Row],[Código]],Hoja2!A:B,2,0)*SiscoTable[[#This Row],[Stock_actual]],0)</f>
        <v>259.60000000000002</v>
      </c>
      <c r="P387" s="6" t="s">
        <v>2077</v>
      </c>
      <c r="Q387" s="7">
        <v>1</v>
      </c>
      <c r="R387" s="7">
        <v>0</v>
      </c>
      <c r="S387" s="7" t="s">
        <v>11927</v>
      </c>
      <c r="BI387"/>
      <c r="BJ387"/>
    </row>
    <row r="388" spans="2:62" x14ac:dyDescent="0.4">
      <c r="B388" s="1">
        <v>10507</v>
      </c>
      <c r="C388" s="6" t="s">
        <v>8</v>
      </c>
      <c r="D388" s="6" t="s">
        <v>8</v>
      </c>
      <c r="E388" s="6" t="s">
        <v>3268</v>
      </c>
      <c r="F388" s="6" t="s">
        <v>7815</v>
      </c>
      <c r="G388" s="6" t="s">
        <v>8067</v>
      </c>
      <c r="H388" s="6" t="s">
        <v>4751</v>
      </c>
      <c r="I388" s="6" t="s">
        <v>8088</v>
      </c>
      <c r="J388" s="6" t="s">
        <v>496</v>
      </c>
      <c r="K388" s="7">
        <v>0.83</v>
      </c>
      <c r="L388" s="7">
        <f>IFERROR(VLOOKUP(SiscoTable[[#This Row],[Código]],Hoja2!A:B,2,0)*SiscoTable[[#This Row],[Provta(Uns)]],0)</f>
        <v>13.030999999999999</v>
      </c>
      <c r="M388" s="7">
        <v>0</v>
      </c>
      <c r="N388" s="7">
        <v>0</v>
      </c>
      <c r="O388" s="7">
        <f>IFERROR(VLOOKUP(SiscoTable[[#This Row],[Código]],Hoja2!A:B,2,0)*SiscoTable[[#This Row],[Stock_actual]],0)</f>
        <v>0</v>
      </c>
      <c r="P388" s="6" t="s">
        <v>7</v>
      </c>
      <c r="Q388" s="7">
        <v>1</v>
      </c>
      <c r="R388" s="7">
        <v>1.7999999999999998</v>
      </c>
      <c r="S388" s="7" t="s">
        <v>11927</v>
      </c>
      <c r="BI388"/>
      <c r="BJ388"/>
    </row>
    <row r="389" spans="2:62" x14ac:dyDescent="0.4">
      <c r="B389" s="1">
        <v>10508</v>
      </c>
      <c r="C389" s="6" t="s">
        <v>8</v>
      </c>
      <c r="D389" s="6" t="s">
        <v>8</v>
      </c>
      <c r="E389" s="6" t="s">
        <v>2999</v>
      </c>
      <c r="F389" s="6" t="s">
        <v>3000</v>
      </c>
      <c r="G389" s="6" t="s">
        <v>2824</v>
      </c>
      <c r="H389" s="6" t="s">
        <v>3110</v>
      </c>
      <c r="I389" s="6" t="s">
        <v>3115</v>
      </c>
      <c r="J389" s="6" t="s">
        <v>5</v>
      </c>
      <c r="K389" s="7">
        <v>0</v>
      </c>
      <c r="L389" s="7">
        <f>IFERROR(VLOOKUP(SiscoTable[[#This Row],[Código]],Hoja2!A:B,2,0)*SiscoTable[[#This Row],[Provta(Uns)]],0)</f>
        <v>0</v>
      </c>
      <c r="M389" s="7">
        <v>0</v>
      </c>
      <c r="N389" s="7">
        <v>1</v>
      </c>
      <c r="O389" s="7">
        <f>IFERROR(VLOOKUP(SiscoTable[[#This Row],[Código]],Hoja2!A:B,2,0)*SiscoTable[[#This Row],[Stock_actual]],0)</f>
        <v>8</v>
      </c>
      <c r="P389" s="6" t="s">
        <v>134</v>
      </c>
      <c r="Q389" s="7">
        <v>0</v>
      </c>
      <c r="R389" s="7">
        <v>0</v>
      </c>
      <c r="S389" s="7" t="s">
        <v>11925</v>
      </c>
      <c r="BI389"/>
      <c r="BJ389"/>
    </row>
    <row r="390" spans="2:62" x14ac:dyDescent="0.4">
      <c r="B390" s="1">
        <v>10509</v>
      </c>
      <c r="C390" s="6" t="s">
        <v>30</v>
      </c>
      <c r="D390" s="6" t="s">
        <v>30</v>
      </c>
      <c r="E390" s="6" t="s">
        <v>3268</v>
      </c>
      <c r="F390" s="6" t="s">
        <v>3269</v>
      </c>
      <c r="G390" s="6" t="s">
        <v>3773</v>
      </c>
      <c r="H390" s="6" t="s">
        <v>3846</v>
      </c>
      <c r="I390" s="6" t="s">
        <v>3869</v>
      </c>
      <c r="J390" s="6" t="s">
        <v>5</v>
      </c>
      <c r="K390" s="7">
        <v>3.83</v>
      </c>
      <c r="L390" s="7">
        <f>IFERROR(VLOOKUP(SiscoTable[[#This Row],[Código]],Hoja2!A:B,2,0)*SiscoTable[[#This Row],[Provta(Uns)]],0)</f>
        <v>32.555</v>
      </c>
      <c r="M390" s="7">
        <v>0</v>
      </c>
      <c r="N390" s="7">
        <v>4</v>
      </c>
      <c r="O390" s="7">
        <f>IFERROR(VLOOKUP(SiscoTable[[#This Row],[Código]],Hoja2!A:B,2,0)*SiscoTable[[#This Row],[Stock_actual]],0)</f>
        <v>34</v>
      </c>
      <c r="P390" s="6" t="s">
        <v>702</v>
      </c>
      <c r="Q390" s="7">
        <v>4</v>
      </c>
      <c r="R390" s="7">
        <v>7.83</v>
      </c>
      <c r="S390" s="7" t="s">
        <v>11928</v>
      </c>
      <c r="BI390"/>
      <c r="BJ390"/>
    </row>
    <row r="391" spans="2:62" x14ac:dyDescent="0.4">
      <c r="B391" s="1">
        <v>10510</v>
      </c>
      <c r="C391" s="6" t="s">
        <v>30</v>
      </c>
      <c r="D391" s="6" t="s">
        <v>30</v>
      </c>
      <c r="E391" s="6" t="s">
        <v>3268</v>
      </c>
      <c r="F391" s="6" t="s">
        <v>3269</v>
      </c>
      <c r="G391" s="6" t="s">
        <v>3773</v>
      </c>
      <c r="H391" s="6" t="s">
        <v>3846</v>
      </c>
      <c r="I391" s="6" t="s">
        <v>3870</v>
      </c>
      <c r="J391" s="6" t="s">
        <v>5</v>
      </c>
      <c r="K391" s="7">
        <v>17.829999999999998</v>
      </c>
      <c r="L391" s="7">
        <f>IFERROR(VLOOKUP(SiscoTable[[#This Row],[Código]],Hoja2!A:B,2,0)*SiscoTable[[#This Row],[Provta(Uns)]],0)</f>
        <v>124.80999999999999</v>
      </c>
      <c r="M391" s="7">
        <v>0</v>
      </c>
      <c r="N391" s="7">
        <v>32</v>
      </c>
      <c r="O391" s="7">
        <f>IFERROR(VLOOKUP(SiscoTable[[#This Row],[Código]],Hoja2!A:B,2,0)*SiscoTable[[#This Row],[Stock_actual]],0)</f>
        <v>224</v>
      </c>
      <c r="P391" s="6" t="s">
        <v>773</v>
      </c>
      <c r="Q391" s="7">
        <v>19</v>
      </c>
      <c r="R391" s="7">
        <v>0</v>
      </c>
      <c r="S391" s="7" t="s">
        <v>11928</v>
      </c>
      <c r="BI391"/>
      <c r="BJ391"/>
    </row>
    <row r="392" spans="2:62" x14ac:dyDescent="0.4">
      <c r="B392" s="1">
        <v>10511</v>
      </c>
      <c r="C392" s="6" t="s">
        <v>8</v>
      </c>
      <c r="D392" s="6" t="s">
        <v>8</v>
      </c>
      <c r="E392" s="6" t="s">
        <v>3268</v>
      </c>
      <c r="F392" s="6" t="s">
        <v>7815</v>
      </c>
      <c r="G392" s="6" t="s">
        <v>8067</v>
      </c>
      <c r="H392" s="6" t="s">
        <v>4751</v>
      </c>
      <c r="I392" s="6" t="s">
        <v>8089</v>
      </c>
      <c r="J392" s="6" t="s">
        <v>496</v>
      </c>
      <c r="K392" s="7">
        <v>0.83</v>
      </c>
      <c r="L392" s="7">
        <f>IFERROR(VLOOKUP(SiscoTable[[#This Row],[Código]],Hoja2!A:B,2,0)*SiscoTable[[#This Row],[Provta(Uns)]],0)</f>
        <v>13.030999999999999</v>
      </c>
      <c r="M392" s="7">
        <v>0</v>
      </c>
      <c r="N392" s="7">
        <v>0</v>
      </c>
      <c r="O392" s="7">
        <f>IFERROR(VLOOKUP(SiscoTable[[#This Row],[Código]],Hoja2!A:B,2,0)*SiscoTable[[#This Row],[Stock_actual]],0)</f>
        <v>0</v>
      </c>
      <c r="P392" s="6" t="s">
        <v>7</v>
      </c>
      <c r="Q392" s="7">
        <v>1</v>
      </c>
      <c r="R392" s="7">
        <v>1.7999999999999998</v>
      </c>
      <c r="S392" s="7" t="s">
        <v>11927</v>
      </c>
      <c r="BI392"/>
      <c r="BJ392"/>
    </row>
    <row r="393" spans="2:62" x14ac:dyDescent="0.4">
      <c r="B393" s="1">
        <v>10512</v>
      </c>
      <c r="C393" s="6" t="s">
        <v>8</v>
      </c>
      <c r="D393" s="6" t="s">
        <v>8</v>
      </c>
      <c r="E393" s="6" t="s">
        <v>3268</v>
      </c>
      <c r="F393" s="6" t="s">
        <v>7815</v>
      </c>
      <c r="G393" s="6" t="s">
        <v>7929</v>
      </c>
      <c r="H393" s="6" t="s">
        <v>3342</v>
      </c>
      <c r="I393" s="6" t="s">
        <v>8010</v>
      </c>
      <c r="J393" s="6" t="s">
        <v>5</v>
      </c>
      <c r="K393" s="7">
        <v>0</v>
      </c>
      <c r="L393" s="7">
        <f>IFERROR(VLOOKUP(SiscoTable[[#This Row],[Código]],Hoja2!A:B,2,0)*SiscoTable[[#This Row],[Provta(Uns)]],0)</f>
        <v>0</v>
      </c>
      <c r="M393" s="7">
        <v>0</v>
      </c>
      <c r="N393" s="7">
        <v>0</v>
      </c>
      <c r="O393" s="7">
        <f>IFERROR(VLOOKUP(SiscoTable[[#This Row],[Código]],Hoja2!A:B,2,0)*SiscoTable[[#This Row],[Stock_actual]],0)</f>
        <v>0</v>
      </c>
      <c r="P393" s="6" t="s">
        <v>7</v>
      </c>
      <c r="Q393" s="7">
        <v>0</v>
      </c>
      <c r="R393" s="7">
        <v>0</v>
      </c>
      <c r="S393" s="7" t="s">
        <v>11928</v>
      </c>
      <c r="BI393"/>
      <c r="BJ393"/>
    </row>
    <row r="394" spans="2:62" x14ac:dyDescent="0.4">
      <c r="B394" s="1">
        <v>10513</v>
      </c>
      <c r="C394" s="6" t="s">
        <v>8</v>
      </c>
      <c r="D394" s="6" t="s">
        <v>8</v>
      </c>
      <c r="E394" s="6" t="s">
        <v>3268</v>
      </c>
      <c r="F394" s="6" t="s">
        <v>7815</v>
      </c>
      <c r="G394" s="6" t="s">
        <v>8067</v>
      </c>
      <c r="H394" s="6" t="s">
        <v>4751</v>
      </c>
      <c r="I394" s="6" t="s">
        <v>8090</v>
      </c>
      <c r="J394" s="6" t="s">
        <v>496</v>
      </c>
      <c r="K394" s="7">
        <v>1.5</v>
      </c>
      <c r="L394" s="7">
        <f>IFERROR(VLOOKUP(SiscoTable[[#This Row],[Código]],Hoja2!A:B,2,0)*SiscoTable[[#This Row],[Provta(Uns)]],0)</f>
        <v>23.549999999999997</v>
      </c>
      <c r="M394" s="7">
        <v>0</v>
      </c>
      <c r="N394" s="7">
        <v>9</v>
      </c>
      <c r="O394" s="7">
        <f>IFERROR(VLOOKUP(SiscoTable[[#This Row],[Código]],Hoja2!A:B,2,0)*SiscoTable[[#This Row],[Stock_actual]],0)</f>
        <v>141.29999999999998</v>
      </c>
      <c r="P394" s="6" t="s">
        <v>1014</v>
      </c>
      <c r="Q394" s="7">
        <v>2</v>
      </c>
      <c r="R394" s="7">
        <v>0</v>
      </c>
      <c r="S394" s="7" t="s">
        <v>11927</v>
      </c>
      <c r="BI394"/>
      <c r="BJ394"/>
    </row>
    <row r="395" spans="2:62" x14ac:dyDescent="0.4">
      <c r="B395" s="1">
        <v>10514</v>
      </c>
      <c r="C395" s="6" t="s">
        <v>25</v>
      </c>
      <c r="D395" s="6" t="s">
        <v>25</v>
      </c>
      <c r="E395" s="6" t="s">
        <v>2999</v>
      </c>
      <c r="F395" s="6" t="s">
        <v>3000</v>
      </c>
      <c r="G395" s="6" t="s">
        <v>3119</v>
      </c>
      <c r="H395" s="6" t="s">
        <v>3119</v>
      </c>
      <c r="I395" s="6" t="s">
        <v>3136</v>
      </c>
      <c r="J395" s="6" t="s">
        <v>5</v>
      </c>
      <c r="K395" s="7">
        <v>52.67</v>
      </c>
      <c r="L395" s="7">
        <f>IFERROR(VLOOKUP(SiscoTable[[#This Row],[Código]],Hoja2!A:B,2,0)*SiscoTable[[#This Row],[Provta(Uns)]],0)</f>
        <v>632.04</v>
      </c>
      <c r="M395" s="7">
        <v>0</v>
      </c>
      <c r="N395" s="7">
        <v>10</v>
      </c>
      <c r="O395" s="7">
        <f>IFERROR(VLOOKUP(SiscoTable[[#This Row],[Código]],Hoja2!A:B,2,0)*SiscoTable[[#This Row],[Stock_actual]],0)</f>
        <v>120</v>
      </c>
      <c r="P395" s="6" t="s">
        <v>27</v>
      </c>
      <c r="Q395" s="7">
        <v>58</v>
      </c>
      <c r="R395" s="7">
        <v>106.16</v>
      </c>
      <c r="S395" s="7" t="s">
        <v>11925</v>
      </c>
      <c r="BI395"/>
      <c r="BJ395"/>
    </row>
    <row r="396" spans="2:62" x14ac:dyDescent="0.4">
      <c r="B396" s="1">
        <v>10515</v>
      </c>
      <c r="C396" s="6" t="s">
        <v>8</v>
      </c>
      <c r="D396" s="6" t="s">
        <v>8</v>
      </c>
      <c r="E396" s="6" t="s">
        <v>3268</v>
      </c>
      <c r="F396" s="6" t="s">
        <v>7815</v>
      </c>
      <c r="G396" s="6" t="s">
        <v>4156</v>
      </c>
      <c r="H396" s="6" t="s">
        <v>4751</v>
      </c>
      <c r="I396" s="6" t="s">
        <v>8039</v>
      </c>
      <c r="J396" s="6" t="s">
        <v>496</v>
      </c>
      <c r="K396" s="7">
        <v>0</v>
      </c>
      <c r="L396" s="7">
        <f>IFERROR(VLOOKUP(SiscoTable[[#This Row],[Código]],Hoja2!A:B,2,0)*SiscoTable[[#This Row],[Provta(Uns)]],0)</f>
        <v>0</v>
      </c>
      <c r="M396" s="7">
        <v>0</v>
      </c>
      <c r="N396" s="7">
        <v>12</v>
      </c>
      <c r="O396" s="7">
        <f>IFERROR(VLOOKUP(SiscoTable[[#This Row],[Código]],Hoja2!A:B,2,0)*SiscoTable[[#This Row],[Stock_actual]],0)</f>
        <v>146.39999999999998</v>
      </c>
      <c r="P396" s="6" t="s">
        <v>134</v>
      </c>
      <c r="Q396" s="7">
        <v>0</v>
      </c>
      <c r="R396" s="7">
        <v>0</v>
      </c>
      <c r="S396" s="7" t="s">
        <v>11927</v>
      </c>
      <c r="BI396"/>
      <c r="BJ396"/>
    </row>
    <row r="397" spans="2:62" x14ac:dyDescent="0.4">
      <c r="B397" s="1">
        <v>10516</v>
      </c>
      <c r="C397" s="6" t="s">
        <v>30</v>
      </c>
      <c r="D397" s="6" t="s">
        <v>8</v>
      </c>
      <c r="E397" s="6" t="s">
        <v>3268</v>
      </c>
      <c r="F397" s="6" t="s">
        <v>3269</v>
      </c>
      <c r="G397" s="6" t="s">
        <v>3270</v>
      </c>
      <c r="H397" s="6" t="s">
        <v>3289</v>
      </c>
      <c r="I397" s="6" t="s">
        <v>3344</v>
      </c>
      <c r="J397" s="6" t="s">
        <v>5</v>
      </c>
      <c r="K397" s="7">
        <v>2</v>
      </c>
      <c r="L397" s="7">
        <f>IFERROR(VLOOKUP(SiscoTable[[#This Row],[Código]],Hoja2!A:B,2,0)*SiscoTable[[#This Row],[Provta(Uns)]],0)</f>
        <v>89.8</v>
      </c>
      <c r="M397" s="7">
        <v>0</v>
      </c>
      <c r="N397" s="7">
        <v>10</v>
      </c>
      <c r="O397" s="7">
        <f>IFERROR(VLOOKUP(SiscoTable[[#This Row],[Código]],Hoja2!A:B,2,0)*SiscoTable[[#This Row],[Stock_actual]],0)</f>
        <v>449</v>
      </c>
      <c r="P397" s="6" t="s">
        <v>2415</v>
      </c>
      <c r="Q397" s="7">
        <v>2</v>
      </c>
      <c r="R397" s="7">
        <v>0</v>
      </c>
      <c r="S397" s="7" t="s">
        <v>11927</v>
      </c>
      <c r="BI397"/>
      <c r="BJ397"/>
    </row>
    <row r="398" spans="2:62" x14ac:dyDescent="0.4">
      <c r="B398" s="1">
        <v>10517</v>
      </c>
      <c r="C398" s="6" t="s">
        <v>8</v>
      </c>
      <c r="D398" s="6" t="s">
        <v>8</v>
      </c>
      <c r="E398" s="6" t="s">
        <v>3268</v>
      </c>
      <c r="F398" s="6" t="s">
        <v>7815</v>
      </c>
      <c r="G398" s="6" t="s">
        <v>8044</v>
      </c>
      <c r="H398" s="6" t="s">
        <v>8054</v>
      </c>
      <c r="I398" s="6" t="s">
        <v>8053</v>
      </c>
      <c r="J398" s="6" t="s">
        <v>5</v>
      </c>
      <c r="K398" s="7">
        <v>0</v>
      </c>
      <c r="L398" s="7">
        <f>IFERROR(VLOOKUP(SiscoTable[[#This Row],[Código]],Hoja2!A:B,2,0)*SiscoTable[[#This Row],[Provta(Uns)]],0)</f>
        <v>0</v>
      </c>
      <c r="M398" s="7">
        <v>0</v>
      </c>
      <c r="N398" s="7">
        <v>0</v>
      </c>
      <c r="O398" s="7">
        <f>IFERROR(VLOOKUP(SiscoTable[[#This Row],[Código]],Hoja2!A:B,2,0)*SiscoTable[[#This Row],[Stock_actual]],0)</f>
        <v>0</v>
      </c>
      <c r="P398" s="6" t="s">
        <v>7</v>
      </c>
      <c r="Q398" s="7">
        <v>0</v>
      </c>
      <c r="R398" s="7">
        <v>0</v>
      </c>
      <c r="S398" s="7" t="s">
        <v>11928</v>
      </c>
      <c r="BI398"/>
      <c r="BJ398"/>
    </row>
    <row r="399" spans="2:62" x14ac:dyDescent="0.4">
      <c r="B399" s="1">
        <v>10521</v>
      </c>
      <c r="C399" s="6" t="s">
        <v>25</v>
      </c>
      <c r="D399" s="6" t="s">
        <v>30</v>
      </c>
      <c r="E399" s="6" t="s">
        <v>197</v>
      </c>
      <c r="F399" s="6" t="s">
        <v>210</v>
      </c>
      <c r="G399" s="6" t="s">
        <v>286</v>
      </c>
      <c r="H399" s="6" t="s">
        <v>293</v>
      </c>
      <c r="I399" s="6" t="s">
        <v>295</v>
      </c>
      <c r="J399" s="6" t="s">
        <v>5</v>
      </c>
      <c r="K399" s="7">
        <v>12.33</v>
      </c>
      <c r="L399" s="34">
        <f>IFERROR(VLOOKUP(SiscoTable[[#This Row],[Código]],Hoja2!A:B,2,0)*SiscoTable[[#This Row],[Provta(Uns)]],0)</f>
        <v>357.57</v>
      </c>
      <c r="M399" s="7">
        <v>40</v>
      </c>
      <c r="N399" s="7">
        <v>8</v>
      </c>
      <c r="O399" s="34">
        <f>IFERROR(VLOOKUP(SiscoTable[[#This Row],[Código]],Hoja2!A:B,2,0)*SiscoTable[[#This Row],[Stock_actual]],0)</f>
        <v>232</v>
      </c>
      <c r="P399" s="6" t="s">
        <v>296</v>
      </c>
      <c r="Q399" s="7">
        <v>14</v>
      </c>
      <c r="R399" s="7">
        <v>0</v>
      </c>
      <c r="S399" s="7" t="s">
        <v>11924</v>
      </c>
      <c r="BI399"/>
      <c r="BJ399"/>
    </row>
    <row r="400" spans="2:62" x14ac:dyDescent="0.4">
      <c r="B400" s="1">
        <v>10522</v>
      </c>
      <c r="C400" s="6" t="s">
        <v>8</v>
      </c>
      <c r="D400" s="6" t="s">
        <v>8</v>
      </c>
      <c r="E400" s="6" t="s">
        <v>3268</v>
      </c>
      <c r="F400" s="6" t="s">
        <v>7815</v>
      </c>
      <c r="G400" s="6" t="s">
        <v>4156</v>
      </c>
      <c r="H400" s="6" t="s">
        <v>4751</v>
      </c>
      <c r="I400" s="6" t="s">
        <v>8040</v>
      </c>
      <c r="J400" s="6" t="s">
        <v>496</v>
      </c>
      <c r="K400" s="7">
        <v>0.33</v>
      </c>
      <c r="L400" s="7">
        <f>IFERROR(VLOOKUP(SiscoTable[[#This Row],[Código]],Hoja2!A:B,2,0)*SiscoTable[[#This Row],[Provta(Uns)]],0)</f>
        <v>4.5540000000000003</v>
      </c>
      <c r="M400" s="7">
        <v>0</v>
      </c>
      <c r="N400" s="7">
        <v>12</v>
      </c>
      <c r="O400" s="7">
        <f>IFERROR(VLOOKUP(SiscoTable[[#This Row],[Código]],Hoja2!A:B,2,0)*SiscoTable[[#This Row],[Stock_actual]],0)</f>
        <v>165.60000000000002</v>
      </c>
      <c r="P400" s="6" t="s">
        <v>3942</v>
      </c>
      <c r="Q400" s="7">
        <v>0</v>
      </c>
      <c r="R400" s="7">
        <v>0</v>
      </c>
      <c r="S400" s="7" t="s">
        <v>11927</v>
      </c>
      <c r="BI400"/>
      <c r="BJ400"/>
    </row>
    <row r="401" spans="2:62" x14ac:dyDescent="0.4">
      <c r="B401" s="1">
        <v>10524</v>
      </c>
      <c r="C401" s="6" t="s">
        <v>8</v>
      </c>
      <c r="D401" s="6" t="s">
        <v>8</v>
      </c>
      <c r="E401" s="6" t="s">
        <v>3268</v>
      </c>
      <c r="F401" s="6" t="s">
        <v>7815</v>
      </c>
      <c r="G401" s="6" t="s">
        <v>7819</v>
      </c>
      <c r="H401" s="6" t="s">
        <v>4751</v>
      </c>
      <c r="I401" s="6" t="s">
        <v>7824</v>
      </c>
      <c r="J401" s="6" t="s">
        <v>496</v>
      </c>
      <c r="K401" s="7">
        <v>0</v>
      </c>
      <c r="L401" s="7">
        <f>IFERROR(VLOOKUP(SiscoTable[[#This Row],[Código]],Hoja2!A:B,2,0)*SiscoTable[[#This Row],[Provta(Uns)]],0)</f>
        <v>0</v>
      </c>
      <c r="M401" s="7">
        <v>0</v>
      </c>
      <c r="N401" s="7">
        <v>0</v>
      </c>
      <c r="O401" s="7">
        <f>IFERROR(VLOOKUP(SiscoTable[[#This Row],[Código]],Hoja2!A:B,2,0)*SiscoTable[[#This Row],[Stock_actual]],0)</f>
        <v>0</v>
      </c>
      <c r="P401" s="6" t="s">
        <v>7</v>
      </c>
      <c r="Q401" s="7">
        <v>0</v>
      </c>
      <c r="R401" s="7">
        <v>0</v>
      </c>
      <c r="S401" s="7" t="s">
        <v>11927</v>
      </c>
      <c r="BI401"/>
      <c r="BJ401"/>
    </row>
    <row r="402" spans="2:62" x14ac:dyDescent="0.4">
      <c r="B402" s="1">
        <v>10525</v>
      </c>
      <c r="C402" s="6" t="s">
        <v>30</v>
      </c>
      <c r="D402" s="6" t="s">
        <v>30</v>
      </c>
      <c r="E402" s="6" t="s">
        <v>3268</v>
      </c>
      <c r="F402" s="6" t="s">
        <v>7815</v>
      </c>
      <c r="G402" s="6" t="s">
        <v>7819</v>
      </c>
      <c r="H402" s="6" t="s">
        <v>4751</v>
      </c>
      <c r="I402" s="6" t="s">
        <v>7820</v>
      </c>
      <c r="J402" s="6" t="s">
        <v>496</v>
      </c>
      <c r="K402" s="7">
        <v>6</v>
      </c>
      <c r="L402" s="7">
        <f>IFERROR(VLOOKUP(SiscoTable[[#This Row],[Código]],Hoja2!A:B,2,0)*SiscoTable[[#This Row],[Provta(Uns)]],0)</f>
        <v>58.800000000000004</v>
      </c>
      <c r="M402" s="7">
        <v>0</v>
      </c>
      <c r="N402" s="7">
        <v>0</v>
      </c>
      <c r="O402" s="7">
        <f>IFERROR(VLOOKUP(SiscoTable[[#This Row],[Código]],Hoja2!A:B,2,0)*SiscoTable[[#This Row],[Stock_actual]],0)</f>
        <v>0</v>
      </c>
      <c r="P402" s="6" t="s">
        <v>7</v>
      </c>
      <c r="Q402" s="7">
        <v>7</v>
      </c>
      <c r="R402" s="7">
        <v>12</v>
      </c>
      <c r="S402" s="7" t="s">
        <v>11927</v>
      </c>
      <c r="BI402"/>
      <c r="BJ402"/>
    </row>
    <row r="403" spans="2:62" x14ac:dyDescent="0.4">
      <c r="B403" s="1">
        <v>10526</v>
      </c>
      <c r="C403" s="6" t="s">
        <v>30</v>
      </c>
      <c r="D403" s="6" t="s">
        <v>30</v>
      </c>
      <c r="E403" s="6" t="s">
        <v>3268</v>
      </c>
      <c r="F403" s="6" t="s">
        <v>7815</v>
      </c>
      <c r="G403" s="6" t="s">
        <v>7819</v>
      </c>
      <c r="H403" s="6" t="s">
        <v>4751</v>
      </c>
      <c r="I403" s="6" t="s">
        <v>7821</v>
      </c>
      <c r="J403" s="6" t="s">
        <v>5</v>
      </c>
      <c r="K403" s="7">
        <v>13.67</v>
      </c>
      <c r="L403" s="7">
        <f>IFERROR(VLOOKUP(SiscoTable[[#This Row],[Código]],Hoja2!A:B,2,0)*SiscoTable[[#This Row],[Provta(Uns)]],0)</f>
        <v>106.62599999999999</v>
      </c>
      <c r="M403" s="7">
        <v>72</v>
      </c>
      <c r="N403" s="7">
        <v>18</v>
      </c>
      <c r="O403" s="7">
        <f>IFERROR(VLOOKUP(SiscoTable[[#This Row],[Código]],Hoja2!A:B,2,0)*SiscoTable[[#This Row],[Stock_actual]],0)</f>
        <v>140.4</v>
      </c>
      <c r="P403" s="6" t="s">
        <v>300</v>
      </c>
      <c r="Q403" s="7">
        <v>15</v>
      </c>
      <c r="R403" s="7">
        <v>0</v>
      </c>
      <c r="S403" s="7" t="s">
        <v>11927</v>
      </c>
      <c r="BI403"/>
      <c r="BJ403"/>
    </row>
    <row r="404" spans="2:62" x14ac:dyDescent="0.4">
      <c r="B404" s="1">
        <v>10527</v>
      </c>
      <c r="C404" s="6" t="s">
        <v>30</v>
      </c>
      <c r="D404" s="6" t="s">
        <v>30</v>
      </c>
      <c r="E404" s="6" t="s">
        <v>3268</v>
      </c>
      <c r="F404" s="6" t="s">
        <v>7815</v>
      </c>
      <c r="G404" s="6" t="s">
        <v>7819</v>
      </c>
      <c r="H404" s="6" t="s">
        <v>4751</v>
      </c>
      <c r="I404" s="6" t="s">
        <v>7822</v>
      </c>
      <c r="J404" s="6" t="s">
        <v>5</v>
      </c>
      <c r="K404" s="7">
        <v>14.33</v>
      </c>
      <c r="L404" s="7">
        <f>IFERROR(VLOOKUP(SiscoTable[[#This Row],[Código]],Hoja2!A:B,2,0)*SiscoTable[[#This Row],[Provta(Uns)]],0)</f>
        <v>141.86700000000002</v>
      </c>
      <c r="M404" s="7">
        <v>0</v>
      </c>
      <c r="N404" s="7">
        <v>12</v>
      </c>
      <c r="O404" s="7">
        <f>IFERROR(VLOOKUP(SiscoTable[[#This Row],[Código]],Hoja2!A:B,2,0)*SiscoTable[[#This Row],[Stock_actual]],0)</f>
        <v>118.80000000000001</v>
      </c>
      <c r="P404" s="6" t="s">
        <v>101</v>
      </c>
      <c r="Q404" s="7">
        <v>16</v>
      </c>
      <c r="R404" s="7">
        <v>28.799999999999997</v>
      </c>
      <c r="S404" s="7" t="s">
        <v>11927</v>
      </c>
      <c r="BI404"/>
      <c r="BJ404"/>
    </row>
    <row r="405" spans="2:62" x14ac:dyDescent="0.4">
      <c r="B405" s="1">
        <v>10528</v>
      </c>
      <c r="C405" s="6" t="s">
        <v>30</v>
      </c>
      <c r="D405" s="6" t="s">
        <v>30</v>
      </c>
      <c r="E405" s="6" t="s">
        <v>3268</v>
      </c>
      <c r="F405" s="6" t="s">
        <v>7815</v>
      </c>
      <c r="G405" s="6" t="s">
        <v>7819</v>
      </c>
      <c r="H405" s="6" t="s">
        <v>4751</v>
      </c>
      <c r="I405" s="6" t="s">
        <v>7823</v>
      </c>
      <c r="J405" s="6" t="s">
        <v>496</v>
      </c>
      <c r="K405" s="7">
        <v>6</v>
      </c>
      <c r="L405" s="7">
        <f>IFERROR(VLOOKUP(SiscoTable[[#This Row],[Código]],Hoja2!A:B,2,0)*SiscoTable[[#This Row],[Provta(Uns)]],0)</f>
        <v>55.199999999999996</v>
      </c>
      <c r="M405" s="7">
        <v>12</v>
      </c>
      <c r="N405" s="7">
        <v>13</v>
      </c>
      <c r="O405" s="7">
        <f>IFERROR(VLOOKUP(SiscoTable[[#This Row],[Código]],Hoja2!A:B,2,0)*SiscoTable[[#This Row],[Stock_actual]],0)</f>
        <v>119.6</v>
      </c>
      <c r="P405" s="6" t="s">
        <v>260</v>
      </c>
      <c r="Q405" s="7">
        <v>7</v>
      </c>
      <c r="R405" s="7">
        <v>0</v>
      </c>
      <c r="S405" s="7" t="s">
        <v>11927</v>
      </c>
      <c r="BI405"/>
      <c r="BJ405"/>
    </row>
    <row r="406" spans="2:62" x14ac:dyDescent="0.4">
      <c r="B406" s="1">
        <v>10529</v>
      </c>
      <c r="C406" s="6" t="s">
        <v>30</v>
      </c>
      <c r="D406" s="6" t="s">
        <v>8</v>
      </c>
      <c r="E406" s="6" t="s">
        <v>3268</v>
      </c>
      <c r="F406" s="6" t="s">
        <v>7815</v>
      </c>
      <c r="G406" s="6" t="s">
        <v>8067</v>
      </c>
      <c r="H406" s="6" t="s">
        <v>4751</v>
      </c>
      <c r="I406" s="6" t="s">
        <v>8069</v>
      </c>
      <c r="J406" s="6" t="s">
        <v>496</v>
      </c>
      <c r="K406" s="7">
        <v>6</v>
      </c>
      <c r="L406" s="7">
        <f>IFERROR(VLOOKUP(SiscoTable[[#This Row],[Código]],Hoja2!A:B,2,0)*SiscoTable[[#This Row],[Provta(Uns)]],0)</f>
        <v>58.800000000000004</v>
      </c>
      <c r="M406" s="7">
        <v>24</v>
      </c>
      <c r="N406" s="7">
        <v>8</v>
      </c>
      <c r="O406" s="7">
        <f>IFERROR(VLOOKUP(SiscoTable[[#This Row],[Código]],Hoja2!A:B,2,0)*SiscoTable[[#This Row],[Stock_actual]],0)</f>
        <v>78.400000000000006</v>
      </c>
      <c r="P406" s="6" t="s">
        <v>300</v>
      </c>
      <c r="Q406" s="7">
        <v>7</v>
      </c>
      <c r="R406" s="7">
        <v>0</v>
      </c>
      <c r="S406" s="7" t="s">
        <v>11927</v>
      </c>
      <c r="BI406"/>
      <c r="BJ406"/>
    </row>
    <row r="407" spans="2:62" x14ac:dyDescent="0.4">
      <c r="B407" s="1">
        <v>10530</v>
      </c>
      <c r="C407" s="6" t="s">
        <v>8</v>
      </c>
      <c r="D407" s="6" t="s">
        <v>8</v>
      </c>
      <c r="E407" s="6" t="s">
        <v>3268</v>
      </c>
      <c r="F407" s="6" t="s">
        <v>7815</v>
      </c>
      <c r="G407" s="6" t="s">
        <v>7827</v>
      </c>
      <c r="H407" s="6" t="s">
        <v>4751</v>
      </c>
      <c r="I407" s="6" t="s">
        <v>7905</v>
      </c>
      <c r="J407" s="6" t="s">
        <v>5</v>
      </c>
      <c r="K407" s="7">
        <v>4.5</v>
      </c>
      <c r="L407" s="7">
        <f>IFERROR(VLOOKUP(SiscoTable[[#This Row],[Código]],Hoja2!A:B,2,0)*SiscoTable[[#This Row],[Provta(Uns)]],0)</f>
        <v>31.05</v>
      </c>
      <c r="M407" s="7">
        <v>0</v>
      </c>
      <c r="N407" s="7">
        <v>-1</v>
      </c>
      <c r="O407" s="7">
        <f>IFERROR(VLOOKUP(SiscoTable[[#This Row],[Código]],Hoja2!A:B,2,0)*SiscoTable[[#This Row],[Stock_actual]],0)</f>
        <v>-6.9</v>
      </c>
      <c r="P407" s="6" t="s">
        <v>7</v>
      </c>
      <c r="Q407" s="7">
        <v>5</v>
      </c>
      <c r="R407" s="7">
        <v>9</v>
      </c>
      <c r="S407" s="7" t="s">
        <v>11927</v>
      </c>
      <c r="BI407"/>
      <c r="BJ407"/>
    </row>
    <row r="408" spans="2:62" x14ac:dyDescent="0.4">
      <c r="B408" s="1">
        <v>10531</v>
      </c>
      <c r="C408" s="6" t="s">
        <v>8</v>
      </c>
      <c r="D408" s="6" t="s">
        <v>8</v>
      </c>
      <c r="E408" s="6" t="s">
        <v>3268</v>
      </c>
      <c r="F408" s="6" t="s">
        <v>7815</v>
      </c>
      <c r="G408" s="6" t="s">
        <v>7827</v>
      </c>
      <c r="H408" s="6" t="s">
        <v>4751</v>
      </c>
      <c r="I408" s="6" t="s">
        <v>7904</v>
      </c>
      <c r="J408" s="6" t="s">
        <v>496</v>
      </c>
      <c r="K408" s="7">
        <v>0</v>
      </c>
      <c r="L408" s="7">
        <f>IFERROR(VLOOKUP(SiscoTable[[#This Row],[Código]],Hoja2!A:B,2,0)*SiscoTable[[#This Row],[Provta(Uns)]],0)</f>
        <v>0</v>
      </c>
      <c r="M408" s="7">
        <v>0</v>
      </c>
      <c r="N408" s="7">
        <v>0</v>
      </c>
      <c r="O408" s="7">
        <f>IFERROR(VLOOKUP(SiscoTable[[#This Row],[Código]],Hoja2!A:B,2,0)*SiscoTable[[#This Row],[Stock_actual]],0)</f>
        <v>0</v>
      </c>
      <c r="P408" s="6" t="s">
        <v>7</v>
      </c>
      <c r="Q408" s="7">
        <v>0</v>
      </c>
      <c r="R408" s="7">
        <v>0</v>
      </c>
      <c r="S408" s="7" t="s">
        <v>11927</v>
      </c>
      <c r="BI408"/>
      <c r="BJ408"/>
    </row>
    <row r="409" spans="2:62" x14ac:dyDescent="0.4">
      <c r="B409" s="1">
        <v>10533</v>
      </c>
      <c r="C409" s="6" t="s">
        <v>8</v>
      </c>
      <c r="D409" s="6" t="s">
        <v>8</v>
      </c>
      <c r="E409" s="6" t="s">
        <v>8482</v>
      </c>
      <c r="F409" s="6" t="s">
        <v>9030</v>
      </c>
      <c r="G409" s="6" t="s">
        <v>9979</v>
      </c>
      <c r="H409" s="6" t="s">
        <v>10002</v>
      </c>
      <c r="I409" s="6" t="s">
        <v>10001</v>
      </c>
      <c r="J409" s="6" t="s">
        <v>5</v>
      </c>
      <c r="K409" s="7">
        <v>0</v>
      </c>
      <c r="L409" s="7">
        <f>IFERROR(VLOOKUP(SiscoTable[[#This Row],[Código]],Hoja2!A:B,2,0)*SiscoTable[[#This Row],[Provta(Uns)]],0)</f>
        <v>0</v>
      </c>
      <c r="M409" s="7">
        <v>0</v>
      </c>
      <c r="N409" s="7">
        <v>0</v>
      </c>
      <c r="O409" s="7">
        <f>IFERROR(VLOOKUP(SiscoTable[[#This Row],[Código]],Hoja2!A:B,2,0)*SiscoTable[[#This Row],[Stock_actual]],0)</f>
        <v>0</v>
      </c>
      <c r="P409" s="6" t="s">
        <v>7</v>
      </c>
      <c r="Q409" s="7">
        <v>0</v>
      </c>
      <c r="R409" s="7">
        <v>0</v>
      </c>
      <c r="S409" s="7" t="s">
        <v>11926</v>
      </c>
      <c r="BI409"/>
      <c r="BJ409"/>
    </row>
    <row r="410" spans="2:62" x14ac:dyDescent="0.4">
      <c r="B410" s="1">
        <v>10535</v>
      </c>
      <c r="C410" s="6" t="s">
        <v>25</v>
      </c>
      <c r="D410" s="6" t="s">
        <v>30</v>
      </c>
      <c r="E410" s="6" t="s">
        <v>8482</v>
      </c>
      <c r="F410" s="6" t="s">
        <v>10720</v>
      </c>
      <c r="G410" s="6" t="s">
        <v>11504</v>
      </c>
      <c r="H410" s="6" t="s">
        <v>10578</v>
      </c>
      <c r="I410" s="6" t="s">
        <v>11506</v>
      </c>
      <c r="J410" s="6" t="s">
        <v>5</v>
      </c>
      <c r="K410" s="7">
        <v>9</v>
      </c>
      <c r="L410" s="7">
        <f>IFERROR(VLOOKUP(SiscoTable[[#This Row],[Código]],Hoja2!A:B,2,0)*SiscoTable[[#This Row],[Provta(Uns)]],0)</f>
        <v>143.1</v>
      </c>
      <c r="M410" s="7">
        <v>0</v>
      </c>
      <c r="N410" s="7">
        <v>25</v>
      </c>
      <c r="O410" s="7">
        <f>IFERROR(VLOOKUP(SiscoTable[[#This Row],[Código]],Hoja2!A:B,2,0)*SiscoTable[[#This Row],[Stock_actual]],0)</f>
        <v>397.5</v>
      </c>
      <c r="P410" s="6" t="s">
        <v>997</v>
      </c>
      <c r="Q410" s="7">
        <v>10</v>
      </c>
      <c r="R410" s="7">
        <v>0</v>
      </c>
      <c r="S410" s="7" t="s">
        <v>11926</v>
      </c>
      <c r="BI410"/>
      <c r="BJ410"/>
    </row>
    <row r="411" spans="2:62" x14ac:dyDescent="0.4">
      <c r="B411" s="1">
        <v>10536</v>
      </c>
      <c r="C411" s="6" t="s">
        <v>25</v>
      </c>
      <c r="D411" s="6" t="s">
        <v>30</v>
      </c>
      <c r="E411" s="6" t="s">
        <v>8482</v>
      </c>
      <c r="F411" s="6" t="s">
        <v>10720</v>
      </c>
      <c r="G411" s="6" t="s">
        <v>10721</v>
      </c>
      <c r="H411" s="6" t="s">
        <v>10723</v>
      </c>
      <c r="I411" s="6" t="s">
        <v>10739</v>
      </c>
      <c r="J411" s="6" t="s">
        <v>5</v>
      </c>
      <c r="K411" s="7">
        <v>14.5</v>
      </c>
      <c r="L411" s="7">
        <f>IFERROR(VLOOKUP(SiscoTable[[#This Row],[Código]],Hoja2!A:B,2,0)*SiscoTable[[#This Row],[Provta(Uns)]],0)</f>
        <v>191.39999999999998</v>
      </c>
      <c r="M411" s="7">
        <v>60</v>
      </c>
      <c r="N411" s="7">
        <v>11</v>
      </c>
      <c r="O411" s="7">
        <f>IFERROR(VLOOKUP(SiscoTable[[#This Row],[Código]],Hoja2!A:B,2,0)*SiscoTable[[#This Row],[Stock_actual]],0)</f>
        <v>145.19999999999999</v>
      </c>
      <c r="P411" s="6" t="s">
        <v>119</v>
      </c>
      <c r="Q411" s="7">
        <v>16</v>
      </c>
      <c r="R411" s="7">
        <v>0</v>
      </c>
      <c r="S411" s="7" t="s">
        <v>11926</v>
      </c>
      <c r="BI411"/>
      <c r="BJ411"/>
    </row>
    <row r="412" spans="2:62" x14ac:dyDescent="0.4">
      <c r="B412" s="1">
        <v>10538</v>
      </c>
      <c r="C412" s="6" t="s">
        <v>8</v>
      </c>
      <c r="D412" s="6" t="s">
        <v>8</v>
      </c>
      <c r="E412" s="6" t="s">
        <v>3268</v>
      </c>
      <c r="F412" s="6" t="s">
        <v>7815</v>
      </c>
      <c r="G412" s="6" t="s">
        <v>7827</v>
      </c>
      <c r="H412" s="6" t="s">
        <v>4751</v>
      </c>
      <c r="I412" s="6" t="s">
        <v>7902</v>
      </c>
      <c r="J412" s="6" t="s">
        <v>496</v>
      </c>
      <c r="K412" s="7">
        <v>0.5</v>
      </c>
      <c r="L412" s="7">
        <f>IFERROR(VLOOKUP(SiscoTable[[#This Row],[Código]],Hoja2!A:B,2,0)*SiscoTable[[#This Row],[Provta(Uns)]],0)</f>
        <v>3.1</v>
      </c>
      <c r="M412" s="7">
        <v>0</v>
      </c>
      <c r="N412" s="7">
        <v>0</v>
      </c>
      <c r="O412" s="7">
        <f>IFERROR(VLOOKUP(SiscoTable[[#This Row],[Código]],Hoja2!A:B,2,0)*SiscoTable[[#This Row],[Stock_actual]],0)</f>
        <v>0</v>
      </c>
      <c r="P412" s="6" t="s">
        <v>7</v>
      </c>
      <c r="Q412" s="7">
        <v>1</v>
      </c>
      <c r="R412" s="7">
        <v>1.2</v>
      </c>
      <c r="S412" s="7" t="s">
        <v>11927</v>
      </c>
      <c r="BI412"/>
      <c r="BJ412"/>
    </row>
    <row r="413" spans="2:62" x14ac:dyDescent="0.4">
      <c r="B413" s="1">
        <v>10539</v>
      </c>
      <c r="C413" s="6" t="s">
        <v>8</v>
      </c>
      <c r="D413" s="6" t="s">
        <v>8</v>
      </c>
      <c r="E413" s="6" t="s">
        <v>3268</v>
      </c>
      <c r="F413" s="6" t="s">
        <v>7815</v>
      </c>
      <c r="G413" s="6" t="s">
        <v>7827</v>
      </c>
      <c r="H413" s="6" t="s">
        <v>4751</v>
      </c>
      <c r="I413" s="6" t="s">
        <v>7903</v>
      </c>
      <c r="J413" s="6" t="s">
        <v>496</v>
      </c>
      <c r="K413" s="7">
        <v>0.33</v>
      </c>
      <c r="L413" s="7">
        <f>IFERROR(VLOOKUP(SiscoTable[[#This Row],[Código]],Hoja2!A:B,2,0)*SiscoTable[[#This Row],[Provta(Uns)]],0)</f>
        <v>2.0460000000000003</v>
      </c>
      <c r="M413" s="7">
        <v>0</v>
      </c>
      <c r="N413" s="7">
        <v>0</v>
      </c>
      <c r="O413" s="7">
        <f>IFERROR(VLOOKUP(SiscoTable[[#This Row],[Código]],Hoja2!A:B,2,0)*SiscoTable[[#This Row],[Stock_actual]],0)</f>
        <v>0</v>
      </c>
      <c r="P413" s="6" t="s">
        <v>7</v>
      </c>
      <c r="Q413" s="7">
        <v>0</v>
      </c>
      <c r="R413" s="7">
        <v>0</v>
      </c>
      <c r="S413" s="7" t="s">
        <v>11927</v>
      </c>
      <c r="BI413"/>
      <c r="BJ413"/>
    </row>
    <row r="414" spans="2:62" x14ac:dyDescent="0.4">
      <c r="B414" s="1">
        <v>10540</v>
      </c>
      <c r="C414" s="6" t="s">
        <v>8</v>
      </c>
      <c r="D414" s="6" t="s">
        <v>30</v>
      </c>
      <c r="E414" s="6" t="s">
        <v>3268</v>
      </c>
      <c r="F414" s="6" t="s">
        <v>3269</v>
      </c>
      <c r="G414" s="6" t="s">
        <v>5768</v>
      </c>
      <c r="H414" s="6" t="s">
        <v>5781</v>
      </c>
      <c r="I414" s="6" t="s">
        <v>5827</v>
      </c>
      <c r="J414" s="6" t="s">
        <v>5</v>
      </c>
      <c r="K414" s="7">
        <v>8.33</v>
      </c>
      <c r="L414" s="7">
        <f>IFERROR(VLOOKUP(SiscoTable[[#This Row],[Código]],Hoja2!A:B,2,0)*SiscoTable[[#This Row],[Provta(Uns)]],0)</f>
        <v>0.83300000000000007</v>
      </c>
      <c r="M414" s="7">
        <v>0</v>
      </c>
      <c r="N414" s="7">
        <v>1390</v>
      </c>
      <c r="O414" s="7">
        <f>IFERROR(VLOOKUP(SiscoTable[[#This Row],[Código]],Hoja2!A:B,2,0)*SiscoTable[[#This Row],[Stock_actual]],0)</f>
        <v>139</v>
      </c>
      <c r="P414" s="6" t="s">
        <v>5828</v>
      </c>
      <c r="Q414" s="7">
        <v>9</v>
      </c>
      <c r="R414" s="7">
        <v>0</v>
      </c>
      <c r="S414" s="7" t="s">
        <v>11928</v>
      </c>
      <c r="BI414"/>
      <c r="BJ414"/>
    </row>
    <row r="415" spans="2:62" x14ac:dyDescent="0.4">
      <c r="B415" s="1">
        <v>10541</v>
      </c>
      <c r="C415" s="6" t="s">
        <v>8</v>
      </c>
      <c r="D415" s="6" t="s">
        <v>8</v>
      </c>
      <c r="E415" s="6" t="s">
        <v>3268</v>
      </c>
      <c r="F415" s="6" t="s">
        <v>7815</v>
      </c>
      <c r="G415" s="6" t="s">
        <v>7827</v>
      </c>
      <c r="H415" s="6" t="s">
        <v>4751</v>
      </c>
      <c r="I415" s="6" t="s">
        <v>7901</v>
      </c>
      <c r="J415" s="6" t="s">
        <v>496</v>
      </c>
      <c r="K415" s="7">
        <v>1.83</v>
      </c>
      <c r="L415" s="7">
        <f>IFERROR(VLOOKUP(SiscoTable[[#This Row],[Código]],Hoja2!A:B,2,0)*SiscoTable[[#This Row],[Provta(Uns)]],0)</f>
        <v>13.725000000000001</v>
      </c>
      <c r="M415" s="7">
        <v>0</v>
      </c>
      <c r="N415" s="7">
        <v>0</v>
      </c>
      <c r="O415" s="7">
        <f>IFERROR(VLOOKUP(SiscoTable[[#This Row],[Código]],Hoja2!A:B,2,0)*SiscoTable[[#This Row],[Stock_actual]],0)</f>
        <v>0</v>
      </c>
      <c r="P415" s="6" t="s">
        <v>7</v>
      </c>
      <c r="Q415" s="7">
        <v>2</v>
      </c>
      <c r="R415" s="7">
        <v>3.5999999999999996</v>
      </c>
      <c r="S415" s="7" t="s">
        <v>11927</v>
      </c>
      <c r="BI415"/>
      <c r="BJ415"/>
    </row>
    <row r="416" spans="2:62" x14ac:dyDescent="0.4">
      <c r="B416" s="1">
        <v>10543</v>
      </c>
      <c r="C416" s="6" t="s">
        <v>8</v>
      </c>
      <c r="D416" s="6" t="s">
        <v>8</v>
      </c>
      <c r="E416" s="6" t="s">
        <v>3268</v>
      </c>
      <c r="F416" s="6" t="s">
        <v>7815</v>
      </c>
      <c r="G416" s="6" t="s">
        <v>7827</v>
      </c>
      <c r="H416" s="6" t="s">
        <v>4751</v>
      </c>
      <c r="I416" s="6" t="s">
        <v>7900</v>
      </c>
      <c r="J416" s="6" t="s">
        <v>496</v>
      </c>
      <c r="K416" s="7">
        <v>0.5</v>
      </c>
      <c r="L416" s="7">
        <f>IFERROR(VLOOKUP(SiscoTable[[#This Row],[Código]],Hoja2!A:B,2,0)*SiscoTable[[#This Row],[Provta(Uns)]],0)</f>
        <v>3</v>
      </c>
      <c r="M416" s="7">
        <v>0</v>
      </c>
      <c r="N416" s="7">
        <v>0</v>
      </c>
      <c r="O416" s="7">
        <f>IFERROR(VLOOKUP(SiscoTable[[#This Row],[Código]],Hoja2!A:B,2,0)*SiscoTable[[#This Row],[Stock_actual]],0)</f>
        <v>0</v>
      </c>
      <c r="P416" s="6" t="s">
        <v>7</v>
      </c>
      <c r="Q416" s="7">
        <v>1</v>
      </c>
      <c r="R416" s="7">
        <v>1.2</v>
      </c>
      <c r="S416" s="7" t="s">
        <v>11927</v>
      </c>
      <c r="BI416"/>
      <c r="BJ416"/>
    </row>
    <row r="417" spans="2:62" x14ac:dyDescent="0.4">
      <c r="B417" s="1">
        <v>10544</v>
      </c>
      <c r="C417" s="6" t="s">
        <v>8</v>
      </c>
      <c r="D417" s="6" t="s">
        <v>8</v>
      </c>
      <c r="E417" s="6" t="s">
        <v>8482</v>
      </c>
      <c r="F417" s="6" t="s">
        <v>8543</v>
      </c>
      <c r="G417" s="6" t="s">
        <v>8544</v>
      </c>
      <c r="H417" s="6" t="s">
        <v>8560</v>
      </c>
      <c r="I417" s="6" t="s">
        <v>8582</v>
      </c>
      <c r="J417" s="6" t="s">
        <v>5</v>
      </c>
      <c r="K417" s="7">
        <v>0.83</v>
      </c>
      <c r="L417" s="7">
        <f>IFERROR(VLOOKUP(SiscoTable[[#This Row],[Código]],Hoja2!A:B,2,0)*SiscoTable[[#This Row],[Provta(Uns)]],0)</f>
        <v>16.599999999999998</v>
      </c>
      <c r="M417" s="7">
        <v>0</v>
      </c>
      <c r="N417" s="7">
        <v>0</v>
      </c>
      <c r="O417" s="7">
        <f>IFERROR(VLOOKUP(SiscoTable[[#This Row],[Código]],Hoja2!A:B,2,0)*SiscoTable[[#This Row],[Stock_actual]],0)</f>
        <v>0</v>
      </c>
      <c r="P417" s="6" t="s">
        <v>7</v>
      </c>
      <c r="Q417" s="7">
        <v>1</v>
      </c>
      <c r="R417" s="7">
        <v>1.7999999999999998</v>
      </c>
      <c r="S417" s="7" t="s">
        <v>11926</v>
      </c>
      <c r="BI417"/>
      <c r="BJ417"/>
    </row>
    <row r="418" spans="2:62" x14ac:dyDescent="0.4">
      <c r="B418" s="1">
        <v>10545</v>
      </c>
      <c r="C418" s="6" t="s">
        <v>8</v>
      </c>
      <c r="D418" s="6" t="s">
        <v>8</v>
      </c>
      <c r="E418" s="6" t="s">
        <v>3268</v>
      </c>
      <c r="F418" s="6" t="s">
        <v>7815</v>
      </c>
      <c r="G418" s="6" t="s">
        <v>7827</v>
      </c>
      <c r="H418" s="6" t="s">
        <v>4751</v>
      </c>
      <c r="I418" s="6" t="s">
        <v>7899</v>
      </c>
      <c r="J418" s="6" t="s">
        <v>496</v>
      </c>
      <c r="K418" s="7">
        <v>0.67</v>
      </c>
      <c r="L418" s="7">
        <f>IFERROR(VLOOKUP(SiscoTable[[#This Row],[Código]],Hoja2!A:B,2,0)*SiscoTable[[#This Row],[Provta(Uns)]],0)</f>
        <v>4.2880000000000003</v>
      </c>
      <c r="M418" s="7">
        <v>0</v>
      </c>
      <c r="N418" s="7">
        <v>0</v>
      </c>
      <c r="O418" s="7">
        <f>IFERROR(VLOOKUP(SiscoTable[[#This Row],[Código]],Hoja2!A:B,2,0)*SiscoTable[[#This Row],[Stock_actual]],0)</f>
        <v>0</v>
      </c>
      <c r="P418" s="6" t="s">
        <v>7</v>
      </c>
      <c r="Q418" s="7">
        <v>1</v>
      </c>
      <c r="R418" s="7">
        <v>1.2</v>
      </c>
      <c r="S418" s="7" t="s">
        <v>11927</v>
      </c>
      <c r="BI418"/>
      <c r="BJ418"/>
    </row>
    <row r="419" spans="2:62" x14ac:dyDescent="0.4">
      <c r="B419" s="1">
        <v>10547</v>
      </c>
      <c r="C419" s="6" t="s">
        <v>30</v>
      </c>
      <c r="D419" s="6" t="s">
        <v>25</v>
      </c>
      <c r="E419" s="6" t="s">
        <v>3268</v>
      </c>
      <c r="F419" s="6" t="s">
        <v>6803</v>
      </c>
      <c r="G419" s="6" t="s">
        <v>6804</v>
      </c>
      <c r="H419" s="6" t="s">
        <v>6832</v>
      </c>
      <c r="I419" s="6" t="s">
        <v>6831</v>
      </c>
      <c r="J419" s="6" t="s">
        <v>5</v>
      </c>
      <c r="K419" s="7">
        <v>22.83</v>
      </c>
      <c r="L419" s="7">
        <f>IFERROR(VLOOKUP(SiscoTable[[#This Row],[Código]],Hoja2!A:B,2,0)*SiscoTable[[#This Row],[Provta(Uns)]],0)</f>
        <v>22.83</v>
      </c>
      <c r="M419" s="7">
        <v>150</v>
      </c>
      <c r="N419" s="7">
        <v>27</v>
      </c>
      <c r="O419" s="7">
        <f>IFERROR(VLOOKUP(SiscoTable[[#This Row],[Código]],Hoja2!A:B,2,0)*SiscoTable[[#This Row],[Stock_actual]],0)</f>
        <v>27</v>
      </c>
      <c r="P419" s="6" t="s">
        <v>121</v>
      </c>
      <c r="Q419" s="7">
        <v>25</v>
      </c>
      <c r="R419" s="7">
        <v>0</v>
      </c>
      <c r="S419" s="7" t="s">
        <v>11925</v>
      </c>
      <c r="BI419"/>
      <c r="BJ419"/>
    </row>
    <row r="420" spans="2:62" x14ac:dyDescent="0.4">
      <c r="B420" s="1">
        <v>10548</v>
      </c>
      <c r="C420" s="6" t="s">
        <v>25</v>
      </c>
      <c r="D420" s="6" t="s">
        <v>30</v>
      </c>
      <c r="E420" s="6" t="s">
        <v>3268</v>
      </c>
      <c r="F420" s="6" t="s">
        <v>3269</v>
      </c>
      <c r="G420" s="6" t="s">
        <v>4760</v>
      </c>
      <c r="H420" s="6" t="s">
        <v>4762</v>
      </c>
      <c r="I420" s="6" t="s">
        <v>4761</v>
      </c>
      <c r="J420" s="6" t="s">
        <v>496</v>
      </c>
      <c r="K420" s="7">
        <v>9.17</v>
      </c>
      <c r="L420" s="7">
        <f>IFERROR(VLOOKUP(SiscoTable[[#This Row],[Código]],Hoja2!A:B,2,0)*SiscoTable[[#This Row],[Provta(Uns)]],0)</f>
        <v>182.48299999999998</v>
      </c>
      <c r="M420" s="7">
        <v>0</v>
      </c>
      <c r="N420" s="7">
        <v>34</v>
      </c>
      <c r="O420" s="7">
        <f>IFERROR(VLOOKUP(SiscoTable[[#This Row],[Código]],Hoja2!A:B,2,0)*SiscoTable[[#This Row],[Stock_actual]],0)</f>
        <v>676.59999999999991</v>
      </c>
      <c r="P420" s="6" t="s">
        <v>3331</v>
      </c>
      <c r="Q420" s="7">
        <v>10</v>
      </c>
      <c r="R420" s="7">
        <v>0</v>
      </c>
      <c r="S420" s="7" t="s">
        <v>11927</v>
      </c>
      <c r="BI420"/>
      <c r="BJ420"/>
    </row>
    <row r="421" spans="2:62" x14ac:dyDescent="0.4">
      <c r="B421" s="1">
        <v>10549</v>
      </c>
      <c r="C421" s="6" t="s">
        <v>25</v>
      </c>
      <c r="D421" s="6" t="s">
        <v>8</v>
      </c>
      <c r="E421" s="6" t="s">
        <v>3268</v>
      </c>
      <c r="F421" s="6" t="s">
        <v>3269</v>
      </c>
      <c r="G421" s="6" t="s">
        <v>4760</v>
      </c>
      <c r="H421" s="6" t="s">
        <v>4762</v>
      </c>
      <c r="I421" s="6" t="s">
        <v>4763</v>
      </c>
      <c r="J421" s="6" t="s">
        <v>496</v>
      </c>
      <c r="K421" s="7">
        <v>17</v>
      </c>
      <c r="L421" s="7">
        <f>IFERROR(VLOOKUP(SiscoTable[[#This Row],[Código]],Hoja2!A:B,2,0)*SiscoTable[[#This Row],[Provta(Uns)]],0)</f>
        <v>593.29999999999995</v>
      </c>
      <c r="M421" s="7">
        <v>0</v>
      </c>
      <c r="N421" s="7">
        <v>18</v>
      </c>
      <c r="O421" s="7">
        <f>IFERROR(VLOOKUP(SiscoTable[[#This Row],[Código]],Hoja2!A:B,2,0)*SiscoTable[[#This Row],[Stock_actual]],0)</f>
        <v>628.19999999999993</v>
      </c>
      <c r="P421" s="6" t="s">
        <v>324</v>
      </c>
      <c r="Q421" s="7">
        <v>19</v>
      </c>
      <c r="R421" s="7">
        <v>34.44</v>
      </c>
      <c r="S421" s="7" t="s">
        <v>11927</v>
      </c>
      <c r="BI421"/>
      <c r="BJ421"/>
    </row>
    <row r="422" spans="2:62" x14ac:dyDescent="0.4">
      <c r="B422" s="1">
        <v>10550</v>
      </c>
      <c r="C422" s="6" t="s">
        <v>8</v>
      </c>
      <c r="D422" s="6" t="s">
        <v>8</v>
      </c>
      <c r="E422" s="6" t="s">
        <v>3268</v>
      </c>
      <c r="F422" s="6" t="s">
        <v>7197</v>
      </c>
      <c r="G422" s="6" t="s">
        <v>7198</v>
      </c>
      <c r="H422" s="6" t="s">
        <v>5293</v>
      </c>
      <c r="I422" s="6" t="s">
        <v>7319</v>
      </c>
      <c r="J422" s="6" t="s">
        <v>5</v>
      </c>
      <c r="K422" s="7">
        <v>3.5</v>
      </c>
      <c r="L422" s="7">
        <f>IFERROR(VLOOKUP(SiscoTable[[#This Row],[Código]],Hoja2!A:B,2,0)*SiscoTable[[#This Row],[Provta(Uns)]],0)</f>
        <v>33.25</v>
      </c>
      <c r="M422" s="7">
        <v>0</v>
      </c>
      <c r="N422" s="7">
        <v>5</v>
      </c>
      <c r="O422" s="7">
        <f>IFERROR(VLOOKUP(SiscoTable[[#This Row],[Código]],Hoja2!A:B,2,0)*SiscoTable[[#This Row],[Stock_actual]],0)</f>
        <v>47.5</v>
      </c>
      <c r="P422" s="6" t="s">
        <v>558</v>
      </c>
      <c r="Q422" s="7">
        <v>4</v>
      </c>
      <c r="R422" s="7">
        <v>0</v>
      </c>
      <c r="S422" s="7" t="s">
        <v>11928</v>
      </c>
      <c r="BI422"/>
      <c r="BJ422"/>
    </row>
    <row r="423" spans="2:62" x14ac:dyDescent="0.4">
      <c r="B423" s="1">
        <v>10551</v>
      </c>
      <c r="C423" s="6" t="s">
        <v>30</v>
      </c>
      <c r="D423" s="6" t="s">
        <v>8</v>
      </c>
      <c r="E423" s="6" t="s">
        <v>3268</v>
      </c>
      <c r="F423" s="6" t="s">
        <v>3269</v>
      </c>
      <c r="G423" s="6" t="s">
        <v>4760</v>
      </c>
      <c r="H423" s="6" t="s">
        <v>4762</v>
      </c>
      <c r="I423" s="6" t="s">
        <v>4770</v>
      </c>
      <c r="J423" s="6" t="s">
        <v>496</v>
      </c>
      <c r="K423" s="7">
        <v>1.17</v>
      </c>
      <c r="L423" s="7">
        <f>IFERROR(VLOOKUP(SiscoTable[[#This Row],[Código]],Hoja2!A:B,2,0)*SiscoTable[[#This Row],[Provta(Uns)]],0)</f>
        <v>25.74</v>
      </c>
      <c r="M423" s="7">
        <v>0</v>
      </c>
      <c r="N423" s="7">
        <v>-2</v>
      </c>
      <c r="O423" s="7">
        <f>IFERROR(VLOOKUP(SiscoTable[[#This Row],[Código]],Hoja2!A:B,2,0)*SiscoTable[[#This Row],[Stock_actual]],0)</f>
        <v>-44</v>
      </c>
      <c r="P423" s="6" t="s">
        <v>7</v>
      </c>
      <c r="Q423" s="7">
        <v>1</v>
      </c>
      <c r="R423" s="7">
        <v>2.4</v>
      </c>
      <c r="S423" s="7" t="s">
        <v>11927</v>
      </c>
      <c r="BI423"/>
      <c r="BJ423"/>
    </row>
    <row r="424" spans="2:62" x14ac:dyDescent="0.4">
      <c r="B424" s="1">
        <v>10552</v>
      </c>
      <c r="C424" s="6" t="s">
        <v>8</v>
      </c>
      <c r="D424" s="6" t="s">
        <v>8</v>
      </c>
      <c r="E424" s="6" t="s">
        <v>3268</v>
      </c>
      <c r="F424" s="6" t="s">
        <v>3269</v>
      </c>
      <c r="G424" s="6" t="s">
        <v>5267</v>
      </c>
      <c r="H424" s="6" t="s">
        <v>4733</v>
      </c>
      <c r="I424" s="6" t="s">
        <v>5455</v>
      </c>
      <c r="J424" s="6" t="s">
        <v>496</v>
      </c>
      <c r="K424" s="7">
        <v>1.33</v>
      </c>
      <c r="L424" s="7">
        <f>IFERROR(VLOOKUP(SiscoTable[[#This Row],[Código]],Hoja2!A:B,2,0)*SiscoTable[[#This Row],[Provta(Uns)]],0)</f>
        <v>11.837000000000002</v>
      </c>
      <c r="M424" s="7">
        <v>0</v>
      </c>
      <c r="N424" s="7">
        <v>6</v>
      </c>
      <c r="O424" s="7">
        <f>IFERROR(VLOOKUP(SiscoTable[[#This Row],[Código]],Hoja2!A:B,2,0)*SiscoTable[[#This Row],[Stock_actual]],0)</f>
        <v>53.400000000000006</v>
      </c>
      <c r="P424" s="6" t="s">
        <v>1811</v>
      </c>
      <c r="Q424" s="7">
        <v>1</v>
      </c>
      <c r="R424" s="7">
        <v>0</v>
      </c>
      <c r="S424" s="7" t="s">
        <v>11927</v>
      </c>
      <c r="BI424"/>
      <c r="BJ424"/>
    </row>
    <row r="425" spans="2:62" x14ac:dyDescent="0.4">
      <c r="B425" s="1">
        <v>10553</v>
      </c>
      <c r="C425" s="6" t="s">
        <v>8</v>
      </c>
      <c r="D425" s="6" t="s">
        <v>8</v>
      </c>
      <c r="E425" s="6" t="s">
        <v>3268</v>
      </c>
      <c r="F425" s="6" t="s">
        <v>3269</v>
      </c>
      <c r="G425" s="6" t="s">
        <v>5267</v>
      </c>
      <c r="H425" s="6" t="s">
        <v>4733</v>
      </c>
      <c r="I425" s="6" t="s">
        <v>5453</v>
      </c>
      <c r="J425" s="6" t="s">
        <v>5</v>
      </c>
      <c r="K425" s="7">
        <v>3</v>
      </c>
      <c r="L425" s="7">
        <f>IFERROR(VLOOKUP(SiscoTable[[#This Row],[Código]],Hoja2!A:B,2,0)*SiscoTable[[#This Row],[Provta(Uns)]],0)</f>
        <v>29.700000000000003</v>
      </c>
      <c r="M425" s="7">
        <v>0</v>
      </c>
      <c r="N425" s="7">
        <v>13</v>
      </c>
      <c r="O425" s="7">
        <f>IFERROR(VLOOKUP(SiscoTable[[#This Row],[Código]],Hoja2!A:B,2,0)*SiscoTable[[#This Row],[Stock_actual]],0)</f>
        <v>128.70000000000002</v>
      </c>
      <c r="P425" s="6" t="s">
        <v>1166</v>
      </c>
      <c r="Q425" s="7">
        <v>3</v>
      </c>
      <c r="R425" s="7">
        <v>0</v>
      </c>
      <c r="S425" s="7" t="s">
        <v>11927</v>
      </c>
      <c r="BI425"/>
      <c r="BJ425"/>
    </row>
    <row r="426" spans="2:62" x14ac:dyDescent="0.4">
      <c r="B426" s="1">
        <v>10554</v>
      </c>
      <c r="C426" s="6" t="s">
        <v>8</v>
      </c>
      <c r="D426" s="6" t="s">
        <v>8</v>
      </c>
      <c r="E426" s="6" t="s">
        <v>3268</v>
      </c>
      <c r="F426" s="6" t="s">
        <v>3269</v>
      </c>
      <c r="G426" s="6" t="s">
        <v>5267</v>
      </c>
      <c r="H426" s="6" t="s">
        <v>4733</v>
      </c>
      <c r="I426" s="6" t="s">
        <v>5454</v>
      </c>
      <c r="J426" s="6" t="s">
        <v>496</v>
      </c>
      <c r="K426" s="7">
        <v>1.67</v>
      </c>
      <c r="L426" s="7">
        <f>IFERROR(VLOOKUP(SiscoTable[[#This Row],[Código]],Hoja2!A:B,2,0)*SiscoTable[[#This Row],[Provta(Uns)]],0)</f>
        <v>14.863</v>
      </c>
      <c r="M426" s="7">
        <v>0</v>
      </c>
      <c r="N426" s="7">
        <v>1</v>
      </c>
      <c r="O426" s="7">
        <f>IFERROR(VLOOKUP(SiscoTable[[#This Row],[Código]],Hoja2!A:B,2,0)*SiscoTable[[#This Row],[Stock_actual]],0)</f>
        <v>8.9</v>
      </c>
      <c r="P426" s="6" t="s">
        <v>733</v>
      </c>
      <c r="Q426" s="7">
        <v>2</v>
      </c>
      <c r="R426" s="7">
        <v>3.62</v>
      </c>
      <c r="S426" s="7" t="s">
        <v>11927</v>
      </c>
      <c r="BI426"/>
      <c r="BJ426"/>
    </row>
    <row r="427" spans="2:62" x14ac:dyDescent="0.4">
      <c r="B427" s="1">
        <v>10555</v>
      </c>
      <c r="C427" s="6" t="s">
        <v>25</v>
      </c>
      <c r="D427" s="6" t="s">
        <v>25</v>
      </c>
      <c r="E427" s="6" t="s">
        <v>3268</v>
      </c>
      <c r="F427" s="6" t="s">
        <v>7197</v>
      </c>
      <c r="G427" s="6" t="s">
        <v>7198</v>
      </c>
      <c r="H427" s="6" t="s">
        <v>5293</v>
      </c>
      <c r="I427" s="6" t="s">
        <v>7201</v>
      </c>
      <c r="J427" s="6" t="s">
        <v>5</v>
      </c>
      <c r="K427" s="7">
        <v>110.5</v>
      </c>
      <c r="L427" s="7">
        <f>IFERROR(VLOOKUP(SiscoTable[[#This Row],[Código]],Hoja2!A:B,2,0)*SiscoTable[[#This Row],[Provta(Uns)]],0)</f>
        <v>110.5</v>
      </c>
      <c r="M427" s="7">
        <v>0</v>
      </c>
      <c r="N427" s="7">
        <v>109</v>
      </c>
      <c r="O427" s="7">
        <f>IFERROR(VLOOKUP(SiscoTable[[#This Row],[Código]],Hoja2!A:B,2,0)*SiscoTable[[#This Row],[Stock_actual]],0)</f>
        <v>109</v>
      </c>
      <c r="P427" s="6" t="s">
        <v>110</v>
      </c>
      <c r="Q427" s="7">
        <v>121</v>
      </c>
      <c r="R427" s="7">
        <v>222.2</v>
      </c>
      <c r="S427" s="7" t="s">
        <v>11928</v>
      </c>
      <c r="BI427"/>
      <c r="BJ427"/>
    </row>
    <row r="428" spans="2:62" x14ac:dyDescent="0.4">
      <c r="B428" s="1">
        <v>10556</v>
      </c>
      <c r="C428" s="6" t="s">
        <v>30</v>
      </c>
      <c r="D428" s="6" t="s">
        <v>8</v>
      </c>
      <c r="E428" s="6" t="s">
        <v>3268</v>
      </c>
      <c r="F428" s="6" t="s">
        <v>3269</v>
      </c>
      <c r="G428" s="6" t="s">
        <v>4760</v>
      </c>
      <c r="H428" s="6" t="s">
        <v>4733</v>
      </c>
      <c r="I428" s="6" t="s">
        <v>4771</v>
      </c>
      <c r="J428" s="6" t="s">
        <v>496</v>
      </c>
      <c r="K428" s="7">
        <v>5.67</v>
      </c>
      <c r="L428" s="7">
        <f>IFERROR(VLOOKUP(SiscoTable[[#This Row],[Código]],Hoja2!A:B,2,0)*SiscoTable[[#This Row],[Provta(Uns)]],0)</f>
        <v>90.153000000000006</v>
      </c>
      <c r="M428" s="7">
        <v>0</v>
      </c>
      <c r="N428" s="7">
        <v>2</v>
      </c>
      <c r="O428" s="7">
        <f>IFERROR(VLOOKUP(SiscoTable[[#This Row],[Código]],Hoja2!A:B,2,0)*SiscoTable[[#This Row],[Stock_actual]],0)</f>
        <v>31.8</v>
      </c>
      <c r="P428" s="6" t="s">
        <v>96</v>
      </c>
      <c r="Q428" s="7">
        <v>6</v>
      </c>
      <c r="R428" s="7">
        <v>11.49</v>
      </c>
      <c r="S428" s="7" t="s">
        <v>11927</v>
      </c>
      <c r="BI428"/>
      <c r="BJ428"/>
    </row>
    <row r="429" spans="2:62" x14ac:dyDescent="0.4">
      <c r="B429" s="1">
        <v>10557</v>
      </c>
      <c r="C429" s="6" t="s">
        <v>30</v>
      </c>
      <c r="D429" s="6" t="s">
        <v>8</v>
      </c>
      <c r="E429" s="6" t="s">
        <v>3268</v>
      </c>
      <c r="F429" s="6" t="s">
        <v>3269</v>
      </c>
      <c r="G429" s="6" t="s">
        <v>4760</v>
      </c>
      <c r="H429" s="6" t="s">
        <v>4733</v>
      </c>
      <c r="I429" s="6" t="s">
        <v>4772</v>
      </c>
      <c r="J429" s="6" t="s">
        <v>496</v>
      </c>
      <c r="K429" s="7">
        <v>1.67</v>
      </c>
      <c r="L429" s="7">
        <f>IFERROR(VLOOKUP(SiscoTable[[#This Row],[Código]],Hoja2!A:B,2,0)*SiscoTable[[#This Row],[Provta(Uns)]],0)</f>
        <v>36.572999999999993</v>
      </c>
      <c r="M429" s="7">
        <v>0</v>
      </c>
      <c r="N429" s="7">
        <v>18</v>
      </c>
      <c r="O429" s="7">
        <f>IFERROR(VLOOKUP(SiscoTable[[#This Row],[Código]],Hoja2!A:B,2,0)*SiscoTable[[#This Row],[Stock_actual]],0)</f>
        <v>394.2</v>
      </c>
      <c r="P429" s="6" t="s">
        <v>4773</v>
      </c>
      <c r="Q429" s="7">
        <v>2</v>
      </c>
      <c r="R429" s="7">
        <v>0</v>
      </c>
      <c r="S429" s="7" t="s">
        <v>11927</v>
      </c>
      <c r="BI429"/>
      <c r="BJ429"/>
    </row>
    <row r="430" spans="2:62" x14ac:dyDescent="0.4">
      <c r="B430" s="1">
        <v>10558</v>
      </c>
      <c r="C430" s="6" t="s">
        <v>25</v>
      </c>
      <c r="D430" s="6" t="s">
        <v>25</v>
      </c>
      <c r="E430" s="6" t="s">
        <v>3268</v>
      </c>
      <c r="F430" s="6" t="s">
        <v>7197</v>
      </c>
      <c r="G430" s="6" t="s">
        <v>7198</v>
      </c>
      <c r="H430" s="6" t="s">
        <v>5293</v>
      </c>
      <c r="I430" s="6" t="s">
        <v>7202</v>
      </c>
      <c r="J430" s="6" t="s">
        <v>5</v>
      </c>
      <c r="K430" s="7">
        <v>171.5</v>
      </c>
      <c r="L430" s="7">
        <f>IFERROR(VLOOKUP(SiscoTable[[#This Row],[Código]],Hoja2!A:B,2,0)*SiscoTable[[#This Row],[Provta(Uns)]],0)</f>
        <v>171.5</v>
      </c>
      <c r="M430" s="7">
        <v>0</v>
      </c>
      <c r="N430" s="7">
        <v>1046</v>
      </c>
      <c r="O430" s="7">
        <f>IFERROR(VLOOKUP(SiscoTable[[#This Row],[Código]],Hoja2!A:B,2,0)*SiscoTable[[#This Row],[Stock_actual]],0)</f>
        <v>1046</v>
      </c>
      <c r="P430" s="6" t="s">
        <v>7203</v>
      </c>
      <c r="Q430" s="7">
        <v>189</v>
      </c>
      <c r="R430" s="7">
        <v>0</v>
      </c>
      <c r="S430" s="7" t="s">
        <v>11928</v>
      </c>
      <c r="BI430"/>
      <c r="BJ430"/>
    </row>
    <row r="431" spans="2:62" x14ac:dyDescent="0.4">
      <c r="B431" s="1">
        <v>10559</v>
      </c>
      <c r="C431" s="6" t="s">
        <v>30</v>
      </c>
      <c r="D431" s="6" t="s">
        <v>25</v>
      </c>
      <c r="E431" s="6" t="s">
        <v>3268</v>
      </c>
      <c r="F431" s="6" t="s">
        <v>7197</v>
      </c>
      <c r="G431" s="6" t="s">
        <v>7198</v>
      </c>
      <c r="H431" s="6" t="s">
        <v>5293</v>
      </c>
      <c r="I431" s="6" t="s">
        <v>7230</v>
      </c>
      <c r="J431" s="6" t="s">
        <v>5</v>
      </c>
      <c r="K431" s="7">
        <v>52</v>
      </c>
      <c r="L431" s="7">
        <f>IFERROR(VLOOKUP(SiscoTable[[#This Row],[Código]],Hoja2!A:B,2,0)*SiscoTable[[#This Row],[Provta(Uns)]],0)</f>
        <v>52</v>
      </c>
      <c r="M431" s="7">
        <v>0</v>
      </c>
      <c r="N431" s="7">
        <v>112</v>
      </c>
      <c r="O431" s="7">
        <f>IFERROR(VLOOKUP(SiscoTable[[#This Row],[Código]],Hoja2!A:B,2,0)*SiscoTable[[#This Row],[Stock_actual]],0)</f>
        <v>112</v>
      </c>
      <c r="P431" s="6" t="s">
        <v>260</v>
      </c>
      <c r="Q431" s="7">
        <v>57</v>
      </c>
      <c r="R431" s="7">
        <v>0</v>
      </c>
      <c r="S431" s="7" t="s">
        <v>11928</v>
      </c>
      <c r="BI431"/>
      <c r="BJ431"/>
    </row>
    <row r="432" spans="2:62" x14ac:dyDescent="0.4">
      <c r="B432" s="1">
        <v>10560</v>
      </c>
      <c r="C432" s="6" t="s">
        <v>25</v>
      </c>
      <c r="D432" s="6" t="s">
        <v>30</v>
      </c>
      <c r="E432" s="6" t="s">
        <v>3268</v>
      </c>
      <c r="F432" s="6" t="s">
        <v>3269</v>
      </c>
      <c r="G432" s="6" t="s">
        <v>4996</v>
      </c>
      <c r="H432" s="6" t="s">
        <v>4733</v>
      </c>
      <c r="I432" s="6" t="s">
        <v>4997</v>
      </c>
      <c r="J432" s="6" t="s">
        <v>496</v>
      </c>
      <c r="K432" s="7">
        <v>14.5</v>
      </c>
      <c r="L432" s="7">
        <f>IFERROR(VLOOKUP(SiscoTable[[#This Row],[Código]],Hoja2!A:B,2,0)*SiscoTable[[#This Row],[Provta(Uns)]],0)</f>
        <v>187.05</v>
      </c>
      <c r="M432" s="7">
        <v>0</v>
      </c>
      <c r="N432" s="7">
        <v>9</v>
      </c>
      <c r="O432" s="7">
        <f>IFERROR(VLOOKUP(SiscoTable[[#This Row],[Código]],Hoja2!A:B,2,0)*SiscoTable[[#This Row],[Stock_actual]],0)</f>
        <v>116.10000000000001</v>
      </c>
      <c r="P432" s="6" t="s">
        <v>296</v>
      </c>
      <c r="Q432" s="7">
        <v>16</v>
      </c>
      <c r="R432" s="7">
        <v>28.92</v>
      </c>
      <c r="S432" s="7" t="s">
        <v>11927</v>
      </c>
      <c r="BI432"/>
      <c r="BJ432"/>
    </row>
    <row r="433" spans="2:62" x14ac:dyDescent="0.4">
      <c r="B433" s="1">
        <v>10561</v>
      </c>
      <c r="C433" s="6" t="s">
        <v>25</v>
      </c>
      <c r="D433" s="6" t="s">
        <v>30</v>
      </c>
      <c r="E433" s="6" t="s">
        <v>3268</v>
      </c>
      <c r="F433" s="6" t="s">
        <v>3269</v>
      </c>
      <c r="G433" s="6" t="s">
        <v>4996</v>
      </c>
      <c r="H433" s="6" t="s">
        <v>4733</v>
      </c>
      <c r="I433" s="6" t="s">
        <v>4998</v>
      </c>
      <c r="J433" s="6" t="s">
        <v>5</v>
      </c>
      <c r="K433" s="7">
        <v>14.17</v>
      </c>
      <c r="L433" s="7">
        <f>IFERROR(VLOOKUP(SiscoTable[[#This Row],[Código]],Hoja2!A:B,2,0)*SiscoTable[[#This Row],[Provta(Uns)]],0)</f>
        <v>233.80500000000001</v>
      </c>
      <c r="M433" s="7">
        <v>0</v>
      </c>
      <c r="N433" s="7">
        <v>36</v>
      </c>
      <c r="O433" s="7">
        <f>IFERROR(VLOOKUP(SiscoTable[[#This Row],[Código]],Hoja2!A:B,2,0)*SiscoTable[[#This Row],[Stock_actual]],0)</f>
        <v>594</v>
      </c>
      <c r="P433" s="6" t="s">
        <v>537</v>
      </c>
      <c r="Q433" s="7">
        <v>16</v>
      </c>
      <c r="R433" s="7">
        <v>0</v>
      </c>
      <c r="S433" s="7" t="s">
        <v>11927</v>
      </c>
      <c r="BI433"/>
      <c r="BJ433"/>
    </row>
    <row r="434" spans="2:62" x14ac:dyDescent="0.4">
      <c r="B434" s="1">
        <v>10562</v>
      </c>
      <c r="C434" s="6" t="s">
        <v>30</v>
      </c>
      <c r="D434" s="6" t="s">
        <v>30</v>
      </c>
      <c r="E434" s="6" t="s">
        <v>3268</v>
      </c>
      <c r="F434" s="6" t="s">
        <v>3269</v>
      </c>
      <c r="G434" s="6" t="s">
        <v>4996</v>
      </c>
      <c r="H434" s="6" t="s">
        <v>4733</v>
      </c>
      <c r="I434" s="6" t="s">
        <v>5021</v>
      </c>
      <c r="J434" s="6" t="s">
        <v>496</v>
      </c>
      <c r="K434" s="7">
        <v>7</v>
      </c>
      <c r="L434" s="7">
        <f>IFERROR(VLOOKUP(SiscoTable[[#This Row],[Código]],Hoja2!A:B,2,0)*SiscoTable[[#This Row],[Provta(Uns)]],0)</f>
        <v>90.3</v>
      </c>
      <c r="M434" s="7">
        <v>0</v>
      </c>
      <c r="N434" s="7">
        <v>8</v>
      </c>
      <c r="O434" s="7">
        <f>IFERROR(VLOOKUP(SiscoTable[[#This Row],[Código]],Hoja2!A:B,2,0)*SiscoTable[[#This Row],[Stock_actual]],0)</f>
        <v>103.2</v>
      </c>
      <c r="P434" s="6" t="s">
        <v>671</v>
      </c>
      <c r="Q434" s="7">
        <v>8</v>
      </c>
      <c r="R434" s="7">
        <v>13.850000000000001</v>
      </c>
      <c r="S434" s="7" t="s">
        <v>11927</v>
      </c>
      <c r="BI434"/>
      <c r="BJ434"/>
    </row>
    <row r="435" spans="2:62" x14ac:dyDescent="0.4">
      <c r="B435" s="1">
        <v>10563</v>
      </c>
      <c r="C435" s="6" t="s">
        <v>8</v>
      </c>
      <c r="D435" s="6" t="s">
        <v>8</v>
      </c>
      <c r="E435" s="6" t="s">
        <v>3268</v>
      </c>
      <c r="F435" s="6" t="s">
        <v>3269</v>
      </c>
      <c r="G435" s="6" t="s">
        <v>4996</v>
      </c>
      <c r="H435" s="6" t="s">
        <v>4733</v>
      </c>
      <c r="I435" s="6" t="s">
        <v>5074</v>
      </c>
      <c r="J435" s="6" t="s">
        <v>496</v>
      </c>
      <c r="K435" s="7">
        <v>1.67</v>
      </c>
      <c r="L435" s="7">
        <f>IFERROR(VLOOKUP(SiscoTable[[#This Row],[Código]],Hoja2!A:B,2,0)*SiscoTable[[#This Row],[Provta(Uns)]],0)</f>
        <v>20.875</v>
      </c>
      <c r="M435" s="7">
        <v>0</v>
      </c>
      <c r="N435" s="7">
        <v>10</v>
      </c>
      <c r="O435" s="7">
        <f>IFERROR(VLOOKUP(SiscoTable[[#This Row],[Código]],Hoja2!A:B,2,0)*SiscoTable[[#This Row],[Stock_actual]],0)</f>
        <v>125</v>
      </c>
      <c r="P435" s="6" t="s">
        <v>1014</v>
      </c>
      <c r="Q435" s="7">
        <v>2</v>
      </c>
      <c r="R435" s="7">
        <v>0</v>
      </c>
      <c r="S435" s="7" t="s">
        <v>11927</v>
      </c>
      <c r="BI435"/>
      <c r="BJ435"/>
    </row>
    <row r="436" spans="2:62" x14ac:dyDescent="0.4">
      <c r="B436" s="1">
        <v>10564</v>
      </c>
      <c r="C436" s="6" t="s">
        <v>25</v>
      </c>
      <c r="D436" s="6" t="s">
        <v>30</v>
      </c>
      <c r="E436" s="6" t="s">
        <v>3268</v>
      </c>
      <c r="F436" s="6" t="s">
        <v>3269</v>
      </c>
      <c r="G436" s="6" t="s">
        <v>4996</v>
      </c>
      <c r="H436" s="6" t="s">
        <v>4733</v>
      </c>
      <c r="I436" s="6" t="s">
        <v>4999</v>
      </c>
      <c r="J436" s="6" t="s">
        <v>496</v>
      </c>
      <c r="K436" s="7">
        <v>15.83</v>
      </c>
      <c r="L436" s="7">
        <f>IFERROR(VLOOKUP(SiscoTable[[#This Row],[Código]],Hoja2!A:B,2,0)*SiscoTable[[#This Row],[Provta(Uns)]],0)</f>
        <v>193.12599999999998</v>
      </c>
      <c r="M436" s="7">
        <v>0</v>
      </c>
      <c r="N436" s="7">
        <v>2</v>
      </c>
      <c r="O436" s="7">
        <f>IFERROR(VLOOKUP(SiscoTable[[#This Row],[Código]],Hoja2!A:B,2,0)*SiscoTable[[#This Row],[Stock_actual]],0)</f>
        <v>24.4</v>
      </c>
      <c r="P436" s="6" t="s">
        <v>107</v>
      </c>
      <c r="Q436" s="7">
        <v>17</v>
      </c>
      <c r="R436" s="7">
        <v>31.92</v>
      </c>
      <c r="S436" s="7" t="s">
        <v>11927</v>
      </c>
      <c r="BI436"/>
      <c r="BJ436"/>
    </row>
    <row r="437" spans="2:62" x14ac:dyDescent="0.4">
      <c r="B437" s="1">
        <v>10565</v>
      </c>
      <c r="C437" s="6" t="s">
        <v>25</v>
      </c>
      <c r="D437" s="6" t="s">
        <v>30</v>
      </c>
      <c r="E437" s="6" t="s">
        <v>3268</v>
      </c>
      <c r="F437" s="6" t="s">
        <v>3269</v>
      </c>
      <c r="G437" s="6" t="s">
        <v>4996</v>
      </c>
      <c r="H437" s="6" t="s">
        <v>4733</v>
      </c>
      <c r="I437" s="6" t="s">
        <v>5000</v>
      </c>
      <c r="J437" s="6" t="s">
        <v>496</v>
      </c>
      <c r="K437" s="7">
        <v>7.67</v>
      </c>
      <c r="L437" s="7">
        <f>IFERROR(VLOOKUP(SiscoTable[[#This Row],[Código]],Hoja2!A:B,2,0)*SiscoTable[[#This Row],[Provta(Uns)]],0)</f>
        <v>124.25399999999999</v>
      </c>
      <c r="M437" s="7">
        <v>0</v>
      </c>
      <c r="N437" s="7">
        <v>7</v>
      </c>
      <c r="O437" s="7">
        <f>IFERROR(VLOOKUP(SiscoTable[[#This Row],[Código]],Hoja2!A:B,2,0)*SiscoTable[[#This Row],[Stock_actual]],0)</f>
        <v>113.39999999999999</v>
      </c>
      <c r="P437" s="6" t="s">
        <v>699</v>
      </c>
      <c r="Q437" s="7">
        <v>9</v>
      </c>
      <c r="R437" s="7">
        <v>15.620000000000001</v>
      </c>
      <c r="S437" s="7" t="s">
        <v>11927</v>
      </c>
      <c r="BI437"/>
      <c r="BJ437"/>
    </row>
    <row r="438" spans="2:62" x14ac:dyDescent="0.4">
      <c r="B438" s="1">
        <v>10566</v>
      </c>
      <c r="C438" s="6" t="s">
        <v>30</v>
      </c>
      <c r="D438" s="6" t="s">
        <v>30</v>
      </c>
      <c r="E438" s="6" t="s">
        <v>3268</v>
      </c>
      <c r="F438" s="6" t="s">
        <v>3269</v>
      </c>
      <c r="G438" s="6" t="s">
        <v>4996</v>
      </c>
      <c r="H438" s="6" t="s">
        <v>4733</v>
      </c>
      <c r="I438" s="6" t="s">
        <v>5022</v>
      </c>
      <c r="J438" s="6" t="s">
        <v>5</v>
      </c>
      <c r="K438" s="7">
        <v>8.33</v>
      </c>
      <c r="L438" s="7">
        <f>IFERROR(VLOOKUP(SiscoTable[[#This Row],[Código]],Hoja2!A:B,2,0)*SiscoTable[[#This Row],[Provta(Uns)]],0)</f>
        <v>99.12700000000001</v>
      </c>
      <c r="M438" s="7">
        <v>0</v>
      </c>
      <c r="N438" s="7">
        <v>11</v>
      </c>
      <c r="O438" s="7">
        <f>IFERROR(VLOOKUP(SiscoTable[[#This Row],[Código]],Hoja2!A:B,2,0)*SiscoTable[[#This Row],[Stock_actual]],0)</f>
        <v>130.9</v>
      </c>
      <c r="P438" s="6" t="s">
        <v>300</v>
      </c>
      <c r="Q438" s="7">
        <v>9</v>
      </c>
      <c r="R438" s="7">
        <v>0</v>
      </c>
      <c r="S438" s="7" t="s">
        <v>11927</v>
      </c>
      <c r="BI438"/>
      <c r="BJ438"/>
    </row>
    <row r="439" spans="2:62" x14ac:dyDescent="0.4">
      <c r="B439" s="1">
        <v>10567</v>
      </c>
      <c r="C439" s="6" t="s">
        <v>30</v>
      </c>
      <c r="D439" s="6" t="s">
        <v>25</v>
      </c>
      <c r="E439" s="6" t="s">
        <v>3268</v>
      </c>
      <c r="F439" s="6" t="s">
        <v>7197</v>
      </c>
      <c r="G439" s="6" t="s">
        <v>7198</v>
      </c>
      <c r="H439" s="6" t="s">
        <v>5293</v>
      </c>
      <c r="I439" s="6" t="s">
        <v>7231</v>
      </c>
      <c r="J439" s="6" t="s">
        <v>5</v>
      </c>
      <c r="K439" s="7">
        <v>72</v>
      </c>
      <c r="L439" s="7">
        <f>IFERROR(VLOOKUP(SiscoTable[[#This Row],[Código]],Hoja2!A:B,2,0)*SiscoTable[[#This Row],[Provta(Uns)]],0)</f>
        <v>72</v>
      </c>
      <c r="M439" s="7">
        <v>0</v>
      </c>
      <c r="N439" s="7">
        <v>84</v>
      </c>
      <c r="O439" s="7">
        <f>IFERROR(VLOOKUP(SiscoTable[[#This Row],[Código]],Hoja2!A:B,2,0)*SiscoTable[[#This Row],[Stock_actual]],0)</f>
        <v>84</v>
      </c>
      <c r="P439" s="6" t="s">
        <v>121</v>
      </c>
      <c r="Q439" s="7">
        <v>79</v>
      </c>
      <c r="R439" s="7">
        <v>0</v>
      </c>
      <c r="S439" s="7" t="s">
        <v>11928</v>
      </c>
      <c r="BI439"/>
      <c r="BJ439"/>
    </row>
    <row r="440" spans="2:62" x14ac:dyDescent="0.4">
      <c r="B440" s="1">
        <v>10568</v>
      </c>
      <c r="C440" s="6" t="s">
        <v>8</v>
      </c>
      <c r="D440" s="6" t="s">
        <v>8</v>
      </c>
      <c r="E440" s="6" t="s">
        <v>3268</v>
      </c>
      <c r="F440" s="6" t="s">
        <v>7197</v>
      </c>
      <c r="G440" s="6" t="s">
        <v>7198</v>
      </c>
      <c r="H440" s="6" t="s">
        <v>5293</v>
      </c>
      <c r="I440" s="6" t="s">
        <v>7320</v>
      </c>
      <c r="J440" s="6" t="s">
        <v>5</v>
      </c>
      <c r="K440" s="7">
        <v>4.67</v>
      </c>
      <c r="L440" s="7">
        <f>IFERROR(VLOOKUP(SiscoTable[[#This Row],[Código]],Hoja2!A:B,2,0)*SiscoTable[[#This Row],[Provta(Uns)]],0)</f>
        <v>8.8729999999999993</v>
      </c>
      <c r="M440" s="7">
        <v>0</v>
      </c>
      <c r="N440" s="7">
        <v>48</v>
      </c>
      <c r="O440" s="7">
        <f>IFERROR(VLOOKUP(SiscoTable[[#This Row],[Código]],Hoja2!A:B,2,0)*SiscoTable[[#This Row],[Stock_actual]],0)</f>
        <v>91.199999999999989</v>
      </c>
      <c r="P440" s="6" t="s">
        <v>6360</v>
      </c>
      <c r="Q440" s="7">
        <v>5</v>
      </c>
      <c r="R440" s="7">
        <v>0</v>
      </c>
      <c r="S440" s="7" t="s">
        <v>11928</v>
      </c>
      <c r="BI440"/>
      <c r="BJ440"/>
    </row>
    <row r="441" spans="2:62" x14ac:dyDescent="0.4">
      <c r="B441" s="1">
        <v>10571</v>
      </c>
      <c r="C441" s="6" t="s">
        <v>8</v>
      </c>
      <c r="D441" s="6" t="s">
        <v>8</v>
      </c>
      <c r="E441" s="6" t="s">
        <v>3268</v>
      </c>
      <c r="F441" s="6" t="s">
        <v>3269</v>
      </c>
      <c r="G441" s="6" t="s">
        <v>4702</v>
      </c>
      <c r="H441" s="6" t="s">
        <v>4733</v>
      </c>
      <c r="I441" s="6" t="s">
        <v>4732</v>
      </c>
      <c r="J441" s="6" t="s">
        <v>5</v>
      </c>
      <c r="K441" s="7">
        <v>0.33</v>
      </c>
      <c r="L441" s="7">
        <f>IFERROR(VLOOKUP(SiscoTable[[#This Row],[Código]],Hoja2!A:B,2,0)*SiscoTable[[#This Row],[Provta(Uns)]],0)</f>
        <v>3.96</v>
      </c>
      <c r="M441" s="7">
        <v>0</v>
      </c>
      <c r="N441" s="7">
        <v>25</v>
      </c>
      <c r="O441" s="7">
        <f>IFERROR(VLOOKUP(SiscoTable[[#This Row],[Código]],Hoja2!A:B,2,0)*SiscoTable[[#This Row],[Stock_actual]],0)</f>
        <v>300</v>
      </c>
      <c r="P441" s="6" t="s">
        <v>4734</v>
      </c>
      <c r="Q441" s="7">
        <v>0</v>
      </c>
      <c r="R441" s="7">
        <v>0</v>
      </c>
      <c r="S441" s="7" t="s">
        <v>11927</v>
      </c>
      <c r="BI441"/>
      <c r="BJ441"/>
    </row>
    <row r="442" spans="2:62" x14ac:dyDescent="0.4">
      <c r="B442" s="1">
        <v>10572</v>
      </c>
      <c r="C442" s="6" t="s">
        <v>8</v>
      </c>
      <c r="D442" s="6" t="s">
        <v>8</v>
      </c>
      <c r="E442" s="6" t="s">
        <v>3268</v>
      </c>
      <c r="F442" s="6" t="s">
        <v>3269</v>
      </c>
      <c r="G442" s="6" t="s">
        <v>4702</v>
      </c>
      <c r="H442" s="6" t="s">
        <v>4733</v>
      </c>
      <c r="I442" s="6" t="s">
        <v>4735</v>
      </c>
      <c r="J442" s="6" t="s">
        <v>5</v>
      </c>
      <c r="K442" s="7">
        <v>1.17</v>
      </c>
      <c r="L442" s="7">
        <f>IFERROR(VLOOKUP(SiscoTable[[#This Row],[Código]],Hoja2!A:B,2,0)*SiscoTable[[#This Row],[Provta(Uns)]],0)</f>
        <v>14.273999999999999</v>
      </c>
      <c r="M442" s="7">
        <v>0</v>
      </c>
      <c r="N442" s="7">
        <v>17</v>
      </c>
      <c r="O442" s="7">
        <f>IFERROR(VLOOKUP(SiscoTable[[#This Row],[Código]],Hoja2!A:B,2,0)*SiscoTable[[#This Row],[Stock_actual]],0)</f>
        <v>207.39999999999998</v>
      </c>
      <c r="P442" s="6" t="s">
        <v>1133</v>
      </c>
      <c r="Q442" s="7">
        <v>1</v>
      </c>
      <c r="R442" s="7">
        <v>0</v>
      </c>
      <c r="S442" s="7" t="s">
        <v>11927</v>
      </c>
      <c r="BI442"/>
      <c r="BJ442"/>
    </row>
    <row r="443" spans="2:62" x14ac:dyDescent="0.4">
      <c r="B443" s="1">
        <v>10573</v>
      </c>
      <c r="C443" s="6" t="s">
        <v>8</v>
      </c>
      <c r="D443" s="6" t="s">
        <v>8</v>
      </c>
      <c r="E443" s="6" t="s">
        <v>3268</v>
      </c>
      <c r="F443" s="6" t="s">
        <v>3269</v>
      </c>
      <c r="G443" s="6" t="s">
        <v>4702</v>
      </c>
      <c r="H443" s="6" t="s">
        <v>4733</v>
      </c>
      <c r="I443" s="6" t="s">
        <v>4736</v>
      </c>
      <c r="J443" s="6" t="s">
        <v>496</v>
      </c>
      <c r="K443" s="7">
        <v>0.67</v>
      </c>
      <c r="L443" s="7">
        <f>IFERROR(VLOOKUP(SiscoTable[[#This Row],[Código]],Hoja2!A:B,2,0)*SiscoTable[[#This Row],[Provta(Uns)]],0)</f>
        <v>8.5090000000000003</v>
      </c>
      <c r="M443" s="7">
        <v>0</v>
      </c>
      <c r="N443" s="7">
        <v>18</v>
      </c>
      <c r="O443" s="7">
        <f>IFERROR(VLOOKUP(SiscoTable[[#This Row],[Código]],Hoja2!A:B,2,0)*SiscoTable[[#This Row],[Stock_actual]],0)</f>
        <v>228.6</v>
      </c>
      <c r="P443" s="6" t="s">
        <v>4737</v>
      </c>
      <c r="Q443" s="7">
        <v>1</v>
      </c>
      <c r="R443" s="7">
        <v>0</v>
      </c>
      <c r="S443" s="7" t="s">
        <v>11927</v>
      </c>
      <c r="BI443"/>
      <c r="BJ443"/>
    </row>
    <row r="444" spans="2:62" x14ac:dyDescent="0.4">
      <c r="B444" s="1">
        <v>10574</v>
      </c>
      <c r="C444" s="6" t="s">
        <v>8</v>
      </c>
      <c r="D444" s="6" t="s">
        <v>8</v>
      </c>
      <c r="E444" s="6" t="s">
        <v>3268</v>
      </c>
      <c r="F444" s="6" t="s">
        <v>3269</v>
      </c>
      <c r="G444" s="6" t="s">
        <v>5267</v>
      </c>
      <c r="H444" s="6" t="s">
        <v>4733</v>
      </c>
      <c r="I444" s="6" t="s">
        <v>5418</v>
      </c>
      <c r="J444" s="6" t="s">
        <v>496</v>
      </c>
      <c r="K444" s="7">
        <v>0</v>
      </c>
      <c r="L444" s="7">
        <f>IFERROR(VLOOKUP(SiscoTable[[#This Row],[Código]],Hoja2!A:B,2,0)*SiscoTable[[#This Row],[Provta(Uns)]],0)</f>
        <v>0</v>
      </c>
      <c r="M444" s="7">
        <v>0</v>
      </c>
      <c r="N444" s="7">
        <v>0</v>
      </c>
      <c r="O444" s="7">
        <f>IFERROR(VLOOKUP(SiscoTable[[#This Row],[Código]],Hoja2!A:B,2,0)*SiscoTable[[#This Row],[Stock_actual]],0)</f>
        <v>0</v>
      </c>
      <c r="P444" s="6" t="s">
        <v>7</v>
      </c>
      <c r="Q444" s="7">
        <v>0</v>
      </c>
      <c r="R444" s="7">
        <v>0</v>
      </c>
      <c r="S444" s="7" t="s">
        <v>11927</v>
      </c>
      <c r="BI444"/>
      <c r="BJ444"/>
    </row>
    <row r="445" spans="2:62" x14ac:dyDescent="0.4">
      <c r="B445" s="1">
        <v>10575</v>
      </c>
      <c r="C445" s="6" t="s">
        <v>8</v>
      </c>
      <c r="D445" s="6" t="s">
        <v>8</v>
      </c>
      <c r="E445" s="6" t="s">
        <v>3268</v>
      </c>
      <c r="F445" s="6" t="s">
        <v>3269</v>
      </c>
      <c r="G445" s="6" t="s">
        <v>5267</v>
      </c>
      <c r="H445" s="6" t="s">
        <v>4733</v>
      </c>
      <c r="I445" s="6" t="s">
        <v>5374</v>
      </c>
      <c r="J445" s="6" t="s">
        <v>496</v>
      </c>
      <c r="K445" s="7">
        <v>0.33</v>
      </c>
      <c r="L445" s="7">
        <f>IFERROR(VLOOKUP(SiscoTable[[#This Row],[Código]],Hoja2!A:B,2,0)*SiscoTable[[#This Row],[Provta(Uns)]],0)</f>
        <v>3.7950000000000004</v>
      </c>
      <c r="M445" s="7">
        <v>0</v>
      </c>
      <c r="N445" s="7">
        <v>20</v>
      </c>
      <c r="O445" s="7">
        <f>IFERROR(VLOOKUP(SiscoTable[[#This Row],[Código]],Hoja2!A:B,2,0)*SiscoTable[[#This Row],[Stock_actual]],0)</f>
        <v>230</v>
      </c>
      <c r="P445" s="6" t="s">
        <v>3257</v>
      </c>
      <c r="Q445" s="7">
        <v>0</v>
      </c>
      <c r="R445" s="7">
        <v>0</v>
      </c>
      <c r="S445" s="7" t="s">
        <v>11927</v>
      </c>
      <c r="BI445"/>
      <c r="BJ445"/>
    </row>
    <row r="446" spans="2:62" x14ac:dyDescent="0.4">
      <c r="B446" s="1">
        <v>10576</v>
      </c>
      <c r="C446" s="6" t="s">
        <v>30</v>
      </c>
      <c r="D446" s="6" t="s">
        <v>30</v>
      </c>
      <c r="E446" s="6" t="s">
        <v>3268</v>
      </c>
      <c r="F446" s="6" t="s">
        <v>7197</v>
      </c>
      <c r="G446" s="6" t="s">
        <v>7198</v>
      </c>
      <c r="H446" s="6" t="s">
        <v>5293</v>
      </c>
      <c r="I446" s="6" t="s">
        <v>7232</v>
      </c>
      <c r="J446" s="6" t="s">
        <v>5</v>
      </c>
      <c r="K446" s="7">
        <v>8.17</v>
      </c>
      <c r="L446" s="7">
        <f>IFERROR(VLOOKUP(SiscoTable[[#This Row],[Código]],Hoja2!A:B,2,0)*SiscoTable[[#This Row],[Provta(Uns)]],0)</f>
        <v>91.503999999999991</v>
      </c>
      <c r="M446" s="7">
        <v>0</v>
      </c>
      <c r="N446" s="7">
        <v>19</v>
      </c>
      <c r="O446" s="7">
        <f>IFERROR(VLOOKUP(SiscoTable[[#This Row],[Código]],Hoja2!A:B,2,0)*SiscoTable[[#This Row],[Stock_actual]],0)</f>
        <v>212.79999999999998</v>
      </c>
      <c r="P446" s="6" t="s">
        <v>1159</v>
      </c>
      <c r="Q446" s="7">
        <v>9</v>
      </c>
      <c r="R446" s="7">
        <v>0</v>
      </c>
      <c r="S446" s="7" t="s">
        <v>11928</v>
      </c>
      <c r="BI446"/>
      <c r="BJ446"/>
    </row>
    <row r="447" spans="2:62" x14ac:dyDescent="0.4">
      <c r="B447" s="1">
        <v>10577</v>
      </c>
      <c r="C447" s="6" t="s">
        <v>8</v>
      </c>
      <c r="D447" s="6" t="s">
        <v>8</v>
      </c>
      <c r="E447" s="6" t="s">
        <v>3268</v>
      </c>
      <c r="F447" s="6" t="s">
        <v>3269</v>
      </c>
      <c r="G447" s="6" t="s">
        <v>5267</v>
      </c>
      <c r="H447" s="6" t="s">
        <v>4733</v>
      </c>
      <c r="I447" s="6" t="s">
        <v>5419</v>
      </c>
      <c r="J447" s="6" t="s">
        <v>496</v>
      </c>
      <c r="K447" s="7">
        <v>1</v>
      </c>
      <c r="L447" s="7">
        <f>IFERROR(VLOOKUP(SiscoTable[[#This Row],[Código]],Hoja2!A:B,2,0)*SiscoTable[[#This Row],[Provta(Uns)]],0)</f>
        <v>12.9</v>
      </c>
      <c r="M447" s="7">
        <v>0</v>
      </c>
      <c r="N447" s="7">
        <v>-1</v>
      </c>
      <c r="O447" s="7">
        <f>IFERROR(VLOOKUP(SiscoTable[[#This Row],[Código]],Hoja2!A:B,2,0)*SiscoTable[[#This Row],[Stock_actual]],0)</f>
        <v>-12.9</v>
      </c>
      <c r="P447" s="6" t="s">
        <v>7</v>
      </c>
      <c r="Q447" s="7">
        <v>1</v>
      </c>
      <c r="R447" s="7">
        <v>1.7999999999999998</v>
      </c>
      <c r="S447" s="7" t="s">
        <v>11927</v>
      </c>
      <c r="BI447"/>
      <c r="BJ447"/>
    </row>
    <row r="448" spans="2:62" x14ac:dyDescent="0.4">
      <c r="B448" s="1">
        <v>10578</v>
      </c>
      <c r="C448" s="6" t="s">
        <v>8</v>
      </c>
      <c r="D448" s="6" t="s">
        <v>8</v>
      </c>
      <c r="E448" s="6" t="s">
        <v>3268</v>
      </c>
      <c r="F448" s="6" t="s">
        <v>3269</v>
      </c>
      <c r="G448" s="6" t="s">
        <v>5267</v>
      </c>
      <c r="H448" s="6" t="s">
        <v>4733</v>
      </c>
      <c r="I448" s="6" t="s">
        <v>5375</v>
      </c>
      <c r="J448" s="6" t="s">
        <v>496</v>
      </c>
      <c r="K448" s="7">
        <v>2.17</v>
      </c>
      <c r="L448" s="7">
        <f>IFERROR(VLOOKUP(SiscoTable[[#This Row],[Código]],Hoja2!A:B,2,0)*SiscoTable[[#This Row],[Provta(Uns)]],0)</f>
        <v>23.436</v>
      </c>
      <c r="M448" s="7">
        <v>0</v>
      </c>
      <c r="N448" s="7">
        <v>0</v>
      </c>
      <c r="O448" s="7">
        <f>IFERROR(VLOOKUP(SiscoTable[[#This Row],[Código]],Hoja2!A:B,2,0)*SiscoTable[[#This Row],[Stock_actual]],0)</f>
        <v>0</v>
      </c>
      <c r="P448" s="6" t="s">
        <v>7</v>
      </c>
      <c r="Q448" s="7">
        <v>2</v>
      </c>
      <c r="R448" s="7">
        <v>4.2</v>
      </c>
      <c r="S448" s="7" t="s">
        <v>11927</v>
      </c>
      <c r="BI448"/>
      <c r="BJ448"/>
    </row>
    <row r="449" spans="2:62" x14ac:dyDescent="0.4">
      <c r="B449" s="1">
        <v>10579</v>
      </c>
      <c r="C449" s="6" t="s">
        <v>8</v>
      </c>
      <c r="D449" s="6" t="s">
        <v>8</v>
      </c>
      <c r="E449" s="6" t="s">
        <v>3268</v>
      </c>
      <c r="F449" s="6" t="s">
        <v>3269</v>
      </c>
      <c r="G449" s="6" t="s">
        <v>5267</v>
      </c>
      <c r="H449" s="6" t="s">
        <v>4733</v>
      </c>
      <c r="I449" s="6" t="s">
        <v>5376</v>
      </c>
      <c r="J449" s="6" t="s">
        <v>5</v>
      </c>
      <c r="K449" s="7">
        <v>0.67</v>
      </c>
      <c r="L449" s="7">
        <f>IFERROR(VLOOKUP(SiscoTable[[#This Row],[Código]],Hoja2!A:B,2,0)*SiscoTable[[#This Row],[Provta(Uns)]],0)</f>
        <v>7.2360000000000007</v>
      </c>
      <c r="M449" s="7">
        <v>0</v>
      </c>
      <c r="N449" s="7">
        <v>0</v>
      </c>
      <c r="O449" s="7">
        <f>IFERROR(VLOOKUP(SiscoTable[[#This Row],[Código]],Hoja2!A:B,2,0)*SiscoTable[[#This Row],[Stock_actual]],0)</f>
        <v>0</v>
      </c>
      <c r="P449" s="6" t="s">
        <v>7</v>
      </c>
      <c r="Q449" s="7">
        <v>1</v>
      </c>
      <c r="R449" s="7">
        <v>1.2</v>
      </c>
      <c r="S449" s="7" t="s">
        <v>11927</v>
      </c>
      <c r="BI449"/>
      <c r="BJ449"/>
    </row>
    <row r="450" spans="2:62" x14ac:dyDescent="0.4">
      <c r="B450" s="1">
        <v>10580</v>
      </c>
      <c r="C450" s="6" t="s">
        <v>8</v>
      </c>
      <c r="D450" s="6" t="s">
        <v>8</v>
      </c>
      <c r="E450" s="6" t="s">
        <v>3268</v>
      </c>
      <c r="F450" s="6" t="s">
        <v>3269</v>
      </c>
      <c r="G450" s="6" t="s">
        <v>5267</v>
      </c>
      <c r="H450" s="6" t="s">
        <v>4733</v>
      </c>
      <c r="I450" s="6" t="s">
        <v>5377</v>
      </c>
      <c r="J450" s="6" t="s">
        <v>496</v>
      </c>
      <c r="K450" s="7">
        <v>0.67</v>
      </c>
      <c r="L450" s="7">
        <f>IFERROR(VLOOKUP(SiscoTable[[#This Row],[Código]],Hoja2!A:B,2,0)*SiscoTable[[#This Row],[Provta(Uns)]],0)</f>
        <v>8.1739999999999995</v>
      </c>
      <c r="M450" s="7">
        <v>0</v>
      </c>
      <c r="N450" s="7">
        <v>14</v>
      </c>
      <c r="O450" s="7">
        <f>IFERROR(VLOOKUP(SiscoTable[[#This Row],[Código]],Hoja2!A:B,2,0)*SiscoTable[[#This Row],[Stock_actual]],0)</f>
        <v>170.79999999999998</v>
      </c>
      <c r="P450" s="6" t="s">
        <v>5378</v>
      </c>
      <c r="Q450" s="7">
        <v>1</v>
      </c>
      <c r="R450" s="7">
        <v>0</v>
      </c>
      <c r="S450" s="7" t="s">
        <v>11927</v>
      </c>
      <c r="BI450"/>
      <c r="BJ450"/>
    </row>
    <row r="451" spans="2:62" x14ac:dyDescent="0.4">
      <c r="B451" s="1">
        <v>10581</v>
      </c>
      <c r="C451" s="6" t="s">
        <v>8</v>
      </c>
      <c r="D451" s="6" t="s">
        <v>8</v>
      </c>
      <c r="E451" s="6" t="s">
        <v>3268</v>
      </c>
      <c r="F451" s="6" t="s">
        <v>3269</v>
      </c>
      <c r="G451" s="6" t="s">
        <v>5267</v>
      </c>
      <c r="H451" s="6" t="s">
        <v>4733</v>
      </c>
      <c r="I451" s="6" t="s">
        <v>5379</v>
      </c>
      <c r="J451" s="6" t="s">
        <v>5</v>
      </c>
      <c r="K451" s="7">
        <v>0</v>
      </c>
      <c r="L451" s="7">
        <f>IFERROR(VLOOKUP(SiscoTable[[#This Row],[Código]],Hoja2!A:B,2,0)*SiscoTable[[#This Row],[Provta(Uns)]],0)</f>
        <v>0</v>
      </c>
      <c r="M451" s="7">
        <v>0</v>
      </c>
      <c r="N451" s="7">
        <v>0</v>
      </c>
      <c r="O451" s="7">
        <f>IFERROR(VLOOKUP(SiscoTable[[#This Row],[Código]],Hoja2!A:B,2,0)*SiscoTable[[#This Row],[Stock_actual]],0)</f>
        <v>0</v>
      </c>
      <c r="P451" s="6" t="s">
        <v>7</v>
      </c>
      <c r="Q451" s="7">
        <v>0</v>
      </c>
      <c r="R451" s="7">
        <v>0</v>
      </c>
      <c r="S451" s="7" t="s">
        <v>11927</v>
      </c>
      <c r="BI451"/>
      <c r="BJ451"/>
    </row>
    <row r="452" spans="2:62" x14ac:dyDescent="0.4">
      <c r="B452" s="1">
        <v>10582</v>
      </c>
      <c r="C452" s="6" t="s">
        <v>8</v>
      </c>
      <c r="D452" s="6" t="s">
        <v>30</v>
      </c>
      <c r="E452" s="6" t="s">
        <v>3268</v>
      </c>
      <c r="F452" s="6" t="s">
        <v>7197</v>
      </c>
      <c r="G452" s="6" t="s">
        <v>7388</v>
      </c>
      <c r="H452" s="6" t="s">
        <v>5293</v>
      </c>
      <c r="I452" s="6" t="s">
        <v>7488</v>
      </c>
      <c r="J452" s="6" t="s">
        <v>5</v>
      </c>
      <c r="K452" s="7">
        <v>22.83</v>
      </c>
      <c r="L452" s="7">
        <f>IFERROR(VLOOKUP(SiscoTable[[#This Row],[Código]],Hoja2!A:B,2,0)*SiscoTable[[#This Row],[Provta(Uns)]],0)</f>
        <v>29.678999999999998</v>
      </c>
      <c r="M452" s="7">
        <v>0</v>
      </c>
      <c r="N452" s="7">
        <v>0</v>
      </c>
      <c r="O452" s="7">
        <f>IFERROR(VLOOKUP(SiscoTable[[#This Row],[Código]],Hoja2!A:B,2,0)*SiscoTable[[#This Row],[Stock_actual]],0)</f>
        <v>0</v>
      </c>
      <c r="P452" s="6" t="s">
        <v>7</v>
      </c>
      <c r="Q452" s="7">
        <v>25</v>
      </c>
      <c r="R452" s="7">
        <v>45.6</v>
      </c>
      <c r="S452" s="7" t="s">
        <v>11928</v>
      </c>
      <c r="BI452"/>
      <c r="BJ452"/>
    </row>
    <row r="453" spans="2:62" x14ac:dyDescent="0.4">
      <c r="B453" s="1">
        <v>10583</v>
      </c>
      <c r="C453" s="6" t="s">
        <v>25</v>
      </c>
      <c r="D453" s="6" t="s">
        <v>25</v>
      </c>
      <c r="E453" s="6" t="s">
        <v>3268</v>
      </c>
      <c r="F453" s="6" t="s">
        <v>3269</v>
      </c>
      <c r="G453" s="6" t="s">
        <v>3405</v>
      </c>
      <c r="H453" s="6" t="s">
        <v>3272</v>
      </c>
      <c r="I453" s="6" t="s">
        <v>3406</v>
      </c>
      <c r="J453" s="6" t="s">
        <v>5</v>
      </c>
      <c r="K453" s="7">
        <v>41.5</v>
      </c>
      <c r="L453" s="7">
        <f>IFERROR(VLOOKUP(SiscoTable[[#This Row],[Código]],Hoja2!A:B,2,0)*SiscoTable[[#This Row],[Provta(Uns)]],0)</f>
        <v>199.2</v>
      </c>
      <c r="M453" s="7">
        <v>1</v>
      </c>
      <c r="N453" s="7">
        <v>0</v>
      </c>
      <c r="O453" s="7">
        <f>IFERROR(VLOOKUP(SiscoTable[[#This Row],[Código]],Hoja2!A:B,2,0)*SiscoTable[[#This Row],[Stock_actual]],0)</f>
        <v>0</v>
      </c>
      <c r="P453" s="6" t="s">
        <v>7</v>
      </c>
      <c r="Q453" s="7">
        <v>46</v>
      </c>
      <c r="R453" s="7">
        <v>81.8</v>
      </c>
      <c r="S453" s="7" t="s">
        <v>11927</v>
      </c>
      <c r="BI453"/>
      <c r="BJ453"/>
    </row>
    <row r="454" spans="2:62" x14ac:dyDescent="0.4">
      <c r="B454" s="1">
        <v>10584</v>
      </c>
      <c r="C454" s="6" t="s">
        <v>25</v>
      </c>
      <c r="D454" s="6" t="s">
        <v>30</v>
      </c>
      <c r="E454" s="6" t="s">
        <v>3268</v>
      </c>
      <c r="F454" s="6" t="s">
        <v>3269</v>
      </c>
      <c r="G454" s="6" t="s">
        <v>3405</v>
      </c>
      <c r="H454" s="6" t="s">
        <v>3272</v>
      </c>
      <c r="I454" s="6" t="s">
        <v>3407</v>
      </c>
      <c r="J454" s="6" t="s">
        <v>5</v>
      </c>
      <c r="K454" s="7">
        <v>20.83</v>
      </c>
      <c r="L454" s="7">
        <f>IFERROR(VLOOKUP(SiscoTable[[#This Row],[Código]],Hoja2!A:B,2,0)*SiscoTable[[#This Row],[Provta(Uns)]],0)</f>
        <v>587.40599999999995</v>
      </c>
      <c r="M454" s="7">
        <v>1</v>
      </c>
      <c r="N454" s="7">
        <v>3</v>
      </c>
      <c r="O454" s="7">
        <f>IFERROR(VLOOKUP(SiscoTable[[#This Row],[Código]],Hoja2!A:B,2,0)*SiscoTable[[#This Row],[Stock_actual]],0)</f>
        <v>84.6</v>
      </c>
      <c r="P454" s="6" t="s">
        <v>107</v>
      </c>
      <c r="Q454" s="7">
        <v>23</v>
      </c>
      <c r="R454" s="7">
        <v>40.159999999999997</v>
      </c>
      <c r="S454" s="7" t="s">
        <v>11927</v>
      </c>
      <c r="BI454"/>
      <c r="BJ454"/>
    </row>
    <row r="455" spans="2:62" x14ac:dyDescent="0.4">
      <c r="B455" s="1">
        <v>10585</v>
      </c>
      <c r="C455" s="6" t="s">
        <v>25</v>
      </c>
      <c r="D455" s="6" t="s">
        <v>25</v>
      </c>
      <c r="E455" s="6" t="s">
        <v>3268</v>
      </c>
      <c r="F455" s="6" t="s">
        <v>3269</v>
      </c>
      <c r="G455" s="6" t="s">
        <v>3405</v>
      </c>
      <c r="H455" s="6" t="s">
        <v>3272</v>
      </c>
      <c r="I455" s="6" t="s">
        <v>3408</v>
      </c>
      <c r="J455" s="6" t="s">
        <v>5</v>
      </c>
      <c r="K455" s="7">
        <v>41.17</v>
      </c>
      <c r="L455" s="7">
        <f>IFERROR(VLOOKUP(SiscoTable[[#This Row],[Código]],Hoja2!A:B,2,0)*SiscoTable[[#This Row],[Provta(Uns)]],0)</f>
        <v>139.97800000000001</v>
      </c>
      <c r="M455" s="7">
        <v>1</v>
      </c>
      <c r="N455" s="7">
        <v>16</v>
      </c>
      <c r="O455" s="7">
        <f>IFERROR(VLOOKUP(SiscoTable[[#This Row],[Código]],Hoja2!A:B,2,0)*SiscoTable[[#This Row],[Stock_actual]],0)</f>
        <v>54.4</v>
      </c>
      <c r="P455" s="6" t="s">
        <v>181</v>
      </c>
      <c r="Q455" s="7">
        <v>45</v>
      </c>
      <c r="R455" s="7">
        <v>81.640000000000015</v>
      </c>
      <c r="S455" s="7" t="s">
        <v>11927</v>
      </c>
      <c r="BI455"/>
      <c r="BJ455"/>
    </row>
    <row r="456" spans="2:62" x14ac:dyDescent="0.4">
      <c r="B456" s="1">
        <v>10586</v>
      </c>
      <c r="C456" s="6" t="s">
        <v>25</v>
      </c>
      <c r="D456" s="6" t="s">
        <v>30</v>
      </c>
      <c r="E456" s="6" t="s">
        <v>3268</v>
      </c>
      <c r="F456" s="6" t="s">
        <v>3269</v>
      </c>
      <c r="G456" s="6" t="s">
        <v>3405</v>
      </c>
      <c r="H456" s="6" t="s">
        <v>3272</v>
      </c>
      <c r="I456" s="6" t="s">
        <v>3409</v>
      </c>
      <c r="J456" s="6" t="s">
        <v>5</v>
      </c>
      <c r="K456" s="7">
        <v>16.829999999999998</v>
      </c>
      <c r="L456" s="7">
        <f>IFERROR(VLOOKUP(SiscoTable[[#This Row],[Código]],Hoja2!A:B,2,0)*SiscoTable[[#This Row],[Provta(Uns)]],0)</f>
        <v>410.65199999999993</v>
      </c>
      <c r="M456" s="7">
        <v>1</v>
      </c>
      <c r="N456" s="7">
        <v>24</v>
      </c>
      <c r="O456" s="7">
        <f>IFERROR(VLOOKUP(SiscoTable[[#This Row],[Código]],Hoja2!A:B,2,0)*SiscoTable[[#This Row],[Stock_actual]],0)</f>
        <v>585.59999999999991</v>
      </c>
      <c r="P456" s="6" t="s">
        <v>558</v>
      </c>
      <c r="Q456" s="7">
        <v>18</v>
      </c>
      <c r="R456" s="7">
        <v>0</v>
      </c>
      <c r="S456" s="7" t="s">
        <v>11927</v>
      </c>
      <c r="BI456"/>
      <c r="BJ456"/>
    </row>
    <row r="457" spans="2:62" x14ac:dyDescent="0.4">
      <c r="B457" s="1">
        <v>10588</v>
      </c>
      <c r="C457" s="6" t="s">
        <v>8</v>
      </c>
      <c r="D457" s="6" t="s">
        <v>25</v>
      </c>
      <c r="E457" s="6" t="s">
        <v>3268</v>
      </c>
      <c r="F457" s="6" t="s">
        <v>7197</v>
      </c>
      <c r="G457" s="6" t="s">
        <v>7388</v>
      </c>
      <c r="H457" s="6" t="s">
        <v>5293</v>
      </c>
      <c r="I457" s="6" t="s">
        <v>7489</v>
      </c>
      <c r="J457" s="6" t="s">
        <v>5</v>
      </c>
      <c r="K457" s="7">
        <v>22.67</v>
      </c>
      <c r="L457" s="7">
        <f>IFERROR(VLOOKUP(SiscoTable[[#This Row],[Código]],Hoja2!A:B,2,0)*SiscoTable[[#This Row],[Provta(Uns)]],0)</f>
        <v>22.67</v>
      </c>
      <c r="M457" s="7">
        <v>0</v>
      </c>
      <c r="N457" s="7">
        <v>1</v>
      </c>
      <c r="O457" s="7">
        <f>IFERROR(VLOOKUP(SiscoTable[[#This Row],[Código]],Hoja2!A:B,2,0)*SiscoTable[[#This Row],[Stock_actual]],0)</f>
        <v>1</v>
      </c>
      <c r="P457" s="6" t="s">
        <v>24</v>
      </c>
      <c r="Q457" s="7">
        <v>25</v>
      </c>
      <c r="R457" s="7">
        <v>45.36</v>
      </c>
      <c r="S457" s="7" t="s">
        <v>11928</v>
      </c>
      <c r="BI457"/>
      <c r="BJ457"/>
    </row>
    <row r="458" spans="2:62" x14ac:dyDescent="0.4">
      <c r="B458" s="1">
        <v>10589</v>
      </c>
      <c r="C458" s="6" t="s">
        <v>8</v>
      </c>
      <c r="D458" s="6" t="s">
        <v>25</v>
      </c>
      <c r="E458" s="6" t="s">
        <v>3268</v>
      </c>
      <c r="F458" s="6" t="s">
        <v>7197</v>
      </c>
      <c r="G458" s="6" t="s">
        <v>7388</v>
      </c>
      <c r="H458" s="6" t="s">
        <v>5293</v>
      </c>
      <c r="I458" s="6" t="s">
        <v>7490</v>
      </c>
      <c r="J458" s="6" t="s">
        <v>5</v>
      </c>
      <c r="K458" s="7">
        <v>43.83</v>
      </c>
      <c r="L458" s="7">
        <f>IFERROR(VLOOKUP(SiscoTable[[#This Row],[Código]],Hoja2!A:B,2,0)*SiscoTable[[#This Row],[Provta(Uns)]],0)</f>
        <v>26.297999999999998</v>
      </c>
      <c r="M458" s="7">
        <v>0</v>
      </c>
      <c r="N458" s="7">
        <v>166</v>
      </c>
      <c r="O458" s="7">
        <f>IFERROR(VLOOKUP(SiscoTable[[#This Row],[Código]],Hoja2!A:B,2,0)*SiscoTable[[#This Row],[Stock_actual]],0)</f>
        <v>99.6</v>
      </c>
      <c r="P458" s="6" t="s">
        <v>1802</v>
      </c>
      <c r="Q458" s="7">
        <v>48</v>
      </c>
      <c r="R458" s="7">
        <v>0</v>
      </c>
      <c r="S458" s="7" t="s">
        <v>11928</v>
      </c>
      <c r="BI458"/>
      <c r="BJ458"/>
    </row>
    <row r="459" spans="2:62" x14ac:dyDescent="0.4">
      <c r="B459" s="1">
        <v>10590</v>
      </c>
      <c r="C459" s="6" t="s">
        <v>8</v>
      </c>
      <c r="D459" s="6" t="s">
        <v>25</v>
      </c>
      <c r="E459" s="6" t="s">
        <v>3268</v>
      </c>
      <c r="F459" s="6" t="s">
        <v>7197</v>
      </c>
      <c r="G459" s="6" t="s">
        <v>7388</v>
      </c>
      <c r="H459" s="6" t="s">
        <v>5293</v>
      </c>
      <c r="I459" s="6" t="s">
        <v>7491</v>
      </c>
      <c r="J459" s="6" t="s">
        <v>5</v>
      </c>
      <c r="K459" s="7">
        <v>45.67</v>
      </c>
      <c r="L459" s="7">
        <f>IFERROR(VLOOKUP(SiscoTable[[#This Row],[Código]],Hoja2!A:B,2,0)*SiscoTable[[#This Row],[Provta(Uns)]],0)</f>
        <v>27.402000000000001</v>
      </c>
      <c r="M459" s="7">
        <v>0</v>
      </c>
      <c r="N459" s="7">
        <v>62</v>
      </c>
      <c r="O459" s="7">
        <f>IFERROR(VLOOKUP(SiscoTable[[#This Row],[Código]],Hoja2!A:B,2,0)*SiscoTable[[#This Row],[Stock_actual]],0)</f>
        <v>37.199999999999996</v>
      </c>
      <c r="P459" s="6" t="s">
        <v>575</v>
      </c>
      <c r="Q459" s="7">
        <v>50</v>
      </c>
      <c r="R459" s="7">
        <v>0</v>
      </c>
      <c r="S459" s="7" t="s">
        <v>11928</v>
      </c>
      <c r="BI459"/>
      <c r="BJ459"/>
    </row>
    <row r="460" spans="2:62" x14ac:dyDescent="0.4">
      <c r="B460" s="1">
        <v>10591</v>
      </c>
      <c r="C460" s="6" t="s">
        <v>25</v>
      </c>
      <c r="D460" s="6" t="s">
        <v>30</v>
      </c>
      <c r="E460" s="6" t="s">
        <v>3268</v>
      </c>
      <c r="F460" s="6" t="s">
        <v>3269</v>
      </c>
      <c r="G460" s="6" t="s">
        <v>3405</v>
      </c>
      <c r="H460" s="6" t="s">
        <v>3411</v>
      </c>
      <c r="I460" s="6" t="s">
        <v>3410</v>
      </c>
      <c r="J460" s="6" t="s">
        <v>5</v>
      </c>
      <c r="K460" s="7">
        <v>12.33</v>
      </c>
      <c r="L460" s="7">
        <f>IFERROR(VLOOKUP(SiscoTable[[#This Row],[Código]],Hoja2!A:B,2,0)*SiscoTable[[#This Row],[Provta(Uns)]],0)</f>
        <v>344.00700000000001</v>
      </c>
      <c r="M460" s="7">
        <v>1</v>
      </c>
      <c r="N460" s="7">
        <v>47</v>
      </c>
      <c r="O460" s="7">
        <f>IFERROR(VLOOKUP(SiscoTable[[#This Row],[Código]],Hoja2!A:B,2,0)*SiscoTable[[#This Row],[Stock_actual]],0)</f>
        <v>1311.3</v>
      </c>
      <c r="P460" s="6" t="s">
        <v>1802</v>
      </c>
      <c r="Q460" s="7">
        <v>14</v>
      </c>
      <c r="R460" s="7">
        <v>0</v>
      </c>
      <c r="S460" s="7" t="s">
        <v>11927</v>
      </c>
      <c r="BI460"/>
      <c r="BJ460"/>
    </row>
    <row r="461" spans="2:62" x14ac:dyDescent="0.4">
      <c r="B461" s="1">
        <v>10592</v>
      </c>
      <c r="C461" s="6" t="s">
        <v>30</v>
      </c>
      <c r="D461" s="6" t="s">
        <v>30</v>
      </c>
      <c r="E461" s="6" t="s">
        <v>3268</v>
      </c>
      <c r="F461" s="6" t="s">
        <v>3269</v>
      </c>
      <c r="G461" s="6" t="s">
        <v>3405</v>
      </c>
      <c r="H461" s="6" t="s">
        <v>3411</v>
      </c>
      <c r="I461" s="6" t="s">
        <v>3439</v>
      </c>
      <c r="J461" s="6" t="s">
        <v>5</v>
      </c>
      <c r="K461" s="7">
        <v>10.67</v>
      </c>
      <c r="L461" s="7">
        <f>IFERROR(VLOOKUP(SiscoTable[[#This Row],[Código]],Hoja2!A:B,2,0)*SiscoTable[[#This Row],[Provta(Uns)]],0)</f>
        <v>51.216000000000001</v>
      </c>
      <c r="M461" s="7">
        <v>1</v>
      </c>
      <c r="N461" s="7">
        <v>90</v>
      </c>
      <c r="O461" s="7">
        <f>IFERROR(VLOOKUP(SiscoTable[[#This Row],[Código]],Hoja2!A:B,2,0)*SiscoTable[[#This Row],[Stock_actual]],0)</f>
        <v>432</v>
      </c>
      <c r="P461" s="6" t="s">
        <v>1940</v>
      </c>
      <c r="Q461" s="7">
        <v>12</v>
      </c>
      <c r="R461" s="7">
        <v>0</v>
      </c>
      <c r="S461" s="7" t="s">
        <v>11927</v>
      </c>
      <c r="BI461"/>
      <c r="BJ461"/>
    </row>
    <row r="462" spans="2:62" x14ac:dyDescent="0.4">
      <c r="B462" s="1">
        <v>10593</v>
      </c>
      <c r="C462" s="6" t="s">
        <v>25</v>
      </c>
      <c r="D462" s="6" t="s">
        <v>30</v>
      </c>
      <c r="E462" s="6" t="s">
        <v>3268</v>
      </c>
      <c r="F462" s="6" t="s">
        <v>3269</v>
      </c>
      <c r="G462" s="6" t="s">
        <v>3405</v>
      </c>
      <c r="H462" s="6" t="s">
        <v>3411</v>
      </c>
      <c r="I462" s="6" t="s">
        <v>3412</v>
      </c>
      <c r="J462" s="6" t="s">
        <v>5</v>
      </c>
      <c r="K462" s="7">
        <v>23.17</v>
      </c>
      <c r="L462" s="7">
        <f>IFERROR(VLOOKUP(SiscoTable[[#This Row],[Código]],Hoja2!A:B,2,0)*SiscoTable[[#This Row],[Provta(Uns)]],0)</f>
        <v>537.54399999999998</v>
      </c>
      <c r="M462" s="7">
        <v>1</v>
      </c>
      <c r="N462" s="7">
        <v>32</v>
      </c>
      <c r="O462" s="7">
        <f>IFERROR(VLOOKUP(SiscoTable[[#This Row],[Código]],Hoja2!A:B,2,0)*SiscoTable[[#This Row],[Stock_actual]],0)</f>
        <v>742.4</v>
      </c>
      <c r="P462" s="6" t="s">
        <v>575</v>
      </c>
      <c r="Q462" s="7">
        <v>25</v>
      </c>
      <c r="R462" s="7">
        <v>0</v>
      </c>
      <c r="S462" s="7" t="s">
        <v>11927</v>
      </c>
      <c r="BI462"/>
      <c r="BJ462"/>
    </row>
    <row r="463" spans="2:62" x14ac:dyDescent="0.4">
      <c r="B463" s="1">
        <v>10594</v>
      </c>
      <c r="C463" s="6" t="s">
        <v>25</v>
      </c>
      <c r="D463" s="6" t="s">
        <v>25</v>
      </c>
      <c r="E463" s="6" t="s">
        <v>3268</v>
      </c>
      <c r="F463" s="6" t="s">
        <v>3269</v>
      </c>
      <c r="G463" s="6" t="s">
        <v>3405</v>
      </c>
      <c r="H463" s="6" t="s">
        <v>3411</v>
      </c>
      <c r="I463" s="6" t="s">
        <v>3413</v>
      </c>
      <c r="J463" s="6" t="s">
        <v>5</v>
      </c>
      <c r="K463" s="7">
        <v>70.17</v>
      </c>
      <c r="L463" s="7">
        <f>IFERROR(VLOOKUP(SiscoTable[[#This Row],[Código]],Hoja2!A:B,2,0)*SiscoTable[[#This Row],[Provta(Uns)]],0)</f>
        <v>406.98599999999999</v>
      </c>
      <c r="M463" s="7">
        <v>1</v>
      </c>
      <c r="N463" s="7">
        <v>26</v>
      </c>
      <c r="O463" s="7">
        <f>IFERROR(VLOOKUP(SiscoTable[[#This Row],[Código]],Hoja2!A:B,2,0)*SiscoTable[[#This Row],[Stock_actual]],0)</f>
        <v>150.79999999999998</v>
      </c>
      <c r="P463" s="6" t="s">
        <v>96</v>
      </c>
      <c r="Q463" s="7">
        <v>77</v>
      </c>
      <c r="R463" s="7">
        <v>139.13999999999999</v>
      </c>
      <c r="S463" s="7" t="s">
        <v>11927</v>
      </c>
      <c r="BI463"/>
      <c r="BJ463"/>
    </row>
    <row r="464" spans="2:62" x14ac:dyDescent="0.4">
      <c r="B464" s="1">
        <v>10595</v>
      </c>
      <c r="C464" s="6" t="s">
        <v>25</v>
      </c>
      <c r="D464" s="6" t="s">
        <v>25</v>
      </c>
      <c r="E464" s="6" t="s">
        <v>3268</v>
      </c>
      <c r="F464" s="6" t="s">
        <v>3269</v>
      </c>
      <c r="G464" s="6" t="s">
        <v>3405</v>
      </c>
      <c r="H464" s="6" t="s">
        <v>3415</v>
      </c>
      <c r="I464" s="6" t="s">
        <v>3414</v>
      </c>
      <c r="J464" s="6" t="s">
        <v>5</v>
      </c>
      <c r="K464" s="7">
        <v>65.5</v>
      </c>
      <c r="L464" s="7">
        <f>IFERROR(VLOOKUP(SiscoTable[[#This Row],[Código]],Hoja2!A:B,2,0)*SiscoTable[[#This Row],[Provta(Uns)]],0)</f>
        <v>255.45</v>
      </c>
      <c r="M464" s="7">
        <v>1</v>
      </c>
      <c r="N464" s="7">
        <v>26</v>
      </c>
      <c r="O464" s="7">
        <f>IFERROR(VLOOKUP(SiscoTable[[#This Row],[Código]],Hoja2!A:B,2,0)*SiscoTable[[#This Row],[Stock_actual]],0)</f>
        <v>101.39999999999999</v>
      </c>
      <c r="P464" s="6" t="s">
        <v>181</v>
      </c>
      <c r="Q464" s="7">
        <v>72</v>
      </c>
      <c r="R464" s="7">
        <v>129.96</v>
      </c>
      <c r="S464" s="7" t="s">
        <v>11927</v>
      </c>
      <c r="BI464"/>
      <c r="BJ464"/>
    </row>
    <row r="465" spans="2:62" x14ac:dyDescent="0.4">
      <c r="B465" s="1">
        <v>10596</v>
      </c>
      <c r="C465" s="6" t="s">
        <v>25</v>
      </c>
      <c r="D465" s="6" t="s">
        <v>25</v>
      </c>
      <c r="E465" s="6" t="s">
        <v>3268</v>
      </c>
      <c r="F465" s="6" t="s">
        <v>3269</v>
      </c>
      <c r="G465" s="6" t="s">
        <v>3405</v>
      </c>
      <c r="H465" s="6" t="s">
        <v>3415</v>
      </c>
      <c r="I465" s="6" t="s">
        <v>3416</v>
      </c>
      <c r="J465" s="6" t="s">
        <v>5</v>
      </c>
      <c r="K465" s="7">
        <v>46.5</v>
      </c>
      <c r="L465" s="7">
        <f>IFERROR(VLOOKUP(SiscoTable[[#This Row],[Código]],Hoja2!A:B,2,0)*SiscoTable[[#This Row],[Provta(Uns)]],0)</f>
        <v>241.8</v>
      </c>
      <c r="M465" s="7">
        <v>1</v>
      </c>
      <c r="N465" s="7">
        <v>65</v>
      </c>
      <c r="O465" s="7">
        <f>IFERROR(VLOOKUP(SiscoTable[[#This Row],[Código]],Hoja2!A:B,2,0)*SiscoTable[[#This Row],[Stock_actual]],0)</f>
        <v>338</v>
      </c>
      <c r="P465" s="6" t="s">
        <v>694</v>
      </c>
      <c r="Q465" s="7">
        <v>51</v>
      </c>
      <c r="R465" s="7">
        <v>0</v>
      </c>
      <c r="S465" s="7" t="s">
        <v>11927</v>
      </c>
      <c r="BI465"/>
      <c r="BJ465"/>
    </row>
    <row r="466" spans="2:62" x14ac:dyDescent="0.4">
      <c r="B466" s="1">
        <v>10597</v>
      </c>
      <c r="C466" s="6" t="s">
        <v>25</v>
      </c>
      <c r="D466" s="6" t="s">
        <v>30</v>
      </c>
      <c r="E466" s="6" t="s">
        <v>3268</v>
      </c>
      <c r="F466" s="6" t="s">
        <v>3269</v>
      </c>
      <c r="G466" s="6" t="s">
        <v>3405</v>
      </c>
      <c r="H466" s="6" t="s">
        <v>3415</v>
      </c>
      <c r="I466" s="6" t="s">
        <v>3417</v>
      </c>
      <c r="J466" s="6" t="s">
        <v>5</v>
      </c>
      <c r="K466" s="7">
        <v>17.170000000000002</v>
      </c>
      <c r="L466" s="7">
        <f>IFERROR(VLOOKUP(SiscoTable[[#This Row],[Código]],Hoja2!A:B,2,0)*SiscoTable[[#This Row],[Provta(Uns)]],0)</f>
        <v>425.81600000000003</v>
      </c>
      <c r="M466" s="7">
        <v>1</v>
      </c>
      <c r="N466" s="7">
        <v>-1</v>
      </c>
      <c r="O466" s="7">
        <f>IFERROR(VLOOKUP(SiscoTable[[#This Row],[Código]],Hoja2!A:B,2,0)*SiscoTable[[#This Row],[Stock_actual]],0)</f>
        <v>-24.8</v>
      </c>
      <c r="P466" s="6" t="s">
        <v>7</v>
      </c>
      <c r="Q466" s="7">
        <v>19</v>
      </c>
      <c r="R466" s="7">
        <v>33.199999999999996</v>
      </c>
      <c r="S466" s="7" t="s">
        <v>11927</v>
      </c>
      <c r="BI466"/>
      <c r="BJ466"/>
    </row>
    <row r="467" spans="2:62" x14ac:dyDescent="0.4">
      <c r="B467" s="1">
        <v>10599</v>
      </c>
      <c r="C467" s="6" t="s">
        <v>25</v>
      </c>
      <c r="D467" s="6" t="s">
        <v>25</v>
      </c>
      <c r="E467" s="6" t="s">
        <v>3268</v>
      </c>
      <c r="F467" s="6" t="s">
        <v>3269</v>
      </c>
      <c r="G467" s="6" t="s">
        <v>3405</v>
      </c>
      <c r="H467" s="6" t="s">
        <v>3415</v>
      </c>
      <c r="I467" s="6" t="s">
        <v>3418</v>
      </c>
      <c r="J467" s="6" t="s">
        <v>5</v>
      </c>
      <c r="K467" s="7">
        <v>52</v>
      </c>
      <c r="L467" s="7">
        <f>IFERROR(VLOOKUP(SiscoTable[[#This Row],[Código]],Hoja2!A:B,2,0)*SiscoTable[[#This Row],[Provta(Uns)]],0)</f>
        <v>239.2</v>
      </c>
      <c r="M467" s="7">
        <v>1</v>
      </c>
      <c r="N467" s="7">
        <v>5</v>
      </c>
      <c r="O467" s="7">
        <f>IFERROR(VLOOKUP(SiscoTable[[#This Row],[Código]],Hoja2!A:B,2,0)*SiscoTable[[#This Row],[Stock_actual]],0)</f>
        <v>23</v>
      </c>
      <c r="P467" s="6" t="s">
        <v>82</v>
      </c>
      <c r="Q467" s="7">
        <v>57</v>
      </c>
      <c r="R467" s="7">
        <v>102.99</v>
      </c>
      <c r="S467" s="7" t="s">
        <v>11927</v>
      </c>
      <c r="BI467"/>
      <c r="BJ467"/>
    </row>
    <row r="468" spans="2:62" x14ac:dyDescent="0.4">
      <c r="B468" s="1">
        <v>10600</v>
      </c>
      <c r="C468" s="6" t="s">
        <v>25</v>
      </c>
      <c r="D468" s="6" t="s">
        <v>30</v>
      </c>
      <c r="E468" s="6" t="s">
        <v>3268</v>
      </c>
      <c r="F468" s="6" t="s">
        <v>3269</v>
      </c>
      <c r="G468" s="6" t="s">
        <v>3405</v>
      </c>
      <c r="H468" s="6" t="s">
        <v>3415</v>
      </c>
      <c r="I468" s="6" t="s">
        <v>3419</v>
      </c>
      <c r="J468" s="6" t="s">
        <v>5</v>
      </c>
      <c r="K468" s="7">
        <v>25.67</v>
      </c>
      <c r="L468" s="7">
        <f>IFERROR(VLOOKUP(SiscoTable[[#This Row],[Código]],Hoja2!A:B,2,0)*SiscoTable[[#This Row],[Provta(Uns)]],0)</f>
        <v>605.81200000000013</v>
      </c>
      <c r="M468" s="7">
        <v>1</v>
      </c>
      <c r="N468" s="7">
        <v>-7</v>
      </c>
      <c r="O468" s="7">
        <f>IFERROR(VLOOKUP(SiscoTable[[#This Row],[Código]],Hoja2!A:B,2,0)*SiscoTable[[#This Row],[Stock_actual]],0)</f>
        <v>-165.20000000000002</v>
      </c>
      <c r="P468" s="6" t="s">
        <v>7</v>
      </c>
      <c r="Q468" s="7">
        <v>28</v>
      </c>
      <c r="R468" s="7">
        <v>50.6</v>
      </c>
      <c r="S468" s="7" t="s">
        <v>11927</v>
      </c>
      <c r="BI468"/>
      <c r="BJ468"/>
    </row>
    <row r="469" spans="2:62" x14ac:dyDescent="0.4">
      <c r="B469" s="1">
        <v>10603</v>
      </c>
      <c r="C469" s="6" t="s">
        <v>25</v>
      </c>
      <c r="D469" s="6" t="s">
        <v>30</v>
      </c>
      <c r="E469" s="6" t="s">
        <v>3268</v>
      </c>
      <c r="F469" s="6" t="s">
        <v>3269</v>
      </c>
      <c r="G469" s="6" t="s">
        <v>4996</v>
      </c>
      <c r="H469" s="6" t="s">
        <v>5017</v>
      </c>
      <c r="I469" s="6" t="s">
        <v>5016</v>
      </c>
      <c r="J469" s="6" t="s">
        <v>5</v>
      </c>
      <c r="K469" s="7">
        <v>12</v>
      </c>
      <c r="L469" s="7">
        <f>IFERROR(VLOOKUP(SiscoTable[[#This Row],[Código]],Hoja2!A:B,2,0)*SiscoTable[[#This Row],[Provta(Uns)]],0)</f>
        <v>264</v>
      </c>
      <c r="M469" s="7">
        <v>0</v>
      </c>
      <c r="N469" s="7">
        <v>0</v>
      </c>
      <c r="O469" s="7">
        <f>IFERROR(VLOOKUP(SiscoTable[[#This Row],[Código]],Hoja2!A:B,2,0)*SiscoTable[[#This Row],[Stock_actual]],0)</f>
        <v>0</v>
      </c>
      <c r="P469" s="6" t="s">
        <v>7</v>
      </c>
      <c r="Q469" s="7">
        <v>13</v>
      </c>
      <c r="R469" s="7">
        <v>24</v>
      </c>
      <c r="S469" s="7" t="s">
        <v>11928</v>
      </c>
      <c r="BI469"/>
      <c r="BJ469"/>
    </row>
    <row r="470" spans="2:62" x14ac:dyDescent="0.4">
      <c r="B470" s="1">
        <v>10604</v>
      </c>
      <c r="C470" s="6" t="s">
        <v>8</v>
      </c>
      <c r="D470" s="6" t="s">
        <v>8</v>
      </c>
      <c r="E470" s="6" t="s">
        <v>3268</v>
      </c>
      <c r="F470" s="6" t="s">
        <v>3269</v>
      </c>
      <c r="G470" s="6" t="s">
        <v>4996</v>
      </c>
      <c r="H470" s="6" t="s">
        <v>5141</v>
      </c>
      <c r="I470" s="6" t="s">
        <v>5140</v>
      </c>
      <c r="J470" s="6" t="s">
        <v>5</v>
      </c>
      <c r="K470" s="7">
        <v>0.33</v>
      </c>
      <c r="L470" s="7">
        <f>IFERROR(VLOOKUP(SiscoTable[[#This Row],[Código]],Hoja2!A:B,2,0)*SiscoTable[[#This Row],[Provta(Uns)]],0)</f>
        <v>3.5970000000000004</v>
      </c>
      <c r="M470" s="7">
        <v>0</v>
      </c>
      <c r="N470" s="7">
        <v>12</v>
      </c>
      <c r="O470" s="7">
        <f>IFERROR(VLOOKUP(SiscoTable[[#This Row],[Código]],Hoja2!A:B,2,0)*SiscoTable[[#This Row],[Stock_actual]],0)</f>
        <v>130.80000000000001</v>
      </c>
      <c r="P470" s="6" t="s">
        <v>3942</v>
      </c>
      <c r="Q470" s="7">
        <v>0</v>
      </c>
      <c r="R470" s="7">
        <v>0</v>
      </c>
      <c r="S470" s="7" t="s">
        <v>11928</v>
      </c>
      <c r="BI470"/>
      <c r="BJ470"/>
    </row>
    <row r="471" spans="2:62" x14ac:dyDescent="0.4">
      <c r="B471" s="1">
        <v>10605</v>
      </c>
      <c r="C471" s="6" t="s">
        <v>8</v>
      </c>
      <c r="D471" s="6" t="s">
        <v>8</v>
      </c>
      <c r="E471" s="6" t="s">
        <v>8482</v>
      </c>
      <c r="F471" s="6" t="s">
        <v>8543</v>
      </c>
      <c r="G471" s="6" t="s">
        <v>8544</v>
      </c>
      <c r="H471" s="6" t="s">
        <v>8566</v>
      </c>
      <c r="I471" s="6" t="s">
        <v>8583</v>
      </c>
      <c r="J471" s="6" t="s">
        <v>5</v>
      </c>
      <c r="K471" s="7">
        <v>1.83</v>
      </c>
      <c r="L471" s="7">
        <f>IFERROR(VLOOKUP(SiscoTable[[#This Row],[Código]],Hoja2!A:B,2,0)*SiscoTable[[#This Row],[Provta(Uns)]],0)</f>
        <v>21.594000000000001</v>
      </c>
      <c r="M471" s="7">
        <v>0</v>
      </c>
      <c r="N471" s="7">
        <v>10</v>
      </c>
      <c r="O471" s="7">
        <f>IFERROR(VLOOKUP(SiscoTable[[#This Row],[Código]],Hoja2!A:B,2,0)*SiscoTable[[#This Row],[Stock_actual]],0)</f>
        <v>118</v>
      </c>
      <c r="P471" s="6" t="s">
        <v>2086</v>
      </c>
      <c r="Q471" s="7">
        <v>2</v>
      </c>
      <c r="R471" s="7">
        <v>0</v>
      </c>
      <c r="S471" s="7" t="s">
        <v>11926</v>
      </c>
      <c r="BI471"/>
      <c r="BJ471"/>
    </row>
    <row r="472" spans="2:62" x14ac:dyDescent="0.4">
      <c r="B472" s="1">
        <v>10606</v>
      </c>
      <c r="C472" s="6" t="s">
        <v>25</v>
      </c>
      <c r="D472" s="6" t="s">
        <v>25</v>
      </c>
      <c r="E472" s="6" t="s">
        <v>3268</v>
      </c>
      <c r="F472" s="6" t="s">
        <v>3269</v>
      </c>
      <c r="G472" s="6" t="s">
        <v>3405</v>
      </c>
      <c r="H472" s="6" t="s">
        <v>3421</v>
      </c>
      <c r="I472" s="6" t="s">
        <v>3420</v>
      </c>
      <c r="J472" s="6" t="s">
        <v>5</v>
      </c>
      <c r="K472" s="7">
        <v>111.5</v>
      </c>
      <c r="L472" s="7">
        <f>IFERROR(VLOOKUP(SiscoTable[[#This Row],[Código]],Hoja2!A:B,2,0)*SiscoTable[[#This Row],[Provta(Uns)]],0)</f>
        <v>390.25</v>
      </c>
      <c r="M472" s="7">
        <v>1</v>
      </c>
      <c r="N472" s="7">
        <v>1</v>
      </c>
      <c r="O472" s="7">
        <f>IFERROR(VLOOKUP(SiscoTable[[#This Row],[Código]],Hoja2!A:B,2,0)*SiscoTable[[#This Row],[Stock_actual]],0)</f>
        <v>3.5</v>
      </c>
      <c r="P472" s="6" t="s">
        <v>7</v>
      </c>
      <c r="Q472" s="7">
        <v>123</v>
      </c>
      <c r="R472" s="7">
        <v>221.20000000000002</v>
      </c>
      <c r="S472" s="7" t="s">
        <v>11927</v>
      </c>
      <c r="BI472"/>
      <c r="BJ472"/>
    </row>
    <row r="473" spans="2:62" x14ac:dyDescent="0.4">
      <c r="B473" s="1">
        <v>10607</v>
      </c>
      <c r="C473" s="6" t="s">
        <v>25</v>
      </c>
      <c r="D473" s="6" t="s">
        <v>30</v>
      </c>
      <c r="E473" s="6" t="s">
        <v>3268</v>
      </c>
      <c r="F473" s="6" t="s">
        <v>3269</v>
      </c>
      <c r="G473" s="6" t="s">
        <v>3405</v>
      </c>
      <c r="H473" s="6" t="s">
        <v>3421</v>
      </c>
      <c r="I473" s="6" t="s">
        <v>3422</v>
      </c>
      <c r="J473" s="6" t="s">
        <v>5</v>
      </c>
      <c r="K473" s="7">
        <v>21.67</v>
      </c>
      <c r="L473" s="7">
        <f>IFERROR(VLOOKUP(SiscoTable[[#This Row],[Código]],Hoja2!A:B,2,0)*SiscoTable[[#This Row],[Provta(Uns)]],0)</f>
        <v>496.24299999999999</v>
      </c>
      <c r="M473" s="7">
        <v>1</v>
      </c>
      <c r="N473" s="7">
        <v>7</v>
      </c>
      <c r="O473" s="7">
        <f>IFERROR(VLOOKUP(SiscoTable[[#This Row],[Código]],Hoja2!A:B,2,0)*SiscoTable[[#This Row],[Stock_actual]],0)</f>
        <v>160.29999999999998</v>
      </c>
      <c r="P473" s="6" t="s">
        <v>124</v>
      </c>
      <c r="Q473" s="7">
        <v>24</v>
      </c>
      <c r="R473" s="7">
        <v>42.4</v>
      </c>
      <c r="S473" s="7" t="s">
        <v>11927</v>
      </c>
      <c r="BI473"/>
      <c r="BJ473"/>
    </row>
    <row r="474" spans="2:62" x14ac:dyDescent="0.4">
      <c r="B474" s="1">
        <v>10608</v>
      </c>
      <c r="C474" s="6" t="s">
        <v>25</v>
      </c>
      <c r="D474" s="6" t="s">
        <v>25</v>
      </c>
      <c r="E474" s="6" t="s">
        <v>3268</v>
      </c>
      <c r="F474" s="6" t="s">
        <v>3269</v>
      </c>
      <c r="G474" s="6" t="s">
        <v>3405</v>
      </c>
      <c r="H474" s="6" t="s">
        <v>3421</v>
      </c>
      <c r="I474" s="6" t="s">
        <v>3423</v>
      </c>
      <c r="J474" s="6" t="s">
        <v>5</v>
      </c>
      <c r="K474" s="7">
        <v>51.83</v>
      </c>
      <c r="L474" s="7">
        <f>IFERROR(VLOOKUP(SiscoTable[[#This Row],[Código]],Hoja2!A:B,2,0)*SiscoTable[[#This Row],[Provta(Uns)]],0)</f>
        <v>165.85599999999999</v>
      </c>
      <c r="M474" s="7">
        <v>1</v>
      </c>
      <c r="N474" s="7">
        <v>9</v>
      </c>
      <c r="O474" s="7">
        <f>IFERROR(VLOOKUP(SiscoTable[[#This Row],[Código]],Hoja2!A:B,2,0)*SiscoTable[[#This Row],[Stock_actual]],0)</f>
        <v>28.8</v>
      </c>
      <c r="P474" s="6" t="s">
        <v>214</v>
      </c>
      <c r="Q474" s="7">
        <v>57</v>
      </c>
      <c r="R474" s="7">
        <v>102.45</v>
      </c>
      <c r="S474" s="7" t="s">
        <v>11927</v>
      </c>
      <c r="BI474"/>
      <c r="BJ474"/>
    </row>
    <row r="475" spans="2:62" x14ac:dyDescent="0.4">
      <c r="B475" s="1">
        <v>10609</v>
      </c>
      <c r="C475" s="6" t="s">
        <v>25</v>
      </c>
      <c r="D475" s="6" t="s">
        <v>30</v>
      </c>
      <c r="E475" s="6" t="s">
        <v>3268</v>
      </c>
      <c r="F475" s="6" t="s">
        <v>3269</v>
      </c>
      <c r="G475" s="6" t="s">
        <v>3405</v>
      </c>
      <c r="H475" s="6" t="s">
        <v>3421</v>
      </c>
      <c r="I475" s="6" t="s">
        <v>3424</v>
      </c>
      <c r="J475" s="6" t="s">
        <v>5</v>
      </c>
      <c r="K475" s="7">
        <v>9.67</v>
      </c>
      <c r="L475" s="7">
        <f>IFERROR(VLOOKUP(SiscoTable[[#This Row],[Código]],Hoja2!A:B,2,0)*SiscoTable[[#This Row],[Provta(Uns)]],0)</f>
        <v>192.43299999999999</v>
      </c>
      <c r="M475" s="7">
        <v>1</v>
      </c>
      <c r="N475" s="7">
        <v>64</v>
      </c>
      <c r="O475" s="7">
        <f>IFERROR(VLOOKUP(SiscoTable[[#This Row],[Código]],Hoja2!A:B,2,0)*SiscoTable[[#This Row],[Stock_actual]],0)</f>
        <v>1273.5999999999999</v>
      </c>
      <c r="P475" s="6" t="s">
        <v>2684</v>
      </c>
      <c r="Q475" s="7">
        <v>11</v>
      </c>
      <c r="R475" s="7">
        <v>0</v>
      </c>
      <c r="S475" s="7" t="s">
        <v>11927</v>
      </c>
      <c r="BI475"/>
      <c r="BJ475"/>
    </row>
    <row r="476" spans="2:62" x14ac:dyDescent="0.4">
      <c r="B476" s="1">
        <v>10610</v>
      </c>
      <c r="C476" s="6" t="s">
        <v>25</v>
      </c>
      <c r="D476" s="6" t="s">
        <v>25</v>
      </c>
      <c r="E476" s="6" t="s">
        <v>3268</v>
      </c>
      <c r="F476" s="6" t="s">
        <v>3269</v>
      </c>
      <c r="G476" s="6" t="s">
        <v>3405</v>
      </c>
      <c r="H476" s="6" t="s">
        <v>3421</v>
      </c>
      <c r="I476" s="6" t="s">
        <v>3425</v>
      </c>
      <c r="J476" s="6" t="s">
        <v>5</v>
      </c>
      <c r="K476" s="7">
        <v>136.16999999999999</v>
      </c>
      <c r="L476" s="7">
        <f>IFERROR(VLOOKUP(SiscoTable[[#This Row],[Código]],Hoja2!A:B,2,0)*SiscoTable[[#This Row],[Provta(Uns)]],0)</f>
        <v>449.36099999999993</v>
      </c>
      <c r="M476" s="7">
        <v>1</v>
      </c>
      <c r="N476" s="7">
        <v>-8</v>
      </c>
      <c r="O476" s="7">
        <f>IFERROR(VLOOKUP(SiscoTable[[#This Row],[Código]],Hoja2!A:B,2,0)*SiscoTable[[#This Row],[Stock_actual]],0)</f>
        <v>-26.4</v>
      </c>
      <c r="P476" s="6" t="s">
        <v>7</v>
      </c>
      <c r="Q476" s="7">
        <v>150</v>
      </c>
      <c r="R476" s="7">
        <v>271.39999999999998</v>
      </c>
      <c r="S476" s="7" t="s">
        <v>11927</v>
      </c>
      <c r="BI476"/>
      <c r="BJ476"/>
    </row>
    <row r="477" spans="2:62" x14ac:dyDescent="0.4">
      <c r="B477" s="1">
        <v>10611</v>
      </c>
      <c r="C477" s="6" t="s">
        <v>25</v>
      </c>
      <c r="D477" s="6" t="s">
        <v>25</v>
      </c>
      <c r="E477" s="6" t="s">
        <v>3268</v>
      </c>
      <c r="F477" s="6" t="s">
        <v>3269</v>
      </c>
      <c r="G477" s="6" t="s">
        <v>3405</v>
      </c>
      <c r="H477" s="6" t="s">
        <v>3421</v>
      </c>
      <c r="I477" s="6" t="s">
        <v>3426</v>
      </c>
      <c r="J477" s="6" t="s">
        <v>5</v>
      </c>
      <c r="K477" s="7">
        <v>51.5</v>
      </c>
      <c r="L477" s="7">
        <f>IFERROR(VLOOKUP(SiscoTable[[#This Row],[Código]],Hoja2!A:B,2,0)*SiscoTable[[#This Row],[Provta(Uns)]],0)</f>
        <v>1060.9000000000001</v>
      </c>
      <c r="M477" s="7">
        <v>1</v>
      </c>
      <c r="N477" s="7">
        <v>118</v>
      </c>
      <c r="O477" s="7">
        <f>IFERROR(VLOOKUP(SiscoTable[[#This Row],[Código]],Hoja2!A:B,2,0)*SiscoTable[[#This Row],[Stock_actual]],0)</f>
        <v>2430.8000000000002</v>
      </c>
      <c r="P477" s="6" t="s">
        <v>1038</v>
      </c>
      <c r="Q477" s="7">
        <v>57</v>
      </c>
      <c r="R477" s="7">
        <v>0</v>
      </c>
      <c r="S477" s="7" t="s">
        <v>11927</v>
      </c>
      <c r="BI477"/>
      <c r="BJ477"/>
    </row>
    <row r="478" spans="2:62" x14ac:dyDescent="0.4">
      <c r="B478" s="1">
        <v>10612</v>
      </c>
      <c r="C478" s="6" t="s">
        <v>25</v>
      </c>
      <c r="D478" s="6" t="s">
        <v>30</v>
      </c>
      <c r="E478" s="6" t="s">
        <v>3268</v>
      </c>
      <c r="F478" s="6" t="s">
        <v>3269</v>
      </c>
      <c r="G478" s="6" t="s">
        <v>3446</v>
      </c>
      <c r="H478" s="6" t="s">
        <v>3272</v>
      </c>
      <c r="I478" s="6" t="s">
        <v>3447</v>
      </c>
      <c r="J478" s="6" t="s">
        <v>5</v>
      </c>
      <c r="K478" s="7">
        <v>7.33</v>
      </c>
      <c r="L478" s="7">
        <f>IFERROR(VLOOKUP(SiscoTable[[#This Row],[Código]],Hoja2!A:B,2,0)*SiscoTable[[#This Row],[Provta(Uns)]],0)</f>
        <v>39.582000000000001</v>
      </c>
      <c r="M478" s="7">
        <v>0</v>
      </c>
      <c r="N478" s="7">
        <v>0</v>
      </c>
      <c r="O478" s="7">
        <f>IFERROR(VLOOKUP(SiscoTable[[#This Row],[Código]],Hoja2!A:B,2,0)*SiscoTable[[#This Row],[Stock_actual]],0)</f>
        <v>0</v>
      </c>
      <c r="P478" s="6" t="s">
        <v>7</v>
      </c>
      <c r="Q478" s="7">
        <v>8</v>
      </c>
      <c r="R478" s="7">
        <v>14.399999999999999</v>
      </c>
      <c r="S478" s="7" t="s">
        <v>11927</v>
      </c>
      <c r="BI478"/>
      <c r="BJ478"/>
    </row>
    <row r="479" spans="2:62" x14ac:dyDescent="0.4">
      <c r="B479" s="1">
        <v>10613</v>
      </c>
      <c r="C479" s="6" t="s">
        <v>25</v>
      </c>
      <c r="D479" s="6" t="s">
        <v>30</v>
      </c>
      <c r="E479" s="6" t="s">
        <v>3268</v>
      </c>
      <c r="F479" s="6" t="s">
        <v>3269</v>
      </c>
      <c r="G479" s="6" t="s">
        <v>3446</v>
      </c>
      <c r="H479" s="6" t="s">
        <v>3272</v>
      </c>
      <c r="I479" s="6" t="s">
        <v>3448</v>
      </c>
      <c r="J479" s="6" t="s">
        <v>5</v>
      </c>
      <c r="K479" s="7">
        <v>24.83</v>
      </c>
      <c r="L479" s="7">
        <f>IFERROR(VLOOKUP(SiscoTable[[#This Row],[Código]],Hoja2!A:B,2,0)*SiscoTable[[#This Row],[Provta(Uns)]],0)</f>
        <v>268.16399999999999</v>
      </c>
      <c r="M479" s="7">
        <v>0</v>
      </c>
      <c r="N479" s="7">
        <v>0</v>
      </c>
      <c r="O479" s="7">
        <f>IFERROR(VLOOKUP(SiscoTable[[#This Row],[Código]],Hoja2!A:B,2,0)*SiscoTable[[#This Row],[Stock_actual]],0)</f>
        <v>0</v>
      </c>
      <c r="P479" s="6" t="s">
        <v>7</v>
      </c>
      <c r="Q479" s="7">
        <v>27</v>
      </c>
      <c r="R479" s="7">
        <v>49.8</v>
      </c>
      <c r="S479" s="7" t="s">
        <v>11927</v>
      </c>
      <c r="BI479"/>
      <c r="BJ479"/>
    </row>
    <row r="480" spans="2:62" x14ac:dyDescent="0.4">
      <c r="B480" s="1">
        <v>10614</v>
      </c>
      <c r="C480" s="6" t="s">
        <v>25</v>
      </c>
      <c r="D480" s="6" t="s">
        <v>25</v>
      </c>
      <c r="E480" s="6" t="s">
        <v>3268</v>
      </c>
      <c r="F480" s="6" t="s">
        <v>3269</v>
      </c>
      <c r="G480" s="6" t="s">
        <v>3446</v>
      </c>
      <c r="H480" s="6" t="s">
        <v>3272</v>
      </c>
      <c r="I480" s="6" t="s">
        <v>3449</v>
      </c>
      <c r="J480" s="6" t="s">
        <v>5</v>
      </c>
      <c r="K480" s="7">
        <v>28.67</v>
      </c>
      <c r="L480" s="7">
        <f>IFERROR(VLOOKUP(SiscoTable[[#This Row],[Código]],Hoja2!A:B,2,0)*SiscoTable[[#This Row],[Provta(Uns)]],0)</f>
        <v>154.81800000000001</v>
      </c>
      <c r="M480" s="7">
        <v>1</v>
      </c>
      <c r="N480" s="7">
        <v>116</v>
      </c>
      <c r="O480" s="7">
        <f>IFERROR(VLOOKUP(SiscoTable[[#This Row],[Código]],Hoja2!A:B,2,0)*SiscoTable[[#This Row],[Stock_actual]],0)</f>
        <v>626.40000000000009</v>
      </c>
      <c r="P480" s="6" t="s">
        <v>3450</v>
      </c>
      <c r="Q480" s="7">
        <v>32</v>
      </c>
      <c r="R480" s="7">
        <v>0</v>
      </c>
      <c r="S480" s="7" t="s">
        <v>11927</v>
      </c>
      <c r="BI480"/>
      <c r="BJ480"/>
    </row>
    <row r="481" spans="2:62" x14ac:dyDescent="0.4">
      <c r="B481" s="1">
        <v>10615</v>
      </c>
      <c r="C481" s="6" t="s">
        <v>25</v>
      </c>
      <c r="D481" s="6" t="s">
        <v>25</v>
      </c>
      <c r="E481" s="6" t="s">
        <v>3268</v>
      </c>
      <c r="F481" s="6" t="s">
        <v>3269</v>
      </c>
      <c r="G481" s="6" t="s">
        <v>3446</v>
      </c>
      <c r="H481" s="6" t="s">
        <v>3272</v>
      </c>
      <c r="I481" s="6" t="s">
        <v>3451</v>
      </c>
      <c r="J481" s="6" t="s">
        <v>5</v>
      </c>
      <c r="K481" s="7">
        <v>51.67</v>
      </c>
      <c r="L481" s="7">
        <f>IFERROR(VLOOKUP(SiscoTable[[#This Row],[Código]],Hoja2!A:B,2,0)*SiscoTable[[#This Row],[Provta(Uns)]],0)</f>
        <v>594.20500000000004</v>
      </c>
      <c r="M481" s="7">
        <v>1</v>
      </c>
      <c r="N481" s="7">
        <v>21</v>
      </c>
      <c r="O481" s="7">
        <f>IFERROR(VLOOKUP(SiscoTable[[#This Row],[Código]],Hoja2!A:B,2,0)*SiscoTable[[#This Row],[Stock_actual]],0)</f>
        <v>241.5</v>
      </c>
      <c r="P481" s="6" t="s">
        <v>181</v>
      </c>
      <c r="Q481" s="7">
        <v>57</v>
      </c>
      <c r="R481" s="7">
        <v>101.84</v>
      </c>
      <c r="S481" s="7" t="s">
        <v>11927</v>
      </c>
      <c r="BI481"/>
      <c r="BJ481"/>
    </row>
    <row r="482" spans="2:62" x14ac:dyDescent="0.4">
      <c r="B482" s="1">
        <v>10616</v>
      </c>
      <c r="C482" s="6" t="s">
        <v>30</v>
      </c>
      <c r="D482" s="6" t="s">
        <v>8</v>
      </c>
      <c r="E482" s="6" t="s">
        <v>8482</v>
      </c>
      <c r="F482" s="6" t="s">
        <v>8543</v>
      </c>
      <c r="G482" s="6" t="s">
        <v>8544</v>
      </c>
      <c r="H482" s="6" t="s">
        <v>8566</v>
      </c>
      <c r="I482" s="6" t="s">
        <v>8565</v>
      </c>
      <c r="J482" s="6" t="s">
        <v>5</v>
      </c>
      <c r="K482" s="7">
        <v>3</v>
      </c>
      <c r="L482" s="7">
        <f>IFERROR(VLOOKUP(SiscoTable[[#This Row],[Código]],Hoja2!A:B,2,0)*SiscoTable[[#This Row],[Provta(Uns)]],0)</f>
        <v>64.5</v>
      </c>
      <c r="M482" s="7">
        <v>20</v>
      </c>
      <c r="N482" s="7">
        <v>0</v>
      </c>
      <c r="O482" s="7">
        <f>IFERROR(VLOOKUP(SiscoTable[[#This Row],[Código]],Hoja2!A:B,2,0)*SiscoTable[[#This Row],[Stock_actual]],0)</f>
        <v>0</v>
      </c>
      <c r="P482" s="6" t="s">
        <v>7</v>
      </c>
      <c r="Q482" s="7">
        <v>3</v>
      </c>
      <c r="R482" s="7">
        <v>0</v>
      </c>
      <c r="S482" s="7" t="s">
        <v>11926</v>
      </c>
      <c r="BI482"/>
      <c r="BJ482"/>
    </row>
    <row r="483" spans="2:62" x14ac:dyDescent="0.4">
      <c r="B483" s="1">
        <v>10617</v>
      </c>
      <c r="C483" s="6" t="s">
        <v>25</v>
      </c>
      <c r="D483" s="6" t="s">
        <v>30</v>
      </c>
      <c r="E483" s="6" t="s">
        <v>3268</v>
      </c>
      <c r="F483" s="6" t="s">
        <v>3269</v>
      </c>
      <c r="G483" s="6" t="s">
        <v>4156</v>
      </c>
      <c r="H483" s="6" t="s">
        <v>3421</v>
      </c>
      <c r="I483" s="6" t="s">
        <v>4157</v>
      </c>
      <c r="J483" s="6" t="s">
        <v>496</v>
      </c>
      <c r="K483" s="7">
        <v>3</v>
      </c>
      <c r="L483" s="7">
        <f>IFERROR(VLOOKUP(SiscoTable[[#This Row],[Código]],Hoja2!A:B,2,0)*SiscoTable[[#This Row],[Provta(Uns)]],0)</f>
        <v>37.799999999999997</v>
      </c>
      <c r="M483" s="7">
        <v>1</v>
      </c>
      <c r="N483" s="7">
        <v>0</v>
      </c>
      <c r="O483" s="7">
        <f>IFERROR(VLOOKUP(SiscoTable[[#This Row],[Código]],Hoja2!A:B,2,0)*SiscoTable[[#This Row],[Stock_actual]],0)</f>
        <v>0</v>
      </c>
      <c r="P483" s="6" t="s">
        <v>7</v>
      </c>
      <c r="Q483" s="7">
        <v>3</v>
      </c>
      <c r="R483" s="7">
        <v>5</v>
      </c>
      <c r="S483" s="7" t="s">
        <v>11927</v>
      </c>
      <c r="BI483"/>
      <c r="BJ483"/>
    </row>
    <row r="484" spans="2:62" x14ac:dyDescent="0.4">
      <c r="B484" s="1">
        <v>10619</v>
      </c>
      <c r="C484" s="6" t="s">
        <v>8</v>
      </c>
      <c r="D484" s="6" t="s">
        <v>8</v>
      </c>
      <c r="E484" s="6" t="s">
        <v>3268</v>
      </c>
      <c r="F484" s="6" t="s">
        <v>7815</v>
      </c>
      <c r="G484" s="6" t="s">
        <v>8044</v>
      </c>
      <c r="H484" s="6" t="s">
        <v>8054</v>
      </c>
      <c r="I484" s="6" t="s">
        <v>8055</v>
      </c>
      <c r="J484" s="6" t="s">
        <v>5</v>
      </c>
      <c r="K484" s="7">
        <v>0</v>
      </c>
      <c r="L484" s="7">
        <f>IFERROR(VLOOKUP(SiscoTable[[#This Row],[Código]],Hoja2!A:B,2,0)*SiscoTable[[#This Row],[Provta(Uns)]],0)</f>
        <v>0</v>
      </c>
      <c r="M484" s="7">
        <v>0</v>
      </c>
      <c r="N484" s="7">
        <v>0</v>
      </c>
      <c r="O484" s="7">
        <f>IFERROR(VLOOKUP(SiscoTable[[#This Row],[Código]],Hoja2!A:B,2,0)*SiscoTable[[#This Row],[Stock_actual]],0)</f>
        <v>0</v>
      </c>
      <c r="P484" s="6" t="s">
        <v>7</v>
      </c>
      <c r="Q484" s="7">
        <v>0</v>
      </c>
      <c r="R484" s="7">
        <v>0</v>
      </c>
      <c r="S484" s="7" t="s">
        <v>11928</v>
      </c>
      <c r="BI484"/>
      <c r="BJ484"/>
    </row>
    <row r="485" spans="2:62" x14ac:dyDescent="0.4">
      <c r="B485" s="1">
        <v>10620</v>
      </c>
      <c r="C485" s="6" t="s">
        <v>30</v>
      </c>
      <c r="D485" s="6" t="s">
        <v>30</v>
      </c>
      <c r="E485" s="6" t="s">
        <v>3268</v>
      </c>
      <c r="F485" s="6" t="s">
        <v>3269</v>
      </c>
      <c r="G485" s="6" t="s">
        <v>4702</v>
      </c>
      <c r="H485" s="6" t="s">
        <v>3421</v>
      </c>
      <c r="I485" s="6" t="s">
        <v>4709</v>
      </c>
      <c r="J485" s="6" t="s">
        <v>5</v>
      </c>
      <c r="K485" s="7">
        <v>28.17</v>
      </c>
      <c r="L485" s="7">
        <f>IFERROR(VLOOKUP(SiscoTable[[#This Row],[Código]],Hoja2!A:B,2,0)*SiscoTable[[#This Row],[Provta(Uns)]],0)</f>
        <v>146.48400000000001</v>
      </c>
      <c r="M485" s="7">
        <v>1</v>
      </c>
      <c r="N485" s="7">
        <v>-17</v>
      </c>
      <c r="O485" s="7">
        <f>IFERROR(VLOOKUP(SiscoTable[[#This Row],[Código]],Hoja2!A:B,2,0)*SiscoTable[[#This Row],[Stock_actual]],0)</f>
        <v>-88.4</v>
      </c>
      <c r="P485" s="6" t="s">
        <v>7</v>
      </c>
      <c r="Q485" s="7">
        <v>31</v>
      </c>
      <c r="R485" s="7">
        <v>55.4</v>
      </c>
      <c r="S485" s="7" t="s">
        <v>11927</v>
      </c>
      <c r="BI485"/>
      <c r="BJ485"/>
    </row>
    <row r="486" spans="2:62" x14ac:dyDescent="0.4">
      <c r="B486" s="1">
        <v>10621</v>
      </c>
      <c r="C486" s="6" t="s">
        <v>30</v>
      </c>
      <c r="D486" s="6" t="s">
        <v>30</v>
      </c>
      <c r="E486" s="6" t="s">
        <v>3268</v>
      </c>
      <c r="F486" s="6" t="s">
        <v>3269</v>
      </c>
      <c r="G486" s="6" t="s">
        <v>4702</v>
      </c>
      <c r="H486" s="6" t="s">
        <v>3421</v>
      </c>
      <c r="I486" s="6" t="s">
        <v>4710</v>
      </c>
      <c r="J486" s="6" t="s">
        <v>5</v>
      </c>
      <c r="K486" s="7">
        <v>2.83</v>
      </c>
      <c r="L486" s="7">
        <f>IFERROR(VLOOKUP(SiscoTable[[#This Row],[Código]],Hoja2!A:B,2,0)*SiscoTable[[#This Row],[Provta(Uns)]],0)</f>
        <v>14.15</v>
      </c>
      <c r="M486" s="7">
        <v>1</v>
      </c>
      <c r="N486" s="7">
        <v>2</v>
      </c>
      <c r="O486" s="7">
        <f>IFERROR(VLOOKUP(SiscoTable[[#This Row],[Código]],Hoja2!A:B,2,0)*SiscoTable[[#This Row],[Stock_actual]],0)</f>
        <v>10</v>
      </c>
      <c r="P486" s="6" t="s">
        <v>256</v>
      </c>
      <c r="Q486" s="7">
        <v>3</v>
      </c>
      <c r="R486" s="7">
        <v>4.38</v>
      </c>
      <c r="S486" s="7" t="s">
        <v>11927</v>
      </c>
      <c r="BI486"/>
      <c r="BJ486"/>
    </row>
    <row r="487" spans="2:62" x14ac:dyDescent="0.4">
      <c r="B487" s="1">
        <v>10622</v>
      </c>
      <c r="C487" s="6" t="s">
        <v>8</v>
      </c>
      <c r="D487" s="6" t="s">
        <v>8</v>
      </c>
      <c r="E487" s="6" t="s">
        <v>3268</v>
      </c>
      <c r="F487" s="6" t="s">
        <v>3269</v>
      </c>
      <c r="G487" s="6" t="s">
        <v>4590</v>
      </c>
      <c r="H487" s="6" t="s">
        <v>3272</v>
      </c>
      <c r="I487" s="6" t="s">
        <v>4617</v>
      </c>
      <c r="J487" s="6" t="s">
        <v>5</v>
      </c>
      <c r="K487" s="7">
        <v>0</v>
      </c>
      <c r="L487" s="7">
        <f>IFERROR(VLOOKUP(SiscoTable[[#This Row],[Código]],Hoja2!A:B,2,0)*SiscoTable[[#This Row],[Provta(Uns)]],0)</f>
        <v>0</v>
      </c>
      <c r="M487" s="7">
        <v>0</v>
      </c>
      <c r="N487" s="7">
        <v>0</v>
      </c>
      <c r="O487" s="7">
        <f>IFERROR(VLOOKUP(SiscoTable[[#This Row],[Código]],Hoja2!A:B,2,0)*SiscoTable[[#This Row],[Stock_actual]],0)</f>
        <v>0</v>
      </c>
      <c r="P487" s="6" t="s">
        <v>7</v>
      </c>
      <c r="Q487" s="7">
        <v>0</v>
      </c>
      <c r="R487" s="7">
        <v>0</v>
      </c>
      <c r="S487" s="7" t="s">
        <v>11927</v>
      </c>
      <c r="BI487"/>
      <c r="BJ487"/>
    </row>
    <row r="488" spans="2:62" x14ac:dyDescent="0.4">
      <c r="B488" s="1">
        <v>10623</v>
      </c>
      <c r="C488" s="6" t="s">
        <v>8</v>
      </c>
      <c r="D488" s="6" t="s">
        <v>8</v>
      </c>
      <c r="E488" s="6" t="s">
        <v>3268</v>
      </c>
      <c r="F488" s="6" t="s">
        <v>3269</v>
      </c>
      <c r="G488" s="6" t="s">
        <v>4590</v>
      </c>
      <c r="H488" s="6" t="s">
        <v>3272</v>
      </c>
      <c r="I488" s="6" t="s">
        <v>4618</v>
      </c>
      <c r="J488" s="6" t="s">
        <v>5</v>
      </c>
      <c r="K488" s="7">
        <v>0.17</v>
      </c>
      <c r="L488" s="7">
        <f>IFERROR(VLOOKUP(SiscoTable[[#This Row],[Código]],Hoja2!A:B,2,0)*SiscoTable[[#This Row],[Provta(Uns)]],0)</f>
        <v>0.90100000000000002</v>
      </c>
      <c r="M488" s="7">
        <v>0</v>
      </c>
      <c r="N488" s="7">
        <v>0</v>
      </c>
      <c r="O488" s="7">
        <f>IFERROR(VLOOKUP(SiscoTable[[#This Row],[Código]],Hoja2!A:B,2,0)*SiscoTable[[#This Row],[Stock_actual]],0)</f>
        <v>0</v>
      </c>
      <c r="P488" s="6" t="s">
        <v>7</v>
      </c>
      <c r="Q488" s="7">
        <v>0</v>
      </c>
      <c r="R488" s="7">
        <v>0</v>
      </c>
      <c r="S488" s="7" t="s">
        <v>11927</v>
      </c>
      <c r="BI488"/>
      <c r="BJ488"/>
    </row>
    <row r="489" spans="2:62" x14ac:dyDescent="0.4">
      <c r="B489" s="1">
        <v>10624</v>
      </c>
      <c r="C489" s="6" t="s">
        <v>8</v>
      </c>
      <c r="D489" s="6" t="s">
        <v>8</v>
      </c>
      <c r="E489" s="6" t="s">
        <v>3268</v>
      </c>
      <c r="F489" s="6" t="s">
        <v>3269</v>
      </c>
      <c r="G489" s="6" t="s">
        <v>4590</v>
      </c>
      <c r="H489" s="6" t="s">
        <v>3272</v>
      </c>
      <c r="I489" s="6" t="s">
        <v>4619</v>
      </c>
      <c r="J489" s="6" t="s">
        <v>5</v>
      </c>
      <c r="K489" s="7">
        <v>0</v>
      </c>
      <c r="L489" s="7">
        <f>IFERROR(VLOOKUP(SiscoTable[[#This Row],[Código]],Hoja2!A:B,2,0)*SiscoTable[[#This Row],[Provta(Uns)]],0)</f>
        <v>0</v>
      </c>
      <c r="M489" s="7">
        <v>0</v>
      </c>
      <c r="N489" s="7">
        <v>0</v>
      </c>
      <c r="O489" s="7">
        <f>IFERROR(VLOOKUP(SiscoTable[[#This Row],[Código]],Hoja2!A:B,2,0)*SiscoTable[[#This Row],[Stock_actual]],0)</f>
        <v>0</v>
      </c>
      <c r="P489" s="6" t="s">
        <v>7</v>
      </c>
      <c r="Q489" s="7">
        <v>0</v>
      </c>
      <c r="R489" s="7">
        <v>0</v>
      </c>
      <c r="S489" s="7" t="s">
        <v>11927</v>
      </c>
      <c r="BI489"/>
      <c r="BJ489"/>
    </row>
    <row r="490" spans="2:62" x14ac:dyDescent="0.4">
      <c r="B490" s="1">
        <v>10625</v>
      </c>
      <c r="C490" s="6" t="s">
        <v>8</v>
      </c>
      <c r="D490" s="6" t="s">
        <v>8</v>
      </c>
      <c r="E490" s="6" t="s">
        <v>3268</v>
      </c>
      <c r="F490" s="6" t="s">
        <v>3269</v>
      </c>
      <c r="G490" s="6" t="s">
        <v>4590</v>
      </c>
      <c r="H490" s="6" t="s">
        <v>3272</v>
      </c>
      <c r="I490" s="6" t="s">
        <v>4620</v>
      </c>
      <c r="J490" s="6" t="s">
        <v>5</v>
      </c>
      <c r="K490" s="7">
        <v>0</v>
      </c>
      <c r="L490" s="7">
        <f>IFERROR(VLOOKUP(SiscoTable[[#This Row],[Código]],Hoja2!A:B,2,0)*SiscoTable[[#This Row],[Provta(Uns)]],0)</f>
        <v>0</v>
      </c>
      <c r="M490" s="7">
        <v>0</v>
      </c>
      <c r="N490" s="7">
        <v>0</v>
      </c>
      <c r="O490" s="7">
        <f>IFERROR(VLOOKUP(SiscoTable[[#This Row],[Código]],Hoja2!A:B,2,0)*SiscoTable[[#This Row],[Stock_actual]],0)</f>
        <v>0</v>
      </c>
      <c r="P490" s="6" t="s">
        <v>7</v>
      </c>
      <c r="Q490" s="7">
        <v>0</v>
      </c>
      <c r="R490" s="7">
        <v>0</v>
      </c>
      <c r="S490" s="7" t="s">
        <v>11927</v>
      </c>
      <c r="BI490"/>
      <c r="BJ490"/>
    </row>
    <row r="491" spans="2:62" x14ac:dyDescent="0.4">
      <c r="B491" s="1">
        <v>10626</v>
      </c>
      <c r="C491" s="6" t="s">
        <v>8</v>
      </c>
      <c r="D491" s="6" t="s">
        <v>8</v>
      </c>
      <c r="E491" s="6" t="s">
        <v>3268</v>
      </c>
      <c r="F491" s="6" t="s">
        <v>3269</v>
      </c>
      <c r="G491" s="6" t="s">
        <v>4590</v>
      </c>
      <c r="H491" s="6" t="s">
        <v>3272</v>
      </c>
      <c r="I491" s="6" t="s">
        <v>4621</v>
      </c>
      <c r="J491" s="6" t="s">
        <v>5</v>
      </c>
      <c r="K491" s="7">
        <v>0</v>
      </c>
      <c r="L491" s="7">
        <f>IFERROR(VLOOKUP(SiscoTable[[#This Row],[Código]],Hoja2!A:B,2,0)*SiscoTable[[#This Row],[Provta(Uns)]],0)</f>
        <v>0</v>
      </c>
      <c r="M491" s="7">
        <v>0</v>
      </c>
      <c r="N491" s="7">
        <v>0</v>
      </c>
      <c r="O491" s="7">
        <f>IFERROR(VLOOKUP(SiscoTable[[#This Row],[Código]],Hoja2!A:B,2,0)*SiscoTable[[#This Row],[Stock_actual]],0)</f>
        <v>0</v>
      </c>
      <c r="P491" s="6" t="s">
        <v>7</v>
      </c>
      <c r="Q491" s="7">
        <v>0</v>
      </c>
      <c r="R491" s="7">
        <v>0</v>
      </c>
      <c r="S491" s="7" t="s">
        <v>11927</v>
      </c>
      <c r="BI491"/>
      <c r="BJ491"/>
    </row>
    <row r="492" spans="2:62" x14ac:dyDescent="0.4">
      <c r="B492" s="1">
        <v>10627</v>
      </c>
      <c r="C492" s="6" t="s">
        <v>8</v>
      </c>
      <c r="D492" s="6" t="s">
        <v>8</v>
      </c>
      <c r="E492" s="6" t="s">
        <v>3268</v>
      </c>
      <c r="F492" s="6" t="s">
        <v>3269</v>
      </c>
      <c r="G492" s="6" t="s">
        <v>4590</v>
      </c>
      <c r="H492" s="6" t="s">
        <v>3272</v>
      </c>
      <c r="I492" s="6" t="s">
        <v>4622</v>
      </c>
      <c r="J492" s="6" t="s">
        <v>5</v>
      </c>
      <c r="K492" s="7">
        <v>0</v>
      </c>
      <c r="L492" s="7">
        <f>IFERROR(VLOOKUP(SiscoTable[[#This Row],[Código]],Hoja2!A:B,2,0)*SiscoTable[[#This Row],[Provta(Uns)]],0)</f>
        <v>0</v>
      </c>
      <c r="M492" s="7">
        <v>0</v>
      </c>
      <c r="N492" s="7">
        <v>0</v>
      </c>
      <c r="O492" s="7">
        <f>IFERROR(VLOOKUP(SiscoTable[[#This Row],[Código]],Hoja2!A:B,2,0)*SiscoTable[[#This Row],[Stock_actual]],0)</f>
        <v>0</v>
      </c>
      <c r="P492" s="6" t="s">
        <v>7</v>
      </c>
      <c r="Q492" s="7">
        <v>0</v>
      </c>
      <c r="R492" s="7">
        <v>0</v>
      </c>
      <c r="S492" s="7" t="s">
        <v>11927</v>
      </c>
      <c r="BI492"/>
      <c r="BJ492"/>
    </row>
    <row r="493" spans="2:62" x14ac:dyDescent="0.4">
      <c r="B493" s="1">
        <v>10628</v>
      </c>
      <c r="C493" s="6" t="s">
        <v>8</v>
      </c>
      <c r="D493" s="6" t="s">
        <v>8</v>
      </c>
      <c r="E493" s="6" t="s">
        <v>3268</v>
      </c>
      <c r="F493" s="6" t="s">
        <v>3269</v>
      </c>
      <c r="G493" s="6" t="s">
        <v>4590</v>
      </c>
      <c r="H493" s="6" t="s">
        <v>3272</v>
      </c>
      <c r="I493" s="6" t="s">
        <v>4623</v>
      </c>
      <c r="J493" s="6" t="s">
        <v>5</v>
      </c>
      <c r="K493" s="7">
        <v>0</v>
      </c>
      <c r="L493" s="7">
        <f>IFERROR(VLOOKUP(SiscoTable[[#This Row],[Código]],Hoja2!A:B,2,0)*SiscoTable[[#This Row],[Provta(Uns)]],0)</f>
        <v>0</v>
      </c>
      <c r="M493" s="7">
        <v>0</v>
      </c>
      <c r="N493" s="7">
        <v>0</v>
      </c>
      <c r="O493" s="7">
        <f>IFERROR(VLOOKUP(SiscoTable[[#This Row],[Código]],Hoja2!A:B,2,0)*SiscoTable[[#This Row],[Stock_actual]],0)</f>
        <v>0</v>
      </c>
      <c r="P493" s="6" t="s">
        <v>7</v>
      </c>
      <c r="Q493" s="7">
        <v>0</v>
      </c>
      <c r="R493" s="7">
        <v>0</v>
      </c>
      <c r="S493" s="7" t="s">
        <v>11927</v>
      </c>
      <c r="BI493"/>
      <c r="BJ493"/>
    </row>
    <row r="494" spans="2:62" x14ac:dyDescent="0.4">
      <c r="B494" s="1">
        <v>10629</v>
      </c>
      <c r="C494" s="6" t="s">
        <v>8</v>
      </c>
      <c r="D494" s="6" t="s">
        <v>8</v>
      </c>
      <c r="E494" s="6" t="s">
        <v>3268</v>
      </c>
      <c r="F494" s="6" t="s">
        <v>3269</v>
      </c>
      <c r="G494" s="6" t="s">
        <v>4590</v>
      </c>
      <c r="H494" s="6" t="s">
        <v>3272</v>
      </c>
      <c r="I494" s="6" t="s">
        <v>4624</v>
      </c>
      <c r="J494" s="6" t="s">
        <v>5</v>
      </c>
      <c r="K494" s="7">
        <v>0</v>
      </c>
      <c r="L494" s="7">
        <f>IFERROR(VLOOKUP(SiscoTable[[#This Row],[Código]],Hoja2!A:B,2,0)*SiscoTable[[#This Row],[Provta(Uns)]],0)</f>
        <v>0</v>
      </c>
      <c r="M494" s="7">
        <v>0</v>
      </c>
      <c r="N494" s="7">
        <v>0</v>
      </c>
      <c r="O494" s="7">
        <f>IFERROR(VLOOKUP(SiscoTable[[#This Row],[Código]],Hoja2!A:B,2,0)*SiscoTable[[#This Row],[Stock_actual]],0)</f>
        <v>0</v>
      </c>
      <c r="P494" s="6" t="s">
        <v>7</v>
      </c>
      <c r="Q494" s="7">
        <v>0</v>
      </c>
      <c r="R494" s="7">
        <v>0</v>
      </c>
      <c r="S494" s="7" t="s">
        <v>11927</v>
      </c>
      <c r="BI494"/>
      <c r="BJ494"/>
    </row>
    <row r="495" spans="2:62" x14ac:dyDescent="0.4">
      <c r="B495" s="1">
        <v>10630</v>
      </c>
      <c r="C495" s="6" t="s">
        <v>8</v>
      </c>
      <c r="D495" s="6" t="s">
        <v>8</v>
      </c>
      <c r="E495" s="6" t="s">
        <v>3268</v>
      </c>
      <c r="F495" s="6" t="s">
        <v>3269</v>
      </c>
      <c r="G495" s="6" t="s">
        <v>4590</v>
      </c>
      <c r="H495" s="6" t="s">
        <v>3272</v>
      </c>
      <c r="I495" s="6" t="s">
        <v>4625</v>
      </c>
      <c r="J495" s="6" t="s">
        <v>5</v>
      </c>
      <c r="K495" s="7">
        <v>0</v>
      </c>
      <c r="L495" s="7">
        <f>IFERROR(VLOOKUP(SiscoTable[[#This Row],[Código]],Hoja2!A:B,2,0)*SiscoTable[[#This Row],[Provta(Uns)]],0)</f>
        <v>0</v>
      </c>
      <c r="M495" s="7">
        <v>0</v>
      </c>
      <c r="N495" s="7">
        <v>0</v>
      </c>
      <c r="O495" s="7">
        <f>IFERROR(VLOOKUP(SiscoTable[[#This Row],[Código]],Hoja2!A:B,2,0)*SiscoTable[[#This Row],[Stock_actual]],0)</f>
        <v>0</v>
      </c>
      <c r="P495" s="6" t="s">
        <v>7</v>
      </c>
      <c r="Q495" s="7">
        <v>0</v>
      </c>
      <c r="R495" s="7">
        <v>0</v>
      </c>
      <c r="S495" s="7" t="s">
        <v>11927</v>
      </c>
      <c r="BI495"/>
      <c r="BJ495"/>
    </row>
    <row r="496" spans="2:62" x14ac:dyDescent="0.4">
      <c r="B496" s="1">
        <v>10631</v>
      </c>
      <c r="C496" s="6" t="s">
        <v>8</v>
      </c>
      <c r="D496" s="6" t="s">
        <v>8</v>
      </c>
      <c r="E496" s="6" t="s">
        <v>3268</v>
      </c>
      <c r="F496" s="6" t="s">
        <v>3269</v>
      </c>
      <c r="G496" s="6" t="s">
        <v>4590</v>
      </c>
      <c r="H496" s="6" t="s">
        <v>3272</v>
      </c>
      <c r="I496" s="6" t="s">
        <v>4626</v>
      </c>
      <c r="J496" s="6" t="s">
        <v>5</v>
      </c>
      <c r="K496" s="7">
        <v>0</v>
      </c>
      <c r="L496" s="7">
        <f>IFERROR(VLOOKUP(SiscoTable[[#This Row],[Código]],Hoja2!A:B,2,0)*SiscoTable[[#This Row],[Provta(Uns)]],0)</f>
        <v>0</v>
      </c>
      <c r="M496" s="7">
        <v>0</v>
      </c>
      <c r="N496" s="7">
        <v>0</v>
      </c>
      <c r="O496" s="7">
        <f>IFERROR(VLOOKUP(SiscoTable[[#This Row],[Código]],Hoja2!A:B,2,0)*SiscoTable[[#This Row],[Stock_actual]],0)</f>
        <v>0</v>
      </c>
      <c r="P496" s="6" t="s">
        <v>7</v>
      </c>
      <c r="Q496" s="7">
        <v>0</v>
      </c>
      <c r="R496" s="7">
        <v>0</v>
      </c>
      <c r="S496" s="7" t="s">
        <v>11927</v>
      </c>
      <c r="BI496"/>
      <c r="BJ496"/>
    </row>
    <row r="497" spans="2:62" x14ac:dyDescent="0.4">
      <c r="B497" s="1">
        <v>10632</v>
      </c>
      <c r="C497" s="6" t="s">
        <v>8</v>
      </c>
      <c r="D497" s="6" t="s">
        <v>8</v>
      </c>
      <c r="E497" s="6" t="s">
        <v>3268</v>
      </c>
      <c r="F497" s="6" t="s">
        <v>3269</v>
      </c>
      <c r="G497" s="6" t="s">
        <v>4590</v>
      </c>
      <c r="H497" s="6" t="s">
        <v>3272</v>
      </c>
      <c r="I497" s="6" t="s">
        <v>4627</v>
      </c>
      <c r="J497" s="6" t="s">
        <v>5</v>
      </c>
      <c r="K497" s="7">
        <v>0</v>
      </c>
      <c r="L497" s="7">
        <f>IFERROR(VLOOKUP(SiscoTable[[#This Row],[Código]],Hoja2!A:B,2,0)*SiscoTable[[#This Row],[Provta(Uns)]],0)</f>
        <v>0</v>
      </c>
      <c r="M497" s="7">
        <v>0</v>
      </c>
      <c r="N497" s="7">
        <v>0</v>
      </c>
      <c r="O497" s="7">
        <f>IFERROR(VLOOKUP(SiscoTable[[#This Row],[Código]],Hoja2!A:B,2,0)*SiscoTable[[#This Row],[Stock_actual]],0)</f>
        <v>0</v>
      </c>
      <c r="P497" s="6" t="s">
        <v>7</v>
      </c>
      <c r="Q497" s="7">
        <v>0</v>
      </c>
      <c r="R497" s="7">
        <v>0</v>
      </c>
      <c r="S497" s="7" t="s">
        <v>11927</v>
      </c>
      <c r="BI497"/>
      <c r="BJ497"/>
    </row>
    <row r="498" spans="2:62" x14ac:dyDescent="0.4">
      <c r="B498" s="1">
        <v>10633</v>
      </c>
      <c r="C498" s="6" t="s">
        <v>8</v>
      </c>
      <c r="D498" s="6" t="s">
        <v>8</v>
      </c>
      <c r="E498" s="6" t="s">
        <v>3268</v>
      </c>
      <c r="F498" s="6" t="s">
        <v>3269</v>
      </c>
      <c r="G498" s="6" t="s">
        <v>4590</v>
      </c>
      <c r="H498" s="6" t="s">
        <v>3272</v>
      </c>
      <c r="I498" s="6" t="s">
        <v>4628</v>
      </c>
      <c r="J498" s="6" t="s">
        <v>5</v>
      </c>
      <c r="K498" s="7">
        <v>0</v>
      </c>
      <c r="L498" s="7">
        <f>IFERROR(VLOOKUP(SiscoTable[[#This Row],[Código]],Hoja2!A:B,2,0)*SiscoTable[[#This Row],[Provta(Uns)]],0)</f>
        <v>0</v>
      </c>
      <c r="M498" s="7">
        <v>0</v>
      </c>
      <c r="N498" s="7">
        <v>0</v>
      </c>
      <c r="O498" s="7">
        <f>IFERROR(VLOOKUP(SiscoTable[[#This Row],[Código]],Hoja2!A:B,2,0)*SiscoTable[[#This Row],[Stock_actual]],0)</f>
        <v>0</v>
      </c>
      <c r="P498" s="6" t="s">
        <v>7</v>
      </c>
      <c r="Q498" s="7">
        <v>0</v>
      </c>
      <c r="R498" s="7">
        <v>0</v>
      </c>
      <c r="S498" s="7" t="s">
        <v>11927</v>
      </c>
      <c r="BI498"/>
      <c r="BJ498"/>
    </row>
    <row r="499" spans="2:62" x14ac:dyDescent="0.4">
      <c r="B499" s="1">
        <v>10634</v>
      </c>
      <c r="C499" s="6" t="s">
        <v>8</v>
      </c>
      <c r="D499" s="6" t="s">
        <v>8</v>
      </c>
      <c r="E499" s="6" t="s">
        <v>3268</v>
      </c>
      <c r="F499" s="6" t="s">
        <v>3269</v>
      </c>
      <c r="G499" s="6" t="s">
        <v>4590</v>
      </c>
      <c r="H499" s="6" t="s">
        <v>3272</v>
      </c>
      <c r="I499" s="6" t="s">
        <v>4629</v>
      </c>
      <c r="J499" s="6" t="s">
        <v>496</v>
      </c>
      <c r="K499" s="7">
        <v>0</v>
      </c>
      <c r="L499" s="7">
        <f>IFERROR(VLOOKUP(SiscoTable[[#This Row],[Código]],Hoja2!A:B,2,0)*SiscoTable[[#This Row],[Provta(Uns)]],0)</f>
        <v>0</v>
      </c>
      <c r="M499" s="7">
        <v>0</v>
      </c>
      <c r="N499" s="7">
        <v>0</v>
      </c>
      <c r="O499" s="7">
        <f>IFERROR(VLOOKUP(SiscoTable[[#This Row],[Código]],Hoja2!A:B,2,0)*SiscoTable[[#This Row],[Stock_actual]],0)</f>
        <v>0</v>
      </c>
      <c r="P499" s="6" t="s">
        <v>7</v>
      </c>
      <c r="Q499" s="7">
        <v>0</v>
      </c>
      <c r="R499" s="7">
        <v>0</v>
      </c>
      <c r="S499" s="7" t="s">
        <v>11927</v>
      </c>
      <c r="BI499"/>
      <c r="BJ499"/>
    </row>
    <row r="500" spans="2:62" x14ac:dyDescent="0.4">
      <c r="B500" s="1">
        <v>10635</v>
      </c>
      <c r="C500" s="6" t="s">
        <v>8</v>
      </c>
      <c r="D500" s="6" t="s">
        <v>8</v>
      </c>
      <c r="E500" s="6" t="s">
        <v>3268</v>
      </c>
      <c r="F500" s="6" t="s">
        <v>3269</v>
      </c>
      <c r="G500" s="6" t="s">
        <v>4590</v>
      </c>
      <c r="H500" s="6" t="s">
        <v>3272</v>
      </c>
      <c r="I500" s="6" t="s">
        <v>4630</v>
      </c>
      <c r="J500" s="6" t="s">
        <v>496</v>
      </c>
      <c r="K500" s="7">
        <v>0</v>
      </c>
      <c r="L500" s="7">
        <f>IFERROR(VLOOKUP(SiscoTable[[#This Row],[Código]],Hoja2!A:B,2,0)*SiscoTable[[#This Row],[Provta(Uns)]],0)</f>
        <v>0</v>
      </c>
      <c r="M500" s="7">
        <v>0</v>
      </c>
      <c r="N500" s="7">
        <v>0</v>
      </c>
      <c r="O500" s="7">
        <f>IFERROR(VLOOKUP(SiscoTable[[#This Row],[Código]],Hoja2!A:B,2,0)*SiscoTable[[#This Row],[Stock_actual]],0)</f>
        <v>0</v>
      </c>
      <c r="P500" s="6" t="s">
        <v>7</v>
      </c>
      <c r="Q500" s="7">
        <v>0</v>
      </c>
      <c r="R500" s="7">
        <v>0</v>
      </c>
      <c r="S500" s="7" t="s">
        <v>11927</v>
      </c>
      <c r="BI500"/>
      <c r="BJ500"/>
    </row>
    <row r="501" spans="2:62" x14ac:dyDescent="0.4">
      <c r="B501" s="1">
        <v>10636</v>
      </c>
      <c r="C501" s="6" t="s">
        <v>25</v>
      </c>
      <c r="D501" s="6" t="s">
        <v>25</v>
      </c>
      <c r="E501" s="6" t="s">
        <v>3268</v>
      </c>
      <c r="F501" s="6" t="s">
        <v>3269</v>
      </c>
      <c r="G501" s="6" t="s">
        <v>4590</v>
      </c>
      <c r="H501" s="6" t="s">
        <v>3272</v>
      </c>
      <c r="I501" s="6" t="s">
        <v>4596</v>
      </c>
      <c r="J501" s="6" t="s">
        <v>5</v>
      </c>
      <c r="K501" s="7">
        <v>39.33</v>
      </c>
      <c r="L501" s="7">
        <f>IFERROR(VLOOKUP(SiscoTable[[#This Row],[Código]],Hoja2!A:B,2,0)*SiscoTable[[#This Row],[Provta(Uns)]],0)</f>
        <v>188.78399999999999</v>
      </c>
      <c r="M501" s="7">
        <v>0</v>
      </c>
      <c r="N501" s="7">
        <v>1</v>
      </c>
      <c r="O501" s="7">
        <f>IFERROR(VLOOKUP(SiscoTable[[#This Row],[Código]],Hoja2!A:B,2,0)*SiscoTable[[#This Row],[Stock_actual]],0)</f>
        <v>4.8</v>
      </c>
      <c r="P501" s="6" t="s">
        <v>24</v>
      </c>
      <c r="Q501" s="7">
        <v>43</v>
      </c>
      <c r="R501" s="7">
        <v>78.91</v>
      </c>
      <c r="S501" s="7" t="s">
        <v>11927</v>
      </c>
      <c r="BI501"/>
      <c r="BJ501"/>
    </row>
    <row r="502" spans="2:62" x14ac:dyDescent="0.4">
      <c r="B502" s="1">
        <v>10637</v>
      </c>
      <c r="C502" s="6" t="s">
        <v>8</v>
      </c>
      <c r="D502" s="6" t="s">
        <v>8</v>
      </c>
      <c r="E502" s="6" t="s">
        <v>3268</v>
      </c>
      <c r="F502" s="6" t="s">
        <v>3269</v>
      </c>
      <c r="G502" s="6" t="s">
        <v>4590</v>
      </c>
      <c r="H502" s="6" t="s">
        <v>3272</v>
      </c>
      <c r="I502" s="6" t="s">
        <v>4631</v>
      </c>
      <c r="J502" s="6" t="s">
        <v>5</v>
      </c>
      <c r="K502" s="7">
        <v>0</v>
      </c>
      <c r="L502" s="7">
        <f>IFERROR(VLOOKUP(SiscoTable[[#This Row],[Código]],Hoja2!A:B,2,0)*SiscoTable[[#This Row],[Provta(Uns)]],0)</f>
        <v>0</v>
      </c>
      <c r="M502" s="7">
        <v>0</v>
      </c>
      <c r="N502" s="7">
        <v>0</v>
      </c>
      <c r="O502" s="7">
        <f>IFERROR(VLOOKUP(SiscoTable[[#This Row],[Código]],Hoja2!A:B,2,0)*SiscoTable[[#This Row],[Stock_actual]],0)</f>
        <v>0</v>
      </c>
      <c r="P502" s="6" t="s">
        <v>7</v>
      </c>
      <c r="Q502" s="7">
        <v>0</v>
      </c>
      <c r="R502" s="7">
        <v>0</v>
      </c>
      <c r="S502" s="7" t="s">
        <v>11927</v>
      </c>
      <c r="BI502"/>
      <c r="BJ502"/>
    </row>
    <row r="503" spans="2:62" x14ac:dyDescent="0.4">
      <c r="B503" s="1">
        <v>10638</v>
      </c>
      <c r="C503" s="6" t="s">
        <v>8</v>
      </c>
      <c r="D503" s="6" t="s">
        <v>8</v>
      </c>
      <c r="E503" s="6" t="s">
        <v>3268</v>
      </c>
      <c r="F503" s="6" t="s">
        <v>3269</v>
      </c>
      <c r="G503" s="6" t="s">
        <v>4590</v>
      </c>
      <c r="H503" s="6" t="s">
        <v>3272</v>
      </c>
      <c r="I503" s="6" t="s">
        <v>4632</v>
      </c>
      <c r="J503" s="6" t="s">
        <v>496</v>
      </c>
      <c r="K503" s="7">
        <v>0</v>
      </c>
      <c r="L503" s="7">
        <f>IFERROR(VLOOKUP(SiscoTable[[#This Row],[Código]],Hoja2!A:B,2,0)*SiscoTable[[#This Row],[Provta(Uns)]],0)</f>
        <v>0</v>
      </c>
      <c r="M503" s="7">
        <v>0</v>
      </c>
      <c r="N503" s="7">
        <v>0</v>
      </c>
      <c r="O503" s="7">
        <f>IFERROR(VLOOKUP(SiscoTable[[#This Row],[Código]],Hoja2!A:B,2,0)*SiscoTable[[#This Row],[Stock_actual]],0)</f>
        <v>0</v>
      </c>
      <c r="P503" s="6" t="s">
        <v>7</v>
      </c>
      <c r="Q503" s="7">
        <v>0</v>
      </c>
      <c r="R503" s="7">
        <v>0</v>
      </c>
      <c r="S503" s="7" t="s">
        <v>11927</v>
      </c>
      <c r="BI503"/>
      <c r="BJ503"/>
    </row>
    <row r="504" spans="2:62" x14ac:dyDescent="0.4">
      <c r="B504" s="1">
        <v>10639</v>
      </c>
      <c r="C504" s="6" t="s">
        <v>8</v>
      </c>
      <c r="D504" s="6" t="s">
        <v>8</v>
      </c>
      <c r="E504" s="6" t="s">
        <v>3268</v>
      </c>
      <c r="F504" s="6" t="s">
        <v>3269</v>
      </c>
      <c r="G504" s="6" t="s">
        <v>4590</v>
      </c>
      <c r="H504" s="6" t="s">
        <v>3415</v>
      </c>
      <c r="I504" s="6" t="s">
        <v>4633</v>
      </c>
      <c r="J504" s="6" t="s">
        <v>5</v>
      </c>
      <c r="K504" s="7">
        <v>0</v>
      </c>
      <c r="L504" s="7">
        <f>IFERROR(VLOOKUP(SiscoTable[[#This Row],[Código]],Hoja2!A:B,2,0)*SiscoTable[[#This Row],[Provta(Uns)]],0)</f>
        <v>0</v>
      </c>
      <c r="M504" s="7">
        <v>0</v>
      </c>
      <c r="N504" s="7">
        <v>0</v>
      </c>
      <c r="O504" s="7">
        <f>IFERROR(VLOOKUP(SiscoTable[[#This Row],[Código]],Hoja2!A:B,2,0)*SiscoTable[[#This Row],[Stock_actual]],0)</f>
        <v>0</v>
      </c>
      <c r="P504" s="6" t="s">
        <v>7</v>
      </c>
      <c r="Q504" s="7">
        <v>0</v>
      </c>
      <c r="R504" s="7">
        <v>0</v>
      </c>
      <c r="S504" s="7" t="s">
        <v>11927</v>
      </c>
      <c r="BI504"/>
      <c r="BJ504"/>
    </row>
    <row r="505" spans="2:62" x14ac:dyDescent="0.4">
      <c r="B505" s="1">
        <v>10640</v>
      </c>
      <c r="C505" s="6" t="s">
        <v>8</v>
      </c>
      <c r="D505" s="6" t="s">
        <v>8</v>
      </c>
      <c r="E505" s="6" t="s">
        <v>3268</v>
      </c>
      <c r="F505" s="6" t="s">
        <v>3269</v>
      </c>
      <c r="G505" s="6" t="s">
        <v>4590</v>
      </c>
      <c r="H505" s="6" t="s">
        <v>3415</v>
      </c>
      <c r="I505" s="6" t="s">
        <v>4634</v>
      </c>
      <c r="J505" s="6" t="s">
        <v>5</v>
      </c>
      <c r="K505" s="7">
        <v>0</v>
      </c>
      <c r="L505" s="7">
        <f>IFERROR(VLOOKUP(SiscoTable[[#This Row],[Código]],Hoja2!A:B,2,0)*SiscoTable[[#This Row],[Provta(Uns)]],0)</f>
        <v>0</v>
      </c>
      <c r="M505" s="7">
        <v>0</v>
      </c>
      <c r="N505" s="7">
        <v>0</v>
      </c>
      <c r="O505" s="7">
        <f>IFERROR(VLOOKUP(SiscoTable[[#This Row],[Código]],Hoja2!A:B,2,0)*SiscoTable[[#This Row],[Stock_actual]],0)</f>
        <v>0</v>
      </c>
      <c r="P505" s="6" t="s">
        <v>7</v>
      </c>
      <c r="Q505" s="7">
        <v>0</v>
      </c>
      <c r="R505" s="7">
        <v>0</v>
      </c>
      <c r="S505" s="7" t="s">
        <v>11927</v>
      </c>
      <c r="BI505"/>
      <c r="BJ505"/>
    </row>
    <row r="506" spans="2:62" x14ac:dyDescent="0.4">
      <c r="B506" s="1">
        <v>10641</v>
      </c>
      <c r="C506" s="6" t="s">
        <v>8</v>
      </c>
      <c r="D506" s="6" t="s">
        <v>8</v>
      </c>
      <c r="E506" s="6" t="s">
        <v>3268</v>
      </c>
      <c r="F506" s="6" t="s">
        <v>3269</v>
      </c>
      <c r="G506" s="6" t="s">
        <v>4590</v>
      </c>
      <c r="H506" s="6" t="s">
        <v>3415</v>
      </c>
      <c r="I506" s="6" t="s">
        <v>4635</v>
      </c>
      <c r="J506" s="6" t="s">
        <v>5</v>
      </c>
      <c r="K506" s="7">
        <v>0.17</v>
      </c>
      <c r="L506" s="7">
        <f>IFERROR(VLOOKUP(SiscoTable[[#This Row],[Código]],Hoja2!A:B,2,0)*SiscoTable[[#This Row],[Provta(Uns)]],0)</f>
        <v>1.1220000000000001</v>
      </c>
      <c r="M506" s="7">
        <v>0</v>
      </c>
      <c r="N506" s="7">
        <v>0</v>
      </c>
      <c r="O506" s="7">
        <f>IFERROR(VLOOKUP(SiscoTable[[#This Row],[Código]],Hoja2!A:B,2,0)*SiscoTable[[#This Row],[Stock_actual]],0)</f>
        <v>0</v>
      </c>
      <c r="P506" s="6" t="s">
        <v>7</v>
      </c>
      <c r="Q506" s="7">
        <v>0</v>
      </c>
      <c r="R506" s="7">
        <v>0</v>
      </c>
      <c r="S506" s="7" t="s">
        <v>11927</v>
      </c>
      <c r="BI506"/>
      <c r="BJ506"/>
    </row>
    <row r="507" spans="2:62" x14ac:dyDescent="0.4">
      <c r="B507" s="1">
        <v>10642</v>
      </c>
      <c r="C507" s="6" t="s">
        <v>8</v>
      </c>
      <c r="D507" s="6" t="s">
        <v>8</v>
      </c>
      <c r="E507" s="6" t="s">
        <v>3268</v>
      </c>
      <c r="F507" s="6" t="s">
        <v>3269</v>
      </c>
      <c r="G507" s="6" t="s">
        <v>4590</v>
      </c>
      <c r="H507" s="6" t="s">
        <v>3415</v>
      </c>
      <c r="I507" s="6" t="s">
        <v>4636</v>
      </c>
      <c r="J507" s="6" t="s">
        <v>5</v>
      </c>
      <c r="K507" s="7">
        <v>0</v>
      </c>
      <c r="L507" s="7">
        <f>IFERROR(VLOOKUP(SiscoTable[[#This Row],[Código]],Hoja2!A:B,2,0)*SiscoTable[[#This Row],[Provta(Uns)]],0)</f>
        <v>0</v>
      </c>
      <c r="M507" s="7">
        <v>0</v>
      </c>
      <c r="N507" s="7">
        <v>0</v>
      </c>
      <c r="O507" s="7">
        <f>IFERROR(VLOOKUP(SiscoTable[[#This Row],[Código]],Hoja2!A:B,2,0)*SiscoTable[[#This Row],[Stock_actual]],0)</f>
        <v>0</v>
      </c>
      <c r="P507" s="6" t="s">
        <v>7</v>
      </c>
      <c r="Q507" s="7">
        <v>0</v>
      </c>
      <c r="R507" s="7">
        <v>0</v>
      </c>
      <c r="S507" s="7" t="s">
        <v>11927</v>
      </c>
      <c r="BI507"/>
      <c r="BJ507"/>
    </row>
    <row r="508" spans="2:62" x14ac:dyDescent="0.4">
      <c r="B508" s="1">
        <v>10643</v>
      </c>
      <c r="C508" s="6" t="s">
        <v>8</v>
      </c>
      <c r="D508" s="6" t="s">
        <v>8</v>
      </c>
      <c r="E508" s="6" t="s">
        <v>3268</v>
      </c>
      <c r="F508" s="6" t="s">
        <v>3269</v>
      </c>
      <c r="G508" s="6" t="s">
        <v>4590</v>
      </c>
      <c r="H508" s="6" t="s">
        <v>3415</v>
      </c>
      <c r="I508" s="6" t="s">
        <v>4637</v>
      </c>
      <c r="J508" s="6" t="s">
        <v>5</v>
      </c>
      <c r="K508" s="7">
        <v>0</v>
      </c>
      <c r="L508" s="7">
        <f>IFERROR(VLOOKUP(SiscoTable[[#This Row],[Código]],Hoja2!A:B,2,0)*SiscoTable[[#This Row],[Provta(Uns)]],0)</f>
        <v>0</v>
      </c>
      <c r="M508" s="7">
        <v>0</v>
      </c>
      <c r="N508" s="7">
        <v>0</v>
      </c>
      <c r="O508" s="7">
        <f>IFERROR(VLOOKUP(SiscoTable[[#This Row],[Código]],Hoja2!A:B,2,0)*SiscoTable[[#This Row],[Stock_actual]],0)</f>
        <v>0</v>
      </c>
      <c r="P508" s="6" t="s">
        <v>7</v>
      </c>
      <c r="Q508" s="7">
        <v>0</v>
      </c>
      <c r="R508" s="7">
        <v>0</v>
      </c>
      <c r="S508" s="7" t="s">
        <v>11927</v>
      </c>
      <c r="BI508"/>
      <c r="BJ508"/>
    </row>
    <row r="509" spans="2:62" x14ac:dyDescent="0.4">
      <c r="B509" s="1">
        <v>10644</v>
      </c>
      <c r="C509" s="6" t="s">
        <v>8</v>
      </c>
      <c r="D509" s="6" t="s">
        <v>8</v>
      </c>
      <c r="E509" s="6" t="s">
        <v>3268</v>
      </c>
      <c r="F509" s="6" t="s">
        <v>3269</v>
      </c>
      <c r="G509" s="6" t="s">
        <v>4590</v>
      </c>
      <c r="H509" s="6" t="s">
        <v>3415</v>
      </c>
      <c r="I509" s="6" t="s">
        <v>4638</v>
      </c>
      <c r="J509" s="6" t="s">
        <v>5</v>
      </c>
      <c r="K509" s="7">
        <v>0</v>
      </c>
      <c r="L509" s="7">
        <f>IFERROR(VLOOKUP(SiscoTable[[#This Row],[Código]],Hoja2!A:B,2,0)*SiscoTable[[#This Row],[Provta(Uns)]],0)</f>
        <v>0</v>
      </c>
      <c r="M509" s="7">
        <v>0</v>
      </c>
      <c r="N509" s="7">
        <v>0</v>
      </c>
      <c r="O509" s="7">
        <f>IFERROR(VLOOKUP(SiscoTable[[#This Row],[Código]],Hoja2!A:B,2,0)*SiscoTable[[#This Row],[Stock_actual]],0)</f>
        <v>0</v>
      </c>
      <c r="P509" s="6" t="s">
        <v>7</v>
      </c>
      <c r="Q509" s="7">
        <v>0</v>
      </c>
      <c r="R509" s="7">
        <v>0</v>
      </c>
      <c r="S509" s="7" t="s">
        <v>11927</v>
      </c>
      <c r="BI509"/>
      <c r="BJ509"/>
    </row>
    <row r="510" spans="2:62" x14ac:dyDescent="0.4">
      <c r="B510" s="1">
        <v>10645</v>
      </c>
      <c r="C510" s="6" t="s">
        <v>8</v>
      </c>
      <c r="D510" s="6" t="s">
        <v>8</v>
      </c>
      <c r="E510" s="6" t="s">
        <v>3268</v>
      </c>
      <c r="F510" s="6" t="s">
        <v>3269</v>
      </c>
      <c r="G510" s="6" t="s">
        <v>4590</v>
      </c>
      <c r="H510" s="6" t="s">
        <v>3415</v>
      </c>
      <c r="I510" s="6" t="s">
        <v>4639</v>
      </c>
      <c r="J510" s="6" t="s">
        <v>496</v>
      </c>
      <c r="K510" s="7">
        <v>0</v>
      </c>
      <c r="L510" s="7">
        <f>IFERROR(VLOOKUP(SiscoTable[[#This Row],[Código]],Hoja2!A:B,2,0)*SiscoTable[[#This Row],[Provta(Uns)]],0)</f>
        <v>0</v>
      </c>
      <c r="M510" s="7">
        <v>0</v>
      </c>
      <c r="N510" s="7">
        <v>0</v>
      </c>
      <c r="O510" s="7">
        <f>IFERROR(VLOOKUP(SiscoTable[[#This Row],[Código]],Hoja2!A:B,2,0)*SiscoTable[[#This Row],[Stock_actual]],0)</f>
        <v>0</v>
      </c>
      <c r="P510" s="6" t="s">
        <v>7</v>
      </c>
      <c r="Q510" s="7">
        <v>0</v>
      </c>
      <c r="R510" s="7">
        <v>0</v>
      </c>
      <c r="S510" s="7" t="s">
        <v>11927</v>
      </c>
      <c r="BI510"/>
      <c r="BJ510"/>
    </row>
    <row r="511" spans="2:62" x14ac:dyDescent="0.4">
      <c r="B511" s="1">
        <v>10646</v>
      </c>
      <c r="C511" s="6" t="s">
        <v>8</v>
      </c>
      <c r="D511" s="6" t="s">
        <v>8</v>
      </c>
      <c r="E511" s="6" t="s">
        <v>3268</v>
      </c>
      <c r="F511" s="6" t="s">
        <v>3269</v>
      </c>
      <c r="G511" s="6" t="s">
        <v>4590</v>
      </c>
      <c r="H511" s="6" t="s">
        <v>3415</v>
      </c>
      <c r="I511" s="6" t="s">
        <v>4640</v>
      </c>
      <c r="J511" s="6" t="s">
        <v>496</v>
      </c>
      <c r="K511" s="7">
        <v>0</v>
      </c>
      <c r="L511" s="7">
        <f>IFERROR(VLOOKUP(SiscoTable[[#This Row],[Código]],Hoja2!A:B,2,0)*SiscoTable[[#This Row],[Provta(Uns)]],0)</f>
        <v>0</v>
      </c>
      <c r="M511" s="7">
        <v>0</v>
      </c>
      <c r="N511" s="7">
        <v>0</v>
      </c>
      <c r="O511" s="7">
        <f>IFERROR(VLOOKUP(SiscoTable[[#This Row],[Código]],Hoja2!A:B,2,0)*SiscoTable[[#This Row],[Stock_actual]],0)</f>
        <v>0</v>
      </c>
      <c r="P511" s="6" t="s">
        <v>7</v>
      </c>
      <c r="Q511" s="7">
        <v>0</v>
      </c>
      <c r="R511" s="7">
        <v>0</v>
      </c>
      <c r="S511" s="7" t="s">
        <v>11927</v>
      </c>
      <c r="BI511"/>
      <c r="BJ511"/>
    </row>
    <row r="512" spans="2:62" x14ac:dyDescent="0.4">
      <c r="B512" s="1">
        <v>10647</v>
      </c>
      <c r="C512" s="6" t="s">
        <v>8</v>
      </c>
      <c r="D512" s="6" t="s">
        <v>8</v>
      </c>
      <c r="E512" s="6" t="s">
        <v>3268</v>
      </c>
      <c r="F512" s="6" t="s">
        <v>3269</v>
      </c>
      <c r="G512" s="6" t="s">
        <v>4590</v>
      </c>
      <c r="H512" s="6" t="s">
        <v>3415</v>
      </c>
      <c r="I512" s="6" t="s">
        <v>4641</v>
      </c>
      <c r="J512" s="6" t="s">
        <v>496</v>
      </c>
      <c r="K512" s="7">
        <v>0</v>
      </c>
      <c r="L512" s="7">
        <f>IFERROR(VLOOKUP(SiscoTable[[#This Row],[Código]],Hoja2!A:B,2,0)*SiscoTable[[#This Row],[Provta(Uns)]],0)</f>
        <v>0</v>
      </c>
      <c r="M512" s="7">
        <v>0</v>
      </c>
      <c r="N512" s="7">
        <v>0</v>
      </c>
      <c r="O512" s="7">
        <f>IFERROR(VLOOKUP(SiscoTable[[#This Row],[Código]],Hoja2!A:B,2,0)*SiscoTable[[#This Row],[Stock_actual]],0)</f>
        <v>0</v>
      </c>
      <c r="P512" s="6" t="s">
        <v>7</v>
      </c>
      <c r="Q512" s="7">
        <v>0</v>
      </c>
      <c r="R512" s="7">
        <v>0</v>
      </c>
      <c r="S512" s="7" t="s">
        <v>11927</v>
      </c>
      <c r="BI512"/>
      <c r="BJ512"/>
    </row>
    <row r="513" spans="2:62" x14ac:dyDescent="0.4">
      <c r="B513" s="1">
        <v>10648</v>
      </c>
      <c r="C513" s="6" t="s">
        <v>8</v>
      </c>
      <c r="D513" s="6" t="s">
        <v>8</v>
      </c>
      <c r="E513" s="6" t="s">
        <v>3268</v>
      </c>
      <c r="F513" s="6" t="s">
        <v>3269</v>
      </c>
      <c r="G513" s="6" t="s">
        <v>4590</v>
      </c>
      <c r="H513" s="6" t="s">
        <v>3415</v>
      </c>
      <c r="I513" s="6" t="s">
        <v>4642</v>
      </c>
      <c r="J513" s="6" t="s">
        <v>496</v>
      </c>
      <c r="K513" s="7">
        <v>0</v>
      </c>
      <c r="L513" s="7">
        <f>IFERROR(VLOOKUP(SiscoTable[[#This Row],[Código]],Hoja2!A:B,2,0)*SiscoTable[[#This Row],[Provta(Uns)]],0)</f>
        <v>0</v>
      </c>
      <c r="M513" s="7">
        <v>0</v>
      </c>
      <c r="N513" s="7">
        <v>0</v>
      </c>
      <c r="O513" s="7">
        <f>IFERROR(VLOOKUP(SiscoTable[[#This Row],[Código]],Hoja2!A:B,2,0)*SiscoTable[[#This Row],[Stock_actual]],0)</f>
        <v>0</v>
      </c>
      <c r="P513" s="6" t="s">
        <v>7</v>
      </c>
      <c r="Q513" s="7">
        <v>0</v>
      </c>
      <c r="R513" s="7">
        <v>0</v>
      </c>
      <c r="S513" s="7" t="s">
        <v>11927</v>
      </c>
      <c r="BI513"/>
      <c r="BJ513"/>
    </row>
    <row r="514" spans="2:62" x14ac:dyDescent="0.4">
      <c r="B514" s="1">
        <v>10649</v>
      </c>
      <c r="C514" s="6" t="s">
        <v>8</v>
      </c>
      <c r="D514" s="6" t="s">
        <v>8</v>
      </c>
      <c r="E514" s="6" t="s">
        <v>3268</v>
      </c>
      <c r="F514" s="6" t="s">
        <v>3269</v>
      </c>
      <c r="G514" s="6" t="s">
        <v>4590</v>
      </c>
      <c r="H514" s="6" t="s">
        <v>3421</v>
      </c>
      <c r="I514" s="6" t="s">
        <v>4643</v>
      </c>
      <c r="J514" s="6" t="s">
        <v>5</v>
      </c>
      <c r="K514" s="7">
        <v>0</v>
      </c>
      <c r="L514" s="7">
        <f>IFERROR(VLOOKUP(SiscoTable[[#This Row],[Código]],Hoja2!A:B,2,0)*SiscoTable[[#This Row],[Provta(Uns)]],0)</f>
        <v>0</v>
      </c>
      <c r="M514" s="7">
        <v>0</v>
      </c>
      <c r="N514" s="7">
        <v>0</v>
      </c>
      <c r="O514" s="7">
        <f>IFERROR(VLOOKUP(SiscoTable[[#This Row],[Código]],Hoja2!A:B,2,0)*SiscoTable[[#This Row],[Stock_actual]],0)</f>
        <v>0</v>
      </c>
      <c r="P514" s="6" t="s">
        <v>7</v>
      </c>
      <c r="Q514" s="7">
        <v>0</v>
      </c>
      <c r="R514" s="7">
        <v>0</v>
      </c>
      <c r="S514" s="7" t="s">
        <v>11927</v>
      </c>
      <c r="BI514"/>
      <c r="BJ514"/>
    </row>
    <row r="515" spans="2:62" x14ac:dyDescent="0.4">
      <c r="B515" s="1">
        <v>10650</v>
      </c>
      <c r="C515" s="6" t="s">
        <v>8</v>
      </c>
      <c r="D515" s="6" t="s">
        <v>8</v>
      </c>
      <c r="E515" s="6" t="s">
        <v>3268</v>
      </c>
      <c r="F515" s="6" t="s">
        <v>3269</v>
      </c>
      <c r="G515" s="6" t="s">
        <v>4590</v>
      </c>
      <c r="H515" s="6" t="s">
        <v>3421</v>
      </c>
      <c r="I515" s="6" t="s">
        <v>4644</v>
      </c>
      <c r="J515" s="6" t="s">
        <v>5</v>
      </c>
      <c r="K515" s="7">
        <v>0</v>
      </c>
      <c r="L515" s="7">
        <f>IFERROR(VLOOKUP(SiscoTable[[#This Row],[Código]],Hoja2!A:B,2,0)*SiscoTable[[#This Row],[Provta(Uns)]],0)</f>
        <v>0</v>
      </c>
      <c r="M515" s="7">
        <v>0</v>
      </c>
      <c r="N515" s="7">
        <v>0</v>
      </c>
      <c r="O515" s="7">
        <f>IFERROR(VLOOKUP(SiscoTable[[#This Row],[Código]],Hoja2!A:B,2,0)*SiscoTable[[#This Row],[Stock_actual]],0)</f>
        <v>0</v>
      </c>
      <c r="P515" s="6" t="s">
        <v>7</v>
      </c>
      <c r="Q515" s="7">
        <v>0</v>
      </c>
      <c r="R515" s="7">
        <v>0</v>
      </c>
      <c r="S515" s="7" t="s">
        <v>11927</v>
      </c>
      <c r="BI515"/>
      <c r="BJ515"/>
    </row>
    <row r="516" spans="2:62" x14ac:dyDescent="0.4">
      <c r="B516" s="1">
        <v>10651</v>
      </c>
      <c r="C516" s="6" t="s">
        <v>8</v>
      </c>
      <c r="D516" s="6" t="s">
        <v>8</v>
      </c>
      <c r="E516" s="6" t="s">
        <v>3268</v>
      </c>
      <c r="F516" s="6" t="s">
        <v>3269</v>
      </c>
      <c r="G516" s="6" t="s">
        <v>4590</v>
      </c>
      <c r="H516" s="6" t="s">
        <v>3421</v>
      </c>
      <c r="I516" s="6" t="s">
        <v>4645</v>
      </c>
      <c r="J516" s="6" t="s">
        <v>5</v>
      </c>
      <c r="K516" s="7">
        <v>0</v>
      </c>
      <c r="L516" s="7">
        <f>IFERROR(VLOOKUP(SiscoTable[[#This Row],[Código]],Hoja2!A:B,2,0)*SiscoTable[[#This Row],[Provta(Uns)]],0)</f>
        <v>0</v>
      </c>
      <c r="M516" s="7">
        <v>0</v>
      </c>
      <c r="N516" s="7">
        <v>0</v>
      </c>
      <c r="O516" s="7">
        <f>IFERROR(VLOOKUP(SiscoTable[[#This Row],[Código]],Hoja2!A:B,2,0)*SiscoTable[[#This Row],[Stock_actual]],0)</f>
        <v>0</v>
      </c>
      <c r="P516" s="6" t="s">
        <v>7</v>
      </c>
      <c r="Q516" s="7">
        <v>0</v>
      </c>
      <c r="R516" s="7">
        <v>0</v>
      </c>
      <c r="S516" s="7" t="s">
        <v>11927</v>
      </c>
      <c r="BI516"/>
      <c r="BJ516"/>
    </row>
    <row r="517" spans="2:62" x14ac:dyDescent="0.4">
      <c r="B517" s="1">
        <v>10652</v>
      </c>
      <c r="C517" s="6" t="s">
        <v>8</v>
      </c>
      <c r="D517" s="6" t="s">
        <v>8</v>
      </c>
      <c r="E517" s="6" t="s">
        <v>3268</v>
      </c>
      <c r="F517" s="6" t="s">
        <v>3269</v>
      </c>
      <c r="G517" s="6" t="s">
        <v>4590</v>
      </c>
      <c r="H517" s="6" t="s">
        <v>3421</v>
      </c>
      <c r="I517" s="6" t="s">
        <v>4646</v>
      </c>
      <c r="J517" s="6" t="s">
        <v>5</v>
      </c>
      <c r="K517" s="7">
        <v>0</v>
      </c>
      <c r="L517" s="7">
        <f>IFERROR(VLOOKUP(SiscoTable[[#This Row],[Código]],Hoja2!A:B,2,0)*SiscoTable[[#This Row],[Provta(Uns)]],0)</f>
        <v>0</v>
      </c>
      <c r="M517" s="7">
        <v>0</v>
      </c>
      <c r="N517" s="7">
        <v>0</v>
      </c>
      <c r="O517" s="7">
        <f>IFERROR(VLOOKUP(SiscoTable[[#This Row],[Código]],Hoja2!A:B,2,0)*SiscoTable[[#This Row],[Stock_actual]],0)</f>
        <v>0</v>
      </c>
      <c r="P517" s="6" t="s">
        <v>7</v>
      </c>
      <c r="Q517" s="7">
        <v>0</v>
      </c>
      <c r="R517" s="7">
        <v>0</v>
      </c>
      <c r="S517" s="7" t="s">
        <v>11927</v>
      </c>
      <c r="BI517"/>
      <c r="BJ517"/>
    </row>
    <row r="518" spans="2:62" x14ac:dyDescent="0.4">
      <c r="B518" s="1">
        <v>10653</v>
      </c>
      <c r="C518" s="6" t="s">
        <v>8</v>
      </c>
      <c r="D518" s="6" t="s">
        <v>8</v>
      </c>
      <c r="E518" s="6" t="s">
        <v>3268</v>
      </c>
      <c r="F518" s="6" t="s">
        <v>3269</v>
      </c>
      <c r="G518" s="6" t="s">
        <v>4590</v>
      </c>
      <c r="H518" s="6" t="s">
        <v>3421</v>
      </c>
      <c r="I518" s="6" t="s">
        <v>4647</v>
      </c>
      <c r="J518" s="6" t="s">
        <v>5</v>
      </c>
      <c r="K518" s="7">
        <v>0</v>
      </c>
      <c r="L518" s="7">
        <f>IFERROR(VLOOKUP(SiscoTable[[#This Row],[Código]],Hoja2!A:B,2,0)*SiscoTable[[#This Row],[Provta(Uns)]],0)</f>
        <v>0</v>
      </c>
      <c r="M518" s="7">
        <v>0</v>
      </c>
      <c r="N518" s="7">
        <v>0</v>
      </c>
      <c r="O518" s="7">
        <f>IFERROR(VLOOKUP(SiscoTable[[#This Row],[Código]],Hoja2!A:B,2,0)*SiscoTable[[#This Row],[Stock_actual]],0)</f>
        <v>0</v>
      </c>
      <c r="P518" s="6" t="s">
        <v>7</v>
      </c>
      <c r="Q518" s="7">
        <v>0</v>
      </c>
      <c r="R518" s="7">
        <v>0</v>
      </c>
      <c r="S518" s="7" t="s">
        <v>11927</v>
      </c>
      <c r="BI518"/>
      <c r="BJ518"/>
    </row>
    <row r="519" spans="2:62" x14ac:dyDescent="0.4">
      <c r="B519" s="1">
        <v>10654</v>
      </c>
      <c r="C519" s="6" t="s">
        <v>8</v>
      </c>
      <c r="D519" s="6" t="s">
        <v>8</v>
      </c>
      <c r="E519" s="6" t="s">
        <v>3268</v>
      </c>
      <c r="F519" s="6" t="s">
        <v>3269</v>
      </c>
      <c r="G519" s="6" t="s">
        <v>4590</v>
      </c>
      <c r="H519" s="6" t="s">
        <v>3421</v>
      </c>
      <c r="I519" s="6" t="s">
        <v>4648</v>
      </c>
      <c r="J519" s="6" t="s">
        <v>5</v>
      </c>
      <c r="K519" s="7">
        <v>0</v>
      </c>
      <c r="L519" s="7">
        <f>IFERROR(VLOOKUP(SiscoTable[[#This Row],[Código]],Hoja2!A:B,2,0)*SiscoTable[[#This Row],[Provta(Uns)]],0)</f>
        <v>0</v>
      </c>
      <c r="M519" s="7">
        <v>0</v>
      </c>
      <c r="N519" s="7">
        <v>0</v>
      </c>
      <c r="O519" s="7">
        <f>IFERROR(VLOOKUP(SiscoTable[[#This Row],[Código]],Hoja2!A:B,2,0)*SiscoTable[[#This Row],[Stock_actual]],0)</f>
        <v>0</v>
      </c>
      <c r="P519" s="6" t="s">
        <v>7</v>
      </c>
      <c r="Q519" s="7">
        <v>0</v>
      </c>
      <c r="R519" s="7">
        <v>0</v>
      </c>
      <c r="S519" s="7" t="s">
        <v>11927</v>
      </c>
      <c r="BI519"/>
      <c r="BJ519"/>
    </row>
    <row r="520" spans="2:62" x14ac:dyDescent="0.4">
      <c r="B520" s="1">
        <v>10655</v>
      </c>
      <c r="C520" s="6" t="s">
        <v>8</v>
      </c>
      <c r="D520" s="6" t="s">
        <v>8</v>
      </c>
      <c r="E520" s="6" t="s">
        <v>3268</v>
      </c>
      <c r="F520" s="6" t="s">
        <v>3269</v>
      </c>
      <c r="G520" s="6" t="s">
        <v>4590</v>
      </c>
      <c r="H520" s="6" t="s">
        <v>3421</v>
      </c>
      <c r="I520" s="6" t="s">
        <v>4649</v>
      </c>
      <c r="J520" s="6" t="s">
        <v>5</v>
      </c>
      <c r="K520" s="7">
        <v>0.17</v>
      </c>
      <c r="L520" s="7">
        <f>IFERROR(VLOOKUP(SiscoTable[[#This Row],[Código]],Hoja2!A:B,2,0)*SiscoTable[[#This Row],[Provta(Uns)]],0)</f>
        <v>1.2240000000000002</v>
      </c>
      <c r="M520" s="7">
        <v>0</v>
      </c>
      <c r="N520" s="7">
        <v>0</v>
      </c>
      <c r="O520" s="7">
        <f>IFERROR(VLOOKUP(SiscoTable[[#This Row],[Código]],Hoja2!A:B,2,0)*SiscoTable[[#This Row],[Stock_actual]],0)</f>
        <v>0</v>
      </c>
      <c r="P520" s="6" t="s">
        <v>7</v>
      </c>
      <c r="Q520" s="7">
        <v>0</v>
      </c>
      <c r="R520" s="7">
        <v>0</v>
      </c>
      <c r="S520" s="7" t="s">
        <v>11927</v>
      </c>
      <c r="BI520"/>
      <c r="BJ520"/>
    </row>
    <row r="521" spans="2:62" x14ac:dyDescent="0.4">
      <c r="B521" s="1">
        <v>10656</v>
      </c>
      <c r="C521" s="6" t="s">
        <v>8</v>
      </c>
      <c r="D521" s="6" t="s">
        <v>8</v>
      </c>
      <c r="E521" s="6" t="s">
        <v>3268</v>
      </c>
      <c r="F521" s="6" t="s">
        <v>3269</v>
      </c>
      <c r="G521" s="6" t="s">
        <v>4590</v>
      </c>
      <c r="H521" s="6" t="s">
        <v>3421</v>
      </c>
      <c r="I521" s="6" t="s">
        <v>4650</v>
      </c>
      <c r="J521" s="6" t="s">
        <v>5</v>
      </c>
      <c r="K521" s="7">
        <v>0</v>
      </c>
      <c r="L521" s="7">
        <f>IFERROR(VLOOKUP(SiscoTable[[#This Row],[Código]],Hoja2!A:B,2,0)*SiscoTable[[#This Row],[Provta(Uns)]],0)</f>
        <v>0</v>
      </c>
      <c r="M521" s="7">
        <v>0</v>
      </c>
      <c r="N521" s="7">
        <v>0</v>
      </c>
      <c r="O521" s="7">
        <f>IFERROR(VLOOKUP(SiscoTable[[#This Row],[Código]],Hoja2!A:B,2,0)*SiscoTable[[#This Row],[Stock_actual]],0)</f>
        <v>0</v>
      </c>
      <c r="P521" s="6" t="s">
        <v>7</v>
      </c>
      <c r="Q521" s="7">
        <v>0</v>
      </c>
      <c r="R521" s="7">
        <v>0</v>
      </c>
      <c r="S521" s="7" t="s">
        <v>11927</v>
      </c>
      <c r="BI521"/>
      <c r="BJ521"/>
    </row>
    <row r="522" spans="2:62" x14ac:dyDescent="0.4">
      <c r="B522" s="1">
        <v>10657</v>
      </c>
      <c r="C522" s="6" t="s">
        <v>8</v>
      </c>
      <c r="D522" s="6" t="s">
        <v>8</v>
      </c>
      <c r="E522" s="6" t="s">
        <v>3268</v>
      </c>
      <c r="F522" s="6" t="s">
        <v>3269</v>
      </c>
      <c r="G522" s="6" t="s">
        <v>4590</v>
      </c>
      <c r="H522" s="6" t="s">
        <v>3421</v>
      </c>
      <c r="I522" s="6" t="s">
        <v>4651</v>
      </c>
      <c r="J522" s="6" t="s">
        <v>5</v>
      </c>
      <c r="K522" s="7">
        <v>0</v>
      </c>
      <c r="L522" s="7">
        <f>IFERROR(VLOOKUP(SiscoTable[[#This Row],[Código]],Hoja2!A:B,2,0)*SiscoTable[[#This Row],[Provta(Uns)]],0)</f>
        <v>0</v>
      </c>
      <c r="M522" s="7">
        <v>0</v>
      </c>
      <c r="N522" s="7">
        <v>0</v>
      </c>
      <c r="O522" s="7">
        <f>IFERROR(VLOOKUP(SiscoTable[[#This Row],[Código]],Hoja2!A:B,2,0)*SiscoTable[[#This Row],[Stock_actual]],0)</f>
        <v>0</v>
      </c>
      <c r="P522" s="6" t="s">
        <v>7</v>
      </c>
      <c r="Q522" s="7">
        <v>0</v>
      </c>
      <c r="R522" s="7">
        <v>0</v>
      </c>
      <c r="S522" s="7" t="s">
        <v>11927</v>
      </c>
      <c r="BI522"/>
      <c r="BJ522"/>
    </row>
    <row r="523" spans="2:62" x14ac:dyDescent="0.4">
      <c r="B523" s="1">
        <v>10658</v>
      </c>
      <c r="C523" s="6" t="s">
        <v>25</v>
      </c>
      <c r="D523" s="6" t="s">
        <v>25</v>
      </c>
      <c r="E523" s="6" t="s">
        <v>3268</v>
      </c>
      <c r="F523" s="6" t="s">
        <v>3269</v>
      </c>
      <c r="G523" s="6" t="s">
        <v>4590</v>
      </c>
      <c r="H523" s="6" t="s">
        <v>3421</v>
      </c>
      <c r="I523" s="6" t="s">
        <v>4597</v>
      </c>
      <c r="J523" s="6" t="s">
        <v>496</v>
      </c>
      <c r="K523" s="7">
        <v>64.17</v>
      </c>
      <c r="L523" s="7">
        <f>IFERROR(VLOOKUP(SiscoTable[[#This Row],[Código]],Hoja2!A:B,2,0)*SiscoTable[[#This Row],[Provta(Uns)]],0)</f>
        <v>295.18199999999996</v>
      </c>
      <c r="M523" s="7">
        <v>0</v>
      </c>
      <c r="N523" s="7">
        <v>39</v>
      </c>
      <c r="O523" s="7">
        <f>IFERROR(VLOOKUP(SiscoTable[[#This Row],[Código]],Hoja2!A:B,2,0)*SiscoTable[[#This Row],[Stock_actual]],0)</f>
        <v>179.39999999999998</v>
      </c>
      <c r="P523" s="6" t="s">
        <v>733</v>
      </c>
      <c r="Q523" s="7">
        <v>71</v>
      </c>
      <c r="R523" s="7">
        <v>127.92000000000002</v>
      </c>
      <c r="S523" s="7" t="s">
        <v>11927</v>
      </c>
      <c r="BI523"/>
      <c r="BJ523"/>
    </row>
    <row r="524" spans="2:62" x14ac:dyDescent="0.4">
      <c r="B524" s="1">
        <v>10659</v>
      </c>
      <c r="C524" s="6" t="s">
        <v>8</v>
      </c>
      <c r="D524" s="6" t="s">
        <v>8</v>
      </c>
      <c r="E524" s="6" t="s">
        <v>3268</v>
      </c>
      <c r="F524" s="6" t="s">
        <v>3269</v>
      </c>
      <c r="G524" s="6" t="s">
        <v>4590</v>
      </c>
      <c r="H524" s="6" t="s">
        <v>3421</v>
      </c>
      <c r="I524" s="6" t="s">
        <v>4652</v>
      </c>
      <c r="J524" s="6" t="s">
        <v>496</v>
      </c>
      <c r="K524" s="7">
        <v>0</v>
      </c>
      <c r="L524" s="7">
        <f>IFERROR(VLOOKUP(SiscoTable[[#This Row],[Código]],Hoja2!A:B,2,0)*SiscoTable[[#This Row],[Provta(Uns)]],0)</f>
        <v>0</v>
      </c>
      <c r="M524" s="7">
        <v>0</v>
      </c>
      <c r="N524" s="7">
        <v>0</v>
      </c>
      <c r="O524" s="7">
        <f>IFERROR(VLOOKUP(SiscoTable[[#This Row],[Código]],Hoja2!A:B,2,0)*SiscoTable[[#This Row],[Stock_actual]],0)</f>
        <v>0</v>
      </c>
      <c r="P524" s="6" t="s">
        <v>7</v>
      </c>
      <c r="Q524" s="7">
        <v>0</v>
      </c>
      <c r="R524" s="7">
        <v>0</v>
      </c>
      <c r="S524" s="7" t="s">
        <v>11927</v>
      </c>
      <c r="BI524"/>
      <c r="BJ524"/>
    </row>
    <row r="525" spans="2:62" x14ac:dyDescent="0.4">
      <c r="B525" s="1">
        <v>10660</v>
      </c>
      <c r="C525" s="6" t="s">
        <v>8</v>
      </c>
      <c r="D525" s="6" t="s">
        <v>8</v>
      </c>
      <c r="E525" s="6" t="s">
        <v>3268</v>
      </c>
      <c r="F525" s="6" t="s">
        <v>3269</v>
      </c>
      <c r="G525" s="6" t="s">
        <v>4590</v>
      </c>
      <c r="H525" s="6" t="s">
        <v>3421</v>
      </c>
      <c r="I525" s="6" t="s">
        <v>4653</v>
      </c>
      <c r="J525" s="6" t="s">
        <v>5</v>
      </c>
      <c r="K525" s="7">
        <v>0</v>
      </c>
      <c r="L525" s="7">
        <f>IFERROR(VLOOKUP(SiscoTable[[#This Row],[Código]],Hoja2!A:B,2,0)*SiscoTable[[#This Row],[Provta(Uns)]],0)</f>
        <v>0</v>
      </c>
      <c r="M525" s="7">
        <v>0</v>
      </c>
      <c r="N525" s="7">
        <v>0</v>
      </c>
      <c r="O525" s="7">
        <f>IFERROR(VLOOKUP(SiscoTable[[#This Row],[Código]],Hoja2!A:B,2,0)*SiscoTable[[#This Row],[Stock_actual]],0)</f>
        <v>0</v>
      </c>
      <c r="P525" s="6" t="s">
        <v>7</v>
      </c>
      <c r="Q525" s="7">
        <v>0</v>
      </c>
      <c r="R525" s="7">
        <v>0</v>
      </c>
      <c r="S525" s="7" t="s">
        <v>11927</v>
      </c>
      <c r="BI525"/>
      <c r="BJ525"/>
    </row>
    <row r="526" spans="2:62" x14ac:dyDescent="0.4">
      <c r="B526" s="1">
        <v>10661</v>
      </c>
      <c r="C526" s="6" t="s">
        <v>8</v>
      </c>
      <c r="D526" s="6" t="s">
        <v>8</v>
      </c>
      <c r="E526" s="6" t="s">
        <v>3268</v>
      </c>
      <c r="F526" s="6" t="s">
        <v>3269</v>
      </c>
      <c r="G526" s="6" t="s">
        <v>4590</v>
      </c>
      <c r="H526" s="6" t="s">
        <v>3421</v>
      </c>
      <c r="I526" s="6" t="s">
        <v>4654</v>
      </c>
      <c r="J526" s="6" t="s">
        <v>496</v>
      </c>
      <c r="K526" s="7">
        <v>0</v>
      </c>
      <c r="L526" s="7">
        <f>IFERROR(VLOOKUP(SiscoTable[[#This Row],[Código]],Hoja2!A:B,2,0)*SiscoTable[[#This Row],[Provta(Uns)]],0)</f>
        <v>0</v>
      </c>
      <c r="M526" s="7">
        <v>0</v>
      </c>
      <c r="N526" s="7">
        <v>0</v>
      </c>
      <c r="O526" s="7">
        <f>IFERROR(VLOOKUP(SiscoTable[[#This Row],[Código]],Hoja2!A:B,2,0)*SiscoTable[[#This Row],[Stock_actual]],0)</f>
        <v>0</v>
      </c>
      <c r="P526" s="6" t="s">
        <v>7</v>
      </c>
      <c r="Q526" s="7">
        <v>0</v>
      </c>
      <c r="R526" s="7">
        <v>0</v>
      </c>
      <c r="S526" s="7" t="s">
        <v>11927</v>
      </c>
      <c r="BI526"/>
      <c r="BJ526"/>
    </row>
    <row r="527" spans="2:62" x14ac:dyDescent="0.4">
      <c r="B527" s="1">
        <v>10663</v>
      </c>
      <c r="C527" s="6" t="s">
        <v>25</v>
      </c>
      <c r="D527" s="6" t="s">
        <v>25</v>
      </c>
      <c r="E527" s="6" t="s">
        <v>3268</v>
      </c>
      <c r="F527" s="6" t="s">
        <v>3269</v>
      </c>
      <c r="G527" s="6" t="s">
        <v>3270</v>
      </c>
      <c r="H527" s="6" t="s">
        <v>3272</v>
      </c>
      <c r="I527" s="6" t="s">
        <v>3271</v>
      </c>
      <c r="J527" s="6" t="s">
        <v>5</v>
      </c>
      <c r="K527" s="7">
        <v>65.67</v>
      </c>
      <c r="L527" s="7">
        <f>IFERROR(VLOOKUP(SiscoTable[[#This Row],[Código]],Hoja2!A:B,2,0)*SiscoTable[[#This Row],[Provta(Uns)]],0)</f>
        <v>945.64800000000002</v>
      </c>
      <c r="M527" s="7">
        <v>1</v>
      </c>
      <c r="N527" s="7">
        <v>0</v>
      </c>
      <c r="O527" s="7">
        <f>IFERROR(VLOOKUP(SiscoTable[[#This Row],[Código]],Hoja2!A:B,2,0)*SiscoTable[[#This Row],[Stock_actual]],0)</f>
        <v>0</v>
      </c>
      <c r="P527" s="6" t="s">
        <v>7</v>
      </c>
      <c r="Q527" s="7">
        <v>72</v>
      </c>
      <c r="R527" s="7">
        <v>130.4</v>
      </c>
      <c r="S527" s="7" t="s">
        <v>11927</v>
      </c>
      <c r="BI527"/>
      <c r="BJ527"/>
    </row>
    <row r="528" spans="2:62" x14ac:dyDescent="0.4">
      <c r="B528" s="1">
        <v>10669</v>
      </c>
      <c r="C528" s="6" t="s">
        <v>30</v>
      </c>
      <c r="D528" s="6" t="s">
        <v>30</v>
      </c>
      <c r="E528" s="6" t="s">
        <v>3268</v>
      </c>
      <c r="F528" s="6" t="s">
        <v>7197</v>
      </c>
      <c r="G528" s="6" t="s">
        <v>7554</v>
      </c>
      <c r="H528" s="6" t="s">
        <v>3272</v>
      </c>
      <c r="I528" s="6" t="s">
        <v>7613</v>
      </c>
      <c r="J528" s="6" t="s">
        <v>5</v>
      </c>
      <c r="K528" s="7">
        <v>9.67</v>
      </c>
      <c r="L528" s="7">
        <f>IFERROR(VLOOKUP(SiscoTable[[#This Row],[Código]],Hoja2!A:B,2,0)*SiscoTable[[#This Row],[Provta(Uns)]],0)</f>
        <v>56.085999999999999</v>
      </c>
      <c r="M528" s="7">
        <v>1</v>
      </c>
      <c r="N528" s="7">
        <v>11</v>
      </c>
      <c r="O528" s="7">
        <f>IFERROR(VLOOKUP(SiscoTable[[#This Row],[Código]],Hoja2!A:B,2,0)*SiscoTable[[#This Row],[Stock_actual]],0)</f>
        <v>63.8</v>
      </c>
      <c r="P528" s="6" t="s">
        <v>671</v>
      </c>
      <c r="Q528" s="7">
        <v>11</v>
      </c>
      <c r="R528" s="7">
        <v>18.080000000000002</v>
      </c>
      <c r="S528" s="7" t="s">
        <v>11927</v>
      </c>
      <c r="BI528"/>
      <c r="BJ528"/>
    </row>
    <row r="529" spans="2:62" x14ac:dyDescent="0.4">
      <c r="B529" s="1">
        <v>10670</v>
      </c>
      <c r="C529" s="6" t="s">
        <v>30</v>
      </c>
      <c r="D529" s="6" t="s">
        <v>30</v>
      </c>
      <c r="E529" s="6" t="s">
        <v>3268</v>
      </c>
      <c r="F529" s="6" t="s">
        <v>7197</v>
      </c>
      <c r="G529" s="6" t="s">
        <v>7554</v>
      </c>
      <c r="H529" s="6" t="s">
        <v>3272</v>
      </c>
      <c r="I529" s="6" t="s">
        <v>7614</v>
      </c>
      <c r="J529" s="6" t="s">
        <v>5</v>
      </c>
      <c r="K529" s="7">
        <v>20.67</v>
      </c>
      <c r="L529" s="7">
        <f>IFERROR(VLOOKUP(SiscoTable[[#This Row],[Código]],Hoja2!A:B,2,0)*SiscoTable[[#This Row],[Provta(Uns)]],0)</f>
        <v>119.88600000000001</v>
      </c>
      <c r="M529" s="7">
        <v>1</v>
      </c>
      <c r="N529" s="7">
        <v>2</v>
      </c>
      <c r="O529" s="7">
        <f>IFERROR(VLOOKUP(SiscoTable[[#This Row],[Código]],Hoja2!A:B,2,0)*SiscoTable[[#This Row],[Stock_actual]],0)</f>
        <v>11.6</v>
      </c>
      <c r="P529" s="6" t="s">
        <v>82</v>
      </c>
      <c r="Q529" s="7">
        <v>23</v>
      </c>
      <c r="R529" s="7">
        <v>40.47</v>
      </c>
      <c r="S529" s="7" t="s">
        <v>11927</v>
      </c>
      <c r="BI529"/>
      <c r="BJ529"/>
    </row>
    <row r="530" spans="2:62" x14ac:dyDescent="0.4">
      <c r="B530" s="1">
        <v>10671</v>
      </c>
      <c r="C530" s="6" t="s">
        <v>30</v>
      </c>
      <c r="D530" s="6" t="s">
        <v>30</v>
      </c>
      <c r="E530" s="6" t="s">
        <v>3268</v>
      </c>
      <c r="F530" s="6" t="s">
        <v>7197</v>
      </c>
      <c r="G530" s="6" t="s">
        <v>7554</v>
      </c>
      <c r="H530" s="6" t="s">
        <v>3272</v>
      </c>
      <c r="I530" s="6" t="s">
        <v>7615</v>
      </c>
      <c r="J530" s="6" t="s">
        <v>5</v>
      </c>
      <c r="K530" s="7">
        <v>10.17</v>
      </c>
      <c r="L530" s="7">
        <f>IFERROR(VLOOKUP(SiscoTable[[#This Row],[Código]],Hoja2!A:B,2,0)*SiscoTable[[#This Row],[Provta(Uns)]],0)</f>
        <v>58.985999999999997</v>
      </c>
      <c r="M530" s="7">
        <v>0</v>
      </c>
      <c r="N530" s="7">
        <v>0</v>
      </c>
      <c r="O530" s="7">
        <f>IFERROR(VLOOKUP(SiscoTable[[#This Row],[Código]],Hoja2!A:B,2,0)*SiscoTable[[#This Row],[Stock_actual]],0)</f>
        <v>0</v>
      </c>
      <c r="P530" s="6" t="s">
        <v>7</v>
      </c>
      <c r="Q530" s="7">
        <v>11</v>
      </c>
      <c r="R530" s="7">
        <v>20.400000000000002</v>
      </c>
      <c r="S530" s="7" t="s">
        <v>11927</v>
      </c>
      <c r="BI530"/>
      <c r="BJ530"/>
    </row>
    <row r="531" spans="2:62" x14ac:dyDescent="0.4">
      <c r="B531" s="1">
        <v>10673</v>
      </c>
      <c r="C531" s="6" t="s">
        <v>30</v>
      </c>
      <c r="D531" s="6" t="s">
        <v>25</v>
      </c>
      <c r="E531" s="6" t="s">
        <v>3268</v>
      </c>
      <c r="F531" s="6" t="s">
        <v>6803</v>
      </c>
      <c r="G531" s="6" t="s">
        <v>6804</v>
      </c>
      <c r="H531" s="6" t="s">
        <v>6813</v>
      </c>
      <c r="I531" s="6" t="s">
        <v>6833</v>
      </c>
      <c r="J531" s="6" t="s">
        <v>5</v>
      </c>
      <c r="K531" s="7">
        <v>101.17</v>
      </c>
      <c r="L531" s="7">
        <f>IFERROR(VLOOKUP(SiscoTable[[#This Row],[Código]],Hoja2!A:B,2,0)*SiscoTable[[#This Row],[Provta(Uns)]],0)</f>
        <v>121.404</v>
      </c>
      <c r="M531" s="7">
        <v>0</v>
      </c>
      <c r="N531" s="7">
        <v>47</v>
      </c>
      <c r="O531" s="7">
        <f>IFERROR(VLOOKUP(SiscoTable[[#This Row],[Código]],Hoja2!A:B,2,0)*SiscoTable[[#This Row],[Stock_actual]],0)</f>
        <v>56.4</v>
      </c>
      <c r="P531" s="6" t="s">
        <v>402</v>
      </c>
      <c r="Q531" s="7">
        <v>111</v>
      </c>
      <c r="R531" s="7">
        <v>202.38</v>
      </c>
      <c r="S531" s="7" t="s">
        <v>11925</v>
      </c>
      <c r="BI531"/>
      <c r="BJ531"/>
    </row>
    <row r="532" spans="2:62" x14ac:dyDescent="0.4">
      <c r="B532" s="1">
        <v>10674</v>
      </c>
      <c r="C532" s="6" t="s">
        <v>30</v>
      </c>
      <c r="D532" s="6" t="s">
        <v>30</v>
      </c>
      <c r="E532" s="6" t="s">
        <v>3268</v>
      </c>
      <c r="F532" s="6" t="s">
        <v>6803</v>
      </c>
      <c r="G532" s="6" t="s">
        <v>6915</v>
      </c>
      <c r="H532" s="6" t="s">
        <v>6989</v>
      </c>
      <c r="I532" s="6" t="s">
        <v>6990</v>
      </c>
      <c r="J532" s="6" t="s">
        <v>5</v>
      </c>
      <c r="K532" s="7">
        <v>10.33</v>
      </c>
      <c r="L532" s="7">
        <f>IFERROR(VLOOKUP(SiscoTable[[#This Row],[Código]],Hoja2!A:B,2,0)*SiscoTable[[#This Row],[Provta(Uns)]],0)</f>
        <v>71.277000000000001</v>
      </c>
      <c r="M532" s="7">
        <v>0</v>
      </c>
      <c r="N532" s="7">
        <v>23</v>
      </c>
      <c r="O532" s="7">
        <f>IFERROR(VLOOKUP(SiscoTable[[#This Row],[Código]],Hoja2!A:B,2,0)*SiscoTable[[#This Row],[Stock_actual]],0)</f>
        <v>158.70000000000002</v>
      </c>
      <c r="P532" s="6" t="s">
        <v>556</v>
      </c>
      <c r="Q532" s="7">
        <v>11</v>
      </c>
      <c r="R532" s="7">
        <v>0</v>
      </c>
      <c r="S532" s="7" t="s">
        <v>11925</v>
      </c>
      <c r="BI532"/>
      <c r="BJ532"/>
    </row>
    <row r="533" spans="2:62" x14ac:dyDescent="0.4">
      <c r="B533" s="1">
        <v>10676</v>
      </c>
      <c r="C533" s="6" t="s">
        <v>25</v>
      </c>
      <c r="D533" s="6" t="s">
        <v>25</v>
      </c>
      <c r="E533" s="6" t="s">
        <v>3268</v>
      </c>
      <c r="F533" s="6" t="s">
        <v>6803</v>
      </c>
      <c r="G533" s="6" t="s">
        <v>6915</v>
      </c>
      <c r="H533" s="6" t="s">
        <v>6917</v>
      </c>
      <c r="I533" s="6" t="s">
        <v>6916</v>
      </c>
      <c r="J533" s="6" t="s">
        <v>5</v>
      </c>
      <c r="K533" s="7">
        <v>107.33</v>
      </c>
      <c r="L533" s="7">
        <f>IFERROR(VLOOKUP(SiscoTable[[#This Row],[Código]],Hoja2!A:B,2,0)*SiscoTable[[#This Row],[Provta(Uns)]],0)</f>
        <v>804.97500000000002</v>
      </c>
      <c r="M533" s="7">
        <v>72</v>
      </c>
      <c r="N533" s="7">
        <v>80</v>
      </c>
      <c r="O533" s="7">
        <f>IFERROR(VLOOKUP(SiscoTable[[#This Row],[Código]],Hoja2!A:B,2,0)*SiscoTable[[#This Row],[Stock_actual]],0)</f>
        <v>600</v>
      </c>
      <c r="P533" s="6" t="s">
        <v>144</v>
      </c>
      <c r="Q533" s="7">
        <v>118</v>
      </c>
      <c r="R533" s="7">
        <v>141.56</v>
      </c>
      <c r="S533" s="7" t="s">
        <v>11925</v>
      </c>
      <c r="BI533"/>
      <c r="BJ533"/>
    </row>
    <row r="534" spans="2:62" x14ac:dyDescent="0.4">
      <c r="B534" s="1">
        <v>10678</v>
      </c>
      <c r="C534" s="6" t="s">
        <v>25</v>
      </c>
      <c r="D534" s="6" t="s">
        <v>8</v>
      </c>
      <c r="E534" s="6" t="s">
        <v>8482</v>
      </c>
      <c r="F534" s="6" t="s">
        <v>1736</v>
      </c>
      <c r="G534" s="6" t="s">
        <v>10193</v>
      </c>
      <c r="H534" s="6" t="s">
        <v>10199</v>
      </c>
      <c r="I534" s="6" t="s">
        <v>10213</v>
      </c>
      <c r="J534" s="6" t="s">
        <v>5</v>
      </c>
      <c r="K534" s="7">
        <v>6.83</v>
      </c>
      <c r="L534" s="7">
        <f>IFERROR(VLOOKUP(SiscoTable[[#This Row],[Código]],Hoja2!A:B,2,0)*SiscoTable[[#This Row],[Provta(Uns)]],0)</f>
        <v>254.07600000000002</v>
      </c>
      <c r="M534" s="7">
        <v>0</v>
      </c>
      <c r="N534" s="7">
        <v>0</v>
      </c>
      <c r="O534" s="7">
        <f>IFERROR(VLOOKUP(SiscoTable[[#This Row],[Código]],Hoja2!A:B,2,0)*SiscoTable[[#This Row],[Stock_actual]],0)</f>
        <v>0</v>
      </c>
      <c r="P534" s="6" t="s">
        <v>7</v>
      </c>
      <c r="Q534" s="7">
        <v>8</v>
      </c>
      <c r="R534" s="7">
        <v>13.8</v>
      </c>
      <c r="S534" s="7" t="s">
        <v>11926</v>
      </c>
      <c r="BI534"/>
      <c r="BJ534"/>
    </row>
    <row r="535" spans="2:62" x14ac:dyDescent="0.4">
      <c r="B535" s="1">
        <v>10679</v>
      </c>
      <c r="C535" s="6" t="s">
        <v>30</v>
      </c>
      <c r="D535" s="6" t="s">
        <v>25</v>
      </c>
      <c r="E535" s="6" t="s">
        <v>3268</v>
      </c>
      <c r="F535" s="6" t="s">
        <v>6803</v>
      </c>
      <c r="G535" s="6" t="s">
        <v>6915</v>
      </c>
      <c r="H535" s="6" t="s">
        <v>6917</v>
      </c>
      <c r="I535" s="6" t="s">
        <v>6967</v>
      </c>
      <c r="J535" s="6" t="s">
        <v>5</v>
      </c>
      <c r="K535" s="7">
        <v>34.83</v>
      </c>
      <c r="L535" s="7">
        <f>IFERROR(VLOOKUP(SiscoTable[[#This Row],[Código]],Hoja2!A:B,2,0)*SiscoTable[[#This Row],[Provta(Uns)]],0)</f>
        <v>62.693999999999996</v>
      </c>
      <c r="M535" s="7">
        <v>0</v>
      </c>
      <c r="N535" s="7">
        <v>33</v>
      </c>
      <c r="O535" s="7">
        <f>IFERROR(VLOOKUP(SiscoTable[[#This Row],[Código]],Hoja2!A:B,2,0)*SiscoTable[[#This Row],[Stock_actual]],0)</f>
        <v>59.4</v>
      </c>
      <c r="P535" s="6" t="s">
        <v>474</v>
      </c>
      <c r="Q535" s="7">
        <v>38</v>
      </c>
      <c r="R535" s="7">
        <v>69.08</v>
      </c>
      <c r="S535" s="7" t="s">
        <v>11925</v>
      </c>
      <c r="BI535"/>
      <c r="BJ535"/>
    </row>
    <row r="536" spans="2:62" x14ac:dyDescent="0.4">
      <c r="B536" s="1">
        <v>10680</v>
      </c>
      <c r="C536" s="6" t="s">
        <v>25</v>
      </c>
      <c r="D536" s="6" t="s">
        <v>25</v>
      </c>
      <c r="E536" s="6" t="s">
        <v>3268</v>
      </c>
      <c r="F536" s="6" t="s">
        <v>6803</v>
      </c>
      <c r="G536" s="6" t="s">
        <v>6915</v>
      </c>
      <c r="H536" s="6" t="s">
        <v>6917</v>
      </c>
      <c r="I536" s="6" t="s">
        <v>6918</v>
      </c>
      <c r="J536" s="6" t="s">
        <v>5</v>
      </c>
      <c r="K536" s="7">
        <v>134.78</v>
      </c>
      <c r="L536" s="7">
        <f>IFERROR(VLOOKUP(SiscoTable[[#This Row],[Código]],Hoja2!A:B,2,0)*SiscoTable[[#This Row],[Provta(Uns)]],0)</f>
        <v>1253.4540000000002</v>
      </c>
      <c r="M536" s="7">
        <v>120</v>
      </c>
      <c r="N536" s="7">
        <v>699</v>
      </c>
      <c r="O536" s="7">
        <f>IFERROR(VLOOKUP(SiscoTable[[#This Row],[Código]],Hoja2!A:B,2,0)*SiscoTable[[#This Row],[Stock_actual]],0)</f>
        <v>6500.7000000000007</v>
      </c>
      <c r="P536" s="6" t="s">
        <v>5877</v>
      </c>
      <c r="Q536" s="7">
        <v>148</v>
      </c>
      <c r="R536" s="7">
        <v>0</v>
      </c>
      <c r="S536" s="7" t="s">
        <v>11925</v>
      </c>
      <c r="BI536"/>
      <c r="BJ536"/>
    </row>
    <row r="537" spans="2:62" x14ac:dyDescent="0.4">
      <c r="B537" s="1">
        <v>10682</v>
      </c>
      <c r="C537" s="6" t="s">
        <v>25</v>
      </c>
      <c r="D537" s="6" t="s">
        <v>25</v>
      </c>
      <c r="E537" s="6" t="s">
        <v>3268</v>
      </c>
      <c r="F537" s="6" t="s">
        <v>6803</v>
      </c>
      <c r="G537" s="6" t="s">
        <v>6915</v>
      </c>
      <c r="H537" s="6" t="s">
        <v>6917</v>
      </c>
      <c r="I537" s="6" t="s">
        <v>6919</v>
      </c>
      <c r="J537" s="6" t="s">
        <v>5</v>
      </c>
      <c r="K537" s="7">
        <v>107.83</v>
      </c>
      <c r="L537" s="7">
        <f>IFERROR(VLOOKUP(SiscoTable[[#This Row],[Código]],Hoja2!A:B,2,0)*SiscoTable[[#This Row],[Provta(Uns)]],0)</f>
        <v>1455.7049999999999</v>
      </c>
      <c r="M537" s="7">
        <v>56</v>
      </c>
      <c r="N537" s="7">
        <v>100</v>
      </c>
      <c r="O537" s="7">
        <f>IFERROR(VLOOKUP(SiscoTable[[#This Row],[Código]],Hoja2!A:B,2,0)*SiscoTable[[#This Row],[Stock_actual]],0)</f>
        <v>1350</v>
      </c>
      <c r="P537" s="6" t="s">
        <v>474</v>
      </c>
      <c r="Q537" s="7">
        <v>118</v>
      </c>
      <c r="R537" s="7">
        <v>159.91999999999996</v>
      </c>
      <c r="S537" s="7" t="s">
        <v>11925</v>
      </c>
      <c r="BI537"/>
      <c r="BJ537"/>
    </row>
    <row r="538" spans="2:62" x14ac:dyDescent="0.4">
      <c r="B538" s="1">
        <v>10683</v>
      </c>
      <c r="C538" s="6" t="s">
        <v>25</v>
      </c>
      <c r="D538" s="6" t="s">
        <v>25</v>
      </c>
      <c r="E538" s="6" t="s">
        <v>3268</v>
      </c>
      <c r="F538" s="6" t="s">
        <v>6803</v>
      </c>
      <c r="G538" s="6" t="s">
        <v>6915</v>
      </c>
      <c r="H538" s="6" t="s">
        <v>6917</v>
      </c>
      <c r="I538" s="6" t="s">
        <v>6920</v>
      </c>
      <c r="J538" s="6" t="s">
        <v>5</v>
      </c>
      <c r="K538" s="7">
        <v>346.67</v>
      </c>
      <c r="L538" s="7">
        <f>IFERROR(VLOOKUP(SiscoTable[[#This Row],[Código]],Hoja2!A:B,2,0)*SiscoTable[[#This Row],[Provta(Uns)]],0)</f>
        <v>1040.01</v>
      </c>
      <c r="M538" s="7">
        <v>216</v>
      </c>
      <c r="N538" s="7">
        <v>176</v>
      </c>
      <c r="O538" s="7">
        <f>IFERROR(VLOOKUP(SiscoTable[[#This Row],[Código]],Hoja2!A:B,2,0)*SiscoTable[[#This Row],[Stock_actual]],0)</f>
        <v>528</v>
      </c>
      <c r="P538" s="6" t="s">
        <v>112</v>
      </c>
      <c r="Q538" s="7">
        <v>381</v>
      </c>
      <c r="R538" s="7">
        <v>475</v>
      </c>
      <c r="S538" s="7" t="s">
        <v>11925</v>
      </c>
      <c r="BI538"/>
      <c r="BJ538"/>
    </row>
    <row r="539" spans="2:62" x14ac:dyDescent="0.4">
      <c r="B539" s="1">
        <v>10684</v>
      </c>
      <c r="C539" s="6" t="s">
        <v>30</v>
      </c>
      <c r="D539" s="6" t="s">
        <v>8</v>
      </c>
      <c r="E539" s="6" t="s">
        <v>3268</v>
      </c>
      <c r="F539" s="6" t="s">
        <v>6059</v>
      </c>
      <c r="G539" s="6" t="s">
        <v>6392</v>
      </c>
      <c r="H539" s="6" t="s">
        <v>3457</v>
      </c>
      <c r="I539" s="6" t="s">
        <v>6434</v>
      </c>
      <c r="J539" s="6" t="s">
        <v>5</v>
      </c>
      <c r="K539" s="7">
        <v>3.5</v>
      </c>
      <c r="L539" s="7">
        <f>IFERROR(VLOOKUP(SiscoTable[[#This Row],[Código]],Hoja2!A:B,2,0)*SiscoTable[[#This Row],[Provta(Uns)]],0)</f>
        <v>38.5</v>
      </c>
      <c r="M539" s="7">
        <v>0</v>
      </c>
      <c r="N539" s="7">
        <v>11</v>
      </c>
      <c r="O539" s="7">
        <f>IFERROR(VLOOKUP(SiscoTable[[#This Row],[Código]],Hoja2!A:B,2,0)*SiscoTable[[#This Row],[Stock_actual]],0)</f>
        <v>121</v>
      </c>
      <c r="P539" s="6" t="s">
        <v>3306</v>
      </c>
      <c r="Q539" s="7">
        <v>4</v>
      </c>
      <c r="R539" s="7">
        <v>0</v>
      </c>
      <c r="S539" s="7" t="s">
        <v>11925</v>
      </c>
      <c r="BI539"/>
      <c r="BJ539"/>
    </row>
    <row r="540" spans="2:62" x14ac:dyDescent="0.4">
      <c r="B540" s="1">
        <v>10685</v>
      </c>
      <c r="C540" s="6" t="s">
        <v>30</v>
      </c>
      <c r="D540" s="6" t="s">
        <v>8</v>
      </c>
      <c r="E540" s="6" t="s">
        <v>3268</v>
      </c>
      <c r="F540" s="6" t="s">
        <v>6059</v>
      </c>
      <c r="G540" s="6" t="s">
        <v>6084</v>
      </c>
      <c r="H540" s="6" t="s">
        <v>6121</v>
      </c>
      <c r="I540" s="6" t="s">
        <v>6120</v>
      </c>
      <c r="J540" s="6" t="s">
        <v>4430</v>
      </c>
      <c r="K540" s="7">
        <v>0</v>
      </c>
      <c r="L540" s="7">
        <f>IFERROR(VLOOKUP(SiscoTable[[#This Row],[Código]],Hoja2!A:B,2,0)*SiscoTable[[#This Row],[Provta(Uns)]],0)</f>
        <v>0</v>
      </c>
      <c r="M540" s="7">
        <v>0</v>
      </c>
      <c r="N540" s="7">
        <v>0</v>
      </c>
      <c r="O540" s="7">
        <f>IFERROR(VLOOKUP(SiscoTable[[#This Row],[Código]],Hoja2!A:B,2,0)*SiscoTable[[#This Row],[Stock_actual]],0)</f>
        <v>0</v>
      </c>
      <c r="P540" s="6" t="s">
        <v>7</v>
      </c>
      <c r="Q540" s="7">
        <v>0</v>
      </c>
      <c r="R540" s="7">
        <v>0</v>
      </c>
      <c r="S540" s="7" t="s">
        <v>11925</v>
      </c>
      <c r="BI540"/>
      <c r="BJ540"/>
    </row>
    <row r="541" spans="2:62" x14ac:dyDescent="0.4">
      <c r="B541" s="1">
        <v>10686</v>
      </c>
      <c r="C541" s="6" t="s">
        <v>25</v>
      </c>
      <c r="D541" s="6" t="s">
        <v>25</v>
      </c>
      <c r="E541" s="6" t="s">
        <v>3268</v>
      </c>
      <c r="F541" s="6" t="s">
        <v>6803</v>
      </c>
      <c r="G541" s="6" t="s">
        <v>6915</v>
      </c>
      <c r="H541" s="6" t="s">
        <v>6922</v>
      </c>
      <c r="I541" s="6" t="s">
        <v>6921</v>
      </c>
      <c r="J541" s="6" t="s">
        <v>5</v>
      </c>
      <c r="K541" s="7">
        <v>58.33</v>
      </c>
      <c r="L541" s="7">
        <f>IFERROR(VLOOKUP(SiscoTable[[#This Row],[Código]],Hoja2!A:B,2,0)*SiscoTable[[#This Row],[Provta(Uns)]],0)</f>
        <v>554.13499999999999</v>
      </c>
      <c r="M541" s="7">
        <v>48</v>
      </c>
      <c r="N541" s="7">
        <v>22</v>
      </c>
      <c r="O541" s="7">
        <f>IFERROR(VLOOKUP(SiscoTable[[#This Row],[Código]],Hoja2!A:B,2,0)*SiscoTable[[#This Row],[Stock_actual]],0)</f>
        <v>209</v>
      </c>
      <c r="P541" s="6" t="s">
        <v>96</v>
      </c>
      <c r="Q541" s="7">
        <v>64</v>
      </c>
      <c r="R541" s="7">
        <v>67.740000000000009</v>
      </c>
      <c r="S541" s="7" t="s">
        <v>11925</v>
      </c>
      <c r="BI541"/>
      <c r="BJ541"/>
    </row>
    <row r="542" spans="2:62" x14ac:dyDescent="0.4">
      <c r="B542" s="1">
        <v>10687</v>
      </c>
      <c r="C542" s="6" t="s">
        <v>25</v>
      </c>
      <c r="D542" s="6" t="s">
        <v>25</v>
      </c>
      <c r="E542" s="6" t="s">
        <v>3268</v>
      </c>
      <c r="F542" s="6" t="s">
        <v>3269</v>
      </c>
      <c r="G542" s="6" t="s">
        <v>3479</v>
      </c>
      <c r="H542" s="6" t="s">
        <v>3481</v>
      </c>
      <c r="I542" s="6" t="s">
        <v>3519</v>
      </c>
      <c r="J542" s="6" t="s">
        <v>5</v>
      </c>
      <c r="K542" s="7">
        <v>148.33000000000001</v>
      </c>
      <c r="L542" s="7">
        <f>IFERROR(VLOOKUP(SiscoTable[[#This Row],[Código]],Hoja2!A:B,2,0)*SiscoTable[[#This Row],[Provta(Uns)]],0)</f>
        <v>222.495</v>
      </c>
      <c r="M542" s="7">
        <v>0</v>
      </c>
      <c r="N542" s="7">
        <v>419</v>
      </c>
      <c r="O542" s="7">
        <f>IFERROR(VLOOKUP(SiscoTable[[#This Row],[Código]],Hoja2!A:B,2,0)*SiscoTable[[#This Row],[Stock_actual]],0)</f>
        <v>628.5</v>
      </c>
      <c r="P542" s="6" t="s">
        <v>539</v>
      </c>
      <c r="Q542" s="7">
        <v>163</v>
      </c>
      <c r="R542" s="7">
        <v>0</v>
      </c>
      <c r="S542" s="7" t="s">
        <v>11928</v>
      </c>
      <c r="BI542"/>
      <c r="BJ542"/>
    </row>
    <row r="543" spans="2:62" x14ac:dyDescent="0.4">
      <c r="B543" s="1">
        <v>10688</v>
      </c>
      <c r="C543" s="6" t="s">
        <v>25</v>
      </c>
      <c r="D543" s="6" t="s">
        <v>25</v>
      </c>
      <c r="E543" s="6" t="s">
        <v>3268</v>
      </c>
      <c r="F543" s="6" t="s">
        <v>6803</v>
      </c>
      <c r="G543" s="6" t="s">
        <v>6915</v>
      </c>
      <c r="H543" s="6" t="s">
        <v>6924</v>
      </c>
      <c r="I543" s="6" t="s">
        <v>6923</v>
      </c>
      <c r="J543" s="6" t="s">
        <v>5</v>
      </c>
      <c r="K543" s="7">
        <v>62.5</v>
      </c>
      <c r="L543" s="7">
        <f>IFERROR(VLOOKUP(SiscoTable[[#This Row],[Código]],Hoja2!A:B,2,0)*SiscoTable[[#This Row],[Provta(Uns)]],0)</f>
        <v>468.75</v>
      </c>
      <c r="M543" s="7">
        <v>48</v>
      </c>
      <c r="N543" s="7">
        <v>36</v>
      </c>
      <c r="O543" s="7">
        <f>IFERROR(VLOOKUP(SiscoTable[[#This Row],[Código]],Hoja2!A:B,2,0)*SiscoTable[[#This Row],[Stock_actual]],0)</f>
        <v>270</v>
      </c>
      <c r="P543" s="6" t="s">
        <v>161</v>
      </c>
      <c r="Q543" s="7">
        <v>69</v>
      </c>
      <c r="R543" s="7">
        <v>76.16</v>
      </c>
      <c r="S543" s="7" t="s">
        <v>11925</v>
      </c>
      <c r="BI543"/>
      <c r="BJ543"/>
    </row>
    <row r="544" spans="2:62" x14ac:dyDescent="0.4">
      <c r="B544" s="1">
        <v>10690</v>
      </c>
      <c r="C544" s="6" t="s">
        <v>30</v>
      </c>
      <c r="D544" s="6" t="s">
        <v>25</v>
      </c>
      <c r="E544" s="6" t="s">
        <v>3268</v>
      </c>
      <c r="F544" s="6" t="s">
        <v>6803</v>
      </c>
      <c r="G544" s="6" t="s">
        <v>6915</v>
      </c>
      <c r="H544" s="6" t="s">
        <v>6924</v>
      </c>
      <c r="I544" s="6" t="s">
        <v>6968</v>
      </c>
      <c r="J544" s="6" t="s">
        <v>5</v>
      </c>
      <c r="K544" s="7">
        <v>45.33</v>
      </c>
      <c r="L544" s="7">
        <f>IFERROR(VLOOKUP(SiscoTable[[#This Row],[Código]],Hoja2!A:B,2,0)*SiscoTable[[#This Row],[Provta(Uns)]],0)</f>
        <v>81.593999999999994</v>
      </c>
      <c r="M544" s="7">
        <v>0</v>
      </c>
      <c r="N544" s="7">
        <v>43</v>
      </c>
      <c r="O544" s="7">
        <f>IFERROR(VLOOKUP(SiscoTable[[#This Row],[Código]],Hoja2!A:B,2,0)*SiscoTable[[#This Row],[Stock_actual]],0)</f>
        <v>77.400000000000006</v>
      </c>
      <c r="P544" s="6" t="s">
        <v>474</v>
      </c>
      <c r="Q544" s="7">
        <v>50</v>
      </c>
      <c r="R544" s="7">
        <v>89.88</v>
      </c>
      <c r="S544" s="7" t="s">
        <v>11925</v>
      </c>
      <c r="BI544"/>
      <c r="BJ544"/>
    </row>
    <row r="545" spans="2:62" x14ac:dyDescent="0.4">
      <c r="B545" s="1">
        <v>10691</v>
      </c>
      <c r="C545" s="6" t="s">
        <v>30</v>
      </c>
      <c r="D545" s="6" t="s">
        <v>8</v>
      </c>
      <c r="E545" s="6" t="s">
        <v>8482</v>
      </c>
      <c r="F545" s="6" t="s">
        <v>10720</v>
      </c>
      <c r="G545" s="6" t="s">
        <v>11607</v>
      </c>
      <c r="H545" s="6" t="s">
        <v>11613</v>
      </c>
      <c r="I545" s="6" t="s">
        <v>11636</v>
      </c>
      <c r="J545" s="6" t="s">
        <v>5</v>
      </c>
      <c r="K545" s="7">
        <v>2.5</v>
      </c>
      <c r="L545" s="7">
        <f>IFERROR(VLOOKUP(SiscoTable[[#This Row],[Código]],Hoja2!A:B,2,0)*SiscoTable[[#This Row],[Provta(Uns)]],0)</f>
        <v>83.75</v>
      </c>
      <c r="M545" s="7">
        <v>0</v>
      </c>
      <c r="N545" s="7">
        <v>10</v>
      </c>
      <c r="O545" s="7">
        <f>IFERROR(VLOOKUP(SiscoTable[[#This Row],[Código]],Hoja2!A:B,2,0)*SiscoTable[[#This Row],[Stock_actual]],0)</f>
        <v>335</v>
      </c>
      <c r="P545" s="6" t="s">
        <v>560</v>
      </c>
      <c r="Q545" s="7">
        <v>3</v>
      </c>
      <c r="R545" s="7">
        <v>0</v>
      </c>
      <c r="S545" s="7" t="s">
        <v>11926</v>
      </c>
      <c r="BI545"/>
      <c r="BJ545"/>
    </row>
    <row r="546" spans="2:62" x14ac:dyDescent="0.4">
      <c r="B546" s="1">
        <v>10692</v>
      </c>
      <c r="C546" s="6" t="s">
        <v>25</v>
      </c>
      <c r="D546" s="6" t="s">
        <v>25</v>
      </c>
      <c r="E546" s="6" t="s">
        <v>3268</v>
      </c>
      <c r="F546" s="6" t="s">
        <v>6803</v>
      </c>
      <c r="G546" s="6" t="s">
        <v>6915</v>
      </c>
      <c r="H546" s="6" t="s">
        <v>6924</v>
      </c>
      <c r="I546" s="6" t="s">
        <v>6925</v>
      </c>
      <c r="J546" s="6" t="s">
        <v>5</v>
      </c>
      <c r="K546" s="7">
        <v>86</v>
      </c>
      <c r="L546" s="7">
        <f>IFERROR(VLOOKUP(SiscoTable[[#This Row],[Código]],Hoja2!A:B,2,0)*SiscoTable[[#This Row],[Provta(Uns)]],0)</f>
        <v>1161</v>
      </c>
      <c r="M546" s="7">
        <v>48</v>
      </c>
      <c r="N546" s="7">
        <v>95</v>
      </c>
      <c r="O546" s="7">
        <f>IFERROR(VLOOKUP(SiscoTable[[#This Row],[Código]],Hoja2!A:B,2,0)*SiscoTable[[#This Row],[Stock_actual]],0)</f>
        <v>1282.5</v>
      </c>
      <c r="P546" s="6" t="s">
        <v>565</v>
      </c>
      <c r="Q546" s="7">
        <v>95</v>
      </c>
      <c r="R546" s="7">
        <v>123.91000000000003</v>
      </c>
      <c r="S546" s="7" t="s">
        <v>11925</v>
      </c>
      <c r="BI546"/>
      <c r="BJ546"/>
    </row>
    <row r="547" spans="2:62" x14ac:dyDescent="0.4">
      <c r="B547" s="1">
        <v>10693</v>
      </c>
      <c r="C547" s="6" t="s">
        <v>25</v>
      </c>
      <c r="D547" s="6" t="s">
        <v>25</v>
      </c>
      <c r="E547" s="6" t="s">
        <v>3268</v>
      </c>
      <c r="F547" s="6" t="s">
        <v>6803</v>
      </c>
      <c r="G547" s="6" t="s">
        <v>6915</v>
      </c>
      <c r="H547" s="6" t="s">
        <v>6924</v>
      </c>
      <c r="I547" s="6" t="s">
        <v>6926</v>
      </c>
      <c r="J547" s="6" t="s">
        <v>5</v>
      </c>
      <c r="K547" s="7">
        <v>286.83</v>
      </c>
      <c r="L547" s="7">
        <f>IFERROR(VLOOKUP(SiscoTable[[#This Row],[Código]],Hoja2!A:B,2,0)*SiscoTable[[#This Row],[Provta(Uns)]],0)</f>
        <v>860.49</v>
      </c>
      <c r="M547" s="7">
        <v>192</v>
      </c>
      <c r="N547" s="7">
        <v>196</v>
      </c>
      <c r="O547" s="7">
        <f>IFERROR(VLOOKUP(SiscoTable[[#This Row],[Código]],Hoja2!A:B,2,0)*SiscoTable[[#This Row],[Stock_actual]],0)</f>
        <v>588</v>
      </c>
      <c r="P547" s="6" t="s">
        <v>218</v>
      </c>
      <c r="Q547" s="7">
        <v>315</v>
      </c>
      <c r="R547" s="7">
        <v>386.36</v>
      </c>
      <c r="S547" s="7" t="s">
        <v>11925</v>
      </c>
      <c r="BI547"/>
      <c r="BJ547"/>
    </row>
    <row r="548" spans="2:62" x14ac:dyDescent="0.4">
      <c r="B548" s="1">
        <v>10694</v>
      </c>
      <c r="C548" s="6" t="s">
        <v>25</v>
      </c>
      <c r="D548" s="6" t="s">
        <v>25</v>
      </c>
      <c r="E548" s="6" t="s">
        <v>8482</v>
      </c>
      <c r="F548" s="6" t="s">
        <v>10720</v>
      </c>
      <c r="G548" s="6" t="s">
        <v>11607</v>
      </c>
      <c r="H548" s="6" t="s">
        <v>11613</v>
      </c>
      <c r="I548" s="6" t="s">
        <v>11624</v>
      </c>
      <c r="J548" s="6" t="s">
        <v>5</v>
      </c>
      <c r="K548" s="7">
        <v>25.83</v>
      </c>
      <c r="L548" s="7">
        <f>IFERROR(VLOOKUP(SiscoTable[[#This Row],[Código]],Hoja2!A:B,2,0)*SiscoTable[[#This Row],[Provta(Uns)]],0)</f>
        <v>297.04499999999996</v>
      </c>
      <c r="M548" s="7">
        <v>0</v>
      </c>
      <c r="N548" s="7">
        <v>31</v>
      </c>
      <c r="O548" s="7">
        <f>IFERROR(VLOOKUP(SiscoTable[[#This Row],[Código]],Hoja2!A:B,2,0)*SiscoTable[[#This Row],[Stock_actual]],0)</f>
        <v>356.5</v>
      </c>
      <c r="P548" s="6" t="s">
        <v>115</v>
      </c>
      <c r="Q548" s="7">
        <v>28</v>
      </c>
      <c r="R548" s="7">
        <v>0</v>
      </c>
      <c r="S548" s="7" t="s">
        <v>11926</v>
      </c>
      <c r="BI548"/>
      <c r="BJ548"/>
    </row>
    <row r="549" spans="2:62" x14ac:dyDescent="0.4">
      <c r="B549" s="1">
        <v>10696</v>
      </c>
      <c r="C549" s="6" t="s">
        <v>25</v>
      </c>
      <c r="D549" s="6" t="s">
        <v>8</v>
      </c>
      <c r="E549" s="6" t="s">
        <v>8482</v>
      </c>
      <c r="F549" s="6" t="s">
        <v>10720</v>
      </c>
      <c r="G549" s="6" t="s">
        <v>11607</v>
      </c>
      <c r="H549" s="6" t="s">
        <v>11613</v>
      </c>
      <c r="I549" s="6" t="s">
        <v>11625</v>
      </c>
      <c r="J549" s="6" t="s">
        <v>5</v>
      </c>
      <c r="K549" s="7">
        <v>5.67</v>
      </c>
      <c r="L549" s="7">
        <f>IFERROR(VLOOKUP(SiscoTable[[#This Row],[Código]],Hoja2!A:B,2,0)*SiscoTable[[#This Row],[Provta(Uns)]],0)</f>
        <v>269.32499999999999</v>
      </c>
      <c r="M549" s="7">
        <v>0</v>
      </c>
      <c r="N549" s="7">
        <v>9</v>
      </c>
      <c r="O549" s="7">
        <f>IFERROR(VLOOKUP(SiscoTable[[#This Row],[Código]],Hoja2!A:B,2,0)*SiscoTable[[#This Row],[Stock_actual]],0)</f>
        <v>427.5</v>
      </c>
      <c r="P549" s="6" t="s">
        <v>573</v>
      </c>
      <c r="Q549" s="7">
        <v>6</v>
      </c>
      <c r="R549" s="7">
        <v>0</v>
      </c>
      <c r="S549" s="7" t="s">
        <v>11926</v>
      </c>
      <c r="BI549"/>
      <c r="BJ549"/>
    </row>
    <row r="550" spans="2:62" x14ac:dyDescent="0.4">
      <c r="B550" s="1">
        <v>10697</v>
      </c>
      <c r="C550" s="6" t="s">
        <v>8</v>
      </c>
      <c r="D550" s="6" t="s">
        <v>8</v>
      </c>
      <c r="E550" s="6" t="s">
        <v>8482</v>
      </c>
      <c r="F550" s="6" t="s">
        <v>10720</v>
      </c>
      <c r="G550" s="6" t="s">
        <v>11105</v>
      </c>
      <c r="H550" s="6" t="s">
        <v>11135</v>
      </c>
      <c r="I550" s="6" t="s">
        <v>11253</v>
      </c>
      <c r="J550" s="6" t="s">
        <v>5</v>
      </c>
      <c r="K550" s="7">
        <v>0</v>
      </c>
      <c r="L550" s="7">
        <f>IFERROR(VLOOKUP(SiscoTable[[#This Row],[Código]],Hoja2!A:B,2,0)*SiscoTable[[#This Row],[Provta(Uns)]],0)</f>
        <v>0</v>
      </c>
      <c r="M550" s="7">
        <v>0</v>
      </c>
      <c r="N550" s="7">
        <v>0</v>
      </c>
      <c r="O550" s="7">
        <f>IFERROR(VLOOKUP(SiscoTable[[#This Row],[Código]],Hoja2!A:B,2,0)*SiscoTable[[#This Row],[Stock_actual]],0)</f>
        <v>0</v>
      </c>
      <c r="P550" s="6" t="s">
        <v>7</v>
      </c>
      <c r="Q550" s="7">
        <v>0</v>
      </c>
      <c r="R550" s="7">
        <v>0</v>
      </c>
      <c r="S550" s="7" t="s">
        <v>11926</v>
      </c>
      <c r="BI550"/>
      <c r="BJ550"/>
    </row>
    <row r="551" spans="2:62" x14ac:dyDescent="0.4">
      <c r="B551" s="1">
        <v>10699</v>
      </c>
      <c r="C551" s="6" t="s">
        <v>8</v>
      </c>
      <c r="D551" s="6" t="s">
        <v>8</v>
      </c>
      <c r="E551" s="6" t="s">
        <v>3268</v>
      </c>
      <c r="F551" s="6" t="s">
        <v>6803</v>
      </c>
      <c r="G551" s="6" t="s">
        <v>6915</v>
      </c>
      <c r="H551" s="6" t="s">
        <v>3001</v>
      </c>
      <c r="I551" s="6" t="s">
        <v>7007</v>
      </c>
      <c r="J551" s="6" t="s">
        <v>5</v>
      </c>
      <c r="K551" s="7">
        <v>0</v>
      </c>
      <c r="L551" s="7">
        <f>IFERROR(VLOOKUP(SiscoTable[[#This Row],[Código]],Hoja2!A:B,2,0)*SiscoTable[[#This Row],[Provta(Uns)]],0)</f>
        <v>0</v>
      </c>
      <c r="M551" s="7">
        <v>0</v>
      </c>
      <c r="N551" s="7">
        <v>0</v>
      </c>
      <c r="O551" s="7">
        <f>IFERROR(VLOOKUP(SiscoTable[[#This Row],[Código]],Hoja2!A:B,2,0)*SiscoTable[[#This Row],[Stock_actual]],0)</f>
        <v>0</v>
      </c>
      <c r="P551" s="6" t="s">
        <v>7</v>
      </c>
      <c r="Q551" s="7">
        <v>0</v>
      </c>
      <c r="R551" s="7">
        <v>0</v>
      </c>
      <c r="S551" s="7" t="s">
        <v>11925</v>
      </c>
      <c r="BI551"/>
      <c r="BJ551"/>
    </row>
    <row r="552" spans="2:62" x14ac:dyDescent="0.4">
      <c r="B552" s="1">
        <v>10700</v>
      </c>
      <c r="C552" s="6" t="s">
        <v>8</v>
      </c>
      <c r="D552" s="6" t="s">
        <v>8</v>
      </c>
      <c r="E552" s="6" t="s">
        <v>3268</v>
      </c>
      <c r="F552" s="6" t="s">
        <v>6803</v>
      </c>
      <c r="G552" s="6" t="s">
        <v>6915</v>
      </c>
      <c r="H552" s="6" t="s">
        <v>3001</v>
      </c>
      <c r="I552" s="6" t="s">
        <v>7008</v>
      </c>
      <c r="J552" s="6" t="s">
        <v>5</v>
      </c>
      <c r="K552" s="7">
        <v>0</v>
      </c>
      <c r="L552" s="7">
        <f>IFERROR(VLOOKUP(SiscoTable[[#This Row],[Código]],Hoja2!A:B,2,0)*SiscoTable[[#This Row],[Provta(Uns)]],0)</f>
        <v>0</v>
      </c>
      <c r="M552" s="7">
        <v>0</v>
      </c>
      <c r="N552" s="7">
        <v>0</v>
      </c>
      <c r="O552" s="7">
        <f>IFERROR(VLOOKUP(SiscoTable[[#This Row],[Código]],Hoja2!A:B,2,0)*SiscoTable[[#This Row],[Stock_actual]],0)</f>
        <v>0</v>
      </c>
      <c r="P552" s="6" t="s">
        <v>7</v>
      </c>
      <c r="Q552" s="7">
        <v>0</v>
      </c>
      <c r="R552" s="7">
        <v>0</v>
      </c>
      <c r="S552" s="7" t="s">
        <v>11925</v>
      </c>
      <c r="BI552"/>
      <c r="BJ552"/>
    </row>
    <row r="553" spans="2:62" x14ac:dyDescent="0.4">
      <c r="B553" s="1">
        <v>10701</v>
      </c>
      <c r="C553" s="6" t="s">
        <v>8</v>
      </c>
      <c r="D553" s="6" t="s">
        <v>8</v>
      </c>
      <c r="E553" s="6" t="s">
        <v>3268</v>
      </c>
      <c r="F553" s="6" t="s">
        <v>6803</v>
      </c>
      <c r="G553" s="6" t="s">
        <v>6915</v>
      </c>
      <c r="H553" s="6" t="s">
        <v>3001</v>
      </c>
      <c r="I553" s="6" t="s">
        <v>7009</v>
      </c>
      <c r="J553" s="6" t="s">
        <v>5</v>
      </c>
      <c r="K553" s="7">
        <v>0</v>
      </c>
      <c r="L553" s="7">
        <f>IFERROR(VLOOKUP(SiscoTable[[#This Row],[Código]],Hoja2!A:B,2,0)*SiscoTable[[#This Row],[Provta(Uns)]],0)</f>
        <v>0</v>
      </c>
      <c r="M553" s="7">
        <v>0</v>
      </c>
      <c r="N553" s="7">
        <v>0</v>
      </c>
      <c r="O553" s="7">
        <f>IFERROR(VLOOKUP(SiscoTable[[#This Row],[Código]],Hoja2!A:B,2,0)*SiscoTable[[#This Row],[Stock_actual]],0)</f>
        <v>0</v>
      </c>
      <c r="P553" s="6" t="s">
        <v>7</v>
      </c>
      <c r="Q553" s="7">
        <v>0</v>
      </c>
      <c r="R553" s="7">
        <v>0</v>
      </c>
      <c r="S553" s="7" t="s">
        <v>11925</v>
      </c>
      <c r="BI553"/>
      <c r="BJ553"/>
    </row>
    <row r="554" spans="2:62" x14ac:dyDescent="0.4">
      <c r="B554" s="1">
        <v>10702</v>
      </c>
      <c r="C554" s="6" t="s">
        <v>25</v>
      </c>
      <c r="D554" s="6" t="s">
        <v>30</v>
      </c>
      <c r="E554" s="6" t="s">
        <v>8482</v>
      </c>
      <c r="F554" s="6" t="s">
        <v>10720</v>
      </c>
      <c r="G554" s="6" t="s">
        <v>11105</v>
      </c>
      <c r="H554" s="6" t="s">
        <v>11135</v>
      </c>
      <c r="I554" s="6" t="s">
        <v>11151</v>
      </c>
      <c r="J554" s="6" t="s">
        <v>5</v>
      </c>
      <c r="K554" s="7">
        <v>22.17</v>
      </c>
      <c r="L554" s="7">
        <f>IFERROR(VLOOKUP(SiscoTable[[#This Row],[Código]],Hoja2!A:B,2,0)*SiscoTable[[#This Row],[Provta(Uns)]],0)</f>
        <v>285.99300000000005</v>
      </c>
      <c r="M554" s="7">
        <v>0</v>
      </c>
      <c r="N554" s="7">
        <v>19</v>
      </c>
      <c r="O554" s="7">
        <f>IFERROR(VLOOKUP(SiscoTable[[#This Row],[Código]],Hoja2!A:B,2,0)*SiscoTable[[#This Row],[Stock_actual]],0)</f>
        <v>245.1</v>
      </c>
      <c r="P554" s="6" t="s">
        <v>812</v>
      </c>
      <c r="Q554" s="7">
        <v>24</v>
      </c>
      <c r="R554" s="7">
        <v>44.64</v>
      </c>
      <c r="S554" s="7" t="s">
        <v>11926</v>
      </c>
      <c r="BI554"/>
      <c r="BJ554"/>
    </row>
    <row r="555" spans="2:62" x14ac:dyDescent="0.4">
      <c r="B555" s="1">
        <v>10703</v>
      </c>
      <c r="C555" s="6" t="s">
        <v>30</v>
      </c>
      <c r="D555" s="6" t="s">
        <v>30</v>
      </c>
      <c r="E555" s="6" t="s">
        <v>8482</v>
      </c>
      <c r="F555" s="6" t="s">
        <v>10720</v>
      </c>
      <c r="G555" s="6" t="s">
        <v>11105</v>
      </c>
      <c r="H555" s="6" t="s">
        <v>11107</v>
      </c>
      <c r="I555" s="6" t="s">
        <v>11188</v>
      </c>
      <c r="J555" s="6" t="s">
        <v>5</v>
      </c>
      <c r="K555" s="7">
        <v>31.5</v>
      </c>
      <c r="L555" s="7">
        <f>IFERROR(VLOOKUP(SiscoTable[[#This Row],[Código]],Hoja2!A:B,2,0)*SiscoTable[[#This Row],[Provta(Uns)]],0)</f>
        <v>214.2</v>
      </c>
      <c r="M555" s="7">
        <v>0</v>
      </c>
      <c r="N555" s="7">
        <v>160</v>
      </c>
      <c r="O555" s="7">
        <f>IFERROR(VLOOKUP(SiscoTable[[#This Row],[Código]],Hoja2!A:B,2,0)*SiscoTable[[#This Row],[Stock_actual]],0)</f>
        <v>1088</v>
      </c>
      <c r="P555" s="6" t="s">
        <v>4589</v>
      </c>
      <c r="Q555" s="7">
        <v>35</v>
      </c>
      <c r="R555" s="7">
        <v>0</v>
      </c>
      <c r="S555" s="7" t="s">
        <v>11926</v>
      </c>
      <c r="BI555"/>
      <c r="BJ555"/>
    </row>
    <row r="556" spans="2:62" x14ac:dyDescent="0.4">
      <c r="B556" s="1">
        <v>10704</v>
      </c>
      <c r="C556" s="6" t="s">
        <v>8</v>
      </c>
      <c r="D556" s="6" t="s">
        <v>8</v>
      </c>
      <c r="E556" s="6" t="s">
        <v>1734</v>
      </c>
      <c r="F556" s="6" t="s">
        <v>1735</v>
      </c>
      <c r="G556" s="6" t="s">
        <v>1736</v>
      </c>
      <c r="H556" s="6" t="s">
        <v>4</v>
      </c>
      <c r="I556" s="6" t="s">
        <v>1864</v>
      </c>
      <c r="J556" s="6" t="s">
        <v>5</v>
      </c>
      <c r="K556" s="7">
        <v>0</v>
      </c>
      <c r="L556" s="7">
        <f>IFERROR(VLOOKUP(SiscoTable[[#This Row],[Código]],Hoja2!A:B,2,0)*SiscoTable[[#This Row],[Provta(Uns)]],0)</f>
        <v>0</v>
      </c>
      <c r="M556" s="7">
        <v>0</v>
      </c>
      <c r="N556" s="7">
        <v>0</v>
      </c>
      <c r="O556" s="7">
        <f>IFERROR(VLOOKUP(SiscoTable[[#This Row],[Código]],Hoja2!A:B,2,0)*SiscoTable[[#This Row],[Stock_actual]],0)</f>
        <v>0</v>
      </c>
      <c r="P556" s="6" t="s">
        <v>7</v>
      </c>
      <c r="Q556" s="7">
        <v>0</v>
      </c>
      <c r="R556" s="7">
        <v>0</v>
      </c>
      <c r="S556" s="7" t="s">
        <v>11925</v>
      </c>
      <c r="BI556"/>
      <c r="BJ556"/>
    </row>
    <row r="557" spans="2:62" x14ac:dyDescent="0.4">
      <c r="B557" s="1">
        <v>10705</v>
      </c>
      <c r="C557" s="6" t="s">
        <v>30</v>
      </c>
      <c r="D557" s="6" t="s">
        <v>8</v>
      </c>
      <c r="E557" s="6" t="s">
        <v>1734</v>
      </c>
      <c r="F557" s="6" t="s">
        <v>1735</v>
      </c>
      <c r="G557" s="6" t="s">
        <v>1736</v>
      </c>
      <c r="H557" s="6" t="s">
        <v>4</v>
      </c>
      <c r="I557" s="6" t="s">
        <v>1766</v>
      </c>
      <c r="J557" s="6" t="s">
        <v>5</v>
      </c>
      <c r="K557" s="7">
        <v>1.83</v>
      </c>
      <c r="L557" s="7">
        <f>IFERROR(VLOOKUP(SiscoTable[[#This Row],[Código]],Hoja2!A:B,2,0)*SiscoTable[[#This Row],[Provta(Uns)]],0)</f>
        <v>54.716999999999999</v>
      </c>
      <c r="M557" s="7">
        <v>0</v>
      </c>
      <c r="N557" s="7">
        <v>0</v>
      </c>
      <c r="O557" s="7">
        <f>IFERROR(VLOOKUP(SiscoTable[[#This Row],[Código]],Hoja2!A:B,2,0)*SiscoTable[[#This Row],[Stock_actual]],0)</f>
        <v>0</v>
      </c>
      <c r="P557" s="6" t="s">
        <v>7</v>
      </c>
      <c r="Q557" s="7">
        <v>2</v>
      </c>
      <c r="R557" s="7">
        <v>3.5999999999999996</v>
      </c>
      <c r="S557" s="7" t="s">
        <v>11925</v>
      </c>
      <c r="BI557"/>
      <c r="BJ557"/>
    </row>
    <row r="558" spans="2:62" x14ac:dyDescent="0.4">
      <c r="B558" s="1">
        <v>10706</v>
      </c>
      <c r="C558" s="6" t="s">
        <v>25</v>
      </c>
      <c r="D558" s="6" t="s">
        <v>25</v>
      </c>
      <c r="E558" s="6" t="s">
        <v>3268</v>
      </c>
      <c r="F558" s="6" t="s">
        <v>6803</v>
      </c>
      <c r="G558" s="6" t="s">
        <v>6915</v>
      </c>
      <c r="H558" s="6" t="s">
        <v>6928</v>
      </c>
      <c r="I558" s="6" t="s">
        <v>6927</v>
      </c>
      <c r="J558" s="6" t="s">
        <v>5</v>
      </c>
      <c r="K558" s="7">
        <v>42.67</v>
      </c>
      <c r="L558" s="7">
        <f>IFERROR(VLOOKUP(SiscoTable[[#This Row],[Código]],Hoja2!A:B,2,0)*SiscoTable[[#This Row],[Provta(Uns)]],0)</f>
        <v>422.43300000000005</v>
      </c>
      <c r="M558" s="7">
        <v>44</v>
      </c>
      <c r="N558" s="7">
        <v>35</v>
      </c>
      <c r="O558" s="7">
        <f>IFERROR(VLOOKUP(SiscoTable[[#This Row],[Código]],Hoja2!A:B,2,0)*SiscoTable[[#This Row],[Stock_actual]],0)</f>
        <v>346.5</v>
      </c>
      <c r="P558" s="6" t="s">
        <v>101</v>
      </c>
      <c r="Q558" s="7">
        <v>47</v>
      </c>
      <c r="R558" s="7">
        <v>41.699999999999989</v>
      </c>
      <c r="S558" s="7" t="s">
        <v>11925</v>
      </c>
      <c r="BI558"/>
      <c r="BJ558"/>
    </row>
    <row r="559" spans="2:62" x14ac:dyDescent="0.4">
      <c r="B559" s="1">
        <v>10707</v>
      </c>
      <c r="C559" s="6" t="s">
        <v>8</v>
      </c>
      <c r="D559" s="6" t="s">
        <v>8</v>
      </c>
      <c r="E559" s="6" t="s">
        <v>3268</v>
      </c>
      <c r="F559" s="6" t="s">
        <v>6803</v>
      </c>
      <c r="G559" s="6" t="s">
        <v>6844</v>
      </c>
      <c r="H559" s="6" t="s">
        <v>6850</v>
      </c>
      <c r="I559" s="6" t="s">
        <v>6849</v>
      </c>
      <c r="J559" s="6" t="s">
        <v>5</v>
      </c>
      <c r="K559" s="7">
        <v>0</v>
      </c>
      <c r="L559" s="7">
        <f>IFERROR(VLOOKUP(SiscoTable[[#This Row],[Código]],Hoja2!A:B,2,0)*SiscoTable[[#This Row],[Provta(Uns)]],0)</f>
        <v>0</v>
      </c>
      <c r="M559" s="7">
        <v>0</v>
      </c>
      <c r="N559" s="7">
        <v>0</v>
      </c>
      <c r="O559" s="7">
        <f>IFERROR(VLOOKUP(SiscoTable[[#This Row],[Código]],Hoja2!A:B,2,0)*SiscoTable[[#This Row],[Stock_actual]],0)</f>
        <v>0</v>
      </c>
      <c r="P559" s="6" t="s">
        <v>7</v>
      </c>
      <c r="Q559" s="7">
        <v>0</v>
      </c>
      <c r="R559" s="7">
        <v>0</v>
      </c>
      <c r="S559" s="7" t="s">
        <v>11925</v>
      </c>
      <c r="BI559"/>
      <c r="BJ559"/>
    </row>
    <row r="560" spans="2:62" x14ac:dyDescent="0.4">
      <c r="B560" s="1">
        <v>10708</v>
      </c>
      <c r="C560" s="6" t="s">
        <v>30</v>
      </c>
      <c r="D560" s="6" t="s">
        <v>8</v>
      </c>
      <c r="E560" s="6" t="s">
        <v>1734</v>
      </c>
      <c r="F560" s="6" t="s">
        <v>1735</v>
      </c>
      <c r="G560" s="6" t="s">
        <v>1736</v>
      </c>
      <c r="H560" s="6" t="s">
        <v>4</v>
      </c>
      <c r="I560" s="6" t="s">
        <v>1767</v>
      </c>
      <c r="J560" s="6" t="s">
        <v>5</v>
      </c>
      <c r="K560" s="7">
        <v>0.67</v>
      </c>
      <c r="L560" s="7">
        <f>IFERROR(VLOOKUP(SiscoTable[[#This Row],[Código]],Hoja2!A:B,2,0)*SiscoTable[[#This Row],[Provta(Uns)]],0)</f>
        <v>20.033000000000001</v>
      </c>
      <c r="M560" s="7">
        <v>0</v>
      </c>
      <c r="N560" s="7">
        <v>0</v>
      </c>
      <c r="O560" s="7">
        <f>IFERROR(VLOOKUP(SiscoTable[[#This Row],[Código]],Hoja2!A:B,2,0)*SiscoTable[[#This Row],[Stock_actual]],0)</f>
        <v>0</v>
      </c>
      <c r="P560" s="6" t="s">
        <v>7</v>
      </c>
      <c r="Q560" s="7">
        <v>1</v>
      </c>
      <c r="R560" s="7">
        <v>1.2</v>
      </c>
      <c r="S560" s="7" t="s">
        <v>11925</v>
      </c>
      <c r="BI560"/>
      <c r="BJ560"/>
    </row>
    <row r="561" spans="2:62" x14ac:dyDescent="0.4">
      <c r="B561" s="1">
        <v>10709</v>
      </c>
      <c r="C561" s="6" t="s">
        <v>8</v>
      </c>
      <c r="D561" s="6" t="s">
        <v>8</v>
      </c>
      <c r="E561" s="6" t="s">
        <v>3268</v>
      </c>
      <c r="F561" s="6" t="s">
        <v>6803</v>
      </c>
      <c r="G561" s="6" t="s">
        <v>6844</v>
      </c>
      <c r="H561" s="6" t="s">
        <v>6850</v>
      </c>
      <c r="I561" s="6" t="s">
        <v>6851</v>
      </c>
      <c r="J561" s="6" t="s">
        <v>5</v>
      </c>
      <c r="K561" s="7">
        <v>0</v>
      </c>
      <c r="L561" s="7">
        <f>IFERROR(VLOOKUP(SiscoTable[[#This Row],[Código]],Hoja2!A:B,2,0)*SiscoTable[[#This Row],[Provta(Uns)]],0)</f>
        <v>0</v>
      </c>
      <c r="M561" s="7">
        <v>0</v>
      </c>
      <c r="N561" s="7">
        <v>0</v>
      </c>
      <c r="O561" s="7">
        <f>IFERROR(VLOOKUP(SiscoTable[[#This Row],[Código]],Hoja2!A:B,2,0)*SiscoTable[[#This Row],[Stock_actual]],0)</f>
        <v>0</v>
      </c>
      <c r="P561" s="6" t="s">
        <v>7</v>
      </c>
      <c r="Q561" s="7">
        <v>0</v>
      </c>
      <c r="R561" s="7">
        <v>0</v>
      </c>
      <c r="S561" s="7" t="s">
        <v>11925</v>
      </c>
      <c r="BI561"/>
      <c r="BJ561"/>
    </row>
    <row r="562" spans="2:62" x14ac:dyDescent="0.4">
      <c r="B562" s="1">
        <v>10710</v>
      </c>
      <c r="C562" s="6" t="s">
        <v>30</v>
      </c>
      <c r="D562" s="6" t="s">
        <v>8</v>
      </c>
      <c r="E562" s="6" t="s">
        <v>1734</v>
      </c>
      <c r="F562" s="6" t="s">
        <v>1735</v>
      </c>
      <c r="G562" s="6" t="s">
        <v>1736</v>
      </c>
      <c r="H562" s="6" t="s">
        <v>4</v>
      </c>
      <c r="I562" s="6" t="s">
        <v>1768</v>
      </c>
      <c r="J562" s="6" t="s">
        <v>5</v>
      </c>
      <c r="K562" s="7">
        <v>0.33</v>
      </c>
      <c r="L562" s="7">
        <f>IFERROR(VLOOKUP(SiscoTable[[#This Row],[Código]],Hoja2!A:B,2,0)*SiscoTable[[#This Row],[Provta(Uns)]],0)</f>
        <v>9.8670000000000009</v>
      </c>
      <c r="M562" s="7">
        <v>0</v>
      </c>
      <c r="N562" s="7">
        <v>0</v>
      </c>
      <c r="O562" s="7">
        <f>IFERROR(VLOOKUP(SiscoTable[[#This Row],[Código]],Hoja2!A:B,2,0)*SiscoTable[[#This Row],[Stock_actual]],0)</f>
        <v>0</v>
      </c>
      <c r="P562" s="6" t="s">
        <v>7</v>
      </c>
      <c r="Q562" s="7">
        <v>0</v>
      </c>
      <c r="R562" s="7">
        <v>0</v>
      </c>
      <c r="S562" s="7" t="s">
        <v>11925</v>
      </c>
      <c r="BI562"/>
      <c r="BJ562"/>
    </row>
    <row r="563" spans="2:62" x14ac:dyDescent="0.4">
      <c r="B563" s="1">
        <v>10711</v>
      </c>
      <c r="C563" s="6" t="s">
        <v>25</v>
      </c>
      <c r="D563" s="6" t="s">
        <v>25</v>
      </c>
      <c r="E563" s="6" t="s">
        <v>3268</v>
      </c>
      <c r="F563" s="6" t="s">
        <v>6803</v>
      </c>
      <c r="G563" s="6" t="s">
        <v>7041</v>
      </c>
      <c r="H563" s="6" t="s">
        <v>7043</v>
      </c>
      <c r="I563" s="6" t="s">
        <v>7042</v>
      </c>
      <c r="J563" s="6" t="s">
        <v>5</v>
      </c>
      <c r="K563" s="7">
        <v>33.5</v>
      </c>
      <c r="L563" s="7">
        <f>IFERROR(VLOOKUP(SiscoTable[[#This Row],[Código]],Hoja2!A:B,2,0)*SiscoTable[[#This Row],[Provta(Uns)]],0)</f>
        <v>164.15</v>
      </c>
      <c r="M563" s="7">
        <v>0</v>
      </c>
      <c r="N563" s="7">
        <v>49</v>
      </c>
      <c r="O563" s="7">
        <f>IFERROR(VLOOKUP(SiscoTable[[#This Row],[Código]],Hoja2!A:B,2,0)*SiscoTable[[#This Row],[Stock_actual]],0)</f>
        <v>240.10000000000002</v>
      </c>
      <c r="P563" s="6" t="s">
        <v>485</v>
      </c>
      <c r="Q563" s="7">
        <v>37</v>
      </c>
      <c r="R563" s="7">
        <v>0</v>
      </c>
      <c r="S563" s="7" t="s">
        <v>11925</v>
      </c>
      <c r="BI563"/>
      <c r="BJ563"/>
    </row>
    <row r="564" spans="2:62" x14ac:dyDescent="0.4">
      <c r="B564" s="1">
        <v>10712</v>
      </c>
      <c r="C564" s="6" t="s">
        <v>25</v>
      </c>
      <c r="D564" s="6" t="s">
        <v>25</v>
      </c>
      <c r="E564" s="6" t="s">
        <v>3268</v>
      </c>
      <c r="F564" s="6" t="s">
        <v>6803</v>
      </c>
      <c r="G564" s="6" t="s">
        <v>7041</v>
      </c>
      <c r="H564" s="6" t="s">
        <v>7043</v>
      </c>
      <c r="I564" s="6" t="s">
        <v>7044</v>
      </c>
      <c r="J564" s="6" t="s">
        <v>5</v>
      </c>
      <c r="K564" s="7">
        <v>54.83</v>
      </c>
      <c r="L564" s="7">
        <f>IFERROR(VLOOKUP(SiscoTable[[#This Row],[Código]],Hoja2!A:B,2,0)*SiscoTable[[#This Row],[Provta(Uns)]],0)</f>
        <v>318.01399999999995</v>
      </c>
      <c r="M564" s="7">
        <v>30</v>
      </c>
      <c r="N564" s="7">
        <v>60</v>
      </c>
      <c r="O564" s="7">
        <f>IFERROR(VLOOKUP(SiscoTable[[#This Row],[Código]],Hoja2!A:B,2,0)*SiscoTable[[#This Row],[Stock_actual]],0)</f>
        <v>348</v>
      </c>
      <c r="P564" s="6" t="s">
        <v>565</v>
      </c>
      <c r="Q564" s="7">
        <v>60</v>
      </c>
      <c r="R564" s="7">
        <v>80.19</v>
      </c>
      <c r="S564" s="7" t="s">
        <v>11925</v>
      </c>
      <c r="BI564"/>
      <c r="BJ564"/>
    </row>
    <row r="565" spans="2:62" x14ac:dyDescent="0.4">
      <c r="B565" s="1">
        <v>10713</v>
      </c>
      <c r="C565" s="6" t="s">
        <v>25</v>
      </c>
      <c r="D565" s="6" t="s">
        <v>25</v>
      </c>
      <c r="E565" s="6" t="s">
        <v>3268</v>
      </c>
      <c r="F565" s="6" t="s">
        <v>6803</v>
      </c>
      <c r="G565" s="6" t="s">
        <v>7041</v>
      </c>
      <c r="H565" s="6" t="s">
        <v>7043</v>
      </c>
      <c r="I565" s="6" t="s">
        <v>7045</v>
      </c>
      <c r="J565" s="6" t="s">
        <v>5</v>
      </c>
      <c r="K565" s="7">
        <v>140</v>
      </c>
      <c r="L565" s="7">
        <f>IFERROR(VLOOKUP(SiscoTable[[#This Row],[Código]],Hoja2!A:B,2,0)*SiscoTable[[#This Row],[Provta(Uns)]],0)</f>
        <v>252</v>
      </c>
      <c r="M565" s="7">
        <v>0</v>
      </c>
      <c r="N565" s="7">
        <v>185</v>
      </c>
      <c r="O565" s="7">
        <f>IFERROR(VLOOKUP(SiscoTable[[#This Row],[Código]],Hoja2!A:B,2,0)*SiscoTable[[#This Row],[Stock_actual]],0)</f>
        <v>333</v>
      </c>
      <c r="P565" s="6" t="s">
        <v>300</v>
      </c>
      <c r="Q565" s="7">
        <v>154</v>
      </c>
      <c r="R565" s="7">
        <v>0</v>
      </c>
      <c r="S565" s="7" t="s">
        <v>11925</v>
      </c>
      <c r="BI565"/>
      <c r="BJ565"/>
    </row>
    <row r="566" spans="2:62" x14ac:dyDescent="0.4">
      <c r="B566" s="1">
        <v>10714</v>
      </c>
      <c r="C566" s="6" t="s">
        <v>25</v>
      </c>
      <c r="D566" s="6" t="s">
        <v>25</v>
      </c>
      <c r="E566" s="6" t="s">
        <v>3268</v>
      </c>
      <c r="F566" s="6" t="s">
        <v>6803</v>
      </c>
      <c r="G566" s="6" t="s">
        <v>7041</v>
      </c>
      <c r="H566" s="6" t="s">
        <v>7043</v>
      </c>
      <c r="I566" s="6" t="s">
        <v>7046</v>
      </c>
      <c r="J566" s="6" t="s">
        <v>5</v>
      </c>
      <c r="K566" s="7">
        <v>71.5</v>
      </c>
      <c r="L566" s="7">
        <f>IFERROR(VLOOKUP(SiscoTable[[#This Row],[Código]],Hoja2!A:B,2,0)*SiscoTable[[#This Row],[Provta(Uns)]],0)</f>
        <v>185.9</v>
      </c>
      <c r="M566" s="7">
        <v>48</v>
      </c>
      <c r="N566" s="7">
        <v>67</v>
      </c>
      <c r="O566" s="7">
        <f>IFERROR(VLOOKUP(SiscoTable[[#This Row],[Código]],Hoja2!A:B,2,0)*SiscoTable[[#This Row],[Stock_actual]],0)</f>
        <v>174.20000000000002</v>
      </c>
      <c r="P566" s="6" t="s">
        <v>474</v>
      </c>
      <c r="Q566" s="7">
        <v>79</v>
      </c>
      <c r="R566" s="7">
        <v>94.44</v>
      </c>
      <c r="S566" s="7" t="s">
        <v>11925</v>
      </c>
      <c r="BI566"/>
      <c r="BJ566"/>
    </row>
    <row r="567" spans="2:62" x14ac:dyDescent="0.4">
      <c r="B567" s="1">
        <v>10715</v>
      </c>
      <c r="C567" s="6" t="s">
        <v>25</v>
      </c>
      <c r="D567" s="6" t="s">
        <v>25</v>
      </c>
      <c r="E567" s="6" t="s">
        <v>3268</v>
      </c>
      <c r="F567" s="6" t="s">
        <v>6803</v>
      </c>
      <c r="G567" s="6" t="s">
        <v>7041</v>
      </c>
      <c r="H567" s="6" t="s">
        <v>7048</v>
      </c>
      <c r="I567" s="6" t="s">
        <v>7047</v>
      </c>
      <c r="J567" s="6" t="s">
        <v>5</v>
      </c>
      <c r="K567" s="7">
        <v>90.67</v>
      </c>
      <c r="L567" s="7">
        <f>IFERROR(VLOOKUP(SiscoTable[[#This Row],[Código]],Hoja2!A:B,2,0)*SiscoTable[[#This Row],[Provta(Uns)]],0)</f>
        <v>362.68</v>
      </c>
      <c r="M567" s="7">
        <v>60</v>
      </c>
      <c r="N567" s="7">
        <v>62</v>
      </c>
      <c r="O567" s="7">
        <f>IFERROR(VLOOKUP(SiscoTable[[#This Row],[Código]],Hoja2!A:B,2,0)*SiscoTable[[#This Row],[Stock_actual]],0)</f>
        <v>248</v>
      </c>
      <c r="P567" s="6" t="s">
        <v>256</v>
      </c>
      <c r="Q567" s="7">
        <v>100</v>
      </c>
      <c r="R567" s="7">
        <v>122.62</v>
      </c>
      <c r="S567" s="7" t="s">
        <v>11925</v>
      </c>
      <c r="BI567"/>
      <c r="BJ567"/>
    </row>
    <row r="568" spans="2:62" x14ac:dyDescent="0.4">
      <c r="B568" s="1">
        <v>10716</v>
      </c>
      <c r="C568" s="6" t="s">
        <v>25</v>
      </c>
      <c r="D568" s="6" t="s">
        <v>25</v>
      </c>
      <c r="E568" s="6" t="s">
        <v>3268</v>
      </c>
      <c r="F568" s="6" t="s">
        <v>6803</v>
      </c>
      <c r="G568" s="6" t="s">
        <v>7041</v>
      </c>
      <c r="H568" s="6" t="s">
        <v>7048</v>
      </c>
      <c r="I568" s="6" t="s">
        <v>7049</v>
      </c>
      <c r="J568" s="6" t="s">
        <v>5</v>
      </c>
      <c r="K568" s="7">
        <v>152.33000000000001</v>
      </c>
      <c r="L568" s="7">
        <f>IFERROR(VLOOKUP(SiscoTable[[#This Row],[Código]],Hoja2!A:B,2,0)*SiscoTable[[#This Row],[Provta(Uns)]],0)</f>
        <v>243.72800000000004</v>
      </c>
      <c r="M568" s="7">
        <v>120</v>
      </c>
      <c r="N568" s="7">
        <v>89</v>
      </c>
      <c r="O568" s="7">
        <f>IFERROR(VLOOKUP(SiscoTable[[#This Row],[Código]],Hoja2!A:B,2,0)*SiscoTable[[#This Row],[Stock_actual]],0)</f>
        <v>142.4</v>
      </c>
      <c r="P568" s="6" t="s">
        <v>733</v>
      </c>
      <c r="Q568" s="7">
        <v>168</v>
      </c>
      <c r="R568" s="7">
        <v>187.24</v>
      </c>
      <c r="S568" s="7" t="s">
        <v>11925</v>
      </c>
      <c r="BI568"/>
      <c r="BJ568"/>
    </row>
    <row r="569" spans="2:62" x14ac:dyDescent="0.4">
      <c r="B569" s="1">
        <v>10717</v>
      </c>
      <c r="C569" s="6" t="s">
        <v>30</v>
      </c>
      <c r="D569" s="6" t="s">
        <v>30</v>
      </c>
      <c r="E569" s="6" t="s">
        <v>3268</v>
      </c>
      <c r="F569" s="6" t="s">
        <v>6803</v>
      </c>
      <c r="G569" s="6" t="s">
        <v>7041</v>
      </c>
      <c r="H569" s="6" t="s">
        <v>7048</v>
      </c>
      <c r="I569" s="6" t="s">
        <v>7070</v>
      </c>
      <c r="J569" s="6" t="s">
        <v>5</v>
      </c>
      <c r="K569" s="7">
        <v>0</v>
      </c>
      <c r="L569" s="7">
        <f>IFERROR(VLOOKUP(SiscoTable[[#This Row],[Código]],Hoja2!A:B,2,0)*SiscoTable[[#This Row],[Provta(Uns)]],0)</f>
        <v>0</v>
      </c>
      <c r="M569" s="7">
        <v>0</v>
      </c>
      <c r="N569" s="7">
        <v>0</v>
      </c>
      <c r="O569" s="7">
        <f>IFERROR(VLOOKUP(SiscoTable[[#This Row],[Código]],Hoja2!A:B,2,0)*SiscoTable[[#This Row],[Stock_actual]],0)</f>
        <v>0</v>
      </c>
      <c r="P569" s="6" t="s">
        <v>7</v>
      </c>
      <c r="Q569" s="7">
        <v>0</v>
      </c>
      <c r="R569" s="7">
        <v>0</v>
      </c>
      <c r="S569" s="7" t="s">
        <v>11925</v>
      </c>
      <c r="BI569"/>
      <c r="BJ569"/>
    </row>
    <row r="570" spans="2:62" x14ac:dyDescent="0.4">
      <c r="B570" s="1">
        <v>10718</v>
      </c>
      <c r="C570" s="6" t="s">
        <v>30</v>
      </c>
      <c r="D570" s="6" t="s">
        <v>30</v>
      </c>
      <c r="E570" s="6" t="s">
        <v>3268</v>
      </c>
      <c r="F570" s="6" t="s">
        <v>6803</v>
      </c>
      <c r="G570" s="6" t="s">
        <v>7041</v>
      </c>
      <c r="H570" s="6" t="s">
        <v>7048</v>
      </c>
      <c r="I570" s="6" t="s">
        <v>7071</v>
      </c>
      <c r="J570" s="6" t="s">
        <v>5</v>
      </c>
      <c r="K570" s="7">
        <v>16.170000000000002</v>
      </c>
      <c r="L570" s="7">
        <f>IFERROR(VLOOKUP(SiscoTable[[#This Row],[Código]],Hoja2!A:B,2,0)*SiscoTable[[#This Row],[Provta(Uns)]],0)</f>
        <v>64.680000000000007</v>
      </c>
      <c r="M570" s="7">
        <v>0</v>
      </c>
      <c r="N570" s="7">
        <v>37</v>
      </c>
      <c r="O570" s="7">
        <f>IFERROR(VLOOKUP(SiscoTable[[#This Row],[Código]],Hoja2!A:B,2,0)*SiscoTable[[#This Row],[Stock_actual]],0)</f>
        <v>148</v>
      </c>
      <c r="P570" s="6" t="s">
        <v>1038</v>
      </c>
      <c r="Q570" s="7">
        <v>18</v>
      </c>
      <c r="R570" s="7">
        <v>0</v>
      </c>
      <c r="S570" s="7" t="s">
        <v>11925</v>
      </c>
      <c r="BI570"/>
      <c r="BJ570"/>
    </row>
    <row r="571" spans="2:62" x14ac:dyDescent="0.4">
      <c r="B571" s="1">
        <v>10719</v>
      </c>
      <c r="C571" s="6" t="s">
        <v>30</v>
      </c>
      <c r="D571" s="6" t="s">
        <v>25</v>
      </c>
      <c r="E571" s="6" t="s">
        <v>3268</v>
      </c>
      <c r="F571" s="6" t="s">
        <v>6803</v>
      </c>
      <c r="G571" s="6" t="s">
        <v>7041</v>
      </c>
      <c r="H571" s="6" t="s">
        <v>7048</v>
      </c>
      <c r="I571" s="6" t="s">
        <v>7072</v>
      </c>
      <c r="J571" s="6" t="s">
        <v>5</v>
      </c>
      <c r="K571" s="7">
        <v>25.83</v>
      </c>
      <c r="L571" s="7">
        <f>IFERROR(VLOOKUP(SiscoTable[[#This Row],[Código]],Hoja2!A:B,2,0)*SiscoTable[[#This Row],[Provta(Uns)]],0)</f>
        <v>41.328000000000003</v>
      </c>
      <c r="M571" s="7">
        <v>0</v>
      </c>
      <c r="N571" s="7">
        <v>13</v>
      </c>
      <c r="O571" s="7">
        <f>IFERROR(VLOOKUP(SiscoTable[[#This Row],[Código]],Hoja2!A:B,2,0)*SiscoTable[[#This Row],[Stock_actual]],0)</f>
        <v>20.8</v>
      </c>
      <c r="P571" s="6" t="s">
        <v>112</v>
      </c>
      <c r="Q571" s="7">
        <v>28</v>
      </c>
      <c r="R571" s="7">
        <v>51.5</v>
      </c>
      <c r="S571" s="7" t="s">
        <v>11925</v>
      </c>
      <c r="BI571"/>
      <c r="BJ571"/>
    </row>
    <row r="572" spans="2:62" x14ac:dyDescent="0.4">
      <c r="B572" s="1">
        <v>10720</v>
      </c>
      <c r="C572" s="6" t="s">
        <v>8</v>
      </c>
      <c r="D572" s="6" t="s">
        <v>8</v>
      </c>
      <c r="E572" s="6" t="s">
        <v>3268</v>
      </c>
      <c r="F572" s="6" t="s">
        <v>6803</v>
      </c>
      <c r="G572" s="6" t="s">
        <v>7041</v>
      </c>
      <c r="H572" s="6" t="s">
        <v>7048</v>
      </c>
      <c r="I572" s="6" t="s">
        <v>7092</v>
      </c>
      <c r="J572" s="6" t="s">
        <v>5</v>
      </c>
      <c r="K572" s="7">
        <v>0</v>
      </c>
      <c r="L572" s="7">
        <f>IFERROR(VLOOKUP(SiscoTable[[#This Row],[Código]],Hoja2!A:B,2,0)*SiscoTable[[#This Row],[Provta(Uns)]],0)</f>
        <v>0</v>
      </c>
      <c r="M572" s="7">
        <v>0</v>
      </c>
      <c r="N572" s="7">
        <v>0</v>
      </c>
      <c r="O572" s="7">
        <f>IFERROR(VLOOKUP(SiscoTable[[#This Row],[Código]],Hoja2!A:B,2,0)*SiscoTable[[#This Row],[Stock_actual]],0)</f>
        <v>0</v>
      </c>
      <c r="P572" s="6" t="s">
        <v>7</v>
      </c>
      <c r="Q572" s="7">
        <v>0</v>
      </c>
      <c r="R572" s="7">
        <v>0</v>
      </c>
      <c r="S572" s="7" t="s">
        <v>11925</v>
      </c>
      <c r="BI572"/>
      <c r="BJ572"/>
    </row>
    <row r="573" spans="2:62" x14ac:dyDescent="0.4">
      <c r="B573" s="1">
        <v>10721</v>
      </c>
      <c r="C573" s="6" t="s">
        <v>25</v>
      </c>
      <c r="D573" s="6" t="s">
        <v>25</v>
      </c>
      <c r="E573" s="6" t="s">
        <v>3268</v>
      </c>
      <c r="F573" s="6" t="s">
        <v>6803</v>
      </c>
      <c r="G573" s="6" t="s">
        <v>6852</v>
      </c>
      <c r="H573" s="6" t="s">
        <v>6854</v>
      </c>
      <c r="I573" s="6" t="s">
        <v>6853</v>
      </c>
      <c r="J573" s="6" t="s">
        <v>5</v>
      </c>
      <c r="K573" s="7">
        <v>40.17</v>
      </c>
      <c r="L573" s="7">
        <f>IFERROR(VLOOKUP(SiscoTable[[#This Row],[Código]],Hoja2!A:B,2,0)*SiscoTable[[#This Row],[Provta(Uns)]],0)</f>
        <v>341.44499999999999</v>
      </c>
      <c r="M573" s="7">
        <v>48</v>
      </c>
      <c r="N573" s="7">
        <v>27</v>
      </c>
      <c r="O573" s="7">
        <f>IFERROR(VLOOKUP(SiscoTable[[#This Row],[Código]],Hoja2!A:B,2,0)*SiscoTable[[#This Row],[Stock_actual]],0)</f>
        <v>229.5</v>
      </c>
      <c r="P573" s="6" t="s">
        <v>218</v>
      </c>
      <c r="Q573" s="7">
        <v>44</v>
      </c>
      <c r="R573" s="7">
        <v>32.200000000000003</v>
      </c>
      <c r="S573" s="7" t="s">
        <v>11925</v>
      </c>
      <c r="BI573"/>
      <c r="BJ573"/>
    </row>
    <row r="574" spans="2:62" x14ac:dyDescent="0.4">
      <c r="B574" s="1">
        <v>10722</v>
      </c>
      <c r="C574" s="6" t="s">
        <v>30</v>
      </c>
      <c r="D574" s="6" t="s">
        <v>25</v>
      </c>
      <c r="E574" s="6" t="s">
        <v>3268</v>
      </c>
      <c r="F574" s="6" t="s">
        <v>6803</v>
      </c>
      <c r="G574" s="6" t="s">
        <v>6852</v>
      </c>
      <c r="H574" s="6" t="s">
        <v>6873</v>
      </c>
      <c r="I574" s="6" t="s">
        <v>6872</v>
      </c>
      <c r="J574" s="6" t="s">
        <v>5</v>
      </c>
      <c r="K574" s="7">
        <v>39</v>
      </c>
      <c r="L574" s="7">
        <f>IFERROR(VLOOKUP(SiscoTable[[#This Row],[Código]],Hoja2!A:B,2,0)*SiscoTable[[#This Row],[Provta(Uns)]],0)</f>
        <v>97.5</v>
      </c>
      <c r="M574" s="7">
        <v>0</v>
      </c>
      <c r="N574" s="7">
        <v>51</v>
      </c>
      <c r="O574" s="7">
        <f>IFERROR(VLOOKUP(SiscoTable[[#This Row],[Código]],Hoja2!A:B,2,0)*SiscoTable[[#This Row],[Stock_actual]],0)</f>
        <v>127.5</v>
      </c>
      <c r="P574" s="6" t="s">
        <v>132</v>
      </c>
      <c r="Q574" s="7">
        <v>43</v>
      </c>
      <c r="R574" s="7">
        <v>0</v>
      </c>
      <c r="S574" s="7" t="s">
        <v>11925</v>
      </c>
      <c r="BI574"/>
      <c r="BJ574"/>
    </row>
    <row r="575" spans="2:62" x14ac:dyDescent="0.4">
      <c r="B575" s="1">
        <v>10723</v>
      </c>
      <c r="C575" s="6" t="s">
        <v>30</v>
      </c>
      <c r="D575" s="6" t="s">
        <v>30</v>
      </c>
      <c r="E575" s="6" t="s">
        <v>3268</v>
      </c>
      <c r="F575" s="6" t="s">
        <v>6803</v>
      </c>
      <c r="G575" s="6" t="s">
        <v>6852</v>
      </c>
      <c r="H575" s="6" t="s">
        <v>6873</v>
      </c>
      <c r="I575" s="6" t="s">
        <v>6874</v>
      </c>
      <c r="J575" s="6" t="s">
        <v>5</v>
      </c>
      <c r="K575" s="7">
        <v>25</v>
      </c>
      <c r="L575" s="7">
        <f>IFERROR(VLOOKUP(SiscoTable[[#This Row],[Código]],Hoja2!A:B,2,0)*SiscoTable[[#This Row],[Provta(Uns)]],0)</f>
        <v>62.5</v>
      </c>
      <c r="M575" s="7">
        <v>0</v>
      </c>
      <c r="N575" s="7">
        <v>64</v>
      </c>
      <c r="O575" s="7">
        <f>IFERROR(VLOOKUP(SiscoTable[[#This Row],[Código]],Hoja2!A:B,2,0)*SiscoTable[[#This Row],[Stock_actual]],0)</f>
        <v>160</v>
      </c>
      <c r="P575" s="6" t="s">
        <v>661</v>
      </c>
      <c r="Q575" s="7">
        <v>27</v>
      </c>
      <c r="R575" s="7">
        <v>0</v>
      </c>
      <c r="S575" s="7" t="s">
        <v>11925</v>
      </c>
      <c r="BI575"/>
      <c r="BJ575"/>
    </row>
    <row r="576" spans="2:62" x14ac:dyDescent="0.4">
      <c r="B576" s="1">
        <v>10724</v>
      </c>
      <c r="C576" s="6" t="s">
        <v>25</v>
      </c>
      <c r="D576" s="6" t="s">
        <v>25</v>
      </c>
      <c r="E576" s="6" t="s">
        <v>3268</v>
      </c>
      <c r="F576" s="6" t="s">
        <v>6803</v>
      </c>
      <c r="G576" s="6" t="s">
        <v>6804</v>
      </c>
      <c r="H576" s="6" t="s">
        <v>6806</v>
      </c>
      <c r="I576" s="6" t="s">
        <v>6805</v>
      </c>
      <c r="J576" s="6" t="s">
        <v>5</v>
      </c>
      <c r="K576" s="7">
        <v>151.16999999999999</v>
      </c>
      <c r="L576" s="7">
        <f>IFERROR(VLOOKUP(SiscoTable[[#This Row],[Código]],Hoja2!A:B,2,0)*SiscoTable[[#This Row],[Provta(Uns)]],0)</f>
        <v>332.57400000000001</v>
      </c>
      <c r="M576" s="7">
        <v>150</v>
      </c>
      <c r="N576" s="7">
        <v>124</v>
      </c>
      <c r="O576" s="7">
        <f>IFERROR(VLOOKUP(SiscoTable[[#This Row],[Código]],Hoja2!A:B,2,0)*SiscoTable[[#This Row],[Stock_actual]],0)</f>
        <v>272.8</v>
      </c>
      <c r="P576" s="6" t="s">
        <v>101</v>
      </c>
      <c r="Q576" s="7">
        <v>166</v>
      </c>
      <c r="R576" s="7">
        <v>154.39999999999998</v>
      </c>
      <c r="S576" s="7" t="s">
        <v>11925</v>
      </c>
      <c r="BI576"/>
      <c r="BJ576"/>
    </row>
    <row r="577" spans="2:62" x14ac:dyDescent="0.4">
      <c r="B577" s="1">
        <v>10725</v>
      </c>
      <c r="C577" s="6" t="s">
        <v>25</v>
      </c>
      <c r="D577" s="6" t="s">
        <v>25</v>
      </c>
      <c r="E577" s="6" t="s">
        <v>3268</v>
      </c>
      <c r="F577" s="6" t="s">
        <v>6803</v>
      </c>
      <c r="G577" s="6" t="s">
        <v>6804</v>
      </c>
      <c r="H577" s="6" t="s">
        <v>6806</v>
      </c>
      <c r="I577" s="6" t="s">
        <v>6807</v>
      </c>
      <c r="J577" s="6" t="s">
        <v>5</v>
      </c>
      <c r="K577" s="7">
        <v>195.5</v>
      </c>
      <c r="L577" s="7">
        <f>IFERROR(VLOOKUP(SiscoTable[[#This Row],[Código]],Hoja2!A:B,2,0)*SiscoTable[[#This Row],[Provta(Uns)]],0)</f>
        <v>684.25</v>
      </c>
      <c r="M577" s="7">
        <v>150</v>
      </c>
      <c r="N577" s="7">
        <v>772</v>
      </c>
      <c r="O577" s="7">
        <f>IFERROR(VLOOKUP(SiscoTable[[#This Row],[Código]],Hoja2!A:B,2,0)*SiscoTable[[#This Row],[Stock_actual]],0)</f>
        <v>2702</v>
      </c>
      <c r="P577" s="6" t="s">
        <v>1965</v>
      </c>
      <c r="Q577" s="7">
        <v>215</v>
      </c>
      <c r="R577" s="7">
        <v>0</v>
      </c>
      <c r="S577" s="7" t="s">
        <v>11925</v>
      </c>
      <c r="BI577"/>
      <c r="BJ577"/>
    </row>
    <row r="578" spans="2:62" x14ac:dyDescent="0.4">
      <c r="B578" s="1">
        <v>10726</v>
      </c>
      <c r="C578" s="6" t="s">
        <v>25</v>
      </c>
      <c r="D578" s="6" t="s">
        <v>25</v>
      </c>
      <c r="E578" s="6" t="s">
        <v>3268</v>
      </c>
      <c r="F578" s="6" t="s">
        <v>6803</v>
      </c>
      <c r="G578" s="6" t="s">
        <v>6804</v>
      </c>
      <c r="H578" s="6" t="s">
        <v>6806</v>
      </c>
      <c r="I578" s="6" t="s">
        <v>6808</v>
      </c>
      <c r="J578" s="6" t="s">
        <v>5</v>
      </c>
      <c r="K578" s="7">
        <v>68.5</v>
      </c>
      <c r="L578" s="7">
        <f>IFERROR(VLOOKUP(SiscoTable[[#This Row],[Código]],Hoja2!A:B,2,0)*SiscoTable[[#This Row],[Provta(Uns)]],0)</f>
        <v>274</v>
      </c>
      <c r="M578" s="7">
        <v>30</v>
      </c>
      <c r="N578" s="7">
        <v>63</v>
      </c>
      <c r="O578" s="7">
        <f>IFERROR(VLOOKUP(SiscoTable[[#This Row],[Código]],Hoja2!A:B,2,0)*SiscoTable[[#This Row],[Stock_actual]],0)</f>
        <v>252</v>
      </c>
      <c r="P578" s="6" t="s">
        <v>474</v>
      </c>
      <c r="Q578" s="7">
        <v>75</v>
      </c>
      <c r="R578" s="7">
        <v>107.63999999999999</v>
      </c>
      <c r="S578" s="7" t="s">
        <v>11925</v>
      </c>
      <c r="BI578"/>
      <c r="BJ578"/>
    </row>
    <row r="579" spans="2:62" x14ac:dyDescent="0.4">
      <c r="B579" s="1">
        <v>10728</v>
      </c>
      <c r="C579" s="6" t="s">
        <v>25</v>
      </c>
      <c r="D579" s="6" t="s">
        <v>25</v>
      </c>
      <c r="E579" s="6" t="s">
        <v>3268</v>
      </c>
      <c r="F579" s="6" t="s">
        <v>6803</v>
      </c>
      <c r="G579" s="6" t="s">
        <v>6804</v>
      </c>
      <c r="H579" s="6" t="s">
        <v>6806</v>
      </c>
      <c r="I579" s="6" t="s">
        <v>6809</v>
      </c>
      <c r="J579" s="6" t="s">
        <v>5</v>
      </c>
      <c r="K579" s="7">
        <v>296.17</v>
      </c>
      <c r="L579" s="7">
        <f>IFERROR(VLOOKUP(SiscoTable[[#This Row],[Código]],Hoja2!A:B,2,0)*SiscoTable[[#This Row],[Provta(Uns)]],0)</f>
        <v>473.87200000000007</v>
      </c>
      <c r="M579" s="7">
        <v>120</v>
      </c>
      <c r="N579" s="7">
        <v>206</v>
      </c>
      <c r="O579" s="7">
        <f>IFERROR(VLOOKUP(SiscoTable[[#This Row],[Código]],Hoja2!A:B,2,0)*SiscoTable[[#This Row],[Stock_actual]],0)</f>
        <v>329.6</v>
      </c>
      <c r="P579" s="6" t="s">
        <v>256</v>
      </c>
      <c r="Q579" s="7">
        <v>326</v>
      </c>
      <c r="R579" s="7">
        <v>473.46999999999991</v>
      </c>
      <c r="S579" s="7" t="s">
        <v>11925</v>
      </c>
      <c r="BI579"/>
      <c r="BJ579"/>
    </row>
    <row r="580" spans="2:62" x14ac:dyDescent="0.4">
      <c r="B580" s="1">
        <v>10729</v>
      </c>
      <c r="C580" s="6" t="s">
        <v>8</v>
      </c>
      <c r="D580" s="6" t="s">
        <v>8</v>
      </c>
      <c r="E580" s="6" t="s">
        <v>1734</v>
      </c>
      <c r="F580" s="6" t="s">
        <v>1735</v>
      </c>
      <c r="G580" s="6" t="s">
        <v>2312</v>
      </c>
      <c r="H580" s="6" t="s">
        <v>4</v>
      </c>
      <c r="I580" s="6" t="s">
        <v>2464</v>
      </c>
      <c r="J580" s="6" t="s">
        <v>5</v>
      </c>
      <c r="K580" s="7">
        <v>0</v>
      </c>
      <c r="L580" s="7">
        <f>IFERROR(VLOOKUP(SiscoTable[[#This Row],[Código]],Hoja2!A:B,2,0)*SiscoTable[[#This Row],[Provta(Uns)]],0)</f>
        <v>0</v>
      </c>
      <c r="M580" s="7">
        <v>0</v>
      </c>
      <c r="N580" s="7">
        <v>0</v>
      </c>
      <c r="O580" s="7">
        <f>IFERROR(VLOOKUP(SiscoTable[[#This Row],[Código]],Hoja2!A:B,2,0)*SiscoTable[[#This Row],[Stock_actual]],0)</f>
        <v>0</v>
      </c>
      <c r="P580" s="6" t="s">
        <v>7</v>
      </c>
      <c r="Q580" s="7">
        <v>0</v>
      </c>
      <c r="R580" s="7">
        <v>0</v>
      </c>
      <c r="S580" s="7" t="s">
        <v>11925</v>
      </c>
      <c r="BI580"/>
      <c r="BJ580"/>
    </row>
    <row r="581" spans="2:62" x14ac:dyDescent="0.4">
      <c r="B581" s="1">
        <v>10730</v>
      </c>
      <c r="C581" s="6" t="s">
        <v>25</v>
      </c>
      <c r="D581" s="6" t="s">
        <v>30</v>
      </c>
      <c r="E581" s="6" t="s">
        <v>3268</v>
      </c>
      <c r="F581" s="6" t="s">
        <v>6803</v>
      </c>
      <c r="G581" s="6" t="s">
        <v>6844</v>
      </c>
      <c r="H581" s="6" t="s">
        <v>6846</v>
      </c>
      <c r="I581" s="6" t="s">
        <v>6847</v>
      </c>
      <c r="J581" s="6" t="s">
        <v>5</v>
      </c>
      <c r="K581" s="7">
        <v>70.67</v>
      </c>
      <c r="L581" s="7">
        <f>IFERROR(VLOOKUP(SiscoTable[[#This Row],[Código]],Hoja2!A:B,2,0)*SiscoTable[[#This Row],[Provta(Uns)]],0)</f>
        <v>508.82400000000001</v>
      </c>
      <c r="M581" s="7">
        <v>2</v>
      </c>
      <c r="N581" s="7">
        <v>76</v>
      </c>
      <c r="O581" s="7">
        <f>IFERROR(VLOOKUP(SiscoTable[[#This Row],[Código]],Hoja2!A:B,2,0)*SiscoTable[[#This Row],[Stock_actual]],0)</f>
        <v>547.20000000000005</v>
      </c>
      <c r="P581" s="6" t="s">
        <v>324</v>
      </c>
      <c r="Q581" s="7">
        <v>78</v>
      </c>
      <c r="R581" s="7">
        <v>139.11999999999998</v>
      </c>
      <c r="S581" s="7" t="s">
        <v>11925</v>
      </c>
      <c r="BI581"/>
      <c r="BJ581"/>
    </row>
    <row r="582" spans="2:62" x14ac:dyDescent="0.4">
      <c r="B582" s="1">
        <v>10731</v>
      </c>
      <c r="C582" s="6" t="s">
        <v>8</v>
      </c>
      <c r="D582" s="6" t="s">
        <v>8</v>
      </c>
      <c r="E582" s="6" t="s">
        <v>1734</v>
      </c>
      <c r="F582" s="6" t="s">
        <v>1735</v>
      </c>
      <c r="G582" s="6" t="s">
        <v>2312</v>
      </c>
      <c r="H582" s="6" t="s">
        <v>4</v>
      </c>
      <c r="I582" s="6" t="s">
        <v>2465</v>
      </c>
      <c r="J582" s="6" t="s">
        <v>5</v>
      </c>
      <c r="K582" s="7">
        <v>0.5</v>
      </c>
      <c r="L582" s="7">
        <f>IFERROR(VLOOKUP(SiscoTable[[#This Row],[Código]],Hoja2!A:B,2,0)*SiscoTable[[#This Row],[Provta(Uns)]],0)</f>
        <v>6.25</v>
      </c>
      <c r="M582" s="7">
        <v>0</v>
      </c>
      <c r="N582" s="7">
        <v>21</v>
      </c>
      <c r="O582" s="7">
        <f>IFERROR(VLOOKUP(SiscoTable[[#This Row],[Código]],Hoja2!A:B,2,0)*SiscoTable[[#This Row],[Stock_actual]],0)</f>
        <v>262.5</v>
      </c>
      <c r="P582" s="6" t="s">
        <v>2025</v>
      </c>
      <c r="Q582" s="7">
        <v>1</v>
      </c>
      <c r="R582" s="7">
        <v>0</v>
      </c>
      <c r="S582" s="7" t="s">
        <v>11925</v>
      </c>
      <c r="BI582"/>
      <c r="BJ582"/>
    </row>
    <row r="583" spans="2:62" x14ac:dyDescent="0.4">
      <c r="B583" s="1">
        <v>10734</v>
      </c>
      <c r="C583" s="6" t="s">
        <v>30</v>
      </c>
      <c r="D583" s="6" t="s">
        <v>8</v>
      </c>
      <c r="E583" s="6" t="s">
        <v>1734</v>
      </c>
      <c r="F583" s="6" t="s">
        <v>1735</v>
      </c>
      <c r="G583" s="6" t="s">
        <v>2312</v>
      </c>
      <c r="H583" s="6" t="s">
        <v>4</v>
      </c>
      <c r="I583" s="6" t="s">
        <v>2350</v>
      </c>
      <c r="J583" s="6" t="s">
        <v>5</v>
      </c>
      <c r="K583" s="7">
        <v>0</v>
      </c>
      <c r="L583" s="7">
        <f>IFERROR(VLOOKUP(SiscoTable[[#This Row],[Código]],Hoja2!A:B,2,0)*SiscoTable[[#This Row],[Provta(Uns)]],0)</f>
        <v>0</v>
      </c>
      <c r="M583" s="7">
        <v>0</v>
      </c>
      <c r="N583" s="7">
        <v>0</v>
      </c>
      <c r="O583" s="7">
        <f>IFERROR(VLOOKUP(SiscoTable[[#This Row],[Código]],Hoja2!A:B,2,0)*SiscoTable[[#This Row],[Stock_actual]],0)</f>
        <v>0</v>
      </c>
      <c r="P583" s="6" t="s">
        <v>7</v>
      </c>
      <c r="Q583" s="7">
        <v>0</v>
      </c>
      <c r="R583" s="7">
        <v>0</v>
      </c>
      <c r="S583" s="7" t="s">
        <v>11925</v>
      </c>
      <c r="BI583"/>
      <c r="BJ583"/>
    </row>
    <row r="584" spans="2:62" x14ac:dyDescent="0.4">
      <c r="B584" s="1">
        <v>10735</v>
      </c>
      <c r="C584" s="6" t="s">
        <v>8</v>
      </c>
      <c r="D584" s="6" t="s">
        <v>8</v>
      </c>
      <c r="E584" s="6" t="s">
        <v>1734</v>
      </c>
      <c r="F584" s="6" t="s">
        <v>1735</v>
      </c>
      <c r="G584" s="6" t="s">
        <v>2312</v>
      </c>
      <c r="H584" s="6" t="s">
        <v>4</v>
      </c>
      <c r="I584" s="6" t="s">
        <v>2466</v>
      </c>
      <c r="J584" s="6" t="s">
        <v>5</v>
      </c>
      <c r="K584" s="7">
        <v>0.17</v>
      </c>
      <c r="L584" s="7">
        <f>IFERROR(VLOOKUP(SiscoTable[[#This Row],[Código]],Hoja2!A:B,2,0)*SiscoTable[[#This Row],[Provta(Uns)]],0)</f>
        <v>3.383</v>
      </c>
      <c r="M584" s="7">
        <v>0</v>
      </c>
      <c r="N584" s="7">
        <v>0</v>
      </c>
      <c r="O584" s="7">
        <f>IFERROR(VLOOKUP(SiscoTable[[#This Row],[Código]],Hoja2!A:B,2,0)*SiscoTable[[#This Row],[Stock_actual]],0)</f>
        <v>0</v>
      </c>
      <c r="P584" s="6" t="s">
        <v>7</v>
      </c>
      <c r="Q584" s="7">
        <v>0</v>
      </c>
      <c r="R584" s="7">
        <v>0</v>
      </c>
      <c r="S584" s="7" t="s">
        <v>11925</v>
      </c>
      <c r="BI584"/>
      <c r="BJ584"/>
    </row>
    <row r="585" spans="2:62" x14ac:dyDescent="0.4">
      <c r="B585" s="1">
        <v>10737</v>
      </c>
      <c r="C585" s="6" t="s">
        <v>8</v>
      </c>
      <c r="D585" s="6" t="s">
        <v>8</v>
      </c>
      <c r="E585" s="6" t="s">
        <v>1734</v>
      </c>
      <c r="F585" s="6" t="s">
        <v>1735</v>
      </c>
      <c r="G585" s="6" t="s">
        <v>2312</v>
      </c>
      <c r="H585" s="6" t="s">
        <v>4</v>
      </c>
      <c r="I585" s="6" t="s">
        <v>2467</v>
      </c>
      <c r="J585" s="6" t="s">
        <v>5</v>
      </c>
      <c r="K585" s="7">
        <v>0</v>
      </c>
      <c r="L585" s="7">
        <f>IFERROR(VLOOKUP(SiscoTable[[#This Row],[Código]],Hoja2!A:B,2,0)*SiscoTable[[#This Row],[Provta(Uns)]],0)</f>
        <v>0</v>
      </c>
      <c r="M585" s="7">
        <v>0</v>
      </c>
      <c r="N585" s="7">
        <v>0</v>
      </c>
      <c r="O585" s="7">
        <f>IFERROR(VLOOKUP(SiscoTable[[#This Row],[Código]],Hoja2!A:B,2,0)*SiscoTable[[#This Row],[Stock_actual]],0)</f>
        <v>0</v>
      </c>
      <c r="P585" s="6" t="s">
        <v>7</v>
      </c>
      <c r="Q585" s="7">
        <v>0</v>
      </c>
      <c r="R585" s="7">
        <v>0</v>
      </c>
      <c r="S585" s="7" t="s">
        <v>11925</v>
      </c>
      <c r="BI585"/>
      <c r="BJ585"/>
    </row>
    <row r="586" spans="2:62" x14ac:dyDescent="0.4">
      <c r="B586" s="1">
        <v>10738</v>
      </c>
      <c r="C586" s="6" t="s">
        <v>25</v>
      </c>
      <c r="D586" s="6" t="s">
        <v>25</v>
      </c>
      <c r="E586" s="6" t="s">
        <v>3268</v>
      </c>
      <c r="F586" s="6" t="s">
        <v>6803</v>
      </c>
      <c r="G586" s="6" t="s">
        <v>6915</v>
      </c>
      <c r="H586" s="6" t="s">
        <v>6930</v>
      </c>
      <c r="I586" s="6" t="s">
        <v>6929</v>
      </c>
      <c r="J586" s="6" t="s">
        <v>5</v>
      </c>
      <c r="K586" s="7">
        <v>35.33</v>
      </c>
      <c r="L586" s="7">
        <f>IFERROR(VLOOKUP(SiscoTable[[#This Row],[Código]],Hoja2!A:B,2,0)*SiscoTable[[#This Row],[Provta(Uns)]],0)</f>
        <v>229.64499999999998</v>
      </c>
      <c r="M586" s="7">
        <v>0</v>
      </c>
      <c r="N586" s="7">
        <v>80</v>
      </c>
      <c r="O586" s="7">
        <f>IFERROR(VLOOKUP(SiscoTable[[#This Row],[Código]],Hoja2!A:B,2,0)*SiscoTable[[#This Row],[Stock_actual]],0)</f>
        <v>520</v>
      </c>
      <c r="P586" s="6" t="s">
        <v>254</v>
      </c>
      <c r="Q586" s="7">
        <v>39</v>
      </c>
      <c r="R586" s="7">
        <v>0</v>
      </c>
      <c r="S586" s="7" t="s">
        <v>11925</v>
      </c>
      <c r="BI586"/>
      <c r="BJ586"/>
    </row>
    <row r="587" spans="2:62" x14ac:dyDescent="0.4">
      <c r="B587" s="1">
        <v>10740</v>
      </c>
      <c r="C587" s="6" t="s">
        <v>30</v>
      </c>
      <c r="D587" s="6" t="s">
        <v>30</v>
      </c>
      <c r="E587" s="6" t="s">
        <v>3268</v>
      </c>
      <c r="F587" s="6" t="s">
        <v>6803</v>
      </c>
      <c r="G587" s="6" t="s">
        <v>6915</v>
      </c>
      <c r="H587" s="6" t="s">
        <v>6970</v>
      </c>
      <c r="I587" s="6" t="s">
        <v>6969</v>
      </c>
      <c r="J587" s="6" t="s">
        <v>5</v>
      </c>
      <c r="K587" s="7">
        <v>24</v>
      </c>
      <c r="L587" s="7">
        <f>IFERROR(VLOOKUP(SiscoTable[[#This Row],[Código]],Hoja2!A:B,2,0)*SiscoTable[[#This Row],[Provta(Uns)]],0)</f>
        <v>156</v>
      </c>
      <c r="M587" s="7">
        <v>0</v>
      </c>
      <c r="N587" s="7">
        <v>0</v>
      </c>
      <c r="O587" s="7">
        <f>IFERROR(VLOOKUP(SiscoTable[[#This Row],[Código]],Hoja2!A:B,2,0)*SiscoTable[[#This Row],[Stock_actual]],0)</f>
        <v>0</v>
      </c>
      <c r="P587" s="6" t="s">
        <v>7</v>
      </c>
      <c r="Q587" s="7">
        <v>26</v>
      </c>
      <c r="R587" s="7">
        <v>48</v>
      </c>
      <c r="S587" s="7" t="s">
        <v>11925</v>
      </c>
      <c r="BI587"/>
      <c r="BJ587"/>
    </row>
    <row r="588" spans="2:62" x14ac:dyDescent="0.4">
      <c r="B588" s="1">
        <v>10741</v>
      </c>
      <c r="C588" s="6" t="s">
        <v>8</v>
      </c>
      <c r="D588" s="6" t="s">
        <v>8</v>
      </c>
      <c r="E588" s="6" t="s">
        <v>1734</v>
      </c>
      <c r="F588" s="6" t="s">
        <v>1735</v>
      </c>
      <c r="G588" s="6" t="s">
        <v>2312</v>
      </c>
      <c r="H588" s="6" t="s">
        <v>4</v>
      </c>
      <c r="I588" s="6" t="s">
        <v>2468</v>
      </c>
      <c r="J588" s="6" t="s">
        <v>5</v>
      </c>
      <c r="K588" s="7">
        <v>0</v>
      </c>
      <c r="L588" s="7">
        <f>IFERROR(VLOOKUP(SiscoTable[[#This Row],[Código]],Hoja2!A:B,2,0)*SiscoTable[[#This Row],[Provta(Uns)]],0)</f>
        <v>0</v>
      </c>
      <c r="M588" s="7">
        <v>0</v>
      </c>
      <c r="N588" s="7">
        <v>0</v>
      </c>
      <c r="O588" s="7">
        <f>IFERROR(VLOOKUP(SiscoTable[[#This Row],[Código]],Hoja2!A:B,2,0)*SiscoTable[[#This Row],[Stock_actual]],0)</f>
        <v>0</v>
      </c>
      <c r="P588" s="6" t="s">
        <v>7</v>
      </c>
      <c r="Q588" s="7">
        <v>0</v>
      </c>
      <c r="R588" s="7">
        <v>0</v>
      </c>
      <c r="S588" s="7" t="s">
        <v>11925</v>
      </c>
      <c r="BI588"/>
      <c r="BJ588"/>
    </row>
    <row r="589" spans="2:62" x14ac:dyDescent="0.4">
      <c r="B589" s="1">
        <v>10744</v>
      </c>
      <c r="C589" s="6" t="s">
        <v>8</v>
      </c>
      <c r="D589" s="6" t="s">
        <v>8</v>
      </c>
      <c r="E589" s="6" t="s">
        <v>1734</v>
      </c>
      <c r="F589" s="6" t="s">
        <v>1735</v>
      </c>
      <c r="G589" s="6" t="s">
        <v>2312</v>
      </c>
      <c r="H589" s="6" t="s">
        <v>4</v>
      </c>
      <c r="I589" s="6" t="s">
        <v>2469</v>
      </c>
      <c r="J589" s="6" t="s">
        <v>5</v>
      </c>
      <c r="K589" s="7">
        <v>0</v>
      </c>
      <c r="L589" s="7">
        <f>IFERROR(VLOOKUP(SiscoTable[[#This Row],[Código]],Hoja2!A:B,2,0)*SiscoTable[[#This Row],[Provta(Uns)]],0)</f>
        <v>0</v>
      </c>
      <c r="M589" s="7">
        <v>0</v>
      </c>
      <c r="N589" s="7">
        <v>0</v>
      </c>
      <c r="O589" s="7">
        <f>IFERROR(VLOOKUP(SiscoTable[[#This Row],[Código]],Hoja2!A:B,2,0)*SiscoTable[[#This Row],[Stock_actual]],0)</f>
        <v>0</v>
      </c>
      <c r="P589" s="6" t="s">
        <v>7</v>
      </c>
      <c r="Q589" s="7">
        <v>0</v>
      </c>
      <c r="R589" s="7">
        <v>0</v>
      </c>
      <c r="S589" s="7" t="s">
        <v>11925</v>
      </c>
      <c r="BI589"/>
      <c r="BJ589"/>
    </row>
    <row r="590" spans="2:62" x14ac:dyDescent="0.4">
      <c r="B590" s="1">
        <v>10745</v>
      </c>
      <c r="C590" s="6" t="s">
        <v>8</v>
      </c>
      <c r="D590" s="6" t="s">
        <v>8</v>
      </c>
      <c r="E590" s="6" t="s">
        <v>1734</v>
      </c>
      <c r="F590" s="6" t="s">
        <v>1735</v>
      </c>
      <c r="G590" s="6" t="s">
        <v>2312</v>
      </c>
      <c r="H590" s="6" t="s">
        <v>4</v>
      </c>
      <c r="I590" s="6" t="s">
        <v>2470</v>
      </c>
      <c r="J590" s="6" t="s">
        <v>5</v>
      </c>
      <c r="K590" s="7">
        <v>0</v>
      </c>
      <c r="L590" s="7">
        <f>IFERROR(VLOOKUP(SiscoTable[[#This Row],[Código]],Hoja2!A:B,2,0)*SiscoTable[[#This Row],[Provta(Uns)]],0)</f>
        <v>0</v>
      </c>
      <c r="M590" s="7">
        <v>0</v>
      </c>
      <c r="N590" s="7">
        <v>0</v>
      </c>
      <c r="O590" s="7">
        <f>IFERROR(VLOOKUP(SiscoTable[[#This Row],[Código]],Hoja2!A:B,2,0)*SiscoTable[[#This Row],[Stock_actual]],0)</f>
        <v>0</v>
      </c>
      <c r="P590" s="6" t="s">
        <v>7</v>
      </c>
      <c r="Q590" s="7">
        <v>0</v>
      </c>
      <c r="R590" s="7">
        <v>0</v>
      </c>
      <c r="S590" s="7" t="s">
        <v>11925</v>
      </c>
      <c r="BI590"/>
      <c r="BJ590"/>
    </row>
    <row r="591" spans="2:62" x14ac:dyDescent="0.4">
      <c r="B591" s="1">
        <v>10746</v>
      </c>
      <c r="C591" s="6" t="s">
        <v>8</v>
      </c>
      <c r="D591" s="6" t="s">
        <v>8</v>
      </c>
      <c r="E591" s="6" t="s">
        <v>1734</v>
      </c>
      <c r="F591" s="6" t="s">
        <v>1735</v>
      </c>
      <c r="G591" s="6" t="s">
        <v>2312</v>
      </c>
      <c r="H591" s="6" t="s">
        <v>4</v>
      </c>
      <c r="I591" s="6" t="s">
        <v>2471</v>
      </c>
      <c r="J591" s="6" t="s">
        <v>5</v>
      </c>
      <c r="K591" s="7">
        <v>0.33</v>
      </c>
      <c r="L591" s="7">
        <f>IFERROR(VLOOKUP(SiscoTable[[#This Row],[Código]],Hoja2!A:B,2,0)*SiscoTable[[#This Row],[Provta(Uns)]],0)</f>
        <v>4.9170000000000007</v>
      </c>
      <c r="M591" s="7">
        <v>0</v>
      </c>
      <c r="N591" s="7">
        <v>10</v>
      </c>
      <c r="O591" s="7">
        <f>IFERROR(VLOOKUP(SiscoTable[[#This Row],[Código]],Hoja2!A:B,2,0)*SiscoTable[[#This Row],[Stock_actual]],0)</f>
        <v>149</v>
      </c>
      <c r="P591" s="6" t="s">
        <v>1250</v>
      </c>
      <c r="Q591" s="7">
        <v>0</v>
      </c>
      <c r="R591" s="7">
        <v>0</v>
      </c>
      <c r="S591" s="7" t="s">
        <v>11925</v>
      </c>
      <c r="BI591"/>
      <c r="BJ591"/>
    </row>
    <row r="592" spans="2:62" x14ac:dyDescent="0.4">
      <c r="B592" s="1">
        <v>10747</v>
      </c>
      <c r="C592" s="6" t="s">
        <v>8</v>
      </c>
      <c r="D592" s="6" t="s">
        <v>8</v>
      </c>
      <c r="E592" s="6" t="s">
        <v>1734</v>
      </c>
      <c r="F592" s="6" t="s">
        <v>1735</v>
      </c>
      <c r="G592" s="6" t="s">
        <v>2312</v>
      </c>
      <c r="H592" s="6" t="s">
        <v>4</v>
      </c>
      <c r="I592" s="6" t="s">
        <v>2472</v>
      </c>
      <c r="J592" s="6" t="s">
        <v>5</v>
      </c>
      <c r="K592" s="7">
        <v>0</v>
      </c>
      <c r="L592" s="7">
        <f>IFERROR(VLOOKUP(SiscoTable[[#This Row],[Código]],Hoja2!A:B,2,0)*SiscoTable[[#This Row],[Provta(Uns)]],0)</f>
        <v>0</v>
      </c>
      <c r="M592" s="7">
        <v>0</v>
      </c>
      <c r="N592" s="7">
        <v>12</v>
      </c>
      <c r="O592" s="7">
        <f>IFERROR(VLOOKUP(SiscoTable[[#This Row],[Código]],Hoja2!A:B,2,0)*SiscoTable[[#This Row],[Stock_actual]],0)</f>
        <v>226.79999999999998</v>
      </c>
      <c r="P592" s="6" t="s">
        <v>134</v>
      </c>
      <c r="Q592" s="7">
        <v>0</v>
      </c>
      <c r="R592" s="7">
        <v>0</v>
      </c>
      <c r="S592" s="7" t="s">
        <v>11925</v>
      </c>
      <c r="BI592"/>
      <c r="BJ592"/>
    </row>
    <row r="593" spans="2:62" x14ac:dyDescent="0.4">
      <c r="B593" s="1">
        <v>10748</v>
      </c>
      <c r="C593" s="6" t="s">
        <v>25</v>
      </c>
      <c r="D593" s="6" t="s">
        <v>25</v>
      </c>
      <c r="E593" s="6" t="s">
        <v>3268</v>
      </c>
      <c r="F593" s="6" t="s">
        <v>6803</v>
      </c>
      <c r="G593" s="6" t="s">
        <v>6915</v>
      </c>
      <c r="H593" s="6" t="s">
        <v>6924</v>
      </c>
      <c r="I593" s="6" t="s">
        <v>6931</v>
      </c>
      <c r="J593" s="6" t="s">
        <v>5</v>
      </c>
      <c r="K593" s="7">
        <v>38.33</v>
      </c>
      <c r="L593" s="7">
        <f>IFERROR(VLOOKUP(SiscoTable[[#This Row],[Código]],Hoja2!A:B,2,0)*SiscoTable[[#This Row],[Provta(Uns)]],0)</f>
        <v>252.97799999999998</v>
      </c>
      <c r="M593" s="7">
        <v>0</v>
      </c>
      <c r="N593" s="7">
        <v>58</v>
      </c>
      <c r="O593" s="7">
        <f>IFERROR(VLOOKUP(SiscoTable[[#This Row],[Código]],Hoja2!A:B,2,0)*SiscoTable[[#This Row],[Stock_actual]],0)</f>
        <v>382.79999999999995</v>
      </c>
      <c r="P593" s="6" t="s">
        <v>220</v>
      </c>
      <c r="Q593" s="7">
        <v>42</v>
      </c>
      <c r="R593" s="7">
        <v>0</v>
      </c>
      <c r="S593" s="7" t="s">
        <v>11925</v>
      </c>
      <c r="BI593"/>
      <c r="BJ593"/>
    </row>
    <row r="594" spans="2:62" x14ac:dyDescent="0.4">
      <c r="B594" s="1">
        <v>10749</v>
      </c>
      <c r="C594" s="6" t="s">
        <v>25</v>
      </c>
      <c r="D594" s="6" t="s">
        <v>25</v>
      </c>
      <c r="E594" s="6" t="s">
        <v>3268</v>
      </c>
      <c r="F594" s="6" t="s">
        <v>6803</v>
      </c>
      <c r="G594" s="6" t="s">
        <v>6915</v>
      </c>
      <c r="H594" s="6" t="s">
        <v>6933</v>
      </c>
      <c r="I594" s="6" t="s">
        <v>6932</v>
      </c>
      <c r="J594" s="6" t="s">
        <v>5</v>
      </c>
      <c r="K594" s="7">
        <v>37.5</v>
      </c>
      <c r="L594" s="7">
        <f>IFERROR(VLOOKUP(SiscoTable[[#This Row],[Código]],Hoja2!A:B,2,0)*SiscoTable[[#This Row],[Provta(Uns)]],0)</f>
        <v>243.75</v>
      </c>
      <c r="M594" s="7">
        <v>0</v>
      </c>
      <c r="N594" s="7">
        <v>131</v>
      </c>
      <c r="O594" s="7">
        <f>IFERROR(VLOOKUP(SiscoTable[[#This Row],[Código]],Hoja2!A:B,2,0)*SiscoTable[[#This Row],[Stock_actual]],0)</f>
        <v>851.5</v>
      </c>
      <c r="P594" s="6" t="s">
        <v>311</v>
      </c>
      <c r="Q594" s="7">
        <v>41</v>
      </c>
      <c r="R594" s="7">
        <v>0</v>
      </c>
      <c r="S594" s="7" t="s">
        <v>11925</v>
      </c>
      <c r="BI594"/>
      <c r="BJ594"/>
    </row>
    <row r="595" spans="2:62" x14ac:dyDescent="0.4">
      <c r="B595" s="1">
        <v>10750</v>
      </c>
      <c r="C595" s="6" t="s">
        <v>25</v>
      </c>
      <c r="D595" s="6" t="s">
        <v>30</v>
      </c>
      <c r="E595" s="6" t="s">
        <v>3268</v>
      </c>
      <c r="F595" s="6" t="s">
        <v>6803</v>
      </c>
      <c r="G595" s="6" t="s">
        <v>6915</v>
      </c>
      <c r="H595" s="6" t="s">
        <v>6935</v>
      </c>
      <c r="I595" s="6" t="s">
        <v>6934</v>
      </c>
      <c r="J595" s="6" t="s">
        <v>5</v>
      </c>
      <c r="K595" s="7">
        <v>28.83</v>
      </c>
      <c r="L595" s="7">
        <f>IFERROR(VLOOKUP(SiscoTable[[#This Row],[Código]],Hoja2!A:B,2,0)*SiscoTable[[#This Row],[Provta(Uns)]],0)</f>
        <v>187.39499999999998</v>
      </c>
      <c r="M595" s="7">
        <v>0</v>
      </c>
      <c r="N595" s="7">
        <v>80</v>
      </c>
      <c r="O595" s="7">
        <f>IFERROR(VLOOKUP(SiscoTable[[#This Row],[Código]],Hoja2!A:B,2,0)*SiscoTable[[#This Row],[Stock_actual]],0)</f>
        <v>520</v>
      </c>
      <c r="P595" s="6" t="s">
        <v>997</v>
      </c>
      <c r="Q595" s="7">
        <v>32</v>
      </c>
      <c r="R595" s="7">
        <v>0</v>
      </c>
      <c r="S595" s="7" t="s">
        <v>11925</v>
      </c>
      <c r="BI595"/>
      <c r="BJ595"/>
    </row>
    <row r="596" spans="2:62" x14ac:dyDescent="0.4">
      <c r="B596" s="1">
        <v>10751</v>
      </c>
      <c r="C596" s="6" t="s">
        <v>25</v>
      </c>
      <c r="D596" s="6" t="s">
        <v>25</v>
      </c>
      <c r="E596" s="6" t="s">
        <v>3268</v>
      </c>
      <c r="F596" s="6" t="s">
        <v>6803</v>
      </c>
      <c r="G596" s="6" t="s">
        <v>6915</v>
      </c>
      <c r="H596" s="6" t="s">
        <v>6928</v>
      </c>
      <c r="I596" s="6" t="s">
        <v>6936</v>
      </c>
      <c r="J596" s="6" t="s">
        <v>5</v>
      </c>
      <c r="K596" s="7">
        <v>23.17</v>
      </c>
      <c r="L596" s="7">
        <f>IFERROR(VLOOKUP(SiscoTable[[#This Row],[Código]],Hoja2!A:B,2,0)*SiscoTable[[#This Row],[Provta(Uns)]],0)</f>
        <v>150.60500000000002</v>
      </c>
      <c r="M596" s="7">
        <v>0</v>
      </c>
      <c r="N596" s="7">
        <v>81</v>
      </c>
      <c r="O596" s="7">
        <f>IFERROR(VLOOKUP(SiscoTable[[#This Row],[Código]],Hoja2!A:B,2,0)*SiscoTable[[#This Row],[Stock_actual]],0)</f>
        <v>526.5</v>
      </c>
      <c r="P596" s="6" t="s">
        <v>311</v>
      </c>
      <c r="Q596" s="7">
        <v>25</v>
      </c>
      <c r="R596" s="7">
        <v>0</v>
      </c>
      <c r="S596" s="7" t="s">
        <v>11925</v>
      </c>
      <c r="BI596"/>
      <c r="BJ596"/>
    </row>
    <row r="597" spans="2:62" x14ac:dyDescent="0.4">
      <c r="B597" s="1">
        <v>10754</v>
      </c>
      <c r="C597" s="6" t="s">
        <v>8</v>
      </c>
      <c r="D597" s="6" t="s">
        <v>8</v>
      </c>
      <c r="E597" s="6" t="s">
        <v>1734</v>
      </c>
      <c r="F597" s="6" t="s">
        <v>1735</v>
      </c>
      <c r="G597" s="6" t="s">
        <v>2312</v>
      </c>
      <c r="H597" s="6" t="s">
        <v>4</v>
      </c>
      <c r="I597" s="6" t="s">
        <v>2473</v>
      </c>
      <c r="J597" s="6" t="s">
        <v>5</v>
      </c>
      <c r="K597" s="7">
        <v>0</v>
      </c>
      <c r="L597" s="7">
        <f>IFERROR(VLOOKUP(SiscoTable[[#This Row],[Código]],Hoja2!A:B,2,0)*SiscoTable[[#This Row],[Provta(Uns)]],0)</f>
        <v>0</v>
      </c>
      <c r="M597" s="7">
        <v>0</v>
      </c>
      <c r="N597" s="7">
        <v>12</v>
      </c>
      <c r="O597" s="7">
        <f>IFERROR(VLOOKUP(SiscoTable[[#This Row],[Código]],Hoja2!A:B,2,0)*SiscoTable[[#This Row],[Stock_actual]],0)</f>
        <v>262.79999999999995</v>
      </c>
      <c r="P597" s="6" t="s">
        <v>134</v>
      </c>
      <c r="Q597" s="7">
        <v>0</v>
      </c>
      <c r="R597" s="7">
        <v>0</v>
      </c>
      <c r="S597" s="7" t="s">
        <v>11925</v>
      </c>
      <c r="BI597"/>
      <c r="BJ597"/>
    </row>
    <row r="598" spans="2:62" x14ac:dyDescent="0.4">
      <c r="B598" s="1">
        <v>10755</v>
      </c>
      <c r="C598" s="6" t="s">
        <v>8</v>
      </c>
      <c r="D598" s="6" t="s">
        <v>8</v>
      </c>
      <c r="E598" s="6" t="s">
        <v>1734</v>
      </c>
      <c r="F598" s="6" t="s">
        <v>1735</v>
      </c>
      <c r="G598" s="6" t="s">
        <v>2312</v>
      </c>
      <c r="H598" s="6" t="s">
        <v>4</v>
      </c>
      <c r="I598" s="6" t="s">
        <v>2474</v>
      </c>
      <c r="J598" s="6" t="s">
        <v>5</v>
      </c>
      <c r="K598" s="7">
        <v>0</v>
      </c>
      <c r="L598" s="7">
        <f>IFERROR(VLOOKUP(SiscoTable[[#This Row],[Código]],Hoja2!A:B,2,0)*SiscoTable[[#This Row],[Provta(Uns)]],0)</f>
        <v>0</v>
      </c>
      <c r="M598" s="7">
        <v>0</v>
      </c>
      <c r="N598" s="7">
        <v>0</v>
      </c>
      <c r="O598" s="7">
        <f>IFERROR(VLOOKUP(SiscoTable[[#This Row],[Código]],Hoja2!A:B,2,0)*SiscoTable[[#This Row],[Stock_actual]],0)</f>
        <v>0</v>
      </c>
      <c r="P598" s="6" t="s">
        <v>7</v>
      </c>
      <c r="Q598" s="7">
        <v>0</v>
      </c>
      <c r="R598" s="7">
        <v>0</v>
      </c>
      <c r="S598" s="7" t="s">
        <v>11925</v>
      </c>
      <c r="BI598"/>
      <c r="BJ598"/>
    </row>
    <row r="599" spans="2:62" x14ac:dyDescent="0.4">
      <c r="B599" s="1">
        <v>10757</v>
      </c>
      <c r="C599" s="6" t="s">
        <v>8</v>
      </c>
      <c r="D599" s="6" t="s">
        <v>8</v>
      </c>
      <c r="E599" s="6" t="s">
        <v>1734</v>
      </c>
      <c r="F599" s="6" t="s">
        <v>1735</v>
      </c>
      <c r="G599" s="6" t="s">
        <v>2312</v>
      </c>
      <c r="H599" s="6" t="s">
        <v>4</v>
      </c>
      <c r="I599" s="6" t="s">
        <v>2475</v>
      </c>
      <c r="J599" s="6" t="s">
        <v>5</v>
      </c>
      <c r="K599" s="7">
        <v>0.5</v>
      </c>
      <c r="L599" s="7">
        <f>IFERROR(VLOOKUP(SiscoTable[[#This Row],[Código]],Hoja2!A:B,2,0)*SiscoTable[[#This Row],[Provta(Uns)]],0)</f>
        <v>5.45</v>
      </c>
      <c r="M599" s="7">
        <v>0</v>
      </c>
      <c r="N599" s="7">
        <v>0</v>
      </c>
      <c r="O599" s="7">
        <f>IFERROR(VLOOKUP(SiscoTable[[#This Row],[Código]],Hoja2!A:B,2,0)*SiscoTable[[#This Row],[Stock_actual]],0)</f>
        <v>0</v>
      </c>
      <c r="P599" s="6" t="s">
        <v>7</v>
      </c>
      <c r="Q599" s="7">
        <v>1</v>
      </c>
      <c r="R599" s="7">
        <v>1.2</v>
      </c>
      <c r="S599" s="7" t="s">
        <v>11925</v>
      </c>
      <c r="BI599"/>
      <c r="BJ599"/>
    </row>
    <row r="600" spans="2:62" x14ac:dyDescent="0.4">
      <c r="B600" s="1">
        <v>10758</v>
      </c>
      <c r="C600" s="6" t="s">
        <v>25</v>
      </c>
      <c r="D600" s="6" t="s">
        <v>30</v>
      </c>
      <c r="E600" s="6" t="s">
        <v>3268</v>
      </c>
      <c r="F600" s="6" t="s">
        <v>6059</v>
      </c>
      <c r="G600" s="6" t="s">
        <v>6307</v>
      </c>
      <c r="H600" s="6" t="s">
        <v>6164</v>
      </c>
      <c r="I600" s="6" t="s">
        <v>6310</v>
      </c>
      <c r="J600" s="6" t="s">
        <v>5</v>
      </c>
      <c r="K600" s="7">
        <v>4.5</v>
      </c>
      <c r="L600" s="7">
        <f>IFERROR(VLOOKUP(SiscoTable[[#This Row],[Código]],Hoja2!A:B,2,0)*SiscoTable[[#This Row],[Provta(Uns)]],0)</f>
        <v>182.25</v>
      </c>
      <c r="M600" s="7">
        <v>0</v>
      </c>
      <c r="N600" s="7">
        <v>29</v>
      </c>
      <c r="O600" s="7">
        <f>IFERROR(VLOOKUP(SiscoTable[[#This Row],[Código]],Hoja2!A:B,2,0)*SiscoTable[[#This Row],[Stock_actual]],0)</f>
        <v>1174.5</v>
      </c>
      <c r="P600" s="6" t="s">
        <v>4718</v>
      </c>
      <c r="Q600" s="7">
        <v>5</v>
      </c>
      <c r="R600" s="7">
        <v>0</v>
      </c>
      <c r="S600" s="7" t="s">
        <v>11925</v>
      </c>
      <c r="BI600"/>
      <c r="BJ600"/>
    </row>
    <row r="601" spans="2:62" x14ac:dyDescent="0.4">
      <c r="B601" s="1">
        <v>10759</v>
      </c>
      <c r="C601" s="6" t="s">
        <v>30</v>
      </c>
      <c r="D601" s="6" t="s">
        <v>30</v>
      </c>
      <c r="E601" s="6" t="s">
        <v>3268</v>
      </c>
      <c r="F601" s="6" t="s">
        <v>7197</v>
      </c>
      <c r="G601" s="6" t="s">
        <v>7388</v>
      </c>
      <c r="H601" s="6" t="s">
        <v>5054</v>
      </c>
      <c r="I601" s="6" t="s">
        <v>7415</v>
      </c>
      <c r="J601" s="6" t="s">
        <v>5</v>
      </c>
      <c r="K601" s="7">
        <v>5.5</v>
      </c>
      <c r="L601" s="7">
        <f>IFERROR(VLOOKUP(SiscoTable[[#This Row],[Código]],Hoja2!A:B,2,0)*SiscoTable[[#This Row],[Provta(Uns)]],0)</f>
        <v>19.8</v>
      </c>
      <c r="M601" s="7">
        <v>36</v>
      </c>
      <c r="N601" s="7">
        <v>79</v>
      </c>
      <c r="O601" s="7">
        <f>IFERROR(VLOOKUP(SiscoTable[[#This Row],[Código]],Hoja2!A:B,2,0)*SiscoTable[[#This Row],[Stock_actual]],0)</f>
        <v>284.40000000000003</v>
      </c>
      <c r="P601" s="6" t="s">
        <v>7416</v>
      </c>
      <c r="Q601" s="7">
        <v>6</v>
      </c>
      <c r="R601" s="7">
        <v>0</v>
      </c>
      <c r="S601" s="7" t="s">
        <v>11928</v>
      </c>
      <c r="BI601"/>
      <c r="BJ601"/>
    </row>
    <row r="602" spans="2:62" x14ac:dyDescent="0.4">
      <c r="B602" s="1">
        <v>10761</v>
      </c>
      <c r="C602" s="6" t="s">
        <v>25</v>
      </c>
      <c r="D602" s="6" t="s">
        <v>30</v>
      </c>
      <c r="E602" s="6" t="s">
        <v>3268</v>
      </c>
      <c r="F602" s="6" t="s">
        <v>6059</v>
      </c>
      <c r="G602" s="6" t="s">
        <v>6307</v>
      </c>
      <c r="H602" s="6" t="s">
        <v>6164</v>
      </c>
      <c r="I602" s="6" t="s">
        <v>6311</v>
      </c>
      <c r="J602" s="6" t="s">
        <v>5</v>
      </c>
      <c r="K602" s="7">
        <v>4.5</v>
      </c>
      <c r="L602" s="7">
        <f>IFERROR(VLOOKUP(SiscoTable[[#This Row],[Código]],Hoja2!A:B,2,0)*SiscoTable[[#This Row],[Provta(Uns)]],0)</f>
        <v>229.04999999999998</v>
      </c>
      <c r="M602" s="7">
        <v>0</v>
      </c>
      <c r="N602" s="7">
        <v>22</v>
      </c>
      <c r="O602" s="7">
        <f>IFERROR(VLOOKUP(SiscoTable[[#This Row],[Código]],Hoja2!A:B,2,0)*SiscoTable[[#This Row],[Stock_actual]],0)</f>
        <v>1119.8</v>
      </c>
      <c r="P602" s="6" t="s">
        <v>1508</v>
      </c>
      <c r="Q602" s="7">
        <v>5</v>
      </c>
      <c r="R602" s="7">
        <v>0</v>
      </c>
      <c r="S602" s="7" t="s">
        <v>11925</v>
      </c>
      <c r="BI602"/>
      <c r="BJ602"/>
    </row>
    <row r="603" spans="2:62" x14ac:dyDescent="0.4">
      <c r="B603" s="1">
        <v>10762</v>
      </c>
      <c r="C603" s="6" t="s">
        <v>8</v>
      </c>
      <c r="D603" s="6" t="s">
        <v>8</v>
      </c>
      <c r="E603" s="6" t="s">
        <v>3268</v>
      </c>
      <c r="F603" s="6" t="s">
        <v>7197</v>
      </c>
      <c r="G603" s="6" t="s">
        <v>7388</v>
      </c>
      <c r="H603" s="6" t="s">
        <v>5054</v>
      </c>
      <c r="I603" s="6" t="s">
        <v>7471</v>
      </c>
      <c r="J603" s="6" t="s">
        <v>5</v>
      </c>
      <c r="K603" s="7">
        <v>0.17</v>
      </c>
      <c r="L603" s="7">
        <f>IFERROR(VLOOKUP(SiscoTable[[#This Row],[Código]],Hoja2!A:B,2,0)*SiscoTable[[#This Row],[Provta(Uns)]],0)</f>
        <v>0.95199999999999996</v>
      </c>
      <c r="M603" s="7">
        <v>0</v>
      </c>
      <c r="N603" s="7">
        <v>-1</v>
      </c>
      <c r="O603" s="7">
        <f>IFERROR(VLOOKUP(SiscoTable[[#This Row],[Código]],Hoja2!A:B,2,0)*SiscoTable[[#This Row],[Stock_actual]],0)</f>
        <v>-5.6</v>
      </c>
      <c r="P603" s="6" t="s">
        <v>7</v>
      </c>
      <c r="Q603" s="7">
        <v>0</v>
      </c>
      <c r="R603" s="7">
        <v>0.6</v>
      </c>
      <c r="S603" s="7" t="s">
        <v>11928</v>
      </c>
      <c r="BI603"/>
      <c r="BJ603"/>
    </row>
    <row r="604" spans="2:62" x14ac:dyDescent="0.4">
      <c r="B604" s="1">
        <v>10763</v>
      </c>
      <c r="C604" s="6" t="s">
        <v>25</v>
      </c>
      <c r="D604" s="6" t="s">
        <v>25</v>
      </c>
      <c r="E604" s="6" t="s">
        <v>8482</v>
      </c>
      <c r="F604" s="6" t="s">
        <v>11853</v>
      </c>
      <c r="G604" s="6" t="s">
        <v>11861</v>
      </c>
      <c r="H604" s="6" t="s">
        <v>2321</v>
      </c>
      <c r="I604" s="6" t="s">
        <v>11870</v>
      </c>
      <c r="J604" s="6" t="s">
        <v>5</v>
      </c>
      <c r="K604" s="7">
        <v>21.5</v>
      </c>
      <c r="L604" s="7">
        <f>IFERROR(VLOOKUP(SiscoTable[[#This Row],[Código]],Hoja2!A:B,2,0)*SiscoTable[[#This Row],[Provta(Uns)]],0)</f>
        <v>118.25</v>
      </c>
      <c r="M604" s="7">
        <v>0</v>
      </c>
      <c r="N604" s="7">
        <v>29</v>
      </c>
      <c r="O604" s="7">
        <f>IFERROR(VLOOKUP(SiscoTable[[#This Row],[Código]],Hoja2!A:B,2,0)*SiscoTable[[#This Row],[Stock_actual]],0)</f>
        <v>159.5</v>
      </c>
      <c r="P604" s="6" t="s">
        <v>300</v>
      </c>
      <c r="Q604" s="7">
        <v>24</v>
      </c>
      <c r="R604" s="7">
        <v>0</v>
      </c>
      <c r="S604" s="7" t="s">
        <v>11926</v>
      </c>
      <c r="BI604"/>
      <c r="BJ604"/>
    </row>
    <row r="605" spans="2:62" x14ac:dyDescent="0.4">
      <c r="B605" s="1">
        <v>10764</v>
      </c>
      <c r="C605" s="6" t="s">
        <v>25</v>
      </c>
      <c r="D605" s="6" t="s">
        <v>30</v>
      </c>
      <c r="E605" s="6" t="s">
        <v>1734</v>
      </c>
      <c r="F605" s="6" t="s">
        <v>1735</v>
      </c>
      <c r="G605" s="6" t="s">
        <v>2312</v>
      </c>
      <c r="H605" s="6" t="s">
        <v>2315</v>
      </c>
      <c r="I605" s="6" t="s">
        <v>2314</v>
      </c>
      <c r="J605" s="6" t="s">
        <v>5</v>
      </c>
      <c r="K605" s="7">
        <v>0.33</v>
      </c>
      <c r="L605" s="7">
        <f>IFERROR(VLOOKUP(SiscoTable[[#This Row],[Código]],Hoja2!A:B,2,0)*SiscoTable[[#This Row],[Provta(Uns)]],0)</f>
        <v>6.9300000000000006</v>
      </c>
      <c r="M605" s="7">
        <v>0</v>
      </c>
      <c r="N605" s="7">
        <v>0</v>
      </c>
      <c r="O605" s="7">
        <f>IFERROR(VLOOKUP(SiscoTable[[#This Row],[Código]],Hoja2!A:B,2,0)*SiscoTable[[#This Row],[Stock_actual]],0)</f>
        <v>0</v>
      </c>
      <c r="P605" s="6" t="s">
        <v>7</v>
      </c>
      <c r="Q605" s="7">
        <v>0</v>
      </c>
      <c r="R605" s="7">
        <v>0</v>
      </c>
      <c r="S605" s="7" t="s">
        <v>11925</v>
      </c>
      <c r="BI605"/>
      <c r="BJ605"/>
    </row>
    <row r="606" spans="2:62" x14ac:dyDescent="0.4">
      <c r="B606" s="1">
        <v>10765</v>
      </c>
      <c r="C606" s="6" t="s">
        <v>30</v>
      </c>
      <c r="D606" s="6" t="s">
        <v>8</v>
      </c>
      <c r="E606" s="6" t="s">
        <v>8482</v>
      </c>
      <c r="F606" s="6" t="s">
        <v>1736</v>
      </c>
      <c r="G606" s="6" t="s">
        <v>10193</v>
      </c>
      <c r="H606" s="6" t="s">
        <v>10199</v>
      </c>
      <c r="I606" s="6" t="s">
        <v>10237</v>
      </c>
      <c r="J606" s="6" t="s">
        <v>5</v>
      </c>
      <c r="K606" s="7">
        <v>3</v>
      </c>
      <c r="L606" s="7">
        <f>IFERROR(VLOOKUP(SiscoTable[[#This Row],[Código]],Hoja2!A:B,2,0)*SiscoTable[[#This Row],[Provta(Uns)]],0)</f>
        <v>55.199999999999996</v>
      </c>
      <c r="M606" s="7">
        <v>0</v>
      </c>
      <c r="N606" s="7">
        <v>1</v>
      </c>
      <c r="O606" s="7">
        <f>IFERROR(VLOOKUP(SiscoTable[[#This Row],[Código]],Hoja2!A:B,2,0)*SiscoTable[[#This Row],[Stock_actual]],0)</f>
        <v>18.399999999999999</v>
      </c>
      <c r="P606" s="6" t="s">
        <v>124</v>
      </c>
      <c r="Q606" s="7">
        <v>3</v>
      </c>
      <c r="R606" s="7">
        <v>6</v>
      </c>
      <c r="S606" s="7" t="s">
        <v>11926</v>
      </c>
      <c r="BI606"/>
      <c r="BJ606"/>
    </row>
    <row r="607" spans="2:62" x14ac:dyDescent="0.4">
      <c r="B607" s="1">
        <v>10767</v>
      </c>
      <c r="C607" s="6" t="s">
        <v>8</v>
      </c>
      <c r="D607" s="6" t="s">
        <v>8</v>
      </c>
      <c r="E607" s="6" t="s">
        <v>3268</v>
      </c>
      <c r="F607" s="6" t="s">
        <v>3269</v>
      </c>
      <c r="G607" s="6" t="s">
        <v>3706</v>
      </c>
      <c r="H607" s="6" t="s">
        <v>3740</v>
      </c>
      <c r="I607" s="6" t="s">
        <v>3739</v>
      </c>
      <c r="J607" s="6" t="s">
        <v>496</v>
      </c>
      <c r="K607" s="7">
        <v>0</v>
      </c>
      <c r="L607" s="7">
        <f>IFERROR(VLOOKUP(SiscoTable[[#This Row],[Código]],Hoja2!A:B,2,0)*SiscoTable[[#This Row],[Provta(Uns)]],0)</f>
        <v>0</v>
      </c>
      <c r="M607" s="7">
        <v>0</v>
      </c>
      <c r="N607" s="7">
        <v>0</v>
      </c>
      <c r="O607" s="7">
        <f>IFERROR(VLOOKUP(SiscoTable[[#This Row],[Código]],Hoja2!A:B,2,0)*SiscoTable[[#This Row],[Stock_actual]],0)</f>
        <v>0</v>
      </c>
      <c r="P607" s="6" t="s">
        <v>7</v>
      </c>
      <c r="Q607" s="7">
        <v>0</v>
      </c>
      <c r="R607" s="7">
        <v>0</v>
      </c>
      <c r="S607" s="7" t="s">
        <v>11928</v>
      </c>
      <c r="BI607"/>
      <c r="BJ607"/>
    </row>
    <row r="608" spans="2:62" x14ac:dyDescent="0.4">
      <c r="B608" s="1">
        <v>10768</v>
      </c>
      <c r="C608" s="6" t="s">
        <v>8</v>
      </c>
      <c r="D608" s="6" t="s">
        <v>8</v>
      </c>
      <c r="E608" s="6" t="s">
        <v>3268</v>
      </c>
      <c r="F608" s="6" t="s">
        <v>3269</v>
      </c>
      <c r="G608" s="6" t="s">
        <v>3706</v>
      </c>
      <c r="H608" s="6" t="s">
        <v>3740</v>
      </c>
      <c r="I608" s="6" t="s">
        <v>3741</v>
      </c>
      <c r="J608" s="6" t="s">
        <v>5</v>
      </c>
      <c r="K608" s="7">
        <v>0</v>
      </c>
      <c r="L608" s="7">
        <f>IFERROR(VLOOKUP(SiscoTable[[#This Row],[Código]],Hoja2!A:B,2,0)*SiscoTable[[#This Row],[Provta(Uns)]],0)</f>
        <v>0</v>
      </c>
      <c r="M608" s="7">
        <v>0</v>
      </c>
      <c r="N608" s="7">
        <v>0</v>
      </c>
      <c r="O608" s="7">
        <f>IFERROR(VLOOKUP(SiscoTable[[#This Row],[Código]],Hoja2!A:B,2,0)*SiscoTable[[#This Row],[Stock_actual]],0)</f>
        <v>0</v>
      </c>
      <c r="P608" s="6" t="s">
        <v>7</v>
      </c>
      <c r="Q608" s="7">
        <v>0</v>
      </c>
      <c r="R608" s="7">
        <v>0</v>
      </c>
      <c r="S608" s="7" t="s">
        <v>11928</v>
      </c>
      <c r="BI608"/>
      <c r="BJ608"/>
    </row>
    <row r="609" spans="2:62" x14ac:dyDescent="0.4">
      <c r="B609" s="1">
        <v>10769</v>
      </c>
      <c r="C609" s="6" t="s">
        <v>8</v>
      </c>
      <c r="D609" s="6" t="s">
        <v>8</v>
      </c>
      <c r="E609" s="6" t="s">
        <v>3268</v>
      </c>
      <c r="F609" s="6" t="s">
        <v>3269</v>
      </c>
      <c r="G609" s="6" t="s">
        <v>3706</v>
      </c>
      <c r="H609" s="6" t="s">
        <v>3740</v>
      </c>
      <c r="I609" s="6" t="s">
        <v>3742</v>
      </c>
      <c r="J609" s="6" t="s">
        <v>496</v>
      </c>
      <c r="K609" s="7">
        <v>0</v>
      </c>
      <c r="L609" s="7">
        <f>IFERROR(VLOOKUP(SiscoTable[[#This Row],[Código]],Hoja2!A:B,2,0)*SiscoTable[[#This Row],[Provta(Uns)]],0)</f>
        <v>0</v>
      </c>
      <c r="M609" s="7">
        <v>0</v>
      </c>
      <c r="N609" s="7">
        <v>0</v>
      </c>
      <c r="O609" s="7">
        <f>IFERROR(VLOOKUP(SiscoTable[[#This Row],[Código]],Hoja2!A:B,2,0)*SiscoTable[[#This Row],[Stock_actual]],0)</f>
        <v>0</v>
      </c>
      <c r="P609" s="6" t="s">
        <v>7</v>
      </c>
      <c r="Q609" s="7">
        <v>0</v>
      </c>
      <c r="R609" s="7">
        <v>0</v>
      </c>
      <c r="S609" s="7" t="s">
        <v>11928</v>
      </c>
      <c r="BI609"/>
      <c r="BJ609"/>
    </row>
    <row r="610" spans="2:62" x14ac:dyDescent="0.4">
      <c r="B610" s="1">
        <v>10770</v>
      </c>
      <c r="C610" s="6" t="s">
        <v>8</v>
      </c>
      <c r="D610" s="6" t="s">
        <v>8</v>
      </c>
      <c r="E610" s="6" t="s">
        <v>8482</v>
      </c>
      <c r="F610" s="6" t="s">
        <v>10720</v>
      </c>
      <c r="G610" s="6" t="s">
        <v>10957</v>
      </c>
      <c r="H610" s="6" t="s">
        <v>10002</v>
      </c>
      <c r="I610" s="6" t="s">
        <v>10961</v>
      </c>
      <c r="J610" s="6" t="s">
        <v>5</v>
      </c>
      <c r="K610" s="7">
        <v>0</v>
      </c>
      <c r="L610" s="7">
        <f>IFERROR(VLOOKUP(SiscoTable[[#This Row],[Código]],Hoja2!A:B,2,0)*SiscoTable[[#This Row],[Provta(Uns)]],0)</f>
        <v>0</v>
      </c>
      <c r="M610" s="7">
        <v>0</v>
      </c>
      <c r="N610" s="7">
        <v>0</v>
      </c>
      <c r="O610" s="7">
        <f>IFERROR(VLOOKUP(SiscoTable[[#This Row],[Código]],Hoja2!A:B,2,0)*SiscoTable[[#This Row],[Stock_actual]],0)</f>
        <v>0</v>
      </c>
      <c r="P610" s="6" t="s">
        <v>7</v>
      </c>
      <c r="Q610" s="7">
        <v>0</v>
      </c>
      <c r="R610" s="7">
        <v>0</v>
      </c>
      <c r="S610" s="7" t="s">
        <v>11926</v>
      </c>
      <c r="BI610"/>
      <c r="BJ610"/>
    </row>
    <row r="611" spans="2:62" x14ac:dyDescent="0.4">
      <c r="B611" s="1">
        <v>10771</v>
      </c>
      <c r="C611" s="6" t="s">
        <v>8</v>
      </c>
      <c r="D611" s="6" t="s">
        <v>30</v>
      </c>
      <c r="E611" s="6" t="s">
        <v>3268</v>
      </c>
      <c r="F611" s="6" t="s">
        <v>7197</v>
      </c>
      <c r="G611" s="6" t="s">
        <v>7554</v>
      </c>
      <c r="H611" s="6" t="s">
        <v>7392</v>
      </c>
      <c r="I611" s="6" t="s">
        <v>7748</v>
      </c>
      <c r="J611" s="6" t="s">
        <v>5</v>
      </c>
      <c r="K611" s="7">
        <v>12.33</v>
      </c>
      <c r="L611" s="7">
        <f>IFERROR(VLOOKUP(SiscoTable[[#This Row],[Código]],Hoja2!A:B,2,0)*SiscoTable[[#This Row],[Provta(Uns)]],0)</f>
        <v>51.786000000000001</v>
      </c>
      <c r="M611" s="7">
        <v>0</v>
      </c>
      <c r="N611" s="7">
        <v>31</v>
      </c>
      <c r="O611" s="7">
        <f>IFERROR(VLOOKUP(SiscoTable[[#This Row],[Código]],Hoja2!A:B,2,0)*SiscoTable[[#This Row],[Stock_actual]],0)</f>
        <v>130.20000000000002</v>
      </c>
      <c r="P611" s="6" t="s">
        <v>510</v>
      </c>
      <c r="Q611" s="7">
        <v>14</v>
      </c>
      <c r="R611" s="7">
        <v>0</v>
      </c>
      <c r="S611" s="7" t="s">
        <v>11928</v>
      </c>
      <c r="BI611"/>
      <c r="BJ611"/>
    </row>
    <row r="612" spans="2:62" x14ac:dyDescent="0.4">
      <c r="B612" s="1">
        <v>10772</v>
      </c>
      <c r="C612" s="6" t="s">
        <v>8</v>
      </c>
      <c r="D612" s="6" t="s">
        <v>8</v>
      </c>
      <c r="E612" s="6" t="s">
        <v>8482</v>
      </c>
      <c r="F612" s="6" t="s">
        <v>10720</v>
      </c>
      <c r="G612" s="6" t="s">
        <v>10957</v>
      </c>
      <c r="H612" s="6" t="s">
        <v>9042</v>
      </c>
      <c r="I612" s="6" t="s">
        <v>10962</v>
      </c>
      <c r="J612" s="6" t="s">
        <v>5</v>
      </c>
      <c r="K612" s="7">
        <v>3.33</v>
      </c>
      <c r="L612" s="7">
        <f>IFERROR(VLOOKUP(SiscoTable[[#This Row],[Código]],Hoja2!A:B,2,0)*SiscoTable[[#This Row],[Provta(Uns)]],0)</f>
        <v>8.3249999999999993</v>
      </c>
      <c r="M612" s="7">
        <v>0</v>
      </c>
      <c r="N612" s="7">
        <v>5</v>
      </c>
      <c r="O612" s="7">
        <f>IFERROR(VLOOKUP(SiscoTable[[#This Row],[Código]],Hoja2!A:B,2,0)*SiscoTable[[#This Row],[Stock_actual]],0)</f>
        <v>12.5</v>
      </c>
      <c r="P612" s="6" t="s">
        <v>220</v>
      </c>
      <c r="Q612" s="7">
        <v>4</v>
      </c>
      <c r="R612" s="7">
        <v>0</v>
      </c>
      <c r="S612" s="7" t="s">
        <v>11926</v>
      </c>
      <c r="BI612"/>
      <c r="BJ612"/>
    </row>
    <row r="613" spans="2:62" x14ac:dyDescent="0.4">
      <c r="B613" s="1">
        <v>10773</v>
      </c>
      <c r="C613" s="6" t="s">
        <v>8</v>
      </c>
      <c r="D613" s="6" t="s">
        <v>8</v>
      </c>
      <c r="E613" s="6" t="s">
        <v>8482</v>
      </c>
      <c r="F613" s="6" t="s">
        <v>10720</v>
      </c>
      <c r="G613" s="6" t="s">
        <v>10957</v>
      </c>
      <c r="H613" s="6" t="s">
        <v>9042</v>
      </c>
      <c r="I613" s="6" t="s">
        <v>10963</v>
      </c>
      <c r="J613" s="6" t="s">
        <v>5</v>
      </c>
      <c r="K613" s="7">
        <v>0</v>
      </c>
      <c r="L613" s="7">
        <f>IFERROR(VLOOKUP(SiscoTable[[#This Row],[Código]],Hoja2!A:B,2,0)*SiscoTable[[#This Row],[Provta(Uns)]],0)</f>
        <v>0</v>
      </c>
      <c r="M613" s="7">
        <v>0</v>
      </c>
      <c r="N613" s="7">
        <v>0</v>
      </c>
      <c r="O613" s="7">
        <f>IFERROR(VLOOKUP(SiscoTable[[#This Row],[Código]],Hoja2!A:B,2,0)*SiscoTable[[#This Row],[Stock_actual]],0)</f>
        <v>0</v>
      </c>
      <c r="P613" s="6" t="s">
        <v>7</v>
      </c>
      <c r="Q613" s="7">
        <v>0</v>
      </c>
      <c r="R613" s="7">
        <v>0</v>
      </c>
      <c r="S613" s="7" t="s">
        <v>11926</v>
      </c>
      <c r="BI613"/>
      <c r="BJ613"/>
    </row>
    <row r="614" spans="2:62" x14ac:dyDescent="0.4">
      <c r="B614" s="1">
        <v>10774</v>
      </c>
      <c r="C614" s="6" t="s">
        <v>8</v>
      </c>
      <c r="D614" s="6" t="s">
        <v>8</v>
      </c>
      <c r="E614" s="6" t="s">
        <v>8482</v>
      </c>
      <c r="F614" s="6" t="s">
        <v>1736</v>
      </c>
      <c r="G614" s="6" t="s">
        <v>10193</v>
      </c>
      <c r="H614" s="6" t="s">
        <v>9042</v>
      </c>
      <c r="I614" s="6" t="s">
        <v>10270</v>
      </c>
      <c r="J614" s="6" t="s">
        <v>5</v>
      </c>
      <c r="K614" s="7">
        <v>1</v>
      </c>
      <c r="L614" s="7">
        <f>IFERROR(VLOOKUP(SiscoTable[[#This Row],[Código]],Hoja2!A:B,2,0)*SiscoTable[[#This Row],[Provta(Uns)]],0)</f>
        <v>4.9000000000000004</v>
      </c>
      <c r="M614" s="7">
        <v>0</v>
      </c>
      <c r="N614" s="7">
        <v>0</v>
      </c>
      <c r="O614" s="7">
        <f>IFERROR(VLOOKUP(SiscoTable[[#This Row],[Código]],Hoja2!A:B,2,0)*SiscoTable[[#This Row],[Stock_actual]],0)</f>
        <v>0</v>
      </c>
      <c r="P614" s="6" t="s">
        <v>7</v>
      </c>
      <c r="Q614" s="7">
        <v>1</v>
      </c>
      <c r="R614" s="7">
        <v>1.7999999999999998</v>
      </c>
      <c r="S614" s="7" t="s">
        <v>11926</v>
      </c>
      <c r="BI614"/>
      <c r="BJ614"/>
    </row>
    <row r="615" spans="2:62" x14ac:dyDescent="0.4">
      <c r="B615" s="1">
        <v>10775</v>
      </c>
      <c r="C615" s="6" t="s">
        <v>25</v>
      </c>
      <c r="D615" s="6" t="s">
        <v>25</v>
      </c>
      <c r="E615" s="6" t="s">
        <v>3268</v>
      </c>
      <c r="F615" s="6" t="s">
        <v>3269</v>
      </c>
      <c r="G615" s="6" t="s">
        <v>4986</v>
      </c>
      <c r="H615" s="6" t="s">
        <v>4988</v>
      </c>
      <c r="I615" s="6" t="s">
        <v>4987</v>
      </c>
      <c r="J615" s="6" t="s">
        <v>5</v>
      </c>
      <c r="K615" s="7">
        <v>83.33</v>
      </c>
      <c r="L615" s="7">
        <f>IFERROR(VLOOKUP(SiscoTable[[#This Row],[Código]],Hoja2!A:B,2,0)*SiscoTable[[#This Row],[Provta(Uns)]],0)</f>
        <v>599.976</v>
      </c>
      <c r="M615" s="7">
        <v>120</v>
      </c>
      <c r="N615" s="7">
        <v>98</v>
      </c>
      <c r="O615" s="7">
        <f>IFERROR(VLOOKUP(SiscoTable[[#This Row],[Código]],Hoja2!A:B,2,0)*SiscoTable[[#This Row],[Stock_actual]],0)</f>
        <v>705.6</v>
      </c>
      <c r="P615" s="6" t="s">
        <v>121</v>
      </c>
      <c r="Q615" s="7">
        <v>92</v>
      </c>
      <c r="R615" s="7">
        <v>0</v>
      </c>
      <c r="S615" s="7" t="s">
        <v>11925</v>
      </c>
      <c r="BI615"/>
      <c r="BJ615"/>
    </row>
    <row r="616" spans="2:62" x14ac:dyDescent="0.4">
      <c r="B616" s="1">
        <v>10776</v>
      </c>
      <c r="C616" s="6" t="s">
        <v>8</v>
      </c>
      <c r="D616" s="6" t="s">
        <v>8</v>
      </c>
      <c r="E616" s="6" t="s">
        <v>8482</v>
      </c>
      <c r="F616" s="6" t="s">
        <v>1736</v>
      </c>
      <c r="G616" s="6" t="s">
        <v>10193</v>
      </c>
      <c r="H616" s="6" t="s">
        <v>9042</v>
      </c>
      <c r="I616" s="6" t="s">
        <v>10271</v>
      </c>
      <c r="J616" s="6" t="s">
        <v>5</v>
      </c>
      <c r="K616" s="7">
        <v>7.83</v>
      </c>
      <c r="L616" s="7">
        <f>IFERROR(VLOOKUP(SiscoTable[[#This Row],[Código]],Hoja2!A:B,2,0)*SiscoTable[[#This Row],[Provta(Uns)]],0)</f>
        <v>21.923999999999999</v>
      </c>
      <c r="M616" s="7">
        <v>0</v>
      </c>
      <c r="N616" s="7">
        <v>13</v>
      </c>
      <c r="O616" s="7">
        <f>IFERROR(VLOOKUP(SiscoTable[[#This Row],[Código]],Hoja2!A:B,2,0)*SiscoTable[[#This Row],[Stock_actual]],0)</f>
        <v>36.4</v>
      </c>
      <c r="P616" s="6" t="s">
        <v>353</v>
      </c>
      <c r="Q616" s="7">
        <v>9</v>
      </c>
      <c r="R616" s="7">
        <v>0</v>
      </c>
      <c r="S616" s="7" t="s">
        <v>11926</v>
      </c>
      <c r="BI616"/>
      <c r="BJ616"/>
    </row>
    <row r="617" spans="2:62" x14ac:dyDescent="0.4">
      <c r="B617" s="1">
        <v>10777</v>
      </c>
      <c r="C617" s="6" t="s">
        <v>8</v>
      </c>
      <c r="D617" s="6" t="s">
        <v>8</v>
      </c>
      <c r="E617" s="6" t="s">
        <v>8482</v>
      </c>
      <c r="F617" s="6" t="s">
        <v>1736</v>
      </c>
      <c r="G617" s="6" t="s">
        <v>10193</v>
      </c>
      <c r="H617" s="6" t="s">
        <v>9042</v>
      </c>
      <c r="I617" s="6" t="s">
        <v>10272</v>
      </c>
      <c r="J617" s="6" t="s">
        <v>5</v>
      </c>
      <c r="K617" s="7">
        <v>3.33</v>
      </c>
      <c r="L617" s="7">
        <f>IFERROR(VLOOKUP(SiscoTable[[#This Row],[Código]],Hoja2!A:B,2,0)*SiscoTable[[#This Row],[Provta(Uns)]],0)</f>
        <v>29.637</v>
      </c>
      <c r="M617" s="7">
        <v>0</v>
      </c>
      <c r="N617" s="7">
        <v>16</v>
      </c>
      <c r="O617" s="7">
        <f>IFERROR(VLOOKUP(SiscoTable[[#This Row],[Código]],Hoja2!A:B,2,0)*SiscoTable[[#This Row],[Stock_actual]],0)</f>
        <v>142.4</v>
      </c>
      <c r="P617" s="6" t="s">
        <v>1448</v>
      </c>
      <c r="Q617" s="7">
        <v>4</v>
      </c>
      <c r="R617" s="7">
        <v>0</v>
      </c>
      <c r="S617" s="7" t="s">
        <v>11926</v>
      </c>
      <c r="BI617"/>
      <c r="BJ617"/>
    </row>
    <row r="618" spans="2:62" x14ac:dyDescent="0.4">
      <c r="B618" s="1">
        <v>10778</v>
      </c>
      <c r="C618" s="6" t="s">
        <v>8</v>
      </c>
      <c r="D618" s="6" t="s">
        <v>8</v>
      </c>
      <c r="E618" s="6" t="s">
        <v>8482</v>
      </c>
      <c r="F618" s="6" t="s">
        <v>1736</v>
      </c>
      <c r="G618" s="6" t="s">
        <v>10193</v>
      </c>
      <c r="H618" s="6" t="s">
        <v>9042</v>
      </c>
      <c r="I618" s="6" t="s">
        <v>10273</v>
      </c>
      <c r="J618" s="6" t="s">
        <v>5</v>
      </c>
      <c r="K618" s="7">
        <v>0</v>
      </c>
      <c r="L618" s="7">
        <f>IFERROR(VLOOKUP(SiscoTable[[#This Row],[Código]],Hoja2!A:B,2,0)*SiscoTable[[#This Row],[Provta(Uns)]],0)</f>
        <v>0</v>
      </c>
      <c r="M618" s="7">
        <v>0</v>
      </c>
      <c r="N618" s="7">
        <v>7</v>
      </c>
      <c r="O618" s="7">
        <f>IFERROR(VLOOKUP(SiscoTable[[#This Row],[Código]],Hoja2!A:B,2,0)*SiscoTable[[#This Row],[Stock_actual]],0)</f>
        <v>18.2</v>
      </c>
      <c r="P618" s="6" t="s">
        <v>134</v>
      </c>
      <c r="Q618" s="7">
        <v>0</v>
      </c>
      <c r="R618" s="7">
        <v>0</v>
      </c>
      <c r="S618" s="7" t="s">
        <v>11926</v>
      </c>
      <c r="BI618"/>
      <c r="BJ618"/>
    </row>
    <row r="619" spans="2:62" x14ac:dyDescent="0.4">
      <c r="B619" s="1">
        <v>10781</v>
      </c>
      <c r="C619" s="6" t="s">
        <v>8</v>
      </c>
      <c r="D619" s="6" t="s">
        <v>8</v>
      </c>
      <c r="E619" s="6" t="s">
        <v>8482</v>
      </c>
      <c r="F619" s="6" t="s">
        <v>1736</v>
      </c>
      <c r="G619" s="6" t="s">
        <v>10193</v>
      </c>
      <c r="H619" s="6" t="s">
        <v>9042</v>
      </c>
      <c r="I619" s="6" t="s">
        <v>10274</v>
      </c>
      <c r="J619" s="6" t="s">
        <v>5</v>
      </c>
      <c r="K619" s="7">
        <v>2.17</v>
      </c>
      <c r="L619" s="7">
        <f>IFERROR(VLOOKUP(SiscoTable[[#This Row],[Código]],Hoja2!A:B,2,0)*SiscoTable[[#This Row],[Provta(Uns)]],0)</f>
        <v>35.805</v>
      </c>
      <c r="M619" s="7">
        <v>0</v>
      </c>
      <c r="N619" s="7">
        <v>3</v>
      </c>
      <c r="O619" s="7">
        <f>IFERROR(VLOOKUP(SiscoTable[[#This Row],[Código]],Hoja2!A:B,2,0)*SiscoTable[[#This Row],[Stock_actual]],0)</f>
        <v>49.5</v>
      </c>
      <c r="P619" s="6" t="s">
        <v>575</v>
      </c>
      <c r="Q619" s="7">
        <v>2</v>
      </c>
      <c r="R619" s="7">
        <v>0</v>
      </c>
      <c r="S619" s="7" t="s">
        <v>11926</v>
      </c>
      <c r="BI619"/>
      <c r="BJ619"/>
    </row>
    <row r="620" spans="2:62" x14ac:dyDescent="0.4">
      <c r="B620" s="1">
        <v>10782</v>
      </c>
      <c r="C620" s="6" t="s">
        <v>8</v>
      </c>
      <c r="D620" s="6" t="s">
        <v>8</v>
      </c>
      <c r="E620" s="6" t="s">
        <v>8482</v>
      </c>
      <c r="F620" s="6" t="s">
        <v>1736</v>
      </c>
      <c r="G620" s="6" t="s">
        <v>10193</v>
      </c>
      <c r="H620" s="6" t="s">
        <v>9042</v>
      </c>
      <c r="I620" s="6" t="s">
        <v>10275</v>
      </c>
      <c r="J620" s="6" t="s">
        <v>5</v>
      </c>
      <c r="K620" s="7">
        <v>6.5</v>
      </c>
      <c r="L620" s="7">
        <f>IFERROR(VLOOKUP(SiscoTable[[#This Row],[Código]],Hoja2!A:B,2,0)*SiscoTable[[#This Row],[Provta(Uns)]],0)</f>
        <v>32.5</v>
      </c>
      <c r="M620" s="7">
        <v>0</v>
      </c>
      <c r="N620" s="7">
        <v>5</v>
      </c>
      <c r="O620" s="7">
        <f>IFERROR(VLOOKUP(SiscoTable[[#This Row],[Código]],Hoja2!A:B,2,0)*SiscoTable[[#This Row],[Stock_actual]],0)</f>
        <v>25</v>
      </c>
      <c r="P620" s="6" t="s">
        <v>119</v>
      </c>
      <c r="Q620" s="7">
        <v>7</v>
      </c>
      <c r="R620" s="7">
        <v>13.260000000000002</v>
      </c>
      <c r="S620" s="7" t="s">
        <v>11926</v>
      </c>
      <c r="BI620"/>
      <c r="BJ620"/>
    </row>
    <row r="621" spans="2:62" x14ac:dyDescent="0.4">
      <c r="B621" s="1">
        <v>10783</v>
      </c>
      <c r="C621" s="6" t="s">
        <v>8</v>
      </c>
      <c r="D621" s="6" t="s">
        <v>8</v>
      </c>
      <c r="E621" s="6" t="s">
        <v>3268</v>
      </c>
      <c r="F621" s="6" t="s">
        <v>3269</v>
      </c>
      <c r="G621" s="6" t="s">
        <v>4384</v>
      </c>
      <c r="H621" s="6" t="s">
        <v>4403</v>
      </c>
      <c r="I621" s="6" t="s">
        <v>4552</v>
      </c>
      <c r="J621" s="6" t="s">
        <v>5</v>
      </c>
      <c r="K621" s="7">
        <v>0</v>
      </c>
      <c r="L621" s="7">
        <f>IFERROR(VLOOKUP(SiscoTable[[#This Row],[Código]],Hoja2!A:B,2,0)*SiscoTable[[#This Row],[Provta(Uns)]],0)</f>
        <v>0</v>
      </c>
      <c r="M621" s="7">
        <v>0</v>
      </c>
      <c r="N621" s="7">
        <v>0</v>
      </c>
      <c r="O621" s="7">
        <f>IFERROR(VLOOKUP(SiscoTable[[#This Row],[Código]],Hoja2!A:B,2,0)*SiscoTable[[#This Row],[Stock_actual]],0)</f>
        <v>0</v>
      </c>
      <c r="P621" s="6" t="s">
        <v>7</v>
      </c>
      <c r="Q621" s="7">
        <v>0</v>
      </c>
      <c r="R621" s="7">
        <v>0</v>
      </c>
      <c r="S621" s="7" t="s">
        <v>11928</v>
      </c>
      <c r="BI621"/>
      <c r="BJ621"/>
    </row>
    <row r="622" spans="2:62" x14ac:dyDescent="0.4">
      <c r="B622" s="1">
        <v>10784</v>
      </c>
      <c r="C622" s="6" t="s">
        <v>8</v>
      </c>
      <c r="D622" s="6" t="s">
        <v>8</v>
      </c>
      <c r="E622" s="6" t="s">
        <v>3268</v>
      </c>
      <c r="F622" s="6" t="s">
        <v>7815</v>
      </c>
      <c r="G622" s="6" t="s">
        <v>7827</v>
      </c>
      <c r="H622" s="6" t="s">
        <v>5663</v>
      </c>
      <c r="I622" s="6" t="s">
        <v>7898</v>
      </c>
      <c r="J622" s="6" t="s">
        <v>5</v>
      </c>
      <c r="K622" s="7">
        <v>0</v>
      </c>
      <c r="L622" s="7">
        <f>IFERROR(VLOOKUP(SiscoTable[[#This Row],[Código]],Hoja2!A:B,2,0)*SiscoTable[[#This Row],[Provta(Uns)]],0)</f>
        <v>0</v>
      </c>
      <c r="M622" s="7">
        <v>0</v>
      </c>
      <c r="N622" s="7">
        <v>0</v>
      </c>
      <c r="O622" s="7">
        <f>IFERROR(VLOOKUP(SiscoTable[[#This Row],[Código]],Hoja2!A:B,2,0)*SiscoTable[[#This Row],[Stock_actual]],0)</f>
        <v>0</v>
      </c>
      <c r="P622" s="6" t="s">
        <v>7</v>
      </c>
      <c r="Q622" s="7">
        <v>0</v>
      </c>
      <c r="R622" s="7">
        <v>0</v>
      </c>
      <c r="S622" s="7" t="s">
        <v>11928</v>
      </c>
      <c r="BI622"/>
      <c r="BJ622"/>
    </row>
    <row r="623" spans="2:62" x14ac:dyDescent="0.4">
      <c r="B623" s="1">
        <v>10785</v>
      </c>
      <c r="C623" s="6" t="s">
        <v>8</v>
      </c>
      <c r="D623" s="6" t="s">
        <v>8</v>
      </c>
      <c r="E623" s="6" t="s">
        <v>3268</v>
      </c>
      <c r="F623" s="6" t="s">
        <v>3269</v>
      </c>
      <c r="G623" s="6" t="s">
        <v>4384</v>
      </c>
      <c r="H623" s="6" t="s">
        <v>4403</v>
      </c>
      <c r="I623" s="6" t="s">
        <v>4553</v>
      </c>
      <c r="J623" s="6" t="s">
        <v>5</v>
      </c>
      <c r="K623" s="7">
        <v>0</v>
      </c>
      <c r="L623" s="7">
        <f>IFERROR(VLOOKUP(SiscoTable[[#This Row],[Código]],Hoja2!A:B,2,0)*SiscoTable[[#This Row],[Provta(Uns)]],0)</f>
        <v>0</v>
      </c>
      <c r="M623" s="7">
        <v>0</v>
      </c>
      <c r="N623" s="7">
        <v>0</v>
      </c>
      <c r="O623" s="7">
        <f>IFERROR(VLOOKUP(SiscoTable[[#This Row],[Código]],Hoja2!A:B,2,0)*SiscoTable[[#This Row],[Stock_actual]],0)</f>
        <v>0</v>
      </c>
      <c r="P623" s="6" t="s">
        <v>7</v>
      </c>
      <c r="Q623" s="7">
        <v>0</v>
      </c>
      <c r="R623" s="7">
        <v>0</v>
      </c>
      <c r="S623" s="7" t="s">
        <v>11928</v>
      </c>
      <c r="BI623"/>
      <c r="BJ623"/>
    </row>
    <row r="624" spans="2:62" x14ac:dyDescent="0.4">
      <c r="B624" s="1">
        <v>10786</v>
      </c>
      <c r="C624" s="6" t="s">
        <v>8</v>
      </c>
      <c r="D624" s="6" t="s">
        <v>8</v>
      </c>
      <c r="E624" s="6" t="s">
        <v>3268</v>
      </c>
      <c r="F624" s="6" t="s">
        <v>7815</v>
      </c>
      <c r="G624" s="6" t="s">
        <v>7827</v>
      </c>
      <c r="H624" s="6" t="s">
        <v>5663</v>
      </c>
      <c r="I624" s="6" t="s">
        <v>7897</v>
      </c>
      <c r="J624" s="6" t="s">
        <v>496</v>
      </c>
      <c r="K624" s="7">
        <v>0</v>
      </c>
      <c r="L624" s="7">
        <f>IFERROR(VLOOKUP(SiscoTable[[#This Row],[Código]],Hoja2!A:B,2,0)*SiscoTable[[#This Row],[Provta(Uns)]],0)</f>
        <v>0</v>
      </c>
      <c r="M624" s="7">
        <v>0</v>
      </c>
      <c r="N624" s="7">
        <v>12</v>
      </c>
      <c r="O624" s="7">
        <f>IFERROR(VLOOKUP(SiscoTable[[#This Row],[Código]],Hoja2!A:B,2,0)*SiscoTable[[#This Row],[Stock_actual]],0)</f>
        <v>102</v>
      </c>
      <c r="P624" s="6" t="s">
        <v>134</v>
      </c>
      <c r="Q624" s="7">
        <v>0</v>
      </c>
      <c r="R624" s="7">
        <v>0</v>
      </c>
      <c r="S624" s="7" t="s">
        <v>11928</v>
      </c>
      <c r="BI624"/>
      <c r="BJ624"/>
    </row>
    <row r="625" spans="2:62" x14ac:dyDescent="0.4">
      <c r="B625" s="1">
        <v>10787</v>
      </c>
      <c r="C625" s="6" t="s">
        <v>8</v>
      </c>
      <c r="D625" s="6" t="s">
        <v>8</v>
      </c>
      <c r="E625" s="6" t="s">
        <v>3268</v>
      </c>
      <c r="F625" s="6" t="s">
        <v>3269</v>
      </c>
      <c r="G625" s="6" t="s">
        <v>5543</v>
      </c>
      <c r="H625" s="6" t="s">
        <v>5663</v>
      </c>
      <c r="I625" s="6" t="s">
        <v>5662</v>
      </c>
      <c r="J625" s="6" t="s">
        <v>5</v>
      </c>
      <c r="K625" s="7">
        <v>1.83</v>
      </c>
      <c r="L625" s="7">
        <f>IFERROR(VLOOKUP(SiscoTable[[#This Row],[Código]],Hoja2!A:B,2,0)*SiscoTable[[#This Row],[Provta(Uns)]],0)</f>
        <v>46.664999999999999</v>
      </c>
      <c r="M625" s="7">
        <v>15</v>
      </c>
      <c r="N625" s="7">
        <v>1</v>
      </c>
      <c r="O625" s="7">
        <f>IFERROR(VLOOKUP(SiscoTable[[#This Row],[Código]],Hoja2!A:B,2,0)*SiscoTable[[#This Row],[Stock_actual]],0)</f>
        <v>25.5</v>
      </c>
      <c r="P625" s="6" t="s">
        <v>810</v>
      </c>
      <c r="Q625" s="7">
        <v>2</v>
      </c>
      <c r="R625" s="7">
        <v>0</v>
      </c>
      <c r="S625" s="7" t="s">
        <v>11928</v>
      </c>
      <c r="BI625"/>
      <c r="BJ625"/>
    </row>
    <row r="626" spans="2:62" x14ac:dyDescent="0.4">
      <c r="B626" s="1">
        <v>10788</v>
      </c>
      <c r="C626" s="6" t="s">
        <v>25</v>
      </c>
      <c r="D626" s="6" t="s">
        <v>25</v>
      </c>
      <c r="E626" s="6" t="s">
        <v>469</v>
      </c>
      <c r="F626" s="6" t="s">
        <v>1050</v>
      </c>
      <c r="G626" s="6" t="s">
        <v>1309</v>
      </c>
      <c r="H626" s="6" t="s">
        <v>1053</v>
      </c>
      <c r="I626" s="6" t="s">
        <v>1360</v>
      </c>
      <c r="J626" s="6" t="s">
        <v>5</v>
      </c>
      <c r="K626" s="7">
        <v>18</v>
      </c>
      <c r="L626" s="7">
        <f>IFERROR(VLOOKUP(SiscoTable[[#This Row],[Código]],Hoja2!A:B,2,0)*SiscoTable[[#This Row],[Provta(Uns)]],0)</f>
        <v>72</v>
      </c>
      <c r="M626" s="7">
        <v>0</v>
      </c>
      <c r="N626" s="7">
        <v>37</v>
      </c>
      <c r="O626" s="7">
        <f>IFERROR(VLOOKUP(SiscoTable[[#This Row],[Código]],Hoja2!A:B,2,0)*SiscoTable[[#This Row],[Stock_actual]],0)</f>
        <v>148</v>
      </c>
      <c r="P626" s="6" t="s">
        <v>1119</v>
      </c>
      <c r="Q626" s="7">
        <v>20</v>
      </c>
      <c r="R626" s="7">
        <v>0</v>
      </c>
      <c r="S626" s="7" t="s">
        <v>11927</v>
      </c>
      <c r="BI626"/>
      <c r="BJ626"/>
    </row>
    <row r="627" spans="2:62" x14ac:dyDescent="0.4">
      <c r="B627" s="1">
        <v>10789</v>
      </c>
      <c r="C627" s="6" t="s">
        <v>8</v>
      </c>
      <c r="D627" s="6" t="s">
        <v>8</v>
      </c>
      <c r="E627" s="6" t="s">
        <v>3268</v>
      </c>
      <c r="F627" s="6" t="s">
        <v>3269</v>
      </c>
      <c r="G627" s="6" t="s">
        <v>5543</v>
      </c>
      <c r="H627" s="6" t="s">
        <v>5663</v>
      </c>
      <c r="I627" s="6" t="s">
        <v>5664</v>
      </c>
      <c r="J627" s="6" t="s">
        <v>5</v>
      </c>
      <c r="K627" s="7">
        <v>2.17</v>
      </c>
      <c r="L627" s="7">
        <f>IFERROR(VLOOKUP(SiscoTable[[#This Row],[Código]],Hoja2!A:B,2,0)*SiscoTable[[#This Row],[Provta(Uns)]],0)</f>
        <v>50.343999999999994</v>
      </c>
      <c r="M627" s="7">
        <v>36</v>
      </c>
      <c r="N627" s="7">
        <v>0</v>
      </c>
      <c r="O627" s="7">
        <f>IFERROR(VLOOKUP(SiscoTable[[#This Row],[Código]],Hoja2!A:B,2,0)*SiscoTable[[#This Row],[Stock_actual]],0)</f>
        <v>0</v>
      </c>
      <c r="P627" s="6" t="s">
        <v>7</v>
      </c>
      <c r="Q627" s="7">
        <v>2</v>
      </c>
      <c r="R627" s="7">
        <v>0</v>
      </c>
      <c r="S627" s="7" t="s">
        <v>11928</v>
      </c>
      <c r="BI627"/>
      <c r="BJ627"/>
    </row>
    <row r="628" spans="2:62" x14ac:dyDescent="0.4">
      <c r="B628" s="1">
        <v>10790</v>
      </c>
      <c r="C628" s="6" t="s">
        <v>8</v>
      </c>
      <c r="D628" s="6" t="s">
        <v>8</v>
      </c>
      <c r="E628" s="6" t="s">
        <v>3268</v>
      </c>
      <c r="F628" s="6" t="s">
        <v>3269</v>
      </c>
      <c r="G628" s="6" t="s">
        <v>5543</v>
      </c>
      <c r="H628" s="6" t="s">
        <v>5663</v>
      </c>
      <c r="I628" s="6" t="s">
        <v>5665</v>
      </c>
      <c r="J628" s="6" t="s">
        <v>5</v>
      </c>
      <c r="K628" s="7">
        <v>2</v>
      </c>
      <c r="L628" s="7">
        <f>IFERROR(VLOOKUP(SiscoTable[[#This Row],[Código]],Hoja2!A:B,2,0)*SiscoTable[[#This Row],[Provta(Uns)]],0)</f>
        <v>46.4</v>
      </c>
      <c r="M628" s="7">
        <v>36</v>
      </c>
      <c r="N628" s="7">
        <v>0</v>
      </c>
      <c r="O628" s="7">
        <f>IFERROR(VLOOKUP(SiscoTable[[#This Row],[Código]],Hoja2!A:B,2,0)*SiscoTable[[#This Row],[Stock_actual]],0)</f>
        <v>0</v>
      </c>
      <c r="P628" s="6" t="s">
        <v>7</v>
      </c>
      <c r="Q628" s="7">
        <v>2</v>
      </c>
      <c r="R628" s="7">
        <v>0</v>
      </c>
      <c r="S628" s="7" t="s">
        <v>11928</v>
      </c>
      <c r="BI628"/>
      <c r="BJ628"/>
    </row>
    <row r="629" spans="2:62" x14ac:dyDescent="0.4">
      <c r="B629" s="1">
        <v>10792</v>
      </c>
      <c r="C629" s="6" t="s">
        <v>25</v>
      </c>
      <c r="D629" s="6" t="s">
        <v>30</v>
      </c>
      <c r="E629" s="6" t="s">
        <v>469</v>
      </c>
      <c r="F629" s="6" t="s">
        <v>210</v>
      </c>
      <c r="G629" s="6" t="s">
        <v>505</v>
      </c>
      <c r="H629" s="6" t="s">
        <v>509</v>
      </c>
      <c r="I629" s="6" t="s">
        <v>508</v>
      </c>
      <c r="J629" s="6" t="s">
        <v>5</v>
      </c>
      <c r="K629" s="7">
        <v>12</v>
      </c>
      <c r="L629" s="34">
        <f>IFERROR(VLOOKUP(SiscoTable[[#This Row],[Código]],Hoja2!A:B,2,0)*SiscoTable[[#This Row],[Provta(Uns)]],0)</f>
        <v>237.60000000000002</v>
      </c>
      <c r="M629" s="7">
        <v>0</v>
      </c>
      <c r="N629" s="7">
        <v>30</v>
      </c>
      <c r="O629" s="34">
        <f>IFERROR(VLOOKUP(SiscoTable[[#This Row],[Código]],Hoja2!A:B,2,0)*SiscoTable[[#This Row],[Stock_actual]],0)</f>
        <v>594</v>
      </c>
      <c r="P629" s="6" t="s">
        <v>510</v>
      </c>
      <c r="Q629" s="7">
        <v>13</v>
      </c>
      <c r="R629" s="7">
        <v>0</v>
      </c>
      <c r="S629" s="7" t="s">
        <v>11924</v>
      </c>
      <c r="BI629"/>
      <c r="BJ629"/>
    </row>
    <row r="630" spans="2:62" x14ac:dyDescent="0.4">
      <c r="B630" s="1">
        <v>10793</v>
      </c>
      <c r="C630" s="6" t="s">
        <v>8</v>
      </c>
      <c r="D630" s="6" t="s">
        <v>8</v>
      </c>
      <c r="E630" s="6" t="s">
        <v>8482</v>
      </c>
      <c r="F630" s="6" t="s">
        <v>1736</v>
      </c>
      <c r="G630" s="6" t="s">
        <v>10704</v>
      </c>
      <c r="H630" s="6" t="s">
        <v>10713</v>
      </c>
      <c r="I630" s="6" t="s">
        <v>10712</v>
      </c>
      <c r="J630" s="6" t="s">
        <v>5</v>
      </c>
      <c r="K630" s="7">
        <v>0.17</v>
      </c>
      <c r="L630" s="7">
        <f>IFERROR(VLOOKUP(SiscoTable[[#This Row],[Código]],Hoja2!A:B,2,0)*SiscoTable[[#This Row],[Provta(Uns)]],0)</f>
        <v>1.173</v>
      </c>
      <c r="M630" s="7">
        <v>0</v>
      </c>
      <c r="N630" s="7">
        <v>0</v>
      </c>
      <c r="O630" s="7">
        <f>IFERROR(VLOOKUP(SiscoTable[[#This Row],[Código]],Hoja2!A:B,2,0)*SiscoTable[[#This Row],[Stock_actual]],0)</f>
        <v>0</v>
      </c>
      <c r="P630" s="6" t="s">
        <v>7</v>
      </c>
      <c r="Q630" s="7">
        <v>0</v>
      </c>
      <c r="R630" s="7">
        <v>0</v>
      </c>
      <c r="S630" s="7" t="s">
        <v>11926</v>
      </c>
      <c r="BI630"/>
      <c r="BJ630"/>
    </row>
    <row r="631" spans="2:62" x14ac:dyDescent="0.4">
      <c r="B631" s="1">
        <v>10794</v>
      </c>
      <c r="C631" s="6" t="s">
        <v>25</v>
      </c>
      <c r="D631" s="6" t="s">
        <v>30</v>
      </c>
      <c r="E631" s="6" t="s">
        <v>469</v>
      </c>
      <c r="F631" s="6" t="s">
        <v>210</v>
      </c>
      <c r="G631" s="6" t="s">
        <v>505</v>
      </c>
      <c r="H631" s="6" t="s">
        <v>509</v>
      </c>
      <c r="I631" s="6" t="s">
        <v>511</v>
      </c>
      <c r="J631" s="6" t="s">
        <v>5</v>
      </c>
      <c r="K631" s="7">
        <v>29.17</v>
      </c>
      <c r="L631" s="34">
        <f>IFERROR(VLOOKUP(SiscoTable[[#This Row],[Código]],Hoja2!A:B,2,0)*SiscoTable[[#This Row],[Provta(Uns)]],0)</f>
        <v>656.32500000000005</v>
      </c>
      <c r="M631" s="7">
        <v>0</v>
      </c>
      <c r="N631" s="7">
        <v>52</v>
      </c>
      <c r="O631" s="34">
        <f>IFERROR(VLOOKUP(SiscoTable[[#This Row],[Código]],Hoja2!A:B,2,0)*SiscoTable[[#This Row],[Stock_actual]],0)</f>
        <v>1170</v>
      </c>
      <c r="P631" s="6" t="s">
        <v>512</v>
      </c>
      <c r="Q631" s="7">
        <v>32</v>
      </c>
      <c r="R631" s="7">
        <v>0</v>
      </c>
      <c r="S631" s="7" t="s">
        <v>11924</v>
      </c>
      <c r="BI631"/>
      <c r="BJ631"/>
    </row>
    <row r="632" spans="2:62" x14ac:dyDescent="0.4">
      <c r="B632" s="1">
        <v>10795</v>
      </c>
      <c r="C632" s="6" t="s">
        <v>30</v>
      </c>
      <c r="D632" s="6" t="s">
        <v>8</v>
      </c>
      <c r="E632" s="6" t="s">
        <v>469</v>
      </c>
      <c r="F632" s="6" t="s">
        <v>210</v>
      </c>
      <c r="G632" s="6" t="s">
        <v>505</v>
      </c>
      <c r="H632" s="6" t="s">
        <v>509</v>
      </c>
      <c r="I632" s="6" t="s">
        <v>535</v>
      </c>
      <c r="J632" s="6" t="s">
        <v>5</v>
      </c>
      <c r="K632" s="7">
        <v>8.5</v>
      </c>
      <c r="L632" s="34">
        <f>IFERROR(VLOOKUP(SiscoTable[[#This Row],[Código]],Hoja2!A:B,2,0)*SiscoTable[[#This Row],[Provta(Uns)]],0)</f>
        <v>165.75</v>
      </c>
      <c r="M632" s="7">
        <v>0</v>
      </c>
      <c r="N632" s="7">
        <v>11</v>
      </c>
      <c r="O632" s="34">
        <f>IFERROR(VLOOKUP(SiscoTable[[#This Row],[Código]],Hoja2!A:B,2,0)*SiscoTable[[#This Row],[Stock_actual]],0)</f>
        <v>214.5</v>
      </c>
      <c r="P632" s="6" t="s">
        <v>132</v>
      </c>
      <c r="Q632" s="7">
        <v>9</v>
      </c>
      <c r="R632" s="7">
        <v>0</v>
      </c>
      <c r="S632" s="7" t="s">
        <v>11924</v>
      </c>
      <c r="BI632"/>
      <c r="BJ632"/>
    </row>
    <row r="633" spans="2:62" x14ac:dyDescent="0.4">
      <c r="B633" s="1">
        <v>10796</v>
      </c>
      <c r="C633" s="6" t="s">
        <v>25</v>
      </c>
      <c r="D633" s="6" t="s">
        <v>30</v>
      </c>
      <c r="E633" s="6" t="s">
        <v>3268</v>
      </c>
      <c r="F633" s="6" t="s">
        <v>3269</v>
      </c>
      <c r="G633" s="6" t="s">
        <v>4702</v>
      </c>
      <c r="H633" s="6" t="s">
        <v>4706</v>
      </c>
      <c r="I633" s="6" t="s">
        <v>4705</v>
      </c>
      <c r="J633" s="6" t="s">
        <v>5</v>
      </c>
      <c r="K633" s="7">
        <v>15.17</v>
      </c>
      <c r="L633" s="7">
        <f>IFERROR(VLOOKUP(SiscoTable[[#This Row],[Código]],Hoja2!A:B,2,0)*SiscoTable[[#This Row],[Provta(Uns)]],0)</f>
        <v>342.84200000000004</v>
      </c>
      <c r="M633" s="7">
        <v>60</v>
      </c>
      <c r="N633" s="7">
        <v>17</v>
      </c>
      <c r="O633" s="7">
        <f>IFERROR(VLOOKUP(SiscoTable[[#This Row],[Código]],Hoja2!A:B,2,0)*SiscoTable[[#This Row],[Stock_actual]],0)</f>
        <v>384.20000000000005</v>
      </c>
      <c r="P633" s="6" t="s">
        <v>671</v>
      </c>
      <c r="Q633" s="7">
        <v>17</v>
      </c>
      <c r="R633" s="7">
        <v>0</v>
      </c>
      <c r="S633" s="7" t="s">
        <v>11928</v>
      </c>
      <c r="BI633"/>
      <c r="BJ633"/>
    </row>
    <row r="634" spans="2:62" x14ac:dyDescent="0.4">
      <c r="B634" s="1">
        <v>10797</v>
      </c>
      <c r="C634" s="6" t="s">
        <v>30</v>
      </c>
      <c r="D634" s="6" t="s">
        <v>8</v>
      </c>
      <c r="E634" s="6" t="s">
        <v>3268</v>
      </c>
      <c r="F634" s="6" t="s">
        <v>3269</v>
      </c>
      <c r="G634" s="6" t="s">
        <v>4702</v>
      </c>
      <c r="H634" s="6" t="s">
        <v>4706</v>
      </c>
      <c r="I634" s="6" t="s">
        <v>4723</v>
      </c>
      <c r="J634" s="6" t="s">
        <v>5</v>
      </c>
      <c r="K634" s="7">
        <v>5</v>
      </c>
      <c r="L634" s="7">
        <f>IFERROR(VLOOKUP(SiscoTable[[#This Row],[Código]],Hoja2!A:B,2,0)*SiscoTable[[#This Row],[Provta(Uns)]],0)</f>
        <v>176</v>
      </c>
      <c r="M634" s="7">
        <v>36</v>
      </c>
      <c r="N634" s="7">
        <v>6</v>
      </c>
      <c r="O634" s="7">
        <f>IFERROR(VLOOKUP(SiscoTable[[#This Row],[Código]],Hoja2!A:B,2,0)*SiscoTable[[#This Row],[Stock_actual]],0)</f>
        <v>211.20000000000002</v>
      </c>
      <c r="P634" s="6" t="s">
        <v>115</v>
      </c>
      <c r="Q634" s="7">
        <v>6</v>
      </c>
      <c r="R634" s="7">
        <v>0</v>
      </c>
      <c r="S634" s="7" t="s">
        <v>11928</v>
      </c>
      <c r="BI634"/>
      <c r="BJ634"/>
    </row>
    <row r="635" spans="2:62" x14ac:dyDescent="0.4">
      <c r="B635" s="1">
        <v>10798</v>
      </c>
      <c r="C635" s="6" t="s">
        <v>30</v>
      </c>
      <c r="D635" s="6" t="s">
        <v>8</v>
      </c>
      <c r="E635" s="6" t="s">
        <v>3268</v>
      </c>
      <c r="F635" s="6" t="s">
        <v>7197</v>
      </c>
      <c r="G635" s="6" t="s">
        <v>7388</v>
      </c>
      <c r="H635" s="6" t="s">
        <v>4706</v>
      </c>
      <c r="I635" s="6" t="s">
        <v>7417</v>
      </c>
      <c r="J635" s="6" t="s">
        <v>5</v>
      </c>
      <c r="K635" s="7">
        <v>1.5</v>
      </c>
      <c r="L635" s="7">
        <f>IFERROR(VLOOKUP(SiscoTable[[#This Row],[Código]],Hoja2!A:B,2,0)*SiscoTable[[#This Row],[Provta(Uns)]],0)</f>
        <v>91.35</v>
      </c>
      <c r="M635" s="7">
        <v>10</v>
      </c>
      <c r="N635" s="7">
        <v>3</v>
      </c>
      <c r="O635" s="7">
        <f>IFERROR(VLOOKUP(SiscoTable[[#This Row],[Código]],Hoja2!A:B,2,0)*SiscoTable[[#This Row],[Stock_actual]],0)</f>
        <v>182.7</v>
      </c>
      <c r="P635" s="6" t="s">
        <v>242</v>
      </c>
      <c r="Q635" s="7">
        <v>2</v>
      </c>
      <c r="R635" s="7">
        <v>0</v>
      </c>
      <c r="S635" s="7" t="s">
        <v>11928</v>
      </c>
      <c r="BI635"/>
      <c r="BJ635"/>
    </row>
    <row r="636" spans="2:62" x14ac:dyDescent="0.4">
      <c r="B636" s="1">
        <v>10799</v>
      </c>
      <c r="C636" s="6" t="s">
        <v>25</v>
      </c>
      <c r="D636" s="6" t="s">
        <v>30</v>
      </c>
      <c r="E636" s="6" t="s">
        <v>469</v>
      </c>
      <c r="F636" s="6" t="s">
        <v>210</v>
      </c>
      <c r="G636" s="6" t="s">
        <v>505</v>
      </c>
      <c r="H636" s="6" t="s">
        <v>509</v>
      </c>
      <c r="I636" s="6" t="s">
        <v>513</v>
      </c>
      <c r="J636" s="6" t="s">
        <v>5</v>
      </c>
      <c r="K636" s="7">
        <v>17.5</v>
      </c>
      <c r="L636" s="34">
        <f>IFERROR(VLOOKUP(SiscoTable[[#This Row],[Código]],Hoja2!A:B,2,0)*SiscoTable[[#This Row],[Provta(Uns)]],0)</f>
        <v>341.25</v>
      </c>
      <c r="M636" s="7">
        <v>0</v>
      </c>
      <c r="N636" s="7">
        <v>13</v>
      </c>
      <c r="O636" s="34">
        <f>IFERROR(VLOOKUP(SiscoTable[[#This Row],[Código]],Hoja2!A:B,2,0)*SiscoTable[[#This Row],[Stock_actual]],0)</f>
        <v>253.5</v>
      </c>
      <c r="P636" s="6" t="s">
        <v>144</v>
      </c>
      <c r="Q636" s="7">
        <v>19</v>
      </c>
      <c r="R636" s="7">
        <v>34.559999999999995</v>
      </c>
      <c r="S636" s="7" t="s">
        <v>11924</v>
      </c>
      <c r="BI636"/>
      <c r="BJ636"/>
    </row>
    <row r="637" spans="2:62" x14ac:dyDescent="0.4">
      <c r="B637" s="1">
        <v>10800</v>
      </c>
      <c r="C637" s="6" t="s">
        <v>25</v>
      </c>
      <c r="D637" s="6" t="s">
        <v>30</v>
      </c>
      <c r="E637" s="6" t="s">
        <v>469</v>
      </c>
      <c r="F637" s="6" t="s">
        <v>210</v>
      </c>
      <c r="G637" s="6" t="s">
        <v>505</v>
      </c>
      <c r="H637" s="6" t="s">
        <v>509</v>
      </c>
      <c r="I637" s="6" t="s">
        <v>514</v>
      </c>
      <c r="J637" s="6" t="s">
        <v>5</v>
      </c>
      <c r="K637" s="7">
        <v>15.5</v>
      </c>
      <c r="L637" s="34">
        <f>IFERROR(VLOOKUP(SiscoTable[[#This Row],[Código]],Hoja2!A:B,2,0)*SiscoTable[[#This Row],[Provta(Uns)]],0)</f>
        <v>209.25</v>
      </c>
      <c r="M637" s="7">
        <v>0</v>
      </c>
      <c r="N637" s="7">
        <v>13</v>
      </c>
      <c r="O637" s="34">
        <f>IFERROR(VLOOKUP(SiscoTable[[#This Row],[Código]],Hoja2!A:B,2,0)*SiscoTable[[#This Row],[Stock_actual]],0)</f>
        <v>175.5</v>
      </c>
      <c r="P637" s="6" t="s">
        <v>101</v>
      </c>
      <c r="Q637" s="7">
        <v>17</v>
      </c>
      <c r="R637" s="7">
        <v>31.200000000000003</v>
      </c>
      <c r="S637" s="7" t="s">
        <v>11924</v>
      </c>
      <c r="BI637"/>
      <c r="BJ637"/>
    </row>
    <row r="638" spans="2:62" x14ac:dyDescent="0.4">
      <c r="B638" s="1">
        <v>10801</v>
      </c>
      <c r="C638" s="6" t="s">
        <v>30</v>
      </c>
      <c r="D638" s="6" t="s">
        <v>8</v>
      </c>
      <c r="E638" s="6" t="s">
        <v>469</v>
      </c>
      <c r="F638" s="6" t="s">
        <v>210</v>
      </c>
      <c r="G638" s="6" t="s">
        <v>505</v>
      </c>
      <c r="H638" s="6" t="s">
        <v>509</v>
      </c>
      <c r="I638" s="6" t="s">
        <v>536</v>
      </c>
      <c r="J638" s="6" t="s">
        <v>5</v>
      </c>
      <c r="K638" s="7">
        <v>6.33</v>
      </c>
      <c r="L638" s="34">
        <f>IFERROR(VLOOKUP(SiscoTable[[#This Row],[Código]],Hoja2!A:B,2,0)*SiscoTable[[#This Row],[Provta(Uns)]],0)</f>
        <v>125.967</v>
      </c>
      <c r="M638" s="7">
        <v>0</v>
      </c>
      <c r="N638" s="7">
        <v>16</v>
      </c>
      <c r="O638" s="34">
        <f>IFERROR(VLOOKUP(SiscoTable[[#This Row],[Código]],Hoja2!A:B,2,0)*SiscoTable[[#This Row],[Stock_actual]],0)</f>
        <v>318.39999999999998</v>
      </c>
      <c r="P638" s="6" t="s">
        <v>537</v>
      </c>
      <c r="Q638" s="7">
        <v>7</v>
      </c>
      <c r="R638" s="7">
        <v>0</v>
      </c>
      <c r="S638" s="7" t="s">
        <v>11924</v>
      </c>
      <c r="BI638"/>
      <c r="BJ638"/>
    </row>
    <row r="639" spans="2:62" x14ac:dyDescent="0.4">
      <c r="B639" s="1">
        <v>10802</v>
      </c>
      <c r="C639" s="6" t="s">
        <v>25</v>
      </c>
      <c r="D639" s="6" t="s">
        <v>25</v>
      </c>
      <c r="E639" s="6" t="s">
        <v>469</v>
      </c>
      <c r="F639" s="6" t="s">
        <v>210</v>
      </c>
      <c r="G639" s="6" t="s">
        <v>505</v>
      </c>
      <c r="H639" s="6" t="s">
        <v>509</v>
      </c>
      <c r="I639" s="6" t="s">
        <v>515</v>
      </c>
      <c r="J639" s="6" t="s">
        <v>5</v>
      </c>
      <c r="K639" s="7">
        <v>47.67</v>
      </c>
      <c r="L639" s="34">
        <f>IFERROR(VLOOKUP(SiscoTable[[#This Row],[Código]],Hoja2!A:B,2,0)*SiscoTable[[#This Row],[Provta(Uns)]],0)</f>
        <v>948.63299999999992</v>
      </c>
      <c r="M639" s="7">
        <v>0</v>
      </c>
      <c r="N639" s="7">
        <v>59</v>
      </c>
      <c r="O639" s="34">
        <f>IFERROR(VLOOKUP(SiscoTable[[#This Row],[Código]],Hoja2!A:B,2,0)*SiscoTable[[#This Row],[Stock_actual]],0)</f>
        <v>1174.0999999999999</v>
      </c>
      <c r="P639" s="6" t="s">
        <v>516</v>
      </c>
      <c r="Q639" s="7">
        <v>52</v>
      </c>
      <c r="R639" s="7">
        <v>0</v>
      </c>
      <c r="S639" s="7" t="s">
        <v>11924</v>
      </c>
      <c r="BI639"/>
      <c r="BJ639"/>
    </row>
    <row r="640" spans="2:62" x14ac:dyDescent="0.4">
      <c r="B640" s="1">
        <v>10803</v>
      </c>
      <c r="C640" s="6" t="s">
        <v>25</v>
      </c>
      <c r="D640" s="6" t="s">
        <v>30</v>
      </c>
      <c r="E640" s="6" t="s">
        <v>469</v>
      </c>
      <c r="F640" s="6" t="s">
        <v>210</v>
      </c>
      <c r="G640" s="6" t="s">
        <v>505</v>
      </c>
      <c r="H640" s="6" t="s">
        <v>509</v>
      </c>
      <c r="I640" s="6" t="s">
        <v>517</v>
      </c>
      <c r="J640" s="6" t="s">
        <v>5</v>
      </c>
      <c r="K640" s="7">
        <v>7</v>
      </c>
      <c r="L640" s="34">
        <f>IFERROR(VLOOKUP(SiscoTable[[#This Row],[Código]],Hoja2!A:B,2,0)*SiscoTable[[#This Row],[Provta(Uns)]],0)</f>
        <v>97.3</v>
      </c>
      <c r="M640" s="7">
        <v>0</v>
      </c>
      <c r="N640" s="7">
        <v>15</v>
      </c>
      <c r="O640" s="34">
        <f>IFERROR(VLOOKUP(SiscoTable[[#This Row],[Código]],Hoja2!A:B,2,0)*SiscoTable[[#This Row],[Stock_actual]],0)</f>
        <v>208.5</v>
      </c>
      <c r="P640" s="6" t="s">
        <v>518</v>
      </c>
      <c r="Q640" s="7">
        <v>8</v>
      </c>
      <c r="R640" s="7">
        <v>0</v>
      </c>
      <c r="S640" s="7" t="s">
        <v>11924</v>
      </c>
      <c r="BI640"/>
      <c r="BJ640"/>
    </row>
    <row r="641" spans="2:62" x14ac:dyDescent="0.4">
      <c r="B641" s="1">
        <v>10805</v>
      </c>
      <c r="C641" s="6" t="s">
        <v>25</v>
      </c>
      <c r="D641" s="6" t="s">
        <v>25</v>
      </c>
      <c r="E641" s="6" t="s">
        <v>3268</v>
      </c>
      <c r="F641" s="6" t="s">
        <v>6803</v>
      </c>
      <c r="G641" s="6" t="s">
        <v>6915</v>
      </c>
      <c r="H641" s="6" t="s">
        <v>6917</v>
      </c>
      <c r="I641" s="6" t="s">
        <v>6937</v>
      </c>
      <c r="J641" s="6" t="s">
        <v>5</v>
      </c>
      <c r="K641" s="7">
        <v>77</v>
      </c>
      <c r="L641" s="7">
        <f>IFERROR(VLOOKUP(SiscoTable[[#This Row],[Código]],Hoja2!A:B,2,0)*SiscoTable[[#This Row],[Provta(Uns)]],0)</f>
        <v>423.5</v>
      </c>
      <c r="M641" s="7">
        <v>0</v>
      </c>
      <c r="N641" s="7">
        <v>13</v>
      </c>
      <c r="O641" s="7">
        <f>IFERROR(VLOOKUP(SiscoTable[[#This Row],[Código]],Hoja2!A:B,2,0)*SiscoTable[[#This Row],[Stock_actual]],0)</f>
        <v>71.5</v>
      </c>
      <c r="P641" s="6" t="s">
        <v>214</v>
      </c>
      <c r="Q641" s="7">
        <v>85</v>
      </c>
      <c r="R641" s="7">
        <v>154.04999999999998</v>
      </c>
      <c r="S641" s="7" t="s">
        <v>11925</v>
      </c>
      <c r="BI641"/>
      <c r="BJ641"/>
    </row>
    <row r="642" spans="2:62" x14ac:dyDescent="0.4">
      <c r="B642" s="1">
        <v>10813</v>
      </c>
      <c r="C642" s="6" t="s">
        <v>8</v>
      </c>
      <c r="D642" s="6" t="s">
        <v>8</v>
      </c>
      <c r="E642" s="6" t="s">
        <v>3268</v>
      </c>
      <c r="F642" s="6" t="s">
        <v>6059</v>
      </c>
      <c r="G642" s="6" t="s">
        <v>6693</v>
      </c>
      <c r="H642" s="6" t="s">
        <v>6164</v>
      </c>
      <c r="I642" s="6" t="s">
        <v>6729</v>
      </c>
      <c r="J642" s="6" t="s">
        <v>5</v>
      </c>
      <c r="K642" s="7">
        <v>3</v>
      </c>
      <c r="L642" s="7">
        <f>IFERROR(VLOOKUP(SiscoTable[[#This Row],[Código]],Hoja2!A:B,2,0)*SiscoTable[[#This Row],[Provta(Uns)]],0)</f>
        <v>54</v>
      </c>
      <c r="M642" s="7">
        <v>0</v>
      </c>
      <c r="N642" s="7">
        <v>0</v>
      </c>
      <c r="O642" s="7">
        <f>IFERROR(VLOOKUP(SiscoTable[[#This Row],[Código]],Hoja2!A:B,2,0)*SiscoTable[[#This Row],[Stock_actual]],0)</f>
        <v>0</v>
      </c>
      <c r="P642" s="6" t="s">
        <v>7</v>
      </c>
      <c r="Q642" s="7">
        <v>3</v>
      </c>
      <c r="R642" s="7">
        <v>6</v>
      </c>
      <c r="S642" s="7" t="s">
        <v>11925</v>
      </c>
      <c r="BI642"/>
      <c r="BJ642"/>
    </row>
    <row r="643" spans="2:62" x14ac:dyDescent="0.4">
      <c r="B643" s="1">
        <v>10818</v>
      </c>
      <c r="C643" s="6" t="s">
        <v>30</v>
      </c>
      <c r="D643" s="6" t="s">
        <v>30</v>
      </c>
      <c r="E643" s="6" t="s">
        <v>3268</v>
      </c>
      <c r="F643" s="6" t="s">
        <v>6803</v>
      </c>
      <c r="G643" s="6" t="s">
        <v>6915</v>
      </c>
      <c r="H643" s="6" t="s">
        <v>6935</v>
      </c>
      <c r="I643" s="6" t="s">
        <v>6971</v>
      </c>
      <c r="J643" s="6" t="s">
        <v>5</v>
      </c>
      <c r="K643" s="7">
        <v>11.83</v>
      </c>
      <c r="L643" s="7">
        <f>IFERROR(VLOOKUP(SiscoTable[[#This Row],[Código]],Hoja2!A:B,2,0)*SiscoTable[[#This Row],[Provta(Uns)]],0)</f>
        <v>140.77700000000002</v>
      </c>
      <c r="M643" s="7">
        <v>0</v>
      </c>
      <c r="N643" s="7">
        <v>15</v>
      </c>
      <c r="O643" s="7">
        <f>IFERROR(VLOOKUP(SiscoTable[[#This Row],[Código]],Hoja2!A:B,2,0)*SiscoTable[[#This Row],[Stock_actual]],0)</f>
        <v>178.5</v>
      </c>
      <c r="P643" s="6" t="s">
        <v>224</v>
      </c>
      <c r="Q643" s="7">
        <v>13</v>
      </c>
      <c r="R643" s="7">
        <v>0</v>
      </c>
      <c r="S643" s="7" t="s">
        <v>11925</v>
      </c>
      <c r="BI643"/>
      <c r="BJ643"/>
    </row>
    <row r="644" spans="2:62" x14ac:dyDescent="0.4">
      <c r="B644" s="1">
        <v>10821</v>
      </c>
      <c r="C644" s="6" t="s">
        <v>30</v>
      </c>
      <c r="D644" s="6" t="s">
        <v>8</v>
      </c>
      <c r="E644" s="6" t="s">
        <v>3268</v>
      </c>
      <c r="F644" s="6" t="s">
        <v>7197</v>
      </c>
      <c r="G644" s="6" t="s">
        <v>7388</v>
      </c>
      <c r="H644" s="6" t="s">
        <v>6164</v>
      </c>
      <c r="I644" s="6" t="s">
        <v>7441</v>
      </c>
      <c r="J644" s="6" t="s">
        <v>5</v>
      </c>
      <c r="K644" s="7">
        <v>3.5</v>
      </c>
      <c r="L644" s="7">
        <f>IFERROR(VLOOKUP(SiscoTable[[#This Row],[Código]],Hoja2!A:B,2,0)*SiscoTable[[#This Row],[Provta(Uns)]],0)</f>
        <v>101.14999999999999</v>
      </c>
      <c r="M644" s="7">
        <v>0</v>
      </c>
      <c r="N644" s="7">
        <v>27</v>
      </c>
      <c r="O644" s="7">
        <f>IFERROR(VLOOKUP(SiscoTable[[#This Row],[Código]],Hoja2!A:B,2,0)*SiscoTable[[#This Row],[Stock_actual]],0)</f>
        <v>780.3</v>
      </c>
      <c r="P644" s="6" t="s">
        <v>7442</v>
      </c>
      <c r="Q644" s="7">
        <v>4</v>
      </c>
      <c r="R644" s="7">
        <v>0</v>
      </c>
      <c r="S644" s="7" t="s">
        <v>11925</v>
      </c>
      <c r="BI644"/>
      <c r="BJ644"/>
    </row>
    <row r="645" spans="2:62" x14ac:dyDescent="0.4">
      <c r="B645" s="1">
        <v>10822</v>
      </c>
      <c r="C645" s="6" t="s">
        <v>30</v>
      </c>
      <c r="D645" s="6" t="s">
        <v>8</v>
      </c>
      <c r="E645" s="6" t="s">
        <v>3268</v>
      </c>
      <c r="F645" s="6" t="s">
        <v>6059</v>
      </c>
      <c r="G645" s="6" t="s">
        <v>6489</v>
      </c>
      <c r="H645" s="6" t="s">
        <v>6164</v>
      </c>
      <c r="I645" s="6" t="s">
        <v>6566</v>
      </c>
      <c r="J645" s="6" t="s">
        <v>5</v>
      </c>
      <c r="K645" s="7">
        <v>5.67</v>
      </c>
      <c r="L645" s="7">
        <f>IFERROR(VLOOKUP(SiscoTable[[#This Row],[Código]],Hoja2!A:B,2,0)*SiscoTable[[#This Row],[Provta(Uns)]],0)</f>
        <v>121.905</v>
      </c>
      <c r="M645" s="7">
        <v>0</v>
      </c>
      <c r="N645" s="7">
        <v>12</v>
      </c>
      <c r="O645" s="7">
        <f>IFERROR(VLOOKUP(SiscoTable[[#This Row],[Código]],Hoja2!A:B,2,0)*SiscoTable[[#This Row],[Stock_actual]],0)</f>
        <v>258</v>
      </c>
      <c r="P645" s="6" t="s">
        <v>610</v>
      </c>
      <c r="Q645" s="7">
        <v>6</v>
      </c>
      <c r="R645" s="7">
        <v>0</v>
      </c>
      <c r="S645" s="7" t="s">
        <v>11925</v>
      </c>
      <c r="BI645"/>
      <c r="BJ645"/>
    </row>
    <row r="646" spans="2:62" x14ac:dyDescent="0.4">
      <c r="B646" s="1">
        <v>10825</v>
      </c>
      <c r="C646" s="6" t="s">
        <v>8</v>
      </c>
      <c r="D646" s="6" t="s">
        <v>8</v>
      </c>
      <c r="E646" s="6" t="s">
        <v>3268</v>
      </c>
      <c r="F646" s="6" t="s">
        <v>7197</v>
      </c>
      <c r="G646" s="6" t="s">
        <v>7388</v>
      </c>
      <c r="H646" s="6" t="s">
        <v>7409</v>
      </c>
      <c r="I646" s="6" t="s">
        <v>7472</v>
      </c>
      <c r="J646" s="6" t="s">
        <v>5</v>
      </c>
      <c r="K646" s="7">
        <v>0</v>
      </c>
      <c r="L646" s="7">
        <f>IFERROR(VLOOKUP(SiscoTable[[#This Row],[Código]],Hoja2!A:B,2,0)*SiscoTable[[#This Row],[Provta(Uns)]],0)</f>
        <v>0</v>
      </c>
      <c r="M646" s="7">
        <v>0</v>
      </c>
      <c r="N646" s="7">
        <v>0</v>
      </c>
      <c r="O646" s="7">
        <f>IFERROR(VLOOKUP(SiscoTable[[#This Row],[Código]],Hoja2!A:B,2,0)*SiscoTable[[#This Row],[Stock_actual]],0)</f>
        <v>0</v>
      </c>
      <c r="P646" s="6" t="s">
        <v>7</v>
      </c>
      <c r="Q646" s="7">
        <v>0</v>
      </c>
      <c r="R646" s="7">
        <v>0</v>
      </c>
      <c r="S646" s="7" t="s">
        <v>11928</v>
      </c>
      <c r="BI646"/>
      <c r="BJ646"/>
    </row>
    <row r="647" spans="2:62" x14ac:dyDescent="0.4">
      <c r="B647" s="1">
        <v>10826</v>
      </c>
      <c r="C647" s="6" t="s">
        <v>8</v>
      </c>
      <c r="D647" s="6" t="s">
        <v>8</v>
      </c>
      <c r="E647" s="6" t="s">
        <v>8482</v>
      </c>
      <c r="F647" s="6" t="s">
        <v>8641</v>
      </c>
      <c r="G647" s="6" t="s">
        <v>8756</v>
      </c>
      <c r="H647" s="6" t="s">
        <v>8758</v>
      </c>
      <c r="I647" s="6" t="s">
        <v>8871</v>
      </c>
      <c r="J647" s="6" t="s">
        <v>5</v>
      </c>
      <c r="K647" s="7">
        <v>0</v>
      </c>
      <c r="L647" s="7">
        <f>IFERROR(VLOOKUP(SiscoTable[[#This Row],[Código]],Hoja2!A:B,2,0)*SiscoTable[[#This Row],[Provta(Uns)]],0)</f>
        <v>0</v>
      </c>
      <c r="M647" s="7">
        <v>0</v>
      </c>
      <c r="N647" s="7">
        <v>0</v>
      </c>
      <c r="O647" s="7">
        <f>IFERROR(VLOOKUP(SiscoTable[[#This Row],[Código]],Hoja2!A:B,2,0)*SiscoTable[[#This Row],[Stock_actual]],0)</f>
        <v>0</v>
      </c>
      <c r="P647" s="6" t="s">
        <v>7</v>
      </c>
      <c r="Q647" s="7">
        <v>0</v>
      </c>
      <c r="R647" s="7">
        <v>0</v>
      </c>
      <c r="S647" s="7" t="s">
        <v>11926</v>
      </c>
      <c r="BI647"/>
      <c r="BJ647"/>
    </row>
    <row r="648" spans="2:62" x14ac:dyDescent="0.4">
      <c r="B648" s="1">
        <v>10827</v>
      </c>
      <c r="C648" s="6" t="s">
        <v>8</v>
      </c>
      <c r="D648" s="6" t="s">
        <v>30</v>
      </c>
      <c r="E648" s="6" t="s">
        <v>8482</v>
      </c>
      <c r="F648" s="6" t="s">
        <v>8641</v>
      </c>
      <c r="G648" s="6" t="s">
        <v>8756</v>
      </c>
      <c r="H648" s="6" t="s">
        <v>8758</v>
      </c>
      <c r="I648" s="6" t="s">
        <v>8872</v>
      </c>
      <c r="J648" s="6" t="s">
        <v>5</v>
      </c>
      <c r="K648" s="7">
        <v>0</v>
      </c>
      <c r="L648" s="7">
        <f>IFERROR(VLOOKUP(SiscoTable[[#This Row],[Código]],Hoja2!A:B,2,0)*SiscoTable[[#This Row],[Provta(Uns)]],0)</f>
        <v>0</v>
      </c>
      <c r="M648" s="7">
        <v>0</v>
      </c>
      <c r="N648" s="7">
        <v>0</v>
      </c>
      <c r="O648" s="7">
        <f>IFERROR(VLOOKUP(SiscoTable[[#This Row],[Código]],Hoja2!A:B,2,0)*SiscoTable[[#This Row],[Stock_actual]],0)</f>
        <v>0</v>
      </c>
      <c r="P648" s="6" t="s">
        <v>7</v>
      </c>
      <c r="Q648" s="7">
        <v>0</v>
      </c>
      <c r="R648" s="7">
        <v>0</v>
      </c>
      <c r="S648" s="7" t="s">
        <v>11926</v>
      </c>
      <c r="BI648"/>
      <c r="BJ648"/>
    </row>
    <row r="649" spans="2:62" x14ac:dyDescent="0.4">
      <c r="B649" s="1">
        <v>10828</v>
      </c>
      <c r="C649" s="6" t="s">
        <v>30</v>
      </c>
      <c r="D649" s="6" t="s">
        <v>8</v>
      </c>
      <c r="E649" s="6" t="s">
        <v>8482</v>
      </c>
      <c r="F649" s="6" t="s">
        <v>11692</v>
      </c>
      <c r="G649" s="6" t="s">
        <v>11692</v>
      </c>
      <c r="H649" s="6" t="s">
        <v>8758</v>
      </c>
      <c r="I649" s="6" t="s">
        <v>11779</v>
      </c>
      <c r="J649" s="6" t="s">
        <v>5</v>
      </c>
      <c r="K649" s="7">
        <v>3.33</v>
      </c>
      <c r="L649" s="7">
        <f>IFERROR(VLOOKUP(SiscoTable[[#This Row],[Código]],Hoja2!A:B,2,0)*SiscoTable[[#This Row],[Provta(Uns)]],0)</f>
        <v>44.954999999999998</v>
      </c>
      <c r="M649" s="7">
        <v>0</v>
      </c>
      <c r="N649" s="7">
        <v>3</v>
      </c>
      <c r="O649" s="7">
        <f>IFERROR(VLOOKUP(SiscoTable[[#This Row],[Código]],Hoja2!A:B,2,0)*SiscoTable[[#This Row],[Stock_actual]],0)</f>
        <v>40.5</v>
      </c>
      <c r="P649" s="6" t="s">
        <v>699</v>
      </c>
      <c r="Q649" s="7">
        <v>4</v>
      </c>
      <c r="R649" s="7">
        <v>6.57</v>
      </c>
      <c r="S649" s="7" t="s">
        <v>11926</v>
      </c>
      <c r="BI649"/>
      <c r="BJ649"/>
    </row>
    <row r="650" spans="2:62" x14ac:dyDescent="0.4">
      <c r="B650" s="1">
        <v>10829</v>
      </c>
      <c r="C650" s="6" t="s">
        <v>30</v>
      </c>
      <c r="D650" s="6" t="s">
        <v>8</v>
      </c>
      <c r="E650" s="6" t="s">
        <v>8482</v>
      </c>
      <c r="F650" s="6" t="s">
        <v>11692</v>
      </c>
      <c r="G650" s="6" t="s">
        <v>11692</v>
      </c>
      <c r="H650" s="6" t="s">
        <v>8758</v>
      </c>
      <c r="I650" s="6" t="s">
        <v>11780</v>
      </c>
      <c r="J650" s="6" t="s">
        <v>5</v>
      </c>
      <c r="K650" s="7">
        <v>2</v>
      </c>
      <c r="L650" s="7">
        <f>IFERROR(VLOOKUP(SiscoTable[[#This Row],[Código]],Hoja2!A:B,2,0)*SiscoTable[[#This Row],[Provta(Uns)]],0)</f>
        <v>18.399999999999999</v>
      </c>
      <c r="M650" s="7">
        <v>0</v>
      </c>
      <c r="N650" s="7">
        <v>1</v>
      </c>
      <c r="O650" s="7">
        <f>IFERROR(VLOOKUP(SiscoTable[[#This Row],[Código]],Hoja2!A:B,2,0)*SiscoTable[[#This Row],[Stock_actual]],0)</f>
        <v>9.1999999999999993</v>
      </c>
      <c r="P650" s="6" t="s">
        <v>112</v>
      </c>
      <c r="Q650" s="7">
        <v>2</v>
      </c>
      <c r="R650" s="7">
        <v>4.1800000000000006</v>
      </c>
      <c r="S650" s="7" t="s">
        <v>11926</v>
      </c>
      <c r="BI650"/>
      <c r="BJ650"/>
    </row>
    <row r="651" spans="2:62" x14ac:dyDescent="0.4">
      <c r="B651" s="1">
        <v>10830</v>
      </c>
      <c r="C651" s="6" t="s">
        <v>8</v>
      </c>
      <c r="D651" s="6" t="s">
        <v>8</v>
      </c>
      <c r="E651" s="6" t="s">
        <v>8482</v>
      </c>
      <c r="F651" s="6" t="s">
        <v>11692</v>
      </c>
      <c r="G651" s="6" t="s">
        <v>11692</v>
      </c>
      <c r="H651" s="6" t="s">
        <v>8758</v>
      </c>
      <c r="I651" s="6" t="s">
        <v>11801</v>
      </c>
      <c r="J651" s="6" t="s">
        <v>5</v>
      </c>
      <c r="K651" s="7">
        <v>2</v>
      </c>
      <c r="L651" s="7">
        <f>IFERROR(VLOOKUP(SiscoTable[[#This Row],[Código]],Hoja2!A:B,2,0)*SiscoTable[[#This Row],[Provta(Uns)]],0)</f>
        <v>17.8</v>
      </c>
      <c r="M651" s="7">
        <v>0</v>
      </c>
      <c r="N651" s="7">
        <v>1</v>
      </c>
      <c r="O651" s="7">
        <f>IFERROR(VLOOKUP(SiscoTable[[#This Row],[Código]],Hoja2!A:B,2,0)*SiscoTable[[#This Row],[Stock_actual]],0)</f>
        <v>8.9</v>
      </c>
      <c r="P651" s="6" t="s">
        <v>112</v>
      </c>
      <c r="Q651" s="7">
        <v>2</v>
      </c>
      <c r="R651" s="7">
        <v>4.1800000000000006</v>
      </c>
      <c r="S651" s="7" t="s">
        <v>11926</v>
      </c>
      <c r="BI651"/>
      <c r="BJ651"/>
    </row>
    <row r="652" spans="2:62" x14ac:dyDescent="0.4">
      <c r="B652" s="1">
        <v>10832</v>
      </c>
      <c r="C652" s="6" t="s">
        <v>30</v>
      </c>
      <c r="D652" s="6" t="s">
        <v>8</v>
      </c>
      <c r="E652" s="6" t="s">
        <v>3268</v>
      </c>
      <c r="F652" s="6" t="s">
        <v>7197</v>
      </c>
      <c r="G652" s="6" t="s">
        <v>7388</v>
      </c>
      <c r="H652" s="6" t="s">
        <v>7409</v>
      </c>
      <c r="I652" s="6" t="s">
        <v>7418</v>
      </c>
      <c r="J652" s="6" t="s">
        <v>5</v>
      </c>
      <c r="K652" s="7">
        <v>0</v>
      </c>
      <c r="L652" s="7">
        <f>IFERROR(VLOOKUP(SiscoTable[[#This Row],[Código]],Hoja2!A:B,2,0)*SiscoTable[[#This Row],[Provta(Uns)]],0)</f>
        <v>0</v>
      </c>
      <c r="M652" s="7">
        <v>0</v>
      </c>
      <c r="N652" s="7">
        <v>0</v>
      </c>
      <c r="O652" s="7">
        <f>IFERROR(VLOOKUP(SiscoTable[[#This Row],[Código]],Hoja2!A:B,2,0)*SiscoTable[[#This Row],[Stock_actual]],0)</f>
        <v>0</v>
      </c>
      <c r="P652" s="6" t="s">
        <v>7</v>
      </c>
      <c r="Q652" s="7">
        <v>0</v>
      </c>
      <c r="R652" s="7">
        <v>0</v>
      </c>
      <c r="S652" s="7" t="s">
        <v>11928</v>
      </c>
      <c r="BI652"/>
      <c r="BJ652"/>
    </row>
    <row r="653" spans="2:62" x14ac:dyDescent="0.4">
      <c r="B653" s="1">
        <v>10833</v>
      </c>
      <c r="C653" s="6" t="s">
        <v>8</v>
      </c>
      <c r="D653" s="6" t="s">
        <v>8</v>
      </c>
      <c r="E653" s="6" t="s">
        <v>8482</v>
      </c>
      <c r="F653" s="6" t="s">
        <v>11692</v>
      </c>
      <c r="G653" s="6" t="s">
        <v>11692</v>
      </c>
      <c r="H653" s="6" t="s">
        <v>8758</v>
      </c>
      <c r="I653" s="6" t="s">
        <v>11802</v>
      </c>
      <c r="J653" s="6" t="s">
        <v>5</v>
      </c>
      <c r="K653" s="7">
        <v>2.33</v>
      </c>
      <c r="L653" s="7">
        <f>IFERROR(VLOOKUP(SiscoTable[[#This Row],[Código]],Hoja2!A:B,2,0)*SiscoTable[[#This Row],[Provta(Uns)]],0)</f>
        <v>21.436</v>
      </c>
      <c r="M653" s="7">
        <v>0</v>
      </c>
      <c r="N653" s="7">
        <v>0</v>
      </c>
      <c r="O653" s="7">
        <f>IFERROR(VLOOKUP(SiscoTable[[#This Row],[Código]],Hoja2!A:B,2,0)*SiscoTable[[#This Row],[Stock_actual]],0)</f>
        <v>0</v>
      </c>
      <c r="P653" s="6" t="s">
        <v>7</v>
      </c>
      <c r="Q653" s="7">
        <v>3</v>
      </c>
      <c r="R653" s="7">
        <v>4.8</v>
      </c>
      <c r="S653" s="7" t="s">
        <v>11926</v>
      </c>
      <c r="BI653"/>
      <c r="BJ653"/>
    </row>
    <row r="654" spans="2:62" x14ac:dyDescent="0.4">
      <c r="B654" s="1">
        <v>10834</v>
      </c>
      <c r="C654" s="6" t="s">
        <v>8</v>
      </c>
      <c r="D654" s="6" t="s">
        <v>8</v>
      </c>
      <c r="E654" s="6" t="s">
        <v>8482</v>
      </c>
      <c r="F654" s="6" t="s">
        <v>8641</v>
      </c>
      <c r="G654" s="6" t="s">
        <v>8649</v>
      </c>
      <c r="H654" s="6" t="s">
        <v>8644</v>
      </c>
      <c r="I654" s="6" t="s">
        <v>8721</v>
      </c>
      <c r="J654" s="6" t="s">
        <v>5</v>
      </c>
      <c r="K654" s="7">
        <v>1.17</v>
      </c>
      <c r="L654" s="7">
        <f>IFERROR(VLOOKUP(SiscoTable[[#This Row],[Código]],Hoja2!A:B,2,0)*SiscoTable[[#This Row],[Provta(Uns)]],0)</f>
        <v>17.081999999999997</v>
      </c>
      <c r="M654" s="7">
        <v>0</v>
      </c>
      <c r="N654" s="7">
        <v>13</v>
      </c>
      <c r="O654" s="7">
        <f>IFERROR(VLOOKUP(SiscoTable[[#This Row],[Código]],Hoja2!A:B,2,0)*SiscoTable[[#This Row],[Stock_actual]],0)</f>
        <v>189.79999999999998</v>
      </c>
      <c r="P654" s="6" t="s">
        <v>5265</v>
      </c>
      <c r="Q654" s="7">
        <v>1</v>
      </c>
      <c r="R654" s="7">
        <v>0</v>
      </c>
      <c r="S654" s="7" t="s">
        <v>11926</v>
      </c>
      <c r="BI654"/>
      <c r="BJ654"/>
    </row>
    <row r="655" spans="2:62" x14ac:dyDescent="0.4">
      <c r="B655" s="1">
        <v>10842</v>
      </c>
      <c r="C655" s="6" t="s">
        <v>30</v>
      </c>
      <c r="D655" s="6" t="s">
        <v>8</v>
      </c>
      <c r="E655" s="6" t="s">
        <v>3268</v>
      </c>
      <c r="F655" s="6" t="s">
        <v>6059</v>
      </c>
      <c r="G655" s="6" t="s">
        <v>6489</v>
      </c>
      <c r="H655" s="6" t="s">
        <v>6277</v>
      </c>
      <c r="I655" s="6" t="s">
        <v>6507</v>
      </c>
      <c r="J655" s="6" t="s">
        <v>496</v>
      </c>
      <c r="K655" s="7">
        <v>10.33</v>
      </c>
      <c r="L655" s="7">
        <f>IFERROR(VLOOKUP(SiscoTable[[#This Row],[Código]],Hoja2!A:B,2,0)*SiscoTable[[#This Row],[Provta(Uns)]],0)</f>
        <v>174.577</v>
      </c>
      <c r="M655" s="7">
        <v>24</v>
      </c>
      <c r="N655" s="7">
        <v>20</v>
      </c>
      <c r="O655" s="7">
        <f>IFERROR(VLOOKUP(SiscoTable[[#This Row],[Código]],Hoja2!A:B,2,0)*SiscoTable[[#This Row],[Stock_actual]],0)</f>
        <v>338</v>
      </c>
      <c r="P655" s="6" t="s">
        <v>770</v>
      </c>
      <c r="Q655" s="7">
        <v>11</v>
      </c>
      <c r="R655" s="7">
        <v>0</v>
      </c>
      <c r="S655" s="7" t="s">
        <v>11925</v>
      </c>
      <c r="BI655"/>
      <c r="BJ655"/>
    </row>
    <row r="656" spans="2:62" x14ac:dyDescent="0.4">
      <c r="B656" s="1">
        <v>10843</v>
      </c>
      <c r="C656" s="6" t="s">
        <v>30</v>
      </c>
      <c r="D656" s="6" t="s">
        <v>30</v>
      </c>
      <c r="E656" s="6" t="s">
        <v>3268</v>
      </c>
      <c r="F656" s="6" t="s">
        <v>6059</v>
      </c>
      <c r="G656" s="6" t="s">
        <v>6489</v>
      </c>
      <c r="H656" s="6" t="s">
        <v>6277</v>
      </c>
      <c r="I656" s="6" t="s">
        <v>6508</v>
      </c>
      <c r="J656" s="6" t="s">
        <v>5</v>
      </c>
      <c r="K656" s="7">
        <v>9.17</v>
      </c>
      <c r="L656" s="7">
        <f>IFERROR(VLOOKUP(SiscoTable[[#This Row],[Código]],Hoja2!A:B,2,0)*SiscoTable[[#This Row],[Provta(Uns)]],0)</f>
        <v>154.97299999999998</v>
      </c>
      <c r="M656" s="7">
        <v>24</v>
      </c>
      <c r="N656" s="7">
        <v>34</v>
      </c>
      <c r="O656" s="7">
        <f>IFERROR(VLOOKUP(SiscoTable[[#This Row],[Código]],Hoja2!A:B,2,0)*SiscoTable[[#This Row],[Stock_actual]],0)</f>
        <v>574.59999999999991</v>
      </c>
      <c r="P656" s="6" t="s">
        <v>3331</v>
      </c>
      <c r="Q656" s="7">
        <v>10</v>
      </c>
      <c r="R656" s="7">
        <v>0</v>
      </c>
      <c r="S656" s="7" t="s">
        <v>11925</v>
      </c>
      <c r="BI656"/>
      <c r="BJ656"/>
    </row>
    <row r="657" spans="2:62" x14ac:dyDescent="0.4">
      <c r="B657" s="1">
        <v>10844</v>
      </c>
      <c r="C657" s="6" t="s">
        <v>30</v>
      </c>
      <c r="D657" s="6" t="s">
        <v>8</v>
      </c>
      <c r="E657" s="6" t="s">
        <v>3268</v>
      </c>
      <c r="F657" s="6" t="s">
        <v>6059</v>
      </c>
      <c r="G657" s="6" t="s">
        <v>6489</v>
      </c>
      <c r="H657" s="6" t="s">
        <v>6277</v>
      </c>
      <c r="I657" s="6" t="s">
        <v>6509</v>
      </c>
      <c r="J657" s="6" t="s">
        <v>5</v>
      </c>
      <c r="K657" s="7">
        <v>1.33</v>
      </c>
      <c r="L657" s="7">
        <f>IFERROR(VLOOKUP(SiscoTable[[#This Row],[Código]],Hoja2!A:B,2,0)*SiscoTable[[#This Row],[Provta(Uns)]],0)</f>
        <v>22.477</v>
      </c>
      <c r="M657" s="7">
        <v>12</v>
      </c>
      <c r="N657" s="7">
        <v>22</v>
      </c>
      <c r="O657" s="7">
        <f>IFERROR(VLOOKUP(SiscoTable[[#This Row],[Código]],Hoja2!A:B,2,0)*SiscoTable[[#This Row],[Stock_actual]],0)</f>
        <v>371.79999999999995</v>
      </c>
      <c r="P657" s="6" t="s">
        <v>6510</v>
      </c>
      <c r="Q657" s="7">
        <v>1</v>
      </c>
      <c r="R657" s="7">
        <v>0</v>
      </c>
      <c r="S657" s="7" t="s">
        <v>11925</v>
      </c>
      <c r="BI657"/>
      <c r="BJ657"/>
    </row>
    <row r="658" spans="2:62" x14ac:dyDescent="0.4">
      <c r="B658" s="1">
        <v>10845</v>
      </c>
      <c r="C658" s="6" t="s">
        <v>25</v>
      </c>
      <c r="D658" s="6" t="s">
        <v>30</v>
      </c>
      <c r="E658" s="6" t="s">
        <v>3268</v>
      </c>
      <c r="F658" s="6" t="s">
        <v>6059</v>
      </c>
      <c r="G658" s="6" t="s">
        <v>6489</v>
      </c>
      <c r="H658" s="6" t="s">
        <v>6277</v>
      </c>
      <c r="I658" s="6" t="s">
        <v>6490</v>
      </c>
      <c r="J658" s="6" t="s">
        <v>5</v>
      </c>
      <c r="K658" s="7">
        <v>14.5</v>
      </c>
      <c r="L658" s="7">
        <f>IFERROR(VLOOKUP(SiscoTable[[#This Row],[Código]],Hoja2!A:B,2,0)*SiscoTable[[#This Row],[Provta(Uns)]],0)</f>
        <v>259.54999999999995</v>
      </c>
      <c r="M658" s="7">
        <v>48</v>
      </c>
      <c r="N658" s="7">
        <v>31</v>
      </c>
      <c r="O658" s="7">
        <f>IFERROR(VLOOKUP(SiscoTable[[#This Row],[Código]],Hoja2!A:B,2,0)*SiscoTable[[#This Row],[Stock_actual]],0)</f>
        <v>554.9</v>
      </c>
      <c r="P658" s="6" t="s">
        <v>518</v>
      </c>
      <c r="Q658" s="7">
        <v>16</v>
      </c>
      <c r="R658" s="7">
        <v>0</v>
      </c>
      <c r="S658" s="7" t="s">
        <v>11925</v>
      </c>
      <c r="BI658"/>
      <c r="BJ658"/>
    </row>
    <row r="659" spans="2:62" x14ac:dyDescent="0.4">
      <c r="B659" s="1">
        <v>10847</v>
      </c>
      <c r="C659" s="6" t="s">
        <v>30</v>
      </c>
      <c r="D659" s="6" t="s">
        <v>8</v>
      </c>
      <c r="E659" s="6" t="s">
        <v>3268</v>
      </c>
      <c r="F659" s="6" t="s">
        <v>6059</v>
      </c>
      <c r="G659" s="6" t="s">
        <v>6489</v>
      </c>
      <c r="H659" s="6" t="s">
        <v>6277</v>
      </c>
      <c r="I659" s="6" t="s">
        <v>6511</v>
      </c>
      <c r="J659" s="6" t="s">
        <v>5</v>
      </c>
      <c r="K659" s="7">
        <v>1.33</v>
      </c>
      <c r="L659" s="7">
        <f>IFERROR(VLOOKUP(SiscoTable[[#This Row],[Código]],Hoja2!A:B,2,0)*SiscoTable[[#This Row],[Provta(Uns)]],0)</f>
        <v>23.806999999999999</v>
      </c>
      <c r="M659" s="7">
        <v>0</v>
      </c>
      <c r="N659" s="7">
        <v>15</v>
      </c>
      <c r="O659" s="7">
        <f>IFERROR(VLOOKUP(SiscoTable[[#This Row],[Código]],Hoja2!A:B,2,0)*SiscoTable[[#This Row],[Stock_actual]],0)</f>
        <v>268.5</v>
      </c>
      <c r="P659" s="6" t="s">
        <v>2613</v>
      </c>
      <c r="Q659" s="7">
        <v>1</v>
      </c>
      <c r="R659" s="7">
        <v>0</v>
      </c>
      <c r="S659" s="7" t="s">
        <v>11925</v>
      </c>
      <c r="BI659"/>
      <c r="BJ659"/>
    </row>
    <row r="660" spans="2:62" x14ac:dyDescent="0.4">
      <c r="B660" s="1">
        <v>10848</v>
      </c>
      <c r="C660" s="6" t="s">
        <v>8</v>
      </c>
      <c r="D660" s="6" t="s">
        <v>8</v>
      </c>
      <c r="E660" s="6" t="s">
        <v>3268</v>
      </c>
      <c r="F660" s="6" t="s">
        <v>6059</v>
      </c>
      <c r="G660" s="6" t="s">
        <v>6489</v>
      </c>
      <c r="H660" s="6" t="s">
        <v>6277</v>
      </c>
      <c r="I660" s="6" t="s">
        <v>6581</v>
      </c>
      <c r="J660" s="6" t="s">
        <v>5</v>
      </c>
      <c r="K660" s="7">
        <v>0</v>
      </c>
      <c r="L660" s="7">
        <f>IFERROR(VLOOKUP(SiscoTable[[#This Row],[Código]],Hoja2!A:B,2,0)*SiscoTable[[#This Row],[Provta(Uns)]],0)</f>
        <v>0</v>
      </c>
      <c r="M660" s="7">
        <v>0</v>
      </c>
      <c r="N660" s="7">
        <v>0</v>
      </c>
      <c r="O660" s="7">
        <f>IFERROR(VLOOKUP(SiscoTable[[#This Row],[Código]],Hoja2!A:B,2,0)*SiscoTable[[#This Row],[Stock_actual]],0)</f>
        <v>0</v>
      </c>
      <c r="P660" s="6" t="s">
        <v>7</v>
      </c>
      <c r="Q660" s="7">
        <v>0</v>
      </c>
      <c r="R660" s="7">
        <v>0</v>
      </c>
      <c r="S660" s="7" t="s">
        <v>11925</v>
      </c>
      <c r="BI660"/>
      <c r="BJ660"/>
    </row>
    <row r="661" spans="2:62" x14ac:dyDescent="0.4">
      <c r="B661" s="1">
        <v>10849</v>
      </c>
      <c r="C661" s="6" t="s">
        <v>8</v>
      </c>
      <c r="D661" s="6" t="s">
        <v>8</v>
      </c>
      <c r="E661" s="6" t="s">
        <v>3268</v>
      </c>
      <c r="F661" s="6" t="s">
        <v>6059</v>
      </c>
      <c r="G661" s="6" t="s">
        <v>6489</v>
      </c>
      <c r="H661" s="6" t="s">
        <v>6277</v>
      </c>
      <c r="I661" s="6" t="s">
        <v>6582</v>
      </c>
      <c r="J661" s="6" t="s">
        <v>5</v>
      </c>
      <c r="K661" s="7">
        <v>0</v>
      </c>
      <c r="L661" s="7">
        <f>IFERROR(VLOOKUP(SiscoTable[[#This Row],[Código]],Hoja2!A:B,2,0)*SiscoTable[[#This Row],[Provta(Uns)]],0)</f>
        <v>0</v>
      </c>
      <c r="M661" s="7">
        <v>0</v>
      </c>
      <c r="N661" s="7">
        <v>0</v>
      </c>
      <c r="O661" s="7">
        <f>IFERROR(VLOOKUP(SiscoTable[[#This Row],[Código]],Hoja2!A:B,2,0)*SiscoTable[[#This Row],[Stock_actual]],0)</f>
        <v>0</v>
      </c>
      <c r="P661" s="6" t="s">
        <v>7</v>
      </c>
      <c r="Q661" s="7">
        <v>0</v>
      </c>
      <c r="R661" s="7">
        <v>0</v>
      </c>
      <c r="S661" s="7" t="s">
        <v>11925</v>
      </c>
      <c r="BI661"/>
      <c r="BJ661"/>
    </row>
    <row r="662" spans="2:62" x14ac:dyDescent="0.4">
      <c r="B662" s="1">
        <v>10851</v>
      </c>
      <c r="C662" s="6" t="s">
        <v>30</v>
      </c>
      <c r="D662" s="6" t="s">
        <v>8</v>
      </c>
      <c r="E662" s="6" t="s">
        <v>3268</v>
      </c>
      <c r="F662" s="6" t="s">
        <v>6059</v>
      </c>
      <c r="G662" s="6" t="s">
        <v>6307</v>
      </c>
      <c r="H662" s="6" t="s">
        <v>6277</v>
      </c>
      <c r="I662" s="6" t="s">
        <v>6315</v>
      </c>
      <c r="J662" s="6" t="s">
        <v>5</v>
      </c>
      <c r="K662" s="7">
        <v>4</v>
      </c>
      <c r="L662" s="7">
        <f>IFERROR(VLOOKUP(SiscoTable[[#This Row],[Código]],Hoja2!A:B,2,0)*SiscoTable[[#This Row],[Provta(Uns)]],0)</f>
        <v>119.6</v>
      </c>
      <c r="M662" s="7">
        <v>0</v>
      </c>
      <c r="N662" s="7">
        <v>20</v>
      </c>
      <c r="O662" s="7">
        <f>IFERROR(VLOOKUP(SiscoTable[[#This Row],[Código]],Hoja2!A:B,2,0)*SiscoTable[[#This Row],[Stock_actual]],0)</f>
        <v>598</v>
      </c>
      <c r="P662" s="6" t="s">
        <v>2415</v>
      </c>
      <c r="Q662" s="7">
        <v>4</v>
      </c>
      <c r="R662" s="7">
        <v>0</v>
      </c>
      <c r="S662" s="7" t="s">
        <v>11925</v>
      </c>
      <c r="BI662"/>
      <c r="BJ662"/>
    </row>
    <row r="663" spans="2:62" x14ac:dyDescent="0.4">
      <c r="B663" s="1">
        <v>10852</v>
      </c>
      <c r="C663" s="6" t="s">
        <v>30</v>
      </c>
      <c r="D663" s="6" t="s">
        <v>8</v>
      </c>
      <c r="E663" s="6" t="s">
        <v>3268</v>
      </c>
      <c r="F663" s="6" t="s">
        <v>6059</v>
      </c>
      <c r="G663" s="6" t="s">
        <v>6307</v>
      </c>
      <c r="H663" s="6" t="s">
        <v>6277</v>
      </c>
      <c r="I663" s="6" t="s">
        <v>6316</v>
      </c>
      <c r="J663" s="6" t="s">
        <v>5</v>
      </c>
      <c r="K663" s="7">
        <v>3.17</v>
      </c>
      <c r="L663" s="7">
        <f>IFERROR(VLOOKUP(SiscoTable[[#This Row],[Código]],Hoja2!A:B,2,0)*SiscoTable[[#This Row],[Provta(Uns)]],0)</f>
        <v>94.782999999999987</v>
      </c>
      <c r="M663" s="7">
        <v>0</v>
      </c>
      <c r="N663" s="7">
        <v>11</v>
      </c>
      <c r="O663" s="7">
        <f>IFERROR(VLOOKUP(SiscoTable[[#This Row],[Código]],Hoja2!A:B,2,0)*SiscoTable[[#This Row],[Stock_actual]],0)</f>
        <v>328.9</v>
      </c>
      <c r="P663" s="6" t="s">
        <v>3864</v>
      </c>
      <c r="Q663" s="7">
        <v>4</v>
      </c>
      <c r="R663" s="7">
        <v>0</v>
      </c>
      <c r="S663" s="7" t="s">
        <v>11925</v>
      </c>
      <c r="BI663"/>
      <c r="BJ663"/>
    </row>
    <row r="664" spans="2:62" x14ac:dyDescent="0.4">
      <c r="B664" s="1">
        <v>10853</v>
      </c>
      <c r="C664" s="6" t="s">
        <v>30</v>
      </c>
      <c r="D664" s="6" t="s">
        <v>8</v>
      </c>
      <c r="E664" s="6" t="s">
        <v>3268</v>
      </c>
      <c r="F664" s="6" t="s">
        <v>6059</v>
      </c>
      <c r="G664" s="6" t="s">
        <v>6307</v>
      </c>
      <c r="H664" s="6" t="s">
        <v>6277</v>
      </c>
      <c r="I664" s="6" t="s">
        <v>6317</v>
      </c>
      <c r="J664" s="6" t="s">
        <v>5</v>
      </c>
      <c r="K664" s="7">
        <v>2</v>
      </c>
      <c r="L664" s="7">
        <f>IFERROR(VLOOKUP(SiscoTable[[#This Row],[Código]],Hoja2!A:B,2,0)*SiscoTable[[#This Row],[Provta(Uns)]],0)</f>
        <v>59.2</v>
      </c>
      <c r="M664" s="7">
        <v>0</v>
      </c>
      <c r="N664" s="7">
        <v>22</v>
      </c>
      <c r="O664" s="7">
        <f>IFERROR(VLOOKUP(SiscoTable[[#This Row],[Código]],Hoja2!A:B,2,0)*SiscoTable[[#This Row],[Stock_actual]],0)</f>
        <v>651.20000000000005</v>
      </c>
      <c r="P664" s="6" t="s">
        <v>2746</v>
      </c>
      <c r="Q664" s="7">
        <v>2</v>
      </c>
      <c r="R664" s="7">
        <v>0</v>
      </c>
      <c r="S664" s="7" t="s">
        <v>11925</v>
      </c>
      <c r="BI664"/>
      <c r="BJ664"/>
    </row>
    <row r="665" spans="2:62" x14ac:dyDescent="0.4">
      <c r="B665" s="1">
        <v>10854</v>
      </c>
      <c r="C665" s="6" t="s">
        <v>30</v>
      </c>
      <c r="D665" s="6" t="s">
        <v>8</v>
      </c>
      <c r="E665" s="6" t="s">
        <v>3268</v>
      </c>
      <c r="F665" s="6" t="s">
        <v>6059</v>
      </c>
      <c r="G665" s="6" t="s">
        <v>6489</v>
      </c>
      <c r="H665" s="6" t="s">
        <v>6277</v>
      </c>
      <c r="I665" s="6" t="s">
        <v>6512</v>
      </c>
      <c r="J665" s="6" t="s">
        <v>5</v>
      </c>
      <c r="K665" s="7">
        <v>2.5</v>
      </c>
      <c r="L665" s="7">
        <f>IFERROR(VLOOKUP(SiscoTable[[#This Row],[Código]],Hoja2!A:B,2,0)*SiscoTable[[#This Row],[Provta(Uns)]],0)</f>
        <v>82.25</v>
      </c>
      <c r="M665" s="7">
        <v>12</v>
      </c>
      <c r="N665" s="7">
        <v>3</v>
      </c>
      <c r="O665" s="7">
        <f>IFERROR(VLOOKUP(SiscoTable[[#This Row],[Código]],Hoja2!A:B,2,0)*SiscoTable[[#This Row],[Stock_actual]],0)</f>
        <v>98.699999999999989</v>
      </c>
      <c r="P665" s="6" t="s">
        <v>115</v>
      </c>
      <c r="Q665" s="7">
        <v>3</v>
      </c>
      <c r="R665" s="7">
        <v>0</v>
      </c>
      <c r="S665" s="7" t="s">
        <v>11925</v>
      </c>
      <c r="BI665"/>
      <c r="BJ665"/>
    </row>
    <row r="666" spans="2:62" x14ac:dyDescent="0.4">
      <c r="B666" s="1">
        <v>10855</v>
      </c>
      <c r="C666" s="6" t="s">
        <v>25</v>
      </c>
      <c r="D666" s="6" t="s">
        <v>8</v>
      </c>
      <c r="E666" s="6" t="s">
        <v>3268</v>
      </c>
      <c r="F666" s="6" t="s">
        <v>6059</v>
      </c>
      <c r="G666" s="6" t="s">
        <v>6489</v>
      </c>
      <c r="H666" s="6" t="s">
        <v>6277</v>
      </c>
      <c r="I666" s="6" t="s">
        <v>6491</v>
      </c>
      <c r="J666" s="6" t="s">
        <v>5</v>
      </c>
      <c r="K666" s="7">
        <v>5.33</v>
      </c>
      <c r="L666" s="7">
        <f>IFERROR(VLOOKUP(SiscoTable[[#This Row],[Código]],Hoja2!A:B,2,0)*SiscoTable[[#This Row],[Provta(Uns)]],0)</f>
        <v>178.55500000000001</v>
      </c>
      <c r="M666" s="7">
        <v>24</v>
      </c>
      <c r="N666" s="7">
        <v>13</v>
      </c>
      <c r="O666" s="7">
        <f>IFERROR(VLOOKUP(SiscoTable[[#This Row],[Código]],Hoja2!A:B,2,0)*SiscoTable[[#This Row],[Stock_actual]],0)</f>
        <v>435.5</v>
      </c>
      <c r="P666" s="6" t="s">
        <v>600</v>
      </c>
      <c r="Q666" s="7">
        <v>6</v>
      </c>
      <c r="R666" s="7">
        <v>0</v>
      </c>
      <c r="S666" s="7" t="s">
        <v>11925</v>
      </c>
      <c r="BI666"/>
      <c r="BJ666"/>
    </row>
    <row r="667" spans="2:62" x14ac:dyDescent="0.4">
      <c r="B667" s="1">
        <v>10857</v>
      </c>
      <c r="C667" s="6" t="s">
        <v>30</v>
      </c>
      <c r="D667" s="6" t="s">
        <v>8</v>
      </c>
      <c r="E667" s="6" t="s">
        <v>3268</v>
      </c>
      <c r="F667" s="6" t="s">
        <v>6059</v>
      </c>
      <c r="G667" s="6" t="s">
        <v>6489</v>
      </c>
      <c r="H667" s="6" t="s">
        <v>6277</v>
      </c>
      <c r="I667" s="6" t="s">
        <v>6513</v>
      </c>
      <c r="J667" s="6" t="s">
        <v>5</v>
      </c>
      <c r="K667" s="7">
        <v>4.83</v>
      </c>
      <c r="L667" s="7">
        <f>IFERROR(VLOOKUP(SiscoTable[[#This Row],[Código]],Hoja2!A:B,2,0)*SiscoTable[[#This Row],[Provta(Uns)]],0)</f>
        <v>161.80500000000001</v>
      </c>
      <c r="M667" s="7">
        <v>12</v>
      </c>
      <c r="N667" s="7">
        <v>17</v>
      </c>
      <c r="O667" s="7">
        <f>IFERROR(VLOOKUP(SiscoTable[[#This Row],[Código]],Hoja2!A:B,2,0)*SiscoTable[[#This Row],[Stock_actual]],0)</f>
        <v>569.5</v>
      </c>
      <c r="P667" s="6" t="s">
        <v>3837</v>
      </c>
      <c r="Q667" s="7">
        <v>5</v>
      </c>
      <c r="R667" s="7">
        <v>0</v>
      </c>
      <c r="S667" s="7" t="s">
        <v>11925</v>
      </c>
      <c r="BI667"/>
      <c r="BJ667"/>
    </row>
    <row r="668" spans="2:62" x14ac:dyDescent="0.4">
      <c r="B668" s="1">
        <v>10858</v>
      </c>
      <c r="C668" s="6" t="s">
        <v>25</v>
      </c>
      <c r="D668" s="6" t="s">
        <v>8</v>
      </c>
      <c r="E668" s="6" t="s">
        <v>3268</v>
      </c>
      <c r="F668" s="6" t="s">
        <v>6059</v>
      </c>
      <c r="G668" s="6" t="s">
        <v>6489</v>
      </c>
      <c r="H668" s="6" t="s">
        <v>6277</v>
      </c>
      <c r="I668" s="6" t="s">
        <v>6492</v>
      </c>
      <c r="J668" s="6" t="s">
        <v>496</v>
      </c>
      <c r="K668" s="7">
        <v>7</v>
      </c>
      <c r="L668" s="7">
        <f>IFERROR(VLOOKUP(SiscoTable[[#This Row],[Código]],Hoja2!A:B,2,0)*SiscoTable[[#This Row],[Provta(Uns)]],0)</f>
        <v>230.29999999999998</v>
      </c>
      <c r="M668" s="7">
        <v>24</v>
      </c>
      <c r="N668" s="7">
        <v>11</v>
      </c>
      <c r="O668" s="7">
        <f>IFERROR(VLOOKUP(SiscoTable[[#This Row],[Código]],Hoja2!A:B,2,0)*SiscoTable[[#This Row],[Stock_actual]],0)</f>
        <v>361.9</v>
      </c>
      <c r="P668" s="6" t="s">
        <v>581</v>
      </c>
      <c r="Q668" s="7">
        <v>8</v>
      </c>
      <c r="R668" s="7">
        <v>0</v>
      </c>
      <c r="S668" s="7" t="s">
        <v>11925</v>
      </c>
      <c r="BI668"/>
      <c r="BJ668"/>
    </row>
    <row r="669" spans="2:62" x14ac:dyDescent="0.4">
      <c r="B669" s="1">
        <v>10859</v>
      </c>
      <c r="C669" s="6" t="s">
        <v>30</v>
      </c>
      <c r="D669" s="6" t="s">
        <v>8</v>
      </c>
      <c r="E669" s="6" t="s">
        <v>3268</v>
      </c>
      <c r="F669" s="6" t="s">
        <v>6059</v>
      </c>
      <c r="G669" s="6" t="s">
        <v>6489</v>
      </c>
      <c r="H669" s="6" t="s">
        <v>6277</v>
      </c>
      <c r="I669" s="6" t="s">
        <v>6514</v>
      </c>
      <c r="J669" s="6" t="s">
        <v>5</v>
      </c>
      <c r="K669" s="7">
        <v>3.83</v>
      </c>
      <c r="L669" s="7">
        <f>IFERROR(VLOOKUP(SiscoTable[[#This Row],[Código]],Hoja2!A:B,2,0)*SiscoTable[[#This Row],[Provta(Uns)]],0)</f>
        <v>126.00699999999999</v>
      </c>
      <c r="M669" s="7">
        <v>12</v>
      </c>
      <c r="N669" s="7">
        <v>11</v>
      </c>
      <c r="O669" s="7">
        <f>IFERROR(VLOOKUP(SiscoTable[[#This Row],[Código]],Hoja2!A:B,2,0)*SiscoTable[[#This Row],[Stock_actual]],0)</f>
        <v>361.9</v>
      </c>
      <c r="P669" s="6" t="s">
        <v>3509</v>
      </c>
      <c r="Q669" s="7">
        <v>4</v>
      </c>
      <c r="R669" s="7">
        <v>0</v>
      </c>
      <c r="S669" s="7" t="s">
        <v>11925</v>
      </c>
      <c r="BI669"/>
      <c r="BJ669"/>
    </row>
    <row r="670" spans="2:62" x14ac:dyDescent="0.4">
      <c r="B670" s="1">
        <v>10861</v>
      </c>
      <c r="C670" s="6" t="s">
        <v>8</v>
      </c>
      <c r="D670" s="6" t="s">
        <v>8</v>
      </c>
      <c r="E670" s="6" t="s">
        <v>8482</v>
      </c>
      <c r="F670" s="6" t="s">
        <v>9030</v>
      </c>
      <c r="G670" s="6" t="s">
        <v>9969</v>
      </c>
      <c r="H670" s="6" t="s">
        <v>8688</v>
      </c>
      <c r="I670" s="6" t="s">
        <v>9978</v>
      </c>
      <c r="J670" s="6" t="s">
        <v>5</v>
      </c>
      <c r="K670" s="7">
        <v>0</v>
      </c>
      <c r="L670" s="7">
        <f>IFERROR(VLOOKUP(SiscoTable[[#This Row],[Código]],Hoja2!A:B,2,0)*SiscoTable[[#This Row],[Provta(Uns)]],0)</f>
        <v>0</v>
      </c>
      <c r="M670" s="7">
        <v>60</v>
      </c>
      <c r="N670" s="7">
        <v>0</v>
      </c>
      <c r="O670" s="7">
        <f>IFERROR(VLOOKUP(SiscoTable[[#This Row],[Código]],Hoja2!A:B,2,0)*SiscoTable[[#This Row],[Stock_actual]],0)</f>
        <v>0</v>
      </c>
      <c r="P670" s="6" t="s">
        <v>7</v>
      </c>
      <c r="Q670" s="7">
        <v>0</v>
      </c>
      <c r="R670" s="7">
        <v>0</v>
      </c>
      <c r="S670" s="7" t="s">
        <v>11926</v>
      </c>
      <c r="BI670"/>
      <c r="BJ670"/>
    </row>
    <row r="671" spans="2:62" x14ac:dyDescent="0.4">
      <c r="B671" s="1">
        <v>10862</v>
      </c>
      <c r="C671" s="6" t="s">
        <v>8</v>
      </c>
      <c r="D671" s="6" t="s">
        <v>8</v>
      </c>
      <c r="E671" s="6" t="s">
        <v>3268</v>
      </c>
      <c r="F671" s="6" t="s">
        <v>6059</v>
      </c>
      <c r="G671" s="6" t="s">
        <v>6489</v>
      </c>
      <c r="H671" s="6" t="s">
        <v>6164</v>
      </c>
      <c r="I671" s="6" t="s">
        <v>6583</v>
      </c>
      <c r="J671" s="6" t="s">
        <v>5</v>
      </c>
      <c r="K671" s="7">
        <v>0</v>
      </c>
      <c r="L671" s="7">
        <f>IFERROR(VLOOKUP(SiscoTable[[#This Row],[Código]],Hoja2!A:B,2,0)*SiscoTable[[#This Row],[Provta(Uns)]],0)</f>
        <v>0</v>
      </c>
      <c r="M671" s="7">
        <v>0</v>
      </c>
      <c r="N671" s="7">
        <v>0</v>
      </c>
      <c r="O671" s="7">
        <f>IFERROR(VLOOKUP(SiscoTable[[#This Row],[Código]],Hoja2!A:B,2,0)*SiscoTable[[#This Row],[Stock_actual]],0)</f>
        <v>0</v>
      </c>
      <c r="P671" s="6" t="s">
        <v>7</v>
      </c>
      <c r="Q671" s="7">
        <v>0</v>
      </c>
      <c r="R671" s="7">
        <v>0</v>
      </c>
      <c r="S671" s="7" t="s">
        <v>11925</v>
      </c>
      <c r="BI671"/>
      <c r="BJ671"/>
    </row>
    <row r="672" spans="2:62" x14ac:dyDescent="0.4">
      <c r="B672" s="1">
        <v>10863</v>
      </c>
      <c r="C672" s="6" t="s">
        <v>8</v>
      </c>
      <c r="D672" s="6" t="s">
        <v>8</v>
      </c>
      <c r="E672" s="6" t="s">
        <v>3268</v>
      </c>
      <c r="F672" s="6" t="s">
        <v>6059</v>
      </c>
      <c r="G672" s="6" t="s">
        <v>6489</v>
      </c>
      <c r="H672" s="6" t="s">
        <v>6164</v>
      </c>
      <c r="I672" s="6" t="s">
        <v>6584</v>
      </c>
      <c r="J672" s="6" t="s">
        <v>5</v>
      </c>
      <c r="K672" s="7">
        <v>1.17</v>
      </c>
      <c r="L672" s="7">
        <f>IFERROR(VLOOKUP(SiscoTable[[#This Row],[Código]],Hoja2!A:B,2,0)*SiscoTable[[#This Row],[Provta(Uns)]],0)</f>
        <v>18.602999999999998</v>
      </c>
      <c r="M672" s="7">
        <v>0</v>
      </c>
      <c r="N672" s="7">
        <v>0</v>
      </c>
      <c r="O672" s="7">
        <f>IFERROR(VLOOKUP(SiscoTable[[#This Row],[Código]],Hoja2!A:B,2,0)*SiscoTable[[#This Row],[Stock_actual]],0)</f>
        <v>0</v>
      </c>
      <c r="P672" s="6" t="s">
        <v>7</v>
      </c>
      <c r="Q672" s="7">
        <v>1</v>
      </c>
      <c r="R672" s="7">
        <v>2.4</v>
      </c>
      <c r="S672" s="7" t="s">
        <v>11925</v>
      </c>
      <c r="BI672"/>
      <c r="BJ672"/>
    </row>
    <row r="673" spans="2:62" x14ac:dyDescent="0.4">
      <c r="B673" s="1">
        <v>10864</v>
      </c>
      <c r="C673" s="6" t="s">
        <v>30</v>
      </c>
      <c r="D673" s="6" t="s">
        <v>8</v>
      </c>
      <c r="E673" s="6" t="s">
        <v>3268</v>
      </c>
      <c r="F673" s="6" t="s">
        <v>6059</v>
      </c>
      <c r="G673" s="6" t="s">
        <v>6489</v>
      </c>
      <c r="H673" s="6" t="s">
        <v>6164</v>
      </c>
      <c r="I673" s="6" t="s">
        <v>6515</v>
      </c>
      <c r="J673" s="6" t="s">
        <v>5</v>
      </c>
      <c r="K673" s="7">
        <v>4.83</v>
      </c>
      <c r="L673" s="7">
        <f>IFERROR(VLOOKUP(SiscoTable[[#This Row],[Código]],Hoja2!A:B,2,0)*SiscoTable[[#This Row],[Provta(Uns)]],0)</f>
        <v>91.286999999999992</v>
      </c>
      <c r="M673" s="7">
        <v>0</v>
      </c>
      <c r="N673" s="7">
        <v>0</v>
      </c>
      <c r="O673" s="7">
        <f>IFERROR(VLOOKUP(SiscoTable[[#This Row],[Código]],Hoja2!A:B,2,0)*SiscoTable[[#This Row],[Stock_actual]],0)</f>
        <v>0</v>
      </c>
      <c r="P673" s="6" t="s">
        <v>7</v>
      </c>
      <c r="Q673" s="7">
        <v>5</v>
      </c>
      <c r="R673" s="7">
        <v>9.6</v>
      </c>
      <c r="S673" s="7" t="s">
        <v>11925</v>
      </c>
      <c r="BI673"/>
      <c r="BJ673"/>
    </row>
    <row r="674" spans="2:62" x14ac:dyDescent="0.4">
      <c r="B674" s="1">
        <v>10865</v>
      </c>
      <c r="C674" s="6" t="s">
        <v>25</v>
      </c>
      <c r="D674" s="6" t="s">
        <v>30</v>
      </c>
      <c r="E674" s="6" t="s">
        <v>3268</v>
      </c>
      <c r="F674" s="6" t="s">
        <v>6059</v>
      </c>
      <c r="G674" s="6" t="s">
        <v>6489</v>
      </c>
      <c r="H674" s="6" t="s">
        <v>6164</v>
      </c>
      <c r="I674" s="6" t="s">
        <v>6493</v>
      </c>
      <c r="J674" s="6" t="s">
        <v>5</v>
      </c>
      <c r="K674" s="7">
        <v>16.670000000000002</v>
      </c>
      <c r="L674" s="7">
        <f>IFERROR(VLOOKUP(SiscoTable[[#This Row],[Código]],Hoja2!A:B,2,0)*SiscoTable[[#This Row],[Provta(Uns)]],0)</f>
        <v>348.40300000000002</v>
      </c>
      <c r="M674" s="7">
        <v>0</v>
      </c>
      <c r="N674" s="7">
        <v>18</v>
      </c>
      <c r="O674" s="7">
        <f>IFERROR(VLOOKUP(SiscoTable[[#This Row],[Código]],Hoja2!A:B,2,0)*SiscoTable[[#This Row],[Stock_actual]],0)</f>
        <v>376.2</v>
      </c>
      <c r="P674" s="6" t="s">
        <v>324</v>
      </c>
      <c r="Q674" s="7">
        <v>18</v>
      </c>
      <c r="R674" s="7">
        <v>33.520000000000003</v>
      </c>
      <c r="S674" s="7" t="s">
        <v>11925</v>
      </c>
      <c r="BI674"/>
      <c r="BJ674"/>
    </row>
    <row r="675" spans="2:62" x14ac:dyDescent="0.4">
      <c r="B675" s="1">
        <v>10866</v>
      </c>
      <c r="C675" s="6" t="s">
        <v>25</v>
      </c>
      <c r="D675" s="6" t="s">
        <v>30</v>
      </c>
      <c r="E675" s="6" t="s">
        <v>3268</v>
      </c>
      <c r="F675" s="6" t="s">
        <v>6059</v>
      </c>
      <c r="G675" s="6" t="s">
        <v>6489</v>
      </c>
      <c r="H675" s="6" t="s">
        <v>6164</v>
      </c>
      <c r="I675" s="6" t="s">
        <v>6494</v>
      </c>
      <c r="J675" s="6" t="s">
        <v>5</v>
      </c>
      <c r="K675" s="7">
        <v>28.67</v>
      </c>
      <c r="L675" s="7">
        <f>IFERROR(VLOOKUP(SiscoTable[[#This Row],[Código]],Hoja2!A:B,2,0)*SiscoTable[[#This Row],[Provta(Uns)]],0)</f>
        <v>599.20299999999997</v>
      </c>
      <c r="M675" s="7">
        <v>0</v>
      </c>
      <c r="N675" s="7">
        <v>23</v>
      </c>
      <c r="O675" s="7">
        <f>IFERROR(VLOOKUP(SiscoTable[[#This Row],[Código]],Hoja2!A:B,2,0)*SiscoTable[[#This Row],[Stock_actual]],0)</f>
        <v>480.7</v>
      </c>
      <c r="P675" s="6" t="s">
        <v>751</v>
      </c>
      <c r="Q675" s="7">
        <v>32</v>
      </c>
      <c r="R675" s="7">
        <v>57.64</v>
      </c>
      <c r="S675" s="7" t="s">
        <v>11925</v>
      </c>
      <c r="BI675"/>
      <c r="BJ675"/>
    </row>
    <row r="676" spans="2:62" x14ac:dyDescent="0.4">
      <c r="B676" s="1">
        <v>10868</v>
      </c>
      <c r="C676" s="6" t="s">
        <v>8</v>
      </c>
      <c r="D676" s="6" t="s">
        <v>8</v>
      </c>
      <c r="E676" s="6" t="s">
        <v>3268</v>
      </c>
      <c r="F676" s="6" t="s">
        <v>6059</v>
      </c>
      <c r="G676" s="6" t="s">
        <v>6489</v>
      </c>
      <c r="H676" s="6" t="s">
        <v>6164</v>
      </c>
      <c r="I676" s="6" t="s">
        <v>6585</v>
      </c>
      <c r="J676" s="6" t="s">
        <v>5</v>
      </c>
      <c r="K676" s="7">
        <v>0</v>
      </c>
      <c r="L676" s="7">
        <f>IFERROR(VLOOKUP(SiscoTable[[#This Row],[Código]],Hoja2!A:B,2,0)*SiscoTable[[#This Row],[Provta(Uns)]],0)</f>
        <v>0</v>
      </c>
      <c r="M676" s="7">
        <v>0</v>
      </c>
      <c r="N676" s="7">
        <v>0</v>
      </c>
      <c r="O676" s="7">
        <f>IFERROR(VLOOKUP(SiscoTable[[#This Row],[Código]],Hoja2!A:B,2,0)*SiscoTable[[#This Row],[Stock_actual]],0)</f>
        <v>0</v>
      </c>
      <c r="P676" s="6" t="s">
        <v>7</v>
      </c>
      <c r="Q676" s="7">
        <v>0</v>
      </c>
      <c r="R676" s="7">
        <v>0</v>
      </c>
      <c r="S676" s="7" t="s">
        <v>11925</v>
      </c>
      <c r="BI676"/>
      <c r="BJ676"/>
    </row>
    <row r="677" spans="2:62" x14ac:dyDescent="0.4">
      <c r="B677" s="1">
        <v>10869</v>
      </c>
      <c r="C677" s="6" t="s">
        <v>30</v>
      </c>
      <c r="D677" s="6" t="s">
        <v>8</v>
      </c>
      <c r="E677" s="6" t="s">
        <v>3268</v>
      </c>
      <c r="F677" s="6" t="s">
        <v>6059</v>
      </c>
      <c r="G677" s="6" t="s">
        <v>6489</v>
      </c>
      <c r="H677" s="6" t="s">
        <v>6164</v>
      </c>
      <c r="I677" s="6" t="s">
        <v>6516</v>
      </c>
      <c r="J677" s="6" t="s">
        <v>5</v>
      </c>
      <c r="K677" s="7">
        <v>7.33</v>
      </c>
      <c r="L677" s="7">
        <f>IFERROR(VLOOKUP(SiscoTable[[#This Row],[Código]],Hoja2!A:B,2,0)*SiscoTable[[#This Row],[Provta(Uns)]],0)</f>
        <v>131.94</v>
      </c>
      <c r="M677" s="7">
        <v>0</v>
      </c>
      <c r="N677" s="7">
        <v>9</v>
      </c>
      <c r="O677" s="7">
        <f>IFERROR(VLOOKUP(SiscoTable[[#This Row],[Código]],Hoja2!A:B,2,0)*SiscoTable[[#This Row],[Stock_actual]],0)</f>
        <v>162</v>
      </c>
      <c r="P677" s="6" t="s">
        <v>516</v>
      </c>
      <c r="Q677" s="7">
        <v>8</v>
      </c>
      <c r="R677" s="7">
        <v>0</v>
      </c>
      <c r="S677" s="7" t="s">
        <v>11925</v>
      </c>
      <c r="BI677"/>
      <c r="BJ677"/>
    </row>
    <row r="678" spans="2:62" x14ac:dyDescent="0.4">
      <c r="B678" s="1">
        <v>10870</v>
      </c>
      <c r="C678" s="6" t="s">
        <v>8</v>
      </c>
      <c r="D678" s="6" t="s">
        <v>8</v>
      </c>
      <c r="E678" s="6" t="s">
        <v>8482</v>
      </c>
      <c r="F678" s="6" t="s">
        <v>8641</v>
      </c>
      <c r="G678" s="6" t="s">
        <v>8649</v>
      </c>
      <c r="H678" s="6" t="s">
        <v>8644</v>
      </c>
      <c r="I678" s="6" t="s">
        <v>8722</v>
      </c>
      <c r="J678" s="6" t="s">
        <v>5</v>
      </c>
      <c r="K678" s="7">
        <v>1.83</v>
      </c>
      <c r="L678" s="7">
        <f>IFERROR(VLOOKUP(SiscoTable[[#This Row],[Código]],Hoja2!A:B,2,0)*SiscoTable[[#This Row],[Provta(Uns)]],0)</f>
        <v>34.586999999999996</v>
      </c>
      <c r="M678" s="7">
        <v>0</v>
      </c>
      <c r="N678" s="7">
        <v>0</v>
      </c>
      <c r="O678" s="7">
        <f>IFERROR(VLOOKUP(SiscoTable[[#This Row],[Código]],Hoja2!A:B,2,0)*SiscoTable[[#This Row],[Stock_actual]],0)</f>
        <v>0</v>
      </c>
      <c r="P678" s="6" t="s">
        <v>7</v>
      </c>
      <c r="Q678" s="7">
        <v>2</v>
      </c>
      <c r="R678" s="7">
        <v>3.5999999999999996</v>
      </c>
      <c r="S678" s="7" t="s">
        <v>11926</v>
      </c>
      <c r="BI678"/>
      <c r="BJ678"/>
    </row>
    <row r="679" spans="2:62" x14ac:dyDescent="0.4">
      <c r="B679" s="1">
        <v>10872</v>
      </c>
      <c r="C679" s="6" t="s">
        <v>30</v>
      </c>
      <c r="D679" s="6" t="s">
        <v>8</v>
      </c>
      <c r="E679" s="6" t="s">
        <v>3268</v>
      </c>
      <c r="F679" s="6" t="s">
        <v>6059</v>
      </c>
      <c r="G679" s="6" t="s">
        <v>6489</v>
      </c>
      <c r="H679" s="6" t="s">
        <v>6164</v>
      </c>
      <c r="I679" s="6" t="s">
        <v>6517</v>
      </c>
      <c r="J679" s="6" t="s">
        <v>5</v>
      </c>
      <c r="K679" s="7">
        <v>3.67</v>
      </c>
      <c r="L679" s="7">
        <f>IFERROR(VLOOKUP(SiscoTable[[#This Row],[Código]],Hoja2!A:B,2,0)*SiscoTable[[#This Row],[Provta(Uns)]],0)</f>
        <v>122.94499999999999</v>
      </c>
      <c r="M679" s="7">
        <v>0</v>
      </c>
      <c r="N679" s="7">
        <v>3</v>
      </c>
      <c r="O679" s="7">
        <f>IFERROR(VLOOKUP(SiscoTable[[#This Row],[Código]],Hoja2!A:B,2,0)*SiscoTable[[#This Row],[Stock_actual]],0)</f>
        <v>100.5</v>
      </c>
      <c r="P679" s="6" t="s">
        <v>101</v>
      </c>
      <c r="Q679" s="7">
        <v>4</v>
      </c>
      <c r="R679" s="7">
        <v>7.1999999999999993</v>
      </c>
      <c r="S679" s="7" t="s">
        <v>11925</v>
      </c>
      <c r="BI679"/>
      <c r="BJ679"/>
    </row>
    <row r="680" spans="2:62" x14ac:dyDescent="0.4">
      <c r="B680" s="1">
        <v>10873</v>
      </c>
      <c r="C680" s="6" t="s">
        <v>8</v>
      </c>
      <c r="D680" s="6" t="s">
        <v>8</v>
      </c>
      <c r="E680" s="6" t="s">
        <v>3268</v>
      </c>
      <c r="F680" s="6" t="s">
        <v>6059</v>
      </c>
      <c r="G680" s="6" t="s">
        <v>6489</v>
      </c>
      <c r="H680" s="6" t="s">
        <v>6164</v>
      </c>
      <c r="I680" s="6" t="s">
        <v>6586</v>
      </c>
      <c r="J680" s="6" t="s">
        <v>5</v>
      </c>
      <c r="K680" s="7">
        <v>1.5</v>
      </c>
      <c r="L680" s="7">
        <f>IFERROR(VLOOKUP(SiscoTable[[#This Row],[Código]],Hoja2!A:B,2,0)*SiscoTable[[#This Row],[Provta(Uns)]],0)</f>
        <v>50.849999999999994</v>
      </c>
      <c r="M680" s="7">
        <v>0</v>
      </c>
      <c r="N680" s="7">
        <v>9</v>
      </c>
      <c r="O680" s="7">
        <f>IFERROR(VLOOKUP(SiscoTable[[#This Row],[Código]],Hoja2!A:B,2,0)*SiscoTable[[#This Row],[Stock_actual]],0)</f>
        <v>305.09999999999997</v>
      </c>
      <c r="P680" s="6" t="s">
        <v>1014</v>
      </c>
      <c r="Q680" s="7">
        <v>2</v>
      </c>
      <c r="R680" s="7">
        <v>0</v>
      </c>
      <c r="S680" s="7" t="s">
        <v>11925</v>
      </c>
      <c r="BI680"/>
      <c r="BJ680"/>
    </row>
    <row r="681" spans="2:62" x14ac:dyDescent="0.4">
      <c r="B681" s="1">
        <v>10876</v>
      </c>
      <c r="C681" s="6" t="s">
        <v>8</v>
      </c>
      <c r="D681" s="6" t="s">
        <v>8</v>
      </c>
      <c r="E681" s="6" t="s">
        <v>3268</v>
      </c>
      <c r="F681" s="6" t="s">
        <v>6059</v>
      </c>
      <c r="G681" s="6" t="s">
        <v>6489</v>
      </c>
      <c r="H681" s="6" t="s">
        <v>6164</v>
      </c>
      <c r="I681" s="6" t="s">
        <v>6587</v>
      </c>
      <c r="J681" s="6" t="s">
        <v>5</v>
      </c>
      <c r="K681" s="7">
        <v>0</v>
      </c>
      <c r="L681" s="7">
        <f>IFERROR(VLOOKUP(SiscoTable[[#This Row],[Código]],Hoja2!A:B,2,0)*SiscoTable[[#This Row],[Provta(Uns)]],0)</f>
        <v>0</v>
      </c>
      <c r="M681" s="7">
        <v>0</v>
      </c>
      <c r="N681" s="7">
        <v>0</v>
      </c>
      <c r="O681" s="7">
        <f>IFERROR(VLOOKUP(SiscoTable[[#This Row],[Código]],Hoja2!A:B,2,0)*SiscoTable[[#This Row],[Stock_actual]],0)</f>
        <v>0</v>
      </c>
      <c r="P681" s="6" t="s">
        <v>7</v>
      </c>
      <c r="Q681" s="7">
        <v>0</v>
      </c>
      <c r="R681" s="7">
        <v>0</v>
      </c>
      <c r="S681" s="7" t="s">
        <v>11925</v>
      </c>
      <c r="BI681"/>
      <c r="BJ681"/>
    </row>
    <row r="682" spans="2:62" x14ac:dyDescent="0.4">
      <c r="B682" s="1">
        <v>10878</v>
      </c>
      <c r="C682" s="6" t="s">
        <v>8</v>
      </c>
      <c r="D682" s="6" t="s">
        <v>8</v>
      </c>
      <c r="E682" s="6" t="s">
        <v>3268</v>
      </c>
      <c r="F682" s="6" t="s">
        <v>6059</v>
      </c>
      <c r="G682" s="6" t="s">
        <v>6489</v>
      </c>
      <c r="H682" s="6" t="s">
        <v>6164</v>
      </c>
      <c r="I682" s="6" t="s">
        <v>6588</v>
      </c>
      <c r="J682" s="6" t="s">
        <v>5</v>
      </c>
      <c r="K682" s="7">
        <v>0</v>
      </c>
      <c r="L682" s="7">
        <f>IFERROR(VLOOKUP(SiscoTable[[#This Row],[Código]],Hoja2!A:B,2,0)*SiscoTable[[#This Row],[Provta(Uns)]],0)</f>
        <v>0</v>
      </c>
      <c r="M682" s="7">
        <v>0</v>
      </c>
      <c r="N682" s="7">
        <v>0</v>
      </c>
      <c r="O682" s="7">
        <f>IFERROR(VLOOKUP(SiscoTable[[#This Row],[Código]],Hoja2!A:B,2,0)*SiscoTable[[#This Row],[Stock_actual]],0)</f>
        <v>0</v>
      </c>
      <c r="P682" s="6" t="s">
        <v>7</v>
      </c>
      <c r="Q682" s="7">
        <v>0</v>
      </c>
      <c r="R682" s="7">
        <v>0</v>
      </c>
      <c r="S682" s="7" t="s">
        <v>11925</v>
      </c>
      <c r="BI682"/>
      <c r="BJ682"/>
    </row>
    <row r="683" spans="2:62" x14ac:dyDescent="0.4">
      <c r="B683" s="1">
        <v>10880</v>
      </c>
      <c r="C683" s="6" t="s">
        <v>25</v>
      </c>
      <c r="D683" s="6" t="s">
        <v>25</v>
      </c>
      <c r="E683" s="6" t="s">
        <v>3268</v>
      </c>
      <c r="F683" s="6" t="s">
        <v>6059</v>
      </c>
      <c r="G683" s="6" t="s">
        <v>6489</v>
      </c>
      <c r="H683" s="6" t="s">
        <v>6164</v>
      </c>
      <c r="I683" s="6" t="s">
        <v>6495</v>
      </c>
      <c r="J683" s="6" t="s">
        <v>5</v>
      </c>
      <c r="K683" s="7">
        <v>38.17</v>
      </c>
      <c r="L683" s="7">
        <f>IFERROR(VLOOKUP(SiscoTable[[#This Row],[Código]],Hoja2!A:B,2,0)*SiscoTable[[#This Row],[Provta(Uns)]],0)</f>
        <v>759.58299999999997</v>
      </c>
      <c r="M683" s="7">
        <v>0</v>
      </c>
      <c r="N683" s="7">
        <v>7</v>
      </c>
      <c r="O683" s="7">
        <f>IFERROR(VLOOKUP(SiscoTable[[#This Row],[Código]],Hoja2!A:B,2,0)*SiscoTable[[#This Row],[Stock_actual]],0)</f>
        <v>139.29999999999998</v>
      </c>
      <c r="P683" s="6" t="s">
        <v>27</v>
      </c>
      <c r="Q683" s="7">
        <v>42</v>
      </c>
      <c r="R683" s="7">
        <v>76.820000000000007</v>
      </c>
      <c r="S683" s="7" t="s">
        <v>11925</v>
      </c>
      <c r="BI683"/>
      <c r="BJ683"/>
    </row>
    <row r="684" spans="2:62" x14ac:dyDescent="0.4">
      <c r="B684" s="1">
        <v>10881</v>
      </c>
      <c r="C684" s="6" t="s">
        <v>30</v>
      </c>
      <c r="D684" s="6" t="s">
        <v>8</v>
      </c>
      <c r="E684" s="6" t="s">
        <v>3268</v>
      </c>
      <c r="F684" s="6" t="s">
        <v>6059</v>
      </c>
      <c r="G684" s="6" t="s">
        <v>6489</v>
      </c>
      <c r="H684" s="6" t="s">
        <v>6164</v>
      </c>
      <c r="I684" s="6" t="s">
        <v>6518</v>
      </c>
      <c r="J684" s="6" t="s">
        <v>5</v>
      </c>
      <c r="K684" s="7">
        <v>5</v>
      </c>
      <c r="L684" s="7">
        <f>IFERROR(VLOOKUP(SiscoTable[[#This Row],[Código]],Hoja2!A:B,2,0)*SiscoTable[[#This Row],[Provta(Uns)]],0)</f>
        <v>99.5</v>
      </c>
      <c r="M684" s="7">
        <v>0</v>
      </c>
      <c r="N684" s="7">
        <v>12</v>
      </c>
      <c r="O684" s="7">
        <f>IFERROR(VLOOKUP(SiscoTable[[#This Row],[Código]],Hoja2!A:B,2,0)*SiscoTable[[#This Row],[Stock_actual]],0)</f>
        <v>238.79999999999998</v>
      </c>
      <c r="P684" s="6" t="s">
        <v>598</v>
      </c>
      <c r="Q684" s="7">
        <v>6</v>
      </c>
      <c r="R684" s="7">
        <v>0</v>
      </c>
      <c r="S684" s="7" t="s">
        <v>11925</v>
      </c>
      <c r="BI684"/>
      <c r="BJ684"/>
    </row>
    <row r="685" spans="2:62" x14ac:dyDescent="0.4">
      <c r="B685" s="1">
        <v>10882</v>
      </c>
      <c r="C685" s="6" t="s">
        <v>25</v>
      </c>
      <c r="D685" s="6" t="s">
        <v>30</v>
      </c>
      <c r="E685" s="6" t="s">
        <v>3268</v>
      </c>
      <c r="F685" s="6" t="s">
        <v>6059</v>
      </c>
      <c r="G685" s="6" t="s">
        <v>6489</v>
      </c>
      <c r="H685" s="6" t="s">
        <v>6164</v>
      </c>
      <c r="I685" s="6" t="s">
        <v>6496</v>
      </c>
      <c r="J685" s="6" t="s">
        <v>5</v>
      </c>
      <c r="K685" s="7">
        <v>14.67</v>
      </c>
      <c r="L685" s="7">
        <f>IFERROR(VLOOKUP(SiscoTable[[#This Row],[Código]],Hoja2!A:B,2,0)*SiscoTable[[#This Row],[Provta(Uns)]],0)</f>
        <v>218.583</v>
      </c>
      <c r="M685" s="7">
        <v>0</v>
      </c>
      <c r="N685" s="7">
        <v>0</v>
      </c>
      <c r="O685" s="7">
        <f>IFERROR(VLOOKUP(SiscoTable[[#This Row],[Código]],Hoja2!A:B,2,0)*SiscoTable[[#This Row],[Stock_actual]],0)</f>
        <v>0</v>
      </c>
      <c r="P685" s="6" t="s">
        <v>7</v>
      </c>
      <c r="Q685" s="7">
        <v>16</v>
      </c>
      <c r="R685" s="7">
        <v>29.4</v>
      </c>
      <c r="S685" s="7" t="s">
        <v>11925</v>
      </c>
      <c r="BI685"/>
      <c r="BJ685"/>
    </row>
    <row r="686" spans="2:62" x14ac:dyDescent="0.4">
      <c r="B686" s="1">
        <v>10883</v>
      </c>
      <c r="C686" s="6" t="s">
        <v>30</v>
      </c>
      <c r="D686" s="6" t="s">
        <v>8</v>
      </c>
      <c r="E686" s="6" t="s">
        <v>3268</v>
      </c>
      <c r="F686" s="6" t="s">
        <v>6059</v>
      </c>
      <c r="G686" s="6" t="s">
        <v>6489</v>
      </c>
      <c r="H686" s="6" t="s">
        <v>6164</v>
      </c>
      <c r="I686" s="6" t="s">
        <v>6519</v>
      </c>
      <c r="J686" s="6" t="s">
        <v>5</v>
      </c>
      <c r="K686" s="7">
        <v>1.5</v>
      </c>
      <c r="L686" s="7">
        <f>IFERROR(VLOOKUP(SiscoTable[[#This Row],[Código]],Hoja2!A:B,2,0)*SiscoTable[[#This Row],[Provta(Uns)]],0)</f>
        <v>29.25</v>
      </c>
      <c r="M686" s="7">
        <v>0</v>
      </c>
      <c r="N686" s="7">
        <v>7</v>
      </c>
      <c r="O686" s="7">
        <f>IFERROR(VLOOKUP(SiscoTable[[#This Row],[Código]],Hoja2!A:B,2,0)*SiscoTable[[#This Row],[Stock_actual]],0)</f>
        <v>136.5</v>
      </c>
      <c r="P686" s="6" t="s">
        <v>3766</v>
      </c>
      <c r="Q686" s="7">
        <v>2</v>
      </c>
      <c r="R686" s="7">
        <v>0</v>
      </c>
      <c r="S686" s="7" t="s">
        <v>11925</v>
      </c>
      <c r="BI686"/>
      <c r="BJ686"/>
    </row>
    <row r="687" spans="2:62" x14ac:dyDescent="0.4">
      <c r="B687" s="1">
        <v>10885</v>
      </c>
      <c r="C687" s="6" t="s">
        <v>25</v>
      </c>
      <c r="D687" s="6" t="s">
        <v>30</v>
      </c>
      <c r="E687" s="6" t="s">
        <v>3268</v>
      </c>
      <c r="F687" s="6" t="s">
        <v>6059</v>
      </c>
      <c r="G687" s="6" t="s">
        <v>6489</v>
      </c>
      <c r="H687" s="6" t="s">
        <v>6164</v>
      </c>
      <c r="I687" s="6" t="s">
        <v>6497</v>
      </c>
      <c r="J687" s="6" t="s">
        <v>5</v>
      </c>
      <c r="K687" s="7">
        <v>6.83</v>
      </c>
      <c r="L687" s="7">
        <f>IFERROR(VLOOKUP(SiscoTable[[#This Row],[Código]],Hoja2!A:B,2,0)*SiscoTable[[#This Row],[Provta(Uns)]],0)</f>
        <v>149.577</v>
      </c>
      <c r="M687" s="7">
        <v>0</v>
      </c>
      <c r="N687" s="7">
        <v>8</v>
      </c>
      <c r="O687" s="7">
        <f>IFERROR(VLOOKUP(SiscoTable[[#This Row],[Código]],Hoja2!A:B,2,0)*SiscoTable[[#This Row],[Stock_actual]],0)</f>
        <v>175.2</v>
      </c>
      <c r="P687" s="6" t="s">
        <v>121</v>
      </c>
      <c r="Q687" s="7">
        <v>8</v>
      </c>
      <c r="R687" s="7">
        <v>13.850000000000001</v>
      </c>
      <c r="S687" s="7" t="s">
        <v>11925</v>
      </c>
      <c r="BI687"/>
      <c r="BJ687"/>
    </row>
    <row r="688" spans="2:62" x14ac:dyDescent="0.4">
      <c r="B688" s="1">
        <v>10886</v>
      </c>
      <c r="C688" s="6" t="s">
        <v>8</v>
      </c>
      <c r="D688" s="6" t="s">
        <v>8</v>
      </c>
      <c r="E688" s="6" t="s">
        <v>3268</v>
      </c>
      <c r="F688" s="6" t="s">
        <v>6059</v>
      </c>
      <c r="G688" s="6" t="s">
        <v>6489</v>
      </c>
      <c r="H688" s="6" t="s">
        <v>6164</v>
      </c>
      <c r="I688" s="6" t="s">
        <v>6589</v>
      </c>
      <c r="J688" s="6" t="s">
        <v>5</v>
      </c>
      <c r="K688" s="7">
        <v>0</v>
      </c>
      <c r="L688" s="7">
        <f>IFERROR(VLOOKUP(SiscoTable[[#This Row],[Código]],Hoja2!A:B,2,0)*SiscoTable[[#This Row],[Provta(Uns)]],0)</f>
        <v>0</v>
      </c>
      <c r="M688" s="7">
        <v>0</v>
      </c>
      <c r="N688" s="7">
        <v>0</v>
      </c>
      <c r="O688" s="7">
        <f>IFERROR(VLOOKUP(SiscoTable[[#This Row],[Código]],Hoja2!A:B,2,0)*SiscoTable[[#This Row],[Stock_actual]],0)</f>
        <v>0</v>
      </c>
      <c r="P688" s="6" t="s">
        <v>7</v>
      </c>
      <c r="Q688" s="7">
        <v>0</v>
      </c>
      <c r="R688" s="7">
        <v>0</v>
      </c>
      <c r="S688" s="7" t="s">
        <v>11925</v>
      </c>
      <c r="BI688"/>
      <c r="BJ688"/>
    </row>
    <row r="689" spans="2:62" x14ac:dyDescent="0.4">
      <c r="B689" s="1">
        <v>10887</v>
      </c>
      <c r="C689" s="6" t="s">
        <v>8</v>
      </c>
      <c r="D689" s="6" t="s">
        <v>8</v>
      </c>
      <c r="E689" s="6" t="s">
        <v>3268</v>
      </c>
      <c r="F689" s="6" t="s">
        <v>6059</v>
      </c>
      <c r="G689" s="6" t="s">
        <v>6489</v>
      </c>
      <c r="H689" s="6" t="s">
        <v>6164</v>
      </c>
      <c r="I689" s="6" t="s">
        <v>6590</v>
      </c>
      <c r="J689" s="6" t="s">
        <v>5</v>
      </c>
      <c r="K689" s="7">
        <v>0</v>
      </c>
      <c r="L689" s="7">
        <f>IFERROR(VLOOKUP(SiscoTable[[#This Row],[Código]],Hoja2!A:B,2,0)*SiscoTable[[#This Row],[Provta(Uns)]],0)</f>
        <v>0</v>
      </c>
      <c r="M689" s="7">
        <v>0</v>
      </c>
      <c r="N689" s="7">
        <v>0</v>
      </c>
      <c r="O689" s="7">
        <f>IFERROR(VLOOKUP(SiscoTable[[#This Row],[Código]],Hoja2!A:B,2,0)*SiscoTable[[#This Row],[Stock_actual]],0)</f>
        <v>0</v>
      </c>
      <c r="P689" s="6" t="s">
        <v>7</v>
      </c>
      <c r="Q689" s="7">
        <v>0</v>
      </c>
      <c r="R689" s="7">
        <v>0</v>
      </c>
      <c r="S689" s="7" t="s">
        <v>11925</v>
      </c>
      <c r="BI689"/>
      <c r="BJ689"/>
    </row>
    <row r="690" spans="2:62" x14ac:dyDescent="0.4">
      <c r="B690" s="1">
        <v>10888</v>
      </c>
      <c r="C690" s="6" t="s">
        <v>30</v>
      </c>
      <c r="D690" s="6" t="s">
        <v>8</v>
      </c>
      <c r="E690" s="6" t="s">
        <v>3268</v>
      </c>
      <c r="F690" s="6" t="s">
        <v>6059</v>
      </c>
      <c r="G690" s="6" t="s">
        <v>6489</v>
      </c>
      <c r="H690" s="6" t="s">
        <v>6164</v>
      </c>
      <c r="I690" s="6" t="s">
        <v>6520</v>
      </c>
      <c r="J690" s="6" t="s">
        <v>5</v>
      </c>
      <c r="K690" s="7">
        <v>1.33</v>
      </c>
      <c r="L690" s="7">
        <f>IFERROR(VLOOKUP(SiscoTable[[#This Row],[Código]],Hoja2!A:B,2,0)*SiscoTable[[#This Row],[Provta(Uns)]],0)</f>
        <v>29.126999999999999</v>
      </c>
      <c r="M690" s="7">
        <v>0</v>
      </c>
      <c r="N690" s="7">
        <v>4</v>
      </c>
      <c r="O690" s="7">
        <f>IFERROR(VLOOKUP(SiscoTable[[#This Row],[Código]],Hoja2!A:B,2,0)*SiscoTable[[#This Row],[Stock_actual]],0)</f>
        <v>87.6</v>
      </c>
      <c r="P690" s="6" t="s">
        <v>983</v>
      </c>
      <c r="Q690" s="7">
        <v>1</v>
      </c>
      <c r="R690" s="7">
        <v>0</v>
      </c>
      <c r="S690" s="7" t="s">
        <v>11925</v>
      </c>
      <c r="BI690"/>
      <c r="BJ690"/>
    </row>
    <row r="691" spans="2:62" x14ac:dyDescent="0.4">
      <c r="B691" s="1">
        <v>10889</v>
      </c>
      <c r="C691" s="6" t="s">
        <v>25</v>
      </c>
      <c r="D691" s="6" t="s">
        <v>30</v>
      </c>
      <c r="E691" s="6" t="s">
        <v>3268</v>
      </c>
      <c r="F691" s="6" t="s">
        <v>6059</v>
      </c>
      <c r="G691" s="6" t="s">
        <v>6489</v>
      </c>
      <c r="H691" s="6" t="s">
        <v>6164</v>
      </c>
      <c r="I691" s="6" t="s">
        <v>6498</v>
      </c>
      <c r="J691" s="6" t="s">
        <v>5</v>
      </c>
      <c r="K691" s="7">
        <v>8</v>
      </c>
      <c r="L691" s="7">
        <f>IFERROR(VLOOKUP(SiscoTable[[#This Row],[Código]],Hoja2!A:B,2,0)*SiscoTable[[#This Row],[Provta(Uns)]],0)</f>
        <v>199.2</v>
      </c>
      <c r="M691" s="7">
        <v>0</v>
      </c>
      <c r="N691" s="7">
        <v>14</v>
      </c>
      <c r="O691" s="7">
        <f>IFERROR(VLOOKUP(SiscoTable[[#This Row],[Código]],Hoja2!A:B,2,0)*SiscoTable[[#This Row],[Stock_actual]],0)</f>
        <v>348.59999999999997</v>
      </c>
      <c r="P691" s="6" t="s">
        <v>512</v>
      </c>
      <c r="Q691" s="7">
        <v>9</v>
      </c>
      <c r="R691" s="7">
        <v>0</v>
      </c>
      <c r="S691" s="7" t="s">
        <v>11925</v>
      </c>
      <c r="BI691"/>
      <c r="BJ691"/>
    </row>
    <row r="692" spans="2:62" x14ac:dyDescent="0.4">
      <c r="B692" s="1">
        <v>10890</v>
      </c>
      <c r="C692" s="6" t="s">
        <v>8</v>
      </c>
      <c r="D692" s="6" t="s">
        <v>8</v>
      </c>
      <c r="E692" s="6" t="s">
        <v>3268</v>
      </c>
      <c r="F692" s="6" t="s">
        <v>6059</v>
      </c>
      <c r="G692" s="6" t="s">
        <v>6489</v>
      </c>
      <c r="H692" s="6" t="s">
        <v>6164</v>
      </c>
      <c r="I692" s="6" t="s">
        <v>6591</v>
      </c>
      <c r="J692" s="6" t="s">
        <v>5</v>
      </c>
      <c r="K692" s="7">
        <v>1.5</v>
      </c>
      <c r="L692" s="7">
        <f>IFERROR(VLOOKUP(SiscoTable[[#This Row],[Código]],Hoja2!A:B,2,0)*SiscoTable[[#This Row],[Provta(Uns)]],0)</f>
        <v>20.85</v>
      </c>
      <c r="M692" s="7">
        <v>0</v>
      </c>
      <c r="N692" s="7">
        <v>0</v>
      </c>
      <c r="O692" s="7">
        <f>IFERROR(VLOOKUP(SiscoTable[[#This Row],[Código]],Hoja2!A:B,2,0)*SiscoTable[[#This Row],[Stock_actual]],0)</f>
        <v>0</v>
      </c>
      <c r="P692" s="6" t="s">
        <v>7</v>
      </c>
      <c r="Q692" s="7">
        <v>2</v>
      </c>
      <c r="R692" s="7">
        <v>3</v>
      </c>
      <c r="S692" s="7" t="s">
        <v>11925</v>
      </c>
      <c r="BI692"/>
      <c r="BJ692"/>
    </row>
    <row r="693" spans="2:62" x14ac:dyDescent="0.4">
      <c r="B693" s="1">
        <v>10891</v>
      </c>
      <c r="C693" s="6" t="s">
        <v>30</v>
      </c>
      <c r="D693" s="6" t="s">
        <v>8</v>
      </c>
      <c r="E693" s="6" t="s">
        <v>3268</v>
      </c>
      <c r="F693" s="6" t="s">
        <v>6059</v>
      </c>
      <c r="G693" s="6" t="s">
        <v>6489</v>
      </c>
      <c r="H693" s="6" t="s">
        <v>6164</v>
      </c>
      <c r="I693" s="6" t="s">
        <v>6521</v>
      </c>
      <c r="J693" s="6" t="s">
        <v>5</v>
      </c>
      <c r="K693" s="7">
        <v>2.67</v>
      </c>
      <c r="L693" s="7">
        <f>IFERROR(VLOOKUP(SiscoTable[[#This Row],[Código]],Hoja2!A:B,2,0)*SiscoTable[[#This Row],[Provta(Uns)]],0)</f>
        <v>66.48299999999999</v>
      </c>
      <c r="M693" s="7">
        <v>0</v>
      </c>
      <c r="N693" s="7">
        <v>2</v>
      </c>
      <c r="O693" s="7">
        <f>IFERROR(VLOOKUP(SiscoTable[[#This Row],[Código]],Hoja2!A:B,2,0)*SiscoTable[[#This Row],[Stock_actual]],0)</f>
        <v>49.8</v>
      </c>
      <c r="P693" s="6" t="s">
        <v>144</v>
      </c>
      <c r="Q693" s="7">
        <v>3</v>
      </c>
      <c r="R693" s="7">
        <v>5.38</v>
      </c>
      <c r="S693" s="7" t="s">
        <v>11925</v>
      </c>
      <c r="BI693"/>
      <c r="BJ693"/>
    </row>
    <row r="694" spans="2:62" x14ac:dyDescent="0.4">
      <c r="B694" s="1">
        <v>10892</v>
      </c>
      <c r="C694" s="6" t="s">
        <v>8</v>
      </c>
      <c r="D694" s="6" t="s">
        <v>8</v>
      </c>
      <c r="E694" s="6" t="s">
        <v>3268</v>
      </c>
      <c r="F694" s="6" t="s">
        <v>6059</v>
      </c>
      <c r="G694" s="6" t="s">
        <v>6489</v>
      </c>
      <c r="H694" s="6" t="s">
        <v>6164</v>
      </c>
      <c r="I694" s="6" t="s">
        <v>6592</v>
      </c>
      <c r="J694" s="6" t="s">
        <v>5</v>
      </c>
      <c r="K694" s="7">
        <v>2</v>
      </c>
      <c r="L694" s="7">
        <f>IFERROR(VLOOKUP(SiscoTable[[#This Row],[Código]],Hoja2!A:B,2,0)*SiscoTable[[#This Row],[Provta(Uns)]],0)</f>
        <v>27.8</v>
      </c>
      <c r="M694" s="7">
        <v>0</v>
      </c>
      <c r="N694" s="7">
        <v>1</v>
      </c>
      <c r="O694" s="7">
        <f>IFERROR(VLOOKUP(SiscoTable[[#This Row],[Código]],Hoja2!A:B,2,0)*SiscoTable[[#This Row],[Stock_actual]],0)</f>
        <v>13.9</v>
      </c>
      <c r="P694" s="6" t="s">
        <v>112</v>
      </c>
      <c r="Q694" s="7">
        <v>2</v>
      </c>
      <c r="R694" s="7">
        <v>4.1800000000000006</v>
      </c>
      <c r="S694" s="7" t="s">
        <v>11925</v>
      </c>
      <c r="BI694"/>
      <c r="BJ694"/>
    </row>
    <row r="695" spans="2:62" x14ac:dyDescent="0.4">
      <c r="B695" s="1">
        <v>10893</v>
      </c>
      <c r="C695" s="6" t="s">
        <v>30</v>
      </c>
      <c r="D695" s="6" t="s">
        <v>8</v>
      </c>
      <c r="E695" s="6" t="s">
        <v>3268</v>
      </c>
      <c r="F695" s="6" t="s">
        <v>6059</v>
      </c>
      <c r="G695" s="6" t="s">
        <v>6489</v>
      </c>
      <c r="H695" s="6" t="s">
        <v>6164</v>
      </c>
      <c r="I695" s="6" t="s">
        <v>6522</v>
      </c>
      <c r="J695" s="6" t="s">
        <v>5</v>
      </c>
      <c r="K695" s="7">
        <v>3.67</v>
      </c>
      <c r="L695" s="7">
        <f>IFERROR(VLOOKUP(SiscoTable[[#This Row],[Código]],Hoja2!A:B,2,0)*SiscoTable[[#This Row],[Provta(Uns)]],0)</f>
        <v>120.74299999999999</v>
      </c>
      <c r="M695" s="7">
        <v>12</v>
      </c>
      <c r="N695" s="7">
        <v>2</v>
      </c>
      <c r="O695" s="7">
        <f>IFERROR(VLOOKUP(SiscoTable[[#This Row],[Código]],Hoja2!A:B,2,0)*SiscoTable[[#This Row],[Stock_actual]],0)</f>
        <v>65.8</v>
      </c>
      <c r="P695" s="6" t="s">
        <v>810</v>
      </c>
      <c r="Q695" s="7">
        <v>4</v>
      </c>
      <c r="R695" s="7">
        <v>0</v>
      </c>
      <c r="S695" s="7" t="s">
        <v>11925</v>
      </c>
      <c r="BI695"/>
      <c r="BJ695"/>
    </row>
    <row r="696" spans="2:62" x14ac:dyDescent="0.4">
      <c r="B696" s="1">
        <v>10898</v>
      </c>
      <c r="C696" s="6" t="s">
        <v>8</v>
      </c>
      <c r="D696" s="6" t="s">
        <v>8</v>
      </c>
      <c r="E696" s="6" t="s">
        <v>3268</v>
      </c>
      <c r="F696" s="6" t="s">
        <v>6059</v>
      </c>
      <c r="G696" s="6" t="s">
        <v>6489</v>
      </c>
      <c r="H696" s="6" t="s">
        <v>6164</v>
      </c>
      <c r="I696" s="6" t="s">
        <v>6593</v>
      </c>
      <c r="J696" s="6" t="s">
        <v>5</v>
      </c>
      <c r="K696" s="7">
        <v>2.33</v>
      </c>
      <c r="L696" s="7">
        <f>IFERROR(VLOOKUP(SiscoTable[[#This Row],[Código]],Hoja2!A:B,2,0)*SiscoTable[[#This Row],[Provta(Uns)]],0)</f>
        <v>53.59</v>
      </c>
      <c r="M696" s="7">
        <v>0</v>
      </c>
      <c r="N696" s="7">
        <v>21</v>
      </c>
      <c r="O696" s="7">
        <f>IFERROR(VLOOKUP(SiscoTable[[#This Row],[Código]],Hoja2!A:B,2,0)*SiscoTable[[#This Row],[Stock_actual]],0)</f>
        <v>483</v>
      </c>
      <c r="P696" s="6" t="s">
        <v>1532</v>
      </c>
      <c r="Q696" s="7">
        <v>3</v>
      </c>
      <c r="R696" s="7">
        <v>0</v>
      </c>
      <c r="S696" s="7" t="s">
        <v>11925</v>
      </c>
      <c r="BI696"/>
      <c r="BJ696"/>
    </row>
    <row r="697" spans="2:62" x14ac:dyDescent="0.4">
      <c r="B697" s="1">
        <v>10899</v>
      </c>
      <c r="C697" s="6" t="s">
        <v>8</v>
      </c>
      <c r="D697" s="6" t="s">
        <v>8</v>
      </c>
      <c r="E697" s="6" t="s">
        <v>3268</v>
      </c>
      <c r="F697" s="6" t="s">
        <v>6059</v>
      </c>
      <c r="G697" s="6" t="s">
        <v>6489</v>
      </c>
      <c r="H697" s="6" t="s">
        <v>6164</v>
      </c>
      <c r="I697" s="6" t="s">
        <v>6594</v>
      </c>
      <c r="J697" s="6" t="s">
        <v>5</v>
      </c>
      <c r="K697" s="7">
        <v>1.33</v>
      </c>
      <c r="L697" s="7">
        <f>IFERROR(VLOOKUP(SiscoTable[[#This Row],[Código]],Hoja2!A:B,2,0)*SiscoTable[[#This Row],[Provta(Uns)]],0)</f>
        <v>30.324000000000002</v>
      </c>
      <c r="M697" s="7">
        <v>0</v>
      </c>
      <c r="N697" s="7">
        <v>19</v>
      </c>
      <c r="O697" s="7">
        <f>IFERROR(VLOOKUP(SiscoTable[[#This Row],[Código]],Hoja2!A:B,2,0)*SiscoTable[[#This Row],[Stock_actual]],0)</f>
        <v>433.2</v>
      </c>
      <c r="P697" s="6" t="s">
        <v>5254</v>
      </c>
      <c r="Q697" s="7">
        <v>1</v>
      </c>
      <c r="R697" s="7">
        <v>0</v>
      </c>
      <c r="S697" s="7" t="s">
        <v>11925</v>
      </c>
      <c r="BI697"/>
      <c r="BJ697"/>
    </row>
    <row r="698" spans="2:62" x14ac:dyDescent="0.4">
      <c r="B698" s="1">
        <v>10900</v>
      </c>
      <c r="C698" s="6" t="s">
        <v>8</v>
      </c>
      <c r="D698" s="6" t="s">
        <v>8</v>
      </c>
      <c r="E698" s="6" t="s">
        <v>3268</v>
      </c>
      <c r="F698" s="6" t="s">
        <v>6059</v>
      </c>
      <c r="G698" s="6" t="s">
        <v>6489</v>
      </c>
      <c r="H698" s="6" t="s">
        <v>6164</v>
      </c>
      <c r="I698" s="6" t="s">
        <v>6595</v>
      </c>
      <c r="J698" s="6" t="s">
        <v>5</v>
      </c>
      <c r="K698" s="7">
        <v>0.67</v>
      </c>
      <c r="L698" s="7">
        <f>IFERROR(VLOOKUP(SiscoTable[[#This Row],[Código]],Hoja2!A:B,2,0)*SiscoTable[[#This Row],[Provta(Uns)]],0)</f>
        <v>23.315999999999999</v>
      </c>
      <c r="M698" s="7">
        <v>0</v>
      </c>
      <c r="N698" s="7">
        <v>5</v>
      </c>
      <c r="O698" s="7">
        <f>IFERROR(VLOOKUP(SiscoTable[[#This Row],[Código]],Hoja2!A:B,2,0)*SiscoTable[[#This Row],[Stock_actual]],0)</f>
        <v>174</v>
      </c>
      <c r="P698" s="6" t="s">
        <v>1739</v>
      </c>
      <c r="Q698" s="7">
        <v>1</v>
      </c>
      <c r="R698" s="7">
        <v>0</v>
      </c>
      <c r="S698" s="7" t="s">
        <v>11925</v>
      </c>
      <c r="BI698"/>
      <c r="BJ698"/>
    </row>
    <row r="699" spans="2:62" x14ac:dyDescent="0.4">
      <c r="B699" s="1">
        <v>10901</v>
      </c>
      <c r="C699" s="6" t="s">
        <v>30</v>
      </c>
      <c r="D699" s="6" t="s">
        <v>8</v>
      </c>
      <c r="E699" s="6" t="s">
        <v>3268</v>
      </c>
      <c r="F699" s="6" t="s">
        <v>6059</v>
      </c>
      <c r="G699" s="6" t="s">
        <v>6489</v>
      </c>
      <c r="H699" s="6" t="s">
        <v>6164</v>
      </c>
      <c r="I699" s="6" t="s">
        <v>6523</v>
      </c>
      <c r="J699" s="6" t="s">
        <v>5</v>
      </c>
      <c r="K699" s="7">
        <v>2.17</v>
      </c>
      <c r="L699" s="7">
        <f>IFERROR(VLOOKUP(SiscoTable[[#This Row],[Código]],Hoja2!A:B,2,0)*SiscoTable[[#This Row],[Provta(Uns)]],0)</f>
        <v>61.844999999999999</v>
      </c>
      <c r="M699" s="7">
        <v>0</v>
      </c>
      <c r="N699" s="7">
        <v>1</v>
      </c>
      <c r="O699" s="7">
        <f>IFERROR(VLOOKUP(SiscoTable[[#This Row],[Código]],Hoja2!A:B,2,0)*SiscoTable[[#This Row],[Stock_actual]],0)</f>
        <v>28.5</v>
      </c>
      <c r="P699" s="6" t="s">
        <v>402</v>
      </c>
      <c r="Q699" s="7">
        <v>2</v>
      </c>
      <c r="R699" s="7">
        <v>4.1800000000000006</v>
      </c>
      <c r="S699" s="7" t="s">
        <v>11925</v>
      </c>
      <c r="BI699"/>
      <c r="BJ699"/>
    </row>
    <row r="700" spans="2:62" x14ac:dyDescent="0.4">
      <c r="B700" s="1">
        <v>10905</v>
      </c>
      <c r="C700" s="6" t="s">
        <v>8</v>
      </c>
      <c r="D700" s="6" t="s">
        <v>8</v>
      </c>
      <c r="E700" s="6" t="s">
        <v>3268</v>
      </c>
      <c r="F700" s="6" t="s">
        <v>6059</v>
      </c>
      <c r="G700" s="6" t="s">
        <v>6489</v>
      </c>
      <c r="H700" s="6" t="s">
        <v>6164</v>
      </c>
      <c r="I700" s="6" t="s">
        <v>6596</v>
      </c>
      <c r="J700" s="6" t="s">
        <v>5</v>
      </c>
      <c r="K700" s="7">
        <v>6</v>
      </c>
      <c r="L700" s="7">
        <f>IFERROR(VLOOKUP(SiscoTable[[#This Row],[Código]],Hoja2!A:B,2,0)*SiscoTable[[#This Row],[Provta(Uns)]],0)</f>
        <v>39</v>
      </c>
      <c r="M700" s="7">
        <v>0</v>
      </c>
      <c r="N700" s="7">
        <v>8</v>
      </c>
      <c r="O700" s="7">
        <f>IFERROR(VLOOKUP(SiscoTable[[#This Row],[Código]],Hoja2!A:B,2,0)*SiscoTable[[#This Row],[Stock_actual]],0)</f>
        <v>52</v>
      </c>
      <c r="P700" s="6" t="s">
        <v>300</v>
      </c>
      <c r="Q700" s="7">
        <v>7</v>
      </c>
      <c r="R700" s="7">
        <v>0</v>
      </c>
      <c r="S700" s="7" t="s">
        <v>11925</v>
      </c>
      <c r="BI700"/>
      <c r="BJ700"/>
    </row>
    <row r="701" spans="2:62" x14ac:dyDescent="0.4">
      <c r="B701" s="1">
        <v>10906</v>
      </c>
      <c r="C701" s="6" t="s">
        <v>30</v>
      </c>
      <c r="D701" s="6" t="s">
        <v>8</v>
      </c>
      <c r="E701" s="6" t="s">
        <v>3268</v>
      </c>
      <c r="F701" s="6" t="s">
        <v>6059</v>
      </c>
      <c r="G701" s="6" t="s">
        <v>6489</v>
      </c>
      <c r="H701" s="6" t="s">
        <v>6164</v>
      </c>
      <c r="I701" s="6" t="s">
        <v>6524</v>
      </c>
      <c r="J701" s="6" t="s">
        <v>5</v>
      </c>
      <c r="K701" s="7">
        <v>6.83</v>
      </c>
      <c r="L701" s="7">
        <f>IFERROR(VLOOKUP(SiscoTable[[#This Row],[Código]],Hoja2!A:B,2,0)*SiscoTable[[#This Row],[Provta(Uns)]],0)</f>
        <v>47.81</v>
      </c>
      <c r="M701" s="7">
        <v>0</v>
      </c>
      <c r="N701" s="7">
        <v>19</v>
      </c>
      <c r="O701" s="7">
        <f>IFERROR(VLOOKUP(SiscoTable[[#This Row],[Código]],Hoja2!A:B,2,0)*SiscoTable[[#This Row],[Stock_actual]],0)</f>
        <v>133</v>
      </c>
      <c r="P701" s="6" t="s">
        <v>997</v>
      </c>
      <c r="Q701" s="7">
        <v>8</v>
      </c>
      <c r="R701" s="7">
        <v>0</v>
      </c>
      <c r="S701" s="7" t="s">
        <v>11925</v>
      </c>
      <c r="BI701"/>
      <c r="BJ701"/>
    </row>
    <row r="702" spans="2:62" x14ac:dyDescent="0.4">
      <c r="B702" s="1">
        <v>10908</v>
      </c>
      <c r="C702" s="6" t="s">
        <v>8</v>
      </c>
      <c r="D702" s="6" t="s">
        <v>8</v>
      </c>
      <c r="E702" s="6" t="s">
        <v>3268</v>
      </c>
      <c r="F702" s="6" t="s">
        <v>6059</v>
      </c>
      <c r="G702" s="6" t="s">
        <v>6307</v>
      </c>
      <c r="H702" s="6" t="s">
        <v>6164</v>
      </c>
      <c r="I702" s="6" t="s">
        <v>6343</v>
      </c>
      <c r="J702" s="6" t="s">
        <v>5</v>
      </c>
      <c r="K702" s="7">
        <v>0.83</v>
      </c>
      <c r="L702" s="7">
        <f>IFERROR(VLOOKUP(SiscoTable[[#This Row],[Código]],Hoja2!A:B,2,0)*SiscoTable[[#This Row],[Provta(Uns)]],0)</f>
        <v>28.136999999999997</v>
      </c>
      <c r="M702" s="7">
        <v>0</v>
      </c>
      <c r="N702" s="7">
        <v>1</v>
      </c>
      <c r="O702" s="7">
        <f>IFERROR(VLOOKUP(SiscoTable[[#This Row],[Código]],Hoja2!A:B,2,0)*SiscoTable[[#This Row],[Stock_actual]],0)</f>
        <v>33.9</v>
      </c>
      <c r="P702" s="6" t="s">
        <v>115</v>
      </c>
      <c r="Q702" s="7">
        <v>1</v>
      </c>
      <c r="R702" s="7">
        <v>1.79</v>
      </c>
      <c r="S702" s="7" t="s">
        <v>11925</v>
      </c>
      <c r="BI702"/>
      <c r="BJ702"/>
    </row>
    <row r="703" spans="2:62" x14ac:dyDescent="0.4">
      <c r="B703" s="1">
        <v>10909</v>
      </c>
      <c r="C703" s="6" t="s">
        <v>30</v>
      </c>
      <c r="D703" s="6" t="s">
        <v>8</v>
      </c>
      <c r="E703" s="6" t="s">
        <v>3268</v>
      </c>
      <c r="F703" s="6" t="s">
        <v>6059</v>
      </c>
      <c r="G703" s="6" t="s">
        <v>6307</v>
      </c>
      <c r="H703" s="6" t="s">
        <v>6164</v>
      </c>
      <c r="I703" s="6" t="s">
        <v>6318</v>
      </c>
      <c r="J703" s="6" t="s">
        <v>5</v>
      </c>
      <c r="K703" s="7">
        <v>1.5</v>
      </c>
      <c r="L703" s="7">
        <f>IFERROR(VLOOKUP(SiscoTable[[#This Row],[Código]],Hoja2!A:B,2,0)*SiscoTable[[#This Row],[Provta(Uns)]],0)</f>
        <v>49.349999999999994</v>
      </c>
      <c r="M703" s="7">
        <v>0</v>
      </c>
      <c r="N703" s="7">
        <v>8</v>
      </c>
      <c r="O703" s="7">
        <f>IFERROR(VLOOKUP(SiscoTable[[#This Row],[Código]],Hoja2!A:B,2,0)*SiscoTable[[#This Row],[Stock_actual]],0)</f>
        <v>263.2</v>
      </c>
      <c r="P703" s="6" t="s">
        <v>3301</v>
      </c>
      <c r="Q703" s="7">
        <v>2</v>
      </c>
      <c r="R703" s="7">
        <v>0</v>
      </c>
      <c r="S703" s="7" t="s">
        <v>11925</v>
      </c>
      <c r="BI703"/>
      <c r="BJ703"/>
    </row>
    <row r="704" spans="2:62" x14ac:dyDescent="0.4">
      <c r="B704" s="1">
        <v>10911</v>
      </c>
      <c r="C704" s="6" t="s">
        <v>8</v>
      </c>
      <c r="D704" s="6" t="s">
        <v>8</v>
      </c>
      <c r="E704" s="6" t="s">
        <v>3268</v>
      </c>
      <c r="F704" s="6" t="s">
        <v>6059</v>
      </c>
      <c r="G704" s="6" t="s">
        <v>6307</v>
      </c>
      <c r="H704" s="6" t="s">
        <v>6164</v>
      </c>
      <c r="I704" s="6" t="s">
        <v>6344</v>
      </c>
      <c r="J704" s="6" t="s">
        <v>5</v>
      </c>
      <c r="K704" s="7">
        <v>0</v>
      </c>
      <c r="L704" s="7">
        <f>IFERROR(VLOOKUP(SiscoTable[[#This Row],[Código]],Hoja2!A:B,2,0)*SiscoTable[[#This Row],[Provta(Uns)]],0)</f>
        <v>0</v>
      </c>
      <c r="M704" s="7">
        <v>0</v>
      </c>
      <c r="N704" s="7">
        <v>0</v>
      </c>
      <c r="O704" s="7">
        <f>IFERROR(VLOOKUP(SiscoTable[[#This Row],[Código]],Hoja2!A:B,2,0)*SiscoTable[[#This Row],[Stock_actual]],0)</f>
        <v>0</v>
      </c>
      <c r="P704" s="6" t="s">
        <v>7</v>
      </c>
      <c r="Q704" s="7">
        <v>0</v>
      </c>
      <c r="R704" s="7">
        <v>0</v>
      </c>
      <c r="S704" s="7" t="s">
        <v>11925</v>
      </c>
      <c r="BI704"/>
      <c r="BJ704"/>
    </row>
    <row r="705" spans="2:62" x14ac:dyDescent="0.4">
      <c r="B705" s="1">
        <v>10913</v>
      </c>
      <c r="C705" s="6" t="s">
        <v>8</v>
      </c>
      <c r="D705" s="6" t="s">
        <v>8</v>
      </c>
      <c r="E705" s="6" t="s">
        <v>3268</v>
      </c>
      <c r="F705" s="6" t="s">
        <v>6059</v>
      </c>
      <c r="G705" s="6" t="s">
        <v>6307</v>
      </c>
      <c r="H705" s="6" t="s">
        <v>6164</v>
      </c>
      <c r="I705" s="6" t="s">
        <v>6345</v>
      </c>
      <c r="J705" s="6" t="s">
        <v>5</v>
      </c>
      <c r="K705" s="7">
        <v>0.5</v>
      </c>
      <c r="L705" s="7">
        <f>IFERROR(VLOOKUP(SiscoTable[[#This Row],[Código]],Hoja2!A:B,2,0)*SiscoTable[[#This Row],[Provta(Uns)]],0)</f>
        <v>20.95</v>
      </c>
      <c r="M705" s="7">
        <v>0</v>
      </c>
      <c r="N705" s="7">
        <v>11</v>
      </c>
      <c r="O705" s="7">
        <f>IFERROR(VLOOKUP(SiscoTable[[#This Row],[Código]],Hoja2!A:B,2,0)*SiscoTable[[#This Row],[Stock_actual]],0)</f>
        <v>460.9</v>
      </c>
      <c r="P705" s="6" t="s">
        <v>2077</v>
      </c>
      <c r="Q705" s="7">
        <v>1</v>
      </c>
      <c r="R705" s="7">
        <v>0</v>
      </c>
      <c r="S705" s="7" t="s">
        <v>11925</v>
      </c>
      <c r="BI705"/>
      <c r="BJ705"/>
    </row>
    <row r="706" spans="2:62" x14ac:dyDescent="0.4">
      <c r="B706" s="1">
        <v>10915</v>
      </c>
      <c r="C706" s="6" t="s">
        <v>8</v>
      </c>
      <c r="D706" s="6" t="s">
        <v>8</v>
      </c>
      <c r="E706" s="6" t="s">
        <v>3268</v>
      </c>
      <c r="F706" s="6" t="s">
        <v>6059</v>
      </c>
      <c r="G706" s="6" t="s">
        <v>6307</v>
      </c>
      <c r="H706" s="6" t="s">
        <v>6164</v>
      </c>
      <c r="I706" s="6" t="s">
        <v>6346</v>
      </c>
      <c r="J706" s="6" t="s">
        <v>5</v>
      </c>
      <c r="K706" s="7">
        <v>0.33</v>
      </c>
      <c r="L706" s="7">
        <f>IFERROR(VLOOKUP(SiscoTable[[#This Row],[Código]],Hoja2!A:B,2,0)*SiscoTable[[#This Row],[Provta(Uns)]],0)</f>
        <v>18.48</v>
      </c>
      <c r="M706" s="7">
        <v>0</v>
      </c>
      <c r="N706" s="7">
        <v>12</v>
      </c>
      <c r="O706" s="7">
        <f>IFERROR(VLOOKUP(SiscoTable[[#This Row],[Código]],Hoja2!A:B,2,0)*SiscoTable[[#This Row],[Stock_actual]],0)</f>
        <v>672</v>
      </c>
      <c r="P706" s="6" t="s">
        <v>3942</v>
      </c>
      <c r="Q706" s="7">
        <v>0</v>
      </c>
      <c r="R706" s="7">
        <v>0</v>
      </c>
      <c r="S706" s="7" t="s">
        <v>11925</v>
      </c>
      <c r="BI706"/>
      <c r="BJ706"/>
    </row>
    <row r="707" spans="2:62" x14ac:dyDescent="0.4">
      <c r="B707" s="1">
        <v>10916</v>
      </c>
      <c r="C707" s="6" t="s">
        <v>30</v>
      </c>
      <c r="D707" s="6" t="s">
        <v>8</v>
      </c>
      <c r="E707" s="6" t="s">
        <v>3268</v>
      </c>
      <c r="F707" s="6" t="s">
        <v>6059</v>
      </c>
      <c r="G707" s="6" t="s">
        <v>6307</v>
      </c>
      <c r="H707" s="6" t="s">
        <v>6164</v>
      </c>
      <c r="I707" s="6" t="s">
        <v>6319</v>
      </c>
      <c r="J707" s="6" t="s">
        <v>5</v>
      </c>
      <c r="K707" s="7">
        <v>0.67</v>
      </c>
      <c r="L707" s="7">
        <f>IFERROR(VLOOKUP(SiscoTable[[#This Row],[Código]],Hoja2!A:B,2,0)*SiscoTable[[#This Row],[Provta(Uns)]],0)</f>
        <v>43.215000000000003</v>
      </c>
      <c r="M707" s="7">
        <v>0</v>
      </c>
      <c r="N707" s="7">
        <v>0</v>
      </c>
      <c r="O707" s="7">
        <f>IFERROR(VLOOKUP(SiscoTable[[#This Row],[Código]],Hoja2!A:B,2,0)*SiscoTable[[#This Row],[Stock_actual]],0)</f>
        <v>0</v>
      </c>
      <c r="P707" s="6" t="s">
        <v>7</v>
      </c>
      <c r="Q707" s="7">
        <v>1</v>
      </c>
      <c r="R707" s="7">
        <v>1.2</v>
      </c>
      <c r="S707" s="7" t="s">
        <v>11925</v>
      </c>
      <c r="BI707"/>
      <c r="BJ707"/>
    </row>
    <row r="708" spans="2:62" x14ac:dyDescent="0.4">
      <c r="B708" s="1">
        <v>10920</v>
      </c>
      <c r="C708" s="6" t="s">
        <v>25</v>
      </c>
      <c r="D708" s="6" t="s">
        <v>30</v>
      </c>
      <c r="E708" s="6" t="s">
        <v>3268</v>
      </c>
      <c r="F708" s="6" t="s">
        <v>3269</v>
      </c>
      <c r="G708" s="6" t="s">
        <v>4996</v>
      </c>
      <c r="H708" s="6" t="s">
        <v>4185</v>
      </c>
      <c r="I708" s="6" t="s">
        <v>5015</v>
      </c>
      <c r="J708" s="6" t="s">
        <v>5</v>
      </c>
      <c r="K708" s="7">
        <v>20</v>
      </c>
      <c r="L708" s="7">
        <f>IFERROR(VLOOKUP(SiscoTable[[#This Row],[Código]],Hoja2!A:B,2,0)*SiscoTable[[#This Row],[Provta(Uns)]],0)</f>
        <v>138</v>
      </c>
      <c r="M708" s="7">
        <v>0</v>
      </c>
      <c r="N708" s="7">
        <v>36</v>
      </c>
      <c r="O708" s="7">
        <f>IFERROR(VLOOKUP(SiscoTable[[#This Row],[Código]],Hoja2!A:B,2,0)*SiscoTable[[#This Row],[Stock_actual]],0)</f>
        <v>248.4</v>
      </c>
      <c r="P708" s="6" t="s">
        <v>773</v>
      </c>
      <c r="Q708" s="7">
        <v>22</v>
      </c>
      <c r="R708" s="7">
        <v>0</v>
      </c>
      <c r="S708" s="7" t="s">
        <v>11925</v>
      </c>
      <c r="BI708"/>
      <c r="BJ708"/>
    </row>
    <row r="709" spans="2:62" x14ac:dyDescent="0.4">
      <c r="B709" s="1">
        <v>10921</v>
      </c>
      <c r="C709" s="6" t="s">
        <v>8</v>
      </c>
      <c r="D709" s="6" t="s">
        <v>8</v>
      </c>
      <c r="E709" s="6" t="s">
        <v>3268</v>
      </c>
      <c r="F709" s="6" t="s">
        <v>3269</v>
      </c>
      <c r="G709" s="6" t="s">
        <v>4996</v>
      </c>
      <c r="H709" s="6" t="s">
        <v>4185</v>
      </c>
      <c r="I709" s="6" t="s">
        <v>5139</v>
      </c>
      <c r="J709" s="6" t="s">
        <v>5</v>
      </c>
      <c r="K709" s="7">
        <v>0</v>
      </c>
      <c r="L709" s="7">
        <f>IFERROR(VLOOKUP(SiscoTable[[#This Row],[Código]],Hoja2!A:B,2,0)*SiscoTable[[#This Row],[Provta(Uns)]],0)</f>
        <v>0</v>
      </c>
      <c r="M709" s="7">
        <v>0</v>
      </c>
      <c r="N709" s="7">
        <v>0</v>
      </c>
      <c r="O709" s="7">
        <f>IFERROR(VLOOKUP(SiscoTable[[#This Row],[Código]],Hoja2!A:B,2,0)*SiscoTable[[#This Row],[Stock_actual]],0)</f>
        <v>0</v>
      </c>
      <c r="P709" s="6" t="s">
        <v>7</v>
      </c>
      <c r="Q709" s="7">
        <v>0</v>
      </c>
      <c r="R709" s="7">
        <v>0</v>
      </c>
      <c r="S709" s="7" t="s">
        <v>11928</v>
      </c>
      <c r="BI709"/>
      <c r="BJ709"/>
    </row>
    <row r="710" spans="2:62" x14ac:dyDescent="0.4">
      <c r="B710" s="1">
        <v>10922</v>
      </c>
      <c r="C710" s="6" t="s">
        <v>30</v>
      </c>
      <c r="D710" s="6" t="s">
        <v>8</v>
      </c>
      <c r="E710" s="6" t="s">
        <v>3268</v>
      </c>
      <c r="F710" s="6" t="s">
        <v>3269</v>
      </c>
      <c r="G710" s="6" t="s">
        <v>4161</v>
      </c>
      <c r="H710" s="6" t="s">
        <v>4185</v>
      </c>
      <c r="I710" s="6" t="s">
        <v>4184</v>
      </c>
      <c r="J710" s="6" t="s">
        <v>5</v>
      </c>
      <c r="K710" s="7">
        <v>5</v>
      </c>
      <c r="L710" s="7">
        <f>IFERROR(VLOOKUP(SiscoTable[[#This Row],[Código]],Hoja2!A:B,2,0)*SiscoTable[[#This Row],[Provta(Uns)]],0)</f>
        <v>64.5</v>
      </c>
      <c r="M710" s="7">
        <v>0</v>
      </c>
      <c r="N710" s="7">
        <v>31</v>
      </c>
      <c r="O710" s="7">
        <f>IFERROR(VLOOKUP(SiscoTable[[#This Row],[Código]],Hoja2!A:B,2,0)*SiscoTable[[#This Row],[Stock_actual]],0)</f>
        <v>399.90000000000003</v>
      </c>
      <c r="P710" s="6" t="s">
        <v>4186</v>
      </c>
      <c r="Q710" s="7">
        <v>6</v>
      </c>
      <c r="R710" s="7">
        <v>0</v>
      </c>
      <c r="S710" s="7" t="s">
        <v>11925</v>
      </c>
      <c r="BI710"/>
      <c r="BJ710"/>
    </row>
    <row r="711" spans="2:62" x14ac:dyDescent="0.4">
      <c r="B711" s="1">
        <v>10925</v>
      </c>
      <c r="C711" s="6" t="s">
        <v>25</v>
      </c>
      <c r="D711" s="6" t="s">
        <v>30</v>
      </c>
      <c r="E711" s="6" t="s">
        <v>3268</v>
      </c>
      <c r="F711" s="6" t="s">
        <v>8283</v>
      </c>
      <c r="G711" s="6" t="s">
        <v>8432</v>
      </c>
      <c r="H711" s="6" t="s">
        <v>8362</v>
      </c>
      <c r="I711" s="6" t="s">
        <v>8433</v>
      </c>
      <c r="J711" s="6" t="s">
        <v>5</v>
      </c>
      <c r="K711" s="7">
        <v>17.670000000000002</v>
      </c>
      <c r="L711" s="7">
        <f>IFERROR(VLOOKUP(SiscoTable[[#This Row],[Código]],Hoja2!A:B,2,0)*SiscoTable[[#This Row],[Provta(Uns)]],0)</f>
        <v>309.22500000000002</v>
      </c>
      <c r="M711" s="7">
        <v>96</v>
      </c>
      <c r="N711" s="7">
        <v>13</v>
      </c>
      <c r="O711" s="7">
        <f>IFERROR(VLOOKUP(SiscoTable[[#This Row],[Código]],Hoja2!A:B,2,0)*SiscoTable[[#This Row],[Stock_actual]],0)</f>
        <v>227.5</v>
      </c>
      <c r="P711" s="6" t="s">
        <v>144</v>
      </c>
      <c r="Q711" s="7">
        <v>19</v>
      </c>
      <c r="R711" s="7">
        <v>0</v>
      </c>
      <c r="S711" s="7" t="s">
        <v>11928</v>
      </c>
      <c r="BI711"/>
      <c r="BJ711"/>
    </row>
    <row r="712" spans="2:62" x14ac:dyDescent="0.4">
      <c r="B712" s="1">
        <v>10926</v>
      </c>
      <c r="C712" s="6" t="s">
        <v>25</v>
      </c>
      <c r="D712" s="6" t="s">
        <v>25</v>
      </c>
      <c r="E712" s="6" t="s">
        <v>3268</v>
      </c>
      <c r="F712" s="6" t="s">
        <v>8283</v>
      </c>
      <c r="G712" s="6" t="s">
        <v>8432</v>
      </c>
      <c r="H712" s="6" t="s">
        <v>8362</v>
      </c>
      <c r="I712" s="6" t="s">
        <v>8434</v>
      </c>
      <c r="J712" s="6" t="s">
        <v>5</v>
      </c>
      <c r="K712" s="7">
        <v>49.17</v>
      </c>
      <c r="L712" s="7">
        <f>IFERROR(VLOOKUP(SiscoTable[[#This Row],[Código]],Hoja2!A:B,2,0)*SiscoTable[[#This Row],[Provta(Uns)]],0)</f>
        <v>860.47500000000002</v>
      </c>
      <c r="M712" s="7">
        <v>72</v>
      </c>
      <c r="N712" s="7">
        <v>111</v>
      </c>
      <c r="O712" s="7">
        <f>IFERROR(VLOOKUP(SiscoTable[[#This Row],[Código]],Hoja2!A:B,2,0)*SiscoTable[[#This Row],[Stock_actual]],0)</f>
        <v>1942.5</v>
      </c>
      <c r="P712" s="6" t="s">
        <v>254</v>
      </c>
      <c r="Q712" s="7">
        <v>54</v>
      </c>
      <c r="R712" s="7">
        <v>0</v>
      </c>
      <c r="S712" s="7" t="s">
        <v>11928</v>
      </c>
      <c r="BI712"/>
      <c r="BJ712"/>
    </row>
    <row r="713" spans="2:62" x14ac:dyDescent="0.4">
      <c r="B713" s="1">
        <v>10927</v>
      </c>
      <c r="C713" s="6" t="s">
        <v>25</v>
      </c>
      <c r="D713" s="6" t="s">
        <v>30</v>
      </c>
      <c r="E713" s="6" t="s">
        <v>3268</v>
      </c>
      <c r="F713" s="6" t="s">
        <v>8283</v>
      </c>
      <c r="G713" s="6" t="s">
        <v>8432</v>
      </c>
      <c r="H713" s="6" t="s">
        <v>8362</v>
      </c>
      <c r="I713" s="6" t="s">
        <v>8440</v>
      </c>
      <c r="J713" s="6" t="s">
        <v>5</v>
      </c>
      <c r="K713" s="7">
        <v>17</v>
      </c>
      <c r="L713" s="7">
        <f>IFERROR(VLOOKUP(SiscoTable[[#This Row],[Código]],Hoja2!A:B,2,0)*SiscoTable[[#This Row],[Provta(Uns)]],0)</f>
        <v>282.20000000000005</v>
      </c>
      <c r="M713" s="7">
        <v>96</v>
      </c>
      <c r="N713" s="7">
        <v>0</v>
      </c>
      <c r="O713" s="7">
        <f>IFERROR(VLOOKUP(SiscoTable[[#This Row],[Código]],Hoja2!A:B,2,0)*SiscoTable[[#This Row],[Stock_actual]],0)</f>
        <v>0</v>
      </c>
      <c r="P713" s="6" t="s">
        <v>7</v>
      </c>
      <c r="Q713" s="7">
        <v>19</v>
      </c>
      <c r="R713" s="7">
        <v>0</v>
      </c>
      <c r="S713" s="7" t="s">
        <v>11928</v>
      </c>
      <c r="BI713"/>
      <c r="BJ713"/>
    </row>
    <row r="714" spans="2:62" x14ac:dyDescent="0.4">
      <c r="B714" s="1">
        <v>10928</v>
      </c>
      <c r="C714" s="6" t="s">
        <v>25</v>
      </c>
      <c r="D714" s="6" t="s">
        <v>30</v>
      </c>
      <c r="E714" s="6" t="s">
        <v>3268</v>
      </c>
      <c r="F714" s="6" t="s">
        <v>8283</v>
      </c>
      <c r="G714" s="6" t="s">
        <v>8432</v>
      </c>
      <c r="H714" s="6" t="s">
        <v>8362</v>
      </c>
      <c r="I714" s="6" t="s">
        <v>8435</v>
      </c>
      <c r="J714" s="6" t="s">
        <v>5</v>
      </c>
      <c r="K714" s="7">
        <v>7.17</v>
      </c>
      <c r="L714" s="7">
        <f>IFERROR(VLOOKUP(SiscoTable[[#This Row],[Código]],Hoja2!A:B,2,0)*SiscoTable[[#This Row],[Provta(Uns)]],0)</f>
        <v>119.02200000000001</v>
      </c>
      <c r="M714" s="7">
        <v>36</v>
      </c>
      <c r="N714" s="7">
        <v>1</v>
      </c>
      <c r="O714" s="7">
        <f>IFERROR(VLOOKUP(SiscoTable[[#This Row],[Código]],Hoja2!A:B,2,0)*SiscoTable[[#This Row],[Stock_actual]],0)</f>
        <v>16.600000000000001</v>
      </c>
      <c r="P714" s="6" t="s">
        <v>107</v>
      </c>
      <c r="Q714" s="7">
        <v>8</v>
      </c>
      <c r="R714" s="7">
        <v>0</v>
      </c>
      <c r="S714" s="7" t="s">
        <v>11928</v>
      </c>
      <c r="BI714"/>
      <c r="BJ714"/>
    </row>
    <row r="715" spans="2:62" x14ac:dyDescent="0.4">
      <c r="B715" s="1">
        <v>10929</v>
      </c>
      <c r="C715" s="6" t="s">
        <v>25</v>
      </c>
      <c r="D715" s="6" t="s">
        <v>30</v>
      </c>
      <c r="E715" s="6" t="s">
        <v>3268</v>
      </c>
      <c r="F715" s="6" t="s">
        <v>8283</v>
      </c>
      <c r="G715" s="6" t="s">
        <v>8432</v>
      </c>
      <c r="H715" s="6" t="s">
        <v>8362</v>
      </c>
      <c r="I715" s="6" t="s">
        <v>8436</v>
      </c>
      <c r="J715" s="6" t="s">
        <v>496</v>
      </c>
      <c r="K715" s="7">
        <v>13.17</v>
      </c>
      <c r="L715" s="7">
        <f>IFERROR(VLOOKUP(SiscoTable[[#This Row],[Código]],Hoja2!A:B,2,0)*SiscoTable[[#This Row],[Provta(Uns)]],0)</f>
        <v>262.08299999999997</v>
      </c>
      <c r="M715" s="7">
        <v>0</v>
      </c>
      <c r="N715" s="7">
        <v>50</v>
      </c>
      <c r="O715" s="7">
        <f>IFERROR(VLOOKUP(SiscoTable[[#This Row],[Código]],Hoja2!A:B,2,0)*SiscoTable[[#This Row],[Stock_actual]],0)</f>
        <v>994.99999999999989</v>
      </c>
      <c r="P715" s="6" t="s">
        <v>1802</v>
      </c>
      <c r="Q715" s="7">
        <v>15</v>
      </c>
      <c r="R715" s="7">
        <v>0</v>
      </c>
      <c r="S715" s="7" t="s">
        <v>11928</v>
      </c>
      <c r="BI715"/>
      <c r="BJ715"/>
    </row>
    <row r="716" spans="2:62" x14ac:dyDescent="0.4">
      <c r="B716" s="1">
        <v>10930</v>
      </c>
      <c r="C716" s="6" t="s">
        <v>30</v>
      </c>
      <c r="D716" s="6" t="s">
        <v>30</v>
      </c>
      <c r="E716" s="6" t="s">
        <v>3268</v>
      </c>
      <c r="F716" s="6" t="s">
        <v>7815</v>
      </c>
      <c r="G716" s="6" t="s">
        <v>7929</v>
      </c>
      <c r="H716" s="6" t="s">
        <v>7969</v>
      </c>
      <c r="I716" s="6" t="s">
        <v>7968</v>
      </c>
      <c r="J716" s="6" t="s">
        <v>5</v>
      </c>
      <c r="K716" s="7">
        <v>9.17</v>
      </c>
      <c r="L716" s="7">
        <f>IFERROR(VLOOKUP(SiscoTable[[#This Row],[Código]],Hoja2!A:B,2,0)*SiscoTable[[#This Row],[Provta(Uns)]],0)</f>
        <v>60.521999999999998</v>
      </c>
      <c r="M716" s="7">
        <v>0</v>
      </c>
      <c r="N716" s="7">
        <v>192</v>
      </c>
      <c r="O716" s="7">
        <f>IFERROR(VLOOKUP(SiscoTable[[#This Row],[Código]],Hoja2!A:B,2,0)*SiscoTable[[#This Row],[Stock_actual]],0)</f>
        <v>1267.1999999999998</v>
      </c>
      <c r="P716" s="6" t="s">
        <v>7970</v>
      </c>
      <c r="Q716" s="7">
        <v>10</v>
      </c>
      <c r="R716" s="7">
        <v>0</v>
      </c>
      <c r="S716" s="7" t="s">
        <v>11928</v>
      </c>
      <c r="BI716"/>
      <c r="BJ716"/>
    </row>
    <row r="717" spans="2:62" x14ac:dyDescent="0.4">
      <c r="B717" s="1">
        <v>10931</v>
      </c>
      <c r="C717" s="6" t="s">
        <v>8</v>
      </c>
      <c r="D717" s="6" t="s">
        <v>8</v>
      </c>
      <c r="E717" s="6" t="s">
        <v>3268</v>
      </c>
      <c r="F717" s="6" t="s">
        <v>7815</v>
      </c>
      <c r="G717" s="6" t="s">
        <v>7929</v>
      </c>
      <c r="H717" s="6" t="s">
        <v>7969</v>
      </c>
      <c r="I717" s="6" t="s">
        <v>7994</v>
      </c>
      <c r="J717" s="6" t="s">
        <v>5</v>
      </c>
      <c r="K717" s="7">
        <v>5.83</v>
      </c>
      <c r="L717" s="7">
        <f>IFERROR(VLOOKUP(SiscoTable[[#This Row],[Código]],Hoja2!A:B,2,0)*SiscoTable[[#This Row],[Provta(Uns)]],0)</f>
        <v>36.146000000000001</v>
      </c>
      <c r="M717" s="7">
        <v>0</v>
      </c>
      <c r="N717" s="7">
        <v>109</v>
      </c>
      <c r="O717" s="7">
        <f>IFERROR(VLOOKUP(SiscoTable[[#This Row],[Código]],Hoja2!A:B,2,0)*SiscoTable[[#This Row],[Stock_actual]],0)</f>
        <v>675.80000000000007</v>
      </c>
      <c r="P717" s="6" t="s">
        <v>7995</v>
      </c>
      <c r="Q717" s="7">
        <v>6</v>
      </c>
      <c r="R717" s="7">
        <v>0</v>
      </c>
      <c r="S717" s="7" t="s">
        <v>11928</v>
      </c>
      <c r="BI717"/>
      <c r="BJ717"/>
    </row>
    <row r="718" spans="2:62" x14ac:dyDescent="0.4">
      <c r="B718" s="1">
        <v>10932</v>
      </c>
      <c r="C718" s="6" t="s">
        <v>30</v>
      </c>
      <c r="D718" s="6" t="s">
        <v>25</v>
      </c>
      <c r="E718" s="6" t="s">
        <v>3268</v>
      </c>
      <c r="F718" s="6" t="s">
        <v>7815</v>
      </c>
      <c r="G718" s="6" t="s">
        <v>7929</v>
      </c>
      <c r="H718" s="6" t="s">
        <v>7969</v>
      </c>
      <c r="I718" s="6" t="s">
        <v>7971</v>
      </c>
      <c r="J718" s="6" t="s">
        <v>5</v>
      </c>
      <c r="K718" s="7">
        <v>19.329999999999998</v>
      </c>
      <c r="L718" s="7">
        <f>IFERROR(VLOOKUP(SiscoTable[[#This Row],[Código]],Hoja2!A:B,2,0)*SiscoTable[[#This Row],[Provta(Uns)]],0)</f>
        <v>81.185999999999993</v>
      </c>
      <c r="M718" s="7">
        <v>0</v>
      </c>
      <c r="N718" s="7">
        <v>143</v>
      </c>
      <c r="O718" s="7">
        <f>IFERROR(VLOOKUP(SiscoTable[[#This Row],[Código]],Hoja2!A:B,2,0)*SiscoTable[[#This Row],[Stock_actual]],0)</f>
        <v>600.6</v>
      </c>
      <c r="P718" s="6" t="s">
        <v>7428</v>
      </c>
      <c r="Q718" s="7">
        <v>21</v>
      </c>
      <c r="R718" s="7">
        <v>0</v>
      </c>
      <c r="S718" s="7" t="s">
        <v>11928</v>
      </c>
      <c r="BI718"/>
      <c r="BJ718"/>
    </row>
    <row r="719" spans="2:62" x14ac:dyDescent="0.4">
      <c r="B719" s="1">
        <v>10933</v>
      </c>
      <c r="C719" s="6" t="s">
        <v>25</v>
      </c>
      <c r="D719" s="6" t="s">
        <v>30</v>
      </c>
      <c r="E719" s="6" t="s">
        <v>3268</v>
      </c>
      <c r="F719" s="6" t="s">
        <v>3269</v>
      </c>
      <c r="G719" s="6" t="s">
        <v>4384</v>
      </c>
      <c r="H719" s="6" t="s">
        <v>4386</v>
      </c>
      <c r="I719" s="6" t="s">
        <v>4385</v>
      </c>
      <c r="J719" s="6" t="s">
        <v>5</v>
      </c>
      <c r="K719" s="7">
        <v>9.17</v>
      </c>
      <c r="L719" s="7">
        <f>IFERROR(VLOOKUP(SiscoTable[[#This Row],[Código]],Hoja2!A:B,2,0)*SiscoTable[[#This Row],[Provta(Uns)]],0)</f>
        <v>127.46300000000001</v>
      </c>
      <c r="M719" s="7">
        <v>60</v>
      </c>
      <c r="N719" s="7">
        <v>0</v>
      </c>
      <c r="O719" s="7">
        <f>IFERROR(VLOOKUP(SiscoTable[[#This Row],[Código]],Hoja2!A:B,2,0)*SiscoTable[[#This Row],[Stock_actual]],0)</f>
        <v>0</v>
      </c>
      <c r="P719" s="6" t="s">
        <v>7</v>
      </c>
      <c r="Q719" s="7">
        <v>10</v>
      </c>
      <c r="R719" s="7">
        <v>0</v>
      </c>
      <c r="S719" s="7" t="s">
        <v>11928</v>
      </c>
      <c r="BI719"/>
      <c r="BJ719"/>
    </row>
    <row r="720" spans="2:62" x14ac:dyDescent="0.4">
      <c r="B720" s="1">
        <v>10934</v>
      </c>
      <c r="C720" s="6" t="s">
        <v>30</v>
      </c>
      <c r="D720" s="6" t="s">
        <v>8</v>
      </c>
      <c r="E720" s="6" t="s">
        <v>3268</v>
      </c>
      <c r="F720" s="6" t="s">
        <v>3269</v>
      </c>
      <c r="G720" s="6" t="s">
        <v>4384</v>
      </c>
      <c r="H720" s="6" t="s">
        <v>4386</v>
      </c>
      <c r="I720" s="6" t="s">
        <v>4454</v>
      </c>
      <c r="J720" s="6" t="s">
        <v>496</v>
      </c>
      <c r="K720" s="7">
        <v>2</v>
      </c>
      <c r="L720" s="7">
        <f>IFERROR(VLOOKUP(SiscoTable[[#This Row],[Código]],Hoja2!A:B,2,0)*SiscoTable[[#This Row],[Provta(Uns)]],0)</f>
        <v>69.599999999999994</v>
      </c>
      <c r="M720" s="7">
        <v>24</v>
      </c>
      <c r="N720" s="7">
        <v>0</v>
      </c>
      <c r="O720" s="7">
        <f>IFERROR(VLOOKUP(SiscoTable[[#This Row],[Código]],Hoja2!A:B,2,0)*SiscoTable[[#This Row],[Stock_actual]],0)</f>
        <v>0</v>
      </c>
      <c r="P720" s="6" t="s">
        <v>7</v>
      </c>
      <c r="Q720" s="7">
        <v>2</v>
      </c>
      <c r="R720" s="7">
        <v>0</v>
      </c>
      <c r="S720" s="7" t="s">
        <v>11928</v>
      </c>
      <c r="BI720"/>
      <c r="BJ720"/>
    </row>
    <row r="721" spans="2:62" x14ac:dyDescent="0.4">
      <c r="B721" s="1">
        <v>10937</v>
      </c>
      <c r="C721" s="6" t="s">
        <v>30</v>
      </c>
      <c r="D721" s="6" t="s">
        <v>30</v>
      </c>
      <c r="E721" s="6" t="s">
        <v>3268</v>
      </c>
      <c r="F721" s="6" t="s">
        <v>3269</v>
      </c>
      <c r="G721" s="6" t="s">
        <v>4384</v>
      </c>
      <c r="H721" s="6" t="s">
        <v>4386</v>
      </c>
      <c r="I721" s="6" t="s">
        <v>4455</v>
      </c>
      <c r="J721" s="6" t="s">
        <v>5</v>
      </c>
      <c r="K721" s="7">
        <v>10.83</v>
      </c>
      <c r="L721" s="7">
        <f>IFERROR(VLOOKUP(SiscoTable[[#This Row],[Código]],Hoja2!A:B,2,0)*SiscoTable[[#This Row],[Provta(Uns)]],0)</f>
        <v>81.224999999999994</v>
      </c>
      <c r="M721" s="7">
        <v>96</v>
      </c>
      <c r="N721" s="7">
        <v>1</v>
      </c>
      <c r="O721" s="7">
        <f>IFERROR(VLOOKUP(SiscoTable[[#This Row],[Código]],Hoja2!A:B,2,0)*SiscoTable[[#This Row],[Stock_actual]],0)</f>
        <v>7.5</v>
      </c>
      <c r="P721" s="6" t="s">
        <v>82</v>
      </c>
      <c r="Q721" s="7">
        <v>12</v>
      </c>
      <c r="R721" s="7">
        <v>0</v>
      </c>
      <c r="S721" s="7" t="s">
        <v>11928</v>
      </c>
      <c r="BI721"/>
      <c r="BJ721"/>
    </row>
    <row r="722" spans="2:62" x14ac:dyDescent="0.4">
      <c r="B722" s="1">
        <v>10938</v>
      </c>
      <c r="C722" s="6" t="s">
        <v>30</v>
      </c>
      <c r="D722" s="6" t="s">
        <v>30</v>
      </c>
      <c r="E722" s="6" t="s">
        <v>3268</v>
      </c>
      <c r="F722" s="6" t="s">
        <v>3269</v>
      </c>
      <c r="G722" s="6" t="s">
        <v>4384</v>
      </c>
      <c r="H722" s="6" t="s">
        <v>4386</v>
      </c>
      <c r="I722" s="6" t="s">
        <v>4456</v>
      </c>
      <c r="J722" s="6" t="s">
        <v>5</v>
      </c>
      <c r="K722" s="7">
        <v>6.67</v>
      </c>
      <c r="L722" s="7">
        <f>IFERROR(VLOOKUP(SiscoTable[[#This Row],[Código]],Hoja2!A:B,2,0)*SiscoTable[[#This Row],[Provta(Uns)]],0)</f>
        <v>34.683999999999997</v>
      </c>
      <c r="M722" s="7">
        <v>0</v>
      </c>
      <c r="N722" s="7">
        <v>20</v>
      </c>
      <c r="O722" s="7">
        <f>IFERROR(VLOOKUP(SiscoTable[[#This Row],[Código]],Hoja2!A:B,2,0)*SiscoTable[[#This Row],[Stock_actual]],0)</f>
        <v>104</v>
      </c>
      <c r="P722" s="6" t="s">
        <v>983</v>
      </c>
      <c r="Q722" s="7">
        <v>7</v>
      </c>
      <c r="R722" s="7">
        <v>0</v>
      </c>
      <c r="S722" s="7" t="s">
        <v>11928</v>
      </c>
      <c r="BI722"/>
      <c r="BJ722"/>
    </row>
    <row r="723" spans="2:62" x14ac:dyDescent="0.4">
      <c r="B723" s="1">
        <v>10939</v>
      </c>
      <c r="C723" s="6" t="s">
        <v>30</v>
      </c>
      <c r="D723" s="6" t="s">
        <v>30</v>
      </c>
      <c r="E723" s="6" t="s">
        <v>3268</v>
      </c>
      <c r="F723" s="6" t="s">
        <v>3269</v>
      </c>
      <c r="G723" s="6" t="s">
        <v>4384</v>
      </c>
      <c r="H723" s="6" t="s">
        <v>4386</v>
      </c>
      <c r="I723" s="6" t="s">
        <v>4457</v>
      </c>
      <c r="J723" s="6" t="s">
        <v>5</v>
      </c>
      <c r="K723" s="7">
        <v>4.33</v>
      </c>
      <c r="L723" s="7">
        <f>IFERROR(VLOOKUP(SiscoTable[[#This Row],[Código]],Hoja2!A:B,2,0)*SiscoTable[[#This Row],[Provta(Uns)]],0)</f>
        <v>55.856999999999999</v>
      </c>
      <c r="M723" s="7">
        <v>30</v>
      </c>
      <c r="N723" s="7">
        <v>0</v>
      </c>
      <c r="O723" s="7">
        <f>IFERROR(VLOOKUP(SiscoTable[[#This Row],[Código]],Hoja2!A:B,2,0)*SiscoTable[[#This Row],[Stock_actual]],0)</f>
        <v>0</v>
      </c>
      <c r="P723" s="6" t="s">
        <v>7</v>
      </c>
      <c r="Q723" s="7">
        <v>5</v>
      </c>
      <c r="R723" s="7">
        <v>0</v>
      </c>
      <c r="S723" s="7" t="s">
        <v>11928</v>
      </c>
      <c r="BI723"/>
      <c r="BJ723"/>
    </row>
    <row r="724" spans="2:62" x14ac:dyDescent="0.4">
      <c r="B724" s="1">
        <v>10943</v>
      </c>
      <c r="C724" s="6" t="s">
        <v>25</v>
      </c>
      <c r="D724" s="6" t="s">
        <v>8</v>
      </c>
      <c r="E724" s="6" t="s">
        <v>3268</v>
      </c>
      <c r="F724" s="6" t="s">
        <v>3269</v>
      </c>
      <c r="G724" s="6" t="s">
        <v>4384</v>
      </c>
      <c r="H724" s="6" t="s">
        <v>4386</v>
      </c>
      <c r="I724" s="6" t="s">
        <v>4387</v>
      </c>
      <c r="J724" s="6" t="s">
        <v>496</v>
      </c>
      <c r="K724" s="7">
        <v>5</v>
      </c>
      <c r="L724" s="7">
        <f>IFERROR(VLOOKUP(SiscoTable[[#This Row],[Código]],Hoja2!A:B,2,0)*SiscoTable[[#This Row],[Provta(Uns)]],0)</f>
        <v>197.5</v>
      </c>
      <c r="M724" s="7">
        <v>16</v>
      </c>
      <c r="N724" s="7">
        <v>0</v>
      </c>
      <c r="O724" s="7">
        <f>IFERROR(VLOOKUP(SiscoTable[[#This Row],[Código]],Hoja2!A:B,2,0)*SiscoTable[[#This Row],[Stock_actual]],0)</f>
        <v>0</v>
      </c>
      <c r="P724" s="6" t="s">
        <v>7</v>
      </c>
      <c r="Q724" s="7">
        <v>6</v>
      </c>
      <c r="R724" s="7">
        <v>0</v>
      </c>
      <c r="S724" s="7" t="s">
        <v>11928</v>
      </c>
      <c r="BI724"/>
      <c r="BJ724"/>
    </row>
    <row r="725" spans="2:62" x14ac:dyDescent="0.4">
      <c r="B725" s="1">
        <v>10944</v>
      </c>
      <c r="C725" s="6" t="s">
        <v>25</v>
      </c>
      <c r="D725" s="6" t="s">
        <v>25</v>
      </c>
      <c r="E725" s="6" t="s">
        <v>3268</v>
      </c>
      <c r="F725" s="6" t="s">
        <v>3269</v>
      </c>
      <c r="G725" s="6" t="s">
        <v>4384</v>
      </c>
      <c r="H725" s="6" t="s">
        <v>4386</v>
      </c>
      <c r="I725" s="6" t="s">
        <v>4388</v>
      </c>
      <c r="J725" s="6" t="s">
        <v>496</v>
      </c>
      <c r="K725" s="7">
        <v>13.83</v>
      </c>
      <c r="L725" s="7">
        <f>IFERROR(VLOOKUP(SiscoTable[[#This Row],[Código]],Hoja2!A:B,2,0)*SiscoTable[[#This Row],[Provta(Uns)]],0)</f>
        <v>178.40700000000001</v>
      </c>
      <c r="M725" s="7">
        <v>48</v>
      </c>
      <c r="N725" s="7">
        <v>0</v>
      </c>
      <c r="O725" s="7">
        <f>IFERROR(VLOOKUP(SiscoTable[[#This Row],[Código]],Hoja2!A:B,2,0)*SiscoTable[[#This Row],[Stock_actual]],0)</f>
        <v>0</v>
      </c>
      <c r="P725" s="6" t="s">
        <v>7</v>
      </c>
      <c r="Q725" s="7">
        <v>15</v>
      </c>
      <c r="R725" s="7">
        <v>0</v>
      </c>
      <c r="S725" s="7" t="s">
        <v>11928</v>
      </c>
      <c r="BI725"/>
      <c r="BJ725"/>
    </row>
    <row r="726" spans="2:62" x14ac:dyDescent="0.4">
      <c r="B726" s="1">
        <v>10946</v>
      </c>
      <c r="C726" s="6" t="s">
        <v>30</v>
      </c>
      <c r="D726" s="6" t="s">
        <v>30</v>
      </c>
      <c r="E726" s="6" t="s">
        <v>3268</v>
      </c>
      <c r="F726" s="6" t="s">
        <v>3269</v>
      </c>
      <c r="G726" s="6" t="s">
        <v>4384</v>
      </c>
      <c r="H726" s="6" t="s">
        <v>4386</v>
      </c>
      <c r="I726" s="6" t="s">
        <v>4458</v>
      </c>
      <c r="J726" s="6" t="s">
        <v>5</v>
      </c>
      <c r="K726" s="7">
        <v>5.5</v>
      </c>
      <c r="L726" s="7">
        <f>IFERROR(VLOOKUP(SiscoTable[[#This Row],[Código]],Hoja2!A:B,2,0)*SiscoTable[[#This Row],[Provta(Uns)]],0)</f>
        <v>96.25</v>
      </c>
      <c r="M726" s="7">
        <v>24</v>
      </c>
      <c r="N726" s="7">
        <v>0</v>
      </c>
      <c r="O726" s="7">
        <f>IFERROR(VLOOKUP(SiscoTable[[#This Row],[Código]],Hoja2!A:B,2,0)*SiscoTable[[#This Row],[Stock_actual]],0)</f>
        <v>0</v>
      </c>
      <c r="P726" s="6" t="s">
        <v>7</v>
      </c>
      <c r="Q726" s="7">
        <v>6</v>
      </c>
      <c r="R726" s="7">
        <v>0</v>
      </c>
      <c r="S726" s="7" t="s">
        <v>11928</v>
      </c>
      <c r="BI726"/>
      <c r="BJ726"/>
    </row>
    <row r="727" spans="2:62" x14ac:dyDescent="0.4">
      <c r="B727" s="1">
        <v>10950</v>
      </c>
      <c r="C727" s="6" t="s">
        <v>30</v>
      </c>
      <c r="D727" s="6" t="s">
        <v>30</v>
      </c>
      <c r="E727" s="6" t="s">
        <v>3268</v>
      </c>
      <c r="F727" s="6" t="s">
        <v>3269</v>
      </c>
      <c r="G727" s="6" t="s">
        <v>4384</v>
      </c>
      <c r="H727" s="6" t="s">
        <v>4386</v>
      </c>
      <c r="I727" s="6" t="s">
        <v>4459</v>
      </c>
      <c r="J727" s="6" t="s">
        <v>5</v>
      </c>
      <c r="K727" s="7">
        <v>12.67</v>
      </c>
      <c r="L727" s="7">
        <f>IFERROR(VLOOKUP(SiscoTable[[#This Row],[Código]],Hoja2!A:B,2,0)*SiscoTable[[#This Row],[Provta(Uns)]],0)</f>
        <v>124.16600000000001</v>
      </c>
      <c r="M727" s="7">
        <v>40</v>
      </c>
      <c r="N727" s="7">
        <v>0</v>
      </c>
      <c r="O727" s="7">
        <f>IFERROR(VLOOKUP(SiscoTable[[#This Row],[Código]],Hoja2!A:B,2,0)*SiscoTable[[#This Row],[Stock_actual]],0)</f>
        <v>0</v>
      </c>
      <c r="P727" s="6" t="s">
        <v>7</v>
      </c>
      <c r="Q727" s="7">
        <v>14</v>
      </c>
      <c r="R727" s="7">
        <v>0</v>
      </c>
      <c r="S727" s="7" t="s">
        <v>11928</v>
      </c>
      <c r="BI727"/>
      <c r="BJ727"/>
    </row>
    <row r="728" spans="2:62" x14ac:dyDescent="0.4">
      <c r="B728" s="1">
        <v>10957</v>
      </c>
      <c r="C728" s="6" t="s">
        <v>25</v>
      </c>
      <c r="D728" s="6" t="s">
        <v>30</v>
      </c>
      <c r="E728" s="6" t="s">
        <v>3268</v>
      </c>
      <c r="F728" s="6" t="s">
        <v>3269</v>
      </c>
      <c r="G728" s="6" t="s">
        <v>4384</v>
      </c>
      <c r="H728" s="6" t="s">
        <v>4390</v>
      </c>
      <c r="I728" s="6" t="s">
        <v>4389</v>
      </c>
      <c r="J728" s="6" t="s">
        <v>5</v>
      </c>
      <c r="K728" s="7">
        <v>11</v>
      </c>
      <c r="L728" s="7">
        <f>IFERROR(VLOOKUP(SiscoTable[[#This Row],[Código]],Hoja2!A:B,2,0)*SiscoTable[[#This Row],[Provta(Uns)]],0)</f>
        <v>159.5</v>
      </c>
      <c r="M728" s="7">
        <v>0</v>
      </c>
      <c r="N728" s="7">
        <v>26</v>
      </c>
      <c r="O728" s="7">
        <f>IFERROR(VLOOKUP(SiscoTable[[#This Row],[Código]],Hoja2!A:B,2,0)*SiscoTable[[#This Row],[Stock_actual]],0)</f>
        <v>377</v>
      </c>
      <c r="P728" s="6" t="s">
        <v>1751</v>
      </c>
      <c r="Q728" s="7">
        <v>12</v>
      </c>
      <c r="R728" s="7">
        <v>0</v>
      </c>
      <c r="S728" s="7" t="s">
        <v>11928</v>
      </c>
      <c r="BI728"/>
      <c r="BJ728"/>
    </row>
    <row r="729" spans="2:62" x14ac:dyDescent="0.4">
      <c r="B729" s="1">
        <v>10959</v>
      </c>
      <c r="C729" s="6" t="s">
        <v>8</v>
      </c>
      <c r="D729" s="6" t="s">
        <v>8</v>
      </c>
      <c r="E729" s="6" t="s">
        <v>3268</v>
      </c>
      <c r="F729" s="6" t="s">
        <v>3269</v>
      </c>
      <c r="G729" s="6" t="s">
        <v>4384</v>
      </c>
      <c r="H729" s="6" t="s">
        <v>3469</v>
      </c>
      <c r="I729" s="6" t="s">
        <v>4501</v>
      </c>
      <c r="J729" s="6" t="s">
        <v>5</v>
      </c>
      <c r="K729" s="7">
        <v>0</v>
      </c>
      <c r="L729" s="7">
        <f>IFERROR(VLOOKUP(SiscoTable[[#This Row],[Código]],Hoja2!A:B,2,0)*SiscoTable[[#This Row],[Provta(Uns)]],0)</f>
        <v>0</v>
      </c>
      <c r="M729" s="7">
        <v>0</v>
      </c>
      <c r="N729" s="7">
        <v>0</v>
      </c>
      <c r="O729" s="7">
        <f>IFERROR(VLOOKUP(SiscoTable[[#This Row],[Código]],Hoja2!A:B,2,0)*SiscoTable[[#This Row],[Stock_actual]],0)</f>
        <v>0</v>
      </c>
      <c r="P729" s="6" t="s">
        <v>7</v>
      </c>
      <c r="Q729" s="7">
        <v>0</v>
      </c>
      <c r="R729" s="7">
        <v>0</v>
      </c>
      <c r="S729" s="7" t="s">
        <v>11928</v>
      </c>
      <c r="BI729"/>
      <c r="BJ729"/>
    </row>
    <row r="730" spans="2:62" x14ac:dyDescent="0.4">
      <c r="B730" s="1">
        <v>10960</v>
      </c>
      <c r="C730" s="6" t="s">
        <v>8</v>
      </c>
      <c r="D730" s="6" t="s">
        <v>8</v>
      </c>
      <c r="E730" s="6" t="s">
        <v>3268</v>
      </c>
      <c r="F730" s="6" t="s">
        <v>3269</v>
      </c>
      <c r="G730" s="6" t="s">
        <v>4384</v>
      </c>
      <c r="H730" s="6" t="s">
        <v>3469</v>
      </c>
      <c r="I730" s="6" t="s">
        <v>4502</v>
      </c>
      <c r="J730" s="6" t="s">
        <v>5</v>
      </c>
      <c r="K730" s="7">
        <v>0</v>
      </c>
      <c r="L730" s="7">
        <f>IFERROR(VLOOKUP(SiscoTable[[#This Row],[Código]],Hoja2!A:B,2,0)*SiscoTable[[#This Row],[Provta(Uns)]],0)</f>
        <v>0</v>
      </c>
      <c r="M730" s="7">
        <v>0</v>
      </c>
      <c r="N730" s="7">
        <v>0</v>
      </c>
      <c r="O730" s="7">
        <f>IFERROR(VLOOKUP(SiscoTable[[#This Row],[Código]],Hoja2!A:B,2,0)*SiscoTable[[#This Row],[Stock_actual]],0)</f>
        <v>0</v>
      </c>
      <c r="P730" s="6" t="s">
        <v>7</v>
      </c>
      <c r="Q730" s="7">
        <v>0</v>
      </c>
      <c r="R730" s="7">
        <v>0</v>
      </c>
      <c r="S730" s="7" t="s">
        <v>11928</v>
      </c>
      <c r="BI730"/>
      <c r="BJ730"/>
    </row>
    <row r="731" spans="2:62" x14ac:dyDescent="0.4">
      <c r="B731" s="1">
        <v>10962</v>
      </c>
      <c r="C731" s="6" t="s">
        <v>8</v>
      </c>
      <c r="D731" s="6" t="s">
        <v>8</v>
      </c>
      <c r="E731" s="6" t="s">
        <v>3268</v>
      </c>
      <c r="F731" s="6" t="s">
        <v>3269</v>
      </c>
      <c r="G731" s="6" t="s">
        <v>4384</v>
      </c>
      <c r="H731" s="6" t="s">
        <v>3469</v>
      </c>
      <c r="I731" s="6" t="s">
        <v>4503</v>
      </c>
      <c r="J731" s="6" t="s">
        <v>5</v>
      </c>
      <c r="K731" s="7">
        <v>0</v>
      </c>
      <c r="L731" s="7">
        <f>IFERROR(VLOOKUP(SiscoTable[[#This Row],[Código]],Hoja2!A:B,2,0)*SiscoTable[[#This Row],[Provta(Uns)]],0)</f>
        <v>0</v>
      </c>
      <c r="M731" s="7">
        <v>0</v>
      </c>
      <c r="N731" s="7">
        <v>0</v>
      </c>
      <c r="O731" s="7">
        <f>IFERROR(VLOOKUP(SiscoTable[[#This Row],[Código]],Hoja2!A:B,2,0)*SiscoTable[[#This Row],[Stock_actual]],0)</f>
        <v>0</v>
      </c>
      <c r="P731" s="6" t="s">
        <v>7</v>
      </c>
      <c r="Q731" s="7">
        <v>0</v>
      </c>
      <c r="R731" s="7">
        <v>0</v>
      </c>
      <c r="S731" s="7" t="s">
        <v>11928</v>
      </c>
      <c r="BI731"/>
      <c r="BJ731"/>
    </row>
    <row r="732" spans="2:62" x14ac:dyDescent="0.4">
      <c r="B732" s="1">
        <v>10963</v>
      </c>
      <c r="C732" s="6" t="s">
        <v>8</v>
      </c>
      <c r="D732" s="6" t="s">
        <v>8</v>
      </c>
      <c r="E732" s="6" t="s">
        <v>3268</v>
      </c>
      <c r="F732" s="6" t="s">
        <v>61</v>
      </c>
      <c r="G732" s="6" t="s">
        <v>8157</v>
      </c>
      <c r="H732" s="6" t="s">
        <v>8217</v>
      </c>
      <c r="I732" s="6" t="s">
        <v>8216</v>
      </c>
      <c r="J732" s="6" t="s">
        <v>496</v>
      </c>
      <c r="K732" s="7">
        <v>0</v>
      </c>
      <c r="L732" s="7">
        <f>IFERROR(VLOOKUP(SiscoTable[[#This Row],[Código]],Hoja2!A:B,2,0)*SiscoTable[[#This Row],[Provta(Uns)]],0)</f>
        <v>0</v>
      </c>
      <c r="M732" s="7">
        <v>0</v>
      </c>
      <c r="N732" s="7">
        <v>0</v>
      </c>
      <c r="O732" s="7">
        <f>IFERROR(VLOOKUP(SiscoTable[[#This Row],[Código]],Hoja2!A:B,2,0)*SiscoTable[[#This Row],[Stock_actual]],0)</f>
        <v>0</v>
      </c>
      <c r="P732" s="6" t="s">
        <v>7</v>
      </c>
      <c r="Q732" s="7">
        <v>0</v>
      </c>
      <c r="R732" s="7">
        <v>0</v>
      </c>
      <c r="S732" s="7" t="s">
        <v>11927</v>
      </c>
      <c r="BI732"/>
      <c r="BJ732"/>
    </row>
    <row r="733" spans="2:62" x14ac:dyDescent="0.4">
      <c r="B733" s="1">
        <v>10964</v>
      </c>
      <c r="C733" s="6" t="s">
        <v>8</v>
      </c>
      <c r="D733" s="6" t="s">
        <v>8</v>
      </c>
      <c r="E733" s="6" t="s">
        <v>3268</v>
      </c>
      <c r="F733" s="6" t="s">
        <v>61</v>
      </c>
      <c r="G733" s="6" t="s">
        <v>8157</v>
      </c>
      <c r="H733" s="6" t="s">
        <v>8217</v>
      </c>
      <c r="I733" s="6" t="s">
        <v>8218</v>
      </c>
      <c r="J733" s="6" t="s">
        <v>496</v>
      </c>
      <c r="K733" s="7">
        <v>0</v>
      </c>
      <c r="L733" s="7">
        <f>IFERROR(VLOOKUP(SiscoTable[[#This Row],[Código]],Hoja2!A:B,2,0)*SiscoTable[[#This Row],[Provta(Uns)]],0)</f>
        <v>0</v>
      </c>
      <c r="M733" s="7">
        <v>0</v>
      </c>
      <c r="N733" s="7">
        <v>0</v>
      </c>
      <c r="O733" s="7">
        <f>IFERROR(VLOOKUP(SiscoTable[[#This Row],[Código]],Hoja2!A:B,2,0)*SiscoTable[[#This Row],[Stock_actual]],0)</f>
        <v>0</v>
      </c>
      <c r="P733" s="6" t="s">
        <v>7</v>
      </c>
      <c r="Q733" s="7">
        <v>0</v>
      </c>
      <c r="R733" s="7">
        <v>0</v>
      </c>
      <c r="S733" s="7" t="s">
        <v>11927</v>
      </c>
      <c r="BI733"/>
      <c r="BJ733"/>
    </row>
    <row r="734" spans="2:62" x14ac:dyDescent="0.4">
      <c r="B734" s="1">
        <v>10965</v>
      </c>
      <c r="C734" s="6" t="s">
        <v>8</v>
      </c>
      <c r="D734" s="6" t="s">
        <v>8</v>
      </c>
      <c r="E734" s="6" t="s">
        <v>3268</v>
      </c>
      <c r="F734" s="6" t="s">
        <v>3269</v>
      </c>
      <c r="G734" s="6" t="s">
        <v>5267</v>
      </c>
      <c r="H734" s="6" t="s">
        <v>3972</v>
      </c>
      <c r="I734" s="6" t="s">
        <v>5420</v>
      </c>
      <c r="J734" s="6" t="s">
        <v>5</v>
      </c>
      <c r="K734" s="7">
        <v>0</v>
      </c>
      <c r="L734" s="7">
        <f>IFERROR(VLOOKUP(SiscoTable[[#This Row],[Código]],Hoja2!A:B,2,0)*SiscoTable[[#This Row],[Provta(Uns)]],0)</f>
        <v>0</v>
      </c>
      <c r="M734" s="7">
        <v>0</v>
      </c>
      <c r="N734" s="7">
        <v>0</v>
      </c>
      <c r="O734" s="7">
        <f>IFERROR(VLOOKUP(SiscoTable[[#This Row],[Código]],Hoja2!A:B,2,0)*SiscoTable[[#This Row],[Stock_actual]],0)</f>
        <v>0</v>
      </c>
      <c r="P734" s="6" t="s">
        <v>7</v>
      </c>
      <c r="Q734" s="7">
        <v>0</v>
      </c>
      <c r="R734" s="7">
        <v>0</v>
      </c>
      <c r="S734" s="7" t="s">
        <v>11928</v>
      </c>
      <c r="BI734"/>
      <c r="BJ734"/>
    </row>
    <row r="735" spans="2:62" x14ac:dyDescent="0.4">
      <c r="B735" s="1">
        <v>10966</v>
      </c>
      <c r="C735" s="6" t="s">
        <v>8</v>
      </c>
      <c r="D735" s="6" t="s">
        <v>8</v>
      </c>
      <c r="E735" s="6" t="s">
        <v>3268</v>
      </c>
      <c r="F735" s="6" t="s">
        <v>3269</v>
      </c>
      <c r="G735" s="6" t="s">
        <v>5267</v>
      </c>
      <c r="H735" s="6" t="s">
        <v>3972</v>
      </c>
      <c r="I735" s="6" t="s">
        <v>5421</v>
      </c>
      <c r="J735" s="6" t="s">
        <v>5</v>
      </c>
      <c r="K735" s="7">
        <v>0</v>
      </c>
      <c r="L735" s="7">
        <f>IFERROR(VLOOKUP(SiscoTable[[#This Row],[Código]],Hoja2!A:B,2,0)*SiscoTable[[#This Row],[Provta(Uns)]],0)</f>
        <v>0</v>
      </c>
      <c r="M735" s="7">
        <v>0</v>
      </c>
      <c r="N735" s="7">
        <v>0</v>
      </c>
      <c r="O735" s="7">
        <f>IFERROR(VLOOKUP(SiscoTable[[#This Row],[Código]],Hoja2!A:B,2,0)*SiscoTable[[#This Row],[Stock_actual]],0)</f>
        <v>0</v>
      </c>
      <c r="P735" s="6" t="s">
        <v>7</v>
      </c>
      <c r="Q735" s="7">
        <v>0</v>
      </c>
      <c r="R735" s="7">
        <v>0</v>
      </c>
      <c r="S735" s="7" t="s">
        <v>11928</v>
      </c>
      <c r="BI735"/>
      <c r="BJ735"/>
    </row>
    <row r="736" spans="2:62" x14ac:dyDescent="0.4">
      <c r="B736" s="1">
        <v>10967</v>
      </c>
      <c r="C736" s="6" t="s">
        <v>8</v>
      </c>
      <c r="D736" s="6" t="s">
        <v>8</v>
      </c>
      <c r="E736" s="6" t="s">
        <v>3268</v>
      </c>
      <c r="F736" s="6" t="s">
        <v>3269</v>
      </c>
      <c r="G736" s="6" t="s">
        <v>5267</v>
      </c>
      <c r="H736" s="6" t="s">
        <v>3972</v>
      </c>
      <c r="I736" s="6" t="s">
        <v>5422</v>
      </c>
      <c r="J736" s="6" t="s">
        <v>5</v>
      </c>
      <c r="K736" s="7">
        <v>0</v>
      </c>
      <c r="L736" s="7">
        <f>IFERROR(VLOOKUP(SiscoTable[[#This Row],[Código]],Hoja2!A:B,2,0)*SiscoTable[[#This Row],[Provta(Uns)]],0)</f>
        <v>0</v>
      </c>
      <c r="M736" s="7">
        <v>0</v>
      </c>
      <c r="N736" s="7">
        <v>0</v>
      </c>
      <c r="O736" s="7">
        <f>IFERROR(VLOOKUP(SiscoTable[[#This Row],[Código]],Hoja2!A:B,2,0)*SiscoTable[[#This Row],[Stock_actual]],0)</f>
        <v>0</v>
      </c>
      <c r="P736" s="6" t="s">
        <v>7</v>
      </c>
      <c r="Q736" s="7">
        <v>0</v>
      </c>
      <c r="R736" s="7">
        <v>0</v>
      </c>
      <c r="S736" s="7" t="s">
        <v>11928</v>
      </c>
      <c r="BI736"/>
      <c r="BJ736"/>
    </row>
    <row r="737" spans="2:62" x14ac:dyDescent="0.4">
      <c r="B737" s="1">
        <v>10968</v>
      </c>
      <c r="C737" s="6" t="s">
        <v>8</v>
      </c>
      <c r="D737" s="6" t="s">
        <v>8</v>
      </c>
      <c r="E737" s="6" t="s">
        <v>3268</v>
      </c>
      <c r="F737" s="6" t="s">
        <v>3269</v>
      </c>
      <c r="G737" s="6" t="s">
        <v>5267</v>
      </c>
      <c r="H737" s="6" t="s">
        <v>3972</v>
      </c>
      <c r="I737" s="6" t="s">
        <v>5423</v>
      </c>
      <c r="J737" s="6" t="s">
        <v>5</v>
      </c>
      <c r="K737" s="7">
        <v>0</v>
      </c>
      <c r="L737" s="7">
        <f>IFERROR(VLOOKUP(SiscoTable[[#This Row],[Código]],Hoja2!A:B,2,0)*SiscoTable[[#This Row],[Provta(Uns)]],0)</f>
        <v>0</v>
      </c>
      <c r="M737" s="7">
        <v>0</v>
      </c>
      <c r="N737" s="7">
        <v>0</v>
      </c>
      <c r="O737" s="7">
        <f>IFERROR(VLOOKUP(SiscoTable[[#This Row],[Código]],Hoja2!A:B,2,0)*SiscoTable[[#This Row],[Stock_actual]],0)</f>
        <v>0</v>
      </c>
      <c r="P737" s="6" t="s">
        <v>7</v>
      </c>
      <c r="Q737" s="7">
        <v>0</v>
      </c>
      <c r="R737" s="7">
        <v>0</v>
      </c>
      <c r="S737" s="7" t="s">
        <v>11928</v>
      </c>
      <c r="BI737"/>
      <c r="BJ737"/>
    </row>
    <row r="738" spans="2:62" x14ac:dyDescent="0.4">
      <c r="B738" s="1">
        <v>10969</v>
      </c>
      <c r="C738" s="6" t="s">
        <v>8</v>
      </c>
      <c r="D738" s="6" t="s">
        <v>8</v>
      </c>
      <c r="E738" s="6" t="s">
        <v>3268</v>
      </c>
      <c r="F738" s="6" t="s">
        <v>3269</v>
      </c>
      <c r="G738" s="6" t="s">
        <v>5267</v>
      </c>
      <c r="H738" s="6" t="s">
        <v>3972</v>
      </c>
      <c r="I738" s="6" t="s">
        <v>5424</v>
      </c>
      <c r="J738" s="6" t="s">
        <v>5</v>
      </c>
      <c r="K738" s="7">
        <v>0</v>
      </c>
      <c r="L738" s="7">
        <f>IFERROR(VLOOKUP(SiscoTable[[#This Row],[Código]],Hoja2!A:B,2,0)*SiscoTable[[#This Row],[Provta(Uns)]],0)</f>
        <v>0</v>
      </c>
      <c r="M738" s="7">
        <v>0</v>
      </c>
      <c r="N738" s="7">
        <v>0</v>
      </c>
      <c r="O738" s="7">
        <f>IFERROR(VLOOKUP(SiscoTable[[#This Row],[Código]],Hoja2!A:B,2,0)*SiscoTable[[#This Row],[Stock_actual]],0)</f>
        <v>0</v>
      </c>
      <c r="P738" s="6" t="s">
        <v>7</v>
      </c>
      <c r="Q738" s="7">
        <v>0</v>
      </c>
      <c r="R738" s="7">
        <v>0</v>
      </c>
      <c r="S738" s="7" t="s">
        <v>11928</v>
      </c>
      <c r="BI738"/>
      <c r="BJ738"/>
    </row>
    <row r="739" spans="2:62" x14ac:dyDescent="0.4">
      <c r="B739" s="1">
        <v>10970</v>
      </c>
      <c r="C739" s="6" t="s">
        <v>8</v>
      </c>
      <c r="D739" s="6" t="s">
        <v>8</v>
      </c>
      <c r="E739" s="6" t="s">
        <v>3268</v>
      </c>
      <c r="F739" s="6" t="s">
        <v>3269</v>
      </c>
      <c r="G739" s="6" t="s">
        <v>5267</v>
      </c>
      <c r="H739" s="6" t="s">
        <v>3972</v>
      </c>
      <c r="I739" s="6" t="s">
        <v>5425</v>
      </c>
      <c r="J739" s="6" t="s">
        <v>5</v>
      </c>
      <c r="K739" s="7">
        <v>0</v>
      </c>
      <c r="L739" s="7">
        <f>IFERROR(VLOOKUP(SiscoTable[[#This Row],[Código]],Hoja2!A:B,2,0)*SiscoTable[[#This Row],[Provta(Uns)]],0)</f>
        <v>0</v>
      </c>
      <c r="M739" s="7">
        <v>0</v>
      </c>
      <c r="N739" s="7">
        <v>0</v>
      </c>
      <c r="O739" s="7">
        <f>IFERROR(VLOOKUP(SiscoTable[[#This Row],[Código]],Hoja2!A:B,2,0)*SiscoTable[[#This Row],[Stock_actual]],0)</f>
        <v>0</v>
      </c>
      <c r="P739" s="6" t="s">
        <v>7</v>
      </c>
      <c r="Q739" s="7">
        <v>0</v>
      </c>
      <c r="R739" s="7">
        <v>0</v>
      </c>
      <c r="S739" s="7" t="s">
        <v>11928</v>
      </c>
      <c r="BI739"/>
      <c r="BJ739"/>
    </row>
    <row r="740" spans="2:62" x14ac:dyDescent="0.4">
      <c r="B740" s="1">
        <v>10972</v>
      </c>
      <c r="C740" s="6" t="s">
        <v>8</v>
      </c>
      <c r="D740" s="6" t="s">
        <v>8</v>
      </c>
      <c r="E740" s="6" t="s">
        <v>3268</v>
      </c>
      <c r="F740" s="6" t="s">
        <v>3269</v>
      </c>
      <c r="G740" s="6" t="s">
        <v>5267</v>
      </c>
      <c r="H740" s="6" t="s">
        <v>3972</v>
      </c>
      <c r="I740" s="6" t="s">
        <v>5426</v>
      </c>
      <c r="J740" s="6" t="s">
        <v>5</v>
      </c>
      <c r="K740" s="7">
        <v>0</v>
      </c>
      <c r="L740" s="7">
        <f>IFERROR(VLOOKUP(SiscoTable[[#This Row],[Código]],Hoja2!A:B,2,0)*SiscoTable[[#This Row],[Provta(Uns)]],0)</f>
        <v>0</v>
      </c>
      <c r="M740" s="7">
        <v>0</v>
      </c>
      <c r="N740" s="7">
        <v>0</v>
      </c>
      <c r="O740" s="7">
        <f>IFERROR(VLOOKUP(SiscoTable[[#This Row],[Código]],Hoja2!A:B,2,0)*SiscoTable[[#This Row],[Stock_actual]],0)</f>
        <v>0</v>
      </c>
      <c r="P740" s="6" t="s">
        <v>7</v>
      </c>
      <c r="Q740" s="7">
        <v>0</v>
      </c>
      <c r="R740" s="7">
        <v>0</v>
      </c>
      <c r="S740" s="7" t="s">
        <v>11928</v>
      </c>
      <c r="BI740"/>
      <c r="BJ740"/>
    </row>
    <row r="741" spans="2:62" x14ac:dyDescent="0.4">
      <c r="B741" s="1">
        <v>10974</v>
      </c>
      <c r="C741" s="6" t="s">
        <v>8</v>
      </c>
      <c r="D741" s="6" t="s">
        <v>8</v>
      </c>
      <c r="E741" s="6" t="s">
        <v>3268</v>
      </c>
      <c r="F741" s="6" t="s">
        <v>3269</v>
      </c>
      <c r="G741" s="6" t="s">
        <v>5267</v>
      </c>
      <c r="H741" s="6" t="s">
        <v>3972</v>
      </c>
      <c r="I741" s="6" t="s">
        <v>5427</v>
      </c>
      <c r="J741" s="6" t="s">
        <v>5</v>
      </c>
      <c r="K741" s="7">
        <v>0</v>
      </c>
      <c r="L741" s="7">
        <f>IFERROR(VLOOKUP(SiscoTable[[#This Row],[Código]],Hoja2!A:B,2,0)*SiscoTable[[#This Row],[Provta(Uns)]],0)</f>
        <v>0</v>
      </c>
      <c r="M741" s="7">
        <v>0</v>
      </c>
      <c r="N741" s="7">
        <v>0</v>
      </c>
      <c r="O741" s="7">
        <f>IFERROR(VLOOKUP(SiscoTable[[#This Row],[Código]],Hoja2!A:B,2,0)*SiscoTable[[#This Row],[Stock_actual]],0)</f>
        <v>0</v>
      </c>
      <c r="P741" s="6" t="s">
        <v>7</v>
      </c>
      <c r="Q741" s="7">
        <v>0</v>
      </c>
      <c r="R741" s="7">
        <v>0</v>
      </c>
      <c r="S741" s="7" t="s">
        <v>11928</v>
      </c>
      <c r="BI741"/>
      <c r="BJ741"/>
    </row>
    <row r="742" spans="2:62" x14ac:dyDescent="0.4">
      <c r="B742" s="1">
        <v>10975</v>
      </c>
      <c r="C742" s="6" t="s">
        <v>8</v>
      </c>
      <c r="D742" s="6" t="s">
        <v>8</v>
      </c>
      <c r="E742" s="6" t="s">
        <v>3268</v>
      </c>
      <c r="F742" s="6" t="s">
        <v>3269</v>
      </c>
      <c r="G742" s="6" t="s">
        <v>5267</v>
      </c>
      <c r="H742" s="6" t="s">
        <v>3972</v>
      </c>
      <c r="I742" s="6" t="s">
        <v>5428</v>
      </c>
      <c r="J742" s="6" t="s">
        <v>5</v>
      </c>
      <c r="K742" s="7">
        <v>1.83</v>
      </c>
      <c r="L742" s="7">
        <f>IFERROR(VLOOKUP(SiscoTable[[#This Row],[Código]],Hoja2!A:B,2,0)*SiscoTable[[#This Row],[Provta(Uns)]],0)</f>
        <v>9.15</v>
      </c>
      <c r="M742" s="7">
        <v>0</v>
      </c>
      <c r="N742" s="7">
        <v>8</v>
      </c>
      <c r="O742" s="7">
        <f>IFERROR(VLOOKUP(SiscoTable[[#This Row],[Código]],Hoja2!A:B,2,0)*SiscoTable[[#This Row],[Stock_actual]],0)</f>
        <v>40</v>
      </c>
      <c r="P742" s="6" t="s">
        <v>522</v>
      </c>
      <c r="Q742" s="7">
        <v>2</v>
      </c>
      <c r="R742" s="7">
        <v>0</v>
      </c>
      <c r="S742" s="7" t="s">
        <v>11928</v>
      </c>
      <c r="BI742"/>
      <c r="BJ742"/>
    </row>
    <row r="743" spans="2:62" x14ac:dyDescent="0.4">
      <c r="B743" s="1">
        <v>10976</v>
      </c>
      <c r="C743" s="6" t="s">
        <v>8</v>
      </c>
      <c r="D743" s="6" t="s">
        <v>8</v>
      </c>
      <c r="E743" s="6" t="s">
        <v>3268</v>
      </c>
      <c r="F743" s="6" t="s">
        <v>3269</v>
      </c>
      <c r="G743" s="6" t="s">
        <v>5267</v>
      </c>
      <c r="H743" s="6" t="s">
        <v>3972</v>
      </c>
      <c r="I743" s="6" t="s">
        <v>5429</v>
      </c>
      <c r="J743" s="6" t="s">
        <v>5</v>
      </c>
      <c r="K743" s="7">
        <v>0</v>
      </c>
      <c r="L743" s="7">
        <f>IFERROR(VLOOKUP(SiscoTable[[#This Row],[Código]],Hoja2!A:B,2,0)*SiscoTable[[#This Row],[Provta(Uns)]],0)</f>
        <v>0</v>
      </c>
      <c r="M743" s="7">
        <v>0</v>
      </c>
      <c r="N743" s="7">
        <v>0</v>
      </c>
      <c r="O743" s="7">
        <f>IFERROR(VLOOKUP(SiscoTable[[#This Row],[Código]],Hoja2!A:B,2,0)*SiscoTable[[#This Row],[Stock_actual]],0)</f>
        <v>0</v>
      </c>
      <c r="P743" s="6" t="s">
        <v>7</v>
      </c>
      <c r="Q743" s="7">
        <v>0</v>
      </c>
      <c r="R743" s="7">
        <v>0</v>
      </c>
      <c r="S743" s="7" t="s">
        <v>11928</v>
      </c>
      <c r="BI743"/>
      <c r="BJ743"/>
    </row>
    <row r="744" spans="2:62" x14ac:dyDescent="0.4">
      <c r="B744" s="1">
        <v>10977</v>
      </c>
      <c r="C744" s="6" t="s">
        <v>8</v>
      </c>
      <c r="D744" s="6" t="s">
        <v>8</v>
      </c>
      <c r="E744" s="6" t="s">
        <v>3268</v>
      </c>
      <c r="F744" s="6" t="s">
        <v>3269</v>
      </c>
      <c r="G744" s="6" t="s">
        <v>3773</v>
      </c>
      <c r="H744" s="6" t="s">
        <v>3972</v>
      </c>
      <c r="I744" s="6" t="s">
        <v>3971</v>
      </c>
      <c r="J744" s="6" t="s">
        <v>5</v>
      </c>
      <c r="K744" s="7">
        <v>0</v>
      </c>
      <c r="L744" s="7">
        <f>IFERROR(VLOOKUP(SiscoTable[[#This Row],[Código]],Hoja2!A:B,2,0)*SiscoTable[[#This Row],[Provta(Uns)]],0)</f>
        <v>0</v>
      </c>
      <c r="M744" s="7">
        <v>0</v>
      </c>
      <c r="N744" s="7">
        <v>0</v>
      </c>
      <c r="O744" s="7">
        <f>IFERROR(VLOOKUP(SiscoTable[[#This Row],[Código]],Hoja2!A:B,2,0)*SiscoTable[[#This Row],[Stock_actual]],0)</f>
        <v>0</v>
      </c>
      <c r="P744" s="6" t="s">
        <v>7</v>
      </c>
      <c r="Q744" s="7">
        <v>0</v>
      </c>
      <c r="R744" s="7">
        <v>0</v>
      </c>
      <c r="S744" s="7" t="s">
        <v>11928</v>
      </c>
      <c r="BI744"/>
      <c r="BJ744"/>
    </row>
    <row r="745" spans="2:62" x14ac:dyDescent="0.4">
      <c r="B745" s="1">
        <v>10979</v>
      </c>
      <c r="C745" s="6" t="s">
        <v>8</v>
      </c>
      <c r="D745" s="6" t="s">
        <v>8</v>
      </c>
      <c r="E745" s="6" t="s">
        <v>3268</v>
      </c>
      <c r="F745" s="6" t="s">
        <v>7815</v>
      </c>
      <c r="G745" s="6" t="s">
        <v>8044</v>
      </c>
      <c r="H745" s="6" t="s">
        <v>3972</v>
      </c>
      <c r="I745" s="6" t="s">
        <v>8050</v>
      </c>
      <c r="J745" s="6" t="s">
        <v>5</v>
      </c>
      <c r="K745" s="7">
        <v>0</v>
      </c>
      <c r="L745" s="7">
        <f>IFERROR(VLOOKUP(SiscoTable[[#This Row],[Código]],Hoja2!A:B,2,0)*SiscoTable[[#This Row],[Provta(Uns)]],0)</f>
        <v>0</v>
      </c>
      <c r="M745" s="7">
        <v>0</v>
      </c>
      <c r="N745" s="7">
        <v>0</v>
      </c>
      <c r="O745" s="7">
        <f>IFERROR(VLOOKUP(SiscoTable[[#This Row],[Código]],Hoja2!A:B,2,0)*SiscoTable[[#This Row],[Stock_actual]],0)</f>
        <v>0</v>
      </c>
      <c r="P745" s="6" t="s">
        <v>7</v>
      </c>
      <c r="Q745" s="7">
        <v>0</v>
      </c>
      <c r="R745" s="7">
        <v>0</v>
      </c>
      <c r="S745" s="7" t="s">
        <v>11927</v>
      </c>
      <c r="BI745"/>
      <c r="BJ745"/>
    </row>
    <row r="746" spans="2:62" x14ac:dyDescent="0.4">
      <c r="B746" s="1">
        <v>10981</v>
      </c>
      <c r="C746" s="6" t="s">
        <v>8</v>
      </c>
      <c r="D746" s="6" t="s">
        <v>8</v>
      </c>
      <c r="E746" s="6" t="s">
        <v>3268</v>
      </c>
      <c r="F746" s="6" t="s">
        <v>3269</v>
      </c>
      <c r="G746" s="6" t="s">
        <v>5267</v>
      </c>
      <c r="H746" s="6" t="s">
        <v>3972</v>
      </c>
      <c r="I746" s="6" t="s">
        <v>5457</v>
      </c>
      <c r="J746" s="6" t="s">
        <v>5</v>
      </c>
      <c r="K746" s="7">
        <v>0.17</v>
      </c>
      <c r="L746" s="7">
        <f>IFERROR(VLOOKUP(SiscoTable[[#This Row],[Código]],Hoja2!A:B,2,0)*SiscoTable[[#This Row],[Provta(Uns)]],0)</f>
        <v>0.96900000000000008</v>
      </c>
      <c r="M746" s="7">
        <v>0</v>
      </c>
      <c r="N746" s="7">
        <v>1</v>
      </c>
      <c r="O746" s="7">
        <f>IFERROR(VLOOKUP(SiscoTable[[#This Row],[Código]],Hoja2!A:B,2,0)*SiscoTable[[#This Row],[Stock_actual]],0)</f>
        <v>5.7</v>
      </c>
      <c r="P746" s="6" t="s">
        <v>630</v>
      </c>
      <c r="Q746" s="7">
        <v>0</v>
      </c>
      <c r="R746" s="7">
        <v>0</v>
      </c>
      <c r="S746" s="7" t="s">
        <v>11928</v>
      </c>
      <c r="BI746"/>
      <c r="BJ746"/>
    </row>
    <row r="747" spans="2:62" x14ac:dyDescent="0.4">
      <c r="B747" s="1">
        <v>10982</v>
      </c>
      <c r="C747" s="6" t="s">
        <v>30</v>
      </c>
      <c r="D747" s="6" t="s">
        <v>25</v>
      </c>
      <c r="E747" s="6" t="s">
        <v>3268</v>
      </c>
      <c r="F747" s="6" t="s">
        <v>3269</v>
      </c>
      <c r="G747" s="6" t="s">
        <v>5267</v>
      </c>
      <c r="H747" s="6" t="s">
        <v>3872</v>
      </c>
      <c r="I747" s="6" t="s">
        <v>5330</v>
      </c>
      <c r="J747" s="6" t="s">
        <v>5</v>
      </c>
      <c r="K747" s="7">
        <v>32.33</v>
      </c>
      <c r="L747" s="7">
        <f>IFERROR(VLOOKUP(SiscoTable[[#This Row],[Código]],Hoja2!A:B,2,0)*SiscoTable[[#This Row],[Provta(Uns)]],0)</f>
        <v>48.494999999999997</v>
      </c>
      <c r="M747" s="7">
        <v>72</v>
      </c>
      <c r="N747" s="7">
        <v>2</v>
      </c>
      <c r="O747" s="7">
        <f>IFERROR(VLOOKUP(SiscoTable[[#This Row],[Código]],Hoja2!A:B,2,0)*SiscoTable[[#This Row],[Stock_actual]],0)</f>
        <v>3</v>
      </c>
      <c r="P747" s="6" t="s">
        <v>80</v>
      </c>
      <c r="Q747" s="7">
        <v>36</v>
      </c>
      <c r="R747" s="7">
        <v>0</v>
      </c>
      <c r="S747" s="7" t="s">
        <v>11928</v>
      </c>
      <c r="BI747"/>
      <c r="BJ747"/>
    </row>
    <row r="748" spans="2:62" x14ac:dyDescent="0.4">
      <c r="B748" s="1">
        <v>10983</v>
      </c>
      <c r="C748" s="6" t="s">
        <v>8</v>
      </c>
      <c r="D748" s="6" t="s">
        <v>8</v>
      </c>
      <c r="E748" s="6" t="s">
        <v>3268</v>
      </c>
      <c r="F748" s="6" t="s">
        <v>3269</v>
      </c>
      <c r="G748" s="6" t="s">
        <v>5267</v>
      </c>
      <c r="H748" s="6" t="s">
        <v>3872</v>
      </c>
      <c r="I748" s="6" t="s">
        <v>5430</v>
      </c>
      <c r="J748" s="6" t="s">
        <v>496</v>
      </c>
      <c r="K748" s="7">
        <v>0</v>
      </c>
      <c r="L748" s="7">
        <f>IFERROR(VLOOKUP(SiscoTable[[#This Row],[Código]],Hoja2!A:B,2,0)*SiscoTable[[#This Row],[Provta(Uns)]],0)</f>
        <v>0</v>
      </c>
      <c r="M748" s="7">
        <v>0</v>
      </c>
      <c r="N748" s="7">
        <v>0</v>
      </c>
      <c r="O748" s="7">
        <f>IFERROR(VLOOKUP(SiscoTable[[#This Row],[Código]],Hoja2!A:B,2,0)*SiscoTable[[#This Row],[Stock_actual]],0)</f>
        <v>0</v>
      </c>
      <c r="P748" s="6" t="s">
        <v>7</v>
      </c>
      <c r="Q748" s="7">
        <v>0</v>
      </c>
      <c r="R748" s="7">
        <v>0</v>
      </c>
      <c r="S748" s="7" t="s">
        <v>11928</v>
      </c>
      <c r="BI748"/>
      <c r="BJ748"/>
    </row>
    <row r="749" spans="2:62" x14ac:dyDescent="0.4">
      <c r="B749" s="1">
        <v>10984</v>
      </c>
      <c r="C749" s="6" t="s">
        <v>30</v>
      </c>
      <c r="D749" s="6" t="s">
        <v>30</v>
      </c>
      <c r="E749" s="6" t="s">
        <v>3268</v>
      </c>
      <c r="F749" s="6" t="s">
        <v>3269</v>
      </c>
      <c r="G749" s="6" t="s">
        <v>5267</v>
      </c>
      <c r="H749" s="6" t="s">
        <v>3872</v>
      </c>
      <c r="I749" s="6" t="s">
        <v>5331</v>
      </c>
      <c r="J749" s="6" t="s">
        <v>5</v>
      </c>
      <c r="K749" s="7">
        <v>15.5</v>
      </c>
      <c r="L749" s="7">
        <f>IFERROR(VLOOKUP(SiscoTable[[#This Row],[Código]],Hoja2!A:B,2,0)*SiscoTable[[#This Row],[Provta(Uns)]],0)</f>
        <v>100.75</v>
      </c>
      <c r="M749" s="7">
        <v>0</v>
      </c>
      <c r="N749" s="7">
        <v>15</v>
      </c>
      <c r="O749" s="7">
        <f>IFERROR(VLOOKUP(SiscoTable[[#This Row],[Código]],Hoja2!A:B,2,0)*SiscoTable[[#This Row],[Stock_actual]],0)</f>
        <v>97.5</v>
      </c>
      <c r="P749" s="6" t="s">
        <v>252</v>
      </c>
      <c r="Q749" s="7">
        <v>17</v>
      </c>
      <c r="R749" s="7">
        <v>31.28</v>
      </c>
      <c r="S749" s="7" t="s">
        <v>11928</v>
      </c>
      <c r="BI749"/>
      <c r="BJ749"/>
    </row>
    <row r="750" spans="2:62" x14ac:dyDescent="0.4">
      <c r="B750" s="1">
        <v>10985</v>
      </c>
      <c r="C750" s="6" t="s">
        <v>30</v>
      </c>
      <c r="D750" s="6" t="s">
        <v>30</v>
      </c>
      <c r="E750" s="6" t="s">
        <v>3268</v>
      </c>
      <c r="F750" s="6" t="s">
        <v>3269</v>
      </c>
      <c r="G750" s="6" t="s">
        <v>5267</v>
      </c>
      <c r="H750" s="6" t="s">
        <v>3872</v>
      </c>
      <c r="I750" s="6" t="s">
        <v>5332</v>
      </c>
      <c r="J750" s="6" t="s">
        <v>5</v>
      </c>
      <c r="K750" s="7">
        <v>15.33</v>
      </c>
      <c r="L750" s="7">
        <f>IFERROR(VLOOKUP(SiscoTable[[#This Row],[Código]],Hoja2!A:B,2,0)*SiscoTable[[#This Row],[Provta(Uns)]],0)</f>
        <v>68.984999999999999</v>
      </c>
      <c r="M750" s="7">
        <v>0</v>
      </c>
      <c r="N750" s="7">
        <v>39</v>
      </c>
      <c r="O750" s="7">
        <f>IFERROR(VLOOKUP(SiscoTable[[#This Row],[Código]],Hoja2!A:B,2,0)*SiscoTable[[#This Row],[Stock_actual]],0)</f>
        <v>175.5</v>
      </c>
      <c r="P750" s="6" t="s">
        <v>537</v>
      </c>
      <c r="Q750" s="7">
        <v>17</v>
      </c>
      <c r="R750" s="7">
        <v>0</v>
      </c>
      <c r="S750" s="7" t="s">
        <v>11928</v>
      </c>
      <c r="BI750"/>
      <c r="BJ750"/>
    </row>
    <row r="751" spans="2:62" x14ac:dyDescent="0.4">
      <c r="B751" s="1">
        <v>10986</v>
      </c>
      <c r="C751" s="6" t="s">
        <v>30</v>
      </c>
      <c r="D751" s="6" t="s">
        <v>25</v>
      </c>
      <c r="E751" s="6" t="s">
        <v>3268</v>
      </c>
      <c r="F751" s="6" t="s">
        <v>3269</v>
      </c>
      <c r="G751" s="6" t="s">
        <v>5267</v>
      </c>
      <c r="H751" s="6" t="s">
        <v>3872</v>
      </c>
      <c r="I751" s="6" t="s">
        <v>5333</v>
      </c>
      <c r="J751" s="6" t="s">
        <v>5</v>
      </c>
      <c r="K751" s="7">
        <v>39.17</v>
      </c>
      <c r="L751" s="7">
        <f>IFERROR(VLOOKUP(SiscoTable[[#This Row],[Código]],Hoja2!A:B,2,0)*SiscoTable[[#This Row],[Provta(Uns)]],0)</f>
        <v>74.423000000000002</v>
      </c>
      <c r="M751" s="7">
        <v>72</v>
      </c>
      <c r="N751" s="7">
        <v>1</v>
      </c>
      <c r="O751" s="7">
        <f>IFERROR(VLOOKUP(SiscoTable[[#This Row],[Código]],Hoja2!A:B,2,0)*SiscoTable[[#This Row],[Stock_actual]],0)</f>
        <v>1.9</v>
      </c>
      <c r="P751" s="6" t="s">
        <v>24</v>
      </c>
      <c r="Q751" s="7">
        <v>43</v>
      </c>
      <c r="R751" s="7">
        <v>6.9099999999999966</v>
      </c>
      <c r="S751" s="7" t="s">
        <v>11928</v>
      </c>
      <c r="BI751"/>
      <c r="BJ751"/>
    </row>
    <row r="752" spans="2:62" x14ac:dyDescent="0.4">
      <c r="B752" s="1">
        <v>10988</v>
      </c>
      <c r="C752" s="6" t="s">
        <v>25</v>
      </c>
      <c r="D752" s="6" t="s">
        <v>25</v>
      </c>
      <c r="E752" s="6" t="s">
        <v>3268</v>
      </c>
      <c r="F752" s="6" t="s">
        <v>3269</v>
      </c>
      <c r="G752" s="6" t="s">
        <v>5267</v>
      </c>
      <c r="H752" s="6" t="s">
        <v>3872</v>
      </c>
      <c r="I752" s="6" t="s">
        <v>5295</v>
      </c>
      <c r="J752" s="6" t="s">
        <v>5</v>
      </c>
      <c r="K752" s="7">
        <v>37</v>
      </c>
      <c r="L752" s="7">
        <f>IFERROR(VLOOKUP(SiscoTable[[#This Row],[Código]],Hoja2!A:B,2,0)*SiscoTable[[#This Row],[Provta(Uns)]],0)</f>
        <v>255.3</v>
      </c>
      <c r="M752" s="7">
        <v>36</v>
      </c>
      <c r="N752" s="7">
        <v>18</v>
      </c>
      <c r="O752" s="7">
        <f>IFERROR(VLOOKUP(SiscoTable[[#This Row],[Código]],Hoja2!A:B,2,0)*SiscoTable[[#This Row],[Stock_actual]],0)</f>
        <v>124.2</v>
      </c>
      <c r="P752" s="6" t="s">
        <v>112</v>
      </c>
      <c r="Q752" s="7">
        <v>41</v>
      </c>
      <c r="R752" s="7">
        <v>38.25</v>
      </c>
      <c r="S752" s="7" t="s">
        <v>11928</v>
      </c>
      <c r="BI752"/>
      <c r="BJ752"/>
    </row>
    <row r="753" spans="2:62" x14ac:dyDescent="0.4">
      <c r="B753" s="1">
        <v>10989</v>
      </c>
      <c r="C753" s="6" t="s">
        <v>30</v>
      </c>
      <c r="D753" s="6" t="s">
        <v>25</v>
      </c>
      <c r="E753" s="6" t="s">
        <v>3268</v>
      </c>
      <c r="F753" s="6" t="s">
        <v>3269</v>
      </c>
      <c r="G753" s="6" t="s">
        <v>5267</v>
      </c>
      <c r="H753" s="6" t="s">
        <v>3872</v>
      </c>
      <c r="I753" s="6" t="s">
        <v>5334</v>
      </c>
      <c r="J753" s="6" t="s">
        <v>5</v>
      </c>
      <c r="K753" s="7">
        <v>19.170000000000002</v>
      </c>
      <c r="L753" s="7">
        <f>IFERROR(VLOOKUP(SiscoTable[[#This Row],[Código]],Hoja2!A:B,2,0)*SiscoTable[[#This Row],[Provta(Uns)]],0)</f>
        <v>93.933000000000021</v>
      </c>
      <c r="M753" s="7">
        <v>0</v>
      </c>
      <c r="N753" s="7">
        <v>29</v>
      </c>
      <c r="O753" s="7">
        <f>IFERROR(VLOOKUP(SiscoTable[[#This Row],[Código]],Hoja2!A:B,2,0)*SiscoTable[[#This Row],[Stock_actual]],0)</f>
        <v>142.10000000000002</v>
      </c>
      <c r="P753" s="6" t="s">
        <v>220</v>
      </c>
      <c r="Q753" s="7">
        <v>21</v>
      </c>
      <c r="R753" s="7">
        <v>0</v>
      </c>
      <c r="S753" s="7" t="s">
        <v>11928</v>
      </c>
      <c r="BI753"/>
      <c r="BJ753"/>
    </row>
    <row r="754" spans="2:62" x14ac:dyDescent="0.4">
      <c r="B754" s="1">
        <v>10990</v>
      </c>
      <c r="C754" s="6" t="s">
        <v>25</v>
      </c>
      <c r="D754" s="6" t="s">
        <v>30</v>
      </c>
      <c r="E754" s="6" t="s">
        <v>3268</v>
      </c>
      <c r="F754" s="6" t="s">
        <v>3269</v>
      </c>
      <c r="G754" s="6" t="s">
        <v>5267</v>
      </c>
      <c r="H754" s="6" t="s">
        <v>3872</v>
      </c>
      <c r="I754" s="6" t="s">
        <v>5296</v>
      </c>
      <c r="J754" s="6" t="s">
        <v>5</v>
      </c>
      <c r="K754" s="7">
        <v>14.67</v>
      </c>
      <c r="L754" s="7">
        <f>IFERROR(VLOOKUP(SiscoTable[[#This Row],[Código]],Hoja2!A:B,2,0)*SiscoTable[[#This Row],[Provta(Uns)]],0)</f>
        <v>159.90299999999999</v>
      </c>
      <c r="M754" s="7">
        <v>24</v>
      </c>
      <c r="N754" s="7">
        <v>14</v>
      </c>
      <c r="O754" s="7">
        <f>IFERROR(VLOOKUP(SiscoTable[[#This Row],[Código]],Hoja2!A:B,2,0)*SiscoTable[[#This Row],[Stock_actual]],0)</f>
        <v>152.6</v>
      </c>
      <c r="P754" s="6" t="s">
        <v>252</v>
      </c>
      <c r="Q754" s="7">
        <v>16</v>
      </c>
      <c r="R754" s="7">
        <v>5.6099999999999994</v>
      </c>
      <c r="S754" s="7" t="s">
        <v>11928</v>
      </c>
      <c r="BI754"/>
      <c r="BJ754"/>
    </row>
    <row r="755" spans="2:62" x14ac:dyDescent="0.4">
      <c r="B755" s="1">
        <v>10991</v>
      </c>
      <c r="C755" s="6" t="s">
        <v>30</v>
      </c>
      <c r="D755" s="6" t="s">
        <v>30</v>
      </c>
      <c r="E755" s="6" t="s">
        <v>3268</v>
      </c>
      <c r="F755" s="6" t="s">
        <v>3269</v>
      </c>
      <c r="G755" s="6" t="s">
        <v>5267</v>
      </c>
      <c r="H755" s="6" t="s">
        <v>3872</v>
      </c>
      <c r="I755" s="6" t="s">
        <v>5335</v>
      </c>
      <c r="J755" s="6" t="s">
        <v>5</v>
      </c>
      <c r="K755" s="7">
        <v>14</v>
      </c>
      <c r="L755" s="7">
        <f>IFERROR(VLOOKUP(SiscoTable[[#This Row],[Código]],Hoja2!A:B,2,0)*SiscoTable[[#This Row],[Provta(Uns)]],0)</f>
        <v>124.60000000000001</v>
      </c>
      <c r="M755" s="7">
        <v>0</v>
      </c>
      <c r="N755" s="7">
        <v>20</v>
      </c>
      <c r="O755" s="7">
        <f>IFERROR(VLOOKUP(SiscoTable[[#This Row],[Código]],Hoja2!A:B,2,0)*SiscoTable[[#This Row],[Stock_actual]],0)</f>
        <v>178</v>
      </c>
      <c r="P755" s="6" t="s">
        <v>558</v>
      </c>
      <c r="Q755" s="7">
        <v>16</v>
      </c>
      <c r="R755" s="7">
        <v>0</v>
      </c>
      <c r="S755" s="7" t="s">
        <v>11928</v>
      </c>
      <c r="BI755"/>
      <c r="BJ755"/>
    </row>
    <row r="756" spans="2:62" x14ac:dyDescent="0.4">
      <c r="B756" s="1">
        <v>10993</v>
      </c>
      <c r="C756" s="6" t="s">
        <v>8</v>
      </c>
      <c r="D756" s="6" t="s">
        <v>8</v>
      </c>
      <c r="E756" s="6" t="s">
        <v>3268</v>
      </c>
      <c r="F756" s="6" t="s">
        <v>3269</v>
      </c>
      <c r="G756" s="6" t="s">
        <v>5267</v>
      </c>
      <c r="H756" s="6" t="s">
        <v>3872</v>
      </c>
      <c r="I756" s="6" t="s">
        <v>5431</v>
      </c>
      <c r="J756" s="6" t="s">
        <v>496</v>
      </c>
      <c r="K756" s="7">
        <v>0</v>
      </c>
      <c r="L756" s="7">
        <f>IFERROR(VLOOKUP(SiscoTable[[#This Row],[Código]],Hoja2!A:B,2,0)*SiscoTable[[#This Row],[Provta(Uns)]],0)</f>
        <v>0</v>
      </c>
      <c r="M756" s="7">
        <v>0</v>
      </c>
      <c r="N756" s="7">
        <v>0</v>
      </c>
      <c r="O756" s="7">
        <f>IFERROR(VLOOKUP(SiscoTable[[#This Row],[Código]],Hoja2!A:B,2,0)*SiscoTable[[#This Row],[Stock_actual]],0)</f>
        <v>0</v>
      </c>
      <c r="P756" s="6" t="s">
        <v>7</v>
      </c>
      <c r="Q756" s="7">
        <v>0</v>
      </c>
      <c r="R756" s="7">
        <v>0</v>
      </c>
      <c r="S756" s="7" t="s">
        <v>11928</v>
      </c>
      <c r="BI756"/>
      <c r="BJ756"/>
    </row>
    <row r="757" spans="2:62" x14ac:dyDescent="0.4">
      <c r="B757" s="1">
        <v>10994</v>
      </c>
      <c r="C757" s="6" t="s">
        <v>8</v>
      </c>
      <c r="D757" s="6" t="s">
        <v>8</v>
      </c>
      <c r="E757" s="6" t="s">
        <v>3268</v>
      </c>
      <c r="F757" s="6" t="s">
        <v>3269</v>
      </c>
      <c r="G757" s="6" t="s">
        <v>3773</v>
      </c>
      <c r="H757" s="6" t="s">
        <v>3872</v>
      </c>
      <c r="I757" s="6" t="s">
        <v>3973</v>
      </c>
      <c r="J757" s="6" t="s">
        <v>5</v>
      </c>
      <c r="K757" s="7">
        <v>0</v>
      </c>
      <c r="L757" s="7">
        <f>IFERROR(VLOOKUP(SiscoTable[[#This Row],[Código]],Hoja2!A:B,2,0)*SiscoTable[[#This Row],[Provta(Uns)]],0)</f>
        <v>0</v>
      </c>
      <c r="M757" s="7">
        <v>0</v>
      </c>
      <c r="N757" s="7">
        <v>0</v>
      </c>
      <c r="O757" s="7">
        <f>IFERROR(VLOOKUP(SiscoTable[[#This Row],[Código]],Hoja2!A:B,2,0)*SiscoTable[[#This Row],[Stock_actual]],0)</f>
        <v>0</v>
      </c>
      <c r="P757" s="6" t="s">
        <v>7</v>
      </c>
      <c r="Q757" s="7">
        <v>0</v>
      </c>
      <c r="R757" s="7">
        <v>0</v>
      </c>
      <c r="S757" s="7" t="s">
        <v>11928</v>
      </c>
      <c r="BI757"/>
      <c r="BJ757"/>
    </row>
    <row r="758" spans="2:62" x14ac:dyDescent="0.4">
      <c r="B758" s="1">
        <v>10995</v>
      </c>
      <c r="C758" s="6" t="s">
        <v>30</v>
      </c>
      <c r="D758" s="6" t="s">
        <v>30</v>
      </c>
      <c r="E758" s="6" t="s">
        <v>3268</v>
      </c>
      <c r="F758" s="6" t="s">
        <v>3269</v>
      </c>
      <c r="G758" s="6" t="s">
        <v>5267</v>
      </c>
      <c r="H758" s="6" t="s">
        <v>3872</v>
      </c>
      <c r="I758" s="6" t="s">
        <v>5336</v>
      </c>
      <c r="J758" s="6" t="s">
        <v>5</v>
      </c>
      <c r="K758" s="7">
        <v>6.67</v>
      </c>
      <c r="L758" s="7">
        <f>IFERROR(VLOOKUP(SiscoTable[[#This Row],[Código]],Hoja2!A:B,2,0)*SiscoTable[[#This Row],[Provta(Uns)]],0)</f>
        <v>64.031999999999996</v>
      </c>
      <c r="M758" s="7">
        <v>0</v>
      </c>
      <c r="N758" s="7">
        <v>36</v>
      </c>
      <c r="O758" s="7">
        <f>IFERROR(VLOOKUP(SiscoTable[[#This Row],[Código]],Hoja2!A:B,2,0)*SiscoTable[[#This Row],[Stock_actual]],0)</f>
        <v>345.59999999999997</v>
      </c>
      <c r="P758" s="6" t="s">
        <v>5337</v>
      </c>
      <c r="Q758" s="7">
        <v>7</v>
      </c>
      <c r="R758" s="7">
        <v>0</v>
      </c>
      <c r="S758" s="7" t="s">
        <v>11928</v>
      </c>
      <c r="BI758"/>
      <c r="BJ758"/>
    </row>
    <row r="759" spans="2:62" x14ac:dyDescent="0.4">
      <c r="B759" s="1">
        <v>10996</v>
      </c>
      <c r="C759" s="6" t="s">
        <v>30</v>
      </c>
      <c r="D759" s="6" t="s">
        <v>30</v>
      </c>
      <c r="E759" s="6" t="s">
        <v>3268</v>
      </c>
      <c r="F759" s="6" t="s">
        <v>3269</v>
      </c>
      <c r="G759" s="6" t="s">
        <v>3270</v>
      </c>
      <c r="H759" s="6" t="s">
        <v>3274</v>
      </c>
      <c r="I759" s="6" t="s">
        <v>3307</v>
      </c>
      <c r="J759" s="6" t="s">
        <v>496</v>
      </c>
      <c r="K759" s="7">
        <v>10.17</v>
      </c>
      <c r="L759" s="7">
        <f>IFERROR(VLOOKUP(SiscoTable[[#This Row],[Código]],Hoja2!A:B,2,0)*SiscoTable[[#This Row],[Provta(Uns)]],0)</f>
        <v>71.19</v>
      </c>
      <c r="M759" s="7">
        <v>24</v>
      </c>
      <c r="N759" s="7">
        <v>24</v>
      </c>
      <c r="O759" s="7">
        <f>IFERROR(VLOOKUP(SiscoTable[[#This Row],[Código]],Hoja2!A:B,2,0)*SiscoTable[[#This Row],[Stock_actual]],0)</f>
        <v>168</v>
      </c>
      <c r="P759" s="6" t="s">
        <v>1751</v>
      </c>
      <c r="Q759" s="7">
        <v>11</v>
      </c>
      <c r="R759" s="7">
        <v>0</v>
      </c>
      <c r="S759" s="7" t="s">
        <v>11927</v>
      </c>
      <c r="BI759"/>
      <c r="BJ759"/>
    </row>
    <row r="760" spans="2:62" x14ac:dyDescent="0.4">
      <c r="B760" s="1">
        <v>10997</v>
      </c>
      <c r="C760" s="6" t="s">
        <v>30</v>
      </c>
      <c r="D760" s="6" t="s">
        <v>8</v>
      </c>
      <c r="E760" s="6" t="s">
        <v>3268</v>
      </c>
      <c r="F760" s="6" t="s">
        <v>3269</v>
      </c>
      <c r="G760" s="6" t="s">
        <v>3270</v>
      </c>
      <c r="H760" s="6" t="s">
        <v>3274</v>
      </c>
      <c r="I760" s="6" t="s">
        <v>3308</v>
      </c>
      <c r="J760" s="6" t="s">
        <v>496</v>
      </c>
      <c r="K760" s="7">
        <v>4</v>
      </c>
      <c r="L760" s="7">
        <f>IFERROR(VLOOKUP(SiscoTable[[#This Row],[Código]],Hoja2!A:B,2,0)*SiscoTable[[#This Row],[Provta(Uns)]],0)</f>
        <v>71.599999999999994</v>
      </c>
      <c r="M760" s="7">
        <v>0</v>
      </c>
      <c r="N760" s="7">
        <v>8</v>
      </c>
      <c r="O760" s="7">
        <f>IFERROR(VLOOKUP(SiscoTable[[#This Row],[Código]],Hoja2!A:B,2,0)*SiscoTable[[#This Row],[Stock_actual]],0)</f>
        <v>143.19999999999999</v>
      </c>
      <c r="P760" s="6" t="s">
        <v>242</v>
      </c>
      <c r="Q760" s="7">
        <v>4</v>
      </c>
      <c r="R760" s="7">
        <v>0</v>
      </c>
      <c r="S760" s="7" t="s">
        <v>11927</v>
      </c>
      <c r="BI760"/>
      <c r="BJ760"/>
    </row>
    <row r="761" spans="2:62" x14ac:dyDescent="0.4">
      <c r="B761" s="1">
        <v>10998</v>
      </c>
      <c r="C761" s="6" t="s">
        <v>25</v>
      </c>
      <c r="D761" s="6" t="s">
        <v>8</v>
      </c>
      <c r="E761" s="6" t="s">
        <v>3268</v>
      </c>
      <c r="F761" s="6" t="s">
        <v>3269</v>
      </c>
      <c r="G761" s="6" t="s">
        <v>3270</v>
      </c>
      <c r="H761" s="6" t="s">
        <v>3274</v>
      </c>
      <c r="I761" s="6" t="s">
        <v>3273</v>
      </c>
      <c r="J761" s="6" t="s">
        <v>496</v>
      </c>
      <c r="K761" s="7">
        <v>2</v>
      </c>
      <c r="L761" s="7">
        <f>IFERROR(VLOOKUP(SiscoTable[[#This Row],[Código]],Hoja2!A:B,2,0)*SiscoTable[[#This Row],[Provta(Uns)]],0)</f>
        <v>50</v>
      </c>
      <c r="M761" s="7">
        <v>0</v>
      </c>
      <c r="N761" s="7">
        <v>18</v>
      </c>
      <c r="O761" s="7">
        <f>IFERROR(VLOOKUP(SiscoTable[[#This Row],[Código]],Hoja2!A:B,2,0)*SiscoTable[[#This Row],[Stock_actual]],0)</f>
        <v>450</v>
      </c>
      <c r="P761" s="6" t="s">
        <v>1532</v>
      </c>
      <c r="Q761" s="7">
        <v>2</v>
      </c>
      <c r="R761" s="7">
        <v>0</v>
      </c>
      <c r="S761" s="7" t="s">
        <v>11927</v>
      </c>
      <c r="BI761"/>
      <c r="BJ761"/>
    </row>
    <row r="762" spans="2:62" x14ac:dyDescent="0.4">
      <c r="B762" s="1">
        <v>10999</v>
      </c>
      <c r="C762" s="6" t="s">
        <v>25</v>
      </c>
      <c r="D762" s="6" t="s">
        <v>30</v>
      </c>
      <c r="E762" s="6" t="s">
        <v>3268</v>
      </c>
      <c r="F762" s="6" t="s">
        <v>3269</v>
      </c>
      <c r="G762" s="6" t="s">
        <v>3270</v>
      </c>
      <c r="H762" s="6" t="s">
        <v>3274</v>
      </c>
      <c r="I762" s="6" t="s">
        <v>3275</v>
      </c>
      <c r="J762" s="6" t="s">
        <v>496</v>
      </c>
      <c r="K762" s="7">
        <v>26.33</v>
      </c>
      <c r="L762" s="7">
        <f>IFERROR(VLOOKUP(SiscoTable[[#This Row],[Código]],Hoja2!A:B,2,0)*SiscoTable[[#This Row],[Provta(Uns)]],0)</f>
        <v>305.428</v>
      </c>
      <c r="M762" s="7">
        <v>60</v>
      </c>
      <c r="N762" s="7">
        <v>14</v>
      </c>
      <c r="O762" s="7">
        <f>IFERROR(VLOOKUP(SiscoTable[[#This Row],[Código]],Hoja2!A:B,2,0)*SiscoTable[[#This Row],[Stock_actual]],0)</f>
        <v>162.4</v>
      </c>
      <c r="P762" s="6" t="s">
        <v>810</v>
      </c>
      <c r="Q762" s="7">
        <v>29</v>
      </c>
      <c r="R762" s="7">
        <v>0</v>
      </c>
      <c r="S762" s="7" t="s">
        <v>11927</v>
      </c>
      <c r="BI762"/>
      <c r="BJ762"/>
    </row>
    <row r="763" spans="2:62" x14ac:dyDescent="0.4">
      <c r="B763" s="1">
        <v>11000</v>
      </c>
      <c r="C763" s="6" t="s">
        <v>25</v>
      </c>
      <c r="D763" s="6" t="s">
        <v>30</v>
      </c>
      <c r="E763" s="6" t="s">
        <v>3268</v>
      </c>
      <c r="F763" s="6" t="s">
        <v>3269</v>
      </c>
      <c r="G763" s="6" t="s">
        <v>3270</v>
      </c>
      <c r="H763" s="6" t="s">
        <v>3274</v>
      </c>
      <c r="I763" s="6" t="s">
        <v>3276</v>
      </c>
      <c r="J763" s="6" t="s">
        <v>496</v>
      </c>
      <c r="K763" s="7">
        <v>5.17</v>
      </c>
      <c r="L763" s="7">
        <f>IFERROR(VLOOKUP(SiscoTable[[#This Row],[Código]],Hoja2!A:B,2,0)*SiscoTable[[#This Row],[Provta(Uns)]],0)</f>
        <v>223.86099999999999</v>
      </c>
      <c r="M763" s="7">
        <v>0</v>
      </c>
      <c r="N763" s="7">
        <v>47</v>
      </c>
      <c r="O763" s="7">
        <f>IFERROR(VLOOKUP(SiscoTable[[#This Row],[Código]],Hoja2!A:B,2,0)*SiscoTable[[#This Row],[Stock_actual]],0)</f>
        <v>2035.1</v>
      </c>
      <c r="P763" s="6" t="s">
        <v>2273</v>
      </c>
      <c r="Q763" s="7">
        <v>6</v>
      </c>
      <c r="R763" s="7">
        <v>0</v>
      </c>
      <c r="S763" s="7" t="s">
        <v>11927</v>
      </c>
      <c r="BI763"/>
      <c r="BJ763"/>
    </row>
    <row r="764" spans="2:62" x14ac:dyDescent="0.4">
      <c r="B764" s="1">
        <v>11001</v>
      </c>
      <c r="C764" s="6" t="s">
        <v>25</v>
      </c>
      <c r="D764" s="6" t="s">
        <v>30</v>
      </c>
      <c r="E764" s="6" t="s">
        <v>3268</v>
      </c>
      <c r="F764" s="6" t="s">
        <v>3269</v>
      </c>
      <c r="G764" s="6" t="s">
        <v>3270</v>
      </c>
      <c r="H764" s="6" t="s">
        <v>3274</v>
      </c>
      <c r="I764" s="6" t="s">
        <v>3277</v>
      </c>
      <c r="J764" s="6" t="s">
        <v>5</v>
      </c>
      <c r="K764" s="7">
        <v>11.5</v>
      </c>
      <c r="L764" s="7">
        <f>IFERROR(VLOOKUP(SiscoTable[[#This Row],[Código]],Hoja2!A:B,2,0)*SiscoTable[[#This Row],[Provta(Uns)]],0)</f>
        <v>458.84999999999997</v>
      </c>
      <c r="M764" s="7">
        <v>12</v>
      </c>
      <c r="N764" s="7">
        <v>18</v>
      </c>
      <c r="O764" s="7">
        <f>IFERROR(VLOOKUP(SiscoTable[[#This Row],[Código]],Hoja2!A:B,2,0)*SiscoTable[[#This Row],[Stock_actual]],0)</f>
        <v>718.19999999999993</v>
      </c>
      <c r="P764" s="6" t="s">
        <v>581</v>
      </c>
      <c r="Q764" s="7">
        <v>13</v>
      </c>
      <c r="R764" s="7">
        <v>0</v>
      </c>
      <c r="S764" s="7" t="s">
        <v>11927</v>
      </c>
      <c r="BI764"/>
      <c r="BJ764"/>
    </row>
    <row r="765" spans="2:62" x14ac:dyDescent="0.4">
      <c r="B765" s="1">
        <v>11002</v>
      </c>
      <c r="C765" s="6" t="s">
        <v>30</v>
      </c>
      <c r="D765" s="6" t="s">
        <v>30</v>
      </c>
      <c r="E765" s="6" t="s">
        <v>3268</v>
      </c>
      <c r="F765" s="6" t="s">
        <v>3269</v>
      </c>
      <c r="G765" s="6" t="s">
        <v>3270</v>
      </c>
      <c r="H765" s="6" t="s">
        <v>3274</v>
      </c>
      <c r="I765" s="6" t="s">
        <v>3309</v>
      </c>
      <c r="J765" s="6" t="s">
        <v>5</v>
      </c>
      <c r="K765" s="7">
        <v>10.33</v>
      </c>
      <c r="L765" s="7">
        <f>IFERROR(VLOOKUP(SiscoTable[[#This Row],[Código]],Hoja2!A:B,2,0)*SiscoTable[[#This Row],[Provta(Uns)]],0)</f>
        <v>67.144999999999996</v>
      </c>
      <c r="M765" s="7">
        <v>0</v>
      </c>
      <c r="N765" s="7">
        <v>34</v>
      </c>
      <c r="O765" s="7">
        <f>IFERROR(VLOOKUP(SiscoTable[[#This Row],[Código]],Hoja2!A:B,2,0)*SiscoTable[[#This Row],[Stock_actual]],0)</f>
        <v>221</v>
      </c>
      <c r="P765" s="6" t="s">
        <v>2381</v>
      </c>
      <c r="Q765" s="7">
        <v>11</v>
      </c>
      <c r="R765" s="7">
        <v>0</v>
      </c>
      <c r="S765" s="7" t="s">
        <v>11927</v>
      </c>
      <c r="BI765"/>
      <c r="BJ765"/>
    </row>
    <row r="766" spans="2:62" x14ac:dyDescent="0.4">
      <c r="B766" s="1">
        <v>11003</v>
      </c>
      <c r="C766" s="6" t="s">
        <v>30</v>
      </c>
      <c r="D766" s="6" t="s">
        <v>30</v>
      </c>
      <c r="E766" s="6" t="s">
        <v>3268</v>
      </c>
      <c r="F766" s="6" t="s">
        <v>3269</v>
      </c>
      <c r="G766" s="6" t="s">
        <v>3270</v>
      </c>
      <c r="H766" s="6" t="s">
        <v>3274</v>
      </c>
      <c r="I766" s="6" t="s">
        <v>3310</v>
      </c>
      <c r="J766" s="6" t="s">
        <v>496</v>
      </c>
      <c r="K766" s="7">
        <v>11.83</v>
      </c>
      <c r="L766" s="7">
        <f>IFERROR(VLOOKUP(SiscoTable[[#This Row],[Código]],Hoja2!A:B,2,0)*SiscoTable[[#This Row],[Provta(Uns)]],0)</f>
        <v>130.13</v>
      </c>
      <c r="M766" s="7">
        <v>0</v>
      </c>
      <c r="N766" s="7">
        <v>15</v>
      </c>
      <c r="O766" s="7">
        <f>IFERROR(VLOOKUP(SiscoTable[[#This Row],[Código]],Hoja2!A:B,2,0)*SiscoTable[[#This Row],[Stock_actual]],0)</f>
        <v>165</v>
      </c>
      <c r="P766" s="6" t="s">
        <v>224</v>
      </c>
      <c r="Q766" s="7">
        <v>13</v>
      </c>
      <c r="R766" s="7">
        <v>0</v>
      </c>
      <c r="S766" s="7" t="s">
        <v>11927</v>
      </c>
      <c r="BI766"/>
      <c r="BJ766"/>
    </row>
    <row r="767" spans="2:62" x14ac:dyDescent="0.4">
      <c r="B767" s="1">
        <v>11004</v>
      </c>
      <c r="C767" s="6" t="s">
        <v>30</v>
      </c>
      <c r="D767" s="6" t="s">
        <v>8</v>
      </c>
      <c r="E767" s="6" t="s">
        <v>3268</v>
      </c>
      <c r="F767" s="6" t="s">
        <v>3269</v>
      </c>
      <c r="G767" s="6" t="s">
        <v>3270</v>
      </c>
      <c r="H767" s="6" t="s">
        <v>3274</v>
      </c>
      <c r="I767" s="6" t="s">
        <v>3311</v>
      </c>
      <c r="J767" s="6" t="s">
        <v>496</v>
      </c>
      <c r="K767" s="7">
        <v>3.33</v>
      </c>
      <c r="L767" s="7">
        <f>IFERROR(VLOOKUP(SiscoTable[[#This Row],[Código]],Hoja2!A:B,2,0)*SiscoTable[[#This Row],[Provta(Uns)]],0)</f>
        <v>118.548</v>
      </c>
      <c r="M767" s="7">
        <v>24</v>
      </c>
      <c r="N767" s="7">
        <v>0</v>
      </c>
      <c r="O767" s="7">
        <f>IFERROR(VLOOKUP(SiscoTable[[#This Row],[Código]],Hoja2!A:B,2,0)*SiscoTable[[#This Row],[Stock_actual]],0)</f>
        <v>0</v>
      </c>
      <c r="P767" s="6" t="s">
        <v>7</v>
      </c>
      <c r="Q767" s="7">
        <v>4</v>
      </c>
      <c r="R767" s="7">
        <v>0</v>
      </c>
      <c r="S767" s="7" t="s">
        <v>11927</v>
      </c>
      <c r="BI767"/>
      <c r="BJ767"/>
    </row>
    <row r="768" spans="2:62" x14ac:dyDescent="0.4">
      <c r="B768" s="1">
        <v>11005</v>
      </c>
      <c r="C768" s="6" t="s">
        <v>30</v>
      </c>
      <c r="D768" s="6" t="s">
        <v>8</v>
      </c>
      <c r="E768" s="6" t="s">
        <v>3268</v>
      </c>
      <c r="F768" s="6" t="s">
        <v>3269</v>
      </c>
      <c r="G768" s="6" t="s">
        <v>3270</v>
      </c>
      <c r="H768" s="6" t="s">
        <v>3274</v>
      </c>
      <c r="I768" s="6" t="s">
        <v>3312</v>
      </c>
      <c r="J768" s="6" t="s">
        <v>496</v>
      </c>
      <c r="K768" s="7">
        <v>4.5</v>
      </c>
      <c r="L768" s="7">
        <f>IFERROR(VLOOKUP(SiscoTable[[#This Row],[Código]],Hoja2!A:B,2,0)*SiscoTable[[#This Row],[Provta(Uns)]],0)</f>
        <v>104.85000000000001</v>
      </c>
      <c r="M768" s="7">
        <v>24</v>
      </c>
      <c r="N768" s="7">
        <v>-2</v>
      </c>
      <c r="O768" s="7">
        <f>IFERROR(VLOOKUP(SiscoTable[[#This Row],[Código]],Hoja2!A:B,2,0)*SiscoTable[[#This Row],[Stock_actual]],0)</f>
        <v>-46.6</v>
      </c>
      <c r="P768" s="6" t="s">
        <v>7</v>
      </c>
      <c r="Q768" s="7">
        <v>5</v>
      </c>
      <c r="R768" s="7">
        <v>0</v>
      </c>
      <c r="S768" s="7" t="s">
        <v>11927</v>
      </c>
      <c r="BI768"/>
      <c r="BJ768"/>
    </row>
    <row r="769" spans="2:62" x14ac:dyDescent="0.4">
      <c r="B769" s="1">
        <v>11006</v>
      </c>
      <c r="C769" s="6" t="s">
        <v>8</v>
      </c>
      <c r="D769" s="6" t="s">
        <v>8</v>
      </c>
      <c r="E769" s="6" t="s">
        <v>3268</v>
      </c>
      <c r="F769" s="6" t="s">
        <v>3269</v>
      </c>
      <c r="G769" s="6" t="s">
        <v>3270</v>
      </c>
      <c r="H769" s="6" t="s">
        <v>3274</v>
      </c>
      <c r="I769" s="6" t="s">
        <v>3351</v>
      </c>
      <c r="J769" s="6" t="s">
        <v>5</v>
      </c>
      <c r="K769" s="7">
        <v>5.17</v>
      </c>
      <c r="L769" s="7">
        <f>IFERROR(VLOOKUP(SiscoTable[[#This Row],[Código]],Hoja2!A:B,2,0)*SiscoTable[[#This Row],[Provta(Uns)]],0)</f>
        <v>37.741</v>
      </c>
      <c r="M769" s="7">
        <v>36</v>
      </c>
      <c r="N769" s="7">
        <v>0</v>
      </c>
      <c r="O769" s="7">
        <f>IFERROR(VLOOKUP(SiscoTable[[#This Row],[Código]],Hoja2!A:B,2,0)*SiscoTable[[#This Row],[Stock_actual]],0)</f>
        <v>0</v>
      </c>
      <c r="P769" s="6" t="s">
        <v>7</v>
      </c>
      <c r="Q769" s="7">
        <v>6</v>
      </c>
      <c r="R769" s="7">
        <v>0</v>
      </c>
      <c r="S769" s="7" t="s">
        <v>11927</v>
      </c>
      <c r="BI769"/>
      <c r="BJ769"/>
    </row>
    <row r="770" spans="2:62" x14ac:dyDescent="0.4">
      <c r="B770" s="1">
        <v>11007</v>
      </c>
      <c r="C770" s="6" t="s">
        <v>30</v>
      </c>
      <c r="D770" s="6" t="s">
        <v>30</v>
      </c>
      <c r="E770" s="6" t="s">
        <v>3268</v>
      </c>
      <c r="F770" s="6" t="s">
        <v>3269</v>
      </c>
      <c r="G770" s="6" t="s">
        <v>3270</v>
      </c>
      <c r="H770" s="6" t="s">
        <v>3274</v>
      </c>
      <c r="I770" s="6" t="s">
        <v>3313</v>
      </c>
      <c r="J770" s="6" t="s">
        <v>496</v>
      </c>
      <c r="K770" s="7">
        <v>10.33</v>
      </c>
      <c r="L770" s="7">
        <f>IFERROR(VLOOKUP(SiscoTable[[#This Row],[Código]],Hoja2!A:B,2,0)*SiscoTable[[#This Row],[Provta(Uns)]],0)</f>
        <v>109.49799999999999</v>
      </c>
      <c r="M770" s="7">
        <v>24</v>
      </c>
      <c r="N770" s="7">
        <v>0</v>
      </c>
      <c r="O770" s="7">
        <f>IFERROR(VLOOKUP(SiscoTable[[#This Row],[Código]],Hoja2!A:B,2,0)*SiscoTable[[#This Row],[Stock_actual]],0)</f>
        <v>0</v>
      </c>
      <c r="P770" s="6" t="s">
        <v>7</v>
      </c>
      <c r="Q770" s="7">
        <v>11</v>
      </c>
      <c r="R770" s="7">
        <v>0</v>
      </c>
      <c r="S770" s="7" t="s">
        <v>11927</v>
      </c>
      <c r="BI770"/>
      <c r="BJ770"/>
    </row>
    <row r="771" spans="2:62" x14ac:dyDescent="0.4">
      <c r="B771" s="1">
        <v>11008</v>
      </c>
      <c r="C771" s="6" t="s">
        <v>25</v>
      </c>
      <c r="D771" s="6" t="s">
        <v>30</v>
      </c>
      <c r="E771" s="6" t="s">
        <v>3268</v>
      </c>
      <c r="F771" s="6" t="s">
        <v>3269</v>
      </c>
      <c r="G771" s="6" t="s">
        <v>3270</v>
      </c>
      <c r="H771" s="6" t="s">
        <v>3274</v>
      </c>
      <c r="I771" s="6" t="s">
        <v>3278</v>
      </c>
      <c r="J771" s="6" t="s">
        <v>496</v>
      </c>
      <c r="K771" s="7">
        <v>9.5</v>
      </c>
      <c r="L771" s="7">
        <f>IFERROR(VLOOKUP(SiscoTable[[#This Row],[Código]],Hoja2!A:B,2,0)*SiscoTable[[#This Row],[Provta(Uns)]],0)</f>
        <v>214.70000000000002</v>
      </c>
      <c r="M771" s="7">
        <v>36</v>
      </c>
      <c r="N771" s="7">
        <v>5</v>
      </c>
      <c r="O771" s="7">
        <f>IFERROR(VLOOKUP(SiscoTable[[#This Row],[Código]],Hoja2!A:B,2,0)*SiscoTable[[#This Row],[Stock_actual]],0)</f>
        <v>113</v>
      </c>
      <c r="P771" s="6" t="s">
        <v>810</v>
      </c>
      <c r="Q771" s="7">
        <v>11</v>
      </c>
      <c r="R771" s="7">
        <v>0</v>
      </c>
      <c r="S771" s="7" t="s">
        <v>11927</v>
      </c>
      <c r="BI771"/>
      <c r="BJ771"/>
    </row>
    <row r="772" spans="2:62" x14ac:dyDescent="0.4">
      <c r="B772" s="1">
        <v>11009</v>
      </c>
      <c r="C772" s="6" t="s">
        <v>30</v>
      </c>
      <c r="D772" s="6" t="s">
        <v>8</v>
      </c>
      <c r="E772" s="6" t="s">
        <v>3268</v>
      </c>
      <c r="F772" s="6" t="s">
        <v>3269</v>
      </c>
      <c r="G772" s="6" t="s">
        <v>3270</v>
      </c>
      <c r="H772" s="6" t="s">
        <v>3274</v>
      </c>
      <c r="I772" s="6" t="s">
        <v>3314</v>
      </c>
      <c r="J772" s="6" t="s">
        <v>5</v>
      </c>
      <c r="K772" s="7">
        <v>2.17</v>
      </c>
      <c r="L772" s="7">
        <f>IFERROR(VLOOKUP(SiscoTable[[#This Row],[Código]],Hoja2!A:B,2,0)*SiscoTable[[#This Row],[Provta(Uns)]],0)</f>
        <v>79.204999999999998</v>
      </c>
      <c r="M772" s="7">
        <v>12</v>
      </c>
      <c r="N772" s="7">
        <v>0</v>
      </c>
      <c r="O772" s="7">
        <f>IFERROR(VLOOKUP(SiscoTable[[#This Row],[Código]],Hoja2!A:B,2,0)*SiscoTable[[#This Row],[Stock_actual]],0)</f>
        <v>0</v>
      </c>
      <c r="P772" s="6" t="s">
        <v>7</v>
      </c>
      <c r="Q772" s="7">
        <v>2</v>
      </c>
      <c r="R772" s="7">
        <v>0</v>
      </c>
      <c r="S772" s="7" t="s">
        <v>11927</v>
      </c>
      <c r="BI772"/>
      <c r="BJ772"/>
    </row>
    <row r="773" spans="2:62" x14ac:dyDescent="0.4">
      <c r="B773" s="1">
        <v>11010</v>
      </c>
      <c r="C773" s="6" t="s">
        <v>25</v>
      </c>
      <c r="D773" s="6" t="s">
        <v>30</v>
      </c>
      <c r="E773" s="6" t="s">
        <v>3268</v>
      </c>
      <c r="F773" s="6" t="s">
        <v>3269</v>
      </c>
      <c r="G773" s="6" t="s">
        <v>3270</v>
      </c>
      <c r="H773" s="6" t="s">
        <v>3274</v>
      </c>
      <c r="I773" s="6" t="s">
        <v>3279</v>
      </c>
      <c r="J773" s="6" t="s">
        <v>5</v>
      </c>
      <c r="K773" s="7">
        <v>6.33</v>
      </c>
      <c r="L773" s="7">
        <f>IFERROR(VLOOKUP(SiscoTable[[#This Row],[Código]],Hoja2!A:B,2,0)*SiscoTable[[#This Row],[Provta(Uns)]],0)</f>
        <v>229.14600000000002</v>
      </c>
      <c r="M773" s="7">
        <v>0</v>
      </c>
      <c r="N773" s="7">
        <v>34</v>
      </c>
      <c r="O773" s="7">
        <f>IFERROR(VLOOKUP(SiscoTable[[#This Row],[Código]],Hoja2!A:B,2,0)*SiscoTable[[#This Row],[Stock_actual]],0)</f>
        <v>1230.8000000000002</v>
      </c>
      <c r="P773" s="6" t="s">
        <v>1518</v>
      </c>
      <c r="Q773" s="7">
        <v>7</v>
      </c>
      <c r="R773" s="7">
        <v>0</v>
      </c>
      <c r="S773" s="7" t="s">
        <v>11927</v>
      </c>
      <c r="BI773"/>
      <c r="BJ773"/>
    </row>
    <row r="774" spans="2:62" x14ac:dyDescent="0.4">
      <c r="B774" s="1">
        <v>11012</v>
      </c>
      <c r="C774" s="6" t="s">
        <v>25</v>
      </c>
      <c r="D774" s="6" t="s">
        <v>30</v>
      </c>
      <c r="E774" s="6" t="s">
        <v>3268</v>
      </c>
      <c r="F774" s="6" t="s">
        <v>3269</v>
      </c>
      <c r="G774" s="6" t="s">
        <v>3270</v>
      </c>
      <c r="H774" s="6" t="s">
        <v>3274</v>
      </c>
      <c r="I774" s="6" t="s">
        <v>3280</v>
      </c>
      <c r="J774" s="6" t="s">
        <v>496</v>
      </c>
      <c r="K774" s="7">
        <v>13</v>
      </c>
      <c r="L774" s="7">
        <f>IFERROR(VLOOKUP(SiscoTable[[#This Row],[Código]],Hoja2!A:B,2,0)*SiscoTable[[#This Row],[Provta(Uns)]],0)</f>
        <v>193.70000000000002</v>
      </c>
      <c r="M774" s="7">
        <v>24</v>
      </c>
      <c r="N774" s="7">
        <v>16</v>
      </c>
      <c r="O774" s="7">
        <f>IFERROR(VLOOKUP(SiscoTable[[#This Row],[Código]],Hoja2!A:B,2,0)*SiscoTable[[#This Row],[Stock_actual]],0)</f>
        <v>238.4</v>
      </c>
      <c r="P774" s="6" t="s">
        <v>516</v>
      </c>
      <c r="Q774" s="7">
        <v>14</v>
      </c>
      <c r="R774" s="7">
        <v>0</v>
      </c>
      <c r="S774" s="7" t="s">
        <v>11927</v>
      </c>
      <c r="BI774"/>
      <c r="BJ774"/>
    </row>
    <row r="775" spans="2:62" x14ac:dyDescent="0.4">
      <c r="B775" s="1">
        <v>11015</v>
      </c>
      <c r="C775" s="6" t="s">
        <v>30</v>
      </c>
      <c r="D775" s="6" t="s">
        <v>8</v>
      </c>
      <c r="E775" s="6" t="s">
        <v>3268</v>
      </c>
      <c r="F775" s="6" t="s">
        <v>3269</v>
      </c>
      <c r="G775" s="6" t="s">
        <v>3270</v>
      </c>
      <c r="H775" s="6" t="s">
        <v>3274</v>
      </c>
      <c r="I775" s="6" t="s">
        <v>3315</v>
      </c>
      <c r="J775" s="6" t="s">
        <v>496</v>
      </c>
      <c r="K775" s="7">
        <v>3.17</v>
      </c>
      <c r="L775" s="7">
        <f>IFERROR(VLOOKUP(SiscoTable[[#This Row],[Código]],Hoja2!A:B,2,0)*SiscoTable[[#This Row],[Provta(Uns)]],0)</f>
        <v>77.031000000000006</v>
      </c>
      <c r="M775" s="7">
        <v>12</v>
      </c>
      <c r="N775" s="7">
        <v>12</v>
      </c>
      <c r="O775" s="7">
        <f>IFERROR(VLOOKUP(SiscoTable[[#This Row],[Código]],Hoja2!A:B,2,0)*SiscoTable[[#This Row],[Stock_actual]],0)</f>
        <v>291.60000000000002</v>
      </c>
      <c r="P775" s="6" t="s">
        <v>1802</v>
      </c>
      <c r="Q775" s="7">
        <v>4</v>
      </c>
      <c r="R775" s="7">
        <v>0</v>
      </c>
      <c r="S775" s="7" t="s">
        <v>11927</v>
      </c>
      <c r="BI775"/>
      <c r="BJ775"/>
    </row>
    <row r="776" spans="2:62" x14ac:dyDescent="0.4">
      <c r="B776" s="1">
        <v>11017</v>
      </c>
      <c r="C776" s="6" t="s">
        <v>25</v>
      </c>
      <c r="D776" s="6" t="s">
        <v>30</v>
      </c>
      <c r="E776" s="6" t="s">
        <v>3268</v>
      </c>
      <c r="F776" s="6" t="s">
        <v>3269</v>
      </c>
      <c r="G776" s="6" t="s">
        <v>3270</v>
      </c>
      <c r="H776" s="6" t="s">
        <v>3274</v>
      </c>
      <c r="I776" s="6" t="s">
        <v>3281</v>
      </c>
      <c r="J776" s="6" t="s">
        <v>496</v>
      </c>
      <c r="K776" s="7">
        <v>17.170000000000002</v>
      </c>
      <c r="L776" s="7">
        <f>IFERROR(VLOOKUP(SiscoTable[[#This Row],[Código]],Hoja2!A:B,2,0)*SiscoTable[[#This Row],[Provta(Uns)]],0)</f>
        <v>197.45500000000001</v>
      </c>
      <c r="M776" s="7">
        <v>48</v>
      </c>
      <c r="N776" s="7">
        <v>13</v>
      </c>
      <c r="O776" s="7">
        <f>IFERROR(VLOOKUP(SiscoTable[[#This Row],[Código]],Hoja2!A:B,2,0)*SiscoTable[[#This Row],[Stock_actual]],0)</f>
        <v>149.5</v>
      </c>
      <c r="P776" s="6" t="s">
        <v>119</v>
      </c>
      <c r="Q776" s="7">
        <v>19</v>
      </c>
      <c r="R776" s="7">
        <v>0</v>
      </c>
      <c r="S776" s="7" t="s">
        <v>11927</v>
      </c>
      <c r="BI776"/>
      <c r="BJ776"/>
    </row>
    <row r="777" spans="2:62" x14ac:dyDescent="0.4">
      <c r="B777" s="1">
        <v>11018</v>
      </c>
      <c r="C777" s="6" t="s">
        <v>30</v>
      </c>
      <c r="D777" s="6" t="s">
        <v>8</v>
      </c>
      <c r="E777" s="6" t="s">
        <v>3268</v>
      </c>
      <c r="F777" s="6" t="s">
        <v>3269</v>
      </c>
      <c r="G777" s="6" t="s">
        <v>3270</v>
      </c>
      <c r="H777" s="6" t="s">
        <v>3274</v>
      </c>
      <c r="I777" s="6" t="s">
        <v>3316</v>
      </c>
      <c r="J777" s="6" t="s">
        <v>496</v>
      </c>
      <c r="K777" s="7">
        <v>1.83</v>
      </c>
      <c r="L777" s="7">
        <f>IFERROR(VLOOKUP(SiscoTable[[#This Row],[Código]],Hoja2!A:B,2,0)*SiscoTable[[#This Row],[Provta(Uns)]],0)</f>
        <v>41.906999999999996</v>
      </c>
      <c r="M777" s="7">
        <v>0</v>
      </c>
      <c r="N777" s="7">
        <v>52</v>
      </c>
      <c r="O777" s="7">
        <f>IFERROR(VLOOKUP(SiscoTable[[#This Row],[Código]],Hoja2!A:B,2,0)*SiscoTable[[#This Row],[Stock_actual]],0)</f>
        <v>1190.8</v>
      </c>
      <c r="P777" s="6" t="s">
        <v>3317</v>
      </c>
      <c r="Q777" s="7">
        <v>2</v>
      </c>
      <c r="R777" s="7">
        <v>0</v>
      </c>
      <c r="S777" s="7" t="s">
        <v>11927</v>
      </c>
      <c r="BI777"/>
      <c r="BJ777"/>
    </row>
    <row r="778" spans="2:62" x14ac:dyDescent="0.4">
      <c r="B778" s="1">
        <v>11019</v>
      </c>
      <c r="C778" s="6" t="s">
        <v>30</v>
      </c>
      <c r="D778" s="6" t="s">
        <v>8</v>
      </c>
      <c r="E778" s="6" t="s">
        <v>3268</v>
      </c>
      <c r="F778" s="6" t="s">
        <v>3269</v>
      </c>
      <c r="G778" s="6" t="s">
        <v>3270</v>
      </c>
      <c r="H778" s="6" t="s">
        <v>3274</v>
      </c>
      <c r="I778" s="6" t="s">
        <v>3318</v>
      </c>
      <c r="J778" s="6" t="s">
        <v>5</v>
      </c>
      <c r="K778" s="7">
        <v>1.17</v>
      </c>
      <c r="L778" s="7">
        <f>IFERROR(VLOOKUP(SiscoTable[[#This Row],[Código]],Hoja2!A:B,2,0)*SiscoTable[[#This Row],[Provta(Uns)]],0)</f>
        <v>42.002999999999993</v>
      </c>
      <c r="M778" s="7">
        <v>12</v>
      </c>
      <c r="N778" s="7">
        <v>10</v>
      </c>
      <c r="O778" s="7">
        <f>IFERROR(VLOOKUP(SiscoTable[[#This Row],[Código]],Hoja2!A:B,2,0)*SiscoTable[[#This Row],[Stock_actual]],0)</f>
        <v>359</v>
      </c>
      <c r="P778" s="6" t="s">
        <v>3319</v>
      </c>
      <c r="Q778" s="7">
        <v>1</v>
      </c>
      <c r="R778" s="7">
        <v>0</v>
      </c>
      <c r="S778" s="7" t="s">
        <v>11927</v>
      </c>
      <c r="BI778"/>
      <c r="BJ778"/>
    </row>
    <row r="779" spans="2:62" x14ac:dyDescent="0.4">
      <c r="B779" s="1">
        <v>11022</v>
      </c>
      <c r="C779" s="6" t="s">
        <v>30</v>
      </c>
      <c r="D779" s="6" t="s">
        <v>8</v>
      </c>
      <c r="E779" s="6" t="s">
        <v>3268</v>
      </c>
      <c r="F779" s="6" t="s">
        <v>3269</v>
      </c>
      <c r="G779" s="6" t="s">
        <v>3270</v>
      </c>
      <c r="H779" s="6" t="s">
        <v>3274</v>
      </c>
      <c r="I779" s="6" t="s">
        <v>3320</v>
      </c>
      <c r="J779" s="6" t="s">
        <v>496</v>
      </c>
      <c r="K779" s="7">
        <v>0.83</v>
      </c>
      <c r="L779" s="7">
        <f>IFERROR(VLOOKUP(SiscoTable[[#This Row],[Código]],Hoja2!A:B,2,0)*SiscoTable[[#This Row],[Provta(Uns)]],0)</f>
        <v>24.484999999999999</v>
      </c>
      <c r="M779" s="7">
        <v>0</v>
      </c>
      <c r="N779" s="7">
        <v>10</v>
      </c>
      <c r="O779" s="7">
        <f>IFERROR(VLOOKUP(SiscoTable[[#This Row],[Código]],Hoja2!A:B,2,0)*SiscoTable[[#This Row],[Stock_actual]],0)</f>
        <v>295</v>
      </c>
      <c r="P779" s="6" t="s">
        <v>2279</v>
      </c>
      <c r="Q779" s="7">
        <v>1</v>
      </c>
      <c r="R779" s="7">
        <v>0</v>
      </c>
      <c r="S779" s="7" t="s">
        <v>11927</v>
      </c>
      <c r="BI779"/>
      <c r="BJ779"/>
    </row>
    <row r="780" spans="2:62" x14ac:dyDescent="0.4">
      <c r="B780" s="1">
        <v>11023</v>
      </c>
      <c r="C780" s="6" t="s">
        <v>30</v>
      </c>
      <c r="D780" s="6" t="s">
        <v>8</v>
      </c>
      <c r="E780" s="6" t="s">
        <v>3268</v>
      </c>
      <c r="F780" s="6" t="s">
        <v>3269</v>
      </c>
      <c r="G780" s="6" t="s">
        <v>3270</v>
      </c>
      <c r="H780" s="6" t="s">
        <v>3274</v>
      </c>
      <c r="I780" s="6" t="s">
        <v>3321</v>
      </c>
      <c r="J780" s="6" t="s">
        <v>496</v>
      </c>
      <c r="K780" s="7">
        <v>2.33</v>
      </c>
      <c r="L780" s="7">
        <f>IFERROR(VLOOKUP(SiscoTable[[#This Row],[Código]],Hoja2!A:B,2,0)*SiscoTable[[#This Row],[Provta(Uns)]],0)</f>
        <v>71.76400000000001</v>
      </c>
      <c r="M780" s="7">
        <v>12</v>
      </c>
      <c r="N780" s="7">
        <v>0</v>
      </c>
      <c r="O780" s="7">
        <f>IFERROR(VLOOKUP(SiscoTable[[#This Row],[Código]],Hoja2!A:B,2,0)*SiscoTable[[#This Row],[Stock_actual]],0)</f>
        <v>0</v>
      </c>
      <c r="P780" s="6" t="s">
        <v>7</v>
      </c>
      <c r="Q780" s="7">
        <v>3</v>
      </c>
      <c r="R780" s="7">
        <v>0</v>
      </c>
      <c r="S780" s="7" t="s">
        <v>11927</v>
      </c>
      <c r="BI780"/>
      <c r="BJ780"/>
    </row>
    <row r="781" spans="2:62" x14ac:dyDescent="0.4">
      <c r="B781" s="1">
        <v>11024</v>
      </c>
      <c r="C781" s="6" t="s">
        <v>8</v>
      </c>
      <c r="D781" s="6" t="s">
        <v>8</v>
      </c>
      <c r="E781" s="6" t="s">
        <v>3268</v>
      </c>
      <c r="F781" s="6" t="s">
        <v>3269</v>
      </c>
      <c r="G781" s="6" t="s">
        <v>3270</v>
      </c>
      <c r="H781" s="6" t="s">
        <v>3274</v>
      </c>
      <c r="I781" s="6" t="s">
        <v>3352</v>
      </c>
      <c r="J781" s="6" t="s">
        <v>496</v>
      </c>
      <c r="K781" s="7">
        <v>1.17</v>
      </c>
      <c r="L781" s="7">
        <f>IFERROR(VLOOKUP(SiscoTable[[#This Row],[Código]],Hoja2!A:B,2,0)*SiscoTable[[#This Row],[Provta(Uns)]],0)</f>
        <v>40.832999999999998</v>
      </c>
      <c r="M781" s="7">
        <v>12</v>
      </c>
      <c r="N781" s="7">
        <v>5</v>
      </c>
      <c r="O781" s="7">
        <f>IFERROR(VLOOKUP(SiscoTable[[#This Row],[Código]],Hoja2!A:B,2,0)*SiscoTable[[#This Row],[Stock_actual]],0)</f>
        <v>174.5</v>
      </c>
      <c r="P781" s="6" t="s">
        <v>1822</v>
      </c>
      <c r="Q781" s="7">
        <v>1</v>
      </c>
      <c r="R781" s="7">
        <v>0</v>
      </c>
      <c r="S781" s="7" t="s">
        <v>11927</v>
      </c>
      <c r="BI781"/>
      <c r="BJ781"/>
    </row>
    <row r="782" spans="2:62" x14ac:dyDescent="0.4">
      <c r="B782" s="1">
        <v>11026</v>
      </c>
      <c r="C782" s="6" t="s">
        <v>8</v>
      </c>
      <c r="D782" s="6" t="s">
        <v>30</v>
      </c>
      <c r="E782" s="6" t="s">
        <v>3268</v>
      </c>
      <c r="F782" s="6" t="s">
        <v>3269</v>
      </c>
      <c r="G782" s="6" t="s">
        <v>3773</v>
      </c>
      <c r="H782" s="6" t="s">
        <v>3274</v>
      </c>
      <c r="I782" s="6" t="s">
        <v>3974</v>
      </c>
      <c r="J782" s="6" t="s">
        <v>496</v>
      </c>
      <c r="K782" s="7">
        <v>12.17</v>
      </c>
      <c r="L782" s="7">
        <f>IFERROR(VLOOKUP(SiscoTable[[#This Row],[Código]],Hoja2!A:B,2,0)*SiscoTable[[#This Row],[Provta(Uns)]],0)</f>
        <v>47.463000000000001</v>
      </c>
      <c r="M782" s="7">
        <v>48</v>
      </c>
      <c r="N782" s="7">
        <v>15</v>
      </c>
      <c r="O782" s="7">
        <f>IFERROR(VLOOKUP(SiscoTable[[#This Row],[Código]],Hoja2!A:B,2,0)*SiscoTable[[#This Row],[Stock_actual]],0)</f>
        <v>58.5</v>
      </c>
      <c r="P782" s="6" t="s">
        <v>516</v>
      </c>
      <c r="Q782" s="7">
        <v>14</v>
      </c>
      <c r="R782" s="7">
        <v>0</v>
      </c>
      <c r="S782" s="7" t="s">
        <v>11927</v>
      </c>
      <c r="BI782"/>
      <c r="BJ782"/>
    </row>
    <row r="783" spans="2:62" x14ac:dyDescent="0.4">
      <c r="B783" s="1">
        <v>11027</v>
      </c>
      <c r="C783" s="6" t="s">
        <v>30</v>
      </c>
      <c r="D783" s="6" t="s">
        <v>30</v>
      </c>
      <c r="E783" s="6" t="s">
        <v>3268</v>
      </c>
      <c r="F783" s="6" t="s">
        <v>3269</v>
      </c>
      <c r="G783" s="6" t="s">
        <v>3773</v>
      </c>
      <c r="H783" s="6" t="s">
        <v>3274</v>
      </c>
      <c r="I783" s="6" t="s">
        <v>3817</v>
      </c>
      <c r="J783" s="6" t="s">
        <v>5</v>
      </c>
      <c r="K783" s="7">
        <v>8.17</v>
      </c>
      <c r="L783" s="7">
        <f>IFERROR(VLOOKUP(SiscoTable[[#This Row],[Código]],Hoja2!A:B,2,0)*SiscoTable[[#This Row],[Provta(Uns)]],0)</f>
        <v>47.385999999999996</v>
      </c>
      <c r="M783" s="7">
        <v>24</v>
      </c>
      <c r="N783" s="7">
        <v>4</v>
      </c>
      <c r="O783" s="7">
        <f>IFERROR(VLOOKUP(SiscoTable[[#This Row],[Código]],Hoja2!A:B,2,0)*SiscoTable[[#This Row],[Stock_actual]],0)</f>
        <v>23.2</v>
      </c>
      <c r="P783" s="6" t="s">
        <v>112</v>
      </c>
      <c r="Q783" s="7">
        <v>9</v>
      </c>
      <c r="R783" s="7">
        <v>0</v>
      </c>
      <c r="S783" s="7" t="s">
        <v>11927</v>
      </c>
      <c r="BI783"/>
      <c r="BJ783"/>
    </row>
    <row r="784" spans="2:62" x14ac:dyDescent="0.4">
      <c r="B784" s="1">
        <v>11028</v>
      </c>
      <c r="C784" s="6" t="s">
        <v>30</v>
      </c>
      <c r="D784" s="6" t="s">
        <v>8</v>
      </c>
      <c r="E784" s="6" t="s">
        <v>3268</v>
      </c>
      <c r="F784" s="6" t="s">
        <v>3269</v>
      </c>
      <c r="G784" s="6" t="s">
        <v>3773</v>
      </c>
      <c r="H784" s="6" t="s">
        <v>3274</v>
      </c>
      <c r="I784" s="6" t="s">
        <v>3818</v>
      </c>
      <c r="J784" s="6" t="s">
        <v>496</v>
      </c>
      <c r="K784" s="7">
        <v>6.33</v>
      </c>
      <c r="L784" s="7">
        <f>IFERROR(VLOOKUP(SiscoTable[[#This Row],[Código]],Hoja2!A:B,2,0)*SiscoTable[[#This Row],[Provta(Uns)]],0)</f>
        <v>87.987000000000009</v>
      </c>
      <c r="M784" s="7">
        <v>0</v>
      </c>
      <c r="N784" s="7">
        <v>13</v>
      </c>
      <c r="O784" s="7">
        <f>IFERROR(VLOOKUP(SiscoTable[[#This Row],[Código]],Hoja2!A:B,2,0)*SiscoTable[[#This Row],[Stock_actual]],0)</f>
        <v>180.70000000000002</v>
      </c>
      <c r="P784" s="6" t="s">
        <v>1119</v>
      </c>
      <c r="Q784" s="7">
        <v>7</v>
      </c>
      <c r="R784" s="7">
        <v>0</v>
      </c>
      <c r="S784" s="7" t="s">
        <v>11927</v>
      </c>
      <c r="BI784"/>
      <c r="BJ784"/>
    </row>
    <row r="785" spans="2:62" x14ac:dyDescent="0.4">
      <c r="B785" s="1">
        <v>11029</v>
      </c>
      <c r="C785" s="6" t="s">
        <v>30</v>
      </c>
      <c r="D785" s="6" t="s">
        <v>30</v>
      </c>
      <c r="E785" s="6" t="s">
        <v>3268</v>
      </c>
      <c r="F785" s="6" t="s">
        <v>3269</v>
      </c>
      <c r="G785" s="6" t="s">
        <v>3773</v>
      </c>
      <c r="H785" s="6" t="s">
        <v>3274</v>
      </c>
      <c r="I785" s="6" t="s">
        <v>3819</v>
      </c>
      <c r="J785" s="6" t="s">
        <v>496</v>
      </c>
      <c r="K785" s="7">
        <v>16.670000000000002</v>
      </c>
      <c r="L785" s="7">
        <f>IFERROR(VLOOKUP(SiscoTable[[#This Row],[Código]],Hoja2!A:B,2,0)*SiscoTable[[#This Row],[Provta(Uns)]],0)</f>
        <v>163.36600000000004</v>
      </c>
      <c r="M785" s="7">
        <v>24</v>
      </c>
      <c r="N785" s="7">
        <v>21</v>
      </c>
      <c r="O785" s="7">
        <f>IFERROR(VLOOKUP(SiscoTable[[#This Row],[Código]],Hoja2!A:B,2,0)*SiscoTable[[#This Row],[Stock_actual]],0)</f>
        <v>205.8</v>
      </c>
      <c r="P785" s="6" t="s">
        <v>224</v>
      </c>
      <c r="Q785" s="7">
        <v>18</v>
      </c>
      <c r="R785" s="7">
        <v>0</v>
      </c>
      <c r="S785" s="7" t="s">
        <v>11927</v>
      </c>
      <c r="BI785"/>
      <c r="BJ785"/>
    </row>
    <row r="786" spans="2:62" x14ac:dyDescent="0.4">
      <c r="B786" s="1">
        <v>11031</v>
      </c>
      <c r="C786" s="6" t="s">
        <v>25</v>
      </c>
      <c r="D786" s="6" t="s">
        <v>30</v>
      </c>
      <c r="E786" s="6" t="s">
        <v>3268</v>
      </c>
      <c r="F786" s="6" t="s">
        <v>3269</v>
      </c>
      <c r="G786" s="6" t="s">
        <v>4760</v>
      </c>
      <c r="H786" s="6" t="s">
        <v>3274</v>
      </c>
      <c r="I786" s="6" t="s">
        <v>4764</v>
      </c>
      <c r="J786" s="6" t="s">
        <v>496</v>
      </c>
      <c r="K786" s="7">
        <v>20.83</v>
      </c>
      <c r="L786" s="7">
        <f>IFERROR(VLOOKUP(SiscoTable[[#This Row],[Código]],Hoja2!A:B,2,0)*SiscoTable[[#This Row],[Provta(Uns)]],0)</f>
        <v>429.09800000000001</v>
      </c>
      <c r="M786" s="7">
        <v>36</v>
      </c>
      <c r="N786" s="7">
        <v>5</v>
      </c>
      <c r="O786" s="7">
        <f>IFERROR(VLOOKUP(SiscoTable[[#This Row],[Código]],Hoja2!A:B,2,0)*SiscoTable[[#This Row],[Stock_actual]],0)</f>
        <v>103</v>
      </c>
      <c r="P786" s="6" t="s">
        <v>29</v>
      </c>
      <c r="Q786" s="7">
        <v>23</v>
      </c>
      <c r="R786" s="7">
        <v>5.2299999999999969</v>
      </c>
      <c r="S786" s="7" t="s">
        <v>11927</v>
      </c>
      <c r="BI786"/>
      <c r="BJ786"/>
    </row>
    <row r="787" spans="2:62" x14ac:dyDescent="0.4">
      <c r="B787" s="1">
        <v>11032</v>
      </c>
      <c r="C787" s="6" t="s">
        <v>25</v>
      </c>
      <c r="D787" s="6" t="s">
        <v>30</v>
      </c>
      <c r="E787" s="6" t="s">
        <v>3268</v>
      </c>
      <c r="F787" s="6" t="s">
        <v>3269</v>
      </c>
      <c r="G787" s="6" t="s">
        <v>4760</v>
      </c>
      <c r="H787" s="6" t="s">
        <v>3274</v>
      </c>
      <c r="I787" s="6" t="s">
        <v>4765</v>
      </c>
      <c r="J787" s="6" t="s">
        <v>5</v>
      </c>
      <c r="K787" s="7">
        <v>15.5</v>
      </c>
      <c r="L787" s="7">
        <f>IFERROR(VLOOKUP(SiscoTable[[#This Row],[Código]],Hoja2!A:B,2,0)*SiscoTable[[#This Row],[Provta(Uns)]],0)</f>
        <v>210.79999999999998</v>
      </c>
      <c r="M787" s="7">
        <v>0</v>
      </c>
      <c r="N787" s="7">
        <v>27</v>
      </c>
      <c r="O787" s="7">
        <f>IFERROR(VLOOKUP(SiscoTable[[#This Row],[Código]],Hoja2!A:B,2,0)*SiscoTable[[#This Row],[Stock_actual]],0)</f>
        <v>367.2</v>
      </c>
      <c r="P787" s="6" t="s">
        <v>697</v>
      </c>
      <c r="Q787" s="7">
        <v>17</v>
      </c>
      <c r="R787" s="7">
        <v>0</v>
      </c>
      <c r="S787" s="7" t="s">
        <v>11927</v>
      </c>
      <c r="BI787"/>
      <c r="BJ787"/>
    </row>
    <row r="788" spans="2:62" x14ac:dyDescent="0.4">
      <c r="B788" s="1">
        <v>11033</v>
      </c>
      <c r="C788" s="6" t="s">
        <v>25</v>
      </c>
      <c r="D788" s="6" t="s">
        <v>8</v>
      </c>
      <c r="E788" s="6" t="s">
        <v>3268</v>
      </c>
      <c r="F788" s="6" t="s">
        <v>3269</v>
      </c>
      <c r="G788" s="6" t="s">
        <v>4760</v>
      </c>
      <c r="H788" s="6" t="s">
        <v>3274</v>
      </c>
      <c r="I788" s="6" t="s">
        <v>4766</v>
      </c>
      <c r="J788" s="6" t="s">
        <v>496</v>
      </c>
      <c r="K788" s="7">
        <v>4</v>
      </c>
      <c r="L788" s="7">
        <f>IFERROR(VLOOKUP(SiscoTable[[#This Row],[Código]],Hoja2!A:B,2,0)*SiscoTable[[#This Row],[Provta(Uns)]],0)</f>
        <v>100</v>
      </c>
      <c r="M788" s="7">
        <v>0</v>
      </c>
      <c r="N788" s="7">
        <v>14</v>
      </c>
      <c r="O788" s="7">
        <f>IFERROR(VLOOKUP(SiscoTable[[#This Row],[Código]],Hoja2!A:B,2,0)*SiscoTable[[#This Row],[Stock_actual]],0)</f>
        <v>350</v>
      </c>
      <c r="P788" s="6" t="s">
        <v>311</v>
      </c>
      <c r="Q788" s="7">
        <v>4</v>
      </c>
      <c r="R788" s="7">
        <v>0</v>
      </c>
      <c r="S788" s="7" t="s">
        <v>11927</v>
      </c>
      <c r="BI788"/>
      <c r="BJ788"/>
    </row>
    <row r="789" spans="2:62" x14ac:dyDescent="0.4">
      <c r="B789" s="1">
        <v>11035</v>
      </c>
      <c r="C789" s="6" t="s">
        <v>30</v>
      </c>
      <c r="D789" s="6" t="s">
        <v>8</v>
      </c>
      <c r="E789" s="6" t="s">
        <v>3268</v>
      </c>
      <c r="F789" s="6" t="s">
        <v>3269</v>
      </c>
      <c r="G789" s="6" t="s">
        <v>4161</v>
      </c>
      <c r="H789" s="6" t="s">
        <v>3274</v>
      </c>
      <c r="I789" s="6" t="s">
        <v>4187</v>
      </c>
      <c r="J789" s="6" t="s">
        <v>5</v>
      </c>
      <c r="K789" s="7">
        <v>3.5</v>
      </c>
      <c r="L789" s="7">
        <f>IFERROR(VLOOKUP(SiscoTable[[#This Row],[Código]],Hoja2!A:B,2,0)*SiscoTable[[#This Row],[Provta(Uns)]],0)</f>
        <v>68.25</v>
      </c>
      <c r="M789" s="7">
        <v>12</v>
      </c>
      <c r="N789" s="7">
        <v>0</v>
      </c>
      <c r="O789" s="7">
        <f>IFERROR(VLOOKUP(SiscoTable[[#This Row],[Código]],Hoja2!A:B,2,0)*SiscoTable[[#This Row],[Stock_actual]],0)</f>
        <v>0</v>
      </c>
      <c r="P789" s="6" t="s">
        <v>7</v>
      </c>
      <c r="Q789" s="7">
        <v>4</v>
      </c>
      <c r="R789" s="7">
        <v>0</v>
      </c>
      <c r="S789" s="7" t="s">
        <v>11925</v>
      </c>
      <c r="BI789"/>
      <c r="BJ789"/>
    </row>
    <row r="790" spans="2:62" x14ac:dyDescent="0.4">
      <c r="B790" s="1">
        <v>11045</v>
      </c>
      <c r="C790" s="6" t="s">
        <v>8</v>
      </c>
      <c r="D790" s="6" t="s">
        <v>8</v>
      </c>
      <c r="E790" s="6" t="s">
        <v>3268</v>
      </c>
      <c r="F790" s="6" t="s">
        <v>7815</v>
      </c>
      <c r="G790" s="6" t="s">
        <v>7827</v>
      </c>
      <c r="H790" s="6" t="s">
        <v>3274</v>
      </c>
      <c r="I790" s="6" t="s">
        <v>7893</v>
      </c>
      <c r="J790" s="6" t="s">
        <v>496</v>
      </c>
      <c r="K790" s="7">
        <v>1.17</v>
      </c>
      <c r="L790" s="7">
        <f>IFERROR(VLOOKUP(SiscoTable[[#This Row],[Código]],Hoja2!A:B,2,0)*SiscoTable[[#This Row],[Provta(Uns)]],0)</f>
        <v>11.583</v>
      </c>
      <c r="M790" s="7">
        <v>0</v>
      </c>
      <c r="N790" s="7">
        <v>5</v>
      </c>
      <c r="O790" s="7">
        <f>IFERROR(VLOOKUP(SiscoTable[[#This Row],[Código]],Hoja2!A:B,2,0)*SiscoTable[[#This Row],[Stock_actual]],0)</f>
        <v>49.5</v>
      </c>
      <c r="P790" s="6" t="s">
        <v>1822</v>
      </c>
      <c r="Q790" s="7">
        <v>1</v>
      </c>
      <c r="R790" s="7">
        <v>0</v>
      </c>
      <c r="S790" s="7" t="s">
        <v>11927</v>
      </c>
      <c r="BI790"/>
      <c r="BJ790"/>
    </row>
    <row r="791" spans="2:62" x14ac:dyDescent="0.4">
      <c r="B791" s="1">
        <v>11046</v>
      </c>
      <c r="C791" s="6" t="s">
        <v>8</v>
      </c>
      <c r="D791" s="6" t="s">
        <v>8</v>
      </c>
      <c r="E791" s="6" t="s">
        <v>3268</v>
      </c>
      <c r="F791" s="6" t="s">
        <v>7815</v>
      </c>
      <c r="G791" s="6" t="s">
        <v>7827</v>
      </c>
      <c r="H791" s="6" t="s">
        <v>3274</v>
      </c>
      <c r="I791" s="6" t="s">
        <v>7896</v>
      </c>
      <c r="J791" s="6" t="s">
        <v>496</v>
      </c>
      <c r="K791" s="7">
        <v>0.5</v>
      </c>
      <c r="L791" s="7">
        <f>IFERROR(VLOOKUP(SiscoTable[[#This Row],[Código]],Hoja2!A:B,2,0)*SiscoTable[[#This Row],[Provta(Uns)]],0)</f>
        <v>5.0999999999999996</v>
      </c>
      <c r="M791" s="7">
        <v>0</v>
      </c>
      <c r="N791" s="7">
        <v>10</v>
      </c>
      <c r="O791" s="7">
        <f>IFERROR(VLOOKUP(SiscoTable[[#This Row],[Código]],Hoja2!A:B,2,0)*SiscoTable[[#This Row],[Stock_actual]],0)</f>
        <v>102</v>
      </c>
      <c r="P791" s="6" t="s">
        <v>1971</v>
      </c>
      <c r="Q791" s="7">
        <v>1</v>
      </c>
      <c r="R791" s="7">
        <v>0</v>
      </c>
      <c r="S791" s="7" t="s">
        <v>11927</v>
      </c>
      <c r="BI791"/>
      <c r="BJ791"/>
    </row>
    <row r="792" spans="2:62" x14ac:dyDescent="0.4">
      <c r="B792" s="1">
        <v>11047</v>
      </c>
      <c r="C792" s="6" t="s">
        <v>8</v>
      </c>
      <c r="D792" s="6" t="s">
        <v>8</v>
      </c>
      <c r="E792" s="6" t="s">
        <v>3268</v>
      </c>
      <c r="F792" s="6" t="s">
        <v>7815</v>
      </c>
      <c r="G792" s="6" t="s">
        <v>7827</v>
      </c>
      <c r="H792" s="6" t="s">
        <v>3274</v>
      </c>
      <c r="I792" s="6" t="s">
        <v>7894</v>
      </c>
      <c r="J792" s="6" t="s">
        <v>496</v>
      </c>
      <c r="K792" s="7">
        <v>2.67</v>
      </c>
      <c r="L792" s="7">
        <f>IFERROR(VLOOKUP(SiscoTable[[#This Row],[Código]],Hoja2!A:B,2,0)*SiscoTable[[#This Row],[Provta(Uns)]],0)</f>
        <v>29.903999999999996</v>
      </c>
      <c r="M792" s="7">
        <v>0</v>
      </c>
      <c r="N792" s="7">
        <v>0</v>
      </c>
      <c r="O792" s="7">
        <f>IFERROR(VLOOKUP(SiscoTable[[#This Row],[Código]],Hoja2!A:B,2,0)*SiscoTable[[#This Row],[Stock_actual]],0)</f>
        <v>0</v>
      </c>
      <c r="P792" s="6" t="s">
        <v>7</v>
      </c>
      <c r="Q792" s="7">
        <v>3</v>
      </c>
      <c r="R792" s="7">
        <v>5.3999999999999995</v>
      </c>
      <c r="S792" s="7" t="s">
        <v>11927</v>
      </c>
      <c r="BI792"/>
      <c r="BJ792"/>
    </row>
    <row r="793" spans="2:62" x14ac:dyDescent="0.4">
      <c r="B793" s="1">
        <v>11048</v>
      </c>
      <c r="C793" s="6" t="s">
        <v>8</v>
      </c>
      <c r="D793" s="6" t="s">
        <v>8</v>
      </c>
      <c r="E793" s="6" t="s">
        <v>3268</v>
      </c>
      <c r="F793" s="6" t="s">
        <v>7815</v>
      </c>
      <c r="G793" s="6" t="s">
        <v>7827</v>
      </c>
      <c r="H793" s="6" t="s">
        <v>3274</v>
      </c>
      <c r="I793" s="6" t="s">
        <v>7895</v>
      </c>
      <c r="J793" s="6" t="s">
        <v>496</v>
      </c>
      <c r="K793" s="7">
        <v>0.33</v>
      </c>
      <c r="L793" s="7">
        <f>IFERROR(VLOOKUP(SiscoTable[[#This Row],[Código]],Hoja2!A:B,2,0)*SiscoTable[[#This Row],[Provta(Uns)]],0)</f>
        <v>3.1350000000000002</v>
      </c>
      <c r="M793" s="7">
        <v>0</v>
      </c>
      <c r="N793" s="7">
        <v>0</v>
      </c>
      <c r="O793" s="7">
        <f>IFERROR(VLOOKUP(SiscoTable[[#This Row],[Código]],Hoja2!A:B,2,0)*SiscoTable[[#This Row],[Stock_actual]],0)</f>
        <v>0</v>
      </c>
      <c r="P793" s="6" t="s">
        <v>7</v>
      </c>
      <c r="Q793" s="7">
        <v>0</v>
      </c>
      <c r="R793" s="7">
        <v>0</v>
      </c>
      <c r="S793" s="7" t="s">
        <v>11927</v>
      </c>
      <c r="BI793"/>
      <c r="BJ793"/>
    </row>
    <row r="794" spans="2:62" x14ac:dyDescent="0.4">
      <c r="B794" s="1">
        <v>11049</v>
      </c>
      <c r="C794" s="6" t="s">
        <v>8</v>
      </c>
      <c r="D794" s="6" t="s">
        <v>8</v>
      </c>
      <c r="E794" s="6" t="s">
        <v>3268</v>
      </c>
      <c r="F794" s="6" t="s">
        <v>7815</v>
      </c>
      <c r="G794" s="6" t="s">
        <v>7827</v>
      </c>
      <c r="H794" s="6" t="s">
        <v>3274</v>
      </c>
      <c r="I794" s="6" t="s">
        <v>7886</v>
      </c>
      <c r="J794" s="6" t="s">
        <v>5</v>
      </c>
      <c r="K794" s="7">
        <v>0.83</v>
      </c>
      <c r="L794" s="7">
        <f>IFERROR(VLOOKUP(SiscoTable[[#This Row],[Código]],Hoja2!A:B,2,0)*SiscoTable[[#This Row],[Provta(Uns)]],0)</f>
        <v>4.4820000000000002</v>
      </c>
      <c r="M794" s="7">
        <v>0</v>
      </c>
      <c r="N794" s="7">
        <v>2</v>
      </c>
      <c r="O794" s="7">
        <f>IFERROR(VLOOKUP(SiscoTable[[#This Row],[Código]],Hoja2!A:B,2,0)*SiscoTable[[#This Row],[Stock_actual]],0)</f>
        <v>10.8</v>
      </c>
      <c r="P794" s="6" t="s">
        <v>598</v>
      </c>
      <c r="Q794" s="7">
        <v>1</v>
      </c>
      <c r="R794" s="7">
        <v>0</v>
      </c>
      <c r="S794" s="7" t="s">
        <v>11927</v>
      </c>
      <c r="BI794"/>
      <c r="BJ794"/>
    </row>
    <row r="795" spans="2:62" x14ac:dyDescent="0.4">
      <c r="B795" s="1">
        <v>11050</v>
      </c>
      <c r="C795" s="6" t="s">
        <v>8</v>
      </c>
      <c r="D795" s="6" t="s">
        <v>8</v>
      </c>
      <c r="E795" s="6" t="s">
        <v>3268</v>
      </c>
      <c r="F795" s="6" t="s">
        <v>7815</v>
      </c>
      <c r="G795" s="6" t="s">
        <v>7827</v>
      </c>
      <c r="H795" s="6" t="s">
        <v>3274</v>
      </c>
      <c r="I795" s="6" t="s">
        <v>7889</v>
      </c>
      <c r="J795" s="6" t="s">
        <v>5</v>
      </c>
      <c r="K795" s="7">
        <v>2.83</v>
      </c>
      <c r="L795" s="7">
        <f>IFERROR(VLOOKUP(SiscoTable[[#This Row],[Código]],Hoja2!A:B,2,0)*SiscoTable[[#This Row],[Provta(Uns)]],0)</f>
        <v>18.112000000000002</v>
      </c>
      <c r="M795" s="7">
        <v>0</v>
      </c>
      <c r="N795" s="7">
        <v>8</v>
      </c>
      <c r="O795" s="7">
        <f>IFERROR(VLOOKUP(SiscoTable[[#This Row],[Código]],Hoja2!A:B,2,0)*SiscoTable[[#This Row],[Stock_actual]],0)</f>
        <v>51.2</v>
      </c>
      <c r="P795" s="6" t="s">
        <v>539</v>
      </c>
      <c r="Q795" s="7">
        <v>3</v>
      </c>
      <c r="R795" s="7">
        <v>0</v>
      </c>
      <c r="S795" s="7" t="s">
        <v>11927</v>
      </c>
      <c r="BI795"/>
      <c r="BJ795"/>
    </row>
    <row r="796" spans="2:62" x14ac:dyDescent="0.4">
      <c r="B796" s="1">
        <v>11051</v>
      </c>
      <c r="C796" s="6" t="s">
        <v>8</v>
      </c>
      <c r="D796" s="6" t="s">
        <v>8</v>
      </c>
      <c r="E796" s="6" t="s">
        <v>3268</v>
      </c>
      <c r="F796" s="6" t="s">
        <v>7815</v>
      </c>
      <c r="G796" s="6" t="s">
        <v>7827</v>
      </c>
      <c r="H796" s="6" t="s">
        <v>3274</v>
      </c>
      <c r="I796" s="6" t="s">
        <v>7888</v>
      </c>
      <c r="J796" s="6" t="s">
        <v>496</v>
      </c>
      <c r="K796" s="7">
        <v>2.33</v>
      </c>
      <c r="L796" s="7">
        <f>IFERROR(VLOOKUP(SiscoTable[[#This Row],[Código]],Hoja2!A:B,2,0)*SiscoTable[[#This Row],[Provta(Uns)]],0)</f>
        <v>15.378</v>
      </c>
      <c r="M796" s="7">
        <v>0</v>
      </c>
      <c r="N796" s="7">
        <v>1</v>
      </c>
      <c r="O796" s="7">
        <f>IFERROR(VLOOKUP(SiscoTable[[#This Row],[Código]],Hoja2!A:B,2,0)*SiscoTable[[#This Row],[Stock_actual]],0)</f>
        <v>6.6</v>
      </c>
      <c r="P796" s="6" t="s">
        <v>237</v>
      </c>
      <c r="Q796" s="7">
        <v>3</v>
      </c>
      <c r="R796" s="7">
        <v>4.84</v>
      </c>
      <c r="S796" s="7" t="s">
        <v>11927</v>
      </c>
      <c r="BI796"/>
      <c r="BJ796"/>
    </row>
    <row r="797" spans="2:62" x14ac:dyDescent="0.4">
      <c r="B797" s="1">
        <v>11052</v>
      </c>
      <c r="C797" s="6" t="s">
        <v>8</v>
      </c>
      <c r="D797" s="6" t="s">
        <v>8</v>
      </c>
      <c r="E797" s="6" t="s">
        <v>3268</v>
      </c>
      <c r="F797" s="6" t="s">
        <v>7815</v>
      </c>
      <c r="G797" s="6" t="s">
        <v>7827</v>
      </c>
      <c r="H797" s="6" t="s">
        <v>3274</v>
      </c>
      <c r="I797" s="6" t="s">
        <v>7891</v>
      </c>
      <c r="J797" s="6" t="s">
        <v>5</v>
      </c>
      <c r="K797" s="7">
        <v>0.33</v>
      </c>
      <c r="L797" s="7">
        <f>IFERROR(VLOOKUP(SiscoTable[[#This Row],[Código]],Hoja2!A:B,2,0)*SiscoTable[[#This Row],[Provta(Uns)]],0)</f>
        <v>1.8479999999999999</v>
      </c>
      <c r="M797" s="7">
        <v>0</v>
      </c>
      <c r="N797" s="7">
        <v>10</v>
      </c>
      <c r="O797" s="7">
        <f>IFERROR(VLOOKUP(SiscoTable[[#This Row],[Código]],Hoja2!A:B,2,0)*SiscoTable[[#This Row],[Stock_actual]],0)</f>
        <v>56</v>
      </c>
      <c r="P797" s="6" t="s">
        <v>1250</v>
      </c>
      <c r="Q797" s="7">
        <v>0</v>
      </c>
      <c r="R797" s="7">
        <v>0</v>
      </c>
      <c r="S797" s="7" t="s">
        <v>11927</v>
      </c>
      <c r="BI797"/>
      <c r="BJ797"/>
    </row>
    <row r="798" spans="2:62" x14ac:dyDescent="0.4">
      <c r="B798" s="1">
        <v>11053</v>
      </c>
      <c r="C798" s="6" t="s">
        <v>8</v>
      </c>
      <c r="D798" s="6" t="s">
        <v>8</v>
      </c>
      <c r="E798" s="6" t="s">
        <v>3268</v>
      </c>
      <c r="F798" s="6" t="s">
        <v>7815</v>
      </c>
      <c r="G798" s="6" t="s">
        <v>7827</v>
      </c>
      <c r="H798" s="6" t="s">
        <v>3274</v>
      </c>
      <c r="I798" s="6" t="s">
        <v>7890</v>
      </c>
      <c r="J798" s="6" t="s">
        <v>5</v>
      </c>
      <c r="K798" s="7">
        <v>4</v>
      </c>
      <c r="L798" s="7">
        <f>IFERROR(VLOOKUP(SiscoTable[[#This Row],[Código]],Hoja2!A:B,2,0)*SiscoTable[[#This Row],[Provta(Uns)]],0)</f>
        <v>32.799999999999997</v>
      </c>
      <c r="M798" s="7">
        <v>0</v>
      </c>
      <c r="N798" s="7">
        <v>9</v>
      </c>
      <c r="O798" s="7">
        <f>IFERROR(VLOOKUP(SiscoTable[[#This Row],[Código]],Hoja2!A:B,2,0)*SiscoTable[[#This Row],[Stock_actual]],0)</f>
        <v>73.8</v>
      </c>
      <c r="P798" s="6" t="s">
        <v>254</v>
      </c>
      <c r="Q798" s="7">
        <v>4</v>
      </c>
      <c r="R798" s="7">
        <v>0</v>
      </c>
      <c r="S798" s="7" t="s">
        <v>11927</v>
      </c>
      <c r="BI798"/>
      <c r="BJ798"/>
    </row>
    <row r="799" spans="2:62" x14ac:dyDescent="0.4">
      <c r="B799" s="1">
        <v>11054</v>
      </c>
      <c r="C799" s="6" t="s">
        <v>30</v>
      </c>
      <c r="D799" s="6" t="s">
        <v>8</v>
      </c>
      <c r="E799" s="6" t="s">
        <v>3268</v>
      </c>
      <c r="F799" s="6" t="s">
        <v>7815</v>
      </c>
      <c r="G799" s="6" t="s">
        <v>7827</v>
      </c>
      <c r="H799" s="6" t="s">
        <v>3274</v>
      </c>
      <c r="I799" s="6" t="s">
        <v>7845</v>
      </c>
      <c r="J799" s="6" t="s">
        <v>5</v>
      </c>
      <c r="K799" s="7">
        <v>7.33</v>
      </c>
      <c r="L799" s="7">
        <f>IFERROR(VLOOKUP(SiscoTable[[#This Row],[Código]],Hoja2!A:B,2,0)*SiscoTable[[#This Row],[Provta(Uns)]],0)</f>
        <v>72.567000000000007</v>
      </c>
      <c r="M799" s="7">
        <v>12</v>
      </c>
      <c r="N799" s="7">
        <v>-3</v>
      </c>
      <c r="O799" s="7">
        <f>IFERROR(VLOOKUP(SiscoTable[[#This Row],[Código]],Hoja2!A:B,2,0)*SiscoTable[[#This Row],[Stock_actual]],0)</f>
        <v>-29.700000000000003</v>
      </c>
      <c r="P799" s="6" t="s">
        <v>7</v>
      </c>
      <c r="Q799" s="7">
        <v>8</v>
      </c>
      <c r="R799" s="7">
        <v>2.3999999999999986</v>
      </c>
      <c r="S799" s="7" t="s">
        <v>11927</v>
      </c>
      <c r="BI799"/>
      <c r="BJ799"/>
    </row>
    <row r="800" spans="2:62" x14ac:dyDescent="0.4">
      <c r="B800" s="1">
        <v>11055</v>
      </c>
      <c r="C800" s="6" t="s">
        <v>8</v>
      </c>
      <c r="D800" s="6" t="s">
        <v>8</v>
      </c>
      <c r="E800" s="6" t="s">
        <v>3268</v>
      </c>
      <c r="F800" s="6" t="s">
        <v>7815</v>
      </c>
      <c r="G800" s="6" t="s">
        <v>7827</v>
      </c>
      <c r="H800" s="6" t="s">
        <v>3274</v>
      </c>
      <c r="I800" s="6" t="s">
        <v>7887</v>
      </c>
      <c r="J800" s="6" t="s">
        <v>496</v>
      </c>
      <c r="K800" s="7">
        <v>1.33</v>
      </c>
      <c r="L800" s="7">
        <f>IFERROR(VLOOKUP(SiscoTable[[#This Row],[Código]],Hoja2!A:B,2,0)*SiscoTable[[#This Row],[Provta(Uns)]],0)</f>
        <v>9.1770000000000014</v>
      </c>
      <c r="M800" s="7">
        <v>0</v>
      </c>
      <c r="N800" s="7">
        <v>0</v>
      </c>
      <c r="O800" s="7">
        <f>IFERROR(VLOOKUP(SiscoTable[[#This Row],[Código]],Hoja2!A:B,2,0)*SiscoTable[[#This Row],[Stock_actual]],0)</f>
        <v>0</v>
      </c>
      <c r="P800" s="6" t="s">
        <v>7</v>
      </c>
      <c r="Q800" s="7">
        <v>1</v>
      </c>
      <c r="R800" s="7">
        <v>2.4</v>
      </c>
      <c r="S800" s="7" t="s">
        <v>11927</v>
      </c>
      <c r="BI800"/>
      <c r="BJ800"/>
    </row>
    <row r="801" spans="2:62" x14ac:dyDescent="0.4">
      <c r="B801" s="1">
        <v>11056</v>
      </c>
      <c r="C801" s="6" t="s">
        <v>30</v>
      </c>
      <c r="D801" s="6" t="s">
        <v>30</v>
      </c>
      <c r="E801" s="6" t="s">
        <v>3268</v>
      </c>
      <c r="F801" s="6" t="s">
        <v>7815</v>
      </c>
      <c r="G801" s="6" t="s">
        <v>7827</v>
      </c>
      <c r="H801" s="6" t="s">
        <v>3274</v>
      </c>
      <c r="I801" s="6" t="s">
        <v>7846</v>
      </c>
      <c r="J801" s="6" t="s">
        <v>5</v>
      </c>
      <c r="K801" s="7">
        <v>14.5</v>
      </c>
      <c r="L801" s="7">
        <f>IFERROR(VLOOKUP(SiscoTable[[#This Row],[Código]],Hoja2!A:B,2,0)*SiscoTable[[#This Row],[Provta(Uns)]],0)</f>
        <v>75.400000000000006</v>
      </c>
      <c r="M801" s="7">
        <v>24</v>
      </c>
      <c r="N801" s="7">
        <v>28</v>
      </c>
      <c r="O801" s="7">
        <f>IFERROR(VLOOKUP(SiscoTable[[#This Row],[Código]],Hoja2!A:B,2,0)*SiscoTable[[#This Row],[Stock_actual]],0)</f>
        <v>145.6</v>
      </c>
      <c r="P801" s="6" t="s">
        <v>770</v>
      </c>
      <c r="Q801" s="7">
        <v>16</v>
      </c>
      <c r="R801" s="7">
        <v>0</v>
      </c>
      <c r="S801" s="7" t="s">
        <v>11927</v>
      </c>
      <c r="BI801"/>
      <c r="BJ801"/>
    </row>
    <row r="802" spans="2:62" x14ac:dyDescent="0.4">
      <c r="B802" s="1">
        <v>11057</v>
      </c>
      <c r="C802" s="6" t="s">
        <v>30</v>
      </c>
      <c r="D802" s="6" t="s">
        <v>30</v>
      </c>
      <c r="E802" s="6" t="s">
        <v>3268</v>
      </c>
      <c r="F802" s="6" t="s">
        <v>7815</v>
      </c>
      <c r="G802" s="6" t="s">
        <v>7827</v>
      </c>
      <c r="H802" s="6" t="s">
        <v>3274</v>
      </c>
      <c r="I802" s="6" t="s">
        <v>7847</v>
      </c>
      <c r="J802" s="6" t="s">
        <v>5</v>
      </c>
      <c r="K802" s="7">
        <v>9.67</v>
      </c>
      <c r="L802" s="7">
        <f>IFERROR(VLOOKUP(SiscoTable[[#This Row],[Código]],Hoja2!A:B,2,0)*SiscoTable[[#This Row],[Provta(Uns)]],0)</f>
        <v>63.821999999999996</v>
      </c>
      <c r="M802" s="7">
        <v>24</v>
      </c>
      <c r="N802" s="7">
        <v>41</v>
      </c>
      <c r="O802" s="7">
        <f>IFERROR(VLOOKUP(SiscoTable[[#This Row],[Código]],Hoja2!A:B,2,0)*SiscoTable[[#This Row],[Stock_actual]],0)</f>
        <v>270.59999999999997</v>
      </c>
      <c r="P802" s="6" t="s">
        <v>2378</v>
      </c>
      <c r="Q802" s="7">
        <v>11</v>
      </c>
      <c r="R802" s="7">
        <v>0</v>
      </c>
      <c r="S802" s="7" t="s">
        <v>11927</v>
      </c>
      <c r="BI802"/>
      <c r="BJ802"/>
    </row>
    <row r="803" spans="2:62" x14ac:dyDescent="0.4">
      <c r="B803" s="1">
        <v>11058</v>
      </c>
      <c r="C803" s="6" t="s">
        <v>8</v>
      </c>
      <c r="D803" s="6" t="s">
        <v>8</v>
      </c>
      <c r="E803" s="6" t="s">
        <v>3268</v>
      </c>
      <c r="F803" s="6" t="s">
        <v>7815</v>
      </c>
      <c r="G803" s="6" t="s">
        <v>7827</v>
      </c>
      <c r="H803" s="6" t="s">
        <v>3274</v>
      </c>
      <c r="I803" s="6" t="s">
        <v>7892</v>
      </c>
      <c r="J803" s="6" t="s">
        <v>5</v>
      </c>
      <c r="K803" s="7">
        <v>5.17</v>
      </c>
      <c r="L803" s="7">
        <f>IFERROR(VLOOKUP(SiscoTable[[#This Row],[Código]],Hoja2!A:B,2,0)*SiscoTable[[#This Row],[Provta(Uns)]],0)</f>
        <v>34.122</v>
      </c>
      <c r="M803" s="7">
        <v>0</v>
      </c>
      <c r="N803" s="7">
        <v>5</v>
      </c>
      <c r="O803" s="7">
        <f>IFERROR(VLOOKUP(SiscoTable[[#This Row],[Código]],Hoja2!A:B,2,0)*SiscoTable[[#This Row],[Stock_actual]],0)</f>
        <v>33</v>
      </c>
      <c r="P803" s="6" t="s">
        <v>252</v>
      </c>
      <c r="Q803" s="7">
        <v>6</v>
      </c>
      <c r="R803" s="7">
        <v>10.130000000000001</v>
      </c>
      <c r="S803" s="7" t="s">
        <v>11927</v>
      </c>
      <c r="BI803"/>
      <c r="BJ803"/>
    </row>
    <row r="804" spans="2:62" x14ac:dyDescent="0.4">
      <c r="B804" s="1">
        <v>11068</v>
      </c>
      <c r="C804" s="6" t="s">
        <v>8</v>
      </c>
      <c r="D804" s="6" t="s">
        <v>8</v>
      </c>
      <c r="E804" s="6" t="s">
        <v>3268</v>
      </c>
      <c r="F804" s="6" t="s">
        <v>7815</v>
      </c>
      <c r="G804" s="6" t="s">
        <v>7827</v>
      </c>
      <c r="H804" s="6" t="s">
        <v>3274</v>
      </c>
      <c r="I804" s="6" t="s">
        <v>7885</v>
      </c>
      <c r="J804" s="6" t="s">
        <v>5</v>
      </c>
      <c r="K804" s="7">
        <v>0</v>
      </c>
      <c r="L804" s="7">
        <f>IFERROR(VLOOKUP(SiscoTable[[#This Row],[Código]],Hoja2!A:B,2,0)*SiscoTable[[#This Row],[Provta(Uns)]],0)</f>
        <v>0</v>
      </c>
      <c r="M804" s="7">
        <v>0</v>
      </c>
      <c r="N804" s="7">
        <v>0</v>
      </c>
      <c r="O804" s="7">
        <f>IFERROR(VLOOKUP(SiscoTable[[#This Row],[Código]],Hoja2!A:B,2,0)*SiscoTable[[#This Row],[Stock_actual]],0)</f>
        <v>0</v>
      </c>
      <c r="P804" s="6" t="s">
        <v>7</v>
      </c>
      <c r="Q804" s="7">
        <v>0</v>
      </c>
      <c r="R804" s="7">
        <v>0</v>
      </c>
      <c r="S804" s="7" t="s">
        <v>11927</v>
      </c>
      <c r="BI804"/>
      <c r="BJ804"/>
    </row>
    <row r="805" spans="2:62" x14ac:dyDescent="0.4">
      <c r="B805" s="1">
        <v>11069</v>
      </c>
      <c r="C805" s="6" t="s">
        <v>8</v>
      </c>
      <c r="D805" s="6" t="s">
        <v>8</v>
      </c>
      <c r="E805" s="6" t="s">
        <v>3268</v>
      </c>
      <c r="F805" s="6" t="s">
        <v>7815</v>
      </c>
      <c r="G805" s="6" t="s">
        <v>7827</v>
      </c>
      <c r="H805" s="6" t="s">
        <v>3274</v>
      </c>
      <c r="I805" s="6" t="s">
        <v>7883</v>
      </c>
      <c r="J805" s="6" t="s">
        <v>5</v>
      </c>
      <c r="K805" s="7">
        <v>3.83</v>
      </c>
      <c r="L805" s="7">
        <f>IFERROR(VLOOKUP(SiscoTable[[#This Row],[Código]],Hoja2!A:B,2,0)*SiscoTable[[#This Row],[Provta(Uns)]],0)</f>
        <v>21.065000000000001</v>
      </c>
      <c r="M805" s="7">
        <v>0</v>
      </c>
      <c r="N805" s="7">
        <v>10</v>
      </c>
      <c r="O805" s="7">
        <f>IFERROR(VLOOKUP(SiscoTable[[#This Row],[Código]],Hoja2!A:B,2,0)*SiscoTable[[#This Row],[Stock_actual]],0)</f>
        <v>55</v>
      </c>
      <c r="P805" s="6" t="s">
        <v>577</v>
      </c>
      <c r="Q805" s="7">
        <v>4</v>
      </c>
      <c r="R805" s="7">
        <v>0</v>
      </c>
      <c r="S805" s="7" t="s">
        <v>11927</v>
      </c>
      <c r="BI805"/>
      <c r="BJ805"/>
    </row>
    <row r="806" spans="2:62" x14ac:dyDescent="0.4">
      <c r="B806" s="1">
        <v>11070</v>
      </c>
      <c r="C806" s="6" t="s">
        <v>8</v>
      </c>
      <c r="D806" s="6" t="s">
        <v>8</v>
      </c>
      <c r="E806" s="6" t="s">
        <v>3268</v>
      </c>
      <c r="F806" s="6" t="s">
        <v>7815</v>
      </c>
      <c r="G806" s="6" t="s">
        <v>7827</v>
      </c>
      <c r="H806" s="6" t="s">
        <v>3274</v>
      </c>
      <c r="I806" s="6" t="s">
        <v>7882</v>
      </c>
      <c r="J806" s="6" t="s">
        <v>496</v>
      </c>
      <c r="K806" s="7">
        <v>0.17</v>
      </c>
      <c r="L806" s="7">
        <f>IFERROR(VLOOKUP(SiscoTable[[#This Row],[Código]],Hoja2!A:B,2,0)*SiscoTable[[#This Row],[Provta(Uns)]],0)</f>
        <v>1.105</v>
      </c>
      <c r="M806" s="7">
        <v>0</v>
      </c>
      <c r="N806" s="7">
        <v>13</v>
      </c>
      <c r="O806" s="7">
        <f>IFERROR(VLOOKUP(SiscoTable[[#This Row],[Código]],Hoja2!A:B,2,0)*SiscoTable[[#This Row],[Stock_actual]],0)</f>
        <v>84.5</v>
      </c>
      <c r="P806" s="6" t="s">
        <v>2102</v>
      </c>
      <c r="Q806" s="7">
        <v>0</v>
      </c>
      <c r="R806" s="7">
        <v>0</v>
      </c>
      <c r="S806" s="7" t="s">
        <v>11927</v>
      </c>
      <c r="BI806"/>
      <c r="BJ806"/>
    </row>
    <row r="807" spans="2:62" x14ac:dyDescent="0.4">
      <c r="B807" s="1">
        <v>11071</v>
      </c>
      <c r="C807" s="6" t="s">
        <v>8</v>
      </c>
      <c r="D807" s="6" t="s">
        <v>8</v>
      </c>
      <c r="E807" s="6" t="s">
        <v>3268</v>
      </c>
      <c r="F807" s="6" t="s">
        <v>7815</v>
      </c>
      <c r="G807" s="6" t="s">
        <v>7827</v>
      </c>
      <c r="H807" s="6" t="s">
        <v>3274</v>
      </c>
      <c r="I807" s="6" t="s">
        <v>7873</v>
      </c>
      <c r="J807" s="6" t="s">
        <v>496</v>
      </c>
      <c r="K807" s="7">
        <v>4.17</v>
      </c>
      <c r="L807" s="7">
        <f>IFERROR(VLOOKUP(SiscoTable[[#This Row],[Código]],Hoja2!A:B,2,0)*SiscoTable[[#This Row],[Provta(Uns)]],0)</f>
        <v>32.942999999999998</v>
      </c>
      <c r="M807" s="7">
        <v>0</v>
      </c>
      <c r="N807" s="7">
        <v>0</v>
      </c>
      <c r="O807" s="7">
        <f>IFERROR(VLOOKUP(SiscoTable[[#This Row],[Código]],Hoja2!A:B,2,0)*SiscoTable[[#This Row],[Stock_actual]],0)</f>
        <v>0</v>
      </c>
      <c r="P807" s="6" t="s">
        <v>7</v>
      </c>
      <c r="Q807" s="7">
        <v>5</v>
      </c>
      <c r="R807" s="7">
        <v>8.4</v>
      </c>
      <c r="S807" s="7" t="s">
        <v>11927</v>
      </c>
      <c r="BI807"/>
      <c r="BJ807"/>
    </row>
    <row r="808" spans="2:62" x14ac:dyDescent="0.4">
      <c r="B808" s="1">
        <v>11072</v>
      </c>
      <c r="C808" s="6" t="s">
        <v>8</v>
      </c>
      <c r="D808" s="6" t="s">
        <v>8</v>
      </c>
      <c r="E808" s="6" t="s">
        <v>3268</v>
      </c>
      <c r="F808" s="6" t="s">
        <v>7815</v>
      </c>
      <c r="G808" s="6" t="s">
        <v>7827</v>
      </c>
      <c r="H808" s="6" t="s">
        <v>3274</v>
      </c>
      <c r="I808" s="6" t="s">
        <v>7876</v>
      </c>
      <c r="J808" s="6" t="s">
        <v>496</v>
      </c>
      <c r="K808" s="7">
        <v>0.5</v>
      </c>
      <c r="L808" s="7">
        <f>IFERROR(VLOOKUP(SiscoTable[[#This Row],[Código]],Hoja2!A:B,2,0)*SiscoTable[[#This Row],[Provta(Uns)]],0)</f>
        <v>3.75</v>
      </c>
      <c r="M808" s="7">
        <v>0</v>
      </c>
      <c r="N808" s="7">
        <v>10</v>
      </c>
      <c r="O808" s="7">
        <f>IFERROR(VLOOKUP(SiscoTable[[#This Row],[Código]],Hoja2!A:B,2,0)*SiscoTable[[#This Row],[Stock_actual]],0)</f>
        <v>75</v>
      </c>
      <c r="P808" s="6" t="s">
        <v>1971</v>
      </c>
      <c r="Q808" s="7">
        <v>1</v>
      </c>
      <c r="R808" s="7">
        <v>0</v>
      </c>
      <c r="S808" s="7" t="s">
        <v>11927</v>
      </c>
      <c r="BI808"/>
      <c r="BJ808"/>
    </row>
    <row r="809" spans="2:62" x14ac:dyDescent="0.4">
      <c r="B809" s="1">
        <v>11073</v>
      </c>
      <c r="C809" s="6" t="s">
        <v>30</v>
      </c>
      <c r="D809" s="6" t="s">
        <v>8</v>
      </c>
      <c r="E809" s="6" t="s">
        <v>3268</v>
      </c>
      <c r="F809" s="6" t="s">
        <v>7815</v>
      </c>
      <c r="G809" s="6" t="s">
        <v>7827</v>
      </c>
      <c r="H809" s="6" t="s">
        <v>3274</v>
      </c>
      <c r="I809" s="6" t="s">
        <v>7842</v>
      </c>
      <c r="J809" s="6" t="s">
        <v>496</v>
      </c>
      <c r="K809" s="7">
        <v>3.5</v>
      </c>
      <c r="L809" s="7">
        <f>IFERROR(VLOOKUP(SiscoTable[[#This Row],[Código]],Hoja2!A:B,2,0)*SiscoTable[[#This Row],[Provta(Uns)]],0)</f>
        <v>28.699999999999996</v>
      </c>
      <c r="M809" s="7">
        <v>0</v>
      </c>
      <c r="N809" s="7">
        <v>26</v>
      </c>
      <c r="O809" s="7">
        <f>IFERROR(VLOOKUP(SiscoTable[[#This Row],[Código]],Hoja2!A:B,2,0)*SiscoTable[[#This Row],[Stock_actual]],0)</f>
        <v>213.2</v>
      </c>
      <c r="P809" s="6" t="s">
        <v>2629</v>
      </c>
      <c r="Q809" s="7">
        <v>4</v>
      </c>
      <c r="R809" s="7">
        <v>0</v>
      </c>
      <c r="S809" s="7" t="s">
        <v>11927</v>
      </c>
      <c r="BI809"/>
      <c r="BJ809"/>
    </row>
    <row r="810" spans="2:62" x14ac:dyDescent="0.4">
      <c r="B810" s="1">
        <v>11074</v>
      </c>
      <c r="C810" s="6" t="s">
        <v>8</v>
      </c>
      <c r="D810" s="6" t="s">
        <v>8</v>
      </c>
      <c r="E810" s="6" t="s">
        <v>3268</v>
      </c>
      <c r="F810" s="6" t="s">
        <v>7815</v>
      </c>
      <c r="G810" s="6" t="s">
        <v>7827</v>
      </c>
      <c r="H810" s="6" t="s">
        <v>3274</v>
      </c>
      <c r="I810" s="6" t="s">
        <v>7884</v>
      </c>
      <c r="J810" s="6" t="s">
        <v>496</v>
      </c>
      <c r="K810" s="7">
        <v>3.5</v>
      </c>
      <c r="L810" s="7">
        <f>IFERROR(VLOOKUP(SiscoTable[[#This Row],[Código]],Hoja2!A:B,2,0)*SiscoTable[[#This Row],[Provta(Uns)]],0)</f>
        <v>25.55</v>
      </c>
      <c r="M810" s="7">
        <v>0</v>
      </c>
      <c r="N810" s="7">
        <v>10</v>
      </c>
      <c r="O810" s="7">
        <f>IFERROR(VLOOKUP(SiscoTable[[#This Row],[Código]],Hoja2!A:B,2,0)*SiscoTable[[#This Row],[Stock_actual]],0)</f>
        <v>73</v>
      </c>
      <c r="P810" s="6" t="s">
        <v>3509</v>
      </c>
      <c r="Q810" s="7">
        <v>4</v>
      </c>
      <c r="R810" s="7">
        <v>0</v>
      </c>
      <c r="S810" s="7" t="s">
        <v>11927</v>
      </c>
      <c r="BI810"/>
      <c r="BJ810"/>
    </row>
    <row r="811" spans="2:62" x14ac:dyDescent="0.4">
      <c r="B811" s="1">
        <v>11075</v>
      </c>
      <c r="C811" s="6" t="s">
        <v>8</v>
      </c>
      <c r="D811" s="6" t="s">
        <v>8</v>
      </c>
      <c r="E811" s="6" t="s">
        <v>3268</v>
      </c>
      <c r="F811" s="6" t="s">
        <v>7815</v>
      </c>
      <c r="G811" s="6" t="s">
        <v>7827</v>
      </c>
      <c r="H811" s="6" t="s">
        <v>3274</v>
      </c>
      <c r="I811" s="6" t="s">
        <v>7871</v>
      </c>
      <c r="J811" s="6" t="s">
        <v>496</v>
      </c>
      <c r="K811" s="7">
        <v>6.17</v>
      </c>
      <c r="L811" s="7">
        <f>IFERROR(VLOOKUP(SiscoTable[[#This Row],[Código]],Hoja2!A:B,2,0)*SiscoTable[[#This Row],[Provta(Uns)]],0)</f>
        <v>48.743000000000002</v>
      </c>
      <c r="M811" s="7">
        <v>12</v>
      </c>
      <c r="N811" s="7">
        <v>0</v>
      </c>
      <c r="O811" s="7">
        <f>IFERROR(VLOOKUP(SiscoTable[[#This Row],[Código]],Hoja2!A:B,2,0)*SiscoTable[[#This Row],[Stock_actual]],0)</f>
        <v>0</v>
      </c>
      <c r="P811" s="6" t="s">
        <v>7</v>
      </c>
      <c r="Q811" s="7">
        <v>7</v>
      </c>
      <c r="R811" s="7">
        <v>0.59999999999999964</v>
      </c>
      <c r="S811" s="7" t="s">
        <v>11927</v>
      </c>
      <c r="BI811"/>
      <c r="BJ811"/>
    </row>
    <row r="812" spans="2:62" x14ac:dyDescent="0.4">
      <c r="B812" s="1">
        <v>11076</v>
      </c>
      <c r="C812" s="6" t="s">
        <v>8</v>
      </c>
      <c r="D812" s="6" t="s">
        <v>8</v>
      </c>
      <c r="E812" s="6" t="s">
        <v>3268</v>
      </c>
      <c r="F812" s="6" t="s">
        <v>7815</v>
      </c>
      <c r="G812" s="6" t="s">
        <v>7827</v>
      </c>
      <c r="H812" s="6" t="s">
        <v>3274</v>
      </c>
      <c r="I812" s="6" t="s">
        <v>7881</v>
      </c>
      <c r="J812" s="6" t="s">
        <v>496</v>
      </c>
      <c r="K812" s="7">
        <v>1.67</v>
      </c>
      <c r="L812" s="7">
        <f>IFERROR(VLOOKUP(SiscoTable[[#This Row],[Código]],Hoja2!A:B,2,0)*SiscoTable[[#This Row],[Provta(Uns)]],0)</f>
        <v>10.855</v>
      </c>
      <c r="M812" s="7">
        <v>0</v>
      </c>
      <c r="N812" s="7">
        <v>0</v>
      </c>
      <c r="O812" s="7">
        <f>IFERROR(VLOOKUP(SiscoTable[[#This Row],[Código]],Hoja2!A:B,2,0)*SiscoTable[[#This Row],[Stock_actual]],0)</f>
        <v>0</v>
      </c>
      <c r="P812" s="6" t="s">
        <v>7</v>
      </c>
      <c r="Q812" s="7">
        <v>2</v>
      </c>
      <c r="R812" s="7">
        <v>3.5999999999999996</v>
      </c>
      <c r="S812" s="7" t="s">
        <v>11927</v>
      </c>
      <c r="BI812"/>
      <c r="BJ812"/>
    </row>
    <row r="813" spans="2:62" x14ac:dyDescent="0.4">
      <c r="B813" s="1">
        <v>11077</v>
      </c>
      <c r="C813" s="6" t="s">
        <v>8</v>
      </c>
      <c r="D813" s="6" t="s">
        <v>8</v>
      </c>
      <c r="E813" s="6" t="s">
        <v>3268</v>
      </c>
      <c r="F813" s="6" t="s">
        <v>7815</v>
      </c>
      <c r="G813" s="6" t="s">
        <v>7827</v>
      </c>
      <c r="H813" s="6" t="s">
        <v>3274</v>
      </c>
      <c r="I813" s="6" t="s">
        <v>7872</v>
      </c>
      <c r="J813" s="6" t="s">
        <v>496</v>
      </c>
      <c r="K813" s="7">
        <v>0.33</v>
      </c>
      <c r="L813" s="7">
        <f>IFERROR(VLOOKUP(SiscoTable[[#This Row],[Código]],Hoja2!A:B,2,0)*SiscoTable[[#This Row],[Provta(Uns)]],0)</f>
        <v>3.0690000000000004</v>
      </c>
      <c r="M813" s="7">
        <v>0</v>
      </c>
      <c r="N813" s="7">
        <v>0</v>
      </c>
      <c r="O813" s="7">
        <f>IFERROR(VLOOKUP(SiscoTable[[#This Row],[Código]],Hoja2!A:B,2,0)*SiscoTable[[#This Row],[Stock_actual]],0)</f>
        <v>0</v>
      </c>
      <c r="P813" s="6" t="s">
        <v>7</v>
      </c>
      <c r="Q813" s="7">
        <v>0</v>
      </c>
      <c r="R813" s="7">
        <v>0</v>
      </c>
      <c r="S813" s="7" t="s">
        <v>11927</v>
      </c>
      <c r="BI813"/>
      <c r="BJ813"/>
    </row>
    <row r="814" spans="2:62" x14ac:dyDescent="0.4">
      <c r="B814" s="1">
        <v>11078</v>
      </c>
      <c r="C814" s="6" t="s">
        <v>8</v>
      </c>
      <c r="D814" s="6" t="s">
        <v>8</v>
      </c>
      <c r="E814" s="6" t="s">
        <v>3268</v>
      </c>
      <c r="F814" s="6" t="s">
        <v>7815</v>
      </c>
      <c r="G814" s="6" t="s">
        <v>7827</v>
      </c>
      <c r="H814" s="6" t="s">
        <v>3274</v>
      </c>
      <c r="I814" s="6" t="s">
        <v>7875</v>
      </c>
      <c r="J814" s="6" t="s">
        <v>496</v>
      </c>
      <c r="K814" s="7">
        <v>1.17</v>
      </c>
      <c r="L814" s="7">
        <f>IFERROR(VLOOKUP(SiscoTable[[#This Row],[Código]],Hoja2!A:B,2,0)*SiscoTable[[#This Row],[Provta(Uns)]],0)</f>
        <v>10.881</v>
      </c>
      <c r="M814" s="7">
        <v>0</v>
      </c>
      <c r="N814" s="7">
        <v>0</v>
      </c>
      <c r="O814" s="7">
        <f>IFERROR(VLOOKUP(SiscoTable[[#This Row],[Código]],Hoja2!A:B,2,0)*SiscoTable[[#This Row],[Stock_actual]],0)</f>
        <v>0</v>
      </c>
      <c r="P814" s="6" t="s">
        <v>7</v>
      </c>
      <c r="Q814" s="7">
        <v>1</v>
      </c>
      <c r="R814" s="7">
        <v>2.4</v>
      </c>
      <c r="S814" s="7" t="s">
        <v>11927</v>
      </c>
      <c r="BI814"/>
      <c r="BJ814"/>
    </row>
    <row r="815" spans="2:62" x14ac:dyDescent="0.4">
      <c r="B815" s="1">
        <v>11079</v>
      </c>
      <c r="C815" s="6" t="s">
        <v>8</v>
      </c>
      <c r="D815" s="6" t="s">
        <v>8</v>
      </c>
      <c r="E815" s="6" t="s">
        <v>3268</v>
      </c>
      <c r="F815" s="6" t="s">
        <v>7815</v>
      </c>
      <c r="G815" s="6" t="s">
        <v>7827</v>
      </c>
      <c r="H815" s="6" t="s">
        <v>3274</v>
      </c>
      <c r="I815" s="6" t="s">
        <v>7878</v>
      </c>
      <c r="J815" s="6" t="s">
        <v>496</v>
      </c>
      <c r="K815" s="7">
        <v>0</v>
      </c>
      <c r="L815" s="7">
        <f>IFERROR(VLOOKUP(SiscoTable[[#This Row],[Código]],Hoja2!A:B,2,0)*SiscoTable[[#This Row],[Provta(Uns)]],0)</f>
        <v>0</v>
      </c>
      <c r="M815" s="7">
        <v>0</v>
      </c>
      <c r="N815" s="7">
        <v>0</v>
      </c>
      <c r="O815" s="7">
        <f>IFERROR(VLOOKUP(SiscoTable[[#This Row],[Código]],Hoja2!A:B,2,0)*SiscoTable[[#This Row],[Stock_actual]],0)</f>
        <v>0</v>
      </c>
      <c r="P815" s="6" t="s">
        <v>7</v>
      </c>
      <c r="Q815" s="7">
        <v>0</v>
      </c>
      <c r="R815" s="7">
        <v>0</v>
      </c>
      <c r="S815" s="7" t="s">
        <v>11927</v>
      </c>
      <c r="BI815"/>
      <c r="BJ815"/>
    </row>
    <row r="816" spans="2:62" x14ac:dyDescent="0.4">
      <c r="B816" s="1">
        <v>11080</v>
      </c>
      <c r="C816" s="6" t="s">
        <v>8</v>
      </c>
      <c r="D816" s="6" t="s">
        <v>8</v>
      </c>
      <c r="E816" s="6" t="s">
        <v>3268</v>
      </c>
      <c r="F816" s="6" t="s">
        <v>7815</v>
      </c>
      <c r="G816" s="6" t="s">
        <v>7827</v>
      </c>
      <c r="H816" s="6" t="s">
        <v>3274</v>
      </c>
      <c r="I816" s="6" t="s">
        <v>7874</v>
      </c>
      <c r="J816" s="6" t="s">
        <v>5</v>
      </c>
      <c r="K816" s="7">
        <v>1.5</v>
      </c>
      <c r="L816" s="7">
        <f>IFERROR(VLOOKUP(SiscoTable[[#This Row],[Código]],Hoja2!A:B,2,0)*SiscoTable[[#This Row],[Provta(Uns)]],0)</f>
        <v>10.199999999999999</v>
      </c>
      <c r="M816" s="7">
        <v>0</v>
      </c>
      <c r="N816" s="7">
        <v>29</v>
      </c>
      <c r="O816" s="7">
        <f>IFERROR(VLOOKUP(SiscoTable[[#This Row],[Código]],Hoja2!A:B,2,0)*SiscoTable[[#This Row],[Stock_actual]],0)</f>
        <v>197.2</v>
      </c>
      <c r="P816" s="6" t="s">
        <v>2625</v>
      </c>
      <c r="Q816" s="7">
        <v>2</v>
      </c>
      <c r="R816" s="7">
        <v>0</v>
      </c>
      <c r="S816" s="7" t="s">
        <v>11927</v>
      </c>
      <c r="BI816"/>
      <c r="BJ816"/>
    </row>
    <row r="817" spans="2:62" x14ac:dyDescent="0.4">
      <c r="B817" s="1">
        <v>11084</v>
      </c>
      <c r="C817" s="6" t="s">
        <v>8</v>
      </c>
      <c r="D817" s="6" t="s">
        <v>8</v>
      </c>
      <c r="E817" s="6" t="s">
        <v>3268</v>
      </c>
      <c r="F817" s="6" t="s">
        <v>7815</v>
      </c>
      <c r="G817" s="6" t="s">
        <v>7827</v>
      </c>
      <c r="H817" s="6" t="s">
        <v>3274</v>
      </c>
      <c r="I817" s="6" t="s">
        <v>7877</v>
      </c>
      <c r="J817" s="6" t="s">
        <v>5</v>
      </c>
      <c r="K817" s="7">
        <v>5.83</v>
      </c>
      <c r="L817" s="7">
        <f>IFERROR(VLOOKUP(SiscoTable[[#This Row],[Código]],Hoja2!A:B,2,0)*SiscoTable[[#This Row],[Provta(Uns)]],0)</f>
        <v>39.643999999999998</v>
      </c>
      <c r="M817" s="7">
        <v>24</v>
      </c>
      <c r="N817" s="7">
        <v>-1</v>
      </c>
      <c r="O817" s="7">
        <f>IFERROR(VLOOKUP(SiscoTable[[#This Row],[Código]],Hoja2!A:B,2,0)*SiscoTable[[#This Row],[Stock_actual]],0)</f>
        <v>-6.8</v>
      </c>
      <c r="P817" s="6" t="s">
        <v>7</v>
      </c>
      <c r="Q817" s="7">
        <v>6</v>
      </c>
      <c r="R817" s="7">
        <v>0</v>
      </c>
      <c r="S817" s="7" t="s">
        <v>11927</v>
      </c>
      <c r="BI817"/>
      <c r="BJ817"/>
    </row>
    <row r="818" spans="2:62" x14ac:dyDescent="0.4">
      <c r="B818" s="1">
        <v>11088</v>
      </c>
      <c r="C818" s="6" t="s">
        <v>8</v>
      </c>
      <c r="D818" s="6" t="s">
        <v>8</v>
      </c>
      <c r="E818" s="6" t="s">
        <v>3268</v>
      </c>
      <c r="F818" s="6" t="s">
        <v>7815</v>
      </c>
      <c r="G818" s="6" t="s">
        <v>7827</v>
      </c>
      <c r="H818" s="6" t="s">
        <v>3274</v>
      </c>
      <c r="I818" s="6" t="s">
        <v>7879</v>
      </c>
      <c r="J818" s="6" t="s">
        <v>5</v>
      </c>
      <c r="K818" s="7">
        <v>5.33</v>
      </c>
      <c r="L818" s="7">
        <f>IFERROR(VLOOKUP(SiscoTable[[#This Row],[Código]],Hoja2!A:B,2,0)*SiscoTable[[#This Row],[Provta(Uns)]],0)</f>
        <v>41.573999999999998</v>
      </c>
      <c r="M818" s="7">
        <v>0</v>
      </c>
      <c r="N818" s="7">
        <v>8</v>
      </c>
      <c r="O818" s="7">
        <f>IFERROR(VLOOKUP(SiscoTable[[#This Row],[Código]],Hoja2!A:B,2,0)*SiscoTable[[#This Row],[Stock_actual]],0)</f>
        <v>62.4</v>
      </c>
      <c r="P818" s="6" t="s">
        <v>220</v>
      </c>
      <c r="Q818" s="7">
        <v>6</v>
      </c>
      <c r="R818" s="7">
        <v>0</v>
      </c>
      <c r="S818" s="7" t="s">
        <v>11927</v>
      </c>
      <c r="BI818"/>
      <c r="BJ818"/>
    </row>
    <row r="819" spans="2:62" x14ac:dyDescent="0.4">
      <c r="B819" s="1">
        <v>11092</v>
      </c>
      <c r="C819" s="6" t="s">
        <v>8</v>
      </c>
      <c r="D819" s="6" t="s">
        <v>30</v>
      </c>
      <c r="E819" s="6" t="s">
        <v>3268</v>
      </c>
      <c r="F819" s="6" t="s">
        <v>7815</v>
      </c>
      <c r="G819" s="6" t="s">
        <v>7827</v>
      </c>
      <c r="H819" s="6" t="s">
        <v>3274</v>
      </c>
      <c r="I819" s="6" t="s">
        <v>7880</v>
      </c>
      <c r="J819" s="6" t="s">
        <v>5</v>
      </c>
      <c r="K819" s="7">
        <v>6.5</v>
      </c>
      <c r="L819" s="7">
        <f>IFERROR(VLOOKUP(SiscoTable[[#This Row],[Código]],Hoja2!A:B,2,0)*SiscoTable[[#This Row],[Provta(Uns)]],0)</f>
        <v>26</v>
      </c>
      <c r="M819" s="7">
        <v>0</v>
      </c>
      <c r="N819" s="7">
        <v>17</v>
      </c>
      <c r="O819" s="7">
        <f>IFERROR(VLOOKUP(SiscoTable[[#This Row],[Código]],Hoja2!A:B,2,0)*SiscoTable[[#This Row],[Stock_actual]],0)</f>
        <v>68</v>
      </c>
      <c r="P819" s="6" t="s">
        <v>577</v>
      </c>
      <c r="Q819" s="7">
        <v>7</v>
      </c>
      <c r="R819" s="7">
        <v>0</v>
      </c>
      <c r="S819" s="7" t="s">
        <v>11927</v>
      </c>
      <c r="BI819"/>
      <c r="BJ819"/>
    </row>
    <row r="820" spans="2:62" x14ac:dyDescent="0.4">
      <c r="B820" s="1">
        <v>11093</v>
      </c>
      <c r="C820" s="6" t="s">
        <v>30</v>
      </c>
      <c r="D820" s="6" t="s">
        <v>30</v>
      </c>
      <c r="E820" s="6" t="s">
        <v>3268</v>
      </c>
      <c r="F820" s="6" t="s">
        <v>7815</v>
      </c>
      <c r="G820" s="6" t="s">
        <v>7827</v>
      </c>
      <c r="H820" s="6" t="s">
        <v>3274</v>
      </c>
      <c r="I820" s="6" t="s">
        <v>7844</v>
      </c>
      <c r="J820" s="6" t="s">
        <v>5</v>
      </c>
      <c r="K820" s="7">
        <v>16.329999999999998</v>
      </c>
      <c r="L820" s="7">
        <f>IFERROR(VLOOKUP(SiscoTable[[#This Row],[Código]],Hoja2!A:B,2,0)*SiscoTable[[#This Row],[Provta(Uns)]],0)</f>
        <v>75.117999999999981</v>
      </c>
      <c r="M820" s="7">
        <v>36</v>
      </c>
      <c r="N820" s="7">
        <v>-2</v>
      </c>
      <c r="O820" s="7">
        <f>IFERROR(VLOOKUP(SiscoTable[[#This Row],[Código]],Hoja2!A:B,2,0)*SiscoTable[[#This Row],[Stock_actual]],0)</f>
        <v>-9.1999999999999993</v>
      </c>
      <c r="P820" s="6" t="s">
        <v>7</v>
      </c>
      <c r="Q820" s="7">
        <v>18</v>
      </c>
      <c r="R820" s="7">
        <v>0</v>
      </c>
      <c r="S820" s="7" t="s">
        <v>11927</v>
      </c>
      <c r="BI820"/>
      <c r="BJ820"/>
    </row>
    <row r="821" spans="2:62" x14ac:dyDescent="0.4">
      <c r="B821" s="1">
        <v>11094</v>
      </c>
      <c r="C821" s="6" t="s">
        <v>30</v>
      </c>
      <c r="D821" s="6" t="s">
        <v>30</v>
      </c>
      <c r="E821" s="6" t="s">
        <v>3268</v>
      </c>
      <c r="F821" s="6" t="s">
        <v>7815</v>
      </c>
      <c r="G821" s="6" t="s">
        <v>7827</v>
      </c>
      <c r="H821" s="6" t="s">
        <v>3274</v>
      </c>
      <c r="I821" s="6" t="s">
        <v>7843</v>
      </c>
      <c r="J821" s="6" t="s">
        <v>5</v>
      </c>
      <c r="K821" s="7">
        <v>14.5</v>
      </c>
      <c r="L821" s="7">
        <f>IFERROR(VLOOKUP(SiscoTable[[#This Row],[Código]],Hoja2!A:B,2,0)*SiscoTable[[#This Row],[Provta(Uns)]],0)</f>
        <v>66.699999999999989</v>
      </c>
      <c r="M821" s="7">
        <v>72</v>
      </c>
      <c r="N821" s="7">
        <v>5</v>
      </c>
      <c r="O821" s="7">
        <f>IFERROR(VLOOKUP(SiscoTable[[#This Row],[Código]],Hoja2!A:B,2,0)*SiscoTable[[#This Row],[Stock_actual]],0)</f>
        <v>23</v>
      </c>
      <c r="P821" s="6" t="s">
        <v>124</v>
      </c>
      <c r="Q821" s="7">
        <v>16</v>
      </c>
      <c r="R821" s="7">
        <v>0</v>
      </c>
      <c r="S821" s="7" t="s">
        <v>11927</v>
      </c>
      <c r="BI821"/>
      <c r="BJ821"/>
    </row>
    <row r="822" spans="2:62" x14ac:dyDescent="0.4">
      <c r="B822" s="1">
        <v>11095</v>
      </c>
      <c r="C822" s="6" t="s">
        <v>8</v>
      </c>
      <c r="D822" s="6" t="s">
        <v>8</v>
      </c>
      <c r="E822" s="6" t="s">
        <v>3268</v>
      </c>
      <c r="F822" s="6" t="s">
        <v>3269</v>
      </c>
      <c r="G822" s="6" t="s">
        <v>3270</v>
      </c>
      <c r="H822" s="6" t="s">
        <v>3323</v>
      </c>
      <c r="I822" s="6" t="s">
        <v>3353</v>
      </c>
      <c r="J822" s="6" t="s">
        <v>496</v>
      </c>
      <c r="K822" s="7">
        <v>0</v>
      </c>
      <c r="L822" s="7">
        <f>IFERROR(VLOOKUP(SiscoTable[[#This Row],[Código]],Hoja2!A:B,2,0)*SiscoTable[[#This Row],[Provta(Uns)]],0)</f>
        <v>0</v>
      </c>
      <c r="M822" s="7">
        <v>0</v>
      </c>
      <c r="N822" s="7">
        <v>0</v>
      </c>
      <c r="O822" s="7">
        <f>IFERROR(VLOOKUP(SiscoTable[[#This Row],[Código]],Hoja2!A:B,2,0)*SiscoTable[[#This Row],[Stock_actual]],0)</f>
        <v>0</v>
      </c>
      <c r="P822" s="6" t="s">
        <v>7</v>
      </c>
      <c r="Q822" s="7">
        <v>0</v>
      </c>
      <c r="R822" s="7">
        <v>0</v>
      </c>
      <c r="S822" s="7" t="s">
        <v>11927</v>
      </c>
      <c r="BI822"/>
      <c r="BJ822"/>
    </row>
    <row r="823" spans="2:62" x14ac:dyDescent="0.4">
      <c r="B823" s="1">
        <v>11096</v>
      </c>
      <c r="C823" s="6" t="s">
        <v>30</v>
      </c>
      <c r="D823" s="6" t="s">
        <v>8</v>
      </c>
      <c r="E823" s="6" t="s">
        <v>3268</v>
      </c>
      <c r="F823" s="6" t="s">
        <v>3269</v>
      </c>
      <c r="G823" s="6" t="s">
        <v>3270</v>
      </c>
      <c r="H823" s="6" t="s">
        <v>3323</v>
      </c>
      <c r="I823" s="6" t="s">
        <v>3322</v>
      </c>
      <c r="J823" s="6" t="s">
        <v>496</v>
      </c>
      <c r="K823" s="7">
        <v>2.83</v>
      </c>
      <c r="L823" s="7">
        <f>IFERROR(VLOOKUP(SiscoTable[[#This Row],[Código]],Hoja2!A:B,2,0)*SiscoTable[[#This Row],[Provta(Uns)]],0)</f>
        <v>69.051999999999992</v>
      </c>
      <c r="M823" s="7">
        <v>0</v>
      </c>
      <c r="N823" s="7">
        <v>3</v>
      </c>
      <c r="O823" s="7">
        <f>IFERROR(VLOOKUP(SiscoTable[[#This Row],[Código]],Hoja2!A:B,2,0)*SiscoTable[[#This Row],[Stock_actual]],0)</f>
        <v>73.199999999999989</v>
      </c>
      <c r="P823" s="6" t="s">
        <v>324</v>
      </c>
      <c r="Q823" s="7">
        <v>3</v>
      </c>
      <c r="R823" s="7">
        <v>5.3699999999999992</v>
      </c>
      <c r="S823" s="7" t="s">
        <v>11927</v>
      </c>
      <c r="BI823"/>
      <c r="BJ823"/>
    </row>
    <row r="824" spans="2:62" x14ac:dyDescent="0.4">
      <c r="B824" s="1">
        <v>11097</v>
      </c>
      <c r="C824" s="6" t="s">
        <v>30</v>
      </c>
      <c r="D824" s="6" t="s">
        <v>8</v>
      </c>
      <c r="E824" s="6" t="s">
        <v>3268</v>
      </c>
      <c r="F824" s="6" t="s">
        <v>3269</v>
      </c>
      <c r="G824" s="6" t="s">
        <v>3270</v>
      </c>
      <c r="H824" s="6" t="s">
        <v>3323</v>
      </c>
      <c r="I824" s="6" t="s">
        <v>3324</v>
      </c>
      <c r="J824" s="6" t="s">
        <v>496</v>
      </c>
      <c r="K824" s="7">
        <v>1.33</v>
      </c>
      <c r="L824" s="7">
        <f>IFERROR(VLOOKUP(SiscoTable[[#This Row],[Código]],Hoja2!A:B,2,0)*SiscoTable[[#This Row],[Provta(Uns)]],0)</f>
        <v>46.018000000000008</v>
      </c>
      <c r="M824" s="7">
        <v>0</v>
      </c>
      <c r="N824" s="7">
        <v>2</v>
      </c>
      <c r="O824" s="7">
        <f>IFERROR(VLOOKUP(SiscoTable[[#This Row],[Código]],Hoja2!A:B,2,0)*SiscoTable[[#This Row],[Stock_actual]],0)</f>
        <v>69.2</v>
      </c>
      <c r="P824" s="6" t="s">
        <v>220</v>
      </c>
      <c r="Q824" s="7">
        <v>1</v>
      </c>
      <c r="R824" s="7">
        <v>0</v>
      </c>
      <c r="S824" s="7" t="s">
        <v>11927</v>
      </c>
      <c r="BI824"/>
      <c r="BJ824"/>
    </row>
    <row r="825" spans="2:62" x14ac:dyDescent="0.4">
      <c r="B825" s="1">
        <v>11101</v>
      </c>
      <c r="C825" s="6" t="s">
        <v>30</v>
      </c>
      <c r="D825" s="6" t="s">
        <v>30</v>
      </c>
      <c r="E825" s="6" t="s">
        <v>3268</v>
      </c>
      <c r="F825" s="6" t="s">
        <v>3269</v>
      </c>
      <c r="G825" s="6" t="s">
        <v>3270</v>
      </c>
      <c r="H825" s="6" t="s">
        <v>3323</v>
      </c>
      <c r="I825" s="6" t="s">
        <v>3325</v>
      </c>
      <c r="J825" s="6" t="s">
        <v>5</v>
      </c>
      <c r="K825" s="7">
        <v>11.5</v>
      </c>
      <c r="L825" s="7">
        <f>IFERROR(VLOOKUP(SiscoTable[[#This Row],[Código]],Hoja2!A:B,2,0)*SiscoTable[[#This Row],[Provta(Uns)]],0)</f>
        <v>138</v>
      </c>
      <c r="M825" s="7">
        <v>36</v>
      </c>
      <c r="N825" s="7">
        <v>20</v>
      </c>
      <c r="O825" s="7">
        <f>IFERROR(VLOOKUP(SiscoTable[[#This Row],[Código]],Hoja2!A:B,2,0)*SiscoTable[[#This Row],[Stock_actual]],0)</f>
        <v>240</v>
      </c>
      <c r="P825" s="6" t="s">
        <v>697</v>
      </c>
      <c r="Q825" s="7">
        <v>13</v>
      </c>
      <c r="R825" s="7">
        <v>0</v>
      </c>
      <c r="S825" s="7" t="s">
        <v>11927</v>
      </c>
      <c r="BI825"/>
      <c r="BJ825"/>
    </row>
    <row r="826" spans="2:62" x14ac:dyDescent="0.4">
      <c r="B826" s="1">
        <v>11102</v>
      </c>
      <c r="C826" s="6" t="s">
        <v>8</v>
      </c>
      <c r="D826" s="6" t="s">
        <v>8</v>
      </c>
      <c r="E826" s="6" t="s">
        <v>3268</v>
      </c>
      <c r="F826" s="6" t="s">
        <v>3269</v>
      </c>
      <c r="G826" s="6" t="s">
        <v>3270</v>
      </c>
      <c r="H826" s="6" t="s">
        <v>3323</v>
      </c>
      <c r="I826" s="6" t="s">
        <v>3354</v>
      </c>
      <c r="J826" s="6" t="s">
        <v>5</v>
      </c>
      <c r="K826" s="7">
        <v>0.17</v>
      </c>
      <c r="L826" s="7">
        <f>IFERROR(VLOOKUP(SiscoTable[[#This Row],[Código]],Hoja2!A:B,2,0)*SiscoTable[[#This Row],[Provta(Uns)]],0)</f>
        <v>3.8420000000000005</v>
      </c>
      <c r="M826" s="7">
        <v>24</v>
      </c>
      <c r="N826" s="7">
        <v>0</v>
      </c>
      <c r="O826" s="7">
        <f>IFERROR(VLOOKUP(SiscoTable[[#This Row],[Código]],Hoja2!A:B,2,0)*SiscoTable[[#This Row],[Stock_actual]],0)</f>
        <v>0</v>
      </c>
      <c r="P826" s="6" t="s">
        <v>7</v>
      </c>
      <c r="Q826" s="7">
        <v>0</v>
      </c>
      <c r="R826" s="7">
        <v>0</v>
      </c>
      <c r="S826" s="7" t="s">
        <v>11927</v>
      </c>
      <c r="BI826"/>
      <c r="BJ826"/>
    </row>
    <row r="827" spans="2:62" x14ac:dyDescent="0.4">
      <c r="B827" s="1">
        <v>11103</v>
      </c>
      <c r="C827" s="6" t="s">
        <v>30</v>
      </c>
      <c r="D827" s="6" t="s">
        <v>8</v>
      </c>
      <c r="E827" s="6" t="s">
        <v>3268</v>
      </c>
      <c r="F827" s="6" t="s">
        <v>3269</v>
      </c>
      <c r="G827" s="6" t="s">
        <v>3270</v>
      </c>
      <c r="H827" s="6" t="s">
        <v>3323</v>
      </c>
      <c r="I827" s="6" t="s">
        <v>3326</v>
      </c>
      <c r="J827" s="6" t="s">
        <v>496</v>
      </c>
      <c r="K827" s="7">
        <v>3.67</v>
      </c>
      <c r="L827" s="7">
        <f>IFERROR(VLOOKUP(SiscoTable[[#This Row],[Código]],Hoja2!A:B,2,0)*SiscoTable[[#This Row],[Provta(Uns)]],0)</f>
        <v>71.932000000000002</v>
      </c>
      <c r="M827" s="7">
        <v>24</v>
      </c>
      <c r="N827" s="7">
        <v>3</v>
      </c>
      <c r="O827" s="7">
        <f>IFERROR(VLOOKUP(SiscoTable[[#This Row],[Código]],Hoja2!A:B,2,0)*SiscoTable[[#This Row],[Stock_actual]],0)</f>
        <v>58.800000000000004</v>
      </c>
      <c r="P827" s="6" t="s">
        <v>101</v>
      </c>
      <c r="Q827" s="7">
        <v>4</v>
      </c>
      <c r="R827" s="7">
        <v>0</v>
      </c>
      <c r="S827" s="7" t="s">
        <v>11927</v>
      </c>
      <c r="BI827"/>
      <c r="BJ827"/>
    </row>
    <row r="828" spans="2:62" x14ac:dyDescent="0.4">
      <c r="B828" s="1">
        <v>11104</v>
      </c>
      <c r="C828" s="6" t="s">
        <v>8</v>
      </c>
      <c r="D828" s="6" t="s">
        <v>8</v>
      </c>
      <c r="E828" s="6" t="s">
        <v>3268</v>
      </c>
      <c r="F828" s="6" t="s">
        <v>3269</v>
      </c>
      <c r="G828" s="6" t="s">
        <v>3270</v>
      </c>
      <c r="H828" s="6" t="s">
        <v>3323</v>
      </c>
      <c r="I828" s="6" t="s">
        <v>3355</v>
      </c>
      <c r="J828" s="6" t="s">
        <v>496</v>
      </c>
      <c r="K828" s="7">
        <v>0</v>
      </c>
      <c r="L828" s="7">
        <f>IFERROR(VLOOKUP(SiscoTable[[#This Row],[Código]],Hoja2!A:B,2,0)*SiscoTable[[#This Row],[Provta(Uns)]],0)</f>
        <v>0</v>
      </c>
      <c r="M828" s="7">
        <v>0</v>
      </c>
      <c r="N828" s="7">
        <v>0</v>
      </c>
      <c r="O828" s="7">
        <f>IFERROR(VLOOKUP(SiscoTable[[#This Row],[Código]],Hoja2!A:B,2,0)*SiscoTable[[#This Row],[Stock_actual]],0)</f>
        <v>0</v>
      </c>
      <c r="P828" s="6" t="s">
        <v>7</v>
      </c>
      <c r="Q828" s="7">
        <v>0</v>
      </c>
      <c r="R828" s="7">
        <v>0</v>
      </c>
      <c r="S828" s="7" t="s">
        <v>11927</v>
      </c>
      <c r="BI828"/>
      <c r="BJ828"/>
    </row>
    <row r="829" spans="2:62" x14ac:dyDescent="0.4">
      <c r="B829" s="1">
        <v>11105</v>
      </c>
      <c r="C829" s="6" t="s">
        <v>30</v>
      </c>
      <c r="D829" s="6" t="s">
        <v>8</v>
      </c>
      <c r="E829" s="6" t="s">
        <v>3268</v>
      </c>
      <c r="F829" s="6" t="s">
        <v>3269</v>
      </c>
      <c r="G829" s="6" t="s">
        <v>3270</v>
      </c>
      <c r="H829" s="6" t="s">
        <v>3323</v>
      </c>
      <c r="I829" s="6" t="s">
        <v>3327</v>
      </c>
      <c r="J829" s="6" t="s">
        <v>496</v>
      </c>
      <c r="K829" s="7">
        <v>0.67</v>
      </c>
      <c r="L829" s="7">
        <f>IFERROR(VLOOKUP(SiscoTable[[#This Row],[Código]],Hoja2!A:B,2,0)*SiscoTable[[#This Row],[Provta(Uns)]],0)</f>
        <v>25.46</v>
      </c>
      <c r="M829" s="7">
        <v>12</v>
      </c>
      <c r="N829" s="7">
        <v>12</v>
      </c>
      <c r="O829" s="7">
        <f>IFERROR(VLOOKUP(SiscoTable[[#This Row],[Código]],Hoja2!A:B,2,0)*SiscoTable[[#This Row],[Stock_actual]],0)</f>
        <v>456</v>
      </c>
      <c r="P829" s="6" t="s">
        <v>2411</v>
      </c>
      <c r="Q829" s="7">
        <v>1</v>
      </c>
      <c r="R829" s="7">
        <v>0</v>
      </c>
      <c r="S829" s="7" t="s">
        <v>11927</v>
      </c>
      <c r="BI829"/>
      <c r="BJ829"/>
    </row>
    <row r="830" spans="2:62" x14ac:dyDescent="0.4">
      <c r="B830" s="1">
        <v>11106</v>
      </c>
      <c r="C830" s="6" t="s">
        <v>30</v>
      </c>
      <c r="D830" s="6" t="s">
        <v>8</v>
      </c>
      <c r="E830" s="6" t="s">
        <v>3268</v>
      </c>
      <c r="F830" s="6" t="s">
        <v>3269</v>
      </c>
      <c r="G830" s="6" t="s">
        <v>3270</v>
      </c>
      <c r="H830" s="6" t="s">
        <v>3323</v>
      </c>
      <c r="I830" s="6" t="s">
        <v>3328</v>
      </c>
      <c r="J830" s="6" t="s">
        <v>5</v>
      </c>
      <c r="K830" s="7">
        <v>3.33</v>
      </c>
      <c r="L830" s="7">
        <f>IFERROR(VLOOKUP(SiscoTable[[#This Row],[Código]],Hoja2!A:B,2,0)*SiscoTable[[#This Row],[Provta(Uns)]],0)</f>
        <v>57.275999999999996</v>
      </c>
      <c r="M830" s="7">
        <v>24</v>
      </c>
      <c r="N830" s="7">
        <v>0</v>
      </c>
      <c r="O830" s="7">
        <f>IFERROR(VLOOKUP(SiscoTable[[#This Row],[Código]],Hoja2!A:B,2,0)*SiscoTable[[#This Row],[Stock_actual]],0)</f>
        <v>0</v>
      </c>
      <c r="P830" s="6" t="s">
        <v>7</v>
      </c>
      <c r="Q830" s="7">
        <v>4</v>
      </c>
      <c r="R830" s="7">
        <v>0</v>
      </c>
      <c r="S830" s="7" t="s">
        <v>11927</v>
      </c>
      <c r="BI830"/>
      <c r="BJ830"/>
    </row>
    <row r="831" spans="2:62" x14ac:dyDescent="0.4">
      <c r="B831" s="1">
        <v>11108</v>
      </c>
      <c r="C831" s="6" t="s">
        <v>30</v>
      </c>
      <c r="D831" s="6" t="s">
        <v>8</v>
      </c>
      <c r="E831" s="6" t="s">
        <v>3268</v>
      </c>
      <c r="F831" s="6" t="s">
        <v>3269</v>
      </c>
      <c r="G831" s="6" t="s">
        <v>3270</v>
      </c>
      <c r="H831" s="6" t="s">
        <v>3323</v>
      </c>
      <c r="I831" s="6" t="s">
        <v>3329</v>
      </c>
      <c r="J831" s="6" t="s">
        <v>496</v>
      </c>
      <c r="K831" s="7">
        <v>1.17</v>
      </c>
      <c r="L831" s="7">
        <f>IFERROR(VLOOKUP(SiscoTable[[#This Row],[Código]],Hoja2!A:B,2,0)*SiscoTable[[#This Row],[Provta(Uns)]],0)</f>
        <v>62.244</v>
      </c>
      <c r="M831" s="7">
        <v>0</v>
      </c>
      <c r="N831" s="7">
        <v>7</v>
      </c>
      <c r="O831" s="7">
        <f>IFERROR(VLOOKUP(SiscoTable[[#This Row],[Código]],Hoja2!A:B,2,0)*SiscoTable[[#This Row],[Stock_actual]],0)</f>
        <v>372.40000000000003</v>
      </c>
      <c r="P831" s="6" t="s">
        <v>2524</v>
      </c>
      <c r="Q831" s="7">
        <v>1</v>
      </c>
      <c r="R831" s="7">
        <v>0</v>
      </c>
      <c r="S831" s="7" t="s">
        <v>11927</v>
      </c>
      <c r="BI831"/>
      <c r="BJ831"/>
    </row>
    <row r="832" spans="2:62" x14ac:dyDescent="0.4">
      <c r="B832" s="1">
        <v>11109</v>
      </c>
      <c r="C832" s="6" t="s">
        <v>30</v>
      </c>
      <c r="D832" s="6" t="s">
        <v>8</v>
      </c>
      <c r="E832" s="6" t="s">
        <v>3268</v>
      </c>
      <c r="F832" s="6" t="s">
        <v>3269</v>
      </c>
      <c r="G832" s="6" t="s">
        <v>3270</v>
      </c>
      <c r="H832" s="6" t="s">
        <v>3323</v>
      </c>
      <c r="I832" s="6" t="s">
        <v>3330</v>
      </c>
      <c r="J832" s="6" t="s">
        <v>496</v>
      </c>
      <c r="K832" s="7">
        <v>6.5</v>
      </c>
      <c r="L832" s="7">
        <f>IFERROR(VLOOKUP(SiscoTable[[#This Row],[Código]],Hoja2!A:B,2,0)*SiscoTable[[#This Row],[Provta(Uns)]],0)</f>
        <v>75.399999999999991</v>
      </c>
      <c r="M832" s="7">
        <v>0</v>
      </c>
      <c r="N832" s="7">
        <v>24</v>
      </c>
      <c r="O832" s="7">
        <f>IFERROR(VLOOKUP(SiscoTable[[#This Row],[Código]],Hoja2!A:B,2,0)*SiscoTable[[#This Row],[Stock_actual]],0)</f>
        <v>278.39999999999998</v>
      </c>
      <c r="P832" s="6" t="s">
        <v>3331</v>
      </c>
      <c r="Q832" s="7">
        <v>7</v>
      </c>
      <c r="R832" s="7">
        <v>0</v>
      </c>
      <c r="S832" s="7" t="s">
        <v>11927</v>
      </c>
      <c r="BI832"/>
      <c r="BJ832"/>
    </row>
    <row r="833" spans="2:62" x14ac:dyDescent="0.4">
      <c r="B833" s="1">
        <v>11110</v>
      </c>
      <c r="C833" s="6" t="s">
        <v>8</v>
      </c>
      <c r="D833" s="6" t="s">
        <v>8</v>
      </c>
      <c r="E833" s="6" t="s">
        <v>3268</v>
      </c>
      <c r="F833" s="6" t="s">
        <v>3269</v>
      </c>
      <c r="G833" s="6" t="s">
        <v>3270</v>
      </c>
      <c r="H833" s="6" t="s">
        <v>3323</v>
      </c>
      <c r="I833" s="6" t="s">
        <v>3356</v>
      </c>
      <c r="J833" s="6" t="s">
        <v>496</v>
      </c>
      <c r="K833" s="7">
        <v>1.5</v>
      </c>
      <c r="L833" s="7">
        <f>IFERROR(VLOOKUP(SiscoTable[[#This Row],[Código]],Hoja2!A:B,2,0)*SiscoTable[[#This Row],[Provta(Uns)]],0)</f>
        <v>37.799999999999997</v>
      </c>
      <c r="M833" s="7">
        <v>0</v>
      </c>
      <c r="N833" s="7">
        <v>2</v>
      </c>
      <c r="O833" s="7">
        <f>IFERROR(VLOOKUP(SiscoTable[[#This Row],[Código]],Hoja2!A:B,2,0)*SiscoTable[[#This Row],[Stock_actual]],0)</f>
        <v>50.4</v>
      </c>
      <c r="P833" s="6" t="s">
        <v>300</v>
      </c>
      <c r="Q833" s="7">
        <v>2</v>
      </c>
      <c r="R833" s="7">
        <v>3</v>
      </c>
      <c r="S833" s="7" t="s">
        <v>11927</v>
      </c>
      <c r="BI833"/>
      <c r="BJ833"/>
    </row>
    <row r="834" spans="2:62" x14ac:dyDescent="0.4">
      <c r="B834" s="1">
        <v>11111</v>
      </c>
      <c r="C834" s="6" t="s">
        <v>8</v>
      </c>
      <c r="D834" s="6" t="s">
        <v>8</v>
      </c>
      <c r="E834" s="6" t="s">
        <v>3268</v>
      </c>
      <c r="F834" s="6" t="s">
        <v>3269</v>
      </c>
      <c r="G834" s="6" t="s">
        <v>3270</v>
      </c>
      <c r="H834" s="6" t="s">
        <v>3323</v>
      </c>
      <c r="I834" s="6" t="s">
        <v>3357</v>
      </c>
      <c r="J834" s="6" t="s">
        <v>496</v>
      </c>
      <c r="K834" s="7">
        <v>1.17</v>
      </c>
      <c r="L834" s="7">
        <f>IFERROR(VLOOKUP(SiscoTable[[#This Row],[Código]],Hoja2!A:B,2,0)*SiscoTable[[#This Row],[Provta(Uns)]],0)</f>
        <v>48.320999999999991</v>
      </c>
      <c r="M834" s="7">
        <v>0</v>
      </c>
      <c r="N834" s="7">
        <v>16</v>
      </c>
      <c r="O834" s="7">
        <f>IFERROR(VLOOKUP(SiscoTable[[#This Row],[Código]],Hoja2!A:B,2,0)*SiscoTable[[#This Row],[Stock_actual]],0)</f>
        <v>660.8</v>
      </c>
      <c r="P834" s="6" t="s">
        <v>3358</v>
      </c>
      <c r="Q834" s="7">
        <v>1</v>
      </c>
      <c r="R834" s="7">
        <v>0</v>
      </c>
      <c r="S834" s="7" t="s">
        <v>11927</v>
      </c>
      <c r="BI834"/>
      <c r="BJ834"/>
    </row>
    <row r="835" spans="2:62" x14ac:dyDescent="0.4">
      <c r="B835" s="1">
        <v>11112</v>
      </c>
      <c r="C835" s="6" t="s">
        <v>30</v>
      </c>
      <c r="D835" s="6" t="s">
        <v>30</v>
      </c>
      <c r="E835" s="6" t="s">
        <v>3268</v>
      </c>
      <c r="F835" s="6" t="s">
        <v>7815</v>
      </c>
      <c r="G835" s="6" t="s">
        <v>7827</v>
      </c>
      <c r="H835" s="6" t="s">
        <v>3323</v>
      </c>
      <c r="I835" s="6" t="s">
        <v>7852</v>
      </c>
      <c r="J835" s="6" t="s">
        <v>5</v>
      </c>
      <c r="K835" s="7">
        <v>8</v>
      </c>
      <c r="L835" s="7">
        <f>IFERROR(VLOOKUP(SiscoTable[[#This Row],[Código]],Hoja2!A:B,2,0)*SiscoTable[[#This Row],[Provta(Uns)]],0)</f>
        <v>51.2</v>
      </c>
      <c r="M835" s="7">
        <v>24</v>
      </c>
      <c r="N835" s="7">
        <v>5</v>
      </c>
      <c r="O835" s="7">
        <f>IFERROR(VLOOKUP(SiscoTable[[#This Row],[Código]],Hoja2!A:B,2,0)*SiscoTable[[#This Row],[Stock_actual]],0)</f>
        <v>32</v>
      </c>
      <c r="P835" s="6" t="s">
        <v>296</v>
      </c>
      <c r="Q835" s="7">
        <v>9</v>
      </c>
      <c r="R835" s="7">
        <v>0</v>
      </c>
      <c r="S835" s="7" t="s">
        <v>11927</v>
      </c>
      <c r="BI835"/>
      <c r="BJ835"/>
    </row>
    <row r="836" spans="2:62" x14ac:dyDescent="0.4">
      <c r="B836" s="1">
        <v>11113</v>
      </c>
      <c r="C836" s="6" t="s">
        <v>8</v>
      </c>
      <c r="D836" s="6" t="s">
        <v>8</v>
      </c>
      <c r="E836" s="6" t="s">
        <v>3268</v>
      </c>
      <c r="F836" s="6" t="s">
        <v>7815</v>
      </c>
      <c r="G836" s="6" t="s">
        <v>7827</v>
      </c>
      <c r="H836" s="6" t="s">
        <v>3323</v>
      </c>
      <c r="I836" s="6" t="s">
        <v>7861</v>
      </c>
      <c r="J836" s="6" t="s">
        <v>496</v>
      </c>
      <c r="K836" s="7">
        <v>0</v>
      </c>
      <c r="L836" s="7">
        <f>IFERROR(VLOOKUP(SiscoTable[[#This Row],[Código]],Hoja2!A:B,2,0)*SiscoTable[[#This Row],[Provta(Uns)]],0)</f>
        <v>0</v>
      </c>
      <c r="M836" s="7">
        <v>0</v>
      </c>
      <c r="N836" s="7">
        <v>0</v>
      </c>
      <c r="O836" s="7">
        <f>IFERROR(VLOOKUP(SiscoTable[[#This Row],[Código]],Hoja2!A:B,2,0)*SiscoTable[[#This Row],[Stock_actual]],0)</f>
        <v>0</v>
      </c>
      <c r="P836" s="6" t="s">
        <v>7</v>
      </c>
      <c r="Q836" s="7">
        <v>0</v>
      </c>
      <c r="R836" s="7">
        <v>0</v>
      </c>
      <c r="S836" s="7" t="s">
        <v>11927</v>
      </c>
      <c r="BI836"/>
      <c r="BJ836"/>
    </row>
    <row r="837" spans="2:62" x14ac:dyDescent="0.4">
      <c r="B837" s="1">
        <v>11115</v>
      </c>
      <c r="C837" s="6" t="s">
        <v>8</v>
      </c>
      <c r="D837" s="6" t="s">
        <v>8</v>
      </c>
      <c r="E837" s="6" t="s">
        <v>3268</v>
      </c>
      <c r="F837" s="6" t="s">
        <v>7815</v>
      </c>
      <c r="G837" s="6" t="s">
        <v>7827</v>
      </c>
      <c r="H837" s="6" t="s">
        <v>3323</v>
      </c>
      <c r="I837" s="6" t="s">
        <v>7863</v>
      </c>
      <c r="J837" s="6" t="s">
        <v>496</v>
      </c>
      <c r="K837" s="7">
        <v>1.17</v>
      </c>
      <c r="L837" s="7">
        <f>IFERROR(VLOOKUP(SiscoTable[[#This Row],[Código]],Hoja2!A:B,2,0)*SiscoTable[[#This Row],[Provta(Uns)]],0)</f>
        <v>8.5409999999999986</v>
      </c>
      <c r="M837" s="7">
        <v>0</v>
      </c>
      <c r="N837" s="7">
        <v>16</v>
      </c>
      <c r="O837" s="7">
        <f>IFERROR(VLOOKUP(SiscoTable[[#This Row],[Código]],Hoja2!A:B,2,0)*SiscoTable[[#This Row],[Stock_actual]],0)</f>
        <v>116.8</v>
      </c>
      <c r="P837" s="6" t="s">
        <v>3358</v>
      </c>
      <c r="Q837" s="7">
        <v>1</v>
      </c>
      <c r="R837" s="7">
        <v>0</v>
      </c>
      <c r="S837" s="7" t="s">
        <v>11927</v>
      </c>
      <c r="BI837"/>
      <c r="BJ837"/>
    </row>
    <row r="838" spans="2:62" x14ac:dyDescent="0.4">
      <c r="B838" s="1">
        <v>11116</v>
      </c>
      <c r="C838" s="6" t="s">
        <v>30</v>
      </c>
      <c r="D838" s="6" t="s">
        <v>8</v>
      </c>
      <c r="E838" s="6" t="s">
        <v>3268</v>
      </c>
      <c r="F838" s="6" t="s">
        <v>7815</v>
      </c>
      <c r="G838" s="6" t="s">
        <v>7827</v>
      </c>
      <c r="H838" s="6" t="s">
        <v>3323</v>
      </c>
      <c r="I838" s="6" t="s">
        <v>7840</v>
      </c>
      <c r="J838" s="6" t="s">
        <v>496</v>
      </c>
      <c r="K838" s="7">
        <v>6</v>
      </c>
      <c r="L838" s="7">
        <f>IFERROR(VLOOKUP(SiscoTable[[#This Row],[Código]],Hoja2!A:B,2,0)*SiscoTable[[#This Row],[Provta(Uns)]],0)</f>
        <v>49.800000000000004</v>
      </c>
      <c r="M838" s="7">
        <v>12</v>
      </c>
      <c r="N838" s="7">
        <v>-3</v>
      </c>
      <c r="O838" s="7">
        <f>IFERROR(VLOOKUP(SiscoTable[[#This Row],[Código]],Hoja2!A:B,2,0)*SiscoTable[[#This Row],[Stock_actual]],0)</f>
        <v>-24.900000000000002</v>
      </c>
      <c r="P838" s="6" t="s">
        <v>7</v>
      </c>
      <c r="Q838" s="7">
        <v>7</v>
      </c>
      <c r="R838" s="7">
        <v>0</v>
      </c>
      <c r="S838" s="7" t="s">
        <v>11927</v>
      </c>
      <c r="BI838"/>
      <c r="BJ838"/>
    </row>
    <row r="839" spans="2:62" x14ac:dyDescent="0.4">
      <c r="B839" s="1">
        <v>11117</v>
      </c>
      <c r="C839" s="6" t="s">
        <v>8</v>
      </c>
      <c r="D839" s="6" t="s">
        <v>8</v>
      </c>
      <c r="E839" s="6" t="s">
        <v>3268</v>
      </c>
      <c r="F839" s="6" t="s">
        <v>7815</v>
      </c>
      <c r="G839" s="6" t="s">
        <v>7827</v>
      </c>
      <c r="H839" s="6" t="s">
        <v>3323</v>
      </c>
      <c r="I839" s="6" t="s">
        <v>7862</v>
      </c>
      <c r="J839" s="6" t="s">
        <v>496</v>
      </c>
      <c r="K839" s="7">
        <v>0</v>
      </c>
      <c r="L839" s="7">
        <f>IFERROR(VLOOKUP(SiscoTable[[#This Row],[Código]],Hoja2!A:B,2,0)*SiscoTable[[#This Row],[Provta(Uns)]],0)</f>
        <v>0</v>
      </c>
      <c r="M839" s="7">
        <v>0</v>
      </c>
      <c r="N839" s="7">
        <v>0</v>
      </c>
      <c r="O839" s="7">
        <f>IFERROR(VLOOKUP(SiscoTable[[#This Row],[Código]],Hoja2!A:B,2,0)*SiscoTable[[#This Row],[Stock_actual]],0)</f>
        <v>0</v>
      </c>
      <c r="P839" s="6" t="s">
        <v>7</v>
      </c>
      <c r="Q839" s="7">
        <v>0</v>
      </c>
      <c r="R839" s="7">
        <v>0</v>
      </c>
      <c r="S839" s="7" t="s">
        <v>11927</v>
      </c>
      <c r="BI839"/>
      <c r="BJ839"/>
    </row>
    <row r="840" spans="2:62" x14ac:dyDescent="0.4">
      <c r="B840" s="1">
        <v>11118</v>
      </c>
      <c r="C840" s="6" t="s">
        <v>30</v>
      </c>
      <c r="D840" s="6" t="s">
        <v>8</v>
      </c>
      <c r="E840" s="6" t="s">
        <v>3268</v>
      </c>
      <c r="F840" s="6" t="s">
        <v>7815</v>
      </c>
      <c r="G840" s="6" t="s">
        <v>7827</v>
      </c>
      <c r="H840" s="6" t="s">
        <v>3323</v>
      </c>
      <c r="I840" s="6" t="s">
        <v>7841</v>
      </c>
      <c r="J840" s="6" t="s">
        <v>496</v>
      </c>
      <c r="K840" s="7">
        <v>4.83</v>
      </c>
      <c r="L840" s="7">
        <f>IFERROR(VLOOKUP(SiscoTable[[#This Row],[Código]],Hoja2!A:B,2,0)*SiscoTable[[#This Row],[Provta(Uns)]],0)</f>
        <v>38.64</v>
      </c>
      <c r="M840" s="7">
        <v>0</v>
      </c>
      <c r="N840" s="7">
        <v>11</v>
      </c>
      <c r="O840" s="7">
        <f>IFERROR(VLOOKUP(SiscoTable[[#This Row],[Código]],Hoja2!A:B,2,0)*SiscoTable[[#This Row],[Stock_actual]],0)</f>
        <v>88</v>
      </c>
      <c r="P840" s="6" t="s">
        <v>254</v>
      </c>
      <c r="Q840" s="7">
        <v>5</v>
      </c>
      <c r="R840" s="7">
        <v>0</v>
      </c>
      <c r="S840" s="7" t="s">
        <v>11927</v>
      </c>
      <c r="BI840"/>
      <c r="BJ840"/>
    </row>
    <row r="841" spans="2:62" x14ac:dyDescent="0.4">
      <c r="B841" s="1">
        <v>11128</v>
      </c>
      <c r="C841" s="6" t="s">
        <v>8</v>
      </c>
      <c r="D841" s="6" t="s">
        <v>8</v>
      </c>
      <c r="E841" s="6" t="s">
        <v>3268</v>
      </c>
      <c r="F841" s="6" t="s">
        <v>3269</v>
      </c>
      <c r="G841" s="6" t="s">
        <v>5267</v>
      </c>
      <c r="H841" s="6" t="s">
        <v>3323</v>
      </c>
      <c r="I841" s="6" t="s">
        <v>5380</v>
      </c>
      <c r="J841" s="6" t="s">
        <v>496</v>
      </c>
      <c r="K841" s="7">
        <v>1</v>
      </c>
      <c r="L841" s="7">
        <f>IFERROR(VLOOKUP(SiscoTable[[#This Row],[Código]],Hoja2!A:B,2,0)*SiscoTable[[#This Row],[Provta(Uns)]],0)</f>
        <v>9.1999999999999993</v>
      </c>
      <c r="M841" s="7">
        <v>0</v>
      </c>
      <c r="N841" s="7">
        <v>5</v>
      </c>
      <c r="O841" s="7">
        <f>IFERROR(VLOOKUP(SiscoTable[[#This Row],[Código]],Hoja2!A:B,2,0)*SiscoTable[[#This Row],[Stock_actual]],0)</f>
        <v>46</v>
      </c>
      <c r="P841" s="6" t="s">
        <v>2415</v>
      </c>
      <c r="Q841" s="7">
        <v>1</v>
      </c>
      <c r="R841" s="7">
        <v>0</v>
      </c>
      <c r="S841" s="7" t="s">
        <v>11927</v>
      </c>
      <c r="BI841"/>
      <c r="BJ841"/>
    </row>
    <row r="842" spans="2:62" x14ac:dyDescent="0.4">
      <c r="B842" s="1">
        <v>11132</v>
      </c>
      <c r="C842" s="6" t="s">
        <v>8</v>
      </c>
      <c r="D842" s="6" t="s">
        <v>8</v>
      </c>
      <c r="E842" s="6" t="s">
        <v>3268</v>
      </c>
      <c r="F842" s="6" t="s">
        <v>3269</v>
      </c>
      <c r="G842" s="6" t="s">
        <v>5267</v>
      </c>
      <c r="H842" s="6" t="s">
        <v>3323</v>
      </c>
      <c r="I842" s="6" t="s">
        <v>5381</v>
      </c>
      <c r="J842" s="6" t="s">
        <v>496</v>
      </c>
      <c r="K842" s="7">
        <v>0.17</v>
      </c>
      <c r="L842" s="7">
        <f>IFERROR(VLOOKUP(SiscoTable[[#This Row],[Código]],Hoja2!A:B,2,0)*SiscoTable[[#This Row],[Provta(Uns)]],0)</f>
        <v>1.3260000000000001</v>
      </c>
      <c r="M842" s="7">
        <v>0</v>
      </c>
      <c r="N842" s="7">
        <v>0</v>
      </c>
      <c r="O842" s="7">
        <f>IFERROR(VLOOKUP(SiscoTable[[#This Row],[Código]],Hoja2!A:B,2,0)*SiscoTable[[#This Row],[Stock_actual]],0)</f>
        <v>0</v>
      </c>
      <c r="P842" s="6" t="s">
        <v>7</v>
      </c>
      <c r="Q842" s="7">
        <v>0</v>
      </c>
      <c r="R842" s="7">
        <v>0</v>
      </c>
      <c r="S842" s="7" t="s">
        <v>11927</v>
      </c>
      <c r="BI842"/>
      <c r="BJ842"/>
    </row>
    <row r="843" spans="2:62" x14ac:dyDescent="0.4">
      <c r="B843" s="1">
        <v>11134</v>
      </c>
      <c r="C843" s="6" t="s">
        <v>8</v>
      </c>
      <c r="D843" s="6" t="s">
        <v>8</v>
      </c>
      <c r="E843" s="6" t="s">
        <v>3268</v>
      </c>
      <c r="F843" s="6" t="s">
        <v>3269</v>
      </c>
      <c r="G843" s="6" t="s">
        <v>5267</v>
      </c>
      <c r="H843" s="6" t="s">
        <v>3323</v>
      </c>
      <c r="I843" s="6" t="s">
        <v>5382</v>
      </c>
      <c r="J843" s="6" t="s">
        <v>496</v>
      </c>
      <c r="K843" s="7">
        <v>2.17</v>
      </c>
      <c r="L843" s="7">
        <f>IFERROR(VLOOKUP(SiscoTable[[#This Row],[Código]],Hoja2!A:B,2,0)*SiscoTable[[#This Row],[Provta(Uns)]],0)</f>
        <v>20.614999999999998</v>
      </c>
      <c r="M843" s="7">
        <v>0</v>
      </c>
      <c r="N843" s="7">
        <v>0</v>
      </c>
      <c r="O843" s="7">
        <f>IFERROR(VLOOKUP(SiscoTable[[#This Row],[Código]],Hoja2!A:B,2,0)*SiscoTable[[#This Row],[Stock_actual]],0)</f>
        <v>0</v>
      </c>
      <c r="P843" s="6" t="s">
        <v>7</v>
      </c>
      <c r="Q843" s="7">
        <v>2</v>
      </c>
      <c r="R843" s="7">
        <v>4.2</v>
      </c>
      <c r="S843" s="7" t="s">
        <v>11927</v>
      </c>
      <c r="BI843"/>
      <c r="BJ843"/>
    </row>
    <row r="844" spans="2:62" x14ac:dyDescent="0.4">
      <c r="B844" s="1">
        <v>11140</v>
      </c>
      <c r="C844" s="6" t="s">
        <v>30</v>
      </c>
      <c r="D844" s="6" t="s">
        <v>8</v>
      </c>
      <c r="E844" s="6" t="s">
        <v>3268</v>
      </c>
      <c r="F844" s="6" t="s">
        <v>3269</v>
      </c>
      <c r="G844" s="6" t="s">
        <v>3773</v>
      </c>
      <c r="H844" s="6" t="s">
        <v>3323</v>
      </c>
      <c r="I844" s="6" t="s">
        <v>3820</v>
      </c>
      <c r="J844" s="6" t="s">
        <v>5</v>
      </c>
      <c r="K844" s="7">
        <v>5.5</v>
      </c>
      <c r="L844" s="7">
        <f>IFERROR(VLOOKUP(SiscoTable[[#This Row],[Código]],Hoja2!A:B,2,0)*SiscoTable[[#This Row],[Provta(Uns)]],0)</f>
        <v>58.3</v>
      </c>
      <c r="M844" s="7">
        <v>12</v>
      </c>
      <c r="N844" s="7">
        <v>4</v>
      </c>
      <c r="O844" s="7">
        <f>IFERROR(VLOOKUP(SiscoTable[[#This Row],[Código]],Hoja2!A:B,2,0)*SiscoTable[[#This Row],[Stock_actual]],0)</f>
        <v>42.4</v>
      </c>
      <c r="P844" s="6" t="s">
        <v>144</v>
      </c>
      <c r="Q844" s="7">
        <v>6</v>
      </c>
      <c r="R844" s="7">
        <v>0</v>
      </c>
      <c r="S844" s="7" t="s">
        <v>11927</v>
      </c>
      <c r="BI844"/>
      <c r="BJ844"/>
    </row>
    <row r="845" spans="2:62" x14ac:dyDescent="0.4">
      <c r="B845" s="1">
        <v>11141</v>
      </c>
      <c r="C845" s="6" t="s">
        <v>8</v>
      </c>
      <c r="D845" s="6" t="s">
        <v>8</v>
      </c>
      <c r="E845" s="6" t="s">
        <v>3268</v>
      </c>
      <c r="F845" s="6" t="s">
        <v>7815</v>
      </c>
      <c r="G845" s="6" t="s">
        <v>7827</v>
      </c>
      <c r="H845" s="6" t="s">
        <v>3323</v>
      </c>
      <c r="I845" s="6" t="s">
        <v>7864</v>
      </c>
      <c r="J845" s="6" t="s">
        <v>496</v>
      </c>
      <c r="K845" s="7">
        <v>0</v>
      </c>
      <c r="L845" s="7">
        <f>IFERROR(VLOOKUP(SiscoTable[[#This Row],[Código]],Hoja2!A:B,2,0)*SiscoTable[[#This Row],[Provta(Uns)]],0)</f>
        <v>0</v>
      </c>
      <c r="M845" s="7">
        <v>0</v>
      </c>
      <c r="N845" s="7">
        <v>0</v>
      </c>
      <c r="O845" s="7">
        <f>IFERROR(VLOOKUP(SiscoTable[[#This Row],[Código]],Hoja2!A:B,2,0)*SiscoTable[[#This Row],[Stock_actual]],0)</f>
        <v>0</v>
      </c>
      <c r="P845" s="6" t="s">
        <v>7</v>
      </c>
      <c r="Q845" s="7">
        <v>0</v>
      </c>
      <c r="R845" s="7">
        <v>0</v>
      </c>
      <c r="S845" s="7" t="s">
        <v>11927</v>
      </c>
      <c r="BI845"/>
      <c r="BJ845"/>
    </row>
    <row r="846" spans="2:62" x14ac:dyDescent="0.4">
      <c r="B846" s="1">
        <v>11168</v>
      </c>
      <c r="C846" s="6" t="s">
        <v>8</v>
      </c>
      <c r="D846" s="6" t="s">
        <v>8</v>
      </c>
      <c r="E846" s="6" t="s">
        <v>3268</v>
      </c>
      <c r="F846" s="6" t="s">
        <v>7815</v>
      </c>
      <c r="G846" s="6" t="s">
        <v>7819</v>
      </c>
      <c r="H846" s="6" t="s">
        <v>7826</v>
      </c>
      <c r="I846" s="6" t="s">
        <v>7825</v>
      </c>
      <c r="J846" s="6" t="s">
        <v>5</v>
      </c>
      <c r="K846" s="7">
        <v>0</v>
      </c>
      <c r="L846" s="7">
        <f>IFERROR(VLOOKUP(SiscoTable[[#This Row],[Código]],Hoja2!A:B,2,0)*SiscoTable[[#This Row],[Provta(Uns)]],0)</f>
        <v>0</v>
      </c>
      <c r="M846" s="7">
        <v>0</v>
      </c>
      <c r="N846" s="7">
        <v>0</v>
      </c>
      <c r="O846" s="7">
        <f>IFERROR(VLOOKUP(SiscoTable[[#This Row],[Código]],Hoja2!A:B,2,0)*SiscoTable[[#This Row],[Stock_actual]],0)</f>
        <v>0</v>
      </c>
      <c r="P846" s="6" t="s">
        <v>7</v>
      </c>
      <c r="Q846" s="7">
        <v>0</v>
      </c>
      <c r="R846" s="7">
        <v>0</v>
      </c>
      <c r="S846" s="7" t="s">
        <v>11928</v>
      </c>
      <c r="BI846"/>
      <c r="BJ846"/>
    </row>
    <row r="847" spans="2:62" x14ac:dyDescent="0.4">
      <c r="B847" s="1">
        <v>11172</v>
      </c>
      <c r="C847" s="6" t="s">
        <v>8</v>
      </c>
      <c r="D847" s="6" t="s">
        <v>8</v>
      </c>
      <c r="E847" s="6" t="s">
        <v>3268</v>
      </c>
      <c r="F847" s="6" t="s">
        <v>3269</v>
      </c>
      <c r="G847" s="6" t="s">
        <v>4996</v>
      </c>
      <c r="H847" s="6" t="s">
        <v>4528</v>
      </c>
      <c r="I847" s="6" t="s">
        <v>5138</v>
      </c>
      <c r="J847" s="6" t="s">
        <v>5</v>
      </c>
      <c r="K847" s="7">
        <v>0</v>
      </c>
      <c r="L847" s="7">
        <f>IFERROR(VLOOKUP(SiscoTable[[#This Row],[Código]],Hoja2!A:B,2,0)*SiscoTable[[#This Row],[Provta(Uns)]],0)</f>
        <v>0</v>
      </c>
      <c r="M847" s="7">
        <v>0</v>
      </c>
      <c r="N847" s="7">
        <v>0</v>
      </c>
      <c r="O847" s="7">
        <f>IFERROR(VLOOKUP(SiscoTable[[#This Row],[Código]],Hoja2!A:B,2,0)*SiscoTable[[#This Row],[Stock_actual]],0)</f>
        <v>0</v>
      </c>
      <c r="P847" s="6" t="s">
        <v>7</v>
      </c>
      <c r="Q847" s="7">
        <v>0</v>
      </c>
      <c r="R847" s="7">
        <v>0</v>
      </c>
      <c r="S847" s="7" t="s">
        <v>11928</v>
      </c>
      <c r="BI847"/>
      <c r="BJ847"/>
    </row>
    <row r="848" spans="2:62" x14ac:dyDescent="0.4">
      <c r="B848" s="1">
        <v>11173</v>
      </c>
      <c r="C848" s="6" t="s">
        <v>25</v>
      </c>
      <c r="D848" s="6" t="s">
        <v>25</v>
      </c>
      <c r="E848" s="6" t="s">
        <v>2999</v>
      </c>
      <c r="F848" s="6" t="s">
        <v>3000</v>
      </c>
      <c r="G848" s="6" t="s">
        <v>3001</v>
      </c>
      <c r="H848" s="6" t="s">
        <v>3001</v>
      </c>
      <c r="I848" s="6" t="s">
        <v>3002</v>
      </c>
      <c r="J848" s="6" t="s">
        <v>5</v>
      </c>
      <c r="K848" s="7">
        <v>65</v>
      </c>
      <c r="L848" s="7">
        <f>IFERROR(VLOOKUP(SiscoTable[[#This Row],[Código]],Hoja2!A:B,2,0)*SiscoTable[[#This Row],[Provta(Uns)]],0)</f>
        <v>838.5</v>
      </c>
      <c r="M848" s="7">
        <v>0</v>
      </c>
      <c r="N848" s="7">
        <v>3</v>
      </c>
      <c r="O848" s="7">
        <f>IFERROR(VLOOKUP(SiscoTable[[#This Row],[Código]],Hoja2!A:B,2,0)*SiscoTable[[#This Row],[Stock_actual]],0)</f>
        <v>38.700000000000003</v>
      </c>
      <c r="P848" s="6" t="s">
        <v>24</v>
      </c>
      <c r="Q848" s="7">
        <v>72</v>
      </c>
      <c r="R848" s="7">
        <v>129.37</v>
      </c>
      <c r="S848" s="7" t="s">
        <v>11925</v>
      </c>
      <c r="BI848"/>
      <c r="BJ848"/>
    </row>
    <row r="849" spans="2:62" x14ac:dyDescent="0.4">
      <c r="B849" s="1">
        <v>11174</v>
      </c>
      <c r="C849" s="6" t="s">
        <v>25</v>
      </c>
      <c r="D849" s="6" t="s">
        <v>25</v>
      </c>
      <c r="E849" s="6" t="s">
        <v>2999</v>
      </c>
      <c r="F849" s="6" t="s">
        <v>3000</v>
      </c>
      <c r="G849" s="6" t="s">
        <v>3001</v>
      </c>
      <c r="H849" s="6" t="s">
        <v>3001</v>
      </c>
      <c r="I849" s="6" t="s">
        <v>3003</v>
      </c>
      <c r="J849" s="6" t="s">
        <v>5</v>
      </c>
      <c r="K849" s="7">
        <v>257.68</v>
      </c>
      <c r="L849" s="7">
        <f>IFERROR(VLOOKUP(SiscoTable[[#This Row],[Código]],Hoja2!A:B,2,0)*SiscoTable[[#This Row],[Provta(Uns)]],0)</f>
        <v>2808.712</v>
      </c>
      <c r="M849" s="7">
        <v>0</v>
      </c>
      <c r="N849" s="7">
        <v>-34.06</v>
      </c>
      <c r="O849" s="7">
        <f>IFERROR(VLOOKUP(SiscoTable[[#This Row],[Código]],Hoja2!A:B,2,0)*SiscoTable[[#This Row],[Stock_actual]],0)</f>
        <v>-371.25400000000002</v>
      </c>
      <c r="P849" s="6" t="s">
        <v>7</v>
      </c>
      <c r="Q849" s="7">
        <v>283</v>
      </c>
      <c r="R849" s="7">
        <v>515.4</v>
      </c>
      <c r="S849" s="7" t="s">
        <v>11925</v>
      </c>
      <c r="BI849"/>
      <c r="BJ849"/>
    </row>
    <row r="850" spans="2:62" x14ac:dyDescent="0.4">
      <c r="B850" s="1">
        <v>11175</v>
      </c>
      <c r="C850" s="6" t="s">
        <v>25</v>
      </c>
      <c r="D850" s="6" t="s">
        <v>25</v>
      </c>
      <c r="E850" s="6" t="s">
        <v>2999</v>
      </c>
      <c r="F850" s="6" t="s">
        <v>3000</v>
      </c>
      <c r="G850" s="6" t="s">
        <v>3001</v>
      </c>
      <c r="H850" s="6" t="s">
        <v>3001</v>
      </c>
      <c r="I850" s="6" t="s">
        <v>3004</v>
      </c>
      <c r="J850" s="6" t="s">
        <v>5</v>
      </c>
      <c r="K850" s="7">
        <v>95.5</v>
      </c>
      <c r="L850" s="7">
        <f>IFERROR(VLOOKUP(SiscoTable[[#This Row],[Código]],Hoja2!A:B,2,0)*SiscoTable[[#This Row],[Provta(Uns)]],0)</f>
        <v>849.95</v>
      </c>
      <c r="M850" s="7">
        <v>0</v>
      </c>
      <c r="N850" s="7">
        <v>16</v>
      </c>
      <c r="O850" s="7">
        <f>IFERROR(VLOOKUP(SiscoTable[[#This Row],[Código]],Hoja2!A:B,2,0)*SiscoTable[[#This Row],[Stock_actual]],0)</f>
        <v>142.4</v>
      </c>
      <c r="P850" s="6" t="s">
        <v>214</v>
      </c>
      <c r="Q850" s="7">
        <v>105</v>
      </c>
      <c r="R850" s="7">
        <v>190.70000000000002</v>
      </c>
      <c r="S850" s="7" t="s">
        <v>11925</v>
      </c>
      <c r="BI850"/>
      <c r="BJ850"/>
    </row>
    <row r="851" spans="2:62" x14ac:dyDescent="0.4">
      <c r="B851" s="1">
        <v>11176</v>
      </c>
      <c r="C851" s="6" t="s">
        <v>30</v>
      </c>
      <c r="D851" s="6" t="s">
        <v>25</v>
      </c>
      <c r="E851" s="6" t="s">
        <v>2999</v>
      </c>
      <c r="F851" s="6" t="s">
        <v>3000</v>
      </c>
      <c r="G851" s="6" t="s">
        <v>3001</v>
      </c>
      <c r="H851" s="6" t="s">
        <v>3001</v>
      </c>
      <c r="I851" s="6" t="s">
        <v>3036</v>
      </c>
      <c r="J851" s="6" t="s">
        <v>5</v>
      </c>
      <c r="K851" s="7">
        <v>29.33</v>
      </c>
      <c r="L851" s="7">
        <f>IFERROR(VLOOKUP(SiscoTable[[#This Row],[Código]],Hoja2!A:B,2,0)*SiscoTable[[#This Row],[Provta(Uns)]],0)</f>
        <v>105.58799999999999</v>
      </c>
      <c r="M851" s="7">
        <v>0</v>
      </c>
      <c r="N851" s="7">
        <v>26</v>
      </c>
      <c r="O851" s="7">
        <f>IFERROR(VLOOKUP(SiscoTable[[#This Row],[Código]],Hoja2!A:B,2,0)*SiscoTable[[#This Row],[Stock_actual]],0)</f>
        <v>93.600000000000009</v>
      </c>
      <c r="P851" s="6" t="s">
        <v>699</v>
      </c>
      <c r="Q851" s="7">
        <v>32</v>
      </c>
      <c r="R851" s="7">
        <v>59.260000000000005</v>
      </c>
      <c r="S851" s="7" t="s">
        <v>11925</v>
      </c>
      <c r="BI851"/>
      <c r="BJ851"/>
    </row>
    <row r="852" spans="2:62" x14ac:dyDescent="0.4">
      <c r="B852" s="1">
        <v>11177</v>
      </c>
      <c r="C852" s="6" t="s">
        <v>25</v>
      </c>
      <c r="D852" s="6" t="s">
        <v>25</v>
      </c>
      <c r="E852" s="6" t="s">
        <v>2999</v>
      </c>
      <c r="F852" s="6" t="s">
        <v>3000</v>
      </c>
      <c r="G852" s="6" t="s">
        <v>3001</v>
      </c>
      <c r="H852" s="6" t="s">
        <v>3001</v>
      </c>
      <c r="I852" s="6" t="s">
        <v>3005</v>
      </c>
      <c r="J852" s="6" t="s">
        <v>5</v>
      </c>
      <c r="K852" s="7">
        <v>27.17</v>
      </c>
      <c r="L852" s="7">
        <f>IFERROR(VLOOKUP(SiscoTable[[#This Row],[Código]],Hoja2!A:B,2,0)*SiscoTable[[#This Row],[Provta(Uns)]],0)</f>
        <v>97.812000000000012</v>
      </c>
      <c r="M852" s="7">
        <v>0</v>
      </c>
      <c r="N852" s="7">
        <v>17</v>
      </c>
      <c r="O852" s="7">
        <f>IFERROR(VLOOKUP(SiscoTable[[#This Row],[Código]],Hoja2!A:B,2,0)*SiscoTable[[#This Row],[Stock_actual]],0)</f>
        <v>61.2</v>
      </c>
      <c r="P852" s="6" t="s">
        <v>296</v>
      </c>
      <c r="Q852" s="7">
        <v>30</v>
      </c>
      <c r="R852" s="7">
        <v>54.89</v>
      </c>
      <c r="S852" s="7" t="s">
        <v>11925</v>
      </c>
      <c r="BI852"/>
      <c r="BJ852"/>
    </row>
    <row r="853" spans="2:62" x14ac:dyDescent="0.4">
      <c r="B853" s="1">
        <v>11178</v>
      </c>
      <c r="C853" s="6" t="s">
        <v>30</v>
      </c>
      <c r="D853" s="6" t="s">
        <v>30</v>
      </c>
      <c r="E853" s="6" t="s">
        <v>2999</v>
      </c>
      <c r="F853" s="6" t="s">
        <v>3000</v>
      </c>
      <c r="G853" s="6" t="s">
        <v>3001</v>
      </c>
      <c r="H853" s="6" t="s">
        <v>3001</v>
      </c>
      <c r="I853" s="6" t="s">
        <v>3037</v>
      </c>
      <c r="J853" s="6" t="s">
        <v>5</v>
      </c>
      <c r="K853" s="7">
        <v>4.67</v>
      </c>
      <c r="L853" s="7">
        <f>IFERROR(VLOOKUP(SiscoTable[[#This Row],[Código]],Hoja2!A:B,2,0)*SiscoTable[[#This Row],[Provta(Uns)]],0)</f>
        <v>51.37</v>
      </c>
      <c r="M853" s="7">
        <v>0</v>
      </c>
      <c r="N853" s="7">
        <v>11</v>
      </c>
      <c r="O853" s="7">
        <f>IFERROR(VLOOKUP(SiscoTable[[#This Row],[Código]],Hoja2!A:B,2,0)*SiscoTable[[#This Row],[Stock_actual]],0)</f>
        <v>121</v>
      </c>
      <c r="P853" s="6" t="s">
        <v>1751</v>
      </c>
      <c r="Q853" s="7">
        <v>5</v>
      </c>
      <c r="R853" s="7">
        <v>0</v>
      </c>
      <c r="S853" s="7" t="s">
        <v>11925</v>
      </c>
      <c r="BI853"/>
      <c r="BJ853"/>
    </row>
    <row r="854" spans="2:62" x14ac:dyDescent="0.4">
      <c r="B854" s="1">
        <v>11179</v>
      </c>
      <c r="C854" s="6" t="s">
        <v>30</v>
      </c>
      <c r="D854" s="6" t="s">
        <v>30</v>
      </c>
      <c r="E854" s="6" t="s">
        <v>2999</v>
      </c>
      <c r="F854" s="6" t="s">
        <v>3000</v>
      </c>
      <c r="G854" s="6" t="s">
        <v>3001</v>
      </c>
      <c r="H854" s="6" t="s">
        <v>3001</v>
      </c>
      <c r="I854" s="6" t="s">
        <v>3038</v>
      </c>
      <c r="J854" s="6" t="s">
        <v>5</v>
      </c>
      <c r="K854" s="7">
        <v>4.5</v>
      </c>
      <c r="L854" s="7">
        <f>IFERROR(VLOOKUP(SiscoTable[[#This Row],[Código]],Hoja2!A:B,2,0)*SiscoTable[[#This Row],[Provta(Uns)]],0)</f>
        <v>60.75</v>
      </c>
      <c r="M854" s="7">
        <v>0</v>
      </c>
      <c r="N854" s="7">
        <v>9</v>
      </c>
      <c r="O854" s="7">
        <f>IFERROR(VLOOKUP(SiscoTable[[#This Row],[Código]],Hoja2!A:B,2,0)*SiscoTable[[#This Row],[Stock_actual]],0)</f>
        <v>121.5</v>
      </c>
      <c r="P854" s="6" t="s">
        <v>242</v>
      </c>
      <c r="Q854" s="7">
        <v>5</v>
      </c>
      <c r="R854" s="7">
        <v>0</v>
      </c>
      <c r="S854" s="7" t="s">
        <v>11925</v>
      </c>
      <c r="BI854"/>
      <c r="BJ854"/>
    </row>
    <row r="855" spans="2:62" x14ac:dyDescent="0.4">
      <c r="B855" s="1">
        <v>11181</v>
      </c>
      <c r="C855" s="6" t="s">
        <v>25</v>
      </c>
      <c r="D855" s="6" t="s">
        <v>25</v>
      </c>
      <c r="E855" s="6" t="s">
        <v>2999</v>
      </c>
      <c r="F855" s="6" t="s">
        <v>3000</v>
      </c>
      <c r="G855" s="6" t="s">
        <v>3001</v>
      </c>
      <c r="H855" s="6" t="s">
        <v>3001</v>
      </c>
      <c r="I855" s="6" t="s">
        <v>3006</v>
      </c>
      <c r="J855" s="6" t="s">
        <v>5</v>
      </c>
      <c r="K855" s="7">
        <v>21</v>
      </c>
      <c r="L855" s="7">
        <f>IFERROR(VLOOKUP(SiscoTable[[#This Row],[Código]],Hoja2!A:B,2,0)*SiscoTable[[#This Row],[Provta(Uns)]],0)</f>
        <v>264.59999999999997</v>
      </c>
      <c r="M855" s="7">
        <v>0</v>
      </c>
      <c r="N855" s="7">
        <v>10</v>
      </c>
      <c r="O855" s="7">
        <f>IFERROR(VLOOKUP(SiscoTable[[#This Row],[Código]],Hoja2!A:B,2,0)*SiscoTable[[#This Row],[Stock_actual]],0)</f>
        <v>126</v>
      </c>
      <c r="P855" s="6" t="s">
        <v>402</v>
      </c>
      <c r="Q855" s="7">
        <v>23</v>
      </c>
      <c r="R855" s="7">
        <v>41.8</v>
      </c>
      <c r="S855" s="7" t="s">
        <v>11925</v>
      </c>
      <c r="BI855"/>
      <c r="BJ855"/>
    </row>
    <row r="856" spans="2:62" x14ac:dyDescent="0.4">
      <c r="B856" s="1">
        <v>11182</v>
      </c>
      <c r="C856" s="6" t="s">
        <v>25</v>
      </c>
      <c r="D856" s="6" t="s">
        <v>25</v>
      </c>
      <c r="E856" s="6" t="s">
        <v>2999</v>
      </c>
      <c r="F856" s="6" t="s">
        <v>3000</v>
      </c>
      <c r="G856" s="6" t="s">
        <v>3001</v>
      </c>
      <c r="H856" s="6" t="s">
        <v>3001</v>
      </c>
      <c r="I856" s="6" t="s">
        <v>3007</v>
      </c>
      <c r="J856" s="6" t="s">
        <v>5</v>
      </c>
      <c r="K856" s="7">
        <v>40.17</v>
      </c>
      <c r="L856" s="7">
        <f>IFERROR(VLOOKUP(SiscoTable[[#This Row],[Código]],Hoja2!A:B,2,0)*SiscoTable[[#This Row],[Provta(Uns)]],0)</f>
        <v>518.19299999999998</v>
      </c>
      <c r="M856" s="7">
        <v>0</v>
      </c>
      <c r="N856" s="7">
        <v>11</v>
      </c>
      <c r="O856" s="7">
        <f>IFERROR(VLOOKUP(SiscoTable[[#This Row],[Código]],Hoja2!A:B,2,0)*SiscoTable[[#This Row],[Stock_actual]],0)</f>
        <v>141.9</v>
      </c>
      <c r="P856" s="6" t="s">
        <v>76</v>
      </c>
      <c r="Q856" s="7">
        <v>44</v>
      </c>
      <c r="R856" s="7">
        <v>80.12</v>
      </c>
      <c r="S856" s="7" t="s">
        <v>11925</v>
      </c>
      <c r="BI856"/>
      <c r="BJ856"/>
    </row>
    <row r="857" spans="2:62" x14ac:dyDescent="0.4">
      <c r="B857" s="1">
        <v>11183</v>
      </c>
      <c r="C857" s="6" t="s">
        <v>25</v>
      </c>
      <c r="D857" s="6" t="s">
        <v>25</v>
      </c>
      <c r="E857" s="6" t="s">
        <v>2999</v>
      </c>
      <c r="F857" s="6" t="s">
        <v>3000</v>
      </c>
      <c r="G857" s="6" t="s">
        <v>3001</v>
      </c>
      <c r="H857" s="6" t="s">
        <v>3001</v>
      </c>
      <c r="I857" s="6" t="s">
        <v>3008</v>
      </c>
      <c r="J857" s="6" t="s">
        <v>496</v>
      </c>
      <c r="K857" s="7">
        <v>52.33</v>
      </c>
      <c r="L857" s="7">
        <f>IFERROR(VLOOKUP(SiscoTable[[#This Row],[Código]],Hoja2!A:B,2,0)*SiscoTable[[#This Row],[Provta(Uns)]],0)</f>
        <v>136.05799999999999</v>
      </c>
      <c r="M857" s="7">
        <v>0</v>
      </c>
      <c r="N857" s="7">
        <v>62</v>
      </c>
      <c r="O857" s="7">
        <f>IFERROR(VLOOKUP(SiscoTable[[#This Row],[Código]],Hoja2!A:B,2,0)*SiscoTable[[#This Row],[Stock_actual]],0)</f>
        <v>161.20000000000002</v>
      </c>
      <c r="P857" s="6" t="s">
        <v>115</v>
      </c>
      <c r="Q857" s="7">
        <v>57</v>
      </c>
      <c r="R857" s="7">
        <v>0</v>
      </c>
      <c r="S857" s="7" t="s">
        <v>11925</v>
      </c>
      <c r="BI857"/>
      <c r="BJ857"/>
    </row>
    <row r="858" spans="2:62" x14ac:dyDescent="0.4">
      <c r="B858" s="1">
        <v>11184</v>
      </c>
      <c r="C858" s="6" t="s">
        <v>30</v>
      </c>
      <c r="D858" s="6" t="s">
        <v>25</v>
      </c>
      <c r="E858" s="6" t="s">
        <v>2999</v>
      </c>
      <c r="F858" s="6" t="s">
        <v>3000</v>
      </c>
      <c r="G858" s="6" t="s">
        <v>3001</v>
      </c>
      <c r="H858" s="6" t="s">
        <v>3001</v>
      </c>
      <c r="I858" s="6" t="s">
        <v>3039</v>
      </c>
      <c r="J858" s="6" t="s">
        <v>5</v>
      </c>
      <c r="K858" s="7">
        <v>25.83</v>
      </c>
      <c r="L858" s="7">
        <f>IFERROR(VLOOKUP(SiscoTable[[#This Row],[Código]],Hoja2!A:B,2,0)*SiscoTable[[#This Row],[Provta(Uns)]],0)</f>
        <v>67.158000000000001</v>
      </c>
      <c r="M858" s="7">
        <v>0</v>
      </c>
      <c r="N858" s="7">
        <v>68</v>
      </c>
      <c r="O858" s="7">
        <f>IFERROR(VLOOKUP(SiscoTable[[#This Row],[Código]],Hoja2!A:B,2,0)*SiscoTable[[#This Row],[Stock_actual]],0)</f>
        <v>176.8</v>
      </c>
      <c r="P858" s="6" t="s">
        <v>592</v>
      </c>
      <c r="Q858" s="7">
        <v>28</v>
      </c>
      <c r="R858" s="7">
        <v>0</v>
      </c>
      <c r="S858" s="7" t="s">
        <v>11925</v>
      </c>
      <c r="BI858"/>
      <c r="BJ858"/>
    </row>
    <row r="859" spans="2:62" x14ac:dyDescent="0.4">
      <c r="B859" s="1">
        <v>11185</v>
      </c>
      <c r="C859" s="6" t="s">
        <v>25</v>
      </c>
      <c r="D859" s="6" t="s">
        <v>25</v>
      </c>
      <c r="E859" s="6" t="s">
        <v>2999</v>
      </c>
      <c r="F859" s="6" t="s">
        <v>3000</v>
      </c>
      <c r="G859" s="6" t="s">
        <v>3001</v>
      </c>
      <c r="H859" s="6" t="s">
        <v>3001</v>
      </c>
      <c r="I859" s="6" t="s">
        <v>3009</v>
      </c>
      <c r="J859" s="6" t="s">
        <v>5</v>
      </c>
      <c r="K859" s="7">
        <v>216.5</v>
      </c>
      <c r="L859" s="7">
        <f>IFERROR(VLOOKUP(SiscoTable[[#This Row],[Código]],Hoja2!A:B,2,0)*SiscoTable[[#This Row],[Provta(Uns)]],0)</f>
        <v>2706.25</v>
      </c>
      <c r="M859" s="7">
        <v>0</v>
      </c>
      <c r="N859" s="7">
        <v>136</v>
      </c>
      <c r="O859" s="7">
        <f>IFERROR(VLOOKUP(SiscoTable[[#This Row],[Código]],Hoja2!A:B,2,0)*SiscoTable[[#This Row],[Stock_actual]],0)</f>
        <v>1700</v>
      </c>
      <c r="P859" s="6" t="s">
        <v>296</v>
      </c>
      <c r="Q859" s="7">
        <v>238</v>
      </c>
      <c r="R859" s="7">
        <v>434.38</v>
      </c>
      <c r="S859" s="7" t="s">
        <v>11925</v>
      </c>
      <c r="BI859"/>
      <c r="BJ859"/>
    </row>
    <row r="860" spans="2:62" x14ac:dyDescent="0.4">
      <c r="B860" s="1">
        <v>11186</v>
      </c>
      <c r="C860" s="6" t="s">
        <v>25</v>
      </c>
      <c r="D860" s="6" t="s">
        <v>25</v>
      </c>
      <c r="E860" s="6" t="s">
        <v>2999</v>
      </c>
      <c r="F860" s="6" t="s">
        <v>3000</v>
      </c>
      <c r="G860" s="6" t="s">
        <v>3001</v>
      </c>
      <c r="H860" s="6" t="s">
        <v>3001</v>
      </c>
      <c r="I860" s="6" t="s">
        <v>3010</v>
      </c>
      <c r="J860" s="6" t="s">
        <v>5</v>
      </c>
      <c r="K860" s="7">
        <v>216</v>
      </c>
      <c r="L860" s="7">
        <f>IFERROR(VLOOKUP(SiscoTable[[#This Row],[Código]],Hoja2!A:B,2,0)*SiscoTable[[#This Row],[Provta(Uns)]],0)</f>
        <v>2268</v>
      </c>
      <c r="M860" s="7">
        <v>0</v>
      </c>
      <c r="N860" s="7">
        <v>68</v>
      </c>
      <c r="O860" s="7">
        <f>IFERROR(VLOOKUP(SiscoTable[[#This Row],[Código]],Hoja2!A:B,2,0)*SiscoTable[[#This Row],[Stock_actual]],0)</f>
        <v>714</v>
      </c>
      <c r="P860" s="6" t="s">
        <v>117</v>
      </c>
      <c r="Q860" s="7">
        <v>238</v>
      </c>
      <c r="R860" s="7">
        <v>428.8</v>
      </c>
      <c r="S860" s="7" t="s">
        <v>11925</v>
      </c>
      <c r="BI860"/>
      <c r="BJ860"/>
    </row>
    <row r="861" spans="2:62" x14ac:dyDescent="0.4">
      <c r="B861" s="1">
        <v>11187</v>
      </c>
      <c r="C861" s="6" t="s">
        <v>25</v>
      </c>
      <c r="D861" s="6" t="s">
        <v>25</v>
      </c>
      <c r="E861" s="6" t="s">
        <v>2999</v>
      </c>
      <c r="F861" s="6" t="s">
        <v>3000</v>
      </c>
      <c r="G861" s="6" t="s">
        <v>3001</v>
      </c>
      <c r="H861" s="6" t="s">
        <v>3001</v>
      </c>
      <c r="I861" s="6" t="s">
        <v>3011</v>
      </c>
      <c r="J861" s="6" t="s">
        <v>5</v>
      </c>
      <c r="K861" s="7">
        <v>122</v>
      </c>
      <c r="L861" s="7">
        <f>IFERROR(VLOOKUP(SiscoTable[[#This Row],[Código]],Hoja2!A:B,2,0)*SiscoTable[[#This Row],[Provta(Uns)]],0)</f>
        <v>1451.8</v>
      </c>
      <c r="M861" s="7">
        <v>0</v>
      </c>
      <c r="N861" s="7">
        <v>43</v>
      </c>
      <c r="O861" s="7">
        <f>IFERROR(VLOOKUP(SiscoTable[[#This Row],[Código]],Hoja2!A:B,2,0)*SiscoTable[[#This Row],[Stock_actual]],0)</f>
        <v>511.7</v>
      </c>
      <c r="P861" s="6" t="s">
        <v>96</v>
      </c>
      <c r="Q861" s="7">
        <v>134</v>
      </c>
      <c r="R861" s="7">
        <v>245.97000000000003</v>
      </c>
      <c r="S861" s="7" t="s">
        <v>11925</v>
      </c>
      <c r="BI861"/>
      <c r="BJ861"/>
    </row>
    <row r="862" spans="2:62" x14ac:dyDescent="0.4">
      <c r="B862" s="1">
        <v>11192</v>
      </c>
      <c r="C862" s="6" t="s">
        <v>8</v>
      </c>
      <c r="D862" s="6" t="s">
        <v>8</v>
      </c>
      <c r="E862" s="6" t="s">
        <v>2999</v>
      </c>
      <c r="F862" s="6" t="s">
        <v>3000</v>
      </c>
      <c r="G862" s="6" t="s">
        <v>3001</v>
      </c>
      <c r="H862" s="6" t="s">
        <v>3001</v>
      </c>
      <c r="I862" s="6" t="s">
        <v>3047</v>
      </c>
      <c r="J862" s="6" t="s">
        <v>5</v>
      </c>
      <c r="K862" s="7">
        <v>0</v>
      </c>
      <c r="L862" s="7">
        <f>IFERROR(VLOOKUP(SiscoTable[[#This Row],[Código]],Hoja2!A:B,2,0)*SiscoTable[[#This Row],[Provta(Uns)]],0)</f>
        <v>0</v>
      </c>
      <c r="M862" s="7">
        <v>0</v>
      </c>
      <c r="N862" s="7">
        <v>0</v>
      </c>
      <c r="O862" s="7">
        <f>IFERROR(VLOOKUP(SiscoTable[[#This Row],[Código]],Hoja2!A:B,2,0)*SiscoTable[[#This Row],[Stock_actual]],0)</f>
        <v>0</v>
      </c>
      <c r="P862" s="6" t="s">
        <v>7</v>
      </c>
      <c r="Q862" s="7">
        <v>0</v>
      </c>
      <c r="R862" s="7">
        <v>0</v>
      </c>
      <c r="S862" s="7" t="s">
        <v>11925</v>
      </c>
      <c r="BI862"/>
      <c r="BJ862"/>
    </row>
    <row r="863" spans="2:62" x14ac:dyDescent="0.4">
      <c r="B863" s="1">
        <v>11196</v>
      </c>
      <c r="C863" s="6" t="s">
        <v>8</v>
      </c>
      <c r="D863" s="6" t="s">
        <v>8</v>
      </c>
      <c r="E863" s="6" t="s">
        <v>2999</v>
      </c>
      <c r="F863" s="6" t="s">
        <v>3000</v>
      </c>
      <c r="G863" s="6" t="s">
        <v>3001</v>
      </c>
      <c r="H863" s="6" t="s">
        <v>3001</v>
      </c>
      <c r="I863" s="6" t="s">
        <v>3048</v>
      </c>
      <c r="J863" s="6" t="s">
        <v>5</v>
      </c>
      <c r="K863" s="7">
        <v>2.67</v>
      </c>
      <c r="L863" s="7">
        <f>IFERROR(VLOOKUP(SiscoTable[[#This Row],[Código]],Hoja2!A:B,2,0)*SiscoTable[[#This Row],[Provta(Uns)]],0)</f>
        <v>23.763000000000002</v>
      </c>
      <c r="M863" s="7">
        <v>0</v>
      </c>
      <c r="N863" s="7">
        <v>12</v>
      </c>
      <c r="O863" s="7">
        <f>IFERROR(VLOOKUP(SiscoTable[[#This Row],[Código]],Hoja2!A:B,2,0)*SiscoTable[[#This Row],[Stock_actual]],0)</f>
        <v>106.80000000000001</v>
      </c>
      <c r="P863" s="6" t="s">
        <v>1811</v>
      </c>
      <c r="Q863" s="7">
        <v>3</v>
      </c>
      <c r="R863" s="7">
        <v>0</v>
      </c>
      <c r="S863" s="7" t="s">
        <v>11925</v>
      </c>
      <c r="BI863"/>
      <c r="BJ863"/>
    </row>
    <row r="864" spans="2:62" x14ac:dyDescent="0.4">
      <c r="B864" s="1">
        <v>11197</v>
      </c>
      <c r="C864" s="6" t="s">
        <v>25</v>
      </c>
      <c r="D864" s="6" t="s">
        <v>25</v>
      </c>
      <c r="E864" s="6" t="s">
        <v>2999</v>
      </c>
      <c r="F864" s="6" t="s">
        <v>3000</v>
      </c>
      <c r="G864" s="6" t="s">
        <v>3001</v>
      </c>
      <c r="H864" s="6" t="s">
        <v>3001</v>
      </c>
      <c r="I864" s="6" t="s">
        <v>3012</v>
      </c>
      <c r="J864" s="6" t="s">
        <v>5</v>
      </c>
      <c r="K864" s="7">
        <v>45.17</v>
      </c>
      <c r="L864" s="7">
        <f>IFERROR(VLOOKUP(SiscoTable[[#This Row],[Código]],Hoja2!A:B,2,0)*SiscoTable[[#This Row],[Provta(Uns)]],0)</f>
        <v>135.51</v>
      </c>
      <c r="M864" s="7">
        <v>0</v>
      </c>
      <c r="N864" s="7">
        <v>64</v>
      </c>
      <c r="O864" s="7">
        <f>IFERROR(VLOOKUP(SiscoTable[[#This Row],[Código]],Hoja2!A:B,2,0)*SiscoTable[[#This Row],[Stock_actual]],0)</f>
        <v>192</v>
      </c>
      <c r="P864" s="6" t="s">
        <v>558</v>
      </c>
      <c r="Q864" s="7">
        <v>50</v>
      </c>
      <c r="R864" s="7">
        <v>0</v>
      </c>
      <c r="S864" s="7" t="s">
        <v>11925</v>
      </c>
      <c r="BI864"/>
      <c r="BJ864"/>
    </row>
    <row r="865" spans="2:62" x14ac:dyDescent="0.4">
      <c r="B865" s="1">
        <v>11198</v>
      </c>
      <c r="C865" s="6" t="s">
        <v>25</v>
      </c>
      <c r="D865" s="6" t="s">
        <v>25</v>
      </c>
      <c r="E865" s="6" t="s">
        <v>2999</v>
      </c>
      <c r="F865" s="6" t="s">
        <v>3000</v>
      </c>
      <c r="G865" s="6" t="s">
        <v>3001</v>
      </c>
      <c r="H865" s="6" t="s">
        <v>3001</v>
      </c>
      <c r="I865" s="6" t="s">
        <v>3013</v>
      </c>
      <c r="J865" s="6" t="s">
        <v>5</v>
      </c>
      <c r="K865" s="7">
        <v>34.67</v>
      </c>
      <c r="L865" s="7">
        <f>IFERROR(VLOOKUP(SiscoTable[[#This Row],[Código]],Hoja2!A:B,2,0)*SiscoTable[[#This Row],[Provta(Uns)]],0)</f>
        <v>433.375</v>
      </c>
      <c r="M865" s="7">
        <v>0</v>
      </c>
      <c r="N865" s="7">
        <v>24</v>
      </c>
      <c r="O865" s="7">
        <f>IFERROR(VLOOKUP(SiscoTable[[#This Row],[Código]],Hoja2!A:B,2,0)*SiscoTable[[#This Row],[Stock_actual]],0)</f>
        <v>300</v>
      </c>
      <c r="P865" s="6" t="s">
        <v>256</v>
      </c>
      <c r="Q865" s="7">
        <v>38</v>
      </c>
      <c r="R865" s="7">
        <v>69.959999999999994</v>
      </c>
      <c r="S865" s="7" t="s">
        <v>11925</v>
      </c>
      <c r="BI865"/>
      <c r="BJ865"/>
    </row>
    <row r="866" spans="2:62" x14ac:dyDescent="0.4">
      <c r="B866" s="1">
        <v>11199</v>
      </c>
      <c r="C866" s="6" t="s">
        <v>25</v>
      </c>
      <c r="D866" s="6" t="s">
        <v>25</v>
      </c>
      <c r="E866" s="6" t="s">
        <v>2999</v>
      </c>
      <c r="F866" s="6" t="s">
        <v>3000</v>
      </c>
      <c r="G866" s="6" t="s">
        <v>3001</v>
      </c>
      <c r="H866" s="6" t="s">
        <v>3001</v>
      </c>
      <c r="I866" s="6" t="s">
        <v>3014</v>
      </c>
      <c r="J866" s="6" t="s">
        <v>5</v>
      </c>
      <c r="K866" s="7">
        <v>42</v>
      </c>
      <c r="L866" s="7">
        <f>IFERROR(VLOOKUP(SiscoTable[[#This Row],[Código]],Hoja2!A:B,2,0)*SiscoTable[[#This Row],[Provta(Uns)]],0)</f>
        <v>457.8</v>
      </c>
      <c r="M866" s="7">
        <v>0</v>
      </c>
      <c r="N866" s="7">
        <v>9</v>
      </c>
      <c r="O866" s="7">
        <f>IFERROR(VLOOKUP(SiscoTable[[#This Row],[Código]],Hoja2!A:B,2,0)*SiscoTable[[#This Row],[Stock_actual]],0)</f>
        <v>98.100000000000009</v>
      </c>
      <c r="P866" s="6" t="s">
        <v>27</v>
      </c>
      <c r="Q866" s="7">
        <v>46</v>
      </c>
      <c r="R866" s="7">
        <v>83.399999999999991</v>
      </c>
      <c r="S866" s="7" t="s">
        <v>11925</v>
      </c>
      <c r="BI866"/>
      <c r="BJ866"/>
    </row>
    <row r="867" spans="2:62" x14ac:dyDescent="0.4">
      <c r="B867" s="1">
        <v>11200</v>
      </c>
      <c r="C867" s="6" t="s">
        <v>25</v>
      </c>
      <c r="D867" s="6" t="s">
        <v>25</v>
      </c>
      <c r="E867" s="6" t="s">
        <v>2999</v>
      </c>
      <c r="F867" s="6" t="s">
        <v>3000</v>
      </c>
      <c r="G867" s="6" t="s">
        <v>3001</v>
      </c>
      <c r="H867" s="6" t="s">
        <v>3001</v>
      </c>
      <c r="I867" s="6" t="s">
        <v>3015</v>
      </c>
      <c r="J867" s="6" t="s">
        <v>5</v>
      </c>
      <c r="K867" s="7">
        <v>26.33</v>
      </c>
      <c r="L867" s="7">
        <f>IFERROR(VLOOKUP(SiscoTable[[#This Row],[Código]],Hoja2!A:B,2,0)*SiscoTable[[#This Row],[Provta(Uns)]],0)</f>
        <v>315.95999999999998</v>
      </c>
      <c r="M867" s="7">
        <v>0</v>
      </c>
      <c r="N867" s="7">
        <v>6</v>
      </c>
      <c r="O867" s="7">
        <f>IFERROR(VLOOKUP(SiscoTable[[#This Row],[Código]],Hoja2!A:B,2,0)*SiscoTable[[#This Row],[Stock_actual]],0)</f>
        <v>72</v>
      </c>
      <c r="P867" s="6" t="s">
        <v>29</v>
      </c>
      <c r="Q867" s="7">
        <v>29</v>
      </c>
      <c r="R867" s="7">
        <v>52.96</v>
      </c>
      <c r="S867" s="7" t="s">
        <v>11925</v>
      </c>
      <c r="BI867"/>
      <c r="BJ867"/>
    </row>
    <row r="868" spans="2:62" x14ac:dyDescent="0.4">
      <c r="B868" s="1">
        <v>11201</v>
      </c>
      <c r="C868" s="6" t="s">
        <v>30</v>
      </c>
      <c r="D868" s="6" t="s">
        <v>8</v>
      </c>
      <c r="E868" s="6" t="s">
        <v>3268</v>
      </c>
      <c r="F868" s="6" t="s">
        <v>6059</v>
      </c>
      <c r="G868" s="6" t="s">
        <v>6084</v>
      </c>
      <c r="H868" s="6" t="s">
        <v>6121</v>
      </c>
      <c r="I868" s="6" t="s">
        <v>6122</v>
      </c>
      <c r="J868" s="6" t="s">
        <v>4430</v>
      </c>
      <c r="K868" s="7">
        <v>0</v>
      </c>
      <c r="L868" s="7">
        <f>IFERROR(VLOOKUP(SiscoTable[[#This Row],[Código]],Hoja2!A:B,2,0)*SiscoTable[[#This Row],[Provta(Uns)]],0)</f>
        <v>0</v>
      </c>
      <c r="M868" s="7">
        <v>0</v>
      </c>
      <c r="N868" s="7">
        <v>0</v>
      </c>
      <c r="O868" s="7">
        <f>IFERROR(VLOOKUP(SiscoTable[[#This Row],[Código]],Hoja2!A:B,2,0)*SiscoTable[[#This Row],[Stock_actual]],0)</f>
        <v>0</v>
      </c>
      <c r="P868" s="6" t="s">
        <v>7</v>
      </c>
      <c r="Q868" s="7">
        <v>0</v>
      </c>
      <c r="R868" s="7">
        <v>0</v>
      </c>
      <c r="S868" s="7" t="s">
        <v>11925</v>
      </c>
      <c r="BI868"/>
      <c r="BJ868"/>
    </row>
    <row r="869" spans="2:62" x14ac:dyDescent="0.4">
      <c r="B869" s="1">
        <v>11202</v>
      </c>
      <c r="C869" s="6" t="s">
        <v>30</v>
      </c>
      <c r="D869" s="6" t="s">
        <v>25</v>
      </c>
      <c r="E869" s="6" t="s">
        <v>3268</v>
      </c>
      <c r="F869" s="6" t="s">
        <v>3269</v>
      </c>
      <c r="G869" s="6" t="s">
        <v>5768</v>
      </c>
      <c r="H869" s="6" t="s">
        <v>3784</v>
      </c>
      <c r="I869" s="6" t="s">
        <v>5795</v>
      </c>
      <c r="J869" s="6" t="s">
        <v>5</v>
      </c>
      <c r="K869" s="7">
        <v>17.329999999999998</v>
      </c>
      <c r="L869" s="7">
        <f>IFERROR(VLOOKUP(SiscoTable[[#This Row],[Código]],Hoja2!A:B,2,0)*SiscoTable[[#This Row],[Provta(Uns)]],0)</f>
        <v>38.125999999999998</v>
      </c>
      <c r="M869" s="7">
        <v>60</v>
      </c>
      <c r="N869" s="7">
        <v>1</v>
      </c>
      <c r="O869" s="7">
        <f>IFERROR(VLOOKUP(SiscoTable[[#This Row],[Código]],Hoja2!A:B,2,0)*SiscoTable[[#This Row],[Stock_actual]],0)</f>
        <v>2.2000000000000002</v>
      </c>
      <c r="P869" s="6" t="s">
        <v>80</v>
      </c>
      <c r="Q869" s="7">
        <v>19</v>
      </c>
      <c r="R869" s="7">
        <v>0</v>
      </c>
      <c r="S869" s="7" t="s">
        <v>11928</v>
      </c>
      <c r="BI869"/>
      <c r="BJ869"/>
    </row>
    <row r="870" spans="2:62" x14ac:dyDescent="0.4">
      <c r="B870" s="1">
        <v>11203</v>
      </c>
      <c r="C870" s="6" t="s">
        <v>30</v>
      </c>
      <c r="D870" s="6" t="s">
        <v>25</v>
      </c>
      <c r="E870" s="6" t="s">
        <v>3268</v>
      </c>
      <c r="F870" s="6" t="s">
        <v>3269</v>
      </c>
      <c r="G870" s="6" t="s">
        <v>5768</v>
      </c>
      <c r="H870" s="6" t="s">
        <v>3784</v>
      </c>
      <c r="I870" s="6" t="s">
        <v>5796</v>
      </c>
      <c r="J870" s="6" t="s">
        <v>5</v>
      </c>
      <c r="K870" s="7">
        <v>71.5</v>
      </c>
      <c r="L870" s="7">
        <f>IFERROR(VLOOKUP(SiscoTable[[#This Row],[Código]],Hoja2!A:B,2,0)*SiscoTable[[#This Row],[Provta(Uns)]],0)</f>
        <v>171.6</v>
      </c>
      <c r="M870" s="7">
        <v>60</v>
      </c>
      <c r="N870" s="7">
        <v>52</v>
      </c>
      <c r="O870" s="7">
        <f>IFERROR(VLOOKUP(SiscoTable[[#This Row],[Código]],Hoja2!A:B,2,0)*SiscoTable[[#This Row],[Stock_actual]],0)</f>
        <v>124.8</v>
      </c>
      <c r="P870" s="6" t="s">
        <v>144</v>
      </c>
      <c r="Q870" s="7">
        <v>79</v>
      </c>
      <c r="R870" s="7">
        <v>83.16</v>
      </c>
      <c r="S870" s="7" t="s">
        <v>11928</v>
      </c>
      <c r="BI870"/>
      <c r="BJ870"/>
    </row>
    <row r="871" spans="2:62" x14ac:dyDescent="0.4">
      <c r="B871" s="1">
        <v>11204</v>
      </c>
      <c r="C871" s="6" t="s">
        <v>30</v>
      </c>
      <c r="D871" s="6" t="s">
        <v>30</v>
      </c>
      <c r="E871" s="6" t="s">
        <v>3268</v>
      </c>
      <c r="F871" s="6" t="s">
        <v>3269</v>
      </c>
      <c r="G871" s="6" t="s">
        <v>5768</v>
      </c>
      <c r="H871" s="6" t="s">
        <v>3784</v>
      </c>
      <c r="I871" s="6" t="s">
        <v>5797</v>
      </c>
      <c r="J871" s="6" t="s">
        <v>5</v>
      </c>
      <c r="K871" s="7">
        <v>27.83</v>
      </c>
      <c r="L871" s="7">
        <f>IFERROR(VLOOKUP(SiscoTable[[#This Row],[Código]],Hoja2!A:B,2,0)*SiscoTable[[#This Row],[Provta(Uns)]],0)</f>
        <v>55.66</v>
      </c>
      <c r="M871" s="7">
        <v>90</v>
      </c>
      <c r="N871" s="7">
        <v>-4</v>
      </c>
      <c r="O871" s="7">
        <f>IFERROR(VLOOKUP(SiscoTable[[#This Row],[Código]],Hoja2!A:B,2,0)*SiscoTable[[#This Row],[Stock_actual]],0)</f>
        <v>-8</v>
      </c>
      <c r="P871" s="6" t="s">
        <v>7</v>
      </c>
      <c r="Q871" s="7">
        <v>31</v>
      </c>
      <c r="R871" s="7">
        <v>0</v>
      </c>
      <c r="S871" s="7" t="s">
        <v>11928</v>
      </c>
      <c r="BI871"/>
      <c r="BJ871"/>
    </row>
    <row r="872" spans="2:62" x14ac:dyDescent="0.4">
      <c r="B872" s="1">
        <v>11205</v>
      </c>
      <c r="C872" s="6" t="s">
        <v>8</v>
      </c>
      <c r="D872" s="6" t="s">
        <v>8</v>
      </c>
      <c r="E872" s="6" t="s">
        <v>1734</v>
      </c>
      <c r="F872" s="6" t="s">
        <v>1735</v>
      </c>
      <c r="G872" s="6" t="s">
        <v>2312</v>
      </c>
      <c r="H872" s="6" t="s">
        <v>2477</v>
      </c>
      <c r="I872" s="6" t="s">
        <v>2476</v>
      </c>
      <c r="J872" s="6" t="s">
        <v>5</v>
      </c>
      <c r="K872" s="7">
        <v>0</v>
      </c>
      <c r="L872" s="7">
        <f>IFERROR(VLOOKUP(SiscoTable[[#This Row],[Código]],Hoja2!A:B,2,0)*SiscoTable[[#This Row],[Provta(Uns)]],0)</f>
        <v>0</v>
      </c>
      <c r="M872" s="7">
        <v>0</v>
      </c>
      <c r="N872" s="7">
        <v>0</v>
      </c>
      <c r="O872" s="7">
        <f>IFERROR(VLOOKUP(SiscoTable[[#This Row],[Código]],Hoja2!A:B,2,0)*SiscoTable[[#This Row],[Stock_actual]],0)</f>
        <v>0</v>
      </c>
      <c r="P872" s="6" t="s">
        <v>7</v>
      </c>
      <c r="Q872" s="7">
        <v>0</v>
      </c>
      <c r="R872" s="7">
        <v>0</v>
      </c>
      <c r="S872" s="7" t="s">
        <v>11925</v>
      </c>
      <c r="BI872"/>
      <c r="BJ872"/>
    </row>
    <row r="873" spans="2:62" x14ac:dyDescent="0.4">
      <c r="B873" s="1">
        <v>11206</v>
      </c>
      <c r="C873" s="6" t="s">
        <v>8</v>
      </c>
      <c r="D873" s="6" t="s">
        <v>8</v>
      </c>
      <c r="E873" s="6" t="s">
        <v>1734</v>
      </c>
      <c r="F873" s="6" t="s">
        <v>1735</v>
      </c>
      <c r="G873" s="6" t="s">
        <v>2312</v>
      </c>
      <c r="H873" s="6" t="s">
        <v>2477</v>
      </c>
      <c r="I873" s="6" t="s">
        <v>2478</v>
      </c>
      <c r="J873" s="6" t="s">
        <v>5</v>
      </c>
      <c r="K873" s="7">
        <v>0</v>
      </c>
      <c r="L873" s="7">
        <f>IFERROR(VLOOKUP(SiscoTable[[#This Row],[Código]],Hoja2!A:B,2,0)*SiscoTable[[#This Row],[Provta(Uns)]],0)</f>
        <v>0</v>
      </c>
      <c r="M873" s="7">
        <v>0</v>
      </c>
      <c r="N873" s="7">
        <v>0</v>
      </c>
      <c r="O873" s="7">
        <f>IFERROR(VLOOKUP(SiscoTable[[#This Row],[Código]],Hoja2!A:B,2,0)*SiscoTable[[#This Row],[Stock_actual]],0)</f>
        <v>0</v>
      </c>
      <c r="P873" s="6" t="s">
        <v>7</v>
      </c>
      <c r="Q873" s="7">
        <v>0</v>
      </c>
      <c r="R873" s="7">
        <v>0</v>
      </c>
      <c r="S873" s="7" t="s">
        <v>11925</v>
      </c>
      <c r="BI873"/>
      <c r="BJ873"/>
    </row>
    <row r="874" spans="2:62" x14ac:dyDescent="0.4">
      <c r="B874" s="1">
        <v>11207</v>
      </c>
      <c r="C874" s="6" t="s">
        <v>25</v>
      </c>
      <c r="D874" s="6" t="s">
        <v>25</v>
      </c>
      <c r="E874" s="6" t="s">
        <v>2999</v>
      </c>
      <c r="F874" s="6" t="s">
        <v>3000</v>
      </c>
      <c r="G874" s="6" t="s">
        <v>3001</v>
      </c>
      <c r="H874" s="6" t="s">
        <v>3001</v>
      </c>
      <c r="I874" s="6" t="s">
        <v>3016</v>
      </c>
      <c r="J874" s="6" t="s">
        <v>5</v>
      </c>
      <c r="K874" s="7">
        <v>107.67</v>
      </c>
      <c r="L874" s="7">
        <f>IFERROR(VLOOKUP(SiscoTable[[#This Row],[Código]],Hoja2!A:B,2,0)*SiscoTable[[#This Row],[Provta(Uns)]],0)</f>
        <v>376.84500000000003</v>
      </c>
      <c r="M874" s="7">
        <v>0</v>
      </c>
      <c r="N874" s="7">
        <v>17</v>
      </c>
      <c r="O874" s="7">
        <f>IFERROR(VLOOKUP(SiscoTable[[#This Row],[Código]],Hoja2!A:B,2,0)*SiscoTable[[#This Row],[Stock_actual]],0)</f>
        <v>59.5</v>
      </c>
      <c r="P874" s="6" t="s">
        <v>214</v>
      </c>
      <c r="Q874" s="7">
        <v>118</v>
      </c>
      <c r="R874" s="7">
        <v>216.35</v>
      </c>
      <c r="S874" s="7" t="s">
        <v>11925</v>
      </c>
      <c r="BI874"/>
      <c r="BJ874"/>
    </row>
    <row r="875" spans="2:62" x14ac:dyDescent="0.4">
      <c r="B875" s="1">
        <v>11208</v>
      </c>
      <c r="C875" s="6" t="s">
        <v>25</v>
      </c>
      <c r="D875" s="6" t="s">
        <v>25</v>
      </c>
      <c r="E875" s="6" t="s">
        <v>2999</v>
      </c>
      <c r="F875" s="6" t="s">
        <v>3000</v>
      </c>
      <c r="G875" s="6" t="s">
        <v>3001</v>
      </c>
      <c r="H875" s="6" t="s">
        <v>3001</v>
      </c>
      <c r="I875" s="6" t="s">
        <v>3017</v>
      </c>
      <c r="J875" s="6" t="s">
        <v>5</v>
      </c>
      <c r="K875" s="7">
        <v>82</v>
      </c>
      <c r="L875" s="7">
        <f>IFERROR(VLOOKUP(SiscoTable[[#This Row],[Código]],Hoja2!A:B,2,0)*SiscoTable[[#This Row],[Provta(Uns)]],0)</f>
        <v>246</v>
      </c>
      <c r="M875" s="7">
        <v>0</v>
      </c>
      <c r="N875" s="7">
        <v>44</v>
      </c>
      <c r="O875" s="7">
        <f>IFERROR(VLOOKUP(SiscoTable[[#This Row],[Código]],Hoja2!A:B,2,0)*SiscoTable[[#This Row],[Stock_actual]],0)</f>
        <v>132</v>
      </c>
      <c r="P875" s="6" t="s">
        <v>810</v>
      </c>
      <c r="Q875" s="7">
        <v>90</v>
      </c>
      <c r="R875" s="7">
        <v>163.47999999999999</v>
      </c>
      <c r="S875" s="7" t="s">
        <v>11925</v>
      </c>
      <c r="BI875"/>
      <c r="BJ875"/>
    </row>
    <row r="876" spans="2:62" x14ac:dyDescent="0.4">
      <c r="B876" s="1">
        <v>11209</v>
      </c>
      <c r="C876" s="6" t="s">
        <v>8</v>
      </c>
      <c r="D876" s="6" t="s">
        <v>8</v>
      </c>
      <c r="E876" s="6" t="s">
        <v>1734</v>
      </c>
      <c r="F876" s="6" t="s">
        <v>1735</v>
      </c>
      <c r="G876" s="6" t="s">
        <v>2312</v>
      </c>
      <c r="H876" s="6" t="s">
        <v>2477</v>
      </c>
      <c r="I876" s="6" t="s">
        <v>2479</v>
      </c>
      <c r="J876" s="6" t="s">
        <v>5</v>
      </c>
      <c r="K876" s="7">
        <v>0</v>
      </c>
      <c r="L876" s="7">
        <f>IFERROR(VLOOKUP(SiscoTable[[#This Row],[Código]],Hoja2!A:B,2,0)*SiscoTable[[#This Row],[Provta(Uns)]],0)</f>
        <v>0</v>
      </c>
      <c r="M876" s="7">
        <v>0</v>
      </c>
      <c r="N876" s="7">
        <v>0</v>
      </c>
      <c r="O876" s="7">
        <f>IFERROR(VLOOKUP(SiscoTable[[#This Row],[Código]],Hoja2!A:B,2,0)*SiscoTable[[#This Row],[Stock_actual]],0)</f>
        <v>0</v>
      </c>
      <c r="P876" s="6" t="s">
        <v>7</v>
      </c>
      <c r="Q876" s="7">
        <v>0</v>
      </c>
      <c r="R876" s="7">
        <v>0</v>
      </c>
      <c r="S876" s="7" t="s">
        <v>11925</v>
      </c>
      <c r="BI876"/>
      <c r="BJ876"/>
    </row>
    <row r="877" spans="2:62" x14ac:dyDescent="0.4">
      <c r="B877" s="1">
        <v>11210</v>
      </c>
      <c r="C877" s="6" t="s">
        <v>8</v>
      </c>
      <c r="D877" s="6" t="s">
        <v>8</v>
      </c>
      <c r="E877" s="6" t="s">
        <v>1734</v>
      </c>
      <c r="F877" s="6" t="s">
        <v>1735</v>
      </c>
      <c r="G877" s="6" t="s">
        <v>2312</v>
      </c>
      <c r="H877" s="6" t="s">
        <v>2477</v>
      </c>
      <c r="I877" s="6" t="s">
        <v>2480</v>
      </c>
      <c r="J877" s="6" t="s">
        <v>5</v>
      </c>
      <c r="K877" s="7">
        <v>0</v>
      </c>
      <c r="L877" s="7">
        <f>IFERROR(VLOOKUP(SiscoTable[[#This Row],[Código]],Hoja2!A:B,2,0)*SiscoTable[[#This Row],[Provta(Uns)]],0)</f>
        <v>0</v>
      </c>
      <c r="M877" s="7">
        <v>0</v>
      </c>
      <c r="N877" s="7">
        <v>0</v>
      </c>
      <c r="O877" s="7">
        <f>IFERROR(VLOOKUP(SiscoTable[[#This Row],[Código]],Hoja2!A:B,2,0)*SiscoTable[[#This Row],[Stock_actual]],0)</f>
        <v>0</v>
      </c>
      <c r="P877" s="6" t="s">
        <v>7</v>
      </c>
      <c r="Q877" s="7">
        <v>0</v>
      </c>
      <c r="R877" s="7">
        <v>0</v>
      </c>
      <c r="S877" s="7" t="s">
        <v>11925</v>
      </c>
      <c r="BI877"/>
      <c r="BJ877"/>
    </row>
    <row r="878" spans="2:62" x14ac:dyDescent="0.4">
      <c r="B878" s="1">
        <v>11211</v>
      </c>
      <c r="C878" s="6" t="s">
        <v>8</v>
      </c>
      <c r="D878" s="6" t="s">
        <v>8</v>
      </c>
      <c r="E878" s="6" t="s">
        <v>1734</v>
      </c>
      <c r="F878" s="6" t="s">
        <v>1735</v>
      </c>
      <c r="G878" s="6" t="s">
        <v>2312</v>
      </c>
      <c r="H878" s="6" t="s">
        <v>2477</v>
      </c>
      <c r="I878" s="6" t="s">
        <v>2481</v>
      </c>
      <c r="J878" s="6" t="s">
        <v>5</v>
      </c>
      <c r="K878" s="7">
        <v>0</v>
      </c>
      <c r="L878" s="7">
        <f>IFERROR(VLOOKUP(SiscoTable[[#This Row],[Código]],Hoja2!A:B,2,0)*SiscoTable[[#This Row],[Provta(Uns)]],0)</f>
        <v>0</v>
      </c>
      <c r="M878" s="7">
        <v>0</v>
      </c>
      <c r="N878" s="7">
        <v>0</v>
      </c>
      <c r="O878" s="7">
        <f>IFERROR(VLOOKUP(SiscoTable[[#This Row],[Código]],Hoja2!A:B,2,0)*SiscoTable[[#This Row],[Stock_actual]],0)</f>
        <v>0</v>
      </c>
      <c r="P878" s="6" t="s">
        <v>7</v>
      </c>
      <c r="Q878" s="7">
        <v>0</v>
      </c>
      <c r="R878" s="7">
        <v>0</v>
      </c>
      <c r="S878" s="7" t="s">
        <v>11925</v>
      </c>
      <c r="BI878"/>
      <c r="BJ878"/>
    </row>
    <row r="879" spans="2:62" x14ac:dyDescent="0.4">
      <c r="B879" s="1">
        <v>11212</v>
      </c>
      <c r="C879" s="6" t="s">
        <v>25</v>
      </c>
      <c r="D879" s="6" t="s">
        <v>30</v>
      </c>
      <c r="E879" s="6" t="s">
        <v>2999</v>
      </c>
      <c r="F879" s="6" t="s">
        <v>3000</v>
      </c>
      <c r="G879" s="6" t="s">
        <v>3001</v>
      </c>
      <c r="H879" s="6" t="s">
        <v>3001</v>
      </c>
      <c r="I879" s="6" t="s">
        <v>3018</v>
      </c>
      <c r="J879" s="6" t="s">
        <v>5</v>
      </c>
      <c r="K879" s="7">
        <v>16.670000000000002</v>
      </c>
      <c r="L879" s="7">
        <f>IFERROR(VLOOKUP(SiscoTable[[#This Row],[Código]],Hoja2!A:B,2,0)*SiscoTable[[#This Row],[Provta(Uns)]],0)</f>
        <v>281.72300000000001</v>
      </c>
      <c r="M879" s="7">
        <v>0</v>
      </c>
      <c r="N879" s="7">
        <v>3</v>
      </c>
      <c r="O879" s="7">
        <f>IFERROR(VLOOKUP(SiscoTable[[#This Row],[Código]],Hoja2!A:B,2,0)*SiscoTable[[#This Row],[Stock_actual]],0)</f>
        <v>50.699999999999996</v>
      </c>
      <c r="P879" s="6" t="s">
        <v>214</v>
      </c>
      <c r="Q879" s="7">
        <v>18</v>
      </c>
      <c r="R879" s="7">
        <v>33.400000000000006</v>
      </c>
      <c r="S879" s="7" t="s">
        <v>11925</v>
      </c>
      <c r="BI879"/>
      <c r="BJ879"/>
    </row>
    <row r="880" spans="2:62" x14ac:dyDescent="0.4">
      <c r="B880" s="1">
        <v>11213</v>
      </c>
      <c r="C880" s="6" t="s">
        <v>30</v>
      </c>
      <c r="D880" s="6" t="s">
        <v>30</v>
      </c>
      <c r="E880" s="6" t="s">
        <v>2999</v>
      </c>
      <c r="F880" s="6" t="s">
        <v>3000</v>
      </c>
      <c r="G880" s="6" t="s">
        <v>3001</v>
      </c>
      <c r="H880" s="6" t="s">
        <v>3001</v>
      </c>
      <c r="I880" s="6" t="s">
        <v>3040</v>
      </c>
      <c r="J880" s="6" t="s">
        <v>5</v>
      </c>
      <c r="K880" s="7">
        <v>0</v>
      </c>
      <c r="L880" s="7">
        <f>IFERROR(VLOOKUP(SiscoTable[[#This Row],[Código]],Hoja2!A:B,2,0)*SiscoTable[[#This Row],[Provta(Uns)]],0)</f>
        <v>0</v>
      </c>
      <c r="M880" s="7">
        <v>0</v>
      </c>
      <c r="N880" s="7">
        <v>0</v>
      </c>
      <c r="O880" s="7">
        <f>IFERROR(VLOOKUP(SiscoTable[[#This Row],[Código]],Hoja2!A:B,2,0)*SiscoTable[[#This Row],[Stock_actual]],0)</f>
        <v>0</v>
      </c>
      <c r="P880" s="6" t="s">
        <v>7</v>
      </c>
      <c r="Q880" s="7">
        <v>0</v>
      </c>
      <c r="R880" s="7">
        <v>0</v>
      </c>
      <c r="S880" s="7" t="s">
        <v>11925</v>
      </c>
      <c r="BI880"/>
      <c r="BJ880"/>
    </row>
    <row r="881" spans="2:62" x14ac:dyDescent="0.4">
      <c r="B881" s="1">
        <v>11214</v>
      </c>
      <c r="C881" s="6" t="s">
        <v>8</v>
      </c>
      <c r="D881" s="6" t="s">
        <v>30</v>
      </c>
      <c r="E881" s="6" t="s">
        <v>2999</v>
      </c>
      <c r="F881" s="6" t="s">
        <v>3000</v>
      </c>
      <c r="G881" s="6" t="s">
        <v>3001</v>
      </c>
      <c r="H881" s="6" t="s">
        <v>3001</v>
      </c>
      <c r="I881" s="6" t="s">
        <v>3049</v>
      </c>
      <c r="J881" s="6" t="s">
        <v>5</v>
      </c>
      <c r="K881" s="7">
        <v>0</v>
      </c>
      <c r="L881" s="7">
        <f>IFERROR(VLOOKUP(SiscoTable[[#This Row],[Código]],Hoja2!A:B,2,0)*SiscoTable[[#This Row],[Provta(Uns)]],0)</f>
        <v>0</v>
      </c>
      <c r="M881" s="7">
        <v>0</v>
      </c>
      <c r="N881" s="7">
        <v>0</v>
      </c>
      <c r="O881" s="7">
        <f>IFERROR(VLOOKUP(SiscoTable[[#This Row],[Código]],Hoja2!A:B,2,0)*SiscoTable[[#This Row],[Stock_actual]],0)</f>
        <v>0</v>
      </c>
      <c r="P881" s="6" t="s">
        <v>7</v>
      </c>
      <c r="Q881" s="7">
        <v>0</v>
      </c>
      <c r="R881" s="7">
        <v>0</v>
      </c>
      <c r="S881" s="7" t="s">
        <v>11925</v>
      </c>
      <c r="BI881"/>
      <c r="BJ881"/>
    </row>
    <row r="882" spans="2:62" x14ac:dyDescent="0.4">
      <c r="B882" s="1">
        <v>11215</v>
      </c>
      <c r="C882" s="6" t="s">
        <v>25</v>
      </c>
      <c r="D882" s="6" t="s">
        <v>25</v>
      </c>
      <c r="E882" s="6" t="s">
        <v>2999</v>
      </c>
      <c r="F882" s="6" t="s">
        <v>3000</v>
      </c>
      <c r="G882" s="6" t="s">
        <v>3001</v>
      </c>
      <c r="H882" s="6" t="s">
        <v>3001</v>
      </c>
      <c r="I882" s="6" t="s">
        <v>3019</v>
      </c>
      <c r="J882" s="6" t="s">
        <v>5</v>
      </c>
      <c r="K882" s="7">
        <v>51.83</v>
      </c>
      <c r="L882" s="7">
        <f>IFERROR(VLOOKUP(SiscoTable[[#This Row],[Código]],Hoja2!A:B,2,0)*SiscoTable[[#This Row],[Provta(Uns)]],0)</f>
        <v>596.04499999999996</v>
      </c>
      <c r="M882" s="7">
        <v>0</v>
      </c>
      <c r="N882" s="7">
        <v>10</v>
      </c>
      <c r="O882" s="7">
        <f>IFERROR(VLOOKUP(SiscoTable[[#This Row],[Código]],Hoja2!A:B,2,0)*SiscoTable[[#This Row],[Stock_actual]],0)</f>
        <v>115</v>
      </c>
      <c r="P882" s="6" t="s">
        <v>27</v>
      </c>
      <c r="Q882" s="7">
        <v>57</v>
      </c>
      <c r="R882" s="7">
        <v>104.17999999999999</v>
      </c>
      <c r="S882" s="7" t="s">
        <v>11925</v>
      </c>
      <c r="BI882"/>
      <c r="BJ882"/>
    </row>
    <row r="883" spans="2:62" x14ac:dyDescent="0.4">
      <c r="B883" s="1">
        <v>11216</v>
      </c>
      <c r="C883" s="6" t="s">
        <v>8</v>
      </c>
      <c r="D883" s="6" t="s">
        <v>8</v>
      </c>
      <c r="E883" s="6" t="s">
        <v>1734</v>
      </c>
      <c r="F883" s="6" t="s">
        <v>1735</v>
      </c>
      <c r="G883" s="6" t="s">
        <v>2312</v>
      </c>
      <c r="H883" s="6" t="s">
        <v>2477</v>
      </c>
      <c r="I883" s="6" t="s">
        <v>2482</v>
      </c>
      <c r="J883" s="6" t="s">
        <v>5</v>
      </c>
      <c r="K883" s="7">
        <v>0</v>
      </c>
      <c r="L883" s="7">
        <f>IFERROR(VLOOKUP(SiscoTable[[#This Row],[Código]],Hoja2!A:B,2,0)*SiscoTable[[#This Row],[Provta(Uns)]],0)</f>
        <v>0</v>
      </c>
      <c r="M883" s="7">
        <v>0</v>
      </c>
      <c r="N883" s="7">
        <v>0</v>
      </c>
      <c r="O883" s="7">
        <f>IFERROR(VLOOKUP(SiscoTable[[#This Row],[Código]],Hoja2!A:B,2,0)*SiscoTable[[#This Row],[Stock_actual]],0)</f>
        <v>0</v>
      </c>
      <c r="P883" s="6" t="s">
        <v>7</v>
      </c>
      <c r="Q883" s="7">
        <v>0</v>
      </c>
      <c r="R883" s="7">
        <v>0</v>
      </c>
      <c r="S883" s="7" t="s">
        <v>11925</v>
      </c>
      <c r="BI883"/>
      <c r="BJ883"/>
    </row>
    <row r="884" spans="2:62" x14ac:dyDescent="0.4">
      <c r="B884" s="1">
        <v>11217</v>
      </c>
      <c r="C884" s="6" t="s">
        <v>8</v>
      </c>
      <c r="D884" s="6" t="s">
        <v>8</v>
      </c>
      <c r="E884" s="6" t="s">
        <v>1734</v>
      </c>
      <c r="F884" s="6" t="s">
        <v>1735</v>
      </c>
      <c r="G884" s="6" t="s">
        <v>2312</v>
      </c>
      <c r="H884" s="6" t="s">
        <v>2477</v>
      </c>
      <c r="I884" s="6" t="s">
        <v>2483</v>
      </c>
      <c r="J884" s="6" t="s">
        <v>5</v>
      </c>
      <c r="K884" s="7">
        <v>0</v>
      </c>
      <c r="L884" s="7">
        <f>IFERROR(VLOOKUP(SiscoTable[[#This Row],[Código]],Hoja2!A:B,2,0)*SiscoTable[[#This Row],[Provta(Uns)]],0)</f>
        <v>0</v>
      </c>
      <c r="M884" s="7">
        <v>0</v>
      </c>
      <c r="N884" s="7">
        <v>0</v>
      </c>
      <c r="O884" s="7">
        <f>IFERROR(VLOOKUP(SiscoTable[[#This Row],[Código]],Hoja2!A:B,2,0)*SiscoTable[[#This Row],[Stock_actual]],0)</f>
        <v>0</v>
      </c>
      <c r="P884" s="6" t="s">
        <v>7</v>
      </c>
      <c r="Q884" s="7">
        <v>0</v>
      </c>
      <c r="R884" s="7">
        <v>0</v>
      </c>
      <c r="S884" s="7" t="s">
        <v>11925</v>
      </c>
      <c r="BI884"/>
      <c r="BJ884"/>
    </row>
    <row r="885" spans="2:62" x14ac:dyDescent="0.4">
      <c r="B885" s="1">
        <v>11218</v>
      </c>
      <c r="C885" s="6" t="s">
        <v>30</v>
      </c>
      <c r="D885" s="6" t="s">
        <v>8</v>
      </c>
      <c r="E885" s="6" t="s">
        <v>1734</v>
      </c>
      <c r="F885" s="6" t="s">
        <v>1735</v>
      </c>
      <c r="G885" s="6" t="s">
        <v>2312</v>
      </c>
      <c r="H885" s="6" t="s">
        <v>4</v>
      </c>
      <c r="I885" s="6" t="s">
        <v>2351</v>
      </c>
      <c r="J885" s="6" t="s">
        <v>5</v>
      </c>
      <c r="K885" s="7">
        <v>0</v>
      </c>
      <c r="L885" s="7">
        <f>IFERROR(VLOOKUP(SiscoTable[[#This Row],[Código]],Hoja2!A:B,2,0)*SiscoTable[[#This Row],[Provta(Uns)]],0)</f>
        <v>0</v>
      </c>
      <c r="M885" s="7">
        <v>0</v>
      </c>
      <c r="N885" s="7">
        <v>0</v>
      </c>
      <c r="O885" s="7">
        <f>IFERROR(VLOOKUP(SiscoTable[[#This Row],[Código]],Hoja2!A:B,2,0)*SiscoTable[[#This Row],[Stock_actual]],0)</f>
        <v>0</v>
      </c>
      <c r="P885" s="6" t="s">
        <v>7</v>
      </c>
      <c r="Q885" s="7">
        <v>0</v>
      </c>
      <c r="R885" s="7">
        <v>0</v>
      </c>
      <c r="S885" s="7" t="s">
        <v>11925</v>
      </c>
      <c r="BI885"/>
      <c r="BJ885"/>
    </row>
    <row r="886" spans="2:62" x14ac:dyDescent="0.4">
      <c r="B886" s="1">
        <v>11219</v>
      </c>
      <c r="C886" s="6" t="s">
        <v>8</v>
      </c>
      <c r="D886" s="6" t="s">
        <v>8</v>
      </c>
      <c r="E886" s="6" t="s">
        <v>2999</v>
      </c>
      <c r="F886" s="6" t="s">
        <v>3000</v>
      </c>
      <c r="G886" s="6" t="s">
        <v>3001</v>
      </c>
      <c r="H886" s="6" t="s">
        <v>3001</v>
      </c>
      <c r="I886" s="6" t="s">
        <v>3050</v>
      </c>
      <c r="J886" s="6" t="s">
        <v>5</v>
      </c>
      <c r="K886" s="7">
        <v>0.5</v>
      </c>
      <c r="L886" s="7">
        <f>IFERROR(VLOOKUP(SiscoTable[[#This Row],[Código]],Hoja2!A:B,2,0)*SiscoTable[[#This Row],[Provta(Uns)]],0)</f>
        <v>7.4</v>
      </c>
      <c r="M886" s="7">
        <v>0</v>
      </c>
      <c r="N886" s="7">
        <v>11</v>
      </c>
      <c r="O886" s="7">
        <f>IFERROR(VLOOKUP(SiscoTable[[#This Row],[Código]],Hoja2!A:B,2,0)*SiscoTable[[#This Row],[Stock_actual]],0)</f>
        <v>162.80000000000001</v>
      </c>
      <c r="P886" s="6" t="s">
        <v>2077</v>
      </c>
      <c r="Q886" s="7">
        <v>1</v>
      </c>
      <c r="R886" s="7">
        <v>0</v>
      </c>
      <c r="S886" s="7" t="s">
        <v>11925</v>
      </c>
      <c r="BI886"/>
      <c r="BJ886"/>
    </row>
    <row r="887" spans="2:62" x14ac:dyDescent="0.4">
      <c r="B887" s="1">
        <v>11220</v>
      </c>
      <c r="C887" s="6" t="s">
        <v>8</v>
      </c>
      <c r="D887" s="6" t="s">
        <v>8</v>
      </c>
      <c r="E887" s="6" t="s">
        <v>1734</v>
      </c>
      <c r="F887" s="6" t="s">
        <v>1735</v>
      </c>
      <c r="G887" s="6" t="s">
        <v>2312</v>
      </c>
      <c r="H887" s="6" t="s">
        <v>4</v>
      </c>
      <c r="I887" s="6" t="s">
        <v>2484</v>
      </c>
      <c r="J887" s="6" t="s">
        <v>5</v>
      </c>
      <c r="K887" s="7">
        <v>0</v>
      </c>
      <c r="L887" s="7">
        <f>IFERROR(VLOOKUP(SiscoTable[[#This Row],[Código]],Hoja2!A:B,2,0)*SiscoTable[[#This Row],[Provta(Uns)]],0)</f>
        <v>0</v>
      </c>
      <c r="M887" s="7">
        <v>0</v>
      </c>
      <c r="N887" s="7">
        <v>0</v>
      </c>
      <c r="O887" s="7">
        <f>IFERROR(VLOOKUP(SiscoTable[[#This Row],[Código]],Hoja2!A:B,2,0)*SiscoTable[[#This Row],[Stock_actual]],0)</f>
        <v>0</v>
      </c>
      <c r="P887" s="6" t="s">
        <v>7</v>
      </c>
      <c r="Q887" s="7">
        <v>0</v>
      </c>
      <c r="R887" s="7">
        <v>0</v>
      </c>
      <c r="S887" s="7" t="s">
        <v>11925</v>
      </c>
      <c r="BI887"/>
      <c r="BJ887"/>
    </row>
    <row r="888" spans="2:62" x14ac:dyDescent="0.4">
      <c r="B888" s="1">
        <v>11224</v>
      </c>
      <c r="C888" s="6" t="s">
        <v>25</v>
      </c>
      <c r="D888" s="6" t="s">
        <v>25</v>
      </c>
      <c r="E888" s="6" t="s">
        <v>469</v>
      </c>
      <c r="F888" s="6" t="s">
        <v>668</v>
      </c>
      <c r="G888" s="6" t="s">
        <v>669</v>
      </c>
      <c r="H888" s="6" t="s">
        <v>229</v>
      </c>
      <c r="I888" s="6" t="s">
        <v>670</v>
      </c>
      <c r="J888" s="6" t="s">
        <v>5</v>
      </c>
      <c r="K888" s="7">
        <v>58.67</v>
      </c>
      <c r="L888" s="34">
        <f>IFERROR(VLOOKUP(SiscoTable[[#This Row],[Código]],Hoja2!A:B,2,0)*SiscoTable[[#This Row],[Provta(Uns)]],0)</f>
        <v>146.67500000000001</v>
      </c>
      <c r="M888" s="7">
        <v>0</v>
      </c>
      <c r="N888" s="7">
        <v>66</v>
      </c>
      <c r="O888" s="34">
        <f>IFERROR(VLOOKUP(SiscoTable[[#This Row],[Código]],Hoja2!A:B,2,0)*SiscoTable[[#This Row],[Stock_actual]],0)</f>
        <v>165</v>
      </c>
      <c r="P888" s="6" t="s">
        <v>671</v>
      </c>
      <c r="Q888" s="7">
        <v>65</v>
      </c>
      <c r="R888" s="7">
        <v>0</v>
      </c>
      <c r="S888" s="7" t="s">
        <v>11924</v>
      </c>
      <c r="BI888"/>
      <c r="BJ888"/>
    </row>
    <row r="889" spans="2:62" x14ac:dyDescent="0.4">
      <c r="B889" s="1">
        <v>11225</v>
      </c>
      <c r="C889" s="6" t="s">
        <v>30</v>
      </c>
      <c r="D889" s="6" t="s">
        <v>8</v>
      </c>
      <c r="E889" s="6" t="s">
        <v>197</v>
      </c>
      <c r="F889" s="6" t="s">
        <v>210</v>
      </c>
      <c r="G889" s="6" t="s">
        <v>211</v>
      </c>
      <c r="H889" s="6" t="s">
        <v>229</v>
      </c>
      <c r="I889" s="6" t="s">
        <v>230</v>
      </c>
      <c r="J889" s="6" t="s">
        <v>200</v>
      </c>
      <c r="K889" s="7">
        <v>0</v>
      </c>
      <c r="L889" s="34">
        <f>IFERROR(VLOOKUP(SiscoTable[[#This Row],[Código]],Hoja2!A:B,2,0)*SiscoTable[[#This Row],[Provta(Uns)]],0)</f>
        <v>0</v>
      </c>
      <c r="M889" s="7">
        <v>0</v>
      </c>
      <c r="N889" s="7">
        <v>0</v>
      </c>
      <c r="O889" s="34">
        <f>IFERROR(VLOOKUP(SiscoTable[[#This Row],[Código]],Hoja2!A:B,2,0)*SiscoTable[[#This Row],[Stock_actual]],0)</f>
        <v>0</v>
      </c>
      <c r="P889" s="6" t="s">
        <v>7</v>
      </c>
      <c r="Q889" s="7">
        <v>0</v>
      </c>
      <c r="R889" s="7">
        <v>0</v>
      </c>
      <c r="S889" s="7" t="s">
        <v>11924</v>
      </c>
      <c r="BI889"/>
      <c r="BJ889"/>
    </row>
    <row r="890" spans="2:62" x14ac:dyDescent="0.4">
      <c r="B890" s="1">
        <v>11227</v>
      </c>
      <c r="C890" s="6" t="s">
        <v>25</v>
      </c>
      <c r="D890" s="6" t="s">
        <v>30</v>
      </c>
      <c r="E890" s="6" t="s">
        <v>469</v>
      </c>
      <c r="F890" s="6" t="s">
        <v>668</v>
      </c>
      <c r="G890" s="6" t="s">
        <v>677</v>
      </c>
      <c r="H890" s="6" t="s">
        <v>229</v>
      </c>
      <c r="I890" s="6" t="s">
        <v>678</v>
      </c>
      <c r="J890" s="6" t="s">
        <v>5</v>
      </c>
      <c r="K890" s="7">
        <v>13.17</v>
      </c>
      <c r="L890" s="34">
        <f>IFERROR(VLOOKUP(SiscoTable[[#This Row],[Código]],Hoja2!A:B,2,0)*SiscoTable[[#This Row],[Provta(Uns)]],0)</f>
        <v>200.184</v>
      </c>
      <c r="M890" s="7">
        <v>0</v>
      </c>
      <c r="N890" s="7">
        <v>13</v>
      </c>
      <c r="O890" s="34">
        <f>IFERROR(VLOOKUP(SiscoTable[[#This Row],[Código]],Hoja2!A:B,2,0)*SiscoTable[[#This Row],[Stock_actual]],0)</f>
        <v>197.6</v>
      </c>
      <c r="P890" s="6" t="s">
        <v>110</v>
      </c>
      <c r="Q890" s="7">
        <v>15</v>
      </c>
      <c r="R890" s="7">
        <v>26.6</v>
      </c>
      <c r="S890" s="7" t="s">
        <v>11924</v>
      </c>
      <c r="BI890"/>
      <c r="BJ890"/>
    </row>
    <row r="891" spans="2:62" x14ac:dyDescent="0.4">
      <c r="B891" s="1">
        <v>11228</v>
      </c>
      <c r="C891" s="6" t="s">
        <v>25</v>
      </c>
      <c r="D891" s="6" t="s">
        <v>25</v>
      </c>
      <c r="E891" s="6" t="s">
        <v>469</v>
      </c>
      <c r="F891" s="6" t="s">
        <v>668</v>
      </c>
      <c r="G891" s="6" t="s">
        <v>677</v>
      </c>
      <c r="H891" s="6" t="s">
        <v>229</v>
      </c>
      <c r="I891" s="6" t="s">
        <v>679</v>
      </c>
      <c r="J891" s="6" t="s">
        <v>5</v>
      </c>
      <c r="K891" s="7">
        <v>33</v>
      </c>
      <c r="L891" s="34">
        <f>IFERROR(VLOOKUP(SiscoTable[[#This Row],[Código]],Hoja2!A:B,2,0)*SiscoTable[[#This Row],[Provta(Uns)]],0)</f>
        <v>610.5</v>
      </c>
      <c r="M891" s="7">
        <v>0</v>
      </c>
      <c r="N891" s="7">
        <v>49</v>
      </c>
      <c r="O891" s="34">
        <f>IFERROR(VLOOKUP(SiscoTable[[#This Row],[Código]],Hoja2!A:B,2,0)*SiscoTable[[#This Row],[Stock_actual]],0)</f>
        <v>906.5</v>
      </c>
      <c r="P891" s="6" t="s">
        <v>220</v>
      </c>
      <c r="Q891" s="7">
        <v>36</v>
      </c>
      <c r="R891" s="7">
        <v>0</v>
      </c>
      <c r="S891" s="7" t="s">
        <v>11924</v>
      </c>
      <c r="BI891"/>
      <c r="BJ891"/>
    </row>
    <row r="892" spans="2:62" x14ac:dyDescent="0.4">
      <c r="B892" s="1">
        <v>11233</v>
      </c>
      <c r="C892" s="6" t="s">
        <v>30</v>
      </c>
      <c r="D892" s="6" t="s">
        <v>8</v>
      </c>
      <c r="E892" s="6" t="s">
        <v>469</v>
      </c>
      <c r="F892" s="6" t="s">
        <v>210</v>
      </c>
      <c r="G892" s="6" t="s">
        <v>550</v>
      </c>
      <c r="H892" s="6" t="s">
        <v>552</v>
      </c>
      <c r="I892" s="6" t="s">
        <v>578</v>
      </c>
      <c r="J892" s="6" t="s">
        <v>5</v>
      </c>
      <c r="K892" s="7">
        <v>0</v>
      </c>
      <c r="L892" s="34">
        <f>IFERROR(VLOOKUP(SiscoTable[[#This Row],[Código]],Hoja2!A:B,2,0)*SiscoTable[[#This Row],[Provta(Uns)]],0)</f>
        <v>0</v>
      </c>
      <c r="M892" s="7">
        <v>0</v>
      </c>
      <c r="N892" s="7">
        <v>12</v>
      </c>
      <c r="O892" s="34">
        <f>IFERROR(VLOOKUP(SiscoTable[[#This Row],[Código]],Hoja2!A:B,2,0)*SiscoTable[[#This Row],[Stock_actual]],0)</f>
        <v>175.2</v>
      </c>
      <c r="P892" s="6" t="s">
        <v>134</v>
      </c>
      <c r="Q892" s="7">
        <v>0</v>
      </c>
      <c r="R892" s="7">
        <v>0</v>
      </c>
      <c r="S892" s="7" t="s">
        <v>11924</v>
      </c>
      <c r="BI892"/>
      <c r="BJ892"/>
    </row>
    <row r="893" spans="2:62" x14ac:dyDescent="0.4">
      <c r="B893" s="1">
        <v>11234</v>
      </c>
      <c r="C893" s="6" t="s">
        <v>25</v>
      </c>
      <c r="D893" s="6" t="s">
        <v>30</v>
      </c>
      <c r="E893" s="6" t="s">
        <v>469</v>
      </c>
      <c r="F893" s="6" t="s">
        <v>210</v>
      </c>
      <c r="G893" s="6" t="s">
        <v>550</v>
      </c>
      <c r="H893" s="6" t="s">
        <v>552</v>
      </c>
      <c r="I893" s="6" t="s">
        <v>551</v>
      </c>
      <c r="J893" s="6" t="s">
        <v>5</v>
      </c>
      <c r="K893" s="7">
        <v>16.5</v>
      </c>
      <c r="L893" s="34">
        <f>IFERROR(VLOOKUP(SiscoTable[[#This Row],[Código]],Hoja2!A:B,2,0)*SiscoTable[[#This Row],[Provta(Uns)]],0)</f>
        <v>476.84999999999997</v>
      </c>
      <c r="M893" s="7">
        <v>26</v>
      </c>
      <c r="N893" s="7">
        <v>6</v>
      </c>
      <c r="O893" s="34">
        <f>IFERROR(VLOOKUP(SiscoTable[[#This Row],[Código]],Hoja2!A:B,2,0)*SiscoTable[[#This Row],[Stock_actual]],0)</f>
        <v>173.39999999999998</v>
      </c>
      <c r="P893" s="6" t="s">
        <v>96</v>
      </c>
      <c r="Q893" s="7">
        <v>18</v>
      </c>
      <c r="R893" s="7">
        <v>7.0500000000000043</v>
      </c>
      <c r="S893" s="7" t="s">
        <v>11924</v>
      </c>
      <c r="BI893"/>
      <c r="BJ893"/>
    </row>
    <row r="894" spans="2:62" x14ac:dyDescent="0.4">
      <c r="B894" s="1">
        <v>11235</v>
      </c>
      <c r="C894" s="6" t="s">
        <v>25</v>
      </c>
      <c r="D894" s="6" t="s">
        <v>30</v>
      </c>
      <c r="E894" s="6" t="s">
        <v>469</v>
      </c>
      <c r="F894" s="6" t="s">
        <v>210</v>
      </c>
      <c r="G894" s="6" t="s">
        <v>550</v>
      </c>
      <c r="H894" s="6" t="s">
        <v>229</v>
      </c>
      <c r="I894" s="6" t="s">
        <v>553</v>
      </c>
      <c r="J894" s="6" t="s">
        <v>5</v>
      </c>
      <c r="K894" s="7">
        <v>15</v>
      </c>
      <c r="L894" s="34">
        <f>IFERROR(VLOOKUP(SiscoTable[[#This Row],[Código]],Hoja2!A:B,2,0)*SiscoTable[[#This Row],[Provta(Uns)]],0)</f>
        <v>315</v>
      </c>
      <c r="M894" s="7">
        <v>0</v>
      </c>
      <c r="N894" s="7">
        <v>22</v>
      </c>
      <c r="O894" s="34">
        <f>IFERROR(VLOOKUP(SiscoTable[[#This Row],[Código]],Hoja2!A:B,2,0)*SiscoTable[[#This Row],[Stock_actual]],0)</f>
        <v>462</v>
      </c>
      <c r="P894" s="6" t="s">
        <v>485</v>
      </c>
      <c r="Q894" s="7">
        <v>17</v>
      </c>
      <c r="R894" s="7">
        <v>0</v>
      </c>
      <c r="S894" s="7" t="s">
        <v>11924</v>
      </c>
      <c r="BI894"/>
      <c r="BJ894"/>
    </row>
    <row r="895" spans="2:62" x14ac:dyDescent="0.4">
      <c r="B895" s="1">
        <v>11236</v>
      </c>
      <c r="C895" s="6" t="s">
        <v>25</v>
      </c>
      <c r="D895" s="6" t="s">
        <v>30</v>
      </c>
      <c r="E895" s="6" t="s">
        <v>469</v>
      </c>
      <c r="F895" s="6" t="s">
        <v>210</v>
      </c>
      <c r="G895" s="6" t="s">
        <v>550</v>
      </c>
      <c r="H895" s="6" t="s">
        <v>229</v>
      </c>
      <c r="I895" s="6" t="s">
        <v>554</v>
      </c>
      <c r="J895" s="6" t="s">
        <v>5</v>
      </c>
      <c r="K895" s="7">
        <v>16</v>
      </c>
      <c r="L895" s="34">
        <f>IFERROR(VLOOKUP(SiscoTable[[#This Row],[Código]],Hoja2!A:B,2,0)*SiscoTable[[#This Row],[Provta(Uns)]],0)</f>
        <v>364.8</v>
      </c>
      <c r="M895" s="7">
        <v>0</v>
      </c>
      <c r="N895" s="7">
        <v>17</v>
      </c>
      <c r="O895" s="34">
        <f>IFERROR(VLOOKUP(SiscoTable[[#This Row],[Código]],Hoja2!A:B,2,0)*SiscoTable[[#This Row],[Stock_actual]],0)</f>
        <v>387.6</v>
      </c>
      <c r="P895" s="6" t="s">
        <v>324</v>
      </c>
      <c r="Q895" s="7">
        <v>17</v>
      </c>
      <c r="R895" s="7">
        <v>31.760000000000005</v>
      </c>
      <c r="S895" s="7" t="s">
        <v>11924</v>
      </c>
      <c r="BI895"/>
      <c r="BJ895"/>
    </row>
    <row r="896" spans="2:62" x14ac:dyDescent="0.4">
      <c r="B896" s="1">
        <v>11237</v>
      </c>
      <c r="C896" s="6" t="s">
        <v>25</v>
      </c>
      <c r="D896" s="6" t="s">
        <v>30</v>
      </c>
      <c r="E896" s="6" t="s">
        <v>469</v>
      </c>
      <c r="F896" s="6" t="s">
        <v>668</v>
      </c>
      <c r="G896" s="6" t="s">
        <v>865</v>
      </c>
      <c r="H896" s="6" t="s">
        <v>552</v>
      </c>
      <c r="I896" s="6" t="s">
        <v>866</v>
      </c>
      <c r="J896" s="6" t="s">
        <v>5</v>
      </c>
      <c r="K896" s="7">
        <v>14.5</v>
      </c>
      <c r="L896" s="34">
        <f>IFERROR(VLOOKUP(SiscoTable[[#This Row],[Código]],Hoja2!A:B,2,0)*SiscoTable[[#This Row],[Provta(Uns)]],0)</f>
        <v>153.69999999999999</v>
      </c>
      <c r="M896" s="7">
        <v>0</v>
      </c>
      <c r="N896" s="7">
        <v>18</v>
      </c>
      <c r="O896" s="34">
        <f>IFERROR(VLOOKUP(SiscoTable[[#This Row],[Código]],Hoja2!A:B,2,0)*SiscoTable[[#This Row],[Stock_actual]],0)</f>
        <v>190.79999999999998</v>
      </c>
      <c r="P896" s="6" t="s">
        <v>516</v>
      </c>
      <c r="Q896" s="7">
        <v>16</v>
      </c>
      <c r="R896" s="7">
        <v>0</v>
      </c>
      <c r="S896" s="7" t="s">
        <v>11924</v>
      </c>
      <c r="BI896"/>
      <c r="BJ896"/>
    </row>
    <row r="897" spans="2:62" x14ac:dyDescent="0.4">
      <c r="B897" s="1">
        <v>11238</v>
      </c>
      <c r="C897" s="6" t="s">
        <v>30</v>
      </c>
      <c r="D897" s="6" t="s">
        <v>30</v>
      </c>
      <c r="E897" s="6" t="s">
        <v>469</v>
      </c>
      <c r="F897" s="6" t="s">
        <v>668</v>
      </c>
      <c r="G897" s="6" t="s">
        <v>865</v>
      </c>
      <c r="H897" s="6" t="s">
        <v>229</v>
      </c>
      <c r="I897" s="6" t="s">
        <v>896</v>
      </c>
      <c r="J897" s="6" t="s">
        <v>5</v>
      </c>
      <c r="K897" s="7">
        <v>6.17</v>
      </c>
      <c r="L897" s="34">
        <f>IFERROR(VLOOKUP(SiscoTable[[#This Row],[Código]],Hoja2!A:B,2,0)*SiscoTable[[#This Row],[Provta(Uns)]],0)</f>
        <v>40.721999999999994</v>
      </c>
      <c r="M897" s="7">
        <v>0</v>
      </c>
      <c r="N897" s="7">
        <v>0</v>
      </c>
      <c r="O897" s="34">
        <f>IFERROR(VLOOKUP(SiscoTable[[#This Row],[Código]],Hoja2!A:B,2,0)*SiscoTable[[#This Row],[Stock_actual]],0)</f>
        <v>0</v>
      </c>
      <c r="P897" s="6" t="s">
        <v>7</v>
      </c>
      <c r="Q897" s="7">
        <v>7</v>
      </c>
      <c r="R897" s="7">
        <v>12.6</v>
      </c>
      <c r="S897" s="7" t="s">
        <v>11924</v>
      </c>
      <c r="BI897"/>
      <c r="BJ897"/>
    </row>
    <row r="898" spans="2:62" x14ac:dyDescent="0.4">
      <c r="B898" s="1">
        <v>11251</v>
      </c>
      <c r="C898" s="6" t="s">
        <v>8</v>
      </c>
      <c r="D898" s="6" t="s">
        <v>8</v>
      </c>
      <c r="E898" s="6" t="s">
        <v>469</v>
      </c>
      <c r="F898" s="6" t="s">
        <v>668</v>
      </c>
      <c r="G898" s="6" t="s">
        <v>865</v>
      </c>
      <c r="H898" s="6" t="s">
        <v>552</v>
      </c>
      <c r="I898" s="6" t="s">
        <v>913</v>
      </c>
      <c r="J898" s="6" t="s">
        <v>5</v>
      </c>
      <c r="K898" s="7">
        <v>0.5</v>
      </c>
      <c r="L898" s="34">
        <f>IFERROR(VLOOKUP(SiscoTable[[#This Row],[Código]],Hoja2!A:B,2,0)*SiscoTable[[#This Row],[Provta(Uns)]],0)</f>
        <v>7.45</v>
      </c>
      <c r="M898" s="7">
        <v>0</v>
      </c>
      <c r="N898" s="7">
        <v>0</v>
      </c>
      <c r="O898" s="34">
        <f>IFERROR(VLOOKUP(SiscoTable[[#This Row],[Código]],Hoja2!A:B,2,0)*SiscoTable[[#This Row],[Stock_actual]],0)</f>
        <v>0</v>
      </c>
      <c r="P898" s="6" t="s">
        <v>7</v>
      </c>
      <c r="Q898" s="7">
        <v>1</v>
      </c>
      <c r="R898" s="7">
        <v>1.2</v>
      </c>
      <c r="S898" s="7" t="s">
        <v>11924</v>
      </c>
      <c r="BI898"/>
      <c r="BJ898"/>
    </row>
    <row r="899" spans="2:62" x14ac:dyDescent="0.4">
      <c r="B899" s="1">
        <v>11259</v>
      </c>
      <c r="C899" s="6" t="s">
        <v>25</v>
      </c>
      <c r="D899" s="6" t="s">
        <v>30</v>
      </c>
      <c r="E899" s="6" t="s">
        <v>469</v>
      </c>
      <c r="F899" s="6" t="s">
        <v>668</v>
      </c>
      <c r="G899" s="6" t="s">
        <v>865</v>
      </c>
      <c r="H899" s="6" t="s">
        <v>552</v>
      </c>
      <c r="I899" s="6" t="s">
        <v>867</v>
      </c>
      <c r="J899" s="6" t="s">
        <v>5</v>
      </c>
      <c r="K899" s="7">
        <v>10.5</v>
      </c>
      <c r="L899" s="34">
        <f>IFERROR(VLOOKUP(SiscoTable[[#This Row],[Código]],Hoja2!A:B,2,0)*SiscoTable[[#This Row],[Provta(Uns)]],0)</f>
        <v>208.95</v>
      </c>
      <c r="M899" s="7">
        <v>0</v>
      </c>
      <c r="N899" s="7">
        <v>1</v>
      </c>
      <c r="O899" s="34">
        <f>IFERROR(VLOOKUP(SiscoTable[[#This Row],[Código]],Hoja2!A:B,2,0)*SiscoTable[[#This Row],[Stock_actual]],0)</f>
        <v>19.899999999999999</v>
      </c>
      <c r="P899" s="6" t="s">
        <v>82</v>
      </c>
      <c r="Q899" s="7">
        <v>12</v>
      </c>
      <c r="R899" s="7">
        <v>21.049999999999997</v>
      </c>
      <c r="S899" s="7" t="s">
        <v>11924</v>
      </c>
      <c r="BI899"/>
      <c r="BJ899"/>
    </row>
    <row r="900" spans="2:62" x14ac:dyDescent="0.4">
      <c r="B900" s="1">
        <v>11262</v>
      </c>
      <c r="C900" s="6" t="s">
        <v>25</v>
      </c>
      <c r="D900" s="6" t="s">
        <v>25</v>
      </c>
      <c r="E900" s="6" t="s">
        <v>469</v>
      </c>
      <c r="F900" s="6" t="s">
        <v>668</v>
      </c>
      <c r="G900" s="6" t="s">
        <v>850</v>
      </c>
      <c r="H900" s="6" t="s">
        <v>552</v>
      </c>
      <c r="I900" s="6" t="s">
        <v>851</v>
      </c>
      <c r="J900" s="6" t="s">
        <v>5</v>
      </c>
      <c r="K900" s="7">
        <v>43.17</v>
      </c>
      <c r="L900" s="34">
        <f>IFERROR(VLOOKUP(SiscoTable[[#This Row],[Código]],Hoja2!A:B,2,0)*SiscoTable[[#This Row],[Provta(Uns)]],0)</f>
        <v>211.53300000000002</v>
      </c>
      <c r="M900" s="7">
        <v>80</v>
      </c>
      <c r="N900" s="7">
        <v>3</v>
      </c>
      <c r="O900" s="34">
        <f>IFERROR(VLOOKUP(SiscoTable[[#This Row],[Código]],Hoja2!A:B,2,0)*SiscoTable[[#This Row],[Stock_actual]],0)</f>
        <v>14.700000000000001</v>
      </c>
      <c r="P900" s="6" t="s">
        <v>80</v>
      </c>
      <c r="Q900" s="7">
        <v>48</v>
      </c>
      <c r="R900" s="7">
        <v>6.2800000000000011</v>
      </c>
      <c r="S900" s="7" t="s">
        <v>11924</v>
      </c>
      <c r="BI900"/>
      <c r="BJ900"/>
    </row>
    <row r="901" spans="2:62" x14ac:dyDescent="0.4">
      <c r="B901" s="1">
        <v>11263</v>
      </c>
      <c r="C901" s="6" t="s">
        <v>8</v>
      </c>
      <c r="D901" s="6" t="s">
        <v>8</v>
      </c>
      <c r="E901" s="6" t="s">
        <v>469</v>
      </c>
      <c r="F901" s="6" t="s">
        <v>668</v>
      </c>
      <c r="G901" s="6" t="s">
        <v>850</v>
      </c>
      <c r="H901" s="6" t="s">
        <v>229</v>
      </c>
      <c r="I901" s="6" t="s">
        <v>855</v>
      </c>
      <c r="J901" s="6" t="s">
        <v>5</v>
      </c>
      <c r="K901" s="7">
        <v>0</v>
      </c>
      <c r="L901" s="34">
        <f>IFERROR(VLOOKUP(SiscoTable[[#This Row],[Código]],Hoja2!A:B,2,0)*SiscoTable[[#This Row],[Provta(Uns)]],0)</f>
        <v>0</v>
      </c>
      <c r="M901" s="7">
        <v>0</v>
      </c>
      <c r="N901" s="7">
        <v>0</v>
      </c>
      <c r="O901" s="34">
        <f>IFERROR(VLOOKUP(SiscoTable[[#This Row],[Código]],Hoja2!A:B,2,0)*SiscoTable[[#This Row],[Stock_actual]],0)</f>
        <v>0</v>
      </c>
      <c r="P901" s="6" t="s">
        <v>7</v>
      </c>
      <c r="Q901" s="7">
        <v>0</v>
      </c>
      <c r="R901" s="7">
        <v>0</v>
      </c>
      <c r="S901" s="7" t="s">
        <v>11924</v>
      </c>
      <c r="BI901"/>
      <c r="BJ901"/>
    </row>
    <row r="902" spans="2:62" x14ac:dyDescent="0.4">
      <c r="B902" s="1">
        <v>11268</v>
      </c>
      <c r="C902" s="6" t="s">
        <v>30</v>
      </c>
      <c r="D902" s="6" t="s">
        <v>8</v>
      </c>
      <c r="E902" s="6" t="s">
        <v>469</v>
      </c>
      <c r="F902" s="6" t="s">
        <v>668</v>
      </c>
      <c r="G902" s="6" t="s">
        <v>778</v>
      </c>
      <c r="H902" s="6" t="s">
        <v>229</v>
      </c>
      <c r="I902" s="6" t="s">
        <v>781</v>
      </c>
      <c r="J902" s="6" t="s">
        <v>5</v>
      </c>
      <c r="K902" s="7">
        <v>4.17</v>
      </c>
      <c r="L902" s="34">
        <f>IFERROR(VLOOKUP(SiscoTable[[#This Row],[Código]],Hoja2!A:B,2,0)*SiscoTable[[#This Row],[Provta(Uns)]],0)</f>
        <v>93.825000000000003</v>
      </c>
      <c r="M902" s="7">
        <v>18</v>
      </c>
      <c r="N902" s="7">
        <v>5</v>
      </c>
      <c r="O902" s="34">
        <f>IFERROR(VLOOKUP(SiscoTable[[#This Row],[Código]],Hoja2!A:B,2,0)*SiscoTable[[#This Row],[Stock_actual]],0)</f>
        <v>112.5</v>
      </c>
      <c r="P902" s="6" t="s">
        <v>115</v>
      </c>
      <c r="Q902" s="7">
        <v>5</v>
      </c>
      <c r="R902" s="7">
        <v>0</v>
      </c>
      <c r="S902" s="7" t="s">
        <v>11924</v>
      </c>
      <c r="BI902"/>
      <c r="BJ902"/>
    </row>
    <row r="903" spans="2:62" x14ac:dyDescent="0.4">
      <c r="B903" s="1">
        <v>11270</v>
      </c>
      <c r="C903" s="6" t="s">
        <v>25</v>
      </c>
      <c r="D903" s="6" t="s">
        <v>25</v>
      </c>
      <c r="E903" s="6" t="s">
        <v>469</v>
      </c>
      <c r="F903" s="6" t="s">
        <v>668</v>
      </c>
      <c r="G903" s="6" t="s">
        <v>865</v>
      </c>
      <c r="H903" s="6" t="s">
        <v>229</v>
      </c>
      <c r="I903" s="6" t="s">
        <v>868</v>
      </c>
      <c r="J903" s="6" t="s">
        <v>5</v>
      </c>
      <c r="K903" s="7">
        <v>23.5</v>
      </c>
      <c r="L903" s="34">
        <f>IFERROR(VLOOKUP(SiscoTable[[#This Row],[Código]],Hoja2!A:B,2,0)*SiscoTable[[#This Row],[Provta(Uns)]],0)</f>
        <v>188</v>
      </c>
      <c r="M903" s="7">
        <v>15</v>
      </c>
      <c r="N903" s="7">
        <v>5</v>
      </c>
      <c r="O903" s="34">
        <f>IFERROR(VLOOKUP(SiscoTable[[#This Row],[Código]],Hoja2!A:B,2,0)*SiscoTable[[#This Row],[Stock_actual]],0)</f>
        <v>40</v>
      </c>
      <c r="P903" s="6" t="s">
        <v>27</v>
      </c>
      <c r="Q903" s="7">
        <v>26</v>
      </c>
      <c r="R903" s="7">
        <v>31.480000000000004</v>
      </c>
      <c r="S903" s="7" t="s">
        <v>11924</v>
      </c>
      <c r="BI903"/>
      <c r="BJ903"/>
    </row>
    <row r="904" spans="2:62" x14ac:dyDescent="0.4">
      <c r="B904" s="1">
        <v>11271</v>
      </c>
      <c r="C904" s="6" t="s">
        <v>30</v>
      </c>
      <c r="D904" s="6" t="s">
        <v>30</v>
      </c>
      <c r="E904" s="6" t="s">
        <v>469</v>
      </c>
      <c r="F904" s="6" t="s">
        <v>668</v>
      </c>
      <c r="G904" s="6" t="s">
        <v>865</v>
      </c>
      <c r="H904" s="6" t="s">
        <v>552</v>
      </c>
      <c r="I904" s="6" t="s">
        <v>897</v>
      </c>
      <c r="J904" s="6" t="s">
        <v>5</v>
      </c>
      <c r="K904" s="7">
        <v>18.329999999999998</v>
      </c>
      <c r="L904" s="34">
        <f>IFERROR(VLOOKUP(SiscoTable[[#This Row],[Código]],Hoja2!A:B,2,0)*SiscoTable[[#This Row],[Provta(Uns)]],0)</f>
        <v>175.96799999999999</v>
      </c>
      <c r="M904" s="7">
        <v>0</v>
      </c>
      <c r="N904" s="7">
        <v>24</v>
      </c>
      <c r="O904" s="34">
        <f>IFERROR(VLOOKUP(SiscoTable[[#This Row],[Código]],Hoja2!A:B,2,0)*SiscoTable[[#This Row],[Stock_actual]],0)</f>
        <v>230.39999999999998</v>
      </c>
      <c r="P904" s="6" t="s">
        <v>132</v>
      </c>
      <c r="Q904" s="7">
        <v>20</v>
      </c>
      <c r="R904" s="7">
        <v>0</v>
      </c>
      <c r="S904" s="7" t="s">
        <v>11924</v>
      </c>
      <c r="BI904"/>
      <c r="BJ904"/>
    </row>
    <row r="905" spans="2:62" x14ac:dyDescent="0.4">
      <c r="B905" s="1">
        <v>11273</v>
      </c>
      <c r="C905" s="6" t="s">
        <v>25</v>
      </c>
      <c r="D905" s="6" t="s">
        <v>25</v>
      </c>
      <c r="E905" s="6" t="s">
        <v>469</v>
      </c>
      <c r="F905" s="6" t="s">
        <v>668</v>
      </c>
      <c r="G905" s="6" t="s">
        <v>677</v>
      </c>
      <c r="H905" s="6" t="s">
        <v>229</v>
      </c>
      <c r="I905" s="6" t="s">
        <v>680</v>
      </c>
      <c r="J905" s="6" t="s">
        <v>5</v>
      </c>
      <c r="K905" s="7">
        <v>46</v>
      </c>
      <c r="L905" s="34">
        <f>IFERROR(VLOOKUP(SiscoTable[[#This Row],[Código]],Hoja2!A:B,2,0)*SiscoTable[[#This Row],[Provta(Uns)]],0)</f>
        <v>855.6</v>
      </c>
      <c r="M905" s="7">
        <v>0</v>
      </c>
      <c r="N905" s="7">
        <v>46</v>
      </c>
      <c r="O905" s="34">
        <f>IFERROR(VLOOKUP(SiscoTable[[#This Row],[Código]],Hoja2!A:B,2,0)*SiscoTable[[#This Row],[Stock_actual]],0)</f>
        <v>855.6</v>
      </c>
      <c r="P905" s="6" t="s">
        <v>110</v>
      </c>
      <c r="Q905" s="7">
        <v>50</v>
      </c>
      <c r="R905" s="7">
        <v>91.699999999999989</v>
      </c>
      <c r="S905" s="7" t="s">
        <v>11924</v>
      </c>
      <c r="BI905"/>
      <c r="BJ905"/>
    </row>
    <row r="906" spans="2:62" x14ac:dyDescent="0.4">
      <c r="B906" s="1">
        <v>11274</v>
      </c>
      <c r="C906" s="6" t="s">
        <v>30</v>
      </c>
      <c r="D906" s="6" t="s">
        <v>30</v>
      </c>
      <c r="E906" s="6" t="s">
        <v>469</v>
      </c>
      <c r="F906" s="6" t="s">
        <v>210</v>
      </c>
      <c r="G906" s="6" t="s">
        <v>550</v>
      </c>
      <c r="H906" s="6" t="s">
        <v>229</v>
      </c>
      <c r="I906" s="6" t="s">
        <v>579</v>
      </c>
      <c r="J906" s="6" t="s">
        <v>5</v>
      </c>
      <c r="K906" s="7">
        <v>7.83</v>
      </c>
      <c r="L906" s="34">
        <f>IFERROR(VLOOKUP(SiscoTable[[#This Row],[Código]],Hoja2!A:B,2,0)*SiscoTable[[#This Row],[Provta(Uns)]],0)</f>
        <v>152.685</v>
      </c>
      <c r="M906" s="7">
        <v>0</v>
      </c>
      <c r="N906" s="7">
        <v>22</v>
      </c>
      <c r="O906" s="34">
        <f>IFERROR(VLOOKUP(SiscoTable[[#This Row],[Código]],Hoja2!A:B,2,0)*SiscoTable[[#This Row],[Stock_actual]],0)</f>
        <v>429</v>
      </c>
      <c r="P906" s="6" t="s">
        <v>372</v>
      </c>
      <c r="Q906" s="7">
        <v>9</v>
      </c>
      <c r="R906" s="7">
        <v>0</v>
      </c>
      <c r="S906" s="7" t="s">
        <v>11924</v>
      </c>
      <c r="BI906"/>
      <c r="BJ906"/>
    </row>
    <row r="907" spans="2:62" x14ac:dyDescent="0.4">
      <c r="B907" s="1">
        <v>11275</v>
      </c>
      <c r="C907" s="6" t="s">
        <v>25</v>
      </c>
      <c r="D907" s="6" t="s">
        <v>30</v>
      </c>
      <c r="E907" s="6" t="s">
        <v>469</v>
      </c>
      <c r="F907" s="6" t="s">
        <v>210</v>
      </c>
      <c r="G907" s="6" t="s">
        <v>550</v>
      </c>
      <c r="H907" s="6" t="s">
        <v>229</v>
      </c>
      <c r="I907" s="6" t="s">
        <v>555</v>
      </c>
      <c r="J907" s="6" t="s">
        <v>5</v>
      </c>
      <c r="K907" s="7">
        <v>9</v>
      </c>
      <c r="L907" s="34">
        <f>IFERROR(VLOOKUP(SiscoTable[[#This Row],[Código]],Hoja2!A:B,2,0)*SiscoTable[[#This Row],[Provta(Uns)]],0)</f>
        <v>206.1</v>
      </c>
      <c r="M907" s="7">
        <v>0</v>
      </c>
      <c r="N907" s="7">
        <v>20</v>
      </c>
      <c r="O907" s="34">
        <f>IFERROR(VLOOKUP(SiscoTable[[#This Row],[Código]],Hoja2!A:B,2,0)*SiscoTable[[#This Row],[Stock_actual]],0)</f>
        <v>458</v>
      </c>
      <c r="P907" s="6" t="s">
        <v>556</v>
      </c>
      <c r="Q907" s="7">
        <v>10</v>
      </c>
      <c r="R907" s="7">
        <v>0</v>
      </c>
      <c r="S907" s="7" t="s">
        <v>11924</v>
      </c>
      <c r="BI907"/>
      <c r="BJ907"/>
    </row>
    <row r="908" spans="2:62" x14ac:dyDescent="0.4">
      <c r="B908" s="1">
        <v>11276</v>
      </c>
      <c r="C908" s="6" t="s">
        <v>30</v>
      </c>
      <c r="D908" s="6" t="s">
        <v>30</v>
      </c>
      <c r="E908" s="6" t="s">
        <v>469</v>
      </c>
      <c r="F908" s="6" t="s">
        <v>668</v>
      </c>
      <c r="G908" s="6" t="s">
        <v>857</v>
      </c>
      <c r="H908" s="6" t="s">
        <v>552</v>
      </c>
      <c r="I908" s="6" t="s">
        <v>861</v>
      </c>
      <c r="J908" s="6" t="s">
        <v>5</v>
      </c>
      <c r="K908" s="7">
        <v>16</v>
      </c>
      <c r="L908" s="34">
        <f>IFERROR(VLOOKUP(SiscoTable[[#This Row],[Código]],Hoja2!A:B,2,0)*SiscoTable[[#This Row],[Provta(Uns)]],0)</f>
        <v>153.6</v>
      </c>
      <c r="M908" s="7">
        <v>25</v>
      </c>
      <c r="N908" s="7">
        <v>-11</v>
      </c>
      <c r="O908" s="34">
        <f>IFERROR(VLOOKUP(SiscoTable[[#This Row],[Código]],Hoja2!A:B,2,0)*SiscoTable[[#This Row],[Stock_actual]],0)</f>
        <v>-105.6</v>
      </c>
      <c r="P908" s="6" t="s">
        <v>7</v>
      </c>
      <c r="Q908" s="7">
        <v>17</v>
      </c>
      <c r="R908" s="7">
        <v>6.8000000000000007</v>
      </c>
      <c r="S908" s="7" t="s">
        <v>11924</v>
      </c>
      <c r="BI908"/>
      <c r="BJ908"/>
    </row>
    <row r="909" spans="2:62" x14ac:dyDescent="0.4">
      <c r="B909" s="1">
        <v>11277</v>
      </c>
      <c r="C909" s="6" t="s">
        <v>25</v>
      </c>
      <c r="D909" s="6" t="s">
        <v>25</v>
      </c>
      <c r="E909" s="6" t="s">
        <v>469</v>
      </c>
      <c r="F909" s="6" t="s">
        <v>668</v>
      </c>
      <c r="G909" s="6" t="s">
        <v>669</v>
      </c>
      <c r="H909" s="6" t="s">
        <v>673</v>
      </c>
      <c r="I909" s="6" t="s">
        <v>672</v>
      </c>
      <c r="J909" s="6" t="s">
        <v>5</v>
      </c>
      <c r="K909" s="7">
        <v>190.67</v>
      </c>
      <c r="L909" s="34">
        <f>IFERROR(VLOOKUP(SiscoTable[[#This Row],[Código]],Hoja2!A:B,2,0)*SiscoTable[[#This Row],[Provta(Uns)]],0)</f>
        <v>572.01</v>
      </c>
      <c r="M909" s="7">
        <v>0</v>
      </c>
      <c r="N909" s="7">
        <v>-1</v>
      </c>
      <c r="O909" s="34">
        <f>IFERROR(VLOOKUP(SiscoTable[[#This Row],[Código]],Hoja2!A:B,2,0)*SiscoTable[[#This Row],[Stock_actual]],0)</f>
        <v>-3</v>
      </c>
      <c r="P909" s="6" t="s">
        <v>7</v>
      </c>
      <c r="Q909" s="7">
        <v>210</v>
      </c>
      <c r="R909" s="7">
        <v>381.6</v>
      </c>
      <c r="S909" s="7" t="s">
        <v>11924</v>
      </c>
      <c r="BI909"/>
      <c r="BJ909"/>
    </row>
    <row r="910" spans="2:62" x14ac:dyDescent="0.4">
      <c r="B910" s="1">
        <v>11279</v>
      </c>
      <c r="C910" s="6" t="s">
        <v>8</v>
      </c>
      <c r="D910" s="6" t="s">
        <v>8</v>
      </c>
      <c r="E910" s="6" t="s">
        <v>469</v>
      </c>
      <c r="F910" s="6" t="s">
        <v>668</v>
      </c>
      <c r="G910" s="6" t="s">
        <v>677</v>
      </c>
      <c r="H910" s="6" t="s">
        <v>673</v>
      </c>
      <c r="I910" s="6" t="s">
        <v>708</v>
      </c>
      <c r="J910" s="6" t="s">
        <v>5</v>
      </c>
      <c r="K910" s="7">
        <v>0.17</v>
      </c>
      <c r="L910" s="34">
        <f>IFERROR(VLOOKUP(SiscoTable[[#This Row],[Código]],Hoja2!A:B,2,0)*SiscoTable[[#This Row],[Provta(Uns)]],0)</f>
        <v>5.5250000000000004</v>
      </c>
      <c r="M910" s="7">
        <v>0</v>
      </c>
      <c r="N910" s="7">
        <v>-1</v>
      </c>
      <c r="O910" s="34">
        <f>IFERROR(VLOOKUP(SiscoTable[[#This Row],[Código]],Hoja2!A:B,2,0)*SiscoTable[[#This Row],[Stock_actual]],0)</f>
        <v>-32.5</v>
      </c>
      <c r="P910" s="6" t="s">
        <v>7</v>
      </c>
      <c r="Q910" s="7">
        <v>0</v>
      </c>
      <c r="R910" s="7">
        <v>0.6</v>
      </c>
      <c r="S910" s="7" t="s">
        <v>11924</v>
      </c>
      <c r="BI910"/>
      <c r="BJ910"/>
    </row>
    <row r="911" spans="2:62" x14ac:dyDescent="0.4">
      <c r="B911" s="1">
        <v>11280</v>
      </c>
      <c r="C911" s="6" t="s">
        <v>25</v>
      </c>
      <c r="D911" s="6" t="s">
        <v>30</v>
      </c>
      <c r="E911" s="6" t="s">
        <v>469</v>
      </c>
      <c r="F911" s="6" t="s">
        <v>668</v>
      </c>
      <c r="G911" s="6" t="s">
        <v>677</v>
      </c>
      <c r="H911" s="6" t="s">
        <v>673</v>
      </c>
      <c r="I911" s="6" t="s">
        <v>681</v>
      </c>
      <c r="J911" s="6" t="s">
        <v>5</v>
      </c>
      <c r="K911" s="7">
        <v>8</v>
      </c>
      <c r="L911" s="34">
        <f>IFERROR(VLOOKUP(SiscoTable[[#This Row],[Código]],Hoja2!A:B,2,0)*SiscoTable[[#This Row],[Provta(Uns)]],0)</f>
        <v>207.2</v>
      </c>
      <c r="M911" s="7">
        <v>0</v>
      </c>
      <c r="N911" s="7">
        <v>20</v>
      </c>
      <c r="O911" s="34">
        <f>IFERROR(VLOOKUP(SiscoTable[[#This Row],[Código]],Hoja2!A:B,2,0)*SiscoTable[[#This Row],[Stock_actual]],0)</f>
        <v>518</v>
      </c>
      <c r="P911" s="6" t="s">
        <v>510</v>
      </c>
      <c r="Q911" s="7">
        <v>9</v>
      </c>
      <c r="R911" s="7">
        <v>0</v>
      </c>
      <c r="S911" s="7" t="s">
        <v>11924</v>
      </c>
      <c r="BI911"/>
      <c r="BJ911"/>
    </row>
    <row r="912" spans="2:62" x14ac:dyDescent="0.4">
      <c r="B912" s="1">
        <v>11281</v>
      </c>
      <c r="C912" s="6" t="s">
        <v>30</v>
      </c>
      <c r="D912" s="6" t="s">
        <v>8</v>
      </c>
      <c r="E912" s="6" t="s">
        <v>469</v>
      </c>
      <c r="F912" s="6" t="s">
        <v>668</v>
      </c>
      <c r="G912" s="6" t="s">
        <v>865</v>
      </c>
      <c r="H912" s="6" t="s">
        <v>673</v>
      </c>
      <c r="I912" s="6" t="s">
        <v>898</v>
      </c>
      <c r="J912" s="6" t="s">
        <v>5</v>
      </c>
      <c r="K912" s="7">
        <v>4.17</v>
      </c>
      <c r="L912" s="34">
        <f>IFERROR(VLOOKUP(SiscoTable[[#This Row],[Código]],Hoja2!A:B,2,0)*SiscoTable[[#This Row],[Provta(Uns)]],0)</f>
        <v>61.716000000000001</v>
      </c>
      <c r="M912" s="7">
        <v>0</v>
      </c>
      <c r="N912" s="7">
        <v>7</v>
      </c>
      <c r="O912" s="34">
        <f>IFERROR(VLOOKUP(SiscoTable[[#This Row],[Código]],Hoja2!A:B,2,0)*SiscoTable[[#This Row],[Stock_actual]],0)</f>
        <v>103.60000000000001</v>
      </c>
      <c r="P912" s="6" t="s">
        <v>353</v>
      </c>
      <c r="Q912" s="7">
        <v>5</v>
      </c>
      <c r="R912" s="7">
        <v>0</v>
      </c>
      <c r="S912" s="7" t="s">
        <v>11924</v>
      </c>
      <c r="BI912"/>
      <c r="BJ912"/>
    </row>
    <row r="913" spans="2:62" x14ac:dyDescent="0.4">
      <c r="B913" s="1">
        <v>11283</v>
      </c>
      <c r="C913" s="6" t="s">
        <v>30</v>
      </c>
      <c r="D913" s="6" t="s">
        <v>30</v>
      </c>
      <c r="E913" s="6" t="s">
        <v>469</v>
      </c>
      <c r="F913" s="6" t="s">
        <v>668</v>
      </c>
      <c r="G913" s="6" t="s">
        <v>865</v>
      </c>
      <c r="H913" s="6" t="s">
        <v>673</v>
      </c>
      <c r="I913" s="6" t="s">
        <v>899</v>
      </c>
      <c r="J913" s="6" t="s">
        <v>5</v>
      </c>
      <c r="K913" s="7">
        <v>12.17</v>
      </c>
      <c r="L913" s="34">
        <f>IFERROR(VLOOKUP(SiscoTable[[#This Row],[Código]],Hoja2!A:B,2,0)*SiscoTable[[#This Row],[Provta(Uns)]],0)</f>
        <v>108.313</v>
      </c>
      <c r="M913" s="7">
        <v>0</v>
      </c>
      <c r="N913" s="7">
        <v>36</v>
      </c>
      <c r="O913" s="34">
        <f>IFERROR(VLOOKUP(SiscoTable[[#This Row],[Código]],Hoja2!A:B,2,0)*SiscoTable[[#This Row],[Stock_actual]],0)</f>
        <v>320.40000000000003</v>
      </c>
      <c r="P913" s="6" t="s">
        <v>527</v>
      </c>
      <c r="Q913" s="7">
        <v>14</v>
      </c>
      <c r="R913" s="7">
        <v>0</v>
      </c>
      <c r="S913" s="7" t="s">
        <v>11924</v>
      </c>
      <c r="BI913"/>
      <c r="BJ913"/>
    </row>
    <row r="914" spans="2:62" x14ac:dyDescent="0.4">
      <c r="B914" s="1">
        <v>11284</v>
      </c>
      <c r="C914" s="6" t="s">
        <v>25</v>
      </c>
      <c r="D914" s="6" t="s">
        <v>25</v>
      </c>
      <c r="E914" s="6" t="s">
        <v>2999</v>
      </c>
      <c r="F914" s="6" t="s">
        <v>3000</v>
      </c>
      <c r="G914" s="6" t="s">
        <v>3001</v>
      </c>
      <c r="H914" s="6" t="s">
        <v>3001</v>
      </c>
      <c r="I914" s="6" t="s">
        <v>3026</v>
      </c>
      <c r="J914" s="6" t="s">
        <v>5</v>
      </c>
      <c r="K914" s="7">
        <v>69.17</v>
      </c>
      <c r="L914" s="7">
        <f>IFERROR(VLOOKUP(SiscoTable[[#This Row],[Código]],Hoja2!A:B,2,0)*SiscoTable[[#This Row],[Provta(Uns)]],0)</f>
        <v>615.61300000000006</v>
      </c>
      <c r="M914" s="7">
        <v>0</v>
      </c>
      <c r="N914" s="7">
        <v>24</v>
      </c>
      <c r="O914" s="7">
        <f>IFERROR(VLOOKUP(SiscoTable[[#This Row],[Código]],Hoja2!A:B,2,0)*SiscoTable[[#This Row],[Stock_actual]],0)</f>
        <v>213.60000000000002</v>
      </c>
      <c r="P914" s="6" t="s">
        <v>124</v>
      </c>
      <c r="Q914" s="7">
        <v>76</v>
      </c>
      <c r="R914" s="7">
        <v>137.70000000000002</v>
      </c>
      <c r="S914" s="7" t="s">
        <v>11925</v>
      </c>
      <c r="BI914"/>
      <c r="BJ914"/>
    </row>
    <row r="915" spans="2:62" x14ac:dyDescent="0.4">
      <c r="B915" s="1">
        <v>11285</v>
      </c>
      <c r="C915" s="6" t="s">
        <v>8</v>
      </c>
      <c r="D915" s="6" t="s">
        <v>8</v>
      </c>
      <c r="E915" s="6" t="s">
        <v>469</v>
      </c>
      <c r="F915" s="6" t="s">
        <v>668</v>
      </c>
      <c r="G915" s="6" t="s">
        <v>724</v>
      </c>
      <c r="H915" s="6" t="s">
        <v>673</v>
      </c>
      <c r="I915" s="6" t="s">
        <v>739</v>
      </c>
      <c r="J915" s="6" t="s">
        <v>5</v>
      </c>
      <c r="K915" s="7">
        <v>0.17</v>
      </c>
      <c r="L915" s="7">
        <f>IFERROR(VLOOKUP(SiscoTable[[#This Row],[Código]],Hoja2!A:B,2,0)*SiscoTable[[#This Row],[Provta(Uns)]],0)</f>
        <v>2.3800000000000003</v>
      </c>
      <c r="M915" s="7">
        <v>0</v>
      </c>
      <c r="N915" s="7">
        <v>0</v>
      </c>
      <c r="O915" s="7">
        <f>IFERROR(VLOOKUP(SiscoTable[[#This Row],[Código]],Hoja2!A:B,2,0)*SiscoTable[[#This Row],[Stock_actual]],0)</f>
        <v>0</v>
      </c>
      <c r="P915" s="6" t="s">
        <v>7</v>
      </c>
      <c r="Q915" s="7">
        <v>0</v>
      </c>
      <c r="R915" s="7">
        <v>0</v>
      </c>
      <c r="S915" s="7" t="s">
        <v>11930</v>
      </c>
      <c r="BI915"/>
      <c r="BJ915"/>
    </row>
    <row r="916" spans="2:62" x14ac:dyDescent="0.4">
      <c r="B916" s="1">
        <v>11297</v>
      </c>
      <c r="C916" s="6" t="s">
        <v>30</v>
      </c>
      <c r="D916" s="6" t="s">
        <v>25</v>
      </c>
      <c r="E916" s="6" t="s">
        <v>469</v>
      </c>
      <c r="F916" s="6" t="s">
        <v>668</v>
      </c>
      <c r="G916" s="6" t="s">
        <v>778</v>
      </c>
      <c r="H916" s="6" t="s">
        <v>673</v>
      </c>
      <c r="I916" s="6" t="s">
        <v>782</v>
      </c>
      <c r="J916" s="6" t="s">
        <v>5</v>
      </c>
      <c r="K916" s="7">
        <v>25</v>
      </c>
      <c r="L916" s="34">
        <f>IFERROR(VLOOKUP(SiscoTable[[#This Row],[Código]],Hoja2!A:B,2,0)*SiscoTable[[#This Row],[Provta(Uns)]],0)</f>
        <v>112.5</v>
      </c>
      <c r="M916" s="7">
        <v>0</v>
      </c>
      <c r="N916" s="7">
        <v>4</v>
      </c>
      <c r="O916" s="34">
        <f>IFERROR(VLOOKUP(SiscoTable[[#This Row],[Código]],Hoja2!A:B,2,0)*SiscoTable[[#This Row],[Stock_actual]],0)</f>
        <v>18</v>
      </c>
      <c r="P916" s="6" t="s">
        <v>214</v>
      </c>
      <c r="Q916" s="7">
        <v>27</v>
      </c>
      <c r="R916" s="7">
        <v>49.949999999999996</v>
      </c>
      <c r="S916" s="7" t="s">
        <v>11924</v>
      </c>
      <c r="BI916"/>
      <c r="BJ916"/>
    </row>
    <row r="917" spans="2:62" x14ac:dyDescent="0.4">
      <c r="B917" s="1">
        <v>11300</v>
      </c>
      <c r="C917" s="6" t="s">
        <v>25</v>
      </c>
      <c r="D917" s="6" t="s">
        <v>25</v>
      </c>
      <c r="E917" s="6" t="s">
        <v>469</v>
      </c>
      <c r="F917" s="6" t="s">
        <v>668</v>
      </c>
      <c r="G917" s="6" t="s">
        <v>850</v>
      </c>
      <c r="H917" s="6" t="s">
        <v>673</v>
      </c>
      <c r="I917" s="6" t="s">
        <v>852</v>
      </c>
      <c r="J917" s="6" t="s">
        <v>5</v>
      </c>
      <c r="K917" s="7">
        <v>49.67</v>
      </c>
      <c r="L917" s="34">
        <f>IFERROR(VLOOKUP(SiscoTable[[#This Row],[Código]],Hoja2!A:B,2,0)*SiscoTable[[#This Row],[Provta(Uns)]],0)</f>
        <v>243.38300000000004</v>
      </c>
      <c r="M917" s="7">
        <v>1</v>
      </c>
      <c r="N917" s="7">
        <v>40</v>
      </c>
      <c r="O917" s="34">
        <f>IFERROR(VLOOKUP(SiscoTable[[#This Row],[Código]],Hoja2!A:B,2,0)*SiscoTable[[#This Row],[Stock_actual]],0)</f>
        <v>196</v>
      </c>
      <c r="P917" s="6" t="s">
        <v>751</v>
      </c>
      <c r="Q917" s="7">
        <v>55</v>
      </c>
      <c r="R917" s="7">
        <v>98.44</v>
      </c>
      <c r="S917" s="7" t="s">
        <v>11924</v>
      </c>
      <c r="BI917"/>
      <c r="BJ917"/>
    </row>
    <row r="918" spans="2:62" x14ac:dyDescent="0.4">
      <c r="B918" s="1">
        <v>11301</v>
      </c>
      <c r="C918" s="6" t="s">
        <v>8</v>
      </c>
      <c r="D918" s="6" t="s">
        <v>8</v>
      </c>
      <c r="E918" s="6" t="s">
        <v>469</v>
      </c>
      <c r="F918" s="6" t="s">
        <v>1050</v>
      </c>
      <c r="G918" s="6" t="s">
        <v>1128</v>
      </c>
      <c r="H918" s="6" t="s">
        <v>673</v>
      </c>
      <c r="I918" s="6" t="s">
        <v>1201</v>
      </c>
      <c r="J918" s="6" t="s">
        <v>5</v>
      </c>
      <c r="K918" s="7">
        <v>0.67</v>
      </c>
      <c r="L918" s="34">
        <f>IFERROR(VLOOKUP(SiscoTable[[#This Row],[Código]],Hoja2!A:B,2,0)*SiscoTable[[#This Row],[Provta(Uns)]],0)</f>
        <v>8.4420000000000002</v>
      </c>
      <c r="M918" s="7">
        <v>0</v>
      </c>
      <c r="N918" s="7">
        <v>76</v>
      </c>
      <c r="O918" s="34">
        <f>IFERROR(VLOOKUP(SiscoTable[[#This Row],[Código]],Hoja2!A:B,2,0)*SiscoTable[[#This Row],[Stock_actual]],0)</f>
        <v>957.6</v>
      </c>
      <c r="P918" s="6" t="s">
        <v>1202</v>
      </c>
      <c r="Q918" s="7">
        <v>1</v>
      </c>
      <c r="R918" s="7">
        <v>0</v>
      </c>
      <c r="S918" s="7" t="s">
        <v>11924</v>
      </c>
      <c r="BI918"/>
      <c r="BJ918"/>
    </row>
    <row r="919" spans="2:62" x14ac:dyDescent="0.4">
      <c r="B919" s="1">
        <v>11302</v>
      </c>
      <c r="C919" s="6" t="s">
        <v>25</v>
      </c>
      <c r="D919" s="6" t="s">
        <v>25</v>
      </c>
      <c r="E919" s="6" t="s">
        <v>469</v>
      </c>
      <c r="F919" s="6" t="s">
        <v>1050</v>
      </c>
      <c r="G919" s="6" t="s">
        <v>1128</v>
      </c>
      <c r="H919" s="6" t="s">
        <v>673</v>
      </c>
      <c r="I919" s="6" t="s">
        <v>1129</v>
      </c>
      <c r="J919" s="6" t="s">
        <v>5</v>
      </c>
      <c r="K919" s="7">
        <v>43.83</v>
      </c>
      <c r="L919" s="34">
        <f>IFERROR(VLOOKUP(SiscoTable[[#This Row],[Código]],Hoja2!A:B,2,0)*SiscoTable[[#This Row],[Provta(Uns)]],0)</f>
        <v>552.25799999999992</v>
      </c>
      <c r="M919" s="7">
        <v>0</v>
      </c>
      <c r="N919" s="7">
        <v>53</v>
      </c>
      <c r="O919" s="34">
        <f>IFERROR(VLOOKUP(SiscoTable[[#This Row],[Código]],Hoja2!A:B,2,0)*SiscoTable[[#This Row],[Stock_actual]],0)</f>
        <v>667.8</v>
      </c>
      <c r="P919" s="6" t="s">
        <v>115</v>
      </c>
      <c r="Q919" s="7">
        <v>48</v>
      </c>
      <c r="R919" s="7">
        <v>0</v>
      </c>
      <c r="S919" s="7" t="s">
        <v>11924</v>
      </c>
      <c r="BI919"/>
      <c r="BJ919"/>
    </row>
    <row r="920" spans="2:62" x14ac:dyDescent="0.4">
      <c r="B920" s="1">
        <v>11303</v>
      </c>
      <c r="C920" s="6" t="s">
        <v>25</v>
      </c>
      <c r="D920" s="6" t="s">
        <v>25</v>
      </c>
      <c r="E920" s="6" t="s">
        <v>469</v>
      </c>
      <c r="F920" s="6" t="s">
        <v>1050</v>
      </c>
      <c r="G920" s="6" t="s">
        <v>1128</v>
      </c>
      <c r="H920" s="6" t="s">
        <v>673</v>
      </c>
      <c r="I920" s="6" t="s">
        <v>1130</v>
      </c>
      <c r="J920" s="6" t="s">
        <v>5</v>
      </c>
      <c r="K920" s="7">
        <v>64.5</v>
      </c>
      <c r="L920" s="34">
        <f>IFERROR(VLOOKUP(SiscoTable[[#This Row],[Código]],Hoja2!A:B,2,0)*SiscoTable[[#This Row],[Provta(Uns)]],0)</f>
        <v>935.25</v>
      </c>
      <c r="M920" s="7">
        <v>0</v>
      </c>
      <c r="N920" s="7">
        <v>145</v>
      </c>
      <c r="O920" s="34">
        <f>IFERROR(VLOOKUP(SiscoTable[[#This Row],[Código]],Hoja2!A:B,2,0)*SiscoTable[[#This Row],[Stock_actual]],0)</f>
        <v>2102.5</v>
      </c>
      <c r="P920" s="6" t="s">
        <v>556</v>
      </c>
      <c r="Q920" s="7">
        <v>71</v>
      </c>
      <c r="R920" s="7">
        <v>0</v>
      </c>
      <c r="S920" s="7" t="s">
        <v>11924</v>
      </c>
      <c r="BI920"/>
      <c r="BJ920"/>
    </row>
    <row r="921" spans="2:62" x14ac:dyDescent="0.4">
      <c r="B921" s="1">
        <v>11306</v>
      </c>
      <c r="C921" s="6" t="s">
        <v>30</v>
      </c>
      <c r="D921" s="6" t="s">
        <v>30</v>
      </c>
      <c r="E921" s="6" t="s">
        <v>469</v>
      </c>
      <c r="F921" s="6" t="s">
        <v>668</v>
      </c>
      <c r="G921" s="6" t="s">
        <v>865</v>
      </c>
      <c r="H921" s="6" t="s">
        <v>673</v>
      </c>
      <c r="I921" s="6" t="s">
        <v>900</v>
      </c>
      <c r="J921" s="6" t="s">
        <v>5</v>
      </c>
      <c r="K921" s="7">
        <v>3.33</v>
      </c>
      <c r="L921" s="34">
        <f>IFERROR(VLOOKUP(SiscoTable[[#This Row],[Código]],Hoja2!A:B,2,0)*SiscoTable[[#This Row],[Provta(Uns)]],0)</f>
        <v>50.616</v>
      </c>
      <c r="M921" s="7">
        <v>0</v>
      </c>
      <c r="N921" s="7">
        <v>5</v>
      </c>
      <c r="O921" s="34">
        <f>IFERROR(VLOOKUP(SiscoTable[[#This Row],[Código]],Hoja2!A:B,2,0)*SiscoTable[[#This Row],[Stock_actual]],0)</f>
        <v>76</v>
      </c>
      <c r="P921" s="6" t="s">
        <v>220</v>
      </c>
      <c r="Q921" s="7">
        <v>4</v>
      </c>
      <c r="R921" s="7">
        <v>0</v>
      </c>
      <c r="S921" s="7" t="s">
        <v>11924</v>
      </c>
      <c r="BI921"/>
      <c r="BJ921"/>
    </row>
    <row r="922" spans="2:62" x14ac:dyDescent="0.4">
      <c r="B922" s="1">
        <v>11307</v>
      </c>
      <c r="C922" s="6" t="s">
        <v>8</v>
      </c>
      <c r="D922" s="6" t="s">
        <v>8</v>
      </c>
      <c r="E922" s="6" t="s">
        <v>8482</v>
      </c>
      <c r="F922" s="6" t="s">
        <v>9030</v>
      </c>
      <c r="G922" s="6" t="s">
        <v>9624</v>
      </c>
      <c r="H922" s="6" t="s">
        <v>9642</v>
      </c>
      <c r="I922" s="6" t="s">
        <v>9645</v>
      </c>
      <c r="J922" s="6" t="s">
        <v>5</v>
      </c>
      <c r="K922" s="7">
        <v>1.67</v>
      </c>
      <c r="L922" s="7">
        <f>IFERROR(VLOOKUP(SiscoTable[[#This Row],[Código]],Hoja2!A:B,2,0)*SiscoTable[[#This Row],[Provta(Uns)]],0)</f>
        <v>29.224999999999998</v>
      </c>
      <c r="M922" s="7">
        <v>170</v>
      </c>
      <c r="N922" s="7">
        <v>2</v>
      </c>
      <c r="O922" s="7">
        <f>IFERROR(VLOOKUP(SiscoTable[[#This Row],[Código]],Hoja2!A:B,2,0)*SiscoTable[[#This Row],[Stock_actual]],0)</f>
        <v>35</v>
      </c>
      <c r="P922" s="6" t="s">
        <v>115</v>
      </c>
      <c r="Q922" s="7">
        <v>2</v>
      </c>
      <c r="R922" s="7">
        <v>0</v>
      </c>
      <c r="S922" s="7" t="s">
        <v>11926</v>
      </c>
      <c r="BI922"/>
      <c r="BJ922"/>
    </row>
    <row r="923" spans="2:62" x14ac:dyDescent="0.4">
      <c r="B923" s="1">
        <v>11309</v>
      </c>
      <c r="C923" s="6" t="s">
        <v>30</v>
      </c>
      <c r="D923" s="6" t="s">
        <v>8</v>
      </c>
      <c r="E923" s="6" t="s">
        <v>469</v>
      </c>
      <c r="F923" s="6" t="s">
        <v>668</v>
      </c>
      <c r="G923" s="6" t="s">
        <v>865</v>
      </c>
      <c r="H923" s="6" t="s">
        <v>673</v>
      </c>
      <c r="I923" s="6" t="s">
        <v>901</v>
      </c>
      <c r="J923" s="6" t="s">
        <v>5</v>
      </c>
      <c r="K923" s="7">
        <v>5.67</v>
      </c>
      <c r="L923" s="34">
        <f>IFERROR(VLOOKUP(SiscoTable[[#This Row],[Código]],Hoja2!A:B,2,0)*SiscoTable[[#This Row],[Provta(Uns)]],0)</f>
        <v>50.463000000000001</v>
      </c>
      <c r="M923" s="7">
        <v>0</v>
      </c>
      <c r="N923" s="7">
        <v>3</v>
      </c>
      <c r="O923" s="34">
        <f>IFERROR(VLOOKUP(SiscoTable[[#This Row],[Código]],Hoja2!A:B,2,0)*SiscoTable[[#This Row],[Stock_actual]],0)</f>
        <v>26.700000000000003</v>
      </c>
      <c r="P923" s="6" t="s">
        <v>810</v>
      </c>
      <c r="Q923" s="7">
        <v>6</v>
      </c>
      <c r="R923" s="7">
        <v>11.44</v>
      </c>
      <c r="S923" s="7" t="s">
        <v>11924</v>
      </c>
      <c r="BI923"/>
      <c r="BJ923"/>
    </row>
    <row r="924" spans="2:62" x14ac:dyDescent="0.4">
      <c r="B924" s="1">
        <v>11310</v>
      </c>
      <c r="C924" s="6" t="s">
        <v>25</v>
      </c>
      <c r="D924" s="6" t="s">
        <v>25</v>
      </c>
      <c r="E924" s="6" t="s">
        <v>469</v>
      </c>
      <c r="F924" s="6" t="s">
        <v>668</v>
      </c>
      <c r="G924" s="6" t="s">
        <v>677</v>
      </c>
      <c r="H924" s="6" t="s">
        <v>683</v>
      </c>
      <c r="I924" s="6" t="s">
        <v>682</v>
      </c>
      <c r="J924" s="6" t="s">
        <v>5</v>
      </c>
      <c r="K924" s="7">
        <v>27.17</v>
      </c>
      <c r="L924" s="34">
        <f>IFERROR(VLOOKUP(SiscoTable[[#This Row],[Código]],Hoja2!A:B,2,0)*SiscoTable[[#This Row],[Provta(Uns)]],0)</f>
        <v>654.79700000000003</v>
      </c>
      <c r="M924" s="7">
        <v>0</v>
      </c>
      <c r="N924" s="7">
        <v>23</v>
      </c>
      <c r="O924" s="34">
        <f>IFERROR(VLOOKUP(SiscoTable[[#This Row],[Código]],Hoja2!A:B,2,0)*SiscoTable[[#This Row],[Stock_actual]],0)</f>
        <v>554.30000000000007</v>
      </c>
      <c r="P924" s="6" t="s">
        <v>101</v>
      </c>
      <c r="Q924" s="7">
        <v>30</v>
      </c>
      <c r="R924" s="7">
        <v>54.350000000000009</v>
      </c>
      <c r="S924" s="7" t="s">
        <v>11924</v>
      </c>
      <c r="BI924"/>
      <c r="BJ924"/>
    </row>
    <row r="925" spans="2:62" x14ac:dyDescent="0.4">
      <c r="B925" s="1">
        <v>11311</v>
      </c>
      <c r="C925" s="6" t="s">
        <v>25</v>
      </c>
      <c r="D925" s="6" t="s">
        <v>25</v>
      </c>
      <c r="E925" s="6" t="s">
        <v>469</v>
      </c>
      <c r="F925" s="6" t="s">
        <v>668</v>
      </c>
      <c r="G925" s="6" t="s">
        <v>865</v>
      </c>
      <c r="H925" s="6" t="s">
        <v>683</v>
      </c>
      <c r="I925" s="6" t="s">
        <v>870</v>
      </c>
      <c r="J925" s="6" t="s">
        <v>5</v>
      </c>
      <c r="K925" s="7">
        <v>113</v>
      </c>
      <c r="L925" s="34">
        <f>IFERROR(VLOOKUP(SiscoTable[[#This Row],[Código]],Hoja2!A:B,2,0)*SiscoTable[[#This Row],[Provta(Uns)]],0)</f>
        <v>926.59999999999991</v>
      </c>
      <c r="M925" s="7">
        <v>0</v>
      </c>
      <c r="N925" s="7">
        <v>72</v>
      </c>
      <c r="O925" s="34">
        <f>IFERROR(VLOOKUP(SiscoTable[[#This Row],[Código]],Hoja2!A:B,2,0)*SiscoTable[[#This Row],[Stock_actual]],0)</f>
        <v>590.4</v>
      </c>
      <c r="P925" s="6" t="s">
        <v>296</v>
      </c>
      <c r="Q925" s="7">
        <v>124</v>
      </c>
      <c r="R925" s="7">
        <v>225.82999999999998</v>
      </c>
      <c r="S925" s="7" t="s">
        <v>11924</v>
      </c>
      <c r="BI925"/>
      <c r="BJ925"/>
    </row>
    <row r="926" spans="2:62" x14ac:dyDescent="0.4">
      <c r="B926" s="1">
        <v>11312</v>
      </c>
      <c r="C926" s="6" t="s">
        <v>25</v>
      </c>
      <c r="D926" s="6" t="s">
        <v>25</v>
      </c>
      <c r="E926" s="6" t="s">
        <v>469</v>
      </c>
      <c r="F926" s="6" t="s">
        <v>668</v>
      </c>
      <c r="G926" s="6" t="s">
        <v>724</v>
      </c>
      <c r="H926" s="6" t="s">
        <v>683</v>
      </c>
      <c r="I926" s="6" t="s">
        <v>725</v>
      </c>
      <c r="J926" s="6" t="s">
        <v>5</v>
      </c>
      <c r="K926" s="7">
        <v>32.17</v>
      </c>
      <c r="L926" s="34">
        <f>IFERROR(VLOOKUP(SiscoTable[[#This Row],[Código]],Hoja2!A:B,2,0)*SiscoTable[[#This Row],[Provta(Uns)]],0)</f>
        <v>488.98399999999998</v>
      </c>
      <c r="M926" s="7">
        <v>0</v>
      </c>
      <c r="N926" s="7">
        <v>23</v>
      </c>
      <c r="O926" s="34">
        <f>IFERROR(VLOOKUP(SiscoTable[[#This Row],[Código]],Hoja2!A:B,2,0)*SiscoTable[[#This Row],[Stock_actual]],0)</f>
        <v>349.59999999999997</v>
      </c>
      <c r="P926" s="6" t="s">
        <v>256</v>
      </c>
      <c r="Q926" s="7">
        <v>35</v>
      </c>
      <c r="R926" s="7">
        <v>63.67</v>
      </c>
      <c r="S926" s="7" t="s">
        <v>11924</v>
      </c>
      <c r="BI926"/>
      <c r="BJ926"/>
    </row>
    <row r="927" spans="2:62" x14ac:dyDescent="0.4">
      <c r="B927" s="1">
        <v>11313</v>
      </c>
      <c r="C927" s="6" t="s">
        <v>25</v>
      </c>
      <c r="D927" s="6" t="s">
        <v>30</v>
      </c>
      <c r="E927" s="6" t="s">
        <v>469</v>
      </c>
      <c r="F927" s="6" t="s">
        <v>668</v>
      </c>
      <c r="G927" s="6" t="s">
        <v>857</v>
      </c>
      <c r="H927" s="6" t="s">
        <v>683</v>
      </c>
      <c r="I927" s="6" t="s">
        <v>858</v>
      </c>
      <c r="J927" s="6" t="s">
        <v>5</v>
      </c>
      <c r="K927" s="7">
        <v>24.33</v>
      </c>
      <c r="L927" s="34">
        <f>IFERROR(VLOOKUP(SiscoTable[[#This Row],[Código]],Hoja2!A:B,2,0)*SiscoTable[[#This Row],[Provta(Uns)]],0)</f>
        <v>411.17699999999996</v>
      </c>
      <c r="M927" s="7">
        <v>0</v>
      </c>
      <c r="N927" s="7">
        <v>19</v>
      </c>
      <c r="O927" s="34">
        <f>IFERROR(VLOOKUP(SiscoTable[[#This Row],[Código]],Hoja2!A:B,2,0)*SiscoTable[[#This Row],[Stock_actual]],0)</f>
        <v>321.09999999999997</v>
      </c>
      <c r="P927" s="6" t="s">
        <v>119</v>
      </c>
      <c r="Q927" s="7">
        <v>27</v>
      </c>
      <c r="R927" s="7">
        <v>48.230000000000004</v>
      </c>
      <c r="S927" s="7" t="s">
        <v>11924</v>
      </c>
      <c r="BI927"/>
      <c r="BJ927"/>
    </row>
    <row r="928" spans="2:62" x14ac:dyDescent="0.4">
      <c r="B928" s="1">
        <v>11314</v>
      </c>
      <c r="C928" s="6" t="s">
        <v>25</v>
      </c>
      <c r="D928" s="6" t="s">
        <v>30</v>
      </c>
      <c r="E928" s="6" t="s">
        <v>469</v>
      </c>
      <c r="F928" s="6" t="s">
        <v>668</v>
      </c>
      <c r="G928" s="6" t="s">
        <v>724</v>
      </c>
      <c r="H928" s="6" t="s">
        <v>683</v>
      </c>
      <c r="I928" s="6" t="s">
        <v>726</v>
      </c>
      <c r="J928" s="6" t="s">
        <v>5</v>
      </c>
      <c r="K928" s="7">
        <v>24.5</v>
      </c>
      <c r="L928" s="34">
        <f>IFERROR(VLOOKUP(SiscoTable[[#This Row],[Código]],Hoja2!A:B,2,0)*SiscoTable[[#This Row],[Provta(Uns)]],0)</f>
        <v>406.70000000000005</v>
      </c>
      <c r="M928" s="7">
        <v>0</v>
      </c>
      <c r="N928" s="7">
        <v>11</v>
      </c>
      <c r="O928" s="34">
        <f>IFERROR(VLOOKUP(SiscoTable[[#This Row],[Código]],Hoja2!A:B,2,0)*SiscoTable[[#This Row],[Stock_actual]],0)</f>
        <v>182.60000000000002</v>
      </c>
      <c r="P928" s="6" t="s">
        <v>237</v>
      </c>
      <c r="Q928" s="7">
        <v>27</v>
      </c>
      <c r="R928" s="7">
        <v>48.86</v>
      </c>
      <c r="S928" s="7" t="s">
        <v>11924</v>
      </c>
      <c r="BI928"/>
      <c r="BJ928"/>
    </row>
    <row r="929" spans="2:62" x14ac:dyDescent="0.4">
      <c r="B929" s="1">
        <v>11317</v>
      </c>
      <c r="C929" s="6" t="s">
        <v>25</v>
      </c>
      <c r="D929" s="6" t="s">
        <v>25</v>
      </c>
      <c r="E929" s="6" t="s">
        <v>469</v>
      </c>
      <c r="F929" s="6" t="s">
        <v>668</v>
      </c>
      <c r="G929" s="6" t="s">
        <v>677</v>
      </c>
      <c r="H929" s="6" t="s">
        <v>683</v>
      </c>
      <c r="I929" s="6" t="s">
        <v>684</v>
      </c>
      <c r="J929" s="6" t="s">
        <v>5</v>
      </c>
      <c r="K929" s="7">
        <v>25</v>
      </c>
      <c r="L929" s="34">
        <f>IFERROR(VLOOKUP(SiscoTable[[#This Row],[Código]],Hoja2!A:B,2,0)*SiscoTable[[#This Row],[Provta(Uns)]],0)</f>
        <v>682.5</v>
      </c>
      <c r="M929" s="7">
        <v>0</v>
      </c>
      <c r="N929" s="7">
        <v>18</v>
      </c>
      <c r="O929" s="34">
        <f>IFERROR(VLOOKUP(SiscoTable[[#This Row],[Código]],Hoja2!A:B,2,0)*SiscoTable[[#This Row],[Stock_actual]],0)</f>
        <v>491.40000000000003</v>
      </c>
      <c r="P929" s="6" t="s">
        <v>144</v>
      </c>
      <c r="Q929" s="7">
        <v>27</v>
      </c>
      <c r="R929" s="7">
        <v>50.06</v>
      </c>
      <c r="S929" s="7" t="s">
        <v>11924</v>
      </c>
      <c r="BI929"/>
      <c r="BJ929"/>
    </row>
    <row r="930" spans="2:62" x14ac:dyDescent="0.4">
      <c r="B930" s="1">
        <v>11318</v>
      </c>
      <c r="C930" s="6" t="s">
        <v>25</v>
      </c>
      <c r="D930" s="6" t="s">
        <v>30</v>
      </c>
      <c r="E930" s="6" t="s">
        <v>469</v>
      </c>
      <c r="F930" s="6" t="s">
        <v>668</v>
      </c>
      <c r="G930" s="6" t="s">
        <v>778</v>
      </c>
      <c r="H930" s="6" t="s">
        <v>683</v>
      </c>
      <c r="I930" s="6" t="s">
        <v>779</v>
      </c>
      <c r="J930" s="6" t="s">
        <v>5</v>
      </c>
      <c r="K930" s="7">
        <v>20.170000000000002</v>
      </c>
      <c r="L930" s="34">
        <f>IFERROR(VLOOKUP(SiscoTable[[#This Row],[Código]],Hoja2!A:B,2,0)*SiscoTable[[#This Row],[Provta(Uns)]],0)</f>
        <v>183.547</v>
      </c>
      <c r="M930" s="7">
        <v>0</v>
      </c>
      <c r="N930" s="7">
        <v>5</v>
      </c>
      <c r="O930" s="34">
        <f>IFERROR(VLOOKUP(SiscoTable[[#This Row],[Código]],Hoja2!A:B,2,0)*SiscoTable[[#This Row],[Stock_actual]],0)</f>
        <v>45.5</v>
      </c>
      <c r="P930" s="6" t="s">
        <v>29</v>
      </c>
      <c r="Q930" s="7">
        <v>22</v>
      </c>
      <c r="R930" s="7">
        <v>39.89</v>
      </c>
      <c r="S930" s="7" t="s">
        <v>11924</v>
      </c>
      <c r="BI930"/>
      <c r="BJ930"/>
    </row>
    <row r="931" spans="2:62" x14ac:dyDescent="0.4">
      <c r="B931" s="1">
        <v>11319</v>
      </c>
      <c r="C931" s="6" t="s">
        <v>25</v>
      </c>
      <c r="D931" s="6" t="s">
        <v>25</v>
      </c>
      <c r="E931" s="6" t="s">
        <v>469</v>
      </c>
      <c r="F931" s="6" t="s">
        <v>668</v>
      </c>
      <c r="G931" s="6" t="s">
        <v>865</v>
      </c>
      <c r="H931" s="6" t="s">
        <v>683</v>
      </c>
      <c r="I931" s="6" t="s">
        <v>871</v>
      </c>
      <c r="J931" s="6" t="s">
        <v>5</v>
      </c>
      <c r="K931" s="7">
        <v>49</v>
      </c>
      <c r="L931" s="34">
        <f>IFERROR(VLOOKUP(SiscoTable[[#This Row],[Código]],Hoja2!A:B,2,0)*SiscoTable[[#This Row],[Provta(Uns)]],0)</f>
        <v>695.8</v>
      </c>
      <c r="M931" s="7">
        <v>0</v>
      </c>
      <c r="N931" s="7">
        <v>67</v>
      </c>
      <c r="O931" s="34">
        <f>IFERROR(VLOOKUP(SiscoTable[[#This Row],[Código]],Hoja2!A:B,2,0)*SiscoTable[[#This Row],[Stock_actual]],0)</f>
        <v>951.4</v>
      </c>
      <c r="P931" s="6" t="s">
        <v>575</v>
      </c>
      <c r="Q931" s="7">
        <v>54</v>
      </c>
      <c r="R931" s="7">
        <v>0</v>
      </c>
      <c r="S931" s="7" t="s">
        <v>11924</v>
      </c>
      <c r="BI931"/>
      <c r="BJ931"/>
    </row>
    <row r="932" spans="2:62" x14ac:dyDescent="0.4">
      <c r="B932" s="1">
        <v>11320</v>
      </c>
      <c r="C932" s="6" t="s">
        <v>25</v>
      </c>
      <c r="D932" s="6" t="s">
        <v>25</v>
      </c>
      <c r="E932" s="6" t="s">
        <v>469</v>
      </c>
      <c r="F932" s="6" t="s">
        <v>668</v>
      </c>
      <c r="G932" s="6" t="s">
        <v>724</v>
      </c>
      <c r="H932" s="6" t="s">
        <v>683</v>
      </c>
      <c r="I932" s="6" t="s">
        <v>727</v>
      </c>
      <c r="J932" s="6" t="s">
        <v>5</v>
      </c>
      <c r="K932" s="7">
        <v>26.67</v>
      </c>
      <c r="L932" s="34">
        <f>IFERROR(VLOOKUP(SiscoTable[[#This Row],[Código]],Hoja2!A:B,2,0)*SiscoTable[[#This Row],[Provta(Uns)]],0)</f>
        <v>277.36800000000005</v>
      </c>
      <c r="M932" s="7">
        <v>0</v>
      </c>
      <c r="N932" s="7">
        <v>20</v>
      </c>
      <c r="O932" s="34">
        <f>IFERROR(VLOOKUP(SiscoTable[[#This Row],[Código]],Hoja2!A:B,2,0)*SiscoTable[[#This Row],[Stock_actual]],0)</f>
        <v>208</v>
      </c>
      <c r="P932" s="6" t="s">
        <v>144</v>
      </c>
      <c r="Q932" s="7">
        <v>29</v>
      </c>
      <c r="R932" s="7">
        <v>52.980000000000004</v>
      </c>
      <c r="S932" s="7" t="s">
        <v>11924</v>
      </c>
      <c r="BI932"/>
      <c r="BJ932"/>
    </row>
    <row r="933" spans="2:62" x14ac:dyDescent="0.4">
      <c r="B933" s="1">
        <v>11321</v>
      </c>
      <c r="C933" s="6" t="s">
        <v>25</v>
      </c>
      <c r="D933" s="6" t="s">
        <v>30</v>
      </c>
      <c r="E933" s="6" t="s">
        <v>469</v>
      </c>
      <c r="F933" s="6" t="s">
        <v>668</v>
      </c>
      <c r="G933" s="6" t="s">
        <v>724</v>
      </c>
      <c r="H933" s="6" t="s">
        <v>683</v>
      </c>
      <c r="I933" s="6" t="s">
        <v>728</v>
      </c>
      <c r="J933" s="6" t="s">
        <v>5</v>
      </c>
      <c r="K933" s="7">
        <v>4.83</v>
      </c>
      <c r="L933" s="34">
        <f>IFERROR(VLOOKUP(SiscoTable[[#This Row],[Código]],Hoja2!A:B,2,0)*SiscoTable[[#This Row],[Provta(Uns)]],0)</f>
        <v>128.47800000000001</v>
      </c>
      <c r="M933" s="7">
        <v>0</v>
      </c>
      <c r="N933" s="7">
        <v>1</v>
      </c>
      <c r="O933" s="34">
        <f>IFERROR(VLOOKUP(SiscoTable[[#This Row],[Código]],Hoja2!A:B,2,0)*SiscoTable[[#This Row],[Stock_actual]],0)</f>
        <v>26.6</v>
      </c>
      <c r="P933" s="6" t="s">
        <v>27</v>
      </c>
      <c r="Q933" s="7">
        <v>5</v>
      </c>
      <c r="R933" s="7">
        <v>9.56</v>
      </c>
      <c r="S933" s="7" t="s">
        <v>11924</v>
      </c>
      <c r="BI933"/>
      <c r="BJ933"/>
    </row>
    <row r="934" spans="2:62" x14ac:dyDescent="0.4">
      <c r="B934" s="1">
        <v>11322</v>
      </c>
      <c r="C934" s="6" t="s">
        <v>25</v>
      </c>
      <c r="D934" s="6" t="s">
        <v>30</v>
      </c>
      <c r="E934" s="6" t="s">
        <v>469</v>
      </c>
      <c r="F934" s="6" t="s">
        <v>668</v>
      </c>
      <c r="G934" s="6" t="s">
        <v>850</v>
      </c>
      <c r="H934" s="6" t="s">
        <v>683</v>
      </c>
      <c r="I934" s="6" t="s">
        <v>853</v>
      </c>
      <c r="J934" s="6" t="s">
        <v>5</v>
      </c>
      <c r="K934" s="7">
        <v>26.17</v>
      </c>
      <c r="L934" s="34">
        <f>IFERROR(VLOOKUP(SiscoTable[[#This Row],[Código]],Hoja2!A:B,2,0)*SiscoTable[[#This Row],[Provta(Uns)]],0)</f>
        <v>225.06200000000001</v>
      </c>
      <c r="M934" s="7">
        <v>0</v>
      </c>
      <c r="N934" s="7">
        <v>8</v>
      </c>
      <c r="O934" s="34">
        <f>IFERROR(VLOOKUP(SiscoTable[[#This Row],[Código]],Hoja2!A:B,2,0)*SiscoTable[[#This Row],[Stock_actual]],0)</f>
        <v>68.8</v>
      </c>
      <c r="P934" s="6" t="s">
        <v>117</v>
      </c>
      <c r="Q934" s="7">
        <v>29</v>
      </c>
      <c r="R934" s="7">
        <v>52.03</v>
      </c>
      <c r="S934" s="7" t="s">
        <v>11924</v>
      </c>
      <c r="BI934"/>
      <c r="BJ934"/>
    </row>
    <row r="935" spans="2:62" x14ac:dyDescent="0.4">
      <c r="B935" s="1">
        <v>11323</v>
      </c>
      <c r="C935" s="6" t="s">
        <v>30</v>
      </c>
      <c r="D935" s="6" t="s">
        <v>30</v>
      </c>
      <c r="E935" s="6" t="s">
        <v>469</v>
      </c>
      <c r="F935" s="6" t="s">
        <v>668</v>
      </c>
      <c r="G935" s="6" t="s">
        <v>865</v>
      </c>
      <c r="H935" s="6" t="s">
        <v>683</v>
      </c>
      <c r="I935" s="6" t="s">
        <v>902</v>
      </c>
      <c r="J935" s="6" t="s">
        <v>5</v>
      </c>
      <c r="K935" s="7">
        <v>7.33</v>
      </c>
      <c r="L935" s="34">
        <f>IFERROR(VLOOKUP(SiscoTable[[#This Row],[Código]],Hoja2!A:B,2,0)*SiscoTable[[#This Row],[Provta(Uns)]],0)</f>
        <v>108.48400000000001</v>
      </c>
      <c r="M935" s="7">
        <v>0</v>
      </c>
      <c r="N935" s="7">
        <v>9</v>
      </c>
      <c r="O935" s="34">
        <f>IFERROR(VLOOKUP(SiscoTable[[#This Row],[Código]],Hoja2!A:B,2,0)*SiscoTable[[#This Row],[Stock_actual]],0)</f>
        <v>133.20000000000002</v>
      </c>
      <c r="P935" s="6" t="s">
        <v>516</v>
      </c>
      <c r="Q935" s="7">
        <v>8</v>
      </c>
      <c r="R935" s="7">
        <v>0</v>
      </c>
      <c r="S935" s="7" t="s">
        <v>11924</v>
      </c>
      <c r="BI935"/>
      <c r="BJ935"/>
    </row>
    <row r="936" spans="2:62" x14ac:dyDescent="0.4">
      <c r="B936" s="1">
        <v>11324</v>
      </c>
      <c r="C936" s="6" t="s">
        <v>30</v>
      </c>
      <c r="D936" s="6" t="s">
        <v>30</v>
      </c>
      <c r="E936" s="6" t="s">
        <v>469</v>
      </c>
      <c r="F936" s="6" t="s">
        <v>668</v>
      </c>
      <c r="G936" s="6" t="s">
        <v>724</v>
      </c>
      <c r="H936" s="6" t="s">
        <v>683</v>
      </c>
      <c r="I936" s="6" t="s">
        <v>736</v>
      </c>
      <c r="J936" s="6" t="s">
        <v>5</v>
      </c>
      <c r="K936" s="7">
        <v>5.33</v>
      </c>
      <c r="L936" s="34">
        <f>IFERROR(VLOOKUP(SiscoTable[[#This Row],[Código]],Hoja2!A:B,2,0)*SiscoTable[[#This Row],[Provta(Uns)]],0)</f>
        <v>92.209000000000003</v>
      </c>
      <c r="M936" s="7">
        <v>0</v>
      </c>
      <c r="N936" s="7">
        <v>13</v>
      </c>
      <c r="O936" s="34">
        <f>IFERROR(VLOOKUP(SiscoTable[[#This Row],[Código]],Hoja2!A:B,2,0)*SiscoTable[[#This Row],[Stock_actual]],0)</f>
        <v>224.9</v>
      </c>
      <c r="P936" s="6" t="s">
        <v>600</v>
      </c>
      <c r="Q936" s="7">
        <v>6</v>
      </c>
      <c r="R936" s="7">
        <v>0</v>
      </c>
      <c r="S936" s="7" t="s">
        <v>11924</v>
      </c>
      <c r="BI936"/>
      <c r="BJ936"/>
    </row>
    <row r="937" spans="2:62" x14ac:dyDescent="0.4">
      <c r="B937" s="1">
        <v>11326</v>
      </c>
      <c r="C937" s="6" t="s">
        <v>25</v>
      </c>
      <c r="D937" s="6" t="s">
        <v>25</v>
      </c>
      <c r="E937" s="6" t="s">
        <v>469</v>
      </c>
      <c r="F937" s="6" t="s">
        <v>668</v>
      </c>
      <c r="G937" s="6" t="s">
        <v>724</v>
      </c>
      <c r="H937" s="6" t="s">
        <v>683</v>
      </c>
      <c r="I937" s="6" t="s">
        <v>729</v>
      </c>
      <c r="J937" s="6" t="s">
        <v>5</v>
      </c>
      <c r="K937" s="7">
        <v>29</v>
      </c>
      <c r="L937" s="34">
        <f>IFERROR(VLOOKUP(SiscoTable[[#This Row],[Código]],Hoja2!A:B,2,0)*SiscoTable[[#This Row],[Provta(Uns)]],0)</f>
        <v>275.5</v>
      </c>
      <c r="M937" s="7">
        <v>0</v>
      </c>
      <c r="N937" s="7">
        <v>12</v>
      </c>
      <c r="O937" s="34">
        <f>IFERROR(VLOOKUP(SiscoTable[[#This Row],[Código]],Hoja2!A:B,2,0)*SiscoTable[[#This Row],[Stock_actual]],0)</f>
        <v>114</v>
      </c>
      <c r="P937" s="6" t="s">
        <v>181</v>
      </c>
      <c r="Q937" s="7">
        <v>32</v>
      </c>
      <c r="R937" s="7">
        <v>57.84</v>
      </c>
      <c r="S937" s="7" t="s">
        <v>11924</v>
      </c>
      <c r="BI937"/>
      <c r="BJ937"/>
    </row>
    <row r="938" spans="2:62" x14ac:dyDescent="0.4">
      <c r="B938" s="1">
        <v>11327</v>
      </c>
      <c r="C938" s="6" t="s">
        <v>30</v>
      </c>
      <c r="D938" s="6" t="s">
        <v>30</v>
      </c>
      <c r="E938" s="6" t="s">
        <v>469</v>
      </c>
      <c r="F938" s="6" t="s">
        <v>668</v>
      </c>
      <c r="G938" s="6" t="s">
        <v>865</v>
      </c>
      <c r="H938" s="6" t="s">
        <v>683</v>
      </c>
      <c r="I938" s="6" t="s">
        <v>903</v>
      </c>
      <c r="J938" s="6" t="s">
        <v>5</v>
      </c>
      <c r="K938" s="7">
        <v>7.83</v>
      </c>
      <c r="L938" s="34">
        <f>IFERROR(VLOOKUP(SiscoTable[[#This Row],[Código]],Hoja2!A:B,2,0)*SiscoTable[[#This Row],[Provta(Uns)]],0)</f>
        <v>77.51700000000001</v>
      </c>
      <c r="M938" s="7">
        <v>0</v>
      </c>
      <c r="N938" s="7">
        <v>26</v>
      </c>
      <c r="O938" s="34">
        <f>IFERROR(VLOOKUP(SiscoTable[[#This Row],[Código]],Hoja2!A:B,2,0)*SiscoTable[[#This Row],[Stock_actual]],0)</f>
        <v>257.40000000000003</v>
      </c>
      <c r="P938" s="6" t="s">
        <v>904</v>
      </c>
      <c r="Q938" s="7">
        <v>9</v>
      </c>
      <c r="R938" s="7">
        <v>0</v>
      </c>
      <c r="S938" s="7" t="s">
        <v>11924</v>
      </c>
      <c r="BI938"/>
      <c r="BJ938"/>
    </row>
    <row r="939" spans="2:62" x14ac:dyDescent="0.4">
      <c r="B939" s="1">
        <v>11328</v>
      </c>
      <c r="C939" s="6" t="s">
        <v>25</v>
      </c>
      <c r="D939" s="6" t="s">
        <v>30</v>
      </c>
      <c r="E939" s="6" t="s">
        <v>469</v>
      </c>
      <c r="F939" s="6" t="s">
        <v>668</v>
      </c>
      <c r="G939" s="6" t="s">
        <v>677</v>
      </c>
      <c r="H939" s="6" t="s">
        <v>683</v>
      </c>
      <c r="I939" s="6" t="s">
        <v>685</v>
      </c>
      <c r="J939" s="6" t="s">
        <v>5</v>
      </c>
      <c r="K939" s="7">
        <v>17.5</v>
      </c>
      <c r="L939" s="34">
        <f>IFERROR(VLOOKUP(SiscoTable[[#This Row],[Código]],Hoja2!A:B,2,0)*SiscoTable[[#This Row],[Provta(Uns)]],0)</f>
        <v>313.25</v>
      </c>
      <c r="M939" s="7">
        <v>0</v>
      </c>
      <c r="N939" s="7">
        <v>13</v>
      </c>
      <c r="O939" s="34">
        <f>IFERROR(VLOOKUP(SiscoTable[[#This Row],[Código]],Hoja2!A:B,2,0)*SiscoTable[[#This Row],[Stock_actual]],0)</f>
        <v>232.7</v>
      </c>
      <c r="P939" s="6" t="s">
        <v>144</v>
      </c>
      <c r="Q939" s="7">
        <v>19</v>
      </c>
      <c r="R939" s="7">
        <v>34.559999999999995</v>
      </c>
      <c r="S939" s="7" t="s">
        <v>11924</v>
      </c>
      <c r="BI939"/>
      <c r="BJ939"/>
    </row>
    <row r="940" spans="2:62" x14ac:dyDescent="0.4">
      <c r="B940" s="1">
        <v>11329</v>
      </c>
      <c r="C940" s="6" t="s">
        <v>30</v>
      </c>
      <c r="D940" s="6" t="s">
        <v>30</v>
      </c>
      <c r="E940" s="6" t="s">
        <v>469</v>
      </c>
      <c r="F940" s="6" t="s">
        <v>668</v>
      </c>
      <c r="G940" s="6" t="s">
        <v>778</v>
      </c>
      <c r="H940" s="6" t="s">
        <v>683</v>
      </c>
      <c r="I940" s="6" t="s">
        <v>783</v>
      </c>
      <c r="J940" s="6" t="s">
        <v>5</v>
      </c>
      <c r="K940" s="7">
        <v>14.17</v>
      </c>
      <c r="L940" s="34">
        <f>IFERROR(VLOOKUP(SiscoTable[[#This Row],[Código]],Hoja2!A:B,2,0)*SiscoTable[[#This Row],[Provta(Uns)]],0)</f>
        <v>140.28300000000002</v>
      </c>
      <c r="M940" s="7">
        <v>0</v>
      </c>
      <c r="N940" s="7">
        <v>0</v>
      </c>
      <c r="O940" s="34">
        <f>IFERROR(VLOOKUP(SiscoTable[[#This Row],[Código]],Hoja2!A:B,2,0)*SiscoTable[[#This Row],[Stock_actual]],0)</f>
        <v>0</v>
      </c>
      <c r="P940" s="6" t="s">
        <v>7</v>
      </c>
      <c r="Q940" s="7">
        <v>16</v>
      </c>
      <c r="R940" s="7">
        <v>28.2</v>
      </c>
      <c r="S940" s="7" t="s">
        <v>11924</v>
      </c>
      <c r="BI940"/>
      <c r="BJ940"/>
    </row>
    <row r="941" spans="2:62" x14ac:dyDescent="0.4">
      <c r="B941" s="1">
        <v>11334</v>
      </c>
      <c r="C941" s="6" t="s">
        <v>30</v>
      </c>
      <c r="D941" s="6" t="s">
        <v>8</v>
      </c>
      <c r="E941" s="6" t="s">
        <v>197</v>
      </c>
      <c r="F941" s="6" t="s">
        <v>307</v>
      </c>
      <c r="G941" s="6" t="s">
        <v>349</v>
      </c>
      <c r="H941" s="6" t="s">
        <v>332</v>
      </c>
      <c r="I941" s="6" t="s">
        <v>355</v>
      </c>
      <c r="J941" s="6" t="s">
        <v>5</v>
      </c>
      <c r="K941" s="7">
        <v>0</v>
      </c>
      <c r="L941" s="34">
        <f>IFERROR(VLOOKUP(SiscoTable[[#This Row],[Código]],Hoja2!A:B,2,0)*SiscoTable[[#This Row],[Provta(Uns)]],0)</f>
        <v>0</v>
      </c>
      <c r="M941" s="7">
        <v>0</v>
      </c>
      <c r="N941" s="7">
        <v>0</v>
      </c>
      <c r="O941" s="34">
        <f>IFERROR(VLOOKUP(SiscoTable[[#This Row],[Código]],Hoja2!A:B,2,0)*SiscoTable[[#This Row],[Stock_actual]],0)</f>
        <v>0</v>
      </c>
      <c r="P941" s="6" t="s">
        <v>7</v>
      </c>
      <c r="Q941" s="7">
        <v>0</v>
      </c>
      <c r="R941" s="7">
        <v>0</v>
      </c>
      <c r="S941" s="7" t="s">
        <v>11924</v>
      </c>
      <c r="BI941"/>
      <c r="BJ941"/>
    </row>
    <row r="942" spans="2:62" x14ac:dyDescent="0.4">
      <c r="B942" s="1">
        <v>11336</v>
      </c>
      <c r="C942" s="6" t="s">
        <v>30</v>
      </c>
      <c r="D942" s="6" t="s">
        <v>8</v>
      </c>
      <c r="E942" s="6" t="s">
        <v>197</v>
      </c>
      <c r="F942" s="6" t="s">
        <v>307</v>
      </c>
      <c r="G942" s="6" t="s">
        <v>349</v>
      </c>
      <c r="H942" s="6" t="s">
        <v>332</v>
      </c>
      <c r="I942" s="6" t="s">
        <v>356</v>
      </c>
      <c r="J942" s="6" t="s">
        <v>5</v>
      </c>
      <c r="K942" s="7">
        <v>0</v>
      </c>
      <c r="L942" s="34">
        <f>IFERROR(VLOOKUP(SiscoTable[[#This Row],[Código]],Hoja2!A:B,2,0)*SiscoTable[[#This Row],[Provta(Uns)]],0)</f>
        <v>0</v>
      </c>
      <c r="M942" s="7">
        <v>0</v>
      </c>
      <c r="N942" s="7">
        <v>11</v>
      </c>
      <c r="O942" s="34">
        <f>IFERROR(VLOOKUP(SiscoTable[[#This Row],[Código]],Hoja2!A:B,2,0)*SiscoTable[[#This Row],[Stock_actual]],0)</f>
        <v>242</v>
      </c>
      <c r="P942" s="6" t="s">
        <v>134</v>
      </c>
      <c r="Q942" s="7">
        <v>0</v>
      </c>
      <c r="R942" s="7">
        <v>0</v>
      </c>
      <c r="S942" s="7" t="s">
        <v>11924</v>
      </c>
      <c r="BI942"/>
      <c r="BJ942"/>
    </row>
    <row r="943" spans="2:62" x14ac:dyDescent="0.4">
      <c r="B943" s="1">
        <v>11341</v>
      </c>
      <c r="C943" s="6" t="s">
        <v>8</v>
      </c>
      <c r="D943" s="6" t="s">
        <v>8</v>
      </c>
      <c r="E943" s="6" t="s">
        <v>197</v>
      </c>
      <c r="F943" s="6" t="s">
        <v>307</v>
      </c>
      <c r="G943" s="6" t="s">
        <v>349</v>
      </c>
      <c r="H943" s="6" t="s">
        <v>358</v>
      </c>
      <c r="I943" s="6" t="s">
        <v>363</v>
      </c>
      <c r="J943" s="6" t="s">
        <v>5</v>
      </c>
      <c r="K943" s="7">
        <v>0</v>
      </c>
      <c r="L943" s="34">
        <f>IFERROR(VLOOKUP(SiscoTable[[#This Row],[Código]],Hoja2!A:B,2,0)*SiscoTable[[#This Row],[Provta(Uns)]],0)</f>
        <v>0</v>
      </c>
      <c r="M943" s="7">
        <v>0</v>
      </c>
      <c r="N943" s="7">
        <v>0</v>
      </c>
      <c r="O943" s="34">
        <f>IFERROR(VLOOKUP(SiscoTable[[#This Row],[Código]],Hoja2!A:B,2,0)*SiscoTable[[#This Row],[Stock_actual]],0)</f>
        <v>0</v>
      </c>
      <c r="P943" s="6" t="s">
        <v>7</v>
      </c>
      <c r="Q943" s="7">
        <v>0</v>
      </c>
      <c r="R943" s="7">
        <v>0</v>
      </c>
      <c r="S943" s="7" t="s">
        <v>11924</v>
      </c>
      <c r="BI943"/>
      <c r="BJ943"/>
    </row>
    <row r="944" spans="2:62" x14ac:dyDescent="0.4">
      <c r="B944" s="1">
        <v>11343</v>
      </c>
      <c r="C944" s="6" t="s">
        <v>8</v>
      </c>
      <c r="D944" s="6" t="s">
        <v>8</v>
      </c>
      <c r="E944" s="6" t="s">
        <v>197</v>
      </c>
      <c r="F944" s="6" t="s">
        <v>307</v>
      </c>
      <c r="G944" s="6" t="s">
        <v>349</v>
      </c>
      <c r="H944" s="6" t="s">
        <v>358</v>
      </c>
      <c r="I944" s="6" t="s">
        <v>365</v>
      </c>
      <c r="J944" s="6" t="s">
        <v>5</v>
      </c>
      <c r="K944" s="7">
        <v>0</v>
      </c>
      <c r="L944" s="34">
        <f>IFERROR(VLOOKUP(SiscoTable[[#This Row],[Código]],Hoja2!A:B,2,0)*SiscoTable[[#This Row],[Provta(Uns)]],0)</f>
        <v>0</v>
      </c>
      <c r="M944" s="7">
        <v>0</v>
      </c>
      <c r="N944" s="7">
        <v>0</v>
      </c>
      <c r="O944" s="34">
        <f>IFERROR(VLOOKUP(SiscoTable[[#This Row],[Código]],Hoja2!A:B,2,0)*SiscoTable[[#This Row],[Stock_actual]],0)</f>
        <v>0</v>
      </c>
      <c r="P944" s="6" t="s">
        <v>7</v>
      </c>
      <c r="Q944" s="7">
        <v>0</v>
      </c>
      <c r="R944" s="7">
        <v>0</v>
      </c>
      <c r="S944" s="7" t="s">
        <v>11924</v>
      </c>
      <c r="BI944"/>
      <c r="BJ944"/>
    </row>
    <row r="945" spans="2:62" x14ac:dyDescent="0.4">
      <c r="B945" s="1">
        <v>11344</v>
      </c>
      <c r="C945" s="6" t="s">
        <v>8</v>
      </c>
      <c r="D945" s="6" t="s">
        <v>8</v>
      </c>
      <c r="E945" s="6" t="s">
        <v>197</v>
      </c>
      <c r="F945" s="6" t="s">
        <v>307</v>
      </c>
      <c r="G945" s="6" t="s">
        <v>349</v>
      </c>
      <c r="H945" s="6" t="s">
        <v>358</v>
      </c>
      <c r="I945" s="6" t="s">
        <v>366</v>
      </c>
      <c r="J945" s="6" t="s">
        <v>5</v>
      </c>
      <c r="K945" s="7">
        <v>0</v>
      </c>
      <c r="L945" s="34">
        <f>IFERROR(VLOOKUP(SiscoTable[[#This Row],[Código]],Hoja2!A:B,2,0)*SiscoTable[[#This Row],[Provta(Uns)]],0)</f>
        <v>0</v>
      </c>
      <c r="M945" s="7">
        <v>0</v>
      </c>
      <c r="N945" s="7">
        <v>0</v>
      </c>
      <c r="O945" s="34">
        <f>IFERROR(VLOOKUP(SiscoTable[[#This Row],[Código]],Hoja2!A:B,2,0)*SiscoTable[[#This Row],[Stock_actual]],0)</f>
        <v>0</v>
      </c>
      <c r="P945" s="6" t="s">
        <v>7</v>
      </c>
      <c r="Q945" s="7">
        <v>0</v>
      </c>
      <c r="R945" s="7">
        <v>0</v>
      </c>
      <c r="S945" s="7" t="s">
        <v>11924</v>
      </c>
      <c r="BI945"/>
      <c r="BJ945"/>
    </row>
    <row r="946" spans="2:62" x14ac:dyDescent="0.4">
      <c r="B946" s="1">
        <v>11345</v>
      </c>
      <c r="C946" s="6" t="s">
        <v>30</v>
      </c>
      <c r="D946" s="6" t="s">
        <v>8</v>
      </c>
      <c r="E946" s="6" t="s">
        <v>197</v>
      </c>
      <c r="F946" s="6" t="s">
        <v>307</v>
      </c>
      <c r="G946" s="6" t="s">
        <v>349</v>
      </c>
      <c r="H946" s="6" t="s">
        <v>358</v>
      </c>
      <c r="I946" s="6" t="s">
        <v>357</v>
      </c>
      <c r="J946" s="6" t="s">
        <v>5</v>
      </c>
      <c r="K946" s="7">
        <v>0</v>
      </c>
      <c r="L946" s="34">
        <f>IFERROR(VLOOKUP(SiscoTable[[#This Row],[Código]],Hoja2!A:B,2,0)*SiscoTable[[#This Row],[Provta(Uns)]],0)</f>
        <v>0</v>
      </c>
      <c r="M946" s="7">
        <v>0</v>
      </c>
      <c r="N946" s="7">
        <v>0</v>
      </c>
      <c r="O946" s="34">
        <f>IFERROR(VLOOKUP(SiscoTable[[#This Row],[Código]],Hoja2!A:B,2,0)*SiscoTable[[#This Row],[Stock_actual]],0)</f>
        <v>0</v>
      </c>
      <c r="P946" s="6" t="s">
        <v>7</v>
      </c>
      <c r="Q946" s="7">
        <v>0</v>
      </c>
      <c r="R946" s="7">
        <v>0</v>
      </c>
      <c r="S946" s="7" t="s">
        <v>11924</v>
      </c>
      <c r="BI946"/>
      <c r="BJ946"/>
    </row>
    <row r="947" spans="2:62" x14ac:dyDescent="0.4">
      <c r="B947" s="1">
        <v>11346</v>
      </c>
      <c r="C947" s="6" t="s">
        <v>8</v>
      </c>
      <c r="D947" s="6" t="s">
        <v>8</v>
      </c>
      <c r="E947" s="6" t="s">
        <v>197</v>
      </c>
      <c r="F947" s="6" t="s">
        <v>307</v>
      </c>
      <c r="G947" s="6" t="s">
        <v>349</v>
      </c>
      <c r="H947" s="6" t="s">
        <v>358</v>
      </c>
      <c r="I947" s="6" t="s">
        <v>367</v>
      </c>
      <c r="J947" s="6" t="s">
        <v>5</v>
      </c>
      <c r="K947" s="7">
        <v>0</v>
      </c>
      <c r="L947" s="34">
        <f>IFERROR(VLOOKUP(SiscoTable[[#This Row],[Código]],Hoja2!A:B,2,0)*SiscoTable[[#This Row],[Provta(Uns)]],0)</f>
        <v>0</v>
      </c>
      <c r="M947" s="7">
        <v>0</v>
      </c>
      <c r="N947" s="7">
        <v>0</v>
      </c>
      <c r="O947" s="34">
        <f>IFERROR(VLOOKUP(SiscoTable[[#This Row],[Código]],Hoja2!A:B,2,0)*SiscoTable[[#This Row],[Stock_actual]],0)</f>
        <v>0</v>
      </c>
      <c r="P947" s="6" t="s">
        <v>7</v>
      </c>
      <c r="Q947" s="7">
        <v>0</v>
      </c>
      <c r="R947" s="7">
        <v>0</v>
      </c>
      <c r="S947" s="7" t="s">
        <v>11924</v>
      </c>
      <c r="BI947"/>
      <c r="BJ947"/>
    </row>
    <row r="948" spans="2:62" x14ac:dyDescent="0.4">
      <c r="B948" s="1">
        <v>11370</v>
      </c>
      <c r="C948" s="6" t="s">
        <v>8</v>
      </c>
      <c r="D948" s="6" t="s">
        <v>8</v>
      </c>
      <c r="E948" s="6" t="s">
        <v>469</v>
      </c>
      <c r="F948" s="6" t="s">
        <v>1050</v>
      </c>
      <c r="G948" s="6" t="s">
        <v>1128</v>
      </c>
      <c r="H948" s="6" t="s">
        <v>1204</v>
      </c>
      <c r="I948" s="6" t="s">
        <v>1203</v>
      </c>
      <c r="J948" s="6" t="s">
        <v>5</v>
      </c>
      <c r="K948" s="7">
        <v>0</v>
      </c>
      <c r="L948" s="7">
        <f>IFERROR(VLOOKUP(SiscoTable[[#This Row],[Código]],Hoja2!A:B,2,0)*SiscoTable[[#This Row],[Provta(Uns)]],0)</f>
        <v>0</v>
      </c>
      <c r="M948" s="7">
        <v>0</v>
      </c>
      <c r="N948" s="7">
        <v>0</v>
      </c>
      <c r="O948" s="7">
        <f>IFERROR(VLOOKUP(SiscoTable[[#This Row],[Código]],Hoja2!A:B,2,0)*SiscoTable[[#This Row],[Stock_actual]],0)</f>
        <v>0</v>
      </c>
      <c r="P948" s="6" t="s">
        <v>7</v>
      </c>
      <c r="Q948" s="7">
        <v>0</v>
      </c>
      <c r="R948" s="7">
        <v>0</v>
      </c>
      <c r="S948" s="7" t="s">
        <v>11927</v>
      </c>
      <c r="BI948"/>
      <c r="BJ948"/>
    </row>
    <row r="949" spans="2:62" x14ac:dyDescent="0.4">
      <c r="B949" s="1">
        <v>11371</v>
      </c>
      <c r="C949" s="6" t="s">
        <v>8</v>
      </c>
      <c r="D949" s="6" t="s">
        <v>8</v>
      </c>
      <c r="E949" s="6" t="s">
        <v>469</v>
      </c>
      <c r="F949" s="6" t="s">
        <v>1050</v>
      </c>
      <c r="G949" s="6" t="s">
        <v>1128</v>
      </c>
      <c r="H949" s="6" t="s">
        <v>1204</v>
      </c>
      <c r="I949" s="6" t="s">
        <v>1205</v>
      </c>
      <c r="J949" s="6" t="s">
        <v>5</v>
      </c>
      <c r="K949" s="7">
        <v>0</v>
      </c>
      <c r="L949" s="7">
        <f>IFERROR(VLOOKUP(SiscoTable[[#This Row],[Código]],Hoja2!A:B,2,0)*SiscoTable[[#This Row],[Provta(Uns)]],0)</f>
        <v>0</v>
      </c>
      <c r="M949" s="7">
        <v>0</v>
      </c>
      <c r="N949" s="7">
        <v>0</v>
      </c>
      <c r="O949" s="7">
        <f>IFERROR(VLOOKUP(SiscoTable[[#This Row],[Código]],Hoja2!A:B,2,0)*SiscoTable[[#This Row],[Stock_actual]],0)</f>
        <v>0</v>
      </c>
      <c r="P949" s="6" t="s">
        <v>7</v>
      </c>
      <c r="Q949" s="7">
        <v>0</v>
      </c>
      <c r="R949" s="7">
        <v>0</v>
      </c>
      <c r="S949" s="7" t="s">
        <v>11927</v>
      </c>
      <c r="BI949"/>
      <c r="BJ949"/>
    </row>
    <row r="950" spans="2:62" x14ac:dyDescent="0.4">
      <c r="B950" s="1">
        <v>11372</v>
      </c>
      <c r="C950" s="6" t="s">
        <v>8</v>
      </c>
      <c r="D950" s="6" t="s">
        <v>8</v>
      </c>
      <c r="E950" s="6" t="s">
        <v>469</v>
      </c>
      <c r="F950" s="6" t="s">
        <v>1050</v>
      </c>
      <c r="G950" s="6" t="s">
        <v>1128</v>
      </c>
      <c r="H950" s="6" t="s">
        <v>1204</v>
      </c>
      <c r="I950" s="6" t="s">
        <v>1206</v>
      </c>
      <c r="J950" s="6" t="s">
        <v>5</v>
      </c>
      <c r="K950" s="7">
        <v>0</v>
      </c>
      <c r="L950" s="7">
        <f>IFERROR(VLOOKUP(SiscoTable[[#This Row],[Código]],Hoja2!A:B,2,0)*SiscoTable[[#This Row],[Provta(Uns)]],0)</f>
        <v>0</v>
      </c>
      <c r="M950" s="7">
        <v>0</v>
      </c>
      <c r="N950" s="7">
        <v>0</v>
      </c>
      <c r="O950" s="7">
        <f>IFERROR(VLOOKUP(SiscoTable[[#This Row],[Código]],Hoja2!A:B,2,0)*SiscoTable[[#This Row],[Stock_actual]],0)</f>
        <v>0</v>
      </c>
      <c r="P950" s="6" t="s">
        <v>7</v>
      </c>
      <c r="Q950" s="7">
        <v>0</v>
      </c>
      <c r="R950" s="7">
        <v>0</v>
      </c>
      <c r="S950" s="7" t="s">
        <v>11927</v>
      </c>
      <c r="BI950"/>
      <c r="BJ950"/>
    </row>
    <row r="951" spans="2:62" x14ac:dyDescent="0.4">
      <c r="B951" s="1">
        <v>11374</v>
      </c>
      <c r="C951" s="6" t="s">
        <v>8</v>
      </c>
      <c r="D951" s="6" t="s">
        <v>8</v>
      </c>
      <c r="E951" s="6" t="s">
        <v>469</v>
      </c>
      <c r="F951" s="6" t="s">
        <v>1050</v>
      </c>
      <c r="G951" s="6" t="s">
        <v>1128</v>
      </c>
      <c r="H951" s="6" t="s">
        <v>1208</v>
      </c>
      <c r="I951" s="6" t="s">
        <v>1209</v>
      </c>
      <c r="J951" s="6" t="s">
        <v>496</v>
      </c>
      <c r="K951" s="7">
        <v>0</v>
      </c>
      <c r="L951" s="7">
        <f>IFERROR(VLOOKUP(SiscoTable[[#This Row],[Código]],Hoja2!A:B,2,0)*SiscoTable[[#This Row],[Provta(Uns)]],0)</f>
        <v>0</v>
      </c>
      <c r="M951" s="7">
        <v>0</v>
      </c>
      <c r="N951" s="7">
        <v>0</v>
      </c>
      <c r="O951" s="7">
        <f>IFERROR(VLOOKUP(SiscoTable[[#This Row],[Código]],Hoja2!A:B,2,0)*SiscoTable[[#This Row],[Stock_actual]],0)</f>
        <v>0</v>
      </c>
      <c r="P951" s="6" t="s">
        <v>7</v>
      </c>
      <c r="Q951" s="7">
        <v>0</v>
      </c>
      <c r="R951" s="7">
        <v>0</v>
      </c>
      <c r="S951" s="7" t="s">
        <v>11927</v>
      </c>
      <c r="BI951"/>
      <c r="BJ951"/>
    </row>
    <row r="952" spans="2:62" x14ac:dyDescent="0.4">
      <c r="B952" s="1">
        <v>11375</v>
      </c>
      <c r="C952" s="6" t="s">
        <v>8</v>
      </c>
      <c r="D952" s="6" t="s">
        <v>8</v>
      </c>
      <c r="E952" s="6" t="s">
        <v>469</v>
      </c>
      <c r="F952" s="6" t="s">
        <v>1050</v>
      </c>
      <c r="G952" s="6" t="s">
        <v>1128</v>
      </c>
      <c r="H952" s="6" t="s">
        <v>1208</v>
      </c>
      <c r="I952" s="6" t="s">
        <v>1210</v>
      </c>
      <c r="J952" s="6" t="s">
        <v>5</v>
      </c>
      <c r="K952" s="7">
        <v>0</v>
      </c>
      <c r="L952" s="7">
        <f>IFERROR(VLOOKUP(SiscoTable[[#This Row],[Código]],Hoja2!A:B,2,0)*SiscoTable[[#This Row],[Provta(Uns)]],0)</f>
        <v>0</v>
      </c>
      <c r="M952" s="7">
        <v>0</v>
      </c>
      <c r="N952" s="7">
        <v>0</v>
      </c>
      <c r="O952" s="7">
        <f>IFERROR(VLOOKUP(SiscoTable[[#This Row],[Código]],Hoja2!A:B,2,0)*SiscoTable[[#This Row],[Stock_actual]],0)</f>
        <v>0</v>
      </c>
      <c r="P952" s="6" t="s">
        <v>7</v>
      </c>
      <c r="Q952" s="7">
        <v>0</v>
      </c>
      <c r="R952" s="7">
        <v>0</v>
      </c>
      <c r="S952" s="7" t="s">
        <v>11927</v>
      </c>
      <c r="BI952"/>
      <c r="BJ952"/>
    </row>
    <row r="953" spans="2:62" x14ac:dyDescent="0.4">
      <c r="B953" s="1">
        <v>11376</v>
      </c>
      <c r="C953" s="6" t="s">
        <v>8</v>
      </c>
      <c r="D953" s="6" t="s">
        <v>8</v>
      </c>
      <c r="E953" s="6" t="s">
        <v>469</v>
      </c>
      <c r="F953" s="6" t="s">
        <v>1050</v>
      </c>
      <c r="G953" s="6" t="s">
        <v>1128</v>
      </c>
      <c r="H953" s="6" t="s">
        <v>1208</v>
      </c>
      <c r="I953" s="6" t="s">
        <v>1211</v>
      </c>
      <c r="J953" s="6" t="s">
        <v>5</v>
      </c>
      <c r="K953" s="7">
        <v>0</v>
      </c>
      <c r="L953" s="7">
        <f>IFERROR(VLOOKUP(SiscoTable[[#This Row],[Código]],Hoja2!A:B,2,0)*SiscoTable[[#This Row],[Provta(Uns)]],0)</f>
        <v>0</v>
      </c>
      <c r="M953" s="7">
        <v>0</v>
      </c>
      <c r="N953" s="7">
        <v>0</v>
      </c>
      <c r="O953" s="7">
        <f>IFERROR(VLOOKUP(SiscoTable[[#This Row],[Código]],Hoja2!A:B,2,0)*SiscoTable[[#This Row],[Stock_actual]],0)</f>
        <v>0</v>
      </c>
      <c r="P953" s="6" t="s">
        <v>7</v>
      </c>
      <c r="Q953" s="7">
        <v>0</v>
      </c>
      <c r="R953" s="7">
        <v>0</v>
      </c>
      <c r="S953" s="7" t="s">
        <v>11927</v>
      </c>
      <c r="BI953"/>
      <c r="BJ953"/>
    </row>
    <row r="954" spans="2:62" x14ac:dyDescent="0.4">
      <c r="B954" s="1">
        <v>11377</v>
      </c>
      <c r="C954" s="6" t="s">
        <v>8</v>
      </c>
      <c r="D954" s="6" t="s">
        <v>8</v>
      </c>
      <c r="E954" s="6" t="s">
        <v>469</v>
      </c>
      <c r="F954" s="6" t="s">
        <v>1050</v>
      </c>
      <c r="G954" s="6" t="s">
        <v>1128</v>
      </c>
      <c r="H954" s="6" t="s">
        <v>1213</v>
      </c>
      <c r="I954" s="6" t="s">
        <v>1212</v>
      </c>
      <c r="J954" s="6" t="s">
        <v>200</v>
      </c>
      <c r="K954" s="7">
        <v>0</v>
      </c>
      <c r="L954" s="7">
        <f>IFERROR(VLOOKUP(SiscoTable[[#This Row],[Código]],Hoja2!A:B,2,0)*SiscoTable[[#This Row],[Provta(Uns)]],0)</f>
        <v>0</v>
      </c>
      <c r="M954" s="7">
        <v>0</v>
      </c>
      <c r="N954" s="7">
        <v>0</v>
      </c>
      <c r="O954" s="7">
        <f>IFERROR(VLOOKUP(SiscoTable[[#This Row],[Código]],Hoja2!A:B,2,0)*SiscoTable[[#This Row],[Stock_actual]],0)</f>
        <v>0</v>
      </c>
      <c r="P954" s="6" t="s">
        <v>7</v>
      </c>
      <c r="Q954" s="7">
        <v>0</v>
      </c>
      <c r="R954" s="7">
        <v>0</v>
      </c>
      <c r="S954" s="7" t="s">
        <v>11927</v>
      </c>
      <c r="BI954"/>
      <c r="BJ954"/>
    </row>
    <row r="955" spans="2:62" x14ac:dyDescent="0.4">
      <c r="B955" s="1">
        <v>11384</v>
      </c>
      <c r="C955" s="6" t="s">
        <v>8</v>
      </c>
      <c r="D955" s="6" t="s">
        <v>8</v>
      </c>
      <c r="E955" s="6" t="s">
        <v>469</v>
      </c>
      <c r="F955" s="6" t="s">
        <v>1050</v>
      </c>
      <c r="G955" s="6" t="s">
        <v>1254</v>
      </c>
      <c r="H955" s="6" t="s">
        <v>1215</v>
      </c>
      <c r="I955" s="6" t="s">
        <v>1272</v>
      </c>
      <c r="J955" s="6" t="s">
        <v>5</v>
      </c>
      <c r="K955" s="7">
        <v>0</v>
      </c>
      <c r="L955" s="7">
        <f>IFERROR(VLOOKUP(SiscoTable[[#This Row],[Código]],Hoja2!A:B,2,0)*SiscoTable[[#This Row],[Provta(Uns)]],0)</f>
        <v>0</v>
      </c>
      <c r="M955" s="7">
        <v>0</v>
      </c>
      <c r="N955" s="7">
        <v>0</v>
      </c>
      <c r="O955" s="7">
        <f>IFERROR(VLOOKUP(SiscoTable[[#This Row],[Código]],Hoja2!A:B,2,0)*SiscoTable[[#This Row],[Stock_actual]],0)</f>
        <v>0</v>
      </c>
      <c r="P955" s="6" t="s">
        <v>7</v>
      </c>
      <c r="Q955" s="7">
        <v>0</v>
      </c>
      <c r="R955" s="7">
        <v>0</v>
      </c>
      <c r="S955" s="7" t="s">
        <v>11927</v>
      </c>
      <c r="BI955"/>
      <c r="BJ955"/>
    </row>
    <row r="956" spans="2:62" x14ac:dyDescent="0.4">
      <c r="B956" s="1">
        <v>11385</v>
      </c>
      <c r="C956" s="6" t="s">
        <v>8</v>
      </c>
      <c r="D956" s="6" t="s">
        <v>8</v>
      </c>
      <c r="E956" s="6" t="s">
        <v>469</v>
      </c>
      <c r="F956" s="6" t="s">
        <v>1050</v>
      </c>
      <c r="G956" s="6" t="s">
        <v>1254</v>
      </c>
      <c r="H956" s="6" t="s">
        <v>1215</v>
      </c>
      <c r="I956" s="6" t="s">
        <v>1273</v>
      </c>
      <c r="J956" s="6" t="s">
        <v>5</v>
      </c>
      <c r="K956" s="7">
        <v>0</v>
      </c>
      <c r="L956" s="7">
        <f>IFERROR(VLOOKUP(SiscoTable[[#This Row],[Código]],Hoja2!A:B,2,0)*SiscoTable[[#This Row],[Provta(Uns)]],0)</f>
        <v>0</v>
      </c>
      <c r="M956" s="7">
        <v>0</v>
      </c>
      <c r="N956" s="7">
        <v>0</v>
      </c>
      <c r="O956" s="7">
        <f>IFERROR(VLOOKUP(SiscoTable[[#This Row],[Código]],Hoja2!A:B,2,0)*SiscoTable[[#This Row],[Stock_actual]],0)</f>
        <v>0</v>
      </c>
      <c r="P956" s="6" t="s">
        <v>7</v>
      </c>
      <c r="Q956" s="7">
        <v>0</v>
      </c>
      <c r="R956" s="7">
        <v>0</v>
      </c>
      <c r="S956" s="7" t="s">
        <v>11927</v>
      </c>
      <c r="BI956"/>
      <c r="BJ956"/>
    </row>
    <row r="957" spans="2:62" x14ac:dyDescent="0.4">
      <c r="B957" s="1">
        <v>11386</v>
      </c>
      <c r="C957" s="6" t="s">
        <v>8</v>
      </c>
      <c r="D957" s="6" t="s">
        <v>8</v>
      </c>
      <c r="E957" s="6" t="s">
        <v>469</v>
      </c>
      <c r="F957" s="6" t="s">
        <v>1050</v>
      </c>
      <c r="G957" s="6" t="s">
        <v>1254</v>
      </c>
      <c r="H957" s="6" t="s">
        <v>1215</v>
      </c>
      <c r="I957" s="6" t="s">
        <v>1274</v>
      </c>
      <c r="J957" s="6" t="s">
        <v>5</v>
      </c>
      <c r="K957" s="7">
        <v>0</v>
      </c>
      <c r="L957" s="7">
        <f>IFERROR(VLOOKUP(SiscoTable[[#This Row],[Código]],Hoja2!A:B,2,0)*SiscoTable[[#This Row],[Provta(Uns)]],0)</f>
        <v>0</v>
      </c>
      <c r="M957" s="7">
        <v>0</v>
      </c>
      <c r="N957" s="7">
        <v>0</v>
      </c>
      <c r="O957" s="7">
        <f>IFERROR(VLOOKUP(SiscoTable[[#This Row],[Código]],Hoja2!A:B,2,0)*SiscoTable[[#This Row],[Stock_actual]],0)</f>
        <v>0</v>
      </c>
      <c r="P957" s="6" t="s">
        <v>7</v>
      </c>
      <c r="Q957" s="7">
        <v>0</v>
      </c>
      <c r="R957" s="7">
        <v>0</v>
      </c>
      <c r="S957" s="7" t="s">
        <v>11927</v>
      </c>
      <c r="BI957"/>
      <c r="BJ957"/>
    </row>
    <row r="958" spans="2:62" x14ac:dyDescent="0.4">
      <c r="B958" s="1">
        <v>11387</v>
      </c>
      <c r="C958" s="6" t="s">
        <v>8</v>
      </c>
      <c r="D958" s="6" t="s">
        <v>8</v>
      </c>
      <c r="E958" s="6" t="s">
        <v>469</v>
      </c>
      <c r="F958" s="6" t="s">
        <v>1050</v>
      </c>
      <c r="G958" s="6" t="s">
        <v>1254</v>
      </c>
      <c r="H958" s="6" t="s">
        <v>1215</v>
      </c>
      <c r="I958" s="6" t="s">
        <v>1275</v>
      </c>
      <c r="J958" s="6" t="s">
        <v>5</v>
      </c>
      <c r="K958" s="7">
        <v>0</v>
      </c>
      <c r="L958" s="7">
        <f>IFERROR(VLOOKUP(SiscoTable[[#This Row],[Código]],Hoja2!A:B,2,0)*SiscoTable[[#This Row],[Provta(Uns)]],0)</f>
        <v>0</v>
      </c>
      <c r="M958" s="7">
        <v>0</v>
      </c>
      <c r="N958" s="7">
        <v>0</v>
      </c>
      <c r="O958" s="7">
        <f>IFERROR(VLOOKUP(SiscoTable[[#This Row],[Código]],Hoja2!A:B,2,0)*SiscoTable[[#This Row],[Stock_actual]],0)</f>
        <v>0</v>
      </c>
      <c r="P958" s="6" t="s">
        <v>7</v>
      </c>
      <c r="Q958" s="7">
        <v>0</v>
      </c>
      <c r="R958" s="7">
        <v>0</v>
      </c>
      <c r="S958" s="7" t="s">
        <v>11927</v>
      </c>
      <c r="BI958"/>
      <c r="BJ958"/>
    </row>
    <row r="959" spans="2:62" x14ac:dyDescent="0.4">
      <c r="B959" s="1">
        <v>11389</v>
      </c>
      <c r="C959" s="6" t="s">
        <v>8</v>
      </c>
      <c r="D959" s="6" t="s">
        <v>8</v>
      </c>
      <c r="E959" s="6" t="s">
        <v>469</v>
      </c>
      <c r="F959" s="6" t="s">
        <v>1050</v>
      </c>
      <c r="G959" s="6" t="s">
        <v>1254</v>
      </c>
      <c r="H959" s="6" t="s">
        <v>1215</v>
      </c>
      <c r="I959" s="6" t="s">
        <v>1276</v>
      </c>
      <c r="J959" s="6" t="s">
        <v>5</v>
      </c>
      <c r="K959" s="7">
        <v>0</v>
      </c>
      <c r="L959" s="7">
        <f>IFERROR(VLOOKUP(SiscoTable[[#This Row],[Código]],Hoja2!A:B,2,0)*SiscoTable[[#This Row],[Provta(Uns)]],0)</f>
        <v>0</v>
      </c>
      <c r="M959" s="7">
        <v>0</v>
      </c>
      <c r="N959" s="7">
        <v>0</v>
      </c>
      <c r="O959" s="7">
        <f>IFERROR(VLOOKUP(SiscoTable[[#This Row],[Código]],Hoja2!A:B,2,0)*SiscoTable[[#This Row],[Stock_actual]],0)</f>
        <v>0</v>
      </c>
      <c r="P959" s="6" t="s">
        <v>7</v>
      </c>
      <c r="Q959" s="7">
        <v>0</v>
      </c>
      <c r="R959" s="7">
        <v>0</v>
      </c>
      <c r="S959" s="7" t="s">
        <v>11927</v>
      </c>
      <c r="BI959"/>
      <c r="BJ959"/>
    </row>
    <row r="960" spans="2:62" x14ac:dyDescent="0.4">
      <c r="B960" s="1">
        <v>11390</v>
      </c>
      <c r="C960" s="6" t="s">
        <v>8</v>
      </c>
      <c r="D960" s="6" t="s">
        <v>8</v>
      </c>
      <c r="E960" s="6" t="s">
        <v>469</v>
      </c>
      <c r="F960" s="6" t="s">
        <v>1050</v>
      </c>
      <c r="G960" s="6" t="s">
        <v>1254</v>
      </c>
      <c r="H960" s="6" t="s">
        <v>1215</v>
      </c>
      <c r="I960" s="6" t="s">
        <v>1277</v>
      </c>
      <c r="J960" s="6" t="s">
        <v>5</v>
      </c>
      <c r="K960" s="7">
        <v>0</v>
      </c>
      <c r="L960" s="7">
        <f>IFERROR(VLOOKUP(SiscoTable[[#This Row],[Código]],Hoja2!A:B,2,0)*SiscoTable[[#This Row],[Provta(Uns)]],0)</f>
        <v>0</v>
      </c>
      <c r="M960" s="7">
        <v>0</v>
      </c>
      <c r="N960" s="7">
        <v>0</v>
      </c>
      <c r="O960" s="7">
        <f>IFERROR(VLOOKUP(SiscoTable[[#This Row],[Código]],Hoja2!A:B,2,0)*SiscoTable[[#This Row],[Stock_actual]],0)</f>
        <v>0</v>
      </c>
      <c r="P960" s="6" t="s">
        <v>7</v>
      </c>
      <c r="Q960" s="7">
        <v>0</v>
      </c>
      <c r="R960" s="7">
        <v>0</v>
      </c>
      <c r="S960" s="7" t="s">
        <v>11927</v>
      </c>
      <c r="BI960"/>
      <c r="BJ960"/>
    </row>
    <row r="961" spans="2:62" x14ac:dyDescent="0.4">
      <c r="B961" s="1">
        <v>11391</v>
      </c>
      <c r="C961" s="6" t="s">
        <v>8</v>
      </c>
      <c r="D961" s="6" t="s">
        <v>8</v>
      </c>
      <c r="E961" s="6" t="s">
        <v>469</v>
      </c>
      <c r="F961" s="6" t="s">
        <v>1050</v>
      </c>
      <c r="G961" s="6" t="s">
        <v>1254</v>
      </c>
      <c r="H961" s="6" t="s">
        <v>1215</v>
      </c>
      <c r="I961" s="6" t="s">
        <v>1278</v>
      </c>
      <c r="J961" s="6" t="s">
        <v>5</v>
      </c>
      <c r="K961" s="7">
        <v>0</v>
      </c>
      <c r="L961" s="7">
        <f>IFERROR(VLOOKUP(SiscoTable[[#This Row],[Código]],Hoja2!A:B,2,0)*SiscoTable[[#This Row],[Provta(Uns)]],0)</f>
        <v>0</v>
      </c>
      <c r="M961" s="7">
        <v>0</v>
      </c>
      <c r="N961" s="7">
        <v>0</v>
      </c>
      <c r="O961" s="7">
        <f>IFERROR(VLOOKUP(SiscoTable[[#This Row],[Código]],Hoja2!A:B,2,0)*SiscoTable[[#This Row],[Stock_actual]],0)</f>
        <v>0</v>
      </c>
      <c r="P961" s="6" t="s">
        <v>7</v>
      </c>
      <c r="Q961" s="7">
        <v>0</v>
      </c>
      <c r="R961" s="7">
        <v>0</v>
      </c>
      <c r="S961" s="7" t="s">
        <v>11927</v>
      </c>
      <c r="BI961"/>
      <c r="BJ961"/>
    </row>
    <row r="962" spans="2:62" x14ac:dyDescent="0.4">
      <c r="B962" s="1">
        <v>11392</v>
      </c>
      <c r="C962" s="6" t="s">
        <v>8</v>
      </c>
      <c r="D962" s="6" t="s">
        <v>8</v>
      </c>
      <c r="E962" s="6" t="s">
        <v>469</v>
      </c>
      <c r="F962" s="6" t="s">
        <v>1050</v>
      </c>
      <c r="G962" s="6" t="s">
        <v>1254</v>
      </c>
      <c r="H962" s="6" t="s">
        <v>1215</v>
      </c>
      <c r="I962" s="6" t="s">
        <v>1279</v>
      </c>
      <c r="J962" s="6" t="s">
        <v>5</v>
      </c>
      <c r="K962" s="7">
        <v>0</v>
      </c>
      <c r="L962" s="7">
        <f>IFERROR(VLOOKUP(SiscoTable[[#This Row],[Código]],Hoja2!A:B,2,0)*SiscoTable[[#This Row],[Provta(Uns)]],0)</f>
        <v>0</v>
      </c>
      <c r="M962" s="7">
        <v>0</v>
      </c>
      <c r="N962" s="7">
        <v>0</v>
      </c>
      <c r="O962" s="7">
        <f>IFERROR(VLOOKUP(SiscoTable[[#This Row],[Código]],Hoja2!A:B,2,0)*SiscoTable[[#This Row],[Stock_actual]],0)</f>
        <v>0</v>
      </c>
      <c r="P962" s="6" t="s">
        <v>7</v>
      </c>
      <c r="Q962" s="7">
        <v>0</v>
      </c>
      <c r="R962" s="7">
        <v>0</v>
      </c>
      <c r="S962" s="7" t="s">
        <v>11927</v>
      </c>
      <c r="BI962"/>
      <c r="BJ962"/>
    </row>
    <row r="963" spans="2:62" x14ac:dyDescent="0.4">
      <c r="B963" s="1">
        <v>11393</v>
      </c>
      <c r="C963" s="6" t="s">
        <v>8</v>
      </c>
      <c r="D963" s="6" t="s">
        <v>8</v>
      </c>
      <c r="E963" s="6" t="s">
        <v>469</v>
      </c>
      <c r="F963" s="6" t="s">
        <v>1050</v>
      </c>
      <c r="G963" s="6" t="s">
        <v>1254</v>
      </c>
      <c r="H963" s="6" t="s">
        <v>1215</v>
      </c>
      <c r="I963" s="6" t="s">
        <v>1280</v>
      </c>
      <c r="J963" s="6" t="s">
        <v>5</v>
      </c>
      <c r="K963" s="7">
        <v>0</v>
      </c>
      <c r="L963" s="7">
        <f>IFERROR(VLOOKUP(SiscoTable[[#This Row],[Código]],Hoja2!A:B,2,0)*SiscoTable[[#This Row],[Provta(Uns)]],0)</f>
        <v>0</v>
      </c>
      <c r="M963" s="7">
        <v>0</v>
      </c>
      <c r="N963" s="7">
        <v>0</v>
      </c>
      <c r="O963" s="7">
        <f>IFERROR(VLOOKUP(SiscoTable[[#This Row],[Código]],Hoja2!A:B,2,0)*SiscoTable[[#This Row],[Stock_actual]],0)</f>
        <v>0</v>
      </c>
      <c r="P963" s="6" t="s">
        <v>7</v>
      </c>
      <c r="Q963" s="7">
        <v>0</v>
      </c>
      <c r="R963" s="7">
        <v>0</v>
      </c>
      <c r="S963" s="7" t="s">
        <v>11927</v>
      </c>
      <c r="BI963"/>
      <c r="BJ963"/>
    </row>
    <row r="964" spans="2:62" x14ac:dyDescent="0.4">
      <c r="B964" s="1">
        <v>11394</v>
      </c>
      <c r="C964" s="6" t="s">
        <v>8</v>
      </c>
      <c r="D964" s="6" t="s">
        <v>8</v>
      </c>
      <c r="E964" s="6" t="s">
        <v>469</v>
      </c>
      <c r="F964" s="6" t="s">
        <v>1050</v>
      </c>
      <c r="G964" s="6" t="s">
        <v>1254</v>
      </c>
      <c r="H964" s="6" t="s">
        <v>1215</v>
      </c>
      <c r="I964" s="6" t="s">
        <v>1281</v>
      </c>
      <c r="J964" s="6" t="s">
        <v>5</v>
      </c>
      <c r="K964" s="7">
        <v>0</v>
      </c>
      <c r="L964" s="7">
        <f>IFERROR(VLOOKUP(SiscoTable[[#This Row],[Código]],Hoja2!A:B,2,0)*SiscoTable[[#This Row],[Provta(Uns)]],0)</f>
        <v>0</v>
      </c>
      <c r="M964" s="7">
        <v>0</v>
      </c>
      <c r="N964" s="7">
        <v>0</v>
      </c>
      <c r="O964" s="7">
        <f>IFERROR(VLOOKUP(SiscoTable[[#This Row],[Código]],Hoja2!A:B,2,0)*SiscoTable[[#This Row],[Stock_actual]],0)</f>
        <v>0</v>
      </c>
      <c r="P964" s="6" t="s">
        <v>7</v>
      </c>
      <c r="Q964" s="7">
        <v>0</v>
      </c>
      <c r="R964" s="7">
        <v>0</v>
      </c>
      <c r="S964" s="7" t="s">
        <v>11927</v>
      </c>
      <c r="BI964"/>
      <c r="BJ964"/>
    </row>
    <row r="965" spans="2:62" x14ac:dyDescent="0.4">
      <c r="B965" s="1">
        <v>11395</v>
      </c>
      <c r="C965" s="6" t="s">
        <v>8</v>
      </c>
      <c r="D965" s="6" t="s">
        <v>8</v>
      </c>
      <c r="E965" s="6" t="s">
        <v>469</v>
      </c>
      <c r="F965" s="6" t="s">
        <v>1050</v>
      </c>
      <c r="G965" s="6" t="s">
        <v>1128</v>
      </c>
      <c r="H965" s="6" t="s">
        <v>1215</v>
      </c>
      <c r="I965" s="6" t="s">
        <v>1214</v>
      </c>
      <c r="J965" s="6" t="s">
        <v>5</v>
      </c>
      <c r="K965" s="7">
        <v>0</v>
      </c>
      <c r="L965" s="7">
        <f>IFERROR(VLOOKUP(SiscoTable[[#This Row],[Código]],Hoja2!A:B,2,0)*SiscoTable[[#This Row],[Provta(Uns)]],0)</f>
        <v>0</v>
      </c>
      <c r="M965" s="7">
        <v>0</v>
      </c>
      <c r="N965" s="7">
        <v>0</v>
      </c>
      <c r="O965" s="7">
        <f>IFERROR(VLOOKUP(SiscoTable[[#This Row],[Código]],Hoja2!A:B,2,0)*SiscoTable[[#This Row],[Stock_actual]],0)</f>
        <v>0</v>
      </c>
      <c r="P965" s="6" t="s">
        <v>7</v>
      </c>
      <c r="Q965" s="7">
        <v>0</v>
      </c>
      <c r="R965" s="7">
        <v>0</v>
      </c>
      <c r="S965" s="7" t="s">
        <v>11927</v>
      </c>
      <c r="BI965"/>
      <c r="BJ965"/>
    </row>
    <row r="966" spans="2:62" x14ac:dyDescent="0.4">
      <c r="B966" s="1">
        <v>11396</v>
      </c>
      <c r="C966" s="6" t="s">
        <v>8</v>
      </c>
      <c r="D966" s="6" t="s">
        <v>8</v>
      </c>
      <c r="E966" s="6" t="s">
        <v>469</v>
      </c>
      <c r="F966" s="6" t="s">
        <v>1050</v>
      </c>
      <c r="G966" s="6" t="s">
        <v>1128</v>
      </c>
      <c r="H966" s="6" t="s">
        <v>1215</v>
      </c>
      <c r="I966" s="6" t="s">
        <v>1216</v>
      </c>
      <c r="J966" s="6" t="s">
        <v>5</v>
      </c>
      <c r="K966" s="7">
        <v>0</v>
      </c>
      <c r="L966" s="7">
        <f>IFERROR(VLOOKUP(SiscoTable[[#This Row],[Código]],Hoja2!A:B,2,0)*SiscoTable[[#This Row],[Provta(Uns)]],0)</f>
        <v>0</v>
      </c>
      <c r="M966" s="7">
        <v>0</v>
      </c>
      <c r="N966" s="7">
        <v>0</v>
      </c>
      <c r="O966" s="7">
        <f>IFERROR(VLOOKUP(SiscoTable[[#This Row],[Código]],Hoja2!A:B,2,0)*SiscoTable[[#This Row],[Stock_actual]],0)</f>
        <v>0</v>
      </c>
      <c r="P966" s="6" t="s">
        <v>7</v>
      </c>
      <c r="Q966" s="7">
        <v>0</v>
      </c>
      <c r="R966" s="7">
        <v>0</v>
      </c>
      <c r="S966" s="7" t="s">
        <v>11927</v>
      </c>
      <c r="BI966"/>
      <c r="BJ966"/>
    </row>
    <row r="967" spans="2:62" x14ac:dyDescent="0.4">
      <c r="B967" s="1">
        <v>11397</v>
      </c>
      <c r="C967" s="6" t="s">
        <v>8</v>
      </c>
      <c r="D967" s="6" t="s">
        <v>8</v>
      </c>
      <c r="E967" s="6" t="s">
        <v>469</v>
      </c>
      <c r="F967" s="6" t="s">
        <v>1050</v>
      </c>
      <c r="G967" s="6" t="s">
        <v>1128</v>
      </c>
      <c r="H967" s="6" t="s">
        <v>1215</v>
      </c>
      <c r="I967" s="6" t="s">
        <v>1217</v>
      </c>
      <c r="J967" s="6" t="s">
        <v>5</v>
      </c>
      <c r="K967" s="7">
        <v>0</v>
      </c>
      <c r="L967" s="7">
        <f>IFERROR(VLOOKUP(SiscoTable[[#This Row],[Código]],Hoja2!A:B,2,0)*SiscoTable[[#This Row],[Provta(Uns)]],0)</f>
        <v>0</v>
      </c>
      <c r="M967" s="7">
        <v>0</v>
      </c>
      <c r="N967" s="7">
        <v>0</v>
      </c>
      <c r="O967" s="7">
        <f>IFERROR(VLOOKUP(SiscoTable[[#This Row],[Código]],Hoja2!A:B,2,0)*SiscoTable[[#This Row],[Stock_actual]],0)</f>
        <v>0</v>
      </c>
      <c r="P967" s="6" t="s">
        <v>7</v>
      </c>
      <c r="Q967" s="7">
        <v>0</v>
      </c>
      <c r="R967" s="7">
        <v>0</v>
      </c>
      <c r="S967" s="7" t="s">
        <v>11927</v>
      </c>
      <c r="BI967"/>
      <c r="BJ967"/>
    </row>
    <row r="968" spans="2:62" x14ac:dyDescent="0.4">
      <c r="B968" s="1">
        <v>11398</v>
      </c>
      <c r="C968" s="6" t="s">
        <v>8</v>
      </c>
      <c r="D968" s="6" t="s">
        <v>8</v>
      </c>
      <c r="E968" s="6" t="s">
        <v>469</v>
      </c>
      <c r="F968" s="6" t="s">
        <v>1050</v>
      </c>
      <c r="G968" s="6" t="s">
        <v>1128</v>
      </c>
      <c r="H968" s="6" t="s">
        <v>1215</v>
      </c>
      <c r="I968" s="6" t="s">
        <v>1218</v>
      </c>
      <c r="J968" s="6" t="s">
        <v>5</v>
      </c>
      <c r="K968" s="7">
        <v>0</v>
      </c>
      <c r="L968" s="7">
        <f>IFERROR(VLOOKUP(SiscoTable[[#This Row],[Código]],Hoja2!A:B,2,0)*SiscoTable[[#This Row],[Provta(Uns)]],0)</f>
        <v>0</v>
      </c>
      <c r="M968" s="7">
        <v>0</v>
      </c>
      <c r="N968" s="7">
        <v>0</v>
      </c>
      <c r="O968" s="7">
        <f>IFERROR(VLOOKUP(SiscoTable[[#This Row],[Código]],Hoja2!A:B,2,0)*SiscoTable[[#This Row],[Stock_actual]],0)</f>
        <v>0</v>
      </c>
      <c r="P968" s="6" t="s">
        <v>7</v>
      </c>
      <c r="Q968" s="7">
        <v>0</v>
      </c>
      <c r="R968" s="7">
        <v>0</v>
      </c>
      <c r="S968" s="7" t="s">
        <v>11927</v>
      </c>
      <c r="BI968"/>
      <c r="BJ968"/>
    </row>
    <row r="969" spans="2:62" x14ac:dyDescent="0.4">
      <c r="B969" s="1">
        <v>11399</v>
      </c>
      <c r="C969" s="6" t="s">
        <v>8</v>
      </c>
      <c r="D969" s="6" t="s">
        <v>8</v>
      </c>
      <c r="E969" s="6" t="s">
        <v>469</v>
      </c>
      <c r="F969" s="6" t="s">
        <v>1050</v>
      </c>
      <c r="G969" s="6" t="s">
        <v>1128</v>
      </c>
      <c r="H969" s="6" t="s">
        <v>1215</v>
      </c>
      <c r="I969" s="6" t="s">
        <v>1219</v>
      </c>
      <c r="J969" s="6" t="s">
        <v>5</v>
      </c>
      <c r="K969" s="7">
        <v>0</v>
      </c>
      <c r="L969" s="7">
        <f>IFERROR(VLOOKUP(SiscoTable[[#This Row],[Código]],Hoja2!A:B,2,0)*SiscoTable[[#This Row],[Provta(Uns)]],0)</f>
        <v>0</v>
      </c>
      <c r="M969" s="7">
        <v>0</v>
      </c>
      <c r="N969" s="7">
        <v>0</v>
      </c>
      <c r="O969" s="7">
        <f>IFERROR(VLOOKUP(SiscoTable[[#This Row],[Código]],Hoja2!A:B,2,0)*SiscoTable[[#This Row],[Stock_actual]],0)</f>
        <v>0</v>
      </c>
      <c r="P969" s="6" t="s">
        <v>7</v>
      </c>
      <c r="Q969" s="7">
        <v>0</v>
      </c>
      <c r="R969" s="7">
        <v>0</v>
      </c>
      <c r="S969" s="7" t="s">
        <v>11927</v>
      </c>
      <c r="BI969"/>
      <c r="BJ969"/>
    </row>
    <row r="970" spans="2:62" x14ac:dyDescent="0.4">
      <c r="B970" s="1">
        <v>11400</v>
      </c>
      <c r="C970" s="6" t="s">
        <v>8</v>
      </c>
      <c r="D970" s="6" t="s">
        <v>8</v>
      </c>
      <c r="E970" s="6" t="s">
        <v>469</v>
      </c>
      <c r="F970" s="6" t="s">
        <v>1050</v>
      </c>
      <c r="G970" s="6" t="s">
        <v>1128</v>
      </c>
      <c r="H970" s="6" t="s">
        <v>1215</v>
      </c>
      <c r="I970" s="6" t="s">
        <v>1220</v>
      </c>
      <c r="J970" s="6" t="s">
        <v>5</v>
      </c>
      <c r="K970" s="7">
        <v>0</v>
      </c>
      <c r="L970" s="7">
        <f>IFERROR(VLOOKUP(SiscoTable[[#This Row],[Código]],Hoja2!A:B,2,0)*SiscoTable[[#This Row],[Provta(Uns)]],0)</f>
        <v>0</v>
      </c>
      <c r="M970" s="7">
        <v>0</v>
      </c>
      <c r="N970" s="7">
        <v>0</v>
      </c>
      <c r="O970" s="7">
        <f>IFERROR(VLOOKUP(SiscoTable[[#This Row],[Código]],Hoja2!A:B,2,0)*SiscoTable[[#This Row],[Stock_actual]],0)</f>
        <v>0</v>
      </c>
      <c r="P970" s="6" t="s">
        <v>7</v>
      </c>
      <c r="Q970" s="7">
        <v>0</v>
      </c>
      <c r="R970" s="7">
        <v>0</v>
      </c>
      <c r="S970" s="7" t="s">
        <v>11927</v>
      </c>
      <c r="BI970"/>
      <c r="BJ970"/>
    </row>
    <row r="971" spans="2:62" x14ac:dyDescent="0.4">
      <c r="B971" s="1">
        <v>11401</v>
      </c>
      <c r="C971" s="6" t="s">
        <v>8</v>
      </c>
      <c r="D971" s="6" t="s">
        <v>8</v>
      </c>
      <c r="E971" s="6" t="s">
        <v>469</v>
      </c>
      <c r="F971" s="6" t="s">
        <v>1050</v>
      </c>
      <c r="G971" s="6" t="s">
        <v>1128</v>
      </c>
      <c r="H971" s="6" t="s">
        <v>1215</v>
      </c>
      <c r="I971" s="6" t="s">
        <v>1221</v>
      </c>
      <c r="J971" s="6" t="s">
        <v>5</v>
      </c>
      <c r="K971" s="7">
        <v>0</v>
      </c>
      <c r="L971" s="7">
        <f>IFERROR(VLOOKUP(SiscoTable[[#This Row],[Código]],Hoja2!A:B,2,0)*SiscoTable[[#This Row],[Provta(Uns)]],0)</f>
        <v>0</v>
      </c>
      <c r="M971" s="7">
        <v>0</v>
      </c>
      <c r="N971" s="7">
        <v>0</v>
      </c>
      <c r="O971" s="7">
        <f>IFERROR(VLOOKUP(SiscoTable[[#This Row],[Código]],Hoja2!A:B,2,0)*SiscoTable[[#This Row],[Stock_actual]],0)</f>
        <v>0</v>
      </c>
      <c r="P971" s="6" t="s">
        <v>7</v>
      </c>
      <c r="Q971" s="7">
        <v>0</v>
      </c>
      <c r="R971" s="7">
        <v>0</v>
      </c>
      <c r="S971" s="7" t="s">
        <v>11927</v>
      </c>
      <c r="BI971"/>
      <c r="BJ971"/>
    </row>
    <row r="972" spans="2:62" x14ac:dyDescent="0.4">
      <c r="B972" s="1">
        <v>11407</v>
      </c>
      <c r="C972" s="6" t="s">
        <v>25</v>
      </c>
      <c r="D972" s="6" t="s">
        <v>30</v>
      </c>
      <c r="E972" s="6" t="s">
        <v>469</v>
      </c>
      <c r="F972" s="6" t="s">
        <v>668</v>
      </c>
      <c r="G972" s="6" t="s">
        <v>865</v>
      </c>
      <c r="H972" s="6" t="s">
        <v>759</v>
      </c>
      <c r="I972" s="6" t="s">
        <v>872</v>
      </c>
      <c r="J972" s="6" t="s">
        <v>5</v>
      </c>
      <c r="K972" s="7">
        <v>15.83</v>
      </c>
      <c r="L972" s="34">
        <f>IFERROR(VLOOKUP(SiscoTable[[#This Row],[Código]],Hoja2!A:B,2,0)*SiscoTable[[#This Row],[Provta(Uns)]],0)</f>
        <v>229.535</v>
      </c>
      <c r="M972" s="7">
        <v>0</v>
      </c>
      <c r="N972" s="7">
        <v>1</v>
      </c>
      <c r="O972" s="34">
        <f>IFERROR(VLOOKUP(SiscoTable[[#This Row],[Código]],Hoja2!A:B,2,0)*SiscoTable[[#This Row],[Stock_actual]],0)</f>
        <v>14.5</v>
      </c>
      <c r="P972" s="6" t="s">
        <v>80</v>
      </c>
      <c r="Q972" s="7">
        <v>17</v>
      </c>
      <c r="R972" s="7">
        <v>31.86</v>
      </c>
      <c r="S972" s="7" t="s">
        <v>11924</v>
      </c>
      <c r="BI972"/>
      <c r="BJ972"/>
    </row>
    <row r="973" spans="2:62" x14ac:dyDescent="0.4">
      <c r="B973" s="1">
        <v>11415</v>
      </c>
      <c r="C973" s="6" t="s">
        <v>25</v>
      </c>
      <c r="D973" s="6" t="s">
        <v>25</v>
      </c>
      <c r="E973" s="6" t="s">
        <v>469</v>
      </c>
      <c r="F973" s="6" t="s">
        <v>668</v>
      </c>
      <c r="G973" s="6" t="s">
        <v>778</v>
      </c>
      <c r="H973" s="6" t="s">
        <v>675</v>
      </c>
      <c r="I973" s="6" t="s">
        <v>780</v>
      </c>
      <c r="J973" s="6" t="s">
        <v>5</v>
      </c>
      <c r="K973" s="7">
        <v>69.33</v>
      </c>
      <c r="L973" s="34">
        <f>IFERROR(VLOOKUP(SiscoTable[[#This Row],[Código]],Hoja2!A:B,2,0)*SiscoTable[[#This Row],[Provta(Uns)]],0)</f>
        <v>249.58799999999999</v>
      </c>
      <c r="M973" s="7">
        <v>0</v>
      </c>
      <c r="N973" s="7">
        <v>0</v>
      </c>
      <c r="O973" s="34">
        <f>IFERROR(VLOOKUP(SiscoTable[[#This Row],[Código]],Hoja2!A:B,2,0)*SiscoTable[[#This Row],[Stock_actual]],0)</f>
        <v>0</v>
      </c>
      <c r="P973" s="6" t="s">
        <v>7</v>
      </c>
      <c r="Q973" s="7">
        <v>76</v>
      </c>
      <c r="R973" s="7">
        <v>138.6</v>
      </c>
      <c r="S973" s="7" t="s">
        <v>11924</v>
      </c>
      <c r="BI973"/>
      <c r="BJ973"/>
    </row>
    <row r="974" spans="2:62" x14ac:dyDescent="0.4">
      <c r="B974" s="1">
        <v>11418</v>
      </c>
      <c r="C974" s="6" t="s">
        <v>8</v>
      </c>
      <c r="D974" s="6" t="s">
        <v>8</v>
      </c>
      <c r="E974" s="6" t="s">
        <v>469</v>
      </c>
      <c r="F974" s="6" t="s">
        <v>668</v>
      </c>
      <c r="G974" s="6" t="s">
        <v>857</v>
      </c>
      <c r="H974" s="6" t="s">
        <v>675</v>
      </c>
      <c r="I974" s="6" t="s">
        <v>862</v>
      </c>
      <c r="J974" s="6" t="s">
        <v>5</v>
      </c>
      <c r="K974" s="7">
        <v>0</v>
      </c>
      <c r="L974" s="34">
        <f>IFERROR(VLOOKUP(SiscoTable[[#This Row],[Código]],Hoja2!A:B,2,0)*SiscoTable[[#This Row],[Provta(Uns)]],0)</f>
        <v>0</v>
      </c>
      <c r="M974" s="7">
        <v>0</v>
      </c>
      <c r="N974" s="7">
        <v>0</v>
      </c>
      <c r="O974" s="34">
        <f>IFERROR(VLOOKUP(SiscoTable[[#This Row],[Código]],Hoja2!A:B,2,0)*SiscoTable[[#This Row],[Stock_actual]],0)</f>
        <v>0</v>
      </c>
      <c r="P974" s="6" t="s">
        <v>7</v>
      </c>
      <c r="Q974" s="7">
        <v>0</v>
      </c>
      <c r="R974" s="7">
        <v>0</v>
      </c>
      <c r="S974" s="7" t="s">
        <v>11924</v>
      </c>
      <c r="BI974"/>
      <c r="BJ974"/>
    </row>
    <row r="975" spans="2:62" x14ac:dyDescent="0.4">
      <c r="B975" s="1">
        <v>11421</v>
      </c>
      <c r="C975" s="6" t="s">
        <v>25</v>
      </c>
      <c r="D975" s="6" t="s">
        <v>25</v>
      </c>
      <c r="E975" s="6" t="s">
        <v>469</v>
      </c>
      <c r="F975" s="6" t="s">
        <v>668</v>
      </c>
      <c r="G975" s="6" t="s">
        <v>677</v>
      </c>
      <c r="H975" s="6" t="s">
        <v>675</v>
      </c>
      <c r="I975" s="6" t="s">
        <v>686</v>
      </c>
      <c r="J975" s="6" t="s">
        <v>5</v>
      </c>
      <c r="K975" s="7">
        <v>45.83</v>
      </c>
      <c r="L975" s="34">
        <f>IFERROR(VLOOKUP(SiscoTable[[#This Row],[Código]],Hoja2!A:B,2,0)*SiscoTable[[#This Row],[Provta(Uns)]],0)</f>
        <v>504.13</v>
      </c>
      <c r="M975" s="7">
        <v>0</v>
      </c>
      <c r="N975" s="7">
        <v>46</v>
      </c>
      <c r="O975" s="34">
        <f>IFERROR(VLOOKUP(SiscoTable[[#This Row],[Código]],Hoja2!A:B,2,0)*SiscoTable[[#This Row],[Stock_actual]],0)</f>
        <v>506</v>
      </c>
      <c r="P975" s="6" t="s">
        <v>110</v>
      </c>
      <c r="Q975" s="7">
        <v>50</v>
      </c>
      <c r="R975" s="7">
        <v>91.699999999999989</v>
      </c>
      <c r="S975" s="7" t="s">
        <v>11924</v>
      </c>
      <c r="BI975"/>
      <c r="BJ975"/>
    </row>
    <row r="976" spans="2:62" x14ac:dyDescent="0.4">
      <c r="B976" s="1">
        <v>11422</v>
      </c>
      <c r="C976" s="6" t="s">
        <v>25</v>
      </c>
      <c r="D976" s="6" t="s">
        <v>25</v>
      </c>
      <c r="E976" s="6" t="s">
        <v>469</v>
      </c>
      <c r="F976" s="6" t="s">
        <v>668</v>
      </c>
      <c r="G976" s="6" t="s">
        <v>669</v>
      </c>
      <c r="H976" s="6" t="s">
        <v>675</v>
      </c>
      <c r="I976" s="6" t="s">
        <v>674</v>
      </c>
      <c r="J976" s="6" t="s">
        <v>5</v>
      </c>
      <c r="K976" s="7">
        <v>139.83000000000001</v>
      </c>
      <c r="L976" s="34">
        <f>IFERROR(VLOOKUP(SiscoTable[[#This Row],[Código]],Hoja2!A:B,2,0)*SiscoTable[[#This Row],[Provta(Uns)]],0)</f>
        <v>1817.7900000000002</v>
      </c>
      <c r="M976" s="7">
        <v>0</v>
      </c>
      <c r="N976" s="7">
        <v>53</v>
      </c>
      <c r="O976" s="34">
        <f>IFERROR(VLOOKUP(SiscoTable[[#This Row],[Código]],Hoja2!A:B,2,0)*SiscoTable[[#This Row],[Stock_actual]],0)</f>
        <v>689</v>
      </c>
      <c r="P976" s="6" t="s">
        <v>96</v>
      </c>
      <c r="Q976" s="7">
        <v>154</v>
      </c>
      <c r="R976" s="7">
        <v>277.86</v>
      </c>
      <c r="S976" s="7" t="s">
        <v>11924</v>
      </c>
      <c r="BI976"/>
      <c r="BJ976"/>
    </row>
    <row r="977" spans="2:62" x14ac:dyDescent="0.4">
      <c r="B977" s="1">
        <v>11423</v>
      </c>
      <c r="C977" s="6" t="s">
        <v>25</v>
      </c>
      <c r="D977" s="6" t="s">
        <v>30</v>
      </c>
      <c r="E977" s="6" t="s">
        <v>469</v>
      </c>
      <c r="F977" s="6" t="s">
        <v>668</v>
      </c>
      <c r="G977" s="6" t="s">
        <v>677</v>
      </c>
      <c r="H977" s="6" t="s">
        <v>675</v>
      </c>
      <c r="I977" s="6" t="s">
        <v>687</v>
      </c>
      <c r="J977" s="6" t="s">
        <v>5</v>
      </c>
      <c r="K977" s="7">
        <v>17.329999999999998</v>
      </c>
      <c r="L977" s="34">
        <f>IFERROR(VLOOKUP(SiscoTable[[#This Row],[Código]],Hoja2!A:B,2,0)*SiscoTable[[#This Row],[Provta(Uns)]],0)</f>
        <v>426.31799999999998</v>
      </c>
      <c r="M977" s="7">
        <v>0</v>
      </c>
      <c r="N977" s="7">
        <v>10</v>
      </c>
      <c r="O977" s="34">
        <f>IFERROR(VLOOKUP(SiscoTable[[#This Row],[Código]],Hoja2!A:B,2,0)*SiscoTable[[#This Row],[Stock_actual]],0)</f>
        <v>246</v>
      </c>
      <c r="P977" s="6" t="s">
        <v>161</v>
      </c>
      <c r="Q977" s="7">
        <v>19</v>
      </c>
      <c r="R977" s="7">
        <v>34.659999999999997</v>
      </c>
      <c r="S977" s="7" t="s">
        <v>11924</v>
      </c>
      <c r="BI977"/>
      <c r="BJ977"/>
    </row>
    <row r="978" spans="2:62" x14ac:dyDescent="0.4">
      <c r="B978" s="1">
        <v>11424</v>
      </c>
      <c r="C978" s="6" t="s">
        <v>25</v>
      </c>
      <c r="D978" s="6" t="s">
        <v>25</v>
      </c>
      <c r="E978" s="6" t="s">
        <v>469</v>
      </c>
      <c r="F978" s="6" t="s">
        <v>668</v>
      </c>
      <c r="G978" s="6" t="s">
        <v>669</v>
      </c>
      <c r="H978" s="6" t="s">
        <v>675</v>
      </c>
      <c r="I978" s="6" t="s">
        <v>676</v>
      </c>
      <c r="J978" s="6" t="s">
        <v>5</v>
      </c>
      <c r="K978" s="7">
        <v>219</v>
      </c>
      <c r="L978" s="34">
        <f>IFERROR(VLOOKUP(SiscoTable[[#This Row],[Código]],Hoja2!A:B,2,0)*SiscoTable[[#This Row],[Provta(Uns)]],0)</f>
        <v>700.80000000000007</v>
      </c>
      <c r="M978" s="7">
        <v>0</v>
      </c>
      <c r="N978" s="7">
        <v>219</v>
      </c>
      <c r="O978" s="34">
        <f>IFERROR(VLOOKUP(SiscoTable[[#This Row],[Código]],Hoja2!A:B,2,0)*SiscoTable[[#This Row],[Stock_actual]],0)</f>
        <v>700.80000000000007</v>
      </c>
      <c r="P978" s="6" t="s">
        <v>110</v>
      </c>
      <c r="Q978" s="7">
        <v>241</v>
      </c>
      <c r="R978" s="7">
        <v>438</v>
      </c>
      <c r="S978" s="7" t="s">
        <v>11924</v>
      </c>
      <c r="BI978"/>
      <c r="BJ978"/>
    </row>
    <row r="979" spans="2:62" x14ac:dyDescent="0.4">
      <c r="B979" s="1">
        <v>11425</v>
      </c>
      <c r="C979" s="6" t="s">
        <v>25</v>
      </c>
      <c r="D979" s="6" t="s">
        <v>25</v>
      </c>
      <c r="E979" s="6" t="s">
        <v>469</v>
      </c>
      <c r="F979" s="6" t="s">
        <v>668</v>
      </c>
      <c r="G979" s="6" t="s">
        <v>865</v>
      </c>
      <c r="H979" s="6" t="s">
        <v>675</v>
      </c>
      <c r="I979" s="6" t="s">
        <v>873</v>
      </c>
      <c r="J979" s="6" t="s">
        <v>5</v>
      </c>
      <c r="K979" s="7">
        <v>121</v>
      </c>
      <c r="L979" s="34">
        <f>IFERROR(VLOOKUP(SiscoTable[[#This Row],[Código]],Hoja2!A:B,2,0)*SiscoTable[[#This Row],[Provta(Uns)]],0)</f>
        <v>484</v>
      </c>
      <c r="M979" s="7">
        <v>0</v>
      </c>
      <c r="N979" s="7">
        <v>-12</v>
      </c>
      <c r="O979" s="34">
        <f>IFERROR(VLOOKUP(SiscoTable[[#This Row],[Código]],Hoja2!A:B,2,0)*SiscoTable[[#This Row],[Stock_actual]],0)</f>
        <v>-48</v>
      </c>
      <c r="P979" s="6" t="s">
        <v>7</v>
      </c>
      <c r="Q979" s="7">
        <v>133</v>
      </c>
      <c r="R979" s="7">
        <v>241.8</v>
      </c>
      <c r="S979" s="7" t="s">
        <v>11924</v>
      </c>
      <c r="BI979"/>
      <c r="BJ979"/>
    </row>
    <row r="980" spans="2:62" x14ac:dyDescent="0.4">
      <c r="B980" s="1">
        <v>11431</v>
      </c>
      <c r="C980" s="6" t="s">
        <v>25</v>
      </c>
      <c r="D980" s="6" t="s">
        <v>8</v>
      </c>
      <c r="E980" s="6" t="s">
        <v>197</v>
      </c>
      <c r="F980" s="6" t="s">
        <v>307</v>
      </c>
      <c r="G980" s="6" t="s">
        <v>349</v>
      </c>
      <c r="H980" s="6" t="s">
        <v>310</v>
      </c>
      <c r="I980" s="6" t="s">
        <v>350</v>
      </c>
      <c r="J980" s="6" t="s">
        <v>5</v>
      </c>
      <c r="K980" s="7">
        <v>5.17</v>
      </c>
      <c r="L980" s="34">
        <f>IFERROR(VLOOKUP(SiscoTable[[#This Row],[Código]],Hoja2!A:B,2,0)*SiscoTable[[#This Row],[Provta(Uns)]],0)</f>
        <v>175.78</v>
      </c>
      <c r="M980" s="7">
        <v>24</v>
      </c>
      <c r="N980" s="7">
        <v>98</v>
      </c>
      <c r="O980" s="34">
        <f>IFERROR(VLOOKUP(SiscoTable[[#This Row],[Código]],Hoja2!A:B,2,0)*SiscoTable[[#This Row],[Stock_actual]],0)</f>
        <v>3332</v>
      </c>
      <c r="P980" s="6" t="s">
        <v>351</v>
      </c>
      <c r="Q980" s="7">
        <v>6</v>
      </c>
      <c r="R980" s="7">
        <v>0</v>
      </c>
      <c r="S980" s="7" t="s">
        <v>11924</v>
      </c>
      <c r="BI980"/>
      <c r="BJ980"/>
    </row>
    <row r="981" spans="2:62" x14ac:dyDescent="0.4">
      <c r="B981" s="1">
        <v>11433</v>
      </c>
      <c r="C981" s="6" t="s">
        <v>25</v>
      </c>
      <c r="D981" s="6" t="s">
        <v>30</v>
      </c>
      <c r="E981" s="6" t="s">
        <v>197</v>
      </c>
      <c r="F981" s="6" t="s">
        <v>307</v>
      </c>
      <c r="G981" s="6" t="s">
        <v>308</v>
      </c>
      <c r="H981" s="6" t="s">
        <v>310</v>
      </c>
      <c r="I981" s="6" t="s">
        <v>315</v>
      </c>
      <c r="J981" s="6" t="s">
        <v>5</v>
      </c>
      <c r="K981" s="7">
        <v>26.83</v>
      </c>
      <c r="L981" s="34">
        <f>IFERROR(VLOOKUP(SiscoTable[[#This Row],[Código]],Hoja2!A:B,2,0)*SiscoTable[[#This Row],[Provta(Uns)]],0)</f>
        <v>469.52499999999998</v>
      </c>
      <c r="M981" s="7">
        <v>72</v>
      </c>
      <c r="N981" s="7">
        <v>79</v>
      </c>
      <c r="O981" s="34">
        <f>IFERROR(VLOOKUP(SiscoTable[[#This Row],[Código]],Hoja2!A:B,2,0)*SiscoTable[[#This Row],[Stock_actual]],0)</f>
        <v>1382.5</v>
      </c>
      <c r="P981" s="6" t="s">
        <v>316</v>
      </c>
      <c r="Q981" s="7">
        <v>29</v>
      </c>
      <c r="R981" s="7">
        <v>0</v>
      </c>
      <c r="S981" s="7" t="s">
        <v>11924</v>
      </c>
      <c r="BI981"/>
      <c r="BJ981"/>
    </row>
    <row r="982" spans="2:62" x14ac:dyDescent="0.4">
      <c r="B982" s="1">
        <v>11434</v>
      </c>
      <c r="C982" s="6" t="s">
        <v>8</v>
      </c>
      <c r="D982" s="6" t="s">
        <v>8</v>
      </c>
      <c r="E982" s="6" t="s">
        <v>197</v>
      </c>
      <c r="F982" s="6" t="s">
        <v>307</v>
      </c>
      <c r="G982" s="6" t="s">
        <v>308</v>
      </c>
      <c r="H982" s="6" t="s">
        <v>310</v>
      </c>
      <c r="I982" s="6" t="s">
        <v>340</v>
      </c>
      <c r="J982" s="6" t="s">
        <v>5</v>
      </c>
      <c r="K982" s="7">
        <v>0.17</v>
      </c>
      <c r="L982" s="34">
        <f>IFERROR(VLOOKUP(SiscoTable[[#This Row],[Código]],Hoja2!A:B,2,0)*SiscoTable[[#This Row],[Provta(Uns)]],0)</f>
        <v>3.383</v>
      </c>
      <c r="M982" s="7">
        <v>0</v>
      </c>
      <c r="N982" s="7">
        <v>0</v>
      </c>
      <c r="O982" s="34">
        <f>IFERROR(VLOOKUP(SiscoTable[[#This Row],[Código]],Hoja2!A:B,2,0)*SiscoTable[[#This Row],[Stock_actual]],0)</f>
        <v>0</v>
      </c>
      <c r="P982" s="6" t="s">
        <v>7</v>
      </c>
      <c r="Q982" s="7">
        <v>0</v>
      </c>
      <c r="R982" s="7">
        <v>0</v>
      </c>
      <c r="S982" s="7" t="s">
        <v>11924</v>
      </c>
      <c r="BI982"/>
      <c r="BJ982"/>
    </row>
    <row r="983" spans="2:62" x14ac:dyDescent="0.4">
      <c r="B983" s="1">
        <v>11435</v>
      </c>
      <c r="C983" s="6" t="s">
        <v>8</v>
      </c>
      <c r="D983" s="6" t="s">
        <v>8</v>
      </c>
      <c r="E983" s="6" t="s">
        <v>197</v>
      </c>
      <c r="F983" s="6" t="s">
        <v>307</v>
      </c>
      <c r="G983" s="6" t="s">
        <v>308</v>
      </c>
      <c r="H983" s="6" t="s">
        <v>310</v>
      </c>
      <c r="I983" s="6" t="s">
        <v>341</v>
      </c>
      <c r="J983" s="6" t="s">
        <v>5</v>
      </c>
      <c r="K983" s="7">
        <v>0</v>
      </c>
      <c r="L983" s="34">
        <f>IFERROR(VLOOKUP(SiscoTable[[#This Row],[Código]],Hoja2!A:B,2,0)*SiscoTable[[#This Row],[Provta(Uns)]],0)</f>
        <v>0</v>
      </c>
      <c r="M983" s="7">
        <v>0</v>
      </c>
      <c r="N983" s="7">
        <v>2</v>
      </c>
      <c r="O983" s="34">
        <f>IFERROR(VLOOKUP(SiscoTable[[#This Row],[Código]],Hoja2!A:B,2,0)*SiscoTable[[#This Row],[Stock_actual]],0)</f>
        <v>57</v>
      </c>
      <c r="P983" s="6" t="s">
        <v>134</v>
      </c>
      <c r="Q983" s="7">
        <v>0</v>
      </c>
      <c r="R983" s="7">
        <v>0</v>
      </c>
      <c r="S983" s="7" t="s">
        <v>11924</v>
      </c>
      <c r="BI983"/>
      <c r="BJ983"/>
    </row>
    <row r="984" spans="2:62" x14ac:dyDescent="0.4">
      <c r="B984" s="1">
        <v>11436</v>
      </c>
      <c r="C984" s="6" t="s">
        <v>25</v>
      </c>
      <c r="D984" s="6" t="s">
        <v>30</v>
      </c>
      <c r="E984" s="6" t="s">
        <v>197</v>
      </c>
      <c r="F984" s="6" t="s">
        <v>307</v>
      </c>
      <c r="G984" s="6" t="s">
        <v>308</v>
      </c>
      <c r="H984" s="6" t="s">
        <v>310</v>
      </c>
      <c r="I984" s="6" t="s">
        <v>317</v>
      </c>
      <c r="J984" s="6" t="s">
        <v>5</v>
      </c>
      <c r="K984" s="7">
        <v>31.5</v>
      </c>
      <c r="L984" s="34">
        <f>IFERROR(VLOOKUP(SiscoTable[[#This Row],[Código]],Hoja2!A:B,2,0)*SiscoTable[[#This Row],[Provta(Uns)]],0)</f>
        <v>825.3</v>
      </c>
      <c r="M984" s="7">
        <v>100</v>
      </c>
      <c r="N984" s="7">
        <v>130</v>
      </c>
      <c r="O984" s="34">
        <f>IFERROR(VLOOKUP(SiscoTable[[#This Row],[Código]],Hoja2!A:B,2,0)*SiscoTable[[#This Row],[Stock_actual]],0)</f>
        <v>3406</v>
      </c>
      <c r="P984" s="6" t="s">
        <v>318</v>
      </c>
      <c r="Q984" s="7">
        <v>35</v>
      </c>
      <c r="R984" s="7">
        <v>0</v>
      </c>
      <c r="S984" s="7" t="s">
        <v>11924</v>
      </c>
      <c r="BI984"/>
      <c r="BJ984"/>
    </row>
    <row r="985" spans="2:62" x14ac:dyDescent="0.4">
      <c r="B985" s="1">
        <v>11437</v>
      </c>
      <c r="C985" s="6" t="s">
        <v>25</v>
      </c>
      <c r="D985" s="6" t="s">
        <v>30</v>
      </c>
      <c r="E985" s="6" t="s">
        <v>197</v>
      </c>
      <c r="F985" s="6" t="s">
        <v>307</v>
      </c>
      <c r="G985" s="6" t="s">
        <v>308</v>
      </c>
      <c r="H985" s="6" t="s">
        <v>310</v>
      </c>
      <c r="I985" s="6" t="s">
        <v>319</v>
      </c>
      <c r="J985" s="6" t="s">
        <v>5</v>
      </c>
      <c r="K985" s="7">
        <v>25.5</v>
      </c>
      <c r="L985" s="34">
        <f>IFERROR(VLOOKUP(SiscoTable[[#This Row],[Código]],Hoja2!A:B,2,0)*SiscoTable[[#This Row],[Provta(Uns)]],0)</f>
        <v>813.44999999999993</v>
      </c>
      <c r="M985" s="7">
        <v>50</v>
      </c>
      <c r="N985" s="7">
        <v>52</v>
      </c>
      <c r="O985" s="34">
        <f>IFERROR(VLOOKUP(SiscoTable[[#This Row],[Código]],Hoja2!A:B,2,0)*SiscoTable[[#This Row],[Stock_actual]],0)</f>
        <v>1658.8</v>
      </c>
      <c r="P985" s="6" t="s">
        <v>320</v>
      </c>
      <c r="Q985" s="7">
        <v>28</v>
      </c>
      <c r="R985" s="7">
        <v>0</v>
      </c>
      <c r="S985" s="7" t="s">
        <v>11924</v>
      </c>
      <c r="BI985"/>
      <c r="BJ985"/>
    </row>
    <row r="986" spans="2:62" x14ac:dyDescent="0.4">
      <c r="B986" s="1">
        <v>11438</v>
      </c>
      <c r="C986" s="6" t="s">
        <v>25</v>
      </c>
      <c r="D986" s="6" t="s">
        <v>25</v>
      </c>
      <c r="E986" s="6" t="s">
        <v>197</v>
      </c>
      <c r="F986" s="6" t="s">
        <v>307</v>
      </c>
      <c r="G986" s="6" t="s">
        <v>308</v>
      </c>
      <c r="H986" s="6" t="s">
        <v>310</v>
      </c>
      <c r="I986" s="6" t="s">
        <v>309</v>
      </c>
      <c r="J986" s="6" t="s">
        <v>5</v>
      </c>
      <c r="K986" s="7">
        <v>35.67</v>
      </c>
      <c r="L986" s="34">
        <f>IFERROR(VLOOKUP(SiscoTable[[#This Row],[Código]],Hoja2!A:B,2,0)*SiscoTable[[#This Row],[Provta(Uns)]],0)</f>
        <v>638.49299999999994</v>
      </c>
      <c r="M986" s="7">
        <v>90</v>
      </c>
      <c r="N986" s="7">
        <v>125</v>
      </c>
      <c r="O986" s="34">
        <f>IFERROR(VLOOKUP(SiscoTable[[#This Row],[Código]],Hoja2!A:B,2,0)*SiscoTable[[#This Row],[Stock_actual]],0)</f>
        <v>2237.5</v>
      </c>
      <c r="P986" s="6" t="s">
        <v>311</v>
      </c>
      <c r="Q986" s="7">
        <v>39</v>
      </c>
      <c r="R986" s="7">
        <v>0</v>
      </c>
      <c r="S986" s="7" t="s">
        <v>11924</v>
      </c>
      <c r="BI986"/>
      <c r="BJ986"/>
    </row>
    <row r="987" spans="2:62" x14ac:dyDescent="0.4">
      <c r="B987" s="1">
        <v>11439</v>
      </c>
      <c r="C987" s="6" t="s">
        <v>25</v>
      </c>
      <c r="D987" s="6" t="s">
        <v>25</v>
      </c>
      <c r="E987" s="6" t="s">
        <v>197</v>
      </c>
      <c r="F987" s="6" t="s">
        <v>307</v>
      </c>
      <c r="G987" s="6" t="s">
        <v>308</v>
      </c>
      <c r="H987" s="6" t="s">
        <v>310</v>
      </c>
      <c r="I987" s="6" t="s">
        <v>312</v>
      </c>
      <c r="J987" s="6" t="s">
        <v>5</v>
      </c>
      <c r="K987" s="7">
        <v>33</v>
      </c>
      <c r="L987" s="34">
        <f>IFERROR(VLOOKUP(SiscoTable[[#This Row],[Código]],Hoja2!A:B,2,0)*SiscoTable[[#This Row],[Provta(Uns)]],0)</f>
        <v>841.5</v>
      </c>
      <c r="M987" s="7">
        <v>72</v>
      </c>
      <c r="N987" s="7">
        <v>50</v>
      </c>
      <c r="O987" s="34">
        <f>IFERROR(VLOOKUP(SiscoTable[[#This Row],[Código]],Hoja2!A:B,2,0)*SiscoTable[[#This Row],[Stock_actual]],0)</f>
        <v>1275</v>
      </c>
      <c r="P987" s="6" t="s">
        <v>220</v>
      </c>
      <c r="Q987" s="7">
        <v>36</v>
      </c>
      <c r="R987" s="7">
        <v>0</v>
      </c>
      <c r="S987" s="7" t="s">
        <v>11924</v>
      </c>
      <c r="BI987"/>
      <c r="BJ987"/>
    </row>
    <row r="988" spans="2:62" x14ac:dyDescent="0.4">
      <c r="B988" s="1">
        <v>11440</v>
      </c>
      <c r="C988" s="6" t="s">
        <v>25</v>
      </c>
      <c r="D988" s="6" t="s">
        <v>30</v>
      </c>
      <c r="E988" s="6" t="s">
        <v>197</v>
      </c>
      <c r="F988" s="6" t="s">
        <v>307</v>
      </c>
      <c r="G988" s="6" t="s">
        <v>349</v>
      </c>
      <c r="H988" s="6" t="s">
        <v>314</v>
      </c>
      <c r="I988" s="6" t="s">
        <v>352</v>
      </c>
      <c r="J988" s="6" t="s">
        <v>5</v>
      </c>
      <c r="K988" s="7">
        <v>24.83</v>
      </c>
      <c r="L988" s="34">
        <f>IFERROR(VLOOKUP(SiscoTable[[#This Row],[Código]],Hoja2!A:B,2,0)*SiscoTable[[#This Row],[Provta(Uns)]],0)</f>
        <v>568.60699999999997</v>
      </c>
      <c r="M988" s="7">
        <v>150</v>
      </c>
      <c r="N988" s="7">
        <v>41</v>
      </c>
      <c r="O988" s="34">
        <f>IFERROR(VLOOKUP(SiscoTable[[#This Row],[Código]],Hoja2!A:B,2,0)*SiscoTable[[#This Row],[Stock_actual]],0)</f>
        <v>938.9</v>
      </c>
      <c r="P988" s="6" t="s">
        <v>353</v>
      </c>
      <c r="Q988" s="7">
        <v>27</v>
      </c>
      <c r="R988" s="7">
        <v>0</v>
      </c>
      <c r="S988" s="7" t="s">
        <v>11924</v>
      </c>
      <c r="BI988"/>
      <c r="BJ988"/>
    </row>
    <row r="989" spans="2:62" x14ac:dyDescent="0.4">
      <c r="B989" s="1">
        <v>11442</v>
      </c>
      <c r="C989" s="6" t="s">
        <v>25</v>
      </c>
      <c r="D989" s="6" t="s">
        <v>30</v>
      </c>
      <c r="E989" s="6" t="s">
        <v>197</v>
      </c>
      <c r="F989" s="6" t="s">
        <v>307</v>
      </c>
      <c r="G989" s="6" t="s">
        <v>308</v>
      </c>
      <c r="H989" s="6" t="s">
        <v>314</v>
      </c>
      <c r="I989" s="6" t="s">
        <v>321</v>
      </c>
      <c r="J989" s="6" t="s">
        <v>5</v>
      </c>
      <c r="K989" s="7">
        <v>3.33</v>
      </c>
      <c r="L989" s="34">
        <f>IFERROR(VLOOKUP(SiscoTable[[#This Row],[Código]],Hoja2!A:B,2,0)*SiscoTable[[#This Row],[Provta(Uns)]],0)</f>
        <v>84.915000000000006</v>
      </c>
      <c r="M989" s="7">
        <v>20</v>
      </c>
      <c r="N989" s="7">
        <v>0</v>
      </c>
      <c r="O989" s="34">
        <f>IFERROR(VLOOKUP(SiscoTable[[#This Row],[Código]],Hoja2!A:B,2,0)*SiscoTable[[#This Row],[Stock_actual]],0)</f>
        <v>0</v>
      </c>
      <c r="P989" s="6" t="s">
        <v>7</v>
      </c>
      <c r="Q989" s="7">
        <v>4</v>
      </c>
      <c r="R989" s="7">
        <v>0</v>
      </c>
      <c r="S989" s="7" t="s">
        <v>11924</v>
      </c>
      <c r="BI989"/>
      <c r="BJ989"/>
    </row>
    <row r="990" spans="2:62" x14ac:dyDescent="0.4">
      <c r="B990" s="1">
        <v>11443</v>
      </c>
      <c r="C990" s="6" t="s">
        <v>30</v>
      </c>
      <c r="D990" s="6" t="s">
        <v>8</v>
      </c>
      <c r="E990" s="6" t="s">
        <v>197</v>
      </c>
      <c r="F990" s="6" t="s">
        <v>307</v>
      </c>
      <c r="G990" s="6" t="s">
        <v>308</v>
      </c>
      <c r="H990" s="6" t="s">
        <v>314</v>
      </c>
      <c r="I990" s="6" t="s">
        <v>334</v>
      </c>
      <c r="J990" s="6" t="s">
        <v>5</v>
      </c>
      <c r="K990" s="7">
        <v>5</v>
      </c>
      <c r="L990" s="34">
        <f>IFERROR(VLOOKUP(SiscoTable[[#This Row],[Código]],Hoja2!A:B,2,0)*SiscoTable[[#This Row],[Provta(Uns)]],0)</f>
        <v>83</v>
      </c>
      <c r="M990" s="7">
        <v>20</v>
      </c>
      <c r="N990" s="7">
        <v>0</v>
      </c>
      <c r="O990" s="34">
        <f>IFERROR(VLOOKUP(SiscoTable[[#This Row],[Código]],Hoja2!A:B,2,0)*SiscoTable[[#This Row],[Stock_actual]],0)</f>
        <v>0</v>
      </c>
      <c r="P990" s="6" t="s">
        <v>7</v>
      </c>
      <c r="Q990" s="7">
        <v>6</v>
      </c>
      <c r="R990" s="7">
        <v>0</v>
      </c>
      <c r="S990" s="7" t="s">
        <v>11924</v>
      </c>
      <c r="BI990"/>
      <c r="BJ990"/>
    </row>
    <row r="991" spans="2:62" x14ac:dyDescent="0.4">
      <c r="B991" s="1">
        <v>11444</v>
      </c>
      <c r="C991" s="6" t="s">
        <v>25</v>
      </c>
      <c r="D991" s="6" t="s">
        <v>25</v>
      </c>
      <c r="E991" s="6" t="s">
        <v>197</v>
      </c>
      <c r="F991" s="6" t="s">
        <v>307</v>
      </c>
      <c r="G991" s="6" t="s">
        <v>349</v>
      </c>
      <c r="H991" s="6" t="s">
        <v>314</v>
      </c>
      <c r="I991" s="6" t="s">
        <v>354</v>
      </c>
      <c r="J991" s="6" t="s">
        <v>5</v>
      </c>
      <c r="K991" s="7">
        <v>52.5</v>
      </c>
      <c r="L991" s="34">
        <f>IFERROR(VLOOKUP(SiscoTable[[#This Row],[Código]],Hoja2!A:B,2,0)*SiscoTable[[#This Row],[Provta(Uns)]],0)</f>
        <v>1464.75</v>
      </c>
      <c r="M991" s="7">
        <v>400</v>
      </c>
      <c r="N991" s="7">
        <v>5</v>
      </c>
      <c r="O991" s="34">
        <f>IFERROR(VLOOKUP(SiscoTable[[#This Row],[Código]],Hoja2!A:B,2,0)*SiscoTable[[#This Row],[Stock_actual]],0)</f>
        <v>139.5</v>
      </c>
      <c r="P991" s="6" t="s">
        <v>82</v>
      </c>
      <c r="Q991" s="7">
        <v>58</v>
      </c>
      <c r="R991" s="7">
        <v>0</v>
      </c>
      <c r="S991" s="7" t="s">
        <v>11924</v>
      </c>
      <c r="BI991"/>
      <c r="BJ991"/>
    </row>
    <row r="992" spans="2:62" x14ac:dyDescent="0.4">
      <c r="B992" s="1">
        <v>11445</v>
      </c>
      <c r="C992" s="6" t="s">
        <v>25</v>
      </c>
      <c r="D992" s="6" t="s">
        <v>25</v>
      </c>
      <c r="E992" s="6" t="s">
        <v>469</v>
      </c>
      <c r="F992" s="6" t="s">
        <v>210</v>
      </c>
      <c r="G992" s="6" t="s">
        <v>470</v>
      </c>
      <c r="H992" s="6" t="s">
        <v>472</v>
      </c>
      <c r="I992" s="6" t="s">
        <v>471</v>
      </c>
      <c r="J992" s="6" t="s">
        <v>5</v>
      </c>
      <c r="K992" s="7">
        <v>246.67</v>
      </c>
      <c r="L992" s="34">
        <f>IFERROR(VLOOKUP(SiscoTable[[#This Row],[Código]],Hoja2!A:B,2,0)*SiscoTable[[#This Row],[Provta(Uns)]],0)</f>
        <v>2220.0299999999997</v>
      </c>
      <c r="M992" s="7">
        <v>200</v>
      </c>
      <c r="N992" s="7">
        <v>120</v>
      </c>
      <c r="O992" s="34">
        <f>IFERROR(VLOOKUP(SiscoTable[[#This Row],[Código]],Hoja2!A:B,2,0)*SiscoTable[[#This Row],[Stock_actual]],0)</f>
        <v>1080</v>
      </c>
      <c r="P992" s="6" t="s">
        <v>112</v>
      </c>
      <c r="Q992" s="7">
        <v>271</v>
      </c>
      <c r="R992" s="7">
        <v>296.5</v>
      </c>
      <c r="S992" s="7" t="s">
        <v>11924</v>
      </c>
      <c r="BI992"/>
      <c r="BJ992"/>
    </row>
    <row r="993" spans="2:62" x14ac:dyDescent="0.4">
      <c r="B993" s="1">
        <v>11448</v>
      </c>
      <c r="C993" s="6" t="s">
        <v>30</v>
      </c>
      <c r="D993" s="6" t="s">
        <v>8</v>
      </c>
      <c r="E993" s="6" t="s">
        <v>469</v>
      </c>
      <c r="F993" s="6" t="s">
        <v>210</v>
      </c>
      <c r="G993" s="6" t="s">
        <v>617</v>
      </c>
      <c r="H993" s="6" t="s">
        <v>472</v>
      </c>
      <c r="I993" s="6" t="s">
        <v>629</v>
      </c>
      <c r="J993" s="6" t="s">
        <v>5</v>
      </c>
      <c r="K993" s="7">
        <v>0.17</v>
      </c>
      <c r="L993" s="34">
        <f>IFERROR(VLOOKUP(SiscoTable[[#This Row],[Código]],Hoja2!A:B,2,0)*SiscoTable[[#This Row],[Provta(Uns)]],0)</f>
        <v>2.9580000000000002</v>
      </c>
      <c r="M993" s="7">
        <v>0</v>
      </c>
      <c r="N993" s="7">
        <v>1</v>
      </c>
      <c r="O993" s="34">
        <f>IFERROR(VLOOKUP(SiscoTable[[#This Row],[Código]],Hoja2!A:B,2,0)*SiscoTable[[#This Row],[Stock_actual]],0)</f>
        <v>17.399999999999999</v>
      </c>
      <c r="P993" s="6" t="s">
        <v>630</v>
      </c>
      <c r="Q993" s="7">
        <v>0</v>
      </c>
      <c r="R993" s="7">
        <v>0</v>
      </c>
      <c r="S993" s="7" t="s">
        <v>11924</v>
      </c>
      <c r="BI993"/>
      <c r="BJ993"/>
    </row>
    <row r="994" spans="2:62" x14ac:dyDescent="0.4">
      <c r="B994" s="1">
        <v>11450</v>
      </c>
      <c r="C994" s="6" t="s">
        <v>8</v>
      </c>
      <c r="D994" s="6" t="s">
        <v>8</v>
      </c>
      <c r="E994" s="6" t="s">
        <v>469</v>
      </c>
      <c r="F994" s="6" t="s">
        <v>210</v>
      </c>
      <c r="G994" s="6" t="s">
        <v>470</v>
      </c>
      <c r="H994" s="6" t="s">
        <v>472</v>
      </c>
      <c r="I994" s="6" t="s">
        <v>494</v>
      </c>
      <c r="J994" s="6" t="s">
        <v>5</v>
      </c>
      <c r="K994" s="7">
        <v>0</v>
      </c>
      <c r="L994" s="34">
        <f>IFERROR(VLOOKUP(SiscoTable[[#This Row],[Código]],Hoja2!A:B,2,0)*SiscoTable[[#This Row],[Provta(Uns)]],0)</f>
        <v>0</v>
      </c>
      <c r="M994" s="7">
        <v>0</v>
      </c>
      <c r="N994" s="7">
        <v>0</v>
      </c>
      <c r="O994" s="34">
        <f>IFERROR(VLOOKUP(SiscoTable[[#This Row],[Código]],Hoja2!A:B,2,0)*SiscoTable[[#This Row],[Stock_actual]],0)</f>
        <v>0</v>
      </c>
      <c r="P994" s="6" t="s">
        <v>7</v>
      </c>
      <c r="Q994" s="7">
        <v>0</v>
      </c>
      <c r="R994" s="7">
        <v>0</v>
      </c>
      <c r="S994" s="7" t="s">
        <v>11924</v>
      </c>
      <c r="BI994"/>
      <c r="BJ994"/>
    </row>
    <row r="995" spans="2:62" x14ac:dyDescent="0.4">
      <c r="B995" s="1">
        <v>11451</v>
      </c>
      <c r="C995" s="6" t="s">
        <v>25</v>
      </c>
      <c r="D995" s="6" t="s">
        <v>25</v>
      </c>
      <c r="E995" s="6" t="s">
        <v>469</v>
      </c>
      <c r="F995" s="6" t="s">
        <v>210</v>
      </c>
      <c r="G995" s="6" t="s">
        <v>470</v>
      </c>
      <c r="H995" s="6" t="s">
        <v>472</v>
      </c>
      <c r="I995" s="6" t="s">
        <v>473</v>
      </c>
      <c r="J995" s="6" t="s">
        <v>5</v>
      </c>
      <c r="K995" s="7">
        <v>454.17</v>
      </c>
      <c r="L995" s="34">
        <f>IFERROR(VLOOKUP(SiscoTable[[#This Row],[Código]],Hoja2!A:B,2,0)*SiscoTable[[#This Row],[Provta(Uns)]],0)</f>
        <v>7675.473</v>
      </c>
      <c r="M995" s="7">
        <v>0</v>
      </c>
      <c r="N995" s="7">
        <v>431</v>
      </c>
      <c r="O995" s="34">
        <f>IFERROR(VLOOKUP(SiscoTable[[#This Row],[Código]],Hoja2!A:B,2,0)*SiscoTable[[#This Row],[Stock_actual]],0)</f>
        <v>7283.9</v>
      </c>
      <c r="P995" s="6" t="s">
        <v>474</v>
      </c>
      <c r="Q995" s="7">
        <v>500</v>
      </c>
      <c r="R995" s="7">
        <v>901.32000000000016</v>
      </c>
      <c r="S995" s="7" t="s">
        <v>11924</v>
      </c>
      <c r="BI995"/>
      <c r="BJ995"/>
    </row>
    <row r="996" spans="2:62" x14ac:dyDescent="0.4">
      <c r="B996" s="1">
        <v>11452</v>
      </c>
      <c r="C996" s="6" t="s">
        <v>25</v>
      </c>
      <c r="D996" s="6" t="s">
        <v>25</v>
      </c>
      <c r="E996" s="6" t="s">
        <v>469</v>
      </c>
      <c r="F996" s="6" t="s">
        <v>210</v>
      </c>
      <c r="G996" s="6" t="s">
        <v>470</v>
      </c>
      <c r="H996" s="6" t="s">
        <v>472</v>
      </c>
      <c r="I996" s="6" t="s">
        <v>475</v>
      </c>
      <c r="J996" s="6" t="s">
        <v>5</v>
      </c>
      <c r="K996" s="7">
        <v>84.67</v>
      </c>
      <c r="L996" s="34">
        <f>IFERROR(VLOOKUP(SiscoTable[[#This Row],[Código]],Hoja2!A:B,2,0)*SiscoTable[[#This Row],[Provta(Uns)]],0)</f>
        <v>1143.0450000000001</v>
      </c>
      <c r="M996" s="7">
        <v>300</v>
      </c>
      <c r="N996" s="7">
        <v>304</v>
      </c>
      <c r="O996" s="34">
        <f>IFERROR(VLOOKUP(SiscoTable[[#This Row],[Código]],Hoja2!A:B,2,0)*SiscoTable[[#This Row],[Stock_actual]],0)</f>
        <v>4104</v>
      </c>
      <c r="P996" s="6" t="s">
        <v>476</v>
      </c>
      <c r="Q996" s="7">
        <v>93</v>
      </c>
      <c r="R996" s="7">
        <v>0</v>
      </c>
      <c r="S996" s="7" t="s">
        <v>11924</v>
      </c>
      <c r="BI996"/>
      <c r="BJ996"/>
    </row>
    <row r="997" spans="2:62" x14ac:dyDescent="0.4">
      <c r="B997" s="1">
        <v>11456</v>
      </c>
      <c r="C997" s="6" t="s">
        <v>25</v>
      </c>
      <c r="D997" s="6" t="s">
        <v>25</v>
      </c>
      <c r="E997" s="6" t="s">
        <v>469</v>
      </c>
      <c r="F997" s="6" t="s">
        <v>210</v>
      </c>
      <c r="G997" s="6" t="s">
        <v>470</v>
      </c>
      <c r="H997" s="6" t="s">
        <v>472</v>
      </c>
      <c r="I997" s="6" t="s">
        <v>477</v>
      </c>
      <c r="J997" s="6" t="s">
        <v>5</v>
      </c>
      <c r="K997" s="7">
        <v>98.33</v>
      </c>
      <c r="L997" s="34">
        <f>IFERROR(VLOOKUP(SiscoTable[[#This Row],[Código]],Hoja2!A:B,2,0)*SiscoTable[[#This Row],[Provta(Uns)]],0)</f>
        <v>1366.787</v>
      </c>
      <c r="M997" s="7">
        <v>0</v>
      </c>
      <c r="N997" s="7">
        <v>1</v>
      </c>
      <c r="O997" s="34">
        <f>IFERROR(VLOOKUP(SiscoTable[[#This Row],[Código]],Hoja2!A:B,2,0)*SiscoTable[[#This Row],[Stock_actual]],0)</f>
        <v>13.9</v>
      </c>
      <c r="P997" s="6" t="s">
        <v>7</v>
      </c>
      <c r="Q997" s="7">
        <v>108</v>
      </c>
      <c r="R997" s="7">
        <v>195.79999999999998</v>
      </c>
      <c r="S997" s="7" t="s">
        <v>11924</v>
      </c>
      <c r="BI997"/>
      <c r="BJ997"/>
    </row>
    <row r="998" spans="2:62" x14ac:dyDescent="0.4">
      <c r="B998" s="1">
        <v>11459</v>
      </c>
      <c r="C998" s="6" t="s">
        <v>8</v>
      </c>
      <c r="D998" s="6" t="s">
        <v>8</v>
      </c>
      <c r="E998" s="6" t="s">
        <v>469</v>
      </c>
      <c r="F998" s="6" t="s">
        <v>210</v>
      </c>
      <c r="G998" s="6" t="s">
        <v>470</v>
      </c>
      <c r="H998" s="6" t="s">
        <v>472</v>
      </c>
      <c r="I998" s="6" t="s">
        <v>495</v>
      </c>
      <c r="J998" s="6" t="s">
        <v>496</v>
      </c>
      <c r="K998" s="7">
        <v>0</v>
      </c>
      <c r="L998" s="34">
        <f>IFERROR(VLOOKUP(SiscoTable[[#This Row],[Código]],Hoja2!A:B,2,0)*SiscoTable[[#This Row],[Provta(Uns)]],0)</f>
        <v>0</v>
      </c>
      <c r="M998" s="7">
        <v>0</v>
      </c>
      <c r="N998" s="7">
        <v>0</v>
      </c>
      <c r="O998" s="34">
        <f>IFERROR(VLOOKUP(SiscoTable[[#This Row],[Código]],Hoja2!A:B,2,0)*SiscoTable[[#This Row],[Stock_actual]],0)</f>
        <v>0</v>
      </c>
      <c r="P998" s="6" t="s">
        <v>7</v>
      </c>
      <c r="Q998" s="7">
        <v>0</v>
      </c>
      <c r="R998" s="7">
        <v>0</v>
      </c>
      <c r="S998" s="7" t="s">
        <v>11924</v>
      </c>
      <c r="BI998"/>
      <c r="BJ998"/>
    </row>
    <row r="999" spans="2:62" x14ac:dyDescent="0.4">
      <c r="B999" s="1">
        <v>11466</v>
      </c>
      <c r="C999" s="6" t="s">
        <v>30</v>
      </c>
      <c r="D999" s="6" t="s">
        <v>8</v>
      </c>
      <c r="E999" s="6" t="s">
        <v>197</v>
      </c>
      <c r="F999" s="6" t="s">
        <v>307</v>
      </c>
      <c r="G999" s="6" t="s">
        <v>349</v>
      </c>
      <c r="H999" s="6" t="s">
        <v>329</v>
      </c>
      <c r="I999" s="6" t="s">
        <v>359</v>
      </c>
      <c r="J999" s="6" t="s">
        <v>5</v>
      </c>
      <c r="K999" s="7">
        <v>1.17</v>
      </c>
      <c r="L999" s="34">
        <f>IFERROR(VLOOKUP(SiscoTable[[#This Row],[Código]],Hoja2!A:B,2,0)*SiscoTable[[#This Row],[Provta(Uns)]],0)</f>
        <v>51.48</v>
      </c>
      <c r="M999" s="7">
        <v>0</v>
      </c>
      <c r="N999" s="7">
        <v>0</v>
      </c>
      <c r="O999" s="34">
        <f>IFERROR(VLOOKUP(SiscoTable[[#This Row],[Código]],Hoja2!A:B,2,0)*SiscoTable[[#This Row],[Stock_actual]],0)</f>
        <v>0</v>
      </c>
      <c r="P999" s="6" t="s">
        <v>7</v>
      </c>
      <c r="Q999" s="7">
        <v>1</v>
      </c>
      <c r="R999" s="7">
        <v>2.4</v>
      </c>
      <c r="S999" s="7" t="s">
        <v>11924</v>
      </c>
      <c r="BI999"/>
      <c r="BJ999"/>
    </row>
    <row r="1000" spans="2:62" x14ac:dyDescent="0.4">
      <c r="B1000" s="1">
        <v>11467</v>
      </c>
      <c r="C1000" s="6" t="s">
        <v>30</v>
      </c>
      <c r="D1000" s="6" t="s">
        <v>8</v>
      </c>
      <c r="E1000" s="6" t="s">
        <v>197</v>
      </c>
      <c r="F1000" s="6" t="s">
        <v>307</v>
      </c>
      <c r="G1000" s="6" t="s">
        <v>349</v>
      </c>
      <c r="H1000" s="6" t="s">
        <v>329</v>
      </c>
      <c r="I1000" s="6" t="s">
        <v>360</v>
      </c>
      <c r="J1000" s="6" t="s">
        <v>5</v>
      </c>
      <c r="K1000" s="7">
        <v>0</v>
      </c>
      <c r="L1000" s="34">
        <f>IFERROR(VLOOKUP(SiscoTable[[#This Row],[Código]],Hoja2!A:B,2,0)*SiscoTable[[#This Row],[Provta(Uns)]],0)</f>
        <v>0</v>
      </c>
      <c r="M1000" s="7">
        <v>0</v>
      </c>
      <c r="N1000" s="7">
        <v>1</v>
      </c>
      <c r="O1000" s="34">
        <f>IFERROR(VLOOKUP(SiscoTable[[#This Row],[Código]],Hoja2!A:B,2,0)*SiscoTable[[#This Row],[Stock_actual]],0)</f>
        <v>29.6</v>
      </c>
      <c r="P1000" s="6" t="s">
        <v>134</v>
      </c>
      <c r="Q1000" s="7">
        <v>0</v>
      </c>
      <c r="R1000" s="7">
        <v>0</v>
      </c>
      <c r="S1000" s="7" t="s">
        <v>11924</v>
      </c>
      <c r="BI1000"/>
      <c r="BJ1000"/>
    </row>
    <row r="1001" spans="2:62" x14ac:dyDescent="0.4">
      <c r="B1001" s="1">
        <v>11468</v>
      </c>
      <c r="C1001" s="6" t="s">
        <v>30</v>
      </c>
      <c r="D1001" s="6" t="s">
        <v>8</v>
      </c>
      <c r="E1001" s="6" t="s">
        <v>197</v>
      </c>
      <c r="F1001" s="6" t="s">
        <v>307</v>
      </c>
      <c r="G1001" s="6" t="s">
        <v>308</v>
      </c>
      <c r="H1001" s="6" t="s">
        <v>329</v>
      </c>
      <c r="I1001" s="6" t="s">
        <v>328</v>
      </c>
      <c r="J1001" s="6" t="s">
        <v>5</v>
      </c>
      <c r="K1001" s="7">
        <v>0.5</v>
      </c>
      <c r="L1001" s="34">
        <f>IFERROR(VLOOKUP(SiscoTable[[#This Row],[Código]],Hoja2!A:B,2,0)*SiscoTable[[#This Row],[Provta(Uns)]],0)</f>
        <v>11</v>
      </c>
      <c r="M1001" s="7">
        <v>0</v>
      </c>
      <c r="N1001" s="7">
        <v>0</v>
      </c>
      <c r="O1001" s="34">
        <f>IFERROR(VLOOKUP(SiscoTable[[#This Row],[Código]],Hoja2!A:B,2,0)*SiscoTable[[#This Row],[Stock_actual]],0)</f>
        <v>0</v>
      </c>
      <c r="P1001" s="6" t="s">
        <v>7</v>
      </c>
      <c r="Q1001" s="7">
        <v>1</v>
      </c>
      <c r="R1001" s="7">
        <v>1.2</v>
      </c>
      <c r="S1001" s="7" t="s">
        <v>11924</v>
      </c>
      <c r="BI1001"/>
      <c r="BJ1001"/>
    </row>
    <row r="1002" spans="2:62" x14ac:dyDescent="0.4">
      <c r="B1002" s="1">
        <v>11469</v>
      </c>
      <c r="C1002" s="6" t="s">
        <v>8</v>
      </c>
      <c r="D1002" s="6" t="s">
        <v>8</v>
      </c>
      <c r="E1002" s="6" t="s">
        <v>197</v>
      </c>
      <c r="F1002" s="6" t="s">
        <v>307</v>
      </c>
      <c r="G1002" s="6" t="s">
        <v>349</v>
      </c>
      <c r="H1002" s="6" t="s">
        <v>329</v>
      </c>
      <c r="I1002" s="6" t="s">
        <v>368</v>
      </c>
      <c r="J1002" s="6" t="s">
        <v>5</v>
      </c>
      <c r="K1002" s="7">
        <v>0</v>
      </c>
      <c r="L1002" s="34">
        <f>IFERROR(VLOOKUP(SiscoTable[[#This Row],[Código]],Hoja2!A:B,2,0)*SiscoTable[[#This Row],[Provta(Uns)]],0)</f>
        <v>0</v>
      </c>
      <c r="M1002" s="7">
        <v>0</v>
      </c>
      <c r="N1002" s="7">
        <v>1</v>
      </c>
      <c r="O1002" s="34">
        <f>IFERROR(VLOOKUP(SiscoTable[[#This Row],[Código]],Hoja2!A:B,2,0)*SiscoTable[[#This Row],[Stock_actual]],0)</f>
        <v>19.899999999999999</v>
      </c>
      <c r="P1002" s="6" t="s">
        <v>134</v>
      </c>
      <c r="Q1002" s="7">
        <v>0</v>
      </c>
      <c r="R1002" s="7">
        <v>0</v>
      </c>
      <c r="S1002" s="7" t="s">
        <v>11924</v>
      </c>
      <c r="BI1002"/>
      <c r="BJ1002"/>
    </row>
    <row r="1003" spans="2:62" x14ac:dyDescent="0.4">
      <c r="B1003" s="1">
        <v>11470</v>
      </c>
      <c r="C1003" s="6" t="s">
        <v>30</v>
      </c>
      <c r="D1003" s="6" t="s">
        <v>8</v>
      </c>
      <c r="E1003" s="6" t="s">
        <v>197</v>
      </c>
      <c r="F1003" s="6" t="s">
        <v>307</v>
      </c>
      <c r="G1003" s="6" t="s">
        <v>308</v>
      </c>
      <c r="H1003" s="6" t="s">
        <v>329</v>
      </c>
      <c r="I1003" s="6" t="s">
        <v>330</v>
      </c>
      <c r="J1003" s="6" t="s">
        <v>5</v>
      </c>
      <c r="K1003" s="7">
        <v>0</v>
      </c>
      <c r="L1003" s="34">
        <f>IFERROR(VLOOKUP(SiscoTable[[#This Row],[Código]],Hoja2!A:B,2,0)*SiscoTable[[#This Row],[Provta(Uns)]],0)</f>
        <v>0</v>
      </c>
      <c r="M1003" s="7">
        <v>0</v>
      </c>
      <c r="N1003" s="7">
        <v>0</v>
      </c>
      <c r="O1003" s="34">
        <f>IFERROR(VLOOKUP(SiscoTable[[#This Row],[Código]],Hoja2!A:B,2,0)*SiscoTable[[#This Row],[Stock_actual]],0)</f>
        <v>0</v>
      </c>
      <c r="P1003" s="6" t="s">
        <v>7</v>
      </c>
      <c r="Q1003" s="7">
        <v>0</v>
      </c>
      <c r="R1003" s="7">
        <v>0</v>
      </c>
      <c r="S1003" s="7" t="s">
        <v>11924</v>
      </c>
      <c r="BI1003"/>
      <c r="BJ1003"/>
    </row>
    <row r="1004" spans="2:62" x14ac:dyDescent="0.4">
      <c r="B1004" s="1">
        <v>11471</v>
      </c>
      <c r="C1004" s="6" t="s">
        <v>8</v>
      </c>
      <c r="D1004" s="6" t="s">
        <v>8</v>
      </c>
      <c r="E1004" s="6" t="s">
        <v>197</v>
      </c>
      <c r="F1004" s="6" t="s">
        <v>307</v>
      </c>
      <c r="G1004" s="6" t="s">
        <v>308</v>
      </c>
      <c r="H1004" s="6" t="s">
        <v>329</v>
      </c>
      <c r="I1004" s="6" t="s">
        <v>339</v>
      </c>
      <c r="J1004" s="6" t="s">
        <v>5</v>
      </c>
      <c r="K1004" s="7">
        <v>0</v>
      </c>
      <c r="L1004" s="34">
        <f>IFERROR(VLOOKUP(SiscoTable[[#This Row],[Código]],Hoja2!A:B,2,0)*SiscoTable[[#This Row],[Provta(Uns)]],0)</f>
        <v>0</v>
      </c>
      <c r="M1004" s="7">
        <v>0</v>
      </c>
      <c r="N1004" s="7">
        <v>0</v>
      </c>
      <c r="O1004" s="34">
        <f>IFERROR(VLOOKUP(SiscoTable[[#This Row],[Código]],Hoja2!A:B,2,0)*SiscoTable[[#This Row],[Stock_actual]],0)</f>
        <v>0</v>
      </c>
      <c r="P1004" s="6" t="s">
        <v>7</v>
      </c>
      <c r="Q1004" s="7">
        <v>0</v>
      </c>
      <c r="R1004" s="7">
        <v>0</v>
      </c>
      <c r="S1004" s="7" t="s">
        <v>11924</v>
      </c>
      <c r="BI1004"/>
      <c r="BJ1004"/>
    </row>
    <row r="1005" spans="2:62" x14ac:dyDescent="0.4">
      <c r="B1005" s="1">
        <v>11624</v>
      </c>
      <c r="C1005" s="6" t="s">
        <v>25</v>
      </c>
      <c r="D1005" s="6" t="s">
        <v>25</v>
      </c>
      <c r="E1005" s="6" t="s">
        <v>2999</v>
      </c>
      <c r="F1005" s="6" t="s">
        <v>3176</v>
      </c>
      <c r="G1005" s="6" t="s">
        <v>3198</v>
      </c>
      <c r="H1005" s="6" t="s">
        <v>94</v>
      </c>
      <c r="I1005" s="6" t="s">
        <v>3199</v>
      </c>
      <c r="J1005" s="6" t="s">
        <v>5</v>
      </c>
      <c r="K1005" s="7">
        <v>1439.67</v>
      </c>
      <c r="L1005" s="7">
        <f>IFERROR(VLOOKUP(SiscoTable[[#This Row],[Código]],Hoja2!A:B,2,0)*SiscoTable[[#This Row],[Provta(Uns)]],0)</f>
        <v>2591.4060000000004</v>
      </c>
      <c r="M1005" s="7">
        <v>0</v>
      </c>
      <c r="N1005" s="7">
        <v>-133</v>
      </c>
      <c r="O1005" s="7">
        <f>IFERROR(VLOOKUP(SiscoTable[[#This Row],[Código]],Hoja2!A:B,2,0)*SiscoTable[[#This Row],[Stock_actual]],0)</f>
        <v>-239.4</v>
      </c>
      <c r="P1005" s="6" t="s">
        <v>7</v>
      </c>
      <c r="Q1005" s="7">
        <v>1584</v>
      </c>
      <c r="R1005" s="7">
        <v>2879.4</v>
      </c>
      <c r="S1005" s="7" t="s">
        <v>11923</v>
      </c>
      <c r="BI1005"/>
      <c r="BJ1005"/>
    </row>
    <row r="1006" spans="2:62" x14ac:dyDescent="0.4">
      <c r="B1006" s="1">
        <v>11636</v>
      </c>
      <c r="C1006" s="6" t="s">
        <v>25</v>
      </c>
      <c r="D1006" s="6" t="s">
        <v>25</v>
      </c>
      <c r="E1006" s="6" t="s">
        <v>2999</v>
      </c>
      <c r="F1006" s="6" t="s">
        <v>3176</v>
      </c>
      <c r="G1006" s="6" t="s">
        <v>3198</v>
      </c>
      <c r="H1006" s="6" t="s">
        <v>94</v>
      </c>
      <c r="I1006" s="6" t="s">
        <v>3206</v>
      </c>
      <c r="J1006" s="6" t="s">
        <v>5</v>
      </c>
      <c r="K1006" s="7">
        <v>321.67</v>
      </c>
      <c r="L1006" s="7">
        <f>IFERROR(VLOOKUP(SiscoTable[[#This Row],[Código]],Hoja2!A:B,2,0)*SiscoTable[[#This Row],[Provta(Uns)]],0)</f>
        <v>1125.845</v>
      </c>
      <c r="M1006" s="7">
        <v>0</v>
      </c>
      <c r="N1006" s="7">
        <v>-33</v>
      </c>
      <c r="O1006" s="7">
        <f>IFERROR(VLOOKUP(SiscoTable[[#This Row],[Código]],Hoja2!A:B,2,0)*SiscoTable[[#This Row],[Stock_actual]],0)</f>
        <v>-115.5</v>
      </c>
      <c r="P1006" s="6" t="s">
        <v>7</v>
      </c>
      <c r="Q1006" s="7">
        <v>354</v>
      </c>
      <c r="R1006" s="7">
        <v>643.20000000000005</v>
      </c>
      <c r="S1006" s="7" t="s">
        <v>11923</v>
      </c>
      <c r="BI1006"/>
      <c r="BJ1006"/>
    </row>
    <row r="1007" spans="2:62" x14ac:dyDescent="0.4">
      <c r="B1007" s="1">
        <v>11637</v>
      </c>
      <c r="C1007" s="6" t="s">
        <v>25</v>
      </c>
      <c r="D1007" s="6" t="s">
        <v>25</v>
      </c>
      <c r="E1007" s="6" t="s">
        <v>2999</v>
      </c>
      <c r="F1007" s="6" t="s">
        <v>3176</v>
      </c>
      <c r="G1007" s="6" t="s">
        <v>3198</v>
      </c>
      <c r="H1007" s="6" t="s">
        <v>94</v>
      </c>
      <c r="I1007" s="6" t="s">
        <v>3207</v>
      </c>
      <c r="J1007" s="6" t="s">
        <v>5</v>
      </c>
      <c r="K1007" s="7">
        <v>322.33</v>
      </c>
      <c r="L1007" s="7">
        <f>IFERROR(VLOOKUP(SiscoTable[[#This Row],[Código]],Hoja2!A:B,2,0)*SiscoTable[[#This Row],[Provta(Uns)]],0)</f>
        <v>966.99</v>
      </c>
      <c r="M1007" s="7">
        <v>0</v>
      </c>
      <c r="N1007" s="7">
        <v>-34</v>
      </c>
      <c r="O1007" s="7">
        <f>IFERROR(VLOOKUP(SiscoTable[[#This Row],[Código]],Hoja2!A:B,2,0)*SiscoTable[[#This Row],[Stock_actual]],0)</f>
        <v>-102</v>
      </c>
      <c r="P1007" s="6" t="s">
        <v>7</v>
      </c>
      <c r="Q1007" s="7">
        <v>354</v>
      </c>
      <c r="R1007" s="7">
        <v>644.4</v>
      </c>
      <c r="S1007" s="7" t="s">
        <v>11923</v>
      </c>
      <c r="BI1007"/>
      <c r="BJ1007"/>
    </row>
    <row r="1008" spans="2:62" x14ac:dyDescent="0.4">
      <c r="B1008" s="1">
        <v>11638</v>
      </c>
      <c r="C1008" s="6" t="s">
        <v>25</v>
      </c>
      <c r="D1008" s="6" t="s">
        <v>25</v>
      </c>
      <c r="E1008" s="6" t="s">
        <v>469</v>
      </c>
      <c r="F1008" s="6" t="s">
        <v>1050</v>
      </c>
      <c r="G1008" s="6" t="s">
        <v>1113</v>
      </c>
      <c r="H1008" s="6" t="s">
        <v>1066</v>
      </c>
      <c r="I1008" s="6" t="s">
        <v>1114</v>
      </c>
      <c r="J1008" s="6" t="s">
        <v>5</v>
      </c>
      <c r="K1008" s="7">
        <v>87.17</v>
      </c>
      <c r="L1008" s="7">
        <f>IFERROR(VLOOKUP(SiscoTable[[#This Row],[Código]],Hoja2!A:B,2,0)*SiscoTable[[#This Row],[Provta(Uns)]],0)</f>
        <v>427.13300000000004</v>
      </c>
      <c r="M1008" s="7">
        <v>0</v>
      </c>
      <c r="N1008" s="7">
        <v>0</v>
      </c>
      <c r="O1008" s="7">
        <f>IFERROR(VLOOKUP(SiscoTable[[#This Row],[Código]],Hoja2!A:B,2,0)*SiscoTable[[#This Row],[Stock_actual]],0)</f>
        <v>0</v>
      </c>
      <c r="P1008" s="6" t="s">
        <v>7</v>
      </c>
      <c r="Q1008" s="7">
        <v>96</v>
      </c>
      <c r="R1008" s="7">
        <v>174.60000000000002</v>
      </c>
      <c r="S1008" s="7" t="s">
        <v>11927</v>
      </c>
      <c r="BI1008"/>
      <c r="BJ1008"/>
    </row>
    <row r="1009" spans="2:62" x14ac:dyDescent="0.4">
      <c r="B1009" s="1">
        <v>11639</v>
      </c>
      <c r="C1009" s="6" t="s">
        <v>25</v>
      </c>
      <c r="D1009" s="6" t="s">
        <v>25</v>
      </c>
      <c r="E1009" s="6" t="s">
        <v>469</v>
      </c>
      <c r="F1009" s="6" t="s">
        <v>1050</v>
      </c>
      <c r="G1009" s="6" t="s">
        <v>1128</v>
      </c>
      <c r="H1009" s="6" t="s">
        <v>1066</v>
      </c>
      <c r="I1009" s="6" t="s">
        <v>1134</v>
      </c>
      <c r="J1009" s="6" t="s">
        <v>5</v>
      </c>
      <c r="K1009" s="7">
        <v>177</v>
      </c>
      <c r="L1009" s="7">
        <f>IFERROR(VLOOKUP(SiscoTable[[#This Row],[Código]],Hoja2!A:B,2,0)*SiscoTable[[#This Row],[Provta(Uns)]],0)</f>
        <v>1044.3</v>
      </c>
      <c r="M1009" s="7">
        <v>0</v>
      </c>
      <c r="N1009" s="7">
        <v>34</v>
      </c>
      <c r="O1009" s="7">
        <f>IFERROR(VLOOKUP(SiscoTable[[#This Row],[Código]],Hoja2!A:B,2,0)*SiscoTable[[#This Row],[Stock_actual]],0)</f>
        <v>200.60000000000002</v>
      </c>
      <c r="P1009" s="6" t="s">
        <v>27</v>
      </c>
      <c r="Q1009" s="7">
        <v>195</v>
      </c>
      <c r="R1009" s="7">
        <v>355.40000000000003</v>
      </c>
      <c r="S1009" s="7" t="s">
        <v>11927</v>
      </c>
      <c r="BI1009"/>
      <c r="BJ1009"/>
    </row>
    <row r="1010" spans="2:62" x14ac:dyDescent="0.4">
      <c r="B1010" s="1">
        <v>11640</v>
      </c>
      <c r="C1010" s="6" t="s">
        <v>25</v>
      </c>
      <c r="D1010" s="6" t="s">
        <v>30</v>
      </c>
      <c r="E1010" s="6" t="s">
        <v>469</v>
      </c>
      <c r="F1010" s="6" t="s">
        <v>1050</v>
      </c>
      <c r="G1010" s="6" t="s">
        <v>1128</v>
      </c>
      <c r="H1010" s="6" t="s">
        <v>1066</v>
      </c>
      <c r="I1010" s="6" t="s">
        <v>1135</v>
      </c>
      <c r="J1010" s="6" t="s">
        <v>5</v>
      </c>
      <c r="K1010" s="7">
        <v>20</v>
      </c>
      <c r="L1010" s="7">
        <f>IFERROR(VLOOKUP(SiscoTable[[#This Row],[Código]],Hoja2!A:B,2,0)*SiscoTable[[#This Row],[Provta(Uns)]],0)</f>
        <v>250</v>
      </c>
      <c r="M1010" s="7">
        <v>0</v>
      </c>
      <c r="N1010" s="7">
        <v>9</v>
      </c>
      <c r="O1010" s="7">
        <f>IFERROR(VLOOKUP(SiscoTable[[#This Row],[Código]],Hoja2!A:B,2,0)*SiscoTable[[#This Row],[Stock_actual]],0)</f>
        <v>112.5</v>
      </c>
      <c r="P1010" s="6" t="s">
        <v>402</v>
      </c>
      <c r="Q1010" s="7">
        <v>22</v>
      </c>
      <c r="R1010" s="7">
        <v>39.910000000000004</v>
      </c>
      <c r="S1010" s="7" t="s">
        <v>11927</v>
      </c>
      <c r="BI1010"/>
      <c r="BJ1010"/>
    </row>
    <row r="1011" spans="2:62" x14ac:dyDescent="0.4">
      <c r="B1011" s="1">
        <v>11647</v>
      </c>
      <c r="C1011" s="6" t="s">
        <v>25</v>
      </c>
      <c r="D1011" s="6" t="s">
        <v>25</v>
      </c>
      <c r="E1011" s="6" t="s">
        <v>469</v>
      </c>
      <c r="F1011" s="6" t="s">
        <v>1050</v>
      </c>
      <c r="G1011" s="6" t="s">
        <v>1254</v>
      </c>
      <c r="H1011" s="6" t="s">
        <v>1066</v>
      </c>
      <c r="I1011" s="6" t="s">
        <v>1255</v>
      </c>
      <c r="J1011" s="6" t="s">
        <v>5</v>
      </c>
      <c r="K1011" s="7">
        <v>30.5</v>
      </c>
      <c r="L1011" s="7">
        <f>IFERROR(VLOOKUP(SiscoTable[[#This Row],[Código]],Hoja2!A:B,2,0)*SiscoTable[[#This Row],[Provta(Uns)]],0)</f>
        <v>97.600000000000009</v>
      </c>
      <c r="M1011" s="7">
        <v>0</v>
      </c>
      <c r="N1011" s="7">
        <v>25</v>
      </c>
      <c r="O1011" s="7">
        <f>IFERROR(VLOOKUP(SiscoTable[[#This Row],[Código]],Hoja2!A:B,2,0)*SiscoTable[[#This Row],[Stock_actual]],0)</f>
        <v>80</v>
      </c>
      <c r="P1011" s="6" t="s">
        <v>101</v>
      </c>
      <c r="Q1011" s="7">
        <v>34</v>
      </c>
      <c r="R1011" s="7">
        <v>61.7</v>
      </c>
      <c r="S1011" s="7" t="s">
        <v>11927</v>
      </c>
      <c r="BI1011"/>
      <c r="BJ1011"/>
    </row>
    <row r="1012" spans="2:62" x14ac:dyDescent="0.4">
      <c r="B1012" s="1">
        <v>11648</v>
      </c>
      <c r="C1012" s="6" t="s">
        <v>30</v>
      </c>
      <c r="D1012" s="6" t="s">
        <v>30</v>
      </c>
      <c r="E1012" s="6" t="s">
        <v>469</v>
      </c>
      <c r="F1012" s="6" t="s">
        <v>1050</v>
      </c>
      <c r="G1012" s="6" t="s">
        <v>1254</v>
      </c>
      <c r="H1012" s="6" t="s">
        <v>1066</v>
      </c>
      <c r="I1012" s="6" t="s">
        <v>1269</v>
      </c>
      <c r="J1012" s="6" t="s">
        <v>5</v>
      </c>
      <c r="K1012" s="7">
        <v>31.67</v>
      </c>
      <c r="L1012" s="7">
        <f>IFERROR(VLOOKUP(SiscoTable[[#This Row],[Código]],Hoja2!A:B,2,0)*SiscoTable[[#This Row],[Provta(Uns)]],0)</f>
        <v>91.843000000000004</v>
      </c>
      <c r="M1012" s="7">
        <v>0</v>
      </c>
      <c r="N1012" s="7">
        <v>1</v>
      </c>
      <c r="O1012" s="7">
        <f>IFERROR(VLOOKUP(SiscoTable[[#This Row],[Código]],Hoja2!A:B,2,0)*SiscoTable[[#This Row],[Stock_actual]],0)</f>
        <v>2.9</v>
      </c>
      <c r="P1012" s="6" t="s">
        <v>24</v>
      </c>
      <c r="Q1012" s="7">
        <v>35</v>
      </c>
      <c r="R1012" s="7">
        <v>63.66</v>
      </c>
      <c r="S1012" s="7" t="s">
        <v>11927</v>
      </c>
      <c r="BI1012"/>
      <c r="BJ1012"/>
    </row>
    <row r="1013" spans="2:62" x14ac:dyDescent="0.4">
      <c r="B1013" s="1">
        <v>11649</v>
      </c>
      <c r="C1013" s="6" t="s">
        <v>25</v>
      </c>
      <c r="D1013" s="6" t="s">
        <v>25</v>
      </c>
      <c r="E1013" s="6" t="s">
        <v>469</v>
      </c>
      <c r="F1013" s="6" t="s">
        <v>1050</v>
      </c>
      <c r="G1013" s="6" t="s">
        <v>1128</v>
      </c>
      <c r="H1013" s="6" t="s">
        <v>1066</v>
      </c>
      <c r="I1013" s="6" t="s">
        <v>1138</v>
      </c>
      <c r="J1013" s="6" t="s">
        <v>5</v>
      </c>
      <c r="K1013" s="7">
        <v>55</v>
      </c>
      <c r="L1013" s="7">
        <f>IFERROR(VLOOKUP(SiscoTable[[#This Row],[Código]],Hoja2!A:B,2,0)*SiscoTable[[#This Row],[Provta(Uns)]],0)</f>
        <v>687.5</v>
      </c>
      <c r="M1013" s="7">
        <v>0</v>
      </c>
      <c r="N1013" s="7">
        <v>20</v>
      </c>
      <c r="O1013" s="7">
        <f>IFERROR(VLOOKUP(SiscoTable[[#This Row],[Código]],Hoja2!A:B,2,0)*SiscoTable[[#This Row],[Stock_actual]],0)</f>
        <v>250</v>
      </c>
      <c r="P1013" s="6" t="s">
        <v>96</v>
      </c>
      <c r="Q1013" s="7">
        <v>60</v>
      </c>
      <c r="R1013" s="7">
        <v>109.93</v>
      </c>
      <c r="S1013" s="7" t="s">
        <v>11927</v>
      </c>
      <c r="BI1013"/>
      <c r="BJ1013"/>
    </row>
    <row r="1014" spans="2:62" x14ac:dyDescent="0.4">
      <c r="B1014" s="1">
        <v>11650</v>
      </c>
      <c r="C1014" s="6" t="s">
        <v>25</v>
      </c>
      <c r="D1014" s="6" t="s">
        <v>25</v>
      </c>
      <c r="E1014" s="6" t="s">
        <v>469</v>
      </c>
      <c r="F1014" s="6" t="s">
        <v>1050</v>
      </c>
      <c r="G1014" s="6" t="s">
        <v>1128</v>
      </c>
      <c r="H1014" s="6" t="s">
        <v>1066</v>
      </c>
      <c r="I1014" s="6" t="s">
        <v>1139</v>
      </c>
      <c r="J1014" s="6" t="s">
        <v>5</v>
      </c>
      <c r="K1014" s="7">
        <v>60.33</v>
      </c>
      <c r="L1014" s="7">
        <f>IFERROR(VLOOKUP(SiscoTable[[#This Row],[Código]],Hoja2!A:B,2,0)*SiscoTable[[#This Row],[Provta(Uns)]],0)</f>
        <v>555.03599999999994</v>
      </c>
      <c r="M1014" s="7">
        <v>0</v>
      </c>
      <c r="N1014" s="7">
        <v>50</v>
      </c>
      <c r="O1014" s="7">
        <f>IFERROR(VLOOKUP(SiscoTable[[#This Row],[Código]],Hoja2!A:B,2,0)*SiscoTable[[#This Row],[Stock_actual]],0)</f>
        <v>459.99999999999994</v>
      </c>
      <c r="P1014" s="6" t="s">
        <v>101</v>
      </c>
      <c r="Q1014" s="7">
        <v>66</v>
      </c>
      <c r="R1014" s="7">
        <v>120.85</v>
      </c>
      <c r="S1014" s="7" t="s">
        <v>11927</v>
      </c>
      <c r="BI1014"/>
      <c r="BJ1014"/>
    </row>
    <row r="1015" spans="2:62" x14ac:dyDescent="0.4">
      <c r="B1015" s="1">
        <v>11651</v>
      </c>
      <c r="C1015" s="6" t="s">
        <v>25</v>
      </c>
      <c r="D1015" s="6" t="s">
        <v>30</v>
      </c>
      <c r="E1015" s="6" t="s">
        <v>469</v>
      </c>
      <c r="F1015" s="6" t="s">
        <v>1050</v>
      </c>
      <c r="G1015" s="6" t="s">
        <v>1128</v>
      </c>
      <c r="H1015" s="6" t="s">
        <v>1066</v>
      </c>
      <c r="I1015" s="6" t="s">
        <v>1140</v>
      </c>
      <c r="J1015" s="6" t="s">
        <v>5</v>
      </c>
      <c r="K1015" s="7">
        <v>24.83</v>
      </c>
      <c r="L1015" s="7">
        <f>IFERROR(VLOOKUP(SiscoTable[[#This Row],[Código]],Hoja2!A:B,2,0)*SiscoTable[[#This Row],[Provta(Uns)]],0)</f>
        <v>285.54499999999996</v>
      </c>
      <c r="M1015" s="7">
        <v>0</v>
      </c>
      <c r="N1015" s="7">
        <v>30</v>
      </c>
      <c r="O1015" s="7">
        <f>IFERROR(VLOOKUP(SiscoTable[[#This Row],[Código]],Hoja2!A:B,2,0)*SiscoTable[[#This Row],[Stock_actual]],0)</f>
        <v>345</v>
      </c>
      <c r="P1015" s="6" t="s">
        <v>115</v>
      </c>
      <c r="Q1015" s="7">
        <v>27</v>
      </c>
      <c r="R1015" s="7">
        <v>0</v>
      </c>
      <c r="S1015" s="7" t="s">
        <v>11927</v>
      </c>
      <c r="BI1015"/>
      <c r="BJ1015"/>
    </row>
    <row r="1016" spans="2:62" x14ac:dyDescent="0.4">
      <c r="B1016" s="1">
        <v>11652</v>
      </c>
      <c r="C1016" s="6" t="s">
        <v>25</v>
      </c>
      <c r="D1016" s="6" t="s">
        <v>25</v>
      </c>
      <c r="E1016" s="6" t="s">
        <v>469</v>
      </c>
      <c r="F1016" s="6" t="s">
        <v>1050</v>
      </c>
      <c r="G1016" s="6" t="s">
        <v>1254</v>
      </c>
      <c r="H1016" s="6" t="s">
        <v>1257</v>
      </c>
      <c r="I1016" s="6" t="s">
        <v>1256</v>
      </c>
      <c r="J1016" s="6" t="s">
        <v>5</v>
      </c>
      <c r="K1016" s="7">
        <v>151.5</v>
      </c>
      <c r="L1016" s="7">
        <f>IFERROR(VLOOKUP(SiscoTable[[#This Row],[Código]],Hoja2!A:B,2,0)*SiscoTable[[#This Row],[Provta(Uns)]],0)</f>
        <v>378.75</v>
      </c>
      <c r="M1016" s="7">
        <v>0</v>
      </c>
      <c r="N1016" s="7">
        <v>152</v>
      </c>
      <c r="O1016" s="7">
        <f>IFERROR(VLOOKUP(SiscoTable[[#This Row],[Código]],Hoja2!A:B,2,0)*SiscoTable[[#This Row],[Stock_actual]],0)</f>
        <v>380</v>
      </c>
      <c r="P1016" s="6" t="s">
        <v>110</v>
      </c>
      <c r="Q1016" s="7">
        <v>167</v>
      </c>
      <c r="R1016" s="7">
        <v>302.5</v>
      </c>
      <c r="S1016" s="7" t="s">
        <v>11927</v>
      </c>
      <c r="BI1016"/>
      <c r="BJ1016"/>
    </row>
    <row r="1017" spans="2:62" x14ac:dyDescent="0.4">
      <c r="B1017" s="1">
        <v>11653</v>
      </c>
      <c r="C1017" s="6" t="s">
        <v>8</v>
      </c>
      <c r="D1017" s="6" t="s">
        <v>30</v>
      </c>
      <c r="E1017" s="6" t="s">
        <v>469</v>
      </c>
      <c r="F1017" s="6" t="s">
        <v>1050</v>
      </c>
      <c r="G1017" s="6" t="s">
        <v>1254</v>
      </c>
      <c r="H1017" s="6" t="s">
        <v>1257</v>
      </c>
      <c r="I1017" s="6" t="s">
        <v>1282</v>
      </c>
      <c r="J1017" s="6" t="s">
        <v>5</v>
      </c>
      <c r="K1017" s="7">
        <v>0</v>
      </c>
      <c r="L1017" s="7">
        <f>IFERROR(VLOOKUP(SiscoTable[[#This Row],[Código]],Hoja2!A:B,2,0)*SiscoTable[[#This Row],[Provta(Uns)]],0)</f>
        <v>0</v>
      </c>
      <c r="M1017" s="7">
        <v>0</v>
      </c>
      <c r="N1017" s="7">
        <v>0</v>
      </c>
      <c r="O1017" s="7">
        <f>IFERROR(VLOOKUP(SiscoTable[[#This Row],[Código]],Hoja2!A:B,2,0)*SiscoTable[[#This Row],[Stock_actual]],0)</f>
        <v>0</v>
      </c>
      <c r="P1017" s="6" t="s">
        <v>7</v>
      </c>
      <c r="Q1017" s="7">
        <v>0</v>
      </c>
      <c r="R1017" s="7">
        <v>0</v>
      </c>
      <c r="S1017" s="7" t="s">
        <v>11927</v>
      </c>
      <c r="BI1017"/>
      <c r="BJ1017"/>
    </row>
    <row r="1018" spans="2:62" x14ac:dyDescent="0.4">
      <c r="B1018" s="1">
        <v>11654</v>
      </c>
      <c r="C1018" s="6" t="s">
        <v>30</v>
      </c>
      <c r="D1018" s="6" t="s">
        <v>8</v>
      </c>
      <c r="E1018" s="6" t="s">
        <v>469</v>
      </c>
      <c r="F1018" s="6" t="s">
        <v>1050</v>
      </c>
      <c r="G1018" s="6" t="s">
        <v>1064</v>
      </c>
      <c r="H1018" s="6" t="s">
        <v>1066</v>
      </c>
      <c r="I1018" s="6" t="s">
        <v>1092</v>
      </c>
      <c r="J1018" s="6" t="s">
        <v>5</v>
      </c>
      <c r="K1018" s="7">
        <v>0</v>
      </c>
      <c r="L1018" s="7">
        <f>IFERROR(VLOOKUP(SiscoTable[[#This Row],[Código]],Hoja2!A:B,2,0)*SiscoTable[[#This Row],[Provta(Uns)]],0)</f>
        <v>0</v>
      </c>
      <c r="M1018" s="7">
        <v>0</v>
      </c>
      <c r="N1018" s="7">
        <v>0</v>
      </c>
      <c r="O1018" s="7">
        <f>IFERROR(VLOOKUP(SiscoTable[[#This Row],[Código]],Hoja2!A:B,2,0)*SiscoTable[[#This Row],[Stock_actual]],0)</f>
        <v>0</v>
      </c>
      <c r="P1018" s="6" t="s">
        <v>7</v>
      </c>
      <c r="Q1018" s="7">
        <v>0</v>
      </c>
      <c r="R1018" s="7">
        <v>0</v>
      </c>
      <c r="S1018" s="7" t="s">
        <v>11927</v>
      </c>
      <c r="BI1018"/>
      <c r="BJ1018"/>
    </row>
    <row r="1019" spans="2:62" x14ac:dyDescent="0.4">
      <c r="B1019" s="1">
        <v>11655</v>
      </c>
      <c r="C1019" s="6" t="s">
        <v>25</v>
      </c>
      <c r="D1019" s="6" t="s">
        <v>25</v>
      </c>
      <c r="E1019" s="6" t="s">
        <v>469</v>
      </c>
      <c r="F1019" s="6" t="s">
        <v>1050</v>
      </c>
      <c r="G1019" s="6" t="s">
        <v>1064</v>
      </c>
      <c r="H1019" s="6" t="s">
        <v>1066</v>
      </c>
      <c r="I1019" s="6" t="s">
        <v>1065</v>
      </c>
      <c r="J1019" s="6" t="s">
        <v>5</v>
      </c>
      <c r="K1019" s="7">
        <v>128</v>
      </c>
      <c r="L1019" s="7">
        <f>IFERROR(VLOOKUP(SiscoTable[[#This Row],[Código]],Hoja2!A:B,2,0)*SiscoTable[[#This Row],[Provta(Uns)]],0)</f>
        <v>883.2</v>
      </c>
      <c r="M1019" s="7">
        <v>0</v>
      </c>
      <c r="N1019" s="7">
        <v>142</v>
      </c>
      <c r="O1019" s="7">
        <f>IFERROR(VLOOKUP(SiscoTable[[#This Row],[Código]],Hoja2!A:B,2,0)*SiscoTable[[#This Row],[Stock_actual]],0)</f>
        <v>979.80000000000007</v>
      </c>
      <c r="P1019" s="6" t="s">
        <v>565</v>
      </c>
      <c r="Q1019" s="7">
        <v>141</v>
      </c>
      <c r="R1019" s="7">
        <v>0</v>
      </c>
      <c r="S1019" s="7" t="s">
        <v>11927</v>
      </c>
      <c r="BI1019"/>
      <c r="BJ1019"/>
    </row>
    <row r="1020" spans="2:62" x14ac:dyDescent="0.4">
      <c r="B1020" s="1">
        <v>11656</v>
      </c>
      <c r="C1020" s="6" t="s">
        <v>25</v>
      </c>
      <c r="D1020" s="6" t="s">
        <v>25</v>
      </c>
      <c r="E1020" s="6" t="s">
        <v>469</v>
      </c>
      <c r="F1020" s="6" t="s">
        <v>1050</v>
      </c>
      <c r="G1020" s="6" t="s">
        <v>1064</v>
      </c>
      <c r="H1020" s="6" t="s">
        <v>1066</v>
      </c>
      <c r="I1020" s="6" t="s">
        <v>1067</v>
      </c>
      <c r="J1020" s="6" t="s">
        <v>5</v>
      </c>
      <c r="K1020" s="7">
        <v>0</v>
      </c>
      <c r="L1020" s="7">
        <f>IFERROR(VLOOKUP(SiscoTable[[#This Row],[Código]],Hoja2!A:B,2,0)*SiscoTable[[#This Row],[Provta(Uns)]],0)</f>
        <v>0</v>
      </c>
      <c r="M1020" s="7">
        <v>0</v>
      </c>
      <c r="N1020" s="7">
        <v>0</v>
      </c>
      <c r="O1020" s="7">
        <f>IFERROR(VLOOKUP(SiscoTable[[#This Row],[Código]],Hoja2!A:B,2,0)*SiscoTable[[#This Row],[Stock_actual]],0)</f>
        <v>0</v>
      </c>
      <c r="P1020" s="6" t="s">
        <v>7</v>
      </c>
      <c r="Q1020" s="7">
        <v>0</v>
      </c>
      <c r="R1020" s="7">
        <v>0</v>
      </c>
      <c r="S1020" s="7" t="s">
        <v>11927</v>
      </c>
      <c r="BI1020"/>
      <c r="BJ1020"/>
    </row>
    <row r="1021" spans="2:62" x14ac:dyDescent="0.4">
      <c r="B1021" s="1">
        <v>11658</v>
      </c>
      <c r="C1021" s="6" t="s">
        <v>30</v>
      </c>
      <c r="D1021" s="6" t="s">
        <v>30</v>
      </c>
      <c r="E1021" s="6" t="s">
        <v>469</v>
      </c>
      <c r="F1021" s="6" t="s">
        <v>1050</v>
      </c>
      <c r="G1021" s="6" t="s">
        <v>1064</v>
      </c>
      <c r="H1021" s="6" t="s">
        <v>1066</v>
      </c>
      <c r="I1021" s="6" t="s">
        <v>1093</v>
      </c>
      <c r="J1021" s="6" t="s">
        <v>5</v>
      </c>
      <c r="K1021" s="7">
        <v>0</v>
      </c>
      <c r="L1021" s="7">
        <f>IFERROR(VLOOKUP(SiscoTable[[#This Row],[Código]],Hoja2!A:B,2,0)*SiscoTable[[#This Row],[Provta(Uns)]],0)</f>
        <v>0</v>
      </c>
      <c r="M1021" s="7">
        <v>0</v>
      </c>
      <c r="N1021" s="7">
        <v>0</v>
      </c>
      <c r="O1021" s="7">
        <f>IFERROR(VLOOKUP(SiscoTable[[#This Row],[Código]],Hoja2!A:B,2,0)*SiscoTable[[#This Row],[Stock_actual]],0)</f>
        <v>0</v>
      </c>
      <c r="P1021" s="6" t="s">
        <v>7</v>
      </c>
      <c r="Q1021" s="7">
        <v>0</v>
      </c>
      <c r="R1021" s="7">
        <v>0</v>
      </c>
      <c r="S1021" s="7" t="s">
        <v>11927</v>
      </c>
      <c r="BI1021"/>
      <c r="BJ1021"/>
    </row>
    <row r="1022" spans="2:62" x14ac:dyDescent="0.4">
      <c r="B1022" s="1">
        <v>11665</v>
      </c>
      <c r="C1022" s="6" t="s">
        <v>30</v>
      </c>
      <c r="D1022" s="6" t="s">
        <v>8</v>
      </c>
      <c r="E1022" s="6" t="s">
        <v>469</v>
      </c>
      <c r="F1022" s="6" t="s">
        <v>1050</v>
      </c>
      <c r="G1022" s="6" t="s">
        <v>1309</v>
      </c>
      <c r="H1022" s="6" t="s">
        <v>1317</v>
      </c>
      <c r="I1022" s="6" t="s">
        <v>1398</v>
      </c>
      <c r="J1022" s="6" t="s">
        <v>5</v>
      </c>
      <c r="K1022" s="7">
        <v>5.67</v>
      </c>
      <c r="L1022" s="7">
        <f>IFERROR(VLOOKUP(SiscoTable[[#This Row],[Código]],Hoja2!A:B,2,0)*SiscoTable[[#This Row],[Provta(Uns)]],0)</f>
        <v>91.853999999999999</v>
      </c>
      <c r="M1022" s="7">
        <v>0</v>
      </c>
      <c r="N1022" s="7">
        <v>4</v>
      </c>
      <c r="O1022" s="7">
        <f>IFERROR(VLOOKUP(SiscoTable[[#This Row],[Código]],Hoja2!A:B,2,0)*SiscoTable[[#This Row],[Stock_actual]],0)</f>
        <v>64.8</v>
      </c>
      <c r="P1022" s="6" t="s">
        <v>256</v>
      </c>
      <c r="Q1022" s="7">
        <v>6</v>
      </c>
      <c r="R1022" s="7">
        <v>11.39</v>
      </c>
      <c r="S1022" s="7" t="s">
        <v>11927</v>
      </c>
      <c r="BI1022"/>
      <c r="BJ1022"/>
    </row>
    <row r="1023" spans="2:62" x14ac:dyDescent="0.4">
      <c r="B1023" s="1">
        <v>11666</v>
      </c>
      <c r="C1023" s="6" t="s">
        <v>30</v>
      </c>
      <c r="D1023" s="6" t="s">
        <v>30</v>
      </c>
      <c r="E1023" s="6" t="s">
        <v>469</v>
      </c>
      <c r="F1023" s="6" t="s">
        <v>1050</v>
      </c>
      <c r="G1023" s="6" t="s">
        <v>1309</v>
      </c>
      <c r="H1023" s="6" t="s">
        <v>1317</v>
      </c>
      <c r="I1023" s="6" t="s">
        <v>1381</v>
      </c>
      <c r="J1023" s="6" t="s">
        <v>5</v>
      </c>
      <c r="K1023" s="7">
        <v>7</v>
      </c>
      <c r="L1023" s="7">
        <f>IFERROR(VLOOKUP(SiscoTable[[#This Row],[Código]],Hoja2!A:B,2,0)*SiscoTable[[#This Row],[Provta(Uns)]],0)</f>
        <v>60.199999999999996</v>
      </c>
      <c r="M1023" s="7">
        <v>0</v>
      </c>
      <c r="N1023" s="7">
        <v>0</v>
      </c>
      <c r="O1023" s="7">
        <f>IFERROR(VLOOKUP(SiscoTable[[#This Row],[Código]],Hoja2!A:B,2,0)*SiscoTable[[#This Row],[Stock_actual]],0)</f>
        <v>0</v>
      </c>
      <c r="P1023" s="6" t="s">
        <v>7</v>
      </c>
      <c r="Q1023" s="7">
        <v>8</v>
      </c>
      <c r="R1023" s="7">
        <v>13.8</v>
      </c>
      <c r="S1023" s="7" t="s">
        <v>11927</v>
      </c>
      <c r="BI1023"/>
      <c r="BJ1023"/>
    </row>
    <row r="1024" spans="2:62" x14ac:dyDescent="0.4">
      <c r="B1024" s="1">
        <v>11667</v>
      </c>
      <c r="C1024" s="6" t="s">
        <v>25</v>
      </c>
      <c r="D1024" s="6" t="s">
        <v>25</v>
      </c>
      <c r="E1024" s="6" t="s">
        <v>469</v>
      </c>
      <c r="F1024" s="6" t="s">
        <v>1050</v>
      </c>
      <c r="G1024" s="6" t="s">
        <v>1309</v>
      </c>
      <c r="H1024" s="6" t="s">
        <v>1317</v>
      </c>
      <c r="I1024" s="6" t="s">
        <v>1316</v>
      </c>
      <c r="J1024" s="6" t="s">
        <v>5</v>
      </c>
      <c r="K1024" s="7">
        <v>19.670000000000002</v>
      </c>
      <c r="L1024" s="7">
        <f>IFERROR(VLOOKUP(SiscoTable[[#This Row],[Código]],Hoja2!A:B,2,0)*SiscoTable[[#This Row],[Provta(Uns)]],0)</f>
        <v>169.16200000000001</v>
      </c>
      <c r="M1024" s="7">
        <v>0</v>
      </c>
      <c r="N1024" s="7">
        <v>0</v>
      </c>
      <c r="O1024" s="7">
        <f>IFERROR(VLOOKUP(SiscoTable[[#This Row],[Código]],Hoja2!A:B,2,0)*SiscoTable[[#This Row],[Stock_actual]],0)</f>
        <v>0</v>
      </c>
      <c r="P1024" s="6" t="s">
        <v>7</v>
      </c>
      <c r="Q1024" s="7">
        <v>22</v>
      </c>
      <c r="R1024" s="7">
        <v>39.6</v>
      </c>
      <c r="S1024" s="7" t="s">
        <v>11927</v>
      </c>
      <c r="BI1024"/>
      <c r="BJ1024"/>
    </row>
    <row r="1025" spans="2:62" x14ac:dyDescent="0.4">
      <c r="B1025" s="1">
        <v>11668</v>
      </c>
      <c r="C1025" s="6" t="s">
        <v>30</v>
      </c>
      <c r="D1025" s="6" t="s">
        <v>30</v>
      </c>
      <c r="E1025" s="6" t="s">
        <v>469</v>
      </c>
      <c r="F1025" s="6" t="s">
        <v>1050</v>
      </c>
      <c r="G1025" s="6" t="s">
        <v>1309</v>
      </c>
      <c r="H1025" s="6" t="s">
        <v>1317</v>
      </c>
      <c r="I1025" s="6" t="s">
        <v>1382</v>
      </c>
      <c r="J1025" s="6" t="s">
        <v>5</v>
      </c>
      <c r="K1025" s="7">
        <v>9.33</v>
      </c>
      <c r="L1025" s="7">
        <f>IFERROR(VLOOKUP(SiscoTable[[#This Row],[Código]],Hoja2!A:B,2,0)*SiscoTable[[#This Row],[Provta(Uns)]],0)</f>
        <v>88.635000000000005</v>
      </c>
      <c r="M1025" s="7">
        <v>0</v>
      </c>
      <c r="N1025" s="7">
        <v>6</v>
      </c>
      <c r="O1025" s="7">
        <f>IFERROR(VLOOKUP(SiscoTable[[#This Row],[Código]],Hoja2!A:B,2,0)*SiscoTable[[#This Row],[Stock_actual]],0)</f>
        <v>57</v>
      </c>
      <c r="P1025" s="6" t="s">
        <v>296</v>
      </c>
      <c r="Q1025" s="7">
        <v>10</v>
      </c>
      <c r="R1025" s="7">
        <v>18.489999999999998</v>
      </c>
      <c r="S1025" s="7" t="s">
        <v>11927</v>
      </c>
      <c r="BI1025"/>
      <c r="BJ1025"/>
    </row>
    <row r="1026" spans="2:62" x14ac:dyDescent="0.4">
      <c r="B1026" s="1">
        <v>11669</v>
      </c>
      <c r="C1026" s="6" t="s">
        <v>30</v>
      </c>
      <c r="D1026" s="6" t="s">
        <v>30</v>
      </c>
      <c r="E1026" s="6" t="s">
        <v>469</v>
      </c>
      <c r="F1026" s="6" t="s">
        <v>1050</v>
      </c>
      <c r="G1026" s="6" t="s">
        <v>1309</v>
      </c>
      <c r="H1026" s="6" t="s">
        <v>1317</v>
      </c>
      <c r="I1026" s="6" t="s">
        <v>1383</v>
      </c>
      <c r="J1026" s="6" t="s">
        <v>5</v>
      </c>
      <c r="K1026" s="7">
        <v>7.33</v>
      </c>
      <c r="L1026" s="7">
        <f>IFERROR(VLOOKUP(SiscoTable[[#This Row],[Código]],Hoja2!A:B,2,0)*SiscoTable[[#This Row],[Provta(Uns)]],0)</f>
        <v>63.037999999999997</v>
      </c>
      <c r="M1026" s="7">
        <v>0</v>
      </c>
      <c r="N1026" s="7">
        <v>0</v>
      </c>
      <c r="O1026" s="7">
        <f>IFERROR(VLOOKUP(SiscoTable[[#This Row],[Código]],Hoja2!A:B,2,0)*SiscoTable[[#This Row],[Stock_actual]],0)</f>
        <v>0</v>
      </c>
      <c r="P1026" s="6" t="s">
        <v>7</v>
      </c>
      <c r="Q1026" s="7">
        <v>8</v>
      </c>
      <c r="R1026" s="7">
        <v>14.399999999999999</v>
      </c>
      <c r="S1026" s="7" t="s">
        <v>11927</v>
      </c>
      <c r="BI1026"/>
      <c r="BJ1026"/>
    </row>
    <row r="1027" spans="2:62" x14ac:dyDescent="0.4">
      <c r="B1027" s="1">
        <v>11670</v>
      </c>
      <c r="C1027" s="6" t="s">
        <v>30</v>
      </c>
      <c r="D1027" s="6" t="s">
        <v>30</v>
      </c>
      <c r="E1027" s="6" t="s">
        <v>469</v>
      </c>
      <c r="F1027" s="6" t="s">
        <v>1050</v>
      </c>
      <c r="G1027" s="6" t="s">
        <v>1309</v>
      </c>
      <c r="H1027" s="6" t="s">
        <v>1317</v>
      </c>
      <c r="I1027" s="6" t="s">
        <v>1384</v>
      </c>
      <c r="J1027" s="6" t="s">
        <v>5</v>
      </c>
      <c r="K1027" s="7">
        <v>7.67</v>
      </c>
      <c r="L1027" s="7">
        <f>IFERROR(VLOOKUP(SiscoTable[[#This Row],[Código]],Hoja2!A:B,2,0)*SiscoTable[[#This Row],[Provta(Uns)]],0)</f>
        <v>72.864999999999995</v>
      </c>
      <c r="M1027" s="7">
        <v>0</v>
      </c>
      <c r="N1027" s="7">
        <v>13</v>
      </c>
      <c r="O1027" s="7">
        <f>IFERROR(VLOOKUP(SiscoTable[[#This Row],[Código]],Hoja2!A:B,2,0)*SiscoTable[[#This Row],[Stock_actual]],0)</f>
        <v>123.5</v>
      </c>
      <c r="P1027" s="6" t="s">
        <v>788</v>
      </c>
      <c r="Q1027" s="7">
        <v>9</v>
      </c>
      <c r="R1027" s="7">
        <v>0</v>
      </c>
      <c r="S1027" s="7" t="s">
        <v>11927</v>
      </c>
      <c r="BI1027"/>
      <c r="BJ1027"/>
    </row>
    <row r="1028" spans="2:62" x14ac:dyDescent="0.4">
      <c r="B1028" s="1">
        <v>11671</v>
      </c>
      <c r="C1028" s="6" t="s">
        <v>25</v>
      </c>
      <c r="D1028" s="6" t="s">
        <v>25</v>
      </c>
      <c r="E1028" s="6" t="s">
        <v>469</v>
      </c>
      <c r="F1028" s="6" t="s">
        <v>1050</v>
      </c>
      <c r="G1028" s="6" t="s">
        <v>1309</v>
      </c>
      <c r="H1028" s="6" t="s">
        <v>1066</v>
      </c>
      <c r="I1028" s="6" t="s">
        <v>1318</v>
      </c>
      <c r="J1028" s="6" t="s">
        <v>5</v>
      </c>
      <c r="K1028" s="7">
        <v>24.33</v>
      </c>
      <c r="L1028" s="7">
        <f>IFERROR(VLOOKUP(SiscoTable[[#This Row],[Código]],Hoja2!A:B,2,0)*SiscoTable[[#This Row],[Provta(Uns)]],0)</f>
        <v>238.434</v>
      </c>
      <c r="M1028" s="7">
        <v>0</v>
      </c>
      <c r="N1028" s="7">
        <v>19</v>
      </c>
      <c r="O1028" s="7">
        <f>IFERROR(VLOOKUP(SiscoTable[[#This Row],[Código]],Hoja2!A:B,2,0)*SiscoTable[[#This Row],[Stock_actual]],0)</f>
        <v>186.20000000000002</v>
      </c>
      <c r="P1028" s="6" t="s">
        <v>119</v>
      </c>
      <c r="Q1028" s="7">
        <v>27</v>
      </c>
      <c r="R1028" s="7">
        <v>48.230000000000004</v>
      </c>
      <c r="S1028" s="7" t="s">
        <v>11927</v>
      </c>
      <c r="BI1028"/>
      <c r="BJ1028"/>
    </row>
    <row r="1029" spans="2:62" x14ac:dyDescent="0.4">
      <c r="B1029" s="1">
        <v>11672</v>
      </c>
      <c r="C1029" s="6" t="s">
        <v>30</v>
      </c>
      <c r="D1029" s="6" t="s">
        <v>30</v>
      </c>
      <c r="E1029" s="6" t="s">
        <v>469</v>
      </c>
      <c r="F1029" s="6" t="s">
        <v>1050</v>
      </c>
      <c r="G1029" s="6" t="s">
        <v>1309</v>
      </c>
      <c r="H1029" s="6" t="s">
        <v>1066</v>
      </c>
      <c r="I1029" s="6" t="s">
        <v>1385</v>
      </c>
      <c r="J1029" s="6" t="s">
        <v>5</v>
      </c>
      <c r="K1029" s="7">
        <v>15.83</v>
      </c>
      <c r="L1029" s="7">
        <f>IFERROR(VLOOKUP(SiscoTable[[#This Row],[Código]],Hoja2!A:B,2,0)*SiscoTable[[#This Row],[Provta(Uns)]],0)</f>
        <v>155.13400000000001</v>
      </c>
      <c r="M1029" s="7">
        <v>0</v>
      </c>
      <c r="N1029" s="7">
        <v>12</v>
      </c>
      <c r="O1029" s="7">
        <f>IFERROR(VLOOKUP(SiscoTable[[#This Row],[Código]],Hoja2!A:B,2,0)*SiscoTable[[#This Row],[Stock_actual]],0)</f>
        <v>117.60000000000001</v>
      </c>
      <c r="P1029" s="6" t="s">
        <v>119</v>
      </c>
      <c r="Q1029" s="7">
        <v>17</v>
      </c>
      <c r="R1029" s="7">
        <v>31.990000000000002</v>
      </c>
      <c r="S1029" s="7" t="s">
        <v>11927</v>
      </c>
      <c r="BI1029"/>
      <c r="BJ1029"/>
    </row>
    <row r="1030" spans="2:62" x14ac:dyDescent="0.4">
      <c r="B1030" s="1">
        <v>11675</v>
      </c>
      <c r="C1030" s="6" t="s">
        <v>8</v>
      </c>
      <c r="D1030" s="6" t="s">
        <v>8</v>
      </c>
      <c r="E1030" s="6" t="s">
        <v>469</v>
      </c>
      <c r="F1030" s="6" t="s">
        <v>1050</v>
      </c>
      <c r="G1030" s="6" t="s">
        <v>1309</v>
      </c>
      <c r="H1030" s="6" t="s">
        <v>1317</v>
      </c>
      <c r="I1030" s="6" t="s">
        <v>1469</v>
      </c>
      <c r="J1030" s="6" t="s">
        <v>5</v>
      </c>
      <c r="K1030" s="7">
        <v>1.67</v>
      </c>
      <c r="L1030" s="7">
        <f>IFERROR(VLOOKUP(SiscoTable[[#This Row],[Código]],Hoja2!A:B,2,0)*SiscoTable[[#This Row],[Provta(Uns)]],0)</f>
        <v>24.882999999999999</v>
      </c>
      <c r="M1030" s="7">
        <v>0</v>
      </c>
      <c r="N1030" s="7">
        <v>0</v>
      </c>
      <c r="O1030" s="7">
        <f>IFERROR(VLOOKUP(SiscoTable[[#This Row],[Código]],Hoja2!A:B,2,0)*SiscoTable[[#This Row],[Stock_actual]],0)</f>
        <v>0</v>
      </c>
      <c r="P1030" s="6" t="s">
        <v>7</v>
      </c>
      <c r="Q1030" s="7">
        <v>2</v>
      </c>
      <c r="R1030" s="7">
        <v>3.5999999999999996</v>
      </c>
      <c r="S1030" s="7" t="s">
        <v>11927</v>
      </c>
      <c r="BI1030"/>
      <c r="BJ1030"/>
    </row>
    <row r="1031" spans="2:62" x14ac:dyDescent="0.4">
      <c r="B1031" s="1">
        <v>11676</v>
      </c>
      <c r="C1031" s="6" t="s">
        <v>8</v>
      </c>
      <c r="D1031" s="6" t="s">
        <v>8</v>
      </c>
      <c r="E1031" s="6" t="s">
        <v>469</v>
      </c>
      <c r="F1031" s="6" t="s">
        <v>1050</v>
      </c>
      <c r="G1031" s="6" t="s">
        <v>1309</v>
      </c>
      <c r="H1031" s="6" t="s">
        <v>1317</v>
      </c>
      <c r="I1031" s="6" t="s">
        <v>1470</v>
      </c>
      <c r="J1031" s="6" t="s">
        <v>5</v>
      </c>
      <c r="K1031" s="7">
        <v>0.67</v>
      </c>
      <c r="L1031" s="7">
        <f>IFERROR(VLOOKUP(SiscoTable[[#This Row],[Código]],Hoja2!A:B,2,0)*SiscoTable[[#This Row],[Provta(Uns)]],0)</f>
        <v>10.653</v>
      </c>
      <c r="M1031" s="7">
        <v>0</v>
      </c>
      <c r="N1031" s="7">
        <v>0</v>
      </c>
      <c r="O1031" s="7">
        <f>IFERROR(VLOOKUP(SiscoTable[[#This Row],[Código]],Hoja2!A:B,2,0)*SiscoTable[[#This Row],[Stock_actual]],0)</f>
        <v>0</v>
      </c>
      <c r="P1031" s="6" t="s">
        <v>7</v>
      </c>
      <c r="Q1031" s="7">
        <v>1</v>
      </c>
      <c r="R1031" s="7">
        <v>1.2</v>
      </c>
      <c r="S1031" s="7" t="s">
        <v>11927</v>
      </c>
      <c r="BI1031"/>
      <c r="BJ1031"/>
    </row>
    <row r="1032" spans="2:62" x14ac:dyDescent="0.4">
      <c r="B1032" s="1">
        <v>11679</v>
      </c>
      <c r="C1032" s="6" t="s">
        <v>25</v>
      </c>
      <c r="D1032" s="6" t="s">
        <v>25</v>
      </c>
      <c r="E1032" s="6" t="s">
        <v>469</v>
      </c>
      <c r="F1032" s="6" t="s">
        <v>1050</v>
      </c>
      <c r="G1032" s="6" t="s">
        <v>1309</v>
      </c>
      <c r="H1032" s="6" t="s">
        <v>1066</v>
      </c>
      <c r="I1032" s="6" t="s">
        <v>1347</v>
      </c>
      <c r="J1032" s="6" t="s">
        <v>5</v>
      </c>
      <c r="K1032" s="7">
        <v>72.83</v>
      </c>
      <c r="L1032" s="7">
        <f>IFERROR(VLOOKUP(SiscoTable[[#This Row],[Código]],Hoja2!A:B,2,0)*SiscoTable[[#This Row],[Provta(Uns)]],0)</f>
        <v>211.20699999999999</v>
      </c>
      <c r="M1032" s="7">
        <v>0</v>
      </c>
      <c r="N1032" s="7">
        <v>0</v>
      </c>
      <c r="O1032" s="7">
        <f>IFERROR(VLOOKUP(SiscoTable[[#This Row],[Código]],Hoja2!A:B,2,0)*SiscoTable[[#This Row],[Stock_actual]],0)</f>
        <v>0</v>
      </c>
      <c r="P1032" s="6" t="s">
        <v>7</v>
      </c>
      <c r="Q1032" s="7">
        <v>80</v>
      </c>
      <c r="R1032" s="7">
        <v>145.80000000000001</v>
      </c>
      <c r="S1032" s="7" t="s">
        <v>11927</v>
      </c>
      <c r="BI1032"/>
      <c r="BJ1032"/>
    </row>
    <row r="1033" spans="2:62" x14ac:dyDescent="0.4">
      <c r="B1033" s="1">
        <v>11680</v>
      </c>
      <c r="C1033" s="6" t="s">
        <v>30</v>
      </c>
      <c r="D1033" s="6" t="s">
        <v>30</v>
      </c>
      <c r="E1033" s="6" t="s">
        <v>469</v>
      </c>
      <c r="F1033" s="6" t="s">
        <v>1050</v>
      </c>
      <c r="G1033" s="6" t="s">
        <v>1309</v>
      </c>
      <c r="H1033" s="6" t="s">
        <v>1066</v>
      </c>
      <c r="I1033" s="6" t="s">
        <v>1401</v>
      </c>
      <c r="J1033" s="6" t="s">
        <v>5</v>
      </c>
      <c r="K1033" s="7">
        <v>21.17</v>
      </c>
      <c r="L1033" s="7">
        <f>IFERROR(VLOOKUP(SiscoTable[[#This Row],[Código]],Hoja2!A:B,2,0)*SiscoTable[[#This Row],[Provta(Uns)]],0)</f>
        <v>61.393000000000001</v>
      </c>
      <c r="M1033" s="7">
        <v>0</v>
      </c>
      <c r="N1033" s="7">
        <v>8</v>
      </c>
      <c r="O1033" s="7">
        <f>IFERROR(VLOOKUP(SiscoTable[[#This Row],[Código]],Hoja2!A:B,2,0)*SiscoTable[[#This Row],[Stock_actual]],0)</f>
        <v>23.2</v>
      </c>
      <c r="P1033" s="6" t="s">
        <v>96</v>
      </c>
      <c r="Q1033" s="7">
        <v>23</v>
      </c>
      <c r="R1033" s="7">
        <v>42.41</v>
      </c>
      <c r="S1033" s="7" t="s">
        <v>11927</v>
      </c>
      <c r="BI1033"/>
      <c r="BJ1033"/>
    </row>
    <row r="1034" spans="2:62" x14ac:dyDescent="0.4">
      <c r="B1034" s="1">
        <v>11681</v>
      </c>
      <c r="C1034" s="6" t="s">
        <v>25</v>
      </c>
      <c r="D1034" s="6" t="s">
        <v>25</v>
      </c>
      <c r="E1034" s="6" t="s">
        <v>469</v>
      </c>
      <c r="F1034" s="6" t="s">
        <v>1050</v>
      </c>
      <c r="G1034" s="6" t="s">
        <v>1309</v>
      </c>
      <c r="H1034" s="6" t="s">
        <v>1066</v>
      </c>
      <c r="I1034" s="6" t="s">
        <v>1346</v>
      </c>
      <c r="J1034" s="6" t="s">
        <v>5</v>
      </c>
      <c r="K1034" s="7">
        <v>29.5</v>
      </c>
      <c r="L1034" s="7">
        <f>IFERROR(VLOOKUP(SiscoTable[[#This Row],[Código]],Hoja2!A:B,2,0)*SiscoTable[[#This Row],[Provta(Uns)]],0)</f>
        <v>85.55</v>
      </c>
      <c r="M1034" s="7">
        <v>0</v>
      </c>
      <c r="N1034" s="7">
        <v>41</v>
      </c>
      <c r="O1034" s="7">
        <f>IFERROR(VLOOKUP(SiscoTable[[#This Row],[Código]],Hoja2!A:B,2,0)*SiscoTable[[#This Row],[Stock_actual]],0)</f>
        <v>118.89999999999999</v>
      </c>
      <c r="P1034" s="6" t="s">
        <v>694</v>
      </c>
      <c r="Q1034" s="7">
        <v>32</v>
      </c>
      <c r="R1034" s="7">
        <v>0</v>
      </c>
      <c r="S1034" s="7" t="s">
        <v>11927</v>
      </c>
      <c r="BI1034"/>
      <c r="BJ1034"/>
    </row>
    <row r="1035" spans="2:62" x14ac:dyDescent="0.4">
      <c r="B1035" s="1">
        <v>11684</v>
      </c>
      <c r="C1035" s="6" t="s">
        <v>30</v>
      </c>
      <c r="D1035" s="6" t="s">
        <v>25</v>
      </c>
      <c r="E1035" s="6" t="s">
        <v>469</v>
      </c>
      <c r="F1035" s="6" t="s">
        <v>1050</v>
      </c>
      <c r="G1035" s="6" t="s">
        <v>1309</v>
      </c>
      <c r="H1035" s="6" t="s">
        <v>1066</v>
      </c>
      <c r="I1035" s="6" t="s">
        <v>1404</v>
      </c>
      <c r="J1035" s="6" t="s">
        <v>5</v>
      </c>
      <c r="K1035" s="7">
        <v>46.67</v>
      </c>
      <c r="L1035" s="7">
        <f>IFERROR(VLOOKUP(SiscoTable[[#This Row],[Código]],Hoja2!A:B,2,0)*SiscoTable[[#This Row],[Provta(Uns)]],0)</f>
        <v>158.678</v>
      </c>
      <c r="M1035" s="7">
        <v>0</v>
      </c>
      <c r="N1035" s="7">
        <v>81</v>
      </c>
      <c r="O1035" s="7">
        <f>IFERROR(VLOOKUP(SiscoTable[[#This Row],[Código]],Hoja2!A:B,2,0)*SiscoTable[[#This Row],[Stock_actual]],0)</f>
        <v>275.39999999999998</v>
      </c>
      <c r="P1035" s="6" t="s">
        <v>697</v>
      </c>
      <c r="Q1035" s="7">
        <v>51</v>
      </c>
      <c r="R1035" s="7">
        <v>0</v>
      </c>
      <c r="S1035" s="7" t="s">
        <v>11927</v>
      </c>
      <c r="BI1035"/>
      <c r="BJ1035"/>
    </row>
    <row r="1036" spans="2:62" x14ac:dyDescent="0.4">
      <c r="B1036" s="1">
        <v>11685</v>
      </c>
      <c r="C1036" s="6" t="s">
        <v>25</v>
      </c>
      <c r="D1036" s="6" t="s">
        <v>25</v>
      </c>
      <c r="E1036" s="6" t="s">
        <v>469</v>
      </c>
      <c r="F1036" s="6" t="s">
        <v>1050</v>
      </c>
      <c r="G1036" s="6" t="s">
        <v>1535</v>
      </c>
      <c r="H1036" s="6" t="s">
        <v>1066</v>
      </c>
      <c r="I1036" s="6" t="s">
        <v>1536</v>
      </c>
      <c r="J1036" s="6" t="s">
        <v>5</v>
      </c>
      <c r="K1036" s="7">
        <v>125.83</v>
      </c>
      <c r="L1036" s="7">
        <f>IFERROR(VLOOKUP(SiscoTable[[#This Row],[Código]],Hoja2!A:B,2,0)*SiscoTable[[#This Row],[Provta(Uns)]],0)</f>
        <v>478.154</v>
      </c>
      <c r="M1036" s="7">
        <v>0</v>
      </c>
      <c r="N1036" s="7">
        <v>71</v>
      </c>
      <c r="O1036" s="7">
        <f>IFERROR(VLOOKUP(SiscoTable[[#This Row],[Código]],Hoja2!A:B,2,0)*SiscoTable[[#This Row],[Stock_actual]],0)</f>
        <v>269.8</v>
      </c>
      <c r="P1036" s="6" t="s">
        <v>161</v>
      </c>
      <c r="Q1036" s="7">
        <v>138</v>
      </c>
      <c r="R1036" s="7">
        <v>251.63000000000005</v>
      </c>
      <c r="S1036" s="7" t="s">
        <v>11927</v>
      </c>
      <c r="BI1036"/>
      <c r="BJ1036"/>
    </row>
    <row r="1037" spans="2:62" x14ac:dyDescent="0.4">
      <c r="B1037" s="1">
        <v>11687</v>
      </c>
      <c r="C1037" s="6" t="s">
        <v>30</v>
      </c>
      <c r="D1037" s="6" t="s">
        <v>25</v>
      </c>
      <c r="E1037" s="6" t="s">
        <v>469</v>
      </c>
      <c r="F1037" s="6" t="s">
        <v>1050</v>
      </c>
      <c r="G1037" s="6" t="s">
        <v>1309</v>
      </c>
      <c r="H1037" s="6" t="s">
        <v>1066</v>
      </c>
      <c r="I1037" s="6" t="s">
        <v>1405</v>
      </c>
      <c r="J1037" s="6" t="s">
        <v>5</v>
      </c>
      <c r="K1037" s="7">
        <v>0</v>
      </c>
      <c r="L1037" s="7">
        <f>IFERROR(VLOOKUP(SiscoTable[[#This Row],[Código]],Hoja2!A:B,2,0)*SiscoTable[[#This Row],[Provta(Uns)]],0)</f>
        <v>0</v>
      </c>
      <c r="M1037" s="7">
        <v>0</v>
      </c>
      <c r="N1037" s="7">
        <v>7</v>
      </c>
      <c r="O1037" s="7">
        <f>IFERROR(VLOOKUP(SiscoTable[[#This Row],[Código]],Hoja2!A:B,2,0)*SiscoTable[[#This Row],[Stock_actual]],0)</f>
        <v>11.200000000000001</v>
      </c>
      <c r="P1037" s="6" t="s">
        <v>134</v>
      </c>
      <c r="Q1037" s="7">
        <v>0</v>
      </c>
      <c r="R1037" s="7">
        <v>0</v>
      </c>
      <c r="S1037" s="7" t="s">
        <v>11927</v>
      </c>
      <c r="BI1037"/>
      <c r="BJ1037"/>
    </row>
    <row r="1038" spans="2:62" x14ac:dyDescent="0.4">
      <c r="B1038" s="1">
        <v>11688</v>
      </c>
      <c r="C1038" s="6" t="s">
        <v>25</v>
      </c>
      <c r="D1038" s="6" t="s">
        <v>25</v>
      </c>
      <c r="E1038" s="6" t="s">
        <v>3268</v>
      </c>
      <c r="F1038" s="6" t="s">
        <v>8283</v>
      </c>
      <c r="G1038" s="6" t="s">
        <v>8321</v>
      </c>
      <c r="H1038" s="6" t="s">
        <v>8358</v>
      </c>
      <c r="I1038" s="6" t="s">
        <v>8357</v>
      </c>
      <c r="J1038" s="6" t="s">
        <v>5</v>
      </c>
      <c r="K1038" s="7">
        <v>71.5</v>
      </c>
      <c r="L1038" s="7">
        <f>IFERROR(VLOOKUP(SiscoTable[[#This Row],[Código]],Hoja2!A:B,2,0)*SiscoTable[[#This Row],[Provta(Uns)]],0)</f>
        <v>171.6</v>
      </c>
      <c r="M1038" s="7">
        <v>0</v>
      </c>
      <c r="N1038" s="7">
        <v>-82</v>
      </c>
      <c r="O1038" s="7">
        <f>IFERROR(VLOOKUP(SiscoTable[[#This Row],[Código]],Hoja2!A:B,2,0)*SiscoTable[[#This Row],[Stock_actual]],0)</f>
        <v>-196.79999999999998</v>
      </c>
      <c r="P1038" s="6" t="s">
        <v>7</v>
      </c>
      <c r="Q1038" s="7">
        <v>79</v>
      </c>
      <c r="R1038" s="7">
        <v>142.79999999999998</v>
      </c>
      <c r="S1038" s="7" t="s">
        <v>11928</v>
      </c>
      <c r="BI1038"/>
      <c r="BJ1038"/>
    </row>
    <row r="1039" spans="2:62" x14ac:dyDescent="0.4">
      <c r="B1039" s="1">
        <v>11689</v>
      </c>
      <c r="C1039" s="6" t="s">
        <v>8</v>
      </c>
      <c r="D1039" s="6" t="s">
        <v>30</v>
      </c>
      <c r="E1039" s="6" t="s">
        <v>469</v>
      </c>
      <c r="F1039" s="6" t="s">
        <v>1050</v>
      </c>
      <c r="G1039" s="6" t="s">
        <v>1309</v>
      </c>
      <c r="H1039" s="6" t="s">
        <v>1066</v>
      </c>
      <c r="I1039" s="6" t="s">
        <v>1475</v>
      </c>
      <c r="J1039" s="6" t="s">
        <v>5</v>
      </c>
      <c r="K1039" s="7">
        <v>0</v>
      </c>
      <c r="L1039" s="7">
        <f>IFERROR(VLOOKUP(SiscoTable[[#This Row],[Código]],Hoja2!A:B,2,0)*SiscoTable[[#This Row],[Provta(Uns)]],0)</f>
        <v>0</v>
      </c>
      <c r="M1039" s="7">
        <v>0</v>
      </c>
      <c r="N1039" s="7">
        <v>1</v>
      </c>
      <c r="O1039" s="7">
        <f>IFERROR(VLOOKUP(SiscoTable[[#This Row],[Código]],Hoja2!A:B,2,0)*SiscoTable[[#This Row],[Stock_actual]],0)</f>
        <v>1.6</v>
      </c>
      <c r="P1039" s="6" t="s">
        <v>134</v>
      </c>
      <c r="Q1039" s="7">
        <v>0</v>
      </c>
      <c r="R1039" s="7">
        <v>0</v>
      </c>
      <c r="S1039" s="7" t="s">
        <v>11927</v>
      </c>
      <c r="BI1039"/>
      <c r="BJ1039"/>
    </row>
    <row r="1040" spans="2:62" x14ac:dyDescent="0.4">
      <c r="B1040" s="1">
        <v>11690</v>
      </c>
      <c r="C1040" s="6" t="s">
        <v>30</v>
      </c>
      <c r="D1040" s="6" t="s">
        <v>30</v>
      </c>
      <c r="E1040" s="6" t="s">
        <v>469</v>
      </c>
      <c r="F1040" s="6" t="s">
        <v>1050</v>
      </c>
      <c r="G1040" s="6" t="s">
        <v>1309</v>
      </c>
      <c r="H1040" s="6" t="s">
        <v>1066</v>
      </c>
      <c r="I1040" s="6" t="s">
        <v>1386</v>
      </c>
      <c r="J1040" s="6" t="s">
        <v>5</v>
      </c>
      <c r="K1040" s="7">
        <v>14.17</v>
      </c>
      <c r="L1040" s="7">
        <f>IFERROR(VLOOKUP(SiscoTable[[#This Row],[Código]],Hoja2!A:B,2,0)*SiscoTable[[#This Row],[Provta(Uns)]],0)</f>
        <v>120.44499999999999</v>
      </c>
      <c r="M1040" s="7">
        <v>0</v>
      </c>
      <c r="N1040" s="7">
        <v>9</v>
      </c>
      <c r="O1040" s="7">
        <f>IFERROR(VLOOKUP(SiscoTable[[#This Row],[Código]],Hoja2!A:B,2,0)*SiscoTable[[#This Row],[Stock_actual]],0)</f>
        <v>76.5</v>
      </c>
      <c r="P1040" s="6" t="s">
        <v>296</v>
      </c>
      <c r="Q1040" s="7">
        <v>16</v>
      </c>
      <c r="R1040" s="7">
        <v>28.129999999999995</v>
      </c>
      <c r="S1040" s="7" t="s">
        <v>11927</v>
      </c>
      <c r="BI1040"/>
      <c r="BJ1040"/>
    </row>
    <row r="1041" spans="2:62" x14ac:dyDescent="0.4">
      <c r="B1041" s="1">
        <v>11691</v>
      </c>
      <c r="C1041" s="6" t="s">
        <v>25</v>
      </c>
      <c r="D1041" s="6" t="s">
        <v>25</v>
      </c>
      <c r="E1041" s="6" t="s">
        <v>469</v>
      </c>
      <c r="F1041" s="6" t="s">
        <v>1050</v>
      </c>
      <c r="G1041" s="6" t="s">
        <v>1309</v>
      </c>
      <c r="H1041" s="6" t="s">
        <v>1066</v>
      </c>
      <c r="I1041" s="6" t="s">
        <v>1319</v>
      </c>
      <c r="J1041" s="6" t="s">
        <v>5</v>
      </c>
      <c r="K1041" s="7">
        <v>128.83000000000001</v>
      </c>
      <c r="L1041" s="7">
        <f>IFERROR(VLOOKUP(SiscoTable[[#This Row],[Código]],Hoja2!A:B,2,0)*SiscoTable[[#This Row],[Provta(Uns)]],0)</f>
        <v>1095.0550000000001</v>
      </c>
      <c r="M1041" s="7">
        <v>0</v>
      </c>
      <c r="N1041" s="7">
        <v>82</v>
      </c>
      <c r="O1041" s="7">
        <f>IFERROR(VLOOKUP(SiscoTable[[#This Row],[Código]],Hoja2!A:B,2,0)*SiscoTable[[#This Row],[Stock_actual]],0)</f>
        <v>697</v>
      </c>
      <c r="P1041" s="6" t="s">
        <v>296</v>
      </c>
      <c r="Q1041" s="7">
        <v>142</v>
      </c>
      <c r="R1041" s="7">
        <v>256.91000000000003</v>
      </c>
      <c r="S1041" s="7" t="s">
        <v>11927</v>
      </c>
      <c r="BI1041"/>
      <c r="BJ1041"/>
    </row>
    <row r="1042" spans="2:62" x14ac:dyDescent="0.4">
      <c r="B1042" s="1">
        <v>11692</v>
      </c>
      <c r="C1042" s="6" t="s">
        <v>25</v>
      </c>
      <c r="D1042" s="6" t="s">
        <v>25</v>
      </c>
      <c r="E1042" s="6" t="s">
        <v>469</v>
      </c>
      <c r="F1042" s="6" t="s">
        <v>1050</v>
      </c>
      <c r="G1042" s="6" t="s">
        <v>1309</v>
      </c>
      <c r="H1042" s="6" t="s">
        <v>1066</v>
      </c>
      <c r="I1042" s="6" t="s">
        <v>1320</v>
      </c>
      <c r="J1042" s="6" t="s">
        <v>5</v>
      </c>
      <c r="K1042" s="7">
        <v>45.33</v>
      </c>
      <c r="L1042" s="7">
        <f>IFERROR(VLOOKUP(SiscoTable[[#This Row],[Código]],Hoja2!A:B,2,0)*SiscoTable[[#This Row],[Provta(Uns)]],0)</f>
        <v>385.30500000000001</v>
      </c>
      <c r="M1042" s="7">
        <v>0</v>
      </c>
      <c r="N1042" s="7">
        <v>30</v>
      </c>
      <c r="O1042" s="7">
        <f>IFERROR(VLOOKUP(SiscoTable[[#This Row],[Código]],Hoja2!A:B,2,0)*SiscoTable[[#This Row],[Stock_actual]],0)</f>
        <v>255</v>
      </c>
      <c r="P1042" s="6" t="s">
        <v>218</v>
      </c>
      <c r="Q1042" s="7">
        <v>50</v>
      </c>
      <c r="R1042" s="7">
        <v>90.8</v>
      </c>
      <c r="S1042" s="7" t="s">
        <v>11927</v>
      </c>
      <c r="BI1042"/>
      <c r="BJ1042"/>
    </row>
    <row r="1043" spans="2:62" x14ac:dyDescent="0.4">
      <c r="B1043" s="1">
        <v>11693</v>
      </c>
      <c r="C1043" s="6" t="s">
        <v>25</v>
      </c>
      <c r="D1043" s="6" t="s">
        <v>30</v>
      </c>
      <c r="E1043" s="6" t="s">
        <v>469</v>
      </c>
      <c r="F1043" s="6" t="s">
        <v>1050</v>
      </c>
      <c r="G1043" s="6" t="s">
        <v>1309</v>
      </c>
      <c r="H1043" s="6" t="s">
        <v>1066</v>
      </c>
      <c r="I1043" s="6" t="s">
        <v>1321</v>
      </c>
      <c r="J1043" s="6" t="s">
        <v>5</v>
      </c>
      <c r="K1043" s="7">
        <v>16</v>
      </c>
      <c r="L1043" s="7">
        <f>IFERROR(VLOOKUP(SiscoTable[[#This Row],[Código]],Hoja2!A:B,2,0)*SiscoTable[[#This Row],[Provta(Uns)]],0)</f>
        <v>136</v>
      </c>
      <c r="M1043" s="7">
        <v>0</v>
      </c>
      <c r="N1043" s="7">
        <v>24</v>
      </c>
      <c r="O1043" s="7">
        <f>IFERROR(VLOOKUP(SiscoTable[[#This Row],[Código]],Hoja2!A:B,2,0)*SiscoTable[[#This Row],[Stock_actual]],0)</f>
        <v>204</v>
      </c>
      <c r="P1043" s="6" t="s">
        <v>220</v>
      </c>
      <c r="Q1043" s="7">
        <v>17</v>
      </c>
      <c r="R1043" s="7">
        <v>0</v>
      </c>
      <c r="S1043" s="7" t="s">
        <v>11927</v>
      </c>
      <c r="BI1043"/>
      <c r="BJ1043"/>
    </row>
    <row r="1044" spans="2:62" x14ac:dyDescent="0.4">
      <c r="B1044" s="1">
        <v>11694</v>
      </c>
      <c r="C1044" s="6" t="s">
        <v>30</v>
      </c>
      <c r="D1044" s="6" t="s">
        <v>30</v>
      </c>
      <c r="E1044" s="6" t="s">
        <v>469</v>
      </c>
      <c r="F1044" s="6" t="s">
        <v>1050</v>
      </c>
      <c r="G1044" s="6" t="s">
        <v>1309</v>
      </c>
      <c r="H1044" s="6" t="s">
        <v>1066</v>
      </c>
      <c r="I1044" s="6" t="s">
        <v>1387</v>
      </c>
      <c r="J1044" s="6" t="s">
        <v>5</v>
      </c>
      <c r="K1044" s="7">
        <v>9.17</v>
      </c>
      <c r="L1044" s="7">
        <f>IFERROR(VLOOKUP(SiscoTable[[#This Row],[Código]],Hoja2!A:B,2,0)*SiscoTable[[#This Row],[Provta(Uns)]],0)</f>
        <v>77.944999999999993</v>
      </c>
      <c r="M1044" s="7">
        <v>0</v>
      </c>
      <c r="N1044" s="7">
        <v>6</v>
      </c>
      <c r="O1044" s="7">
        <f>IFERROR(VLOOKUP(SiscoTable[[#This Row],[Código]],Hoja2!A:B,2,0)*SiscoTable[[#This Row],[Stock_actual]],0)</f>
        <v>51</v>
      </c>
      <c r="P1044" s="6" t="s">
        <v>218</v>
      </c>
      <c r="Q1044" s="7">
        <v>10</v>
      </c>
      <c r="R1044" s="7">
        <v>18.489999999999998</v>
      </c>
      <c r="S1044" s="7" t="s">
        <v>11927</v>
      </c>
      <c r="BI1044"/>
      <c r="BJ1044"/>
    </row>
    <row r="1045" spans="2:62" x14ac:dyDescent="0.4">
      <c r="B1045" s="1">
        <v>11695</v>
      </c>
      <c r="C1045" s="6" t="s">
        <v>25</v>
      </c>
      <c r="D1045" s="6" t="s">
        <v>25</v>
      </c>
      <c r="E1045" s="6" t="s">
        <v>469</v>
      </c>
      <c r="F1045" s="6" t="s">
        <v>1050</v>
      </c>
      <c r="G1045" s="6" t="s">
        <v>1309</v>
      </c>
      <c r="H1045" s="6" t="s">
        <v>1066</v>
      </c>
      <c r="I1045" s="6" t="s">
        <v>1322</v>
      </c>
      <c r="J1045" s="6" t="s">
        <v>5</v>
      </c>
      <c r="K1045" s="7">
        <v>28</v>
      </c>
      <c r="L1045" s="7">
        <f>IFERROR(VLOOKUP(SiscoTable[[#This Row],[Código]],Hoja2!A:B,2,0)*SiscoTable[[#This Row],[Provta(Uns)]],0)</f>
        <v>238</v>
      </c>
      <c r="M1045" s="7">
        <v>0</v>
      </c>
      <c r="N1045" s="7">
        <v>18</v>
      </c>
      <c r="O1045" s="7">
        <f>IFERROR(VLOOKUP(SiscoTable[[#This Row],[Código]],Hoja2!A:B,2,0)*SiscoTable[[#This Row],[Stock_actual]],0)</f>
        <v>153</v>
      </c>
      <c r="P1045" s="6" t="s">
        <v>296</v>
      </c>
      <c r="Q1045" s="7">
        <v>31</v>
      </c>
      <c r="R1045" s="7">
        <v>55.47</v>
      </c>
      <c r="S1045" s="7" t="s">
        <v>11927</v>
      </c>
      <c r="BI1045"/>
      <c r="BJ1045"/>
    </row>
    <row r="1046" spans="2:62" x14ac:dyDescent="0.4">
      <c r="B1046" s="1">
        <v>11696</v>
      </c>
      <c r="C1046" s="6" t="s">
        <v>25</v>
      </c>
      <c r="D1046" s="6" t="s">
        <v>25</v>
      </c>
      <c r="E1046" s="6" t="s">
        <v>469</v>
      </c>
      <c r="F1046" s="6" t="s">
        <v>1050</v>
      </c>
      <c r="G1046" s="6" t="s">
        <v>1309</v>
      </c>
      <c r="H1046" s="6" t="s">
        <v>1066</v>
      </c>
      <c r="I1046" s="6" t="s">
        <v>1323</v>
      </c>
      <c r="J1046" s="6" t="s">
        <v>5</v>
      </c>
      <c r="K1046" s="7">
        <v>32.67</v>
      </c>
      <c r="L1046" s="7">
        <f>IFERROR(VLOOKUP(SiscoTable[[#This Row],[Código]],Hoja2!A:B,2,0)*SiscoTable[[#This Row],[Provta(Uns)]],0)</f>
        <v>277.69499999999999</v>
      </c>
      <c r="M1046" s="7">
        <v>0</v>
      </c>
      <c r="N1046" s="7">
        <v>12</v>
      </c>
      <c r="O1046" s="7">
        <f>IFERROR(VLOOKUP(SiscoTable[[#This Row],[Código]],Hoja2!A:B,2,0)*SiscoTable[[#This Row],[Stock_actual]],0)</f>
        <v>102</v>
      </c>
      <c r="P1046" s="6" t="s">
        <v>96</v>
      </c>
      <c r="Q1046" s="7">
        <v>36</v>
      </c>
      <c r="R1046" s="7">
        <v>65.39</v>
      </c>
      <c r="S1046" s="7" t="s">
        <v>11927</v>
      </c>
      <c r="BI1046"/>
      <c r="BJ1046"/>
    </row>
    <row r="1047" spans="2:62" x14ac:dyDescent="0.4">
      <c r="B1047" s="1">
        <v>11697</v>
      </c>
      <c r="C1047" s="6" t="s">
        <v>30</v>
      </c>
      <c r="D1047" s="6" t="s">
        <v>30</v>
      </c>
      <c r="E1047" s="6" t="s">
        <v>469</v>
      </c>
      <c r="F1047" s="6" t="s">
        <v>1050</v>
      </c>
      <c r="G1047" s="6" t="s">
        <v>1309</v>
      </c>
      <c r="H1047" s="6" t="s">
        <v>1066</v>
      </c>
      <c r="I1047" s="6" t="s">
        <v>1388</v>
      </c>
      <c r="J1047" s="6" t="s">
        <v>5</v>
      </c>
      <c r="K1047" s="7">
        <v>5.5</v>
      </c>
      <c r="L1047" s="7">
        <f>IFERROR(VLOOKUP(SiscoTable[[#This Row],[Código]],Hoja2!A:B,2,0)*SiscoTable[[#This Row],[Provta(Uns)]],0)</f>
        <v>46.75</v>
      </c>
      <c r="M1047" s="7">
        <v>0</v>
      </c>
      <c r="N1047" s="7">
        <v>8</v>
      </c>
      <c r="O1047" s="7">
        <f>IFERROR(VLOOKUP(SiscoTable[[#This Row],[Código]],Hoja2!A:B,2,0)*SiscoTable[[#This Row],[Stock_actual]],0)</f>
        <v>68</v>
      </c>
      <c r="P1047" s="6" t="s">
        <v>485</v>
      </c>
      <c r="Q1047" s="7">
        <v>6</v>
      </c>
      <c r="R1047" s="7">
        <v>0</v>
      </c>
      <c r="S1047" s="7" t="s">
        <v>11927</v>
      </c>
      <c r="BI1047"/>
      <c r="BJ1047"/>
    </row>
    <row r="1048" spans="2:62" x14ac:dyDescent="0.4">
      <c r="B1048" s="1">
        <v>11698</v>
      </c>
      <c r="C1048" s="6" t="s">
        <v>25</v>
      </c>
      <c r="D1048" s="6" t="s">
        <v>25</v>
      </c>
      <c r="E1048" s="6" t="s">
        <v>469</v>
      </c>
      <c r="F1048" s="6" t="s">
        <v>1050</v>
      </c>
      <c r="G1048" s="6" t="s">
        <v>1309</v>
      </c>
      <c r="H1048" s="6" t="s">
        <v>1066</v>
      </c>
      <c r="I1048" s="6" t="s">
        <v>1342</v>
      </c>
      <c r="J1048" s="6" t="s">
        <v>5</v>
      </c>
      <c r="K1048" s="7">
        <v>39.17</v>
      </c>
      <c r="L1048" s="7">
        <f>IFERROR(VLOOKUP(SiscoTable[[#This Row],[Código]],Hoja2!A:B,2,0)*SiscoTable[[#This Row],[Provta(Uns)]],0)</f>
        <v>611.05200000000002</v>
      </c>
      <c r="M1048" s="7">
        <v>0</v>
      </c>
      <c r="N1048" s="7">
        <v>25</v>
      </c>
      <c r="O1048" s="7">
        <f>IFERROR(VLOOKUP(SiscoTable[[#This Row],[Código]],Hoja2!A:B,2,0)*SiscoTable[[#This Row],[Stock_actual]],0)</f>
        <v>390</v>
      </c>
      <c r="P1048" s="6" t="s">
        <v>296</v>
      </c>
      <c r="Q1048" s="7">
        <v>43</v>
      </c>
      <c r="R1048" s="7">
        <v>78.490000000000009</v>
      </c>
      <c r="S1048" s="7" t="s">
        <v>11927</v>
      </c>
      <c r="BI1048"/>
      <c r="BJ1048"/>
    </row>
    <row r="1049" spans="2:62" x14ac:dyDescent="0.4">
      <c r="B1049" s="1">
        <v>11699</v>
      </c>
      <c r="C1049" s="6" t="s">
        <v>30</v>
      </c>
      <c r="D1049" s="6" t="s">
        <v>30</v>
      </c>
      <c r="E1049" s="6" t="s">
        <v>469</v>
      </c>
      <c r="F1049" s="6" t="s">
        <v>1050</v>
      </c>
      <c r="G1049" s="6" t="s">
        <v>1309</v>
      </c>
      <c r="H1049" s="6" t="s">
        <v>1066</v>
      </c>
      <c r="I1049" s="6" t="s">
        <v>1399</v>
      </c>
      <c r="J1049" s="6" t="s">
        <v>5</v>
      </c>
      <c r="K1049" s="7">
        <v>6.17</v>
      </c>
      <c r="L1049" s="7">
        <f>IFERROR(VLOOKUP(SiscoTable[[#This Row],[Código]],Hoja2!A:B,2,0)*SiscoTable[[#This Row],[Provta(Uns)]],0)</f>
        <v>90.081999999999994</v>
      </c>
      <c r="M1049" s="7">
        <v>0</v>
      </c>
      <c r="N1049" s="7">
        <v>0</v>
      </c>
      <c r="O1049" s="7">
        <f>IFERROR(VLOOKUP(SiscoTable[[#This Row],[Código]],Hoja2!A:B,2,0)*SiscoTable[[#This Row],[Stock_actual]],0)</f>
        <v>0</v>
      </c>
      <c r="P1049" s="6" t="s">
        <v>7</v>
      </c>
      <c r="Q1049" s="7">
        <v>7</v>
      </c>
      <c r="R1049" s="7">
        <v>12.6</v>
      </c>
      <c r="S1049" s="7" t="s">
        <v>11927</v>
      </c>
      <c r="BI1049"/>
      <c r="BJ1049"/>
    </row>
    <row r="1050" spans="2:62" x14ac:dyDescent="0.4">
      <c r="B1050" s="1">
        <v>11700</v>
      </c>
      <c r="C1050" s="6" t="s">
        <v>25</v>
      </c>
      <c r="D1050" s="6" t="s">
        <v>25</v>
      </c>
      <c r="E1050" s="6" t="s">
        <v>469</v>
      </c>
      <c r="F1050" s="6" t="s">
        <v>1050</v>
      </c>
      <c r="G1050" s="6" t="s">
        <v>1309</v>
      </c>
      <c r="H1050" s="6" t="s">
        <v>1066</v>
      </c>
      <c r="I1050" s="6" t="s">
        <v>1343</v>
      </c>
      <c r="J1050" s="6" t="s">
        <v>5</v>
      </c>
      <c r="K1050" s="7">
        <v>32.83</v>
      </c>
      <c r="L1050" s="7">
        <f>IFERROR(VLOOKUP(SiscoTable[[#This Row],[Código]],Hoja2!A:B,2,0)*SiscoTable[[#This Row],[Provta(Uns)]],0)</f>
        <v>512.14799999999991</v>
      </c>
      <c r="M1050" s="7">
        <v>0</v>
      </c>
      <c r="N1050" s="7">
        <v>22</v>
      </c>
      <c r="O1050" s="7">
        <f>IFERROR(VLOOKUP(SiscoTable[[#This Row],[Código]],Hoja2!A:B,2,0)*SiscoTable[[#This Row],[Stock_actual]],0)</f>
        <v>343.2</v>
      </c>
      <c r="P1050" s="6" t="s">
        <v>218</v>
      </c>
      <c r="Q1050" s="7">
        <v>36</v>
      </c>
      <c r="R1050" s="7">
        <v>65.2</v>
      </c>
      <c r="S1050" s="7" t="s">
        <v>11927</v>
      </c>
      <c r="BI1050"/>
      <c r="BJ1050"/>
    </row>
    <row r="1051" spans="2:62" x14ac:dyDescent="0.4">
      <c r="B1051" s="1">
        <v>11701</v>
      </c>
      <c r="C1051" s="6" t="s">
        <v>30</v>
      </c>
      <c r="D1051" s="6" t="s">
        <v>30</v>
      </c>
      <c r="E1051" s="6" t="s">
        <v>469</v>
      </c>
      <c r="F1051" s="6" t="s">
        <v>1050</v>
      </c>
      <c r="G1051" s="6" t="s">
        <v>1309</v>
      </c>
      <c r="H1051" s="6" t="s">
        <v>1066</v>
      </c>
      <c r="I1051" s="6" t="s">
        <v>1400</v>
      </c>
      <c r="J1051" s="6" t="s">
        <v>5</v>
      </c>
      <c r="K1051" s="7">
        <v>7</v>
      </c>
      <c r="L1051" s="7">
        <f>IFERROR(VLOOKUP(SiscoTable[[#This Row],[Código]],Hoja2!A:B,2,0)*SiscoTable[[#This Row],[Provta(Uns)]],0)</f>
        <v>102.2</v>
      </c>
      <c r="M1051" s="7">
        <v>0</v>
      </c>
      <c r="N1051" s="7">
        <v>0</v>
      </c>
      <c r="O1051" s="7">
        <f>IFERROR(VLOOKUP(SiscoTable[[#This Row],[Código]],Hoja2!A:B,2,0)*SiscoTable[[#This Row],[Stock_actual]],0)</f>
        <v>0</v>
      </c>
      <c r="P1051" s="6" t="s">
        <v>7</v>
      </c>
      <c r="Q1051" s="7">
        <v>8</v>
      </c>
      <c r="R1051" s="7">
        <v>13.8</v>
      </c>
      <c r="S1051" s="7" t="s">
        <v>11927</v>
      </c>
      <c r="BI1051"/>
      <c r="BJ1051"/>
    </row>
    <row r="1052" spans="2:62" x14ac:dyDescent="0.4">
      <c r="B1052" s="1">
        <v>11714</v>
      </c>
      <c r="C1052" s="6" t="s">
        <v>30</v>
      </c>
      <c r="D1052" s="6" t="s">
        <v>30</v>
      </c>
      <c r="E1052" s="6" t="s">
        <v>3268</v>
      </c>
      <c r="F1052" s="6" t="s">
        <v>8283</v>
      </c>
      <c r="G1052" s="6" t="s">
        <v>8321</v>
      </c>
      <c r="H1052" s="6" t="s">
        <v>1066</v>
      </c>
      <c r="I1052" s="6" t="s">
        <v>8371</v>
      </c>
      <c r="J1052" s="6" t="s">
        <v>5</v>
      </c>
      <c r="K1052" s="7">
        <v>5.33</v>
      </c>
      <c r="L1052" s="7">
        <f>IFERROR(VLOOKUP(SiscoTable[[#This Row],[Código]],Hoja2!A:B,2,0)*SiscoTable[[#This Row],[Provta(Uns)]],0)</f>
        <v>38.376000000000005</v>
      </c>
      <c r="M1052" s="7">
        <v>0</v>
      </c>
      <c r="N1052" s="7">
        <v>0</v>
      </c>
      <c r="O1052" s="7">
        <f>IFERROR(VLOOKUP(SiscoTable[[#This Row],[Código]],Hoja2!A:B,2,0)*SiscoTable[[#This Row],[Stock_actual]],0)</f>
        <v>0</v>
      </c>
      <c r="P1052" s="6" t="s">
        <v>7</v>
      </c>
      <c r="Q1052" s="7">
        <v>6</v>
      </c>
      <c r="R1052" s="7">
        <v>10.799999999999999</v>
      </c>
      <c r="S1052" s="7" t="s">
        <v>11927</v>
      </c>
      <c r="BI1052"/>
      <c r="BJ1052"/>
    </row>
    <row r="1053" spans="2:62" x14ac:dyDescent="0.4">
      <c r="B1053" s="1">
        <v>11715</v>
      </c>
      <c r="C1053" s="6" t="s">
        <v>8</v>
      </c>
      <c r="D1053" s="6" t="s">
        <v>8</v>
      </c>
      <c r="E1053" s="6" t="s">
        <v>3268</v>
      </c>
      <c r="F1053" s="6" t="s">
        <v>8283</v>
      </c>
      <c r="G1053" s="6" t="s">
        <v>8321</v>
      </c>
      <c r="H1053" s="6" t="s">
        <v>1317</v>
      </c>
      <c r="I1053" s="6" t="s">
        <v>8405</v>
      </c>
      <c r="J1053" s="6" t="s">
        <v>5</v>
      </c>
      <c r="K1053" s="7">
        <v>9</v>
      </c>
      <c r="L1053" s="7">
        <f>IFERROR(VLOOKUP(SiscoTable[[#This Row],[Código]],Hoja2!A:B,2,0)*SiscoTable[[#This Row],[Provta(Uns)]],0)</f>
        <v>64.8</v>
      </c>
      <c r="M1053" s="7">
        <v>0</v>
      </c>
      <c r="N1053" s="7">
        <v>0</v>
      </c>
      <c r="O1053" s="7">
        <f>IFERROR(VLOOKUP(SiscoTable[[#This Row],[Código]],Hoja2!A:B,2,0)*SiscoTable[[#This Row],[Stock_actual]],0)</f>
        <v>0</v>
      </c>
      <c r="P1053" s="6" t="s">
        <v>7</v>
      </c>
      <c r="Q1053" s="7">
        <v>10</v>
      </c>
      <c r="R1053" s="7">
        <v>18</v>
      </c>
      <c r="S1053" s="7" t="s">
        <v>11928</v>
      </c>
      <c r="BI1053"/>
      <c r="BJ1053"/>
    </row>
    <row r="1054" spans="2:62" x14ac:dyDescent="0.4">
      <c r="B1054" s="1">
        <v>11716</v>
      </c>
      <c r="C1054" s="6" t="s">
        <v>30</v>
      </c>
      <c r="D1054" s="6" t="s">
        <v>30</v>
      </c>
      <c r="E1054" s="6" t="s">
        <v>3268</v>
      </c>
      <c r="F1054" s="6" t="s">
        <v>8283</v>
      </c>
      <c r="G1054" s="6" t="s">
        <v>8321</v>
      </c>
      <c r="H1054" s="6" t="s">
        <v>1066</v>
      </c>
      <c r="I1054" s="6" t="s">
        <v>8372</v>
      </c>
      <c r="J1054" s="6" t="s">
        <v>5</v>
      </c>
      <c r="K1054" s="7">
        <v>9.5</v>
      </c>
      <c r="L1054" s="7">
        <f>IFERROR(VLOOKUP(SiscoTable[[#This Row],[Código]],Hoja2!A:B,2,0)*SiscoTable[[#This Row],[Provta(Uns)]],0)</f>
        <v>68.400000000000006</v>
      </c>
      <c r="M1054" s="7">
        <v>0</v>
      </c>
      <c r="N1054" s="7">
        <v>1</v>
      </c>
      <c r="O1054" s="7">
        <f>IFERROR(VLOOKUP(SiscoTable[[#This Row],[Código]],Hoja2!A:B,2,0)*SiscoTable[[#This Row],[Stock_actual]],0)</f>
        <v>7.2</v>
      </c>
      <c r="P1054" s="6" t="s">
        <v>82</v>
      </c>
      <c r="Q1054" s="7">
        <v>11</v>
      </c>
      <c r="R1054" s="7">
        <v>19.16</v>
      </c>
      <c r="S1054" s="7" t="s">
        <v>11927</v>
      </c>
      <c r="BI1054"/>
      <c r="BJ1054"/>
    </row>
    <row r="1055" spans="2:62" x14ac:dyDescent="0.4">
      <c r="B1055" s="1">
        <v>11717</v>
      </c>
      <c r="C1055" s="6" t="s">
        <v>25</v>
      </c>
      <c r="D1055" s="6" t="s">
        <v>25</v>
      </c>
      <c r="E1055" s="6" t="s">
        <v>3268</v>
      </c>
      <c r="F1055" s="6" t="s">
        <v>8283</v>
      </c>
      <c r="G1055" s="6" t="s">
        <v>8321</v>
      </c>
      <c r="H1055" s="6" t="s">
        <v>1066</v>
      </c>
      <c r="I1055" s="6" t="s">
        <v>8352</v>
      </c>
      <c r="J1055" s="6" t="s">
        <v>5</v>
      </c>
      <c r="K1055" s="7">
        <v>19.5</v>
      </c>
      <c r="L1055" s="7">
        <f>IFERROR(VLOOKUP(SiscoTable[[#This Row],[Código]],Hoja2!A:B,2,0)*SiscoTable[[#This Row],[Provta(Uns)]],0)</f>
        <v>140.4</v>
      </c>
      <c r="M1055" s="7">
        <v>0</v>
      </c>
      <c r="N1055" s="7">
        <v>12</v>
      </c>
      <c r="O1055" s="7">
        <f>IFERROR(VLOOKUP(SiscoTable[[#This Row],[Código]],Hoja2!A:B,2,0)*SiscoTable[[#This Row],[Stock_actual]],0)</f>
        <v>86.4</v>
      </c>
      <c r="P1055" s="6" t="s">
        <v>733</v>
      </c>
      <c r="Q1055" s="7">
        <v>21</v>
      </c>
      <c r="R1055" s="7">
        <v>38.700000000000003</v>
      </c>
      <c r="S1055" s="7" t="s">
        <v>11927</v>
      </c>
      <c r="BI1055"/>
      <c r="BJ1055"/>
    </row>
    <row r="1056" spans="2:62" x14ac:dyDescent="0.4">
      <c r="B1056" s="1">
        <v>11718</v>
      </c>
      <c r="C1056" s="6" t="s">
        <v>30</v>
      </c>
      <c r="D1056" s="6" t="s">
        <v>30</v>
      </c>
      <c r="E1056" s="6" t="s">
        <v>3268</v>
      </c>
      <c r="F1056" s="6" t="s">
        <v>8283</v>
      </c>
      <c r="G1056" s="6" t="s">
        <v>8321</v>
      </c>
      <c r="H1056" s="6" t="s">
        <v>1066</v>
      </c>
      <c r="I1056" s="6" t="s">
        <v>8373</v>
      </c>
      <c r="J1056" s="6" t="s">
        <v>5</v>
      </c>
      <c r="K1056" s="7">
        <v>15.67</v>
      </c>
      <c r="L1056" s="7">
        <f>IFERROR(VLOOKUP(SiscoTable[[#This Row],[Código]],Hoja2!A:B,2,0)*SiscoTable[[#This Row],[Provta(Uns)]],0)</f>
        <v>112.824</v>
      </c>
      <c r="M1056" s="7">
        <v>0</v>
      </c>
      <c r="N1056" s="7">
        <v>0</v>
      </c>
      <c r="O1056" s="7">
        <f>IFERROR(VLOOKUP(SiscoTable[[#This Row],[Código]],Hoja2!A:B,2,0)*SiscoTable[[#This Row],[Stock_actual]],0)</f>
        <v>0</v>
      </c>
      <c r="P1056" s="6" t="s">
        <v>7</v>
      </c>
      <c r="Q1056" s="7">
        <v>17</v>
      </c>
      <c r="R1056" s="7">
        <v>31.200000000000003</v>
      </c>
      <c r="S1056" s="7" t="s">
        <v>11927</v>
      </c>
      <c r="BI1056"/>
      <c r="BJ1056"/>
    </row>
    <row r="1057" spans="2:62" x14ac:dyDescent="0.4">
      <c r="B1057" s="1">
        <v>11719</v>
      </c>
      <c r="C1057" s="6" t="s">
        <v>25</v>
      </c>
      <c r="D1057" s="6" t="s">
        <v>30</v>
      </c>
      <c r="E1057" s="6" t="s">
        <v>3268</v>
      </c>
      <c r="F1057" s="6" t="s">
        <v>8283</v>
      </c>
      <c r="G1057" s="6" t="s">
        <v>8321</v>
      </c>
      <c r="H1057" s="6" t="s">
        <v>1066</v>
      </c>
      <c r="I1057" s="6" t="s">
        <v>8353</v>
      </c>
      <c r="J1057" s="6" t="s">
        <v>5</v>
      </c>
      <c r="K1057" s="7">
        <v>18</v>
      </c>
      <c r="L1057" s="7">
        <f>IFERROR(VLOOKUP(SiscoTable[[#This Row],[Código]],Hoja2!A:B,2,0)*SiscoTable[[#This Row],[Provta(Uns)]],0)</f>
        <v>129.6</v>
      </c>
      <c r="M1057" s="7">
        <v>0</v>
      </c>
      <c r="N1057" s="7">
        <v>39</v>
      </c>
      <c r="O1057" s="7">
        <f>IFERROR(VLOOKUP(SiscoTable[[#This Row],[Código]],Hoja2!A:B,2,0)*SiscoTable[[#This Row],[Stock_actual]],0)</f>
        <v>280.8</v>
      </c>
      <c r="P1057" s="6" t="s">
        <v>260</v>
      </c>
      <c r="Q1057" s="7">
        <v>20</v>
      </c>
      <c r="R1057" s="7">
        <v>0</v>
      </c>
      <c r="S1057" s="7" t="s">
        <v>11927</v>
      </c>
      <c r="BI1057"/>
      <c r="BJ1057"/>
    </row>
    <row r="1058" spans="2:62" x14ac:dyDescent="0.4">
      <c r="B1058" s="1">
        <v>11720</v>
      </c>
      <c r="C1058" s="6" t="s">
        <v>25</v>
      </c>
      <c r="D1058" s="6" t="s">
        <v>25</v>
      </c>
      <c r="E1058" s="6" t="s">
        <v>3268</v>
      </c>
      <c r="F1058" s="6" t="s">
        <v>3269</v>
      </c>
      <c r="G1058" s="6" t="s">
        <v>4781</v>
      </c>
      <c r="H1058" s="6" t="s">
        <v>1066</v>
      </c>
      <c r="I1058" s="6" t="s">
        <v>4782</v>
      </c>
      <c r="J1058" s="6" t="s">
        <v>5</v>
      </c>
      <c r="K1058" s="7">
        <v>35.83</v>
      </c>
      <c r="L1058" s="7">
        <f>IFERROR(VLOOKUP(SiscoTable[[#This Row],[Código]],Hoja2!A:B,2,0)*SiscoTable[[#This Row],[Provta(Uns)]],0)</f>
        <v>447.875</v>
      </c>
      <c r="M1058" s="7">
        <v>0</v>
      </c>
      <c r="N1058" s="7">
        <v>1</v>
      </c>
      <c r="O1058" s="7">
        <f>IFERROR(VLOOKUP(SiscoTable[[#This Row],[Código]],Hoja2!A:B,2,0)*SiscoTable[[#This Row],[Stock_actual]],0)</f>
        <v>12.5</v>
      </c>
      <c r="P1058" s="6" t="s">
        <v>24</v>
      </c>
      <c r="Q1058" s="7">
        <v>39</v>
      </c>
      <c r="R1058" s="7">
        <v>71.59</v>
      </c>
      <c r="S1058" s="7" t="s">
        <v>11927</v>
      </c>
      <c r="BI1058"/>
      <c r="BJ1058"/>
    </row>
    <row r="1059" spans="2:62" x14ac:dyDescent="0.4">
      <c r="B1059" s="1">
        <v>11721</v>
      </c>
      <c r="C1059" s="6" t="s">
        <v>25</v>
      </c>
      <c r="D1059" s="6" t="s">
        <v>30</v>
      </c>
      <c r="E1059" s="6" t="s">
        <v>3268</v>
      </c>
      <c r="F1059" s="6" t="s">
        <v>3269</v>
      </c>
      <c r="G1059" s="6" t="s">
        <v>4781</v>
      </c>
      <c r="H1059" s="6" t="s">
        <v>1066</v>
      </c>
      <c r="I1059" s="6" t="s">
        <v>4783</v>
      </c>
      <c r="J1059" s="6" t="s">
        <v>5</v>
      </c>
      <c r="K1059" s="7">
        <v>8.33</v>
      </c>
      <c r="L1059" s="7">
        <f>IFERROR(VLOOKUP(SiscoTable[[#This Row],[Código]],Hoja2!A:B,2,0)*SiscoTable[[#This Row],[Provta(Uns)]],0)</f>
        <v>101.62599999999999</v>
      </c>
      <c r="M1059" s="7">
        <v>0</v>
      </c>
      <c r="N1059" s="7">
        <v>0</v>
      </c>
      <c r="O1059" s="7">
        <f>IFERROR(VLOOKUP(SiscoTable[[#This Row],[Código]],Hoja2!A:B,2,0)*SiscoTable[[#This Row],[Stock_actual]],0)</f>
        <v>0</v>
      </c>
      <c r="P1059" s="6" t="s">
        <v>7</v>
      </c>
      <c r="Q1059" s="7">
        <v>9</v>
      </c>
      <c r="R1059" s="7">
        <v>16.8</v>
      </c>
      <c r="S1059" s="7" t="s">
        <v>11927</v>
      </c>
      <c r="BI1059"/>
      <c r="BJ1059"/>
    </row>
    <row r="1060" spans="2:62" x14ac:dyDescent="0.4">
      <c r="B1060" s="1">
        <v>11726</v>
      </c>
      <c r="C1060" s="6" t="s">
        <v>25</v>
      </c>
      <c r="D1060" s="6" t="s">
        <v>25</v>
      </c>
      <c r="E1060" s="6" t="s">
        <v>3268</v>
      </c>
      <c r="F1060" s="6" t="s">
        <v>8283</v>
      </c>
      <c r="G1060" s="6" t="s">
        <v>8432</v>
      </c>
      <c r="H1060" s="6" t="s">
        <v>1066</v>
      </c>
      <c r="I1060" s="6" t="s">
        <v>8437</v>
      </c>
      <c r="J1060" s="6" t="s">
        <v>5</v>
      </c>
      <c r="K1060" s="7">
        <v>23</v>
      </c>
      <c r="L1060" s="7">
        <f>IFERROR(VLOOKUP(SiscoTable[[#This Row],[Código]],Hoja2!A:B,2,0)*SiscoTable[[#This Row],[Provta(Uns)]],0)</f>
        <v>165.6</v>
      </c>
      <c r="M1060" s="7">
        <v>0</v>
      </c>
      <c r="N1060" s="7">
        <v>2</v>
      </c>
      <c r="O1060" s="7">
        <f>IFERROR(VLOOKUP(SiscoTable[[#This Row],[Código]],Hoja2!A:B,2,0)*SiscoTable[[#This Row],[Stock_actual]],0)</f>
        <v>14.4</v>
      </c>
      <c r="P1060" s="6" t="s">
        <v>82</v>
      </c>
      <c r="Q1060" s="7">
        <v>25</v>
      </c>
      <c r="R1060" s="7">
        <v>46.51</v>
      </c>
      <c r="S1060" s="7" t="s">
        <v>11927</v>
      </c>
      <c r="BI1060"/>
      <c r="BJ1060"/>
    </row>
    <row r="1061" spans="2:62" x14ac:dyDescent="0.4">
      <c r="B1061" s="1">
        <v>11730</v>
      </c>
      <c r="C1061" s="6" t="s">
        <v>8</v>
      </c>
      <c r="D1061" s="6" t="s">
        <v>8</v>
      </c>
      <c r="E1061" s="6" t="s">
        <v>3268</v>
      </c>
      <c r="F1061" s="6" t="s">
        <v>8283</v>
      </c>
      <c r="G1061" s="6" t="s">
        <v>8289</v>
      </c>
      <c r="H1061" s="6" t="s">
        <v>1066</v>
      </c>
      <c r="I1061" s="6" t="s">
        <v>8315</v>
      </c>
      <c r="J1061" s="6" t="s">
        <v>5</v>
      </c>
      <c r="K1061" s="7">
        <v>0</v>
      </c>
      <c r="L1061" s="7">
        <f>IFERROR(VLOOKUP(SiscoTable[[#This Row],[Código]],Hoja2!A:B,2,0)*SiscoTable[[#This Row],[Provta(Uns)]],0)</f>
        <v>0</v>
      </c>
      <c r="M1061" s="7">
        <v>0</v>
      </c>
      <c r="N1061" s="7">
        <v>0</v>
      </c>
      <c r="O1061" s="7">
        <f>IFERROR(VLOOKUP(SiscoTable[[#This Row],[Código]],Hoja2!A:B,2,0)*SiscoTable[[#This Row],[Stock_actual]],0)</f>
        <v>0</v>
      </c>
      <c r="P1061" s="6" t="s">
        <v>7</v>
      </c>
      <c r="Q1061" s="7">
        <v>0</v>
      </c>
      <c r="R1061" s="7">
        <v>0</v>
      </c>
      <c r="S1061" s="7" t="s">
        <v>11928</v>
      </c>
      <c r="BI1061"/>
      <c r="BJ1061"/>
    </row>
    <row r="1062" spans="2:62" x14ac:dyDescent="0.4">
      <c r="B1062" s="1">
        <v>11737</v>
      </c>
      <c r="C1062" s="6" t="s">
        <v>8</v>
      </c>
      <c r="D1062" s="6" t="s">
        <v>30</v>
      </c>
      <c r="E1062" s="6" t="s">
        <v>3268</v>
      </c>
      <c r="F1062" s="6" t="s">
        <v>6803</v>
      </c>
      <c r="G1062" s="6" t="s">
        <v>7041</v>
      </c>
      <c r="H1062" s="6" t="s">
        <v>7094</v>
      </c>
      <c r="I1062" s="6" t="s">
        <v>7093</v>
      </c>
      <c r="J1062" s="6" t="s">
        <v>496</v>
      </c>
      <c r="K1062" s="7">
        <v>8.67</v>
      </c>
      <c r="L1062" s="7">
        <f>IFERROR(VLOOKUP(SiscoTable[[#This Row],[Código]],Hoja2!A:B,2,0)*SiscoTable[[#This Row],[Provta(Uns)]],0)</f>
        <v>28.610999999999997</v>
      </c>
      <c r="M1062" s="7">
        <v>0</v>
      </c>
      <c r="N1062" s="7">
        <v>5</v>
      </c>
      <c r="O1062" s="7">
        <f>IFERROR(VLOOKUP(SiscoTable[[#This Row],[Código]],Hoja2!A:B,2,0)*SiscoTable[[#This Row],[Stock_actual]],0)</f>
        <v>16.5</v>
      </c>
      <c r="P1062" s="6" t="s">
        <v>161</v>
      </c>
      <c r="Q1062" s="7">
        <v>10</v>
      </c>
      <c r="R1062" s="7">
        <v>17.329999999999998</v>
      </c>
      <c r="S1062" s="7" t="s">
        <v>11925</v>
      </c>
      <c r="BI1062"/>
      <c r="BJ1062"/>
    </row>
    <row r="1063" spans="2:62" x14ac:dyDescent="0.4">
      <c r="B1063" s="1">
        <v>11738</v>
      </c>
      <c r="C1063" s="6" t="s">
        <v>8</v>
      </c>
      <c r="D1063" s="6" t="s">
        <v>8</v>
      </c>
      <c r="E1063" s="6" t="s">
        <v>3268</v>
      </c>
      <c r="F1063" s="6" t="s">
        <v>6803</v>
      </c>
      <c r="G1063" s="6" t="s">
        <v>7041</v>
      </c>
      <c r="H1063" s="6" t="s">
        <v>7094</v>
      </c>
      <c r="I1063" s="6" t="s">
        <v>7095</v>
      </c>
      <c r="J1063" s="6" t="s">
        <v>5</v>
      </c>
      <c r="K1063" s="7">
        <v>0</v>
      </c>
      <c r="L1063" s="7">
        <f>IFERROR(VLOOKUP(SiscoTable[[#This Row],[Código]],Hoja2!A:B,2,0)*SiscoTable[[#This Row],[Provta(Uns)]],0)</f>
        <v>0</v>
      </c>
      <c r="M1063" s="7">
        <v>0</v>
      </c>
      <c r="N1063" s="7">
        <v>0</v>
      </c>
      <c r="O1063" s="7">
        <f>IFERROR(VLOOKUP(SiscoTable[[#This Row],[Código]],Hoja2!A:B,2,0)*SiscoTable[[#This Row],[Stock_actual]],0)</f>
        <v>0</v>
      </c>
      <c r="P1063" s="6" t="s">
        <v>7</v>
      </c>
      <c r="Q1063" s="7">
        <v>0</v>
      </c>
      <c r="R1063" s="7">
        <v>0</v>
      </c>
      <c r="S1063" s="7" t="s">
        <v>11925</v>
      </c>
      <c r="BI1063"/>
      <c r="BJ1063"/>
    </row>
    <row r="1064" spans="2:62" x14ac:dyDescent="0.4">
      <c r="B1064" s="1">
        <v>11739</v>
      </c>
      <c r="C1064" s="6" t="s">
        <v>8</v>
      </c>
      <c r="D1064" s="6" t="s">
        <v>8</v>
      </c>
      <c r="E1064" s="6" t="s">
        <v>3268</v>
      </c>
      <c r="F1064" s="6" t="s">
        <v>6803</v>
      </c>
      <c r="G1064" s="6" t="s">
        <v>7041</v>
      </c>
      <c r="H1064" s="6" t="s">
        <v>7094</v>
      </c>
      <c r="I1064" s="6" t="s">
        <v>7096</v>
      </c>
      <c r="J1064" s="6" t="s">
        <v>5</v>
      </c>
      <c r="K1064" s="7">
        <v>2</v>
      </c>
      <c r="L1064" s="7">
        <f>IFERROR(VLOOKUP(SiscoTable[[#This Row],[Código]],Hoja2!A:B,2,0)*SiscoTable[[#This Row],[Provta(Uns)]],0)</f>
        <v>13.6</v>
      </c>
      <c r="M1064" s="7">
        <v>0</v>
      </c>
      <c r="N1064" s="7">
        <v>0</v>
      </c>
      <c r="O1064" s="7">
        <f>IFERROR(VLOOKUP(SiscoTable[[#This Row],[Código]],Hoja2!A:B,2,0)*SiscoTable[[#This Row],[Stock_actual]],0)</f>
        <v>0</v>
      </c>
      <c r="P1064" s="6" t="s">
        <v>7</v>
      </c>
      <c r="Q1064" s="7">
        <v>2</v>
      </c>
      <c r="R1064" s="7">
        <v>4.2</v>
      </c>
      <c r="S1064" s="7" t="s">
        <v>11925</v>
      </c>
      <c r="BI1064"/>
      <c r="BJ1064"/>
    </row>
    <row r="1065" spans="2:62" x14ac:dyDescent="0.4">
      <c r="B1065" s="1">
        <v>11740</v>
      </c>
      <c r="C1065" s="6" t="s">
        <v>8</v>
      </c>
      <c r="D1065" s="6" t="s">
        <v>8</v>
      </c>
      <c r="E1065" s="6" t="s">
        <v>3268</v>
      </c>
      <c r="F1065" s="6" t="s">
        <v>6803</v>
      </c>
      <c r="G1065" s="6" t="s">
        <v>7041</v>
      </c>
      <c r="H1065" s="6" t="s">
        <v>7094</v>
      </c>
      <c r="I1065" s="6" t="s">
        <v>7097</v>
      </c>
      <c r="J1065" s="6" t="s">
        <v>5</v>
      </c>
      <c r="K1065" s="7">
        <v>0</v>
      </c>
      <c r="L1065" s="7">
        <f>IFERROR(VLOOKUP(SiscoTable[[#This Row],[Código]],Hoja2!A:B,2,0)*SiscoTable[[#This Row],[Provta(Uns)]],0)</f>
        <v>0</v>
      </c>
      <c r="M1065" s="7">
        <v>0</v>
      </c>
      <c r="N1065" s="7">
        <v>0</v>
      </c>
      <c r="O1065" s="7">
        <f>IFERROR(VLOOKUP(SiscoTable[[#This Row],[Código]],Hoja2!A:B,2,0)*SiscoTable[[#This Row],[Stock_actual]],0)</f>
        <v>0</v>
      </c>
      <c r="P1065" s="6" t="s">
        <v>7</v>
      </c>
      <c r="Q1065" s="7">
        <v>0</v>
      </c>
      <c r="R1065" s="7">
        <v>0</v>
      </c>
      <c r="S1065" s="7" t="s">
        <v>11925</v>
      </c>
      <c r="BI1065"/>
      <c r="BJ1065"/>
    </row>
    <row r="1066" spans="2:62" x14ac:dyDescent="0.4">
      <c r="B1066" s="1">
        <v>11741</v>
      </c>
      <c r="C1066" s="6" t="s">
        <v>8</v>
      </c>
      <c r="D1066" s="6" t="s">
        <v>8</v>
      </c>
      <c r="E1066" s="6" t="s">
        <v>3268</v>
      </c>
      <c r="F1066" s="6" t="s">
        <v>6803</v>
      </c>
      <c r="G1066" s="6" t="s">
        <v>7041</v>
      </c>
      <c r="H1066" s="6" t="s">
        <v>7094</v>
      </c>
      <c r="I1066" s="6" t="s">
        <v>7098</v>
      </c>
      <c r="J1066" s="6" t="s">
        <v>5</v>
      </c>
      <c r="K1066" s="7">
        <v>1</v>
      </c>
      <c r="L1066" s="7">
        <f>IFERROR(VLOOKUP(SiscoTable[[#This Row],[Código]],Hoja2!A:B,2,0)*SiscoTable[[#This Row],[Provta(Uns)]],0)</f>
        <v>6.2</v>
      </c>
      <c r="M1066" s="7">
        <v>0</v>
      </c>
      <c r="N1066" s="7">
        <v>6</v>
      </c>
      <c r="O1066" s="7">
        <f>IFERROR(VLOOKUP(SiscoTable[[#This Row],[Código]],Hoja2!A:B,2,0)*SiscoTable[[#This Row],[Stock_actual]],0)</f>
        <v>37.200000000000003</v>
      </c>
      <c r="P1066" s="6" t="s">
        <v>1014</v>
      </c>
      <c r="Q1066" s="7">
        <v>1</v>
      </c>
      <c r="R1066" s="7">
        <v>0</v>
      </c>
      <c r="S1066" s="7" t="s">
        <v>11925</v>
      </c>
      <c r="BI1066"/>
      <c r="BJ1066"/>
    </row>
    <row r="1067" spans="2:62" x14ac:dyDescent="0.4">
      <c r="B1067" s="1">
        <v>11742</v>
      </c>
      <c r="C1067" s="6" t="s">
        <v>8</v>
      </c>
      <c r="D1067" s="6" t="s">
        <v>8</v>
      </c>
      <c r="E1067" s="6" t="s">
        <v>3268</v>
      </c>
      <c r="F1067" s="6" t="s">
        <v>6803</v>
      </c>
      <c r="G1067" s="6" t="s">
        <v>7041</v>
      </c>
      <c r="H1067" s="6" t="s">
        <v>7094</v>
      </c>
      <c r="I1067" s="6" t="s">
        <v>7099</v>
      </c>
      <c r="J1067" s="6" t="s">
        <v>5</v>
      </c>
      <c r="K1067" s="7">
        <v>5.33</v>
      </c>
      <c r="L1067" s="7">
        <f>IFERROR(VLOOKUP(SiscoTable[[#This Row],[Código]],Hoja2!A:B,2,0)*SiscoTable[[#This Row],[Provta(Uns)]],0)</f>
        <v>33.045999999999999</v>
      </c>
      <c r="M1067" s="7">
        <v>0</v>
      </c>
      <c r="N1067" s="7">
        <v>0</v>
      </c>
      <c r="O1067" s="7">
        <f>IFERROR(VLOOKUP(SiscoTable[[#This Row],[Código]],Hoja2!A:B,2,0)*SiscoTable[[#This Row],[Stock_actual]],0)</f>
        <v>0</v>
      </c>
      <c r="P1067" s="6" t="s">
        <v>7</v>
      </c>
      <c r="Q1067" s="7">
        <v>6</v>
      </c>
      <c r="R1067" s="7">
        <v>10.799999999999999</v>
      </c>
      <c r="S1067" s="7" t="s">
        <v>11925</v>
      </c>
      <c r="BI1067"/>
      <c r="BJ1067"/>
    </row>
    <row r="1068" spans="2:62" x14ac:dyDescent="0.4">
      <c r="B1068" s="1">
        <v>11743</v>
      </c>
      <c r="C1068" s="6" t="s">
        <v>8</v>
      </c>
      <c r="D1068" s="6" t="s">
        <v>8</v>
      </c>
      <c r="E1068" s="6" t="s">
        <v>3268</v>
      </c>
      <c r="F1068" s="6" t="s">
        <v>6803</v>
      </c>
      <c r="G1068" s="6" t="s">
        <v>7041</v>
      </c>
      <c r="H1068" s="6" t="s">
        <v>7094</v>
      </c>
      <c r="I1068" s="6" t="s">
        <v>7100</v>
      </c>
      <c r="J1068" s="6" t="s">
        <v>5</v>
      </c>
      <c r="K1068" s="7">
        <v>0.33</v>
      </c>
      <c r="L1068" s="7">
        <f>IFERROR(VLOOKUP(SiscoTable[[#This Row],[Código]],Hoja2!A:B,2,0)*SiscoTable[[#This Row],[Provta(Uns)]],0)</f>
        <v>2.0460000000000003</v>
      </c>
      <c r="M1068" s="7">
        <v>0</v>
      </c>
      <c r="N1068" s="7">
        <v>10</v>
      </c>
      <c r="O1068" s="7">
        <f>IFERROR(VLOOKUP(SiscoTable[[#This Row],[Código]],Hoja2!A:B,2,0)*SiscoTable[[#This Row],[Stock_actual]],0)</f>
        <v>62</v>
      </c>
      <c r="P1068" s="6" t="s">
        <v>1250</v>
      </c>
      <c r="Q1068" s="7">
        <v>0</v>
      </c>
      <c r="R1068" s="7">
        <v>0</v>
      </c>
      <c r="S1068" s="7" t="s">
        <v>11925</v>
      </c>
      <c r="BI1068"/>
      <c r="BJ1068"/>
    </row>
    <row r="1069" spans="2:62" x14ac:dyDescent="0.4">
      <c r="B1069" s="1">
        <v>11749</v>
      </c>
      <c r="C1069" s="6" t="s">
        <v>8</v>
      </c>
      <c r="D1069" s="6" t="s">
        <v>8</v>
      </c>
      <c r="E1069" s="6" t="s">
        <v>3268</v>
      </c>
      <c r="F1069" s="6" t="s">
        <v>6803</v>
      </c>
      <c r="G1069" s="6" t="s">
        <v>7041</v>
      </c>
      <c r="H1069" s="6" t="s">
        <v>7094</v>
      </c>
      <c r="I1069" s="6" t="s">
        <v>7101</v>
      </c>
      <c r="J1069" s="6" t="s">
        <v>5</v>
      </c>
      <c r="K1069" s="7">
        <v>0</v>
      </c>
      <c r="L1069" s="7">
        <f>IFERROR(VLOOKUP(SiscoTable[[#This Row],[Código]],Hoja2!A:B,2,0)*SiscoTable[[#This Row],[Provta(Uns)]],0)</f>
        <v>0</v>
      </c>
      <c r="M1069" s="7">
        <v>0</v>
      </c>
      <c r="N1069" s="7">
        <v>0</v>
      </c>
      <c r="O1069" s="7">
        <f>IFERROR(VLOOKUP(SiscoTable[[#This Row],[Código]],Hoja2!A:B,2,0)*SiscoTable[[#This Row],[Stock_actual]],0)</f>
        <v>0</v>
      </c>
      <c r="P1069" s="6" t="s">
        <v>7</v>
      </c>
      <c r="Q1069" s="7">
        <v>0</v>
      </c>
      <c r="R1069" s="7">
        <v>0</v>
      </c>
      <c r="S1069" s="7" t="s">
        <v>11925</v>
      </c>
      <c r="BI1069"/>
      <c r="BJ1069"/>
    </row>
    <row r="1070" spans="2:62" x14ac:dyDescent="0.4">
      <c r="B1070" s="1">
        <v>11754</v>
      </c>
      <c r="C1070" s="6" t="s">
        <v>25</v>
      </c>
      <c r="D1070" s="6" t="s">
        <v>30</v>
      </c>
      <c r="E1070" s="6" t="s">
        <v>469</v>
      </c>
      <c r="F1070" s="6" t="s">
        <v>1050</v>
      </c>
      <c r="G1070" s="6" t="s">
        <v>1064</v>
      </c>
      <c r="H1070" s="6" t="s">
        <v>1053</v>
      </c>
      <c r="I1070" s="6" t="s">
        <v>1068</v>
      </c>
      <c r="J1070" s="6" t="s">
        <v>5</v>
      </c>
      <c r="K1070" s="7">
        <v>16.829999999999998</v>
      </c>
      <c r="L1070" s="7">
        <f>IFERROR(VLOOKUP(SiscoTable[[#This Row],[Código]],Hoja2!A:B,2,0)*SiscoTable[[#This Row],[Provta(Uns)]],0)</f>
        <v>228.88799999999998</v>
      </c>
      <c r="M1070" s="7">
        <v>0</v>
      </c>
      <c r="N1070" s="7">
        <v>67</v>
      </c>
      <c r="O1070" s="7">
        <f>IFERROR(VLOOKUP(SiscoTable[[#This Row],[Código]],Hoja2!A:B,2,0)*SiscoTable[[#This Row],[Stock_actual]],0)</f>
        <v>911.19999999999993</v>
      </c>
      <c r="P1070" s="6" t="s">
        <v>1069</v>
      </c>
      <c r="Q1070" s="7">
        <v>18</v>
      </c>
      <c r="R1070" s="7">
        <v>0</v>
      </c>
      <c r="S1070" s="7" t="s">
        <v>11927</v>
      </c>
      <c r="BI1070"/>
      <c r="BJ1070"/>
    </row>
    <row r="1071" spans="2:62" x14ac:dyDescent="0.4">
      <c r="B1071" s="1">
        <v>11755</v>
      </c>
      <c r="C1071" s="6" t="s">
        <v>25</v>
      </c>
      <c r="D1071" s="6" t="s">
        <v>25</v>
      </c>
      <c r="E1071" s="6" t="s">
        <v>469</v>
      </c>
      <c r="F1071" s="6" t="s">
        <v>1050</v>
      </c>
      <c r="G1071" s="6" t="s">
        <v>1064</v>
      </c>
      <c r="H1071" s="6" t="s">
        <v>1053</v>
      </c>
      <c r="I1071" s="6" t="s">
        <v>1070</v>
      </c>
      <c r="J1071" s="6" t="s">
        <v>5</v>
      </c>
      <c r="K1071" s="7">
        <v>84.33</v>
      </c>
      <c r="L1071" s="7">
        <f>IFERROR(VLOOKUP(SiscoTable[[#This Row],[Código]],Hoja2!A:B,2,0)*SiscoTable[[#This Row],[Provta(Uns)]],0)</f>
        <v>1172.1869999999999</v>
      </c>
      <c r="M1071" s="7">
        <v>0</v>
      </c>
      <c r="N1071" s="7">
        <v>152</v>
      </c>
      <c r="O1071" s="7">
        <f>IFERROR(VLOOKUP(SiscoTable[[#This Row],[Código]],Hoja2!A:B,2,0)*SiscoTable[[#This Row],[Stock_actual]],0)</f>
        <v>2112.8000000000002</v>
      </c>
      <c r="P1071" s="6" t="s">
        <v>773</v>
      </c>
      <c r="Q1071" s="7">
        <v>93</v>
      </c>
      <c r="R1071" s="7">
        <v>0</v>
      </c>
      <c r="S1071" s="7" t="s">
        <v>11927</v>
      </c>
      <c r="BI1071"/>
      <c r="BJ1071"/>
    </row>
    <row r="1072" spans="2:62" x14ac:dyDescent="0.4">
      <c r="B1072" s="1">
        <v>11757</v>
      </c>
      <c r="C1072" s="6" t="s">
        <v>25</v>
      </c>
      <c r="D1072" s="6" t="s">
        <v>25</v>
      </c>
      <c r="E1072" s="6" t="s">
        <v>469</v>
      </c>
      <c r="F1072" s="6" t="s">
        <v>1050</v>
      </c>
      <c r="G1072" s="6" t="s">
        <v>1064</v>
      </c>
      <c r="H1072" s="6" t="s">
        <v>1053</v>
      </c>
      <c r="I1072" s="6" t="s">
        <v>1071</v>
      </c>
      <c r="J1072" s="6" t="s">
        <v>5</v>
      </c>
      <c r="K1072" s="7">
        <v>0</v>
      </c>
      <c r="L1072" s="7">
        <f>IFERROR(VLOOKUP(SiscoTable[[#This Row],[Código]],Hoja2!A:B,2,0)*SiscoTable[[#This Row],[Provta(Uns)]],0)</f>
        <v>0</v>
      </c>
      <c r="M1072" s="7">
        <v>0</v>
      </c>
      <c r="N1072" s="7">
        <v>29</v>
      </c>
      <c r="O1072" s="7">
        <f>IFERROR(VLOOKUP(SiscoTable[[#This Row],[Código]],Hoja2!A:B,2,0)*SiscoTable[[#This Row],[Stock_actual]],0)</f>
        <v>116</v>
      </c>
      <c r="P1072" s="6" t="s">
        <v>134</v>
      </c>
      <c r="Q1072" s="7">
        <v>0</v>
      </c>
      <c r="R1072" s="7">
        <v>0</v>
      </c>
      <c r="S1072" s="7" t="s">
        <v>11927</v>
      </c>
      <c r="BI1072"/>
      <c r="BJ1072"/>
    </row>
    <row r="1073" spans="2:62" x14ac:dyDescent="0.4">
      <c r="B1073" s="1">
        <v>11759</v>
      </c>
      <c r="C1073" s="6" t="s">
        <v>25</v>
      </c>
      <c r="D1073" s="6" t="s">
        <v>25</v>
      </c>
      <c r="E1073" s="6" t="s">
        <v>469</v>
      </c>
      <c r="F1073" s="6" t="s">
        <v>1050</v>
      </c>
      <c r="G1073" s="6" t="s">
        <v>1064</v>
      </c>
      <c r="H1073" s="6" t="s">
        <v>1053</v>
      </c>
      <c r="I1073" s="6" t="s">
        <v>1072</v>
      </c>
      <c r="J1073" s="6" t="s">
        <v>5</v>
      </c>
      <c r="K1073" s="7">
        <v>150.5</v>
      </c>
      <c r="L1073" s="7">
        <f>IFERROR(VLOOKUP(SiscoTable[[#This Row],[Código]],Hoja2!A:B,2,0)*SiscoTable[[#This Row],[Provta(Uns)]],0)</f>
        <v>2242.4500000000003</v>
      </c>
      <c r="M1073" s="7">
        <v>0</v>
      </c>
      <c r="N1073" s="7">
        <v>187</v>
      </c>
      <c r="O1073" s="7">
        <f>IFERROR(VLOOKUP(SiscoTable[[#This Row],[Código]],Hoja2!A:B,2,0)*SiscoTable[[#This Row],[Stock_actual]],0)</f>
        <v>2786.3</v>
      </c>
      <c r="P1073" s="6" t="s">
        <v>516</v>
      </c>
      <c r="Q1073" s="7">
        <v>166</v>
      </c>
      <c r="R1073" s="7">
        <v>0</v>
      </c>
      <c r="S1073" s="7" t="s">
        <v>11927</v>
      </c>
      <c r="BI1073"/>
      <c r="BJ1073"/>
    </row>
    <row r="1074" spans="2:62" x14ac:dyDescent="0.4">
      <c r="B1074" s="1">
        <v>11760</v>
      </c>
      <c r="C1074" s="6" t="s">
        <v>25</v>
      </c>
      <c r="D1074" s="6" t="s">
        <v>25</v>
      </c>
      <c r="E1074" s="6" t="s">
        <v>469</v>
      </c>
      <c r="F1074" s="6" t="s">
        <v>1050</v>
      </c>
      <c r="G1074" s="6" t="s">
        <v>1254</v>
      </c>
      <c r="H1074" s="6" t="s">
        <v>1053</v>
      </c>
      <c r="I1074" s="6" t="s">
        <v>1258</v>
      </c>
      <c r="J1074" s="6" t="s">
        <v>5</v>
      </c>
      <c r="K1074" s="7">
        <v>71.5</v>
      </c>
      <c r="L1074" s="7">
        <f>IFERROR(VLOOKUP(SiscoTable[[#This Row],[Código]],Hoja2!A:B,2,0)*SiscoTable[[#This Row],[Provta(Uns)]],0)</f>
        <v>972.4</v>
      </c>
      <c r="M1074" s="7">
        <v>0</v>
      </c>
      <c r="N1074" s="7">
        <v>91</v>
      </c>
      <c r="O1074" s="7">
        <f>IFERROR(VLOOKUP(SiscoTable[[#This Row],[Código]],Hoja2!A:B,2,0)*SiscoTable[[#This Row],[Stock_actual]],0)</f>
        <v>1237.5999999999999</v>
      </c>
      <c r="P1074" s="6" t="s">
        <v>224</v>
      </c>
      <c r="Q1074" s="7">
        <v>79</v>
      </c>
      <c r="R1074" s="7">
        <v>0</v>
      </c>
      <c r="S1074" s="7" t="s">
        <v>11927</v>
      </c>
      <c r="BI1074"/>
      <c r="BJ1074"/>
    </row>
    <row r="1075" spans="2:62" x14ac:dyDescent="0.4">
      <c r="B1075" s="1">
        <v>11761</v>
      </c>
      <c r="C1075" s="6" t="s">
        <v>25</v>
      </c>
      <c r="D1075" s="6" t="s">
        <v>25</v>
      </c>
      <c r="E1075" s="6" t="s">
        <v>469</v>
      </c>
      <c r="F1075" s="6" t="s">
        <v>1050</v>
      </c>
      <c r="G1075" s="6" t="s">
        <v>1128</v>
      </c>
      <c r="H1075" s="6" t="s">
        <v>1053</v>
      </c>
      <c r="I1075" s="6" t="s">
        <v>1141</v>
      </c>
      <c r="J1075" s="6" t="s">
        <v>5</v>
      </c>
      <c r="K1075" s="7">
        <v>96.83</v>
      </c>
      <c r="L1075" s="7">
        <f>IFERROR(VLOOKUP(SiscoTable[[#This Row],[Código]],Hoja2!A:B,2,0)*SiscoTable[[#This Row],[Provta(Uns)]],0)</f>
        <v>513.19899999999996</v>
      </c>
      <c r="M1075" s="7">
        <v>0</v>
      </c>
      <c r="N1075" s="7">
        <v>28</v>
      </c>
      <c r="O1075" s="7">
        <f>IFERROR(VLOOKUP(SiscoTable[[#This Row],[Código]],Hoja2!A:B,2,0)*SiscoTable[[#This Row],[Stock_actual]],0)</f>
        <v>148.4</v>
      </c>
      <c r="P1075" s="6" t="s">
        <v>117</v>
      </c>
      <c r="Q1075" s="7">
        <v>107</v>
      </c>
      <c r="R1075" s="7">
        <v>194.87</v>
      </c>
      <c r="S1075" s="7" t="s">
        <v>11927</v>
      </c>
      <c r="BI1075"/>
      <c r="BJ1075"/>
    </row>
    <row r="1076" spans="2:62" x14ac:dyDescent="0.4">
      <c r="B1076" s="1">
        <v>11762</v>
      </c>
      <c r="C1076" s="6" t="s">
        <v>25</v>
      </c>
      <c r="D1076" s="6" t="s">
        <v>25</v>
      </c>
      <c r="E1076" s="6" t="s">
        <v>469</v>
      </c>
      <c r="F1076" s="6" t="s">
        <v>1050</v>
      </c>
      <c r="G1076" s="6" t="s">
        <v>1254</v>
      </c>
      <c r="H1076" s="6" t="s">
        <v>1058</v>
      </c>
      <c r="I1076" s="6" t="s">
        <v>1268</v>
      </c>
      <c r="J1076" s="6" t="s">
        <v>5</v>
      </c>
      <c r="K1076" s="7">
        <v>124.17</v>
      </c>
      <c r="L1076" s="7">
        <f>IFERROR(VLOOKUP(SiscoTable[[#This Row],[Código]],Hoja2!A:B,2,0)*SiscoTable[[#This Row],[Provta(Uns)]],0)</f>
        <v>869.19</v>
      </c>
      <c r="M1076" s="7">
        <v>0</v>
      </c>
      <c r="N1076" s="7">
        <v>83</v>
      </c>
      <c r="O1076" s="7">
        <f>IFERROR(VLOOKUP(SiscoTable[[#This Row],[Código]],Hoja2!A:B,2,0)*SiscoTable[[#This Row],[Stock_actual]],0)</f>
        <v>581</v>
      </c>
      <c r="P1076" s="6" t="s">
        <v>218</v>
      </c>
      <c r="Q1076" s="7">
        <v>137</v>
      </c>
      <c r="R1076" s="7">
        <v>248.2</v>
      </c>
      <c r="S1076" s="7" t="s">
        <v>11927</v>
      </c>
      <c r="BI1076"/>
      <c r="BJ1076"/>
    </row>
    <row r="1077" spans="2:62" x14ac:dyDescent="0.4">
      <c r="B1077" s="1">
        <v>11763</v>
      </c>
      <c r="C1077" s="6" t="s">
        <v>25</v>
      </c>
      <c r="D1077" s="6" t="s">
        <v>25</v>
      </c>
      <c r="E1077" s="6" t="s">
        <v>469</v>
      </c>
      <c r="F1077" s="6" t="s">
        <v>1050</v>
      </c>
      <c r="G1077" s="6" t="s">
        <v>1254</v>
      </c>
      <c r="H1077" s="6" t="s">
        <v>1058</v>
      </c>
      <c r="I1077" s="6" t="s">
        <v>1259</v>
      </c>
      <c r="J1077" s="6" t="s">
        <v>5</v>
      </c>
      <c r="K1077" s="7">
        <v>123.67</v>
      </c>
      <c r="L1077" s="7">
        <f>IFERROR(VLOOKUP(SiscoTable[[#This Row],[Código]],Hoja2!A:B,2,0)*SiscoTable[[#This Row],[Provta(Uns)]],0)</f>
        <v>865.69</v>
      </c>
      <c r="M1077" s="7">
        <v>0</v>
      </c>
      <c r="N1077" s="7">
        <v>76</v>
      </c>
      <c r="O1077" s="7">
        <f>IFERROR(VLOOKUP(SiscoTable[[#This Row],[Código]],Hoja2!A:B,2,0)*SiscoTable[[#This Row],[Stock_actual]],0)</f>
        <v>532</v>
      </c>
      <c r="P1077" s="6" t="s">
        <v>733</v>
      </c>
      <c r="Q1077" s="7">
        <v>136</v>
      </c>
      <c r="R1077" s="7">
        <v>245.36</v>
      </c>
      <c r="S1077" s="7" t="s">
        <v>11927</v>
      </c>
      <c r="BI1077"/>
      <c r="BJ1077"/>
    </row>
    <row r="1078" spans="2:62" x14ac:dyDescent="0.4">
      <c r="B1078" s="1">
        <v>11764</v>
      </c>
      <c r="C1078" s="6" t="s">
        <v>25</v>
      </c>
      <c r="D1078" s="6" t="s">
        <v>25</v>
      </c>
      <c r="E1078" s="6" t="s">
        <v>469</v>
      </c>
      <c r="F1078" s="6" t="s">
        <v>1050</v>
      </c>
      <c r="G1078" s="6" t="s">
        <v>1128</v>
      </c>
      <c r="H1078" s="6" t="s">
        <v>1053</v>
      </c>
      <c r="I1078" s="6" t="s">
        <v>1142</v>
      </c>
      <c r="J1078" s="6" t="s">
        <v>5</v>
      </c>
      <c r="K1078" s="7">
        <v>3.83</v>
      </c>
      <c r="L1078" s="7">
        <f>IFERROR(VLOOKUP(SiscoTable[[#This Row],[Código]],Hoja2!A:B,2,0)*SiscoTable[[#This Row],[Provta(Uns)]],0)</f>
        <v>21.448</v>
      </c>
      <c r="M1078" s="7">
        <v>0</v>
      </c>
      <c r="N1078" s="7">
        <v>62</v>
      </c>
      <c r="O1078" s="7">
        <f>IFERROR(VLOOKUP(SiscoTable[[#This Row],[Código]],Hoja2!A:B,2,0)*SiscoTable[[#This Row],[Stock_actual]],0)</f>
        <v>347.2</v>
      </c>
      <c r="P1078" s="6" t="s">
        <v>1143</v>
      </c>
      <c r="Q1078" s="7">
        <v>4</v>
      </c>
      <c r="R1078" s="7">
        <v>0</v>
      </c>
      <c r="S1078" s="7" t="s">
        <v>11927</v>
      </c>
      <c r="BI1078"/>
      <c r="BJ1078"/>
    </row>
    <row r="1079" spans="2:62" x14ac:dyDescent="0.4">
      <c r="B1079" s="1">
        <v>11765</v>
      </c>
      <c r="C1079" s="6" t="s">
        <v>25</v>
      </c>
      <c r="D1079" s="6" t="s">
        <v>25</v>
      </c>
      <c r="E1079" s="6" t="s">
        <v>469</v>
      </c>
      <c r="F1079" s="6" t="s">
        <v>1050</v>
      </c>
      <c r="G1079" s="6" t="s">
        <v>1128</v>
      </c>
      <c r="H1079" s="6" t="s">
        <v>1066</v>
      </c>
      <c r="I1079" s="6" t="s">
        <v>1144</v>
      </c>
      <c r="J1079" s="6" t="s">
        <v>5</v>
      </c>
      <c r="K1079" s="7">
        <v>110.5</v>
      </c>
      <c r="L1079" s="7">
        <f>IFERROR(VLOOKUP(SiscoTable[[#This Row],[Código]],Hoja2!A:B,2,0)*SiscoTable[[#This Row],[Provta(Uns)]],0)</f>
        <v>1513.85</v>
      </c>
      <c r="M1079" s="7">
        <v>0</v>
      </c>
      <c r="N1079" s="7">
        <v>186</v>
      </c>
      <c r="O1079" s="7">
        <f>IFERROR(VLOOKUP(SiscoTable[[#This Row],[Código]],Hoja2!A:B,2,0)*SiscoTable[[#This Row],[Stock_actual]],0)</f>
        <v>2548.1999999999998</v>
      </c>
      <c r="P1079" s="6" t="s">
        <v>353</v>
      </c>
      <c r="Q1079" s="7">
        <v>121</v>
      </c>
      <c r="R1079" s="7">
        <v>0</v>
      </c>
      <c r="S1079" s="7" t="s">
        <v>11927</v>
      </c>
      <c r="BI1079"/>
      <c r="BJ1079"/>
    </row>
    <row r="1080" spans="2:62" x14ac:dyDescent="0.4">
      <c r="B1080" s="1">
        <v>11766</v>
      </c>
      <c r="C1080" s="6" t="s">
        <v>25</v>
      </c>
      <c r="D1080" s="6" t="s">
        <v>25</v>
      </c>
      <c r="E1080" s="6" t="s">
        <v>469</v>
      </c>
      <c r="F1080" s="6" t="s">
        <v>1050</v>
      </c>
      <c r="G1080" s="6" t="s">
        <v>1254</v>
      </c>
      <c r="H1080" s="6" t="s">
        <v>1058</v>
      </c>
      <c r="I1080" s="6" t="s">
        <v>1260</v>
      </c>
      <c r="J1080" s="6" t="s">
        <v>5</v>
      </c>
      <c r="K1080" s="7">
        <v>166.17</v>
      </c>
      <c r="L1080" s="7">
        <f>IFERROR(VLOOKUP(SiscoTable[[#This Row],[Código]],Hoja2!A:B,2,0)*SiscoTable[[#This Row],[Provta(Uns)]],0)</f>
        <v>498.51</v>
      </c>
      <c r="M1080" s="7">
        <v>0</v>
      </c>
      <c r="N1080" s="7">
        <v>151</v>
      </c>
      <c r="O1080" s="7">
        <f>IFERROR(VLOOKUP(SiscoTable[[#This Row],[Código]],Hoja2!A:B,2,0)*SiscoTable[[#This Row],[Stock_actual]],0)</f>
        <v>453</v>
      </c>
      <c r="P1080" s="6" t="s">
        <v>699</v>
      </c>
      <c r="Q1080" s="7">
        <v>183</v>
      </c>
      <c r="R1080" s="7">
        <v>330.98</v>
      </c>
      <c r="S1080" s="7" t="s">
        <v>11927</v>
      </c>
      <c r="BI1080"/>
      <c r="BJ1080"/>
    </row>
    <row r="1081" spans="2:62" x14ac:dyDescent="0.4">
      <c r="B1081" s="1">
        <v>11767</v>
      </c>
      <c r="C1081" s="6" t="s">
        <v>30</v>
      </c>
      <c r="D1081" s="6" t="s">
        <v>25</v>
      </c>
      <c r="E1081" s="6" t="s">
        <v>469</v>
      </c>
      <c r="F1081" s="6" t="s">
        <v>1050</v>
      </c>
      <c r="G1081" s="6" t="s">
        <v>1254</v>
      </c>
      <c r="H1081" s="6" t="s">
        <v>1058</v>
      </c>
      <c r="I1081" s="6" t="s">
        <v>1270</v>
      </c>
      <c r="J1081" s="6" t="s">
        <v>5</v>
      </c>
      <c r="K1081" s="7">
        <v>41.5</v>
      </c>
      <c r="L1081" s="7">
        <f>IFERROR(VLOOKUP(SiscoTable[[#This Row],[Código]],Hoja2!A:B,2,0)*SiscoTable[[#This Row],[Provta(Uns)]],0)</f>
        <v>124.5</v>
      </c>
      <c r="M1081" s="7">
        <v>0</v>
      </c>
      <c r="N1081" s="7">
        <v>62</v>
      </c>
      <c r="O1081" s="7">
        <f>IFERROR(VLOOKUP(SiscoTable[[#This Row],[Código]],Hoja2!A:B,2,0)*SiscoTable[[#This Row],[Stock_actual]],0)</f>
        <v>186</v>
      </c>
      <c r="P1081" s="6" t="s">
        <v>220</v>
      </c>
      <c r="Q1081" s="7">
        <v>46</v>
      </c>
      <c r="R1081" s="7">
        <v>0</v>
      </c>
      <c r="S1081" s="7" t="s">
        <v>11927</v>
      </c>
      <c r="BI1081"/>
      <c r="BJ1081"/>
    </row>
    <row r="1082" spans="2:62" x14ac:dyDescent="0.4">
      <c r="B1082" s="1">
        <v>11768</v>
      </c>
      <c r="C1082" s="6" t="s">
        <v>25</v>
      </c>
      <c r="D1082" s="6" t="s">
        <v>25</v>
      </c>
      <c r="E1082" s="6" t="s">
        <v>469</v>
      </c>
      <c r="F1082" s="6" t="s">
        <v>1050</v>
      </c>
      <c r="G1082" s="6" t="s">
        <v>1113</v>
      </c>
      <c r="H1082" s="6" t="s">
        <v>1058</v>
      </c>
      <c r="I1082" s="6" t="s">
        <v>1115</v>
      </c>
      <c r="J1082" s="6" t="s">
        <v>5</v>
      </c>
      <c r="K1082" s="7">
        <v>136.83000000000001</v>
      </c>
      <c r="L1082" s="7">
        <f>IFERROR(VLOOKUP(SiscoTable[[#This Row],[Código]],Hoja2!A:B,2,0)*SiscoTable[[#This Row],[Provta(Uns)]],0)</f>
        <v>670.4670000000001</v>
      </c>
      <c r="M1082" s="7">
        <v>0</v>
      </c>
      <c r="N1082" s="7">
        <v>69</v>
      </c>
      <c r="O1082" s="7">
        <f>IFERROR(VLOOKUP(SiscoTable[[#This Row],[Código]],Hoja2!A:B,2,0)*SiscoTable[[#This Row],[Stock_actual]],0)</f>
        <v>338.1</v>
      </c>
      <c r="P1082" s="6" t="s">
        <v>112</v>
      </c>
      <c r="Q1082" s="7">
        <v>150</v>
      </c>
      <c r="R1082" s="7">
        <v>272.99999999999994</v>
      </c>
      <c r="S1082" s="7" t="s">
        <v>11927</v>
      </c>
      <c r="BI1082"/>
      <c r="BJ1082"/>
    </row>
    <row r="1083" spans="2:62" x14ac:dyDescent="0.4">
      <c r="B1083" s="1">
        <v>11769</v>
      </c>
      <c r="C1083" s="6" t="s">
        <v>25</v>
      </c>
      <c r="D1083" s="6" t="s">
        <v>25</v>
      </c>
      <c r="E1083" s="6" t="s">
        <v>3268</v>
      </c>
      <c r="F1083" s="6" t="s">
        <v>3269</v>
      </c>
      <c r="G1083" s="6" t="s">
        <v>4996</v>
      </c>
      <c r="H1083" s="6" t="s">
        <v>1053</v>
      </c>
      <c r="I1083" s="6" t="s">
        <v>5001</v>
      </c>
      <c r="J1083" s="6" t="s">
        <v>5</v>
      </c>
      <c r="K1083" s="7">
        <v>47.33</v>
      </c>
      <c r="L1083" s="7">
        <f>IFERROR(VLOOKUP(SiscoTable[[#This Row],[Código]],Hoja2!A:B,2,0)*SiscoTable[[#This Row],[Provta(Uns)]],0)</f>
        <v>212.98499999999999</v>
      </c>
      <c r="M1083" s="7">
        <v>0</v>
      </c>
      <c r="N1083" s="7">
        <v>76</v>
      </c>
      <c r="O1083" s="7">
        <f>IFERROR(VLOOKUP(SiscoTable[[#This Row],[Código]],Hoja2!A:B,2,0)*SiscoTable[[#This Row],[Stock_actual]],0)</f>
        <v>342</v>
      </c>
      <c r="P1083" s="6" t="s">
        <v>573</v>
      </c>
      <c r="Q1083" s="7">
        <v>52</v>
      </c>
      <c r="R1083" s="7">
        <v>0</v>
      </c>
      <c r="S1083" s="7" t="s">
        <v>11928</v>
      </c>
      <c r="BI1083"/>
      <c r="BJ1083"/>
    </row>
    <row r="1084" spans="2:62" x14ac:dyDescent="0.4">
      <c r="B1084" s="1">
        <v>11770</v>
      </c>
      <c r="C1084" s="6" t="s">
        <v>25</v>
      </c>
      <c r="D1084" s="6" t="s">
        <v>25</v>
      </c>
      <c r="E1084" s="6" t="s">
        <v>3268</v>
      </c>
      <c r="F1084" s="6" t="s">
        <v>3269</v>
      </c>
      <c r="G1084" s="6" t="s">
        <v>4996</v>
      </c>
      <c r="H1084" s="6" t="s">
        <v>1053</v>
      </c>
      <c r="I1084" s="6" t="s">
        <v>5002</v>
      </c>
      <c r="J1084" s="6" t="s">
        <v>4511</v>
      </c>
      <c r="K1084" s="7">
        <v>94.67</v>
      </c>
      <c r="L1084" s="7">
        <f>IFERROR(VLOOKUP(SiscoTable[[#This Row],[Código]],Hoja2!A:B,2,0)*SiscoTable[[#This Row],[Provta(Uns)]],0)</f>
        <v>265.07599999999996</v>
      </c>
      <c r="M1084" s="7">
        <v>0</v>
      </c>
      <c r="N1084" s="7">
        <v>72</v>
      </c>
      <c r="O1084" s="7">
        <f>IFERROR(VLOOKUP(SiscoTable[[#This Row],[Código]],Hoja2!A:B,2,0)*SiscoTable[[#This Row],[Stock_actual]],0)</f>
        <v>201.6</v>
      </c>
      <c r="P1084" s="6" t="s">
        <v>119</v>
      </c>
      <c r="Q1084" s="7">
        <v>104</v>
      </c>
      <c r="R1084" s="7">
        <v>190.28000000000003</v>
      </c>
      <c r="S1084" s="7" t="s">
        <v>11928</v>
      </c>
      <c r="BI1084"/>
      <c r="BJ1084"/>
    </row>
    <row r="1085" spans="2:62" x14ac:dyDescent="0.4">
      <c r="B1085" s="1">
        <v>11771</v>
      </c>
      <c r="C1085" s="6" t="s">
        <v>25</v>
      </c>
      <c r="D1085" s="6" t="s">
        <v>25</v>
      </c>
      <c r="E1085" s="6" t="s">
        <v>3268</v>
      </c>
      <c r="F1085" s="6" t="s">
        <v>3269</v>
      </c>
      <c r="G1085" s="6" t="s">
        <v>4996</v>
      </c>
      <c r="H1085" s="6" t="s">
        <v>1053</v>
      </c>
      <c r="I1085" s="6" t="s">
        <v>5003</v>
      </c>
      <c r="J1085" s="6" t="s">
        <v>5</v>
      </c>
      <c r="K1085" s="7">
        <v>75.67</v>
      </c>
      <c r="L1085" s="7">
        <f>IFERROR(VLOOKUP(SiscoTable[[#This Row],[Código]],Hoja2!A:B,2,0)*SiscoTable[[#This Row],[Provta(Uns)]],0)</f>
        <v>499.42199999999997</v>
      </c>
      <c r="M1085" s="7">
        <v>0</v>
      </c>
      <c r="N1085" s="7">
        <v>123</v>
      </c>
      <c r="O1085" s="7">
        <f>IFERROR(VLOOKUP(SiscoTable[[#This Row],[Código]],Hoja2!A:B,2,0)*SiscoTable[[#This Row],[Stock_actual]],0)</f>
        <v>811.8</v>
      </c>
      <c r="P1085" s="6" t="s">
        <v>520</v>
      </c>
      <c r="Q1085" s="7">
        <v>83</v>
      </c>
      <c r="R1085" s="7">
        <v>0</v>
      </c>
      <c r="S1085" s="7" t="s">
        <v>11928</v>
      </c>
      <c r="BI1085"/>
      <c r="BJ1085"/>
    </row>
    <row r="1086" spans="2:62" x14ac:dyDescent="0.4">
      <c r="B1086" s="1">
        <v>11772</v>
      </c>
      <c r="C1086" s="6" t="s">
        <v>8</v>
      </c>
      <c r="D1086" s="6" t="s">
        <v>30</v>
      </c>
      <c r="E1086" s="6" t="s">
        <v>3268</v>
      </c>
      <c r="F1086" s="6" t="s">
        <v>8283</v>
      </c>
      <c r="G1086" s="6" t="s">
        <v>8321</v>
      </c>
      <c r="H1086" s="6" t="s">
        <v>1053</v>
      </c>
      <c r="I1086" s="6" t="s">
        <v>8402</v>
      </c>
      <c r="J1086" s="6" t="s">
        <v>5</v>
      </c>
      <c r="K1086" s="7">
        <v>8</v>
      </c>
      <c r="L1086" s="7">
        <f>IFERROR(VLOOKUP(SiscoTable[[#This Row],[Código]],Hoja2!A:B,2,0)*SiscoTable[[#This Row],[Provta(Uns)]],0)</f>
        <v>39.200000000000003</v>
      </c>
      <c r="M1086" s="7">
        <v>0</v>
      </c>
      <c r="N1086" s="7">
        <v>0</v>
      </c>
      <c r="O1086" s="7">
        <f>IFERROR(VLOOKUP(SiscoTable[[#This Row],[Código]],Hoja2!A:B,2,0)*SiscoTable[[#This Row],[Stock_actual]],0)</f>
        <v>0</v>
      </c>
      <c r="P1086" s="6" t="s">
        <v>7</v>
      </c>
      <c r="Q1086" s="7">
        <v>9</v>
      </c>
      <c r="R1086" s="7">
        <v>16.200000000000003</v>
      </c>
      <c r="S1086" s="7" t="s">
        <v>11928</v>
      </c>
      <c r="BI1086"/>
      <c r="BJ1086"/>
    </row>
    <row r="1087" spans="2:62" x14ac:dyDescent="0.4">
      <c r="B1087" s="1">
        <v>11775</v>
      </c>
      <c r="C1087" s="6" t="s">
        <v>25</v>
      </c>
      <c r="D1087" s="6" t="s">
        <v>30</v>
      </c>
      <c r="E1087" s="6" t="s">
        <v>3268</v>
      </c>
      <c r="F1087" s="6" t="s">
        <v>3269</v>
      </c>
      <c r="G1087" s="6" t="s">
        <v>4996</v>
      </c>
      <c r="H1087" s="6" t="s">
        <v>1058</v>
      </c>
      <c r="I1087" s="6" t="s">
        <v>5004</v>
      </c>
      <c r="J1087" s="6" t="s">
        <v>5</v>
      </c>
      <c r="K1087" s="7">
        <v>6</v>
      </c>
      <c r="L1087" s="7">
        <f>IFERROR(VLOOKUP(SiscoTable[[#This Row],[Código]],Hoja2!A:B,2,0)*SiscoTable[[#This Row],[Provta(Uns)]],0)</f>
        <v>127.80000000000001</v>
      </c>
      <c r="M1087" s="7">
        <v>0</v>
      </c>
      <c r="N1087" s="7">
        <v>15</v>
      </c>
      <c r="O1087" s="7">
        <f>IFERROR(VLOOKUP(SiscoTable[[#This Row],[Código]],Hoja2!A:B,2,0)*SiscoTable[[#This Row],[Stock_actual]],0)</f>
        <v>319.5</v>
      </c>
      <c r="P1087" s="6" t="s">
        <v>510</v>
      </c>
      <c r="Q1087" s="7">
        <v>7</v>
      </c>
      <c r="R1087" s="7">
        <v>0</v>
      </c>
      <c r="S1087" s="7" t="s">
        <v>11928</v>
      </c>
      <c r="BI1087"/>
      <c r="BJ1087"/>
    </row>
    <row r="1088" spans="2:62" x14ac:dyDescent="0.4">
      <c r="B1088" s="1">
        <v>11776</v>
      </c>
      <c r="C1088" s="6" t="s">
        <v>25</v>
      </c>
      <c r="D1088" s="6" t="s">
        <v>30</v>
      </c>
      <c r="E1088" s="6" t="s">
        <v>3268</v>
      </c>
      <c r="F1088" s="6" t="s">
        <v>3269</v>
      </c>
      <c r="G1088" s="6" t="s">
        <v>4996</v>
      </c>
      <c r="H1088" s="6" t="s">
        <v>1058</v>
      </c>
      <c r="I1088" s="6" t="s">
        <v>5005</v>
      </c>
      <c r="J1088" s="6" t="s">
        <v>5</v>
      </c>
      <c r="K1088" s="7">
        <v>8.83</v>
      </c>
      <c r="L1088" s="7">
        <f>IFERROR(VLOOKUP(SiscoTable[[#This Row],[Código]],Hoja2!A:B,2,0)*SiscoTable[[#This Row],[Provta(Uns)]],0)</f>
        <v>102.428</v>
      </c>
      <c r="M1088" s="7">
        <v>0</v>
      </c>
      <c r="N1088" s="7">
        <v>15</v>
      </c>
      <c r="O1088" s="7">
        <f>IFERROR(VLOOKUP(SiscoTable[[#This Row],[Código]],Hoja2!A:B,2,0)*SiscoTable[[#This Row],[Stock_actual]],0)</f>
        <v>174</v>
      </c>
      <c r="P1088" s="6" t="s">
        <v>788</v>
      </c>
      <c r="Q1088" s="7">
        <v>10</v>
      </c>
      <c r="R1088" s="7">
        <v>0</v>
      </c>
      <c r="S1088" s="7" t="s">
        <v>11928</v>
      </c>
      <c r="BI1088"/>
      <c r="BJ1088"/>
    </row>
    <row r="1089" spans="2:62" x14ac:dyDescent="0.4">
      <c r="B1089" s="1">
        <v>11777</v>
      </c>
      <c r="C1089" s="6" t="s">
        <v>30</v>
      </c>
      <c r="D1089" s="6" t="s">
        <v>30</v>
      </c>
      <c r="E1089" s="6" t="s">
        <v>3268</v>
      </c>
      <c r="F1089" s="6" t="s">
        <v>3269</v>
      </c>
      <c r="G1089" s="6" t="s">
        <v>4996</v>
      </c>
      <c r="H1089" s="6" t="s">
        <v>1058</v>
      </c>
      <c r="I1089" s="6" t="s">
        <v>5023</v>
      </c>
      <c r="J1089" s="6" t="s">
        <v>5</v>
      </c>
      <c r="K1089" s="7">
        <v>15.5</v>
      </c>
      <c r="L1089" s="7">
        <f>IFERROR(VLOOKUP(SiscoTable[[#This Row],[Código]],Hoja2!A:B,2,0)*SiscoTable[[#This Row],[Provta(Uns)]],0)</f>
        <v>106.95</v>
      </c>
      <c r="M1089" s="7">
        <v>0</v>
      </c>
      <c r="N1089" s="7">
        <v>21</v>
      </c>
      <c r="O1089" s="7">
        <f>IFERROR(VLOOKUP(SiscoTable[[#This Row],[Código]],Hoja2!A:B,2,0)*SiscoTable[[#This Row],[Stock_actual]],0)</f>
        <v>144.9</v>
      </c>
      <c r="P1089" s="6" t="s">
        <v>575</v>
      </c>
      <c r="Q1089" s="7">
        <v>17</v>
      </c>
      <c r="R1089" s="7">
        <v>0</v>
      </c>
      <c r="S1089" s="7" t="s">
        <v>11928</v>
      </c>
      <c r="BI1089"/>
      <c r="BJ1089"/>
    </row>
    <row r="1090" spans="2:62" x14ac:dyDescent="0.4">
      <c r="B1090" s="1">
        <v>11778</v>
      </c>
      <c r="C1090" s="6" t="s">
        <v>25</v>
      </c>
      <c r="D1090" s="6" t="s">
        <v>25</v>
      </c>
      <c r="E1090" s="6" t="s">
        <v>3268</v>
      </c>
      <c r="F1090" s="6" t="s">
        <v>3269</v>
      </c>
      <c r="G1090" s="6" t="s">
        <v>4996</v>
      </c>
      <c r="H1090" s="6" t="s">
        <v>1058</v>
      </c>
      <c r="I1090" s="6" t="s">
        <v>5006</v>
      </c>
      <c r="J1090" s="6" t="s">
        <v>5</v>
      </c>
      <c r="K1090" s="7">
        <v>74.5</v>
      </c>
      <c r="L1090" s="7">
        <f>IFERROR(VLOOKUP(SiscoTable[[#This Row],[Código]],Hoja2!A:B,2,0)*SiscoTable[[#This Row],[Provta(Uns)]],0)</f>
        <v>365.05</v>
      </c>
      <c r="M1090" s="7">
        <v>0</v>
      </c>
      <c r="N1090" s="7">
        <v>66</v>
      </c>
      <c r="O1090" s="7">
        <f>IFERROR(VLOOKUP(SiscoTable[[#This Row],[Código]],Hoja2!A:B,2,0)*SiscoTable[[#This Row],[Stock_actual]],0)</f>
        <v>323.40000000000003</v>
      </c>
      <c r="P1090" s="6" t="s">
        <v>699</v>
      </c>
      <c r="Q1090" s="7">
        <v>82</v>
      </c>
      <c r="R1090" s="7">
        <v>149.76</v>
      </c>
      <c r="S1090" s="7" t="s">
        <v>11928</v>
      </c>
      <c r="BI1090"/>
      <c r="BJ1090"/>
    </row>
    <row r="1091" spans="2:62" x14ac:dyDescent="0.4">
      <c r="B1091" s="1">
        <v>11779</v>
      </c>
      <c r="C1091" s="6" t="s">
        <v>25</v>
      </c>
      <c r="D1091" s="6" t="s">
        <v>30</v>
      </c>
      <c r="E1091" s="6" t="s">
        <v>3268</v>
      </c>
      <c r="F1091" s="6" t="s">
        <v>3269</v>
      </c>
      <c r="G1091" s="6" t="s">
        <v>4702</v>
      </c>
      <c r="H1091" s="6" t="s">
        <v>1053</v>
      </c>
      <c r="I1091" s="6" t="s">
        <v>4703</v>
      </c>
      <c r="J1091" s="6" t="s">
        <v>5</v>
      </c>
      <c r="K1091" s="7">
        <v>15.66</v>
      </c>
      <c r="L1091" s="7">
        <f>IFERROR(VLOOKUP(SiscoTable[[#This Row],[Código]],Hoja2!A:B,2,0)*SiscoTable[[#This Row],[Provta(Uns)]],0)</f>
        <v>231.768</v>
      </c>
      <c r="M1091" s="7">
        <v>0</v>
      </c>
      <c r="N1091" s="7">
        <v>15</v>
      </c>
      <c r="O1091" s="7">
        <f>IFERROR(VLOOKUP(SiscoTable[[#This Row],[Código]],Hoja2!A:B,2,0)*SiscoTable[[#This Row],[Stock_actual]],0)</f>
        <v>222</v>
      </c>
      <c r="P1091" s="6" t="s">
        <v>252</v>
      </c>
      <c r="Q1091" s="7">
        <v>17</v>
      </c>
      <c r="R1091" s="7">
        <v>31.28</v>
      </c>
      <c r="S1091" s="7" t="s">
        <v>11928</v>
      </c>
      <c r="BI1091"/>
      <c r="BJ1091"/>
    </row>
    <row r="1092" spans="2:62" x14ac:dyDescent="0.4">
      <c r="B1092" s="1">
        <v>11780</v>
      </c>
      <c r="C1092" s="6" t="s">
        <v>25</v>
      </c>
      <c r="D1092" s="6" t="s">
        <v>25</v>
      </c>
      <c r="E1092" s="6" t="s">
        <v>3268</v>
      </c>
      <c r="F1092" s="6" t="s">
        <v>3269</v>
      </c>
      <c r="G1092" s="6" t="s">
        <v>4702</v>
      </c>
      <c r="H1092" s="6" t="s">
        <v>1053</v>
      </c>
      <c r="I1092" s="6" t="s">
        <v>4704</v>
      </c>
      <c r="J1092" s="6" t="s">
        <v>5</v>
      </c>
      <c r="K1092" s="7">
        <v>18.670000000000002</v>
      </c>
      <c r="L1092" s="7">
        <f>IFERROR(VLOOKUP(SiscoTable[[#This Row],[Código]],Hoja2!A:B,2,0)*SiscoTable[[#This Row],[Provta(Uns)]],0)</f>
        <v>121.35500000000002</v>
      </c>
      <c r="M1092" s="7">
        <v>0</v>
      </c>
      <c r="N1092" s="7">
        <v>39</v>
      </c>
      <c r="O1092" s="7">
        <f>IFERROR(VLOOKUP(SiscoTable[[#This Row],[Código]],Hoja2!A:B,2,0)*SiscoTable[[#This Row],[Stock_actual]],0)</f>
        <v>253.5</v>
      </c>
      <c r="P1092" s="6" t="s">
        <v>610</v>
      </c>
      <c r="Q1092" s="7">
        <v>20</v>
      </c>
      <c r="R1092" s="7">
        <v>0</v>
      </c>
      <c r="S1092" s="7" t="s">
        <v>11928</v>
      </c>
      <c r="BI1092"/>
      <c r="BJ1092"/>
    </row>
    <row r="1093" spans="2:62" x14ac:dyDescent="0.4">
      <c r="B1093" s="1">
        <v>11781</v>
      </c>
      <c r="C1093" s="6" t="s">
        <v>30</v>
      </c>
      <c r="D1093" s="6" t="s">
        <v>30</v>
      </c>
      <c r="E1093" s="6" t="s">
        <v>3268</v>
      </c>
      <c r="F1093" s="6" t="s">
        <v>3269</v>
      </c>
      <c r="G1093" s="6" t="s">
        <v>4702</v>
      </c>
      <c r="H1093" s="6" t="s">
        <v>1053</v>
      </c>
      <c r="I1093" s="6" t="s">
        <v>4711</v>
      </c>
      <c r="J1093" s="6" t="s">
        <v>5</v>
      </c>
      <c r="K1093" s="7">
        <v>11</v>
      </c>
      <c r="L1093" s="7">
        <f>IFERROR(VLOOKUP(SiscoTable[[#This Row],[Código]],Hoja2!A:B,2,0)*SiscoTable[[#This Row],[Provta(Uns)]],0)</f>
        <v>72.599999999999994</v>
      </c>
      <c r="M1093" s="7">
        <v>0</v>
      </c>
      <c r="N1093" s="7">
        <v>38</v>
      </c>
      <c r="O1093" s="7">
        <f>IFERROR(VLOOKUP(SiscoTable[[#This Row],[Código]],Hoja2!A:B,2,0)*SiscoTable[[#This Row],[Stock_actual]],0)</f>
        <v>250.79999999999998</v>
      </c>
      <c r="P1093" s="6" t="s">
        <v>3864</v>
      </c>
      <c r="Q1093" s="7">
        <v>12</v>
      </c>
      <c r="R1093" s="7">
        <v>0</v>
      </c>
      <c r="S1093" s="7" t="s">
        <v>11928</v>
      </c>
      <c r="BI1093"/>
      <c r="BJ1093"/>
    </row>
    <row r="1094" spans="2:62" x14ac:dyDescent="0.4">
      <c r="B1094" s="1">
        <v>11782</v>
      </c>
      <c r="C1094" s="6" t="s">
        <v>8</v>
      </c>
      <c r="D1094" s="6" t="s">
        <v>30</v>
      </c>
      <c r="E1094" s="6" t="s">
        <v>3268</v>
      </c>
      <c r="F1094" s="6" t="s">
        <v>3269</v>
      </c>
      <c r="G1094" s="6" t="s">
        <v>4702</v>
      </c>
      <c r="H1094" s="6" t="s">
        <v>1053</v>
      </c>
      <c r="I1094" s="6" t="s">
        <v>4738</v>
      </c>
      <c r="J1094" s="6" t="s">
        <v>5</v>
      </c>
      <c r="K1094" s="7">
        <v>3.5</v>
      </c>
      <c r="L1094" s="7">
        <f>IFERROR(VLOOKUP(SiscoTable[[#This Row],[Código]],Hoja2!A:B,2,0)*SiscoTable[[#This Row],[Provta(Uns)]],0)</f>
        <v>12.6</v>
      </c>
      <c r="M1094" s="7">
        <v>0</v>
      </c>
      <c r="N1094" s="7">
        <v>0</v>
      </c>
      <c r="O1094" s="7">
        <f>IFERROR(VLOOKUP(SiscoTable[[#This Row],[Código]],Hoja2!A:B,2,0)*SiscoTable[[#This Row],[Stock_actual]],0)</f>
        <v>0</v>
      </c>
      <c r="P1094" s="6" t="s">
        <v>7</v>
      </c>
      <c r="Q1094" s="7">
        <v>4</v>
      </c>
      <c r="R1094" s="7">
        <v>7.1999999999999993</v>
      </c>
      <c r="S1094" s="7" t="s">
        <v>11928</v>
      </c>
      <c r="BI1094"/>
      <c r="BJ1094"/>
    </row>
    <row r="1095" spans="2:62" x14ac:dyDescent="0.4">
      <c r="B1095" s="1">
        <v>11783</v>
      </c>
      <c r="C1095" s="6" t="s">
        <v>8</v>
      </c>
      <c r="D1095" s="6" t="s">
        <v>8</v>
      </c>
      <c r="E1095" s="6" t="s">
        <v>3268</v>
      </c>
      <c r="F1095" s="6" t="s">
        <v>3269</v>
      </c>
      <c r="G1095" s="6" t="s">
        <v>4702</v>
      </c>
      <c r="H1095" s="6" t="s">
        <v>1053</v>
      </c>
      <c r="I1095" s="6" t="s">
        <v>4739</v>
      </c>
      <c r="J1095" s="6" t="s">
        <v>5</v>
      </c>
      <c r="K1095" s="7">
        <v>3.5</v>
      </c>
      <c r="L1095" s="7">
        <f>IFERROR(VLOOKUP(SiscoTable[[#This Row],[Código]],Hoja2!A:B,2,0)*SiscoTable[[#This Row],[Provta(Uns)]],0)</f>
        <v>42</v>
      </c>
      <c r="M1095" s="7">
        <v>0</v>
      </c>
      <c r="N1095" s="7">
        <v>6</v>
      </c>
      <c r="O1095" s="7">
        <f>IFERROR(VLOOKUP(SiscoTable[[#This Row],[Código]],Hoja2!A:B,2,0)*SiscoTable[[#This Row],[Stock_actual]],0)</f>
        <v>72</v>
      </c>
      <c r="P1095" s="6" t="s">
        <v>788</v>
      </c>
      <c r="Q1095" s="7">
        <v>4</v>
      </c>
      <c r="R1095" s="7">
        <v>0</v>
      </c>
      <c r="S1095" s="7" t="s">
        <v>11928</v>
      </c>
      <c r="BI1095"/>
      <c r="BJ1095"/>
    </row>
    <row r="1096" spans="2:62" x14ac:dyDescent="0.4">
      <c r="B1096" s="1">
        <v>11785</v>
      </c>
      <c r="C1096" s="6" t="s">
        <v>25</v>
      </c>
      <c r="D1096" s="6" t="s">
        <v>25</v>
      </c>
      <c r="E1096" s="6" t="s">
        <v>3268</v>
      </c>
      <c r="F1096" s="6" t="s">
        <v>3269</v>
      </c>
      <c r="G1096" s="6" t="s">
        <v>3446</v>
      </c>
      <c r="H1096" s="6" t="s">
        <v>3453</v>
      </c>
      <c r="I1096" s="6" t="s">
        <v>3452</v>
      </c>
      <c r="J1096" s="6" t="s">
        <v>5</v>
      </c>
      <c r="K1096" s="7">
        <v>61.17</v>
      </c>
      <c r="L1096" s="7">
        <f>IFERROR(VLOOKUP(SiscoTable[[#This Row],[Código]],Hoja2!A:B,2,0)*SiscoTable[[#This Row],[Provta(Uns)]],0)</f>
        <v>477.12599999999998</v>
      </c>
      <c r="M1096" s="7">
        <v>0</v>
      </c>
      <c r="N1096" s="7">
        <v>68</v>
      </c>
      <c r="O1096" s="7">
        <f>IFERROR(VLOOKUP(SiscoTable[[#This Row],[Código]],Hoja2!A:B,2,0)*SiscoTable[[#This Row],[Stock_actual]],0)</f>
        <v>530.4</v>
      </c>
      <c r="P1096" s="6" t="s">
        <v>565</v>
      </c>
      <c r="Q1096" s="7">
        <v>67</v>
      </c>
      <c r="R1096" s="7">
        <v>0</v>
      </c>
      <c r="S1096" s="7" t="s">
        <v>11927</v>
      </c>
      <c r="BI1096"/>
      <c r="BJ1096"/>
    </row>
    <row r="1097" spans="2:62" x14ac:dyDescent="0.4">
      <c r="B1097" s="1">
        <v>11786</v>
      </c>
      <c r="C1097" s="6" t="s">
        <v>25</v>
      </c>
      <c r="D1097" s="6" t="s">
        <v>25</v>
      </c>
      <c r="E1097" s="6" t="s">
        <v>3268</v>
      </c>
      <c r="F1097" s="6" t="s">
        <v>3269</v>
      </c>
      <c r="G1097" s="6" t="s">
        <v>3446</v>
      </c>
      <c r="H1097" s="6" t="s">
        <v>3453</v>
      </c>
      <c r="I1097" s="6" t="s">
        <v>3454</v>
      </c>
      <c r="J1097" s="6" t="s">
        <v>5</v>
      </c>
      <c r="K1097" s="7">
        <v>42.67</v>
      </c>
      <c r="L1097" s="7">
        <f>IFERROR(VLOOKUP(SiscoTable[[#This Row],[Código]],Hoja2!A:B,2,0)*SiscoTable[[#This Row],[Provta(Uns)]],0)</f>
        <v>733.92399999999998</v>
      </c>
      <c r="M1097" s="7">
        <v>0</v>
      </c>
      <c r="N1097" s="7">
        <v>62</v>
      </c>
      <c r="O1097" s="7">
        <f>IFERROR(VLOOKUP(SiscoTable[[#This Row],[Código]],Hoja2!A:B,2,0)*SiscoTable[[#This Row],[Stock_actual]],0)</f>
        <v>1066.3999999999999</v>
      </c>
      <c r="P1097" s="6" t="s">
        <v>485</v>
      </c>
      <c r="Q1097" s="7">
        <v>47</v>
      </c>
      <c r="R1097" s="7">
        <v>0</v>
      </c>
      <c r="S1097" s="7" t="s">
        <v>11927</v>
      </c>
      <c r="BI1097"/>
      <c r="BJ1097"/>
    </row>
    <row r="1098" spans="2:62" x14ac:dyDescent="0.4">
      <c r="B1098" s="1">
        <v>11787</v>
      </c>
      <c r="C1098" s="6" t="s">
        <v>25</v>
      </c>
      <c r="D1098" s="6" t="s">
        <v>30</v>
      </c>
      <c r="E1098" s="6" t="s">
        <v>3268</v>
      </c>
      <c r="F1098" s="6" t="s">
        <v>3269</v>
      </c>
      <c r="G1098" s="6" t="s">
        <v>3446</v>
      </c>
      <c r="H1098" s="6" t="s">
        <v>3453</v>
      </c>
      <c r="I1098" s="6" t="s">
        <v>3455</v>
      </c>
      <c r="J1098" s="6" t="s">
        <v>5</v>
      </c>
      <c r="K1098" s="7">
        <v>19.5</v>
      </c>
      <c r="L1098" s="7">
        <f>IFERROR(VLOOKUP(SiscoTable[[#This Row],[Código]],Hoja2!A:B,2,0)*SiscoTable[[#This Row],[Provta(Uns)]],0)</f>
        <v>692.25</v>
      </c>
      <c r="M1098" s="7">
        <v>0</v>
      </c>
      <c r="N1098" s="7">
        <v>31</v>
      </c>
      <c r="O1098" s="7">
        <f>IFERROR(VLOOKUP(SiscoTable[[#This Row],[Código]],Hoja2!A:B,2,0)*SiscoTable[[#This Row],[Stock_actual]],0)</f>
        <v>1100.5</v>
      </c>
      <c r="P1098" s="6" t="s">
        <v>573</v>
      </c>
      <c r="Q1098" s="7">
        <v>21</v>
      </c>
      <c r="R1098" s="7">
        <v>0</v>
      </c>
      <c r="S1098" s="7" t="s">
        <v>11927</v>
      </c>
      <c r="BI1098"/>
      <c r="BJ1098"/>
    </row>
    <row r="1099" spans="2:62" x14ac:dyDescent="0.4">
      <c r="B1099" s="1">
        <v>11788</v>
      </c>
      <c r="C1099" s="6" t="s">
        <v>25</v>
      </c>
      <c r="D1099" s="6" t="s">
        <v>25</v>
      </c>
      <c r="E1099" s="6" t="s">
        <v>3268</v>
      </c>
      <c r="F1099" s="6" t="s">
        <v>3269</v>
      </c>
      <c r="G1099" s="6" t="s">
        <v>3446</v>
      </c>
      <c r="H1099" s="6" t="s">
        <v>3457</v>
      </c>
      <c r="I1099" s="6" t="s">
        <v>3456</v>
      </c>
      <c r="J1099" s="6" t="s">
        <v>5</v>
      </c>
      <c r="K1099" s="7">
        <v>48.83</v>
      </c>
      <c r="L1099" s="7">
        <f>IFERROR(VLOOKUP(SiscoTable[[#This Row],[Código]],Hoja2!A:B,2,0)*SiscoTable[[#This Row],[Provta(Uns)]],0)</f>
        <v>380.87399999999997</v>
      </c>
      <c r="M1099" s="7">
        <v>0</v>
      </c>
      <c r="N1099" s="7">
        <v>194</v>
      </c>
      <c r="O1099" s="7">
        <f>IFERROR(VLOOKUP(SiscoTable[[#This Row],[Código]],Hoja2!A:B,2,0)*SiscoTable[[#This Row],[Stock_actual]],0)</f>
        <v>1513.2</v>
      </c>
      <c r="P1099" s="6" t="s">
        <v>1069</v>
      </c>
      <c r="Q1099" s="7">
        <v>54</v>
      </c>
      <c r="R1099" s="7">
        <v>0</v>
      </c>
      <c r="S1099" s="7" t="s">
        <v>11927</v>
      </c>
      <c r="BI1099"/>
      <c r="BJ1099"/>
    </row>
    <row r="1100" spans="2:62" x14ac:dyDescent="0.4">
      <c r="B1100" s="1">
        <v>11789</v>
      </c>
      <c r="C1100" s="6" t="s">
        <v>8</v>
      </c>
      <c r="D1100" s="6" t="s">
        <v>8</v>
      </c>
      <c r="E1100" s="6" t="s">
        <v>3268</v>
      </c>
      <c r="F1100" s="6" t="s">
        <v>3269</v>
      </c>
      <c r="G1100" s="6" t="s">
        <v>3446</v>
      </c>
      <c r="H1100" s="6" t="s">
        <v>3457</v>
      </c>
      <c r="I1100" s="6" t="s">
        <v>3463</v>
      </c>
      <c r="J1100" s="6" t="s">
        <v>5</v>
      </c>
      <c r="K1100" s="7">
        <v>0</v>
      </c>
      <c r="L1100" s="7">
        <f>IFERROR(VLOOKUP(SiscoTable[[#This Row],[Código]],Hoja2!A:B,2,0)*SiscoTable[[#This Row],[Provta(Uns)]],0)</f>
        <v>0</v>
      </c>
      <c r="M1100" s="7">
        <v>0</v>
      </c>
      <c r="N1100" s="7">
        <v>0</v>
      </c>
      <c r="O1100" s="7">
        <f>IFERROR(VLOOKUP(SiscoTable[[#This Row],[Código]],Hoja2!A:B,2,0)*SiscoTable[[#This Row],[Stock_actual]],0)</f>
        <v>0</v>
      </c>
      <c r="P1100" s="6" t="s">
        <v>7</v>
      </c>
      <c r="Q1100" s="7">
        <v>0</v>
      </c>
      <c r="R1100" s="7">
        <v>0</v>
      </c>
      <c r="S1100" s="7" t="s">
        <v>11927</v>
      </c>
      <c r="BI1100"/>
      <c r="BJ1100"/>
    </row>
    <row r="1101" spans="2:62" x14ac:dyDescent="0.4">
      <c r="B1101" s="1">
        <v>11790</v>
      </c>
      <c r="C1101" s="6" t="s">
        <v>25</v>
      </c>
      <c r="D1101" s="6" t="s">
        <v>30</v>
      </c>
      <c r="E1101" s="6" t="s">
        <v>3268</v>
      </c>
      <c r="F1101" s="6" t="s">
        <v>3269</v>
      </c>
      <c r="G1101" s="6" t="s">
        <v>3446</v>
      </c>
      <c r="H1101" s="6" t="s">
        <v>3457</v>
      </c>
      <c r="I1101" s="6" t="s">
        <v>3458</v>
      </c>
      <c r="J1101" s="6" t="s">
        <v>5</v>
      </c>
      <c r="K1101" s="7">
        <v>17.829999999999998</v>
      </c>
      <c r="L1101" s="7">
        <f>IFERROR(VLOOKUP(SiscoTable[[#This Row],[Código]],Hoja2!A:B,2,0)*SiscoTable[[#This Row],[Provta(Uns)]],0)</f>
        <v>632.96499999999992</v>
      </c>
      <c r="M1101" s="7">
        <v>0</v>
      </c>
      <c r="N1101" s="7">
        <v>47</v>
      </c>
      <c r="O1101" s="7">
        <f>IFERROR(VLOOKUP(SiscoTable[[#This Row],[Código]],Hoja2!A:B,2,0)*SiscoTable[[#This Row],[Stock_actual]],0)</f>
        <v>1668.5</v>
      </c>
      <c r="P1101" s="6" t="s">
        <v>592</v>
      </c>
      <c r="Q1101" s="7">
        <v>19</v>
      </c>
      <c r="R1101" s="7">
        <v>0</v>
      </c>
      <c r="S1101" s="7" t="s">
        <v>11927</v>
      </c>
      <c r="BI1101"/>
      <c r="BJ1101"/>
    </row>
    <row r="1102" spans="2:62" x14ac:dyDescent="0.4">
      <c r="B1102" s="1">
        <v>11791</v>
      </c>
      <c r="C1102" s="6" t="s">
        <v>8</v>
      </c>
      <c r="D1102" s="6" t="s">
        <v>8</v>
      </c>
      <c r="E1102" s="6" t="s">
        <v>3268</v>
      </c>
      <c r="F1102" s="6" t="s">
        <v>3269</v>
      </c>
      <c r="G1102" s="6" t="s">
        <v>3446</v>
      </c>
      <c r="H1102" s="6" t="s">
        <v>3457</v>
      </c>
      <c r="I1102" s="6" t="s">
        <v>3464</v>
      </c>
      <c r="J1102" s="6" t="s">
        <v>5</v>
      </c>
      <c r="K1102" s="7">
        <v>1.33</v>
      </c>
      <c r="L1102" s="7">
        <f>IFERROR(VLOOKUP(SiscoTable[[#This Row],[Código]],Hoja2!A:B,2,0)*SiscoTable[[#This Row],[Provta(Uns)]],0)</f>
        <v>10.905999999999999</v>
      </c>
      <c r="M1102" s="7">
        <v>0</v>
      </c>
      <c r="N1102" s="7">
        <v>52</v>
      </c>
      <c r="O1102" s="7">
        <f>IFERROR(VLOOKUP(SiscoTable[[#This Row],[Código]],Hoja2!A:B,2,0)*SiscoTable[[#This Row],[Stock_actual]],0)</f>
        <v>426.4</v>
      </c>
      <c r="P1102" s="6" t="s">
        <v>3465</v>
      </c>
      <c r="Q1102" s="7">
        <v>1</v>
      </c>
      <c r="R1102" s="7">
        <v>0</v>
      </c>
      <c r="S1102" s="7" t="s">
        <v>11927</v>
      </c>
      <c r="BI1102"/>
      <c r="BJ1102"/>
    </row>
    <row r="1103" spans="2:62" x14ac:dyDescent="0.4">
      <c r="B1103" s="1">
        <v>11792</v>
      </c>
      <c r="C1103" s="6" t="s">
        <v>8</v>
      </c>
      <c r="D1103" s="6" t="s">
        <v>8</v>
      </c>
      <c r="E1103" s="6" t="s">
        <v>3268</v>
      </c>
      <c r="F1103" s="6" t="s">
        <v>3269</v>
      </c>
      <c r="G1103" s="6" t="s">
        <v>3446</v>
      </c>
      <c r="H1103" s="6" t="s">
        <v>3457</v>
      </c>
      <c r="I1103" s="6" t="s">
        <v>3466</v>
      </c>
      <c r="J1103" s="6" t="s">
        <v>5</v>
      </c>
      <c r="K1103" s="7">
        <v>0</v>
      </c>
      <c r="L1103" s="7">
        <f>IFERROR(VLOOKUP(SiscoTable[[#This Row],[Código]],Hoja2!A:B,2,0)*SiscoTable[[#This Row],[Provta(Uns)]],0)</f>
        <v>0</v>
      </c>
      <c r="M1103" s="7">
        <v>0</v>
      </c>
      <c r="N1103" s="7">
        <v>0</v>
      </c>
      <c r="O1103" s="7">
        <f>IFERROR(VLOOKUP(SiscoTable[[#This Row],[Código]],Hoja2!A:B,2,0)*SiscoTable[[#This Row],[Stock_actual]],0)</f>
        <v>0</v>
      </c>
      <c r="P1103" s="6" t="s">
        <v>7</v>
      </c>
      <c r="Q1103" s="7">
        <v>0</v>
      </c>
      <c r="R1103" s="7">
        <v>0</v>
      </c>
      <c r="S1103" s="7" t="s">
        <v>11927</v>
      </c>
      <c r="BI1103"/>
      <c r="BJ1103"/>
    </row>
    <row r="1104" spans="2:62" x14ac:dyDescent="0.4">
      <c r="B1104" s="1">
        <v>11793</v>
      </c>
      <c r="C1104" s="6" t="s">
        <v>25</v>
      </c>
      <c r="D1104" s="6" t="s">
        <v>30</v>
      </c>
      <c r="E1104" s="6" t="s">
        <v>3268</v>
      </c>
      <c r="F1104" s="6" t="s">
        <v>3269</v>
      </c>
      <c r="G1104" s="6" t="s">
        <v>3446</v>
      </c>
      <c r="H1104" s="6" t="s">
        <v>3457</v>
      </c>
      <c r="I1104" s="6" t="s">
        <v>3459</v>
      </c>
      <c r="J1104" s="6" t="s">
        <v>5</v>
      </c>
      <c r="K1104" s="7">
        <v>5</v>
      </c>
      <c r="L1104" s="7">
        <f>IFERROR(VLOOKUP(SiscoTable[[#This Row],[Código]],Hoja2!A:B,2,0)*SiscoTable[[#This Row],[Provta(Uns)]],0)</f>
        <v>214.5</v>
      </c>
      <c r="M1104" s="7">
        <v>0</v>
      </c>
      <c r="N1104" s="7">
        <v>13</v>
      </c>
      <c r="O1104" s="7">
        <f>IFERROR(VLOOKUP(SiscoTable[[#This Row],[Código]],Hoja2!A:B,2,0)*SiscoTable[[#This Row],[Stock_actual]],0)</f>
        <v>557.69999999999993</v>
      </c>
      <c r="P1104" s="6" t="s">
        <v>577</v>
      </c>
      <c r="Q1104" s="7">
        <v>6</v>
      </c>
      <c r="R1104" s="7">
        <v>0</v>
      </c>
      <c r="S1104" s="7" t="s">
        <v>11927</v>
      </c>
      <c r="BI1104"/>
      <c r="BJ1104"/>
    </row>
    <row r="1105" spans="2:62" x14ac:dyDescent="0.4">
      <c r="B1105" s="1">
        <v>11794</v>
      </c>
      <c r="C1105" s="6" t="s">
        <v>25</v>
      </c>
      <c r="D1105" s="6" t="s">
        <v>25</v>
      </c>
      <c r="E1105" s="6" t="s">
        <v>3268</v>
      </c>
      <c r="F1105" s="6" t="s">
        <v>7815</v>
      </c>
      <c r="G1105" s="6" t="s">
        <v>7929</v>
      </c>
      <c r="H1105" s="6" t="s">
        <v>1053</v>
      </c>
      <c r="I1105" s="6" t="s">
        <v>7930</v>
      </c>
      <c r="J1105" s="6" t="s">
        <v>5</v>
      </c>
      <c r="K1105" s="7">
        <v>22.5</v>
      </c>
      <c r="L1105" s="7">
        <f>IFERROR(VLOOKUP(SiscoTable[[#This Row],[Código]],Hoja2!A:B,2,0)*SiscoTable[[#This Row],[Provta(Uns)]],0)</f>
        <v>148.5</v>
      </c>
      <c r="M1105" s="7">
        <v>0</v>
      </c>
      <c r="N1105" s="7">
        <v>72</v>
      </c>
      <c r="O1105" s="7">
        <f>IFERROR(VLOOKUP(SiscoTable[[#This Row],[Código]],Hoja2!A:B,2,0)*SiscoTable[[#This Row],[Stock_actual]],0)</f>
        <v>475.2</v>
      </c>
      <c r="P1105" s="6" t="s">
        <v>623</v>
      </c>
      <c r="Q1105" s="7">
        <v>25</v>
      </c>
      <c r="R1105" s="7">
        <v>0</v>
      </c>
      <c r="S1105" s="7" t="s">
        <v>11928</v>
      </c>
      <c r="BI1105"/>
      <c r="BJ1105"/>
    </row>
    <row r="1106" spans="2:62" x14ac:dyDescent="0.4">
      <c r="B1106" s="1">
        <v>11795</v>
      </c>
      <c r="C1106" s="6" t="s">
        <v>25</v>
      </c>
      <c r="D1106" s="6" t="s">
        <v>25</v>
      </c>
      <c r="E1106" s="6" t="s">
        <v>3268</v>
      </c>
      <c r="F1106" s="6" t="s">
        <v>7815</v>
      </c>
      <c r="G1106" s="6" t="s">
        <v>7929</v>
      </c>
      <c r="H1106" s="6" t="s">
        <v>1053</v>
      </c>
      <c r="I1106" s="6" t="s">
        <v>7931</v>
      </c>
      <c r="J1106" s="6" t="s">
        <v>5</v>
      </c>
      <c r="K1106" s="7">
        <v>204.5</v>
      </c>
      <c r="L1106" s="7">
        <f>IFERROR(VLOOKUP(SiscoTable[[#This Row],[Código]],Hoja2!A:B,2,0)*SiscoTable[[#This Row],[Provta(Uns)]],0)</f>
        <v>1390.6</v>
      </c>
      <c r="M1106" s="7">
        <v>0</v>
      </c>
      <c r="N1106" s="7">
        <v>236</v>
      </c>
      <c r="O1106" s="7">
        <f>IFERROR(VLOOKUP(SiscoTable[[#This Row],[Código]],Hoja2!A:B,2,0)*SiscoTable[[#This Row],[Stock_actual]],0)</f>
        <v>1604.8</v>
      </c>
      <c r="P1106" s="6" t="s">
        <v>121</v>
      </c>
      <c r="Q1106" s="7">
        <v>225</v>
      </c>
      <c r="R1106" s="7">
        <v>0</v>
      </c>
      <c r="S1106" s="7" t="s">
        <v>11928</v>
      </c>
      <c r="BI1106"/>
      <c r="BJ1106"/>
    </row>
    <row r="1107" spans="2:62" x14ac:dyDescent="0.4">
      <c r="B1107" s="1">
        <v>11796</v>
      </c>
      <c r="C1107" s="6" t="s">
        <v>25</v>
      </c>
      <c r="D1107" s="6" t="s">
        <v>25</v>
      </c>
      <c r="E1107" s="6" t="s">
        <v>3268</v>
      </c>
      <c r="F1107" s="6" t="s">
        <v>7815</v>
      </c>
      <c r="G1107" s="6" t="s">
        <v>7929</v>
      </c>
      <c r="H1107" s="6" t="s">
        <v>1053</v>
      </c>
      <c r="I1107" s="6" t="s">
        <v>7932</v>
      </c>
      <c r="J1107" s="6" t="s">
        <v>5</v>
      </c>
      <c r="K1107" s="7">
        <v>120.5</v>
      </c>
      <c r="L1107" s="7">
        <f>IFERROR(VLOOKUP(SiscoTable[[#This Row],[Código]],Hoja2!A:B,2,0)*SiscoTable[[#This Row],[Provta(Uns)]],0)</f>
        <v>795.3</v>
      </c>
      <c r="M1107" s="7">
        <v>0</v>
      </c>
      <c r="N1107" s="7">
        <v>143</v>
      </c>
      <c r="O1107" s="7">
        <f>IFERROR(VLOOKUP(SiscoTable[[#This Row],[Código]],Hoja2!A:B,2,0)*SiscoTable[[#This Row],[Stock_actual]],0)</f>
        <v>943.8</v>
      </c>
      <c r="P1107" s="6" t="s">
        <v>115</v>
      </c>
      <c r="Q1107" s="7">
        <v>133</v>
      </c>
      <c r="R1107" s="7">
        <v>0</v>
      </c>
      <c r="S1107" s="7" t="s">
        <v>11928</v>
      </c>
      <c r="BI1107"/>
      <c r="BJ1107"/>
    </row>
    <row r="1108" spans="2:62" x14ac:dyDescent="0.4">
      <c r="B1108" s="1">
        <v>11797</v>
      </c>
      <c r="C1108" s="6" t="s">
        <v>25</v>
      </c>
      <c r="D1108" s="6" t="s">
        <v>25</v>
      </c>
      <c r="E1108" s="6" t="s">
        <v>3268</v>
      </c>
      <c r="F1108" s="6" t="s">
        <v>7815</v>
      </c>
      <c r="G1108" s="6" t="s">
        <v>7929</v>
      </c>
      <c r="H1108" s="6" t="s">
        <v>1053</v>
      </c>
      <c r="I1108" s="6" t="s">
        <v>7933</v>
      </c>
      <c r="J1108" s="6" t="s">
        <v>5</v>
      </c>
      <c r="K1108" s="7">
        <v>207.83</v>
      </c>
      <c r="L1108" s="7">
        <f>IFERROR(VLOOKUP(SiscoTable[[#This Row],[Código]],Hoja2!A:B,2,0)*SiscoTable[[#This Row],[Provta(Uns)]],0)</f>
        <v>1413.2440000000001</v>
      </c>
      <c r="M1108" s="7">
        <v>0</v>
      </c>
      <c r="N1108" s="7">
        <v>274</v>
      </c>
      <c r="O1108" s="7">
        <f>IFERROR(VLOOKUP(SiscoTable[[#This Row],[Código]],Hoja2!A:B,2,0)*SiscoTable[[#This Row],[Stock_actual]],0)</f>
        <v>1863.2</v>
      </c>
      <c r="P1108" s="6" t="s">
        <v>300</v>
      </c>
      <c r="Q1108" s="7">
        <v>229</v>
      </c>
      <c r="R1108" s="7">
        <v>0</v>
      </c>
      <c r="S1108" s="7" t="s">
        <v>11928</v>
      </c>
      <c r="BI1108"/>
      <c r="BJ1108"/>
    </row>
    <row r="1109" spans="2:62" x14ac:dyDescent="0.4">
      <c r="B1109" s="1">
        <v>11798</v>
      </c>
      <c r="C1109" s="6" t="s">
        <v>25</v>
      </c>
      <c r="D1109" s="6" t="s">
        <v>25</v>
      </c>
      <c r="E1109" s="6" t="s">
        <v>3268</v>
      </c>
      <c r="F1109" s="6" t="s">
        <v>7815</v>
      </c>
      <c r="G1109" s="6" t="s">
        <v>7929</v>
      </c>
      <c r="H1109" s="6" t="s">
        <v>1053</v>
      </c>
      <c r="I1109" s="6" t="s">
        <v>7934</v>
      </c>
      <c r="J1109" s="6" t="s">
        <v>5</v>
      </c>
      <c r="K1109" s="7">
        <v>66.83</v>
      </c>
      <c r="L1109" s="7">
        <f>IFERROR(VLOOKUP(SiscoTable[[#This Row],[Código]],Hoja2!A:B,2,0)*SiscoTable[[#This Row],[Provta(Uns)]],0)</f>
        <v>287.36899999999997</v>
      </c>
      <c r="M1109" s="7">
        <v>0</v>
      </c>
      <c r="N1109" s="7">
        <v>132</v>
      </c>
      <c r="O1109" s="7">
        <f>IFERROR(VLOOKUP(SiscoTable[[#This Row],[Código]],Hoja2!A:B,2,0)*SiscoTable[[#This Row],[Stock_actual]],0)</f>
        <v>567.6</v>
      </c>
      <c r="P1109" s="6" t="s">
        <v>326</v>
      </c>
      <c r="Q1109" s="7">
        <v>74</v>
      </c>
      <c r="R1109" s="7">
        <v>0</v>
      </c>
      <c r="S1109" s="7" t="s">
        <v>11928</v>
      </c>
      <c r="BI1109"/>
      <c r="BJ1109"/>
    </row>
    <row r="1110" spans="2:62" x14ac:dyDescent="0.4">
      <c r="B1110" s="1">
        <v>11800</v>
      </c>
      <c r="C1110" s="6" t="s">
        <v>25</v>
      </c>
      <c r="D1110" s="6" t="s">
        <v>25</v>
      </c>
      <c r="E1110" s="6" t="s">
        <v>3268</v>
      </c>
      <c r="F1110" s="6" t="s">
        <v>8283</v>
      </c>
      <c r="G1110" s="6" t="s">
        <v>8321</v>
      </c>
      <c r="H1110" s="6" t="s">
        <v>1053</v>
      </c>
      <c r="I1110" s="6" t="s">
        <v>8354</v>
      </c>
      <c r="J1110" s="6" t="s">
        <v>5</v>
      </c>
      <c r="K1110" s="7">
        <v>601.66999999999996</v>
      </c>
      <c r="L1110" s="7">
        <f>IFERROR(VLOOKUP(SiscoTable[[#This Row],[Código]],Hoja2!A:B,2,0)*SiscoTable[[#This Row],[Provta(Uns)]],0)</f>
        <v>3971.0219999999995</v>
      </c>
      <c r="M1110" s="7">
        <v>0</v>
      </c>
      <c r="N1110" s="7">
        <v>448</v>
      </c>
      <c r="O1110" s="7">
        <f>IFERROR(VLOOKUP(SiscoTable[[#This Row],[Código]],Hoja2!A:B,2,0)*SiscoTable[[#This Row],[Stock_actual]],0)</f>
        <v>2956.7999999999997</v>
      </c>
      <c r="P1110" s="6" t="s">
        <v>144</v>
      </c>
      <c r="Q1110" s="7">
        <v>662</v>
      </c>
      <c r="R1110" s="7">
        <v>1196.9199999999998</v>
      </c>
      <c r="S1110" s="7" t="s">
        <v>11928</v>
      </c>
      <c r="BI1110"/>
      <c r="BJ1110"/>
    </row>
    <row r="1111" spans="2:62" x14ac:dyDescent="0.4">
      <c r="B1111" s="1">
        <v>11801</v>
      </c>
      <c r="C1111" s="6" t="s">
        <v>25</v>
      </c>
      <c r="D1111" s="6" t="s">
        <v>25</v>
      </c>
      <c r="E1111" s="6" t="s">
        <v>469</v>
      </c>
      <c r="F1111" s="6" t="s">
        <v>1050</v>
      </c>
      <c r="G1111" s="6" t="s">
        <v>1051</v>
      </c>
      <c r="H1111" s="6" t="s">
        <v>1053</v>
      </c>
      <c r="I1111" s="6" t="s">
        <v>1052</v>
      </c>
      <c r="J1111" s="6" t="s">
        <v>5</v>
      </c>
      <c r="K1111" s="7">
        <v>52</v>
      </c>
      <c r="L1111" s="7">
        <f>IFERROR(VLOOKUP(SiscoTable[[#This Row],[Código]],Hoja2!A:B,2,0)*SiscoTable[[#This Row],[Provta(Uns)]],0)</f>
        <v>291.2</v>
      </c>
      <c r="M1111" s="7">
        <v>0</v>
      </c>
      <c r="N1111" s="7">
        <v>97</v>
      </c>
      <c r="O1111" s="7">
        <f>IFERROR(VLOOKUP(SiscoTable[[#This Row],[Código]],Hoja2!A:B,2,0)*SiscoTable[[#This Row],[Stock_actual]],0)</f>
        <v>543.19999999999993</v>
      </c>
      <c r="P1111" s="6" t="s">
        <v>1054</v>
      </c>
      <c r="Q1111" s="7">
        <v>57</v>
      </c>
      <c r="R1111" s="7">
        <v>0</v>
      </c>
      <c r="S1111" s="7" t="s">
        <v>11927</v>
      </c>
      <c r="BI1111"/>
      <c r="BJ1111"/>
    </row>
    <row r="1112" spans="2:62" x14ac:dyDescent="0.4">
      <c r="B1112" s="1">
        <v>11802</v>
      </c>
      <c r="C1112" s="6" t="s">
        <v>25</v>
      </c>
      <c r="D1112" s="6" t="s">
        <v>25</v>
      </c>
      <c r="E1112" s="6" t="s">
        <v>3268</v>
      </c>
      <c r="F1112" s="6" t="s">
        <v>8283</v>
      </c>
      <c r="G1112" s="6" t="s">
        <v>8321</v>
      </c>
      <c r="H1112" s="6" t="s">
        <v>1053</v>
      </c>
      <c r="I1112" s="6" t="s">
        <v>8355</v>
      </c>
      <c r="J1112" s="6" t="s">
        <v>5</v>
      </c>
      <c r="K1112" s="7">
        <v>162.5</v>
      </c>
      <c r="L1112" s="7">
        <f>IFERROR(VLOOKUP(SiscoTable[[#This Row],[Código]],Hoja2!A:B,2,0)*SiscoTable[[#This Row],[Provta(Uns)]],0)</f>
        <v>1121.25</v>
      </c>
      <c r="M1112" s="7">
        <v>0</v>
      </c>
      <c r="N1112" s="7">
        <v>204</v>
      </c>
      <c r="O1112" s="7">
        <f>IFERROR(VLOOKUP(SiscoTable[[#This Row],[Código]],Hoja2!A:B,2,0)*SiscoTable[[#This Row],[Stock_actual]],0)</f>
        <v>1407.6000000000001</v>
      </c>
      <c r="P1112" s="6" t="s">
        <v>224</v>
      </c>
      <c r="Q1112" s="7">
        <v>179</v>
      </c>
      <c r="R1112" s="7">
        <v>0</v>
      </c>
      <c r="S1112" s="7" t="s">
        <v>11928</v>
      </c>
      <c r="BI1112"/>
      <c r="BJ1112"/>
    </row>
    <row r="1113" spans="2:62" x14ac:dyDescent="0.4">
      <c r="B1113" s="1">
        <v>11803</v>
      </c>
      <c r="C1113" s="6" t="s">
        <v>25</v>
      </c>
      <c r="D1113" s="6" t="s">
        <v>25</v>
      </c>
      <c r="E1113" s="6" t="s">
        <v>469</v>
      </c>
      <c r="F1113" s="6" t="s">
        <v>1050</v>
      </c>
      <c r="G1113" s="6" t="s">
        <v>1051</v>
      </c>
      <c r="H1113" s="6" t="s">
        <v>1053</v>
      </c>
      <c r="I1113" s="6" t="s">
        <v>1055</v>
      </c>
      <c r="J1113" s="6" t="s">
        <v>5</v>
      </c>
      <c r="K1113" s="7">
        <v>50.5</v>
      </c>
      <c r="L1113" s="7">
        <f>IFERROR(VLOOKUP(SiscoTable[[#This Row],[Código]],Hoja2!A:B,2,0)*SiscoTable[[#This Row],[Provta(Uns)]],0)</f>
        <v>297.95000000000005</v>
      </c>
      <c r="M1113" s="7">
        <v>0</v>
      </c>
      <c r="N1113" s="7">
        <v>22</v>
      </c>
      <c r="O1113" s="7">
        <f>IFERROR(VLOOKUP(SiscoTable[[#This Row],[Código]],Hoja2!A:B,2,0)*SiscoTable[[#This Row],[Stock_actual]],0)</f>
        <v>129.80000000000001</v>
      </c>
      <c r="P1113" s="6" t="s">
        <v>237</v>
      </c>
      <c r="Q1113" s="7">
        <v>55</v>
      </c>
      <c r="R1113" s="7">
        <v>100.64</v>
      </c>
      <c r="S1113" s="7" t="s">
        <v>11927</v>
      </c>
      <c r="BI1113"/>
      <c r="BJ1113"/>
    </row>
    <row r="1114" spans="2:62" x14ac:dyDescent="0.4">
      <c r="B1114" s="1">
        <v>11804</v>
      </c>
      <c r="C1114" s="6" t="s">
        <v>25</v>
      </c>
      <c r="D1114" s="6" t="s">
        <v>25</v>
      </c>
      <c r="E1114" s="6" t="s">
        <v>3268</v>
      </c>
      <c r="F1114" s="6" t="s">
        <v>8283</v>
      </c>
      <c r="G1114" s="6" t="s">
        <v>8321</v>
      </c>
      <c r="H1114" s="6" t="s">
        <v>1053</v>
      </c>
      <c r="I1114" s="6" t="s">
        <v>8340</v>
      </c>
      <c r="J1114" s="6" t="s">
        <v>5</v>
      </c>
      <c r="K1114" s="7">
        <v>136.83000000000001</v>
      </c>
      <c r="L1114" s="7">
        <f>IFERROR(VLOOKUP(SiscoTable[[#This Row],[Código]],Hoja2!A:B,2,0)*SiscoTable[[#This Row],[Provta(Uns)]],0)</f>
        <v>944.12700000000018</v>
      </c>
      <c r="M1114" s="7">
        <v>0</v>
      </c>
      <c r="N1114" s="7">
        <v>97</v>
      </c>
      <c r="O1114" s="7">
        <f>IFERROR(VLOOKUP(SiscoTable[[#This Row],[Código]],Hoja2!A:B,2,0)*SiscoTable[[#This Row],[Stock_actual]],0)</f>
        <v>669.30000000000007</v>
      </c>
      <c r="P1114" s="6" t="s">
        <v>256</v>
      </c>
      <c r="Q1114" s="7">
        <v>150</v>
      </c>
      <c r="R1114" s="7">
        <v>272.35999999999996</v>
      </c>
      <c r="S1114" s="7" t="s">
        <v>11928</v>
      </c>
      <c r="BI1114"/>
      <c r="BJ1114"/>
    </row>
    <row r="1115" spans="2:62" x14ac:dyDescent="0.4">
      <c r="B1115" s="1">
        <v>11805</v>
      </c>
      <c r="C1115" s="6" t="s">
        <v>25</v>
      </c>
      <c r="D1115" s="6" t="s">
        <v>25</v>
      </c>
      <c r="E1115" s="6" t="s">
        <v>3268</v>
      </c>
      <c r="F1115" s="6" t="s">
        <v>8283</v>
      </c>
      <c r="G1115" s="6" t="s">
        <v>8321</v>
      </c>
      <c r="H1115" s="6" t="s">
        <v>1053</v>
      </c>
      <c r="I1115" s="6" t="s">
        <v>8341</v>
      </c>
      <c r="J1115" s="6" t="s">
        <v>5</v>
      </c>
      <c r="K1115" s="7">
        <v>184.83</v>
      </c>
      <c r="L1115" s="7">
        <f>IFERROR(VLOOKUP(SiscoTable[[#This Row],[Código]],Hoja2!A:B,2,0)*SiscoTable[[#This Row],[Provta(Uns)]],0)</f>
        <v>1460.1570000000002</v>
      </c>
      <c r="M1115" s="7">
        <v>0</v>
      </c>
      <c r="N1115" s="7">
        <v>0</v>
      </c>
      <c r="O1115" s="7">
        <f>IFERROR(VLOOKUP(SiscoTable[[#This Row],[Código]],Hoja2!A:B,2,0)*SiscoTable[[#This Row],[Stock_actual]],0)</f>
        <v>0</v>
      </c>
      <c r="P1115" s="6" t="s">
        <v>7</v>
      </c>
      <c r="Q1115" s="7">
        <v>203</v>
      </c>
      <c r="R1115" s="7">
        <v>369.6</v>
      </c>
      <c r="S1115" s="7" t="s">
        <v>11928</v>
      </c>
      <c r="BI1115"/>
      <c r="BJ1115"/>
    </row>
    <row r="1116" spans="2:62" x14ac:dyDescent="0.4">
      <c r="B1116" s="1">
        <v>11806</v>
      </c>
      <c r="C1116" s="6" t="s">
        <v>30</v>
      </c>
      <c r="D1116" s="6" t="s">
        <v>8</v>
      </c>
      <c r="E1116" s="6" t="s">
        <v>469</v>
      </c>
      <c r="F1116" s="6" t="s">
        <v>1050</v>
      </c>
      <c r="G1116" s="6" t="s">
        <v>1051</v>
      </c>
      <c r="H1116" s="6" t="s">
        <v>1053</v>
      </c>
      <c r="I1116" s="6" t="s">
        <v>1059</v>
      </c>
      <c r="J1116" s="6" t="s">
        <v>5</v>
      </c>
      <c r="K1116" s="7">
        <v>14.5</v>
      </c>
      <c r="L1116" s="7">
        <f>IFERROR(VLOOKUP(SiscoTable[[#This Row],[Código]],Hoja2!A:B,2,0)*SiscoTable[[#This Row],[Provta(Uns)]],0)</f>
        <v>81.199999999999989</v>
      </c>
      <c r="M1116" s="7">
        <v>0</v>
      </c>
      <c r="N1116" s="7">
        <v>65</v>
      </c>
      <c r="O1116" s="7">
        <f>IFERROR(VLOOKUP(SiscoTable[[#This Row],[Código]],Hoja2!A:B,2,0)*SiscoTable[[#This Row],[Stock_actual]],0)</f>
        <v>364</v>
      </c>
      <c r="P1116" s="6" t="s">
        <v>1060</v>
      </c>
      <c r="Q1116" s="7">
        <v>16</v>
      </c>
      <c r="R1116" s="7">
        <v>0</v>
      </c>
      <c r="S1116" s="7" t="s">
        <v>11927</v>
      </c>
      <c r="BI1116"/>
      <c r="BJ1116"/>
    </row>
    <row r="1117" spans="2:62" x14ac:dyDescent="0.4">
      <c r="B1117" s="1">
        <v>11807</v>
      </c>
      <c r="C1117" s="6" t="s">
        <v>25</v>
      </c>
      <c r="D1117" s="6" t="s">
        <v>25</v>
      </c>
      <c r="E1117" s="6" t="s">
        <v>3268</v>
      </c>
      <c r="F1117" s="6" t="s">
        <v>8283</v>
      </c>
      <c r="G1117" s="6" t="s">
        <v>8321</v>
      </c>
      <c r="H1117" s="6" t="s">
        <v>1053</v>
      </c>
      <c r="I1117" s="6" t="s">
        <v>8342</v>
      </c>
      <c r="J1117" s="6" t="s">
        <v>5</v>
      </c>
      <c r="K1117" s="7">
        <v>386.38</v>
      </c>
      <c r="L1117" s="7">
        <f>IFERROR(VLOOKUP(SiscoTable[[#This Row],[Código]],Hoja2!A:B,2,0)*SiscoTable[[#This Row],[Provta(Uns)]],0)</f>
        <v>2627.384</v>
      </c>
      <c r="M1117" s="7">
        <v>0</v>
      </c>
      <c r="N1117" s="7">
        <v>310</v>
      </c>
      <c r="O1117" s="7">
        <f>IFERROR(VLOOKUP(SiscoTable[[#This Row],[Código]],Hoja2!A:B,2,0)*SiscoTable[[#This Row],[Stock_actual]],0)</f>
        <v>2108</v>
      </c>
      <c r="P1117" s="6" t="s">
        <v>751</v>
      </c>
      <c r="Q1117" s="7">
        <v>425</v>
      </c>
      <c r="R1117" s="7">
        <v>771.92000000000007</v>
      </c>
      <c r="S1117" s="7" t="s">
        <v>11928</v>
      </c>
      <c r="BI1117"/>
      <c r="BJ1117"/>
    </row>
    <row r="1118" spans="2:62" x14ac:dyDescent="0.4">
      <c r="B1118" s="1">
        <v>11808</v>
      </c>
      <c r="C1118" s="6" t="s">
        <v>25</v>
      </c>
      <c r="D1118" s="6" t="s">
        <v>25</v>
      </c>
      <c r="E1118" s="6" t="s">
        <v>469</v>
      </c>
      <c r="F1118" s="6" t="s">
        <v>1050</v>
      </c>
      <c r="G1118" s="6" t="s">
        <v>1051</v>
      </c>
      <c r="H1118" s="6" t="s">
        <v>1053</v>
      </c>
      <c r="I1118" s="6" t="s">
        <v>1056</v>
      </c>
      <c r="J1118" s="6" t="s">
        <v>5</v>
      </c>
      <c r="K1118" s="7">
        <v>45</v>
      </c>
      <c r="L1118" s="7">
        <f>IFERROR(VLOOKUP(SiscoTable[[#This Row],[Código]],Hoja2!A:B,2,0)*SiscoTable[[#This Row],[Provta(Uns)]],0)</f>
        <v>265.5</v>
      </c>
      <c r="M1118" s="7">
        <v>0</v>
      </c>
      <c r="N1118" s="7">
        <v>40</v>
      </c>
      <c r="O1118" s="7">
        <f>IFERROR(VLOOKUP(SiscoTable[[#This Row],[Código]],Hoja2!A:B,2,0)*SiscoTable[[#This Row],[Stock_actual]],0)</f>
        <v>236</v>
      </c>
      <c r="P1118" s="6" t="s">
        <v>699</v>
      </c>
      <c r="Q1118" s="7">
        <v>50</v>
      </c>
      <c r="R1118" s="7">
        <v>90.5</v>
      </c>
      <c r="S1118" s="7" t="s">
        <v>11927</v>
      </c>
      <c r="BI1118"/>
      <c r="BJ1118"/>
    </row>
    <row r="1119" spans="2:62" x14ac:dyDescent="0.4">
      <c r="B1119" s="1">
        <v>11810</v>
      </c>
      <c r="C1119" s="6" t="s">
        <v>25</v>
      </c>
      <c r="D1119" s="6" t="s">
        <v>30</v>
      </c>
      <c r="E1119" s="6" t="s">
        <v>3268</v>
      </c>
      <c r="F1119" s="6" t="s">
        <v>8283</v>
      </c>
      <c r="G1119" s="6" t="s">
        <v>8321</v>
      </c>
      <c r="H1119" s="6" t="s">
        <v>1053</v>
      </c>
      <c r="I1119" s="6" t="s">
        <v>8343</v>
      </c>
      <c r="J1119" s="6" t="s">
        <v>5</v>
      </c>
      <c r="K1119" s="7">
        <v>23.33</v>
      </c>
      <c r="L1119" s="7">
        <f>IFERROR(VLOOKUP(SiscoTable[[#This Row],[Código]],Hoja2!A:B,2,0)*SiscoTable[[#This Row],[Provta(Uns)]],0)</f>
        <v>151.64499999999998</v>
      </c>
      <c r="M1119" s="7">
        <v>0</v>
      </c>
      <c r="N1119" s="7">
        <v>13</v>
      </c>
      <c r="O1119" s="7">
        <f>IFERROR(VLOOKUP(SiscoTable[[#This Row],[Código]],Hoja2!A:B,2,0)*SiscoTable[[#This Row],[Stock_actual]],0)</f>
        <v>84.5</v>
      </c>
      <c r="P1119" s="6" t="s">
        <v>161</v>
      </c>
      <c r="Q1119" s="7">
        <v>26</v>
      </c>
      <c r="R1119" s="7">
        <v>47.06</v>
      </c>
      <c r="S1119" s="7" t="s">
        <v>11928</v>
      </c>
      <c r="BI1119"/>
      <c r="BJ1119"/>
    </row>
    <row r="1120" spans="2:62" x14ac:dyDescent="0.4">
      <c r="B1120" s="1">
        <v>11811</v>
      </c>
      <c r="C1120" s="6" t="s">
        <v>30</v>
      </c>
      <c r="D1120" s="6" t="s">
        <v>30</v>
      </c>
      <c r="E1120" s="6" t="s">
        <v>3268</v>
      </c>
      <c r="F1120" s="6" t="s">
        <v>8283</v>
      </c>
      <c r="G1120" s="6" t="s">
        <v>8321</v>
      </c>
      <c r="H1120" s="6" t="s">
        <v>1053</v>
      </c>
      <c r="I1120" s="6" t="s">
        <v>8369</v>
      </c>
      <c r="J1120" s="6" t="s">
        <v>5</v>
      </c>
      <c r="K1120" s="7">
        <v>12.33</v>
      </c>
      <c r="L1120" s="7">
        <f>IFERROR(VLOOKUP(SiscoTable[[#This Row],[Código]],Hoja2!A:B,2,0)*SiscoTable[[#This Row],[Provta(Uns)]],0)</f>
        <v>78.912000000000006</v>
      </c>
      <c r="M1120" s="7">
        <v>0</v>
      </c>
      <c r="N1120" s="7">
        <v>13</v>
      </c>
      <c r="O1120" s="7">
        <f>IFERROR(VLOOKUP(SiscoTable[[#This Row],[Código]],Hoja2!A:B,2,0)*SiscoTable[[#This Row],[Stock_actual]],0)</f>
        <v>83.2</v>
      </c>
      <c r="P1120" s="6" t="s">
        <v>324</v>
      </c>
      <c r="Q1120" s="7">
        <v>14</v>
      </c>
      <c r="R1120" s="7">
        <v>24.72</v>
      </c>
      <c r="S1120" s="7" t="s">
        <v>11928</v>
      </c>
      <c r="BI1120"/>
      <c r="BJ1120"/>
    </row>
    <row r="1121" spans="2:62" x14ac:dyDescent="0.4">
      <c r="B1121" s="1">
        <v>11812</v>
      </c>
      <c r="C1121" s="6" t="s">
        <v>30</v>
      </c>
      <c r="D1121" s="6" t="s">
        <v>30</v>
      </c>
      <c r="E1121" s="6" t="s">
        <v>3268</v>
      </c>
      <c r="F1121" s="6" t="s">
        <v>8283</v>
      </c>
      <c r="G1121" s="6" t="s">
        <v>8321</v>
      </c>
      <c r="H1121" s="6" t="s">
        <v>1053</v>
      </c>
      <c r="I1121" s="6" t="s">
        <v>8370</v>
      </c>
      <c r="J1121" s="6" t="s">
        <v>5</v>
      </c>
      <c r="K1121" s="7">
        <v>0</v>
      </c>
      <c r="L1121" s="7">
        <f>IFERROR(VLOOKUP(SiscoTable[[#This Row],[Código]],Hoja2!A:B,2,0)*SiscoTable[[#This Row],[Provta(Uns)]],0)</f>
        <v>0</v>
      </c>
      <c r="M1121" s="7">
        <v>0</v>
      </c>
      <c r="N1121" s="7">
        <v>0</v>
      </c>
      <c r="O1121" s="7">
        <f>IFERROR(VLOOKUP(SiscoTable[[#This Row],[Código]],Hoja2!A:B,2,0)*SiscoTable[[#This Row],[Stock_actual]],0)</f>
        <v>0</v>
      </c>
      <c r="P1121" s="6" t="s">
        <v>7</v>
      </c>
      <c r="Q1121" s="7">
        <v>0</v>
      </c>
      <c r="R1121" s="7">
        <v>0</v>
      </c>
      <c r="S1121" s="7" t="s">
        <v>11928</v>
      </c>
      <c r="BI1121"/>
      <c r="BJ1121"/>
    </row>
    <row r="1122" spans="2:62" x14ac:dyDescent="0.4">
      <c r="B1122" s="1">
        <v>11814</v>
      </c>
      <c r="C1122" s="6" t="s">
        <v>25</v>
      </c>
      <c r="D1122" s="6" t="s">
        <v>25</v>
      </c>
      <c r="E1122" s="6" t="s">
        <v>3268</v>
      </c>
      <c r="F1122" s="6" t="s">
        <v>8283</v>
      </c>
      <c r="G1122" s="6" t="s">
        <v>8321</v>
      </c>
      <c r="H1122" s="6" t="s">
        <v>1053</v>
      </c>
      <c r="I1122" s="6" t="s">
        <v>8344</v>
      </c>
      <c r="J1122" s="6" t="s">
        <v>5</v>
      </c>
      <c r="K1122" s="7">
        <v>84.17</v>
      </c>
      <c r="L1122" s="7">
        <f>IFERROR(VLOOKUP(SiscoTable[[#This Row],[Código]],Hoja2!A:B,2,0)*SiscoTable[[#This Row],[Provta(Uns)]],0)</f>
        <v>606.024</v>
      </c>
      <c r="M1122" s="7">
        <v>0</v>
      </c>
      <c r="N1122" s="7">
        <v>87</v>
      </c>
      <c r="O1122" s="7">
        <f>IFERROR(VLOOKUP(SiscoTable[[#This Row],[Código]],Hoja2!A:B,2,0)*SiscoTable[[#This Row],[Stock_actual]],0)</f>
        <v>626.4</v>
      </c>
      <c r="P1122" s="6" t="s">
        <v>702</v>
      </c>
      <c r="Q1122" s="7">
        <v>93</v>
      </c>
      <c r="R1122" s="7">
        <v>168.71</v>
      </c>
      <c r="S1122" s="7" t="s">
        <v>11928</v>
      </c>
      <c r="BI1122"/>
      <c r="BJ1122"/>
    </row>
    <row r="1123" spans="2:62" x14ac:dyDescent="0.4">
      <c r="B1123" s="1">
        <v>11815</v>
      </c>
      <c r="C1123" s="6" t="s">
        <v>8</v>
      </c>
      <c r="D1123" s="6" t="s">
        <v>8</v>
      </c>
      <c r="E1123" s="6" t="s">
        <v>3268</v>
      </c>
      <c r="F1123" s="6" t="s">
        <v>8283</v>
      </c>
      <c r="G1123" s="6" t="s">
        <v>8321</v>
      </c>
      <c r="H1123" s="6" t="s">
        <v>1053</v>
      </c>
      <c r="I1123" s="6" t="s">
        <v>8403</v>
      </c>
      <c r="J1123" s="6" t="s">
        <v>5</v>
      </c>
      <c r="K1123" s="7">
        <v>0</v>
      </c>
      <c r="L1123" s="7">
        <f>IFERROR(VLOOKUP(SiscoTable[[#This Row],[Código]],Hoja2!A:B,2,0)*SiscoTable[[#This Row],[Provta(Uns)]],0)</f>
        <v>0</v>
      </c>
      <c r="M1123" s="7">
        <v>0</v>
      </c>
      <c r="N1123" s="7">
        <v>0</v>
      </c>
      <c r="O1123" s="7">
        <f>IFERROR(VLOOKUP(SiscoTable[[#This Row],[Código]],Hoja2!A:B,2,0)*SiscoTable[[#This Row],[Stock_actual]],0)</f>
        <v>0</v>
      </c>
      <c r="P1123" s="6" t="s">
        <v>7</v>
      </c>
      <c r="Q1123" s="7">
        <v>0</v>
      </c>
      <c r="R1123" s="7">
        <v>0</v>
      </c>
      <c r="S1123" s="7" t="s">
        <v>11928</v>
      </c>
      <c r="BI1123"/>
      <c r="BJ1123"/>
    </row>
    <row r="1124" spans="2:62" x14ac:dyDescent="0.4">
      <c r="B1124" s="1">
        <v>11818</v>
      </c>
      <c r="C1124" s="6" t="s">
        <v>25</v>
      </c>
      <c r="D1124" s="6" t="s">
        <v>25</v>
      </c>
      <c r="E1124" s="6" t="s">
        <v>469</v>
      </c>
      <c r="F1124" s="6" t="s">
        <v>1050</v>
      </c>
      <c r="G1124" s="6" t="s">
        <v>1309</v>
      </c>
      <c r="H1124" s="6" t="s">
        <v>1053</v>
      </c>
      <c r="I1124" s="6" t="s">
        <v>1324</v>
      </c>
      <c r="J1124" s="6" t="s">
        <v>5</v>
      </c>
      <c r="K1124" s="7">
        <v>410.5</v>
      </c>
      <c r="L1124" s="7">
        <f>IFERROR(VLOOKUP(SiscoTable[[#This Row],[Código]],Hoja2!A:B,2,0)*SiscoTable[[#This Row],[Provta(Uns)]],0)</f>
        <v>2832.4500000000003</v>
      </c>
      <c r="M1124" s="7">
        <v>0</v>
      </c>
      <c r="N1124" s="7">
        <v>79</v>
      </c>
      <c r="O1124" s="7">
        <f>IFERROR(VLOOKUP(SiscoTable[[#This Row],[Código]],Hoja2!A:B,2,0)*SiscoTable[[#This Row],[Stock_actual]],0)</f>
        <v>545.1</v>
      </c>
      <c r="P1124" s="6" t="s">
        <v>27</v>
      </c>
      <c r="Q1124" s="7">
        <v>451</v>
      </c>
      <c r="R1124" s="7">
        <v>823.88</v>
      </c>
      <c r="S1124" s="7" t="s">
        <v>11927</v>
      </c>
      <c r="BI1124"/>
      <c r="BJ1124"/>
    </row>
    <row r="1125" spans="2:62" x14ac:dyDescent="0.4">
      <c r="B1125" s="1">
        <v>11819</v>
      </c>
      <c r="C1125" s="6" t="s">
        <v>25</v>
      </c>
      <c r="D1125" s="6" t="s">
        <v>25</v>
      </c>
      <c r="E1125" s="6" t="s">
        <v>469</v>
      </c>
      <c r="F1125" s="6" t="s">
        <v>1050</v>
      </c>
      <c r="G1125" s="6" t="s">
        <v>1309</v>
      </c>
      <c r="H1125" s="6" t="s">
        <v>1053</v>
      </c>
      <c r="I1125" s="6" t="s">
        <v>1325</v>
      </c>
      <c r="J1125" s="6" t="s">
        <v>5</v>
      </c>
      <c r="K1125" s="7">
        <v>86.5</v>
      </c>
      <c r="L1125" s="7">
        <f>IFERROR(VLOOKUP(SiscoTable[[#This Row],[Código]],Hoja2!A:B,2,0)*SiscoTable[[#This Row],[Provta(Uns)]],0)</f>
        <v>683.35</v>
      </c>
      <c r="M1125" s="7">
        <v>0</v>
      </c>
      <c r="N1125" s="7">
        <v>-7</v>
      </c>
      <c r="O1125" s="7">
        <f>IFERROR(VLOOKUP(SiscoTable[[#This Row],[Código]],Hoja2!A:B,2,0)*SiscoTable[[#This Row],[Stock_actual]],0)</f>
        <v>-55.300000000000004</v>
      </c>
      <c r="P1125" s="6" t="s">
        <v>7</v>
      </c>
      <c r="Q1125" s="7">
        <v>95</v>
      </c>
      <c r="R1125" s="7">
        <v>172.79999999999998</v>
      </c>
      <c r="S1125" s="7" t="s">
        <v>11927</v>
      </c>
      <c r="BI1125"/>
      <c r="BJ1125"/>
    </row>
    <row r="1126" spans="2:62" x14ac:dyDescent="0.4">
      <c r="B1126" s="1">
        <v>11820</v>
      </c>
      <c r="C1126" s="6" t="s">
        <v>25</v>
      </c>
      <c r="D1126" s="6" t="s">
        <v>25</v>
      </c>
      <c r="E1126" s="6" t="s">
        <v>469</v>
      </c>
      <c r="F1126" s="6" t="s">
        <v>1050</v>
      </c>
      <c r="G1126" s="6" t="s">
        <v>1309</v>
      </c>
      <c r="H1126" s="6" t="s">
        <v>1053</v>
      </c>
      <c r="I1126" s="6" t="s">
        <v>1326</v>
      </c>
      <c r="J1126" s="6" t="s">
        <v>5</v>
      </c>
      <c r="K1126" s="7">
        <v>95.17</v>
      </c>
      <c r="L1126" s="7">
        <f>IFERROR(VLOOKUP(SiscoTable[[#This Row],[Código]],Hoja2!A:B,2,0)*SiscoTable[[#This Row],[Provta(Uns)]],0)</f>
        <v>751.84300000000007</v>
      </c>
      <c r="M1126" s="7">
        <v>0</v>
      </c>
      <c r="N1126" s="7">
        <v>7</v>
      </c>
      <c r="O1126" s="7">
        <f>IFERROR(VLOOKUP(SiscoTable[[#This Row],[Código]],Hoja2!A:B,2,0)*SiscoTable[[#This Row],[Stock_actual]],0)</f>
        <v>55.300000000000004</v>
      </c>
      <c r="P1126" s="6" t="s">
        <v>80</v>
      </c>
      <c r="Q1126" s="7">
        <v>105</v>
      </c>
      <c r="R1126" s="7">
        <v>189.54</v>
      </c>
      <c r="S1126" s="7" t="s">
        <v>11927</v>
      </c>
      <c r="BI1126"/>
      <c r="BJ1126"/>
    </row>
    <row r="1127" spans="2:62" x14ac:dyDescent="0.4">
      <c r="B1127" s="1">
        <v>11821</v>
      </c>
      <c r="C1127" s="6" t="s">
        <v>25</v>
      </c>
      <c r="D1127" s="6" t="s">
        <v>25</v>
      </c>
      <c r="E1127" s="6" t="s">
        <v>469</v>
      </c>
      <c r="F1127" s="6" t="s">
        <v>1050</v>
      </c>
      <c r="G1127" s="6" t="s">
        <v>1309</v>
      </c>
      <c r="H1127" s="6" t="s">
        <v>1053</v>
      </c>
      <c r="I1127" s="6" t="s">
        <v>1327</v>
      </c>
      <c r="J1127" s="6" t="s">
        <v>5</v>
      </c>
      <c r="K1127" s="7">
        <v>49.17</v>
      </c>
      <c r="L1127" s="7">
        <f>IFERROR(VLOOKUP(SiscoTable[[#This Row],[Código]],Hoja2!A:B,2,0)*SiscoTable[[#This Row],[Provta(Uns)]],0)</f>
        <v>388.44300000000004</v>
      </c>
      <c r="M1127" s="7">
        <v>0</v>
      </c>
      <c r="N1127" s="7">
        <v>30</v>
      </c>
      <c r="O1127" s="7">
        <f>IFERROR(VLOOKUP(SiscoTable[[#This Row],[Código]],Hoja2!A:B,2,0)*SiscoTable[[#This Row],[Stock_actual]],0)</f>
        <v>237</v>
      </c>
      <c r="P1127" s="6" t="s">
        <v>733</v>
      </c>
      <c r="Q1127" s="7">
        <v>54</v>
      </c>
      <c r="R1127" s="7">
        <v>97.919999999999987</v>
      </c>
      <c r="S1127" s="7" t="s">
        <v>11927</v>
      </c>
      <c r="BI1127"/>
      <c r="BJ1127"/>
    </row>
    <row r="1128" spans="2:62" x14ac:dyDescent="0.4">
      <c r="B1128" s="1">
        <v>11822</v>
      </c>
      <c r="C1128" s="6" t="s">
        <v>25</v>
      </c>
      <c r="D1128" s="6" t="s">
        <v>25</v>
      </c>
      <c r="E1128" s="6" t="s">
        <v>469</v>
      </c>
      <c r="F1128" s="6" t="s">
        <v>1050</v>
      </c>
      <c r="G1128" s="6" t="s">
        <v>1309</v>
      </c>
      <c r="H1128" s="6" t="s">
        <v>1053</v>
      </c>
      <c r="I1128" s="6" t="s">
        <v>1328</v>
      </c>
      <c r="J1128" s="6" t="s">
        <v>5</v>
      </c>
      <c r="K1128" s="7">
        <v>46.67</v>
      </c>
      <c r="L1128" s="7">
        <f>IFERROR(VLOOKUP(SiscoTable[[#This Row],[Código]],Hoja2!A:B,2,0)*SiscoTable[[#This Row],[Provta(Uns)]],0)</f>
        <v>364.02600000000001</v>
      </c>
      <c r="M1128" s="7">
        <v>0</v>
      </c>
      <c r="N1128" s="7">
        <v>-18</v>
      </c>
      <c r="O1128" s="7">
        <f>IFERROR(VLOOKUP(SiscoTable[[#This Row],[Código]],Hoja2!A:B,2,0)*SiscoTable[[#This Row],[Stock_actual]],0)</f>
        <v>-140.4</v>
      </c>
      <c r="P1128" s="6" t="s">
        <v>7</v>
      </c>
      <c r="Q1128" s="7">
        <v>51</v>
      </c>
      <c r="R1128" s="7">
        <v>93.600000000000009</v>
      </c>
      <c r="S1128" s="7" t="s">
        <v>11927</v>
      </c>
      <c r="BI1128"/>
      <c r="BJ1128"/>
    </row>
    <row r="1129" spans="2:62" x14ac:dyDescent="0.4">
      <c r="B1129" s="1">
        <v>11823</v>
      </c>
      <c r="C1129" s="6" t="s">
        <v>25</v>
      </c>
      <c r="D1129" s="6" t="s">
        <v>25</v>
      </c>
      <c r="E1129" s="6" t="s">
        <v>469</v>
      </c>
      <c r="F1129" s="6" t="s">
        <v>1050</v>
      </c>
      <c r="G1129" s="6" t="s">
        <v>1309</v>
      </c>
      <c r="H1129" s="6" t="s">
        <v>1053</v>
      </c>
      <c r="I1129" s="6" t="s">
        <v>1329</v>
      </c>
      <c r="J1129" s="6" t="s">
        <v>5</v>
      </c>
      <c r="K1129" s="7">
        <v>164.5</v>
      </c>
      <c r="L1129" s="7">
        <f>IFERROR(VLOOKUP(SiscoTable[[#This Row],[Código]],Hoja2!A:B,2,0)*SiscoTable[[#This Row],[Provta(Uns)]],0)</f>
        <v>1299.55</v>
      </c>
      <c r="M1129" s="7">
        <v>0</v>
      </c>
      <c r="N1129" s="7">
        <v>1</v>
      </c>
      <c r="O1129" s="7">
        <f>IFERROR(VLOOKUP(SiscoTable[[#This Row],[Código]],Hoja2!A:B,2,0)*SiscoTable[[#This Row],[Stock_actual]],0)</f>
        <v>7.9</v>
      </c>
      <c r="P1129" s="6" t="s">
        <v>7</v>
      </c>
      <c r="Q1129" s="7">
        <v>181</v>
      </c>
      <c r="R1129" s="7">
        <v>327.8</v>
      </c>
      <c r="S1129" s="7" t="s">
        <v>11927</v>
      </c>
      <c r="BI1129"/>
      <c r="BJ1129"/>
    </row>
    <row r="1130" spans="2:62" x14ac:dyDescent="0.4">
      <c r="B1130" s="1">
        <v>11824</v>
      </c>
      <c r="C1130" s="6" t="s">
        <v>8</v>
      </c>
      <c r="D1130" s="6" t="s">
        <v>8</v>
      </c>
      <c r="E1130" s="6" t="s">
        <v>469</v>
      </c>
      <c r="F1130" s="6" t="s">
        <v>1050</v>
      </c>
      <c r="G1130" s="6" t="s">
        <v>1309</v>
      </c>
      <c r="H1130" s="6" t="s">
        <v>1053</v>
      </c>
      <c r="I1130" s="6" t="s">
        <v>1454</v>
      </c>
      <c r="J1130" s="6" t="s">
        <v>5</v>
      </c>
      <c r="K1130" s="7">
        <v>0</v>
      </c>
      <c r="L1130" s="7">
        <f>IFERROR(VLOOKUP(SiscoTable[[#This Row],[Código]],Hoja2!A:B,2,0)*SiscoTable[[#This Row],[Provta(Uns)]],0)</f>
        <v>0</v>
      </c>
      <c r="M1130" s="7">
        <v>0</v>
      </c>
      <c r="N1130" s="7">
        <v>0</v>
      </c>
      <c r="O1130" s="7">
        <f>IFERROR(VLOOKUP(SiscoTable[[#This Row],[Código]],Hoja2!A:B,2,0)*SiscoTable[[#This Row],[Stock_actual]],0)</f>
        <v>0</v>
      </c>
      <c r="P1130" s="6" t="s">
        <v>7</v>
      </c>
      <c r="Q1130" s="7">
        <v>0</v>
      </c>
      <c r="R1130" s="7">
        <v>0</v>
      </c>
      <c r="S1130" s="7" t="s">
        <v>11927</v>
      </c>
      <c r="BI1130"/>
      <c r="BJ1130"/>
    </row>
    <row r="1131" spans="2:62" x14ac:dyDescent="0.4">
      <c r="B1131" s="1">
        <v>11825</v>
      </c>
      <c r="C1131" s="6" t="s">
        <v>25</v>
      </c>
      <c r="D1131" s="6" t="s">
        <v>25</v>
      </c>
      <c r="E1131" s="6" t="s">
        <v>469</v>
      </c>
      <c r="F1131" s="6" t="s">
        <v>1050</v>
      </c>
      <c r="G1131" s="6" t="s">
        <v>1309</v>
      </c>
      <c r="H1131" s="6" t="s">
        <v>1053</v>
      </c>
      <c r="I1131" s="6" t="s">
        <v>1330</v>
      </c>
      <c r="J1131" s="6" t="s">
        <v>5</v>
      </c>
      <c r="K1131" s="7">
        <v>47.67</v>
      </c>
      <c r="L1131" s="7">
        <f>IFERROR(VLOOKUP(SiscoTable[[#This Row],[Código]],Hoja2!A:B,2,0)*SiscoTable[[#This Row],[Provta(Uns)]],0)</f>
        <v>371.82600000000002</v>
      </c>
      <c r="M1131" s="7">
        <v>0</v>
      </c>
      <c r="N1131" s="7">
        <v>3</v>
      </c>
      <c r="O1131" s="7">
        <f>IFERROR(VLOOKUP(SiscoTable[[#This Row],[Código]],Hoja2!A:B,2,0)*SiscoTable[[#This Row],[Stock_actual]],0)</f>
        <v>23.4</v>
      </c>
      <c r="P1131" s="6" t="s">
        <v>80</v>
      </c>
      <c r="Q1131" s="7">
        <v>52</v>
      </c>
      <c r="R1131" s="7">
        <v>95.58</v>
      </c>
      <c r="S1131" s="7" t="s">
        <v>11927</v>
      </c>
      <c r="BI1131"/>
      <c r="BJ1131"/>
    </row>
    <row r="1132" spans="2:62" x14ac:dyDescent="0.4">
      <c r="B1132" s="1">
        <v>11826</v>
      </c>
      <c r="C1132" s="6" t="s">
        <v>8</v>
      </c>
      <c r="D1132" s="6" t="s">
        <v>8</v>
      </c>
      <c r="E1132" s="6" t="s">
        <v>469</v>
      </c>
      <c r="F1132" s="6" t="s">
        <v>1050</v>
      </c>
      <c r="G1132" s="6" t="s">
        <v>1309</v>
      </c>
      <c r="H1132" s="6" t="s">
        <v>1053</v>
      </c>
      <c r="I1132" s="6" t="s">
        <v>1455</v>
      </c>
      <c r="J1132" s="6" t="s">
        <v>5</v>
      </c>
      <c r="K1132" s="7">
        <v>0</v>
      </c>
      <c r="L1132" s="7">
        <f>IFERROR(VLOOKUP(SiscoTable[[#This Row],[Código]],Hoja2!A:B,2,0)*SiscoTable[[#This Row],[Provta(Uns)]],0)</f>
        <v>0</v>
      </c>
      <c r="M1132" s="7">
        <v>0</v>
      </c>
      <c r="N1132" s="7">
        <v>0</v>
      </c>
      <c r="O1132" s="7">
        <f>IFERROR(VLOOKUP(SiscoTable[[#This Row],[Código]],Hoja2!A:B,2,0)*SiscoTable[[#This Row],[Stock_actual]],0)</f>
        <v>0</v>
      </c>
      <c r="P1132" s="6" t="s">
        <v>7</v>
      </c>
      <c r="Q1132" s="7">
        <v>0</v>
      </c>
      <c r="R1132" s="7">
        <v>0</v>
      </c>
      <c r="S1132" s="7" t="s">
        <v>11927</v>
      </c>
      <c r="BI1132"/>
      <c r="BJ1132"/>
    </row>
    <row r="1133" spans="2:62" x14ac:dyDescent="0.4">
      <c r="B1133" s="1">
        <v>11830</v>
      </c>
      <c r="C1133" s="6" t="s">
        <v>30</v>
      </c>
      <c r="D1133" s="6" t="s">
        <v>25</v>
      </c>
      <c r="E1133" s="6" t="s">
        <v>469</v>
      </c>
      <c r="F1133" s="6" t="s">
        <v>1050</v>
      </c>
      <c r="G1133" s="6" t="s">
        <v>1309</v>
      </c>
      <c r="H1133" s="6" t="s">
        <v>1053</v>
      </c>
      <c r="I1133" s="6" t="s">
        <v>1402</v>
      </c>
      <c r="J1133" s="6" t="s">
        <v>5</v>
      </c>
      <c r="K1133" s="7">
        <v>27</v>
      </c>
      <c r="L1133" s="7">
        <f>IFERROR(VLOOKUP(SiscoTable[[#This Row],[Código]],Hoja2!A:B,2,0)*SiscoTable[[#This Row],[Provta(Uns)]],0)</f>
        <v>59.400000000000006</v>
      </c>
      <c r="M1133" s="7">
        <v>0</v>
      </c>
      <c r="N1133" s="7">
        <v>1</v>
      </c>
      <c r="O1133" s="7">
        <f>IFERROR(VLOOKUP(SiscoTable[[#This Row],[Código]],Hoja2!A:B,2,0)*SiscoTable[[#This Row],[Stock_actual]],0)</f>
        <v>2.2000000000000002</v>
      </c>
      <c r="P1133" s="6" t="s">
        <v>24</v>
      </c>
      <c r="Q1133" s="7">
        <v>30</v>
      </c>
      <c r="R1133" s="7">
        <v>53.9</v>
      </c>
      <c r="S1133" s="7" t="s">
        <v>11927</v>
      </c>
      <c r="BI1133"/>
      <c r="BJ1133"/>
    </row>
    <row r="1134" spans="2:62" x14ac:dyDescent="0.4">
      <c r="B1134" s="1">
        <v>11831</v>
      </c>
      <c r="C1134" s="6" t="s">
        <v>25</v>
      </c>
      <c r="D1134" s="6" t="s">
        <v>25</v>
      </c>
      <c r="E1134" s="6" t="s">
        <v>469</v>
      </c>
      <c r="F1134" s="6" t="s">
        <v>1050</v>
      </c>
      <c r="G1134" s="6" t="s">
        <v>1309</v>
      </c>
      <c r="H1134" s="6" t="s">
        <v>1053</v>
      </c>
      <c r="I1134" s="6" t="s">
        <v>1348</v>
      </c>
      <c r="J1134" s="6" t="s">
        <v>5</v>
      </c>
      <c r="K1134" s="7">
        <v>165.17</v>
      </c>
      <c r="L1134" s="7">
        <f>IFERROR(VLOOKUP(SiscoTable[[#This Row],[Código]],Hoja2!A:B,2,0)*SiscoTable[[#This Row],[Provta(Uns)]],0)</f>
        <v>363.37400000000002</v>
      </c>
      <c r="M1134" s="7">
        <v>0</v>
      </c>
      <c r="N1134" s="7">
        <v>31</v>
      </c>
      <c r="O1134" s="7">
        <f>IFERROR(VLOOKUP(SiscoTable[[#This Row],[Código]],Hoja2!A:B,2,0)*SiscoTable[[#This Row],[Stock_actual]],0)</f>
        <v>68.2</v>
      </c>
      <c r="P1134" s="6" t="s">
        <v>27</v>
      </c>
      <c r="Q1134" s="7">
        <v>182</v>
      </c>
      <c r="R1134" s="7">
        <v>332.65999999999997</v>
      </c>
      <c r="S1134" s="7" t="s">
        <v>11927</v>
      </c>
      <c r="BI1134"/>
      <c r="BJ1134"/>
    </row>
    <row r="1135" spans="2:62" x14ac:dyDescent="0.4">
      <c r="B1135" s="1">
        <v>11832</v>
      </c>
      <c r="C1135" s="6" t="s">
        <v>25</v>
      </c>
      <c r="D1135" s="6" t="s">
        <v>25</v>
      </c>
      <c r="E1135" s="6" t="s">
        <v>469</v>
      </c>
      <c r="F1135" s="6" t="s">
        <v>1050</v>
      </c>
      <c r="G1135" s="6" t="s">
        <v>1309</v>
      </c>
      <c r="H1135" s="6" t="s">
        <v>1053</v>
      </c>
      <c r="I1135" s="6" t="s">
        <v>1349</v>
      </c>
      <c r="J1135" s="6" t="s">
        <v>5</v>
      </c>
      <c r="K1135" s="7">
        <v>128.16999999999999</v>
      </c>
      <c r="L1135" s="7">
        <f>IFERROR(VLOOKUP(SiscoTable[[#This Row],[Código]],Hoja2!A:B,2,0)*SiscoTable[[#This Row],[Provta(Uns)]],0)</f>
        <v>281.97399999999999</v>
      </c>
      <c r="M1135" s="7">
        <v>0</v>
      </c>
      <c r="N1135" s="7">
        <v>5</v>
      </c>
      <c r="O1135" s="7">
        <f>IFERROR(VLOOKUP(SiscoTable[[#This Row],[Código]],Hoja2!A:B,2,0)*SiscoTable[[#This Row],[Stock_actual]],0)</f>
        <v>11</v>
      </c>
      <c r="P1135" s="6" t="s">
        <v>24</v>
      </c>
      <c r="Q1135" s="7">
        <v>141</v>
      </c>
      <c r="R1135" s="7">
        <v>255.46999999999997</v>
      </c>
      <c r="S1135" s="7" t="s">
        <v>11927</v>
      </c>
      <c r="BI1135"/>
      <c r="BJ1135"/>
    </row>
    <row r="1136" spans="2:62" x14ac:dyDescent="0.4">
      <c r="B1136" s="1">
        <v>11833</v>
      </c>
      <c r="C1136" s="6" t="s">
        <v>30</v>
      </c>
      <c r="D1136" s="6" t="s">
        <v>25</v>
      </c>
      <c r="E1136" s="6" t="s">
        <v>469</v>
      </c>
      <c r="F1136" s="6" t="s">
        <v>1050</v>
      </c>
      <c r="G1136" s="6" t="s">
        <v>1309</v>
      </c>
      <c r="H1136" s="6" t="s">
        <v>1053</v>
      </c>
      <c r="I1136" s="6" t="s">
        <v>1403</v>
      </c>
      <c r="J1136" s="6" t="s">
        <v>5</v>
      </c>
      <c r="K1136" s="7">
        <v>39.5</v>
      </c>
      <c r="L1136" s="7">
        <f>IFERROR(VLOOKUP(SiscoTable[[#This Row],[Código]],Hoja2!A:B,2,0)*SiscoTable[[#This Row],[Provta(Uns)]],0)</f>
        <v>86.9</v>
      </c>
      <c r="M1136" s="7">
        <v>0</v>
      </c>
      <c r="N1136" s="7">
        <v>0</v>
      </c>
      <c r="O1136" s="7">
        <f>IFERROR(VLOOKUP(SiscoTable[[#This Row],[Código]],Hoja2!A:B,2,0)*SiscoTable[[#This Row],[Stock_actual]],0)</f>
        <v>0</v>
      </c>
      <c r="P1136" s="6" t="s">
        <v>7</v>
      </c>
      <c r="Q1136" s="7">
        <v>44</v>
      </c>
      <c r="R1136" s="7">
        <v>79.2</v>
      </c>
      <c r="S1136" s="7" t="s">
        <v>11927</v>
      </c>
      <c r="BI1136"/>
      <c r="BJ1136"/>
    </row>
    <row r="1137" spans="2:62" x14ac:dyDescent="0.4">
      <c r="B1137" s="1">
        <v>11834</v>
      </c>
      <c r="C1137" s="6" t="s">
        <v>25</v>
      </c>
      <c r="D1137" s="6" t="s">
        <v>30</v>
      </c>
      <c r="E1137" s="6" t="s">
        <v>469</v>
      </c>
      <c r="F1137" s="6" t="s">
        <v>1050</v>
      </c>
      <c r="G1137" s="6" t="s">
        <v>1309</v>
      </c>
      <c r="H1137" s="6" t="s">
        <v>1053</v>
      </c>
      <c r="I1137" s="6" t="s">
        <v>1331</v>
      </c>
      <c r="J1137" s="6" t="s">
        <v>5</v>
      </c>
      <c r="K1137" s="7">
        <v>10.83</v>
      </c>
      <c r="L1137" s="7">
        <f>IFERROR(VLOOKUP(SiscoTable[[#This Row],[Código]],Hoja2!A:B,2,0)*SiscoTable[[#This Row],[Provta(Uns)]],0)</f>
        <v>90.972000000000008</v>
      </c>
      <c r="M1137" s="7">
        <v>0</v>
      </c>
      <c r="N1137" s="7">
        <v>13</v>
      </c>
      <c r="O1137" s="7">
        <f>IFERROR(VLOOKUP(SiscoTable[[#This Row],[Código]],Hoja2!A:B,2,0)*SiscoTable[[#This Row],[Stock_actual]],0)</f>
        <v>109.2</v>
      </c>
      <c r="P1137" s="6" t="s">
        <v>115</v>
      </c>
      <c r="Q1137" s="7">
        <v>12</v>
      </c>
      <c r="R1137" s="7">
        <v>0</v>
      </c>
      <c r="S1137" s="7" t="s">
        <v>11927</v>
      </c>
      <c r="BI1137"/>
      <c r="BJ1137"/>
    </row>
    <row r="1138" spans="2:62" x14ac:dyDescent="0.4">
      <c r="B1138" s="1">
        <v>11836</v>
      </c>
      <c r="C1138" s="6" t="s">
        <v>25</v>
      </c>
      <c r="D1138" s="6" t="s">
        <v>25</v>
      </c>
      <c r="E1138" s="6" t="s">
        <v>469</v>
      </c>
      <c r="F1138" s="6" t="s">
        <v>1050</v>
      </c>
      <c r="G1138" s="6" t="s">
        <v>1309</v>
      </c>
      <c r="H1138" s="6" t="s">
        <v>1053</v>
      </c>
      <c r="I1138" s="6" t="s">
        <v>1332</v>
      </c>
      <c r="J1138" s="6" t="s">
        <v>5</v>
      </c>
      <c r="K1138" s="7">
        <v>52</v>
      </c>
      <c r="L1138" s="7">
        <f>IFERROR(VLOOKUP(SiscoTable[[#This Row],[Código]],Hoja2!A:B,2,0)*SiscoTable[[#This Row],[Provta(Uns)]],0)</f>
        <v>410.8</v>
      </c>
      <c r="M1138" s="7">
        <v>0</v>
      </c>
      <c r="N1138" s="7">
        <v>21</v>
      </c>
      <c r="O1138" s="7">
        <f>IFERROR(VLOOKUP(SiscoTable[[#This Row],[Código]],Hoja2!A:B,2,0)*SiscoTable[[#This Row],[Stock_actual]],0)</f>
        <v>165.9</v>
      </c>
      <c r="P1138" s="6" t="s">
        <v>181</v>
      </c>
      <c r="Q1138" s="7">
        <v>57</v>
      </c>
      <c r="R1138" s="7">
        <v>103.56</v>
      </c>
      <c r="S1138" s="7" t="s">
        <v>11927</v>
      </c>
      <c r="BI1138"/>
      <c r="BJ1138"/>
    </row>
    <row r="1139" spans="2:62" x14ac:dyDescent="0.4">
      <c r="B1139" s="1">
        <v>11837</v>
      </c>
      <c r="C1139" s="6" t="s">
        <v>8</v>
      </c>
      <c r="D1139" s="6" t="s">
        <v>8</v>
      </c>
      <c r="E1139" s="6" t="s">
        <v>469</v>
      </c>
      <c r="F1139" s="6" t="s">
        <v>1050</v>
      </c>
      <c r="G1139" s="6" t="s">
        <v>1309</v>
      </c>
      <c r="H1139" s="6" t="s">
        <v>1053</v>
      </c>
      <c r="I1139" s="6" t="s">
        <v>1456</v>
      </c>
      <c r="J1139" s="6" t="s">
        <v>5</v>
      </c>
      <c r="K1139" s="7">
        <v>0</v>
      </c>
      <c r="L1139" s="7">
        <f>IFERROR(VLOOKUP(SiscoTable[[#This Row],[Código]],Hoja2!A:B,2,0)*SiscoTable[[#This Row],[Provta(Uns)]],0)</f>
        <v>0</v>
      </c>
      <c r="M1139" s="7">
        <v>0</v>
      </c>
      <c r="N1139" s="7">
        <v>0</v>
      </c>
      <c r="O1139" s="7">
        <f>IFERROR(VLOOKUP(SiscoTable[[#This Row],[Código]],Hoja2!A:B,2,0)*SiscoTable[[#This Row],[Stock_actual]],0)</f>
        <v>0</v>
      </c>
      <c r="P1139" s="6" t="s">
        <v>7</v>
      </c>
      <c r="Q1139" s="7">
        <v>0</v>
      </c>
      <c r="R1139" s="7">
        <v>0</v>
      </c>
      <c r="S1139" s="7" t="s">
        <v>11927</v>
      </c>
      <c r="BI1139"/>
      <c r="BJ1139"/>
    </row>
    <row r="1140" spans="2:62" x14ac:dyDescent="0.4">
      <c r="B1140" s="1">
        <v>11839</v>
      </c>
      <c r="C1140" s="6" t="s">
        <v>8</v>
      </c>
      <c r="D1140" s="6" t="s">
        <v>8</v>
      </c>
      <c r="E1140" s="6" t="s">
        <v>469</v>
      </c>
      <c r="F1140" s="6" t="s">
        <v>1050</v>
      </c>
      <c r="G1140" s="6" t="s">
        <v>1309</v>
      </c>
      <c r="H1140" s="6" t="s">
        <v>1053</v>
      </c>
      <c r="I1140" s="6" t="s">
        <v>1471</v>
      </c>
      <c r="J1140" s="6" t="s">
        <v>5</v>
      </c>
      <c r="K1140" s="7">
        <v>0</v>
      </c>
      <c r="L1140" s="7">
        <f>IFERROR(VLOOKUP(SiscoTable[[#This Row],[Código]],Hoja2!A:B,2,0)*SiscoTable[[#This Row],[Provta(Uns)]],0)</f>
        <v>0</v>
      </c>
      <c r="M1140" s="7">
        <v>0</v>
      </c>
      <c r="N1140" s="7">
        <v>0</v>
      </c>
      <c r="O1140" s="7">
        <f>IFERROR(VLOOKUP(SiscoTable[[#This Row],[Código]],Hoja2!A:B,2,0)*SiscoTable[[#This Row],[Stock_actual]],0)</f>
        <v>0</v>
      </c>
      <c r="P1140" s="6" t="s">
        <v>7</v>
      </c>
      <c r="Q1140" s="7">
        <v>0</v>
      </c>
      <c r="R1140" s="7">
        <v>0</v>
      </c>
      <c r="S1140" s="7" t="s">
        <v>11927</v>
      </c>
      <c r="BI1140"/>
      <c r="BJ1140"/>
    </row>
    <row r="1141" spans="2:62" x14ac:dyDescent="0.4">
      <c r="B1141" s="1">
        <v>11842</v>
      </c>
      <c r="C1141" s="6" t="s">
        <v>30</v>
      </c>
      <c r="D1141" s="6" t="s">
        <v>30</v>
      </c>
      <c r="E1141" s="6" t="s">
        <v>469</v>
      </c>
      <c r="F1141" s="6" t="s">
        <v>1050</v>
      </c>
      <c r="G1141" s="6" t="s">
        <v>1309</v>
      </c>
      <c r="H1141" s="6" t="s">
        <v>1390</v>
      </c>
      <c r="I1141" s="6" t="s">
        <v>1389</v>
      </c>
      <c r="J1141" s="6" t="s">
        <v>5</v>
      </c>
      <c r="K1141" s="7">
        <v>16.829999999999998</v>
      </c>
      <c r="L1141" s="7">
        <f>IFERROR(VLOOKUP(SiscoTable[[#This Row],[Código]],Hoja2!A:B,2,0)*SiscoTable[[#This Row],[Provta(Uns)]],0)</f>
        <v>131.27399999999997</v>
      </c>
      <c r="M1141" s="7">
        <v>0</v>
      </c>
      <c r="N1141" s="7">
        <v>0</v>
      </c>
      <c r="O1141" s="7">
        <f>IFERROR(VLOOKUP(SiscoTable[[#This Row],[Código]],Hoja2!A:B,2,0)*SiscoTable[[#This Row],[Stock_actual]],0)</f>
        <v>0</v>
      </c>
      <c r="P1141" s="6" t="s">
        <v>7</v>
      </c>
      <c r="Q1141" s="7">
        <v>18</v>
      </c>
      <c r="R1141" s="7">
        <v>33.6</v>
      </c>
      <c r="S1141" s="7" t="s">
        <v>11927</v>
      </c>
      <c r="BI1141"/>
      <c r="BJ1141"/>
    </row>
    <row r="1142" spans="2:62" x14ac:dyDescent="0.4">
      <c r="B1142" s="1">
        <v>11846</v>
      </c>
      <c r="C1142" s="6" t="s">
        <v>8</v>
      </c>
      <c r="D1142" s="6" t="s">
        <v>8</v>
      </c>
      <c r="E1142" s="6" t="s">
        <v>469</v>
      </c>
      <c r="F1142" s="6" t="s">
        <v>1050</v>
      </c>
      <c r="G1142" s="6" t="s">
        <v>1309</v>
      </c>
      <c r="H1142" s="6" t="s">
        <v>1390</v>
      </c>
      <c r="I1142" s="6" t="s">
        <v>1472</v>
      </c>
      <c r="J1142" s="6" t="s">
        <v>5</v>
      </c>
      <c r="K1142" s="7">
        <v>0</v>
      </c>
      <c r="L1142" s="7">
        <f>IFERROR(VLOOKUP(SiscoTable[[#This Row],[Código]],Hoja2!A:B,2,0)*SiscoTable[[#This Row],[Provta(Uns)]],0)</f>
        <v>0</v>
      </c>
      <c r="M1142" s="7">
        <v>0</v>
      </c>
      <c r="N1142" s="7">
        <v>0</v>
      </c>
      <c r="O1142" s="7">
        <f>IFERROR(VLOOKUP(SiscoTable[[#This Row],[Código]],Hoja2!A:B,2,0)*SiscoTable[[#This Row],[Stock_actual]],0)</f>
        <v>0</v>
      </c>
      <c r="P1142" s="6" t="s">
        <v>7</v>
      </c>
      <c r="Q1142" s="7">
        <v>0</v>
      </c>
      <c r="R1142" s="7">
        <v>0</v>
      </c>
      <c r="S1142" s="7" t="s">
        <v>11927</v>
      </c>
      <c r="BI1142"/>
      <c r="BJ1142"/>
    </row>
    <row r="1143" spans="2:62" x14ac:dyDescent="0.4">
      <c r="B1143" s="1">
        <v>11850</v>
      </c>
      <c r="C1143" s="6" t="s">
        <v>25</v>
      </c>
      <c r="D1143" s="6" t="s">
        <v>25</v>
      </c>
      <c r="E1143" s="6" t="s">
        <v>469</v>
      </c>
      <c r="F1143" s="6" t="s">
        <v>1050</v>
      </c>
      <c r="G1143" s="6" t="s">
        <v>1309</v>
      </c>
      <c r="H1143" s="6" t="s">
        <v>1053</v>
      </c>
      <c r="I1143" s="6" t="s">
        <v>1354</v>
      </c>
      <c r="J1143" s="6" t="s">
        <v>5</v>
      </c>
      <c r="K1143" s="7">
        <v>143.66999999999999</v>
      </c>
      <c r="L1143" s="7">
        <f>IFERROR(VLOOKUP(SiscoTable[[#This Row],[Código]],Hoja2!A:B,2,0)*SiscoTable[[#This Row],[Provta(Uns)]],0)</f>
        <v>215.505</v>
      </c>
      <c r="M1143" s="7">
        <v>0</v>
      </c>
      <c r="N1143" s="7">
        <v>121</v>
      </c>
      <c r="O1143" s="7">
        <f>IFERROR(VLOOKUP(SiscoTable[[#This Row],[Código]],Hoja2!A:B,2,0)*SiscoTable[[#This Row],[Stock_actual]],0)</f>
        <v>181.5</v>
      </c>
      <c r="P1143" s="6" t="s">
        <v>101</v>
      </c>
      <c r="Q1143" s="7">
        <v>158</v>
      </c>
      <c r="R1143" s="7">
        <v>286.14999999999998</v>
      </c>
      <c r="S1143" s="7" t="s">
        <v>11927</v>
      </c>
      <c r="BI1143"/>
      <c r="BJ1143"/>
    </row>
    <row r="1144" spans="2:62" x14ac:dyDescent="0.4">
      <c r="B1144" s="1">
        <v>11851</v>
      </c>
      <c r="C1144" s="6" t="s">
        <v>30</v>
      </c>
      <c r="D1144" s="6" t="s">
        <v>30</v>
      </c>
      <c r="E1144" s="6" t="s">
        <v>469</v>
      </c>
      <c r="F1144" s="6" t="s">
        <v>1050</v>
      </c>
      <c r="G1144" s="6" t="s">
        <v>1309</v>
      </c>
      <c r="H1144" s="6" t="s">
        <v>1053</v>
      </c>
      <c r="I1144" s="6" t="s">
        <v>1406</v>
      </c>
      <c r="J1144" s="6" t="s">
        <v>5</v>
      </c>
      <c r="K1144" s="7">
        <v>29.67</v>
      </c>
      <c r="L1144" s="7">
        <f>IFERROR(VLOOKUP(SiscoTable[[#This Row],[Código]],Hoja2!A:B,2,0)*SiscoTable[[#This Row],[Provta(Uns)]],0)</f>
        <v>44.505000000000003</v>
      </c>
      <c r="M1144" s="7">
        <v>0</v>
      </c>
      <c r="N1144" s="7">
        <v>74</v>
      </c>
      <c r="O1144" s="7">
        <f>IFERROR(VLOOKUP(SiscoTable[[#This Row],[Código]],Hoja2!A:B,2,0)*SiscoTable[[#This Row],[Stock_actual]],0)</f>
        <v>111</v>
      </c>
      <c r="P1144" s="6" t="s">
        <v>510</v>
      </c>
      <c r="Q1144" s="7">
        <v>33</v>
      </c>
      <c r="R1144" s="7">
        <v>0</v>
      </c>
      <c r="S1144" s="7" t="s">
        <v>11927</v>
      </c>
      <c r="BI1144"/>
      <c r="BJ1144"/>
    </row>
    <row r="1145" spans="2:62" x14ac:dyDescent="0.4">
      <c r="B1145" s="1">
        <v>11853</v>
      </c>
      <c r="C1145" s="6" t="s">
        <v>8</v>
      </c>
      <c r="D1145" s="6" t="s">
        <v>30</v>
      </c>
      <c r="E1145" s="6" t="s">
        <v>469</v>
      </c>
      <c r="F1145" s="6" t="s">
        <v>1050</v>
      </c>
      <c r="G1145" s="6" t="s">
        <v>1309</v>
      </c>
      <c r="H1145" s="6" t="s">
        <v>1477</v>
      </c>
      <c r="I1145" s="6" t="s">
        <v>1476</v>
      </c>
      <c r="J1145" s="6" t="s">
        <v>5</v>
      </c>
      <c r="K1145" s="7">
        <v>48.17</v>
      </c>
      <c r="L1145" s="7">
        <f>IFERROR(VLOOKUP(SiscoTable[[#This Row],[Código]],Hoja2!A:B,2,0)*SiscoTable[[#This Row],[Provta(Uns)]],0)</f>
        <v>48.17</v>
      </c>
      <c r="M1145" s="7">
        <v>0</v>
      </c>
      <c r="N1145" s="7">
        <v>82</v>
      </c>
      <c r="O1145" s="7">
        <f>IFERROR(VLOOKUP(SiscoTable[[#This Row],[Código]],Hoja2!A:B,2,0)*SiscoTable[[#This Row],[Stock_actual]],0)</f>
        <v>82</v>
      </c>
      <c r="P1145" s="6" t="s">
        <v>788</v>
      </c>
      <c r="Q1145" s="7">
        <v>53</v>
      </c>
      <c r="R1145" s="7">
        <v>0</v>
      </c>
      <c r="S1145" s="7" t="s">
        <v>11927</v>
      </c>
      <c r="BI1145"/>
      <c r="BJ1145"/>
    </row>
    <row r="1146" spans="2:62" x14ac:dyDescent="0.4">
      <c r="B1146" s="1">
        <v>11855</v>
      </c>
      <c r="C1146" s="6" t="s">
        <v>25</v>
      </c>
      <c r="D1146" s="6" t="s">
        <v>25</v>
      </c>
      <c r="E1146" s="6" t="s">
        <v>469</v>
      </c>
      <c r="F1146" s="6" t="s">
        <v>1050</v>
      </c>
      <c r="G1146" s="6" t="s">
        <v>1309</v>
      </c>
      <c r="H1146" s="6" t="s">
        <v>1053</v>
      </c>
      <c r="I1146" s="6" t="s">
        <v>1355</v>
      </c>
      <c r="J1146" s="6" t="s">
        <v>5</v>
      </c>
      <c r="K1146" s="7">
        <v>22.33</v>
      </c>
      <c r="L1146" s="7">
        <f>IFERROR(VLOOKUP(SiscoTable[[#This Row],[Código]],Hoja2!A:B,2,0)*SiscoTable[[#This Row],[Provta(Uns)]],0)</f>
        <v>44.66</v>
      </c>
      <c r="M1146" s="7">
        <v>0</v>
      </c>
      <c r="N1146" s="7">
        <v>44</v>
      </c>
      <c r="O1146" s="7">
        <f>IFERROR(VLOOKUP(SiscoTable[[#This Row],[Código]],Hoja2!A:B,2,0)*SiscoTable[[#This Row],[Stock_actual]],0)</f>
        <v>88</v>
      </c>
      <c r="P1146" s="6" t="s">
        <v>326</v>
      </c>
      <c r="Q1146" s="7">
        <v>24</v>
      </c>
      <c r="R1146" s="7">
        <v>0</v>
      </c>
      <c r="S1146" s="7" t="s">
        <v>11927</v>
      </c>
      <c r="BI1146"/>
      <c r="BJ1146"/>
    </row>
    <row r="1147" spans="2:62" x14ac:dyDescent="0.4">
      <c r="B1147" s="1">
        <v>11856</v>
      </c>
      <c r="C1147" s="6" t="s">
        <v>30</v>
      </c>
      <c r="D1147" s="6" t="s">
        <v>30</v>
      </c>
      <c r="E1147" s="6" t="s">
        <v>469</v>
      </c>
      <c r="F1147" s="6" t="s">
        <v>1050</v>
      </c>
      <c r="G1147" s="6" t="s">
        <v>1309</v>
      </c>
      <c r="H1147" s="6" t="s">
        <v>1053</v>
      </c>
      <c r="I1147" s="6" t="s">
        <v>1407</v>
      </c>
      <c r="J1147" s="6" t="s">
        <v>5</v>
      </c>
      <c r="K1147" s="7">
        <v>11.33</v>
      </c>
      <c r="L1147" s="7">
        <f>IFERROR(VLOOKUP(SiscoTable[[#This Row],[Código]],Hoja2!A:B,2,0)*SiscoTable[[#This Row],[Provta(Uns)]],0)</f>
        <v>22.66</v>
      </c>
      <c r="M1147" s="7">
        <v>0</v>
      </c>
      <c r="N1147" s="7">
        <v>29</v>
      </c>
      <c r="O1147" s="7">
        <f>IFERROR(VLOOKUP(SiscoTable[[#This Row],[Código]],Hoja2!A:B,2,0)*SiscoTable[[#This Row],[Stock_actual]],0)</f>
        <v>58</v>
      </c>
      <c r="P1147" s="6" t="s">
        <v>661</v>
      </c>
      <c r="Q1147" s="7">
        <v>13</v>
      </c>
      <c r="R1147" s="7">
        <v>0</v>
      </c>
      <c r="S1147" s="7" t="s">
        <v>11927</v>
      </c>
      <c r="BI1147"/>
      <c r="BJ1147"/>
    </row>
    <row r="1148" spans="2:62" x14ac:dyDescent="0.4">
      <c r="B1148" s="1">
        <v>11857</v>
      </c>
      <c r="C1148" s="6" t="s">
        <v>25</v>
      </c>
      <c r="D1148" s="6" t="s">
        <v>25</v>
      </c>
      <c r="E1148" s="6" t="s">
        <v>469</v>
      </c>
      <c r="F1148" s="6" t="s">
        <v>1050</v>
      </c>
      <c r="G1148" s="6" t="s">
        <v>1309</v>
      </c>
      <c r="H1148" s="6" t="s">
        <v>1053</v>
      </c>
      <c r="I1148" s="6" t="s">
        <v>1333</v>
      </c>
      <c r="J1148" s="6" t="s">
        <v>5</v>
      </c>
      <c r="K1148" s="7">
        <v>76.17</v>
      </c>
      <c r="L1148" s="7">
        <f>IFERROR(VLOOKUP(SiscoTable[[#This Row],[Código]],Hoja2!A:B,2,0)*SiscoTable[[#This Row],[Provta(Uns)]],0)</f>
        <v>594.12599999999998</v>
      </c>
      <c r="M1148" s="7">
        <v>0</v>
      </c>
      <c r="N1148" s="7">
        <v>1</v>
      </c>
      <c r="O1148" s="7">
        <f>IFERROR(VLOOKUP(SiscoTable[[#This Row],[Código]],Hoja2!A:B,2,0)*SiscoTable[[#This Row],[Stock_actual]],0)</f>
        <v>7.8</v>
      </c>
      <c r="P1148" s="6" t="s">
        <v>7</v>
      </c>
      <c r="Q1148" s="7">
        <v>84</v>
      </c>
      <c r="R1148" s="7">
        <v>151.4</v>
      </c>
      <c r="S1148" s="7" t="s">
        <v>11927</v>
      </c>
      <c r="BI1148"/>
      <c r="BJ1148"/>
    </row>
    <row r="1149" spans="2:62" x14ac:dyDescent="0.4">
      <c r="B1149" s="1">
        <v>11858</v>
      </c>
      <c r="C1149" s="6" t="s">
        <v>25</v>
      </c>
      <c r="D1149" s="6" t="s">
        <v>25</v>
      </c>
      <c r="E1149" s="6" t="s">
        <v>469</v>
      </c>
      <c r="F1149" s="6" t="s">
        <v>1050</v>
      </c>
      <c r="G1149" s="6" t="s">
        <v>1309</v>
      </c>
      <c r="H1149" s="6" t="s">
        <v>1053</v>
      </c>
      <c r="I1149" s="6" t="s">
        <v>1334</v>
      </c>
      <c r="J1149" s="6" t="s">
        <v>5</v>
      </c>
      <c r="K1149" s="7">
        <v>23.5</v>
      </c>
      <c r="L1149" s="7">
        <f>IFERROR(VLOOKUP(SiscoTable[[#This Row],[Código]],Hoja2!A:B,2,0)*SiscoTable[[#This Row],[Provta(Uns)]],0)</f>
        <v>183.29999999999998</v>
      </c>
      <c r="M1149" s="7">
        <v>0</v>
      </c>
      <c r="N1149" s="7">
        <v>21</v>
      </c>
      <c r="O1149" s="7">
        <f>IFERROR(VLOOKUP(SiscoTable[[#This Row],[Código]],Hoja2!A:B,2,0)*SiscoTable[[#This Row],[Stock_actual]],0)</f>
        <v>163.79999999999998</v>
      </c>
      <c r="P1149" s="6" t="s">
        <v>699</v>
      </c>
      <c r="Q1149" s="7">
        <v>26</v>
      </c>
      <c r="R1149" s="7">
        <v>46.86</v>
      </c>
      <c r="S1149" s="7" t="s">
        <v>11927</v>
      </c>
      <c r="BI1149"/>
      <c r="BJ1149"/>
    </row>
    <row r="1150" spans="2:62" x14ac:dyDescent="0.4">
      <c r="B1150" s="1">
        <v>11859</v>
      </c>
      <c r="C1150" s="6" t="s">
        <v>8</v>
      </c>
      <c r="D1150" s="6" t="s">
        <v>8</v>
      </c>
      <c r="E1150" s="6" t="s">
        <v>469</v>
      </c>
      <c r="F1150" s="6" t="s">
        <v>1050</v>
      </c>
      <c r="G1150" s="6" t="s">
        <v>1309</v>
      </c>
      <c r="H1150" s="6" t="s">
        <v>1053</v>
      </c>
      <c r="I1150" s="6" t="s">
        <v>1457</v>
      </c>
      <c r="J1150" s="6" t="s">
        <v>5</v>
      </c>
      <c r="K1150" s="7">
        <v>1.33</v>
      </c>
      <c r="L1150" s="7">
        <f>IFERROR(VLOOKUP(SiscoTable[[#This Row],[Código]],Hoja2!A:B,2,0)*SiscoTable[[#This Row],[Provta(Uns)]],0)</f>
        <v>10.374000000000001</v>
      </c>
      <c r="M1150" s="7">
        <v>0</v>
      </c>
      <c r="N1150" s="7">
        <v>4</v>
      </c>
      <c r="O1150" s="7">
        <f>IFERROR(VLOOKUP(SiscoTable[[#This Row],[Código]],Hoja2!A:B,2,0)*SiscoTable[[#This Row],[Stock_actual]],0)</f>
        <v>31.2</v>
      </c>
      <c r="P1150" s="6" t="s">
        <v>983</v>
      </c>
      <c r="Q1150" s="7">
        <v>1</v>
      </c>
      <c r="R1150" s="7">
        <v>0</v>
      </c>
      <c r="S1150" s="7" t="s">
        <v>11927</v>
      </c>
      <c r="BI1150"/>
      <c r="BJ1150"/>
    </row>
    <row r="1151" spans="2:62" x14ac:dyDescent="0.4">
      <c r="B1151" s="1">
        <v>11860</v>
      </c>
      <c r="C1151" s="6" t="s">
        <v>30</v>
      </c>
      <c r="D1151" s="6" t="s">
        <v>30</v>
      </c>
      <c r="E1151" s="6" t="s">
        <v>469</v>
      </c>
      <c r="F1151" s="6" t="s">
        <v>1050</v>
      </c>
      <c r="G1151" s="6" t="s">
        <v>1309</v>
      </c>
      <c r="H1151" s="6" t="s">
        <v>1053</v>
      </c>
      <c r="I1151" s="6" t="s">
        <v>1391</v>
      </c>
      <c r="J1151" s="6" t="s">
        <v>5</v>
      </c>
      <c r="K1151" s="7">
        <v>9.67</v>
      </c>
      <c r="L1151" s="7">
        <f>IFERROR(VLOOKUP(SiscoTable[[#This Row],[Código]],Hoja2!A:B,2,0)*SiscoTable[[#This Row],[Provta(Uns)]],0)</f>
        <v>75.426000000000002</v>
      </c>
      <c r="M1151" s="7">
        <v>0</v>
      </c>
      <c r="N1151" s="7">
        <v>2</v>
      </c>
      <c r="O1151" s="7">
        <f>IFERROR(VLOOKUP(SiscoTable[[#This Row],[Código]],Hoja2!A:B,2,0)*SiscoTable[[#This Row],[Stock_actual]],0)</f>
        <v>15.6</v>
      </c>
      <c r="P1151" s="6" t="s">
        <v>27</v>
      </c>
      <c r="Q1151" s="7">
        <v>11</v>
      </c>
      <c r="R1151" s="7">
        <v>19.12</v>
      </c>
      <c r="S1151" s="7" t="s">
        <v>11927</v>
      </c>
      <c r="BI1151"/>
      <c r="BJ1151"/>
    </row>
    <row r="1152" spans="2:62" x14ac:dyDescent="0.4">
      <c r="B1152" s="1">
        <v>11861</v>
      </c>
      <c r="C1152" s="6" t="s">
        <v>8</v>
      </c>
      <c r="D1152" s="6" t="s">
        <v>8</v>
      </c>
      <c r="E1152" s="6" t="s">
        <v>469</v>
      </c>
      <c r="F1152" s="6" t="s">
        <v>1050</v>
      </c>
      <c r="G1152" s="6" t="s">
        <v>1309</v>
      </c>
      <c r="H1152" s="6" t="s">
        <v>1053</v>
      </c>
      <c r="I1152" s="6" t="s">
        <v>1473</v>
      </c>
      <c r="J1152" s="6" t="s">
        <v>5</v>
      </c>
      <c r="K1152" s="7">
        <v>0</v>
      </c>
      <c r="L1152" s="7">
        <f>IFERROR(VLOOKUP(SiscoTable[[#This Row],[Código]],Hoja2!A:B,2,0)*SiscoTable[[#This Row],[Provta(Uns)]],0)</f>
        <v>0</v>
      </c>
      <c r="M1152" s="7">
        <v>0</v>
      </c>
      <c r="N1152" s="7">
        <v>0</v>
      </c>
      <c r="O1152" s="7">
        <f>IFERROR(VLOOKUP(SiscoTable[[#This Row],[Código]],Hoja2!A:B,2,0)*SiscoTable[[#This Row],[Stock_actual]],0)</f>
        <v>0</v>
      </c>
      <c r="P1152" s="6" t="s">
        <v>7</v>
      </c>
      <c r="Q1152" s="7">
        <v>0</v>
      </c>
      <c r="R1152" s="7">
        <v>0</v>
      </c>
      <c r="S1152" s="7" t="s">
        <v>11927</v>
      </c>
      <c r="BI1152"/>
      <c r="BJ1152"/>
    </row>
    <row r="1153" spans="2:62" x14ac:dyDescent="0.4">
      <c r="B1153" s="1">
        <v>11862</v>
      </c>
      <c r="C1153" s="6" t="s">
        <v>8</v>
      </c>
      <c r="D1153" s="6" t="s">
        <v>8</v>
      </c>
      <c r="E1153" s="6" t="s">
        <v>469</v>
      </c>
      <c r="F1153" s="6" t="s">
        <v>1050</v>
      </c>
      <c r="G1153" s="6" t="s">
        <v>1309</v>
      </c>
      <c r="H1153" s="6" t="s">
        <v>1053</v>
      </c>
      <c r="I1153" s="6" t="s">
        <v>1474</v>
      </c>
      <c r="J1153" s="6" t="s">
        <v>5</v>
      </c>
      <c r="K1153" s="7">
        <v>0</v>
      </c>
      <c r="L1153" s="7">
        <f>IFERROR(VLOOKUP(SiscoTable[[#This Row],[Código]],Hoja2!A:B,2,0)*SiscoTable[[#This Row],[Provta(Uns)]],0)</f>
        <v>0</v>
      </c>
      <c r="M1153" s="7">
        <v>0</v>
      </c>
      <c r="N1153" s="7">
        <v>1</v>
      </c>
      <c r="O1153" s="7">
        <f>IFERROR(VLOOKUP(SiscoTable[[#This Row],[Código]],Hoja2!A:B,2,0)*SiscoTable[[#This Row],[Stock_actual]],0)</f>
        <v>12.5</v>
      </c>
      <c r="P1153" s="6" t="s">
        <v>134</v>
      </c>
      <c r="Q1153" s="7">
        <v>0</v>
      </c>
      <c r="R1153" s="7">
        <v>0</v>
      </c>
      <c r="S1153" s="7" t="s">
        <v>11927</v>
      </c>
      <c r="BI1153"/>
      <c r="BJ1153"/>
    </row>
    <row r="1154" spans="2:62" x14ac:dyDescent="0.4">
      <c r="B1154" s="1">
        <v>11863</v>
      </c>
      <c r="C1154" s="6" t="s">
        <v>25</v>
      </c>
      <c r="D1154" s="6" t="s">
        <v>25</v>
      </c>
      <c r="E1154" s="6" t="s">
        <v>469</v>
      </c>
      <c r="F1154" s="6" t="s">
        <v>1050</v>
      </c>
      <c r="G1154" s="6" t="s">
        <v>1309</v>
      </c>
      <c r="H1154" s="6" t="s">
        <v>1053</v>
      </c>
      <c r="I1154" s="6" t="s">
        <v>1335</v>
      </c>
      <c r="J1154" s="6" t="s">
        <v>5</v>
      </c>
      <c r="K1154" s="7">
        <v>35.17</v>
      </c>
      <c r="L1154" s="7">
        <f>IFERROR(VLOOKUP(SiscoTable[[#This Row],[Código]],Hoja2!A:B,2,0)*SiscoTable[[#This Row],[Provta(Uns)]],0)</f>
        <v>274.32600000000002</v>
      </c>
      <c r="M1154" s="7">
        <v>0</v>
      </c>
      <c r="N1154" s="7">
        <v>33</v>
      </c>
      <c r="O1154" s="7">
        <f>IFERROR(VLOOKUP(SiscoTable[[#This Row],[Código]],Hoja2!A:B,2,0)*SiscoTable[[#This Row],[Stock_actual]],0)</f>
        <v>257.39999999999998</v>
      </c>
      <c r="P1154" s="6" t="s">
        <v>474</v>
      </c>
      <c r="Q1154" s="7">
        <v>39</v>
      </c>
      <c r="R1154" s="7">
        <v>69.959999999999994</v>
      </c>
      <c r="S1154" s="7" t="s">
        <v>11927</v>
      </c>
      <c r="BI1154"/>
      <c r="BJ1154"/>
    </row>
    <row r="1155" spans="2:62" x14ac:dyDescent="0.4">
      <c r="B1155" s="1">
        <v>11867</v>
      </c>
      <c r="C1155" s="6" t="s">
        <v>25</v>
      </c>
      <c r="D1155" s="6" t="s">
        <v>25</v>
      </c>
      <c r="E1155" s="6" t="s">
        <v>469</v>
      </c>
      <c r="F1155" s="6" t="s">
        <v>1050</v>
      </c>
      <c r="G1155" s="6" t="s">
        <v>1309</v>
      </c>
      <c r="H1155" s="6" t="s">
        <v>1053</v>
      </c>
      <c r="I1155" s="6" t="s">
        <v>1336</v>
      </c>
      <c r="J1155" s="6" t="s">
        <v>5</v>
      </c>
      <c r="K1155" s="7">
        <v>56</v>
      </c>
      <c r="L1155" s="7">
        <f>IFERROR(VLOOKUP(SiscoTable[[#This Row],[Código]],Hoja2!A:B,2,0)*SiscoTable[[#This Row],[Provta(Uns)]],0)</f>
        <v>212.79999999999998</v>
      </c>
      <c r="M1155" s="7">
        <v>0</v>
      </c>
      <c r="N1155" s="7">
        <v>44</v>
      </c>
      <c r="O1155" s="7">
        <f>IFERROR(VLOOKUP(SiscoTable[[#This Row],[Código]],Hoja2!A:B,2,0)*SiscoTable[[#This Row],[Stock_actual]],0)</f>
        <v>167.2</v>
      </c>
      <c r="P1155" s="6" t="s">
        <v>751</v>
      </c>
      <c r="Q1155" s="7">
        <v>62</v>
      </c>
      <c r="R1155" s="7">
        <v>113.08000000000001</v>
      </c>
      <c r="S1155" s="7" t="s">
        <v>11927</v>
      </c>
      <c r="BI1155"/>
      <c r="BJ1155"/>
    </row>
    <row r="1156" spans="2:62" x14ac:dyDescent="0.4">
      <c r="B1156" s="1">
        <v>11868</v>
      </c>
      <c r="C1156" s="6" t="s">
        <v>8</v>
      </c>
      <c r="D1156" s="6" t="s">
        <v>30</v>
      </c>
      <c r="E1156" s="6" t="s">
        <v>469</v>
      </c>
      <c r="F1156" s="6" t="s">
        <v>1050</v>
      </c>
      <c r="G1156" s="6" t="s">
        <v>1309</v>
      </c>
      <c r="H1156" s="6" t="s">
        <v>1053</v>
      </c>
      <c r="I1156" s="6" t="s">
        <v>1458</v>
      </c>
      <c r="J1156" s="6" t="s">
        <v>5</v>
      </c>
      <c r="K1156" s="7">
        <v>8.83</v>
      </c>
      <c r="L1156" s="7">
        <f>IFERROR(VLOOKUP(SiscoTable[[#This Row],[Código]],Hoja2!A:B,2,0)*SiscoTable[[#This Row],[Provta(Uns)]],0)</f>
        <v>33.554000000000002</v>
      </c>
      <c r="M1156" s="7">
        <v>0</v>
      </c>
      <c r="N1156" s="7">
        <v>17</v>
      </c>
      <c r="O1156" s="7">
        <f>IFERROR(VLOOKUP(SiscoTable[[#This Row],[Código]],Hoja2!A:B,2,0)*SiscoTable[[#This Row],[Stock_actual]],0)</f>
        <v>64.599999999999994</v>
      </c>
      <c r="P1156" s="6" t="s">
        <v>770</v>
      </c>
      <c r="Q1156" s="7">
        <v>10</v>
      </c>
      <c r="R1156" s="7">
        <v>0</v>
      </c>
      <c r="S1156" s="7" t="s">
        <v>11927</v>
      </c>
      <c r="BI1156"/>
      <c r="BJ1156"/>
    </row>
    <row r="1157" spans="2:62" x14ac:dyDescent="0.4">
      <c r="B1157" s="1">
        <v>11869</v>
      </c>
      <c r="C1157" s="6" t="s">
        <v>30</v>
      </c>
      <c r="D1157" s="6" t="s">
        <v>30</v>
      </c>
      <c r="E1157" s="6" t="s">
        <v>469</v>
      </c>
      <c r="F1157" s="6" t="s">
        <v>1050</v>
      </c>
      <c r="G1157" s="6" t="s">
        <v>1309</v>
      </c>
      <c r="H1157" s="6" t="s">
        <v>1053</v>
      </c>
      <c r="I1157" s="6" t="s">
        <v>1392</v>
      </c>
      <c r="J1157" s="6" t="s">
        <v>5</v>
      </c>
      <c r="K1157" s="7">
        <v>15.67</v>
      </c>
      <c r="L1157" s="7">
        <f>IFERROR(VLOOKUP(SiscoTable[[#This Row],[Código]],Hoja2!A:B,2,0)*SiscoTable[[#This Row],[Provta(Uns)]],0)</f>
        <v>59.545999999999999</v>
      </c>
      <c r="M1157" s="7">
        <v>0</v>
      </c>
      <c r="N1157" s="7">
        <v>17</v>
      </c>
      <c r="O1157" s="7">
        <f>IFERROR(VLOOKUP(SiscoTable[[#This Row],[Código]],Hoja2!A:B,2,0)*SiscoTable[[#This Row],[Stock_actual]],0)</f>
        <v>64.599999999999994</v>
      </c>
      <c r="P1157" s="6" t="s">
        <v>565</v>
      </c>
      <c r="Q1157" s="7">
        <v>17</v>
      </c>
      <c r="R1157" s="7">
        <v>31.36</v>
      </c>
      <c r="S1157" s="7" t="s">
        <v>11927</v>
      </c>
      <c r="BI1157"/>
      <c r="BJ1157"/>
    </row>
    <row r="1158" spans="2:62" x14ac:dyDescent="0.4">
      <c r="B1158" s="1">
        <v>11870</v>
      </c>
      <c r="C1158" s="6" t="s">
        <v>8</v>
      </c>
      <c r="D1158" s="6" t="s">
        <v>8</v>
      </c>
      <c r="E1158" s="6" t="s">
        <v>469</v>
      </c>
      <c r="F1158" s="6" t="s">
        <v>1050</v>
      </c>
      <c r="G1158" s="6" t="s">
        <v>1309</v>
      </c>
      <c r="H1158" s="6" t="s">
        <v>1053</v>
      </c>
      <c r="I1158" s="6" t="s">
        <v>1459</v>
      </c>
      <c r="J1158" s="6" t="s">
        <v>5</v>
      </c>
      <c r="K1158" s="7">
        <v>0</v>
      </c>
      <c r="L1158" s="7">
        <f>IFERROR(VLOOKUP(SiscoTable[[#This Row],[Código]],Hoja2!A:B,2,0)*SiscoTable[[#This Row],[Provta(Uns)]],0)</f>
        <v>0</v>
      </c>
      <c r="M1158" s="7">
        <v>0</v>
      </c>
      <c r="N1158" s="7">
        <v>0</v>
      </c>
      <c r="O1158" s="7">
        <f>IFERROR(VLOOKUP(SiscoTable[[#This Row],[Código]],Hoja2!A:B,2,0)*SiscoTable[[#This Row],[Stock_actual]],0)</f>
        <v>0</v>
      </c>
      <c r="P1158" s="6" t="s">
        <v>7</v>
      </c>
      <c r="Q1158" s="7">
        <v>0</v>
      </c>
      <c r="R1158" s="7">
        <v>0</v>
      </c>
      <c r="S1158" s="7" t="s">
        <v>11927</v>
      </c>
      <c r="BI1158"/>
      <c r="BJ1158"/>
    </row>
    <row r="1159" spans="2:62" x14ac:dyDescent="0.4">
      <c r="B1159" s="1">
        <v>11871</v>
      </c>
      <c r="C1159" s="6" t="s">
        <v>25</v>
      </c>
      <c r="D1159" s="6" t="s">
        <v>25</v>
      </c>
      <c r="E1159" s="6" t="s">
        <v>3268</v>
      </c>
      <c r="F1159" s="6" t="s">
        <v>8283</v>
      </c>
      <c r="G1159" s="6" t="s">
        <v>8321</v>
      </c>
      <c r="H1159" s="6" t="s">
        <v>1053</v>
      </c>
      <c r="I1159" s="6" t="s">
        <v>8322</v>
      </c>
      <c r="J1159" s="6" t="s">
        <v>5</v>
      </c>
      <c r="K1159" s="7">
        <v>747.5</v>
      </c>
      <c r="L1159" s="7">
        <f>IFERROR(VLOOKUP(SiscoTable[[#This Row],[Código]],Hoja2!A:B,2,0)*SiscoTable[[#This Row],[Provta(Uns)]],0)</f>
        <v>3662.7500000000005</v>
      </c>
      <c r="M1159" s="7">
        <v>0</v>
      </c>
      <c r="N1159" s="7">
        <v>381</v>
      </c>
      <c r="O1159" s="7">
        <f>IFERROR(VLOOKUP(SiscoTable[[#This Row],[Código]],Hoja2!A:B,2,0)*SiscoTable[[#This Row],[Stock_actual]],0)</f>
        <v>1866.9</v>
      </c>
      <c r="P1159" s="6" t="s">
        <v>112</v>
      </c>
      <c r="Q1159" s="7">
        <v>822</v>
      </c>
      <c r="R1159" s="7">
        <v>1488.0000000000002</v>
      </c>
      <c r="S1159" s="7" t="s">
        <v>11928</v>
      </c>
      <c r="BI1159"/>
      <c r="BJ1159"/>
    </row>
    <row r="1160" spans="2:62" x14ac:dyDescent="0.4">
      <c r="B1160" s="1">
        <v>11872</v>
      </c>
      <c r="C1160" s="6" t="s">
        <v>25</v>
      </c>
      <c r="D1160" s="6" t="s">
        <v>25</v>
      </c>
      <c r="E1160" s="6" t="s">
        <v>3268</v>
      </c>
      <c r="F1160" s="6" t="s">
        <v>8283</v>
      </c>
      <c r="G1160" s="6" t="s">
        <v>8321</v>
      </c>
      <c r="H1160" s="6" t="s">
        <v>1053</v>
      </c>
      <c r="I1160" s="6" t="s">
        <v>8323</v>
      </c>
      <c r="J1160" s="6" t="s">
        <v>5</v>
      </c>
      <c r="K1160" s="7">
        <v>236</v>
      </c>
      <c r="L1160" s="7">
        <f>IFERROR(VLOOKUP(SiscoTable[[#This Row],[Código]],Hoja2!A:B,2,0)*SiscoTable[[#This Row],[Provta(Uns)]],0)</f>
        <v>660.8</v>
      </c>
      <c r="M1160" s="7">
        <v>0</v>
      </c>
      <c r="N1160" s="7">
        <v>228</v>
      </c>
      <c r="O1160" s="7">
        <f>IFERROR(VLOOKUP(SiscoTable[[#This Row],[Código]],Hoja2!A:B,2,0)*SiscoTable[[#This Row],[Stock_actual]],0)</f>
        <v>638.4</v>
      </c>
      <c r="P1160" s="6" t="s">
        <v>252</v>
      </c>
      <c r="Q1160" s="7">
        <v>260</v>
      </c>
      <c r="R1160" s="7">
        <v>472.43000000000006</v>
      </c>
      <c r="S1160" s="7" t="s">
        <v>11928</v>
      </c>
      <c r="BI1160"/>
      <c r="BJ1160"/>
    </row>
    <row r="1161" spans="2:62" x14ac:dyDescent="0.4">
      <c r="B1161" s="1">
        <v>11873</v>
      </c>
      <c r="C1161" s="6" t="s">
        <v>25</v>
      </c>
      <c r="D1161" s="6" t="s">
        <v>25</v>
      </c>
      <c r="E1161" s="6" t="s">
        <v>3268</v>
      </c>
      <c r="F1161" s="6" t="s">
        <v>8283</v>
      </c>
      <c r="G1161" s="6" t="s">
        <v>8321</v>
      </c>
      <c r="H1161" s="6" t="s">
        <v>1053</v>
      </c>
      <c r="I1161" s="6" t="s">
        <v>8324</v>
      </c>
      <c r="J1161" s="6" t="s">
        <v>5</v>
      </c>
      <c r="K1161" s="7">
        <v>256.83</v>
      </c>
      <c r="L1161" s="7">
        <f>IFERROR(VLOOKUP(SiscoTable[[#This Row],[Código]],Hoja2!A:B,2,0)*SiscoTable[[#This Row],[Provta(Uns)]],0)</f>
        <v>1258.4670000000001</v>
      </c>
      <c r="M1161" s="7">
        <v>0</v>
      </c>
      <c r="N1161" s="7">
        <v>45</v>
      </c>
      <c r="O1161" s="7">
        <f>IFERROR(VLOOKUP(SiscoTable[[#This Row],[Código]],Hoja2!A:B,2,0)*SiscoTable[[#This Row],[Stock_actual]],0)</f>
        <v>220.50000000000003</v>
      </c>
      <c r="P1161" s="6" t="s">
        <v>214</v>
      </c>
      <c r="Q1161" s="7">
        <v>282</v>
      </c>
      <c r="R1161" s="7">
        <v>511.4</v>
      </c>
      <c r="S1161" s="7" t="s">
        <v>11928</v>
      </c>
      <c r="BI1161"/>
      <c r="BJ1161"/>
    </row>
    <row r="1162" spans="2:62" x14ac:dyDescent="0.4">
      <c r="B1162" s="1">
        <v>11874</v>
      </c>
      <c r="C1162" s="6" t="s">
        <v>25</v>
      </c>
      <c r="D1162" s="6" t="s">
        <v>25</v>
      </c>
      <c r="E1162" s="6" t="s">
        <v>3268</v>
      </c>
      <c r="F1162" s="6" t="s">
        <v>8283</v>
      </c>
      <c r="G1162" s="6" t="s">
        <v>8321</v>
      </c>
      <c r="H1162" s="6" t="s">
        <v>1053</v>
      </c>
      <c r="I1162" s="6" t="s">
        <v>8325</v>
      </c>
      <c r="J1162" s="6" t="s">
        <v>5</v>
      </c>
      <c r="K1162" s="7">
        <v>170.5</v>
      </c>
      <c r="L1162" s="7">
        <f>IFERROR(VLOOKUP(SiscoTable[[#This Row],[Código]],Hoja2!A:B,2,0)*SiscoTable[[#This Row],[Provta(Uns)]],0)</f>
        <v>477.4</v>
      </c>
      <c r="M1162" s="7">
        <v>0</v>
      </c>
      <c r="N1162" s="7">
        <v>189</v>
      </c>
      <c r="O1162" s="7">
        <f>IFERROR(VLOOKUP(SiscoTable[[#This Row],[Código]],Hoja2!A:B,2,0)*SiscoTable[[#This Row],[Stock_actual]],0)</f>
        <v>529.19999999999993</v>
      </c>
      <c r="P1162" s="6" t="s">
        <v>565</v>
      </c>
      <c r="Q1162" s="7">
        <v>187</v>
      </c>
      <c r="R1162" s="7">
        <v>0</v>
      </c>
      <c r="S1162" s="7" t="s">
        <v>11928</v>
      </c>
      <c r="BI1162"/>
      <c r="BJ1162"/>
    </row>
    <row r="1163" spans="2:62" x14ac:dyDescent="0.4">
      <c r="B1163" s="1">
        <v>11875</v>
      </c>
      <c r="C1163" s="6" t="s">
        <v>25</v>
      </c>
      <c r="D1163" s="6" t="s">
        <v>25</v>
      </c>
      <c r="E1163" s="6" t="s">
        <v>3268</v>
      </c>
      <c r="F1163" s="6" t="s">
        <v>8283</v>
      </c>
      <c r="G1163" s="6" t="s">
        <v>8321</v>
      </c>
      <c r="H1163" s="6" t="s">
        <v>1053</v>
      </c>
      <c r="I1163" s="6" t="s">
        <v>8326</v>
      </c>
      <c r="J1163" s="6" t="s">
        <v>5</v>
      </c>
      <c r="K1163" s="7">
        <v>125.83</v>
      </c>
      <c r="L1163" s="7">
        <f>IFERROR(VLOOKUP(SiscoTable[[#This Row],[Código]],Hoja2!A:B,2,0)*SiscoTable[[#This Row],[Provta(Uns)]],0)</f>
        <v>603.98399999999992</v>
      </c>
      <c r="M1163" s="7">
        <v>0</v>
      </c>
      <c r="N1163" s="7">
        <v>28</v>
      </c>
      <c r="O1163" s="7">
        <f>IFERROR(VLOOKUP(SiscoTable[[#This Row],[Código]],Hoja2!A:B,2,0)*SiscoTable[[#This Row],[Stock_actual]],0)</f>
        <v>134.4</v>
      </c>
      <c r="P1163" s="6" t="s">
        <v>29</v>
      </c>
      <c r="Q1163" s="7">
        <v>138</v>
      </c>
      <c r="R1163" s="7">
        <v>252.73000000000002</v>
      </c>
      <c r="S1163" s="7" t="s">
        <v>11928</v>
      </c>
      <c r="BI1163"/>
      <c r="BJ1163"/>
    </row>
    <row r="1164" spans="2:62" x14ac:dyDescent="0.4">
      <c r="B1164" s="1">
        <v>11876</v>
      </c>
      <c r="C1164" s="6" t="s">
        <v>25</v>
      </c>
      <c r="D1164" s="6" t="s">
        <v>25</v>
      </c>
      <c r="E1164" s="6" t="s">
        <v>3268</v>
      </c>
      <c r="F1164" s="6" t="s">
        <v>8283</v>
      </c>
      <c r="G1164" s="6" t="s">
        <v>8321</v>
      </c>
      <c r="H1164" s="6" t="s">
        <v>1053</v>
      </c>
      <c r="I1164" s="6" t="s">
        <v>8327</v>
      </c>
      <c r="J1164" s="6" t="s">
        <v>5</v>
      </c>
      <c r="K1164" s="7">
        <v>77.5</v>
      </c>
      <c r="L1164" s="7">
        <f>IFERROR(VLOOKUP(SiscoTable[[#This Row],[Código]],Hoja2!A:B,2,0)*SiscoTable[[#This Row],[Provta(Uns)]],0)</f>
        <v>232.5</v>
      </c>
      <c r="M1164" s="7">
        <v>0</v>
      </c>
      <c r="N1164" s="7">
        <v>129</v>
      </c>
      <c r="O1164" s="7">
        <f>IFERROR(VLOOKUP(SiscoTable[[#This Row],[Código]],Hoja2!A:B,2,0)*SiscoTable[[#This Row],[Stock_actual]],0)</f>
        <v>387</v>
      </c>
      <c r="P1164" s="6" t="s">
        <v>353</v>
      </c>
      <c r="Q1164" s="7">
        <v>85</v>
      </c>
      <c r="R1164" s="7">
        <v>0</v>
      </c>
      <c r="S1164" s="7" t="s">
        <v>11928</v>
      </c>
      <c r="BI1164"/>
      <c r="BJ1164"/>
    </row>
    <row r="1165" spans="2:62" x14ac:dyDescent="0.4">
      <c r="B1165" s="1">
        <v>11877</v>
      </c>
      <c r="C1165" s="6" t="s">
        <v>25</v>
      </c>
      <c r="D1165" s="6" t="s">
        <v>25</v>
      </c>
      <c r="E1165" s="6" t="s">
        <v>3268</v>
      </c>
      <c r="F1165" s="6" t="s">
        <v>8283</v>
      </c>
      <c r="G1165" s="6" t="s">
        <v>8321</v>
      </c>
      <c r="H1165" s="6" t="s">
        <v>1053</v>
      </c>
      <c r="I1165" s="6" t="s">
        <v>8328</v>
      </c>
      <c r="J1165" s="6" t="s">
        <v>5</v>
      </c>
      <c r="K1165" s="7">
        <v>205.67</v>
      </c>
      <c r="L1165" s="7">
        <f>IFERROR(VLOOKUP(SiscoTable[[#This Row],[Código]],Hoja2!A:B,2,0)*SiscoTable[[#This Row],[Provta(Uns)]],0)</f>
        <v>1069.4839999999999</v>
      </c>
      <c r="M1165" s="7">
        <v>0</v>
      </c>
      <c r="N1165" s="7">
        <v>14</v>
      </c>
      <c r="O1165" s="7">
        <f>IFERROR(VLOOKUP(SiscoTable[[#This Row],[Código]],Hoja2!A:B,2,0)*SiscoTable[[#This Row],[Stock_actual]],0)</f>
        <v>72.8</v>
      </c>
      <c r="P1165" s="6" t="s">
        <v>80</v>
      </c>
      <c r="Q1165" s="7">
        <v>226</v>
      </c>
      <c r="R1165" s="7">
        <v>411.32</v>
      </c>
      <c r="S1165" s="7" t="s">
        <v>11928</v>
      </c>
      <c r="BI1165"/>
      <c r="BJ1165"/>
    </row>
    <row r="1166" spans="2:62" x14ac:dyDescent="0.4">
      <c r="B1166" s="1">
        <v>11880</v>
      </c>
      <c r="C1166" s="6" t="s">
        <v>25</v>
      </c>
      <c r="D1166" s="6" t="s">
        <v>30</v>
      </c>
      <c r="E1166" s="6" t="s">
        <v>3268</v>
      </c>
      <c r="F1166" s="6" t="s">
        <v>8283</v>
      </c>
      <c r="G1166" s="6" t="s">
        <v>8321</v>
      </c>
      <c r="H1166" s="6" t="s">
        <v>1053</v>
      </c>
      <c r="I1166" s="6" t="s">
        <v>8329</v>
      </c>
      <c r="J1166" s="6" t="s">
        <v>5</v>
      </c>
      <c r="K1166" s="7">
        <v>11.5</v>
      </c>
      <c r="L1166" s="7">
        <f>IFERROR(VLOOKUP(SiscoTable[[#This Row],[Código]],Hoja2!A:B,2,0)*SiscoTable[[#This Row],[Provta(Uns)]],0)</f>
        <v>442.75</v>
      </c>
      <c r="M1166" s="7">
        <v>0</v>
      </c>
      <c r="N1166" s="7">
        <v>11</v>
      </c>
      <c r="O1166" s="7">
        <f>IFERROR(VLOOKUP(SiscoTable[[#This Row],[Código]],Hoja2!A:B,2,0)*SiscoTable[[#This Row],[Stock_actual]],0)</f>
        <v>423.5</v>
      </c>
      <c r="P1166" s="6" t="s">
        <v>252</v>
      </c>
      <c r="Q1166" s="7">
        <v>13</v>
      </c>
      <c r="R1166" s="7">
        <v>22.82</v>
      </c>
      <c r="S1166" s="7" t="s">
        <v>11928</v>
      </c>
      <c r="BI1166"/>
      <c r="BJ1166"/>
    </row>
    <row r="1167" spans="2:62" x14ac:dyDescent="0.4">
      <c r="B1167" s="1">
        <v>11881</v>
      </c>
      <c r="C1167" s="6" t="s">
        <v>25</v>
      </c>
      <c r="D1167" s="6" t="s">
        <v>25</v>
      </c>
      <c r="E1167" s="6" t="s">
        <v>3268</v>
      </c>
      <c r="F1167" s="6" t="s">
        <v>8283</v>
      </c>
      <c r="G1167" s="6" t="s">
        <v>8321</v>
      </c>
      <c r="H1167" s="6" t="s">
        <v>1053</v>
      </c>
      <c r="I1167" s="6" t="s">
        <v>8347</v>
      </c>
      <c r="J1167" s="6" t="s">
        <v>5</v>
      </c>
      <c r="K1167" s="7">
        <v>31.5</v>
      </c>
      <c r="L1167" s="7">
        <f>IFERROR(VLOOKUP(SiscoTable[[#This Row],[Código]],Hoja2!A:B,2,0)*SiscoTable[[#This Row],[Provta(Uns)]],0)</f>
        <v>166.95</v>
      </c>
      <c r="M1167" s="7">
        <v>0</v>
      </c>
      <c r="N1167" s="7">
        <v>49</v>
      </c>
      <c r="O1167" s="7">
        <f>IFERROR(VLOOKUP(SiscoTable[[#This Row],[Código]],Hoja2!A:B,2,0)*SiscoTable[[#This Row],[Stock_actual]],0)</f>
        <v>259.7</v>
      </c>
      <c r="P1167" s="6" t="s">
        <v>581</v>
      </c>
      <c r="Q1167" s="7">
        <v>35</v>
      </c>
      <c r="R1167" s="7">
        <v>0</v>
      </c>
      <c r="S1167" s="7" t="s">
        <v>11928</v>
      </c>
      <c r="BI1167"/>
      <c r="BJ1167"/>
    </row>
    <row r="1168" spans="2:62" x14ac:dyDescent="0.4">
      <c r="B1168" s="1">
        <v>11882</v>
      </c>
      <c r="C1168" s="6" t="s">
        <v>25</v>
      </c>
      <c r="D1168" s="6" t="s">
        <v>25</v>
      </c>
      <c r="E1168" s="6" t="s">
        <v>3268</v>
      </c>
      <c r="F1168" s="6" t="s">
        <v>8283</v>
      </c>
      <c r="G1168" s="6" t="s">
        <v>8321</v>
      </c>
      <c r="H1168" s="6" t="s">
        <v>1477</v>
      </c>
      <c r="I1168" s="6" t="s">
        <v>8330</v>
      </c>
      <c r="J1168" s="6" t="s">
        <v>5</v>
      </c>
      <c r="K1168" s="7">
        <v>83.17</v>
      </c>
      <c r="L1168" s="7">
        <f>IFERROR(VLOOKUP(SiscoTable[[#This Row],[Código]],Hoja2!A:B,2,0)*SiscoTable[[#This Row],[Provta(Uns)]],0)</f>
        <v>299.41200000000003</v>
      </c>
      <c r="M1168" s="7">
        <v>0</v>
      </c>
      <c r="N1168" s="7">
        <v>262</v>
      </c>
      <c r="O1168" s="7">
        <f>IFERROR(VLOOKUP(SiscoTable[[#This Row],[Código]],Hoja2!A:B,2,0)*SiscoTable[[#This Row],[Stock_actual]],0)</f>
        <v>943.2</v>
      </c>
      <c r="P1168" s="6" t="s">
        <v>570</v>
      </c>
      <c r="Q1168" s="7">
        <v>91</v>
      </c>
      <c r="R1168" s="7">
        <v>0</v>
      </c>
      <c r="S1168" s="7" t="s">
        <v>11928</v>
      </c>
      <c r="BI1168"/>
      <c r="BJ1168"/>
    </row>
    <row r="1169" spans="2:62" x14ac:dyDescent="0.4">
      <c r="B1169" s="1">
        <v>11883</v>
      </c>
      <c r="C1169" s="6" t="s">
        <v>30</v>
      </c>
      <c r="D1169" s="6" t="s">
        <v>25</v>
      </c>
      <c r="E1169" s="6" t="s">
        <v>3268</v>
      </c>
      <c r="F1169" s="6" t="s">
        <v>8283</v>
      </c>
      <c r="G1169" s="6" t="s">
        <v>8321</v>
      </c>
      <c r="H1169" s="6" t="s">
        <v>1477</v>
      </c>
      <c r="I1169" s="6" t="s">
        <v>8368</v>
      </c>
      <c r="J1169" s="6" t="s">
        <v>5</v>
      </c>
      <c r="K1169" s="7">
        <v>26.17</v>
      </c>
      <c r="L1169" s="7">
        <f>IFERROR(VLOOKUP(SiscoTable[[#This Row],[Código]],Hoja2!A:B,2,0)*SiscoTable[[#This Row],[Provta(Uns)]],0)</f>
        <v>57.574000000000005</v>
      </c>
      <c r="M1169" s="7">
        <v>0</v>
      </c>
      <c r="N1169" s="7">
        <v>76</v>
      </c>
      <c r="O1169" s="7">
        <f>IFERROR(VLOOKUP(SiscoTable[[#This Row],[Código]],Hoja2!A:B,2,0)*SiscoTable[[#This Row],[Stock_actual]],0)</f>
        <v>167.20000000000002</v>
      </c>
      <c r="P1169" s="6" t="s">
        <v>1172</v>
      </c>
      <c r="Q1169" s="7">
        <v>29</v>
      </c>
      <c r="R1169" s="7">
        <v>0</v>
      </c>
      <c r="S1169" s="7" t="s">
        <v>11928</v>
      </c>
      <c r="BI1169"/>
      <c r="BJ1169"/>
    </row>
    <row r="1170" spans="2:62" x14ac:dyDescent="0.4">
      <c r="B1170" s="1">
        <v>11884</v>
      </c>
      <c r="C1170" s="6" t="s">
        <v>25</v>
      </c>
      <c r="D1170" s="6" t="s">
        <v>25</v>
      </c>
      <c r="E1170" s="6" t="s">
        <v>3268</v>
      </c>
      <c r="F1170" s="6" t="s">
        <v>8283</v>
      </c>
      <c r="G1170" s="6" t="s">
        <v>8321</v>
      </c>
      <c r="H1170" s="6" t="s">
        <v>1058</v>
      </c>
      <c r="I1170" s="6" t="s">
        <v>8331</v>
      </c>
      <c r="J1170" s="6" t="s">
        <v>5</v>
      </c>
      <c r="K1170" s="7">
        <v>70</v>
      </c>
      <c r="L1170" s="7">
        <f>IFERROR(VLOOKUP(SiscoTable[[#This Row],[Código]],Hoja2!A:B,2,0)*SiscoTable[[#This Row],[Provta(Uns)]],0)</f>
        <v>294</v>
      </c>
      <c r="M1170" s="7">
        <v>0</v>
      </c>
      <c r="N1170" s="7">
        <v>5</v>
      </c>
      <c r="O1170" s="7">
        <f>IFERROR(VLOOKUP(SiscoTable[[#This Row],[Código]],Hoja2!A:B,2,0)*SiscoTable[[#This Row],[Stock_actual]],0)</f>
        <v>21</v>
      </c>
      <c r="P1170" s="6" t="s">
        <v>80</v>
      </c>
      <c r="Q1170" s="7">
        <v>77</v>
      </c>
      <c r="R1170" s="7">
        <v>139.46</v>
      </c>
      <c r="S1170" s="7" t="s">
        <v>11928</v>
      </c>
      <c r="BI1170"/>
      <c r="BJ1170"/>
    </row>
    <row r="1171" spans="2:62" x14ac:dyDescent="0.4">
      <c r="B1171" s="1">
        <v>11886</v>
      </c>
      <c r="C1171" s="6" t="s">
        <v>25</v>
      </c>
      <c r="D1171" s="6" t="s">
        <v>25</v>
      </c>
      <c r="E1171" s="6" t="s">
        <v>3268</v>
      </c>
      <c r="F1171" s="6" t="s">
        <v>8283</v>
      </c>
      <c r="G1171" s="6" t="s">
        <v>8321</v>
      </c>
      <c r="H1171" s="6" t="s">
        <v>8349</v>
      </c>
      <c r="I1171" s="6" t="s">
        <v>8348</v>
      </c>
      <c r="J1171" s="6" t="s">
        <v>5</v>
      </c>
      <c r="K1171" s="7">
        <v>156.5</v>
      </c>
      <c r="L1171" s="7">
        <f>IFERROR(VLOOKUP(SiscoTable[[#This Row],[Código]],Hoja2!A:B,2,0)*SiscoTable[[#This Row],[Provta(Uns)]],0)</f>
        <v>469.5</v>
      </c>
      <c r="M1171" s="7">
        <v>0</v>
      </c>
      <c r="N1171" s="7">
        <v>193</v>
      </c>
      <c r="O1171" s="7">
        <f>IFERROR(VLOOKUP(SiscoTable[[#This Row],[Código]],Hoja2!A:B,2,0)*SiscoTable[[#This Row],[Stock_actual]],0)</f>
        <v>579</v>
      </c>
      <c r="P1171" s="6" t="s">
        <v>516</v>
      </c>
      <c r="Q1171" s="7">
        <v>172</v>
      </c>
      <c r="R1171" s="7">
        <v>0</v>
      </c>
      <c r="S1171" s="7" t="s">
        <v>11928</v>
      </c>
      <c r="BI1171"/>
      <c r="BJ1171"/>
    </row>
    <row r="1172" spans="2:62" x14ac:dyDescent="0.4">
      <c r="B1172" s="1">
        <v>11888</v>
      </c>
      <c r="C1172" s="6" t="s">
        <v>8</v>
      </c>
      <c r="D1172" s="6" t="s">
        <v>8</v>
      </c>
      <c r="E1172" s="6" t="s">
        <v>3268</v>
      </c>
      <c r="F1172" s="6" t="s">
        <v>8283</v>
      </c>
      <c r="G1172" s="6" t="s">
        <v>8321</v>
      </c>
      <c r="H1172" s="6" t="s">
        <v>1058</v>
      </c>
      <c r="I1172" s="6" t="s">
        <v>8404</v>
      </c>
      <c r="J1172" s="6" t="s">
        <v>496</v>
      </c>
      <c r="K1172" s="7">
        <v>0</v>
      </c>
      <c r="L1172" s="7">
        <f>IFERROR(VLOOKUP(SiscoTable[[#This Row],[Código]],Hoja2!A:B,2,0)*SiscoTable[[#This Row],[Provta(Uns)]],0)</f>
        <v>0</v>
      </c>
      <c r="M1172" s="7">
        <v>0</v>
      </c>
      <c r="N1172" s="7">
        <v>0</v>
      </c>
      <c r="O1172" s="7">
        <f>IFERROR(VLOOKUP(SiscoTable[[#This Row],[Código]],Hoja2!A:B,2,0)*SiscoTable[[#This Row],[Stock_actual]],0)</f>
        <v>0</v>
      </c>
      <c r="P1172" s="6" t="s">
        <v>7</v>
      </c>
      <c r="Q1172" s="7">
        <v>0</v>
      </c>
      <c r="R1172" s="7">
        <v>0</v>
      </c>
      <c r="S1172" s="7" t="s">
        <v>11928</v>
      </c>
      <c r="BI1172"/>
      <c r="BJ1172"/>
    </row>
    <row r="1173" spans="2:62" x14ac:dyDescent="0.4">
      <c r="B1173" s="1">
        <v>11889</v>
      </c>
      <c r="C1173" s="6" t="s">
        <v>25</v>
      </c>
      <c r="D1173" s="6" t="s">
        <v>25</v>
      </c>
      <c r="E1173" s="6" t="s">
        <v>3268</v>
      </c>
      <c r="F1173" s="6" t="s">
        <v>8283</v>
      </c>
      <c r="G1173" s="6" t="s">
        <v>8321</v>
      </c>
      <c r="H1173" s="6" t="s">
        <v>1058</v>
      </c>
      <c r="I1173" s="6" t="s">
        <v>8345</v>
      </c>
      <c r="J1173" s="6" t="s">
        <v>5</v>
      </c>
      <c r="K1173" s="7">
        <v>45.67</v>
      </c>
      <c r="L1173" s="7">
        <f>IFERROR(VLOOKUP(SiscoTable[[#This Row],[Código]],Hoja2!A:B,2,0)*SiscoTable[[#This Row],[Provta(Uns)]],0)</f>
        <v>200.94800000000004</v>
      </c>
      <c r="M1173" s="7">
        <v>0</v>
      </c>
      <c r="N1173" s="7">
        <v>52</v>
      </c>
      <c r="O1173" s="7">
        <f>IFERROR(VLOOKUP(SiscoTable[[#This Row],[Código]],Hoja2!A:B,2,0)*SiscoTable[[#This Row],[Stock_actual]],0)</f>
        <v>228.8</v>
      </c>
      <c r="P1173" s="6" t="s">
        <v>671</v>
      </c>
      <c r="Q1173" s="7">
        <v>50</v>
      </c>
      <c r="R1173" s="7">
        <v>0</v>
      </c>
      <c r="S1173" s="7" t="s">
        <v>11928</v>
      </c>
      <c r="BI1173"/>
      <c r="BJ1173"/>
    </row>
    <row r="1174" spans="2:62" x14ac:dyDescent="0.4">
      <c r="B1174" s="1">
        <v>11891</v>
      </c>
      <c r="C1174" s="6" t="s">
        <v>8</v>
      </c>
      <c r="D1174" s="6" t="s">
        <v>8</v>
      </c>
      <c r="E1174" s="6" t="s">
        <v>3268</v>
      </c>
      <c r="F1174" s="6" t="s">
        <v>8283</v>
      </c>
      <c r="G1174" s="6" t="s">
        <v>8321</v>
      </c>
      <c r="H1174" s="6" t="s">
        <v>1477</v>
      </c>
      <c r="I1174" s="6" t="s">
        <v>8397</v>
      </c>
      <c r="J1174" s="6" t="s">
        <v>5</v>
      </c>
      <c r="K1174" s="7">
        <v>0</v>
      </c>
      <c r="L1174" s="7">
        <f>IFERROR(VLOOKUP(SiscoTable[[#This Row],[Código]],Hoja2!A:B,2,0)*SiscoTable[[#This Row],[Provta(Uns)]],0)</f>
        <v>0</v>
      </c>
      <c r="M1174" s="7">
        <v>0</v>
      </c>
      <c r="N1174" s="7">
        <v>0</v>
      </c>
      <c r="O1174" s="7">
        <f>IFERROR(VLOOKUP(SiscoTable[[#This Row],[Código]],Hoja2!A:B,2,0)*SiscoTable[[#This Row],[Stock_actual]],0)</f>
        <v>0</v>
      </c>
      <c r="P1174" s="6" t="s">
        <v>7</v>
      </c>
      <c r="Q1174" s="7">
        <v>0</v>
      </c>
      <c r="R1174" s="7">
        <v>0</v>
      </c>
      <c r="S1174" s="7" t="s">
        <v>11928</v>
      </c>
      <c r="BI1174"/>
      <c r="BJ1174"/>
    </row>
    <row r="1175" spans="2:62" x14ac:dyDescent="0.4">
      <c r="B1175" s="1">
        <v>11892</v>
      </c>
      <c r="C1175" s="6" t="s">
        <v>8</v>
      </c>
      <c r="D1175" s="6" t="s">
        <v>8</v>
      </c>
      <c r="E1175" s="6" t="s">
        <v>3268</v>
      </c>
      <c r="F1175" s="6" t="s">
        <v>6803</v>
      </c>
      <c r="G1175" s="6" t="s">
        <v>7041</v>
      </c>
      <c r="H1175" s="6" t="s">
        <v>1053</v>
      </c>
      <c r="I1175" s="6" t="s">
        <v>7102</v>
      </c>
      <c r="J1175" s="6" t="s">
        <v>5</v>
      </c>
      <c r="K1175" s="7">
        <v>0</v>
      </c>
      <c r="L1175" s="7">
        <f>IFERROR(VLOOKUP(SiscoTable[[#This Row],[Código]],Hoja2!A:B,2,0)*SiscoTable[[#This Row],[Provta(Uns)]],0)</f>
        <v>0</v>
      </c>
      <c r="M1175" s="7">
        <v>0</v>
      </c>
      <c r="N1175" s="7">
        <v>0</v>
      </c>
      <c r="O1175" s="7">
        <f>IFERROR(VLOOKUP(SiscoTable[[#This Row],[Código]],Hoja2!A:B,2,0)*SiscoTable[[#This Row],[Stock_actual]],0)</f>
        <v>0</v>
      </c>
      <c r="P1175" s="6" t="s">
        <v>7</v>
      </c>
      <c r="Q1175" s="7">
        <v>0</v>
      </c>
      <c r="R1175" s="7">
        <v>0</v>
      </c>
      <c r="S1175" s="7" t="s">
        <v>11925</v>
      </c>
      <c r="BI1175"/>
      <c r="BJ1175"/>
    </row>
    <row r="1176" spans="2:62" x14ac:dyDescent="0.4">
      <c r="B1176" s="1">
        <v>11893</v>
      </c>
      <c r="C1176" s="6" t="s">
        <v>8</v>
      </c>
      <c r="D1176" s="6" t="s">
        <v>8</v>
      </c>
      <c r="E1176" s="6" t="s">
        <v>3268</v>
      </c>
      <c r="F1176" s="6" t="s">
        <v>6803</v>
      </c>
      <c r="G1176" s="6" t="s">
        <v>7041</v>
      </c>
      <c r="H1176" s="6" t="s">
        <v>1053</v>
      </c>
      <c r="I1176" s="6" t="s">
        <v>7103</v>
      </c>
      <c r="J1176" s="6" t="s">
        <v>5</v>
      </c>
      <c r="K1176" s="7">
        <v>0</v>
      </c>
      <c r="L1176" s="7">
        <f>IFERROR(VLOOKUP(SiscoTable[[#This Row],[Código]],Hoja2!A:B,2,0)*SiscoTable[[#This Row],[Provta(Uns)]],0)</f>
        <v>0</v>
      </c>
      <c r="M1176" s="7">
        <v>0</v>
      </c>
      <c r="N1176" s="7">
        <v>0</v>
      </c>
      <c r="O1176" s="7">
        <f>IFERROR(VLOOKUP(SiscoTable[[#This Row],[Código]],Hoja2!A:B,2,0)*SiscoTable[[#This Row],[Stock_actual]],0)</f>
        <v>0</v>
      </c>
      <c r="P1176" s="6" t="s">
        <v>7</v>
      </c>
      <c r="Q1176" s="7">
        <v>0</v>
      </c>
      <c r="R1176" s="7">
        <v>0</v>
      </c>
      <c r="S1176" s="7" t="s">
        <v>11925</v>
      </c>
      <c r="BI1176"/>
      <c r="BJ1176"/>
    </row>
    <row r="1177" spans="2:62" x14ac:dyDescent="0.4">
      <c r="B1177" s="1">
        <v>11895</v>
      </c>
      <c r="C1177" s="6" t="s">
        <v>30</v>
      </c>
      <c r="D1177" s="6" t="s">
        <v>30</v>
      </c>
      <c r="E1177" s="6" t="s">
        <v>3268</v>
      </c>
      <c r="F1177" s="6" t="s">
        <v>6803</v>
      </c>
      <c r="G1177" s="6" t="s">
        <v>7041</v>
      </c>
      <c r="H1177" s="6" t="s">
        <v>1053</v>
      </c>
      <c r="I1177" s="6" t="s">
        <v>7073</v>
      </c>
      <c r="J1177" s="6" t="s">
        <v>5</v>
      </c>
      <c r="K1177" s="7">
        <v>20.67</v>
      </c>
      <c r="L1177" s="7">
        <f>IFERROR(VLOOKUP(SiscoTable[[#This Row],[Código]],Hoja2!A:B,2,0)*SiscoTable[[#This Row],[Provta(Uns)]],0)</f>
        <v>103.35000000000001</v>
      </c>
      <c r="M1177" s="7">
        <v>0</v>
      </c>
      <c r="N1177" s="7">
        <v>9</v>
      </c>
      <c r="O1177" s="7">
        <f>IFERROR(VLOOKUP(SiscoTable[[#This Row],[Código]],Hoja2!A:B,2,0)*SiscoTable[[#This Row],[Stock_actual]],0)</f>
        <v>45</v>
      </c>
      <c r="P1177" s="6" t="s">
        <v>237</v>
      </c>
      <c r="Q1177" s="7">
        <v>23</v>
      </c>
      <c r="R1177" s="7">
        <v>41.37</v>
      </c>
      <c r="S1177" s="7" t="s">
        <v>11925</v>
      </c>
      <c r="BI1177"/>
      <c r="BJ1177"/>
    </row>
    <row r="1178" spans="2:62" x14ac:dyDescent="0.4">
      <c r="B1178" s="1">
        <v>11897</v>
      </c>
      <c r="C1178" s="6" t="s">
        <v>25</v>
      </c>
      <c r="D1178" s="6" t="s">
        <v>25</v>
      </c>
      <c r="E1178" s="6" t="s">
        <v>3268</v>
      </c>
      <c r="F1178" s="6" t="s">
        <v>6803</v>
      </c>
      <c r="G1178" s="6" t="s">
        <v>7041</v>
      </c>
      <c r="H1178" s="6" t="s">
        <v>1053</v>
      </c>
      <c r="I1178" s="6" t="s">
        <v>7050</v>
      </c>
      <c r="J1178" s="6" t="s">
        <v>5</v>
      </c>
      <c r="K1178" s="7">
        <v>43.33</v>
      </c>
      <c r="L1178" s="7">
        <f>IFERROR(VLOOKUP(SiscoTable[[#This Row],[Código]],Hoja2!A:B,2,0)*SiscoTable[[#This Row],[Provta(Uns)]],0)</f>
        <v>225.316</v>
      </c>
      <c r="M1178" s="7">
        <v>0</v>
      </c>
      <c r="N1178" s="7">
        <v>40</v>
      </c>
      <c r="O1178" s="7">
        <f>IFERROR(VLOOKUP(SiscoTable[[#This Row],[Código]],Hoja2!A:B,2,0)*SiscoTable[[#This Row],[Stock_actual]],0)</f>
        <v>208</v>
      </c>
      <c r="P1178" s="6" t="s">
        <v>474</v>
      </c>
      <c r="Q1178" s="7">
        <v>48</v>
      </c>
      <c r="R1178" s="7">
        <v>86.72</v>
      </c>
      <c r="S1178" s="7" t="s">
        <v>11925</v>
      </c>
      <c r="BI1178"/>
      <c r="BJ1178"/>
    </row>
    <row r="1179" spans="2:62" x14ac:dyDescent="0.4">
      <c r="B1179" s="1">
        <v>11898</v>
      </c>
      <c r="C1179" s="6" t="s">
        <v>25</v>
      </c>
      <c r="D1179" s="6" t="s">
        <v>25</v>
      </c>
      <c r="E1179" s="6" t="s">
        <v>3268</v>
      </c>
      <c r="F1179" s="6" t="s">
        <v>6803</v>
      </c>
      <c r="G1179" s="6" t="s">
        <v>7041</v>
      </c>
      <c r="H1179" s="6" t="s">
        <v>1053</v>
      </c>
      <c r="I1179" s="6" t="s">
        <v>7051</v>
      </c>
      <c r="J1179" s="6" t="s">
        <v>5</v>
      </c>
      <c r="K1179" s="7">
        <v>46.67</v>
      </c>
      <c r="L1179" s="7">
        <f>IFERROR(VLOOKUP(SiscoTable[[#This Row],[Código]],Hoja2!A:B,2,0)*SiscoTable[[#This Row],[Provta(Uns)]],0)</f>
        <v>233.35000000000002</v>
      </c>
      <c r="M1179" s="7">
        <v>0</v>
      </c>
      <c r="N1179" s="7">
        <v>36</v>
      </c>
      <c r="O1179" s="7">
        <f>IFERROR(VLOOKUP(SiscoTable[[#This Row],[Código]],Hoja2!A:B,2,0)*SiscoTable[[#This Row],[Stock_actual]],0)</f>
        <v>180</v>
      </c>
      <c r="P1179" s="6" t="s">
        <v>119</v>
      </c>
      <c r="Q1179" s="7">
        <v>51</v>
      </c>
      <c r="R1179" s="7">
        <v>93.480000000000018</v>
      </c>
      <c r="S1179" s="7" t="s">
        <v>11925</v>
      </c>
      <c r="BI1179"/>
      <c r="BJ1179"/>
    </row>
    <row r="1180" spans="2:62" x14ac:dyDescent="0.4">
      <c r="B1180" s="1">
        <v>11899</v>
      </c>
      <c r="C1180" s="6" t="s">
        <v>25</v>
      </c>
      <c r="D1180" s="6" t="s">
        <v>25</v>
      </c>
      <c r="E1180" s="6" t="s">
        <v>3268</v>
      </c>
      <c r="F1180" s="6" t="s">
        <v>6803</v>
      </c>
      <c r="G1180" s="6" t="s">
        <v>7041</v>
      </c>
      <c r="H1180" s="6" t="s">
        <v>1053</v>
      </c>
      <c r="I1180" s="6" t="s">
        <v>7052</v>
      </c>
      <c r="J1180" s="6" t="s">
        <v>5</v>
      </c>
      <c r="K1180" s="7">
        <v>154.5</v>
      </c>
      <c r="L1180" s="7">
        <f>IFERROR(VLOOKUP(SiscoTable[[#This Row],[Código]],Hoja2!A:B,2,0)*SiscoTable[[#This Row],[Provta(Uns)]],0)</f>
        <v>772.5</v>
      </c>
      <c r="M1180" s="7">
        <v>0</v>
      </c>
      <c r="N1180" s="7">
        <v>53</v>
      </c>
      <c r="O1180" s="7">
        <f>IFERROR(VLOOKUP(SiscoTable[[#This Row],[Código]],Hoja2!A:B,2,0)*SiscoTable[[#This Row],[Stock_actual]],0)</f>
        <v>265</v>
      </c>
      <c r="P1180" s="6" t="s">
        <v>124</v>
      </c>
      <c r="Q1180" s="7">
        <v>170</v>
      </c>
      <c r="R1180" s="7">
        <v>307.5</v>
      </c>
      <c r="S1180" s="7" t="s">
        <v>11925</v>
      </c>
      <c r="BI1180"/>
      <c r="BJ1180"/>
    </row>
    <row r="1181" spans="2:62" x14ac:dyDescent="0.4">
      <c r="B1181" s="1">
        <v>11904</v>
      </c>
      <c r="C1181" s="6" t="s">
        <v>8</v>
      </c>
      <c r="D1181" s="6" t="s">
        <v>8</v>
      </c>
      <c r="E1181" s="6" t="s">
        <v>3268</v>
      </c>
      <c r="F1181" s="6" t="s">
        <v>6803</v>
      </c>
      <c r="G1181" s="6" t="s">
        <v>7041</v>
      </c>
      <c r="H1181" s="6" t="s">
        <v>1053</v>
      </c>
      <c r="I1181" s="6" t="s">
        <v>7104</v>
      </c>
      <c r="J1181" s="6" t="s">
        <v>5</v>
      </c>
      <c r="K1181" s="7">
        <v>0</v>
      </c>
      <c r="L1181" s="7">
        <f>IFERROR(VLOOKUP(SiscoTable[[#This Row],[Código]],Hoja2!A:B,2,0)*SiscoTable[[#This Row],[Provta(Uns)]],0)</f>
        <v>0</v>
      </c>
      <c r="M1181" s="7">
        <v>0</v>
      </c>
      <c r="N1181" s="7">
        <v>0</v>
      </c>
      <c r="O1181" s="7">
        <f>IFERROR(VLOOKUP(SiscoTable[[#This Row],[Código]],Hoja2!A:B,2,0)*SiscoTable[[#This Row],[Stock_actual]],0)</f>
        <v>0</v>
      </c>
      <c r="P1181" s="6" t="s">
        <v>7</v>
      </c>
      <c r="Q1181" s="7">
        <v>0</v>
      </c>
      <c r="R1181" s="7">
        <v>0</v>
      </c>
      <c r="S1181" s="7" t="s">
        <v>11925</v>
      </c>
      <c r="BI1181"/>
      <c r="BJ1181"/>
    </row>
    <row r="1182" spans="2:62" x14ac:dyDescent="0.4">
      <c r="B1182" s="1">
        <v>11907</v>
      </c>
      <c r="C1182" s="6" t="s">
        <v>30</v>
      </c>
      <c r="D1182" s="6" t="s">
        <v>30</v>
      </c>
      <c r="E1182" s="6" t="s">
        <v>3268</v>
      </c>
      <c r="F1182" s="6" t="s">
        <v>6803</v>
      </c>
      <c r="G1182" s="6" t="s">
        <v>7041</v>
      </c>
      <c r="H1182" s="6" t="s">
        <v>1053</v>
      </c>
      <c r="I1182" s="6" t="s">
        <v>7074</v>
      </c>
      <c r="J1182" s="6" t="s">
        <v>5</v>
      </c>
      <c r="K1182" s="7">
        <v>12.83</v>
      </c>
      <c r="L1182" s="7">
        <f>IFERROR(VLOOKUP(SiscoTable[[#This Row],[Código]],Hoja2!A:B,2,0)*SiscoTable[[#This Row],[Provta(Uns)]],0)</f>
        <v>114.18700000000001</v>
      </c>
      <c r="M1182" s="7">
        <v>0</v>
      </c>
      <c r="N1182" s="7">
        <v>18</v>
      </c>
      <c r="O1182" s="7">
        <f>IFERROR(VLOOKUP(SiscoTable[[#This Row],[Código]],Hoja2!A:B,2,0)*SiscoTable[[#This Row],[Stock_actual]],0)</f>
        <v>160.20000000000002</v>
      </c>
      <c r="P1182" s="6" t="s">
        <v>694</v>
      </c>
      <c r="Q1182" s="7">
        <v>14</v>
      </c>
      <c r="R1182" s="7">
        <v>0</v>
      </c>
      <c r="S1182" s="7" t="s">
        <v>11925</v>
      </c>
      <c r="BI1182"/>
      <c r="BJ1182"/>
    </row>
    <row r="1183" spans="2:62" x14ac:dyDescent="0.4">
      <c r="B1183" s="1">
        <v>11908</v>
      </c>
      <c r="C1183" s="6" t="s">
        <v>30</v>
      </c>
      <c r="D1183" s="6" t="s">
        <v>25</v>
      </c>
      <c r="E1183" s="6" t="s">
        <v>3268</v>
      </c>
      <c r="F1183" s="6" t="s">
        <v>6803</v>
      </c>
      <c r="G1183" s="6" t="s">
        <v>7041</v>
      </c>
      <c r="H1183" s="6" t="s">
        <v>1053</v>
      </c>
      <c r="I1183" s="6" t="s">
        <v>7075</v>
      </c>
      <c r="J1183" s="6" t="s">
        <v>5</v>
      </c>
      <c r="K1183" s="7">
        <v>65</v>
      </c>
      <c r="L1183" s="7">
        <f>IFERROR(VLOOKUP(SiscoTable[[#This Row],[Código]],Hoja2!A:B,2,0)*SiscoTable[[#This Row],[Provta(Uns)]],0)</f>
        <v>123.5</v>
      </c>
      <c r="M1183" s="7">
        <v>0</v>
      </c>
      <c r="N1183" s="7">
        <v>49</v>
      </c>
      <c r="O1183" s="7">
        <f>IFERROR(VLOOKUP(SiscoTable[[#This Row],[Código]],Hoja2!A:B,2,0)*SiscoTable[[#This Row],[Stock_actual]],0)</f>
        <v>93.1</v>
      </c>
      <c r="P1183" s="6" t="s">
        <v>119</v>
      </c>
      <c r="Q1183" s="7">
        <v>72</v>
      </c>
      <c r="R1183" s="7">
        <v>131.10999999999999</v>
      </c>
      <c r="S1183" s="7" t="s">
        <v>11925</v>
      </c>
      <c r="BI1183"/>
      <c r="BJ1183"/>
    </row>
    <row r="1184" spans="2:62" x14ac:dyDescent="0.4">
      <c r="B1184" s="1">
        <v>11909</v>
      </c>
      <c r="C1184" s="6" t="s">
        <v>25</v>
      </c>
      <c r="D1184" s="6" t="s">
        <v>25</v>
      </c>
      <c r="E1184" s="6" t="s">
        <v>3268</v>
      </c>
      <c r="F1184" s="6" t="s">
        <v>6803</v>
      </c>
      <c r="G1184" s="6" t="s">
        <v>7041</v>
      </c>
      <c r="H1184" s="6" t="s">
        <v>7054</v>
      </c>
      <c r="I1184" s="6" t="s">
        <v>7053</v>
      </c>
      <c r="J1184" s="6" t="s">
        <v>5</v>
      </c>
      <c r="K1184" s="7">
        <v>38.83</v>
      </c>
      <c r="L1184" s="7">
        <f>IFERROR(VLOOKUP(SiscoTable[[#This Row],[Código]],Hoja2!A:B,2,0)*SiscoTable[[#This Row],[Provta(Uns)]],0)</f>
        <v>524.20499999999993</v>
      </c>
      <c r="M1184" s="7">
        <v>0</v>
      </c>
      <c r="N1184" s="7">
        <v>34</v>
      </c>
      <c r="O1184" s="7">
        <f>IFERROR(VLOOKUP(SiscoTable[[#This Row],[Código]],Hoja2!A:B,2,0)*SiscoTable[[#This Row],[Stock_actual]],0)</f>
        <v>459</v>
      </c>
      <c r="P1184" s="6" t="s">
        <v>812</v>
      </c>
      <c r="Q1184" s="7">
        <v>43</v>
      </c>
      <c r="R1184" s="7">
        <v>76.94</v>
      </c>
      <c r="S1184" s="7" t="s">
        <v>11925</v>
      </c>
      <c r="BI1184"/>
      <c r="BJ1184"/>
    </row>
    <row r="1185" spans="2:62" x14ac:dyDescent="0.4">
      <c r="B1185" s="1">
        <v>11911</v>
      </c>
      <c r="C1185" s="6" t="s">
        <v>25</v>
      </c>
      <c r="D1185" s="6" t="s">
        <v>25</v>
      </c>
      <c r="E1185" s="6" t="s">
        <v>3268</v>
      </c>
      <c r="F1185" s="6" t="s">
        <v>6803</v>
      </c>
      <c r="G1185" s="6" t="s">
        <v>7041</v>
      </c>
      <c r="H1185" s="6" t="s">
        <v>7054</v>
      </c>
      <c r="I1185" s="6" t="s">
        <v>7055</v>
      </c>
      <c r="J1185" s="6" t="s">
        <v>5</v>
      </c>
      <c r="K1185" s="7">
        <v>33.17</v>
      </c>
      <c r="L1185" s="7">
        <f>IFERROR(VLOOKUP(SiscoTable[[#This Row],[Código]],Hoja2!A:B,2,0)*SiscoTable[[#This Row],[Provta(Uns)]],0)</f>
        <v>238.82400000000001</v>
      </c>
      <c r="M1185" s="7">
        <v>0</v>
      </c>
      <c r="N1185" s="7">
        <v>16</v>
      </c>
      <c r="O1185" s="7">
        <f>IFERROR(VLOOKUP(SiscoTable[[#This Row],[Código]],Hoja2!A:B,2,0)*SiscoTable[[#This Row],[Stock_actual]],0)</f>
        <v>115.2</v>
      </c>
      <c r="P1185" s="6" t="s">
        <v>402</v>
      </c>
      <c r="Q1185" s="7">
        <v>37</v>
      </c>
      <c r="R1185" s="7">
        <v>66.14</v>
      </c>
      <c r="S1185" s="7" t="s">
        <v>11925</v>
      </c>
      <c r="BI1185"/>
      <c r="BJ1185"/>
    </row>
    <row r="1186" spans="2:62" x14ac:dyDescent="0.4">
      <c r="B1186" s="1">
        <v>11912</v>
      </c>
      <c r="C1186" s="6" t="s">
        <v>8</v>
      </c>
      <c r="D1186" s="6" t="s">
        <v>8</v>
      </c>
      <c r="E1186" s="6" t="s">
        <v>3268</v>
      </c>
      <c r="F1186" s="6" t="s">
        <v>6803</v>
      </c>
      <c r="G1186" s="6" t="s">
        <v>7041</v>
      </c>
      <c r="H1186" s="6" t="s">
        <v>7054</v>
      </c>
      <c r="I1186" s="6" t="s">
        <v>7105</v>
      </c>
      <c r="J1186" s="6" t="s">
        <v>5</v>
      </c>
      <c r="K1186" s="7">
        <v>0</v>
      </c>
      <c r="L1186" s="7">
        <f>IFERROR(VLOOKUP(SiscoTable[[#This Row],[Código]],Hoja2!A:B,2,0)*SiscoTable[[#This Row],[Provta(Uns)]],0)</f>
        <v>0</v>
      </c>
      <c r="M1186" s="7">
        <v>0</v>
      </c>
      <c r="N1186" s="7">
        <v>0</v>
      </c>
      <c r="O1186" s="7">
        <f>IFERROR(VLOOKUP(SiscoTable[[#This Row],[Código]],Hoja2!A:B,2,0)*SiscoTable[[#This Row],[Stock_actual]],0)</f>
        <v>0</v>
      </c>
      <c r="P1186" s="6" t="s">
        <v>7</v>
      </c>
      <c r="Q1186" s="7">
        <v>0</v>
      </c>
      <c r="R1186" s="7">
        <v>0</v>
      </c>
      <c r="S1186" s="7" t="s">
        <v>11925</v>
      </c>
      <c r="BI1186"/>
      <c r="BJ1186"/>
    </row>
    <row r="1187" spans="2:62" x14ac:dyDescent="0.4">
      <c r="B1187" s="1">
        <v>11913</v>
      </c>
      <c r="C1187" s="6" t="s">
        <v>25</v>
      </c>
      <c r="D1187" s="6" t="s">
        <v>25</v>
      </c>
      <c r="E1187" s="6" t="s">
        <v>3268</v>
      </c>
      <c r="F1187" s="6" t="s">
        <v>6803</v>
      </c>
      <c r="G1187" s="6" t="s">
        <v>7041</v>
      </c>
      <c r="H1187" s="6" t="s">
        <v>7054</v>
      </c>
      <c r="I1187" s="6" t="s">
        <v>7056</v>
      </c>
      <c r="J1187" s="6" t="s">
        <v>7057</v>
      </c>
      <c r="K1187" s="7">
        <v>64.33</v>
      </c>
      <c r="L1187" s="7">
        <f>IFERROR(VLOOKUP(SiscoTable[[#This Row],[Código]],Hoja2!A:B,2,0)*SiscoTable[[#This Row],[Provta(Uns)]],0)</f>
        <v>546.80499999999995</v>
      </c>
      <c r="M1187" s="7">
        <v>0</v>
      </c>
      <c r="N1187" s="7">
        <v>57</v>
      </c>
      <c r="O1187" s="7">
        <f>IFERROR(VLOOKUP(SiscoTable[[#This Row],[Código]],Hoja2!A:B,2,0)*SiscoTable[[#This Row],[Stock_actual]],0)</f>
        <v>484.5</v>
      </c>
      <c r="P1187" s="6" t="s">
        <v>699</v>
      </c>
      <c r="Q1187" s="7">
        <v>71</v>
      </c>
      <c r="R1187" s="7">
        <v>129.18</v>
      </c>
      <c r="S1187" s="7" t="s">
        <v>11925</v>
      </c>
      <c r="BI1187"/>
      <c r="BJ1187"/>
    </row>
    <row r="1188" spans="2:62" x14ac:dyDescent="0.4">
      <c r="B1188" s="1">
        <v>11914</v>
      </c>
      <c r="C1188" s="6" t="s">
        <v>30</v>
      </c>
      <c r="D1188" s="6" t="s">
        <v>30</v>
      </c>
      <c r="E1188" s="6" t="s">
        <v>3268</v>
      </c>
      <c r="F1188" s="6" t="s">
        <v>6803</v>
      </c>
      <c r="G1188" s="6" t="s">
        <v>7041</v>
      </c>
      <c r="H1188" s="6" t="s">
        <v>7054</v>
      </c>
      <c r="I1188" s="6" t="s">
        <v>7076</v>
      </c>
      <c r="J1188" s="6" t="s">
        <v>5</v>
      </c>
      <c r="K1188" s="7">
        <v>23.83</v>
      </c>
      <c r="L1188" s="7">
        <f>IFERROR(VLOOKUP(SiscoTable[[#This Row],[Código]],Hoja2!A:B,2,0)*SiscoTable[[#This Row],[Provta(Uns)]],0)</f>
        <v>114.38399999999999</v>
      </c>
      <c r="M1188" s="7">
        <v>0</v>
      </c>
      <c r="N1188" s="7">
        <v>27</v>
      </c>
      <c r="O1188" s="7">
        <f>IFERROR(VLOOKUP(SiscoTable[[#This Row],[Código]],Hoja2!A:B,2,0)*SiscoTable[[#This Row],[Stock_actual]],0)</f>
        <v>129.6</v>
      </c>
      <c r="P1188" s="6" t="s">
        <v>671</v>
      </c>
      <c r="Q1188" s="7">
        <v>26</v>
      </c>
      <c r="R1188" s="7">
        <v>0</v>
      </c>
      <c r="S1188" s="7" t="s">
        <v>11925</v>
      </c>
      <c r="BI1188"/>
      <c r="BJ1188"/>
    </row>
    <row r="1189" spans="2:62" x14ac:dyDescent="0.4">
      <c r="B1189" s="1">
        <v>11915</v>
      </c>
      <c r="C1189" s="6" t="s">
        <v>25</v>
      </c>
      <c r="D1189" s="6" t="s">
        <v>25</v>
      </c>
      <c r="E1189" s="6" t="s">
        <v>3268</v>
      </c>
      <c r="F1189" s="6" t="s">
        <v>6803</v>
      </c>
      <c r="G1189" s="6" t="s">
        <v>7041</v>
      </c>
      <c r="H1189" s="6" t="s">
        <v>7054</v>
      </c>
      <c r="I1189" s="6" t="s">
        <v>7058</v>
      </c>
      <c r="J1189" s="6" t="s">
        <v>5</v>
      </c>
      <c r="K1189" s="7">
        <v>86.33</v>
      </c>
      <c r="L1189" s="7">
        <f>IFERROR(VLOOKUP(SiscoTable[[#This Row],[Código]],Hoja2!A:B,2,0)*SiscoTable[[#This Row],[Provta(Uns)]],0)</f>
        <v>310.78800000000001</v>
      </c>
      <c r="M1189" s="7">
        <v>0</v>
      </c>
      <c r="N1189" s="7">
        <v>54</v>
      </c>
      <c r="O1189" s="7">
        <f>IFERROR(VLOOKUP(SiscoTable[[#This Row],[Código]],Hoja2!A:B,2,0)*SiscoTable[[#This Row],[Stock_actual]],0)</f>
        <v>194.4</v>
      </c>
      <c r="P1189" s="6" t="s">
        <v>296</v>
      </c>
      <c r="Q1189" s="7">
        <v>95</v>
      </c>
      <c r="R1189" s="7">
        <v>173.51999999999998</v>
      </c>
      <c r="S1189" s="7" t="s">
        <v>11925</v>
      </c>
      <c r="BI1189"/>
      <c r="BJ1189"/>
    </row>
    <row r="1190" spans="2:62" x14ac:dyDescent="0.4">
      <c r="B1190" s="1">
        <v>11916</v>
      </c>
      <c r="C1190" s="6" t="s">
        <v>30</v>
      </c>
      <c r="D1190" s="6" t="s">
        <v>25</v>
      </c>
      <c r="E1190" s="6" t="s">
        <v>3268</v>
      </c>
      <c r="F1190" s="6" t="s">
        <v>6803</v>
      </c>
      <c r="G1190" s="6" t="s">
        <v>7041</v>
      </c>
      <c r="H1190" s="6" t="s">
        <v>7054</v>
      </c>
      <c r="I1190" s="6" t="s">
        <v>7077</v>
      </c>
      <c r="J1190" s="6" t="s">
        <v>5</v>
      </c>
      <c r="K1190" s="7">
        <v>51.33</v>
      </c>
      <c r="L1190" s="7">
        <f>IFERROR(VLOOKUP(SiscoTable[[#This Row],[Código]],Hoja2!A:B,2,0)*SiscoTable[[#This Row],[Provta(Uns)]],0)</f>
        <v>102.66</v>
      </c>
      <c r="M1190" s="7">
        <v>0</v>
      </c>
      <c r="N1190" s="7">
        <v>39</v>
      </c>
      <c r="O1190" s="7">
        <f>IFERROR(VLOOKUP(SiscoTable[[#This Row],[Código]],Hoja2!A:B,2,0)*SiscoTable[[#This Row],[Stock_actual]],0)</f>
        <v>78</v>
      </c>
      <c r="P1190" s="6" t="s">
        <v>119</v>
      </c>
      <c r="Q1190" s="7">
        <v>56</v>
      </c>
      <c r="R1190" s="7">
        <v>102.93</v>
      </c>
      <c r="S1190" s="7" t="s">
        <v>11925</v>
      </c>
      <c r="BI1190"/>
      <c r="BJ1190"/>
    </row>
    <row r="1191" spans="2:62" x14ac:dyDescent="0.4">
      <c r="B1191" s="1">
        <v>11919</v>
      </c>
      <c r="C1191" s="6" t="s">
        <v>8</v>
      </c>
      <c r="D1191" s="6" t="s">
        <v>8</v>
      </c>
      <c r="E1191" s="6" t="s">
        <v>3268</v>
      </c>
      <c r="F1191" s="6" t="s">
        <v>6803</v>
      </c>
      <c r="G1191" s="6" t="s">
        <v>7041</v>
      </c>
      <c r="H1191" s="6" t="s">
        <v>7107</v>
      </c>
      <c r="I1191" s="6" t="s">
        <v>7106</v>
      </c>
      <c r="J1191" s="6" t="s">
        <v>5</v>
      </c>
      <c r="K1191" s="7">
        <v>0</v>
      </c>
      <c r="L1191" s="7">
        <f>IFERROR(VLOOKUP(SiscoTable[[#This Row],[Código]],Hoja2!A:B,2,0)*SiscoTable[[#This Row],[Provta(Uns)]],0)</f>
        <v>0</v>
      </c>
      <c r="M1191" s="7">
        <v>0</v>
      </c>
      <c r="N1191" s="7">
        <v>0</v>
      </c>
      <c r="O1191" s="7">
        <f>IFERROR(VLOOKUP(SiscoTable[[#This Row],[Código]],Hoja2!A:B,2,0)*SiscoTable[[#This Row],[Stock_actual]],0)</f>
        <v>0</v>
      </c>
      <c r="P1191" s="6" t="s">
        <v>7</v>
      </c>
      <c r="Q1191" s="7">
        <v>0</v>
      </c>
      <c r="R1191" s="7">
        <v>0</v>
      </c>
      <c r="S1191" s="7" t="s">
        <v>11925</v>
      </c>
      <c r="BI1191"/>
      <c r="BJ1191"/>
    </row>
    <row r="1192" spans="2:62" x14ac:dyDescent="0.4">
      <c r="B1192" s="1">
        <v>11920</v>
      </c>
      <c r="C1192" s="6" t="s">
        <v>8</v>
      </c>
      <c r="D1192" s="6" t="s">
        <v>8</v>
      </c>
      <c r="E1192" s="6" t="s">
        <v>3268</v>
      </c>
      <c r="F1192" s="6" t="s">
        <v>6803</v>
      </c>
      <c r="G1192" s="6" t="s">
        <v>7041</v>
      </c>
      <c r="H1192" s="6" t="s">
        <v>7107</v>
      </c>
      <c r="I1192" s="6" t="s">
        <v>7108</v>
      </c>
      <c r="J1192" s="6" t="s">
        <v>5</v>
      </c>
      <c r="K1192" s="7">
        <v>0</v>
      </c>
      <c r="L1192" s="7">
        <f>IFERROR(VLOOKUP(SiscoTable[[#This Row],[Código]],Hoja2!A:B,2,0)*SiscoTable[[#This Row],[Provta(Uns)]],0)</f>
        <v>0</v>
      </c>
      <c r="M1192" s="7">
        <v>0</v>
      </c>
      <c r="N1192" s="7">
        <v>0</v>
      </c>
      <c r="O1192" s="7">
        <f>IFERROR(VLOOKUP(SiscoTable[[#This Row],[Código]],Hoja2!A:B,2,0)*SiscoTable[[#This Row],[Stock_actual]],0)</f>
        <v>0</v>
      </c>
      <c r="P1192" s="6" t="s">
        <v>7</v>
      </c>
      <c r="Q1192" s="7">
        <v>0</v>
      </c>
      <c r="R1192" s="7">
        <v>0</v>
      </c>
      <c r="S1192" s="7" t="s">
        <v>11925</v>
      </c>
      <c r="BI1192"/>
      <c r="BJ1192"/>
    </row>
    <row r="1193" spans="2:62" x14ac:dyDescent="0.4">
      <c r="B1193" s="1">
        <v>11922</v>
      </c>
      <c r="C1193" s="6" t="s">
        <v>30</v>
      </c>
      <c r="D1193" s="6" t="s">
        <v>25</v>
      </c>
      <c r="E1193" s="6" t="s">
        <v>3268</v>
      </c>
      <c r="F1193" s="6" t="s">
        <v>6803</v>
      </c>
      <c r="G1193" s="6" t="s">
        <v>4781</v>
      </c>
      <c r="H1193" s="6" t="s">
        <v>7182</v>
      </c>
      <c r="I1193" s="6" t="s">
        <v>7181</v>
      </c>
      <c r="J1193" s="6" t="s">
        <v>5</v>
      </c>
      <c r="K1193" s="7">
        <v>42.67</v>
      </c>
      <c r="L1193" s="7">
        <f>IFERROR(VLOOKUP(SiscoTable[[#This Row],[Código]],Hoja2!A:B,2,0)*SiscoTable[[#This Row],[Provta(Uns)]],0)</f>
        <v>81.072999999999993</v>
      </c>
      <c r="M1193" s="7">
        <v>0</v>
      </c>
      <c r="N1193" s="7">
        <v>68</v>
      </c>
      <c r="O1193" s="7">
        <f>IFERROR(VLOOKUP(SiscoTable[[#This Row],[Código]],Hoja2!A:B,2,0)*SiscoTable[[#This Row],[Stock_actual]],0)</f>
        <v>129.19999999999999</v>
      </c>
      <c r="P1193" s="6" t="s">
        <v>573</v>
      </c>
      <c r="Q1193" s="7">
        <v>47</v>
      </c>
      <c r="R1193" s="7">
        <v>0</v>
      </c>
      <c r="S1193" s="7" t="s">
        <v>11928</v>
      </c>
      <c r="BI1193"/>
      <c r="BJ1193"/>
    </row>
    <row r="1194" spans="2:62" x14ac:dyDescent="0.4">
      <c r="B1194" s="1">
        <v>11923</v>
      </c>
      <c r="C1194" s="6" t="s">
        <v>8</v>
      </c>
      <c r="D1194" s="6" t="s">
        <v>30</v>
      </c>
      <c r="E1194" s="6" t="s">
        <v>469</v>
      </c>
      <c r="F1194" s="6" t="s">
        <v>1050</v>
      </c>
      <c r="G1194" s="6" t="s">
        <v>1309</v>
      </c>
      <c r="H1194" s="6" t="s">
        <v>1362</v>
      </c>
      <c r="I1194" s="6" t="s">
        <v>1479</v>
      </c>
      <c r="J1194" s="6" t="s">
        <v>5</v>
      </c>
      <c r="K1194" s="7">
        <v>0</v>
      </c>
      <c r="L1194" s="7">
        <f>IFERROR(VLOOKUP(SiscoTable[[#This Row],[Código]],Hoja2!A:B,2,0)*SiscoTable[[#This Row],[Provta(Uns)]],0)</f>
        <v>0</v>
      </c>
      <c r="M1194" s="7">
        <v>0</v>
      </c>
      <c r="N1194" s="7">
        <v>2</v>
      </c>
      <c r="O1194" s="7">
        <f>IFERROR(VLOOKUP(SiscoTable[[#This Row],[Código]],Hoja2!A:B,2,0)*SiscoTable[[#This Row],[Stock_actual]],0)</f>
        <v>8.4</v>
      </c>
      <c r="P1194" s="6" t="s">
        <v>134</v>
      </c>
      <c r="Q1194" s="7">
        <v>0</v>
      </c>
      <c r="R1194" s="7">
        <v>0</v>
      </c>
      <c r="S1194" s="7" t="s">
        <v>11927</v>
      </c>
      <c r="BI1194"/>
      <c r="BJ1194"/>
    </row>
    <row r="1195" spans="2:62" x14ac:dyDescent="0.4">
      <c r="B1195" s="1">
        <v>11924</v>
      </c>
      <c r="C1195" s="6" t="s">
        <v>25</v>
      </c>
      <c r="D1195" s="6" t="s">
        <v>25</v>
      </c>
      <c r="E1195" s="6" t="s">
        <v>469</v>
      </c>
      <c r="F1195" s="6" t="s">
        <v>1050</v>
      </c>
      <c r="G1195" s="6" t="s">
        <v>1309</v>
      </c>
      <c r="H1195" s="6" t="s">
        <v>1362</v>
      </c>
      <c r="I1195" s="6" t="s">
        <v>1361</v>
      </c>
      <c r="J1195" s="6" t="s">
        <v>5</v>
      </c>
      <c r="K1195" s="7">
        <v>44.5</v>
      </c>
      <c r="L1195" s="7">
        <f>IFERROR(VLOOKUP(SiscoTable[[#This Row],[Código]],Hoja2!A:B,2,0)*SiscoTable[[#This Row],[Provta(Uns)]],0)</f>
        <v>186.9</v>
      </c>
      <c r="M1195" s="7">
        <v>0</v>
      </c>
      <c r="N1195" s="7">
        <v>48</v>
      </c>
      <c r="O1195" s="7">
        <f>IFERROR(VLOOKUP(SiscoTable[[#This Row],[Código]],Hoja2!A:B,2,0)*SiscoTable[[#This Row],[Stock_actual]],0)</f>
        <v>201.60000000000002</v>
      </c>
      <c r="P1195" s="6" t="s">
        <v>324</v>
      </c>
      <c r="Q1195" s="7">
        <v>49</v>
      </c>
      <c r="R1195" s="7">
        <v>88.16</v>
      </c>
      <c r="S1195" s="7" t="s">
        <v>11927</v>
      </c>
      <c r="BI1195"/>
      <c r="BJ1195"/>
    </row>
    <row r="1196" spans="2:62" x14ac:dyDescent="0.4">
      <c r="B1196" s="1">
        <v>11925</v>
      </c>
      <c r="C1196" s="6" t="s">
        <v>30</v>
      </c>
      <c r="D1196" s="6" t="s">
        <v>25</v>
      </c>
      <c r="E1196" s="6" t="s">
        <v>469</v>
      </c>
      <c r="F1196" s="6" t="s">
        <v>1050</v>
      </c>
      <c r="G1196" s="6" t="s">
        <v>1309</v>
      </c>
      <c r="H1196" s="6" t="s">
        <v>1362</v>
      </c>
      <c r="I1196" s="6" t="s">
        <v>1408</v>
      </c>
      <c r="J1196" s="6" t="s">
        <v>5</v>
      </c>
      <c r="K1196" s="7">
        <v>42</v>
      </c>
      <c r="L1196" s="7">
        <f>IFERROR(VLOOKUP(SiscoTable[[#This Row],[Código]],Hoja2!A:B,2,0)*SiscoTable[[#This Row],[Provta(Uns)]],0)</f>
        <v>176.4</v>
      </c>
      <c r="M1196" s="7">
        <v>0</v>
      </c>
      <c r="N1196" s="7">
        <v>43</v>
      </c>
      <c r="O1196" s="7">
        <f>IFERROR(VLOOKUP(SiscoTable[[#This Row],[Código]],Hoja2!A:B,2,0)*SiscoTable[[#This Row],[Stock_actual]],0)</f>
        <v>180.6</v>
      </c>
      <c r="P1196" s="6" t="s">
        <v>702</v>
      </c>
      <c r="Q1196" s="7">
        <v>46</v>
      </c>
      <c r="R1196" s="7">
        <v>84.399999999999991</v>
      </c>
      <c r="S1196" s="7" t="s">
        <v>11927</v>
      </c>
      <c r="BI1196"/>
      <c r="BJ1196"/>
    </row>
    <row r="1197" spans="2:62" x14ac:dyDescent="0.4">
      <c r="B1197" s="1">
        <v>11926</v>
      </c>
      <c r="C1197" s="6" t="s">
        <v>25</v>
      </c>
      <c r="D1197" s="6" t="s">
        <v>25</v>
      </c>
      <c r="E1197" s="6" t="s">
        <v>469</v>
      </c>
      <c r="F1197" s="6" t="s">
        <v>1050</v>
      </c>
      <c r="G1197" s="6" t="s">
        <v>1309</v>
      </c>
      <c r="H1197" s="6" t="s">
        <v>1053</v>
      </c>
      <c r="I1197" s="6" t="s">
        <v>1363</v>
      </c>
      <c r="J1197" s="6" t="s">
        <v>5</v>
      </c>
      <c r="K1197" s="7">
        <v>45.33</v>
      </c>
      <c r="L1197" s="7">
        <f>IFERROR(VLOOKUP(SiscoTable[[#This Row],[Código]],Hoja2!A:B,2,0)*SiscoTable[[#This Row],[Provta(Uns)]],0)</f>
        <v>267.447</v>
      </c>
      <c r="M1197" s="7">
        <v>0</v>
      </c>
      <c r="N1197" s="7">
        <v>43</v>
      </c>
      <c r="O1197" s="7">
        <f>IFERROR(VLOOKUP(SiscoTable[[#This Row],[Código]],Hoja2!A:B,2,0)*SiscoTable[[#This Row],[Stock_actual]],0)</f>
        <v>253.70000000000002</v>
      </c>
      <c r="P1197" s="6" t="s">
        <v>474</v>
      </c>
      <c r="Q1197" s="7">
        <v>50</v>
      </c>
      <c r="R1197" s="7">
        <v>89.88</v>
      </c>
      <c r="S1197" s="7" t="s">
        <v>11927</v>
      </c>
      <c r="BI1197"/>
      <c r="BJ1197"/>
    </row>
    <row r="1198" spans="2:62" x14ac:dyDescent="0.4">
      <c r="B1198" s="1">
        <v>11939</v>
      </c>
      <c r="C1198" s="6" t="s">
        <v>25</v>
      </c>
      <c r="D1198" s="6" t="s">
        <v>30</v>
      </c>
      <c r="E1198" s="6" t="s">
        <v>469</v>
      </c>
      <c r="F1198" s="6" t="s">
        <v>210</v>
      </c>
      <c r="G1198" s="6" t="s">
        <v>550</v>
      </c>
      <c r="H1198" s="6" t="s">
        <v>262</v>
      </c>
      <c r="I1198" s="6" t="s">
        <v>557</v>
      </c>
      <c r="J1198" s="6" t="s">
        <v>5</v>
      </c>
      <c r="K1198" s="7">
        <v>25</v>
      </c>
      <c r="L1198" s="34">
        <f>IFERROR(VLOOKUP(SiscoTable[[#This Row],[Código]],Hoja2!A:B,2,0)*SiscoTable[[#This Row],[Provta(Uns)]],0)</f>
        <v>347.5</v>
      </c>
      <c r="M1198" s="7">
        <v>0</v>
      </c>
      <c r="N1198" s="7">
        <v>36</v>
      </c>
      <c r="O1198" s="34">
        <f>IFERROR(VLOOKUP(SiscoTable[[#This Row],[Código]],Hoja2!A:B,2,0)*SiscoTable[[#This Row],[Stock_actual]],0)</f>
        <v>500.40000000000003</v>
      </c>
      <c r="P1198" s="6" t="s">
        <v>558</v>
      </c>
      <c r="Q1198" s="7">
        <v>27</v>
      </c>
      <c r="R1198" s="7">
        <v>0</v>
      </c>
      <c r="S1198" s="7" t="s">
        <v>11924</v>
      </c>
      <c r="BI1198"/>
      <c r="BJ1198"/>
    </row>
    <row r="1199" spans="2:62" x14ac:dyDescent="0.4">
      <c r="B1199" s="1">
        <v>11940</v>
      </c>
      <c r="C1199" s="6" t="s">
        <v>30</v>
      </c>
      <c r="D1199" s="6" t="s">
        <v>30</v>
      </c>
      <c r="E1199" s="6" t="s">
        <v>469</v>
      </c>
      <c r="F1199" s="6" t="s">
        <v>210</v>
      </c>
      <c r="G1199" s="6" t="s">
        <v>550</v>
      </c>
      <c r="H1199" s="6" t="s">
        <v>262</v>
      </c>
      <c r="I1199" s="6" t="s">
        <v>580</v>
      </c>
      <c r="J1199" s="6" t="s">
        <v>5</v>
      </c>
      <c r="K1199" s="7">
        <v>23</v>
      </c>
      <c r="L1199" s="34">
        <f>IFERROR(VLOOKUP(SiscoTable[[#This Row],[Código]],Hoja2!A:B,2,0)*SiscoTable[[#This Row],[Provta(Uns)]],0)</f>
        <v>149.5</v>
      </c>
      <c r="M1199" s="7">
        <v>0</v>
      </c>
      <c r="N1199" s="7">
        <v>36</v>
      </c>
      <c r="O1199" s="34">
        <f>IFERROR(VLOOKUP(SiscoTable[[#This Row],[Código]],Hoja2!A:B,2,0)*SiscoTable[[#This Row],[Stock_actual]],0)</f>
        <v>234</v>
      </c>
      <c r="P1199" s="6" t="s">
        <v>581</v>
      </c>
      <c r="Q1199" s="7">
        <v>25</v>
      </c>
      <c r="R1199" s="7">
        <v>0</v>
      </c>
      <c r="S1199" s="7" t="s">
        <v>11924</v>
      </c>
      <c r="BI1199"/>
      <c r="BJ1199"/>
    </row>
    <row r="1200" spans="2:62" x14ac:dyDescent="0.4">
      <c r="B1200" s="1">
        <v>11941</v>
      </c>
      <c r="C1200" s="6" t="s">
        <v>30</v>
      </c>
      <c r="D1200" s="6" t="s">
        <v>8</v>
      </c>
      <c r="E1200" s="6" t="s">
        <v>469</v>
      </c>
      <c r="F1200" s="6" t="s">
        <v>210</v>
      </c>
      <c r="G1200" s="6" t="s">
        <v>550</v>
      </c>
      <c r="H1200" s="6" t="s">
        <v>262</v>
      </c>
      <c r="I1200" s="6" t="s">
        <v>582</v>
      </c>
      <c r="J1200" s="6" t="s">
        <v>5</v>
      </c>
      <c r="K1200" s="7">
        <v>4.67</v>
      </c>
      <c r="L1200" s="34">
        <f>IFERROR(VLOOKUP(SiscoTable[[#This Row],[Código]],Hoja2!A:B,2,0)*SiscoTable[[#This Row],[Provta(Uns)]],0)</f>
        <v>86.394999999999996</v>
      </c>
      <c r="M1200" s="7">
        <v>0</v>
      </c>
      <c r="N1200" s="7">
        <v>22</v>
      </c>
      <c r="O1200" s="34">
        <f>IFERROR(VLOOKUP(SiscoTable[[#This Row],[Código]],Hoja2!A:B,2,0)*SiscoTable[[#This Row],[Stock_actual]],0)</f>
        <v>407</v>
      </c>
      <c r="P1200" s="6" t="s">
        <v>583</v>
      </c>
      <c r="Q1200" s="7">
        <v>5</v>
      </c>
      <c r="R1200" s="7">
        <v>0</v>
      </c>
      <c r="S1200" s="7" t="s">
        <v>11924</v>
      </c>
      <c r="BI1200"/>
      <c r="BJ1200"/>
    </row>
    <row r="1201" spans="2:62" x14ac:dyDescent="0.4">
      <c r="B1201" s="1">
        <v>11942</v>
      </c>
      <c r="C1201" s="6" t="s">
        <v>25</v>
      </c>
      <c r="D1201" s="6" t="s">
        <v>30</v>
      </c>
      <c r="E1201" s="6" t="s">
        <v>469</v>
      </c>
      <c r="F1201" s="6" t="s">
        <v>210</v>
      </c>
      <c r="G1201" s="6" t="s">
        <v>550</v>
      </c>
      <c r="H1201" s="6" t="s">
        <v>262</v>
      </c>
      <c r="I1201" s="6" t="s">
        <v>559</v>
      </c>
      <c r="J1201" s="6" t="s">
        <v>5</v>
      </c>
      <c r="K1201" s="7">
        <v>8</v>
      </c>
      <c r="L1201" s="34">
        <f>IFERROR(VLOOKUP(SiscoTable[[#This Row],[Código]],Hoja2!A:B,2,0)*SiscoTable[[#This Row],[Provta(Uns)]],0)</f>
        <v>155.19999999999999</v>
      </c>
      <c r="M1201" s="7">
        <v>0</v>
      </c>
      <c r="N1201" s="7">
        <v>32</v>
      </c>
      <c r="O1201" s="34">
        <f>IFERROR(VLOOKUP(SiscoTable[[#This Row],[Código]],Hoja2!A:B,2,0)*SiscoTable[[#This Row],[Stock_actual]],0)</f>
        <v>620.79999999999995</v>
      </c>
      <c r="P1201" s="6" t="s">
        <v>560</v>
      </c>
      <c r="Q1201" s="7">
        <v>9</v>
      </c>
      <c r="R1201" s="7">
        <v>0</v>
      </c>
      <c r="S1201" s="7" t="s">
        <v>11924</v>
      </c>
      <c r="BI1201"/>
      <c r="BJ1201"/>
    </row>
    <row r="1202" spans="2:62" x14ac:dyDescent="0.4">
      <c r="B1202" s="1">
        <v>11944</v>
      </c>
      <c r="C1202" s="6" t="s">
        <v>25</v>
      </c>
      <c r="D1202" s="6" t="s">
        <v>25</v>
      </c>
      <c r="E1202" s="6" t="s">
        <v>469</v>
      </c>
      <c r="F1202" s="6" t="s">
        <v>210</v>
      </c>
      <c r="G1202" s="6" t="s">
        <v>595</v>
      </c>
      <c r="H1202" s="6" t="s">
        <v>262</v>
      </c>
      <c r="I1202" s="6" t="s">
        <v>596</v>
      </c>
      <c r="J1202" s="6" t="s">
        <v>5</v>
      </c>
      <c r="K1202" s="7">
        <v>54.83</v>
      </c>
      <c r="L1202" s="34">
        <f>IFERROR(VLOOKUP(SiscoTable[[#This Row],[Código]],Hoja2!A:B,2,0)*SiscoTable[[#This Row],[Provta(Uns)]],0)</f>
        <v>542.81700000000001</v>
      </c>
      <c r="M1202" s="7">
        <v>0</v>
      </c>
      <c r="N1202" s="7">
        <v>139</v>
      </c>
      <c r="O1202" s="34">
        <f>IFERROR(VLOOKUP(SiscoTable[[#This Row],[Código]],Hoja2!A:B,2,0)*SiscoTable[[#This Row],[Stock_actual]],0)</f>
        <v>1376.1000000000001</v>
      </c>
      <c r="P1202" s="6" t="s">
        <v>537</v>
      </c>
      <c r="Q1202" s="7">
        <v>60</v>
      </c>
      <c r="R1202" s="7">
        <v>0</v>
      </c>
      <c r="S1202" s="7" t="s">
        <v>11924</v>
      </c>
      <c r="BI1202"/>
      <c r="BJ1202"/>
    </row>
    <row r="1203" spans="2:62" x14ac:dyDescent="0.4">
      <c r="B1203" s="1">
        <v>11946</v>
      </c>
      <c r="C1203" s="6" t="s">
        <v>25</v>
      </c>
      <c r="D1203" s="6" t="s">
        <v>30</v>
      </c>
      <c r="E1203" s="6" t="s">
        <v>469</v>
      </c>
      <c r="F1203" s="6" t="s">
        <v>210</v>
      </c>
      <c r="G1203" s="6" t="s">
        <v>595</v>
      </c>
      <c r="H1203" s="6" t="s">
        <v>262</v>
      </c>
      <c r="I1203" s="6" t="s">
        <v>597</v>
      </c>
      <c r="J1203" s="6" t="s">
        <v>5</v>
      </c>
      <c r="K1203" s="7">
        <v>13</v>
      </c>
      <c r="L1203" s="34">
        <f>IFERROR(VLOOKUP(SiscoTable[[#This Row],[Código]],Hoja2!A:B,2,0)*SiscoTable[[#This Row],[Provta(Uns)]],0)</f>
        <v>193.70000000000002</v>
      </c>
      <c r="M1203" s="7">
        <v>0</v>
      </c>
      <c r="N1203" s="7">
        <v>31</v>
      </c>
      <c r="O1203" s="34">
        <f>IFERROR(VLOOKUP(SiscoTable[[#This Row],[Código]],Hoja2!A:B,2,0)*SiscoTable[[#This Row],[Stock_actual]],0)</f>
        <v>461.90000000000003</v>
      </c>
      <c r="P1203" s="6" t="s">
        <v>598</v>
      </c>
      <c r="Q1203" s="7">
        <v>14</v>
      </c>
      <c r="R1203" s="7">
        <v>0</v>
      </c>
      <c r="S1203" s="7" t="s">
        <v>11924</v>
      </c>
      <c r="BI1203"/>
      <c r="BJ1203"/>
    </row>
    <row r="1204" spans="2:62" x14ac:dyDescent="0.4">
      <c r="B1204" s="1">
        <v>11947</v>
      </c>
      <c r="C1204" s="6" t="s">
        <v>8</v>
      </c>
      <c r="D1204" s="6" t="s">
        <v>8</v>
      </c>
      <c r="E1204" s="6" t="s">
        <v>469</v>
      </c>
      <c r="F1204" s="6" t="s">
        <v>210</v>
      </c>
      <c r="G1204" s="6" t="s">
        <v>595</v>
      </c>
      <c r="H1204" s="6" t="s">
        <v>262</v>
      </c>
      <c r="I1204" s="6" t="s">
        <v>615</v>
      </c>
      <c r="J1204" s="6" t="s">
        <v>5</v>
      </c>
      <c r="K1204" s="7">
        <v>0</v>
      </c>
      <c r="L1204" s="34">
        <f>IFERROR(VLOOKUP(SiscoTable[[#This Row],[Código]],Hoja2!A:B,2,0)*SiscoTable[[#This Row],[Provta(Uns)]],0)</f>
        <v>0</v>
      </c>
      <c r="M1204" s="7">
        <v>0</v>
      </c>
      <c r="N1204" s="7">
        <v>0</v>
      </c>
      <c r="O1204" s="34">
        <f>IFERROR(VLOOKUP(SiscoTable[[#This Row],[Código]],Hoja2!A:B,2,0)*SiscoTable[[#This Row],[Stock_actual]],0)</f>
        <v>0</v>
      </c>
      <c r="P1204" s="6" t="s">
        <v>7</v>
      </c>
      <c r="Q1204" s="7">
        <v>0</v>
      </c>
      <c r="R1204" s="7">
        <v>0</v>
      </c>
      <c r="S1204" s="7" t="s">
        <v>11924</v>
      </c>
      <c r="BI1204"/>
      <c r="BJ1204"/>
    </row>
    <row r="1205" spans="2:62" x14ac:dyDescent="0.4">
      <c r="B1205" s="1">
        <v>11948</v>
      </c>
      <c r="C1205" s="6" t="s">
        <v>30</v>
      </c>
      <c r="D1205" s="6" t="s">
        <v>30</v>
      </c>
      <c r="E1205" s="6" t="s">
        <v>469</v>
      </c>
      <c r="F1205" s="6" t="s">
        <v>210</v>
      </c>
      <c r="G1205" s="6" t="s">
        <v>595</v>
      </c>
      <c r="H1205" s="6" t="s">
        <v>262</v>
      </c>
      <c r="I1205" s="6" t="s">
        <v>611</v>
      </c>
      <c r="J1205" s="6" t="s">
        <v>5</v>
      </c>
      <c r="K1205" s="7">
        <v>12.67</v>
      </c>
      <c r="L1205" s="34">
        <f>IFERROR(VLOOKUP(SiscoTable[[#This Row],[Código]],Hoja2!A:B,2,0)*SiscoTable[[#This Row],[Provta(Uns)]],0)</f>
        <v>183.715</v>
      </c>
      <c r="M1205" s="7">
        <v>0</v>
      </c>
      <c r="N1205" s="7">
        <v>74</v>
      </c>
      <c r="O1205" s="34">
        <f>IFERROR(VLOOKUP(SiscoTable[[#This Row],[Código]],Hoja2!A:B,2,0)*SiscoTable[[#This Row],[Stock_actual]],0)</f>
        <v>1073</v>
      </c>
      <c r="P1205" s="6" t="s">
        <v>612</v>
      </c>
      <c r="Q1205" s="7">
        <v>14</v>
      </c>
      <c r="R1205" s="7">
        <v>0</v>
      </c>
      <c r="S1205" s="7" t="s">
        <v>11924</v>
      </c>
      <c r="BI1205"/>
      <c r="BJ1205"/>
    </row>
    <row r="1206" spans="2:62" x14ac:dyDescent="0.4">
      <c r="B1206" s="1">
        <v>11949</v>
      </c>
      <c r="C1206" s="6" t="s">
        <v>25</v>
      </c>
      <c r="D1206" s="6" t="s">
        <v>30</v>
      </c>
      <c r="E1206" s="6" t="s">
        <v>469</v>
      </c>
      <c r="F1206" s="6" t="s">
        <v>210</v>
      </c>
      <c r="G1206" s="6" t="s">
        <v>595</v>
      </c>
      <c r="H1206" s="6" t="s">
        <v>262</v>
      </c>
      <c r="I1206" s="6" t="s">
        <v>599</v>
      </c>
      <c r="J1206" s="6" t="s">
        <v>5</v>
      </c>
      <c r="K1206" s="7">
        <v>25.33</v>
      </c>
      <c r="L1206" s="34">
        <f>IFERROR(VLOOKUP(SiscoTable[[#This Row],[Código]],Hoja2!A:B,2,0)*SiscoTable[[#This Row],[Provta(Uns)]],0)</f>
        <v>326.75700000000001</v>
      </c>
      <c r="M1206" s="7">
        <v>0</v>
      </c>
      <c r="N1206" s="7">
        <v>62</v>
      </c>
      <c r="O1206" s="34">
        <f>IFERROR(VLOOKUP(SiscoTable[[#This Row],[Código]],Hoja2!A:B,2,0)*SiscoTable[[#This Row],[Stock_actual]],0)</f>
        <v>799.80000000000007</v>
      </c>
      <c r="P1206" s="6" t="s">
        <v>600</v>
      </c>
      <c r="Q1206" s="7">
        <v>28</v>
      </c>
      <c r="R1206" s="7">
        <v>0</v>
      </c>
      <c r="S1206" s="7" t="s">
        <v>11924</v>
      </c>
      <c r="BI1206"/>
      <c r="BJ1206"/>
    </row>
    <row r="1207" spans="2:62" x14ac:dyDescent="0.4">
      <c r="B1207" s="1">
        <v>11950</v>
      </c>
      <c r="C1207" s="6" t="s">
        <v>30</v>
      </c>
      <c r="D1207" s="6" t="s">
        <v>30</v>
      </c>
      <c r="E1207" s="6" t="s">
        <v>469</v>
      </c>
      <c r="F1207" s="6" t="s">
        <v>210</v>
      </c>
      <c r="G1207" s="6" t="s">
        <v>595</v>
      </c>
      <c r="H1207" s="6" t="s">
        <v>262</v>
      </c>
      <c r="I1207" s="6" t="s">
        <v>613</v>
      </c>
      <c r="J1207" s="6" t="s">
        <v>5</v>
      </c>
      <c r="K1207" s="7">
        <v>14.83</v>
      </c>
      <c r="L1207" s="34">
        <f>IFERROR(VLOOKUP(SiscoTable[[#This Row],[Código]],Hoja2!A:B,2,0)*SiscoTable[[#This Row],[Provta(Uns)]],0)</f>
        <v>170.54499999999999</v>
      </c>
      <c r="M1207" s="7">
        <v>0</v>
      </c>
      <c r="N1207" s="7">
        <v>30</v>
      </c>
      <c r="O1207" s="34">
        <f>IFERROR(VLOOKUP(SiscoTable[[#This Row],[Código]],Hoja2!A:B,2,0)*SiscoTable[[#This Row],[Stock_actual]],0)</f>
        <v>345</v>
      </c>
      <c r="P1207" s="6" t="s">
        <v>320</v>
      </c>
      <c r="Q1207" s="7">
        <v>16</v>
      </c>
      <c r="R1207" s="7">
        <v>0</v>
      </c>
      <c r="S1207" s="7" t="s">
        <v>11924</v>
      </c>
      <c r="BI1207"/>
      <c r="BJ1207"/>
    </row>
    <row r="1208" spans="2:62" x14ac:dyDescent="0.4">
      <c r="B1208" s="1">
        <v>11951</v>
      </c>
      <c r="C1208" s="6" t="s">
        <v>30</v>
      </c>
      <c r="D1208" s="6" t="s">
        <v>30</v>
      </c>
      <c r="E1208" s="6" t="s">
        <v>469</v>
      </c>
      <c r="F1208" s="6" t="s">
        <v>210</v>
      </c>
      <c r="G1208" s="6" t="s">
        <v>595</v>
      </c>
      <c r="H1208" s="6" t="s">
        <v>262</v>
      </c>
      <c r="I1208" s="6" t="s">
        <v>614</v>
      </c>
      <c r="J1208" s="6" t="s">
        <v>5</v>
      </c>
      <c r="K1208" s="7">
        <v>19.829999999999998</v>
      </c>
      <c r="L1208" s="34">
        <f>IFERROR(VLOOKUP(SiscoTable[[#This Row],[Código]],Hoja2!A:B,2,0)*SiscoTable[[#This Row],[Provta(Uns)]],0)</f>
        <v>228.04499999999999</v>
      </c>
      <c r="M1208" s="7">
        <v>0</v>
      </c>
      <c r="N1208" s="7">
        <v>26</v>
      </c>
      <c r="O1208" s="34">
        <f>IFERROR(VLOOKUP(SiscoTable[[#This Row],[Código]],Hoja2!A:B,2,0)*SiscoTable[[#This Row],[Stock_actual]],0)</f>
        <v>299</v>
      </c>
      <c r="P1208" s="6" t="s">
        <v>132</v>
      </c>
      <c r="Q1208" s="7">
        <v>22</v>
      </c>
      <c r="R1208" s="7">
        <v>0</v>
      </c>
      <c r="S1208" s="7" t="s">
        <v>11924</v>
      </c>
      <c r="BI1208"/>
      <c r="BJ1208"/>
    </row>
    <row r="1209" spans="2:62" x14ac:dyDescent="0.4">
      <c r="B1209" s="1">
        <v>11952</v>
      </c>
      <c r="C1209" s="6" t="s">
        <v>25</v>
      </c>
      <c r="D1209" s="6" t="s">
        <v>30</v>
      </c>
      <c r="E1209" s="6" t="s">
        <v>469</v>
      </c>
      <c r="F1209" s="6" t="s">
        <v>210</v>
      </c>
      <c r="G1209" s="6" t="s">
        <v>595</v>
      </c>
      <c r="H1209" s="6" t="s">
        <v>262</v>
      </c>
      <c r="I1209" s="6" t="s">
        <v>601</v>
      </c>
      <c r="J1209" s="6" t="s">
        <v>5</v>
      </c>
      <c r="K1209" s="7">
        <v>28.67</v>
      </c>
      <c r="L1209" s="34">
        <f>IFERROR(VLOOKUP(SiscoTable[[#This Row],[Código]],Hoja2!A:B,2,0)*SiscoTable[[#This Row],[Provta(Uns)]],0)</f>
        <v>341.17300000000006</v>
      </c>
      <c r="M1209" s="7">
        <v>0</v>
      </c>
      <c r="N1209" s="7">
        <v>78</v>
      </c>
      <c r="O1209" s="34">
        <f>IFERROR(VLOOKUP(SiscoTable[[#This Row],[Código]],Hoja2!A:B,2,0)*SiscoTable[[#This Row],[Stock_actual]],0)</f>
        <v>928.2</v>
      </c>
      <c r="P1209" s="6" t="s">
        <v>602</v>
      </c>
      <c r="Q1209" s="7">
        <v>32</v>
      </c>
      <c r="R1209" s="7">
        <v>0</v>
      </c>
      <c r="S1209" s="7" t="s">
        <v>11924</v>
      </c>
      <c r="BI1209"/>
      <c r="BJ1209"/>
    </row>
    <row r="1210" spans="2:62" x14ac:dyDescent="0.4">
      <c r="B1210" s="1">
        <v>11953</v>
      </c>
      <c r="C1210" s="6" t="s">
        <v>8</v>
      </c>
      <c r="D1210" s="6" t="s">
        <v>8</v>
      </c>
      <c r="E1210" s="6" t="s">
        <v>197</v>
      </c>
      <c r="F1210" s="6" t="s">
        <v>210</v>
      </c>
      <c r="G1210" s="6" t="s">
        <v>211</v>
      </c>
      <c r="H1210" s="6" t="s">
        <v>262</v>
      </c>
      <c r="I1210" s="6" t="s">
        <v>261</v>
      </c>
      <c r="J1210" s="6" t="s">
        <v>5</v>
      </c>
      <c r="K1210" s="7">
        <v>0</v>
      </c>
      <c r="L1210" s="34">
        <f>IFERROR(VLOOKUP(SiscoTable[[#This Row],[Código]],Hoja2!A:B,2,0)*SiscoTable[[#This Row],[Provta(Uns)]],0)</f>
        <v>0</v>
      </c>
      <c r="M1210" s="7">
        <v>0</v>
      </c>
      <c r="N1210" s="7">
        <v>0</v>
      </c>
      <c r="O1210" s="34">
        <f>IFERROR(VLOOKUP(SiscoTable[[#This Row],[Código]],Hoja2!A:B,2,0)*SiscoTable[[#This Row],[Stock_actual]],0)</f>
        <v>0</v>
      </c>
      <c r="P1210" s="6" t="s">
        <v>7</v>
      </c>
      <c r="Q1210" s="7">
        <v>0</v>
      </c>
      <c r="R1210" s="7">
        <v>0</v>
      </c>
      <c r="S1210" s="7" t="s">
        <v>11924</v>
      </c>
      <c r="BI1210"/>
      <c r="BJ1210"/>
    </row>
    <row r="1211" spans="2:62" x14ac:dyDescent="0.4">
      <c r="B1211" s="1">
        <v>11954</v>
      </c>
      <c r="C1211" s="6" t="s">
        <v>30</v>
      </c>
      <c r="D1211" s="6" t="s">
        <v>8</v>
      </c>
      <c r="E1211" s="6" t="s">
        <v>197</v>
      </c>
      <c r="F1211" s="6" t="s">
        <v>210</v>
      </c>
      <c r="G1211" s="6" t="s">
        <v>302</v>
      </c>
      <c r="H1211" s="6" t="s">
        <v>262</v>
      </c>
      <c r="I1211" s="6" t="s">
        <v>303</v>
      </c>
      <c r="J1211" s="6" t="s">
        <v>5</v>
      </c>
      <c r="K1211" s="7">
        <v>8.67</v>
      </c>
      <c r="L1211" s="34">
        <f>IFERROR(VLOOKUP(SiscoTable[[#This Row],[Código]],Hoja2!A:B,2,0)*SiscoTable[[#This Row],[Provta(Uns)]],0)</f>
        <v>186.405</v>
      </c>
      <c r="M1211" s="7">
        <v>0</v>
      </c>
      <c r="N1211" s="7">
        <v>88</v>
      </c>
      <c r="O1211" s="34">
        <f>IFERROR(VLOOKUP(SiscoTable[[#This Row],[Código]],Hoja2!A:B,2,0)*SiscoTable[[#This Row],[Stock_actual]],0)</f>
        <v>1892</v>
      </c>
      <c r="P1211" s="6" t="s">
        <v>304</v>
      </c>
      <c r="Q1211" s="7">
        <v>10</v>
      </c>
      <c r="R1211" s="7">
        <v>0</v>
      </c>
      <c r="S1211" s="7" t="s">
        <v>11924</v>
      </c>
      <c r="BI1211"/>
      <c r="BJ1211"/>
    </row>
    <row r="1212" spans="2:62" x14ac:dyDescent="0.4">
      <c r="B1212" s="1">
        <v>11970</v>
      </c>
      <c r="C1212" s="6" t="s">
        <v>30</v>
      </c>
      <c r="D1212" s="6" t="s">
        <v>8</v>
      </c>
      <c r="E1212" s="6" t="s">
        <v>197</v>
      </c>
      <c r="F1212" s="6" t="s">
        <v>210</v>
      </c>
      <c r="G1212" s="6" t="s">
        <v>211</v>
      </c>
      <c r="H1212" s="6" t="s">
        <v>216</v>
      </c>
      <c r="I1212" s="6" t="s">
        <v>235</v>
      </c>
      <c r="J1212" s="6" t="s">
        <v>5</v>
      </c>
      <c r="K1212" s="7">
        <v>2</v>
      </c>
      <c r="L1212" s="34">
        <f>IFERROR(VLOOKUP(SiscoTable[[#This Row],[Código]],Hoja2!A:B,2,0)*SiscoTable[[#This Row],[Provta(Uns)]],0)</f>
        <v>48</v>
      </c>
      <c r="M1212" s="7">
        <v>0</v>
      </c>
      <c r="N1212" s="7">
        <v>2</v>
      </c>
      <c r="O1212" s="34">
        <f>IFERROR(VLOOKUP(SiscoTable[[#This Row],[Código]],Hoja2!A:B,2,0)*SiscoTable[[#This Row],[Stock_actual]],0)</f>
        <v>48</v>
      </c>
      <c r="P1212" s="6" t="s">
        <v>110</v>
      </c>
      <c r="Q1212" s="7">
        <v>2</v>
      </c>
      <c r="R1212" s="7">
        <v>4.2300000000000004</v>
      </c>
      <c r="S1212" s="7" t="s">
        <v>11924</v>
      </c>
      <c r="BI1212"/>
      <c r="BJ1212"/>
    </row>
    <row r="1213" spans="2:62" x14ac:dyDescent="0.4">
      <c r="B1213" s="1">
        <v>11971</v>
      </c>
      <c r="C1213" s="6" t="s">
        <v>25</v>
      </c>
      <c r="D1213" s="6" t="s">
        <v>30</v>
      </c>
      <c r="E1213" s="6" t="s">
        <v>197</v>
      </c>
      <c r="F1213" s="6" t="s">
        <v>210</v>
      </c>
      <c r="G1213" s="6" t="s">
        <v>211</v>
      </c>
      <c r="H1213" s="6" t="s">
        <v>216</v>
      </c>
      <c r="I1213" s="6" t="s">
        <v>215</v>
      </c>
      <c r="J1213" s="6" t="s">
        <v>5</v>
      </c>
      <c r="K1213" s="7">
        <v>0</v>
      </c>
      <c r="L1213" s="34">
        <f>IFERROR(VLOOKUP(SiscoTable[[#This Row],[Código]],Hoja2!A:B,2,0)*SiscoTable[[#This Row],[Provta(Uns)]],0)</f>
        <v>0</v>
      </c>
      <c r="M1213" s="7">
        <v>0</v>
      </c>
      <c r="N1213" s="7">
        <v>2</v>
      </c>
      <c r="O1213" s="34">
        <f>IFERROR(VLOOKUP(SiscoTable[[#This Row],[Código]],Hoja2!A:B,2,0)*SiscoTable[[#This Row],[Stock_actual]],0)</f>
        <v>50</v>
      </c>
      <c r="P1213" s="6" t="s">
        <v>134</v>
      </c>
      <c r="Q1213" s="7">
        <v>0</v>
      </c>
      <c r="R1213" s="7">
        <v>0</v>
      </c>
      <c r="S1213" s="7" t="s">
        <v>11924</v>
      </c>
      <c r="BI1213"/>
      <c r="BJ1213"/>
    </row>
    <row r="1214" spans="2:62" x14ac:dyDescent="0.4">
      <c r="B1214" s="1">
        <v>11972</v>
      </c>
      <c r="C1214" s="6" t="s">
        <v>8</v>
      </c>
      <c r="D1214" s="6" t="s">
        <v>8</v>
      </c>
      <c r="E1214" s="6" t="s">
        <v>197</v>
      </c>
      <c r="F1214" s="6" t="s">
        <v>210</v>
      </c>
      <c r="G1214" s="6" t="s">
        <v>211</v>
      </c>
      <c r="H1214" s="6" t="s">
        <v>216</v>
      </c>
      <c r="I1214" s="6" t="s">
        <v>266</v>
      </c>
      <c r="J1214" s="6" t="s">
        <v>5</v>
      </c>
      <c r="K1214" s="7">
        <v>0</v>
      </c>
      <c r="L1214" s="34">
        <f>IFERROR(VLOOKUP(SiscoTable[[#This Row],[Código]],Hoja2!A:B,2,0)*SiscoTable[[#This Row],[Provta(Uns)]],0)</f>
        <v>0</v>
      </c>
      <c r="M1214" s="7">
        <v>0</v>
      </c>
      <c r="N1214" s="7">
        <v>5</v>
      </c>
      <c r="O1214" s="34">
        <f>IFERROR(VLOOKUP(SiscoTable[[#This Row],[Código]],Hoja2!A:B,2,0)*SiscoTable[[#This Row],[Stock_actual]],0)</f>
        <v>134.5</v>
      </c>
      <c r="P1214" s="6" t="s">
        <v>134</v>
      </c>
      <c r="Q1214" s="7">
        <v>0</v>
      </c>
      <c r="R1214" s="7">
        <v>0</v>
      </c>
      <c r="S1214" s="7" t="s">
        <v>11924</v>
      </c>
      <c r="BI1214"/>
      <c r="BJ1214"/>
    </row>
    <row r="1215" spans="2:62" x14ac:dyDescent="0.4">
      <c r="B1215" s="1">
        <v>11973</v>
      </c>
      <c r="C1215" s="6" t="s">
        <v>30</v>
      </c>
      <c r="D1215" s="6" t="s">
        <v>8</v>
      </c>
      <c r="E1215" s="6" t="s">
        <v>197</v>
      </c>
      <c r="F1215" s="6" t="s">
        <v>210</v>
      </c>
      <c r="G1215" s="6" t="s">
        <v>211</v>
      </c>
      <c r="H1215" s="6" t="s">
        <v>216</v>
      </c>
      <c r="I1215" s="6" t="s">
        <v>236</v>
      </c>
      <c r="J1215" s="6" t="s">
        <v>5</v>
      </c>
      <c r="K1215" s="7">
        <v>2.33</v>
      </c>
      <c r="L1215" s="34">
        <f>IFERROR(VLOOKUP(SiscoTable[[#This Row],[Código]],Hoja2!A:B,2,0)*SiscoTable[[#This Row],[Provta(Uns)]],0)</f>
        <v>118.59699999999999</v>
      </c>
      <c r="M1215" s="7">
        <v>0</v>
      </c>
      <c r="N1215" s="7">
        <v>1</v>
      </c>
      <c r="O1215" s="34">
        <f>IFERROR(VLOOKUP(SiscoTable[[#This Row],[Código]],Hoja2!A:B,2,0)*SiscoTable[[#This Row],[Stock_actual]],0)</f>
        <v>50.9</v>
      </c>
      <c r="P1215" s="6" t="s">
        <v>237</v>
      </c>
      <c r="Q1215" s="7">
        <v>3</v>
      </c>
      <c r="R1215" s="7">
        <v>4.84</v>
      </c>
      <c r="S1215" s="7" t="s">
        <v>11924</v>
      </c>
      <c r="BI1215"/>
      <c r="BJ1215"/>
    </row>
    <row r="1216" spans="2:62" x14ac:dyDescent="0.4">
      <c r="B1216" s="1">
        <v>11974</v>
      </c>
      <c r="C1216" s="6" t="s">
        <v>30</v>
      </c>
      <c r="D1216" s="6" t="s">
        <v>8</v>
      </c>
      <c r="E1216" s="6" t="s">
        <v>197</v>
      </c>
      <c r="F1216" s="6" t="s">
        <v>210</v>
      </c>
      <c r="G1216" s="6" t="s">
        <v>211</v>
      </c>
      <c r="H1216" s="6" t="s">
        <v>216</v>
      </c>
      <c r="I1216" s="6" t="s">
        <v>238</v>
      </c>
      <c r="J1216" s="6" t="s">
        <v>5</v>
      </c>
      <c r="K1216" s="7">
        <v>1.83</v>
      </c>
      <c r="L1216" s="34">
        <f>IFERROR(VLOOKUP(SiscoTable[[#This Row],[Código]],Hoja2!A:B,2,0)*SiscoTable[[#This Row],[Provta(Uns)]],0)</f>
        <v>60.39</v>
      </c>
      <c r="M1216" s="7">
        <v>0</v>
      </c>
      <c r="N1216" s="7">
        <v>0</v>
      </c>
      <c r="O1216" s="34">
        <f>IFERROR(VLOOKUP(SiscoTable[[#This Row],[Código]],Hoja2!A:B,2,0)*SiscoTable[[#This Row],[Stock_actual]],0)</f>
        <v>0</v>
      </c>
      <c r="P1216" s="6" t="s">
        <v>7</v>
      </c>
      <c r="Q1216" s="7">
        <v>2</v>
      </c>
      <c r="R1216" s="7">
        <v>3.5999999999999996</v>
      </c>
      <c r="S1216" s="7" t="s">
        <v>11924</v>
      </c>
      <c r="BI1216"/>
      <c r="BJ1216"/>
    </row>
    <row r="1217" spans="2:62" x14ac:dyDescent="0.4">
      <c r="B1217" s="1">
        <v>12012</v>
      </c>
      <c r="C1217" s="6" t="s">
        <v>30</v>
      </c>
      <c r="D1217" s="6" t="s">
        <v>25</v>
      </c>
      <c r="E1217" s="6" t="s">
        <v>3268</v>
      </c>
      <c r="F1217" s="6" t="s">
        <v>7197</v>
      </c>
      <c r="G1217" s="6" t="s">
        <v>7554</v>
      </c>
      <c r="H1217" s="6" t="s">
        <v>7556</v>
      </c>
      <c r="I1217" s="6" t="s">
        <v>7616</v>
      </c>
      <c r="J1217" s="6" t="s">
        <v>5</v>
      </c>
      <c r="K1217" s="7">
        <v>30</v>
      </c>
      <c r="L1217" s="7">
        <f>IFERROR(VLOOKUP(SiscoTable[[#This Row],[Código]],Hoja2!A:B,2,0)*SiscoTable[[#This Row],[Provta(Uns)]],0)</f>
        <v>42</v>
      </c>
      <c r="M1217" s="7">
        <v>0</v>
      </c>
      <c r="N1217" s="7">
        <v>16</v>
      </c>
      <c r="O1217" s="7">
        <f>IFERROR(VLOOKUP(SiscoTable[[#This Row],[Código]],Hoja2!A:B,2,0)*SiscoTable[[#This Row],[Stock_actual]],0)</f>
        <v>22.4</v>
      </c>
      <c r="P1217" s="6" t="s">
        <v>810</v>
      </c>
      <c r="Q1217" s="7">
        <v>33</v>
      </c>
      <c r="R1217" s="7">
        <v>60</v>
      </c>
      <c r="S1217" s="7" t="s">
        <v>11928</v>
      </c>
      <c r="BI1217"/>
      <c r="BJ1217"/>
    </row>
    <row r="1218" spans="2:62" x14ac:dyDescent="0.4">
      <c r="B1218" s="1">
        <v>12013</v>
      </c>
      <c r="C1218" s="6" t="s">
        <v>25</v>
      </c>
      <c r="D1218" s="6" t="s">
        <v>25</v>
      </c>
      <c r="E1218" s="6" t="s">
        <v>3268</v>
      </c>
      <c r="F1218" s="6" t="s">
        <v>7197</v>
      </c>
      <c r="G1218" s="6" t="s">
        <v>7554</v>
      </c>
      <c r="H1218" s="6" t="s">
        <v>7556</v>
      </c>
      <c r="I1218" s="6" t="s">
        <v>7555</v>
      </c>
      <c r="J1218" s="6" t="s">
        <v>5</v>
      </c>
      <c r="K1218" s="7">
        <v>49.33</v>
      </c>
      <c r="L1218" s="7">
        <f>IFERROR(VLOOKUP(SiscoTable[[#This Row],[Código]],Hoja2!A:B,2,0)*SiscoTable[[#This Row],[Provta(Uns)]],0)</f>
        <v>291.04700000000003</v>
      </c>
      <c r="M1218" s="7">
        <v>0</v>
      </c>
      <c r="N1218" s="7">
        <v>87</v>
      </c>
      <c r="O1218" s="7">
        <f>IFERROR(VLOOKUP(SiscoTable[[#This Row],[Código]],Hoja2!A:B,2,0)*SiscoTable[[#This Row],[Stock_actual]],0)</f>
        <v>513.30000000000007</v>
      </c>
      <c r="P1218" s="6" t="s">
        <v>512</v>
      </c>
      <c r="Q1218" s="7">
        <v>54</v>
      </c>
      <c r="R1218" s="7">
        <v>0</v>
      </c>
      <c r="S1218" s="7" t="s">
        <v>11928</v>
      </c>
      <c r="BI1218"/>
      <c r="BJ1218"/>
    </row>
    <row r="1219" spans="2:62" x14ac:dyDescent="0.4">
      <c r="B1219" s="1">
        <v>12015</v>
      </c>
      <c r="C1219" s="6" t="s">
        <v>25</v>
      </c>
      <c r="D1219" s="6" t="s">
        <v>25</v>
      </c>
      <c r="E1219" s="6" t="s">
        <v>3268</v>
      </c>
      <c r="F1219" s="6" t="s">
        <v>7197</v>
      </c>
      <c r="G1219" s="6" t="s">
        <v>7554</v>
      </c>
      <c r="H1219" s="6" t="s">
        <v>7558</v>
      </c>
      <c r="I1219" s="6" t="s">
        <v>7557</v>
      </c>
      <c r="J1219" s="6" t="s">
        <v>5</v>
      </c>
      <c r="K1219" s="7">
        <v>126.17</v>
      </c>
      <c r="L1219" s="7">
        <f>IFERROR(VLOOKUP(SiscoTable[[#This Row],[Código]],Hoja2!A:B,2,0)*SiscoTable[[#This Row],[Provta(Uns)]],0)</f>
        <v>946.27499999999998</v>
      </c>
      <c r="M1219" s="7">
        <v>0</v>
      </c>
      <c r="N1219" s="7">
        <v>210</v>
      </c>
      <c r="O1219" s="7">
        <f>IFERROR(VLOOKUP(SiscoTable[[#This Row],[Código]],Hoja2!A:B,2,0)*SiscoTable[[#This Row],[Stock_actual]],0)</f>
        <v>1575</v>
      </c>
      <c r="P1219" s="6" t="s">
        <v>353</v>
      </c>
      <c r="Q1219" s="7">
        <v>139</v>
      </c>
      <c r="R1219" s="7">
        <v>0</v>
      </c>
      <c r="S1219" s="7" t="s">
        <v>11928</v>
      </c>
      <c r="BI1219"/>
      <c r="BJ1219"/>
    </row>
    <row r="1220" spans="2:62" x14ac:dyDescent="0.4">
      <c r="B1220" s="1">
        <v>12017</v>
      </c>
      <c r="C1220" s="6" t="s">
        <v>8</v>
      </c>
      <c r="D1220" s="6" t="s">
        <v>30</v>
      </c>
      <c r="E1220" s="6" t="s">
        <v>3268</v>
      </c>
      <c r="F1220" s="6" t="s">
        <v>7197</v>
      </c>
      <c r="G1220" s="6" t="s">
        <v>7554</v>
      </c>
      <c r="H1220" s="6" t="s">
        <v>7569</v>
      </c>
      <c r="I1220" s="6" t="s">
        <v>7699</v>
      </c>
      <c r="J1220" s="6" t="s">
        <v>5</v>
      </c>
      <c r="K1220" s="7">
        <v>29.17</v>
      </c>
      <c r="L1220" s="7">
        <f>IFERROR(VLOOKUP(SiscoTable[[#This Row],[Código]],Hoja2!A:B,2,0)*SiscoTable[[#This Row],[Provta(Uns)]],0)</f>
        <v>46.672000000000004</v>
      </c>
      <c r="M1220" s="7">
        <v>0</v>
      </c>
      <c r="N1220" s="7">
        <v>41</v>
      </c>
      <c r="O1220" s="7">
        <f>IFERROR(VLOOKUP(SiscoTable[[#This Row],[Código]],Hoja2!A:B,2,0)*SiscoTable[[#This Row],[Stock_actual]],0)</f>
        <v>65.600000000000009</v>
      </c>
      <c r="P1220" s="6" t="s">
        <v>694</v>
      </c>
      <c r="Q1220" s="7">
        <v>32</v>
      </c>
      <c r="R1220" s="7">
        <v>0</v>
      </c>
      <c r="S1220" s="7" t="s">
        <v>11928</v>
      </c>
      <c r="BI1220"/>
      <c r="BJ1220"/>
    </row>
    <row r="1221" spans="2:62" x14ac:dyDescent="0.4">
      <c r="B1221" s="1">
        <v>12018</v>
      </c>
      <c r="C1221" s="6" t="s">
        <v>30</v>
      </c>
      <c r="D1221" s="6" t="s">
        <v>25</v>
      </c>
      <c r="E1221" s="6" t="s">
        <v>3268</v>
      </c>
      <c r="F1221" s="6" t="s">
        <v>7197</v>
      </c>
      <c r="G1221" s="6" t="s">
        <v>7554</v>
      </c>
      <c r="H1221" s="6" t="s">
        <v>7573</v>
      </c>
      <c r="I1221" s="6" t="s">
        <v>7617</v>
      </c>
      <c r="J1221" s="6" t="s">
        <v>5</v>
      </c>
      <c r="K1221" s="7">
        <v>47.83</v>
      </c>
      <c r="L1221" s="7">
        <f>IFERROR(VLOOKUP(SiscoTable[[#This Row],[Código]],Hoja2!A:B,2,0)*SiscoTable[[#This Row],[Provta(Uns)]],0)</f>
        <v>124.358</v>
      </c>
      <c r="M1221" s="7">
        <v>0</v>
      </c>
      <c r="N1221" s="7">
        <v>73</v>
      </c>
      <c r="O1221" s="7">
        <f>IFERROR(VLOOKUP(SiscoTable[[#This Row],[Código]],Hoja2!A:B,2,0)*SiscoTable[[#This Row],[Stock_actual]],0)</f>
        <v>189.8</v>
      </c>
      <c r="P1221" s="6" t="s">
        <v>819</v>
      </c>
      <c r="Q1221" s="7">
        <v>52</v>
      </c>
      <c r="R1221" s="7">
        <v>0</v>
      </c>
      <c r="S1221" s="7" t="s">
        <v>11928</v>
      </c>
      <c r="BI1221"/>
      <c r="BJ1221"/>
    </row>
    <row r="1222" spans="2:62" x14ac:dyDescent="0.4">
      <c r="B1222" s="1">
        <v>12019</v>
      </c>
      <c r="C1222" s="6" t="s">
        <v>8</v>
      </c>
      <c r="D1222" s="6" t="s">
        <v>30</v>
      </c>
      <c r="E1222" s="6" t="s">
        <v>3268</v>
      </c>
      <c r="F1222" s="6" t="s">
        <v>7197</v>
      </c>
      <c r="G1222" s="6" t="s">
        <v>7554</v>
      </c>
      <c r="H1222" s="6" t="s">
        <v>7571</v>
      </c>
      <c r="I1222" s="6" t="s">
        <v>7700</v>
      </c>
      <c r="J1222" s="6" t="s">
        <v>5</v>
      </c>
      <c r="K1222" s="7">
        <v>23</v>
      </c>
      <c r="L1222" s="7">
        <f>IFERROR(VLOOKUP(SiscoTable[[#This Row],[Código]],Hoja2!A:B,2,0)*SiscoTable[[#This Row],[Provta(Uns)]],0)</f>
        <v>57.5</v>
      </c>
      <c r="M1222" s="7">
        <v>0</v>
      </c>
      <c r="N1222" s="7">
        <v>42</v>
      </c>
      <c r="O1222" s="7">
        <f>IFERROR(VLOOKUP(SiscoTable[[#This Row],[Código]],Hoja2!A:B,2,0)*SiscoTable[[#This Row],[Stock_actual]],0)</f>
        <v>105</v>
      </c>
      <c r="P1222" s="6" t="s">
        <v>1443</v>
      </c>
      <c r="Q1222" s="7">
        <v>25</v>
      </c>
      <c r="R1222" s="7">
        <v>0</v>
      </c>
      <c r="S1222" s="7" t="s">
        <v>11928</v>
      </c>
      <c r="BI1222"/>
      <c r="BJ1222"/>
    </row>
    <row r="1223" spans="2:62" x14ac:dyDescent="0.4">
      <c r="B1223" s="1">
        <v>12021</v>
      </c>
      <c r="C1223" s="6" t="s">
        <v>25</v>
      </c>
      <c r="D1223" s="6" t="s">
        <v>25</v>
      </c>
      <c r="E1223" s="6" t="s">
        <v>3268</v>
      </c>
      <c r="F1223" s="6" t="s">
        <v>7197</v>
      </c>
      <c r="G1223" s="6" t="s">
        <v>7554</v>
      </c>
      <c r="H1223" s="6" t="s">
        <v>7560</v>
      </c>
      <c r="I1223" s="6" t="s">
        <v>7559</v>
      </c>
      <c r="J1223" s="6" t="s">
        <v>5</v>
      </c>
      <c r="K1223" s="7">
        <v>125.67</v>
      </c>
      <c r="L1223" s="7">
        <f>IFERROR(VLOOKUP(SiscoTable[[#This Row],[Código]],Hoja2!A:B,2,0)*SiscoTable[[#This Row],[Provta(Uns)]],0)</f>
        <v>779.154</v>
      </c>
      <c r="M1223" s="7">
        <v>0</v>
      </c>
      <c r="N1223" s="7">
        <v>150</v>
      </c>
      <c r="O1223" s="7">
        <f>IFERROR(VLOOKUP(SiscoTable[[#This Row],[Código]],Hoja2!A:B,2,0)*SiscoTable[[#This Row],[Stock_actual]],0)</f>
        <v>930</v>
      </c>
      <c r="P1223" s="6" t="s">
        <v>115</v>
      </c>
      <c r="Q1223" s="7">
        <v>138</v>
      </c>
      <c r="R1223" s="7">
        <v>0</v>
      </c>
      <c r="S1223" s="7" t="s">
        <v>11928</v>
      </c>
      <c r="BI1223"/>
      <c r="BJ1223"/>
    </row>
    <row r="1224" spans="2:62" x14ac:dyDescent="0.4">
      <c r="B1224" s="1">
        <v>12022</v>
      </c>
      <c r="C1224" s="6" t="s">
        <v>25</v>
      </c>
      <c r="D1224" s="6" t="s">
        <v>25</v>
      </c>
      <c r="E1224" s="6" t="s">
        <v>3268</v>
      </c>
      <c r="F1224" s="6" t="s">
        <v>7197</v>
      </c>
      <c r="G1224" s="6" t="s">
        <v>7554</v>
      </c>
      <c r="H1224" s="6" t="s">
        <v>6992</v>
      </c>
      <c r="I1224" s="6" t="s">
        <v>7561</v>
      </c>
      <c r="J1224" s="6" t="s">
        <v>5</v>
      </c>
      <c r="K1224" s="7">
        <v>319.17</v>
      </c>
      <c r="L1224" s="7">
        <f>IFERROR(VLOOKUP(SiscoTable[[#This Row],[Código]],Hoja2!A:B,2,0)*SiscoTable[[#This Row],[Provta(Uns)]],0)</f>
        <v>1468.182</v>
      </c>
      <c r="M1224" s="7">
        <v>0</v>
      </c>
      <c r="N1224" s="7">
        <v>394</v>
      </c>
      <c r="O1224" s="7">
        <f>IFERROR(VLOOKUP(SiscoTable[[#This Row],[Código]],Hoja2!A:B,2,0)*SiscoTable[[#This Row],[Stock_actual]],0)</f>
        <v>1812.3999999999999</v>
      </c>
      <c r="P1224" s="6" t="s">
        <v>516</v>
      </c>
      <c r="Q1224" s="7">
        <v>351</v>
      </c>
      <c r="R1224" s="7">
        <v>0</v>
      </c>
      <c r="S1224" s="7" t="s">
        <v>11928</v>
      </c>
      <c r="BI1224"/>
      <c r="BJ1224"/>
    </row>
    <row r="1225" spans="2:62" x14ac:dyDescent="0.4">
      <c r="B1225" s="1">
        <v>12023</v>
      </c>
      <c r="C1225" s="6" t="s">
        <v>25</v>
      </c>
      <c r="D1225" s="6" t="s">
        <v>25</v>
      </c>
      <c r="E1225" s="6" t="s">
        <v>3268</v>
      </c>
      <c r="F1225" s="6" t="s">
        <v>7197</v>
      </c>
      <c r="G1225" s="6" t="s">
        <v>7554</v>
      </c>
      <c r="H1225" s="6" t="s">
        <v>7563</v>
      </c>
      <c r="I1225" s="6" t="s">
        <v>7562</v>
      </c>
      <c r="J1225" s="6" t="s">
        <v>496</v>
      </c>
      <c r="K1225" s="7">
        <v>11.83</v>
      </c>
      <c r="L1225" s="7">
        <f>IFERROR(VLOOKUP(SiscoTable[[#This Row],[Código]],Hoja2!A:B,2,0)*SiscoTable[[#This Row],[Provta(Uns)]],0)</f>
        <v>81.62700000000001</v>
      </c>
      <c r="M1225" s="7">
        <v>0</v>
      </c>
      <c r="N1225" s="7">
        <v>98</v>
      </c>
      <c r="O1225" s="7">
        <f>IFERROR(VLOOKUP(SiscoTable[[#This Row],[Código]],Hoja2!A:B,2,0)*SiscoTable[[#This Row],[Stock_actual]],0)</f>
        <v>676.2</v>
      </c>
      <c r="P1225" s="6" t="s">
        <v>1906</v>
      </c>
      <c r="Q1225" s="7">
        <v>13</v>
      </c>
      <c r="R1225" s="7">
        <v>0</v>
      </c>
      <c r="S1225" s="7" t="s">
        <v>11928</v>
      </c>
      <c r="BI1225"/>
      <c r="BJ1225"/>
    </row>
    <row r="1226" spans="2:62" x14ac:dyDescent="0.4">
      <c r="B1226" s="1">
        <v>12025</v>
      </c>
      <c r="C1226" s="6" t="s">
        <v>25</v>
      </c>
      <c r="D1226" s="6" t="s">
        <v>25</v>
      </c>
      <c r="E1226" s="6" t="s">
        <v>3268</v>
      </c>
      <c r="F1226" s="6" t="s">
        <v>7197</v>
      </c>
      <c r="G1226" s="6" t="s">
        <v>7554</v>
      </c>
      <c r="H1226" s="6" t="s">
        <v>6992</v>
      </c>
      <c r="I1226" s="6" t="s">
        <v>7564</v>
      </c>
      <c r="J1226" s="6" t="s">
        <v>5</v>
      </c>
      <c r="K1226" s="7">
        <v>365</v>
      </c>
      <c r="L1226" s="7">
        <f>IFERROR(VLOOKUP(SiscoTable[[#This Row],[Código]],Hoja2!A:B,2,0)*SiscoTable[[#This Row],[Provta(Uns)]],0)</f>
        <v>2007.5</v>
      </c>
      <c r="M1226" s="7">
        <v>0</v>
      </c>
      <c r="N1226" s="7">
        <v>541</v>
      </c>
      <c r="O1226" s="7">
        <f>IFERROR(VLOOKUP(SiscoTable[[#This Row],[Código]],Hoja2!A:B,2,0)*SiscoTable[[#This Row],[Stock_actual]],0)</f>
        <v>2975.5</v>
      </c>
      <c r="P1226" s="6" t="s">
        <v>485</v>
      </c>
      <c r="Q1226" s="7">
        <v>402</v>
      </c>
      <c r="R1226" s="7">
        <v>0</v>
      </c>
      <c r="S1226" s="7" t="s">
        <v>11928</v>
      </c>
      <c r="BI1226"/>
      <c r="BJ1226"/>
    </row>
    <row r="1227" spans="2:62" x14ac:dyDescent="0.4">
      <c r="B1227" s="1">
        <v>12027</v>
      </c>
      <c r="C1227" s="6" t="s">
        <v>30</v>
      </c>
      <c r="D1227" s="6" t="s">
        <v>25</v>
      </c>
      <c r="E1227" s="6" t="s">
        <v>3268</v>
      </c>
      <c r="F1227" s="6" t="s">
        <v>7197</v>
      </c>
      <c r="G1227" s="6" t="s">
        <v>7554</v>
      </c>
      <c r="H1227" s="6" t="s">
        <v>7619</v>
      </c>
      <c r="I1227" s="6" t="s">
        <v>7618</v>
      </c>
      <c r="J1227" s="6" t="s">
        <v>496</v>
      </c>
      <c r="K1227" s="7">
        <v>62.67</v>
      </c>
      <c r="L1227" s="7">
        <f>IFERROR(VLOOKUP(SiscoTable[[#This Row],[Código]],Hoja2!A:B,2,0)*SiscoTable[[#This Row],[Provta(Uns)]],0)</f>
        <v>100.27200000000001</v>
      </c>
      <c r="M1227" s="7">
        <v>0</v>
      </c>
      <c r="N1227" s="7">
        <v>152</v>
      </c>
      <c r="O1227" s="7">
        <f>IFERROR(VLOOKUP(SiscoTable[[#This Row],[Código]],Hoja2!A:B,2,0)*SiscoTable[[#This Row],[Stock_actual]],0)</f>
        <v>243.20000000000002</v>
      </c>
      <c r="P1227" s="6" t="s">
        <v>600</v>
      </c>
      <c r="Q1227" s="7">
        <v>69</v>
      </c>
      <c r="R1227" s="7">
        <v>0</v>
      </c>
      <c r="S1227" s="7" t="s">
        <v>11928</v>
      </c>
      <c r="BI1227"/>
      <c r="BJ1227"/>
    </row>
    <row r="1228" spans="2:62" x14ac:dyDescent="0.4">
      <c r="B1228" s="1">
        <v>12028</v>
      </c>
      <c r="C1228" s="6" t="s">
        <v>25</v>
      </c>
      <c r="D1228" s="6" t="s">
        <v>25</v>
      </c>
      <c r="E1228" s="6" t="s">
        <v>3268</v>
      </c>
      <c r="F1228" s="6" t="s">
        <v>7197</v>
      </c>
      <c r="G1228" s="6" t="s">
        <v>7554</v>
      </c>
      <c r="H1228" s="6" t="s">
        <v>7566</v>
      </c>
      <c r="I1228" s="6" t="s">
        <v>7565</v>
      </c>
      <c r="J1228" s="6" t="s">
        <v>496</v>
      </c>
      <c r="K1228" s="7">
        <v>284.83</v>
      </c>
      <c r="L1228" s="7">
        <f>IFERROR(VLOOKUP(SiscoTable[[#This Row],[Código]],Hoja2!A:B,2,0)*SiscoTable[[#This Row],[Provta(Uns)]],0)</f>
        <v>1509.5989999999999</v>
      </c>
      <c r="M1228" s="7">
        <v>0</v>
      </c>
      <c r="N1228" s="7">
        <v>554.79499999999996</v>
      </c>
      <c r="O1228" s="7">
        <f>IFERROR(VLOOKUP(SiscoTable[[#This Row],[Código]],Hoja2!A:B,2,0)*SiscoTable[[#This Row],[Stock_actual]],0)</f>
        <v>2940.4134999999997</v>
      </c>
      <c r="P1228" s="6" t="s">
        <v>770</v>
      </c>
      <c r="Q1228" s="7">
        <v>313</v>
      </c>
      <c r="R1228" s="7">
        <v>0</v>
      </c>
      <c r="S1228" s="7" t="s">
        <v>11928</v>
      </c>
      <c r="BI1228"/>
      <c r="BJ1228"/>
    </row>
    <row r="1229" spans="2:62" x14ac:dyDescent="0.4">
      <c r="B1229" s="1">
        <v>12029</v>
      </c>
      <c r="C1229" s="6" t="s">
        <v>25</v>
      </c>
      <c r="D1229" s="6" t="s">
        <v>25</v>
      </c>
      <c r="E1229" s="6" t="s">
        <v>3268</v>
      </c>
      <c r="F1229" s="6" t="s">
        <v>7197</v>
      </c>
      <c r="G1229" s="6" t="s">
        <v>7554</v>
      </c>
      <c r="H1229" s="6" t="s">
        <v>7566</v>
      </c>
      <c r="I1229" s="6" t="s">
        <v>7567</v>
      </c>
      <c r="J1229" s="6" t="s">
        <v>5</v>
      </c>
      <c r="K1229" s="7">
        <v>270.17</v>
      </c>
      <c r="L1229" s="7">
        <f>IFERROR(VLOOKUP(SiscoTable[[#This Row],[Código]],Hoja2!A:B,2,0)*SiscoTable[[#This Row],[Provta(Uns)]],0)</f>
        <v>1431.9010000000001</v>
      </c>
      <c r="M1229" s="7">
        <v>0</v>
      </c>
      <c r="N1229" s="7">
        <v>383</v>
      </c>
      <c r="O1229" s="7">
        <f>IFERROR(VLOOKUP(SiscoTable[[#This Row],[Código]],Hoja2!A:B,2,0)*SiscoTable[[#This Row],[Stock_actual]],0)</f>
        <v>2029.8999999999999</v>
      </c>
      <c r="P1229" s="6" t="s">
        <v>558</v>
      </c>
      <c r="Q1229" s="7">
        <v>297</v>
      </c>
      <c r="R1229" s="7">
        <v>0</v>
      </c>
      <c r="S1229" s="7" t="s">
        <v>11928</v>
      </c>
      <c r="BI1229"/>
      <c r="BJ1229"/>
    </row>
    <row r="1230" spans="2:62" x14ac:dyDescent="0.4">
      <c r="B1230" s="1">
        <v>12031</v>
      </c>
      <c r="C1230" s="6" t="s">
        <v>30</v>
      </c>
      <c r="D1230" s="6" t="s">
        <v>25</v>
      </c>
      <c r="E1230" s="6" t="s">
        <v>3268</v>
      </c>
      <c r="F1230" s="6" t="s">
        <v>7197</v>
      </c>
      <c r="G1230" s="6" t="s">
        <v>7554</v>
      </c>
      <c r="H1230" s="6" t="s">
        <v>7621</v>
      </c>
      <c r="I1230" s="6" t="s">
        <v>7620</v>
      </c>
      <c r="J1230" s="6" t="s">
        <v>5</v>
      </c>
      <c r="K1230" s="7">
        <v>48.83</v>
      </c>
      <c r="L1230" s="7">
        <f>IFERROR(VLOOKUP(SiscoTable[[#This Row],[Código]],Hoja2!A:B,2,0)*SiscoTable[[#This Row],[Provta(Uns)]],0)</f>
        <v>78.128</v>
      </c>
      <c r="M1230" s="7">
        <v>0</v>
      </c>
      <c r="N1230" s="7">
        <v>85</v>
      </c>
      <c r="O1230" s="7">
        <f>IFERROR(VLOOKUP(SiscoTable[[#This Row],[Código]],Hoja2!A:B,2,0)*SiscoTable[[#This Row],[Stock_actual]],0)</f>
        <v>136</v>
      </c>
      <c r="P1230" s="6" t="s">
        <v>697</v>
      </c>
      <c r="Q1230" s="7">
        <v>54</v>
      </c>
      <c r="R1230" s="7">
        <v>0</v>
      </c>
      <c r="S1230" s="7" t="s">
        <v>11928</v>
      </c>
      <c r="BI1230"/>
      <c r="BJ1230"/>
    </row>
    <row r="1231" spans="2:62" x14ac:dyDescent="0.4">
      <c r="B1231" s="1">
        <v>12032</v>
      </c>
      <c r="C1231" s="6" t="s">
        <v>25</v>
      </c>
      <c r="D1231" s="6" t="s">
        <v>25</v>
      </c>
      <c r="E1231" s="6" t="s">
        <v>3268</v>
      </c>
      <c r="F1231" s="6" t="s">
        <v>7197</v>
      </c>
      <c r="G1231" s="6" t="s">
        <v>7554</v>
      </c>
      <c r="H1231" s="6" t="s">
        <v>7569</v>
      </c>
      <c r="I1231" s="6" t="s">
        <v>7568</v>
      </c>
      <c r="J1231" s="6" t="s">
        <v>496</v>
      </c>
      <c r="K1231" s="7">
        <v>41.5</v>
      </c>
      <c r="L1231" s="7">
        <f>IFERROR(VLOOKUP(SiscoTable[[#This Row],[Código]],Hoja2!A:B,2,0)*SiscoTable[[#This Row],[Provta(Uns)]],0)</f>
        <v>232.39999999999998</v>
      </c>
      <c r="M1231" s="7">
        <v>0</v>
      </c>
      <c r="N1231" s="7">
        <v>123</v>
      </c>
      <c r="O1231" s="7">
        <f>IFERROR(VLOOKUP(SiscoTable[[#This Row],[Código]],Hoja2!A:B,2,0)*SiscoTable[[#This Row],[Stock_actual]],0)</f>
        <v>688.8</v>
      </c>
      <c r="P1231" s="6" t="s">
        <v>527</v>
      </c>
      <c r="Q1231" s="7">
        <v>46</v>
      </c>
      <c r="R1231" s="7">
        <v>0</v>
      </c>
      <c r="S1231" s="7" t="s">
        <v>11928</v>
      </c>
      <c r="BI1231"/>
      <c r="BJ1231"/>
    </row>
    <row r="1232" spans="2:62" x14ac:dyDescent="0.4">
      <c r="B1232" s="1">
        <v>12033</v>
      </c>
      <c r="C1232" s="6" t="s">
        <v>25</v>
      </c>
      <c r="D1232" s="6" t="s">
        <v>25</v>
      </c>
      <c r="E1232" s="6" t="s">
        <v>3268</v>
      </c>
      <c r="F1232" s="6" t="s">
        <v>7197</v>
      </c>
      <c r="G1232" s="6" t="s">
        <v>7554</v>
      </c>
      <c r="H1232" s="6" t="s">
        <v>7571</v>
      </c>
      <c r="I1232" s="6" t="s">
        <v>7570</v>
      </c>
      <c r="J1232" s="6" t="s">
        <v>5</v>
      </c>
      <c r="K1232" s="7">
        <v>40.67</v>
      </c>
      <c r="L1232" s="7">
        <f>IFERROR(VLOOKUP(SiscoTable[[#This Row],[Código]],Hoja2!A:B,2,0)*SiscoTable[[#This Row],[Provta(Uns)]],0)</f>
        <v>244.02</v>
      </c>
      <c r="M1232" s="7">
        <v>0</v>
      </c>
      <c r="N1232" s="7">
        <v>78</v>
      </c>
      <c r="O1232" s="7">
        <f>IFERROR(VLOOKUP(SiscoTable[[#This Row],[Código]],Hoja2!A:B,2,0)*SiscoTable[[#This Row],[Stock_actual]],0)</f>
        <v>468</v>
      </c>
      <c r="P1232" s="6" t="s">
        <v>770</v>
      </c>
      <c r="Q1232" s="7">
        <v>45</v>
      </c>
      <c r="R1232" s="7">
        <v>0</v>
      </c>
      <c r="S1232" s="7" t="s">
        <v>11928</v>
      </c>
      <c r="BI1232"/>
      <c r="BJ1232"/>
    </row>
    <row r="1233" spans="2:62" x14ac:dyDescent="0.4">
      <c r="B1233" s="1">
        <v>12034</v>
      </c>
      <c r="C1233" s="6" t="s">
        <v>25</v>
      </c>
      <c r="D1233" s="6" t="s">
        <v>25</v>
      </c>
      <c r="E1233" s="6" t="s">
        <v>3268</v>
      </c>
      <c r="F1233" s="6" t="s">
        <v>7197</v>
      </c>
      <c r="G1233" s="6" t="s">
        <v>7554</v>
      </c>
      <c r="H1233" s="6" t="s">
        <v>7573</v>
      </c>
      <c r="I1233" s="6" t="s">
        <v>7572</v>
      </c>
      <c r="J1233" s="6" t="s">
        <v>5</v>
      </c>
      <c r="K1233" s="7">
        <v>48.33</v>
      </c>
      <c r="L1233" s="7">
        <f>IFERROR(VLOOKUP(SiscoTable[[#This Row],[Código]],Hoja2!A:B,2,0)*SiscoTable[[#This Row],[Provta(Uns)]],0)</f>
        <v>289.98</v>
      </c>
      <c r="M1233" s="7">
        <v>0</v>
      </c>
      <c r="N1233" s="7">
        <v>80</v>
      </c>
      <c r="O1233" s="7">
        <f>IFERROR(VLOOKUP(SiscoTable[[#This Row],[Código]],Hoja2!A:B,2,0)*SiscoTable[[#This Row],[Stock_actual]],0)</f>
        <v>480</v>
      </c>
      <c r="P1233" s="6" t="s">
        <v>353</v>
      </c>
      <c r="Q1233" s="7">
        <v>53</v>
      </c>
      <c r="R1233" s="7">
        <v>0</v>
      </c>
      <c r="S1233" s="7" t="s">
        <v>11928</v>
      </c>
      <c r="BI1233"/>
      <c r="BJ1233"/>
    </row>
    <row r="1234" spans="2:62" x14ac:dyDescent="0.4">
      <c r="B1234" s="1">
        <v>12035</v>
      </c>
      <c r="C1234" s="6" t="s">
        <v>25</v>
      </c>
      <c r="D1234" s="6" t="s">
        <v>25</v>
      </c>
      <c r="E1234" s="6" t="s">
        <v>3268</v>
      </c>
      <c r="F1234" s="6" t="s">
        <v>7197</v>
      </c>
      <c r="G1234" s="6" t="s">
        <v>7554</v>
      </c>
      <c r="H1234" s="6" t="s">
        <v>7569</v>
      </c>
      <c r="I1234" s="6" t="s">
        <v>7574</v>
      </c>
      <c r="J1234" s="6" t="s">
        <v>5</v>
      </c>
      <c r="K1234" s="7">
        <v>75.83</v>
      </c>
      <c r="L1234" s="7">
        <f>IFERROR(VLOOKUP(SiscoTable[[#This Row],[Código]],Hoja2!A:B,2,0)*SiscoTable[[#This Row],[Provta(Uns)]],0)</f>
        <v>424.64799999999997</v>
      </c>
      <c r="M1234" s="7">
        <v>0</v>
      </c>
      <c r="N1234" s="7">
        <v>247</v>
      </c>
      <c r="O1234" s="7">
        <f>IFERROR(VLOOKUP(SiscoTable[[#This Row],[Código]],Hoja2!A:B,2,0)*SiscoTable[[#This Row],[Stock_actual]],0)</f>
        <v>1383.1999999999998</v>
      </c>
      <c r="P1234" s="6" t="s">
        <v>3594</v>
      </c>
      <c r="Q1234" s="7">
        <v>83</v>
      </c>
      <c r="R1234" s="7">
        <v>0</v>
      </c>
      <c r="S1234" s="7" t="s">
        <v>11928</v>
      </c>
      <c r="BI1234"/>
      <c r="BJ1234"/>
    </row>
    <row r="1235" spans="2:62" x14ac:dyDescent="0.4">
      <c r="B1235" s="1">
        <v>12036</v>
      </c>
      <c r="C1235" s="6" t="s">
        <v>25</v>
      </c>
      <c r="D1235" s="6" t="s">
        <v>25</v>
      </c>
      <c r="E1235" s="6" t="s">
        <v>3268</v>
      </c>
      <c r="F1235" s="6" t="s">
        <v>7197</v>
      </c>
      <c r="G1235" s="6" t="s">
        <v>7554</v>
      </c>
      <c r="H1235" s="6" t="s">
        <v>7576</v>
      </c>
      <c r="I1235" s="6" t="s">
        <v>7575</v>
      </c>
      <c r="J1235" s="6" t="s">
        <v>5</v>
      </c>
      <c r="K1235" s="7">
        <v>320.17</v>
      </c>
      <c r="L1235" s="7">
        <f>IFERROR(VLOOKUP(SiscoTable[[#This Row],[Código]],Hoja2!A:B,2,0)*SiscoTable[[#This Row],[Provta(Uns)]],0)</f>
        <v>2017.0710000000001</v>
      </c>
      <c r="M1235" s="7">
        <v>0</v>
      </c>
      <c r="N1235" s="7">
        <v>510</v>
      </c>
      <c r="O1235" s="7">
        <f>IFERROR(VLOOKUP(SiscoTable[[#This Row],[Código]],Hoja2!A:B,2,0)*SiscoTable[[#This Row],[Stock_actual]],0)</f>
        <v>3213</v>
      </c>
      <c r="P1235" s="6" t="s">
        <v>573</v>
      </c>
      <c r="Q1235" s="7">
        <v>352</v>
      </c>
      <c r="R1235" s="7">
        <v>0</v>
      </c>
      <c r="S1235" s="7" t="s">
        <v>11928</v>
      </c>
      <c r="BI1235"/>
      <c r="BJ1235"/>
    </row>
    <row r="1236" spans="2:62" x14ac:dyDescent="0.4">
      <c r="B1236" s="1">
        <v>12037</v>
      </c>
      <c r="C1236" s="6" t="s">
        <v>30</v>
      </c>
      <c r="D1236" s="6" t="s">
        <v>25</v>
      </c>
      <c r="E1236" s="6" t="s">
        <v>3268</v>
      </c>
      <c r="F1236" s="6" t="s">
        <v>7197</v>
      </c>
      <c r="G1236" s="6" t="s">
        <v>7554</v>
      </c>
      <c r="H1236" s="6" t="s">
        <v>7576</v>
      </c>
      <c r="I1236" s="6" t="s">
        <v>7622</v>
      </c>
      <c r="J1236" s="6" t="s">
        <v>5</v>
      </c>
      <c r="K1236" s="7">
        <v>44.83</v>
      </c>
      <c r="L1236" s="7">
        <f>IFERROR(VLOOKUP(SiscoTable[[#This Row],[Código]],Hoja2!A:B,2,0)*SiscoTable[[#This Row],[Provta(Uns)]],0)</f>
        <v>112.07499999999999</v>
      </c>
      <c r="M1236" s="7">
        <v>0</v>
      </c>
      <c r="N1236" s="7">
        <v>94</v>
      </c>
      <c r="O1236" s="7">
        <f>IFERROR(VLOOKUP(SiscoTable[[#This Row],[Código]],Hoja2!A:B,2,0)*SiscoTable[[#This Row],[Stock_actual]],0)</f>
        <v>235</v>
      </c>
      <c r="P1236" s="6" t="s">
        <v>610</v>
      </c>
      <c r="Q1236" s="7">
        <v>49</v>
      </c>
      <c r="R1236" s="7">
        <v>0</v>
      </c>
      <c r="S1236" s="7" t="s">
        <v>11928</v>
      </c>
      <c r="BI1236"/>
      <c r="BJ1236"/>
    </row>
    <row r="1237" spans="2:62" x14ac:dyDescent="0.4">
      <c r="B1237" s="1">
        <v>12039</v>
      </c>
      <c r="C1237" s="6" t="s">
        <v>25</v>
      </c>
      <c r="D1237" s="6" t="s">
        <v>25</v>
      </c>
      <c r="E1237" s="6" t="s">
        <v>3268</v>
      </c>
      <c r="F1237" s="6" t="s">
        <v>7197</v>
      </c>
      <c r="G1237" s="6" t="s">
        <v>7554</v>
      </c>
      <c r="H1237" s="6" t="s">
        <v>7576</v>
      </c>
      <c r="I1237" s="6" t="s">
        <v>7577</v>
      </c>
      <c r="J1237" s="6" t="s">
        <v>7578</v>
      </c>
      <c r="K1237" s="7">
        <v>1260.17</v>
      </c>
      <c r="L1237" s="7">
        <f>IFERROR(VLOOKUP(SiscoTable[[#This Row],[Código]],Hoja2!A:B,2,0)*SiscoTable[[#This Row],[Provta(Uns)]],0)</f>
        <v>4914.6630000000005</v>
      </c>
      <c r="M1237" s="7">
        <v>0</v>
      </c>
      <c r="N1237" s="7">
        <v>2301</v>
      </c>
      <c r="O1237" s="7">
        <f>IFERROR(VLOOKUP(SiscoTable[[#This Row],[Código]],Hoja2!A:B,2,0)*SiscoTable[[#This Row],[Stock_actual]],0)</f>
        <v>8973.9</v>
      </c>
      <c r="P1237" s="6" t="s">
        <v>1443</v>
      </c>
      <c r="Q1237" s="7">
        <v>1386</v>
      </c>
      <c r="R1237" s="7">
        <v>0</v>
      </c>
      <c r="S1237" s="7" t="s">
        <v>11928</v>
      </c>
      <c r="BI1237"/>
      <c r="BJ1237"/>
    </row>
    <row r="1238" spans="2:62" x14ac:dyDescent="0.4">
      <c r="B1238" s="1">
        <v>12040</v>
      </c>
      <c r="C1238" s="6" t="s">
        <v>8</v>
      </c>
      <c r="D1238" s="6" t="s">
        <v>8</v>
      </c>
      <c r="E1238" s="6" t="s">
        <v>3268</v>
      </c>
      <c r="F1238" s="6" t="s">
        <v>7197</v>
      </c>
      <c r="G1238" s="6" t="s">
        <v>7554</v>
      </c>
      <c r="H1238" s="6" t="s">
        <v>7569</v>
      </c>
      <c r="I1238" s="6" t="s">
        <v>7701</v>
      </c>
      <c r="J1238" s="6" t="s">
        <v>5</v>
      </c>
      <c r="K1238" s="7">
        <v>0</v>
      </c>
      <c r="L1238" s="7">
        <f>IFERROR(VLOOKUP(SiscoTable[[#This Row],[Código]],Hoja2!A:B,2,0)*SiscoTable[[#This Row],[Provta(Uns)]],0)</f>
        <v>0</v>
      </c>
      <c r="M1238" s="7">
        <v>0</v>
      </c>
      <c r="N1238" s="7">
        <v>10</v>
      </c>
      <c r="O1238" s="7">
        <f>IFERROR(VLOOKUP(SiscoTable[[#This Row],[Código]],Hoja2!A:B,2,0)*SiscoTable[[#This Row],[Stock_actual]],0)</f>
        <v>45</v>
      </c>
      <c r="P1238" s="6" t="s">
        <v>134</v>
      </c>
      <c r="Q1238" s="7">
        <v>0</v>
      </c>
      <c r="R1238" s="7">
        <v>0</v>
      </c>
      <c r="S1238" s="7" t="s">
        <v>11928</v>
      </c>
      <c r="BI1238"/>
      <c r="BJ1238"/>
    </row>
    <row r="1239" spans="2:62" x14ac:dyDescent="0.4">
      <c r="B1239" s="1">
        <v>12041</v>
      </c>
      <c r="C1239" s="6" t="s">
        <v>25</v>
      </c>
      <c r="D1239" s="6" t="s">
        <v>25</v>
      </c>
      <c r="E1239" s="6" t="s">
        <v>3268</v>
      </c>
      <c r="F1239" s="6" t="s">
        <v>7197</v>
      </c>
      <c r="G1239" s="6" t="s">
        <v>7554</v>
      </c>
      <c r="H1239" s="6" t="s">
        <v>7569</v>
      </c>
      <c r="I1239" s="6" t="s">
        <v>7579</v>
      </c>
      <c r="J1239" s="6" t="s">
        <v>496</v>
      </c>
      <c r="K1239" s="7">
        <v>66.83</v>
      </c>
      <c r="L1239" s="7">
        <f>IFERROR(VLOOKUP(SiscoTable[[#This Row],[Código]],Hoja2!A:B,2,0)*SiscoTable[[#This Row],[Provta(Uns)]],0)</f>
        <v>394.29700000000003</v>
      </c>
      <c r="M1239" s="7">
        <v>0</v>
      </c>
      <c r="N1239" s="7">
        <v>170</v>
      </c>
      <c r="O1239" s="7">
        <f>IFERROR(VLOOKUP(SiscoTable[[#This Row],[Código]],Hoja2!A:B,2,0)*SiscoTable[[#This Row],[Stock_actual]],0)</f>
        <v>1003.0000000000001</v>
      </c>
      <c r="P1239" s="6" t="s">
        <v>537</v>
      </c>
      <c r="Q1239" s="7">
        <v>74</v>
      </c>
      <c r="R1239" s="7">
        <v>0</v>
      </c>
      <c r="S1239" s="7" t="s">
        <v>11928</v>
      </c>
      <c r="BI1239"/>
      <c r="BJ1239"/>
    </row>
    <row r="1240" spans="2:62" x14ac:dyDescent="0.4">
      <c r="B1240" s="1">
        <v>12042</v>
      </c>
      <c r="C1240" s="6" t="s">
        <v>25</v>
      </c>
      <c r="D1240" s="6" t="s">
        <v>25</v>
      </c>
      <c r="E1240" s="6" t="s">
        <v>3268</v>
      </c>
      <c r="F1240" s="6" t="s">
        <v>7197</v>
      </c>
      <c r="G1240" s="6" t="s">
        <v>7554</v>
      </c>
      <c r="H1240" s="6" t="s">
        <v>7581</v>
      </c>
      <c r="I1240" s="6" t="s">
        <v>7580</v>
      </c>
      <c r="J1240" s="6" t="s">
        <v>5</v>
      </c>
      <c r="K1240" s="7">
        <v>119.5</v>
      </c>
      <c r="L1240" s="7">
        <f>IFERROR(VLOOKUP(SiscoTable[[#This Row],[Código]],Hoja2!A:B,2,0)*SiscoTable[[#This Row],[Provta(Uns)]],0)</f>
        <v>991.85000000000014</v>
      </c>
      <c r="M1240" s="7">
        <v>0</v>
      </c>
      <c r="N1240" s="7">
        <v>172</v>
      </c>
      <c r="O1240" s="7">
        <f>IFERROR(VLOOKUP(SiscoTable[[#This Row],[Código]],Hoja2!A:B,2,0)*SiscoTable[[#This Row],[Stock_actual]],0)</f>
        <v>1427.6000000000001</v>
      </c>
      <c r="P1240" s="6" t="s">
        <v>558</v>
      </c>
      <c r="Q1240" s="7">
        <v>131</v>
      </c>
      <c r="R1240" s="7">
        <v>0</v>
      </c>
      <c r="S1240" s="7" t="s">
        <v>11928</v>
      </c>
      <c r="BI1240"/>
      <c r="BJ1240"/>
    </row>
    <row r="1241" spans="2:62" x14ac:dyDescent="0.4">
      <c r="B1241" s="1">
        <v>12043</v>
      </c>
      <c r="C1241" s="6" t="s">
        <v>8</v>
      </c>
      <c r="D1241" s="6" t="s">
        <v>25</v>
      </c>
      <c r="E1241" s="6" t="s">
        <v>3268</v>
      </c>
      <c r="F1241" s="6" t="s">
        <v>7197</v>
      </c>
      <c r="G1241" s="6" t="s">
        <v>7388</v>
      </c>
      <c r="H1241" s="6" t="s">
        <v>7402</v>
      </c>
      <c r="I1241" s="6" t="s">
        <v>7473</v>
      </c>
      <c r="J1241" s="6" t="s">
        <v>5</v>
      </c>
      <c r="K1241" s="7">
        <v>0</v>
      </c>
      <c r="L1241" s="7">
        <f>IFERROR(VLOOKUP(SiscoTable[[#This Row],[Código]],Hoja2!A:B,2,0)*SiscoTable[[#This Row],[Provta(Uns)]],0)</f>
        <v>0</v>
      </c>
      <c r="M1241" s="7">
        <v>0</v>
      </c>
      <c r="N1241" s="7">
        <v>0</v>
      </c>
      <c r="O1241" s="7">
        <f>IFERROR(VLOOKUP(SiscoTable[[#This Row],[Código]],Hoja2!A:B,2,0)*SiscoTable[[#This Row],[Stock_actual]],0)</f>
        <v>0</v>
      </c>
      <c r="P1241" s="6" t="s">
        <v>7</v>
      </c>
      <c r="Q1241" s="7">
        <v>0</v>
      </c>
      <c r="R1241" s="7">
        <v>0</v>
      </c>
      <c r="S1241" s="7" t="s">
        <v>11928</v>
      </c>
      <c r="BI1241"/>
      <c r="BJ1241"/>
    </row>
    <row r="1242" spans="2:62" x14ac:dyDescent="0.4">
      <c r="B1242" s="1">
        <v>12044</v>
      </c>
      <c r="C1242" s="6" t="s">
        <v>8</v>
      </c>
      <c r="D1242" s="6" t="s">
        <v>30</v>
      </c>
      <c r="E1242" s="6" t="s">
        <v>3268</v>
      </c>
      <c r="F1242" s="6" t="s">
        <v>7197</v>
      </c>
      <c r="G1242" s="6" t="s">
        <v>7388</v>
      </c>
      <c r="H1242" s="6" t="s">
        <v>7402</v>
      </c>
      <c r="I1242" s="6" t="s">
        <v>7474</v>
      </c>
      <c r="J1242" s="6" t="s">
        <v>496</v>
      </c>
      <c r="K1242" s="7">
        <v>24.5</v>
      </c>
      <c r="L1242" s="7">
        <f>IFERROR(VLOOKUP(SiscoTable[[#This Row],[Código]],Hoja2!A:B,2,0)*SiscoTable[[#This Row],[Provta(Uns)]],0)</f>
        <v>39.200000000000003</v>
      </c>
      <c r="M1242" s="7">
        <v>0</v>
      </c>
      <c r="N1242" s="7">
        <v>45</v>
      </c>
      <c r="O1242" s="7">
        <f>IFERROR(VLOOKUP(SiscoTable[[#This Row],[Código]],Hoja2!A:B,2,0)*SiscoTable[[#This Row],[Stock_actual]],0)</f>
        <v>72</v>
      </c>
      <c r="P1242" s="6" t="s">
        <v>1443</v>
      </c>
      <c r="Q1242" s="7">
        <v>27</v>
      </c>
      <c r="R1242" s="7">
        <v>0</v>
      </c>
      <c r="S1242" s="7" t="s">
        <v>11928</v>
      </c>
      <c r="BI1242"/>
      <c r="BJ1242"/>
    </row>
    <row r="1243" spans="2:62" x14ac:dyDescent="0.4">
      <c r="B1243" s="1">
        <v>12045</v>
      </c>
      <c r="C1243" s="6" t="s">
        <v>8</v>
      </c>
      <c r="D1243" s="6" t="s">
        <v>8</v>
      </c>
      <c r="E1243" s="6" t="s">
        <v>3268</v>
      </c>
      <c r="F1243" s="6" t="s">
        <v>3269</v>
      </c>
      <c r="G1243" s="6" t="s">
        <v>3706</v>
      </c>
      <c r="H1243" s="6" t="s">
        <v>3708</v>
      </c>
      <c r="I1243" s="6" t="s">
        <v>3734</v>
      </c>
      <c r="J1243" s="6" t="s">
        <v>5</v>
      </c>
      <c r="K1243" s="7">
        <v>0</v>
      </c>
      <c r="L1243" s="7">
        <f>IFERROR(VLOOKUP(SiscoTable[[#This Row],[Código]],Hoja2!A:B,2,0)*SiscoTable[[#This Row],[Provta(Uns)]],0)</f>
        <v>0</v>
      </c>
      <c r="M1243" s="7">
        <v>0</v>
      </c>
      <c r="N1243" s="7">
        <v>0</v>
      </c>
      <c r="O1243" s="7">
        <f>IFERROR(VLOOKUP(SiscoTable[[#This Row],[Código]],Hoja2!A:B,2,0)*SiscoTable[[#This Row],[Stock_actual]],0)</f>
        <v>0</v>
      </c>
      <c r="P1243" s="6" t="s">
        <v>7</v>
      </c>
      <c r="Q1243" s="7">
        <v>0</v>
      </c>
      <c r="R1243" s="7">
        <v>0</v>
      </c>
      <c r="S1243" s="7" t="s">
        <v>11928</v>
      </c>
      <c r="BI1243"/>
      <c r="BJ1243"/>
    </row>
    <row r="1244" spans="2:62" x14ac:dyDescent="0.4">
      <c r="B1244" s="1">
        <v>12046</v>
      </c>
      <c r="C1244" s="6" t="s">
        <v>8</v>
      </c>
      <c r="D1244" s="6" t="s">
        <v>8</v>
      </c>
      <c r="E1244" s="6" t="s">
        <v>3268</v>
      </c>
      <c r="F1244" s="6" t="s">
        <v>3269</v>
      </c>
      <c r="G1244" s="6" t="s">
        <v>3706</v>
      </c>
      <c r="H1244" s="6" t="s">
        <v>3708</v>
      </c>
      <c r="I1244" s="6" t="s">
        <v>3733</v>
      </c>
      <c r="J1244" s="6" t="s">
        <v>496</v>
      </c>
      <c r="K1244" s="7">
        <v>0</v>
      </c>
      <c r="L1244" s="7">
        <f>IFERROR(VLOOKUP(SiscoTable[[#This Row],[Código]],Hoja2!A:B,2,0)*SiscoTable[[#This Row],[Provta(Uns)]],0)</f>
        <v>0</v>
      </c>
      <c r="M1244" s="7">
        <v>0</v>
      </c>
      <c r="N1244" s="7">
        <v>0</v>
      </c>
      <c r="O1244" s="7">
        <f>IFERROR(VLOOKUP(SiscoTable[[#This Row],[Código]],Hoja2!A:B,2,0)*SiscoTable[[#This Row],[Stock_actual]],0)</f>
        <v>0</v>
      </c>
      <c r="P1244" s="6" t="s">
        <v>7</v>
      </c>
      <c r="Q1244" s="7">
        <v>0</v>
      </c>
      <c r="R1244" s="7">
        <v>0</v>
      </c>
      <c r="S1244" s="7" t="s">
        <v>11928</v>
      </c>
      <c r="BI1244"/>
      <c r="BJ1244"/>
    </row>
    <row r="1245" spans="2:62" x14ac:dyDescent="0.4">
      <c r="B1245" s="1">
        <v>12047</v>
      </c>
      <c r="C1245" s="6" t="s">
        <v>25</v>
      </c>
      <c r="D1245" s="6" t="s">
        <v>25</v>
      </c>
      <c r="E1245" s="6" t="s">
        <v>3268</v>
      </c>
      <c r="F1245" s="6" t="s">
        <v>3269</v>
      </c>
      <c r="G1245" s="6" t="s">
        <v>3706</v>
      </c>
      <c r="H1245" s="6" t="s">
        <v>3708</v>
      </c>
      <c r="I1245" s="6" t="s">
        <v>3707</v>
      </c>
      <c r="J1245" s="6" t="s">
        <v>5</v>
      </c>
      <c r="K1245" s="7">
        <v>158.33000000000001</v>
      </c>
      <c r="L1245" s="7">
        <f>IFERROR(VLOOKUP(SiscoTable[[#This Row],[Código]],Hoja2!A:B,2,0)*SiscoTable[[#This Row],[Provta(Uns)]],0)</f>
        <v>237.495</v>
      </c>
      <c r="M1245" s="7">
        <v>0</v>
      </c>
      <c r="N1245" s="7">
        <v>424</v>
      </c>
      <c r="O1245" s="7">
        <f>IFERROR(VLOOKUP(SiscoTable[[#This Row],[Código]],Hoja2!A:B,2,0)*SiscoTable[[#This Row],[Stock_actual]],0)</f>
        <v>636</v>
      </c>
      <c r="P1245" s="6" t="s">
        <v>1484</v>
      </c>
      <c r="Q1245" s="7">
        <v>174</v>
      </c>
      <c r="R1245" s="7">
        <v>0</v>
      </c>
      <c r="S1245" s="7" t="s">
        <v>11928</v>
      </c>
      <c r="BI1245"/>
      <c r="BJ1245"/>
    </row>
    <row r="1246" spans="2:62" x14ac:dyDescent="0.4">
      <c r="B1246" s="1">
        <v>12049</v>
      </c>
      <c r="C1246" s="6" t="s">
        <v>8</v>
      </c>
      <c r="D1246" s="6" t="s">
        <v>8</v>
      </c>
      <c r="E1246" s="6" t="s">
        <v>3268</v>
      </c>
      <c r="F1246" s="6" t="s">
        <v>3269</v>
      </c>
      <c r="G1246" s="6" t="s">
        <v>3706</v>
      </c>
      <c r="H1246" s="6" t="s">
        <v>3745</v>
      </c>
      <c r="I1246" s="6" t="s">
        <v>3748</v>
      </c>
      <c r="J1246" s="6" t="s">
        <v>5</v>
      </c>
      <c r="K1246" s="7">
        <v>0</v>
      </c>
      <c r="L1246" s="7">
        <f>IFERROR(VLOOKUP(SiscoTable[[#This Row],[Código]],Hoja2!A:B,2,0)*SiscoTable[[#This Row],[Provta(Uns)]],0)</f>
        <v>0</v>
      </c>
      <c r="M1246" s="7">
        <v>0</v>
      </c>
      <c r="N1246" s="7">
        <v>0</v>
      </c>
      <c r="O1246" s="7">
        <f>IFERROR(VLOOKUP(SiscoTable[[#This Row],[Código]],Hoja2!A:B,2,0)*SiscoTable[[#This Row],[Stock_actual]],0)</f>
        <v>0</v>
      </c>
      <c r="P1246" s="6" t="s">
        <v>7</v>
      </c>
      <c r="Q1246" s="7">
        <v>0</v>
      </c>
      <c r="R1246" s="7">
        <v>0</v>
      </c>
      <c r="S1246" s="7" t="s">
        <v>11928</v>
      </c>
      <c r="BI1246"/>
      <c r="BJ1246"/>
    </row>
    <row r="1247" spans="2:62" x14ac:dyDescent="0.4">
      <c r="B1247" s="1">
        <v>12050</v>
      </c>
      <c r="C1247" s="6" t="s">
        <v>8</v>
      </c>
      <c r="D1247" s="6" t="s">
        <v>8</v>
      </c>
      <c r="E1247" s="6" t="s">
        <v>3268</v>
      </c>
      <c r="F1247" s="6" t="s">
        <v>3269</v>
      </c>
      <c r="G1247" s="6" t="s">
        <v>3706</v>
      </c>
      <c r="H1247" s="6" t="s">
        <v>3745</v>
      </c>
      <c r="I1247" s="6" t="s">
        <v>3750</v>
      </c>
      <c r="J1247" s="6" t="s">
        <v>5</v>
      </c>
      <c r="K1247" s="7">
        <v>0</v>
      </c>
      <c r="L1247" s="7">
        <f>IFERROR(VLOOKUP(SiscoTable[[#This Row],[Código]],Hoja2!A:B,2,0)*SiscoTable[[#This Row],[Provta(Uns)]],0)</f>
        <v>0</v>
      </c>
      <c r="M1247" s="7">
        <v>0</v>
      </c>
      <c r="N1247" s="7">
        <v>0</v>
      </c>
      <c r="O1247" s="7">
        <f>IFERROR(VLOOKUP(SiscoTable[[#This Row],[Código]],Hoja2!A:B,2,0)*SiscoTable[[#This Row],[Stock_actual]],0)</f>
        <v>0</v>
      </c>
      <c r="P1247" s="6" t="s">
        <v>7</v>
      </c>
      <c r="Q1247" s="7">
        <v>0</v>
      </c>
      <c r="R1247" s="7">
        <v>0</v>
      </c>
      <c r="S1247" s="7" t="s">
        <v>11928</v>
      </c>
      <c r="BI1247"/>
      <c r="BJ1247"/>
    </row>
    <row r="1248" spans="2:62" x14ac:dyDescent="0.4">
      <c r="B1248" s="1">
        <v>12051</v>
      </c>
      <c r="C1248" s="6" t="s">
        <v>8</v>
      </c>
      <c r="D1248" s="6" t="s">
        <v>8</v>
      </c>
      <c r="E1248" s="6" t="s">
        <v>3268</v>
      </c>
      <c r="F1248" s="6" t="s">
        <v>3269</v>
      </c>
      <c r="G1248" s="6" t="s">
        <v>3706</v>
      </c>
      <c r="H1248" s="6" t="s">
        <v>3710</v>
      </c>
      <c r="I1248" s="6" t="s">
        <v>3743</v>
      </c>
      <c r="J1248" s="6" t="s">
        <v>496</v>
      </c>
      <c r="K1248" s="7">
        <v>0</v>
      </c>
      <c r="L1248" s="7">
        <f>IFERROR(VLOOKUP(SiscoTable[[#This Row],[Código]],Hoja2!A:B,2,0)*SiscoTable[[#This Row],[Provta(Uns)]],0)</f>
        <v>0</v>
      </c>
      <c r="M1248" s="7">
        <v>0</v>
      </c>
      <c r="N1248" s="7">
        <v>0</v>
      </c>
      <c r="O1248" s="7">
        <f>IFERROR(VLOOKUP(SiscoTable[[#This Row],[Código]],Hoja2!A:B,2,0)*SiscoTable[[#This Row],[Stock_actual]],0)</f>
        <v>0</v>
      </c>
      <c r="P1248" s="6" t="s">
        <v>7</v>
      </c>
      <c r="Q1248" s="7">
        <v>0</v>
      </c>
      <c r="R1248" s="7">
        <v>0</v>
      </c>
      <c r="S1248" s="7" t="s">
        <v>11928</v>
      </c>
      <c r="BI1248"/>
      <c r="BJ1248"/>
    </row>
    <row r="1249" spans="2:62" x14ac:dyDescent="0.4">
      <c r="B1249" s="1">
        <v>12052</v>
      </c>
      <c r="C1249" s="6" t="s">
        <v>30</v>
      </c>
      <c r="D1249" s="6" t="s">
        <v>25</v>
      </c>
      <c r="E1249" s="6" t="s">
        <v>3268</v>
      </c>
      <c r="F1249" s="6" t="s">
        <v>3269</v>
      </c>
      <c r="G1249" s="6" t="s">
        <v>3706</v>
      </c>
      <c r="H1249" s="6" t="s">
        <v>3708</v>
      </c>
      <c r="I1249" s="6" t="s">
        <v>3714</v>
      </c>
      <c r="J1249" s="6" t="s">
        <v>5</v>
      </c>
      <c r="K1249" s="7">
        <v>84.83</v>
      </c>
      <c r="L1249" s="7">
        <f>IFERROR(VLOOKUP(SiscoTable[[#This Row],[Código]],Hoja2!A:B,2,0)*SiscoTable[[#This Row],[Provta(Uns)]],0)</f>
        <v>127.245</v>
      </c>
      <c r="M1249" s="7">
        <v>0</v>
      </c>
      <c r="N1249" s="7">
        <v>38</v>
      </c>
      <c r="O1249" s="7">
        <f>IFERROR(VLOOKUP(SiscoTable[[#This Row],[Código]],Hoja2!A:B,2,0)*SiscoTable[[#This Row],[Stock_actual]],0)</f>
        <v>57</v>
      </c>
      <c r="P1249" s="6" t="s">
        <v>237</v>
      </c>
      <c r="Q1249" s="7">
        <v>93</v>
      </c>
      <c r="R1249" s="7">
        <v>168.59</v>
      </c>
      <c r="S1249" s="7" t="s">
        <v>11928</v>
      </c>
      <c r="BI1249"/>
      <c r="BJ1249"/>
    </row>
    <row r="1250" spans="2:62" x14ac:dyDescent="0.4">
      <c r="B1250" s="1">
        <v>12053</v>
      </c>
      <c r="C1250" s="6" t="s">
        <v>30</v>
      </c>
      <c r="D1250" s="6" t="s">
        <v>30</v>
      </c>
      <c r="E1250" s="6" t="s">
        <v>3268</v>
      </c>
      <c r="F1250" s="6" t="s">
        <v>3269</v>
      </c>
      <c r="G1250" s="6" t="s">
        <v>4996</v>
      </c>
      <c r="H1250" s="6" t="s">
        <v>5008</v>
      </c>
      <c r="I1250" s="6" t="s">
        <v>5024</v>
      </c>
      <c r="J1250" s="6" t="s">
        <v>5</v>
      </c>
      <c r="K1250" s="7">
        <v>11.5</v>
      </c>
      <c r="L1250" s="7">
        <f>IFERROR(VLOOKUP(SiscoTable[[#This Row],[Código]],Hoja2!A:B,2,0)*SiscoTable[[#This Row],[Provta(Uns)]],0)</f>
        <v>39.1</v>
      </c>
      <c r="M1250" s="7">
        <v>0</v>
      </c>
      <c r="N1250" s="7">
        <v>49</v>
      </c>
      <c r="O1250" s="7">
        <f>IFERROR(VLOOKUP(SiscoTable[[#This Row],[Código]],Hoja2!A:B,2,0)*SiscoTable[[#This Row],[Stock_actual]],0)</f>
        <v>166.6</v>
      </c>
      <c r="P1250" s="6" t="s">
        <v>1822</v>
      </c>
      <c r="Q1250" s="7">
        <v>13</v>
      </c>
      <c r="R1250" s="7">
        <v>0</v>
      </c>
      <c r="S1250" s="7" t="s">
        <v>11928</v>
      </c>
      <c r="BI1250"/>
      <c r="BJ1250"/>
    </row>
    <row r="1251" spans="2:62" x14ac:dyDescent="0.4">
      <c r="B1251" s="1">
        <v>12054</v>
      </c>
      <c r="C1251" s="6" t="s">
        <v>8</v>
      </c>
      <c r="D1251" s="6" t="s">
        <v>30</v>
      </c>
      <c r="E1251" s="6" t="s">
        <v>3268</v>
      </c>
      <c r="F1251" s="6" t="s">
        <v>3269</v>
      </c>
      <c r="G1251" s="6" t="s">
        <v>4996</v>
      </c>
      <c r="H1251" s="6" t="s">
        <v>5008</v>
      </c>
      <c r="I1251" s="6" t="s">
        <v>5075</v>
      </c>
      <c r="J1251" s="6" t="s">
        <v>5</v>
      </c>
      <c r="K1251" s="7">
        <v>9.17</v>
      </c>
      <c r="L1251" s="7">
        <f>IFERROR(VLOOKUP(SiscoTable[[#This Row],[Código]],Hoja2!A:B,2,0)*SiscoTable[[#This Row],[Provta(Uns)]],0)</f>
        <v>29.344000000000001</v>
      </c>
      <c r="M1251" s="7">
        <v>0</v>
      </c>
      <c r="N1251" s="7">
        <v>34</v>
      </c>
      <c r="O1251" s="7">
        <f>IFERROR(VLOOKUP(SiscoTable[[#This Row],[Código]],Hoja2!A:B,2,0)*SiscoTable[[#This Row],[Stock_actual]],0)</f>
        <v>108.80000000000001</v>
      </c>
      <c r="P1251" s="6" t="s">
        <v>3331</v>
      </c>
      <c r="Q1251" s="7">
        <v>10</v>
      </c>
      <c r="R1251" s="7">
        <v>0</v>
      </c>
      <c r="S1251" s="7" t="s">
        <v>11928</v>
      </c>
      <c r="BI1251"/>
      <c r="BJ1251"/>
    </row>
    <row r="1252" spans="2:62" x14ac:dyDescent="0.4">
      <c r="B1252" s="1">
        <v>12055</v>
      </c>
      <c r="C1252" s="6" t="s">
        <v>30</v>
      </c>
      <c r="D1252" s="6" t="s">
        <v>30</v>
      </c>
      <c r="E1252" s="6" t="s">
        <v>3268</v>
      </c>
      <c r="F1252" s="6" t="s">
        <v>3269</v>
      </c>
      <c r="G1252" s="6" t="s">
        <v>4996</v>
      </c>
      <c r="H1252" s="6" t="s">
        <v>5008</v>
      </c>
      <c r="I1252" s="6" t="s">
        <v>5025</v>
      </c>
      <c r="J1252" s="6" t="s">
        <v>496</v>
      </c>
      <c r="K1252" s="7">
        <v>37.83</v>
      </c>
      <c r="L1252" s="7">
        <f>IFERROR(VLOOKUP(SiscoTable[[#This Row],[Código]],Hoja2!A:B,2,0)*SiscoTable[[#This Row],[Provta(Uns)]],0)</f>
        <v>121.056</v>
      </c>
      <c r="M1252" s="7">
        <v>0</v>
      </c>
      <c r="N1252" s="7">
        <v>109</v>
      </c>
      <c r="O1252" s="7">
        <f>IFERROR(VLOOKUP(SiscoTable[[#This Row],[Código]],Hoja2!A:B,2,0)*SiscoTable[[#This Row],[Stock_actual]],0)</f>
        <v>348.8</v>
      </c>
      <c r="P1252" s="6" t="s">
        <v>3509</v>
      </c>
      <c r="Q1252" s="7">
        <v>42</v>
      </c>
      <c r="R1252" s="7">
        <v>0</v>
      </c>
      <c r="S1252" s="7" t="s">
        <v>11928</v>
      </c>
      <c r="BI1252"/>
      <c r="BJ1252"/>
    </row>
    <row r="1253" spans="2:62" x14ac:dyDescent="0.4">
      <c r="B1253" s="1">
        <v>12056</v>
      </c>
      <c r="C1253" s="6" t="s">
        <v>30</v>
      </c>
      <c r="D1253" s="6" t="s">
        <v>25</v>
      </c>
      <c r="E1253" s="6" t="s">
        <v>3268</v>
      </c>
      <c r="F1253" s="6" t="s">
        <v>3269</v>
      </c>
      <c r="G1253" s="6" t="s">
        <v>4996</v>
      </c>
      <c r="H1253" s="6" t="s">
        <v>5008</v>
      </c>
      <c r="I1253" s="6" t="s">
        <v>5026</v>
      </c>
      <c r="J1253" s="6" t="s">
        <v>496</v>
      </c>
      <c r="K1253" s="7">
        <v>31</v>
      </c>
      <c r="L1253" s="7">
        <f>IFERROR(VLOOKUP(SiscoTable[[#This Row],[Código]],Hoja2!A:B,2,0)*SiscoTable[[#This Row],[Provta(Uns)]],0)</f>
        <v>102.3</v>
      </c>
      <c r="M1253" s="7">
        <v>0</v>
      </c>
      <c r="N1253" s="7">
        <v>79</v>
      </c>
      <c r="O1253" s="7">
        <f>IFERROR(VLOOKUP(SiscoTable[[#This Row],[Código]],Hoja2!A:B,2,0)*SiscoTable[[#This Row],[Stock_actual]],0)</f>
        <v>260.7</v>
      </c>
      <c r="P1253" s="6" t="s">
        <v>537</v>
      </c>
      <c r="Q1253" s="7">
        <v>34</v>
      </c>
      <c r="R1253" s="7">
        <v>0</v>
      </c>
      <c r="S1253" s="7" t="s">
        <v>11928</v>
      </c>
      <c r="BI1253"/>
      <c r="BJ1253"/>
    </row>
    <row r="1254" spans="2:62" x14ac:dyDescent="0.4">
      <c r="B1254" s="1">
        <v>12057</v>
      </c>
      <c r="C1254" s="6" t="s">
        <v>25</v>
      </c>
      <c r="D1254" s="6" t="s">
        <v>25</v>
      </c>
      <c r="E1254" s="6" t="s">
        <v>3268</v>
      </c>
      <c r="F1254" s="6" t="s">
        <v>3269</v>
      </c>
      <c r="G1254" s="6" t="s">
        <v>4996</v>
      </c>
      <c r="H1254" s="6" t="s">
        <v>5008</v>
      </c>
      <c r="I1254" s="6" t="s">
        <v>5007</v>
      </c>
      <c r="J1254" s="6" t="s">
        <v>5</v>
      </c>
      <c r="K1254" s="7">
        <v>164.5</v>
      </c>
      <c r="L1254" s="7">
        <f>IFERROR(VLOOKUP(SiscoTable[[#This Row],[Código]],Hoja2!A:B,2,0)*SiscoTable[[#This Row],[Provta(Uns)]],0)</f>
        <v>723.80000000000007</v>
      </c>
      <c r="M1254" s="7">
        <v>0</v>
      </c>
      <c r="N1254" s="7">
        <v>299</v>
      </c>
      <c r="O1254" s="7">
        <f>IFERROR(VLOOKUP(SiscoTable[[#This Row],[Código]],Hoja2!A:B,2,0)*SiscoTable[[#This Row],[Stock_actual]],0)</f>
        <v>1315.6000000000001</v>
      </c>
      <c r="P1254" s="6" t="s">
        <v>1443</v>
      </c>
      <c r="Q1254" s="7">
        <v>181</v>
      </c>
      <c r="R1254" s="7">
        <v>0</v>
      </c>
      <c r="S1254" s="7" t="s">
        <v>11928</v>
      </c>
      <c r="BI1254"/>
      <c r="BJ1254"/>
    </row>
    <row r="1255" spans="2:62" x14ac:dyDescent="0.4">
      <c r="B1255" s="1">
        <v>12058</v>
      </c>
      <c r="C1255" s="6" t="s">
        <v>30</v>
      </c>
      <c r="D1255" s="6" t="s">
        <v>25</v>
      </c>
      <c r="E1255" s="6" t="s">
        <v>3268</v>
      </c>
      <c r="F1255" s="6" t="s">
        <v>3269</v>
      </c>
      <c r="G1255" s="6" t="s">
        <v>4996</v>
      </c>
      <c r="H1255" s="6" t="s">
        <v>5008</v>
      </c>
      <c r="I1255" s="6" t="s">
        <v>5027</v>
      </c>
      <c r="J1255" s="6" t="s">
        <v>496</v>
      </c>
      <c r="K1255" s="7">
        <v>28.5</v>
      </c>
      <c r="L1255" s="7">
        <f>IFERROR(VLOOKUP(SiscoTable[[#This Row],[Código]],Hoja2!A:B,2,0)*SiscoTable[[#This Row],[Provta(Uns)]],0)</f>
        <v>125.4</v>
      </c>
      <c r="M1255" s="7">
        <v>0</v>
      </c>
      <c r="N1255" s="7">
        <v>107</v>
      </c>
      <c r="O1255" s="7">
        <f>IFERROR(VLOOKUP(SiscoTable[[#This Row],[Código]],Hoja2!A:B,2,0)*SiscoTable[[#This Row],[Stock_actual]],0)</f>
        <v>470.8</v>
      </c>
      <c r="P1255" s="6" t="s">
        <v>415</v>
      </c>
      <c r="Q1255" s="7">
        <v>31</v>
      </c>
      <c r="R1255" s="7">
        <v>0</v>
      </c>
      <c r="S1255" s="7" t="s">
        <v>11928</v>
      </c>
      <c r="BI1255"/>
      <c r="BJ1255"/>
    </row>
    <row r="1256" spans="2:62" x14ac:dyDescent="0.4">
      <c r="B1256" s="1">
        <v>12059</v>
      </c>
      <c r="C1256" s="6" t="s">
        <v>30</v>
      </c>
      <c r="D1256" s="6" t="s">
        <v>30</v>
      </c>
      <c r="E1256" s="6" t="s">
        <v>3268</v>
      </c>
      <c r="F1256" s="6" t="s">
        <v>3269</v>
      </c>
      <c r="G1256" s="6" t="s">
        <v>4996</v>
      </c>
      <c r="H1256" s="6" t="s">
        <v>5008</v>
      </c>
      <c r="I1256" s="6" t="s">
        <v>5028</v>
      </c>
      <c r="J1256" s="6" t="s">
        <v>496</v>
      </c>
      <c r="K1256" s="7">
        <v>18.670000000000002</v>
      </c>
      <c r="L1256" s="7">
        <f>IFERROR(VLOOKUP(SiscoTable[[#This Row],[Código]],Hoja2!A:B,2,0)*SiscoTable[[#This Row],[Provta(Uns)]],0)</f>
        <v>82.14800000000001</v>
      </c>
      <c r="M1256" s="7">
        <v>0</v>
      </c>
      <c r="N1256" s="7">
        <v>105</v>
      </c>
      <c r="O1256" s="7">
        <f>IFERROR(VLOOKUP(SiscoTable[[#This Row],[Código]],Hoja2!A:B,2,0)*SiscoTable[[#This Row],[Stock_actual]],0)</f>
        <v>462.00000000000006</v>
      </c>
      <c r="P1256" s="6" t="s">
        <v>757</v>
      </c>
      <c r="Q1256" s="7">
        <v>20</v>
      </c>
      <c r="R1256" s="7">
        <v>0</v>
      </c>
      <c r="S1256" s="7" t="s">
        <v>11928</v>
      </c>
      <c r="BI1256"/>
      <c r="BJ1256"/>
    </row>
    <row r="1257" spans="2:62" x14ac:dyDescent="0.4">
      <c r="B1257" s="1">
        <v>12060</v>
      </c>
      <c r="C1257" s="6" t="s">
        <v>30</v>
      </c>
      <c r="D1257" s="6" t="s">
        <v>30</v>
      </c>
      <c r="E1257" s="6" t="s">
        <v>3268</v>
      </c>
      <c r="F1257" s="6" t="s">
        <v>3269</v>
      </c>
      <c r="G1257" s="6" t="s">
        <v>4996</v>
      </c>
      <c r="H1257" s="6" t="s">
        <v>5008</v>
      </c>
      <c r="I1257" s="6" t="s">
        <v>5029</v>
      </c>
      <c r="J1257" s="6" t="s">
        <v>496</v>
      </c>
      <c r="K1257" s="7">
        <v>12.17</v>
      </c>
      <c r="L1257" s="7">
        <f>IFERROR(VLOOKUP(SiscoTable[[#This Row],[Código]],Hoja2!A:B,2,0)*SiscoTable[[#This Row],[Provta(Uns)]],0)</f>
        <v>53.548000000000002</v>
      </c>
      <c r="M1257" s="7">
        <v>0</v>
      </c>
      <c r="N1257" s="7">
        <v>46</v>
      </c>
      <c r="O1257" s="7">
        <f>IFERROR(VLOOKUP(SiscoTable[[#This Row],[Código]],Hoja2!A:B,2,0)*SiscoTable[[#This Row],[Stock_actual]],0)</f>
        <v>202.4</v>
      </c>
      <c r="P1257" s="6" t="s">
        <v>415</v>
      </c>
      <c r="Q1257" s="7">
        <v>14</v>
      </c>
      <c r="R1257" s="7">
        <v>0</v>
      </c>
      <c r="S1257" s="7" t="s">
        <v>11928</v>
      </c>
      <c r="BI1257"/>
      <c r="BJ1257"/>
    </row>
    <row r="1258" spans="2:62" x14ac:dyDescent="0.4">
      <c r="B1258" s="1">
        <v>12061</v>
      </c>
      <c r="C1258" s="6" t="s">
        <v>30</v>
      </c>
      <c r="D1258" s="6" t="s">
        <v>30</v>
      </c>
      <c r="E1258" s="6" t="s">
        <v>3268</v>
      </c>
      <c r="F1258" s="6" t="s">
        <v>3269</v>
      </c>
      <c r="G1258" s="6" t="s">
        <v>4996</v>
      </c>
      <c r="H1258" s="6" t="s">
        <v>5008</v>
      </c>
      <c r="I1258" s="6" t="s">
        <v>5030</v>
      </c>
      <c r="J1258" s="6" t="s">
        <v>496</v>
      </c>
      <c r="K1258" s="7">
        <v>21.83</v>
      </c>
      <c r="L1258" s="7">
        <f>IFERROR(VLOOKUP(SiscoTable[[#This Row],[Código]],Hoja2!A:B,2,0)*SiscoTable[[#This Row],[Provta(Uns)]],0)</f>
        <v>91.685999999999993</v>
      </c>
      <c r="M1258" s="7">
        <v>0</v>
      </c>
      <c r="N1258" s="7">
        <v>29</v>
      </c>
      <c r="O1258" s="7">
        <f>IFERROR(VLOOKUP(SiscoTable[[#This Row],[Código]],Hoja2!A:B,2,0)*SiscoTable[[#This Row],[Stock_actual]],0)</f>
        <v>121.80000000000001</v>
      </c>
      <c r="P1258" s="6" t="s">
        <v>300</v>
      </c>
      <c r="Q1258" s="7">
        <v>24</v>
      </c>
      <c r="R1258" s="7">
        <v>0</v>
      </c>
      <c r="S1258" s="7" t="s">
        <v>11928</v>
      </c>
      <c r="BI1258"/>
      <c r="BJ1258"/>
    </row>
    <row r="1259" spans="2:62" x14ac:dyDescent="0.4">
      <c r="B1259" s="1">
        <v>12062</v>
      </c>
      <c r="C1259" s="6" t="s">
        <v>25</v>
      </c>
      <c r="D1259" s="6" t="s">
        <v>25</v>
      </c>
      <c r="E1259" s="6" t="s">
        <v>8482</v>
      </c>
      <c r="F1259" s="6" t="s">
        <v>11663</v>
      </c>
      <c r="G1259" s="6" t="s">
        <v>11677</v>
      </c>
      <c r="H1259" s="6" t="s">
        <v>11666</v>
      </c>
      <c r="I1259" s="6" t="s">
        <v>11678</v>
      </c>
      <c r="J1259" s="6" t="s">
        <v>5</v>
      </c>
      <c r="K1259" s="7">
        <v>74</v>
      </c>
      <c r="L1259" s="7">
        <f>IFERROR(VLOOKUP(SiscoTable[[#This Row],[Código]],Hoja2!A:B,2,0)*SiscoTable[[#This Row],[Provta(Uns)]],0)</f>
        <v>170.2</v>
      </c>
      <c r="M1259" s="7">
        <v>0</v>
      </c>
      <c r="N1259" s="7">
        <v>270</v>
      </c>
      <c r="O1259" s="7">
        <f>IFERROR(VLOOKUP(SiscoTable[[#This Row],[Código]],Hoja2!A:B,2,0)*SiscoTable[[#This Row],[Stock_actual]],0)</f>
        <v>621</v>
      </c>
      <c r="P1259" s="6" t="s">
        <v>3156</v>
      </c>
      <c r="Q1259" s="7">
        <v>82</v>
      </c>
      <c r="R1259" s="7">
        <v>0</v>
      </c>
      <c r="S1259" s="7" t="s">
        <v>11926</v>
      </c>
      <c r="BI1259"/>
      <c r="BJ1259"/>
    </row>
    <row r="1260" spans="2:62" x14ac:dyDescent="0.4">
      <c r="B1260" s="1">
        <v>12063</v>
      </c>
      <c r="C1260" s="6" t="s">
        <v>30</v>
      </c>
      <c r="D1260" s="6" t="s">
        <v>30</v>
      </c>
      <c r="E1260" s="6" t="s">
        <v>8482</v>
      </c>
      <c r="F1260" s="6" t="s">
        <v>11663</v>
      </c>
      <c r="G1260" s="6" t="s">
        <v>11677</v>
      </c>
      <c r="H1260" s="6" t="s">
        <v>11666</v>
      </c>
      <c r="I1260" s="6" t="s">
        <v>11679</v>
      </c>
      <c r="J1260" s="6" t="s">
        <v>5</v>
      </c>
      <c r="K1260" s="7">
        <v>20.170000000000002</v>
      </c>
      <c r="L1260" s="7">
        <f>IFERROR(VLOOKUP(SiscoTable[[#This Row],[Código]],Hoja2!A:B,2,0)*SiscoTable[[#This Row],[Provta(Uns)]],0)</f>
        <v>48.408000000000001</v>
      </c>
      <c r="M1260" s="7">
        <v>0</v>
      </c>
      <c r="N1260" s="7">
        <v>36</v>
      </c>
      <c r="O1260" s="7">
        <f>IFERROR(VLOOKUP(SiscoTable[[#This Row],[Código]],Hoja2!A:B,2,0)*SiscoTable[[#This Row],[Stock_actual]],0)</f>
        <v>86.399999999999991</v>
      </c>
      <c r="P1260" s="6" t="s">
        <v>773</v>
      </c>
      <c r="Q1260" s="7">
        <v>22</v>
      </c>
      <c r="R1260" s="7">
        <v>0</v>
      </c>
      <c r="S1260" s="7" t="s">
        <v>11926</v>
      </c>
      <c r="BI1260"/>
      <c r="BJ1260"/>
    </row>
    <row r="1261" spans="2:62" x14ac:dyDescent="0.4">
      <c r="B1261" s="1">
        <v>12064</v>
      </c>
      <c r="C1261" s="6" t="s">
        <v>30</v>
      </c>
      <c r="D1261" s="6" t="s">
        <v>30</v>
      </c>
      <c r="E1261" s="6" t="s">
        <v>8482</v>
      </c>
      <c r="F1261" s="6" t="s">
        <v>11663</v>
      </c>
      <c r="G1261" s="6" t="s">
        <v>11677</v>
      </c>
      <c r="H1261" s="6" t="s">
        <v>11666</v>
      </c>
      <c r="I1261" s="6" t="s">
        <v>11680</v>
      </c>
      <c r="J1261" s="6" t="s">
        <v>496</v>
      </c>
      <c r="K1261" s="7">
        <v>8</v>
      </c>
      <c r="L1261" s="7">
        <f>IFERROR(VLOOKUP(SiscoTable[[#This Row],[Código]],Hoja2!A:B,2,0)*SiscoTable[[#This Row],[Provta(Uns)]],0)</f>
        <v>22.4</v>
      </c>
      <c r="M1261" s="7">
        <v>0</v>
      </c>
      <c r="N1261" s="7">
        <v>30</v>
      </c>
      <c r="O1261" s="7">
        <f>IFERROR(VLOOKUP(SiscoTable[[#This Row],[Código]],Hoja2!A:B,2,0)*SiscoTable[[#This Row],[Stock_actual]],0)</f>
        <v>84</v>
      </c>
      <c r="P1261" s="6" t="s">
        <v>415</v>
      </c>
      <c r="Q1261" s="7">
        <v>9</v>
      </c>
      <c r="R1261" s="7">
        <v>0</v>
      </c>
      <c r="S1261" s="7" t="s">
        <v>11926</v>
      </c>
      <c r="BI1261"/>
      <c r="BJ1261"/>
    </row>
    <row r="1262" spans="2:62" x14ac:dyDescent="0.4">
      <c r="B1262" s="1">
        <v>12065</v>
      </c>
      <c r="C1262" s="6" t="s">
        <v>8</v>
      </c>
      <c r="D1262" s="6" t="s">
        <v>30</v>
      </c>
      <c r="E1262" s="6" t="s">
        <v>8482</v>
      </c>
      <c r="F1262" s="6" t="s">
        <v>11663</v>
      </c>
      <c r="G1262" s="6" t="s">
        <v>11664</v>
      </c>
      <c r="H1262" s="6" t="s">
        <v>11666</v>
      </c>
      <c r="I1262" s="6" t="s">
        <v>11665</v>
      </c>
      <c r="J1262" s="6" t="s">
        <v>496</v>
      </c>
      <c r="K1262" s="7">
        <v>16</v>
      </c>
      <c r="L1262" s="7">
        <f>IFERROR(VLOOKUP(SiscoTable[[#This Row],[Código]],Hoja2!A:B,2,0)*SiscoTable[[#This Row],[Provta(Uns)]],0)</f>
        <v>46.4</v>
      </c>
      <c r="M1262" s="7">
        <v>0</v>
      </c>
      <c r="N1262" s="7">
        <v>39</v>
      </c>
      <c r="O1262" s="7">
        <f>IFERROR(VLOOKUP(SiscoTable[[#This Row],[Código]],Hoja2!A:B,2,0)*SiscoTable[[#This Row],[Stock_actual]],0)</f>
        <v>113.1</v>
      </c>
      <c r="P1262" s="6" t="s">
        <v>600</v>
      </c>
      <c r="Q1262" s="7">
        <v>17</v>
      </c>
      <c r="R1262" s="7">
        <v>0</v>
      </c>
      <c r="S1262" s="7" t="s">
        <v>11926</v>
      </c>
      <c r="BI1262"/>
      <c r="BJ1262"/>
    </row>
    <row r="1263" spans="2:62" x14ac:dyDescent="0.4">
      <c r="B1263" s="1">
        <v>12067</v>
      </c>
      <c r="C1263" s="6" t="s">
        <v>8</v>
      </c>
      <c r="D1263" s="6" t="s">
        <v>30</v>
      </c>
      <c r="E1263" s="6" t="s">
        <v>8482</v>
      </c>
      <c r="F1263" s="6" t="s">
        <v>11663</v>
      </c>
      <c r="G1263" s="6" t="s">
        <v>11664</v>
      </c>
      <c r="H1263" s="6" t="s">
        <v>11666</v>
      </c>
      <c r="I1263" s="6" t="s">
        <v>11667</v>
      </c>
      <c r="J1263" s="6" t="s">
        <v>5</v>
      </c>
      <c r="K1263" s="7">
        <v>6.17</v>
      </c>
      <c r="L1263" s="7">
        <f>IFERROR(VLOOKUP(SiscoTable[[#This Row],[Código]],Hoja2!A:B,2,0)*SiscoTable[[#This Row],[Provta(Uns)]],0)</f>
        <v>16.042000000000002</v>
      </c>
      <c r="M1263" s="7">
        <v>0</v>
      </c>
      <c r="N1263" s="7">
        <v>9</v>
      </c>
      <c r="O1263" s="7">
        <f>IFERROR(VLOOKUP(SiscoTable[[#This Row],[Código]],Hoja2!A:B,2,0)*SiscoTable[[#This Row],[Stock_actual]],0)</f>
        <v>23.400000000000002</v>
      </c>
      <c r="P1263" s="6" t="s">
        <v>485</v>
      </c>
      <c r="Q1263" s="7">
        <v>7</v>
      </c>
      <c r="R1263" s="7">
        <v>0</v>
      </c>
      <c r="S1263" s="7" t="s">
        <v>11926</v>
      </c>
      <c r="BI1263"/>
      <c r="BJ1263"/>
    </row>
    <row r="1264" spans="2:62" x14ac:dyDescent="0.4">
      <c r="B1264" s="1">
        <v>12068</v>
      </c>
      <c r="C1264" s="6" t="s">
        <v>8</v>
      </c>
      <c r="D1264" s="6" t="s">
        <v>30</v>
      </c>
      <c r="E1264" s="6" t="s">
        <v>8482</v>
      </c>
      <c r="F1264" s="6" t="s">
        <v>11663</v>
      </c>
      <c r="G1264" s="6" t="s">
        <v>11664</v>
      </c>
      <c r="H1264" s="6" t="s">
        <v>11666</v>
      </c>
      <c r="I1264" s="6" t="s">
        <v>11668</v>
      </c>
      <c r="J1264" s="6" t="s">
        <v>496</v>
      </c>
      <c r="K1264" s="7">
        <v>7.33</v>
      </c>
      <c r="L1264" s="7">
        <f>IFERROR(VLOOKUP(SiscoTable[[#This Row],[Código]],Hoja2!A:B,2,0)*SiscoTable[[#This Row],[Provta(Uns)]],0)</f>
        <v>27.853999999999999</v>
      </c>
      <c r="M1264" s="7">
        <v>0</v>
      </c>
      <c r="N1264" s="7">
        <v>27</v>
      </c>
      <c r="O1264" s="7">
        <f>IFERROR(VLOOKUP(SiscoTable[[#This Row],[Código]],Hoja2!A:B,2,0)*SiscoTable[[#This Row],[Stock_actual]],0)</f>
        <v>102.6</v>
      </c>
      <c r="P1264" s="6" t="s">
        <v>3331</v>
      </c>
      <c r="Q1264" s="7">
        <v>8</v>
      </c>
      <c r="R1264" s="7">
        <v>0</v>
      </c>
      <c r="S1264" s="7" t="s">
        <v>11926</v>
      </c>
      <c r="BI1264"/>
      <c r="BJ1264"/>
    </row>
    <row r="1265" spans="2:62" x14ac:dyDescent="0.4">
      <c r="B1265" s="1">
        <v>12069</v>
      </c>
      <c r="C1265" s="6" t="s">
        <v>30</v>
      </c>
      <c r="D1265" s="6" t="s">
        <v>25</v>
      </c>
      <c r="E1265" s="6" t="s">
        <v>8482</v>
      </c>
      <c r="F1265" s="6" t="s">
        <v>11663</v>
      </c>
      <c r="G1265" s="6" t="s">
        <v>11686</v>
      </c>
      <c r="H1265" s="6" t="s">
        <v>11666</v>
      </c>
      <c r="I1265" s="6" t="s">
        <v>11688</v>
      </c>
      <c r="J1265" s="6" t="s">
        <v>5</v>
      </c>
      <c r="K1265" s="7">
        <v>47.17</v>
      </c>
      <c r="L1265" s="7">
        <f>IFERROR(VLOOKUP(SiscoTable[[#This Row],[Código]],Hoja2!A:B,2,0)*SiscoTable[[#This Row],[Provta(Uns)]],0)</f>
        <v>141.51</v>
      </c>
      <c r="M1265" s="7">
        <v>0</v>
      </c>
      <c r="N1265" s="7">
        <v>108</v>
      </c>
      <c r="O1265" s="7">
        <f>IFERROR(VLOOKUP(SiscoTable[[#This Row],[Código]],Hoja2!A:B,2,0)*SiscoTable[[#This Row],[Stock_actual]],0)</f>
        <v>324</v>
      </c>
      <c r="P1265" s="6" t="s">
        <v>1038</v>
      </c>
      <c r="Q1265" s="7">
        <v>52</v>
      </c>
      <c r="R1265" s="7">
        <v>0</v>
      </c>
      <c r="S1265" s="7" t="s">
        <v>11926</v>
      </c>
      <c r="BI1265"/>
      <c r="BJ1265"/>
    </row>
    <row r="1266" spans="2:62" x14ac:dyDescent="0.4">
      <c r="B1266" s="1">
        <v>12071</v>
      </c>
      <c r="C1266" s="6" t="s">
        <v>8</v>
      </c>
      <c r="D1266" s="6" t="s">
        <v>8</v>
      </c>
      <c r="E1266" s="6" t="s">
        <v>469</v>
      </c>
      <c r="F1266" s="6" t="s">
        <v>668</v>
      </c>
      <c r="G1266" s="6" t="s">
        <v>778</v>
      </c>
      <c r="H1266" s="6" t="s">
        <v>213</v>
      </c>
      <c r="I1266" s="6" t="s">
        <v>786</v>
      </c>
      <c r="J1266" s="6" t="s">
        <v>5</v>
      </c>
      <c r="K1266" s="7">
        <v>0</v>
      </c>
      <c r="L1266" s="34">
        <f>IFERROR(VLOOKUP(SiscoTable[[#This Row],[Código]],Hoja2!A:B,2,0)*SiscoTable[[#This Row],[Provta(Uns)]],0)</f>
        <v>0</v>
      </c>
      <c r="M1266" s="7">
        <v>0</v>
      </c>
      <c r="N1266" s="7">
        <v>0</v>
      </c>
      <c r="O1266" s="34">
        <f>IFERROR(VLOOKUP(SiscoTable[[#This Row],[Código]],Hoja2!A:B,2,0)*SiscoTable[[#This Row],[Stock_actual]],0)</f>
        <v>0</v>
      </c>
      <c r="P1266" s="6" t="s">
        <v>7</v>
      </c>
      <c r="Q1266" s="7">
        <v>0</v>
      </c>
      <c r="R1266" s="7">
        <v>0</v>
      </c>
      <c r="S1266" s="7" t="s">
        <v>11924</v>
      </c>
      <c r="BI1266"/>
      <c r="BJ1266"/>
    </row>
    <row r="1267" spans="2:62" x14ac:dyDescent="0.4">
      <c r="B1267" s="1">
        <v>12072</v>
      </c>
      <c r="C1267" s="6" t="s">
        <v>25</v>
      </c>
      <c r="D1267" s="6" t="s">
        <v>30</v>
      </c>
      <c r="E1267" s="6" t="s">
        <v>469</v>
      </c>
      <c r="F1267" s="6" t="s">
        <v>668</v>
      </c>
      <c r="G1267" s="6" t="s">
        <v>677</v>
      </c>
      <c r="H1267" s="6" t="s">
        <v>213</v>
      </c>
      <c r="I1267" s="6" t="s">
        <v>688</v>
      </c>
      <c r="J1267" s="6" t="s">
        <v>5</v>
      </c>
      <c r="K1267" s="7">
        <v>16.670000000000002</v>
      </c>
      <c r="L1267" s="34">
        <f>IFERROR(VLOOKUP(SiscoTable[[#This Row],[Código]],Hoja2!A:B,2,0)*SiscoTable[[#This Row],[Provta(Uns)]],0)</f>
        <v>325.06500000000005</v>
      </c>
      <c r="M1267" s="7">
        <v>0</v>
      </c>
      <c r="N1267" s="7">
        <v>6</v>
      </c>
      <c r="O1267" s="34">
        <f>IFERROR(VLOOKUP(SiscoTable[[#This Row],[Código]],Hoja2!A:B,2,0)*SiscoTable[[#This Row],[Stock_actual]],0)</f>
        <v>117</v>
      </c>
      <c r="P1267" s="6" t="s">
        <v>96</v>
      </c>
      <c r="Q1267" s="7">
        <v>18</v>
      </c>
      <c r="R1267" s="7">
        <v>33.760000000000005</v>
      </c>
      <c r="S1267" s="7" t="s">
        <v>11924</v>
      </c>
      <c r="BI1267"/>
      <c r="BJ1267"/>
    </row>
    <row r="1268" spans="2:62" x14ac:dyDescent="0.4">
      <c r="B1268" s="1">
        <v>12073</v>
      </c>
      <c r="C1268" s="6" t="s">
        <v>25</v>
      </c>
      <c r="D1268" s="6" t="s">
        <v>25</v>
      </c>
      <c r="E1268" s="6" t="s">
        <v>469</v>
      </c>
      <c r="F1268" s="6" t="s">
        <v>668</v>
      </c>
      <c r="G1268" s="6" t="s">
        <v>677</v>
      </c>
      <c r="H1268" s="6" t="s">
        <v>213</v>
      </c>
      <c r="I1268" s="6" t="s">
        <v>689</v>
      </c>
      <c r="J1268" s="6" t="s">
        <v>5</v>
      </c>
      <c r="K1268" s="7">
        <v>188</v>
      </c>
      <c r="L1268" s="34">
        <f>IFERROR(VLOOKUP(SiscoTable[[#This Row],[Código]],Hoja2!A:B,2,0)*SiscoTable[[#This Row],[Provta(Uns)]],0)</f>
        <v>526.4</v>
      </c>
      <c r="M1268" s="7">
        <v>0</v>
      </c>
      <c r="N1268" s="7">
        <v>31</v>
      </c>
      <c r="O1268" s="34">
        <f>IFERROR(VLOOKUP(SiscoTable[[#This Row],[Código]],Hoja2!A:B,2,0)*SiscoTable[[#This Row],[Stock_actual]],0)</f>
        <v>86.8</v>
      </c>
      <c r="P1268" s="6" t="s">
        <v>214</v>
      </c>
      <c r="Q1268" s="7">
        <v>207</v>
      </c>
      <c r="R1268" s="7">
        <v>376.54999999999995</v>
      </c>
      <c r="S1268" s="7" t="s">
        <v>11924</v>
      </c>
      <c r="BI1268"/>
      <c r="BJ1268"/>
    </row>
    <row r="1269" spans="2:62" x14ac:dyDescent="0.4">
      <c r="B1269" s="1">
        <v>12074</v>
      </c>
      <c r="C1269" s="6" t="s">
        <v>25</v>
      </c>
      <c r="D1269" s="6" t="s">
        <v>25</v>
      </c>
      <c r="E1269" s="6" t="s">
        <v>469</v>
      </c>
      <c r="F1269" s="6" t="s">
        <v>668</v>
      </c>
      <c r="G1269" s="6" t="s">
        <v>677</v>
      </c>
      <c r="H1269" s="6" t="s">
        <v>213</v>
      </c>
      <c r="I1269" s="6" t="s">
        <v>690</v>
      </c>
      <c r="J1269" s="6" t="s">
        <v>5</v>
      </c>
      <c r="K1269" s="7">
        <v>65.67</v>
      </c>
      <c r="L1269" s="34">
        <f>IFERROR(VLOOKUP(SiscoTable[[#This Row],[Código]],Hoja2!A:B,2,0)*SiscoTable[[#This Row],[Provta(Uns)]],0)</f>
        <v>788.04</v>
      </c>
      <c r="M1269" s="7">
        <v>0</v>
      </c>
      <c r="N1269" s="7">
        <v>16</v>
      </c>
      <c r="O1269" s="34">
        <f>IFERROR(VLOOKUP(SiscoTable[[#This Row],[Código]],Hoja2!A:B,2,0)*SiscoTable[[#This Row],[Stock_actual]],0)</f>
        <v>192</v>
      </c>
      <c r="P1269" s="6" t="s">
        <v>29</v>
      </c>
      <c r="Q1269" s="7">
        <v>72</v>
      </c>
      <c r="R1269" s="7">
        <v>130.72999999999999</v>
      </c>
      <c r="S1269" s="7" t="s">
        <v>11924</v>
      </c>
      <c r="BI1269"/>
      <c r="BJ1269"/>
    </row>
    <row r="1270" spans="2:62" x14ac:dyDescent="0.4">
      <c r="B1270" s="1">
        <v>12076</v>
      </c>
      <c r="C1270" s="6" t="s">
        <v>25</v>
      </c>
      <c r="D1270" s="6" t="s">
        <v>25</v>
      </c>
      <c r="E1270" s="6" t="s">
        <v>469</v>
      </c>
      <c r="F1270" s="6" t="s">
        <v>668</v>
      </c>
      <c r="G1270" s="6" t="s">
        <v>865</v>
      </c>
      <c r="H1270" s="6" t="s">
        <v>213</v>
      </c>
      <c r="I1270" s="6" t="s">
        <v>874</v>
      </c>
      <c r="J1270" s="6" t="s">
        <v>5</v>
      </c>
      <c r="K1270" s="7">
        <v>36.67</v>
      </c>
      <c r="L1270" s="34">
        <f>IFERROR(VLOOKUP(SiscoTable[[#This Row],[Código]],Hoja2!A:B,2,0)*SiscoTable[[#This Row],[Provta(Uns)]],0)</f>
        <v>253.02300000000002</v>
      </c>
      <c r="M1270" s="7">
        <v>0</v>
      </c>
      <c r="N1270" s="7">
        <v>0</v>
      </c>
      <c r="O1270" s="34">
        <f>IFERROR(VLOOKUP(SiscoTable[[#This Row],[Código]],Hoja2!A:B,2,0)*SiscoTable[[#This Row],[Stock_actual]],0)</f>
        <v>0</v>
      </c>
      <c r="P1270" s="6" t="s">
        <v>7</v>
      </c>
      <c r="Q1270" s="7">
        <v>40</v>
      </c>
      <c r="R1270" s="7">
        <v>73.2</v>
      </c>
      <c r="S1270" s="7" t="s">
        <v>11924</v>
      </c>
      <c r="BI1270"/>
      <c r="BJ1270"/>
    </row>
    <row r="1271" spans="2:62" x14ac:dyDescent="0.4">
      <c r="B1271" s="1">
        <v>12077</v>
      </c>
      <c r="C1271" s="6" t="s">
        <v>25</v>
      </c>
      <c r="D1271" s="6" t="s">
        <v>25</v>
      </c>
      <c r="E1271" s="6" t="s">
        <v>469</v>
      </c>
      <c r="F1271" s="6" t="s">
        <v>668</v>
      </c>
      <c r="G1271" s="6" t="s">
        <v>865</v>
      </c>
      <c r="H1271" s="6" t="s">
        <v>213</v>
      </c>
      <c r="I1271" s="6" t="s">
        <v>875</v>
      </c>
      <c r="J1271" s="6" t="s">
        <v>5</v>
      </c>
      <c r="K1271" s="7">
        <v>89</v>
      </c>
      <c r="L1271" s="34">
        <f>IFERROR(VLOOKUP(SiscoTable[[#This Row],[Código]],Hoja2!A:B,2,0)*SiscoTable[[#This Row],[Provta(Uns)]],0)</f>
        <v>578.5</v>
      </c>
      <c r="M1271" s="7">
        <v>0</v>
      </c>
      <c r="N1271" s="7">
        <v>27</v>
      </c>
      <c r="O1271" s="34">
        <f>IFERROR(VLOOKUP(SiscoTable[[#This Row],[Código]],Hoja2!A:B,2,0)*SiscoTable[[#This Row],[Stock_actual]],0)</f>
        <v>175.5</v>
      </c>
      <c r="P1271" s="6" t="s">
        <v>117</v>
      </c>
      <c r="Q1271" s="7">
        <v>98</v>
      </c>
      <c r="R1271" s="7">
        <v>177.93</v>
      </c>
      <c r="S1271" s="7" t="s">
        <v>11924</v>
      </c>
      <c r="BI1271"/>
      <c r="BJ1271"/>
    </row>
    <row r="1272" spans="2:62" x14ac:dyDescent="0.4">
      <c r="B1272" s="1">
        <v>12082</v>
      </c>
      <c r="C1272" s="6" t="s">
        <v>25</v>
      </c>
      <c r="D1272" s="6" t="s">
        <v>25</v>
      </c>
      <c r="E1272" s="6" t="s">
        <v>469</v>
      </c>
      <c r="F1272" s="6" t="s">
        <v>668</v>
      </c>
      <c r="G1272" s="6" t="s">
        <v>724</v>
      </c>
      <c r="H1272" s="6" t="s">
        <v>213</v>
      </c>
      <c r="I1272" s="6" t="s">
        <v>730</v>
      </c>
      <c r="J1272" s="6" t="s">
        <v>5</v>
      </c>
      <c r="K1272" s="7">
        <v>14</v>
      </c>
      <c r="L1272" s="34">
        <f>IFERROR(VLOOKUP(SiscoTable[[#This Row],[Código]],Hoja2!A:B,2,0)*SiscoTable[[#This Row],[Provta(Uns)]],0)</f>
        <v>147</v>
      </c>
      <c r="M1272" s="7">
        <v>0</v>
      </c>
      <c r="N1272" s="7">
        <v>6</v>
      </c>
      <c r="O1272" s="34">
        <f>IFERROR(VLOOKUP(SiscoTable[[#This Row],[Código]],Hoja2!A:B,2,0)*SiscoTable[[#This Row],[Stock_actual]],0)</f>
        <v>63</v>
      </c>
      <c r="P1272" s="6" t="s">
        <v>237</v>
      </c>
      <c r="Q1272" s="7">
        <v>16</v>
      </c>
      <c r="R1272" s="7">
        <v>28.309999999999995</v>
      </c>
      <c r="S1272" s="7" t="s">
        <v>11924</v>
      </c>
      <c r="BI1272"/>
      <c r="BJ1272"/>
    </row>
    <row r="1273" spans="2:62" x14ac:dyDescent="0.4">
      <c r="B1273" s="1">
        <v>12088</v>
      </c>
      <c r="C1273" s="6" t="s">
        <v>25</v>
      </c>
      <c r="D1273" s="6" t="s">
        <v>25</v>
      </c>
      <c r="E1273" s="6" t="s">
        <v>469</v>
      </c>
      <c r="F1273" s="6" t="s">
        <v>668</v>
      </c>
      <c r="G1273" s="6" t="s">
        <v>850</v>
      </c>
      <c r="H1273" s="6" t="s">
        <v>213</v>
      </c>
      <c r="I1273" s="6" t="s">
        <v>854</v>
      </c>
      <c r="J1273" s="6" t="s">
        <v>5</v>
      </c>
      <c r="K1273" s="7">
        <v>178.33</v>
      </c>
      <c r="L1273" s="34">
        <f>IFERROR(VLOOKUP(SiscoTable[[#This Row],[Código]],Hoja2!A:B,2,0)*SiscoTable[[#This Row],[Provta(Uns)]],0)</f>
        <v>624.15500000000009</v>
      </c>
      <c r="M1273" s="7">
        <v>0</v>
      </c>
      <c r="N1273" s="7">
        <v>4</v>
      </c>
      <c r="O1273" s="34">
        <f>IFERROR(VLOOKUP(SiscoTable[[#This Row],[Código]],Hoja2!A:B,2,0)*SiscoTable[[#This Row],[Stock_actual]],0)</f>
        <v>14</v>
      </c>
      <c r="P1273" s="6" t="s">
        <v>24</v>
      </c>
      <c r="Q1273" s="7">
        <v>196</v>
      </c>
      <c r="R1273" s="7">
        <v>358.34000000000003</v>
      </c>
      <c r="S1273" s="7" t="s">
        <v>11924</v>
      </c>
      <c r="BI1273"/>
      <c r="BJ1273"/>
    </row>
    <row r="1274" spans="2:62" x14ac:dyDescent="0.4">
      <c r="B1274" s="1">
        <v>12089</v>
      </c>
      <c r="C1274" s="6" t="s">
        <v>25</v>
      </c>
      <c r="D1274" s="6" t="s">
        <v>25</v>
      </c>
      <c r="E1274" s="6" t="s">
        <v>469</v>
      </c>
      <c r="F1274" s="6" t="s">
        <v>668</v>
      </c>
      <c r="G1274" s="6" t="s">
        <v>865</v>
      </c>
      <c r="H1274" s="6" t="s">
        <v>213</v>
      </c>
      <c r="I1274" s="6" t="s">
        <v>876</v>
      </c>
      <c r="J1274" s="6" t="s">
        <v>5</v>
      </c>
      <c r="K1274" s="7">
        <v>135.66999999999999</v>
      </c>
      <c r="L1274" s="34">
        <f>IFERROR(VLOOKUP(SiscoTable[[#This Row],[Código]],Hoja2!A:B,2,0)*SiscoTable[[#This Row],[Provta(Uns)]],0)</f>
        <v>515.54599999999994</v>
      </c>
      <c r="M1274" s="7">
        <v>150</v>
      </c>
      <c r="N1274" s="7">
        <v>4</v>
      </c>
      <c r="O1274" s="34">
        <f>IFERROR(VLOOKUP(SiscoTable[[#This Row],[Código]],Hoja2!A:B,2,0)*SiscoTable[[#This Row],[Stock_actual]],0)</f>
        <v>15.2</v>
      </c>
      <c r="P1274" s="6" t="s">
        <v>24</v>
      </c>
      <c r="Q1274" s="7">
        <v>149</v>
      </c>
      <c r="R1274" s="7">
        <v>121.71999999999997</v>
      </c>
      <c r="S1274" s="7" t="s">
        <v>11924</v>
      </c>
      <c r="BI1274"/>
      <c r="BJ1274"/>
    </row>
    <row r="1275" spans="2:62" x14ac:dyDescent="0.4">
      <c r="B1275" s="1">
        <v>12090</v>
      </c>
      <c r="C1275" s="6" t="s">
        <v>25</v>
      </c>
      <c r="D1275" s="6" t="s">
        <v>25</v>
      </c>
      <c r="E1275" s="6" t="s">
        <v>469</v>
      </c>
      <c r="F1275" s="6" t="s">
        <v>668</v>
      </c>
      <c r="G1275" s="6" t="s">
        <v>865</v>
      </c>
      <c r="H1275" s="6" t="s">
        <v>213</v>
      </c>
      <c r="I1275" s="6" t="s">
        <v>877</v>
      </c>
      <c r="J1275" s="6" t="s">
        <v>5</v>
      </c>
      <c r="K1275" s="7">
        <v>140.16999999999999</v>
      </c>
      <c r="L1275" s="34">
        <f>IFERROR(VLOOKUP(SiscoTable[[#This Row],[Código]],Hoja2!A:B,2,0)*SiscoTable[[#This Row],[Provta(Uns)]],0)</f>
        <v>644.78199999999993</v>
      </c>
      <c r="M1275" s="7">
        <v>150</v>
      </c>
      <c r="N1275" s="7">
        <v>4</v>
      </c>
      <c r="O1275" s="34">
        <f>IFERROR(VLOOKUP(SiscoTable[[#This Row],[Código]],Hoja2!A:B,2,0)*SiscoTable[[#This Row],[Stock_actual]],0)</f>
        <v>18.399999999999999</v>
      </c>
      <c r="P1275" s="6" t="s">
        <v>24</v>
      </c>
      <c r="Q1275" s="7">
        <v>154</v>
      </c>
      <c r="R1275" s="7">
        <v>130.87</v>
      </c>
      <c r="S1275" s="7" t="s">
        <v>11924</v>
      </c>
      <c r="BI1275"/>
      <c r="BJ1275"/>
    </row>
    <row r="1276" spans="2:62" x14ac:dyDescent="0.4">
      <c r="B1276" s="1">
        <v>12091</v>
      </c>
      <c r="C1276" s="6" t="s">
        <v>25</v>
      </c>
      <c r="D1276" s="6" t="s">
        <v>25</v>
      </c>
      <c r="E1276" s="6" t="s">
        <v>469</v>
      </c>
      <c r="F1276" s="6" t="s">
        <v>668</v>
      </c>
      <c r="G1276" s="6" t="s">
        <v>865</v>
      </c>
      <c r="H1276" s="6" t="s">
        <v>213</v>
      </c>
      <c r="I1276" s="6" t="s">
        <v>878</v>
      </c>
      <c r="J1276" s="6" t="s">
        <v>5</v>
      </c>
      <c r="K1276" s="7">
        <v>126.17</v>
      </c>
      <c r="L1276" s="34">
        <f>IFERROR(VLOOKUP(SiscoTable[[#This Row],[Código]],Hoja2!A:B,2,0)*SiscoTable[[#This Row],[Provta(Uns)]],0)</f>
        <v>277.57400000000001</v>
      </c>
      <c r="M1276" s="7">
        <v>150</v>
      </c>
      <c r="N1276" s="7">
        <v>1</v>
      </c>
      <c r="O1276" s="34">
        <f>IFERROR(VLOOKUP(SiscoTable[[#This Row],[Código]],Hoja2!A:B,2,0)*SiscoTable[[#This Row],[Stock_actual]],0)</f>
        <v>2.2000000000000002</v>
      </c>
      <c r="P1276" s="6" t="s">
        <v>7</v>
      </c>
      <c r="Q1276" s="7">
        <v>139</v>
      </c>
      <c r="R1276" s="7">
        <v>101.6</v>
      </c>
      <c r="S1276" s="7" t="s">
        <v>11924</v>
      </c>
      <c r="BI1276"/>
      <c r="BJ1276"/>
    </row>
    <row r="1277" spans="2:62" x14ac:dyDescent="0.4">
      <c r="B1277" s="1">
        <v>12092</v>
      </c>
      <c r="C1277" s="6" t="s">
        <v>25</v>
      </c>
      <c r="D1277" s="6" t="s">
        <v>30</v>
      </c>
      <c r="E1277" s="6" t="s">
        <v>469</v>
      </c>
      <c r="F1277" s="6" t="s">
        <v>668</v>
      </c>
      <c r="G1277" s="6" t="s">
        <v>865</v>
      </c>
      <c r="H1277" s="6" t="s">
        <v>213</v>
      </c>
      <c r="I1277" s="6" t="s">
        <v>879</v>
      </c>
      <c r="J1277" s="6" t="s">
        <v>5</v>
      </c>
      <c r="K1277" s="7">
        <v>20.170000000000002</v>
      </c>
      <c r="L1277" s="34">
        <f>IFERROR(VLOOKUP(SiscoTable[[#This Row],[Código]],Hoja2!A:B,2,0)*SiscoTable[[#This Row],[Provta(Uns)]],0)</f>
        <v>306.584</v>
      </c>
      <c r="M1277" s="7">
        <v>0</v>
      </c>
      <c r="N1277" s="7">
        <v>0</v>
      </c>
      <c r="O1277" s="34">
        <f>IFERROR(VLOOKUP(SiscoTable[[#This Row],[Código]],Hoja2!A:B,2,0)*SiscoTable[[#This Row],[Stock_actual]],0)</f>
        <v>0</v>
      </c>
      <c r="P1277" s="6" t="s">
        <v>7</v>
      </c>
      <c r="Q1277" s="7">
        <v>22</v>
      </c>
      <c r="R1277" s="7">
        <v>40.200000000000003</v>
      </c>
      <c r="S1277" s="7" t="s">
        <v>11924</v>
      </c>
      <c r="BI1277"/>
      <c r="BJ1277"/>
    </row>
    <row r="1278" spans="2:62" x14ac:dyDescent="0.4">
      <c r="B1278" s="1">
        <v>12093</v>
      </c>
      <c r="C1278" s="6" t="s">
        <v>25</v>
      </c>
      <c r="D1278" s="6" t="s">
        <v>30</v>
      </c>
      <c r="E1278" s="6" t="s">
        <v>469</v>
      </c>
      <c r="F1278" s="6" t="s">
        <v>668</v>
      </c>
      <c r="G1278" s="6" t="s">
        <v>865</v>
      </c>
      <c r="H1278" s="6" t="s">
        <v>213</v>
      </c>
      <c r="I1278" s="6" t="s">
        <v>880</v>
      </c>
      <c r="J1278" s="6" t="s">
        <v>5</v>
      </c>
      <c r="K1278" s="7">
        <v>15.17</v>
      </c>
      <c r="L1278" s="34">
        <f>IFERROR(VLOOKUP(SiscoTable[[#This Row],[Código]],Hoja2!A:B,2,0)*SiscoTable[[#This Row],[Provta(Uns)]],0)</f>
        <v>227.55</v>
      </c>
      <c r="M1278" s="7">
        <v>12</v>
      </c>
      <c r="N1278" s="7">
        <v>0</v>
      </c>
      <c r="O1278" s="34">
        <f>IFERROR(VLOOKUP(SiscoTable[[#This Row],[Código]],Hoja2!A:B,2,0)*SiscoTable[[#This Row],[Stock_actual]],0)</f>
        <v>0</v>
      </c>
      <c r="P1278" s="6" t="s">
        <v>7</v>
      </c>
      <c r="Q1278" s="7">
        <v>17</v>
      </c>
      <c r="R1278" s="7">
        <v>18.600000000000001</v>
      </c>
      <c r="S1278" s="7" t="s">
        <v>11924</v>
      </c>
      <c r="BI1278"/>
      <c r="BJ1278"/>
    </row>
    <row r="1279" spans="2:62" x14ac:dyDescent="0.4">
      <c r="B1279" s="1">
        <v>12094</v>
      </c>
      <c r="C1279" s="6" t="s">
        <v>25</v>
      </c>
      <c r="D1279" s="6" t="s">
        <v>25</v>
      </c>
      <c r="E1279" s="6" t="s">
        <v>469</v>
      </c>
      <c r="F1279" s="6" t="s">
        <v>668</v>
      </c>
      <c r="G1279" s="6" t="s">
        <v>865</v>
      </c>
      <c r="H1279" s="6" t="s">
        <v>213</v>
      </c>
      <c r="I1279" s="6" t="s">
        <v>881</v>
      </c>
      <c r="J1279" s="6" t="s">
        <v>5</v>
      </c>
      <c r="K1279" s="7">
        <v>49.83</v>
      </c>
      <c r="L1279" s="34">
        <f>IFERROR(VLOOKUP(SiscoTable[[#This Row],[Código]],Hoja2!A:B,2,0)*SiscoTable[[#This Row],[Provta(Uns)]],0)</f>
        <v>722.53499999999997</v>
      </c>
      <c r="M1279" s="7">
        <v>0</v>
      </c>
      <c r="N1279" s="7">
        <v>2</v>
      </c>
      <c r="O1279" s="34">
        <f>IFERROR(VLOOKUP(SiscoTable[[#This Row],[Código]],Hoja2!A:B,2,0)*SiscoTable[[#This Row],[Stock_actual]],0)</f>
        <v>29</v>
      </c>
      <c r="P1279" s="6" t="s">
        <v>24</v>
      </c>
      <c r="Q1279" s="7">
        <v>55</v>
      </c>
      <c r="R1279" s="7">
        <v>99.259999999999991</v>
      </c>
      <c r="S1279" s="7" t="s">
        <v>11924</v>
      </c>
      <c r="BI1279"/>
      <c r="BJ1279"/>
    </row>
    <row r="1280" spans="2:62" x14ac:dyDescent="0.4">
      <c r="B1280" s="1">
        <v>12097</v>
      </c>
      <c r="C1280" s="6" t="s">
        <v>25</v>
      </c>
      <c r="D1280" s="6" t="s">
        <v>25</v>
      </c>
      <c r="E1280" s="6" t="s">
        <v>469</v>
      </c>
      <c r="F1280" s="6" t="s">
        <v>210</v>
      </c>
      <c r="G1280" s="6" t="s">
        <v>550</v>
      </c>
      <c r="H1280" s="6" t="s">
        <v>213</v>
      </c>
      <c r="I1280" s="6" t="s">
        <v>561</v>
      </c>
      <c r="J1280" s="6" t="s">
        <v>5</v>
      </c>
      <c r="K1280" s="7">
        <v>153.33000000000001</v>
      </c>
      <c r="L1280" s="34">
        <f>IFERROR(VLOOKUP(SiscoTable[[#This Row],[Código]],Hoja2!A:B,2,0)*SiscoTable[[#This Row],[Provta(Uns)]],0)</f>
        <v>950.64600000000007</v>
      </c>
      <c r="M1280" s="7">
        <v>0</v>
      </c>
      <c r="N1280" s="7">
        <v>3</v>
      </c>
      <c r="O1280" s="34">
        <f>IFERROR(VLOOKUP(SiscoTable[[#This Row],[Código]],Hoja2!A:B,2,0)*SiscoTable[[#This Row],[Stock_actual]],0)</f>
        <v>18.600000000000001</v>
      </c>
      <c r="P1280" s="6" t="s">
        <v>24</v>
      </c>
      <c r="Q1280" s="7">
        <v>169</v>
      </c>
      <c r="R1280" s="7">
        <v>308.71000000000004</v>
      </c>
      <c r="S1280" s="7" t="s">
        <v>11924</v>
      </c>
      <c r="BI1280"/>
      <c r="BJ1280"/>
    </row>
    <row r="1281" spans="2:62" x14ac:dyDescent="0.4">
      <c r="B1281" s="1">
        <v>12098</v>
      </c>
      <c r="C1281" s="6" t="s">
        <v>25</v>
      </c>
      <c r="D1281" s="6" t="s">
        <v>25</v>
      </c>
      <c r="E1281" s="6" t="s">
        <v>469</v>
      </c>
      <c r="F1281" s="6" t="s">
        <v>210</v>
      </c>
      <c r="G1281" s="6" t="s">
        <v>595</v>
      </c>
      <c r="H1281" s="6" t="s">
        <v>213</v>
      </c>
      <c r="I1281" s="6" t="s">
        <v>604</v>
      </c>
      <c r="J1281" s="6" t="s">
        <v>5</v>
      </c>
      <c r="K1281" s="7">
        <v>26.5</v>
      </c>
      <c r="L1281" s="34">
        <f>IFERROR(VLOOKUP(SiscoTable[[#This Row],[Código]],Hoja2!A:B,2,0)*SiscoTable[[#This Row],[Provta(Uns)]],0)</f>
        <v>209.35000000000002</v>
      </c>
      <c r="M1281" s="7">
        <v>0</v>
      </c>
      <c r="N1281" s="7">
        <v>1</v>
      </c>
      <c r="O1281" s="34">
        <f>IFERROR(VLOOKUP(SiscoTable[[#This Row],[Código]],Hoja2!A:B,2,0)*SiscoTable[[#This Row],[Stock_actual]],0)</f>
        <v>7.9</v>
      </c>
      <c r="P1281" s="6" t="s">
        <v>24</v>
      </c>
      <c r="Q1281" s="7">
        <v>29</v>
      </c>
      <c r="R1281" s="7">
        <v>52.68</v>
      </c>
      <c r="S1281" s="7" t="s">
        <v>11924</v>
      </c>
      <c r="BI1281"/>
      <c r="BJ1281"/>
    </row>
    <row r="1282" spans="2:62" x14ac:dyDescent="0.4">
      <c r="B1282" s="1">
        <v>12099</v>
      </c>
      <c r="C1282" s="6" t="s">
        <v>25</v>
      </c>
      <c r="D1282" s="6" t="s">
        <v>25</v>
      </c>
      <c r="E1282" s="6" t="s">
        <v>469</v>
      </c>
      <c r="F1282" s="6" t="s">
        <v>210</v>
      </c>
      <c r="G1282" s="6" t="s">
        <v>550</v>
      </c>
      <c r="H1282" s="6" t="s">
        <v>213</v>
      </c>
      <c r="I1282" s="6" t="s">
        <v>562</v>
      </c>
      <c r="J1282" s="6" t="s">
        <v>5</v>
      </c>
      <c r="K1282" s="7">
        <v>25.83</v>
      </c>
      <c r="L1282" s="34">
        <f>IFERROR(VLOOKUP(SiscoTable[[#This Row],[Código]],Hoja2!A:B,2,0)*SiscoTable[[#This Row],[Provta(Uns)]],0)</f>
        <v>204.05699999999999</v>
      </c>
      <c r="M1282" s="7">
        <v>0</v>
      </c>
      <c r="N1282" s="7">
        <v>25</v>
      </c>
      <c r="O1282" s="34">
        <f>IFERROR(VLOOKUP(SiscoTable[[#This Row],[Código]],Hoja2!A:B,2,0)*SiscoTable[[#This Row],[Stock_actual]],0)</f>
        <v>197.5</v>
      </c>
      <c r="P1282" s="6" t="s">
        <v>252</v>
      </c>
      <c r="Q1282" s="7">
        <v>28</v>
      </c>
      <c r="R1282" s="7">
        <v>51.539999999999992</v>
      </c>
      <c r="S1282" s="7" t="s">
        <v>11924</v>
      </c>
      <c r="BI1282"/>
      <c r="BJ1282"/>
    </row>
    <row r="1283" spans="2:62" x14ac:dyDescent="0.4">
      <c r="B1283" s="1">
        <v>12100</v>
      </c>
      <c r="C1283" s="6" t="s">
        <v>25</v>
      </c>
      <c r="D1283" s="6" t="s">
        <v>25</v>
      </c>
      <c r="E1283" s="6" t="s">
        <v>469</v>
      </c>
      <c r="F1283" s="6" t="s">
        <v>210</v>
      </c>
      <c r="G1283" s="6" t="s">
        <v>595</v>
      </c>
      <c r="H1283" s="6" t="s">
        <v>213</v>
      </c>
      <c r="I1283" s="6" t="s">
        <v>603</v>
      </c>
      <c r="J1283" s="6" t="s">
        <v>5</v>
      </c>
      <c r="K1283" s="7">
        <v>69.17</v>
      </c>
      <c r="L1283" s="34">
        <f>IFERROR(VLOOKUP(SiscoTable[[#This Row],[Código]],Hoja2!A:B,2,0)*SiscoTable[[#This Row],[Provta(Uns)]],0)</f>
        <v>546.44299999999998</v>
      </c>
      <c r="M1283" s="7">
        <v>0</v>
      </c>
      <c r="N1283" s="7">
        <v>31</v>
      </c>
      <c r="O1283" s="34">
        <f>IFERROR(VLOOKUP(SiscoTable[[#This Row],[Código]],Hoja2!A:B,2,0)*SiscoTable[[#This Row],[Stock_actual]],0)</f>
        <v>244.9</v>
      </c>
      <c r="P1283" s="6" t="s">
        <v>237</v>
      </c>
      <c r="Q1283" s="7">
        <v>76</v>
      </c>
      <c r="R1283" s="7">
        <v>137.63</v>
      </c>
      <c r="S1283" s="7" t="s">
        <v>11924</v>
      </c>
      <c r="BI1283"/>
      <c r="BJ1283"/>
    </row>
    <row r="1284" spans="2:62" x14ac:dyDescent="0.4">
      <c r="B1284" s="1">
        <v>12101</v>
      </c>
      <c r="C1284" s="6" t="s">
        <v>25</v>
      </c>
      <c r="D1284" s="6" t="s">
        <v>25</v>
      </c>
      <c r="E1284" s="6" t="s">
        <v>469</v>
      </c>
      <c r="F1284" s="6" t="s">
        <v>210</v>
      </c>
      <c r="G1284" s="6" t="s">
        <v>550</v>
      </c>
      <c r="H1284" s="6" t="s">
        <v>213</v>
      </c>
      <c r="I1284" s="6" t="s">
        <v>563</v>
      </c>
      <c r="J1284" s="6" t="s">
        <v>5</v>
      </c>
      <c r="K1284" s="7">
        <v>18.5</v>
      </c>
      <c r="L1284" s="34">
        <f>IFERROR(VLOOKUP(SiscoTable[[#This Row],[Código]],Hoja2!A:B,2,0)*SiscoTable[[#This Row],[Provta(Uns)]],0)</f>
        <v>344.1</v>
      </c>
      <c r="M1284" s="7">
        <v>0</v>
      </c>
      <c r="N1284" s="7">
        <v>12</v>
      </c>
      <c r="O1284" s="34">
        <f>IFERROR(VLOOKUP(SiscoTable[[#This Row],[Código]],Hoja2!A:B,2,0)*SiscoTable[[#This Row],[Stock_actual]],0)</f>
        <v>223.20000000000002</v>
      </c>
      <c r="P1284" s="6" t="s">
        <v>296</v>
      </c>
      <c r="Q1284" s="7">
        <v>20</v>
      </c>
      <c r="R1284" s="7">
        <v>36.979999999999997</v>
      </c>
      <c r="S1284" s="7" t="s">
        <v>11924</v>
      </c>
      <c r="BI1284"/>
      <c r="BJ1284"/>
    </row>
    <row r="1285" spans="2:62" x14ac:dyDescent="0.4">
      <c r="B1285" s="1">
        <v>12102</v>
      </c>
      <c r="C1285" s="6" t="s">
        <v>25</v>
      </c>
      <c r="D1285" s="6" t="s">
        <v>25</v>
      </c>
      <c r="E1285" s="6" t="s">
        <v>469</v>
      </c>
      <c r="F1285" s="6" t="s">
        <v>210</v>
      </c>
      <c r="G1285" s="6" t="s">
        <v>550</v>
      </c>
      <c r="H1285" s="6" t="s">
        <v>213</v>
      </c>
      <c r="I1285" s="6" t="s">
        <v>564</v>
      </c>
      <c r="J1285" s="6" t="s">
        <v>5</v>
      </c>
      <c r="K1285" s="7">
        <v>46.33</v>
      </c>
      <c r="L1285" s="34">
        <f>IFERROR(VLOOKUP(SiscoTable[[#This Row],[Código]],Hoja2!A:B,2,0)*SiscoTable[[#This Row],[Provta(Uns)]],0)</f>
        <v>815.40800000000002</v>
      </c>
      <c r="M1285" s="7">
        <v>0</v>
      </c>
      <c r="N1285" s="7">
        <v>51</v>
      </c>
      <c r="O1285" s="34">
        <f>IFERROR(VLOOKUP(SiscoTable[[#This Row],[Código]],Hoja2!A:B,2,0)*SiscoTable[[#This Row],[Stock_actual]],0)</f>
        <v>897.6</v>
      </c>
      <c r="P1285" s="6" t="s">
        <v>565</v>
      </c>
      <c r="Q1285" s="7">
        <v>51</v>
      </c>
      <c r="R1285" s="7">
        <v>92.22</v>
      </c>
      <c r="S1285" s="7" t="s">
        <v>11924</v>
      </c>
      <c r="BI1285"/>
      <c r="BJ1285"/>
    </row>
    <row r="1286" spans="2:62" x14ac:dyDescent="0.4">
      <c r="B1286" s="1">
        <v>12103</v>
      </c>
      <c r="C1286" s="6" t="s">
        <v>25</v>
      </c>
      <c r="D1286" s="6" t="s">
        <v>25</v>
      </c>
      <c r="E1286" s="6" t="s">
        <v>469</v>
      </c>
      <c r="F1286" s="6" t="s">
        <v>210</v>
      </c>
      <c r="G1286" s="6" t="s">
        <v>550</v>
      </c>
      <c r="H1286" s="6" t="s">
        <v>213</v>
      </c>
      <c r="I1286" s="6" t="s">
        <v>566</v>
      </c>
      <c r="J1286" s="6" t="s">
        <v>5</v>
      </c>
      <c r="K1286" s="7">
        <v>68</v>
      </c>
      <c r="L1286" s="34">
        <f>IFERROR(VLOOKUP(SiscoTable[[#This Row],[Código]],Hoja2!A:B,2,0)*SiscoTable[[#This Row],[Provta(Uns)]],0)</f>
        <v>1217.1999999999998</v>
      </c>
      <c r="M1286" s="7">
        <v>0</v>
      </c>
      <c r="N1286" s="7">
        <v>27</v>
      </c>
      <c r="O1286" s="34">
        <f>IFERROR(VLOOKUP(SiscoTable[[#This Row],[Código]],Hoja2!A:B,2,0)*SiscoTable[[#This Row],[Stock_actual]],0)</f>
        <v>483.29999999999995</v>
      </c>
      <c r="P1286" s="6" t="s">
        <v>181</v>
      </c>
      <c r="Q1286" s="7">
        <v>75</v>
      </c>
      <c r="R1286" s="7">
        <v>136.44</v>
      </c>
      <c r="S1286" s="7" t="s">
        <v>11924</v>
      </c>
      <c r="BI1286"/>
      <c r="BJ1286"/>
    </row>
    <row r="1287" spans="2:62" x14ac:dyDescent="0.4">
      <c r="B1287" s="1">
        <v>12104</v>
      </c>
      <c r="C1287" s="6" t="s">
        <v>25</v>
      </c>
      <c r="D1287" s="6" t="s">
        <v>25</v>
      </c>
      <c r="E1287" s="6" t="s">
        <v>3268</v>
      </c>
      <c r="F1287" s="6" t="s">
        <v>3269</v>
      </c>
      <c r="G1287" s="6" t="s">
        <v>4377</v>
      </c>
      <c r="H1287" s="6" t="s">
        <v>4379</v>
      </c>
      <c r="I1287" s="6" t="s">
        <v>4380</v>
      </c>
      <c r="J1287" s="6" t="s">
        <v>5</v>
      </c>
      <c r="K1287" s="7">
        <v>543</v>
      </c>
      <c r="L1287" s="7">
        <f>IFERROR(VLOOKUP(SiscoTable[[#This Row],[Código]],Hoja2!A:B,2,0)*SiscoTable[[#This Row],[Provta(Uns)]],0)</f>
        <v>6244.5</v>
      </c>
      <c r="M1287" s="7">
        <v>150</v>
      </c>
      <c r="N1287" s="7">
        <v>114</v>
      </c>
      <c r="O1287" s="7">
        <f>IFERROR(VLOOKUP(SiscoTable[[#This Row],[Código]],Hoja2!A:B,2,0)*SiscoTable[[#This Row],[Stock_actual]],0)</f>
        <v>1311</v>
      </c>
      <c r="P1287" s="6" t="s">
        <v>27</v>
      </c>
      <c r="Q1287" s="7">
        <v>597</v>
      </c>
      <c r="R1287" s="7">
        <v>930.60000000000014</v>
      </c>
      <c r="S1287" s="7" t="s">
        <v>11926</v>
      </c>
      <c r="BI1287"/>
      <c r="BJ1287"/>
    </row>
    <row r="1288" spans="2:62" x14ac:dyDescent="0.4">
      <c r="B1288" s="1">
        <v>12105</v>
      </c>
      <c r="C1288" s="6" t="s">
        <v>25</v>
      </c>
      <c r="D1288" s="6" t="s">
        <v>25</v>
      </c>
      <c r="E1288" s="6" t="s">
        <v>3268</v>
      </c>
      <c r="F1288" s="6" t="s">
        <v>3269</v>
      </c>
      <c r="G1288" s="6" t="s">
        <v>4377</v>
      </c>
      <c r="H1288" s="6" t="s">
        <v>4379</v>
      </c>
      <c r="I1288" s="6" t="s">
        <v>4381</v>
      </c>
      <c r="J1288" s="6" t="s">
        <v>5</v>
      </c>
      <c r="K1288" s="7">
        <v>577.83000000000004</v>
      </c>
      <c r="L1288" s="7">
        <f>IFERROR(VLOOKUP(SiscoTable[[#This Row],[Código]],Hoja2!A:B,2,0)*SiscoTable[[#This Row],[Provta(Uns)]],0)</f>
        <v>14387.967000000001</v>
      </c>
      <c r="M1288" s="7">
        <v>50</v>
      </c>
      <c r="N1288" s="7">
        <v>116</v>
      </c>
      <c r="O1288" s="7">
        <f>IFERROR(VLOOKUP(SiscoTable[[#This Row],[Código]],Hoja2!A:B,2,0)*SiscoTable[[#This Row],[Stock_actual]],0)</f>
        <v>2888.3999999999996</v>
      </c>
      <c r="P1288" s="6" t="s">
        <v>27</v>
      </c>
      <c r="Q1288" s="7">
        <v>636</v>
      </c>
      <c r="R1288" s="7">
        <v>1105.1600000000001</v>
      </c>
      <c r="S1288" s="7" t="s">
        <v>11926</v>
      </c>
      <c r="BI1288"/>
      <c r="BJ1288"/>
    </row>
    <row r="1289" spans="2:62" x14ac:dyDescent="0.4">
      <c r="B1289" s="1">
        <v>12109</v>
      </c>
      <c r="C1289" s="6" t="s">
        <v>8</v>
      </c>
      <c r="D1289" s="6" t="s">
        <v>30</v>
      </c>
      <c r="E1289" s="6" t="s">
        <v>3268</v>
      </c>
      <c r="F1289" s="6" t="s">
        <v>3269</v>
      </c>
      <c r="G1289" s="6" t="s">
        <v>3706</v>
      </c>
      <c r="H1289" s="6" t="s">
        <v>3717</v>
      </c>
      <c r="I1289" s="6" t="s">
        <v>3759</v>
      </c>
      <c r="J1289" s="6" t="s">
        <v>5</v>
      </c>
      <c r="K1289" s="7">
        <v>2.67</v>
      </c>
      <c r="L1289" s="7">
        <f>IFERROR(VLOOKUP(SiscoTable[[#This Row],[Código]],Hoja2!A:B,2,0)*SiscoTable[[#This Row],[Provta(Uns)]],0)</f>
        <v>6.4079999999999995</v>
      </c>
      <c r="M1289" s="7">
        <v>0</v>
      </c>
      <c r="N1289" s="7">
        <v>84</v>
      </c>
      <c r="O1289" s="7">
        <f>IFERROR(VLOOKUP(SiscoTable[[#This Row],[Código]],Hoja2!A:B,2,0)*SiscoTable[[#This Row],[Stock_actual]],0)</f>
        <v>201.6</v>
      </c>
      <c r="P1289" s="6" t="s">
        <v>3760</v>
      </c>
      <c r="Q1289" s="7">
        <v>3</v>
      </c>
      <c r="R1289" s="7">
        <v>0</v>
      </c>
      <c r="S1289" s="7" t="s">
        <v>11928</v>
      </c>
      <c r="BI1289"/>
      <c r="BJ1289"/>
    </row>
    <row r="1290" spans="2:62" x14ac:dyDescent="0.4">
      <c r="B1290" s="1">
        <v>12110</v>
      </c>
      <c r="C1290" s="6" t="s">
        <v>8</v>
      </c>
      <c r="D1290" s="6" t="s">
        <v>8</v>
      </c>
      <c r="E1290" s="6" t="s">
        <v>3268</v>
      </c>
      <c r="F1290" s="6" t="s">
        <v>3269</v>
      </c>
      <c r="G1290" s="6" t="s">
        <v>3706</v>
      </c>
      <c r="H1290" s="6" t="s">
        <v>3717</v>
      </c>
      <c r="I1290" s="6" t="s">
        <v>3757</v>
      </c>
      <c r="J1290" s="6" t="s">
        <v>5</v>
      </c>
      <c r="K1290" s="7">
        <v>0.67</v>
      </c>
      <c r="L1290" s="7">
        <f>IFERROR(VLOOKUP(SiscoTable[[#This Row],[Código]],Hoja2!A:B,2,0)*SiscoTable[[#This Row],[Provta(Uns)]],0)</f>
        <v>1.675</v>
      </c>
      <c r="M1290" s="7">
        <v>0</v>
      </c>
      <c r="N1290" s="7">
        <v>93</v>
      </c>
      <c r="O1290" s="7">
        <f>IFERROR(VLOOKUP(SiscoTable[[#This Row],[Código]],Hoja2!A:B,2,0)*SiscoTable[[#This Row],[Stock_actual]],0)</f>
        <v>232.5</v>
      </c>
      <c r="P1290" s="6" t="s">
        <v>3758</v>
      </c>
      <c r="Q1290" s="7">
        <v>1</v>
      </c>
      <c r="R1290" s="7">
        <v>0</v>
      </c>
      <c r="S1290" s="7" t="s">
        <v>11928</v>
      </c>
      <c r="BI1290"/>
      <c r="BJ1290"/>
    </row>
    <row r="1291" spans="2:62" x14ac:dyDescent="0.4">
      <c r="B1291" s="1">
        <v>12116</v>
      </c>
      <c r="C1291" s="6" t="s">
        <v>25</v>
      </c>
      <c r="D1291" s="6" t="s">
        <v>25</v>
      </c>
      <c r="E1291" s="6" t="s">
        <v>3268</v>
      </c>
      <c r="F1291" s="6" t="s">
        <v>3269</v>
      </c>
      <c r="G1291" s="6" t="s">
        <v>4384</v>
      </c>
      <c r="H1291" s="6" t="s">
        <v>4392</v>
      </c>
      <c r="I1291" s="6" t="s">
        <v>4391</v>
      </c>
      <c r="J1291" s="6" t="s">
        <v>496</v>
      </c>
      <c r="K1291" s="7">
        <v>38.33</v>
      </c>
      <c r="L1291" s="7">
        <f>IFERROR(VLOOKUP(SiscoTable[[#This Row],[Código]],Hoja2!A:B,2,0)*SiscoTable[[#This Row],[Provta(Uns)]],0)</f>
        <v>337.30400000000003</v>
      </c>
      <c r="M1291" s="7">
        <v>0</v>
      </c>
      <c r="N1291" s="7">
        <v>83</v>
      </c>
      <c r="O1291" s="7">
        <f>IFERROR(VLOOKUP(SiscoTable[[#This Row],[Código]],Hoja2!A:B,2,0)*SiscoTable[[#This Row],[Stock_actual]],0)</f>
        <v>730.40000000000009</v>
      </c>
      <c r="P1291" s="6" t="s">
        <v>260</v>
      </c>
      <c r="Q1291" s="7">
        <v>42</v>
      </c>
      <c r="R1291" s="7">
        <v>0</v>
      </c>
      <c r="S1291" s="7" t="s">
        <v>11928</v>
      </c>
      <c r="BI1291"/>
      <c r="BJ1291"/>
    </row>
    <row r="1292" spans="2:62" x14ac:dyDescent="0.4">
      <c r="B1292" s="1">
        <v>12118</v>
      </c>
      <c r="C1292" s="6" t="s">
        <v>30</v>
      </c>
      <c r="D1292" s="6" t="s">
        <v>30</v>
      </c>
      <c r="E1292" s="6" t="s">
        <v>3268</v>
      </c>
      <c r="F1292" s="6" t="s">
        <v>3269</v>
      </c>
      <c r="G1292" s="6" t="s">
        <v>4384</v>
      </c>
      <c r="H1292" s="6" t="s">
        <v>4392</v>
      </c>
      <c r="I1292" s="6" t="s">
        <v>4460</v>
      </c>
      <c r="J1292" s="6" t="s">
        <v>496</v>
      </c>
      <c r="K1292" s="7">
        <v>12.17</v>
      </c>
      <c r="L1292" s="7">
        <f>IFERROR(VLOOKUP(SiscoTable[[#This Row],[Código]],Hoja2!A:B,2,0)*SiscoTable[[#This Row],[Provta(Uns)]],0)</f>
        <v>131.43600000000001</v>
      </c>
      <c r="M1292" s="7">
        <v>0</v>
      </c>
      <c r="N1292" s="7">
        <v>11</v>
      </c>
      <c r="O1292" s="7">
        <f>IFERROR(VLOOKUP(SiscoTable[[#This Row],[Código]],Hoja2!A:B,2,0)*SiscoTable[[#This Row],[Stock_actual]],0)</f>
        <v>118.80000000000001</v>
      </c>
      <c r="P1292" s="6" t="s">
        <v>699</v>
      </c>
      <c r="Q1292" s="7">
        <v>14</v>
      </c>
      <c r="R1292" s="7">
        <v>24.669999999999995</v>
      </c>
      <c r="S1292" s="7" t="s">
        <v>11928</v>
      </c>
      <c r="BI1292"/>
      <c r="BJ1292"/>
    </row>
    <row r="1293" spans="2:62" x14ac:dyDescent="0.4">
      <c r="B1293" s="1">
        <v>12119</v>
      </c>
      <c r="C1293" s="6" t="s">
        <v>25</v>
      </c>
      <c r="D1293" s="6" t="s">
        <v>30</v>
      </c>
      <c r="E1293" s="6" t="s">
        <v>3268</v>
      </c>
      <c r="F1293" s="6" t="s">
        <v>3269</v>
      </c>
      <c r="G1293" s="6" t="s">
        <v>4384</v>
      </c>
      <c r="H1293" s="6" t="s">
        <v>4392</v>
      </c>
      <c r="I1293" s="6" t="s">
        <v>4393</v>
      </c>
      <c r="J1293" s="6" t="s">
        <v>496</v>
      </c>
      <c r="K1293" s="7">
        <v>21</v>
      </c>
      <c r="L1293" s="7">
        <f>IFERROR(VLOOKUP(SiscoTable[[#This Row],[Código]],Hoja2!A:B,2,0)*SiscoTable[[#This Row],[Provta(Uns)]],0)</f>
        <v>342.3</v>
      </c>
      <c r="M1293" s="7">
        <v>0</v>
      </c>
      <c r="N1293" s="7">
        <v>53</v>
      </c>
      <c r="O1293" s="7">
        <f>IFERROR(VLOOKUP(SiscoTable[[#This Row],[Código]],Hoja2!A:B,2,0)*SiscoTable[[#This Row],[Stock_actual]],0)</f>
        <v>863.90000000000009</v>
      </c>
      <c r="P1293" s="6" t="s">
        <v>537</v>
      </c>
      <c r="Q1293" s="7">
        <v>23</v>
      </c>
      <c r="R1293" s="7">
        <v>0</v>
      </c>
      <c r="S1293" s="7" t="s">
        <v>11928</v>
      </c>
      <c r="BI1293"/>
      <c r="BJ1293"/>
    </row>
    <row r="1294" spans="2:62" x14ac:dyDescent="0.4">
      <c r="B1294" s="1">
        <v>12120</v>
      </c>
      <c r="C1294" s="6" t="s">
        <v>8</v>
      </c>
      <c r="D1294" s="6" t="s">
        <v>8</v>
      </c>
      <c r="E1294" s="6" t="s">
        <v>3268</v>
      </c>
      <c r="F1294" s="6" t="s">
        <v>3269</v>
      </c>
      <c r="G1294" s="6" t="s">
        <v>4384</v>
      </c>
      <c r="H1294" s="6" t="s">
        <v>4392</v>
      </c>
      <c r="I1294" s="6" t="s">
        <v>4504</v>
      </c>
      <c r="J1294" s="6" t="s">
        <v>5</v>
      </c>
      <c r="K1294" s="7">
        <v>3.67</v>
      </c>
      <c r="L1294" s="7">
        <f>IFERROR(VLOOKUP(SiscoTable[[#This Row],[Código]],Hoja2!A:B,2,0)*SiscoTable[[#This Row],[Provta(Uns)]],0)</f>
        <v>80.006</v>
      </c>
      <c r="M1294" s="7">
        <v>0</v>
      </c>
      <c r="N1294" s="7">
        <v>14</v>
      </c>
      <c r="O1294" s="7">
        <f>IFERROR(VLOOKUP(SiscoTable[[#This Row],[Código]],Hoja2!A:B,2,0)*SiscoTable[[#This Row],[Stock_actual]],0)</f>
        <v>305.2</v>
      </c>
      <c r="P1294" s="6" t="s">
        <v>1802</v>
      </c>
      <c r="Q1294" s="7">
        <v>4</v>
      </c>
      <c r="R1294" s="7">
        <v>0</v>
      </c>
      <c r="S1294" s="7" t="s">
        <v>11928</v>
      </c>
      <c r="BI1294"/>
      <c r="BJ1294"/>
    </row>
    <row r="1295" spans="2:62" x14ac:dyDescent="0.4">
      <c r="B1295" s="1">
        <v>12121</v>
      </c>
      <c r="C1295" s="6" t="s">
        <v>25</v>
      </c>
      <c r="D1295" s="6" t="s">
        <v>30</v>
      </c>
      <c r="E1295" s="6" t="s">
        <v>3268</v>
      </c>
      <c r="F1295" s="6" t="s">
        <v>3269</v>
      </c>
      <c r="G1295" s="6" t="s">
        <v>4384</v>
      </c>
      <c r="H1295" s="6" t="s">
        <v>4392</v>
      </c>
      <c r="I1295" s="6" t="s">
        <v>4394</v>
      </c>
      <c r="J1295" s="6" t="s">
        <v>5</v>
      </c>
      <c r="K1295" s="7">
        <v>10.17</v>
      </c>
      <c r="L1295" s="7">
        <f>IFERROR(VLOOKUP(SiscoTable[[#This Row],[Código]],Hoja2!A:B,2,0)*SiscoTable[[#This Row],[Provta(Uns)]],0)</f>
        <v>242.04599999999999</v>
      </c>
      <c r="M1295" s="7">
        <v>0</v>
      </c>
      <c r="N1295" s="7">
        <v>11</v>
      </c>
      <c r="O1295" s="7">
        <f>IFERROR(VLOOKUP(SiscoTable[[#This Row],[Código]],Hoja2!A:B,2,0)*SiscoTable[[#This Row],[Stock_actual]],0)</f>
        <v>261.8</v>
      </c>
      <c r="P1295" s="6" t="s">
        <v>324</v>
      </c>
      <c r="Q1295" s="7">
        <v>11</v>
      </c>
      <c r="R1295" s="7">
        <v>20.28</v>
      </c>
      <c r="S1295" s="7" t="s">
        <v>11928</v>
      </c>
      <c r="BI1295"/>
      <c r="BJ1295"/>
    </row>
    <row r="1296" spans="2:62" x14ac:dyDescent="0.4">
      <c r="B1296" s="1">
        <v>12122</v>
      </c>
      <c r="C1296" s="6" t="s">
        <v>30</v>
      </c>
      <c r="D1296" s="6" t="s">
        <v>30</v>
      </c>
      <c r="E1296" s="6" t="s">
        <v>3268</v>
      </c>
      <c r="F1296" s="6" t="s">
        <v>3269</v>
      </c>
      <c r="G1296" s="6" t="s">
        <v>4384</v>
      </c>
      <c r="H1296" s="6" t="s">
        <v>4392</v>
      </c>
      <c r="I1296" s="6" t="s">
        <v>4461</v>
      </c>
      <c r="J1296" s="6" t="s">
        <v>496</v>
      </c>
      <c r="K1296" s="7">
        <v>9.17</v>
      </c>
      <c r="L1296" s="7">
        <f>IFERROR(VLOOKUP(SiscoTable[[#This Row],[Código]],Hoja2!A:B,2,0)*SiscoTable[[#This Row],[Provta(Uns)]],0)</f>
        <v>139.38399999999999</v>
      </c>
      <c r="M1296" s="7">
        <v>0</v>
      </c>
      <c r="N1296" s="7">
        <v>29</v>
      </c>
      <c r="O1296" s="7">
        <f>IFERROR(VLOOKUP(SiscoTable[[#This Row],[Código]],Hoja2!A:B,2,0)*SiscoTable[[#This Row],[Stock_actual]],0)</f>
        <v>440.79999999999995</v>
      </c>
      <c r="P1296" s="6" t="s">
        <v>570</v>
      </c>
      <c r="Q1296" s="7">
        <v>10</v>
      </c>
      <c r="R1296" s="7">
        <v>0</v>
      </c>
      <c r="S1296" s="7" t="s">
        <v>11928</v>
      </c>
      <c r="BI1296"/>
      <c r="BJ1296"/>
    </row>
    <row r="1297" spans="2:62" x14ac:dyDescent="0.4">
      <c r="B1297" s="1">
        <v>12123</v>
      </c>
      <c r="C1297" s="6" t="s">
        <v>30</v>
      </c>
      <c r="D1297" s="6" t="s">
        <v>8</v>
      </c>
      <c r="E1297" s="6" t="s">
        <v>3268</v>
      </c>
      <c r="F1297" s="6" t="s">
        <v>3269</v>
      </c>
      <c r="G1297" s="6" t="s">
        <v>4384</v>
      </c>
      <c r="H1297" s="6" t="s">
        <v>4463</v>
      </c>
      <c r="I1297" s="6" t="s">
        <v>4462</v>
      </c>
      <c r="J1297" s="6" t="s">
        <v>496</v>
      </c>
      <c r="K1297" s="7">
        <v>3.67</v>
      </c>
      <c r="L1297" s="7">
        <f>IFERROR(VLOOKUP(SiscoTable[[#This Row],[Código]],Hoja2!A:B,2,0)*SiscoTable[[#This Row],[Provta(Uns)]],0)</f>
        <v>54.683</v>
      </c>
      <c r="M1297" s="7">
        <v>0</v>
      </c>
      <c r="N1297" s="7">
        <v>17</v>
      </c>
      <c r="O1297" s="7">
        <f>IFERROR(VLOOKUP(SiscoTable[[#This Row],[Código]],Hoja2!A:B,2,0)*SiscoTable[[#This Row],[Stock_actual]],0)</f>
        <v>253.3</v>
      </c>
      <c r="P1297" s="6" t="s">
        <v>4464</v>
      </c>
      <c r="Q1297" s="7">
        <v>4</v>
      </c>
      <c r="R1297" s="7">
        <v>0</v>
      </c>
      <c r="S1297" s="7" t="s">
        <v>11928</v>
      </c>
      <c r="BI1297"/>
      <c r="BJ1297"/>
    </row>
    <row r="1298" spans="2:62" x14ac:dyDescent="0.4">
      <c r="B1298" s="1">
        <v>12124</v>
      </c>
      <c r="C1298" s="6" t="s">
        <v>8</v>
      </c>
      <c r="D1298" s="6" t="s">
        <v>8</v>
      </c>
      <c r="E1298" s="6" t="s">
        <v>3268</v>
      </c>
      <c r="F1298" s="6" t="s">
        <v>3269</v>
      </c>
      <c r="G1298" s="6" t="s">
        <v>4384</v>
      </c>
      <c r="H1298" s="6" t="s">
        <v>3712</v>
      </c>
      <c r="I1298" s="6" t="s">
        <v>4505</v>
      </c>
      <c r="J1298" s="6" t="s">
        <v>5</v>
      </c>
      <c r="K1298" s="7">
        <v>0</v>
      </c>
      <c r="L1298" s="7">
        <f>IFERROR(VLOOKUP(SiscoTable[[#This Row],[Código]],Hoja2!A:B,2,0)*SiscoTable[[#This Row],[Provta(Uns)]],0)</f>
        <v>0</v>
      </c>
      <c r="M1298" s="7">
        <v>0</v>
      </c>
      <c r="N1298" s="7">
        <v>0</v>
      </c>
      <c r="O1298" s="7">
        <f>IFERROR(VLOOKUP(SiscoTable[[#This Row],[Código]],Hoja2!A:B,2,0)*SiscoTable[[#This Row],[Stock_actual]],0)</f>
        <v>0</v>
      </c>
      <c r="P1298" s="6" t="s">
        <v>7</v>
      </c>
      <c r="Q1298" s="7">
        <v>0</v>
      </c>
      <c r="R1298" s="7">
        <v>0</v>
      </c>
      <c r="S1298" s="7" t="s">
        <v>11928</v>
      </c>
      <c r="BI1298"/>
      <c r="BJ1298"/>
    </row>
    <row r="1299" spans="2:62" x14ac:dyDescent="0.4">
      <c r="B1299" s="1">
        <v>12125</v>
      </c>
      <c r="C1299" s="6" t="s">
        <v>8</v>
      </c>
      <c r="D1299" s="6" t="s">
        <v>30</v>
      </c>
      <c r="E1299" s="6" t="s">
        <v>3268</v>
      </c>
      <c r="F1299" s="6" t="s">
        <v>3269</v>
      </c>
      <c r="G1299" s="6" t="s">
        <v>4384</v>
      </c>
      <c r="H1299" s="6" t="s">
        <v>3712</v>
      </c>
      <c r="I1299" s="6" t="s">
        <v>4506</v>
      </c>
      <c r="J1299" s="6" t="s">
        <v>5</v>
      </c>
      <c r="K1299" s="7">
        <v>0</v>
      </c>
      <c r="L1299" s="7">
        <f>IFERROR(VLOOKUP(SiscoTable[[#This Row],[Código]],Hoja2!A:B,2,0)*SiscoTable[[#This Row],[Provta(Uns)]],0)</f>
        <v>0</v>
      </c>
      <c r="M1299" s="7">
        <v>0</v>
      </c>
      <c r="N1299" s="7">
        <v>0</v>
      </c>
      <c r="O1299" s="7">
        <f>IFERROR(VLOOKUP(SiscoTable[[#This Row],[Código]],Hoja2!A:B,2,0)*SiscoTable[[#This Row],[Stock_actual]],0)</f>
        <v>0</v>
      </c>
      <c r="P1299" s="6" t="s">
        <v>7</v>
      </c>
      <c r="Q1299" s="7">
        <v>0</v>
      </c>
      <c r="R1299" s="7">
        <v>0</v>
      </c>
      <c r="S1299" s="7" t="s">
        <v>11928</v>
      </c>
      <c r="BI1299"/>
      <c r="BJ1299"/>
    </row>
    <row r="1300" spans="2:62" x14ac:dyDescent="0.4">
      <c r="B1300" s="1">
        <v>12134</v>
      </c>
      <c r="C1300" s="6" t="s">
        <v>30</v>
      </c>
      <c r="D1300" s="6" t="s">
        <v>25</v>
      </c>
      <c r="E1300" s="6" t="s">
        <v>3268</v>
      </c>
      <c r="F1300" s="6" t="s">
        <v>7197</v>
      </c>
      <c r="G1300" s="6" t="s">
        <v>7388</v>
      </c>
      <c r="H1300" s="6" t="s">
        <v>7420</v>
      </c>
      <c r="I1300" s="6" t="s">
        <v>7419</v>
      </c>
      <c r="J1300" s="6" t="s">
        <v>5</v>
      </c>
      <c r="K1300" s="7">
        <v>105.83</v>
      </c>
      <c r="L1300" s="7">
        <f>IFERROR(VLOOKUP(SiscoTable[[#This Row],[Código]],Hoja2!A:B,2,0)*SiscoTable[[#This Row],[Provta(Uns)]],0)</f>
        <v>126.996</v>
      </c>
      <c r="M1300" s="7">
        <v>0</v>
      </c>
      <c r="N1300" s="7">
        <v>1115</v>
      </c>
      <c r="O1300" s="7">
        <f>IFERROR(VLOOKUP(SiscoTable[[#This Row],[Código]],Hoja2!A:B,2,0)*SiscoTable[[#This Row],[Stock_actual]],0)</f>
        <v>1338</v>
      </c>
      <c r="P1300" s="6" t="s">
        <v>6544</v>
      </c>
      <c r="Q1300" s="7">
        <v>116</v>
      </c>
      <c r="R1300" s="7">
        <v>0</v>
      </c>
      <c r="S1300" s="7" t="s">
        <v>11928</v>
      </c>
      <c r="BI1300"/>
      <c r="BJ1300"/>
    </row>
    <row r="1301" spans="2:62" x14ac:dyDescent="0.4">
      <c r="B1301" s="1">
        <v>12136</v>
      </c>
      <c r="C1301" s="6" t="s">
        <v>25</v>
      </c>
      <c r="D1301" s="6" t="s">
        <v>30</v>
      </c>
      <c r="E1301" s="6" t="s">
        <v>3268</v>
      </c>
      <c r="F1301" s="6" t="s">
        <v>3269</v>
      </c>
      <c r="G1301" s="6" t="s">
        <v>4384</v>
      </c>
      <c r="H1301" s="6" t="s">
        <v>4396</v>
      </c>
      <c r="I1301" s="6" t="s">
        <v>4395</v>
      </c>
      <c r="J1301" s="6" t="s">
        <v>496</v>
      </c>
      <c r="K1301" s="7">
        <v>12.83</v>
      </c>
      <c r="L1301" s="7">
        <f>IFERROR(VLOOKUP(SiscoTable[[#This Row],[Código]],Hoja2!A:B,2,0)*SiscoTable[[#This Row],[Provta(Uns)]],0)</f>
        <v>164.22400000000002</v>
      </c>
      <c r="M1301" s="7">
        <v>0</v>
      </c>
      <c r="N1301" s="7">
        <v>10</v>
      </c>
      <c r="O1301" s="7">
        <f>IFERROR(VLOOKUP(SiscoTable[[#This Row],[Código]],Hoja2!A:B,2,0)*SiscoTable[[#This Row],[Stock_actual]],0)</f>
        <v>128</v>
      </c>
      <c r="P1301" s="6" t="s">
        <v>119</v>
      </c>
      <c r="Q1301" s="7">
        <v>14</v>
      </c>
      <c r="R1301" s="7">
        <v>25.689999999999998</v>
      </c>
      <c r="S1301" s="7" t="s">
        <v>11928</v>
      </c>
      <c r="BI1301"/>
      <c r="BJ1301"/>
    </row>
    <row r="1302" spans="2:62" x14ac:dyDescent="0.4">
      <c r="B1302" s="1">
        <v>12138</v>
      </c>
      <c r="C1302" s="6" t="s">
        <v>8</v>
      </c>
      <c r="D1302" s="6" t="s">
        <v>30</v>
      </c>
      <c r="E1302" s="6" t="s">
        <v>3268</v>
      </c>
      <c r="F1302" s="6" t="s">
        <v>3269</v>
      </c>
      <c r="G1302" s="6" t="s">
        <v>4384</v>
      </c>
      <c r="H1302" s="6" t="s">
        <v>4508</v>
      </c>
      <c r="I1302" s="6" t="s">
        <v>4507</v>
      </c>
      <c r="J1302" s="6" t="s">
        <v>496</v>
      </c>
      <c r="K1302" s="7">
        <v>16.329999999999998</v>
      </c>
      <c r="L1302" s="7">
        <f>IFERROR(VLOOKUP(SiscoTable[[#This Row],[Código]],Hoja2!A:B,2,0)*SiscoTable[[#This Row],[Provta(Uns)]],0)</f>
        <v>19.595999999999997</v>
      </c>
      <c r="M1302" s="7">
        <v>0</v>
      </c>
      <c r="N1302" s="7">
        <v>68</v>
      </c>
      <c r="O1302" s="7">
        <f>IFERROR(VLOOKUP(SiscoTable[[#This Row],[Código]],Hoja2!A:B,2,0)*SiscoTable[[#This Row],[Stock_actual]],0)</f>
        <v>81.599999999999994</v>
      </c>
      <c r="P1302" s="6" t="s">
        <v>628</v>
      </c>
      <c r="Q1302" s="7">
        <v>18</v>
      </c>
      <c r="R1302" s="7">
        <v>0</v>
      </c>
      <c r="S1302" s="7" t="s">
        <v>11928</v>
      </c>
      <c r="BI1302"/>
      <c r="BJ1302"/>
    </row>
    <row r="1303" spans="2:62" x14ac:dyDescent="0.4">
      <c r="B1303" s="1">
        <v>12139</v>
      </c>
      <c r="C1303" s="6" t="s">
        <v>8</v>
      </c>
      <c r="D1303" s="6" t="s">
        <v>30</v>
      </c>
      <c r="E1303" s="6" t="s">
        <v>3268</v>
      </c>
      <c r="F1303" s="6" t="s">
        <v>3269</v>
      </c>
      <c r="G1303" s="6" t="s">
        <v>4384</v>
      </c>
      <c r="H1303" s="6" t="s">
        <v>4508</v>
      </c>
      <c r="I1303" s="6" t="s">
        <v>4509</v>
      </c>
      <c r="J1303" s="6" t="s">
        <v>496</v>
      </c>
      <c r="K1303" s="7">
        <v>56.5</v>
      </c>
      <c r="L1303" s="7">
        <f>IFERROR(VLOOKUP(SiscoTable[[#This Row],[Código]],Hoja2!A:B,2,0)*SiscoTable[[#This Row],[Provta(Uns)]],0)</f>
        <v>62.150000000000006</v>
      </c>
      <c r="M1303" s="7">
        <v>0</v>
      </c>
      <c r="N1303" s="7">
        <v>72</v>
      </c>
      <c r="O1303" s="7">
        <f>IFERROR(VLOOKUP(SiscoTable[[#This Row],[Código]],Hoja2!A:B,2,0)*SiscoTable[[#This Row],[Stock_actual]],0)</f>
        <v>79.2</v>
      </c>
      <c r="P1303" s="6" t="s">
        <v>224</v>
      </c>
      <c r="Q1303" s="7">
        <v>62</v>
      </c>
      <c r="R1303" s="7">
        <v>0</v>
      </c>
      <c r="S1303" s="7" t="s">
        <v>11928</v>
      </c>
      <c r="BI1303"/>
      <c r="BJ1303"/>
    </row>
    <row r="1304" spans="2:62" x14ac:dyDescent="0.4">
      <c r="B1304" s="1">
        <v>12140</v>
      </c>
      <c r="C1304" s="6" t="s">
        <v>8</v>
      </c>
      <c r="D1304" s="6" t="s">
        <v>30</v>
      </c>
      <c r="E1304" s="6" t="s">
        <v>3268</v>
      </c>
      <c r="F1304" s="6" t="s">
        <v>3269</v>
      </c>
      <c r="G1304" s="6" t="s">
        <v>4384</v>
      </c>
      <c r="H1304" s="6" t="s">
        <v>4508</v>
      </c>
      <c r="I1304" s="6" t="s">
        <v>4510</v>
      </c>
      <c r="J1304" s="6" t="s">
        <v>4511</v>
      </c>
      <c r="K1304" s="7">
        <v>53.83</v>
      </c>
      <c r="L1304" s="7">
        <f>IFERROR(VLOOKUP(SiscoTable[[#This Row],[Código]],Hoja2!A:B,2,0)*SiscoTable[[#This Row],[Provta(Uns)]],0)</f>
        <v>59.213000000000001</v>
      </c>
      <c r="M1304" s="7">
        <v>0</v>
      </c>
      <c r="N1304" s="7">
        <v>120</v>
      </c>
      <c r="O1304" s="7">
        <f>IFERROR(VLOOKUP(SiscoTable[[#This Row],[Código]],Hoja2!A:B,2,0)*SiscoTable[[#This Row],[Stock_actual]],0)</f>
        <v>132</v>
      </c>
      <c r="P1304" s="6" t="s">
        <v>556</v>
      </c>
      <c r="Q1304" s="7">
        <v>59</v>
      </c>
      <c r="R1304" s="7">
        <v>0</v>
      </c>
      <c r="S1304" s="7" t="s">
        <v>11928</v>
      </c>
      <c r="BI1304"/>
      <c r="BJ1304"/>
    </row>
    <row r="1305" spans="2:62" x14ac:dyDescent="0.4">
      <c r="B1305" s="1">
        <v>12141</v>
      </c>
      <c r="C1305" s="6" t="s">
        <v>8</v>
      </c>
      <c r="D1305" s="6" t="s">
        <v>30</v>
      </c>
      <c r="E1305" s="6" t="s">
        <v>3268</v>
      </c>
      <c r="F1305" s="6" t="s">
        <v>3269</v>
      </c>
      <c r="G1305" s="6" t="s">
        <v>4384</v>
      </c>
      <c r="H1305" s="6" t="s">
        <v>4508</v>
      </c>
      <c r="I1305" s="6" t="s">
        <v>4512</v>
      </c>
      <c r="J1305" s="6" t="s">
        <v>5</v>
      </c>
      <c r="K1305" s="7">
        <v>22.83</v>
      </c>
      <c r="L1305" s="7">
        <f>IFERROR(VLOOKUP(SiscoTable[[#This Row],[Código]],Hoja2!A:B,2,0)*SiscoTable[[#This Row],[Provta(Uns)]],0)</f>
        <v>27.395999999999997</v>
      </c>
      <c r="M1305" s="7">
        <v>0</v>
      </c>
      <c r="N1305" s="7">
        <v>76</v>
      </c>
      <c r="O1305" s="7">
        <f>IFERROR(VLOOKUP(SiscoTable[[#This Row],[Código]],Hoja2!A:B,2,0)*SiscoTable[[#This Row],[Stock_actual]],0)</f>
        <v>91.2</v>
      </c>
      <c r="P1305" s="6" t="s">
        <v>904</v>
      </c>
      <c r="Q1305" s="7">
        <v>25</v>
      </c>
      <c r="R1305" s="7">
        <v>0</v>
      </c>
      <c r="S1305" s="7" t="s">
        <v>11928</v>
      </c>
      <c r="BI1305"/>
      <c r="BJ1305"/>
    </row>
    <row r="1306" spans="2:62" x14ac:dyDescent="0.4">
      <c r="B1306" s="1">
        <v>12142</v>
      </c>
      <c r="C1306" s="6" t="s">
        <v>8</v>
      </c>
      <c r="D1306" s="6" t="s">
        <v>30</v>
      </c>
      <c r="E1306" s="6" t="s">
        <v>3268</v>
      </c>
      <c r="F1306" s="6" t="s">
        <v>3269</v>
      </c>
      <c r="G1306" s="6" t="s">
        <v>4384</v>
      </c>
      <c r="H1306" s="6" t="s">
        <v>4508</v>
      </c>
      <c r="I1306" s="6" t="s">
        <v>4513</v>
      </c>
      <c r="J1306" s="6" t="s">
        <v>496</v>
      </c>
      <c r="K1306" s="7">
        <v>46</v>
      </c>
      <c r="L1306" s="7">
        <f>IFERROR(VLOOKUP(SiscoTable[[#This Row],[Código]],Hoja2!A:B,2,0)*SiscoTable[[#This Row],[Provta(Uns)]],0)</f>
        <v>50.6</v>
      </c>
      <c r="M1306" s="7">
        <v>0</v>
      </c>
      <c r="N1306" s="7">
        <v>1</v>
      </c>
      <c r="O1306" s="7">
        <f>IFERROR(VLOOKUP(SiscoTable[[#This Row],[Código]],Hoja2!A:B,2,0)*SiscoTable[[#This Row],[Stock_actual]],0)</f>
        <v>1.1000000000000001</v>
      </c>
      <c r="P1306" s="6" t="s">
        <v>24</v>
      </c>
      <c r="Q1306" s="7">
        <v>50</v>
      </c>
      <c r="R1306" s="7">
        <v>92.33</v>
      </c>
      <c r="S1306" s="7" t="s">
        <v>11928</v>
      </c>
      <c r="BI1306"/>
      <c r="BJ1306"/>
    </row>
    <row r="1307" spans="2:62" x14ac:dyDescent="0.4">
      <c r="B1307" s="1">
        <v>12143</v>
      </c>
      <c r="C1307" s="6" t="s">
        <v>8</v>
      </c>
      <c r="D1307" s="6" t="s">
        <v>30</v>
      </c>
      <c r="E1307" s="6" t="s">
        <v>3268</v>
      </c>
      <c r="F1307" s="6" t="s">
        <v>3269</v>
      </c>
      <c r="G1307" s="6" t="s">
        <v>4384</v>
      </c>
      <c r="H1307" s="6" t="s">
        <v>4508</v>
      </c>
      <c r="I1307" s="6" t="s">
        <v>4514</v>
      </c>
      <c r="J1307" s="6" t="s">
        <v>496</v>
      </c>
      <c r="K1307" s="7">
        <v>54.17</v>
      </c>
      <c r="L1307" s="7">
        <f>IFERROR(VLOOKUP(SiscoTable[[#This Row],[Código]],Hoja2!A:B,2,0)*SiscoTable[[#This Row],[Provta(Uns)]],0)</f>
        <v>59.587000000000003</v>
      </c>
      <c r="M1307" s="7">
        <v>0</v>
      </c>
      <c r="N1307" s="7">
        <v>155</v>
      </c>
      <c r="O1307" s="7">
        <f>IFERROR(VLOOKUP(SiscoTable[[#This Row],[Código]],Hoja2!A:B,2,0)*SiscoTable[[#This Row],[Stock_actual]],0)</f>
        <v>170.5</v>
      </c>
      <c r="P1307" s="6" t="s">
        <v>3509</v>
      </c>
      <c r="Q1307" s="7">
        <v>60</v>
      </c>
      <c r="R1307" s="7">
        <v>0</v>
      </c>
      <c r="S1307" s="7" t="s">
        <v>11928</v>
      </c>
      <c r="BI1307"/>
      <c r="BJ1307"/>
    </row>
    <row r="1308" spans="2:62" x14ac:dyDescent="0.4">
      <c r="B1308" s="1">
        <v>12150</v>
      </c>
      <c r="C1308" s="6" t="s">
        <v>30</v>
      </c>
      <c r="D1308" s="6" t="s">
        <v>8</v>
      </c>
      <c r="E1308" s="6" t="s">
        <v>8482</v>
      </c>
      <c r="F1308" s="6" t="s">
        <v>9030</v>
      </c>
      <c r="G1308" s="6" t="s">
        <v>9921</v>
      </c>
      <c r="H1308" s="6" t="s">
        <v>9114</v>
      </c>
      <c r="I1308" s="6" t="s">
        <v>9937</v>
      </c>
      <c r="J1308" s="6" t="s">
        <v>496</v>
      </c>
      <c r="K1308" s="7">
        <v>1</v>
      </c>
      <c r="L1308" s="7">
        <f>IFERROR(VLOOKUP(SiscoTable[[#This Row],[Código]],Hoja2!A:B,2,0)*SiscoTable[[#This Row],[Provta(Uns)]],0)</f>
        <v>25</v>
      </c>
      <c r="M1308" s="7">
        <v>0</v>
      </c>
      <c r="N1308" s="7">
        <v>1</v>
      </c>
      <c r="O1308" s="7">
        <f>IFERROR(VLOOKUP(SiscoTable[[#This Row],[Código]],Hoja2!A:B,2,0)*SiscoTable[[#This Row],[Stock_actual]],0)</f>
        <v>25</v>
      </c>
      <c r="P1308" s="6" t="s">
        <v>110</v>
      </c>
      <c r="Q1308" s="7">
        <v>1</v>
      </c>
      <c r="R1308" s="7">
        <v>1.79</v>
      </c>
      <c r="S1308" s="7" t="s">
        <v>11926</v>
      </c>
      <c r="BI1308"/>
      <c r="BJ1308"/>
    </row>
    <row r="1309" spans="2:62" x14ac:dyDescent="0.4">
      <c r="B1309" s="1">
        <v>12155</v>
      </c>
      <c r="C1309" s="6" t="s">
        <v>30</v>
      </c>
      <c r="D1309" s="6" t="s">
        <v>30</v>
      </c>
      <c r="E1309" s="6" t="s">
        <v>8482</v>
      </c>
      <c r="F1309" s="6" t="s">
        <v>9030</v>
      </c>
      <c r="G1309" s="6" t="s">
        <v>9921</v>
      </c>
      <c r="H1309" s="6" t="s">
        <v>9114</v>
      </c>
      <c r="I1309" s="6" t="s">
        <v>9938</v>
      </c>
      <c r="J1309" s="6" t="s">
        <v>496</v>
      </c>
      <c r="K1309" s="7">
        <v>10.5</v>
      </c>
      <c r="L1309" s="7">
        <f>IFERROR(VLOOKUP(SiscoTable[[#This Row],[Código]],Hoja2!A:B,2,0)*SiscoTable[[#This Row],[Provta(Uns)]],0)</f>
        <v>138.6</v>
      </c>
      <c r="M1309" s="7">
        <v>48</v>
      </c>
      <c r="N1309" s="7">
        <v>0</v>
      </c>
      <c r="O1309" s="7">
        <f>IFERROR(VLOOKUP(SiscoTable[[#This Row],[Código]],Hoja2!A:B,2,0)*SiscoTable[[#This Row],[Stock_actual]],0)</f>
        <v>0</v>
      </c>
      <c r="P1309" s="6" t="s">
        <v>7</v>
      </c>
      <c r="Q1309" s="7">
        <v>12</v>
      </c>
      <c r="R1309" s="7">
        <v>0</v>
      </c>
      <c r="S1309" s="7" t="s">
        <v>11926</v>
      </c>
      <c r="BI1309"/>
      <c r="BJ1309"/>
    </row>
    <row r="1310" spans="2:62" x14ac:dyDescent="0.4">
      <c r="B1310" s="1">
        <v>12157</v>
      </c>
      <c r="C1310" s="6" t="s">
        <v>30</v>
      </c>
      <c r="D1310" s="6" t="s">
        <v>25</v>
      </c>
      <c r="E1310" s="6" t="s">
        <v>8482</v>
      </c>
      <c r="F1310" s="6" t="s">
        <v>1736</v>
      </c>
      <c r="G1310" s="6" t="s">
        <v>10362</v>
      </c>
      <c r="H1310" s="6" t="s">
        <v>2502</v>
      </c>
      <c r="I1310" s="6" t="s">
        <v>10368</v>
      </c>
      <c r="J1310" s="6" t="s">
        <v>5</v>
      </c>
      <c r="K1310" s="7">
        <v>22.33</v>
      </c>
      <c r="L1310" s="7">
        <f>IFERROR(VLOOKUP(SiscoTable[[#This Row],[Código]],Hoja2!A:B,2,0)*SiscoTable[[#This Row],[Provta(Uns)]],0)</f>
        <v>87.086999999999989</v>
      </c>
      <c r="M1310" s="7">
        <v>0</v>
      </c>
      <c r="N1310" s="7">
        <v>249</v>
      </c>
      <c r="O1310" s="7">
        <f>IFERROR(VLOOKUP(SiscoTable[[#This Row],[Código]],Hoja2!A:B,2,0)*SiscoTable[[#This Row],[Stock_actual]],0)</f>
        <v>971.1</v>
      </c>
      <c r="P1310" s="6" t="s">
        <v>10369</v>
      </c>
      <c r="Q1310" s="7">
        <v>24</v>
      </c>
      <c r="R1310" s="7">
        <v>0</v>
      </c>
      <c r="S1310" s="7" t="s">
        <v>11926</v>
      </c>
      <c r="BI1310"/>
      <c r="BJ1310"/>
    </row>
    <row r="1311" spans="2:62" x14ac:dyDescent="0.4">
      <c r="B1311" s="1">
        <v>12159</v>
      </c>
      <c r="C1311" s="6" t="s">
        <v>25</v>
      </c>
      <c r="D1311" s="6" t="s">
        <v>30</v>
      </c>
      <c r="E1311" s="6" t="s">
        <v>8482</v>
      </c>
      <c r="F1311" s="6" t="s">
        <v>9030</v>
      </c>
      <c r="G1311" s="6" t="s">
        <v>9184</v>
      </c>
      <c r="H1311" s="6" t="s">
        <v>9114</v>
      </c>
      <c r="I1311" s="6" t="s">
        <v>9185</v>
      </c>
      <c r="J1311" s="6" t="s">
        <v>5</v>
      </c>
      <c r="K1311" s="7">
        <v>6.5</v>
      </c>
      <c r="L1311" s="7">
        <f>IFERROR(VLOOKUP(SiscoTable[[#This Row],[Código]],Hoja2!A:B,2,0)*SiscoTable[[#This Row],[Provta(Uns)]],0)</f>
        <v>164.45000000000002</v>
      </c>
      <c r="M1311" s="7">
        <v>12</v>
      </c>
      <c r="N1311" s="7">
        <v>7</v>
      </c>
      <c r="O1311" s="7">
        <f>IFERROR(VLOOKUP(SiscoTable[[#This Row],[Código]],Hoja2!A:B,2,0)*SiscoTable[[#This Row],[Stock_actual]],0)</f>
        <v>177.1</v>
      </c>
      <c r="P1311" s="6" t="s">
        <v>324</v>
      </c>
      <c r="Q1311" s="7">
        <v>7</v>
      </c>
      <c r="R1311" s="7">
        <v>1.2399999999999984</v>
      </c>
      <c r="S1311" s="7" t="s">
        <v>11926</v>
      </c>
      <c r="BI1311"/>
      <c r="BJ1311"/>
    </row>
    <row r="1312" spans="2:62" x14ac:dyDescent="0.4">
      <c r="B1312" s="1">
        <v>12162</v>
      </c>
      <c r="C1312" s="6" t="s">
        <v>30</v>
      </c>
      <c r="D1312" s="6" t="s">
        <v>30</v>
      </c>
      <c r="E1312" s="6" t="s">
        <v>8482</v>
      </c>
      <c r="F1312" s="6" t="s">
        <v>1736</v>
      </c>
      <c r="G1312" s="6" t="s">
        <v>10362</v>
      </c>
      <c r="H1312" s="6" t="s">
        <v>2502</v>
      </c>
      <c r="I1312" s="6" t="s">
        <v>10370</v>
      </c>
      <c r="J1312" s="6" t="s">
        <v>5</v>
      </c>
      <c r="K1312" s="7">
        <v>9.5</v>
      </c>
      <c r="L1312" s="7">
        <f>IFERROR(VLOOKUP(SiscoTable[[#This Row],[Código]],Hoja2!A:B,2,0)*SiscoTable[[#This Row],[Provta(Uns)]],0)</f>
        <v>41.800000000000004</v>
      </c>
      <c r="M1312" s="7">
        <v>0</v>
      </c>
      <c r="N1312" s="7">
        <v>0</v>
      </c>
      <c r="O1312" s="7">
        <f>IFERROR(VLOOKUP(SiscoTable[[#This Row],[Código]],Hoja2!A:B,2,0)*SiscoTable[[#This Row],[Stock_actual]],0)</f>
        <v>0</v>
      </c>
      <c r="P1312" s="6" t="s">
        <v>7</v>
      </c>
      <c r="Q1312" s="7">
        <v>11</v>
      </c>
      <c r="R1312" s="7">
        <v>19.2</v>
      </c>
      <c r="S1312" s="7" t="s">
        <v>11926</v>
      </c>
      <c r="BI1312"/>
      <c r="BJ1312"/>
    </row>
    <row r="1313" spans="2:62" x14ac:dyDescent="0.4">
      <c r="B1313" s="1">
        <v>12164</v>
      </c>
      <c r="C1313" s="6" t="s">
        <v>8</v>
      </c>
      <c r="D1313" s="6" t="s">
        <v>8</v>
      </c>
      <c r="E1313" s="6" t="s">
        <v>8482</v>
      </c>
      <c r="F1313" s="6" t="s">
        <v>8641</v>
      </c>
      <c r="G1313" s="6" t="s">
        <v>8936</v>
      </c>
      <c r="H1313" s="6" t="s">
        <v>8663</v>
      </c>
      <c r="I1313" s="6" t="s">
        <v>8985</v>
      </c>
      <c r="J1313" s="6" t="s">
        <v>5</v>
      </c>
      <c r="K1313" s="7">
        <v>0</v>
      </c>
      <c r="L1313" s="7">
        <f>IFERROR(VLOOKUP(SiscoTable[[#This Row],[Código]],Hoja2!A:B,2,0)*SiscoTable[[#This Row],[Provta(Uns)]],0)</f>
        <v>0</v>
      </c>
      <c r="M1313" s="7">
        <v>0</v>
      </c>
      <c r="N1313" s="7">
        <v>0</v>
      </c>
      <c r="O1313" s="7">
        <f>IFERROR(VLOOKUP(SiscoTable[[#This Row],[Código]],Hoja2!A:B,2,0)*SiscoTable[[#This Row],[Stock_actual]],0)</f>
        <v>0</v>
      </c>
      <c r="P1313" s="6" t="s">
        <v>7</v>
      </c>
      <c r="Q1313" s="7">
        <v>0</v>
      </c>
      <c r="R1313" s="7">
        <v>0</v>
      </c>
      <c r="S1313" s="7" t="s">
        <v>11926</v>
      </c>
      <c r="BI1313"/>
      <c r="BJ1313"/>
    </row>
    <row r="1314" spans="2:62" x14ac:dyDescent="0.4">
      <c r="B1314" s="1">
        <v>12165</v>
      </c>
      <c r="C1314" s="6" t="s">
        <v>8</v>
      </c>
      <c r="D1314" s="6" t="s">
        <v>8</v>
      </c>
      <c r="E1314" s="6" t="s">
        <v>8482</v>
      </c>
      <c r="F1314" s="6" t="s">
        <v>8641</v>
      </c>
      <c r="G1314" s="6" t="s">
        <v>8936</v>
      </c>
      <c r="H1314" s="6" t="s">
        <v>8663</v>
      </c>
      <c r="I1314" s="6" t="s">
        <v>8986</v>
      </c>
      <c r="J1314" s="6" t="s">
        <v>5</v>
      </c>
      <c r="K1314" s="7">
        <v>0</v>
      </c>
      <c r="L1314" s="7">
        <f>IFERROR(VLOOKUP(SiscoTable[[#This Row],[Código]],Hoja2!A:B,2,0)*SiscoTable[[#This Row],[Provta(Uns)]],0)</f>
        <v>0</v>
      </c>
      <c r="M1314" s="7">
        <v>0</v>
      </c>
      <c r="N1314" s="7">
        <v>0</v>
      </c>
      <c r="O1314" s="7">
        <f>IFERROR(VLOOKUP(SiscoTable[[#This Row],[Código]],Hoja2!A:B,2,0)*SiscoTable[[#This Row],[Stock_actual]],0)</f>
        <v>0</v>
      </c>
      <c r="P1314" s="6" t="s">
        <v>7</v>
      </c>
      <c r="Q1314" s="7">
        <v>0</v>
      </c>
      <c r="R1314" s="7">
        <v>0</v>
      </c>
      <c r="S1314" s="7" t="s">
        <v>11926</v>
      </c>
      <c r="BI1314"/>
      <c r="BJ1314"/>
    </row>
    <row r="1315" spans="2:62" x14ac:dyDescent="0.4">
      <c r="B1315" s="1">
        <v>12166</v>
      </c>
      <c r="C1315" s="6" t="s">
        <v>8</v>
      </c>
      <c r="D1315" s="6" t="s">
        <v>8</v>
      </c>
      <c r="E1315" s="6" t="s">
        <v>8482</v>
      </c>
      <c r="F1315" s="6" t="s">
        <v>8641</v>
      </c>
      <c r="G1315" s="6" t="s">
        <v>8936</v>
      </c>
      <c r="H1315" s="6" t="s">
        <v>8663</v>
      </c>
      <c r="I1315" s="6" t="s">
        <v>8987</v>
      </c>
      <c r="J1315" s="6" t="s">
        <v>5</v>
      </c>
      <c r="K1315" s="7">
        <v>1.67</v>
      </c>
      <c r="L1315" s="7">
        <f>IFERROR(VLOOKUP(SiscoTable[[#This Row],[Código]],Hoja2!A:B,2,0)*SiscoTable[[#This Row],[Provta(Uns)]],0)</f>
        <v>19.372</v>
      </c>
      <c r="M1315" s="7">
        <v>0</v>
      </c>
      <c r="N1315" s="7">
        <v>0</v>
      </c>
      <c r="O1315" s="7">
        <f>IFERROR(VLOOKUP(SiscoTable[[#This Row],[Código]],Hoja2!A:B,2,0)*SiscoTable[[#This Row],[Stock_actual]],0)</f>
        <v>0</v>
      </c>
      <c r="P1315" s="6" t="s">
        <v>7</v>
      </c>
      <c r="Q1315" s="7">
        <v>2</v>
      </c>
      <c r="R1315" s="7">
        <v>3.5999999999999996</v>
      </c>
      <c r="S1315" s="7" t="s">
        <v>11926</v>
      </c>
      <c r="BI1315"/>
      <c r="BJ1315"/>
    </row>
    <row r="1316" spans="2:62" x14ac:dyDescent="0.4">
      <c r="B1316" s="1">
        <v>12168</v>
      </c>
      <c r="C1316" s="6" t="s">
        <v>8</v>
      </c>
      <c r="D1316" s="6" t="s">
        <v>8</v>
      </c>
      <c r="E1316" s="6" t="s">
        <v>3268</v>
      </c>
      <c r="F1316" s="6" t="s">
        <v>3269</v>
      </c>
      <c r="G1316" s="6" t="s">
        <v>4384</v>
      </c>
      <c r="H1316" s="6" t="s">
        <v>4469</v>
      </c>
      <c r="I1316" s="6" t="s">
        <v>4515</v>
      </c>
      <c r="J1316" s="6" t="s">
        <v>5</v>
      </c>
      <c r="K1316" s="7">
        <v>2</v>
      </c>
      <c r="L1316" s="7">
        <f>IFERROR(VLOOKUP(SiscoTable[[#This Row],[Código]],Hoja2!A:B,2,0)*SiscoTable[[#This Row],[Provta(Uns)]],0)</f>
        <v>19.8</v>
      </c>
      <c r="M1316" s="7">
        <v>0</v>
      </c>
      <c r="N1316" s="7">
        <v>0</v>
      </c>
      <c r="O1316" s="7">
        <f>IFERROR(VLOOKUP(SiscoTable[[#This Row],[Código]],Hoja2!A:B,2,0)*SiscoTable[[#This Row],[Stock_actual]],0)</f>
        <v>0</v>
      </c>
      <c r="P1316" s="6" t="s">
        <v>7</v>
      </c>
      <c r="Q1316" s="7">
        <v>2</v>
      </c>
      <c r="R1316" s="7">
        <v>4.2</v>
      </c>
      <c r="S1316" s="7" t="s">
        <v>11928</v>
      </c>
      <c r="BI1316"/>
      <c r="BJ1316"/>
    </row>
    <row r="1317" spans="2:62" x14ac:dyDescent="0.4">
      <c r="B1317" s="1">
        <v>12170</v>
      </c>
      <c r="C1317" s="6" t="s">
        <v>30</v>
      </c>
      <c r="D1317" s="6" t="s">
        <v>8</v>
      </c>
      <c r="E1317" s="6" t="s">
        <v>3268</v>
      </c>
      <c r="F1317" s="6" t="s">
        <v>3269</v>
      </c>
      <c r="G1317" s="6" t="s">
        <v>4384</v>
      </c>
      <c r="H1317" s="6" t="s">
        <v>4466</v>
      </c>
      <c r="I1317" s="6" t="s">
        <v>4465</v>
      </c>
      <c r="J1317" s="6" t="s">
        <v>5</v>
      </c>
      <c r="K1317" s="7">
        <v>6.83</v>
      </c>
      <c r="L1317" s="7">
        <f>IFERROR(VLOOKUP(SiscoTable[[#This Row],[Código]],Hoja2!A:B,2,0)*SiscoTable[[#This Row],[Provta(Uns)]],0)</f>
        <v>133.86800000000002</v>
      </c>
      <c r="M1317" s="7">
        <v>24</v>
      </c>
      <c r="N1317" s="7">
        <v>0</v>
      </c>
      <c r="O1317" s="7">
        <f>IFERROR(VLOOKUP(SiscoTable[[#This Row],[Código]],Hoja2!A:B,2,0)*SiscoTable[[#This Row],[Stock_actual]],0)</f>
        <v>0</v>
      </c>
      <c r="P1317" s="6" t="s">
        <v>7</v>
      </c>
      <c r="Q1317" s="7">
        <v>8</v>
      </c>
      <c r="R1317" s="7">
        <v>0</v>
      </c>
      <c r="S1317" s="7" t="s">
        <v>11928</v>
      </c>
      <c r="BI1317"/>
      <c r="BJ1317"/>
    </row>
    <row r="1318" spans="2:62" x14ac:dyDescent="0.4">
      <c r="B1318" s="1">
        <v>12171</v>
      </c>
      <c r="C1318" s="6" t="s">
        <v>30</v>
      </c>
      <c r="D1318" s="6" t="s">
        <v>8</v>
      </c>
      <c r="E1318" s="6" t="s">
        <v>3268</v>
      </c>
      <c r="F1318" s="6" t="s">
        <v>3269</v>
      </c>
      <c r="G1318" s="6" t="s">
        <v>4384</v>
      </c>
      <c r="H1318" s="6" t="s">
        <v>4466</v>
      </c>
      <c r="I1318" s="6" t="s">
        <v>4467</v>
      </c>
      <c r="J1318" s="6" t="s">
        <v>5</v>
      </c>
      <c r="K1318" s="7">
        <v>6.17</v>
      </c>
      <c r="L1318" s="7">
        <f>IFERROR(VLOOKUP(SiscoTable[[#This Row],[Código]],Hoja2!A:B,2,0)*SiscoTable[[#This Row],[Provta(Uns)]],0)</f>
        <v>120.932</v>
      </c>
      <c r="M1318" s="7">
        <v>0</v>
      </c>
      <c r="N1318" s="7">
        <v>0</v>
      </c>
      <c r="O1318" s="7">
        <f>IFERROR(VLOOKUP(SiscoTable[[#This Row],[Código]],Hoja2!A:B,2,0)*SiscoTable[[#This Row],[Stock_actual]],0)</f>
        <v>0</v>
      </c>
      <c r="P1318" s="6" t="s">
        <v>7</v>
      </c>
      <c r="Q1318" s="7">
        <v>7</v>
      </c>
      <c r="R1318" s="7">
        <v>12.6</v>
      </c>
      <c r="S1318" s="7" t="s">
        <v>11928</v>
      </c>
      <c r="BI1318"/>
      <c r="BJ1318"/>
    </row>
    <row r="1319" spans="2:62" x14ac:dyDescent="0.4">
      <c r="B1319" s="1">
        <v>12176</v>
      </c>
      <c r="C1319" s="6" t="s">
        <v>8</v>
      </c>
      <c r="D1319" s="6" t="s">
        <v>8</v>
      </c>
      <c r="E1319" s="6" t="s">
        <v>3268</v>
      </c>
      <c r="F1319" s="6" t="s">
        <v>3269</v>
      </c>
      <c r="G1319" s="6" t="s">
        <v>4384</v>
      </c>
      <c r="H1319" s="6" t="s">
        <v>3585</v>
      </c>
      <c r="I1319" s="6" t="s">
        <v>4516</v>
      </c>
      <c r="J1319" s="6" t="s">
        <v>5</v>
      </c>
      <c r="K1319" s="7">
        <v>4.17</v>
      </c>
      <c r="L1319" s="7">
        <f>IFERROR(VLOOKUP(SiscoTable[[#This Row],[Código]],Hoja2!A:B,2,0)*SiscoTable[[#This Row],[Provta(Uns)]],0)</f>
        <v>39.198</v>
      </c>
      <c r="M1319" s="7">
        <v>0</v>
      </c>
      <c r="N1319" s="7">
        <v>0</v>
      </c>
      <c r="O1319" s="7">
        <f>IFERROR(VLOOKUP(SiscoTable[[#This Row],[Código]],Hoja2!A:B,2,0)*SiscoTable[[#This Row],[Stock_actual]],0)</f>
        <v>0</v>
      </c>
      <c r="P1319" s="6" t="s">
        <v>7</v>
      </c>
      <c r="Q1319" s="7">
        <v>5</v>
      </c>
      <c r="R1319" s="7">
        <v>8.4</v>
      </c>
      <c r="S1319" s="7" t="s">
        <v>11928</v>
      </c>
      <c r="BI1319"/>
      <c r="BJ1319"/>
    </row>
    <row r="1320" spans="2:62" x14ac:dyDescent="0.4">
      <c r="B1320" s="1">
        <v>12177</v>
      </c>
      <c r="C1320" s="6" t="s">
        <v>8</v>
      </c>
      <c r="D1320" s="6" t="s">
        <v>8</v>
      </c>
      <c r="E1320" s="6" t="s">
        <v>3268</v>
      </c>
      <c r="F1320" s="6" t="s">
        <v>3269</v>
      </c>
      <c r="G1320" s="6" t="s">
        <v>4384</v>
      </c>
      <c r="H1320" s="6" t="s">
        <v>3585</v>
      </c>
      <c r="I1320" s="6" t="s">
        <v>4517</v>
      </c>
      <c r="J1320" s="6" t="s">
        <v>5</v>
      </c>
      <c r="K1320" s="7">
        <v>2.5</v>
      </c>
      <c r="L1320" s="7">
        <f>IFERROR(VLOOKUP(SiscoTable[[#This Row],[Código]],Hoja2!A:B,2,0)*SiscoTable[[#This Row],[Provta(Uns)]],0)</f>
        <v>30.5</v>
      </c>
      <c r="M1320" s="7">
        <v>0</v>
      </c>
      <c r="N1320" s="7">
        <v>10</v>
      </c>
      <c r="O1320" s="7">
        <f>IFERROR(VLOOKUP(SiscoTable[[#This Row],[Código]],Hoja2!A:B,2,0)*SiscoTable[[#This Row],[Stock_actual]],0)</f>
        <v>122</v>
      </c>
      <c r="P1320" s="6" t="s">
        <v>560</v>
      </c>
      <c r="Q1320" s="7">
        <v>3</v>
      </c>
      <c r="R1320" s="7">
        <v>0</v>
      </c>
      <c r="S1320" s="7" t="s">
        <v>11928</v>
      </c>
      <c r="BI1320"/>
      <c r="BJ1320"/>
    </row>
    <row r="1321" spans="2:62" x14ac:dyDescent="0.4">
      <c r="B1321" s="1">
        <v>12178</v>
      </c>
      <c r="C1321" s="6" t="s">
        <v>8</v>
      </c>
      <c r="D1321" s="6" t="s">
        <v>8</v>
      </c>
      <c r="E1321" s="6" t="s">
        <v>3268</v>
      </c>
      <c r="F1321" s="6" t="s">
        <v>3269</v>
      </c>
      <c r="G1321" s="6" t="s">
        <v>4384</v>
      </c>
      <c r="H1321" s="6" t="s">
        <v>3585</v>
      </c>
      <c r="I1321" s="6" t="s">
        <v>4518</v>
      </c>
      <c r="J1321" s="6" t="s">
        <v>5</v>
      </c>
      <c r="K1321" s="7">
        <v>1.5</v>
      </c>
      <c r="L1321" s="7">
        <f>IFERROR(VLOOKUP(SiscoTable[[#This Row],[Código]],Hoja2!A:B,2,0)*SiscoTable[[#This Row],[Provta(Uns)]],0)</f>
        <v>18.299999999999997</v>
      </c>
      <c r="M1321" s="7">
        <v>0</v>
      </c>
      <c r="N1321" s="7">
        <v>17</v>
      </c>
      <c r="O1321" s="7">
        <f>IFERROR(VLOOKUP(SiscoTable[[#This Row],[Código]],Hoja2!A:B,2,0)*SiscoTable[[#This Row],[Stock_actual]],0)</f>
        <v>207.39999999999998</v>
      </c>
      <c r="P1321" s="6" t="s">
        <v>3062</v>
      </c>
      <c r="Q1321" s="7">
        <v>2</v>
      </c>
      <c r="R1321" s="7">
        <v>0</v>
      </c>
      <c r="S1321" s="7" t="s">
        <v>11928</v>
      </c>
      <c r="BI1321"/>
      <c r="BJ1321"/>
    </row>
    <row r="1322" spans="2:62" x14ac:dyDescent="0.4">
      <c r="B1322" s="1">
        <v>12179</v>
      </c>
      <c r="C1322" s="6" t="s">
        <v>30</v>
      </c>
      <c r="D1322" s="6" t="s">
        <v>8</v>
      </c>
      <c r="E1322" s="6" t="s">
        <v>3268</v>
      </c>
      <c r="F1322" s="6" t="s">
        <v>3269</v>
      </c>
      <c r="G1322" s="6" t="s">
        <v>4384</v>
      </c>
      <c r="H1322" s="6" t="s">
        <v>4469</v>
      </c>
      <c r="I1322" s="6" t="s">
        <v>4468</v>
      </c>
      <c r="J1322" s="6" t="s">
        <v>5</v>
      </c>
      <c r="K1322" s="7">
        <v>4.67</v>
      </c>
      <c r="L1322" s="7">
        <f>IFERROR(VLOOKUP(SiscoTable[[#This Row],[Código]],Hoja2!A:B,2,0)*SiscoTable[[#This Row],[Provta(Uns)]],0)</f>
        <v>74.253</v>
      </c>
      <c r="M1322" s="7">
        <v>0</v>
      </c>
      <c r="N1322" s="7">
        <v>0</v>
      </c>
      <c r="O1322" s="7">
        <f>IFERROR(VLOOKUP(SiscoTable[[#This Row],[Código]],Hoja2!A:B,2,0)*SiscoTable[[#This Row],[Stock_actual]],0)</f>
        <v>0</v>
      </c>
      <c r="P1322" s="6" t="s">
        <v>7</v>
      </c>
      <c r="Q1322" s="7">
        <v>5</v>
      </c>
      <c r="R1322" s="7">
        <v>9.6</v>
      </c>
      <c r="S1322" s="7" t="s">
        <v>11928</v>
      </c>
      <c r="BI1322"/>
      <c r="BJ1322"/>
    </row>
    <row r="1323" spans="2:62" x14ac:dyDescent="0.4">
      <c r="B1323" s="1">
        <v>12182</v>
      </c>
      <c r="C1323" s="6" t="s">
        <v>8</v>
      </c>
      <c r="D1323" s="6" t="s">
        <v>8</v>
      </c>
      <c r="E1323" s="6" t="s">
        <v>3268</v>
      </c>
      <c r="F1323" s="6" t="s">
        <v>3269</v>
      </c>
      <c r="G1323" s="6" t="s">
        <v>3479</v>
      </c>
      <c r="H1323" s="6" t="s">
        <v>3585</v>
      </c>
      <c r="I1323" s="6" t="s">
        <v>3584</v>
      </c>
      <c r="J1323" s="6" t="s">
        <v>496</v>
      </c>
      <c r="K1323" s="7">
        <v>0</v>
      </c>
      <c r="L1323" s="7">
        <f>IFERROR(VLOOKUP(SiscoTable[[#This Row],[Código]],Hoja2!A:B,2,0)*SiscoTable[[#This Row],[Provta(Uns)]],0)</f>
        <v>0</v>
      </c>
      <c r="M1323" s="7">
        <v>0</v>
      </c>
      <c r="N1323" s="7">
        <v>0</v>
      </c>
      <c r="O1323" s="7">
        <f>IFERROR(VLOOKUP(SiscoTable[[#This Row],[Código]],Hoja2!A:B,2,0)*SiscoTable[[#This Row],[Stock_actual]],0)</f>
        <v>0</v>
      </c>
      <c r="P1323" s="6" t="s">
        <v>7</v>
      </c>
      <c r="Q1323" s="7">
        <v>0</v>
      </c>
      <c r="R1323" s="7">
        <v>0</v>
      </c>
      <c r="S1323" s="7" t="s">
        <v>11928</v>
      </c>
      <c r="BI1323"/>
      <c r="BJ1323"/>
    </row>
    <row r="1324" spans="2:62" x14ac:dyDescent="0.4">
      <c r="B1324" s="1">
        <v>12186</v>
      </c>
      <c r="C1324" s="6" t="s">
        <v>8</v>
      </c>
      <c r="D1324" s="6" t="s">
        <v>8</v>
      </c>
      <c r="E1324" s="6" t="s">
        <v>3268</v>
      </c>
      <c r="F1324" s="6" t="s">
        <v>3269</v>
      </c>
      <c r="G1324" s="6" t="s">
        <v>4384</v>
      </c>
      <c r="H1324" s="6" t="s">
        <v>4466</v>
      </c>
      <c r="I1324" s="6" t="s">
        <v>4519</v>
      </c>
      <c r="J1324" s="6" t="s">
        <v>5</v>
      </c>
      <c r="K1324" s="7">
        <v>0</v>
      </c>
      <c r="L1324" s="7">
        <f>IFERROR(VLOOKUP(SiscoTable[[#This Row],[Código]],Hoja2!A:B,2,0)*SiscoTable[[#This Row],[Provta(Uns)]],0)</f>
        <v>0</v>
      </c>
      <c r="M1324" s="7">
        <v>0</v>
      </c>
      <c r="N1324" s="7">
        <v>0</v>
      </c>
      <c r="O1324" s="7">
        <f>IFERROR(VLOOKUP(SiscoTable[[#This Row],[Código]],Hoja2!A:B,2,0)*SiscoTable[[#This Row],[Stock_actual]],0)</f>
        <v>0</v>
      </c>
      <c r="P1324" s="6" t="s">
        <v>7</v>
      </c>
      <c r="Q1324" s="7">
        <v>0</v>
      </c>
      <c r="R1324" s="7">
        <v>0</v>
      </c>
      <c r="S1324" s="7" t="s">
        <v>11928</v>
      </c>
      <c r="BI1324"/>
      <c r="BJ1324"/>
    </row>
    <row r="1325" spans="2:62" x14ac:dyDescent="0.4">
      <c r="B1325" s="1">
        <v>12187</v>
      </c>
      <c r="C1325" s="6" t="s">
        <v>30</v>
      </c>
      <c r="D1325" s="6" t="s">
        <v>30</v>
      </c>
      <c r="E1325" s="6" t="s">
        <v>3268</v>
      </c>
      <c r="F1325" s="6" t="s">
        <v>3269</v>
      </c>
      <c r="G1325" s="6" t="s">
        <v>4384</v>
      </c>
      <c r="H1325" s="6" t="s">
        <v>4466</v>
      </c>
      <c r="I1325" s="6" t="s">
        <v>4470</v>
      </c>
      <c r="J1325" s="6" t="s">
        <v>5</v>
      </c>
      <c r="K1325" s="7">
        <v>6.83</v>
      </c>
      <c r="L1325" s="7">
        <f>IFERROR(VLOOKUP(SiscoTable[[#This Row],[Código]],Hoja2!A:B,2,0)*SiscoTable[[#This Row],[Provta(Uns)]],0)</f>
        <v>71.715000000000003</v>
      </c>
      <c r="M1325" s="7">
        <v>0</v>
      </c>
      <c r="N1325" s="7">
        <v>0</v>
      </c>
      <c r="O1325" s="7">
        <f>IFERROR(VLOOKUP(SiscoTable[[#This Row],[Código]],Hoja2!A:B,2,0)*SiscoTable[[#This Row],[Stock_actual]],0)</f>
        <v>0</v>
      </c>
      <c r="P1325" s="6" t="s">
        <v>7</v>
      </c>
      <c r="Q1325" s="7">
        <v>8</v>
      </c>
      <c r="R1325" s="7">
        <v>13.8</v>
      </c>
      <c r="S1325" s="7" t="s">
        <v>11928</v>
      </c>
      <c r="BI1325"/>
      <c r="BJ1325"/>
    </row>
    <row r="1326" spans="2:62" x14ac:dyDescent="0.4">
      <c r="B1326" s="1">
        <v>12188</v>
      </c>
      <c r="C1326" s="6" t="s">
        <v>30</v>
      </c>
      <c r="D1326" s="6" t="s">
        <v>8</v>
      </c>
      <c r="E1326" s="6" t="s">
        <v>3268</v>
      </c>
      <c r="F1326" s="6" t="s">
        <v>3269</v>
      </c>
      <c r="G1326" s="6" t="s">
        <v>4384</v>
      </c>
      <c r="H1326" s="6" t="s">
        <v>4466</v>
      </c>
      <c r="I1326" s="6" t="s">
        <v>4471</v>
      </c>
      <c r="J1326" s="6" t="s">
        <v>5</v>
      </c>
      <c r="K1326" s="7">
        <v>6.5</v>
      </c>
      <c r="L1326" s="7">
        <f>IFERROR(VLOOKUP(SiscoTable[[#This Row],[Código]],Hoja2!A:B,2,0)*SiscoTable[[#This Row],[Provta(Uns)]],0)</f>
        <v>68.25</v>
      </c>
      <c r="M1326" s="7">
        <v>36</v>
      </c>
      <c r="N1326" s="7">
        <v>0</v>
      </c>
      <c r="O1326" s="7">
        <f>IFERROR(VLOOKUP(SiscoTable[[#This Row],[Código]],Hoja2!A:B,2,0)*SiscoTable[[#This Row],[Stock_actual]],0)</f>
        <v>0</v>
      </c>
      <c r="P1326" s="6" t="s">
        <v>7</v>
      </c>
      <c r="Q1326" s="7">
        <v>7</v>
      </c>
      <c r="R1326" s="7">
        <v>0</v>
      </c>
      <c r="S1326" s="7" t="s">
        <v>11928</v>
      </c>
      <c r="BI1326"/>
      <c r="BJ1326"/>
    </row>
    <row r="1327" spans="2:62" x14ac:dyDescent="0.4">
      <c r="B1327" s="1">
        <v>12196</v>
      </c>
      <c r="C1327" s="6" t="s">
        <v>30</v>
      </c>
      <c r="D1327" s="6" t="s">
        <v>8</v>
      </c>
      <c r="E1327" s="6" t="s">
        <v>3268</v>
      </c>
      <c r="F1327" s="6" t="s">
        <v>3269</v>
      </c>
      <c r="G1327" s="6" t="s">
        <v>4384</v>
      </c>
      <c r="H1327" s="6" t="s">
        <v>4469</v>
      </c>
      <c r="I1327" s="6" t="s">
        <v>4472</v>
      </c>
      <c r="J1327" s="6" t="s">
        <v>5</v>
      </c>
      <c r="K1327" s="7">
        <v>3.17</v>
      </c>
      <c r="L1327" s="7">
        <f>IFERROR(VLOOKUP(SiscoTable[[#This Row],[Código]],Hoja2!A:B,2,0)*SiscoTable[[#This Row],[Provta(Uns)]],0)</f>
        <v>50.402999999999999</v>
      </c>
      <c r="M1327" s="7">
        <v>0</v>
      </c>
      <c r="N1327" s="7">
        <v>7</v>
      </c>
      <c r="O1327" s="7">
        <f>IFERROR(VLOOKUP(SiscoTable[[#This Row],[Código]],Hoja2!A:B,2,0)*SiscoTable[[#This Row],[Stock_actual]],0)</f>
        <v>111.3</v>
      </c>
      <c r="P1327" s="6" t="s">
        <v>909</v>
      </c>
      <c r="Q1327" s="7">
        <v>4</v>
      </c>
      <c r="R1327" s="7">
        <v>0</v>
      </c>
      <c r="S1327" s="7" t="s">
        <v>11928</v>
      </c>
      <c r="BI1327"/>
      <c r="BJ1327"/>
    </row>
    <row r="1328" spans="2:62" x14ac:dyDescent="0.4">
      <c r="B1328" s="1">
        <v>12198</v>
      </c>
      <c r="C1328" s="6" t="s">
        <v>25</v>
      </c>
      <c r="D1328" s="6" t="s">
        <v>30</v>
      </c>
      <c r="E1328" s="6" t="s">
        <v>3268</v>
      </c>
      <c r="F1328" s="6" t="s">
        <v>3269</v>
      </c>
      <c r="G1328" s="6" t="s">
        <v>3270</v>
      </c>
      <c r="H1328" s="6" t="s">
        <v>3283</v>
      </c>
      <c r="I1328" s="6" t="s">
        <v>3282</v>
      </c>
      <c r="J1328" s="6" t="s">
        <v>5</v>
      </c>
      <c r="K1328" s="7">
        <v>1.67</v>
      </c>
      <c r="L1328" s="7">
        <f>IFERROR(VLOOKUP(SiscoTable[[#This Row],[Código]],Hoja2!A:B,2,0)*SiscoTable[[#This Row],[Provta(Uns)]],0)</f>
        <v>28.056000000000001</v>
      </c>
      <c r="M1328" s="7">
        <v>0</v>
      </c>
      <c r="N1328" s="7">
        <v>13</v>
      </c>
      <c r="O1328" s="7">
        <f>IFERROR(VLOOKUP(SiscoTable[[#This Row],[Código]],Hoja2!A:B,2,0)*SiscoTable[[#This Row],[Stock_actual]],0)</f>
        <v>218.4</v>
      </c>
      <c r="P1328" s="6" t="s">
        <v>3284</v>
      </c>
      <c r="Q1328" s="7">
        <v>2</v>
      </c>
      <c r="R1328" s="7">
        <v>0</v>
      </c>
      <c r="S1328" s="7" t="s">
        <v>11927</v>
      </c>
      <c r="BI1328"/>
      <c r="BJ1328"/>
    </row>
    <row r="1329" spans="2:62" x14ac:dyDescent="0.4">
      <c r="B1329" s="1">
        <v>12199</v>
      </c>
      <c r="C1329" s="6" t="s">
        <v>8</v>
      </c>
      <c r="D1329" s="6" t="s">
        <v>8</v>
      </c>
      <c r="E1329" s="6" t="s">
        <v>3268</v>
      </c>
      <c r="F1329" s="6" t="s">
        <v>3269</v>
      </c>
      <c r="G1329" s="6" t="s">
        <v>3270</v>
      </c>
      <c r="H1329" s="6" t="s">
        <v>3283</v>
      </c>
      <c r="I1329" s="6" t="s">
        <v>3359</v>
      </c>
      <c r="J1329" s="6" t="s">
        <v>5</v>
      </c>
      <c r="K1329" s="7">
        <v>0</v>
      </c>
      <c r="L1329" s="7">
        <f>IFERROR(VLOOKUP(SiscoTable[[#This Row],[Código]],Hoja2!A:B,2,0)*SiscoTable[[#This Row],[Provta(Uns)]],0)</f>
        <v>0</v>
      </c>
      <c r="M1329" s="7">
        <v>0</v>
      </c>
      <c r="N1329" s="7">
        <v>0</v>
      </c>
      <c r="O1329" s="7">
        <f>IFERROR(VLOOKUP(SiscoTable[[#This Row],[Código]],Hoja2!A:B,2,0)*SiscoTable[[#This Row],[Stock_actual]],0)</f>
        <v>0</v>
      </c>
      <c r="P1329" s="6" t="s">
        <v>7</v>
      </c>
      <c r="Q1329" s="7">
        <v>0</v>
      </c>
      <c r="R1329" s="7">
        <v>0</v>
      </c>
      <c r="S1329" s="7" t="s">
        <v>11927</v>
      </c>
      <c r="BI1329"/>
      <c r="BJ1329"/>
    </row>
    <row r="1330" spans="2:62" x14ac:dyDescent="0.4">
      <c r="B1330" s="1">
        <v>12204</v>
      </c>
      <c r="C1330" s="6" t="s">
        <v>30</v>
      </c>
      <c r="D1330" s="6" t="s">
        <v>8</v>
      </c>
      <c r="E1330" s="6" t="s">
        <v>3268</v>
      </c>
      <c r="F1330" s="6" t="s">
        <v>3269</v>
      </c>
      <c r="G1330" s="6" t="s">
        <v>3270</v>
      </c>
      <c r="H1330" s="6" t="s">
        <v>3333</v>
      </c>
      <c r="I1330" s="6" t="s">
        <v>3332</v>
      </c>
      <c r="J1330" s="6" t="s">
        <v>5</v>
      </c>
      <c r="K1330" s="7">
        <v>0</v>
      </c>
      <c r="L1330" s="7">
        <f>IFERROR(VLOOKUP(SiscoTable[[#This Row],[Código]],Hoja2!A:B,2,0)*SiscoTable[[#This Row],[Provta(Uns)]],0)</f>
        <v>0</v>
      </c>
      <c r="M1330" s="7">
        <v>0</v>
      </c>
      <c r="N1330" s="7">
        <v>0</v>
      </c>
      <c r="O1330" s="7">
        <f>IFERROR(VLOOKUP(SiscoTable[[#This Row],[Código]],Hoja2!A:B,2,0)*SiscoTable[[#This Row],[Stock_actual]],0)</f>
        <v>0</v>
      </c>
      <c r="P1330" s="6" t="s">
        <v>7</v>
      </c>
      <c r="Q1330" s="7">
        <v>0</v>
      </c>
      <c r="R1330" s="7">
        <v>0</v>
      </c>
      <c r="S1330" s="7" t="s">
        <v>11927</v>
      </c>
      <c r="BI1330"/>
      <c r="BJ1330"/>
    </row>
    <row r="1331" spans="2:62" x14ac:dyDescent="0.4">
      <c r="B1331" s="1">
        <v>12205</v>
      </c>
      <c r="C1331" s="6" t="s">
        <v>25</v>
      </c>
      <c r="D1331" s="6" t="s">
        <v>25</v>
      </c>
      <c r="E1331" s="6" t="s">
        <v>3268</v>
      </c>
      <c r="F1331" s="6" t="s">
        <v>7815</v>
      </c>
      <c r="G1331" s="6" t="s">
        <v>7929</v>
      </c>
      <c r="H1331" s="6" t="s">
        <v>3283</v>
      </c>
      <c r="I1331" s="6" t="s">
        <v>7935</v>
      </c>
      <c r="J1331" s="6" t="s">
        <v>5</v>
      </c>
      <c r="K1331" s="7">
        <v>20.5</v>
      </c>
      <c r="L1331" s="7">
        <f>IFERROR(VLOOKUP(SiscoTable[[#This Row],[Código]],Hoja2!A:B,2,0)*SiscoTable[[#This Row],[Provta(Uns)]],0)</f>
        <v>178.35</v>
      </c>
      <c r="M1331" s="7">
        <v>0</v>
      </c>
      <c r="N1331" s="7">
        <v>39</v>
      </c>
      <c r="O1331" s="7">
        <f>IFERROR(VLOOKUP(SiscoTable[[#This Row],[Código]],Hoja2!A:B,2,0)*SiscoTable[[#This Row],[Stock_actual]],0)</f>
        <v>339.29999999999995</v>
      </c>
      <c r="P1331" s="6" t="s">
        <v>1267</v>
      </c>
      <c r="Q1331" s="7">
        <v>22</v>
      </c>
      <c r="R1331" s="7">
        <v>0</v>
      </c>
      <c r="S1331" s="7" t="s">
        <v>11928</v>
      </c>
      <c r="BI1331"/>
      <c r="BJ1331"/>
    </row>
    <row r="1332" spans="2:62" x14ac:dyDescent="0.4">
      <c r="B1332" s="1">
        <v>12207</v>
      </c>
      <c r="C1332" s="6" t="s">
        <v>25</v>
      </c>
      <c r="D1332" s="6" t="s">
        <v>25</v>
      </c>
      <c r="E1332" s="6" t="s">
        <v>3268</v>
      </c>
      <c r="F1332" s="6" t="s">
        <v>7815</v>
      </c>
      <c r="G1332" s="6" t="s">
        <v>7929</v>
      </c>
      <c r="H1332" s="6" t="s">
        <v>3283</v>
      </c>
      <c r="I1332" s="6" t="s">
        <v>7936</v>
      </c>
      <c r="J1332" s="6" t="s">
        <v>5</v>
      </c>
      <c r="K1332" s="7">
        <v>55.67</v>
      </c>
      <c r="L1332" s="7">
        <f>IFERROR(VLOOKUP(SiscoTable[[#This Row],[Código]],Hoja2!A:B,2,0)*SiscoTable[[#This Row],[Provta(Uns)]],0)</f>
        <v>384.12300000000005</v>
      </c>
      <c r="M1332" s="7">
        <v>48</v>
      </c>
      <c r="N1332" s="7">
        <v>118</v>
      </c>
      <c r="O1332" s="7">
        <f>IFERROR(VLOOKUP(SiscoTable[[#This Row],[Código]],Hoja2!A:B,2,0)*SiscoTable[[#This Row],[Stock_actual]],0)</f>
        <v>814.2</v>
      </c>
      <c r="P1332" s="6" t="s">
        <v>518</v>
      </c>
      <c r="Q1332" s="7">
        <v>61</v>
      </c>
      <c r="R1332" s="7">
        <v>0</v>
      </c>
      <c r="S1332" s="7" t="s">
        <v>11928</v>
      </c>
      <c r="BI1332"/>
      <c r="BJ1332"/>
    </row>
    <row r="1333" spans="2:62" x14ac:dyDescent="0.4">
      <c r="B1333" s="1">
        <v>12211</v>
      </c>
      <c r="C1333" s="6" t="s">
        <v>25</v>
      </c>
      <c r="D1333" s="6" t="s">
        <v>25</v>
      </c>
      <c r="E1333" s="6" t="s">
        <v>3268</v>
      </c>
      <c r="F1333" s="6" t="s">
        <v>3269</v>
      </c>
      <c r="G1333" s="6" t="s">
        <v>5267</v>
      </c>
      <c r="H1333" s="6" t="s">
        <v>5269</v>
      </c>
      <c r="I1333" s="6" t="s">
        <v>5268</v>
      </c>
      <c r="J1333" s="6" t="s">
        <v>5</v>
      </c>
      <c r="K1333" s="7">
        <v>56.33</v>
      </c>
      <c r="L1333" s="7">
        <f>IFERROR(VLOOKUP(SiscoTable[[#This Row],[Código]],Hoja2!A:B,2,0)*SiscoTable[[#This Row],[Provta(Uns)]],0)</f>
        <v>332.34700000000004</v>
      </c>
      <c r="M1333" s="7">
        <v>72</v>
      </c>
      <c r="N1333" s="7">
        <v>17</v>
      </c>
      <c r="O1333" s="7">
        <f>IFERROR(VLOOKUP(SiscoTable[[#This Row],[Código]],Hoja2!A:B,2,0)*SiscoTable[[#This Row],[Stock_actual]],0)</f>
        <v>100.30000000000001</v>
      </c>
      <c r="P1333" s="6" t="s">
        <v>117</v>
      </c>
      <c r="Q1333" s="7">
        <v>62</v>
      </c>
      <c r="R1333" s="7">
        <v>40.72</v>
      </c>
      <c r="S1333" s="7" t="s">
        <v>11928</v>
      </c>
      <c r="BI1333"/>
      <c r="BJ1333"/>
    </row>
    <row r="1334" spans="2:62" x14ac:dyDescent="0.4">
      <c r="B1334" s="1">
        <v>12212</v>
      </c>
      <c r="C1334" s="6" t="s">
        <v>25</v>
      </c>
      <c r="D1334" s="6" t="s">
        <v>30</v>
      </c>
      <c r="E1334" s="6" t="s">
        <v>3268</v>
      </c>
      <c r="F1334" s="6" t="s">
        <v>3269</v>
      </c>
      <c r="G1334" s="6" t="s">
        <v>5267</v>
      </c>
      <c r="H1334" s="6" t="s">
        <v>5269</v>
      </c>
      <c r="I1334" s="6" t="s">
        <v>5270</v>
      </c>
      <c r="J1334" s="6" t="s">
        <v>5</v>
      </c>
      <c r="K1334" s="7">
        <v>36.17</v>
      </c>
      <c r="L1334" s="7">
        <f>IFERROR(VLOOKUP(SiscoTable[[#This Row],[Código]],Hoja2!A:B,2,0)*SiscoTable[[#This Row],[Provta(Uns)]],0)</f>
        <v>585.95399999999995</v>
      </c>
      <c r="M1334" s="7">
        <v>0</v>
      </c>
      <c r="N1334" s="7">
        <v>42</v>
      </c>
      <c r="O1334" s="7">
        <f>IFERROR(VLOOKUP(SiscoTable[[#This Row],[Código]],Hoja2!A:B,2,0)*SiscoTable[[#This Row],[Stock_actual]],0)</f>
        <v>680.4</v>
      </c>
      <c r="P1334" s="6" t="s">
        <v>121</v>
      </c>
      <c r="Q1334" s="7">
        <v>40</v>
      </c>
      <c r="R1334" s="7">
        <v>0</v>
      </c>
      <c r="S1334" s="7" t="s">
        <v>11928</v>
      </c>
      <c r="BI1334"/>
      <c r="BJ1334"/>
    </row>
    <row r="1335" spans="2:62" x14ac:dyDescent="0.4">
      <c r="B1335" s="1">
        <v>12213</v>
      </c>
      <c r="C1335" s="6" t="s">
        <v>25</v>
      </c>
      <c r="D1335" s="6" t="s">
        <v>25</v>
      </c>
      <c r="E1335" s="6" t="s">
        <v>3268</v>
      </c>
      <c r="F1335" s="6" t="s">
        <v>3269</v>
      </c>
      <c r="G1335" s="6" t="s">
        <v>5267</v>
      </c>
      <c r="H1335" s="6" t="s">
        <v>5269</v>
      </c>
      <c r="I1335" s="6" t="s">
        <v>5271</v>
      </c>
      <c r="J1335" s="6" t="s">
        <v>5</v>
      </c>
      <c r="K1335" s="7">
        <v>226.5</v>
      </c>
      <c r="L1335" s="7">
        <f>IFERROR(VLOOKUP(SiscoTable[[#This Row],[Código]],Hoja2!A:B,2,0)*SiscoTable[[#This Row],[Provta(Uns)]],0)</f>
        <v>1472.25</v>
      </c>
      <c r="M1335" s="7">
        <v>0</v>
      </c>
      <c r="N1335" s="7">
        <v>281</v>
      </c>
      <c r="O1335" s="7">
        <f>IFERROR(VLOOKUP(SiscoTable[[#This Row],[Código]],Hoja2!A:B,2,0)*SiscoTable[[#This Row],[Stock_actual]],0)</f>
        <v>1826.5</v>
      </c>
      <c r="P1335" s="6" t="s">
        <v>516</v>
      </c>
      <c r="Q1335" s="7">
        <v>249</v>
      </c>
      <c r="R1335" s="7">
        <v>0</v>
      </c>
      <c r="S1335" s="7" t="s">
        <v>11928</v>
      </c>
      <c r="BI1335"/>
      <c r="BJ1335"/>
    </row>
    <row r="1336" spans="2:62" x14ac:dyDescent="0.4">
      <c r="B1336" s="1">
        <v>12214</v>
      </c>
      <c r="C1336" s="6" t="s">
        <v>8</v>
      </c>
      <c r="D1336" s="6" t="s">
        <v>8</v>
      </c>
      <c r="E1336" s="6" t="s">
        <v>3268</v>
      </c>
      <c r="F1336" s="6" t="s">
        <v>3269</v>
      </c>
      <c r="G1336" s="6" t="s">
        <v>5267</v>
      </c>
      <c r="H1336" s="6" t="s">
        <v>3342</v>
      </c>
      <c r="I1336" s="6" t="s">
        <v>5383</v>
      </c>
      <c r="J1336" s="6" t="s">
        <v>5</v>
      </c>
      <c r="K1336" s="7">
        <v>0</v>
      </c>
      <c r="L1336" s="7">
        <f>IFERROR(VLOOKUP(SiscoTable[[#This Row],[Código]],Hoja2!A:B,2,0)*SiscoTable[[#This Row],[Provta(Uns)]],0)</f>
        <v>0</v>
      </c>
      <c r="M1336" s="7">
        <v>0</v>
      </c>
      <c r="N1336" s="7">
        <v>0</v>
      </c>
      <c r="O1336" s="7">
        <f>IFERROR(VLOOKUP(SiscoTable[[#This Row],[Código]],Hoja2!A:B,2,0)*SiscoTable[[#This Row],[Stock_actual]],0)</f>
        <v>0</v>
      </c>
      <c r="P1336" s="6" t="s">
        <v>7</v>
      </c>
      <c r="Q1336" s="7">
        <v>0</v>
      </c>
      <c r="R1336" s="7">
        <v>0</v>
      </c>
      <c r="S1336" s="7" t="s">
        <v>11928</v>
      </c>
      <c r="BI1336"/>
      <c r="BJ1336"/>
    </row>
    <row r="1337" spans="2:62" x14ac:dyDescent="0.4">
      <c r="B1337" s="1">
        <v>12216</v>
      </c>
      <c r="C1337" s="6" t="s">
        <v>25</v>
      </c>
      <c r="D1337" s="6" t="s">
        <v>25</v>
      </c>
      <c r="E1337" s="6" t="s">
        <v>3268</v>
      </c>
      <c r="F1337" s="6" t="s">
        <v>3269</v>
      </c>
      <c r="G1337" s="6" t="s">
        <v>5267</v>
      </c>
      <c r="H1337" s="6" t="s">
        <v>5269</v>
      </c>
      <c r="I1337" s="6" t="s">
        <v>5272</v>
      </c>
      <c r="J1337" s="6" t="s">
        <v>5</v>
      </c>
      <c r="K1337" s="7">
        <v>318</v>
      </c>
      <c r="L1337" s="7">
        <f>IFERROR(VLOOKUP(SiscoTable[[#This Row],[Código]],Hoja2!A:B,2,0)*SiscoTable[[#This Row],[Provta(Uns)]],0)</f>
        <v>4738.2</v>
      </c>
      <c r="M1337" s="7">
        <v>0</v>
      </c>
      <c r="N1337" s="7">
        <v>433</v>
      </c>
      <c r="O1337" s="7">
        <f>IFERROR(VLOOKUP(SiscoTable[[#This Row],[Código]],Hoja2!A:B,2,0)*SiscoTable[[#This Row],[Stock_actual]],0)</f>
        <v>6451.7</v>
      </c>
      <c r="P1337" s="6" t="s">
        <v>575</v>
      </c>
      <c r="Q1337" s="7">
        <v>350</v>
      </c>
      <c r="R1337" s="7">
        <v>0</v>
      </c>
      <c r="S1337" s="7" t="s">
        <v>11928</v>
      </c>
      <c r="BI1337"/>
      <c r="BJ1337"/>
    </row>
    <row r="1338" spans="2:62" x14ac:dyDescent="0.4">
      <c r="B1338" s="1">
        <v>12217</v>
      </c>
      <c r="C1338" s="6" t="s">
        <v>25</v>
      </c>
      <c r="D1338" s="6" t="s">
        <v>25</v>
      </c>
      <c r="E1338" s="6" t="s">
        <v>3268</v>
      </c>
      <c r="F1338" s="6" t="s">
        <v>3269</v>
      </c>
      <c r="G1338" s="6" t="s">
        <v>5267</v>
      </c>
      <c r="H1338" s="6" t="s">
        <v>5269</v>
      </c>
      <c r="I1338" s="6" t="s">
        <v>5273</v>
      </c>
      <c r="J1338" s="6" t="s">
        <v>5</v>
      </c>
      <c r="K1338" s="7">
        <v>57.33</v>
      </c>
      <c r="L1338" s="7">
        <f>IFERROR(VLOOKUP(SiscoTable[[#This Row],[Código]],Hoja2!A:B,2,0)*SiscoTable[[#This Row],[Provta(Uns)]],0)</f>
        <v>257.98500000000001</v>
      </c>
      <c r="M1338" s="7">
        <v>24</v>
      </c>
      <c r="N1338" s="7">
        <v>44</v>
      </c>
      <c r="O1338" s="7">
        <f>IFERROR(VLOOKUP(SiscoTable[[#This Row],[Código]],Hoja2!A:B,2,0)*SiscoTable[[#This Row],[Stock_actual]],0)</f>
        <v>198</v>
      </c>
      <c r="P1338" s="6" t="s">
        <v>119</v>
      </c>
      <c r="Q1338" s="7">
        <v>63</v>
      </c>
      <c r="R1338" s="7">
        <v>90.53</v>
      </c>
      <c r="S1338" s="7" t="s">
        <v>11928</v>
      </c>
      <c r="BI1338"/>
      <c r="BJ1338"/>
    </row>
    <row r="1339" spans="2:62" x14ac:dyDescent="0.4">
      <c r="B1339" s="1">
        <v>12219</v>
      </c>
      <c r="C1339" s="6" t="s">
        <v>25</v>
      </c>
      <c r="D1339" s="6" t="s">
        <v>25</v>
      </c>
      <c r="E1339" s="6" t="s">
        <v>3268</v>
      </c>
      <c r="F1339" s="6" t="s">
        <v>3269</v>
      </c>
      <c r="G1339" s="6" t="s">
        <v>5267</v>
      </c>
      <c r="H1339" s="6" t="s">
        <v>5269</v>
      </c>
      <c r="I1339" s="6" t="s">
        <v>5274</v>
      </c>
      <c r="J1339" s="6" t="s">
        <v>5</v>
      </c>
      <c r="K1339" s="7">
        <v>65.5</v>
      </c>
      <c r="L1339" s="7">
        <f>IFERROR(VLOOKUP(SiscoTable[[#This Row],[Código]],Hoja2!A:B,2,0)*SiscoTable[[#This Row],[Provta(Uns)]],0)</f>
        <v>432.29999999999995</v>
      </c>
      <c r="M1339" s="7">
        <v>24</v>
      </c>
      <c r="N1339" s="7">
        <v>61</v>
      </c>
      <c r="O1339" s="7">
        <f>IFERROR(VLOOKUP(SiscoTable[[#This Row],[Código]],Hoja2!A:B,2,0)*SiscoTable[[#This Row],[Stock_actual]],0)</f>
        <v>402.59999999999997</v>
      </c>
      <c r="P1339" s="6" t="s">
        <v>474</v>
      </c>
      <c r="Q1339" s="7">
        <v>72</v>
      </c>
      <c r="R1339" s="7">
        <v>106.84</v>
      </c>
      <c r="S1339" s="7" t="s">
        <v>11928</v>
      </c>
      <c r="BI1339"/>
      <c r="BJ1339"/>
    </row>
    <row r="1340" spans="2:62" x14ac:dyDescent="0.4">
      <c r="B1340" s="1">
        <v>12221</v>
      </c>
      <c r="C1340" s="6" t="s">
        <v>25</v>
      </c>
      <c r="D1340" s="6" t="s">
        <v>25</v>
      </c>
      <c r="E1340" s="6" t="s">
        <v>3268</v>
      </c>
      <c r="F1340" s="6" t="s">
        <v>3269</v>
      </c>
      <c r="G1340" s="6" t="s">
        <v>5267</v>
      </c>
      <c r="H1340" s="6" t="s">
        <v>5269</v>
      </c>
      <c r="I1340" s="6" t="s">
        <v>5275</v>
      </c>
      <c r="J1340" s="6" t="s">
        <v>5</v>
      </c>
      <c r="K1340" s="7">
        <v>51.5</v>
      </c>
      <c r="L1340" s="7">
        <f>IFERROR(VLOOKUP(SiscoTable[[#This Row],[Código]],Hoja2!A:B,2,0)*SiscoTable[[#This Row],[Provta(Uns)]],0)</f>
        <v>370.8</v>
      </c>
      <c r="M1340" s="7">
        <v>0</v>
      </c>
      <c r="N1340" s="7">
        <v>64</v>
      </c>
      <c r="O1340" s="7">
        <f>IFERROR(VLOOKUP(SiscoTable[[#This Row],[Código]],Hoja2!A:B,2,0)*SiscoTable[[#This Row],[Stock_actual]],0)</f>
        <v>460.8</v>
      </c>
      <c r="P1340" s="6" t="s">
        <v>516</v>
      </c>
      <c r="Q1340" s="7">
        <v>57</v>
      </c>
      <c r="R1340" s="7">
        <v>0</v>
      </c>
      <c r="S1340" s="7" t="s">
        <v>11928</v>
      </c>
      <c r="BI1340"/>
      <c r="BJ1340"/>
    </row>
    <row r="1341" spans="2:62" x14ac:dyDescent="0.4">
      <c r="B1341" s="1">
        <v>12222</v>
      </c>
      <c r="C1341" s="6" t="s">
        <v>25</v>
      </c>
      <c r="D1341" s="6" t="s">
        <v>30</v>
      </c>
      <c r="E1341" s="6" t="s">
        <v>3268</v>
      </c>
      <c r="F1341" s="6" t="s">
        <v>3269</v>
      </c>
      <c r="G1341" s="6" t="s">
        <v>5267</v>
      </c>
      <c r="H1341" s="6" t="s">
        <v>5269</v>
      </c>
      <c r="I1341" s="6" t="s">
        <v>5276</v>
      </c>
      <c r="J1341" s="6" t="s">
        <v>5</v>
      </c>
      <c r="K1341" s="7">
        <v>22.5</v>
      </c>
      <c r="L1341" s="7">
        <f>IFERROR(VLOOKUP(SiscoTable[[#This Row],[Código]],Hoja2!A:B,2,0)*SiscoTable[[#This Row],[Provta(Uns)]],0)</f>
        <v>360</v>
      </c>
      <c r="M1341" s="7">
        <v>0</v>
      </c>
      <c r="N1341" s="7">
        <v>36</v>
      </c>
      <c r="O1341" s="7">
        <f>IFERROR(VLOOKUP(SiscoTable[[#This Row],[Código]],Hoja2!A:B,2,0)*SiscoTable[[#This Row],[Stock_actual]],0)</f>
        <v>576</v>
      </c>
      <c r="P1341" s="6" t="s">
        <v>573</v>
      </c>
      <c r="Q1341" s="7">
        <v>25</v>
      </c>
      <c r="R1341" s="7">
        <v>0</v>
      </c>
      <c r="S1341" s="7" t="s">
        <v>11928</v>
      </c>
      <c r="BI1341"/>
      <c r="BJ1341"/>
    </row>
    <row r="1342" spans="2:62" x14ac:dyDescent="0.4">
      <c r="B1342" s="1">
        <v>12227</v>
      </c>
      <c r="C1342" s="6" t="s">
        <v>25</v>
      </c>
      <c r="D1342" s="6" t="s">
        <v>25</v>
      </c>
      <c r="E1342" s="6" t="s">
        <v>3268</v>
      </c>
      <c r="F1342" s="6" t="s">
        <v>3269</v>
      </c>
      <c r="G1342" s="6" t="s">
        <v>5267</v>
      </c>
      <c r="H1342" s="6" t="s">
        <v>4794</v>
      </c>
      <c r="I1342" s="6" t="s">
        <v>5277</v>
      </c>
      <c r="J1342" s="6" t="s">
        <v>5</v>
      </c>
      <c r="K1342" s="7">
        <v>63.83</v>
      </c>
      <c r="L1342" s="7">
        <f>IFERROR(VLOOKUP(SiscoTable[[#This Row],[Código]],Hoja2!A:B,2,0)*SiscoTable[[#This Row],[Provta(Uns)]],0)</f>
        <v>465.959</v>
      </c>
      <c r="M1342" s="7">
        <v>0</v>
      </c>
      <c r="N1342" s="7">
        <v>72</v>
      </c>
      <c r="O1342" s="7">
        <f>IFERROR(VLOOKUP(SiscoTable[[#This Row],[Código]],Hoja2!A:B,2,0)*SiscoTable[[#This Row],[Stock_actual]],0)</f>
        <v>525.6</v>
      </c>
      <c r="P1342" s="6" t="s">
        <v>671</v>
      </c>
      <c r="Q1342" s="7">
        <v>70</v>
      </c>
      <c r="R1342" s="7">
        <v>0</v>
      </c>
      <c r="S1342" s="7" t="s">
        <v>11928</v>
      </c>
      <c r="BI1342"/>
      <c r="BJ1342"/>
    </row>
    <row r="1343" spans="2:62" x14ac:dyDescent="0.4">
      <c r="B1343" s="1">
        <v>12230</v>
      </c>
      <c r="C1343" s="6" t="s">
        <v>25</v>
      </c>
      <c r="D1343" s="6" t="s">
        <v>25</v>
      </c>
      <c r="E1343" s="6" t="s">
        <v>3268</v>
      </c>
      <c r="F1343" s="6" t="s">
        <v>3269</v>
      </c>
      <c r="G1343" s="6" t="s">
        <v>5267</v>
      </c>
      <c r="H1343" s="6" t="s">
        <v>5269</v>
      </c>
      <c r="I1343" s="6" t="s">
        <v>5278</v>
      </c>
      <c r="J1343" s="6" t="s">
        <v>5</v>
      </c>
      <c r="K1343" s="7">
        <v>61.33</v>
      </c>
      <c r="L1343" s="7">
        <f>IFERROR(VLOOKUP(SiscoTable[[#This Row],[Código]],Hoja2!A:B,2,0)*SiscoTable[[#This Row],[Provta(Uns)]],0)</f>
        <v>269.85200000000003</v>
      </c>
      <c r="M1343" s="7">
        <v>0</v>
      </c>
      <c r="N1343" s="7">
        <v>44</v>
      </c>
      <c r="O1343" s="7">
        <f>IFERROR(VLOOKUP(SiscoTable[[#This Row],[Código]],Hoja2!A:B,2,0)*SiscoTable[[#This Row],[Stock_actual]],0)</f>
        <v>193.60000000000002</v>
      </c>
      <c r="P1343" s="6" t="s">
        <v>144</v>
      </c>
      <c r="Q1343" s="7">
        <v>67</v>
      </c>
      <c r="R1343" s="7">
        <v>123.28</v>
      </c>
      <c r="S1343" s="7" t="s">
        <v>11928</v>
      </c>
      <c r="BI1343"/>
      <c r="BJ1343"/>
    </row>
    <row r="1344" spans="2:62" x14ac:dyDescent="0.4">
      <c r="B1344" s="1">
        <v>12246</v>
      </c>
      <c r="C1344" s="6" t="s">
        <v>30</v>
      </c>
      <c r="D1344" s="6" t="s">
        <v>8</v>
      </c>
      <c r="E1344" s="6" t="s">
        <v>8482</v>
      </c>
      <c r="F1344" s="6" t="s">
        <v>10720</v>
      </c>
      <c r="G1344" s="6" t="s">
        <v>11105</v>
      </c>
      <c r="H1344" s="6" t="s">
        <v>11135</v>
      </c>
      <c r="I1344" s="6" t="s">
        <v>11162</v>
      </c>
      <c r="J1344" s="6" t="s">
        <v>5</v>
      </c>
      <c r="K1344" s="7">
        <v>0.33</v>
      </c>
      <c r="L1344" s="7">
        <f>IFERROR(VLOOKUP(SiscoTable[[#This Row],[Código]],Hoja2!A:B,2,0)*SiscoTable[[#This Row],[Provta(Uns)]],0)</f>
        <v>13.662000000000001</v>
      </c>
      <c r="M1344" s="7">
        <v>0</v>
      </c>
      <c r="N1344" s="7">
        <v>0</v>
      </c>
      <c r="O1344" s="7">
        <f>IFERROR(VLOOKUP(SiscoTable[[#This Row],[Código]],Hoja2!A:B,2,0)*SiscoTable[[#This Row],[Stock_actual]],0)</f>
        <v>0</v>
      </c>
      <c r="P1344" s="6" t="s">
        <v>7</v>
      </c>
      <c r="Q1344" s="7">
        <v>0</v>
      </c>
      <c r="R1344" s="7">
        <v>0</v>
      </c>
      <c r="S1344" s="7" t="s">
        <v>11926</v>
      </c>
      <c r="BI1344"/>
      <c r="BJ1344"/>
    </row>
    <row r="1345" spans="2:62" x14ac:dyDescent="0.4">
      <c r="B1345" s="1">
        <v>12259</v>
      </c>
      <c r="C1345" s="6" t="s">
        <v>30</v>
      </c>
      <c r="D1345" s="6" t="s">
        <v>30</v>
      </c>
      <c r="E1345" s="6" t="s">
        <v>8482</v>
      </c>
      <c r="F1345" s="6" t="s">
        <v>10720</v>
      </c>
      <c r="G1345" s="6" t="s">
        <v>11105</v>
      </c>
      <c r="H1345" s="6" t="s">
        <v>11107</v>
      </c>
      <c r="I1345" s="6" t="s">
        <v>11163</v>
      </c>
      <c r="J1345" s="6" t="s">
        <v>5</v>
      </c>
      <c r="K1345" s="7">
        <v>25.67</v>
      </c>
      <c r="L1345" s="7">
        <f>IFERROR(VLOOKUP(SiscoTable[[#This Row],[Código]],Hoja2!A:B,2,0)*SiscoTable[[#This Row],[Provta(Uns)]],0)</f>
        <v>202.79300000000003</v>
      </c>
      <c r="M1345" s="7">
        <v>0</v>
      </c>
      <c r="N1345" s="7">
        <v>1</v>
      </c>
      <c r="O1345" s="7">
        <f>IFERROR(VLOOKUP(SiscoTable[[#This Row],[Código]],Hoja2!A:B,2,0)*SiscoTable[[#This Row],[Stock_actual]],0)</f>
        <v>7.9</v>
      </c>
      <c r="P1345" s="6" t="s">
        <v>24</v>
      </c>
      <c r="Q1345" s="7">
        <v>28</v>
      </c>
      <c r="R1345" s="7">
        <v>51.46</v>
      </c>
      <c r="S1345" s="7" t="s">
        <v>11926</v>
      </c>
      <c r="BI1345"/>
      <c r="BJ1345"/>
    </row>
    <row r="1346" spans="2:62" x14ac:dyDescent="0.4">
      <c r="B1346" s="1">
        <v>12260</v>
      </c>
      <c r="C1346" s="6" t="s">
        <v>25</v>
      </c>
      <c r="D1346" s="6" t="s">
        <v>25</v>
      </c>
      <c r="E1346" s="6" t="s">
        <v>8482</v>
      </c>
      <c r="F1346" s="6" t="s">
        <v>10720</v>
      </c>
      <c r="G1346" s="6" t="s">
        <v>11105</v>
      </c>
      <c r="H1346" s="6" t="s">
        <v>11107</v>
      </c>
      <c r="I1346" s="6" t="s">
        <v>11106</v>
      </c>
      <c r="J1346" s="6" t="s">
        <v>5</v>
      </c>
      <c r="K1346" s="7">
        <v>52.67</v>
      </c>
      <c r="L1346" s="7">
        <f>IFERROR(VLOOKUP(SiscoTable[[#This Row],[Código]],Hoja2!A:B,2,0)*SiscoTable[[#This Row],[Provta(Uns)]],0)</f>
        <v>589.904</v>
      </c>
      <c r="M1346" s="7">
        <v>0</v>
      </c>
      <c r="N1346" s="7">
        <v>64</v>
      </c>
      <c r="O1346" s="7">
        <f>IFERROR(VLOOKUP(SiscoTable[[#This Row],[Código]],Hoja2!A:B,2,0)*SiscoTable[[#This Row],[Stock_actual]],0)</f>
        <v>716.8</v>
      </c>
      <c r="P1346" s="6" t="s">
        <v>115</v>
      </c>
      <c r="Q1346" s="7">
        <v>58</v>
      </c>
      <c r="R1346" s="7">
        <v>0</v>
      </c>
      <c r="S1346" s="7" t="s">
        <v>11926</v>
      </c>
      <c r="BI1346"/>
      <c r="BJ1346"/>
    </row>
    <row r="1347" spans="2:62" x14ac:dyDescent="0.4">
      <c r="B1347" s="1">
        <v>12261</v>
      </c>
      <c r="C1347" s="6" t="s">
        <v>25</v>
      </c>
      <c r="D1347" s="6" t="s">
        <v>30</v>
      </c>
      <c r="E1347" s="6" t="s">
        <v>8482</v>
      </c>
      <c r="F1347" s="6" t="s">
        <v>10720</v>
      </c>
      <c r="G1347" s="6" t="s">
        <v>11105</v>
      </c>
      <c r="H1347" s="6" t="s">
        <v>11107</v>
      </c>
      <c r="I1347" s="6" t="s">
        <v>11108</v>
      </c>
      <c r="J1347" s="6" t="s">
        <v>5</v>
      </c>
      <c r="K1347" s="7">
        <v>9.17</v>
      </c>
      <c r="L1347" s="7">
        <f>IFERROR(VLOOKUP(SiscoTable[[#This Row],[Código]],Hoja2!A:B,2,0)*SiscoTable[[#This Row],[Provta(Uns)]],0)</f>
        <v>316.36500000000001</v>
      </c>
      <c r="M1347" s="7">
        <v>0</v>
      </c>
      <c r="N1347" s="7">
        <v>23</v>
      </c>
      <c r="O1347" s="7">
        <f>IFERROR(VLOOKUP(SiscoTable[[#This Row],[Código]],Hoja2!A:B,2,0)*SiscoTable[[#This Row],[Stock_actual]],0)</f>
        <v>793.5</v>
      </c>
      <c r="P1347" s="6" t="s">
        <v>510</v>
      </c>
      <c r="Q1347" s="7">
        <v>10</v>
      </c>
      <c r="R1347" s="7">
        <v>0</v>
      </c>
      <c r="S1347" s="7" t="s">
        <v>11926</v>
      </c>
      <c r="BI1347"/>
      <c r="BJ1347"/>
    </row>
    <row r="1348" spans="2:62" x14ac:dyDescent="0.4">
      <c r="B1348" s="1">
        <v>12262</v>
      </c>
      <c r="C1348" s="6" t="s">
        <v>25</v>
      </c>
      <c r="D1348" s="6" t="s">
        <v>30</v>
      </c>
      <c r="E1348" s="6" t="s">
        <v>8482</v>
      </c>
      <c r="F1348" s="6" t="s">
        <v>10720</v>
      </c>
      <c r="G1348" s="6" t="s">
        <v>11105</v>
      </c>
      <c r="H1348" s="6" t="s">
        <v>11107</v>
      </c>
      <c r="I1348" s="6" t="s">
        <v>11109</v>
      </c>
      <c r="J1348" s="6" t="s">
        <v>5</v>
      </c>
      <c r="K1348" s="7">
        <v>10.17</v>
      </c>
      <c r="L1348" s="7">
        <f>IFERROR(VLOOKUP(SiscoTable[[#This Row],[Código]],Hoja2!A:B,2,0)*SiscoTable[[#This Row],[Provta(Uns)]],0)</f>
        <v>599.01300000000003</v>
      </c>
      <c r="M1348" s="7">
        <v>0</v>
      </c>
      <c r="N1348" s="7">
        <v>23</v>
      </c>
      <c r="O1348" s="7">
        <f>IFERROR(VLOOKUP(SiscoTable[[#This Row],[Código]],Hoja2!A:B,2,0)*SiscoTable[[#This Row],[Stock_actual]],0)</f>
        <v>1354.7</v>
      </c>
      <c r="P1348" s="6" t="s">
        <v>254</v>
      </c>
      <c r="Q1348" s="7">
        <v>11</v>
      </c>
      <c r="R1348" s="7">
        <v>0</v>
      </c>
      <c r="S1348" s="7" t="s">
        <v>11926</v>
      </c>
      <c r="BI1348"/>
      <c r="BJ1348"/>
    </row>
    <row r="1349" spans="2:62" x14ac:dyDescent="0.4">
      <c r="B1349" s="1">
        <v>12271</v>
      </c>
      <c r="C1349" s="6" t="s">
        <v>8</v>
      </c>
      <c r="D1349" s="6" t="s">
        <v>8</v>
      </c>
      <c r="E1349" s="6" t="s">
        <v>8482</v>
      </c>
      <c r="F1349" s="6" t="s">
        <v>10720</v>
      </c>
      <c r="G1349" s="6" t="s">
        <v>11105</v>
      </c>
      <c r="H1349" s="6" t="s">
        <v>11111</v>
      </c>
      <c r="I1349" s="6" t="s">
        <v>11206</v>
      </c>
      <c r="J1349" s="6" t="s">
        <v>5</v>
      </c>
      <c r="K1349" s="7">
        <v>0</v>
      </c>
      <c r="L1349" s="7">
        <f>IFERROR(VLOOKUP(SiscoTable[[#This Row],[Código]],Hoja2!A:B,2,0)*SiscoTable[[#This Row],[Provta(Uns)]],0)</f>
        <v>0</v>
      </c>
      <c r="M1349" s="7">
        <v>0</v>
      </c>
      <c r="N1349" s="7">
        <v>40</v>
      </c>
      <c r="O1349" s="7">
        <f>IFERROR(VLOOKUP(SiscoTable[[#This Row],[Código]],Hoja2!A:B,2,0)*SiscoTable[[#This Row],[Stock_actual]],0)</f>
        <v>128</v>
      </c>
      <c r="P1349" s="6" t="s">
        <v>134</v>
      </c>
      <c r="Q1349" s="7">
        <v>0</v>
      </c>
      <c r="R1349" s="7">
        <v>0</v>
      </c>
      <c r="S1349" s="7" t="s">
        <v>11926</v>
      </c>
      <c r="BI1349"/>
      <c r="BJ1349"/>
    </row>
    <row r="1350" spans="2:62" x14ac:dyDescent="0.4">
      <c r="B1350" s="1">
        <v>12273</v>
      </c>
      <c r="C1350" s="6" t="s">
        <v>8</v>
      </c>
      <c r="D1350" s="6" t="s">
        <v>8</v>
      </c>
      <c r="E1350" s="6" t="s">
        <v>8482</v>
      </c>
      <c r="F1350" s="6" t="s">
        <v>10720</v>
      </c>
      <c r="G1350" s="6" t="s">
        <v>11105</v>
      </c>
      <c r="H1350" s="6" t="s">
        <v>11111</v>
      </c>
      <c r="I1350" s="6" t="s">
        <v>11207</v>
      </c>
      <c r="J1350" s="6" t="s">
        <v>5</v>
      </c>
      <c r="K1350" s="7">
        <v>0</v>
      </c>
      <c r="L1350" s="7">
        <f>IFERROR(VLOOKUP(SiscoTable[[#This Row],[Código]],Hoja2!A:B,2,0)*SiscoTable[[#This Row],[Provta(Uns)]],0)</f>
        <v>0</v>
      </c>
      <c r="M1350" s="7">
        <v>0</v>
      </c>
      <c r="N1350" s="7">
        <v>24</v>
      </c>
      <c r="O1350" s="7">
        <f>IFERROR(VLOOKUP(SiscoTable[[#This Row],[Código]],Hoja2!A:B,2,0)*SiscoTable[[#This Row],[Stock_actual]],0)</f>
        <v>276</v>
      </c>
      <c r="P1350" s="6" t="s">
        <v>134</v>
      </c>
      <c r="Q1350" s="7">
        <v>0</v>
      </c>
      <c r="R1350" s="7">
        <v>0</v>
      </c>
      <c r="S1350" s="7" t="s">
        <v>11926</v>
      </c>
      <c r="BI1350"/>
      <c r="BJ1350"/>
    </row>
    <row r="1351" spans="2:62" x14ac:dyDescent="0.4">
      <c r="B1351" s="1">
        <v>12276</v>
      </c>
      <c r="C1351" s="6" t="s">
        <v>25</v>
      </c>
      <c r="D1351" s="6" t="s">
        <v>8</v>
      </c>
      <c r="E1351" s="6" t="s">
        <v>8482</v>
      </c>
      <c r="F1351" s="6" t="s">
        <v>10720</v>
      </c>
      <c r="G1351" s="6" t="s">
        <v>11105</v>
      </c>
      <c r="H1351" s="6" t="s">
        <v>11111</v>
      </c>
      <c r="I1351" s="6" t="s">
        <v>11110</v>
      </c>
      <c r="J1351" s="6" t="s">
        <v>5</v>
      </c>
      <c r="K1351" s="7">
        <v>8.67</v>
      </c>
      <c r="L1351" s="7">
        <f>IFERROR(VLOOKUP(SiscoTable[[#This Row],[Código]],Hoja2!A:B,2,0)*SiscoTable[[#This Row],[Provta(Uns)]],0)</f>
        <v>542.74199999999996</v>
      </c>
      <c r="M1351" s="7">
        <v>0</v>
      </c>
      <c r="N1351" s="7">
        <v>47</v>
      </c>
      <c r="O1351" s="7">
        <f>IFERROR(VLOOKUP(SiscoTable[[#This Row],[Código]],Hoja2!A:B,2,0)*SiscoTable[[#This Row],[Stock_actual]],0)</f>
        <v>2942.2000000000003</v>
      </c>
      <c r="P1351" s="6" t="s">
        <v>1043</v>
      </c>
      <c r="Q1351" s="7">
        <v>10</v>
      </c>
      <c r="R1351" s="7">
        <v>0</v>
      </c>
      <c r="S1351" s="7" t="s">
        <v>11926</v>
      </c>
      <c r="BI1351"/>
      <c r="BJ1351"/>
    </row>
    <row r="1352" spans="2:62" x14ac:dyDescent="0.4">
      <c r="B1352" s="1">
        <v>12280</v>
      </c>
      <c r="C1352" s="6" t="s">
        <v>8</v>
      </c>
      <c r="D1352" s="6" t="s">
        <v>8</v>
      </c>
      <c r="E1352" s="6" t="s">
        <v>8482</v>
      </c>
      <c r="F1352" s="6" t="s">
        <v>10720</v>
      </c>
      <c r="G1352" s="6" t="s">
        <v>11105</v>
      </c>
      <c r="H1352" s="6" t="s">
        <v>11111</v>
      </c>
      <c r="I1352" s="6" t="s">
        <v>11208</v>
      </c>
      <c r="J1352" s="6" t="s">
        <v>5</v>
      </c>
      <c r="K1352" s="7">
        <v>0</v>
      </c>
      <c r="L1352" s="7">
        <f>IFERROR(VLOOKUP(SiscoTable[[#This Row],[Código]],Hoja2!A:B,2,0)*SiscoTable[[#This Row],[Provta(Uns)]],0)</f>
        <v>0</v>
      </c>
      <c r="M1352" s="7">
        <v>0</v>
      </c>
      <c r="N1352" s="7">
        <v>0</v>
      </c>
      <c r="O1352" s="7">
        <f>IFERROR(VLOOKUP(SiscoTable[[#This Row],[Código]],Hoja2!A:B,2,0)*SiscoTable[[#This Row],[Stock_actual]],0)</f>
        <v>0</v>
      </c>
      <c r="P1352" s="6" t="s">
        <v>7</v>
      </c>
      <c r="Q1352" s="7">
        <v>0</v>
      </c>
      <c r="R1352" s="7">
        <v>0</v>
      </c>
      <c r="S1352" s="7" t="s">
        <v>11926</v>
      </c>
      <c r="BI1352"/>
      <c r="BJ1352"/>
    </row>
    <row r="1353" spans="2:62" x14ac:dyDescent="0.4">
      <c r="B1353" s="1">
        <v>12282</v>
      </c>
      <c r="C1353" s="6" t="s">
        <v>8</v>
      </c>
      <c r="D1353" s="6" t="s">
        <v>8</v>
      </c>
      <c r="E1353" s="6" t="s">
        <v>8482</v>
      </c>
      <c r="F1353" s="6" t="s">
        <v>10720</v>
      </c>
      <c r="G1353" s="6" t="s">
        <v>11105</v>
      </c>
      <c r="H1353" s="6" t="s">
        <v>11111</v>
      </c>
      <c r="I1353" s="6" t="s">
        <v>11209</v>
      </c>
      <c r="J1353" s="6" t="s">
        <v>5</v>
      </c>
      <c r="K1353" s="7">
        <v>0</v>
      </c>
      <c r="L1353" s="7">
        <f>IFERROR(VLOOKUP(SiscoTable[[#This Row],[Código]],Hoja2!A:B,2,0)*SiscoTable[[#This Row],[Provta(Uns)]],0)</f>
        <v>0</v>
      </c>
      <c r="M1353" s="7">
        <v>0</v>
      </c>
      <c r="N1353" s="7">
        <v>0</v>
      </c>
      <c r="O1353" s="7">
        <f>IFERROR(VLOOKUP(SiscoTable[[#This Row],[Código]],Hoja2!A:B,2,0)*SiscoTable[[#This Row],[Stock_actual]],0)</f>
        <v>0</v>
      </c>
      <c r="P1353" s="6" t="s">
        <v>7</v>
      </c>
      <c r="Q1353" s="7">
        <v>0</v>
      </c>
      <c r="R1353" s="7">
        <v>0</v>
      </c>
      <c r="S1353" s="7" t="s">
        <v>11926</v>
      </c>
      <c r="BI1353"/>
      <c r="BJ1353"/>
    </row>
    <row r="1354" spans="2:62" x14ac:dyDescent="0.4">
      <c r="B1354" s="1">
        <v>12284</v>
      </c>
      <c r="C1354" s="6" t="s">
        <v>8</v>
      </c>
      <c r="D1354" s="6" t="s">
        <v>8</v>
      </c>
      <c r="E1354" s="6" t="s">
        <v>8482</v>
      </c>
      <c r="F1354" s="6" t="s">
        <v>10720</v>
      </c>
      <c r="G1354" s="6" t="s">
        <v>11105</v>
      </c>
      <c r="H1354" s="6" t="s">
        <v>11111</v>
      </c>
      <c r="I1354" s="6" t="s">
        <v>11210</v>
      </c>
      <c r="J1354" s="6" t="s">
        <v>5</v>
      </c>
      <c r="K1354" s="7">
        <v>0</v>
      </c>
      <c r="L1354" s="7">
        <f>IFERROR(VLOOKUP(SiscoTable[[#This Row],[Código]],Hoja2!A:B,2,0)*SiscoTable[[#This Row],[Provta(Uns)]],0)</f>
        <v>0</v>
      </c>
      <c r="M1354" s="7">
        <v>0</v>
      </c>
      <c r="N1354" s="7">
        <v>30</v>
      </c>
      <c r="O1354" s="7">
        <f>IFERROR(VLOOKUP(SiscoTable[[#This Row],[Código]],Hoja2!A:B,2,0)*SiscoTable[[#This Row],[Stock_actual]],0)</f>
        <v>384</v>
      </c>
      <c r="P1354" s="6" t="s">
        <v>134</v>
      </c>
      <c r="Q1354" s="7">
        <v>0</v>
      </c>
      <c r="R1354" s="7">
        <v>0</v>
      </c>
      <c r="S1354" s="7" t="s">
        <v>11926</v>
      </c>
      <c r="BI1354"/>
      <c r="BJ1354"/>
    </row>
    <row r="1355" spans="2:62" x14ac:dyDescent="0.4">
      <c r="B1355" s="1">
        <v>12290</v>
      </c>
      <c r="C1355" s="6" t="s">
        <v>8</v>
      </c>
      <c r="D1355" s="6" t="s">
        <v>8</v>
      </c>
      <c r="E1355" s="6" t="s">
        <v>8482</v>
      </c>
      <c r="F1355" s="6" t="s">
        <v>10720</v>
      </c>
      <c r="G1355" s="6" t="s">
        <v>11282</v>
      </c>
      <c r="H1355" s="6" t="s">
        <v>11107</v>
      </c>
      <c r="I1355" s="6" t="s">
        <v>11305</v>
      </c>
      <c r="J1355" s="6" t="s">
        <v>5</v>
      </c>
      <c r="K1355" s="7">
        <v>0</v>
      </c>
      <c r="L1355" s="7">
        <f>IFERROR(VLOOKUP(SiscoTable[[#This Row],[Código]],Hoja2!A:B,2,0)*SiscoTable[[#This Row],[Provta(Uns)]],0)</f>
        <v>0</v>
      </c>
      <c r="M1355" s="7">
        <v>0</v>
      </c>
      <c r="N1355" s="7">
        <v>0</v>
      </c>
      <c r="O1355" s="7">
        <f>IFERROR(VLOOKUP(SiscoTable[[#This Row],[Código]],Hoja2!A:B,2,0)*SiscoTable[[#This Row],[Stock_actual]],0)</f>
        <v>0</v>
      </c>
      <c r="P1355" s="6" t="s">
        <v>7</v>
      </c>
      <c r="Q1355" s="7">
        <v>0</v>
      </c>
      <c r="R1355" s="7">
        <v>0</v>
      </c>
      <c r="S1355" s="7" t="s">
        <v>11926</v>
      </c>
      <c r="BI1355"/>
      <c r="BJ1355"/>
    </row>
    <row r="1356" spans="2:62" x14ac:dyDescent="0.4">
      <c r="B1356" s="1">
        <v>12301</v>
      </c>
      <c r="C1356" s="6" t="s">
        <v>25</v>
      </c>
      <c r="D1356" s="6" t="s">
        <v>25</v>
      </c>
      <c r="E1356" s="6" t="s">
        <v>3268</v>
      </c>
      <c r="F1356" s="6" t="s">
        <v>3269</v>
      </c>
      <c r="G1356" s="6" t="s">
        <v>634</v>
      </c>
      <c r="H1356" s="6" t="s">
        <v>4792</v>
      </c>
      <c r="I1356" s="6" t="s">
        <v>4791</v>
      </c>
      <c r="J1356" s="6" t="s">
        <v>5</v>
      </c>
      <c r="K1356" s="7">
        <v>35</v>
      </c>
      <c r="L1356" s="7">
        <f>IFERROR(VLOOKUP(SiscoTable[[#This Row],[Código]],Hoja2!A:B,2,0)*SiscoTable[[#This Row],[Provta(Uns)]],0)</f>
        <v>98</v>
      </c>
      <c r="M1356" s="7">
        <v>0</v>
      </c>
      <c r="N1356" s="7">
        <v>0</v>
      </c>
      <c r="O1356" s="7">
        <f>IFERROR(VLOOKUP(SiscoTable[[#This Row],[Código]],Hoja2!A:B,2,0)*SiscoTable[[#This Row],[Stock_actual]],0)</f>
        <v>0</v>
      </c>
      <c r="P1356" s="6" t="s">
        <v>7</v>
      </c>
      <c r="Q1356" s="7">
        <v>39</v>
      </c>
      <c r="R1356" s="7">
        <v>70.199999999999989</v>
      </c>
      <c r="S1356" s="7" t="s">
        <v>11927</v>
      </c>
      <c r="BI1356"/>
      <c r="BJ1356"/>
    </row>
    <row r="1357" spans="2:62" x14ac:dyDescent="0.4">
      <c r="B1357" s="1">
        <v>12302</v>
      </c>
      <c r="C1357" s="6" t="s">
        <v>30</v>
      </c>
      <c r="D1357" s="6" t="s">
        <v>30</v>
      </c>
      <c r="E1357" s="6" t="s">
        <v>3268</v>
      </c>
      <c r="F1357" s="6" t="s">
        <v>3269</v>
      </c>
      <c r="G1357" s="6" t="s">
        <v>634</v>
      </c>
      <c r="H1357" s="6" t="s">
        <v>4792</v>
      </c>
      <c r="I1357" s="6" t="s">
        <v>4810</v>
      </c>
      <c r="J1357" s="6" t="s">
        <v>5</v>
      </c>
      <c r="K1357" s="7">
        <v>5.5</v>
      </c>
      <c r="L1357" s="7">
        <f>IFERROR(VLOOKUP(SiscoTable[[#This Row],[Código]],Hoja2!A:B,2,0)*SiscoTable[[#This Row],[Provta(Uns)]],0)</f>
        <v>15.399999999999999</v>
      </c>
      <c r="M1357" s="7">
        <v>0</v>
      </c>
      <c r="N1357" s="7">
        <v>0</v>
      </c>
      <c r="O1357" s="7">
        <f>IFERROR(VLOOKUP(SiscoTable[[#This Row],[Código]],Hoja2!A:B,2,0)*SiscoTable[[#This Row],[Stock_actual]],0)</f>
        <v>0</v>
      </c>
      <c r="P1357" s="6" t="s">
        <v>7</v>
      </c>
      <c r="Q1357" s="7">
        <v>6</v>
      </c>
      <c r="R1357" s="7">
        <v>10.799999999999999</v>
      </c>
      <c r="S1357" s="7" t="s">
        <v>11927</v>
      </c>
      <c r="BI1357"/>
      <c r="BJ1357"/>
    </row>
    <row r="1358" spans="2:62" x14ac:dyDescent="0.4">
      <c r="B1358" s="1">
        <v>12303</v>
      </c>
      <c r="C1358" s="6" t="s">
        <v>30</v>
      </c>
      <c r="D1358" s="6" t="s">
        <v>25</v>
      </c>
      <c r="E1358" s="6" t="s">
        <v>3268</v>
      </c>
      <c r="F1358" s="6" t="s">
        <v>3269</v>
      </c>
      <c r="G1358" s="6" t="s">
        <v>634</v>
      </c>
      <c r="H1358" s="6" t="s">
        <v>4792</v>
      </c>
      <c r="I1358" s="6" t="s">
        <v>4811</v>
      </c>
      <c r="J1358" s="6" t="s">
        <v>5</v>
      </c>
      <c r="K1358" s="7">
        <v>52.67</v>
      </c>
      <c r="L1358" s="7">
        <f>IFERROR(VLOOKUP(SiscoTable[[#This Row],[Código]],Hoja2!A:B,2,0)*SiscoTable[[#This Row],[Provta(Uns)]],0)</f>
        <v>79.004999999999995</v>
      </c>
      <c r="M1358" s="7">
        <v>0</v>
      </c>
      <c r="N1358" s="7">
        <v>144</v>
      </c>
      <c r="O1358" s="7">
        <f>IFERROR(VLOOKUP(SiscoTable[[#This Row],[Código]],Hoja2!A:B,2,0)*SiscoTable[[#This Row],[Stock_actual]],0)</f>
        <v>216</v>
      </c>
      <c r="P1358" s="6" t="s">
        <v>602</v>
      </c>
      <c r="Q1358" s="7">
        <v>58</v>
      </c>
      <c r="R1358" s="7">
        <v>0</v>
      </c>
      <c r="S1358" s="7" t="s">
        <v>11927</v>
      </c>
      <c r="BI1358"/>
      <c r="BJ1358"/>
    </row>
    <row r="1359" spans="2:62" x14ac:dyDescent="0.4">
      <c r="B1359" s="1">
        <v>12304</v>
      </c>
      <c r="C1359" s="6" t="s">
        <v>30</v>
      </c>
      <c r="D1359" s="6" t="s">
        <v>25</v>
      </c>
      <c r="E1359" s="6" t="s">
        <v>3268</v>
      </c>
      <c r="F1359" s="6" t="s">
        <v>3269</v>
      </c>
      <c r="G1359" s="6" t="s">
        <v>634</v>
      </c>
      <c r="H1359" s="6" t="s">
        <v>4792</v>
      </c>
      <c r="I1359" s="6" t="s">
        <v>4812</v>
      </c>
      <c r="J1359" s="6" t="s">
        <v>5</v>
      </c>
      <c r="K1359" s="7">
        <v>33.83</v>
      </c>
      <c r="L1359" s="7">
        <f>IFERROR(VLOOKUP(SiscoTable[[#This Row],[Código]],Hoja2!A:B,2,0)*SiscoTable[[#This Row],[Provta(Uns)]],0)</f>
        <v>50.744999999999997</v>
      </c>
      <c r="M1359" s="7">
        <v>0</v>
      </c>
      <c r="N1359" s="7">
        <v>2</v>
      </c>
      <c r="O1359" s="7">
        <f>IFERROR(VLOOKUP(SiscoTable[[#This Row],[Código]],Hoja2!A:B,2,0)*SiscoTable[[#This Row],[Stock_actual]],0)</f>
        <v>3</v>
      </c>
      <c r="P1359" s="6" t="s">
        <v>80</v>
      </c>
      <c r="Q1359" s="7">
        <v>37</v>
      </c>
      <c r="R1359" s="7">
        <v>68.059999999999988</v>
      </c>
      <c r="S1359" s="7" t="s">
        <v>11927</v>
      </c>
      <c r="BI1359"/>
      <c r="BJ1359"/>
    </row>
    <row r="1360" spans="2:62" x14ac:dyDescent="0.4">
      <c r="B1360" s="1">
        <v>12305</v>
      </c>
      <c r="C1360" s="6" t="s">
        <v>8</v>
      </c>
      <c r="D1360" s="6" t="s">
        <v>30</v>
      </c>
      <c r="E1360" s="6" t="s">
        <v>3268</v>
      </c>
      <c r="F1360" s="6" t="s">
        <v>3269</v>
      </c>
      <c r="G1360" s="6" t="s">
        <v>634</v>
      </c>
      <c r="H1360" s="6" t="s">
        <v>4792</v>
      </c>
      <c r="I1360" s="6" t="s">
        <v>4869</v>
      </c>
      <c r="J1360" s="6" t="s">
        <v>5</v>
      </c>
      <c r="K1360" s="7">
        <v>3.67</v>
      </c>
      <c r="L1360" s="7">
        <f>IFERROR(VLOOKUP(SiscoTable[[#This Row],[Código]],Hoja2!A:B,2,0)*SiscoTable[[#This Row],[Provta(Uns)]],0)</f>
        <v>5.1379999999999999</v>
      </c>
      <c r="M1360" s="7">
        <v>0</v>
      </c>
      <c r="N1360" s="7">
        <v>0</v>
      </c>
      <c r="O1360" s="7">
        <f>IFERROR(VLOOKUP(SiscoTable[[#This Row],[Código]],Hoja2!A:B,2,0)*SiscoTable[[#This Row],[Stock_actual]],0)</f>
        <v>0</v>
      </c>
      <c r="P1360" s="6" t="s">
        <v>7</v>
      </c>
      <c r="Q1360" s="7">
        <v>4</v>
      </c>
      <c r="R1360" s="7">
        <v>7.1999999999999993</v>
      </c>
      <c r="S1360" s="7" t="s">
        <v>11927</v>
      </c>
      <c r="BI1360"/>
      <c r="BJ1360"/>
    </row>
    <row r="1361" spans="2:62" x14ac:dyDescent="0.4">
      <c r="B1361" s="1">
        <v>12306</v>
      </c>
      <c r="C1361" s="6" t="s">
        <v>8</v>
      </c>
      <c r="D1361" s="6" t="s">
        <v>8</v>
      </c>
      <c r="E1361" s="6" t="s">
        <v>3268</v>
      </c>
      <c r="F1361" s="6" t="s">
        <v>3269</v>
      </c>
      <c r="G1361" s="6" t="s">
        <v>634</v>
      </c>
      <c r="H1361" s="6" t="s">
        <v>4792</v>
      </c>
      <c r="I1361" s="6" t="s">
        <v>4870</v>
      </c>
      <c r="J1361" s="6" t="s">
        <v>496</v>
      </c>
      <c r="K1361" s="7">
        <v>0</v>
      </c>
      <c r="L1361" s="7">
        <f>IFERROR(VLOOKUP(SiscoTable[[#This Row],[Código]],Hoja2!A:B,2,0)*SiscoTable[[#This Row],[Provta(Uns)]],0)</f>
        <v>0</v>
      </c>
      <c r="M1361" s="7">
        <v>0</v>
      </c>
      <c r="N1361" s="7">
        <v>0</v>
      </c>
      <c r="O1361" s="7">
        <f>IFERROR(VLOOKUP(SiscoTable[[#This Row],[Código]],Hoja2!A:B,2,0)*SiscoTable[[#This Row],[Stock_actual]],0)</f>
        <v>0</v>
      </c>
      <c r="P1361" s="6" t="s">
        <v>7</v>
      </c>
      <c r="Q1361" s="7">
        <v>0</v>
      </c>
      <c r="R1361" s="7">
        <v>0</v>
      </c>
      <c r="S1361" s="7" t="s">
        <v>11927</v>
      </c>
      <c r="BI1361"/>
      <c r="BJ1361"/>
    </row>
    <row r="1362" spans="2:62" x14ac:dyDescent="0.4">
      <c r="B1362" s="1">
        <v>12307</v>
      </c>
      <c r="C1362" s="6" t="s">
        <v>30</v>
      </c>
      <c r="D1362" s="6" t="s">
        <v>25</v>
      </c>
      <c r="E1362" s="6" t="s">
        <v>3268</v>
      </c>
      <c r="F1362" s="6" t="s">
        <v>3269</v>
      </c>
      <c r="G1362" s="6" t="s">
        <v>634</v>
      </c>
      <c r="H1362" s="6" t="s">
        <v>4792</v>
      </c>
      <c r="I1362" s="6" t="s">
        <v>4813</v>
      </c>
      <c r="J1362" s="6" t="s">
        <v>5</v>
      </c>
      <c r="K1362" s="7">
        <v>9.67</v>
      </c>
      <c r="L1362" s="7">
        <f>IFERROR(VLOOKUP(SiscoTable[[#This Row],[Código]],Hoja2!A:B,2,0)*SiscoTable[[#This Row],[Provta(Uns)]],0)</f>
        <v>13.537999999999998</v>
      </c>
      <c r="M1362" s="7">
        <v>0</v>
      </c>
      <c r="N1362" s="7">
        <v>0</v>
      </c>
      <c r="O1362" s="7">
        <f>IFERROR(VLOOKUP(SiscoTable[[#This Row],[Código]],Hoja2!A:B,2,0)*SiscoTable[[#This Row],[Stock_actual]],0)</f>
        <v>0</v>
      </c>
      <c r="P1362" s="6" t="s">
        <v>7</v>
      </c>
      <c r="Q1362" s="7">
        <v>11</v>
      </c>
      <c r="R1362" s="7">
        <v>19.2</v>
      </c>
      <c r="S1362" s="7" t="s">
        <v>11927</v>
      </c>
      <c r="BI1362"/>
      <c r="BJ1362"/>
    </row>
    <row r="1363" spans="2:62" x14ac:dyDescent="0.4">
      <c r="B1363" s="1">
        <v>12308</v>
      </c>
      <c r="C1363" s="6" t="s">
        <v>8</v>
      </c>
      <c r="D1363" s="6" t="s">
        <v>25</v>
      </c>
      <c r="E1363" s="6" t="s">
        <v>3268</v>
      </c>
      <c r="F1363" s="6" t="s">
        <v>3269</v>
      </c>
      <c r="G1363" s="6" t="s">
        <v>634</v>
      </c>
      <c r="H1363" s="6" t="s">
        <v>4792</v>
      </c>
      <c r="I1363" s="6" t="s">
        <v>4871</v>
      </c>
      <c r="J1363" s="6" t="s">
        <v>5</v>
      </c>
      <c r="K1363" s="7">
        <v>12.5</v>
      </c>
      <c r="L1363" s="7">
        <f>IFERROR(VLOOKUP(SiscoTable[[#This Row],[Código]],Hoja2!A:B,2,0)*SiscoTable[[#This Row],[Provta(Uns)]],0)</f>
        <v>27.500000000000004</v>
      </c>
      <c r="M1363" s="7">
        <v>0</v>
      </c>
      <c r="N1363" s="7">
        <v>0</v>
      </c>
      <c r="O1363" s="7">
        <f>IFERROR(VLOOKUP(SiscoTable[[#This Row],[Código]],Hoja2!A:B,2,0)*SiscoTable[[#This Row],[Stock_actual]],0)</f>
        <v>0</v>
      </c>
      <c r="P1363" s="6" t="s">
        <v>7</v>
      </c>
      <c r="Q1363" s="7">
        <v>14</v>
      </c>
      <c r="R1363" s="7">
        <v>25.2</v>
      </c>
      <c r="S1363" s="7" t="s">
        <v>11927</v>
      </c>
      <c r="BI1363"/>
      <c r="BJ1363"/>
    </row>
    <row r="1364" spans="2:62" x14ac:dyDescent="0.4">
      <c r="B1364" s="1">
        <v>12312</v>
      </c>
      <c r="C1364" s="6" t="s">
        <v>25</v>
      </c>
      <c r="D1364" s="6" t="s">
        <v>25</v>
      </c>
      <c r="E1364" s="6" t="s">
        <v>3268</v>
      </c>
      <c r="F1364" s="6" t="s">
        <v>3269</v>
      </c>
      <c r="G1364" s="6" t="s">
        <v>634</v>
      </c>
      <c r="H1364" s="6" t="s">
        <v>4794</v>
      </c>
      <c r="I1364" s="6" t="s">
        <v>4793</v>
      </c>
      <c r="J1364" s="6" t="s">
        <v>5</v>
      </c>
      <c r="K1364" s="7">
        <v>94.67</v>
      </c>
      <c r="L1364" s="7">
        <f>IFERROR(VLOOKUP(SiscoTable[[#This Row],[Código]],Hoja2!A:B,2,0)*SiscoTable[[#This Row],[Provta(Uns)]],0)</f>
        <v>265.07599999999996</v>
      </c>
      <c r="M1364" s="7">
        <v>0</v>
      </c>
      <c r="N1364" s="7">
        <v>237</v>
      </c>
      <c r="O1364" s="7">
        <f>IFERROR(VLOOKUP(SiscoTable[[#This Row],[Código]],Hoja2!A:B,2,0)*SiscoTable[[#This Row],[Stock_actual]],0)</f>
        <v>663.59999999999991</v>
      </c>
      <c r="P1364" s="6" t="s">
        <v>510</v>
      </c>
      <c r="Q1364" s="7">
        <v>104</v>
      </c>
      <c r="R1364" s="7">
        <v>0</v>
      </c>
      <c r="S1364" s="7" t="s">
        <v>11927</v>
      </c>
      <c r="BI1364"/>
      <c r="BJ1364"/>
    </row>
    <row r="1365" spans="2:62" x14ac:dyDescent="0.4">
      <c r="B1365" s="1">
        <v>12314</v>
      </c>
      <c r="C1365" s="6" t="s">
        <v>30</v>
      </c>
      <c r="D1365" s="6" t="s">
        <v>25</v>
      </c>
      <c r="E1365" s="6" t="s">
        <v>3268</v>
      </c>
      <c r="F1365" s="6" t="s">
        <v>3269</v>
      </c>
      <c r="G1365" s="6" t="s">
        <v>634</v>
      </c>
      <c r="H1365" s="6" t="s">
        <v>4794</v>
      </c>
      <c r="I1365" s="6" t="s">
        <v>4814</v>
      </c>
      <c r="J1365" s="6" t="s">
        <v>5</v>
      </c>
      <c r="K1365" s="7">
        <v>24.17</v>
      </c>
      <c r="L1365" s="7">
        <f>IFERROR(VLOOKUP(SiscoTable[[#This Row],[Código]],Hoja2!A:B,2,0)*SiscoTable[[#This Row],[Provta(Uns)]],0)</f>
        <v>67.676000000000002</v>
      </c>
      <c r="M1365" s="7">
        <v>0</v>
      </c>
      <c r="N1365" s="7">
        <v>198</v>
      </c>
      <c r="O1365" s="7">
        <f>IFERROR(VLOOKUP(SiscoTable[[#This Row],[Código]],Hoja2!A:B,2,0)*SiscoTable[[#This Row],[Stock_actual]],0)</f>
        <v>554.4</v>
      </c>
      <c r="P1365" s="6" t="s">
        <v>4815</v>
      </c>
      <c r="Q1365" s="7">
        <v>27</v>
      </c>
      <c r="R1365" s="7">
        <v>0</v>
      </c>
      <c r="S1365" s="7" t="s">
        <v>11927</v>
      </c>
      <c r="BI1365"/>
      <c r="BJ1365"/>
    </row>
    <row r="1366" spans="2:62" x14ac:dyDescent="0.4">
      <c r="B1366" s="1">
        <v>12320</v>
      </c>
      <c r="C1366" s="6" t="s">
        <v>30</v>
      </c>
      <c r="D1366" s="6" t="s">
        <v>30</v>
      </c>
      <c r="E1366" s="6" t="s">
        <v>3268</v>
      </c>
      <c r="F1366" s="6" t="s">
        <v>3269</v>
      </c>
      <c r="G1366" s="6" t="s">
        <v>634</v>
      </c>
      <c r="H1366" s="6" t="s">
        <v>4794</v>
      </c>
      <c r="I1366" s="6" t="s">
        <v>4816</v>
      </c>
      <c r="J1366" s="6" t="s">
        <v>496</v>
      </c>
      <c r="K1366" s="7">
        <v>0</v>
      </c>
      <c r="L1366" s="7">
        <f>IFERROR(VLOOKUP(SiscoTable[[#This Row],[Código]],Hoja2!A:B,2,0)*SiscoTable[[#This Row],[Provta(Uns)]],0)</f>
        <v>0</v>
      </c>
      <c r="M1366" s="7">
        <v>0</v>
      </c>
      <c r="N1366" s="7">
        <v>0</v>
      </c>
      <c r="O1366" s="7">
        <f>IFERROR(VLOOKUP(SiscoTable[[#This Row],[Código]],Hoja2!A:B,2,0)*SiscoTable[[#This Row],[Stock_actual]],0)</f>
        <v>0</v>
      </c>
      <c r="P1366" s="6" t="s">
        <v>7</v>
      </c>
      <c r="Q1366" s="7">
        <v>0</v>
      </c>
      <c r="R1366" s="7">
        <v>0</v>
      </c>
      <c r="S1366" s="7" t="s">
        <v>11927</v>
      </c>
      <c r="BI1366"/>
      <c r="BJ1366"/>
    </row>
    <row r="1367" spans="2:62" x14ac:dyDescent="0.4">
      <c r="B1367" s="1">
        <v>12321</v>
      </c>
      <c r="C1367" s="6" t="s">
        <v>25</v>
      </c>
      <c r="D1367" s="6" t="s">
        <v>25</v>
      </c>
      <c r="E1367" s="6" t="s">
        <v>3268</v>
      </c>
      <c r="F1367" s="6" t="s">
        <v>3269</v>
      </c>
      <c r="G1367" s="6" t="s">
        <v>634</v>
      </c>
      <c r="H1367" s="6" t="s">
        <v>4796</v>
      </c>
      <c r="I1367" s="6" t="s">
        <v>4795</v>
      </c>
      <c r="J1367" s="6" t="s">
        <v>5</v>
      </c>
      <c r="K1367" s="7">
        <v>195.83</v>
      </c>
      <c r="L1367" s="7">
        <f>IFERROR(VLOOKUP(SiscoTable[[#This Row],[Código]],Hoja2!A:B,2,0)*SiscoTable[[#This Row],[Provta(Uns)]],0)</f>
        <v>783.32</v>
      </c>
      <c r="M1367" s="7">
        <v>0</v>
      </c>
      <c r="N1367" s="7">
        <v>196</v>
      </c>
      <c r="O1367" s="7">
        <f>IFERROR(VLOOKUP(SiscoTable[[#This Row],[Código]],Hoja2!A:B,2,0)*SiscoTable[[#This Row],[Stock_actual]],0)</f>
        <v>784</v>
      </c>
      <c r="P1367" s="6" t="s">
        <v>110</v>
      </c>
      <c r="Q1367" s="7">
        <v>215</v>
      </c>
      <c r="R1367" s="7">
        <v>391.70000000000005</v>
      </c>
      <c r="S1367" s="7" t="s">
        <v>11927</v>
      </c>
      <c r="BI1367"/>
      <c r="BJ1367"/>
    </row>
    <row r="1368" spans="2:62" x14ac:dyDescent="0.4">
      <c r="B1368" s="1">
        <v>12323</v>
      </c>
      <c r="C1368" s="6" t="s">
        <v>25</v>
      </c>
      <c r="D1368" s="6" t="s">
        <v>25</v>
      </c>
      <c r="E1368" s="6" t="s">
        <v>3268</v>
      </c>
      <c r="F1368" s="6" t="s">
        <v>3269</v>
      </c>
      <c r="G1368" s="6" t="s">
        <v>634</v>
      </c>
      <c r="H1368" s="6" t="s">
        <v>4796</v>
      </c>
      <c r="I1368" s="6" t="s">
        <v>4797</v>
      </c>
      <c r="J1368" s="6" t="s">
        <v>5</v>
      </c>
      <c r="K1368" s="7">
        <v>139.5</v>
      </c>
      <c r="L1368" s="7">
        <f>IFERROR(VLOOKUP(SiscoTable[[#This Row],[Código]],Hoja2!A:B,2,0)*SiscoTable[[#This Row],[Provta(Uns)]],0)</f>
        <v>306.90000000000003</v>
      </c>
      <c r="M1368" s="7">
        <v>0</v>
      </c>
      <c r="N1368" s="7">
        <v>207</v>
      </c>
      <c r="O1368" s="7">
        <f>IFERROR(VLOOKUP(SiscoTable[[#This Row],[Código]],Hoja2!A:B,2,0)*SiscoTable[[#This Row],[Stock_actual]],0)</f>
        <v>455.40000000000003</v>
      </c>
      <c r="P1368" s="6" t="s">
        <v>220</v>
      </c>
      <c r="Q1368" s="7">
        <v>153</v>
      </c>
      <c r="R1368" s="7">
        <v>0</v>
      </c>
      <c r="S1368" s="7" t="s">
        <v>11927</v>
      </c>
      <c r="BI1368"/>
      <c r="BJ1368"/>
    </row>
    <row r="1369" spans="2:62" x14ac:dyDescent="0.4">
      <c r="B1369" s="1">
        <v>12324</v>
      </c>
      <c r="C1369" s="6" t="s">
        <v>30</v>
      </c>
      <c r="D1369" s="6" t="s">
        <v>25</v>
      </c>
      <c r="E1369" s="6" t="s">
        <v>3268</v>
      </c>
      <c r="F1369" s="6" t="s">
        <v>3269</v>
      </c>
      <c r="G1369" s="6" t="s">
        <v>634</v>
      </c>
      <c r="H1369" s="6" t="s">
        <v>4796</v>
      </c>
      <c r="I1369" s="6" t="s">
        <v>4817</v>
      </c>
      <c r="J1369" s="6" t="s">
        <v>5</v>
      </c>
      <c r="K1369" s="7">
        <v>13.83</v>
      </c>
      <c r="L1369" s="7">
        <f>IFERROR(VLOOKUP(SiscoTable[[#This Row],[Código]],Hoja2!A:B,2,0)*SiscoTable[[#This Row],[Provta(Uns)]],0)</f>
        <v>30.426000000000002</v>
      </c>
      <c r="M1369" s="7">
        <v>0</v>
      </c>
      <c r="N1369" s="7">
        <v>-1</v>
      </c>
      <c r="O1369" s="7">
        <f>IFERROR(VLOOKUP(SiscoTable[[#This Row],[Código]],Hoja2!A:B,2,0)*SiscoTable[[#This Row],[Stock_actual]],0)</f>
        <v>-2.2000000000000002</v>
      </c>
      <c r="P1369" s="6" t="s">
        <v>7</v>
      </c>
      <c r="Q1369" s="7">
        <v>15</v>
      </c>
      <c r="R1369" s="7">
        <v>27.6</v>
      </c>
      <c r="S1369" s="7" t="s">
        <v>11927</v>
      </c>
      <c r="BI1369"/>
      <c r="BJ1369"/>
    </row>
    <row r="1370" spans="2:62" x14ac:dyDescent="0.4">
      <c r="B1370" s="1">
        <v>12326</v>
      </c>
      <c r="C1370" s="6" t="s">
        <v>30</v>
      </c>
      <c r="D1370" s="6" t="s">
        <v>25</v>
      </c>
      <c r="E1370" s="6" t="s">
        <v>3268</v>
      </c>
      <c r="F1370" s="6" t="s">
        <v>3269</v>
      </c>
      <c r="G1370" s="6" t="s">
        <v>634</v>
      </c>
      <c r="H1370" s="6" t="s">
        <v>4796</v>
      </c>
      <c r="I1370" s="6" t="s">
        <v>4818</v>
      </c>
      <c r="J1370" s="6" t="s">
        <v>5</v>
      </c>
      <c r="K1370" s="7">
        <v>33</v>
      </c>
      <c r="L1370" s="7">
        <f>IFERROR(VLOOKUP(SiscoTable[[#This Row],[Código]],Hoja2!A:B,2,0)*SiscoTable[[#This Row],[Provta(Uns)]],0)</f>
        <v>72.600000000000009</v>
      </c>
      <c r="M1370" s="7">
        <v>0</v>
      </c>
      <c r="N1370" s="7">
        <v>-2</v>
      </c>
      <c r="O1370" s="7">
        <f>IFERROR(VLOOKUP(SiscoTable[[#This Row],[Código]],Hoja2!A:B,2,0)*SiscoTable[[#This Row],[Stock_actual]],0)</f>
        <v>-4.4000000000000004</v>
      </c>
      <c r="P1370" s="6" t="s">
        <v>7</v>
      </c>
      <c r="Q1370" s="7">
        <v>36</v>
      </c>
      <c r="R1370" s="7">
        <v>66</v>
      </c>
      <c r="S1370" s="7" t="s">
        <v>11927</v>
      </c>
      <c r="BI1370"/>
      <c r="BJ1370"/>
    </row>
    <row r="1371" spans="2:62" x14ac:dyDescent="0.4">
      <c r="B1371" s="1">
        <v>12327</v>
      </c>
      <c r="C1371" s="6" t="s">
        <v>30</v>
      </c>
      <c r="D1371" s="6" t="s">
        <v>25</v>
      </c>
      <c r="E1371" s="6" t="s">
        <v>3268</v>
      </c>
      <c r="F1371" s="6" t="s">
        <v>3269</v>
      </c>
      <c r="G1371" s="6" t="s">
        <v>634</v>
      </c>
      <c r="H1371" s="6" t="s">
        <v>4796</v>
      </c>
      <c r="I1371" s="6" t="s">
        <v>4819</v>
      </c>
      <c r="J1371" s="6" t="s">
        <v>5</v>
      </c>
      <c r="K1371" s="7">
        <v>62.33</v>
      </c>
      <c r="L1371" s="7">
        <f>IFERROR(VLOOKUP(SiscoTable[[#This Row],[Código]],Hoja2!A:B,2,0)*SiscoTable[[#This Row],[Provta(Uns)]],0)</f>
        <v>137.126</v>
      </c>
      <c r="M1371" s="7">
        <v>0</v>
      </c>
      <c r="N1371" s="7">
        <v>53</v>
      </c>
      <c r="O1371" s="7">
        <f>IFERROR(VLOOKUP(SiscoTable[[#This Row],[Código]],Hoja2!A:B,2,0)*SiscoTable[[#This Row],[Stock_actual]],0)</f>
        <v>116.60000000000001</v>
      </c>
      <c r="P1371" s="6" t="s">
        <v>812</v>
      </c>
      <c r="Q1371" s="7">
        <v>69</v>
      </c>
      <c r="R1371" s="7">
        <v>123.80000000000001</v>
      </c>
      <c r="S1371" s="7" t="s">
        <v>11927</v>
      </c>
      <c r="BI1371"/>
      <c r="BJ1371"/>
    </row>
    <row r="1372" spans="2:62" x14ac:dyDescent="0.4">
      <c r="B1372" s="1">
        <v>12328</v>
      </c>
      <c r="C1372" s="6" t="s">
        <v>30</v>
      </c>
      <c r="D1372" s="6" t="s">
        <v>30</v>
      </c>
      <c r="E1372" s="6" t="s">
        <v>3268</v>
      </c>
      <c r="F1372" s="6" t="s">
        <v>3269</v>
      </c>
      <c r="G1372" s="6" t="s">
        <v>634</v>
      </c>
      <c r="H1372" s="6" t="s">
        <v>4796</v>
      </c>
      <c r="I1372" s="6" t="s">
        <v>4820</v>
      </c>
      <c r="J1372" s="6" t="s">
        <v>5</v>
      </c>
      <c r="K1372" s="7">
        <v>25.83</v>
      </c>
      <c r="L1372" s="7">
        <f>IFERROR(VLOOKUP(SiscoTable[[#This Row],[Código]],Hoja2!A:B,2,0)*SiscoTable[[#This Row],[Provta(Uns)]],0)</f>
        <v>56.826000000000001</v>
      </c>
      <c r="M1372" s="7">
        <v>0</v>
      </c>
      <c r="N1372" s="7">
        <v>43</v>
      </c>
      <c r="O1372" s="7">
        <f>IFERROR(VLOOKUP(SiscoTable[[#This Row],[Código]],Hoja2!A:B,2,0)*SiscoTable[[#This Row],[Stock_actual]],0)</f>
        <v>94.600000000000009</v>
      </c>
      <c r="P1372" s="6" t="s">
        <v>353</v>
      </c>
      <c r="Q1372" s="7">
        <v>28</v>
      </c>
      <c r="R1372" s="7">
        <v>0</v>
      </c>
      <c r="S1372" s="7" t="s">
        <v>11927</v>
      </c>
      <c r="BI1372"/>
      <c r="BJ1372"/>
    </row>
    <row r="1373" spans="2:62" x14ac:dyDescent="0.4">
      <c r="B1373" s="1">
        <v>12330</v>
      </c>
      <c r="C1373" s="6" t="s">
        <v>30</v>
      </c>
      <c r="D1373" s="6" t="s">
        <v>25</v>
      </c>
      <c r="E1373" s="6" t="s">
        <v>3268</v>
      </c>
      <c r="F1373" s="6" t="s">
        <v>3269</v>
      </c>
      <c r="G1373" s="6" t="s">
        <v>634</v>
      </c>
      <c r="H1373" s="6" t="s">
        <v>4796</v>
      </c>
      <c r="I1373" s="6" t="s">
        <v>4821</v>
      </c>
      <c r="J1373" s="6" t="s">
        <v>5</v>
      </c>
      <c r="K1373" s="7">
        <v>42</v>
      </c>
      <c r="L1373" s="7">
        <f>IFERROR(VLOOKUP(SiscoTable[[#This Row],[Código]],Hoja2!A:B,2,0)*SiscoTable[[#This Row],[Provta(Uns)]],0)</f>
        <v>92.4</v>
      </c>
      <c r="M1373" s="7">
        <v>0</v>
      </c>
      <c r="N1373" s="7">
        <v>85</v>
      </c>
      <c r="O1373" s="7">
        <f>IFERROR(VLOOKUP(SiscoTable[[#This Row],[Código]],Hoja2!A:B,2,0)*SiscoTable[[#This Row],[Stock_actual]],0)</f>
        <v>187.00000000000003</v>
      </c>
      <c r="P1373" s="6" t="s">
        <v>320</v>
      </c>
      <c r="Q1373" s="7">
        <v>46</v>
      </c>
      <c r="R1373" s="7">
        <v>0</v>
      </c>
      <c r="S1373" s="7" t="s">
        <v>11927</v>
      </c>
      <c r="BI1373"/>
      <c r="BJ1373"/>
    </row>
    <row r="1374" spans="2:62" x14ac:dyDescent="0.4">
      <c r="B1374" s="1">
        <v>12331</v>
      </c>
      <c r="C1374" s="6" t="s">
        <v>30</v>
      </c>
      <c r="D1374" s="6" t="s">
        <v>30</v>
      </c>
      <c r="E1374" s="6" t="s">
        <v>3268</v>
      </c>
      <c r="F1374" s="6" t="s">
        <v>3269</v>
      </c>
      <c r="G1374" s="6" t="s">
        <v>634</v>
      </c>
      <c r="H1374" s="6" t="s">
        <v>2856</v>
      </c>
      <c r="I1374" s="6" t="s">
        <v>4822</v>
      </c>
      <c r="J1374" s="6" t="s">
        <v>496</v>
      </c>
      <c r="K1374" s="7">
        <v>0.5</v>
      </c>
      <c r="L1374" s="7">
        <f>IFERROR(VLOOKUP(SiscoTable[[#This Row],[Código]],Hoja2!A:B,2,0)*SiscoTable[[#This Row],[Provta(Uns)]],0)</f>
        <v>1.1499999999999999</v>
      </c>
      <c r="M1374" s="7">
        <v>0</v>
      </c>
      <c r="N1374" s="7">
        <v>0</v>
      </c>
      <c r="O1374" s="7">
        <f>IFERROR(VLOOKUP(SiscoTable[[#This Row],[Código]],Hoja2!A:B,2,0)*SiscoTable[[#This Row],[Stock_actual]],0)</f>
        <v>0</v>
      </c>
      <c r="P1374" s="6" t="s">
        <v>7</v>
      </c>
      <c r="Q1374" s="7">
        <v>1</v>
      </c>
      <c r="R1374" s="7">
        <v>1.2</v>
      </c>
      <c r="S1374" s="7" t="s">
        <v>11927</v>
      </c>
      <c r="BI1374"/>
      <c r="BJ1374"/>
    </row>
    <row r="1375" spans="2:62" x14ac:dyDescent="0.4">
      <c r="B1375" s="1">
        <v>12332</v>
      </c>
      <c r="C1375" s="6" t="s">
        <v>8</v>
      </c>
      <c r="D1375" s="6" t="s">
        <v>8</v>
      </c>
      <c r="E1375" s="6" t="s">
        <v>3268</v>
      </c>
      <c r="F1375" s="6" t="s">
        <v>3269</v>
      </c>
      <c r="G1375" s="6" t="s">
        <v>634</v>
      </c>
      <c r="H1375" s="6" t="s">
        <v>2856</v>
      </c>
      <c r="I1375" s="6" t="s">
        <v>4872</v>
      </c>
      <c r="J1375" s="6" t="s">
        <v>496</v>
      </c>
      <c r="K1375" s="7">
        <v>0</v>
      </c>
      <c r="L1375" s="7">
        <f>IFERROR(VLOOKUP(SiscoTable[[#This Row],[Código]],Hoja2!A:B,2,0)*SiscoTable[[#This Row],[Provta(Uns)]],0)</f>
        <v>0</v>
      </c>
      <c r="M1375" s="7">
        <v>0</v>
      </c>
      <c r="N1375" s="7">
        <v>0</v>
      </c>
      <c r="O1375" s="7">
        <f>IFERROR(VLOOKUP(SiscoTable[[#This Row],[Código]],Hoja2!A:B,2,0)*SiscoTable[[#This Row],[Stock_actual]],0)</f>
        <v>0</v>
      </c>
      <c r="P1375" s="6" t="s">
        <v>7</v>
      </c>
      <c r="Q1375" s="7">
        <v>0</v>
      </c>
      <c r="R1375" s="7">
        <v>0</v>
      </c>
      <c r="S1375" s="7" t="s">
        <v>11927</v>
      </c>
      <c r="BI1375"/>
      <c r="BJ1375"/>
    </row>
    <row r="1376" spans="2:62" x14ac:dyDescent="0.4">
      <c r="B1376" s="1">
        <v>12344</v>
      </c>
      <c r="C1376" s="6" t="s">
        <v>25</v>
      </c>
      <c r="D1376" s="6" t="s">
        <v>30</v>
      </c>
      <c r="E1376" s="6" t="s">
        <v>3268</v>
      </c>
      <c r="F1376" s="6" t="s">
        <v>3269</v>
      </c>
      <c r="G1376" s="6" t="s">
        <v>4268</v>
      </c>
      <c r="H1376" s="6" t="s">
        <v>4270</v>
      </c>
      <c r="I1376" s="6" t="s">
        <v>4269</v>
      </c>
      <c r="J1376" s="6" t="s">
        <v>5</v>
      </c>
      <c r="K1376" s="7">
        <v>47.83</v>
      </c>
      <c r="L1376" s="7">
        <f>IFERROR(VLOOKUP(SiscoTable[[#This Row],[Código]],Hoja2!A:B,2,0)*SiscoTable[[#This Row],[Provta(Uns)]],0)</f>
        <v>550.04499999999996</v>
      </c>
      <c r="M1376" s="7">
        <v>0</v>
      </c>
      <c r="N1376" s="7">
        <v>82</v>
      </c>
      <c r="O1376" s="7">
        <f>IFERROR(VLOOKUP(SiscoTable[[#This Row],[Código]],Hoja2!A:B,2,0)*SiscoTable[[#This Row],[Stock_actual]],0)</f>
        <v>943</v>
      </c>
      <c r="P1376" s="6" t="s">
        <v>788</v>
      </c>
      <c r="Q1376" s="7">
        <v>52</v>
      </c>
      <c r="R1376" s="7">
        <v>0</v>
      </c>
      <c r="S1376" s="7" t="s">
        <v>11928</v>
      </c>
      <c r="BI1376"/>
      <c r="BJ1376"/>
    </row>
    <row r="1377" spans="2:62" x14ac:dyDescent="0.4">
      <c r="B1377" s="1">
        <v>12345</v>
      </c>
      <c r="C1377" s="6" t="s">
        <v>8</v>
      </c>
      <c r="D1377" s="6" t="s">
        <v>8</v>
      </c>
      <c r="E1377" s="6" t="s">
        <v>3268</v>
      </c>
      <c r="F1377" s="6" t="s">
        <v>3269</v>
      </c>
      <c r="G1377" s="6" t="s">
        <v>4268</v>
      </c>
      <c r="H1377" s="6" t="s">
        <v>4270</v>
      </c>
      <c r="I1377" s="6" t="s">
        <v>4321</v>
      </c>
      <c r="J1377" s="6" t="s">
        <v>5</v>
      </c>
      <c r="K1377" s="7">
        <v>0</v>
      </c>
      <c r="L1377" s="7">
        <f>IFERROR(VLOOKUP(SiscoTable[[#This Row],[Código]],Hoja2!A:B,2,0)*SiscoTable[[#This Row],[Provta(Uns)]],0)</f>
        <v>0</v>
      </c>
      <c r="M1377" s="7">
        <v>0</v>
      </c>
      <c r="N1377" s="7">
        <v>0</v>
      </c>
      <c r="O1377" s="7">
        <f>IFERROR(VLOOKUP(SiscoTable[[#This Row],[Código]],Hoja2!A:B,2,0)*SiscoTable[[#This Row],[Stock_actual]],0)</f>
        <v>0</v>
      </c>
      <c r="P1377" s="6" t="s">
        <v>7</v>
      </c>
      <c r="Q1377" s="7">
        <v>0</v>
      </c>
      <c r="R1377" s="7">
        <v>0</v>
      </c>
      <c r="S1377" s="7" t="s">
        <v>11928</v>
      </c>
      <c r="BI1377"/>
      <c r="BJ1377"/>
    </row>
    <row r="1378" spans="2:62" x14ac:dyDescent="0.4">
      <c r="B1378" s="1">
        <v>12346</v>
      </c>
      <c r="C1378" s="6" t="s">
        <v>30</v>
      </c>
      <c r="D1378" s="6" t="s">
        <v>30</v>
      </c>
      <c r="E1378" s="6" t="s">
        <v>3268</v>
      </c>
      <c r="F1378" s="6" t="s">
        <v>3269</v>
      </c>
      <c r="G1378" s="6" t="s">
        <v>4268</v>
      </c>
      <c r="H1378" s="6" t="s">
        <v>4270</v>
      </c>
      <c r="I1378" s="6" t="s">
        <v>4280</v>
      </c>
      <c r="J1378" s="6" t="s">
        <v>496</v>
      </c>
      <c r="K1378" s="7">
        <v>15</v>
      </c>
      <c r="L1378" s="7">
        <f>IFERROR(VLOOKUP(SiscoTable[[#This Row],[Código]],Hoja2!A:B,2,0)*SiscoTable[[#This Row],[Provta(Uns)]],0)</f>
        <v>122.99999999999999</v>
      </c>
      <c r="M1378" s="7">
        <v>0</v>
      </c>
      <c r="N1378" s="7">
        <v>8</v>
      </c>
      <c r="O1378" s="7">
        <f>IFERROR(VLOOKUP(SiscoTable[[#This Row],[Código]],Hoja2!A:B,2,0)*SiscoTable[[#This Row],[Stock_actual]],0)</f>
        <v>65.599999999999994</v>
      </c>
      <c r="P1378" s="6" t="s">
        <v>810</v>
      </c>
      <c r="Q1378" s="7">
        <v>17</v>
      </c>
      <c r="R1378" s="7">
        <v>30</v>
      </c>
      <c r="S1378" s="7" t="s">
        <v>11928</v>
      </c>
      <c r="BI1378"/>
      <c r="BJ1378"/>
    </row>
    <row r="1379" spans="2:62" x14ac:dyDescent="0.4">
      <c r="B1379" s="1">
        <v>12351</v>
      </c>
      <c r="C1379" s="6" t="s">
        <v>30</v>
      </c>
      <c r="D1379" s="6" t="s">
        <v>30</v>
      </c>
      <c r="E1379" s="6" t="s">
        <v>3268</v>
      </c>
      <c r="F1379" s="6" t="s">
        <v>7197</v>
      </c>
      <c r="G1379" s="6" t="s">
        <v>7554</v>
      </c>
      <c r="H1379" s="6" t="s">
        <v>1175</v>
      </c>
      <c r="I1379" s="6" t="s">
        <v>7623</v>
      </c>
      <c r="J1379" s="6" t="s">
        <v>5</v>
      </c>
      <c r="K1379" s="7">
        <v>27.17</v>
      </c>
      <c r="L1379" s="7">
        <f>IFERROR(VLOOKUP(SiscoTable[[#This Row],[Código]],Hoja2!A:B,2,0)*SiscoTable[[#This Row],[Provta(Uns)]],0)</f>
        <v>133.13300000000001</v>
      </c>
      <c r="M1379" s="7">
        <v>0</v>
      </c>
      <c r="N1379" s="7">
        <v>41</v>
      </c>
      <c r="O1379" s="7">
        <f>IFERROR(VLOOKUP(SiscoTable[[#This Row],[Código]],Hoja2!A:B,2,0)*SiscoTable[[#This Row],[Stock_actual]],0)</f>
        <v>200.9</v>
      </c>
      <c r="P1379" s="6" t="s">
        <v>220</v>
      </c>
      <c r="Q1379" s="7">
        <v>30</v>
      </c>
      <c r="R1379" s="7">
        <v>0</v>
      </c>
      <c r="S1379" s="7" t="s">
        <v>11928</v>
      </c>
      <c r="BI1379"/>
      <c r="BJ1379"/>
    </row>
    <row r="1380" spans="2:62" x14ac:dyDescent="0.4">
      <c r="B1380" s="1">
        <v>12358</v>
      </c>
      <c r="C1380" s="6" t="s">
        <v>30</v>
      </c>
      <c r="D1380" s="6" t="s">
        <v>30</v>
      </c>
      <c r="E1380" s="6" t="s">
        <v>3268</v>
      </c>
      <c r="F1380" s="6" t="s">
        <v>7197</v>
      </c>
      <c r="G1380" s="6" t="s">
        <v>7554</v>
      </c>
      <c r="H1380" s="6" t="s">
        <v>1175</v>
      </c>
      <c r="I1380" s="6" t="s">
        <v>7624</v>
      </c>
      <c r="J1380" s="6" t="s">
        <v>7578</v>
      </c>
      <c r="K1380" s="7">
        <v>11.17</v>
      </c>
      <c r="L1380" s="7">
        <f>IFERROR(VLOOKUP(SiscoTable[[#This Row],[Código]],Hoja2!A:B,2,0)*SiscoTable[[#This Row],[Provta(Uns)]],0)</f>
        <v>59.201000000000001</v>
      </c>
      <c r="M1380" s="7">
        <v>0</v>
      </c>
      <c r="N1380" s="7">
        <v>19</v>
      </c>
      <c r="O1380" s="7">
        <f>IFERROR(VLOOKUP(SiscoTable[[#This Row],[Código]],Hoja2!A:B,2,0)*SiscoTable[[#This Row],[Stock_actual]],0)</f>
        <v>100.7</v>
      </c>
      <c r="P1380" s="6" t="s">
        <v>788</v>
      </c>
      <c r="Q1380" s="7">
        <v>12</v>
      </c>
      <c r="R1380" s="7">
        <v>0</v>
      </c>
      <c r="S1380" s="7" t="s">
        <v>11928</v>
      </c>
      <c r="BI1380"/>
      <c r="BJ1380"/>
    </row>
    <row r="1381" spans="2:62" x14ac:dyDescent="0.4">
      <c r="B1381" s="1">
        <v>12359</v>
      </c>
      <c r="C1381" s="6" t="s">
        <v>25</v>
      </c>
      <c r="D1381" s="6" t="s">
        <v>25</v>
      </c>
      <c r="E1381" s="6" t="s">
        <v>3268</v>
      </c>
      <c r="F1381" s="6" t="s">
        <v>7197</v>
      </c>
      <c r="G1381" s="6" t="s">
        <v>7554</v>
      </c>
      <c r="H1381" s="6" t="s">
        <v>1175</v>
      </c>
      <c r="I1381" s="6" t="s">
        <v>7582</v>
      </c>
      <c r="J1381" s="6" t="s">
        <v>5</v>
      </c>
      <c r="K1381" s="7">
        <v>47.5</v>
      </c>
      <c r="L1381" s="7">
        <f>IFERROR(VLOOKUP(SiscoTable[[#This Row],[Código]],Hoja2!A:B,2,0)*SiscoTable[[#This Row],[Provta(Uns)]],0)</f>
        <v>247</v>
      </c>
      <c r="M1381" s="7">
        <v>24</v>
      </c>
      <c r="N1381" s="7">
        <v>36</v>
      </c>
      <c r="O1381" s="7">
        <f>IFERROR(VLOOKUP(SiscoTable[[#This Row],[Código]],Hoja2!A:B,2,0)*SiscoTable[[#This Row],[Stock_actual]],0)</f>
        <v>187.20000000000002</v>
      </c>
      <c r="P1381" s="6" t="s">
        <v>119</v>
      </c>
      <c r="Q1381" s="7">
        <v>52</v>
      </c>
      <c r="R1381" s="7">
        <v>71.140000000000015</v>
      </c>
      <c r="S1381" s="7" t="s">
        <v>11928</v>
      </c>
      <c r="BI1381"/>
      <c r="BJ1381"/>
    </row>
    <row r="1382" spans="2:62" x14ac:dyDescent="0.4">
      <c r="B1382" s="1">
        <v>12360</v>
      </c>
      <c r="C1382" s="6" t="s">
        <v>30</v>
      </c>
      <c r="D1382" s="6" t="s">
        <v>30</v>
      </c>
      <c r="E1382" s="6" t="s">
        <v>3268</v>
      </c>
      <c r="F1382" s="6" t="s">
        <v>7197</v>
      </c>
      <c r="G1382" s="6" t="s">
        <v>7554</v>
      </c>
      <c r="H1382" s="6" t="s">
        <v>1175</v>
      </c>
      <c r="I1382" s="6" t="s">
        <v>7625</v>
      </c>
      <c r="J1382" s="6" t="s">
        <v>7578</v>
      </c>
      <c r="K1382" s="7">
        <v>9.67</v>
      </c>
      <c r="L1382" s="7">
        <f>IFERROR(VLOOKUP(SiscoTable[[#This Row],[Código]],Hoja2!A:B,2,0)*SiscoTable[[#This Row],[Provta(Uns)]],0)</f>
        <v>50.283999999999999</v>
      </c>
      <c r="M1382" s="7">
        <v>16</v>
      </c>
      <c r="N1382" s="7">
        <v>9</v>
      </c>
      <c r="O1382" s="7">
        <f>IFERROR(VLOOKUP(SiscoTable[[#This Row],[Código]],Hoja2!A:B,2,0)*SiscoTable[[#This Row],[Stock_actual]],0)</f>
        <v>46.800000000000004</v>
      </c>
      <c r="P1382" s="6" t="s">
        <v>474</v>
      </c>
      <c r="Q1382" s="7">
        <v>11</v>
      </c>
      <c r="R1382" s="7">
        <v>3.16</v>
      </c>
      <c r="S1382" s="7" t="s">
        <v>11928</v>
      </c>
      <c r="BI1382"/>
      <c r="BJ1382"/>
    </row>
    <row r="1383" spans="2:62" x14ac:dyDescent="0.4">
      <c r="B1383" s="1">
        <v>12361</v>
      </c>
      <c r="C1383" s="6" t="s">
        <v>30</v>
      </c>
      <c r="D1383" s="6" t="s">
        <v>30</v>
      </c>
      <c r="E1383" s="6" t="s">
        <v>3268</v>
      </c>
      <c r="F1383" s="6" t="s">
        <v>7197</v>
      </c>
      <c r="G1383" s="6" t="s">
        <v>7554</v>
      </c>
      <c r="H1383" s="6" t="s">
        <v>1175</v>
      </c>
      <c r="I1383" s="6" t="s">
        <v>7626</v>
      </c>
      <c r="J1383" s="6" t="s">
        <v>7578</v>
      </c>
      <c r="K1383" s="7">
        <v>18.670000000000002</v>
      </c>
      <c r="L1383" s="7">
        <f>IFERROR(VLOOKUP(SiscoTable[[#This Row],[Código]],Hoja2!A:B,2,0)*SiscoTable[[#This Row],[Provta(Uns)]],0)</f>
        <v>97.084000000000017</v>
      </c>
      <c r="M1383" s="7">
        <v>24</v>
      </c>
      <c r="N1383" s="7">
        <v>12</v>
      </c>
      <c r="O1383" s="7">
        <f>IFERROR(VLOOKUP(SiscoTable[[#This Row],[Código]],Hoja2!A:B,2,0)*SiscoTable[[#This Row],[Stock_actual]],0)</f>
        <v>62.400000000000006</v>
      </c>
      <c r="P1383" s="6" t="s">
        <v>296</v>
      </c>
      <c r="Q1383" s="7">
        <v>20</v>
      </c>
      <c r="R1383" s="7">
        <v>12.979999999999997</v>
      </c>
      <c r="S1383" s="7" t="s">
        <v>11928</v>
      </c>
      <c r="BI1383"/>
      <c r="BJ1383"/>
    </row>
    <row r="1384" spans="2:62" x14ac:dyDescent="0.4">
      <c r="B1384" s="1">
        <v>12362</v>
      </c>
      <c r="C1384" s="6" t="s">
        <v>8</v>
      </c>
      <c r="D1384" s="6" t="s">
        <v>8</v>
      </c>
      <c r="E1384" s="6" t="s">
        <v>3268</v>
      </c>
      <c r="F1384" s="6" t="s">
        <v>7197</v>
      </c>
      <c r="G1384" s="6" t="s">
        <v>7554</v>
      </c>
      <c r="H1384" s="6" t="s">
        <v>1175</v>
      </c>
      <c r="I1384" s="6" t="s">
        <v>7702</v>
      </c>
      <c r="J1384" s="6" t="s">
        <v>5</v>
      </c>
      <c r="K1384" s="7">
        <v>8.67</v>
      </c>
      <c r="L1384" s="7">
        <f>IFERROR(VLOOKUP(SiscoTable[[#This Row],[Código]],Hoja2!A:B,2,0)*SiscoTable[[#This Row],[Provta(Uns)]],0)</f>
        <v>45.084000000000003</v>
      </c>
      <c r="M1384" s="7">
        <v>24</v>
      </c>
      <c r="N1384" s="7">
        <v>3</v>
      </c>
      <c r="O1384" s="7">
        <f>IFERROR(VLOOKUP(SiscoTable[[#This Row],[Código]],Hoja2!A:B,2,0)*SiscoTable[[#This Row],[Stock_actual]],0)</f>
        <v>15.600000000000001</v>
      </c>
      <c r="P1384" s="6" t="s">
        <v>124</v>
      </c>
      <c r="Q1384" s="7">
        <v>10</v>
      </c>
      <c r="R1384" s="7">
        <v>0</v>
      </c>
      <c r="S1384" s="7" t="s">
        <v>11928</v>
      </c>
      <c r="BI1384"/>
      <c r="BJ1384"/>
    </row>
    <row r="1385" spans="2:62" x14ac:dyDescent="0.4">
      <c r="B1385" s="1">
        <v>12363</v>
      </c>
      <c r="C1385" s="6" t="s">
        <v>30</v>
      </c>
      <c r="D1385" s="6" t="s">
        <v>30</v>
      </c>
      <c r="E1385" s="6" t="s">
        <v>3268</v>
      </c>
      <c r="F1385" s="6" t="s">
        <v>7197</v>
      </c>
      <c r="G1385" s="6" t="s">
        <v>7554</v>
      </c>
      <c r="H1385" s="6" t="s">
        <v>1175</v>
      </c>
      <c r="I1385" s="6" t="s">
        <v>7627</v>
      </c>
      <c r="J1385" s="6" t="s">
        <v>7578</v>
      </c>
      <c r="K1385" s="7">
        <v>6.17</v>
      </c>
      <c r="L1385" s="7">
        <f>IFERROR(VLOOKUP(SiscoTable[[#This Row],[Código]],Hoja2!A:B,2,0)*SiscoTable[[#This Row],[Provta(Uns)]],0)</f>
        <v>32.084000000000003</v>
      </c>
      <c r="M1385" s="7">
        <v>16</v>
      </c>
      <c r="N1385" s="7">
        <v>1</v>
      </c>
      <c r="O1385" s="7">
        <f>IFERROR(VLOOKUP(SiscoTable[[#This Row],[Código]],Hoja2!A:B,2,0)*SiscoTable[[#This Row],[Stock_actual]],0)</f>
        <v>5.2</v>
      </c>
      <c r="P1385" s="6" t="s">
        <v>214</v>
      </c>
      <c r="Q1385" s="7">
        <v>7</v>
      </c>
      <c r="R1385" s="7">
        <v>0</v>
      </c>
      <c r="S1385" s="7" t="s">
        <v>11928</v>
      </c>
      <c r="BI1385"/>
      <c r="BJ1385"/>
    </row>
    <row r="1386" spans="2:62" x14ac:dyDescent="0.4">
      <c r="B1386" s="1">
        <v>12367</v>
      </c>
      <c r="C1386" s="6" t="s">
        <v>30</v>
      </c>
      <c r="D1386" s="6" t="s">
        <v>30</v>
      </c>
      <c r="E1386" s="6" t="s">
        <v>3268</v>
      </c>
      <c r="F1386" s="6" t="s">
        <v>7197</v>
      </c>
      <c r="G1386" s="6" t="s">
        <v>7554</v>
      </c>
      <c r="H1386" s="6" t="s">
        <v>1175</v>
      </c>
      <c r="I1386" s="6" t="s">
        <v>7628</v>
      </c>
      <c r="J1386" s="6" t="s">
        <v>5</v>
      </c>
      <c r="K1386" s="7">
        <v>22.17</v>
      </c>
      <c r="L1386" s="7">
        <f>IFERROR(VLOOKUP(SiscoTable[[#This Row],[Código]],Hoja2!A:B,2,0)*SiscoTable[[#This Row],[Provta(Uns)]],0)</f>
        <v>121.935</v>
      </c>
      <c r="M1386" s="7">
        <v>0</v>
      </c>
      <c r="N1386" s="7">
        <v>26</v>
      </c>
      <c r="O1386" s="7">
        <f>IFERROR(VLOOKUP(SiscoTable[[#This Row],[Código]],Hoja2!A:B,2,0)*SiscoTable[[#This Row],[Stock_actual]],0)</f>
        <v>143</v>
      </c>
      <c r="P1386" s="6" t="s">
        <v>121</v>
      </c>
      <c r="Q1386" s="7">
        <v>24</v>
      </c>
      <c r="R1386" s="7">
        <v>0</v>
      </c>
      <c r="S1386" s="7" t="s">
        <v>11928</v>
      </c>
      <c r="BI1386"/>
      <c r="BJ1386"/>
    </row>
    <row r="1387" spans="2:62" x14ac:dyDescent="0.4">
      <c r="B1387" s="1">
        <v>12368</v>
      </c>
      <c r="C1387" s="6" t="s">
        <v>30</v>
      </c>
      <c r="D1387" s="6" t="s">
        <v>30</v>
      </c>
      <c r="E1387" s="6" t="s">
        <v>3268</v>
      </c>
      <c r="F1387" s="6" t="s">
        <v>7197</v>
      </c>
      <c r="G1387" s="6" t="s">
        <v>7554</v>
      </c>
      <c r="H1387" s="6" t="s">
        <v>1175</v>
      </c>
      <c r="I1387" s="6" t="s">
        <v>7629</v>
      </c>
      <c r="J1387" s="6" t="s">
        <v>5</v>
      </c>
      <c r="K1387" s="7">
        <v>20.67</v>
      </c>
      <c r="L1387" s="7">
        <f>IFERROR(VLOOKUP(SiscoTable[[#This Row],[Código]],Hoja2!A:B,2,0)*SiscoTable[[#This Row],[Provta(Uns)]],0)</f>
        <v>113.685</v>
      </c>
      <c r="M1387" s="7">
        <v>0</v>
      </c>
      <c r="N1387" s="7">
        <v>28</v>
      </c>
      <c r="O1387" s="7">
        <f>IFERROR(VLOOKUP(SiscoTable[[#This Row],[Código]],Hoja2!A:B,2,0)*SiscoTable[[#This Row],[Stock_actual]],0)</f>
        <v>154</v>
      </c>
      <c r="P1387" s="6" t="s">
        <v>575</v>
      </c>
      <c r="Q1387" s="7">
        <v>23</v>
      </c>
      <c r="R1387" s="7">
        <v>0</v>
      </c>
      <c r="S1387" s="7" t="s">
        <v>11928</v>
      </c>
      <c r="BI1387"/>
      <c r="BJ1387"/>
    </row>
    <row r="1388" spans="2:62" x14ac:dyDescent="0.4">
      <c r="B1388" s="1">
        <v>12369</v>
      </c>
      <c r="C1388" s="6" t="s">
        <v>8</v>
      </c>
      <c r="D1388" s="6" t="s">
        <v>8</v>
      </c>
      <c r="E1388" s="6" t="s">
        <v>3268</v>
      </c>
      <c r="F1388" s="6" t="s">
        <v>7197</v>
      </c>
      <c r="G1388" s="6" t="s">
        <v>7554</v>
      </c>
      <c r="H1388" s="6" t="s">
        <v>1175</v>
      </c>
      <c r="I1388" s="6" t="s">
        <v>7703</v>
      </c>
      <c r="J1388" s="6" t="s">
        <v>5</v>
      </c>
      <c r="K1388" s="7">
        <v>1.17</v>
      </c>
      <c r="L1388" s="7">
        <f>IFERROR(VLOOKUP(SiscoTable[[#This Row],[Código]],Hoja2!A:B,2,0)*SiscoTable[[#This Row],[Provta(Uns)]],0)</f>
        <v>6.4349999999999996</v>
      </c>
      <c r="M1388" s="7">
        <v>16</v>
      </c>
      <c r="N1388" s="7">
        <v>0</v>
      </c>
      <c r="O1388" s="7">
        <f>IFERROR(VLOOKUP(SiscoTable[[#This Row],[Código]],Hoja2!A:B,2,0)*SiscoTable[[#This Row],[Stock_actual]],0)</f>
        <v>0</v>
      </c>
      <c r="P1388" s="6" t="s">
        <v>7</v>
      </c>
      <c r="Q1388" s="7">
        <v>1</v>
      </c>
      <c r="R1388" s="7">
        <v>0</v>
      </c>
      <c r="S1388" s="7" t="s">
        <v>11928</v>
      </c>
      <c r="BI1388"/>
      <c r="BJ1388"/>
    </row>
    <row r="1389" spans="2:62" x14ac:dyDescent="0.4">
      <c r="B1389" s="1">
        <v>12375</v>
      </c>
      <c r="C1389" s="6" t="s">
        <v>30</v>
      </c>
      <c r="D1389" s="6" t="s">
        <v>30</v>
      </c>
      <c r="E1389" s="6" t="s">
        <v>3268</v>
      </c>
      <c r="F1389" s="6" t="s">
        <v>7197</v>
      </c>
      <c r="G1389" s="6" t="s">
        <v>7554</v>
      </c>
      <c r="H1389" s="6" t="s">
        <v>1175</v>
      </c>
      <c r="I1389" s="6" t="s">
        <v>7630</v>
      </c>
      <c r="J1389" s="6" t="s">
        <v>5</v>
      </c>
      <c r="K1389" s="7">
        <v>19.170000000000002</v>
      </c>
      <c r="L1389" s="7">
        <f>IFERROR(VLOOKUP(SiscoTable[[#This Row],[Código]],Hoja2!A:B,2,0)*SiscoTable[[#This Row],[Provta(Uns)]],0)</f>
        <v>107.352</v>
      </c>
      <c r="M1389" s="7">
        <v>0</v>
      </c>
      <c r="N1389" s="7">
        <v>33</v>
      </c>
      <c r="O1389" s="7">
        <f>IFERROR(VLOOKUP(SiscoTable[[#This Row],[Código]],Hoja2!A:B,2,0)*SiscoTable[[#This Row],[Stock_actual]],0)</f>
        <v>184.79999999999998</v>
      </c>
      <c r="P1389" s="6" t="s">
        <v>697</v>
      </c>
      <c r="Q1389" s="7">
        <v>21</v>
      </c>
      <c r="R1389" s="7">
        <v>0</v>
      </c>
      <c r="S1389" s="7" t="s">
        <v>11928</v>
      </c>
      <c r="BI1389"/>
      <c r="BJ1389"/>
    </row>
    <row r="1390" spans="2:62" x14ac:dyDescent="0.4">
      <c r="B1390" s="1">
        <v>12376</v>
      </c>
      <c r="C1390" s="6" t="s">
        <v>30</v>
      </c>
      <c r="D1390" s="6" t="s">
        <v>30</v>
      </c>
      <c r="E1390" s="6" t="s">
        <v>3268</v>
      </c>
      <c r="F1390" s="6" t="s">
        <v>7197</v>
      </c>
      <c r="G1390" s="6" t="s">
        <v>7554</v>
      </c>
      <c r="H1390" s="6" t="s">
        <v>1175</v>
      </c>
      <c r="I1390" s="6" t="s">
        <v>7631</v>
      </c>
      <c r="J1390" s="6" t="s">
        <v>5</v>
      </c>
      <c r="K1390" s="7">
        <v>15.5</v>
      </c>
      <c r="L1390" s="7">
        <f>IFERROR(VLOOKUP(SiscoTable[[#This Row],[Código]],Hoja2!A:B,2,0)*SiscoTable[[#This Row],[Provta(Uns)]],0)</f>
        <v>85.25</v>
      </c>
      <c r="M1390" s="7">
        <v>24</v>
      </c>
      <c r="N1390" s="7">
        <v>0</v>
      </c>
      <c r="O1390" s="7">
        <f>IFERROR(VLOOKUP(SiscoTable[[#This Row],[Código]],Hoja2!A:B,2,0)*SiscoTable[[#This Row],[Stock_actual]],0)</f>
        <v>0</v>
      </c>
      <c r="P1390" s="6" t="s">
        <v>7</v>
      </c>
      <c r="Q1390" s="7">
        <v>17</v>
      </c>
      <c r="R1390" s="7">
        <v>7.2000000000000028</v>
      </c>
      <c r="S1390" s="7" t="s">
        <v>11928</v>
      </c>
      <c r="BI1390"/>
      <c r="BJ1390"/>
    </row>
    <row r="1391" spans="2:62" x14ac:dyDescent="0.4">
      <c r="B1391" s="1">
        <v>12377</v>
      </c>
      <c r="C1391" s="6" t="s">
        <v>30</v>
      </c>
      <c r="D1391" s="6" t="s">
        <v>30</v>
      </c>
      <c r="E1391" s="6" t="s">
        <v>3268</v>
      </c>
      <c r="F1391" s="6" t="s">
        <v>7197</v>
      </c>
      <c r="G1391" s="6" t="s">
        <v>7554</v>
      </c>
      <c r="H1391" s="6" t="s">
        <v>1175</v>
      </c>
      <c r="I1391" s="6" t="s">
        <v>7632</v>
      </c>
      <c r="J1391" s="6" t="s">
        <v>5</v>
      </c>
      <c r="K1391" s="7">
        <v>6.83</v>
      </c>
      <c r="L1391" s="7">
        <f>IFERROR(VLOOKUP(SiscoTable[[#This Row],[Código]],Hoja2!A:B,2,0)*SiscoTable[[#This Row],[Provta(Uns)]],0)</f>
        <v>47.81</v>
      </c>
      <c r="M1391" s="7">
        <v>0</v>
      </c>
      <c r="N1391" s="7">
        <v>17</v>
      </c>
      <c r="O1391" s="7">
        <f>IFERROR(VLOOKUP(SiscoTable[[#This Row],[Código]],Hoja2!A:B,2,0)*SiscoTable[[#This Row],[Stock_actual]],0)</f>
        <v>119</v>
      </c>
      <c r="P1391" s="6" t="s">
        <v>510</v>
      </c>
      <c r="Q1391" s="7">
        <v>8</v>
      </c>
      <c r="R1391" s="7">
        <v>0</v>
      </c>
      <c r="S1391" s="7" t="s">
        <v>11928</v>
      </c>
      <c r="BI1391"/>
      <c r="BJ1391"/>
    </row>
    <row r="1392" spans="2:62" x14ac:dyDescent="0.4">
      <c r="B1392" s="1">
        <v>12378</v>
      </c>
      <c r="C1392" s="6" t="s">
        <v>8</v>
      </c>
      <c r="D1392" s="6" t="s">
        <v>8</v>
      </c>
      <c r="E1392" s="6" t="s">
        <v>3268</v>
      </c>
      <c r="F1392" s="6" t="s">
        <v>7197</v>
      </c>
      <c r="G1392" s="6" t="s">
        <v>7554</v>
      </c>
      <c r="H1392" s="6" t="s">
        <v>1175</v>
      </c>
      <c r="I1392" s="6" t="s">
        <v>7704</v>
      </c>
      <c r="J1392" s="6" t="s">
        <v>5</v>
      </c>
      <c r="K1392" s="7">
        <v>3.67</v>
      </c>
      <c r="L1392" s="7">
        <f>IFERROR(VLOOKUP(SiscoTable[[#This Row],[Código]],Hoja2!A:B,2,0)*SiscoTable[[#This Row],[Provta(Uns)]],0)</f>
        <v>24.221999999999998</v>
      </c>
      <c r="M1392" s="7">
        <v>0</v>
      </c>
      <c r="N1392" s="7">
        <v>6</v>
      </c>
      <c r="O1392" s="7">
        <f>IFERROR(VLOOKUP(SiscoTable[[#This Row],[Código]],Hoja2!A:B,2,0)*SiscoTable[[#This Row],[Stock_actual]],0)</f>
        <v>39.599999999999994</v>
      </c>
      <c r="P1392" s="6" t="s">
        <v>520</v>
      </c>
      <c r="Q1392" s="7">
        <v>4</v>
      </c>
      <c r="R1392" s="7">
        <v>0</v>
      </c>
      <c r="S1392" s="7" t="s">
        <v>11928</v>
      </c>
      <c r="BI1392"/>
      <c r="BJ1392"/>
    </row>
    <row r="1393" spans="2:62" x14ac:dyDescent="0.4">
      <c r="B1393" s="1">
        <v>12382</v>
      </c>
      <c r="C1393" s="6" t="s">
        <v>8</v>
      </c>
      <c r="D1393" s="6" t="s">
        <v>8</v>
      </c>
      <c r="E1393" s="6" t="s">
        <v>3268</v>
      </c>
      <c r="F1393" s="6" t="s">
        <v>7197</v>
      </c>
      <c r="G1393" s="6" t="s">
        <v>7554</v>
      </c>
      <c r="H1393" s="6" t="s">
        <v>1175</v>
      </c>
      <c r="I1393" s="6" t="s">
        <v>7705</v>
      </c>
      <c r="J1393" s="6" t="s">
        <v>5</v>
      </c>
      <c r="K1393" s="7">
        <v>7</v>
      </c>
      <c r="L1393" s="7">
        <f>IFERROR(VLOOKUP(SiscoTable[[#This Row],[Código]],Hoja2!A:B,2,0)*SiscoTable[[#This Row],[Provta(Uns)]],0)</f>
        <v>35</v>
      </c>
      <c r="M1393" s="7">
        <v>0</v>
      </c>
      <c r="N1393" s="7">
        <v>19</v>
      </c>
      <c r="O1393" s="7">
        <f>IFERROR(VLOOKUP(SiscoTable[[#This Row],[Código]],Hoja2!A:B,2,0)*SiscoTable[[#This Row],[Stock_actual]],0)</f>
        <v>95</v>
      </c>
      <c r="P1393" s="6" t="s">
        <v>1197</v>
      </c>
      <c r="Q1393" s="7">
        <v>8</v>
      </c>
      <c r="R1393" s="7">
        <v>0</v>
      </c>
      <c r="S1393" s="7" t="s">
        <v>11928</v>
      </c>
      <c r="BI1393"/>
      <c r="BJ1393"/>
    </row>
    <row r="1394" spans="2:62" x14ac:dyDescent="0.4">
      <c r="B1394" s="1">
        <v>12387</v>
      </c>
      <c r="C1394" s="6" t="s">
        <v>30</v>
      </c>
      <c r="D1394" s="6" t="s">
        <v>30</v>
      </c>
      <c r="E1394" s="6" t="s">
        <v>3268</v>
      </c>
      <c r="F1394" s="6" t="s">
        <v>7197</v>
      </c>
      <c r="G1394" s="6" t="s">
        <v>7554</v>
      </c>
      <c r="H1394" s="6" t="s">
        <v>1175</v>
      </c>
      <c r="I1394" s="6" t="s">
        <v>7633</v>
      </c>
      <c r="J1394" s="6" t="s">
        <v>5</v>
      </c>
      <c r="K1394" s="7">
        <v>46.17</v>
      </c>
      <c r="L1394" s="7">
        <f>IFERROR(VLOOKUP(SiscoTable[[#This Row],[Código]],Hoja2!A:B,2,0)*SiscoTable[[#This Row],[Provta(Uns)]],0)</f>
        <v>277.02</v>
      </c>
      <c r="M1394" s="7">
        <v>16</v>
      </c>
      <c r="N1394" s="7">
        <v>41</v>
      </c>
      <c r="O1394" s="7">
        <f>IFERROR(VLOOKUP(SiscoTable[[#This Row],[Código]],Hoja2!A:B,2,0)*SiscoTable[[#This Row],[Stock_actual]],0)</f>
        <v>246</v>
      </c>
      <c r="P1394" s="6" t="s">
        <v>699</v>
      </c>
      <c r="Q1394" s="7">
        <v>51</v>
      </c>
      <c r="R1394" s="7">
        <v>76.97999999999999</v>
      </c>
      <c r="S1394" s="7" t="s">
        <v>11928</v>
      </c>
      <c r="BI1394"/>
      <c r="BJ1394"/>
    </row>
    <row r="1395" spans="2:62" x14ac:dyDescent="0.4">
      <c r="B1395" s="1">
        <v>12388</v>
      </c>
      <c r="C1395" s="6" t="s">
        <v>30</v>
      </c>
      <c r="D1395" s="6" t="s">
        <v>30</v>
      </c>
      <c r="E1395" s="6" t="s">
        <v>3268</v>
      </c>
      <c r="F1395" s="6" t="s">
        <v>7197</v>
      </c>
      <c r="G1395" s="6" t="s">
        <v>7554</v>
      </c>
      <c r="H1395" s="6" t="s">
        <v>1175</v>
      </c>
      <c r="I1395" s="6" t="s">
        <v>7634</v>
      </c>
      <c r="J1395" s="6" t="s">
        <v>7578</v>
      </c>
      <c r="K1395" s="7">
        <v>13.5</v>
      </c>
      <c r="L1395" s="7">
        <f>IFERROR(VLOOKUP(SiscoTable[[#This Row],[Código]],Hoja2!A:B,2,0)*SiscoTable[[#This Row],[Provta(Uns)]],0)</f>
        <v>78.3</v>
      </c>
      <c r="M1395" s="7">
        <v>24</v>
      </c>
      <c r="N1395" s="7">
        <v>0</v>
      </c>
      <c r="O1395" s="7">
        <f>IFERROR(VLOOKUP(SiscoTable[[#This Row],[Código]],Hoja2!A:B,2,0)*SiscoTable[[#This Row],[Stock_actual]],0)</f>
        <v>0</v>
      </c>
      <c r="P1395" s="6" t="s">
        <v>7</v>
      </c>
      <c r="Q1395" s="7">
        <v>15</v>
      </c>
      <c r="R1395" s="7">
        <v>3</v>
      </c>
      <c r="S1395" s="7" t="s">
        <v>11928</v>
      </c>
      <c r="BI1395"/>
      <c r="BJ1395"/>
    </row>
    <row r="1396" spans="2:62" x14ac:dyDescent="0.4">
      <c r="B1396" s="1">
        <v>12389</v>
      </c>
      <c r="C1396" s="6" t="s">
        <v>30</v>
      </c>
      <c r="D1396" s="6" t="s">
        <v>30</v>
      </c>
      <c r="E1396" s="6" t="s">
        <v>3268</v>
      </c>
      <c r="F1396" s="6" t="s">
        <v>7197</v>
      </c>
      <c r="G1396" s="6" t="s">
        <v>7554</v>
      </c>
      <c r="H1396" s="6" t="s">
        <v>1175</v>
      </c>
      <c r="I1396" s="6" t="s">
        <v>7635</v>
      </c>
      <c r="J1396" s="6" t="s">
        <v>5</v>
      </c>
      <c r="K1396" s="7">
        <v>20.83</v>
      </c>
      <c r="L1396" s="7">
        <f>IFERROR(VLOOKUP(SiscoTable[[#This Row],[Código]],Hoja2!A:B,2,0)*SiscoTable[[#This Row],[Provta(Uns)]],0)</f>
        <v>114.565</v>
      </c>
      <c r="M1396" s="7">
        <v>0</v>
      </c>
      <c r="N1396" s="7">
        <v>27</v>
      </c>
      <c r="O1396" s="7">
        <f>IFERROR(VLOOKUP(SiscoTable[[#This Row],[Código]],Hoja2!A:B,2,0)*SiscoTable[[#This Row],[Stock_actual]],0)</f>
        <v>148.5</v>
      </c>
      <c r="P1396" s="6" t="s">
        <v>132</v>
      </c>
      <c r="Q1396" s="7">
        <v>23</v>
      </c>
      <c r="R1396" s="7">
        <v>0</v>
      </c>
      <c r="S1396" s="7" t="s">
        <v>11928</v>
      </c>
      <c r="BI1396"/>
      <c r="BJ1396"/>
    </row>
    <row r="1397" spans="2:62" x14ac:dyDescent="0.4">
      <c r="B1397" s="1">
        <v>12390</v>
      </c>
      <c r="C1397" s="6" t="s">
        <v>25</v>
      </c>
      <c r="D1397" s="6" t="s">
        <v>25</v>
      </c>
      <c r="E1397" s="6" t="s">
        <v>3268</v>
      </c>
      <c r="F1397" s="6" t="s">
        <v>7197</v>
      </c>
      <c r="G1397" s="6" t="s">
        <v>7554</v>
      </c>
      <c r="H1397" s="6" t="s">
        <v>1175</v>
      </c>
      <c r="I1397" s="6" t="s">
        <v>7583</v>
      </c>
      <c r="J1397" s="6" t="s">
        <v>5</v>
      </c>
      <c r="K1397" s="7">
        <v>55.33</v>
      </c>
      <c r="L1397" s="7">
        <f>IFERROR(VLOOKUP(SiscoTable[[#This Row],[Código]],Hoja2!A:B,2,0)*SiscoTable[[#This Row],[Provta(Uns)]],0)</f>
        <v>331.98</v>
      </c>
      <c r="M1397" s="7">
        <v>0</v>
      </c>
      <c r="N1397" s="7">
        <v>59</v>
      </c>
      <c r="O1397" s="7">
        <f>IFERROR(VLOOKUP(SiscoTable[[#This Row],[Código]],Hoja2!A:B,2,0)*SiscoTable[[#This Row],[Stock_actual]],0)</f>
        <v>354</v>
      </c>
      <c r="P1397" s="6" t="s">
        <v>324</v>
      </c>
      <c r="Q1397" s="7">
        <v>61</v>
      </c>
      <c r="R1397" s="7">
        <v>110.28</v>
      </c>
      <c r="S1397" s="7" t="s">
        <v>11928</v>
      </c>
      <c r="BI1397"/>
      <c r="BJ1397"/>
    </row>
    <row r="1398" spans="2:62" x14ac:dyDescent="0.4">
      <c r="B1398" s="1">
        <v>12412</v>
      </c>
      <c r="C1398" s="6" t="s">
        <v>8</v>
      </c>
      <c r="D1398" s="6" t="s">
        <v>8</v>
      </c>
      <c r="E1398" s="6" t="s">
        <v>3268</v>
      </c>
      <c r="F1398" s="6" t="s">
        <v>3269</v>
      </c>
      <c r="G1398" s="6" t="s">
        <v>4996</v>
      </c>
      <c r="H1398" s="6" t="s">
        <v>3361</v>
      </c>
      <c r="I1398" s="6" t="s">
        <v>5135</v>
      </c>
      <c r="J1398" s="6" t="s">
        <v>5</v>
      </c>
      <c r="K1398" s="7">
        <v>0</v>
      </c>
      <c r="L1398" s="7">
        <f>IFERROR(VLOOKUP(SiscoTable[[#This Row],[Código]],Hoja2!A:B,2,0)*SiscoTable[[#This Row],[Provta(Uns)]],0)</f>
        <v>0</v>
      </c>
      <c r="M1398" s="7">
        <v>0</v>
      </c>
      <c r="N1398" s="7">
        <v>0</v>
      </c>
      <c r="O1398" s="7">
        <f>IFERROR(VLOOKUP(SiscoTable[[#This Row],[Código]],Hoja2!A:B,2,0)*SiscoTable[[#This Row],[Stock_actual]],0)</f>
        <v>0</v>
      </c>
      <c r="P1398" s="6" t="s">
        <v>7</v>
      </c>
      <c r="Q1398" s="7">
        <v>0</v>
      </c>
      <c r="R1398" s="7">
        <v>0</v>
      </c>
      <c r="S1398" s="7" t="s">
        <v>11928</v>
      </c>
      <c r="BI1398"/>
      <c r="BJ1398"/>
    </row>
    <row r="1399" spans="2:62" x14ac:dyDescent="0.4">
      <c r="B1399" s="1">
        <v>12414</v>
      </c>
      <c r="C1399" s="6" t="s">
        <v>8</v>
      </c>
      <c r="D1399" s="6" t="s">
        <v>8</v>
      </c>
      <c r="E1399" s="6" t="s">
        <v>3268</v>
      </c>
      <c r="F1399" s="6" t="s">
        <v>3269</v>
      </c>
      <c r="G1399" s="6" t="s">
        <v>3270</v>
      </c>
      <c r="H1399" s="6" t="s">
        <v>3361</v>
      </c>
      <c r="I1399" s="6" t="s">
        <v>3360</v>
      </c>
      <c r="J1399" s="6" t="s">
        <v>5</v>
      </c>
      <c r="K1399" s="7">
        <v>0</v>
      </c>
      <c r="L1399" s="7">
        <f>IFERROR(VLOOKUP(SiscoTable[[#This Row],[Código]],Hoja2!A:B,2,0)*SiscoTable[[#This Row],[Provta(Uns)]],0)</f>
        <v>0</v>
      </c>
      <c r="M1399" s="7">
        <v>0</v>
      </c>
      <c r="N1399" s="7">
        <v>0</v>
      </c>
      <c r="O1399" s="7">
        <f>IFERROR(VLOOKUP(SiscoTable[[#This Row],[Código]],Hoja2!A:B,2,0)*SiscoTable[[#This Row],[Stock_actual]],0)</f>
        <v>0</v>
      </c>
      <c r="P1399" s="6" t="s">
        <v>7</v>
      </c>
      <c r="Q1399" s="7">
        <v>0</v>
      </c>
      <c r="R1399" s="7">
        <v>0</v>
      </c>
      <c r="S1399" s="7" t="s">
        <v>11927</v>
      </c>
      <c r="BI1399"/>
      <c r="BJ1399"/>
    </row>
    <row r="1400" spans="2:62" x14ac:dyDescent="0.4">
      <c r="B1400" s="1">
        <v>12415</v>
      </c>
      <c r="C1400" s="6" t="s">
        <v>8</v>
      </c>
      <c r="D1400" s="6" t="s">
        <v>8</v>
      </c>
      <c r="E1400" s="6" t="s">
        <v>3268</v>
      </c>
      <c r="F1400" s="6" t="s">
        <v>3269</v>
      </c>
      <c r="G1400" s="6" t="s">
        <v>5267</v>
      </c>
      <c r="H1400" s="6" t="s">
        <v>3286</v>
      </c>
      <c r="I1400" s="6" t="s">
        <v>5456</v>
      </c>
      <c r="J1400" s="6" t="s">
        <v>5</v>
      </c>
      <c r="K1400" s="7">
        <v>0</v>
      </c>
      <c r="L1400" s="7">
        <f>IFERROR(VLOOKUP(SiscoTable[[#This Row],[Código]],Hoja2!A:B,2,0)*SiscoTable[[#This Row],[Provta(Uns)]],0)</f>
        <v>0</v>
      </c>
      <c r="M1400" s="7">
        <v>0</v>
      </c>
      <c r="N1400" s="7">
        <v>0</v>
      </c>
      <c r="O1400" s="7">
        <f>IFERROR(VLOOKUP(SiscoTable[[#This Row],[Código]],Hoja2!A:B,2,0)*SiscoTable[[#This Row],[Stock_actual]],0)</f>
        <v>0</v>
      </c>
      <c r="P1400" s="6" t="s">
        <v>7</v>
      </c>
      <c r="Q1400" s="7">
        <v>0</v>
      </c>
      <c r="R1400" s="7">
        <v>0</v>
      </c>
      <c r="S1400" s="7" t="s">
        <v>11928</v>
      </c>
      <c r="BI1400"/>
      <c r="BJ1400"/>
    </row>
    <row r="1401" spans="2:62" x14ac:dyDescent="0.4">
      <c r="B1401" s="1">
        <v>12416</v>
      </c>
      <c r="C1401" s="6" t="s">
        <v>25</v>
      </c>
      <c r="D1401" s="6" t="s">
        <v>30</v>
      </c>
      <c r="E1401" s="6" t="s">
        <v>3268</v>
      </c>
      <c r="F1401" s="6" t="s">
        <v>3269</v>
      </c>
      <c r="G1401" s="6" t="s">
        <v>3773</v>
      </c>
      <c r="H1401" s="6" t="s">
        <v>3286</v>
      </c>
      <c r="I1401" s="6" t="s">
        <v>3778</v>
      </c>
      <c r="J1401" s="6" t="s">
        <v>5</v>
      </c>
      <c r="K1401" s="7">
        <v>7</v>
      </c>
      <c r="L1401" s="7">
        <f>IFERROR(VLOOKUP(SiscoTable[[#This Row],[Código]],Hoja2!A:B,2,0)*SiscoTable[[#This Row],[Provta(Uns)]],0)</f>
        <v>123.20000000000002</v>
      </c>
      <c r="M1401" s="7">
        <v>0</v>
      </c>
      <c r="N1401" s="7">
        <v>23</v>
      </c>
      <c r="O1401" s="7">
        <f>IFERROR(VLOOKUP(SiscoTable[[#This Row],[Código]],Hoja2!A:B,2,0)*SiscoTable[[#This Row],[Stock_actual]],0)</f>
        <v>404.8</v>
      </c>
      <c r="P1401" s="6" t="s">
        <v>2381</v>
      </c>
      <c r="Q1401" s="7">
        <v>8</v>
      </c>
      <c r="R1401" s="7">
        <v>0</v>
      </c>
      <c r="S1401" s="7" t="s">
        <v>11928</v>
      </c>
      <c r="BI1401"/>
      <c r="BJ1401"/>
    </row>
    <row r="1402" spans="2:62" x14ac:dyDescent="0.4">
      <c r="B1402" s="1">
        <v>12417</v>
      </c>
      <c r="C1402" s="6" t="s">
        <v>30</v>
      </c>
      <c r="D1402" s="6" t="s">
        <v>8</v>
      </c>
      <c r="E1402" s="6" t="s">
        <v>3268</v>
      </c>
      <c r="F1402" s="6" t="s">
        <v>3269</v>
      </c>
      <c r="G1402" s="6" t="s">
        <v>5267</v>
      </c>
      <c r="H1402" s="6" t="s">
        <v>3286</v>
      </c>
      <c r="I1402" s="6" t="s">
        <v>5351</v>
      </c>
      <c r="J1402" s="6" t="s">
        <v>5</v>
      </c>
      <c r="K1402" s="7">
        <v>3.67</v>
      </c>
      <c r="L1402" s="7">
        <f>IFERROR(VLOOKUP(SiscoTable[[#This Row],[Código]],Hoja2!A:B,2,0)*SiscoTable[[#This Row],[Provta(Uns)]],0)</f>
        <v>45.508000000000003</v>
      </c>
      <c r="M1402" s="7">
        <v>0</v>
      </c>
      <c r="N1402" s="7">
        <v>0</v>
      </c>
      <c r="O1402" s="7">
        <f>IFERROR(VLOOKUP(SiscoTable[[#This Row],[Código]],Hoja2!A:B,2,0)*SiscoTable[[#This Row],[Stock_actual]],0)</f>
        <v>0</v>
      </c>
      <c r="P1402" s="6" t="s">
        <v>7</v>
      </c>
      <c r="Q1402" s="7">
        <v>4</v>
      </c>
      <c r="R1402" s="7">
        <v>7.1999999999999993</v>
      </c>
      <c r="S1402" s="7" t="s">
        <v>11928</v>
      </c>
      <c r="BI1402"/>
      <c r="BJ1402"/>
    </row>
    <row r="1403" spans="2:62" x14ac:dyDescent="0.4">
      <c r="B1403" s="1">
        <v>12418</v>
      </c>
      <c r="C1403" s="6" t="s">
        <v>30</v>
      </c>
      <c r="D1403" s="6" t="s">
        <v>8</v>
      </c>
      <c r="E1403" s="6" t="s">
        <v>3268</v>
      </c>
      <c r="F1403" s="6" t="s">
        <v>3269</v>
      </c>
      <c r="G1403" s="6" t="s">
        <v>5267</v>
      </c>
      <c r="H1403" s="6" t="s">
        <v>3286</v>
      </c>
      <c r="I1403" s="6" t="s">
        <v>5349</v>
      </c>
      <c r="J1403" s="6" t="s">
        <v>5</v>
      </c>
      <c r="K1403" s="7">
        <v>3</v>
      </c>
      <c r="L1403" s="7">
        <f>IFERROR(VLOOKUP(SiscoTable[[#This Row],[Código]],Hoja2!A:B,2,0)*SiscoTable[[#This Row],[Provta(Uns)]],0)</f>
        <v>52.800000000000004</v>
      </c>
      <c r="M1403" s="7">
        <v>0</v>
      </c>
      <c r="N1403" s="7">
        <v>49</v>
      </c>
      <c r="O1403" s="7">
        <f>IFERROR(VLOOKUP(SiscoTable[[#This Row],[Código]],Hoja2!A:B,2,0)*SiscoTable[[#This Row],[Stock_actual]],0)</f>
        <v>862.40000000000009</v>
      </c>
      <c r="P1403" s="6" t="s">
        <v>5350</v>
      </c>
      <c r="Q1403" s="7">
        <v>3</v>
      </c>
      <c r="R1403" s="7">
        <v>0</v>
      </c>
      <c r="S1403" s="7" t="s">
        <v>11928</v>
      </c>
      <c r="BI1403"/>
      <c r="BJ1403"/>
    </row>
    <row r="1404" spans="2:62" x14ac:dyDescent="0.4">
      <c r="B1404" s="1">
        <v>12419</v>
      </c>
      <c r="C1404" s="6" t="s">
        <v>30</v>
      </c>
      <c r="D1404" s="6" t="s">
        <v>30</v>
      </c>
      <c r="E1404" s="6" t="s">
        <v>3268</v>
      </c>
      <c r="F1404" s="6" t="s">
        <v>3269</v>
      </c>
      <c r="G1404" s="6" t="s">
        <v>5267</v>
      </c>
      <c r="H1404" s="6" t="s">
        <v>3286</v>
      </c>
      <c r="I1404" s="6" t="s">
        <v>5353</v>
      </c>
      <c r="J1404" s="6" t="s">
        <v>5</v>
      </c>
      <c r="K1404" s="7">
        <v>9.83</v>
      </c>
      <c r="L1404" s="7">
        <f>IFERROR(VLOOKUP(SiscoTable[[#This Row],[Código]],Hoja2!A:B,2,0)*SiscoTable[[#This Row],[Provta(Uns)]],0)</f>
        <v>83.555000000000007</v>
      </c>
      <c r="M1404" s="7">
        <v>0</v>
      </c>
      <c r="N1404" s="7">
        <v>20</v>
      </c>
      <c r="O1404" s="7">
        <f>IFERROR(VLOOKUP(SiscoTable[[#This Row],[Código]],Hoja2!A:B,2,0)*SiscoTable[[#This Row],[Stock_actual]],0)</f>
        <v>170</v>
      </c>
      <c r="P1404" s="6" t="s">
        <v>320</v>
      </c>
      <c r="Q1404" s="7">
        <v>11</v>
      </c>
      <c r="R1404" s="7">
        <v>0</v>
      </c>
      <c r="S1404" s="7" t="s">
        <v>11928</v>
      </c>
      <c r="BI1404"/>
      <c r="BJ1404"/>
    </row>
    <row r="1405" spans="2:62" x14ac:dyDescent="0.4">
      <c r="B1405" s="1">
        <v>12420</v>
      </c>
      <c r="C1405" s="6" t="s">
        <v>30</v>
      </c>
      <c r="D1405" s="6" t="s">
        <v>30</v>
      </c>
      <c r="E1405" s="6" t="s">
        <v>3268</v>
      </c>
      <c r="F1405" s="6" t="s">
        <v>3269</v>
      </c>
      <c r="G1405" s="6" t="s">
        <v>5267</v>
      </c>
      <c r="H1405" s="6" t="s">
        <v>3286</v>
      </c>
      <c r="I1405" s="6" t="s">
        <v>5347</v>
      </c>
      <c r="J1405" s="6" t="s">
        <v>5</v>
      </c>
      <c r="K1405" s="7">
        <v>5.67</v>
      </c>
      <c r="L1405" s="7">
        <f>IFERROR(VLOOKUP(SiscoTable[[#This Row],[Código]],Hoja2!A:B,2,0)*SiscoTable[[#This Row],[Provta(Uns)]],0)</f>
        <v>48.195</v>
      </c>
      <c r="M1405" s="7">
        <v>0</v>
      </c>
      <c r="N1405" s="7">
        <v>13</v>
      </c>
      <c r="O1405" s="7">
        <f>IFERROR(VLOOKUP(SiscoTable[[#This Row],[Código]],Hoja2!A:B,2,0)*SiscoTable[[#This Row],[Stock_actual]],0)</f>
        <v>110.5</v>
      </c>
      <c r="P1405" s="6" t="s">
        <v>1038</v>
      </c>
      <c r="Q1405" s="7">
        <v>6</v>
      </c>
      <c r="R1405" s="7">
        <v>0</v>
      </c>
      <c r="S1405" s="7" t="s">
        <v>11928</v>
      </c>
      <c r="BI1405"/>
      <c r="BJ1405"/>
    </row>
    <row r="1406" spans="2:62" x14ac:dyDescent="0.4">
      <c r="B1406" s="1">
        <v>12421</v>
      </c>
      <c r="C1406" s="6" t="s">
        <v>30</v>
      </c>
      <c r="D1406" s="6" t="s">
        <v>30</v>
      </c>
      <c r="E1406" s="6" t="s">
        <v>3268</v>
      </c>
      <c r="F1406" s="6" t="s">
        <v>3269</v>
      </c>
      <c r="G1406" s="6" t="s">
        <v>5267</v>
      </c>
      <c r="H1406" s="6" t="s">
        <v>3286</v>
      </c>
      <c r="I1406" s="6" t="s">
        <v>5354</v>
      </c>
      <c r="J1406" s="6" t="s">
        <v>5</v>
      </c>
      <c r="K1406" s="7">
        <v>14.5</v>
      </c>
      <c r="L1406" s="7">
        <f>IFERROR(VLOOKUP(SiscoTable[[#This Row],[Código]],Hoja2!A:B,2,0)*SiscoTable[[#This Row],[Provta(Uns)]],0)</f>
        <v>123.25</v>
      </c>
      <c r="M1406" s="7">
        <v>0</v>
      </c>
      <c r="N1406" s="7">
        <v>18</v>
      </c>
      <c r="O1406" s="7">
        <f>IFERROR(VLOOKUP(SiscoTable[[#This Row],[Código]],Hoja2!A:B,2,0)*SiscoTable[[#This Row],[Stock_actual]],0)</f>
        <v>153</v>
      </c>
      <c r="P1406" s="6" t="s">
        <v>516</v>
      </c>
      <c r="Q1406" s="7">
        <v>16</v>
      </c>
      <c r="R1406" s="7">
        <v>0</v>
      </c>
      <c r="S1406" s="7" t="s">
        <v>11928</v>
      </c>
      <c r="BI1406"/>
      <c r="BJ1406"/>
    </row>
    <row r="1407" spans="2:62" x14ac:dyDescent="0.4">
      <c r="B1407" s="1">
        <v>12422</v>
      </c>
      <c r="C1407" s="6" t="s">
        <v>8</v>
      </c>
      <c r="D1407" s="6" t="s">
        <v>8</v>
      </c>
      <c r="E1407" s="6" t="s">
        <v>3268</v>
      </c>
      <c r="F1407" s="6" t="s">
        <v>3269</v>
      </c>
      <c r="G1407" s="6" t="s">
        <v>5267</v>
      </c>
      <c r="H1407" s="6" t="s">
        <v>3286</v>
      </c>
      <c r="I1407" s="6" t="s">
        <v>5432</v>
      </c>
      <c r="J1407" s="6" t="s">
        <v>5</v>
      </c>
      <c r="K1407" s="7">
        <v>0</v>
      </c>
      <c r="L1407" s="7">
        <f>IFERROR(VLOOKUP(SiscoTable[[#This Row],[Código]],Hoja2!A:B,2,0)*SiscoTable[[#This Row],[Provta(Uns)]],0)</f>
        <v>0</v>
      </c>
      <c r="M1407" s="7">
        <v>0</v>
      </c>
      <c r="N1407" s="7">
        <v>0</v>
      </c>
      <c r="O1407" s="7">
        <f>IFERROR(VLOOKUP(SiscoTable[[#This Row],[Código]],Hoja2!A:B,2,0)*SiscoTable[[#This Row],[Stock_actual]],0)</f>
        <v>0</v>
      </c>
      <c r="P1407" s="6" t="s">
        <v>7</v>
      </c>
      <c r="Q1407" s="7">
        <v>0</v>
      </c>
      <c r="R1407" s="7">
        <v>0</v>
      </c>
      <c r="S1407" s="7" t="s">
        <v>11928</v>
      </c>
      <c r="BI1407"/>
      <c r="BJ1407"/>
    </row>
    <row r="1408" spans="2:62" x14ac:dyDescent="0.4">
      <c r="B1408" s="1">
        <v>12423</v>
      </c>
      <c r="C1408" s="6" t="s">
        <v>25</v>
      </c>
      <c r="D1408" s="6" t="s">
        <v>25</v>
      </c>
      <c r="E1408" s="6" t="s">
        <v>3268</v>
      </c>
      <c r="F1408" s="6" t="s">
        <v>3269</v>
      </c>
      <c r="G1408" s="6" t="s">
        <v>3270</v>
      </c>
      <c r="H1408" s="6" t="s">
        <v>3286</v>
      </c>
      <c r="I1408" s="6" t="s">
        <v>3285</v>
      </c>
      <c r="J1408" s="6" t="s">
        <v>5</v>
      </c>
      <c r="K1408" s="7">
        <v>23.5</v>
      </c>
      <c r="L1408" s="7">
        <f>IFERROR(VLOOKUP(SiscoTable[[#This Row],[Código]],Hoja2!A:B,2,0)*SiscoTable[[#This Row],[Provta(Uns)]],0)</f>
        <v>141</v>
      </c>
      <c r="M1408" s="7">
        <v>0</v>
      </c>
      <c r="N1408" s="7">
        <v>0</v>
      </c>
      <c r="O1408" s="7">
        <f>IFERROR(VLOOKUP(SiscoTable[[#This Row],[Código]],Hoja2!A:B,2,0)*SiscoTable[[#This Row],[Stock_actual]],0)</f>
        <v>0</v>
      </c>
      <c r="P1408" s="6" t="s">
        <v>7</v>
      </c>
      <c r="Q1408" s="7">
        <v>26</v>
      </c>
      <c r="R1408" s="7">
        <v>46.800000000000004</v>
      </c>
      <c r="S1408" s="7" t="s">
        <v>11927</v>
      </c>
      <c r="BI1408"/>
      <c r="BJ1408"/>
    </row>
    <row r="1409" spans="2:62" x14ac:dyDescent="0.4">
      <c r="B1409" s="1">
        <v>12424</v>
      </c>
      <c r="C1409" s="6" t="s">
        <v>30</v>
      </c>
      <c r="D1409" s="6" t="s">
        <v>30</v>
      </c>
      <c r="E1409" s="6" t="s">
        <v>3268</v>
      </c>
      <c r="F1409" s="6" t="s">
        <v>3269</v>
      </c>
      <c r="G1409" s="6" t="s">
        <v>3270</v>
      </c>
      <c r="H1409" s="6" t="s">
        <v>3286</v>
      </c>
      <c r="I1409" s="6" t="s">
        <v>3334</v>
      </c>
      <c r="J1409" s="6" t="s">
        <v>5</v>
      </c>
      <c r="K1409" s="7">
        <v>8.83</v>
      </c>
      <c r="L1409" s="7">
        <f>IFERROR(VLOOKUP(SiscoTable[[#This Row],[Código]],Hoja2!A:B,2,0)*SiscoTable[[#This Row],[Provta(Uns)]],0)</f>
        <v>90.065999999999988</v>
      </c>
      <c r="M1409" s="7">
        <v>0</v>
      </c>
      <c r="N1409" s="7">
        <v>29</v>
      </c>
      <c r="O1409" s="7">
        <f>IFERROR(VLOOKUP(SiscoTable[[#This Row],[Código]],Hoja2!A:B,2,0)*SiscoTable[[#This Row],[Stock_actual]],0)</f>
        <v>295.79999999999995</v>
      </c>
      <c r="P1409" s="6" t="s">
        <v>2381</v>
      </c>
      <c r="Q1409" s="7">
        <v>10</v>
      </c>
      <c r="R1409" s="7">
        <v>0</v>
      </c>
      <c r="S1409" s="7" t="s">
        <v>11927</v>
      </c>
      <c r="BI1409"/>
      <c r="BJ1409"/>
    </row>
    <row r="1410" spans="2:62" x14ac:dyDescent="0.4">
      <c r="B1410" s="1">
        <v>12425</v>
      </c>
      <c r="C1410" s="6" t="s">
        <v>8</v>
      </c>
      <c r="D1410" s="6" t="s">
        <v>8</v>
      </c>
      <c r="E1410" s="6" t="s">
        <v>3268</v>
      </c>
      <c r="F1410" s="6" t="s">
        <v>3269</v>
      </c>
      <c r="G1410" s="6" t="s">
        <v>5267</v>
      </c>
      <c r="H1410" s="6" t="s">
        <v>3286</v>
      </c>
      <c r="I1410" s="6" t="s">
        <v>5433</v>
      </c>
      <c r="J1410" s="6" t="s">
        <v>5</v>
      </c>
      <c r="K1410" s="7">
        <v>0</v>
      </c>
      <c r="L1410" s="7">
        <f>IFERROR(VLOOKUP(SiscoTable[[#This Row],[Código]],Hoja2!A:B,2,0)*SiscoTable[[#This Row],[Provta(Uns)]],0)</f>
        <v>0</v>
      </c>
      <c r="M1410" s="7">
        <v>0</v>
      </c>
      <c r="N1410" s="7">
        <v>0</v>
      </c>
      <c r="O1410" s="7">
        <f>IFERROR(VLOOKUP(SiscoTable[[#This Row],[Código]],Hoja2!A:B,2,0)*SiscoTable[[#This Row],[Stock_actual]],0)</f>
        <v>0</v>
      </c>
      <c r="P1410" s="6" t="s">
        <v>7</v>
      </c>
      <c r="Q1410" s="7">
        <v>0</v>
      </c>
      <c r="R1410" s="7">
        <v>0</v>
      </c>
      <c r="S1410" s="7" t="s">
        <v>11928</v>
      </c>
      <c r="BI1410"/>
      <c r="BJ1410"/>
    </row>
    <row r="1411" spans="2:62" x14ac:dyDescent="0.4">
      <c r="B1411" s="1">
        <v>12426</v>
      </c>
      <c r="C1411" s="6" t="s">
        <v>8</v>
      </c>
      <c r="D1411" s="6" t="s">
        <v>8</v>
      </c>
      <c r="E1411" s="6" t="s">
        <v>3268</v>
      </c>
      <c r="F1411" s="6" t="s">
        <v>3269</v>
      </c>
      <c r="G1411" s="6" t="s">
        <v>3773</v>
      </c>
      <c r="H1411" s="6" t="s">
        <v>3976</v>
      </c>
      <c r="I1411" s="6" t="s">
        <v>3975</v>
      </c>
      <c r="J1411" s="6" t="s">
        <v>5</v>
      </c>
      <c r="K1411" s="7">
        <v>0</v>
      </c>
      <c r="L1411" s="7">
        <f>IFERROR(VLOOKUP(SiscoTable[[#This Row],[Código]],Hoja2!A:B,2,0)*SiscoTable[[#This Row],[Provta(Uns)]],0)</f>
        <v>0</v>
      </c>
      <c r="M1411" s="7">
        <v>0</v>
      </c>
      <c r="N1411" s="7">
        <v>0</v>
      </c>
      <c r="O1411" s="7">
        <f>IFERROR(VLOOKUP(SiscoTable[[#This Row],[Código]],Hoja2!A:B,2,0)*SiscoTable[[#This Row],[Stock_actual]],0)</f>
        <v>0</v>
      </c>
      <c r="P1411" s="6" t="s">
        <v>7</v>
      </c>
      <c r="Q1411" s="7">
        <v>0</v>
      </c>
      <c r="R1411" s="7">
        <v>0</v>
      </c>
      <c r="S1411" s="7" t="s">
        <v>11928</v>
      </c>
      <c r="BI1411"/>
      <c r="BJ1411"/>
    </row>
    <row r="1412" spans="2:62" x14ac:dyDescent="0.4">
      <c r="B1412" s="1">
        <v>12427</v>
      </c>
      <c r="C1412" s="6" t="s">
        <v>8</v>
      </c>
      <c r="D1412" s="6" t="s">
        <v>8</v>
      </c>
      <c r="E1412" s="6" t="s">
        <v>3268</v>
      </c>
      <c r="F1412" s="6" t="s">
        <v>3269</v>
      </c>
      <c r="G1412" s="6" t="s">
        <v>5267</v>
      </c>
      <c r="H1412" s="6" t="s">
        <v>5385</v>
      </c>
      <c r="I1412" s="6" t="s">
        <v>5384</v>
      </c>
      <c r="J1412" s="6" t="s">
        <v>5</v>
      </c>
      <c r="K1412" s="7">
        <v>0</v>
      </c>
      <c r="L1412" s="7">
        <f>IFERROR(VLOOKUP(SiscoTable[[#This Row],[Código]],Hoja2!A:B,2,0)*SiscoTable[[#This Row],[Provta(Uns)]],0)</f>
        <v>0</v>
      </c>
      <c r="M1412" s="7">
        <v>0</v>
      </c>
      <c r="N1412" s="7">
        <v>0</v>
      </c>
      <c r="O1412" s="7">
        <f>IFERROR(VLOOKUP(SiscoTable[[#This Row],[Código]],Hoja2!A:B,2,0)*SiscoTable[[#This Row],[Stock_actual]],0)</f>
        <v>0</v>
      </c>
      <c r="P1412" s="6" t="s">
        <v>7</v>
      </c>
      <c r="Q1412" s="7">
        <v>0</v>
      </c>
      <c r="R1412" s="7">
        <v>0</v>
      </c>
      <c r="S1412" s="7" t="s">
        <v>11928</v>
      </c>
      <c r="BI1412"/>
      <c r="BJ1412"/>
    </row>
    <row r="1413" spans="2:62" x14ac:dyDescent="0.4">
      <c r="B1413" s="1">
        <v>12428</v>
      </c>
      <c r="C1413" s="6" t="s">
        <v>8</v>
      </c>
      <c r="D1413" s="6" t="s">
        <v>8</v>
      </c>
      <c r="E1413" s="6" t="s">
        <v>3268</v>
      </c>
      <c r="F1413" s="6" t="s">
        <v>3269</v>
      </c>
      <c r="G1413" s="6" t="s">
        <v>5267</v>
      </c>
      <c r="H1413" s="6" t="s">
        <v>5385</v>
      </c>
      <c r="I1413" s="6" t="s">
        <v>5386</v>
      </c>
      <c r="J1413" s="6" t="s">
        <v>5</v>
      </c>
      <c r="K1413" s="7">
        <v>0</v>
      </c>
      <c r="L1413" s="7">
        <f>IFERROR(VLOOKUP(SiscoTable[[#This Row],[Código]],Hoja2!A:B,2,0)*SiscoTable[[#This Row],[Provta(Uns)]],0)</f>
        <v>0</v>
      </c>
      <c r="M1413" s="7">
        <v>0</v>
      </c>
      <c r="N1413" s="7">
        <v>0</v>
      </c>
      <c r="O1413" s="7">
        <f>IFERROR(VLOOKUP(SiscoTable[[#This Row],[Código]],Hoja2!A:B,2,0)*SiscoTable[[#This Row],[Stock_actual]],0)</f>
        <v>0</v>
      </c>
      <c r="P1413" s="6" t="s">
        <v>7</v>
      </c>
      <c r="Q1413" s="7">
        <v>0</v>
      </c>
      <c r="R1413" s="7">
        <v>0</v>
      </c>
      <c r="S1413" s="7" t="s">
        <v>11928</v>
      </c>
      <c r="BI1413"/>
      <c r="BJ1413"/>
    </row>
    <row r="1414" spans="2:62" x14ac:dyDescent="0.4">
      <c r="B1414" s="1">
        <v>12429</v>
      </c>
      <c r="C1414" s="6" t="s">
        <v>30</v>
      </c>
      <c r="D1414" s="6" t="s">
        <v>30</v>
      </c>
      <c r="E1414" s="6" t="s">
        <v>3268</v>
      </c>
      <c r="F1414" s="6" t="s">
        <v>3269</v>
      </c>
      <c r="G1414" s="6" t="s">
        <v>634</v>
      </c>
      <c r="H1414" s="6" t="s">
        <v>4824</v>
      </c>
      <c r="I1414" s="6" t="s">
        <v>4823</v>
      </c>
      <c r="J1414" s="6" t="s">
        <v>5</v>
      </c>
      <c r="K1414" s="7">
        <v>23</v>
      </c>
      <c r="L1414" s="7">
        <f>IFERROR(VLOOKUP(SiscoTable[[#This Row],[Código]],Hoja2!A:B,2,0)*SiscoTable[[#This Row],[Provta(Uns)]],0)</f>
        <v>57.5</v>
      </c>
      <c r="M1414" s="7">
        <v>0</v>
      </c>
      <c r="N1414" s="7">
        <v>45</v>
      </c>
      <c r="O1414" s="7">
        <f>IFERROR(VLOOKUP(SiscoTable[[#This Row],[Código]],Hoja2!A:B,2,0)*SiscoTable[[#This Row],[Stock_actual]],0)</f>
        <v>112.5</v>
      </c>
      <c r="P1414" s="6" t="s">
        <v>326</v>
      </c>
      <c r="Q1414" s="7">
        <v>25</v>
      </c>
      <c r="R1414" s="7">
        <v>0</v>
      </c>
      <c r="S1414" s="7" t="s">
        <v>11927</v>
      </c>
      <c r="BI1414"/>
      <c r="BJ1414"/>
    </row>
    <row r="1415" spans="2:62" x14ac:dyDescent="0.4">
      <c r="B1415" s="1">
        <v>12430</v>
      </c>
      <c r="C1415" s="6" t="s">
        <v>30</v>
      </c>
      <c r="D1415" s="6" t="s">
        <v>30</v>
      </c>
      <c r="E1415" s="6" t="s">
        <v>3268</v>
      </c>
      <c r="F1415" s="6" t="s">
        <v>3269</v>
      </c>
      <c r="G1415" s="6" t="s">
        <v>634</v>
      </c>
      <c r="H1415" s="6" t="s">
        <v>4824</v>
      </c>
      <c r="I1415" s="6" t="s">
        <v>4825</v>
      </c>
      <c r="J1415" s="6" t="s">
        <v>5</v>
      </c>
      <c r="K1415" s="7">
        <v>15.33</v>
      </c>
      <c r="L1415" s="7">
        <f>IFERROR(VLOOKUP(SiscoTable[[#This Row],[Código]],Hoja2!A:B,2,0)*SiscoTable[[#This Row],[Provta(Uns)]],0)</f>
        <v>68.984999999999999</v>
      </c>
      <c r="M1415" s="7">
        <v>0</v>
      </c>
      <c r="N1415" s="7">
        <v>22</v>
      </c>
      <c r="O1415" s="7">
        <f>IFERROR(VLOOKUP(SiscoTable[[#This Row],[Código]],Hoja2!A:B,2,0)*SiscoTable[[#This Row],[Stock_actual]],0)</f>
        <v>99</v>
      </c>
      <c r="P1415" s="6" t="s">
        <v>558</v>
      </c>
      <c r="Q1415" s="7">
        <v>17</v>
      </c>
      <c r="R1415" s="7">
        <v>0</v>
      </c>
      <c r="S1415" s="7" t="s">
        <v>11927</v>
      </c>
      <c r="BI1415"/>
      <c r="BJ1415"/>
    </row>
    <row r="1416" spans="2:62" x14ac:dyDescent="0.4">
      <c r="B1416" s="1">
        <v>12431</v>
      </c>
      <c r="C1416" s="6" t="s">
        <v>30</v>
      </c>
      <c r="D1416" s="6" t="s">
        <v>30</v>
      </c>
      <c r="E1416" s="6" t="s">
        <v>3268</v>
      </c>
      <c r="F1416" s="6" t="s">
        <v>3269</v>
      </c>
      <c r="G1416" s="6" t="s">
        <v>634</v>
      </c>
      <c r="H1416" s="6" t="s">
        <v>4824</v>
      </c>
      <c r="I1416" s="6" t="s">
        <v>4826</v>
      </c>
      <c r="J1416" s="6" t="s">
        <v>5</v>
      </c>
      <c r="K1416" s="7">
        <v>7</v>
      </c>
      <c r="L1416" s="7">
        <f>IFERROR(VLOOKUP(SiscoTable[[#This Row],[Código]],Hoja2!A:B,2,0)*SiscoTable[[#This Row],[Provta(Uns)]],0)</f>
        <v>69.3</v>
      </c>
      <c r="M1416" s="7">
        <v>0</v>
      </c>
      <c r="N1416" s="7">
        <v>27</v>
      </c>
      <c r="O1416" s="7">
        <f>IFERROR(VLOOKUP(SiscoTable[[#This Row],[Código]],Hoja2!A:B,2,0)*SiscoTable[[#This Row],[Stock_actual]],0)</f>
        <v>267.3</v>
      </c>
      <c r="P1416" s="6" t="s">
        <v>246</v>
      </c>
      <c r="Q1416" s="7">
        <v>8</v>
      </c>
      <c r="R1416" s="7">
        <v>0</v>
      </c>
      <c r="S1416" s="7" t="s">
        <v>11927</v>
      </c>
      <c r="BI1416"/>
      <c r="BJ1416"/>
    </row>
    <row r="1417" spans="2:62" x14ac:dyDescent="0.4">
      <c r="B1417" s="1">
        <v>12432</v>
      </c>
      <c r="C1417" s="6" t="s">
        <v>8</v>
      </c>
      <c r="D1417" s="6" t="s">
        <v>8</v>
      </c>
      <c r="E1417" s="6" t="s">
        <v>3268</v>
      </c>
      <c r="F1417" s="6" t="s">
        <v>3269</v>
      </c>
      <c r="G1417" s="6" t="s">
        <v>634</v>
      </c>
      <c r="H1417" s="6" t="s">
        <v>4824</v>
      </c>
      <c r="I1417" s="6" t="s">
        <v>4873</v>
      </c>
      <c r="J1417" s="6" t="s">
        <v>5</v>
      </c>
      <c r="K1417" s="7">
        <v>0.33</v>
      </c>
      <c r="L1417" s="7">
        <f>IFERROR(VLOOKUP(SiscoTable[[#This Row],[Código]],Hoja2!A:B,2,0)*SiscoTable[[#This Row],[Provta(Uns)]],0)</f>
        <v>4.5540000000000003</v>
      </c>
      <c r="M1417" s="7">
        <v>0</v>
      </c>
      <c r="N1417" s="7">
        <v>0</v>
      </c>
      <c r="O1417" s="7">
        <f>IFERROR(VLOOKUP(SiscoTable[[#This Row],[Código]],Hoja2!A:B,2,0)*SiscoTable[[#This Row],[Stock_actual]],0)</f>
        <v>0</v>
      </c>
      <c r="P1417" s="6" t="s">
        <v>7</v>
      </c>
      <c r="Q1417" s="7">
        <v>0</v>
      </c>
      <c r="R1417" s="7">
        <v>0</v>
      </c>
      <c r="S1417" s="7" t="s">
        <v>11927</v>
      </c>
      <c r="BI1417"/>
      <c r="BJ1417"/>
    </row>
    <row r="1418" spans="2:62" x14ac:dyDescent="0.4">
      <c r="B1418" s="1">
        <v>12434</v>
      </c>
      <c r="C1418" s="6" t="s">
        <v>8</v>
      </c>
      <c r="D1418" s="6" t="s">
        <v>8</v>
      </c>
      <c r="E1418" s="6" t="s">
        <v>3268</v>
      </c>
      <c r="F1418" s="6" t="s">
        <v>3269</v>
      </c>
      <c r="G1418" s="6" t="s">
        <v>3773</v>
      </c>
      <c r="H1418" s="6" t="s">
        <v>3846</v>
      </c>
      <c r="I1418" s="6" t="s">
        <v>3977</v>
      </c>
      <c r="J1418" s="6" t="s">
        <v>5</v>
      </c>
      <c r="K1418" s="7">
        <v>0</v>
      </c>
      <c r="L1418" s="7">
        <f>IFERROR(VLOOKUP(SiscoTable[[#This Row],[Código]],Hoja2!A:B,2,0)*SiscoTable[[#This Row],[Provta(Uns)]],0)</f>
        <v>0</v>
      </c>
      <c r="M1418" s="7">
        <v>0</v>
      </c>
      <c r="N1418" s="7">
        <v>0</v>
      </c>
      <c r="O1418" s="7">
        <f>IFERROR(VLOOKUP(SiscoTable[[#This Row],[Código]],Hoja2!A:B,2,0)*SiscoTable[[#This Row],[Stock_actual]],0)</f>
        <v>0</v>
      </c>
      <c r="P1418" s="6" t="s">
        <v>7</v>
      </c>
      <c r="Q1418" s="7">
        <v>0</v>
      </c>
      <c r="R1418" s="7">
        <v>0</v>
      </c>
      <c r="S1418" s="7" t="s">
        <v>11928</v>
      </c>
      <c r="BI1418"/>
      <c r="BJ1418"/>
    </row>
    <row r="1419" spans="2:62" x14ac:dyDescent="0.4">
      <c r="B1419" s="1">
        <v>12436</v>
      </c>
      <c r="C1419" s="6" t="s">
        <v>30</v>
      </c>
      <c r="D1419" s="6" t="s">
        <v>8</v>
      </c>
      <c r="E1419" s="6" t="s">
        <v>3268</v>
      </c>
      <c r="F1419" s="6" t="s">
        <v>3269</v>
      </c>
      <c r="G1419" s="6" t="s">
        <v>5267</v>
      </c>
      <c r="H1419" s="6" t="s">
        <v>5141</v>
      </c>
      <c r="I1419" s="6" t="s">
        <v>5338</v>
      </c>
      <c r="J1419" s="6" t="s">
        <v>5</v>
      </c>
      <c r="K1419" s="7">
        <v>4.67</v>
      </c>
      <c r="L1419" s="7">
        <f>IFERROR(VLOOKUP(SiscoTable[[#This Row],[Código]],Hoja2!A:B,2,0)*SiscoTable[[#This Row],[Provta(Uns)]],0)</f>
        <v>61.643999999999998</v>
      </c>
      <c r="M1419" s="7">
        <v>0</v>
      </c>
      <c r="N1419" s="7">
        <v>14</v>
      </c>
      <c r="O1419" s="7">
        <f>IFERROR(VLOOKUP(SiscoTable[[#This Row],[Código]],Hoja2!A:B,2,0)*SiscoTable[[#This Row],[Stock_actual]],0)</f>
        <v>184.79999999999998</v>
      </c>
      <c r="P1419" s="6" t="s">
        <v>983</v>
      </c>
      <c r="Q1419" s="7">
        <v>5</v>
      </c>
      <c r="R1419" s="7">
        <v>0</v>
      </c>
      <c r="S1419" s="7" t="s">
        <v>11928</v>
      </c>
      <c r="BI1419"/>
      <c r="BJ1419"/>
    </row>
    <row r="1420" spans="2:62" x14ac:dyDescent="0.4">
      <c r="B1420" s="1">
        <v>12438</v>
      </c>
      <c r="C1420" s="6" t="s">
        <v>8</v>
      </c>
      <c r="D1420" s="6" t="s">
        <v>8</v>
      </c>
      <c r="E1420" s="6" t="s">
        <v>3268</v>
      </c>
      <c r="F1420" s="6" t="s">
        <v>6803</v>
      </c>
      <c r="G1420" s="6" t="s">
        <v>7041</v>
      </c>
      <c r="H1420" s="6" t="s">
        <v>7110</v>
      </c>
      <c r="I1420" s="6" t="s">
        <v>7109</v>
      </c>
      <c r="J1420" s="6" t="s">
        <v>5</v>
      </c>
      <c r="K1420" s="7">
        <v>0</v>
      </c>
      <c r="L1420" s="7">
        <f>IFERROR(VLOOKUP(SiscoTable[[#This Row],[Código]],Hoja2!A:B,2,0)*SiscoTable[[#This Row],[Provta(Uns)]],0)</f>
        <v>0</v>
      </c>
      <c r="M1420" s="7">
        <v>0</v>
      </c>
      <c r="N1420" s="7">
        <v>0</v>
      </c>
      <c r="O1420" s="7">
        <f>IFERROR(VLOOKUP(SiscoTable[[#This Row],[Código]],Hoja2!A:B,2,0)*SiscoTable[[#This Row],[Stock_actual]],0)</f>
        <v>0</v>
      </c>
      <c r="P1420" s="6" t="s">
        <v>7</v>
      </c>
      <c r="Q1420" s="7">
        <v>0</v>
      </c>
      <c r="R1420" s="7">
        <v>0</v>
      </c>
      <c r="S1420" s="7" t="s">
        <v>11925</v>
      </c>
      <c r="BI1420"/>
      <c r="BJ1420"/>
    </row>
    <row r="1421" spans="2:62" x14ac:dyDescent="0.4">
      <c r="B1421" s="1">
        <v>12439</v>
      </c>
      <c r="C1421" s="6" t="s">
        <v>8</v>
      </c>
      <c r="D1421" s="6" t="s">
        <v>8</v>
      </c>
      <c r="E1421" s="6" t="s">
        <v>3268</v>
      </c>
      <c r="F1421" s="6" t="s">
        <v>6803</v>
      </c>
      <c r="G1421" s="6" t="s">
        <v>7041</v>
      </c>
      <c r="H1421" s="6" t="s">
        <v>7110</v>
      </c>
      <c r="I1421" s="6" t="s">
        <v>7111</v>
      </c>
      <c r="J1421" s="6" t="s">
        <v>5</v>
      </c>
      <c r="K1421" s="7">
        <v>0</v>
      </c>
      <c r="L1421" s="7">
        <f>IFERROR(VLOOKUP(SiscoTable[[#This Row],[Código]],Hoja2!A:B,2,0)*SiscoTable[[#This Row],[Provta(Uns)]],0)</f>
        <v>0</v>
      </c>
      <c r="M1421" s="7">
        <v>0</v>
      </c>
      <c r="N1421" s="7">
        <v>0</v>
      </c>
      <c r="O1421" s="7">
        <f>IFERROR(VLOOKUP(SiscoTable[[#This Row],[Código]],Hoja2!A:B,2,0)*SiscoTable[[#This Row],[Stock_actual]],0)</f>
        <v>0</v>
      </c>
      <c r="P1421" s="6" t="s">
        <v>7</v>
      </c>
      <c r="Q1421" s="7">
        <v>0</v>
      </c>
      <c r="R1421" s="7">
        <v>0</v>
      </c>
      <c r="S1421" s="7" t="s">
        <v>11925</v>
      </c>
      <c r="BI1421"/>
      <c r="BJ1421"/>
    </row>
    <row r="1422" spans="2:62" x14ac:dyDescent="0.4">
      <c r="B1422" s="1">
        <v>12441</v>
      </c>
      <c r="C1422" s="6" t="s">
        <v>8</v>
      </c>
      <c r="D1422" s="6" t="s">
        <v>8</v>
      </c>
      <c r="E1422" s="6" t="s">
        <v>3268</v>
      </c>
      <c r="F1422" s="6" t="s">
        <v>6803</v>
      </c>
      <c r="G1422" s="6" t="s">
        <v>7041</v>
      </c>
      <c r="H1422" s="6" t="s">
        <v>2477</v>
      </c>
      <c r="I1422" s="6" t="s">
        <v>7112</v>
      </c>
      <c r="J1422" s="6" t="s">
        <v>5</v>
      </c>
      <c r="K1422" s="7">
        <v>0</v>
      </c>
      <c r="L1422" s="7">
        <f>IFERROR(VLOOKUP(SiscoTable[[#This Row],[Código]],Hoja2!A:B,2,0)*SiscoTable[[#This Row],[Provta(Uns)]],0)</f>
        <v>0</v>
      </c>
      <c r="M1422" s="7">
        <v>0</v>
      </c>
      <c r="N1422" s="7">
        <v>0</v>
      </c>
      <c r="O1422" s="7">
        <f>IFERROR(VLOOKUP(SiscoTable[[#This Row],[Código]],Hoja2!A:B,2,0)*SiscoTable[[#This Row],[Stock_actual]],0)</f>
        <v>0</v>
      </c>
      <c r="P1422" s="6" t="s">
        <v>7</v>
      </c>
      <c r="Q1422" s="7">
        <v>0</v>
      </c>
      <c r="R1422" s="7">
        <v>0</v>
      </c>
      <c r="S1422" s="7" t="s">
        <v>11925</v>
      </c>
      <c r="BI1422"/>
      <c r="BJ1422"/>
    </row>
    <row r="1423" spans="2:62" x14ac:dyDescent="0.4">
      <c r="B1423" s="1">
        <v>12442</v>
      </c>
      <c r="C1423" s="6" t="s">
        <v>8</v>
      </c>
      <c r="D1423" s="6" t="s">
        <v>8</v>
      </c>
      <c r="E1423" s="6" t="s">
        <v>3268</v>
      </c>
      <c r="F1423" s="6" t="s">
        <v>6803</v>
      </c>
      <c r="G1423" s="6" t="s">
        <v>7041</v>
      </c>
      <c r="H1423" s="6" t="s">
        <v>2477</v>
      </c>
      <c r="I1423" s="6" t="s">
        <v>7113</v>
      </c>
      <c r="J1423" s="6" t="s">
        <v>5</v>
      </c>
      <c r="K1423" s="7">
        <v>0</v>
      </c>
      <c r="L1423" s="7">
        <f>IFERROR(VLOOKUP(SiscoTable[[#This Row],[Código]],Hoja2!A:B,2,0)*SiscoTable[[#This Row],[Provta(Uns)]],0)</f>
        <v>0</v>
      </c>
      <c r="M1423" s="7">
        <v>0</v>
      </c>
      <c r="N1423" s="7">
        <v>0</v>
      </c>
      <c r="O1423" s="7">
        <f>IFERROR(VLOOKUP(SiscoTable[[#This Row],[Código]],Hoja2!A:B,2,0)*SiscoTable[[#This Row],[Stock_actual]],0)</f>
        <v>0</v>
      </c>
      <c r="P1423" s="6" t="s">
        <v>7</v>
      </c>
      <c r="Q1423" s="7">
        <v>0</v>
      </c>
      <c r="R1423" s="7">
        <v>0</v>
      </c>
      <c r="S1423" s="7" t="s">
        <v>11925</v>
      </c>
      <c r="BI1423"/>
      <c r="BJ1423"/>
    </row>
    <row r="1424" spans="2:62" x14ac:dyDescent="0.4">
      <c r="B1424" s="1">
        <v>12443</v>
      </c>
      <c r="C1424" s="6" t="s">
        <v>8</v>
      </c>
      <c r="D1424" s="6" t="s">
        <v>8</v>
      </c>
      <c r="E1424" s="6" t="s">
        <v>3268</v>
      </c>
      <c r="F1424" s="6" t="s">
        <v>6803</v>
      </c>
      <c r="G1424" s="6" t="s">
        <v>7041</v>
      </c>
      <c r="H1424" s="6" t="s">
        <v>2477</v>
      </c>
      <c r="I1424" s="6" t="s">
        <v>7114</v>
      </c>
      <c r="J1424" s="6" t="s">
        <v>5</v>
      </c>
      <c r="K1424" s="7">
        <v>0</v>
      </c>
      <c r="L1424" s="7">
        <f>IFERROR(VLOOKUP(SiscoTable[[#This Row],[Código]],Hoja2!A:B,2,0)*SiscoTable[[#This Row],[Provta(Uns)]],0)</f>
        <v>0</v>
      </c>
      <c r="M1424" s="7">
        <v>0</v>
      </c>
      <c r="N1424" s="7">
        <v>0</v>
      </c>
      <c r="O1424" s="7">
        <f>IFERROR(VLOOKUP(SiscoTable[[#This Row],[Código]],Hoja2!A:B,2,0)*SiscoTable[[#This Row],[Stock_actual]],0)</f>
        <v>0</v>
      </c>
      <c r="P1424" s="6" t="s">
        <v>7</v>
      </c>
      <c r="Q1424" s="7">
        <v>0</v>
      </c>
      <c r="R1424" s="7">
        <v>0</v>
      </c>
      <c r="S1424" s="7" t="s">
        <v>11925</v>
      </c>
      <c r="BI1424"/>
      <c r="BJ1424"/>
    </row>
    <row r="1425" spans="2:62" x14ac:dyDescent="0.4">
      <c r="B1425" s="1">
        <v>12444</v>
      </c>
      <c r="C1425" s="6" t="s">
        <v>8</v>
      </c>
      <c r="D1425" s="6" t="s">
        <v>8</v>
      </c>
      <c r="E1425" s="6" t="s">
        <v>3268</v>
      </c>
      <c r="F1425" s="6" t="s">
        <v>6803</v>
      </c>
      <c r="G1425" s="6" t="s">
        <v>7041</v>
      </c>
      <c r="H1425" s="6" t="s">
        <v>2477</v>
      </c>
      <c r="I1425" s="6" t="s">
        <v>7115</v>
      </c>
      <c r="J1425" s="6" t="s">
        <v>5</v>
      </c>
      <c r="K1425" s="7">
        <v>0</v>
      </c>
      <c r="L1425" s="7">
        <f>IFERROR(VLOOKUP(SiscoTable[[#This Row],[Código]],Hoja2!A:B,2,0)*SiscoTable[[#This Row],[Provta(Uns)]],0)</f>
        <v>0</v>
      </c>
      <c r="M1425" s="7">
        <v>0</v>
      </c>
      <c r="N1425" s="7">
        <v>0</v>
      </c>
      <c r="O1425" s="7">
        <f>IFERROR(VLOOKUP(SiscoTable[[#This Row],[Código]],Hoja2!A:B,2,0)*SiscoTable[[#This Row],[Stock_actual]],0)</f>
        <v>0</v>
      </c>
      <c r="P1425" s="6" t="s">
        <v>7</v>
      </c>
      <c r="Q1425" s="7">
        <v>0</v>
      </c>
      <c r="R1425" s="7">
        <v>0</v>
      </c>
      <c r="S1425" s="7" t="s">
        <v>11925</v>
      </c>
      <c r="BI1425"/>
      <c r="BJ1425"/>
    </row>
    <row r="1426" spans="2:62" x14ac:dyDescent="0.4">
      <c r="B1426" s="1">
        <v>12445</v>
      </c>
      <c r="C1426" s="6" t="s">
        <v>8</v>
      </c>
      <c r="D1426" s="6" t="s">
        <v>8</v>
      </c>
      <c r="E1426" s="6" t="s">
        <v>3268</v>
      </c>
      <c r="F1426" s="6" t="s">
        <v>6803</v>
      </c>
      <c r="G1426" s="6" t="s">
        <v>7041</v>
      </c>
      <c r="H1426" s="6" t="s">
        <v>2477</v>
      </c>
      <c r="I1426" s="6" t="s">
        <v>7116</v>
      </c>
      <c r="J1426" s="6" t="s">
        <v>5</v>
      </c>
      <c r="K1426" s="7">
        <v>0</v>
      </c>
      <c r="L1426" s="7">
        <f>IFERROR(VLOOKUP(SiscoTable[[#This Row],[Código]],Hoja2!A:B,2,0)*SiscoTable[[#This Row],[Provta(Uns)]],0)</f>
        <v>0</v>
      </c>
      <c r="M1426" s="7">
        <v>0</v>
      </c>
      <c r="N1426" s="7">
        <v>0</v>
      </c>
      <c r="O1426" s="7">
        <f>IFERROR(VLOOKUP(SiscoTable[[#This Row],[Código]],Hoja2!A:B,2,0)*SiscoTable[[#This Row],[Stock_actual]],0)</f>
        <v>0</v>
      </c>
      <c r="P1426" s="6" t="s">
        <v>7</v>
      </c>
      <c r="Q1426" s="7">
        <v>0</v>
      </c>
      <c r="R1426" s="7">
        <v>0</v>
      </c>
      <c r="S1426" s="7" t="s">
        <v>11925</v>
      </c>
      <c r="BI1426"/>
      <c r="BJ1426"/>
    </row>
    <row r="1427" spans="2:62" x14ac:dyDescent="0.4">
      <c r="B1427" s="1">
        <v>12447</v>
      </c>
      <c r="C1427" s="6" t="s">
        <v>8</v>
      </c>
      <c r="D1427" s="6" t="s">
        <v>8</v>
      </c>
      <c r="E1427" s="6" t="s">
        <v>3268</v>
      </c>
      <c r="F1427" s="6" t="s">
        <v>6803</v>
      </c>
      <c r="G1427" s="6" t="s">
        <v>7041</v>
      </c>
      <c r="H1427" s="6" t="s">
        <v>2477</v>
      </c>
      <c r="I1427" s="6" t="s">
        <v>7117</v>
      </c>
      <c r="J1427" s="6" t="s">
        <v>5</v>
      </c>
      <c r="K1427" s="7">
        <v>0</v>
      </c>
      <c r="L1427" s="7">
        <f>IFERROR(VLOOKUP(SiscoTable[[#This Row],[Código]],Hoja2!A:B,2,0)*SiscoTable[[#This Row],[Provta(Uns)]],0)</f>
        <v>0</v>
      </c>
      <c r="M1427" s="7">
        <v>0</v>
      </c>
      <c r="N1427" s="7">
        <v>0</v>
      </c>
      <c r="O1427" s="7">
        <f>IFERROR(VLOOKUP(SiscoTable[[#This Row],[Código]],Hoja2!A:B,2,0)*SiscoTable[[#This Row],[Stock_actual]],0)</f>
        <v>0</v>
      </c>
      <c r="P1427" s="6" t="s">
        <v>7</v>
      </c>
      <c r="Q1427" s="7">
        <v>0</v>
      </c>
      <c r="R1427" s="7">
        <v>0</v>
      </c>
      <c r="S1427" s="7" t="s">
        <v>11925</v>
      </c>
      <c r="BI1427"/>
      <c r="BJ1427"/>
    </row>
    <row r="1428" spans="2:62" x14ac:dyDescent="0.4">
      <c r="B1428" s="1">
        <v>12448</v>
      </c>
      <c r="C1428" s="6" t="s">
        <v>8</v>
      </c>
      <c r="D1428" s="6" t="s">
        <v>8</v>
      </c>
      <c r="E1428" s="6" t="s">
        <v>3268</v>
      </c>
      <c r="F1428" s="6" t="s">
        <v>6803</v>
      </c>
      <c r="G1428" s="6" t="s">
        <v>7041</v>
      </c>
      <c r="H1428" s="6" t="s">
        <v>2477</v>
      </c>
      <c r="I1428" s="6" t="s">
        <v>7118</v>
      </c>
      <c r="J1428" s="6" t="s">
        <v>5</v>
      </c>
      <c r="K1428" s="7">
        <v>0</v>
      </c>
      <c r="L1428" s="7">
        <f>IFERROR(VLOOKUP(SiscoTable[[#This Row],[Código]],Hoja2!A:B,2,0)*SiscoTable[[#This Row],[Provta(Uns)]],0)</f>
        <v>0</v>
      </c>
      <c r="M1428" s="7">
        <v>0</v>
      </c>
      <c r="N1428" s="7">
        <v>0</v>
      </c>
      <c r="O1428" s="7">
        <f>IFERROR(VLOOKUP(SiscoTable[[#This Row],[Código]],Hoja2!A:B,2,0)*SiscoTable[[#This Row],[Stock_actual]],0)</f>
        <v>0</v>
      </c>
      <c r="P1428" s="6" t="s">
        <v>7</v>
      </c>
      <c r="Q1428" s="7">
        <v>0</v>
      </c>
      <c r="R1428" s="7">
        <v>0</v>
      </c>
      <c r="S1428" s="7" t="s">
        <v>11925</v>
      </c>
      <c r="BI1428"/>
      <c r="BJ1428"/>
    </row>
    <row r="1429" spans="2:62" x14ac:dyDescent="0.4">
      <c r="B1429" s="1">
        <v>12449</v>
      </c>
      <c r="C1429" s="6" t="s">
        <v>8</v>
      </c>
      <c r="D1429" s="6" t="s">
        <v>8</v>
      </c>
      <c r="E1429" s="6" t="s">
        <v>3268</v>
      </c>
      <c r="F1429" s="6" t="s">
        <v>6803</v>
      </c>
      <c r="G1429" s="6" t="s">
        <v>7041</v>
      </c>
      <c r="H1429" s="6" t="s">
        <v>2477</v>
      </c>
      <c r="I1429" s="6" t="s">
        <v>7119</v>
      </c>
      <c r="J1429" s="6" t="s">
        <v>5</v>
      </c>
      <c r="K1429" s="7">
        <v>0</v>
      </c>
      <c r="L1429" s="7">
        <f>IFERROR(VLOOKUP(SiscoTable[[#This Row],[Código]],Hoja2!A:B,2,0)*SiscoTable[[#This Row],[Provta(Uns)]],0)</f>
        <v>0</v>
      </c>
      <c r="M1429" s="7">
        <v>0</v>
      </c>
      <c r="N1429" s="7">
        <v>0</v>
      </c>
      <c r="O1429" s="7">
        <f>IFERROR(VLOOKUP(SiscoTable[[#This Row],[Código]],Hoja2!A:B,2,0)*SiscoTable[[#This Row],[Stock_actual]],0)</f>
        <v>0</v>
      </c>
      <c r="P1429" s="6" t="s">
        <v>7</v>
      </c>
      <c r="Q1429" s="7">
        <v>0</v>
      </c>
      <c r="R1429" s="7">
        <v>0</v>
      </c>
      <c r="S1429" s="7" t="s">
        <v>11925</v>
      </c>
      <c r="BI1429"/>
      <c r="BJ1429"/>
    </row>
    <row r="1430" spans="2:62" x14ac:dyDescent="0.4">
      <c r="B1430" s="1">
        <v>12451</v>
      </c>
      <c r="C1430" s="6" t="s">
        <v>8</v>
      </c>
      <c r="D1430" s="6" t="s">
        <v>8</v>
      </c>
      <c r="E1430" s="6" t="s">
        <v>3268</v>
      </c>
      <c r="F1430" s="6" t="s">
        <v>6803</v>
      </c>
      <c r="G1430" s="6" t="s">
        <v>7041</v>
      </c>
      <c r="H1430" s="6" t="s">
        <v>2477</v>
      </c>
      <c r="I1430" s="6" t="s">
        <v>7120</v>
      </c>
      <c r="J1430" s="6" t="s">
        <v>5</v>
      </c>
      <c r="K1430" s="7">
        <v>0</v>
      </c>
      <c r="L1430" s="7">
        <f>IFERROR(VLOOKUP(SiscoTable[[#This Row],[Código]],Hoja2!A:B,2,0)*SiscoTable[[#This Row],[Provta(Uns)]],0)</f>
        <v>0</v>
      </c>
      <c r="M1430" s="7">
        <v>0</v>
      </c>
      <c r="N1430" s="7">
        <v>0</v>
      </c>
      <c r="O1430" s="7">
        <f>IFERROR(VLOOKUP(SiscoTable[[#This Row],[Código]],Hoja2!A:B,2,0)*SiscoTable[[#This Row],[Stock_actual]],0)</f>
        <v>0</v>
      </c>
      <c r="P1430" s="6" t="s">
        <v>7</v>
      </c>
      <c r="Q1430" s="7">
        <v>0</v>
      </c>
      <c r="R1430" s="7">
        <v>0</v>
      </c>
      <c r="S1430" s="7" t="s">
        <v>11925</v>
      </c>
      <c r="BI1430"/>
      <c r="BJ1430"/>
    </row>
    <row r="1431" spans="2:62" x14ac:dyDescent="0.4">
      <c r="B1431" s="1">
        <v>12452</v>
      </c>
      <c r="C1431" s="6" t="s">
        <v>8</v>
      </c>
      <c r="D1431" s="6" t="s">
        <v>8</v>
      </c>
      <c r="E1431" s="6" t="s">
        <v>3268</v>
      </c>
      <c r="F1431" s="6" t="s">
        <v>6803</v>
      </c>
      <c r="G1431" s="6" t="s">
        <v>7041</v>
      </c>
      <c r="H1431" s="6" t="s">
        <v>2477</v>
      </c>
      <c r="I1431" s="6" t="s">
        <v>7121</v>
      </c>
      <c r="J1431" s="6" t="s">
        <v>5</v>
      </c>
      <c r="K1431" s="7">
        <v>0</v>
      </c>
      <c r="L1431" s="7">
        <f>IFERROR(VLOOKUP(SiscoTable[[#This Row],[Código]],Hoja2!A:B,2,0)*SiscoTable[[#This Row],[Provta(Uns)]],0)</f>
        <v>0</v>
      </c>
      <c r="M1431" s="7">
        <v>0</v>
      </c>
      <c r="N1431" s="7">
        <v>0</v>
      </c>
      <c r="O1431" s="7">
        <f>IFERROR(VLOOKUP(SiscoTable[[#This Row],[Código]],Hoja2!A:B,2,0)*SiscoTable[[#This Row],[Stock_actual]],0)</f>
        <v>0</v>
      </c>
      <c r="P1431" s="6" t="s">
        <v>7</v>
      </c>
      <c r="Q1431" s="7">
        <v>0</v>
      </c>
      <c r="R1431" s="7">
        <v>0</v>
      </c>
      <c r="S1431" s="7" t="s">
        <v>11925</v>
      </c>
      <c r="BI1431"/>
      <c r="BJ1431"/>
    </row>
    <row r="1432" spans="2:62" x14ac:dyDescent="0.4">
      <c r="B1432" s="1">
        <v>12499</v>
      </c>
      <c r="C1432" s="6" t="s">
        <v>8</v>
      </c>
      <c r="D1432" s="6" t="s">
        <v>8</v>
      </c>
      <c r="E1432" s="6" t="s">
        <v>3268</v>
      </c>
      <c r="F1432" s="6" t="s">
        <v>7815</v>
      </c>
      <c r="G1432" s="6" t="s">
        <v>8044</v>
      </c>
      <c r="H1432" s="6" t="s">
        <v>5280</v>
      </c>
      <c r="I1432" s="6" t="s">
        <v>8060</v>
      </c>
      <c r="J1432" s="6" t="s">
        <v>5</v>
      </c>
      <c r="K1432" s="7">
        <v>0</v>
      </c>
      <c r="L1432" s="7">
        <f>IFERROR(VLOOKUP(SiscoTable[[#This Row],[Código]],Hoja2!A:B,2,0)*SiscoTable[[#This Row],[Provta(Uns)]],0)</f>
        <v>0</v>
      </c>
      <c r="M1432" s="7">
        <v>60</v>
      </c>
      <c r="N1432" s="7">
        <v>0</v>
      </c>
      <c r="O1432" s="7">
        <f>IFERROR(VLOOKUP(SiscoTable[[#This Row],[Código]],Hoja2!A:B,2,0)*SiscoTable[[#This Row],[Stock_actual]],0)</f>
        <v>0</v>
      </c>
      <c r="P1432" s="6" t="s">
        <v>7</v>
      </c>
      <c r="Q1432" s="7">
        <v>0</v>
      </c>
      <c r="R1432" s="7">
        <v>0</v>
      </c>
      <c r="S1432" s="7" t="s">
        <v>11928</v>
      </c>
      <c r="BI1432"/>
      <c r="BJ1432"/>
    </row>
    <row r="1433" spans="2:62" x14ac:dyDescent="0.4">
      <c r="B1433" s="1">
        <v>12500</v>
      </c>
      <c r="C1433" s="6" t="s">
        <v>25</v>
      </c>
      <c r="D1433" s="6" t="s">
        <v>25</v>
      </c>
      <c r="E1433" s="6" t="s">
        <v>3268</v>
      </c>
      <c r="F1433" s="6" t="s">
        <v>3269</v>
      </c>
      <c r="G1433" s="6" t="s">
        <v>5267</v>
      </c>
      <c r="H1433" s="6" t="s">
        <v>5280</v>
      </c>
      <c r="I1433" s="6" t="s">
        <v>5279</v>
      </c>
      <c r="J1433" s="6" t="s">
        <v>5</v>
      </c>
      <c r="K1433" s="7">
        <v>83.67</v>
      </c>
      <c r="L1433" s="7">
        <f>IFERROR(VLOOKUP(SiscoTable[[#This Row],[Código]],Hoja2!A:B,2,0)*SiscoTable[[#This Row],[Provta(Uns)]],0)</f>
        <v>409.98300000000006</v>
      </c>
      <c r="M1433" s="7">
        <v>288</v>
      </c>
      <c r="N1433" s="7">
        <v>0</v>
      </c>
      <c r="O1433" s="7">
        <f>IFERROR(VLOOKUP(SiscoTable[[#This Row],[Código]],Hoja2!A:B,2,0)*SiscoTable[[#This Row],[Stock_actual]],0)</f>
        <v>0</v>
      </c>
      <c r="P1433" s="6" t="s">
        <v>7</v>
      </c>
      <c r="Q1433" s="7">
        <v>92</v>
      </c>
      <c r="R1433" s="7">
        <v>0</v>
      </c>
      <c r="S1433" s="7" t="s">
        <v>11928</v>
      </c>
      <c r="BI1433"/>
      <c r="BJ1433"/>
    </row>
    <row r="1434" spans="2:62" x14ac:dyDescent="0.4">
      <c r="B1434" s="1">
        <v>12512</v>
      </c>
      <c r="C1434" s="6" t="s">
        <v>25</v>
      </c>
      <c r="D1434" s="6" t="s">
        <v>25</v>
      </c>
      <c r="E1434" s="6" t="s">
        <v>3268</v>
      </c>
      <c r="F1434" s="6" t="s">
        <v>7815</v>
      </c>
      <c r="G1434" s="6" t="s">
        <v>7929</v>
      </c>
      <c r="H1434" s="6" t="s">
        <v>7938</v>
      </c>
      <c r="I1434" s="6" t="s">
        <v>7937</v>
      </c>
      <c r="J1434" s="6" t="s">
        <v>496</v>
      </c>
      <c r="K1434" s="7">
        <v>0</v>
      </c>
      <c r="L1434" s="7">
        <f>IFERROR(VLOOKUP(SiscoTable[[#This Row],[Código]],Hoja2!A:B,2,0)*SiscoTable[[#This Row],[Provta(Uns)]],0)</f>
        <v>0</v>
      </c>
      <c r="M1434" s="7">
        <v>0</v>
      </c>
      <c r="N1434" s="7">
        <v>0</v>
      </c>
      <c r="O1434" s="7">
        <f>IFERROR(VLOOKUP(SiscoTable[[#This Row],[Código]],Hoja2!A:B,2,0)*SiscoTable[[#This Row],[Stock_actual]],0)</f>
        <v>0</v>
      </c>
      <c r="P1434" s="6" t="s">
        <v>7</v>
      </c>
      <c r="Q1434" s="7">
        <v>0</v>
      </c>
      <c r="R1434" s="7">
        <v>0</v>
      </c>
      <c r="S1434" s="7" t="s">
        <v>11928</v>
      </c>
      <c r="BI1434"/>
      <c r="BJ1434"/>
    </row>
    <row r="1435" spans="2:62" x14ac:dyDescent="0.4">
      <c r="B1435" s="1">
        <v>12513</v>
      </c>
      <c r="C1435" s="6" t="s">
        <v>25</v>
      </c>
      <c r="D1435" s="6" t="s">
        <v>25</v>
      </c>
      <c r="E1435" s="6" t="s">
        <v>3268</v>
      </c>
      <c r="F1435" s="6" t="s">
        <v>7815</v>
      </c>
      <c r="G1435" s="6" t="s">
        <v>7929</v>
      </c>
      <c r="H1435" s="6" t="s">
        <v>7938</v>
      </c>
      <c r="I1435" s="6" t="s">
        <v>7939</v>
      </c>
      <c r="J1435" s="6" t="s">
        <v>5</v>
      </c>
      <c r="K1435" s="7">
        <v>39.17</v>
      </c>
      <c r="L1435" s="7">
        <f>IFERROR(VLOOKUP(SiscoTable[[#This Row],[Código]],Hoja2!A:B,2,0)*SiscoTable[[#This Row],[Provta(Uns)]],0)</f>
        <v>274.19</v>
      </c>
      <c r="M1435" s="7">
        <v>0</v>
      </c>
      <c r="N1435" s="7">
        <v>81</v>
      </c>
      <c r="O1435" s="7">
        <f>IFERROR(VLOOKUP(SiscoTable[[#This Row],[Código]],Hoja2!A:B,2,0)*SiscoTable[[#This Row],[Stock_actual]],0)</f>
        <v>567</v>
      </c>
      <c r="P1435" s="6" t="s">
        <v>1119</v>
      </c>
      <c r="Q1435" s="7">
        <v>43</v>
      </c>
      <c r="R1435" s="7">
        <v>0</v>
      </c>
      <c r="S1435" s="7" t="s">
        <v>11928</v>
      </c>
      <c r="BI1435"/>
      <c r="BJ1435"/>
    </row>
    <row r="1436" spans="2:62" x14ac:dyDescent="0.4">
      <c r="B1436" s="1">
        <v>12514</v>
      </c>
      <c r="C1436" s="6" t="s">
        <v>30</v>
      </c>
      <c r="D1436" s="6" t="s">
        <v>30</v>
      </c>
      <c r="E1436" s="6" t="s">
        <v>3268</v>
      </c>
      <c r="F1436" s="6" t="s">
        <v>7815</v>
      </c>
      <c r="G1436" s="6" t="s">
        <v>7929</v>
      </c>
      <c r="H1436" s="6" t="s">
        <v>3342</v>
      </c>
      <c r="I1436" s="6" t="s">
        <v>7972</v>
      </c>
      <c r="J1436" s="6" t="s">
        <v>5</v>
      </c>
      <c r="K1436" s="7">
        <v>33.83</v>
      </c>
      <c r="L1436" s="7">
        <f>IFERROR(VLOOKUP(SiscoTable[[#This Row],[Código]],Hoja2!A:B,2,0)*SiscoTable[[#This Row],[Provta(Uns)]],0)</f>
        <v>223.27799999999996</v>
      </c>
      <c r="M1436" s="7">
        <v>0</v>
      </c>
      <c r="N1436" s="7">
        <v>163</v>
      </c>
      <c r="O1436" s="7">
        <f>IFERROR(VLOOKUP(SiscoTable[[#This Row],[Código]],Hoja2!A:B,2,0)*SiscoTable[[#This Row],[Stock_actual]],0)</f>
        <v>1075.8</v>
      </c>
      <c r="P1436" s="6" t="s">
        <v>1978</v>
      </c>
      <c r="Q1436" s="7">
        <v>37</v>
      </c>
      <c r="R1436" s="7">
        <v>0</v>
      </c>
      <c r="S1436" s="7" t="s">
        <v>11928</v>
      </c>
      <c r="BI1436"/>
      <c r="BJ1436"/>
    </row>
    <row r="1437" spans="2:62" x14ac:dyDescent="0.4">
      <c r="B1437" s="1">
        <v>12515</v>
      </c>
      <c r="C1437" s="6" t="s">
        <v>30</v>
      </c>
      <c r="D1437" s="6" t="s">
        <v>30</v>
      </c>
      <c r="E1437" s="6" t="s">
        <v>3268</v>
      </c>
      <c r="F1437" s="6" t="s">
        <v>7815</v>
      </c>
      <c r="G1437" s="6" t="s">
        <v>7929</v>
      </c>
      <c r="H1437" s="6" t="s">
        <v>7938</v>
      </c>
      <c r="I1437" s="6" t="s">
        <v>7973</v>
      </c>
      <c r="J1437" s="6" t="s">
        <v>5</v>
      </c>
      <c r="K1437" s="7">
        <v>9.5</v>
      </c>
      <c r="L1437" s="7">
        <f>IFERROR(VLOOKUP(SiscoTable[[#This Row],[Código]],Hoja2!A:B,2,0)*SiscoTable[[#This Row],[Provta(Uns)]],0)</f>
        <v>60.800000000000004</v>
      </c>
      <c r="M1437" s="7">
        <v>0</v>
      </c>
      <c r="N1437" s="7">
        <v>2</v>
      </c>
      <c r="O1437" s="7">
        <f>IFERROR(VLOOKUP(SiscoTable[[#This Row],[Código]],Hoja2!A:B,2,0)*SiscoTable[[#This Row],[Stock_actual]],0)</f>
        <v>12.8</v>
      </c>
      <c r="P1437" s="6" t="s">
        <v>27</v>
      </c>
      <c r="Q1437" s="7">
        <v>11</v>
      </c>
      <c r="R1437" s="7">
        <v>19.12</v>
      </c>
      <c r="S1437" s="7" t="s">
        <v>11928</v>
      </c>
      <c r="BI1437"/>
      <c r="BJ1437"/>
    </row>
    <row r="1438" spans="2:62" x14ac:dyDescent="0.4">
      <c r="B1438" s="1">
        <v>12516</v>
      </c>
      <c r="C1438" s="6" t="s">
        <v>8</v>
      </c>
      <c r="D1438" s="6" t="s">
        <v>8</v>
      </c>
      <c r="E1438" s="6" t="s">
        <v>3268</v>
      </c>
      <c r="F1438" s="6" t="s">
        <v>7815</v>
      </c>
      <c r="G1438" s="6" t="s">
        <v>7929</v>
      </c>
      <c r="H1438" s="6" t="s">
        <v>7938</v>
      </c>
      <c r="I1438" s="6" t="s">
        <v>7996</v>
      </c>
      <c r="J1438" s="6" t="s">
        <v>5</v>
      </c>
      <c r="K1438" s="7">
        <v>0</v>
      </c>
      <c r="L1438" s="7">
        <f>IFERROR(VLOOKUP(SiscoTable[[#This Row],[Código]],Hoja2!A:B,2,0)*SiscoTable[[#This Row],[Provta(Uns)]],0)</f>
        <v>0</v>
      </c>
      <c r="M1438" s="7">
        <v>0</v>
      </c>
      <c r="N1438" s="7">
        <v>0</v>
      </c>
      <c r="O1438" s="7">
        <f>IFERROR(VLOOKUP(SiscoTable[[#This Row],[Código]],Hoja2!A:B,2,0)*SiscoTable[[#This Row],[Stock_actual]],0)</f>
        <v>0</v>
      </c>
      <c r="P1438" s="6" t="s">
        <v>7</v>
      </c>
      <c r="Q1438" s="7">
        <v>0</v>
      </c>
      <c r="R1438" s="7">
        <v>0</v>
      </c>
      <c r="S1438" s="7" t="s">
        <v>11928</v>
      </c>
      <c r="BI1438"/>
      <c r="BJ1438"/>
    </row>
    <row r="1439" spans="2:62" x14ac:dyDescent="0.4">
      <c r="B1439" s="1">
        <v>12517</v>
      </c>
      <c r="C1439" s="6" t="s">
        <v>25</v>
      </c>
      <c r="D1439" s="6" t="s">
        <v>25</v>
      </c>
      <c r="E1439" s="6" t="s">
        <v>3268</v>
      </c>
      <c r="F1439" s="6" t="s">
        <v>7815</v>
      </c>
      <c r="G1439" s="6" t="s">
        <v>7929</v>
      </c>
      <c r="H1439" s="6" t="s">
        <v>7938</v>
      </c>
      <c r="I1439" s="6" t="s">
        <v>7940</v>
      </c>
      <c r="J1439" s="6" t="s">
        <v>5</v>
      </c>
      <c r="K1439" s="7">
        <v>42.5</v>
      </c>
      <c r="L1439" s="7">
        <f>IFERROR(VLOOKUP(SiscoTable[[#This Row],[Código]],Hoja2!A:B,2,0)*SiscoTable[[#This Row],[Provta(Uns)]],0)</f>
        <v>658.75</v>
      </c>
      <c r="M1439" s="7">
        <v>0</v>
      </c>
      <c r="N1439" s="7">
        <v>79</v>
      </c>
      <c r="O1439" s="7">
        <f>IFERROR(VLOOKUP(SiscoTable[[#This Row],[Código]],Hoja2!A:B,2,0)*SiscoTable[[#This Row],[Stock_actual]],0)</f>
        <v>1224.5</v>
      </c>
      <c r="P1439" s="6" t="s">
        <v>1054</v>
      </c>
      <c r="Q1439" s="7">
        <v>47</v>
      </c>
      <c r="R1439" s="7">
        <v>0</v>
      </c>
      <c r="S1439" s="7" t="s">
        <v>11928</v>
      </c>
      <c r="BI1439"/>
      <c r="BJ1439"/>
    </row>
    <row r="1440" spans="2:62" x14ac:dyDescent="0.4">
      <c r="B1440" s="1">
        <v>12578</v>
      </c>
      <c r="C1440" s="6" t="s">
        <v>8</v>
      </c>
      <c r="D1440" s="6" t="s">
        <v>8</v>
      </c>
      <c r="E1440" s="6" t="s">
        <v>3268</v>
      </c>
      <c r="F1440" s="6" t="s">
        <v>7197</v>
      </c>
      <c r="G1440" s="6" t="s">
        <v>7554</v>
      </c>
      <c r="H1440" s="6" t="s">
        <v>3165</v>
      </c>
      <c r="I1440" s="6" t="s">
        <v>7706</v>
      </c>
      <c r="J1440" s="6" t="s">
        <v>5</v>
      </c>
      <c r="K1440" s="7">
        <v>1.17</v>
      </c>
      <c r="L1440" s="7">
        <f>IFERROR(VLOOKUP(SiscoTable[[#This Row],[Código]],Hoja2!A:B,2,0)*SiscoTable[[#This Row],[Provta(Uns)]],0)</f>
        <v>19.187999999999999</v>
      </c>
      <c r="M1440" s="7">
        <v>0</v>
      </c>
      <c r="N1440" s="7">
        <v>0</v>
      </c>
      <c r="O1440" s="7">
        <f>IFERROR(VLOOKUP(SiscoTable[[#This Row],[Código]],Hoja2!A:B,2,0)*SiscoTable[[#This Row],[Stock_actual]],0)</f>
        <v>0</v>
      </c>
      <c r="P1440" s="6" t="s">
        <v>7</v>
      </c>
      <c r="Q1440" s="7">
        <v>1</v>
      </c>
      <c r="R1440" s="7">
        <v>2.4</v>
      </c>
      <c r="S1440" s="7" t="s">
        <v>11927</v>
      </c>
      <c r="BI1440"/>
      <c r="BJ1440"/>
    </row>
    <row r="1441" spans="2:62" x14ac:dyDescent="0.4">
      <c r="B1441" s="1">
        <v>12589</v>
      </c>
      <c r="C1441" s="6" t="s">
        <v>25</v>
      </c>
      <c r="D1441" s="6" t="s">
        <v>25</v>
      </c>
      <c r="E1441" s="6" t="s">
        <v>3268</v>
      </c>
      <c r="F1441" s="6" t="s">
        <v>3269</v>
      </c>
      <c r="G1441" s="6" t="s">
        <v>3479</v>
      </c>
      <c r="H1441" s="6" t="s">
        <v>3481</v>
      </c>
      <c r="I1441" s="6" t="s">
        <v>3480</v>
      </c>
      <c r="J1441" s="6" t="s">
        <v>5</v>
      </c>
      <c r="K1441" s="7">
        <v>41.67</v>
      </c>
      <c r="L1441" s="7">
        <f>IFERROR(VLOOKUP(SiscoTable[[#This Row],[Código]],Hoja2!A:B,2,0)*SiscoTable[[#This Row],[Provta(Uns)]],0)</f>
        <v>537.54300000000001</v>
      </c>
      <c r="M1441" s="7">
        <v>0</v>
      </c>
      <c r="N1441" s="7">
        <v>0</v>
      </c>
      <c r="O1441" s="7">
        <f>IFERROR(VLOOKUP(SiscoTable[[#This Row],[Código]],Hoja2!A:B,2,0)*SiscoTable[[#This Row],[Stock_actual]],0)</f>
        <v>0</v>
      </c>
      <c r="P1441" s="6" t="s">
        <v>7</v>
      </c>
      <c r="Q1441" s="7">
        <v>46</v>
      </c>
      <c r="R1441" s="7">
        <v>83.399999999999991</v>
      </c>
      <c r="S1441" s="7" t="s">
        <v>11928</v>
      </c>
      <c r="BI1441"/>
      <c r="BJ1441"/>
    </row>
    <row r="1442" spans="2:62" x14ac:dyDescent="0.4">
      <c r="B1442" s="1">
        <v>12592</v>
      </c>
      <c r="C1442" s="6" t="s">
        <v>25</v>
      </c>
      <c r="D1442" s="6" t="s">
        <v>25</v>
      </c>
      <c r="E1442" s="6" t="s">
        <v>3268</v>
      </c>
      <c r="F1442" s="6" t="s">
        <v>3269</v>
      </c>
      <c r="G1442" s="6" t="s">
        <v>3479</v>
      </c>
      <c r="H1442" s="6" t="s">
        <v>3481</v>
      </c>
      <c r="I1442" s="6" t="s">
        <v>3482</v>
      </c>
      <c r="J1442" s="6" t="s">
        <v>5</v>
      </c>
      <c r="K1442" s="7">
        <v>57.67</v>
      </c>
      <c r="L1442" s="7">
        <f>IFERROR(VLOOKUP(SiscoTable[[#This Row],[Código]],Hoja2!A:B,2,0)*SiscoTable[[#This Row],[Provta(Uns)]],0)</f>
        <v>334.48599999999999</v>
      </c>
      <c r="M1442" s="7">
        <v>0</v>
      </c>
      <c r="N1442" s="7">
        <v>10</v>
      </c>
      <c r="O1442" s="7">
        <f>IFERROR(VLOOKUP(SiscoTable[[#This Row],[Código]],Hoja2!A:B,2,0)*SiscoTable[[#This Row],[Stock_actual]],0)</f>
        <v>58</v>
      </c>
      <c r="P1442" s="6" t="s">
        <v>214</v>
      </c>
      <c r="Q1442" s="7">
        <v>63</v>
      </c>
      <c r="R1442" s="7">
        <v>114.8</v>
      </c>
      <c r="S1442" s="7" t="s">
        <v>11928</v>
      </c>
      <c r="BI1442"/>
      <c r="BJ1442"/>
    </row>
    <row r="1443" spans="2:62" x14ac:dyDescent="0.4">
      <c r="B1443" s="1">
        <v>12594</v>
      </c>
      <c r="C1443" s="6" t="s">
        <v>30</v>
      </c>
      <c r="D1443" s="6" t="s">
        <v>25</v>
      </c>
      <c r="E1443" s="6" t="s">
        <v>3268</v>
      </c>
      <c r="F1443" s="6" t="s">
        <v>3269</v>
      </c>
      <c r="G1443" s="6" t="s">
        <v>3479</v>
      </c>
      <c r="H1443" s="6" t="s">
        <v>3481</v>
      </c>
      <c r="I1443" s="6" t="s">
        <v>3529</v>
      </c>
      <c r="J1443" s="6" t="s">
        <v>5</v>
      </c>
      <c r="K1443" s="7">
        <v>38.33</v>
      </c>
      <c r="L1443" s="7">
        <f>IFERROR(VLOOKUP(SiscoTable[[#This Row],[Código]],Hoja2!A:B,2,0)*SiscoTable[[#This Row],[Provta(Uns)]],0)</f>
        <v>88.158999999999992</v>
      </c>
      <c r="M1443" s="7">
        <v>0</v>
      </c>
      <c r="N1443" s="7">
        <v>19</v>
      </c>
      <c r="O1443" s="7">
        <f>IFERROR(VLOOKUP(SiscoTable[[#This Row],[Código]],Hoja2!A:B,2,0)*SiscoTable[[#This Row],[Stock_actual]],0)</f>
        <v>43.699999999999996</v>
      </c>
      <c r="P1443" s="6" t="s">
        <v>112</v>
      </c>
      <c r="Q1443" s="7">
        <v>42</v>
      </c>
      <c r="R1443" s="7">
        <v>77</v>
      </c>
      <c r="S1443" s="7" t="s">
        <v>11928</v>
      </c>
      <c r="BI1443"/>
      <c r="BJ1443"/>
    </row>
    <row r="1444" spans="2:62" x14ac:dyDescent="0.4">
      <c r="B1444" s="1">
        <v>12595</v>
      </c>
      <c r="C1444" s="6" t="s">
        <v>25</v>
      </c>
      <c r="D1444" s="6" t="s">
        <v>25</v>
      </c>
      <c r="E1444" s="6" t="s">
        <v>3268</v>
      </c>
      <c r="F1444" s="6" t="s">
        <v>3269</v>
      </c>
      <c r="G1444" s="6" t="s">
        <v>3479</v>
      </c>
      <c r="H1444" s="6" t="s">
        <v>3481</v>
      </c>
      <c r="I1444" s="6" t="s">
        <v>3483</v>
      </c>
      <c r="J1444" s="6" t="s">
        <v>5</v>
      </c>
      <c r="K1444" s="7">
        <v>79.33</v>
      </c>
      <c r="L1444" s="7">
        <f>IFERROR(VLOOKUP(SiscoTable[[#This Row],[Código]],Hoja2!A:B,2,0)*SiscoTable[[#This Row],[Provta(Uns)]],0)</f>
        <v>460.11399999999998</v>
      </c>
      <c r="M1444" s="7">
        <v>0</v>
      </c>
      <c r="N1444" s="7">
        <v>4</v>
      </c>
      <c r="O1444" s="7">
        <f>IFERROR(VLOOKUP(SiscoTable[[#This Row],[Código]],Hoja2!A:B,2,0)*SiscoTable[[#This Row],[Stock_actual]],0)</f>
        <v>23.2</v>
      </c>
      <c r="P1444" s="6" t="s">
        <v>80</v>
      </c>
      <c r="Q1444" s="7">
        <v>87</v>
      </c>
      <c r="R1444" s="7">
        <v>159.68</v>
      </c>
      <c r="S1444" s="7" t="s">
        <v>11928</v>
      </c>
      <c r="BI1444"/>
      <c r="BJ1444"/>
    </row>
    <row r="1445" spans="2:62" x14ac:dyDescent="0.4">
      <c r="B1445" s="1">
        <v>12597</v>
      </c>
      <c r="C1445" s="6" t="s">
        <v>8</v>
      </c>
      <c r="D1445" s="6" t="s">
        <v>8</v>
      </c>
      <c r="E1445" s="6" t="s">
        <v>3268</v>
      </c>
      <c r="F1445" s="6" t="s">
        <v>3269</v>
      </c>
      <c r="G1445" s="6" t="s">
        <v>3479</v>
      </c>
      <c r="H1445" s="6" t="s">
        <v>3481</v>
      </c>
      <c r="I1445" s="6" t="s">
        <v>3586</v>
      </c>
      <c r="J1445" s="6" t="s">
        <v>5</v>
      </c>
      <c r="K1445" s="7">
        <v>0</v>
      </c>
      <c r="L1445" s="7">
        <f>IFERROR(VLOOKUP(SiscoTable[[#This Row],[Código]],Hoja2!A:B,2,0)*SiscoTable[[#This Row],[Provta(Uns)]],0)</f>
        <v>0</v>
      </c>
      <c r="M1445" s="7">
        <v>0</v>
      </c>
      <c r="N1445" s="7">
        <v>0</v>
      </c>
      <c r="O1445" s="7">
        <f>IFERROR(VLOOKUP(SiscoTable[[#This Row],[Código]],Hoja2!A:B,2,0)*SiscoTable[[#This Row],[Stock_actual]],0)</f>
        <v>0</v>
      </c>
      <c r="P1445" s="6" t="s">
        <v>7</v>
      </c>
      <c r="Q1445" s="7">
        <v>0</v>
      </c>
      <c r="R1445" s="7">
        <v>0</v>
      </c>
      <c r="S1445" s="7" t="s">
        <v>11928</v>
      </c>
      <c r="BI1445"/>
      <c r="BJ1445"/>
    </row>
    <row r="1446" spans="2:62" x14ac:dyDescent="0.4">
      <c r="B1446" s="1">
        <v>12603</v>
      </c>
      <c r="C1446" s="6" t="s">
        <v>30</v>
      </c>
      <c r="D1446" s="6" t="s">
        <v>25</v>
      </c>
      <c r="E1446" s="6" t="s">
        <v>3268</v>
      </c>
      <c r="F1446" s="6" t="s">
        <v>3269</v>
      </c>
      <c r="G1446" s="6" t="s">
        <v>3479</v>
      </c>
      <c r="H1446" s="6" t="s">
        <v>3481</v>
      </c>
      <c r="I1446" s="6" t="s">
        <v>3530</v>
      </c>
      <c r="J1446" s="6" t="s">
        <v>5</v>
      </c>
      <c r="K1446" s="7">
        <v>18.329999999999998</v>
      </c>
      <c r="L1446" s="7">
        <f>IFERROR(VLOOKUP(SiscoTable[[#This Row],[Código]],Hoja2!A:B,2,0)*SiscoTable[[#This Row],[Provta(Uns)]],0)</f>
        <v>95.315999999999988</v>
      </c>
      <c r="M1446" s="7">
        <v>0</v>
      </c>
      <c r="N1446" s="7">
        <v>1</v>
      </c>
      <c r="O1446" s="7">
        <f>IFERROR(VLOOKUP(SiscoTable[[#This Row],[Código]],Hoja2!A:B,2,0)*SiscoTable[[#This Row],[Stock_actual]],0)</f>
        <v>5.2</v>
      </c>
      <c r="P1446" s="6" t="s">
        <v>80</v>
      </c>
      <c r="Q1446" s="7">
        <v>20</v>
      </c>
      <c r="R1446" s="7">
        <v>36.82</v>
      </c>
      <c r="S1446" s="7" t="s">
        <v>11928</v>
      </c>
      <c r="BI1446"/>
      <c r="BJ1446"/>
    </row>
    <row r="1447" spans="2:62" x14ac:dyDescent="0.4">
      <c r="B1447" s="1">
        <v>12604</v>
      </c>
      <c r="C1447" s="6" t="s">
        <v>8</v>
      </c>
      <c r="D1447" s="6" t="s">
        <v>8</v>
      </c>
      <c r="E1447" s="6" t="s">
        <v>3268</v>
      </c>
      <c r="F1447" s="6" t="s">
        <v>3269</v>
      </c>
      <c r="G1447" s="6" t="s">
        <v>3479</v>
      </c>
      <c r="H1447" s="6" t="s">
        <v>3481</v>
      </c>
      <c r="I1447" s="6" t="s">
        <v>3587</v>
      </c>
      <c r="J1447" s="6" t="s">
        <v>5</v>
      </c>
      <c r="K1447" s="7">
        <v>0</v>
      </c>
      <c r="L1447" s="7">
        <f>IFERROR(VLOOKUP(SiscoTable[[#This Row],[Código]],Hoja2!A:B,2,0)*SiscoTable[[#This Row],[Provta(Uns)]],0)</f>
        <v>0</v>
      </c>
      <c r="M1447" s="7">
        <v>0</v>
      </c>
      <c r="N1447" s="7">
        <v>0</v>
      </c>
      <c r="O1447" s="7">
        <f>IFERROR(VLOOKUP(SiscoTable[[#This Row],[Código]],Hoja2!A:B,2,0)*SiscoTable[[#This Row],[Stock_actual]],0)</f>
        <v>0</v>
      </c>
      <c r="P1447" s="6" t="s">
        <v>7</v>
      </c>
      <c r="Q1447" s="7">
        <v>0</v>
      </c>
      <c r="R1447" s="7">
        <v>0</v>
      </c>
      <c r="S1447" s="7" t="s">
        <v>11928</v>
      </c>
      <c r="BI1447"/>
      <c r="BJ1447"/>
    </row>
    <row r="1448" spans="2:62" x14ac:dyDescent="0.4">
      <c r="B1448" s="1">
        <v>12608</v>
      </c>
      <c r="C1448" s="6" t="s">
        <v>25</v>
      </c>
      <c r="D1448" s="6" t="s">
        <v>30</v>
      </c>
      <c r="E1448" s="6" t="s">
        <v>3268</v>
      </c>
      <c r="F1448" s="6" t="s">
        <v>3269</v>
      </c>
      <c r="G1448" s="6" t="s">
        <v>3479</v>
      </c>
      <c r="H1448" s="6" t="s">
        <v>3481</v>
      </c>
      <c r="I1448" s="6" t="s">
        <v>3484</v>
      </c>
      <c r="J1448" s="6" t="s">
        <v>5</v>
      </c>
      <c r="K1448" s="7">
        <v>10.83</v>
      </c>
      <c r="L1448" s="7">
        <f>IFERROR(VLOOKUP(SiscoTable[[#This Row],[Código]],Hoja2!A:B,2,0)*SiscoTable[[#This Row],[Provta(Uns)]],0)</f>
        <v>249.09</v>
      </c>
      <c r="M1448" s="7">
        <v>0</v>
      </c>
      <c r="N1448" s="7">
        <v>0</v>
      </c>
      <c r="O1448" s="7">
        <f>IFERROR(VLOOKUP(SiscoTable[[#This Row],[Código]],Hoja2!A:B,2,0)*SiscoTable[[#This Row],[Stock_actual]],0)</f>
        <v>0</v>
      </c>
      <c r="P1448" s="6" t="s">
        <v>7</v>
      </c>
      <c r="Q1448" s="7">
        <v>12</v>
      </c>
      <c r="R1448" s="7">
        <v>21.599999999999998</v>
      </c>
      <c r="S1448" s="7" t="s">
        <v>11928</v>
      </c>
      <c r="BI1448"/>
      <c r="BJ1448"/>
    </row>
    <row r="1449" spans="2:62" x14ac:dyDescent="0.4">
      <c r="B1449" s="1">
        <v>12609</v>
      </c>
      <c r="C1449" s="6" t="s">
        <v>25</v>
      </c>
      <c r="D1449" s="6" t="s">
        <v>25</v>
      </c>
      <c r="E1449" s="6" t="s">
        <v>3268</v>
      </c>
      <c r="F1449" s="6" t="s">
        <v>3269</v>
      </c>
      <c r="G1449" s="6" t="s">
        <v>3479</v>
      </c>
      <c r="H1449" s="6" t="s">
        <v>3481</v>
      </c>
      <c r="I1449" s="6" t="s">
        <v>3485</v>
      </c>
      <c r="J1449" s="6" t="s">
        <v>5</v>
      </c>
      <c r="K1449" s="7">
        <v>50.83</v>
      </c>
      <c r="L1449" s="7">
        <f>IFERROR(VLOOKUP(SiscoTable[[#This Row],[Código]],Hoja2!A:B,2,0)*SiscoTable[[#This Row],[Provta(Uns)]],0)</f>
        <v>355.81</v>
      </c>
      <c r="M1449" s="7">
        <v>0</v>
      </c>
      <c r="N1449" s="7">
        <v>3</v>
      </c>
      <c r="O1449" s="7">
        <f>IFERROR(VLOOKUP(SiscoTable[[#This Row],[Código]],Hoja2!A:B,2,0)*SiscoTable[[#This Row],[Stock_actual]],0)</f>
        <v>21</v>
      </c>
      <c r="P1449" s="6" t="s">
        <v>80</v>
      </c>
      <c r="Q1449" s="7">
        <v>56</v>
      </c>
      <c r="R1449" s="7">
        <v>101.78</v>
      </c>
      <c r="S1449" s="7" t="s">
        <v>11928</v>
      </c>
      <c r="BI1449"/>
      <c r="BJ1449"/>
    </row>
    <row r="1450" spans="2:62" x14ac:dyDescent="0.4">
      <c r="B1450" s="1">
        <v>12615</v>
      </c>
      <c r="C1450" s="6" t="s">
        <v>25</v>
      </c>
      <c r="D1450" s="6" t="s">
        <v>30</v>
      </c>
      <c r="E1450" s="6" t="s">
        <v>3268</v>
      </c>
      <c r="F1450" s="6" t="s">
        <v>3269</v>
      </c>
      <c r="G1450" s="6" t="s">
        <v>4161</v>
      </c>
      <c r="H1450" s="6" t="s">
        <v>3822</v>
      </c>
      <c r="I1450" s="6" t="s">
        <v>4168</v>
      </c>
      <c r="J1450" s="6" t="s">
        <v>5</v>
      </c>
      <c r="K1450" s="7">
        <v>27.5</v>
      </c>
      <c r="L1450" s="7">
        <f>IFERROR(VLOOKUP(SiscoTable[[#This Row],[Código]],Hoja2!A:B,2,0)*SiscoTable[[#This Row],[Provta(Uns)]],0)</f>
        <v>244.75</v>
      </c>
      <c r="M1450" s="7">
        <v>0</v>
      </c>
      <c r="N1450" s="7">
        <v>33</v>
      </c>
      <c r="O1450" s="7">
        <f>IFERROR(VLOOKUP(SiscoTable[[#This Row],[Código]],Hoja2!A:B,2,0)*SiscoTable[[#This Row],[Stock_actual]],0)</f>
        <v>293.7</v>
      </c>
      <c r="P1450" s="6" t="s">
        <v>115</v>
      </c>
      <c r="Q1450" s="7">
        <v>30</v>
      </c>
      <c r="R1450" s="7">
        <v>0</v>
      </c>
      <c r="S1450" s="7" t="s">
        <v>11927</v>
      </c>
      <c r="BI1450"/>
      <c r="BJ1450"/>
    </row>
    <row r="1451" spans="2:62" x14ac:dyDescent="0.4">
      <c r="B1451" s="1">
        <v>12616</v>
      </c>
      <c r="C1451" s="6" t="s">
        <v>30</v>
      </c>
      <c r="D1451" s="6" t="s">
        <v>30</v>
      </c>
      <c r="E1451" s="6" t="s">
        <v>3268</v>
      </c>
      <c r="F1451" s="6" t="s">
        <v>3269</v>
      </c>
      <c r="G1451" s="6" t="s">
        <v>4161</v>
      </c>
      <c r="H1451" s="6" t="s">
        <v>3822</v>
      </c>
      <c r="I1451" s="6" t="s">
        <v>4177</v>
      </c>
      <c r="J1451" s="6" t="s">
        <v>5</v>
      </c>
      <c r="K1451" s="7">
        <v>8.33</v>
      </c>
      <c r="L1451" s="7">
        <f>IFERROR(VLOOKUP(SiscoTable[[#This Row],[Código]],Hoja2!A:B,2,0)*SiscoTable[[#This Row],[Provta(Uns)]],0)</f>
        <v>74.137</v>
      </c>
      <c r="M1451" s="7">
        <v>0</v>
      </c>
      <c r="N1451" s="7">
        <v>5</v>
      </c>
      <c r="O1451" s="7">
        <f>IFERROR(VLOOKUP(SiscoTable[[#This Row],[Código]],Hoja2!A:B,2,0)*SiscoTable[[#This Row],[Stock_actual]],0)</f>
        <v>44.5</v>
      </c>
      <c r="P1451" s="6" t="s">
        <v>733</v>
      </c>
      <c r="Q1451" s="7">
        <v>9</v>
      </c>
      <c r="R1451" s="7">
        <v>16.840000000000003</v>
      </c>
      <c r="S1451" s="7" t="s">
        <v>11927</v>
      </c>
      <c r="BI1451"/>
      <c r="BJ1451"/>
    </row>
    <row r="1452" spans="2:62" x14ac:dyDescent="0.4">
      <c r="B1452" s="1">
        <v>12617</v>
      </c>
      <c r="C1452" s="6" t="s">
        <v>30</v>
      </c>
      <c r="D1452" s="6" t="s">
        <v>30</v>
      </c>
      <c r="E1452" s="6" t="s">
        <v>3268</v>
      </c>
      <c r="F1452" s="6" t="s">
        <v>3269</v>
      </c>
      <c r="G1452" s="6" t="s">
        <v>4161</v>
      </c>
      <c r="H1452" s="6" t="s">
        <v>3822</v>
      </c>
      <c r="I1452" s="6" t="s">
        <v>4169</v>
      </c>
      <c r="J1452" s="6" t="s">
        <v>5</v>
      </c>
      <c r="K1452" s="7">
        <v>11.83</v>
      </c>
      <c r="L1452" s="7">
        <f>IFERROR(VLOOKUP(SiscoTable[[#This Row],[Código]],Hoja2!A:B,2,0)*SiscoTable[[#This Row],[Provta(Uns)]],0)</f>
        <v>144.32599999999999</v>
      </c>
      <c r="M1452" s="7">
        <v>0</v>
      </c>
      <c r="N1452" s="7">
        <v>27</v>
      </c>
      <c r="O1452" s="7">
        <f>IFERROR(VLOOKUP(SiscoTable[[#This Row],[Código]],Hoja2!A:B,2,0)*SiscoTable[[#This Row],[Stock_actual]],0)</f>
        <v>329.4</v>
      </c>
      <c r="P1452" s="6" t="s">
        <v>254</v>
      </c>
      <c r="Q1452" s="7">
        <v>13</v>
      </c>
      <c r="R1452" s="7">
        <v>0</v>
      </c>
      <c r="S1452" s="7" t="s">
        <v>11927</v>
      </c>
      <c r="BI1452"/>
      <c r="BJ1452"/>
    </row>
    <row r="1453" spans="2:62" x14ac:dyDescent="0.4">
      <c r="B1453" s="1">
        <v>12618</v>
      </c>
      <c r="C1453" s="6" t="s">
        <v>25</v>
      </c>
      <c r="D1453" s="6" t="s">
        <v>30</v>
      </c>
      <c r="E1453" s="6" t="s">
        <v>3268</v>
      </c>
      <c r="F1453" s="6" t="s">
        <v>3269</v>
      </c>
      <c r="G1453" s="6" t="s">
        <v>4161</v>
      </c>
      <c r="H1453" s="6" t="s">
        <v>3822</v>
      </c>
      <c r="I1453" s="6" t="s">
        <v>4162</v>
      </c>
      <c r="J1453" s="6" t="s">
        <v>5</v>
      </c>
      <c r="K1453" s="7">
        <v>8.67</v>
      </c>
      <c r="L1453" s="7">
        <f>IFERROR(VLOOKUP(SiscoTable[[#This Row],[Código]],Hoja2!A:B,2,0)*SiscoTable[[#This Row],[Provta(Uns)]],0)</f>
        <v>169.93200000000002</v>
      </c>
      <c r="M1453" s="7">
        <v>0</v>
      </c>
      <c r="N1453" s="7">
        <v>26</v>
      </c>
      <c r="O1453" s="7">
        <f>IFERROR(VLOOKUP(SiscoTable[[#This Row],[Código]],Hoja2!A:B,2,0)*SiscoTable[[#This Row],[Stock_actual]],0)</f>
        <v>509.6</v>
      </c>
      <c r="P1453" s="6" t="s">
        <v>983</v>
      </c>
      <c r="Q1453" s="7">
        <v>10</v>
      </c>
      <c r="R1453" s="7">
        <v>0</v>
      </c>
      <c r="S1453" s="7" t="s">
        <v>11927</v>
      </c>
      <c r="BI1453"/>
      <c r="BJ1453"/>
    </row>
    <row r="1454" spans="2:62" x14ac:dyDescent="0.4">
      <c r="B1454" s="1">
        <v>12619</v>
      </c>
      <c r="C1454" s="6" t="s">
        <v>25</v>
      </c>
      <c r="D1454" s="6" t="s">
        <v>8</v>
      </c>
      <c r="E1454" s="6" t="s">
        <v>3268</v>
      </c>
      <c r="F1454" s="6" t="s">
        <v>3269</v>
      </c>
      <c r="G1454" s="6" t="s">
        <v>4161</v>
      </c>
      <c r="H1454" s="6" t="s">
        <v>3822</v>
      </c>
      <c r="I1454" s="6" t="s">
        <v>4163</v>
      </c>
      <c r="J1454" s="6" t="s">
        <v>5</v>
      </c>
      <c r="K1454" s="7">
        <v>4.83</v>
      </c>
      <c r="L1454" s="7">
        <f>IFERROR(VLOOKUP(SiscoTable[[#This Row],[Código]],Hoja2!A:B,2,0)*SiscoTable[[#This Row],[Provta(Uns)]],0)</f>
        <v>156.97499999999999</v>
      </c>
      <c r="M1454" s="7">
        <v>0</v>
      </c>
      <c r="N1454" s="7">
        <v>11</v>
      </c>
      <c r="O1454" s="7">
        <f>IFERROR(VLOOKUP(SiscoTable[[#This Row],[Código]],Hoja2!A:B,2,0)*SiscoTable[[#This Row],[Stock_actual]],0)</f>
        <v>357.5</v>
      </c>
      <c r="P1454" s="6" t="s">
        <v>254</v>
      </c>
      <c r="Q1454" s="7">
        <v>5</v>
      </c>
      <c r="R1454" s="7">
        <v>0</v>
      </c>
      <c r="S1454" s="7" t="s">
        <v>11927</v>
      </c>
      <c r="BI1454"/>
      <c r="BJ1454"/>
    </row>
    <row r="1455" spans="2:62" x14ac:dyDescent="0.4">
      <c r="B1455" s="1">
        <v>12620</v>
      </c>
      <c r="C1455" s="6" t="s">
        <v>25</v>
      </c>
      <c r="D1455" s="6" t="s">
        <v>30</v>
      </c>
      <c r="E1455" s="6" t="s">
        <v>3268</v>
      </c>
      <c r="F1455" s="6" t="s">
        <v>3269</v>
      </c>
      <c r="G1455" s="6" t="s">
        <v>4161</v>
      </c>
      <c r="H1455" s="6" t="s">
        <v>3822</v>
      </c>
      <c r="I1455" s="6" t="s">
        <v>4164</v>
      </c>
      <c r="J1455" s="6" t="s">
        <v>5</v>
      </c>
      <c r="K1455" s="7">
        <v>15.83</v>
      </c>
      <c r="L1455" s="7">
        <f>IFERROR(VLOOKUP(SiscoTable[[#This Row],[Código]],Hoja2!A:B,2,0)*SiscoTable[[#This Row],[Provta(Uns)]],0)</f>
        <v>220.03700000000001</v>
      </c>
      <c r="M1455" s="7">
        <v>0</v>
      </c>
      <c r="N1455" s="7">
        <v>37</v>
      </c>
      <c r="O1455" s="7">
        <f>IFERROR(VLOOKUP(SiscoTable[[#This Row],[Código]],Hoja2!A:B,2,0)*SiscoTable[[#This Row],[Stock_actual]],0)</f>
        <v>514.30000000000007</v>
      </c>
      <c r="P1455" s="6" t="s">
        <v>1159</v>
      </c>
      <c r="Q1455" s="7">
        <v>17</v>
      </c>
      <c r="R1455" s="7">
        <v>0</v>
      </c>
      <c r="S1455" s="7" t="s">
        <v>11927</v>
      </c>
      <c r="BI1455"/>
      <c r="BJ1455"/>
    </row>
    <row r="1456" spans="2:62" x14ac:dyDescent="0.4">
      <c r="B1456" s="1">
        <v>12621</v>
      </c>
      <c r="C1456" s="6" t="s">
        <v>25</v>
      </c>
      <c r="D1456" s="6" t="s">
        <v>30</v>
      </c>
      <c r="E1456" s="6" t="s">
        <v>3268</v>
      </c>
      <c r="F1456" s="6" t="s">
        <v>3269</v>
      </c>
      <c r="G1456" s="6" t="s">
        <v>4161</v>
      </c>
      <c r="H1456" s="6" t="s">
        <v>3822</v>
      </c>
      <c r="I1456" s="6" t="s">
        <v>4165</v>
      </c>
      <c r="J1456" s="6" t="s">
        <v>5</v>
      </c>
      <c r="K1456" s="7">
        <v>5.67</v>
      </c>
      <c r="L1456" s="7">
        <f>IFERROR(VLOOKUP(SiscoTable[[#This Row],[Código]],Hoja2!A:B,2,0)*SiscoTable[[#This Row],[Provta(Uns)]],0)</f>
        <v>154.22399999999999</v>
      </c>
      <c r="M1456" s="7">
        <v>0</v>
      </c>
      <c r="N1456" s="7">
        <v>21</v>
      </c>
      <c r="O1456" s="7">
        <f>IFERROR(VLOOKUP(SiscoTable[[#This Row],[Código]],Hoja2!A:B,2,0)*SiscoTable[[#This Row],[Stock_actual]],0)</f>
        <v>571.19999999999993</v>
      </c>
      <c r="P1456" s="6" t="s">
        <v>3331</v>
      </c>
      <c r="Q1456" s="7">
        <v>6</v>
      </c>
      <c r="R1456" s="7">
        <v>0</v>
      </c>
      <c r="S1456" s="7" t="s">
        <v>11927</v>
      </c>
      <c r="BI1456"/>
      <c r="BJ1456"/>
    </row>
    <row r="1457" spans="2:62" x14ac:dyDescent="0.4">
      <c r="B1457" s="1">
        <v>12625</v>
      </c>
      <c r="C1457" s="6" t="s">
        <v>30</v>
      </c>
      <c r="D1457" s="6" t="s">
        <v>8</v>
      </c>
      <c r="E1457" s="6" t="s">
        <v>3268</v>
      </c>
      <c r="F1457" s="6" t="s">
        <v>3269</v>
      </c>
      <c r="G1457" s="6" t="s">
        <v>4161</v>
      </c>
      <c r="H1457" s="6" t="s">
        <v>3822</v>
      </c>
      <c r="I1457" s="6" t="s">
        <v>4170</v>
      </c>
      <c r="J1457" s="6" t="s">
        <v>5</v>
      </c>
      <c r="K1457" s="7">
        <v>2</v>
      </c>
      <c r="L1457" s="7">
        <f>IFERROR(VLOOKUP(SiscoTable[[#This Row],[Código]],Hoja2!A:B,2,0)*SiscoTable[[#This Row],[Provta(Uns)]],0)</f>
        <v>59.8</v>
      </c>
      <c r="M1457" s="7">
        <v>0</v>
      </c>
      <c r="N1457" s="7">
        <v>0</v>
      </c>
      <c r="O1457" s="7">
        <f>IFERROR(VLOOKUP(SiscoTable[[#This Row],[Código]],Hoja2!A:B,2,0)*SiscoTable[[#This Row],[Stock_actual]],0)</f>
        <v>0</v>
      </c>
      <c r="P1457" s="6" t="s">
        <v>7</v>
      </c>
      <c r="Q1457" s="7">
        <v>2</v>
      </c>
      <c r="R1457" s="7">
        <v>4.2</v>
      </c>
      <c r="S1457" s="7" t="s">
        <v>11927</v>
      </c>
      <c r="BI1457"/>
      <c r="BJ1457"/>
    </row>
    <row r="1458" spans="2:62" x14ac:dyDescent="0.4">
      <c r="B1458" s="1">
        <v>12626</v>
      </c>
      <c r="C1458" s="6" t="s">
        <v>8</v>
      </c>
      <c r="D1458" s="6" t="s">
        <v>8</v>
      </c>
      <c r="E1458" s="6" t="s">
        <v>3268</v>
      </c>
      <c r="F1458" s="6" t="s">
        <v>3269</v>
      </c>
      <c r="G1458" s="6" t="s">
        <v>4161</v>
      </c>
      <c r="H1458" s="6" t="s">
        <v>3822</v>
      </c>
      <c r="I1458" s="6" t="s">
        <v>4195</v>
      </c>
      <c r="J1458" s="6" t="s">
        <v>5</v>
      </c>
      <c r="K1458" s="7">
        <v>0</v>
      </c>
      <c r="L1458" s="7">
        <f>IFERROR(VLOOKUP(SiscoTable[[#This Row],[Código]],Hoja2!A:B,2,0)*SiscoTable[[#This Row],[Provta(Uns)]],0)</f>
        <v>0</v>
      </c>
      <c r="M1458" s="7">
        <v>0</v>
      </c>
      <c r="N1458" s="7">
        <v>0</v>
      </c>
      <c r="O1458" s="7">
        <f>IFERROR(VLOOKUP(SiscoTable[[#This Row],[Código]],Hoja2!A:B,2,0)*SiscoTable[[#This Row],[Stock_actual]],0)</f>
        <v>0</v>
      </c>
      <c r="P1458" s="6" t="s">
        <v>7</v>
      </c>
      <c r="Q1458" s="7">
        <v>0</v>
      </c>
      <c r="R1458" s="7">
        <v>0</v>
      </c>
      <c r="S1458" s="7" t="s">
        <v>11927</v>
      </c>
      <c r="BI1458"/>
      <c r="BJ1458"/>
    </row>
    <row r="1459" spans="2:62" x14ac:dyDescent="0.4">
      <c r="B1459" s="1">
        <v>12627</v>
      </c>
      <c r="C1459" s="6" t="s">
        <v>30</v>
      </c>
      <c r="D1459" s="6" t="s">
        <v>30</v>
      </c>
      <c r="E1459" s="6" t="s">
        <v>3268</v>
      </c>
      <c r="F1459" s="6" t="s">
        <v>3269</v>
      </c>
      <c r="G1459" s="6" t="s">
        <v>4161</v>
      </c>
      <c r="H1459" s="6" t="s">
        <v>3822</v>
      </c>
      <c r="I1459" s="6" t="s">
        <v>4171</v>
      </c>
      <c r="J1459" s="6" t="s">
        <v>5</v>
      </c>
      <c r="K1459" s="7">
        <v>4.67</v>
      </c>
      <c r="L1459" s="7">
        <f>IFERROR(VLOOKUP(SiscoTable[[#This Row],[Código]],Hoja2!A:B,2,0)*SiscoTable[[#This Row],[Provta(Uns)]],0)</f>
        <v>65.38</v>
      </c>
      <c r="M1459" s="7">
        <v>0</v>
      </c>
      <c r="N1459" s="7">
        <v>8</v>
      </c>
      <c r="O1459" s="7">
        <f>IFERROR(VLOOKUP(SiscoTable[[#This Row],[Código]],Hoja2!A:B,2,0)*SiscoTable[[#This Row],[Stock_actual]],0)</f>
        <v>112</v>
      </c>
      <c r="P1459" s="6" t="s">
        <v>788</v>
      </c>
      <c r="Q1459" s="7">
        <v>5</v>
      </c>
      <c r="R1459" s="7">
        <v>0</v>
      </c>
      <c r="S1459" s="7" t="s">
        <v>11927</v>
      </c>
      <c r="BI1459"/>
      <c r="BJ1459"/>
    </row>
    <row r="1460" spans="2:62" x14ac:dyDescent="0.4">
      <c r="B1460" s="1">
        <v>12628</v>
      </c>
      <c r="C1460" s="6" t="s">
        <v>25</v>
      </c>
      <c r="D1460" s="6" t="s">
        <v>30</v>
      </c>
      <c r="E1460" s="6" t="s">
        <v>3268</v>
      </c>
      <c r="F1460" s="6" t="s">
        <v>3269</v>
      </c>
      <c r="G1460" s="6" t="s">
        <v>4161</v>
      </c>
      <c r="H1460" s="6" t="s">
        <v>3822</v>
      </c>
      <c r="I1460" s="6" t="s">
        <v>4166</v>
      </c>
      <c r="J1460" s="6" t="s">
        <v>5</v>
      </c>
      <c r="K1460" s="7">
        <v>8.67</v>
      </c>
      <c r="L1460" s="7">
        <f>IFERROR(VLOOKUP(SiscoTable[[#This Row],[Código]],Hoja2!A:B,2,0)*SiscoTable[[#This Row],[Provta(Uns)]],0)</f>
        <v>220.21799999999999</v>
      </c>
      <c r="M1460" s="7">
        <v>0</v>
      </c>
      <c r="N1460" s="7">
        <v>8</v>
      </c>
      <c r="O1460" s="7">
        <f>IFERROR(VLOOKUP(SiscoTable[[#This Row],[Código]],Hoja2!A:B,2,0)*SiscoTable[[#This Row],[Stock_actual]],0)</f>
        <v>203.2</v>
      </c>
      <c r="P1460" s="6" t="s">
        <v>474</v>
      </c>
      <c r="Q1460" s="7">
        <v>10</v>
      </c>
      <c r="R1460" s="7">
        <v>17.52</v>
      </c>
      <c r="S1460" s="7" t="s">
        <v>11927</v>
      </c>
      <c r="BI1460"/>
      <c r="BJ1460"/>
    </row>
    <row r="1461" spans="2:62" x14ac:dyDescent="0.4">
      <c r="B1461" s="1">
        <v>12629</v>
      </c>
      <c r="C1461" s="6" t="s">
        <v>25</v>
      </c>
      <c r="D1461" s="6" t="s">
        <v>8</v>
      </c>
      <c r="E1461" s="6" t="s">
        <v>3268</v>
      </c>
      <c r="F1461" s="6" t="s">
        <v>3269</v>
      </c>
      <c r="G1461" s="6" t="s">
        <v>4161</v>
      </c>
      <c r="H1461" s="6" t="s">
        <v>3822</v>
      </c>
      <c r="I1461" s="6" t="s">
        <v>4167</v>
      </c>
      <c r="J1461" s="6" t="s">
        <v>5</v>
      </c>
      <c r="K1461" s="7">
        <v>3.67</v>
      </c>
      <c r="L1461" s="7">
        <f>IFERROR(VLOOKUP(SiscoTable[[#This Row],[Código]],Hoja2!A:B,2,0)*SiscoTable[[#This Row],[Provta(Uns)]],0)</f>
        <v>146.06599999999997</v>
      </c>
      <c r="M1461" s="7">
        <v>0</v>
      </c>
      <c r="N1461" s="7">
        <v>7</v>
      </c>
      <c r="O1461" s="7">
        <f>IFERROR(VLOOKUP(SiscoTable[[#This Row],[Código]],Hoja2!A:B,2,0)*SiscoTable[[#This Row],[Stock_actual]],0)</f>
        <v>278.59999999999997</v>
      </c>
      <c r="P1461" s="6" t="s">
        <v>1267</v>
      </c>
      <c r="Q1461" s="7">
        <v>4</v>
      </c>
      <c r="R1461" s="7">
        <v>0</v>
      </c>
      <c r="S1461" s="7" t="s">
        <v>11927</v>
      </c>
      <c r="BI1461"/>
      <c r="BJ1461"/>
    </row>
    <row r="1462" spans="2:62" x14ac:dyDescent="0.4">
      <c r="B1462" s="1">
        <v>12634</v>
      </c>
      <c r="C1462" s="6" t="s">
        <v>30</v>
      </c>
      <c r="D1462" s="6" t="s">
        <v>8</v>
      </c>
      <c r="E1462" s="6" t="s">
        <v>3268</v>
      </c>
      <c r="F1462" s="6" t="s">
        <v>3269</v>
      </c>
      <c r="G1462" s="6" t="s">
        <v>4161</v>
      </c>
      <c r="H1462" s="6" t="s">
        <v>3822</v>
      </c>
      <c r="I1462" s="6" t="s">
        <v>4172</v>
      </c>
      <c r="J1462" s="6" t="s">
        <v>5</v>
      </c>
      <c r="K1462" s="7">
        <v>2.67</v>
      </c>
      <c r="L1462" s="7">
        <f>IFERROR(VLOOKUP(SiscoTable[[#This Row],[Código]],Hoja2!A:B,2,0)*SiscoTable[[#This Row],[Provta(Uns)]],0)</f>
        <v>27.233999999999998</v>
      </c>
      <c r="M1462" s="7">
        <v>0</v>
      </c>
      <c r="N1462" s="7">
        <v>0</v>
      </c>
      <c r="O1462" s="7">
        <f>IFERROR(VLOOKUP(SiscoTable[[#This Row],[Código]],Hoja2!A:B,2,0)*SiscoTable[[#This Row],[Stock_actual]],0)</f>
        <v>0</v>
      </c>
      <c r="P1462" s="6" t="s">
        <v>7</v>
      </c>
      <c r="Q1462" s="7">
        <v>3</v>
      </c>
      <c r="R1462" s="7">
        <v>5.3999999999999995</v>
      </c>
      <c r="S1462" s="7" t="s">
        <v>11927</v>
      </c>
      <c r="BI1462"/>
      <c r="BJ1462"/>
    </row>
    <row r="1463" spans="2:62" x14ac:dyDescent="0.4">
      <c r="B1463" s="1">
        <v>12635</v>
      </c>
      <c r="C1463" s="6" t="s">
        <v>30</v>
      </c>
      <c r="D1463" s="6" t="s">
        <v>8</v>
      </c>
      <c r="E1463" s="6" t="s">
        <v>3268</v>
      </c>
      <c r="F1463" s="6" t="s">
        <v>3269</v>
      </c>
      <c r="G1463" s="6" t="s">
        <v>4161</v>
      </c>
      <c r="H1463" s="6" t="s">
        <v>3822</v>
      </c>
      <c r="I1463" s="6" t="s">
        <v>4173</v>
      </c>
      <c r="J1463" s="6" t="s">
        <v>5</v>
      </c>
      <c r="K1463" s="7">
        <v>3</v>
      </c>
      <c r="L1463" s="7">
        <f>IFERROR(VLOOKUP(SiscoTable[[#This Row],[Código]],Hoja2!A:B,2,0)*SiscoTable[[#This Row],[Provta(Uns)]],0)</f>
        <v>49.800000000000004</v>
      </c>
      <c r="M1463" s="7">
        <v>0</v>
      </c>
      <c r="N1463" s="7">
        <v>0</v>
      </c>
      <c r="O1463" s="7">
        <f>IFERROR(VLOOKUP(SiscoTable[[#This Row],[Código]],Hoja2!A:B,2,0)*SiscoTable[[#This Row],[Stock_actual]],0)</f>
        <v>0</v>
      </c>
      <c r="P1463" s="6" t="s">
        <v>7</v>
      </c>
      <c r="Q1463" s="7">
        <v>3</v>
      </c>
      <c r="R1463" s="7">
        <v>6</v>
      </c>
      <c r="S1463" s="7" t="s">
        <v>11927</v>
      </c>
      <c r="BI1463"/>
      <c r="BJ1463"/>
    </row>
    <row r="1464" spans="2:62" x14ac:dyDescent="0.4">
      <c r="B1464" s="1">
        <v>12636</v>
      </c>
      <c r="C1464" s="6" t="s">
        <v>30</v>
      </c>
      <c r="D1464" s="6" t="s">
        <v>30</v>
      </c>
      <c r="E1464" s="6" t="s">
        <v>3268</v>
      </c>
      <c r="F1464" s="6" t="s">
        <v>3269</v>
      </c>
      <c r="G1464" s="6" t="s">
        <v>4161</v>
      </c>
      <c r="H1464" s="6" t="s">
        <v>3822</v>
      </c>
      <c r="I1464" s="6" t="s">
        <v>4174</v>
      </c>
      <c r="J1464" s="6" t="s">
        <v>5</v>
      </c>
      <c r="K1464" s="7">
        <v>14.67</v>
      </c>
      <c r="L1464" s="7">
        <f>IFERROR(VLOOKUP(SiscoTable[[#This Row],[Código]],Hoja2!A:B,2,0)*SiscoTable[[#This Row],[Provta(Uns)]],0)</f>
        <v>168.70500000000001</v>
      </c>
      <c r="M1464" s="7">
        <v>0</v>
      </c>
      <c r="N1464" s="7">
        <v>42</v>
      </c>
      <c r="O1464" s="7">
        <f>IFERROR(VLOOKUP(SiscoTable[[#This Row],[Código]],Hoja2!A:B,2,0)*SiscoTable[[#This Row],[Stock_actual]],0)</f>
        <v>483</v>
      </c>
      <c r="P1464" s="6" t="s">
        <v>3509</v>
      </c>
      <c r="Q1464" s="7">
        <v>16</v>
      </c>
      <c r="R1464" s="7">
        <v>0</v>
      </c>
      <c r="S1464" s="7" t="s">
        <v>11927</v>
      </c>
      <c r="BI1464"/>
      <c r="BJ1464"/>
    </row>
    <row r="1465" spans="2:62" x14ac:dyDescent="0.4">
      <c r="B1465" s="1">
        <v>12637</v>
      </c>
      <c r="C1465" s="6" t="s">
        <v>30</v>
      </c>
      <c r="D1465" s="6" t="s">
        <v>8</v>
      </c>
      <c r="E1465" s="6" t="s">
        <v>3268</v>
      </c>
      <c r="F1465" s="6" t="s">
        <v>3269</v>
      </c>
      <c r="G1465" s="6" t="s">
        <v>4161</v>
      </c>
      <c r="H1465" s="6" t="s">
        <v>3822</v>
      </c>
      <c r="I1465" s="6" t="s">
        <v>4175</v>
      </c>
      <c r="J1465" s="6" t="s">
        <v>5</v>
      </c>
      <c r="K1465" s="7">
        <v>4.83</v>
      </c>
      <c r="L1465" s="7">
        <f>IFERROR(VLOOKUP(SiscoTable[[#This Row],[Código]],Hoja2!A:B,2,0)*SiscoTable[[#This Row],[Provta(Uns)]],0)</f>
        <v>89.355000000000004</v>
      </c>
      <c r="M1465" s="7">
        <v>0</v>
      </c>
      <c r="N1465" s="7">
        <v>11</v>
      </c>
      <c r="O1465" s="7">
        <f>IFERROR(VLOOKUP(SiscoTable[[#This Row],[Código]],Hoja2!A:B,2,0)*SiscoTable[[#This Row],[Stock_actual]],0)</f>
        <v>203.5</v>
      </c>
      <c r="P1465" s="6" t="s">
        <v>254</v>
      </c>
      <c r="Q1465" s="7">
        <v>5</v>
      </c>
      <c r="R1465" s="7">
        <v>0</v>
      </c>
      <c r="S1465" s="7" t="s">
        <v>11927</v>
      </c>
      <c r="BI1465"/>
      <c r="BJ1465"/>
    </row>
    <row r="1466" spans="2:62" x14ac:dyDescent="0.4">
      <c r="B1466" s="1">
        <v>12638</v>
      </c>
      <c r="C1466" s="6" t="s">
        <v>8</v>
      </c>
      <c r="D1466" s="6" t="s">
        <v>8</v>
      </c>
      <c r="E1466" s="6" t="s">
        <v>3268</v>
      </c>
      <c r="F1466" s="6" t="s">
        <v>3269</v>
      </c>
      <c r="G1466" s="6" t="s">
        <v>5217</v>
      </c>
      <c r="H1466" s="6" t="s">
        <v>3822</v>
      </c>
      <c r="I1466" s="6" t="s">
        <v>5249</v>
      </c>
      <c r="J1466" s="6" t="s">
        <v>5</v>
      </c>
      <c r="K1466" s="7">
        <v>0.83</v>
      </c>
      <c r="L1466" s="7">
        <f>IFERROR(VLOOKUP(SiscoTable[[#This Row],[Código]],Hoja2!A:B,2,0)*SiscoTable[[#This Row],[Provta(Uns)]],0)</f>
        <v>9.0470000000000006</v>
      </c>
      <c r="M1466" s="7">
        <v>0</v>
      </c>
      <c r="N1466" s="7">
        <v>-2</v>
      </c>
      <c r="O1466" s="7">
        <f>IFERROR(VLOOKUP(SiscoTable[[#This Row],[Código]],Hoja2!A:B,2,0)*SiscoTable[[#This Row],[Stock_actual]],0)</f>
        <v>-21.8</v>
      </c>
      <c r="P1466" s="6" t="s">
        <v>7</v>
      </c>
      <c r="Q1466" s="7">
        <v>1</v>
      </c>
      <c r="R1466" s="7">
        <v>1.7999999999999998</v>
      </c>
      <c r="S1466" s="7" t="s">
        <v>11927</v>
      </c>
      <c r="BI1466"/>
      <c r="BJ1466"/>
    </row>
    <row r="1467" spans="2:62" x14ac:dyDescent="0.4">
      <c r="B1467" s="1">
        <v>12639</v>
      </c>
      <c r="C1467" s="6" t="s">
        <v>8</v>
      </c>
      <c r="D1467" s="6" t="s">
        <v>8</v>
      </c>
      <c r="E1467" s="6" t="s">
        <v>3268</v>
      </c>
      <c r="F1467" s="6" t="s">
        <v>3269</v>
      </c>
      <c r="G1467" s="6" t="s">
        <v>5217</v>
      </c>
      <c r="H1467" s="6" t="s">
        <v>3822</v>
      </c>
      <c r="I1467" s="6" t="s">
        <v>5251</v>
      </c>
      <c r="J1467" s="6" t="s">
        <v>496</v>
      </c>
      <c r="K1467" s="7">
        <v>0.17</v>
      </c>
      <c r="L1467" s="7">
        <f>IFERROR(VLOOKUP(SiscoTable[[#This Row],[Código]],Hoja2!A:B,2,0)*SiscoTable[[#This Row],[Provta(Uns)]],0)</f>
        <v>3.944</v>
      </c>
      <c r="M1467" s="7">
        <v>0</v>
      </c>
      <c r="N1467" s="7">
        <v>28</v>
      </c>
      <c r="O1467" s="7">
        <f>IFERROR(VLOOKUP(SiscoTable[[#This Row],[Código]],Hoja2!A:B,2,0)*SiscoTable[[#This Row],[Stock_actual]],0)</f>
        <v>649.6</v>
      </c>
      <c r="P1467" s="6" t="s">
        <v>5252</v>
      </c>
      <c r="Q1467" s="7">
        <v>0</v>
      </c>
      <c r="R1467" s="7">
        <v>0</v>
      </c>
      <c r="S1467" s="7" t="s">
        <v>11927</v>
      </c>
      <c r="BI1467"/>
      <c r="BJ1467"/>
    </row>
    <row r="1468" spans="2:62" x14ac:dyDescent="0.4">
      <c r="B1468" s="1">
        <v>12640</v>
      </c>
      <c r="C1468" s="6" t="s">
        <v>8</v>
      </c>
      <c r="D1468" s="6" t="s">
        <v>8</v>
      </c>
      <c r="E1468" s="6" t="s">
        <v>3268</v>
      </c>
      <c r="F1468" s="6" t="s">
        <v>3269</v>
      </c>
      <c r="G1468" s="6" t="s">
        <v>5217</v>
      </c>
      <c r="H1468" s="6" t="s">
        <v>3822</v>
      </c>
      <c r="I1468" s="6" t="s">
        <v>5250</v>
      </c>
      <c r="J1468" s="6" t="s">
        <v>496</v>
      </c>
      <c r="K1468" s="7">
        <v>0.5</v>
      </c>
      <c r="L1468" s="7">
        <f>IFERROR(VLOOKUP(SiscoTable[[#This Row],[Código]],Hoja2!A:B,2,0)*SiscoTable[[#This Row],[Provta(Uns)]],0)</f>
        <v>11.3</v>
      </c>
      <c r="M1468" s="7">
        <v>0</v>
      </c>
      <c r="N1468" s="7">
        <v>24</v>
      </c>
      <c r="O1468" s="7">
        <f>IFERROR(VLOOKUP(SiscoTable[[#This Row],[Código]],Hoja2!A:B,2,0)*SiscoTable[[#This Row],[Stock_actual]],0)</f>
        <v>542.40000000000009</v>
      </c>
      <c r="P1468" s="6" t="s">
        <v>3055</v>
      </c>
      <c r="Q1468" s="7">
        <v>1</v>
      </c>
      <c r="R1468" s="7">
        <v>0</v>
      </c>
      <c r="S1468" s="7" t="s">
        <v>11927</v>
      </c>
      <c r="BI1468"/>
      <c r="BJ1468"/>
    </row>
    <row r="1469" spans="2:62" x14ac:dyDescent="0.4">
      <c r="B1469" s="1">
        <v>12641</v>
      </c>
      <c r="C1469" s="6" t="s">
        <v>8</v>
      </c>
      <c r="D1469" s="6" t="s">
        <v>8</v>
      </c>
      <c r="E1469" s="6" t="s">
        <v>3268</v>
      </c>
      <c r="F1469" s="6" t="s">
        <v>3269</v>
      </c>
      <c r="G1469" s="6" t="s">
        <v>5217</v>
      </c>
      <c r="H1469" s="6" t="s">
        <v>3822</v>
      </c>
      <c r="I1469" s="6" t="s">
        <v>5259</v>
      </c>
      <c r="J1469" s="6" t="s">
        <v>496</v>
      </c>
      <c r="K1469" s="7">
        <v>1.17</v>
      </c>
      <c r="L1469" s="7">
        <f>IFERROR(VLOOKUP(SiscoTable[[#This Row],[Código]],Hoja2!A:B,2,0)*SiscoTable[[#This Row],[Provta(Uns)]],0)</f>
        <v>21.762</v>
      </c>
      <c r="M1469" s="7">
        <v>0</v>
      </c>
      <c r="N1469" s="7">
        <v>16</v>
      </c>
      <c r="O1469" s="7">
        <f>IFERROR(VLOOKUP(SiscoTable[[#This Row],[Código]],Hoja2!A:B,2,0)*SiscoTable[[#This Row],[Stock_actual]],0)</f>
        <v>297.60000000000002</v>
      </c>
      <c r="P1469" s="6" t="s">
        <v>3358</v>
      </c>
      <c r="Q1469" s="7">
        <v>1</v>
      </c>
      <c r="R1469" s="7">
        <v>0</v>
      </c>
      <c r="S1469" s="7" t="s">
        <v>11927</v>
      </c>
      <c r="BI1469"/>
      <c r="BJ1469"/>
    </row>
    <row r="1470" spans="2:62" x14ac:dyDescent="0.4">
      <c r="B1470" s="1">
        <v>12642</v>
      </c>
      <c r="C1470" s="6" t="s">
        <v>30</v>
      </c>
      <c r="D1470" s="6" t="s">
        <v>8</v>
      </c>
      <c r="E1470" s="6" t="s">
        <v>3268</v>
      </c>
      <c r="F1470" s="6" t="s">
        <v>3269</v>
      </c>
      <c r="G1470" s="6" t="s">
        <v>5217</v>
      </c>
      <c r="H1470" s="6" t="s">
        <v>3822</v>
      </c>
      <c r="I1470" s="6" t="s">
        <v>5229</v>
      </c>
      <c r="J1470" s="6" t="s">
        <v>496</v>
      </c>
      <c r="K1470" s="7">
        <v>3</v>
      </c>
      <c r="L1470" s="7">
        <f>IFERROR(VLOOKUP(SiscoTable[[#This Row],[Código]],Hoja2!A:B,2,0)*SiscoTable[[#This Row],[Provta(Uns)]],0)</f>
        <v>58.199999999999996</v>
      </c>
      <c r="M1470" s="7">
        <v>0</v>
      </c>
      <c r="N1470" s="7">
        <v>0</v>
      </c>
      <c r="O1470" s="7">
        <f>IFERROR(VLOOKUP(SiscoTable[[#This Row],[Código]],Hoja2!A:B,2,0)*SiscoTable[[#This Row],[Stock_actual]],0)</f>
        <v>0</v>
      </c>
      <c r="P1470" s="6" t="s">
        <v>7</v>
      </c>
      <c r="Q1470" s="7">
        <v>3</v>
      </c>
      <c r="R1470" s="7">
        <v>6</v>
      </c>
      <c r="S1470" s="7" t="s">
        <v>11927</v>
      </c>
      <c r="BI1470"/>
      <c r="BJ1470"/>
    </row>
    <row r="1471" spans="2:62" x14ac:dyDescent="0.4">
      <c r="B1471" s="1">
        <v>12643</v>
      </c>
      <c r="C1471" s="6" t="s">
        <v>8</v>
      </c>
      <c r="D1471" s="6" t="s">
        <v>8</v>
      </c>
      <c r="E1471" s="6" t="s">
        <v>3268</v>
      </c>
      <c r="F1471" s="6" t="s">
        <v>3269</v>
      </c>
      <c r="G1471" s="6" t="s">
        <v>5217</v>
      </c>
      <c r="H1471" s="6" t="s">
        <v>3822</v>
      </c>
      <c r="I1471" s="6" t="s">
        <v>5257</v>
      </c>
      <c r="J1471" s="6" t="s">
        <v>496</v>
      </c>
      <c r="K1471" s="7">
        <v>0.5</v>
      </c>
      <c r="L1471" s="7">
        <f>IFERROR(VLOOKUP(SiscoTable[[#This Row],[Código]],Hoja2!A:B,2,0)*SiscoTable[[#This Row],[Provta(Uns)]],0)</f>
        <v>9.6999999999999993</v>
      </c>
      <c r="M1471" s="7">
        <v>0</v>
      </c>
      <c r="N1471" s="7">
        <v>43</v>
      </c>
      <c r="O1471" s="7">
        <f>IFERROR(VLOOKUP(SiscoTable[[#This Row],[Código]],Hoja2!A:B,2,0)*SiscoTable[[#This Row],[Stock_actual]],0)</f>
        <v>834.19999999999993</v>
      </c>
      <c r="P1471" s="6" t="s">
        <v>5258</v>
      </c>
      <c r="Q1471" s="7">
        <v>1</v>
      </c>
      <c r="R1471" s="7">
        <v>0</v>
      </c>
      <c r="S1471" s="7" t="s">
        <v>11927</v>
      </c>
      <c r="BI1471"/>
      <c r="BJ1471"/>
    </row>
    <row r="1472" spans="2:62" x14ac:dyDescent="0.4">
      <c r="B1472" s="1">
        <v>12644</v>
      </c>
      <c r="C1472" s="6" t="s">
        <v>8</v>
      </c>
      <c r="D1472" s="6" t="s">
        <v>8</v>
      </c>
      <c r="E1472" s="6" t="s">
        <v>3268</v>
      </c>
      <c r="F1472" s="6" t="s">
        <v>3269</v>
      </c>
      <c r="G1472" s="6" t="s">
        <v>5217</v>
      </c>
      <c r="H1472" s="6" t="s">
        <v>3822</v>
      </c>
      <c r="I1472" s="6" t="s">
        <v>5253</v>
      </c>
      <c r="J1472" s="6" t="s">
        <v>496</v>
      </c>
      <c r="K1472" s="7">
        <v>1.33</v>
      </c>
      <c r="L1472" s="7">
        <f>IFERROR(VLOOKUP(SiscoTable[[#This Row],[Código]],Hoja2!A:B,2,0)*SiscoTable[[#This Row],[Provta(Uns)]],0)</f>
        <v>19.817</v>
      </c>
      <c r="M1472" s="7">
        <v>0</v>
      </c>
      <c r="N1472" s="7">
        <v>19</v>
      </c>
      <c r="O1472" s="7">
        <f>IFERROR(VLOOKUP(SiscoTable[[#This Row],[Código]],Hoja2!A:B,2,0)*SiscoTable[[#This Row],[Stock_actual]],0)</f>
        <v>283.10000000000002</v>
      </c>
      <c r="P1472" s="6" t="s">
        <v>5254</v>
      </c>
      <c r="Q1472" s="7">
        <v>1</v>
      </c>
      <c r="R1472" s="7">
        <v>0</v>
      </c>
      <c r="S1472" s="7" t="s">
        <v>11927</v>
      </c>
      <c r="BI1472"/>
      <c r="BJ1472"/>
    </row>
    <row r="1473" spans="2:62" x14ac:dyDescent="0.4">
      <c r="B1473" s="1">
        <v>12645</v>
      </c>
      <c r="C1473" s="6" t="s">
        <v>25</v>
      </c>
      <c r="D1473" s="6" t="s">
        <v>30</v>
      </c>
      <c r="E1473" s="6" t="s">
        <v>3268</v>
      </c>
      <c r="F1473" s="6" t="s">
        <v>3269</v>
      </c>
      <c r="G1473" s="6" t="s">
        <v>5217</v>
      </c>
      <c r="H1473" s="6" t="s">
        <v>3822</v>
      </c>
      <c r="I1473" s="6" t="s">
        <v>5220</v>
      </c>
      <c r="J1473" s="6" t="s">
        <v>5</v>
      </c>
      <c r="K1473" s="7">
        <v>29.5</v>
      </c>
      <c r="L1473" s="7">
        <f>IFERROR(VLOOKUP(SiscoTable[[#This Row],[Código]],Hoja2!A:B,2,0)*SiscoTable[[#This Row],[Provta(Uns)]],0)</f>
        <v>292.05</v>
      </c>
      <c r="M1473" s="7">
        <v>0</v>
      </c>
      <c r="N1473" s="7">
        <v>43</v>
      </c>
      <c r="O1473" s="7">
        <f>IFERROR(VLOOKUP(SiscoTable[[#This Row],[Código]],Hoja2!A:B,2,0)*SiscoTable[[#This Row],[Stock_actual]],0)</f>
        <v>425.7</v>
      </c>
      <c r="P1473" s="6" t="s">
        <v>485</v>
      </c>
      <c r="Q1473" s="7">
        <v>32</v>
      </c>
      <c r="R1473" s="7">
        <v>0</v>
      </c>
      <c r="S1473" s="7" t="s">
        <v>11927</v>
      </c>
      <c r="BI1473"/>
      <c r="BJ1473"/>
    </row>
    <row r="1474" spans="2:62" x14ac:dyDescent="0.4">
      <c r="B1474" s="1">
        <v>12646</v>
      </c>
      <c r="C1474" s="6" t="s">
        <v>30</v>
      </c>
      <c r="D1474" s="6" t="s">
        <v>30</v>
      </c>
      <c r="E1474" s="6" t="s">
        <v>3268</v>
      </c>
      <c r="F1474" s="6" t="s">
        <v>3269</v>
      </c>
      <c r="G1474" s="6" t="s">
        <v>5217</v>
      </c>
      <c r="H1474" s="6" t="s">
        <v>3822</v>
      </c>
      <c r="I1474" s="6" t="s">
        <v>5230</v>
      </c>
      <c r="J1474" s="6" t="s">
        <v>5</v>
      </c>
      <c r="K1474" s="7">
        <v>9.67</v>
      </c>
      <c r="L1474" s="7">
        <f>IFERROR(VLOOKUP(SiscoTable[[#This Row],[Código]],Hoja2!A:B,2,0)*SiscoTable[[#This Row],[Provta(Uns)]],0)</f>
        <v>96.7</v>
      </c>
      <c r="M1474" s="7">
        <v>0</v>
      </c>
      <c r="N1474" s="7">
        <v>10</v>
      </c>
      <c r="O1474" s="7">
        <f>IFERROR(VLOOKUP(SiscoTable[[#This Row],[Código]],Hoja2!A:B,2,0)*SiscoTable[[#This Row],[Stock_actual]],0)</f>
        <v>100</v>
      </c>
      <c r="P1474" s="6" t="s">
        <v>702</v>
      </c>
      <c r="Q1474" s="7">
        <v>11</v>
      </c>
      <c r="R1474" s="7">
        <v>19.12</v>
      </c>
      <c r="S1474" s="7" t="s">
        <v>11927</v>
      </c>
      <c r="BI1474"/>
      <c r="BJ1474"/>
    </row>
    <row r="1475" spans="2:62" x14ac:dyDescent="0.4">
      <c r="B1475" s="1">
        <v>12647</v>
      </c>
      <c r="C1475" s="6" t="s">
        <v>30</v>
      </c>
      <c r="D1475" s="6" t="s">
        <v>30</v>
      </c>
      <c r="E1475" s="6" t="s">
        <v>3268</v>
      </c>
      <c r="F1475" s="6" t="s">
        <v>3269</v>
      </c>
      <c r="G1475" s="6" t="s">
        <v>5217</v>
      </c>
      <c r="H1475" s="6" t="s">
        <v>3822</v>
      </c>
      <c r="I1475" s="6" t="s">
        <v>5228</v>
      </c>
      <c r="J1475" s="6" t="s">
        <v>5</v>
      </c>
      <c r="K1475" s="7">
        <v>11.83</v>
      </c>
      <c r="L1475" s="7">
        <f>IFERROR(VLOOKUP(SiscoTable[[#This Row],[Código]],Hoja2!A:B,2,0)*SiscoTable[[#This Row],[Provta(Uns)]],0)</f>
        <v>120.666</v>
      </c>
      <c r="M1475" s="7">
        <v>0</v>
      </c>
      <c r="N1475" s="7">
        <v>11</v>
      </c>
      <c r="O1475" s="7">
        <f>IFERROR(VLOOKUP(SiscoTable[[#This Row],[Código]],Hoja2!A:B,2,0)*SiscoTable[[#This Row],[Stock_actual]],0)</f>
        <v>112.19999999999999</v>
      </c>
      <c r="P1475" s="6" t="s">
        <v>474</v>
      </c>
      <c r="Q1475" s="7">
        <v>13</v>
      </c>
      <c r="R1475" s="7">
        <v>23.32</v>
      </c>
      <c r="S1475" s="7" t="s">
        <v>11927</v>
      </c>
      <c r="BI1475"/>
      <c r="BJ1475"/>
    </row>
    <row r="1476" spans="2:62" x14ac:dyDescent="0.4">
      <c r="B1476" s="1">
        <v>12648</v>
      </c>
      <c r="C1476" s="6" t="s">
        <v>8</v>
      </c>
      <c r="D1476" s="6" t="s">
        <v>8</v>
      </c>
      <c r="E1476" s="6" t="s">
        <v>3268</v>
      </c>
      <c r="F1476" s="6" t="s">
        <v>3269</v>
      </c>
      <c r="G1476" s="6" t="s">
        <v>5217</v>
      </c>
      <c r="H1476" s="6" t="s">
        <v>3822</v>
      </c>
      <c r="I1476" s="6" t="s">
        <v>5255</v>
      </c>
      <c r="J1476" s="6" t="s">
        <v>5</v>
      </c>
      <c r="K1476" s="7">
        <v>1.5</v>
      </c>
      <c r="L1476" s="7">
        <f>IFERROR(VLOOKUP(SiscoTable[[#This Row],[Código]],Hoja2!A:B,2,0)*SiscoTable[[#This Row],[Provta(Uns)]],0)</f>
        <v>15.299999999999999</v>
      </c>
      <c r="M1476" s="7">
        <v>0</v>
      </c>
      <c r="N1476" s="7">
        <v>68</v>
      </c>
      <c r="O1476" s="7">
        <f>IFERROR(VLOOKUP(SiscoTable[[#This Row],[Código]],Hoja2!A:B,2,0)*SiscoTable[[#This Row],[Stock_actual]],0)</f>
        <v>693.59999999999991</v>
      </c>
      <c r="P1476" s="6" t="s">
        <v>5256</v>
      </c>
      <c r="Q1476" s="7">
        <v>2</v>
      </c>
      <c r="R1476" s="7">
        <v>0</v>
      </c>
      <c r="S1476" s="7" t="s">
        <v>11927</v>
      </c>
      <c r="BI1476"/>
      <c r="BJ1476"/>
    </row>
    <row r="1477" spans="2:62" x14ac:dyDescent="0.4">
      <c r="B1477" s="1">
        <v>12649</v>
      </c>
      <c r="C1477" s="6" t="s">
        <v>30</v>
      </c>
      <c r="D1477" s="6" t="s">
        <v>8</v>
      </c>
      <c r="E1477" s="6" t="s">
        <v>3268</v>
      </c>
      <c r="F1477" s="6" t="s">
        <v>3269</v>
      </c>
      <c r="G1477" s="6" t="s">
        <v>5217</v>
      </c>
      <c r="H1477" s="6" t="s">
        <v>3822</v>
      </c>
      <c r="I1477" s="6" t="s">
        <v>5227</v>
      </c>
      <c r="J1477" s="6" t="s">
        <v>5</v>
      </c>
      <c r="K1477" s="7">
        <v>3.67</v>
      </c>
      <c r="L1477" s="7">
        <f>IFERROR(VLOOKUP(SiscoTable[[#This Row],[Código]],Hoja2!A:B,2,0)*SiscoTable[[#This Row],[Provta(Uns)]],0)</f>
        <v>36.332999999999998</v>
      </c>
      <c r="M1477" s="7">
        <v>0</v>
      </c>
      <c r="N1477" s="7">
        <v>3</v>
      </c>
      <c r="O1477" s="7">
        <f>IFERROR(VLOOKUP(SiscoTable[[#This Row],[Código]],Hoja2!A:B,2,0)*SiscoTable[[#This Row],[Stock_actual]],0)</f>
        <v>29.700000000000003</v>
      </c>
      <c r="P1477" s="6" t="s">
        <v>101</v>
      </c>
      <c r="Q1477" s="7">
        <v>4</v>
      </c>
      <c r="R1477" s="7">
        <v>7.1999999999999993</v>
      </c>
      <c r="S1477" s="7" t="s">
        <v>11927</v>
      </c>
      <c r="BI1477"/>
      <c r="BJ1477"/>
    </row>
    <row r="1478" spans="2:62" x14ac:dyDescent="0.4">
      <c r="B1478" s="1">
        <v>12650</v>
      </c>
      <c r="C1478" s="6" t="s">
        <v>8</v>
      </c>
      <c r="D1478" s="6" t="s">
        <v>8</v>
      </c>
      <c r="E1478" s="6" t="s">
        <v>3268</v>
      </c>
      <c r="F1478" s="6" t="s">
        <v>3269</v>
      </c>
      <c r="G1478" s="6" t="s">
        <v>3773</v>
      </c>
      <c r="H1478" s="6" t="s">
        <v>3822</v>
      </c>
      <c r="I1478" s="6" t="s">
        <v>3978</v>
      </c>
      <c r="J1478" s="6" t="s">
        <v>496</v>
      </c>
      <c r="K1478" s="7">
        <v>1.83</v>
      </c>
      <c r="L1478" s="7">
        <f>IFERROR(VLOOKUP(SiscoTable[[#This Row],[Código]],Hoja2!A:B,2,0)*SiscoTable[[#This Row],[Provta(Uns)]],0)</f>
        <v>14.274000000000001</v>
      </c>
      <c r="M1478" s="7">
        <v>0</v>
      </c>
      <c r="N1478" s="7">
        <v>9</v>
      </c>
      <c r="O1478" s="7">
        <f>IFERROR(VLOOKUP(SiscoTable[[#This Row],[Código]],Hoja2!A:B,2,0)*SiscoTable[[#This Row],[Stock_actual]],0)</f>
        <v>70.2</v>
      </c>
      <c r="P1478" s="6" t="s">
        <v>3726</v>
      </c>
      <c r="Q1478" s="7">
        <v>2</v>
      </c>
      <c r="R1478" s="7">
        <v>0</v>
      </c>
      <c r="S1478" s="7" t="s">
        <v>11927</v>
      </c>
      <c r="BI1478"/>
      <c r="BJ1478"/>
    </row>
    <row r="1479" spans="2:62" x14ac:dyDescent="0.4">
      <c r="B1479" s="1">
        <v>12651</v>
      </c>
      <c r="C1479" s="6" t="s">
        <v>8</v>
      </c>
      <c r="D1479" s="6" t="s">
        <v>8</v>
      </c>
      <c r="E1479" s="6" t="s">
        <v>3268</v>
      </c>
      <c r="F1479" s="6" t="s">
        <v>3269</v>
      </c>
      <c r="G1479" s="6" t="s">
        <v>3773</v>
      </c>
      <c r="H1479" s="6" t="s">
        <v>3822</v>
      </c>
      <c r="I1479" s="6" t="s">
        <v>3979</v>
      </c>
      <c r="J1479" s="6" t="s">
        <v>496</v>
      </c>
      <c r="K1479" s="7">
        <v>2.33</v>
      </c>
      <c r="L1479" s="7">
        <f>IFERROR(VLOOKUP(SiscoTable[[#This Row],[Código]],Hoja2!A:B,2,0)*SiscoTable[[#This Row],[Provta(Uns)]],0)</f>
        <v>17.707999999999998</v>
      </c>
      <c r="M1479" s="7">
        <v>0</v>
      </c>
      <c r="N1479" s="7">
        <v>22</v>
      </c>
      <c r="O1479" s="7">
        <f>IFERROR(VLOOKUP(SiscoTable[[#This Row],[Código]],Hoja2!A:B,2,0)*SiscoTable[[#This Row],[Stock_actual]],0)</f>
        <v>167.2</v>
      </c>
      <c r="P1479" s="6" t="s">
        <v>3980</v>
      </c>
      <c r="Q1479" s="7">
        <v>3</v>
      </c>
      <c r="R1479" s="7">
        <v>0</v>
      </c>
      <c r="S1479" s="7" t="s">
        <v>11927</v>
      </c>
      <c r="BI1479"/>
      <c r="BJ1479"/>
    </row>
    <row r="1480" spans="2:62" x14ac:dyDescent="0.4">
      <c r="B1480" s="1">
        <v>12652</v>
      </c>
      <c r="C1480" s="6" t="s">
        <v>8</v>
      </c>
      <c r="D1480" s="6" t="s">
        <v>8</v>
      </c>
      <c r="E1480" s="6" t="s">
        <v>3268</v>
      </c>
      <c r="F1480" s="6" t="s">
        <v>3269</v>
      </c>
      <c r="G1480" s="6" t="s">
        <v>3773</v>
      </c>
      <c r="H1480" s="6" t="s">
        <v>3822</v>
      </c>
      <c r="I1480" s="6" t="s">
        <v>3981</v>
      </c>
      <c r="J1480" s="6" t="s">
        <v>496</v>
      </c>
      <c r="K1480" s="7">
        <v>0.83</v>
      </c>
      <c r="L1480" s="7">
        <f>IFERROR(VLOOKUP(SiscoTable[[#This Row],[Código]],Hoja2!A:B,2,0)*SiscoTable[[#This Row],[Provta(Uns)]],0)</f>
        <v>7.8849999999999998</v>
      </c>
      <c r="M1480" s="7">
        <v>0</v>
      </c>
      <c r="N1480" s="7">
        <v>19</v>
      </c>
      <c r="O1480" s="7">
        <f>IFERROR(VLOOKUP(SiscoTable[[#This Row],[Código]],Hoja2!A:B,2,0)*SiscoTable[[#This Row],[Stock_actual]],0)</f>
        <v>180.5</v>
      </c>
      <c r="P1480" s="6" t="s">
        <v>2732</v>
      </c>
      <c r="Q1480" s="7">
        <v>1</v>
      </c>
      <c r="R1480" s="7">
        <v>0</v>
      </c>
      <c r="S1480" s="7" t="s">
        <v>11927</v>
      </c>
      <c r="BI1480"/>
      <c r="BJ1480"/>
    </row>
    <row r="1481" spans="2:62" x14ac:dyDescent="0.4">
      <c r="B1481" s="1">
        <v>12653</v>
      </c>
      <c r="C1481" s="6" t="s">
        <v>30</v>
      </c>
      <c r="D1481" s="6" t="s">
        <v>8</v>
      </c>
      <c r="E1481" s="6" t="s">
        <v>3268</v>
      </c>
      <c r="F1481" s="6" t="s">
        <v>3269</v>
      </c>
      <c r="G1481" s="6" t="s">
        <v>3773</v>
      </c>
      <c r="H1481" s="6" t="s">
        <v>3822</v>
      </c>
      <c r="I1481" s="6" t="s">
        <v>3821</v>
      </c>
      <c r="J1481" s="6" t="s">
        <v>496</v>
      </c>
      <c r="K1481" s="7">
        <v>5.33</v>
      </c>
      <c r="L1481" s="7">
        <f>IFERROR(VLOOKUP(SiscoTable[[#This Row],[Código]],Hoja2!A:B,2,0)*SiscoTable[[#This Row],[Provta(Uns)]],0)</f>
        <v>47.437000000000005</v>
      </c>
      <c r="M1481" s="7">
        <v>0</v>
      </c>
      <c r="N1481" s="7">
        <v>6</v>
      </c>
      <c r="O1481" s="7">
        <f>IFERROR(VLOOKUP(SiscoTable[[#This Row],[Código]],Hoja2!A:B,2,0)*SiscoTable[[#This Row],[Stock_actual]],0)</f>
        <v>53.400000000000006</v>
      </c>
      <c r="P1481" s="6" t="s">
        <v>671</v>
      </c>
      <c r="Q1481" s="7">
        <v>6</v>
      </c>
      <c r="R1481" s="7">
        <v>10.739999999999998</v>
      </c>
      <c r="S1481" s="7" t="s">
        <v>11927</v>
      </c>
      <c r="BI1481"/>
      <c r="BJ1481"/>
    </row>
    <row r="1482" spans="2:62" x14ac:dyDescent="0.4">
      <c r="B1482" s="1">
        <v>12654</v>
      </c>
      <c r="C1482" s="6" t="s">
        <v>8</v>
      </c>
      <c r="D1482" s="6" t="s">
        <v>8</v>
      </c>
      <c r="E1482" s="6" t="s">
        <v>3268</v>
      </c>
      <c r="F1482" s="6" t="s">
        <v>3269</v>
      </c>
      <c r="G1482" s="6" t="s">
        <v>3773</v>
      </c>
      <c r="H1482" s="6" t="s">
        <v>3822</v>
      </c>
      <c r="I1482" s="6" t="s">
        <v>3982</v>
      </c>
      <c r="J1482" s="6" t="s">
        <v>5</v>
      </c>
      <c r="K1482" s="7">
        <v>3.83</v>
      </c>
      <c r="L1482" s="7">
        <f>IFERROR(VLOOKUP(SiscoTable[[#This Row],[Código]],Hoja2!A:B,2,0)*SiscoTable[[#This Row],[Provta(Uns)]],0)</f>
        <v>23.746000000000002</v>
      </c>
      <c r="M1482" s="7">
        <v>0</v>
      </c>
      <c r="N1482" s="7">
        <v>8</v>
      </c>
      <c r="O1482" s="7">
        <f>IFERROR(VLOOKUP(SiscoTable[[#This Row],[Código]],Hoja2!A:B,2,0)*SiscoTable[[#This Row],[Stock_actual]],0)</f>
        <v>49.6</v>
      </c>
      <c r="P1482" s="6" t="s">
        <v>610</v>
      </c>
      <c r="Q1482" s="7">
        <v>4</v>
      </c>
      <c r="R1482" s="7">
        <v>0</v>
      </c>
      <c r="S1482" s="7" t="s">
        <v>11927</v>
      </c>
      <c r="BI1482"/>
      <c r="BJ1482"/>
    </row>
    <row r="1483" spans="2:62" x14ac:dyDescent="0.4">
      <c r="B1483" s="1">
        <v>12656</v>
      </c>
      <c r="C1483" s="6" t="s">
        <v>8</v>
      </c>
      <c r="D1483" s="6" t="s">
        <v>8</v>
      </c>
      <c r="E1483" s="6" t="s">
        <v>3268</v>
      </c>
      <c r="F1483" s="6" t="s">
        <v>3269</v>
      </c>
      <c r="G1483" s="6" t="s">
        <v>4211</v>
      </c>
      <c r="H1483" s="6" t="s">
        <v>3822</v>
      </c>
      <c r="I1483" s="6" t="s">
        <v>4232</v>
      </c>
      <c r="J1483" s="6" t="s">
        <v>496</v>
      </c>
      <c r="K1483" s="7">
        <v>0</v>
      </c>
      <c r="L1483" s="7">
        <f>IFERROR(VLOOKUP(SiscoTable[[#This Row],[Código]],Hoja2!A:B,2,0)*SiscoTable[[#This Row],[Provta(Uns)]],0)</f>
        <v>0</v>
      </c>
      <c r="M1483" s="7">
        <v>0</v>
      </c>
      <c r="N1483" s="7">
        <v>0</v>
      </c>
      <c r="O1483" s="7">
        <f>IFERROR(VLOOKUP(SiscoTable[[#This Row],[Código]],Hoja2!A:B,2,0)*SiscoTable[[#This Row],[Stock_actual]],0)</f>
        <v>0</v>
      </c>
      <c r="P1483" s="6" t="s">
        <v>7</v>
      </c>
      <c r="Q1483" s="7">
        <v>0</v>
      </c>
      <c r="R1483" s="7">
        <v>0</v>
      </c>
      <c r="S1483" s="7" t="s">
        <v>11927</v>
      </c>
      <c r="BI1483"/>
      <c r="BJ1483"/>
    </row>
    <row r="1484" spans="2:62" x14ac:dyDescent="0.4">
      <c r="B1484" s="1">
        <v>12657</v>
      </c>
      <c r="C1484" s="6" t="s">
        <v>30</v>
      </c>
      <c r="D1484" s="6" t="s">
        <v>30</v>
      </c>
      <c r="E1484" s="6" t="s">
        <v>3268</v>
      </c>
      <c r="F1484" s="6" t="s">
        <v>3269</v>
      </c>
      <c r="G1484" s="6" t="s">
        <v>3773</v>
      </c>
      <c r="H1484" s="6" t="s">
        <v>3822</v>
      </c>
      <c r="I1484" s="6" t="s">
        <v>3823</v>
      </c>
      <c r="J1484" s="6" t="s">
        <v>496</v>
      </c>
      <c r="K1484" s="7">
        <v>6.83</v>
      </c>
      <c r="L1484" s="7">
        <f>IFERROR(VLOOKUP(SiscoTable[[#This Row],[Código]],Hoja2!A:B,2,0)*SiscoTable[[#This Row],[Provta(Uns)]],0)</f>
        <v>65.567999999999998</v>
      </c>
      <c r="M1484" s="7">
        <v>0</v>
      </c>
      <c r="N1484" s="7">
        <v>5</v>
      </c>
      <c r="O1484" s="7">
        <f>IFERROR(VLOOKUP(SiscoTable[[#This Row],[Código]],Hoja2!A:B,2,0)*SiscoTable[[#This Row],[Stock_actual]],0)</f>
        <v>48</v>
      </c>
      <c r="P1484" s="6" t="s">
        <v>144</v>
      </c>
      <c r="Q1484" s="7">
        <v>8</v>
      </c>
      <c r="R1484" s="7">
        <v>13.86</v>
      </c>
      <c r="S1484" s="7" t="s">
        <v>11927</v>
      </c>
      <c r="BI1484"/>
      <c r="BJ1484"/>
    </row>
    <row r="1485" spans="2:62" x14ac:dyDescent="0.4">
      <c r="B1485" s="1">
        <v>12658</v>
      </c>
      <c r="C1485" s="6" t="s">
        <v>8</v>
      </c>
      <c r="D1485" s="6" t="s">
        <v>8</v>
      </c>
      <c r="E1485" s="6" t="s">
        <v>3268</v>
      </c>
      <c r="F1485" s="6" t="s">
        <v>3269</v>
      </c>
      <c r="G1485" s="6" t="s">
        <v>3773</v>
      </c>
      <c r="H1485" s="6" t="s">
        <v>3822</v>
      </c>
      <c r="I1485" s="6" t="s">
        <v>3983</v>
      </c>
      <c r="J1485" s="6" t="s">
        <v>496</v>
      </c>
      <c r="K1485" s="7">
        <v>0</v>
      </c>
      <c r="L1485" s="7">
        <f>IFERROR(VLOOKUP(SiscoTable[[#This Row],[Código]],Hoja2!A:B,2,0)*SiscoTable[[#This Row],[Provta(Uns)]],0)</f>
        <v>0</v>
      </c>
      <c r="M1485" s="7">
        <v>0</v>
      </c>
      <c r="N1485" s="7">
        <v>0</v>
      </c>
      <c r="O1485" s="7">
        <f>IFERROR(VLOOKUP(SiscoTable[[#This Row],[Código]],Hoja2!A:B,2,0)*SiscoTable[[#This Row],[Stock_actual]],0)</f>
        <v>0</v>
      </c>
      <c r="P1485" s="6" t="s">
        <v>7</v>
      </c>
      <c r="Q1485" s="7">
        <v>0</v>
      </c>
      <c r="R1485" s="7">
        <v>0</v>
      </c>
      <c r="S1485" s="7" t="s">
        <v>11927</v>
      </c>
      <c r="BI1485"/>
      <c r="BJ1485"/>
    </row>
    <row r="1486" spans="2:62" x14ac:dyDescent="0.4">
      <c r="B1486" s="1">
        <v>12659</v>
      </c>
      <c r="C1486" s="6" t="s">
        <v>8</v>
      </c>
      <c r="D1486" s="6" t="s">
        <v>8</v>
      </c>
      <c r="E1486" s="6" t="s">
        <v>3268</v>
      </c>
      <c r="F1486" s="6" t="s">
        <v>3269</v>
      </c>
      <c r="G1486" s="6" t="s">
        <v>3773</v>
      </c>
      <c r="H1486" s="6" t="s">
        <v>3822</v>
      </c>
      <c r="I1486" s="6" t="s">
        <v>3984</v>
      </c>
      <c r="J1486" s="6" t="s">
        <v>496</v>
      </c>
      <c r="K1486" s="7">
        <v>0.17</v>
      </c>
      <c r="L1486" s="7">
        <f>IFERROR(VLOOKUP(SiscoTable[[#This Row],[Código]],Hoja2!A:B,2,0)*SiscoTable[[#This Row],[Provta(Uns)]],0)</f>
        <v>1.3939999999999999</v>
      </c>
      <c r="M1486" s="7">
        <v>0</v>
      </c>
      <c r="N1486" s="7">
        <v>0</v>
      </c>
      <c r="O1486" s="7">
        <f>IFERROR(VLOOKUP(SiscoTable[[#This Row],[Código]],Hoja2!A:B,2,0)*SiscoTable[[#This Row],[Stock_actual]],0)</f>
        <v>0</v>
      </c>
      <c r="P1486" s="6" t="s">
        <v>7</v>
      </c>
      <c r="Q1486" s="7">
        <v>0</v>
      </c>
      <c r="R1486" s="7">
        <v>0</v>
      </c>
      <c r="S1486" s="7" t="s">
        <v>11927</v>
      </c>
      <c r="BI1486"/>
      <c r="BJ1486"/>
    </row>
    <row r="1487" spans="2:62" x14ac:dyDescent="0.4">
      <c r="B1487" s="1">
        <v>12660</v>
      </c>
      <c r="C1487" s="6" t="s">
        <v>8</v>
      </c>
      <c r="D1487" s="6" t="s">
        <v>8</v>
      </c>
      <c r="E1487" s="6" t="s">
        <v>3268</v>
      </c>
      <c r="F1487" s="6" t="s">
        <v>3269</v>
      </c>
      <c r="G1487" s="6" t="s">
        <v>3773</v>
      </c>
      <c r="H1487" s="6" t="s">
        <v>3822</v>
      </c>
      <c r="I1487" s="6" t="s">
        <v>3985</v>
      </c>
      <c r="J1487" s="6" t="s">
        <v>496</v>
      </c>
      <c r="K1487" s="7">
        <v>2.33</v>
      </c>
      <c r="L1487" s="7">
        <f>IFERROR(VLOOKUP(SiscoTable[[#This Row],[Código]],Hoja2!A:B,2,0)*SiscoTable[[#This Row],[Provta(Uns)]],0)</f>
        <v>20.038</v>
      </c>
      <c r="M1487" s="7">
        <v>0</v>
      </c>
      <c r="N1487" s="7">
        <v>-2</v>
      </c>
      <c r="O1487" s="7">
        <f>IFERROR(VLOOKUP(SiscoTable[[#This Row],[Código]],Hoja2!A:B,2,0)*SiscoTable[[#This Row],[Stock_actual]],0)</f>
        <v>-17.2</v>
      </c>
      <c r="P1487" s="6" t="s">
        <v>7</v>
      </c>
      <c r="Q1487" s="7">
        <v>3</v>
      </c>
      <c r="R1487" s="7">
        <v>4.8</v>
      </c>
      <c r="S1487" s="7" t="s">
        <v>11927</v>
      </c>
      <c r="BI1487"/>
      <c r="BJ1487"/>
    </row>
    <row r="1488" spans="2:62" x14ac:dyDescent="0.4">
      <c r="B1488" s="1">
        <v>12661</v>
      </c>
      <c r="C1488" s="6" t="s">
        <v>8</v>
      </c>
      <c r="D1488" s="6" t="s">
        <v>8</v>
      </c>
      <c r="E1488" s="6" t="s">
        <v>3268</v>
      </c>
      <c r="F1488" s="6" t="s">
        <v>3269</v>
      </c>
      <c r="G1488" s="6" t="s">
        <v>4211</v>
      </c>
      <c r="H1488" s="6" t="s">
        <v>3822</v>
      </c>
      <c r="I1488" s="6" t="s">
        <v>4233</v>
      </c>
      <c r="J1488" s="6" t="s">
        <v>5</v>
      </c>
      <c r="K1488" s="7">
        <v>0.5</v>
      </c>
      <c r="L1488" s="7">
        <f>IFERROR(VLOOKUP(SiscoTable[[#This Row],[Código]],Hoja2!A:B,2,0)*SiscoTable[[#This Row],[Provta(Uns)]],0)</f>
        <v>4.8499999999999996</v>
      </c>
      <c r="M1488" s="7">
        <v>0</v>
      </c>
      <c r="N1488" s="7">
        <v>2</v>
      </c>
      <c r="O1488" s="7">
        <f>IFERROR(VLOOKUP(SiscoTable[[#This Row],[Código]],Hoja2!A:B,2,0)*SiscoTable[[#This Row],[Stock_actual]],0)</f>
        <v>19.399999999999999</v>
      </c>
      <c r="P1488" s="6" t="s">
        <v>560</v>
      </c>
      <c r="Q1488" s="7">
        <v>1</v>
      </c>
      <c r="R1488" s="7">
        <v>0</v>
      </c>
      <c r="S1488" s="7" t="s">
        <v>11927</v>
      </c>
      <c r="BI1488"/>
      <c r="BJ1488"/>
    </row>
    <row r="1489" spans="2:62" x14ac:dyDescent="0.4">
      <c r="B1489" s="1">
        <v>12662</v>
      </c>
      <c r="C1489" s="6" t="s">
        <v>8</v>
      </c>
      <c r="D1489" s="6" t="s">
        <v>8</v>
      </c>
      <c r="E1489" s="6" t="s">
        <v>3268</v>
      </c>
      <c r="F1489" s="6" t="s">
        <v>3269</v>
      </c>
      <c r="G1489" s="6" t="s">
        <v>4211</v>
      </c>
      <c r="H1489" s="6" t="s">
        <v>3822</v>
      </c>
      <c r="I1489" s="6" t="s">
        <v>4234</v>
      </c>
      <c r="J1489" s="6" t="s">
        <v>5</v>
      </c>
      <c r="K1489" s="7">
        <v>0.17</v>
      </c>
      <c r="L1489" s="7">
        <f>IFERROR(VLOOKUP(SiscoTable[[#This Row],[Código]],Hoja2!A:B,2,0)*SiscoTable[[#This Row],[Provta(Uns)]],0)</f>
        <v>1.9380000000000002</v>
      </c>
      <c r="M1489" s="7">
        <v>0</v>
      </c>
      <c r="N1489" s="7">
        <v>11</v>
      </c>
      <c r="O1489" s="7">
        <f>IFERROR(VLOOKUP(SiscoTable[[#This Row],[Código]],Hoja2!A:B,2,0)*SiscoTable[[#This Row],[Stock_actual]],0)</f>
        <v>125.4</v>
      </c>
      <c r="P1489" s="6" t="s">
        <v>2040</v>
      </c>
      <c r="Q1489" s="7">
        <v>0</v>
      </c>
      <c r="R1489" s="7">
        <v>0</v>
      </c>
      <c r="S1489" s="7" t="s">
        <v>11927</v>
      </c>
      <c r="BI1489"/>
      <c r="BJ1489"/>
    </row>
    <row r="1490" spans="2:62" x14ac:dyDescent="0.4">
      <c r="B1490" s="1">
        <v>12663</v>
      </c>
      <c r="C1490" s="6" t="s">
        <v>8</v>
      </c>
      <c r="D1490" s="6" t="s">
        <v>8</v>
      </c>
      <c r="E1490" s="6" t="s">
        <v>3268</v>
      </c>
      <c r="F1490" s="6" t="s">
        <v>3269</v>
      </c>
      <c r="G1490" s="6" t="s">
        <v>3773</v>
      </c>
      <c r="H1490" s="6" t="s">
        <v>3822</v>
      </c>
      <c r="I1490" s="6" t="s">
        <v>3986</v>
      </c>
      <c r="J1490" s="6" t="s">
        <v>496</v>
      </c>
      <c r="K1490" s="7">
        <v>0</v>
      </c>
      <c r="L1490" s="7">
        <f>IFERROR(VLOOKUP(SiscoTable[[#This Row],[Código]],Hoja2!A:B,2,0)*SiscoTable[[#This Row],[Provta(Uns)]],0)</f>
        <v>0</v>
      </c>
      <c r="M1490" s="7">
        <v>0</v>
      </c>
      <c r="N1490" s="7">
        <v>0</v>
      </c>
      <c r="O1490" s="7">
        <f>IFERROR(VLOOKUP(SiscoTable[[#This Row],[Código]],Hoja2!A:B,2,0)*SiscoTable[[#This Row],[Stock_actual]],0)</f>
        <v>0</v>
      </c>
      <c r="P1490" s="6" t="s">
        <v>7</v>
      </c>
      <c r="Q1490" s="7">
        <v>0</v>
      </c>
      <c r="R1490" s="7">
        <v>0</v>
      </c>
      <c r="S1490" s="7" t="s">
        <v>11927</v>
      </c>
      <c r="BI1490"/>
      <c r="BJ1490"/>
    </row>
    <row r="1491" spans="2:62" x14ac:dyDescent="0.4">
      <c r="B1491" s="1">
        <v>12664</v>
      </c>
      <c r="C1491" s="6" t="s">
        <v>8</v>
      </c>
      <c r="D1491" s="6" t="s">
        <v>8</v>
      </c>
      <c r="E1491" s="6" t="s">
        <v>3268</v>
      </c>
      <c r="F1491" s="6" t="s">
        <v>3269</v>
      </c>
      <c r="G1491" s="6" t="s">
        <v>3773</v>
      </c>
      <c r="H1491" s="6" t="s">
        <v>3822</v>
      </c>
      <c r="I1491" s="6" t="s">
        <v>3987</v>
      </c>
      <c r="J1491" s="6" t="s">
        <v>496</v>
      </c>
      <c r="K1491" s="7">
        <v>1</v>
      </c>
      <c r="L1491" s="7">
        <f>IFERROR(VLOOKUP(SiscoTable[[#This Row],[Código]],Hoja2!A:B,2,0)*SiscoTable[[#This Row],[Provta(Uns)]],0)</f>
        <v>8.1999999999999993</v>
      </c>
      <c r="M1491" s="7">
        <v>0</v>
      </c>
      <c r="N1491" s="7">
        <v>12</v>
      </c>
      <c r="O1491" s="7">
        <f>IFERROR(VLOOKUP(SiscoTable[[#This Row],[Código]],Hoja2!A:B,2,0)*SiscoTable[[#This Row],[Stock_actual]],0)</f>
        <v>98.399999999999991</v>
      </c>
      <c r="P1491" s="6" t="s">
        <v>1828</v>
      </c>
      <c r="Q1491" s="7">
        <v>1</v>
      </c>
      <c r="R1491" s="7">
        <v>0</v>
      </c>
      <c r="S1491" s="7" t="s">
        <v>11927</v>
      </c>
      <c r="BI1491"/>
      <c r="BJ1491"/>
    </row>
    <row r="1492" spans="2:62" x14ac:dyDescent="0.4">
      <c r="B1492" s="1">
        <v>12665</v>
      </c>
      <c r="C1492" s="6" t="s">
        <v>8</v>
      </c>
      <c r="D1492" s="6" t="s">
        <v>8</v>
      </c>
      <c r="E1492" s="6" t="s">
        <v>3268</v>
      </c>
      <c r="F1492" s="6" t="s">
        <v>3269</v>
      </c>
      <c r="G1492" s="6" t="s">
        <v>3773</v>
      </c>
      <c r="H1492" s="6" t="s">
        <v>3822</v>
      </c>
      <c r="I1492" s="6" t="s">
        <v>3988</v>
      </c>
      <c r="J1492" s="6" t="s">
        <v>496</v>
      </c>
      <c r="K1492" s="7">
        <v>0</v>
      </c>
      <c r="L1492" s="7">
        <f>IFERROR(VLOOKUP(SiscoTable[[#This Row],[Código]],Hoja2!A:B,2,0)*SiscoTable[[#This Row],[Provta(Uns)]],0)</f>
        <v>0</v>
      </c>
      <c r="M1492" s="7">
        <v>0</v>
      </c>
      <c r="N1492" s="7">
        <v>0</v>
      </c>
      <c r="O1492" s="7">
        <f>IFERROR(VLOOKUP(SiscoTable[[#This Row],[Código]],Hoja2!A:B,2,0)*SiscoTable[[#This Row],[Stock_actual]],0)</f>
        <v>0</v>
      </c>
      <c r="P1492" s="6" t="s">
        <v>7</v>
      </c>
      <c r="Q1492" s="7">
        <v>0</v>
      </c>
      <c r="R1492" s="7">
        <v>0</v>
      </c>
      <c r="S1492" s="7" t="s">
        <v>11927</v>
      </c>
      <c r="BI1492"/>
      <c r="BJ1492"/>
    </row>
    <row r="1493" spans="2:62" x14ac:dyDescent="0.4">
      <c r="B1493" s="1">
        <v>12666</v>
      </c>
      <c r="C1493" s="6" t="s">
        <v>8</v>
      </c>
      <c r="D1493" s="6" t="s">
        <v>30</v>
      </c>
      <c r="E1493" s="6" t="s">
        <v>3268</v>
      </c>
      <c r="F1493" s="6" t="s">
        <v>3269</v>
      </c>
      <c r="G1493" s="6" t="s">
        <v>3773</v>
      </c>
      <c r="H1493" s="6" t="s">
        <v>3822</v>
      </c>
      <c r="I1493" s="6" t="s">
        <v>3989</v>
      </c>
      <c r="J1493" s="6" t="s">
        <v>496</v>
      </c>
      <c r="K1493" s="7">
        <v>14.33</v>
      </c>
      <c r="L1493" s="7">
        <f>IFERROR(VLOOKUP(SiscoTable[[#This Row],[Código]],Hoja2!A:B,2,0)*SiscoTable[[#This Row],[Provta(Uns)]],0)</f>
        <v>30.093</v>
      </c>
      <c r="M1493" s="7">
        <v>0</v>
      </c>
      <c r="N1493" s="7">
        <v>35</v>
      </c>
      <c r="O1493" s="7">
        <f>IFERROR(VLOOKUP(SiscoTable[[#This Row],[Código]],Hoja2!A:B,2,0)*SiscoTable[[#This Row],[Stock_actual]],0)</f>
        <v>73.5</v>
      </c>
      <c r="P1493" s="6" t="s">
        <v>600</v>
      </c>
      <c r="Q1493" s="7">
        <v>16</v>
      </c>
      <c r="R1493" s="7">
        <v>0</v>
      </c>
      <c r="S1493" s="7" t="s">
        <v>11927</v>
      </c>
      <c r="BI1493"/>
      <c r="BJ1493"/>
    </row>
    <row r="1494" spans="2:62" x14ac:dyDescent="0.4">
      <c r="B1494" s="1">
        <v>12667</v>
      </c>
      <c r="C1494" s="6" t="s">
        <v>8</v>
      </c>
      <c r="D1494" s="6" t="s">
        <v>30</v>
      </c>
      <c r="E1494" s="6" t="s">
        <v>3268</v>
      </c>
      <c r="F1494" s="6" t="s">
        <v>3269</v>
      </c>
      <c r="G1494" s="6" t="s">
        <v>3773</v>
      </c>
      <c r="H1494" s="6" t="s">
        <v>3822</v>
      </c>
      <c r="I1494" s="6" t="s">
        <v>3990</v>
      </c>
      <c r="J1494" s="6" t="s">
        <v>5</v>
      </c>
      <c r="K1494" s="7">
        <v>10</v>
      </c>
      <c r="L1494" s="7">
        <f>IFERROR(VLOOKUP(SiscoTable[[#This Row],[Código]],Hoja2!A:B,2,0)*SiscoTable[[#This Row],[Provta(Uns)]],0)</f>
        <v>26</v>
      </c>
      <c r="M1494" s="7">
        <v>0</v>
      </c>
      <c r="N1494" s="7">
        <v>32</v>
      </c>
      <c r="O1494" s="7">
        <f>IFERROR(VLOOKUP(SiscoTable[[#This Row],[Código]],Hoja2!A:B,2,0)*SiscoTable[[#This Row],[Stock_actual]],0)</f>
        <v>83.2</v>
      </c>
      <c r="P1494" s="6" t="s">
        <v>623</v>
      </c>
      <c r="Q1494" s="7">
        <v>11</v>
      </c>
      <c r="R1494" s="7">
        <v>0</v>
      </c>
      <c r="S1494" s="7" t="s">
        <v>11927</v>
      </c>
      <c r="BI1494"/>
      <c r="BJ1494"/>
    </row>
    <row r="1495" spans="2:62" x14ac:dyDescent="0.4">
      <c r="B1495" s="1">
        <v>12668</v>
      </c>
      <c r="C1495" s="6" t="s">
        <v>8</v>
      </c>
      <c r="D1495" s="6" t="s">
        <v>8</v>
      </c>
      <c r="E1495" s="6" t="s">
        <v>3268</v>
      </c>
      <c r="F1495" s="6" t="s">
        <v>3269</v>
      </c>
      <c r="G1495" s="6" t="s">
        <v>3773</v>
      </c>
      <c r="H1495" s="6" t="s">
        <v>3822</v>
      </c>
      <c r="I1495" s="6" t="s">
        <v>3991</v>
      </c>
      <c r="J1495" s="6" t="s">
        <v>496</v>
      </c>
      <c r="K1495" s="7">
        <v>0</v>
      </c>
      <c r="L1495" s="7">
        <f>IFERROR(VLOOKUP(SiscoTable[[#This Row],[Código]],Hoja2!A:B,2,0)*SiscoTable[[#This Row],[Provta(Uns)]],0)</f>
        <v>0</v>
      </c>
      <c r="M1495" s="7">
        <v>0</v>
      </c>
      <c r="N1495" s="7">
        <v>0</v>
      </c>
      <c r="O1495" s="7">
        <f>IFERROR(VLOOKUP(SiscoTable[[#This Row],[Código]],Hoja2!A:B,2,0)*SiscoTable[[#This Row],[Stock_actual]],0)</f>
        <v>0</v>
      </c>
      <c r="P1495" s="6" t="s">
        <v>7</v>
      </c>
      <c r="Q1495" s="7">
        <v>0</v>
      </c>
      <c r="R1495" s="7">
        <v>0</v>
      </c>
      <c r="S1495" s="7" t="s">
        <v>11927</v>
      </c>
      <c r="BI1495"/>
      <c r="BJ1495"/>
    </row>
    <row r="1496" spans="2:62" x14ac:dyDescent="0.4">
      <c r="B1496" s="1">
        <v>12669</v>
      </c>
      <c r="C1496" s="6" t="s">
        <v>30</v>
      </c>
      <c r="D1496" s="6" t="s">
        <v>30</v>
      </c>
      <c r="E1496" s="6" t="s">
        <v>3268</v>
      </c>
      <c r="F1496" s="6" t="s">
        <v>3269</v>
      </c>
      <c r="G1496" s="6" t="s">
        <v>3773</v>
      </c>
      <c r="H1496" s="6" t="s">
        <v>3822</v>
      </c>
      <c r="I1496" s="6" t="s">
        <v>3824</v>
      </c>
      <c r="J1496" s="6" t="s">
        <v>496</v>
      </c>
      <c r="K1496" s="7">
        <v>17.5</v>
      </c>
      <c r="L1496" s="7">
        <f>IFERROR(VLOOKUP(SiscoTable[[#This Row],[Código]],Hoja2!A:B,2,0)*SiscoTable[[#This Row],[Provta(Uns)]],0)</f>
        <v>59.5</v>
      </c>
      <c r="M1496" s="7">
        <v>0</v>
      </c>
      <c r="N1496" s="7">
        <v>37</v>
      </c>
      <c r="O1496" s="7">
        <f>IFERROR(VLOOKUP(SiscoTable[[#This Row],[Código]],Hoja2!A:B,2,0)*SiscoTable[[#This Row],[Stock_actual]],0)</f>
        <v>125.8</v>
      </c>
      <c r="P1496" s="6" t="s">
        <v>610</v>
      </c>
      <c r="Q1496" s="7">
        <v>19</v>
      </c>
      <c r="R1496" s="7">
        <v>0</v>
      </c>
      <c r="S1496" s="7" t="s">
        <v>11927</v>
      </c>
      <c r="BI1496"/>
      <c r="BJ1496"/>
    </row>
    <row r="1497" spans="2:62" x14ac:dyDescent="0.4">
      <c r="B1497" s="1">
        <v>12670</v>
      </c>
      <c r="C1497" s="6" t="s">
        <v>30</v>
      </c>
      <c r="D1497" s="6" t="s">
        <v>30</v>
      </c>
      <c r="E1497" s="6" t="s">
        <v>3268</v>
      </c>
      <c r="F1497" s="6" t="s">
        <v>3269</v>
      </c>
      <c r="G1497" s="6" t="s">
        <v>3773</v>
      </c>
      <c r="H1497" s="6" t="s">
        <v>3822</v>
      </c>
      <c r="I1497" s="6" t="s">
        <v>3825</v>
      </c>
      <c r="J1497" s="6" t="s">
        <v>496</v>
      </c>
      <c r="K1497" s="7">
        <v>22.17</v>
      </c>
      <c r="L1497" s="7">
        <f>IFERROR(VLOOKUP(SiscoTable[[#This Row],[Código]],Hoja2!A:B,2,0)*SiscoTable[[#This Row],[Provta(Uns)]],0)</f>
        <v>46.557000000000002</v>
      </c>
      <c r="M1497" s="7">
        <v>0</v>
      </c>
      <c r="N1497" s="7">
        <v>42</v>
      </c>
      <c r="O1497" s="7">
        <f>IFERROR(VLOOKUP(SiscoTable[[#This Row],[Código]],Hoja2!A:B,2,0)*SiscoTable[[#This Row],[Stock_actual]],0)</f>
        <v>88.2</v>
      </c>
      <c r="P1497" s="6" t="s">
        <v>1267</v>
      </c>
      <c r="Q1497" s="7">
        <v>24</v>
      </c>
      <c r="R1497" s="7">
        <v>0</v>
      </c>
      <c r="S1497" s="7" t="s">
        <v>11927</v>
      </c>
      <c r="BI1497"/>
      <c r="BJ1497"/>
    </row>
    <row r="1498" spans="2:62" x14ac:dyDescent="0.4">
      <c r="B1498" s="1">
        <v>12671</v>
      </c>
      <c r="C1498" s="6" t="s">
        <v>8</v>
      </c>
      <c r="D1498" s="6" t="s">
        <v>30</v>
      </c>
      <c r="E1498" s="6" t="s">
        <v>3268</v>
      </c>
      <c r="F1498" s="6" t="s">
        <v>3269</v>
      </c>
      <c r="G1498" s="6" t="s">
        <v>3773</v>
      </c>
      <c r="H1498" s="6" t="s">
        <v>3822</v>
      </c>
      <c r="I1498" s="6" t="s">
        <v>3992</v>
      </c>
      <c r="J1498" s="6" t="s">
        <v>496</v>
      </c>
      <c r="K1498" s="7">
        <v>12.67</v>
      </c>
      <c r="L1498" s="7">
        <f>IFERROR(VLOOKUP(SiscoTable[[#This Row],[Código]],Hoja2!A:B,2,0)*SiscoTable[[#This Row],[Provta(Uns)]],0)</f>
        <v>31.675000000000001</v>
      </c>
      <c r="M1498" s="7">
        <v>0</v>
      </c>
      <c r="N1498" s="7">
        <v>1</v>
      </c>
      <c r="O1498" s="7">
        <f>IFERROR(VLOOKUP(SiscoTable[[#This Row],[Código]],Hoja2!A:B,2,0)*SiscoTable[[#This Row],[Stock_actual]],0)</f>
        <v>2.5</v>
      </c>
      <c r="P1498" s="6" t="s">
        <v>80</v>
      </c>
      <c r="Q1498" s="7">
        <v>14</v>
      </c>
      <c r="R1498" s="7">
        <v>25.04</v>
      </c>
      <c r="S1498" s="7" t="s">
        <v>11927</v>
      </c>
      <c r="BI1498"/>
      <c r="BJ1498"/>
    </row>
    <row r="1499" spans="2:62" x14ac:dyDescent="0.4">
      <c r="B1499" s="1">
        <v>12672</v>
      </c>
      <c r="C1499" s="6" t="s">
        <v>8</v>
      </c>
      <c r="D1499" s="6" t="s">
        <v>30</v>
      </c>
      <c r="E1499" s="6" t="s">
        <v>3268</v>
      </c>
      <c r="F1499" s="6" t="s">
        <v>3269</v>
      </c>
      <c r="G1499" s="6" t="s">
        <v>4211</v>
      </c>
      <c r="H1499" s="6" t="s">
        <v>3822</v>
      </c>
      <c r="I1499" s="6" t="s">
        <v>4235</v>
      </c>
      <c r="J1499" s="6" t="s">
        <v>5</v>
      </c>
      <c r="K1499" s="7">
        <v>12.67</v>
      </c>
      <c r="L1499" s="7">
        <f>IFERROR(VLOOKUP(SiscoTable[[#This Row],[Código]],Hoja2!A:B,2,0)*SiscoTable[[#This Row],[Provta(Uns)]],0)</f>
        <v>36.743000000000002</v>
      </c>
      <c r="M1499" s="7">
        <v>0</v>
      </c>
      <c r="N1499" s="7">
        <v>13</v>
      </c>
      <c r="O1499" s="7">
        <f>IFERROR(VLOOKUP(SiscoTable[[#This Row],[Código]],Hoja2!A:B,2,0)*SiscoTable[[#This Row],[Stock_actual]],0)</f>
        <v>37.699999999999996</v>
      </c>
      <c r="P1499" s="6" t="s">
        <v>702</v>
      </c>
      <c r="Q1499" s="7">
        <v>14</v>
      </c>
      <c r="R1499" s="7">
        <v>25.22</v>
      </c>
      <c r="S1499" s="7" t="s">
        <v>11927</v>
      </c>
      <c r="BI1499"/>
      <c r="BJ1499"/>
    </row>
    <row r="1500" spans="2:62" x14ac:dyDescent="0.4">
      <c r="B1500" s="1">
        <v>12673</v>
      </c>
      <c r="C1500" s="6" t="s">
        <v>30</v>
      </c>
      <c r="D1500" s="6" t="s">
        <v>30</v>
      </c>
      <c r="E1500" s="6" t="s">
        <v>3268</v>
      </c>
      <c r="F1500" s="6" t="s">
        <v>3269</v>
      </c>
      <c r="G1500" s="6" t="s">
        <v>4211</v>
      </c>
      <c r="H1500" s="6" t="s">
        <v>3822</v>
      </c>
      <c r="I1500" s="6" t="s">
        <v>4221</v>
      </c>
      <c r="J1500" s="6" t="s">
        <v>496</v>
      </c>
      <c r="K1500" s="7">
        <v>22.83</v>
      </c>
      <c r="L1500" s="7">
        <f>IFERROR(VLOOKUP(SiscoTable[[#This Row],[Código]],Hoja2!A:B,2,0)*SiscoTable[[#This Row],[Provta(Uns)]],0)</f>
        <v>66.206999999999994</v>
      </c>
      <c r="M1500" s="7">
        <v>0</v>
      </c>
      <c r="N1500" s="7">
        <v>21</v>
      </c>
      <c r="O1500" s="7">
        <f>IFERROR(VLOOKUP(SiscoTable[[#This Row],[Código]],Hoja2!A:B,2,0)*SiscoTable[[#This Row],[Stock_actual]],0)</f>
        <v>60.9</v>
      </c>
      <c r="P1500" s="6" t="s">
        <v>474</v>
      </c>
      <c r="Q1500" s="7">
        <v>25</v>
      </c>
      <c r="R1500" s="7">
        <v>45.879999999999995</v>
      </c>
      <c r="S1500" s="7" t="s">
        <v>11927</v>
      </c>
      <c r="BI1500"/>
      <c r="BJ1500"/>
    </row>
    <row r="1501" spans="2:62" x14ac:dyDescent="0.4">
      <c r="B1501" s="1">
        <v>12674</v>
      </c>
      <c r="C1501" s="6" t="s">
        <v>8</v>
      </c>
      <c r="D1501" s="6" t="s">
        <v>8</v>
      </c>
      <c r="E1501" s="6" t="s">
        <v>3268</v>
      </c>
      <c r="F1501" s="6" t="s">
        <v>3269</v>
      </c>
      <c r="G1501" s="6" t="s">
        <v>4211</v>
      </c>
      <c r="H1501" s="6" t="s">
        <v>3822</v>
      </c>
      <c r="I1501" s="6" t="s">
        <v>4236</v>
      </c>
      <c r="J1501" s="6" t="s">
        <v>496</v>
      </c>
      <c r="K1501" s="7">
        <v>5.83</v>
      </c>
      <c r="L1501" s="7">
        <f>IFERROR(VLOOKUP(SiscoTable[[#This Row],[Código]],Hoja2!A:B,2,0)*SiscoTable[[#This Row],[Provta(Uns)]],0)</f>
        <v>16.323999999999998</v>
      </c>
      <c r="M1501" s="7">
        <v>0</v>
      </c>
      <c r="N1501" s="7">
        <v>22</v>
      </c>
      <c r="O1501" s="7">
        <f>IFERROR(VLOOKUP(SiscoTable[[#This Row],[Código]],Hoja2!A:B,2,0)*SiscoTable[[#This Row],[Stock_actual]],0)</f>
        <v>61.599999999999994</v>
      </c>
      <c r="P1501" s="6" t="s">
        <v>415</v>
      </c>
      <c r="Q1501" s="7">
        <v>6</v>
      </c>
      <c r="R1501" s="7">
        <v>0</v>
      </c>
      <c r="S1501" s="7" t="s">
        <v>11927</v>
      </c>
      <c r="BI1501"/>
      <c r="BJ1501"/>
    </row>
    <row r="1502" spans="2:62" x14ac:dyDescent="0.4">
      <c r="B1502" s="1">
        <v>12675</v>
      </c>
      <c r="C1502" s="6" t="s">
        <v>8</v>
      </c>
      <c r="D1502" s="6" t="s">
        <v>30</v>
      </c>
      <c r="E1502" s="6" t="s">
        <v>3268</v>
      </c>
      <c r="F1502" s="6" t="s">
        <v>3269</v>
      </c>
      <c r="G1502" s="6" t="s">
        <v>3773</v>
      </c>
      <c r="H1502" s="6" t="s">
        <v>3822</v>
      </c>
      <c r="I1502" s="6" t="s">
        <v>3993</v>
      </c>
      <c r="J1502" s="6" t="s">
        <v>496</v>
      </c>
      <c r="K1502" s="7">
        <v>16.829999999999998</v>
      </c>
      <c r="L1502" s="7">
        <f>IFERROR(VLOOKUP(SiscoTable[[#This Row],[Código]],Hoja2!A:B,2,0)*SiscoTable[[#This Row],[Provta(Uns)]],0)</f>
        <v>40.391999999999996</v>
      </c>
      <c r="M1502" s="7">
        <v>0</v>
      </c>
      <c r="N1502" s="7">
        <v>41</v>
      </c>
      <c r="O1502" s="7">
        <f>IFERROR(VLOOKUP(SiscoTable[[#This Row],[Código]],Hoja2!A:B,2,0)*SiscoTable[[#This Row],[Stock_actual]],0)</f>
        <v>98.399999999999991</v>
      </c>
      <c r="P1502" s="6" t="s">
        <v>600</v>
      </c>
      <c r="Q1502" s="7">
        <v>18</v>
      </c>
      <c r="R1502" s="7">
        <v>0</v>
      </c>
      <c r="S1502" s="7" t="s">
        <v>11927</v>
      </c>
      <c r="BI1502"/>
      <c r="BJ1502"/>
    </row>
    <row r="1503" spans="2:62" x14ac:dyDescent="0.4">
      <c r="B1503" s="1">
        <v>12676</v>
      </c>
      <c r="C1503" s="6" t="s">
        <v>8</v>
      </c>
      <c r="D1503" s="6" t="s">
        <v>8</v>
      </c>
      <c r="E1503" s="6" t="s">
        <v>3268</v>
      </c>
      <c r="F1503" s="6" t="s">
        <v>3269</v>
      </c>
      <c r="G1503" s="6" t="s">
        <v>4211</v>
      </c>
      <c r="H1503" s="6" t="s">
        <v>3822</v>
      </c>
      <c r="I1503" s="6" t="s">
        <v>4237</v>
      </c>
      <c r="J1503" s="6" t="s">
        <v>496</v>
      </c>
      <c r="K1503" s="7">
        <v>10.33</v>
      </c>
      <c r="L1503" s="7">
        <f>IFERROR(VLOOKUP(SiscoTable[[#This Row],[Código]],Hoja2!A:B,2,0)*SiscoTable[[#This Row],[Provta(Uns)]],0)</f>
        <v>30.990000000000002</v>
      </c>
      <c r="M1503" s="7">
        <v>0</v>
      </c>
      <c r="N1503" s="7">
        <v>0</v>
      </c>
      <c r="O1503" s="7">
        <f>IFERROR(VLOOKUP(SiscoTable[[#This Row],[Código]],Hoja2!A:B,2,0)*SiscoTable[[#This Row],[Stock_actual]],0)</f>
        <v>0</v>
      </c>
      <c r="P1503" s="6" t="s">
        <v>7</v>
      </c>
      <c r="Q1503" s="7">
        <v>11</v>
      </c>
      <c r="R1503" s="7">
        <v>20.400000000000002</v>
      </c>
      <c r="S1503" s="7" t="s">
        <v>11927</v>
      </c>
      <c r="BI1503"/>
      <c r="BJ1503"/>
    </row>
    <row r="1504" spans="2:62" x14ac:dyDescent="0.4">
      <c r="B1504" s="1">
        <v>12677</v>
      </c>
      <c r="C1504" s="6" t="s">
        <v>30</v>
      </c>
      <c r="D1504" s="6" t="s">
        <v>25</v>
      </c>
      <c r="E1504" s="6" t="s">
        <v>3268</v>
      </c>
      <c r="F1504" s="6" t="s">
        <v>3269</v>
      </c>
      <c r="G1504" s="6" t="s">
        <v>3773</v>
      </c>
      <c r="H1504" s="6" t="s">
        <v>3822</v>
      </c>
      <c r="I1504" s="6" t="s">
        <v>3826</v>
      </c>
      <c r="J1504" s="6" t="s">
        <v>496</v>
      </c>
      <c r="K1504" s="7">
        <v>31</v>
      </c>
      <c r="L1504" s="7">
        <f>IFERROR(VLOOKUP(SiscoTable[[#This Row],[Código]],Hoja2!A:B,2,0)*SiscoTable[[#This Row],[Provta(Uns)]],0)</f>
        <v>74.399999999999991</v>
      </c>
      <c r="M1504" s="7">
        <v>0</v>
      </c>
      <c r="N1504" s="7">
        <v>37</v>
      </c>
      <c r="O1504" s="7">
        <f>IFERROR(VLOOKUP(SiscoTable[[#This Row],[Código]],Hoja2!A:B,2,0)*SiscoTable[[#This Row],[Stock_actual]],0)</f>
        <v>88.8</v>
      </c>
      <c r="P1504" s="6" t="s">
        <v>115</v>
      </c>
      <c r="Q1504" s="7">
        <v>34</v>
      </c>
      <c r="R1504" s="7">
        <v>0</v>
      </c>
      <c r="S1504" s="7" t="s">
        <v>11927</v>
      </c>
      <c r="BI1504"/>
      <c r="BJ1504"/>
    </row>
    <row r="1505" spans="2:62" x14ac:dyDescent="0.4">
      <c r="B1505" s="1">
        <v>12678</v>
      </c>
      <c r="C1505" s="6" t="s">
        <v>8</v>
      </c>
      <c r="D1505" s="6" t="s">
        <v>30</v>
      </c>
      <c r="E1505" s="6" t="s">
        <v>3268</v>
      </c>
      <c r="F1505" s="6" t="s">
        <v>3269</v>
      </c>
      <c r="G1505" s="6" t="s">
        <v>3773</v>
      </c>
      <c r="H1505" s="6" t="s">
        <v>3822</v>
      </c>
      <c r="I1505" s="6" t="s">
        <v>3994</v>
      </c>
      <c r="J1505" s="6" t="s">
        <v>5</v>
      </c>
      <c r="K1505" s="7">
        <v>7.83</v>
      </c>
      <c r="L1505" s="7">
        <f>IFERROR(VLOOKUP(SiscoTable[[#This Row],[Código]],Hoja2!A:B,2,0)*SiscoTable[[#This Row],[Provta(Uns)]],0)</f>
        <v>25.056000000000001</v>
      </c>
      <c r="M1505" s="7">
        <v>0</v>
      </c>
      <c r="N1505" s="7">
        <v>26</v>
      </c>
      <c r="O1505" s="7">
        <f>IFERROR(VLOOKUP(SiscoTable[[#This Row],[Código]],Hoja2!A:B,2,0)*SiscoTable[[#This Row],[Stock_actual]],0)</f>
        <v>83.2</v>
      </c>
      <c r="P1505" s="6" t="s">
        <v>904</v>
      </c>
      <c r="Q1505" s="7">
        <v>9</v>
      </c>
      <c r="R1505" s="7">
        <v>0</v>
      </c>
      <c r="S1505" s="7" t="s">
        <v>11927</v>
      </c>
      <c r="BI1505"/>
      <c r="BJ1505"/>
    </row>
    <row r="1506" spans="2:62" x14ac:dyDescent="0.4">
      <c r="B1506" s="1">
        <v>12679</v>
      </c>
      <c r="C1506" s="6" t="s">
        <v>8</v>
      </c>
      <c r="D1506" s="6" t="s">
        <v>30</v>
      </c>
      <c r="E1506" s="6" t="s">
        <v>3268</v>
      </c>
      <c r="F1506" s="6" t="s">
        <v>3269</v>
      </c>
      <c r="G1506" s="6" t="s">
        <v>3773</v>
      </c>
      <c r="H1506" s="6" t="s">
        <v>3822</v>
      </c>
      <c r="I1506" s="6" t="s">
        <v>3995</v>
      </c>
      <c r="J1506" s="6" t="s">
        <v>5</v>
      </c>
      <c r="K1506" s="7">
        <v>7.83</v>
      </c>
      <c r="L1506" s="7">
        <f>IFERROR(VLOOKUP(SiscoTable[[#This Row],[Código]],Hoja2!A:B,2,0)*SiscoTable[[#This Row],[Provta(Uns)]],0)</f>
        <v>18.009</v>
      </c>
      <c r="M1506" s="7">
        <v>0</v>
      </c>
      <c r="N1506" s="7">
        <v>13</v>
      </c>
      <c r="O1506" s="7">
        <f>IFERROR(VLOOKUP(SiscoTable[[#This Row],[Código]],Hoja2!A:B,2,0)*SiscoTable[[#This Row],[Stock_actual]],0)</f>
        <v>29.9</v>
      </c>
      <c r="P1506" s="6" t="s">
        <v>353</v>
      </c>
      <c r="Q1506" s="7">
        <v>9</v>
      </c>
      <c r="R1506" s="7">
        <v>0</v>
      </c>
      <c r="S1506" s="7" t="s">
        <v>11927</v>
      </c>
      <c r="BI1506"/>
      <c r="BJ1506"/>
    </row>
    <row r="1507" spans="2:62" x14ac:dyDescent="0.4">
      <c r="B1507" s="1">
        <v>12680</v>
      </c>
      <c r="C1507" s="6" t="s">
        <v>8</v>
      </c>
      <c r="D1507" s="6" t="s">
        <v>30</v>
      </c>
      <c r="E1507" s="6" t="s">
        <v>3268</v>
      </c>
      <c r="F1507" s="6" t="s">
        <v>3269</v>
      </c>
      <c r="G1507" s="6" t="s">
        <v>3773</v>
      </c>
      <c r="H1507" s="6" t="s">
        <v>3822</v>
      </c>
      <c r="I1507" s="6" t="s">
        <v>3996</v>
      </c>
      <c r="J1507" s="6" t="s">
        <v>496</v>
      </c>
      <c r="K1507" s="7">
        <v>8.33</v>
      </c>
      <c r="L1507" s="7">
        <f>IFERROR(VLOOKUP(SiscoTable[[#This Row],[Código]],Hoja2!A:B,2,0)*SiscoTable[[#This Row],[Provta(Uns)]],0)</f>
        <v>26.656000000000002</v>
      </c>
      <c r="M1507" s="7">
        <v>0</v>
      </c>
      <c r="N1507" s="7">
        <v>-1</v>
      </c>
      <c r="O1507" s="7">
        <f>IFERROR(VLOOKUP(SiscoTable[[#This Row],[Código]],Hoja2!A:B,2,0)*SiscoTable[[#This Row],[Stock_actual]],0)</f>
        <v>-3.2</v>
      </c>
      <c r="P1507" s="6" t="s">
        <v>7</v>
      </c>
      <c r="Q1507" s="7">
        <v>9</v>
      </c>
      <c r="R1507" s="7">
        <v>16.8</v>
      </c>
      <c r="S1507" s="7" t="s">
        <v>11927</v>
      </c>
      <c r="BI1507"/>
      <c r="BJ1507"/>
    </row>
    <row r="1508" spans="2:62" x14ac:dyDescent="0.4">
      <c r="B1508" s="1">
        <v>12681</v>
      </c>
      <c r="C1508" s="6" t="s">
        <v>30</v>
      </c>
      <c r="D1508" s="6" t="s">
        <v>30</v>
      </c>
      <c r="E1508" s="6" t="s">
        <v>3268</v>
      </c>
      <c r="F1508" s="6" t="s">
        <v>3269</v>
      </c>
      <c r="G1508" s="6" t="s">
        <v>3773</v>
      </c>
      <c r="H1508" s="6" t="s">
        <v>3822</v>
      </c>
      <c r="I1508" s="6" t="s">
        <v>3827</v>
      </c>
      <c r="J1508" s="6" t="s">
        <v>496</v>
      </c>
      <c r="K1508" s="7">
        <v>17.170000000000002</v>
      </c>
      <c r="L1508" s="7">
        <f>IFERROR(VLOOKUP(SiscoTable[[#This Row],[Código]],Hoja2!A:B,2,0)*SiscoTable[[#This Row],[Provta(Uns)]],0)</f>
        <v>48.076000000000001</v>
      </c>
      <c r="M1508" s="7">
        <v>0</v>
      </c>
      <c r="N1508" s="7">
        <v>8</v>
      </c>
      <c r="O1508" s="7">
        <f>IFERROR(VLOOKUP(SiscoTable[[#This Row],[Código]],Hoja2!A:B,2,0)*SiscoTable[[#This Row],[Stock_actual]],0)</f>
        <v>22.4</v>
      </c>
      <c r="P1508" s="6" t="s">
        <v>402</v>
      </c>
      <c r="Q1508" s="7">
        <v>19</v>
      </c>
      <c r="R1508" s="7">
        <v>34.18</v>
      </c>
      <c r="S1508" s="7" t="s">
        <v>11927</v>
      </c>
      <c r="BI1508"/>
      <c r="BJ1508"/>
    </row>
    <row r="1509" spans="2:62" x14ac:dyDescent="0.4">
      <c r="B1509" s="1">
        <v>12682</v>
      </c>
      <c r="C1509" s="6" t="s">
        <v>8</v>
      </c>
      <c r="D1509" s="6" t="s">
        <v>30</v>
      </c>
      <c r="E1509" s="6" t="s">
        <v>3268</v>
      </c>
      <c r="F1509" s="6" t="s">
        <v>3269</v>
      </c>
      <c r="G1509" s="6" t="s">
        <v>4211</v>
      </c>
      <c r="H1509" s="6" t="s">
        <v>3822</v>
      </c>
      <c r="I1509" s="6" t="s">
        <v>4238</v>
      </c>
      <c r="J1509" s="6" t="s">
        <v>496</v>
      </c>
      <c r="K1509" s="7">
        <v>7.33</v>
      </c>
      <c r="L1509" s="7">
        <f>IFERROR(VLOOKUP(SiscoTable[[#This Row],[Código]],Hoja2!A:B,2,0)*SiscoTable[[#This Row],[Provta(Uns)]],0)</f>
        <v>20.523999999999997</v>
      </c>
      <c r="M1509" s="7">
        <v>0</v>
      </c>
      <c r="N1509" s="7">
        <v>5</v>
      </c>
      <c r="O1509" s="7">
        <f>IFERROR(VLOOKUP(SiscoTable[[#This Row],[Código]],Hoja2!A:B,2,0)*SiscoTable[[#This Row],[Stock_actual]],0)</f>
        <v>14</v>
      </c>
      <c r="P1509" s="6" t="s">
        <v>218</v>
      </c>
      <c r="Q1509" s="7">
        <v>8</v>
      </c>
      <c r="R1509" s="7">
        <v>14.439999999999998</v>
      </c>
      <c r="S1509" s="7" t="s">
        <v>11927</v>
      </c>
      <c r="BI1509"/>
      <c r="BJ1509"/>
    </row>
    <row r="1510" spans="2:62" x14ac:dyDescent="0.4">
      <c r="B1510" s="1">
        <v>12684</v>
      </c>
      <c r="C1510" s="6" t="s">
        <v>8</v>
      </c>
      <c r="D1510" s="6" t="s">
        <v>30</v>
      </c>
      <c r="E1510" s="6" t="s">
        <v>3268</v>
      </c>
      <c r="F1510" s="6" t="s">
        <v>3269</v>
      </c>
      <c r="G1510" s="6" t="s">
        <v>4211</v>
      </c>
      <c r="H1510" s="6" t="s">
        <v>3822</v>
      </c>
      <c r="I1510" s="6" t="s">
        <v>4239</v>
      </c>
      <c r="J1510" s="6" t="s">
        <v>5</v>
      </c>
      <c r="K1510" s="7">
        <v>13.83</v>
      </c>
      <c r="L1510" s="7">
        <f>IFERROR(VLOOKUP(SiscoTable[[#This Row],[Código]],Hoja2!A:B,2,0)*SiscoTable[[#This Row],[Provta(Uns)]],0)</f>
        <v>34.575000000000003</v>
      </c>
      <c r="M1510" s="7">
        <v>0</v>
      </c>
      <c r="N1510" s="7">
        <v>15</v>
      </c>
      <c r="O1510" s="7">
        <f>IFERROR(VLOOKUP(SiscoTable[[#This Row],[Código]],Hoja2!A:B,2,0)*SiscoTable[[#This Row],[Stock_actual]],0)</f>
        <v>37.5</v>
      </c>
      <c r="P1510" s="6" t="s">
        <v>565</v>
      </c>
      <c r="Q1510" s="7">
        <v>15</v>
      </c>
      <c r="R1510" s="7">
        <v>27.78</v>
      </c>
      <c r="S1510" s="7" t="s">
        <v>11927</v>
      </c>
      <c r="BI1510"/>
      <c r="BJ1510"/>
    </row>
    <row r="1511" spans="2:62" x14ac:dyDescent="0.4">
      <c r="B1511" s="1">
        <v>12685</v>
      </c>
      <c r="C1511" s="6" t="s">
        <v>8</v>
      </c>
      <c r="D1511" s="6" t="s">
        <v>8</v>
      </c>
      <c r="E1511" s="6" t="s">
        <v>3268</v>
      </c>
      <c r="F1511" s="6" t="s">
        <v>3269</v>
      </c>
      <c r="G1511" s="6" t="s">
        <v>4211</v>
      </c>
      <c r="H1511" s="6" t="s">
        <v>3822</v>
      </c>
      <c r="I1511" s="6" t="s">
        <v>4240</v>
      </c>
      <c r="J1511" s="6" t="s">
        <v>496</v>
      </c>
      <c r="K1511" s="7">
        <v>2</v>
      </c>
      <c r="L1511" s="7">
        <f>IFERROR(VLOOKUP(SiscoTable[[#This Row],[Código]],Hoja2!A:B,2,0)*SiscoTable[[#This Row],[Provta(Uns)]],0)</f>
        <v>6.4</v>
      </c>
      <c r="M1511" s="7">
        <v>0</v>
      </c>
      <c r="N1511" s="7">
        <v>28</v>
      </c>
      <c r="O1511" s="7">
        <f>IFERROR(VLOOKUP(SiscoTable[[#This Row],[Código]],Hoja2!A:B,2,0)*SiscoTable[[#This Row],[Stock_actual]],0)</f>
        <v>89.600000000000009</v>
      </c>
      <c r="P1511" s="6" t="s">
        <v>707</v>
      </c>
      <c r="Q1511" s="7">
        <v>2</v>
      </c>
      <c r="R1511" s="7">
        <v>0</v>
      </c>
      <c r="S1511" s="7" t="s">
        <v>11927</v>
      </c>
      <c r="BI1511"/>
      <c r="BJ1511"/>
    </row>
    <row r="1512" spans="2:62" x14ac:dyDescent="0.4">
      <c r="B1512" s="1">
        <v>12686</v>
      </c>
      <c r="C1512" s="6" t="s">
        <v>8</v>
      </c>
      <c r="D1512" s="6" t="s">
        <v>8</v>
      </c>
      <c r="E1512" s="6" t="s">
        <v>3268</v>
      </c>
      <c r="F1512" s="6" t="s">
        <v>3269</v>
      </c>
      <c r="G1512" s="6" t="s">
        <v>3773</v>
      </c>
      <c r="H1512" s="6" t="s">
        <v>3822</v>
      </c>
      <c r="I1512" s="6" t="s">
        <v>3997</v>
      </c>
      <c r="J1512" s="6" t="s">
        <v>496</v>
      </c>
      <c r="K1512" s="7">
        <v>5.33</v>
      </c>
      <c r="L1512" s="7">
        <f>IFERROR(VLOOKUP(SiscoTable[[#This Row],[Código]],Hoja2!A:B,2,0)*SiscoTable[[#This Row],[Provta(Uns)]],0)</f>
        <v>13.858000000000001</v>
      </c>
      <c r="M1512" s="7">
        <v>0</v>
      </c>
      <c r="N1512" s="7">
        <v>12</v>
      </c>
      <c r="O1512" s="7">
        <f>IFERROR(VLOOKUP(SiscoTable[[#This Row],[Código]],Hoja2!A:B,2,0)*SiscoTable[[#This Row],[Stock_actual]],0)</f>
        <v>31.200000000000003</v>
      </c>
      <c r="P1512" s="6" t="s">
        <v>254</v>
      </c>
      <c r="Q1512" s="7">
        <v>6</v>
      </c>
      <c r="R1512" s="7">
        <v>0</v>
      </c>
      <c r="S1512" s="7" t="s">
        <v>11927</v>
      </c>
      <c r="BI1512"/>
      <c r="BJ1512"/>
    </row>
    <row r="1513" spans="2:62" x14ac:dyDescent="0.4">
      <c r="B1513" s="1">
        <v>12687</v>
      </c>
      <c r="C1513" s="6" t="s">
        <v>30</v>
      </c>
      <c r="D1513" s="6" t="s">
        <v>30</v>
      </c>
      <c r="E1513" s="6" t="s">
        <v>3268</v>
      </c>
      <c r="F1513" s="6" t="s">
        <v>3269</v>
      </c>
      <c r="G1513" s="6" t="s">
        <v>3773</v>
      </c>
      <c r="H1513" s="6" t="s">
        <v>3822</v>
      </c>
      <c r="I1513" s="6" t="s">
        <v>3828</v>
      </c>
      <c r="J1513" s="6" t="s">
        <v>5</v>
      </c>
      <c r="K1513" s="7">
        <v>16.170000000000002</v>
      </c>
      <c r="L1513" s="7">
        <f>IFERROR(VLOOKUP(SiscoTable[[#This Row],[Código]],Hoja2!A:B,2,0)*SiscoTable[[#This Row],[Provta(Uns)]],0)</f>
        <v>46.893000000000001</v>
      </c>
      <c r="M1513" s="7">
        <v>0</v>
      </c>
      <c r="N1513" s="7">
        <v>13</v>
      </c>
      <c r="O1513" s="7">
        <f>IFERROR(VLOOKUP(SiscoTable[[#This Row],[Código]],Hoja2!A:B,2,0)*SiscoTable[[#This Row],[Stock_actual]],0)</f>
        <v>37.699999999999996</v>
      </c>
      <c r="P1513" s="6" t="s">
        <v>751</v>
      </c>
      <c r="Q1513" s="7">
        <v>18</v>
      </c>
      <c r="R1513" s="7">
        <v>32.36</v>
      </c>
      <c r="S1513" s="7" t="s">
        <v>11927</v>
      </c>
      <c r="BI1513"/>
      <c r="BJ1513"/>
    </row>
    <row r="1514" spans="2:62" x14ac:dyDescent="0.4">
      <c r="B1514" s="1">
        <v>12688</v>
      </c>
      <c r="C1514" s="6" t="s">
        <v>30</v>
      </c>
      <c r="D1514" s="6" t="s">
        <v>30</v>
      </c>
      <c r="E1514" s="6" t="s">
        <v>3268</v>
      </c>
      <c r="F1514" s="6" t="s">
        <v>3269</v>
      </c>
      <c r="G1514" s="6" t="s">
        <v>3773</v>
      </c>
      <c r="H1514" s="6" t="s">
        <v>3822</v>
      </c>
      <c r="I1514" s="6" t="s">
        <v>3829</v>
      </c>
      <c r="J1514" s="6" t="s">
        <v>5</v>
      </c>
      <c r="K1514" s="7">
        <v>17</v>
      </c>
      <c r="L1514" s="7">
        <f>IFERROR(VLOOKUP(SiscoTable[[#This Row],[Código]],Hoja2!A:B,2,0)*SiscoTable[[#This Row],[Provta(Uns)]],0)</f>
        <v>42.5</v>
      </c>
      <c r="M1514" s="7">
        <v>0</v>
      </c>
      <c r="N1514" s="7">
        <v>13</v>
      </c>
      <c r="O1514" s="7">
        <f>IFERROR(VLOOKUP(SiscoTable[[#This Row],[Código]],Hoja2!A:B,2,0)*SiscoTable[[#This Row],[Stock_actual]],0)</f>
        <v>32.5</v>
      </c>
      <c r="P1514" s="6" t="s">
        <v>119</v>
      </c>
      <c r="Q1514" s="7">
        <v>19</v>
      </c>
      <c r="R1514" s="7">
        <v>34.309999999999995</v>
      </c>
      <c r="S1514" s="7" t="s">
        <v>11927</v>
      </c>
      <c r="BI1514"/>
      <c r="BJ1514"/>
    </row>
    <row r="1515" spans="2:62" x14ac:dyDescent="0.4">
      <c r="B1515" s="1">
        <v>12691</v>
      </c>
      <c r="C1515" s="6" t="s">
        <v>8</v>
      </c>
      <c r="D1515" s="6" t="s">
        <v>8</v>
      </c>
      <c r="E1515" s="6" t="s">
        <v>3268</v>
      </c>
      <c r="F1515" s="6" t="s">
        <v>6059</v>
      </c>
      <c r="G1515" s="6" t="s">
        <v>6307</v>
      </c>
      <c r="H1515" s="6" t="s">
        <v>6348</v>
      </c>
      <c r="I1515" s="6" t="s">
        <v>6347</v>
      </c>
      <c r="J1515" s="6" t="s">
        <v>5</v>
      </c>
      <c r="K1515" s="7">
        <v>0</v>
      </c>
      <c r="L1515" s="7">
        <f>IFERROR(VLOOKUP(SiscoTable[[#This Row],[Código]],Hoja2!A:B,2,0)*SiscoTable[[#This Row],[Provta(Uns)]],0)</f>
        <v>0</v>
      </c>
      <c r="M1515" s="7">
        <v>0</v>
      </c>
      <c r="N1515" s="7">
        <v>3</v>
      </c>
      <c r="O1515" s="7">
        <f>IFERROR(VLOOKUP(SiscoTable[[#This Row],[Código]],Hoja2!A:B,2,0)*SiscoTable[[#This Row],[Stock_actual]],0)</f>
        <v>318</v>
      </c>
      <c r="P1515" s="6" t="s">
        <v>134</v>
      </c>
      <c r="Q1515" s="7">
        <v>0</v>
      </c>
      <c r="R1515" s="7">
        <v>0</v>
      </c>
      <c r="S1515" s="7" t="s">
        <v>11925</v>
      </c>
      <c r="BI1515"/>
      <c r="BJ1515"/>
    </row>
    <row r="1516" spans="2:62" x14ac:dyDescent="0.4">
      <c r="B1516" s="1">
        <v>12704</v>
      </c>
      <c r="C1516" s="6" t="s">
        <v>8</v>
      </c>
      <c r="D1516" s="6" t="s">
        <v>8</v>
      </c>
      <c r="E1516" s="6" t="s">
        <v>3268</v>
      </c>
      <c r="F1516" s="6" t="s">
        <v>6059</v>
      </c>
      <c r="G1516" s="6" t="s">
        <v>6392</v>
      </c>
      <c r="H1516" s="6" t="s">
        <v>6429</v>
      </c>
      <c r="I1516" s="6" t="s">
        <v>6438</v>
      </c>
      <c r="J1516" s="6" t="s">
        <v>5</v>
      </c>
      <c r="K1516" s="7">
        <v>0.17</v>
      </c>
      <c r="L1516" s="7">
        <f>IFERROR(VLOOKUP(SiscoTable[[#This Row],[Código]],Hoja2!A:B,2,0)*SiscoTable[[#This Row],[Provta(Uns)]],0)</f>
        <v>12.189000000000002</v>
      </c>
      <c r="M1516" s="7">
        <v>0</v>
      </c>
      <c r="N1516" s="7">
        <v>23</v>
      </c>
      <c r="O1516" s="7">
        <f>IFERROR(VLOOKUP(SiscoTable[[#This Row],[Código]],Hoja2!A:B,2,0)*SiscoTable[[#This Row],[Stock_actual]],0)</f>
        <v>1649.1000000000001</v>
      </c>
      <c r="P1516" s="6" t="s">
        <v>2031</v>
      </c>
      <c r="Q1516" s="7">
        <v>0</v>
      </c>
      <c r="R1516" s="7">
        <v>0</v>
      </c>
      <c r="S1516" s="7" t="s">
        <v>11925</v>
      </c>
      <c r="BI1516"/>
      <c r="BJ1516"/>
    </row>
    <row r="1517" spans="2:62" x14ac:dyDescent="0.4">
      <c r="B1517" s="1">
        <v>12712</v>
      </c>
      <c r="C1517" s="6" t="s">
        <v>8</v>
      </c>
      <c r="D1517" s="6" t="s">
        <v>8</v>
      </c>
      <c r="E1517" s="6" t="s">
        <v>3268</v>
      </c>
      <c r="F1517" s="6" t="s">
        <v>6059</v>
      </c>
      <c r="G1517" s="6" t="s">
        <v>6392</v>
      </c>
      <c r="H1517" s="6" t="s">
        <v>6262</v>
      </c>
      <c r="I1517" s="6" t="s">
        <v>6439</v>
      </c>
      <c r="J1517" s="6" t="s">
        <v>5</v>
      </c>
      <c r="K1517" s="7">
        <v>0.17</v>
      </c>
      <c r="L1517" s="7">
        <f>IFERROR(VLOOKUP(SiscoTable[[#This Row],[Código]],Hoja2!A:B,2,0)*SiscoTable[[#This Row],[Provta(Uns)]],0)</f>
        <v>12.24</v>
      </c>
      <c r="M1517" s="7">
        <v>0</v>
      </c>
      <c r="N1517" s="7">
        <v>6</v>
      </c>
      <c r="O1517" s="7">
        <f>IFERROR(VLOOKUP(SiscoTable[[#This Row],[Código]],Hoja2!A:B,2,0)*SiscoTable[[#This Row],[Stock_actual]],0)</f>
        <v>432</v>
      </c>
      <c r="P1517" s="6" t="s">
        <v>151</v>
      </c>
      <c r="Q1517" s="7">
        <v>0</v>
      </c>
      <c r="R1517" s="7">
        <v>0</v>
      </c>
      <c r="S1517" s="7" t="s">
        <v>11925</v>
      </c>
      <c r="BI1517"/>
      <c r="BJ1517"/>
    </row>
    <row r="1518" spans="2:62" x14ac:dyDescent="0.4">
      <c r="B1518" s="1">
        <v>12714</v>
      </c>
      <c r="C1518" s="6" t="s">
        <v>8</v>
      </c>
      <c r="D1518" s="6" t="s">
        <v>8</v>
      </c>
      <c r="E1518" s="6" t="s">
        <v>3268</v>
      </c>
      <c r="F1518" s="6" t="s">
        <v>6059</v>
      </c>
      <c r="G1518" s="6" t="s">
        <v>6252</v>
      </c>
      <c r="H1518" s="6" t="s">
        <v>6262</v>
      </c>
      <c r="I1518" s="6" t="s">
        <v>6271</v>
      </c>
      <c r="J1518" s="6" t="s">
        <v>5</v>
      </c>
      <c r="K1518" s="7">
        <v>0.83</v>
      </c>
      <c r="L1518" s="7">
        <f>IFERROR(VLOOKUP(SiscoTable[[#This Row],[Código]],Hoja2!A:B,2,0)*SiscoTable[[#This Row],[Provta(Uns)]],0)</f>
        <v>64.739999999999995</v>
      </c>
      <c r="M1518" s="7">
        <v>0</v>
      </c>
      <c r="N1518" s="7">
        <v>6</v>
      </c>
      <c r="O1518" s="7">
        <f>IFERROR(VLOOKUP(SiscoTable[[#This Row],[Código]],Hoja2!A:B,2,0)*SiscoTable[[#This Row],[Stock_actual]],0)</f>
        <v>468</v>
      </c>
      <c r="P1518" s="6" t="s">
        <v>1973</v>
      </c>
      <c r="Q1518" s="7">
        <v>1</v>
      </c>
      <c r="R1518" s="7">
        <v>0</v>
      </c>
      <c r="S1518" s="7" t="s">
        <v>11925</v>
      </c>
      <c r="BI1518"/>
      <c r="BJ1518"/>
    </row>
    <row r="1519" spans="2:62" x14ac:dyDescent="0.4">
      <c r="B1519" s="1">
        <v>12717</v>
      </c>
      <c r="C1519" s="6" t="s">
        <v>8</v>
      </c>
      <c r="D1519" s="6" t="s">
        <v>8</v>
      </c>
      <c r="E1519" s="6" t="s">
        <v>3268</v>
      </c>
      <c r="F1519" s="6" t="s">
        <v>6059</v>
      </c>
      <c r="G1519" s="6" t="s">
        <v>6252</v>
      </c>
      <c r="H1519" s="6" t="s">
        <v>6262</v>
      </c>
      <c r="I1519" s="6" t="s">
        <v>6272</v>
      </c>
      <c r="J1519" s="6" t="s">
        <v>5</v>
      </c>
      <c r="K1519" s="7">
        <v>1.17</v>
      </c>
      <c r="L1519" s="7">
        <f>IFERROR(VLOOKUP(SiscoTable[[#This Row],[Código]],Hoja2!A:B,2,0)*SiscoTable[[#This Row],[Provta(Uns)]],0)</f>
        <v>68.795999999999992</v>
      </c>
      <c r="M1519" s="7">
        <v>0</v>
      </c>
      <c r="N1519" s="7">
        <v>5</v>
      </c>
      <c r="O1519" s="7">
        <f>IFERROR(VLOOKUP(SiscoTable[[#This Row],[Código]],Hoja2!A:B,2,0)*SiscoTable[[#This Row],[Stock_actual]],0)</f>
        <v>294</v>
      </c>
      <c r="P1519" s="6" t="s">
        <v>1822</v>
      </c>
      <c r="Q1519" s="7">
        <v>1</v>
      </c>
      <c r="R1519" s="7">
        <v>0</v>
      </c>
      <c r="S1519" s="7" t="s">
        <v>11925</v>
      </c>
      <c r="BI1519"/>
      <c r="BJ1519"/>
    </row>
    <row r="1520" spans="2:62" x14ac:dyDescent="0.4">
      <c r="B1520" s="1">
        <v>12718</v>
      </c>
      <c r="C1520" s="6" t="s">
        <v>8</v>
      </c>
      <c r="D1520" s="6" t="s">
        <v>8</v>
      </c>
      <c r="E1520" s="6" t="s">
        <v>3268</v>
      </c>
      <c r="F1520" s="6" t="s">
        <v>6059</v>
      </c>
      <c r="G1520" s="6" t="s">
        <v>6252</v>
      </c>
      <c r="H1520" s="6" t="s">
        <v>6262</v>
      </c>
      <c r="I1520" s="6" t="s">
        <v>6273</v>
      </c>
      <c r="J1520" s="6" t="s">
        <v>5</v>
      </c>
      <c r="K1520" s="7">
        <v>0</v>
      </c>
      <c r="L1520" s="7">
        <f>IFERROR(VLOOKUP(SiscoTable[[#This Row],[Código]],Hoja2!A:B,2,0)*SiscoTable[[#This Row],[Provta(Uns)]],0)</f>
        <v>0</v>
      </c>
      <c r="M1520" s="7">
        <v>0</v>
      </c>
      <c r="N1520" s="7">
        <v>12</v>
      </c>
      <c r="O1520" s="7">
        <f>IFERROR(VLOOKUP(SiscoTable[[#This Row],[Código]],Hoja2!A:B,2,0)*SiscoTable[[#This Row],[Stock_actual]],0)</f>
        <v>705.59999999999991</v>
      </c>
      <c r="P1520" s="6" t="s">
        <v>134</v>
      </c>
      <c r="Q1520" s="7">
        <v>0</v>
      </c>
      <c r="R1520" s="7">
        <v>0</v>
      </c>
      <c r="S1520" s="7" t="s">
        <v>11925</v>
      </c>
      <c r="BI1520"/>
      <c r="BJ1520"/>
    </row>
    <row r="1521" spans="2:62" x14ac:dyDescent="0.4">
      <c r="B1521" s="1">
        <v>12759</v>
      </c>
      <c r="C1521" s="6" t="s">
        <v>8</v>
      </c>
      <c r="D1521" s="6" t="s">
        <v>8</v>
      </c>
      <c r="E1521" s="6" t="s">
        <v>3268</v>
      </c>
      <c r="F1521" s="6" t="s">
        <v>3269</v>
      </c>
      <c r="G1521" s="6" t="s">
        <v>3470</v>
      </c>
      <c r="H1521" s="6" t="s">
        <v>3472</v>
      </c>
      <c r="I1521" s="6" t="s">
        <v>3473</v>
      </c>
      <c r="J1521" s="6" t="s">
        <v>5</v>
      </c>
      <c r="K1521" s="7">
        <v>1.5</v>
      </c>
      <c r="L1521" s="7">
        <f>IFERROR(VLOOKUP(SiscoTable[[#This Row],[Código]],Hoja2!A:B,2,0)*SiscoTable[[#This Row],[Provta(Uns)]],0)</f>
        <v>9.4499999999999993</v>
      </c>
      <c r="M1521" s="7">
        <v>0</v>
      </c>
      <c r="N1521" s="7">
        <v>4</v>
      </c>
      <c r="O1521" s="7">
        <f>IFERROR(VLOOKUP(SiscoTable[[#This Row],[Código]],Hoja2!A:B,2,0)*SiscoTable[[#This Row],[Stock_actual]],0)</f>
        <v>25.2</v>
      </c>
      <c r="P1521" s="6" t="s">
        <v>1484</v>
      </c>
      <c r="Q1521" s="7">
        <v>2</v>
      </c>
      <c r="R1521" s="7">
        <v>0</v>
      </c>
      <c r="S1521" s="7" t="s">
        <v>11927</v>
      </c>
      <c r="BI1521"/>
      <c r="BJ1521"/>
    </row>
    <row r="1522" spans="2:62" x14ac:dyDescent="0.4">
      <c r="B1522" s="1">
        <v>12760</v>
      </c>
      <c r="C1522" s="6" t="s">
        <v>8</v>
      </c>
      <c r="D1522" s="6" t="s">
        <v>8</v>
      </c>
      <c r="E1522" s="6" t="s">
        <v>3268</v>
      </c>
      <c r="F1522" s="6" t="s">
        <v>3269</v>
      </c>
      <c r="G1522" s="6" t="s">
        <v>3470</v>
      </c>
      <c r="H1522" s="6" t="s">
        <v>3472</v>
      </c>
      <c r="I1522" s="6" t="s">
        <v>3474</v>
      </c>
      <c r="J1522" s="6" t="s">
        <v>5</v>
      </c>
      <c r="K1522" s="7">
        <v>2.5</v>
      </c>
      <c r="L1522" s="7">
        <f>IFERROR(VLOOKUP(SiscoTable[[#This Row],[Código]],Hoja2!A:B,2,0)*SiscoTable[[#This Row],[Provta(Uns)]],0)</f>
        <v>15.5</v>
      </c>
      <c r="M1522" s="7">
        <v>0</v>
      </c>
      <c r="N1522" s="7">
        <v>15</v>
      </c>
      <c r="O1522" s="7">
        <f>IFERROR(VLOOKUP(SiscoTable[[#This Row],[Código]],Hoja2!A:B,2,0)*SiscoTable[[#This Row],[Stock_actual]],0)</f>
        <v>93</v>
      </c>
      <c r="P1522" s="6" t="s">
        <v>1014</v>
      </c>
      <c r="Q1522" s="7">
        <v>3</v>
      </c>
      <c r="R1522" s="7">
        <v>0</v>
      </c>
      <c r="S1522" s="7" t="s">
        <v>11927</v>
      </c>
      <c r="BI1522"/>
      <c r="BJ1522"/>
    </row>
    <row r="1523" spans="2:62" x14ac:dyDescent="0.4">
      <c r="B1523" s="1">
        <v>12761</v>
      </c>
      <c r="C1523" s="6" t="s">
        <v>30</v>
      </c>
      <c r="D1523" s="6" t="s">
        <v>8</v>
      </c>
      <c r="E1523" s="6" t="s">
        <v>3268</v>
      </c>
      <c r="F1523" s="6" t="s">
        <v>3269</v>
      </c>
      <c r="G1523" s="6" t="s">
        <v>3470</v>
      </c>
      <c r="H1523" s="6" t="s">
        <v>3472</v>
      </c>
      <c r="I1523" s="6" t="s">
        <v>3471</v>
      </c>
      <c r="J1523" s="6" t="s">
        <v>5</v>
      </c>
      <c r="K1523" s="7">
        <v>5.83</v>
      </c>
      <c r="L1523" s="7">
        <f>IFERROR(VLOOKUP(SiscoTable[[#This Row],[Código]],Hoja2!A:B,2,0)*SiscoTable[[#This Row],[Provta(Uns)]],0)</f>
        <v>37.895000000000003</v>
      </c>
      <c r="M1523" s="7">
        <v>0</v>
      </c>
      <c r="N1523" s="7">
        <v>12</v>
      </c>
      <c r="O1523" s="7">
        <f>IFERROR(VLOOKUP(SiscoTable[[#This Row],[Código]],Hoja2!A:B,2,0)*SiscoTable[[#This Row],[Stock_actual]],0)</f>
        <v>78</v>
      </c>
      <c r="P1523" s="6" t="s">
        <v>1119</v>
      </c>
      <c r="Q1523" s="7">
        <v>6</v>
      </c>
      <c r="R1523" s="7">
        <v>0</v>
      </c>
      <c r="S1523" s="7" t="s">
        <v>11927</v>
      </c>
      <c r="BI1523"/>
      <c r="BJ1523"/>
    </row>
    <row r="1524" spans="2:62" x14ac:dyDescent="0.4">
      <c r="B1524" s="1">
        <v>12762</v>
      </c>
      <c r="C1524" s="6" t="s">
        <v>8</v>
      </c>
      <c r="D1524" s="6" t="s">
        <v>8</v>
      </c>
      <c r="E1524" s="6" t="s">
        <v>3268</v>
      </c>
      <c r="F1524" s="6" t="s">
        <v>3269</v>
      </c>
      <c r="G1524" s="6" t="s">
        <v>4268</v>
      </c>
      <c r="H1524" s="6" t="s">
        <v>3472</v>
      </c>
      <c r="I1524" s="6" t="s">
        <v>4322</v>
      </c>
      <c r="J1524" s="6" t="s">
        <v>5</v>
      </c>
      <c r="K1524" s="7">
        <v>5</v>
      </c>
      <c r="L1524" s="7">
        <f>IFERROR(VLOOKUP(SiscoTable[[#This Row],[Código]],Hoja2!A:B,2,0)*SiscoTable[[#This Row],[Provta(Uns)]],0)</f>
        <v>35</v>
      </c>
      <c r="M1524" s="7">
        <v>0</v>
      </c>
      <c r="N1524" s="7">
        <v>14</v>
      </c>
      <c r="O1524" s="7">
        <f>IFERROR(VLOOKUP(SiscoTable[[#This Row],[Código]],Hoja2!A:B,2,0)*SiscoTable[[#This Row],[Stock_actual]],0)</f>
        <v>98</v>
      </c>
      <c r="P1524" s="6" t="s">
        <v>372</v>
      </c>
      <c r="Q1524" s="7">
        <v>6</v>
      </c>
      <c r="R1524" s="7">
        <v>0</v>
      </c>
      <c r="S1524" s="7" t="s">
        <v>11927</v>
      </c>
      <c r="BI1524"/>
      <c r="BJ1524"/>
    </row>
    <row r="1525" spans="2:62" x14ac:dyDescent="0.4">
      <c r="B1525" s="1">
        <v>12767</v>
      </c>
      <c r="C1525" s="6" t="s">
        <v>30</v>
      </c>
      <c r="D1525" s="6" t="s">
        <v>30</v>
      </c>
      <c r="E1525" s="6" t="s">
        <v>3268</v>
      </c>
      <c r="F1525" s="6" t="s">
        <v>3269</v>
      </c>
      <c r="G1525" s="6" t="s">
        <v>3479</v>
      </c>
      <c r="H1525" s="6" t="s">
        <v>3472</v>
      </c>
      <c r="I1525" s="6" t="s">
        <v>3531</v>
      </c>
      <c r="J1525" s="6" t="s">
        <v>5</v>
      </c>
      <c r="K1525" s="7">
        <v>10</v>
      </c>
      <c r="L1525" s="7">
        <f>IFERROR(VLOOKUP(SiscoTable[[#This Row],[Código]],Hoja2!A:B,2,0)*SiscoTable[[#This Row],[Provta(Uns)]],0)</f>
        <v>62</v>
      </c>
      <c r="M1525" s="7">
        <v>0</v>
      </c>
      <c r="N1525" s="7">
        <v>20</v>
      </c>
      <c r="O1525" s="7">
        <f>IFERROR(VLOOKUP(SiscoTable[[#This Row],[Código]],Hoja2!A:B,2,0)*SiscoTable[[#This Row],[Stock_actual]],0)</f>
        <v>124</v>
      </c>
      <c r="P1525" s="6" t="s">
        <v>242</v>
      </c>
      <c r="Q1525" s="7">
        <v>11</v>
      </c>
      <c r="R1525" s="7">
        <v>0</v>
      </c>
      <c r="S1525" s="7" t="s">
        <v>11927</v>
      </c>
      <c r="BI1525"/>
      <c r="BJ1525"/>
    </row>
    <row r="1526" spans="2:62" x14ac:dyDescent="0.4">
      <c r="B1526" s="1">
        <v>12769</v>
      </c>
      <c r="C1526" s="6" t="s">
        <v>8</v>
      </c>
      <c r="D1526" s="6" t="s">
        <v>8</v>
      </c>
      <c r="E1526" s="6" t="s">
        <v>3268</v>
      </c>
      <c r="F1526" s="6" t="s">
        <v>3269</v>
      </c>
      <c r="G1526" s="6" t="s">
        <v>3479</v>
      </c>
      <c r="H1526" s="6" t="s">
        <v>3472</v>
      </c>
      <c r="I1526" s="6" t="s">
        <v>3588</v>
      </c>
      <c r="J1526" s="6" t="s">
        <v>5</v>
      </c>
      <c r="K1526" s="7">
        <v>4.5</v>
      </c>
      <c r="L1526" s="7">
        <f>IFERROR(VLOOKUP(SiscoTable[[#This Row],[Código]],Hoja2!A:B,2,0)*SiscoTable[[#This Row],[Provta(Uns)]],0)</f>
        <v>26.55</v>
      </c>
      <c r="M1526" s="7">
        <v>0</v>
      </c>
      <c r="N1526" s="7">
        <v>10</v>
      </c>
      <c r="O1526" s="7">
        <f>IFERROR(VLOOKUP(SiscoTable[[#This Row],[Código]],Hoja2!A:B,2,0)*SiscoTable[[#This Row],[Stock_actual]],0)</f>
        <v>59</v>
      </c>
      <c r="P1526" s="6" t="s">
        <v>556</v>
      </c>
      <c r="Q1526" s="7">
        <v>5</v>
      </c>
      <c r="R1526" s="7">
        <v>0</v>
      </c>
      <c r="S1526" s="7" t="s">
        <v>11927</v>
      </c>
      <c r="BI1526"/>
      <c r="BJ1526"/>
    </row>
    <row r="1527" spans="2:62" x14ac:dyDescent="0.4">
      <c r="B1527" s="1">
        <v>12771</v>
      </c>
      <c r="C1527" s="6" t="s">
        <v>8</v>
      </c>
      <c r="D1527" s="6" t="s">
        <v>30</v>
      </c>
      <c r="E1527" s="6" t="s">
        <v>3268</v>
      </c>
      <c r="F1527" s="6" t="s">
        <v>3269</v>
      </c>
      <c r="G1527" s="6" t="s">
        <v>3479</v>
      </c>
      <c r="H1527" s="6" t="s">
        <v>3472</v>
      </c>
      <c r="I1527" s="6" t="s">
        <v>3589</v>
      </c>
      <c r="J1527" s="6" t="s">
        <v>5</v>
      </c>
      <c r="K1527" s="7">
        <v>6.33</v>
      </c>
      <c r="L1527" s="7">
        <f>IFERROR(VLOOKUP(SiscoTable[[#This Row],[Código]],Hoja2!A:B,2,0)*SiscoTable[[#This Row],[Provta(Uns)]],0)</f>
        <v>24.687000000000001</v>
      </c>
      <c r="M1527" s="7">
        <v>0</v>
      </c>
      <c r="N1527" s="7">
        <v>9</v>
      </c>
      <c r="O1527" s="7">
        <f>IFERROR(VLOOKUP(SiscoTable[[#This Row],[Código]],Hoja2!A:B,2,0)*SiscoTable[[#This Row],[Stock_actual]],0)</f>
        <v>35.1</v>
      </c>
      <c r="P1527" s="6" t="s">
        <v>558</v>
      </c>
      <c r="Q1527" s="7">
        <v>7</v>
      </c>
      <c r="R1527" s="7">
        <v>0</v>
      </c>
      <c r="S1527" s="7" t="s">
        <v>11927</v>
      </c>
      <c r="BI1527"/>
      <c r="BJ1527"/>
    </row>
    <row r="1528" spans="2:62" x14ac:dyDescent="0.4">
      <c r="B1528" s="1">
        <v>12773</v>
      </c>
      <c r="C1528" s="6" t="s">
        <v>8</v>
      </c>
      <c r="D1528" s="6" t="s">
        <v>30</v>
      </c>
      <c r="E1528" s="6" t="s">
        <v>3268</v>
      </c>
      <c r="F1528" s="6" t="s">
        <v>3269</v>
      </c>
      <c r="G1528" s="6" t="s">
        <v>3479</v>
      </c>
      <c r="H1528" s="6" t="s">
        <v>3472</v>
      </c>
      <c r="I1528" s="6" t="s">
        <v>3590</v>
      </c>
      <c r="J1528" s="6" t="s">
        <v>5</v>
      </c>
      <c r="K1528" s="7">
        <v>8.83</v>
      </c>
      <c r="L1528" s="7">
        <f>IFERROR(VLOOKUP(SiscoTable[[#This Row],[Código]],Hoja2!A:B,2,0)*SiscoTable[[#This Row],[Provta(Uns)]],0)</f>
        <v>35.32</v>
      </c>
      <c r="M1528" s="7">
        <v>0</v>
      </c>
      <c r="N1528" s="7">
        <v>9</v>
      </c>
      <c r="O1528" s="7">
        <f>IFERROR(VLOOKUP(SiscoTable[[#This Row],[Código]],Hoja2!A:B,2,0)*SiscoTable[[#This Row],[Stock_actual]],0)</f>
        <v>36</v>
      </c>
      <c r="P1528" s="6" t="s">
        <v>702</v>
      </c>
      <c r="Q1528" s="7">
        <v>10</v>
      </c>
      <c r="R1528" s="7">
        <v>17.389999999999997</v>
      </c>
      <c r="S1528" s="7" t="s">
        <v>11927</v>
      </c>
      <c r="BI1528"/>
      <c r="BJ1528"/>
    </row>
    <row r="1529" spans="2:62" x14ac:dyDescent="0.4">
      <c r="B1529" s="1">
        <v>12775</v>
      </c>
      <c r="C1529" s="6" t="s">
        <v>8</v>
      </c>
      <c r="D1529" s="6" t="s">
        <v>8</v>
      </c>
      <c r="E1529" s="6" t="s">
        <v>3268</v>
      </c>
      <c r="F1529" s="6" t="s">
        <v>3269</v>
      </c>
      <c r="G1529" s="6" t="s">
        <v>4268</v>
      </c>
      <c r="H1529" s="6" t="s">
        <v>3472</v>
      </c>
      <c r="I1529" s="6" t="s">
        <v>4323</v>
      </c>
      <c r="J1529" s="6" t="s">
        <v>5</v>
      </c>
      <c r="K1529" s="7">
        <v>0.33</v>
      </c>
      <c r="L1529" s="7">
        <f>IFERROR(VLOOKUP(SiscoTable[[#This Row],[Código]],Hoja2!A:B,2,0)*SiscoTable[[#This Row],[Provta(Uns)]],0)</f>
        <v>1.1880000000000002</v>
      </c>
      <c r="M1529" s="7">
        <v>0</v>
      </c>
      <c r="N1529" s="7">
        <v>0</v>
      </c>
      <c r="O1529" s="7">
        <f>IFERROR(VLOOKUP(SiscoTable[[#This Row],[Código]],Hoja2!A:B,2,0)*SiscoTable[[#This Row],[Stock_actual]],0)</f>
        <v>0</v>
      </c>
      <c r="P1529" s="6" t="s">
        <v>7</v>
      </c>
      <c r="Q1529" s="7">
        <v>0</v>
      </c>
      <c r="R1529" s="7">
        <v>0</v>
      </c>
      <c r="S1529" s="7" t="s">
        <v>11927</v>
      </c>
      <c r="BI1529"/>
      <c r="BJ1529"/>
    </row>
    <row r="1530" spans="2:62" x14ac:dyDescent="0.4">
      <c r="B1530" s="1">
        <v>12776</v>
      </c>
      <c r="C1530" s="6" t="s">
        <v>8</v>
      </c>
      <c r="D1530" s="6" t="s">
        <v>8</v>
      </c>
      <c r="E1530" s="6" t="s">
        <v>3268</v>
      </c>
      <c r="F1530" s="6" t="s">
        <v>3269</v>
      </c>
      <c r="G1530" s="6" t="s">
        <v>4268</v>
      </c>
      <c r="H1530" s="6" t="s">
        <v>3472</v>
      </c>
      <c r="I1530" s="6" t="s">
        <v>4324</v>
      </c>
      <c r="J1530" s="6" t="s">
        <v>5</v>
      </c>
      <c r="K1530" s="7">
        <v>3</v>
      </c>
      <c r="L1530" s="7">
        <f>IFERROR(VLOOKUP(SiscoTable[[#This Row],[Código]],Hoja2!A:B,2,0)*SiscoTable[[#This Row],[Provta(Uns)]],0)</f>
        <v>21.6</v>
      </c>
      <c r="M1530" s="7">
        <v>0</v>
      </c>
      <c r="N1530" s="7">
        <v>7</v>
      </c>
      <c r="O1530" s="7">
        <f>IFERROR(VLOOKUP(SiscoTable[[#This Row],[Código]],Hoja2!A:B,2,0)*SiscoTable[[#This Row],[Stock_actual]],0)</f>
        <v>50.4</v>
      </c>
      <c r="P1530" s="6" t="s">
        <v>1159</v>
      </c>
      <c r="Q1530" s="7">
        <v>3</v>
      </c>
      <c r="R1530" s="7">
        <v>0</v>
      </c>
      <c r="S1530" s="7" t="s">
        <v>11927</v>
      </c>
      <c r="BI1530"/>
      <c r="BJ1530"/>
    </row>
    <row r="1531" spans="2:62" x14ac:dyDescent="0.4">
      <c r="B1531" s="1">
        <v>12778</v>
      </c>
      <c r="C1531" s="6" t="s">
        <v>30</v>
      </c>
      <c r="D1531" s="6" t="s">
        <v>30</v>
      </c>
      <c r="E1531" s="6" t="s">
        <v>3268</v>
      </c>
      <c r="F1531" s="6" t="s">
        <v>3269</v>
      </c>
      <c r="G1531" s="6" t="s">
        <v>4268</v>
      </c>
      <c r="H1531" s="6" t="s">
        <v>3472</v>
      </c>
      <c r="I1531" s="6" t="s">
        <v>4281</v>
      </c>
      <c r="J1531" s="6" t="s">
        <v>5</v>
      </c>
      <c r="K1531" s="7">
        <v>8.5</v>
      </c>
      <c r="L1531" s="7">
        <f>IFERROR(VLOOKUP(SiscoTable[[#This Row],[Código]],Hoja2!A:B,2,0)*SiscoTable[[#This Row],[Provta(Uns)]],0)</f>
        <v>84.15</v>
      </c>
      <c r="M1531" s="7">
        <v>0</v>
      </c>
      <c r="N1531" s="7">
        <v>12</v>
      </c>
      <c r="O1531" s="7">
        <f>IFERROR(VLOOKUP(SiscoTable[[#This Row],[Código]],Hoja2!A:B,2,0)*SiscoTable[[#This Row],[Stock_actual]],0)</f>
        <v>118.80000000000001</v>
      </c>
      <c r="P1531" s="6" t="s">
        <v>694</v>
      </c>
      <c r="Q1531" s="7">
        <v>9</v>
      </c>
      <c r="R1531" s="7">
        <v>0</v>
      </c>
      <c r="S1531" s="7" t="s">
        <v>11927</v>
      </c>
      <c r="BI1531"/>
      <c r="BJ1531"/>
    </row>
    <row r="1532" spans="2:62" x14ac:dyDescent="0.4">
      <c r="B1532" s="1">
        <v>12780</v>
      </c>
      <c r="C1532" s="6" t="s">
        <v>8</v>
      </c>
      <c r="D1532" s="6" t="s">
        <v>8</v>
      </c>
      <c r="E1532" s="6" t="s">
        <v>3268</v>
      </c>
      <c r="F1532" s="6" t="s">
        <v>3269</v>
      </c>
      <c r="G1532" s="6" t="s">
        <v>4268</v>
      </c>
      <c r="H1532" s="6" t="s">
        <v>3472</v>
      </c>
      <c r="I1532" s="6" t="s">
        <v>4325</v>
      </c>
      <c r="J1532" s="6" t="s">
        <v>5</v>
      </c>
      <c r="K1532" s="7">
        <v>2.33</v>
      </c>
      <c r="L1532" s="7">
        <f>IFERROR(VLOOKUP(SiscoTable[[#This Row],[Código]],Hoja2!A:B,2,0)*SiscoTable[[#This Row],[Provta(Uns)]],0)</f>
        <v>11.183999999999999</v>
      </c>
      <c r="M1532" s="7">
        <v>0</v>
      </c>
      <c r="N1532" s="7">
        <v>0</v>
      </c>
      <c r="O1532" s="7">
        <f>IFERROR(VLOOKUP(SiscoTable[[#This Row],[Código]],Hoja2!A:B,2,0)*SiscoTable[[#This Row],[Stock_actual]],0)</f>
        <v>0</v>
      </c>
      <c r="P1532" s="6" t="s">
        <v>7</v>
      </c>
      <c r="Q1532" s="7">
        <v>3</v>
      </c>
      <c r="R1532" s="7">
        <v>4.8</v>
      </c>
      <c r="S1532" s="7" t="s">
        <v>11927</v>
      </c>
      <c r="BI1532"/>
      <c r="BJ1532"/>
    </row>
    <row r="1533" spans="2:62" x14ac:dyDescent="0.4">
      <c r="B1533" s="1">
        <v>12784</v>
      </c>
      <c r="C1533" s="6" t="s">
        <v>30</v>
      </c>
      <c r="D1533" s="6" t="s">
        <v>30</v>
      </c>
      <c r="E1533" s="6" t="s">
        <v>3268</v>
      </c>
      <c r="F1533" s="6" t="s">
        <v>3269</v>
      </c>
      <c r="G1533" s="6" t="s">
        <v>3479</v>
      </c>
      <c r="H1533" s="6" t="s">
        <v>3472</v>
      </c>
      <c r="I1533" s="6" t="s">
        <v>3532</v>
      </c>
      <c r="J1533" s="6" t="s">
        <v>5</v>
      </c>
      <c r="K1533" s="7">
        <v>11.17</v>
      </c>
      <c r="L1533" s="7">
        <f>IFERROR(VLOOKUP(SiscoTable[[#This Row],[Código]],Hoja2!A:B,2,0)*SiscoTable[[#This Row],[Provta(Uns)]],0)</f>
        <v>80.424000000000007</v>
      </c>
      <c r="M1533" s="7">
        <v>0</v>
      </c>
      <c r="N1533" s="7">
        <v>1</v>
      </c>
      <c r="O1533" s="7">
        <f>IFERROR(VLOOKUP(SiscoTable[[#This Row],[Código]],Hoja2!A:B,2,0)*SiscoTable[[#This Row],[Stock_actual]],0)</f>
        <v>7.2</v>
      </c>
      <c r="P1533" s="6" t="s">
        <v>82</v>
      </c>
      <c r="Q1533" s="7">
        <v>12</v>
      </c>
      <c r="R1533" s="7">
        <v>22.31</v>
      </c>
      <c r="S1533" s="7" t="s">
        <v>11927</v>
      </c>
      <c r="BI1533"/>
      <c r="BJ1533"/>
    </row>
    <row r="1534" spans="2:62" x14ac:dyDescent="0.4">
      <c r="B1534" s="1">
        <v>12785</v>
      </c>
      <c r="C1534" s="6" t="s">
        <v>8</v>
      </c>
      <c r="D1534" s="6" t="s">
        <v>8</v>
      </c>
      <c r="E1534" s="6" t="s">
        <v>3268</v>
      </c>
      <c r="F1534" s="6" t="s">
        <v>3269</v>
      </c>
      <c r="G1534" s="6" t="s">
        <v>4268</v>
      </c>
      <c r="H1534" s="6" t="s">
        <v>3472</v>
      </c>
      <c r="I1534" s="6" t="s">
        <v>4326</v>
      </c>
      <c r="J1534" s="6" t="s">
        <v>5</v>
      </c>
      <c r="K1534" s="7">
        <v>1</v>
      </c>
      <c r="L1534" s="7">
        <f>IFERROR(VLOOKUP(SiscoTable[[#This Row],[Código]],Hoja2!A:B,2,0)*SiscoTable[[#This Row],[Provta(Uns)]],0)</f>
        <v>6.6</v>
      </c>
      <c r="M1534" s="7">
        <v>0</v>
      </c>
      <c r="N1534" s="7">
        <v>0</v>
      </c>
      <c r="O1534" s="7">
        <f>IFERROR(VLOOKUP(SiscoTable[[#This Row],[Código]],Hoja2!A:B,2,0)*SiscoTable[[#This Row],[Stock_actual]],0)</f>
        <v>0</v>
      </c>
      <c r="P1534" s="6" t="s">
        <v>7</v>
      </c>
      <c r="Q1534" s="7">
        <v>1</v>
      </c>
      <c r="R1534" s="7">
        <v>1.7999999999999998</v>
      </c>
      <c r="S1534" s="7" t="s">
        <v>11927</v>
      </c>
      <c r="BI1534"/>
      <c r="BJ1534"/>
    </row>
    <row r="1535" spans="2:62" x14ac:dyDescent="0.4">
      <c r="B1535" s="1">
        <v>12788</v>
      </c>
      <c r="C1535" s="6" t="s">
        <v>25</v>
      </c>
      <c r="D1535" s="6" t="s">
        <v>25</v>
      </c>
      <c r="E1535" s="6" t="s">
        <v>3268</v>
      </c>
      <c r="F1535" s="6" t="s">
        <v>3269</v>
      </c>
      <c r="G1535" s="6" t="s">
        <v>3479</v>
      </c>
      <c r="H1535" s="6" t="s">
        <v>3472</v>
      </c>
      <c r="I1535" s="6" t="s">
        <v>3486</v>
      </c>
      <c r="J1535" s="6" t="s">
        <v>5</v>
      </c>
      <c r="K1535" s="7">
        <v>121.83</v>
      </c>
      <c r="L1535" s="7">
        <f>IFERROR(VLOOKUP(SiscoTable[[#This Row],[Código]],Hoja2!A:B,2,0)*SiscoTable[[#This Row],[Provta(Uns)]],0)</f>
        <v>426.40499999999997</v>
      </c>
      <c r="M1535" s="7">
        <v>0</v>
      </c>
      <c r="N1535" s="7">
        <v>94</v>
      </c>
      <c r="O1535" s="7">
        <f>IFERROR(VLOOKUP(SiscoTable[[#This Row],[Código]],Hoja2!A:B,2,0)*SiscoTable[[#This Row],[Stock_actual]],0)</f>
        <v>329</v>
      </c>
      <c r="P1535" s="6" t="s">
        <v>119</v>
      </c>
      <c r="Q1535" s="7">
        <v>134</v>
      </c>
      <c r="R1535" s="7">
        <v>242.97999999999996</v>
      </c>
      <c r="S1535" s="7" t="s">
        <v>11927</v>
      </c>
      <c r="BI1535"/>
      <c r="BJ1535"/>
    </row>
    <row r="1536" spans="2:62" x14ac:dyDescent="0.4">
      <c r="B1536" s="1">
        <v>12790</v>
      </c>
      <c r="C1536" s="6" t="s">
        <v>30</v>
      </c>
      <c r="D1536" s="6" t="s">
        <v>30</v>
      </c>
      <c r="E1536" s="6" t="s">
        <v>3268</v>
      </c>
      <c r="F1536" s="6" t="s">
        <v>3269</v>
      </c>
      <c r="G1536" s="6" t="s">
        <v>4268</v>
      </c>
      <c r="H1536" s="6" t="s">
        <v>3472</v>
      </c>
      <c r="I1536" s="6" t="s">
        <v>4282</v>
      </c>
      <c r="J1536" s="6" t="s">
        <v>5</v>
      </c>
      <c r="K1536" s="7">
        <v>9.17</v>
      </c>
      <c r="L1536" s="7">
        <f>IFERROR(VLOOKUP(SiscoTable[[#This Row],[Código]],Hoja2!A:B,2,0)*SiscoTable[[#This Row],[Provta(Uns)]],0)</f>
        <v>78.861999999999995</v>
      </c>
      <c r="M1536" s="7">
        <v>0</v>
      </c>
      <c r="N1536" s="7">
        <v>13</v>
      </c>
      <c r="O1536" s="7">
        <f>IFERROR(VLOOKUP(SiscoTable[[#This Row],[Código]],Hoja2!A:B,2,0)*SiscoTable[[#This Row],[Stock_actual]],0)</f>
        <v>111.8</v>
      </c>
      <c r="P1536" s="6" t="s">
        <v>558</v>
      </c>
      <c r="Q1536" s="7">
        <v>10</v>
      </c>
      <c r="R1536" s="7">
        <v>0</v>
      </c>
      <c r="S1536" s="7" t="s">
        <v>11927</v>
      </c>
      <c r="BI1536"/>
      <c r="BJ1536"/>
    </row>
    <row r="1537" spans="2:62" x14ac:dyDescent="0.4">
      <c r="B1537" s="1">
        <v>12791</v>
      </c>
      <c r="C1537" s="6" t="s">
        <v>30</v>
      </c>
      <c r="D1537" s="6" t="s">
        <v>8</v>
      </c>
      <c r="E1537" s="6" t="s">
        <v>3268</v>
      </c>
      <c r="F1537" s="6" t="s">
        <v>3269</v>
      </c>
      <c r="G1537" s="6" t="s">
        <v>4268</v>
      </c>
      <c r="H1537" s="6" t="s">
        <v>3472</v>
      </c>
      <c r="I1537" s="6" t="s">
        <v>4283</v>
      </c>
      <c r="J1537" s="6" t="s">
        <v>5</v>
      </c>
      <c r="K1537" s="7">
        <v>4.33</v>
      </c>
      <c r="L1537" s="7">
        <f>IFERROR(VLOOKUP(SiscoTable[[#This Row],[Código]],Hoja2!A:B,2,0)*SiscoTable[[#This Row],[Provta(Uns)]],0)</f>
        <v>37.238</v>
      </c>
      <c r="M1537" s="7">
        <v>0</v>
      </c>
      <c r="N1537" s="7">
        <v>15</v>
      </c>
      <c r="O1537" s="7">
        <f>IFERROR(VLOOKUP(SiscoTable[[#This Row],[Código]],Hoja2!A:B,2,0)*SiscoTable[[#This Row],[Stock_actual]],0)</f>
        <v>129</v>
      </c>
      <c r="P1537" s="6" t="s">
        <v>3864</v>
      </c>
      <c r="Q1537" s="7">
        <v>5</v>
      </c>
      <c r="R1537" s="7">
        <v>0</v>
      </c>
      <c r="S1537" s="7" t="s">
        <v>11927</v>
      </c>
      <c r="BI1537"/>
      <c r="BJ1537"/>
    </row>
    <row r="1538" spans="2:62" x14ac:dyDescent="0.4">
      <c r="B1538" s="1">
        <v>12793</v>
      </c>
      <c r="C1538" s="6" t="s">
        <v>8</v>
      </c>
      <c r="D1538" s="6" t="s">
        <v>8</v>
      </c>
      <c r="E1538" s="6" t="s">
        <v>3268</v>
      </c>
      <c r="F1538" s="6" t="s">
        <v>3269</v>
      </c>
      <c r="G1538" s="6" t="s">
        <v>4268</v>
      </c>
      <c r="H1538" s="6" t="s">
        <v>3472</v>
      </c>
      <c r="I1538" s="6" t="s">
        <v>4327</v>
      </c>
      <c r="J1538" s="6" t="s">
        <v>5</v>
      </c>
      <c r="K1538" s="7">
        <v>0.17</v>
      </c>
      <c r="L1538" s="7">
        <f>IFERROR(VLOOKUP(SiscoTable[[#This Row],[Código]],Hoja2!A:B,2,0)*SiscoTable[[#This Row],[Provta(Uns)]],0)</f>
        <v>0.91800000000000015</v>
      </c>
      <c r="M1538" s="7">
        <v>0</v>
      </c>
      <c r="N1538" s="7">
        <v>0</v>
      </c>
      <c r="O1538" s="7">
        <f>IFERROR(VLOOKUP(SiscoTable[[#This Row],[Código]],Hoja2!A:B,2,0)*SiscoTable[[#This Row],[Stock_actual]],0)</f>
        <v>0</v>
      </c>
      <c r="P1538" s="6" t="s">
        <v>7</v>
      </c>
      <c r="Q1538" s="7">
        <v>0</v>
      </c>
      <c r="R1538" s="7">
        <v>0</v>
      </c>
      <c r="S1538" s="7" t="s">
        <v>11927</v>
      </c>
      <c r="BI1538"/>
      <c r="BJ1538"/>
    </row>
    <row r="1539" spans="2:62" x14ac:dyDescent="0.4">
      <c r="B1539" s="1">
        <v>12795</v>
      </c>
      <c r="C1539" s="6" t="s">
        <v>30</v>
      </c>
      <c r="D1539" s="6" t="s">
        <v>8</v>
      </c>
      <c r="E1539" s="6" t="s">
        <v>3268</v>
      </c>
      <c r="F1539" s="6" t="s">
        <v>3269</v>
      </c>
      <c r="G1539" s="6" t="s">
        <v>4268</v>
      </c>
      <c r="H1539" s="6" t="s">
        <v>3472</v>
      </c>
      <c r="I1539" s="6" t="s">
        <v>4284</v>
      </c>
      <c r="J1539" s="6" t="s">
        <v>5</v>
      </c>
      <c r="K1539" s="7">
        <v>3</v>
      </c>
      <c r="L1539" s="7">
        <f>IFERROR(VLOOKUP(SiscoTable[[#This Row],[Código]],Hoja2!A:B,2,0)*SiscoTable[[#This Row],[Provta(Uns)]],0)</f>
        <v>63.599999999999994</v>
      </c>
      <c r="M1539" s="7">
        <v>0</v>
      </c>
      <c r="N1539" s="7">
        <v>6</v>
      </c>
      <c r="O1539" s="7">
        <f>IFERROR(VLOOKUP(SiscoTable[[#This Row],[Código]],Hoja2!A:B,2,0)*SiscoTable[[#This Row],[Stock_actual]],0)</f>
        <v>127.19999999999999</v>
      </c>
      <c r="P1539" s="6" t="s">
        <v>242</v>
      </c>
      <c r="Q1539" s="7">
        <v>3</v>
      </c>
      <c r="R1539" s="7">
        <v>0</v>
      </c>
      <c r="S1539" s="7" t="s">
        <v>11927</v>
      </c>
      <c r="BI1539"/>
      <c r="BJ1539"/>
    </row>
    <row r="1540" spans="2:62" x14ac:dyDescent="0.4">
      <c r="B1540" s="1">
        <v>12798</v>
      </c>
      <c r="C1540" s="6" t="s">
        <v>30</v>
      </c>
      <c r="D1540" s="6" t="s">
        <v>30</v>
      </c>
      <c r="E1540" s="6" t="s">
        <v>3268</v>
      </c>
      <c r="F1540" s="6" t="s">
        <v>3269</v>
      </c>
      <c r="G1540" s="6" t="s">
        <v>3479</v>
      </c>
      <c r="H1540" s="6" t="s">
        <v>3472</v>
      </c>
      <c r="I1540" s="6" t="s">
        <v>3533</v>
      </c>
      <c r="J1540" s="6" t="s">
        <v>5</v>
      </c>
      <c r="K1540" s="7">
        <v>11.16</v>
      </c>
      <c r="L1540" s="7">
        <f>IFERROR(VLOOKUP(SiscoTable[[#This Row],[Código]],Hoja2!A:B,2,0)*SiscoTable[[#This Row],[Provta(Uns)]],0)</f>
        <v>99.324000000000012</v>
      </c>
      <c r="M1540" s="7">
        <v>0</v>
      </c>
      <c r="N1540" s="7">
        <v>12</v>
      </c>
      <c r="O1540" s="7">
        <f>IFERROR(VLOOKUP(SiscoTable[[#This Row],[Código]],Hoja2!A:B,2,0)*SiscoTable[[#This Row],[Stock_actual]],0)</f>
        <v>106.80000000000001</v>
      </c>
      <c r="P1540" s="6" t="s">
        <v>324</v>
      </c>
      <c r="Q1540" s="7">
        <v>12</v>
      </c>
      <c r="R1540" s="7">
        <v>22.04</v>
      </c>
      <c r="S1540" s="7" t="s">
        <v>11927</v>
      </c>
      <c r="BI1540"/>
      <c r="BJ1540"/>
    </row>
    <row r="1541" spans="2:62" x14ac:dyDescent="0.4">
      <c r="B1541" s="1">
        <v>12802</v>
      </c>
      <c r="C1541" s="6" t="s">
        <v>8</v>
      </c>
      <c r="D1541" s="6" t="s">
        <v>8</v>
      </c>
      <c r="E1541" s="6" t="s">
        <v>3268</v>
      </c>
      <c r="F1541" s="6" t="s">
        <v>3269</v>
      </c>
      <c r="G1541" s="6" t="s">
        <v>4268</v>
      </c>
      <c r="H1541" s="6" t="s">
        <v>3472</v>
      </c>
      <c r="I1541" s="6" t="s">
        <v>4328</v>
      </c>
      <c r="J1541" s="6" t="s">
        <v>5</v>
      </c>
      <c r="K1541" s="7">
        <v>2.5</v>
      </c>
      <c r="L1541" s="7">
        <f>IFERROR(VLOOKUP(SiscoTable[[#This Row],[Código]],Hoja2!A:B,2,0)*SiscoTable[[#This Row],[Provta(Uns)]],0)</f>
        <v>23.75</v>
      </c>
      <c r="M1541" s="7">
        <v>0</v>
      </c>
      <c r="N1541" s="7">
        <v>3</v>
      </c>
      <c r="O1541" s="7">
        <f>IFERROR(VLOOKUP(SiscoTable[[#This Row],[Código]],Hoja2!A:B,2,0)*SiscoTable[[#This Row],[Stock_actual]],0)</f>
        <v>28.5</v>
      </c>
      <c r="P1541" s="6" t="s">
        <v>115</v>
      </c>
      <c r="Q1541" s="7">
        <v>3</v>
      </c>
      <c r="R1541" s="7">
        <v>4.84</v>
      </c>
      <c r="S1541" s="7" t="s">
        <v>11927</v>
      </c>
      <c r="BI1541"/>
      <c r="BJ1541"/>
    </row>
    <row r="1542" spans="2:62" x14ac:dyDescent="0.4">
      <c r="B1542" s="1">
        <v>12803</v>
      </c>
      <c r="C1542" s="6" t="s">
        <v>30</v>
      </c>
      <c r="D1542" s="6" t="s">
        <v>8</v>
      </c>
      <c r="E1542" s="6" t="s">
        <v>3268</v>
      </c>
      <c r="F1542" s="6" t="s">
        <v>3269</v>
      </c>
      <c r="G1542" s="6" t="s">
        <v>4268</v>
      </c>
      <c r="H1542" s="6" t="s">
        <v>3472</v>
      </c>
      <c r="I1542" s="6" t="s">
        <v>4285</v>
      </c>
      <c r="J1542" s="6" t="s">
        <v>5</v>
      </c>
      <c r="K1542" s="7">
        <v>4.17</v>
      </c>
      <c r="L1542" s="7">
        <f>IFERROR(VLOOKUP(SiscoTable[[#This Row],[Código]],Hoja2!A:B,2,0)*SiscoTable[[#This Row],[Provta(Uns)]],0)</f>
        <v>38.363999999999997</v>
      </c>
      <c r="M1542" s="7">
        <v>0</v>
      </c>
      <c r="N1542" s="7">
        <v>7</v>
      </c>
      <c r="O1542" s="7">
        <f>IFERROR(VLOOKUP(SiscoTable[[#This Row],[Código]],Hoja2!A:B,2,0)*SiscoTable[[#This Row],[Stock_actual]],0)</f>
        <v>64.399999999999991</v>
      </c>
      <c r="P1542" s="6" t="s">
        <v>353</v>
      </c>
      <c r="Q1542" s="7">
        <v>5</v>
      </c>
      <c r="R1542" s="7">
        <v>0</v>
      </c>
      <c r="S1542" s="7" t="s">
        <v>11927</v>
      </c>
      <c r="BI1542"/>
      <c r="BJ1542"/>
    </row>
    <row r="1543" spans="2:62" x14ac:dyDescent="0.4">
      <c r="B1543" s="1">
        <v>12804</v>
      </c>
      <c r="C1543" s="6" t="s">
        <v>30</v>
      </c>
      <c r="D1543" s="6" t="s">
        <v>8</v>
      </c>
      <c r="E1543" s="6" t="s">
        <v>3268</v>
      </c>
      <c r="F1543" s="6" t="s">
        <v>3269</v>
      </c>
      <c r="G1543" s="6" t="s">
        <v>4268</v>
      </c>
      <c r="H1543" s="6" t="s">
        <v>3472</v>
      </c>
      <c r="I1543" s="6" t="s">
        <v>4305</v>
      </c>
      <c r="J1543" s="6" t="s">
        <v>5</v>
      </c>
      <c r="K1543" s="7">
        <v>3.83</v>
      </c>
      <c r="L1543" s="7">
        <f>IFERROR(VLOOKUP(SiscoTable[[#This Row],[Código]],Hoja2!A:B,2,0)*SiscoTable[[#This Row],[Provta(Uns)]],0)</f>
        <v>27.576000000000001</v>
      </c>
      <c r="M1543" s="7">
        <v>0</v>
      </c>
      <c r="N1543" s="7">
        <v>12</v>
      </c>
      <c r="O1543" s="7">
        <f>IFERROR(VLOOKUP(SiscoTable[[#This Row],[Código]],Hoja2!A:B,2,0)*SiscoTable[[#This Row],[Stock_actual]],0)</f>
        <v>86.4</v>
      </c>
      <c r="P1543" s="6" t="s">
        <v>3306</v>
      </c>
      <c r="Q1543" s="7">
        <v>4</v>
      </c>
      <c r="R1543" s="7">
        <v>0</v>
      </c>
      <c r="S1543" s="7" t="s">
        <v>11927</v>
      </c>
      <c r="BI1543"/>
      <c r="BJ1543"/>
    </row>
    <row r="1544" spans="2:62" x14ac:dyDescent="0.4">
      <c r="B1544" s="1">
        <v>12805</v>
      </c>
      <c r="C1544" s="6" t="s">
        <v>8</v>
      </c>
      <c r="D1544" s="6" t="s">
        <v>30</v>
      </c>
      <c r="E1544" s="6" t="s">
        <v>3268</v>
      </c>
      <c r="F1544" s="6" t="s">
        <v>3269</v>
      </c>
      <c r="G1544" s="6" t="s">
        <v>4268</v>
      </c>
      <c r="H1544" s="6" t="s">
        <v>3472</v>
      </c>
      <c r="I1544" s="6" t="s">
        <v>4329</v>
      </c>
      <c r="J1544" s="6" t="s">
        <v>5</v>
      </c>
      <c r="K1544" s="7">
        <v>6.67</v>
      </c>
      <c r="L1544" s="7">
        <f>IFERROR(VLOOKUP(SiscoTable[[#This Row],[Código]],Hoja2!A:B,2,0)*SiscoTable[[#This Row],[Provta(Uns)]],0)</f>
        <v>34.683999999999997</v>
      </c>
      <c r="M1544" s="7">
        <v>0</v>
      </c>
      <c r="N1544" s="7">
        <v>5</v>
      </c>
      <c r="O1544" s="7">
        <f>IFERROR(VLOOKUP(SiscoTable[[#This Row],[Código]],Hoja2!A:B,2,0)*SiscoTable[[#This Row],[Stock_actual]],0)</f>
        <v>26</v>
      </c>
      <c r="P1544" s="6" t="s">
        <v>144</v>
      </c>
      <c r="Q1544" s="7">
        <v>7</v>
      </c>
      <c r="R1544" s="7">
        <v>13.260000000000002</v>
      </c>
      <c r="S1544" s="7" t="s">
        <v>11927</v>
      </c>
      <c r="BI1544"/>
      <c r="BJ1544"/>
    </row>
    <row r="1545" spans="2:62" x14ac:dyDescent="0.4">
      <c r="B1545" s="1">
        <v>12806</v>
      </c>
      <c r="C1545" s="6" t="s">
        <v>30</v>
      </c>
      <c r="D1545" s="6" t="s">
        <v>30</v>
      </c>
      <c r="E1545" s="6" t="s">
        <v>3268</v>
      </c>
      <c r="F1545" s="6" t="s">
        <v>3269</v>
      </c>
      <c r="G1545" s="6" t="s">
        <v>3479</v>
      </c>
      <c r="H1545" s="6" t="s">
        <v>3472</v>
      </c>
      <c r="I1545" s="6" t="s">
        <v>3534</v>
      </c>
      <c r="J1545" s="6" t="s">
        <v>5</v>
      </c>
      <c r="K1545" s="7">
        <v>13.67</v>
      </c>
      <c r="L1545" s="7">
        <f>IFERROR(VLOOKUP(SiscoTable[[#This Row],[Código]],Hoja2!A:B,2,0)*SiscoTable[[#This Row],[Provta(Uns)]],0)</f>
        <v>88.855000000000004</v>
      </c>
      <c r="M1545" s="7">
        <v>0</v>
      </c>
      <c r="N1545" s="7">
        <v>12</v>
      </c>
      <c r="O1545" s="7">
        <f>IFERROR(VLOOKUP(SiscoTable[[#This Row],[Código]],Hoja2!A:B,2,0)*SiscoTable[[#This Row],[Stock_actual]],0)</f>
        <v>78</v>
      </c>
      <c r="P1545" s="6" t="s">
        <v>812</v>
      </c>
      <c r="Q1545" s="7">
        <v>15</v>
      </c>
      <c r="R1545" s="7">
        <v>27.560000000000002</v>
      </c>
      <c r="S1545" s="7" t="s">
        <v>11927</v>
      </c>
      <c r="BI1545"/>
      <c r="BJ1545"/>
    </row>
    <row r="1546" spans="2:62" x14ac:dyDescent="0.4">
      <c r="B1546" s="1">
        <v>12807</v>
      </c>
      <c r="C1546" s="6" t="s">
        <v>8</v>
      </c>
      <c r="D1546" s="6" t="s">
        <v>8</v>
      </c>
      <c r="E1546" s="6" t="s">
        <v>3268</v>
      </c>
      <c r="F1546" s="6" t="s">
        <v>3269</v>
      </c>
      <c r="G1546" s="6" t="s">
        <v>4268</v>
      </c>
      <c r="H1546" s="6" t="s">
        <v>3472</v>
      </c>
      <c r="I1546" s="6" t="s">
        <v>4330</v>
      </c>
      <c r="J1546" s="6" t="s">
        <v>5</v>
      </c>
      <c r="K1546" s="7">
        <v>0.83</v>
      </c>
      <c r="L1546" s="7">
        <f>IFERROR(VLOOKUP(SiscoTable[[#This Row],[Código]],Hoja2!A:B,2,0)*SiscoTable[[#This Row],[Provta(Uns)]],0)</f>
        <v>6.391</v>
      </c>
      <c r="M1546" s="7">
        <v>0</v>
      </c>
      <c r="N1546" s="7">
        <v>0</v>
      </c>
      <c r="O1546" s="7">
        <f>IFERROR(VLOOKUP(SiscoTable[[#This Row],[Código]],Hoja2!A:B,2,0)*SiscoTable[[#This Row],[Stock_actual]],0)</f>
        <v>0</v>
      </c>
      <c r="P1546" s="6" t="s">
        <v>7</v>
      </c>
      <c r="Q1546" s="7">
        <v>1</v>
      </c>
      <c r="R1546" s="7">
        <v>1.7999999999999998</v>
      </c>
      <c r="S1546" s="7" t="s">
        <v>11927</v>
      </c>
      <c r="BI1546"/>
      <c r="BJ1546"/>
    </row>
    <row r="1547" spans="2:62" x14ac:dyDescent="0.4">
      <c r="B1547" s="1">
        <v>12809</v>
      </c>
      <c r="C1547" s="6" t="s">
        <v>30</v>
      </c>
      <c r="D1547" s="6" t="s">
        <v>30</v>
      </c>
      <c r="E1547" s="6" t="s">
        <v>3268</v>
      </c>
      <c r="F1547" s="6" t="s">
        <v>3269</v>
      </c>
      <c r="G1547" s="6" t="s">
        <v>4268</v>
      </c>
      <c r="H1547" s="6" t="s">
        <v>3472</v>
      </c>
      <c r="I1547" s="6" t="s">
        <v>4307</v>
      </c>
      <c r="J1547" s="6" t="s">
        <v>5</v>
      </c>
      <c r="K1547" s="7">
        <v>6.33</v>
      </c>
      <c r="L1547" s="7">
        <f>IFERROR(VLOOKUP(SiscoTable[[#This Row],[Código]],Hoja2!A:B,2,0)*SiscoTable[[#This Row],[Provta(Uns)]],0)</f>
        <v>58.235999999999997</v>
      </c>
      <c r="M1547" s="7">
        <v>0</v>
      </c>
      <c r="N1547" s="7">
        <v>34</v>
      </c>
      <c r="O1547" s="7">
        <f>IFERROR(VLOOKUP(SiscoTable[[#This Row],[Código]],Hoja2!A:B,2,0)*SiscoTable[[#This Row],[Stock_actual]],0)</f>
        <v>312.79999999999995</v>
      </c>
      <c r="P1547" s="6" t="s">
        <v>1518</v>
      </c>
      <c r="Q1547" s="7">
        <v>7</v>
      </c>
      <c r="R1547" s="7">
        <v>0</v>
      </c>
      <c r="S1547" s="7" t="s">
        <v>11927</v>
      </c>
      <c r="BI1547"/>
      <c r="BJ1547"/>
    </row>
    <row r="1548" spans="2:62" x14ac:dyDescent="0.4">
      <c r="B1548" s="1">
        <v>12810</v>
      </c>
      <c r="C1548" s="6" t="s">
        <v>30</v>
      </c>
      <c r="D1548" s="6" t="s">
        <v>30</v>
      </c>
      <c r="E1548" s="6" t="s">
        <v>3268</v>
      </c>
      <c r="F1548" s="6" t="s">
        <v>3269</v>
      </c>
      <c r="G1548" s="6" t="s">
        <v>4268</v>
      </c>
      <c r="H1548" s="6" t="s">
        <v>3472</v>
      </c>
      <c r="I1548" s="6" t="s">
        <v>4306</v>
      </c>
      <c r="J1548" s="6" t="s">
        <v>5</v>
      </c>
      <c r="K1548" s="7">
        <v>4</v>
      </c>
      <c r="L1548" s="7">
        <f>IFERROR(VLOOKUP(SiscoTable[[#This Row],[Código]],Hoja2!A:B,2,0)*SiscoTable[[#This Row],[Provta(Uns)]],0)</f>
        <v>31.6</v>
      </c>
      <c r="M1548" s="7">
        <v>0</v>
      </c>
      <c r="N1548" s="7">
        <v>8</v>
      </c>
      <c r="O1548" s="7">
        <f>IFERROR(VLOOKUP(SiscoTable[[#This Row],[Código]],Hoja2!A:B,2,0)*SiscoTable[[#This Row],[Stock_actual]],0)</f>
        <v>63.2</v>
      </c>
      <c r="P1548" s="6" t="s">
        <v>242</v>
      </c>
      <c r="Q1548" s="7">
        <v>4</v>
      </c>
      <c r="R1548" s="7">
        <v>0</v>
      </c>
      <c r="S1548" s="7" t="s">
        <v>11927</v>
      </c>
      <c r="BI1548"/>
      <c r="BJ1548"/>
    </row>
    <row r="1549" spans="2:62" x14ac:dyDescent="0.4">
      <c r="B1549" s="1">
        <v>12811</v>
      </c>
      <c r="C1549" s="6" t="s">
        <v>8</v>
      </c>
      <c r="D1549" s="6" t="s">
        <v>8</v>
      </c>
      <c r="E1549" s="6" t="s">
        <v>3268</v>
      </c>
      <c r="F1549" s="6" t="s">
        <v>3269</v>
      </c>
      <c r="G1549" s="6" t="s">
        <v>4268</v>
      </c>
      <c r="H1549" s="6" t="s">
        <v>3472</v>
      </c>
      <c r="I1549" s="6" t="s">
        <v>4331</v>
      </c>
      <c r="J1549" s="6" t="s">
        <v>5</v>
      </c>
      <c r="K1549" s="7">
        <v>2.17</v>
      </c>
      <c r="L1549" s="7">
        <f>IFERROR(VLOOKUP(SiscoTable[[#This Row],[Código]],Hoja2!A:B,2,0)*SiscoTable[[#This Row],[Provta(Uns)]],0)</f>
        <v>15.19</v>
      </c>
      <c r="M1549" s="7">
        <v>0</v>
      </c>
      <c r="N1549" s="7">
        <v>1</v>
      </c>
      <c r="O1549" s="7">
        <f>IFERROR(VLOOKUP(SiscoTable[[#This Row],[Código]],Hoja2!A:B,2,0)*SiscoTable[[#This Row],[Stock_actual]],0)</f>
        <v>7</v>
      </c>
      <c r="P1549" s="6" t="s">
        <v>402</v>
      </c>
      <c r="Q1549" s="7">
        <v>2</v>
      </c>
      <c r="R1549" s="7">
        <v>4.1800000000000006</v>
      </c>
      <c r="S1549" s="7" t="s">
        <v>11927</v>
      </c>
      <c r="BI1549"/>
      <c r="BJ1549"/>
    </row>
    <row r="1550" spans="2:62" x14ac:dyDescent="0.4">
      <c r="B1550" s="1">
        <v>12812</v>
      </c>
      <c r="C1550" s="6" t="s">
        <v>8</v>
      </c>
      <c r="D1550" s="6" t="s">
        <v>8</v>
      </c>
      <c r="E1550" s="6" t="s">
        <v>3268</v>
      </c>
      <c r="F1550" s="6" t="s">
        <v>3269</v>
      </c>
      <c r="G1550" s="6" t="s">
        <v>3479</v>
      </c>
      <c r="H1550" s="6" t="s">
        <v>3472</v>
      </c>
      <c r="I1550" s="6" t="s">
        <v>3591</v>
      </c>
      <c r="J1550" s="6" t="s">
        <v>5</v>
      </c>
      <c r="K1550" s="7">
        <v>2.17</v>
      </c>
      <c r="L1550" s="7">
        <f>IFERROR(VLOOKUP(SiscoTable[[#This Row],[Código]],Hoja2!A:B,2,0)*SiscoTable[[#This Row],[Provta(Uns)]],0)</f>
        <v>16.058</v>
      </c>
      <c r="M1550" s="7">
        <v>0</v>
      </c>
      <c r="N1550" s="7">
        <v>5</v>
      </c>
      <c r="O1550" s="7">
        <f>IFERROR(VLOOKUP(SiscoTable[[#This Row],[Código]],Hoja2!A:B,2,0)*SiscoTable[[#This Row],[Stock_actual]],0)</f>
        <v>37</v>
      </c>
      <c r="P1550" s="6" t="s">
        <v>1038</v>
      </c>
      <c r="Q1550" s="7">
        <v>2</v>
      </c>
      <c r="R1550" s="7">
        <v>0</v>
      </c>
      <c r="S1550" s="7" t="s">
        <v>11927</v>
      </c>
      <c r="BI1550"/>
      <c r="BJ1550"/>
    </row>
    <row r="1551" spans="2:62" x14ac:dyDescent="0.4">
      <c r="B1551" s="1">
        <v>12813</v>
      </c>
      <c r="C1551" s="6" t="s">
        <v>8</v>
      </c>
      <c r="D1551" s="6" t="s">
        <v>8</v>
      </c>
      <c r="E1551" s="6" t="s">
        <v>3268</v>
      </c>
      <c r="F1551" s="6" t="s">
        <v>3269</v>
      </c>
      <c r="G1551" s="6" t="s">
        <v>3479</v>
      </c>
      <c r="H1551" s="6" t="s">
        <v>3472</v>
      </c>
      <c r="I1551" s="6" t="s">
        <v>3592</v>
      </c>
      <c r="J1551" s="6" t="s">
        <v>5</v>
      </c>
      <c r="K1551" s="7">
        <v>0</v>
      </c>
      <c r="L1551" s="7">
        <f>IFERROR(VLOOKUP(SiscoTable[[#This Row],[Código]],Hoja2!A:B,2,0)*SiscoTable[[#This Row],[Provta(Uns)]],0)</f>
        <v>0</v>
      </c>
      <c r="M1551" s="7">
        <v>0</v>
      </c>
      <c r="N1551" s="7">
        <v>0</v>
      </c>
      <c r="O1551" s="7">
        <f>IFERROR(VLOOKUP(SiscoTable[[#This Row],[Código]],Hoja2!A:B,2,0)*SiscoTable[[#This Row],[Stock_actual]],0)</f>
        <v>0</v>
      </c>
      <c r="P1551" s="6" t="s">
        <v>7</v>
      </c>
      <c r="Q1551" s="7">
        <v>0</v>
      </c>
      <c r="R1551" s="7">
        <v>0</v>
      </c>
      <c r="S1551" s="7" t="s">
        <v>11927</v>
      </c>
      <c r="BI1551"/>
      <c r="BJ1551"/>
    </row>
    <row r="1552" spans="2:62" x14ac:dyDescent="0.4">
      <c r="B1552" s="1">
        <v>12817</v>
      </c>
      <c r="C1552" s="6" t="s">
        <v>8</v>
      </c>
      <c r="D1552" s="6" t="s">
        <v>8</v>
      </c>
      <c r="E1552" s="6" t="s">
        <v>3268</v>
      </c>
      <c r="F1552" s="6" t="s">
        <v>3269</v>
      </c>
      <c r="G1552" s="6" t="s">
        <v>3479</v>
      </c>
      <c r="H1552" s="6" t="s">
        <v>3472</v>
      </c>
      <c r="I1552" s="6" t="s">
        <v>3593</v>
      </c>
      <c r="J1552" s="6" t="s">
        <v>5</v>
      </c>
      <c r="K1552" s="7">
        <v>3.67</v>
      </c>
      <c r="L1552" s="7">
        <f>IFERROR(VLOOKUP(SiscoTable[[#This Row],[Código]],Hoja2!A:B,2,0)*SiscoTable[[#This Row],[Provta(Uns)]],0)</f>
        <v>27.524999999999999</v>
      </c>
      <c r="M1552" s="7">
        <v>0</v>
      </c>
      <c r="N1552" s="7">
        <v>12</v>
      </c>
      <c r="O1552" s="7">
        <f>IFERROR(VLOOKUP(SiscoTable[[#This Row],[Código]],Hoja2!A:B,2,0)*SiscoTable[[#This Row],[Stock_actual]],0)</f>
        <v>90</v>
      </c>
      <c r="P1552" s="6" t="s">
        <v>3594</v>
      </c>
      <c r="Q1552" s="7">
        <v>4</v>
      </c>
      <c r="R1552" s="7">
        <v>0</v>
      </c>
      <c r="S1552" s="7" t="s">
        <v>11927</v>
      </c>
      <c r="BI1552"/>
      <c r="BJ1552"/>
    </row>
    <row r="1553" spans="2:62" x14ac:dyDescent="0.4">
      <c r="B1553" s="1">
        <v>12819</v>
      </c>
      <c r="C1553" s="6" t="s">
        <v>30</v>
      </c>
      <c r="D1553" s="6" t="s">
        <v>30</v>
      </c>
      <c r="E1553" s="6" t="s">
        <v>3268</v>
      </c>
      <c r="F1553" s="6" t="s">
        <v>3269</v>
      </c>
      <c r="G1553" s="6" t="s">
        <v>4268</v>
      </c>
      <c r="H1553" s="6" t="s">
        <v>3032</v>
      </c>
      <c r="I1553" s="6" t="s">
        <v>4286</v>
      </c>
      <c r="J1553" s="6" t="s">
        <v>5</v>
      </c>
      <c r="K1553" s="7">
        <v>11</v>
      </c>
      <c r="L1553" s="7">
        <f>IFERROR(VLOOKUP(SiscoTable[[#This Row],[Código]],Hoja2!A:B,2,0)*SiscoTable[[#This Row],[Provta(Uns)]],0)</f>
        <v>100.1</v>
      </c>
      <c r="M1553" s="7">
        <v>18</v>
      </c>
      <c r="N1553" s="7">
        <v>3</v>
      </c>
      <c r="O1553" s="7">
        <f>IFERROR(VLOOKUP(SiscoTable[[#This Row],[Código]],Hoja2!A:B,2,0)*SiscoTable[[#This Row],[Stock_actual]],0)</f>
        <v>27.299999999999997</v>
      </c>
      <c r="P1553" s="6" t="s">
        <v>76</v>
      </c>
      <c r="Q1553" s="7">
        <v>12</v>
      </c>
      <c r="R1553" s="7">
        <v>4.16</v>
      </c>
      <c r="S1553" s="7" t="s">
        <v>11927</v>
      </c>
      <c r="BI1553"/>
      <c r="BJ1553"/>
    </row>
    <row r="1554" spans="2:62" x14ac:dyDescent="0.4">
      <c r="B1554" s="1">
        <v>12820</v>
      </c>
      <c r="C1554" s="6" t="s">
        <v>25</v>
      </c>
      <c r="D1554" s="6" t="s">
        <v>30</v>
      </c>
      <c r="E1554" s="6" t="s">
        <v>3268</v>
      </c>
      <c r="F1554" s="6" t="s">
        <v>3269</v>
      </c>
      <c r="G1554" s="6" t="s">
        <v>4268</v>
      </c>
      <c r="H1554" s="6" t="s">
        <v>3032</v>
      </c>
      <c r="I1554" s="6" t="s">
        <v>4271</v>
      </c>
      <c r="J1554" s="6" t="s">
        <v>5</v>
      </c>
      <c r="K1554" s="7">
        <v>11</v>
      </c>
      <c r="L1554" s="7">
        <f>IFERROR(VLOOKUP(SiscoTable[[#This Row],[Código]],Hoja2!A:B,2,0)*SiscoTable[[#This Row],[Provta(Uns)]],0)</f>
        <v>181.5</v>
      </c>
      <c r="M1554" s="7">
        <v>0</v>
      </c>
      <c r="N1554" s="7">
        <v>2</v>
      </c>
      <c r="O1554" s="7">
        <f>IFERROR(VLOOKUP(SiscoTable[[#This Row],[Código]],Hoja2!A:B,2,0)*SiscoTable[[#This Row],[Stock_actual]],0)</f>
        <v>33</v>
      </c>
      <c r="P1554" s="6" t="s">
        <v>214</v>
      </c>
      <c r="Q1554" s="7">
        <v>12</v>
      </c>
      <c r="R1554" s="7">
        <v>22.05</v>
      </c>
      <c r="S1554" s="7" t="s">
        <v>11927</v>
      </c>
      <c r="BI1554"/>
      <c r="BJ1554"/>
    </row>
    <row r="1555" spans="2:62" x14ac:dyDescent="0.4">
      <c r="B1555" s="1">
        <v>12821</v>
      </c>
      <c r="C1555" s="6" t="s">
        <v>30</v>
      </c>
      <c r="D1555" s="6" t="s">
        <v>30</v>
      </c>
      <c r="E1555" s="6" t="s">
        <v>3268</v>
      </c>
      <c r="F1555" s="6" t="s">
        <v>3269</v>
      </c>
      <c r="G1555" s="6" t="s">
        <v>4268</v>
      </c>
      <c r="H1555" s="6" t="s">
        <v>3032</v>
      </c>
      <c r="I1555" s="6" t="s">
        <v>4287</v>
      </c>
      <c r="J1555" s="6" t="s">
        <v>5</v>
      </c>
      <c r="K1555" s="7">
        <v>18.5</v>
      </c>
      <c r="L1555" s="7">
        <f>IFERROR(VLOOKUP(SiscoTable[[#This Row],[Código]],Hoja2!A:B,2,0)*SiscoTable[[#This Row],[Provta(Uns)]],0)</f>
        <v>151.69999999999999</v>
      </c>
      <c r="M1555" s="7">
        <v>0</v>
      </c>
      <c r="N1555" s="7">
        <v>8</v>
      </c>
      <c r="O1555" s="7">
        <f>IFERROR(VLOOKUP(SiscoTable[[#This Row],[Código]],Hoja2!A:B,2,0)*SiscoTable[[#This Row],[Stock_actual]],0)</f>
        <v>65.599999999999994</v>
      </c>
      <c r="P1555" s="6" t="s">
        <v>237</v>
      </c>
      <c r="Q1555" s="7">
        <v>20</v>
      </c>
      <c r="R1555" s="7">
        <v>37.26</v>
      </c>
      <c r="S1555" s="7" t="s">
        <v>11927</v>
      </c>
      <c r="BI1555"/>
      <c r="BJ1555"/>
    </row>
    <row r="1556" spans="2:62" x14ac:dyDescent="0.4">
      <c r="B1556" s="1">
        <v>12822</v>
      </c>
      <c r="C1556" s="6" t="s">
        <v>30</v>
      </c>
      <c r="D1556" s="6" t="s">
        <v>8</v>
      </c>
      <c r="E1556" s="6" t="s">
        <v>3268</v>
      </c>
      <c r="F1556" s="6" t="s">
        <v>3269</v>
      </c>
      <c r="G1556" s="6" t="s">
        <v>4268</v>
      </c>
      <c r="H1556" s="6" t="s">
        <v>3032</v>
      </c>
      <c r="I1556" s="6" t="s">
        <v>4288</v>
      </c>
      <c r="J1556" s="6" t="s">
        <v>5</v>
      </c>
      <c r="K1556" s="7">
        <v>1.67</v>
      </c>
      <c r="L1556" s="7">
        <f>IFERROR(VLOOKUP(SiscoTable[[#This Row],[Código]],Hoja2!A:B,2,0)*SiscoTable[[#This Row],[Provta(Uns)]],0)</f>
        <v>25.718</v>
      </c>
      <c r="M1556" s="7">
        <v>0</v>
      </c>
      <c r="N1556" s="7">
        <v>2</v>
      </c>
      <c r="O1556" s="7">
        <f>IFERROR(VLOOKUP(SiscoTable[[#This Row],[Código]],Hoja2!A:B,2,0)*SiscoTable[[#This Row],[Stock_actual]],0)</f>
        <v>30.8</v>
      </c>
      <c r="P1556" s="6" t="s">
        <v>115</v>
      </c>
      <c r="Q1556" s="7">
        <v>2</v>
      </c>
      <c r="R1556" s="7">
        <v>3.58</v>
      </c>
      <c r="S1556" s="7" t="s">
        <v>11927</v>
      </c>
      <c r="BI1556"/>
      <c r="BJ1556"/>
    </row>
    <row r="1557" spans="2:62" x14ac:dyDescent="0.4">
      <c r="B1557" s="1">
        <v>12823</v>
      </c>
      <c r="C1557" s="6" t="s">
        <v>30</v>
      </c>
      <c r="D1557" s="6" t="s">
        <v>30</v>
      </c>
      <c r="E1557" s="6" t="s">
        <v>3268</v>
      </c>
      <c r="F1557" s="6" t="s">
        <v>3269</v>
      </c>
      <c r="G1557" s="6" t="s">
        <v>4268</v>
      </c>
      <c r="H1557" s="6" t="s">
        <v>3032</v>
      </c>
      <c r="I1557" s="6" t="s">
        <v>4289</v>
      </c>
      <c r="J1557" s="6" t="s">
        <v>5</v>
      </c>
      <c r="K1557" s="7">
        <v>7.83</v>
      </c>
      <c r="L1557" s="7">
        <f>IFERROR(VLOOKUP(SiscoTable[[#This Row],[Código]],Hoja2!A:B,2,0)*SiscoTable[[#This Row],[Provta(Uns)]],0)</f>
        <v>64.205999999999989</v>
      </c>
      <c r="M1557" s="7">
        <v>0</v>
      </c>
      <c r="N1557" s="7">
        <v>2</v>
      </c>
      <c r="O1557" s="7">
        <f>IFERROR(VLOOKUP(SiscoTable[[#This Row],[Código]],Hoja2!A:B,2,0)*SiscoTable[[#This Row],[Stock_actual]],0)</f>
        <v>16.399999999999999</v>
      </c>
      <c r="P1557" s="6" t="s">
        <v>76</v>
      </c>
      <c r="Q1557" s="7">
        <v>9</v>
      </c>
      <c r="R1557" s="7">
        <v>15.68</v>
      </c>
      <c r="S1557" s="7" t="s">
        <v>11927</v>
      </c>
      <c r="BI1557"/>
      <c r="BJ1557"/>
    </row>
    <row r="1558" spans="2:62" x14ac:dyDescent="0.4">
      <c r="B1558" s="1">
        <v>12825</v>
      </c>
      <c r="C1558" s="6" t="s">
        <v>8</v>
      </c>
      <c r="D1558" s="6" t="s">
        <v>8</v>
      </c>
      <c r="E1558" s="6" t="s">
        <v>3268</v>
      </c>
      <c r="F1558" s="6" t="s">
        <v>3269</v>
      </c>
      <c r="G1558" s="6" t="s">
        <v>4268</v>
      </c>
      <c r="H1558" s="6" t="s">
        <v>3032</v>
      </c>
      <c r="I1558" s="6" t="s">
        <v>4332</v>
      </c>
      <c r="J1558" s="6" t="s">
        <v>5</v>
      </c>
      <c r="K1558" s="7">
        <v>1.33</v>
      </c>
      <c r="L1558" s="7">
        <f>IFERROR(VLOOKUP(SiscoTable[[#This Row],[Código]],Hoja2!A:B,2,0)*SiscoTable[[#This Row],[Provta(Uns)]],0)</f>
        <v>11.305</v>
      </c>
      <c r="M1558" s="7">
        <v>0</v>
      </c>
      <c r="N1558" s="7">
        <v>5</v>
      </c>
      <c r="O1558" s="7">
        <f>IFERROR(VLOOKUP(SiscoTable[[#This Row],[Código]],Hoja2!A:B,2,0)*SiscoTable[[#This Row],[Stock_actual]],0)</f>
        <v>42.5</v>
      </c>
      <c r="P1558" s="6" t="s">
        <v>415</v>
      </c>
      <c r="Q1558" s="7">
        <v>1</v>
      </c>
      <c r="R1558" s="7">
        <v>0</v>
      </c>
      <c r="S1558" s="7" t="s">
        <v>11927</v>
      </c>
      <c r="BI1558"/>
      <c r="BJ1558"/>
    </row>
    <row r="1559" spans="2:62" x14ac:dyDescent="0.4">
      <c r="B1559" s="1">
        <v>12826</v>
      </c>
      <c r="C1559" s="6" t="s">
        <v>30</v>
      </c>
      <c r="D1559" s="6" t="s">
        <v>30</v>
      </c>
      <c r="E1559" s="6" t="s">
        <v>3268</v>
      </c>
      <c r="F1559" s="6" t="s">
        <v>3269</v>
      </c>
      <c r="G1559" s="6" t="s">
        <v>4268</v>
      </c>
      <c r="H1559" s="6" t="s">
        <v>3032</v>
      </c>
      <c r="I1559" s="6" t="s">
        <v>4290</v>
      </c>
      <c r="J1559" s="6" t="s">
        <v>5</v>
      </c>
      <c r="K1559" s="7">
        <v>9.83</v>
      </c>
      <c r="L1559" s="7">
        <f>IFERROR(VLOOKUP(SiscoTable[[#This Row],[Código]],Hoja2!A:B,2,0)*SiscoTable[[#This Row],[Provta(Uns)]],0)</f>
        <v>58.980000000000004</v>
      </c>
      <c r="M1559" s="7">
        <v>0</v>
      </c>
      <c r="N1559" s="7">
        <v>15</v>
      </c>
      <c r="O1559" s="7">
        <f>IFERROR(VLOOKUP(SiscoTable[[#This Row],[Código]],Hoja2!A:B,2,0)*SiscoTable[[#This Row],[Stock_actual]],0)</f>
        <v>90</v>
      </c>
      <c r="P1559" s="6" t="s">
        <v>819</v>
      </c>
      <c r="Q1559" s="7">
        <v>11</v>
      </c>
      <c r="R1559" s="7">
        <v>0</v>
      </c>
      <c r="S1559" s="7" t="s">
        <v>11927</v>
      </c>
      <c r="BI1559"/>
      <c r="BJ1559"/>
    </row>
    <row r="1560" spans="2:62" x14ac:dyDescent="0.4">
      <c r="B1560" s="1">
        <v>12827</v>
      </c>
      <c r="C1560" s="6" t="s">
        <v>8</v>
      </c>
      <c r="D1560" s="6" t="s">
        <v>8</v>
      </c>
      <c r="E1560" s="6" t="s">
        <v>3268</v>
      </c>
      <c r="F1560" s="6" t="s">
        <v>3269</v>
      </c>
      <c r="G1560" s="6" t="s">
        <v>4268</v>
      </c>
      <c r="H1560" s="6" t="s">
        <v>3032</v>
      </c>
      <c r="I1560" s="6" t="s">
        <v>4333</v>
      </c>
      <c r="J1560" s="6" t="s">
        <v>5</v>
      </c>
      <c r="K1560" s="7">
        <v>2.67</v>
      </c>
      <c r="L1560" s="7">
        <f>IFERROR(VLOOKUP(SiscoTable[[#This Row],[Código]],Hoja2!A:B,2,0)*SiscoTable[[#This Row],[Provta(Uns)]],0)</f>
        <v>17.355</v>
      </c>
      <c r="M1560" s="7">
        <v>0</v>
      </c>
      <c r="N1560" s="7">
        <v>6</v>
      </c>
      <c r="O1560" s="7">
        <f>IFERROR(VLOOKUP(SiscoTable[[#This Row],[Código]],Hoja2!A:B,2,0)*SiscoTable[[#This Row],[Stock_actual]],0)</f>
        <v>39</v>
      </c>
      <c r="P1560" s="6" t="s">
        <v>556</v>
      </c>
      <c r="Q1560" s="7">
        <v>3</v>
      </c>
      <c r="R1560" s="7">
        <v>0</v>
      </c>
      <c r="S1560" s="7" t="s">
        <v>11927</v>
      </c>
      <c r="BI1560"/>
      <c r="BJ1560"/>
    </row>
    <row r="1561" spans="2:62" x14ac:dyDescent="0.4">
      <c r="B1561" s="1">
        <v>12829</v>
      </c>
      <c r="C1561" s="6" t="s">
        <v>8</v>
      </c>
      <c r="D1561" s="6" t="s">
        <v>8</v>
      </c>
      <c r="E1561" s="6" t="s">
        <v>3268</v>
      </c>
      <c r="F1561" s="6" t="s">
        <v>3269</v>
      </c>
      <c r="G1561" s="6" t="s">
        <v>4268</v>
      </c>
      <c r="H1561" s="6" t="s">
        <v>3032</v>
      </c>
      <c r="I1561" s="6" t="s">
        <v>4334</v>
      </c>
      <c r="J1561" s="6" t="s">
        <v>5</v>
      </c>
      <c r="K1561" s="7">
        <v>2</v>
      </c>
      <c r="L1561" s="7">
        <f>IFERROR(VLOOKUP(SiscoTable[[#This Row],[Código]],Hoja2!A:B,2,0)*SiscoTable[[#This Row],[Provta(Uns)]],0)</f>
        <v>20.399999999999999</v>
      </c>
      <c r="M1561" s="7">
        <v>0</v>
      </c>
      <c r="N1561" s="7">
        <v>10</v>
      </c>
      <c r="O1561" s="7">
        <f>IFERROR(VLOOKUP(SiscoTable[[#This Row],[Código]],Hoja2!A:B,2,0)*SiscoTable[[#This Row],[Stock_actual]],0)</f>
        <v>102</v>
      </c>
      <c r="P1561" s="6" t="s">
        <v>2415</v>
      </c>
      <c r="Q1561" s="7">
        <v>2</v>
      </c>
      <c r="R1561" s="7">
        <v>0</v>
      </c>
      <c r="S1561" s="7" t="s">
        <v>11927</v>
      </c>
      <c r="BI1561"/>
      <c r="BJ1561"/>
    </row>
    <row r="1562" spans="2:62" x14ac:dyDescent="0.4">
      <c r="B1562" s="1">
        <v>12830</v>
      </c>
      <c r="C1562" s="6" t="s">
        <v>8</v>
      </c>
      <c r="D1562" s="6" t="s">
        <v>8</v>
      </c>
      <c r="E1562" s="6" t="s">
        <v>3268</v>
      </c>
      <c r="F1562" s="6" t="s">
        <v>3269</v>
      </c>
      <c r="G1562" s="6" t="s">
        <v>4268</v>
      </c>
      <c r="H1562" s="6" t="s">
        <v>3032</v>
      </c>
      <c r="I1562" s="6" t="s">
        <v>4335</v>
      </c>
      <c r="J1562" s="6" t="s">
        <v>5</v>
      </c>
      <c r="K1562" s="7">
        <v>0</v>
      </c>
      <c r="L1562" s="7">
        <f>IFERROR(VLOOKUP(SiscoTable[[#This Row],[Código]],Hoja2!A:B,2,0)*SiscoTable[[#This Row],[Provta(Uns)]],0)</f>
        <v>0</v>
      </c>
      <c r="M1562" s="7">
        <v>0</v>
      </c>
      <c r="N1562" s="7">
        <v>0</v>
      </c>
      <c r="O1562" s="7">
        <f>IFERROR(VLOOKUP(SiscoTable[[#This Row],[Código]],Hoja2!A:B,2,0)*SiscoTable[[#This Row],[Stock_actual]],0)</f>
        <v>0</v>
      </c>
      <c r="P1562" s="6" t="s">
        <v>7</v>
      </c>
      <c r="Q1562" s="7">
        <v>0</v>
      </c>
      <c r="R1562" s="7">
        <v>0</v>
      </c>
      <c r="S1562" s="7" t="s">
        <v>11927</v>
      </c>
      <c r="BI1562"/>
      <c r="BJ1562"/>
    </row>
    <row r="1563" spans="2:62" x14ac:dyDescent="0.4">
      <c r="B1563" s="1">
        <v>12832</v>
      </c>
      <c r="C1563" s="6" t="s">
        <v>8</v>
      </c>
      <c r="D1563" s="6" t="s">
        <v>8</v>
      </c>
      <c r="E1563" s="6" t="s">
        <v>3268</v>
      </c>
      <c r="F1563" s="6" t="s">
        <v>3269</v>
      </c>
      <c r="G1563" s="6" t="s">
        <v>4268</v>
      </c>
      <c r="H1563" s="6" t="s">
        <v>3032</v>
      </c>
      <c r="I1563" s="6" t="s">
        <v>4336</v>
      </c>
      <c r="J1563" s="6" t="s">
        <v>5</v>
      </c>
      <c r="K1563" s="7">
        <v>0.17</v>
      </c>
      <c r="L1563" s="7">
        <f>IFERROR(VLOOKUP(SiscoTable[[#This Row],[Código]],Hoja2!A:B,2,0)*SiscoTable[[#This Row],[Provta(Uns)]],0)</f>
        <v>1.7170000000000001</v>
      </c>
      <c r="M1563" s="7">
        <v>0</v>
      </c>
      <c r="N1563" s="7">
        <v>1</v>
      </c>
      <c r="O1563" s="7">
        <f>IFERROR(VLOOKUP(SiscoTable[[#This Row],[Código]],Hoja2!A:B,2,0)*SiscoTable[[#This Row],[Stock_actual]],0)</f>
        <v>10.1</v>
      </c>
      <c r="P1563" s="6" t="s">
        <v>630</v>
      </c>
      <c r="Q1563" s="7">
        <v>0</v>
      </c>
      <c r="R1563" s="7">
        <v>0</v>
      </c>
      <c r="S1563" s="7" t="s">
        <v>11927</v>
      </c>
      <c r="BI1563"/>
      <c r="BJ1563"/>
    </row>
    <row r="1564" spans="2:62" x14ac:dyDescent="0.4">
      <c r="B1564" s="1">
        <v>12834</v>
      </c>
      <c r="C1564" s="6" t="s">
        <v>25</v>
      </c>
      <c r="D1564" s="6" t="s">
        <v>30</v>
      </c>
      <c r="E1564" s="6" t="s">
        <v>3268</v>
      </c>
      <c r="F1564" s="6" t="s">
        <v>3269</v>
      </c>
      <c r="G1564" s="6" t="s">
        <v>4268</v>
      </c>
      <c r="H1564" s="6" t="s">
        <v>3032</v>
      </c>
      <c r="I1564" s="6" t="s">
        <v>4279</v>
      </c>
      <c r="J1564" s="6" t="s">
        <v>5</v>
      </c>
      <c r="K1564" s="7">
        <v>10.5</v>
      </c>
      <c r="L1564" s="7">
        <f>IFERROR(VLOOKUP(SiscoTable[[#This Row],[Código]],Hoja2!A:B,2,0)*SiscoTable[[#This Row],[Provta(Uns)]],0)</f>
        <v>72.45</v>
      </c>
      <c r="M1564" s="7">
        <v>12</v>
      </c>
      <c r="N1564" s="7">
        <v>-4</v>
      </c>
      <c r="O1564" s="7">
        <f>IFERROR(VLOOKUP(SiscoTable[[#This Row],[Código]],Hoja2!A:B,2,0)*SiscoTable[[#This Row],[Stock_actual]],0)</f>
        <v>-27.6</v>
      </c>
      <c r="P1564" s="6" t="s">
        <v>7</v>
      </c>
      <c r="Q1564" s="7">
        <v>12</v>
      </c>
      <c r="R1564" s="7">
        <v>9</v>
      </c>
      <c r="S1564" s="7" t="s">
        <v>11927</v>
      </c>
      <c r="BI1564"/>
      <c r="BJ1564"/>
    </row>
    <row r="1565" spans="2:62" x14ac:dyDescent="0.4">
      <c r="B1565" s="1">
        <v>12836</v>
      </c>
      <c r="C1565" s="6" t="s">
        <v>8</v>
      </c>
      <c r="D1565" s="6" t="s">
        <v>8</v>
      </c>
      <c r="E1565" s="6" t="s">
        <v>3268</v>
      </c>
      <c r="F1565" s="6" t="s">
        <v>3269</v>
      </c>
      <c r="G1565" s="6" t="s">
        <v>4268</v>
      </c>
      <c r="H1565" s="6" t="s">
        <v>3032</v>
      </c>
      <c r="I1565" s="6" t="s">
        <v>4337</v>
      </c>
      <c r="J1565" s="6" t="s">
        <v>5</v>
      </c>
      <c r="K1565" s="7">
        <v>1.83</v>
      </c>
      <c r="L1565" s="7">
        <f>IFERROR(VLOOKUP(SiscoTable[[#This Row],[Código]],Hoja2!A:B,2,0)*SiscoTable[[#This Row],[Provta(Uns)]],0)</f>
        <v>19.215</v>
      </c>
      <c r="M1565" s="7">
        <v>0</v>
      </c>
      <c r="N1565" s="7">
        <v>9</v>
      </c>
      <c r="O1565" s="7">
        <f>IFERROR(VLOOKUP(SiscoTable[[#This Row],[Código]],Hoja2!A:B,2,0)*SiscoTable[[#This Row],[Stock_actual]],0)</f>
        <v>94.5</v>
      </c>
      <c r="P1565" s="6" t="s">
        <v>3726</v>
      </c>
      <c r="Q1565" s="7">
        <v>2</v>
      </c>
      <c r="R1565" s="7">
        <v>0</v>
      </c>
      <c r="S1565" s="7" t="s">
        <v>11927</v>
      </c>
      <c r="BI1565"/>
      <c r="BJ1565"/>
    </row>
    <row r="1566" spans="2:62" x14ac:dyDescent="0.4">
      <c r="B1566" s="1">
        <v>12837</v>
      </c>
      <c r="C1566" s="6" t="s">
        <v>8</v>
      </c>
      <c r="D1566" s="6" t="s">
        <v>8</v>
      </c>
      <c r="E1566" s="6" t="s">
        <v>3268</v>
      </c>
      <c r="F1566" s="6" t="s">
        <v>3269</v>
      </c>
      <c r="G1566" s="6" t="s">
        <v>4268</v>
      </c>
      <c r="H1566" s="6" t="s">
        <v>3032</v>
      </c>
      <c r="I1566" s="6" t="s">
        <v>4338</v>
      </c>
      <c r="J1566" s="6" t="s">
        <v>5</v>
      </c>
      <c r="K1566" s="7">
        <v>0</v>
      </c>
      <c r="L1566" s="7">
        <f>IFERROR(VLOOKUP(SiscoTable[[#This Row],[Código]],Hoja2!A:B,2,0)*SiscoTable[[#This Row],[Provta(Uns)]],0)</f>
        <v>0</v>
      </c>
      <c r="M1566" s="7">
        <v>0</v>
      </c>
      <c r="N1566" s="7">
        <v>0</v>
      </c>
      <c r="O1566" s="7">
        <f>IFERROR(VLOOKUP(SiscoTable[[#This Row],[Código]],Hoja2!A:B,2,0)*SiscoTable[[#This Row],[Stock_actual]],0)</f>
        <v>0</v>
      </c>
      <c r="P1566" s="6" t="s">
        <v>7</v>
      </c>
      <c r="Q1566" s="7">
        <v>0</v>
      </c>
      <c r="R1566" s="7">
        <v>0</v>
      </c>
      <c r="S1566" s="7" t="s">
        <v>11927</v>
      </c>
      <c r="BI1566"/>
      <c r="BJ1566"/>
    </row>
    <row r="1567" spans="2:62" x14ac:dyDescent="0.4">
      <c r="B1567" s="1">
        <v>12838</v>
      </c>
      <c r="C1567" s="6" t="s">
        <v>8</v>
      </c>
      <c r="D1567" s="6" t="s">
        <v>8</v>
      </c>
      <c r="E1567" s="6" t="s">
        <v>3268</v>
      </c>
      <c r="F1567" s="6" t="s">
        <v>3269</v>
      </c>
      <c r="G1567" s="6" t="s">
        <v>4268</v>
      </c>
      <c r="H1567" s="6" t="s">
        <v>3032</v>
      </c>
      <c r="I1567" s="6" t="s">
        <v>4339</v>
      </c>
      <c r="J1567" s="6" t="s">
        <v>5</v>
      </c>
      <c r="K1567" s="7">
        <v>1.67</v>
      </c>
      <c r="L1567" s="7">
        <f>IFERROR(VLOOKUP(SiscoTable[[#This Row],[Código]],Hoja2!A:B,2,0)*SiscoTable[[#This Row],[Provta(Uns)]],0)</f>
        <v>15.864999999999998</v>
      </c>
      <c r="M1567" s="7">
        <v>0</v>
      </c>
      <c r="N1567" s="7">
        <v>0</v>
      </c>
      <c r="O1567" s="7">
        <f>IFERROR(VLOOKUP(SiscoTable[[#This Row],[Código]],Hoja2!A:B,2,0)*SiscoTable[[#This Row],[Stock_actual]],0)</f>
        <v>0</v>
      </c>
      <c r="P1567" s="6" t="s">
        <v>7</v>
      </c>
      <c r="Q1567" s="7">
        <v>2</v>
      </c>
      <c r="R1567" s="7">
        <v>3.5999999999999996</v>
      </c>
      <c r="S1567" s="7" t="s">
        <v>11927</v>
      </c>
      <c r="BI1567"/>
      <c r="BJ1567"/>
    </row>
    <row r="1568" spans="2:62" x14ac:dyDescent="0.4">
      <c r="B1568" s="1">
        <v>12840</v>
      </c>
      <c r="C1568" s="6" t="s">
        <v>30</v>
      </c>
      <c r="D1568" s="6" t="s">
        <v>30</v>
      </c>
      <c r="E1568" s="6" t="s">
        <v>3268</v>
      </c>
      <c r="F1568" s="6" t="s">
        <v>3269</v>
      </c>
      <c r="G1568" s="6" t="s">
        <v>3479</v>
      </c>
      <c r="H1568" s="6" t="s">
        <v>3032</v>
      </c>
      <c r="I1568" s="6" t="s">
        <v>3535</v>
      </c>
      <c r="J1568" s="6" t="s">
        <v>5</v>
      </c>
      <c r="K1568" s="7">
        <v>7.17</v>
      </c>
      <c r="L1568" s="7">
        <f>IFERROR(VLOOKUP(SiscoTable[[#This Row],[Código]],Hoja2!A:B,2,0)*SiscoTable[[#This Row],[Provta(Uns)]],0)</f>
        <v>93.21</v>
      </c>
      <c r="M1568" s="7">
        <v>0</v>
      </c>
      <c r="N1568" s="7">
        <v>13</v>
      </c>
      <c r="O1568" s="7">
        <f>IFERROR(VLOOKUP(SiscoTable[[#This Row],[Código]],Hoja2!A:B,2,0)*SiscoTable[[#This Row],[Stock_actual]],0)</f>
        <v>169</v>
      </c>
      <c r="P1568" s="6" t="s">
        <v>773</v>
      </c>
      <c r="Q1568" s="7">
        <v>8</v>
      </c>
      <c r="R1568" s="7">
        <v>0</v>
      </c>
      <c r="S1568" s="7" t="s">
        <v>11927</v>
      </c>
      <c r="BI1568"/>
      <c r="BJ1568"/>
    </row>
    <row r="1569" spans="2:62" x14ac:dyDescent="0.4">
      <c r="B1569" s="1">
        <v>12841</v>
      </c>
      <c r="C1569" s="6" t="s">
        <v>8</v>
      </c>
      <c r="D1569" s="6" t="s">
        <v>8</v>
      </c>
      <c r="E1569" s="6" t="s">
        <v>3268</v>
      </c>
      <c r="F1569" s="6" t="s">
        <v>3269</v>
      </c>
      <c r="G1569" s="6" t="s">
        <v>4268</v>
      </c>
      <c r="H1569" s="6" t="s">
        <v>3032</v>
      </c>
      <c r="I1569" s="6" t="s">
        <v>4340</v>
      </c>
      <c r="J1569" s="6" t="s">
        <v>5</v>
      </c>
      <c r="K1569" s="7">
        <v>2</v>
      </c>
      <c r="L1569" s="7">
        <f>IFERROR(VLOOKUP(SiscoTable[[#This Row],[Código]],Hoja2!A:B,2,0)*SiscoTable[[#This Row],[Provta(Uns)]],0)</f>
        <v>19.8</v>
      </c>
      <c r="M1569" s="7">
        <v>0</v>
      </c>
      <c r="N1569" s="7">
        <v>0</v>
      </c>
      <c r="O1569" s="7">
        <f>IFERROR(VLOOKUP(SiscoTable[[#This Row],[Código]],Hoja2!A:B,2,0)*SiscoTable[[#This Row],[Stock_actual]],0)</f>
        <v>0</v>
      </c>
      <c r="P1569" s="6" t="s">
        <v>7</v>
      </c>
      <c r="Q1569" s="7">
        <v>2</v>
      </c>
      <c r="R1569" s="7">
        <v>4.2</v>
      </c>
      <c r="S1569" s="7" t="s">
        <v>11927</v>
      </c>
      <c r="BI1569"/>
      <c r="BJ1569"/>
    </row>
    <row r="1570" spans="2:62" x14ac:dyDescent="0.4">
      <c r="B1570" s="1">
        <v>12850</v>
      </c>
      <c r="C1570" s="6" t="s">
        <v>8</v>
      </c>
      <c r="D1570" s="6" t="s">
        <v>8</v>
      </c>
      <c r="E1570" s="6" t="s">
        <v>3268</v>
      </c>
      <c r="F1570" s="6" t="s">
        <v>3269</v>
      </c>
      <c r="G1570" s="6" t="s">
        <v>4268</v>
      </c>
      <c r="H1570" s="6" t="s">
        <v>3032</v>
      </c>
      <c r="I1570" s="6" t="s">
        <v>4341</v>
      </c>
      <c r="J1570" s="6" t="s">
        <v>5</v>
      </c>
      <c r="K1570" s="7">
        <v>1</v>
      </c>
      <c r="L1570" s="7">
        <f>IFERROR(VLOOKUP(SiscoTable[[#This Row],[Código]],Hoja2!A:B,2,0)*SiscoTable[[#This Row],[Provta(Uns)]],0)</f>
        <v>9.9</v>
      </c>
      <c r="M1570" s="7">
        <v>0</v>
      </c>
      <c r="N1570" s="7">
        <v>3</v>
      </c>
      <c r="O1570" s="7">
        <f>IFERROR(VLOOKUP(SiscoTable[[#This Row],[Código]],Hoja2!A:B,2,0)*SiscoTable[[#This Row],[Stock_actual]],0)</f>
        <v>29.700000000000003</v>
      </c>
      <c r="P1570" s="6" t="s">
        <v>983</v>
      </c>
      <c r="Q1570" s="7">
        <v>1</v>
      </c>
      <c r="R1570" s="7">
        <v>0</v>
      </c>
      <c r="S1570" s="7" t="s">
        <v>11927</v>
      </c>
      <c r="BI1570"/>
      <c r="BJ1570"/>
    </row>
    <row r="1571" spans="2:62" x14ac:dyDescent="0.4">
      <c r="B1571" s="1">
        <v>12852</v>
      </c>
      <c r="C1571" s="6" t="s">
        <v>30</v>
      </c>
      <c r="D1571" s="6" t="s">
        <v>30</v>
      </c>
      <c r="E1571" s="6" t="s">
        <v>3268</v>
      </c>
      <c r="F1571" s="6" t="s">
        <v>3269</v>
      </c>
      <c r="G1571" s="6" t="s">
        <v>4268</v>
      </c>
      <c r="H1571" s="6" t="s">
        <v>3032</v>
      </c>
      <c r="I1571" s="6" t="s">
        <v>4291</v>
      </c>
      <c r="J1571" s="6" t="s">
        <v>5</v>
      </c>
      <c r="K1571" s="7">
        <v>14.17</v>
      </c>
      <c r="L1571" s="7">
        <f>IFERROR(VLOOKUP(SiscoTable[[#This Row],[Código]],Hoja2!A:B,2,0)*SiscoTable[[#This Row],[Provta(Uns)]],0)</f>
        <v>99.19</v>
      </c>
      <c r="M1571" s="7">
        <v>0</v>
      </c>
      <c r="N1571" s="7">
        <v>24</v>
      </c>
      <c r="O1571" s="7">
        <f>IFERROR(VLOOKUP(SiscoTable[[#This Row],[Código]],Hoja2!A:B,2,0)*SiscoTable[[#This Row],[Stock_actual]],0)</f>
        <v>168</v>
      </c>
      <c r="P1571" s="6" t="s">
        <v>788</v>
      </c>
      <c r="Q1571" s="7">
        <v>16</v>
      </c>
      <c r="R1571" s="7">
        <v>0</v>
      </c>
      <c r="S1571" s="7" t="s">
        <v>11927</v>
      </c>
      <c r="BI1571"/>
      <c r="BJ1571"/>
    </row>
    <row r="1572" spans="2:62" x14ac:dyDescent="0.4">
      <c r="B1572" s="1">
        <v>12857</v>
      </c>
      <c r="C1572" s="6" t="s">
        <v>8</v>
      </c>
      <c r="D1572" s="6" t="s">
        <v>8</v>
      </c>
      <c r="E1572" s="6" t="s">
        <v>3268</v>
      </c>
      <c r="F1572" s="6" t="s">
        <v>3269</v>
      </c>
      <c r="G1572" s="6" t="s">
        <v>4268</v>
      </c>
      <c r="H1572" s="6" t="s">
        <v>3032</v>
      </c>
      <c r="I1572" s="6" t="s">
        <v>4342</v>
      </c>
      <c r="J1572" s="6" t="s">
        <v>5</v>
      </c>
      <c r="K1572" s="7">
        <v>3</v>
      </c>
      <c r="L1572" s="7">
        <f>IFERROR(VLOOKUP(SiscoTable[[#This Row],[Código]],Hoja2!A:B,2,0)*SiscoTable[[#This Row],[Provta(Uns)]],0)</f>
        <v>32.700000000000003</v>
      </c>
      <c r="M1572" s="7">
        <v>0</v>
      </c>
      <c r="N1572" s="7">
        <v>12</v>
      </c>
      <c r="O1572" s="7">
        <f>IFERROR(VLOOKUP(SiscoTable[[#This Row],[Código]],Hoja2!A:B,2,0)*SiscoTable[[#This Row],[Stock_actual]],0)</f>
        <v>130.80000000000001</v>
      </c>
      <c r="P1572" s="6" t="s">
        <v>560</v>
      </c>
      <c r="Q1572" s="7">
        <v>3</v>
      </c>
      <c r="R1572" s="7">
        <v>0</v>
      </c>
      <c r="S1572" s="7" t="s">
        <v>11927</v>
      </c>
      <c r="BI1572"/>
      <c r="BJ1572"/>
    </row>
    <row r="1573" spans="2:62" x14ac:dyDescent="0.4">
      <c r="B1573" s="1">
        <v>12860</v>
      </c>
      <c r="C1573" s="6" t="s">
        <v>30</v>
      </c>
      <c r="D1573" s="6" t="s">
        <v>8</v>
      </c>
      <c r="E1573" s="6" t="s">
        <v>3268</v>
      </c>
      <c r="F1573" s="6" t="s">
        <v>3269</v>
      </c>
      <c r="G1573" s="6" t="s">
        <v>4268</v>
      </c>
      <c r="H1573" s="6" t="s">
        <v>3032</v>
      </c>
      <c r="I1573" s="6" t="s">
        <v>4292</v>
      </c>
      <c r="J1573" s="6" t="s">
        <v>5</v>
      </c>
      <c r="K1573" s="7">
        <v>4.33</v>
      </c>
      <c r="L1573" s="7">
        <f>IFERROR(VLOOKUP(SiscoTable[[#This Row],[Código]],Hoja2!A:B,2,0)*SiscoTable[[#This Row],[Provta(Uns)]],0)</f>
        <v>49.795000000000002</v>
      </c>
      <c r="M1573" s="7">
        <v>0</v>
      </c>
      <c r="N1573" s="7">
        <v>10</v>
      </c>
      <c r="O1573" s="7">
        <f>IFERROR(VLOOKUP(SiscoTable[[#This Row],[Código]],Hoja2!A:B,2,0)*SiscoTable[[#This Row],[Stock_actual]],0)</f>
        <v>115</v>
      </c>
      <c r="P1573" s="6" t="s">
        <v>1038</v>
      </c>
      <c r="Q1573" s="7">
        <v>5</v>
      </c>
      <c r="R1573" s="7">
        <v>0</v>
      </c>
      <c r="S1573" s="7" t="s">
        <v>11927</v>
      </c>
      <c r="BI1573"/>
      <c r="BJ1573"/>
    </row>
    <row r="1574" spans="2:62" x14ac:dyDescent="0.4">
      <c r="B1574" s="1">
        <v>12862</v>
      </c>
      <c r="C1574" s="6" t="s">
        <v>30</v>
      </c>
      <c r="D1574" s="6" t="s">
        <v>30</v>
      </c>
      <c r="E1574" s="6" t="s">
        <v>3268</v>
      </c>
      <c r="F1574" s="6" t="s">
        <v>3269</v>
      </c>
      <c r="G1574" s="6" t="s">
        <v>3479</v>
      </c>
      <c r="H1574" s="6" t="s">
        <v>3032</v>
      </c>
      <c r="I1574" s="6" t="s">
        <v>3536</v>
      </c>
      <c r="J1574" s="6" t="s">
        <v>5</v>
      </c>
      <c r="K1574" s="7">
        <v>6.67</v>
      </c>
      <c r="L1574" s="7">
        <f>IFERROR(VLOOKUP(SiscoTable[[#This Row],[Código]],Hoja2!A:B,2,0)*SiscoTable[[#This Row],[Provta(Uns)]],0)</f>
        <v>81.373999999999995</v>
      </c>
      <c r="M1574" s="7">
        <v>0</v>
      </c>
      <c r="N1574" s="7">
        <v>4</v>
      </c>
      <c r="O1574" s="7">
        <f>IFERROR(VLOOKUP(SiscoTable[[#This Row],[Código]],Hoja2!A:B,2,0)*SiscoTable[[#This Row],[Stock_actual]],0)</f>
        <v>48.8</v>
      </c>
      <c r="P1574" s="6" t="s">
        <v>733</v>
      </c>
      <c r="Q1574" s="7">
        <v>7</v>
      </c>
      <c r="R1574" s="7">
        <v>13.16</v>
      </c>
      <c r="S1574" s="7" t="s">
        <v>11927</v>
      </c>
      <c r="BI1574"/>
      <c r="BJ1574"/>
    </row>
    <row r="1575" spans="2:62" x14ac:dyDescent="0.4">
      <c r="B1575" s="1">
        <v>12863</v>
      </c>
      <c r="C1575" s="6" t="s">
        <v>25</v>
      </c>
      <c r="D1575" s="6" t="s">
        <v>30</v>
      </c>
      <c r="E1575" s="6" t="s">
        <v>3268</v>
      </c>
      <c r="F1575" s="6" t="s">
        <v>3269</v>
      </c>
      <c r="G1575" s="6" t="s">
        <v>3479</v>
      </c>
      <c r="H1575" s="6" t="s">
        <v>3032</v>
      </c>
      <c r="I1575" s="6" t="s">
        <v>3487</v>
      </c>
      <c r="J1575" s="6" t="s">
        <v>5</v>
      </c>
      <c r="K1575" s="7">
        <v>18.670000000000002</v>
      </c>
      <c r="L1575" s="7">
        <f>IFERROR(VLOOKUP(SiscoTable[[#This Row],[Código]],Hoja2!A:B,2,0)*SiscoTable[[#This Row],[Provta(Uns)]],0)</f>
        <v>358.464</v>
      </c>
      <c r="M1575" s="7">
        <v>0</v>
      </c>
      <c r="N1575" s="7">
        <v>12</v>
      </c>
      <c r="O1575" s="7">
        <f>IFERROR(VLOOKUP(SiscoTable[[#This Row],[Código]],Hoja2!A:B,2,0)*SiscoTable[[#This Row],[Stock_actual]],0)</f>
        <v>230.39999999999998</v>
      </c>
      <c r="P1575" s="6" t="s">
        <v>296</v>
      </c>
      <c r="Q1575" s="7">
        <v>20</v>
      </c>
      <c r="R1575" s="7">
        <v>36.979999999999997</v>
      </c>
      <c r="S1575" s="7" t="s">
        <v>11927</v>
      </c>
      <c r="BI1575"/>
      <c r="BJ1575"/>
    </row>
    <row r="1576" spans="2:62" x14ac:dyDescent="0.4">
      <c r="B1576" s="1">
        <v>12864</v>
      </c>
      <c r="C1576" s="6" t="s">
        <v>8</v>
      </c>
      <c r="D1576" s="6" t="s">
        <v>8</v>
      </c>
      <c r="E1576" s="6" t="s">
        <v>3268</v>
      </c>
      <c r="F1576" s="6" t="s">
        <v>3269</v>
      </c>
      <c r="G1576" s="6" t="s">
        <v>3479</v>
      </c>
      <c r="H1576" s="6" t="s">
        <v>3032</v>
      </c>
      <c r="I1576" s="6" t="s">
        <v>3595</v>
      </c>
      <c r="J1576" s="6" t="s">
        <v>5</v>
      </c>
      <c r="K1576" s="7">
        <v>0</v>
      </c>
      <c r="L1576" s="7">
        <f>IFERROR(VLOOKUP(SiscoTable[[#This Row],[Código]],Hoja2!A:B,2,0)*SiscoTable[[#This Row],[Provta(Uns)]],0)</f>
        <v>0</v>
      </c>
      <c r="M1576" s="7">
        <v>0</v>
      </c>
      <c r="N1576" s="7">
        <v>0</v>
      </c>
      <c r="O1576" s="7">
        <f>IFERROR(VLOOKUP(SiscoTable[[#This Row],[Código]],Hoja2!A:B,2,0)*SiscoTable[[#This Row],[Stock_actual]],0)</f>
        <v>0</v>
      </c>
      <c r="P1576" s="6" t="s">
        <v>7</v>
      </c>
      <c r="Q1576" s="7">
        <v>0</v>
      </c>
      <c r="R1576" s="7">
        <v>0</v>
      </c>
      <c r="S1576" s="7" t="s">
        <v>11927</v>
      </c>
      <c r="BI1576"/>
      <c r="BJ1576"/>
    </row>
    <row r="1577" spans="2:62" x14ac:dyDescent="0.4">
      <c r="B1577" s="1">
        <v>12865</v>
      </c>
      <c r="C1577" s="6" t="s">
        <v>30</v>
      </c>
      <c r="D1577" s="6" t="s">
        <v>8</v>
      </c>
      <c r="E1577" s="6" t="s">
        <v>3268</v>
      </c>
      <c r="F1577" s="6" t="s">
        <v>3269</v>
      </c>
      <c r="G1577" s="6" t="s">
        <v>3479</v>
      </c>
      <c r="H1577" s="6" t="s">
        <v>3032</v>
      </c>
      <c r="I1577" s="6" t="s">
        <v>3537</v>
      </c>
      <c r="J1577" s="6" t="s">
        <v>5</v>
      </c>
      <c r="K1577" s="7">
        <v>4</v>
      </c>
      <c r="L1577" s="7">
        <f>IFERROR(VLOOKUP(SiscoTable[[#This Row],[Código]],Hoja2!A:B,2,0)*SiscoTable[[#This Row],[Provta(Uns)]],0)</f>
        <v>53.6</v>
      </c>
      <c r="M1577" s="7">
        <v>0</v>
      </c>
      <c r="N1577" s="7">
        <v>10</v>
      </c>
      <c r="O1577" s="7">
        <f>IFERROR(VLOOKUP(SiscoTable[[#This Row],[Código]],Hoja2!A:B,2,0)*SiscoTable[[#This Row],[Stock_actual]],0)</f>
        <v>134</v>
      </c>
      <c r="P1577" s="6" t="s">
        <v>510</v>
      </c>
      <c r="Q1577" s="7">
        <v>4</v>
      </c>
      <c r="R1577" s="7">
        <v>0</v>
      </c>
      <c r="S1577" s="7" t="s">
        <v>11927</v>
      </c>
      <c r="BI1577"/>
      <c r="BJ1577"/>
    </row>
    <row r="1578" spans="2:62" x14ac:dyDescent="0.4">
      <c r="B1578" s="1">
        <v>12866</v>
      </c>
      <c r="C1578" s="6" t="s">
        <v>30</v>
      </c>
      <c r="D1578" s="6" t="s">
        <v>8</v>
      </c>
      <c r="E1578" s="6" t="s">
        <v>3268</v>
      </c>
      <c r="F1578" s="6" t="s">
        <v>3269</v>
      </c>
      <c r="G1578" s="6" t="s">
        <v>3479</v>
      </c>
      <c r="H1578" s="6" t="s">
        <v>3032</v>
      </c>
      <c r="I1578" s="6" t="s">
        <v>3538</v>
      </c>
      <c r="J1578" s="6" t="s">
        <v>5</v>
      </c>
      <c r="K1578" s="7">
        <v>2.5</v>
      </c>
      <c r="L1578" s="7">
        <f>IFERROR(VLOOKUP(SiscoTable[[#This Row],[Código]],Hoja2!A:B,2,0)*SiscoTable[[#This Row],[Provta(Uns)]],0)</f>
        <v>59</v>
      </c>
      <c r="M1578" s="7">
        <v>0</v>
      </c>
      <c r="N1578" s="7">
        <v>9</v>
      </c>
      <c r="O1578" s="7">
        <f>IFERROR(VLOOKUP(SiscoTable[[#This Row],[Código]],Hoja2!A:B,2,0)*SiscoTable[[#This Row],[Stock_actual]],0)</f>
        <v>212.4</v>
      </c>
      <c r="P1578" s="6" t="s">
        <v>476</v>
      </c>
      <c r="Q1578" s="7">
        <v>3</v>
      </c>
      <c r="R1578" s="7">
        <v>0</v>
      </c>
      <c r="S1578" s="7" t="s">
        <v>11927</v>
      </c>
      <c r="BI1578"/>
      <c r="BJ1578"/>
    </row>
    <row r="1579" spans="2:62" x14ac:dyDescent="0.4">
      <c r="B1579" s="1">
        <v>12867</v>
      </c>
      <c r="C1579" s="6" t="s">
        <v>30</v>
      </c>
      <c r="D1579" s="6" t="s">
        <v>8</v>
      </c>
      <c r="E1579" s="6" t="s">
        <v>3268</v>
      </c>
      <c r="F1579" s="6" t="s">
        <v>3269</v>
      </c>
      <c r="G1579" s="6" t="s">
        <v>4268</v>
      </c>
      <c r="H1579" s="6" t="s">
        <v>3032</v>
      </c>
      <c r="I1579" s="6" t="s">
        <v>4293</v>
      </c>
      <c r="J1579" s="6" t="s">
        <v>5</v>
      </c>
      <c r="K1579" s="7">
        <v>4.17</v>
      </c>
      <c r="L1579" s="7">
        <f>IFERROR(VLOOKUP(SiscoTable[[#This Row],[Código]],Hoja2!A:B,2,0)*SiscoTable[[#This Row],[Provta(Uns)]],0)</f>
        <v>71.72399999999999</v>
      </c>
      <c r="M1579" s="7">
        <v>0</v>
      </c>
      <c r="N1579" s="7">
        <v>12</v>
      </c>
      <c r="O1579" s="7">
        <f>IFERROR(VLOOKUP(SiscoTable[[#This Row],[Código]],Hoja2!A:B,2,0)*SiscoTable[[#This Row],[Stock_actual]],0)</f>
        <v>206.39999999999998</v>
      </c>
      <c r="P1579" s="6" t="s">
        <v>3509</v>
      </c>
      <c r="Q1579" s="7">
        <v>5</v>
      </c>
      <c r="R1579" s="7">
        <v>0</v>
      </c>
      <c r="S1579" s="7" t="s">
        <v>11927</v>
      </c>
      <c r="BI1579"/>
      <c r="BJ1579"/>
    </row>
    <row r="1580" spans="2:62" x14ac:dyDescent="0.4">
      <c r="B1580" s="1">
        <v>12868</v>
      </c>
      <c r="C1580" s="6" t="s">
        <v>25</v>
      </c>
      <c r="D1580" s="6" t="s">
        <v>30</v>
      </c>
      <c r="E1580" s="6" t="s">
        <v>3268</v>
      </c>
      <c r="F1580" s="6" t="s">
        <v>3269</v>
      </c>
      <c r="G1580" s="6" t="s">
        <v>4268</v>
      </c>
      <c r="H1580" s="6" t="s">
        <v>3032</v>
      </c>
      <c r="I1580" s="6" t="s">
        <v>4272</v>
      </c>
      <c r="J1580" s="6" t="s">
        <v>5</v>
      </c>
      <c r="K1580" s="7">
        <v>8.5</v>
      </c>
      <c r="L1580" s="7">
        <f>IFERROR(VLOOKUP(SiscoTable[[#This Row],[Código]],Hoja2!A:B,2,0)*SiscoTable[[#This Row],[Provta(Uns)]],0)</f>
        <v>152.14999999999998</v>
      </c>
      <c r="M1580" s="7">
        <v>0</v>
      </c>
      <c r="N1580" s="7">
        <v>6</v>
      </c>
      <c r="O1580" s="7">
        <f>IFERROR(VLOOKUP(SiscoTable[[#This Row],[Código]],Hoja2!A:B,2,0)*SiscoTable[[#This Row],[Stock_actual]],0)</f>
        <v>107.39999999999999</v>
      </c>
      <c r="P1580" s="6" t="s">
        <v>256</v>
      </c>
      <c r="Q1580" s="7">
        <v>9</v>
      </c>
      <c r="R1580" s="7">
        <v>16.680000000000003</v>
      </c>
      <c r="S1580" s="7" t="s">
        <v>11927</v>
      </c>
      <c r="BI1580"/>
      <c r="BJ1580"/>
    </row>
    <row r="1581" spans="2:62" x14ac:dyDescent="0.4">
      <c r="B1581" s="1">
        <v>12879</v>
      </c>
      <c r="C1581" s="6" t="s">
        <v>25</v>
      </c>
      <c r="D1581" s="6" t="s">
        <v>25</v>
      </c>
      <c r="E1581" s="6" t="s">
        <v>3268</v>
      </c>
      <c r="F1581" s="6" t="s">
        <v>3269</v>
      </c>
      <c r="G1581" s="6" t="s">
        <v>3479</v>
      </c>
      <c r="H1581" s="6" t="s">
        <v>3032</v>
      </c>
      <c r="I1581" s="6" t="s">
        <v>3488</v>
      </c>
      <c r="J1581" s="6" t="s">
        <v>5</v>
      </c>
      <c r="K1581" s="7">
        <v>47.67</v>
      </c>
      <c r="L1581" s="7">
        <f>IFERROR(VLOOKUP(SiscoTable[[#This Row],[Código]],Hoja2!A:B,2,0)*SiscoTable[[#This Row],[Provta(Uns)]],0)</f>
        <v>452.86500000000001</v>
      </c>
      <c r="M1581" s="7">
        <v>0</v>
      </c>
      <c r="N1581" s="7">
        <v>26</v>
      </c>
      <c r="O1581" s="7">
        <f>IFERROR(VLOOKUP(SiscoTable[[#This Row],[Código]],Hoja2!A:B,2,0)*SiscoTable[[#This Row],[Stock_actual]],0)</f>
        <v>247</v>
      </c>
      <c r="P1581" s="6" t="s">
        <v>810</v>
      </c>
      <c r="Q1581" s="7">
        <v>52</v>
      </c>
      <c r="R1581" s="7">
        <v>94.84</v>
      </c>
      <c r="S1581" s="7" t="s">
        <v>11927</v>
      </c>
      <c r="BI1581"/>
      <c r="BJ1581"/>
    </row>
    <row r="1582" spans="2:62" x14ac:dyDescent="0.4">
      <c r="B1582" s="1">
        <v>12880</v>
      </c>
      <c r="C1582" s="6" t="s">
        <v>25</v>
      </c>
      <c r="D1582" s="6" t="s">
        <v>25</v>
      </c>
      <c r="E1582" s="6" t="s">
        <v>3268</v>
      </c>
      <c r="F1582" s="6" t="s">
        <v>3269</v>
      </c>
      <c r="G1582" s="6" t="s">
        <v>3479</v>
      </c>
      <c r="H1582" s="6" t="s">
        <v>3032</v>
      </c>
      <c r="I1582" s="6" t="s">
        <v>3489</v>
      </c>
      <c r="J1582" s="6" t="s">
        <v>5</v>
      </c>
      <c r="K1582" s="7">
        <v>44.83</v>
      </c>
      <c r="L1582" s="7">
        <f>IFERROR(VLOOKUP(SiscoTable[[#This Row],[Código]],Hoja2!A:B,2,0)*SiscoTable[[#This Row],[Provta(Uns)]],0)</f>
        <v>528.99400000000003</v>
      </c>
      <c r="M1582" s="7">
        <v>0</v>
      </c>
      <c r="N1582" s="7">
        <v>89</v>
      </c>
      <c r="O1582" s="7">
        <f>IFERROR(VLOOKUP(SiscoTable[[#This Row],[Código]],Hoja2!A:B,2,0)*SiscoTable[[#This Row],[Stock_actual]],0)</f>
        <v>1050.2</v>
      </c>
      <c r="P1582" s="6" t="s">
        <v>242</v>
      </c>
      <c r="Q1582" s="7">
        <v>49</v>
      </c>
      <c r="R1582" s="7">
        <v>0</v>
      </c>
      <c r="S1582" s="7" t="s">
        <v>11927</v>
      </c>
      <c r="BI1582"/>
      <c r="BJ1582"/>
    </row>
    <row r="1583" spans="2:62" x14ac:dyDescent="0.4">
      <c r="B1583" s="1">
        <v>12882</v>
      </c>
      <c r="C1583" s="6" t="s">
        <v>25</v>
      </c>
      <c r="D1583" s="6" t="s">
        <v>25</v>
      </c>
      <c r="E1583" s="6" t="s">
        <v>3268</v>
      </c>
      <c r="F1583" s="6" t="s">
        <v>3269</v>
      </c>
      <c r="G1583" s="6" t="s">
        <v>3479</v>
      </c>
      <c r="H1583" s="6" t="s">
        <v>3032</v>
      </c>
      <c r="I1583" s="6" t="s">
        <v>3490</v>
      </c>
      <c r="J1583" s="6" t="s">
        <v>5</v>
      </c>
      <c r="K1583" s="7">
        <v>46.5</v>
      </c>
      <c r="L1583" s="7">
        <f>IFERROR(VLOOKUP(SiscoTable[[#This Row],[Código]],Hoja2!A:B,2,0)*SiscoTable[[#This Row],[Provta(Uns)]],0)</f>
        <v>460.35</v>
      </c>
      <c r="M1583" s="7">
        <v>0</v>
      </c>
      <c r="N1583" s="7">
        <v>6</v>
      </c>
      <c r="O1583" s="7">
        <f>IFERROR(VLOOKUP(SiscoTable[[#This Row],[Código]],Hoja2!A:B,2,0)*SiscoTable[[#This Row],[Stock_actual]],0)</f>
        <v>59.400000000000006</v>
      </c>
      <c r="P1583" s="6" t="s">
        <v>107</v>
      </c>
      <c r="Q1583" s="7">
        <v>51</v>
      </c>
      <c r="R1583" s="7">
        <v>93.2</v>
      </c>
      <c r="S1583" s="7" t="s">
        <v>11927</v>
      </c>
      <c r="BI1583"/>
      <c r="BJ1583"/>
    </row>
    <row r="1584" spans="2:62" x14ac:dyDescent="0.4">
      <c r="B1584" s="1">
        <v>12883</v>
      </c>
      <c r="C1584" s="6" t="s">
        <v>25</v>
      </c>
      <c r="D1584" s="6" t="s">
        <v>25</v>
      </c>
      <c r="E1584" s="6" t="s">
        <v>3268</v>
      </c>
      <c r="F1584" s="6" t="s">
        <v>3269</v>
      </c>
      <c r="G1584" s="6" t="s">
        <v>3479</v>
      </c>
      <c r="H1584" s="6" t="s">
        <v>3032</v>
      </c>
      <c r="I1584" s="6" t="s">
        <v>3491</v>
      </c>
      <c r="J1584" s="6" t="s">
        <v>5</v>
      </c>
      <c r="K1584" s="7">
        <v>60.33</v>
      </c>
      <c r="L1584" s="7">
        <f>IFERROR(VLOOKUP(SiscoTable[[#This Row],[Código]],Hoja2!A:B,2,0)*SiscoTable[[#This Row],[Provta(Uns)]],0)</f>
        <v>711.89400000000001</v>
      </c>
      <c r="M1584" s="7">
        <v>0</v>
      </c>
      <c r="N1584" s="7">
        <v>47</v>
      </c>
      <c r="O1584" s="7">
        <f>IFERROR(VLOOKUP(SiscoTable[[#This Row],[Código]],Hoja2!A:B,2,0)*SiscoTable[[#This Row],[Stock_actual]],0)</f>
        <v>554.6</v>
      </c>
      <c r="P1584" s="6" t="s">
        <v>119</v>
      </c>
      <c r="Q1584" s="7">
        <v>66</v>
      </c>
      <c r="R1584" s="7">
        <v>119.82999999999998</v>
      </c>
      <c r="S1584" s="7" t="s">
        <v>11927</v>
      </c>
      <c r="BI1584"/>
      <c r="BJ1584"/>
    </row>
    <row r="1585" spans="2:62" x14ac:dyDescent="0.4">
      <c r="B1585" s="1">
        <v>12885</v>
      </c>
      <c r="C1585" s="6" t="s">
        <v>8</v>
      </c>
      <c r="D1585" s="6" t="s">
        <v>8</v>
      </c>
      <c r="E1585" s="6" t="s">
        <v>3268</v>
      </c>
      <c r="F1585" s="6" t="s">
        <v>3269</v>
      </c>
      <c r="G1585" s="6" t="s">
        <v>3479</v>
      </c>
      <c r="H1585" s="6" t="s">
        <v>3032</v>
      </c>
      <c r="I1585" s="6" t="s">
        <v>3596</v>
      </c>
      <c r="J1585" s="6" t="s">
        <v>5</v>
      </c>
      <c r="K1585" s="7">
        <v>0</v>
      </c>
      <c r="L1585" s="7">
        <f>IFERROR(VLOOKUP(SiscoTable[[#This Row],[Código]],Hoja2!A:B,2,0)*SiscoTable[[#This Row],[Provta(Uns)]],0)</f>
        <v>0</v>
      </c>
      <c r="M1585" s="7">
        <v>0</v>
      </c>
      <c r="N1585" s="7">
        <v>0</v>
      </c>
      <c r="O1585" s="7">
        <f>IFERROR(VLOOKUP(SiscoTable[[#This Row],[Código]],Hoja2!A:B,2,0)*SiscoTable[[#This Row],[Stock_actual]],0)</f>
        <v>0</v>
      </c>
      <c r="P1585" s="6" t="s">
        <v>7</v>
      </c>
      <c r="Q1585" s="7">
        <v>0</v>
      </c>
      <c r="R1585" s="7">
        <v>0</v>
      </c>
      <c r="S1585" s="7" t="s">
        <v>11927</v>
      </c>
      <c r="BI1585"/>
      <c r="BJ1585"/>
    </row>
    <row r="1586" spans="2:62" x14ac:dyDescent="0.4">
      <c r="B1586" s="1">
        <v>12886</v>
      </c>
      <c r="C1586" s="6" t="s">
        <v>30</v>
      </c>
      <c r="D1586" s="6" t="s">
        <v>30</v>
      </c>
      <c r="E1586" s="6" t="s">
        <v>3268</v>
      </c>
      <c r="F1586" s="6" t="s">
        <v>3269</v>
      </c>
      <c r="G1586" s="6" t="s">
        <v>3479</v>
      </c>
      <c r="H1586" s="6" t="s">
        <v>3032</v>
      </c>
      <c r="I1586" s="6" t="s">
        <v>3539</v>
      </c>
      <c r="J1586" s="6" t="s">
        <v>5</v>
      </c>
      <c r="K1586" s="7">
        <v>5.33</v>
      </c>
      <c r="L1586" s="7">
        <f>IFERROR(VLOOKUP(SiscoTable[[#This Row],[Código]],Hoja2!A:B,2,0)*SiscoTable[[#This Row],[Provta(Uns)]],0)</f>
        <v>54.366</v>
      </c>
      <c r="M1586" s="7">
        <v>0</v>
      </c>
      <c r="N1586" s="7">
        <v>12</v>
      </c>
      <c r="O1586" s="7">
        <f>IFERROR(VLOOKUP(SiscoTable[[#This Row],[Código]],Hoja2!A:B,2,0)*SiscoTable[[#This Row],[Stock_actual]],0)</f>
        <v>122.39999999999999</v>
      </c>
      <c r="P1586" s="6" t="s">
        <v>254</v>
      </c>
      <c r="Q1586" s="7">
        <v>6</v>
      </c>
      <c r="R1586" s="7">
        <v>0</v>
      </c>
      <c r="S1586" s="7" t="s">
        <v>11927</v>
      </c>
      <c r="BI1586"/>
      <c r="BJ1586"/>
    </row>
    <row r="1587" spans="2:62" x14ac:dyDescent="0.4">
      <c r="B1587" s="1">
        <v>12887</v>
      </c>
      <c r="C1587" s="6" t="s">
        <v>8</v>
      </c>
      <c r="D1587" s="6" t="s">
        <v>8</v>
      </c>
      <c r="E1587" s="6" t="s">
        <v>3268</v>
      </c>
      <c r="F1587" s="6" t="s">
        <v>3269</v>
      </c>
      <c r="G1587" s="6" t="s">
        <v>5267</v>
      </c>
      <c r="H1587" s="6" t="s">
        <v>5445</v>
      </c>
      <c r="I1587" s="6" t="s">
        <v>5444</v>
      </c>
      <c r="J1587" s="6" t="s">
        <v>5</v>
      </c>
      <c r="K1587" s="7">
        <v>0.33</v>
      </c>
      <c r="L1587" s="7">
        <f>IFERROR(VLOOKUP(SiscoTable[[#This Row],[Código]],Hoja2!A:B,2,0)*SiscoTable[[#This Row],[Provta(Uns)]],0)</f>
        <v>4.8180000000000005</v>
      </c>
      <c r="M1587" s="7">
        <v>0</v>
      </c>
      <c r="N1587" s="7">
        <v>3</v>
      </c>
      <c r="O1587" s="7">
        <f>IFERROR(VLOOKUP(SiscoTable[[#This Row],[Código]],Hoja2!A:B,2,0)*SiscoTable[[#This Row],[Stock_actual]],0)</f>
        <v>43.8</v>
      </c>
      <c r="P1587" s="6" t="s">
        <v>2273</v>
      </c>
      <c r="Q1587" s="7">
        <v>0</v>
      </c>
      <c r="R1587" s="7">
        <v>0</v>
      </c>
      <c r="S1587" s="7" t="s">
        <v>11928</v>
      </c>
      <c r="BI1587"/>
      <c r="BJ1587"/>
    </row>
    <row r="1588" spans="2:62" x14ac:dyDescent="0.4">
      <c r="B1588" s="1">
        <v>13156</v>
      </c>
      <c r="C1588" s="6" t="s">
        <v>8</v>
      </c>
      <c r="D1588" s="6" t="s">
        <v>8</v>
      </c>
      <c r="E1588" s="6" t="s">
        <v>8482</v>
      </c>
      <c r="F1588" s="6" t="s">
        <v>9030</v>
      </c>
      <c r="G1588" s="6" t="s">
        <v>9299</v>
      </c>
      <c r="H1588" s="6" t="s">
        <v>9357</v>
      </c>
      <c r="I1588" s="6" t="s">
        <v>9473</v>
      </c>
      <c r="J1588" s="6" t="s">
        <v>5</v>
      </c>
      <c r="K1588" s="7">
        <v>2</v>
      </c>
      <c r="L1588" s="7">
        <f>IFERROR(VLOOKUP(SiscoTable[[#This Row],[Código]],Hoja2!A:B,2,0)*SiscoTable[[#This Row],[Provta(Uns)]],0)</f>
        <v>39.799999999999997</v>
      </c>
      <c r="M1588" s="7">
        <v>6</v>
      </c>
      <c r="N1588" s="7">
        <v>3</v>
      </c>
      <c r="O1588" s="7">
        <f>IFERROR(VLOOKUP(SiscoTable[[#This Row],[Código]],Hoja2!A:B,2,0)*SiscoTable[[#This Row],[Stock_actual]],0)</f>
        <v>59.699999999999996</v>
      </c>
      <c r="P1588" s="6" t="s">
        <v>220</v>
      </c>
      <c r="Q1588" s="7">
        <v>2</v>
      </c>
      <c r="R1588" s="7">
        <v>0</v>
      </c>
      <c r="S1588" s="7" t="s">
        <v>11926</v>
      </c>
      <c r="BI1588"/>
      <c r="BJ1588"/>
    </row>
    <row r="1589" spans="2:62" x14ac:dyDescent="0.4">
      <c r="B1589" s="1">
        <v>13157</v>
      </c>
      <c r="C1589" s="6" t="s">
        <v>30</v>
      </c>
      <c r="D1589" s="6" t="s">
        <v>8</v>
      </c>
      <c r="E1589" s="6" t="s">
        <v>8482</v>
      </c>
      <c r="F1589" s="6" t="s">
        <v>9030</v>
      </c>
      <c r="G1589" s="6" t="s">
        <v>9299</v>
      </c>
      <c r="H1589" s="6" t="s">
        <v>9357</v>
      </c>
      <c r="I1589" s="6" t="s">
        <v>9356</v>
      </c>
      <c r="J1589" s="6" t="s">
        <v>5</v>
      </c>
      <c r="K1589" s="7">
        <v>2.83</v>
      </c>
      <c r="L1589" s="7">
        <f>IFERROR(VLOOKUP(SiscoTable[[#This Row],[Código]],Hoja2!A:B,2,0)*SiscoTable[[#This Row],[Provta(Uns)]],0)</f>
        <v>58.015000000000001</v>
      </c>
      <c r="M1589" s="7">
        <v>0</v>
      </c>
      <c r="N1589" s="7">
        <v>7</v>
      </c>
      <c r="O1589" s="7">
        <f>IFERROR(VLOOKUP(SiscoTable[[#This Row],[Código]],Hoja2!A:B,2,0)*SiscoTable[[#This Row],[Stock_actual]],0)</f>
        <v>143.5</v>
      </c>
      <c r="P1589" s="6" t="s">
        <v>1465</v>
      </c>
      <c r="Q1589" s="7">
        <v>3</v>
      </c>
      <c r="R1589" s="7">
        <v>0</v>
      </c>
      <c r="S1589" s="7" t="s">
        <v>11926</v>
      </c>
      <c r="BI1589"/>
      <c r="BJ1589"/>
    </row>
    <row r="1590" spans="2:62" x14ac:dyDescent="0.4">
      <c r="B1590" s="1">
        <v>13158</v>
      </c>
      <c r="C1590" s="6" t="s">
        <v>30</v>
      </c>
      <c r="D1590" s="6" t="s">
        <v>30</v>
      </c>
      <c r="E1590" s="6" t="s">
        <v>8482</v>
      </c>
      <c r="F1590" s="6" t="s">
        <v>9030</v>
      </c>
      <c r="G1590" s="6" t="s">
        <v>9299</v>
      </c>
      <c r="H1590" s="6" t="s">
        <v>9357</v>
      </c>
      <c r="I1590" s="6" t="s">
        <v>9401</v>
      </c>
      <c r="J1590" s="6" t="s">
        <v>5</v>
      </c>
      <c r="K1590" s="7">
        <v>5.5</v>
      </c>
      <c r="L1590" s="7">
        <f>IFERROR(VLOOKUP(SiscoTable[[#This Row],[Código]],Hoja2!A:B,2,0)*SiscoTable[[#This Row],[Provta(Uns)]],0)</f>
        <v>128.69999999999999</v>
      </c>
      <c r="M1590" s="7">
        <v>6</v>
      </c>
      <c r="N1590" s="7">
        <v>9</v>
      </c>
      <c r="O1590" s="7">
        <f>IFERROR(VLOOKUP(SiscoTable[[#This Row],[Código]],Hoja2!A:B,2,0)*SiscoTable[[#This Row],[Stock_actual]],0)</f>
        <v>210.6</v>
      </c>
      <c r="P1590" s="6" t="s">
        <v>520</v>
      </c>
      <c r="Q1590" s="7">
        <v>6</v>
      </c>
      <c r="R1590" s="7">
        <v>0</v>
      </c>
      <c r="S1590" s="7" t="s">
        <v>11926</v>
      </c>
      <c r="BI1590"/>
      <c r="BJ1590"/>
    </row>
    <row r="1591" spans="2:62" x14ac:dyDescent="0.4">
      <c r="B1591" s="1">
        <v>13160</v>
      </c>
      <c r="C1591" s="6" t="s">
        <v>30</v>
      </c>
      <c r="D1591" s="6" t="s">
        <v>8</v>
      </c>
      <c r="E1591" s="6" t="s">
        <v>8482</v>
      </c>
      <c r="F1591" s="6" t="s">
        <v>9030</v>
      </c>
      <c r="G1591" s="6" t="s">
        <v>9299</v>
      </c>
      <c r="H1591" s="6" t="s">
        <v>9357</v>
      </c>
      <c r="I1591" s="6" t="s">
        <v>9358</v>
      </c>
      <c r="J1591" s="6" t="s">
        <v>5</v>
      </c>
      <c r="K1591" s="7">
        <v>2.17</v>
      </c>
      <c r="L1591" s="7">
        <f>IFERROR(VLOOKUP(SiscoTable[[#This Row],[Código]],Hoja2!A:B,2,0)*SiscoTable[[#This Row],[Provta(Uns)]],0)</f>
        <v>50.994999999999997</v>
      </c>
      <c r="M1591" s="7">
        <v>0</v>
      </c>
      <c r="N1591" s="7">
        <v>22</v>
      </c>
      <c r="O1591" s="7">
        <f>IFERROR(VLOOKUP(SiscoTable[[#This Row],[Código]],Hoja2!A:B,2,0)*SiscoTable[[#This Row],[Stock_actual]],0)</f>
        <v>517</v>
      </c>
      <c r="P1591" s="6" t="s">
        <v>304</v>
      </c>
      <c r="Q1591" s="7">
        <v>2</v>
      </c>
      <c r="R1591" s="7">
        <v>0</v>
      </c>
      <c r="S1591" s="7" t="s">
        <v>11926</v>
      </c>
      <c r="BI1591"/>
      <c r="BJ1591"/>
    </row>
    <row r="1592" spans="2:62" x14ac:dyDescent="0.4">
      <c r="B1592" s="1">
        <v>13253</v>
      </c>
      <c r="C1592" s="6" t="s">
        <v>25</v>
      </c>
      <c r="D1592" s="6" t="s">
        <v>25</v>
      </c>
      <c r="E1592" s="6" t="s">
        <v>8482</v>
      </c>
      <c r="F1592" s="6" t="s">
        <v>9030</v>
      </c>
      <c r="G1592" s="6" t="s">
        <v>9184</v>
      </c>
      <c r="H1592" s="6" t="s">
        <v>9114</v>
      </c>
      <c r="I1592" s="6" t="s">
        <v>9186</v>
      </c>
      <c r="J1592" s="6" t="s">
        <v>5</v>
      </c>
      <c r="K1592" s="7">
        <v>81.17</v>
      </c>
      <c r="L1592" s="7">
        <f>IFERROR(VLOOKUP(SiscoTable[[#This Row],[Código]],Hoja2!A:B,2,0)*SiscoTable[[#This Row],[Provta(Uns)]],0)</f>
        <v>1014.625</v>
      </c>
      <c r="M1592" s="7">
        <v>0</v>
      </c>
      <c r="N1592" s="7">
        <v>308</v>
      </c>
      <c r="O1592" s="7">
        <f>IFERROR(VLOOKUP(SiscoTable[[#This Row],[Código]],Hoja2!A:B,2,0)*SiscoTable[[#This Row],[Stock_actual]],0)</f>
        <v>3850</v>
      </c>
      <c r="P1592" s="6" t="s">
        <v>1802</v>
      </c>
      <c r="Q1592" s="7">
        <v>89</v>
      </c>
      <c r="R1592" s="7">
        <v>0</v>
      </c>
      <c r="S1592" s="7" t="s">
        <v>11926</v>
      </c>
      <c r="BI1592"/>
      <c r="BJ1592"/>
    </row>
    <row r="1593" spans="2:62" x14ac:dyDescent="0.4">
      <c r="B1593" s="1">
        <v>13282</v>
      </c>
      <c r="C1593" s="6" t="s">
        <v>30</v>
      </c>
      <c r="D1593" s="6" t="s">
        <v>30</v>
      </c>
      <c r="E1593" s="6" t="s">
        <v>8482</v>
      </c>
      <c r="F1593" s="6" t="s">
        <v>1736</v>
      </c>
      <c r="G1593" s="6" t="s">
        <v>10362</v>
      </c>
      <c r="H1593" s="6" t="s">
        <v>2502</v>
      </c>
      <c r="I1593" s="6" t="s">
        <v>10404</v>
      </c>
      <c r="J1593" s="6" t="s">
        <v>5</v>
      </c>
      <c r="K1593" s="7">
        <v>17.170000000000002</v>
      </c>
      <c r="L1593" s="7">
        <f>IFERROR(VLOOKUP(SiscoTable[[#This Row],[Código]],Hoja2!A:B,2,0)*SiscoTable[[#This Row],[Provta(Uns)]],0)</f>
        <v>66.963000000000008</v>
      </c>
      <c r="M1593" s="7">
        <v>0</v>
      </c>
      <c r="N1593" s="7">
        <v>48</v>
      </c>
      <c r="O1593" s="7">
        <f>IFERROR(VLOOKUP(SiscoTable[[#This Row],[Código]],Hoja2!A:B,2,0)*SiscoTable[[#This Row],[Stock_actual]],0)</f>
        <v>187.2</v>
      </c>
      <c r="P1593" s="6" t="s">
        <v>372</v>
      </c>
      <c r="Q1593" s="7">
        <v>19</v>
      </c>
      <c r="R1593" s="7">
        <v>0</v>
      </c>
      <c r="S1593" s="7" t="s">
        <v>11926</v>
      </c>
      <c r="BI1593"/>
      <c r="BJ1593"/>
    </row>
    <row r="1594" spans="2:62" x14ac:dyDescent="0.4">
      <c r="B1594" s="1">
        <v>13284</v>
      </c>
      <c r="C1594" s="6" t="s">
        <v>8</v>
      </c>
      <c r="D1594" s="6" t="s">
        <v>30</v>
      </c>
      <c r="E1594" s="6" t="s">
        <v>8482</v>
      </c>
      <c r="F1594" s="6" t="s">
        <v>1736</v>
      </c>
      <c r="G1594" s="6" t="s">
        <v>10362</v>
      </c>
      <c r="H1594" s="6" t="s">
        <v>2502</v>
      </c>
      <c r="I1594" s="6" t="s">
        <v>10477</v>
      </c>
      <c r="J1594" s="6" t="s">
        <v>496</v>
      </c>
      <c r="K1594" s="7">
        <v>4.83</v>
      </c>
      <c r="L1594" s="7">
        <f>IFERROR(VLOOKUP(SiscoTable[[#This Row],[Código]],Hoja2!A:B,2,0)*SiscoTable[[#This Row],[Provta(Uns)]],0)</f>
        <v>18.837</v>
      </c>
      <c r="M1594" s="7">
        <v>0</v>
      </c>
      <c r="N1594" s="7">
        <v>1</v>
      </c>
      <c r="O1594" s="7">
        <f>IFERROR(VLOOKUP(SiscoTable[[#This Row],[Código]],Hoja2!A:B,2,0)*SiscoTable[[#This Row],[Stock_actual]],0)</f>
        <v>3.9</v>
      </c>
      <c r="P1594" s="6" t="s">
        <v>27</v>
      </c>
      <c r="Q1594" s="7">
        <v>5</v>
      </c>
      <c r="R1594" s="7">
        <v>9.56</v>
      </c>
      <c r="S1594" s="7" t="s">
        <v>11926</v>
      </c>
      <c r="BI1594"/>
      <c r="BJ1594"/>
    </row>
    <row r="1595" spans="2:62" x14ac:dyDescent="0.4">
      <c r="B1595" s="1">
        <v>13291</v>
      </c>
      <c r="C1595" s="6" t="s">
        <v>30</v>
      </c>
      <c r="D1595" s="6" t="s">
        <v>30</v>
      </c>
      <c r="E1595" s="6" t="s">
        <v>8482</v>
      </c>
      <c r="F1595" s="6" t="s">
        <v>1736</v>
      </c>
      <c r="G1595" s="6" t="s">
        <v>10362</v>
      </c>
      <c r="H1595" s="6" t="s">
        <v>2502</v>
      </c>
      <c r="I1595" s="6" t="s">
        <v>10405</v>
      </c>
      <c r="J1595" s="6" t="s">
        <v>5</v>
      </c>
      <c r="K1595" s="7">
        <v>0</v>
      </c>
      <c r="L1595" s="7">
        <f>IFERROR(VLOOKUP(SiscoTable[[#This Row],[Código]],Hoja2!A:B,2,0)*SiscoTable[[#This Row],[Provta(Uns)]],0)</f>
        <v>0</v>
      </c>
      <c r="M1595" s="7">
        <v>0</v>
      </c>
      <c r="N1595" s="7">
        <v>0</v>
      </c>
      <c r="O1595" s="7">
        <f>IFERROR(VLOOKUP(SiscoTable[[#This Row],[Código]],Hoja2!A:B,2,0)*SiscoTable[[#This Row],[Stock_actual]],0)</f>
        <v>0</v>
      </c>
      <c r="P1595" s="6" t="s">
        <v>7</v>
      </c>
      <c r="Q1595" s="7">
        <v>0</v>
      </c>
      <c r="R1595" s="7">
        <v>0</v>
      </c>
      <c r="S1595" s="7" t="s">
        <v>11926</v>
      </c>
      <c r="BI1595"/>
      <c r="BJ1595"/>
    </row>
    <row r="1596" spans="2:62" x14ac:dyDescent="0.4">
      <c r="B1596" s="1">
        <v>13301</v>
      </c>
      <c r="C1596" s="6" t="s">
        <v>8</v>
      </c>
      <c r="D1596" s="6" t="s">
        <v>8</v>
      </c>
      <c r="E1596" s="6" t="s">
        <v>8482</v>
      </c>
      <c r="F1596" s="6" t="s">
        <v>1736</v>
      </c>
      <c r="G1596" s="6" t="s">
        <v>10362</v>
      </c>
      <c r="H1596" s="6" t="s">
        <v>10407</v>
      </c>
      <c r="I1596" s="6" t="s">
        <v>10478</v>
      </c>
      <c r="J1596" s="6" t="s">
        <v>5</v>
      </c>
      <c r="K1596" s="7">
        <v>0</v>
      </c>
      <c r="L1596" s="7">
        <f>IFERROR(VLOOKUP(SiscoTable[[#This Row],[Código]],Hoja2!A:B,2,0)*SiscoTable[[#This Row],[Provta(Uns)]],0)</f>
        <v>0</v>
      </c>
      <c r="M1596" s="7">
        <v>0</v>
      </c>
      <c r="N1596" s="7">
        <v>0</v>
      </c>
      <c r="O1596" s="7">
        <f>IFERROR(VLOOKUP(SiscoTable[[#This Row],[Código]],Hoja2!A:B,2,0)*SiscoTable[[#This Row],[Stock_actual]],0)</f>
        <v>0</v>
      </c>
      <c r="P1596" s="6" t="s">
        <v>7</v>
      </c>
      <c r="Q1596" s="7">
        <v>0</v>
      </c>
      <c r="R1596" s="7">
        <v>0</v>
      </c>
      <c r="S1596" s="7" t="s">
        <v>11926</v>
      </c>
      <c r="BI1596"/>
      <c r="BJ1596"/>
    </row>
    <row r="1597" spans="2:62" x14ac:dyDescent="0.4">
      <c r="B1597" s="1">
        <v>13302</v>
      </c>
      <c r="C1597" s="6" t="s">
        <v>8</v>
      </c>
      <c r="D1597" s="6" t="s">
        <v>30</v>
      </c>
      <c r="E1597" s="6" t="s">
        <v>8482</v>
      </c>
      <c r="F1597" s="6" t="s">
        <v>1736</v>
      </c>
      <c r="G1597" s="6" t="s">
        <v>10362</v>
      </c>
      <c r="H1597" s="6" t="s">
        <v>10407</v>
      </c>
      <c r="I1597" s="6" t="s">
        <v>10479</v>
      </c>
      <c r="J1597" s="6" t="s">
        <v>5</v>
      </c>
      <c r="K1597" s="7">
        <v>6.83</v>
      </c>
      <c r="L1597" s="7">
        <f>IFERROR(VLOOKUP(SiscoTable[[#This Row],[Código]],Hoja2!A:B,2,0)*SiscoTable[[#This Row],[Provta(Uns)]],0)</f>
        <v>23.905000000000001</v>
      </c>
      <c r="M1597" s="7">
        <v>0</v>
      </c>
      <c r="N1597" s="7">
        <v>41</v>
      </c>
      <c r="O1597" s="7">
        <f>IFERROR(VLOOKUP(SiscoTable[[#This Row],[Código]],Hoja2!A:B,2,0)*SiscoTable[[#This Row],[Stock_actual]],0)</f>
        <v>143.5</v>
      </c>
      <c r="P1597" s="6" t="s">
        <v>1014</v>
      </c>
      <c r="Q1597" s="7">
        <v>8</v>
      </c>
      <c r="R1597" s="7">
        <v>0</v>
      </c>
      <c r="S1597" s="7" t="s">
        <v>11926</v>
      </c>
      <c r="BI1597"/>
      <c r="BJ1597"/>
    </row>
    <row r="1598" spans="2:62" x14ac:dyDescent="0.4">
      <c r="B1598" s="1">
        <v>13304</v>
      </c>
      <c r="C1598" s="6" t="s">
        <v>30</v>
      </c>
      <c r="D1598" s="6" t="s">
        <v>30</v>
      </c>
      <c r="E1598" s="6" t="s">
        <v>8482</v>
      </c>
      <c r="F1598" s="6" t="s">
        <v>1736</v>
      </c>
      <c r="G1598" s="6" t="s">
        <v>10362</v>
      </c>
      <c r="H1598" s="6" t="s">
        <v>10407</v>
      </c>
      <c r="I1598" s="6" t="s">
        <v>10406</v>
      </c>
      <c r="J1598" s="6" t="s">
        <v>5</v>
      </c>
      <c r="K1598" s="7">
        <v>8</v>
      </c>
      <c r="L1598" s="7">
        <f>IFERROR(VLOOKUP(SiscoTable[[#This Row],[Código]],Hoja2!A:B,2,0)*SiscoTable[[#This Row],[Provta(Uns)]],0)</f>
        <v>34.4</v>
      </c>
      <c r="M1598" s="7">
        <v>0</v>
      </c>
      <c r="N1598" s="7">
        <v>0</v>
      </c>
      <c r="O1598" s="7">
        <f>IFERROR(VLOOKUP(SiscoTable[[#This Row],[Código]],Hoja2!A:B,2,0)*SiscoTable[[#This Row],[Stock_actual]],0)</f>
        <v>0</v>
      </c>
      <c r="P1598" s="6" t="s">
        <v>7</v>
      </c>
      <c r="Q1598" s="7">
        <v>9</v>
      </c>
      <c r="R1598" s="7">
        <v>16.200000000000003</v>
      </c>
      <c r="S1598" s="7" t="s">
        <v>11926</v>
      </c>
      <c r="BI1598"/>
      <c r="BJ1598"/>
    </row>
    <row r="1599" spans="2:62" x14ac:dyDescent="0.4">
      <c r="B1599" s="1">
        <v>13305</v>
      </c>
      <c r="C1599" s="6" t="s">
        <v>30</v>
      </c>
      <c r="D1599" s="6" t="s">
        <v>30</v>
      </c>
      <c r="E1599" s="6" t="s">
        <v>8482</v>
      </c>
      <c r="F1599" s="6" t="s">
        <v>1736</v>
      </c>
      <c r="G1599" s="6" t="s">
        <v>10362</v>
      </c>
      <c r="H1599" s="6" t="s">
        <v>10407</v>
      </c>
      <c r="I1599" s="6" t="s">
        <v>10408</v>
      </c>
      <c r="J1599" s="6" t="s">
        <v>5</v>
      </c>
      <c r="K1599" s="7">
        <v>11.83</v>
      </c>
      <c r="L1599" s="7">
        <f>IFERROR(VLOOKUP(SiscoTable[[#This Row],[Código]],Hoja2!A:B,2,0)*SiscoTable[[#This Row],[Provta(Uns)]],0)</f>
        <v>57.967000000000006</v>
      </c>
      <c r="M1599" s="7">
        <v>0</v>
      </c>
      <c r="N1599" s="7">
        <v>94</v>
      </c>
      <c r="O1599" s="7">
        <f>IFERROR(VLOOKUP(SiscoTable[[#This Row],[Código]],Hoja2!A:B,2,0)*SiscoTable[[#This Row],[Stock_actual]],0)</f>
        <v>460.6</v>
      </c>
      <c r="P1599" s="6" t="s">
        <v>1742</v>
      </c>
      <c r="Q1599" s="7">
        <v>13</v>
      </c>
      <c r="R1599" s="7">
        <v>0</v>
      </c>
      <c r="S1599" s="7" t="s">
        <v>11926</v>
      </c>
      <c r="BI1599"/>
      <c r="BJ1599"/>
    </row>
    <row r="1600" spans="2:62" x14ac:dyDescent="0.4">
      <c r="B1600" s="1">
        <v>13306</v>
      </c>
      <c r="C1600" s="6" t="s">
        <v>30</v>
      </c>
      <c r="D1600" s="6" t="s">
        <v>30</v>
      </c>
      <c r="E1600" s="6" t="s">
        <v>8482</v>
      </c>
      <c r="F1600" s="6" t="s">
        <v>1736</v>
      </c>
      <c r="G1600" s="6" t="s">
        <v>10362</v>
      </c>
      <c r="H1600" s="6" t="s">
        <v>10407</v>
      </c>
      <c r="I1600" s="6" t="s">
        <v>10409</v>
      </c>
      <c r="J1600" s="6" t="s">
        <v>5</v>
      </c>
      <c r="K1600" s="7">
        <v>9.83</v>
      </c>
      <c r="L1600" s="7">
        <f>IFERROR(VLOOKUP(SiscoTable[[#This Row],[Código]],Hoja2!A:B,2,0)*SiscoTable[[#This Row],[Provta(Uns)]],0)</f>
        <v>44.234999999999999</v>
      </c>
      <c r="M1600" s="7">
        <v>0</v>
      </c>
      <c r="N1600" s="7">
        <v>45</v>
      </c>
      <c r="O1600" s="7">
        <f>IFERROR(VLOOKUP(SiscoTable[[#This Row],[Código]],Hoja2!A:B,2,0)*SiscoTable[[#This Row],[Stock_actual]],0)</f>
        <v>202.5</v>
      </c>
      <c r="P1600" s="6" t="s">
        <v>626</v>
      </c>
      <c r="Q1600" s="7">
        <v>11</v>
      </c>
      <c r="R1600" s="7">
        <v>0</v>
      </c>
      <c r="S1600" s="7" t="s">
        <v>11926</v>
      </c>
      <c r="BI1600"/>
      <c r="BJ1600"/>
    </row>
    <row r="1601" spans="2:62" x14ac:dyDescent="0.4">
      <c r="B1601" s="1">
        <v>13326</v>
      </c>
      <c r="C1601" s="6" t="s">
        <v>8</v>
      </c>
      <c r="D1601" s="6" t="s">
        <v>30</v>
      </c>
      <c r="E1601" s="6" t="s">
        <v>8482</v>
      </c>
      <c r="F1601" s="6" t="s">
        <v>1736</v>
      </c>
      <c r="G1601" s="6" t="s">
        <v>10362</v>
      </c>
      <c r="H1601" s="6" t="s">
        <v>10400</v>
      </c>
      <c r="I1601" s="6" t="s">
        <v>10469</v>
      </c>
      <c r="J1601" s="6" t="s">
        <v>5</v>
      </c>
      <c r="K1601" s="7">
        <v>9.17</v>
      </c>
      <c r="L1601" s="7">
        <f>IFERROR(VLOOKUP(SiscoTable[[#This Row],[Código]],Hoja2!A:B,2,0)*SiscoTable[[#This Row],[Provta(Uns)]],0)</f>
        <v>39.430999999999997</v>
      </c>
      <c r="M1601" s="7">
        <v>0</v>
      </c>
      <c r="N1601" s="7">
        <v>27</v>
      </c>
      <c r="O1601" s="7">
        <f>IFERROR(VLOOKUP(SiscoTable[[#This Row],[Código]],Hoja2!A:B,2,0)*SiscoTable[[#This Row],[Stock_actual]],0)</f>
        <v>116.1</v>
      </c>
      <c r="P1601" s="6" t="s">
        <v>316</v>
      </c>
      <c r="Q1601" s="7">
        <v>10</v>
      </c>
      <c r="R1601" s="7">
        <v>0</v>
      </c>
      <c r="S1601" s="7" t="s">
        <v>11926</v>
      </c>
      <c r="BI1601"/>
      <c r="BJ1601"/>
    </row>
    <row r="1602" spans="2:62" x14ac:dyDescent="0.4">
      <c r="B1602" s="1">
        <v>13327</v>
      </c>
      <c r="C1602" s="6" t="s">
        <v>30</v>
      </c>
      <c r="D1602" s="6" t="s">
        <v>30</v>
      </c>
      <c r="E1602" s="6" t="s">
        <v>8482</v>
      </c>
      <c r="F1602" s="6" t="s">
        <v>1736</v>
      </c>
      <c r="G1602" s="6" t="s">
        <v>10362</v>
      </c>
      <c r="H1602" s="6" t="s">
        <v>10400</v>
      </c>
      <c r="I1602" s="6" t="s">
        <v>10399</v>
      </c>
      <c r="J1602" s="6" t="s">
        <v>5</v>
      </c>
      <c r="K1602" s="7">
        <v>9.67</v>
      </c>
      <c r="L1602" s="7">
        <f>IFERROR(VLOOKUP(SiscoTable[[#This Row],[Código]],Hoja2!A:B,2,0)*SiscoTable[[#This Row],[Provta(Uns)]],0)</f>
        <v>33.844999999999999</v>
      </c>
      <c r="M1602" s="7">
        <v>0</v>
      </c>
      <c r="N1602" s="7">
        <v>66</v>
      </c>
      <c r="O1602" s="7">
        <f>IFERROR(VLOOKUP(SiscoTable[[#This Row],[Código]],Hoja2!A:B,2,0)*SiscoTable[[#This Row],[Stock_actual]],0)</f>
        <v>231</v>
      </c>
      <c r="P1602" s="6" t="s">
        <v>6481</v>
      </c>
      <c r="Q1602" s="7">
        <v>11</v>
      </c>
      <c r="R1602" s="7">
        <v>0</v>
      </c>
      <c r="S1602" s="7" t="s">
        <v>11926</v>
      </c>
      <c r="BI1602"/>
      <c r="BJ1602"/>
    </row>
    <row r="1603" spans="2:62" x14ac:dyDescent="0.4">
      <c r="B1603" s="1">
        <v>13328</v>
      </c>
      <c r="C1603" s="6" t="s">
        <v>8</v>
      </c>
      <c r="D1603" s="6" t="s">
        <v>30</v>
      </c>
      <c r="E1603" s="6" t="s">
        <v>8482</v>
      </c>
      <c r="F1603" s="6" t="s">
        <v>1736</v>
      </c>
      <c r="G1603" s="6" t="s">
        <v>10362</v>
      </c>
      <c r="H1603" s="6" t="s">
        <v>10400</v>
      </c>
      <c r="I1603" s="6" t="s">
        <v>10470</v>
      </c>
      <c r="J1603" s="6" t="s">
        <v>5</v>
      </c>
      <c r="K1603" s="7">
        <v>14.67</v>
      </c>
      <c r="L1603" s="7">
        <f>IFERROR(VLOOKUP(SiscoTable[[#This Row],[Código]],Hoja2!A:B,2,0)*SiscoTable[[#This Row],[Provta(Uns)]],0)</f>
        <v>51.344999999999999</v>
      </c>
      <c r="M1603" s="7">
        <v>0</v>
      </c>
      <c r="N1603" s="7">
        <v>45</v>
      </c>
      <c r="O1603" s="7">
        <f>IFERROR(VLOOKUP(SiscoTable[[#This Row],[Código]],Hoja2!A:B,2,0)*SiscoTable[[#This Row],[Stock_actual]],0)</f>
        <v>157.5</v>
      </c>
      <c r="P1603" s="6" t="s">
        <v>974</v>
      </c>
      <c r="Q1603" s="7">
        <v>16</v>
      </c>
      <c r="R1603" s="7">
        <v>0</v>
      </c>
      <c r="S1603" s="7" t="s">
        <v>11926</v>
      </c>
      <c r="BI1603"/>
      <c r="BJ1603"/>
    </row>
    <row r="1604" spans="2:62" x14ac:dyDescent="0.4">
      <c r="B1604" s="1">
        <v>13329</v>
      </c>
      <c r="C1604" s="6" t="s">
        <v>8</v>
      </c>
      <c r="D1604" s="6" t="s">
        <v>30</v>
      </c>
      <c r="E1604" s="6" t="s">
        <v>8482</v>
      </c>
      <c r="F1604" s="6" t="s">
        <v>1736</v>
      </c>
      <c r="G1604" s="6" t="s">
        <v>10362</v>
      </c>
      <c r="H1604" s="6" t="s">
        <v>10400</v>
      </c>
      <c r="I1604" s="6" t="s">
        <v>10471</v>
      </c>
      <c r="J1604" s="6" t="s">
        <v>5</v>
      </c>
      <c r="K1604" s="7">
        <v>10.33</v>
      </c>
      <c r="L1604" s="7">
        <f>IFERROR(VLOOKUP(SiscoTable[[#This Row],[Código]],Hoja2!A:B,2,0)*SiscoTable[[#This Row],[Provta(Uns)]],0)</f>
        <v>37.188000000000002</v>
      </c>
      <c r="M1604" s="7">
        <v>0</v>
      </c>
      <c r="N1604" s="7">
        <v>44</v>
      </c>
      <c r="O1604" s="7">
        <f>IFERROR(VLOOKUP(SiscoTable[[#This Row],[Código]],Hoja2!A:B,2,0)*SiscoTable[[#This Row],[Stock_actual]],0)</f>
        <v>158.4</v>
      </c>
      <c r="P1604" s="6" t="s">
        <v>1822</v>
      </c>
      <c r="Q1604" s="7">
        <v>11</v>
      </c>
      <c r="R1604" s="7">
        <v>0</v>
      </c>
      <c r="S1604" s="7" t="s">
        <v>11926</v>
      </c>
      <c r="BI1604"/>
      <c r="BJ1604"/>
    </row>
    <row r="1605" spans="2:62" x14ac:dyDescent="0.4">
      <c r="B1605" s="1">
        <v>13331</v>
      </c>
      <c r="C1605" s="6" t="s">
        <v>30</v>
      </c>
      <c r="D1605" s="6" t="s">
        <v>30</v>
      </c>
      <c r="E1605" s="6" t="s">
        <v>8482</v>
      </c>
      <c r="F1605" s="6" t="s">
        <v>1736</v>
      </c>
      <c r="G1605" s="6" t="s">
        <v>10362</v>
      </c>
      <c r="H1605" s="6" t="s">
        <v>10400</v>
      </c>
      <c r="I1605" s="6" t="s">
        <v>10401</v>
      </c>
      <c r="J1605" s="6" t="s">
        <v>5</v>
      </c>
      <c r="K1605" s="7">
        <v>10.5</v>
      </c>
      <c r="L1605" s="7">
        <f>IFERROR(VLOOKUP(SiscoTable[[#This Row],[Código]],Hoja2!A:B,2,0)*SiscoTable[[#This Row],[Provta(Uns)]],0)</f>
        <v>44.1</v>
      </c>
      <c r="M1605" s="7">
        <v>24</v>
      </c>
      <c r="N1605" s="7">
        <v>12</v>
      </c>
      <c r="O1605" s="7">
        <f>IFERROR(VLOOKUP(SiscoTable[[#This Row],[Código]],Hoja2!A:B,2,0)*SiscoTable[[#This Row],[Stock_actual]],0)</f>
        <v>50.400000000000006</v>
      </c>
      <c r="P1605" s="6" t="s">
        <v>671</v>
      </c>
      <c r="Q1605" s="7">
        <v>12</v>
      </c>
      <c r="R1605" s="7">
        <v>0</v>
      </c>
      <c r="S1605" s="7" t="s">
        <v>11926</v>
      </c>
      <c r="BI1605"/>
      <c r="BJ1605"/>
    </row>
    <row r="1606" spans="2:62" x14ac:dyDescent="0.4">
      <c r="B1606" s="1">
        <v>13332</v>
      </c>
      <c r="C1606" s="6" t="s">
        <v>30</v>
      </c>
      <c r="D1606" s="6" t="s">
        <v>30</v>
      </c>
      <c r="E1606" s="6" t="s">
        <v>8482</v>
      </c>
      <c r="F1606" s="6" t="s">
        <v>1736</v>
      </c>
      <c r="G1606" s="6" t="s">
        <v>10362</v>
      </c>
      <c r="H1606" s="6" t="s">
        <v>10400</v>
      </c>
      <c r="I1606" s="6" t="s">
        <v>10402</v>
      </c>
      <c r="J1606" s="6" t="s">
        <v>5</v>
      </c>
      <c r="K1606" s="7">
        <v>24.17</v>
      </c>
      <c r="L1606" s="7">
        <f>IFERROR(VLOOKUP(SiscoTable[[#This Row],[Código]],Hoja2!A:B,2,0)*SiscoTable[[#This Row],[Provta(Uns)]],0)</f>
        <v>125.68400000000001</v>
      </c>
      <c r="M1606" s="7">
        <v>0</v>
      </c>
      <c r="N1606" s="7">
        <v>95</v>
      </c>
      <c r="O1606" s="7">
        <f>IFERROR(VLOOKUP(SiscoTable[[#This Row],[Código]],Hoja2!A:B,2,0)*SiscoTable[[#This Row],[Stock_actual]],0)</f>
        <v>494</v>
      </c>
      <c r="P1606" s="6" t="s">
        <v>1965</v>
      </c>
      <c r="Q1606" s="7">
        <v>27</v>
      </c>
      <c r="R1606" s="7">
        <v>0</v>
      </c>
      <c r="S1606" s="7" t="s">
        <v>11926</v>
      </c>
      <c r="BI1606"/>
      <c r="BJ1606"/>
    </row>
    <row r="1607" spans="2:62" x14ac:dyDescent="0.4">
      <c r="B1607" s="1">
        <v>13333</v>
      </c>
      <c r="C1607" s="6" t="s">
        <v>8</v>
      </c>
      <c r="D1607" s="6" t="s">
        <v>30</v>
      </c>
      <c r="E1607" s="6" t="s">
        <v>8482</v>
      </c>
      <c r="F1607" s="6" t="s">
        <v>1736</v>
      </c>
      <c r="G1607" s="6" t="s">
        <v>10362</v>
      </c>
      <c r="H1607" s="6" t="s">
        <v>10400</v>
      </c>
      <c r="I1607" s="6" t="s">
        <v>10472</v>
      </c>
      <c r="J1607" s="6" t="s">
        <v>5</v>
      </c>
      <c r="K1607" s="7">
        <v>11.17</v>
      </c>
      <c r="L1607" s="7">
        <f>IFERROR(VLOOKUP(SiscoTable[[#This Row],[Código]],Hoja2!A:B,2,0)*SiscoTable[[#This Row],[Provta(Uns)]],0)</f>
        <v>58.084000000000003</v>
      </c>
      <c r="M1607" s="7">
        <v>0</v>
      </c>
      <c r="N1607" s="7">
        <v>35</v>
      </c>
      <c r="O1607" s="7">
        <f>IFERROR(VLOOKUP(SiscoTable[[#This Row],[Código]],Hoja2!A:B,2,0)*SiscoTable[[#This Row],[Stock_actual]],0)</f>
        <v>182</v>
      </c>
      <c r="P1607" s="6" t="s">
        <v>3306</v>
      </c>
      <c r="Q1607" s="7">
        <v>12</v>
      </c>
      <c r="R1607" s="7">
        <v>0</v>
      </c>
      <c r="S1607" s="7" t="s">
        <v>11926</v>
      </c>
      <c r="BI1607"/>
      <c r="BJ1607"/>
    </row>
    <row r="1608" spans="2:62" x14ac:dyDescent="0.4">
      <c r="B1608" s="1">
        <v>13337</v>
      </c>
      <c r="C1608" s="6" t="s">
        <v>30</v>
      </c>
      <c r="D1608" s="6" t="s">
        <v>8</v>
      </c>
      <c r="E1608" s="6" t="s">
        <v>8482</v>
      </c>
      <c r="F1608" s="6" t="s">
        <v>8641</v>
      </c>
      <c r="G1608" s="6" t="s">
        <v>8756</v>
      </c>
      <c r="H1608" s="6" t="s">
        <v>8698</v>
      </c>
      <c r="I1608" s="6" t="s">
        <v>8774</v>
      </c>
      <c r="J1608" s="6" t="s">
        <v>5</v>
      </c>
      <c r="K1608" s="7">
        <v>2</v>
      </c>
      <c r="L1608" s="7">
        <f>IFERROR(VLOOKUP(SiscoTable[[#This Row],[Código]],Hoja2!A:B,2,0)*SiscoTable[[#This Row],[Provta(Uns)]],0)</f>
        <v>35</v>
      </c>
      <c r="M1608" s="7">
        <v>0</v>
      </c>
      <c r="N1608" s="7">
        <v>11</v>
      </c>
      <c r="O1608" s="7">
        <f>IFERROR(VLOOKUP(SiscoTable[[#This Row],[Código]],Hoja2!A:B,2,0)*SiscoTable[[#This Row],[Stock_actual]],0)</f>
        <v>192.5</v>
      </c>
      <c r="P1608" s="6" t="s">
        <v>2361</v>
      </c>
      <c r="Q1608" s="7">
        <v>2</v>
      </c>
      <c r="R1608" s="7">
        <v>0</v>
      </c>
      <c r="S1608" s="7" t="s">
        <v>11926</v>
      </c>
      <c r="BI1608"/>
      <c r="BJ1608"/>
    </row>
    <row r="1609" spans="2:62" x14ac:dyDescent="0.4">
      <c r="B1609" s="1">
        <v>13338</v>
      </c>
      <c r="C1609" s="6" t="s">
        <v>30</v>
      </c>
      <c r="D1609" s="6" t="s">
        <v>8</v>
      </c>
      <c r="E1609" s="6" t="s">
        <v>8482</v>
      </c>
      <c r="F1609" s="6" t="s">
        <v>8641</v>
      </c>
      <c r="G1609" s="6" t="s">
        <v>8756</v>
      </c>
      <c r="H1609" s="6" t="s">
        <v>8698</v>
      </c>
      <c r="I1609" s="6" t="s">
        <v>8775</v>
      </c>
      <c r="J1609" s="6" t="s">
        <v>5</v>
      </c>
      <c r="K1609" s="7">
        <v>4.17</v>
      </c>
      <c r="L1609" s="7">
        <f>IFERROR(VLOOKUP(SiscoTable[[#This Row],[Código]],Hoja2!A:B,2,0)*SiscoTable[[#This Row],[Provta(Uns)]],0)</f>
        <v>72.974999999999994</v>
      </c>
      <c r="M1609" s="7">
        <v>0</v>
      </c>
      <c r="N1609" s="7">
        <v>9</v>
      </c>
      <c r="O1609" s="7">
        <f>IFERROR(VLOOKUP(SiscoTable[[#This Row],[Código]],Hoja2!A:B,2,0)*SiscoTable[[#This Row],[Stock_actual]],0)</f>
        <v>157.5</v>
      </c>
      <c r="P1609" s="6" t="s">
        <v>260</v>
      </c>
      <c r="Q1609" s="7">
        <v>5</v>
      </c>
      <c r="R1609" s="7">
        <v>0</v>
      </c>
      <c r="S1609" s="7" t="s">
        <v>11926</v>
      </c>
      <c r="BI1609"/>
      <c r="BJ1609"/>
    </row>
    <row r="1610" spans="2:62" x14ac:dyDescent="0.4">
      <c r="B1610" s="1">
        <v>13344</v>
      </c>
      <c r="C1610" s="6" t="s">
        <v>30</v>
      </c>
      <c r="D1610" s="6" t="s">
        <v>8</v>
      </c>
      <c r="E1610" s="6" t="s">
        <v>8482</v>
      </c>
      <c r="F1610" s="6" t="s">
        <v>8641</v>
      </c>
      <c r="G1610" s="6" t="s">
        <v>8756</v>
      </c>
      <c r="H1610" s="6" t="s">
        <v>8698</v>
      </c>
      <c r="I1610" s="6" t="s">
        <v>8776</v>
      </c>
      <c r="J1610" s="6" t="s">
        <v>5</v>
      </c>
      <c r="K1610" s="7">
        <v>1.5</v>
      </c>
      <c r="L1610" s="7">
        <f>IFERROR(VLOOKUP(SiscoTable[[#This Row],[Código]],Hoja2!A:B,2,0)*SiscoTable[[#This Row],[Provta(Uns)]],0)</f>
        <v>40.5</v>
      </c>
      <c r="M1610" s="7">
        <v>0</v>
      </c>
      <c r="N1610" s="7">
        <v>17</v>
      </c>
      <c r="O1610" s="7">
        <f>IFERROR(VLOOKUP(SiscoTable[[#This Row],[Código]],Hoja2!A:B,2,0)*SiscoTable[[#This Row],[Stock_actual]],0)</f>
        <v>459</v>
      </c>
      <c r="P1610" s="6" t="s">
        <v>3062</v>
      </c>
      <c r="Q1610" s="7">
        <v>2</v>
      </c>
      <c r="R1610" s="7">
        <v>0</v>
      </c>
      <c r="S1610" s="7" t="s">
        <v>11926</v>
      </c>
      <c r="BI1610"/>
      <c r="BJ1610"/>
    </row>
    <row r="1611" spans="2:62" x14ac:dyDescent="0.4">
      <c r="B1611" s="1">
        <v>13348</v>
      </c>
      <c r="C1611" s="6" t="s">
        <v>8</v>
      </c>
      <c r="D1611" s="6" t="s">
        <v>8</v>
      </c>
      <c r="E1611" s="6" t="s">
        <v>8482</v>
      </c>
      <c r="F1611" s="6" t="s">
        <v>8641</v>
      </c>
      <c r="G1611" s="6" t="s">
        <v>8756</v>
      </c>
      <c r="H1611" s="6" t="s">
        <v>8698</v>
      </c>
      <c r="I1611" s="6" t="s">
        <v>8845</v>
      </c>
      <c r="J1611" s="6" t="s">
        <v>5</v>
      </c>
      <c r="K1611" s="7">
        <v>0.17</v>
      </c>
      <c r="L1611" s="7">
        <f>IFERROR(VLOOKUP(SiscoTable[[#This Row],[Código]],Hoja2!A:B,2,0)*SiscoTable[[#This Row],[Provta(Uns)]],0)</f>
        <v>2.5330000000000004</v>
      </c>
      <c r="M1611" s="7">
        <v>12</v>
      </c>
      <c r="N1611" s="7">
        <v>0</v>
      </c>
      <c r="O1611" s="7">
        <f>IFERROR(VLOOKUP(SiscoTable[[#This Row],[Código]],Hoja2!A:B,2,0)*SiscoTable[[#This Row],[Stock_actual]],0)</f>
        <v>0</v>
      </c>
      <c r="P1611" s="6" t="s">
        <v>7</v>
      </c>
      <c r="Q1611" s="7">
        <v>0</v>
      </c>
      <c r="R1611" s="7">
        <v>0</v>
      </c>
      <c r="S1611" s="7" t="s">
        <v>11926</v>
      </c>
      <c r="BI1611"/>
      <c r="BJ1611"/>
    </row>
    <row r="1612" spans="2:62" x14ac:dyDescent="0.4">
      <c r="B1612" s="1">
        <v>13349</v>
      </c>
      <c r="C1612" s="6" t="s">
        <v>30</v>
      </c>
      <c r="D1612" s="6" t="s">
        <v>30</v>
      </c>
      <c r="E1612" s="6" t="s">
        <v>8482</v>
      </c>
      <c r="F1612" s="6" t="s">
        <v>8641</v>
      </c>
      <c r="G1612" s="6" t="s">
        <v>8936</v>
      </c>
      <c r="H1612" s="6" t="s">
        <v>8698</v>
      </c>
      <c r="I1612" s="6" t="s">
        <v>8943</v>
      </c>
      <c r="J1612" s="6" t="s">
        <v>5</v>
      </c>
      <c r="K1612" s="7">
        <v>7.17</v>
      </c>
      <c r="L1612" s="7">
        <f>IFERROR(VLOOKUP(SiscoTable[[#This Row],[Código]],Hoja2!A:B,2,0)*SiscoTable[[#This Row],[Provta(Uns)]],0)</f>
        <v>76.001999999999995</v>
      </c>
      <c r="M1612" s="7">
        <v>0</v>
      </c>
      <c r="N1612" s="7">
        <v>17</v>
      </c>
      <c r="O1612" s="7">
        <f>IFERROR(VLOOKUP(SiscoTable[[#This Row],[Código]],Hoja2!A:B,2,0)*SiscoTable[[#This Row],[Stock_actual]],0)</f>
        <v>180.2</v>
      </c>
      <c r="P1612" s="6" t="s">
        <v>1751</v>
      </c>
      <c r="Q1612" s="7">
        <v>8</v>
      </c>
      <c r="R1612" s="7">
        <v>0</v>
      </c>
      <c r="S1612" s="7" t="s">
        <v>11926</v>
      </c>
      <c r="BI1612"/>
      <c r="BJ1612"/>
    </row>
    <row r="1613" spans="2:62" x14ac:dyDescent="0.4">
      <c r="B1613" s="1">
        <v>13351</v>
      </c>
      <c r="C1613" s="6" t="s">
        <v>8</v>
      </c>
      <c r="D1613" s="6" t="s">
        <v>30</v>
      </c>
      <c r="E1613" s="6" t="s">
        <v>8482</v>
      </c>
      <c r="F1613" s="6" t="s">
        <v>1736</v>
      </c>
      <c r="G1613" s="6" t="s">
        <v>10362</v>
      </c>
      <c r="H1613" s="6" t="s">
        <v>8698</v>
      </c>
      <c r="I1613" s="6" t="s">
        <v>10480</v>
      </c>
      <c r="J1613" s="6" t="s">
        <v>5</v>
      </c>
      <c r="K1613" s="7">
        <v>7</v>
      </c>
      <c r="L1613" s="7">
        <f>IFERROR(VLOOKUP(SiscoTable[[#This Row],[Código]],Hoja2!A:B,2,0)*SiscoTable[[#This Row],[Provta(Uns)]],0)</f>
        <v>27.3</v>
      </c>
      <c r="M1613" s="7">
        <v>12</v>
      </c>
      <c r="N1613" s="7">
        <v>13</v>
      </c>
      <c r="O1613" s="7">
        <f>IFERROR(VLOOKUP(SiscoTable[[#This Row],[Código]],Hoja2!A:B,2,0)*SiscoTable[[#This Row],[Stock_actual]],0)</f>
        <v>50.699999999999996</v>
      </c>
      <c r="P1613" s="6" t="s">
        <v>1054</v>
      </c>
      <c r="Q1613" s="7">
        <v>8</v>
      </c>
      <c r="R1613" s="7">
        <v>0</v>
      </c>
      <c r="S1613" s="7" t="s">
        <v>11926</v>
      </c>
      <c r="BI1613"/>
      <c r="BJ1613"/>
    </row>
    <row r="1614" spans="2:62" x14ac:dyDescent="0.4">
      <c r="B1614" s="1">
        <v>13352</v>
      </c>
      <c r="C1614" s="6" t="s">
        <v>8</v>
      </c>
      <c r="D1614" s="6" t="s">
        <v>30</v>
      </c>
      <c r="E1614" s="6" t="s">
        <v>8482</v>
      </c>
      <c r="F1614" s="6" t="s">
        <v>1736</v>
      </c>
      <c r="G1614" s="6" t="s">
        <v>10362</v>
      </c>
      <c r="H1614" s="6" t="s">
        <v>8698</v>
      </c>
      <c r="I1614" s="6" t="s">
        <v>10481</v>
      </c>
      <c r="J1614" s="6" t="s">
        <v>5</v>
      </c>
      <c r="K1614" s="7">
        <v>9</v>
      </c>
      <c r="L1614" s="7">
        <f>IFERROR(VLOOKUP(SiscoTable[[#This Row],[Código]],Hoja2!A:B,2,0)*SiscoTable[[#This Row],[Provta(Uns)]],0)</f>
        <v>35.1</v>
      </c>
      <c r="M1614" s="7">
        <v>0</v>
      </c>
      <c r="N1614" s="7">
        <v>15</v>
      </c>
      <c r="O1614" s="7">
        <f>IFERROR(VLOOKUP(SiscoTable[[#This Row],[Código]],Hoja2!A:B,2,0)*SiscoTable[[#This Row],[Stock_actual]],0)</f>
        <v>58.5</v>
      </c>
      <c r="P1614" s="6" t="s">
        <v>353</v>
      </c>
      <c r="Q1614" s="7">
        <v>10</v>
      </c>
      <c r="R1614" s="7">
        <v>0</v>
      </c>
      <c r="S1614" s="7" t="s">
        <v>11926</v>
      </c>
      <c r="BI1614"/>
      <c r="BJ1614"/>
    </row>
    <row r="1615" spans="2:62" x14ac:dyDescent="0.4">
      <c r="B1615" s="1">
        <v>13353</v>
      </c>
      <c r="C1615" s="6" t="s">
        <v>8</v>
      </c>
      <c r="D1615" s="6" t="s">
        <v>8</v>
      </c>
      <c r="E1615" s="6" t="s">
        <v>8482</v>
      </c>
      <c r="F1615" s="6" t="s">
        <v>1736</v>
      </c>
      <c r="G1615" s="6" t="s">
        <v>10362</v>
      </c>
      <c r="H1615" s="6" t="s">
        <v>8698</v>
      </c>
      <c r="I1615" s="6" t="s">
        <v>10482</v>
      </c>
      <c r="J1615" s="6" t="s">
        <v>5</v>
      </c>
      <c r="K1615" s="7">
        <v>1.67</v>
      </c>
      <c r="L1615" s="7">
        <f>IFERROR(VLOOKUP(SiscoTable[[#This Row],[Código]],Hoja2!A:B,2,0)*SiscoTable[[#This Row],[Provta(Uns)]],0)</f>
        <v>6.5129999999999999</v>
      </c>
      <c r="M1615" s="7">
        <v>0</v>
      </c>
      <c r="N1615" s="7">
        <v>17</v>
      </c>
      <c r="O1615" s="7">
        <f>IFERROR(VLOOKUP(SiscoTable[[#This Row],[Código]],Hoja2!A:B,2,0)*SiscoTable[[#This Row],[Stock_actual]],0)</f>
        <v>66.3</v>
      </c>
      <c r="P1615" s="6" t="s">
        <v>4727</v>
      </c>
      <c r="Q1615" s="7">
        <v>2</v>
      </c>
      <c r="R1615" s="7">
        <v>0</v>
      </c>
      <c r="S1615" s="7" t="s">
        <v>11926</v>
      </c>
      <c r="BI1615"/>
      <c r="BJ1615"/>
    </row>
    <row r="1616" spans="2:62" x14ac:dyDescent="0.4">
      <c r="B1616" s="1">
        <v>13356</v>
      </c>
      <c r="C1616" s="6" t="s">
        <v>8</v>
      </c>
      <c r="D1616" s="6" t="s">
        <v>8</v>
      </c>
      <c r="E1616" s="6" t="s">
        <v>8482</v>
      </c>
      <c r="F1616" s="6" t="s">
        <v>9030</v>
      </c>
      <c r="G1616" s="6" t="s">
        <v>10068</v>
      </c>
      <c r="H1616" s="6" t="s">
        <v>10127</v>
      </c>
      <c r="I1616" s="6" t="s">
        <v>10126</v>
      </c>
      <c r="J1616" s="6" t="s">
        <v>5</v>
      </c>
      <c r="K1616" s="7">
        <v>0</v>
      </c>
      <c r="L1616" s="7">
        <f>IFERROR(VLOOKUP(SiscoTable[[#This Row],[Código]],Hoja2!A:B,2,0)*SiscoTable[[#This Row],[Provta(Uns)]],0)</f>
        <v>0</v>
      </c>
      <c r="M1616" s="7">
        <v>0</v>
      </c>
      <c r="N1616" s="7">
        <v>0</v>
      </c>
      <c r="O1616" s="7">
        <f>IFERROR(VLOOKUP(SiscoTable[[#This Row],[Código]],Hoja2!A:B,2,0)*SiscoTable[[#This Row],[Stock_actual]],0)</f>
        <v>0</v>
      </c>
      <c r="P1616" s="6" t="s">
        <v>7</v>
      </c>
      <c r="Q1616" s="7">
        <v>0</v>
      </c>
      <c r="R1616" s="7">
        <v>0</v>
      </c>
      <c r="S1616" s="7" t="s">
        <v>11926</v>
      </c>
      <c r="BI1616"/>
      <c r="BJ1616"/>
    </row>
    <row r="1617" spans="2:62" x14ac:dyDescent="0.4">
      <c r="B1617" s="1">
        <v>13357</v>
      </c>
      <c r="C1617" s="6" t="s">
        <v>8</v>
      </c>
      <c r="D1617" s="6" t="s">
        <v>8</v>
      </c>
      <c r="E1617" s="6" t="s">
        <v>8482</v>
      </c>
      <c r="F1617" s="6" t="s">
        <v>9030</v>
      </c>
      <c r="G1617" s="6" t="s">
        <v>9921</v>
      </c>
      <c r="H1617" s="6" t="s">
        <v>9924</v>
      </c>
      <c r="I1617" s="6" t="s">
        <v>9955</v>
      </c>
      <c r="J1617" s="6" t="s">
        <v>5</v>
      </c>
      <c r="K1617" s="7">
        <v>0</v>
      </c>
      <c r="L1617" s="7">
        <f>IFERROR(VLOOKUP(SiscoTable[[#This Row],[Código]],Hoja2!A:B,2,0)*SiscoTable[[#This Row],[Provta(Uns)]],0)</f>
        <v>0</v>
      </c>
      <c r="M1617" s="7">
        <v>0</v>
      </c>
      <c r="N1617" s="7">
        <v>0</v>
      </c>
      <c r="O1617" s="7">
        <f>IFERROR(VLOOKUP(SiscoTable[[#This Row],[Código]],Hoja2!A:B,2,0)*SiscoTable[[#This Row],[Stock_actual]],0)</f>
        <v>0</v>
      </c>
      <c r="P1617" s="6" t="s">
        <v>7</v>
      </c>
      <c r="Q1617" s="7">
        <v>0</v>
      </c>
      <c r="R1617" s="7">
        <v>0</v>
      </c>
      <c r="S1617" s="7" t="s">
        <v>11926</v>
      </c>
      <c r="BI1617"/>
      <c r="BJ1617"/>
    </row>
    <row r="1618" spans="2:62" x14ac:dyDescent="0.4">
      <c r="B1618" s="1">
        <v>13362</v>
      </c>
      <c r="C1618" s="6" t="s">
        <v>30</v>
      </c>
      <c r="D1618" s="6" t="s">
        <v>8</v>
      </c>
      <c r="E1618" s="6" t="s">
        <v>8482</v>
      </c>
      <c r="F1618" s="6" t="s">
        <v>9030</v>
      </c>
      <c r="G1618" s="6" t="s">
        <v>9921</v>
      </c>
      <c r="H1618" s="6" t="s">
        <v>9924</v>
      </c>
      <c r="I1618" s="6" t="s">
        <v>9939</v>
      </c>
      <c r="J1618" s="6" t="s">
        <v>5</v>
      </c>
      <c r="K1618" s="7">
        <v>7.17</v>
      </c>
      <c r="L1618" s="7">
        <f>IFERROR(VLOOKUP(SiscoTable[[#This Row],[Código]],Hoja2!A:B,2,0)*SiscoTable[[#This Row],[Provta(Uns)]],0)</f>
        <v>70.983000000000004</v>
      </c>
      <c r="M1618" s="7">
        <v>0</v>
      </c>
      <c r="N1618" s="7">
        <v>2</v>
      </c>
      <c r="O1618" s="7">
        <f>IFERROR(VLOOKUP(SiscoTable[[#This Row],[Código]],Hoja2!A:B,2,0)*SiscoTable[[#This Row],[Stock_actual]],0)</f>
        <v>19.8</v>
      </c>
      <c r="P1618" s="6" t="s">
        <v>76</v>
      </c>
      <c r="Q1618" s="7">
        <v>8</v>
      </c>
      <c r="R1618" s="7">
        <v>14.32</v>
      </c>
      <c r="S1618" s="7" t="s">
        <v>11926</v>
      </c>
      <c r="BI1618"/>
      <c r="BJ1618"/>
    </row>
    <row r="1619" spans="2:62" x14ac:dyDescent="0.4">
      <c r="B1619" s="1">
        <v>13366</v>
      </c>
      <c r="C1619" s="6" t="s">
        <v>25</v>
      </c>
      <c r="D1619" s="6" t="s">
        <v>30</v>
      </c>
      <c r="E1619" s="6" t="s">
        <v>8482</v>
      </c>
      <c r="F1619" s="6" t="s">
        <v>9030</v>
      </c>
      <c r="G1619" s="6" t="s">
        <v>9921</v>
      </c>
      <c r="H1619" s="6" t="s">
        <v>9924</v>
      </c>
      <c r="I1619" s="6" t="s">
        <v>9923</v>
      </c>
      <c r="J1619" s="6" t="s">
        <v>5</v>
      </c>
      <c r="K1619" s="7">
        <v>18.5</v>
      </c>
      <c r="L1619" s="7">
        <f>IFERROR(VLOOKUP(SiscoTable[[#This Row],[Código]],Hoja2!A:B,2,0)*SiscoTable[[#This Row],[Provta(Uns)]],0)</f>
        <v>231.25</v>
      </c>
      <c r="M1619" s="7">
        <v>12</v>
      </c>
      <c r="N1619" s="7">
        <v>25</v>
      </c>
      <c r="O1619" s="7">
        <f>IFERROR(VLOOKUP(SiscoTable[[#This Row],[Código]],Hoja2!A:B,2,0)*SiscoTable[[#This Row],[Stock_actual]],0)</f>
        <v>312.5</v>
      </c>
      <c r="P1619" s="6" t="s">
        <v>575</v>
      </c>
      <c r="Q1619" s="7">
        <v>20</v>
      </c>
      <c r="R1619" s="7">
        <v>0</v>
      </c>
      <c r="S1619" s="7" t="s">
        <v>11926</v>
      </c>
      <c r="BI1619"/>
      <c r="BJ1619"/>
    </row>
    <row r="1620" spans="2:62" x14ac:dyDescent="0.4">
      <c r="B1620" s="1">
        <v>13373</v>
      </c>
      <c r="C1620" s="6" t="s">
        <v>8</v>
      </c>
      <c r="D1620" s="6" t="s">
        <v>8</v>
      </c>
      <c r="E1620" s="6" t="s">
        <v>8482</v>
      </c>
      <c r="F1620" s="6" t="s">
        <v>9030</v>
      </c>
      <c r="G1620" s="6" t="s">
        <v>10068</v>
      </c>
      <c r="H1620" s="6" t="s">
        <v>10127</v>
      </c>
      <c r="I1620" s="6" t="s">
        <v>10128</v>
      </c>
      <c r="J1620" s="6" t="s">
        <v>5</v>
      </c>
      <c r="K1620" s="7">
        <v>0</v>
      </c>
      <c r="L1620" s="7">
        <f>IFERROR(VLOOKUP(SiscoTable[[#This Row],[Código]],Hoja2!A:B,2,0)*SiscoTable[[#This Row],[Provta(Uns)]],0)</f>
        <v>0</v>
      </c>
      <c r="M1620" s="7">
        <v>0</v>
      </c>
      <c r="N1620" s="7">
        <v>0</v>
      </c>
      <c r="O1620" s="7">
        <f>IFERROR(VLOOKUP(SiscoTable[[#This Row],[Código]],Hoja2!A:B,2,0)*SiscoTable[[#This Row],[Stock_actual]],0)</f>
        <v>0</v>
      </c>
      <c r="P1620" s="6" t="s">
        <v>7</v>
      </c>
      <c r="Q1620" s="7">
        <v>0</v>
      </c>
      <c r="R1620" s="7">
        <v>0</v>
      </c>
      <c r="S1620" s="7" t="s">
        <v>11926</v>
      </c>
      <c r="BI1620"/>
      <c r="BJ1620"/>
    </row>
    <row r="1621" spans="2:62" x14ac:dyDescent="0.4">
      <c r="B1621" s="1">
        <v>13377</v>
      </c>
      <c r="C1621" s="6" t="s">
        <v>8</v>
      </c>
      <c r="D1621" s="6" t="s">
        <v>8</v>
      </c>
      <c r="E1621" s="6" t="s">
        <v>8482</v>
      </c>
      <c r="F1621" s="6" t="s">
        <v>8641</v>
      </c>
      <c r="G1621" s="6" t="s">
        <v>8649</v>
      </c>
      <c r="H1621" s="6" t="s">
        <v>8669</v>
      </c>
      <c r="I1621" s="6" t="s">
        <v>8713</v>
      </c>
      <c r="J1621" s="6" t="s">
        <v>5</v>
      </c>
      <c r="K1621" s="7">
        <v>0</v>
      </c>
      <c r="L1621" s="7">
        <f>IFERROR(VLOOKUP(SiscoTable[[#This Row],[Código]],Hoja2!A:B,2,0)*SiscoTable[[#This Row],[Provta(Uns)]],0)</f>
        <v>0</v>
      </c>
      <c r="M1621" s="7">
        <v>24</v>
      </c>
      <c r="N1621" s="7">
        <v>0</v>
      </c>
      <c r="O1621" s="7">
        <f>IFERROR(VLOOKUP(SiscoTable[[#This Row],[Código]],Hoja2!A:B,2,0)*SiscoTable[[#This Row],[Stock_actual]],0)</f>
        <v>0</v>
      </c>
      <c r="P1621" s="6" t="s">
        <v>7</v>
      </c>
      <c r="Q1621" s="7">
        <v>0</v>
      </c>
      <c r="R1621" s="7">
        <v>0</v>
      </c>
      <c r="S1621" s="7" t="s">
        <v>11926</v>
      </c>
      <c r="BI1621"/>
      <c r="BJ1621"/>
    </row>
    <row r="1622" spans="2:62" x14ac:dyDescent="0.4">
      <c r="B1622" s="1">
        <v>13379</v>
      </c>
      <c r="C1622" s="6" t="s">
        <v>8</v>
      </c>
      <c r="D1622" s="6" t="s">
        <v>8</v>
      </c>
      <c r="E1622" s="6" t="s">
        <v>8482</v>
      </c>
      <c r="F1622" s="6" t="s">
        <v>8641</v>
      </c>
      <c r="G1622" s="6" t="s">
        <v>8649</v>
      </c>
      <c r="H1622" s="6" t="s">
        <v>8669</v>
      </c>
      <c r="I1622" s="6" t="s">
        <v>8714</v>
      </c>
      <c r="J1622" s="6" t="s">
        <v>5</v>
      </c>
      <c r="K1622" s="7">
        <v>0.5</v>
      </c>
      <c r="L1622" s="7">
        <f>IFERROR(VLOOKUP(SiscoTable[[#This Row],[Código]],Hoja2!A:B,2,0)*SiscoTable[[#This Row],[Provta(Uns)]],0)</f>
        <v>30</v>
      </c>
      <c r="M1622" s="7">
        <v>0</v>
      </c>
      <c r="N1622" s="7">
        <v>1</v>
      </c>
      <c r="O1622" s="7">
        <f>IFERROR(VLOOKUP(SiscoTable[[#This Row],[Código]],Hoja2!A:B,2,0)*SiscoTable[[#This Row],[Stock_actual]],0)</f>
        <v>60</v>
      </c>
      <c r="P1622" s="6" t="s">
        <v>242</v>
      </c>
      <c r="Q1622" s="7">
        <v>1</v>
      </c>
      <c r="R1622" s="7">
        <v>1.2000000000000002</v>
      </c>
      <c r="S1622" s="7" t="s">
        <v>11926</v>
      </c>
      <c r="BI1622"/>
      <c r="BJ1622"/>
    </row>
    <row r="1623" spans="2:62" x14ac:dyDescent="0.4">
      <c r="B1623" s="1">
        <v>13414</v>
      </c>
      <c r="C1623" s="6" t="s">
        <v>30</v>
      </c>
      <c r="D1623" s="6" t="s">
        <v>8</v>
      </c>
      <c r="E1623" s="6" t="s">
        <v>8482</v>
      </c>
      <c r="F1623" s="6" t="s">
        <v>9030</v>
      </c>
      <c r="G1623" s="6" t="s">
        <v>9299</v>
      </c>
      <c r="H1623" s="6" t="s">
        <v>9360</v>
      </c>
      <c r="I1623" s="6" t="s">
        <v>9359</v>
      </c>
      <c r="J1623" s="6" t="s">
        <v>5</v>
      </c>
      <c r="K1623" s="7">
        <v>5.67</v>
      </c>
      <c r="L1623" s="7">
        <f>IFERROR(VLOOKUP(SiscoTable[[#This Row],[Código]],Hoja2!A:B,2,0)*SiscoTable[[#This Row],[Provta(Uns)]],0)</f>
        <v>141.18299999999999</v>
      </c>
      <c r="M1623" s="7">
        <v>0</v>
      </c>
      <c r="N1623" s="7">
        <v>10</v>
      </c>
      <c r="O1623" s="7">
        <f>IFERROR(VLOOKUP(SiscoTable[[#This Row],[Código]],Hoja2!A:B,2,0)*SiscoTable[[#This Row],[Stock_actual]],0)</f>
        <v>249</v>
      </c>
      <c r="P1623" s="6" t="s">
        <v>512</v>
      </c>
      <c r="Q1623" s="7">
        <v>6</v>
      </c>
      <c r="R1623" s="7">
        <v>0</v>
      </c>
      <c r="S1623" s="7" t="s">
        <v>11926</v>
      </c>
      <c r="BI1623"/>
      <c r="BJ1623"/>
    </row>
    <row r="1624" spans="2:62" x14ac:dyDescent="0.4">
      <c r="B1624" s="1">
        <v>13415</v>
      </c>
      <c r="C1624" s="6" t="s">
        <v>8</v>
      </c>
      <c r="D1624" s="6" t="s">
        <v>8</v>
      </c>
      <c r="E1624" s="6" t="s">
        <v>8482</v>
      </c>
      <c r="F1624" s="6" t="s">
        <v>9030</v>
      </c>
      <c r="G1624" s="6" t="s">
        <v>9299</v>
      </c>
      <c r="H1624" s="6" t="s">
        <v>9360</v>
      </c>
      <c r="I1624" s="6" t="s">
        <v>9474</v>
      </c>
      <c r="J1624" s="6" t="s">
        <v>5</v>
      </c>
      <c r="K1624" s="7">
        <v>0.33</v>
      </c>
      <c r="L1624" s="7">
        <f>IFERROR(VLOOKUP(SiscoTable[[#This Row],[Código]],Hoja2!A:B,2,0)*SiscoTable[[#This Row],[Provta(Uns)]],0)</f>
        <v>3.96</v>
      </c>
      <c r="M1624" s="7">
        <v>0</v>
      </c>
      <c r="N1624" s="7">
        <v>22</v>
      </c>
      <c r="O1624" s="7">
        <f>IFERROR(VLOOKUP(SiscoTable[[#This Row],[Código]],Hoja2!A:B,2,0)*SiscoTable[[#This Row],[Stock_actual]],0)</f>
        <v>264</v>
      </c>
      <c r="P1624" s="6" t="s">
        <v>2018</v>
      </c>
      <c r="Q1624" s="7">
        <v>0</v>
      </c>
      <c r="R1624" s="7">
        <v>0</v>
      </c>
      <c r="S1624" s="7" t="s">
        <v>11926</v>
      </c>
      <c r="BI1624"/>
      <c r="BJ1624"/>
    </row>
    <row r="1625" spans="2:62" x14ac:dyDescent="0.4">
      <c r="B1625" s="1">
        <v>13416</v>
      </c>
      <c r="C1625" s="6" t="s">
        <v>30</v>
      </c>
      <c r="D1625" s="6" t="s">
        <v>30</v>
      </c>
      <c r="E1625" s="6" t="s">
        <v>8482</v>
      </c>
      <c r="F1625" s="6" t="s">
        <v>9030</v>
      </c>
      <c r="G1625" s="6" t="s">
        <v>9299</v>
      </c>
      <c r="H1625" s="6" t="s">
        <v>9360</v>
      </c>
      <c r="I1625" s="6" t="s">
        <v>9402</v>
      </c>
      <c r="J1625" s="6" t="s">
        <v>5</v>
      </c>
      <c r="K1625" s="7">
        <v>8.5</v>
      </c>
      <c r="L1625" s="7">
        <f>IFERROR(VLOOKUP(SiscoTable[[#This Row],[Código]],Hoja2!A:B,2,0)*SiscoTable[[#This Row],[Provta(Uns)]],0)</f>
        <v>88.4</v>
      </c>
      <c r="M1625" s="7">
        <v>24</v>
      </c>
      <c r="N1625" s="7">
        <v>5</v>
      </c>
      <c r="O1625" s="7">
        <f>IFERROR(VLOOKUP(SiscoTable[[#This Row],[Código]],Hoja2!A:B,2,0)*SiscoTable[[#This Row],[Stock_actual]],0)</f>
        <v>52</v>
      </c>
      <c r="P1625" s="6" t="s">
        <v>733</v>
      </c>
      <c r="Q1625" s="7">
        <v>9</v>
      </c>
      <c r="R1625" s="7">
        <v>0</v>
      </c>
      <c r="S1625" s="7" t="s">
        <v>11926</v>
      </c>
      <c r="BI1625"/>
      <c r="BJ1625"/>
    </row>
    <row r="1626" spans="2:62" x14ac:dyDescent="0.4">
      <c r="B1626" s="1">
        <v>13417</v>
      </c>
      <c r="C1626" s="6" t="s">
        <v>8</v>
      </c>
      <c r="D1626" s="6" t="s">
        <v>8</v>
      </c>
      <c r="E1626" s="6" t="s">
        <v>8482</v>
      </c>
      <c r="F1626" s="6" t="s">
        <v>9030</v>
      </c>
      <c r="G1626" s="6" t="s">
        <v>9299</v>
      </c>
      <c r="H1626" s="6" t="s">
        <v>9360</v>
      </c>
      <c r="I1626" s="6" t="s">
        <v>9475</v>
      </c>
      <c r="J1626" s="6" t="s">
        <v>5</v>
      </c>
      <c r="K1626" s="7">
        <v>0</v>
      </c>
      <c r="L1626" s="7">
        <f>IFERROR(VLOOKUP(SiscoTable[[#This Row],[Código]],Hoja2!A:B,2,0)*SiscoTable[[#This Row],[Provta(Uns)]],0)</f>
        <v>0</v>
      </c>
      <c r="M1626" s="7">
        <v>0</v>
      </c>
      <c r="N1626" s="7">
        <v>0</v>
      </c>
      <c r="O1626" s="7">
        <f>IFERROR(VLOOKUP(SiscoTable[[#This Row],[Código]],Hoja2!A:B,2,0)*SiscoTable[[#This Row],[Stock_actual]],0)</f>
        <v>0</v>
      </c>
      <c r="P1626" s="6" t="s">
        <v>7</v>
      </c>
      <c r="Q1626" s="7">
        <v>0</v>
      </c>
      <c r="R1626" s="7">
        <v>0</v>
      </c>
      <c r="S1626" s="7" t="s">
        <v>11926</v>
      </c>
      <c r="BI1626"/>
      <c r="BJ1626"/>
    </row>
    <row r="1627" spans="2:62" x14ac:dyDescent="0.4">
      <c r="B1627" s="1">
        <v>13418</v>
      </c>
      <c r="C1627" s="6" t="s">
        <v>30</v>
      </c>
      <c r="D1627" s="6" t="s">
        <v>8</v>
      </c>
      <c r="E1627" s="6" t="s">
        <v>8482</v>
      </c>
      <c r="F1627" s="6" t="s">
        <v>9030</v>
      </c>
      <c r="G1627" s="6" t="s">
        <v>9299</v>
      </c>
      <c r="H1627" s="6" t="s">
        <v>9360</v>
      </c>
      <c r="I1627" s="6" t="s">
        <v>9361</v>
      </c>
      <c r="J1627" s="6" t="s">
        <v>5</v>
      </c>
      <c r="K1627" s="7">
        <v>1.5</v>
      </c>
      <c r="L1627" s="7">
        <f>IFERROR(VLOOKUP(SiscoTable[[#This Row],[Código]],Hoja2!A:B,2,0)*SiscoTable[[#This Row],[Provta(Uns)]],0)</f>
        <v>15.600000000000001</v>
      </c>
      <c r="M1627" s="7">
        <v>24</v>
      </c>
      <c r="N1627" s="7">
        <v>0</v>
      </c>
      <c r="O1627" s="7">
        <f>IFERROR(VLOOKUP(SiscoTable[[#This Row],[Código]],Hoja2!A:B,2,0)*SiscoTable[[#This Row],[Stock_actual]],0)</f>
        <v>0</v>
      </c>
      <c r="P1627" s="6" t="s">
        <v>7</v>
      </c>
      <c r="Q1627" s="7">
        <v>2</v>
      </c>
      <c r="R1627" s="7">
        <v>0</v>
      </c>
      <c r="S1627" s="7" t="s">
        <v>11926</v>
      </c>
      <c r="BI1627"/>
      <c r="BJ1627"/>
    </row>
    <row r="1628" spans="2:62" x14ac:dyDescent="0.4">
      <c r="B1628" s="1">
        <v>13419</v>
      </c>
      <c r="C1628" s="6" t="s">
        <v>8</v>
      </c>
      <c r="D1628" s="6" t="s">
        <v>8</v>
      </c>
      <c r="E1628" s="6" t="s">
        <v>8482</v>
      </c>
      <c r="F1628" s="6" t="s">
        <v>9030</v>
      </c>
      <c r="G1628" s="6" t="s">
        <v>9299</v>
      </c>
      <c r="H1628" s="6" t="s">
        <v>9360</v>
      </c>
      <c r="I1628" s="6" t="s">
        <v>9476</v>
      </c>
      <c r="J1628" s="6" t="s">
        <v>5</v>
      </c>
      <c r="K1628" s="7">
        <v>0</v>
      </c>
      <c r="L1628" s="7">
        <f>IFERROR(VLOOKUP(SiscoTable[[#This Row],[Código]],Hoja2!A:B,2,0)*SiscoTable[[#This Row],[Provta(Uns)]],0)</f>
        <v>0</v>
      </c>
      <c r="M1628" s="7">
        <v>0</v>
      </c>
      <c r="N1628" s="7">
        <v>0</v>
      </c>
      <c r="O1628" s="7">
        <f>IFERROR(VLOOKUP(SiscoTable[[#This Row],[Código]],Hoja2!A:B,2,0)*SiscoTable[[#This Row],[Stock_actual]],0)</f>
        <v>0</v>
      </c>
      <c r="P1628" s="6" t="s">
        <v>7</v>
      </c>
      <c r="Q1628" s="7">
        <v>0</v>
      </c>
      <c r="R1628" s="7">
        <v>0</v>
      </c>
      <c r="S1628" s="7" t="s">
        <v>11926</v>
      </c>
      <c r="BI1628"/>
      <c r="BJ1628"/>
    </row>
    <row r="1629" spans="2:62" x14ac:dyDescent="0.4">
      <c r="B1629" s="1">
        <v>13420</v>
      </c>
      <c r="C1629" s="6" t="s">
        <v>8</v>
      </c>
      <c r="D1629" s="6" t="s">
        <v>8</v>
      </c>
      <c r="E1629" s="6" t="s">
        <v>8482</v>
      </c>
      <c r="F1629" s="6" t="s">
        <v>9030</v>
      </c>
      <c r="G1629" s="6" t="s">
        <v>9299</v>
      </c>
      <c r="H1629" s="6" t="s">
        <v>9360</v>
      </c>
      <c r="I1629" s="6" t="s">
        <v>9477</v>
      </c>
      <c r="J1629" s="6" t="s">
        <v>5</v>
      </c>
      <c r="K1629" s="7">
        <v>1.17</v>
      </c>
      <c r="L1629" s="7">
        <f>IFERROR(VLOOKUP(SiscoTable[[#This Row],[Código]],Hoja2!A:B,2,0)*SiscoTable[[#This Row],[Provta(Uns)]],0)</f>
        <v>16.847999999999999</v>
      </c>
      <c r="M1629" s="7">
        <v>0</v>
      </c>
      <c r="N1629" s="7">
        <v>23</v>
      </c>
      <c r="O1629" s="7">
        <f>IFERROR(VLOOKUP(SiscoTable[[#This Row],[Código]],Hoja2!A:B,2,0)*SiscoTable[[#This Row],[Stock_actual]],0)</f>
        <v>331.2</v>
      </c>
      <c r="P1629" s="6" t="s">
        <v>1021</v>
      </c>
      <c r="Q1629" s="7">
        <v>1</v>
      </c>
      <c r="R1629" s="7">
        <v>0</v>
      </c>
      <c r="S1629" s="7" t="s">
        <v>11926</v>
      </c>
      <c r="BI1629"/>
      <c r="BJ1629"/>
    </row>
    <row r="1630" spans="2:62" x14ac:dyDescent="0.4">
      <c r="B1630" s="1">
        <v>13421</v>
      </c>
      <c r="C1630" s="6" t="s">
        <v>8</v>
      </c>
      <c r="D1630" s="6" t="s">
        <v>8</v>
      </c>
      <c r="E1630" s="6" t="s">
        <v>8482</v>
      </c>
      <c r="F1630" s="6" t="s">
        <v>9030</v>
      </c>
      <c r="G1630" s="6" t="s">
        <v>9299</v>
      </c>
      <c r="H1630" s="6" t="s">
        <v>9479</v>
      </c>
      <c r="I1630" s="6" t="s">
        <v>9478</v>
      </c>
      <c r="J1630" s="6" t="s">
        <v>5</v>
      </c>
      <c r="K1630" s="7">
        <v>0.17</v>
      </c>
      <c r="L1630" s="7">
        <f>IFERROR(VLOOKUP(SiscoTable[[#This Row],[Código]],Hoja2!A:B,2,0)*SiscoTable[[#This Row],[Provta(Uns)]],0)</f>
        <v>2.5330000000000004</v>
      </c>
      <c r="M1630" s="7">
        <v>0</v>
      </c>
      <c r="N1630" s="7">
        <v>11</v>
      </c>
      <c r="O1630" s="7">
        <f>IFERROR(VLOOKUP(SiscoTable[[#This Row],[Código]],Hoja2!A:B,2,0)*SiscoTable[[#This Row],[Stock_actual]],0)</f>
        <v>163.9</v>
      </c>
      <c r="P1630" s="6" t="s">
        <v>2040</v>
      </c>
      <c r="Q1630" s="7">
        <v>0</v>
      </c>
      <c r="R1630" s="7">
        <v>0</v>
      </c>
      <c r="S1630" s="7" t="s">
        <v>11926</v>
      </c>
      <c r="BI1630"/>
      <c r="BJ1630"/>
    </row>
    <row r="1631" spans="2:62" x14ac:dyDescent="0.4">
      <c r="B1631" s="1">
        <v>13423</v>
      </c>
      <c r="C1631" s="6" t="s">
        <v>8</v>
      </c>
      <c r="D1631" s="6" t="s">
        <v>8</v>
      </c>
      <c r="E1631" s="6" t="s">
        <v>8482</v>
      </c>
      <c r="F1631" s="6" t="s">
        <v>9030</v>
      </c>
      <c r="G1631" s="6" t="s">
        <v>9299</v>
      </c>
      <c r="H1631" s="6" t="s">
        <v>9360</v>
      </c>
      <c r="I1631" s="6" t="s">
        <v>9511</v>
      </c>
      <c r="J1631" s="6" t="s">
        <v>5</v>
      </c>
      <c r="K1631" s="7">
        <v>0</v>
      </c>
      <c r="L1631" s="7">
        <f>IFERROR(VLOOKUP(SiscoTable[[#This Row],[Código]],Hoja2!A:B,2,0)*SiscoTable[[#This Row],[Provta(Uns)]],0)</f>
        <v>0</v>
      </c>
      <c r="M1631" s="7">
        <v>12</v>
      </c>
      <c r="N1631" s="7">
        <v>0</v>
      </c>
      <c r="O1631" s="7">
        <f>IFERROR(VLOOKUP(SiscoTable[[#This Row],[Código]],Hoja2!A:B,2,0)*SiscoTable[[#This Row],[Stock_actual]],0)</f>
        <v>0</v>
      </c>
      <c r="P1631" s="6" t="s">
        <v>7</v>
      </c>
      <c r="Q1631" s="7">
        <v>0</v>
      </c>
      <c r="R1631" s="7">
        <v>0</v>
      </c>
      <c r="S1631" s="7" t="s">
        <v>11926</v>
      </c>
      <c r="BI1631"/>
      <c r="BJ1631"/>
    </row>
    <row r="1632" spans="2:62" x14ac:dyDescent="0.4">
      <c r="B1632" s="1">
        <v>13427</v>
      </c>
      <c r="C1632" s="6" t="s">
        <v>25</v>
      </c>
      <c r="D1632" s="6" t="s">
        <v>30</v>
      </c>
      <c r="E1632" s="6" t="s">
        <v>8482</v>
      </c>
      <c r="F1632" s="6" t="s">
        <v>9030</v>
      </c>
      <c r="G1632" s="6" t="s">
        <v>9299</v>
      </c>
      <c r="H1632" s="6" t="s">
        <v>9306</v>
      </c>
      <c r="I1632" s="6" t="s">
        <v>9310</v>
      </c>
      <c r="J1632" s="6" t="s">
        <v>5</v>
      </c>
      <c r="K1632" s="7">
        <v>13.5</v>
      </c>
      <c r="L1632" s="7">
        <f>IFERROR(VLOOKUP(SiscoTable[[#This Row],[Código]],Hoja2!A:B,2,0)*SiscoTable[[#This Row],[Provta(Uns)]],0)</f>
        <v>326.7</v>
      </c>
      <c r="M1632" s="7">
        <v>0</v>
      </c>
      <c r="N1632" s="7">
        <v>80</v>
      </c>
      <c r="O1632" s="7">
        <f>IFERROR(VLOOKUP(SiscoTable[[#This Row],[Código]],Hoja2!A:B,2,0)*SiscoTable[[#This Row],[Stock_actual]],0)</f>
        <v>1936</v>
      </c>
      <c r="P1632" s="6" t="s">
        <v>1798</v>
      </c>
      <c r="Q1632" s="7">
        <v>15</v>
      </c>
      <c r="R1632" s="7">
        <v>0</v>
      </c>
      <c r="S1632" s="7" t="s">
        <v>11926</v>
      </c>
      <c r="BI1632"/>
      <c r="BJ1632"/>
    </row>
    <row r="1633" spans="2:62" x14ac:dyDescent="0.4">
      <c r="B1633" s="1">
        <v>13444</v>
      </c>
      <c r="C1633" s="6" t="s">
        <v>30</v>
      </c>
      <c r="D1633" s="6" t="s">
        <v>8</v>
      </c>
      <c r="E1633" s="6" t="s">
        <v>8482</v>
      </c>
      <c r="F1633" s="6" t="s">
        <v>9030</v>
      </c>
      <c r="G1633" s="6" t="s">
        <v>9299</v>
      </c>
      <c r="H1633" s="6" t="s">
        <v>9360</v>
      </c>
      <c r="I1633" s="6" t="s">
        <v>9362</v>
      </c>
      <c r="J1633" s="6" t="s">
        <v>5</v>
      </c>
      <c r="K1633" s="7">
        <v>3.83</v>
      </c>
      <c r="L1633" s="7">
        <f>IFERROR(VLOOKUP(SiscoTable[[#This Row],[Código]],Hoja2!A:B,2,0)*SiscoTable[[#This Row],[Provta(Uns)]],0)</f>
        <v>86.558000000000007</v>
      </c>
      <c r="M1633" s="7">
        <v>0</v>
      </c>
      <c r="N1633" s="7">
        <v>10</v>
      </c>
      <c r="O1633" s="7">
        <f>IFERROR(VLOOKUP(SiscoTable[[#This Row],[Código]],Hoja2!A:B,2,0)*SiscoTable[[#This Row],[Stock_actual]],0)</f>
        <v>226</v>
      </c>
      <c r="P1633" s="6" t="s">
        <v>577</v>
      </c>
      <c r="Q1633" s="7">
        <v>4</v>
      </c>
      <c r="R1633" s="7">
        <v>0</v>
      </c>
      <c r="S1633" s="7" t="s">
        <v>11926</v>
      </c>
      <c r="BI1633"/>
      <c r="BJ1633"/>
    </row>
    <row r="1634" spans="2:62" x14ac:dyDescent="0.4">
      <c r="B1634" s="1">
        <v>13445</v>
      </c>
      <c r="C1634" s="6" t="s">
        <v>30</v>
      </c>
      <c r="D1634" s="6" t="s">
        <v>8</v>
      </c>
      <c r="E1634" s="6" t="s">
        <v>8482</v>
      </c>
      <c r="F1634" s="6" t="s">
        <v>9030</v>
      </c>
      <c r="G1634" s="6" t="s">
        <v>9299</v>
      </c>
      <c r="H1634" s="6" t="s">
        <v>9360</v>
      </c>
      <c r="I1634" s="6" t="s">
        <v>9363</v>
      </c>
      <c r="J1634" s="6" t="s">
        <v>496</v>
      </c>
      <c r="K1634" s="7">
        <v>1.83</v>
      </c>
      <c r="L1634" s="7">
        <f>IFERROR(VLOOKUP(SiscoTable[[#This Row],[Código]],Hoja2!A:B,2,0)*SiscoTable[[#This Row],[Provta(Uns)]],0)</f>
        <v>41.358000000000004</v>
      </c>
      <c r="M1634" s="7">
        <v>0</v>
      </c>
      <c r="N1634" s="7">
        <v>14</v>
      </c>
      <c r="O1634" s="7">
        <f>IFERROR(VLOOKUP(SiscoTable[[#This Row],[Código]],Hoja2!A:B,2,0)*SiscoTable[[#This Row],[Stock_actual]],0)</f>
        <v>316.40000000000003</v>
      </c>
      <c r="P1634" s="6" t="s">
        <v>1956</v>
      </c>
      <c r="Q1634" s="7">
        <v>2</v>
      </c>
      <c r="R1634" s="7">
        <v>0</v>
      </c>
      <c r="S1634" s="7" t="s">
        <v>11926</v>
      </c>
      <c r="BI1634"/>
      <c r="BJ1634"/>
    </row>
    <row r="1635" spans="2:62" x14ac:dyDescent="0.4">
      <c r="B1635" s="1">
        <v>13446</v>
      </c>
      <c r="C1635" s="6" t="s">
        <v>30</v>
      </c>
      <c r="D1635" s="6" t="s">
        <v>8</v>
      </c>
      <c r="E1635" s="6" t="s">
        <v>8482</v>
      </c>
      <c r="F1635" s="6" t="s">
        <v>9030</v>
      </c>
      <c r="G1635" s="6" t="s">
        <v>9299</v>
      </c>
      <c r="H1635" s="6" t="s">
        <v>9360</v>
      </c>
      <c r="I1635" s="6" t="s">
        <v>9364</v>
      </c>
      <c r="J1635" s="6" t="s">
        <v>496</v>
      </c>
      <c r="K1635" s="7">
        <v>3</v>
      </c>
      <c r="L1635" s="7">
        <f>IFERROR(VLOOKUP(SiscoTable[[#This Row],[Código]],Hoja2!A:B,2,0)*SiscoTable[[#This Row],[Provta(Uns)]],0)</f>
        <v>67.5</v>
      </c>
      <c r="M1635" s="7">
        <v>0</v>
      </c>
      <c r="N1635" s="7">
        <v>16</v>
      </c>
      <c r="O1635" s="7">
        <f>IFERROR(VLOOKUP(SiscoTable[[#This Row],[Código]],Hoja2!A:B,2,0)*SiscoTable[[#This Row],[Stock_actual]],0)</f>
        <v>360</v>
      </c>
      <c r="P1635" s="6" t="s">
        <v>3301</v>
      </c>
      <c r="Q1635" s="7">
        <v>3</v>
      </c>
      <c r="R1635" s="7">
        <v>0</v>
      </c>
      <c r="S1635" s="7" t="s">
        <v>11926</v>
      </c>
      <c r="BI1635"/>
      <c r="BJ1635"/>
    </row>
    <row r="1636" spans="2:62" x14ac:dyDescent="0.4">
      <c r="B1636" s="1">
        <v>13447</v>
      </c>
      <c r="C1636" s="6" t="s">
        <v>8</v>
      </c>
      <c r="D1636" s="6" t="s">
        <v>8</v>
      </c>
      <c r="E1636" s="6" t="s">
        <v>8482</v>
      </c>
      <c r="F1636" s="6" t="s">
        <v>9030</v>
      </c>
      <c r="G1636" s="6" t="s">
        <v>9299</v>
      </c>
      <c r="H1636" s="6" t="s">
        <v>9360</v>
      </c>
      <c r="I1636" s="6" t="s">
        <v>9480</v>
      </c>
      <c r="J1636" s="6" t="s">
        <v>496</v>
      </c>
      <c r="K1636" s="7">
        <v>0.83</v>
      </c>
      <c r="L1636" s="7">
        <f>IFERROR(VLOOKUP(SiscoTable[[#This Row],[Código]],Hoja2!A:B,2,0)*SiscoTable[[#This Row],[Provta(Uns)]],0)</f>
        <v>18.757999999999999</v>
      </c>
      <c r="M1636" s="7">
        <v>0</v>
      </c>
      <c r="N1636" s="7">
        <v>12</v>
      </c>
      <c r="O1636" s="7">
        <f>IFERROR(VLOOKUP(SiscoTable[[#This Row],[Código]],Hoja2!A:B,2,0)*SiscoTable[[#This Row],[Stock_actual]],0)</f>
        <v>271.20000000000005</v>
      </c>
      <c r="P1636" s="6" t="s">
        <v>6066</v>
      </c>
      <c r="Q1636" s="7">
        <v>1</v>
      </c>
      <c r="R1636" s="7">
        <v>0</v>
      </c>
      <c r="S1636" s="7" t="s">
        <v>11926</v>
      </c>
      <c r="BI1636"/>
      <c r="BJ1636"/>
    </row>
    <row r="1637" spans="2:62" x14ac:dyDescent="0.4">
      <c r="B1637" s="1">
        <v>13450</v>
      </c>
      <c r="C1637" s="6" t="s">
        <v>30</v>
      </c>
      <c r="D1637" s="6" t="s">
        <v>30</v>
      </c>
      <c r="E1637" s="6" t="s">
        <v>8482</v>
      </c>
      <c r="F1637" s="6" t="s">
        <v>9030</v>
      </c>
      <c r="G1637" s="6" t="s">
        <v>9299</v>
      </c>
      <c r="H1637" s="6" t="s">
        <v>9360</v>
      </c>
      <c r="I1637" s="6" t="s">
        <v>9365</v>
      </c>
      <c r="J1637" s="6" t="s">
        <v>496</v>
      </c>
      <c r="K1637" s="7">
        <v>6.17</v>
      </c>
      <c r="L1637" s="7">
        <f>IFERROR(VLOOKUP(SiscoTable[[#This Row],[Código]],Hoja2!A:B,2,0)*SiscoTable[[#This Row],[Provta(Uns)]],0)</f>
        <v>138.82499999999999</v>
      </c>
      <c r="M1637" s="7">
        <v>0</v>
      </c>
      <c r="N1637" s="7">
        <v>18</v>
      </c>
      <c r="O1637" s="7">
        <f>IFERROR(VLOOKUP(SiscoTable[[#This Row],[Código]],Hoja2!A:B,2,0)*SiscoTable[[#This Row],[Stock_actual]],0)</f>
        <v>405</v>
      </c>
      <c r="P1637" s="6" t="s">
        <v>316</v>
      </c>
      <c r="Q1637" s="7">
        <v>7</v>
      </c>
      <c r="R1637" s="7">
        <v>0</v>
      </c>
      <c r="S1637" s="7" t="s">
        <v>11926</v>
      </c>
      <c r="BI1637"/>
      <c r="BJ1637"/>
    </row>
    <row r="1638" spans="2:62" x14ac:dyDescent="0.4">
      <c r="B1638" s="1">
        <v>13452</v>
      </c>
      <c r="C1638" s="6" t="s">
        <v>30</v>
      </c>
      <c r="D1638" s="6" t="s">
        <v>8</v>
      </c>
      <c r="E1638" s="6" t="s">
        <v>8482</v>
      </c>
      <c r="F1638" s="6" t="s">
        <v>9030</v>
      </c>
      <c r="G1638" s="6" t="s">
        <v>9299</v>
      </c>
      <c r="H1638" s="6" t="s">
        <v>9360</v>
      </c>
      <c r="I1638" s="6" t="s">
        <v>9366</v>
      </c>
      <c r="J1638" s="6" t="s">
        <v>5</v>
      </c>
      <c r="K1638" s="7">
        <v>4</v>
      </c>
      <c r="L1638" s="7">
        <f>IFERROR(VLOOKUP(SiscoTable[[#This Row],[Código]],Hoja2!A:B,2,0)*SiscoTable[[#This Row],[Provta(Uns)]],0)</f>
        <v>90.4</v>
      </c>
      <c r="M1638" s="7">
        <v>0</v>
      </c>
      <c r="N1638" s="7">
        <v>8</v>
      </c>
      <c r="O1638" s="7">
        <f>IFERROR(VLOOKUP(SiscoTable[[#This Row],[Código]],Hoja2!A:B,2,0)*SiscoTable[[#This Row],[Stock_actual]],0)</f>
        <v>180.8</v>
      </c>
      <c r="P1638" s="6" t="s">
        <v>242</v>
      </c>
      <c r="Q1638" s="7">
        <v>4</v>
      </c>
      <c r="R1638" s="7">
        <v>0</v>
      </c>
      <c r="S1638" s="7" t="s">
        <v>11926</v>
      </c>
      <c r="BI1638"/>
      <c r="BJ1638"/>
    </row>
    <row r="1639" spans="2:62" x14ac:dyDescent="0.4">
      <c r="B1639" s="1">
        <v>13460</v>
      </c>
      <c r="C1639" s="6" t="s">
        <v>30</v>
      </c>
      <c r="D1639" s="6" t="s">
        <v>8</v>
      </c>
      <c r="E1639" s="6" t="s">
        <v>8482</v>
      </c>
      <c r="F1639" s="6" t="s">
        <v>9030</v>
      </c>
      <c r="G1639" s="6" t="s">
        <v>9299</v>
      </c>
      <c r="H1639" s="6" t="s">
        <v>9360</v>
      </c>
      <c r="I1639" s="6" t="s">
        <v>9367</v>
      </c>
      <c r="J1639" s="6" t="s">
        <v>5</v>
      </c>
      <c r="K1639" s="7">
        <v>1.5</v>
      </c>
      <c r="L1639" s="7">
        <f>IFERROR(VLOOKUP(SiscoTable[[#This Row],[Código]],Hoja2!A:B,2,0)*SiscoTable[[#This Row],[Provta(Uns)]],0)</f>
        <v>28.5</v>
      </c>
      <c r="M1639" s="7">
        <v>0</v>
      </c>
      <c r="N1639" s="7">
        <v>9</v>
      </c>
      <c r="O1639" s="7">
        <f>IFERROR(VLOOKUP(SiscoTable[[#This Row],[Código]],Hoja2!A:B,2,0)*SiscoTable[[#This Row],[Stock_actual]],0)</f>
        <v>171</v>
      </c>
      <c r="P1639" s="6" t="s">
        <v>1014</v>
      </c>
      <c r="Q1639" s="7">
        <v>2</v>
      </c>
      <c r="R1639" s="7">
        <v>0</v>
      </c>
      <c r="S1639" s="7" t="s">
        <v>11926</v>
      </c>
      <c r="BI1639"/>
      <c r="BJ1639"/>
    </row>
    <row r="1640" spans="2:62" x14ac:dyDescent="0.4">
      <c r="B1640" s="1">
        <v>13461</v>
      </c>
      <c r="C1640" s="6" t="s">
        <v>30</v>
      </c>
      <c r="D1640" s="6" t="s">
        <v>8</v>
      </c>
      <c r="E1640" s="6" t="s">
        <v>8482</v>
      </c>
      <c r="F1640" s="6" t="s">
        <v>9030</v>
      </c>
      <c r="G1640" s="6" t="s">
        <v>9299</v>
      </c>
      <c r="H1640" s="6" t="s">
        <v>9360</v>
      </c>
      <c r="I1640" s="6" t="s">
        <v>9368</v>
      </c>
      <c r="J1640" s="6" t="s">
        <v>5</v>
      </c>
      <c r="K1640" s="7">
        <v>3.83</v>
      </c>
      <c r="L1640" s="7">
        <f>IFERROR(VLOOKUP(SiscoTable[[#This Row],[Código]],Hoja2!A:B,2,0)*SiscoTable[[#This Row],[Provta(Uns)]],0)</f>
        <v>72.77</v>
      </c>
      <c r="M1640" s="7">
        <v>0</v>
      </c>
      <c r="N1640" s="7">
        <v>10</v>
      </c>
      <c r="O1640" s="7">
        <f>IFERROR(VLOOKUP(SiscoTable[[#This Row],[Código]],Hoja2!A:B,2,0)*SiscoTable[[#This Row],[Stock_actual]],0)</f>
        <v>190</v>
      </c>
      <c r="P1640" s="6" t="s">
        <v>577</v>
      </c>
      <c r="Q1640" s="7">
        <v>4</v>
      </c>
      <c r="R1640" s="7">
        <v>0</v>
      </c>
      <c r="S1640" s="7" t="s">
        <v>11926</v>
      </c>
      <c r="BI1640"/>
      <c r="BJ1640"/>
    </row>
    <row r="1641" spans="2:62" x14ac:dyDescent="0.4">
      <c r="B1641" s="1">
        <v>13465</v>
      </c>
      <c r="C1641" s="6" t="s">
        <v>8</v>
      </c>
      <c r="D1641" s="6" t="s">
        <v>8</v>
      </c>
      <c r="E1641" s="6" t="s">
        <v>8482</v>
      </c>
      <c r="F1641" s="6" t="s">
        <v>9030</v>
      </c>
      <c r="G1641" s="6" t="s">
        <v>9299</v>
      </c>
      <c r="H1641" s="6" t="s">
        <v>9360</v>
      </c>
      <c r="I1641" s="6" t="s">
        <v>9481</v>
      </c>
      <c r="J1641" s="6" t="s">
        <v>5</v>
      </c>
      <c r="K1641" s="7">
        <v>0.33</v>
      </c>
      <c r="L1641" s="7">
        <f>IFERROR(VLOOKUP(SiscoTable[[#This Row],[Código]],Hoja2!A:B,2,0)*SiscoTable[[#This Row],[Provta(Uns)]],0)</f>
        <v>6.8970000000000002</v>
      </c>
      <c r="M1641" s="7">
        <v>0</v>
      </c>
      <c r="N1641" s="7">
        <v>24</v>
      </c>
      <c r="O1641" s="7">
        <f>IFERROR(VLOOKUP(SiscoTable[[#This Row],[Código]],Hoja2!A:B,2,0)*SiscoTable[[#This Row],[Stock_actual]],0)</f>
        <v>501.59999999999997</v>
      </c>
      <c r="P1641" s="6" t="s">
        <v>9482</v>
      </c>
      <c r="Q1641" s="7">
        <v>0</v>
      </c>
      <c r="R1641" s="7">
        <v>0</v>
      </c>
      <c r="S1641" s="7" t="s">
        <v>11926</v>
      </c>
      <c r="BI1641"/>
      <c r="BJ1641"/>
    </row>
    <row r="1642" spans="2:62" x14ac:dyDescent="0.4">
      <c r="B1642" s="1">
        <v>13466</v>
      </c>
      <c r="C1642" s="6" t="s">
        <v>8</v>
      </c>
      <c r="D1642" s="6" t="s">
        <v>8</v>
      </c>
      <c r="E1642" s="6" t="s">
        <v>8482</v>
      </c>
      <c r="F1642" s="6" t="s">
        <v>9030</v>
      </c>
      <c r="G1642" s="6" t="s">
        <v>9299</v>
      </c>
      <c r="H1642" s="6" t="s">
        <v>9360</v>
      </c>
      <c r="I1642" s="6" t="s">
        <v>9483</v>
      </c>
      <c r="J1642" s="6" t="s">
        <v>496</v>
      </c>
      <c r="K1642" s="7">
        <v>0</v>
      </c>
      <c r="L1642" s="7">
        <f>IFERROR(VLOOKUP(SiscoTable[[#This Row],[Código]],Hoja2!A:B,2,0)*SiscoTable[[#This Row],[Provta(Uns)]],0)</f>
        <v>0</v>
      </c>
      <c r="M1642" s="7">
        <v>0</v>
      </c>
      <c r="N1642" s="7">
        <v>0</v>
      </c>
      <c r="O1642" s="7">
        <f>IFERROR(VLOOKUP(SiscoTable[[#This Row],[Código]],Hoja2!A:B,2,0)*SiscoTable[[#This Row],[Stock_actual]],0)</f>
        <v>0</v>
      </c>
      <c r="P1642" s="6" t="s">
        <v>7</v>
      </c>
      <c r="Q1642" s="7">
        <v>0</v>
      </c>
      <c r="R1642" s="7">
        <v>0</v>
      </c>
      <c r="S1642" s="7" t="s">
        <v>11926</v>
      </c>
      <c r="BI1642"/>
      <c r="BJ1642"/>
    </row>
    <row r="1643" spans="2:62" x14ac:dyDescent="0.4">
      <c r="B1643" s="1">
        <v>13467</v>
      </c>
      <c r="C1643" s="6" t="s">
        <v>8</v>
      </c>
      <c r="D1643" s="6" t="s">
        <v>8</v>
      </c>
      <c r="E1643" s="6" t="s">
        <v>8482</v>
      </c>
      <c r="F1643" s="6" t="s">
        <v>9030</v>
      </c>
      <c r="G1643" s="6" t="s">
        <v>9299</v>
      </c>
      <c r="H1643" s="6" t="s">
        <v>9360</v>
      </c>
      <c r="I1643" s="6" t="s">
        <v>9484</v>
      </c>
      <c r="J1643" s="6" t="s">
        <v>496</v>
      </c>
      <c r="K1643" s="7">
        <v>0</v>
      </c>
      <c r="L1643" s="7">
        <f>IFERROR(VLOOKUP(SiscoTable[[#This Row],[Código]],Hoja2!A:B,2,0)*SiscoTable[[#This Row],[Provta(Uns)]],0)</f>
        <v>0</v>
      </c>
      <c r="M1643" s="7">
        <v>0</v>
      </c>
      <c r="N1643" s="7">
        <v>0</v>
      </c>
      <c r="O1643" s="7">
        <f>IFERROR(VLOOKUP(SiscoTable[[#This Row],[Código]],Hoja2!A:B,2,0)*SiscoTable[[#This Row],[Stock_actual]],0)</f>
        <v>0</v>
      </c>
      <c r="P1643" s="6" t="s">
        <v>7</v>
      </c>
      <c r="Q1643" s="7">
        <v>0</v>
      </c>
      <c r="R1643" s="7">
        <v>0</v>
      </c>
      <c r="S1643" s="7" t="s">
        <v>11926</v>
      </c>
      <c r="BI1643"/>
      <c r="BJ1643"/>
    </row>
    <row r="1644" spans="2:62" x14ac:dyDescent="0.4">
      <c r="B1644" s="1">
        <v>13468</v>
      </c>
      <c r="C1644" s="6" t="s">
        <v>8</v>
      </c>
      <c r="D1644" s="6" t="s">
        <v>8</v>
      </c>
      <c r="E1644" s="6" t="s">
        <v>8482</v>
      </c>
      <c r="F1644" s="6" t="s">
        <v>9030</v>
      </c>
      <c r="G1644" s="6" t="s">
        <v>9299</v>
      </c>
      <c r="H1644" s="6" t="s">
        <v>9360</v>
      </c>
      <c r="I1644" s="6" t="s">
        <v>9485</v>
      </c>
      <c r="J1644" s="6" t="s">
        <v>496</v>
      </c>
      <c r="K1644" s="7">
        <v>0.33</v>
      </c>
      <c r="L1644" s="7">
        <f>IFERROR(VLOOKUP(SiscoTable[[#This Row],[Código]],Hoja2!A:B,2,0)*SiscoTable[[#This Row],[Provta(Uns)]],0)</f>
        <v>6.7650000000000006</v>
      </c>
      <c r="M1644" s="7">
        <v>0</v>
      </c>
      <c r="N1644" s="7">
        <v>10</v>
      </c>
      <c r="O1644" s="7">
        <f>IFERROR(VLOOKUP(SiscoTable[[#This Row],[Código]],Hoja2!A:B,2,0)*SiscoTable[[#This Row],[Stock_actual]],0)</f>
        <v>205</v>
      </c>
      <c r="P1644" s="6" t="s">
        <v>1250</v>
      </c>
      <c r="Q1644" s="7">
        <v>0</v>
      </c>
      <c r="R1644" s="7">
        <v>0</v>
      </c>
      <c r="S1644" s="7" t="s">
        <v>11926</v>
      </c>
      <c r="BI1644"/>
      <c r="BJ1644"/>
    </row>
    <row r="1645" spans="2:62" x14ac:dyDescent="0.4">
      <c r="B1645" s="1">
        <v>13470</v>
      </c>
      <c r="C1645" s="6" t="s">
        <v>30</v>
      </c>
      <c r="D1645" s="6" t="s">
        <v>8</v>
      </c>
      <c r="E1645" s="6" t="s">
        <v>8482</v>
      </c>
      <c r="F1645" s="6" t="s">
        <v>9030</v>
      </c>
      <c r="G1645" s="6" t="s">
        <v>9299</v>
      </c>
      <c r="H1645" s="6" t="s">
        <v>9360</v>
      </c>
      <c r="I1645" s="6" t="s">
        <v>9369</v>
      </c>
      <c r="J1645" s="6" t="s">
        <v>5</v>
      </c>
      <c r="K1645" s="7">
        <v>3</v>
      </c>
      <c r="L1645" s="7">
        <f>IFERROR(VLOOKUP(SiscoTable[[#This Row],[Código]],Hoja2!A:B,2,0)*SiscoTable[[#This Row],[Provta(Uns)]],0)</f>
        <v>68.400000000000006</v>
      </c>
      <c r="M1645" s="7">
        <v>0</v>
      </c>
      <c r="N1645" s="7">
        <v>24</v>
      </c>
      <c r="O1645" s="7">
        <f>IFERROR(VLOOKUP(SiscoTable[[#This Row],[Código]],Hoja2!A:B,2,0)*SiscoTable[[#This Row],[Stock_actual]],0)</f>
        <v>547.20000000000005</v>
      </c>
      <c r="P1645" s="6" t="s">
        <v>1759</v>
      </c>
      <c r="Q1645" s="7">
        <v>3</v>
      </c>
      <c r="R1645" s="7">
        <v>0</v>
      </c>
      <c r="S1645" s="7" t="s">
        <v>11926</v>
      </c>
      <c r="BI1645"/>
      <c r="BJ1645"/>
    </row>
    <row r="1646" spans="2:62" x14ac:dyDescent="0.4">
      <c r="B1646" s="1">
        <v>13471</v>
      </c>
      <c r="C1646" s="6" t="s">
        <v>30</v>
      </c>
      <c r="D1646" s="6" t="s">
        <v>8</v>
      </c>
      <c r="E1646" s="6" t="s">
        <v>8482</v>
      </c>
      <c r="F1646" s="6" t="s">
        <v>9030</v>
      </c>
      <c r="G1646" s="6" t="s">
        <v>9299</v>
      </c>
      <c r="H1646" s="6" t="s">
        <v>9360</v>
      </c>
      <c r="I1646" s="6" t="s">
        <v>9370</v>
      </c>
      <c r="J1646" s="6" t="s">
        <v>496</v>
      </c>
      <c r="K1646" s="7">
        <v>2.5</v>
      </c>
      <c r="L1646" s="7">
        <f>IFERROR(VLOOKUP(SiscoTable[[#This Row],[Código]],Hoja2!A:B,2,0)*SiscoTable[[#This Row],[Provta(Uns)]],0)</f>
        <v>57</v>
      </c>
      <c r="M1646" s="7">
        <v>0</v>
      </c>
      <c r="N1646" s="7">
        <v>24</v>
      </c>
      <c r="O1646" s="7">
        <f>IFERROR(VLOOKUP(SiscoTable[[#This Row],[Código]],Hoja2!A:B,2,0)*SiscoTable[[#This Row],[Stock_actual]],0)</f>
        <v>547.20000000000005</v>
      </c>
      <c r="P1646" s="6" t="s">
        <v>1178</v>
      </c>
      <c r="Q1646" s="7">
        <v>3</v>
      </c>
      <c r="R1646" s="7">
        <v>0</v>
      </c>
      <c r="S1646" s="7" t="s">
        <v>11926</v>
      </c>
      <c r="BI1646"/>
      <c r="BJ1646"/>
    </row>
    <row r="1647" spans="2:62" x14ac:dyDescent="0.4">
      <c r="B1647" s="1">
        <v>13474</v>
      </c>
      <c r="C1647" s="6" t="s">
        <v>8</v>
      </c>
      <c r="D1647" s="6" t="s">
        <v>8</v>
      </c>
      <c r="E1647" s="6" t="s">
        <v>8482</v>
      </c>
      <c r="F1647" s="6" t="s">
        <v>9030</v>
      </c>
      <c r="G1647" s="6" t="s">
        <v>9299</v>
      </c>
      <c r="H1647" s="6" t="s">
        <v>9360</v>
      </c>
      <c r="I1647" s="6" t="s">
        <v>9486</v>
      </c>
      <c r="J1647" s="6" t="s">
        <v>5</v>
      </c>
      <c r="K1647" s="7">
        <v>1.83</v>
      </c>
      <c r="L1647" s="7">
        <f>IFERROR(VLOOKUP(SiscoTable[[#This Row],[Código]],Hoja2!A:B,2,0)*SiscoTable[[#This Row],[Provta(Uns)]],0)</f>
        <v>41.724000000000004</v>
      </c>
      <c r="M1647" s="7">
        <v>0</v>
      </c>
      <c r="N1647" s="7">
        <v>25</v>
      </c>
      <c r="O1647" s="7">
        <f>IFERROR(VLOOKUP(SiscoTable[[#This Row],[Código]],Hoja2!A:B,2,0)*SiscoTable[[#This Row],[Stock_actual]],0)</f>
        <v>570</v>
      </c>
      <c r="P1647" s="6" t="s">
        <v>3358</v>
      </c>
      <c r="Q1647" s="7">
        <v>2</v>
      </c>
      <c r="R1647" s="7">
        <v>0</v>
      </c>
      <c r="S1647" s="7" t="s">
        <v>11926</v>
      </c>
      <c r="BI1647"/>
      <c r="BJ1647"/>
    </row>
    <row r="1648" spans="2:62" x14ac:dyDescent="0.4">
      <c r="B1648" s="1">
        <v>13483</v>
      </c>
      <c r="C1648" s="6" t="s">
        <v>30</v>
      </c>
      <c r="D1648" s="6" t="s">
        <v>8</v>
      </c>
      <c r="E1648" s="6" t="s">
        <v>8482</v>
      </c>
      <c r="F1648" s="6" t="s">
        <v>9030</v>
      </c>
      <c r="G1648" s="6" t="s">
        <v>9299</v>
      </c>
      <c r="H1648" s="6" t="s">
        <v>9306</v>
      </c>
      <c r="I1648" s="6" t="s">
        <v>9371</v>
      </c>
      <c r="J1648" s="6" t="s">
        <v>496</v>
      </c>
      <c r="K1648" s="7">
        <v>0.17</v>
      </c>
      <c r="L1648" s="7">
        <f>IFERROR(VLOOKUP(SiscoTable[[#This Row],[Código]],Hoja2!A:B,2,0)*SiscoTable[[#This Row],[Provta(Uns)]],0)</f>
        <v>6.6130000000000004</v>
      </c>
      <c r="M1648" s="7">
        <v>12</v>
      </c>
      <c r="N1648" s="7">
        <v>0</v>
      </c>
      <c r="O1648" s="7">
        <f>IFERROR(VLOOKUP(SiscoTable[[#This Row],[Código]],Hoja2!A:B,2,0)*SiscoTable[[#This Row],[Stock_actual]],0)</f>
        <v>0</v>
      </c>
      <c r="P1648" s="6" t="s">
        <v>7</v>
      </c>
      <c r="Q1648" s="7">
        <v>0</v>
      </c>
      <c r="R1648" s="7">
        <v>0</v>
      </c>
      <c r="S1648" s="7" t="s">
        <v>11926</v>
      </c>
      <c r="BI1648"/>
      <c r="BJ1648"/>
    </row>
    <row r="1649" spans="2:62" x14ac:dyDescent="0.4">
      <c r="B1649" s="1">
        <v>13484</v>
      </c>
      <c r="C1649" s="6" t="s">
        <v>8</v>
      </c>
      <c r="D1649" s="6" t="s">
        <v>8</v>
      </c>
      <c r="E1649" s="6" t="s">
        <v>8482</v>
      </c>
      <c r="F1649" s="6" t="s">
        <v>9030</v>
      </c>
      <c r="G1649" s="6" t="s">
        <v>9299</v>
      </c>
      <c r="H1649" s="6" t="s">
        <v>9306</v>
      </c>
      <c r="I1649" s="6" t="s">
        <v>9487</v>
      </c>
      <c r="J1649" s="6" t="s">
        <v>5</v>
      </c>
      <c r="K1649" s="7">
        <v>0.83</v>
      </c>
      <c r="L1649" s="7">
        <f>IFERROR(VLOOKUP(SiscoTable[[#This Row],[Código]],Hoja2!A:B,2,0)*SiscoTable[[#This Row],[Provta(Uns)]],0)</f>
        <v>19.588000000000001</v>
      </c>
      <c r="M1649" s="7">
        <v>0</v>
      </c>
      <c r="N1649" s="7">
        <v>7</v>
      </c>
      <c r="O1649" s="7">
        <f>IFERROR(VLOOKUP(SiscoTable[[#This Row],[Código]],Hoja2!A:B,2,0)*SiscoTable[[#This Row],[Stock_actual]],0)</f>
        <v>165.20000000000002</v>
      </c>
      <c r="P1649" s="6" t="s">
        <v>1940</v>
      </c>
      <c r="Q1649" s="7">
        <v>1</v>
      </c>
      <c r="R1649" s="7">
        <v>0</v>
      </c>
      <c r="S1649" s="7" t="s">
        <v>11926</v>
      </c>
      <c r="BI1649"/>
      <c r="BJ1649"/>
    </row>
    <row r="1650" spans="2:62" x14ac:dyDescent="0.4">
      <c r="B1650" s="1">
        <v>13485</v>
      </c>
      <c r="C1650" s="6" t="s">
        <v>30</v>
      </c>
      <c r="D1650" s="6" t="s">
        <v>8</v>
      </c>
      <c r="E1650" s="6" t="s">
        <v>8482</v>
      </c>
      <c r="F1650" s="6" t="s">
        <v>9030</v>
      </c>
      <c r="G1650" s="6" t="s">
        <v>9299</v>
      </c>
      <c r="H1650" s="6" t="s">
        <v>9306</v>
      </c>
      <c r="I1650" s="6" t="s">
        <v>9372</v>
      </c>
      <c r="J1650" s="6" t="s">
        <v>5</v>
      </c>
      <c r="K1650" s="7">
        <v>2.17</v>
      </c>
      <c r="L1650" s="7">
        <f>IFERROR(VLOOKUP(SiscoTable[[#This Row],[Código]],Hoja2!A:B,2,0)*SiscoTable[[#This Row],[Provta(Uns)]],0)</f>
        <v>84.412999999999997</v>
      </c>
      <c r="M1650" s="7">
        <v>0</v>
      </c>
      <c r="N1650" s="7">
        <v>12</v>
      </c>
      <c r="O1650" s="7">
        <f>IFERROR(VLOOKUP(SiscoTable[[#This Row],[Código]],Hoja2!A:B,2,0)*SiscoTable[[#This Row],[Stock_actual]],0)</f>
        <v>466.79999999999995</v>
      </c>
      <c r="P1650" s="6" t="s">
        <v>3721</v>
      </c>
      <c r="Q1650" s="7">
        <v>2</v>
      </c>
      <c r="R1650" s="7">
        <v>0</v>
      </c>
      <c r="S1650" s="7" t="s">
        <v>11926</v>
      </c>
      <c r="BI1650"/>
      <c r="BJ1650"/>
    </row>
    <row r="1651" spans="2:62" x14ac:dyDescent="0.4">
      <c r="B1651" s="1">
        <v>13491</v>
      </c>
      <c r="C1651" s="6" t="s">
        <v>8</v>
      </c>
      <c r="D1651" s="6" t="s">
        <v>8</v>
      </c>
      <c r="E1651" s="6" t="s">
        <v>8482</v>
      </c>
      <c r="F1651" s="6" t="s">
        <v>9030</v>
      </c>
      <c r="G1651" s="6" t="s">
        <v>9299</v>
      </c>
      <c r="H1651" s="6" t="s">
        <v>9306</v>
      </c>
      <c r="I1651" s="6" t="s">
        <v>9488</v>
      </c>
      <c r="J1651" s="6" t="s">
        <v>5</v>
      </c>
      <c r="K1651" s="7">
        <v>0.33</v>
      </c>
      <c r="L1651" s="7">
        <f>IFERROR(VLOOKUP(SiscoTable[[#This Row],[Código]],Hoja2!A:B,2,0)*SiscoTable[[#This Row],[Provta(Uns)]],0)</f>
        <v>12.705</v>
      </c>
      <c r="M1651" s="7">
        <v>0</v>
      </c>
      <c r="N1651" s="7">
        <v>0</v>
      </c>
      <c r="O1651" s="7">
        <f>IFERROR(VLOOKUP(SiscoTable[[#This Row],[Código]],Hoja2!A:B,2,0)*SiscoTable[[#This Row],[Stock_actual]],0)</f>
        <v>0</v>
      </c>
      <c r="P1651" s="6" t="s">
        <v>7</v>
      </c>
      <c r="Q1651" s="7">
        <v>0</v>
      </c>
      <c r="R1651" s="7">
        <v>0</v>
      </c>
      <c r="S1651" s="7" t="s">
        <v>11926</v>
      </c>
      <c r="BI1651"/>
      <c r="BJ1651"/>
    </row>
    <row r="1652" spans="2:62" x14ac:dyDescent="0.4">
      <c r="B1652" s="1">
        <v>13493</v>
      </c>
      <c r="C1652" s="6" t="s">
        <v>30</v>
      </c>
      <c r="D1652" s="6" t="s">
        <v>8</v>
      </c>
      <c r="E1652" s="6" t="s">
        <v>8482</v>
      </c>
      <c r="F1652" s="6" t="s">
        <v>9030</v>
      </c>
      <c r="G1652" s="6" t="s">
        <v>9299</v>
      </c>
      <c r="H1652" s="6" t="s">
        <v>9360</v>
      </c>
      <c r="I1652" s="6" t="s">
        <v>9373</v>
      </c>
      <c r="J1652" s="6" t="s">
        <v>496</v>
      </c>
      <c r="K1652" s="7">
        <v>0.83</v>
      </c>
      <c r="L1652" s="7">
        <f>IFERROR(VLOOKUP(SiscoTable[[#This Row],[Código]],Hoja2!A:B,2,0)*SiscoTable[[#This Row],[Provta(Uns)]],0)</f>
        <v>31.4985</v>
      </c>
      <c r="M1652" s="7">
        <v>0</v>
      </c>
      <c r="N1652" s="7">
        <v>9</v>
      </c>
      <c r="O1652" s="7">
        <f>IFERROR(VLOOKUP(SiscoTable[[#This Row],[Código]],Hoja2!A:B,2,0)*SiscoTable[[#This Row],[Stock_actual]],0)</f>
        <v>341.55</v>
      </c>
      <c r="P1652" s="6" t="s">
        <v>6709</v>
      </c>
      <c r="Q1652" s="7">
        <v>1</v>
      </c>
      <c r="R1652" s="7">
        <v>0</v>
      </c>
      <c r="S1652" s="7" t="s">
        <v>11926</v>
      </c>
      <c r="BI1652"/>
      <c r="BJ1652"/>
    </row>
    <row r="1653" spans="2:62" x14ac:dyDescent="0.4">
      <c r="B1653" s="1">
        <v>13494</v>
      </c>
      <c r="C1653" s="6" t="s">
        <v>30</v>
      </c>
      <c r="D1653" s="6" t="s">
        <v>8</v>
      </c>
      <c r="E1653" s="6" t="s">
        <v>8482</v>
      </c>
      <c r="F1653" s="6" t="s">
        <v>9030</v>
      </c>
      <c r="G1653" s="6" t="s">
        <v>9299</v>
      </c>
      <c r="H1653" s="6" t="s">
        <v>9360</v>
      </c>
      <c r="I1653" s="6" t="s">
        <v>9374</v>
      </c>
      <c r="J1653" s="6" t="s">
        <v>496</v>
      </c>
      <c r="K1653" s="7">
        <v>1.83</v>
      </c>
      <c r="L1653" s="7">
        <f>IFERROR(VLOOKUP(SiscoTable[[#This Row],[Código]],Hoja2!A:B,2,0)*SiscoTable[[#This Row],[Provta(Uns)]],0)</f>
        <v>60.207000000000001</v>
      </c>
      <c r="M1653" s="7">
        <v>0</v>
      </c>
      <c r="N1653" s="7">
        <v>11</v>
      </c>
      <c r="O1653" s="7">
        <f>IFERROR(VLOOKUP(SiscoTable[[#This Row],[Código]],Hoja2!A:B,2,0)*SiscoTable[[#This Row],[Stock_actual]],0)</f>
        <v>361.9</v>
      </c>
      <c r="P1653" s="6" t="s">
        <v>1014</v>
      </c>
      <c r="Q1653" s="7">
        <v>2</v>
      </c>
      <c r="R1653" s="7">
        <v>0</v>
      </c>
      <c r="S1653" s="7" t="s">
        <v>11926</v>
      </c>
      <c r="BI1653"/>
      <c r="BJ1653"/>
    </row>
    <row r="1654" spans="2:62" x14ac:dyDescent="0.4">
      <c r="B1654" s="1">
        <v>13495</v>
      </c>
      <c r="C1654" s="6" t="s">
        <v>30</v>
      </c>
      <c r="D1654" s="6" t="s">
        <v>8</v>
      </c>
      <c r="E1654" s="6" t="s">
        <v>8482</v>
      </c>
      <c r="F1654" s="6" t="s">
        <v>9030</v>
      </c>
      <c r="G1654" s="6" t="s">
        <v>9299</v>
      </c>
      <c r="H1654" s="6" t="s">
        <v>9360</v>
      </c>
      <c r="I1654" s="6" t="s">
        <v>9375</v>
      </c>
      <c r="J1654" s="6" t="s">
        <v>496</v>
      </c>
      <c r="K1654" s="7">
        <v>1.5</v>
      </c>
      <c r="L1654" s="7">
        <f>IFERROR(VLOOKUP(SiscoTable[[#This Row],[Código]],Hoja2!A:B,2,0)*SiscoTable[[#This Row],[Provta(Uns)]],0)</f>
        <v>51.300000000000004</v>
      </c>
      <c r="M1654" s="7">
        <v>0</v>
      </c>
      <c r="N1654" s="7">
        <v>19</v>
      </c>
      <c r="O1654" s="7">
        <f>IFERROR(VLOOKUP(SiscoTable[[#This Row],[Código]],Hoja2!A:B,2,0)*SiscoTable[[#This Row],[Stock_actual]],0)</f>
        <v>649.80000000000007</v>
      </c>
      <c r="P1654" s="6" t="s">
        <v>9376</v>
      </c>
      <c r="Q1654" s="7">
        <v>2</v>
      </c>
      <c r="R1654" s="7">
        <v>0</v>
      </c>
      <c r="S1654" s="7" t="s">
        <v>11926</v>
      </c>
      <c r="BI1654"/>
      <c r="BJ1654"/>
    </row>
    <row r="1655" spans="2:62" x14ac:dyDescent="0.4">
      <c r="B1655" s="1">
        <v>13496</v>
      </c>
      <c r="C1655" s="6" t="s">
        <v>30</v>
      </c>
      <c r="D1655" s="6" t="s">
        <v>8</v>
      </c>
      <c r="E1655" s="6" t="s">
        <v>8482</v>
      </c>
      <c r="F1655" s="6" t="s">
        <v>9030</v>
      </c>
      <c r="G1655" s="6" t="s">
        <v>9299</v>
      </c>
      <c r="H1655" s="6" t="s">
        <v>9360</v>
      </c>
      <c r="I1655" s="6" t="s">
        <v>9377</v>
      </c>
      <c r="J1655" s="6" t="s">
        <v>496</v>
      </c>
      <c r="K1655" s="7">
        <v>2.5</v>
      </c>
      <c r="L1655" s="7">
        <f>IFERROR(VLOOKUP(SiscoTable[[#This Row],[Código]],Hoja2!A:B,2,0)*SiscoTable[[#This Row],[Provta(Uns)]],0)</f>
        <v>88.75</v>
      </c>
      <c r="M1655" s="7">
        <v>0</v>
      </c>
      <c r="N1655" s="7">
        <v>25</v>
      </c>
      <c r="O1655" s="7">
        <f>IFERROR(VLOOKUP(SiscoTable[[#This Row],[Código]],Hoja2!A:B,2,0)*SiscoTable[[#This Row],[Stock_actual]],0)</f>
        <v>887.5</v>
      </c>
      <c r="P1655" s="6" t="s">
        <v>240</v>
      </c>
      <c r="Q1655" s="7">
        <v>3</v>
      </c>
      <c r="R1655" s="7">
        <v>0</v>
      </c>
      <c r="S1655" s="7" t="s">
        <v>11926</v>
      </c>
      <c r="BI1655"/>
      <c r="BJ1655"/>
    </row>
    <row r="1656" spans="2:62" x14ac:dyDescent="0.4">
      <c r="B1656" s="1">
        <v>13497</v>
      </c>
      <c r="C1656" s="6" t="s">
        <v>8</v>
      </c>
      <c r="D1656" s="6" t="s">
        <v>8</v>
      </c>
      <c r="E1656" s="6" t="s">
        <v>8482</v>
      </c>
      <c r="F1656" s="6" t="s">
        <v>9030</v>
      </c>
      <c r="G1656" s="6" t="s">
        <v>9299</v>
      </c>
      <c r="H1656" s="6" t="s">
        <v>9360</v>
      </c>
      <c r="I1656" s="6" t="s">
        <v>9489</v>
      </c>
      <c r="J1656" s="6" t="s">
        <v>496</v>
      </c>
      <c r="K1656" s="7">
        <v>0.67</v>
      </c>
      <c r="L1656" s="7">
        <f>IFERROR(VLOOKUP(SiscoTable[[#This Row],[Código]],Hoja2!A:B,2,0)*SiscoTable[[#This Row],[Provta(Uns)]],0)</f>
        <v>22.914000000000005</v>
      </c>
      <c r="M1656" s="7">
        <v>0</v>
      </c>
      <c r="N1656" s="7">
        <v>12</v>
      </c>
      <c r="O1656" s="7">
        <f>IFERROR(VLOOKUP(SiscoTable[[#This Row],[Código]],Hoja2!A:B,2,0)*SiscoTable[[#This Row],[Stock_actual]],0)</f>
        <v>410.40000000000003</v>
      </c>
      <c r="P1656" s="6" t="s">
        <v>2411</v>
      </c>
      <c r="Q1656" s="7">
        <v>1</v>
      </c>
      <c r="R1656" s="7">
        <v>0</v>
      </c>
      <c r="S1656" s="7" t="s">
        <v>11926</v>
      </c>
      <c r="BI1656"/>
      <c r="BJ1656"/>
    </row>
    <row r="1657" spans="2:62" x14ac:dyDescent="0.4">
      <c r="B1657" s="1">
        <v>13499</v>
      </c>
      <c r="C1657" s="6" t="s">
        <v>8</v>
      </c>
      <c r="D1657" s="6" t="s">
        <v>8</v>
      </c>
      <c r="E1657" s="6" t="s">
        <v>8482</v>
      </c>
      <c r="F1657" s="6" t="s">
        <v>9030</v>
      </c>
      <c r="G1657" s="6" t="s">
        <v>9299</v>
      </c>
      <c r="H1657" s="6" t="s">
        <v>9360</v>
      </c>
      <c r="I1657" s="6" t="s">
        <v>9490</v>
      </c>
      <c r="J1657" s="6" t="s">
        <v>496</v>
      </c>
      <c r="K1657" s="7">
        <v>1</v>
      </c>
      <c r="L1657" s="7">
        <f>IFERROR(VLOOKUP(SiscoTable[[#This Row],[Código]],Hoja2!A:B,2,0)*SiscoTable[[#This Row],[Provta(Uns)]],0)</f>
        <v>35.9</v>
      </c>
      <c r="M1657" s="7">
        <v>0</v>
      </c>
      <c r="N1657" s="7">
        <v>13</v>
      </c>
      <c r="O1657" s="7">
        <f>IFERROR(VLOOKUP(SiscoTable[[#This Row],[Código]],Hoja2!A:B,2,0)*SiscoTable[[#This Row],[Stock_actual]],0)</f>
        <v>466.7</v>
      </c>
      <c r="P1657" s="6" t="s">
        <v>7524</v>
      </c>
      <c r="Q1657" s="7">
        <v>1</v>
      </c>
      <c r="R1657" s="7">
        <v>0</v>
      </c>
      <c r="S1657" s="7" t="s">
        <v>11926</v>
      </c>
      <c r="BI1657"/>
      <c r="BJ1657"/>
    </row>
    <row r="1658" spans="2:62" x14ac:dyDescent="0.4">
      <c r="B1658" s="1">
        <v>13509</v>
      </c>
      <c r="C1658" s="6" t="s">
        <v>30</v>
      </c>
      <c r="D1658" s="6" t="s">
        <v>8</v>
      </c>
      <c r="E1658" s="6" t="s">
        <v>8482</v>
      </c>
      <c r="F1658" s="6" t="s">
        <v>9030</v>
      </c>
      <c r="G1658" s="6" t="s">
        <v>9299</v>
      </c>
      <c r="H1658" s="6" t="s">
        <v>9360</v>
      </c>
      <c r="I1658" s="6" t="s">
        <v>9378</v>
      </c>
      <c r="J1658" s="6" t="s">
        <v>5</v>
      </c>
      <c r="K1658" s="7">
        <v>1.83</v>
      </c>
      <c r="L1658" s="7">
        <f>IFERROR(VLOOKUP(SiscoTable[[#This Row],[Código]],Hoja2!A:B,2,0)*SiscoTable[[#This Row],[Provta(Uns)]],0)</f>
        <v>34.038000000000004</v>
      </c>
      <c r="M1658" s="7">
        <v>0</v>
      </c>
      <c r="N1658" s="7">
        <v>11</v>
      </c>
      <c r="O1658" s="7">
        <f>IFERROR(VLOOKUP(SiscoTable[[#This Row],[Código]],Hoja2!A:B,2,0)*SiscoTable[[#This Row],[Stock_actual]],0)</f>
        <v>204.60000000000002</v>
      </c>
      <c r="P1658" s="6" t="s">
        <v>1014</v>
      </c>
      <c r="Q1658" s="7">
        <v>2</v>
      </c>
      <c r="R1658" s="7">
        <v>0</v>
      </c>
      <c r="S1658" s="7" t="s">
        <v>11926</v>
      </c>
      <c r="BI1658"/>
      <c r="BJ1658"/>
    </row>
    <row r="1659" spans="2:62" x14ac:dyDescent="0.4">
      <c r="B1659" s="1">
        <v>13533</v>
      </c>
      <c r="C1659" s="6" t="s">
        <v>8</v>
      </c>
      <c r="D1659" s="6" t="s">
        <v>8</v>
      </c>
      <c r="E1659" s="6" t="s">
        <v>8482</v>
      </c>
      <c r="F1659" s="6" t="s">
        <v>9030</v>
      </c>
      <c r="G1659" s="6" t="s">
        <v>9299</v>
      </c>
      <c r="H1659" s="6" t="s">
        <v>9306</v>
      </c>
      <c r="I1659" s="6" t="s">
        <v>9448</v>
      </c>
      <c r="J1659" s="6" t="s">
        <v>5</v>
      </c>
      <c r="K1659" s="7">
        <v>4.5</v>
      </c>
      <c r="L1659" s="7">
        <f>IFERROR(VLOOKUP(SiscoTable[[#This Row],[Código]],Hoja2!A:B,2,0)*SiscoTable[[#This Row],[Provta(Uns)]],0)</f>
        <v>6.75</v>
      </c>
      <c r="M1659" s="7">
        <v>0</v>
      </c>
      <c r="N1659" s="7">
        <v>8</v>
      </c>
      <c r="O1659" s="7">
        <f>IFERROR(VLOOKUP(SiscoTable[[#This Row],[Código]],Hoja2!A:B,2,0)*SiscoTable[[#This Row],[Stock_actual]],0)</f>
        <v>12</v>
      </c>
      <c r="P1659" s="6" t="s">
        <v>512</v>
      </c>
      <c r="Q1659" s="7">
        <v>5</v>
      </c>
      <c r="R1659" s="7">
        <v>0</v>
      </c>
      <c r="S1659" s="7" t="s">
        <v>11926</v>
      </c>
      <c r="BI1659"/>
      <c r="BJ1659"/>
    </row>
    <row r="1660" spans="2:62" x14ac:dyDescent="0.4">
      <c r="B1660" s="1">
        <v>13581</v>
      </c>
      <c r="C1660" s="6" t="s">
        <v>30</v>
      </c>
      <c r="D1660" s="6" t="s">
        <v>30</v>
      </c>
      <c r="E1660" s="6" t="s">
        <v>8482</v>
      </c>
      <c r="F1660" s="6" t="s">
        <v>9030</v>
      </c>
      <c r="G1660" s="6" t="s">
        <v>9051</v>
      </c>
      <c r="H1660" s="6" t="s">
        <v>9053</v>
      </c>
      <c r="I1660" s="6" t="s">
        <v>9063</v>
      </c>
      <c r="J1660" s="6" t="s">
        <v>5</v>
      </c>
      <c r="K1660" s="7">
        <v>4.83</v>
      </c>
      <c r="L1660" s="7">
        <f>IFERROR(VLOOKUP(SiscoTable[[#This Row],[Código]],Hoja2!A:B,2,0)*SiscoTable[[#This Row],[Provta(Uns)]],0)</f>
        <v>81.626999999999995</v>
      </c>
      <c r="M1660" s="7">
        <v>0</v>
      </c>
      <c r="N1660" s="7">
        <v>16</v>
      </c>
      <c r="O1660" s="7">
        <f>IFERROR(VLOOKUP(SiscoTable[[#This Row],[Código]],Hoja2!A:B,2,0)*SiscoTable[[#This Row],[Stock_actual]],0)</f>
        <v>270.39999999999998</v>
      </c>
      <c r="P1660" s="6" t="s">
        <v>2381</v>
      </c>
      <c r="Q1660" s="7">
        <v>5</v>
      </c>
      <c r="R1660" s="7">
        <v>0</v>
      </c>
      <c r="S1660" s="7" t="s">
        <v>11926</v>
      </c>
      <c r="BI1660"/>
      <c r="BJ1660"/>
    </row>
    <row r="1661" spans="2:62" x14ac:dyDescent="0.4">
      <c r="B1661" s="1">
        <v>13582</v>
      </c>
      <c r="C1661" s="6" t="s">
        <v>8</v>
      </c>
      <c r="D1661" s="6" t="s">
        <v>8</v>
      </c>
      <c r="E1661" s="6" t="s">
        <v>8482</v>
      </c>
      <c r="F1661" s="6" t="s">
        <v>9030</v>
      </c>
      <c r="G1661" s="6" t="s">
        <v>9051</v>
      </c>
      <c r="H1661" s="6" t="s">
        <v>9053</v>
      </c>
      <c r="I1661" s="6" t="s">
        <v>9093</v>
      </c>
      <c r="J1661" s="6" t="s">
        <v>5</v>
      </c>
      <c r="K1661" s="7">
        <v>0</v>
      </c>
      <c r="L1661" s="7">
        <f>IFERROR(VLOOKUP(SiscoTable[[#This Row],[Código]],Hoja2!A:B,2,0)*SiscoTable[[#This Row],[Provta(Uns)]],0)</f>
        <v>0</v>
      </c>
      <c r="M1661" s="7">
        <v>0</v>
      </c>
      <c r="N1661" s="7">
        <v>0</v>
      </c>
      <c r="O1661" s="7">
        <f>IFERROR(VLOOKUP(SiscoTable[[#This Row],[Código]],Hoja2!A:B,2,0)*SiscoTable[[#This Row],[Stock_actual]],0)</f>
        <v>0</v>
      </c>
      <c r="P1661" s="6" t="s">
        <v>7</v>
      </c>
      <c r="Q1661" s="7">
        <v>0</v>
      </c>
      <c r="R1661" s="7">
        <v>0</v>
      </c>
      <c r="S1661" s="7" t="s">
        <v>11926</v>
      </c>
      <c r="BI1661"/>
      <c r="BJ1661"/>
    </row>
    <row r="1662" spans="2:62" x14ac:dyDescent="0.4">
      <c r="B1662" s="1">
        <v>13583</v>
      </c>
      <c r="C1662" s="6" t="s">
        <v>30</v>
      </c>
      <c r="D1662" s="6" t="s">
        <v>8</v>
      </c>
      <c r="E1662" s="6" t="s">
        <v>8482</v>
      </c>
      <c r="F1662" s="6" t="s">
        <v>9030</v>
      </c>
      <c r="G1662" s="6" t="s">
        <v>9051</v>
      </c>
      <c r="H1662" s="6" t="s">
        <v>9053</v>
      </c>
      <c r="I1662" s="6" t="s">
        <v>9064</v>
      </c>
      <c r="J1662" s="6" t="s">
        <v>5</v>
      </c>
      <c r="K1662" s="7">
        <v>3.67</v>
      </c>
      <c r="L1662" s="7">
        <f>IFERROR(VLOOKUP(SiscoTable[[#This Row],[Código]],Hoja2!A:B,2,0)*SiscoTable[[#This Row],[Provta(Uns)]],0)</f>
        <v>99.09</v>
      </c>
      <c r="M1662" s="7">
        <v>6</v>
      </c>
      <c r="N1662" s="7">
        <v>4</v>
      </c>
      <c r="O1662" s="7">
        <f>IFERROR(VLOOKUP(SiscoTable[[#This Row],[Código]],Hoja2!A:B,2,0)*SiscoTable[[#This Row],[Stock_actual]],0)</f>
        <v>108</v>
      </c>
      <c r="P1662" s="6" t="s">
        <v>565</v>
      </c>
      <c r="Q1662" s="7">
        <v>4</v>
      </c>
      <c r="R1662" s="7">
        <v>1.1600000000000001</v>
      </c>
      <c r="S1662" s="7" t="s">
        <v>11926</v>
      </c>
      <c r="BI1662"/>
      <c r="BJ1662"/>
    </row>
    <row r="1663" spans="2:62" x14ac:dyDescent="0.4">
      <c r="B1663" s="1">
        <v>13587</v>
      </c>
      <c r="C1663" s="6" t="s">
        <v>8</v>
      </c>
      <c r="D1663" s="6" t="s">
        <v>8</v>
      </c>
      <c r="E1663" s="6" t="s">
        <v>8482</v>
      </c>
      <c r="F1663" s="6" t="s">
        <v>9030</v>
      </c>
      <c r="G1663" s="6" t="s">
        <v>9051</v>
      </c>
      <c r="H1663" s="6" t="s">
        <v>9095</v>
      </c>
      <c r="I1663" s="6" t="s">
        <v>9094</v>
      </c>
      <c r="J1663" s="6" t="s">
        <v>5</v>
      </c>
      <c r="K1663" s="7">
        <v>0</v>
      </c>
      <c r="L1663" s="7">
        <f>IFERROR(VLOOKUP(SiscoTable[[#This Row],[Código]],Hoja2!A:B,2,0)*SiscoTable[[#This Row],[Provta(Uns)]],0)</f>
        <v>0</v>
      </c>
      <c r="M1663" s="7">
        <v>0</v>
      </c>
      <c r="N1663" s="7">
        <v>0</v>
      </c>
      <c r="O1663" s="7">
        <f>IFERROR(VLOOKUP(SiscoTable[[#This Row],[Código]],Hoja2!A:B,2,0)*SiscoTable[[#This Row],[Stock_actual]],0)</f>
        <v>0</v>
      </c>
      <c r="P1663" s="6" t="s">
        <v>7</v>
      </c>
      <c r="Q1663" s="7">
        <v>0</v>
      </c>
      <c r="R1663" s="7">
        <v>0</v>
      </c>
      <c r="S1663" s="7" t="s">
        <v>11926</v>
      </c>
      <c r="BI1663"/>
      <c r="BJ1663"/>
    </row>
    <row r="1664" spans="2:62" x14ac:dyDescent="0.4">
      <c r="B1664" s="1">
        <v>13593</v>
      </c>
      <c r="C1664" s="6" t="s">
        <v>25</v>
      </c>
      <c r="D1664" s="6" t="s">
        <v>30</v>
      </c>
      <c r="E1664" s="6" t="s">
        <v>8482</v>
      </c>
      <c r="F1664" s="6" t="s">
        <v>9030</v>
      </c>
      <c r="G1664" s="6" t="s">
        <v>9051</v>
      </c>
      <c r="H1664" s="6" t="s">
        <v>9053</v>
      </c>
      <c r="I1664" s="6" t="s">
        <v>9052</v>
      </c>
      <c r="J1664" s="6" t="s">
        <v>5</v>
      </c>
      <c r="K1664" s="7">
        <v>11.5</v>
      </c>
      <c r="L1664" s="7">
        <f>IFERROR(VLOOKUP(SiscoTable[[#This Row],[Código]],Hoja2!A:B,2,0)*SiscoTable[[#This Row],[Provta(Uns)]],0)</f>
        <v>189.75</v>
      </c>
      <c r="M1664" s="7">
        <v>0</v>
      </c>
      <c r="N1664" s="7">
        <v>21</v>
      </c>
      <c r="O1664" s="7">
        <f>IFERROR(VLOOKUP(SiscoTable[[#This Row],[Código]],Hoja2!A:B,2,0)*SiscoTable[[#This Row],[Stock_actual]],0)</f>
        <v>346.5</v>
      </c>
      <c r="P1664" s="6" t="s">
        <v>1443</v>
      </c>
      <c r="Q1664" s="7">
        <v>13</v>
      </c>
      <c r="R1664" s="7">
        <v>0</v>
      </c>
      <c r="S1664" s="7" t="s">
        <v>11926</v>
      </c>
      <c r="BI1664"/>
      <c r="BJ1664"/>
    </row>
    <row r="1665" spans="2:62" x14ac:dyDescent="0.4">
      <c r="B1665" s="1">
        <v>13600</v>
      </c>
      <c r="C1665" s="6" t="s">
        <v>30</v>
      </c>
      <c r="D1665" s="6" t="s">
        <v>8</v>
      </c>
      <c r="E1665" s="6" t="s">
        <v>8482</v>
      </c>
      <c r="F1665" s="6" t="s">
        <v>9030</v>
      </c>
      <c r="G1665" s="6" t="s">
        <v>9051</v>
      </c>
      <c r="H1665" s="6" t="s">
        <v>9053</v>
      </c>
      <c r="I1665" s="6" t="s">
        <v>9065</v>
      </c>
      <c r="J1665" s="6" t="s">
        <v>5</v>
      </c>
      <c r="K1665" s="7">
        <v>3.83</v>
      </c>
      <c r="L1665" s="7">
        <f>IFERROR(VLOOKUP(SiscoTable[[#This Row],[Código]],Hoja2!A:B,2,0)*SiscoTable[[#This Row],[Provta(Uns)]],0)</f>
        <v>142.85899999999998</v>
      </c>
      <c r="M1665" s="7">
        <v>0</v>
      </c>
      <c r="N1665" s="7">
        <v>9</v>
      </c>
      <c r="O1665" s="7">
        <f>IFERROR(VLOOKUP(SiscoTable[[#This Row],[Código]],Hoja2!A:B,2,0)*SiscoTable[[#This Row],[Stock_actual]],0)</f>
        <v>335.7</v>
      </c>
      <c r="P1665" s="6" t="s">
        <v>1159</v>
      </c>
      <c r="Q1665" s="7">
        <v>4</v>
      </c>
      <c r="R1665" s="7">
        <v>0</v>
      </c>
      <c r="S1665" s="7" t="s">
        <v>11926</v>
      </c>
      <c r="BI1665"/>
      <c r="BJ1665"/>
    </row>
    <row r="1666" spans="2:62" x14ac:dyDescent="0.4">
      <c r="B1666" s="1">
        <v>13609</v>
      </c>
      <c r="C1666" s="6" t="s">
        <v>8</v>
      </c>
      <c r="D1666" s="6" t="s">
        <v>8</v>
      </c>
      <c r="E1666" s="6" t="s">
        <v>8482</v>
      </c>
      <c r="F1666" s="6" t="s">
        <v>9030</v>
      </c>
      <c r="G1666" s="6" t="s">
        <v>10068</v>
      </c>
      <c r="H1666" s="6" t="s">
        <v>10095</v>
      </c>
      <c r="I1666" s="6" t="s">
        <v>10129</v>
      </c>
      <c r="J1666" s="6" t="s">
        <v>5</v>
      </c>
      <c r="K1666" s="7">
        <v>0.33</v>
      </c>
      <c r="L1666" s="7">
        <f>IFERROR(VLOOKUP(SiscoTable[[#This Row],[Código]],Hoja2!A:B,2,0)*SiscoTable[[#This Row],[Provta(Uns)]],0)</f>
        <v>2.508</v>
      </c>
      <c r="M1666" s="7">
        <v>0</v>
      </c>
      <c r="N1666" s="7">
        <v>24</v>
      </c>
      <c r="O1666" s="7">
        <f>IFERROR(VLOOKUP(SiscoTable[[#This Row],[Código]],Hoja2!A:B,2,0)*SiscoTable[[#This Row],[Stock_actual]],0)</f>
        <v>182.39999999999998</v>
      </c>
      <c r="P1666" s="6" t="s">
        <v>9482</v>
      </c>
      <c r="Q1666" s="7">
        <v>0</v>
      </c>
      <c r="R1666" s="7">
        <v>0</v>
      </c>
      <c r="S1666" s="7" t="s">
        <v>11926</v>
      </c>
      <c r="BI1666"/>
      <c r="BJ1666"/>
    </row>
    <row r="1667" spans="2:62" x14ac:dyDescent="0.4">
      <c r="B1667" s="1">
        <v>13672</v>
      </c>
      <c r="C1667" s="6" t="s">
        <v>8</v>
      </c>
      <c r="D1667" s="6" t="s">
        <v>8</v>
      </c>
      <c r="E1667" s="6" t="s">
        <v>8482</v>
      </c>
      <c r="F1667" s="6" t="s">
        <v>9030</v>
      </c>
      <c r="G1667" s="6" t="s">
        <v>9678</v>
      </c>
      <c r="H1667" s="6" t="s">
        <v>9691</v>
      </c>
      <c r="I1667" s="6" t="s">
        <v>9775</v>
      </c>
      <c r="J1667" s="6" t="s">
        <v>5</v>
      </c>
      <c r="K1667" s="7">
        <v>0</v>
      </c>
      <c r="L1667" s="7">
        <f>IFERROR(VLOOKUP(SiscoTable[[#This Row],[Código]],Hoja2!A:B,2,0)*SiscoTable[[#This Row],[Provta(Uns)]],0)</f>
        <v>0</v>
      </c>
      <c r="M1667" s="7">
        <v>0</v>
      </c>
      <c r="N1667" s="7">
        <v>0</v>
      </c>
      <c r="O1667" s="7">
        <f>IFERROR(VLOOKUP(SiscoTable[[#This Row],[Código]],Hoja2!A:B,2,0)*SiscoTable[[#This Row],[Stock_actual]],0)</f>
        <v>0</v>
      </c>
      <c r="P1667" s="6" t="s">
        <v>7</v>
      </c>
      <c r="Q1667" s="7">
        <v>0</v>
      </c>
      <c r="R1667" s="7">
        <v>0</v>
      </c>
      <c r="S1667" s="7" t="s">
        <v>11926</v>
      </c>
      <c r="BI1667"/>
      <c r="BJ1667"/>
    </row>
    <row r="1668" spans="2:62" x14ac:dyDescent="0.4">
      <c r="B1668" s="1">
        <v>13673</v>
      </c>
      <c r="C1668" s="6" t="s">
        <v>30</v>
      </c>
      <c r="D1668" s="6" t="s">
        <v>8</v>
      </c>
      <c r="E1668" s="6" t="s">
        <v>8482</v>
      </c>
      <c r="F1668" s="6" t="s">
        <v>9030</v>
      </c>
      <c r="G1668" s="6" t="s">
        <v>9678</v>
      </c>
      <c r="H1668" s="6" t="s">
        <v>9691</v>
      </c>
      <c r="I1668" s="6" t="s">
        <v>9690</v>
      </c>
      <c r="J1668" s="6" t="s">
        <v>496</v>
      </c>
      <c r="K1668" s="7">
        <v>1.5</v>
      </c>
      <c r="L1668" s="7">
        <f>IFERROR(VLOOKUP(SiscoTable[[#This Row],[Código]],Hoja2!A:B,2,0)*SiscoTable[[#This Row],[Provta(Uns)]],0)</f>
        <v>23.1</v>
      </c>
      <c r="M1668" s="7">
        <v>0</v>
      </c>
      <c r="N1668" s="7">
        <v>42</v>
      </c>
      <c r="O1668" s="7">
        <f>IFERROR(VLOOKUP(SiscoTable[[#This Row],[Código]],Hoja2!A:B,2,0)*SiscoTable[[#This Row],[Stock_actual]],0)</f>
        <v>646.80000000000007</v>
      </c>
      <c r="P1668" s="6" t="s">
        <v>3937</v>
      </c>
      <c r="Q1668" s="7">
        <v>2</v>
      </c>
      <c r="R1668" s="7">
        <v>0</v>
      </c>
      <c r="S1668" s="7" t="s">
        <v>11926</v>
      </c>
      <c r="BI1668"/>
      <c r="BJ1668"/>
    </row>
    <row r="1669" spans="2:62" x14ac:dyDescent="0.4">
      <c r="B1669" s="1">
        <v>13674</v>
      </c>
      <c r="C1669" s="6" t="s">
        <v>30</v>
      </c>
      <c r="D1669" s="6" t="s">
        <v>30</v>
      </c>
      <c r="E1669" s="6" t="s">
        <v>8482</v>
      </c>
      <c r="F1669" s="6" t="s">
        <v>9030</v>
      </c>
      <c r="G1669" s="6" t="s">
        <v>9678</v>
      </c>
      <c r="H1669" s="6" t="s">
        <v>9691</v>
      </c>
      <c r="I1669" s="6" t="s">
        <v>9692</v>
      </c>
      <c r="J1669" s="6" t="s">
        <v>5</v>
      </c>
      <c r="K1669" s="7">
        <v>6.83</v>
      </c>
      <c r="L1669" s="7">
        <f>IFERROR(VLOOKUP(SiscoTable[[#This Row],[Código]],Hoja2!A:B,2,0)*SiscoTable[[#This Row],[Provta(Uns)]],0)</f>
        <v>124.306</v>
      </c>
      <c r="M1669" s="7">
        <v>0</v>
      </c>
      <c r="N1669" s="7">
        <v>18</v>
      </c>
      <c r="O1669" s="7">
        <f>IFERROR(VLOOKUP(SiscoTable[[#This Row],[Código]],Hoja2!A:B,2,0)*SiscoTable[[#This Row],[Stock_actual]],0)</f>
        <v>327.59999999999997</v>
      </c>
      <c r="P1669" s="6" t="s">
        <v>592</v>
      </c>
      <c r="Q1669" s="7">
        <v>8</v>
      </c>
      <c r="R1669" s="7">
        <v>0</v>
      </c>
      <c r="S1669" s="7" t="s">
        <v>11926</v>
      </c>
      <c r="BI1669"/>
      <c r="BJ1669"/>
    </row>
    <row r="1670" spans="2:62" x14ac:dyDescent="0.4">
      <c r="B1670" s="1">
        <v>13675</v>
      </c>
      <c r="C1670" s="6" t="s">
        <v>8</v>
      </c>
      <c r="D1670" s="6" t="s">
        <v>8</v>
      </c>
      <c r="E1670" s="6" t="s">
        <v>8482</v>
      </c>
      <c r="F1670" s="6" t="s">
        <v>9030</v>
      </c>
      <c r="G1670" s="6" t="s">
        <v>9678</v>
      </c>
      <c r="H1670" s="6" t="s">
        <v>9691</v>
      </c>
      <c r="I1670" s="6" t="s">
        <v>9776</v>
      </c>
      <c r="J1670" s="6" t="s">
        <v>5</v>
      </c>
      <c r="K1670" s="7">
        <v>0</v>
      </c>
      <c r="L1670" s="7">
        <f>IFERROR(VLOOKUP(SiscoTable[[#This Row],[Código]],Hoja2!A:B,2,0)*SiscoTable[[#This Row],[Provta(Uns)]],0)</f>
        <v>0</v>
      </c>
      <c r="M1670" s="7">
        <v>0</v>
      </c>
      <c r="N1670" s="7">
        <v>0</v>
      </c>
      <c r="O1670" s="7">
        <f>IFERROR(VLOOKUP(SiscoTable[[#This Row],[Código]],Hoja2!A:B,2,0)*SiscoTable[[#This Row],[Stock_actual]],0)</f>
        <v>0</v>
      </c>
      <c r="P1670" s="6" t="s">
        <v>7</v>
      </c>
      <c r="Q1670" s="7">
        <v>0</v>
      </c>
      <c r="R1670" s="7">
        <v>0</v>
      </c>
      <c r="S1670" s="7" t="s">
        <v>11926</v>
      </c>
      <c r="BI1670"/>
      <c r="BJ1670"/>
    </row>
    <row r="1671" spans="2:62" x14ac:dyDescent="0.4">
      <c r="B1671" s="1">
        <v>13678</v>
      </c>
      <c r="C1671" s="6" t="s">
        <v>30</v>
      </c>
      <c r="D1671" s="6" t="s">
        <v>8</v>
      </c>
      <c r="E1671" s="6" t="s">
        <v>8482</v>
      </c>
      <c r="F1671" s="6" t="s">
        <v>9030</v>
      </c>
      <c r="G1671" s="6" t="s">
        <v>9678</v>
      </c>
      <c r="H1671" s="6" t="s">
        <v>9691</v>
      </c>
      <c r="I1671" s="6" t="s">
        <v>9693</v>
      </c>
      <c r="J1671" s="6" t="s">
        <v>496</v>
      </c>
      <c r="K1671" s="7">
        <v>4.33</v>
      </c>
      <c r="L1671" s="7">
        <f>IFERROR(VLOOKUP(SiscoTable[[#This Row],[Código]],Hoja2!A:B,2,0)*SiscoTable[[#This Row],[Provta(Uns)]],0)</f>
        <v>67.548000000000002</v>
      </c>
      <c r="M1671" s="7">
        <v>0</v>
      </c>
      <c r="N1671" s="7">
        <v>17</v>
      </c>
      <c r="O1671" s="7">
        <f>IFERROR(VLOOKUP(SiscoTable[[#This Row],[Código]],Hoja2!A:B,2,0)*SiscoTable[[#This Row],[Stock_actual]],0)</f>
        <v>265.2</v>
      </c>
      <c r="P1671" s="6" t="s">
        <v>1965</v>
      </c>
      <c r="Q1671" s="7">
        <v>5</v>
      </c>
      <c r="R1671" s="7">
        <v>0</v>
      </c>
      <c r="S1671" s="7" t="s">
        <v>11926</v>
      </c>
      <c r="BI1671"/>
      <c r="BJ1671"/>
    </row>
    <row r="1672" spans="2:62" x14ac:dyDescent="0.4">
      <c r="B1672" s="1">
        <v>13680</v>
      </c>
      <c r="C1672" s="6" t="s">
        <v>30</v>
      </c>
      <c r="D1672" s="6" t="s">
        <v>8</v>
      </c>
      <c r="E1672" s="6" t="s">
        <v>8482</v>
      </c>
      <c r="F1672" s="6" t="s">
        <v>9030</v>
      </c>
      <c r="G1672" s="6" t="s">
        <v>9678</v>
      </c>
      <c r="H1672" s="6" t="s">
        <v>9691</v>
      </c>
      <c r="I1672" s="6" t="s">
        <v>9694</v>
      </c>
      <c r="J1672" s="6" t="s">
        <v>5</v>
      </c>
      <c r="K1672" s="7">
        <v>2.67</v>
      </c>
      <c r="L1672" s="7">
        <f>IFERROR(VLOOKUP(SiscoTable[[#This Row],[Código]],Hoja2!A:B,2,0)*SiscoTable[[#This Row],[Provta(Uns)]],0)</f>
        <v>41.652000000000001</v>
      </c>
      <c r="M1672" s="7">
        <v>12</v>
      </c>
      <c r="N1672" s="7">
        <v>8</v>
      </c>
      <c r="O1672" s="7">
        <f>IFERROR(VLOOKUP(SiscoTable[[#This Row],[Código]],Hoja2!A:B,2,0)*SiscoTable[[#This Row],[Stock_actual]],0)</f>
        <v>124.8</v>
      </c>
      <c r="P1672" s="6" t="s">
        <v>983</v>
      </c>
      <c r="Q1672" s="7">
        <v>3</v>
      </c>
      <c r="R1672" s="7">
        <v>0</v>
      </c>
      <c r="S1672" s="7" t="s">
        <v>11926</v>
      </c>
      <c r="BI1672"/>
      <c r="BJ1672"/>
    </row>
    <row r="1673" spans="2:62" x14ac:dyDescent="0.4">
      <c r="B1673" s="1">
        <v>13683</v>
      </c>
      <c r="C1673" s="6" t="s">
        <v>8</v>
      </c>
      <c r="D1673" s="6" t="s">
        <v>8</v>
      </c>
      <c r="E1673" s="6" t="s">
        <v>8482</v>
      </c>
      <c r="F1673" s="6" t="s">
        <v>9030</v>
      </c>
      <c r="G1673" s="6" t="s">
        <v>9678</v>
      </c>
      <c r="H1673" s="6" t="s">
        <v>9691</v>
      </c>
      <c r="I1673" s="6" t="s">
        <v>9777</v>
      </c>
      <c r="J1673" s="6" t="s">
        <v>5</v>
      </c>
      <c r="K1673" s="7">
        <v>4</v>
      </c>
      <c r="L1673" s="7">
        <f>IFERROR(VLOOKUP(SiscoTable[[#This Row],[Código]],Hoja2!A:B,2,0)*SiscoTable[[#This Row],[Provta(Uns)]],0)</f>
        <v>59.6</v>
      </c>
      <c r="M1673" s="7">
        <v>12</v>
      </c>
      <c r="N1673" s="7">
        <v>0</v>
      </c>
      <c r="O1673" s="7">
        <f>IFERROR(VLOOKUP(SiscoTable[[#This Row],[Código]],Hoja2!A:B,2,0)*SiscoTable[[#This Row],[Stock_actual]],0)</f>
        <v>0</v>
      </c>
      <c r="P1673" s="6" t="s">
        <v>7</v>
      </c>
      <c r="Q1673" s="7">
        <v>4</v>
      </c>
      <c r="R1673" s="7">
        <v>0</v>
      </c>
      <c r="S1673" s="7" t="s">
        <v>11926</v>
      </c>
      <c r="BI1673"/>
      <c r="BJ1673"/>
    </row>
    <row r="1674" spans="2:62" x14ac:dyDescent="0.4">
      <c r="B1674" s="1">
        <v>13685</v>
      </c>
      <c r="C1674" s="6" t="s">
        <v>8</v>
      </c>
      <c r="D1674" s="6" t="s">
        <v>8</v>
      </c>
      <c r="E1674" s="6" t="s">
        <v>8482</v>
      </c>
      <c r="F1674" s="6" t="s">
        <v>9030</v>
      </c>
      <c r="G1674" s="6" t="s">
        <v>9678</v>
      </c>
      <c r="H1674" s="6" t="s">
        <v>9691</v>
      </c>
      <c r="I1674" s="6" t="s">
        <v>9778</v>
      </c>
      <c r="J1674" s="6" t="s">
        <v>5</v>
      </c>
      <c r="K1674" s="7">
        <v>0</v>
      </c>
      <c r="L1674" s="7">
        <f>IFERROR(VLOOKUP(SiscoTable[[#This Row],[Código]],Hoja2!A:B,2,0)*SiscoTable[[#This Row],[Provta(Uns)]],0)</f>
        <v>0</v>
      </c>
      <c r="M1674" s="7">
        <v>0</v>
      </c>
      <c r="N1674" s="7">
        <v>0</v>
      </c>
      <c r="O1674" s="7">
        <f>IFERROR(VLOOKUP(SiscoTable[[#This Row],[Código]],Hoja2!A:B,2,0)*SiscoTable[[#This Row],[Stock_actual]],0)</f>
        <v>0</v>
      </c>
      <c r="P1674" s="6" t="s">
        <v>7</v>
      </c>
      <c r="Q1674" s="7">
        <v>0</v>
      </c>
      <c r="R1674" s="7">
        <v>0</v>
      </c>
      <c r="S1674" s="7" t="s">
        <v>11926</v>
      </c>
      <c r="BI1674"/>
      <c r="BJ1674"/>
    </row>
    <row r="1675" spans="2:62" x14ac:dyDescent="0.4">
      <c r="B1675" s="1">
        <v>13686</v>
      </c>
      <c r="C1675" s="6" t="s">
        <v>8</v>
      </c>
      <c r="D1675" s="6" t="s">
        <v>8</v>
      </c>
      <c r="E1675" s="6" t="s">
        <v>8482</v>
      </c>
      <c r="F1675" s="6" t="s">
        <v>9030</v>
      </c>
      <c r="G1675" s="6" t="s">
        <v>9678</v>
      </c>
      <c r="H1675" s="6" t="s">
        <v>9691</v>
      </c>
      <c r="I1675" s="6" t="s">
        <v>9779</v>
      </c>
      <c r="J1675" s="6" t="s">
        <v>5</v>
      </c>
      <c r="K1675" s="7">
        <v>0</v>
      </c>
      <c r="L1675" s="7">
        <f>IFERROR(VLOOKUP(SiscoTable[[#This Row],[Código]],Hoja2!A:B,2,0)*SiscoTable[[#This Row],[Provta(Uns)]],0)</f>
        <v>0</v>
      </c>
      <c r="M1675" s="7">
        <v>0</v>
      </c>
      <c r="N1675" s="7">
        <v>0</v>
      </c>
      <c r="O1675" s="7">
        <f>IFERROR(VLOOKUP(SiscoTable[[#This Row],[Código]],Hoja2!A:B,2,0)*SiscoTable[[#This Row],[Stock_actual]],0)</f>
        <v>0</v>
      </c>
      <c r="P1675" s="6" t="s">
        <v>7</v>
      </c>
      <c r="Q1675" s="7">
        <v>0</v>
      </c>
      <c r="R1675" s="7">
        <v>0</v>
      </c>
      <c r="S1675" s="7" t="s">
        <v>11926</v>
      </c>
      <c r="BI1675"/>
      <c r="BJ1675"/>
    </row>
    <row r="1676" spans="2:62" x14ac:dyDescent="0.4">
      <c r="B1676" s="1">
        <v>13687</v>
      </c>
      <c r="C1676" s="6" t="s">
        <v>30</v>
      </c>
      <c r="D1676" s="6" t="s">
        <v>8</v>
      </c>
      <c r="E1676" s="6" t="s">
        <v>8482</v>
      </c>
      <c r="F1676" s="6" t="s">
        <v>9030</v>
      </c>
      <c r="G1676" s="6" t="s">
        <v>9678</v>
      </c>
      <c r="H1676" s="6" t="s">
        <v>9691</v>
      </c>
      <c r="I1676" s="6" t="s">
        <v>9695</v>
      </c>
      <c r="J1676" s="6" t="s">
        <v>496</v>
      </c>
      <c r="K1676" s="7">
        <v>3.33</v>
      </c>
      <c r="L1676" s="7">
        <f>IFERROR(VLOOKUP(SiscoTable[[#This Row],[Código]],Hoja2!A:B,2,0)*SiscoTable[[#This Row],[Provta(Uns)]],0)</f>
        <v>51.948</v>
      </c>
      <c r="M1676" s="7">
        <v>0</v>
      </c>
      <c r="N1676" s="7">
        <v>17</v>
      </c>
      <c r="O1676" s="7">
        <f>IFERROR(VLOOKUP(SiscoTable[[#This Row],[Código]],Hoja2!A:B,2,0)*SiscoTable[[#This Row],[Stock_actual]],0)</f>
        <v>265.2</v>
      </c>
      <c r="P1676" s="6" t="s">
        <v>1154</v>
      </c>
      <c r="Q1676" s="7">
        <v>4</v>
      </c>
      <c r="R1676" s="7">
        <v>0</v>
      </c>
      <c r="S1676" s="7" t="s">
        <v>11926</v>
      </c>
      <c r="BI1676"/>
      <c r="BJ1676"/>
    </row>
    <row r="1677" spans="2:62" x14ac:dyDescent="0.4">
      <c r="B1677" s="1">
        <v>13694</v>
      </c>
      <c r="C1677" s="6" t="s">
        <v>30</v>
      </c>
      <c r="D1677" s="6" t="s">
        <v>8</v>
      </c>
      <c r="E1677" s="6" t="s">
        <v>8482</v>
      </c>
      <c r="F1677" s="6" t="s">
        <v>9030</v>
      </c>
      <c r="G1677" s="6" t="s">
        <v>9678</v>
      </c>
      <c r="H1677" s="6" t="s">
        <v>9691</v>
      </c>
      <c r="I1677" s="6" t="s">
        <v>9696</v>
      </c>
      <c r="J1677" s="6" t="s">
        <v>5</v>
      </c>
      <c r="K1677" s="7">
        <v>5.5</v>
      </c>
      <c r="L1677" s="7">
        <f>IFERROR(VLOOKUP(SiscoTable[[#This Row],[Código]],Hoja2!A:B,2,0)*SiscoTable[[#This Row],[Provta(Uns)]],0)</f>
        <v>74.25</v>
      </c>
      <c r="M1677" s="7">
        <v>0</v>
      </c>
      <c r="N1677" s="7">
        <v>16</v>
      </c>
      <c r="O1677" s="7">
        <f>IFERROR(VLOOKUP(SiscoTable[[#This Row],[Código]],Hoja2!A:B,2,0)*SiscoTable[[#This Row],[Stock_actual]],0)</f>
        <v>216</v>
      </c>
      <c r="P1677" s="6" t="s">
        <v>1172</v>
      </c>
      <c r="Q1677" s="7">
        <v>6</v>
      </c>
      <c r="R1677" s="7">
        <v>0</v>
      </c>
      <c r="S1677" s="7" t="s">
        <v>11926</v>
      </c>
      <c r="BI1677"/>
      <c r="BJ1677"/>
    </row>
    <row r="1678" spans="2:62" x14ac:dyDescent="0.4">
      <c r="B1678" s="1">
        <v>13699</v>
      </c>
      <c r="C1678" s="6" t="s">
        <v>8</v>
      </c>
      <c r="D1678" s="6" t="s">
        <v>8</v>
      </c>
      <c r="E1678" s="6" t="s">
        <v>8482</v>
      </c>
      <c r="F1678" s="6" t="s">
        <v>9030</v>
      </c>
      <c r="G1678" s="6" t="s">
        <v>9678</v>
      </c>
      <c r="H1678" s="6" t="s">
        <v>9053</v>
      </c>
      <c r="I1678" s="6" t="s">
        <v>9780</v>
      </c>
      <c r="J1678" s="6" t="s">
        <v>5</v>
      </c>
      <c r="K1678" s="7">
        <v>0</v>
      </c>
      <c r="L1678" s="7">
        <f>IFERROR(VLOOKUP(SiscoTable[[#This Row],[Código]],Hoja2!A:B,2,0)*SiscoTable[[#This Row],[Provta(Uns)]],0)</f>
        <v>0</v>
      </c>
      <c r="M1678" s="7">
        <v>0</v>
      </c>
      <c r="N1678" s="7">
        <v>0</v>
      </c>
      <c r="O1678" s="7">
        <f>IFERROR(VLOOKUP(SiscoTable[[#This Row],[Código]],Hoja2!A:B,2,0)*SiscoTable[[#This Row],[Stock_actual]],0)</f>
        <v>0</v>
      </c>
      <c r="P1678" s="6" t="s">
        <v>7</v>
      </c>
      <c r="Q1678" s="7">
        <v>0</v>
      </c>
      <c r="R1678" s="7">
        <v>0</v>
      </c>
      <c r="S1678" s="7" t="s">
        <v>11926</v>
      </c>
      <c r="BI1678"/>
      <c r="BJ1678"/>
    </row>
    <row r="1679" spans="2:62" x14ac:dyDescent="0.4">
      <c r="B1679" s="1">
        <v>13700</v>
      </c>
      <c r="C1679" s="6" t="s">
        <v>25</v>
      </c>
      <c r="D1679" s="6" t="s">
        <v>30</v>
      </c>
      <c r="E1679" s="6" t="s">
        <v>8482</v>
      </c>
      <c r="F1679" s="6" t="s">
        <v>9030</v>
      </c>
      <c r="G1679" s="6" t="s">
        <v>9678</v>
      </c>
      <c r="H1679" s="6" t="s">
        <v>9053</v>
      </c>
      <c r="I1679" s="6" t="s">
        <v>9679</v>
      </c>
      <c r="J1679" s="6" t="s">
        <v>5</v>
      </c>
      <c r="K1679" s="7">
        <v>10.5</v>
      </c>
      <c r="L1679" s="7">
        <f>IFERROR(VLOOKUP(SiscoTable[[#This Row],[Código]],Hoja2!A:B,2,0)*SiscoTable[[#This Row],[Provta(Uns)]],0)</f>
        <v>128.1</v>
      </c>
      <c r="M1679" s="7">
        <v>0</v>
      </c>
      <c r="N1679" s="7">
        <v>37</v>
      </c>
      <c r="O1679" s="7">
        <f>IFERROR(VLOOKUP(SiscoTable[[#This Row],[Código]],Hoja2!A:B,2,0)*SiscoTable[[#This Row],[Stock_actual]],0)</f>
        <v>451.4</v>
      </c>
      <c r="P1679" s="6" t="s">
        <v>3837</v>
      </c>
      <c r="Q1679" s="7">
        <v>12</v>
      </c>
      <c r="R1679" s="7">
        <v>0</v>
      </c>
      <c r="S1679" s="7" t="s">
        <v>11926</v>
      </c>
      <c r="BI1679"/>
      <c r="BJ1679"/>
    </row>
    <row r="1680" spans="2:62" x14ac:dyDescent="0.4">
      <c r="B1680" s="1">
        <v>13701</v>
      </c>
      <c r="C1680" s="6" t="s">
        <v>8</v>
      </c>
      <c r="D1680" s="6" t="s">
        <v>8</v>
      </c>
      <c r="E1680" s="6" t="s">
        <v>8482</v>
      </c>
      <c r="F1680" s="6" t="s">
        <v>9030</v>
      </c>
      <c r="G1680" s="6" t="s">
        <v>9678</v>
      </c>
      <c r="H1680" s="6" t="s">
        <v>9053</v>
      </c>
      <c r="I1680" s="6" t="s">
        <v>9781</v>
      </c>
      <c r="J1680" s="6" t="s">
        <v>5</v>
      </c>
      <c r="K1680" s="7">
        <v>2.17</v>
      </c>
      <c r="L1680" s="7">
        <f>IFERROR(VLOOKUP(SiscoTable[[#This Row],[Código]],Hoja2!A:B,2,0)*SiscoTable[[#This Row],[Provta(Uns)]],0)</f>
        <v>36.021999999999998</v>
      </c>
      <c r="M1680" s="7">
        <v>0</v>
      </c>
      <c r="N1680" s="7">
        <v>11</v>
      </c>
      <c r="O1680" s="7">
        <f>IFERROR(VLOOKUP(SiscoTable[[#This Row],[Código]],Hoja2!A:B,2,0)*SiscoTable[[#This Row],[Stock_actual]],0)</f>
        <v>182.60000000000002</v>
      </c>
      <c r="P1680" s="6" t="s">
        <v>4589</v>
      </c>
      <c r="Q1680" s="7">
        <v>2</v>
      </c>
      <c r="R1680" s="7">
        <v>0</v>
      </c>
      <c r="S1680" s="7" t="s">
        <v>11926</v>
      </c>
      <c r="BI1680"/>
      <c r="BJ1680"/>
    </row>
    <row r="1681" spans="2:62" x14ac:dyDescent="0.4">
      <c r="B1681" s="1">
        <v>13702</v>
      </c>
      <c r="C1681" s="6" t="s">
        <v>8</v>
      </c>
      <c r="D1681" s="6" t="s">
        <v>8</v>
      </c>
      <c r="E1681" s="6" t="s">
        <v>8482</v>
      </c>
      <c r="F1681" s="6" t="s">
        <v>9030</v>
      </c>
      <c r="G1681" s="6" t="s">
        <v>9678</v>
      </c>
      <c r="H1681" s="6" t="s">
        <v>9053</v>
      </c>
      <c r="I1681" s="6" t="s">
        <v>9782</v>
      </c>
      <c r="J1681" s="6" t="s">
        <v>5</v>
      </c>
      <c r="K1681" s="7">
        <v>1</v>
      </c>
      <c r="L1681" s="7">
        <f>IFERROR(VLOOKUP(SiscoTable[[#This Row],[Código]],Hoja2!A:B,2,0)*SiscoTable[[#This Row],[Provta(Uns)]],0)</f>
        <v>16.899999999999999</v>
      </c>
      <c r="M1681" s="7">
        <v>0</v>
      </c>
      <c r="N1681" s="7">
        <v>6</v>
      </c>
      <c r="O1681" s="7">
        <f>IFERROR(VLOOKUP(SiscoTable[[#This Row],[Código]],Hoja2!A:B,2,0)*SiscoTable[[#This Row],[Stock_actual]],0)</f>
        <v>101.39999999999999</v>
      </c>
      <c r="P1681" s="6" t="s">
        <v>1014</v>
      </c>
      <c r="Q1681" s="7">
        <v>1</v>
      </c>
      <c r="R1681" s="7">
        <v>0</v>
      </c>
      <c r="S1681" s="7" t="s">
        <v>11926</v>
      </c>
      <c r="BI1681"/>
      <c r="BJ1681"/>
    </row>
    <row r="1682" spans="2:62" x14ac:dyDescent="0.4">
      <c r="B1682" s="1">
        <v>13703</v>
      </c>
      <c r="C1682" s="6" t="s">
        <v>8</v>
      </c>
      <c r="D1682" s="6" t="s">
        <v>8</v>
      </c>
      <c r="E1682" s="6" t="s">
        <v>8482</v>
      </c>
      <c r="F1682" s="6" t="s">
        <v>9030</v>
      </c>
      <c r="G1682" s="6" t="s">
        <v>9678</v>
      </c>
      <c r="H1682" s="6" t="s">
        <v>9053</v>
      </c>
      <c r="I1682" s="6" t="s">
        <v>9783</v>
      </c>
      <c r="J1682" s="6" t="s">
        <v>5</v>
      </c>
      <c r="K1682" s="7">
        <v>0</v>
      </c>
      <c r="L1682" s="7">
        <f>IFERROR(VLOOKUP(SiscoTable[[#This Row],[Código]],Hoja2!A:B,2,0)*SiscoTable[[#This Row],[Provta(Uns)]],0)</f>
        <v>0</v>
      </c>
      <c r="M1682" s="7">
        <v>0</v>
      </c>
      <c r="N1682" s="7">
        <v>0</v>
      </c>
      <c r="O1682" s="7">
        <f>IFERROR(VLOOKUP(SiscoTable[[#This Row],[Código]],Hoja2!A:B,2,0)*SiscoTable[[#This Row],[Stock_actual]],0)</f>
        <v>0</v>
      </c>
      <c r="P1682" s="6" t="s">
        <v>7</v>
      </c>
      <c r="Q1682" s="7">
        <v>0</v>
      </c>
      <c r="R1682" s="7">
        <v>0</v>
      </c>
      <c r="S1682" s="7" t="s">
        <v>11926</v>
      </c>
      <c r="BI1682"/>
      <c r="BJ1682"/>
    </row>
    <row r="1683" spans="2:62" x14ac:dyDescent="0.4">
      <c r="B1683" s="1">
        <v>13712</v>
      </c>
      <c r="C1683" s="6" t="s">
        <v>30</v>
      </c>
      <c r="D1683" s="6" t="s">
        <v>8</v>
      </c>
      <c r="E1683" s="6" t="s">
        <v>8482</v>
      </c>
      <c r="F1683" s="6" t="s">
        <v>9030</v>
      </c>
      <c r="G1683" s="6" t="s">
        <v>9051</v>
      </c>
      <c r="H1683" s="6" t="s">
        <v>9053</v>
      </c>
      <c r="I1683" s="6" t="s">
        <v>9066</v>
      </c>
      <c r="J1683" s="6" t="s">
        <v>496</v>
      </c>
      <c r="K1683" s="7">
        <v>7.5</v>
      </c>
      <c r="L1683" s="7">
        <f>IFERROR(VLOOKUP(SiscoTable[[#This Row],[Código]],Hoja2!A:B,2,0)*SiscoTable[[#This Row],[Provta(Uns)]],0)</f>
        <v>181.5</v>
      </c>
      <c r="M1683" s="7">
        <v>0</v>
      </c>
      <c r="N1683" s="7">
        <v>38</v>
      </c>
      <c r="O1683" s="7">
        <f>IFERROR(VLOOKUP(SiscoTable[[#This Row],[Código]],Hoja2!A:B,2,0)*SiscoTable[[#This Row],[Stock_actual]],0)</f>
        <v>919.6</v>
      </c>
      <c r="P1683" s="6" t="s">
        <v>4589</v>
      </c>
      <c r="Q1683" s="7">
        <v>8</v>
      </c>
      <c r="R1683" s="7">
        <v>0</v>
      </c>
      <c r="S1683" s="7" t="s">
        <v>11926</v>
      </c>
      <c r="BI1683"/>
      <c r="BJ1683"/>
    </row>
    <row r="1684" spans="2:62" x14ac:dyDescent="0.4">
      <c r="B1684" s="1">
        <v>13713</v>
      </c>
      <c r="C1684" s="6" t="s">
        <v>30</v>
      </c>
      <c r="D1684" s="6" t="s">
        <v>8</v>
      </c>
      <c r="E1684" s="6" t="s">
        <v>8482</v>
      </c>
      <c r="F1684" s="6" t="s">
        <v>9030</v>
      </c>
      <c r="G1684" s="6" t="s">
        <v>9051</v>
      </c>
      <c r="H1684" s="6" t="s">
        <v>9053</v>
      </c>
      <c r="I1684" s="6" t="s">
        <v>9067</v>
      </c>
      <c r="J1684" s="6" t="s">
        <v>496</v>
      </c>
      <c r="K1684" s="7">
        <v>5.5</v>
      </c>
      <c r="L1684" s="7">
        <f>IFERROR(VLOOKUP(SiscoTable[[#This Row],[Código]],Hoja2!A:B,2,0)*SiscoTable[[#This Row],[Provta(Uns)]],0)</f>
        <v>129.25</v>
      </c>
      <c r="M1684" s="7">
        <v>12</v>
      </c>
      <c r="N1684" s="7">
        <v>15</v>
      </c>
      <c r="O1684" s="7">
        <f>IFERROR(VLOOKUP(SiscoTable[[#This Row],[Código]],Hoja2!A:B,2,0)*SiscoTable[[#This Row],[Stock_actual]],0)</f>
        <v>352.5</v>
      </c>
      <c r="P1684" s="6" t="s">
        <v>602</v>
      </c>
      <c r="Q1684" s="7">
        <v>6</v>
      </c>
      <c r="R1684" s="7">
        <v>0</v>
      </c>
      <c r="S1684" s="7" t="s">
        <v>11926</v>
      </c>
      <c r="BI1684"/>
      <c r="BJ1684"/>
    </row>
    <row r="1685" spans="2:62" x14ac:dyDescent="0.4">
      <c r="B1685" s="1">
        <v>13790</v>
      </c>
      <c r="C1685" s="6" t="s">
        <v>30</v>
      </c>
      <c r="D1685" s="6" t="s">
        <v>8</v>
      </c>
      <c r="E1685" s="6" t="s">
        <v>8482</v>
      </c>
      <c r="F1685" s="6" t="s">
        <v>9030</v>
      </c>
      <c r="G1685" s="6" t="s">
        <v>9299</v>
      </c>
      <c r="H1685" s="6" t="s">
        <v>9301</v>
      </c>
      <c r="I1685" s="6" t="s">
        <v>9324</v>
      </c>
      <c r="J1685" s="6" t="s">
        <v>5</v>
      </c>
      <c r="K1685" s="7">
        <v>5.33</v>
      </c>
      <c r="L1685" s="7">
        <f>IFERROR(VLOOKUP(SiscoTable[[#This Row],[Código]],Hoja2!A:B,2,0)*SiscoTable[[#This Row],[Provta(Uns)]],0)</f>
        <v>79.417000000000002</v>
      </c>
      <c r="M1685" s="7">
        <v>0</v>
      </c>
      <c r="N1685" s="7">
        <v>9</v>
      </c>
      <c r="O1685" s="7">
        <f>IFERROR(VLOOKUP(SiscoTable[[#This Row],[Código]],Hoja2!A:B,2,0)*SiscoTable[[#This Row],[Stock_actual]],0)</f>
        <v>134.1</v>
      </c>
      <c r="P1685" s="6" t="s">
        <v>788</v>
      </c>
      <c r="Q1685" s="7">
        <v>6</v>
      </c>
      <c r="R1685" s="7">
        <v>0</v>
      </c>
      <c r="S1685" s="7" t="s">
        <v>11926</v>
      </c>
      <c r="BI1685"/>
      <c r="BJ1685"/>
    </row>
    <row r="1686" spans="2:62" x14ac:dyDescent="0.4">
      <c r="B1686" s="1">
        <v>13791</v>
      </c>
      <c r="C1686" s="6" t="s">
        <v>8</v>
      </c>
      <c r="D1686" s="6" t="s">
        <v>8</v>
      </c>
      <c r="E1686" s="6" t="s">
        <v>8482</v>
      </c>
      <c r="F1686" s="6" t="s">
        <v>9030</v>
      </c>
      <c r="G1686" s="6" t="s">
        <v>9299</v>
      </c>
      <c r="H1686" s="6" t="s">
        <v>9301</v>
      </c>
      <c r="I1686" s="6" t="s">
        <v>9449</v>
      </c>
      <c r="J1686" s="6" t="s">
        <v>5</v>
      </c>
      <c r="K1686" s="7">
        <v>2</v>
      </c>
      <c r="L1686" s="7">
        <f>IFERROR(VLOOKUP(SiscoTable[[#This Row],[Código]],Hoja2!A:B,2,0)*SiscoTable[[#This Row],[Provta(Uns)]],0)</f>
        <v>29.2</v>
      </c>
      <c r="M1686" s="7">
        <v>0</v>
      </c>
      <c r="N1686" s="7">
        <v>12</v>
      </c>
      <c r="O1686" s="7">
        <f>IFERROR(VLOOKUP(SiscoTable[[#This Row],[Código]],Hoja2!A:B,2,0)*SiscoTable[[#This Row],[Stock_actual]],0)</f>
        <v>175.2</v>
      </c>
      <c r="P1686" s="6" t="s">
        <v>1014</v>
      </c>
      <c r="Q1686" s="7">
        <v>2</v>
      </c>
      <c r="R1686" s="7">
        <v>0</v>
      </c>
      <c r="S1686" s="7" t="s">
        <v>11926</v>
      </c>
      <c r="BI1686"/>
      <c r="BJ1686"/>
    </row>
    <row r="1687" spans="2:62" x14ac:dyDescent="0.4">
      <c r="B1687" s="1">
        <v>13794</v>
      </c>
      <c r="C1687" s="6" t="s">
        <v>30</v>
      </c>
      <c r="D1687" s="6" t="s">
        <v>30</v>
      </c>
      <c r="E1687" s="6" t="s">
        <v>8482</v>
      </c>
      <c r="F1687" s="6" t="s">
        <v>9030</v>
      </c>
      <c r="G1687" s="6" t="s">
        <v>9299</v>
      </c>
      <c r="H1687" s="6" t="s">
        <v>9301</v>
      </c>
      <c r="I1687" s="6" t="s">
        <v>9325</v>
      </c>
      <c r="J1687" s="6" t="s">
        <v>5</v>
      </c>
      <c r="K1687" s="7">
        <v>6.5</v>
      </c>
      <c r="L1687" s="7">
        <f>IFERROR(VLOOKUP(SiscoTable[[#This Row],[Código]],Hoja2!A:B,2,0)*SiscoTable[[#This Row],[Provta(Uns)]],0)</f>
        <v>99.45</v>
      </c>
      <c r="M1687" s="7">
        <v>16</v>
      </c>
      <c r="N1687" s="7">
        <v>3</v>
      </c>
      <c r="O1687" s="7">
        <f>IFERROR(VLOOKUP(SiscoTable[[#This Row],[Código]],Hoja2!A:B,2,0)*SiscoTable[[#This Row],[Stock_actual]],0)</f>
        <v>45.900000000000006</v>
      </c>
      <c r="P1687" s="6" t="s">
        <v>402</v>
      </c>
      <c r="Q1687" s="7">
        <v>7</v>
      </c>
      <c r="R1687" s="7">
        <v>0</v>
      </c>
      <c r="S1687" s="7" t="s">
        <v>11926</v>
      </c>
      <c r="BI1687"/>
      <c r="BJ1687"/>
    </row>
    <row r="1688" spans="2:62" x14ac:dyDescent="0.4">
      <c r="B1688" s="1">
        <v>13795</v>
      </c>
      <c r="C1688" s="6" t="s">
        <v>30</v>
      </c>
      <c r="D1688" s="6" t="s">
        <v>8</v>
      </c>
      <c r="E1688" s="6" t="s">
        <v>8482</v>
      </c>
      <c r="F1688" s="6" t="s">
        <v>9030</v>
      </c>
      <c r="G1688" s="6" t="s">
        <v>9299</v>
      </c>
      <c r="H1688" s="6" t="s">
        <v>9301</v>
      </c>
      <c r="I1688" s="6" t="s">
        <v>9326</v>
      </c>
      <c r="J1688" s="6" t="s">
        <v>5</v>
      </c>
      <c r="K1688" s="7">
        <v>4.5</v>
      </c>
      <c r="L1688" s="7">
        <f>IFERROR(VLOOKUP(SiscoTable[[#This Row],[Código]],Hoja2!A:B,2,0)*SiscoTable[[#This Row],[Provta(Uns)]],0)</f>
        <v>65.7</v>
      </c>
      <c r="M1688" s="7">
        <v>16</v>
      </c>
      <c r="N1688" s="7">
        <v>0</v>
      </c>
      <c r="O1688" s="7">
        <f>IFERROR(VLOOKUP(SiscoTable[[#This Row],[Código]],Hoja2!A:B,2,0)*SiscoTable[[#This Row],[Stock_actual]],0)</f>
        <v>0</v>
      </c>
      <c r="P1688" s="6" t="s">
        <v>7</v>
      </c>
      <c r="Q1688" s="7">
        <v>5</v>
      </c>
      <c r="R1688" s="7">
        <v>0</v>
      </c>
      <c r="S1688" s="7" t="s">
        <v>11926</v>
      </c>
      <c r="BI1688"/>
      <c r="BJ1688"/>
    </row>
    <row r="1689" spans="2:62" x14ac:dyDescent="0.4">
      <c r="B1689" s="1">
        <v>13797</v>
      </c>
      <c r="C1689" s="6" t="s">
        <v>30</v>
      </c>
      <c r="D1689" s="6" t="s">
        <v>8</v>
      </c>
      <c r="E1689" s="6" t="s">
        <v>8482</v>
      </c>
      <c r="F1689" s="6" t="s">
        <v>9030</v>
      </c>
      <c r="G1689" s="6" t="s">
        <v>9299</v>
      </c>
      <c r="H1689" s="6" t="s">
        <v>9301</v>
      </c>
      <c r="I1689" s="6" t="s">
        <v>9327</v>
      </c>
      <c r="J1689" s="6" t="s">
        <v>5</v>
      </c>
      <c r="K1689" s="7">
        <v>5.5</v>
      </c>
      <c r="L1689" s="7">
        <f>IFERROR(VLOOKUP(SiscoTable[[#This Row],[Código]],Hoja2!A:B,2,0)*SiscoTable[[#This Row],[Provta(Uns)]],0)</f>
        <v>81.95</v>
      </c>
      <c r="M1689" s="7">
        <v>0</v>
      </c>
      <c r="N1689" s="7">
        <v>18</v>
      </c>
      <c r="O1689" s="7">
        <f>IFERROR(VLOOKUP(SiscoTable[[#This Row],[Código]],Hoja2!A:B,2,0)*SiscoTable[[#This Row],[Stock_actual]],0)</f>
        <v>268.2</v>
      </c>
      <c r="P1689" s="6" t="s">
        <v>3594</v>
      </c>
      <c r="Q1689" s="7">
        <v>6</v>
      </c>
      <c r="R1689" s="7">
        <v>0</v>
      </c>
      <c r="S1689" s="7" t="s">
        <v>11926</v>
      </c>
      <c r="BI1689"/>
      <c r="BJ1689"/>
    </row>
    <row r="1690" spans="2:62" x14ac:dyDescent="0.4">
      <c r="B1690" s="1">
        <v>13798</v>
      </c>
      <c r="C1690" s="6" t="s">
        <v>8</v>
      </c>
      <c r="D1690" s="6" t="s">
        <v>8</v>
      </c>
      <c r="E1690" s="6" t="s">
        <v>8482</v>
      </c>
      <c r="F1690" s="6" t="s">
        <v>9030</v>
      </c>
      <c r="G1690" s="6" t="s">
        <v>9299</v>
      </c>
      <c r="H1690" s="6" t="s">
        <v>9301</v>
      </c>
      <c r="I1690" s="6" t="s">
        <v>9450</v>
      </c>
      <c r="J1690" s="6" t="s">
        <v>5</v>
      </c>
      <c r="K1690" s="7">
        <v>2.17</v>
      </c>
      <c r="L1690" s="7">
        <f>IFERROR(VLOOKUP(SiscoTable[[#This Row],[Código]],Hoja2!A:B,2,0)*SiscoTable[[#This Row],[Provta(Uns)]],0)</f>
        <v>33.201000000000001</v>
      </c>
      <c r="M1690" s="7">
        <v>0</v>
      </c>
      <c r="N1690" s="7">
        <v>19</v>
      </c>
      <c r="O1690" s="7">
        <f>IFERROR(VLOOKUP(SiscoTable[[#This Row],[Código]],Hoja2!A:B,2,0)*SiscoTable[[#This Row],[Stock_actual]],0)</f>
        <v>290.7</v>
      </c>
      <c r="P1690" s="6" t="s">
        <v>1987</v>
      </c>
      <c r="Q1690" s="7">
        <v>2</v>
      </c>
      <c r="R1690" s="7">
        <v>0</v>
      </c>
      <c r="S1690" s="7" t="s">
        <v>11926</v>
      </c>
      <c r="BI1690"/>
      <c r="BJ1690"/>
    </row>
    <row r="1691" spans="2:62" x14ac:dyDescent="0.4">
      <c r="B1691" s="1">
        <v>13801</v>
      </c>
      <c r="C1691" s="6" t="s">
        <v>30</v>
      </c>
      <c r="D1691" s="6" t="s">
        <v>30</v>
      </c>
      <c r="E1691" s="6" t="s">
        <v>8482</v>
      </c>
      <c r="F1691" s="6" t="s">
        <v>9030</v>
      </c>
      <c r="G1691" s="6" t="s">
        <v>9299</v>
      </c>
      <c r="H1691" s="6" t="s">
        <v>9301</v>
      </c>
      <c r="I1691" s="6" t="s">
        <v>9328</v>
      </c>
      <c r="J1691" s="6" t="s">
        <v>5</v>
      </c>
      <c r="K1691" s="7">
        <v>4.83</v>
      </c>
      <c r="L1691" s="7">
        <f>IFERROR(VLOOKUP(SiscoTable[[#This Row],[Código]],Hoja2!A:B,2,0)*SiscoTable[[#This Row],[Provta(Uns)]],0)</f>
        <v>73.899000000000001</v>
      </c>
      <c r="M1691" s="7">
        <v>0</v>
      </c>
      <c r="N1691" s="7">
        <v>13</v>
      </c>
      <c r="O1691" s="7">
        <f>IFERROR(VLOOKUP(SiscoTable[[#This Row],[Código]],Hoja2!A:B,2,0)*SiscoTable[[#This Row],[Stock_actual]],0)</f>
        <v>198.9</v>
      </c>
      <c r="P1691" s="6" t="s">
        <v>1197</v>
      </c>
      <c r="Q1691" s="7">
        <v>5</v>
      </c>
      <c r="R1691" s="7">
        <v>0</v>
      </c>
      <c r="S1691" s="7" t="s">
        <v>11926</v>
      </c>
      <c r="BI1691"/>
      <c r="BJ1691"/>
    </row>
    <row r="1692" spans="2:62" x14ac:dyDescent="0.4">
      <c r="B1692" s="1">
        <v>13802</v>
      </c>
      <c r="C1692" s="6" t="s">
        <v>30</v>
      </c>
      <c r="D1692" s="6" t="s">
        <v>30</v>
      </c>
      <c r="E1692" s="6" t="s">
        <v>8482</v>
      </c>
      <c r="F1692" s="6" t="s">
        <v>9030</v>
      </c>
      <c r="G1692" s="6" t="s">
        <v>9299</v>
      </c>
      <c r="H1692" s="6" t="s">
        <v>9301</v>
      </c>
      <c r="I1692" s="6" t="s">
        <v>9329</v>
      </c>
      <c r="J1692" s="6" t="s">
        <v>5</v>
      </c>
      <c r="K1692" s="7">
        <v>6.5</v>
      </c>
      <c r="L1692" s="7">
        <f>IFERROR(VLOOKUP(SiscoTable[[#This Row],[Código]],Hoja2!A:B,2,0)*SiscoTable[[#This Row],[Provta(Uns)]],0)</f>
        <v>99.45</v>
      </c>
      <c r="M1692" s="7">
        <v>0</v>
      </c>
      <c r="N1692" s="7">
        <v>29</v>
      </c>
      <c r="O1692" s="7">
        <f>IFERROR(VLOOKUP(SiscoTable[[#This Row],[Código]],Hoja2!A:B,2,0)*SiscoTable[[#This Row],[Stock_actual]],0)</f>
        <v>443.70000000000005</v>
      </c>
      <c r="P1692" s="6" t="s">
        <v>1060</v>
      </c>
      <c r="Q1692" s="7">
        <v>7</v>
      </c>
      <c r="R1692" s="7">
        <v>0</v>
      </c>
      <c r="S1692" s="7" t="s">
        <v>11926</v>
      </c>
      <c r="BI1692"/>
      <c r="BJ1692"/>
    </row>
    <row r="1693" spans="2:62" x14ac:dyDescent="0.4">
      <c r="B1693" s="1">
        <v>13803</v>
      </c>
      <c r="C1693" s="6" t="s">
        <v>30</v>
      </c>
      <c r="D1693" s="6" t="s">
        <v>8</v>
      </c>
      <c r="E1693" s="6" t="s">
        <v>8482</v>
      </c>
      <c r="F1693" s="6" t="s">
        <v>9030</v>
      </c>
      <c r="G1693" s="6" t="s">
        <v>9299</v>
      </c>
      <c r="H1693" s="6" t="s">
        <v>9301</v>
      </c>
      <c r="I1693" s="6" t="s">
        <v>9330</v>
      </c>
      <c r="J1693" s="6" t="s">
        <v>5</v>
      </c>
      <c r="K1693" s="7">
        <v>3</v>
      </c>
      <c r="L1693" s="7">
        <f>IFERROR(VLOOKUP(SiscoTable[[#This Row],[Código]],Hoja2!A:B,2,0)*SiscoTable[[#This Row],[Provta(Uns)]],0)</f>
        <v>43.5</v>
      </c>
      <c r="M1693" s="7">
        <v>0</v>
      </c>
      <c r="N1693" s="7">
        <v>9</v>
      </c>
      <c r="O1693" s="7">
        <f>IFERROR(VLOOKUP(SiscoTable[[#This Row],[Código]],Hoja2!A:B,2,0)*SiscoTable[[#This Row],[Stock_actual]],0)</f>
        <v>130.5</v>
      </c>
      <c r="P1693" s="6" t="s">
        <v>983</v>
      </c>
      <c r="Q1693" s="7">
        <v>3</v>
      </c>
      <c r="R1693" s="7">
        <v>0</v>
      </c>
      <c r="S1693" s="7" t="s">
        <v>11926</v>
      </c>
      <c r="BI1693"/>
      <c r="BJ1693"/>
    </row>
    <row r="1694" spans="2:62" x14ac:dyDescent="0.4">
      <c r="B1694" s="1">
        <v>13804</v>
      </c>
      <c r="C1694" s="6" t="s">
        <v>8</v>
      </c>
      <c r="D1694" s="6" t="s">
        <v>8</v>
      </c>
      <c r="E1694" s="6" t="s">
        <v>8482</v>
      </c>
      <c r="F1694" s="6" t="s">
        <v>9030</v>
      </c>
      <c r="G1694" s="6" t="s">
        <v>9299</v>
      </c>
      <c r="H1694" s="6" t="s">
        <v>9301</v>
      </c>
      <c r="I1694" s="6" t="s">
        <v>9451</v>
      </c>
      <c r="J1694" s="6" t="s">
        <v>5</v>
      </c>
      <c r="K1694" s="7">
        <v>0</v>
      </c>
      <c r="L1694" s="7">
        <f>IFERROR(VLOOKUP(SiscoTable[[#This Row],[Código]],Hoja2!A:B,2,0)*SiscoTable[[#This Row],[Provta(Uns)]],0)</f>
        <v>0</v>
      </c>
      <c r="M1694" s="7">
        <v>0</v>
      </c>
      <c r="N1694" s="7">
        <v>0</v>
      </c>
      <c r="O1694" s="7">
        <f>IFERROR(VLOOKUP(SiscoTable[[#This Row],[Código]],Hoja2!A:B,2,0)*SiscoTable[[#This Row],[Stock_actual]],0)</f>
        <v>0</v>
      </c>
      <c r="P1694" s="6" t="s">
        <v>7</v>
      </c>
      <c r="Q1694" s="7">
        <v>0</v>
      </c>
      <c r="R1694" s="7">
        <v>0</v>
      </c>
      <c r="S1694" s="7" t="s">
        <v>11926</v>
      </c>
      <c r="BI1694"/>
      <c r="BJ1694"/>
    </row>
    <row r="1695" spans="2:62" x14ac:dyDescent="0.4">
      <c r="B1695" s="1">
        <v>13815</v>
      </c>
      <c r="C1695" s="6" t="s">
        <v>30</v>
      </c>
      <c r="D1695" s="6" t="s">
        <v>8</v>
      </c>
      <c r="E1695" s="6" t="s">
        <v>8482</v>
      </c>
      <c r="F1695" s="6" t="s">
        <v>9030</v>
      </c>
      <c r="G1695" s="6" t="s">
        <v>9299</v>
      </c>
      <c r="H1695" s="6" t="s">
        <v>9301</v>
      </c>
      <c r="I1695" s="6" t="s">
        <v>9331</v>
      </c>
      <c r="J1695" s="6" t="s">
        <v>496</v>
      </c>
      <c r="K1695" s="7">
        <v>2.67</v>
      </c>
      <c r="L1695" s="7">
        <f>IFERROR(VLOOKUP(SiscoTable[[#This Row],[Código]],Hoja2!A:B,2,0)*SiscoTable[[#This Row],[Provta(Uns)]],0)</f>
        <v>45.122999999999998</v>
      </c>
      <c r="M1695" s="7">
        <v>0</v>
      </c>
      <c r="N1695" s="7">
        <v>7</v>
      </c>
      <c r="O1695" s="7">
        <f>IFERROR(VLOOKUP(SiscoTable[[#This Row],[Código]],Hoja2!A:B,2,0)*SiscoTable[[#This Row],[Stock_actual]],0)</f>
        <v>118.29999999999998</v>
      </c>
      <c r="P1695" s="6" t="s">
        <v>592</v>
      </c>
      <c r="Q1695" s="7">
        <v>3</v>
      </c>
      <c r="R1695" s="7">
        <v>0</v>
      </c>
      <c r="S1695" s="7" t="s">
        <v>11926</v>
      </c>
      <c r="BI1695"/>
      <c r="BJ1695"/>
    </row>
    <row r="1696" spans="2:62" x14ac:dyDescent="0.4">
      <c r="B1696" s="1">
        <v>13818</v>
      </c>
      <c r="C1696" s="6" t="s">
        <v>25</v>
      </c>
      <c r="D1696" s="6" t="s">
        <v>30</v>
      </c>
      <c r="E1696" s="6" t="s">
        <v>8482</v>
      </c>
      <c r="F1696" s="6" t="s">
        <v>9030</v>
      </c>
      <c r="G1696" s="6" t="s">
        <v>9299</v>
      </c>
      <c r="H1696" s="6" t="s">
        <v>9301</v>
      </c>
      <c r="I1696" s="6" t="s">
        <v>9300</v>
      </c>
      <c r="J1696" s="6" t="s">
        <v>5</v>
      </c>
      <c r="K1696" s="7">
        <v>7</v>
      </c>
      <c r="L1696" s="7">
        <f>IFERROR(VLOOKUP(SiscoTable[[#This Row],[Código]],Hoja2!A:B,2,0)*SiscoTable[[#This Row],[Provta(Uns)]],0)</f>
        <v>115.5</v>
      </c>
      <c r="M1696" s="7">
        <v>0</v>
      </c>
      <c r="N1696" s="7">
        <v>23</v>
      </c>
      <c r="O1696" s="7">
        <f>IFERROR(VLOOKUP(SiscoTable[[#This Row],[Código]],Hoja2!A:B,2,0)*SiscoTable[[#This Row],[Stock_actual]],0)</f>
        <v>379.5</v>
      </c>
      <c r="P1696" s="6" t="s">
        <v>2381</v>
      </c>
      <c r="Q1696" s="7">
        <v>8</v>
      </c>
      <c r="R1696" s="7">
        <v>0</v>
      </c>
      <c r="S1696" s="7" t="s">
        <v>11926</v>
      </c>
      <c r="BI1696"/>
      <c r="BJ1696"/>
    </row>
    <row r="1697" spans="2:62" x14ac:dyDescent="0.4">
      <c r="B1697" s="1">
        <v>13819</v>
      </c>
      <c r="C1697" s="6" t="s">
        <v>30</v>
      </c>
      <c r="D1697" s="6" t="s">
        <v>8</v>
      </c>
      <c r="E1697" s="6" t="s">
        <v>8482</v>
      </c>
      <c r="F1697" s="6" t="s">
        <v>9030</v>
      </c>
      <c r="G1697" s="6" t="s">
        <v>9299</v>
      </c>
      <c r="H1697" s="6" t="s">
        <v>9301</v>
      </c>
      <c r="I1697" s="6" t="s">
        <v>9332</v>
      </c>
      <c r="J1697" s="6" t="s">
        <v>5</v>
      </c>
      <c r="K1697" s="7">
        <v>2.5</v>
      </c>
      <c r="L1697" s="7">
        <f>IFERROR(VLOOKUP(SiscoTable[[#This Row],[Código]],Hoja2!A:B,2,0)*SiscoTable[[#This Row],[Provta(Uns)]],0)</f>
        <v>42</v>
      </c>
      <c r="M1697" s="7">
        <v>0</v>
      </c>
      <c r="N1697" s="7">
        <v>9</v>
      </c>
      <c r="O1697" s="7">
        <f>IFERROR(VLOOKUP(SiscoTable[[#This Row],[Código]],Hoja2!A:B,2,0)*SiscoTable[[#This Row],[Stock_actual]],0)</f>
        <v>151.20000000000002</v>
      </c>
      <c r="P1697" s="6" t="s">
        <v>476</v>
      </c>
      <c r="Q1697" s="7">
        <v>3</v>
      </c>
      <c r="R1697" s="7">
        <v>0</v>
      </c>
      <c r="S1697" s="7" t="s">
        <v>11926</v>
      </c>
      <c r="BI1697"/>
      <c r="BJ1697"/>
    </row>
    <row r="1698" spans="2:62" x14ac:dyDescent="0.4">
      <c r="B1698" s="1">
        <v>13821</v>
      </c>
      <c r="C1698" s="6" t="s">
        <v>30</v>
      </c>
      <c r="D1698" s="6" t="s">
        <v>8</v>
      </c>
      <c r="E1698" s="6" t="s">
        <v>8482</v>
      </c>
      <c r="F1698" s="6" t="s">
        <v>9030</v>
      </c>
      <c r="G1698" s="6" t="s">
        <v>9299</v>
      </c>
      <c r="H1698" s="6" t="s">
        <v>9303</v>
      </c>
      <c r="I1698" s="6" t="s">
        <v>9333</v>
      </c>
      <c r="J1698" s="6" t="s">
        <v>496</v>
      </c>
      <c r="K1698" s="7">
        <v>3</v>
      </c>
      <c r="L1698" s="7">
        <f>IFERROR(VLOOKUP(SiscoTable[[#This Row],[Código]],Hoja2!A:B,2,0)*SiscoTable[[#This Row],[Provta(Uns)]],0)</f>
        <v>51</v>
      </c>
      <c r="M1698" s="7">
        <v>0</v>
      </c>
      <c r="N1698" s="7">
        <v>-3</v>
      </c>
      <c r="O1698" s="7">
        <f>IFERROR(VLOOKUP(SiscoTable[[#This Row],[Código]],Hoja2!A:B,2,0)*SiscoTable[[#This Row],[Stock_actual]],0)</f>
        <v>-51</v>
      </c>
      <c r="P1698" s="6" t="s">
        <v>7</v>
      </c>
      <c r="Q1698" s="7">
        <v>3</v>
      </c>
      <c r="R1698" s="7">
        <v>6</v>
      </c>
      <c r="S1698" s="7" t="s">
        <v>11926</v>
      </c>
      <c r="BI1698"/>
      <c r="BJ1698"/>
    </row>
    <row r="1699" spans="2:62" x14ac:dyDescent="0.4">
      <c r="B1699" s="1">
        <v>13822</v>
      </c>
      <c r="C1699" s="6" t="s">
        <v>30</v>
      </c>
      <c r="D1699" s="6" t="s">
        <v>30</v>
      </c>
      <c r="E1699" s="6" t="s">
        <v>8482</v>
      </c>
      <c r="F1699" s="6" t="s">
        <v>9030</v>
      </c>
      <c r="G1699" s="6" t="s">
        <v>9299</v>
      </c>
      <c r="H1699" s="6" t="s">
        <v>9303</v>
      </c>
      <c r="I1699" s="6" t="s">
        <v>9334</v>
      </c>
      <c r="J1699" s="6" t="s">
        <v>5</v>
      </c>
      <c r="K1699" s="7">
        <v>7</v>
      </c>
      <c r="L1699" s="7">
        <f>IFERROR(VLOOKUP(SiscoTable[[#This Row],[Código]],Hoja2!A:B,2,0)*SiscoTable[[#This Row],[Provta(Uns)]],0)</f>
        <v>104.3</v>
      </c>
      <c r="M1699" s="7">
        <v>0</v>
      </c>
      <c r="N1699" s="7">
        <v>10</v>
      </c>
      <c r="O1699" s="7">
        <f>IFERROR(VLOOKUP(SiscoTable[[#This Row],[Código]],Hoja2!A:B,2,0)*SiscoTable[[#This Row],[Stock_actual]],0)</f>
        <v>149</v>
      </c>
      <c r="P1699" s="6" t="s">
        <v>558</v>
      </c>
      <c r="Q1699" s="7">
        <v>8</v>
      </c>
      <c r="R1699" s="7">
        <v>0</v>
      </c>
      <c r="S1699" s="7" t="s">
        <v>11926</v>
      </c>
      <c r="BI1699"/>
      <c r="BJ1699"/>
    </row>
    <row r="1700" spans="2:62" x14ac:dyDescent="0.4">
      <c r="B1700" s="1">
        <v>13823</v>
      </c>
      <c r="C1700" s="6" t="s">
        <v>8</v>
      </c>
      <c r="D1700" s="6" t="s">
        <v>8</v>
      </c>
      <c r="E1700" s="6" t="s">
        <v>8482</v>
      </c>
      <c r="F1700" s="6" t="s">
        <v>9030</v>
      </c>
      <c r="G1700" s="6" t="s">
        <v>9299</v>
      </c>
      <c r="H1700" s="6" t="s">
        <v>9303</v>
      </c>
      <c r="I1700" s="6" t="s">
        <v>9452</v>
      </c>
      <c r="J1700" s="6" t="s">
        <v>5</v>
      </c>
      <c r="K1700" s="7">
        <v>2.17</v>
      </c>
      <c r="L1700" s="7">
        <f>IFERROR(VLOOKUP(SiscoTable[[#This Row],[Código]],Hoja2!A:B,2,0)*SiscoTable[[#This Row],[Provta(Uns)]],0)</f>
        <v>36.89</v>
      </c>
      <c r="M1700" s="7">
        <v>0</v>
      </c>
      <c r="N1700" s="7">
        <v>5</v>
      </c>
      <c r="O1700" s="7">
        <f>IFERROR(VLOOKUP(SiscoTable[[#This Row],[Código]],Hoja2!A:B,2,0)*SiscoTable[[#This Row],[Stock_actual]],0)</f>
        <v>85</v>
      </c>
      <c r="P1700" s="6" t="s">
        <v>1038</v>
      </c>
      <c r="Q1700" s="7">
        <v>2</v>
      </c>
      <c r="R1700" s="7">
        <v>0</v>
      </c>
      <c r="S1700" s="7" t="s">
        <v>11926</v>
      </c>
      <c r="BI1700"/>
      <c r="BJ1700"/>
    </row>
    <row r="1701" spans="2:62" x14ac:dyDescent="0.4">
      <c r="B1701" s="1">
        <v>13826</v>
      </c>
      <c r="C1701" s="6" t="s">
        <v>8</v>
      </c>
      <c r="D1701" s="6" t="s">
        <v>8</v>
      </c>
      <c r="E1701" s="6" t="s">
        <v>8482</v>
      </c>
      <c r="F1701" s="6" t="s">
        <v>9030</v>
      </c>
      <c r="G1701" s="6" t="s">
        <v>9299</v>
      </c>
      <c r="H1701" s="6" t="s">
        <v>9303</v>
      </c>
      <c r="I1701" s="6" t="s">
        <v>9453</v>
      </c>
      <c r="J1701" s="6" t="s">
        <v>5</v>
      </c>
      <c r="K1701" s="7">
        <v>2</v>
      </c>
      <c r="L1701" s="7">
        <f>IFERROR(VLOOKUP(SiscoTable[[#This Row],[Código]],Hoja2!A:B,2,0)*SiscoTable[[#This Row],[Provta(Uns)]],0)</f>
        <v>29.8</v>
      </c>
      <c r="M1701" s="7">
        <v>0</v>
      </c>
      <c r="N1701" s="7">
        <v>14</v>
      </c>
      <c r="O1701" s="7">
        <f>IFERROR(VLOOKUP(SiscoTable[[#This Row],[Código]],Hoja2!A:B,2,0)*SiscoTable[[#This Row],[Stock_actual]],0)</f>
        <v>208.6</v>
      </c>
      <c r="P1701" s="6" t="s">
        <v>2509</v>
      </c>
      <c r="Q1701" s="7">
        <v>2</v>
      </c>
      <c r="R1701" s="7">
        <v>0</v>
      </c>
      <c r="S1701" s="7" t="s">
        <v>11926</v>
      </c>
      <c r="BI1701"/>
      <c r="BJ1701"/>
    </row>
    <row r="1702" spans="2:62" x14ac:dyDescent="0.4">
      <c r="B1702" s="1">
        <v>13827</v>
      </c>
      <c r="C1702" s="6" t="s">
        <v>8</v>
      </c>
      <c r="D1702" s="6" t="s">
        <v>8</v>
      </c>
      <c r="E1702" s="6" t="s">
        <v>8482</v>
      </c>
      <c r="F1702" s="6" t="s">
        <v>9030</v>
      </c>
      <c r="G1702" s="6" t="s">
        <v>9299</v>
      </c>
      <c r="H1702" s="6" t="s">
        <v>9303</v>
      </c>
      <c r="I1702" s="6" t="s">
        <v>9454</v>
      </c>
      <c r="J1702" s="6" t="s">
        <v>5</v>
      </c>
      <c r="K1702" s="7">
        <v>0.67</v>
      </c>
      <c r="L1702" s="7">
        <f>IFERROR(VLOOKUP(SiscoTable[[#This Row],[Código]],Hoja2!A:B,2,0)*SiscoTable[[#This Row],[Provta(Uns)]],0)</f>
        <v>10.854000000000001</v>
      </c>
      <c r="M1702" s="7">
        <v>0</v>
      </c>
      <c r="N1702" s="7">
        <v>0</v>
      </c>
      <c r="O1702" s="7">
        <f>IFERROR(VLOOKUP(SiscoTable[[#This Row],[Código]],Hoja2!A:B,2,0)*SiscoTable[[#This Row],[Stock_actual]],0)</f>
        <v>0</v>
      </c>
      <c r="P1702" s="6" t="s">
        <v>7</v>
      </c>
      <c r="Q1702" s="7">
        <v>1</v>
      </c>
      <c r="R1702" s="7">
        <v>1.2</v>
      </c>
      <c r="S1702" s="7" t="s">
        <v>11926</v>
      </c>
      <c r="BI1702"/>
      <c r="BJ1702"/>
    </row>
    <row r="1703" spans="2:62" x14ac:dyDescent="0.4">
      <c r="B1703" s="1">
        <v>13828</v>
      </c>
      <c r="C1703" s="6" t="s">
        <v>25</v>
      </c>
      <c r="D1703" s="6" t="s">
        <v>30</v>
      </c>
      <c r="E1703" s="6" t="s">
        <v>8482</v>
      </c>
      <c r="F1703" s="6" t="s">
        <v>9030</v>
      </c>
      <c r="G1703" s="6" t="s">
        <v>9299</v>
      </c>
      <c r="H1703" s="6" t="s">
        <v>9303</v>
      </c>
      <c r="I1703" s="6" t="s">
        <v>9302</v>
      </c>
      <c r="J1703" s="6" t="s">
        <v>5</v>
      </c>
      <c r="K1703" s="7">
        <v>7.83</v>
      </c>
      <c r="L1703" s="7">
        <f>IFERROR(VLOOKUP(SiscoTable[[#This Row],[Código]],Hoja2!A:B,2,0)*SiscoTable[[#This Row],[Provta(Uns)]],0)</f>
        <v>132.327</v>
      </c>
      <c r="M1703" s="7">
        <v>0</v>
      </c>
      <c r="N1703" s="7">
        <v>13</v>
      </c>
      <c r="O1703" s="7">
        <f>IFERROR(VLOOKUP(SiscoTable[[#This Row],[Código]],Hoja2!A:B,2,0)*SiscoTable[[#This Row],[Stock_actual]],0)</f>
        <v>219.7</v>
      </c>
      <c r="P1703" s="6" t="s">
        <v>353</v>
      </c>
      <c r="Q1703" s="7">
        <v>9</v>
      </c>
      <c r="R1703" s="7">
        <v>0</v>
      </c>
      <c r="S1703" s="7" t="s">
        <v>11926</v>
      </c>
      <c r="BI1703"/>
      <c r="BJ1703"/>
    </row>
    <row r="1704" spans="2:62" x14ac:dyDescent="0.4">
      <c r="B1704" s="1">
        <v>13829</v>
      </c>
      <c r="C1704" s="6" t="s">
        <v>30</v>
      </c>
      <c r="D1704" s="6" t="s">
        <v>8</v>
      </c>
      <c r="E1704" s="6" t="s">
        <v>8482</v>
      </c>
      <c r="F1704" s="6" t="s">
        <v>9030</v>
      </c>
      <c r="G1704" s="6" t="s">
        <v>9299</v>
      </c>
      <c r="H1704" s="6" t="s">
        <v>9303</v>
      </c>
      <c r="I1704" s="6" t="s">
        <v>9335</v>
      </c>
      <c r="J1704" s="6" t="s">
        <v>5</v>
      </c>
      <c r="K1704" s="7">
        <v>4</v>
      </c>
      <c r="L1704" s="7">
        <f>IFERROR(VLOOKUP(SiscoTable[[#This Row],[Código]],Hoja2!A:B,2,0)*SiscoTable[[#This Row],[Provta(Uns)]],0)</f>
        <v>55.6</v>
      </c>
      <c r="M1704" s="7">
        <v>0</v>
      </c>
      <c r="N1704" s="7">
        <v>13</v>
      </c>
      <c r="O1704" s="7">
        <f>IFERROR(VLOOKUP(SiscoTable[[#This Row],[Código]],Hoja2!A:B,2,0)*SiscoTable[[#This Row],[Stock_actual]],0)</f>
        <v>180.70000000000002</v>
      </c>
      <c r="P1704" s="6" t="s">
        <v>3594</v>
      </c>
      <c r="Q1704" s="7">
        <v>4</v>
      </c>
      <c r="R1704" s="7">
        <v>0</v>
      </c>
      <c r="S1704" s="7" t="s">
        <v>11926</v>
      </c>
      <c r="BI1704"/>
      <c r="BJ1704"/>
    </row>
    <row r="1705" spans="2:62" x14ac:dyDescent="0.4">
      <c r="B1705" s="1">
        <v>13830</v>
      </c>
      <c r="C1705" s="6" t="s">
        <v>30</v>
      </c>
      <c r="D1705" s="6" t="s">
        <v>8</v>
      </c>
      <c r="E1705" s="6" t="s">
        <v>8482</v>
      </c>
      <c r="F1705" s="6" t="s">
        <v>9030</v>
      </c>
      <c r="G1705" s="6" t="s">
        <v>9299</v>
      </c>
      <c r="H1705" s="6" t="s">
        <v>9303</v>
      </c>
      <c r="I1705" s="6" t="s">
        <v>9336</v>
      </c>
      <c r="J1705" s="6" t="s">
        <v>5</v>
      </c>
      <c r="K1705" s="7">
        <v>3.33</v>
      </c>
      <c r="L1705" s="7">
        <f>IFERROR(VLOOKUP(SiscoTable[[#This Row],[Código]],Hoja2!A:B,2,0)*SiscoTable[[#This Row],[Provta(Uns)]],0)</f>
        <v>48.285000000000004</v>
      </c>
      <c r="M1705" s="7">
        <v>0</v>
      </c>
      <c r="N1705" s="7">
        <v>29</v>
      </c>
      <c r="O1705" s="7">
        <f>IFERROR(VLOOKUP(SiscoTable[[#This Row],[Código]],Hoja2!A:B,2,0)*SiscoTable[[#This Row],[Stock_actual]],0)</f>
        <v>420.5</v>
      </c>
      <c r="P1705" s="6" t="s">
        <v>4190</v>
      </c>
      <c r="Q1705" s="7">
        <v>4</v>
      </c>
      <c r="R1705" s="7">
        <v>0</v>
      </c>
      <c r="S1705" s="7" t="s">
        <v>11926</v>
      </c>
      <c r="BI1705"/>
      <c r="BJ1705"/>
    </row>
    <row r="1706" spans="2:62" x14ac:dyDescent="0.4">
      <c r="B1706" s="1">
        <v>13831</v>
      </c>
      <c r="C1706" s="6" t="s">
        <v>8</v>
      </c>
      <c r="D1706" s="6" t="s">
        <v>8</v>
      </c>
      <c r="E1706" s="6" t="s">
        <v>8482</v>
      </c>
      <c r="F1706" s="6" t="s">
        <v>9030</v>
      </c>
      <c r="G1706" s="6" t="s">
        <v>9299</v>
      </c>
      <c r="H1706" s="6" t="s">
        <v>9303</v>
      </c>
      <c r="I1706" s="6" t="s">
        <v>9455</v>
      </c>
      <c r="J1706" s="6" t="s">
        <v>5</v>
      </c>
      <c r="K1706" s="7">
        <v>1.5</v>
      </c>
      <c r="L1706" s="7">
        <f>IFERROR(VLOOKUP(SiscoTable[[#This Row],[Código]],Hoja2!A:B,2,0)*SiscoTable[[#This Row],[Provta(Uns)]],0)</f>
        <v>24.900000000000002</v>
      </c>
      <c r="M1706" s="7">
        <v>16</v>
      </c>
      <c r="N1706" s="7">
        <v>-3</v>
      </c>
      <c r="O1706" s="7">
        <f>IFERROR(VLOOKUP(SiscoTable[[#This Row],[Código]],Hoja2!A:B,2,0)*SiscoTable[[#This Row],[Stock_actual]],0)</f>
        <v>-49.800000000000004</v>
      </c>
      <c r="P1706" s="6" t="s">
        <v>7</v>
      </c>
      <c r="Q1706" s="7">
        <v>2</v>
      </c>
      <c r="R1706" s="7">
        <v>0</v>
      </c>
      <c r="S1706" s="7" t="s">
        <v>11926</v>
      </c>
      <c r="BI1706"/>
      <c r="BJ1706"/>
    </row>
    <row r="1707" spans="2:62" x14ac:dyDescent="0.4">
      <c r="B1707" s="1">
        <v>13833</v>
      </c>
      <c r="C1707" s="6" t="s">
        <v>30</v>
      </c>
      <c r="D1707" s="6" t="s">
        <v>30</v>
      </c>
      <c r="E1707" s="6" t="s">
        <v>8482</v>
      </c>
      <c r="F1707" s="6" t="s">
        <v>9030</v>
      </c>
      <c r="G1707" s="6" t="s">
        <v>9299</v>
      </c>
      <c r="H1707" s="6" t="s">
        <v>9303</v>
      </c>
      <c r="I1707" s="6" t="s">
        <v>9337</v>
      </c>
      <c r="J1707" s="6" t="s">
        <v>5</v>
      </c>
      <c r="K1707" s="7">
        <v>11</v>
      </c>
      <c r="L1707" s="7">
        <f>IFERROR(VLOOKUP(SiscoTable[[#This Row],[Código]],Hoja2!A:B,2,0)*SiscoTable[[#This Row],[Provta(Uns)]],0)</f>
        <v>124.30000000000001</v>
      </c>
      <c r="M1707" s="7">
        <v>0</v>
      </c>
      <c r="N1707" s="7">
        <v>12</v>
      </c>
      <c r="O1707" s="7">
        <f>IFERROR(VLOOKUP(SiscoTable[[#This Row],[Código]],Hoja2!A:B,2,0)*SiscoTable[[#This Row],[Stock_actual]],0)</f>
        <v>135.60000000000002</v>
      </c>
      <c r="P1707" s="6" t="s">
        <v>565</v>
      </c>
      <c r="Q1707" s="7">
        <v>12</v>
      </c>
      <c r="R1707" s="7">
        <v>22.04</v>
      </c>
      <c r="S1707" s="7" t="s">
        <v>11926</v>
      </c>
      <c r="BI1707"/>
      <c r="BJ1707"/>
    </row>
    <row r="1708" spans="2:62" x14ac:dyDescent="0.4">
      <c r="B1708" s="1">
        <v>13834</v>
      </c>
      <c r="C1708" s="6" t="s">
        <v>25</v>
      </c>
      <c r="D1708" s="6" t="s">
        <v>30</v>
      </c>
      <c r="E1708" s="6" t="s">
        <v>8482</v>
      </c>
      <c r="F1708" s="6" t="s">
        <v>9030</v>
      </c>
      <c r="G1708" s="6" t="s">
        <v>9299</v>
      </c>
      <c r="H1708" s="6" t="s">
        <v>9303</v>
      </c>
      <c r="I1708" s="6" t="s">
        <v>9304</v>
      </c>
      <c r="J1708" s="6" t="s">
        <v>5</v>
      </c>
      <c r="K1708" s="7">
        <v>7</v>
      </c>
      <c r="L1708" s="7">
        <f>IFERROR(VLOOKUP(SiscoTable[[#This Row],[Código]],Hoja2!A:B,2,0)*SiscoTable[[#This Row],[Provta(Uns)]],0)</f>
        <v>101.5</v>
      </c>
      <c r="M1708" s="7">
        <v>0</v>
      </c>
      <c r="N1708" s="7">
        <v>10</v>
      </c>
      <c r="O1708" s="7">
        <f>IFERROR(VLOOKUP(SiscoTable[[#This Row],[Código]],Hoja2!A:B,2,0)*SiscoTable[[#This Row],[Stock_actual]],0)</f>
        <v>145</v>
      </c>
      <c r="P1708" s="6" t="s">
        <v>558</v>
      </c>
      <c r="Q1708" s="7">
        <v>8</v>
      </c>
      <c r="R1708" s="7">
        <v>0</v>
      </c>
      <c r="S1708" s="7" t="s">
        <v>11926</v>
      </c>
      <c r="BI1708"/>
      <c r="BJ1708"/>
    </row>
    <row r="1709" spans="2:62" x14ac:dyDescent="0.4">
      <c r="B1709" s="1">
        <v>13837</v>
      </c>
      <c r="C1709" s="6" t="s">
        <v>8</v>
      </c>
      <c r="D1709" s="6" t="s">
        <v>8</v>
      </c>
      <c r="E1709" s="6" t="s">
        <v>8482</v>
      </c>
      <c r="F1709" s="6" t="s">
        <v>9030</v>
      </c>
      <c r="G1709" s="6" t="s">
        <v>9299</v>
      </c>
      <c r="H1709" s="6" t="s">
        <v>9303</v>
      </c>
      <c r="I1709" s="6" t="s">
        <v>9456</v>
      </c>
      <c r="J1709" s="6" t="s">
        <v>5</v>
      </c>
      <c r="K1709" s="7">
        <v>0</v>
      </c>
      <c r="L1709" s="7">
        <f>IFERROR(VLOOKUP(SiscoTable[[#This Row],[Código]],Hoja2!A:B,2,0)*SiscoTable[[#This Row],[Provta(Uns)]],0)</f>
        <v>0</v>
      </c>
      <c r="M1709" s="7">
        <v>0</v>
      </c>
      <c r="N1709" s="7">
        <v>0</v>
      </c>
      <c r="O1709" s="7">
        <f>IFERROR(VLOOKUP(SiscoTable[[#This Row],[Código]],Hoja2!A:B,2,0)*SiscoTable[[#This Row],[Stock_actual]],0)</f>
        <v>0</v>
      </c>
      <c r="P1709" s="6" t="s">
        <v>7</v>
      </c>
      <c r="Q1709" s="7">
        <v>0</v>
      </c>
      <c r="R1709" s="7">
        <v>0</v>
      </c>
      <c r="S1709" s="7" t="s">
        <v>11926</v>
      </c>
      <c r="BI1709"/>
      <c r="BJ1709"/>
    </row>
    <row r="1710" spans="2:62" x14ac:dyDescent="0.4">
      <c r="B1710" s="1">
        <v>13839</v>
      </c>
      <c r="C1710" s="6" t="s">
        <v>8</v>
      </c>
      <c r="D1710" s="6" t="s">
        <v>8</v>
      </c>
      <c r="E1710" s="6" t="s">
        <v>8482</v>
      </c>
      <c r="F1710" s="6" t="s">
        <v>9030</v>
      </c>
      <c r="G1710" s="6" t="s">
        <v>9299</v>
      </c>
      <c r="H1710" s="6" t="s">
        <v>9303</v>
      </c>
      <c r="I1710" s="6" t="s">
        <v>9457</v>
      </c>
      <c r="J1710" s="6" t="s">
        <v>496</v>
      </c>
      <c r="K1710" s="7">
        <v>0.33</v>
      </c>
      <c r="L1710" s="7">
        <f>IFERROR(VLOOKUP(SiscoTable[[#This Row],[Código]],Hoja2!A:B,2,0)*SiscoTable[[#This Row],[Provta(Uns)]],0)</f>
        <v>5.4780000000000006</v>
      </c>
      <c r="M1710" s="7">
        <v>0</v>
      </c>
      <c r="N1710" s="7">
        <v>10</v>
      </c>
      <c r="O1710" s="7">
        <f>IFERROR(VLOOKUP(SiscoTable[[#This Row],[Código]],Hoja2!A:B,2,0)*SiscoTable[[#This Row],[Stock_actual]],0)</f>
        <v>166</v>
      </c>
      <c r="P1710" s="6" t="s">
        <v>1250</v>
      </c>
      <c r="Q1710" s="7">
        <v>0</v>
      </c>
      <c r="R1710" s="7">
        <v>0</v>
      </c>
      <c r="S1710" s="7" t="s">
        <v>11926</v>
      </c>
      <c r="BI1710"/>
      <c r="BJ1710"/>
    </row>
    <row r="1711" spans="2:62" x14ac:dyDescent="0.4">
      <c r="B1711" s="1">
        <v>13842</v>
      </c>
      <c r="C1711" s="6" t="s">
        <v>30</v>
      </c>
      <c r="D1711" s="6" t="s">
        <v>30</v>
      </c>
      <c r="E1711" s="6" t="s">
        <v>8482</v>
      </c>
      <c r="F1711" s="6" t="s">
        <v>9030</v>
      </c>
      <c r="G1711" s="6" t="s">
        <v>9299</v>
      </c>
      <c r="H1711" s="6" t="s">
        <v>9318</v>
      </c>
      <c r="I1711" s="6" t="s">
        <v>9379</v>
      </c>
      <c r="J1711" s="6" t="s">
        <v>5</v>
      </c>
      <c r="K1711" s="7">
        <v>25.5</v>
      </c>
      <c r="L1711" s="7">
        <f>IFERROR(VLOOKUP(SiscoTable[[#This Row],[Código]],Hoja2!A:B,2,0)*SiscoTable[[#This Row],[Provta(Uns)]],0)</f>
        <v>124.95</v>
      </c>
      <c r="M1711" s="7">
        <v>0</v>
      </c>
      <c r="N1711" s="7">
        <v>46</v>
      </c>
      <c r="O1711" s="7">
        <f>IFERROR(VLOOKUP(SiscoTable[[#This Row],[Código]],Hoja2!A:B,2,0)*SiscoTable[[#This Row],[Stock_actual]],0)</f>
        <v>225.4</v>
      </c>
      <c r="P1711" s="6" t="s">
        <v>773</v>
      </c>
      <c r="Q1711" s="7">
        <v>28</v>
      </c>
      <c r="R1711" s="7">
        <v>0</v>
      </c>
      <c r="S1711" s="7" t="s">
        <v>11926</v>
      </c>
      <c r="BI1711"/>
      <c r="BJ1711"/>
    </row>
    <row r="1712" spans="2:62" x14ac:dyDescent="0.4">
      <c r="B1712" s="1">
        <v>13845</v>
      </c>
      <c r="C1712" s="6" t="s">
        <v>30</v>
      </c>
      <c r="D1712" s="6" t="s">
        <v>8</v>
      </c>
      <c r="E1712" s="6" t="s">
        <v>8482</v>
      </c>
      <c r="F1712" s="6" t="s">
        <v>9030</v>
      </c>
      <c r="G1712" s="6" t="s">
        <v>9678</v>
      </c>
      <c r="H1712" s="6" t="s">
        <v>9698</v>
      </c>
      <c r="I1712" s="6" t="s">
        <v>9697</v>
      </c>
      <c r="J1712" s="6" t="s">
        <v>496</v>
      </c>
      <c r="K1712" s="7">
        <v>2.83</v>
      </c>
      <c r="L1712" s="7">
        <f>IFERROR(VLOOKUP(SiscoTable[[#This Row],[Código]],Hoja2!A:B,2,0)*SiscoTable[[#This Row],[Provta(Uns)]],0)</f>
        <v>43.865000000000002</v>
      </c>
      <c r="M1712" s="7">
        <v>24</v>
      </c>
      <c r="N1712" s="7">
        <v>0</v>
      </c>
      <c r="O1712" s="7">
        <f>IFERROR(VLOOKUP(SiscoTable[[#This Row],[Código]],Hoja2!A:B,2,0)*SiscoTable[[#This Row],[Stock_actual]],0)</f>
        <v>0</v>
      </c>
      <c r="P1712" s="6" t="s">
        <v>7</v>
      </c>
      <c r="Q1712" s="7">
        <v>3</v>
      </c>
      <c r="R1712" s="7">
        <v>0</v>
      </c>
      <c r="S1712" s="7" t="s">
        <v>11926</v>
      </c>
      <c r="BI1712"/>
      <c r="BJ1712"/>
    </row>
    <row r="1713" spans="2:62" x14ac:dyDescent="0.4">
      <c r="B1713" s="1">
        <v>13846</v>
      </c>
      <c r="C1713" s="6" t="s">
        <v>30</v>
      </c>
      <c r="D1713" s="6" t="s">
        <v>30</v>
      </c>
      <c r="E1713" s="6" t="s">
        <v>8482</v>
      </c>
      <c r="F1713" s="6" t="s">
        <v>9030</v>
      </c>
      <c r="G1713" s="6" t="s">
        <v>9678</v>
      </c>
      <c r="H1713" s="6" t="s">
        <v>9698</v>
      </c>
      <c r="I1713" s="6" t="s">
        <v>9699</v>
      </c>
      <c r="J1713" s="6" t="s">
        <v>5</v>
      </c>
      <c r="K1713" s="7">
        <v>4.17</v>
      </c>
      <c r="L1713" s="7">
        <f>IFERROR(VLOOKUP(SiscoTable[[#This Row],[Código]],Hoja2!A:B,2,0)*SiscoTable[[#This Row],[Provta(Uns)]],0)</f>
        <v>63.383999999999993</v>
      </c>
      <c r="M1713" s="7">
        <v>24</v>
      </c>
      <c r="N1713" s="7">
        <v>0</v>
      </c>
      <c r="O1713" s="7">
        <f>IFERROR(VLOOKUP(SiscoTable[[#This Row],[Código]],Hoja2!A:B,2,0)*SiscoTable[[#This Row],[Stock_actual]],0)</f>
        <v>0</v>
      </c>
      <c r="P1713" s="6" t="s">
        <v>7</v>
      </c>
      <c r="Q1713" s="7">
        <v>5</v>
      </c>
      <c r="R1713" s="7">
        <v>0</v>
      </c>
      <c r="S1713" s="7" t="s">
        <v>11926</v>
      </c>
      <c r="BI1713"/>
      <c r="BJ1713"/>
    </row>
    <row r="1714" spans="2:62" x14ac:dyDescent="0.4">
      <c r="B1714" s="1">
        <v>13847</v>
      </c>
      <c r="C1714" s="6" t="s">
        <v>30</v>
      </c>
      <c r="D1714" s="6" t="s">
        <v>8</v>
      </c>
      <c r="E1714" s="6" t="s">
        <v>8482</v>
      </c>
      <c r="F1714" s="6" t="s">
        <v>9030</v>
      </c>
      <c r="G1714" s="6" t="s">
        <v>9678</v>
      </c>
      <c r="H1714" s="6" t="s">
        <v>9698</v>
      </c>
      <c r="I1714" s="6" t="s">
        <v>9700</v>
      </c>
      <c r="J1714" s="6" t="s">
        <v>5</v>
      </c>
      <c r="K1714" s="7">
        <v>3</v>
      </c>
      <c r="L1714" s="7">
        <f>IFERROR(VLOOKUP(SiscoTable[[#This Row],[Código]],Hoja2!A:B,2,0)*SiscoTable[[#This Row],[Provta(Uns)]],0)</f>
        <v>45.599999999999994</v>
      </c>
      <c r="M1714" s="7">
        <v>24</v>
      </c>
      <c r="N1714" s="7">
        <v>0</v>
      </c>
      <c r="O1714" s="7">
        <f>IFERROR(VLOOKUP(SiscoTable[[#This Row],[Código]],Hoja2!A:B,2,0)*SiscoTable[[#This Row],[Stock_actual]],0)</f>
        <v>0</v>
      </c>
      <c r="P1714" s="6" t="s">
        <v>7</v>
      </c>
      <c r="Q1714" s="7">
        <v>3</v>
      </c>
      <c r="R1714" s="7">
        <v>0</v>
      </c>
      <c r="S1714" s="7" t="s">
        <v>11926</v>
      </c>
      <c r="BI1714"/>
      <c r="BJ1714"/>
    </row>
    <row r="1715" spans="2:62" x14ac:dyDescent="0.4">
      <c r="B1715" s="1">
        <v>13848</v>
      </c>
      <c r="C1715" s="6" t="s">
        <v>30</v>
      </c>
      <c r="D1715" s="6" t="s">
        <v>8</v>
      </c>
      <c r="E1715" s="6" t="s">
        <v>8482</v>
      </c>
      <c r="F1715" s="6" t="s">
        <v>9030</v>
      </c>
      <c r="G1715" s="6" t="s">
        <v>9678</v>
      </c>
      <c r="H1715" s="6" t="s">
        <v>9698</v>
      </c>
      <c r="I1715" s="6" t="s">
        <v>9701</v>
      </c>
      <c r="J1715" s="6" t="s">
        <v>5</v>
      </c>
      <c r="K1715" s="7">
        <v>2.83</v>
      </c>
      <c r="L1715" s="7">
        <f>IFERROR(VLOOKUP(SiscoTable[[#This Row],[Código]],Hoja2!A:B,2,0)*SiscoTable[[#This Row],[Provta(Uns)]],0)</f>
        <v>43.015999999999998</v>
      </c>
      <c r="M1715" s="7">
        <v>0</v>
      </c>
      <c r="N1715" s="7">
        <v>7</v>
      </c>
      <c r="O1715" s="7">
        <f>IFERROR(VLOOKUP(SiscoTable[[#This Row],[Código]],Hoja2!A:B,2,0)*SiscoTable[[#This Row],[Stock_actual]],0)</f>
        <v>106.39999999999999</v>
      </c>
      <c r="P1715" s="6" t="s">
        <v>1465</v>
      </c>
      <c r="Q1715" s="7">
        <v>3</v>
      </c>
      <c r="R1715" s="7">
        <v>0</v>
      </c>
      <c r="S1715" s="7" t="s">
        <v>11926</v>
      </c>
      <c r="BI1715"/>
      <c r="BJ1715"/>
    </row>
    <row r="1716" spans="2:62" x14ac:dyDescent="0.4">
      <c r="B1716" s="1">
        <v>13850</v>
      </c>
      <c r="C1716" s="6" t="s">
        <v>30</v>
      </c>
      <c r="D1716" s="6" t="s">
        <v>8</v>
      </c>
      <c r="E1716" s="6" t="s">
        <v>8482</v>
      </c>
      <c r="F1716" s="6" t="s">
        <v>9030</v>
      </c>
      <c r="G1716" s="6" t="s">
        <v>9678</v>
      </c>
      <c r="H1716" s="6" t="s">
        <v>9698</v>
      </c>
      <c r="I1716" s="6" t="s">
        <v>9702</v>
      </c>
      <c r="J1716" s="6" t="s">
        <v>496</v>
      </c>
      <c r="K1716" s="7">
        <v>1.83</v>
      </c>
      <c r="L1716" s="7">
        <f>IFERROR(VLOOKUP(SiscoTable[[#This Row],[Código]],Hoja2!A:B,2,0)*SiscoTable[[#This Row],[Provta(Uns)]],0)</f>
        <v>27.815999999999999</v>
      </c>
      <c r="M1716" s="7">
        <v>0</v>
      </c>
      <c r="N1716" s="7">
        <v>2</v>
      </c>
      <c r="O1716" s="7">
        <f>IFERROR(VLOOKUP(SiscoTable[[#This Row],[Código]],Hoja2!A:B,2,0)*SiscoTable[[#This Row],[Stock_actual]],0)</f>
        <v>30.4</v>
      </c>
      <c r="P1716" s="6" t="s">
        <v>565</v>
      </c>
      <c r="Q1716" s="7">
        <v>2</v>
      </c>
      <c r="R1716" s="7">
        <v>3.58</v>
      </c>
      <c r="S1716" s="7" t="s">
        <v>11926</v>
      </c>
      <c r="BI1716"/>
      <c r="BJ1716"/>
    </row>
    <row r="1717" spans="2:62" x14ac:dyDescent="0.4">
      <c r="B1717" s="1">
        <v>13852</v>
      </c>
      <c r="C1717" s="6" t="s">
        <v>30</v>
      </c>
      <c r="D1717" s="6" t="s">
        <v>8</v>
      </c>
      <c r="E1717" s="6" t="s">
        <v>8482</v>
      </c>
      <c r="F1717" s="6" t="s">
        <v>9030</v>
      </c>
      <c r="G1717" s="6" t="s">
        <v>9678</v>
      </c>
      <c r="H1717" s="6" t="s">
        <v>9698</v>
      </c>
      <c r="I1717" s="6" t="s">
        <v>9703</v>
      </c>
      <c r="J1717" s="6" t="s">
        <v>496</v>
      </c>
      <c r="K1717" s="7">
        <v>2</v>
      </c>
      <c r="L1717" s="7">
        <f>IFERROR(VLOOKUP(SiscoTable[[#This Row],[Código]],Hoja2!A:B,2,0)*SiscoTable[[#This Row],[Provta(Uns)]],0)</f>
        <v>30.4</v>
      </c>
      <c r="M1717" s="7">
        <v>0</v>
      </c>
      <c r="N1717" s="7">
        <v>3</v>
      </c>
      <c r="O1717" s="7">
        <f>IFERROR(VLOOKUP(SiscoTable[[#This Row],[Código]],Hoja2!A:B,2,0)*SiscoTable[[#This Row],[Stock_actual]],0)</f>
        <v>45.599999999999994</v>
      </c>
      <c r="P1717" s="6" t="s">
        <v>220</v>
      </c>
      <c r="Q1717" s="7">
        <v>2</v>
      </c>
      <c r="R1717" s="7">
        <v>0</v>
      </c>
      <c r="S1717" s="7" t="s">
        <v>11926</v>
      </c>
      <c r="BI1717"/>
      <c r="BJ1717"/>
    </row>
    <row r="1718" spans="2:62" x14ac:dyDescent="0.4">
      <c r="B1718" s="1">
        <v>13853</v>
      </c>
      <c r="C1718" s="6" t="s">
        <v>30</v>
      </c>
      <c r="D1718" s="6" t="s">
        <v>8</v>
      </c>
      <c r="E1718" s="6" t="s">
        <v>8482</v>
      </c>
      <c r="F1718" s="6" t="s">
        <v>9030</v>
      </c>
      <c r="G1718" s="6" t="s">
        <v>9678</v>
      </c>
      <c r="H1718" s="6" t="s">
        <v>9698</v>
      </c>
      <c r="I1718" s="6" t="s">
        <v>9704</v>
      </c>
      <c r="J1718" s="6" t="s">
        <v>5</v>
      </c>
      <c r="K1718" s="7">
        <v>6</v>
      </c>
      <c r="L1718" s="7">
        <f>IFERROR(VLOOKUP(SiscoTable[[#This Row],[Código]],Hoja2!A:B,2,0)*SiscoTable[[#This Row],[Provta(Uns)]],0)</f>
        <v>91.199999999999989</v>
      </c>
      <c r="M1718" s="7">
        <v>24</v>
      </c>
      <c r="N1718" s="7">
        <v>4</v>
      </c>
      <c r="O1718" s="7">
        <f>IFERROR(VLOOKUP(SiscoTable[[#This Row],[Código]],Hoja2!A:B,2,0)*SiscoTable[[#This Row],[Stock_actual]],0)</f>
        <v>60.8</v>
      </c>
      <c r="P1718" s="6" t="s">
        <v>218</v>
      </c>
      <c r="Q1718" s="7">
        <v>7</v>
      </c>
      <c r="R1718" s="7">
        <v>0</v>
      </c>
      <c r="S1718" s="7" t="s">
        <v>11926</v>
      </c>
      <c r="BI1718"/>
      <c r="BJ1718"/>
    </row>
    <row r="1719" spans="2:62" x14ac:dyDescent="0.4">
      <c r="B1719" s="1">
        <v>13855</v>
      </c>
      <c r="C1719" s="6" t="s">
        <v>30</v>
      </c>
      <c r="D1719" s="6" t="s">
        <v>30</v>
      </c>
      <c r="E1719" s="6" t="s">
        <v>8482</v>
      </c>
      <c r="F1719" s="6" t="s">
        <v>9030</v>
      </c>
      <c r="G1719" s="6" t="s">
        <v>9678</v>
      </c>
      <c r="H1719" s="6" t="s">
        <v>9698</v>
      </c>
      <c r="I1719" s="6" t="s">
        <v>9705</v>
      </c>
      <c r="J1719" s="6" t="s">
        <v>5</v>
      </c>
      <c r="K1719" s="7">
        <v>4.67</v>
      </c>
      <c r="L1719" s="7">
        <f>IFERROR(VLOOKUP(SiscoTable[[#This Row],[Código]],Hoja2!A:B,2,0)*SiscoTable[[#This Row],[Provta(Uns)]],0)</f>
        <v>55.573</v>
      </c>
      <c r="M1719" s="7">
        <v>0</v>
      </c>
      <c r="N1719" s="7">
        <v>38</v>
      </c>
      <c r="O1719" s="7">
        <f>IFERROR(VLOOKUP(SiscoTable[[#This Row],[Código]],Hoja2!A:B,2,0)*SiscoTable[[#This Row],[Stock_actual]],0)</f>
        <v>452.2</v>
      </c>
      <c r="P1719" s="6" t="s">
        <v>4579</v>
      </c>
      <c r="Q1719" s="7">
        <v>5</v>
      </c>
      <c r="R1719" s="7">
        <v>0</v>
      </c>
      <c r="S1719" s="7" t="s">
        <v>11926</v>
      </c>
      <c r="BI1719"/>
      <c r="BJ1719"/>
    </row>
    <row r="1720" spans="2:62" x14ac:dyDescent="0.4">
      <c r="B1720" s="1">
        <v>13866</v>
      </c>
      <c r="C1720" s="6" t="s">
        <v>8</v>
      </c>
      <c r="D1720" s="6" t="s">
        <v>8</v>
      </c>
      <c r="E1720" s="6" t="s">
        <v>8482</v>
      </c>
      <c r="F1720" s="6" t="s">
        <v>9030</v>
      </c>
      <c r="G1720" s="6" t="s">
        <v>9678</v>
      </c>
      <c r="H1720" s="6" t="s">
        <v>9698</v>
      </c>
      <c r="I1720" s="6" t="s">
        <v>9784</v>
      </c>
      <c r="J1720" s="6" t="s">
        <v>5</v>
      </c>
      <c r="K1720" s="7">
        <v>7</v>
      </c>
      <c r="L1720" s="7">
        <f>IFERROR(VLOOKUP(SiscoTable[[#This Row],[Código]],Hoja2!A:B,2,0)*SiscoTable[[#This Row],[Provta(Uns)]],0)</f>
        <v>60.199999999999996</v>
      </c>
      <c r="M1720" s="7">
        <v>0</v>
      </c>
      <c r="N1720" s="7">
        <v>11</v>
      </c>
      <c r="O1720" s="7">
        <f>IFERROR(VLOOKUP(SiscoTable[[#This Row],[Código]],Hoja2!A:B,2,0)*SiscoTable[[#This Row],[Stock_actual]],0)</f>
        <v>94.6</v>
      </c>
      <c r="P1720" s="6" t="s">
        <v>581</v>
      </c>
      <c r="Q1720" s="7">
        <v>8</v>
      </c>
      <c r="R1720" s="7">
        <v>0</v>
      </c>
      <c r="S1720" s="7" t="s">
        <v>11926</v>
      </c>
      <c r="BI1720"/>
      <c r="BJ1720"/>
    </row>
    <row r="1721" spans="2:62" x14ac:dyDescent="0.4">
      <c r="B1721" s="1">
        <v>13867</v>
      </c>
      <c r="C1721" s="6" t="s">
        <v>30</v>
      </c>
      <c r="D1721" s="6" t="s">
        <v>8</v>
      </c>
      <c r="E1721" s="6" t="s">
        <v>8482</v>
      </c>
      <c r="F1721" s="6" t="s">
        <v>9030</v>
      </c>
      <c r="G1721" s="6" t="s">
        <v>9678</v>
      </c>
      <c r="H1721" s="6" t="s">
        <v>9698</v>
      </c>
      <c r="I1721" s="6" t="s">
        <v>9706</v>
      </c>
      <c r="J1721" s="6" t="s">
        <v>5</v>
      </c>
      <c r="K1721" s="7">
        <v>9.33</v>
      </c>
      <c r="L1721" s="7">
        <f>IFERROR(VLOOKUP(SiscoTable[[#This Row],[Código]],Hoja2!A:B,2,0)*SiscoTable[[#This Row],[Provta(Uns)]],0)</f>
        <v>80.238</v>
      </c>
      <c r="M1721" s="7">
        <v>0</v>
      </c>
      <c r="N1721" s="7">
        <v>18</v>
      </c>
      <c r="O1721" s="7">
        <f>IFERROR(VLOOKUP(SiscoTable[[#This Row],[Código]],Hoja2!A:B,2,0)*SiscoTable[[#This Row],[Stock_actual]],0)</f>
        <v>154.79999999999998</v>
      </c>
      <c r="P1721" s="6" t="s">
        <v>770</v>
      </c>
      <c r="Q1721" s="7">
        <v>10</v>
      </c>
      <c r="R1721" s="7">
        <v>0</v>
      </c>
      <c r="S1721" s="7" t="s">
        <v>11926</v>
      </c>
      <c r="BI1721"/>
      <c r="BJ1721"/>
    </row>
    <row r="1722" spans="2:62" x14ac:dyDescent="0.4">
      <c r="B1722" s="1">
        <v>13868</v>
      </c>
      <c r="C1722" s="6" t="s">
        <v>8</v>
      </c>
      <c r="D1722" s="6" t="s">
        <v>8</v>
      </c>
      <c r="E1722" s="6" t="s">
        <v>8482</v>
      </c>
      <c r="F1722" s="6" t="s">
        <v>9030</v>
      </c>
      <c r="G1722" s="6" t="s">
        <v>9678</v>
      </c>
      <c r="H1722" s="6" t="s">
        <v>9698</v>
      </c>
      <c r="I1722" s="6" t="s">
        <v>9785</v>
      </c>
      <c r="J1722" s="6" t="s">
        <v>5</v>
      </c>
      <c r="K1722" s="7">
        <v>3.67</v>
      </c>
      <c r="L1722" s="7">
        <f>IFERROR(VLOOKUP(SiscoTable[[#This Row],[Código]],Hoja2!A:B,2,0)*SiscoTable[[#This Row],[Provta(Uns)]],0)</f>
        <v>31.195</v>
      </c>
      <c r="M1722" s="7">
        <v>0</v>
      </c>
      <c r="N1722" s="7">
        <v>3</v>
      </c>
      <c r="O1722" s="7">
        <f>IFERROR(VLOOKUP(SiscoTable[[#This Row],[Código]],Hoja2!A:B,2,0)*SiscoTable[[#This Row],[Stock_actual]],0)</f>
        <v>25.5</v>
      </c>
      <c r="P1722" s="6" t="s">
        <v>101</v>
      </c>
      <c r="Q1722" s="7">
        <v>4</v>
      </c>
      <c r="R1722" s="7">
        <v>7.1999999999999993</v>
      </c>
      <c r="S1722" s="7" t="s">
        <v>11926</v>
      </c>
      <c r="BI1722"/>
      <c r="BJ1722"/>
    </row>
    <row r="1723" spans="2:62" x14ac:dyDescent="0.4">
      <c r="B1723" s="1">
        <v>13871</v>
      </c>
      <c r="C1723" s="6" t="s">
        <v>8</v>
      </c>
      <c r="D1723" s="6" t="s">
        <v>8</v>
      </c>
      <c r="E1723" s="6" t="s">
        <v>8482</v>
      </c>
      <c r="F1723" s="6" t="s">
        <v>9030</v>
      </c>
      <c r="G1723" s="6" t="s">
        <v>9678</v>
      </c>
      <c r="H1723" s="6" t="s">
        <v>9681</v>
      </c>
      <c r="I1723" s="6" t="s">
        <v>9786</v>
      </c>
      <c r="J1723" s="6" t="s">
        <v>5</v>
      </c>
      <c r="K1723" s="7">
        <v>1.67</v>
      </c>
      <c r="L1723" s="7">
        <f>IFERROR(VLOOKUP(SiscoTable[[#This Row],[Código]],Hoja2!A:B,2,0)*SiscoTable[[#This Row],[Provta(Uns)]],0)</f>
        <v>28.056000000000001</v>
      </c>
      <c r="M1723" s="7">
        <v>24</v>
      </c>
      <c r="N1723" s="7">
        <v>0</v>
      </c>
      <c r="O1723" s="7">
        <f>IFERROR(VLOOKUP(SiscoTable[[#This Row],[Código]],Hoja2!A:B,2,0)*SiscoTable[[#This Row],[Stock_actual]],0)</f>
        <v>0</v>
      </c>
      <c r="P1723" s="6" t="s">
        <v>7</v>
      </c>
      <c r="Q1723" s="7">
        <v>2</v>
      </c>
      <c r="R1723" s="7">
        <v>0</v>
      </c>
      <c r="S1723" s="7" t="s">
        <v>11926</v>
      </c>
      <c r="BI1723"/>
      <c r="BJ1723"/>
    </row>
    <row r="1724" spans="2:62" x14ac:dyDescent="0.4">
      <c r="B1724" s="1">
        <v>13873</v>
      </c>
      <c r="C1724" s="6" t="s">
        <v>30</v>
      </c>
      <c r="D1724" s="6" t="s">
        <v>8</v>
      </c>
      <c r="E1724" s="6" t="s">
        <v>8482</v>
      </c>
      <c r="F1724" s="6" t="s">
        <v>9030</v>
      </c>
      <c r="G1724" s="6" t="s">
        <v>9678</v>
      </c>
      <c r="H1724" s="6" t="s">
        <v>9681</v>
      </c>
      <c r="I1724" s="6" t="s">
        <v>9707</v>
      </c>
      <c r="J1724" s="6" t="s">
        <v>5</v>
      </c>
      <c r="K1724" s="7">
        <v>3.83</v>
      </c>
      <c r="L1724" s="7">
        <f>IFERROR(VLOOKUP(SiscoTable[[#This Row],[Código]],Hoja2!A:B,2,0)*SiscoTable[[#This Row],[Provta(Uns)]],0)</f>
        <v>64.344000000000008</v>
      </c>
      <c r="M1724" s="7">
        <v>24</v>
      </c>
      <c r="N1724" s="7">
        <v>0</v>
      </c>
      <c r="O1724" s="7">
        <f>IFERROR(VLOOKUP(SiscoTable[[#This Row],[Código]],Hoja2!A:B,2,0)*SiscoTable[[#This Row],[Stock_actual]],0)</f>
        <v>0</v>
      </c>
      <c r="P1724" s="6" t="s">
        <v>7</v>
      </c>
      <c r="Q1724" s="7">
        <v>4</v>
      </c>
      <c r="R1724" s="7">
        <v>0</v>
      </c>
      <c r="S1724" s="7" t="s">
        <v>11926</v>
      </c>
      <c r="BI1724"/>
      <c r="BJ1724"/>
    </row>
    <row r="1725" spans="2:62" x14ac:dyDescent="0.4">
      <c r="B1725" s="1">
        <v>13874</v>
      </c>
      <c r="C1725" s="6" t="s">
        <v>25</v>
      </c>
      <c r="D1725" s="6" t="s">
        <v>30</v>
      </c>
      <c r="E1725" s="6" t="s">
        <v>8482</v>
      </c>
      <c r="F1725" s="6" t="s">
        <v>9030</v>
      </c>
      <c r="G1725" s="6" t="s">
        <v>9678</v>
      </c>
      <c r="H1725" s="6" t="s">
        <v>9681</v>
      </c>
      <c r="I1725" s="6" t="s">
        <v>9680</v>
      </c>
      <c r="J1725" s="6" t="s">
        <v>496</v>
      </c>
      <c r="K1725" s="7">
        <v>8</v>
      </c>
      <c r="L1725" s="7">
        <f>IFERROR(VLOOKUP(SiscoTable[[#This Row],[Código]],Hoja2!A:B,2,0)*SiscoTable[[#This Row],[Provta(Uns)]],0)</f>
        <v>135.19999999999999</v>
      </c>
      <c r="M1725" s="7">
        <v>48</v>
      </c>
      <c r="N1725" s="7">
        <v>0</v>
      </c>
      <c r="O1725" s="7">
        <f>IFERROR(VLOOKUP(SiscoTable[[#This Row],[Código]],Hoja2!A:B,2,0)*SiscoTable[[#This Row],[Stock_actual]],0)</f>
        <v>0</v>
      </c>
      <c r="P1725" s="6" t="s">
        <v>7</v>
      </c>
      <c r="Q1725" s="7">
        <v>9</v>
      </c>
      <c r="R1725" s="7">
        <v>0</v>
      </c>
      <c r="S1725" s="7" t="s">
        <v>11926</v>
      </c>
      <c r="BI1725"/>
      <c r="BJ1725"/>
    </row>
    <row r="1726" spans="2:62" x14ac:dyDescent="0.4">
      <c r="B1726" s="1">
        <v>13875</v>
      </c>
      <c r="C1726" s="6" t="s">
        <v>30</v>
      </c>
      <c r="D1726" s="6" t="s">
        <v>8</v>
      </c>
      <c r="E1726" s="6" t="s">
        <v>8482</v>
      </c>
      <c r="F1726" s="6" t="s">
        <v>9030</v>
      </c>
      <c r="G1726" s="6" t="s">
        <v>9678</v>
      </c>
      <c r="H1726" s="6" t="s">
        <v>9681</v>
      </c>
      <c r="I1726" s="6" t="s">
        <v>9708</v>
      </c>
      <c r="J1726" s="6" t="s">
        <v>5</v>
      </c>
      <c r="K1726" s="7">
        <v>6.83</v>
      </c>
      <c r="L1726" s="7">
        <f>IFERROR(VLOOKUP(SiscoTable[[#This Row],[Código]],Hoja2!A:B,2,0)*SiscoTable[[#This Row],[Provta(Uns)]],0)</f>
        <v>115.42699999999999</v>
      </c>
      <c r="M1726" s="7">
        <v>24</v>
      </c>
      <c r="N1726" s="7">
        <v>2</v>
      </c>
      <c r="O1726" s="7">
        <f>IFERROR(VLOOKUP(SiscoTable[[#This Row],[Código]],Hoja2!A:B,2,0)*SiscoTable[[#This Row],[Stock_actual]],0)</f>
        <v>33.799999999999997</v>
      </c>
      <c r="P1726" s="6" t="s">
        <v>117</v>
      </c>
      <c r="Q1726" s="7">
        <v>8</v>
      </c>
      <c r="R1726" s="7">
        <v>0</v>
      </c>
      <c r="S1726" s="7" t="s">
        <v>11926</v>
      </c>
      <c r="BI1726"/>
      <c r="BJ1726"/>
    </row>
    <row r="1727" spans="2:62" x14ac:dyDescent="0.4">
      <c r="B1727" s="1">
        <v>13876</v>
      </c>
      <c r="C1727" s="6" t="s">
        <v>30</v>
      </c>
      <c r="D1727" s="6" t="s">
        <v>8</v>
      </c>
      <c r="E1727" s="6" t="s">
        <v>8482</v>
      </c>
      <c r="F1727" s="6" t="s">
        <v>9030</v>
      </c>
      <c r="G1727" s="6" t="s">
        <v>9678</v>
      </c>
      <c r="H1727" s="6" t="s">
        <v>9681</v>
      </c>
      <c r="I1727" s="6" t="s">
        <v>9709</v>
      </c>
      <c r="J1727" s="6" t="s">
        <v>5</v>
      </c>
      <c r="K1727" s="7">
        <v>2</v>
      </c>
      <c r="L1727" s="7">
        <f>IFERROR(VLOOKUP(SiscoTable[[#This Row],[Código]],Hoja2!A:B,2,0)*SiscoTable[[#This Row],[Provta(Uns)]],0)</f>
        <v>34.799999999999997</v>
      </c>
      <c r="M1727" s="7">
        <v>0</v>
      </c>
      <c r="N1727" s="7">
        <v>10</v>
      </c>
      <c r="O1727" s="7">
        <f>IFERROR(VLOOKUP(SiscoTable[[#This Row],[Código]],Hoja2!A:B,2,0)*SiscoTable[[#This Row],[Stock_actual]],0)</f>
        <v>174</v>
      </c>
      <c r="P1727" s="6" t="s">
        <v>2415</v>
      </c>
      <c r="Q1727" s="7">
        <v>2</v>
      </c>
      <c r="R1727" s="7">
        <v>0</v>
      </c>
      <c r="S1727" s="7" t="s">
        <v>11926</v>
      </c>
      <c r="BI1727"/>
      <c r="BJ1727"/>
    </row>
    <row r="1728" spans="2:62" x14ac:dyDescent="0.4">
      <c r="B1728" s="1">
        <v>13881</v>
      </c>
      <c r="C1728" s="6" t="s">
        <v>8</v>
      </c>
      <c r="D1728" s="6" t="s">
        <v>8</v>
      </c>
      <c r="E1728" s="6" t="s">
        <v>8482</v>
      </c>
      <c r="F1728" s="6" t="s">
        <v>9030</v>
      </c>
      <c r="G1728" s="6" t="s">
        <v>9678</v>
      </c>
      <c r="H1728" s="6" t="s">
        <v>9681</v>
      </c>
      <c r="I1728" s="6" t="s">
        <v>9787</v>
      </c>
      <c r="J1728" s="6" t="s">
        <v>5</v>
      </c>
      <c r="K1728" s="7">
        <v>1</v>
      </c>
      <c r="L1728" s="7">
        <f>IFERROR(VLOOKUP(SiscoTable[[#This Row],[Código]],Hoja2!A:B,2,0)*SiscoTable[[#This Row],[Provta(Uns)]],0)</f>
        <v>14.5</v>
      </c>
      <c r="M1728" s="7">
        <v>0</v>
      </c>
      <c r="N1728" s="7">
        <v>1</v>
      </c>
      <c r="O1728" s="7">
        <f>IFERROR(VLOOKUP(SiscoTable[[#This Row],[Código]],Hoja2!A:B,2,0)*SiscoTable[[#This Row],[Stock_actual]],0)</f>
        <v>14.5</v>
      </c>
      <c r="P1728" s="6" t="s">
        <v>110</v>
      </c>
      <c r="Q1728" s="7">
        <v>1</v>
      </c>
      <c r="R1728" s="7">
        <v>1.79</v>
      </c>
      <c r="S1728" s="7" t="s">
        <v>11926</v>
      </c>
      <c r="BI1728"/>
      <c r="BJ1728"/>
    </row>
    <row r="1729" spans="2:62" x14ac:dyDescent="0.4">
      <c r="B1729" s="1">
        <v>13883</v>
      </c>
      <c r="C1729" s="6" t="s">
        <v>30</v>
      </c>
      <c r="D1729" s="6" t="s">
        <v>8</v>
      </c>
      <c r="E1729" s="6" t="s">
        <v>8482</v>
      </c>
      <c r="F1729" s="6" t="s">
        <v>9030</v>
      </c>
      <c r="G1729" s="6" t="s">
        <v>9678</v>
      </c>
      <c r="H1729" s="6" t="s">
        <v>9681</v>
      </c>
      <c r="I1729" s="6" t="s">
        <v>9710</v>
      </c>
      <c r="J1729" s="6" t="s">
        <v>496</v>
      </c>
      <c r="K1729" s="7">
        <v>1.67</v>
      </c>
      <c r="L1729" s="7">
        <f>IFERROR(VLOOKUP(SiscoTable[[#This Row],[Código]],Hoja2!A:B,2,0)*SiscoTable[[#This Row],[Provta(Uns)]],0)</f>
        <v>28.222999999999995</v>
      </c>
      <c r="M1729" s="7">
        <v>0</v>
      </c>
      <c r="N1729" s="7">
        <v>10</v>
      </c>
      <c r="O1729" s="7">
        <f>IFERROR(VLOOKUP(SiscoTable[[#This Row],[Código]],Hoja2!A:B,2,0)*SiscoTable[[#This Row],[Stock_actual]],0)</f>
        <v>169</v>
      </c>
      <c r="P1729" s="6" t="s">
        <v>1014</v>
      </c>
      <c r="Q1729" s="7">
        <v>2</v>
      </c>
      <c r="R1729" s="7">
        <v>0</v>
      </c>
      <c r="S1729" s="7" t="s">
        <v>11926</v>
      </c>
      <c r="BI1729"/>
      <c r="BJ1729"/>
    </row>
    <row r="1730" spans="2:62" x14ac:dyDescent="0.4">
      <c r="B1730" s="1">
        <v>13884</v>
      </c>
      <c r="C1730" s="6" t="s">
        <v>8</v>
      </c>
      <c r="D1730" s="6" t="s">
        <v>8</v>
      </c>
      <c r="E1730" s="6" t="s">
        <v>8482</v>
      </c>
      <c r="F1730" s="6" t="s">
        <v>9030</v>
      </c>
      <c r="G1730" s="6" t="s">
        <v>9678</v>
      </c>
      <c r="H1730" s="6" t="s">
        <v>9681</v>
      </c>
      <c r="I1730" s="6" t="s">
        <v>9788</v>
      </c>
      <c r="J1730" s="6" t="s">
        <v>5</v>
      </c>
      <c r="K1730" s="7">
        <v>0</v>
      </c>
      <c r="L1730" s="7">
        <f>IFERROR(VLOOKUP(SiscoTable[[#This Row],[Código]],Hoja2!A:B,2,0)*SiscoTable[[#This Row],[Provta(Uns)]],0)</f>
        <v>0</v>
      </c>
      <c r="M1730" s="7">
        <v>24</v>
      </c>
      <c r="N1730" s="7">
        <v>0</v>
      </c>
      <c r="O1730" s="7">
        <f>IFERROR(VLOOKUP(SiscoTable[[#This Row],[Código]],Hoja2!A:B,2,0)*SiscoTable[[#This Row],[Stock_actual]],0)</f>
        <v>0</v>
      </c>
      <c r="P1730" s="6" t="s">
        <v>7</v>
      </c>
      <c r="Q1730" s="7">
        <v>0</v>
      </c>
      <c r="R1730" s="7">
        <v>0</v>
      </c>
      <c r="S1730" s="7" t="s">
        <v>11926</v>
      </c>
      <c r="BI1730"/>
      <c r="BJ1730"/>
    </row>
    <row r="1731" spans="2:62" x14ac:dyDescent="0.4">
      <c r="B1731" s="1">
        <v>13893</v>
      </c>
      <c r="C1731" s="6" t="s">
        <v>8</v>
      </c>
      <c r="D1731" s="6" t="s">
        <v>8</v>
      </c>
      <c r="E1731" s="6" t="s">
        <v>8482</v>
      </c>
      <c r="F1731" s="6" t="s">
        <v>9030</v>
      </c>
      <c r="G1731" s="6" t="s">
        <v>9678</v>
      </c>
      <c r="H1731" s="6" t="s">
        <v>9681</v>
      </c>
      <c r="I1731" s="6" t="s">
        <v>9789</v>
      </c>
      <c r="J1731" s="6" t="s">
        <v>5</v>
      </c>
      <c r="K1731" s="7">
        <v>3</v>
      </c>
      <c r="L1731" s="7">
        <f>IFERROR(VLOOKUP(SiscoTable[[#This Row],[Código]],Hoja2!A:B,2,0)*SiscoTable[[#This Row],[Provta(Uns)]],0)</f>
        <v>34.5</v>
      </c>
      <c r="M1731" s="7">
        <v>0</v>
      </c>
      <c r="N1731" s="7">
        <v>18</v>
      </c>
      <c r="O1731" s="7">
        <f>IFERROR(VLOOKUP(SiscoTable[[#This Row],[Código]],Hoja2!A:B,2,0)*SiscoTable[[#This Row],[Stock_actual]],0)</f>
        <v>207</v>
      </c>
      <c r="P1731" s="6" t="s">
        <v>1014</v>
      </c>
      <c r="Q1731" s="7">
        <v>3</v>
      </c>
      <c r="R1731" s="7">
        <v>0</v>
      </c>
      <c r="S1731" s="7" t="s">
        <v>11926</v>
      </c>
      <c r="BI1731"/>
      <c r="BJ1731"/>
    </row>
    <row r="1732" spans="2:62" x14ac:dyDescent="0.4">
      <c r="B1732" s="1">
        <v>13895</v>
      </c>
      <c r="C1732" s="6" t="s">
        <v>8</v>
      </c>
      <c r="D1732" s="6" t="s">
        <v>8</v>
      </c>
      <c r="E1732" s="6" t="s">
        <v>8482</v>
      </c>
      <c r="F1732" s="6" t="s">
        <v>9030</v>
      </c>
      <c r="G1732" s="6" t="s">
        <v>9678</v>
      </c>
      <c r="H1732" s="6" t="s">
        <v>9681</v>
      </c>
      <c r="I1732" s="6" t="s">
        <v>9790</v>
      </c>
      <c r="J1732" s="6" t="s">
        <v>5</v>
      </c>
      <c r="K1732" s="7">
        <v>1.67</v>
      </c>
      <c r="L1732" s="7">
        <f>IFERROR(VLOOKUP(SiscoTable[[#This Row],[Código]],Hoja2!A:B,2,0)*SiscoTable[[#This Row],[Provta(Uns)]],0)</f>
        <v>23.881</v>
      </c>
      <c r="M1732" s="7">
        <v>12</v>
      </c>
      <c r="N1732" s="7">
        <v>1</v>
      </c>
      <c r="O1732" s="7">
        <f>IFERROR(VLOOKUP(SiscoTable[[#This Row],[Código]],Hoja2!A:B,2,0)*SiscoTable[[#This Row],[Stock_actual]],0)</f>
        <v>14.3</v>
      </c>
      <c r="P1732" s="6" t="s">
        <v>733</v>
      </c>
      <c r="Q1732" s="7">
        <v>2</v>
      </c>
      <c r="R1732" s="7">
        <v>0</v>
      </c>
      <c r="S1732" s="7" t="s">
        <v>11926</v>
      </c>
      <c r="BI1732"/>
      <c r="BJ1732"/>
    </row>
    <row r="1733" spans="2:62" x14ac:dyDescent="0.4">
      <c r="B1733" s="1">
        <v>13897</v>
      </c>
      <c r="C1733" s="6" t="s">
        <v>30</v>
      </c>
      <c r="D1733" s="6" t="s">
        <v>30</v>
      </c>
      <c r="E1733" s="6" t="s">
        <v>8482</v>
      </c>
      <c r="F1733" s="6" t="s">
        <v>9030</v>
      </c>
      <c r="G1733" s="6" t="s">
        <v>9678</v>
      </c>
      <c r="H1733" s="6" t="s">
        <v>9681</v>
      </c>
      <c r="I1733" s="6" t="s">
        <v>9711</v>
      </c>
      <c r="J1733" s="6" t="s">
        <v>5</v>
      </c>
      <c r="K1733" s="7">
        <v>8.5</v>
      </c>
      <c r="L1733" s="7">
        <f>IFERROR(VLOOKUP(SiscoTable[[#This Row],[Código]],Hoja2!A:B,2,0)*SiscoTable[[#This Row],[Provta(Uns)]],0)</f>
        <v>123.25</v>
      </c>
      <c r="M1733" s="7">
        <v>0</v>
      </c>
      <c r="N1733" s="7">
        <v>11</v>
      </c>
      <c r="O1733" s="7">
        <f>IFERROR(VLOOKUP(SiscoTable[[#This Row],[Código]],Hoja2!A:B,2,0)*SiscoTable[[#This Row],[Stock_actual]],0)</f>
        <v>159.5</v>
      </c>
      <c r="P1733" s="6" t="s">
        <v>132</v>
      </c>
      <c r="Q1733" s="7">
        <v>9</v>
      </c>
      <c r="R1733" s="7">
        <v>0</v>
      </c>
      <c r="S1733" s="7" t="s">
        <v>11926</v>
      </c>
      <c r="BI1733"/>
      <c r="BJ1733"/>
    </row>
    <row r="1734" spans="2:62" x14ac:dyDescent="0.4">
      <c r="B1734" s="1">
        <v>13901</v>
      </c>
      <c r="C1734" s="6" t="s">
        <v>30</v>
      </c>
      <c r="D1734" s="6" t="s">
        <v>8</v>
      </c>
      <c r="E1734" s="6" t="s">
        <v>8482</v>
      </c>
      <c r="F1734" s="6" t="s">
        <v>9030</v>
      </c>
      <c r="G1734" s="6" t="s">
        <v>9678</v>
      </c>
      <c r="H1734" s="6" t="s">
        <v>9681</v>
      </c>
      <c r="I1734" s="6" t="s">
        <v>9712</v>
      </c>
      <c r="J1734" s="6" t="s">
        <v>5</v>
      </c>
      <c r="K1734" s="7">
        <v>4.83</v>
      </c>
      <c r="L1734" s="7">
        <f>IFERROR(VLOOKUP(SiscoTable[[#This Row],[Código]],Hoja2!A:B,2,0)*SiscoTable[[#This Row],[Provta(Uns)]],0)</f>
        <v>70.518000000000001</v>
      </c>
      <c r="M1734" s="7">
        <v>36</v>
      </c>
      <c r="N1734" s="7">
        <v>1</v>
      </c>
      <c r="O1734" s="7">
        <f>IFERROR(VLOOKUP(SiscoTable[[#This Row],[Código]],Hoja2!A:B,2,0)*SiscoTable[[#This Row],[Stock_actual]],0)</f>
        <v>14.6</v>
      </c>
      <c r="P1734" s="6" t="s">
        <v>27</v>
      </c>
      <c r="Q1734" s="7">
        <v>5</v>
      </c>
      <c r="R1734" s="7">
        <v>0</v>
      </c>
      <c r="S1734" s="7" t="s">
        <v>11926</v>
      </c>
      <c r="BI1734"/>
      <c r="BJ1734"/>
    </row>
    <row r="1735" spans="2:62" x14ac:dyDescent="0.4">
      <c r="B1735" s="1">
        <v>13902</v>
      </c>
      <c r="C1735" s="6" t="s">
        <v>8</v>
      </c>
      <c r="D1735" s="6" t="s">
        <v>8</v>
      </c>
      <c r="E1735" s="6" t="s">
        <v>8482</v>
      </c>
      <c r="F1735" s="6" t="s">
        <v>9030</v>
      </c>
      <c r="G1735" s="6" t="s">
        <v>9678</v>
      </c>
      <c r="H1735" s="6" t="s">
        <v>9681</v>
      </c>
      <c r="I1735" s="6" t="s">
        <v>9791</v>
      </c>
      <c r="J1735" s="6" t="s">
        <v>5</v>
      </c>
      <c r="K1735" s="7">
        <v>0</v>
      </c>
      <c r="L1735" s="7">
        <f>IFERROR(VLOOKUP(SiscoTable[[#This Row],[Código]],Hoja2!A:B,2,0)*SiscoTable[[#This Row],[Provta(Uns)]],0)</f>
        <v>0</v>
      </c>
      <c r="M1735" s="7">
        <v>0</v>
      </c>
      <c r="N1735" s="7">
        <v>0</v>
      </c>
      <c r="O1735" s="7">
        <f>IFERROR(VLOOKUP(SiscoTable[[#This Row],[Código]],Hoja2!A:B,2,0)*SiscoTable[[#This Row],[Stock_actual]],0)</f>
        <v>0</v>
      </c>
      <c r="P1735" s="6" t="s">
        <v>7</v>
      </c>
      <c r="Q1735" s="7">
        <v>0</v>
      </c>
      <c r="R1735" s="7">
        <v>0</v>
      </c>
      <c r="S1735" s="7" t="s">
        <v>11926</v>
      </c>
      <c r="BI1735"/>
      <c r="BJ1735"/>
    </row>
    <row r="1736" spans="2:62" x14ac:dyDescent="0.4">
      <c r="B1736" s="1">
        <v>13904</v>
      </c>
      <c r="C1736" s="6" t="s">
        <v>30</v>
      </c>
      <c r="D1736" s="6" t="s">
        <v>30</v>
      </c>
      <c r="E1736" s="6" t="s">
        <v>8482</v>
      </c>
      <c r="F1736" s="6" t="s">
        <v>9030</v>
      </c>
      <c r="G1736" s="6" t="s">
        <v>9678</v>
      </c>
      <c r="H1736" s="6" t="s">
        <v>9681</v>
      </c>
      <c r="I1736" s="6" t="s">
        <v>9713</v>
      </c>
      <c r="J1736" s="6" t="s">
        <v>5</v>
      </c>
      <c r="K1736" s="7">
        <v>6</v>
      </c>
      <c r="L1736" s="7">
        <f>IFERROR(VLOOKUP(SiscoTable[[#This Row],[Código]],Hoja2!A:B,2,0)*SiscoTable[[#This Row],[Provta(Uns)]],0)</f>
        <v>33</v>
      </c>
      <c r="M1736" s="7">
        <v>0</v>
      </c>
      <c r="N1736" s="7">
        <v>0</v>
      </c>
      <c r="O1736" s="7">
        <f>IFERROR(VLOOKUP(SiscoTable[[#This Row],[Código]],Hoja2!A:B,2,0)*SiscoTable[[#This Row],[Stock_actual]],0)</f>
        <v>0</v>
      </c>
      <c r="P1736" s="6" t="s">
        <v>7</v>
      </c>
      <c r="Q1736" s="7">
        <v>7</v>
      </c>
      <c r="R1736" s="7">
        <v>12</v>
      </c>
      <c r="S1736" s="7" t="s">
        <v>11926</v>
      </c>
      <c r="BI1736"/>
      <c r="BJ1736"/>
    </row>
    <row r="1737" spans="2:62" x14ac:dyDescent="0.4">
      <c r="B1737" s="1">
        <v>13907</v>
      </c>
      <c r="C1737" s="6" t="s">
        <v>30</v>
      </c>
      <c r="D1737" s="6" t="s">
        <v>8</v>
      </c>
      <c r="E1737" s="6" t="s">
        <v>8482</v>
      </c>
      <c r="F1737" s="6" t="s">
        <v>9030</v>
      </c>
      <c r="G1737" s="6" t="s">
        <v>9678</v>
      </c>
      <c r="H1737" s="6" t="s">
        <v>9681</v>
      </c>
      <c r="I1737" s="6" t="s">
        <v>9714</v>
      </c>
      <c r="J1737" s="6" t="s">
        <v>5</v>
      </c>
      <c r="K1737" s="7">
        <v>0</v>
      </c>
      <c r="L1737" s="7">
        <f>IFERROR(VLOOKUP(SiscoTable[[#This Row],[Código]],Hoja2!A:B,2,0)*SiscoTable[[#This Row],[Provta(Uns)]],0)</f>
        <v>0</v>
      </c>
      <c r="M1737" s="7">
        <v>24</v>
      </c>
      <c r="N1737" s="7">
        <v>0</v>
      </c>
      <c r="O1737" s="7">
        <f>IFERROR(VLOOKUP(SiscoTable[[#This Row],[Código]],Hoja2!A:B,2,0)*SiscoTable[[#This Row],[Stock_actual]],0)</f>
        <v>0</v>
      </c>
      <c r="P1737" s="6" t="s">
        <v>7</v>
      </c>
      <c r="Q1737" s="7">
        <v>0</v>
      </c>
      <c r="R1737" s="7">
        <v>0</v>
      </c>
      <c r="S1737" s="7" t="s">
        <v>11926</v>
      </c>
      <c r="BI1737"/>
      <c r="BJ1737"/>
    </row>
    <row r="1738" spans="2:62" x14ac:dyDescent="0.4">
      <c r="B1738" s="1">
        <v>13908</v>
      </c>
      <c r="C1738" s="6" t="s">
        <v>30</v>
      </c>
      <c r="D1738" s="6" t="s">
        <v>8</v>
      </c>
      <c r="E1738" s="6" t="s">
        <v>8482</v>
      </c>
      <c r="F1738" s="6" t="s">
        <v>9030</v>
      </c>
      <c r="G1738" s="6" t="s">
        <v>9678</v>
      </c>
      <c r="H1738" s="6" t="s">
        <v>9681</v>
      </c>
      <c r="I1738" s="6" t="s">
        <v>9715</v>
      </c>
      <c r="J1738" s="6" t="s">
        <v>496</v>
      </c>
      <c r="K1738" s="7">
        <v>1.5</v>
      </c>
      <c r="L1738" s="7">
        <f>IFERROR(VLOOKUP(SiscoTable[[#This Row],[Código]],Hoja2!A:B,2,0)*SiscoTable[[#This Row],[Provta(Uns)]],0)</f>
        <v>22.799999999999997</v>
      </c>
      <c r="M1738" s="7">
        <v>36</v>
      </c>
      <c r="N1738" s="7">
        <v>0</v>
      </c>
      <c r="O1738" s="7">
        <f>IFERROR(VLOOKUP(SiscoTable[[#This Row],[Código]],Hoja2!A:B,2,0)*SiscoTable[[#This Row],[Stock_actual]],0)</f>
        <v>0</v>
      </c>
      <c r="P1738" s="6" t="s">
        <v>7</v>
      </c>
      <c r="Q1738" s="7">
        <v>2</v>
      </c>
      <c r="R1738" s="7">
        <v>0</v>
      </c>
      <c r="S1738" s="7" t="s">
        <v>11926</v>
      </c>
      <c r="BI1738"/>
      <c r="BJ1738"/>
    </row>
    <row r="1739" spans="2:62" x14ac:dyDescent="0.4">
      <c r="B1739" s="1">
        <v>13909</v>
      </c>
      <c r="C1739" s="6" t="s">
        <v>30</v>
      </c>
      <c r="D1739" s="6" t="s">
        <v>30</v>
      </c>
      <c r="E1739" s="6" t="s">
        <v>8482</v>
      </c>
      <c r="F1739" s="6" t="s">
        <v>9030</v>
      </c>
      <c r="G1739" s="6" t="s">
        <v>9678</v>
      </c>
      <c r="H1739" s="6" t="s">
        <v>9681</v>
      </c>
      <c r="I1739" s="6" t="s">
        <v>9716</v>
      </c>
      <c r="J1739" s="6" t="s">
        <v>5</v>
      </c>
      <c r="K1739" s="7">
        <v>6.83</v>
      </c>
      <c r="L1739" s="7">
        <f>IFERROR(VLOOKUP(SiscoTable[[#This Row],[Código]],Hoja2!A:B,2,0)*SiscoTable[[#This Row],[Provta(Uns)]],0)</f>
        <v>99.718000000000004</v>
      </c>
      <c r="M1739" s="7">
        <v>0</v>
      </c>
      <c r="N1739" s="7">
        <v>16</v>
      </c>
      <c r="O1739" s="7">
        <f>IFERROR(VLOOKUP(SiscoTable[[#This Row],[Código]],Hoja2!A:B,2,0)*SiscoTable[[#This Row],[Stock_actual]],0)</f>
        <v>233.6</v>
      </c>
      <c r="P1739" s="6" t="s">
        <v>1159</v>
      </c>
      <c r="Q1739" s="7">
        <v>8</v>
      </c>
      <c r="R1739" s="7">
        <v>0</v>
      </c>
      <c r="S1739" s="7" t="s">
        <v>11926</v>
      </c>
      <c r="BI1739"/>
      <c r="BJ1739"/>
    </row>
    <row r="1740" spans="2:62" x14ac:dyDescent="0.4">
      <c r="B1740" s="1">
        <v>13914</v>
      </c>
      <c r="C1740" s="6" t="s">
        <v>8</v>
      </c>
      <c r="D1740" s="6" t="s">
        <v>8</v>
      </c>
      <c r="E1740" s="6" t="s">
        <v>8482</v>
      </c>
      <c r="F1740" s="6" t="s">
        <v>9030</v>
      </c>
      <c r="G1740" s="6" t="s">
        <v>9678</v>
      </c>
      <c r="H1740" s="6" t="s">
        <v>9681</v>
      </c>
      <c r="I1740" s="6" t="s">
        <v>9792</v>
      </c>
      <c r="J1740" s="6" t="s">
        <v>5</v>
      </c>
      <c r="K1740" s="7">
        <v>0.17</v>
      </c>
      <c r="L1740" s="7">
        <f>IFERROR(VLOOKUP(SiscoTable[[#This Row],[Código]],Hoja2!A:B,2,0)*SiscoTable[[#This Row],[Provta(Uns)]],0)</f>
        <v>2.6350000000000002</v>
      </c>
      <c r="M1740" s="7">
        <v>0</v>
      </c>
      <c r="N1740" s="7">
        <v>0</v>
      </c>
      <c r="O1740" s="7">
        <f>IFERROR(VLOOKUP(SiscoTable[[#This Row],[Código]],Hoja2!A:B,2,0)*SiscoTable[[#This Row],[Stock_actual]],0)</f>
        <v>0</v>
      </c>
      <c r="P1740" s="6" t="s">
        <v>7</v>
      </c>
      <c r="Q1740" s="7">
        <v>0</v>
      </c>
      <c r="R1740" s="7">
        <v>0</v>
      </c>
      <c r="S1740" s="7" t="s">
        <v>11926</v>
      </c>
      <c r="BI1740"/>
      <c r="BJ1740"/>
    </row>
    <row r="1741" spans="2:62" x14ac:dyDescent="0.4">
      <c r="B1741" s="1">
        <v>13920</v>
      </c>
      <c r="C1741" s="6" t="s">
        <v>8</v>
      </c>
      <c r="D1741" s="6" t="s">
        <v>8</v>
      </c>
      <c r="E1741" s="6" t="s">
        <v>8482</v>
      </c>
      <c r="F1741" s="6" t="s">
        <v>9030</v>
      </c>
      <c r="G1741" s="6" t="s">
        <v>9678</v>
      </c>
      <c r="H1741" s="6" t="s">
        <v>9322</v>
      </c>
      <c r="I1741" s="6" t="s">
        <v>9793</v>
      </c>
      <c r="J1741" s="6" t="s">
        <v>5</v>
      </c>
      <c r="K1741" s="7">
        <v>4.33</v>
      </c>
      <c r="L1741" s="7">
        <f>IFERROR(VLOOKUP(SiscoTable[[#This Row],[Código]],Hoja2!A:B,2,0)*SiscoTable[[#This Row],[Provta(Uns)]],0)</f>
        <v>73.176999999999992</v>
      </c>
      <c r="M1741" s="7">
        <v>24</v>
      </c>
      <c r="N1741" s="7">
        <v>2</v>
      </c>
      <c r="O1741" s="7">
        <f>IFERROR(VLOOKUP(SiscoTable[[#This Row],[Código]],Hoja2!A:B,2,0)*SiscoTable[[#This Row],[Stock_actual]],0)</f>
        <v>33.799999999999997</v>
      </c>
      <c r="P1741" s="6" t="s">
        <v>402</v>
      </c>
      <c r="Q1741" s="7">
        <v>5</v>
      </c>
      <c r="R1741" s="7">
        <v>0</v>
      </c>
      <c r="S1741" s="7" t="s">
        <v>11926</v>
      </c>
      <c r="BI1741"/>
      <c r="BJ1741"/>
    </row>
    <row r="1742" spans="2:62" x14ac:dyDescent="0.4">
      <c r="B1742" s="1">
        <v>13921</v>
      </c>
      <c r="C1742" s="6" t="s">
        <v>8</v>
      </c>
      <c r="D1742" s="6" t="s">
        <v>8</v>
      </c>
      <c r="E1742" s="6" t="s">
        <v>8482</v>
      </c>
      <c r="F1742" s="6" t="s">
        <v>9030</v>
      </c>
      <c r="G1742" s="6" t="s">
        <v>9678</v>
      </c>
      <c r="H1742" s="6" t="s">
        <v>9322</v>
      </c>
      <c r="I1742" s="6" t="s">
        <v>9794</v>
      </c>
      <c r="J1742" s="6" t="s">
        <v>5</v>
      </c>
      <c r="K1742" s="7">
        <v>0</v>
      </c>
      <c r="L1742" s="7">
        <f>IFERROR(VLOOKUP(SiscoTable[[#This Row],[Código]],Hoja2!A:B,2,0)*SiscoTable[[#This Row],[Provta(Uns)]],0)</f>
        <v>0</v>
      </c>
      <c r="M1742" s="7">
        <v>0</v>
      </c>
      <c r="N1742" s="7">
        <v>0</v>
      </c>
      <c r="O1742" s="7">
        <f>IFERROR(VLOOKUP(SiscoTable[[#This Row],[Código]],Hoja2!A:B,2,0)*SiscoTable[[#This Row],[Stock_actual]],0)</f>
        <v>0</v>
      </c>
      <c r="P1742" s="6" t="s">
        <v>7</v>
      </c>
      <c r="Q1742" s="7">
        <v>0</v>
      </c>
      <c r="R1742" s="7">
        <v>0</v>
      </c>
      <c r="S1742" s="7" t="s">
        <v>11926</v>
      </c>
      <c r="BI1742"/>
      <c r="BJ1742"/>
    </row>
    <row r="1743" spans="2:62" x14ac:dyDescent="0.4">
      <c r="B1743" s="1">
        <v>13922</v>
      </c>
      <c r="C1743" s="6" t="s">
        <v>8</v>
      </c>
      <c r="D1743" s="6" t="s">
        <v>8</v>
      </c>
      <c r="E1743" s="6" t="s">
        <v>8482</v>
      </c>
      <c r="F1743" s="6" t="s">
        <v>9030</v>
      </c>
      <c r="G1743" s="6" t="s">
        <v>9678</v>
      </c>
      <c r="H1743" s="6" t="s">
        <v>9322</v>
      </c>
      <c r="I1743" s="6" t="s">
        <v>9795</v>
      </c>
      <c r="J1743" s="6" t="s">
        <v>5</v>
      </c>
      <c r="K1743" s="7">
        <v>4.33</v>
      </c>
      <c r="L1743" s="7">
        <f>IFERROR(VLOOKUP(SiscoTable[[#This Row],[Código]],Hoja2!A:B,2,0)*SiscoTable[[#This Row],[Provta(Uns)]],0)</f>
        <v>73.176999999999992</v>
      </c>
      <c r="M1743" s="7">
        <v>48</v>
      </c>
      <c r="N1743" s="7">
        <v>-2</v>
      </c>
      <c r="O1743" s="7">
        <f>IFERROR(VLOOKUP(SiscoTable[[#This Row],[Código]],Hoja2!A:B,2,0)*SiscoTable[[#This Row],[Stock_actual]],0)</f>
        <v>-33.799999999999997</v>
      </c>
      <c r="P1743" s="6" t="s">
        <v>7</v>
      </c>
      <c r="Q1743" s="7">
        <v>5</v>
      </c>
      <c r="R1743" s="7">
        <v>0</v>
      </c>
      <c r="S1743" s="7" t="s">
        <v>11926</v>
      </c>
      <c r="BI1743"/>
      <c r="BJ1743"/>
    </row>
    <row r="1744" spans="2:62" x14ac:dyDescent="0.4">
      <c r="B1744" s="1">
        <v>13923</v>
      </c>
      <c r="C1744" s="6" t="s">
        <v>30</v>
      </c>
      <c r="D1744" s="6" t="s">
        <v>8</v>
      </c>
      <c r="E1744" s="6" t="s">
        <v>8482</v>
      </c>
      <c r="F1744" s="6" t="s">
        <v>9030</v>
      </c>
      <c r="G1744" s="6" t="s">
        <v>9678</v>
      </c>
      <c r="H1744" s="6" t="s">
        <v>9322</v>
      </c>
      <c r="I1744" s="6" t="s">
        <v>9717</v>
      </c>
      <c r="J1744" s="6" t="s">
        <v>5</v>
      </c>
      <c r="K1744" s="7">
        <v>5.67</v>
      </c>
      <c r="L1744" s="7">
        <f>IFERROR(VLOOKUP(SiscoTable[[#This Row],[Código]],Hoja2!A:B,2,0)*SiscoTable[[#This Row],[Provta(Uns)]],0)</f>
        <v>99.792000000000002</v>
      </c>
      <c r="M1744" s="7">
        <v>36</v>
      </c>
      <c r="N1744" s="7">
        <v>3</v>
      </c>
      <c r="O1744" s="7">
        <f>IFERROR(VLOOKUP(SiscoTable[[#This Row],[Código]],Hoja2!A:B,2,0)*SiscoTable[[#This Row],[Stock_actual]],0)</f>
        <v>52.800000000000004</v>
      </c>
      <c r="P1744" s="6" t="s">
        <v>810</v>
      </c>
      <c r="Q1744" s="7">
        <v>6</v>
      </c>
      <c r="R1744" s="7">
        <v>0</v>
      </c>
      <c r="S1744" s="7" t="s">
        <v>11926</v>
      </c>
      <c r="BI1744"/>
      <c r="BJ1744"/>
    </row>
    <row r="1745" spans="2:62" x14ac:dyDescent="0.4">
      <c r="B1745" s="1">
        <v>13924</v>
      </c>
      <c r="C1745" s="6" t="s">
        <v>30</v>
      </c>
      <c r="D1745" s="6" t="s">
        <v>8</v>
      </c>
      <c r="E1745" s="6" t="s">
        <v>8482</v>
      </c>
      <c r="F1745" s="6" t="s">
        <v>9030</v>
      </c>
      <c r="G1745" s="6" t="s">
        <v>9678</v>
      </c>
      <c r="H1745" s="6" t="s">
        <v>9322</v>
      </c>
      <c r="I1745" s="6" t="s">
        <v>9718</v>
      </c>
      <c r="J1745" s="6" t="s">
        <v>5</v>
      </c>
      <c r="K1745" s="7">
        <v>0.17</v>
      </c>
      <c r="L1745" s="7">
        <f>IFERROR(VLOOKUP(SiscoTable[[#This Row],[Código]],Hoja2!A:B,2,0)*SiscoTable[[#This Row],[Provta(Uns)]],0)</f>
        <v>2.9920000000000004</v>
      </c>
      <c r="M1745" s="7">
        <v>24</v>
      </c>
      <c r="N1745" s="7">
        <v>0</v>
      </c>
      <c r="O1745" s="7">
        <f>IFERROR(VLOOKUP(SiscoTable[[#This Row],[Código]],Hoja2!A:B,2,0)*SiscoTable[[#This Row],[Stock_actual]],0)</f>
        <v>0</v>
      </c>
      <c r="P1745" s="6" t="s">
        <v>7</v>
      </c>
      <c r="Q1745" s="7">
        <v>0</v>
      </c>
      <c r="R1745" s="7">
        <v>0</v>
      </c>
      <c r="S1745" s="7" t="s">
        <v>11926</v>
      </c>
      <c r="BI1745"/>
      <c r="BJ1745"/>
    </row>
    <row r="1746" spans="2:62" x14ac:dyDescent="0.4">
      <c r="B1746" s="1">
        <v>13925</v>
      </c>
      <c r="C1746" s="6" t="s">
        <v>30</v>
      </c>
      <c r="D1746" s="6" t="s">
        <v>8</v>
      </c>
      <c r="E1746" s="6" t="s">
        <v>8482</v>
      </c>
      <c r="F1746" s="6" t="s">
        <v>9030</v>
      </c>
      <c r="G1746" s="6" t="s">
        <v>9678</v>
      </c>
      <c r="H1746" s="6" t="s">
        <v>9322</v>
      </c>
      <c r="I1746" s="6" t="s">
        <v>9719</v>
      </c>
      <c r="J1746" s="6" t="s">
        <v>5</v>
      </c>
      <c r="K1746" s="7">
        <v>5.5</v>
      </c>
      <c r="L1746" s="7">
        <f>IFERROR(VLOOKUP(SiscoTable[[#This Row],[Código]],Hoja2!A:B,2,0)*SiscoTable[[#This Row],[Provta(Uns)]],0)</f>
        <v>92.949999999999989</v>
      </c>
      <c r="M1746" s="7">
        <v>24</v>
      </c>
      <c r="N1746" s="7">
        <v>-3</v>
      </c>
      <c r="O1746" s="7">
        <f>IFERROR(VLOOKUP(SiscoTable[[#This Row],[Código]],Hoja2!A:B,2,0)*SiscoTable[[#This Row],[Stock_actual]],0)</f>
        <v>-50.699999999999996</v>
      </c>
      <c r="P1746" s="6" t="s">
        <v>7</v>
      </c>
      <c r="Q1746" s="7">
        <v>6</v>
      </c>
      <c r="R1746" s="7">
        <v>0</v>
      </c>
      <c r="S1746" s="7" t="s">
        <v>11926</v>
      </c>
      <c r="BI1746"/>
      <c r="BJ1746"/>
    </row>
    <row r="1747" spans="2:62" x14ac:dyDescent="0.4">
      <c r="B1747" s="1">
        <v>13926</v>
      </c>
      <c r="C1747" s="6" t="s">
        <v>30</v>
      </c>
      <c r="D1747" s="6" t="s">
        <v>8</v>
      </c>
      <c r="E1747" s="6" t="s">
        <v>8482</v>
      </c>
      <c r="F1747" s="6" t="s">
        <v>9030</v>
      </c>
      <c r="G1747" s="6" t="s">
        <v>9678</v>
      </c>
      <c r="H1747" s="6" t="s">
        <v>9322</v>
      </c>
      <c r="I1747" s="6" t="s">
        <v>9720</v>
      </c>
      <c r="J1747" s="6" t="s">
        <v>5</v>
      </c>
      <c r="K1747" s="7">
        <v>2.33</v>
      </c>
      <c r="L1747" s="7">
        <f>IFERROR(VLOOKUP(SiscoTable[[#This Row],[Código]],Hoja2!A:B,2,0)*SiscoTable[[#This Row],[Provta(Uns)]],0)</f>
        <v>38.678000000000004</v>
      </c>
      <c r="M1747" s="7">
        <v>0</v>
      </c>
      <c r="N1747" s="7">
        <v>0</v>
      </c>
      <c r="O1747" s="7">
        <f>IFERROR(VLOOKUP(SiscoTable[[#This Row],[Código]],Hoja2!A:B,2,0)*SiscoTable[[#This Row],[Stock_actual]],0)</f>
        <v>0</v>
      </c>
      <c r="P1747" s="6" t="s">
        <v>7</v>
      </c>
      <c r="Q1747" s="7">
        <v>3</v>
      </c>
      <c r="R1747" s="7">
        <v>4.8</v>
      </c>
      <c r="S1747" s="7" t="s">
        <v>11926</v>
      </c>
      <c r="BI1747"/>
      <c r="BJ1747"/>
    </row>
    <row r="1748" spans="2:62" x14ac:dyDescent="0.4">
      <c r="B1748" s="1">
        <v>13928</v>
      </c>
      <c r="C1748" s="6" t="s">
        <v>8</v>
      </c>
      <c r="D1748" s="6" t="s">
        <v>8</v>
      </c>
      <c r="E1748" s="6" t="s">
        <v>8482</v>
      </c>
      <c r="F1748" s="6" t="s">
        <v>9030</v>
      </c>
      <c r="G1748" s="6" t="s">
        <v>9678</v>
      </c>
      <c r="H1748" s="6" t="s">
        <v>9322</v>
      </c>
      <c r="I1748" s="6" t="s">
        <v>9796</v>
      </c>
      <c r="J1748" s="6" t="s">
        <v>5</v>
      </c>
      <c r="K1748" s="7">
        <v>0</v>
      </c>
      <c r="L1748" s="7">
        <f>IFERROR(VLOOKUP(SiscoTable[[#This Row],[Código]],Hoja2!A:B,2,0)*SiscoTable[[#This Row],[Provta(Uns)]],0)</f>
        <v>0</v>
      </c>
      <c r="M1748" s="7">
        <v>0</v>
      </c>
      <c r="N1748" s="7">
        <v>0</v>
      </c>
      <c r="O1748" s="7">
        <f>IFERROR(VLOOKUP(SiscoTable[[#This Row],[Código]],Hoja2!A:B,2,0)*SiscoTable[[#This Row],[Stock_actual]],0)</f>
        <v>0</v>
      </c>
      <c r="P1748" s="6" t="s">
        <v>7</v>
      </c>
      <c r="Q1748" s="7">
        <v>0</v>
      </c>
      <c r="R1748" s="7">
        <v>0</v>
      </c>
      <c r="S1748" s="7" t="s">
        <v>11926</v>
      </c>
      <c r="BI1748"/>
      <c r="BJ1748"/>
    </row>
    <row r="1749" spans="2:62" x14ac:dyDescent="0.4">
      <c r="B1749" s="1">
        <v>13929</v>
      </c>
      <c r="C1749" s="6" t="s">
        <v>8</v>
      </c>
      <c r="D1749" s="6" t="s">
        <v>8</v>
      </c>
      <c r="E1749" s="6" t="s">
        <v>8482</v>
      </c>
      <c r="F1749" s="6" t="s">
        <v>9030</v>
      </c>
      <c r="G1749" s="6" t="s">
        <v>9678</v>
      </c>
      <c r="H1749" s="6" t="s">
        <v>9322</v>
      </c>
      <c r="I1749" s="6" t="s">
        <v>9797</v>
      </c>
      <c r="J1749" s="6" t="s">
        <v>5</v>
      </c>
      <c r="K1749" s="7">
        <v>0</v>
      </c>
      <c r="L1749" s="7">
        <f>IFERROR(VLOOKUP(SiscoTable[[#This Row],[Código]],Hoja2!A:B,2,0)*SiscoTable[[#This Row],[Provta(Uns)]],0)</f>
        <v>0</v>
      </c>
      <c r="M1749" s="7">
        <v>24</v>
      </c>
      <c r="N1749" s="7">
        <v>0</v>
      </c>
      <c r="O1749" s="7">
        <f>IFERROR(VLOOKUP(SiscoTable[[#This Row],[Código]],Hoja2!A:B,2,0)*SiscoTable[[#This Row],[Stock_actual]],0)</f>
        <v>0</v>
      </c>
      <c r="P1749" s="6" t="s">
        <v>7</v>
      </c>
      <c r="Q1749" s="7">
        <v>0</v>
      </c>
      <c r="R1749" s="7">
        <v>0</v>
      </c>
      <c r="S1749" s="7" t="s">
        <v>11926</v>
      </c>
      <c r="BI1749"/>
      <c r="BJ1749"/>
    </row>
    <row r="1750" spans="2:62" x14ac:dyDescent="0.4">
      <c r="B1750" s="1">
        <v>13930</v>
      </c>
      <c r="C1750" s="6" t="s">
        <v>8</v>
      </c>
      <c r="D1750" s="6" t="s">
        <v>8</v>
      </c>
      <c r="E1750" s="6" t="s">
        <v>8482</v>
      </c>
      <c r="F1750" s="6" t="s">
        <v>9030</v>
      </c>
      <c r="G1750" s="6" t="s">
        <v>9678</v>
      </c>
      <c r="H1750" s="6" t="s">
        <v>9322</v>
      </c>
      <c r="I1750" s="6" t="s">
        <v>9798</v>
      </c>
      <c r="J1750" s="6" t="s">
        <v>5</v>
      </c>
      <c r="K1750" s="7">
        <v>0</v>
      </c>
      <c r="L1750" s="7">
        <f>IFERROR(VLOOKUP(SiscoTable[[#This Row],[Código]],Hoja2!A:B,2,0)*SiscoTable[[#This Row],[Provta(Uns)]],0)</f>
        <v>0</v>
      </c>
      <c r="M1750" s="7">
        <v>0</v>
      </c>
      <c r="N1750" s="7">
        <v>0</v>
      </c>
      <c r="O1750" s="7">
        <f>IFERROR(VLOOKUP(SiscoTable[[#This Row],[Código]],Hoja2!A:B,2,0)*SiscoTable[[#This Row],[Stock_actual]],0)</f>
        <v>0</v>
      </c>
      <c r="P1750" s="6" t="s">
        <v>7</v>
      </c>
      <c r="Q1750" s="7">
        <v>0</v>
      </c>
      <c r="R1750" s="7">
        <v>0</v>
      </c>
      <c r="S1750" s="7" t="s">
        <v>11926</v>
      </c>
      <c r="BI1750"/>
      <c r="BJ1750"/>
    </row>
    <row r="1751" spans="2:62" x14ac:dyDescent="0.4">
      <c r="B1751" s="1">
        <v>13932</v>
      </c>
      <c r="C1751" s="6" t="s">
        <v>30</v>
      </c>
      <c r="D1751" s="6" t="s">
        <v>30</v>
      </c>
      <c r="E1751" s="6" t="s">
        <v>8482</v>
      </c>
      <c r="F1751" s="6" t="s">
        <v>9030</v>
      </c>
      <c r="G1751" s="6" t="s">
        <v>9678</v>
      </c>
      <c r="H1751" s="6" t="s">
        <v>9322</v>
      </c>
      <c r="I1751" s="6" t="s">
        <v>9721</v>
      </c>
      <c r="J1751" s="6" t="s">
        <v>5</v>
      </c>
      <c r="K1751" s="7">
        <v>5.33</v>
      </c>
      <c r="L1751" s="7">
        <f>IFERROR(VLOOKUP(SiscoTable[[#This Row],[Código]],Hoja2!A:B,2,0)*SiscoTable[[#This Row],[Provta(Uns)]],0)</f>
        <v>82.614999999999995</v>
      </c>
      <c r="M1751" s="7">
        <v>0</v>
      </c>
      <c r="N1751" s="7">
        <v>10</v>
      </c>
      <c r="O1751" s="7">
        <f>IFERROR(VLOOKUP(SiscoTable[[#This Row],[Código]],Hoja2!A:B,2,0)*SiscoTable[[#This Row],[Stock_actual]],0)</f>
        <v>155</v>
      </c>
      <c r="P1751" s="6" t="s">
        <v>1054</v>
      </c>
      <c r="Q1751" s="7">
        <v>6</v>
      </c>
      <c r="R1751" s="7">
        <v>0</v>
      </c>
      <c r="S1751" s="7" t="s">
        <v>11926</v>
      </c>
      <c r="BI1751"/>
      <c r="BJ1751"/>
    </row>
    <row r="1752" spans="2:62" x14ac:dyDescent="0.4">
      <c r="B1752" s="1">
        <v>13935</v>
      </c>
      <c r="C1752" s="6" t="s">
        <v>8</v>
      </c>
      <c r="D1752" s="6" t="s">
        <v>8</v>
      </c>
      <c r="E1752" s="6" t="s">
        <v>8482</v>
      </c>
      <c r="F1752" s="6" t="s">
        <v>9030</v>
      </c>
      <c r="G1752" s="6" t="s">
        <v>9678</v>
      </c>
      <c r="H1752" s="6" t="s">
        <v>9322</v>
      </c>
      <c r="I1752" s="6" t="s">
        <v>9799</v>
      </c>
      <c r="J1752" s="6" t="s">
        <v>5</v>
      </c>
      <c r="K1752" s="7">
        <v>0</v>
      </c>
      <c r="L1752" s="7">
        <f>IFERROR(VLOOKUP(SiscoTable[[#This Row],[Código]],Hoja2!A:B,2,0)*SiscoTable[[#This Row],[Provta(Uns)]],0)</f>
        <v>0</v>
      </c>
      <c r="M1752" s="7">
        <v>0</v>
      </c>
      <c r="N1752" s="7">
        <v>0</v>
      </c>
      <c r="O1752" s="7">
        <f>IFERROR(VLOOKUP(SiscoTable[[#This Row],[Código]],Hoja2!A:B,2,0)*SiscoTable[[#This Row],[Stock_actual]],0)</f>
        <v>0</v>
      </c>
      <c r="P1752" s="6" t="s">
        <v>7</v>
      </c>
      <c r="Q1752" s="7">
        <v>0</v>
      </c>
      <c r="R1752" s="7">
        <v>0</v>
      </c>
      <c r="S1752" s="7" t="s">
        <v>11926</v>
      </c>
      <c r="BI1752"/>
      <c r="BJ1752"/>
    </row>
    <row r="1753" spans="2:62" x14ac:dyDescent="0.4">
      <c r="B1753" s="1">
        <v>13936</v>
      </c>
      <c r="C1753" s="6" t="s">
        <v>8</v>
      </c>
      <c r="D1753" s="6" t="s">
        <v>8</v>
      </c>
      <c r="E1753" s="6" t="s">
        <v>8482</v>
      </c>
      <c r="F1753" s="6" t="s">
        <v>9030</v>
      </c>
      <c r="G1753" s="6" t="s">
        <v>9678</v>
      </c>
      <c r="H1753" s="6" t="s">
        <v>9322</v>
      </c>
      <c r="I1753" s="6" t="s">
        <v>9800</v>
      </c>
      <c r="J1753" s="6" t="s">
        <v>5</v>
      </c>
      <c r="K1753" s="7">
        <v>4.33</v>
      </c>
      <c r="L1753" s="7">
        <f>IFERROR(VLOOKUP(SiscoTable[[#This Row],[Código]],Hoja2!A:B,2,0)*SiscoTable[[#This Row],[Provta(Uns)]],0)</f>
        <v>69.28</v>
      </c>
      <c r="M1753" s="7">
        <v>36</v>
      </c>
      <c r="N1753" s="7">
        <v>0</v>
      </c>
      <c r="O1753" s="7">
        <f>IFERROR(VLOOKUP(SiscoTable[[#This Row],[Código]],Hoja2!A:B,2,0)*SiscoTable[[#This Row],[Stock_actual]],0)</f>
        <v>0</v>
      </c>
      <c r="P1753" s="6" t="s">
        <v>7</v>
      </c>
      <c r="Q1753" s="7">
        <v>5</v>
      </c>
      <c r="R1753" s="7">
        <v>0</v>
      </c>
      <c r="S1753" s="7" t="s">
        <v>11926</v>
      </c>
      <c r="BI1753"/>
      <c r="BJ1753"/>
    </row>
    <row r="1754" spans="2:62" x14ac:dyDescent="0.4">
      <c r="B1754" s="1">
        <v>13937</v>
      </c>
      <c r="C1754" s="6" t="s">
        <v>30</v>
      </c>
      <c r="D1754" s="6" t="s">
        <v>8</v>
      </c>
      <c r="E1754" s="6" t="s">
        <v>8482</v>
      </c>
      <c r="F1754" s="6" t="s">
        <v>9030</v>
      </c>
      <c r="G1754" s="6" t="s">
        <v>9678</v>
      </c>
      <c r="H1754" s="6" t="s">
        <v>9322</v>
      </c>
      <c r="I1754" s="6" t="s">
        <v>9722</v>
      </c>
      <c r="J1754" s="6" t="s">
        <v>5</v>
      </c>
      <c r="K1754" s="7">
        <v>4.67</v>
      </c>
      <c r="L1754" s="7">
        <f>IFERROR(VLOOKUP(SiscoTable[[#This Row],[Código]],Hoja2!A:B,2,0)*SiscoTable[[#This Row],[Provta(Uns)]],0)</f>
        <v>67.715000000000003</v>
      </c>
      <c r="M1754" s="7">
        <v>36</v>
      </c>
      <c r="N1754" s="7">
        <v>0</v>
      </c>
      <c r="O1754" s="7">
        <f>IFERROR(VLOOKUP(SiscoTable[[#This Row],[Código]],Hoja2!A:B,2,0)*SiscoTable[[#This Row],[Stock_actual]],0)</f>
        <v>0</v>
      </c>
      <c r="P1754" s="6" t="s">
        <v>7</v>
      </c>
      <c r="Q1754" s="7">
        <v>5</v>
      </c>
      <c r="R1754" s="7">
        <v>0</v>
      </c>
      <c r="S1754" s="7" t="s">
        <v>11926</v>
      </c>
      <c r="BI1754"/>
      <c r="BJ1754"/>
    </row>
    <row r="1755" spans="2:62" x14ac:dyDescent="0.4">
      <c r="B1755" s="1">
        <v>13938</v>
      </c>
      <c r="C1755" s="6" t="s">
        <v>8</v>
      </c>
      <c r="D1755" s="6" t="s">
        <v>8</v>
      </c>
      <c r="E1755" s="6" t="s">
        <v>8482</v>
      </c>
      <c r="F1755" s="6" t="s">
        <v>9030</v>
      </c>
      <c r="G1755" s="6" t="s">
        <v>9678</v>
      </c>
      <c r="H1755" s="6" t="s">
        <v>9322</v>
      </c>
      <c r="I1755" s="6" t="s">
        <v>9801</v>
      </c>
      <c r="J1755" s="6" t="s">
        <v>5</v>
      </c>
      <c r="K1755" s="7">
        <v>1.33</v>
      </c>
      <c r="L1755" s="7">
        <f>IFERROR(VLOOKUP(SiscoTable[[#This Row],[Código]],Hoja2!A:B,2,0)*SiscoTable[[#This Row],[Provta(Uns)]],0)</f>
        <v>19.285</v>
      </c>
      <c r="M1755" s="7">
        <v>0</v>
      </c>
      <c r="N1755" s="7">
        <v>1</v>
      </c>
      <c r="O1755" s="7">
        <f>IFERROR(VLOOKUP(SiscoTable[[#This Row],[Código]],Hoja2!A:B,2,0)*SiscoTable[[#This Row],[Stock_actual]],0)</f>
        <v>14.5</v>
      </c>
      <c r="P1755" s="6" t="s">
        <v>119</v>
      </c>
      <c r="Q1755" s="7">
        <v>1</v>
      </c>
      <c r="R1755" s="7">
        <v>2.4</v>
      </c>
      <c r="S1755" s="7" t="s">
        <v>11926</v>
      </c>
      <c r="BI1755"/>
      <c r="BJ1755"/>
    </row>
    <row r="1756" spans="2:62" x14ac:dyDescent="0.4">
      <c r="B1756" s="1">
        <v>13940</v>
      </c>
      <c r="C1756" s="6" t="s">
        <v>8</v>
      </c>
      <c r="D1756" s="6" t="s">
        <v>8</v>
      </c>
      <c r="E1756" s="6" t="s">
        <v>8482</v>
      </c>
      <c r="F1756" s="6" t="s">
        <v>9030</v>
      </c>
      <c r="G1756" s="6" t="s">
        <v>9678</v>
      </c>
      <c r="H1756" s="6" t="s">
        <v>9322</v>
      </c>
      <c r="I1756" s="6" t="s">
        <v>9802</v>
      </c>
      <c r="J1756" s="6" t="s">
        <v>5</v>
      </c>
      <c r="K1756" s="7">
        <v>0</v>
      </c>
      <c r="L1756" s="7">
        <f>IFERROR(VLOOKUP(SiscoTable[[#This Row],[Código]],Hoja2!A:B,2,0)*SiscoTable[[#This Row],[Provta(Uns)]],0)</f>
        <v>0</v>
      </c>
      <c r="M1756" s="7">
        <v>0</v>
      </c>
      <c r="N1756" s="7">
        <v>0</v>
      </c>
      <c r="O1756" s="7">
        <f>IFERROR(VLOOKUP(SiscoTable[[#This Row],[Código]],Hoja2!A:B,2,0)*SiscoTable[[#This Row],[Stock_actual]],0)</f>
        <v>0</v>
      </c>
      <c r="P1756" s="6" t="s">
        <v>7</v>
      </c>
      <c r="Q1756" s="7">
        <v>0</v>
      </c>
      <c r="R1756" s="7">
        <v>0</v>
      </c>
      <c r="S1756" s="7" t="s">
        <v>11926</v>
      </c>
      <c r="BI1756"/>
      <c r="BJ1756"/>
    </row>
    <row r="1757" spans="2:62" x14ac:dyDescent="0.4">
      <c r="B1757" s="1">
        <v>13941</v>
      </c>
      <c r="C1757" s="6" t="s">
        <v>8</v>
      </c>
      <c r="D1757" s="6" t="s">
        <v>8</v>
      </c>
      <c r="E1757" s="6" t="s">
        <v>8482</v>
      </c>
      <c r="F1757" s="6" t="s">
        <v>9030</v>
      </c>
      <c r="G1757" s="6" t="s">
        <v>9678</v>
      </c>
      <c r="H1757" s="6" t="s">
        <v>9322</v>
      </c>
      <c r="I1757" s="6" t="s">
        <v>9803</v>
      </c>
      <c r="J1757" s="6" t="s">
        <v>5</v>
      </c>
      <c r="K1757" s="7">
        <v>0</v>
      </c>
      <c r="L1757" s="7">
        <f>IFERROR(VLOOKUP(SiscoTable[[#This Row],[Código]],Hoja2!A:B,2,0)*SiscoTable[[#This Row],[Provta(Uns)]],0)</f>
        <v>0</v>
      </c>
      <c r="M1757" s="7">
        <v>24</v>
      </c>
      <c r="N1757" s="7">
        <v>0</v>
      </c>
      <c r="O1757" s="7">
        <f>IFERROR(VLOOKUP(SiscoTable[[#This Row],[Código]],Hoja2!A:B,2,0)*SiscoTable[[#This Row],[Stock_actual]],0)</f>
        <v>0</v>
      </c>
      <c r="P1757" s="6" t="s">
        <v>7</v>
      </c>
      <c r="Q1757" s="7">
        <v>0</v>
      </c>
      <c r="R1757" s="7">
        <v>0</v>
      </c>
      <c r="S1757" s="7" t="s">
        <v>11926</v>
      </c>
      <c r="BI1757"/>
      <c r="BJ1757"/>
    </row>
    <row r="1758" spans="2:62" x14ac:dyDescent="0.4">
      <c r="B1758" s="1">
        <v>13942</v>
      </c>
      <c r="C1758" s="6" t="s">
        <v>30</v>
      </c>
      <c r="D1758" s="6" t="s">
        <v>30</v>
      </c>
      <c r="E1758" s="6" t="s">
        <v>8482</v>
      </c>
      <c r="F1758" s="6" t="s">
        <v>9030</v>
      </c>
      <c r="G1758" s="6" t="s">
        <v>9678</v>
      </c>
      <c r="H1758" s="6" t="s">
        <v>9322</v>
      </c>
      <c r="I1758" s="6" t="s">
        <v>9723</v>
      </c>
      <c r="J1758" s="6" t="s">
        <v>5</v>
      </c>
      <c r="K1758" s="7">
        <v>3.33</v>
      </c>
      <c r="L1758" s="7">
        <f>IFERROR(VLOOKUP(SiscoTable[[#This Row],[Código]],Hoja2!A:B,2,0)*SiscoTable[[#This Row],[Provta(Uns)]],0)</f>
        <v>56.276999999999994</v>
      </c>
      <c r="M1758" s="7">
        <v>0</v>
      </c>
      <c r="N1758" s="7">
        <v>20</v>
      </c>
      <c r="O1758" s="7">
        <f>IFERROR(VLOOKUP(SiscoTable[[#This Row],[Código]],Hoja2!A:B,2,0)*SiscoTable[[#This Row],[Stock_actual]],0)</f>
        <v>338</v>
      </c>
      <c r="P1758" s="6" t="s">
        <v>1014</v>
      </c>
      <c r="Q1758" s="7">
        <v>4</v>
      </c>
      <c r="R1758" s="7">
        <v>0</v>
      </c>
      <c r="S1758" s="7" t="s">
        <v>11926</v>
      </c>
      <c r="BI1758"/>
      <c r="BJ1758"/>
    </row>
    <row r="1759" spans="2:62" x14ac:dyDescent="0.4">
      <c r="B1759" s="1">
        <v>13943</v>
      </c>
      <c r="C1759" s="6" t="s">
        <v>8</v>
      </c>
      <c r="D1759" s="6" t="s">
        <v>8</v>
      </c>
      <c r="E1759" s="6" t="s">
        <v>8482</v>
      </c>
      <c r="F1759" s="6" t="s">
        <v>9030</v>
      </c>
      <c r="G1759" s="6" t="s">
        <v>9678</v>
      </c>
      <c r="H1759" s="6" t="s">
        <v>9322</v>
      </c>
      <c r="I1759" s="6" t="s">
        <v>9804</v>
      </c>
      <c r="J1759" s="6" t="s">
        <v>5</v>
      </c>
      <c r="K1759" s="7">
        <v>3</v>
      </c>
      <c r="L1759" s="7">
        <f>IFERROR(VLOOKUP(SiscoTable[[#This Row],[Código]],Hoja2!A:B,2,0)*SiscoTable[[#This Row],[Provta(Uns)]],0)</f>
        <v>46.5</v>
      </c>
      <c r="M1759" s="7">
        <v>12</v>
      </c>
      <c r="N1759" s="7">
        <v>9</v>
      </c>
      <c r="O1759" s="7">
        <f>IFERROR(VLOOKUP(SiscoTable[[#This Row],[Código]],Hoja2!A:B,2,0)*SiscoTable[[#This Row],[Stock_actual]],0)</f>
        <v>139.5</v>
      </c>
      <c r="P1759" s="6" t="s">
        <v>983</v>
      </c>
      <c r="Q1759" s="7">
        <v>3</v>
      </c>
      <c r="R1759" s="7">
        <v>0</v>
      </c>
      <c r="S1759" s="7" t="s">
        <v>11926</v>
      </c>
      <c r="BI1759"/>
      <c r="BJ1759"/>
    </row>
    <row r="1760" spans="2:62" x14ac:dyDescent="0.4">
      <c r="B1760" s="1">
        <v>13944</v>
      </c>
      <c r="C1760" s="6" t="s">
        <v>30</v>
      </c>
      <c r="D1760" s="6" t="s">
        <v>8</v>
      </c>
      <c r="E1760" s="6" t="s">
        <v>8482</v>
      </c>
      <c r="F1760" s="6" t="s">
        <v>9030</v>
      </c>
      <c r="G1760" s="6" t="s">
        <v>9678</v>
      </c>
      <c r="H1760" s="6" t="s">
        <v>9322</v>
      </c>
      <c r="I1760" s="6" t="s">
        <v>9724</v>
      </c>
      <c r="J1760" s="6" t="s">
        <v>5</v>
      </c>
      <c r="K1760" s="7">
        <v>4.67</v>
      </c>
      <c r="L1760" s="7">
        <f>IFERROR(VLOOKUP(SiscoTable[[#This Row],[Código]],Hoja2!A:B,2,0)*SiscoTable[[#This Row],[Provta(Uns)]],0)</f>
        <v>78.922999999999988</v>
      </c>
      <c r="M1760" s="7">
        <v>36</v>
      </c>
      <c r="N1760" s="7">
        <v>0</v>
      </c>
      <c r="O1760" s="7">
        <f>IFERROR(VLOOKUP(SiscoTable[[#This Row],[Código]],Hoja2!A:B,2,0)*SiscoTable[[#This Row],[Stock_actual]],0)</f>
        <v>0</v>
      </c>
      <c r="P1760" s="6" t="s">
        <v>7</v>
      </c>
      <c r="Q1760" s="7">
        <v>5</v>
      </c>
      <c r="R1760" s="7">
        <v>0</v>
      </c>
      <c r="S1760" s="7" t="s">
        <v>11926</v>
      </c>
      <c r="BI1760"/>
      <c r="BJ1760"/>
    </row>
    <row r="1761" spans="2:62" x14ac:dyDescent="0.4">
      <c r="B1761" s="1">
        <v>13945</v>
      </c>
      <c r="C1761" s="6" t="s">
        <v>30</v>
      </c>
      <c r="D1761" s="6" t="s">
        <v>30</v>
      </c>
      <c r="E1761" s="6" t="s">
        <v>8482</v>
      </c>
      <c r="F1761" s="6" t="s">
        <v>9030</v>
      </c>
      <c r="G1761" s="6" t="s">
        <v>9678</v>
      </c>
      <c r="H1761" s="6" t="s">
        <v>9322</v>
      </c>
      <c r="I1761" s="6" t="s">
        <v>9725</v>
      </c>
      <c r="J1761" s="6" t="s">
        <v>5</v>
      </c>
      <c r="K1761" s="7">
        <v>8.33</v>
      </c>
      <c r="L1761" s="7">
        <f>IFERROR(VLOOKUP(SiscoTable[[#This Row],[Código]],Hoja2!A:B,2,0)*SiscoTable[[#This Row],[Provta(Uns)]],0)</f>
        <v>140.77699999999999</v>
      </c>
      <c r="M1761" s="7">
        <v>36</v>
      </c>
      <c r="N1761" s="7">
        <v>0</v>
      </c>
      <c r="O1761" s="7">
        <f>IFERROR(VLOOKUP(SiscoTable[[#This Row],[Código]],Hoja2!A:B,2,0)*SiscoTable[[#This Row],[Stock_actual]],0)</f>
        <v>0</v>
      </c>
      <c r="P1761" s="6" t="s">
        <v>7</v>
      </c>
      <c r="Q1761" s="7">
        <v>9</v>
      </c>
      <c r="R1761" s="7">
        <v>0</v>
      </c>
      <c r="S1761" s="7" t="s">
        <v>11926</v>
      </c>
      <c r="BI1761"/>
      <c r="BJ1761"/>
    </row>
    <row r="1762" spans="2:62" x14ac:dyDescent="0.4">
      <c r="B1762" s="1">
        <v>13946</v>
      </c>
      <c r="C1762" s="6" t="s">
        <v>8</v>
      </c>
      <c r="D1762" s="6" t="s">
        <v>8</v>
      </c>
      <c r="E1762" s="6" t="s">
        <v>8482</v>
      </c>
      <c r="F1762" s="6" t="s">
        <v>9030</v>
      </c>
      <c r="G1762" s="6" t="s">
        <v>9678</v>
      </c>
      <c r="H1762" s="6" t="s">
        <v>9322</v>
      </c>
      <c r="I1762" s="6" t="s">
        <v>9805</v>
      </c>
      <c r="J1762" s="6" t="s">
        <v>5</v>
      </c>
      <c r="K1762" s="7">
        <v>2.17</v>
      </c>
      <c r="L1762" s="7">
        <f>IFERROR(VLOOKUP(SiscoTable[[#This Row],[Código]],Hoja2!A:B,2,0)*SiscoTable[[#This Row],[Provta(Uns)]],0)</f>
        <v>36.672999999999995</v>
      </c>
      <c r="M1762" s="7">
        <v>0</v>
      </c>
      <c r="N1762" s="7">
        <v>6</v>
      </c>
      <c r="O1762" s="7">
        <f>IFERROR(VLOOKUP(SiscoTable[[#This Row],[Código]],Hoja2!A:B,2,0)*SiscoTable[[#This Row],[Stock_actual]],0)</f>
        <v>101.39999999999999</v>
      </c>
      <c r="P1762" s="6" t="s">
        <v>997</v>
      </c>
      <c r="Q1762" s="7">
        <v>2</v>
      </c>
      <c r="R1762" s="7">
        <v>0</v>
      </c>
      <c r="S1762" s="7" t="s">
        <v>11926</v>
      </c>
      <c r="BI1762"/>
      <c r="BJ1762"/>
    </row>
    <row r="1763" spans="2:62" x14ac:dyDescent="0.4">
      <c r="B1763" s="1">
        <v>13947</v>
      </c>
      <c r="C1763" s="6" t="s">
        <v>8</v>
      </c>
      <c r="D1763" s="6" t="s">
        <v>8</v>
      </c>
      <c r="E1763" s="6" t="s">
        <v>8482</v>
      </c>
      <c r="F1763" s="6" t="s">
        <v>9030</v>
      </c>
      <c r="G1763" s="6" t="s">
        <v>9678</v>
      </c>
      <c r="H1763" s="6" t="s">
        <v>9322</v>
      </c>
      <c r="I1763" s="6" t="s">
        <v>9806</v>
      </c>
      <c r="J1763" s="6" t="s">
        <v>5</v>
      </c>
      <c r="K1763" s="7">
        <v>0.33</v>
      </c>
      <c r="L1763" s="7">
        <f>IFERROR(VLOOKUP(SiscoTable[[#This Row],[Código]],Hoja2!A:B,2,0)*SiscoTable[[#This Row],[Provta(Uns)]],0)</f>
        <v>4.3559999999999999</v>
      </c>
      <c r="M1763" s="7">
        <v>0</v>
      </c>
      <c r="N1763" s="7">
        <v>0</v>
      </c>
      <c r="O1763" s="7">
        <f>IFERROR(VLOOKUP(SiscoTable[[#This Row],[Código]],Hoja2!A:B,2,0)*SiscoTable[[#This Row],[Stock_actual]],0)</f>
        <v>0</v>
      </c>
      <c r="P1763" s="6" t="s">
        <v>7</v>
      </c>
      <c r="Q1763" s="7">
        <v>0</v>
      </c>
      <c r="R1763" s="7">
        <v>0</v>
      </c>
      <c r="S1763" s="7" t="s">
        <v>11926</v>
      </c>
      <c r="BI1763"/>
      <c r="BJ1763"/>
    </row>
    <row r="1764" spans="2:62" x14ac:dyDescent="0.4">
      <c r="B1764" s="1">
        <v>13981</v>
      </c>
      <c r="C1764" s="6" t="s">
        <v>30</v>
      </c>
      <c r="D1764" s="6" t="s">
        <v>30</v>
      </c>
      <c r="E1764" s="6" t="s">
        <v>8482</v>
      </c>
      <c r="F1764" s="6" t="s">
        <v>1736</v>
      </c>
      <c r="G1764" s="6" t="s">
        <v>10362</v>
      </c>
      <c r="H1764" s="6" t="s">
        <v>10372</v>
      </c>
      <c r="I1764" s="6" t="s">
        <v>10371</v>
      </c>
      <c r="J1764" s="6" t="s">
        <v>5</v>
      </c>
      <c r="K1764" s="7">
        <v>12.5</v>
      </c>
      <c r="L1764" s="7">
        <f>IFERROR(VLOOKUP(SiscoTable[[#This Row],[Código]],Hoja2!A:B,2,0)*SiscoTable[[#This Row],[Provta(Uns)]],0)</f>
        <v>40</v>
      </c>
      <c r="M1764" s="7">
        <v>0</v>
      </c>
      <c r="N1764" s="7">
        <v>24</v>
      </c>
      <c r="O1764" s="7">
        <f>IFERROR(VLOOKUP(SiscoTable[[#This Row],[Código]],Hoja2!A:B,2,0)*SiscoTable[[#This Row],[Stock_actual]],0)</f>
        <v>76.800000000000011</v>
      </c>
      <c r="P1764" s="6" t="s">
        <v>770</v>
      </c>
      <c r="Q1764" s="7">
        <v>14</v>
      </c>
      <c r="R1764" s="7">
        <v>0</v>
      </c>
      <c r="S1764" s="7" t="s">
        <v>11926</v>
      </c>
      <c r="BI1764"/>
      <c r="BJ1764"/>
    </row>
    <row r="1765" spans="2:62" x14ac:dyDescent="0.4">
      <c r="B1765" s="1">
        <v>13982</v>
      </c>
      <c r="C1765" s="6" t="s">
        <v>8</v>
      </c>
      <c r="D1765" s="6" t="s">
        <v>8</v>
      </c>
      <c r="E1765" s="6" t="s">
        <v>8482</v>
      </c>
      <c r="F1765" s="6" t="s">
        <v>1736</v>
      </c>
      <c r="G1765" s="6" t="s">
        <v>10362</v>
      </c>
      <c r="H1765" s="6" t="s">
        <v>10372</v>
      </c>
      <c r="I1765" s="6" t="s">
        <v>10439</v>
      </c>
      <c r="J1765" s="6" t="s">
        <v>5</v>
      </c>
      <c r="K1765" s="7">
        <v>2.17</v>
      </c>
      <c r="L1765" s="7">
        <f>IFERROR(VLOOKUP(SiscoTable[[#This Row],[Código]],Hoja2!A:B,2,0)*SiscoTable[[#This Row],[Provta(Uns)]],0)</f>
        <v>6.944</v>
      </c>
      <c r="M1765" s="7">
        <v>0</v>
      </c>
      <c r="N1765" s="7">
        <v>28</v>
      </c>
      <c r="O1765" s="7">
        <f>IFERROR(VLOOKUP(SiscoTable[[#This Row],[Código]],Hoja2!A:B,2,0)*SiscoTable[[#This Row],[Stock_actual]],0)</f>
        <v>89.600000000000009</v>
      </c>
      <c r="P1765" s="6" t="s">
        <v>10440</v>
      </c>
      <c r="Q1765" s="7">
        <v>2</v>
      </c>
      <c r="R1765" s="7">
        <v>0</v>
      </c>
      <c r="S1765" s="7" t="s">
        <v>11926</v>
      </c>
      <c r="BI1765"/>
      <c r="BJ1765"/>
    </row>
    <row r="1766" spans="2:62" x14ac:dyDescent="0.4">
      <c r="B1766" s="1">
        <v>13983</v>
      </c>
      <c r="C1766" s="6" t="s">
        <v>8</v>
      </c>
      <c r="D1766" s="6" t="s">
        <v>8</v>
      </c>
      <c r="E1766" s="6" t="s">
        <v>8482</v>
      </c>
      <c r="F1766" s="6" t="s">
        <v>1736</v>
      </c>
      <c r="G1766" s="6" t="s">
        <v>10362</v>
      </c>
      <c r="H1766" s="6" t="s">
        <v>10372</v>
      </c>
      <c r="I1766" s="6" t="s">
        <v>10441</v>
      </c>
      <c r="J1766" s="6" t="s">
        <v>4511</v>
      </c>
      <c r="K1766" s="7">
        <v>2.17</v>
      </c>
      <c r="L1766" s="7">
        <f>IFERROR(VLOOKUP(SiscoTable[[#This Row],[Código]],Hoja2!A:B,2,0)*SiscoTable[[#This Row],[Provta(Uns)]],0)</f>
        <v>6.944</v>
      </c>
      <c r="M1766" s="7">
        <v>0</v>
      </c>
      <c r="N1766" s="7">
        <v>26</v>
      </c>
      <c r="O1766" s="7">
        <f>IFERROR(VLOOKUP(SiscoTable[[#This Row],[Código]],Hoja2!A:B,2,0)*SiscoTable[[#This Row],[Stock_actual]],0)</f>
        <v>83.2</v>
      </c>
      <c r="P1766" s="6" t="s">
        <v>10442</v>
      </c>
      <c r="Q1766" s="7">
        <v>2</v>
      </c>
      <c r="R1766" s="7">
        <v>0</v>
      </c>
      <c r="S1766" s="7" t="s">
        <v>11926</v>
      </c>
      <c r="BI1766"/>
      <c r="BJ1766"/>
    </row>
    <row r="1767" spans="2:62" x14ac:dyDescent="0.4">
      <c r="B1767" s="1">
        <v>13985</v>
      </c>
      <c r="C1767" s="6" t="s">
        <v>8</v>
      </c>
      <c r="D1767" s="6" t="s">
        <v>8</v>
      </c>
      <c r="E1767" s="6" t="s">
        <v>8482</v>
      </c>
      <c r="F1767" s="6" t="s">
        <v>1736</v>
      </c>
      <c r="G1767" s="6" t="s">
        <v>10362</v>
      </c>
      <c r="H1767" s="6" t="s">
        <v>10372</v>
      </c>
      <c r="I1767" s="6" t="s">
        <v>10443</v>
      </c>
      <c r="J1767" s="6" t="s">
        <v>5</v>
      </c>
      <c r="K1767" s="7">
        <v>2.33</v>
      </c>
      <c r="L1767" s="7">
        <f>IFERROR(VLOOKUP(SiscoTable[[#This Row],[Código]],Hoja2!A:B,2,0)*SiscoTable[[#This Row],[Provta(Uns)]],0)</f>
        <v>7.9219999999999997</v>
      </c>
      <c r="M1767" s="7">
        <v>0</v>
      </c>
      <c r="N1767" s="7">
        <v>58</v>
      </c>
      <c r="O1767" s="7">
        <f>IFERROR(VLOOKUP(SiscoTable[[#This Row],[Código]],Hoja2!A:B,2,0)*SiscoTable[[#This Row],[Stock_actual]],0)</f>
        <v>197.2</v>
      </c>
      <c r="P1767" s="6" t="s">
        <v>7156</v>
      </c>
      <c r="Q1767" s="7">
        <v>3</v>
      </c>
      <c r="R1767" s="7">
        <v>0</v>
      </c>
      <c r="S1767" s="7" t="s">
        <v>11926</v>
      </c>
      <c r="BI1767"/>
      <c r="BJ1767"/>
    </row>
    <row r="1768" spans="2:62" x14ac:dyDescent="0.4">
      <c r="B1768" s="1">
        <v>13986</v>
      </c>
      <c r="C1768" s="6" t="s">
        <v>8</v>
      </c>
      <c r="D1768" s="6" t="s">
        <v>8</v>
      </c>
      <c r="E1768" s="6" t="s">
        <v>8482</v>
      </c>
      <c r="F1768" s="6" t="s">
        <v>1736</v>
      </c>
      <c r="G1768" s="6" t="s">
        <v>10362</v>
      </c>
      <c r="H1768" s="6" t="s">
        <v>10372</v>
      </c>
      <c r="I1768" s="6" t="s">
        <v>10444</v>
      </c>
      <c r="J1768" s="6" t="s">
        <v>5</v>
      </c>
      <c r="K1768" s="7">
        <v>2.33</v>
      </c>
      <c r="L1768" s="7">
        <f>IFERROR(VLOOKUP(SiscoTable[[#This Row],[Código]],Hoja2!A:B,2,0)*SiscoTable[[#This Row],[Provta(Uns)]],0)</f>
        <v>9.7860000000000014</v>
      </c>
      <c r="M1768" s="7">
        <v>0</v>
      </c>
      <c r="N1768" s="7">
        <v>49</v>
      </c>
      <c r="O1768" s="7">
        <f>IFERROR(VLOOKUP(SiscoTable[[#This Row],[Código]],Hoja2!A:B,2,0)*SiscoTable[[#This Row],[Stock_actual]],0)</f>
        <v>205.8</v>
      </c>
      <c r="P1768" s="6" t="s">
        <v>10445</v>
      </c>
      <c r="Q1768" s="7">
        <v>3</v>
      </c>
      <c r="R1768" s="7">
        <v>0</v>
      </c>
      <c r="S1768" s="7" t="s">
        <v>11926</v>
      </c>
      <c r="BI1768"/>
      <c r="BJ1768"/>
    </row>
    <row r="1769" spans="2:62" x14ac:dyDescent="0.4">
      <c r="B1769" s="1">
        <v>13987</v>
      </c>
      <c r="C1769" s="6" t="s">
        <v>8</v>
      </c>
      <c r="D1769" s="6" t="s">
        <v>8</v>
      </c>
      <c r="E1769" s="6" t="s">
        <v>8482</v>
      </c>
      <c r="F1769" s="6" t="s">
        <v>1736</v>
      </c>
      <c r="G1769" s="6" t="s">
        <v>10362</v>
      </c>
      <c r="H1769" s="6" t="s">
        <v>10372</v>
      </c>
      <c r="I1769" s="6" t="s">
        <v>10446</v>
      </c>
      <c r="J1769" s="6" t="s">
        <v>5</v>
      </c>
      <c r="K1769" s="7">
        <v>2.17</v>
      </c>
      <c r="L1769" s="7">
        <f>IFERROR(VLOOKUP(SiscoTable[[#This Row],[Código]],Hoja2!A:B,2,0)*SiscoTable[[#This Row],[Provta(Uns)]],0)</f>
        <v>9.548</v>
      </c>
      <c r="M1769" s="7">
        <v>0</v>
      </c>
      <c r="N1769" s="7">
        <v>29</v>
      </c>
      <c r="O1769" s="7">
        <f>IFERROR(VLOOKUP(SiscoTable[[#This Row],[Código]],Hoja2!A:B,2,0)*SiscoTable[[#This Row],[Stock_actual]],0)</f>
        <v>127.60000000000001</v>
      </c>
      <c r="P1769" s="6" t="s">
        <v>10447</v>
      </c>
      <c r="Q1769" s="7">
        <v>2</v>
      </c>
      <c r="R1769" s="7">
        <v>0</v>
      </c>
      <c r="S1769" s="7" t="s">
        <v>11926</v>
      </c>
      <c r="BI1769"/>
      <c r="BJ1769"/>
    </row>
    <row r="1770" spans="2:62" x14ac:dyDescent="0.4">
      <c r="B1770" s="1">
        <v>13989</v>
      </c>
      <c r="C1770" s="6" t="s">
        <v>30</v>
      </c>
      <c r="D1770" s="6" t="s">
        <v>30</v>
      </c>
      <c r="E1770" s="6" t="s">
        <v>8482</v>
      </c>
      <c r="F1770" s="6" t="s">
        <v>1736</v>
      </c>
      <c r="G1770" s="6" t="s">
        <v>10362</v>
      </c>
      <c r="H1770" s="6" t="s">
        <v>9322</v>
      </c>
      <c r="I1770" s="6" t="s">
        <v>10373</v>
      </c>
      <c r="J1770" s="6" t="s">
        <v>5</v>
      </c>
      <c r="K1770" s="7">
        <v>14</v>
      </c>
      <c r="L1770" s="7">
        <f>IFERROR(VLOOKUP(SiscoTable[[#This Row],[Código]],Hoja2!A:B,2,0)*SiscoTable[[#This Row],[Provta(Uns)]],0)</f>
        <v>68.600000000000009</v>
      </c>
      <c r="M1770" s="7">
        <v>72</v>
      </c>
      <c r="N1770" s="7">
        <v>29</v>
      </c>
      <c r="O1770" s="7">
        <f>IFERROR(VLOOKUP(SiscoTable[[#This Row],[Código]],Hoja2!A:B,2,0)*SiscoTable[[#This Row],[Stock_actual]],0)</f>
        <v>142.10000000000002</v>
      </c>
      <c r="P1770" s="6" t="s">
        <v>1119</v>
      </c>
      <c r="Q1770" s="7">
        <v>16</v>
      </c>
      <c r="R1770" s="7">
        <v>0</v>
      </c>
      <c r="S1770" s="7" t="s">
        <v>11926</v>
      </c>
      <c r="BI1770"/>
      <c r="BJ1770"/>
    </row>
    <row r="1771" spans="2:62" x14ac:dyDescent="0.4">
      <c r="B1771" s="1">
        <v>13990</v>
      </c>
      <c r="C1771" s="6" t="s">
        <v>30</v>
      </c>
      <c r="D1771" s="6" t="s">
        <v>30</v>
      </c>
      <c r="E1771" s="6" t="s">
        <v>8482</v>
      </c>
      <c r="F1771" s="6" t="s">
        <v>1736</v>
      </c>
      <c r="G1771" s="6" t="s">
        <v>10362</v>
      </c>
      <c r="H1771" s="6" t="s">
        <v>9322</v>
      </c>
      <c r="I1771" s="6" t="s">
        <v>10374</v>
      </c>
      <c r="J1771" s="6" t="s">
        <v>5</v>
      </c>
      <c r="K1771" s="7">
        <v>8</v>
      </c>
      <c r="L1771" s="7">
        <f>IFERROR(VLOOKUP(SiscoTable[[#This Row],[Código]],Hoja2!A:B,2,0)*SiscoTable[[#This Row],[Provta(Uns)]],0)</f>
        <v>36.799999999999997</v>
      </c>
      <c r="M1771" s="7">
        <v>48</v>
      </c>
      <c r="N1771" s="7">
        <v>41</v>
      </c>
      <c r="O1771" s="7">
        <f>IFERROR(VLOOKUP(SiscoTable[[#This Row],[Código]],Hoja2!A:B,2,0)*SiscoTable[[#This Row],[Stock_actual]],0)</f>
        <v>188.6</v>
      </c>
      <c r="P1771" s="6" t="s">
        <v>2161</v>
      </c>
      <c r="Q1771" s="7">
        <v>9</v>
      </c>
      <c r="R1771" s="7">
        <v>0</v>
      </c>
      <c r="S1771" s="7" t="s">
        <v>11926</v>
      </c>
      <c r="BI1771"/>
      <c r="BJ1771"/>
    </row>
    <row r="1772" spans="2:62" x14ac:dyDescent="0.4">
      <c r="B1772" s="1">
        <v>13992</v>
      </c>
      <c r="C1772" s="6" t="s">
        <v>8</v>
      </c>
      <c r="D1772" s="6" t="s">
        <v>8</v>
      </c>
      <c r="E1772" s="6" t="s">
        <v>8482</v>
      </c>
      <c r="F1772" s="6" t="s">
        <v>1736</v>
      </c>
      <c r="G1772" s="6" t="s">
        <v>10362</v>
      </c>
      <c r="H1772" s="6" t="s">
        <v>9322</v>
      </c>
      <c r="I1772" s="6" t="s">
        <v>10448</v>
      </c>
      <c r="J1772" s="6" t="s">
        <v>5</v>
      </c>
      <c r="K1772" s="7">
        <v>4.67</v>
      </c>
      <c r="L1772" s="7">
        <f>IFERROR(VLOOKUP(SiscoTable[[#This Row],[Código]],Hoja2!A:B,2,0)*SiscoTable[[#This Row],[Provta(Uns)]],0)</f>
        <v>22.883000000000003</v>
      </c>
      <c r="M1772" s="7">
        <v>48</v>
      </c>
      <c r="N1772" s="7">
        <v>8</v>
      </c>
      <c r="O1772" s="7">
        <f>IFERROR(VLOOKUP(SiscoTable[[#This Row],[Código]],Hoja2!A:B,2,0)*SiscoTable[[#This Row],[Stock_actual]],0)</f>
        <v>39.200000000000003</v>
      </c>
      <c r="P1772" s="6" t="s">
        <v>788</v>
      </c>
      <c r="Q1772" s="7">
        <v>5</v>
      </c>
      <c r="R1772" s="7">
        <v>0</v>
      </c>
      <c r="S1772" s="7" t="s">
        <v>11926</v>
      </c>
      <c r="BI1772"/>
      <c r="BJ1772"/>
    </row>
    <row r="1773" spans="2:62" x14ac:dyDescent="0.4">
      <c r="B1773" s="1">
        <v>13997</v>
      </c>
      <c r="C1773" s="6" t="s">
        <v>30</v>
      </c>
      <c r="D1773" s="6" t="s">
        <v>30</v>
      </c>
      <c r="E1773" s="6" t="s">
        <v>8482</v>
      </c>
      <c r="F1773" s="6" t="s">
        <v>1736</v>
      </c>
      <c r="G1773" s="6" t="s">
        <v>10362</v>
      </c>
      <c r="H1773" s="6" t="s">
        <v>9322</v>
      </c>
      <c r="I1773" s="6" t="s">
        <v>10375</v>
      </c>
      <c r="J1773" s="6" t="s">
        <v>5</v>
      </c>
      <c r="K1773" s="7">
        <v>9.67</v>
      </c>
      <c r="L1773" s="7">
        <f>IFERROR(VLOOKUP(SiscoTable[[#This Row],[Código]],Hoja2!A:B,2,0)*SiscoTable[[#This Row],[Provta(Uns)]],0)</f>
        <v>47.383000000000003</v>
      </c>
      <c r="M1773" s="7">
        <v>72</v>
      </c>
      <c r="N1773" s="7">
        <v>49</v>
      </c>
      <c r="O1773" s="7">
        <f>IFERROR(VLOOKUP(SiscoTable[[#This Row],[Código]],Hoja2!A:B,2,0)*SiscoTable[[#This Row],[Stock_actual]],0)</f>
        <v>240.10000000000002</v>
      </c>
      <c r="P1773" s="6" t="s">
        <v>4589</v>
      </c>
      <c r="Q1773" s="7">
        <v>11</v>
      </c>
      <c r="R1773" s="7">
        <v>0</v>
      </c>
      <c r="S1773" s="7" t="s">
        <v>11926</v>
      </c>
      <c r="BI1773"/>
      <c r="BJ1773"/>
    </row>
    <row r="1774" spans="2:62" x14ac:dyDescent="0.4">
      <c r="B1774" s="1">
        <v>14003</v>
      </c>
      <c r="C1774" s="6" t="s">
        <v>30</v>
      </c>
      <c r="D1774" s="6" t="s">
        <v>30</v>
      </c>
      <c r="E1774" s="6" t="s">
        <v>8482</v>
      </c>
      <c r="F1774" s="6" t="s">
        <v>1736</v>
      </c>
      <c r="G1774" s="6" t="s">
        <v>10362</v>
      </c>
      <c r="H1774" s="6" t="s">
        <v>9322</v>
      </c>
      <c r="I1774" s="6" t="s">
        <v>10376</v>
      </c>
      <c r="J1774" s="6" t="s">
        <v>5</v>
      </c>
      <c r="K1774" s="7">
        <v>8.83</v>
      </c>
      <c r="L1774" s="7">
        <f>IFERROR(VLOOKUP(SiscoTable[[#This Row],[Código]],Hoja2!A:B,2,0)*SiscoTable[[#This Row],[Provta(Uns)]],0)</f>
        <v>43.267000000000003</v>
      </c>
      <c r="M1774" s="7">
        <v>48</v>
      </c>
      <c r="N1774" s="7">
        <v>41</v>
      </c>
      <c r="O1774" s="7">
        <f>IFERROR(VLOOKUP(SiscoTable[[#This Row],[Código]],Hoja2!A:B,2,0)*SiscoTable[[#This Row],[Stock_actual]],0)</f>
        <v>200.9</v>
      </c>
      <c r="P1774" s="6" t="s">
        <v>4464</v>
      </c>
      <c r="Q1774" s="7">
        <v>10</v>
      </c>
      <c r="R1774" s="7">
        <v>0</v>
      </c>
      <c r="S1774" s="7" t="s">
        <v>11926</v>
      </c>
      <c r="BI1774"/>
      <c r="BJ1774"/>
    </row>
    <row r="1775" spans="2:62" x14ac:dyDescent="0.4">
      <c r="B1775" s="1">
        <v>14029</v>
      </c>
      <c r="C1775" s="6" t="s">
        <v>8</v>
      </c>
      <c r="D1775" s="6" t="s">
        <v>8</v>
      </c>
      <c r="E1775" s="6" t="s">
        <v>8482</v>
      </c>
      <c r="F1775" s="6" t="s">
        <v>9030</v>
      </c>
      <c r="G1775" s="6" t="s">
        <v>10165</v>
      </c>
      <c r="H1775" s="6" t="s">
        <v>9681</v>
      </c>
      <c r="I1775" s="6" t="s">
        <v>10177</v>
      </c>
      <c r="J1775" s="6" t="s">
        <v>5</v>
      </c>
      <c r="K1775" s="7">
        <v>0.67</v>
      </c>
      <c r="L1775" s="7">
        <f>IFERROR(VLOOKUP(SiscoTable[[#This Row],[Código]],Hoja2!A:B,2,0)*SiscoTable[[#This Row],[Provta(Uns)]],0)</f>
        <v>9.9830000000000005</v>
      </c>
      <c r="M1775" s="7">
        <v>0</v>
      </c>
      <c r="N1775" s="7">
        <v>8</v>
      </c>
      <c r="O1775" s="7">
        <f>IFERROR(VLOOKUP(SiscoTable[[#This Row],[Código]],Hoja2!A:B,2,0)*SiscoTable[[#This Row],[Stock_actual]],0)</f>
        <v>119.2</v>
      </c>
      <c r="P1775" s="6" t="s">
        <v>244</v>
      </c>
      <c r="Q1775" s="7">
        <v>1</v>
      </c>
      <c r="R1775" s="7">
        <v>0</v>
      </c>
      <c r="S1775" s="7" t="s">
        <v>11926</v>
      </c>
      <c r="BI1775"/>
      <c r="BJ1775"/>
    </row>
    <row r="1776" spans="2:62" x14ac:dyDescent="0.4">
      <c r="B1776" s="1">
        <v>14030</v>
      </c>
      <c r="C1776" s="6" t="s">
        <v>30</v>
      </c>
      <c r="D1776" s="6" t="s">
        <v>25</v>
      </c>
      <c r="E1776" s="6" t="s">
        <v>8482</v>
      </c>
      <c r="F1776" s="6" t="s">
        <v>1736</v>
      </c>
      <c r="G1776" s="6" t="s">
        <v>10362</v>
      </c>
      <c r="H1776" s="6" t="s">
        <v>10364</v>
      </c>
      <c r="I1776" s="6" t="s">
        <v>10377</v>
      </c>
      <c r="J1776" s="6" t="s">
        <v>5</v>
      </c>
      <c r="K1776" s="7">
        <v>28.17</v>
      </c>
      <c r="L1776" s="7">
        <f>IFERROR(VLOOKUP(SiscoTable[[#This Row],[Código]],Hoja2!A:B,2,0)*SiscoTable[[#This Row],[Provta(Uns)]],0)</f>
        <v>101.41200000000001</v>
      </c>
      <c r="M1776" s="7">
        <v>0</v>
      </c>
      <c r="N1776" s="7">
        <v>51</v>
      </c>
      <c r="O1776" s="7">
        <f>IFERROR(VLOOKUP(SiscoTable[[#This Row],[Código]],Hoja2!A:B,2,0)*SiscoTable[[#This Row],[Stock_actual]],0)</f>
        <v>183.6</v>
      </c>
      <c r="P1776" s="6" t="s">
        <v>773</v>
      </c>
      <c r="Q1776" s="7">
        <v>31</v>
      </c>
      <c r="R1776" s="7">
        <v>0</v>
      </c>
      <c r="S1776" s="7" t="s">
        <v>11926</v>
      </c>
      <c r="BI1776"/>
      <c r="BJ1776"/>
    </row>
    <row r="1777" spans="2:62" x14ac:dyDescent="0.4">
      <c r="B1777" s="1">
        <v>14031</v>
      </c>
      <c r="C1777" s="6" t="s">
        <v>25</v>
      </c>
      <c r="D1777" s="6" t="s">
        <v>25</v>
      </c>
      <c r="E1777" s="6" t="s">
        <v>8482</v>
      </c>
      <c r="F1777" s="6" t="s">
        <v>1736</v>
      </c>
      <c r="G1777" s="6" t="s">
        <v>10362</v>
      </c>
      <c r="H1777" s="6" t="s">
        <v>10364</v>
      </c>
      <c r="I1777" s="6" t="s">
        <v>10363</v>
      </c>
      <c r="J1777" s="6" t="s">
        <v>5</v>
      </c>
      <c r="K1777" s="7">
        <v>53.67</v>
      </c>
      <c r="L1777" s="7">
        <f>IFERROR(VLOOKUP(SiscoTable[[#This Row],[Código]],Hoja2!A:B,2,0)*SiscoTable[[#This Row],[Provta(Uns)]],0)</f>
        <v>322.02</v>
      </c>
      <c r="M1777" s="7">
        <v>0</v>
      </c>
      <c r="N1777" s="7">
        <v>205</v>
      </c>
      <c r="O1777" s="7">
        <f>IFERROR(VLOOKUP(SiscoTable[[#This Row],[Código]],Hoja2!A:B,2,0)*SiscoTable[[#This Row],[Stock_actual]],0)</f>
        <v>1230</v>
      </c>
      <c r="P1777" s="6" t="s">
        <v>621</v>
      </c>
      <c r="Q1777" s="7">
        <v>59</v>
      </c>
      <c r="R1777" s="7">
        <v>0</v>
      </c>
      <c r="S1777" s="7" t="s">
        <v>11926</v>
      </c>
      <c r="BI1777"/>
      <c r="BJ1777"/>
    </row>
    <row r="1778" spans="2:62" x14ac:dyDescent="0.4">
      <c r="B1778" s="1">
        <v>14032</v>
      </c>
      <c r="C1778" s="6" t="s">
        <v>30</v>
      </c>
      <c r="D1778" s="6" t="s">
        <v>30</v>
      </c>
      <c r="E1778" s="6" t="s">
        <v>8482</v>
      </c>
      <c r="F1778" s="6" t="s">
        <v>1736</v>
      </c>
      <c r="G1778" s="6" t="s">
        <v>10362</v>
      </c>
      <c r="H1778" s="6" t="s">
        <v>10364</v>
      </c>
      <c r="I1778" s="6" t="s">
        <v>10378</v>
      </c>
      <c r="J1778" s="6" t="s">
        <v>496</v>
      </c>
      <c r="K1778" s="7">
        <v>15</v>
      </c>
      <c r="L1778" s="7">
        <f>IFERROR(VLOOKUP(SiscoTable[[#This Row],[Código]],Hoja2!A:B,2,0)*SiscoTable[[#This Row],[Provta(Uns)]],0)</f>
        <v>111</v>
      </c>
      <c r="M1778" s="7">
        <v>0</v>
      </c>
      <c r="N1778" s="7">
        <v>207</v>
      </c>
      <c r="O1778" s="7">
        <f>IFERROR(VLOOKUP(SiscoTable[[#This Row],[Código]],Hoja2!A:B,2,0)*SiscoTable[[#This Row],[Stock_actual]],0)</f>
        <v>1531.8000000000002</v>
      </c>
      <c r="P1778" s="6" t="s">
        <v>10379</v>
      </c>
      <c r="Q1778" s="7">
        <v>17</v>
      </c>
      <c r="R1778" s="7">
        <v>0</v>
      </c>
      <c r="S1778" s="7" t="s">
        <v>11926</v>
      </c>
      <c r="BI1778"/>
      <c r="BJ1778"/>
    </row>
    <row r="1779" spans="2:62" x14ac:dyDescent="0.4">
      <c r="B1779" s="1">
        <v>14033</v>
      </c>
      <c r="C1779" s="6" t="s">
        <v>30</v>
      </c>
      <c r="D1779" s="6" t="s">
        <v>30</v>
      </c>
      <c r="E1779" s="6" t="s">
        <v>8482</v>
      </c>
      <c r="F1779" s="6" t="s">
        <v>1736</v>
      </c>
      <c r="G1779" s="6" t="s">
        <v>10362</v>
      </c>
      <c r="H1779" s="6" t="s">
        <v>10364</v>
      </c>
      <c r="I1779" s="6" t="s">
        <v>10380</v>
      </c>
      <c r="J1779" s="6" t="s">
        <v>5</v>
      </c>
      <c r="K1779" s="7">
        <v>19.5</v>
      </c>
      <c r="L1779" s="7">
        <f>IFERROR(VLOOKUP(SiscoTable[[#This Row],[Código]],Hoja2!A:B,2,0)*SiscoTable[[#This Row],[Provta(Uns)]],0)</f>
        <v>144.30000000000001</v>
      </c>
      <c r="M1779" s="7">
        <v>0</v>
      </c>
      <c r="N1779" s="7">
        <v>68</v>
      </c>
      <c r="O1779" s="7">
        <f>IFERROR(VLOOKUP(SiscoTable[[#This Row],[Código]],Hoja2!A:B,2,0)*SiscoTable[[#This Row],[Stock_actual]],0)</f>
        <v>503.20000000000005</v>
      </c>
      <c r="P1779" s="6" t="s">
        <v>311</v>
      </c>
      <c r="Q1779" s="7">
        <v>21</v>
      </c>
      <c r="R1779" s="7">
        <v>0</v>
      </c>
      <c r="S1779" s="7" t="s">
        <v>11926</v>
      </c>
      <c r="BI1779"/>
      <c r="BJ1779"/>
    </row>
    <row r="1780" spans="2:62" x14ac:dyDescent="0.4">
      <c r="B1780" s="1">
        <v>14035</v>
      </c>
      <c r="C1780" s="6" t="s">
        <v>25</v>
      </c>
      <c r="D1780" s="6" t="s">
        <v>8</v>
      </c>
      <c r="E1780" s="6" t="s">
        <v>8482</v>
      </c>
      <c r="F1780" s="6" t="s">
        <v>1736</v>
      </c>
      <c r="G1780" s="6" t="s">
        <v>10362</v>
      </c>
      <c r="H1780" s="6" t="s">
        <v>10364</v>
      </c>
      <c r="I1780" s="6" t="s">
        <v>10365</v>
      </c>
      <c r="J1780" s="6" t="s">
        <v>5</v>
      </c>
      <c r="K1780" s="7">
        <v>5.33</v>
      </c>
      <c r="L1780" s="7">
        <f>IFERROR(VLOOKUP(SiscoTable[[#This Row],[Código]],Hoja2!A:B,2,0)*SiscoTable[[#This Row],[Provta(Uns)]],0)</f>
        <v>239.31700000000001</v>
      </c>
      <c r="M1780" s="7">
        <v>12</v>
      </c>
      <c r="N1780" s="7">
        <v>22</v>
      </c>
      <c r="O1780" s="7">
        <f>IFERROR(VLOOKUP(SiscoTable[[#This Row],[Código]],Hoja2!A:B,2,0)*SiscoTable[[#This Row],[Stock_actual]],0)</f>
        <v>987.8</v>
      </c>
      <c r="P1780" s="6" t="s">
        <v>318</v>
      </c>
      <c r="Q1780" s="7">
        <v>6</v>
      </c>
      <c r="R1780" s="7">
        <v>0</v>
      </c>
      <c r="S1780" s="7" t="s">
        <v>11926</v>
      </c>
      <c r="BI1780"/>
      <c r="BJ1780"/>
    </row>
    <row r="1781" spans="2:62" x14ac:dyDescent="0.4">
      <c r="B1781" s="1">
        <v>14037</v>
      </c>
      <c r="C1781" s="6" t="s">
        <v>25</v>
      </c>
      <c r="D1781" s="6" t="s">
        <v>30</v>
      </c>
      <c r="E1781" s="6" t="s">
        <v>8482</v>
      </c>
      <c r="F1781" s="6" t="s">
        <v>9030</v>
      </c>
      <c r="G1781" s="6" t="s">
        <v>9184</v>
      </c>
      <c r="H1781" s="6" t="s">
        <v>9114</v>
      </c>
      <c r="I1781" s="6" t="s">
        <v>9191</v>
      </c>
      <c r="J1781" s="6" t="s">
        <v>5</v>
      </c>
      <c r="K1781" s="7">
        <v>18.170000000000002</v>
      </c>
      <c r="L1781" s="7">
        <f>IFERROR(VLOOKUP(SiscoTable[[#This Row],[Código]],Hoja2!A:B,2,0)*SiscoTable[[#This Row],[Provta(Uns)]],0)</f>
        <v>288.90300000000002</v>
      </c>
      <c r="M1781" s="7">
        <v>36</v>
      </c>
      <c r="N1781" s="7">
        <v>14</v>
      </c>
      <c r="O1781" s="7">
        <f>IFERROR(VLOOKUP(SiscoTable[[#This Row],[Código]],Hoja2!A:B,2,0)*SiscoTable[[#This Row],[Stock_actual]],0)</f>
        <v>222.6</v>
      </c>
      <c r="P1781" s="6" t="s">
        <v>119</v>
      </c>
      <c r="Q1781" s="7">
        <v>20</v>
      </c>
      <c r="R1781" s="7">
        <v>0.62999999999999545</v>
      </c>
      <c r="S1781" s="7" t="s">
        <v>11926</v>
      </c>
      <c r="BI1781"/>
      <c r="BJ1781"/>
    </row>
    <row r="1782" spans="2:62" x14ac:dyDescent="0.4">
      <c r="B1782" s="1">
        <v>14042</v>
      </c>
      <c r="C1782" s="6" t="s">
        <v>25</v>
      </c>
      <c r="D1782" s="6" t="s">
        <v>25</v>
      </c>
      <c r="E1782" s="6" t="s">
        <v>8482</v>
      </c>
      <c r="F1782" s="6" t="s">
        <v>9030</v>
      </c>
      <c r="G1782" s="6" t="s">
        <v>9184</v>
      </c>
      <c r="H1782" s="6" t="s">
        <v>9114</v>
      </c>
      <c r="I1782" s="6" t="s">
        <v>9192</v>
      </c>
      <c r="J1782" s="6" t="s">
        <v>5</v>
      </c>
      <c r="K1782" s="7">
        <v>77</v>
      </c>
      <c r="L1782" s="7">
        <f>IFERROR(VLOOKUP(SiscoTable[[#This Row],[Código]],Hoja2!A:B,2,0)*SiscoTable[[#This Row],[Provta(Uns)]],0)</f>
        <v>654.5</v>
      </c>
      <c r="M1782" s="7">
        <v>144</v>
      </c>
      <c r="N1782" s="7">
        <v>43</v>
      </c>
      <c r="O1782" s="7">
        <f>IFERROR(VLOOKUP(SiscoTable[[#This Row],[Código]],Hoja2!A:B,2,0)*SiscoTable[[#This Row],[Stock_actual]],0)</f>
        <v>365.5</v>
      </c>
      <c r="P1782" s="6" t="s">
        <v>161</v>
      </c>
      <c r="Q1782" s="7">
        <v>85</v>
      </c>
      <c r="R1782" s="7">
        <v>10.889999999999986</v>
      </c>
      <c r="S1782" s="7" t="s">
        <v>11926</v>
      </c>
      <c r="BI1782"/>
      <c r="BJ1782"/>
    </row>
    <row r="1783" spans="2:62" x14ac:dyDescent="0.4">
      <c r="B1783" s="1">
        <v>14043</v>
      </c>
      <c r="C1783" s="6" t="s">
        <v>8</v>
      </c>
      <c r="D1783" s="6" t="s">
        <v>8</v>
      </c>
      <c r="E1783" s="6" t="s">
        <v>8482</v>
      </c>
      <c r="F1783" s="6" t="s">
        <v>9030</v>
      </c>
      <c r="G1783" s="6" t="s">
        <v>9184</v>
      </c>
      <c r="H1783" s="6" t="s">
        <v>9114</v>
      </c>
      <c r="I1783" s="6" t="s">
        <v>9238</v>
      </c>
      <c r="J1783" s="6" t="s">
        <v>5</v>
      </c>
      <c r="K1783" s="7">
        <v>3.17</v>
      </c>
      <c r="L1783" s="7">
        <f>IFERROR(VLOOKUP(SiscoTable[[#This Row],[Código]],Hoja2!A:B,2,0)*SiscoTable[[#This Row],[Provta(Uns)]],0)</f>
        <v>20.605</v>
      </c>
      <c r="M1783" s="7">
        <v>0</v>
      </c>
      <c r="N1783" s="7">
        <v>0</v>
      </c>
      <c r="O1783" s="7">
        <f>IFERROR(VLOOKUP(SiscoTable[[#This Row],[Código]],Hoja2!A:B,2,0)*SiscoTable[[#This Row],[Stock_actual]],0)</f>
        <v>0</v>
      </c>
      <c r="P1783" s="6" t="s">
        <v>7</v>
      </c>
      <c r="Q1783" s="7">
        <v>4</v>
      </c>
      <c r="R1783" s="7">
        <v>6.6</v>
      </c>
      <c r="S1783" s="7" t="s">
        <v>11926</v>
      </c>
      <c r="BI1783"/>
      <c r="BJ1783"/>
    </row>
    <row r="1784" spans="2:62" x14ac:dyDescent="0.4">
      <c r="B1784" s="1">
        <v>14046</v>
      </c>
      <c r="C1784" s="6" t="s">
        <v>25</v>
      </c>
      <c r="D1784" s="6" t="s">
        <v>25</v>
      </c>
      <c r="E1784" s="6" t="s">
        <v>8482</v>
      </c>
      <c r="F1784" s="6" t="s">
        <v>9030</v>
      </c>
      <c r="G1784" s="6" t="s">
        <v>9184</v>
      </c>
      <c r="H1784" s="6" t="s">
        <v>9114</v>
      </c>
      <c r="I1784" s="6" t="s">
        <v>9193</v>
      </c>
      <c r="J1784" s="6" t="s">
        <v>5</v>
      </c>
      <c r="K1784" s="7">
        <v>39.67</v>
      </c>
      <c r="L1784" s="7">
        <f>IFERROR(VLOOKUP(SiscoTable[[#This Row],[Código]],Hoja2!A:B,2,0)*SiscoTable[[#This Row],[Provta(Uns)]],0)</f>
        <v>158.68</v>
      </c>
      <c r="M1784" s="7">
        <v>0</v>
      </c>
      <c r="N1784" s="7">
        <v>104</v>
      </c>
      <c r="O1784" s="7">
        <f>IFERROR(VLOOKUP(SiscoTable[[#This Row],[Código]],Hoja2!A:B,2,0)*SiscoTable[[#This Row],[Stock_actual]],0)</f>
        <v>416</v>
      </c>
      <c r="P1784" s="6" t="s">
        <v>592</v>
      </c>
      <c r="Q1784" s="7">
        <v>44</v>
      </c>
      <c r="R1784" s="7">
        <v>0</v>
      </c>
      <c r="S1784" s="7" t="s">
        <v>11926</v>
      </c>
      <c r="BI1784"/>
      <c r="BJ1784"/>
    </row>
    <row r="1785" spans="2:62" x14ac:dyDescent="0.4">
      <c r="B1785" s="1">
        <v>14048</v>
      </c>
      <c r="C1785" s="6" t="s">
        <v>25</v>
      </c>
      <c r="D1785" s="6" t="s">
        <v>30</v>
      </c>
      <c r="E1785" s="6" t="s">
        <v>8482</v>
      </c>
      <c r="F1785" s="6" t="s">
        <v>9030</v>
      </c>
      <c r="G1785" s="6" t="s">
        <v>9184</v>
      </c>
      <c r="H1785" s="6" t="s">
        <v>9114</v>
      </c>
      <c r="I1785" s="6" t="s">
        <v>9194</v>
      </c>
      <c r="J1785" s="6" t="s">
        <v>5</v>
      </c>
      <c r="K1785" s="7">
        <v>10</v>
      </c>
      <c r="L1785" s="7">
        <f>IFERROR(VLOOKUP(SiscoTable[[#This Row],[Código]],Hoja2!A:B,2,0)*SiscoTable[[#This Row],[Provta(Uns)]],0)</f>
        <v>140</v>
      </c>
      <c r="M1785" s="7">
        <v>96</v>
      </c>
      <c r="N1785" s="7">
        <v>0</v>
      </c>
      <c r="O1785" s="7">
        <f>IFERROR(VLOOKUP(SiscoTable[[#This Row],[Código]],Hoja2!A:B,2,0)*SiscoTable[[#This Row],[Stock_actual]],0)</f>
        <v>0</v>
      </c>
      <c r="P1785" s="6" t="s">
        <v>7</v>
      </c>
      <c r="Q1785" s="7">
        <v>11</v>
      </c>
      <c r="R1785" s="7">
        <v>0</v>
      </c>
      <c r="S1785" s="7" t="s">
        <v>11926</v>
      </c>
      <c r="BI1785"/>
      <c r="BJ1785"/>
    </row>
    <row r="1786" spans="2:62" x14ac:dyDescent="0.4">
      <c r="B1786" s="1">
        <v>14050</v>
      </c>
      <c r="C1786" s="6" t="s">
        <v>25</v>
      </c>
      <c r="D1786" s="6" t="s">
        <v>30</v>
      </c>
      <c r="E1786" s="6" t="s">
        <v>8482</v>
      </c>
      <c r="F1786" s="6" t="s">
        <v>9030</v>
      </c>
      <c r="G1786" s="6" t="s">
        <v>9184</v>
      </c>
      <c r="H1786" s="6" t="s">
        <v>9114</v>
      </c>
      <c r="I1786" s="6" t="s">
        <v>9195</v>
      </c>
      <c r="J1786" s="6" t="s">
        <v>5</v>
      </c>
      <c r="K1786" s="7">
        <v>14.17</v>
      </c>
      <c r="L1786" s="7">
        <f>IFERROR(VLOOKUP(SiscoTable[[#This Row],[Código]],Hoja2!A:B,2,0)*SiscoTable[[#This Row],[Provta(Uns)]],0)</f>
        <v>304.65499999999997</v>
      </c>
      <c r="M1786" s="7">
        <v>96</v>
      </c>
      <c r="N1786" s="7">
        <v>0</v>
      </c>
      <c r="O1786" s="7">
        <f>IFERROR(VLOOKUP(SiscoTable[[#This Row],[Código]],Hoja2!A:B,2,0)*SiscoTable[[#This Row],[Stock_actual]],0)</f>
        <v>0</v>
      </c>
      <c r="P1786" s="6" t="s">
        <v>7</v>
      </c>
      <c r="Q1786" s="7">
        <v>16</v>
      </c>
      <c r="R1786" s="7">
        <v>0</v>
      </c>
      <c r="S1786" s="7" t="s">
        <v>11926</v>
      </c>
      <c r="BI1786"/>
      <c r="BJ1786"/>
    </row>
    <row r="1787" spans="2:62" x14ac:dyDescent="0.4">
      <c r="B1787" s="1">
        <v>14054</v>
      </c>
      <c r="C1787" s="6" t="s">
        <v>25</v>
      </c>
      <c r="D1787" s="6" t="s">
        <v>30</v>
      </c>
      <c r="E1787" s="6" t="s">
        <v>8482</v>
      </c>
      <c r="F1787" s="6" t="s">
        <v>9030</v>
      </c>
      <c r="G1787" s="6" t="s">
        <v>9184</v>
      </c>
      <c r="H1787" s="6" t="s">
        <v>9114</v>
      </c>
      <c r="I1787" s="6" t="s">
        <v>9196</v>
      </c>
      <c r="J1787" s="6" t="s">
        <v>496</v>
      </c>
      <c r="K1787" s="7">
        <v>13.5</v>
      </c>
      <c r="L1787" s="7">
        <f>IFERROR(VLOOKUP(SiscoTable[[#This Row],[Código]],Hoja2!A:B,2,0)*SiscoTable[[#This Row],[Provta(Uns)]],0)</f>
        <v>303.75</v>
      </c>
      <c r="M1787" s="7">
        <v>0</v>
      </c>
      <c r="N1787" s="7">
        <v>37</v>
      </c>
      <c r="O1787" s="7">
        <f>IFERROR(VLOOKUP(SiscoTable[[#This Row],[Código]],Hoja2!A:B,2,0)*SiscoTable[[#This Row],[Stock_actual]],0)</f>
        <v>832.5</v>
      </c>
      <c r="P1787" s="6" t="s">
        <v>602</v>
      </c>
      <c r="Q1787" s="7">
        <v>15</v>
      </c>
      <c r="R1787" s="7">
        <v>0</v>
      </c>
      <c r="S1787" s="7" t="s">
        <v>11926</v>
      </c>
      <c r="BI1787"/>
      <c r="BJ1787"/>
    </row>
    <row r="1788" spans="2:62" x14ac:dyDescent="0.4">
      <c r="B1788" s="1">
        <v>14056</v>
      </c>
      <c r="C1788" s="6" t="s">
        <v>25</v>
      </c>
      <c r="D1788" s="6" t="s">
        <v>25</v>
      </c>
      <c r="E1788" s="6" t="s">
        <v>8482</v>
      </c>
      <c r="F1788" s="6" t="s">
        <v>9030</v>
      </c>
      <c r="G1788" s="6" t="s">
        <v>9184</v>
      </c>
      <c r="H1788" s="6" t="s">
        <v>9114</v>
      </c>
      <c r="I1788" s="6" t="s">
        <v>9197</v>
      </c>
      <c r="J1788" s="6" t="s">
        <v>5</v>
      </c>
      <c r="K1788" s="7">
        <v>30.33</v>
      </c>
      <c r="L1788" s="7">
        <f>IFERROR(VLOOKUP(SiscoTable[[#This Row],[Código]],Hoja2!A:B,2,0)*SiscoTable[[#This Row],[Provta(Uns)]],0)</f>
        <v>239.607</v>
      </c>
      <c r="M1788" s="7">
        <v>0</v>
      </c>
      <c r="N1788" s="7">
        <v>78</v>
      </c>
      <c r="O1788" s="7">
        <f>IFERROR(VLOOKUP(SiscoTable[[#This Row],[Código]],Hoja2!A:B,2,0)*SiscoTable[[#This Row],[Stock_actual]],0)</f>
        <v>616.20000000000005</v>
      </c>
      <c r="P1788" s="6" t="s">
        <v>661</v>
      </c>
      <c r="Q1788" s="7">
        <v>33</v>
      </c>
      <c r="R1788" s="7">
        <v>0</v>
      </c>
      <c r="S1788" s="7" t="s">
        <v>11926</v>
      </c>
      <c r="BI1788"/>
      <c r="BJ1788"/>
    </row>
    <row r="1789" spans="2:62" x14ac:dyDescent="0.4">
      <c r="B1789" s="1">
        <v>14060</v>
      </c>
      <c r="C1789" s="6" t="s">
        <v>30</v>
      </c>
      <c r="D1789" s="6" t="s">
        <v>30</v>
      </c>
      <c r="E1789" s="6" t="s">
        <v>8482</v>
      </c>
      <c r="F1789" s="6" t="s">
        <v>9030</v>
      </c>
      <c r="G1789" s="6" t="s">
        <v>9184</v>
      </c>
      <c r="H1789" s="6" t="s">
        <v>9121</v>
      </c>
      <c r="I1789" s="6" t="s">
        <v>9215</v>
      </c>
      <c r="J1789" s="6" t="s">
        <v>5</v>
      </c>
      <c r="K1789" s="7">
        <v>8.83</v>
      </c>
      <c r="L1789" s="7">
        <f>IFERROR(VLOOKUP(SiscoTable[[#This Row],[Código]],Hoja2!A:B,2,0)*SiscoTable[[#This Row],[Provta(Uns)]],0)</f>
        <v>123.62</v>
      </c>
      <c r="M1789" s="7">
        <v>0</v>
      </c>
      <c r="N1789" s="7">
        <v>44</v>
      </c>
      <c r="O1789" s="7">
        <f>IFERROR(VLOOKUP(SiscoTable[[#This Row],[Código]],Hoja2!A:B,2,0)*SiscoTable[[#This Row],[Stock_actual]],0)</f>
        <v>616</v>
      </c>
      <c r="P1789" s="6" t="s">
        <v>1791</v>
      </c>
      <c r="Q1789" s="7">
        <v>10</v>
      </c>
      <c r="R1789" s="7">
        <v>0</v>
      </c>
      <c r="S1789" s="7" t="s">
        <v>11926</v>
      </c>
      <c r="BI1789"/>
      <c r="BJ1789"/>
    </row>
    <row r="1790" spans="2:62" x14ac:dyDescent="0.4">
      <c r="B1790" s="1">
        <v>14062</v>
      </c>
      <c r="C1790" s="6" t="s">
        <v>30</v>
      </c>
      <c r="D1790" s="6" t="s">
        <v>30</v>
      </c>
      <c r="E1790" s="6" t="s">
        <v>8482</v>
      </c>
      <c r="F1790" s="6" t="s">
        <v>9030</v>
      </c>
      <c r="G1790" s="6" t="s">
        <v>9184</v>
      </c>
      <c r="H1790" s="6" t="s">
        <v>9114</v>
      </c>
      <c r="I1790" s="6" t="s">
        <v>9216</v>
      </c>
      <c r="J1790" s="6" t="s">
        <v>496</v>
      </c>
      <c r="K1790" s="7">
        <v>6.5</v>
      </c>
      <c r="L1790" s="7">
        <f>IFERROR(VLOOKUP(SiscoTable[[#This Row],[Código]],Hoja2!A:B,2,0)*SiscoTable[[#This Row],[Provta(Uns)]],0)</f>
        <v>83.2</v>
      </c>
      <c r="M1790" s="7">
        <v>24</v>
      </c>
      <c r="N1790" s="7">
        <v>-2</v>
      </c>
      <c r="O1790" s="7">
        <f>IFERROR(VLOOKUP(SiscoTable[[#This Row],[Código]],Hoja2!A:B,2,0)*SiscoTable[[#This Row],[Stock_actual]],0)</f>
        <v>-25.6</v>
      </c>
      <c r="P1790" s="6" t="s">
        <v>7</v>
      </c>
      <c r="Q1790" s="7">
        <v>7</v>
      </c>
      <c r="R1790" s="7">
        <v>0</v>
      </c>
      <c r="S1790" s="7" t="s">
        <v>11926</v>
      </c>
      <c r="BI1790"/>
      <c r="BJ1790"/>
    </row>
    <row r="1791" spans="2:62" x14ac:dyDescent="0.4">
      <c r="B1791" s="1">
        <v>14068</v>
      </c>
      <c r="C1791" s="6" t="s">
        <v>25</v>
      </c>
      <c r="D1791" s="6" t="s">
        <v>25</v>
      </c>
      <c r="E1791" s="6" t="s">
        <v>8482</v>
      </c>
      <c r="F1791" s="6" t="s">
        <v>9030</v>
      </c>
      <c r="G1791" s="6" t="s">
        <v>9184</v>
      </c>
      <c r="H1791" s="6" t="s">
        <v>9121</v>
      </c>
      <c r="I1791" s="6" t="s">
        <v>9198</v>
      </c>
      <c r="J1791" s="6" t="s">
        <v>5</v>
      </c>
      <c r="K1791" s="7">
        <v>27.17</v>
      </c>
      <c r="L1791" s="7">
        <f>IFERROR(VLOOKUP(SiscoTable[[#This Row],[Código]],Hoja2!A:B,2,0)*SiscoTable[[#This Row],[Provta(Uns)]],0)</f>
        <v>176.60500000000002</v>
      </c>
      <c r="M1791" s="7">
        <v>0</v>
      </c>
      <c r="N1791" s="7">
        <v>43</v>
      </c>
      <c r="O1791" s="7">
        <f>IFERROR(VLOOKUP(SiscoTable[[#This Row],[Código]],Hoja2!A:B,2,0)*SiscoTable[[#This Row],[Stock_actual]],0)</f>
        <v>279.5</v>
      </c>
      <c r="P1791" s="6" t="s">
        <v>581</v>
      </c>
      <c r="Q1791" s="7">
        <v>30</v>
      </c>
      <c r="R1791" s="7">
        <v>0</v>
      </c>
      <c r="S1791" s="7" t="s">
        <v>11926</v>
      </c>
      <c r="BI1791"/>
      <c r="BJ1791"/>
    </row>
    <row r="1792" spans="2:62" x14ac:dyDescent="0.4">
      <c r="B1792" s="1">
        <v>14071</v>
      </c>
      <c r="C1792" s="6" t="s">
        <v>25</v>
      </c>
      <c r="D1792" s="6" t="s">
        <v>30</v>
      </c>
      <c r="E1792" s="6" t="s">
        <v>8482</v>
      </c>
      <c r="F1792" s="6" t="s">
        <v>9030</v>
      </c>
      <c r="G1792" s="6" t="s">
        <v>9112</v>
      </c>
      <c r="H1792" s="6" t="s">
        <v>9114</v>
      </c>
      <c r="I1792" s="6" t="s">
        <v>9113</v>
      </c>
      <c r="J1792" s="6" t="s">
        <v>496</v>
      </c>
      <c r="K1792" s="7">
        <v>13.33</v>
      </c>
      <c r="L1792" s="7">
        <f>IFERROR(VLOOKUP(SiscoTable[[#This Row],[Código]],Hoja2!A:B,2,0)*SiscoTable[[#This Row],[Provta(Uns)]],0)</f>
        <v>146.63</v>
      </c>
      <c r="M1792" s="7">
        <v>0</v>
      </c>
      <c r="N1792" s="7">
        <v>68</v>
      </c>
      <c r="O1792" s="7">
        <f>IFERROR(VLOOKUP(SiscoTable[[#This Row],[Código]],Hoja2!A:B,2,0)*SiscoTable[[#This Row],[Stock_actual]],0)</f>
        <v>748</v>
      </c>
      <c r="P1792" s="6" t="s">
        <v>1154</v>
      </c>
      <c r="Q1792" s="7">
        <v>15</v>
      </c>
      <c r="R1792" s="7">
        <v>0</v>
      </c>
      <c r="S1792" s="7" t="s">
        <v>11926</v>
      </c>
      <c r="BI1792"/>
      <c r="BJ1792"/>
    </row>
    <row r="1793" spans="2:62" x14ac:dyDescent="0.4">
      <c r="B1793" s="1">
        <v>14079</v>
      </c>
      <c r="C1793" s="6" t="s">
        <v>25</v>
      </c>
      <c r="D1793" s="6" t="s">
        <v>30</v>
      </c>
      <c r="E1793" s="6" t="s">
        <v>8482</v>
      </c>
      <c r="F1793" s="6" t="s">
        <v>9030</v>
      </c>
      <c r="G1793" s="6" t="s">
        <v>9112</v>
      </c>
      <c r="H1793" s="6" t="s">
        <v>9114</v>
      </c>
      <c r="I1793" s="6" t="s">
        <v>9115</v>
      </c>
      <c r="J1793" s="6" t="s">
        <v>496</v>
      </c>
      <c r="K1793" s="7">
        <v>12.33</v>
      </c>
      <c r="L1793" s="7">
        <f>IFERROR(VLOOKUP(SiscoTable[[#This Row],[Código]],Hoja2!A:B,2,0)*SiscoTable[[#This Row],[Provta(Uns)]],0)</f>
        <v>145.494</v>
      </c>
      <c r="M1793" s="7">
        <v>24</v>
      </c>
      <c r="N1793" s="7">
        <v>18</v>
      </c>
      <c r="O1793" s="7">
        <f>IFERROR(VLOOKUP(SiscoTable[[#This Row],[Código]],Hoja2!A:B,2,0)*SiscoTable[[#This Row],[Stock_actual]],0)</f>
        <v>212.4</v>
      </c>
      <c r="P1793" s="6" t="s">
        <v>485</v>
      </c>
      <c r="Q1793" s="7">
        <v>14</v>
      </c>
      <c r="R1793" s="7">
        <v>0</v>
      </c>
      <c r="S1793" s="7" t="s">
        <v>11926</v>
      </c>
      <c r="BI1793"/>
      <c r="BJ1793"/>
    </row>
    <row r="1794" spans="2:62" x14ac:dyDescent="0.4">
      <c r="B1794" s="1">
        <v>14092</v>
      </c>
      <c r="C1794" s="6" t="s">
        <v>30</v>
      </c>
      <c r="D1794" s="6" t="s">
        <v>8</v>
      </c>
      <c r="E1794" s="6" t="s">
        <v>8482</v>
      </c>
      <c r="F1794" s="6" t="s">
        <v>9030</v>
      </c>
      <c r="G1794" s="6" t="s">
        <v>9112</v>
      </c>
      <c r="H1794" s="6" t="s">
        <v>9114</v>
      </c>
      <c r="I1794" s="6" t="s">
        <v>9128</v>
      </c>
      <c r="J1794" s="6" t="s">
        <v>5</v>
      </c>
      <c r="K1794" s="7">
        <v>3.5</v>
      </c>
      <c r="L1794" s="7">
        <f>IFERROR(VLOOKUP(SiscoTable[[#This Row],[Código]],Hoja2!A:B,2,0)*SiscoTable[[#This Row],[Provta(Uns)]],0)</f>
        <v>44.1</v>
      </c>
      <c r="M1794" s="7">
        <v>24</v>
      </c>
      <c r="N1794" s="7">
        <v>3</v>
      </c>
      <c r="O1794" s="7">
        <f>IFERROR(VLOOKUP(SiscoTable[[#This Row],[Código]],Hoja2!A:B,2,0)*SiscoTable[[#This Row],[Stock_actual]],0)</f>
        <v>37.799999999999997</v>
      </c>
      <c r="P1794" s="6" t="s">
        <v>812</v>
      </c>
      <c r="Q1794" s="7">
        <v>4</v>
      </c>
      <c r="R1794" s="7">
        <v>0</v>
      </c>
      <c r="S1794" s="7" t="s">
        <v>11926</v>
      </c>
      <c r="BI1794"/>
      <c r="BJ1794"/>
    </row>
    <row r="1795" spans="2:62" x14ac:dyDescent="0.4">
      <c r="B1795" s="1">
        <v>14099</v>
      </c>
      <c r="C1795" s="6" t="s">
        <v>8</v>
      </c>
      <c r="D1795" s="6" t="s">
        <v>8</v>
      </c>
      <c r="E1795" s="6" t="s">
        <v>8482</v>
      </c>
      <c r="F1795" s="6" t="s">
        <v>9030</v>
      </c>
      <c r="G1795" s="6" t="s">
        <v>9921</v>
      </c>
      <c r="H1795" s="6" t="s">
        <v>9114</v>
      </c>
      <c r="I1795" s="6" t="s">
        <v>9949</v>
      </c>
      <c r="J1795" s="6" t="s">
        <v>496</v>
      </c>
      <c r="K1795" s="7">
        <v>0</v>
      </c>
      <c r="L1795" s="7">
        <f>IFERROR(VLOOKUP(SiscoTable[[#This Row],[Código]],Hoja2!A:B,2,0)*SiscoTable[[#This Row],[Provta(Uns)]],0)</f>
        <v>0</v>
      </c>
      <c r="M1795" s="7">
        <v>12</v>
      </c>
      <c r="N1795" s="7">
        <v>0</v>
      </c>
      <c r="O1795" s="7">
        <f>IFERROR(VLOOKUP(SiscoTable[[#This Row],[Código]],Hoja2!A:B,2,0)*SiscoTable[[#This Row],[Stock_actual]],0)</f>
        <v>0</v>
      </c>
      <c r="P1795" s="6" t="s">
        <v>7</v>
      </c>
      <c r="Q1795" s="7">
        <v>0</v>
      </c>
      <c r="R1795" s="7">
        <v>0</v>
      </c>
      <c r="S1795" s="7" t="s">
        <v>11926</v>
      </c>
      <c r="BI1795"/>
      <c r="BJ1795"/>
    </row>
    <row r="1796" spans="2:62" x14ac:dyDescent="0.4">
      <c r="B1796" s="1">
        <v>14100</v>
      </c>
      <c r="C1796" s="6" t="s">
        <v>25</v>
      </c>
      <c r="D1796" s="6" t="s">
        <v>25</v>
      </c>
      <c r="E1796" s="6" t="s">
        <v>8482</v>
      </c>
      <c r="F1796" s="6" t="s">
        <v>9030</v>
      </c>
      <c r="G1796" s="6" t="s">
        <v>9921</v>
      </c>
      <c r="H1796" s="6" t="s">
        <v>9114</v>
      </c>
      <c r="I1796" s="6" t="s">
        <v>9922</v>
      </c>
      <c r="J1796" s="6" t="s">
        <v>5</v>
      </c>
      <c r="K1796" s="7">
        <v>31.67</v>
      </c>
      <c r="L1796" s="7">
        <f>IFERROR(VLOOKUP(SiscoTable[[#This Row],[Código]],Hoja2!A:B,2,0)*SiscoTable[[#This Row],[Provta(Uns)]],0)</f>
        <v>142.51500000000001</v>
      </c>
      <c r="M1796" s="7">
        <v>0</v>
      </c>
      <c r="N1796" s="7">
        <v>40</v>
      </c>
      <c r="O1796" s="7">
        <f>IFERROR(VLOOKUP(SiscoTable[[#This Row],[Código]],Hoja2!A:B,2,0)*SiscoTable[[#This Row],[Stock_actual]],0)</f>
        <v>180</v>
      </c>
      <c r="P1796" s="6" t="s">
        <v>224</v>
      </c>
      <c r="Q1796" s="7">
        <v>35</v>
      </c>
      <c r="R1796" s="7">
        <v>0</v>
      </c>
      <c r="S1796" s="7" t="s">
        <v>11926</v>
      </c>
      <c r="BI1796"/>
      <c r="BJ1796"/>
    </row>
    <row r="1797" spans="2:62" x14ac:dyDescent="0.4">
      <c r="B1797" s="1">
        <v>14102</v>
      </c>
      <c r="C1797" s="6" t="s">
        <v>30</v>
      </c>
      <c r="D1797" s="6" t="s">
        <v>8</v>
      </c>
      <c r="E1797" s="6" t="s">
        <v>8482</v>
      </c>
      <c r="F1797" s="6" t="s">
        <v>9030</v>
      </c>
      <c r="G1797" s="6" t="s">
        <v>9921</v>
      </c>
      <c r="H1797" s="6" t="s">
        <v>9114</v>
      </c>
      <c r="I1797" s="6" t="s">
        <v>9926</v>
      </c>
      <c r="J1797" s="6" t="s">
        <v>496</v>
      </c>
      <c r="K1797" s="7">
        <v>4</v>
      </c>
      <c r="L1797" s="7">
        <f>IFERROR(VLOOKUP(SiscoTable[[#This Row],[Código]],Hoja2!A:B,2,0)*SiscoTable[[#This Row],[Provta(Uns)]],0)</f>
        <v>46.4</v>
      </c>
      <c r="M1797" s="7">
        <v>24</v>
      </c>
      <c r="N1797" s="7">
        <v>0</v>
      </c>
      <c r="O1797" s="7">
        <f>IFERROR(VLOOKUP(SiscoTable[[#This Row],[Código]],Hoja2!A:B,2,0)*SiscoTable[[#This Row],[Stock_actual]],0)</f>
        <v>0</v>
      </c>
      <c r="P1797" s="6" t="s">
        <v>7</v>
      </c>
      <c r="Q1797" s="7">
        <v>4</v>
      </c>
      <c r="R1797" s="7">
        <v>0</v>
      </c>
      <c r="S1797" s="7" t="s">
        <v>11926</v>
      </c>
      <c r="BI1797"/>
      <c r="BJ1797"/>
    </row>
    <row r="1798" spans="2:62" x14ac:dyDescent="0.4">
      <c r="B1798" s="1">
        <v>14105</v>
      </c>
      <c r="C1798" s="6" t="s">
        <v>30</v>
      </c>
      <c r="D1798" s="6" t="s">
        <v>8</v>
      </c>
      <c r="E1798" s="6" t="s">
        <v>8482</v>
      </c>
      <c r="F1798" s="6" t="s">
        <v>9030</v>
      </c>
      <c r="G1798" s="6" t="s">
        <v>9921</v>
      </c>
      <c r="H1798" s="6" t="s">
        <v>9114</v>
      </c>
      <c r="I1798" s="6" t="s">
        <v>9927</v>
      </c>
      <c r="J1798" s="6" t="s">
        <v>496</v>
      </c>
      <c r="K1798" s="7">
        <v>2</v>
      </c>
      <c r="L1798" s="7">
        <f>IFERROR(VLOOKUP(SiscoTable[[#This Row],[Código]],Hoja2!A:B,2,0)*SiscoTable[[#This Row],[Provta(Uns)]],0)</f>
        <v>59</v>
      </c>
      <c r="M1798" s="7">
        <v>0</v>
      </c>
      <c r="N1798" s="7">
        <v>0</v>
      </c>
      <c r="O1798" s="7">
        <f>IFERROR(VLOOKUP(SiscoTable[[#This Row],[Código]],Hoja2!A:B,2,0)*SiscoTable[[#This Row],[Stock_actual]],0)</f>
        <v>0</v>
      </c>
      <c r="P1798" s="6" t="s">
        <v>7</v>
      </c>
      <c r="Q1798" s="7">
        <v>2</v>
      </c>
      <c r="R1798" s="7">
        <v>4.2</v>
      </c>
      <c r="S1798" s="7" t="s">
        <v>11926</v>
      </c>
      <c r="BI1798"/>
      <c r="BJ1798"/>
    </row>
    <row r="1799" spans="2:62" x14ac:dyDescent="0.4">
      <c r="B1799" s="1">
        <v>14106</v>
      </c>
      <c r="C1799" s="6" t="s">
        <v>30</v>
      </c>
      <c r="D1799" s="6" t="s">
        <v>8</v>
      </c>
      <c r="E1799" s="6" t="s">
        <v>8482</v>
      </c>
      <c r="F1799" s="6" t="s">
        <v>9030</v>
      </c>
      <c r="G1799" s="6" t="s">
        <v>9921</v>
      </c>
      <c r="H1799" s="6" t="s">
        <v>9114</v>
      </c>
      <c r="I1799" s="6" t="s">
        <v>9928</v>
      </c>
      <c r="J1799" s="6" t="s">
        <v>5</v>
      </c>
      <c r="K1799" s="7">
        <v>1</v>
      </c>
      <c r="L1799" s="7">
        <f>IFERROR(VLOOKUP(SiscoTable[[#This Row],[Código]],Hoja2!A:B,2,0)*SiscoTable[[#This Row],[Provta(Uns)]],0)</f>
        <v>25</v>
      </c>
      <c r="M1799" s="7">
        <v>0</v>
      </c>
      <c r="N1799" s="7">
        <v>0</v>
      </c>
      <c r="O1799" s="7">
        <f>IFERROR(VLOOKUP(SiscoTable[[#This Row],[Código]],Hoja2!A:B,2,0)*SiscoTable[[#This Row],[Stock_actual]],0)</f>
        <v>0</v>
      </c>
      <c r="P1799" s="6" t="s">
        <v>7</v>
      </c>
      <c r="Q1799" s="7">
        <v>1</v>
      </c>
      <c r="R1799" s="7">
        <v>1.7999999999999998</v>
      </c>
      <c r="S1799" s="7" t="s">
        <v>11926</v>
      </c>
      <c r="BI1799"/>
      <c r="BJ1799"/>
    </row>
    <row r="1800" spans="2:62" x14ac:dyDescent="0.4">
      <c r="B1800" s="1">
        <v>14109</v>
      </c>
      <c r="C1800" s="6" t="s">
        <v>8</v>
      </c>
      <c r="D1800" s="6" t="s">
        <v>8</v>
      </c>
      <c r="E1800" s="6" t="s">
        <v>8482</v>
      </c>
      <c r="F1800" s="6" t="s">
        <v>1736</v>
      </c>
      <c r="G1800" s="6" t="s">
        <v>10362</v>
      </c>
      <c r="H1800" s="6" t="s">
        <v>2502</v>
      </c>
      <c r="I1800" s="6" t="s">
        <v>10449</v>
      </c>
      <c r="J1800" s="6" t="s">
        <v>5</v>
      </c>
      <c r="K1800" s="7">
        <v>3.83</v>
      </c>
      <c r="L1800" s="7">
        <f>IFERROR(VLOOKUP(SiscoTable[[#This Row],[Código]],Hoja2!A:B,2,0)*SiscoTable[[#This Row],[Provta(Uns)]],0)</f>
        <v>26.810000000000002</v>
      </c>
      <c r="M1800" s="7">
        <v>0</v>
      </c>
      <c r="N1800" s="7">
        <v>10</v>
      </c>
      <c r="O1800" s="7">
        <f>IFERROR(VLOOKUP(SiscoTable[[#This Row],[Código]],Hoja2!A:B,2,0)*SiscoTable[[#This Row],[Stock_actual]],0)</f>
        <v>70</v>
      </c>
      <c r="P1800" s="6" t="s">
        <v>577</v>
      </c>
      <c r="Q1800" s="7">
        <v>4</v>
      </c>
      <c r="R1800" s="7">
        <v>0</v>
      </c>
      <c r="S1800" s="7" t="s">
        <v>11926</v>
      </c>
      <c r="BI1800"/>
      <c r="BJ1800"/>
    </row>
    <row r="1801" spans="2:62" x14ac:dyDescent="0.4">
      <c r="B1801" s="1">
        <v>14117</v>
      </c>
      <c r="C1801" s="6" t="s">
        <v>30</v>
      </c>
      <c r="D1801" s="6" t="s">
        <v>30</v>
      </c>
      <c r="E1801" s="6" t="s">
        <v>8482</v>
      </c>
      <c r="F1801" s="6" t="s">
        <v>1736</v>
      </c>
      <c r="G1801" s="6" t="s">
        <v>10362</v>
      </c>
      <c r="H1801" s="6" t="s">
        <v>2502</v>
      </c>
      <c r="I1801" s="6" t="s">
        <v>10381</v>
      </c>
      <c r="J1801" s="6" t="s">
        <v>5</v>
      </c>
      <c r="K1801" s="7">
        <v>16.329999999999998</v>
      </c>
      <c r="L1801" s="7">
        <f>IFERROR(VLOOKUP(SiscoTable[[#This Row],[Código]],Hoja2!A:B,2,0)*SiscoTable[[#This Row],[Provta(Uns)]],0)</f>
        <v>63.686999999999991</v>
      </c>
      <c r="M1801" s="7">
        <v>0</v>
      </c>
      <c r="N1801" s="7">
        <v>103</v>
      </c>
      <c r="O1801" s="7">
        <f>IFERROR(VLOOKUP(SiscoTable[[#This Row],[Código]],Hoja2!A:B,2,0)*SiscoTable[[#This Row],[Stock_actual]],0)</f>
        <v>401.7</v>
      </c>
      <c r="P1801" s="6" t="s">
        <v>2699</v>
      </c>
      <c r="Q1801" s="7">
        <v>18</v>
      </c>
      <c r="R1801" s="7">
        <v>0</v>
      </c>
      <c r="S1801" s="7" t="s">
        <v>11926</v>
      </c>
      <c r="BI1801"/>
      <c r="BJ1801"/>
    </row>
    <row r="1802" spans="2:62" x14ac:dyDescent="0.4">
      <c r="B1802" s="1">
        <v>14121</v>
      </c>
      <c r="C1802" s="6" t="s">
        <v>25</v>
      </c>
      <c r="D1802" s="6" t="s">
        <v>30</v>
      </c>
      <c r="E1802" s="6" t="s">
        <v>8482</v>
      </c>
      <c r="F1802" s="6" t="s">
        <v>1736</v>
      </c>
      <c r="G1802" s="6" t="s">
        <v>10362</v>
      </c>
      <c r="H1802" s="6" t="s">
        <v>2502</v>
      </c>
      <c r="I1802" s="6" t="s">
        <v>10366</v>
      </c>
      <c r="J1802" s="6" t="s">
        <v>5</v>
      </c>
      <c r="K1802" s="7">
        <v>10</v>
      </c>
      <c r="L1802" s="7">
        <f>IFERROR(VLOOKUP(SiscoTable[[#This Row],[Código]],Hoja2!A:B,2,0)*SiscoTable[[#This Row],[Provta(Uns)]],0)</f>
        <v>160</v>
      </c>
      <c r="M1802" s="7">
        <v>0</v>
      </c>
      <c r="N1802" s="7">
        <v>18</v>
      </c>
      <c r="O1802" s="7">
        <f>IFERROR(VLOOKUP(SiscoTable[[#This Row],[Código]],Hoja2!A:B,2,0)*SiscoTable[[#This Row],[Stock_actual]],0)</f>
        <v>288</v>
      </c>
      <c r="P1802" s="6" t="s">
        <v>773</v>
      </c>
      <c r="Q1802" s="7">
        <v>11</v>
      </c>
      <c r="R1802" s="7">
        <v>0</v>
      </c>
      <c r="S1802" s="7" t="s">
        <v>11926</v>
      </c>
      <c r="BI1802"/>
      <c r="BJ1802"/>
    </row>
    <row r="1803" spans="2:62" x14ac:dyDescent="0.4">
      <c r="B1803" s="1">
        <v>14131</v>
      </c>
      <c r="C1803" s="6" t="s">
        <v>8</v>
      </c>
      <c r="D1803" s="6" t="s">
        <v>30</v>
      </c>
      <c r="E1803" s="6" t="s">
        <v>8482</v>
      </c>
      <c r="F1803" s="6" t="s">
        <v>1736</v>
      </c>
      <c r="G1803" s="6" t="s">
        <v>10362</v>
      </c>
      <c r="H1803" s="6" t="s">
        <v>10407</v>
      </c>
      <c r="I1803" s="6" t="s">
        <v>10450</v>
      </c>
      <c r="J1803" s="6" t="s">
        <v>5</v>
      </c>
      <c r="K1803" s="7">
        <v>4</v>
      </c>
      <c r="L1803" s="7">
        <f>IFERROR(VLOOKUP(SiscoTable[[#This Row],[Código]],Hoja2!A:B,2,0)*SiscoTable[[#This Row],[Provta(Uns)]],0)</f>
        <v>13.2</v>
      </c>
      <c r="M1803" s="7">
        <v>0</v>
      </c>
      <c r="N1803" s="7">
        <v>122</v>
      </c>
      <c r="O1803" s="7">
        <f>IFERROR(VLOOKUP(SiscoTable[[#This Row],[Código]],Hoja2!A:B,2,0)*SiscoTable[[#This Row],[Stock_actual]],0)</f>
        <v>402.59999999999997</v>
      </c>
      <c r="P1803" s="6" t="s">
        <v>10451</v>
      </c>
      <c r="Q1803" s="7">
        <v>4</v>
      </c>
      <c r="R1803" s="7">
        <v>0</v>
      </c>
      <c r="S1803" s="7" t="s">
        <v>11926</v>
      </c>
      <c r="BI1803"/>
      <c r="BJ1803"/>
    </row>
    <row r="1804" spans="2:62" x14ac:dyDescent="0.4">
      <c r="B1804" s="1">
        <v>14133</v>
      </c>
      <c r="C1804" s="6" t="s">
        <v>8</v>
      </c>
      <c r="D1804" s="6" t="s">
        <v>8</v>
      </c>
      <c r="E1804" s="6" t="s">
        <v>8482</v>
      </c>
      <c r="F1804" s="6" t="s">
        <v>1736</v>
      </c>
      <c r="G1804" s="6" t="s">
        <v>10362</v>
      </c>
      <c r="H1804" s="6" t="s">
        <v>10407</v>
      </c>
      <c r="I1804" s="6" t="s">
        <v>10452</v>
      </c>
      <c r="J1804" s="6" t="s">
        <v>5</v>
      </c>
      <c r="K1804" s="7">
        <v>0.5</v>
      </c>
      <c r="L1804" s="7">
        <f>IFERROR(VLOOKUP(SiscoTable[[#This Row],[Código]],Hoja2!A:B,2,0)*SiscoTable[[#This Row],[Provta(Uns)]],0)</f>
        <v>2.1</v>
      </c>
      <c r="M1804" s="7">
        <v>0</v>
      </c>
      <c r="N1804" s="7">
        <v>0</v>
      </c>
      <c r="O1804" s="7">
        <f>IFERROR(VLOOKUP(SiscoTable[[#This Row],[Código]],Hoja2!A:B,2,0)*SiscoTable[[#This Row],[Stock_actual]],0)</f>
        <v>0</v>
      </c>
      <c r="P1804" s="6" t="s">
        <v>7</v>
      </c>
      <c r="Q1804" s="7">
        <v>1</v>
      </c>
      <c r="R1804" s="7">
        <v>1.2</v>
      </c>
      <c r="S1804" s="7" t="s">
        <v>11926</v>
      </c>
      <c r="BI1804"/>
      <c r="BJ1804"/>
    </row>
    <row r="1805" spans="2:62" x14ac:dyDescent="0.4">
      <c r="B1805" s="1">
        <v>14135</v>
      </c>
      <c r="C1805" s="6" t="s">
        <v>8</v>
      </c>
      <c r="D1805" s="6" t="s">
        <v>8</v>
      </c>
      <c r="E1805" s="6" t="s">
        <v>8482</v>
      </c>
      <c r="F1805" s="6" t="s">
        <v>1736</v>
      </c>
      <c r="G1805" s="6" t="s">
        <v>10362</v>
      </c>
      <c r="H1805" s="6" t="s">
        <v>10407</v>
      </c>
      <c r="I1805" s="6" t="s">
        <v>10453</v>
      </c>
      <c r="J1805" s="6" t="s">
        <v>496</v>
      </c>
      <c r="K1805" s="7">
        <v>2.83</v>
      </c>
      <c r="L1805" s="7">
        <f>IFERROR(VLOOKUP(SiscoTable[[#This Row],[Código]],Hoja2!A:B,2,0)*SiscoTable[[#This Row],[Provta(Uns)]],0)</f>
        <v>40.469000000000001</v>
      </c>
      <c r="M1805" s="7">
        <v>0</v>
      </c>
      <c r="N1805" s="7">
        <v>25</v>
      </c>
      <c r="O1805" s="7">
        <f>IFERROR(VLOOKUP(SiscoTable[[#This Row],[Código]],Hoja2!A:B,2,0)*SiscoTable[[#This Row],[Stock_actual]],0)</f>
        <v>357.5</v>
      </c>
      <c r="P1805" s="6" t="s">
        <v>1012</v>
      </c>
      <c r="Q1805" s="7">
        <v>3</v>
      </c>
      <c r="R1805" s="7">
        <v>0</v>
      </c>
      <c r="S1805" s="7" t="s">
        <v>11926</v>
      </c>
      <c r="BI1805"/>
      <c r="BJ1805"/>
    </row>
    <row r="1806" spans="2:62" x14ac:dyDescent="0.4">
      <c r="B1806" s="1">
        <v>14177</v>
      </c>
      <c r="C1806" s="6" t="s">
        <v>8</v>
      </c>
      <c r="D1806" s="6" t="s">
        <v>8</v>
      </c>
      <c r="E1806" s="6" t="s">
        <v>8482</v>
      </c>
      <c r="F1806" s="6" t="s">
        <v>9030</v>
      </c>
      <c r="G1806" s="6" t="s">
        <v>9979</v>
      </c>
      <c r="H1806" s="6" t="s">
        <v>10009</v>
      </c>
      <c r="I1806" s="6" t="s">
        <v>10008</v>
      </c>
      <c r="J1806" s="6" t="s">
        <v>5</v>
      </c>
      <c r="K1806" s="7">
        <v>0</v>
      </c>
      <c r="L1806" s="7">
        <f>IFERROR(VLOOKUP(SiscoTable[[#This Row],[Código]],Hoja2!A:B,2,0)*SiscoTable[[#This Row],[Provta(Uns)]],0)</f>
        <v>0</v>
      </c>
      <c r="M1806" s="7">
        <v>0</v>
      </c>
      <c r="N1806" s="7">
        <v>0</v>
      </c>
      <c r="O1806" s="7">
        <f>IFERROR(VLOOKUP(SiscoTable[[#This Row],[Código]],Hoja2!A:B,2,0)*SiscoTable[[#This Row],[Stock_actual]],0)</f>
        <v>0</v>
      </c>
      <c r="P1806" s="6" t="s">
        <v>7</v>
      </c>
      <c r="Q1806" s="7">
        <v>0</v>
      </c>
      <c r="R1806" s="7">
        <v>0</v>
      </c>
      <c r="S1806" s="7" t="s">
        <v>11926</v>
      </c>
      <c r="BI1806"/>
      <c r="BJ1806"/>
    </row>
    <row r="1807" spans="2:62" x14ac:dyDescent="0.4">
      <c r="B1807" s="1">
        <v>14178</v>
      </c>
      <c r="C1807" s="6" t="s">
        <v>8</v>
      </c>
      <c r="D1807" s="6" t="s">
        <v>8</v>
      </c>
      <c r="E1807" s="6" t="s">
        <v>8482</v>
      </c>
      <c r="F1807" s="6" t="s">
        <v>9030</v>
      </c>
      <c r="G1807" s="6" t="s">
        <v>9979</v>
      </c>
      <c r="H1807" s="6" t="s">
        <v>10009</v>
      </c>
      <c r="I1807" s="6" t="s">
        <v>10010</v>
      </c>
      <c r="J1807" s="6" t="s">
        <v>5</v>
      </c>
      <c r="K1807" s="7">
        <v>1.83</v>
      </c>
      <c r="L1807" s="7">
        <f>IFERROR(VLOOKUP(SiscoTable[[#This Row],[Código]],Hoja2!A:B,2,0)*SiscoTable[[#This Row],[Provta(Uns)]],0)</f>
        <v>12.81</v>
      </c>
      <c r="M1807" s="7">
        <v>0</v>
      </c>
      <c r="N1807" s="7">
        <v>0</v>
      </c>
      <c r="O1807" s="7">
        <f>IFERROR(VLOOKUP(SiscoTable[[#This Row],[Código]],Hoja2!A:B,2,0)*SiscoTable[[#This Row],[Stock_actual]],0)</f>
        <v>0</v>
      </c>
      <c r="P1807" s="6" t="s">
        <v>7</v>
      </c>
      <c r="Q1807" s="7">
        <v>2</v>
      </c>
      <c r="R1807" s="7">
        <v>3.5999999999999996</v>
      </c>
      <c r="S1807" s="7" t="s">
        <v>11926</v>
      </c>
      <c r="BI1807"/>
      <c r="BJ1807"/>
    </row>
    <row r="1808" spans="2:62" x14ac:dyDescent="0.4">
      <c r="B1808" s="1">
        <v>14179</v>
      </c>
      <c r="C1808" s="6" t="s">
        <v>8</v>
      </c>
      <c r="D1808" s="6" t="s">
        <v>8</v>
      </c>
      <c r="E1808" s="6" t="s">
        <v>8482</v>
      </c>
      <c r="F1808" s="6" t="s">
        <v>9030</v>
      </c>
      <c r="G1808" s="6" t="s">
        <v>9979</v>
      </c>
      <c r="H1808" s="6" t="s">
        <v>10009</v>
      </c>
      <c r="I1808" s="6" t="s">
        <v>10011</v>
      </c>
      <c r="J1808" s="6" t="s">
        <v>5</v>
      </c>
      <c r="K1808" s="7">
        <v>0</v>
      </c>
      <c r="L1808" s="7">
        <f>IFERROR(VLOOKUP(SiscoTable[[#This Row],[Código]],Hoja2!A:B,2,0)*SiscoTable[[#This Row],[Provta(Uns)]],0)</f>
        <v>0</v>
      </c>
      <c r="M1808" s="7">
        <v>0</v>
      </c>
      <c r="N1808" s="7">
        <v>0</v>
      </c>
      <c r="O1808" s="7">
        <f>IFERROR(VLOOKUP(SiscoTable[[#This Row],[Código]],Hoja2!A:B,2,0)*SiscoTable[[#This Row],[Stock_actual]],0)</f>
        <v>0</v>
      </c>
      <c r="P1808" s="6" t="s">
        <v>7</v>
      </c>
      <c r="Q1808" s="7">
        <v>0</v>
      </c>
      <c r="R1808" s="7">
        <v>0</v>
      </c>
      <c r="S1808" s="7" t="s">
        <v>11926</v>
      </c>
      <c r="BI1808"/>
      <c r="BJ1808"/>
    </row>
    <row r="1809" spans="2:62" x14ac:dyDescent="0.4">
      <c r="B1809" s="1">
        <v>14180</v>
      </c>
      <c r="C1809" s="6" t="s">
        <v>8</v>
      </c>
      <c r="D1809" s="6" t="s">
        <v>8</v>
      </c>
      <c r="E1809" s="6" t="s">
        <v>8482</v>
      </c>
      <c r="F1809" s="6" t="s">
        <v>9030</v>
      </c>
      <c r="G1809" s="6" t="s">
        <v>9979</v>
      </c>
      <c r="H1809" s="6" t="s">
        <v>10009</v>
      </c>
      <c r="I1809" s="6" t="s">
        <v>10012</v>
      </c>
      <c r="J1809" s="6" t="s">
        <v>5</v>
      </c>
      <c r="K1809" s="7">
        <v>0</v>
      </c>
      <c r="L1809" s="7">
        <f>IFERROR(VLOOKUP(SiscoTable[[#This Row],[Código]],Hoja2!A:B,2,0)*SiscoTable[[#This Row],[Provta(Uns)]],0)</f>
        <v>0</v>
      </c>
      <c r="M1809" s="7">
        <v>0</v>
      </c>
      <c r="N1809" s="7">
        <v>0</v>
      </c>
      <c r="O1809" s="7">
        <f>IFERROR(VLOOKUP(SiscoTable[[#This Row],[Código]],Hoja2!A:B,2,0)*SiscoTable[[#This Row],[Stock_actual]],0)</f>
        <v>0</v>
      </c>
      <c r="P1809" s="6" t="s">
        <v>7</v>
      </c>
      <c r="Q1809" s="7">
        <v>0</v>
      </c>
      <c r="R1809" s="7">
        <v>0</v>
      </c>
      <c r="S1809" s="7" t="s">
        <v>11926</v>
      </c>
      <c r="BI1809"/>
      <c r="BJ1809"/>
    </row>
    <row r="1810" spans="2:62" x14ac:dyDescent="0.4">
      <c r="B1810" s="1">
        <v>14181</v>
      </c>
      <c r="C1810" s="6" t="s">
        <v>8</v>
      </c>
      <c r="D1810" s="6" t="s">
        <v>8</v>
      </c>
      <c r="E1810" s="6" t="s">
        <v>8482</v>
      </c>
      <c r="F1810" s="6" t="s">
        <v>9030</v>
      </c>
      <c r="G1810" s="6" t="s">
        <v>9979</v>
      </c>
      <c r="H1810" s="6" t="s">
        <v>10009</v>
      </c>
      <c r="I1810" s="6" t="s">
        <v>10013</v>
      </c>
      <c r="J1810" s="6" t="s">
        <v>5</v>
      </c>
      <c r="K1810" s="7">
        <v>0</v>
      </c>
      <c r="L1810" s="7">
        <f>IFERROR(VLOOKUP(SiscoTable[[#This Row],[Código]],Hoja2!A:B,2,0)*SiscoTable[[#This Row],[Provta(Uns)]],0)</f>
        <v>0</v>
      </c>
      <c r="M1810" s="7">
        <v>0</v>
      </c>
      <c r="N1810" s="7">
        <v>0</v>
      </c>
      <c r="O1810" s="7">
        <f>IFERROR(VLOOKUP(SiscoTable[[#This Row],[Código]],Hoja2!A:B,2,0)*SiscoTable[[#This Row],[Stock_actual]],0)</f>
        <v>0</v>
      </c>
      <c r="P1810" s="6" t="s">
        <v>7</v>
      </c>
      <c r="Q1810" s="7">
        <v>0</v>
      </c>
      <c r="R1810" s="7">
        <v>0</v>
      </c>
      <c r="S1810" s="7" t="s">
        <v>11926</v>
      </c>
      <c r="BI1810"/>
      <c r="BJ1810"/>
    </row>
    <row r="1811" spans="2:62" x14ac:dyDescent="0.4">
      <c r="B1811" s="1">
        <v>14182</v>
      </c>
      <c r="C1811" s="6" t="s">
        <v>8</v>
      </c>
      <c r="D1811" s="6" t="s">
        <v>8</v>
      </c>
      <c r="E1811" s="6" t="s">
        <v>8482</v>
      </c>
      <c r="F1811" s="6" t="s">
        <v>9030</v>
      </c>
      <c r="G1811" s="6" t="s">
        <v>9979</v>
      </c>
      <c r="H1811" s="6" t="s">
        <v>10009</v>
      </c>
      <c r="I1811" s="6" t="s">
        <v>10014</v>
      </c>
      <c r="J1811" s="6" t="s">
        <v>5</v>
      </c>
      <c r="K1811" s="7">
        <v>0</v>
      </c>
      <c r="L1811" s="7">
        <f>IFERROR(VLOOKUP(SiscoTable[[#This Row],[Código]],Hoja2!A:B,2,0)*SiscoTable[[#This Row],[Provta(Uns)]],0)</f>
        <v>0</v>
      </c>
      <c r="M1811" s="7">
        <v>0</v>
      </c>
      <c r="N1811" s="7">
        <v>0</v>
      </c>
      <c r="O1811" s="7">
        <f>IFERROR(VLOOKUP(SiscoTable[[#This Row],[Código]],Hoja2!A:B,2,0)*SiscoTable[[#This Row],[Stock_actual]],0)</f>
        <v>0</v>
      </c>
      <c r="P1811" s="6" t="s">
        <v>7</v>
      </c>
      <c r="Q1811" s="7">
        <v>0</v>
      </c>
      <c r="R1811" s="7">
        <v>0</v>
      </c>
      <c r="S1811" s="7" t="s">
        <v>11926</v>
      </c>
      <c r="BI1811"/>
      <c r="BJ1811"/>
    </row>
    <row r="1812" spans="2:62" x14ac:dyDescent="0.4">
      <c r="B1812" s="1">
        <v>14186</v>
      </c>
      <c r="C1812" s="6" t="s">
        <v>30</v>
      </c>
      <c r="D1812" s="6" t="s">
        <v>8</v>
      </c>
      <c r="E1812" s="6" t="s">
        <v>8482</v>
      </c>
      <c r="F1812" s="6" t="s">
        <v>9030</v>
      </c>
      <c r="G1812" s="6" t="s">
        <v>10165</v>
      </c>
      <c r="H1812" s="6" t="s">
        <v>10167</v>
      </c>
      <c r="I1812" s="6" t="s">
        <v>10168</v>
      </c>
      <c r="J1812" s="6" t="s">
        <v>496</v>
      </c>
      <c r="K1812" s="7">
        <v>2.5</v>
      </c>
      <c r="L1812" s="7">
        <f>IFERROR(VLOOKUP(SiscoTable[[#This Row],[Código]],Hoja2!A:B,2,0)*SiscoTable[[#This Row],[Provta(Uns)]],0)</f>
        <v>42.25</v>
      </c>
      <c r="M1812" s="7">
        <v>0</v>
      </c>
      <c r="N1812" s="7">
        <v>13</v>
      </c>
      <c r="O1812" s="7">
        <f>IFERROR(VLOOKUP(SiscoTable[[#This Row],[Código]],Hoja2!A:B,2,0)*SiscoTable[[#This Row],[Stock_actual]],0)</f>
        <v>219.7</v>
      </c>
      <c r="P1812" s="6" t="s">
        <v>5877</v>
      </c>
      <c r="Q1812" s="7">
        <v>3</v>
      </c>
      <c r="R1812" s="7">
        <v>0</v>
      </c>
      <c r="S1812" s="7" t="s">
        <v>11926</v>
      </c>
      <c r="BI1812"/>
      <c r="BJ1812"/>
    </row>
    <row r="1813" spans="2:62" x14ac:dyDescent="0.4">
      <c r="B1813" s="1">
        <v>14187</v>
      </c>
      <c r="C1813" s="6" t="s">
        <v>30</v>
      </c>
      <c r="D1813" s="6" t="s">
        <v>8</v>
      </c>
      <c r="E1813" s="6" t="s">
        <v>8482</v>
      </c>
      <c r="F1813" s="6" t="s">
        <v>9030</v>
      </c>
      <c r="G1813" s="6" t="s">
        <v>10165</v>
      </c>
      <c r="H1813" s="6" t="s">
        <v>10167</v>
      </c>
      <c r="I1813" s="6" t="s">
        <v>10169</v>
      </c>
      <c r="J1813" s="6" t="s">
        <v>5</v>
      </c>
      <c r="K1813" s="7">
        <v>4.83</v>
      </c>
      <c r="L1813" s="7">
        <f>IFERROR(VLOOKUP(SiscoTable[[#This Row],[Código]],Hoja2!A:B,2,0)*SiscoTable[[#This Row],[Provta(Uns)]],0)</f>
        <v>86.456999999999994</v>
      </c>
      <c r="M1813" s="7">
        <v>18</v>
      </c>
      <c r="N1813" s="7">
        <v>7</v>
      </c>
      <c r="O1813" s="7">
        <f>IFERROR(VLOOKUP(SiscoTable[[#This Row],[Código]],Hoja2!A:B,2,0)*SiscoTable[[#This Row],[Stock_actual]],0)</f>
        <v>125.29999999999998</v>
      </c>
      <c r="P1813" s="6" t="s">
        <v>558</v>
      </c>
      <c r="Q1813" s="7">
        <v>5</v>
      </c>
      <c r="R1813" s="7">
        <v>0</v>
      </c>
      <c r="S1813" s="7" t="s">
        <v>11926</v>
      </c>
      <c r="BI1813"/>
      <c r="BJ1813"/>
    </row>
    <row r="1814" spans="2:62" x14ac:dyDescent="0.4">
      <c r="B1814" s="1">
        <v>14188</v>
      </c>
      <c r="C1814" s="6" t="s">
        <v>30</v>
      </c>
      <c r="D1814" s="6" t="s">
        <v>30</v>
      </c>
      <c r="E1814" s="6" t="s">
        <v>8482</v>
      </c>
      <c r="F1814" s="6" t="s">
        <v>9030</v>
      </c>
      <c r="G1814" s="6" t="s">
        <v>10165</v>
      </c>
      <c r="H1814" s="6" t="s">
        <v>10167</v>
      </c>
      <c r="I1814" s="6" t="s">
        <v>10170</v>
      </c>
      <c r="J1814" s="6" t="s">
        <v>5</v>
      </c>
      <c r="K1814" s="7">
        <v>7</v>
      </c>
      <c r="L1814" s="7">
        <f>IFERROR(VLOOKUP(SiscoTable[[#This Row],[Código]],Hoja2!A:B,2,0)*SiscoTable[[#This Row],[Provta(Uns)]],0)</f>
        <v>125.29999999999998</v>
      </c>
      <c r="M1814" s="7">
        <v>0</v>
      </c>
      <c r="N1814" s="7">
        <v>20</v>
      </c>
      <c r="O1814" s="7">
        <f>IFERROR(VLOOKUP(SiscoTable[[#This Row],[Código]],Hoja2!A:B,2,0)*SiscoTable[[#This Row],[Stock_actual]],0)</f>
        <v>358</v>
      </c>
      <c r="P1814" s="6" t="s">
        <v>3509</v>
      </c>
      <c r="Q1814" s="7">
        <v>8</v>
      </c>
      <c r="R1814" s="7">
        <v>0</v>
      </c>
      <c r="S1814" s="7" t="s">
        <v>11926</v>
      </c>
      <c r="BI1814"/>
      <c r="BJ1814"/>
    </row>
    <row r="1815" spans="2:62" x14ac:dyDescent="0.4">
      <c r="B1815" s="1">
        <v>14189</v>
      </c>
      <c r="C1815" s="6" t="s">
        <v>30</v>
      </c>
      <c r="D1815" s="6" t="s">
        <v>8</v>
      </c>
      <c r="E1815" s="6" t="s">
        <v>8482</v>
      </c>
      <c r="F1815" s="6" t="s">
        <v>9030</v>
      </c>
      <c r="G1815" s="6" t="s">
        <v>10165</v>
      </c>
      <c r="H1815" s="6" t="s">
        <v>10167</v>
      </c>
      <c r="I1815" s="6" t="s">
        <v>10171</v>
      </c>
      <c r="J1815" s="6" t="s">
        <v>496</v>
      </c>
      <c r="K1815" s="7">
        <v>5.5</v>
      </c>
      <c r="L1815" s="7">
        <f>IFERROR(VLOOKUP(SiscoTable[[#This Row],[Código]],Hoja2!A:B,2,0)*SiscoTable[[#This Row],[Provta(Uns)]],0)</f>
        <v>65.45</v>
      </c>
      <c r="M1815" s="7">
        <v>24</v>
      </c>
      <c r="N1815" s="7">
        <v>1</v>
      </c>
      <c r="O1815" s="7">
        <f>IFERROR(VLOOKUP(SiscoTable[[#This Row],[Código]],Hoja2!A:B,2,0)*SiscoTable[[#This Row],[Stock_actual]],0)</f>
        <v>11.9</v>
      </c>
      <c r="P1815" s="6" t="s">
        <v>214</v>
      </c>
      <c r="Q1815" s="7">
        <v>6</v>
      </c>
      <c r="R1815" s="7">
        <v>0</v>
      </c>
      <c r="S1815" s="7" t="s">
        <v>11926</v>
      </c>
      <c r="BI1815"/>
      <c r="BJ1815"/>
    </row>
    <row r="1816" spans="2:62" x14ac:dyDescent="0.4">
      <c r="B1816" s="1">
        <v>14190</v>
      </c>
      <c r="C1816" s="6" t="s">
        <v>30</v>
      </c>
      <c r="D1816" s="6" t="s">
        <v>8</v>
      </c>
      <c r="E1816" s="6" t="s">
        <v>8482</v>
      </c>
      <c r="F1816" s="6" t="s">
        <v>9030</v>
      </c>
      <c r="G1816" s="6" t="s">
        <v>10165</v>
      </c>
      <c r="H1816" s="6" t="s">
        <v>10167</v>
      </c>
      <c r="I1816" s="6" t="s">
        <v>10172</v>
      </c>
      <c r="J1816" s="6" t="s">
        <v>5</v>
      </c>
      <c r="K1816" s="7">
        <v>2.67</v>
      </c>
      <c r="L1816" s="7">
        <f>IFERROR(VLOOKUP(SiscoTable[[#This Row],[Código]],Hoja2!A:B,2,0)*SiscoTable[[#This Row],[Provta(Uns)]],0)</f>
        <v>40.049999999999997</v>
      </c>
      <c r="M1816" s="7">
        <v>0</v>
      </c>
      <c r="N1816" s="7">
        <v>29</v>
      </c>
      <c r="O1816" s="7">
        <f>IFERROR(VLOOKUP(SiscoTable[[#This Row],[Código]],Hoja2!A:B,2,0)*SiscoTable[[#This Row],[Stock_actual]],0)</f>
        <v>435</v>
      </c>
      <c r="P1816" s="6" t="s">
        <v>9667</v>
      </c>
      <c r="Q1816" s="7">
        <v>3</v>
      </c>
      <c r="R1816" s="7">
        <v>0</v>
      </c>
      <c r="S1816" s="7" t="s">
        <v>11926</v>
      </c>
      <c r="BI1816"/>
      <c r="BJ1816"/>
    </row>
    <row r="1817" spans="2:62" x14ac:dyDescent="0.4">
      <c r="B1817" s="1">
        <v>14191</v>
      </c>
      <c r="C1817" s="6" t="s">
        <v>30</v>
      </c>
      <c r="D1817" s="6" t="s">
        <v>8</v>
      </c>
      <c r="E1817" s="6" t="s">
        <v>8482</v>
      </c>
      <c r="F1817" s="6" t="s">
        <v>9030</v>
      </c>
      <c r="G1817" s="6" t="s">
        <v>10165</v>
      </c>
      <c r="H1817" s="6" t="s">
        <v>10167</v>
      </c>
      <c r="I1817" s="6" t="s">
        <v>10173</v>
      </c>
      <c r="J1817" s="6" t="s">
        <v>496</v>
      </c>
      <c r="K1817" s="7">
        <v>2.83</v>
      </c>
      <c r="L1817" s="7">
        <f>IFERROR(VLOOKUP(SiscoTable[[#This Row],[Código]],Hoja2!A:B,2,0)*SiscoTable[[#This Row],[Provta(Uns)]],0)</f>
        <v>50.656999999999996</v>
      </c>
      <c r="M1817" s="7">
        <v>0</v>
      </c>
      <c r="N1817" s="7">
        <v>21</v>
      </c>
      <c r="O1817" s="7">
        <f>IFERROR(VLOOKUP(SiscoTable[[#This Row],[Código]],Hoja2!A:B,2,0)*SiscoTable[[#This Row],[Stock_actual]],0)</f>
        <v>375.9</v>
      </c>
      <c r="P1817" s="6" t="s">
        <v>2629</v>
      </c>
      <c r="Q1817" s="7">
        <v>3</v>
      </c>
      <c r="R1817" s="7">
        <v>0</v>
      </c>
      <c r="S1817" s="7" t="s">
        <v>11926</v>
      </c>
      <c r="BI1817"/>
      <c r="BJ1817"/>
    </row>
    <row r="1818" spans="2:62" x14ac:dyDescent="0.4">
      <c r="B1818" s="1">
        <v>14192</v>
      </c>
      <c r="C1818" s="6" t="s">
        <v>30</v>
      </c>
      <c r="D1818" s="6" t="s">
        <v>8</v>
      </c>
      <c r="E1818" s="6" t="s">
        <v>8482</v>
      </c>
      <c r="F1818" s="6" t="s">
        <v>9030</v>
      </c>
      <c r="G1818" s="6" t="s">
        <v>10165</v>
      </c>
      <c r="H1818" s="6" t="s">
        <v>10167</v>
      </c>
      <c r="I1818" s="6" t="s">
        <v>10174</v>
      </c>
      <c r="J1818" s="6" t="s">
        <v>5</v>
      </c>
      <c r="K1818" s="7">
        <v>3.5</v>
      </c>
      <c r="L1818" s="7">
        <f>IFERROR(VLOOKUP(SiscoTable[[#This Row],[Código]],Hoja2!A:B,2,0)*SiscoTable[[#This Row],[Provta(Uns)]],0)</f>
        <v>45.15</v>
      </c>
      <c r="M1818" s="7">
        <v>0</v>
      </c>
      <c r="N1818" s="7">
        <v>23</v>
      </c>
      <c r="O1818" s="7">
        <f>IFERROR(VLOOKUP(SiscoTable[[#This Row],[Código]],Hoja2!A:B,2,0)*SiscoTable[[#This Row],[Stock_actual]],0)</f>
        <v>296.7</v>
      </c>
      <c r="P1818" s="6" t="s">
        <v>1839</v>
      </c>
      <c r="Q1818" s="7">
        <v>4</v>
      </c>
      <c r="R1818" s="7">
        <v>0</v>
      </c>
      <c r="S1818" s="7" t="s">
        <v>11926</v>
      </c>
      <c r="BI1818"/>
      <c r="BJ1818"/>
    </row>
    <row r="1819" spans="2:62" x14ac:dyDescent="0.4">
      <c r="B1819" s="1">
        <v>14193</v>
      </c>
      <c r="C1819" s="6" t="s">
        <v>30</v>
      </c>
      <c r="D1819" s="6" t="s">
        <v>8</v>
      </c>
      <c r="E1819" s="6" t="s">
        <v>8482</v>
      </c>
      <c r="F1819" s="6" t="s">
        <v>9030</v>
      </c>
      <c r="G1819" s="6" t="s">
        <v>10165</v>
      </c>
      <c r="H1819" s="6" t="s">
        <v>10167</v>
      </c>
      <c r="I1819" s="6" t="s">
        <v>10175</v>
      </c>
      <c r="J1819" s="6" t="s">
        <v>496</v>
      </c>
      <c r="K1819" s="7">
        <v>5.17</v>
      </c>
      <c r="L1819" s="7">
        <f>IFERROR(VLOOKUP(SiscoTable[[#This Row],[Código]],Hoja2!A:B,2,0)*SiscoTable[[#This Row],[Provta(Uns)]],0)</f>
        <v>100.815</v>
      </c>
      <c r="M1819" s="7">
        <v>0</v>
      </c>
      <c r="N1819" s="7">
        <v>23</v>
      </c>
      <c r="O1819" s="7">
        <f>IFERROR(VLOOKUP(SiscoTable[[#This Row],[Código]],Hoja2!A:B,2,0)*SiscoTable[[#This Row],[Stock_actual]],0)</f>
        <v>448.5</v>
      </c>
      <c r="P1819" s="6" t="s">
        <v>1041</v>
      </c>
      <c r="Q1819" s="7">
        <v>6</v>
      </c>
      <c r="R1819" s="7">
        <v>0</v>
      </c>
      <c r="S1819" s="7" t="s">
        <v>11926</v>
      </c>
      <c r="BI1819"/>
      <c r="BJ1819"/>
    </row>
    <row r="1820" spans="2:62" x14ac:dyDescent="0.4">
      <c r="B1820" s="1">
        <v>14195</v>
      </c>
      <c r="C1820" s="6" t="s">
        <v>25</v>
      </c>
      <c r="D1820" s="6" t="s">
        <v>30</v>
      </c>
      <c r="E1820" s="6" t="s">
        <v>8482</v>
      </c>
      <c r="F1820" s="6" t="s">
        <v>9030</v>
      </c>
      <c r="G1820" s="6" t="s">
        <v>10165</v>
      </c>
      <c r="H1820" s="6" t="s">
        <v>10167</v>
      </c>
      <c r="I1820" s="6" t="s">
        <v>10166</v>
      </c>
      <c r="J1820" s="6" t="s">
        <v>496</v>
      </c>
      <c r="K1820" s="7">
        <v>8.83</v>
      </c>
      <c r="L1820" s="7">
        <f>IFERROR(VLOOKUP(SiscoTable[[#This Row],[Código]],Hoja2!A:B,2,0)*SiscoTable[[#This Row],[Provta(Uns)]],0)</f>
        <v>140.39699999999999</v>
      </c>
      <c r="M1820" s="7">
        <v>0</v>
      </c>
      <c r="N1820" s="7">
        <v>15</v>
      </c>
      <c r="O1820" s="7">
        <f>IFERROR(VLOOKUP(SiscoTable[[#This Row],[Código]],Hoja2!A:B,2,0)*SiscoTable[[#This Row],[Stock_actual]],0)</f>
        <v>238.5</v>
      </c>
      <c r="P1820" s="6" t="s">
        <v>788</v>
      </c>
      <c r="Q1820" s="7">
        <v>10</v>
      </c>
      <c r="R1820" s="7">
        <v>0</v>
      </c>
      <c r="S1820" s="7" t="s">
        <v>11926</v>
      </c>
      <c r="BI1820"/>
      <c r="BJ1820"/>
    </row>
    <row r="1821" spans="2:62" x14ac:dyDescent="0.4">
      <c r="B1821" s="1">
        <v>14197</v>
      </c>
      <c r="C1821" s="6" t="s">
        <v>8</v>
      </c>
      <c r="D1821" s="6" t="s">
        <v>8</v>
      </c>
      <c r="E1821" s="6" t="s">
        <v>8482</v>
      </c>
      <c r="F1821" s="6" t="s">
        <v>9030</v>
      </c>
      <c r="G1821" s="6" t="s">
        <v>10165</v>
      </c>
      <c r="H1821" s="6" t="s">
        <v>10167</v>
      </c>
      <c r="I1821" s="6" t="s">
        <v>10178</v>
      </c>
      <c r="J1821" s="6" t="s">
        <v>496</v>
      </c>
      <c r="K1821" s="7">
        <v>0.5</v>
      </c>
      <c r="L1821" s="7">
        <f>IFERROR(VLOOKUP(SiscoTable[[#This Row],[Código]],Hoja2!A:B,2,0)*SiscoTable[[#This Row],[Provta(Uns)]],0)</f>
        <v>4.75</v>
      </c>
      <c r="M1821" s="7">
        <v>0</v>
      </c>
      <c r="N1821" s="7">
        <v>19</v>
      </c>
      <c r="O1821" s="7">
        <f>IFERROR(VLOOKUP(SiscoTable[[#This Row],[Código]],Hoja2!A:B,2,0)*SiscoTable[[#This Row],[Stock_actual]],0)</f>
        <v>180.5</v>
      </c>
      <c r="P1821" s="6" t="s">
        <v>2406</v>
      </c>
      <c r="Q1821" s="7">
        <v>1</v>
      </c>
      <c r="R1821" s="7">
        <v>0</v>
      </c>
      <c r="S1821" s="7" t="s">
        <v>11926</v>
      </c>
      <c r="BI1821"/>
      <c r="BJ1821"/>
    </row>
    <row r="1822" spans="2:62" x14ac:dyDescent="0.4">
      <c r="B1822" s="1">
        <v>14198</v>
      </c>
      <c r="C1822" s="6" t="s">
        <v>8</v>
      </c>
      <c r="D1822" s="6" t="s">
        <v>8</v>
      </c>
      <c r="E1822" s="6" t="s">
        <v>8482</v>
      </c>
      <c r="F1822" s="6" t="s">
        <v>9030</v>
      </c>
      <c r="G1822" s="6" t="s">
        <v>10165</v>
      </c>
      <c r="H1822" s="6" t="s">
        <v>10167</v>
      </c>
      <c r="I1822" s="6" t="s">
        <v>10179</v>
      </c>
      <c r="J1822" s="6" t="s">
        <v>496</v>
      </c>
      <c r="K1822" s="7">
        <v>0</v>
      </c>
      <c r="L1822" s="7">
        <f>IFERROR(VLOOKUP(SiscoTable[[#This Row],[Código]],Hoja2!A:B,2,0)*SiscoTable[[#This Row],[Provta(Uns)]],0)</f>
        <v>0</v>
      </c>
      <c r="M1822" s="7">
        <v>0</v>
      </c>
      <c r="N1822" s="7">
        <v>0</v>
      </c>
      <c r="O1822" s="7">
        <f>IFERROR(VLOOKUP(SiscoTable[[#This Row],[Código]],Hoja2!A:B,2,0)*SiscoTable[[#This Row],[Stock_actual]],0)</f>
        <v>0</v>
      </c>
      <c r="P1822" s="6" t="s">
        <v>7</v>
      </c>
      <c r="Q1822" s="7">
        <v>0</v>
      </c>
      <c r="R1822" s="7">
        <v>0</v>
      </c>
      <c r="S1822" s="7" t="s">
        <v>11926</v>
      </c>
      <c r="BI1822"/>
      <c r="BJ1822"/>
    </row>
    <row r="1823" spans="2:62" x14ac:dyDescent="0.4">
      <c r="B1823" s="1">
        <v>14315</v>
      </c>
      <c r="C1823" s="6" t="s">
        <v>25</v>
      </c>
      <c r="D1823" s="6" t="s">
        <v>25</v>
      </c>
      <c r="E1823" s="6" t="s">
        <v>3268</v>
      </c>
      <c r="F1823" s="6" t="s">
        <v>3269</v>
      </c>
      <c r="G1823" s="6" t="s">
        <v>4996</v>
      </c>
      <c r="H1823" s="6" t="s">
        <v>4199</v>
      </c>
      <c r="I1823" s="6" t="s">
        <v>5013</v>
      </c>
      <c r="J1823" s="6" t="s">
        <v>5</v>
      </c>
      <c r="K1823" s="7">
        <v>59.5</v>
      </c>
      <c r="L1823" s="7">
        <f>IFERROR(VLOOKUP(SiscoTable[[#This Row],[Código]],Hoja2!A:B,2,0)*SiscoTable[[#This Row],[Provta(Uns)]],0)</f>
        <v>249.9</v>
      </c>
      <c r="M1823" s="7">
        <v>0</v>
      </c>
      <c r="N1823" s="7">
        <v>103</v>
      </c>
      <c r="O1823" s="7">
        <f>IFERROR(VLOOKUP(SiscoTable[[#This Row],[Código]],Hoja2!A:B,2,0)*SiscoTable[[#This Row],[Stock_actual]],0)</f>
        <v>432.6</v>
      </c>
      <c r="P1823" s="6" t="s">
        <v>697</v>
      </c>
      <c r="Q1823" s="7">
        <v>65</v>
      </c>
      <c r="R1823" s="7">
        <v>0</v>
      </c>
      <c r="S1823" s="7" t="s">
        <v>11928</v>
      </c>
      <c r="BI1823"/>
      <c r="BJ1823"/>
    </row>
    <row r="1824" spans="2:62" x14ac:dyDescent="0.4">
      <c r="B1824" s="1">
        <v>14316</v>
      </c>
      <c r="C1824" s="6" t="s">
        <v>30</v>
      </c>
      <c r="D1824" s="6" t="s">
        <v>30</v>
      </c>
      <c r="E1824" s="6" t="s">
        <v>3268</v>
      </c>
      <c r="F1824" s="6" t="s">
        <v>3269</v>
      </c>
      <c r="G1824" s="6" t="s">
        <v>4996</v>
      </c>
      <c r="H1824" s="6" t="s">
        <v>4199</v>
      </c>
      <c r="I1824" s="6" t="s">
        <v>5031</v>
      </c>
      <c r="J1824" s="6" t="s">
        <v>5</v>
      </c>
      <c r="K1824" s="7">
        <v>23.67</v>
      </c>
      <c r="L1824" s="7">
        <f>IFERROR(VLOOKUP(SiscoTable[[#This Row],[Código]],Hoja2!A:B,2,0)*SiscoTable[[#This Row],[Provta(Uns)]],0)</f>
        <v>99.414000000000016</v>
      </c>
      <c r="M1824" s="7">
        <v>0</v>
      </c>
      <c r="N1824" s="7">
        <v>-12</v>
      </c>
      <c r="O1824" s="7">
        <f>IFERROR(VLOOKUP(SiscoTable[[#This Row],[Código]],Hoja2!A:B,2,0)*SiscoTable[[#This Row],[Stock_actual]],0)</f>
        <v>-50.400000000000006</v>
      </c>
      <c r="P1824" s="6" t="s">
        <v>7</v>
      </c>
      <c r="Q1824" s="7">
        <v>26</v>
      </c>
      <c r="R1824" s="7">
        <v>47.400000000000006</v>
      </c>
      <c r="S1824" s="7" t="s">
        <v>11928</v>
      </c>
      <c r="BI1824"/>
      <c r="BJ1824"/>
    </row>
    <row r="1825" spans="2:62" x14ac:dyDescent="0.4">
      <c r="B1825" s="1">
        <v>14317</v>
      </c>
      <c r="C1825" s="6" t="s">
        <v>30</v>
      </c>
      <c r="D1825" s="6" t="s">
        <v>30</v>
      </c>
      <c r="E1825" s="6" t="s">
        <v>3268</v>
      </c>
      <c r="F1825" s="6" t="s">
        <v>3269</v>
      </c>
      <c r="G1825" s="6" t="s">
        <v>4996</v>
      </c>
      <c r="H1825" s="6" t="s">
        <v>4199</v>
      </c>
      <c r="I1825" s="6" t="s">
        <v>5032</v>
      </c>
      <c r="J1825" s="6" t="s">
        <v>5</v>
      </c>
      <c r="K1825" s="7">
        <v>16.329999999999998</v>
      </c>
      <c r="L1825" s="7">
        <f>IFERROR(VLOOKUP(SiscoTable[[#This Row],[Código]],Hoja2!A:B,2,0)*SiscoTable[[#This Row],[Provta(Uns)]],0)</f>
        <v>65.319999999999993</v>
      </c>
      <c r="M1825" s="7">
        <v>0</v>
      </c>
      <c r="N1825" s="7">
        <v>47</v>
      </c>
      <c r="O1825" s="7">
        <f>IFERROR(VLOOKUP(SiscoTable[[#This Row],[Código]],Hoja2!A:B,2,0)*SiscoTable[[#This Row],[Stock_actual]],0)</f>
        <v>188</v>
      </c>
      <c r="P1825" s="6" t="s">
        <v>3509</v>
      </c>
      <c r="Q1825" s="7">
        <v>18</v>
      </c>
      <c r="R1825" s="7">
        <v>0</v>
      </c>
      <c r="S1825" s="7" t="s">
        <v>11928</v>
      </c>
      <c r="BI1825"/>
      <c r="BJ1825"/>
    </row>
    <row r="1826" spans="2:62" x14ac:dyDescent="0.4">
      <c r="B1826" s="1">
        <v>14318</v>
      </c>
      <c r="C1826" s="6" t="s">
        <v>30</v>
      </c>
      <c r="D1826" s="6" t="s">
        <v>30</v>
      </c>
      <c r="E1826" s="6" t="s">
        <v>3268</v>
      </c>
      <c r="F1826" s="6" t="s">
        <v>3269</v>
      </c>
      <c r="G1826" s="6" t="s">
        <v>4996</v>
      </c>
      <c r="H1826" s="6" t="s">
        <v>4199</v>
      </c>
      <c r="I1826" s="6" t="s">
        <v>5033</v>
      </c>
      <c r="J1826" s="6" t="s">
        <v>5</v>
      </c>
      <c r="K1826" s="7">
        <v>12.67</v>
      </c>
      <c r="L1826" s="7">
        <f>IFERROR(VLOOKUP(SiscoTable[[#This Row],[Código]],Hoja2!A:B,2,0)*SiscoTable[[#This Row],[Provta(Uns)]],0)</f>
        <v>50.68</v>
      </c>
      <c r="M1826" s="7">
        <v>0</v>
      </c>
      <c r="N1826" s="7">
        <v>32</v>
      </c>
      <c r="O1826" s="7">
        <f>IFERROR(VLOOKUP(SiscoTable[[#This Row],[Código]],Hoja2!A:B,2,0)*SiscoTable[[#This Row],[Stock_actual]],0)</f>
        <v>128</v>
      </c>
      <c r="P1826" s="6" t="s">
        <v>537</v>
      </c>
      <c r="Q1826" s="7">
        <v>14</v>
      </c>
      <c r="R1826" s="7">
        <v>0</v>
      </c>
      <c r="S1826" s="7" t="s">
        <v>11928</v>
      </c>
      <c r="BI1826"/>
      <c r="BJ1826"/>
    </row>
    <row r="1827" spans="2:62" x14ac:dyDescent="0.4">
      <c r="B1827" s="1">
        <v>14319</v>
      </c>
      <c r="C1827" s="6" t="s">
        <v>30</v>
      </c>
      <c r="D1827" s="6" t="s">
        <v>30</v>
      </c>
      <c r="E1827" s="6" t="s">
        <v>3268</v>
      </c>
      <c r="F1827" s="6" t="s">
        <v>3269</v>
      </c>
      <c r="G1827" s="6" t="s">
        <v>4996</v>
      </c>
      <c r="H1827" s="6" t="s">
        <v>4199</v>
      </c>
      <c r="I1827" s="6" t="s">
        <v>5034</v>
      </c>
      <c r="J1827" s="6" t="s">
        <v>5</v>
      </c>
      <c r="K1827" s="7">
        <v>16</v>
      </c>
      <c r="L1827" s="7">
        <f>IFERROR(VLOOKUP(SiscoTable[[#This Row],[Código]],Hoja2!A:B,2,0)*SiscoTable[[#This Row],[Provta(Uns)]],0)</f>
        <v>67.2</v>
      </c>
      <c r="M1827" s="7">
        <v>0</v>
      </c>
      <c r="N1827" s="7">
        <v>37</v>
      </c>
      <c r="O1827" s="7">
        <f>IFERROR(VLOOKUP(SiscoTable[[#This Row],[Código]],Hoja2!A:B,2,0)*SiscoTable[[#This Row],[Stock_actual]],0)</f>
        <v>155.4</v>
      </c>
      <c r="P1827" s="6" t="s">
        <v>1038</v>
      </c>
      <c r="Q1827" s="7">
        <v>17</v>
      </c>
      <c r="R1827" s="7">
        <v>0</v>
      </c>
      <c r="S1827" s="7" t="s">
        <v>11928</v>
      </c>
      <c r="BI1827"/>
      <c r="BJ1827"/>
    </row>
    <row r="1828" spans="2:62" x14ac:dyDescent="0.4">
      <c r="B1828" s="1">
        <v>14320</v>
      </c>
      <c r="C1828" s="6" t="s">
        <v>8</v>
      </c>
      <c r="D1828" s="6" t="s">
        <v>8</v>
      </c>
      <c r="E1828" s="6" t="s">
        <v>3268</v>
      </c>
      <c r="F1828" s="6" t="s">
        <v>3269</v>
      </c>
      <c r="G1828" s="6" t="s">
        <v>4996</v>
      </c>
      <c r="H1828" s="6" t="s">
        <v>4199</v>
      </c>
      <c r="I1828" s="6" t="s">
        <v>5076</v>
      </c>
      <c r="J1828" s="6" t="s">
        <v>5</v>
      </c>
      <c r="K1828" s="7">
        <v>2</v>
      </c>
      <c r="L1828" s="7">
        <f>IFERROR(VLOOKUP(SiscoTable[[#This Row],[Código]],Hoja2!A:B,2,0)*SiscoTable[[#This Row],[Provta(Uns)]],0)</f>
        <v>4.4000000000000004</v>
      </c>
      <c r="M1828" s="7">
        <v>0</v>
      </c>
      <c r="N1828" s="7">
        <v>0</v>
      </c>
      <c r="O1828" s="7">
        <f>IFERROR(VLOOKUP(SiscoTable[[#This Row],[Código]],Hoja2!A:B,2,0)*SiscoTable[[#This Row],[Stock_actual]],0)</f>
        <v>0</v>
      </c>
      <c r="P1828" s="6" t="s">
        <v>7</v>
      </c>
      <c r="Q1828" s="7">
        <v>2</v>
      </c>
      <c r="R1828" s="7">
        <v>4.2</v>
      </c>
      <c r="S1828" s="7" t="s">
        <v>11928</v>
      </c>
      <c r="BI1828"/>
      <c r="BJ1828"/>
    </row>
    <row r="1829" spans="2:62" x14ac:dyDescent="0.4">
      <c r="B1829" s="1">
        <v>14321</v>
      </c>
      <c r="C1829" s="6" t="s">
        <v>8</v>
      </c>
      <c r="D1829" s="6" t="s">
        <v>30</v>
      </c>
      <c r="E1829" s="6" t="s">
        <v>3268</v>
      </c>
      <c r="F1829" s="6" t="s">
        <v>3269</v>
      </c>
      <c r="G1829" s="6" t="s">
        <v>4996</v>
      </c>
      <c r="H1829" s="6" t="s">
        <v>4199</v>
      </c>
      <c r="I1829" s="6" t="s">
        <v>5077</v>
      </c>
      <c r="J1829" s="6" t="s">
        <v>5</v>
      </c>
      <c r="K1829" s="7">
        <v>12.17</v>
      </c>
      <c r="L1829" s="7">
        <f>IFERROR(VLOOKUP(SiscoTable[[#This Row],[Código]],Hoja2!A:B,2,0)*SiscoTable[[#This Row],[Provta(Uns)]],0)</f>
        <v>23.122999999999998</v>
      </c>
      <c r="M1829" s="7">
        <v>0</v>
      </c>
      <c r="N1829" s="7">
        <v>64</v>
      </c>
      <c r="O1829" s="7">
        <f>IFERROR(VLOOKUP(SiscoTable[[#This Row],[Código]],Hoja2!A:B,2,0)*SiscoTable[[#This Row],[Stock_actual]],0)</f>
        <v>121.6</v>
      </c>
      <c r="P1829" s="6" t="s">
        <v>492</v>
      </c>
      <c r="Q1829" s="7">
        <v>14</v>
      </c>
      <c r="R1829" s="7">
        <v>0</v>
      </c>
      <c r="S1829" s="7" t="s">
        <v>11928</v>
      </c>
      <c r="BI1829"/>
      <c r="BJ1829"/>
    </row>
    <row r="1830" spans="2:62" x14ac:dyDescent="0.4">
      <c r="B1830" s="1">
        <v>14322</v>
      </c>
      <c r="C1830" s="6" t="s">
        <v>8</v>
      </c>
      <c r="D1830" s="6" t="s">
        <v>30</v>
      </c>
      <c r="E1830" s="6" t="s">
        <v>3268</v>
      </c>
      <c r="F1830" s="6" t="s">
        <v>3269</v>
      </c>
      <c r="G1830" s="6" t="s">
        <v>4996</v>
      </c>
      <c r="H1830" s="6" t="s">
        <v>4199</v>
      </c>
      <c r="I1830" s="6" t="s">
        <v>5078</v>
      </c>
      <c r="J1830" s="6" t="s">
        <v>5</v>
      </c>
      <c r="K1830" s="7">
        <v>11.83</v>
      </c>
      <c r="L1830" s="7">
        <f>IFERROR(VLOOKUP(SiscoTable[[#This Row],[Código]],Hoja2!A:B,2,0)*SiscoTable[[#This Row],[Provta(Uns)]],0)</f>
        <v>22.477</v>
      </c>
      <c r="M1830" s="7">
        <v>0</v>
      </c>
      <c r="N1830" s="7">
        <v>0</v>
      </c>
      <c r="O1830" s="7">
        <f>IFERROR(VLOOKUP(SiscoTable[[#This Row],[Código]],Hoja2!A:B,2,0)*SiscoTable[[#This Row],[Stock_actual]],0)</f>
        <v>0</v>
      </c>
      <c r="P1830" s="6" t="s">
        <v>7</v>
      </c>
      <c r="Q1830" s="7">
        <v>13</v>
      </c>
      <c r="R1830" s="7">
        <v>23.400000000000002</v>
      </c>
      <c r="S1830" s="7" t="s">
        <v>11928</v>
      </c>
      <c r="BI1830"/>
      <c r="BJ1830"/>
    </row>
    <row r="1831" spans="2:62" x14ac:dyDescent="0.4">
      <c r="B1831" s="1">
        <v>14323</v>
      </c>
      <c r="C1831" s="6" t="s">
        <v>30</v>
      </c>
      <c r="D1831" s="6" t="s">
        <v>25</v>
      </c>
      <c r="E1831" s="6" t="s">
        <v>3268</v>
      </c>
      <c r="F1831" s="6" t="s">
        <v>3269</v>
      </c>
      <c r="G1831" s="6" t="s">
        <v>4996</v>
      </c>
      <c r="H1831" s="6" t="s">
        <v>4199</v>
      </c>
      <c r="I1831" s="6" t="s">
        <v>5035</v>
      </c>
      <c r="J1831" s="6" t="s">
        <v>5</v>
      </c>
      <c r="K1831" s="7">
        <v>38</v>
      </c>
      <c r="L1831" s="7">
        <f>IFERROR(VLOOKUP(SiscoTable[[#This Row],[Código]],Hoja2!A:B,2,0)*SiscoTable[[#This Row],[Provta(Uns)]],0)</f>
        <v>136.80000000000001</v>
      </c>
      <c r="M1831" s="7">
        <v>0</v>
      </c>
      <c r="N1831" s="7">
        <v>2</v>
      </c>
      <c r="O1831" s="7">
        <f>IFERROR(VLOOKUP(SiscoTable[[#This Row],[Código]],Hoja2!A:B,2,0)*SiscoTable[[#This Row],[Stock_actual]],0)</f>
        <v>7.2</v>
      </c>
      <c r="P1831" s="6" t="s">
        <v>80</v>
      </c>
      <c r="Q1831" s="7">
        <v>42</v>
      </c>
      <c r="R1831" s="7">
        <v>76.739999999999995</v>
      </c>
      <c r="S1831" s="7" t="s">
        <v>11928</v>
      </c>
      <c r="BI1831"/>
      <c r="BJ1831"/>
    </row>
    <row r="1832" spans="2:62" x14ac:dyDescent="0.4">
      <c r="B1832" s="1">
        <v>14324</v>
      </c>
      <c r="C1832" s="6" t="s">
        <v>30</v>
      </c>
      <c r="D1832" s="6" t="s">
        <v>30</v>
      </c>
      <c r="E1832" s="6" t="s">
        <v>3268</v>
      </c>
      <c r="F1832" s="6" t="s">
        <v>3269</v>
      </c>
      <c r="G1832" s="6" t="s">
        <v>4996</v>
      </c>
      <c r="H1832" s="6" t="s">
        <v>4199</v>
      </c>
      <c r="I1832" s="6" t="s">
        <v>5036</v>
      </c>
      <c r="J1832" s="6" t="s">
        <v>5</v>
      </c>
      <c r="K1832" s="7">
        <v>5.83</v>
      </c>
      <c r="L1832" s="7">
        <f>IFERROR(VLOOKUP(SiscoTable[[#This Row],[Código]],Hoja2!A:B,2,0)*SiscoTable[[#This Row],[Provta(Uns)]],0)</f>
        <v>26.817999999999998</v>
      </c>
      <c r="M1832" s="7">
        <v>0</v>
      </c>
      <c r="N1832" s="7">
        <v>1</v>
      </c>
      <c r="O1832" s="7">
        <f>IFERROR(VLOOKUP(SiscoTable[[#This Row],[Código]],Hoja2!A:B,2,0)*SiscoTable[[#This Row],[Stock_actual]],0)</f>
        <v>4.5999999999999996</v>
      </c>
      <c r="P1832" s="6" t="s">
        <v>214</v>
      </c>
      <c r="Q1832" s="7">
        <v>6</v>
      </c>
      <c r="R1832" s="7">
        <v>11.35</v>
      </c>
      <c r="S1832" s="7" t="s">
        <v>11928</v>
      </c>
      <c r="BI1832"/>
      <c r="BJ1832"/>
    </row>
    <row r="1833" spans="2:62" x14ac:dyDescent="0.4">
      <c r="B1833" s="1">
        <v>14325</v>
      </c>
      <c r="C1833" s="6" t="s">
        <v>30</v>
      </c>
      <c r="D1833" s="6" t="s">
        <v>30</v>
      </c>
      <c r="E1833" s="6" t="s">
        <v>3268</v>
      </c>
      <c r="F1833" s="6" t="s">
        <v>3269</v>
      </c>
      <c r="G1833" s="6" t="s">
        <v>4996</v>
      </c>
      <c r="H1833" s="6" t="s">
        <v>4199</v>
      </c>
      <c r="I1833" s="6" t="s">
        <v>5037</v>
      </c>
      <c r="J1833" s="6" t="s">
        <v>5</v>
      </c>
      <c r="K1833" s="7">
        <v>11.33</v>
      </c>
      <c r="L1833" s="7">
        <f>IFERROR(VLOOKUP(SiscoTable[[#This Row],[Código]],Hoja2!A:B,2,0)*SiscoTable[[#This Row],[Provta(Uns)]],0)</f>
        <v>35.123000000000005</v>
      </c>
      <c r="M1833" s="7">
        <v>0</v>
      </c>
      <c r="N1833" s="7">
        <v>56</v>
      </c>
      <c r="O1833" s="7">
        <f>IFERROR(VLOOKUP(SiscoTable[[#This Row],[Código]],Hoja2!A:B,2,0)*SiscoTable[[#This Row],[Stock_actual]],0)</f>
        <v>173.6</v>
      </c>
      <c r="P1833" s="6" t="s">
        <v>3726</v>
      </c>
      <c r="Q1833" s="7">
        <v>13</v>
      </c>
      <c r="R1833" s="7">
        <v>0</v>
      </c>
      <c r="S1833" s="7" t="s">
        <v>11928</v>
      </c>
      <c r="BI1833"/>
      <c r="BJ1833"/>
    </row>
    <row r="1834" spans="2:62" x14ac:dyDescent="0.4">
      <c r="B1834" s="1">
        <v>14326</v>
      </c>
      <c r="C1834" s="6" t="s">
        <v>30</v>
      </c>
      <c r="D1834" s="6" t="s">
        <v>30</v>
      </c>
      <c r="E1834" s="6" t="s">
        <v>3268</v>
      </c>
      <c r="F1834" s="6" t="s">
        <v>3269</v>
      </c>
      <c r="G1834" s="6" t="s">
        <v>4996</v>
      </c>
      <c r="H1834" s="6" t="s">
        <v>4199</v>
      </c>
      <c r="I1834" s="6" t="s">
        <v>5038</v>
      </c>
      <c r="J1834" s="6" t="s">
        <v>5</v>
      </c>
      <c r="K1834" s="7">
        <v>21</v>
      </c>
      <c r="L1834" s="7">
        <f>IFERROR(VLOOKUP(SiscoTable[[#This Row],[Código]],Hoja2!A:B,2,0)*SiscoTable[[#This Row],[Provta(Uns)]],0)</f>
        <v>84</v>
      </c>
      <c r="M1834" s="7">
        <v>0</v>
      </c>
      <c r="N1834" s="7">
        <v>8</v>
      </c>
      <c r="O1834" s="7">
        <f>IFERROR(VLOOKUP(SiscoTable[[#This Row],[Código]],Hoja2!A:B,2,0)*SiscoTable[[#This Row],[Stock_actual]],0)</f>
        <v>32</v>
      </c>
      <c r="P1834" s="6" t="s">
        <v>96</v>
      </c>
      <c r="Q1834" s="7">
        <v>23</v>
      </c>
      <c r="R1834" s="7">
        <v>41.699999999999996</v>
      </c>
      <c r="S1834" s="7" t="s">
        <v>11928</v>
      </c>
      <c r="BI1834"/>
      <c r="BJ1834"/>
    </row>
    <row r="1835" spans="2:62" x14ac:dyDescent="0.4">
      <c r="B1835" s="1">
        <v>14327</v>
      </c>
      <c r="C1835" s="6" t="s">
        <v>30</v>
      </c>
      <c r="D1835" s="6" t="s">
        <v>30</v>
      </c>
      <c r="E1835" s="6" t="s">
        <v>3268</v>
      </c>
      <c r="F1835" s="6" t="s">
        <v>3269</v>
      </c>
      <c r="G1835" s="6" t="s">
        <v>4996</v>
      </c>
      <c r="H1835" s="6" t="s">
        <v>4199</v>
      </c>
      <c r="I1835" s="6" t="s">
        <v>5039</v>
      </c>
      <c r="J1835" s="6" t="s">
        <v>5</v>
      </c>
      <c r="K1835" s="7">
        <v>15.5</v>
      </c>
      <c r="L1835" s="7">
        <f>IFERROR(VLOOKUP(SiscoTable[[#This Row],[Código]],Hoja2!A:B,2,0)*SiscoTable[[#This Row],[Provta(Uns)]],0)</f>
        <v>55.800000000000004</v>
      </c>
      <c r="M1835" s="7">
        <v>0</v>
      </c>
      <c r="N1835" s="7">
        <v>25</v>
      </c>
      <c r="O1835" s="7">
        <f>IFERROR(VLOOKUP(SiscoTable[[#This Row],[Código]],Hoja2!A:B,2,0)*SiscoTable[[#This Row],[Stock_actual]],0)</f>
        <v>90</v>
      </c>
      <c r="P1835" s="6" t="s">
        <v>573</v>
      </c>
      <c r="Q1835" s="7">
        <v>17</v>
      </c>
      <c r="R1835" s="7">
        <v>0</v>
      </c>
      <c r="S1835" s="7" t="s">
        <v>11928</v>
      </c>
      <c r="BI1835"/>
      <c r="BJ1835"/>
    </row>
    <row r="1836" spans="2:62" x14ac:dyDescent="0.4">
      <c r="B1836" s="1">
        <v>14328</v>
      </c>
      <c r="C1836" s="6" t="s">
        <v>30</v>
      </c>
      <c r="D1836" s="6" t="s">
        <v>30</v>
      </c>
      <c r="E1836" s="6" t="s">
        <v>3268</v>
      </c>
      <c r="F1836" s="6" t="s">
        <v>3269</v>
      </c>
      <c r="G1836" s="6" t="s">
        <v>4996</v>
      </c>
      <c r="H1836" s="6" t="s">
        <v>4199</v>
      </c>
      <c r="I1836" s="6" t="s">
        <v>5040</v>
      </c>
      <c r="J1836" s="6" t="s">
        <v>5</v>
      </c>
      <c r="K1836" s="7">
        <v>15.67</v>
      </c>
      <c r="L1836" s="7">
        <f>IFERROR(VLOOKUP(SiscoTable[[#This Row],[Código]],Hoja2!A:B,2,0)*SiscoTable[[#This Row],[Provta(Uns)]],0)</f>
        <v>62.68</v>
      </c>
      <c r="M1836" s="7">
        <v>0</v>
      </c>
      <c r="N1836" s="7">
        <v>1</v>
      </c>
      <c r="O1836" s="7">
        <f>IFERROR(VLOOKUP(SiscoTable[[#This Row],[Código]],Hoja2!A:B,2,0)*SiscoTable[[#This Row],[Stock_actual]],0)</f>
        <v>4</v>
      </c>
      <c r="P1836" s="6" t="s">
        <v>80</v>
      </c>
      <c r="Q1836" s="7">
        <v>17</v>
      </c>
      <c r="R1836" s="7">
        <v>31.240000000000002</v>
      </c>
      <c r="S1836" s="7" t="s">
        <v>11928</v>
      </c>
      <c r="BI1836"/>
      <c r="BJ1836"/>
    </row>
    <row r="1837" spans="2:62" x14ac:dyDescent="0.4">
      <c r="B1837" s="1">
        <v>14329</v>
      </c>
      <c r="C1837" s="6" t="s">
        <v>8</v>
      </c>
      <c r="D1837" s="6" t="s">
        <v>30</v>
      </c>
      <c r="E1837" s="6" t="s">
        <v>3268</v>
      </c>
      <c r="F1837" s="6" t="s">
        <v>3269</v>
      </c>
      <c r="G1837" s="6" t="s">
        <v>4996</v>
      </c>
      <c r="H1837" s="6" t="s">
        <v>4199</v>
      </c>
      <c r="I1837" s="6" t="s">
        <v>5079</v>
      </c>
      <c r="J1837" s="6" t="s">
        <v>5</v>
      </c>
      <c r="K1837" s="7">
        <v>11.67</v>
      </c>
      <c r="L1837" s="7">
        <f>IFERROR(VLOOKUP(SiscoTable[[#This Row],[Código]],Hoja2!A:B,2,0)*SiscoTable[[#This Row],[Provta(Uns)]],0)</f>
        <v>36.177</v>
      </c>
      <c r="M1837" s="7">
        <v>0</v>
      </c>
      <c r="N1837" s="7">
        <v>58</v>
      </c>
      <c r="O1837" s="7">
        <f>IFERROR(VLOOKUP(SiscoTable[[#This Row],[Código]],Hoja2!A:B,2,0)*SiscoTable[[#This Row],[Stock_actual]],0)</f>
        <v>179.8</v>
      </c>
      <c r="P1837" s="6" t="s">
        <v>1791</v>
      </c>
      <c r="Q1837" s="7">
        <v>13</v>
      </c>
      <c r="R1837" s="7">
        <v>0</v>
      </c>
      <c r="S1837" s="7" t="s">
        <v>11928</v>
      </c>
      <c r="BI1837"/>
      <c r="BJ1837"/>
    </row>
    <row r="1838" spans="2:62" x14ac:dyDescent="0.4">
      <c r="B1838" s="1">
        <v>14330</v>
      </c>
      <c r="C1838" s="6" t="s">
        <v>30</v>
      </c>
      <c r="D1838" s="6" t="s">
        <v>30</v>
      </c>
      <c r="E1838" s="6" t="s">
        <v>3268</v>
      </c>
      <c r="F1838" s="6" t="s">
        <v>3269</v>
      </c>
      <c r="G1838" s="6" t="s">
        <v>4996</v>
      </c>
      <c r="H1838" s="6" t="s">
        <v>4199</v>
      </c>
      <c r="I1838" s="6" t="s">
        <v>5041</v>
      </c>
      <c r="J1838" s="6" t="s">
        <v>5</v>
      </c>
      <c r="K1838" s="7">
        <v>10.83</v>
      </c>
      <c r="L1838" s="7">
        <f>IFERROR(VLOOKUP(SiscoTable[[#This Row],[Código]],Hoja2!A:B,2,0)*SiscoTable[[#This Row],[Provta(Uns)]],0)</f>
        <v>43.32</v>
      </c>
      <c r="M1838" s="7">
        <v>0</v>
      </c>
      <c r="N1838" s="7">
        <v>189</v>
      </c>
      <c r="O1838" s="7">
        <f>IFERROR(VLOOKUP(SiscoTable[[#This Row],[Código]],Hoja2!A:B,2,0)*SiscoTable[[#This Row],[Stock_actual]],0)</f>
        <v>756</v>
      </c>
      <c r="P1838" s="6" t="s">
        <v>5042</v>
      </c>
      <c r="Q1838" s="7">
        <v>12</v>
      </c>
      <c r="R1838" s="7">
        <v>0</v>
      </c>
      <c r="S1838" s="7" t="s">
        <v>11928</v>
      </c>
      <c r="BI1838"/>
      <c r="BJ1838"/>
    </row>
    <row r="1839" spans="2:62" x14ac:dyDescent="0.4">
      <c r="B1839" s="1">
        <v>14331</v>
      </c>
      <c r="C1839" s="6" t="s">
        <v>8</v>
      </c>
      <c r="D1839" s="6" t="s">
        <v>30</v>
      </c>
      <c r="E1839" s="6" t="s">
        <v>3268</v>
      </c>
      <c r="F1839" s="6" t="s">
        <v>3269</v>
      </c>
      <c r="G1839" s="6" t="s">
        <v>4996</v>
      </c>
      <c r="H1839" s="6" t="s">
        <v>4199</v>
      </c>
      <c r="I1839" s="6" t="s">
        <v>5080</v>
      </c>
      <c r="J1839" s="6" t="s">
        <v>5</v>
      </c>
      <c r="K1839" s="7">
        <v>0</v>
      </c>
      <c r="L1839" s="7">
        <f>IFERROR(VLOOKUP(SiscoTable[[#This Row],[Código]],Hoja2!A:B,2,0)*SiscoTable[[#This Row],[Provta(Uns)]],0)</f>
        <v>0</v>
      </c>
      <c r="M1839" s="7">
        <v>0</v>
      </c>
      <c r="N1839" s="7">
        <v>0</v>
      </c>
      <c r="O1839" s="7">
        <f>IFERROR(VLOOKUP(SiscoTable[[#This Row],[Código]],Hoja2!A:B,2,0)*SiscoTable[[#This Row],[Stock_actual]],0)</f>
        <v>0</v>
      </c>
      <c r="P1839" s="6" t="s">
        <v>7</v>
      </c>
      <c r="Q1839" s="7">
        <v>0</v>
      </c>
      <c r="R1839" s="7">
        <v>0</v>
      </c>
      <c r="S1839" s="7" t="s">
        <v>11928</v>
      </c>
      <c r="BI1839"/>
      <c r="BJ1839"/>
    </row>
    <row r="1840" spans="2:62" x14ac:dyDescent="0.4">
      <c r="B1840" s="1">
        <v>14332</v>
      </c>
      <c r="C1840" s="6" t="s">
        <v>30</v>
      </c>
      <c r="D1840" s="6" t="s">
        <v>30</v>
      </c>
      <c r="E1840" s="6" t="s">
        <v>3268</v>
      </c>
      <c r="F1840" s="6" t="s">
        <v>3269</v>
      </c>
      <c r="G1840" s="6" t="s">
        <v>4996</v>
      </c>
      <c r="H1840" s="6" t="s">
        <v>4199</v>
      </c>
      <c r="I1840" s="6" t="s">
        <v>5043</v>
      </c>
      <c r="J1840" s="6" t="s">
        <v>5</v>
      </c>
      <c r="K1840" s="7">
        <v>0.83</v>
      </c>
      <c r="L1840" s="7">
        <f>IFERROR(VLOOKUP(SiscoTable[[#This Row],[Código]],Hoja2!A:B,2,0)*SiscoTable[[#This Row],[Provta(Uns)]],0)</f>
        <v>3.4859999999999998</v>
      </c>
      <c r="M1840" s="7">
        <v>0</v>
      </c>
      <c r="N1840" s="7">
        <v>0</v>
      </c>
      <c r="O1840" s="7">
        <f>IFERROR(VLOOKUP(SiscoTable[[#This Row],[Código]],Hoja2!A:B,2,0)*SiscoTable[[#This Row],[Stock_actual]],0)</f>
        <v>0</v>
      </c>
      <c r="P1840" s="6" t="s">
        <v>7</v>
      </c>
      <c r="Q1840" s="7">
        <v>1</v>
      </c>
      <c r="R1840" s="7">
        <v>1.7999999999999998</v>
      </c>
      <c r="S1840" s="7" t="s">
        <v>11928</v>
      </c>
      <c r="BI1840"/>
      <c r="BJ1840"/>
    </row>
    <row r="1841" spans="2:62" x14ac:dyDescent="0.4">
      <c r="B1841" s="1">
        <v>14333</v>
      </c>
      <c r="C1841" s="6" t="s">
        <v>8</v>
      </c>
      <c r="D1841" s="6" t="s">
        <v>8</v>
      </c>
      <c r="E1841" s="6" t="s">
        <v>3268</v>
      </c>
      <c r="F1841" s="6" t="s">
        <v>3269</v>
      </c>
      <c r="G1841" s="6" t="s">
        <v>4996</v>
      </c>
      <c r="H1841" s="6" t="s">
        <v>4199</v>
      </c>
      <c r="I1841" s="6" t="s">
        <v>5081</v>
      </c>
      <c r="J1841" s="6" t="s">
        <v>5</v>
      </c>
      <c r="K1841" s="7">
        <v>0</v>
      </c>
      <c r="L1841" s="7">
        <f>IFERROR(VLOOKUP(SiscoTable[[#This Row],[Código]],Hoja2!A:B,2,0)*SiscoTable[[#This Row],[Provta(Uns)]],0)</f>
        <v>0</v>
      </c>
      <c r="M1841" s="7">
        <v>0</v>
      </c>
      <c r="N1841" s="7">
        <v>0</v>
      </c>
      <c r="O1841" s="7">
        <f>IFERROR(VLOOKUP(SiscoTable[[#This Row],[Código]],Hoja2!A:B,2,0)*SiscoTable[[#This Row],[Stock_actual]],0)</f>
        <v>0</v>
      </c>
      <c r="P1841" s="6" t="s">
        <v>7</v>
      </c>
      <c r="Q1841" s="7">
        <v>0</v>
      </c>
      <c r="R1841" s="7">
        <v>0</v>
      </c>
      <c r="S1841" s="7" t="s">
        <v>11928</v>
      </c>
      <c r="BI1841"/>
      <c r="BJ1841"/>
    </row>
    <row r="1842" spans="2:62" x14ac:dyDescent="0.4">
      <c r="B1842" s="1">
        <v>14334</v>
      </c>
      <c r="C1842" s="6" t="s">
        <v>8</v>
      </c>
      <c r="D1842" s="6" t="s">
        <v>30</v>
      </c>
      <c r="E1842" s="6" t="s">
        <v>3268</v>
      </c>
      <c r="F1842" s="6" t="s">
        <v>3269</v>
      </c>
      <c r="G1842" s="6" t="s">
        <v>4996</v>
      </c>
      <c r="H1842" s="6" t="s">
        <v>4199</v>
      </c>
      <c r="I1842" s="6" t="s">
        <v>5082</v>
      </c>
      <c r="J1842" s="6" t="s">
        <v>5</v>
      </c>
      <c r="K1842" s="7">
        <v>6.5</v>
      </c>
      <c r="L1842" s="7">
        <f>IFERROR(VLOOKUP(SiscoTable[[#This Row],[Código]],Hoja2!A:B,2,0)*SiscoTable[[#This Row],[Provta(Uns)]],0)</f>
        <v>22.75</v>
      </c>
      <c r="M1842" s="7">
        <v>0</v>
      </c>
      <c r="N1842" s="7">
        <v>113</v>
      </c>
      <c r="O1842" s="7">
        <f>IFERROR(VLOOKUP(SiscoTable[[#This Row],[Código]],Hoja2!A:B,2,0)*SiscoTable[[#This Row],[Stock_actual]],0)</f>
        <v>395.5</v>
      </c>
      <c r="P1842" s="6" t="s">
        <v>5083</v>
      </c>
      <c r="Q1842" s="7">
        <v>7</v>
      </c>
      <c r="R1842" s="7">
        <v>0</v>
      </c>
      <c r="S1842" s="7" t="s">
        <v>11928</v>
      </c>
      <c r="BI1842"/>
      <c r="BJ1842"/>
    </row>
    <row r="1843" spans="2:62" x14ac:dyDescent="0.4">
      <c r="B1843" s="1">
        <v>14335</v>
      </c>
      <c r="C1843" s="6" t="s">
        <v>8</v>
      </c>
      <c r="D1843" s="6" t="s">
        <v>30</v>
      </c>
      <c r="E1843" s="6" t="s">
        <v>3268</v>
      </c>
      <c r="F1843" s="6" t="s">
        <v>3269</v>
      </c>
      <c r="G1843" s="6" t="s">
        <v>4996</v>
      </c>
      <c r="H1843" s="6" t="s">
        <v>4199</v>
      </c>
      <c r="I1843" s="6" t="s">
        <v>5084</v>
      </c>
      <c r="J1843" s="6" t="s">
        <v>5</v>
      </c>
      <c r="K1843" s="7">
        <v>12.33</v>
      </c>
      <c r="L1843" s="7">
        <f>IFERROR(VLOOKUP(SiscoTable[[#This Row],[Código]],Hoja2!A:B,2,0)*SiscoTable[[#This Row],[Provta(Uns)]],0)</f>
        <v>43.155000000000001</v>
      </c>
      <c r="M1843" s="7">
        <v>0</v>
      </c>
      <c r="N1843" s="7">
        <v>32</v>
      </c>
      <c r="O1843" s="7">
        <f>IFERROR(VLOOKUP(SiscoTable[[#This Row],[Código]],Hoja2!A:B,2,0)*SiscoTable[[#This Row],[Stock_actual]],0)</f>
        <v>112</v>
      </c>
      <c r="P1843" s="6" t="s">
        <v>577</v>
      </c>
      <c r="Q1843" s="7">
        <v>14</v>
      </c>
      <c r="R1843" s="7">
        <v>0</v>
      </c>
      <c r="S1843" s="7" t="s">
        <v>11928</v>
      </c>
      <c r="BI1843"/>
      <c r="BJ1843"/>
    </row>
    <row r="1844" spans="2:62" x14ac:dyDescent="0.4">
      <c r="B1844" s="1">
        <v>14336</v>
      </c>
      <c r="C1844" s="6" t="s">
        <v>8</v>
      </c>
      <c r="D1844" s="6" t="s">
        <v>8</v>
      </c>
      <c r="E1844" s="6" t="s">
        <v>3268</v>
      </c>
      <c r="F1844" s="6" t="s">
        <v>3269</v>
      </c>
      <c r="G1844" s="6" t="s">
        <v>4996</v>
      </c>
      <c r="H1844" s="6" t="s">
        <v>4199</v>
      </c>
      <c r="I1844" s="6" t="s">
        <v>5085</v>
      </c>
      <c r="J1844" s="6" t="s">
        <v>5</v>
      </c>
      <c r="K1844" s="7">
        <v>0.33</v>
      </c>
      <c r="L1844" s="7">
        <f>IFERROR(VLOOKUP(SiscoTable[[#This Row],[Código]],Hoja2!A:B,2,0)*SiscoTable[[#This Row],[Provta(Uns)]],0)</f>
        <v>0.66</v>
      </c>
      <c r="M1844" s="7">
        <v>0</v>
      </c>
      <c r="N1844" s="7">
        <v>20</v>
      </c>
      <c r="O1844" s="7">
        <f>IFERROR(VLOOKUP(SiscoTable[[#This Row],[Código]],Hoja2!A:B,2,0)*SiscoTable[[#This Row],[Stock_actual]],0)</f>
        <v>40</v>
      </c>
      <c r="P1844" s="6" t="s">
        <v>3257</v>
      </c>
      <c r="Q1844" s="7">
        <v>0</v>
      </c>
      <c r="R1844" s="7">
        <v>0</v>
      </c>
      <c r="S1844" s="7" t="s">
        <v>11928</v>
      </c>
      <c r="BI1844"/>
      <c r="BJ1844"/>
    </row>
    <row r="1845" spans="2:62" x14ac:dyDescent="0.4">
      <c r="B1845" s="1">
        <v>14337</v>
      </c>
      <c r="C1845" s="6" t="s">
        <v>8</v>
      </c>
      <c r="D1845" s="6" t="s">
        <v>30</v>
      </c>
      <c r="E1845" s="6" t="s">
        <v>3268</v>
      </c>
      <c r="F1845" s="6" t="s">
        <v>3269</v>
      </c>
      <c r="G1845" s="6" t="s">
        <v>4996</v>
      </c>
      <c r="H1845" s="6" t="s">
        <v>4199</v>
      </c>
      <c r="I1845" s="6" t="s">
        <v>5086</v>
      </c>
      <c r="J1845" s="6" t="s">
        <v>5</v>
      </c>
      <c r="K1845" s="7">
        <v>1.83</v>
      </c>
      <c r="L1845" s="7">
        <f>IFERROR(VLOOKUP(SiscoTable[[#This Row],[Código]],Hoja2!A:B,2,0)*SiscoTable[[#This Row],[Provta(Uns)]],0)</f>
        <v>4.758</v>
      </c>
      <c r="M1845" s="7">
        <v>0</v>
      </c>
      <c r="N1845" s="7">
        <v>0</v>
      </c>
      <c r="O1845" s="7">
        <f>IFERROR(VLOOKUP(SiscoTable[[#This Row],[Código]],Hoja2!A:B,2,0)*SiscoTable[[#This Row],[Stock_actual]],0)</f>
        <v>0</v>
      </c>
      <c r="P1845" s="6" t="s">
        <v>7</v>
      </c>
      <c r="Q1845" s="7">
        <v>2</v>
      </c>
      <c r="R1845" s="7">
        <v>3.5999999999999996</v>
      </c>
      <c r="S1845" s="7" t="s">
        <v>11928</v>
      </c>
      <c r="BI1845"/>
      <c r="BJ1845"/>
    </row>
    <row r="1846" spans="2:62" x14ac:dyDescent="0.4">
      <c r="B1846" s="1">
        <v>14338</v>
      </c>
      <c r="C1846" s="6" t="s">
        <v>30</v>
      </c>
      <c r="D1846" s="6" t="s">
        <v>30</v>
      </c>
      <c r="E1846" s="6" t="s">
        <v>3268</v>
      </c>
      <c r="F1846" s="6" t="s">
        <v>3269</v>
      </c>
      <c r="G1846" s="6" t="s">
        <v>4996</v>
      </c>
      <c r="H1846" s="6" t="s">
        <v>4199</v>
      </c>
      <c r="I1846" s="6" t="s">
        <v>5044</v>
      </c>
      <c r="J1846" s="6" t="s">
        <v>5</v>
      </c>
      <c r="K1846" s="7">
        <v>15.5</v>
      </c>
      <c r="L1846" s="7">
        <f>IFERROR(VLOOKUP(SiscoTable[[#This Row],[Código]],Hoja2!A:B,2,0)*SiscoTable[[#This Row],[Provta(Uns)]],0)</f>
        <v>54.25</v>
      </c>
      <c r="M1846" s="7">
        <v>0</v>
      </c>
      <c r="N1846" s="7">
        <v>60</v>
      </c>
      <c r="O1846" s="7">
        <f>IFERROR(VLOOKUP(SiscoTable[[#This Row],[Código]],Hoja2!A:B,2,0)*SiscoTable[[#This Row],[Stock_actual]],0)</f>
        <v>210</v>
      </c>
      <c r="P1846" s="6" t="s">
        <v>246</v>
      </c>
      <c r="Q1846" s="7">
        <v>17</v>
      </c>
      <c r="R1846" s="7">
        <v>0</v>
      </c>
      <c r="S1846" s="7" t="s">
        <v>11928</v>
      </c>
      <c r="BI1846"/>
      <c r="BJ1846"/>
    </row>
    <row r="1847" spans="2:62" x14ac:dyDescent="0.4">
      <c r="B1847" s="1">
        <v>14339</v>
      </c>
      <c r="C1847" s="6" t="s">
        <v>8</v>
      </c>
      <c r="D1847" s="6" t="s">
        <v>8</v>
      </c>
      <c r="E1847" s="6" t="s">
        <v>3268</v>
      </c>
      <c r="F1847" s="6" t="s">
        <v>3269</v>
      </c>
      <c r="G1847" s="6" t="s">
        <v>4996</v>
      </c>
      <c r="H1847" s="6" t="s">
        <v>4199</v>
      </c>
      <c r="I1847" s="6" t="s">
        <v>5087</v>
      </c>
      <c r="J1847" s="6" t="s">
        <v>5</v>
      </c>
      <c r="K1847" s="7">
        <v>4.33</v>
      </c>
      <c r="L1847" s="7">
        <f>IFERROR(VLOOKUP(SiscoTable[[#This Row],[Código]],Hoja2!A:B,2,0)*SiscoTable[[#This Row],[Provta(Uns)]],0)</f>
        <v>11.258000000000001</v>
      </c>
      <c r="M1847" s="7">
        <v>0</v>
      </c>
      <c r="N1847" s="7">
        <v>0</v>
      </c>
      <c r="O1847" s="7">
        <f>IFERROR(VLOOKUP(SiscoTable[[#This Row],[Código]],Hoja2!A:B,2,0)*SiscoTable[[#This Row],[Stock_actual]],0)</f>
        <v>0</v>
      </c>
      <c r="P1847" s="6" t="s">
        <v>7</v>
      </c>
      <c r="Q1847" s="7">
        <v>5</v>
      </c>
      <c r="R1847" s="7">
        <v>8.4</v>
      </c>
      <c r="S1847" s="7" t="s">
        <v>11928</v>
      </c>
      <c r="BI1847"/>
      <c r="BJ1847"/>
    </row>
    <row r="1848" spans="2:62" x14ac:dyDescent="0.4">
      <c r="B1848" s="1">
        <v>14340</v>
      </c>
      <c r="C1848" s="6" t="s">
        <v>8</v>
      </c>
      <c r="D1848" s="6" t="s">
        <v>8</v>
      </c>
      <c r="E1848" s="6" t="s">
        <v>3268</v>
      </c>
      <c r="F1848" s="6" t="s">
        <v>3269</v>
      </c>
      <c r="G1848" s="6" t="s">
        <v>4996</v>
      </c>
      <c r="H1848" s="6" t="s">
        <v>4199</v>
      </c>
      <c r="I1848" s="6" t="s">
        <v>5088</v>
      </c>
      <c r="J1848" s="6" t="s">
        <v>5</v>
      </c>
      <c r="K1848" s="7">
        <v>0.83</v>
      </c>
      <c r="L1848" s="7">
        <f>IFERROR(VLOOKUP(SiscoTable[[#This Row],[Código]],Hoja2!A:B,2,0)*SiscoTable[[#This Row],[Provta(Uns)]],0)</f>
        <v>2.1579999999999999</v>
      </c>
      <c r="M1848" s="7">
        <v>0</v>
      </c>
      <c r="N1848" s="7">
        <v>0</v>
      </c>
      <c r="O1848" s="7">
        <f>IFERROR(VLOOKUP(SiscoTable[[#This Row],[Código]],Hoja2!A:B,2,0)*SiscoTable[[#This Row],[Stock_actual]],0)</f>
        <v>0</v>
      </c>
      <c r="P1848" s="6" t="s">
        <v>7</v>
      </c>
      <c r="Q1848" s="7">
        <v>1</v>
      </c>
      <c r="R1848" s="7">
        <v>1.7999999999999998</v>
      </c>
      <c r="S1848" s="7" t="s">
        <v>11928</v>
      </c>
      <c r="BI1848"/>
      <c r="BJ1848"/>
    </row>
    <row r="1849" spans="2:62" x14ac:dyDescent="0.4">
      <c r="B1849" s="1">
        <v>14341</v>
      </c>
      <c r="C1849" s="6" t="s">
        <v>8</v>
      </c>
      <c r="D1849" s="6" t="s">
        <v>30</v>
      </c>
      <c r="E1849" s="6" t="s">
        <v>3268</v>
      </c>
      <c r="F1849" s="6" t="s">
        <v>3269</v>
      </c>
      <c r="G1849" s="6" t="s">
        <v>4996</v>
      </c>
      <c r="H1849" s="6" t="s">
        <v>4199</v>
      </c>
      <c r="I1849" s="6" t="s">
        <v>5089</v>
      </c>
      <c r="J1849" s="6" t="s">
        <v>5</v>
      </c>
      <c r="K1849" s="7">
        <v>2.5</v>
      </c>
      <c r="L1849" s="7">
        <f>IFERROR(VLOOKUP(SiscoTable[[#This Row],[Código]],Hoja2!A:B,2,0)*SiscoTable[[#This Row],[Provta(Uns)]],0)</f>
        <v>6.25</v>
      </c>
      <c r="M1849" s="7">
        <v>0</v>
      </c>
      <c r="N1849" s="7">
        <v>0</v>
      </c>
      <c r="O1849" s="7">
        <f>IFERROR(VLOOKUP(SiscoTable[[#This Row],[Código]],Hoja2!A:B,2,0)*SiscoTable[[#This Row],[Stock_actual]],0)</f>
        <v>0</v>
      </c>
      <c r="P1849" s="6" t="s">
        <v>7</v>
      </c>
      <c r="Q1849" s="7">
        <v>3</v>
      </c>
      <c r="R1849" s="7">
        <v>4.8</v>
      </c>
      <c r="S1849" s="7" t="s">
        <v>11928</v>
      </c>
      <c r="BI1849"/>
      <c r="BJ1849"/>
    </row>
    <row r="1850" spans="2:62" x14ac:dyDescent="0.4">
      <c r="B1850" s="1">
        <v>14342</v>
      </c>
      <c r="C1850" s="6" t="s">
        <v>8</v>
      </c>
      <c r="D1850" s="6" t="s">
        <v>30</v>
      </c>
      <c r="E1850" s="6" t="s">
        <v>3268</v>
      </c>
      <c r="F1850" s="6" t="s">
        <v>3269</v>
      </c>
      <c r="G1850" s="6" t="s">
        <v>4996</v>
      </c>
      <c r="H1850" s="6" t="s">
        <v>4199</v>
      </c>
      <c r="I1850" s="6" t="s">
        <v>5090</v>
      </c>
      <c r="J1850" s="6" t="s">
        <v>5</v>
      </c>
      <c r="K1850" s="7">
        <v>9</v>
      </c>
      <c r="L1850" s="7">
        <f>IFERROR(VLOOKUP(SiscoTable[[#This Row],[Código]],Hoja2!A:B,2,0)*SiscoTable[[#This Row],[Provta(Uns)]],0)</f>
        <v>25.2</v>
      </c>
      <c r="M1850" s="7">
        <v>0</v>
      </c>
      <c r="N1850" s="7">
        <v>34</v>
      </c>
      <c r="O1850" s="7">
        <f>IFERROR(VLOOKUP(SiscoTable[[#This Row],[Código]],Hoja2!A:B,2,0)*SiscoTable[[#This Row],[Stock_actual]],0)</f>
        <v>95.199999999999989</v>
      </c>
      <c r="P1850" s="6" t="s">
        <v>415</v>
      </c>
      <c r="Q1850" s="7">
        <v>10</v>
      </c>
      <c r="R1850" s="7">
        <v>0</v>
      </c>
      <c r="S1850" s="7" t="s">
        <v>11928</v>
      </c>
      <c r="BI1850"/>
      <c r="BJ1850"/>
    </row>
    <row r="1851" spans="2:62" x14ac:dyDescent="0.4">
      <c r="B1851" s="1">
        <v>14343</v>
      </c>
      <c r="C1851" s="6" t="s">
        <v>8</v>
      </c>
      <c r="D1851" s="6" t="s">
        <v>8</v>
      </c>
      <c r="E1851" s="6" t="s">
        <v>3268</v>
      </c>
      <c r="F1851" s="6" t="s">
        <v>3269</v>
      </c>
      <c r="G1851" s="6" t="s">
        <v>4996</v>
      </c>
      <c r="H1851" s="6" t="s">
        <v>4199</v>
      </c>
      <c r="I1851" s="6" t="s">
        <v>5091</v>
      </c>
      <c r="J1851" s="6" t="s">
        <v>5</v>
      </c>
      <c r="K1851" s="7">
        <v>3.33</v>
      </c>
      <c r="L1851" s="7">
        <f>IFERROR(VLOOKUP(SiscoTable[[#This Row],[Código]],Hoja2!A:B,2,0)*SiscoTable[[#This Row],[Provta(Uns)]],0)</f>
        <v>9.3239999999999998</v>
      </c>
      <c r="M1851" s="7">
        <v>0</v>
      </c>
      <c r="N1851" s="7">
        <v>12</v>
      </c>
      <c r="O1851" s="7">
        <f>IFERROR(VLOOKUP(SiscoTable[[#This Row],[Código]],Hoja2!A:B,2,0)*SiscoTable[[#This Row],[Stock_actual]],0)</f>
        <v>33.599999999999994</v>
      </c>
      <c r="P1851" s="6" t="s">
        <v>476</v>
      </c>
      <c r="Q1851" s="7">
        <v>4</v>
      </c>
      <c r="R1851" s="7">
        <v>0</v>
      </c>
      <c r="S1851" s="7" t="s">
        <v>11928</v>
      </c>
      <c r="BI1851"/>
      <c r="BJ1851"/>
    </row>
    <row r="1852" spans="2:62" x14ac:dyDescent="0.4">
      <c r="B1852" s="1">
        <v>14344</v>
      </c>
      <c r="C1852" s="6" t="s">
        <v>8</v>
      </c>
      <c r="D1852" s="6" t="s">
        <v>8</v>
      </c>
      <c r="E1852" s="6" t="s">
        <v>3268</v>
      </c>
      <c r="F1852" s="6" t="s">
        <v>3269</v>
      </c>
      <c r="G1852" s="6" t="s">
        <v>4996</v>
      </c>
      <c r="H1852" s="6" t="s">
        <v>4199</v>
      </c>
      <c r="I1852" s="6" t="s">
        <v>5092</v>
      </c>
      <c r="J1852" s="6" t="s">
        <v>5</v>
      </c>
      <c r="K1852" s="7">
        <v>5.5</v>
      </c>
      <c r="L1852" s="7">
        <f>IFERROR(VLOOKUP(SiscoTable[[#This Row],[Código]],Hoja2!A:B,2,0)*SiscoTable[[#This Row],[Provta(Uns)]],0)</f>
        <v>14.3</v>
      </c>
      <c r="M1852" s="7">
        <v>0</v>
      </c>
      <c r="N1852" s="7">
        <v>38</v>
      </c>
      <c r="O1852" s="7">
        <f>IFERROR(VLOOKUP(SiscoTable[[#This Row],[Código]],Hoja2!A:B,2,0)*SiscoTable[[#This Row],[Stock_actual]],0)</f>
        <v>98.8</v>
      </c>
      <c r="P1852" s="6" t="s">
        <v>5093</v>
      </c>
      <c r="Q1852" s="7">
        <v>6</v>
      </c>
      <c r="R1852" s="7">
        <v>0</v>
      </c>
      <c r="S1852" s="7" t="s">
        <v>11928</v>
      </c>
      <c r="BI1852"/>
      <c r="BJ1852"/>
    </row>
    <row r="1853" spans="2:62" x14ac:dyDescent="0.4">
      <c r="B1853" s="1">
        <v>14345</v>
      </c>
      <c r="C1853" s="6" t="s">
        <v>8</v>
      </c>
      <c r="D1853" s="6" t="s">
        <v>30</v>
      </c>
      <c r="E1853" s="6" t="s">
        <v>3268</v>
      </c>
      <c r="F1853" s="6" t="s">
        <v>3269</v>
      </c>
      <c r="G1853" s="6" t="s">
        <v>4996</v>
      </c>
      <c r="H1853" s="6" t="s">
        <v>4199</v>
      </c>
      <c r="I1853" s="6" t="s">
        <v>5094</v>
      </c>
      <c r="J1853" s="6" t="s">
        <v>5</v>
      </c>
      <c r="K1853" s="7">
        <v>8.17</v>
      </c>
      <c r="L1853" s="7">
        <f>IFERROR(VLOOKUP(SiscoTable[[#This Row],[Código]],Hoja2!A:B,2,0)*SiscoTable[[#This Row],[Provta(Uns)]],0)</f>
        <v>21.242000000000001</v>
      </c>
      <c r="M1853" s="7">
        <v>0</v>
      </c>
      <c r="N1853" s="7">
        <v>39</v>
      </c>
      <c r="O1853" s="7">
        <f>IFERROR(VLOOKUP(SiscoTable[[#This Row],[Código]],Hoja2!A:B,2,0)*SiscoTable[[#This Row],[Stock_actual]],0)</f>
        <v>101.4</v>
      </c>
      <c r="P1853" s="6" t="s">
        <v>222</v>
      </c>
      <c r="Q1853" s="7">
        <v>9</v>
      </c>
      <c r="R1853" s="7">
        <v>0</v>
      </c>
      <c r="S1853" s="7" t="s">
        <v>11928</v>
      </c>
      <c r="BI1853"/>
      <c r="BJ1853"/>
    </row>
    <row r="1854" spans="2:62" x14ac:dyDescent="0.4">
      <c r="B1854" s="1">
        <v>14346</v>
      </c>
      <c r="C1854" s="6" t="s">
        <v>8</v>
      </c>
      <c r="D1854" s="6" t="s">
        <v>8</v>
      </c>
      <c r="E1854" s="6" t="s">
        <v>3268</v>
      </c>
      <c r="F1854" s="6" t="s">
        <v>3269</v>
      </c>
      <c r="G1854" s="6" t="s">
        <v>4996</v>
      </c>
      <c r="H1854" s="6" t="s">
        <v>4199</v>
      </c>
      <c r="I1854" s="6" t="s">
        <v>5095</v>
      </c>
      <c r="J1854" s="6" t="s">
        <v>5</v>
      </c>
      <c r="K1854" s="7">
        <v>2.5</v>
      </c>
      <c r="L1854" s="7">
        <f>IFERROR(VLOOKUP(SiscoTable[[#This Row],[Código]],Hoja2!A:B,2,0)*SiscoTable[[#This Row],[Provta(Uns)]],0)</f>
        <v>10</v>
      </c>
      <c r="M1854" s="7">
        <v>0</v>
      </c>
      <c r="N1854" s="7">
        <v>55</v>
      </c>
      <c r="O1854" s="7">
        <f>IFERROR(VLOOKUP(SiscoTable[[#This Row],[Código]],Hoja2!A:B,2,0)*SiscoTable[[#This Row],[Stock_actual]],0)</f>
        <v>220</v>
      </c>
      <c r="P1854" s="6" t="s">
        <v>2077</v>
      </c>
      <c r="Q1854" s="7">
        <v>3</v>
      </c>
      <c r="R1854" s="7">
        <v>0</v>
      </c>
      <c r="S1854" s="7" t="s">
        <v>11928</v>
      </c>
      <c r="BI1854"/>
      <c r="BJ1854"/>
    </row>
    <row r="1855" spans="2:62" x14ac:dyDescent="0.4">
      <c r="B1855" s="1">
        <v>14347</v>
      </c>
      <c r="C1855" s="6" t="s">
        <v>8</v>
      </c>
      <c r="D1855" s="6" t="s">
        <v>30</v>
      </c>
      <c r="E1855" s="6" t="s">
        <v>3268</v>
      </c>
      <c r="F1855" s="6" t="s">
        <v>3269</v>
      </c>
      <c r="G1855" s="6" t="s">
        <v>4996</v>
      </c>
      <c r="H1855" s="6" t="s">
        <v>4199</v>
      </c>
      <c r="I1855" s="6" t="s">
        <v>5096</v>
      </c>
      <c r="J1855" s="6" t="s">
        <v>5</v>
      </c>
      <c r="K1855" s="7">
        <v>7.5</v>
      </c>
      <c r="L1855" s="7">
        <f>IFERROR(VLOOKUP(SiscoTable[[#This Row],[Código]],Hoja2!A:B,2,0)*SiscoTable[[#This Row],[Provta(Uns)]],0)</f>
        <v>21.75</v>
      </c>
      <c r="M1855" s="7">
        <v>0</v>
      </c>
      <c r="N1855" s="7">
        <v>15</v>
      </c>
      <c r="O1855" s="7">
        <f>IFERROR(VLOOKUP(SiscoTable[[#This Row],[Código]],Hoja2!A:B,2,0)*SiscoTable[[#This Row],[Stock_actual]],0)</f>
        <v>43.5</v>
      </c>
      <c r="P1855" s="6" t="s">
        <v>242</v>
      </c>
      <c r="Q1855" s="7">
        <v>8</v>
      </c>
      <c r="R1855" s="7">
        <v>0</v>
      </c>
      <c r="S1855" s="7" t="s">
        <v>11928</v>
      </c>
      <c r="BI1855"/>
      <c r="BJ1855"/>
    </row>
    <row r="1856" spans="2:62" x14ac:dyDescent="0.4">
      <c r="B1856" s="1">
        <v>14348</v>
      </c>
      <c r="C1856" s="6" t="s">
        <v>8</v>
      </c>
      <c r="D1856" s="6" t="s">
        <v>8</v>
      </c>
      <c r="E1856" s="6" t="s">
        <v>3268</v>
      </c>
      <c r="F1856" s="6" t="s">
        <v>3269</v>
      </c>
      <c r="G1856" s="6" t="s">
        <v>4996</v>
      </c>
      <c r="H1856" s="6" t="s">
        <v>4199</v>
      </c>
      <c r="I1856" s="6" t="s">
        <v>5097</v>
      </c>
      <c r="J1856" s="6" t="s">
        <v>5</v>
      </c>
      <c r="K1856" s="7">
        <v>0</v>
      </c>
      <c r="L1856" s="7">
        <f>IFERROR(VLOOKUP(SiscoTable[[#This Row],[Código]],Hoja2!A:B,2,0)*SiscoTable[[#This Row],[Provta(Uns)]],0)</f>
        <v>0</v>
      </c>
      <c r="M1856" s="7">
        <v>0</v>
      </c>
      <c r="N1856" s="7">
        <v>0</v>
      </c>
      <c r="O1856" s="7">
        <f>IFERROR(VLOOKUP(SiscoTable[[#This Row],[Código]],Hoja2!A:B,2,0)*SiscoTable[[#This Row],[Stock_actual]],0)</f>
        <v>0</v>
      </c>
      <c r="P1856" s="6" t="s">
        <v>7</v>
      </c>
      <c r="Q1856" s="7">
        <v>0</v>
      </c>
      <c r="R1856" s="7">
        <v>0</v>
      </c>
      <c r="S1856" s="7" t="s">
        <v>11928</v>
      </c>
      <c r="BI1856"/>
      <c r="BJ1856"/>
    </row>
    <row r="1857" spans="2:62" x14ac:dyDescent="0.4">
      <c r="B1857" s="1">
        <v>14349</v>
      </c>
      <c r="C1857" s="6" t="s">
        <v>8</v>
      </c>
      <c r="D1857" s="6" t="s">
        <v>8</v>
      </c>
      <c r="E1857" s="6" t="s">
        <v>3268</v>
      </c>
      <c r="F1857" s="6" t="s">
        <v>3269</v>
      </c>
      <c r="G1857" s="6" t="s">
        <v>4996</v>
      </c>
      <c r="H1857" s="6" t="s">
        <v>4199</v>
      </c>
      <c r="I1857" s="6" t="s">
        <v>5098</v>
      </c>
      <c r="J1857" s="6" t="s">
        <v>5</v>
      </c>
      <c r="K1857" s="7">
        <v>0</v>
      </c>
      <c r="L1857" s="7">
        <f>IFERROR(VLOOKUP(SiscoTable[[#This Row],[Código]],Hoja2!A:B,2,0)*SiscoTable[[#This Row],[Provta(Uns)]],0)</f>
        <v>0</v>
      </c>
      <c r="M1857" s="7">
        <v>0</v>
      </c>
      <c r="N1857" s="7">
        <v>0</v>
      </c>
      <c r="O1857" s="7">
        <f>IFERROR(VLOOKUP(SiscoTable[[#This Row],[Código]],Hoja2!A:B,2,0)*SiscoTable[[#This Row],[Stock_actual]],0)</f>
        <v>0</v>
      </c>
      <c r="P1857" s="6" t="s">
        <v>7</v>
      </c>
      <c r="Q1857" s="7">
        <v>0</v>
      </c>
      <c r="R1857" s="7">
        <v>0</v>
      </c>
      <c r="S1857" s="7" t="s">
        <v>11928</v>
      </c>
      <c r="BI1857"/>
      <c r="BJ1857"/>
    </row>
    <row r="1858" spans="2:62" x14ac:dyDescent="0.4">
      <c r="B1858" s="1">
        <v>14351</v>
      </c>
      <c r="C1858" s="6" t="s">
        <v>8</v>
      </c>
      <c r="D1858" s="6" t="s">
        <v>30</v>
      </c>
      <c r="E1858" s="6" t="s">
        <v>3268</v>
      </c>
      <c r="F1858" s="6" t="s">
        <v>3269</v>
      </c>
      <c r="G1858" s="6" t="s">
        <v>4996</v>
      </c>
      <c r="H1858" s="6" t="s">
        <v>4199</v>
      </c>
      <c r="I1858" s="6" t="s">
        <v>5099</v>
      </c>
      <c r="J1858" s="6" t="s">
        <v>5</v>
      </c>
      <c r="K1858" s="7">
        <v>20.170000000000002</v>
      </c>
      <c r="L1858" s="7">
        <f>IFERROR(VLOOKUP(SiscoTable[[#This Row],[Código]],Hoja2!A:B,2,0)*SiscoTable[[#This Row],[Provta(Uns)]],0)</f>
        <v>50.425000000000004</v>
      </c>
      <c r="M1858" s="7">
        <v>0</v>
      </c>
      <c r="N1858" s="7">
        <v>145</v>
      </c>
      <c r="O1858" s="7">
        <f>IFERROR(VLOOKUP(SiscoTable[[#This Row],[Código]],Hoja2!A:B,2,0)*SiscoTable[[#This Row],[Stock_actual]],0)</f>
        <v>362.5</v>
      </c>
      <c r="P1858" s="6" t="s">
        <v>5100</v>
      </c>
      <c r="Q1858" s="7">
        <v>22</v>
      </c>
      <c r="R1858" s="7">
        <v>0</v>
      </c>
      <c r="S1858" s="7" t="s">
        <v>11928</v>
      </c>
      <c r="BI1858"/>
      <c r="BJ1858"/>
    </row>
    <row r="1859" spans="2:62" x14ac:dyDescent="0.4">
      <c r="B1859" s="1">
        <v>14352</v>
      </c>
      <c r="C1859" s="6" t="s">
        <v>8</v>
      </c>
      <c r="D1859" s="6" t="s">
        <v>8</v>
      </c>
      <c r="E1859" s="6" t="s">
        <v>3268</v>
      </c>
      <c r="F1859" s="6" t="s">
        <v>3269</v>
      </c>
      <c r="G1859" s="6" t="s">
        <v>4996</v>
      </c>
      <c r="H1859" s="6" t="s">
        <v>4199</v>
      </c>
      <c r="I1859" s="6" t="s">
        <v>5101</v>
      </c>
      <c r="J1859" s="6" t="s">
        <v>5</v>
      </c>
      <c r="K1859" s="7">
        <v>0</v>
      </c>
      <c r="L1859" s="7">
        <f>IFERROR(VLOOKUP(SiscoTable[[#This Row],[Código]],Hoja2!A:B,2,0)*SiscoTable[[#This Row],[Provta(Uns)]],0)</f>
        <v>0</v>
      </c>
      <c r="M1859" s="7">
        <v>0</v>
      </c>
      <c r="N1859" s="7">
        <v>0</v>
      </c>
      <c r="O1859" s="7">
        <f>IFERROR(VLOOKUP(SiscoTable[[#This Row],[Código]],Hoja2!A:B,2,0)*SiscoTable[[#This Row],[Stock_actual]],0)</f>
        <v>0</v>
      </c>
      <c r="P1859" s="6" t="s">
        <v>7</v>
      </c>
      <c r="Q1859" s="7">
        <v>0</v>
      </c>
      <c r="R1859" s="7">
        <v>0</v>
      </c>
      <c r="S1859" s="7" t="s">
        <v>11928</v>
      </c>
      <c r="BI1859"/>
      <c r="BJ1859"/>
    </row>
    <row r="1860" spans="2:62" x14ac:dyDescent="0.4">
      <c r="B1860" s="1">
        <v>14353</v>
      </c>
      <c r="C1860" s="6" t="s">
        <v>8</v>
      </c>
      <c r="D1860" s="6" t="s">
        <v>8</v>
      </c>
      <c r="E1860" s="6" t="s">
        <v>3268</v>
      </c>
      <c r="F1860" s="6" t="s">
        <v>3269</v>
      </c>
      <c r="G1860" s="6" t="s">
        <v>4996</v>
      </c>
      <c r="H1860" s="6" t="s">
        <v>4199</v>
      </c>
      <c r="I1860" s="6" t="s">
        <v>5102</v>
      </c>
      <c r="J1860" s="6" t="s">
        <v>5</v>
      </c>
      <c r="K1860" s="7">
        <v>3.33</v>
      </c>
      <c r="L1860" s="7">
        <f>IFERROR(VLOOKUP(SiscoTable[[#This Row],[Código]],Hoja2!A:B,2,0)*SiscoTable[[#This Row],[Provta(Uns)]],0)</f>
        <v>11.321999999999999</v>
      </c>
      <c r="M1860" s="7">
        <v>0</v>
      </c>
      <c r="N1860" s="7">
        <v>12</v>
      </c>
      <c r="O1860" s="7">
        <f>IFERROR(VLOOKUP(SiscoTable[[#This Row],[Código]],Hoja2!A:B,2,0)*SiscoTable[[#This Row],[Stock_actual]],0)</f>
        <v>40.799999999999997</v>
      </c>
      <c r="P1860" s="6" t="s">
        <v>476</v>
      </c>
      <c r="Q1860" s="7">
        <v>4</v>
      </c>
      <c r="R1860" s="7">
        <v>0</v>
      </c>
      <c r="S1860" s="7" t="s">
        <v>11928</v>
      </c>
      <c r="BI1860"/>
      <c r="BJ1860"/>
    </row>
    <row r="1861" spans="2:62" x14ac:dyDescent="0.4">
      <c r="B1861" s="1">
        <v>14354</v>
      </c>
      <c r="C1861" s="6" t="s">
        <v>8</v>
      </c>
      <c r="D1861" s="6" t="s">
        <v>8</v>
      </c>
      <c r="E1861" s="6" t="s">
        <v>3268</v>
      </c>
      <c r="F1861" s="6" t="s">
        <v>3269</v>
      </c>
      <c r="G1861" s="6" t="s">
        <v>4996</v>
      </c>
      <c r="H1861" s="6" t="s">
        <v>4199</v>
      </c>
      <c r="I1861" s="6" t="s">
        <v>5103</v>
      </c>
      <c r="J1861" s="6" t="s">
        <v>5</v>
      </c>
      <c r="K1861" s="7">
        <v>3.83</v>
      </c>
      <c r="L1861" s="7">
        <f>IFERROR(VLOOKUP(SiscoTable[[#This Row],[Código]],Hoja2!A:B,2,0)*SiscoTable[[#This Row],[Provta(Uns)]],0)</f>
        <v>13.022</v>
      </c>
      <c r="M1861" s="7">
        <v>0</v>
      </c>
      <c r="N1861" s="7">
        <v>24</v>
      </c>
      <c r="O1861" s="7">
        <f>IFERROR(VLOOKUP(SiscoTable[[#This Row],[Código]],Hoja2!A:B,2,0)*SiscoTable[[#This Row],[Stock_actual]],0)</f>
        <v>81.599999999999994</v>
      </c>
      <c r="P1861" s="6" t="s">
        <v>248</v>
      </c>
      <c r="Q1861" s="7">
        <v>4</v>
      </c>
      <c r="R1861" s="7">
        <v>0</v>
      </c>
      <c r="S1861" s="7" t="s">
        <v>11928</v>
      </c>
      <c r="BI1861"/>
      <c r="BJ1861"/>
    </row>
    <row r="1862" spans="2:62" x14ac:dyDescent="0.4">
      <c r="B1862" s="1">
        <v>14355</v>
      </c>
      <c r="C1862" s="6" t="s">
        <v>8</v>
      </c>
      <c r="D1862" s="6" t="s">
        <v>8</v>
      </c>
      <c r="E1862" s="6" t="s">
        <v>3268</v>
      </c>
      <c r="F1862" s="6" t="s">
        <v>3269</v>
      </c>
      <c r="G1862" s="6" t="s">
        <v>4996</v>
      </c>
      <c r="H1862" s="6" t="s">
        <v>4199</v>
      </c>
      <c r="I1862" s="6" t="s">
        <v>5104</v>
      </c>
      <c r="J1862" s="6" t="s">
        <v>5</v>
      </c>
      <c r="K1862" s="7">
        <v>3.17</v>
      </c>
      <c r="L1862" s="7">
        <f>IFERROR(VLOOKUP(SiscoTable[[#This Row],[Código]],Hoja2!A:B,2,0)*SiscoTable[[#This Row],[Provta(Uns)]],0)</f>
        <v>12.68</v>
      </c>
      <c r="M1862" s="7">
        <v>0</v>
      </c>
      <c r="N1862" s="7">
        <v>10</v>
      </c>
      <c r="O1862" s="7">
        <f>IFERROR(VLOOKUP(SiscoTable[[#This Row],[Código]],Hoja2!A:B,2,0)*SiscoTable[[#This Row],[Stock_actual]],0)</f>
        <v>40</v>
      </c>
      <c r="P1862" s="6" t="s">
        <v>570</v>
      </c>
      <c r="Q1862" s="7">
        <v>4</v>
      </c>
      <c r="R1862" s="7">
        <v>0</v>
      </c>
      <c r="S1862" s="7" t="s">
        <v>11928</v>
      </c>
      <c r="BI1862"/>
      <c r="BJ1862"/>
    </row>
    <row r="1863" spans="2:62" x14ac:dyDescent="0.4">
      <c r="B1863" s="1">
        <v>14356</v>
      </c>
      <c r="C1863" s="6" t="s">
        <v>8</v>
      </c>
      <c r="D1863" s="6" t="s">
        <v>30</v>
      </c>
      <c r="E1863" s="6" t="s">
        <v>3268</v>
      </c>
      <c r="F1863" s="6" t="s">
        <v>3269</v>
      </c>
      <c r="G1863" s="6" t="s">
        <v>4996</v>
      </c>
      <c r="H1863" s="6" t="s">
        <v>4199</v>
      </c>
      <c r="I1863" s="6" t="s">
        <v>5105</v>
      </c>
      <c r="J1863" s="6" t="s">
        <v>5</v>
      </c>
      <c r="K1863" s="7">
        <v>5.83</v>
      </c>
      <c r="L1863" s="7">
        <f>IFERROR(VLOOKUP(SiscoTable[[#This Row],[Código]],Hoja2!A:B,2,0)*SiscoTable[[#This Row],[Provta(Uns)]],0)</f>
        <v>19.821999999999999</v>
      </c>
      <c r="M1863" s="7">
        <v>0</v>
      </c>
      <c r="N1863" s="7">
        <v>21</v>
      </c>
      <c r="O1863" s="7">
        <f>IFERROR(VLOOKUP(SiscoTable[[#This Row],[Código]],Hoja2!A:B,2,0)*SiscoTable[[#This Row],[Stock_actual]],0)</f>
        <v>71.399999999999991</v>
      </c>
      <c r="P1863" s="6" t="s">
        <v>476</v>
      </c>
      <c r="Q1863" s="7">
        <v>6</v>
      </c>
      <c r="R1863" s="7">
        <v>0</v>
      </c>
      <c r="S1863" s="7" t="s">
        <v>11928</v>
      </c>
      <c r="BI1863"/>
      <c r="BJ1863"/>
    </row>
    <row r="1864" spans="2:62" x14ac:dyDescent="0.4">
      <c r="B1864" s="1">
        <v>14357</v>
      </c>
      <c r="C1864" s="6" t="s">
        <v>8</v>
      </c>
      <c r="D1864" s="6" t="s">
        <v>30</v>
      </c>
      <c r="E1864" s="6" t="s">
        <v>3268</v>
      </c>
      <c r="F1864" s="6" t="s">
        <v>3269</v>
      </c>
      <c r="G1864" s="6" t="s">
        <v>4996</v>
      </c>
      <c r="H1864" s="6" t="s">
        <v>4199</v>
      </c>
      <c r="I1864" s="6" t="s">
        <v>5106</v>
      </c>
      <c r="J1864" s="6" t="s">
        <v>5</v>
      </c>
      <c r="K1864" s="7">
        <v>6.5</v>
      </c>
      <c r="L1864" s="7">
        <f>IFERROR(VLOOKUP(SiscoTable[[#This Row],[Código]],Hoja2!A:B,2,0)*SiscoTable[[#This Row],[Provta(Uns)]],0)</f>
        <v>22.099999999999998</v>
      </c>
      <c r="M1864" s="7">
        <v>0</v>
      </c>
      <c r="N1864" s="7">
        <v>24</v>
      </c>
      <c r="O1864" s="7">
        <f>IFERROR(VLOOKUP(SiscoTable[[#This Row],[Código]],Hoja2!A:B,2,0)*SiscoTable[[#This Row],[Stock_actual]],0)</f>
        <v>81.599999999999994</v>
      </c>
      <c r="P1864" s="6" t="s">
        <v>3331</v>
      </c>
      <c r="Q1864" s="7">
        <v>7</v>
      </c>
      <c r="R1864" s="7">
        <v>0</v>
      </c>
      <c r="S1864" s="7" t="s">
        <v>11928</v>
      </c>
      <c r="BI1864"/>
      <c r="BJ1864"/>
    </row>
    <row r="1865" spans="2:62" x14ac:dyDescent="0.4">
      <c r="B1865" s="1">
        <v>14358</v>
      </c>
      <c r="C1865" s="6" t="s">
        <v>8</v>
      </c>
      <c r="D1865" s="6" t="s">
        <v>8</v>
      </c>
      <c r="E1865" s="6" t="s">
        <v>3268</v>
      </c>
      <c r="F1865" s="6" t="s">
        <v>3269</v>
      </c>
      <c r="G1865" s="6" t="s">
        <v>4996</v>
      </c>
      <c r="H1865" s="6" t="s">
        <v>4199</v>
      </c>
      <c r="I1865" s="6" t="s">
        <v>5107</v>
      </c>
      <c r="J1865" s="6" t="s">
        <v>5</v>
      </c>
      <c r="K1865" s="7">
        <v>0</v>
      </c>
      <c r="L1865" s="7">
        <f>IFERROR(VLOOKUP(SiscoTable[[#This Row],[Código]],Hoja2!A:B,2,0)*SiscoTable[[#This Row],[Provta(Uns)]],0)</f>
        <v>0</v>
      </c>
      <c r="M1865" s="7">
        <v>0</v>
      </c>
      <c r="N1865" s="7">
        <v>0</v>
      </c>
      <c r="O1865" s="7">
        <f>IFERROR(VLOOKUP(SiscoTable[[#This Row],[Código]],Hoja2!A:B,2,0)*SiscoTable[[#This Row],[Stock_actual]],0)</f>
        <v>0</v>
      </c>
      <c r="P1865" s="6" t="s">
        <v>7</v>
      </c>
      <c r="Q1865" s="7">
        <v>0</v>
      </c>
      <c r="R1865" s="7">
        <v>0</v>
      </c>
      <c r="S1865" s="7" t="s">
        <v>11928</v>
      </c>
      <c r="BI1865"/>
      <c r="BJ1865"/>
    </row>
    <row r="1866" spans="2:62" x14ac:dyDescent="0.4">
      <c r="B1866" s="1">
        <v>14359</v>
      </c>
      <c r="C1866" s="6" t="s">
        <v>8</v>
      </c>
      <c r="D1866" s="6" t="s">
        <v>8</v>
      </c>
      <c r="E1866" s="6" t="s">
        <v>3268</v>
      </c>
      <c r="F1866" s="6" t="s">
        <v>3269</v>
      </c>
      <c r="G1866" s="6" t="s">
        <v>4996</v>
      </c>
      <c r="H1866" s="6" t="s">
        <v>4199</v>
      </c>
      <c r="I1866" s="6" t="s">
        <v>5108</v>
      </c>
      <c r="J1866" s="6" t="s">
        <v>5</v>
      </c>
      <c r="K1866" s="7">
        <v>0</v>
      </c>
      <c r="L1866" s="7">
        <f>IFERROR(VLOOKUP(SiscoTable[[#This Row],[Código]],Hoja2!A:B,2,0)*SiscoTable[[#This Row],[Provta(Uns)]],0)</f>
        <v>0</v>
      </c>
      <c r="M1866" s="7">
        <v>0</v>
      </c>
      <c r="N1866" s="7">
        <v>0</v>
      </c>
      <c r="O1866" s="7">
        <f>IFERROR(VLOOKUP(SiscoTable[[#This Row],[Código]],Hoja2!A:B,2,0)*SiscoTable[[#This Row],[Stock_actual]],0)</f>
        <v>0</v>
      </c>
      <c r="P1866" s="6" t="s">
        <v>7</v>
      </c>
      <c r="Q1866" s="7">
        <v>0</v>
      </c>
      <c r="R1866" s="7">
        <v>0</v>
      </c>
      <c r="S1866" s="7" t="s">
        <v>11928</v>
      </c>
      <c r="BI1866"/>
      <c r="BJ1866"/>
    </row>
    <row r="1867" spans="2:62" x14ac:dyDescent="0.4">
      <c r="B1867" s="1">
        <v>14360</v>
      </c>
      <c r="C1867" s="6" t="s">
        <v>8</v>
      </c>
      <c r="D1867" s="6" t="s">
        <v>8</v>
      </c>
      <c r="E1867" s="6" t="s">
        <v>3268</v>
      </c>
      <c r="F1867" s="6" t="s">
        <v>3269</v>
      </c>
      <c r="G1867" s="6" t="s">
        <v>4996</v>
      </c>
      <c r="H1867" s="6" t="s">
        <v>4199</v>
      </c>
      <c r="I1867" s="6" t="s">
        <v>5109</v>
      </c>
      <c r="J1867" s="6" t="s">
        <v>5</v>
      </c>
      <c r="K1867" s="7">
        <v>0</v>
      </c>
      <c r="L1867" s="7">
        <f>IFERROR(VLOOKUP(SiscoTable[[#This Row],[Código]],Hoja2!A:B,2,0)*SiscoTable[[#This Row],[Provta(Uns)]],0)</f>
        <v>0</v>
      </c>
      <c r="M1867" s="7">
        <v>0</v>
      </c>
      <c r="N1867" s="7">
        <v>0</v>
      </c>
      <c r="O1867" s="7">
        <f>IFERROR(VLOOKUP(SiscoTable[[#This Row],[Código]],Hoja2!A:B,2,0)*SiscoTable[[#This Row],[Stock_actual]],0)</f>
        <v>0</v>
      </c>
      <c r="P1867" s="6" t="s">
        <v>7</v>
      </c>
      <c r="Q1867" s="7">
        <v>0</v>
      </c>
      <c r="R1867" s="7">
        <v>0</v>
      </c>
      <c r="S1867" s="7" t="s">
        <v>11928</v>
      </c>
      <c r="BI1867"/>
      <c r="BJ1867"/>
    </row>
    <row r="1868" spans="2:62" x14ac:dyDescent="0.4">
      <c r="B1868" s="1">
        <v>14361</v>
      </c>
      <c r="C1868" s="6" t="s">
        <v>8</v>
      </c>
      <c r="D1868" s="6" t="s">
        <v>8</v>
      </c>
      <c r="E1868" s="6" t="s">
        <v>3268</v>
      </c>
      <c r="F1868" s="6" t="s">
        <v>3269</v>
      </c>
      <c r="G1868" s="6" t="s">
        <v>4996</v>
      </c>
      <c r="H1868" s="6" t="s">
        <v>4199</v>
      </c>
      <c r="I1868" s="6" t="s">
        <v>5110</v>
      </c>
      <c r="J1868" s="6" t="s">
        <v>5</v>
      </c>
      <c r="K1868" s="7">
        <v>0</v>
      </c>
      <c r="L1868" s="7">
        <f>IFERROR(VLOOKUP(SiscoTable[[#This Row],[Código]],Hoja2!A:B,2,0)*SiscoTable[[#This Row],[Provta(Uns)]],0)</f>
        <v>0</v>
      </c>
      <c r="M1868" s="7">
        <v>0</v>
      </c>
      <c r="N1868" s="7">
        <v>0</v>
      </c>
      <c r="O1868" s="7">
        <f>IFERROR(VLOOKUP(SiscoTable[[#This Row],[Código]],Hoja2!A:B,2,0)*SiscoTable[[#This Row],[Stock_actual]],0)</f>
        <v>0</v>
      </c>
      <c r="P1868" s="6" t="s">
        <v>7</v>
      </c>
      <c r="Q1868" s="7">
        <v>0</v>
      </c>
      <c r="R1868" s="7">
        <v>0</v>
      </c>
      <c r="S1868" s="7" t="s">
        <v>11928</v>
      </c>
      <c r="BI1868"/>
      <c r="BJ1868"/>
    </row>
    <row r="1869" spans="2:62" x14ac:dyDescent="0.4">
      <c r="B1869" s="1">
        <v>14362</v>
      </c>
      <c r="C1869" s="6" t="s">
        <v>8</v>
      </c>
      <c r="D1869" s="6" t="s">
        <v>8</v>
      </c>
      <c r="E1869" s="6" t="s">
        <v>3268</v>
      </c>
      <c r="F1869" s="6" t="s">
        <v>3269</v>
      </c>
      <c r="G1869" s="6" t="s">
        <v>4996</v>
      </c>
      <c r="H1869" s="6" t="s">
        <v>4199</v>
      </c>
      <c r="I1869" s="6" t="s">
        <v>5111</v>
      </c>
      <c r="J1869" s="6" t="s">
        <v>5</v>
      </c>
      <c r="K1869" s="7">
        <v>0</v>
      </c>
      <c r="L1869" s="7">
        <f>IFERROR(VLOOKUP(SiscoTable[[#This Row],[Código]],Hoja2!A:B,2,0)*SiscoTable[[#This Row],[Provta(Uns)]],0)</f>
        <v>0</v>
      </c>
      <c r="M1869" s="7">
        <v>0</v>
      </c>
      <c r="N1869" s="7">
        <v>0</v>
      </c>
      <c r="O1869" s="7">
        <f>IFERROR(VLOOKUP(SiscoTable[[#This Row],[Código]],Hoja2!A:B,2,0)*SiscoTable[[#This Row],[Stock_actual]],0)</f>
        <v>0</v>
      </c>
      <c r="P1869" s="6" t="s">
        <v>7</v>
      </c>
      <c r="Q1869" s="7">
        <v>0</v>
      </c>
      <c r="R1869" s="7">
        <v>0</v>
      </c>
      <c r="S1869" s="7" t="s">
        <v>11928</v>
      </c>
      <c r="BI1869"/>
      <c r="BJ1869"/>
    </row>
    <row r="1870" spans="2:62" x14ac:dyDescent="0.4">
      <c r="B1870" s="1">
        <v>14363</v>
      </c>
      <c r="C1870" s="6" t="s">
        <v>8</v>
      </c>
      <c r="D1870" s="6" t="s">
        <v>8</v>
      </c>
      <c r="E1870" s="6" t="s">
        <v>469</v>
      </c>
      <c r="F1870" s="6" t="s">
        <v>210</v>
      </c>
      <c r="G1870" s="6" t="s">
        <v>634</v>
      </c>
      <c r="H1870" s="6" t="s">
        <v>636</v>
      </c>
      <c r="I1870" s="6" t="s">
        <v>641</v>
      </c>
      <c r="J1870" s="6" t="s">
        <v>5</v>
      </c>
      <c r="K1870" s="7">
        <v>0</v>
      </c>
      <c r="L1870" s="34">
        <f>IFERROR(VLOOKUP(SiscoTable[[#This Row],[Código]],Hoja2!A:B,2,0)*SiscoTable[[#This Row],[Provta(Uns)]],0)</f>
        <v>0</v>
      </c>
      <c r="M1870" s="7">
        <v>0</v>
      </c>
      <c r="N1870" s="7">
        <v>3</v>
      </c>
      <c r="O1870" s="34">
        <f>IFERROR(VLOOKUP(SiscoTable[[#This Row],[Código]],Hoja2!A:B,2,0)*SiscoTable[[#This Row],[Stock_actual]],0)</f>
        <v>71.699999999999989</v>
      </c>
      <c r="P1870" s="6" t="s">
        <v>134</v>
      </c>
      <c r="Q1870" s="7">
        <v>0</v>
      </c>
      <c r="R1870" s="7">
        <v>0</v>
      </c>
      <c r="S1870" s="7" t="s">
        <v>11924</v>
      </c>
      <c r="BI1870"/>
      <c r="BJ1870"/>
    </row>
    <row r="1871" spans="2:62" x14ac:dyDescent="0.4">
      <c r="B1871" s="1">
        <v>14364</v>
      </c>
      <c r="C1871" s="6" t="s">
        <v>8</v>
      </c>
      <c r="D1871" s="6" t="s">
        <v>8</v>
      </c>
      <c r="E1871" s="6" t="s">
        <v>469</v>
      </c>
      <c r="F1871" s="6" t="s">
        <v>210</v>
      </c>
      <c r="G1871" s="6" t="s">
        <v>634</v>
      </c>
      <c r="H1871" s="6" t="s">
        <v>636</v>
      </c>
      <c r="I1871" s="6" t="s">
        <v>642</v>
      </c>
      <c r="J1871" s="6" t="s">
        <v>5</v>
      </c>
      <c r="K1871" s="7">
        <v>0</v>
      </c>
      <c r="L1871" s="34">
        <f>IFERROR(VLOOKUP(SiscoTable[[#This Row],[Código]],Hoja2!A:B,2,0)*SiscoTable[[#This Row],[Provta(Uns)]],0)</f>
        <v>0</v>
      </c>
      <c r="M1871" s="7">
        <v>0</v>
      </c>
      <c r="N1871" s="7">
        <v>11</v>
      </c>
      <c r="O1871" s="34">
        <f>IFERROR(VLOOKUP(SiscoTable[[#This Row],[Código]],Hoja2!A:B,2,0)*SiscoTable[[#This Row],[Stock_actual]],0)</f>
        <v>262.89999999999998</v>
      </c>
      <c r="P1871" s="6" t="s">
        <v>134</v>
      </c>
      <c r="Q1871" s="7">
        <v>0</v>
      </c>
      <c r="R1871" s="7">
        <v>0</v>
      </c>
      <c r="S1871" s="7" t="s">
        <v>11924</v>
      </c>
      <c r="BI1871"/>
      <c r="BJ1871"/>
    </row>
    <row r="1872" spans="2:62" x14ac:dyDescent="0.4">
      <c r="B1872" s="1">
        <v>14365</v>
      </c>
      <c r="C1872" s="6" t="s">
        <v>8</v>
      </c>
      <c r="D1872" s="6" t="s">
        <v>8</v>
      </c>
      <c r="E1872" s="6" t="s">
        <v>469</v>
      </c>
      <c r="F1872" s="6" t="s">
        <v>210</v>
      </c>
      <c r="G1872" s="6" t="s">
        <v>634</v>
      </c>
      <c r="H1872" s="6" t="s">
        <v>636</v>
      </c>
      <c r="I1872" s="6" t="s">
        <v>643</v>
      </c>
      <c r="J1872" s="6" t="s">
        <v>5</v>
      </c>
      <c r="K1872" s="7">
        <v>0</v>
      </c>
      <c r="L1872" s="34">
        <f>IFERROR(VLOOKUP(SiscoTable[[#This Row],[Código]],Hoja2!A:B,2,0)*SiscoTable[[#This Row],[Provta(Uns)]],0)</f>
        <v>0</v>
      </c>
      <c r="M1872" s="7">
        <v>0</v>
      </c>
      <c r="N1872" s="7">
        <v>0</v>
      </c>
      <c r="O1872" s="34">
        <f>IFERROR(VLOOKUP(SiscoTable[[#This Row],[Código]],Hoja2!A:B,2,0)*SiscoTable[[#This Row],[Stock_actual]],0)</f>
        <v>0</v>
      </c>
      <c r="P1872" s="6" t="s">
        <v>7</v>
      </c>
      <c r="Q1872" s="7">
        <v>0</v>
      </c>
      <c r="R1872" s="7">
        <v>0</v>
      </c>
      <c r="S1872" s="7" t="s">
        <v>11924</v>
      </c>
      <c r="BI1872"/>
      <c r="BJ1872"/>
    </row>
    <row r="1873" spans="2:62" x14ac:dyDescent="0.4">
      <c r="B1873" s="1">
        <v>14367</v>
      </c>
      <c r="C1873" s="6" t="s">
        <v>30</v>
      </c>
      <c r="D1873" s="6" t="s">
        <v>8</v>
      </c>
      <c r="E1873" s="6" t="s">
        <v>469</v>
      </c>
      <c r="F1873" s="6" t="s">
        <v>210</v>
      </c>
      <c r="G1873" s="6" t="s">
        <v>634</v>
      </c>
      <c r="H1873" s="6" t="s">
        <v>636</v>
      </c>
      <c r="I1873" s="6" t="s">
        <v>635</v>
      </c>
      <c r="J1873" s="6" t="s">
        <v>5</v>
      </c>
      <c r="K1873" s="7">
        <v>0</v>
      </c>
      <c r="L1873" s="34">
        <f>IFERROR(VLOOKUP(SiscoTable[[#This Row],[Código]],Hoja2!A:B,2,0)*SiscoTable[[#This Row],[Provta(Uns)]],0)</f>
        <v>0</v>
      </c>
      <c r="M1873" s="7">
        <v>0</v>
      </c>
      <c r="N1873" s="7">
        <v>0</v>
      </c>
      <c r="O1873" s="34">
        <f>IFERROR(VLOOKUP(SiscoTable[[#This Row],[Código]],Hoja2!A:B,2,0)*SiscoTable[[#This Row],[Stock_actual]],0)</f>
        <v>0</v>
      </c>
      <c r="P1873" s="6" t="s">
        <v>7</v>
      </c>
      <c r="Q1873" s="7">
        <v>0</v>
      </c>
      <c r="R1873" s="7">
        <v>0</v>
      </c>
      <c r="S1873" s="7" t="s">
        <v>11924</v>
      </c>
      <c r="BI1873"/>
      <c r="BJ1873"/>
    </row>
    <row r="1874" spans="2:62" x14ac:dyDescent="0.4">
      <c r="B1874" s="1">
        <v>14368</v>
      </c>
      <c r="C1874" s="6" t="s">
        <v>8</v>
      </c>
      <c r="D1874" s="6" t="s">
        <v>8</v>
      </c>
      <c r="E1874" s="6" t="s">
        <v>469</v>
      </c>
      <c r="F1874" s="6" t="s">
        <v>210</v>
      </c>
      <c r="G1874" s="6" t="s">
        <v>634</v>
      </c>
      <c r="H1874" s="6" t="s">
        <v>636</v>
      </c>
      <c r="I1874" s="6" t="s">
        <v>644</v>
      </c>
      <c r="J1874" s="6" t="s">
        <v>5</v>
      </c>
      <c r="K1874" s="7">
        <v>0</v>
      </c>
      <c r="L1874" s="34">
        <f>IFERROR(VLOOKUP(SiscoTable[[#This Row],[Código]],Hoja2!A:B,2,0)*SiscoTable[[#This Row],[Provta(Uns)]],0)</f>
        <v>0</v>
      </c>
      <c r="M1874" s="7">
        <v>0</v>
      </c>
      <c r="N1874" s="7">
        <v>1</v>
      </c>
      <c r="O1874" s="34">
        <f>IFERROR(VLOOKUP(SiscoTable[[#This Row],[Código]],Hoja2!A:B,2,0)*SiscoTable[[#This Row],[Stock_actual]],0)</f>
        <v>24.9</v>
      </c>
      <c r="P1874" s="6" t="s">
        <v>134</v>
      </c>
      <c r="Q1874" s="7">
        <v>0</v>
      </c>
      <c r="R1874" s="7">
        <v>0</v>
      </c>
      <c r="S1874" s="7" t="s">
        <v>11924</v>
      </c>
      <c r="BI1874"/>
      <c r="BJ1874"/>
    </row>
    <row r="1875" spans="2:62" x14ac:dyDescent="0.4">
      <c r="B1875" s="1">
        <v>14370</v>
      </c>
      <c r="C1875" s="6" t="s">
        <v>8</v>
      </c>
      <c r="D1875" s="6" t="s">
        <v>8</v>
      </c>
      <c r="E1875" s="6" t="s">
        <v>469</v>
      </c>
      <c r="F1875" s="6" t="s">
        <v>210</v>
      </c>
      <c r="G1875" s="6" t="s">
        <v>634</v>
      </c>
      <c r="H1875" s="6" t="s">
        <v>636</v>
      </c>
      <c r="I1875" s="6" t="s">
        <v>645</v>
      </c>
      <c r="J1875" s="6" t="s">
        <v>5</v>
      </c>
      <c r="K1875" s="7">
        <v>0</v>
      </c>
      <c r="L1875" s="34">
        <f>IFERROR(VLOOKUP(SiscoTable[[#This Row],[Código]],Hoja2!A:B,2,0)*SiscoTable[[#This Row],[Provta(Uns)]],0)</f>
        <v>0</v>
      </c>
      <c r="M1875" s="7">
        <v>0</v>
      </c>
      <c r="N1875" s="7">
        <v>0</v>
      </c>
      <c r="O1875" s="34">
        <f>IFERROR(VLOOKUP(SiscoTable[[#This Row],[Código]],Hoja2!A:B,2,0)*SiscoTable[[#This Row],[Stock_actual]],0)</f>
        <v>0</v>
      </c>
      <c r="P1875" s="6" t="s">
        <v>7</v>
      </c>
      <c r="Q1875" s="7">
        <v>0</v>
      </c>
      <c r="R1875" s="7">
        <v>0</v>
      </c>
      <c r="S1875" s="7" t="s">
        <v>11924</v>
      </c>
      <c r="BI1875"/>
      <c r="BJ1875"/>
    </row>
    <row r="1876" spans="2:62" x14ac:dyDescent="0.4">
      <c r="B1876" s="1">
        <v>14374</v>
      </c>
      <c r="C1876" s="6" t="s">
        <v>8</v>
      </c>
      <c r="D1876" s="6" t="s">
        <v>8</v>
      </c>
      <c r="E1876" s="6" t="s">
        <v>469</v>
      </c>
      <c r="F1876" s="6" t="s">
        <v>210</v>
      </c>
      <c r="G1876" s="6" t="s">
        <v>634</v>
      </c>
      <c r="H1876" s="6" t="s">
        <v>636</v>
      </c>
      <c r="I1876" s="6" t="s">
        <v>646</v>
      </c>
      <c r="J1876" s="6" t="s">
        <v>5</v>
      </c>
      <c r="K1876" s="7">
        <v>0</v>
      </c>
      <c r="L1876" s="34">
        <f>IFERROR(VLOOKUP(SiscoTable[[#This Row],[Código]],Hoja2!A:B,2,0)*SiscoTable[[#This Row],[Provta(Uns)]],0)</f>
        <v>0</v>
      </c>
      <c r="M1876" s="7">
        <v>0</v>
      </c>
      <c r="N1876" s="7">
        <v>0</v>
      </c>
      <c r="O1876" s="34">
        <f>IFERROR(VLOOKUP(SiscoTable[[#This Row],[Código]],Hoja2!A:B,2,0)*SiscoTable[[#This Row],[Stock_actual]],0)</f>
        <v>0</v>
      </c>
      <c r="P1876" s="6" t="s">
        <v>7</v>
      </c>
      <c r="Q1876" s="7">
        <v>0</v>
      </c>
      <c r="R1876" s="7">
        <v>0</v>
      </c>
      <c r="S1876" s="7" t="s">
        <v>11924</v>
      </c>
      <c r="BI1876"/>
      <c r="BJ1876"/>
    </row>
    <row r="1877" spans="2:62" x14ac:dyDescent="0.4">
      <c r="B1877" s="1">
        <v>14375</v>
      </c>
      <c r="C1877" s="6" t="s">
        <v>8</v>
      </c>
      <c r="D1877" s="6" t="s">
        <v>8</v>
      </c>
      <c r="E1877" s="6" t="s">
        <v>469</v>
      </c>
      <c r="F1877" s="6" t="s">
        <v>210</v>
      </c>
      <c r="G1877" s="6" t="s">
        <v>634</v>
      </c>
      <c r="H1877" s="6" t="s">
        <v>636</v>
      </c>
      <c r="I1877" s="6" t="s">
        <v>647</v>
      </c>
      <c r="J1877" s="6" t="s">
        <v>5</v>
      </c>
      <c r="K1877" s="7">
        <v>0</v>
      </c>
      <c r="L1877" s="34">
        <f>IFERROR(VLOOKUP(SiscoTable[[#This Row],[Código]],Hoja2!A:B,2,0)*SiscoTable[[#This Row],[Provta(Uns)]],0)</f>
        <v>0</v>
      </c>
      <c r="M1877" s="7">
        <v>0</v>
      </c>
      <c r="N1877" s="7">
        <v>0</v>
      </c>
      <c r="O1877" s="34">
        <f>IFERROR(VLOOKUP(SiscoTable[[#This Row],[Código]],Hoja2!A:B,2,0)*SiscoTable[[#This Row],[Stock_actual]],0)</f>
        <v>0</v>
      </c>
      <c r="P1877" s="6" t="s">
        <v>7</v>
      </c>
      <c r="Q1877" s="7">
        <v>0</v>
      </c>
      <c r="R1877" s="7">
        <v>0</v>
      </c>
      <c r="S1877" s="7" t="s">
        <v>11924</v>
      </c>
      <c r="BI1877"/>
      <c r="BJ1877"/>
    </row>
    <row r="1878" spans="2:62" x14ac:dyDescent="0.4">
      <c r="B1878" s="1">
        <v>14376</v>
      </c>
      <c r="C1878" s="6" t="s">
        <v>8</v>
      </c>
      <c r="D1878" s="6" t="s">
        <v>8</v>
      </c>
      <c r="E1878" s="6" t="s">
        <v>469</v>
      </c>
      <c r="F1878" s="6" t="s">
        <v>210</v>
      </c>
      <c r="G1878" s="6" t="s">
        <v>634</v>
      </c>
      <c r="H1878" s="6" t="s">
        <v>636</v>
      </c>
      <c r="I1878" s="6" t="s">
        <v>648</v>
      </c>
      <c r="J1878" s="6" t="s">
        <v>5</v>
      </c>
      <c r="K1878" s="7">
        <v>0</v>
      </c>
      <c r="L1878" s="34">
        <f>IFERROR(VLOOKUP(SiscoTable[[#This Row],[Código]],Hoja2!A:B,2,0)*SiscoTable[[#This Row],[Provta(Uns)]],0)</f>
        <v>0</v>
      </c>
      <c r="M1878" s="7">
        <v>0</v>
      </c>
      <c r="N1878" s="7">
        <v>0</v>
      </c>
      <c r="O1878" s="34">
        <f>IFERROR(VLOOKUP(SiscoTable[[#This Row],[Código]],Hoja2!A:B,2,0)*SiscoTable[[#This Row],[Stock_actual]],0)</f>
        <v>0</v>
      </c>
      <c r="P1878" s="6" t="s">
        <v>7</v>
      </c>
      <c r="Q1878" s="7">
        <v>0</v>
      </c>
      <c r="R1878" s="7">
        <v>0</v>
      </c>
      <c r="S1878" s="7" t="s">
        <v>11924</v>
      </c>
      <c r="BI1878"/>
      <c r="BJ1878"/>
    </row>
    <row r="1879" spans="2:62" x14ac:dyDescent="0.4">
      <c r="B1879" s="1">
        <v>14384</v>
      </c>
      <c r="C1879" s="6" t="s">
        <v>8</v>
      </c>
      <c r="D1879" s="6" t="s">
        <v>8</v>
      </c>
      <c r="E1879" s="6" t="s">
        <v>469</v>
      </c>
      <c r="F1879" s="6" t="s">
        <v>210</v>
      </c>
      <c r="G1879" s="6" t="s">
        <v>634</v>
      </c>
      <c r="H1879" s="6" t="s">
        <v>636</v>
      </c>
      <c r="I1879" s="6" t="s">
        <v>649</v>
      </c>
      <c r="J1879" s="6" t="s">
        <v>5</v>
      </c>
      <c r="K1879" s="7">
        <v>0</v>
      </c>
      <c r="L1879" s="34">
        <f>IFERROR(VLOOKUP(SiscoTable[[#This Row],[Código]],Hoja2!A:B,2,0)*SiscoTable[[#This Row],[Provta(Uns)]],0)</f>
        <v>0</v>
      </c>
      <c r="M1879" s="7">
        <v>0</v>
      </c>
      <c r="N1879" s="7">
        <v>0</v>
      </c>
      <c r="O1879" s="34">
        <f>IFERROR(VLOOKUP(SiscoTable[[#This Row],[Código]],Hoja2!A:B,2,0)*SiscoTable[[#This Row],[Stock_actual]],0)</f>
        <v>0</v>
      </c>
      <c r="P1879" s="6" t="s">
        <v>7</v>
      </c>
      <c r="Q1879" s="7">
        <v>0</v>
      </c>
      <c r="R1879" s="7">
        <v>0</v>
      </c>
      <c r="S1879" s="7" t="s">
        <v>11924</v>
      </c>
      <c r="BI1879"/>
      <c r="BJ1879"/>
    </row>
    <row r="1880" spans="2:62" x14ac:dyDescent="0.4">
      <c r="B1880" s="1">
        <v>14385</v>
      </c>
      <c r="C1880" s="6" t="s">
        <v>8</v>
      </c>
      <c r="D1880" s="6" t="s">
        <v>8</v>
      </c>
      <c r="E1880" s="6" t="s">
        <v>469</v>
      </c>
      <c r="F1880" s="6" t="s">
        <v>210</v>
      </c>
      <c r="G1880" s="6" t="s">
        <v>634</v>
      </c>
      <c r="H1880" s="6" t="s">
        <v>636</v>
      </c>
      <c r="I1880" s="6" t="s">
        <v>650</v>
      </c>
      <c r="J1880" s="6" t="s">
        <v>5</v>
      </c>
      <c r="K1880" s="7">
        <v>0</v>
      </c>
      <c r="L1880" s="34">
        <f>IFERROR(VLOOKUP(SiscoTable[[#This Row],[Código]],Hoja2!A:B,2,0)*SiscoTable[[#This Row],[Provta(Uns)]],0)</f>
        <v>0</v>
      </c>
      <c r="M1880" s="7">
        <v>0</v>
      </c>
      <c r="N1880" s="7">
        <v>0</v>
      </c>
      <c r="O1880" s="34">
        <f>IFERROR(VLOOKUP(SiscoTable[[#This Row],[Código]],Hoja2!A:B,2,0)*SiscoTable[[#This Row],[Stock_actual]],0)</f>
        <v>0</v>
      </c>
      <c r="P1880" s="6" t="s">
        <v>7</v>
      </c>
      <c r="Q1880" s="7">
        <v>0</v>
      </c>
      <c r="R1880" s="7">
        <v>0</v>
      </c>
      <c r="S1880" s="7" t="s">
        <v>11924</v>
      </c>
      <c r="BI1880"/>
      <c r="BJ1880"/>
    </row>
    <row r="1881" spans="2:62" x14ac:dyDescent="0.4">
      <c r="B1881" s="1">
        <v>14386</v>
      </c>
      <c r="C1881" s="6" t="s">
        <v>8</v>
      </c>
      <c r="D1881" s="6" t="s">
        <v>8</v>
      </c>
      <c r="E1881" s="6" t="s">
        <v>469</v>
      </c>
      <c r="F1881" s="6" t="s">
        <v>210</v>
      </c>
      <c r="G1881" s="6" t="s">
        <v>634</v>
      </c>
      <c r="H1881" s="6" t="s">
        <v>636</v>
      </c>
      <c r="I1881" s="6" t="s">
        <v>651</v>
      </c>
      <c r="J1881" s="6" t="s">
        <v>5</v>
      </c>
      <c r="K1881" s="7">
        <v>0</v>
      </c>
      <c r="L1881" s="34">
        <f>IFERROR(VLOOKUP(SiscoTable[[#This Row],[Código]],Hoja2!A:B,2,0)*SiscoTable[[#This Row],[Provta(Uns)]],0)</f>
        <v>0</v>
      </c>
      <c r="M1881" s="7">
        <v>0</v>
      </c>
      <c r="N1881" s="7">
        <v>0</v>
      </c>
      <c r="O1881" s="34">
        <f>IFERROR(VLOOKUP(SiscoTable[[#This Row],[Código]],Hoja2!A:B,2,0)*SiscoTable[[#This Row],[Stock_actual]],0)</f>
        <v>0</v>
      </c>
      <c r="P1881" s="6" t="s">
        <v>7</v>
      </c>
      <c r="Q1881" s="7">
        <v>0</v>
      </c>
      <c r="R1881" s="7">
        <v>0</v>
      </c>
      <c r="S1881" s="7" t="s">
        <v>11924</v>
      </c>
      <c r="BI1881"/>
      <c r="BJ1881"/>
    </row>
    <row r="1882" spans="2:62" x14ac:dyDescent="0.4">
      <c r="B1882" s="1">
        <v>14388</v>
      </c>
      <c r="C1882" s="6" t="s">
        <v>30</v>
      </c>
      <c r="D1882" s="6" t="s">
        <v>8</v>
      </c>
      <c r="E1882" s="6" t="s">
        <v>469</v>
      </c>
      <c r="F1882" s="6" t="s">
        <v>210</v>
      </c>
      <c r="G1882" s="6" t="s">
        <v>634</v>
      </c>
      <c r="H1882" s="6" t="s">
        <v>636</v>
      </c>
      <c r="I1882" s="6" t="s">
        <v>637</v>
      </c>
      <c r="J1882" s="6" t="s">
        <v>5</v>
      </c>
      <c r="K1882" s="7">
        <v>5.33</v>
      </c>
      <c r="L1882" s="34">
        <f>IFERROR(VLOOKUP(SiscoTable[[#This Row],[Código]],Hoja2!A:B,2,0)*SiscoTable[[#This Row],[Provta(Uns)]],0)</f>
        <v>101.27</v>
      </c>
      <c r="M1882" s="7">
        <v>0</v>
      </c>
      <c r="N1882" s="7">
        <v>0</v>
      </c>
      <c r="O1882" s="34">
        <f>IFERROR(VLOOKUP(SiscoTable[[#This Row],[Código]],Hoja2!A:B,2,0)*SiscoTable[[#This Row],[Stock_actual]],0)</f>
        <v>0</v>
      </c>
      <c r="P1882" s="6" t="s">
        <v>7</v>
      </c>
      <c r="Q1882" s="7">
        <v>6</v>
      </c>
      <c r="R1882" s="7">
        <v>10.799999999999999</v>
      </c>
      <c r="S1882" s="7" t="s">
        <v>11924</v>
      </c>
      <c r="BI1882"/>
      <c r="BJ1882"/>
    </row>
    <row r="1883" spans="2:62" x14ac:dyDescent="0.4">
      <c r="B1883" s="1">
        <v>14391</v>
      </c>
      <c r="C1883" s="6" t="s">
        <v>30</v>
      </c>
      <c r="D1883" s="6" t="s">
        <v>8</v>
      </c>
      <c r="E1883" s="6" t="s">
        <v>469</v>
      </c>
      <c r="F1883" s="6" t="s">
        <v>210</v>
      </c>
      <c r="G1883" s="6" t="s">
        <v>634</v>
      </c>
      <c r="H1883" s="6" t="s">
        <v>636</v>
      </c>
      <c r="I1883" s="6" t="s">
        <v>638</v>
      </c>
      <c r="J1883" s="6" t="s">
        <v>5</v>
      </c>
      <c r="K1883" s="7">
        <v>1.17</v>
      </c>
      <c r="L1883" s="34">
        <f>IFERROR(VLOOKUP(SiscoTable[[#This Row],[Código]],Hoja2!A:B,2,0)*SiscoTable[[#This Row],[Provta(Uns)]],0)</f>
        <v>33.344999999999999</v>
      </c>
      <c r="M1883" s="7">
        <v>0</v>
      </c>
      <c r="N1883" s="7">
        <v>0</v>
      </c>
      <c r="O1883" s="34">
        <f>IFERROR(VLOOKUP(SiscoTable[[#This Row],[Código]],Hoja2!A:B,2,0)*SiscoTable[[#This Row],[Stock_actual]],0)</f>
        <v>0</v>
      </c>
      <c r="P1883" s="6" t="s">
        <v>7</v>
      </c>
      <c r="Q1883" s="7">
        <v>1</v>
      </c>
      <c r="R1883" s="7">
        <v>2.4</v>
      </c>
      <c r="S1883" s="7" t="s">
        <v>11924</v>
      </c>
      <c r="BI1883"/>
      <c r="BJ1883"/>
    </row>
    <row r="1884" spans="2:62" x14ac:dyDescent="0.4">
      <c r="B1884" s="1">
        <v>14392</v>
      </c>
      <c r="C1884" s="6" t="s">
        <v>30</v>
      </c>
      <c r="D1884" s="6" t="s">
        <v>8</v>
      </c>
      <c r="E1884" s="6" t="s">
        <v>469</v>
      </c>
      <c r="F1884" s="6" t="s">
        <v>210</v>
      </c>
      <c r="G1884" s="6" t="s">
        <v>634</v>
      </c>
      <c r="H1884" s="6" t="s">
        <v>636</v>
      </c>
      <c r="I1884" s="6" t="s">
        <v>639</v>
      </c>
      <c r="J1884" s="6" t="s">
        <v>5</v>
      </c>
      <c r="K1884" s="7">
        <v>0</v>
      </c>
      <c r="L1884" s="34">
        <f>IFERROR(VLOOKUP(SiscoTable[[#This Row],[Código]],Hoja2!A:B,2,0)*SiscoTable[[#This Row],[Provta(Uns)]],0)</f>
        <v>0</v>
      </c>
      <c r="M1884" s="7">
        <v>0</v>
      </c>
      <c r="N1884" s="7">
        <v>2</v>
      </c>
      <c r="O1884" s="34">
        <f>IFERROR(VLOOKUP(SiscoTable[[#This Row],[Código]],Hoja2!A:B,2,0)*SiscoTable[[#This Row],[Stock_actual]],0)</f>
        <v>51</v>
      </c>
      <c r="P1884" s="6" t="s">
        <v>134</v>
      </c>
      <c r="Q1884" s="7">
        <v>0</v>
      </c>
      <c r="R1884" s="7">
        <v>0</v>
      </c>
      <c r="S1884" s="7" t="s">
        <v>11924</v>
      </c>
      <c r="BI1884"/>
      <c r="BJ1884"/>
    </row>
    <row r="1885" spans="2:62" x14ac:dyDescent="0.4">
      <c r="B1885" s="1">
        <v>14393</v>
      </c>
      <c r="C1885" s="6" t="s">
        <v>8</v>
      </c>
      <c r="D1885" s="6" t="s">
        <v>8</v>
      </c>
      <c r="E1885" s="6" t="s">
        <v>469</v>
      </c>
      <c r="F1885" s="6" t="s">
        <v>210</v>
      </c>
      <c r="G1885" s="6" t="s">
        <v>634</v>
      </c>
      <c r="H1885" s="6" t="s">
        <v>636</v>
      </c>
      <c r="I1885" s="6" t="s">
        <v>652</v>
      </c>
      <c r="J1885" s="6" t="s">
        <v>5</v>
      </c>
      <c r="K1885" s="7">
        <v>0</v>
      </c>
      <c r="L1885" s="34">
        <f>IFERROR(VLOOKUP(SiscoTable[[#This Row],[Código]],Hoja2!A:B,2,0)*SiscoTable[[#This Row],[Provta(Uns)]],0)</f>
        <v>0</v>
      </c>
      <c r="M1885" s="7">
        <v>0</v>
      </c>
      <c r="N1885" s="7">
        <v>6</v>
      </c>
      <c r="O1885" s="34">
        <f>IFERROR(VLOOKUP(SiscoTable[[#This Row],[Código]],Hoja2!A:B,2,0)*SiscoTable[[#This Row],[Stock_actual]],0)</f>
        <v>131.39999999999998</v>
      </c>
      <c r="P1885" s="6" t="s">
        <v>134</v>
      </c>
      <c r="Q1885" s="7">
        <v>0</v>
      </c>
      <c r="R1885" s="7">
        <v>0</v>
      </c>
      <c r="S1885" s="7" t="s">
        <v>11924</v>
      </c>
      <c r="BI1885"/>
      <c r="BJ1885"/>
    </row>
    <row r="1886" spans="2:62" x14ac:dyDescent="0.4">
      <c r="B1886" s="1">
        <v>14395</v>
      </c>
      <c r="C1886" s="6" t="s">
        <v>8</v>
      </c>
      <c r="D1886" s="6" t="s">
        <v>8</v>
      </c>
      <c r="E1886" s="6" t="s">
        <v>469</v>
      </c>
      <c r="F1886" s="6" t="s">
        <v>210</v>
      </c>
      <c r="G1886" s="6" t="s">
        <v>634</v>
      </c>
      <c r="H1886" s="6" t="s">
        <v>636</v>
      </c>
      <c r="I1886" s="6" t="s">
        <v>653</v>
      </c>
      <c r="J1886" s="6" t="s">
        <v>5</v>
      </c>
      <c r="K1886" s="7">
        <v>0</v>
      </c>
      <c r="L1886" s="34">
        <f>IFERROR(VLOOKUP(SiscoTable[[#This Row],[Código]],Hoja2!A:B,2,0)*SiscoTable[[#This Row],[Provta(Uns)]],0)</f>
        <v>0</v>
      </c>
      <c r="M1886" s="7">
        <v>0</v>
      </c>
      <c r="N1886" s="7">
        <v>1</v>
      </c>
      <c r="O1886" s="34">
        <f>IFERROR(VLOOKUP(SiscoTable[[#This Row],[Código]],Hoja2!A:B,2,0)*SiscoTable[[#This Row],[Stock_actual]],0)</f>
        <v>18.5</v>
      </c>
      <c r="P1886" s="6" t="s">
        <v>134</v>
      </c>
      <c r="Q1886" s="7">
        <v>0</v>
      </c>
      <c r="R1886" s="7">
        <v>0</v>
      </c>
      <c r="S1886" s="7" t="s">
        <v>11924</v>
      </c>
      <c r="BI1886"/>
      <c r="BJ1886"/>
    </row>
    <row r="1887" spans="2:62" x14ac:dyDescent="0.4">
      <c r="B1887" s="1">
        <v>14396</v>
      </c>
      <c r="C1887" s="6" t="s">
        <v>8</v>
      </c>
      <c r="D1887" s="6" t="s">
        <v>8</v>
      </c>
      <c r="E1887" s="6" t="s">
        <v>469</v>
      </c>
      <c r="F1887" s="6" t="s">
        <v>210</v>
      </c>
      <c r="G1887" s="6" t="s">
        <v>634</v>
      </c>
      <c r="H1887" s="6" t="s">
        <v>636</v>
      </c>
      <c r="I1887" s="6" t="s">
        <v>654</v>
      </c>
      <c r="J1887" s="6" t="s">
        <v>5</v>
      </c>
      <c r="K1887" s="7">
        <v>0</v>
      </c>
      <c r="L1887" s="34">
        <f>IFERROR(VLOOKUP(SiscoTable[[#This Row],[Código]],Hoja2!A:B,2,0)*SiscoTable[[#This Row],[Provta(Uns)]],0)</f>
        <v>0</v>
      </c>
      <c r="M1887" s="7">
        <v>0</v>
      </c>
      <c r="N1887" s="7">
        <v>1</v>
      </c>
      <c r="O1887" s="34">
        <f>IFERROR(VLOOKUP(SiscoTable[[#This Row],[Código]],Hoja2!A:B,2,0)*SiscoTable[[#This Row],[Stock_actual]],0)</f>
        <v>18.2</v>
      </c>
      <c r="P1887" s="6" t="s">
        <v>134</v>
      </c>
      <c r="Q1887" s="7">
        <v>0</v>
      </c>
      <c r="R1887" s="7">
        <v>0</v>
      </c>
      <c r="S1887" s="7" t="s">
        <v>11924</v>
      </c>
      <c r="BI1887"/>
      <c r="BJ1887"/>
    </row>
    <row r="1888" spans="2:62" x14ac:dyDescent="0.4">
      <c r="B1888" s="1">
        <v>14397</v>
      </c>
      <c r="C1888" s="6" t="s">
        <v>8</v>
      </c>
      <c r="D1888" s="6" t="s">
        <v>8</v>
      </c>
      <c r="E1888" s="6" t="s">
        <v>469</v>
      </c>
      <c r="F1888" s="6" t="s">
        <v>210</v>
      </c>
      <c r="G1888" s="6" t="s">
        <v>634</v>
      </c>
      <c r="H1888" s="6" t="s">
        <v>636</v>
      </c>
      <c r="I1888" s="6" t="s">
        <v>655</v>
      </c>
      <c r="J1888" s="6" t="s">
        <v>5</v>
      </c>
      <c r="K1888" s="7">
        <v>0</v>
      </c>
      <c r="L1888" s="34">
        <f>IFERROR(VLOOKUP(SiscoTable[[#This Row],[Código]],Hoja2!A:B,2,0)*SiscoTable[[#This Row],[Provta(Uns)]],0)</f>
        <v>0</v>
      </c>
      <c r="M1888" s="7">
        <v>0</v>
      </c>
      <c r="N1888" s="7">
        <v>0</v>
      </c>
      <c r="O1888" s="34">
        <f>IFERROR(VLOOKUP(SiscoTable[[#This Row],[Código]],Hoja2!A:B,2,0)*SiscoTable[[#This Row],[Stock_actual]],0)</f>
        <v>0</v>
      </c>
      <c r="P1888" s="6" t="s">
        <v>7</v>
      </c>
      <c r="Q1888" s="7">
        <v>0</v>
      </c>
      <c r="R1888" s="7">
        <v>0</v>
      </c>
      <c r="S1888" s="7" t="s">
        <v>11924</v>
      </c>
      <c r="BI1888"/>
      <c r="BJ1888"/>
    </row>
    <row r="1889" spans="2:62" x14ac:dyDescent="0.4">
      <c r="B1889" s="1">
        <v>14398</v>
      </c>
      <c r="C1889" s="6" t="s">
        <v>8</v>
      </c>
      <c r="D1889" s="6" t="s">
        <v>8</v>
      </c>
      <c r="E1889" s="6" t="s">
        <v>469</v>
      </c>
      <c r="F1889" s="6" t="s">
        <v>210</v>
      </c>
      <c r="G1889" s="6" t="s">
        <v>634</v>
      </c>
      <c r="H1889" s="6" t="s">
        <v>636</v>
      </c>
      <c r="I1889" s="6" t="s">
        <v>656</v>
      </c>
      <c r="J1889" s="6" t="s">
        <v>5</v>
      </c>
      <c r="K1889" s="7">
        <v>0</v>
      </c>
      <c r="L1889" s="34">
        <f>IFERROR(VLOOKUP(SiscoTable[[#This Row],[Código]],Hoja2!A:B,2,0)*SiscoTable[[#This Row],[Provta(Uns)]],0)</f>
        <v>0</v>
      </c>
      <c r="M1889" s="7">
        <v>0</v>
      </c>
      <c r="N1889" s="7">
        <v>0</v>
      </c>
      <c r="O1889" s="34">
        <f>IFERROR(VLOOKUP(SiscoTable[[#This Row],[Código]],Hoja2!A:B,2,0)*SiscoTable[[#This Row],[Stock_actual]],0)</f>
        <v>0</v>
      </c>
      <c r="P1889" s="6" t="s">
        <v>7</v>
      </c>
      <c r="Q1889" s="7">
        <v>0</v>
      </c>
      <c r="R1889" s="7">
        <v>0</v>
      </c>
      <c r="S1889" s="7" t="s">
        <v>11924</v>
      </c>
      <c r="BI1889"/>
      <c r="BJ1889"/>
    </row>
    <row r="1890" spans="2:62" x14ac:dyDescent="0.4">
      <c r="B1890" s="1">
        <v>14399</v>
      </c>
      <c r="C1890" s="6" t="s">
        <v>8</v>
      </c>
      <c r="D1890" s="6" t="s">
        <v>8</v>
      </c>
      <c r="E1890" s="6" t="s">
        <v>469</v>
      </c>
      <c r="F1890" s="6" t="s">
        <v>210</v>
      </c>
      <c r="G1890" s="6" t="s">
        <v>634</v>
      </c>
      <c r="H1890" s="6" t="s">
        <v>636</v>
      </c>
      <c r="I1890" s="6" t="s">
        <v>657</v>
      </c>
      <c r="J1890" s="6" t="s">
        <v>5</v>
      </c>
      <c r="K1890" s="7">
        <v>0</v>
      </c>
      <c r="L1890" s="34">
        <f>IFERROR(VLOOKUP(SiscoTable[[#This Row],[Código]],Hoja2!A:B,2,0)*SiscoTable[[#This Row],[Provta(Uns)]],0)</f>
        <v>0</v>
      </c>
      <c r="M1890" s="7">
        <v>0</v>
      </c>
      <c r="N1890" s="7">
        <v>0</v>
      </c>
      <c r="O1890" s="34">
        <f>IFERROR(VLOOKUP(SiscoTable[[#This Row],[Código]],Hoja2!A:B,2,0)*SiscoTable[[#This Row],[Stock_actual]],0)</f>
        <v>0</v>
      </c>
      <c r="P1890" s="6" t="s">
        <v>7</v>
      </c>
      <c r="Q1890" s="7">
        <v>0</v>
      </c>
      <c r="R1890" s="7">
        <v>0</v>
      </c>
      <c r="S1890" s="7" t="s">
        <v>11924</v>
      </c>
      <c r="BI1890"/>
      <c r="BJ1890"/>
    </row>
    <row r="1891" spans="2:62" x14ac:dyDescent="0.4">
      <c r="B1891" s="1">
        <v>14591</v>
      </c>
      <c r="C1891" s="6" t="s">
        <v>30</v>
      </c>
      <c r="D1891" s="6" t="s">
        <v>30</v>
      </c>
      <c r="E1891" s="6" t="s">
        <v>3268</v>
      </c>
      <c r="F1891" s="6" t="s">
        <v>7815</v>
      </c>
      <c r="G1891" s="6" t="s">
        <v>4156</v>
      </c>
      <c r="H1891" s="6" t="s">
        <v>8027</v>
      </c>
      <c r="I1891" s="6" t="s">
        <v>8026</v>
      </c>
      <c r="J1891" s="6" t="s">
        <v>5</v>
      </c>
      <c r="K1891" s="7">
        <v>4.67</v>
      </c>
      <c r="L1891" s="7">
        <f>IFERROR(VLOOKUP(SiscoTable[[#This Row],[Código]],Hoja2!A:B,2,0)*SiscoTable[[#This Row],[Provta(Uns)]],0)</f>
        <v>74.253</v>
      </c>
      <c r="M1891" s="7">
        <v>0</v>
      </c>
      <c r="N1891" s="7">
        <v>44</v>
      </c>
      <c r="O1891" s="7">
        <f>IFERROR(VLOOKUP(SiscoTable[[#This Row],[Código]],Hoja2!A:B,2,0)*SiscoTable[[#This Row],[Stock_actual]],0)</f>
        <v>699.6</v>
      </c>
      <c r="P1891" s="6" t="s">
        <v>3980</v>
      </c>
      <c r="Q1891" s="7">
        <v>5</v>
      </c>
      <c r="R1891" s="7">
        <v>0</v>
      </c>
      <c r="S1891" s="7" t="s">
        <v>11928</v>
      </c>
      <c r="BI1891"/>
      <c r="BJ1891"/>
    </row>
    <row r="1892" spans="2:62" x14ac:dyDescent="0.4">
      <c r="B1892" s="1">
        <v>14593</v>
      </c>
      <c r="C1892" s="6" t="s">
        <v>25</v>
      </c>
      <c r="D1892" s="6" t="s">
        <v>25</v>
      </c>
      <c r="E1892" s="6" t="s">
        <v>8482</v>
      </c>
      <c r="F1892" s="6" t="s">
        <v>9030</v>
      </c>
      <c r="G1892" s="6" t="s">
        <v>9184</v>
      </c>
      <c r="H1892" s="6" t="s">
        <v>9114</v>
      </c>
      <c r="I1892" s="6" t="s">
        <v>9187</v>
      </c>
      <c r="J1892" s="6" t="s">
        <v>496</v>
      </c>
      <c r="K1892" s="7">
        <v>36.33</v>
      </c>
      <c r="L1892" s="7">
        <f>IFERROR(VLOOKUP(SiscoTable[[#This Row],[Código]],Hoja2!A:B,2,0)*SiscoTable[[#This Row],[Provta(Uns)]],0)</f>
        <v>127.155</v>
      </c>
      <c r="M1892" s="7">
        <v>48</v>
      </c>
      <c r="N1892" s="7">
        <v>58</v>
      </c>
      <c r="O1892" s="7">
        <f>IFERROR(VLOOKUP(SiscoTable[[#This Row],[Código]],Hoja2!A:B,2,0)*SiscoTable[[#This Row],[Stock_actual]],0)</f>
        <v>203</v>
      </c>
      <c r="P1892" s="6" t="s">
        <v>573</v>
      </c>
      <c r="Q1892" s="7">
        <v>40</v>
      </c>
      <c r="R1892" s="7">
        <v>0</v>
      </c>
      <c r="S1892" s="7" t="s">
        <v>11926</v>
      </c>
      <c r="BI1892"/>
      <c r="BJ1892"/>
    </row>
    <row r="1893" spans="2:62" x14ac:dyDescent="0.4">
      <c r="B1893" s="1">
        <v>14604</v>
      </c>
      <c r="C1893" s="6" t="s">
        <v>30</v>
      </c>
      <c r="D1893" s="6" t="s">
        <v>30</v>
      </c>
      <c r="E1893" s="6" t="s">
        <v>8482</v>
      </c>
      <c r="F1893" s="6" t="s">
        <v>9030</v>
      </c>
      <c r="G1893" s="6" t="s">
        <v>9184</v>
      </c>
      <c r="H1893" s="6" t="s">
        <v>9121</v>
      </c>
      <c r="I1893" s="6" t="s">
        <v>9203</v>
      </c>
      <c r="J1893" s="6" t="s">
        <v>5</v>
      </c>
      <c r="K1893" s="7">
        <v>15.33</v>
      </c>
      <c r="L1893" s="7">
        <f>IFERROR(VLOOKUP(SiscoTable[[#This Row],[Código]],Hoja2!A:B,2,0)*SiscoTable[[#This Row],[Provta(Uns)]],0)</f>
        <v>59.786999999999999</v>
      </c>
      <c r="M1893" s="7">
        <v>0</v>
      </c>
      <c r="N1893" s="7">
        <v>38</v>
      </c>
      <c r="O1893" s="7">
        <f>IFERROR(VLOOKUP(SiscoTable[[#This Row],[Código]],Hoja2!A:B,2,0)*SiscoTable[[#This Row],[Stock_actual]],0)</f>
        <v>148.19999999999999</v>
      </c>
      <c r="P1893" s="6" t="s">
        <v>1465</v>
      </c>
      <c r="Q1893" s="7">
        <v>17</v>
      </c>
      <c r="R1893" s="7">
        <v>0</v>
      </c>
      <c r="S1893" s="7" t="s">
        <v>11926</v>
      </c>
      <c r="BI1893"/>
      <c r="BJ1893"/>
    </row>
    <row r="1894" spans="2:62" x14ac:dyDescent="0.4">
      <c r="B1894" s="1">
        <v>14605</v>
      </c>
      <c r="C1894" s="6" t="s">
        <v>30</v>
      </c>
      <c r="D1894" s="6" t="s">
        <v>30</v>
      </c>
      <c r="E1894" s="6" t="s">
        <v>8482</v>
      </c>
      <c r="F1894" s="6" t="s">
        <v>9030</v>
      </c>
      <c r="G1894" s="6" t="s">
        <v>9184</v>
      </c>
      <c r="H1894" s="6" t="s">
        <v>9121</v>
      </c>
      <c r="I1894" s="6" t="s">
        <v>9204</v>
      </c>
      <c r="J1894" s="6" t="s">
        <v>5</v>
      </c>
      <c r="K1894" s="7">
        <v>34.5</v>
      </c>
      <c r="L1894" s="7">
        <f>IFERROR(VLOOKUP(SiscoTable[[#This Row],[Código]],Hoja2!A:B,2,0)*SiscoTable[[#This Row],[Provta(Uns)]],0)</f>
        <v>120.75</v>
      </c>
      <c r="M1894" s="7">
        <v>0</v>
      </c>
      <c r="N1894" s="7">
        <v>18</v>
      </c>
      <c r="O1894" s="7">
        <f>IFERROR(VLOOKUP(SiscoTable[[#This Row],[Código]],Hoja2!A:B,2,0)*SiscoTable[[#This Row],[Stock_actual]],0)</f>
        <v>63</v>
      </c>
      <c r="P1894" s="6" t="s">
        <v>810</v>
      </c>
      <c r="Q1894" s="7">
        <v>38</v>
      </c>
      <c r="R1894" s="7">
        <v>69.399999999999991</v>
      </c>
      <c r="S1894" s="7" t="s">
        <v>11926</v>
      </c>
      <c r="BI1894"/>
      <c r="BJ1894"/>
    </row>
    <row r="1895" spans="2:62" x14ac:dyDescent="0.4">
      <c r="B1895" s="1">
        <v>14606</v>
      </c>
      <c r="C1895" s="6" t="s">
        <v>25</v>
      </c>
      <c r="D1895" s="6" t="s">
        <v>25</v>
      </c>
      <c r="E1895" s="6" t="s">
        <v>8482</v>
      </c>
      <c r="F1895" s="6" t="s">
        <v>9030</v>
      </c>
      <c r="G1895" s="6" t="s">
        <v>9184</v>
      </c>
      <c r="H1895" s="6" t="s">
        <v>9114</v>
      </c>
      <c r="I1895" s="6" t="s">
        <v>9188</v>
      </c>
      <c r="J1895" s="6" t="s">
        <v>5</v>
      </c>
      <c r="K1895" s="7">
        <v>21.17</v>
      </c>
      <c r="L1895" s="7">
        <f>IFERROR(VLOOKUP(SiscoTable[[#This Row],[Código]],Hoja2!A:B,2,0)*SiscoTable[[#This Row],[Provta(Uns)]],0)</f>
        <v>391.64500000000004</v>
      </c>
      <c r="M1895" s="7">
        <v>96</v>
      </c>
      <c r="N1895" s="7">
        <v>4</v>
      </c>
      <c r="O1895" s="7">
        <f>IFERROR(VLOOKUP(SiscoTable[[#This Row],[Código]],Hoja2!A:B,2,0)*SiscoTable[[#This Row],[Stock_actual]],0)</f>
        <v>74</v>
      </c>
      <c r="P1895" s="6" t="s">
        <v>27</v>
      </c>
      <c r="Q1895" s="7">
        <v>23</v>
      </c>
      <c r="R1895" s="7">
        <v>0</v>
      </c>
      <c r="S1895" s="7" t="s">
        <v>11926</v>
      </c>
      <c r="BI1895"/>
      <c r="BJ1895"/>
    </row>
    <row r="1896" spans="2:62" x14ac:dyDescent="0.4">
      <c r="B1896" s="1">
        <v>14613</v>
      </c>
      <c r="C1896" s="6" t="s">
        <v>30</v>
      </c>
      <c r="D1896" s="6" t="s">
        <v>8</v>
      </c>
      <c r="E1896" s="6" t="s">
        <v>8482</v>
      </c>
      <c r="F1896" s="6" t="s">
        <v>9030</v>
      </c>
      <c r="G1896" s="6" t="s">
        <v>9184</v>
      </c>
      <c r="H1896" s="6" t="s">
        <v>9114</v>
      </c>
      <c r="I1896" s="6" t="s">
        <v>9205</v>
      </c>
      <c r="J1896" s="6" t="s">
        <v>5</v>
      </c>
      <c r="K1896" s="7">
        <v>4</v>
      </c>
      <c r="L1896" s="7">
        <f>IFERROR(VLOOKUP(SiscoTable[[#This Row],[Código]],Hoja2!A:B,2,0)*SiscoTable[[#This Row],[Provta(Uns)]],0)</f>
        <v>105.2</v>
      </c>
      <c r="M1896" s="7">
        <v>0</v>
      </c>
      <c r="N1896" s="7">
        <v>22</v>
      </c>
      <c r="O1896" s="7">
        <f>IFERROR(VLOOKUP(SiscoTable[[#This Row],[Código]],Hoja2!A:B,2,0)*SiscoTable[[#This Row],[Stock_actual]],0)</f>
        <v>578.6</v>
      </c>
      <c r="P1896" s="6" t="s">
        <v>2361</v>
      </c>
      <c r="Q1896" s="7">
        <v>4</v>
      </c>
      <c r="R1896" s="7">
        <v>0</v>
      </c>
      <c r="S1896" s="7" t="s">
        <v>11926</v>
      </c>
      <c r="BI1896"/>
      <c r="BJ1896"/>
    </row>
    <row r="1897" spans="2:62" x14ac:dyDescent="0.4">
      <c r="B1897" s="1">
        <v>14622</v>
      </c>
      <c r="C1897" s="6" t="s">
        <v>30</v>
      </c>
      <c r="D1897" s="6" t="s">
        <v>30</v>
      </c>
      <c r="E1897" s="6" t="s">
        <v>8482</v>
      </c>
      <c r="F1897" s="6" t="s">
        <v>9030</v>
      </c>
      <c r="G1897" s="6" t="s">
        <v>9112</v>
      </c>
      <c r="H1897" s="6" t="s">
        <v>9114</v>
      </c>
      <c r="I1897" s="6" t="s">
        <v>9129</v>
      </c>
      <c r="J1897" s="6" t="s">
        <v>5</v>
      </c>
      <c r="K1897" s="7">
        <v>14.67</v>
      </c>
      <c r="L1897" s="7">
        <f>IFERROR(VLOOKUP(SiscoTable[[#This Row],[Código]],Hoja2!A:B,2,0)*SiscoTable[[#This Row],[Provta(Uns)]],0)</f>
        <v>58.68</v>
      </c>
      <c r="M1897" s="7">
        <v>60</v>
      </c>
      <c r="N1897" s="7">
        <v>1</v>
      </c>
      <c r="O1897" s="7">
        <f>IFERROR(VLOOKUP(SiscoTable[[#This Row],[Código]],Hoja2!A:B,2,0)*SiscoTable[[#This Row],[Stock_actual]],0)</f>
        <v>4</v>
      </c>
      <c r="P1897" s="6" t="s">
        <v>80</v>
      </c>
      <c r="Q1897" s="7">
        <v>16</v>
      </c>
      <c r="R1897" s="7">
        <v>0</v>
      </c>
      <c r="S1897" s="7" t="s">
        <v>11926</v>
      </c>
      <c r="BI1897"/>
      <c r="BJ1897"/>
    </row>
    <row r="1898" spans="2:62" x14ac:dyDescent="0.4">
      <c r="B1898" s="1">
        <v>14623</v>
      </c>
      <c r="C1898" s="6" t="s">
        <v>30</v>
      </c>
      <c r="D1898" s="6" t="s">
        <v>30</v>
      </c>
      <c r="E1898" s="6" t="s">
        <v>8482</v>
      </c>
      <c r="F1898" s="6" t="s">
        <v>9030</v>
      </c>
      <c r="G1898" s="6" t="s">
        <v>9184</v>
      </c>
      <c r="H1898" s="6" t="s">
        <v>9114</v>
      </c>
      <c r="I1898" s="6" t="s">
        <v>9225</v>
      </c>
      <c r="J1898" s="6" t="s">
        <v>5</v>
      </c>
      <c r="K1898" s="7">
        <v>16.670000000000002</v>
      </c>
      <c r="L1898" s="7">
        <f>IFERROR(VLOOKUP(SiscoTable[[#This Row],[Código]],Hoja2!A:B,2,0)*SiscoTable[[#This Row],[Provta(Uns)]],0)</f>
        <v>81.683000000000021</v>
      </c>
      <c r="M1898" s="7">
        <v>0</v>
      </c>
      <c r="N1898" s="7">
        <v>21</v>
      </c>
      <c r="O1898" s="7">
        <f>IFERROR(VLOOKUP(SiscoTable[[#This Row],[Código]],Hoja2!A:B,2,0)*SiscoTable[[#This Row],[Stock_actual]],0)</f>
        <v>102.9</v>
      </c>
      <c r="P1898" s="6" t="s">
        <v>224</v>
      </c>
      <c r="Q1898" s="7">
        <v>18</v>
      </c>
      <c r="R1898" s="7">
        <v>0</v>
      </c>
      <c r="S1898" s="7" t="s">
        <v>11926</v>
      </c>
      <c r="BI1898"/>
      <c r="BJ1898"/>
    </row>
    <row r="1899" spans="2:62" x14ac:dyDescent="0.4">
      <c r="B1899" s="1">
        <v>14635</v>
      </c>
      <c r="C1899" s="6" t="s">
        <v>25</v>
      </c>
      <c r="D1899" s="6" t="s">
        <v>30</v>
      </c>
      <c r="E1899" s="6" t="s">
        <v>8482</v>
      </c>
      <c r="F1899" s="6" t="s">
        <v>9030</v>
      </c>
      <c r="G1899" s="6" t="s">
        <v>9112</v>
      </c>
      <c r="H1899" s="6" t="s">
        <v>9114</v>
      </c>
      <c r="I1899" s="6" t="s">
        <v>9116</v>
      </c>
      <c r="J1899" s="6" t="s">
        <v>5</v>
      </c>
      <c r="K1899" s="7">
        <v>11.67</v>
      </c>
      <c r="L1899" s="7">
        <f>IFERROR(VLOOKUP(SiscoTable[[#This Row],[Código]],Hoja2!A:B,2,0)*SiscoTable[[#This Row],[Provta(Uns)]],0)</f>
        <v>215.89500000000001</v>
      </c>
      <c r="M1899" s="7">
        <v>0</v>
      </c>
      <c r="N1899" s="7">
        <v>21</v>
      </c>
      <c r="O1899" s="7">
        <f>IFERROR(VLOOKUP(SiscoTable[[#This Row],[Código]],Hoja2!A:B,2,0)*SiscoTable[[#This Row],[Stock_actual]],0)</f>
        <v>388.5</v>
      </c>
      <c r="P1899" s="6" t="s">
        <v>773</v>
      </c>
      <c r="Q1899" s="7">
        <v>13</v>
      </c>
      <c r="R1899" s="7">
        <v>0</v>
      </c>
      <c r="S1899" s="7" t="s">
        <v>11926</v>
      </c>
      <c r="BI1899"/>
      <c r="BJ1899"/>
    </row>
    <row r="1900" spans="2:62" x14ac:dyDescent="0.4">
      <c r="B1900" s="1">
        <v>14637</v>
      </c>
      <c r="C1900" s="6" t="s">
        <v>30</v>
      </c>
      <c r="D1900" s="6" t="s">
        <v>30</v>
      </c>
      <c r="E1900" s="6" t="s">
        <v>8482</v>
      </c>
      <c r="F1900" s="6" t="s">
        <v>9030</v>
      </c>
      <c r="G1900" s="6" t="s">
        <v>9965</v>
      </c>
      <c r="H1900" s="6" t="s">
        <v>9114</v>
      </c>
      <c r="I1900" s="6" t="s">
        <v>9967</v>
      </c>
      <c r="J1900" s="6" t="s">
        <v>496</v>
      </c>
      <c r="K1900" s="7">
        <v>3.83</v>
      </c>
      <c r="L1900" s="7">
        <f>IFERROR(VLOOKUP(SiscoTable[[#This Row],[Código]],Hoja2!A:B,2,0)*SiscoTable[[#This Row],[Provta(Uns)]],0)</f>
        <v>54.385999999999996</v>
      </c>
      <c r="M1900" s="7">
        <v>12</v>
      </c>
      <c r="N1900" s="7">
        <v>11</v>
      </c>
      <c r="O1900" s="7">
        <f>IFERROR(VLOOKUP(SiscoTable[[#This Row],[Código]],Hoja2!A:B,2,0)*SiscoTable[[#This Row],[Stock_actual]],0)</f>
        <v>156.19999999999999</v>
      </c>
      <c r="P1900" s="6" t="s">
        <v>3509</v>
      </c>
      <c r="Q1900" s="7">
        <v>4</v>
      </c>
      <c r="R1900" s="7">
        <v>0</v>
      </c>
      <c r="S1900" s="7" t="s">
        <v>11926</v>
      </c>
      <c r="BI1900"/>
      <c r="BJ1900"/>
    </row>
    <row r="1901" spans="2:62" x14ac:dyDescent="0.4">
      <c r="B1901" s="1">
        <v>14638</v>
      </c>
      <c r="C1901" s="6" t="s">
        <v>25</v>
      </c>
      <c r="D1901" s="6" t="s">
        <v>30</v>
      </c>
      <c r="E1901" s="6" t="s">
        <v>8482</v>
      </c>
      <c r="F1901" s="6" t="s">
        <v>9030</v>
      </c>
      <c r="G1901" s="6" t="s">
        <v>9965</v>
      </c>
      <c r="H1901" s="6" t="s">
        <v>9114</v>
      </c>
      <c r="I1901" s="6" t="s">
        <v>9966</v>
      </c>
      <c r="J1901" s="6" t="s">
        <v>5</v>
      </c>
      <c r="K1901" s="7">
        <v>9.33</v>
      </c>
      <c r="L1901" s="7">
        <f>IFERROR(VLOOKUP(SiscoTable[[#This Row],[Código]],Hoja2!A:B,2,0)*SiscoTable[[#This Row],[Provta(Uns)]],0)</f>
        <v>126.88799999999999</v>
      </c>
      <c r="M1901" s="7">
        <v>48</v>
      </c>
      <c r="N1901" s="7">
        <v>1</v>
      </c>
      <c r="O1901" s="7">
        <f>IFERROR(VLOOKUP(SiscoTable[[#This Row],[Código]],Hoja2!A:B,2,0)*SiscoTable[[#This Row],[Stock_actual]],0)</f>
        <v>13.6</v>
      </c>
      <c r="P1901" s="6" t="s">
        <v>82</v>
      </c>
      <c r="Q1901" s="7">
        <v>10</v>
      </c>
      <c r="R1901" s="7">
        <v>0</v>
      </c>
      <c r="S1901" s="7" t="s">
        <v>11926</v>
      </c>
      <c r="BI1901"/>
      <c r="BJ1901"/>
    </row>
    <row r="1902" spans="2:62" x14ac:dyDescent="0.4">
      <c r="B1902" s="1">
        <v>14641</v>
      </c>
      <c r="C1902" s="6" t="s">
        <v>8</v>
      </c>
      <c r="D1902" s="6" t="s">
        <v>8</v>
      </c>
      <c r="E1902" s="6" t="s">
        <v>8482</v>
      </c>
      <c r="F1902" s="6" t="s">
        <v>9030</v>
      </c>
      <c r="G1902" s="6" t="s">
        <v>9921</v>
      </c>
      <c r="H1902" s="6" t="s">
        <v>9114</v>
      </c>
      <c r="I1902" s="6" t="s">
        <v>9950</v>
      </c>
      <c r="J1902" s="6" t="s">
        <v>496</v>
      </c>
      <c r="K1902" s="7">
        <v>0.17</v>
      </c>
      <c r="L1902" s="7">
        <f>IFERROR(VLOOKUP(SiscoTable[[#This Row],[Código]],Hoja2!A:B,2,0)*SiscoTable[[#This Row],[Provta(Uns)]],0)</f>
        <v>1.9039999999999999</v>
      </c>
      <c r="M1902" s="7">
        <v>0</v>
      </c>
      <c r="N1902" s="7">
        <v>0</v>
      </c>
      <c r="O1902" s="7">
        <f>IFERROR(VLOOKUP(SiscoTable[[#This Row],[Código]],Hoja2!A:B,2,0)*SiscoTable[[#This Row],[Stock_actual]],0)</f>
        <v>0</v>
      </c>
      <c r="P1902" s="6" t="s">
        <v>7</v>
      </c>
      <c r="Q1902" s="7">
        <v>0</v>
      </c>
      <c r="R1902" s="7">
        <v>0</v>
      </c>
      <c r="S1902" s="7" t="s">
        <v>11926</v>
      </c>
      <c r="BI1902"/>
      <c r="BJ1902"/>
    </row>
    <row r="1903" spans="2:62" x14ac:dyDescent="0.4">
      <c r="B1903" s="1">
        <v>14642</v>
      </c>
      <c r="C1903" s="6" t="s">
        <v>30</v>
      </c>
      <c r="D1903" s="6" t="s">
        <v>8</v>
      </c>
      <c r="E1903" s="6" t="s">
        <v>8482</v>
      </c>
      <c r="F1903" s="6" t="s">
        <v>9030</v>
      </c>
      <c r="G1903" s="6" t="s">
        <v>9921</v>
      </c>
      <c r="H1903" s="6" t="s">
        <v>9114</v>
      </c>
      <c r="I1903" s="6" t="s">
        <v>9929</v>
      </c>
      <c r="J1903" s="6" t="s">
        <v>5</v>
      </c>
      <c r="K1903" s="7">
        <v>1.33</v>
      </c>
      <c r="L1903" s="7">
        <f>IFERROR(VLOOKUP(SiscoTable[[#This Row],[Código]],Hoja2!A:B,2,0)*SiscoTable[[#This Row],[Provta(Uns)]],0)</f>
        <v>16.757999999999999</v>
      </c>
      <c r="M1903" s="7">
        <v>12</v>
      </c>
      <c r="N1903" s="7">
        <v>0</v>
      </c>
      <c r="O1903" s="7">
        <f>IFERROR(VLOOKUP(SiscoTable[[#This Row],[Código]],Hoja2!A:B,2,0)*SiscoTable[[#This Row],[Stock_actual]],0)</f>
        <v>0</v>
      </c>
      <c r="P1903" s="6" t="s">
        <v>7</v>
      </c>
      <c r="Q1903" s="7">
        <v>1</v>
      </c>
      <c r="R1903" s="7">
        <v>0</v>
      </c>
      <c r="S1903" s="7" t="s">
        <v>11926</v>
      </c>
      <c r="BI1903"/>
      <c r="BJ1903"/>
    </row>
    <row r="1904" spans="2:62" x14ac:dyDescent="0.4">
      <c r="B1904" s="1">
        <v>14672</v>
      </c>
      <c r="C1904" s="6" t="s">
        <v>8</v>
      </c>
      <c r="D1904" s="6" t="s">
        <v>8</v>
      </c>
      <c r="E1904" s="6" t="s">
        <v>8482</v>
      </c>
      <c r="F1904" s="6" t="s">
        <v>9030</v>
      </c>
      <c r="G1904" s="6" t="s">
        <v>9979</v>
      </c>
      <c r="H1904" s="6" t="s">
        <v>2502</v>
      </c>
      <c r="I1904" s="6" t="s">
        <v>10015</v>
      </c>
      <c r="J1904" s="6" t="s">
        <v>5</v>
      </c>
      <c r="K1904" s="7">
        <v>3.33</v>
      </c>
      <c r="L1904" s="7">
        <f>IFERROR(VLOOKUP(SiscoTable[[#This Row],[Código]],Hoja2!A:B,2,0)*SiscoTable[[#This Row],[Provta(Uns)]],0)</f>
        <v>35.298000000000002</v>
      </c>
      <c r="M1904" s="7">
        <v>0</v>
      </c>
      <c r="N1904" s="7">
        <v>26</v>
      </c>
      <c r="O1904" s="7">
        <f>IFERROR(VLOOKUP(SiscoTable[[#This Row],[Código]],Hoja2!A:B,2,0)*SiscoTable[[#This Row],[Stock_actual]],0)</f>
        <v>275.59999999999997</v>
      </c>
      <c r="P1904" s="6" t="s">
        <v>3284</v>
      </c>
      <c r="Q1904" s="7">
        <v>4</v>
      </c>
      <c r="R1904" s="7">
        <v>0</v>
      </c>
      <c r="S1904" s="7" t="s">
        <v>11926</v>
      </c>
      <c r="BI1904"/>
      <c r="BJ1904"/>
    </row>
    <row r="1905" spans="2:62" x14ac:dyDescent="0.4">
      <c r="B1905" s="1">
        <v>14675</v>
      </c>
      <c r="C1905" s="6" t="s">
        <v>30</v>
      </c>
      <c r="D1905" s="6" t="s">
        <v>8</v>
      </c>
      <c r="E1905" s="6" t="s">
        <v>8482</v>
      </c>
      <c r="F1905" s="6" t="s">
        <v>9030</v>
      </c>
      <c r="G1905" s="6" t="s">
        <v>9979</v>
      </c>
      <c r="H1905" s="6" t="s">
        <v>2502</v>
      </c>
      <c r="I1905" s="6" t="s">
        <v>9997</v>
      </c>
      <c r="J1905" s="6" t="s">
        <v>496</v>
      </c>
      <c r="K1905" s="7">
        <v>4.67</v>
      </c>
      <c r="L1905" s="7">
        <f>IFERROR(VLOOKUP(SiscoTable[[#This Row],[Código]],Hoja2!A:B,2,0)*SiscoTable[[#This Row],[Provta(Uns)]],0)</f>
        <v>64.912999999999997</v>
      </c>
      <c r="M1905" s="7">
        <v>36</v>
      </c>
      <c r="N1905" s="7">
        <v>-1</v>
      </c>
      <c r="O1905" s="7">
        <f>IFERROR(VLOOKUP(SiscoTable[[#This Row],[Código]],Hoja2!A:B,2,0)*SiscoTable[[#This Row],[Stock_actual]],0)</f>
        <v>-13.9</v>
      </c>
      <c r="P1905" s="6" t="s">
        <v>7</v>
      </c>
      <c r="Q1905" s="7">
        <v>5</v>
      </c>
      <c r="R1905" s="7">
        <v>0</v>
      </c>
      <c r="S1905" s="7" t="s">
        <v>11926</v>
      </c>
      <c r="BI1905"/>
      <c r="BJ1905"/>
    </row>
    <row r="1906" spans="2:62" x14ac:dyDescent="0.4">
      <c r="B1906" s="1">
        <v>14678</v>
      </c>
      <c r="C1906" s="6" t="s">
        <v>30</v>
      </c>
      <c r="D1906" s="6" t="s">
        <v>30</v>
      </c>
      <c r="E1906" s="6" t="s">
        <v>8482</v>
      </c>
      <c r="F1906" s="6" t="s">
        <v>9030</v>
      </c>
      <c r="G1906" s="6" t="s">
        <v>9051</v>
      </c>
      <c r="H1906" s="6" t="s">
        <v>9062</v>
      </c>
      <c r="I1906" s="6" t="s">
        <v>9061</v>
      </c>
      <c r="J1906" s="6" t="s">
        <v>5</v>
      </c>
      <c r="K1906" s="7">
        <v>10.83</v>
      </c>
      <c r="L1906" s="7">
        <f>IFERROR(VLOOKUP(SiscoTable[[#This Row],[Código]],Hoja2!A:B,2,0)*SiscoTable[[#This Row],[Provta(Uns)]],0)</f>
        <v>48.734999999999999</v>
      </c>
      <c r="M1906" s="7">
        <v>0</v>
      </c>
      <c r="N1906" s="7">
        <v>20</v>
      </c>
      <c r="O1906" s="7">
        <f>IFERROR(VLOOKUP(SiscoTable[[#This Row],[Código]],Hoja2!A:B,2,0)*SiscoTable[[#This Row],[Stock_actual]],0)</f>
        <v>90</v>
      </c>
      <c r="P1906" s="6" t="s">
        <v>1443</v>
      </c>
      <c r="Q1906" s="7">
        <v>12</v>
      </c>
      <c r="R1906" s="7">
        <v>0</v>
      </c>
      <c r="S1906" s="7" t="s">
        <v>11926</v>
      </c>
      <c r="BI1906"/>
      <c r="BJ1906"/>
    </row>
    <row r="1907" spans="2:62" x14ac:dyDescent="0.4">
      <c r="B1907" s="1">
        <v>14707</v>
      </c>
      <c r="C1907" s="6" t="s">
        <v>25</v>
      </c>
      <c r="D1907" s="6" t="s">
        <v>25</v>
      </c>
      <c r="E1907" s="6" t="s">
        <v>8482</v>
      </c>
      <c r="F1907" s="6" t="s">
        <v>10720</v>
      </c>
      <c r="G1907" s="6" t="s">
        <v>11607</v>
      </c>
      <c r="H1907" s="6" t="s">
        <v>11609</v>
      </c>
      <c r="I1907" s="6" t="s">
        <v>11608</v>
      </c>
      <c r="J1907" s="6" t="s">
        <v>5</v>
      </c>
      <c r="K1907" s="7">
        <v>120.83</v>
      </c>
      <c r="L1907" s="7">
        <f>IFERROR(VLOOKUP(SiscoTable[[#This Row],[Código]],Hoja2!A:B,2,0)*SiscoTable[[#This Row],[Provta(Uns)]],0)</f>
        <v>579.98399999999992</v>
      </c>
      <c r="M1907" s="7">
        <v>0</v>
      </c>
      <c r="N1907" s="7">
        <v>10</v>
      </c>
      <c r="O1907" s="7">
        <f>IFERROR(VLOOKUP(SiscoTable[[#This Row],[Código]],Hoja2!A:B,2,0)*SiscoTable[[#This Row],[Stock_actual]],0)</f>
        <v>48</v>
      </c>
      <c r="P1907" s="6" t="s">
        <v>80</v>
      </c>
      <c r="Q1907" s="7">
        <v>133</v>
      </c>
      <c r="R1907" s="7">
        <v>239.86</v>
      </c>
      <c r="S1907" s="7" t="s">
        <v>11926</v>
      </c>
      <c r="BI1907"/>
      <c r="BJ1907"/>
    </row>
    <row r="1908" spans="2:62" x14ac:dyDescent="0.4">
      <c r="B1908" s="1">
        <v>14708</v>
      </c>
      <c r="C1908" s="6" t="s">
        <v>25</v>
      </c>
      <c r="D1908" s="6" t="s">
        <v>30</v>
      </c>
      <c r="E1908" s="6" t="s">
        <v>8482</v>
      </c>
      <c r="F1908" s="6" t="s">
        <v>10720</v>
      </c>
      <c r="G1908" s="6" t="s">
        <v>11607</v>
      </c>
      <c r="H1908" s="6" t="s">
        <v>11609</v>
      </c>
      <c r="I1908" s="6" t="s">
        <v>11610</v>
      </c>
      <c r="J1908" s="6" t="s">
        <v>5</v>
      </c>
      <c r="K1908" s="7">
        <v>22</v>
      </c>
      <c r="L1908" s="7">
        <f>IFERROR(VLOOKUP(SiscoTable[[#This Row],[Código]],Hoja2!A:B,2,0)*SiscoTable[[#This Row],[Provta(Uns)]],0)</f>
        <v>365.20000000000005</v>
      </c>
      <c r="M1908" s="7">
        <v>0</v>
      </c>
      <c r="N1908" s="7">
        <v>38</v>
      </c>
      <c r="O1908" s="7">
        <f>IFERROR(VLOOKUP(SiscoTable[[#This Row],[Código]],Hoja2!A:B,2,0)*SiscoTable[[#This Row],[Stock_actual]],0)</f>
        <v>630.80000000000007</v>
      </c>
      <c r="P1908" s="6" t="s">
        <v>697</v>
      </c>
      <c r="Q1908" s="7">
        <v>24</v>
      </c>
      <c r="R1908" s="7">
        <v>0</v>
      </c>
      <c r="S1908" s="7" t="s">
        <v>11926</v>
      </c>
      <c r="BI1908"/>
      <c r="BJ1908"/>
    </row>
    <row r="1909" spans="2:62" x14ac:dyDescent="0.4">
      <c r="B1909" s="1">
        <v>14709</v>
      </c>
      <c r="C1909" s="6" t="s">
        <v>25</v>
      </c>
      <c r="D1909" s="6" t="s">
        <v>30</v>
      </c>
      <c r="E1909" s="6" t="s">
        <v>8482</v>
      </c>
      <c r="F1909" s="6" t="s">
        <v>10720</v>
      </c>
      <c r="G1909" s="6" t="s">
        <v>11607</v>
      </c>
      <c r="H1909" s="6" t="s">
        <v>11609</v>
      </c>
      <c r="I1909" s="6" t="s">
        <v>11611</v>
      </c>
      <c r="J1909" s="6" t="s">
        <v>5</v>
      </c>
      <c r="K1909" s="7">
        <v>10.33</v>
      </c>
      <c r="L1909" s="7">
        <f>IFERROR(VLOOKUP(SiscoTable[[#This Row],[Código]],Hoja2!A:B,2,0)*SiscoTable[[#This Row],[Provta(Uns)]],0)</f>
        <v>515.46699999999998</v>
      </c>
      <c r="M1909" s="7">
        <v>0</v>
      </c>
      <c r="N1909" s="7">
        <v>12</v>
      </c>
      <c r="O1909" s="7">
        <f>IFERROR(VLOOKUP(SiscoTable[[#This Row],[Código]],Hoja2!A:B,2,0)*SiscoTable[[#This Row],[Stock_actual]],0)</f>
        <v>598.79999999999995</v>
      </c>
      <c r="P1909" s="6" t="s">
        <v>121</v>
      </c>
      <c r="Q1909" s="7">
        <v>11</v>
      </c>
      <c r="R1909" s="7">
        <v>0</v>
      </c>
      <c r="S1909" s="7" t="s">
        <v>11926</v>
      </c>
      <c r="BI1909"/>
      <c r="BJ1909"/>
    </row>
    <row r="1910" spans="2:62" x14ac:dyDescent="0.4">
      <c r="B1910" s="1">
        <v>14719</v>
      </c>
      <c r="C1910" s="6" t="s">
        <v>25</v>
      </c>
      <c r="D1910" s="6" t="s">
        <v>25</v>
      </c>
      <c r="E1910" s="6" t="s">
        <v>3268</v>
      </c>
      <c r="F1910" s="6" t="s">
        <v>3269</v>
      </c>
      <c r="G1910" s="6" t="s">
        <v>634</v>
      </c>
      <c r="H1910" s="6" t="s">
        <v>4276</v>
      </c>
      <c r="I1910" s="6" t="s">
        <v>4798</v>
      </c>
      <c r="J1910" s="6" t="s">
        <v>5</v>
      </c>
      <c r="K1910" s="7">
        <v>60.83</v>
      </c>
      <c r="L1910" s="7">
        <f>IFERROR(VLOOKUP(SiscoTable[[#This Row],[Código]],Hoja2!A:B,2,0)*SiscoTable[[#This Row],[Provta(Uns)]],0)</f>
        <v>267.65199999999999</v>
      </c>
      <c r="M1910" s="7">
        <v>0</v>
      </c>
      <c r="N1910" s="7">
        <v>211</v>
      </c>
      <c r="O1910" s="7">
        <f>IFERROR(VLOOKUP(SiscoTable[[#This Row],[Código]],Hoja2!A:B,2,0)*SiscoTable[[#This Row],[Stock_actual]],0)</f>
        <v>928.40000000000009</v>
      </c>
      <c r="P1910" s="6" t="s">
        <v>3864</v>
      </c>
      <c r="Q1910" s="7">
        <v>67</v>
      </c>
      <c r="R1910" s="7">
        <v>0</v>
      </c>
      <c r="S1910" s="7" t="s">
        <v>11927</v>
      </c>
      <c r="BI1910"/>
      <c r="BJ1910"/>
    </row>
    <row r="1911" spans="2:62" x14ac:dyDescent="0.4">
      <c r="B1911" s="1">
        <v>14720</v>
      </c>
      <c r="C1911" s="6" t="s">
        <v>30</v>
      </c>
      <c r="D1911" s="6" t="s">
        <v>25</v>
      </c>
      <c r="E1911" s="6" t="s">
        <v>3268</v>
      </c>
      <c r="F1911" s="6" t="s">
        <v>3269</v>
      </c>
      <c r="G1911" s="6" t="s">
        <v>634</v>
      </c>
      <c r="H1911" s="6" t="s">
        <v>4276</v>
      </c>
      <c r="I1911" s="6" t="s">
        <v>4827</v>
      </c>
      <c r="J1911" s="6" t="s">
        <v>5</v>
      </c>
      <c r="K1911" s="7">
        <v>23</v>
      </c>
      <c r="L1911" s="7">
        <f>IFERROR(VLOOKUP(SiscoTable[[#This Row],[Código]],Hoja2!A:B,2,0)*SiscoTable[[#This Row],[Provta(Uns)]],0)</f>
        <v>89.7</v>
      </c>
      <c r="M1911" s="7">
        <v>0</v>
      </c>
      <c r="N1911" s="7">
        <v>89</v>
      </c>
      <c r="O1911" s="7">
        <f>IFERROR(VLOOKUP(SiscoTable[[#This Row],[Código]],Hoja2!A:B,2,0)*SiscoTable[[#This Row],[Stock_actual]],0)</f>
        <v>347.09999999999997</v>
      </c>
      <c r="P1911" s="6" t="s">
        <v>246</v>
      </c>
      <c r="Q1911" s="7">
        <v>25</v>
      </c>
      <c r="R1911" s="7">
        <v>0</v>
      </c>
      <c r="S1911" s="7" t="s">
        <v>11927</v>
      </c>
      <c r="BI1911"/>
      <c r="BJ1911"/>
    </row>
    <row r="1912" spans="2:62" x14ac:dyDescent="0.4">
      <c r="B1912" s="1">
        <v>14721</v>
      </c>
      <c r="C1912" s="6" t="s">
        <v>25</v>
      </c>
      <c r="D1912" s="6" t="s">
        <v>25</v>
      </c>
      <c r="E1912" s="6" t="s">
        <v>3268</v>
      </c>
      <c r="F1912" s="6" t="s">
        <v>3269</v>
      </c>
      <c r="G1912" s="6" t="s">
        <v>634</v>
      </c>
      <c r="H1912" s="6" t="s">
        <v>4276</v>
      </c>
      <c r="I1912" s="6" t="s">
        <v>4799</v>
      </c>
      <c r="J1912" s="6" t="s">
        <v>5</v>
      </c>
      <c r="K1912" s="7">
        <v>43.5</v>
      </c>
      <c r="L1912" s="7">
        <f>IFERROR(VLOOKUP(SiscoTable[[#This Row],[Código]],Hoja2!A:B,2,0)*SiscoTable[[#This Row],[Provta(Uns)]],0)</f>
        <v>165.29999999999998</v>
      </c>
      <c r="M1912" s="7">
        <v>0</v>
      </c>
      <c r="N1912" s="7">
        <v>102</v>
      </c>
      <c r="O1912" s="7">
        <f>IFERROR(VLOOKUP(SiscoTable[[#This Row],[Código]],Hoja2!A:B,2,0)*SiscoTable[[#This Row],[Stock_actual]],0)</f>
        <v>387.59999999999997</v>
      </c>
      <c r="P1912" s="6" t="s">
        <v>1159</v>
      </c>
      <c r="Q1912" s="7">
        <v>48</v>
      </c>
      <c r="R1912" s="7">
        <v>0</v>
      </c>
      <c r="S1912" s="7" t="s">
        <v>11927</v>
      </c>
      <c r="BI1912"/>
      <c r="BJ1912"/>
    </row>
    <row r="1913" spans="2:62" x14ac:dyDescent="0.4">
      <c r="B1913" s="1">
        <v>14722</v>
      </c>
      <c r="C1913" s="6" t="s">
        <v>30</v>
      </c>
      <c r="D1913" s="6" t="s">
        <v>25</v>
      </c>
      <c r="E1913" s="6" t="s">
        <v>3268</v>
      </c>
      <c r="F1913" s="6" t="s">
        <v>3269</v>
      </c>
      <c r="G1913" s="6" t="s">
        <v>634</v>
      </c>
      <c r="H1913" s="6" t="s">
        <v>4276</v>
      </c>
      <c r="I1913" s="6" t="s">
        <v>4828</v>
      </c>
      <c r="J1913" s="6" t="s">
        <v>5</v>
      </c>
      <c r="K1913" s="7">
        <v>27.17</v>
      </c>
      <c r="L1913" s="7">
        <f>IFERROR(VLOOKUP(SiscoTable[[#This Row],[Código]],Hoja2!A:B,2,0)*SiscoTable[[#This Row],[Provta(Uns)]],0)</f>
        <v>59.774000000000008</v>
      </c>
      <c r="M1913" s="7">
        <v>0</v>
      </c>
      <c r="N1913" s="7">
        <v>91</v>
      </c>
      <c r="O1913" s="7">
        <f>IFERROR(VLOOKUP(SiscoTable[[#This Row],[Código]],Hoja2!A:B,2,0)*SiscoTable[[#This Row],[Stock_actual]],0)</f>
        <v>200.20000000000002</v>
      </c>
      <c r="P1913" s="6" t="s">
        <v>904</v>
      </c>
      <c r="Q1913" s="7">
        <v>30</v>
      </c>
      <c r="R1913" s="7">
        <v>0</v>
      </c>
      <c r="S1913" s="7" t="s">
        <v>11927</v>
      </c>
      <c r="BI1913"/>
      <c r="BJ1913"/>
    </row>
    <row r="1914" spans="2:62" x14ac:dyDescent="0.4">
      <c r="B1914" s="1">
        <v>14724</v>
      </c>
      <c r="C1914" s="6" t="s">
        <v>8</v>
      </c>
      <c r="D1914" s="6" t="s">
        <v>30</v>
      </c>
      <c r="E1914" s="6" t="s">
        <v>3268</v>
      </c>
      <c r="F1914" s="6" t="s">
        <v>3269</v>
      </c>
      <c r="G1914" s="6" t="s">
        <v>634</v>
      </c>
      <c r="H1914" s="6" t="s">
        <v>4276</v>
      </c>
      <c r="I1914" s="6" t="s">
        <v>4874</v>
      </c>
      <c r="J1914" s="6" t="s">
        <v>496</v>
      </c>
      <c r="K1914" s="7">
        <v>20.83</v>
      </c>
      <c r="L1914" s="7">
        <f>IFERROR(VLOOKUP(SiscoTable[[#This Row],[Código]],Hoja2!A:B,2,0)*SiscoTable[[#This Row],[Provta(Uns)]],0)</f>
        <v>39.576999999999998</v>
      </c>
      <c r="M1914" s="7">
        <v>0</v>
      </c>
      <c r="N1914" s="7">
        <v>37</v>
      </c>
      <c r="O1914" s="7">
        <f>IFERROR(VLOOKUP(SiscoTable[[#This Row],[Código]],Hoja2!A:B,2,0)*SiscoTable[[#This Row],[Stock_actual]],0)</f>
        <v>70.3</v>
      </c>
      <c r="P1914" s="6" t="s">
        <v>512</v>
      </c>
      <c r="Q1914" s="7">
        <v>23</v>
      </c>
      <c r="R1914" s="7">
        <v>0</v>
      </c>
      <c r="S1914" s="7" t="s">
        <v>11927</v>
      </c>
      <c r="BI1914"/>
      <c r="BJ1914"/>
    </row>
    <row r="1915" spans="2:62" x14ac:dyDescent="0.4">
      <c r="B1915" s="1">
        <v>14726</v>
      </c>
      <c r="C1915" s="6" t="s">
        <v>30</v>
      </c>
      <c r="D1915" s="6" t="s">
        <v>30</v>
      </c>
      <c r="E1915" s="6" t="s">
        <v>3268</v>
      </c>
      <c r="F1915" s="6" t="s">
        <v>3269</v>
      </c>
      <c r="G1915" s="6" t="s">
        <v>634</v>
      </c>
      <c r="H1915" s="6" t="s">
        <v>4276</v>
      </c>
      <c r="I1915" s="6" t="s">
        <v>4829</v>
      </c>
      <c r="J1915" s="6" t="s">
        <v>496</v>
      </c>
      <c r="K1915" s="7">
        <v>13.83</v>
      </c>
      <c r="L1915" s="7">
        <f>IFERROR(VLOOKUP(SiscoTable[[#This Row],[Código]],Hoja2!A:B,2,0)*SiscoTable[[#This Row],[Provta(Uns)]],0)</f>
        <v>26.276999999999997</v>
      </c>
      <c r="M1915" s="7">
        <v>0</v>
      </c>
      <c r="N1915" s="7">
        <v>77</v>
      </c>
      <c r="O1915" s="7">
        <f>IFERROR(VLOOKUP(SiscoTable[[#This Row],[Código]],Hoja2!A:B,2,0)*SiscoTable[[#This Row],[Stock_actual]],0)</f>
        <v>146.29999999999998</v>
      </c>
      <c r="P1915" s="6" t="s">
        <v>4830</v>
      </c>
      <c r="Q1915" s="7">
        <v>15</v>
      </c>
      <c r="R1915" s="7">
        <v>0</v>
      </c>
      <c r="S1915" s="7" t="s">
        <v>11927</v>
      </c>
      <c r="BI1915"/>
      <c r="BJ1915"/>
    </row>
    <row r="1916" spans="2:62" x14ac:dyDescent="0.4">
      <c r="B1916" s="1">
        <v>14727</v>
      </c>
      <c r="C1916" s="6" t="s">
        <v>30</v>
      </c>
      <c r="D1916" s="6" t="s">
        <v>30</v>
      </c>
      <c r="E1916" s="6" t="s">
        <v>3268</v>
      </c>
      <c r="F1916" s="6" t="s">
        <v>3269</v>
      </c>
      <c r="G1916" s="6" t="s">
        <v>634</v>
      </c>
      <c r="H1916" s="6" t="s">
        <v>4276</v>
      </c>
      <c r="I1916" s="6" t="s">
        <v>4831</v>
      </c>
      <c r="J1916" s="6" t="s">
        <v>5</v>
      </c>
      <c r="K1916" s="7">
        <v>34.83</v>
      </c>
      <c r="L1916" s="7">
        <f>IFERROR(VLOOKUP(SiscoTable[[#This Row],[Código]],Hoja2!A:B,2,0)*SiscoTable[[#This Row],[Provta(Uns)]],0)</f>
        <v>66.176999999999992</v>
      </c>
      <c r="M1916" s="7">
        <v>0</v>
      </c>
      <c r="N1916" s="7">
        <v>58</v>
      </c>
      <c r="O1916" s="7">
        <f>IFERROR(VLOOKUP(SiscoTable[[#This Row],[Código]],Hoja2!A:B,2,0)*SiscoTable[[#This Row],[Stock_actual]],0)</f>
        <v>110.19999999999999</v>
      </c>
      <c r="P1916" s="6" t="s">
        <v>353</v>
      </c>
      <c r="Q1916" s="7">
        <v>38</v>
      </c>
      <c r="R1916" s="7">
        <v>0</v>
      </c>
      <c r="S1916" s="7" t="s">
        <v>11927</v>
      </c>
      <c r="BI1916"/>
      <c r="BJ1916"/>
    </row>
    <row r="1917" spans="2:62" x14ac:dyDescent="0.4">
      <c r="B1917" s="1">
        <v>14728</v>
      </c>
      <c r="C1917" s="6" t="s">
        <v>30</v>
      </c>
      <c r="D1917" s="6" t="s">
        <v>30</v>
      </c>
      <c r="E1917" s="6" t="s">
        <v>3268</v>
      </c>
      <c r="F1917" s="6" t="s">
        <v>3269</v>
      </c>
      <c r="G1917" s="6" t="s">
        <v>634</v>
      </c>
      <c r="H1917" s="6" t="s">
        <v>4276</v>
      </c>
      <c r="I1917" s="6" t="s">
        <v>4832</v>
      </c>
      <c r="J1917" s="6" t="s">
        <v>496</v>
      </c>
      <c r="K1917" s="7">
        <v>21.17</v>
      </c>
      <c r="L1917" s="7">
        <f>IFERROR(VLOOKUP(SiscoTable[[#This Row],[Código]],Hoja2!A:B,2,0)*SiscoTable[[#This Row],[Provta(Uns)]],0)</f>
        <v>46.574000000000005</v>
      </c>
      <c r="M1917" s="7">
        <v>0</v>
      </c>
      <c r="N1917" s="7">
        <v>91</v>
      </c>
      <c r="O1917" s="7">
        <f>IFERROR(VLOOKUP(SiscoTable[[#This Row],[Código]],Hoja2!A:B,2,0)*SiscoTable[[#This Row],[Stock_actual]],0)</f>
        <v>200.20000000000002</v>
      </c>
      <c r="P1917" s="6" t="s">
        <v>3908</v>
      </c>
      <c r="Q1917" s="7">
        <v>23</v>
      </c>
      <c r="R1917" s="7">
        <v>0</v>
      </c>
      <c r="S1917" s="7" t="s">
        <v>11927</v>
      </c>
      <c r="BI1917"/>
      <c r="BJ1917"/>
    </row>
    <row r="1918" spans="2:62" x14ac:dyDescent="0.4">
      <c r="B1918" s="1">
        <v>14729</v>
      </c>
      <c r="C1918" s="6" t="s">
        <v>25</v>
      </c>
      <c r="D1918" s="6" t="s">
        <v>25</v>
      </c>
      <c r="E1918" s="6" t="s">
        <v>3268</v>
      </c>
      <c r="F1918" s="6" t="s">
        <v>3269</v>
      </c>
      <c r="G1918" s="6" t="s">
        <v>634</v>
      </c>
      <c r="H1918" s="6" t="s">
        <v>4276</v>
      </c>
      <c r="I1918" s="6" t="s">
        <v>4800</v>
      </c>
      <c r="J1918" s="6" t="s">
        <v>5</v>
      </c>
      <c r="K1918" s="7">
        <v>53</v>
      </c>
      <c r="L1918" s="7">
        <f>IFERROR(VLOOKUP(SiscoTable[[#This Row],[Código]],Hoja2!A:B,2,0)*SiscoTable[[#This Row],[Provta(Uns)]],0)</f>
        <v>148.39999999999998</v>
      </c>
      <c r="M1918" s="7">
        <v>0</v>
      </c>
      <c r="N1918" s="7">
        <v>140</v>
      </c>
      <c r="O1918" s="7">
        <f>IFERROR(VLOOKUP(SiscoTable[[#This Row],[Código]],Hoja2!A:B,2,0)*SiscoTable[[#This Row],[Stock_actual]],0)</f>
        <v>392</v>
      </c>
      <c r="P1918" s="6" t="s">
        <v>592</v>
      </c>
      <c r="Q1918" s="7">
        <v>58</v>
      </c>
      <c r="R1918" s="7">
        <v>0</v>
      </c>
      <c r="S1918" s="7" t="s">
        <v>11927</v>
      </c>
      <c r="BI1918"/>
      <c r="BJ1918"/>
    </row>
    <row r="1919" spans="2:62" x14ac:dyDescent="0.4">
      <c r="B1919" s="1">
        <v>14730</v>
      </c>
      <c r="C1919" s="6" t="s">
        <v>8</v>
      </c>
      <c r="D1919" s="6" t="s">
        <v>30</v>
      </c>
      <c r="E1919" s="6" t="s">
        <v>3268</v>
      </c>
      <c r="F1919" s="6" t="s">
        <v>3269</v>
      </c>
      <c r="G1919" s="6" t="s">
        <v>634</v>
      </c>
      <c r="H1919" s="6" t="s">
        <v>4276</v>
      </c>
      <c r="I1919" s="6" t="s">
        <v>4875</v>
      </c>
      <c r="J1919" s="6" t="s">
        <v>5</v>
      </c>
      <c r="K1919" s="7">
        <v>16.829999999999998</v>
      </c>
      <c r="L1919" s="7">
        <f>IFERROR(VLOOKUP(SiscoTable[[#This Row],[Código]],Hoja2!A:B,2,0)*SiscoTable[[#This Row],[Provta(Uns)]],0)</f>
        <v>37.025999999999996</v>
      </c>
      <c r="M1919" s="7">
        <v>0</v>
      </c>
      <c r="N1919" s="7">
        <v>13</v>
      </c>
      <c r="O1919" s="7">
        <f>IFERROR(VLOOKUP(SiscoTable[[#This Row],[Código]],Hoja2!A:B,2,0)*SiscoTable[[#This Row],[Stock_actual]],0)</f>
        <v>28.6</v>
      </c>
      <c r="P1919" s="6" t="s">
        <v>119</v>
      </c>
      <c r="Q1919" s="7">
        <v>18</v>
      </c>
      <c r="R1919" s="7">
        <v>33.480000000000004</v>
      </c>
      <c r="S1919" s="7" t="s">
        <v>11927</v>
      </c>
      <c r="BI1919"/>
      <c r="BJ1919"/>
    </row>
    <row r="1920" spans="2:62" x14ac:dyDescent="0.4">
      <c r="B1920" s="1">
        <v>14731</v>
      </c>
      <c r="C1920" s="6" t="s">
        <v>30</v>
      </c>
      <c r="D1920" s="6" t="s">
        <v>25</v>
      </c>
      <c r="E1920" s="6" t="s">
        <v>3268</v>
      </c>
      <c r="F1920" s="6" t="s">
        <v>3269</v>
      </c>
      <c r="G1920" s="6" t="s">
        <v>634</v>
      </c>
      <c r="H1920" s="6" t="s">
        <v>4276</v>
      </c>
      <c r="I1920" s="6" t="s">
        <v>4833</v>
      </c>
      <c r="J1920" s="6" t="s">
        <v>5</v>
      </c>
      <c r="K1920" s="7">
        <v>53.17</v>
      </c>
      <c r="L1920" s="7">
        <f>IFERROR(VLOOKUP(SiscoTable[[#This Row],[Código]],Hoja2!A:B,2,0)*SiscoTable[[#This Row],[Provta(Uns)]],0)</f>
        <v>101.023</v>
      </c>
      <c r="M1920" s="7">
        <v>0</v>
      </c>
      <c r="N1920" s="7">
        <v>61</v>
      </c>
      <c r="O1920" s="7">
        <f>IFERROR(VLOOKUP(SiscoTable[[#This Row],[Código]],Hoja2!A:B,2,0)*SiscoTable[[#This Row],[Stock_actual]],0)</f>
        <v>115.89999999999999</v>
      </c>
      <c r="P1920" s="6" t="s">
        <v>671</v>
      </c>
      <c r="Q1920" s="7">
        <v>58</v>
      </c>
      <c r="R1920" s="7">
        <v>0</v>
      </c>
      <c r="S1920" s="7" t="s">
        <v>11927</v>
      </c>
      <c r="BI1920"/>
      <c r="BJ1920"/>
    </row>
    <row r="1921" spans="2:62" x14ac:dyDescent="0.4">
      <c r="B1921" s="1">
        <v>14737</v>
      </c>
      <c r="C1921" s="6" t="s">
        <v>8</v>
      </c>
      <c r="D1921" s="6" t="s">
        <v>30</v>
      </c>
      <c r="E1921" s="6" t="s">
        <v>3268</v>
      </c>
      <c r="F1921" s="6" t="s">
        <v>3269</v>
      </c>
      <c r="G1921" s="6" t="s">
        <v>634</v>
      </c>
      <c r="H1921" s="6" t="s">
        <v>4276</v>
      </c>
      <c r="I1921" s="6" t="s">
        <v>4876</v>
      </c>
      <c r="J1921" s="6" t="s">
        <v>496</v>
      </c>
      <c r="K1921" s="7">
        <v>9.67</v>
      </c>
      <c r="L1921" s="7">
        <f>IFERROR(VLOOKUP(SiscoTable[[#This Row],[Código]],Hoja2!A:B,2,0)*SiscoTable[[#This Row],[Provta(Uns)]],0)</f>
        <v>21.274000000000001</v>
      </c>
      <c r="M1921" s="7">
        <v>0</v>
      </c>
      <c r="N1921" s="7">
        <v>9</v>
      </c>
      <c r="O1921" s="7">
        <f>IFERROR(VLOOKUP(SiscoTable[[#This Row],[Código]],Hoja2!A:B,2,0)*SiscoTable[[#This Row],[Stock_actual]],0)</f>
        <v>19.8</v>
      </c>
      <c r="P1921" s="6" t="s">
        <v>474</v>
      </c>
      <c r="Q1921" s="7">
        <v>11</v>
      </c>
      <c r="R1921" s="7">
        <v>19.16</v>
      </c>
      <c r="S1921" s="7" t="s">
        <v>11927</v>
      </c>
      <c r="BI1921"/>
      <c r="BJ1921"/>
    </row>
    <row r="1922" spans="2:62" x14ac:dyDescent="0.4">
      <c r="B1922" s="1">
        <v>14741</v>
      </c>
      <c r="C1922" s="6" t="s">
        <v>30</v>
      </c>
      <c r="D1922" s="6" t="s">
        <v>25</v>
      </c>
      <c r="E1922" s="6" t="s">
        <v>3268</v>
      </c>
      <c r="F1922" s="6" t="s">
        <v>3269</v>
      </c>
      <c r="G1922" s="6" t="s">
        <v>634</v>
      </c>
      <c r="H1922" s="6" t="s">
        <v>4276</v>
      </c>
      <c r="I1922" s="6" t="s">
        <v>4834</v>
      </c>
      <c r="J1922" s="6" t="s">
        <v>5</v>
      </c>
      <c r="K1922" s="7">
        <v>25</v>
      </c>
      <c r="L1922" s="7">
        <f>IFERROR(VLOOKUP(SiscoTable[[#This Row],[Código]],Hoja2!A:B,2,0)*SiscoTable[[#This Row],[Provta(Uns)]],0)</f>
        <v>70</v>
      </c>
      <c r="M1922" s="7">
        <v>0</v>
      </c>
      <c r="N1922" s="7">
        <v>110</v>
      </c>
      <c r="O1922" s="7">
        <f>IFERROR(VLOOKUP(SiscoTable[[#This Row],[Código]],Hoja2!A:B,2,0)*SiscoTable[[#This Row],[Stock_actual]],0)</f>
        <v>308</v>
      </c>
      <c r="P1922" s="6" t="s">
        <v>130</v>
      </c>
      <c r="Q1922" s="7">
        <v>27</v>
      </c>
      <c r="R1922" s="7">
        <v>0</v>
      </c>
      <c r="S1922" s="7" t="s">
        <v>11927</v>
      </c>
      <c r="BI1922"/>
      <c r="BJ1922"/>
    </row>
    <row r="1923" spans="2:62" x14ac:dyDescent="0.4">
      <c r="B1923" s="1">
        <v>14744</v>
      </c>
      <c r="C1923" s="6" t="s">
        <v>30</v>
      </c>
      <c r="D1923" s="6" t="s">
        <v>30</v>
      </c>
      <c r="E1923" s="6" t="s">
        <v>3268</v>
      </c>
      <c r="F1923" s="6" t="s">
        <v>3269</v>
      </c>
      <c r="G1923" s="6" t="s">
        <v>5267</v>
      </c>
      <c r="H1923" s="6" t="s">
        <v>4276</v>
      </c>
      <c r="I1923" s="6" t="s">
        <v>5329</v>
      </c>
      <c r="J1923" s="6" t="s">
        <v>5</v>
      </c>
      <c r="K1923" s="7">
        <v>14.33</v>
      </c>
      <c r="L1923" s="7">
        <f>IFERROR(VLOOKUP(SiscoTable[[#This Row],[Código]],Hoja2!A:B,2,0)*SiscoTable[[#This Row],[Provta(Uns)]],0)</f>
        <v>117.50599999999999</v>
      </c>
      <c r="M1923" s="7">
        <v>0</v>
      </c>
      <c r="N1923" s="7">
        <v>57</v>
      </c>
      <c r="O1923" s="7">
        <f>IFERROR(VLOOKUP(SiscoTable[[#This Row],[Código]],Hoja2!A:B,2,0)*SiscoTable[[#This Row],[Stock_actual]],0)</f>
        <v>467.4</v>
      </c>
      <c r="P1923" s="6" t="s">
        <v>1069</v>
      </c>
      <c r="Q1923" s="7">
        <v>16</v>
      </c>
      <c r="R1923" s="7">
        <v>0</v>
      </c>
      <c r="S1923" s="7" t="s">
        <v>11928</v>
      </c>
      <c r="BI1923"/>
      <c r="BJ1923"/>
    </row>
    <row r="1924" spans="2:62" x14ac:dyDescent="0.4">
      <c r="B1924" s="1">
        <v>14745</v>
      </c>
      <c r="C1924" s="6" t="s">
        <v>8</v>
      </c>
      <c r="D1924" s="6" t="s">
        <v>8</v>
      </c>
      <c r="E1924" s="6" t="s">
        <v>3268</v>
      </c>
      <c r="F1924" s="6" t="s">
        <v>3269</v>
      </c>
      <c r="G1924" s="6" t="s">
        <v>5267</v>
      </c>
      <c r="H1924" s="6" t="s">
        <v>4276</v>
      </c>
      <c r="I1924" s="6" t="s">
        <v>5413</v>
      </c>
      <c r="J1924" s="6" t="s">
        <v>496</v>
      </c>
      <c r="K1924" s="7">
        <v>0</v>
      </c>
      <c r="L1924" s="7">
        <f>IFERROR(VLOOKUP(SiscoTable[[#This Row],[Código]],Hoja2!A:B,2,0)*SiscoTable[[#This Row],[Provta(Uns)]],0)</f>
        <v>0</v>
      </c>
      <c r="M1924" s="7">
        <v>0</v>
      </c>
      <c r="N1924" s="7">
        <v>0</v>
      </c>
      <c r="O1924" s="7">
        <f>IFERROR(VLOOKUP(SiscoTable[[#This Row],[Código]],Hoja2!A:B,2,0)*SiscoTable[[#This Row],[Stock_actual]],0)</f>
        <v>0</v>
      </c>
      <c r="P1924" s="6" t="s">
        <v>7</v>
      </c>
      <c r="Q1924" s="7">
        <v>0</v>
      </c>
      <c r="R1924" s="7">
        <v>0</v>
      </c>
      <c r="S1924" s="7" t="s">
        <v>11928</v>
      </c>
      <c r="BI1924"/>
      <c r="BJ1924"/>
    </row>
    <row r="1925" spans="2:62" x14ac:dyDescent="0.4">
      <c r="B1925" s="1">
        <v>14746</v>
      </c>
      <c r="C1925" s="6" t="s">
        <v>8</v>
      </c>
      <c r="D1925" s="6" t="s">
        <v>8</v>
      </c>
      <c r="E1925" s="6" t="s">
        <v>3268</v>
      </c>
      <c r="F1925" s="6" t="s">
        <v>3269</v>
      </c>
      <c r="G1925" s="6" t="s">
        <v>5267</v>
      </c>
      <c r="H1925" s="6" t="s">
        <v>4276</v>
      </c>
      <c r="I1925" s="6" t="s">
        <v>5414</v>
      </c>
      <c r="J1925" s="6" t="s">
        <v>5</v>
      </c>
      <c r="K1925" s="7">
        <v>0</v>
      </c>
      <c r="L1925" s="7">
        <f>IFERROR(VLOOKUP(SiscoTable[[#This Row],[Código]],Hoja2!A:B,2,0)*SiscoTable[[#This Row],[Provta(Uns)]],0)</f>
        <v>0</v>
      </c>
      <c r="M1925" s="7">
        <v>0</v>
      </c>
      <c r="N1925" s="7">
        <v>0</v>
      </c>
      <c r="O1925" s="7">
        <f>IFERROR(VLOOKUP(SiscoTable[[#This Row],[Código]],Hoja2!A:B,2,0)*SiscoTable[[#This Row],[Stock_actual]],0)</f>
        <v>0</v>
      </c>
      <c r="P1925" s="6" t="s">
        <v>7</v>
      </c>
      <c r="Q1925" s="7">
        <v>0</v>
      </c>
      <c r="R1925" s="7">
        <v>0</v>
      </c>
      <c r="S1925" s="7" t="s">
        <v>11928</v>
      </c>
      <c r="BI1925"/>
      <c r="BJ1925"/>
    </row>
    <row r="1926" spans="2:62" x14ac:dyDescent="0.4">
      <c r="B1926" s="1">
        <v>14747</v>
      </c>
      <c r="C1926" s="6" t="s">
        <v>30</v>
      </c>
      <c r="D1926" s="6" t="s">
        <v>30</v>
      </c>
      <c r="E1926" s="6" t="s">
        <v>3268</v>
      </c>
      <c r="F1926" s="6" t="s">
        <v>3269</v>
      </c>
      <c r="G1926" s="6" t="s">
        <v>634</v>
      </c>
      <c r="H1926" s="6" t="s">
        <v>4276</v>
      </c>
      <c r="I1926" s="6" t="s">
        <v>4835</v>
      </c>
      <c r="J1926" s="6" t="s">
        <v>5</v>
      </c>
      <c r="K1926" s="7">
        <v>7.83</v>
      </c>
      <c r="L1926" s="7">
        <f>IFERROR(VLOOKUP(SiscoTable[[#This Row],[Código]],Hoja2!A:B,2,0)*SiscoTable[[#This Row],[Provta(Uns)]],0)</f>
        <v>40.716000000000001</v>
      </c>
      <c r="M1926" s="7">
        <v>0</v>
      </c>
      <c r="N1926" s="7">
        <v>0</v>
      </c>
      <c r="O1926" s="7">
        <f>IFERROR(VLOOKUP(SiscoTable[[#This Row],[Código]],Hoja2!A:B,2,0)*SiscoTable[[#This Row],[Stock_actual]],0)</f>
        <v>0</v>
      </c>
      <c r="P1926" s="6" t="s">
        <v>7</v>
      </c>
      <c r="Q1926" s="7">
        <v>9</v>
      </c>
      <c r="R1926" s="7">
        <v>15.600000000000001</v>
      </c>
      <c r="S1926" s="7" t="s">
        <v>11927</v>
      </c>
      <c r="BI1926"/>
      <c r="BJ1926"/>
    </row>
    <row r="1927" spans="2:62" x14ac:dyDescent="0.4">
      <c r="B1927" s="1">
        <v>14748</v>
      </c>
      <c r="C1927" s="6" t="s">
        <v>30</v>
      </c>
      <c r="D1927" s="6" t="s">
        <v>30</v>
      </c>
      <c r="E1927" s="6" t="s">
        <v>3268</v>
      </c>
      <c r="F1927" s="6" t="s">
        <v>3269</v>
      </c>
      <c r="G1927" s="6" t="s">
        <v>634</v>
      </c>
      <c r="H1927" s="6" t="s">
        <v>4276</v>
      </c>
      <c r="I1927" s="6" t="s">
        <v>4836</v>
      </c>
      <c r="J1927" s="6" t="s">
        <v>5</v>
      </c>
      <c r="K1927" s="7">
        <v>21</v>
      </c>
      <c r="L1927" s="7">
        <f>IFERROR(VLOOKUP(SiscoTable[[#This Row],[Código]],Hoja2!A:B,2,0)*SiscoTable[[#This Row],[Provta(Uns)]],0)</f>
        <v>109.2</v>
      </c>
      <c r="M1927" s="7">
        <v>0</v>
      </c>
      <c r="N1927" s="7">
        <v>54</v>
      </c>
      <c r="O1927" s="7">
        <f>IFERROR(VLOOKUP(SiscoTable[[#This Row],[Código]],Hoja2!A:B,2,0)*SiscoTable[[#This Row],[Stock_actual]],0)</f>
        <v>280.8</v>
      </c>
      <c r="P1927" s="6" t="s">
        <v>661</v>
      </c>
      <c r="Q1927" s="7">
        <v>23</v>
      </c>
      <c r="R1927" s="7">
        <v>0</v>
      </c>
      <c r="S1927" s="7" t="s">
        <v>11927</v>
      </c>
      <c r="BI1927"/>
      <c r="BJ1927"/>
    </row>
    <row r="1928" spans="2:62" x14ac:dyDescent="0.4">
      <c r="B1928" s="1">
        <v>14749</v>
      </c>
      <c r="C1928" s="6" t="s">
        <v>25</v>
      </c>
      <c r="D1928" s="6" t="s">
        <v>25</v>
      </c>
      <c r="E1928" s="6" t="s">
        <v>3268</v>
      </c>
      <c r="F1928" s="6" t="s">
        <v>3269</v>
      </c>
      <c r="G1928" s="6" t="s">
        <v>4268</v>
      </c>
      <c r="H1928" s="6" t="s">
        <v>4276</v>
      </c>
      <c r="I1928" s="6" t="s">
        <v>4275</v>
      </c>
      <c r="J1928" s="6" t="s">
        <v>5</v>
      </c>
      <c r="K1928" s="7">
        <v>63.67</v>
      </c>
      <c r="L1928" s="7">
        <f>IFERROR(VLOOKUP(SiscoTable[[#This Row],[Código]],Hoja2!A:B,2,0)*SiscoTable[[#This Row],[Provta(Uns)]],0)</f>
        <v>407.48800000000006</v>
      </c>
      <c r="M1928" s="7">
        <v>0</v>
      </c>
      <c r="N1928" s="7">
        <v>104</v>
      </c>
      <c r="O1928" s="7">
        <f>IFERROR(VLOOKUP(SiscoTable[[#This Row],[Código]],Hoja2!A:B,2,0)*SiscoTable[[#This Row],[Stock_actual]],0)</f>
        <v>665.6</v>
      </c>
      <c r="P1928" s="6" t="s">
        <v>520</v>
      </c>
      <c r="Q1928" s="7">
        <v>70</v>
      </c>
      <c r="R1928" s="7">
        <v>0</v>
      </c>
      <c r="S1928" s="7" t="s">
        <v>11928</v>
      </c>
      <c r="BI1928"/>
      <c r="BJ1928"/>
    </row>
    <row r="1929" spans="2:62" x14ac:dyDescent="0.4">
      <c r="B1929" s="1">
        <v>14751</v>
      </c>
      <c r="C1929" s="6" t="s">
        <v>25</v>
      </c>
      <c r="D1929" s="6" t="s">
        <v>25</v>
      </c>
      <c r="E1929" s="6" t="s">
        <v>3268</v>
      </c>
      <c r="F1929" s="6" t="s">
        <v>3269</v>
      </c>
      <c r="G1929" s="6" t="s">
        <v>4268</v>
      </c>
      <c r="H1929" s="6" t="s">
        <v>4276</v>
      </c>
      <c r="I1929" s="6" t="s">
        <v>4277</v>
      </c>
      <c r="J1929" s="6" t="s">
        <v>5</v>
      </c>
      <c r="K1929" s="7">
        <v>33.67</v>
      </c>
      <c r="L1929" s="7">
        <f>IFERROR(VLOOKUP(SiscoTable[[#This Row],[Código]],Hoja2!A:B,2,0)*SiscoTable[[#This Row],[Provta(Uns)]],0)</f>
        <v>242.42400000000001</v>
      </c>
      <c r="M1929" s="7">
        <v>0</v>
      </c>
      <c r="N1929" s="7">
        <v>69</v>
      </c>
      <c r="O1929" s="7">
        <f>IFERROR(VLOOKUP(SiscoTable[[#This Row],[Código]],Hoja2!A:B,2,0)*SiscoTable[[#This Row],[Stock_actual]],0)</f>
        <v>496.8</v>
      </c>
      <c r="P1929" s="6" t="s">
        <v>320</v>
      </c>
      <c r="Q1929" s="7">
        <v>37</v>
      </c>
      <c r="R1929" s="7">
        <v>0</v>
      </c>
      <c r="S1929" s="7" t="s">
        <v>11928</v>
      </c>
      <c r="BI1929"/>
      <c r="BJ1929"/>
    </row>
    <row r="1930" spans="2:62" x14ac:dyDescent="0.4">
      <c r="B1930" s="1">
        <v>14753</v>
      </c>
      <c r="C1930" s="6" t="s">
        <v>30</v>
      </c>
      <c r="D1930" s="6" t="s">
        <v>30</v>
      </c>
      <c r="E1930" s="6" t="s">
        <v>3268</v>
      </c>
      <c r="F1930" s="6" t="s">
        <v>3269</v>
      </c>
      <c r="G1930" s="6" t="s">
        <v>4996</v>
      </c>
      <c r="H1930" s="6" t="s">
        <v>4276</v>
      </c>
      <c r="I1930" s="6" t="s">
        <v>5045</v>
      </c>
      <c r="J1930" s="6" t="s">
        <v>5</v>
      </c>
      <c r="K1930" s="7">
        <v>14.17</v>
      </c>
      <c r="L1930" s="7">
        <f>IFERROR(VLOOKUP(SiscoTable[[#This Row],[Código]],Hoja2!A:B,2,0)*SiscoTable[[#This Row],[Provta(Uns)]],0)</f>
        <v>93.521999999999991</v>
      </c>
      <c r="M1930" s="7">
        <v>0</v>
      </c>
      <c r="N1930" s="7">
        <v>17</v>
      </c>
      <c r="O1930" s="7">
        <f>IFERROR(VLOOKUP(SiscoTable[[#This Row],[Código]],Hoja2!A:B,2,0)*SiscoTable[[#This Row],[Stock_actual]],0)</f>
        <v>112.19999999999999</v>
      </c>
      <c r="P1930" s="6" t="s">
        <v>115</v>
      </c>
      <c r="Q1930" s="7">
        <v>16</v>
      </c>
      <c r="R1930" s="7">
        <v>0</v>
      </c>
      <c r="S1930" s="7" t="s">
        <v>11928</v>
      </c>
      <c r="BI1930"/>
      <c r="BJ1930"/>
    </row>
    <row r="1931" spans="2:62" x14ac:dyDescent="0.4">
      <c r="B1931" s="1">
        <v>14754</v>
      </c>
      <c r="C1931" s="6" t="s">
        <v>30</v>
      </c>
      <c r="D1931" s="6" t="s">
        <v>30</v>
      </c>
      <c r="E1931" s="6" t="s">
        <v>3268</v>
      </c>
      <c r="F1931" s="6" t="s">
        <v>3269</v>
      </c>
      <c r="G1931" s="6" t="s">
        <v>4996</v>
      </c>
      <c r="H1931" s="6" t="s">
        <v>4276</v>
      </c>
      <c r="I1931" s="6" t="s">
        <v>5046</v>
      </c>
      <c r="J1931" s="6" t="s">
        <v>5</v>
      </c>
      <c r="K1931" s="7">
        <v>15.67</v>
      </c>
      <c r="L1931" s="7">
        <f>IFERROR(VLOOKUP(SiscoTable[[#This Row],[Código]],Hoja2!A:B,2,0)*SiscoTable[[#This Row],[Provta(Uns)]],0)</f>
        <v>101.855</v>
      </c>
      <c r="M1931" s="7">
        <v>24</v>
      </c>
      <c r="N1931" s="7">
        <v>11</v>
      </c>
      <c r="O1931" s="7">
        <f>IFERROR(VLOOKUP(SiscoTable[[#This Row],[Código]],Hoja2!A:B,2,0)*SiscoTable[[#This Row],[Stock_actual]],0)</f>
        <v>71.5</v>
      </c>
      <c r="P1931" s="6" t="s">
        <v>256</v>
      </c>
      <c r="Q1931" s="7">
        <v>17</v>
      </c>
      <c r="R1931" s="7">
        <v>7.1200000000000045</v>
      </c>
      <c r="S1931" s="7" t="s">
        <v>11928</v>
      </c>
      <c r="BI1931"/>
      <c r="BJ1931"/>
    </row>
    <row r="1932" spans="2:62" x14ac:dyDescent="0.4">
      <c r="B1932" s="1">
        <v>14755</v>
      </c>
      <c r="C1932" s="6" t="s">
        <v>30</v>
      </c>
      <c r="D1932" s="6" t="s">
        <v>30</v>
      </c>
      <c r="E1932" s="6" t="s">
        <v>3268</v>
      </c>
      <c r="F1932" s="6" t="s">
        <v>3269</v>
      </c>
      <c r="G1932" s="6" t="s">
        <v>4996</v>
      </c>
      <c r="H1932" s="6" t="s">
        <v>4276</v>
      </c>
      <c r="I1932" s="6" t="s">
        <v>5047</v>
      </c>
      <c r="J1932" s="6" t="s">
        <v>5</v>
      </c>
      <c r="K1932" s="7">
        <v>12</v>
      </c>
      <c r="L1932" s="7">
        <f>IFERROR(VLOOKUP(SiscoTable[[#This Row],[Código]],Hoja2!A:B,2,0)*SiscoTable[[#This Row],[Provta(Uns)]],0)</f>
        <v>79.199999999999989</v>
      </c>
      <c r="M1932" s="7">
        <v>0</v>
      </c>
      <c r="N1932" s="7">
        <v>40</v>
      </c>
      <c r="O1932" s="7">
        <f>IFERROR(VLOOKUP(SiscoTable[[#This Row],[Código]],Hoja2!A:B,2,0)*SiscoTable[[#This Row],[Stock_actual]],0)</f>
        <v>264</v>
      </c>
      <c r="P1932" s="6" t="s">
        <v>904</v>
      </c>
      <c r="Q1932" s="7">
        <v>13</v>
      </c>
      <c r="R1932" s="7">
        <v>0</v>
      </c>
      <c r="S1932" s="7" t="s">
        <v>11928</v>
      </c>
      <c r="BI1932"/>
      <c r="BJ1932"/>
    </row>
    <row r="1933" spans="2:62" x14ac:dyDescent="0.4">
      <c r="B1933" s="1">
        <v>14756</v>
      </c>
      <c r="C1933" s="6" t="s">
        <v>8</v>
      </c>
      <c r="D1933" s="6" t="s">
        <v>8</v>
      </c>
      <c r="E1933" s="6" t="s">
        <v>3268</v>
      </c>
      <c r="F1933" s="6" t="s">
        <v>3269</v>
      </c>
      <c r="G1933" s="6" t="s">
        <v>4268</v>
      </c>
      <c r="H1933" s="6" t="s">
        <v>4276</v>
      </c>
      <c r="I1933" s="6" t="s">
        <v>4356</v>
      </c>
      <c r="J1933" s="6" t="s">
        <v>5</v>
      </c>
      <c r="K1933" s="7">
        <v>0</v>
      </c>
      <c r="L1933" s="7">
        <f>IFERROR(VLOOKUP(SiscoTable[[#This Row],[Código]],Hoja2!A:B,2,0)*SiscoTable[[#This Row],[Provta(Uns)]],0)</f>
        <v>0</v>
      </c>
      <c r="M1933" s="7">
        <v>0</v>
      </c>
      <c r="N1933" s="7">
        <v>0</v>
      </c>
      <c r="O1933" s="7">
        <f>IFERROR(VLOOKUP(SiscoTable[[#This Row],[Código]],Hoja2!A:B,2,0)*SiscoTable[[#This Row],[Stock_actual]],0)</f>
        <v>0</v>
      </c>
      <c r="P1933" s="6" t="s">
        <v>7</v>
      </c>
      <c r="Q1933" s="7">
        <v>0</v>
      </c>
      <c r="R1933" s="7">
        <v>0</v>
      </c>
      <c r="S1933" s="7" t="s">
        <v>11928</v>
      </c>
      <c r="BI1933"/>
      <c r="BJ1933"/>
    </row>
    <row r="1934" spans="2:62" x14ac:dyDescent="0.4">
      <c r="B1934" s="1">
        <v>14757</v>
      </c>
      <c r="C1934" s="6" t="s">
        <v>8</v>
      </c>
      <c r="D1934" s="6" t="s">
        <v>8</v>
      </c>
      <c r="E1934" s="6" t="s">
        <v>3268</v>
      </c>
      <c r="F1934" s="6" t="s">
        <v>3269</v>
      </c>
      <c r="G1934" s="6" t="s">
        <v>5267</v>
      </c>
      <c r="H1934" s="6" t="s">
        <v>4276</v>
      </c>
      <c r="I1934" s="6" t="s">
        <v>5408</v>
      </c>
      <c r="J1934" s="6" t="s">
        <v>5</v>
      </c>
      <c r="K1934" s="7">
        <v>0</v>
      </c>
      <c r="L1934" s="7">
        <f>IFERROR(VLOOKUP(SiscoTable[[#This Row],[Código]],Hoja2!A:B,2,0)*SiscoTable[[#This Row],[Provta(Uns)]],0)</f>
        <v>0</v>
      </c>
      <c r="M1934" s="7">
        <v>0</v>
      </c>
      <c r="N1934" s="7">
        <v>0</v>
      </c>
      <c r="O1934" s="7">
        <f>IFERROR(VLOOKUP(SiscoTable[[#This Row],[Código]],Hoja2!A:B,2,0)*SiscoTable[[#This Row],[Stock_actual]],0)</f>
        <v>0</v>
      </c>
      <c r="P1934" s="6" t="s">
        <v>7</v>
      </c>
      <c r="Q1934" s="7">
        <v>0</v>
      </c>
      <c r="R1934" s="7">
        <v>0</v>
      </c>
      <c r="S1934" s="7" t="s">
        <v>11928</v>
      </c>
      <c r="BI1934"/>
      <c r="BJ1934"/>
    </row>
    <row r="1935" spans="2:62" x14ac:dyDescent="0.4">
      <c r="B1935" s="1">
        <v>14758</v>
      </c>
      <c r="C1935" s="6" t="s">
        <v>8</v>
      </c>
      <c r="D1935" s="6" t="s">
        <v>8</v>
      </c>
      <c r="E1935" s="6" t="s">
        <v>3268</v>
      </c>
      <c r="F1935" s="6" t="s">
        <v>3269</v>
      </c>
      <c r="G1935" s="6" t="s">
        <v>5267</v>
      </c>
      <c r="H1935" s="6" t="s">
        <v>4276</v>
      </c>
      <c r="I1935" s="6" t="s">
        <v>5409</v>
      </c>
      <c r="J1935" s="6" t="s">
        <v>5</v>
      </c>
      <c r="K1935" s="7">
        <v>4.5</v>
      </c>
      <c r="L1935" s="7">
        <f>IFERROR(VLOOKUP(SiscoTable[[#This Row],[Código]],Hoja2!A:B,2,0)*SiscoTable[[#This Row],[Provta(Uns)]],0)</f>
        <v>49.050000000000004</v>
      </c>
      <c r="M1935" s="7">
        <v>0</v>
      </c>
      <c r="N1935" s="7">
        <v>12</v>
      </c>
      <c r="O1935" s="7">
        <f>IFERROR(VLOOKUP(SiscoTable[[#This Row],[Código]],Hoja2!A:B,2,0)*SiscoTable[[#This Row],[Stock_actual]],0)</f>
        <v>130.80000000000001</v>
      </c>
      <c r="P1935" s="6" t="s">
        <v>1484</v>
      </c>
      <c r="Q1935" s="7">
        <v>5</v>
      </c>
      <c r="R1935" s="7">
        <v>0</v>
      </c>
      <c r="S1935" s="7" t="s">
        <v>11928</v>
      </c>
      <c r="BI1935"/>
      <c r="BJ1935"/>
    </row>
    <row r="1936" spans="2:62" x14ac:dyDescent="0.4">
      <c r="B1936" s="1">
        <v>14759</v>
      </c>
      <c r="C1936" s="6" t="s">
        <v>30</v>
      </c>
      <c r="D1936" s="6" t="s">
        <v>25</v>
      </c>
      <c r="E1936" s="6" t="s">
        <v>3268</v>
      </c>
      <c r="F1936" s="6" t="s">
        <v>3269</v>
      </c>
      <c r="G1936" s="6" t="s">
        <v>5267</v>
      </c>
      <c r="H1936" s="6" t="s">
        <v>4276</v>
      </c>
      <c r="I1936" s="6" t="s">
        <v>5321</v>
      </c>
      <c r="J1936" s="6" t="s">
        <v>5</v>
      </c>
      <c r="K1936" s="7">
        <v>0</v>
      </c>
      <c r="L1936" s="7">
        <f>IFERROR(VLOOKUP(SiscoTable[[#This Row],[Código]],Hoja2!A:B,2,0)*SiscoTable[[#This Row],[Provta(Uns)]],0)</f>
        <v>0</v>
      </c>
      <c r="M1936" s="7">
        <v>0</v>
      </c>
      <c r="N1936" s="7">
        <v>0</v>
      </c>
      <c r="O1936" s="7">
        <f>IFERROR(VLOOKUP(SiscoTable[[#This Row],[Código]],Hoja2!A:B,2,0)*SiscoTable[[#This Row],[Stock_actual]],0)</f>
        <v>0</v>
      </c>
      <c r="P1936" s="6" t="s">
        <v>7</v>
      </c>
      <c r="Q1936" s="7">
        <v>0</v>
      </c>
      <c r="R1936" s="7">
        <v>0</v>
      </c>
      <c r="S1936" s="7" t="s">
        <v>11928</v>
      </c>
      <c r="BI1936"/>
      <c r="BJ1936"/>
    </row>
    <row r="1937" spans="2:62" x14ac:dyDescent="0.4">
      <c r="B1937" s="1">
        <v>14760</v>
      </c>
      <c r="C1937" s="6" t="s">
        <v>30</v>
      </c>
      <c r="D1937" s="6" t="s">
        <v>25</v>
      </c>
      <c r="E1937" s="6" t="s">
        <v>3268</v>
      </c>
      <c r="F1937" s="6" t="s">
        <v>3269</v>
      </c>
      <c r="G1937" s="6" t="s">
        <v>5267</v>
      </c>
      <c r="H1937" s="6" t="s">
        <v>4276</v>
      </c>
      <c r="I1937" s="6" t="s">
        <v>5322</v>
      </c>
      <c r="J1937" s="6" t="s">
        <v>5</v>
      </c>
      <c r="K1937" s="7">
        <v>1</v>
      </c>
      <c r="L1937" s="7">
        <f>IFERROR(VLOOKUP(SiscoTable[[#This Row],[Código]],Hoja2!A:B,2,0)*SiscoTable[[#This Row],[Provta(Uns)]],0)</f>
        <v>2.9</v>
      </c>
      <c r="M1937" s="7">
        <v>0</v>
      </c>
      <c r="N1937" s="7">
        <v>0</v>
      </c>
      <c r="O1937" s="7">
        <f>IFERROR(VLOOKUP(SiscoTable[[#This Row],[Código]],Hoja2!A:B,2,0)*SiscoTable[[#This Row],[Stock_actual]],0)</f>
        <v>0</v>
      </c>
      <c r="P1937" s="6" t="s">
        <v>7</v>
      </c>
      <c r="Q1937" s="7">
        <v>1</v>
      </c>
      <c r="R1937" s="7">
        <v>1.7999999999999998</v>
      </c>
      <c r="S1937" s="7" t="s">
        <v>11928</v>
      </c>
      <c r="BI1937"/>
      <c r="BJ1937"/>
    </row>
    <row r="1938" spans="2:62" x14ac:dyDescent="0.4">
      <c r="B1938" s="1">
        <v>14763</v>
      </c>
      <c r="C1938" s="6" t="s">
        <v>30</v>
      </c>
      <c r="D1938" s="6" t="s">
        <v>30</v>
      </c>
      <c r="E1938" s="6" t="s">
        <v>3268</v>
      </c>
      <c r="F1938" s="6" t="s">
        <v>3269</v>
      </c>
      <c r="G1938" s="6" t="s">
        <v>634</v>
      </c>
      <c r="H1938" s="6" t="s">
        <v>4358</v>
      </c>
      <c r="I1938" s="6" t="s">
        <v>4837</v>
      </c>
      <c r="J1938" s="6" t="s">
        <v>496</v>
      </c>
      <c r="K1938" s="7">
        <v>28.5</v>
      </c>
      <c r="L1938" s="7">
        <f>IFERROR(VLOOKUP(SiscoTable[[#This Row],[Código]],Hoja2!A:B,2,0)*SiscoTable[[#This Row],[Provta(Uns)]],0)</f>
        <v>79.8</v>
      </c>
      <c r="M1938" s="7">
        <v>0</v>
      </c>
      <c r="N1938" s="7">
        <v>9</v>
      </c>
      <c r="O1938" s="7">
        <f>IFERROR(VLOOKUP(SiscoTable[[#This Row],[Código]],Hoja2!A:B,2,0)*SiscoTable[[#This Row],[Stock_actual]],0)</f>
        <v>25.2</v>
      </c>
      <c r="P1938" s="6" t="s">
        <v>117</v>
      </c>
      <c r="Q1938" s="7">
        <v>31</v>
      </c>
      <c r="R1938" s="7">
        <v>56.55</v>
      </c>
      <c r="S1938" s="7" t="s">
        <v>11927</v>
      </c>
      <c r="BI1938"/>
      <c r="BJ1938"/>
    </row>
    <row r="1939" spans="2:62" x14ac:dyDescent="0.4">
      <c r="B1939" s="1">
        <v>14765</v>
      </c>
      <c r="C1939" s="6" t="s">
        <v>8</v>
      </c>
      <c r="D1939" s="6" t="s">
        <v>30</v>
      </c>
      <c r="E1939" s="6" t="s">
        <v>3268</v>
      </c>
      <c r="F1939" s="6" t="s">
        <v>3269</v>
      </c>
      <c r="G1939" s="6" t="s">
        <v>634</v>
      </c>
      <c r="H1939" s="6" t="s">
        <v>4358</v>
      </c>
      <c r="I1939" s="6" t="s">
        <v>4877</v>
      </c>
      <c r="J1939" s="6" t="s">
        <v>496</v>
      </c>
      <c r="K1939" s="7">
        <v>25.33</v>
      </c>
      <c r="L1939" s="7">
        <f>IFERROR(VLOOKUP(SiscoTable[[#This Row],[Código]],Hoja2!A:B,2,0)*SiscoTable[[#This Row],[Provta(Uns)]],0)</f>
        <v>40.527999999999999</v>
      </c>
      <c r="M1939" s="7">
        <v>0</v>
      </c>
      <c r="N1939" s="7">
        <v>2</v>
      </c>
      <c r="O1939" s="7">
        <f>IFERROR(VLOOKUP(SiscoTable[[#This Row],[Código]],Hoja2!A:B,2,0)*SiscoTable[[#This Row],[Stock_actual]],0)</f>
        <v>3.2</v>
      </c>
      <c r="P1939" s="6" t="s">
        <v>80</v>
      </c>
      <c r="Q1939" s="7">
        <v>28</v>
      </c>
      <c r="R1939" s="7">
        <v>50.08</v>
      </c>
      <c r="S1939" s="7" t="s">
        <v>11927</v>
      </c>
      <c r="BI1939"/>
      <c r="BJ1939"/>
    </row>
    <row r="1940" spans="2:62" x14ac:dyDescent="0.4">
      <c r="B1940" s="1">
        <v>14767</v>
      </c>
      <c r="C1940" s="6" t="s">
        <v>8</v>
      </c>
      <c r="D1940" s="6" t="s">
        <v>30</v>
      </c>
      <c r="E1940" s="6" t="s">
        <v>3268</v>
      </c>
      <c r="F1940" s="6" t="s">
        <v>3269</v>
      </c>
      <c r="G1940" s="6" t="s">
        <v>634</v>
      </c>
      <c r="H1940" s="6" t="s">
        <v>4358</v>
      </c>
      <c r="I1940" s="6" t="s">
        <v>4878</v>
      </c>
      <c r="J1940" s="6" t="s">
        <v>496</v>
      </c>
      <c r="K1940" s="7">
        <v>10.5</v>
      </c>
      <c r="L1940" s="7">
        <f>IFERROR(VLOOKUP(SiscoTable[[#This Row],[Código]],Hoja2!A:B,2,0)*SiscoTable[[#This Row],[Provta(Uns)]],0)</f>
        <v>14.7</v>
      </c>
      <c r="M1940" s="7">
        <v>0</v>
      </c>
      <c r="N1940" s="7">
        <v>4</v>
      </c>
      <c r="O1940" s="7">
        <f>IFERROR(VLOOKUP(SiscoTable[[#This Row],[Código]],Hoja2!A:B,2,0)*SiscoTable[[#This Row],[Stock_actual]],0)</f>
        <v>5.6</v>
      </c>
      <c r="P1940" s="6" t="s">
        <v>96</v>
      </c>
      <c r="Q1940" s="7">
        <v>12</v>
      </c>
      <c r="R1940" s="7">
        <v>20.849999999999998</v>
      </c>
      <c r="S1940" s="7" t="s">
        <v>11927</v>
      </c>
      <c r="BI1940"/>
      <c r="BJ1940"/>
    </row>
    <row r="1941" spans="2:62" x14ac:dyDescent="0.4">
      <c r="B1941" s="1">
        <v>14768</v>
      </c>
      <c r="C1941" s="6" t="s">
        <v>8</v>
      </c>
      <c r="D1941" s="6" t="s">
        <v>30</v>
      </c>
      <c r="E1941" s="6" t="s">
        <v>3268</v>
      </c>
      <c r="F1941" s="6" t="s">
        <v>3269</v>
      </c>
      <c r="G1941" s="6" t="s">
        <v>634</v>
      </c>
      <c r="H1941" s="6" t="s">
        <v>4358</v>
      </c>
      <c r="I1941" s="6" t="s">
        <v>4879</v>
      </c>
      <c r="J1941" s="6" t="s">
        <v>5</v>
      </c>
      <c r="K1941" s="7">
        <v>16.5</v>
      </c>
      <c r="L1941" s="7">
        <f>IFERROR(VLOOKUP(SiscoTable[[#This Row],[Código]],Hoja2!A:B,2,0)*SiscoTable[[#This Row],[Provta(Uns)]],0)</f>
        <v>23.099999999999998</v>
      </c>
      <c r="M1941" s="7">
        <v>0</v>
      </c>
      <c r="N1941" s="7">
        <v>26</v>
      </c>
      <c r="O1941" s="7">
        <f>IFERROR(VLOOKUP(SiscoTable[[#This Row],[Código]],Hoja2!A:B,2,0)*SiscoTable[[#This Row],[Stock_actual]],0)</f>
        <v>36.4</v>
      </c>
      <c r="P1941" s="6" t="s">
        <v>581</v>
      </c>
      <c r="Q1941" s="7">
        <v>18</v>
      </c>
      <c r="R1941" s="7">
        <v>0</v>
      </c>
      <c r="S1941" s="7" t="s">
        <v>11927</v>
      </c>
      <c r="BI1941"/>
      <c r="BJ1941"/>
    </row>
    <row r="1942" spans="2:62" x14ac:dyDescent="0.4">
      <c r="B1942" s="1">
        <v>14772</v>
      </c>
      <c r="C1942" s="6" t="s">
        <v>8</v>
      </c>
      <c r="D1942" s="6" t="s">
        <v>8</v>
      </c>
      <c r="E1942" s="6" t="s">
        <v>3268</v>
      </c>
      <c r="F1942" s="6" t="s">
        <v>3269</v>
      </c>
      <c r="G1942" s="6" t="s">
        <v>634</v>
      </c>
      <c r="H1942" s="6" t="s">
        <v>4358</v>
      </c>
      <c r="I1942" s="6" t="s">
        <v>4880</v>
      </c>
      <c r="J1942" s="6" t="s">
        <v>496</v>
      </c>
      <c r="K1942" s="7">
        <v>4.33</v>
      </c>
      <c r="L1942" s="7">
        <f>IFERROR(VLOOKUP(SiscoTable[[#This Row],[Código]],Hoja2!A:B,2,0)*SiscoTable[[#This Row],[Provta(Uns)]],0)</f>
        <v>6.0619999999999994</v>
      </c>
      <c r="M1942" s="7">
        <v>0</v>
      </c>
      <c r="N1942" s="7">
        <v>0</v>
      </c>
      <c r="O1942" s="7">
        <f>IFERROR(VLOOKUP(SiscoTable[[#This Row],[Código]],Hoja2!A:B,2,0)*SiscoTable[[#This Row],[Stock_actual]],0)</f>
        <v>0</v>
      </c>
      <c r="P1942" s="6" t="s">
        <v>7</v>
      </c>
      <c r="Q1942" s="7">
        <v>5</v>
      </c>
      <c r="R1942" s="7">
        <v>8.4</v>
      </c>
      <c r="S1942" s="7" t="s">
        <v>11927</v>
      </c>
      <c r="BI1942"/>
      <c r="BJ1942"/>
    </row>
    <row r="1943" spans="2:62" x14ac:dyDescent="0.4">
      <c r="B1943" s="1">
        <v>14775</v>
      </c>
      <c r="C1943" s="6" t="s">
        <v>8</v>
      </c>
      <c r="D1943" s="6" t="s">
        <v>8</v>
      </c>
      <c r="E1943" s="6" t="s">
        <v>3268</v>
      </c>
      <c r="F1943" s="6" t="s">
        <v>3269</v>
      </c>
      <c r="G1943" s="6" t="s">
        <v>634</v>
      </c>
      <c r="H1943" s="6" t="s">
        <v>4358</v>
      </c>
      <c r="I1943" s="6" t="s">
        <v>4881</v>
      </c>
      <c r="J1943" s="6" t="s">
        <v>496</v>
      </c>
      <c r="K1943" s="7">
        <v>0.67</v>
      </c>
      <c r="L1943" s="7">
        <f>IFERROR(VLOOKUP(SiscoTable[[#This Row],[Código]],Hoja2!A:B,2,0)*SiscoTable[[#This Row],[Provta(Uns)]],0)</f>
        <v>0.93799999999999994</v>
      </c>
      <c r="M1943" s="7">
        <v>0</v>
      </c>
      <c r="N1943" s="7">
        <v>1</v>
      </c>
      <c r="O1943" s="7">
        <f>IFERROR(VLOOKUP(SiscoTable[[#This Row],[Código]],Hoja2!A:B,2,0)*SiscoTable[[#This Row],[Stock_actual]],0)</f>
        <v>1.4</v>
      </c>
      <c r="P1943" s="6" t="s">
        <v>220</v>
      </c>
      <c r="Q1943" s="7">
        <v>1</v>
      </c>
      <c r="R1943" s="7">
        <v>1.2000000000000002</v>
      </c>
      <c r="S1943" s="7" t="s">
        <v>11927</v>
      </c>
      <c r="BI1943"/>
      <c r="BJ1943"/>
    </row>
    <row r="1944" spans="2:62" x14ac:dyDescent="0.4">
      <c r="B1944" s="1">
        <v>14781</v>
      </c>
      <c r="C1944" s="6" t="s">
        <v>8</v>
      </c>
      <c r="D1944" s="6" t="s">
        <v>30</v>
      </c>
      <c r="E1944" s="6" t="s">
        <v>3268</v>
      </c>
      <c r="F1944" s="6" t="s">
        <v>3269</v>
      </c>
      <c r="G1944" s="6" t="s">
        <v>4268</v>
      </c>
      <c r="H1944" s="6" t="s">
        <v>4358</v>
      </c>
      <c r="I1944" s="6" t="s">
        <v>4357</v>
      </c>
      <c r="J1944" s="6" t="s">
        <v>5</v>
      </c>
      <c r="K1944" s="7">
        <v>16.5</v>
      </c>
      <c r="L1944" s="7">
        <f>IFERROR(VLOOKUP(SiscoTable[[#This Row],[Código]],Hoja2!A:B,2,0)*SiscoTable[[#This Row],[Provta(Uns)]],0)</f>
        <v>26.400000000000002</v>
      </c>
      <c r="M1944" s="7">
        <v>0</v>
      </c>
      <c r="N1944" s="7">
        <v>101</v>
      </c>
      <c r="O1944" s="7">
        <f>IFERROR(VLOOKUP(SiscoTable[[#This Row],[Código]],Hoja2!A:B,2,0)*SiscoTable[[#This Row],[Stock_actual]],0)</f>
        <v>161.60000000000002</v>
      </c>
      <c r="P1944" s="6" t="s">
        <v>4359</v>
      </c>
      <c r="Q1944" s="7">
        <v>18</v>
      </c>
      <c r="R1944" s="7">
        <v>0</v>
      </c>
      <c r="S1944" s="7" t="s">
        <v>11928</v>
      </c>
      <c r="BI1944"/>
      <c r="BJ1944"/>
    </row>
    <row r="1945" spans="2:62" x14ac:dyDescent="0.4">
      <c r="B1945" s="1">
        <v>14782</v>
      </c>
      <c r="C1945" s="6" t="s">
        <v>25</v>
      </c>
      <c r="D1945" s="6" t="s">
        <v>30</v>
      </c>
      <c r="E1945" s="6" t="s">
        <v>3268</v>
      </c>
      <c r="F1945" s="6" t="s">
        <v>7815</v>
      </c>
      <c r="G1945" s="6" t="s">
        <v>7929</v>
      </c>
      <c r="H1945" s="6" t="s">
        <v>3831</v>
      </c>
      <c r="I1945" s="6" t="s">
        <v>7941</v>
      </c>
      <c r="J1945" s="6" t="s">
        <v>496</v>
      </c>
      <c r="K1945" s="7">
        <v>17.829999999999998</v>
      </c>
      <c r="L1945" s="7">
        <f>IFERROR(VLOOKUP(SiscoTable[[#This Row],[Código]],Hoja2!A:B,2,0)*SiscoTable[[#This Row],[Provta(Uns)]],0)</f>
        <v>110.54599999999999</v>
      </c>
      <c r="M1945" s="7">
        <v>96</v>
      </c>
      <c r="N1945" s="7">
        <v>0</v>
      </c>
      <c r="O1945" s="7">
        <f>IFERROR(VLOOKUP(SiscoTable[[#This Row],[Código]],Hoja2!A:B,2,0)*SiscoTable[[#This Row],[Stock_actual]],0)</f>
        <v>0</v>
      </c>
      <c r="P1945" s="6" t="s">
        <v>7</v>
      </c>
      <c r="Q1945" s="7">
        <v>19</v>
      </c>
      <c r="R1945" s="7">
        <v>0</v>
      </c>
      <c r="S1945" s="7" t="s">
        <v>11928</v>
      </c>
      <c r="BI1945"/>
      <c r="BJ1945"/>
    </row>
    <row r="1946" spans="2:62" x14ac:dyDescent="0.4">
      <c r="B1946" s="1">
        <v>14786</v>
      </c>
      <c r="C1946" s="6" t="s">
        <v>25</v>
      </c>
      <c r="D1946" s="6" t="s">
        <v>25</v>
      </c>
      <c r="E1946" s="6" t="s">
        <v>3268</v>
      </c>
      <c r="F1946" s="6" t="s">
        <v>7815</v>
      </c>
      <c r="G1946" s="6" t="s">
        <v>7929</v>
      </c>
      <c r="H1946" s="6" t="s">
        <v>3831</v>
      </c>
      <c r="I1946" s="6" t="s">
        <v>7942</v>
      </c>
      <c r="J1946" s="6" t="s">
        <v>5</v>
      </c>
      <c r="K1946" s="7">
        <v>68.33</v>
      </c>
      <c r="L1946" s="7">
        <f>IFERROR(VLOOKUP(SiscoTable[[#This Row],[Código]],Hoja2!A:B,2,0)*SiscoTable[[#This Row],[Provta(Uns)]],0)</f>
        <v>437.31200000000001</v>
      </c>
      <c r="M1946" s="7">
        <v>144</v>
      </c>
      <c r="N1946" s="7">
        <v>95</v>
      </c>
      <c r="O1946" s="7">
        <f>IFERROR(VLOOKUP(SiscoTable[[#This Row],[Código]],Hoja2!A:B,2,0)*SiscoTable[[#This Row],[Stock_actual]],0)</f>
        <v>608</v>
      </c>
      <c r="P1946" s="6" t="s">
        <v>694</v>
      </c>
      <c r="Q1946" s="7">
        <v>75</v>
      </c>
      <c r="R1946" s="7">
        <v>0</v>
      </c>
      <c r="S1946" s="7" t="s">
        <v>11928</v>
      </c>
      <c r="BI1946"/>
      <c r="BJ1946"/>
    </row>
    <row r="1947" spans="2:62" x14ac:dyDescent="0.4">
      <c r="B1947" s="1">
        <v>14788</v>
      </c>
      <c r="C1947" s="6" t="s">
        <v>25</v>
      </c>
      <c r="D1947" s="6" t="s">
        <v>25</v>
      </c>
      <c r="E1947" s="6" t="s">
        <v>3268</v>
      </c>
      <c r="F1947" s="6" t="s">
        <v>7815</v>
      </c>
      <c r="G1947" s="6" t="s">
        <v>7929</v>
      </c>
      <c r="H1947" s="6" t="s">
        <v>3831</v>
      </c>
      <c r="I1947" s="6" t="s">
        <v>7943</v>
      </c>
      <c r="J1947" s="6" t="s">
        <v>5</v>
      </c>
      <c r="K1947" s="7">
        <v>63.67</v>
      </c>
      <c r="L1947" s="7">
        <f>IFERROR(VLOOKUP(SiscoTable[[#This Row],[Código]],Hoja2!A:B,2,0)*SiscoTable[[#This Row],[Provta(Uns)]],0)</f>
        <v>273.78100000000001</v>
      </c>
      <c r="M1947" s="7">
        <v>144</v>
      </c>
      <c r="N1947" s="7">
        <v>28</v>
      </c>
      <c r="O1947" s="7">
        <f>IFERROR(VLOOKUP(SiscoTable[[#This Row],[Código]],Hoja2!A:B,2,0)*SiscoTable[[#This Row],[Stock_actual]],0)</f>
        <v>120.39999999999999</v>
      </c>
      <c r="P1947" s="6" t="s">
        <v>237</v>
      </c>
      <c r="Q1947" s="7">
        <v>70</v>
      </c>
      <c r="R1947" s="7">
        <v>0</v>
      </c>
      <c r="S1947" s="7" t="s">
        <v>11928</v>
      </c>
      <c r="BI1947"/>
      <c r="BJ1947"/>
    </row>
    <row r="1948" spans="2:62" x14ac:dyDescent="0.4">
      <c r="B1948" s="1">
        <v>14793</v>
      </c>
      <c r="C1948" s="6" t="s">
        <v>8</v>
      </c>
      <c r="D1948" s="6" t="s">
        <v>30</v>
      </c>
      <c r="E1948" s="6" t="s">
        <v>3268</v>
      </c>
      <c r="F1948" s="6" t="s">
        <v>3269</v>
      </c>
      <c r="G1948" s="6" t="s">
        <v>4702</v>
      </c>
      <c r="H1948" s="6" t="s">
        <v>3831</v>
      </c>
      <c r="I1948" s="6" t="s">
        <v>4740</v>
      </c>
      <c r="J1948" s="6" t="s">
        <v>5</v>
      </c>
      <c r="K1948" s="7">
        <v>18.329999999999998</v>
      </c>
      <c r="L1948" s="7">
        <f>IFERROR(VLOOKUP(SiscoTable[[#This Row],[Código]],Hoja2!A:B,2,0)*SiscoTable[[#This Row],[Provta(Uns)]],0)</f>
        <v>64.155000000000001</v>
      </c>
      <c r="M1948" s="7">
        <v>48</v>
      </c>
      <c r="N1948" s="7">
        <v>-2</v>
      </c>
      <c r="O1948" s="7">
        <f>IFERROR(VLOOKUP(SiscoTable[[#This Row],[Código]],Hoja2!A:B,2,0)*SiscoTable[[#This Row],[Stock_actual]],0)</f>
        <v>-7</v>
      </c>
      <c r="P1948" s="6" t="s">
        <v>7</v>
      </c>
      <c r="Q1948" s="7">
        <v>20</v>
      </c>
      <c r="R1948" s="7">
        <v>0</v>
      </c>
      <c r="S1948" s="7" t="s">
        <v>11928</v>
      </c>
      <c r="BI1948"/>
      <c r="BJ1948"/>
    </row>
    <row r="1949" spans="2:62" x14ac:dyDescent="0.4">
      <c r="B1949" s="1">
        <v>14795</v>
      </c>
      <c r="C1949" s="6" t="s">
        <v>30</v>
      </c>
      <c r="D1949" s="6" t="s">
        <v>8</v>
      </c>
      <c r="E1949" s="6" t="s">
        <v>3268</v>
      </c>
      <c r="F1949" s="6" t="s">
        <v>3269</v>
      </c>
      <c r="G1949" s="6" t="s">
        <v>4702</v>
      </c>
      <c r="H1949" s="6" t="s">
        <v>3831</v>
      </c>
      <c r="I1949" s="6" t="s">
        <v>4712</v>
      </c>
      <c r="J1949" s="6" t="s">
        <v>5</v>
      </c>
      <c r="K1949" s="7">
        <v>3.5</v>
      </c>
      <c r="L1949" s="7">
        <f>IFERROR(VLOOKUP(SiscoTable[[#This Row],[Código]],Hoja2!A:B,2,0)*SiscoTable[[#This Row],[Provta(Uns)]],0)</f>
        <v>50.4</v>
      </c>
      <c r="M1949" s="7">
        <v>0</v>
      </c>
      <c r="N1949" s="7">
        <v>16</v>
      </c>
      <c r="O1949" s="7">
        <f>IFERROR(VLOOKUP(SiscoTable[[#This Row],[Código]],Hoja2!A:B,2,0)*SiscoTable[[#This Row],[Stock_actual]],0)</f>
        <v>230.4</v>
      </c>
      <c r="P1949" s="6" t="s">
        <v>626</v>
      </c>
      <c r="Q1949" s="7">
        <v>4</v>
      </c>
      <c r="R1949" s="7">
        <v>0</v>
      </c>
      <c r="S1949" s="7" t="s">
        <v>11928</v>
      </c>
      <c r="BI1949"/>
      <c r="BJ1949"/>
    </row>
    <row r="1950" spans="2:62" x14ac:dyDescent="0.4">
      <c r="B1950" s="1">
        <v>14796</v>
      </c>
      <c r="C1950" s="6" t="s">
        <v>30</v>
      </c>
      <c r="D1950" s="6" t="s">
        <v>30</v>
      </c>
      <c r="E1950" s="6" t="s">
        <v>3268</v>
      </c>
      <c r="F1950" s="6" t="s">
        <v>3269</v>
      </c>
      <c r="G1950" s="6" t="s">
        <v>4702</v>
      </c>
      <c r="H1950" s="6" t="s">
        <v>3831</v>
      </c>
      <c r="I1950" s="6" t="s">
        <v>4713</v>
      </c>
      <c r="J1950" s="6" t="s">
        <v>5</v>
      </c>
      <c r="K1950" s="7">
        <v>17.5</v>
      </c>
      <c r="L1950" s="7">
        <f>IFERROR(VLOOKUP(SiscoTable[[#This Row],[Código]],Hoja2!A:B,2,0)*SiscoTable[[#This Row],[Provta(Uns)]],0)</f>
        <v>103.25</v>
      </c>
      <c r="M1950" s="7">
        <v>48</v>
      </c>
      <c r="N1950" s="7">
        <v>3</v>
      </c>
      <c r="O1950" s="7">
        <f>IFERROR(VLOOKUP(SiscoTable[[#This Row],[Código]],Hoja2!A:B,2,0)*SiscoTable[[#This Row],[Stock_actual]],0)</f>
        <v>17.700000000000003</v>
      </c>
      <c r="P1950" s="6" t="s">
        <v>214</v>
      </c>
      <c r="Q1950" s="7">
        <v>19</v>
      </c>
      <c r="R1950" s="7">
        <v>0</v>
      </c>
      <c r="S1950" s="7" t="s">
        <v>11928</v>
      </c>
      <c r="BI1950"/>
      <c r="BJ1950"/>
    </row>
    <row r="1951" spans="2:62" x14ac:dyDescent="0.4">
      <c r="B1951" s="1">
        <v>14797</v>
      </c>
      <c r="C1951" s="6" t="s">
        <v>30</v>
      </c>
      <c r="D1951" s="6" t="s">
        <v>30</v>
      </c>
      <c r="E1951" s="6" t="s">
        <v>3268</v>
      </c>
      <c r="F1951" s="6" t="s">
        <v>3269</v>
      </c>
      <c r="G1951" s="6" t="s">
        <v>4702</v>
      </c>
      <c r="H1951" s="6" t="s">
        <v>3831</v>
      </c>
      <c r="I1951" s="6" t="s">
        <v>4714</v>
      </c>
      <c r="J1951" s="6" t="s">
        <v>5</v>
      </c>
      <c r="K1951" s="7">
        <v>9.67</v>
      </c>
      <c r="L1951" s="7">
        <f>IFERROR(VLOOKUP(SiscoTable[[#This Row],[Código]],Hoja2!A:B,2,0)*SiscoTable[[#This Row],[Provta(Uns)]],0)</f>
        <v>42.548000000000002</v>
      </c>
      <c r="M1951" s="7">
        <v>24</v>
      </c>
      <c r="N1951" s="7">
        <v>0</v>
      </c>
      <c r="O1951" s="7">
        <f>IFERROR(VLOOKUP(SiscoTable[[#This Row],[Código]],Hoja2!A:B,2,0)*SiscoTable[[#This Row],[Stock_actual]],0)</f>
        <v>0</v>
      </c>
      <c r="P1951" s="6" t="s">
        <v>7</v>
      </c>
      <c r="Q1951" s="7">
        <v>11</v>
      </c>
      <c r="R1951" s="7">
        <v>0</v>
      </c>
      <c r="S1951" s="7" t="s">
        <v>11928</v>
      </c>
      <c r="BI1951"/>
      <c r="BJ1951"/>
    </row>
    <row r="1952" spans="2:62" x14ac:dyDescent="0.4">
      <c r="B1952" s="1">
        <v>14802</v>
      </c>
      <c r="C1952" s="6" t="s">
        <v>8</v>
      </c>
      <c r="D1952" s="6" t="s">
        <v>8</v>
      </c>
      <c r="E1952" s="6" t="s">
        <v>3268</v>
      </c>
      <c r="F1952" s="6" t="s">
        <v>3269</v>
      </c>
      <c r="G1952" s="6" t="s">
        <v>4702</v>
      </c>
      <c r="H1952" s="6" t="s">
        <v>4742</v>
      </c>
      <c r="I1952" s="6" t="s">
        <v>4741</v>
      </c>
      <c r="J1952" s="6" t="s">
        <v>5</v>
      </c>
      <c r="K1952" s="7">
        <v>0</v>
      </c>
      <c r="L1952" s="7">
        <f>IFERROR(VLOOKUP(SiscoTable[[#This Row],[Código]],Hoja2!A:B,2,0)*SiscoTable[[#This Row],[Provta(Uns)]],0)</f>
        <v>0</v>
      </c>
      <c r="M1952" s="7">
        <v>0</v>
      </c>
      <c r="N1952" s="7">
        <v>0</v>
      </c>
      <c r="O1952" s="7">
        <f>IFERROR(VLOOKUP(SiscoTable[[#This Row],[Código]],Hoja2!A:B,2,0)*SiscoTable[[#This Row],[Stock_actual]],0)</f>
        <v>0</v>
      </c>
      <c r="P1952" s="6" t="s">
        <v>7</v>
      </c>
      <c r="Q1952" s="7">
        <v>0</v>
      </c>
      <c r="R1952" s="7">
        <v>0</v>
      </c>
      <c r="S1952" s="7" t="s">
        <v>11928</v>
      </c>
      <c r="BI1952"/>
      <c r="BJ1952"/>
    </row>
    <row r="1953" spans="2:62" x14ac:dyDescent="0.4">
      <c r="B1953" s="1">
        <v>14803</v>
      </c>
      <c r="C1953" s="6" t="s">
        <v>8</v>
      </c>
      <c r="D1953" s="6" t="s">
        <v>8</v>
      </c>
      <c r="E1953" s="6" t="s">
        <v>3268</v>
      </c>
      <c r="F1953" s="6" t="s">
        <v>3269</v>
      </c>
      <c r="G1953" s="6" t="s">
        <v>4702</v>
      </c>
      <c r="H1953" s="6" t="s">
        <v>4742</v>
      </c>
      <c r="I1953" s="6" t="s">
        <v>4743</v>
      </c>
      <c r="J1953" s="6" t="s">
        <v>5</v>
      </c>
      <c r="K1953" s="7">
        <v>0</v>
      </c>
      <c r="L1953" s="7">
        <f>IFERROR(VLOOKUP(SiscoTable[[#This Row],[Código]],Hoja2!A:B,2,0)*SiscoTable[[#This Row],[Provta(Uns)]],0)</f>
        <v>0</v>
      </c>
      <c r="M1953" s="7">
        <v>0</v>
      </c>
      <c r="N1953" s="7">
        <v>0</v>
      </c>
      <c r="O1953" s="7">
        <f>IFERROR(VLOOKUP(SiscoTable[[#This Row],[Código]],Hoja2!A:B,2,0)*SiscoTable[[#This Row],[Stock_actual]],0)</f>
        <v>0</v>
      </c>
      <c r="P1953" s="6" t="s">
        <v>7</v>
      </c>
      <c r="Q1953" s="7">
        <v>0</v>
      </c>
      <c r="R1953" s="7">
        <v>0</v>
      </c>
      <c r="S1953" s="7" t="s">
        <v>11928</v>
      </c>
      <c r="BI1953"/>
      <c r="BJ1953"/>
    </row>
    <row r="1954" spans="2:62" x14ac:dyDescent="0.4">
      <c r="B1954" s="1">
        <v>14804</v>
      </c>
      <c r="C1954" s="6" t="s">
        <v>8</v>
      </c>
      <c r="D1954" s="6" t="s">
        <v>8</v>
      </c>
      <c r="E1954" s="6" t="s">
        <v>3268</v>
      </c>
      <c r="F1954" s="6" t="s">
        <v>3269</v>
      </c>
      <c r="G1954" s="6" t="s">
        <v>4702</v>
      </c>
      <c r="H1954" s="6" t="s">
        <v>4742</v>
      </c>
      <c r="I1954" s="6" t="s">
        <v>4744</v>
      </c>
      <c r="J1954" s="6" t="s">
        <v>5</v>
      </c>
      <c r="K1954" s="7">
        <v>3.83</v>
      </c>
      <c r="L1954" s="7">
        <f>IFERROR(VLOOKUP(SiscoTable[[#This Row],[Código]],Hoja2!A:B,2,0)*SiscoTable[[#This Row],[Provta(Uns)]],0)</f>
        <v>20.298999999999999</v>
      </c>
      <c r="M1954" s="7">
        <v>0</v>
      </c>
      <c r="N1954" s="7">
        <v>0</v>
      </c>
      <c r="O1954" s="7">
        <f>IFERROR(VLOOKUP(SiscoTable[[#This Row],[Código]],Hoja2!A:B,2,0)*SiscoTable[[#This Row],[Stock_actual]],0)</f>
        <v>0</v>
      </c>
      <c r="P1954" s="6" t="s">
        <v>7</v>
      </c>
      <c r="Q1954" s="7">
        <v>4</v>
      </c>
      <c r="R1954" s="7">
        <v>7.8000000000000007</v>
      </c>
      <c r="S1954" s="7" t="s">
        <v>11928</v>
      </c>
      <c r="BI1954"/>
      <c r="BJ1954"/>
    </row>
    <row r="1955" spans="2:62" x14ac:dyDescent="0.4">
      <c r="B1955" s="1">
        <v>14806</v>
      </c>
      <c r="C1955" s="6" t="s">
        <v>30</v>
      </c>
      <c r="D1955" s="6" t="s">
        <v>8</v>
      </c>
      <c r="E1955" s="6" t="s">
        <v>3268</v>
      </c>
      <c r="F1955" s="6" t="s">
        <v>7815</v>
      </c>
      <c r="G1955" s="6" t="s">
        <v>4156</v>
      </c>
      <c r="H1955" s="6" t="s">
        <v>3831</v>
      </c>
      <c r="I1955" s="6" t="s">
        <v>8028</v>
      </c>
      <c r="J1955" s="6" t="s">
        <v>496</v>
      </c>
      <c r="K1955" s="7">
        <v>3.67</v>
      </c>
      <c r="L1955" s="7">
        <f>IFERROR(VLOOKUP(SiscoTable[[#This Row],[Código]],Hoja2!A:B,2,0)*SiscoTable[[#This Row],[Provta(Uns)]],0)</f>
        <v>64.591999999999999</v>
      </c>
      <c r="M1955" s="7">
        <v>0</v>
      </c>
      <c r="N1955" s="7">
        <v>14</v>
      </c>
      <c r="O1955" s="7">
        <f>IFERROR(VLOOKUP(SiscoTable[[#This Row],[Código]],Hoja2!A:B,2,0)*SiscoTable[[#This Row],[Stock_actual]],0)</f>
        <v>246.40000000000003</v>
      </c>
      <c r="P1955" s="6" t="s">
        <v>1802</v>
      </c>
      <c r="Q1955" s="7">
        <v>4</v>
      </c>
      <c r="R1955" s="7">
        <v>0</v>
      </c>
      <c r="S1955" s="7" t="s">
        <v>11928</v>
      </c>
      <c r="BI1955"/>
      <c r="BJ1955"/>
    </row>
    <row r="1956" spans="2:62" x14ac:dyDescent="0.4">
      <c r="B1956" s="1">
        <v>14808</v>
      </c>
      <c r="C1956" s="6" t="s">
        <v>30</v>
      </c>
      <c r="D1956" s="6" t="s">
        <v>25</v>
      </c>
      <c r="E1956" s="6" t="s">
        <v>3268</v>
      </c>
      <c r="F1956" s="6" t="s">
        <v>3269</v>
      </c>
      <c r="G1956" s="6" t="s">
        <v>3773</v>
      </c>
      <c r="H1956" s="6" t="s">
        <v>3831</v>
      </c>
      <c r="I1956" s="6" t="s">
        <v>3830</v>
      </c>
      <c r="J1956" s="6" t="s">
        <v>5</v>
      </c>
      <c r="K1956" s="7">
        <v>22.83</v>
      </c>
      <c r="L1956" s="7">
        <f>IFERROR(VLOOKUP(SiscoTable[[#This Row],[Código]],Hoja2!A:B,2,0)*SiscoTable[[#This Row],[Provta(Uns)]],0)</f>
        <v>66.206999999999994</v>
      </c>
      <c r="M1956" s="7">
        <v>0</v>
      </c>
      <c r="N1956" s="7">
        <v>60</v>
      </c>
      <c r="O1956" s="7">
        <f>IFERROR(VLOOKUP(SiscoTable[[#This Row],[Código]],Hoja2!A:B,2,0)*SiscoTable[[#This Row],[Stock_actual]],0)</f>
        <v>174</v>
      </c>
      <c r="P1956" s="6" t="s">
        <v>592</v>
      </c>
      <c r="Q1956" s="7">
        <v>25</v>
      </c>
      <c r="R1956" s="7">
        <v>0</v>
      </c>
      <c r="S1956" s="7" t="s">
        <v>11928</v>
      </c>
      <c r="BI1956"/>
      <c r="BJ1956"/>
    </row>
    <row r="1957" spans="2:62" x14ac:dyDescent="0.4">
      <c r="B1957" s="1">
        <v>14809</v>
      </c>
      <c r="C1957" s="6" t="s">
        <v>8</v>
      </c>
      <c r="D1957" s="6" t="s">
        <v>30</v>
      </c>
      <c r="E1957" s="6" t="s">
        <v>3268</v>
      </c>
      <c r="F1957" s="6" t="s">
        <v>3269</v>
      </c>
      <c r="G1957" s="6" t="s">
        <v>3773</v>
      </c>
      <c r="H1957" s="6" t="s">
        <v>3831</v>
      </c>
      <c r="I1957" s="6" t="s">
        <v>3998</v>
      </c>
      <c r="J1957" s="6" t="s">
        <v>5</v>
      </c>
      <c r="K1957" s="7">
        <v>12.67</v>
      </c>
      <c r="L1957" s="7">
        <f>IFERROR(VLOOKUP(SiscoTable[[#This Row],[Código]],Hoja2!A:B,2,0)*SiscoTable[[#This Row],[Provta(Uns)]],0)</f>
        <v>36.743000000000002</v>
      </c>
      <c r="M1957" s="7">
        <v>0</v>
      </c>
      <c r="N1957" s="7">
        <v>37</v>
      </c>
      <c r="O1957" s="7">
        <f>IFERROR(VLOOKUP(SiscoTable[[#This Row],[Código]],Hoja2!A:B,2,0)*SiscoTable[[#This Row],[Stock_actual]],0)</f>
        <v>107.3</v>
      </c>
      <c r="P1957" s="6" t="s">
        <v>316</v>
      </c>
      <c r="Q1957" s="7">
        <v>14</v>
      </c>
      <c r="R1957" s="7">
        <v>0</v>
      </c>
      <c r="S1957" s="7" t="s">
        <v>11928</v>
      </c>
      <c r="BI1957"/>
      <c r="BJ1957"/>
    </row>
    <row r="1958" spans="2:62" x14ac:dyDescent="0.4">
      <c r="B1958" s="1">
        <v>14816</v>
      </c>
      <c r="C1958" s="6" t="s">
        <v>8</v>
      </c>
      <c r="D1958" s="6" t="s">
        <v>8</v>
      </c>
      <c r="E1958" s="6" t="s">
        <v>3268</v>
      </c>
      <c r="F1958" s="6" t="s">
        <v>3269</v>
      </c>
      <c r="G1958" s="6" t="s">
        <v>3479</v>
      </c>
      <c r="H1958" s="6" t="s">
        <v>3493</v>
      </c>
      <c r="I1958" s="6" t="s">
        <v>3597</v>
      </c>
      <c r="J1958" s="6" t="s">
        <v>5</v>
      </c>
      <c r="K1958" s="7">
        <v>0</v>
      </c>
      <c r="L1958" s="7">
        <f>IFERROR(VLOOKUP(SiscoTable[[#This Row],[Código]],Hoja2!A:B,2,0)*SiscoTable[[#This Row],[Provta(Uns)]],0)</f>
        <v>0</v>
      </c>
      <c r="M1958" s="7">
        <v>0</v>
      </c>
      <c r="N1958" s="7">
        <v>0</v>
      </c>
      <c r="O1958" s="7">
        <f>IFERROR(VLOOKUP(SiscoTable[[#This Row],[Código]],Hoja2!A:B,2,0)*SiscoTable[[#This Row],[Stock_actual]],0)</f>
        <v>0</v>
      </c>
      <c r="P1958" s="6" t="s">
        <v>7</v>
      </c>
      <c r="Q1958" s="7">
        <v>0</v>
      </c>
      <c r="R1958" s="7">
        <v>0</v>
      </c>
      <c r="S1958" s="7" t="s">
        <v>11928</v>
      </c>
      <c r="BI1958"/>
      <c r="BJ1958"/>
    </row>
    <row r="1959" spans="2:62" x14ac:dyDescent="0.4">
      <c r="B1959" s="1">
        <v>14817</v>
      </c>
      <c r="C1959" s="6" t="s">
        <v>30</v>
      </c>
      <c r="D1959" s="6" t="s">
        <v>30</v>
      </c>
      <c r="E1959" s="6" t="s">
        <v>3268</v>
      </c>
      <c r="F1959" s="6" t="s">
        <v>3269</v>
      </c>
      <c r="G1959" s="6" t="s">
        <v>3479</v>
      </c>
      <c r="H1959" s="6" t="s">
        <v>3493</v>
      </c>
      <c r="I1959" s="6" t="s">
        <v>3540</v>
      </c>
      <c r="J1959" s="6" t="s">
        <v>5</v>
      </c>
      <c r="K1959" s="7">
        <v>0.33</v>
      </c>
      <c r="L1959" s="7">
        <f>IFERROR(VLOOKUP(SiscoTable[[#This Row],[Código]],Hoja2!A:B,2,0)*SiscoTable[[#This Row],[Provta(Uns)]],0)</f>
        <v>2.1779999999999999</v>
      </c>
      <c r="M1959" s="7">
        <v>0</v>
      </c>
      <c r="N1959" s="7">
        <v>0</v>
      </c>
      <c r="O1959" s="7">
        <f>IFERROR(VLOOKUP(SiscoTable[[#This Row],[Código]],Hoja2!A:B,2,0)*SiscoTable[[#This Row],[Stock_actual]],0)</f>
        <v>0</v>
      </c>
      <c r="P1959" s="6" t="s">
        <v>7</v>
      </c>
      <c r="Q1959" s="7">
        <v>0</v>
      </c>
      <c r="R1959" s="7">
        <v>0</v>
      </c>
      <c r="S1959" s="7" t="s">
        <v>11928</v>
      </c>
      <c r="BI1959"/>
      <c r="BJ1959"/>
    </row>
    <row r="1960" spans="2:62" x14ac:dyDescent="0.4">
      <c r="B1960" s="1">
        <v>14818</v>
      </c>
      <c r="C1960" s="6" t="s">
        <v>30</v>
      </c>
      <c r="D1960" s="6" t="s">
        <v>25</v>
      </c>
      <c r="E1960" s="6" t="s">
        <v>3268</v>
      </c>
      <c r="F1960" s="6" t="s">
        <v>3269</v>
      </c>
      <c r="G1960" s="6" t="s">
        <v>3479</v>
      </c>
      <c r="H1960" s="6" t="s">
        <v>3493</v>
      </c>
      <c r="I1960" s="6" t="s">
        <v>3541</v>
      </c>
      <c r="J1960" s="6" t="s">
        <v>5</v>
      </c>
      <c r="K1960" s="7">
        <v>27.83</v>
      </c>
      <c r="L1960" s="7">
        <f>IFERROR(VLOOKUP(SiscoTable[[#This Row],[Código]],Hoja2!A:B,2,0)*SiscoTable[[#This Row],[Provta(Uns)]],0)</f>
        <v>89.055999999999997</v>
      </c>
      <c r="M1960" s="7">
        <v>120</v>
      </c>
      <c r="N1960" s="7">
        <v>19</v>
      </c>
      <c r="O1960" s="7">
        <f>IFERROR(VLOOKUP(SiscoTable[[#This Row],[Código]],Hoja2!A:B,2,0)*SiscoTable[[#This Row],[Stock_actual]],0)</f>
        <v>60.800000000000004</v>
      </c>
      <c r="P1960" s="6" t="s">
        <v>218</v>
      </c>
      <c r="Q1960" s="7">
        <v>31</v>
      </c>
      <c r="R1960" s="7">
        <v>0</v>
      </c>
      <c r="S1960" s="7" t="s">
        <v>11928</v>
      </c>
      <c r="BI1960"/>
      <c r="BJ1960"/>
    </row>
    <row r="1961" spans="2:62" x14ac:dyDescent="0.4">
      <c r="B1961" s="1">
        <v>14819</v>
      </c>
      <c r="C1961" s="6" t="s">
        <v>8</v>
      </c>
      <c r="D1961" s="6" t="s">
        <v>8</v>
      </c>
      <c r="E1961" s="6" t="s">
        <v>3268</v>
      </c>
      <c r="F1961" s="6" t="s">
        <v>3269</v>
      </c>
      <c r="G1961" s="6" t="s">
        <v>3479</v>
      </c>
      <c r="H1961" s="6" t="s">
        <v>3493</v>
      </c>
      <c r="I1961" s="6" t="s">
        <v>3598</v>
      </c>
      <c r="J1961" s="6" t="s">
        <v>5</v>
      </c>
      <c r="K1961" s="7">
        <v>0</v>
      </c>
      <c r="L1961" s="7">
        <f>IFERROR(VLOOKUP(SiscoTable[[#This Row],[Código]],Hoja2!A:B,2,0)*SiscoTable[[#This Row],[Provta(Uns)]],0)</f>
        <v>0</v>
      </c>
      <c r="M1961" s="7">
        <v>0</v>
      </c>
      <c r="N1961" s="7">
        <v>0</v>
      </c>
      <c r="O1961" s="7">
        <f>IFERROR(VLOOKUP(SiscoTable[[#This Row],[Código]],Hoja2!A:B,2,0)*SiscoTable[[#This Row],[Stock_actual]],0)</f>
        <v>0</v>
      </c>
      <c r="P1961" s="6" t="s">
        <v>7</v>
      </c>
      <c r="Q1961" s="7">
        <v>0</v>
      </c>
      <c r="R1961" s="7">
        <v>0</v>
      </c>
      <c r="S1961" s="7" t="s">
        <v>11928</v>
      </c>
      <c r="BI1961"/>
      <c r="BJ1961"/>
    </row>
    <row r="1962" spans="2:62" x14ac:dyDescent="0.4">
      <c r="B1962" s="1">
        <v>14824</v>
      </c>
      <c r="C1962" s="6" t="s">
        <v>8</v>
      </c>
      <c r="D1962" s="6" t="s">
        <v>30</v>
      </c>
      <c r="E1962" s="6" t="s">
        <v>3268</v>
      </c>
      <c r="F1962" s="6" t="s">
        <v>3269</v>
      </c>
      <c r="G1962" s="6" t="s">
        <v>3479</v>
      </c>
      <c r="H1962" s="6" t="s">
        <v>3493</v>
      </c>
      <c r="I1962" s="6" t="s">
        <v>3599</v>
      </c>
      <c r="J1962" s="6" t="s">
        <v>5</v>
      </c>
      <c r="K1962" s="7">
        <v>8.17</v>
      </c>
      <c r="L1962" s="7">
        <f>IFERROR(VLOOKUP(SiscoTable[[#This Row],[Código]],Hoja2!A:B,2,0)*SiscoTable[[#This Row],[Provta(Uns)]],0)</f>
        <v>26.144000000000002</v>
      </c>
      <c r="M1962" s="7">
        <v>24</v>
      </c>
      <c r="N1962" s="7">
        <v>0</v>
      </c>
      <c r="O1962" s="7">
        <f>IFERROR(VLOOKUP(SiscoTable[[#This Row],[Código]],Hoja2!A:B,2,0)*SiscoTable[[#This Row],[Stock_actual]],0)</f>
        <v>0</v>
      </c>
      <c r="P1962" s="6" t="s">
        <v>7</v>
      </c>
      <c r="Q1962" s="7">
        <v>9</v>
      </c>
      <c r="R1962" s="7">
        <v>0</v>
      </c>
      <c r="S1962" s="7" t="s">
        <v>11928</v>
      </c>
      <c r="BI1962"/>
      <c r="BJ1962"/>
    </row>
    <row r="1963" spans="2:62" x14ac:dyDescent="0.4">
      <c r="B1963" s="1">
        <v>14825</v>
      </c>
      <c r="C1963" s="6" t="s">
        <v>30</v>
      </c>
      <c r="D1963" s="6" t="s">
        <v>25</v>
      </c>
      <c r="E1963" s="6" t="s">
        <v>3268</v>
      </c>
      <c r="F1963" s="6" t="s">
        <v>3269</v>
      </c>
      <c r="G1963" s="6" t="s">
        <v>3479</v>
      </c>
      <c r="H1963" s="6" t="s">
        <v>3493</v>
      </c>
      <c r="I1963" s="6" t="s">
        <v>3542</v>
      </c>
      <c r="J1963" s="6" t="s">
        <v>5</v>
      </c>
      <c r="K1963" s="7">
        <v>27.83</v>
      </c>
      <c r="L1963" s="7">
        <f>IFERROR(VLOOKUP(SiscoTable[[#This Row],[Código]],Hoja2!A:B,2,0)*SiscoTable[[#This Row],[Provta(Uns)]],0)</f>
        <v>61.225999999999999</v>
      </c>
      <c r="M1963" s="7">
        <v>0</v>
      </c>
      <c r="N1963" s="7">
        <v>97</v>
      </c>
      <c r="O1963" s="7">
        <f>IFERROR(VLOOKUP(SiscoTable[[#This Row],[Código]],Hoja2!A:B,2,0)*SiscoTable[[#This Row],[Stock_actual]],0)</f>
        <v>213.4</v>
      </c>
      <c r="P1963" s="6" t="s">
        <v>311</v>
      </c>
      <c r="Q1963" s="7">
        <v>31</v>
      </c>
      <c r="R1963" s="7">
        <v>0</v>
      </c>
      <c r="S1963" s="7" t="s">
        <v>11928</v>
      </c>
      <c r="BI1963"/>
      <c r="BJ1963"/>
    </row>
    <row r="1964" spans="2:62" x14ac:dyDescent="0.4">
      <c r="B1964" s="1">
        <v>14826</v>
      </c>
      <c r="C1964" s="6" t="s">
        <v>25</v>
      </c>
      <c r="D1964" s="6" t="s">
        <v>25</v>
      </c>
      <c r="E1964" s="6" t="s">
        <v>3268</v>
      </c>
      <c r="F1964" s="6" t="s">
        <v>3269</v>
      </c>
      <c r="G1964" s="6" t="s">
        <v>3479</v>
      </c>
      <c r="H1964" s="6" t="s">
        <v>3493</v>
      </c>
      <c r="I1964" s="6" t="s">
        <v>3492</v>
      </c>
      <c r="J1964" s="6" t="s">
        <v>5</v>
      </c>
      <c r="K1964" s="7">
        <v>56.5</v>
      </c>
      <c r="L1964" s="7">
        <f>IFERROR(VLOOKUP(SiscoTable[[#This Row],[Código]],Hoja2!A:B,2,0)*SiscoTable[[#This Row],[Provta(Uns)]],0)</f>
        <v>169.5</v>
      </c>
      <c r="M1964" s="7">
        <v>0</v>
      </c>
      <c r="N1964" s="7">
        <v>138</v>
      </c>
      <c r="O1964" s="7">
        <f>IFERROR(VLOOKUP(SiscoTable[[#This Row],[Código]],Hoja2!A:B,2,0)*SiscoTable[[#This Row],[Stock_actual]],0)</f>
        <v>414</v>
      </c>
      <c r="P1964" s="6" t="s">
        <v>600</v>
      </c>
      <c r="Q1964" s="7">
        <v>62</v>
      </c>
      <c r="R1964" s="7">
        <v>0</v>
      </c>
      <c r="S1964" s="7" t="s">
        <v>11928</v>
      </c>
      <c r="BI1964"/>
      <c r="BJ1964"/>
    </row>
    <row r="1965" spans="2:62" x14ac:dyDescent="0.4">
      <c r="B1965" s="1">
        <v>14827</v>
      </c>
      <c r="C1965" s="6" t="s">
        <v>30</v>
      </c>
      <c r="D1965" s="6" t="s">
        <v>25</v>
      </c>
      <c r="E1965" s="6" t="s">
        <v>3268</v>
      </c>
      <c r="F1965" s="6" t="s">
        <v>3269</v>
      </c>
      <c r="G1965" s="6" t="s">
        <v>3479</v>
      </c>
      <c r="H1965" s="6" t="s">
        <v>3493</v>
      </c>
      <c r="I1965" s="6" t="s">
        <v>3543</v>
      </c>
      <c r="J1965" s="6" t="s">
        <v>5</v>
      </c>
      <c r="K1965" s="7">
        <v>68.33</v>
      </c>
      <c r="L1965" s="7">
        <f>IFERROR(VLOOKUP(SiscoTable[[#This Row],[Código]],Hoja2!A:B,2,0)*SiscoTable[[#This Row],[Provta(Uns)]],0)</f>
        <v>136.66</v>
      </c>
      <c r="M1965" s="7">
        <v>192</v>
      </c>
      <c r="N1965" s="7">
        <v>56</v>
      </c>
      <c r="O1965" s="7">
        <f>IFERROR(VLOOKUP(SiscoTable[[#This Row],[Código]],Hoja2!A:B,2,0)*SiscoTable[[#This Row],[Stock_actual]],0)</f>
        <v>112</v>
      </c>
      <c r="P1965" s="6" t="s">
        <v>101</v>
      </c>
      <c r="Q1965" s="7">
        <v>75</v>
      </c>
      <c r="R1965" s="7">
        <v>0</v>
      </c>
      <c r="S1965" s="7" t="s">
        <v>11928</v>
      </c>
      <c r="BI1965"/>
      <c r="BJ1965"/>
    </row>
    <row r="1966" spans="2:62" x14ac:dyDescent="0.4">
      <c r="B1966" s="1">
        <v>14829</v>
      </c>
      <c r="C1966" s="6" t="s">
        <v>8</v>
      </c>
      <c r="D1966" s="6" t="s">
        <v>8</v>
      </c>
      <c r="E1966" s="6" t="s">
        <v>3268</v>
      </c>
      <c r="F1966" s="6" t="s">
        <v>3269</v>
      </c>
      <c r="G1966" s="6" t="s">
        <v>3479</v>
      </c>
      <c r="H1966" s="6" t="s">
        <v>3493</v>
      </c>
      <c r="I1966" s="6" t="s">
        <v>3600</v>
      </c>
      <c r="J1966" s="6" t="s">
        <v>5</v>
      </c>
      <c r="K1966" s="7">
        <v>0</v>
      </c>
      <c r="L1966" s="7">
        <f>IFERROR(VLOOKUP(SiscoTable[[#This Row],[Código]],Hoja2!A:B,2,0)*SiscoTable[[#This Row],[Provta(Uns)]],0)</f>
        <v>0</v>
      </c>
      <c r="M1966" s="7">
        <v>0</v>
      </c>
      <c r="N1966" s="7">
        <v>0</v>
      </c>
      <c r="O1966" s="7">
        <f>IFERROR(VLOOKUP(SiscoTable[[#This Row],[Código]],Hoja2!A:B,2,0)*SiscoTable[[#This Row],[Stock_actual]],0)</f>
        <v>0</v>
      </c>
      <c r="P1966" s="6" t="s">
        <v>7</v>
      </c>
      <c r="Q1966" s="7">
        <v>0</v>
      </c>
      <c r="R1966" s="7">
        <v>0</v>
      </c>
      <c r="S1966" s="7" t="s">
        <v>11928</v>
      </c>
      <c r="BI1966"/>
      <c r="BJ1966"/>
    </row>
    <row r="1967" spans="2:62" x14ac:dyDescent="0.4">
      <c r="B1967" s="1">
        <v>14830</v>
      </c>
      <c r="C1967" s="6" t="s">
        <v>25</v>
      </c>
      <c r="D1967" s="6" t="s">
        <v>25</v>
      </c>
      <c r="E1967" s="6" t="s">
        <v>3268</v>
      </c>
      <c r="F1967" s="6" t="s">
        <v>3269</v>
      </c>
      <c r="G1967" s="6" t="s">
        <v>3479</v>
      </c>
      <c r="H1967" s="6" t="s">
        <v>3493</v>
      </c>
      <c r="I1967" s="6" t="s">
        <v>3494</v>
      </c>
      <c r="J1967" s="6" t="s">
        <v>5</v>
      </c>
      <c r="K1967" s="7">
        <v>53.67</v>
      </c>
      <c r="L1967" s="7">
        <f>IFERROR(VLOOKUP(SiscoTable[[#This Row],[Código]],Hoja2!A:B,2,0)*SiscoTable[[#This Row],[Provta(Uns)]],0)</f>
        <v>171.74400000000003</v>
      </c>
      <c r="M1967" s="7">
        <v>0</v>
      </c>
      <c r="N1967" s="7">
        <v>70</v>
      </c>
      <c r="O1967" s="7">
        <f>IFERROR(VLOOKUP(SiscoTable[[#This Row],[Código]],Hoja2!A:B,2,0)*SiscoTable[[#This Row],[Stock_actual]],0)</f>
        <v>224</v>
      </c>
      <c r="P1967" s="6" t="s">
        <v>132</v>
      </c>
      <c r="Q1967" s="7">
        <v>59</v>
      </c>
      <c r="R1967" s="7">
        <v>0</v>
      </c>
      <c r="S1967" s="7" t="s">
        <v>11928</v>
      </c>
      <c r="BI1967"/>
      <c r="BJ1967"/>
    </row>
    <row r="1968" spans="2:62" x14ac:dyDescent="0.4">
      <c r="B1968" s="1">
        <v>14831</v>
      </c>
      <c r="C1968" s="6" t="s">
        <v>30</v>
      </c>
      <c r="D1968" s="6" t="s">
        <v>25</v>
      </c>
      <c r="E1968" s="6" t="s">
        <v>3268</v>
      </c>
      <c r="F1968" s="6" t="s">
        <v>3269</v>
      </c>
      <c r="G1968" s="6" t="s">
        <v>3479</v>
      </c>
      <c r="H1968" s="6" t="s">
        <v>3493</v>
      </c>
      <c r="I1968" s="6" t="s">
        <v>3544</v>
      </c>
      <c r="J1968" s="6" t="s">
        <v>496</v>
      </c>
      <c r="K1968" s="7">
        <v>82.67</v>
      </c>
      <c r="L1968" s="7">
        <f>IFERROR(VLOOKUP(SiscoTable[[#This Row],[Código]],Hoja2!A:B,2,0)*SiscoTable[[#This Row],[Provta(Uns)]],0)</f>
        <v>165.34</v>
      </c>
      <c r="M1968" s="7">
        <v>0</v>
      </c>
      <c r="N1968" s="7">
        <v>240</v>
      </c>
      <c r="O1968" s="7">
        <f>IFERROR(VLOOKUP(SiscoTable[[#This Row],[Código]],Hoja2!A:B,2,0)*SiscoTable[[#This Row],[Stock_actual]],0)</f>
        <v>480</v>
      </c>
      <c r="P1968" s="6" t="s">
        <v>1172</v>
      </c>
      <c r="Q1968" s="7">
        <v>91</v>
      </c>
      <c r="R1968" s="7">
        <v>0</v>
      </c>
      <c r="S1968" s="7" t="s">
        <v>11928</v>
      </c>
      <c r="BI1968"/>
      <c r="BJ1968"/>
    </row>
    <row r="1969" spans="2:62" x14ac:dyDescent="0.4">
      <c r="B1969" s="1">
        <v>14832</v>
      </c>
      <c r="C1969" s="6" t="s">
        <v>30</v>
      </c>
      <c r="D1969" s="6" t="s">
        <v>30</v>
      </c>
      <c r="E1969" s="6" t="s">
        <v>3268</v>
      </c>
      <c r="F1969" s="6" t="s">
        <v>3269</v>
      </c>
      <c r="G1969" s="6" t="s">
        <v>3479</v>
      </c>
      <c r="H1969" s="6" t="s">
        <v>3493</v>
      </c>
      <c r="I1969" s="6" t="s">
        <v>3545</v>
      </c>
      <c r="J1969" s="6" t="s">
        <v>5</v>
      </c>
      <c r="K1969" s="7">
        <v>22</v>
      </c>
      <c r="L1969" s="7">
        <f>IFERROR(VLOOKUP(SiscoTable[[#This Row],[Código]],Hoja2!A:B,2,0)*SiscoTable[[#This Row],[Provta(Uns)]],0)</f>
        <v>70.400000000000006</v>
      </c>
      <c r="M1969" s="7">
        <v>72</v>
      </c>
      <c r="N1969" s="7">
        <v>1.9949999999999992</v>
      </c>
      <c r="O1969" s="7">
        <f>IFERROR(VLOOKUP(SiscoTable[[#This Row],[Código]],Hoja2!A:B,2,0)*SiscoTable[[#This Row],[Stock_actual]],0)</f>
        <v>6.3839999999999977</v>
      </c>
      <c r="P1969" s="6" t="s">
        <v>82</v>
      </c>
      <c r="Q1969" s="7">
        <v>24</v>
      </c>
      <c r="R1969" s="7">
        <v>0</v>
      </c>
      <c r="S1969" s="7" t="s">
        <v>11928</v>
      </c>
      <c r="BI1969"/>
      <c r="BJ1969"/>
    </row>
    <row r="1970" spans="2:62" x14ac:dyDescent="0.4">
      <c r="B1970" s="1">
        <v>14833</v>
      </c>
      <c r="C1970" s="6" t="s">
        <v>8</v>
      </c>
      <c r="D1970" s="6" t="s">
        <v>8</v>
      </c>
      <c r="E1970" s="6" t="s">
        <v>3268</v>
      </c>
      <c r="F1970" s="6" t="s">
        <v>3269</v>
      </c>
      <c r="G1970" s="6" t="s">
        <v>3479</v>
      </c>
      <c r="H1970" s="6" t="s">
        <v>3493</v>
      </c>
      <c r="I1970" s="6" t="s">
        <v>3601</v>
      </c>
      <c r="J1970" s="6" t="s">
        <v>5</v>
      </c>
      <c r="K1970" s="7">
        <v>0</v>
      </c>
      <c r="L1970" s="7">
        <f>IFERROR(VLOOKUP(SiscoTable[[#This Row],[Código]],Hoja2!A:B,2,0)*SiscoTable[[#This Row],[Provta(Uns)]],0)</f>
        <v>0</v>
      </c>
      <c r="M1970" s="7">
        <v>0</v>
      </c>
      <c r="N1970" s="7">
        <v>0</v>
      </c>
      <c r="O1970" s="7">
        <f>IFERROR(VLOOKUP(SiscoTable[[#This Row],[Código]],Hoja2!A:B,2,0)*SiscoTable[[#This Row],[Stock_actual]],0)</f>
        <v>0</v>
      </c>
      <c r="P1970" s="6" t="s">
        <v>7</v>
      </c>
      <c r="Q1970" s="7">
        <v>0</v>
      </c>
      <c r="R1970" s="7">
        <v>0</v>
      </c>
      <c r="S1970" s="7" t="s">
        <v>11928</v>
      </c>
      <c r="BI1970"/>
      <c r="BJ1970"/>
    </row>
    <row r="1971" spans="2:62" x14ac:dyDescent="0.4">
      <c r="B1971" s="1">
        <v>14834</v>
      </c>
      <c r="C1971" s="6" t="s">
        <v>30</v>
      </c>
      <c r="D1971" s="6" t="s">
        <v>30</v>
      </c>
      <c r="E1971" s="6" t="s">
        <v>3268</v>
      </c>
      <c r="F1971" s="6" t="s">
        <v>3269</v>
      </c>
      <c r="G1971" s="6" t="s">
        <v>3479</v>
      </c>
      <c r="H1971" s="6" t="s">
        <v>3493</v>
      </c>
      <c r="I1971" s="6" t="s">
        <v>3546</v>
      </c>
      <c r="J1971" s="6" t="s">
        <v>5</v>
      </c>
      <c r="K1971" s="7">
        <v>38.67</v>
      </c>
      <c r="L1971" s="7">
        <f>IFERROR(VLOOKUP(SiscoTable[[#This Row],[Código]],Hoja2!A:B,2,0)*SiscoTable[[#This Row],[Provta(Uns)]],0)</f>
        <v>100.542</v>
      </c>
      <c r="M1971" s="7">
        <v>0</v>
      </c>
      <c r="N1971" s="7">
        <v>107</v>
      </c>
      <c r="O1971" s="7">
        <f>IFERROR(VLOOKUP(SiscoTable[[#This Row],[Código]],Hoja2!A:B,2,0)*SiscoTable[[#This Row],[Stock_actual]],0)</f>
        <v>278.2</v>
      </c>
      <c r="P1971" s="6" t="s">
        <v>997</v>
      </c>
      <c r="Q1971" s="7">
        <v>43</v>
      </c>
      <c r="R1971" s="7">
        <v>0</v>
      </c>
      <c r="S1971" s="7" t="s">
        <v>11928</v>
      </c>
      <c r="BI1971"/>
      <c r="BJ1971"/>
    </row>
    <row r="1972" spans="2:62" x14ac:dyDescent="0.4">
      <c r="B1972" s="1">
        <v>14835</v>
      </c>
      <c r="C1972" s="6" t="s">
        <v>30</v>
      </c>
      <c r="D1972" s="6" t="s">
        <v>25</v>
      </c>
      <c r="E1972" s="6" t="s">
        <v>3268</v>
      </c>
      <c r="F1972" s="6" t="s">
        <v>3269</v>
      </c>
      <c r="G1972" s="6" t="s">
        <v>3479</v>
      </c>
      <c r="H1972" s="6" t="s">
        <v>3493</v>
      </c>
      <c r="I1972" s="6" t="s">
        <v>3547</v>
      </c>
      <c r="J1972" s="6" t="s">
        <v>5</v>
      </c>
      <c r="K1972" s="7">
        <v>51.5</v>
      </c>
      <c r="L1972" s="7">
        <f>IFERROR(VLOOKUP(SiscoTable[[#This Row],[Código]],Hoja2!A:B,2,0)*SiscoTable[[#This Row],[Provta(Uns)]],0)</f>
        <v>77.25</v>
      </c>
      <c r="M1972" s="7">
        <v>0</v>
      </c>
      <c r="N1972" s="7">
        <v>115</v>
      </c>
      <c r="O1972" s="7">
        <f>IFERROR(VLOOKUP(SiscoTable[[#This Row],[Código]],Hoja2!A:B,2,0)*SiscoTable[[#This Row],[Stock_actual]],0)</f>
        <v>172.5</v>
      </c>
      <c r="P1972" s="6" t="s">
        <v>556</v>
      </c>
      <c r="Q1972" s="7">
        <v>57</v>
      </c>
      <c r="R1972" s="7">
        <v>0</v>
      </c>
      <c r="S1972" s="7" t="s">
        <v>11928</v>
      </c>
      <c r="BI1972"/>
      <c r="BJ1972"/>
    </row>
    <row r="1973" spans="2:62" x14ac:dyDescent="0.4">
      <c r="B1973" s="1">
        <v>14836</v>
      </c>
      <c r="C1973" s="6" t="s">
        <v>8</v>
      </c>
      <c r="D1973" s="6" t="s">
        <v>8</v>
      </c>
      <c r="E1973" s="6" t="s">
        <v>3268</v>
      </c>
      <c r="F1973" s="6" t="s">
        <v>3269</v>
      </c>
      <c r="G1973" s="6" t="s">
        <v>3479</v>
      </c>
      <c r="H1973" s="6" t="s">
        <v>3493</v>
      </c>
      <c r="I1973" s="6" t="s">
        <v>3602</v>
      </c>
      <c r="J1973" s="6" t="s">
        <v>5</v>
      </c>
      <c r="K1973" s="7">
        <v>0</v>
      </c>
      <c r="L1973" s="7">
        <f>IFERROR(VLOOKUP(SiscoTable[[#This Row],[Código]],Hoja2!A:B,2,0)*SiscoTable[[#This Row],[Provta(Uns)]],0)</f>
        <v>0</v>
      </c>
      <c r="M1973" s="7">
        <v>0</v>
      </c>
      <c r="N1973" s="7">
        <v>0</v>
      </c>
      <c r="O1973" s="7">
        <f>IFERROR(VLOOKUP(SiscoTable[[#This Row],[Código]],Hoja2!A:B,2,0)*SiscoTable[[#This Row],[Stock_actual]],0)</f>
        <v>0</v>
      </c>
      <c r="P1973" s="6" t="s">
        <v>7</v>
      </c>
      <c r="Q1973" s="7">
        <v>0</v>
      </c>
      <c r="R1973" s="7">
        <v>0</v>
      </c>
      <c r="S1973" s="7" t="s">
        <v>11928</v>
      </c>
      <c r="BI1973"/>
      <c r="BJ1973"/>
    </row>
    <row r="1974" spans="2:62" x14ac:dyDescent="0.4">
      <c r="B1974" s="1">
        <v>14837</v>
      </c>
      <c r="C1974" s="6" t="s">
        <v>30</v>
      </c>
      <c r="D1974" s="6" t="s">
        <v>25</v>
      </c>
      <c r="E1974" s="6" t="s">
        <v>3268</v>
      </c>
      <c r="F1974" s="6" t="s">
        <v>3269</v>
      </c>
      <c r="G1974" s="6" t="s">
        <v>3479</v>
      </c>
      <c r="H1974" s="6" t="s">
        <v>3493</v>
      </c>
      <c r="I1974" s="6" t="s">
        <v>3548</v>
      </c>
      <c r="J1974" s="6" t="s">
        <v>5</v>
      </c>
      <c r="K1974" s="7">
        <v>14.33</v>
      </c>
      <c r="L1974" s="7">
        <f>IFERROR(VLOOKUP(SiscoTable[[#This Row],[Código]],Hoja2!A:B,2,0)*SiscoTable[[#This Row],[Provta(Uns)]],0)</f>
        <v>25.794</v>
      </c>
      <c r="M1974" s="7">
        <v>0</v>
      </c>
      <c r="N1974" s="7">
        <v>1</v>
      </c>
      <c r="O1974" s="7">
        <f>IFERROR(VLOOKUP(SiscoTable[[#This Row],[Código]],Hoja2!A:B,2,0)*SiscoTable[[#This Row],[Stock_actual]],0)</f>
        <v>1.8</v>
      </c>
      <c r="P1974" s="6" t="s">
        <v>80</v>
      </c>
      <c r="Q1974" s="7">
        <v>16</v>
      </c>
      <c r="R1974" s="7">
        <v>28.759999999999998</v>
      </c>
      <c r="S1974" s="7" t="s">
        <v>11928</v>
      </c>
      <c r="BI1974"/>
      <c r="BJ1974"/>
    </row>
    <row r="1975" spans="2:62" x14ac:dyDescent="0.4">
      <c r="B1975" s="1">
        <v>14838</v>
      </c>
      <c r="C1975" s="6" t="s">
        <v>8</v>
      </c>
      <c r="D1975" s="6" t="s">
        <v>8</v>
      </c>
      <c r="E1975" s="6" t="s">
        <v>3268</v>
      </c>
      <c r="F1975" s="6" t="s">
        <v>7197</v>
      </c>
      <c r="G1975" s="6" t="s">
        <v>7554</v>
      </c>
      <c r="H1975" s="6" t="s">
        <v>7708</v>
      </c>
      <c r="I1975" s="6" t="s">
        <v>7707</v>
      </c>
      <c r="J1975" s="6" t="s">
        <v>5</v>
      </c>
      <c r="K1975" s="7">
        <v>0</v>
      </c>
      <c r="L1975" s="7">
        <f>IFERROR(VLOOKUP(SiscoTable[[#This Row],[Código]],Hoja2!A:B,2,0)*SiscoTable[[#This Row],[Provta(Uns)]],0)</f>
        <v>0</v>
      </c>
      <c r="M1975" s="7">
        <v>0</v>
      </c>
      <c r="N1975" s="7">
        <v>0</v>
      </c>
      <c r="O1975" s="7">
        <f>IFERROR(VLOOKUP(SiscoTable[[#This Row],[Código]],Hoja2!A:B,2,0)*SiscoTable[[#This Row],[Stock_actual]],0)</f>
        <v>0</v>
      </c>
      <c r="P1975" s="6" t="s">
        <v>7</v>
      </c>
      <c r="Q1975" s="7">
        <v>0</v>
      </c>
      <c r="R1975" s="7">
        <v>0</v>
      </c>
      <c r="S1975" s="7" t="s">
        <v>11928</v>
      </c>
      <c r="BI1975"/>
      <c r="BJ1975"/>
    </row>
    <row r="1976" spans="2:62" x14ac:dyDescent="0.4">
      <c r="B1976" s="1">
        <v>14839</v>
      </c>
      <c r="C1976" s="6" t="s">
        <v>25</v>
      </c>
      <c r="D1976" s="6" t="s">
        <v>30</v>
      </c>
      <c r="E1976" s="6" t="s">
        <v>3268</v>
      </c>
      <c r="F1976" s="6" t="s">
        <v>7197</v>
      </c>
      <c r="G1976" s="6" t="s">
        <v>7388</v>
      </c>
      <c r="H1976" s="6" t="s">
        <v>7390</v>
      </c>
      <c r="I1976" s="6" t="s">
        <v>7389</v>
      </c>
      <c r="J1976" s="6" t="s">
        <v>496</v>
      </c>
      <c r="K1976" s="7">
        <v>23.17</v>
      </c>
      <c r="L1976" s="7">
        <f>IFERROR(VLOOKUP(SiscoTable[[#This Row],[Código]],Hoja2!A:B,2,0)*SiscoTable[[#This Row],[Provta(Uns)]],0)</f>
        <v>176.09200000000001</v>
      </c>
      <c r="M1976" s="7">
        <v>40</v>
      </c>
      <c r="N1976" s="7">
        <v>4</v>
      </c>
      <c r="O1976" s="7">
        <f>IFERROR(VLOOKUP(SiscoTable[[#This Row],[Código]],Hoja2!A:B,2,0)*SiscoTable[[#This Row],[Stock_actual]],0)</f>
        <v>30.4</v>
      </c>
      <c r="P1976" s="6" t="s">
        <v>214</v>
      </c>
      <c r="Q1976" s="7">
        <v>25</v>
      </c>
      <c r="R1976" s="7">
        <v>6.0500000000000043</v>
      </c>
      <c r="S1976" s="7" t="s">
        <v>11928</v>
      </c>
      <c r="BI1976"/>
      <c r="BJ1976"/>
    </row>
    <row r="1977" spans="2:62" x14ac:dyDescent="0.4">
      <c r="B1977" s="1">
        <v>14845</v>
      </c>
      <c r="C1977" s="6" t="s">
        <v>25</v>
      </c>
      <c r="D1977" s="6" t="s">
        <v>25</v>
      </c>
      <c r="E1977" s="6" t="s">
        <v>3268</v>
      </c>
      <c r="F1977" s="6" t="s">
        <v>7197</v>
      </c>
      <c r="G1977" s="6" t="s">
        <v>7554</v>
      </c>
      <c r="H1977" s="6" t="s">
        <v>7392</v>
      </c>
      <c r="I1977" s="6" t="s">
        <v>7584</v>
      </c>
      <c r="J1977" s="6" t="s">
        <v>5</v>
      </c>
      <c r="K1977" s="7">
        <v>65.17</v>
      </c>
      <c r="L1977" s="7">
        <f>IFERROR(VLOOKUP(SiscoTable[[#This Row],[Código]],Hoja2!A:B,2,0)*SiscoTable[[#This Row],[Provta(Uns)]],0)</f>
        <v>273.714</v>
      </c>
      <c r="M1977" s="7">
        <v>0</v>
      </c>
      <c r="N1977" s="7">
        <v>75</v>
      </c>
      <c r="O1977" s="7">
        <f>IFERROR(VLOOKUP(SiscoTable[[#This Row],[Código]],Hoja2!A:B,2,0)*SiscoTable[[#This Row],[Stock_actual]],0)</f>
        <v>315</v>
      </c>
      <c r="P1977" s="6" t="s">
        <v>121</v>
      </c>
      <c r="Q1977" s="7">
        <v>72</v>
      </c>
      <c r="R1977" s="7">
        <v>0</v>
      </c>
      <c r="S1977" s="7" t="s">
        <v>11928</v>
      </c>
      <c r="BI1977"/>
      <c r="BJ1977"/>
    </row>
    <row r="1978" spans="2:62" x14ac:dyDescent="0.4">
      <c r="B1978" s="1">
        <v>14846</v>
      </c>
      <c r="C1978" s="6" t="s">
        <v>8</v>
      </c>
      <c r="D1978" s="6" t="s">
        <v>30</v>
      </c>
      <c r="E1978" s="6" t="s">
        <v>3268</v>
      </c>
      <c r="F1978" s="6" t="s">
        <v>7197</v>
      </c>
      <c r="G1978" s="6" t="s">
        <v>7554</v>
      </c>
      <c r="H1978" s="6" t="s">
        <v>7392</v>
      </c>
      <c r="I1978" s="6" t="s">
        <v>7709</v>
      </c>
      <c r="J1978" s="6" t="s">
        <v>7578</v>
      </c>
      <c r="K1978" s="7">
        <v>9</v>
      </c>
      <c r="L1978" s="7">
        <f>IFERROR(VLOOKUP(SiscoTable[[#This Row],[Código]],Hoja2!A:B,2,0)*SiscoTable[[#This Row],[Provta(Uns)]],0)</f>
        <v>39.6</v>
      </c>
      <c r="M1978" s="7">
        <v>48</v>
      </c>
      <c r="N1978" s="7">
        <v>0</v>
      </c>
      <c r="O1978" s="7">
        <f>IFERROR(VLOOKUP(SiscoTable[[#This Row],[Código]],Hoja2!A:B,2,0)*SiscoTable[[#This Row],[Stock_actual]],0)</f>
        <v>0</v>
      </c>
      <c r="P1978" s="6" t="s">
        <v>7</v>
      </c>
      <c r="Q1978" s="7">
        <v>10</v>
      </c>
      <c r="R1978" s="7">
        <v>0</v>
      </c>
      <c r="S1978" s="7" t="s">
        <v>11928</v>
      </c>
      <c r="BI1978"/>
      <c r="BJ1978"/>
    </row>
    <row r="1979" spans="2:62" x14ac:dyDescent="0.4">
      <c r="B1979" s="1">
        <v>14847</v>
      </c>
      <c r="C1979" s="6" t="s">
        <v>8</v>
      </c>
      <c r="D1979" s="6" t="s">
        <v>30</v>
      </c>
      <c r="E1979" s="6" t="s">
        <v>3268</v>
      </c>
      <c r="F1979" s="6" t="s">
        <v>7197</v>
      </c>
      <c r="G1979" s="6" t="s">
        <v>7554</v>
      </c>
      <c r="H1979" s="6" t="s">
        <v>7392</v>
      </c>
      <c r="I1979" s="6" t="s">
        <v>7710</v>
      </c>
      <c r="J1979" s="6" t="s">
        <v>7578</v>
      </c>
      <c r="K1979" s="7">
        <v>6</v>
      </c>
      <c r="L1979" s="7">
        <f>IFERROR(VLOOKUP(SiscoTable[[#This Row],[Código]],Hoja2!A:B,2,0)*SiscoTable[[#This Row],[Provta(Uns)]],0)</f>
        <v>25.200000000000003</v>
      </c>
      <c r="M1979" s="7">
        <v>0</v>
      </c>
      <c r="N1979" s="7">
        <v>25</v>
      </c>
      <c r="O1979" s="7">
        <f>IFERROR(VLOOKUP(SiscoTable[[#This Row],[Código]],Hoja2!A:B,2,0)*SiscoTable[[#This Row],[Stock_actual]],0)</f>
        <v>105</v>
      </c>
      <c r="P1979" s="6" t="s">
        <v>628</v>
      </c>
      <c r="Q1979" s="7">
        <v>7</v>
      </c>
      <c r="R1979" s="7">
        <v>0</v>
      </c>
      <c r="S1979" s="7" t="s">
        <v>11928</v>
      </c>
      <c r="BI1979"/>
      <c r="BJ1979"/>
    </row>
    <row r="1980" spans="2:62" x14ac:dyDescent="0.4">
      <c r="B1980" s="1">
        <v>14848</v>
      </c>
      <c r="C1980" s="6" t="s">
        <v>30</v>
      </c>
      <c r="D1980" s="6" t="s">
        <v>25</v>
      </c>
      <c r="E1980" s="6" t="s">
        <v>3268</v>
      </c>
      <c r="F1980" s="6" t="s">
        <v>7197</v>
      </c>
      <c r="G1980" s="6" t="s">
        <v>7554</v>
      </c>
      <c r="H1980" s="6" t="s">
        <v>7392</v>
      </c>
      <c r="I1980" s="6" t="s">
        <v>7636</v>
      </c>
      <c r="J1980" s="6" t="s">
        <v>5</v>
      </c>
      <c r="K1980" s="7">
        <v>50.33</v>
      </c>
      <c r="L1980" s="7">
        <f>IFERROR(VLOOKUP(SiscoTable[[#This Row],[Código]],Hoja2!A:B,2,0)*SiscoTable[[#This Row],[Provta(Uns)]],0)</f>
        <v>115.75899999999999</v>
      </c>
      <c r="M1980" s="7">
        <v>96</v>
      </c>
      <c r="N1980" s="7">
        <v>0</v>
      </c>
      <c r="O1980" s="7">
        <f>IFERROR(VLOOKUP(SiscoTable[[#This Row],[Código]],Hoja2!A:B,2,0)*SiscoTable[[#This Row],[Stock_actual]],0)</f>
        <v>0</v>
      </c>
      <c r="P1980" s="6" t="s">
        <v>7</v>
      </c>
      <c r="Q1980" s="7">
        <v>55</v>
      </c>
      <c r="R1980" s="7">
        <v>4.7999999999999972</v>
      </c>
      <c r="S1980" s="7" t="s">
        <v>11928</v>
      </c>
      <c r="BI1980"/>
      <c r="BJ1980"/>
    </row>
    <row r="1981" spans="2:62" x14ac:dyDescent="0.4">
      <c r="B1981" s="1">
        <v>14850</v>
      </c>
      <c r="C1981" s="6" t="s">
        <v>25</v>
      </c>
      <c r="D1981" s="6" t="s">
        <v>25</v>
      </c>
      <c r="E1981" s="6" t="s">
        <v>3268</v>
      </c>
      <c r="F1981" s="6" t="s">
        <v>7197</v>
      </c>
      <c r="G1981" s="6" t="s">
        <v>7554</v>
      </c>
      <c r="H1981" s="6" t="s">
        <v>7392</v>
      </c>
      <c r="I1981" s="6" t="s">
        <v>7585</v>
      </c>
      <c r="J1981" s="6" t="s">
        <v>5</v>
      </c>
      <c r="K1981" s="7">
        <v>79.5</v>
      </c>
      <c r="L1981" s="7">
        <f>IFERROR(VLOOKUP(SiscoTable[[#This Row],[Código]],Hoja2!A:B,2,0)*SiscoTable[[#This Row],[Provta(Uns)]],0)</f>
        <v>182.85</v>
      </c>
      <c r="M1981" s="7">
        <v>0</v>
      </c>
      <c r="N1981" s="7">
        <v>108</v>
      </c>
      <c r="O1981" s="7">
        <f>IFERROR(VLOOKUP(SiscoTable[[#This Row],[Código]],Hoja2!A:B,2,0)*SiscoTable[[#This Row],[Stock_actual]],0)</f>
        <v>248.39999999999998</v>
      </c>
      <c r="P1981" s="6" t="s">
        <v>575</v>
      </c>
      <c r="Q1981" s="7">
        <v>87</v>
      </c>
      <c r="R1981" s="7">
        <v>0</v>
      </c>
      <c r="S1981" s="7" t="s">
        <v>11928</v>
      </c>
      <c r="BI1981"/>
      <c r="BJ1981"/>
    </row>
    <row r="1982" spans="2:62" x14ac:dyDescent="0.4">
      <c r="B1982" s="1">
        <v>14851</v>
      </c>
      <c r="C1982" s="6" t="s">
        <v>30</v>
      </c>
      <c r="D1982" s="6" t="s">
        <v>25</v>
      </c>
      <c r="E1982" s="6" t="s">
        <v>3268</v>
      </c>
      <c r="F1982" s="6" t="s">
        <v>7197</v>
      </c>
      <c r="G1982" s="6" t="s">
        <v>7554</v>
      </c>
      <c r="H1982" s="6" t="s">
        <v>7392</v>
      </c>
      <c r="I1982" s="6" t="s">
        <v>7637</v>
      </c>
      <c r="J1982" s="6" t="s">
        <v>5</v>
      </c>
      <c r="K1982" s="7">
        <v>57.67</v>
      </c>
      <c r="L1982" s="7">
        <f>IFERROR(VLOOKUP(SiscoTable[[#This Row],[Código]],Hoja2!A:B,2,0)*SiscoTable[[#This Row],[Provta(Uns)]],0)</f>
        <v>132.64099999999999</v>
      </c>
      <c r="M1982" s="7">
        <v>0</v>
      </c>
      <c r="N1982" s="7">
        <v>68</v>
      </c>
      <c r="O1982" s="7">
        <f>IFERROR(VLOOKUP(SiscoTable[[#This Row],[Código]],Hoja2!A:B,2,0)*SiscoTable[[#This Row],[Stock_actual]],0)</f>
        <v>156.39999999999998</v>
      </c>
      <c r="P1982" s="6" t="s">
        <v>121</v>
      </c>
      <c r="Q1982" s="7">
        <v>63</v>
      </c>
      <c r="R1982" s="7">
        <v>0</v>
      </c>
      <c r="S1982" s="7" t="s">
        <v>11928</v>
      </c>
      <c r="BI1982"/>
      <c r="BJ1982"/>
    </row>
    <row r="1983" spans="2:62" x14ac:dyDescent="0.4">
      <c r="B1983" s="1">
        <v>14852</v>
      </c>
      <c r="C1983" s="6" t="s">
        <v>30</v>
      </c>
      <c r="D1983" s="6" t="s">
        <v>30</v>
      </c>
      <c r="E1983" s="6" t="s">
        <v>3268</v>
      </c>
      <c r="F1983" s="6" t="s">
        <v>7197</v>
      </c>
      <c r="G1983" s="6" t="s">
        <v>7554</v>
      </c>
      <c r="H1983" s="6" t="s">
        <v>7392</v>
      </c>
      <c r="I1983" s="6" t="s">
        <v>7638</v>
      </c>
      <c r="J1983" s="6" t="s">
        <v>7578</v>
      </c>
      <c r="K1983" s="7">
        <v>18.170000000000002</v>
      </c>
      <c r="L1983" s="7">
        <f>IFERROR(VLOOKUP(SiscoTable[[#This Row],[Código]],Hoja2!A:B,2,0)*SiscoTable[[#This Row],[Provta(Uns)]],0)</f>
        <v>90.850000000000009</v>
      </c>
      <c r="M1983" s="7">
        <v>24</v>
      </c>
      <c r="N1983" s="7">
        <v>19</v>
      </c>
      <c r="O1983" s="7">
        <f>IFERROR(VLOOKUP(SiscoTable[[#This Row],[Código]],Hoja2!A:B,2,0)*SiscoTable[[#This Row],[Stock_actual]],0)</f>
        <v>95</v>
      </c>
      <c r="P1983" s="6" t="s">
        <v>702</v>
      </c>
      <c r="Q1983" s="7">
        <v>20</v>
      </c>
      <c r="R1983" s="7">
        <v>12.509999999999998</v>
      </c>
      <c r="S1983" s="7" t="s">
        <v>11928</v>
      </c>
      <c r="BI1983"/>
      <c r="BJ1983"/>
    </row>
    <row r="1984" spans="2:62" x14ac:dyDescent="0.4">
      <c r="B1984" s="1">
        <v>14853</v>
      </c>
      <c r="C1984" s="6" t="s">
        <v>30</v>
      </c>
      <c r="D1984" s="6" t="s">
        <v>25</v>
      </c>
      <c r="E1984" s="6" t="s">
        <v>3268</v>
      </c>
      <c r="F1984" s="6" t="s">
        <v>7197</v>
      </c>
      <c r="G1984" s="6" t="s">
        <v>7554</v>
      </c>
      <c r="H1984" s="6" t="s">
        <v>7392</v>
      </c>
      <c r="I1984" s="6" t="s">
        <v>7639</v>
      </c>
      <c r="J1984" s="6" t="s">
        <v>496</v>
      </c>
      <c r="K1984" s="7">
        <v>30.17</v>
      </c>
      <c r="L1984" s="7">
        <f>IFERROR(VLOOKUP(SiscoTable[[#This Row],[Código]],Hoja2!A:B,2,0)*SiscoTable[[#This Row],[Provta(Uns)]],0)</f>
        <v>150.85000000000002</v>
      </c>
      <c r="M1984" s="7">
        <v>0</v>
      </c>
      <c r="N1984" s="7">
        <v>49</v>
      </c>
      <c r="O1984" s="7">
        <f>IFERROR(VLOOKUP(SiscoTable[[#This Row],[Código]],Hoja2!A:B,2,0)*SiscoTable[[#This Row],[Stock_actual]],0)</f>
        <v>245</v>
      </c>
      <c r="P1984" s="6" t="s">
        <v>520</v>
      </c>
      <c r="Q1984" s="7">
        <v>33</v>
      </c>
      <c r="R1984" s="7">
        <v>0</v>
      </c>
      <c r="S1984" s="7" t="s">
        <v>11928</v>
      </c>
      <c r="BI1984"/>
      <c r="BJ1984"/>
    </row>
    <row r="1985" spans="2:62" x14ac:dyDescent="0.4">
      <c r="B1985" s="1">
        <v>14856</v>
      </c>
      <c r="C1985" s="6" t="s">
        <v>30</v>
      </c>
      <c r="D1985" s="6" t="s">
        <v>30</v>
      </c>
      <c r="E1985" s="6" t="s">
        <v>3268</v>
      </c>
      <c r="F1985" s="6" t="s">
        <v>7197</v>
      </c>
      <c r="G1985" s="6" t="s">
        <v>7554</v>
      </c>
      <c r="H1985" s="6" t="s">
        <v>7392</v>
      </c>
      <c r="I1985" s="6" t="s">
        <v>7640</v>
      </c>
      <c r="J1985" s="6" t="s">
        <v>5</v>
      </c>
      <c r="K1985" s="7">
        <v>10.17</v>
      </c>
      <c r="L1985" s="7">
        <f>IFERROR(VLOOKUP(SiscoTable[[#This Row],[Código]],Hoja2!A:B,2,0)*SiscoTable[[#This Row],[Provta(Uns)]],0)</f>
        <v>43.730999999999995</v>
      </c>
      <c r="M1985" s="7">
        <v>0</v>
      </c>
      <c r="N1985" s="7">
        <v>21</v>
      </c>
      <c r="O1985" s="7">
        <f>IFERROR(VLOOKUP(SiscoTable[[#This Row],[Código]],Hoja2!A:B,2,0)*SiscoTable[[#This Row],[Stock_actual]],0)</f>
        <v>90.3</v>
      </c>
      <c r="P1985" s="6" t="s">
        <v>1119</v>
      </c>
      <c r="Q1985" s="7">
        <v>11</v>
      </c>
      <c r="R1985" s="7">
        <v>0</v>
      </c>
      <c r="S1985" s="7" t="s">
        <v>11928</v>
      </c>
      <c r="BI1985"/>
      <c r="BJ1985"/>
    </row>
    <row r="1986" spans="2:62" x14ac:dyDescent="0.4">
      <c r="B1986" s="1">
        <v>14857</v>
      </c>
      <c r="C1986" s="6" t="s">
        <v>8</v>
      </c>
      <c r="D1986" s="6" t="s">
        <v>8</v>
      </c>
      <c r="E1986" s="6" t="s">
        <v>3268</v>
      </c>
      <c r="F1986" s="6" t="s">
        <v>7197</v>
      </c>
      <c r="G1986" s="6" t="s">
        <v>7554</v>
      </c>
      <c r="H1986" s="6" t="s">
        <v>7392</v>
      </c>
      <c r="I1986" s="6" t="s">
        <v>7711</v>
      </c>
      <c r="J1986" s="6" t="s">
        <v>5</v>
      </c>
      <c r="K1986" s="7">
        <v>0.5</v>
      </c>
      <c r="L1986" s="7">
        <f>IFERROR(VLOOKUP(SiscoTable[[#This Row],[Código]],Hoja2!A:B,2,0)*SiscoTable[[#This Row],[Provta(Uns)]],0)</f>
        <v>2.1</v>
      </c>
      <c r="M1986" s="7">
        <v>0</v>
      </c>
      <c r="N1986" s="7">
        <v>0</v>
      </c>
      <c r="O1986" s="7">
        <f>IFERROR(VLOOKUP(SiscoTable[[#This Row],[Código]],Hoja2!A:B,2,0)*SiscoTable[[#This Row],[Stock_actual]],0)</f>
        <v>0</v>
      </c>
      <c r="P1986" s="6" t="s">
        <v>7</v>
      </c>
      <c r="Q1986" s="7">
        <v>1</v>
      </c>
      <c r="R1986" s="7">
        <v>1.2</v>
      </c>
      <c r="S1986" s="7" t="s">
        <v>11928</v>
      </c>
      <c r="BI1986"/>
      <c r="BJ1986"/>
    </row>
    <row r="1987" spans="2:62" x14ac:dyDescent="0.4">
      <c r="B1987" s="1">
        <v>14858</v>
      </c>
      <c r="C1987" s="6" t="s">
        <v>8</v>
      </c>
      <c r="D1987" s="6" t="s">
        <v>30</v>
      </c>
      <c r="E1987" s="6" t="s">
        <v>3268</v>
      </c>
      <c r="F1987" s="6" t="s">
        <v>7197</v>
      </c>
      <c r="G1987" s="6" t="s">
        <v>7554</v>
      </c>
      <c r="H1987" s="6" t="s">
        <v>7392</v>
      </c>
      <c r="I1987" s="6" t="s">
        <v>7712</v>
      </c>
      <c r="J1987" s="6" t="s">
        <v>7578</v>
      </c>
      <c r="K1987" s="7">
        <v>6.67</v>
      </c>
      <c r="L1987" s="7">
        <f>IFERROR(VLOOKUP(SiscoTable[[#This Row],[Código]],Hoja2!A:B,2,0)*SiscoTable[[#This Row],[Provta(Uns)]],0)</f>
        <v>29.348000000000003</v>
      </c>
      <c r="M1987" s="7">
        <v>24</v>
      </c>
      <c r="N1987" s="7">
        <v>0</v>
      </c>
      <c r="O1987" s="7">
        <f>IFERROR(VLOOKUP(SiscoTable[[#This Row],[Código]],Hoja2!A:B,2,0)*SiscoTable[[#This Row],[Stock_actual]],0)</f>
        <v>0</v>
      </c>
      <c r="P1987" s="6" t="s">
        <v>7</v>
      </c>
      <c r="Q1987" s="7">
        <v>7</v>
      </c>
      <c r="R1987" s="7">
        <v>0</v>
      </c>
      <c r="S1987" s="7" t="s">
        <v>11928</v>
      </c>
      <c r="BI1987"/>
      <c r="BJ1987"/>
    </row>
    <row r="1988" spans="2:62" x14ac:dyDescent="0.4">
      <c r="B1988" s="1">
        <v>14860</v>
      </c>
      <c r="C1988" s="6" t="s">
        <v>8</v>
      </c>
      <c r="D1988" s="6" t="s">
        <v>8</v>
      </c>
      <c r="E1988" s="6" t="s">
        <v>3268</v>
      </c>
      <c r="F1988" s="6" t="s">
        <v>7197</v>
      </c>
      <c r="G1988" s="6" t="s">
        <v>7554</v>
      </c>
      <c r="H1988" s="6" t="s">
        <v>7392</v>
      </c>
      <c r="I1988" s="6" t="s">
        <v>7713</v>
      </c>
      <c r="J1988" s="6" t="s">
        <v>5</v>
      </c>
      <c r="K1988" s="7">
        <v>2.17</v>
      </c>
      <c r="L1988" s="7">
        <f>IFERROR(VLOOKUP(SiscoTable[[#This Row],[Código]],Hoja2!A:B,2,0)*SiscoTable[[#This Row],[Provta(Uns)]],0)</f>
        <v>18.661999999999999</v>
      </c>
      <c r="M1988" s="7">
        <v>0</v>
      </c>
      <c r="N1988" s="7">
        <v>12</v>
      </c>
      <c r="O1988" s="7">
        <f>IFERROR(VLOOKUP(SiscoTable[[#This Row],[Código]],Hoja2!A:B,2,0)*SiscoTable[[#This Row],[Stock_actual]],0)</f>
        <v>103.19999999999999</v>
      </c>
      <c r="P1988" s="6" t="s">
        <v>3721</v>
      </c>
      <c r="Q1988" s="7">
        <v>2</v>
      </c>
      <c r="R1988" s="7">
        <v>0</v>
      </c>
      <c r="S1988" s="7" t="s">
        <v>11928</v>
      </c>
      <c r="BI1988"/>
      <c r="BJ1988"/>
    </row>
    <row r="1989" spans="2:62" x14ac:dyDescent="0.4">
      <c r="B1989" s="1">
        <v>14862</v>
      </c>
      <c r="C1989" s="6" t="s">
        <v>30</v>
      </c>
      <c r="D1989" s="6" t="s">
        <v>30</v>
      </c>
      <c r="E1989" s="6" t="s">
        <v>3268</v>
      </c>
      <c r="F1989" s="6" t="s">
        <v>7197</v>
      </c>
      <c r="G1989" s="6" t="s">
        <v>7554</v>
      </c>
      <c r="H1989" s="6" t="s">
        <v>7392</v>
      </c>
      <c r="I1989" s="6" t="s">
        <v>7641</v>
      </c>
      <c r="J1989" s="6" t="s">
        <v>496</v>
      </c>
      <c r="K1989" s="7">
        <v>10</v>
      </c>
      <c r="L1989" s="7">
        <f>IFERROR(VLOOKUP(SiscoTable[[#This Row],[Código]],Hoja2!A:B,2,0)*SiscoTable[[#This Row],[Provta(Uns)]],0)</f>
        <v>55</v>
      </c>
      <c r="M1989" s="7">
        <v>24</v>
      </c>
      <c r="N1989" s="7">
        <v>1</v>
      </c>
      <c r="O1989" s="7">
        <f>IFERROR(VLOOKUP(SiscoTable[[#This Row],[Código]],Hoja2!A:B,2,0)*SiscoTable[[#This Row],[Stock_actual]],0)</f>
        <v>5.5</v>
      </c>
      <c r="P1989" s="6" t="s">
        <v>82</v>
      </c>
      <c r="Q1989" s="7">
        <v>11</v>
      </c>
      <c r="R1989" s="7">
        <v>0</v>
      </c>
      <c r="S1989" s="7" t="s">
        <v>11928</v>
      </c>
      <c r="BI1989"/>
      <c r="BJ1989"/>
    </row>
    <row r="1990" spans="2:62" x14ac:dyDescent="0.4">
      <c r="B1990" s="1">
        <v>14863</v>
      </c>
      <c r="C1990" s="6" t="s">
        <v>8</v>
      </c>
      <c r="D1990" s="6" t="s">
        <v>8</v>
      </c>
      <c r="E1990" s="6" t="s">
        <v>3268</v>
      </c>
      <c r="F1990" s="6" t="s">
        <v>7197</v>
      </c>
      <c r="G1990" s="6" t="s">
        <v>7554</v>
      </c>
      <c r="H1990" s="6" t="s">
        <v>7392</v>
      </c>
      <c r="I1990" s="6" t="s">
        <v>7714</v>
      </c>
      <c r="J1990" s="6" t="s">
        <v>4099</v>
      </c>
      <c r="K1990" s="7">
        <v>0</v>
      </c>
      <c r="L1990" s="7">
        <f>IFERROR(VLOOKUP(SiscoTable[[#This Row],[Código]],Hoja2!A:B,2,0)*SiscoTable[[#This Row],[Provta(Uns)]],0)</f>
        <v>0</v>
      </c>
      <c r="M1990" s="7">
        <v>0</v>
      </c>
      <c r="N1990" s="7">
        <v>0</v>
      </c>
      <c r="O1990" s="7">
        <f>IFERROR(VLOOKUP(SiscoTable[[#This Row],[Código]],Hoja2!A:B,2,0)*SiscoTable[[#This Row],[Stock_actual]],0)</f>
        <v>0</v>
      </c>
      <c r="P1990" s="6" t="s">
        <v>7</v>
      </c>
      <c r="Q1990" s="7">
        <v>0</v>
      </c>
      <c r="R1990" s="7">
        <v>0</v>
      </c>
      <c r="S1990" s="7" t="s">
        <v>11928</v>
      </c>
      <c r="BI1990"/>
      <c r="BJ1990"/>
    </row>
    <row r="1991" spans="2:62" x14ac:dyDescent="0.4">
      <c r="B1991" s="1">
        <v>14866</v>
      </c>
      <c r="C1991" s="6" t="s">
        <v>30</v>
      </c>
      <c r="D1991" s="6" t="s">
        <v>30</v>
      </c>
      <c r="E1991" s="6" t="s">
        <v>3268</v>
      </c>
      <c r="F1991" s="6" t="s">
        <v>7197</v>
      </c>
      <c r="G1991" s="6" t="s">
        <v>7554</v>
      </c>
      <c r="H1991" s="6" t="s">
        <v>7392</v>
      </c>
      <c r="I1991" s="6" t="s">
        <v>7642</v>
      </c>
      <c r="J1991" s="6" t="s">
        <v>5</v>
      </c>
      <c r="K1991" s="7">
        <v>12</v>
      </c>
      <c r="L1991" s="7">
        <f>IFERROR(VLOOKUP(SiscoTable[[#This Row],[Código]],Hoja2!A:B,2,0)*SiscoTable[[#This Row],[Provta(Uns)]],0)</f>
        <v>58.800000000000004</v>
      </c>
      <c r="M1991" s="7">
        <v>0</v>
      </c>
      <c r="N1991" s="7">
        <v>27</v>
      </c>
      <c r="O1991" s="7">
        <f>IFERROR(VLOOKUP(SiscoTable[[#This Row],[Código]],Hoja2!A:B,2,0)*SiscoTable[[#This Row],[Stock_actual]],0)</f>
        <v>132.30000000000001</v>
      </c>
      <c r="P1991" s="6" t="s">
        <v>254</v>
      </c>
      <c r="Q1991" s="7">
        <v>13</v>
      </c>
      <c r="R1991" s="7">
        <v>0</v>
      </c>
      <c r="S1991" s="7" t="s">
        <v>11928</v>
      </c>
      <c r="BI1991"/>
      <c r="BJ1991"/>
    </row>
    <row r="1992" spans="2:62" x14ac:dyDescent="0.4">
      <c r="B1992" s="1">
        <v>14867</v>
      </c>
      <c r="C1992" s="6" t="s">
        <v>30</v>
      </c>
      <c r="D1992" s="6" t="s">
        <v>30</v>
      </c>
      <c r="E1992" s="6" t="s">
        <v>3268</v>
      </c>
      <c r="F1992" s="6" t="s">
        <v>7197</v>
      </c>
      <c r="G1992" s="6" t="s">
        <v>7554</v>
      </c>
      <c r="H1992" s="6" t="s">
        <v>7392</v>
      </c>
      <c r="I1992" s="6" t="s">
        <v>7643</v>
      </c>
      <c r="J1992" s="6" t="s">
        <v>496</v>
      </c>
      <c r="K1992" s="7">
        <v>28.17</v>
      </c>
      <c r="L1992" s="7">
        <f>IFERROR(VLOOKUP(SiscoTable[[#This Row],[Código]],Hoja2!A:B,2,0)*SiscoTable[[#This Row],[Provta(Uns)]],0)</f>
        <v>135.21600000000001</v>
      </c>
      <c r="M1992" s="7">
        <v>24</v>
      </c>
      <c r="N1992" s="7">
        <v>25</v>
      </c>
      <c r="O1992" s="7">
        <f>IFERROR(VLOOKUP(SiscoTable[[#This Row],[Código]],Hoja2!A:B,2,0)*SiscoTable[[#This Row],[Stock_actual]],0)</f>
        <v>120</v>
      </c>
      <c r="P1992" s="6" t="s">
        <v>699</v>
      </c>
      <c r="Q1992" s="7">
        <v>31</v>
      </c>
      <c r="R1992" s="7">
        <v>32.78</v>
      </c>
      <c r="S1992" s="7" t="s">
        <v>11928</v>
      </c>
      <c r="BI1992"/>
      <c r="BJ1992"/>
    </row>
    <row r="1993" spans="2:62" x14ac:dyDescent="0.4">
      <c r="B1993" s="1">
        <v>14870</v>
      </c>
      <c r="C1993" s="6" t="s">
        <v>8</v>
      </c>
      <c r="D1993" s="6" t="s">
        <v>30</v>
      </c>
      <c r="E1993" s="6" t="s">
        <v>3268</v>
      </c>
      <c r="F1993" s="6" t="s">
        <v>7197</v>
      </c>
      <c r="G1993" s="6" t="s">
        <v>7554</v>
      </c>
      <c r="H1993" s="6" t="s">
        <v>7392</v>
      </c>
      <c r="I1993" s="6" t="s">
        <v>7715</v>
      </c>
      <c r="J1993" s="6" t="s">
        <v>7578</v>
      </c>
      <c r="K1993" s="7">
        <v>8.33</v>
      </c>
      <c r="L1993" s="7">
        <f>IFERROR(VLOOKUP(SiscoTable[[#This Row],[Código]],Hoja2!A:B,2,0)*SiscoTable[[#This Row],[Provta(Uns)]],0)</f>
        <v>36.652000000000001</v>
      </c>
      <c r="M1993" s="7">
        <v>0</v>
      </c>
      <c r="N1993" s="7">
        <v>31</v>
      </c>
      <c r="O1993" s="7">
        <f>IFERROR(VLOOKUP(SiscoTable[[#This Row],[Código]],Hoja2!A:B,2,0)*SiscoTable[[#This Row],[Stock_actual]],0)</f>
        <v>136.4</v>
      </c>
      <c r="P1993" s="6" t="s">
        <v>3103</v>
      </c>
      <c r="Q1993" s="7">
        <v>9</v>
      </c>
      <c r="R1993" s="7">
        <v>0</v>
      </c>
      <c r="S1993" s="7" t="s">
        <v>11928</v>
      </c>
      <c r="BI1993"/>
      <c r="BJ1993"/>
    </row>
    <row r="1994" spans="2:62" x14ac:dyDescent="0.4">
      <c r="B1994" s="1">
        <v>14871</v>
      </c>
      <c r="C1994" s="6" t="s">
        <v>30</v>
      </c>
      <c r="D1994" s="6" t="s">
        <v>30</v>
      </c>
      <c r="E1994" s="6" t="s">
        <v>3268</v>
      </c>
      <c r="F1994" s="6" t="s">
        <v>7197</v>
      </c>
      <c r="G1994" s="6" t="s">
        <v>7554</v>
      </c>
      <c r="H1994" s="6" t="s">
        <v>7392</v>
      </c>
      <c r="I1994" s="6" t="s">
        <v>7644</v>
      </c>
      <c r="J1994" s="6" t="s">
        <v>7578</v>
      </c>
      <c r="K1994" s="7">
        <v>10.17</v>
      </c>
      <c r="L1994" s="7">
        <f>IFERROR(VLOOKUP(SiscoTable[[#This Row],[Código]],Hoja2!A:B,2,0)*SiscoTable[[#This Row],[Provta(Uns)]],0)</f>
        <v>44.748000000000005</v>
      </c>
      <c r="M1994" s="7">
        <v>0</v>
      </c>
      <c r="N1994" s="7">
        <v>27</v>
      </c>
      <c r="O1994" s="7">
        <f>IFERROR(VLOOKUP(SiscoTable[[#This Row],[Código]],Hoja2!A:B,2,0)*SiscoTable[[#This Row],[Stock_actual]],0)</f>
        <v>118.80000000000001</v>
      </c>
      <c r="P1994" s="6" t="s">
        <v>1484</v>
      </c>
      <c r="Q1994" s="7">
        <v>11</v>
      </c>
      <c r="R1994" s="7">
        <v>0</v>
      </c>
      <c r="S1994" s="7" t="s">
        <v>11928</v>
      </c>
      <c r="BI1994"/>
      <c r="BJ1994"/>
    </row>
    <row r="1995" spans="2:62" x14ac:dyDescent="0.4">
      <c r="B1995" s="1">
        <v>14872</v>
      </c>
      <c r="C1995" s="6" t="s">
        <v>8</v>
      </c>
      <c r="D1995" s="6" t="s">
        <v>30</v>
      </c>
      <c r="E1995" s="6" t="s">
        <v>3268</v>
      </c>
      <c r="F1995" s="6" t="s">
        <v>7197</v>
      </c>
      <c r="G1995" s="6" t="s">
        <v>7554</v>
      </c>
      <c r="H1995" s="6" t="s">
        <v>7392</v>
      </c>
      <c r="I1995" s="6" t="s">
        <v>7716</v>
      </c>
      <c r="J1995" s="6" t="s">
        <v>5</v>
      </c>
      <c r="K1995" s="7">
        <v>11</v>
      </c>
      <c r="L1995" s="7">
        <f>IFERROR(VLOOKUP(SiscoTable[[#This Row],[Código]],Hoja2!A:B,2,0)*SiscoTable[[#This Row],[Provta(Uns)]],0)</f>
        <v>48.400000000000006</v>
      </c>
      <c r="M1995" s="7">
        <v>24</v>
      </c>
      <c r="N1995" s="7">
        <v>0</v>
      </c>
      <c r="O1995" s="7">
        <f>IFERROR(VLOOKUP(SiscoTable[[#This Row],[Código]],Hoja2!A:B,2,0)*SiscoTable[[#This Row],[Stock_actual]],0)</f>
        <v>0</v>
      </c>
      <c r="P1995" s="6" t="s">
        <v>7</v>
      </c>
      <c r="Q1995" s="7">
        <v>12</v>
      </c>
      <c r="R1995" s="7">
        <v>0</v>
      </c>
      <c r="S1995" s="7" t="s">
        <v>11928</v>
      </c>
      <c r="BI1995"/>
      <c r="BJ1995"/>
    </row>
    <row r="1996" spans="2:62" x14ac:dyDescent="0.4">
      <c r="B1996" s="1">
        <v>14873</v>
      </c>
      <c r="C1996" s="6" t="s">
        <v>8</v>
      </c>
      <c r="D1996" s="6" t="s">
        <v>30</v>
      </c>
      <c r="E1996" s="6" t="s">
        <v>3268</v>
      </c>
      <c r="F1996" s="6" t="s">
        <v>7197</v>
      </c>
      <c r="G1996" s="6" t="s">
        <v>7554</v>
      </c>
      <c r="H1996" s="6" t="s">
        <v>7392</v>
      </c>
      <c r="I1996" s="6" t="s">
        <v>7717</v>
      </c>
      <c r="J1996" s="6" t="s">
        <v>5</v>
      </c>
      <c r="K1996" s="7">
        <v>16</v>
      </c>
      <c r="L1996" s="7">
        <f>IFERROR(VLOOKUP(SiscoTable[[#This Row],[Código]],Hoja2!A:B,2,0)*SiscoTable[[#This Row],[Provta(Uns)]],0)</f>
        <v>70.400000000000006</v>
      </c>
      <c r="M1996" s="7">
        <v>0</v>
      </c>
      <c r="N1996" s="7">
        <v>28</v>
      </c>
      <c r="O1996" s="7">
        <f>IFERROR(VLOOKUP(SiscoTable[[#This Row],[Código]],Hoja2!A:B,2,0)*SiscoTable[[#This Row],[Stock_actual]],0)</f>
        <v>123.20000000000002</v>
      </c>
      <c r="P1996" s="6" t="s">
        <v>512</v>
      </c>
      <c r="Q1996" s="7">
        <v>17</v>
      </c>
      <c r="R1996" s="7">
        <v>0</v>
      </c>
      <c r="S1996" s="7" t="s">
        <v>11928</v>
      </c>
      <c r="BI1996"/>
      <c r="BJ1996"/>
    </row>
    <row r="1997" spans="2:62" x14ac:dyDescent="0.4">
      <c r="B1997" s="1">
        <v>14874</v>
      </c>
      <c r="C1997" s="6" t="s">
        <v>30</v>
      </c>
      <c r="D1997" s="6" t="s">
        <v>30</v>
      </c>
      <c r="E1997" s="6" t="s">
        <v>3268</v>
      </c>
      <c r="F1997" s="6" t="s">
        <v>7197</v>
      </c>
      <c r="G1997" s="6" t="s">
        <v>7554</v>
      </c>
      <c r="H1997" s="6" t="s">
        <v>7392</v>
      </c>
      <c r="I1997" s="6" t="s">
        <v>7645</v>
      </c>
      <c r="J1997" s="6" t="s">
        <v>5</v>
      </c>
      <c r="K1997" s="7">
        <v>15.83</v>
      </c>
      <c r="L1997" s="7">
        <f>IFERROR(VLOOKUP(SiscoTable[[#This Row],[Código]],Hoja2!A:B,2,0)*SiscoTable[[#This Row],[Provta(Uns)]],0)</f>
        <v>69.652000000000001</v>
      </c>
      <c r="M1997" s="7">
        <v>0</v>
      </c>
      <c r="N1997" s="7">
        <v>14</v>
      </c>
      <c r="O1997" s="7">
        <f>IFERROR(VLOOKUP(SiscoTable[[#This Row],[Código]],Hoja2!A:B,2,0)*SiscoTable[[#This Row],[Stock_actual]],0)</f>
        <v>61.600000000000009</v>
      </c>
      <c r="P1997" s="6" t="s">
        <v>699</v>
      </c>
      <c r="Q1997" s="7">
        <v>17</v>
      </c>
      <c r="R1997" s="7">
        <v>31.580000000000005</v>
      </c>
      <c r="S1997" s="7" t="s">
        <v>11928</v>
      </c>
      <c r="BI1997"/>
      <c r="BJ1997"/>
    </row>
    <row r="1998" spans="2:62" x14ac:dyDescent="0.4">
      <c r="B1998" s="1">
        <v>14875</v>
      </c>
      <c r="C1998" s="6" t="s">
        <v>25</v>
      </c>
      <c r="D1998" s="6" t="s">
        <v>25</v>
      </c>
      <c r="E1998" s="6" t="s">
        <v>3268</v>
      </c>
      <c r="F1998" s="6" t="s">
        <v>7197</v>
      </c>
      <c r="G1998" s="6" t="s">
        <v>7554</v>
      </c>
      <c r="H1998" s="6" t="s">
        <v>7392</v>
      </c>
      <c r="I1998" s="6" t="s">
        <v>7586</v>
      </c>
      <c r="J1998" s="6" t="s">
        <v>7578</v>
      </c>
      <c r="K1998" s="7">
        <v>124.17</v>
      </c>
      <c r="L1998" s="7">
        <f>IFERROR(VLOOKUP(SiscoTable[[#This Row],[Código]],Hoja2!A:B,2,0)*SiscoTable[[#This Row],[Provta(Uns)]],0)</f>
        <v>571.18200000000002</v>
      </c>
      <c r="M1998" s="7">
        <v>120</v>
      </c>
      <c r="N1998" s="7">
        <v>105</v>
      </c>
      <c r="O1998" s="7">
        <f>IFERROR(VLOOKUP(SiscoTable[[#This Row],[Código]],Hoja2!A:B,2,0)*SiscoTable[[#This Row],[Stock_actual]],0)</f>
        <v>482.99999999999994</v>
      </c>
      <c r="P1998" s="6" t="s">
        <v>101</v>
      </c>
      <c r="Q1998" s="7">
        <v>137</v>
      </c>
      <c r="R1998" s="7">
        <v>126.89999999999998</v>
      </c>
      <c r="S1998" s="7" t="s">
        <v>11928</v>
      </c>
      <c r="BI1998"/>
      <c r="BJ1998"/>
    </row>
    <row r="1999" spans="2:62" x14ac:dyDescent="0.4">
      <c r="B1999" s="1">
        <v>14876</v>
      </c>
      <c r="C1999" s="6" t="s">
        <v>25</v>
      </c>
      <c r="D1999" s="6" t="s">
        <v>25</v>
      </c>
      <c r="E1999" s="6" t="s">
        <v>3268</v>
      </c>
      <c r="F1999" s="6" t="s">
        <v>7197</v>
      </c>
      <c r="G1999" s="6" t="s">
        <v>7554</v>
      </c>
      <c r="H1999" s="6" t="s">
        <v>7392</v>
      </c>
      <c r="I1999" s="6" t="s">
        <v>7587</v>
      </c>
      <c r="J1999" s="6" t="s">
        <v>7578</v>
      </c>
      <c r="K1999" s="7">
        <v>133.33000000000001</v>
      </c>
      <c r="L1999" s="7">
        <f>IFERROR(VLOOKUP(SiscoTable[[#This Row],[Código]],Hoja2!A:B,2,0)*SiscoTable[[#This Row],[Provta(Uns)]],0)</f>
        <v>613.31799999999998</v>
      </c>
      <c r="M1999" s="7">
        <v>0</v>
      </c>
      <c r="N1999" s="7">
        <v>186</v>
      </c>
      <c r="O1999" s="7">
        <f>IFERROR(VLOOKUP(SiscoTable[[#This Row],[Código]],Hoja2!A:B,2,0)*SiscoTable[[#This Row],[Stock_actual]],0)</f>
        <v>855.59999999999991</v>
      </c>
      <c r="P1999" s="6" t="s">
        <v>694</v>
      </c>
      <c r="Q1999" s="7">
        <v>147</v>
      </c>
      <c r="R1999" s="7">
        <v>0</v>
      </c>
      <c r="S1999" s="7" t="s">
        <v>11928</v>
      </c>
      <c r="BI1999"/>
      <c r="BJ1999"/>
    </row>
    <row r="2000" spans="2:62" x14ac:dyDescent="0.4">
      <c r="B2000" s="1">
        <v>14877</v>
      </c>
      <c r="C2000" s="6" t="s">
        <v>30</v>
      </c>
      <c r="D2000" s="6" t="s">
        <v>30</v>
      </c>
      <c r="E2000" s="6" t="s">
        <v>3268</v>
      </c>
      <c r="F2000" s="6" t="s">
        <v>7197</v>
      </c>
      <c r="G2000" s="6" t="s">
        <v>7554</v>
      </c>
      <c r="H2000" s="6" t="s">
        <v>7392</v>
      </c>
      <c r="I2000" s="6" t="s">
        <v>7646</v>
      </c>
      <c r="J2000" s="6" t="s">
        <v>5</v>
      </c>
      <c r="K2000" s="7">
        <v>30.67</v>
      </c>
      <c r="L2000" s="7">
        <f>IFERROR(VLOOKUP(SiscoTable[[#This Row],[Código]],Hoja2!A:B,2,0)*SiscoTable[[#This Row],[Provta(Uns)]],0)</f>
        <v>147.21600000000001</v>
      </c>
      <c r="M2000" s="7">
        <v>0</v>
      </c>
      <c r="N2000" s="7">
        <v>52</v>
      </c>
      <c r="O2000" s="7">
        <f>IFERROR(VLOOKUP(SiscoTable[[#This Row],[Código]],Hoja2!A:B,2,0)*SiscoTable[[#This Row],[Stock_actual]],0)</f>
        <v>249.6</v>
      </c>
      <c r="P2000" s="6" t="s">
        <v>788</v>
      </c>
      <c r="Q2000" s="7">
        <v>34</v>
      </c>
      <c r="R2000" s="7">
        <v>0</v>
      </c>
      <c r="S2000" s="7" t="s">
        <v>11928</v>
      </c>
      <c r="BI2000"/>
      <c r="BJ2000"/>
    </row>
    <row r="2001" spans="2:62" x14ac:dyDescent="0.4">
      <c r="B2001" s="1">
        <v>14878</v>
      </c>
      <c r="C2001" s="6" t="s">
        <v>30</v>
      </c>
      <c r="D2001" s="6" t="s">
        <v>25</v>
      </c>
      <c r="E2001" s="6" t="s">
        <v>3268</v>
      </c>
      <c r="F2001" s="6" t="s">
        <v>7197</v>
      </c>
      <c r="G2001" s="6" t="s">
        <v>7554</v>
      </c>
      <c r="H2001" s="6" t="s">
        <v>7392</v>
      </c>
      <c r="I2001" s="6" t="s">
        <v>7647</v>
      </c>
      <c r="J2001" s="6" t="s">
        <v>5</v>
      </c>
      <c r="K2001" s="7">
        <v>16.829999999999998</v>
      </c>
      <c r="L2001" s="7">
        <f>IFERROR(VLOOKUP(SiscoTable[[#This Row],[Código]],Hoja2!A:B,2,0)*SiscoTable[[#This Row],[Provta(Uns)]],0)</f>
        <v>53.855999999999995</v>
      </c>
      <c r="M2001" s="7">
        <v>0</v>
      </c>
      <c r="N2001" s="7">
        <v>18</v>
      </c>
      <c r="O2001" s="7">
        <f>IFERROR(VLOOKUP(SiscoTable[[#This Row],[Código]],Hoja2!A:B,2,0)*SiscoTable[[#This Row],[Stock_actual]],0)</f>
        <v>57.6</v>
      </c>
      <c r="P2001" s="6" t="s">
        <v>324</v>
      </c>
      <c r="Q2001" s="7">
        <v>18</v>
      </c>
      <c r="R2001" s="7">
        <v>33.520000000000003</v>
      </c>
      <c r="S2001" s="7" t="s">
        <v>11928</v>
      </c>
      <c r="BI2001"/>
      <c r="BJ2001"/>
    </row>
    <row r="2002" spans="2:62" x14ac:dyDescent="0.4">
      <c r="B2002" s="1">
        <v>14879</v>
      </c>
      <c r="C2002" s="6" t="s">
        <v>25</v>
      </c>
      <c r="D2002" s="6" t="s">
        <v>25</v>
      </c>
      <c r="E2002" s="6" t="s">
        <v>3268</v>
      </c>
      <c r="F2002" s="6" t="s">
        <v>7197</v>
      </c>
      <c r="G2002" s="6" t="s">
        <v>7554</v>
      </c>
      <c r="H2002" s="6" t="s">
        <v>7392</v>
      </c>
      <c r="I2002" s="6" t="s">
        <v>7588</v>
      </c>
      <c r="J2002" s="6" t="s">
        <v>5</v>
      </c>
      <c r="K2002" s="7">
        <v>63.33</v>
      </c>
      <c r="L2002" s="7">
        <f>IFERROR(VLOOKUP(SiscoTable[[#This Row],[Código]],Hoja2!A:B,2,0)*SiscoTable[[#This Row],[Provta(Uns)]],0)</f>
        <v>208.98899999999998</v>
      </c>
      <c r="M2002" s="7">
        <v>0</v>
      </c>
      <c r="N2002" s="7">
        <v>88</v>
      </c>
      <c r="O2002" s="7">
        <f>IFERROR(VLOOKUP(SiscoTable[[#This Row],[Código]],Hoja2!A:B,2,0)*SiscoTable[[#This Row],[Stock_actual]],0)</f>
        <v>290.39999999999998</v>
      </c>
      <c r="P2002" s="6" t="s">
        <v>694</v>
      </c>
      <c r="Q2002" s="7">
        <v>70</v>
      </c>
      <c r="R2002" s="7">
        <v>0</v>
      </c>
      <c r="S2002" s="7" t="s">
        <v>11928</v>
      </c>
      <c r="BI2002"/>
      <c r="BJ2002"/>
    </row>
    <row r="2003" spans="2:62" x14ac:dyDescent="0.4">
      <c r="B2003" s="1">
        <v>14882</v>
      </c>
      <c r="C2003" s="6" t="s">
        <v>30</v>
      </c>
      <c r="D2003" s="6" t="s">
        <v>30</v>
      </c>
      <c r="E2003" s="6" t="s">
        <v>3268</v>
      </c>
      <c r="F2003" s="6" t="s">
        <v>7197</v>
      </c>
      <c r="G2003" s="6" t="s">
        <v>7388</v>
      </c>
      <c r="H2003" s="6" t="s">
        <v>7392</v>
      </c>
      <c r="I2003" s="6" t="s">
        <v>7421</v>
      </c>
      <c r="J2003" s="6" t="s">
        <v>5</v>
      </c>
      <c r="K2003" s="7">
        <v>5.33</v>
      </c>
      <c r="L2003" s="7">
        <f>IFERROR(VLOOKUP(SiscoTable[[#This Row],[Código]],Hoja2!A:B,2,0)*SiscoTable[[#This Row],[Provta(Uns)]],0)</f>
        <v>43.705999999999996</v>
      </c>
      <c r="M2003" s="7">
        <v>24</v>
      </c>
      <c r="N2003" s="7">
        <v>0</v>
      </c>
      <c r="O2003" s="7">
        <f>IFERROR(VLOOKUP(SiscoTable[[#This Row],[Código]],Hoja2!A:B,2,0)*SiscoTable[[#This Row],[Stock_actual]],0)</f>
        <v>0</v>
      </c>
      <c r="P2003" s="6" t="s">
        <v>7</v>
      </c>
      <c r="Q2003" s="7">
        <v>6</v>
      </c>
      <c r="R2003" s="7">
        <v>0</v>
      </c>
      <c r="S2003" s="7" t="s">
        <v>11928</v>
      </c>
      <c r="BI2003"/>
      <c r="BJ2003"/>
    </row>
    <row r="2004" spans="2:62" x14ac:dyDescent="0.4">
      <c r="B2004" s="1">
        <v>14890</v>
      </c>
      <c r="C2004" s="6" t="s">
        <v>25</v>
      </c>
      <c r="D2004" s="6" t="s">
        <v>25</v>
      </c>
      <c r="E2004" s="6" t="s">
        <v>3268</v>
      </c>
      <c r="F2004" s="6" t="s">
        <v>7197</v>
      </c>
      <c r="G2004" s="6" t="s">
        <v>7388</v>
      </c>
      <c r="H2004" s="6" t="s">
        <v>7392</v>
      </c>
      <c r="I2004" s="6" t="s">
        <v>7391</v>
      </c>
      <c r="J2004" s="6" t="s">
        <v>5</v>
      </c>
      <c r="K2004" s="7">
        <v>56.83</v>
      </c>
      <c r="L2004" s="7">
        <f>IFERROR(VLOOKUP(SiscoTable[[#This Row],[Código]],Hoja2!A:B,2,0)*SiscoTable[[#This Row],[Provta(Uns)]],0)</f>
        <v>295.51600000000002</v>
      </c>
      <c r="M2004" s="7">
        <v>48</v>
      </c>
      <c r="N2004" s="7">
        <v>58</v>
      </c>
      <c r="O2004" s="7">
        <f>IFERROR(VLOOKUP(SiscoTable[[#This Row],[Código]],Hoja2!A:B,2,0)*SiscoTable[[#This Row],[Stock_actual]],0)</f>
        <v>301.60000000000002</v>
      </c>
      <c r="P2004" s="6" t="s">
        <v>702</v>
      </c>
      <c r="Q2004" s="7">
        <v>62</v>
      </c>
      <c r="R2004" s="7">
        <v>65.989999999999981</v>
      </c>
      <c r="S2004" s="7" t="s">
        <v>11928</v>
      </c>
      <c r="BI2004"/>
      <c r="BJ2004"/>
    </row>
    <row r="2005" spans="2:62" x14ac:dyDescent="0.4">
      <c r="B2005" s="1">
        <v>14892</v>
      </c>
      <c r="C2005" s="6" t="s">
        <v>30</v>
      </c>
      <c r="D2005" s="6" t="s">
        <v>30</v>
      </c>
      <c r="E2005" s="6" t="s">
        <v>3268</v>
      </c>
      <c r="F2005" s="6" t="s">
        <v>7197</v>
      </c>
      <c r="G2005" s="6" t="s">
        <v>7388</v>
      </c>
      <c r="H2005" s="6" t="s">
        <v>7392</v>
      </c>
      <c r="I2005" s="6" t="s">
        <v>7422</v>
      </c>
      <c r="J2005" s="6" t="s">
        <v>496</v>
      </c>
      <c r="K2005" s="7">
        <v>1.17</v>
      </c>
      <c r="L2005" s="7">
        <f>IFERROR(VLOOKUP(SiscoTable[[#This Row],[Código]],Hoja2!A:B,2,0)*SiscoTable[[#This Row],[Provta(Uns)]],0)</f>
        <v>11.933999999999999</v>
      </c>
      <c r="M2005" s="7">
        <v>0</v>
      </c>
      <c r="N2005" s="7">
        <v>0</v>
      </c>
      <c r="O2005" s="7">
        <f>IFERROR(VLOOKUP(SiscoTable[[#This Row],[Código]],Hoja2!A:B,2,0)*SiscoTable[[#This Row],[Stock_actual]],0)</f>
        <v>0</v>
      </c>
      <c r="P2005" s="6" t="s">
        <v>7</v>
      </c>
      <c r="Q2005" s="7">
        <v>1</v>
      </c>
      <c r="R2005" s="7">
        <v>2.4</v>
      </c>
      <c r="S2005" s="7" t="s">
        <v>11928</v>
      </c>
      <c r="BI2005"/>
      <c r="BJ2005"/>
    </row>
    <row r="2006" spans="2:62" x14ac:dyDescent="0.4">
      <c r="B2006" s="1">
        <v>14893</v>
      </c>
      <c r="C2006" s="6" t="s">
        <v>30</v>
      </c>
      <c r="D2006" s="6" t="s">
        <v>30</v>
      </c>
      <c r="E2006" s="6" t="s">
        <v>3268</v>
      </c>
      <c r="F2006" s="6" t="s">
        <v>7197</v>
      </c>
      <c r="G2006" s="6" t="s">
        <v>7388</v>
      </c>
      <c r="H2006" s="6" t="s">
        <v>7392</v>
      </c>
      <c r="I2006" s="6" t="s">
        <v>7423</v>
      </c>
      <c r="J2006" s="6" t="s">
        <v>496</v>
      </c>
      <c r="K2006" s="7">
        <v>0</v>
      </c>
      <c r="L2006" s="7">
        <f>IFERROR(VLOOKUP(SiscoTable[[#This Row],[Código]],Hoja2!A:B,2,0)*SiscoTable[[#This Row],[Provta(Uns)]],0)</f>
        <v>0</v>
      </c>
      <c r="M2006" s="7">
        <v>0</v>
      </c>
      <c r="N2006" s="7">
        <v>0</v>
      </c>
      <c r="O2006" s="7">
        <f>IFERROR(VLOOKUP(SiscoTable[[#This Row],[Código]],Hoja2!A:B,2,0)*SiscoTable[[#This Row],[Stock_actual]],0)</f>
        <v>0</v>
      </c>
      <c r="P2006" s="6" t="s">
        <v>7</v>
      </c>
      <c r="Q2006" s="7">
        <v>0</v>
      </c>
      <c r="R2006" s="7">
        <v>0</v>
      </c>
      <c r="S2006" s="7" t="s">
        <v>11928</v>
      </c>
      <c r="BI2006"/>
      <c r="BJ2006"/>
    </row>
    <row r="2007" spans="2:62" x14ac:dyDescent="0.4">
      <c r="B2007" s="1">
        <v>14894</v>
      </c>
      <c r="C2007" s="6" t="s">
        <v>25</v>
      </c>
      <c r="D2007" s="6" t="s">
        <v>30</v>
      </c>
      <c r="E2007" s="6" t="s">
        <v>3268</v>
      </c>
      <c r="F2007" s="6" t="s">
        <v>7197</v>
      </c>
      <c r="G2007" s="6" t="s">
        <v>7388</v>
      </c>
      <c r="H2007" s="6" t="s">
        <v>7392</v>
      </c>
      <c r="I2007" s="6" t="s">
        <v>7393</v>
      </c>
      <c r="J2007" s="6" t="s">
        <v>5</v>
      </c>
      <c r="K2007" s="7">
        <v>10.17</v>
      </c>
      <c r="L2007" s="7">
        <f>IFERROR(VLOOKUP(SiscoTable[[#This Row],[Código]],Hoja2!A:B,2,0)*SiscoTable[[#This Row],[Provta(Uns)]],0)</f>
        <v>208.48499999999999</v>
      </c>
      <c r="M2007" s="7">
        <v>0</v>
      </c>
      <c r="N2007" s="7">
        <v>15</v>
      </c>
      <c r="O2007" s="7">
        <f>IFERROR(VLOOKUP(SiscoTable[[#This Row],[Código]],Hoja2!A:B,2,0)*SiscoTable[[#This Row],[Stock_actual]],0)</f>
        <v>307.5</v>
      </c>
      <c r="P2007" s="6" t="s">
        <v>485</v>
      </c>
      <c r="Q2007" s="7">
        <v>11</v>
      </c>
      <c r="R2007" s="7">
        <v>0</v>
      </c>
      <c r="S2007" s="7" t="s">
        <v>11928</v>
      </c>
      <c r="BI2007"/>
      <c r="BJ2007"/>
    </row>
    <row r="2008" spans="2:62" x14ac:dyDescent="0.4">
      <c r="B2008" s="1">
        <v>14900</v>
      </c>
      <c r="C2008" s="6" t="s">
        <v>30</v>
      </c>
      <c r="D2008" s="6" t="s">
        <v>30</v>
      </c>
      <c r="E2008" s="6" t="s">
        <v>3268</v>
      </c>
      <c r="F2008" s="6" t="s">
        <v>7197</v>
      </c>
      <c r="G2008" s="6" t="s">
        <v>7554</v>
      </c>
      <c r="H2008" s="6" t="s">
        <v>7392</v>
      </c>
      <c r="I2008" s="6" t="s">
        <v>7648</v>
      </c>
      <c r="J2008" s="6" t="s">
        <v>4104</v>
      </c>
      <c r="K2008" s="7">
        <v>10.83</v>
      </c>
      <c r="L2008" s="7">
        <f>IFERROR(VLOOKUP(SiscoTable[[#This Row],[Código]],Hoja2!A:B,2,0)*SiscoTable[[#This Row],[Provta(Uns)]],0)</f>
        <v>96.387</v>
      </c>
      <c r="M2008" s="7">
        <v>0</v>
      </c>
      <c r="N2008" s="7">
        <v>37</v>
      </c>
      <c r="O2008" s="7">
        <f>IFERROR(VLOOKUP(SiscoTable[[#This Row],[Código]],Hoja2!A:B,2,0)*SiscoTable[[#This Row],[Stock_actual]],0)</f>
        <v>329.3</v>
      </c>
      <c r="P2008" s="6" t="s">
        <v>1499</v>
      </c>
      <c r="Q2008" s="7">
        <v>12</v>
      </c>
      <c r="R2008" s="7">
        <v>0</v>
      </c>
      <c r="S2008" s="7" t="s">
        <v>11928</v>
      </c>
      <c r="BI2008"/>
      <c r="BJ2008"/>
    </row>
    <row r="2009" spans="2:62" x14ac:dyDescent="0.4">
      <c r="B2009" s="1">
        <v>14903</v>
      </c>
      <c r="C2009" s="6" t="s">
        <v>30</v>
      </c>
      <c r="D2009" s="6" t="s">
        <v>30</v>
      </c>
      <c r="E2009" s="6" t="s">
        <v>3268</v>
      </c>
      <c r="F2009" s="6" t="s">
        <v>7197</v>
      </c>
      <c r="G2009" s="6" t="s">
        <v>7554</v>
      </c>
      <c r="H2009" s="6" t="s">
        <v>7392</v>
      </c>
      <c r="I2009" s="6" t="s">
        <v>7649</v>
      </c>
      <c r="J2009" s="6" t="s">
        <v>4104</v>
      </c>
      <c r="K2009" s="7">
        <v>9.67</v>
      </c>
      <c r="L2009" s="7">
        <f>IFERROR(VLOOKUP(SiscoTable[[#This Row],[Código]],Hoja2!A:B,2,0)*SiscoTable[[#This Row],[Provta(Uns)]],0)</f>
        <v>86.063000000000002</v>
      </c>
      <c r="M2009" s="7">
        <v>0</v>
      </c>
      <c r="N2009" s="7">
        <v>39</v>
      </c>
      <c r="O2009" s="7">
        <f>IFERROR(VLOOKUP(SiscoTable[[#This Row],[Código]],Hoja2!A:B,2,0)*SiscoTable[[#This Row],[Stock_actual]],0)</f>
        <v>347.1</v>
      </c>
      <c r="P2009" s="6" t="s">
        <v>3450</v>
      </c>
      <c r="Q2009" s="7">
        <v>11</v>
      </c>
      <c r="R2009" s="7">
        <v>0</v>
      </c>
      <c r="S2009" s="7" t="s">
        <v>11928</v>
      </c>
      <c r="BI2009"/>
      <c r="BJ2009"/>
    </row>
    <row r="2010" spans="2:62" x14ac:dyDescent="0.4">
      <c r="B2010" s="1">
        <v>14904</v>
      </c>
      <c r="C2010" s="6" t="s">
        <v>30</v>
      </c>
      <c r="D2010" s="6" t="s">
        <v>30</v>
      </c>
      <c r="E2010" s="6" t="s">
        <v>3268</v>
      </c>
      <c r="F2010" s="6" t="s">
        <v>7197</v>
      </c>
      <c r="G2010" s="6" t="s">
        <v>7554</v>
      </c>
      <c r="H2010" s="6" t="s">
        <v>7392</v>
      </c>
      <c r="I2010" s="6" t="s">
        <v>7650</v>
      </c>
      <c r="J2010" s="6" t="s">
        <v>4104</v>
      </c>
      <c r="K2010" s="7">
        <v>12.5</v>
      </c>
      <c r="L2010" s="7">
        <f>IFERROR(VLOOKUP(SiscoTable[[#This Row],[Código]],Hoja2!A:B,2,0)*SiscoTable[[#This Row],[Provta(Uns)]],0)</f>
        <v>111.25</v>
      </c>
      <c r="M2010" s="7">
        <v>0</v>
      </c>
      <c r="N2010" s="7">
        <v>35</v>
      </c>
      <c r="O2010" s="7">
        <f>IFERROR(VLOOKUP(SiscoTable[[#This Row],[Código]],Hoja2!A:B,2,0)*SiscoTable[[#This Row],[Stock_actual]],0)</f>
        <v>311.5</v>
      </c>
      <c r="P2010" s="6" t="s">
        <v>372</v>
      </c>
      <c r="Q2010" s="7">
        <v>14</v>
      </c>
      <c r="R2010" s="7">
        <v>0</v>
      </c>
      <c r="S2010" s="7" t="s">
        <v>11928</v>
      </c>
      <c r="BI2010"/>
      <c r="BJ2010"/>
    </row>
    <row r="2011" spans="2:62" x14ac:dyDescent="0.4">
      <c r="B2011" s="1">
        <v>14905</v>
      </c>
      <c r="C2011" s="6" t="s">
        <v>30</v>
      </c>
      <c r="D2011" s="6" t="s">
        <v>30</v>
      </c>
      <c r="E2011" s="6" t="s">
        <v>3268</v>
      </c>
      <c r="F2011" s="6" t="s">
        <v>7197</v>
      </c>
      <c r="G2011" s="6" t="s">
        <v>7554</v>
      </c>
      <c r="H2011" s="6" t="s">
        <v>7392</v>
      </c>
      <c r="I2011" s="6" t="s">
        <v>7651</v>
      </c>
      <c r="J2011" s="6" t="s">
        <v>4099</v>
      </c>
      <c r="K2011" s="7">
        <v>20</v>
      </c>
      <c r="L2011" s="7">
        <f>IFERROR(VLOOKUP(SiscoTable[[#This Row],[Código]],Hoja2!A:B,2,0)*SiscoTable[[#This Row],[Provta(Uns)]],0)</f>
        <v>178</v>
      </c>
      <c r="M2011" s="7">
        <v>72</v>
      </c>
      <c r="N2011" s="7">
        <v>19</v>
      </c>
      <c r="O2011" s="7">
        <f>IFERROR(VLOOKUP(SiscoTable[[#This Row],[Código]],Hoja2!A:B,2,0)*SiscoTable[[#This Row],[Stock_actual]],0)</f>
        <v>169.1</v>
      </c>
      <c r="P2011" s="6" t="s">
        <v>252</v>
      </c>
      <c r="Q2011" s="7">
        <v>22</v>
      </c>
      <c r="R2011" s="7">
        <v>0</v>
      </c>
      <c r="S2011" s="7" t="s">
        <v>11928</v>
      </c>
      <c r="BI2011"/>
      <c r="BJ2011"/>
    </row>
    <row r="2012" spans="2:62" x14ac:dyDescent="0.4">
      <c r="B2012" s="1">
        <v>14906</v>
      </c>
      <c r="C2012" s="6" t="s">
        <v>8</v>
      </c>
      <c r="D2012" s="6" t="s">
        <v>8</v>
      </c>
      <c r="E2012" s="6" t="s">
        <v>3268</v>
      </c>
      <c r="F2012" s="6" t="s">
        <v>7197</v>
      </c>
      <c r="G2012" s="6" t="s">
        <v>7198</v>
      </c>
      <c r="H2012" s="6" t="s">
        <v>7200</v>
      </c>
      <c r="I2012" s="6" t="s">
        <v>7262</v>
      </c>
      <c r="J2012" s="6" t="s">
        <v>4104</v>
      </c>
      <c r="K2012" s="7">
        <v>4.33</v>
      </c>
      <c r="L2012" s="7">
        <f>IFERROR(VLOOKUP(SiscoTable[[#This Row],[Código]],Hoja2!A:B,2,0)*SiscoTable[[#This Row],[Provta(Uns)]],0)</f>
        <v>42.434000000000005</v>
      </c>
      <c r="M2012" s="7">
        <v>10</v>
      </c>
      <c r="N2012" s="7">
        <v>5</v>
      </c>
      <c r="O2012" s="7">
        <f>IFERROR(VLOOKUP(SiscoTable[[#This Row],[Código]],Hoja2!A:B,2,0)*SiscoTable[[#This Row],[Stock_actual]],0)</f>
        <v>49</v>
      </c>
      <c r="P2012" s="6" t="s">
        <v>121</v>
      </c>
      <c r="Q2012" s="7">
        <v>5</v>
      </c>
      <c r="R2012" s="7">
        <v>0</v>
      </c>
      <c r="S2012" s="7" t="s">
        <v>11928</v>
      </c>
      <c r="BI2012"/>
      <c r="BJ2012"/>
    </row>
    <row r="2013" spans="2:62" x14ac:dyDescent="0.4">
      <c r="B2013" s="1">
        <v>14907</v>
      </c>
      <c r="C2013" s="6" t="s">
        <v>8</v>
      </c>
      <c r="D2013" s="6" t="s">
        <v>8</v>
      </c>
      <c r="E2013" s="6" t="s">
        <v>3268</v>
      </c>
      <c r="F2013" s="6" t="s">
        <v>7197</v>
      </c>
      <c r="G2013" s="6" t="s">
        <v>7198</v>
      </c>
      <c r="H2013" s="6" t="s">
        <v>7200</v>
      </c>
      <c r="I2013" s="6" t="s">
        <v>7263</v>
      </c>
      <c r="J2013" s="6" t="s">
        <v>4104</v>
      </c>
      <c r="K2013" s="7">
        <v>2.33</v>
      </c>
      <c r="L2013" s="7">
        <f>IFERROR(VLOOKUP(SiscoTable[[#This Row],[Código]],Hoja2!A:B,2,0)*SiscoTable[[#This Row],[Provta(Uns)]],0)</f>
        <v>21.436</v>
      </c>
      <c r="M2013" s="7">
        <v>0</v>
      </c>
      <c r="N2013" s="7">
        <v>8</v>
      </c>
      <c r="O2013" s="7">
        <f>IFERROR(VLOOKUP(SiscoTable[[#This Row],[Código]],Hoja2!A:B,2,0)*SiscoTable[[#This Row],[Stock_actual]],0)</f>
        <v>73.599999999999994</v>
      </c>
      <c r="P2013" s="6" t="s">
        <v>1451</v>
      </c>
      <c r="Q2013" s="7">
        <v>3</v>
      </c>
      <c r="R2013" s="7">
        <v>0</v>
      </c>
      <c r="S2013" s="7" t="s">
        <v>11928</v>
      </c>
      <c r="BI2013"/>
      <c r="BJ2013"/>
    </row>
    <row r="2014" spans="2:62" x14ac:dyDescent="0.4">
      <c r="B2014" s="1">
        <v>14912</v>
      </c>
      <c r="C2014" s="6" t="s">
        <v>8</v>
      </c>
      <c r="D2014" s="6" t="s">
        <v>8</v>
      </c>
      <c r="E2014" s="6" t="s">
        <v>3268</v>
      </c>
      <c r="F2014" s="6" t="s">
        <v>7197</v>
      </c>
      <c r="G2014" s="6" t="s">
        <v>7198</v>
      </c>
      <c r="H2014" s="6" t="s">
        <v>7200</v>
      </c>
      <c r="I2014" s="6" t="s">
        <v>7264</v>
      </c>
      <c r="J2014" s="6" t="s">
        <v>5</v>
      </c>
      <c r="K2014" s="7">
        <v>3.83</v>
      </c>
      <c r="L2014" s="7">
        <f>IFERROR(VLOOKUP(SiscoTable[[#This Row],[Código]],Hoja2!A:B,2,0)*SiscoTable[[#This Row],[Provta(Uns)]],0)</f>
        <v>55.535000000000004</v>
      </c>
      <c r="M2014" s="7">
        <v>0</v>
      </c>
      <c r="N2014" s="7">
        <v>10</v>
      </c>
      <c r="O2014" s="7">
        <f>IFERROR(VLOOKUP(SiscoTable[[#This Row],[Código]],Hoja2!A:B,2,0)*SiscoTable[[#This Row],[Stock_actual]],0)</f>
        <v>145</v>
      </c>
      <c r="P2014" s="6" t="s">
        <v>577</v>
      </c>
      <c r="Q2014" s="7">
        <v>4</v>
      </c>
      <c r="R2014" s="7">
        <v>0</v>
      </c>
      <c r="S2014" s="7" t="s">
        <v>11928</v>
      </c>
      <c r="BI2014"/>
      <c r="BJ2014"/>
    </row>
    <row r="2015" spans="2:62" x14ac:dyDescent="0.4">
      <c r="B2015" s="1">
        <v>14916</v>
      </c>
      <c r="C2015" s="6" t="s">
        <v>8</v>
      </c>
      <c r="D2015" s="6" t="s">
        <v>8</v>
      </c>
      <c r="E2015" s="6" t="s">
        <v>3268</v>
      </c>
      <c r="F2015" s="6" t="s">
        <v>7197</v>
      </c>
      <c r="G2015" s="6" t="s">
        <v>7198</v>
      </c>
      <c r="H2015" s="6" t="s">
        <v>7200</v>
      </c>
      <c r="I2015" s="6" t="s">
        <v>7265</v>
      </c>
      <c r="J2015" s="6" t="s">
        <v>496</v>
      </c>
      <c r="K2015" s="7">
        <v>5</v>
      </c>
      <c r="L2015" s="7">
        <f>IFERROR(VLOOKUP(SiscoTable[[#This Row],[Código]],Hoja2!A:B,2,0)*SiscoTable[[#This Row],[Provta(Uns)]],0)</f>
        <v>49</v>
      </c>
      <c r="M2015" s="7">
        <v>0</v>
      </c>
      <c r="N2015" s="7">
        <v>17</v>
      </c>
      <c r="O2015" s="7">
        <f>IFERROR(VLOOKUP(SiscoTable[[#This Row],[Código]],Hoja2!A:B,2,0)*SiscoTable[[#This Row],[Stock_actual]],0)</f>
        <v>166.60000000000002</v>
      </c>
      <c r="P2015" s="6" t="s">
        <v>1499</v>
      </c>
      <c r="Q2015" s="7">
        <v>6</v>
      </c>
      <c r="R2015" s="7">
        <v>0</v>
      </c>
      <c r="S2015" s="7" t="s">
        <v>11928</v>
      </c>
      <c r="BI2015"/>
      <c r="BJ2015"/>
    </row>
    <row r="2016" spans="2:62" x14ac:dyDescent="0.4">
      <c r="B2016" s="1">
        <v>14917</v>
      </c>
      <c r="C2016" s="6" t="s">
        <v>8</v>
      </c>
      <c r="D2016" s="6" t="s">
        <v>8</v>
      </c>
      <c r="E2016" s="6" t="s">
        <v>3268</v>
      </c>
      <c r="F2016" s="6" t="s">
        <v>7197</v>
      </c>
      <c r="G2016" s="6" t="s">
        <v>7198</v>
      </c>
      <c r="H2016" s="6" t="s">
        <v>7200</v>
      </c>
      <c r="I2016" s="6" t="s">
        <v>7266</v>
      </c>
      <c r="J2016" s="6" t="s">
        <v>7267</v>
      </c>
      <c r="K2016" s="7">
        <v>1.5</v>
      </c>
      <c r="L2016" s="7">
        <f>IFERROR(VLOOKUP(SiscoTable[[#This Row],[Código]],Hoja2!A:B,2,0)*SiscoTable[[#This Row],[Provta(Uns)]],0)</f>
        <v>10.350000000000001</v>
      </c>
      <c r="M2016" s="7">
        <v>0</v>
      </c>
      <c r="N2016" s="7">
        <v>16</v>
      </c>
      <c r="O2016" s="7">
        <f>IFERROR(VLOOKUP(SiscoTable[[#This Row],[Código]],Hoja2!A:B,2,0)*SiscoTable[[#This Row],[Stock_actual]],0)</f>
        <v>110.4</v>
      </c>
      <c r="P2016" s="6" t="s">
        <v>7268</v>
      </c>
      <c r="Q2016" s="7">
        <v>2</v>
      </c>
      <c r="R2016" s="7">
        <v>0</v>
      </c>
      <c r="S2016" s="7" t="s">
        <v>11928</v>
      </c>
      <c r="BI2016"/>
      <c r="BJ2016"/>
    </row>
    <row r="2017" spans="2:62" x14ac:dyDescent="0.4">
      <c r="B2017" s="1">
        <v>14918</v>
      </c>
      <c r="C2017" s="6" t="s">
        <v>8</v>
      </c>
      <c r="D2017" s="6" t="s">
        <v>8</v>
      </c>
      <c r="E2017" s="6" t="s">
        <v>3268</v>
      </c>
      <c r="F2017" s="6" t="s">
        <v>7197</v>
      </c>
      <c r="G2017" s="6" t="s">
        <v>7198</v>
      </c>
      <c r="H2017" s="6" t="s">
        <v>7200</v>
      </c>
      <c r="I2017" s="6" t="s">
        <v>7269</v>
      </c>
      <c r="J2017" s="6" t="s">
        <v>7267</v>
      </c>
      <c r="K2017" s="7">
        <v>0</v>
      </c>
      <c r="L2017" s="7">
        <f>IFERROR(VLOOKUP(SiscoTable[[#This Row],[Código]],Hoja2!A:B,2,0)*SiscoTable[[#This Row],[Provta(Uns)]],0)</f>
        <v>0</v>
      </c>
      <c r="M2017" s="7">
        <v>0</v>
      </c>
      <c r="N2017" s="7">
        <v>0</v>
      </c>
      <c r="O2017" s="7">
        <f>IFERROR(VLOOKUP(SiscoTable[[#This Row],[Código]],Hoja2!A:B,2,0)*SiscoTable[[#This Row],[Stock_actual]],0)</f>
        <v>0</v>
      </c>
      <c r="P2017" s="6" t="s">
        <v>7</v>
      </c>
      <c r="Q2017" s="7">
        <v>0</v>
      </c>
      <c r="R2017" s="7">
        <v>0</v>
      </c>
      <c r="S2017" s="7" t="s">
        <v>11928</v>
      </c>
      <c r="BI2017"/>
      <c r="BJ2017"/>
    </row>
    <row r="2018" spans="2:62" x14ac:dyDescent="0.4">
      <c r="B2018" s="1">
        <v>14919</v>
      </c>
      <c r="C2018" s="6" t="s">
        <v>8</v>
      </c>
      <c r="D2018" s="6" t="s">
        <v>8</v>
      </c>
      <c r="E2018" s="6" t="s">
        <v>3268</v>
      </c>
      <c r="F2018" s="6" t="s">
        <v>7197</v>
      </c>
      <c r="G2018" s="6" t="s">
        <v>7198</v>
      </c>
      <c r="H2018" s="6" t="s">
        <v>7200</v>
      </c>
      <c r="I2018" s="6" t="s">
        <v>7270</v>
      </c>
      <c r="J2018" s="6" t="s">
        <v>5</v>
      </c>
      <c r="K2018" s="7">
        <v>0.83</v>
      </c>
      <c r="L2018" s="7">
        <f>IFERROR(VLOOKUP(SiscoTable[[#This Row],[Código]],Hoja2!A:B,2,0)*SiscoTable[[#This Row],[Provta(Uns)]],0)</f>
        <v>5.3949999999999996</v>
      </c>
      <c r="M2018" s="7">
        <v>0</v>
      </c>
      <c r="N2018" s="7">
        <v>11</v>
      </c>
      <c r="O2018" s="7">
        <f>IFERROR(VLOOKUP(SiscoTable[[#This Row],[Código]],Hoja2!A:B,2,0)*SiscoTable[[#This Row],[Stock_actual]],0)</f>
        <v>71.5</v>
      </c>
      <c r="P2018" s="6" t="s">
        <v>3924</v>
      </c>
      <c r="Q2018" s="7">
        <v>1</v>
      </c>
      <c r="R2018" s="7">
        <v>0</v>
      </c>
      <c r="S2018" s="7" t="s">
        <v>11928</v>
      </c>
      <c r="BI2018"/>
      <c r="BJ2018"/>
    </row>
    <row r="2019" spans="2:62" x14ac:dyDescent="0.4">
      <c r="B2019" s="1">
        <v>14920</v>
      </c>
      <c r="C2019" s="6" t="s">
        <v>8</v>
      </c>
      <c r="D2019" s="6" t="s">
        <v>8</v>
      </c>
      <c r="E2019" s="6" t="s">
        <v>3268</v>
      </c>
      <c r="F2019" s="6" t="s">
        <v>7197</v>
      </c>
      <c r="G2019" s="6" t="s">
        <v>7198</v>
      </c>
      <c r="H2019" s="6" t="s">
        <v>7200</v>
      </c>
      <c r="I2019" s="6" t="s">
        <v>7271</v>
      </c>
      <c r="J2019" s="6" t="s">
        <v>5</v>
      </c>
      <c r="K2019" s="7">
        <v>1.83</v>
      </c>
      <c r="L2019" s="7">
        <f>IFERROR(VLOOKUP(SiscoTable[[#This Row],[Código]],Hoja2!A:B,2,0)*SiscoTable[[#This Row],[Provta(Uns)]],0)</f>
        <v>12.444000000000001</v>
      </c>
      <c r="M2019" s="7">
        <v>0</v>
      </c>
      <c r="N2019" s="7">
        <v>9</v>
      </c>
      <c r="O2019" s="7">
        <f>IFERROR(VLOOKUP(SiscoTable[[#This Row],[Código]],Hoja2!A:B,2,0)*SiscoTable[[#This Row],[Stock_actual]],0)</f>
        <v>61.199999999999996</v>
      </c>
      <c r="P2019" s="6" t="s">
        <v>3726</v>
      </c>
      <c r="Q2019" s="7">
        <v>2</v>
      </c>
      <c r="R2019" s="7">
        <v>0</v>
      </c>
      <c r="S2019" s="7" t="s">
        <v>11928</v>
      </c>
      <c r="BI2019"/>
      <c r="BJ2019"/>
    </row>
    <row r="2020" spans="2:62" x14ac:dyDescent="0.4">
      <c r="B2020" s="1">
        <v>14921</v>
      </c>
      <c r="C2020" s="6" t="s">
        <v>8</v>
      </c>
      <c r="D2020" s="6" t="s">
        <v>8</v>
      </c>
      <c r="E2020" s="6" t="s">
        <v>3268</v>
      </c>
      <c r="F2020" s="6" t="s">
        <v>7197</v>
      </c>
      <c r="G2020" s="6" t="s">
        <v>7198</v>
      </c>
      <c r="H2020" s="6" t="s">
        <v>7200</v>
      </c>
      <c r="I2020" s="6" t="s">
        <v>7272</v>
      </c>
      <c r="J2020" s="6" t="s">
        <v>5</v>
      </c>
      <c r="K2020" s="7">
        <v>3.67</v>
      </c>
      <c r="L2020" s="7">
        <f>IFERROR(VLOOKUP(SiscoTable[[#This Row],[Código]],Hoja2!A:B,2,0)*SiscoTable[[#This Row],[Provta(Uns)]],0)</f>
        <v>24.956</v>
      </c>
      <c r="M2020" s="7">
        <v>0</v>
      </c>
      <c r="N2020" s="7">
        <v>17</v>
      </c>
      <c r="O2020" s="7">
        <f>IFERROR(VLOOKUP(SiscoTable[[#This Row],[Código]],Hoja2!A:B,2,0)*SiscoTable[[#This Row],[Stock_actual]],0)</f>
        <v>115.6</v>
      </c>
      <c r="P2020" s="6" t="s">
        <v>4464</v>
      </c>
      <c r="Q2020" s="7">
        <v>4</v>
      </c>
      <c r="R2020" s="7">
        <v>0</v>
      </c>
      <c r="S2020" s="7" t="s">
        <v>11928</v>
      </c>
      <c r="BI2020"/>
      <c r="BJ2020"/>
    </row>
    <row r="2021" spans="2:62" x14ac:dyDescent="0.4">
      <c r="B2021" s="1">
        <v>14922</v>
      </c>
      <c r="C2021" s="6" t="s">
        <v>8</v>
      </c>
      <c r="D2021" s="6" t="s">
        <v>8</v>
      </c>
      <c r="E2021" s="6" t="s">
        <v>3268</v>
      </c>
      <c r="F2021" s="6" t="s">
        <v>7197</v>
      </c>
      <c r="G2021" s="6" t="s">
        <v>7198</v>
      </c>
      <c r="H2021" s="6" t="s">
        <v>7200</v>
      </c>
      <c r="I2021" s="6" t="s">
        <v>7273</v>
      </c>
      <c r="J2021" s="6" t="s">
        <v>496</v>
      </c>
      <c r="K2021" s="7">
        <v>11.33</v>
      </c>
      <c r="L2021" s="7">
        <f>IFERROR(VLOOKUP(SiscoTable[[#This Row],[Código]],Hoja2!A:B,2,0)*SiscoTable[[#This Row],[Provta(Uns)]],0)</f>
        <v>77.043999999999997</v>
      </c>
      <c r="M2021" s="7">
        <v>20</v>
      </c>
      <c r="N2021" s="7">
        <v>17</v>
      </c>
      <c r="O2021" s="7">
        <f>IFERROR(VLOOKUP(SiscoTable[[#This Row],[Código]],Hoja2!A:B,2,0)*SiscoTable[[#This Row],[Stock_actual]],0)</f>
        <v>115.6</v>
      </c>
      <c r="P2021" s="6" t="s">
        <v>220</v>
      </c>
      <c r="Q2021" s="7">
        <v>13</v>
      </c>
      <c r="R2021" s="7">
        <v>0</v>
      </c>
      <c r="S2021" s="7" t="s">
        <v>11928</v>
      </c>
      <c r="BI2021"/>
      <c r="BJ2021"/>
    </row>
    <row r="2022" spans="2:62" x14ac:dyDescent="0.4">
      <c r="B2022" s="1">
        <v>14923</v>
      </c>
      <c r="C2022" s="6" t="s">
        <v>8</v>
      </c>
      <c r="D2022" s="6" t="s">
        <v>8</v>
      </c>
      <c r="E2022" s="6" t="s">
        <v>3268</v>
      </c>
      <c r="F2022" s="6" t="s">
        <v>7197</v>
      </c>
      <c r="G2022" s="6" t="s">
        <v>7198</v>
      </c>
      <c r="H2022" s="6" t="s">
        <v>7200</v>
      </c>
      <c r="I2022" s="6" t="s">
        <v>7274</v>
      </c>
      <c r="J2022" s="6" t="s">
        <v>496</v>
      </c>
      <c r="K2022" s="7">
        <v>7</v>
      </c>
      <c r="L2022" s="7">
        <f>IFERROR(VLOOKUP(SiscoTable[[#This Row],[Código]],Hoja2!A:B,2,0)*SiscoTable[[#This Row],[Provta(Uns)]],0)</f>
        <v>31.5</v>
      </c>
      <c r="M2022" s="7">
        <v>0</v>
      </c>
      <c r="N2022" s="7">
        <v>13</v>
      </c>
      <c r="O2022" s="7">
        <f>IFERROR(VLOOKUP(SiscoTable[[#This Row],[Código]],Hoja2!A:B,2,0)*SiscoTable[[#This Row],[Stock_actual]],0)</f>
        <v>58.5</v>
      </c>
      <c r="P2022" s="6" t="s">
        <v>1054</v>
      </c>
      <c r="Q2022" s="7">
        <v>8</v>
      </c>
      <c r="R2022" s="7">
        <v>0</v>
      </c>
      <c r="S2022" s="7" t="s">
        <v>11928</v>
      </c>
      <c r="BI2022"/>
      <c r="BJ2022"/>
    </row>
    <row r="2023" spans="2:62" x14ac:dyDescent="0.4">
      <c r="B2023" s="1">
        <v>14925</v>
      </c>
      <c r="C2023" s="6" t="s">
        <v>8</v>
      </c>
      <c r="D2023" s="6" t="s">
        <v>8</v>
      </c>
      <c r="E2023" s="6" t="s">
        <v>3268</v>
      </c>
      <c r="F2023" s="6" t="s">
        <v>7197</v>
      </c>
      <c r="G2023" s="6" t="s">
        <v>7198</v>
      </c>
      <c r="H2023" s="6" t="s">
        <v>7200</v>
      </c>
      <c r="I2023" s="6" t="s">
        <v>7275</v>
      </c>
      <c r="J2023" s="6" t="s">
        <v>496</v>
      </c>
      <c r="K2023" s="7">
        <v>0</v>
      </c>
      <c r="L2023" s="7">
        <f>IFERROR(VLOOKUP(SiscoTable[[#This Row],[Código]],Hoja2!A:B,2,0)*SiscoTable[[#This Row],[Provta(Uns)]],0)</f>
        <v>0</v>
      </c>
      <c r="M2023" s="7">
        <v>0</v>
      </c>
      <c r="N2023" s="7">
        <v>0</v>
      </c>
      <c r="O2023" s="7">
        <f>IFERROR(VLOOKUP(SiscoTable[[#This Row],[Código]],Hoja2!A:B,2,0)*SiscoTable[[#This Row],[Stock_actual]],0)</f>
        <v>0</v>
      </c>
      <c r="P2023" s="6" t="s">
        <v>7</v>
      </c>
      <c r="Q2023" s="7">
        <v>0</v>
      </c>
      <c r="R2023" s="7">
        <v>0</v>
      </c>
      <c r="S2023" s="7" t="s">
        <v>11928</v>
      </c>
      <c r="BI2023"/>
      <c r="BJ2023"/>
    </row>
    <row r="2024" spans="2:62" x14ac:dyDescent="0.4">
      <c r="B2024" s="1">
        <v>14926</v>
      </c>
      <c r="C2024" s="6" t="s">
        <v>30</v>
      </c>
      <c r="D2024" s="6" t="s">
        <v>30</v>
      </c>
      <c r="E2024" s="6" t="s">
        <v>3268</v>
      </c>
      <c r="F2024" s="6" t="s">
        <v>7197</v>
      </c>
      <c r="G2024" s="6" t="s">
        <v>7198</v>
      </c>
      <c r="H2024" s="6" t="s">
        <v>7200</v>
      </c>
      <c r="I2024" s="6" t="s">
        <v>7215</v>
      </c>
      <c r="J2024" s="6" t="s">
        <v>5</v>
      </c>
      <c r="K2024" s="7">
        <v>5.83</v>
      </c>
      <c r="L2024" s="7">
        <f>IFERROR(VLOOKUP(SiscoTable[[#This Row],[Código]],Hoja2!A:B,2,0)*SiscoTable[[#This Row],[Provta(Uns)]],0)</f>
        <v>47.805999999999997</v>
      </c>
      <c r="M2024" s="7">
        <v>0</v>
      </c>
      <c r="N2024" s="7">
        <v>20</v>
      </c>
      <c r="O2024" s="7">
        <f>IFERROR(VLOOKUP(SiscoTable[[#This Row],[Código]],Hoja2!A:B,2,0)*SiscoTable[[#This Row],[Stock_actual]],0)</f>
        <v>164</v>
      </c>
      <c r="P2024" s="6" t="s">
        <v>1451</v>
      </c>
      <c r="Q2024" s="7">
        <v>6</v>
      </c>
      <c r="R2024" s="7">
        <v>0</v>
      </c>
      <c r="S2024" s="7" t="s">
        <v>11928</v>
      </c>
      <c r="BI2024"/>
      <c r="BJ2024"/>
    </row>
    <row r="2025" spans="2:62" x14ac:dyDescent="0.4">
      <c r="B2025" s="1">
        <v>14927</v>
      </c>
      <c r="C2025" s="6" t="s">
        <v>25</v>
      </c>
      <c r="D2025" s="6" t="s">
        <v>30</v>
      </c>
      <c r="E2025" s="6" t="s">
        <v>3268</v>
      </c>
      <c r="F2025" s="6" t="s">
        <v>7197</v>
      </c>
      <c r="G2025" s="6" t="s">
        <v>7198</v>
      </c>
      <c r="H2025" s="6" t="s">
        <v>7200</v>
      </c>
      <c r="I2025" s="6" t="s">
        <v>7199</v>
      </c>
      <c r="J2025" s="6" t="s">
        <v>496</v>
      </c>
      <c r="K2025" s="7">
        <v>24.5</v>
      </c>
      <c r="L2025" s="7">
        <f>IFERROR(VLOOKUP(SiscoTable[[#This Row],[Código]],Hoja2!A:B,2,0)*SiscoTable[[#This Row],[Provta(Uns)]],0)</f>
        <v>235.2</v>
      </c>
      <c r="M2025" s="7">
        <v>0</v>
      </c>
      <c r="N2025" s="7">
        <v>27</v>
      </c>
      <c r="O2025" s="7">
        <f>IFERROR(VLOOKUP(SiscoTable[[#This Row],[Código]],Hoja2!A:B,2,0)*SiscoTable[[#This Row],[Stock_actual]],0)</f>
        <v>259.2</v>
      </c>
      <c r="P2025" s="6" t="s">
        <v>565</v>
      </c>
      <c r="Q2025" s="7">
        <v>27</v>
      </c>
      <c r="R2025" s="7">
        <v>49.259999999999991</v>
      </c>
      <c r="S2025" s="7" t="s">
        <v>11928</v>
      </c>
      <c r="BI2025"/>
      <c r="BJ2025"/>
    </row>
    <row r="2026" spans="2:62" x14ac:dyDescent="0.4">
      <c r="B2026" s="1">
        <v>14929</v>
      </c>
      <c r="C2026" s="6" t="s">
        <v>8</v>
      </c>
      <c r="D2026" s="6" t="s">
        <v>8</v>
      </c>
      <c r="E2026" s="6" t="s">
        <v>3268</v>
      </c>
      <c r="F2026" s="6" t="s">
        <v>7197</v>
      </c>
      <c r="G2026" s="6" t="s">
        <v>7198</v>
      </c>
      <c r="H2026" s="6" t="s">
        <v>7200</v>
      </c>
      <c r="I2026" s="6" t="s">
        <v>7276</v>
      </c>
      <c r="J2026" s="6" t="s">
        <v>496</v>
      </c>
      <c r="K2026" s="7">
        <v>0</v>
      </c>
      <c r="L2026" s="7">
        <f>IFERROR(VLOOKUP(SiscoTable[[#This Row],[Código]],Hoja2!A:B,2,0)*SiscoTable[[#This Row],[Provta(Uns)]],0)</f>
        <v>0</v>
      </c>
      <c r="M2026" s="7">
        <v>0</v>
      </c>
      <c r="N2026" s="7">
        <v>0</v>
      </c>
      <c r="O2026" s="7">
        <f>IFERROR(VLOOKUP(SiscoTable[[#This Row],[Código]],Hoja2!A:B,2,0)*SiscoTable[[#This Row],[Stock_actual]],0)</f>
        <v>0</v>
      </c>
      <c r="P2026" s="6" t="s">
        <v>7</v>
      </c>
      <c r="Q2026" s="7">
        <v>0</v>
      </c>
      <c r="R2026" s="7">
        <v>0</v>
      </c>
      <c r="S2026" s="7" t="s">
        <v>11928</v>
      </c>
      <c r="BI2026"/>
      <c r="BJ2026"/>
    </row>
    <row r="2027" spans="2:62" x14ac:dyDescent="0.4">
      <c r="B2027" s="1">
        <v>14930</v>
      </c>
      <c r="C2027" s="6" t="s">
        <v>30</v>
      </c>
      <c r="D2027" s="6" t="s">
        <v>30</v>
      </c>
      <c r="E2027" s="6" t="s">
        <v>3268</v>
      </c>
      <c r="F2027" s="6" t="s">
        <v>5836</v>
      </c>
      <c r="G2027" s="6" t="s">
        <v>5929</v>
      </c>
      <c r="H2027" s="6" t="s">
        <v>5839</v>
      </c>
      <c r="I2027" s="6" t="s">
        <v>5966</v>
      </c>
      <c r="J2027" s="6" t="s">
        <v>5</v>
      </c>
      <c r="K2027" s="7">
        <v>22.67</v>
      </c>
      <c r="L2027" s="7">
        <f>IFERROR(VLOOKUP(SiscoTable[[#This Row],[Código]],Hoja2!A:B,2,0)*SiscoTable[[#This Row],[Provta(Uns)]],0)</f>
        <v>95.214000000000013</v>
      </c>
      <c r="M2027" s="7">
        <v>72</v>
      </c>
      <c r="N2027" s="7">
        <v>34</v>
      </c>
      <c r="O2027" s="7">
        <f>IFERROR(VLOOKUP(SiscoTable[[#This Row],[Código]],Hoja2!A:B,2,0)*SiscoTable[[#This Row],[Stock_actual]],0)</f>
        <v>142.80000000000001</v>
      </c>
      <c r="P2027" s="6" t="s">
        <v>220</v>
      </c>
      <c r="Q2027" s="7">
        <v>25</v>
      </c>
      <c r="R2027" s="7">
        <v>0</v>
      </c>
      <c r="S2027" s="7" t="s">
        <v>11928</v>
      </c>
      <c r="BI2027"/>
      <c r="BJ2027"/>
    </row>
    <row r="2028" spans="2:62" x14ac:dyDescent="0.4">
      <c r="B2028" s="1">
        <v>14931</v>
      </c>
      <c r="C2028" s="6" t="s">
        <v>30</v>
      </c>
      <c r="D2028" s="6" t="s">
        <v>30</v>
      </c>
      <c r="E2028" s="6" t="s">
        <v>3268</v>
      </c>
      <c r="F2028" s="6" t="s">
        <v>5836</v>
      </c>
      <c r="G2028" s="6" t="s">
        <v>5929</v>
      </c>
      <c r="H2028" s="6" t="s">
        <v>5839</v>
      </c>
      <c r="I2028" s="6" t="s">
        <v>5967</v>
      </c>
      <c r="J2028" s="6" t="s">
        <v>5</v>
      </c>
      <c r="K2028" s="7">
        <v>15</v>
      </c>
      <c r="L2028" s="7">
        <f>IFERROR(VLOOKUP(SiscoTable[[#This Row],[Código]],Hoja2!A:B,2,0)*SiscoTable[[#This Row],[Provta(Uns)]],0)</f>
        <v>144</v>
      </c>
      <c r="M2028" s="7">
        <v>72</v>
      </c>
      <c r="N2028" s="7">
        <v>-2</v>
      </c>
      <c r="O2028" s="7">
        <f>IFERROR(VLOOKUP(SiscoTable[[#This Row],[Código]],Hoja2!A:B,2,0)*SiscoTable[[#This Row],[Stock_actual]],0)</f>
        <v>-19.2</v>
      </c>
      <c r="P2028" s="6" t="s">
        <v>7</v>
      </c>
      <c r="Q2028" s="7">
        <v>17</v>
      </c>
      <c r="R2028" s="7">
        <v>0</v>
      </c>
      <c r="S2028" s="7" t="s">
        <v>11928</v>
      </c>
      <c r="BI2028"/>
      <c r="BJ2028"/>
    </row>
    <row r="2029" spans="2:62" x14ac:dyDescent="0.4">
      <c r="B2029" s="1">
        <v>14935</v>
      </c>
      <c r="C2029" s="6" t="s">
        <v>25</v>
      </c>
      <c r="D2029" s="6" t="s">
        <v>30</v>
      </c>
      <c r="E2029" s="6" t="s">
        <v>3268</v>
      </c>
      <c r="F2029" s="6" t="s">
        <v>5836</v>
      </c>
      <c r="G2029" s="6" t="s">
        <v>5929</v>
      </c>
      <c r="H2029" s="6" t="s">
        <v>5839</v>
      </c>
      <c r="I2029" s="6" t="s">
        <v>5930</v>
      </c>
      <c r="J2029" s="6" t="s">
        <v>496</v>
      </c>
      <c r="K2029" s="7">
        <v>17.170000000000002</v>
      </c>
      <c r="L2029" s="7">
        <f>IFERROR(VLOOKUP(SiscoTable[[#This Row],[Código]],Hoja2!A:B,2,0)*SiscoTable[[#This Row],[Provta(Uns)]],0)</f>
        <v>169.98300000000003</v>
      </c>
      <c r="M2029" s="7">
        <v>72</v>
      </c>
      <c r="N2029" s="7">
        <v>23</v>
      </c>
      <c r="O2029" s="7">
        <f>IFERROR(VLOOKUP(SiscoTable[[#This Row],[Código]],Hoja2!A:B,2,0)*SiscoTable[[#This Row],[Stock_actual]],0)</f>
        <v>227.70000000000002</v>
      </c>
      <c r="P2029" s="6" t="s">
        <v>300</v>
      </c>
      <c r="Q2029" s="7">
        <v>19</v>
      </c>
      <c r="R2029" s="7">
        <v>0</v>
      </c>
      <c r="S2029" s="7" t="s">
        <v>11928</v>
      </c>
      <c r="BI2029"/>
      <c r="BJ2029"/>
    </row>
    <row r="2030" spans="2:62" x14ac:dyDescent="0.4">
      <c r="B2030" s="1">
        <v>14937</v>
      </c>
      <c r="C2030" s="6" t="s">
        <v>25</v>
      </c>
      <c r="D2030" s="6" t="s">
        <v>25</v>
      </c>
      <c r="E2030" s="6" t="s">
        <v>3268</v>
      </c>
      <c r="F2030" s="6" t="s">
        <v>5836</v>
      </c>
      <c r="G2030" s="6" t="s">
        <v>5929</v>
      </c>
      <c r="H2030" s="6" t="s">
        <v>5839</v>
      </c>
      <c r="I2030" s="6" t="s">
        <v>5931</v>
      </c>
      <c r="J2030" s="6" t="s">
        <v>5</v>
      </c>
      <c r="K2030" s="7">
        <v>45.83</v>
      </c>
      <c r="L2030" s="7">
        <f>IFERROR(VLOOKUP(SiscoTable[[#This Row],[Código]],Hoja2!A:B,2,0)*SiscoTable[[#This Row],[Provta(Uns)]],0)</f>
        <v>192.48599999999999</v>
      </c>
      <c r="M2030" s="7">
        <v>96</v>
      </c>
      <c r="N2030" s="7">
        <v>42</v>
      </c>
      <c r="O2030" s="7">
        <f>IFERROR(VLOOKUP(SiscoTable[[#This Row],[Código]],Hoja2!A:B,2,0)*SiscoTable[[#This Row],[Stock_actual]],0)</f>
        <v>176.4</v>
      </c>
      <c r="P2030" s="6" t="s">
        <v>699</v>
      </c>
      <c r="Q2030" s="7">
        <v>50</v>
      </c>
      <c r="R2030" s="7">
        <v>0</v>
      </c>
      <c r="S2030" s="7" t="s">
        <v>11928</v>
      </c>
      <c r="BI2030"/>
      <c r="BJ2030"/>
    </row>
    <row r="2031" spans="2:62" x14ac:dyDescent="0.4">
      <c r="B2031" s="1">
        <v>14938</v>
      </c>
      <c r="C2031" s="6" t="s">
        <v>25</v>
      </c>
      <c r="D2031" s="6" t="s">
        <v>25</v>
      </c>
      <c r="E2031" s="6" t="s">
        <v>3268</v>
      </c>
      <c r="F2031" s="6" t="s">
        <v>5836</v>
      </c>
      <c r="G2031" s="6" t="s">
        <v>5929</v>
      </c>
      <c r="H2031" s="6" t="s">
        <v>5839</v>
      </c>
      <c r="I2031" s="6" t="s">
        <v>5932</v>
      </c>
      <c r="J2031" s="6" t="s">
        <v>5</v>
      </c>
      <c r="K2031" s="7">
        <v>33.33</v>
      </c>
      <c r="L2031" s="7">
        <f>IFERROR(VLOOKUP(SiscoTable[[#This Row],[Código]],Hoja2!A:B,2,0)*SiscoTable[[#This Row],[Provta(Uns)]],0)</f>
        <v>326.63400000000001</v>
      </c>
      <c r="M2031" s="7">
        <v>48</v>
      </c>
      <c r="N2031" s="7">
        <v>35</v>
      </c>
      <c r="O2031" s="7">
        <f>IFERROR(VLOOKUP(SiscoTable[[#This Row],[Código]],Hoja2!A:B,2,0)*SiscoTable[[#This Row],[Stock_actual]],0)</f>
        <v>343</v>
      </c>
      <c r="P2031" s="6" t="s">
        <v>324</v>
      </c>
      <c r="Q2031" s="7">
        <v>37</v>
      </c>
      <c r="R2031" s="7">
        <v>19.120000000000005</v>
      </c>
      <c r="S2031" s="7" t="s">
        <v>11928</v>
      </c>
      <c r="BI2031"/>
      <c r="BJ2031"/>
    </row>
    <row r="2032" spans="2:62" x14ac:dyDescent="0.4">
      <c r="B2032" s="1">
        <v>14939</v>
      </c>
      <c r="C2032" s="6" t="s">
        <v>8</v>
      </c>
      <c r="D2032" s="6" t="s">
        <v>8</v>
      </c>
      <c r="E2032" s="6" t="s">
        <v>3268</v>
      </c>
      <c r="F2032" s="6" t="s">
        <v>5836</v>
      </c>
      <c r="G2032" s="6" t="s">
        <v>5929</v>
      </c>
      <c r="H2032" s="6" t="s">
        <v>5839</v>
      </c>
      <c r="I2032" s="6" t="s">
        <v>6012</v>
      </c>
      <c r="J2032" s="6" t="s">
        <v>5</v>
      </c>
      <c r="K2032" s="7">
        <v>0</v>
      </c>
      <c r="L2032" s="7">
        <f>IFERROR(VLOOKUP(SiscoTable[[#This Row],[Código]],Hoja2!A:B,2,0)*SiscoTable[[#This Row],[Provta(Uns)]],0)</f>
        <v>0</v>
      </c>
      <c r="M2032" s="7">
        <v>0</v>
      </c>
      <c r="N2032" s="7">
        <v>0</v>
      </c>
      <c r="O2032" s="7">
        <f>IFERROR(VLOOKUP(SiscoTable[[#This Row],[Código]],Hoja2!A:B,2,0)*SiscoTable[[#This Row],[Stock_actual]],0)</f>
        <v>0</v>
      </c>
      <c r="P2032" s="6" t="s">
        <v>7</v>
      </c>
      <c r="Q2032" s="7">
        <v>0</v>
      </c>
      <c r="R2032" s="7">
        <v>0</v>
      </c>
      <c r="S2032" s="7" t="s">
        <v>11928</v>
      </c>
      <c r="BI2032"/>
      <c r="BJ2032"/>
    </row>
    <row r="2033" spans="2:62" x14ac:dyDescent="0.4">
      <c r="B2033" s="1">
        <v>14940</v>
      </c>
      <c r="C2033" s="6" t="s">
        <v>25</v>
      </c>
      <c r="D2033" s="6" t="s">
        <v>25</v>
      </c>
      <c r="E2033" s="6" t="s">
        <v>3268</v>
      </c>
      <c r="F2033" s="6" t="s">
        <v>5836</v>
      </c>
      <c r="G2033" s="6" t="s">
        <v>5929</v>
      </c>
      <c r="H2033" s="6" t="s">
        <v>5860</v>
      </c>
      <c r="I2033" s="6" t="s">
        <v>5933</v>
      </c>
      <c r="J2033" s="6" t="s">
        <v>5</v>
      </c>
      <c r="K2033" s="7">
        <v>98</v>
      </c>
      <c r="L2033" s="7">
        <f>IFERROR(VLOOKUP(SiscoTable[[#This Row],[Código]],Hoja2!A:B,2,0)*SiscoTable[[#This Row],[Provta(Uns)]],0)</f>
        <v>294</v>
      </c>
      <c r="M2033" s="7">
        <v>0</v>
      </c>
      <c r="N2033" s="7">
        <v>134</v>
      </c>
      <c r="O2033" s="7">
        <f>IFERROR(VLOOKUP(SiscoTable[[#This Row],[Código]],Hoja2!A:B,2,0)*SiscoTable[[#This Row],[Stock_actual]],0)</f>
        <v>402</v>
      </c>
      <c r="P2033" s="6" t="s">
        <v>575</v>
      </c>
      <c r="Q2033" s="7">
        <v>108</v>
      </c>
      <c r="R2033" s="7">
        <v>0</v>
      </c>
      <c r="S2033" s="7" t="s">
        <v>11928</v>
      </c>
      <c r="BI2033"/>
      <c r="BJ2033"/>
    </row>
    <row r="2034" spans="2:62" x14ac:dyDescent="0.4">
      <c r="B2034" s="1">
        <v>14941</v>
      </c>
      <c r="C2034" s="6" t="s">
        <v>25</v>
      </c>
      <c r="D2034" s="6" t="s">
        <v>25</v>
      </c>
      <c r="E2034" s="6" t="s">
        <v>3268</v>
      </c>
      <c r="F2034" s="6" t="s">
        <v>5836</v>
      </c>
      <c r="G2034" s="6" t="s">
        <v>5929</v>
      </c>
      <c r="H2034" s="6" t="s">
        <v>5860</v>
      </c>
      <c r="I2034" s="6" t="s">
        <v>5934</v>
      </c>
      <c r="J2034" s="6" t="s">
        <v>5</v>
      </c>
      <c r="K2034" s="7">
        <v>12.17</v>
      </c>
      <c r="L2034" s="7">
        <f>IFERROR(VLOOKUP(SiscoTable[[#This Row],[Código]],Hoja2!A:B,2,0)*SiscoTable[[#This Row],[Provta(Uns)]],0)</f>
        <v>83.972999999999999</v>
      </c>
      <c r="M2034" s="7">
        <v>0</v>
      </c>
      <c r="N2034" s="7">
        <v>107</v>
      </c>
      <c r="O2034" s="7">
        <f>IFERROR(VLOOKUP(SiscoTable[[#This Row],[Código]],Hoja2!A:B,2,0)*SiscoTable[[#This Row],[Stock_actual]],0)</f>
        <v>738.30000000000007</v>
      </c>
      <c r="P2034" s="6" t="s">
        <v>5935</v>
      </c>
      <c r="Q2034" s="7">
        <v>14</v>
      </c>
      <c r="R2034" s="7">
        <v>0</v>
      </c>
      <c r="S2034" s="7" t="s">
        <v>11928</v>
      </c>
      <c r="BI2034"/>
      <c r="BJ2034"/>
    </row>
    <row r="2035" spans="2:62" x14ac:dyDescent="0.4">
      <c r="B2035" s="1">
        <v>14942</v>
      </c>
      <c r="C2035" s="6" t="s">
        <v>25</v>
      </c>
      <c r="D2035" s="6" t="s">
        <v>30</v>
      </c>
      <c r="E2035" s="6" t="s">
        <v>3268</v>
      </c>
      <c r="F2035" s="6" t="s">
        <v>5836</v>
      </c>
      <c r="G2035" s="6" t="s">
        <v>5929</v>
      </c>
      <c r="H2035" s="6" t="s">
        <v>5860</v>
      </c>
      <c r="I2035" s="6" t="s">
        <v>5936</v>
      </c>
      <c r="J2035" s="6" t="s">
        <v>5</v>
      </c>
      <c r="K2035" s="7">
        <v>11.33</v>
      </c>
      <c r="L2035" s="7">
        <f>IFERROR(VLOOKUP(SiscoTable[[#This Row],[Código]],Hoja2!A:B,2,0)*SiscoTable[[#This Row],[Provta(Uns)]],0)</f>
        <v>154.08799999999999</v>
      </c>
      <c r="M2035" s="7">
        <v>0</v>
      </c>
      <c r="N2035" s="7">
        <v>28</v>
      </c>
      <c r="O2035" s="7">
        <f>IFERROR(VLOOKUP(SiscoTable[[#This Row],[Código]],Hoja2!A:B,2,0)*SiscoTable[[#This Row],[Stock_actual]],0)</f>
        <v>380.8</v>
      </c>
      <c r="P2035" s="6" t="s">
        <v>1465</v>
      </c>
      <c r="Q2035" s="7">
        <v>13</v>
      </c>
      <c r="R2035" s="7">
        <v>0</v>
      </c>
      <c r="S2035" s="7" t="s">
        <v>11928</v>
      </c>
      <c r="BI2035"/>
      <c r="BJ2035"/>
    </row>
    <row r="2036" spans="2:62" x14ac:dyDescent="0.4">
      <c r="B2036" s="1">
        <v>14943</v>
      </c>
      <c r="C2036" s="6" t="s">
        <v>8</v>
      </c>
      <c r="D2036" s="6" t="s">
        <v>8</v>
      </c>
      <c r="E2036" s="6" t="s">
        <v>3268</v>
      </c>
      <c r="F2036" s="6" t="s">
        <v>5836</v>
      </c>
      <c r="G2036" s="6" t="s">
        <v>5929</v>
      </c>
      <c r="H2036" s="6" t="s">
        <v>5860</v>
      </c>
      <c r="I2036" s="6" t="s">
        <v>6013</v>
      </c>
      <c r="J2036" s="6" t="s">
        <v>5</v>
      </c>
      <c r="K2036" s="7">
        <v>2</v>
      </c>
      <c r="L2036" s="7">
        <f>IFERROR(VLOOKUP(SiscoTable[[#This Row],[Código]],Hoja2!A:B,2,0)*SiscoTable[[#This Row],[Provta(Uns)]],0)</f>
        <v>29.8</v>
      </c>
      <c r="M2036" s="7">
        <v>16</v>
      </c>
      <c r="N2036" s="7">
        <v>0</v>
      </c>
      <c r="O2036" s="7">
        <f>IFERROR(VLOOKUP(SiscoTable[[#This Row],[Código]],Hoja2!A:B,2,0)*SiscoTable[[#This Row],[Stock_actual]],0)</f>
        <v>0</v>
      </c>
      <c r="P2036" s="6" t="s">
        <v>7</v>
      </c>
      <c r="Q2036" s="7">
        <v>2</v>
      </c>
      <c r="R2036" s="7">
        <v>0</v>
      </c>
      <c r="S2036" s="7" t="s">
        <v>11928</v>
      </c>
      <c r="BI2036"/>
      <c r="BJ2036"/>
    </row>
    <row r="2037" spans="2:62" x14ac:dyDescent="0.4">
      <c r="B2037" s="1">
        <v>14944</v>
      </c>
      <c r="C2037" s="6" t="s">
        <v>25</v>
      </c>
      <c r="D2037" s="6" t="s">
        <v>25</v>
      </c>
      <c r="E2037" s="6" t="s">
        <v>3268</v>
      </c>
      <c r="F2037" s="6" t="s">
        <v>5836</v>
      </c>
      <c r="G2037" s="6" t="s">
        <v>5837</v>
      </c>
      <c r="H2037" s="6" t="s">
        <v>5839</v>
      </c>
      <c r="I2037" s="6" t="s">
        <v>5838</v>
      </c>
      <c r="J2037" s="6" t="s">
        <v>5</v>
      </c>
      <c r="K2037" s="7">
        <v>66.83</v>
      </c>
      <c r="L2037" s="7">
        <f>IFERROR(VLOOKUP(SiscoTable[[#This Row],[Código]],Hoja2!A:B,2,0)*SiscoTable[[#This Row],[Provta(Uns)]],0)</f>
        <v>795.27700000000004</v>
      </c>
      <c r="M2037" s="7">
        <v>0</v>
      </c>
      <c r="N2037" s="7">
        <v>120</v>
      </c>
      <c r="O2037" s="7">
        <f>IFERROR(VLOOKUP(SiscoTable[[#This Row],[Código]],Hoja2!A:B,2,0)*SiscoTable[[#This Row],[Stock_actual]],0)</f>
        <v>1428</v>
      </c>
      <c r="P2037" s="6" t="s">
        <v>773</v>
      </c>
      <c r="Q2037" s="7">
        <v>74</v>
      </c>
      <c r="R2037" s="7">
        <v>0</v>
      </c>
      <c r="S2037" s="7" t="s">
        <v>11928</v>
      </c>
      <c r="BI2037"/>
      <c r="BJ2037"/>
    </row>
    <row r="2038" spans="2:62" x14ac:dyDescent="0.4">
      <c r="B2038" s="1">
        <v>14945</v>
      </c>
      <c r="C2038" s="6" t="s">
        <v>25</v>
      </c>
      <c r="D2038" s="6" t="s">
        <v>25</v>
      </c>
      <c r="E2038" s="6" t="s">
        <v>3268</v>
      </c>
      <c r="F2038" s="6" t="s">
        <v>5836</v>
      </c>
      <c r="G2038" s="6" t="s">
        <v>5837</v>
      </c>
      <c r="H2038" s="6" t="s">
        <v>5839</v>
      </c>
      <c r="I2038" s="6" t="s">
        <v>5840</v>
      </c>
      <c r="J2038" s="6" t="s">
        <v>5</v>
      </c>
      <c r="K2038" s="7">
        <v>66.17</v>
      </c>
      <c r="L2038" s="7">
        <f>IFERROR(VLOOKUP(SiscoTable[[#This Row],[Código]],Hoja2!A:B,2,0)*SiscoTable[[#This Row],[Provta(Uns)]],0)</f>
        <v>787.423</v>
      </c>
      <c r="M2038" s="7">
        <v>48</v>
      </c>
      <c r="N2038" s="7">
        <v>102</v>
      </c>
      <c r="O2038" s="7">
        <f>IFERROR(VLOOKUP(SiscoTable[[#This Row],[Código]],Hoja2!A:B,2,0)*SiscoTable[[#This Row],[Stock_actual]],0)</f>
        <v>1213.8</v>
      </c>
      <c r="P2038" s="6" t="s">
        <v>819</v>
      </c>
      <c r="Q2038" s="7">
        <v>73</v>
      </c>
      <c r="R2038" s="7">
        <v>0</v>
      </c>
      <c r="S2038" s="7" t="s">
        <v>11928</v>
      </c>
      <c r="BI2038"/>
      <c r="BJ2038"/>
    </row>
    <row r="2039" spans="2:62" x14ac:dyDescent="0.4">
      <c r="B2039" s="1">
        <v>14946</v>
      </c>
      <c r="C2039" s="6" t="s">
        <v>25</v>
      </c>
      <c r="D2039" s="6" t="s">
        <v>25</v>
      </c>
      <c r="E2039" s="6" t="s">
        <v>3268</v>
      </c>
      <c r="F2039" s="6" t="s">
        <v>5836</v>
      </c>
      <c r="G2039" s="6" t="s">
        <v>5837</v>
      </c>
      <c r="H2039" s="6" t="s">
        <v>5839</v>
      </c>
      <c r="I2039" s="6" t="s">
        <v>5841</v>
      </c>
      <c r="J2039" s="6" t="s">
        <v>5</v>
      </c>
      <c r="K2039" s="7">
        <v>67.67</v>
      </c>
      <c r="L2039" s="7">
        <f>IFERROR(VLOOKUP(SiscoTable[[#This Row],[Código]],Hoja2!A:B,2,0)*SiscoTable[[#This Row],[Provta(Uns)]],0)</f>
        <v>872.9430000000001</v>
      </c>
      <c r="M2039" s="7">
        <v>0</v>
      </c>
      <c r="N2039" s="7">
        <v>126</v>
      </c>
      <c r="O2039" s="7">
        <f>IFERROR(VLOOKUP(SiscoTable[[#This Row],[Código]],Hoja2!A:B,2,0)*SiscoTable[[#This Row],[Stock_actual]],0)</f>
        <v>1625.4</v>
      </c>
      <c r="P2039" s="6" t="s">
        <v>1054</v>
      </c>
      <c r="Q2039" s="7">
        <v>75</v>
      </c>
      <c r="R2039" s="7">
        <v>0</v>
      </c>
      <c r="S2039" s="7" t="s">
        <v>11928</v>
      </c>
      <c r="BI2039"/>
      <c r="BJ2039"/>
    </row>
    <row r="2040" spans="2:62" x14ac:dyDescent="0.4">
      <c r="B2040" s="1">
        <v>14947</v>
      </c>
      <c r="C2040" s="6" t="s">
        <v>8</v>
      </c>
      <c r="D2040" s="6" t="s">
        <v>8</v>
      </c>
      <c r="E2040" s="6" t="s">
        <v>3268</v>
      </c>
      <c r="F2040" s="6" t="s">
        <v>6059</v>
      </c>
      <c r="G2040" s="6" t="s">
        <v>6060</v>
      </c>
      <c r="H2040" s="6" t="s">
        <v>6068</v>
      </c>
      <c r="I2040" s="6" t="s">
        <v>6067</v>
      </c>
      <c r="J2040" s="6" t="s">
        <v>5</v>
      </c>
      <c r="K2040" s="7">
        <v>0.5</v>
      </c>
      <c r="L2040" s="7">
        <f>IFERROR(VLOOKUP(SiscoTable[[#This Row],[Código]],Hoja2!A:B,2,0)*SiscoTable[[#This Row],[Provta(Uns)]],0)</f>
        <v>22.45</v>
      </c>
      <c r="M2040" s="7">
        <v>0</v>
      </c>
      <c r="N2040" s="7">
        <v>5</v>
      </c>
      <c r="O2040" s="7">
        <f>IFERROR(VLOOKUP(SiscoTable[[#This Row],[Código]],Hoja2!A:B,2,0)*SiscoTable[[#This Row],[Stock_actual]],0)</f>
        <v>224.5</v>
      </c>
      <c r="P2040" s="6" t="s">
        <v>240</v>
      </c>
      <c r="Q2040" s="7">
        <v>1</v>
      </c>
      <c r="R2040" s="7">
        <v>0</v>
      </c>
      <c r="S2040" s="7" t="s">
        <v>11925</v>
      </c>
      <c r="BI2040"/>
      <c r="BJ2040"/>
    </row>
    <row r="2041" spans="2:62" x14ac:dyDescent="0.4">
      <c r="B2041" s="1">
        <v>14948</v>
      </c>
      <c r="C2041" s="6" t="s">
        <v>8</v>
      </c>
      <c r="D2041" s="6" t="s">
        <v>8</v>
      </c>
      <c r="E2041" s="6" t="s">
        <v>3268</v>
      </c>
      <c r="F2041" s="6" t="s">
        <v>6059</v>
      </c>
      <c r="G2041" s="6" t="s">
        <v>6060</v>
      </c>
      <c r="H2041" s="6" t="s">
        <v>6068</v>
      </c>
      <c r="I2041" s="6" t="s">
        <v>6069</v>
      </c>
      <c r="J2041" s="6" t="s">
        <v>5</v>
      </c>
      <c r="K2041" s="7">
        <v>0.5</v>
      </c>
      <c r="L2041" s="7">
        <f>IFERROR(VLOOKUP(SiscoTable[[#This Row],[Código]],Hoja2!A:B,2,0)*SiscoTable[[#This Row],[Provta(Uns)]],0)</f>
        <v>19.25</v>
      </c>
      <c r="M2041" s="7">
        <v>0</v>
      </c>
      <c r="N2041" s="7">
        <v>11</v>
      </c>
      <c r="O2041" s="7">
        <f>IFERROR(VLOOKUP(SiscoTable[[#This Row],[Código]],Hoja2!A:B,2,0)*SiscoTable[[#This Row],[Stock_actual]],0)</f>
        <v>423.5</v>
      </c>
      <c r="P2041" s="6" t="s">
        <v>2077</v>
      </c>
      <c r="Q2041" s="7">
        <v>1</v>
      </c>
      <c r="R2041" s="7">
        <v>0</v>
      </c>
      <c r="S2041" s="7" t="s">
        <v>11925</v>
      </c>
      <c r="BI2041"/>
      <c r="BJ2041"/>
    </row>
    <row r="2042" spans="2:62" x14ac:dyDescent="0.4">
      <c r="B2042" s="1">
        <v>14952</v>
      </c>
      <c r="C2042" s="6" t="s">
        <v>8</v>
      </c>
      <c r="D2042" s="6" t="s">
        <v>8</v>
      </c>
      <c r="E2042" s="6" t="s">
        <v>3268</v>
      </c>
      <c r="F2042" s="6" t="s">
        <v>6059</v>
      </c>
      <c r="G2042" s="6" t="s">
        <v>6162</v>
      </c>
      <c r="H2042" s="6" t="s">
        <v>6164</v>
      </c>
      <c r="I2042" s="6" t="s">
        <v>6165</v>
      </c>
      <c r="J2042" s="6" t="s">
        <v>5</v>
      </c>
      <c r="K2042" s="7">
        <v>4.17</v>
      </c>
      <c r="L2042" s="7">
        <f>IFERROR(VLOOKUP(SiscoTable[[#This Row],[Código]],Hoja2!A:B,2,0)*SiscoTable[[#This Row],[Provta(Uns)]],0)</f>
        <v>27.105</v>
      </c>
      <c r="M2042" s="7">
        <v>0</v>
      </c>
      <c r="N2042" s="7">
        <v>11</v>
      </c>
      <c r="O2042" s="7">
        <f>IFERROR(VLOOKUP(SiscoTable[[#This Row],[Código]],Hoja2!A:B,2,0)*SiscoTable[[#This Row],[Stock_actual]],0)</f>
        <v>71.5</v>
      </c>
      <c r="P2042" s="6" t="s">
        <v>592</v>
      </c>
      <c r="Q2042" s="7">
        <v>5</v>
      </c>
      <c r="R2042" s="7">
        <v>0</v>
      </c>
      <c r="S2042" s="7" t="s">
        <v>11925</v>
      </c>
      <c r="BI2042"/>
      <c r="BJ2042"/>
    </row>
    <row r="2043" spans="2:62" x14ac:dyDescent="0.4">
      <c r="B2043" s="1">
        <v>14953</v>
      </c>
      <c r="C2043" s="6" t="s">
        <v>8</v>
      </c>
      <c r="D2043" s="6" t="s">
        <v>8</v>
      </c>
      <c r="E2043" s="6" t="s">
        <v>3268</v>
      </c>
      <c r="F2043" s="6" t="s">
        <v>6059</v>
      </c>
      <c r="G2043" s="6" t="s">
        <v>6162</v>
      </c>
      <c r="H2043" s="6" t="s">
        <v>6164</v>
      </c>
      <c r="I2043" s="6" t="s">
        <v>6166</v>
      </c>
      <c r="J2043" s="6" t="s">
        <v>5</v>
      </c>
      <c r="K2043" s="7">
        <v>5.5</v>
      </c>
      <c r="L2043" s="7">
        <f>IFERROR(VLOOKUP(SiscoTable[[#This Row],[Código]],Hoja2!A:B,2,0)*SiscoTable[[#This Row],[Provta(Uns)]],0)</f>
        <v>35.75</v>
      </c>
      <c r="M2043" s="7">
        <v>0</v>
      </c>
      <c r="N2043" s="7">
        <v>10</v>
      </c>
      <c r="O2043" s="7">
        <f>IFERROR(VLOOKUP(SiscoTable[[#This Row],[Código]],Hoja2!A:B,2,0)*SiscoTable[[#This Row],[Stock_actual]],0)</f>
        <v>65</v>
      </c>
      <c r="P2043" s="6" t="s">
        <v>1443</v>
      </c>
      <c r="Q2043" s="7">
        <v>6</v>
      </c>
      <c r="R2043" s="7">
        <v>0</v>
      </c>
      <c r="S2043" s="7" t="s">
        <v>11925</v>
      </c>
      <c r="BI2043"/>
      <c r="BJ2043"/>
    </row>
    <row r="2044" spans="2:62" x14ac:dyDescent="0.4">
      <c r="B2044" s="1">
        <v>14954</v>
      </c>
      <c r="C2044" s="6" t="s">
        <v>8</v>
      </c>
      <c r="D2044" s="6" t="s">
        <v>8</v>
      </c>
      <c r="E2044" s="6" t="s">
        <v>3268</v>
      </c>
      <c r="F2044" s="6" t="s">
        <v>6059</v>
      </c>
      <c r="G2044" s="6" t="s">
        <v>6162</v>
      </c>
      <c r="H2044" s="6" t="s">
        <v>6164</v>
      </c>
      <c r="I2044" s="6" t="s">
        <v>6167</v>
      </c>
      <c r="J2044" s="6" t="s">
        <v>5</v>
      </c>
      <c r="K2044" s="7">
        <v>6.5</v>
      </c>
      <c r="L2044" s="7">
        <f>IFERROR(VLOOKUP(SiscoTable[[#This Row],[Código]],Hoja2!A:B,2,0)*SiscoTable[[#This Row],[Provta(Uns)]],0)</f>
        <v>42.25</v>
      </c>
      <c r="M2044" s="7">
        <v>0</v>
      </c>
      <c r="N2044" s="7">
        <v>7</v>
      </c>
      <c r="O2044" s="7">
        <f>IFERROR(VLOOKUP(SiscoTable[[#This Row],[Código]],Hoja2!A:B,2,0)*SiscoTable[[#This Row],[Stock_actual]],0)</f>
        <v>45.5</v>
      </c>
      <c r="P2044" s="6" t="s">
        <v>324</v>
      </c>
      <c r="Q2044" s="7">
        <v>7</v>
      </c>
      <c r="R2044" s="7">
        <v>13.239999999999998</v>
      </c>
      <c r="S2044" s="7" t="s">
        <v>11925</v>
      </c>
      <c r="BI2044"/>
      <c r="BJ2044"/>
    </row>
    <row r="2045" spans="2:62" x14ac:dyDescent="0.4">
      <c r="B2045" s="1">
        <v>14955</v>
      </c>
      <c r="C2045" s="6" t="s">
        <v>30</v>
      </c>
      <c r="D2045" s="6" t="s">
        <v>8</v>
      </c>
      <c r="E2045" s="6" t="s">
        <v>3268</v>
      </c>
      <c r="F2045" s="6" t="s">
        <v>6059</v>
      </c>
      <c r="G2045" s="6" t="s">
        <v>6162</v>
      </c>
      <c r="H2045" s="6" t="s">
        <v>6164</v>
      </c>
      <c r="I2045" s="6" t="s">
        <v>6163</v>
      </c>
      <c r="J2045" s="6" t="s">
        <v>5</v>
      </c>
      <c r="K2045" s="7">
        <v>7.33</v>
      </c>
      <c r="L2045" s="7">
        <f>IFERROR(VLOOKUP(SiscoTable[[#This Row],[Código]],Hoja2!A:B,2,0)*SiscoTable[[#This Row],[Provta(Uns)]],0)</f>
        <v>50.577000000000005</v>
      </c>
      <c r="M2045" s="7">
        <v>0</v>
      </c>
      <c r="N2045" s="7">
        <v>14</v>
      </c>
      <c r="O2045" s="7">
        <f>IFERROR(VLOOKUP(SiscoTable[[#This Row],[Código]],Hoja2!A:B,2,0)*SiscoTable[[#This Row],[Stock_actual]],0)</f>
        <v>96.600000000000009</v>
      </c>
      <c r="P2045" s="6" t="s">
        <v>1267</v>
      </c>
      <c r="Q2045" s="7">
        <v>8</v>
      </c>
      <c r="R2045" s="7">
        <v>0</v>
      </c>
      <c r="S2045" s="7" t="s">
        <v>11925</v>
      </c>
      <c r="BI2045"/>
      <c r="BJ2045"/>
    </row>
    <row r="2046" spans="2:62" x14ac:dyDescent="0.4">
      <c r="B2046" s="1">
        <v>14956</v>
      </c>
      <c r="C2046" s="6" t="s">
        <v>8</v>
      </c>
      <c r="D2046" s="6" t="s">
        <v>8</v>
      </c>
      <c r="E2046" s="6" t="s">
        <v>3268</v>
      </c>
      <c r="F2046" s="6" t="s">
        <v>6059</v>
      </c>
      <c r="G2046" s="6" t="s">
        <v>6162</v>
      </c>
      <c r="H2046" s="6" t="s">
        <v>6164</v>
      </c>
      <c r="I2046" s="6" t="s">
        <v>6168</v>
      </c>
      <c r="J2046" s="6" t="s">
        <v>5</v>
      </c>
      <c r="K2046" s="7">
        <v>4.83</v>
      </c>
      <c r="L2046" s="7">
        <f>IFERROR(VLOOKUP(SiscoTable[[#This Row],[Código]],Hoja2!A:B,2,0)*SiscoTable[[#This Row],[Provta(Uns)]],0)</f>
        <v>31.395</v>
      </c>
      <c r="M2046" s="7">
        <v>0</v>
      </c>
      <c r="N2046" s="7">
        <v>17</v>
      </c>
      <c r="O2046" s="7">
        <f>IFERROR(VLOOKUP(SiscoTable[[#This Row],[Código]],Hoja2!A:B,2,0)*SiscoTable[[#This Row],[Stock_actual]],0)</f>
        <v>110.5</v>
      </c>
      <c r="P2046" s="6" t="s">
        <v>3837</v>
      </c>
      <c r="Q2046" s="7">
        <v>5</v>
      </c>
      <c r="R2046" s="7">
        <v>0</v>
      </c>
      <c r="S2046" s="7" t="s">
        <v>11925</v>
      </c>
      <c r="BI2046"/>
      <c r="BJ2046"/>
    </row>
    <row r="2047" spans="2:62" x14ac:dyDescent="0.4">
      <c r="B2047" s="1">
        <v>14958</v>
      </c>
      <c r="C2047" s="6" t="s">
        <v>30</v>
      </c>
      <c r="D2047" s="6" t="s">
        <v>30</v>
      </c>
      <c r="E2047" s="6" t="s">
        <v>3268</v>
      </c>
      <c r="F2047" s="6" t="s">
        <v>6803</v>
      </c>
      <c r="G2047" s="6" t="s">
        <v>6852</v>
      </c>
      <c r="H2047" s="6" t="s">
        <v>6856</v>
      </c>
      <c r="I2047" s="6" t="s">
        <v>6875</v>
      </c>
      <c r="J2047" s="6" t="s">
        <v>496</v>
      </c>
      <c r="K2047" s="7">
        <v>8.17</v>
      </c>
      <c r="L2047" s="7">
        <f>IFERROR(VLOOKUP(SiscoTable[[#This Row],[Código]],Hoja2!A:B,2,0)*SiscoTable[[#This Row],[Provta(Uns)]],0)</f>
        <v>72.713000000000008</v>
      </c>
      <c r="M2047" s="7">
        <v>0</v>
      </c>
      <c r="N2047" s="7">
        <v>1</v>
      </c>
      <c r="O2047" s="7">
        <f>IFERROR(VLOOKUP(SiscoTable[[#This Row],[Código]],Hoja2!A:B,2,0)*SiscoTable[[#This Row],[Stock_actual]],0)</f>
        <v>8.9</v>
      </c>
      <c r="P2047" s="6" t="s">
        <v>107</v>
      </c>
      <c r="Q2047" s="7">
        <v>9</v>
      </c>
      <c r="R2047" s="7">
        <v>16.28</v>
      </c>
      <c r="S2047" s="7" t="s">
        <v>11925</v>
      </c>
      <c r="BI2047"/>
      <c r="BJ2047"/>
    </row>
    <row r="2048" spans="2:62" x14ac:dyDescent="0.4">
      <c r="B2048" s="1">
        <v>14959</v>
      </c>
      <c r="C2048" s="6" t="s">
        <v>25</v>
      </c>
      <c r="D2048" s="6" t="s">
        <v>30</v>
      </c>
      <c r="E2048" s="6" t="s">
        <v>3268</v>
      </c>
      <c r="F2048" s="6" t="s">
        <v>6803</v>
      </c>
      <c r="G2048" s="6" t="s">
        <v>6852</v>
      </c>
      <c r="H2048" s="6" t="s">
        <v>6856</v>
      </c>
      <c r="I2048" s="6" t="s">
        <v>6855</v>
      </c>
      <c r="J2048" s="6" t="s">
        <v>5</v>
      </c>
      <c r="K2048" s="7">
        <v>22.83</v>
      </c>
      <c r="L2048" s="7">
        <f>IFERROR(VLOOKUP(SiscoTable[[#This Row],[Código]],Hoja2!A:B,2,0)*SiscoTable[[#This Row],[Provta(Uns)]],0)</f>
        <v>203.18699999999998</v>
      </c>
      <c r="M2048" s="7">
        <v>0</v>
      </c>
      <c r="N2048" s="7">
        <v>40</v>
      </c>
      <c r="O2048" s="7">
        <f>IFERROR(VLOOKUP(SiscoTable[[#This Row],[Código]],Hoja2!A:B,2,0)*SiscoTable[[#This Row],[Stock_actual]],0)</f>
        <v>356</v>
      </c>
      <c r="P2048" s="6" t="s">
        <v>512</v>
      </c>
      <c r="Q2048" s="7">
        <v>25</v>
      </c>
      <c r="R2048" s="7">
        <v>0</v>
      </c>
      <c r="S2048" s="7" t="s">
        <v>11925</v>
      </c>
      <c r="BI2048"/>
      <c r="BJ2048"/>
    </row>
    <row r="2049" spans="2:62" x14ac:dyDescent="0.4">
      <c r="B2049" s="1">
        <v>14960</v>
      </c>
      <c r="C2049" s="6" t="s">
        <v>25</v>
      </c>
      <c r="D2049" s="6" t="s">
        <v>25</v>
      </c>
      <c r="E2049" s="6" t="s">
        <v>3268</v>
      </c>
      <c r="F2049" s="6" t="s">
        <v>6059</v>
      </c>
      <c r="G2049" s="6" t="s">
        <v>6174</v>
      </c>
      <c r="H2049" s="6" t="s">
        <v>6184</v>
      </c>
      <c r="I2049" s="6" t="s">
        <v>6183</v>
      </c>
      <c r="J2049" s="6" t="s">
        <v>5</v>
      </c>
      <c r="K2049" s="7">
        <v>31.17</v>
      </c>
      <c r="L2049" s="7">
        <f>IFERROR(VLOOKUP(SiscoTable[[#This Row],[Código]],Hoja2!A:B,2,0)*SiscoTable[[#This Row],[Provta(Uns)]],0)</f>
        <v>183.90300000000002</v>
      </c>
      <c r="M2049" s="7">
        <v>0</v>
      </c>
      <c r="N2049" s="7">
        <v>18</v>
      </c>
      <c r="O2049" s="7">
        <f>IFERROR(VLOOKUP(SiscoTable[[#This Row],[Código]],Hoja2!A:B,2,0)*SiscoTable[[#This Row],[Stock_actual]],0)</f>
        <v>106.2</v>
      </c>
      <c r="P2049" s="6" t="s">
        <v>161</v>
      </c>
      <c r="Q2049" s="7">
        <v>34</v>
      </c>
      <c r="R2049" s="7">
        <v>62.08</v>
      </c>
      <c r="S2049" s="7" t="s">
        <v>11925</v>
      </c>
      <c r="BI2049"/>
      <c r="BJ2049"/>
    </row>
    <row r="2050" spans="2:62" x14ac:dyDescent="0.4">
      <c r="B2050" s="1">
        <v>14965</v>
      </c>
      <c r="C2050" s="6" t="s">
        <v>8</v>
      </c>
      <c r="D2050" s="6" t="s">
        <v>8</v>
      </c>
      <c r="E2050" s="6" t="s">
        <v>3268</v>
      </c>
      <c r="F2050" s="6" t="s">
        <v>6059</v>
      </c>
      <c r="G2050" s="6" t="s">
        <v>6307</v>
      </c>
      <c r="H2050" s="6" t="s">
        <v>6350</v>
      </c>
      <c r="I2050" s="6" t="s">
        <v>6349</v>
      </c>
      <c r="J2050" s="6" t="s">
        <v>5</v>
      </c>
      <c r="K2050" s="7">
        <v>0</v>
      </c>
      <c r="L2050" s="7">
        <f>IFERROR(VLOOKUP(SiscoTable[[#This Row],[Código]],Hoja2!A:B,2,0)*SiscoTable[[#This Row],[Provta(Uns)]],0)</f>
        <v>0</v>
      </c>
      <c r="M2050" s="7">
        <v>0</v>
      </c>
      <c r="N2050" s="7">
        <v>0</v>
      </c>
      <c r="O2050" s="7">
        <f>IFERROR(VLOOKUP(SiscoTable[[#This Row],[Código]],Hoja2!A:B,2,0)*SiscoTable[[#This Row],[Stock_actual]],0)</f>
        <v>0</v>
      </c>
      <c r="P2050" s="6" t="s">
        <v>7</v>
      </c>
      <c r="Q2050" s="7">
        <v>0</v>
      </c>
      <c r="R2050" s="7">
        <v>0</v>
      </c>
      <c r="S2050" s="7" t="s">
        <v>11925</v>
      </c>
      <c r="BI2050"/>
      <c r="BJ2050"/>
    </row>
    <row r="2051" spans="2:62" x14ac:dyDescent="0.4">
      <c r="B2051" s="1">
        <v>14967</v>
      </c>
      <c r="C2051" s="6" t="s">
        <v>8</v>
      </c>
      <c r="D2051" s="6" t="s">
        <v>8</v>
      </c>
      <c r="E2051" s="6" t="s">
        <v>3268</v>
      </c>
      <c r="F2051" s="6" t="s">
        <v>6059</v>
      </c>
      <c r="G2051" s="6" t="s">
        <v>6307</v>
      </c>
      <c r="H2051" s="6" t="s">
        <v>6350</v>
      </c>
      <c r="I2051" s="6" t="s">
        <v>6351</v>
      </c>
      <c r="J2051" s="6" t="s">
        <v>5</v>
      </c>
      <c r="K2051" s="7">
        <v>0</v>
      </c>
      <c r="L2051" s="7">
        <f>IFERROR(VLOOKUP(SiscoTable[[#This Row],[Código]],Hoja2!A:B,2,0)*SiscoTable[[#This Row],[Provta(Uns)]],0)</f>
        <v>0</v>
      </c>
      <c r="M2051" s="7">
        <v>0</v>
      </c>
      <c r="N2051" s="7">
        <v>0</v>
      </c>
      <c r="O2051" s="7">
        <f>IFERROR(VLOOKUP(SiscoTable[[#This Row],[Código]],Hoja2!A:B,2,0)*SiscoTable[[#This Row],[Stock_actual]],0)</f>
        <v>0</v>
      </c>
      <c r="P2051" s="6" t="s">
        <v>7</v>
      </c>
      <c r="Q2051" s="7">
        <v>0</v>
      </c>
      <c r="R2051" s="7">
        <v>0</v>
      </c>
      <c r="S2051" s="7" t="s">
        <v>11925</v>
      </c>
      <c r="BI2051"/>
      <c r="BJ2051"/>
    </row>
    <row r="2052" spans="2:62" x14ac:dyDescent="0.4">
      <c r="B2052" s="1">
        <v>14971</v>
      </c>
      <c r="C2052" s="6" t="s">
        <v>8</v>
      </c>
      <c r="D2052" s="6" t="s">
        <v>8</v>
      </c>
      <c r="E2052" s="6" t="s">
        <v>3268</v>
      </c>
      <c r="F2052" s="6" t="s">
        <v>6059</v>
      </c>
      <c r="G2052" s="6" t="s">
        <v>6307</v>
      </c>
      <c r="H2052" s="6" t="s">
        <v>6348</v>
      </c>
      <c r="I2052" s="6" t="s">
        <v>6352</v>
      </c>
      <c r="J2052" s="6" t="s">
        <v>5</v>
      </c>
      <c r="K2052" s="7">
        <v>0</v>
      </c>
      <c r="L2052" s="7">
        <f>IFERROR(VLOOKUP(SiscoTable[[#This Row],[Código]],Hoja2!A:B,2,0)*SiscoTable[[#This Row],[Provta(Uns)]],0)</f>
        <v>0</v>
      </c>
      <c r="M2052" s="7">
        <v>0</v>
      </c>
      <c r="N2052" s="7">
        <v>5</v>
      </c>
      <c r="O2052" s="7">
        <f>IFERROR(VLOOKUP(SiscoTable[[#This Row],[Código]],Hoja2!A:B,2,0)*SiscoTable[[#This Row],[Stock_actual]],0)</f>
        <v>360</v>
      </c>
      <c r="P2052" s="6" t="s">
        <v>134</v>
      </c>
      <c r="Q2052" s="7">
        <v>0</v>
      </c>
      <c r="R2052" s="7">
        <v>0</v>
      </c>
      <c r="S2052" s="7" t="s">
        <v>11925</v>
      </c>
      <c r="BI2052"/>
      <c r="BJ2052"/>
    </row>
    <row r="2053" spans="2:62" x14ac:dyDescent="0.4">
      <c r="B2053" s="1">
        <v>14974</v>
      </c>
      <c r="C2053" s="6" t="s">
        <v>30</v>
      </c>
      <c r="D2053" s="6" t="s">
        <v>8</v>
      </c>
      <c r="E2053" s="6" t="s">
        <v>3268</v>
      </c>
      <c r="F2053" s="6" t="s">
        <v>6059</v>
      </c>
      <c r="G2053" s="6" t="s">
        <v>6307</v>
      </c>
      <c r="H2053" s="6" t="s">
        <v>6321</v>
      </c>
      <c r="I2053" s="6" t="s">
        <v>6320</v>
      </c>
      <c r="J2053" s="6" t="s">
        <v>5</v>
      </c>
      <c r="K2053" s="7">
        <v>0</v>
      </c>
      <c r="L2053" s="7">
        <f>IFERROR(VLOOKUP(SiscoTable[[#This Row],[Código]],Hoja2!A:B,2,0)*SiscoTable[[#This Row],[Provta(Uns)]],0)</f>
        <v>0</v>
      </c>
      <c r="M2053" s="7">
        <v>0</v>
      </c>
      <c r="N2053" s="7">
        <v>13</v>
      </c>
      <c r="O2053" s="7">
        <f>IFERROR(VLOOKUP(SiscoTable[[#This Row],[Código]],Hoja2!A:B,2,0)*SiscoTable[[#This Row],[Stock_actual]],0)</f>
        <v>1207.7</v>
      </c>
      <c r="P2053" s="6" t="s">
        <v>134</v>
      </c>
      <c r="Q2053" s="7">
        <v>0</v>
      </c>
      <c r="R2053" s="7">
        <v>0</v>
      </c>
      <c r="S2053" s="7" t="s">
        <v>11925</v>
      </c>
      <c r="BI2053"/>
      <c r="BJ2053"/>
    </row>
    <row r="2054" spans="2:62" x14ac:dyDescent="0.4">
      <c r="B2054" s="1">
        <v>14977</v>
      </c>
      <c r="C2054" s="6" t="s">
        <v>8</v>
      </c>
      <c r="D2054" s="6" t="s">
        <v>8</v>
      </c>
      <c r="E2054" s="6" t="s">
        <v>3268</v>
      </c>
      <c r="F2054" s="6" t="s">
        <v>6059</v>
      </c>
      <c r="G2054" s="6" t="s">
        <v>6307</v>
      </c>
      <c r="H2054" s="6" t="s">
        <v>6309</v>
      </c>
      <c r="I2054" s="6" t="s">
        <v>6353</v>
      </c>
      <c r="J2054" s="6" t="s">
        <v>5</v>
      </c>
      <c r="K2054" s="7">
        <v>0.67</v>
      </c>
      <c r="L2054" s="7">
        <f>IFERROR(VLOOKUP(SiscoTable[[#This Row],[Código]],Hoja2!A:B,2,0)*SiscoTable[[#This Row],[Provta(Uns)]],0)</f>
        <v>23.115000000000002</v>
      </c>
      <c r="M2054" s="7">
        <v>0</v>
      </c>
      <c r="N2054" s="7">
        <v>12</v>
      </c>
      <c r="O2054" s="7">
        <f>IFERROR(VLOOKUP(SiscoTable[[#This Row],[Código]],Hoja2!A:B,2,0)*SiscoTable[[#This Row],[Stock_actual]],0)</f>
        <v>414</v>
      </c>
      <c r="P2054" s="6" t="s">
        <v>2411</v>
      </c>
      <c r="Q2054" s="7">
        <v>1</v>
      </c>
      <c r="R2054" s="7">
        <v>0</v>
      </c>
      <c r="S2054" s="7" t="s">
        <v>11925</v>
      </c>
      <c r="BI2054"/>
      <c r="BJ2054"/>
    </row>
    <row r="2055" spans="2:62" x14ac:dyDescent="0.4">
      <c r="B2055" s="1">
        <v>14978</v>
      </c>
      <c r="C2055" s="6" t="s">
        <v>8</v>
      </c>
      <c r="D2055" s="6" t="s">
        <v>8</v>
      </c>
      <c r="E2055" s="6" t="s">
        <v>3268</v>
      </c>
      <c r="F2055" s="6" t="s">
        <v>6059</v>
      </c>
      <c r="G2055" s="6" t="s">
        <v>6307</v>
      </c>
      <c r="H2055" s="6" t="s">
        <v>6309</v>
      </c>
      <c r="I2055" s="6" t="s">
        <v>6354</v>
      </c>
      <c r="J2055" s="6" t="s">
        <v>5</v>
      </c>
      <c r="K2055" s="7">
        <v>0.33</v>
      </c>
      <c r="L2055" s="7">
        <f>IFERROR(VLOOKUP(SiscoTable[[#This Row],[Código]],Hoja2!A:B,2,0)*SiscoTable[[#This Row],[Provta(Uns)]],0)</f>
        <v>12.21</v>
      </c>
      <c r="M2055" s="7">
        <v>0</v>
      </c>
      <c r="N2055" s="7">
        <v>12</v>
      </c>
      <c r="O2055" s="7">
        <f>IFERROR(VLOOKUP(SiscoTable[[#This Row],[Código]],Hoja2!A:B,2,0)*SiscoTable[[#This Row],[Stock_actual]],0)</f>
        <v>444</v>
      </c>
      <c r="P2055" s="6" t="s">
        <v>3942</v>
      </c>
      <c r="Q2055" s="7">
        <v>0</v>
      </c>
      <c r="R2055" s="7">
        <v>0</v>
      </c>
      <c r="S2055" s="7" t="s">
        <v>11925</v>
      </c>
      <c r="BI2055"/>
      <c r="BJ2055"/>
    </row>
    <row r="2056" spans="2:62" x14ac:dyDescent="0.4">
      <c r="B2056" s="1">
        <v>14979</v>
      </c>
      <c r="C2056" s="6" t="s">
        <v>30</v>
      </c>
      <c r="D2056" s="6" t="s">
        <v>8</v>
      </c>
      <c r="E2056" s="6" t="s">
        <v>3268</v>
      </c>
      <c r="F2056" s="6" t="s">
        <v>6059</v>
      </c>
      <c r="G2056" s="6" t="s">
        <v>6307</v>
      </c>
      <c r="H2056" s="6" t="s">
        <v>6309</v>
      </c>
      <c r="I2056" s="6" t="s">
        <v>6322</v>
      </c>
      <c r="J2056" s="6" t="s">
        <v>5</v>
      </c>
      <c r="K2056" s="7">
        <v>0.5</v>
      </c>
      <c r="L2056" s="7">
        <f>IFERROR(VLOOKUP(SiscoTable[[#This Row],[Código]],Hoja2!A:B,2,0)*SiscoTable[[#This Row],[Provta(Uns)]],0)</f>
        <v>17.3</v>
      </c>
      <c r="M2056" s="7">
        <v>12</v>
      </c>
      <c r="N2056" s="7">
        <v>12</v>
      </c>
      <c r="O2056" s="7">
        <f>IFERROR(VLOOKUP(SiscoTable[[#This Row],[Código]],Hoja2!A:B,2,0)*SiscoTable[[#This Row],[Stock_actual]],0)</f>
        <v>415.20000000000005</v>
      </c>
      <c r="P2056" s="6" t="s">
        <v>2544</v>
      </c>
      <c r="Q2056" s="7">
        <v>1</v>
      </c>
      <c r="R2056" s="7">
        <v>0</v>
      </c>
      <c r="S2056" s="7" t="s">
        <v>11925</v>
      </c>
      <c r="BI2056"/>
      <c r="BJ2056"/>
    </row>
    <row r="2057" spans="2:62" x14ac:dyDescent="0.4">
      <c r="B2057" s="1">
        <v>14980</v>
      </c>
      <c r="C2057" s="6" t="s">
        <v>30</v>
      </c>
      <c r="D2057" s="6" t="s">
        <v>8</v>
      </c>
      <c r="E2057" s="6" t="s">
        <v>3268</v>
      </c>
      <c r="F2057" s="6" t="s">
        <v>6059</v>
      </c>
      <c r="G2057" s="6" t="s">
        <v>6307</v>
      </c>
      <c r="H2057" s="6" t="s">
        <v>6324</v>
      </c>
      <c r="I2057" s="6" t="s">
        <v>6323</v>
      </c>
      <c r="J2057" s="6" t="s">
        <v>5</v>
      </c>
      <c r="K2057" s="7">
        <v>0.5</v>
      </c>
      <c r="L2057" s="7">
        <f>IFERROR(VLOOKUP(SiscoTable[[#This Row],[Código]],Hoja2!A:B,2,0)*SiscoTable[[#This Row],[Provta(Uns)]],0)</f>
        <v>49.45</v>
      </c>
      <c r="M2057" s="7">
        <v>0</v>
      </c>
      <c r="N2057" s="7">
        <v>9</v>
      </c>
      <c r="O2057" s="7">
        <f>IFERROR(VLOOKUP(SiscoTable[[#This Row],[Código]],Hoja2!A:B,2,0)*SiscoTable[[#This Row],[Stock_actual]],0)</f>
        <v>890.1</v>
      </c>
      <c r="P2057" s="6" t="s">
        <v>1530</v>
      </c>
      <c r="Q2057" s="7">
        <v>1</v>
      </c>
      <c r="R2057" s="7">
        <v>0</v>
      </c>
      <c r="S2057" s="7" t="s">
        <v>11925</v>
      </c>
      <c r="BI2057"/>
      <c r="BJ2057"/>
    </row>
    <row r="2058" spans="2:62" x14ac:dyDescent="0.4">
      <c r="B2058" s="1">
        <v>14982</v>
      </c>
      <c r="C2058" s="6" t="s">
        <v>30</v>
      </c>
      <c r="D2058" s="6" t="s">
        <v>8</v>
      </c>
      <c r="E2058" s="6" t="s">
        <v>3268</v>
      </c>
      <c r="F2058" s="6" t="s">
        <v>6059</v>
      </c>
      <c r="G2058" s="6" t="s">
        <v>6307</v>
      </c>
      <c r="H2058" s="6" t="s">
        <v>6324</v>
      </c>
      <c r="I2058" s="6" t="s">
        <v>6325</v>
      </c>
      <c r="J2058" s="6" t="s">
        <v>5</v>
      </c>
      <c r="K2058" s="7">
        <v>0.5</v>
      </c>
      <c r="L2058" s="7">
        <f>IFERROR(VLOOKUP(SiscoTable[[#This Row],[Código]],Hoja2!A:B,2,0)*SiscoTable[[#This Row],[Provta(Uns)]],0)</f>
        <v>41.8</v>
      </c>
      <c r="M2058" s="7">
        <v>0</v>
      </c>
      <c r="N2058" s="7">
        <v>2</v>
      </c>
      <c r="O2058" s="7">
        <f>IFERROR(VLOOKUP(SiscoTable[[#This Row],[Código]],Hoja2!A:B,2,0)*SiscoTable[[#This Row],[Stock_actual]],0)</f>
        <v>167.2</v>
      </c>
      <c r="P2058" s="6" t="s">
        <v>560</v>
      </c>
      <c r="Q2058" s="7">
        <v>1</v>
      </c>
      <c r="R2058" s="7">
        <v>0</v>
      </c>
      <c r="S2058" s="7" t="s">
        <v>11925</v>
      </c>
      <c r="BI2058"/>
      <c r="BJ2058"/>
    </row>
    <row r="2059" spans="2:62" x14ac:dyDescent="0.4">
      <c r="B2059" s="1">
        <v>14983</v>
      </c>
      <c r="C2059" s="6" t="s">
        <v>8</v>
      </c>
      <c r="D2059" s="6" t="s">
        <v>8</v>
      </c>
      <c r="E2059" s="6" t="s">
        <v>3268</v>
      </c>
      <c r="F2059" s="6" t="s">
        <v>6059</v>
      </c>
      <c r="G2059" s="6" t="s">
        <v>6252</v>
      </c>
      <c r="H2059" s="6" t="s">
        <v>6275</v>
      </c>
      <c r="I2059" s="6" t="s">
        <v>6274</v>
      </c>
      <c r="J2059" s="6" t="s">
        <v>5</v>
      </c>
      <c r="K2059" s="7">
        <v>0.67</v>
      </c>
      <c r="L2059" s="7">
        <f>IFERROR(VLOOKUP(SiscoTable[[#This Row],[Código]],Hoja2!A:B,2,0)*SiscoTable[[#This Row],[Provta(Uns)]],0)</f>
        <v>26.465</v>
      </c>
      <c r="M2059" s="7">
        <v>0</v>
      </c>
      <c r="N2059" s="7">
        <v>8</v>
      </c>
      <c r="O2059" s="7">
        <f>IFERROR(VLOOKUP(SiscoTable[[#This Row],[Código]],Hoja2!A:B,2,0)*SiscoTable[[#This Row],[Stock_actual]],0)</f>
        <v>316</v>
      </c>
      <c r="P2059" s="6" t="s">
        <v>244</v>
      </c>
      <c r="Q2059" s="7">
        <v>1</v>
      </c>
      <c r="R2059" s="7">
        <v>0</v>
      </c>
      <c r="S2059" s="7" t="s">
        <v>11925</v>
      </c>
      <c r="BI2059"/>
      <c r="BJ2059"/>
    </row>
    <row r="2060" spans="2:62" x14ac:dyDescent="0.4">
      <c r="B2060" s="1">
        <v>14985</v>
      </c>
      <c r="C2060" s="6" t="s">
        <v>30</v>
      </c>
      <c r="D2060" s="6" t="s">
        <v>8</v>
      </c>
      <c r="E2060" s="6" t="s">
        <v>3268</v>
      </c>
      <c r="F2060" s="6" t="s">
        <v>6059</v>
      </c>
      <c r="G2060" s="6" t="s">
        <v>6060</v>
      </c>
      <c r="H2060" s="6" t="s">
        <v>6062</v>
      </c>
      <c r="I2060" s="6" t="s">
        <v>6063</v>
      </c>
      <c r="J2060" s="6" t="s">
        <v>5</v>
      </c>
      <c r="K2060" s="7">
        <v>0.5</v>
      </c>
      <c r="L2060" s="7">
        <f>IFERROR(VLOOKUP(SiscoTable[[#This Row],[Código]],Hoja2!A:B,2,0)*SiscoTable[[#This Row],[Provta(Uns)]],0)</f>
        <v>20.95</v>
      </c>
      <c r="M2060" s="7">
        <v>0</v>
      </c>
      <c r="N2060" s="7">
        <v>12</v>
      </c>
      <c r="O2060" s="7">
        <f>IFERROR(VLOOKUP(SiscoTable[[#This Row],[Código]],Hoja2!A:B,2,0)*SiscoTable[[#This Row],[Stock_actual]],0)</f>
        <v>502.79999999999995</v>
      </c>
      <c r="P2060" s="6" t="s">
        <v>2544</v>
      </c>
      <c r="Q2060" s="7">
        <v>1</v>
      </c>
      <c r="R2060" s="7">
        <v>0</v>
      </c>
      <c r="S2060" s="7" t="s">
        <v>11925</v>
      </c>
      <c r="BI2060"/>
      <c r="BJ2060"/>
    </row>
    <row r="2061" spans="2:62" x14ac:dyDescent="0.4">
      <c r="B2061" s="1">
        <v>14986</v>
      </c>
      <c r="C2061" s="6" t="s">
        <v>25</v>
      </c>
      <c r="D2061" s="6" t="s">
        <v>8</v>
      </c>
      <c r="E2061" s="6" t="s">
        <v>3268</v>
      </c>
      <c r="F2061" s="6" t="s">
        <v>6059</v>
      </c>
      <c r="G2061" s="6" t="s">
        <v>6060</v>
      </c>
      <c r="H2061" s="6" t="s">
        <v>6062</v>
      </c>
      <c r="I2061" s="6" t="s">
        <v>6061</v>
      </c>
      <c r="J2061" s="6" t="s">
        <v>5</v>
      </c>
      <c r="K2061" s="7">
        <v>5</v>
      </c>
      <c r="L2061" s="7">
        <f>IFERROR(VLOOKUP(SiscoTable[[#This Row],[Código]],Hoja2!A:B,2,0)*SiscoTable[[#This Row],[Provta(Uns)]],0)</f>
        <v>189.5</v>
      </c>
      <c r="M2061" s="7">
        <v>0</v>
      </c>
      <c r="N2061" s="7">
        <v>66</v>
      </c>
      <c r="O2061" s="7">
        <f>IFERROR(VLOOKUP(SiscoTable[[#This Row],[Código]],Hoja2!A:B,2,0)*SiscoTable[[#This Row],[Stock_actual]],0)</f>
        <v>2501.4</v>
      </c>
      <c r="P2061" s="6" t="s">
        <v>1045</v>
      </c>
      <c r="Q2061" s="7">
        <v>6</v>
      </c>
      <c r="R2061" s="7">
        <v>0</v>
      </c>
      <c r="S2061" s="7" t="s">
        <v>11925</v>
      </c>
      <c r="BI2061"/>
      <c r="BJ2061"/>
    </row>
    <row r="2062" spans="2:62" x14ac:dyDescent="0.4">
      <c r="B2062" s="1">
        <v>14987</v>
      </c>
      <c r="C2062" s="6" t="s">
        <v>8</v>
      </c>
      <c r="D2062" s="6" t="s">
        <v>8</v>
      </c>
      <c r="E2062" s="6" t="s">
        <v>3268</v>
      </c>
      <c r="F2062" s="6" t="s">
        <v>6059</v>
      </c>
      <c r="G2062" s="6" t="s">
        <v>6392</v>
      </c>
      <c r="H2062" s="6" t="s">
        <v>6401</v>
      </c>
      <c r="I2062" s="6" t="s">
        <v>6440</v>
      </c>
      <c r="J2062" s="6" t="s">
        <v>5</v>
      </c>
      <c r="K2062" s="7">
        <v>0</v>
      </c>
      <c r="L2062" s="7">
        <f>IFERROR(VLOOKUP(SiscoTable[[#This Row],[Código]],Hoja2!A:B,2,0)*SiscoTable[[#This Row],[Provta(Uns)]],0)</f>
        <v>0</v>
      </c>
      <c r="M2062" s="7">
        <v>0</v>
      </c>
      <c r="N2062" s="7">
        <v>24</v>
      </c>
      <c r="O2062" s="7">
        <f>IFERROR(VLOOKUP(SiscoTable[[#This Row],[Código]],Hoja2!A:B,2,0)*SiscoTable[[#This Row],[Stock_actual]],0)</f>
        <v>2928</v>
      </c>
      <c r="P2062" s="6" t="s">
        <v>134</v>
      </c>
      <c r="Q2062" s="7">
        <v>0</v>
      </c>
      <c r="R2062" s="7">
        <v>0</v>
      </c>
      <c r="S2062" s="7" t="s">
        <v>11925</v>
      </c>
      <c r="BI2062"/>
      <c r="BJ2062"/>
    </row>
    <row r="2063" spans="2:62" x14ac:dyDescent="0.4">
      <c r="B2063" s="1">
        <v>14989</v>
      </c>
      <c r="C2063" s="6" t="s">
        <v>30</v>
      </c>
      <c r="D2063" s="6" t="s">
        <v>8</v>
      </c>
      <c r="E2063" s="6" t="s">
        <v>3268</v>
      </c>
      <c r="F2063" s="6" t="s">
        <v>6059</v>
      </c>
      <c r="G2063" s="6" t="s">
        <v>6392</v>
      </c>
      <c r="H2063" s="6" t="s">
        <v>6401</v>
      </c>
      <c r="I2063" s="6" t="s">
        <v>6400</v>
      </c>
      <c r="J2063" s="6" t="s">
        <v>5</v>
      </c>
      <c r="K2063" s="7">
        <v>1.17</v>
      </c>
      <c r="L2063" s="7">
        <f>IFERROR(VLOOKUP(SiscoTable[[#This Row],[Código]],Hoja2!A:B,2,0)*SiscoTable[[#This Row],[Provta(Uns)]],0)</f>
        <v>70.082999999999998</v>
      </c>
      <c r="M2063" s="7">
        <v>0</v>
      </c>
      <c r="N2063" s="7">
        <v>20</v>
      </c>
      <c r="O2063" s="7">
        <f>IFERROR(VLOOKUP(SiscoTable[[#This Row],[Código]],Hoja2!A:B,2,0)*SiscoTable[[#This Row],[Stock_actual]],0)</f>
        <v>1198</v>
      </c>
      <c r="P2063" s="6" t="s">
        <v>2552</v>
      </c>
      <c r="Q2063" s="7">
        <v>1</v>
      </c>
      <c r="R2063" s="7">
        <v>0</v>
      </c>
      <c r="S2063" s="7" t="s">
        <v>11925</v>
      </c>
      <c r="BI2063"/>
      <c r="BJ2063"/>
    </row>
    <row r="2064" spans="2:62" x14ac:dyDescent="0.4">
      <c r="B2064" s="1">
        <v>14990</v>
      </c>
      <c r="C2064" s="6" t="s">
        <v>8</v>
      </c>
      <c r="D2064" s="6" t="s">
        <v>8</v>
      </c>
      <c r="E2064" s="6" t="s">
        <v>3268</v>
      </c>
      <c r="F2064" s="6" t="s">
        <v>6059</v>
      </c>
      <c r="G2064" s="6" t="s">
        <v>6392</v>
      </c>
      <c r="H2064" s="6" t="s">
        <v>6429</v>
      </c>
      <c r="I2064" s="6" t="s">
        <v>6441</v>
      </c>
      <c r="J2064" s="6" t="s">
        <v>5</v>
      </c>
      <c r="K2064" s="7">
        <v>0.17</v>
      </c>
      <c r="L2064" s="7">
        <f>IFERROR(VLOOKUP(SiscoTable[[#This Row],[Código]],Hoja2!A:B,2,0)*SiscoTable[[#This Row],[Provta(Uns)]],0)</f>
        <v>25.330000000000002</v>
      </c>
      <c r="M2064" s="7">
        <v>0</v>
      </c>
      <c r="N2064" s="7">
        <v>4</v>
      </c>
      <c r="O2064" s="7">
        <f>IFERROR(VLOOKUP(SiscoTable[[#This Row],[Código]],Hoja2!A:B,2,0)*SiscoTable[[#This Row],[Stock_actual]],0)</f>
        <v>596</v>
      </c>
      <c r="P2064" s="6" t="s">
        <v>1949</v>
      </c>
      <c r="Q2064" s="7">
        <v>0</v>
      </c>
      <c r="R2064" s="7">
        <v>0</v>
      </c>
      <c r="S2064" s="7" t="s">
        <v>11925</v>
      </c>
      <c r="BI2064"/>
      <c r="BJ2064"/>
    </row>
    <row r="2065" spans="2:62" x14ac:dyDescent="0.4">
      <c r="B2065" s="1">
        <v>14991</v>
      </c>
      <c r="C2065" s="6" t="s">
        <v>8</v>
      </c>
      <c r="D2065" s="6" t="s">
        <v>8</v>
      </c>
      <c r="E2065" s="6" t="s">
        <v>3268</v>
      </c>
      <c r="F2065" s="6" t="s">
        <v>6059</v>
      </c>
      <c r="G2065" s="6" t="s">
        <v>6392</v>
      </c>
      <c r="H2065" s="6" t="s">
        <v>6429</v>
      </c>
      <c r="I2065" s="6" t="s">
        <v>6442</v>
      </c>
      <c r="J2065" s="6" t="s">
        <v>5</v>
      </c>
      <c r="K2065" s="7">
        <v>0.5</v>
      </c>
      <c r="L2065" s="7">
        <f>IFERROR(VLOOKUP(SiscoTable[[#This Row],[Código]],Hoja2!A:B,2,0)*SiscoTable[[#This Row],[Provta(Uns)]],0)</f>
        <v>46.8</v>
      </c>
      <c r="M2065" s="7">
        <v>0</v>
      </c>
      <c r="N2065" s="7">
        <v>6</v>
      </c>
      <c r="O2065" s="7">
        <f>IFERROR(VLOOKUP(SiscoTable[[#This Row],[Código]],Hoja2!A:B,2,0)*SiscoTable[[#This Row],[Stock_actual]],0)</f>
        <v>561.59999999999991</v>
      </c>
      <c r="P2065" s="6" t="s">
        <v>1828</v>
      </c>
      <c r="Q2065" s="7">
        <v>1</v>
      </c>
      <c r="R2065" s="7">
        <v>0</v>
      </c>
      <c r="S2065" s="7" t="s">
        <v>11925</v>
      </c>
      <c r="BI2065"/>
      <c r="BJ2065"/>
    </row>
    <row r="2066" spans="2:62" x14ac:dyDescent="0.4">
      <c r="B2066" s="1">
        <v>14994</v>
      </c>
      <c r="C2066" s="6" t="s">
        <v>30</v>
      </c>
      <c r="D2066" s="6" t="s">
        <v>8</v>
      </c>
      <c r="E2066" s="6" t="s">
        <v>3268</v>
      </c>
      <c r="F2066" s="6" t="s">
        <v>6059</v>
      </c>
      <c r="G2066" s="6" t="s">
        <v>6392</v>
      </c>
      <c r="H2066" s="6" t="s">
        <v>6403</v>
      </c>
      <c r="I2066" s="6" t="s">
        <v>6402</v>
      </c>
      <c r="J2066" s="6" t="s">
        <v>5</v>
      </c>
      <c r="K2066" s="7">
        <v>2.33</v>
      </c>
      <c r="L2066" s="7">
        <f>IFERROR(VLOOKUP(SiscoTable[[#This Row],[Código]],Hoja2!A:B,2,0)*SiscoTable[[#This Row],[Provta(Uns)]],0)</f>
        <v>104.617</v>
      </c>
      <c r="M2066" s="7">
        <v>0</v>
      </c>
      <c r="N2066" s="7">
        <v>15</v>
      </c>
      <c r="O2066" s="7">
        <f>IFERROR(VLOOKUP(SiscoTable[[#This Row],[Código]],Hoja2!A:B,2,0)*SiscoTable[[#This Row],[Stock_actual]],0)</f>
        <v>673.5</v>
      </c>
      <c r="P2066" s="6" t="s">
        <v>4718</v>
      </c>
      <c r="Q2066" s="7">
        <v>3</v>
      </c>
      <c r="R2066" s="7">
        <v>0</v>
      </c>
      <c r="S2066" s="7" t="s">
        <v>11925</v>
      </c>
      <c r="BI2066"/>
      <c r="BJ2066"/>
    </row>
    <row r="2067" spans="2:62" x14ac:dyDescent="0.4">
      <c r="B2067" s="1">
        <v>14996</v>
      </c>
      <c r="C2067" s="6" t="s">
        <v>30</v>
      </c>
      <c r="D2067" s="6" t="s">
        <v>8</v>
      </c>
      <c r="E2067" s="6" t="s">
        <v>3268</v>
      </c>
      <c r="F2067" s="6" t="s">
        <v>6059</v>
      </c>
      <c r="G2067" s="6" t="s">
        <v>6392</v>
      </c>
      <c r="H2067" s="6" t="s">
        <v>6342</v>
      </c>
      <c r="I2067" s="6" t="s">
        <v>6404</v>
      </c>
      <c r="J2067" s="6" t="s">
        <v>496</v>
      </c>
      <c r="K2067" s="7">
        <v>2.33</v>
      </c>
      <c r="L2067" s="7">
        <f>IFERROR(VLOOKUP(SiscoTable[[#This Row],[Código]],Hoja2!A:B,2,0)*SiscoTable[[#This Row],[Provta(Uns)]],0)</f>
        <v>111.607</v>
      </c>
      <c r="M2067" s="7">
        <v>0</v>
      </c>
      <c r="N2067" s="7">
        <v>2</v>
      </c>
      <c r="O2067" s="7">
        <f>IFERROR(VLOOKUP(SiscoTable[[#This Row],[Código]],Hoja2!A:B,2,0)*SiscoTable[[#This Row],[Stock_actual]],0)</f>
        <v>95.8</v>
      </c>
      <c r="P2067" s="6" t="s">
        <v>812</v>
      </c>
      <c r="Q2067" s="7">
        <v>3</v>
      </c>
      <c r="R2067" s="7">
        <v>4.8</v>
      </c>
      <c r="S2067" s="7" t="s">
        <v>11925</v>
      </c>
      <c r="BI2067"/>
      <c r="BJ2067"/>
    </row>
    <row r="2068" spans="2:62" x14ac:dyDescent="0.4">
      <c r="B2068" s="1">
        <v>14999</v>
      </c>
      <c r="C2068" s="6" t="s">
        <v>30</v>
      </c>
      <c r="D2068" s="6" t="s">
        <v>8</v>
      </c>
      <c r="E2068" s="6" t="s">
        <v>3268</v>
      </c>
      <c r="F2068" s="6" t="s">
        <v>6059</v>
      </c>
      <c r="G2068" s="6" t="s">
        <v>6392</v>
      </c>
      <c r="H2068" s="6" t="s">
        <v>6342</v>
      </c>
      <c r="I2068" s="6" t="s">
        <v>6405</v>
      </c>
      <c r="J2068" s="6" t="s">
        <v>496</v>
      </c>
      <c r="K2068" s="7">
        <v>0.83</v>
      </c>
      <c r="L2068" s="7">
        <f>IFERROR(VLOOKUP(SiscoTable[[#This Row],[Código]],Hoja2!A:B,2,0)*SiscoTable[[#This Row],[Provta(Uns)]],0)</f>
        <v>102.837</v>
      </c>
      <c r="M2068" s="7">
        <v>0</v>
      </c>
      <c r="N2068" s="7">
        <v>11</v>
      </c>
      <c r="O2068" s="7">
        <f>IFERROR(VLOOKUP(SiscoTable[[#This Row],[Código]],Hoja2!A:B,2,0)*SiscoTable[[#This Row],[Stock_actual]],0)</f>
        <v>1362.9</v>
      </c>
      <c r="P2068" s="6" t="s">
        <v>3924</v>
      </c>
      <c r="Q2068" s="7">
        <v>1</v>
      </c>
      <c r="R2068" s="7">
        <v>0</v>
      </c>
      <c r="S2068" s="7" t="s">
        <v>11925</v>
      </c>
      <c r="BI2068"/>
      <c r="BJ2068"/>
    </row>
    <row r="2069" spans="2:62" x14ac:dyDescent="0.4">
      <c r="B2069" s="1">
        <v>15001</v>
      </c>
      <c r="C2069" s="6" t="s">
        <v>25</v>
      </c>
      <c r="D2069" s="6" t="s">
        <v>25</v>
      </c>
      <c r="E2069" s="6" t="s">
        <v>3268</v>
      </c>
      <c r="F2069" s="6" t="s">
        <v>6059</v>
      </c>
      <c r="G2069" s="6" t="s">
        <v>6392</v>
      </c>
      <c r="H2069" s="6" t="s">
        <v>6394</v>
      </c>
      <c r="I2069" s="6" t="s">
        <v>6393</v>
      </c>
      <c r="J2069" s="6" t="s">
        <v>5</v>
      </c>
      <c r="K2069" s="7">
        <v>30.33</v>
      </c>
      <c r="L2069" s="7">
        <f>IFERROR(VLOOKUP(SiscoTable[[#This Row],[Código]],Hoja2!A:B,2,0)*SiscoTable[[#This Row],[Provta(Uns)]],0)</f>
        <v>1392.1469999999999</v>
      </c>
      <c r="M2069" s="7">
        <v>0</v>
      </c>
      <c r="N2069" s="7">
        <v>48</v>
      </c>
      <c r="O2069" s="7">
        <f>IFERROR(VLOOKUP(SiscoTable[[#This Row],[Código]],Hoja2!A:B,2,0)*SiscoTable[[#This Row],[Stock_actual]],0)</f>
        <v>2203.1999999999998</v>
      </c>
      <c r="P2069" s="6" t="s">
        <v>581</v>
      </c>
      <c r="Q2069" s="7">
        <v>33</v>
      </c>
      <c r="R2069" s="7">
        <v>0</v>
      </c>
      <c r="S2069" s="7" t="s">
        <v>11925</v>
      </c>
      <c r="BI2069"/>
      <c r="BJ2069"/>
    </row>
    <row r="2070" spans="2:62" x14ac:dyDescent="0.4">
      <c r="B2070" s="1">
        <v>15002</v>
      </c>
      <c r="C2070" s="6" t="s">
        <v>25</v>
      </c>
      <c r="D2070" s="6" t="s">
        <v>8</v>
      </c>
      <c r="E2070" s="6" t="s">
        <v>3268</v>
      </c>
      <c r="F2070" s="6" t="s">
        <v>6059</v>
      </c>
      <c r="G2070" s="6" t="s">
        <v>6392</v>
      </c>
      <c r="H2070" s="6" t="s">
        <v>6396</v>
      </c>
      <c r="I2070" s="6" t="s">
        <v>6395</v>
      </c>
      <c r="J2070" s="6" t="s">
        <v>5</v>
      </c>
      <c r="K2070" s="7">
        <v>5</v>
      </c>
      <c r="L2070" s="7">
        <f>IFERROR(VLOOKUP(SiscoTable[[#This Row],[Código]],Hoja2!A:B,2,0)*SiscoTable[[#This Row],[Provta(Uns)]],0)</f>
        <v>247.5</v>
      </c>
      <c r="M2070" s="7">
        <v>0</v>
      </c>
      <c r="N2070" s="7">
        <v>14</v>
      </c>
      <c r="O2070" s="7">
        <f>IFERROR(VLOOKUP(SiscoTable[[#This Row],[Código]],Hoja2!A:B,2,0)*SiscoTable[[#This Row],[Stock_actual]],0)</f>
        <v>693</v>
      </c>
      <c r="P2070" s="6" t="s">
        <v>372</v>
      </c>
      <c r="Q2070" s="7">
        <v>6</v>
      </c>
      <c r="R2070" s="7">
        <v>0</v>
      </c>
      <c r="S2070" s="7" t="s">
        <v>11925</v>
      </c>
      <c r="BI2070"/>
      <c r="BJ2070"/>
    </row>
    <row r="2071" spans="2:62" x14ac:dyDescent="0.4">
      <c r="B2071" s="1">
        <v>15003</v>
      </c>
      <c r="C2071" s="6" t="s">
        <v>30</v>
      </c>
      <c r="D2071" s="6" t="s">
        <v>8</v>
      </c>
      <c r="E2071" s="6" t="s">
        <v>3268</v>
      </c>
      <c r="F2071" s="6" t="s">
        <v>6059</v>
      </c>
      <c r="G2071" s="6" t="s">
        <v>6392</v>
      </c>
      <c r="H2071" s="6" t="s">
        <v>6396</v>
      </c>
      <c r="I2071" s="6" t="s">
        <v>6406</v>
      </c>
      <c r="J2071" s="6" t="s">
        <v>5</v>
      </c>
      <c r="K2071" s="7">
        <v>2.17</v>
      </c>
      <c r="L2071" s="7">
        <f>IFERROR(VLOOKUP(SiscoTable[[#This Row],[Código]],Hoja2!A:B,2,0)*SiscoTable[[#This Row],[Provta(Uns)]],0)</f>
        <v>132.37</v>
      </c>
      <c r="M2071" s="7">
        <v>0</v>
      </c>
      <c r="N2071" s="7">
        <v>13</v>
      </c>
      <c r="O2071" s="7">
        <f>IFERROR(VLOOKUP(SiscoTable[[#This Row],[Código]],Hoja2!A:B,2,0)*SiscoTable[[#This Row],[Stock_actual]],0)</f>
        <v>793</v>
      </c>
      <c r="P2071" s="6" t="s">
        <v>1014</v>
      </c>
      <c r="Q2071" s="7">
        <v>2</v>
      </c>
      <c r="R2071" s="7">
        <v>0</v>
      </c>
      <c r="S2071" s="7" t="s">
        <v>11925</v>
      </c>
      <c r="BI2071"/>
      <c r="BJ2071"/>
    </row>
    <row r="2072" spans="2:62" x14ac:dyDescent="0.4">
      <c r="B2072" s="1">
        <v>15004</v>
      </c>
      <c r="C2072" s="6" t="s">
        <v>30</v>
      </c>
      <c r="D2072" s="6" t="s">
        <v>8</v>
      </c>
      <c r="E2072" s="6" t="s">
        <v>3268</v>
      </c>
      <c r="F2072" s="6" t="s">
        <v>6059</v>
      </c>
      <c r="G2072" s="6" t="s">
        <v>6392</v>
      </c>
      <c r="H2072" s="6" t="s">
        <v>6396</v>
      </c>
      <c r="I2072" s="6" t="s">
        <v>6407</v>
      </c>
      <c r="J2072" s="6" t="s">
        <v>5</v>
      </c>
      <c r="K2072" s="7">
        <v>0.33</v>
      </c>
      <c r="L2072" s="7">
        <f>IFERROR(VLOOKUP(SiscoTable[[#This Row],[Código]],Hoja2!A:B,2,0)*SiscoTable[[#This Row],[Provta(Uns)]],0)</f>
        <v>30.360000000000003</v>
      </c>
      <c r="M2072" s="7">
        <v>0</v>
      </c>
      <c r="N2072" s="7">
        <v>13</v>
      </c>
      <c r="O2072" s="7">
        <f>IFERROR(VLOOKUP(SiscoTable[[#This Row],[Código]],Hoja2!A:B,2,0)*SiscoTable[[#This Row],[Stock_actual]],0)</f>
        <v>1196</v>
      </c>
      <c r="P2072" s="6" t="s">
        <v>2290</v>
      </c>
      <c r="Q2072" s="7">
        <v>0</v>
      </c>
      <c r="R2072" s="7">
        <v>0</v>
      </c>
      <c r="S2072" s="7" t="s">
        <v>11925</v>
      </c>
      <c r="BI2072"/>
      <c r="BJ2072"/>
    </row>
    <row r="2073" spans="2:62" x14ac:dyDescent="0.4">
      <c r="B2073" s="1">
        <v>15005</v>
      </c>
      <c r="C2073" s="6" t="s">
        <v>30</v>
      </c>
      <c r="D2073" s="6" t="s">
        <v>8</v>
      </c>
      <c r="E2073" s="6" t="s">
        <v>3268</v>
      </c>
      <c r="F2073" s="6" t="s">
        <v>6059</v>
      </c>
      <c r="G2073" s="6" t="s">
        <v>6392</v>
      </c>
      <c r="H2073" s="6" t="s">
        <v>6396</v>
      </c>
      <c r="I2073" s="6" t="s">
        <v>6408</v>
      </c>
      <c r="J2073" s="6" t="s">
        <v>5</v>
      </c>
      <c r="K2073" s="7">
        <v>0.5</v>
      </c>
      <c r="L2073" s="7">
        <f>IFERROR(VLOOKUP(SiscoTable[[#This Row],[Código]],Hoja2!A:B,2,0)*SiscoTable[[#This Row],[Provta(Uns)]],0)</f>
        <v>68.5</v>
      </c>
      <c r="M2073" s="7">
        <v>0</v>
      </c>
      <c r="N2073" s="7">
        <v>3</v>
      </c>
      <c r="O2073" s="7">
        <f>IFERROR(VLOOKUP(SiscoTable[[#This Row],[Código]],Hoja2!A:B,2,0)*SiscoTable[[#This Row],[Stock_actual]],0)</f>
        <v>411</v>
      </c>
      <c r="P2073" s="6" t="s">
        <v>1014</v>
      </c>
      <c r="Q2073" s="7">
        <v>1</v>
      </c>
      <c r="R2073" s="7">
        <v>0</v>
      </c>
      <c r="S2073" s="7" t="s">
        <v>11925</v>
      </c>
      <c r="BI2073"/>
      <c r="BJ2073"/>
    </row>
    <row r="2074" spans="2:62" x14ac:dyDescent="0.4">
      <c r="B2074" s="1">
        <v>15007</v>
      </c>
      <c r="C2074" s="6" t="s">
        <v>30</v>
      </c>
      <c r="D2074" s="6" t="s">
        <v>8</v>
      </c>
      <c r="E2074" s="6" t="s">
        <v>3268</v>
      </c>
      <c r="F2074" s="6" t="s">
        <v>6059</v>
      </c>
      <c r="G2074" s="6" t="s">
        <v>6392</v>
      </c>
      <c r="H2074" s="6" t="s">
        <v>6410</v>
      </c>
      <c r="I2074" s="6" t="s">
        <v>6409</v>
      </c>
      <c r="J2074" s="6" t="s">
        <v>5</v>
      </c>
      <c r="K2074" s="7">
        <v>0.33</v>
      </c>
      <c r="L2074" s="7">
        <f>IFERROR(VLOOKUP(SiscoTable[[#This Row],[Código]],Hoja2!A:B,2,0)*SiscoTable[[#This Row],[Provta(Uns)]],0)</f>
        <v>29.700000000000003</v>
      </c>
      <c r="M2074" s="7">
        <v>0</v>
      </c>
      <c r="N2074" s="7">
        <v>10</v>
      </c>
      <c r="O2074" s="7">
        <f>IFERROR(VLOOKUP(SiscoTable[[#This Row],[Código]],Hoja2!A:B,2,0)*SiscoTable[[#This Row],[Stock_actual]],0)</f>
        <v>900</v>
      </c>
      <c r="P2074" s="6" t="s">
        <v>1250</v>
      </c>
      <c r="Q2074" s="7">
        <v>0</v>
      </c>
      <c r="R2074" s="7">
        <v>0</v>
      </c>
      <c r="S2074" s="7" t="s">
        <v>11925</v>
      </c>
      <c r="BI2074"/>
      <c r="BJ2074"/>
    </row>
    <row r="2075" spans="2:62" x14ac:dyDescent="0.4">
      <c r="B2075" s="1">
        <v>15008</v>
      </c>
      <c r="C2075" s="6" t="s">
        <v>30</v>
      </c>
      <c r="D2075" s="6" t="s">
        <v>8</v>
      </c>
      <c r="E2075" s="6" t="s">
        <v>3268</v>
      </c>
      <c r="F2075" s="6" t="s">
        <v>6059</v>
      </c>
      <c r="G2075" s="6" t="s">
        <v>6392</v>
      </c>
      <c r="H2075" s="6" t="s">
        <v>6410</v>
      </c>
      <c r="I2075" s="6" t="s">
        <v>6411</v>
      </c>
      <c r="J2075" s="6" t="s">
        <v>5</v>
      </c>
      <c r="K2075" s="7">
        <v>2.33</v>
      </c>
      <c r="L2075" s="7">
        <f>IFERROR(VLOOKUP(SiscoTable[[#This Row],[Código]],Hoja2!A:B,2,0)*SiscoTable[[#This Row],[Provta(Uns)]],0)</f>
        <v>97.626999999999995</v>
      </c>
      <c r="M2075" s="7">
        <v>0</v>
      </c>
      <c r="N2075" s="7">
        <v>9</v>
      </c>
      <c r="O2075" s="7">
        <f>IFERROR(VLOOKUP(SiscoTable[[#This Row],[Código]],Hoja2!A:B,2,0)*SiscoTable[[#This Row],[Stock_actual]],0)</f>
        <v>377.09999999999997</v>
      </c>
      <c r="P2075" s="6" t="s">
        <v>246</v>
      </c>
      <c r="Q2075" s="7">
        <v>3</v>
      </c>
      <c r="R2075" s="7">
        <v>0</v>
      </c>
      <c r="S2075" s="7" t="s">
        <v>11925</v>
      </c>
      <c r="BI2075"/>
      <c r="BJ2075"/>
    </row>
    <row r="2076" spans="2:62" x14ac:dyDescent="0.4">
      <c r="B2076" s="1">
        <v>15009</v>
      </c>
      <c r="C2076" s="6" t="s">
        <v>30</v>
      </c>
      <c r="D2076" s="6" t="s">
        <v>8</v>
      </c>
      <c r="E2076" s="6" t="s">
        <v>3268</v>
      </c>
      <c r="F2076" s="6" t="s">
        <v>6059</v>
      </c>
      <c r="G2076" s="6" t="s">
        <v>6392</v>
      </c>
      <c r="H2076" s="6" t="s">
        <v>6410</v>
      </c>
      <c r="I2076" s="6" t="s">
        <v>6412</v>
      </c>
      <c r="J2076" s="6" t="s">
        <v>6413</v>
      </c>
      <c r="K2076" s="7">
        <v>2.17</v>
      </c>
      <c r="L2076" s="7">
        <f>IFERROR(VLOOKUP(SiscoTable[[#This Row],[Código]],Hoja2!A:B,2,0)*SiscoTable[[#This Row],[Provta(Uns)]],0)</f>
        <v>103.943</v>
      </c>
      <c r="M2076" s="7">
        <v>0</v>
      </c>
      <c r="N2076" s="7">
        <v>18</v>
      </c>
      <c r="O2076" s="7">
        <f>IFERROR(VLOOKUP(SiscoTable[[#This Row],[Código]],Hoja2!A:B,2,0)*SiscoTable[[#This Row],[Stock_actual]],0)</f>
        <v>862.19999999999993</v>
      </c>
      <c r="P2076" s="6" t="s">
        <v>1906</v>
      </c>
      <c r="Q2076" s="7">
        <v>2</v>
      </c>
      <c r="R2076" s="7">
        <v>0</v>
      </c>
      <c r="S2076" s="7" t="s">
        <v>11925</v>
      </c>
      <c r="BI2076"/>
      <c r="BJ2076"/>
    </row>
    <row r="2077" spans="2:62" x14ac:dyDescent="0.4">
      <c r="B2077" s="1">
        <v>15011</v>
      </c>
      <c r="C2077" s="6" t="s">
        <v>30</v>
      </c>
      <c r="D2077" s="6" t="s">
        <v>8</v>
      </c>
      <c r="E2077" s="6" t="s">
        <v>3268</v>
      </c>
      <c r="F2077" s="6" t="s">
        <v>6059</v>
      </c>
      <c r="G2077" s="6" t="s">
        <v>6392</v>
      </c>
      <c r="H2077" s="6" t="s">
        <v>6415</v>
      </c>
      <c r="I2077" s="6" t="s">
        <v>6414</v>
      </c>
      <c r="J2077" s="6" t="s">
        <v>5</v>
      </c>
      <c r="K2077" s="7">
        <v>0.67</v>
      </c>
      <c r="L2077" s="7">
        <f>IFERROR(VLOOKUP(SiscoTable[[#This Row],[Código]],Hoja2!A:B,2,0)*SiscoTable[[#This Row],[Provta(Uns)]],0)</f>
        <v>66.933000000000007</v>
      </c>
      <c r="M2077" s="7">
        <v>0</v>
      </c>
      <c r="N2077" s="7">
        <v>3</v>
      </c>
      <c r="O2077" s="7">
        <f>IFERROR(VLOOKUP(SiscoTable[[#This Row],[Código]],Hoja2!A:B,2,0)*SiscoTable[[#This Row],[Stock_actual]],0)</f>
        <v>299.70000000000005</v>
      </c>
      <c r="P2077" s="6" t="s">
        <v>1060</v>
      </c>
      <c r="Q2077" s="7">
        <v>1</v>
      </c>
      <c r="R2077" s="7">
        <v>0</v>
      </c>
      <c r="S2077" s="7" t="s">
        <v>11925</v>
      </c>
      <c r="BI2077"/>
      <c r="BJ2077"/>
    </row>
    <row r="2078" spans="2:62" x14ac:dyDescent="0.4">
      <c r="B2078" s="1">
        <v>15015</v>
      </c>
      <c r="C2078" s="6" t="s">
        <v>30</v>
      </c>
      <c r="D2078" s="6" t="s">
        <v>8</v>
      </c>
      <c r="E2078" s="6" t="s">
        <v>3268</v>
      </c>
      <c r="F2078" s="6" t="s">
        <v>6059</v>
      </c>
      <c r="G2078" s="6" t="s">
        <v>6392</v>
      </c>
      <c r="H2078" s="6" t="s">
        <v>6417</v>
      </c>
      <c r="I2078" s="6" t="s">
        <v>6416</v>
      </c>
      <c r="J2078" s="6" t="s">
        <v>5</v>
      </c>
      <c r="K2078" s="7">
        <v>0.5</v>
      </c>
      <c r="L2078" s="7">
        <f>IFERROR(VLOOKUP(SiscoTable[[#This Row],[Código]],Hoja2!A:B,2,0)*SiscoTable[[#This Row],[Provta(Uns)]],0)</f>
        <v>17.45</v>
      </c>
      <c r="M2078" s="7">
        <v>0</v>
      </c>
      <c r="N2078" s="7">
        <v>15</v>
      </c>
      <c r="O2078" s="7">
        <f>IFERROR(VLOOKUP(SiscoTable[[#This Row],[Código]],Hoja2!A:B,2,0)*SiscoTable[[#This Row],[Stock_actual]],0)</f>
        <v>523.5</v>
      </c>
      <c r="P2078" s="6" t="s">
        <v>2284</v>
      </c>
      <c r="Q2078" s="7">
        <v>1</v>
      </c>
      <c r="R2078" s="7">
        <v>0</v>
      </c>
      <c r="S2078" s="7" t="s">
        <v>11925</v>
      </c>
      <c r="BI2078"/>
      <c r="BJ2078"/>
    </row>
    <row r="2079" spans="2:62" x14ac:dyDescent="0.4">
      <c r="B2079" s="1">
        <v>15016</v>
      </c>
      <c r="C2079" s="6" t="s">
        <v>8</v>
      </c>
      <c r="D2079" s="6" t="s">
        <v>8</v>
      </c>
      <c r="E2079" s="6" t="s">
        <v>3268</v>
      </c>
      <c r="F2079" s="6" t="s">
        <v>6059</v>
      </c>
      <c r="G2079" s="6" t="s">
        <v>6392</v>
      </c>
      <c r="H2079" s="6" t="s">
        <v>6417</v>
      </c>
      <c r="I2079" s="6" t="s">
        <v>6443</v>
      </c>
      <c r="J2079" s="6" t="s">
        <v>5</v>
      </c>
      <c r="K2079" s="7">
        <v>0.5</v>
      </c>
      <c r="L2079" s="7">
        <f>IFERROR(VLOOKUP(SiscoTable[[#This Row],[Código]],Hoja2!A:B,2,0)*SiscoTable[[#This Row],[Provta(Uns)]],0)</f>
        <v>21.45</v>
      </c>
      <c r="M2079" s="7">
        <v>0</v>
      </c>
      <c r="N2079" s="7">
        <v>16</v>
      </c>
      <c r="O2079" s="7">
        <f>IFERROR(VLOOKUP(SiscoTable[[#This Row],[Código]],Hoja2!A:B,2,0)*SiscoTable[[#This Row],[Stock_actual]],0)</f>
        <v>686.4</v>
      </c>
      <c r="P2079" s="6" t="s">
        <v>6444</v>
      </c>
      <c r="Q2079" s="7">
        <v>1</v>
      </c>
      <c r="R2079" s="7">
        <v>0</v>
      </c>
      <c r="S2079" s="7" t="s">
        <v>11925</v>
      </c>
      <c r="BI2079"/>
      <c r="BJ2079"/>
    </row>
    <row r="2080" spans="2:62" x14ac:dyDescent="0.4">
      <c r="B2080" s="1">
        <v>15017</v>
      </c>
      <c r="C2080" s="6" t="s">
        <v>8</v>
      </c>
      <c r="D2080" s="6" t="s">
        <v>8</v>
      </c>
      <c r="E2080" s="6" t="s">
        <v>3268</v>
      </c>
      <c r="F2080" s="6" t="s">
        <v>6059</v>
      </c>
      <c r="G2080" s="6" t="s">
        <v>6392</v>
      </c>
      <c r="H2080" s="6" t="s">
        <v>6419</v>
      </c>
      <c r="I2080" s="6" t="s">
        <v>6445</v>
      </c>
      <c r="J2080" s="6" t="s">
        <v>5</v>
      </c>
      <c r="K2080" s="7">
        <v>0.17</v>
      </c>
      <c r="L2080" s="7">
        <f>IFERROR(VLOOKUP(SiscoTable[[#This Row],[Código]],Hoja2!A:B,2,0)*SiscoTable[[#This Row],[Provta(Uns)]],0)</f>
        <v>44.88</v>
      </c>
      <c r="M2080" s="7">
        <v>0</v>
      </c>
      <c r="N2080" s="7">
        <v>3</v>
      </c>
      <c r="O2080" s="7">
        <f>IFERROR(VLOOKUP(SiscoTable[[#This Row],[Código]],Hoja2!A:B,2,0)*SiscoTable[[#This Row],[Stock_actual]],0)</f>
        <v>792</v>
      </c>
      <c r="P2080" s="6" t="s">
        <v>283</v>
      </c>
      <c r="Q2080" s="7">
        <v>0</v>
      </c>
      <c r="R2080" s="7">
        <v>0</v>
      </c>
      <c r="S2080" s="7" t="s">
        <v>11925</v>
      </c>
      <c r="BI2080"/>
      <c r="BJ2080"/>
    </row>
    <row r="2081" spans="2:62" x14ac:dyDescent="0.4">
      <c r="B2081" s="1">
        <v>15018</v>
      </c>
      <c r="C2081" s="6" t="s">
        <v>30</v>
      </c>
      <c r="D2081" s="6" t="s">
        <v>8</v>
      </c>
      <c r="E2081" s="6" t="s">
        <v>3268</v>
      </c>
      <c r="F2081" s="6" t="s">
        <v>6059</v>
      </c>
      <c r="G2081" s="6" t="s">
        <v>6392</v>
      </c>
      <c r="H2081" s="6" t="s">
        <v>6419</v>
      </c>
      <c r="I2081" s="6" t="s">
        <v>6418</v>
      </c>
      <c r="J2081" s="6" t="s">
        <v>496</v>
      </c>
      <c r="K2081" s="7">
        <v>1</v>
      </c>
      <c r="L2081" s="7">
        <f>IFERROR(VLOOKUP(SiscoTable[[#This Row],[Código]],Hoja2!A:B,2,0)*SiscoTable[[#This Row],[Provta(Uns)]],0)</f>
        <v>118.5</v>
      </c>
      <c r="M2081" s="7">
        <v>0</v>
      </c>
      <c r="N2081" s="7">
        <v>0</v>
      </c>
      <c r="O2081" s="7">
        <f>IFERROR(VLOOKUP(SiscoTable[[#This Row],[Código]],Hoja2!A:B,2,0)*SiscoTable[[#This Row],[Stock_actual]],0)</f>
        <v>0</v>
      </c>
      <c r="P2081" s="6" t="s">
        <v>7</v>
      </c>
      <c r="Q2081" s="7">
        <v>1</v>
      </c>
      <c r="R2081" s="7">
        <v>1.7999999999999998</v>
      </c>
      <c r="S2081" s="7" t="s">
        <v>11925</v>
      </c>
      <c r="BI2081"/>
      <c r="BJ2081"/>
    </row>
    <row r="2082" spans="2:62" x14ac:dyDescent="0.4">
      <c r="B2082" s="1">
        <v>15021</v>
      </c>
      <c r="C2082" s="6" t="s">
        <v>8</v>
      </c>
      <c r="D2082" s="6" t="s">
        <v>8</v>
      </c>
      <c r="E2082" s="6" t="s">
        <v>3268</v>
      </c>
      <c r="F2082" s="6" t="s">
        <v>6059</v>
      </c>
      <c r="G2082" s="6" t="s">
        <v>6392</v>
      </c>
      <c r="H2082" s="6" t="s">
        <v>3457</v>
      </c>
      <c r="I2082" s="6" t="s">
        <v>6446</v>
      </c>
      <c r="J2082" s="6" t="s">
        <v>5</v>
      </c>
      <c r="K2082" s="7">
        <v>0</v>
      </c>
      <c r="L2082" s="7">
        <f>IFERROR(VLOOKUP(SiscoTable[[#This Row],[Código]],Hoja2!A:B,2,0)*SiscoTable[[#This Row],[Provta(Uns)]],0)</f>
        <v>0</v>
      </c>
      <c r="M2082" s="7">
        <v>0</v>
      </c>
      <c r="N2082" s="7">
        <v>12</v>
      </c>
      <c r="O2082" s="7">
        <f>IFERROR(VLOOKUP(SiscoTable[[#This Row],[Código]],Hoja2!A:B,2,0)*SiscoTable[[#This Row],[Stock_actual]],0)</f>
        <v>1015.1999999999999</v>
      </c>
      <c r="P2082" s="6" t="s">
        <v>134</v>
      </c>
      <c r="Q2082" s="7">
        <v>0</v>
      </c>
      <c r="R2082" s="7">
        <v>0</v>
      </c>
      <c r="S2082" s="7" t="s">
        <v>11925</v>
      </c>
      <c r="BI2082"/>
      <c r="BJ2082"/>
    </row>
    <row r="2083" spans="2:62" x14ac:dyDescent="0.4">
      <c r="B2083" s="1">
        <v>15022</v>
      </c>
      <c r="C2083" s="6" t="s">
        <v>30</v>
      </c>
      <c r="D2083" s="6" t="s">
        <v>8</v>
      </c>
      <c r="E2083" s="6" t="s">
        <v>3268</v>
      </c>
      <c r="F2083" s="6" t="s">
        <v>6059</v>
      </c>
      <c r="G2083" s="6" t="s">
        <v>6392</v>
      </c>
      <c r="H2083" s="6" t="s">
        <v>3457</v>
      </c>
      <c r="I2083" s="6" t="s">
        <v>6420</v>
      </c>
      <c r="J2083" s="6" t="s">
        <v>5</v>
      </c>
      <c r="K2083" s="7">
        <v>0.33</v>
      </c>
      <c r="L2083" s="7">
        <f>IFERROR(VLOOKUP(SiscoTable[[#This Row],[Código]],Hoja2!A:B,2,0)*SiscoTable[[#This Row],[Provta(Uns)]],0)</f>
        <v>71.247</v>
      </c>
      <c r="M2083" s="7">
        <v>0</v>
      </c>
      <c r="N2083" s="7">
        <v>3</v>
      </c>
      <c r="O2083" s="7">
        <f>IFERROR(VLOOKUP(SiscoTable[[#This Row],[Código]],Hoja2!A:B,2,0)*SiscoTable[[#This Row],[Stock_actual]],0)</f>
        <v>647.70000000000005</v>
      </c>
      <c r="P2083" s="6" t="s">
        <v>2273</v>
      </c>
      <c r="Q2083" s="7">
        <v>0</v>
      </c>
      <c r="R2083" s="7">
        <v>0</v>
      </c>
      <c r="S2083" s="7" t="s">
        <v>11925</v>
      </c>
      <c r="BI2083"/>
      <c r="BJ2083"/>
    </row>
    <row r="2084" spans="2:62" x14ac:dyDescent="0.4">
      <c r="B2084" s="1">
        <v>15023</v>
      </c>
      <c r="C2084" s="6" t="s">
        <v>8</v>
      </c>
      <c r="D2084" s="6" t="s">
        <v>8</v>
      </c>
      <c r="E2084" s="6" t="s">
        <v>3268</v>
      </c>
      <c r="F2084" s="6" t="s">
        <v>6059</v>
      </c>
      <c r="G2084" s="6" t="s">
        <v>6474</v>
      </c>
      <c r="H2084" s="6" t="s">
        <v>6476</v>
      </c>
      <c r="I2084" s="6" t="s">
        <v>6484</v>
      </c>
      <c r="J2084" s="6" t="s">
        <v>5</v>
      </c>
      <c r="K2084" s="7">
        <v>0</v>
      </c>
      <c r="L2084" s="7">
        <f>IFERROR(VLOOKUP(SiscoTable[[#This Row],[Código]],Hoja2!A:B,2,0)*SiscoTable[[#This Row],[Provta(Uns)]],0)</f>
        <v>0</v>
      </c>
      <c r="M2084" s="7">
        <v>0</v>
      </c>
      <c r="N2084" s="7">
        <v>0</v>
      </c>
      <c r="O2084" s="7">
        <f>IFERROR(VLOOKUP(SiscoTable[[#This Row],[Código]],Hoja2!A:B,2,0)*SiscoTable[[#This Row],[Stock_actual]],0)</f>
        <v>0</v>
      </c>
      <c r="P2084" s="6" t="s">
        <v>7</v>
      </c>
      <c r="Q2084" s="7">
        <v>0</v>
      </c>
      <c r="R2084" s="7">
        <v>0</v>
      </c>
      <c r="S2084" s="7" t="s">
        <v>11925</v>
      </c>
      <c r="BI2084"/>
      <c r="BJ2084"/>
    </row>
    <row r="2085" spans="2:62" x14ac:dyDescent="0.4">
      <c r="B2085" s="1">
        <v>15024</v>
      </c>
      <c r="C2085" s="6" t="s">
        <v>8</v>
      </c>
      <c r="D2085" s="6" t="s">
        <v>8</v>
      </c>
      <c r="E2085" s="6" t="s">
        <v>3268</v>
      </c>
      <c r="F2085" s="6" t="s">
        <v>6059</v>
      </c>
      <c r="G2085" s="6" t="s">
        <v>6474</v>
      </c>
      <c r="H2085" s="6" t="s">
        <v>6476</v>
      </c>
      <c r="I2085" s="6" t="s">
        <v>6485</v>
      </c>
      <c r="J2085" s="6" t="s">
        <v>5</v>
      </c>
      <c r="K2085" s="7">
        <v>0</v>
      </c>
      <c r="L2085" s="7">
        <f>IFERROR(VLOOKUP(SiscoTable[[#This Row],[Código]],Hoja2!A:B,2,0)*SiscoTable[[#This Row],[Provta(Uns)]],0)</f>
        <v>0</v>
      </c>
      <c r="M2085" s="7">
        <v>0</v>
      </c>
      <c r="N2085" s="7">
        <v>1</v>
      </c>
      <c r="O2085" s="7">
        <f>IFERROR(VLOOKUP(SiscoTable[[#This Row],[Código]],Hoja2!A:B,2,0)*SiscoTable[[#This Row],[Stock_actual]],0)</f>
        <v>83</v>
      </c>
      <c r="P2085" s="6" t="s">
        <v>134</v>
      </c>
      <c r="Q2085" s="7">
        <v>0</v>
      </c>
      <c r="R2085" s="7">
        <v>0</v>
      </c>
      <c r="S2085" s="7" t="s">
        <v>11925</v>
      </c>
      <c r="BI2085"/>
      <c r="BJ2085"/>
    </row>
    <row r="2086" spans="2:62" x14ac:dyDescent="0.4">
      <c r="B2086" s="1">
        <v>15060</v>
      </c>
      <c r="C2086" s="6" t="s">
        <v>30</v>
      </c>
      <c r="D2086" s="6" t="s">
        <v>8</v>
      </c>
      <c r="E2086" s="6" t="s">
        <v>3268</v>
      </c>
      <c r="F2086" s="6" t="s">
        <v>6059</v>
      </c>
      <c r="G2086" s="6" t="s">
        <v>6489</v>
      </c>
      <c r="H2086" s="6" t="s">
        <v>6321</v>
      </c>
      <c r="I2086" s="6" t="s">
        <v>6525</v>
      </c>
      <c r="J2086" s="6" t="s">
        <v>5</v>
      </c>
      <c r="K2086" s="7">
        <v>1.83</v>
      </c>
      <c r="L2086" s="7">
        <f>IFERROR(VLOOKUP(SiscoTable[[#This Row],[Código]],Hoja2!A:B,2,0)*SiscoTable[[#This Row],[Provta(Uns)]],0)</f>
        <v>62.036999999999999</v>
      </c>
      <c r="M2086" s="7">
        <v>0</v>
      </c>
      <c r="N2086" s="7">
        <v>9</v>
      </c>
      <c r="O2086" s="7">
        <f>IFERROR(VLOOKUP(SiscoTable[[#This Row],[Código]],Hoja2!A:B,2,0)*SiscoTable[[#This Row],[Stock_actual]],0)</f>
        <v>305.09999999999997</v>
      </c>
      <c r="P2086" s="6" t="s">
        <v>3726</v>
      </c>
      <c r="Q2086" s="7">
        <v>2</v>
      </c>
      <c r="R2086" s="7">
        <v>0</v>
      </c>
      <c r="S2086" s="7" t="s">
        <v>11925</v>
      </c>
      <c r="BI2086"/>
      <c r="BJ2086"/>
    </row>
    <row r="2087" spans="2:62" x14ac:dyDescent="0.4">
      <c r="B2087" s="1">
        <v>15061</v>
      </c>
      <c r="C2087" s="6" t="s">
        <v>25</v>
      </c>
      <c r="D2087" s="6" t="s">
        <v>30</v>
      </c>
      <c r="E2087" s="6" t="s">
        <v>3268</v>
      </c>
      <c r="F2087" s="6" t="s">
        <v>6059</v>
      </c>
      <c r="G2087" s="6" t="s">
        <v>6489</v>
      </c>
      <c r="H2087" s="6" t="s">
        <v>6321</v>
      </c>
      <c r="I2087" s="6" t="s">
        <v>6499</v>
      </c>
      <c r="J2087" s="6" t="s">
        <v>5</v>
      </c>
      <c r="K2087" s="7">
        <v>6.83</v>
      </c>
      <c r="L2087" s="7">
        <f>IFERROR(VLOOKUP(SiscoTable[[#This Row],[Código]],Hoja2!A:B,2,0)*SiscoTable[[#This Row],[Provta(Uns)]],0)</f>
        <v>231.53700000000001</v>
      </c>
      <c r="M2087" s="7">
        <v>0</v>
      </c>
      <c r="N2087" s="7">
        <v>25</v>
      </c>
      <c r="O2087" s="7">
        <f>IFERROR(VLOOKUP(SiscoTable[[#This Row],[Código]],Hoja2!A:B,2,0)*SiscoTable[[#This Row],[Stock_actual]],0)</f>
        <v>847.5</v>
      </c>
      <c r="P2087" s="6" t="s">
        <v>4220</v>
      </c>
      <c r="Q2087" s="7">
        <v>8</v>
      </c>
      <c r="R2087" s="7">
        <v>0</v>
      </c>
      <c r="S2087" s="7" t="s">
        <v>11925</v>
      </c>
      <c r="BI2087"/>
      <c r="BJ2087"/>
    </row>
    <row r="2088" spans="2:62" x14ac:dyDescent="0.4">
      <c r="B2088" s="1">
        <v>15062</v>
      </c>
      <c r="C2088" s="6" t="s">
        <v>30</v>
      </c>
      <c r="D2088" s="6" t="s">
        <v>8</v>
      </c>
      <c r="E2088" s="6" t="s">
        <v>3268</v>
      </c>
      <c r="F2088" s="6" t="s">
        <v>6059</v>
      </c>
      <c r="G2088" s="6" t="s">
        <v>6489</v>
      </c>
      <c r="H2088" s="6" t="s">
        <v>6321</v>
      </c>
      <c r="I2088" s="6" t="s">
        <v>6526</v>
      </c>
      <c r="J2088" s="6" t="s">
        <v>5</v>
      </c>
      <c r="K2088" s="7">
        <v>3.67</v>
      </c>
      <c r="L2088" s="7">
        <f>IFERROR(VLOOKUP(SiscoTable[[#This Row],[Código]],Hoja2!A:B,2,0)*SiscoTable[[#This Row],[Provta(Uns)]],0)</f>
        <v>124.78</v>
      </c>
      <c r="M2088" s="7">
        <v>10</v>
      </c>
      <c r="N2088" s="7">
        <v>7</v>
      </c>
      <c r="O2088" s="7">
        <f>IFERROR(VLOOKUP(SiscoTable[[#This Row],[Código]],Hoja2!A:B,2,0)*SiscoTable[[#This Row],[Stock_actual]],0)</f>
        <v>238</v>
      </c>
      <c r="P2088" s="6" t="s">
        <v>1267</v>
      </c>
      <c r="Q2088" s="7">
        <v>4</v>
      </c>
      <c r="R2088" s="7">
        <v>0</v>
      </c>
      <c r="S2088" s="7" t="s">
        <v>11925</v>
      </c>
      <c r="BI2088"/>
      <c r="BJ2088"/>
    </row>
    <row r="2089" spans="2:62" x14ac:dyDescent="0.4">
      <c r="B2089" s="1">
        <v>15063</v>
      </c>
      <c r="C2089" s="6" t="s">
        <v>30</v>
      </c>
      <c r="D2089" s="6" t="s">
        <v>8</v>
      </c>
      <c r="E2089" s="6" t="s">
        <v>3268</v>
      </c>
      <c r="F2089" s="6" t="s">
        <v>6059</v>
      </c>
      <c r="G2089" s="6" t="s">
        <v>6489</v>
      </c>
      <c r="H2089" s="6" t="s">
        <v>6528</v>
      </c>
      <c r="I2089" s="6" t="s">
        <v>6527</v>
      </c>
      <c r="J2089" s="6" t="s">
        <v>5</v>
      </c>
      <c r="K2089" s="7">
        <v>2.83</v>
      </c>
      <c r="L2089" s="7">
        <f>IFERROR(VLOOKUP(SiscoTable[[#This Row],[Código]],Hoja2!A:B,2,0)*SiscoTable[[#This Row],[Provta(Uns)]],0)</f>
        <v>59.146999999999998</v>
      </c>
      <c r="M2089" s="7">
        <v>12</v>
      </c>
      <c r="N2089" s="7">
        <v>43</v>
      </c>
      <c r="O2089" s="7">
        <f>IFERROR(VLOOKUP(SiscoTable[[#This Row],[Código]],Hoja2!A:B,2,0)*SiscoTable[[#This Row],[Stock_actual]],0)</f>
        <v>898.69999999999993</v>
      </c>
      <c r="P2089" s="6" t="s">
        <v>2627</v>
      </c>
      <c r="Q2089" s="7">
        <v>3</v>
      </c>
      <c r="R2089" s="7">
        <v>0</v>
      </c>
      <c r="S2089" s="7" t="s">
        <v>11925</v>
      </c>
      <c r="BI2089"/>
      <c r="BJ2089"/>
    </row>
    <row r="2090" spans="2:62" x14ac:dyDescent="0.4">
      <c r="B2090" s="1">
        <v>15064</v>
      </c>
      <c r="C2090" s="6" t="s">
        <v>8</v>
      </c>
      <c r="D2090" s="6" t="s">
        <v>8</v>
      </c>
      <c r="E2090" s="6" t="s">
        <v>3268</v>
      </c>
      <c r="F2090" s="6" t="s">
        <v>6059</v>
      </c>
      <c r="G2090" s="6" t="s">
        <v>6489</v>
      </c>
      <c r="H2090" s="6" t="s">
        <v>6528</v>
      </c>
      <c r="I2090" s="6" t="s">
        <v>6597</v>
      </c>
      <c r="J2090" s="6" t="s">
        <v>5</v>
      </c>
      <c r="K2090" s="7">
        <v>3.17</v>
      </c>
      <c r="L2090" s="7">
        <f>IFERROR(VLOOKUP(SiscoTable[[#This Row],[Código]],Hoja2!A:B,2,0)*SiscoTable[[#This Row],[Provta(Uns)]],0)</f>
        <v>66.569999999999993</v>
      </c>
      <c r="M2090" s="7">
        <v>24</v>
      </c>
      <c r="N2090" s="7">
        <v>41</v>
      </c>
      <c r="O2090" s="7">
        <f>IFERROR(VLOOKUP(SiscoTable[[#This Row],[Código]],Hoja2!A:B,2,0)*SiscoTable[[#This Row],[Stock_actual]],0)</f>
        <v>861</v>
      </c>
      <c r="P2090" s="6" t="s">
        <v>6598</v>
      </c>
      <c r="Q2090" s="7">
        <v>4</v>
      </c>
      <c r="R2090" s="7">
        <v>0</v>
      </c>
      <c r="S2090" s="7" t="s">
        <v>11925</v>
      </c>
      <c r="BI2090"/>
      <c r="BJ2090"/>
    </row>
    <row r="2091" spans="2:62" x14ac:dyDescent="0.4">
      <c r="B2091" s="1">
        <v>15066</v>
      </c>
      <c r="C2091" s="6" t="s">
        <v>8</v>
      </c>
      <c r="D2091" s="6" t="s">
        <v>8</v>
      </c>
      <c r="E2091" s="6" t="s">
        <v>3268</v>
      </c>
      <c r="F2091" s="6" t="s">
        <v>6059</v>
      </c>
      <c r="G2091" s="6" t="s">
        <v>6489</v>
      </c>
      <c r="H2091" s="6" t="s">
        <v>6600</v>
      </c>
      <c r="I2091" s="6" t="s">
        <v>6599</v>
      </c>
      <c r="J2091" s="6" t="s">
        <v>5</v>
      </c>
      <c r="K2091" s="7">
        <v>3.83</v>
      </c>
      <c r="L2091" s="7">
        <f>IFERROR(VLOOKUP(SiscoTable[[#This Row],[Código]],Hoja2!A:B,2,0)*SiscoTable[[#This Row],[Provta(Uns)]],0)</f>
        <v>74.685000000000002</v>
      </c>
      <c r="M2091" s="7">
        <v>24</v>
      </c>
      <c r="N2091" s="7">
        <v>37</v>
      </c>
      <c r="O2091" s="7">
        <f>IFERROR(VLOOKUP(SiscoTable[[#This Row],[Código]],Hoja2!A:B,2,0)*SiscoTable[[#This Row],[Stock_actual]],0)</f>
        <v>721.5</v>
      </c>
      <c r="P2091" s="6" t="s">
        <v>6601</v>
      </c>
      <c r="Q2091" s="7">
        <v>4</v>
      </c>
      <c r="R2091" s="7">
        <v>0</v>
      </c>
      <c r="S2091" s="7" t="s">
        <v>11925</v>
      </c>
      <c r="BI2091"/>
      <c r="BJ2091"/>
    </row>
    <row r="2092" spans="2:62" x14ac:dyDescent="0.4">
      <c r="B2092" s="1">
        <v>15067</v>
      </c>
      <c r="C2092" s="6" t="s">
        <v>8</v>
      </c>
      <c r="D2092" s="6" t="s">
        <v>8</v>
      </c>
      <c r="E2092" s="6" t="s">
        <v>3268</v>
      </c>
      <c r="F2092" s="6" t="s">
        <v>6059</v>
      </c>
      <c r="G2092" s="6" t="s">
        <v>6489</v>
      </c>
      <c r="H2092" s="6" t="s">
        <v>6600</v>
      </c>
      <c r="I2092" s="6" t="s">
        <v>6602</v>
      </c>
      <c r="J2092" s="6" t="s">
        <v>5</v>
      </c>
      <c r="K2092" s="7">
        <v>3.33</v>
      </c>
      <c r="L2092" s="7">
        <f>IFERROR(VLOOKUP(SiscoTable[[#This Row],[Código]],Hoja2!A:B,2,0)*SiscoTable[[#This Row],[Provta(Uns)]],0)</f>
        <v>71.594999999999999</v>
      </c>
      <c r="M2092" s="7">
        <v>12</v>
      </c>
      <c r="N2092" s="7">
        <v>3</v>
      </c>
      <c r="O2092" s="7">
        <f>IFERROR(VLOOKUP(SiscoTable[[#This Row],[Código]],Hoja2!A:B,2,0)*SiscoTable[[#This Row],[Stock_actual]],0)</f>
        <v>64.5</v>
      </c>
      <c r="P2092" s="6" t="s">
        <v>699</v>
      </c>
      <c r="Q2092" s="7">
        <v>4</v>
      </c>
      <c r="R2092" s="7">
        <v>0</v>
      </c>
      <c r="S2092" s="7" t="s">
        <v>11925</v>
      </c>
      <c r="BI2092"/>
      <c r="BJ2092"/>
    </row>
    <row r="2093" spans="2:62" x14ac:dyDescent="0.4">
      <c r="B2093" s="1">
        <v>15068</v>
      </c>
      <c r="C2093" s="6" t="s">
        <v>8</v>
      </c>
      <c r="D2093" s="6" t="s">
        <v>8</v>
      </c>
      <c r="E2093" s="6" t="s">
        <v>3268</v>
      </c>
      <c r="F2093" s="6" t="s">
        <v>6059</v>
      </c>
      <c r="G2093" s="6" t="s">
        <v>6693</v>
      </c>
      <c r="H2093" s="6" t="s">
        <v>6707</v>
      </c>
      <c r="I2093" s="6" t="s">
        <v>6706</v>
      </c>
      <c r="J2093" s="6" t="s">
        <v>5</v>
      </c>
      <c r="K2093" s="7">
        <v>0.17</v>
      </c>
      <c r="L2093" s="7">
        <f>IFERROR(VLOOKUP(SiscoTable[[#This Row],[Código]],Hoja2!A:B,2,0)*SiscoTable[[#This Row],[Provta(Uns)]],0)</f>
        <v>6.3410000000000002</v>
      </c>
      <c r="M2093" s="7">
        <v>0</v>
      </c>
      <c r="N2093" s="7">
        <v>11</v>
      </c>
      <c r="O2093" s="7">
        <f>IFERROR(VLOOKUP(SiscoTable[[#This Row],[Código]],Hoja2!A:B,2,0)*SiscoTable[[#This Row],[Stock_actual]],0)</f>
        <v>410.29999999999995</v>
      </c>
      <c r="P2093" s="6" t="s">
        <v>2040</v>
      </c>
      <c r="Q2093" s="7">
        <v>0</v>
      </c>
      <c r="R2093" s="7">
        <v>0</v>
      </c>
      <c r="S2093" s="7" t="s">
        <v>11925</v>
      </c>
      <c r="BI2093"/>
      <c r="BJ2093"/>
    </row>
    <row r="2094" spans="2:62" x14ac:dyDescent="0.4">
      <c r="B2094" s="1">
        <v>15073</v>
      </c>
      <c r="C2094" s="6" t="s">
        <v>8</v>
      </c>
      <c r="D2094" s="6" t="s">
        <v>8</v>
      </c>
      <c r="E2094" s="6" t="s">
        <v>3268</v>
      </c>
      <c r="F2094" s="6" t="s">
        <v>6059</v>
      </c>
      <c r="G2094" s="6" t="s">
        <v>6693</v>
      </c>
      <c r="H2094" s="6" t="s">
        <v>6701</v>
      </c>
      <c r="I2094" s="6" t="s">
        <v>6708</v>
      </c>
      <c r="J2094" s="6" t="s">
        <v>5</v>
      </c>
      <c r="K2094" s="7">
        <v>0.83</v>
      </c>
      <c r="L2094" s="7">
        <f>IFERROR(VLOOKUP(SiscoTable[[#This Row],[Código]],Hoja2!A:B,2,0)*SiscoTable[[#This Row],[Provta(Uns)]],0)</f>
        <v>32.369999999999997</v>
      </c>
      <c r="M2094" s="7">
        <v>0</v>
      </c>
      <c r="N2094" s="7">
        <v>9</v>
      </c>
      <c r="O2094" s="7">
        <f>IFERROR(VLOOKUP(SiscoTable[[#This Row],[Código]],Hoja2!A:B,2,0)*SiscoTable[[#This Row],[Stock_actual]],0)</f>
        <v>351</v>
      </c>
      <c r="P2094" s="6" t="s">
        <v>6709</v>
      </c>
      <c r="Q2094" s="7">
        <v>1</v>
      </c>
      <c r="R2094" s="7">
        <v>0</v>
      </c>
      <c r="S2094" s="7" t="s">
        <v>11925</v>
      </c>
      <c r="BI2094"/>
      <c r="BJ2094"/>
    </row>
    <row r="2095" spans="2:62" x14ac:dyDescent="0.4">
      <c r="B2095" s="1">
        <v>15074</v>
      </c>
      <c r="C2095" s="6" t="s">
        <v>30</v>
      </c>
      <c r="D2095" s="6" t="s">
        <v>8</v>
      </c>
      <c r="E2095" s="6" t="s">
        <v>3268</v>
      </c>
      <c r="F2095" s="6" t="s">
        <v>6059</v>
      </c>
      <c r="G2095" s="6" t="s">
        <v>6693</v>
      </c>
      <c r="H2095" s="6" t="s">
        <v>6699</v>
      </c>
      <c r="I2095" s="6" t="s">
        <v>6698</v>
      </c>
      <c r="J2095" s="6" t="s">
        <v>5</v>
      </c>
      <c r="K2095" s="7">
        <v>2.33</v>
      </c>
      <c r="L2095" s="7">
        <f>IFERROR(VLOOKUP(SiscoTable[[#This Row],[Código]],Hoja2!A:B,2,0)*SiscoTable[[#This Row],[Provta(Uns)]],0)</f>
        <v>58.016999999999996</v>
      </c>
      <c r="M2095" s="7">
        <v>0</v>
      </c>
      <c r="N2095" s="7">
        <v>13</v>
      </c>
      <c r="O2095" s="7">
        <f>IFERROR(VLOOKUP(SiscoTable[[#This Row],[Código]],Hoja2!A:B,2,0)*SiscoTable[[#This Row],[Stock_actual]],0)</f>
        <v>323.7</v>
      </c>
      <c r="P2095" s="6" t="s">
        <v>4830</v>
      </c>
      <c r="Q2095" s="7">
        <v>3</v>
      </c>
      <c r="R2095" s="7">
        <v>0</v>
      </c>
      <c r="S2095" s="7" t="s">
        <v>11925</v>
      </c>
      <c r="BI2095"/>
      <c r="BJ2095"/>
    </row>
    <row r="2096" spans="2:62" x14ac:dyDescent="0.4">
      <c r="B2096" s="1">
        <v>15075</v>
      </c>
      <c r="C2096" s="6" t="s">
        <v>8</v>
      </c>
      <c r="D2096" s="6" t="s">
        <v>8</v>
      </c>
      <c r="E2096" s="6" t="s">
        <v>3268</v>
      </c>
      <c r="F2096" s="6" t="s">
        <v>6059</v>
      </c>
      <c r="G2096" s="6" t="s">
        <v>6693</v>
      </c>
      <c r="H2096" s="6" t="s">
        <v>6699</v>
      </c>
      <c r="I2096" s="6" t="s">
        <v>6710</v>
      </c>
      <c r="J2096" s="6" t="s">
        <v>5</v>
      </c>
      <c r="K2096" s="7">
        <v>0.5</v>
      </c>
      <c r="L2096" s="7">
        <f>IFERROR(VLOOKUP(SiscoTable[[#This Row],[Código]],Hoja2!A:B,2,0)*SiscoTable[[#This Row],[Provta(Uns)]],0)</f>
        <v>11.25</v>
      </c>
      <c r="M2096" s="7">
        <v>0</v>
      </c>
      <c r="N2096" s="7">
        <v>2</v>
      </c>
      <c r="O2096" s="7">
        <f>IFERROR(VLOOKUP(SiscoTable[[#This Row],[Código]],Hoja2!A:B,2,0)*SiscoTable[[#This Row],[Stock_actual]],0)</f>
        <v>45</v>
      </c>
      <c r="P2096" s="6" t="s">
        <v>560</v>
      </c>
      <c r="Q2096" s="7">
        <v>1</v>
      </c>
      <c r="R2096" s="7">
        <v>0</v>
      </c>
      <c r="S2096" s="7" t="s">
        <v>11925</v>
      </c>
      <c r="BI2096"/>
      <c r="BJ2096"/>
    </row>
    <row r="2097" spans="2:62" x14ac:dyDescent="0.4">
      <c r="B2097" s="1">
        <v>15076</v>
      </c>
      <c r="C2097" s="6" t="s">
        <v>8</v>
      </c>
      <c r="D2097" s="6" t="s">
        <v>8</v>
      </c>
      <c r="E2097" s="6" t="s">
        <v>3268</v>
      </c>
      <c r="F2097" s="6" t="s">
        <v>6059</v>
      </c>
      <c r="G2097" s="6" t="s">
        <v>6693</v>
      </c>
      <c r="H2097" s="6" t="s">
        <v>6699</v>
      </c>
      <c r="I2097" s="6" t="s">
        <v>6711</v>
      </c>
      <c r="J2097" s="6" t="s">
        <v>5</v>
      </c>
      <c r="K2097" s="7">
        <v>0.83</v>
      </c>
      <c r="L2097" s="7">
        <f>IFERROR(VLOOKUP(SiscoTable[[#This Row],[Código]],Hoja2!A:B,2,0)*SiscoTable[[#This Row],[Provta(Uns)]],0)</f>
        <v>22.326999999999998</v>
      </c>
      <c r="M2097" s="7">
        <v>0</v>
      </c>
      <c r="N2097" s="7">
        <v>7</v>
      </c>
      <c r="O2097" s="7">
        <f>IFERROR(VLOOKUP(SiscoTable[[#This Row],[Código]],Hoja2!A:B,2,0)*SiscoTable[[#This Row],[Stock_actual]],0)</f>
        <v>188.29999999999998</v>
      </c>
      <c r="P2097" s="6" t="s">
        <v>1940</v>
      </c>
      <c r="Q2097" s="7">
        <v>1</v>
      </c>
      <c r="R2097" s="7">
        <v>0</v>
      </c>
      <c r="S2097" s="7" t="s">
        <v>11925</v>
      </c>
      <c r="BI2097"/>
      <c r="BJ2097"/>
    </row>
    <row r="2098" spans="2:62" x14ac:dyDescent="0.4">
      <c r="B2098" s="1">
        <v>15078</v>
      </c>
      <c r="C2098" s="6" t="s">
        <v>25</v>
      </c>
      <c r="D2098" s="6" t="s">
        <v>8</v>
      </c>
      <c r="E2098" s="6" t="s">
        <v>3268</v>
      </c>
      <c r="F2098" s="6" t="s">
        <v>6059</v>
      </c>
      <c r="G2098" s="6" t="s">
        <v>6747</v>
      </c>
      <c r="H2098" s="6" t="s">
        <v>6749</v>
      </c>
      <c r="I2098" s="6" t="s">
        <v>6748</v>
      </c>
      <c r="J2098" s="6" t="s">
        <v>5</v>
      </c>
      <c r="K2098" s="7">
        <v>2</v>
      </c>
      <c r="L2098" s="7">
        <f>IFERROR(VLOOKUP(SiscoTable[[#This Row],[Código]],Hoja2!A:B,2,0)*SiscoTable[[#This Row],[Provta(Uns)]],0)</f>
        <v>233.8</v>
      </c>
      <c r="M2098" s="7">
        <v>0</v>
      </c>
      <c r="N2098" s="7">
        <v>7</v>
      </c>
      <c r="O2098" s="7">
        <f>IFERROR(VLOOKUP(SiscoTable[[#This Row],[Código]],Hoja2!A:B,2,0)*SiscoTable[[#This Row],[Stock_actual]],0)</f>
        <v>818.30000000000007</v>
      </c>
      <c r="P2098" s="6" t="s">
        <v>311</v>
      </c>
      <c r="Q2098" s="7">
        <v>2</v>
      </c>
      <c r="R2098" s="7">
        <v>0</v>
      </c>
      <c r="S2098" s="7" t="s">
        <v>11925</v>
      </c>
      <c r="BI2098"/>
      <c r="BJ2098"/>
    </row>
    <row r="2099" spans="2:62" x14ac:dyDescent="0.4">
      <c r="B2099" s="1">
        <v>15079</v>
      </c>
      <c r="C2099" s="6" t="s">
        <v>8</v>
      </c>
      <c r="D2099" s="6" t="s">
        <v>8</v>
      </c>
      <c r="E2099" s="6" t="s">
        <v>3268</v>
      </c>
      <c r="F2099" s="6" t="s">
        <v>6059</v>
      </c>
      <c r="G2099" s="6" t="s">
        <v>6747</v>
      </c>
      <c r="H2099" s="6" t="s">
        <v>6761</v>
      </c>
      <c r="I2099" s="6" t="s">
        <v>6781</v>
      </c>
      <c r="J2099" s="6" t="s">
        <v>5</v>
      </c>
      <c r="K2099" s="7">
        <v>0</v>
      </c>
      <c r="L2099" s="7">
        <f>IFERROR(VLOOKUP(SiscoTable[[#This Row],[Código]],Hoja2!A:B,2,0)*SiscoTable[[#This Row],[Provta(Uns)]],0)</f>
        <v>0</v>
      </c>
      <c r="M2099" s="7">
        <v>0</v>
      </c>
      <c r="N2099" s="7">
        <v>0</v>
      </c>
      <c r="O2099" s="7">
        <f>IFERROR(VLOOKUP(SiscoTable[[#This Row],[Código]],Hoja2!A:B,2,0)*SiscoTable[[#This Row],[Stock_actual]],0)</f>
        <v>0</v>
      </c>
      <c r="P2099" s="6" t="s">
        <v>7</v>
      </c>
      <c r="Q2099" s="7">
        <v>0</v>
      </c>
      <c r="R2099" s="7">
        <v>0</v>
      </c>
      <c r="S2099" s="7" t="s">
        <v>11925</v>
      </c>
      <c r="BI2099"/>
      <c r="BJ2099"/>
    </row>
    <row r="2100" spans="2:62" x14ac:dyDescent="0.4">
      <c r="B2100" s="1">
        <v>15081</v>
      </c>
      <c r="C2100" s="6" t="s">
        <v>30</v>
      </c>
      <c r="D2100" s="6" t="s">
        <v>8</v>
      </c>
      <c r="E2100" s="6" t="s">
        <v>3268</v>
      </c>
      <c r="F2100" s="6" t="s">
        <v>6059</v>
      </c>
      <c r="G2100" s="6" t="s">
        <v>6747</v>
      </c>
      <c r="H2100" s="6" t="s">
        <v>6759</v>
      </c>
      <c r="I2100" s="6" t="s">
        <v>6766</v>
      </c>
      <c r="J2100" s="6" t="s">
        <v>5</v>
      </c>
      <c r="K2100" s="7">
        <v>0.5</v>
      </c>
      <c r="L2100" s="7">
        <f>IFERROR(VLOOKUP(SiscoTable[[#This Row],[Código]],Hoja2!A:B,2,0)*SiscoTable[[#This Row],[Provta(Uns)]],0)</f>
        <v>119.95</v>
      </c>
      <c r="M2100" s="7">
        <v>0</v>
      </c>
      <c r="N2100" s="7">
        <v>3</v>
      </c>
      <c r="O2100" s="7">
        <f>IFERROR(VLOOKUP(SiscoTable[[#This Row],[Código]],Hoja2!A:B,2,0)*SiscoTable[[#This Row],[Stock_actual]],0)</f>
        <v>719.7</v>
      </c>
      <c r="P2100" s="6" t="s">
        <v>1014</v>
      </c>
      <c r="Q2100" s="7">
        <v>1</v>
      </c>
      <c r="R2100" s="7">
        <v>0</v>
      </c>
      <c r="S2100" s="7" t="s">
        <v>11925</v>
      </c>
      <c r="BI2100"/>
      <c r="BJ2100"/>
    </row>
    <row r="2101" spans="2:62" x14ac:dyDescent="0.4">
      <c r="B2101" s="1">
        <v>15082</v>
      </c>
      <c r="C2101" s="6" t="s">
        <v>25</v>
      </c>
      <c r="D2101" s="6" t="s">
        <v>8</v>
      </c>
      <c r="E2101" s="6" t="s">
        <v>3268</v>
      </c>
      <c r="F2101" s="6" t="s">
        <v>6059</v>
      </c>
      <c r="G2101" s="6" t="s">
        <v>6747</v>
      </c>
      <c r="H2101" s="6" t="s">
        <v>6751</v>
      </c>
      <c r="I2101" s="6" t="s">
        <v>6750</v>
      </c>
      <c r="J2101" s="6" t="s">
        <v>5</v>
      </c>
      <c r="K2101" s="7">
        <v>3.33</v>
      </c>
      <c r="L2101" s="7">
        <f>IFERROR(VLOOKUP(SiscoTable[[#This Row],[Código]],Hoja2!A:B,2,0)*SiscoTable[[#This Row],[Provta(Uns)]],0)</f>
        <v>467.86500000000001</v>
      </c>
      <c r="M2101" s="7">
        <v>0</v>
      </c>
      <c r="N2101" s="7">
        <v>12</v>
      </c>
      <c r="O2101" s="7">
        <f>IFERROR(VLOOKUP(SiscoTable[[#This Row],[Código]],Hoja2!A:B,2,0)*SiscoTable[[#This Row],[Stock_actual]],0)</f>
        <v>1686</v>
      </c>
      <c r="P2101" s="6" t="s">
        <v>476</v>
      </c>
      <c r="Q2101" s="7">
        <v>4</v>
      </c>
      <c r="R2101" s="7">
        <v>0</v>
      </c>
      <c r="S2101" s="7" t="s">
        <v>11925</v>
      </c>
      <c r="BI2101"/>
      <c r="BJ2101"/>
    </row>
    <row r="2102" spans="2:62" x14ac:dyDescent="0.4">
      <c r="B2102" s="1">
        <v>15083</v>
      </c>
      <c r="C2102" s="6" t="s">
        <v>8</v>
      </c>
      <c r="D2102" s="6" t="s">
        <v>8</v>
      </c>
      <c r="E2102" s="6" t="s">
        <v>3268</v>
      </c>
      <c r="F2102" s="6" t="s">
        <v>6059</v>
      </c>
      <c r="G2102" s="6" t="s">
        <v>6747</v>
      </c>
      <c r="H2102" s="6" t="s">
        <v>6751</v>
      </c>
      <c r="I2102" s="6" t="s">
        <v>6782</v>
      </c>
      <c r="J2102" s="6" t="s">
        <v>5</v>
      </c>
      <c r="K2102" s="7">
        <v>0</v>
      </c>
      <c r="L2102" s="7">
        <f>IFERROR(VLOOKUP(SiscoTable[[#This Row],[Código]],Hoja2!A:B,2,0)*SiscoTable[[#This Row],[Provta(Uns)]],0)</f>
        <v>0</v>
      </c>
      <c r="M2102" s="7">
        <v>0</v>
      </c>
      <c r="N2102" s="7">
        <v>1</v>
      </c>
      <c r="O2102" s="7">
        <f>IFERROR(VLOOKUP(SiscoTable[[#This Row],[Código]],Hoja2!A:B,2,0)*SiscoTable[[#This Row],[Stock_actual]],0)</f>
        <v>1204</v>
      </c>
      <c r="P2102" s="6" t="s">
        <v>134</v>
      </c>
      <c r="Q2102" s="7">
        <v>0</v>
      </c>
      <c r="R2102" s="7">
        <v>0</v>
      </c>
      <c r="S2102" s="7" t="s">
        <v>11925</v>
      </c>
      <c r="BI2102"/>
      <c r="BJ2102"/>
    </row>
    <row r="2103" spans="2:62" x14ac:dyDescent="0.4">
      <c r="B2103" s="1">
        <v>15084</v>
      </c>
      <c r="C2103" s="6" t="s">
        <v>25</v>
      </c>
      <c r="D2103" s="6" t="s">
        <v>8</v>
      </c>
      <c r="E2103" s="6" t="s">
        <v>3268</v>
      </c>
      <c r="F2103" s="6" t="s">
        <v>6059</v>
      </c>
      <c r="G2103" s="6" t="s">
        <v>6747</v>
      </c>
      <c r="H2103" s="6" t="s">
        <v>6751</v>
      </c>
      <c r="I2103" s="6" t="s">
        <v>6752</v>
      </c>
      <c r="J2103" s="6" t="s">
        <v>5</v>
      </c>
      <c r="K2103" s="7">
        <v>1.67</v>
      </c>
      <c r="L2103" s="7">
        <f>IFERROR(VLOOKUP(SiscoTable[[#This Row],[Código]],Hoja2!A:B,2,0)*SiscoTable[[#This Row],[Provta(Uns)]],0)</f>
        <v>432.53</v>
      </c>
      <c r="M2103" s="7">
        <v>0</v>
      </c>
      <c r="N2103" s="7">
        <v>4</v>
      </c>
      <c r="O2103" s="7">
        <f>IFERROR(VLOOKUP(SiscoTable[[#This Row],[Código]],Hoja2!A:B,2,0)*SiscoTable[[#This Row],[Stock_actual]],0)</f>
        <v>1036</v>
      </c>
      <c r="P2103" s="6" t="s">
        <v>598</v>
      </c>
      <c r="Q2103" s="7">
        <v>2</v>
      </c>
      <c r="R2103" s="7">
        <v>0</v>
      </c>
      <c r="S2103" s="7" t="s">
        <v>11925</v>
      </c>
      <c r="BI2103"/>
      <c r="BJ2103"/>
    </row>
    <row r="2104" spans="2:62" x14ac:dyDescent="0.4">
      <c r="B2104" s="1">
        <v>15086</v>
      </c>
      <c r="C2104" s="6" t="s">
        <v>25</v>
      </c>
      <c r="D2104" s="6" t="s">
        <v>8</v>
      </c>
      <c r="E2104" s="6" t="s">
        <v>3268</v>
      </c>
      <c r="F2104" s="6" t="s">
        <v>6059</v>
      </c>
      <c r="G2104" s="6" t="s">
        <v>6747</v>
      </c>
      <c r="H2104" s="6" t="s">
        <v>6751</v>
      </c>
      <c r="I2104" s="6" t="s">
        <v>6753</v>
      </c>
      <c r="J2104" s="6" t="s">
        <v>5</v>
      </c>
      <c r="K2104" s="7">
        <v>4.83</v>
      </c>
      <c r="L2104" s="7">
        <f>IFERROR(VLOOKUP(SiscoTable[[#This Row],[Código]],Hoja2!A:B,2,0)*SiscoTable[[#This Row],[Provta(Uns)]],0)</f>
        <v>312.98399999999998</v>
      </c>
      <c r="M2104" s="7">
        <v>0</v>
      </c>
      <c r="N2104" s="7">
        <v>10</v>
      </c>
      <c r="O2104" s="7">
        <f>IFERROR(VLOOKUP(SiscoTable[[#This Row],[Código]],Hoja2!A:B,2,0)*SiscoTable[[#This Row],[Stock_actual]],0)</f>
        <v>648</v>
      </c>
      <c r="P2104" s="6" t="s">
        <v>1119</v>
      </c>
      <c r="Q2104" s="7">
        <v>5</v>
      </c>
      <c r="R2104" s="7">
        <v>0</v>
      </c>
      <c r="S2104" s="7" t="s">
        <v>11925</v>
      </c>
      <c r="BI2104"/>
      <c r="BJ2104"/>
    </row>
    <row r="2105" spans="2:62" x14ac:dyDescent="0.4">
      <c r="B2105" s="1">
        <v>15087</v>
      </c>
      <c r="C2105" s="6" t="s">
        <v>25</v>
      </c>
      <c r="D2105" s="6" t="s">
        <v>8</v>
      </c>
      <c r="E2105" s="6" t="s">
        <v>3268</v>
      </c>
      <c r="F2105" s="6" t="s">
        <v>6059</v>
      </c>
      <c r="G2105" s="6" t="s">
        <v>6747</v>
      </c>
      <c r="H2105" s="6" t="s">
        <v>6751</v>
      </c>
      <c r="I2105" s="6" t="s">
        <v>6754</v>
      </c>
      <c r="J2105" s="6" t="s">
        <v>5</v>
      </c>
      <c r="K2105" s="7">
        <v>0.5</v>
      </c>
      <c r="L2105" s="7">
        <f>IFERROR(VLOOKUP(SiscoTable[[#This Row],[Código]],Hoja2!A:B,2,0)*SiscoTable[[#This Row],[Provta(Uns)]],0)</f>
        <v>114.5</v>
      </c>
      <c r="M2105" s="7">
        <v>0</v>
      </c>
      <c r="N2105" s="7">
        <v>6</v>
      </c>
      <c r="O2105" s="7">
        <f>IFERROR(VLOOKUP(SiscoTable[[#This Row],[Código]],Hoja2!A:B,2,0)*SiscoTable[[#This Row],[Stock_actual]],0)</f>
        <v>1374</v>
      </c>
      <c r="P2105" s="6" t="s">
        <v>1828</v>
      </c>
      <c r="Q2105" s="7">
        <v>1</v>
      </c>
      <c r="R2105" s="7">
        <v>0</v>
      </c>
      <c r="S2105" s="7" t="s">
        <v>11925</v>
      </c>
      <c r="BI2105"/>
      <c r="BJ2105"/>
    </row>
    <row r="2106" spans="2:62" x14ac:dyDescent="0.4">
      <c r="B2106" s="1">
        <v>15088</v>
      </c>
      <c r="C2106" s="6" t="s">
        <v>25</v>
      </c>
      <c r="D2106" s="6" t="s">
        <v>8</v>
      </c>
      <c r="E2106" s="6" t="s">
        <v>3268</v>
      </c>
      <c r="F2106" s="6" t="s">
        <v>6059</v>
      </c>
      <c r="G2106" s="6" t="s">
        <v>6747</v>
      </c>
      <c r="H2106" s="6" t="s">
        <v>6756</v>
      </c>
      <c r="I2106" s="6" t="s">
        <v>6755</v>
      </c>
      <c r="J2106" s="6" t="s">
        <v>5</v>
      </c>
      <c r="K2106" s="7">
        <v>3.33</v>
      </c>
      <c r="L2106" s="7">
        <f>IFERROR(VLOOKUP(SiscoTable[[#This Row],[Código]],Hoja2!A:B,2,0)*SiscoTable[[#This Row],[Provta(Uns)]],0)</f>
        <v>386.28000000000003</v>
      </c>
      <c r="M2106" s="7">
        <v>6</v>
      </c>
      <c r="N2106" s="7">
        <v>12</v>
      </c>
      <c r="O2106" s="7">
        <f>IFERROR(VLOOKUP(SiscoTable[[#This Row],[Código]],Hoja2!A:B,2,0)*SiscoTable[[#This Row],[Stock_actual]],0)</f>
        <v>1392</v>
      </c>
      <c r="P2106" s="6" t="s">
        <v>476</v>
      </c>
      <c r="Q2106" s="7">
        <v>4</v>
      </c>
      <c r="R2106" s="7">
        <v>0</v>
      </c>
      <c r="S2106" s="7" t="s">
        <v>11925</v>
      </c>
      <c r="BI2106"/>
      <c r="BJ2106"/>
    </row>
    <row r="2107" spans="2:62" x14ac:dyDescent="0.4">
      <c r="B2107" s="1">
        <v>15090</v>
      </c>
      <c r="C2107" s="6" t="s">
        <v>30</v>
      </c>
      <c r="D2107" s="6" t="s">
        <v>8</v>
      </c>
      <c r="E2107" s="6" t="s">
        <v>3268</v>
      </c>
      <c r="F2107" s="6" t="s">
        <v>6059</v>
      </c>
      <c r="G2107" s="6" t="s">
        <v>6747</v>
      </c>
      <c r="H2107" s="6" t="s">
        <v>6768</v>
      </c>
      <c r="I2107" s="6" t="s">
        <v>6767</v>
      </c>
      <c r="J2107" s="6" t="s">
        <v>5</v>
      </c>
      <c r="K2107" s="7">
        <v>1.83</v>
      </c>
      <c r="L2107" s="7">
        <f>IFERROR(VLOOKUP(SiscoTable[[#This Row],[Código]],Hoja2!A:B,2,0)*SiscoTable[[#This Row],[Provta(Uns)]],0)</f>
        <v>109.617</v>
      </c>
      <c r="M2107" s="7">
        <v>0</v>
      </c>
      <c r="N2107" s="7">
        <v>5</v>
      </c>
      <c r="O2107" s="7">
        <f>IFERROR(VLOOKUP(SiscoTable[[#This Row],[Código]],Hoja2!A:B,2,0)*SiscoTable[[#This Row],[Stock_actual]],0)</f>
        <v>299.5</v>
      </c>
      <c r="P2107" s="6" t="s">
        <v>602</v>
      </c>
      <c r="Q2107" s="7">
        <v>2</v>
      </c>
      <c r="R2107" s="7">
        <v>0</v>
      </c>
      <c r="S2107" s="7" t="s">
        <v>11925</v>
      </c>
      <c r="BI2107"/>
      <c r="BJ2107"/>
    </row>
    <row r="2108" spans="2:62" x14ac:dyDescent="0.4">
      <c r="B2108" s="1">
        <v>15091</v>
      </c>
      <c r="C2108" s="6" t="s">
        <v>8</v>
      </c>
      <c r="D2108" s="6" t="s">
        <v>8</v>
      </c>
      <c r="E2108" s="6" t="s">
        <v>3268</v>
      </c>
      <c r="F2108" s="6" t="s">
        <v>3269</v>
      </c>
      <c r="G2108" s="6" t="s">
        <v>4161</v>
      </c>
      <c r="H2108" s="6" t="s">
        <v>4201</v>
      </c>
      <c r="I2108" s="6" t="s">
        <v>4200</v>
      </c>
      <c r="J2108" s="6" t="s">
        <v>5</v>
      </c>
      <c r="K2108" s="7">
        <v>0</v>
      </c>
      <c r="L2108" s="7">
        <f>IFERROR(VLOOKUP(SiscoTable[[#This Row],[Código]],Hoja2!A:B,2,0)*SiscoTable[[#This Row],[Provta(Uns)]],0)</f>
        <v>0</v>
      </c>
      <c r="M2108" s="7">
        <v>0</v>
      </c>
      <c r="N2108" s="7">
        <v>0</v>
      </c>
      <c r="O2108" s="7">
        <f>IFERROR(VLOOKUP(SiscoTable[[#This Row],[Código]],Hoja2!A:B,2,0)*SiscoTable[[#This Row],[Stock_actual]],0)</f>
        <v>0</v>
      </c>
      <c r="P2108" s="6" t="s">
        <v>7</v>
      </c>
      <c r="Q2108" s="7">
        <v>0</v>
      </c>
      <c r="R2108" s="7">
        <v>0</v>
      </c>
      <c r="S2108" s="7" t="s">
        <v>11925</v>
      </c>
      <c r="BI2108"/>
      <c r="BJ2108"/>
    </row>
    <row r="2109" spans="2:62" x14ac:dyDescent="0.4">
      <c r="B2109" s="1">
        <v>15092</v>
      </c>
      <c r="C2109" s="6" t="s">
        <v>8</v>
      </c>
      <c r="D2109" s="6" t="s">
        <v>8</v>
      </c>
      <c r="E2109" s="6" t="s">
        <v>3268</v>
      </c>
      <c r="F2109" s="6" t="s">
        <v>3269</v>
      </c>
      <c r="G2109" s="6" t="s">
        <v>4161</v>
      </c>
      <c r="H2109" s="6" t="s">
        <v>4203</v>
      </c>
      <c r="I2109" s="6" t="s">
        <v>4202</v>
      </c>
      <c r="J2109" s="6" t="s">
        <v>5</v>
      </c>
      <c r="K2109" s="7">
        <v>0</v>
      </c>
      <c r="L2109" s="7">
        <f>IFERROR(VLOOKUP(SiscoTable[[#This Row],[Código]],Hoja2!A:B,2,0)*SiscoTable[[#This Row],[Provta(Uns)]],0)</f>
        <v>0</v>
      </c>
      <c r="M2109" s="7">
        <v>0</v>
      </c>
      <c r="N2109" s="7">
        <v>0</v>
      </c>
      <c r="O2109" s="7">
        <f>IFERROR(VLOOKUP(SiscoTable[[#This Row],[Código]],Hoja2!A:B,2,0)*SiscoTable[[#This Row],[Stock_actual]],0)</f>
        <v>0</v>
      </c>
      <c r="P2109" s="6" t="s">
        <v>7</v>
      </c>
      <c r="Q2109" s="7">
        <v>0</v>
      </c>
      <c r="R2109" s="7">
        <v>0</v>
      </c>
      <c r="S2109" s="7" t="s">
        <v>11925</v>
      </c>
      <c r="BI2109"/>
      <c r="BJ2109"/>
    </row>
    <row r="2110" spans="2:62" x14ac:dyDescent="0.4">
      <c r="B2110" s="1">
        <v>15143</v>
      </c>
      <c r="C2110" s="6" t="s">
        <v>25</v>
      </c>
      <c r="D2110" s="6" t="s">
        <v>25</v>
      </c>
      <c r="E2110" s="6" t="s">
        <v>3268</v>
      </c>
      <c r="F2110" s="6" t="s">
        <v>7815</v>
      </c>
      <c r="G2110" s="6" t="s">
        <v>8044</v>
      </c>
      <c r="H2110" s="6" t="s">
        <v>2924</v>
      </c>
      <c r="I2110" s="6" t="s">
        <v>8045</v>
      </c>
      <c r="J2110" s="6" t="s">
        <v>5</v>
      </c>
      <c r="K2110" s="7">
        <v>124</v>
      </c>
      <c r="L2110" s="7">
        <f>IFERROR(VLOOKUP(SiscoTable[[#This Row],[Código]],Hoja2!A:B,2,0)*SiscoTable[[#This Row],[Provta(Uns)]],0)</f>
        <v>682</v>
      </c>
      <c r="M2110" s="7">
        <v>336</v>
      </c>
      <c r="N2110" s="7">
        <v>130</v>
      </c>
      <c r="O2110" s="7">
        <f>IFERROR(VLOOKUP(SiscoTable[[#This Row],[Código]],Hoja2!A:B,2,0)*SiscoTable[[#This Row],[Stock_actual]],0)</f>
        <v>715</v>
      </c>
      <c r="P2110" s="6" t="s">
        <v>702</v>
      </c>
      <c r="Q2110" s="7">
        <v>136</v>
      </c>
      <c r="R2110" s="7">
        <v>0</v>
      </c>
      <c r="S2110" s="7" t="s">
        <v>11927</v>
      </c>
      <c r="BI2110"/>
      <c r="BJ2110"/>
    </row>
    <row r="2111" spans="2:62" x14ac:dyDescent="0.4">
      <c r="B2111" s="1">
        <v>15147</v>
      </c>
      <c r="C2111" s="6" t="s">
        <v>30</v>
      </c>
      <c r="D2111" s="6" t="s">
        <v>30</v>
      </c>
      <c r="E2111" s="6" t="s">
        <v>3268</v>
      </c>
      <c r="F2111" s="6" t="s">
        <v>7815</v>
      </c>
      <c r="G2111" s="6" t="s">
        <v>4156</v>
      </c>
      <c r="H2111" s="6" t="s">
        <v>2924</v>
      </c>
      <c r="I2111" s="6" t="s">
        <v>8029</v>
      </c>
      <c r="J2111" s="6" t="s">
        <v>5</v>
      </c>
      <c r="K2111" s="7">
        <v>8.33</v>
      </c>
      <c r="L2111" s="7">
        <f>IFERROR(VLOOKUP(SiscoTable[[#This Row],[Código]],Hoja2!A:B,2,0)*SiscoTable[[#This Row],[Provta(Uns)]],0)</f>
        <v>141.61000000000001</v>
      </c>
      <c r="M2111" s="7">
        <v>0</v>
      </c>
      <c r="N2111" s="7">
        <v>18</v>
      </c>
      <c r="O2111" s="7">
        <f>IFERROR(VLOOKUP(SiscoTable[[#This Row],[Código]],Hoja2!A:B,2,0)*SiscoTable[[#This Row],[Stock_actual]],0)</f>
        <v>306</v>
      </c>
      <c r="P2111" s="6" t="s">
        <v>260</v>
      </c>
      <c r="Q2111" s="7">
        <v>9</v>
      </c>
      <c r="R2111" s="7">
        <v>0</v>
      </c>
      <c r="S2111" s="7" t="s">
        <v>11927</v>
      </c>
      <c r="BI2111"/>
      <c r="BJ2111"/>
    </row>
    <row r="2112" spans="2:62" x14ac:dyDescent="0.4">
      <c r="B2112" s="1">
        <v>15153</v>
      </c>
      <c r="C2112" s="6" t="s">
        <v>8</v>
      </c>
      <c r="D2112" s="6" t="s">
        <v>8</v>
      </c>
      <c r="E2112" s="6" t="s">
        <v>3268</v>
      </c>
      <c r="F2112" s="6" t="s">
        <v>3269</v>
      </c>
      <c r="G2112" s="6" t="s">
        <v>5543</v>
      </c>
      <c r="H2112" s="6" t="s">
        <v>3812</v>
      </c>
      <c r="I2112" s="6" t="s">
        <v>5666</v>
      </c>
      <c r="J2112" s="6" t="s">
        <v>5</v>
      </c>
      <c r="K2112" s="7">
        <v>0</v>
      </c>
      <c r="L2112" s="7">
        <f>IFERROR(VLOOKUP(SiscoTable[[#This Row],[Código]],Hoja2!A:B,2,0)*SiscoTable[[#This Row],[Provta(Uns)]],0)</f>
        <v>0</v>
      </c>
      <c r="M2112" s="7">
        <v>30</v>
      </c>
      <c r="N2112" s="7">
        <v>0</v>
      </c>
      <c r="O2112" s="7">
        <f>IFERROR(VLOOKUP(SiscoTable[[#This Row],[Código]],Hoja2!A:B,2,0)*SiscoTable[[#This Row],[Stock_actual]],0)</f>
        <v>0</v>
      </c>
      <c r="P2112" s="6" t="s">
        <v>7</v>
      </c>
      <c r="Q2112" s="7">
        <v>0</v>
      </c>
      <c r="R2112" s="7">
        <v>0</v>
      </c>
      <c r="S2112" s="7" t="s">
        <v>11927</v>
      </c>
      <c r="BI2112"/>
      <c r="BJ2112"/>
    </row>
    <row r="2113" spans="2:62" x14ac:dyDescent="0.4">
      <c r="B2113" s="1">
        <v>15184</v>
      </c>
      <c r="C2113" s="6" t="s">
        <v>8</v>
      </c>
      <c r="D2113" s="6" t="s">
        <v>8</v>
      </c>
      <c r="E2113" s="6" t="s">
        <v>3268</v>
      </c>
      <c r="F2113" s="6" t="s">
        <v>7197</v>
      </c>
      <c r="G2113" s="6" t="s">
        <v>7554</v>
      </c>
      <c r="H2113" s="6" t="s">
        <v>4730</v>
      </c>
      <c r="I2113" s="6" t="s">
        <v>7718</v>
      </c>
      <c r="J2113" s="6" t="s">
        <v>496</v>
      </c>
      <c r="K2113" s="7">
        <v>0</v>
      </c>
      <c r="L2113" s="7">
        <f>IFERROR(VLOOKUP(SiscoTable[[#This Row],[Código]],Hoja2!A:B,2,0)*SiscoTable[[#This Row],[Provta(Uns)]],0)</f>
        <v>0</v>
      </c>
      <c r="M2113" s="7">
        <v>0</v>
      </c>
      <c r="N2113" s="7">
        <v>0</v>
      </c>
      <c r="O2113" s="7">
        <f>IFERROR(VLOOKUP(SiscoTable[[#This Row],[Código]],Hoja2!A:B,2,0)*SiscoTable[[#This Row],[Stock_actual]],0)</f>
        <v>0</v>
      </c>
      <c r="P2113" s="6" t="s">
        <v>7</v>
      </c>
      <c r="Q2113" s="7">
        <v>0</v>
      </c>
      <c r="R2113" s="7">
        <v>0</v>
      </c>
      <c r="S2113" s="7" t="s">
        <v>11928</v>
      </c>
      <c r="BI2113"/>
      <c r="BJ2113"/>
    </row>
    <row r="2114" spans="2:62" x14ac:dyDescent="0.4">
      <c r="B2114" s="1">
        <v>15187</v>
      </c>
      <c r="C2114" s="6" t="s">
        <v>25</v>
      </c>
      <c r="D2114" s="6" t="s">
        <v>25</v>
      </c>
      <c r="E2114" s="6" t="s">
        <v>3268</v>
      </c>
      <c r="F2114" s="6" t="s">
        <v>7197</v>
      </c>
      <c r="G2114" s="6" t="s">
        <v>7554</v>
      </c>
      <c r="H2114" s="6" t="s">
        <v>4730</v>
      </c>
      <c r="I2114" s="6" t="s">
        <v>7589</v>
      </c>
      <c r="J2114" s="6" t="s">
        <v>5</v>
      </c>
      <c r="K2114" s="7">
        <v>75.33</v>
      </c>
      <c r="L2114" s="7">
        <f>IFERROR(VLOOKUP(SiscoTable[[#This Row],[Código]],Hoja2!A:B,2,0)*SiscoTable[[#This Row],[Provta(Uns)]],0)</f>
        <v>135.59399999999999</v>
      </c>
      <c r="M2114" s="7">
        <v>0</v>
      </c>
      <c r="N2114" s="7">
        <v>107</v>
      </c>
      <c r="O2114" s="7">
        <f>IFERROR(VLOOKUP(SiscoTable[[#This Row],[Código]],Hoja2!A:B,2,0)*SiscoTable[[#This Row],[Stock_actual]],0)</f>
        <v>192.6</v>
      </c>
      <c r="P2114" s="6" t="s">
        <v>558</v>
      </c>
      <c r="Q2114" s="7">
        <v>83</v>
      </c>
      <c r="R2114" s="7">
        <v>0</v>
      </c>
      <c r="S2114" s="7" t="s">
        <v>11928</v>
      </c>
      <c r="BI2114"/>
      <c r="BJ2114"/>
    </row>
    <row r="2115" spans="2:62" x14ac:dyDescent="0.4">
      <c r="B2115" s="1">
        <v>15188</v>
      </c>
      <c r="C2115" s="6" t="s">
        <v>8</v>
      </c>
      <c r="D2115" s="6" t="s">
        <v>8</v>
      </c>
      <c r="E2115" s="6" t="s">
        <v>3268</v>
      </c>
      <c r="F2115" s="6" t="s">
        <v>7197</v>
      </c>
      <c r="G2115" s="6" t="s">
        <v>7554</v>
      </c>
      <c r="H2115" s="6" t="s">
        <v>4730</v>
      </c>
      <c r="I2115" s="6" t="s">
        <v>7719</v>
      </c>
      <c r="J2115" s="6" t="s">
        <v>5</v>
      </c>
      <c r="K2115" s="7">
        <v>0</v>
      </c>
      <c r="L2115" s="7">
        <f>IFERROR(VLOOKUP(SiscoTable[[#This Row],[Código]],Hoja2!A:B,2,0)*SiscoTable[[#This Row],[Provta(Uns)]],0)</f>
        <v>0</v>
      </c>
      <c r="M2115" s="7">
        <v>0</v>
      </c>
      <c r="N2115" s="7">
        <v>0</v>
      </c>
      <c r="O2115" s="7">
        <f>IFERROR(VLOOKUP(SiscoTable[[#This Row],[Código]],Hoja2!A:B,2,0)*SiscoTable[[#This Row],[Stock_actual]],0)</f>
        <v>0</v>
      </c>
      <c r="P2115" s="6" t="s">
        <v>7</v>
      </c>
      <c r="Q2115" s="7">
        <v>0</v>
      </c>
      <c r="R2115" s="7">
        <v>0</v>
      </c>
      <c r="S2115" s="7" t="s">
        <v>11928</v>
      </c>
      <c r="BI2115"/>
      <c r="BJ2115"/>
    </row>
    <row r="2116" spans="2:62" x14ac:dyDescent="0.4">
      <c r="B2116" s="1">
        <v>15190</v>
      </c>
      <c r="C2116" s="6" t="s">
        <v>8</v>
      </c>
      <c r="D2116" s="6" t="s">
        <v>8</v>
      </c>
      <c r="E2116" s="6" t="s">
        <v>3268</v>
      </c>
      <c r="F2116" s="6" t="s">
        <v>7197</v>
      </c>
      <c r="G2116" s="6" t="s">
        <v>7554</v>
      </c>
      <c r="H2116" s="6" t="s">
        <v>4730</v>
      </c>
      <c r="I2116" s="6" t="s">
        <v>7720</v>
      </c>
      <c r="J2116" s="6" t="s">
        <v>7578</v>
      </c>
      <c r="K2116" s="7">
        <v>0</v>
      </c>
      <c r="L2116" s="7">
        <f>IFERROR(VLOOKUP(SiscoTable[[#This Row],[Código]],Hoja2!A:B,2,0)*SiscoTable[[#This Row],[Provta(Uns)]],0)</f>
        <v>0</v>
      </c>
      <c r="M2116" s="7">
        <v>0</v>
      </c>
      <c r="N2116" s="7">
        <v>0</v>
      </c>
      <c r="O2116" s="7">
        <f>IFERROR(VLOOKUP(SiscoTable[[#This Row],[Código]],Hoja2!A:B,2,0)*SiscoTable[[#This Row],[Stock_actual]],0)</f>
        <v>0</v>
      </c>
      <c r="P2116" s="6" t="s">
        <v>7</v>
      </c>
      <c r="Q2116" s="7">
        <v>0</v>
      </c>
      <c r="R2116" s="7">
        <v>0</v>
      </c>
      <c r="S2116" s="7" t="s">
        <v>11928</v>
      </c>
      <c r="BI2116"/>
      <c r="BJ2116"/>
    </row>
    <row r="2117" spans="2:62" x14ac:dyDescent="0.4">
      <c r="B2117" s="1">
        <v>15192</v>
      </c>
      <c r="C2117" s="6" t="s">
        <v>30</v>
      </c>
      <c r="D2117" s="6" t="s">
        <v>25</v>
      </c>
      <c r="E2117" s="6" t="s">
        <v>3268</v>
      </c>
      <c r="F2117" s="6" t="s">
        <v>7197</v>
      </c>
      <c r="G2117" s="6" t="s">
        <v>7554</v>
      </c>
      <c r="H2117" s="6" t="s">
        <v>4730</v>
      </c>
      <c r="I2117" s="6" t="s">
        <v>7652</v>
      </c>
      <c r="J2117" s="6" t="s">
        <v>5</v>
      </c>
      <c r="K2117" s="7">
        <v>68</v>
      </c>
      <c r="L2117" s="7">
        <f>IFERROR(VLOOKUP(SiscoTable[[#This Row],[Código]],Hoja2!A:B,2,0)*SiscoTable[[#This Row],[Provta(Uns)]],0)</f>
        <v>102</v>
      </c>
      <c r="M2117" s="7">
        <v>0</v>
      </c>
      <c r="N2117" s="7">
        <v>48</v>
      </c>
      <c r="O2117" s="7">
        <f>IFERROR(VLOOKUP(SiscoTable[[#This Row],[Código]],Hoja2!A:B,2,0)*SiscoTable[[#This Row],[Stock_actual]],0)</f>
        <v>72</v>
      </c>
      <c r="P2117" s="6" t="s">
        <v>256</v>
      </c>
      <c r="Q2117" s="7">
        <v>75</v>
      </c>
      <c r="R2117" s="7">
        <v>135.87</v>
      </c>
      <c r="S2117" s="7" t="s">
        <v>11928</v>
      </c>
      <c r="BI2117"/>
      <c r="BJ2117"/>
    </row>
    <row r="2118" spans="2:62" x14ac:dyDescent="0.4">
      <c r="B2118" s="1">
        <v>15193</v>
      </c>
      <c r="C2118" s="6" t="s">
        <v>30</v>
      </c>
      <c r="D2118" s="6" t="s">
        <v>25</v>
      </c>
      <c r="E2118" s="6" t="s">
        <v>3268</v>
      </c>
      <c r="F2118" s="6" t="s">
        <v>7197</v>
      </c>
      <c r="G2118" s="6" t="s">
        <v>7554</v>
      </c>
      <c r="H2118" s="6" t="s">
        <v>4730</v>
      </c>
      <c r="I2118" s="6" t="s">
        <v>7653</v>
      </c>
      <c r="J2118" s="6" t="s">
        <v>5</v>
      </c>
      <c r="K2118" s="7">
        <v>58</v>
      </c>
      <c r="L2118" s="7">
        <f>IFERROR(VLOOKUP(SiscoTable[[#This Row],[Código]],Hoja2!A:B,2,0)*SiscoTable[[#This Row],[Provta(Uns)]],0)</f>
        <v>87</v>
      </c>
      <c r="M2118" s="7">
        <v>0</v>
      </c>
      <c r="N2118" s="7">
        <v>32</v>
      </c>
      <c r="O2118" s="7">
        <f>IFERROR(VLOOKUP(SiscoTable[[#This Row],[Código]],Hoja2!A:B,2,0)*SiscoTable[[#This Row],[Stock_actual]],0)</f>
        <v>48</v>
      </c>
      <c r="P2118" s="6" t="s">
        <v>161</v>
      </c>
      <c r="Q2118" s="7">
        <v>64</v>
      </c>
      <c r="R2118" s="7">
        <v>116.60999999999999</v>
      </c>
      <c r="S2118" s="7" t="s">
        <v>11928</v>
      </c>
      <c r="BI2118"/>
      <c r="BJ2118"/>
    </row>
    <row r="2119" spans="2:62" x14ac:dyDescent="0.4">
      <c r="B2119" s="1">
        <v>15196</v>
      </c>
      <c r="C2119" s="6" t="s">
        <v>25</v>
      </c>
      <c r="D2119" s="6" t="s">
        <v>25</v>
      </c>
      <c r="E2119" s="6" t="s">
        <v>3268</v>
      </c>
      <c r="F2119" s="6" t="s">
        <v>7197</v>
      </c>
      <c r="G2119" s="6" t="s">
        <v>7554</v>
      </c>
      <c r="H2119" s="6" t="s">
        <v>4730</v>
      </c>
      <c r="I2119" s="6" t="s">
        <v>7590</v>
      </c>
      <c r="J2119" s="6" t="s">
        <v>4104</v>
      </c>
      <c r="K2119" s="7">
        <v>45.5</v>
      </c>
      <c r="L2119" s="7">
        <f>IFERROR(VLOOKUP(SiscoTable[[#This Row],[Código]],Hoja2!A:B,2,0)*SiscoTable[[#This Row],[Provta(Uns)]],0)</f>
        <v>159.25</v>
      </c>
      <c r="M2119" s="7">
        <v>0</v>
      </c>
      <c r="N2119" s="7">
        <v>62</v>
      </c>
      <c r="O2119" s="7">
        <f>IFERROR(VLOOKUP(SiscoTable[[#This Row],[Código]],Hoja2!A:B,2,0)*SiscoTable[[#This Row],[Stock_actual]],0)</f>
        <v>217</v>
      </c>
      <c r="P2119" s="6" t="s">
        <v>575</v>
      </c>
      <c r="Q2119" s="7">
        <v>50</v>
      </c>
      <c r="R2119" s="7">
        <v>0</v>
      </c>
      <c r="S2119" s="7" t="s">
        <v>11928</v>
      </c>
      <c r="BI2119"/>
      <c r="BJ2119"/>
    </row>
    <row r="2120" spans="2:62" x14ac:dyDescent="0.4">
      <c r="B2120" s="1">
        <v>15197</v>
      </c>
      <c r="C2120" s="6" t="s">
        <v>30</v>
      </c>
      <c r="D2120" s="6" t="s">
        <v>25</v>
      </c>
      <c r="E2120" s="6" t="s">
        <v>3268</v>
      </c>
      <c r="F2120" s="6" t="s">
        <v>7197</v>
      </c>
      <c r="G2120" s="6" t="s">
        <v>7554</v>
      </c>
      <c r="H2120" s="6" t="s">
        <v>4730</v>
      </c>
      <c r="I2120" s="6" t="s">
        <v>7654</v>
      </c>
      <c r="J2120" s="6" t="s">
        <v>4104</v>
      </c>
      <c r="K2120" s="7">
        <v>39.17</v>
      </c>
      <c r="L2120" s="7">
        <f>IFERROR(VLOOKUP(SiscoTable[[#This Row],[Código]],Hoja2!A:B,2,0)*SiscoTable[[#This Row],[Provta(Uns)]],0)</f>
        <v>137.095</v>
      </c>
      <c r="M2120" s="7">
        <v>0</v>
      </c>
      <c r="N2120" s="7">
        <v>53</v>
      </c>
      <c r="O2120" s="7">
        <f>IFERROR(VLOOKUP(SiscoTable[[#This Row],[Código]],Hoja2!A:B,2,0)*SiscoTable[[#This Row],[Stock_actual]],0)</f>
        <v>185.5</v>
      </c>
      <c r="P2120" s="6" t="s">
        <v>575</v>
      </c>
      <c r="Q2120" s="7">
        <v>43</v>
      </c>
      <c r="R2120" s="7">
        <v>0</v>
      </c>
      <c r="S2120" s="7" t="s">
        <v>11928</v>
      </c>
      <c r="BI2120"/>
      <c r="BJ2120"/>
    </row>
    <row r="2121" spans="2:62" x14ac:dyDescent="0.4">
      <c r="B2121" s="1">
        <v>15198</v>
      </c>
      <c r="C2121" s="6" t="s">
        <v>30</v>
      </c>
      <c r="D2121" s="6" t="s">
        <v>25</v>
      </c>
      <c r="E2121" s="6" t="s">
        <v>3268</v>
      </c>
      <c r="F2121" s="6" t="s">
        <v>7197</v>
      </c>
      <c r="G2121" s="6" t="s">
        <v>7554</v>
      </c>
      <c r="H2121" s="6" t="s">
        <v>4730</v>
      </c>
      <c r="I2121" s="6" t="s">
        <v>7655</v>
      </c>
      <c r="J2121" s="6" t="s">
        <v>4104</v>
      </c>
      <c r="K2121" s="7">
        <v>28.67</v>
      </c>
      <c r="L2121" s="7">
        <f>IFERROR(VLOOKUP(SiscoTable[[#This Row],[Código]],Hoja2!A:B,2,0)*SiscoTable[[#This Row],[Provta(Uns)]],0)</f>
        <v>100.345</v>
      </c>
      <c r="M2121" s="7">
        <v>0</v>
      </c>
      <c r="N2121" s="7">
        <v>60</v>
      </c>
      <c r="O2121" s="7">
        <f>IFERROR(VLOOKUP(SiscoTable[[#This Row],[Código]],Hoja2!A:B,2,0)*SiscoTable[[#This Row],[Stock_actual]],0)</f>
        <v>210</v>
      </c>
      <c r="P2121" s="6" t="s">
        <v>610</v>
      </c>
      <c r="Q2121" s="7">
        <v>32</v>
      </c>
      <c r="R2121" s="7">
        <v>0</v>
      </c>
      <c r="S2121" s="7" t="s">
        <v>11928</v>
      </c>
      <c r="BI2121"/>
      <c r="BJ2121"/>
    </row>
    <row r="2122" spans="2:62" x14ac:dyDescent="0.4">
      <c r="B2122" s="1">
        <v>15200</v>
      </c>
      <c r="C2122" s="6" t="s">
        <v>8</v>
      </c>
      <c r="D2122" s="6" t="s">
        <v>8</v>
      </c>
      <c r="E2122" s="6" t="s">
        <v>3268</v>
      </c>
      <c r="F2122" s="6" t="s">
        <v>7197</v>
      </c>
      <c r="G2122" s="6" t="s">
        <v>7554</v>
      </c>
      <c r="H2122" s="6" t="s">
        <v>4730</v>
      </c>
      <c r="I2122" s="6" t="s">
        <v>7721</v>
      </c>
      <c r="J2122" s="6" t="s">
        <v>5</v>
      </c>
      <c r="K2122" s="7">
        <v>0</v>
      </c>
      <c r="L2122" s="7">
        <f>IFERROR(VLOOKUP(SiscoTable[[#This Row],[Código]],Hoja2!A:B,2,0)*SiscoTable[[#This Row],[Provta(Uns)]],0)</f>
        <v>0</v>
      </c>
      <c r="M2122" s="7">
        <v>0</v>
      </c>
      <c r="N2122" s="7">
        <v>0</v>
      </c>
      <c r="O2122" s="7">
        <f>IFERROR(VLOOKUP(SiscoTable[[#This Row],[Código]],Hoja2!A:B,2,0)*SiscoTable[[#This Row],[Stock_actual]],0)</f>
        <v>0</v>
      </c>
      <c r="P2122" s="6" t="s">
        <v>7</v>
      </c>
      <c r="Q2122" s="7">
        <v>0</v>
      </c>
      <c r="R2122" s="7">
        <v>0</v>
      </c>
      <c r="S2122" s="7" t="s">
        <v>11928</v>
      </c>
      <c r="BI2122"/>
      <c r="BJ2122"/>
    </row>
    <row r="2123" spans="2:62" x14ac:dyDescent="0.4">
      <c r="B2123" s="1">
        <v>15201</v>
      </c>
      <c r="C2123" s="6" t="s">
        <v>8</v>
      </c>
      <c r="D2123" s="6" t="s">
        <v>8</v>
      </c>
      <c r="E2123" s="6" t="s">
        <v>3268</v>
      </c>
      <c r="F2123" s="6" t="s">
        <v>7197</v>
      </c>
      <c r="G2123" s="6" t="s">
        <v>7554</v>
      </c>
      <c r="H2123" s="6" t="s">
        <v>4730</v>
      </c>
      <c r="I2123" s="6" t="s">
        <v>7722</v>
      </c>
      <c r="J2123" s="6" t="s">
        <v>5</v>
      </c>
      <c r="K2123" s="7">
        <v>0</v>
      </c>
      <c r="L2123" s="7">
        <f>IFERROR(VLOOKUP(SiscoTable[[#This Row],[Código]],Hoja2!A:B,2,0)*SiscoTable[[#This Row],[Provta(Uns)]],0)</f>
        <v>0</v>
      </c>
      <c r="M2123" s="7">
        <v>0</v>
      </c>
      <c r="N2123" s="7">
        <v>0</v>
      </c>
      <c r="O2123" s="7">
        <f>IFERROR(VLOOKUP(SiscoTable[[#This Row],[Código]],Hoja2!A:B,2,0)*SiscoTable[[#This Row],[Stock_actual]],0)</f>
        <v>0</v>
      </c>
      <c r="P2123" s="6" t="s">
        <v>7</v>
      </c>
      <c r="Q2123" s="7">
        <v>0</v>
      </c>
      <c r="R2123" s="7">
        <v>0</v>
      </c>
      <c r="S2123" s="7" t="s">
        <v>11928</v>
      </c>
      <c r="BI2123"/>
      <c r="BJ2123"/>
    </row>
    <row r="2124" spans="2:62" x14ac:dyDescent="0.4">
      <c r="B2124" s="1">
        <v>15202</v>
      </c>
      <c r="C2124" s="6" t="s">
        <v>8</v>
      </c>
      <c r="D2124" s="6" t="s">
        <v>8</v>
      </c>
      <c r="E2124" s="6" t="s">
        <v>3268</v>
      </c>
      <c r="F2124" s="6" t="s">
        <v>7197</v>
      </c>
      <c r="G2124" s="6" t="s">
        <v>7554</v>
      </c>
      <c r="H2124" s="6" t="s">
        <v>4730</v>
      </c>
      <c r="I2124" s="6" t="s">
        <v>7723</v>
      </c>
      <c r="J2124" s="6" t="s">
        <v>5</v>
      </c>
      <c r="K2124" s="7">
        <v>0</v>
      </c>
      <c r="L2124" s="7">
        <f>IFERROR(VLOOKUP(SiscoTable[[#This Row],[Código]],Hoja2!A:B,2,0)*SiscoTable[[#This Row],[Provta(Uns)]],0)</f>
        <v>0</v>
      </c>
      <c r="M2124" s="7">
        <v>0</v>
      </c>
      <c r="N2124" s="7">
        <v>0</v>
      </c>
      <c r="O2124" s="7">
        <f>IFERROR(VLOOKUP(SiscoTable[[#This Row],[Código]],Hoja2!A:B,2,0)*SiscoTable[[#This Row],[Stock_actual]],0)</f>
        <v>0</v>
      </c>
      <c r="P2124" s="6" t="s">
        <v>7</v>
      </c>
      <c r="Q2124" s="7">
        <v>0</v>
      </c>
      <c r="R2124" s="7">
        <v>0</v>
      </c>
      <c r="S2124" s="7" t="s">
        <v>11928</v>
      </c>
      <c r="BI2124"/>
      <c r="BJ2124"/>
    </row>
    <row r="2125" spans="2:62" x14ac:dyDescent="0.4">
      <c r="B2125" s="1">
        <v>15204</v>
      </c>
      <c r="C2125" s="6" t="s">
        <v>30</v>
      </c>
      <c r="D2125" s="6" t="s">
        <v>25</v>
      </c>
      <c r="E2125" s="6" t="s">
        <v>3268</v>
      </c>
      <c r="F2125" s="6" t="s">
        <v>7197</v>
      </c>
      <c r="G2125" s="6" t="s">
        <v>7554</v>
      </c>
      <c r="H2125" s="6" t="s">
        <v>4730</v>
      </c>
      <c r="I2125" s="6" t="s">
        <v>7656</v>
      </c>
      <c r="J2125" s="6" t="s">
        <v>5</v>
      </c>
      <c r="K2125" s="7">
        <v>58.67</v>
      </c>
      <c r="L2125" s="7">
        <f>IFERROR(VLOOKUP(SiscoTable[[#This Row],[Código]],Hoja2!A:B,2,0)*SiscoTable[[#This Row],[Provta(Uns)]],0)</f>
        <v>88.004999999999995</v>
      </c>
      <c r="M2125" s="7">
        <v>0</v>
      </c>
      <c r="N2125" s="7">
        <v>5</v>
      </c>
      <c r="O2125" s="7">
        <f>IFERROR(VLOOKUP(SiscoTable[[#This Row],[Código]],Hoja2!A:B,2,0)*SiscoTable[[#This Row],[Stock_actual]],0)</f>
        <v>7.5</v>
      </c>
      <c r="P2125" s="6" t="s">
        <v>82</v>
      </c>
      <c r="Q2125" s="7">
        <v>65</v>
      </c>
      <c r="R2125" s="7">
        <v>118.48</v>
      </c>
      <c r="S2125" s="7" t="s">
        <v>11928</v>
      </c>
      <c r="BI2125"/>
      <c r="BJ2125"/>
    </row>
    <row r="2126" spans="2:62" x14ac:dyDescent="0.4">
      <c r="B2126" s="1">
        <v>15205</v>
      </c>
      <c r="C2126" s="6" t="s">
        <v>30</v>
      </c>
      <c r="D2126" s="6" t="s">
        <v>30</v>
      </c>
      <c r="E2126" s="6" t="s">
        <v>3268</v>
      </c>
      <c r="F2126" s="6" t="s">
        <v>7197</v>
      </c>
      <c r="G2126" s="6" t="s">
        <v>7554</v>
      </c>
      <c r="H2126" s="6" t="s">
        <v>4730</v>
      </c>
      <c r="I2126" s="6" t="s">
        <v>7657</v>
      </c>
      <c r="J2126" s="6" t="s">
        <v>5</v>
      </c>
      <c r="K2126" s="7">
        <v>28</v>
      </c>
      <c r="L2126" s="7">
        <f>IFERROR(VLOOKUP(SiscoTable[[#This Row],[Código]],Hoja2!A:B,2,0)*SiscoTable[[#This Row],[Provta(Uns)]],0)</f>
        <v>154</v>
      </c>
      <c r="M2126" s="7">
        <v>0</v>
      </c>
      <c r="N2126" s="7">
        <v>30</v>
      </c>
      <c r="O2126" s="7">
        <f>IFERROR(VLOOKUP(SiscoTable[[#This Row],[Código]],Hoja2!A:B,2,0)*SiscoTable[[#This Row],[Stock_actual]],0)</f>
        <v>165</v>
      </c>
      <c r="P2126" s="6" t="s">
        <v>324</v>
      </c>
      <c r="Q2126" s="7">
        <v>31</v>
      </c>
      <c r="R2126" s="7">
        <v>55.56</v>
      </c>
      <c r="S2126" s="7" t="s">
        <v>11928</v>
      </c>
      <c r="BI2126"/>
      <c r="BJ2126"/>
    </row>
    <row r="2127" spans="2:62" x14ac:dyDescent="0.4">
      <c r="B2127" s="1">
        <v>15211</v>
      </c>
      <c r="C2127" s="6" t="s">
        <v>8</v>
      </c>
      <c r="D2127" s="6" t="s">
        <v>8</v>
      </c>
      <c r="E2127" s="6" t="s">
        <v>3268</v>
      </c>
      <c r="F2127" s="6" t="s">
        <v>3269</v>
      </c>
      <c r="G2127" s="6" t="s">
        <v>5267</v>
      </c>
      <c r="H2127" s="6" t="s">
        <v>4013</v>
      </c>
      <c r="I2127" s="6" t="s">
        <v>5434</v>
      </c>
      <c r="J2127" s="6" t="s">
        <v>496</v>
      </c>
      <c r="K2127" s="7">
        <v>0</v>
      </c>
      <c r="L2127" s="7">
        <f>IFERROR(VLOOKUP(SiscoTable[[#This Row],[Código]],Hoja2!A:B,2,0)*SiscoTable[[#This Row],[Provta(Uns)]],0)</f>
        <v>0</v>
      </c>
      <c r="M2127" s="7">
        <v>0</v>
      </c>
      <c r="N2127" s="7">
        <v>0</v>
      </c>
      <c r="O2127" s="7">
        <f>IFERROR(VLOOKUP(SiscoTable[[#This Row],[Código]],Hoja2!A:B,2,0)*SiscoTable[[#This Row],[Stock_actual]],0)</f>
        <v>0</v>
      </c>
      <c r="P2127" s="6" t="s">
        <v>7</v>
      </c>
      <c r="Q2127" s="7">
        <v>0</v>
      </c>
      <c r="R2127" s="7">
        <v>0</v>
      </c>
      <c r="S2127" s="7" t="s">
        <v>11928</v>
      </c>
      <c r="BI2127"/>
      <c r="BJ2127"/>
    </row>
    <row r="2128" spans="2:62" x14ac:dyDescent="0.4">
      <c r="B2128" s="1">
        <v>15212</v>
      </c>
      <c r="C2128" s="6" t="s">
        <v>8</v>
      </c>
      <c r="D2128" s="6" t="s">
        <v>8</v>
      </c>
      <c r="E2128" s="6" t="s">
        <v>3268</v>
      </c>
      <c r="F2128" s="6" t="s">
        <v>3269</v>
      </c>
      <c r="G2128" s="6" t="s">
        <v>5267</v>
      </c>
      <c r="H2128" s="6" t="s">
        <v>4013</v>
      </c>
      <c r="I2128" s="6" t="s">
        <v>5435</v>
      </c>
      <c r="J2128" s="6" t="s">
        <v>496</v>
      </c>
      <c r="K2128" s="7">
        <v>0</v>
      </c>
      <c r="L2128" s="7">
        <f>IFERROR(VLOOKUP(SiscoTable[[#This Row],[Código]],Hoja2!A:B,2,0)*SiscoTable[[#This Row],[Provta(Uns)]],0)</f>
        <v>0</v>
      </c>
      <c r="M2128" s="7">
        <v>0</v>
      </c>
      <c r="N2128" s="7">
        <v>0</v>
      </c>
      <c r="O2128" s="7">
        <f>IFERROR(VLOOKUP(SiscoTable[[#This Row],[Código]],Hoja2!A:B,2,0)*SiscoTable[[#This Row],[Stock_actual]],0)</f>
        <v>0</v>
      </c>
      <c r="P2128" s="6" t="s">
        <v>7</v>
      </c>
      <c r="Q2128" s="7">
        <v>0</v>
      </c>
      <c r="R2128" s="7">
        <v>0</v>
      </c>
      <c r="S2128" s="7" t="s">
        <v>11928</v>
      </c>
      <c r="BI2128"/>
      <c r="BJ2128"/>
    </row>
    <row r="2129" spans="2:62" x14ac:dyDescent="0.4">
      <c r="B2129" s="1">
        <v>15214</v>
      </c>
      <c r="C2129" s="6" t="s">
        <v>8</v>
      </c>
      <c r="D2129" s="6" t="s">
        <v>8</v>
      </c>
      <c r="E2129" s="6" t="s">
        <v>3268</v>
      </c>
      <c r="F2129" s="6" t="s">
        <v>61</v>
      </c>
      <c r="G2129" s="6" t="s">
        <v>8157</v>
      </c>
      <c r="H2129" s="6" t="s">
        <v>8254</v>
      </c>
      <c r="I2129" s="6" t="s">
        <v>8253</v>
      </c>
      <c r="J2129" s="6" t="s">
        <v>5</v>
      </c>
      <c r="K2129" s="7">
        <v>0</v>
      </c>
      <c r="L2129" s="7">
        <f>IFERROR(VLOOKUP(SiscoTable[[#This Row],[Código]],Hoja2!A:B,2,0)*SiscoTable[[#This Row],[Provta(Uns)]],0)</f>
        <v>0</v>
      </c>
      <c r="M2129" s="7">
        <v>24</v>
      </c>
      <c r="N2129" s="7">
        <v>0</v>
      </c>
      <c r="O2129" s="7">
        <f>IFERROR(VLOOKUP(SiscoTable[[#This Row],[Código]],Hoja2!A:B,2,0)*SiscoTable[[#This Row],[Stock_actual]],0)</f>
        <v>0</v>
      </c>
      <c r="P2129" s="6" t="s">
        <v>7</v>
      </c>
      <c r="Q2129" s="7">
        <v>0</v>
      </c>
      <c r="R2129" s="7">
        <v>0</v>
      </c>
      <c r="S2129" s="7" t="s">
        <v>11928</v>
      </c>
      <c r="BI2129"/>
      <c r="BJ2129"/>
    </row>
    <row r="2130" spans="2:62" x14ac:dyDescent="0.4">
      <c r="B2130" s="1">
        <v>15215</v>
      </c>
      <c r="C2130" s="6" t="s">
        <v>8</v>
      </c>
      <c r="D2130" s="6" t="s">
        <v>8</v>
      </c>
      <c r="E2130" s="6" t="s">
        <v>3268</v>
      </c>
      <c r="F2130" s="6" t="s">
        <v>61</v>
      </c>
      <c r="G2130" s="6" t="s">
        <v>8157</v>
      </c>
      <c r="H2130" s="6" t="s">
        <v>8254</v>
      </c>
      <c r="I2130" s="6" t="s">
        <v>8255</v>
      </c>
      <c r="J2130" s="6" t="s">
        <v>5</v>
      </c>
      <c r="K2130" s="7">
        <v>0</v>
      </c>
      <c r="L2130" s="7">
        <f>IFERROR(VLOOKUP(SiscoTable[[#This Row],[Código]],Hoja2!A:B,2,0)*SiscoTable[[#This Row],[Provta(Uns)]],0)</f>
        <v>0</v>
      </c>
      <c r="M2130" s="7">
        <v>24</v>
      </c>
      <c r="N2130" s="7">
        <v>0</v>
      </c>
      <c r="O2130" s="7">
        <f>IFERROR(VLOOKUP(SiscoTable[[#This Row],[Código]],Hoja2!A:B,2,0)*SiscoTable[[#This Row],[Stock_actual]],0)</f>
        <v>0</v>
      </c>
      <c r="P2130" s="6" t="s">
        <v>7</v>
      </c>
      <c r="Q2130" s="7">
        <v>0</v>
      </c>
      <c r="R2130" s="7">
        <v>0</v>
      </c>
      <c r="S2130" s="7" t="s">
        <v>11928</v>
      </c>
      <c r="BI2130"/>
      <c r="BJ2130"/>
    </row>
    <row r="2131" spans="2:62" x14ac:dyDescent="0.4">
      <c r="B2131" s="1">
        <v>15216</v>
      </c>
      <c r="C2131" s="6" t="s">
        <v>8</v>
      </c>
      <c r="D2131" s="6" t="s">
        <v>8</v>
      </c>
      <c r="E2131" s="6" t="s">
        <v>3268</v>
      </c>
      <c r="F2131" s="6" t="s">
        <v>61</v>
      </c>
      <c r="G2131" s="6" t="s">
        <v>8157</v>
      </c>
      <c r="H2131" s="6" t="s">
        <v>8254</v>
      </c>
      <c r="I2131" s="6" t="s">
        <v>8256</v>
      </c>
      <c r="J2131" s="6" t="s">
        <v>5</v>
      </c>
      <c r="K2131" s="7">
        <v>0</v>
      </c>
      <c r="L2131" s="7">
        <f>IFERROR(VLOOKUP(SiscoTable[[#This Row],[Código]],Hoja2!A:B,2,0)*SiscoTable[[#This Row],[Provta(Uns)]],0)</f>
        <v>0</v>
      </c>
      <c r="M2131" s="7">
        <v>24</v>
      </c>
      <c r="N2131" s="7">
        <v>0</v>
      </c>
      <c r="O2131" s="7">
        <f>IFERROR(VLOOKUP(SiscoTable[[#This Row],[Código]],Hoja2!A:B,2,0)*SiscoTable[[#This Row],[Stock_actual]],0)</f>
        <v>0</v>
      </c>
      <c r="P2131" s="6" t="s">
        <v>7</v>
      </c>
      <c r="Q2131" s="7">
        <v>0</v>
      </c>
      <c r="R2131" s="7">
        <v>0</v>
      </c>
      <c r="S2131" s="7" t="s">
        <v>11928</v>
      </c>
      <c r="BI2131"/>
      <c r="BJ2131"/>
    </row>
    <row r="2132" spans="2:62" x14ac:dyDescent="0.4">
      <c r="B2132" s="1">
        <v>15217</v>
      </c>
      <c r="C2132" s="6" t="s">
        <v>8</v>
      </c>
      <c r="D2132" s="6" t="s">
        <v>8</v>
      </c>
      <c r="E2132" s="6" t="s">
        <v>3268</v>
      </c>
      <c r="F2132" s="6" t="s">
        <v>61</v>
      </c>
      <c r="G2132" s="6" t="s">
        <v>8157</v>
      </c>
      <c r="H2132" s="6" t="s">
        <v>8254</v>
      </c>
      <c r="I2132" s="6" t="s">
        <v>8257</v>
      </c>
      <c r="J2132" s="6" t="s">
        <v>5</v>
      </c>
      <c r="K2132" s="7">
        <v>0</v>
      </c>
      <c r="L2132" s="7">
        <f>IFERROR(VLOOKUP(SiscoTable[[#This Row],[Código]],Hoja2!A:B,2,0)*SiscoTable[[#This Row],[Provta(Uns)]],0)</f>
        <v>0</v>
      </c>
      <c r="M2132" s="7">
        <v>24</v>
      </c>
      <c r="N2132" s="7">
        <v>0</v>
      </c>
      <c r="O2132" s="7">
        <f>IFERROR(VLOOKUP(SiscoTable[[#This Row],[Código]],Hoja2!A:B,2,0)*SiscoTable[[#This Row],[Stock_actual]],0)</f>
        <v>0</v>
      </c>
      <c r="P2132" s="6" t="s">
        <v>7</v>
      </c>
      <c r="Q2132" s="7">
        <v>0</v>
      </c>
      <c r="R2132" s="7">
        <v>0</v>
      </c>
      <c r="S2132" s="7" t="s">
        <v>11928</v>
      </c>
      <c r="BI2132"/>
      <c r="BJ2132"/>
    </row>
    <row r="2133" spans="2:62" x14ac:dyDescent="0.4">
      <c r="B2133" s="1">
        <v>15218</v>
      </c>
      <c r="C2133" s="6" t="s">
        <v>8</v>
      </c>
      <c r="D2133" s="6" t="s">
        <v>8</v>
      </c>
      <c r="E2133" s="6" t="s">
        <v>3268</v>
      </c>
      <c r="F2133" s="6" t="s">
        <v>61</v>
      </c>
      <c r="G2133" s="6" t="s">
        <v>8157</v>
      </c>
      <c r="H2133" s="6" t="s">
        <v>8254</v>
      </c>
      <c r="I2133" s="6" t="s">
        <v>8258</v>
      </c>
      <c r="J2133" s="6" t="s">
        <v>5</v>
      </c>
      <c r="K2133" s="7">
        <v>0</v>
      </c>
      <c r="L2133" s="7">
        <f>IFERROR(VLOOKUP(SiscoTable[[#This Row],[Código]],Hoja2!A:B,2,0)*SiscoTable[[#This Row],[Provta(Uns)]],0)</f>
        <v>0</v>
      </c>
      <c r="M2133" s="7">
        <v>24</v>
      </c>
      <c r="N2133" s="7">
        <v>0</v>
      </c>
      <c r="O2133" s="7">
        <f>IFERROR(VLOOKUP(SiscoTable[[#This Row],[Código]],Hoja2!A:B,2,0)*SiscoTable[[#This Row],[Stock_actual]],0)</f>
        <v>0</v>
      </c>
      <c r="P2133" s="6" t="s">
        <v>7</v>
      </c>
      <c r="Q2133" s="7">
        <v>0</v>
      </c>
      <c r="R2133" s="7">
        <v>0</v>
      </c>
      <c r="S2133" s="7" t="s">
        <v>11928</v>
      </c>
      <c r="BI2133"/>
      <c r="BJ2133"/>
    </row>
    <row r="2134" spans="2:62" x14ac:dyDescent="0.4">
      <c r="B2134" s="1">
        <v>15228</v>
      </c>
      <c r="C2134" s="6" t="s">
        <v>30</v>
      </c>
      <c r="D2134" s="6" t="s">
        <v>30</v>
      </c>
      <c r="E2134" s="6" t="s">
        <v>3268</v>
      </c>
      <c r="F2134" s="6" t="s">
        <v>7197</v>
      </c>
      <c r="G2134" s="6" t="s">
        <v>7800</v>
      </c>
      <c r="H2134" s="6" t="s">
        <v>7803</v>
      </c>
      <c r="I2134" s="6" t="s">
        <v>7805</v>
      </c>
      <c r="J2134" s="6" t="s">
        <v>5</v>
      </c>
      <c r="K2134" s="7">
        <v>15.33</v>
      </c>
      <c r="L2134" s="7">
        <f>IFERROR(VLOOKUP(SiscoTable[[#This Row],[Código]],Hoja2!A:B,2,0)*SiscoTable[[#This Row],[Provta(Uns)]],0)</f>
        <v>125.70599999999999</v>
      </c>
      <c r="M2134" s="7">
        <v>0</v>
      </c>
      <c r="N2134" s="7">
        <v>21</v>
      </c>
      <c r="O2134" s="7">
        <f>IFERROR(VLOOKUP(SiscoTable[[#This Row],[Código]],Hoja2!A:B,2,0)*SiscoTable[[#This Row],[Stock_actual]],0)</f>
        <v>172.2</v>
      </c>
      <c r="P2134" s="6" t="s">
        <v>575</v>
      </c>
      <c r="Q2134" s="7">
        <v>17</v>
      </c>
      <c r="R2134" s="7">
        <v>0</v>
      </c>
      <c r="S2134" s="7" t="s">
        <v>11928</v>
      </c>
      <c r="BI2134"/>
      <c r="BJ2134"/>
    </row>
    <row r="2135" spans="2:62" x14ac:dyDescent="0.4">
      <c r="B2135" s="1">
        <v>15259</v>
      </c>
      <c r="C2135" s="6" t="s">
        <v>25</v>
      </c>
      <c r="D2135" s="6" t="s">
        <v>30</v>
      </c>
      <c r="E2135" s="6" t="s">
        <v>8482</v>
      </c>
      <c r="F2135" s="6" t="s">
        <v>10720</v>
      </c>
      <c r="G2135" s="6" t="s">
        <v>10721</v>
      </c>
      <c r="H2135" s="6" t="s">
        <v>10723</v>
      </c>
      <c r="I2135" s="6" t="s">
        <v>10722</v>
      </c>
      <c r="J2135" s="6" t="s">
        <v>5</v>
      </c>
      <c r="K2135" s="7">
        <v>14.33</v>
      </c>
      <c r="L2135" s="7">
        <f>IFERROR(VLOOKUP(SiscoTable[[#This Row],[Código]],Hoja2!A:B,2,0)*SiscoTable[[#This Row],[Provta(Uns)]],0)</f>
        <v>136.13499999999999</v>
      </c>
      <c r="M2135" s="7">
        <v>32</v>
      </c>
      <c r="N2135" s="7">
        <v>44</v>
      </c>
      <c r="O2135" s="7">
        <f>IFERROR(VLOOKUP(SiscoTable[[#This Row],[Código]],Hoja2!A:B,2,0)*SiscoTable[[#This Row],[Stock_actual]],0)</f>
        <v>418</v>
      </c>
      <c r="P2135" s="6" t="s">
        <v>974</v>
      </c>
      <c r="Q2135" s="7">
        <v>16</v>
      </c>
      <c r="R2135" s="7">
        <v>0</v>
      </c>
      <c r="S2135" s="7" t="s">
        <v>11926</v>
      </c>
      <c r="BI2135"/>
      <c r="BJ2135"/>
    </row>
    <row r="2136" spans="2:62" x14ac:dyDescent="0.4">
      <c r="B2136" s="1">
        <v>15263</v>
      </c>
      <c r="C2136" s="6" t="s">
        <v>8</v>
      </c>
      <c r="D2136" s="6" t="s">
        <v>30</v>
      </c>
      <c r="E2136" s="6" t="s">
        <v>8482</v>
      </c>
      <c r="F2136" s="6" t="s">
        <v>10720</v>
      </c>
      <c r="G2136" s="6" t="s">
        <v>10721</v>
      </c>
      <c r="H2136" s="6" t="s">
        <v>10723</v>
      </c>
      <c r="I2136" s="6" t="s">
        <v>10843</v>
      </c>
      <c r="J2136" s="6" t="s">
        <v>5</v>
      </c>
      <c r="K2136" s="7">
        <v>8.83</v>
      </c>
      <c r="L2136" s="7">
        <f>IFERROR(VLOOKUP(SiscoTable[[#This Row],[Código]],Hoja2!A:B,2,0)*SiscoTable[[#This Row],[Provta(Uns)]],0)</f>
        <v>25.606999999999999</v>
      </c>
      <c r="M2136" s="7">
        <v>0</v>
      </c>
      <c r="N2136" s="7">
        <v>44</v>
      </c>
      <c r="O2136" s="7">
        <f>IFERROR(VLOOKUP(SiscoTable[[#This Row],[Código]],Hoja2!A:B,2,0)*SiscoTable[[#This Row],[Stock_actual]],0)</f>
        <v>127.6</v>
      </c>
      <c r="P2136" s="6" t="s">
        <v>1791</v>
      </c>
      <c r="Q2136" s="7">
        <v>10</v>
      </c>
      <c r="R2136" s="7">
        <v>0</v>
      </c>
      <c r="S2136" s="7" t="s">
        <v>11926</v>
      </c>
      <c r="BI2136"/>
      <c r="BJ2136"/>
    </row>
    <row r="2137" spans="2:62" x14ac:dyDescent="0.4">
      <c r="B2137" s="1">
        <v>15264</v>
      </c>
      <c r="C2137" s="6" t="s">
        <v>30</v>
      </c>
      <c r="D2137" s="6" t="s">
        <v>30</v>
      </c>
      <c r="E2137" s="6" t="s">
        <v>8482</v>
      </c>
      <c r="F2137" s="6" t="s">
        <v>10720</v>
      </c>
      <c r="G2137" s="6" t="s">
        <v>10721</v>
      </c>
      <c r="H2137" s="6" t="s">
        <v>10723</v>
      </c>
      <c r="I2137" s="6" t="s">
        <v>10749</v>
      </c>
      <c r="J2137" s="6" t="s">
        <v>5</v>
      </c>
      <c r="K2137" s="7">
        <v>13.83</v>
      </c>
      <c r="L2137" s="7">
        <f>IFERROR(VLOOKUP(SiscoTable[[#This Row],[Código]],Hoja2!A:B,2,0)*SiscoTable[[#This Row],[Provta(Uns)]],0)</f>
        <v>53.936999999999998</v>
      </c>
      <c r="M2137" s="7">
        <v>0</v>
      </c>
      <c r="N2137" s="7">
        <v>79</v>
      </c>
      <c r="O2137" s="7">
        <f>IFERROR(VLOOKUP(SiscoTable[[#This Row],[Código]],Hoja2!A:B,2,0)*SiscoTable[[#This Row],[Stock_actual]],0)</f>
        <v>308.09999999999997</v>
      </c>
      <c r="P2137" s="6" t="s">
        <v>4409</v>
      </c>
      <c r="Q2137" s="7">
        <v>15</v>
      </c>
      <c r="R2137" s="7">
        <v>0</v>
      </c>
      <c r="S2137" s="7" t="s">
        <v>11926</v>
      </c>
      <c r="BI2137"/>
      <c r="BJ2137"/>
    </row>
    <row r="2138" spans="2:62" x14ac:dyDescent="0.4">
      <c r="B2138" s="1">
        <v>15266</v>
      </c>
      <c r="C2138" s="6" t="s">
        <v>30</v>
      </c>
      <c r="D2138" s="6" t="s">
        <v>30</v>
      </c>
      <c r="E2138" s="6" t="s">
        <v>8482</v>
      </c>
      <c r="F2138" s="6" t="s">
        <v>10720</v>
      </c>
      <c r="G2138" s="6" t="s">
        <v>10721</v>
      </c>
      <c r="H2138" s="6" t="s">
        <v>10723</v>
      </c>
      <c r="I2138" s="6" t="s">
        <v>10750</v>
      </c>
      <c r="J2138" s="6" t="s">
        <v>496</v>
      </c>
      <c r="K2138" s="7">
        <v>4.83</v>
      </c>
      <c r="L2138" s="7">
        <f>IFERROR(VLOOKUP(SiscoTable[[#This Row],[Código]],Hoja2!A:B,2,0)*SiscoTable[[#This Row],[Provta(Uns)]],0)</f>
        <v>32.844000000000001</v>
      </c>
      <c r="M2138" s="7">
        <v>25</v>
      </c>
      <c r="N2138" s="7">
        <v>34</v>
      </c>
      <c r="O2138" s="7">
        <f>IFERROR(VLOOKUP(SiscoTable[[#This Row],[Código]],Hoja2!A:B,2,0)*SiscoTable[[#This Row],[Stock_actual]],0)</f>
        <v>231.2</v>
      </c>
      <c r="P2138" s="6" t="s">
        <v>10751</v>
      </c>
      <c r="Q2138" s="7">
        <v>5</v>
      </c>
      <c r="R2138" s="7">
        <v>0</v>
      </c>
      <c r="S2138" s="7" t="s">
        <v>11926</v>
      </c>
      <c r="BI2138"/>
      <c r="BJ2138"/>
    </row>
    <row r="2139" spans="2:62" x14ac:dyDescent="0.4">
      <c r="B2139" s="1">
        <v>15267</v>
      </c>
      <c r="C2139" s="6" t="s">
        <v>30</v>
      </c>
      <c r="D2139" s="6" t="s">
        <v>8</v>
      </c>
      <c r="E2139" s="6" t="s">
        <v>8482</v>
      </c>
      <c r="F2139" s="6" t="s">
        <v>10720</v>
      </c>
      <c r="G2139" s="6" t="s">
        <v>10721</v>
      </c>
      <c r="H2139" s="6" t="s">
        <v>10723</v>
      </c>
      <c r="I2139" s="6" t="s">
        <v>10752</v>
      </c>
      <c r="J2139" s="6" t="s">
        <v>496</v>
      </c>
      <c r="K2139" s="7">
        <v>3</v>
      </c>
      <c r="L2139" s="7">
        <f>IFERROR(VLOOKUP(SiscoTable[[#This Row],[Código]],Hoja2!A:B,2,0)*SiscoTable[[#This Row],[Provta(Uns)]],0)</f>
        <v>28.799999999999997</v>
      </c>
      <c r="M2139" s="7">
        <v>0</v>
      </c>
      <c r="N2139" s="7">
        <v>70</v>
      </c>
      <c r="O2139" s="7">
        <f>IFERROR(VLOOKUP(SiscoTable[[#This Row],[Código]],Hoja2!A:B,2,0)*SiscoTable[[#This Row],[Stock_actual]],0)</f>
        <v>672</v>
      </c>
      <c r="P2139" s="6" t="s">
        <v>9731</v>
      </c>
      <c r="Q2139" s="7">
        <v>3</v>
      </c>
      <c r="R2139" s="7">
        <v>0</v>
      </c>
      <c r="S2139" s="7" t="s">
        <v>11926</v>
      </c>
      <c r="BI2139"/>
      <c r="BJ2139"/>
    </row>
    <row r="2140" spans="2:62" x14ac:dyDescent="0.4">
      <c r="B2140" s="1">
        <v>15268</v>
      </c>
      <c r="C2140" s="6" t="s">
        <v>8</v>
      </c>
      <c r="D2140" s="6" t="s">
        <v>30</v>
      </c>
      <c r="E2140" s="6" t="s">
        <v>8482</v>
      </c>
      <c r="F2140" s="6" t="s">
        <v>10720</v>
      </c>
      <c r="G2140" s="6" t="s">
        <v>10721</v>
      </c>
      <c r="H2140" s="6" t="s">
        <v>10723</v>
      </c>
      <c r="I2140" s="6" t="s">
        <v>10844</v>
      </c>
      <c r="J2140" s="6" t="s">
        <v>5</v>
      </c>
      <c r="K2140" s="7">
        <v>8.67</v>
      </c>
      <c r="L2140" s="7">
        <f>IFERROR(VLOOKUP(SiscoTable[[#This Row],[Código]],Hoja2!A:B,2,0)*SiscoTable[[#This Row],[Provta(Uns)]],0)</f>
        <v>16.472999999999999</v>
      </c>
      <c r="M2140" s="7">
        <v>0</v>
      </c>
      <c r="N2140" s="7">
        <v>39</v>
      </c>
      <c r="O2140" s="7">
        <f>IFERROR(VLOOKUP(SiscoTable[[#This Row],[Código]],Hoja2!A:B,2,0)*SiscoTable[[#This Row],[Stock_actual]],0)</f>
        <v>74.099999999999994</v>
      </c>
      <c r="P2140" s="6" t="s">
        <v>1811</v>
      </c>
      <c r="Q2140" s="7">
        <v>10</v>
      </c>
      <c r="R2140" s="7">
        <v>0</v>
      </c>
      <c r="S2140" s="7" t="s">
        <v>11926</v>
      </c>
      <c r="BI2140"/>
      <c r="BJ2140"/>
    </row>
    <row r="2141" spans="2:62" x14ac:dyDescent="0.4">
      <c r="B2141" s="1">
        <v>15269</v>
      </c>
      <c r="C2141" s="6" t="s">
        <v>8</v>
      </c>
      <c r="D2141" s="6" t="s">
        <v>8</v>
      </c>
      <c r="E2141" s="6" t="s">
        <v>8482</v>
      </c>
      <c r="F2141" s="6" t="s">
        <v>10720</v>
      </c>
      <c r="G2141" s="6" t="s">
        <v>10721</v>
      </c>
      <c r="H2141" s="6" t="s">
        <v>10723</v>
      </c>
      <c r="I2141" s="6" t="s">
        <v>10845</v>
      </c>
      <c r="J2141" s="6" t="s">
        <v>5</v>
      </c>
      <c r="K2141" s="7">
        <v>0</v>
      </c>
      <c r="L2141" s="7">
        <f>IFERROR(VLOOKUP(SiscoTable[[#This Row],[Código]],Hoja2!A:B,2,0)*SiscoTable[[#This Row],[Provta(Uns)]],0)</f>
        <v>0</v>
      </c>
      <c r="M2141" s="7">
        <v>96</v>
      </c>
      <c r="N2141" s="7">
        <v>0</v>
      </c>
      <c r="O2141" s="7">
        <f>IFERROR(VLOOKUP(SiscoTable[[#This Row],[Código]],Hoja2!A:B,2,0)*SiscoTable[[#This Row],[Stock_actual]],0)</f>
        <v>0</v>
      </c>
      <c r="P2141" s="6" t="s">
        <v>7</v>
      </c>
      <c r="Q2141" s="7">
        <v>0</v>
      </c>
      <c r="R2141" s="7">
        <v>0</v>
      </c>
      <c r="S2141" s="7" t="s">
        <v>11926</v>
      </c>
      <c r="BI2141"/>
      <c r="BJ2141"/>
    </row>
    <row r="2142" spans="2:62" x14ac:dyDescent="0.4">
      <c r="B2142" s="1">
        <v>15270</v>
      </c>
      <c r="C2142" s="6" t="s">
        <v>30</v>
      </c>
      <c r="D2142" s="6" t="s">
        <v>30</v>
      </c>
      <c r="E2142" s="6" t="s">
        <v>8482</v>
      </c>
      <c r="F2142" s="6" t="s">
        <v>10720</v>
      </c>
      <c r="G2142" s="6" t="s">
        <v>10721</v>
      </c>
      <c r="H2142" s="6" t="s">
        <v>10723</v>
      </c>
      <c r="I2142" s="6" t="s">
        <v>10753</v>
      </c>
      <c r="J2142" s="6" t="s">
        <v>5</v>
      </c>
      <c r="K2142" s="7">
        <v>9</v>
      </c>
      <c r="L2142" s="7">
        <f>IFERROR(VLOOKUP(SiscoTable[[#This Row],[Código]],Hoja2!A:B,2,0)*SiscoTable[[#This Row],[Provta(Uns)]],0)</f>
        <v>39.6</v>
      </c>
      <c r="M2142" s="7">
        <v>0</v>
      </c>
      <c r="N2142" s="7">
        <v>60</v>
      </c>
      <c r="O2142" s="7">
        <f>IFERROR(VLOOKUP(SiscoTable[[#This Row],[Código]],Hoja2!A:B,2,0)*SiscoTable[[#This Row],[Stock_actual]],0)</f>
        <v>264</v>
      </c>
      <c r="P2142" s="6" t="s">
        <v>2622</v>
      </c>
      <c r="Q2142" s="7">
        <v>10</v>
      </c>
      <c r="R2142" s="7">
        <v>0</v>
      </c>
      <c r="S2142" s="7" t="s">
        <v>11926</v>
      </c>
      <c r="BI2142"/>
      <c r="BJ2142"/>
    </row>
    <row r="2143" spans="2:62" x14ac:dyDescent="0.4">
      <c r="B2143" s="1">
        <v>15274</v>
      </c>
      <c r="C2143" s="6" t="s">
        <v>25</v>
      </c>
      <c r="D2143" s="6" t="s">
        <v>25</v>
      </c>
      <c r="E2143" s="6" t="s">
        <v>8482</v>
      </c>
      <c r="F2143" s="6" t="s">
        <v>10720</v>
      </c>
      <c r="G2143" s="6" t="s">
        <v>10721</v>
      </c>
      <c r="H2143" s="6" t="s">
        <v>10723</v>
      </c>
      <c r="I2143" s="6" t="s">
        <v>10724</v>
      </c>
      <c r="J2143" s="6" t="s">
        <v>5</v>
      </c>
      <c r="K2143" s="7">
        <v>36.5</v>
      </c>
      <c r="L2143" s="7">
        <f>IFERROR(VLOOKUP(SiscoTable[[#This Row],[Código]],Hoja2!A:B,2,0)*SiscoTable[[#This Row],[Provta(Uns)]],0)</f>
        <v>284.7</v>
      </c>
      <c r="M2143" s="7">
        <v>0</v>
      </c>
      <c r="N2143" s="7">
        <v>96</v>
      </c>
      <c r="O2143" s="7">
        <f>IFERROR(VLOOKUP(SiscoTable[[#This Row],[Código]],Hoja2!A:B,2,0)*SiscoTable[[#This Row],[Stock_actual]],0)</f>
        <v>748.8</v>
      </c>
      <c r="P2143" s="6" t="s">
        <v>592</v>
      </c>
      <c r="Q2143" s="7">
        <v>40</v>
      </c>
      <c r="R2143" s="7">
        <v>0</v>
      </c>
      <c r="S2143" s="7" t="s">
        <v>11926</v>
      </c>
      <c r="BI2143"/>
      <c r="BJ2143"/>
    </row>
    <row r="2144" spans="2:62" x14ac:dyDescent="0.4">
      <c r="B2144" s="1">
        <v>15282</v>
      </c>
      <c r="C2144" s="6" t="s">
        <v>30</v>
      </c>
      <c r="D2144" s="6" t="s">
        <v>30</v>
      </c>
      <c r="E2144" s="6" t="s">
        <v>8482</v>
      </c>
      <c r="F2144" s="6" t="s">
        <v>10720</v>
      </c>
      <c r="G2144" s="6" t="s">
        <v>10721</v>
      </c>
      <c r="H2144" s="6" t="s">
        <v>10723</v>
      </c>
      <c r="I2144" s="6" t="s">
        <v>10754</v>
      </c>
      <c r="J2144" s="6" t="s">
        <v>5</v>
      </c>
      <c r="K2144" s="7">
        <v>9.67</v>
      </c>
      <c r="L2144" s="7">
        <f>IFERROR(VLOOKUP(SiscoTable[[#This Row],[Código]],Hoja2!A:B,2,0)*SiscoTable[[#This Row],[Provta(Uns)]],0)</f>
        <v>95.733000000000004</v>
      </c>
      <c r="M2144" s="7">
        <v>36</v>
      </c>
      <c r="N2144" s="7">
        <v>-6</v>
      </c>
      <c r="O2144" s="7">
        <f>IFERROR(VLOOKUP(SiscoTable[[#This Row],[Código]],Hoja2!A:B,2,0)*SiscoTable[[#This Row],[Stock_actual]],0)</f>
        <v>-59.400000000000006</v>
      </c>
      <c r="P2144" s="6" t="s">
        <v>7</v>
      </c>
      <c r="Q2144" s="7">
        <v>11</v>
      </c>
      <c r="R2144" s="7">
        <v>0</v>
      </c>
      <c r="S2144" s="7" t="s">
        <v>11926</v>
      </c>
      <c r="BI2144"/>
      <c r="BJ2144"/>
    </row>
    <row r="2145" spans="2:62" x14ac:dyDescent="0.4">
      <c r="B2145" s="1">
        <v>15283</v>
      </c>
      <c r="C2145" s="6" t="s">
        <v>8</v>
      </c>
      <c r="D2145" s="6" t="s">
        <v>8</v>
      </c>
      <c r="E2145" s="6" t="s">
        <v>8482</v>
      </c>
      <c r="F2145" s="6" t="s">
        <v>10720</v>
      </c>
      <c r="G2145" s="6" t="s">
        <v>10721</v>
      </c>
      <c r="H2145" s="6" t="s">
        <v>10723</v>
      </c>
      <c r="I2145" s="6" t="s">
        <v>10846</v>
      </c>
      <c r="J2145" s="6" t="s">
        <v>5</v>
      </c>
      <c r="K2145" s="7">
        <v>3.17</v>
      </c>
      <c r="L2145" s="7">
        <f>IFERROR(VLOOKUP(SiscoTable[[#This Row],[Código]],Hoja2!A:B,2,0)*SiscoTable[[#This Row],[Provta(Uns)]],0)</f>
        <v>40.576000000000001</v>
      </c>
      <c r="M2145" s="7">
        <v>0</v>
      </c>
      <c r="N2145" s="7">
        <v>12</v>
      </c>
      <c r="O2145" s="7">
        <f>IFERROR(VLOOKUP(SiscoTable[[#This Row],[Código]],Hoja2!A:B,2,0)*SiscoTable[[#This Row],[Stock_actual]],0)</f>
        <v>153.60000000000002</v>
      </c>
      <c r="P2145" s="6" t="s">
        <v>1802</v>
      </c>
      <c r="Q2145" s="7">
        <v>4</v>
      </c>
      <c r="R2145" s="7">
        <v>0</v>
      </c>
      <c r="S2145" s="7" t="s">
        <v>11926</v>
      </c>
      <c r="BI2145"/>
      <c r="BJ2145"/>
    </row>
    <row r="2146" spans="2:62" x14ac:dyDescent="0.4">
      <c r="B2146" s="1">
        <v>15285</v>
      </c>
      <c r="C2146" s="6" t="s">
        <v>30</v>
      </c>
      <c r="D2146" s="6" t="s">
        <v>8</v>
      </c>
      <c r="E2146" s="6" t="s">
        <v>8482</v>
      </c>
      <c r="F2146" s="6" t="s">
        <v>10720</v>
      </c>
      <c r="G2146" s="6" t="s">
        <v>10721</v>
      </c>
      <c r="H2146" s="6" t="s">
        <v>10723</v>
      </c>
      <c r="I2146" s="6" t="s">
        <v>10755</v>
      </c>
      <c r="J2146" s="6" t="s">
        <v>5</v>
      </c>
      <c r="K2146" s="7">
        <v>2.83</v>
      </c>
      <c r="L2146" s="7">
        <f>IFERROR(VLOOKUP(SiscoTable[[#This Row],[Código]],Hoja2!A:B,2,0)*SiscoTable[[#This Row],[Provta(Uns)]],0)</f>
        <v>43.582000000000001</v>
      </c>
      <c r="M2146" s="7">
        <v>0</v>
      </c>
      <c r="N2146" s="7">
        <v>29</v>
      </c>
      <c r="O2146" s="7">
        <f>IFERROR(VLOOKUP(SiscoTable[[#This Row],[Código]],Hoja2!A:B,2,0)*SiscoTable[[#This Row],[Stock_actual]],0)</f>
        <v>446.6</v>
      </c>
      <c r="P2146" s="6" t="s">
        <v>2666</v>
      </c>
      <c r="Q2146" s="7">
        <v>3</v>
      </c>
      <c r="R2146" s="7">
        <v>0</v>
      </c>
      <c r="S2146" s="7" t="s">
        <v>11926</v>
      </c>
      <c r="BI2146"/>
      <c r="BJ2146"/>
    </row>
    <row r="2147" spans="2:62" x14ac:dyDescent="0.4">
      <c r="B2147" s="1">
        <v>15286</v>
      </c>
      <c r="C2147" s="6" t="s">
        <v>30</v>
      </c>
      <c r="D2147" s="6" t="s">
        <v>8</v>
      </c>
      <c r="E2147" s="6" t="s">
        <v>8482</v>
      </c>
      <c r="F2147" s="6" t="s">
        <v>10720</v>
      </c>
      <c r="G2147" s="6" t="s">
        <v>10721</v>
      </c>
      <c r="H2147" s="6" t="s">
        <v>10723</v>
      </c>
      <c r="I2147" s="6" t="s">
        <v>10756</v>
      </c>
      <c r="J2147" s="6" t="s">
        <v>5</v>
      </c>
      <c r="K2147" s="7">
        <v>2.67</v>
      </c>
      <c r="L2147" s="7">
        <f>IFERROR(VLOOKUP(SiscoTable[[#This Row],[Código]],Hoja2!A:B,2,0)*SiscoTable[[#This Row],[Provta(Uns)]],0)</f>
        <v>39.515999999999998</v>
      </c>
      <c r="M2147" s="7">
        <v>0</v>
      </c>
      <c r="N2147" s="7">
        <v>51</v>
      </c>
      <c r="O2147" s="7">
        <f>IFERROR(VLOOKUP(SiscoTable[[#This Row],[Código]],Hoja2!A:B,2,0)*SiscoTable[[#This Row],[Stock_actual]],0)</f>
        <v>754.80000000000007</v>
      </c>
      <c r="P2147" s="6" t="s">
        <v>10757</v>
      </c>
      <c r="Q2147" s="7">
        <v>3</v>
      </c>
      <c r="R2147" s="7">
        <v>0</v>
      </c>
      <c r="S2147" s="7" t="s">
        <v>11926</v>
      </c>
      <c r="BI2147"/>
      <c r="BJ2147"/>
    </row>
    <row r="2148" spans="2:62" x14ac:dyDescent="0.4">
      <c r="B2148" s="1">
        <v>15289</v>
      </c>
      <c r="C2148" s="6" t="s">
        <v>8</v>
      </c>
      <c r="D2148" s="6" t="s">
        <v>8</v>
      </c>
      <c r="E2148" s="6" t="s">
        <v>8482</v>
      </c>
      <c r="F2148" s="6" t="s">
        <v>10720</v>
      </c>
      <c r="G2148" s="6" t="s">
        <v>10721</v>
      </c>
      <c r="H2148" s="6" t="s">
        <v>10723</v>
      </c>
      <c r="I2148" s="6" t="s">
        <v>10847</v>
      </c>
      <c r="J2148" s="6" t="s">
        <v>5</v>
      </c>
      <c r="K2148" s="7">
        <v>0</v>
      </c>
      <c r="L2148" s="7">
        <f>IFERROR(VLOOKUP(SiscoTable[[#This Row],[Código]],Hoja2!A:B,2,0)*SiscoTable[[#This Row],[Provta(Uns)]],0)</f>
        <v>0</v>
      </c>
      <c r="M2148" s="7">
        <v>0</v>
      </c>
      <c r="N2148" s="7">
        <v>4</v>
      </c>
      <c r="O2148" s="7">
        <f>IFERROR(VLOOKUP(SiscoTable[[#This Row],[Código]],Hoja2!A:B,2,0)*SiscoTable[[#This Row],[Stock_actual]],0)</f>
        <v>73.599999999999994</v>
      </c>
      <c r="P2148" s="6" t="s">
        <v>134</v>
      </c>
      <c r="Q2148" s="7">
        <v>0</v>
      </c>
      <c r="R2148" s="7">
        <v>0</v>
      </c>
      <c r="S2148" s="7" t="s">
        <v>11926</v>
      </c>
      <c r="BI2148"/>
      <c r="BJ2148"/>
    </row>
    <row r="2149" spans="2:62" x14ac:dyDescent="0.4">
      <c r="B2149" s="1">
        <v>15291</v>
      </c>
      <c r="C2149" s="6" t="s">
        <v>30</v>
      </c>
      <c r="D2149" s="6" t="s">
        <v>30</v>
      </c>
      <c r="E2149" s="6" t="s">
        <v>8482</v>
      </c>
      <c r="F2149" s="6" t="s">
        <v>10720</v>
      </c>
      <c r="G2149" s="6" t="s">
        <v>10721</v>
      </c>
      <c r="H2149" s="6" t="s">
        <v>10723</v>
      </c>
      <c r="I2149" s="6" t="s">
        <v>10758</v>
      </c>
      <c r="J2149" s="6" t="s">
        <v>5</v>
      </c>
      <c r="K2149" s="7">
        <v>29.17</v>
      </c>
      <c r="L2149" s="7">
        <f>IFERROR(VLOOKUP(SiscoTable[[#This Row],[Código]],Hoja2!A:B,2,0)*SiscoTable[[#This Row],[Provta(Uns)]],0)</f>
        <v>122.51400000000001</v>
      </c>
      <c r="M2149" s="7">
        <v>0</v>
      </c>
      <c r="N2149" s="7">
        <v>182</v>
      </c>
      <c r="O2149" s="7">
        <f>IFERROR(VLOOKUP(SiscoTable[[#This Row],[Código]],Hoja2!A:B,2,0)*SiscoTable[[#This Row],[Stock_actual]],0)</f>
        <v>764.4</v>
      </c>
      <c r="P2149" s="6" t="s">
        <v>9221</v>
      </c>
      <c r="Q2149" s="7">
        <v>32</v>
      </c>
      <c r="R2149" s="7">
        <v>0</v>
      </c>
      <c r="S2149" s="7" t="s">
        <v>11926</v>
      </c>
      <c r="BI2149"/>
      <c r="BJ2149"/>
    </row>
    <row r="2150" spans="2:62" x14ac:dyDescent="0.4">
      <c r="B2150" s="1">
        <v>15292</v>
      </c>
      <c r="C2150" s="6" t="s">
        <v>30</v>
      </c>
      <c r="D2150" s="6" t="s">
        <v>8</v>
      </c>
      <c r="E2150" s="6" t="s">
        <v>8482</v>
      </c>
      <c r="F2150" s="6" t="s">
        <v>10720</v>
      </c>
      <c r="G2150" s="6" t="s">
        <v>10721</v>
      </c>
      <c r="H2150" s="6" t="s">
        <v>10723</v>
      </c>
      <c r="I2150" s="6" t="s">
        <v>10759</v>
      </c>
      <c r="J2150" s="6" t="s">
        <v>5</v>
      </c>
      <c r="K2150" s="7">
        <v>0</v>
      </c>
      <c r="L2150" s="7">
        <f>IFERROR(VLOOKUP(SiscoTable[[#This Row],[Código]],Hoja2!A:B,2,0)*SiscoTable[[#This Row],[Provta(Uns)]],0)</f>
        <v>0</v>
      </c>
      <c r="M2150" s="7">
        <v>24</v>
      </c>
      <c r="N2150" s="7">
        <v>0</v>
      </c>
      <c r="O2150" s="7">
        <f>IFERROR(VLOOKUP(SiscoTable[[#This Row],[Código]],Hoja2!A:B,2,0)*SiscoTable[[#This Row],[Stock_actual]],0)</f>
        <v>0</v>
      </c>
      <c r="P2150" s="6" t="s">
        <v>7</v>
      </c>
      <c r="Q2150" s="7">
        <v>0</v>
      </c>
      <c r="R2150" s="7">
        <v>0</v>
      </c>
      <c r="S2150" s="7" t="s">
        <v>11926</v>
      </c>
      <c r="BI2150"/>
      <c r="BJ2150"/>
    </row>
    <row r="2151" spans="2:62" x14ac:dyDescent="0.4">
      <c r="B2151" s="1">
        <v>15294</v>
      </c>
      <c r="C2151" s="6" t="s">
        <v>30</v>
      </c>
      <c r="D2151" s="6" t="s">
        <v>30</v>
      </c>
      <c r="E2151" s="6" t="s">
        <v>8482</v>
      </c>
      <c r="F2151" s="6" t="s">
        <v>10720</v>
      </c>
      <c r="G2151" s="6" t="s">
        <v>10721</v>
      </c>
      <c r="H2151" s="6" t="s">
        <v>10723</v>
      </c>
      <c r="I2151" s="6" t="s">
        <v>10760</v>
      </c>
      <c r="J2151" s="6" t="s">
        <v>5</v>
      </c>
      <c r="K2151" s="7">
        <v>14.33</v>
      </c>
      <c r="L2151" s="7">
        <f>IFERROR(VLOOKUP(SiscoTable[[#This Row],[Código]],Hoja2!A:B,2,0)*SiscoTable[[#This Row],[Provta(Uns)]],0)</f>
        <v>98.87700000000001</v>
      </c>
      <c r="M2151" s="7">
        <v>0</v>
      </c>
      <c r="N2151" s="7">
        <v>0</v>
      </c>
      <c r="O2151" s="7">
        <f>IFERROR(VLOOKUP(SiscoTable[[#This Row],[Código]],Hoja2!A:B,2,0)*SiscoTable[[#This Row],[Stock_actual]],0)</f>
        <v>0</v>
      </c>
      <c r="P2151" s="6" t="s">
        <v>7</v>
      </c>
      <c r="Q2151" s="7">
        <v>16</v>
      </c>
      <c r="R2151" s="7">
        <v>28.799999999999997</v>
      </c>
      <c r="S2151" s="7" t="s">
        <v>11926</v>
      </c>
      <c r="BI2151"/>
      <c r="BJ2151"/>
    </row>
    <row r="2152" spans="2:62" x14ac:dyDescent="0.4">
      <c r="B2152" s="1">
        <v>15295</v>
      </c>
      <c r="C2152" s="6" t="s">
        <v>25</v>
      </c>
      <c r="D2152" s="6" t="s">
        <v>25</v>
      </c>
      <c r="E2152" s="6" t="s">
        <v>8482</v>
      </c>
      <c r="F2152" s="6" t="s">
        <v>10720</v>
      </c>
      <c r="G2152" s="6" t="s">
        <v>10721</v>
      </c>
      <c r="H2152" s="6" t="s">
        <v>10723</v>
      </c>
      <c r="I2152" s="6" t="s">
        <v>10725</v>
      </c>
      <c r="J2152" s="6" t="s">
        <v>5</v>
      </c>
      <c r="K2152" s="7">
        <v>33.67</v>
      </c>
      <c r="L2152" s="7">
        <f>IFERROR(VLOOKUP(SiscoTable[[#This Row],[Código]],Hoja2!A:B,2,0)*SiscoTable[[#This Row],[Provta(Uns)]],0)</f>
        <v>316.49800000000005</v>
      </c>
      <c r="M2152" s="7">
        <v>0</v>
      </c>
      <c r="N2152" s="7">
        <v>78</v>
      </c>
      <c r="O2152" s="7">
        <f>IFERROR(VLOOKUP(SiscoTable[[#This Row],[Código]],Hoja2!A:B,2,0)*SiscoTable[[#This Row],[Stock_actual]],0)</f>
        <v>733.2</v>
      </c>
      <c r="P2152" s="6" t="s">
        <v>1038</v>
      </c>
      <c r="Q2152" s="7">
        <v>37</v>
      </c>
      <c r="R2152" s="7">
        <v>0</v>
      </c>
      <c r="S2152" s="7" t="s">
        <v>11926</v>
      </c>
      <c r="BI2152"/>
      <c r="BJ2152"/>
    </row>
    <row r="2153" spans="2:62" x14ac:dyDescent="0.4">
      <c r="B2153" s="1">
        <v>15303</v>
      </c>
      <c r="C2153" s="6" t="s">
        <v>30</v>
      </c>
      <c r="D2153" s="6" t="s">
        <v>30</v>
      </c>
      <c r="E2153" s="6" t="s">
        <v>8482</v>
      </c>
      <c r="F2153" s="6" t="s">
        <v>10720</v>
      </c>
      <c r="G2153" s="6" t="s">
        <v>10721</v>
      </c>
      <c r="H2153" s="6" t="s">
        <v>10723</v>
      </c>
      <c r="I2153" s="6" t="s">
        <v>10761</v>
      </c>
      <c r="J2153" s="6" t="s">
        <v>5</v>
      </c>
      <c r="K2153" s="7">
        <v>10.67</v>
      </c>
      <c r="L2153" s="7">
        <f>IFERROR(VLOOKUP(SiscoTable[[#This Row],[Código]],Hoja2!A:B,2,0)*SiscoTable[[#This Row],[Provta(Uns)]],0)</f>
        <v>113.10199999999999</v>
      </c>
      <c r="M2153" s="7">
        <v>36</v>
      </c>
      <c r="N2153" s="7">
        <v>26</v>
      </c>
      <c r="O2153" s="7">
        <f>IFERROR(VLOOKUP(SiscoTable[[#This Row],[Código]],Hoja2!A:B,2,0)*SiscoTable[[#This Row],[Stock_actual]],0)</f>
        <v>275.59999999999997</v>
      </c>
      <c r="P2153" s="6" t="s">
        <v>600</v>
      </c>
      <c r="Q2153" s="7">
        <v>12</v>
      </c>
      <c r="R2153" s="7">
        <v>0</v>
      </c>
      <c r="S2153" s="7" t="s">
        <v>11926</v>
      </c>
      <c r="BI2153"/>
      <c r="BJ2153"/>
    </row>
    <row r="2154" spans="2:62" x14ac:dyDescent="0.4">
      <c r="B2154" s="1">
        <v>15313</v>
      </c>
      <c r="C2154" s="6" t="s">
        <v>8</v>
      </c>
      <c r="D2154" s="6" t="s">
        <v>8</v>
      </c>
      <c r="E2154" s="6" t="s">
        <v>8482</v>
      </c>
      <c r="F2154" s="6" t="s">
        <v>10720</v>
      </c>
      <c r="G2154" s="6" t="s">
        <v>10721</v>
      </c>
      <c r="H2154" s="6" t="s">
        <v>10723</v>
      </c>
      <c r="I2154" s="6" t="s">
        <v>10848</v>
      </c>
      <c r="J2154" s="6" t="s">
        <v>5</v>
      </c>
      <c r="K2154" s="7">
        <v>0</v>
      </c>
      <c r="L2154" s="7">
        <f>IFERROR(VLOOKUP(SiscoTable[[#This Row],[Código]],Hoja2!A:B,2,0)*SiscoTable[[#This Row],[Provta(Uns)]],0)</f>
        <v>0</v>
      </c>
      <c r="M2154" s="7">
        <v>24</v>
      </c>
      <c r="N2154" s="7">
        <v>0</v>
      </c>
      <c r="O2154" s="7">
        <f>IFERROR(VLOOKUP(SiscoTable[[#This Row],[Código]],Hoja2!A:B,2,0)*SiscoTable[[#This Row],[Stock_actual]],0)</f>
        <v>0</v>
      </c>
      <c r="P2154" s="6" t="s">
        <v>7</v>
      </c>
      <c r="Q2154" s="7">
        <v>0</v>
      </c>
      <c r="R2154" s="7">
        <v>0</v>
      </c>
      <c r="S2154" s="7" t="s">
        <v>11926</v>
      </c>
      <c r="BI2154"/>
      <c r="BJ2154"/>
    </row>
    <row r="2155" spans="2:62" x14ac:dyDescent="0.4">
      <c r="B2155" s="1">
        <v>15315</v>
      </c>
      <c r="C2155" s="6" t="s">
        <v>8</v>
      </c>
      <c r="D2155" s="6" t="s">
        <v>30</v>
      </c>
      <c r="E2155" s="6" t="s">
        <v>8482</v>
      </c>
      <c r="F2155" s="6" t="s">
        <v>10720</v>
      </c>
      <c r="G2155" s="6" t="s">
        <v>10721</v>
      </c>
      <c r="H2155" s="6" t="s">
        <v>10723</v>
      </c>
      <c r="I2155" s="6" t="s">
        <v>10849</v>
      </c>
      <c r="J2155" s="6" t="s">
        <v>5</v>
      </c>
      <c r="K2155" s="7">
        <v>3.17</v>
      </c>
      <c r="L2155" s="7">
        <f>IFERROR(VLOOKUP(SiscoTable[[#This Row],[Código]],Hoja2!A:B,2,0)*SiscoTable[[#This Row],[Provta(Uns)]],0)</f>
        <v>16.484000000000002</v>
      </c>
      <c r="M2155" s="7">
        <v>0</v>
      </c>
      <c r="N2155" s="7">
        <v>21</v>
      </c>
      <c r="O2155" s="7">
        <f>IFERROR(VLOOKUP(SiscoTable[[#This Row],[Código]],Hoja2!A:B,2,0)*SiscoTable[[#This Row],[Stock_actual]],0)</f>
        <v>109.2</v>
      </c>
      <c r="P2155" s="6" t="s">
        <v>2684</v>
      </c>
      <c r="Q2155" s="7">
        <v>4</v>
      </c>
      <c r="R2155" s="7">
        <v>0</v>
      </c>
      <c r="S2155" s="7" t="s">
        <v>11926</v>
      </c>
      <c r="BI2155"/>
      <c r="BJ2155"/>
    </row>
    <row r="2156" spans="2:62" x14ac:dyDescent="0.4">
      <c r="B2156" s="1">
        <v>15316</v>
      </c>
      <c r="C2156" s="6" t="s">
        <v>30</v>
      </c>
      <c r="D2156" s="6" t="s">
        <v>30</v>
      </c>
      <c r="E2156" s="6" t="s">
        <v>8482</v>
      </c>
      <c r="F2156" s="6" t="s">
        <v>10720</v>
      </c>
      <c r="G2156" s="6" t="s">
        <v>10721</v>
      </c>
      <c r="H2156" s="6" t="s">
        <v>10723</v>
      </c>
      <c r="I2156" s="6" t="s">
        <v>10762</v>
      </c>
      <c r="J2156" s="6" t="s">
        <v>5</v>
      </c>
      <c r="K2156" s="7">
        <v>4.83</v>
      </c>
      <c r="L2156" s="7">
        <f>IFERROR(VLOOKUP(SiscoTable[[#This Row],[Código]],Hoja2!A:B,2,0)*SiscoTable[[#This Row],[Provta(Uns)]],0)</f>
        <v>33.327000000000005</v>
      </c>
      <c r="M2156" s="7">
        <v>24</v>
      </c>
      <c r="N2156" s="7">
        <v>10</v>
      </c>
      <c r="O2156" s="7">
        <f>IFERROR(VLOOKUP(SiscoTable[[#This Row],[Código]],Hoja2!A:B,2,0)*SiscoTable[[#This Row],[Stock_actual]],0)</f>
        <v>69</v>
      </c>
      <c r="P2156" s="6" t="s">
        <v>1119</v>
      </c>
      <c r="Q2156" s="7">
        <v>5</v>
      </c>
      <c r="R2156" s="7">
        <v>0</v>
      </c>
      <c r="S2156" s="7" t="s">
        <v>11926</v>
      </c>
      <c r="BI2156"/>
      <c r="BJ2156"/>
    </row>
    <row r="2157" spans="2:62" x14ac:dyDescent="0.4">
      <c r="B2157" s="1">
        <v>15317</v>
      </c>
      <c r="C2157" s="6" t="s">
        <v>8</v>
      </c>
      <c r="D2157" s="6" t="s">
        <v>8</v>
      </c>
      <c r="E2157" s="6" t="s">
        <v>8482</v>
      </c>
      <c r="F2157" s="6" t="s">
        <v>10720</v>
      </c>
      <c r="G2157" s="6" t="s">
        <v>10721</v>
      </c>
      <c r="H2157" s="6" t="s">
        <v>10723</v>
      </c>
      <c r="I2157" s="6" t="s">
        <v>10850</v>
      </c>
      <c r="J2157" s="6" t="s">
        <v>5</v>
      </c>
      <c r="K2157" s="7">
        <v>2.5</v>
      </c>
      <c r="L2157" s="7">
        <f>IFERROR(VLOOKUP(SiscoTable[[#This Row],[Código]],Hoja2!A:B,2,0)*SiscoTable[[#This Row],[Provta(Uns)]],0)</f>
        <v>17.25</v>
      </c>
      <c r="M2157" s="7">
        <v>0</v>
      </c>
      <c r="N2157" s="7">
        <v>25</v>
      </c>
      <c r="O2157" s="7">
        <f>IFERROR(VLOOKUP(SiscoTable[[#This Row],[Código]],Hoja2!A:B,2,0)*SiscoTable[[#This Row],[Stock_actual]],0)</f>
        <v>172.5</v>
      </c>
      <c r="P2157" s="6" t="s">
        <v>240</v>
      </c>
      <c r="Q2157" s="7">
        <v>3</v>
      </c>
      <c r="R2157" s="7">
        <v>0</v>
      </c>
      <c r="S2157" s="7" t="s">
        <v>11926</v>
      </c>
      <c r="BI2157"/>
      <c r="BJ2157"/>
    </row>
    <row r="2158" spans="2:62" x14ac:dyDescent="0.4">
      <c r="B2158" s="1">
        <v>15322</v>
      </c>
      <c r="C2158" s="6" t="s">
        <v>30</v>
      </c>
      <c r="D2158" s="6" t="s">
        <v>8</v>
      </c>
      <c r="E2158" s="6" t="s">
        <v>8482</v>
      </c>
      <c r="F2158" s="6" t="s">
        <v>10720</v>
      </c>
      <c r="G2158" s="6" t="s">
        <v>10721</v>
      </c>
      <c r="H2158" s="6" t="s">
        <v>10723</v>
      </c>
      <c r="I2158" s="6" t="s">
        <v>10763</v>
      </c>
      <c r="J2158" s="6" t="s">
        <v>5</v>
      </c>
      <c r="K2158" s="7">
        <v>0.5</v>
      </c>
      <c r="L2158" s="7">
        <f>IFERROR(VLOOKUP(SiscoTable[[#This Row],[Código]],Hoja2!A:B,2,0)*SiscoTable[[#This Row],[Provta(Uns)]],0)</f>
        <v>5.5</v>
      </c>
      <c r="M2158" s="7">
        <v>36</v>
      </c>
      <c r="N2158" s="7">
        <v>0</v>
      </c>
      <c r="O2158" s="7">
        <f>IFERROR(VLOOKUP(SiscoTable[[#This Row],[Código]],Hoja2!A:B,2,0)*SiscoTable[[#This Row],[Stock_actual]],0)</f>
        <v>0</v>
      </c>
      <c r="P2158" s="6" t="s">
        <v>7</v>
      </c>
      <c r="Q2158" s="7">
        <v>1</v>
      </c>
      <c r="R2158" s="7">
        <v>0</v>
      </c>
      <c r="S2158" s="7" t="s">
        <v>11926</v>
      </c>
      <c r="BI2158"/>
      <c r="BJ2158"/>
    </row>
    <row r="2159" spans="2:62" x14ac:dyDescent="0.4">
      <c r="B2159" s="1">
        <v>15323</v>
      </c>
      <c r="C2159" s="6" t="s">
        <v>30</v>
      </c>
      <c r="D2159" s="6" t="s">
        <v>8</v>
      </c>
      <c r="E2159" s="6" t="s">
        <v>8482</v>
      </c>
      <c r="F2159" s="6" t="s">
        <v>10720</v>
      </c>
      <c r="G2159" s="6" t="s">
        <v>10721</v>
      </c>
      <c r="H2159" s="6" t="s">
        <v>10723</v>
      </c>
      <c r="I2159" s="6" t="s">
        <v>10764</v>
      </c>
      <c r="J2159" s="6" t="s">
        <v>5</v>
      </c>
      <c r="K2159" s="7">
        <v>6</v>
      </c>
      <c r="L2159" s="7">
        <f>IFERROR(VLOOKUP(SiscoTable[[#This Row],[Código]],Hoja2!A:B,2,0)*SiscoTable[[#This Row],[Provta(Uns)]],0)</f>
        <v>69</v>
      </c>
      <c r="M2159" s="7">
        <v>36</v>
      </c>
      <c r="N2159" s="7">
        <v>22</v>
      </c>
      <c r="O2159" s="7">
        <f>IFERROR(VLOOKUP(SiscoTable[[#This Row],[Código]],Hoja2!A:B,2,0)*SiscoTable[[#This Row],[Stock_actual]],0)</f>
        <v>253</v>
      </c>
      <c r="P2159" s="6" t="s">
        <v>4220</v>
      </c>
      <c r="Q2159" s="7">
        <v>7</v>
      </c>
      <c r="R2159" s="7">
        <v>0</v>
      </c>
      <c r="S2159" s="7" t="s">
        <v>11926</v>
      </c>
      <c r="BI2159"/>
      <c r="BJ2159"/>
    </row>
    <row r="2160" spans="2:62" x14ac:dyDescent="0.4">
      <c r="B2160" s="1">
        <v>15345</v>
      </c>
      <c r="C2160" s="6" t="s">
        <v>8</v>
      </c>
      <c r="D2160" s="6" t="s">
        <v>8</v>
      </c>
      <c r="E2160" s="6" t="s">
        <v>8482</v>
      </c>
      <c r="F2160" s="6" t="s">
        <v>10720</v>
      </c>
      <c r="G2160" s="6" t="s">
        <v>10721</v>
      </c>
      <c r="H2160" s="6" t="s">
        <v>10723</v>
      </c>
      <c r="I2160" s="6" t="s">
        <v>10851</v>
      </c>
      <c r="J2160" s="6" t="s">
        <v>5</v>
      </c>
      <c r="K2160" s="7">
        <v>0</v>
      </c>
      <c r="L2160" s="7">
        <f>IFERROR(VLOOKUP(SiscoTable[[#This Row],[Código]],Hoja2!A:B,2,0)*SiscoTable[[#This Row],[Provta(Uns)]],0)</f>
        <v>0</v>
      </c>
      <c r="M2160" s="7">
        <v>0</v>
      </c>
      <c r="N2160" s="7">
        <v>0</v>
      </c>
      <c r="O2160" s="7">
        <f>IFERROR(VLOOKUP(SiscoTable[[#This Row],[Código]],Hoja2!A:B,2,0)*SiscoTable[[#This Row],[Stock_actual]],0)</f>
        <v>0</v>
      </c>
      <c r="P2160" s="6" t="s">
        <v>7</v>
      </c>
      <c r="Q2160" s="7">
        <v>0</v>
      </c>
      <c r="R2160" s="7">
        <v>0</v>
      </c>
      <c r="S2160" s="7" t="s">
        <v>11926</v>
      </c>
      <c r="BI2160"/>
      <c r="BJ2160"/>
    </row>
    <row r="2161" spans="2:62" x14ac:dyDescent="0.4">
      <c r="B2161" s="1">
        <v>15350</v>
      </c>
      <c r="C2161" s="6" t="s">
        <v>8</v>
      </c>
      <c r="D2161" s="6" t="s">
        <v>8</v>
      </c>
      <c r="E2161" s="6" t="s">
        <v>8482</v>
      </c>
      <c r="F2161" s="6" t="s">
        <v>10720</v>
      </c>
      <c r="G2161" s="6" t="s">
        <v>10721</v>
      </c>
      <c r="H2161" s="6" t="s">
        <v>10723</v>
      </c>
      <c r="I2161" s="6" t="s">
        <v>10852</v>
      </c>
      <c r="J2161" s="6" t="s">
        <v>5</v>
      </c>
      <c r="K2161" s="7">
        <v>0</v>
      </c>
      <c r="L2161" s="7">
        <f>IFERROR(VLOOKUP(SiscoTable[[#This Row],[Código]],Hoja2!A:B,2,0)*SiscoTable[[#This Row],[Provta(Uns)]],0)</f>
        <v>0</v>
      </c>
      <c r="M2161" s="7">
        <v>0</v>
      </c>
      <c r="N2161" s="7">
        <v>9</v>
      </c>
      <c r="O2161" s="7">
        <f>IFERROR(VLOOKUP(SiscoTable[[#This Row],[Código]],Hoja2!A:B,2,0)*SiscoTable[[#This Row],[Stock_actual]],0)</f>
        <v>152.1</v>
      </c>
      <c r="P2161" s="6" t="s">
        <v>134</v>
      </c>
      <c r="Q2161" s="7">
        <v>0</v>
      </c>
      <c r="R2161" s="7">
        <v>0</v>
      </c>
      <c r="S2161" s="7" t="s">
        <v>11926</v>
      </c>
      <c r="BI2161"/>
      <c r="BJ2161"/>
    </row>
    <row r="2162" spans="2:62" x14ac:dyDescent="0.4">
      <c r="B2162" s="1">
        <v>15353</v>
      </c>
      <c r="C2162" s="6" t="s">
        <v>8</v>
      </c>
      <c r="D2162" s="6" t="s">
        <v>8</v>
      </c>
      <c r="E2162" s="6" t="s">
        <v>8482</v>
      </c>
      <c r="F2162" s="6" t="s">
        <v>10720</v>
      </c>
      <c r="G2162" s="6" t="s">
        <v>10721</v>
      </c>
      <c r="H2162" s="6" t="s">
        <v>10723</v>
      </c>
      <c r="I2162" s="6" t="s">
        <v>10853</v>
      </c>
      <c r="J2162" s="6" t="s">
        <v>5</v>
      </c>
      <c r="K2162" s="7">
        <v>0</v>
      </c>
      <c r="L2162" s="7">
        <f>IFERROR(VLOOKUP(SiscoTable[[#This Row],[Código]],Hoja2!A:B,2,0)*SiscoTable[[#This Row],[Provta(Uns)]],0)</f>
        <v>0</v>
      </c>
      <c r="M2162" s="7">
        <v>0</v>
      </c>
      <c r="N2162" s="7">
        <v>0</v>
      </c>
      <c r="O2162" s="7">
        <f>IFERROR(VLOOKUP(SiscoTable[[#This Row],[Código]],Hoja2!A:B,2,0)*SiscoTable[[#This Row],[Stock_actual]],0)</f>
        <v>0</v>
      </c>
      <c r="P2162" s="6" t="s">
        <v>7</v>
      </c>
      <c r="Q2162" s="7">
        <v>0</v>
      </c>
      <c r="R2162" s="7">
        <v>0</v>
      </c>
      <c r="S2162" s="7" t="s">
        <v>11926</v>
      </c>
      <c r="BI2162"/>
      <c r="BJ2162"/>
    </row>
    <row r="2163" spans="2:62" x14ac:dyDescent="0.4">
      <c r="B2163" s="1">
        <v>15354</v>
      </c>
      <c r="C2163" s="6" t="s">
        <v>8</v>
      </c>
      <c r="D2163" s="6" t="s">
        <v>8</v>
      </c>
      <c r="E2163" s="6" t="s">
        <v>8482</v>
      </c>
      <c r="F2163" s="6" t="s">
        <v>10720</v>
      </c>
      <c r="G2163" s="6" t="s">
        <v>10721</v>
      </c>
      <c r="H2163" s="6" t="s">
        <v>10723</v>
      </c>
      <c r="I2163" s="6" t="s">
        <v>10854</v>
      </c>
      <c r="J2163" s="6" t="s">
        <v>5</v>
      </c>
      <c r="K2163" s="7">
        <v>0</v>
      </c>
      <c r="L2163" s="7">
        <f>IFERROR(VLOOKUP(SiscoTable[[#This Row],[Código]],Hoja2!A:B,2,0)*SiscoTable[[#This Row],[Provta(Uns)]],0)</f>
        <v>0</v>
      </c>
      <c r="M2163" s="7">
        <v>0</v>
      </c>
      <c r="N2163" s="7">
        <v>0</v>
      </c>
      <c r="O2163" s="7">
        <f>IFERROR(VLOOKUP(SiscoTable[[#This Row],[Código]],Hoja2!A:B,2,0)*SiscoTable[[#This Row],[Stock_actual]],0)</f>
        <v>0</v>
      </c>
      <c r="P2163" s="6" t="s">
        <v>7</v>
      </c>
      <c r="Q2163" s="7">
        <v>0</v>
      </c>
      <c r="R2163" s="7">
        <v>0</v>
      </c>
      <c r="S2163" s="7" t="s">
        <v>11926</v>
      </c>
      <c r="BI2163"/>
      <c r="BJ2163"/>
    </row>
    <row r="2164" spans="2:62" x14ac:dyDescent="0.4">
      <c r="B2164" s="1">
        <v>15356</v>
      </c>
      <c r="C2164" s="6" t="s">
        <v>25</v>
      </c>
      <c r="D2164" s="6" t="s">
        <v>25</v>
      </c>
      <c r="E2164" s="6" t="s">
        <v>8482</v>
      </c>
      <c r="F2164" s="6" t="s">
        <v>10720</v>
      </c>
      <c r="G2164" s="6" t="s">
        <v>10721</v>
      </c>
      <c r="H2164" s="6" t="s">
        <v>10723</v>
      </c>
      <c r="I2164" s="6" t="s">
        <v>10726</v>
      </c>
      <c r="J2164" s="6" t="s">
        <v>5</v>
      </c>
      <c r="K2164" s="7">
        <v>56</v>
      </c>
      <c r="L2164" s="7">
        <f>IFERROR(VLOOKUP(SiscoTable[[#This Row],[Código]],Hoja2!A:B,2,0)*SiscoTable[[#This Row],[Provta(Uns)]],0)</f>
        <v>498.40000000000003</v>
      </c>
      <c r="M2164" s="7">
        <v>36</v>
      </c>
      <c r="N2164" s="7">
        <v>68</v>
      </c>
      <c r="O2164" s="7">
        <f>IFERROR(VLOOKUP(SiscoTable[[#This Row],[Código]],Hoja2!A:B,2,0)*SiscoTable[[#This Row],[Stock_actual]],0)</f>
        <v>605.20000000000005</v>
      </c>
      <c r="P2164" s="6" t="s">
        <v>115</v>
      </c>
      <c r="Q2164" s="7">
        <v>62</v>
      </c>
      <c r="R2164" s="7">
        <v>0</v>
      </c>
      <c r="S2164" s="7" t="s">
        <v>11926</v>
      </c>
      <c r="BI2164"/>
      <c r="BJ2164"/>
    </row>
    <row r="2165" spans="2:62" x14ac:dyDescent="0.4">
      <c r="B2165" s="1">
        <v>15358</v>
      </c>
      <c r="C2165" s="6" t="s">
        <v>25</v>
      </c>
      <c r="D2165" s="6" t="s">
        <v>30</v>
      </c>
      <c r="E2165" s="6" t="s">
        <v>8482</v>
      </c>
      <c r="F2165" s="6" t="s">
        <v>10720</v>
      </c>
      <c r="G2165" s="6" t="s">
        <v>10721</v>
      </c>
      <c r="H2165" s="6" t="s">
        <v>10723</v>
      </c>
      <c r="I2165" s="6" t="s">
        <v>10727</v>
      </c>
      <c r="J2165" s="6" t="s">
        <v>5</v>
      </c>
      <c r="K2165" s="7">
        <v>7.5</v>
      </c>
      <c r="L2165" s="7">
        <f>IFERROR(VLOOKUP(SiscoTable[[#This Row],[Código]],Hoja2!A:B,2,0)*SiscoTable[[#This Row],[Provta(Uns)]],0)</f>
        <v>183</v>
      </c>
      <c r="M2165" s="7">
        <v>0</v>
      </c>
      <c r="N2165" s="7">
        <v>28</v>
      </c>
      <c r="O2165" s="7">
        <f>IFERROR(VLOOKUP(SiscoTable[[#This Row],[Código]],Hoja2!A:B,2,0)*SiscoTable[[#This Row],[Stock_actual]],0)</f>
        <v>683.19999999999993</v>
      </c>
      <c r="P2165" s="6" t="s">
        <v>3103</v>
      </c>
      <c r="Q2165" s="7">
        <v>8</v>
      </c>
      <c r="R2165" s="7">
        <v>0</v>
      </c>
      <c r="S2165" s="7" t="s">
        <v>11926</v>
      </c>
      <c r="BI2165"/>
      <c r="BJ2165"/>
    </row>
    <row r="2166" spans="2:62" x14ac:dyDescent="0.4">
      <c r="B2166" s="1">
        <v>15360</v>
      </c>
      <c r="C2166" s="6" t="s">
        <v>30</v>
      </c>
      <c r="D2166" s="6" t="s">
        <v>30</v>
      </c>
      <c r="E2166" s="6" t="s">
        <v>8482</v>
      </c>
      <c r="F2166" s="6" t="s">
        <v>10720</v>
      </c>
      <c r="G2166" s="6" t="s">
        <v>10721</v>
      </c>
      <c r="H2166" s="6" t="s">
        <v>10723</v>
      </c>
      <c r="I2166" s="6" t="s">
        <v>10765</v>
      </c>
      <c r="J2166" s="6" t="s">
        <v>5</v>
      </c>
      <c r="K2166" s="7">
        <v>17.5</v>
      </c>
      <c r="L2166" s="7">
        <f>IFERROR(VLOOKUP(SiscoTable[[#This Row],[Código]],Hoja2!A:B,2,0)*SiscoTable[[#This Row],[Provta(Uns)]],0)</f>
        <v>70</v>
      </c>
      <c r="M2166" s="7">
        <v>44</v>
      </c>
      <c r="N2166" s="7">
        <v>11</v>
      </c>
      <c r="O2166" s="7">
        <f>IFERROR(VLOOKUP(SiscoTable[[#This Row],[Código]],Hoja2!A:B,2,0)*SiscoTable[[#This Row],[Stock_actual]],0)</f>
        <v>44</v>
      </c>
      <c r="P2166" s="6" t="s">
        <v>296</v>
      </c>
      <c r="Q2166" s="7">
        <v>19</v>
      </c>
      <c r="R2166" s="7">
        <v>0</v>
      </c>
      <c r="S2166" s="7" t="s">
        <v>11926</v>
      </c>
      <c r="BI2166"/>
      <c r="BJ2166"/>
    </row>
    <row r="2167" spans="2:62" x14ac:dyDescent="0.4">
      <c r="B2167" s="1">
        <v>15361</v>
      </c>
      <c r="C2167" s="6" t="s">
        <v>30</v>
      </c>
      <c r="D2167" s="6" t="s">
        <v>30</v>
      </c>
      <c r="E2167" s="6" t="s">
        <v>8482</v>
      </c>
      <c r="F2167" s="6" t="s">
        <v>10720</v>
      </c>
      <c r="G2167" s="6" t="s">
        <v>10721</v>
      </c>
      <c r="H2167" s="6" t="s">
        <v>10723</v>
      </c>
      <c r="I2167" s="6" t="s">
        <v>10766</v>
      </c>
      <c r="J2167" s="6" t="s">
        <v>5</v>
      </c>
      <c r="K2167" s="7">
        <v>9.5</v>
      </c>
      <c r="L2167" s="7">
        <f>IFERROR(VLOOKUP(SiscoTable[[#This Row],[Código]],Hoja2!A:B,2,0)*SiscoTable[[#This Row],[Provta(Uns)]],0)</f>
        <v>64.599999999999994</v>
      </c>
      <c r="M2167" s="7">
        <v>0</v>
      </c>
      <c r="N2167" s="7">
        <v>20</v>
      </c>
      <c r="O2167" s="7">
        <f>IFERROR(VLOOKUP(SiscoTable[[#This Row],[Código]],Hoja2!A:B,2,0)*SiscoTable[[#This Row],[Stock_actual]],0)</f>
        <v>136</v>
      </c>
      <c r="P2167" s="6" t="s">
        <v>610</v>
      </c>
      <c r="Q2167" s="7">
        <v>11</v>
      </c>
      <c r="R2167" s="7">
        <v>0</v>
      </c>
      <c r="S2167" s="7" t="s">
        <v>11926</v>
      </c>
      <c r="BI2167"/>
      <c r="BJ2167"/>
    </row>
    <row r="2168" spans="2:62" x14ac:dyDescent="0.4">
      <c r="B2168" s="1">
        <v>15363</v>
      </c>
      <c r="C2168" s="6" t="s">
        <v>30</v>
      </c>
      <c r="D2168" s="6" t="s">
        <v>30</v>
      </c>
      <c r="E2168" s="6" t="s">
        <v>8482</v>
      </c>
      <c r="F2168" s="6" t="s">
        <v>10720</v>
      </c>
      <c r="G2168" s="6" t="s">
        <v>10721</v>
      </c>
      <c r="H2168" s="6" t="s">
        <v>10723</v>
      </c>
      <c r="I2168" s="6" t="s">
        <v>10767</v>
      </c>
      <c r="J2168" s="6" t="s">
        <v>5</v>
      </c>
      <c r="K2168" s="7">
        <v>5.5</v>
      </c>
      <c r="L2168" s="7">
        <f>IFERROR(VLOOKUP(SiscoTable[[#This Row],[Código]],Hoja2!A:B,2,0)*SiscoTable[[#This Row],[Provta(Uns)]],0)</f>
        <v>114.4</v>
      </c>
      <c r="M2168" s="7">
        <v>0</v>
      </c>
      <c r="N2168" s="7">
        <v>44</v>
      </c>
      <c r="O2168" s="7">
        <f>IFERROR(VLOOKUP(SiscoTable[[#This Row],[Código]],Hoja2!A:B,2,0)*SiscoTable[[#This Row],[Stock_actual]],0)</f>
        <v>915.2</v>
      </c>
      <c r="P2168" s="6" t="s">
        <v>1759</v>
      </c>
      <c r="Q2168" s="7">
        <v>6</v>
      </c>
      <c r="R2168" s="7">
        <v>0</v>
      </c>
      <c r="S2168" s="7" t="s">
        <v>11926</v>
      </c>
      <c r="BI2168"/>
      <c r="BJ2168"/>
    </row>
    <row r="2169" spans="2:62" x14ac:dyDescent="0.4">
      <c r="B2169" s="1">
        <v>15365</v>
      </c>
      <c r="C2169" s="6" t="s">
        <v>25</v>
      </c>
      <c r="D2169" s="6" t="s">
        <v>25</v>
      </c>
      <c r="E2169" s="6" t="s">
        <v>8482</v>
      </c>
      <c r="F2169" s="6" t="s">
        <v>10720</v>
      </c>
      <c r="G2169" s="6" t="s">
        <v>10721</v>
      </c>
      <c r="H2169" s="6" t="s">
        <v>10723</v>
      </c>
      <c r="I2169" s="6" t="s">
        <v>10728</v>
      </c>
      <c r="J2169" s="6" t="s">
        <v>5</v>
      </c>
      <c r="K2169" s="7">
        <v>44.67</v>
      </c>
      <c r="L2169" s="7">
        <f>IFERROR(VLOOKUP(SiscoTable[[#This Row],[Código]],Hoja2!A:B,2,0)*SiscoTable[[#This Row],[Provta(Uns)]],0)</f>
        <v>232.28400000000002</v>
      </c>
      <c r="M2169" s="7">
        <v>100</v>
      </c>
      <c r="N2169" s="7">
        <v>47</v>
      </c>
      <c r="O2169" s="7">
        <f>IFERROR(VLOOKUP(SiscoTable[[#This Row],[Código]],Hoja2!A:B,2,0)*SiscoTable[[#This Row],[Stock_actual]],0)</f>
        <v>244.4</v>
      </c>
      <c r="P2169" s="6" t="s">
        <v>324</v>
      </c>
      <c r="Q2169" s="7">
        <v>49</v>
      </c>
      <c r="R2169" s="7">
        <v>0</v>
      </c>
      <c r="S2169" s="7" t="s">
        <v>11926</v>
      </c>
      <c r="BI2169"/>
      <c r="BJ2169"/>
    </row>
    <row r="2170" spans="2:62" x14ac:dyDescent="0.4">
      <c r="B2170" s="1">
        <v>15366</v>
      </c>
      <c r="C2170" s="6" t="s">
        <v>25</v>
      </c>
      <c r="D2170" s="6" t="s">
        <v>30</v>
      </c>
      <c r="E2170" s="6" t="s">
        <v>8482</v>
      </c>
      <c r="F2170" s="6" t="s">
        <v>10720</v>
      </c>
      <c r="G2170" s="6" t="s">
        <v>10721</v>
      </c>
      <c r="H2170" s="6" t="s">
        <v>10723</v>
      </c>
      <c r="I2170" s="6" t="s">
        <v>10729</v>
      </c>
      <c r="J2170" s="6" t="s">
        <v>5</v>
      </c>
      <c r="K2170" s="7">
        <v>15</v>
      </c>
      <c r="L2170" s="7">
        <f>IFERROR(VLOOKUP(SiscoTable[[#This Row],[Código]],Hoja2!A:B,2,0)*SiscoTable[[#This Row],[Provta(Uns)]],0)</f>
        <v>193.5</v>
      </c>
      <c r="M2170" s="7">
        <v>0</v>
      </c>
      <c r="N2170" s="7">
        <v>78</v>
      </c>
      <c r="O2170" s="7">
        <f>IFERROR(VLOOKUP(SiscoTable[[#This Row],[Código]],Hoja2!A:B,2,0)*SiscoTable[[#This Row],[Stock_actual]],0)</f>
        <v>1006.2</v>
      </c>
      <c r="P2170" s="6" t="s">
        <v>5877</v>
      </c>
      <c r="Q2170" s="7">
        <v>17</v>
      </c>
      <c r="R2170" s="7">
        <v>0</v>
      </c>
      <c r="S2170" s="7" t="s">
        <v>11926</v>
      </c>
      <c r="BI2170"/>
      <c r="BJ2170"/>
    </row>
    <row r="2171" spans="2:62" x14ac:dyDescent="0.4">
      <c r="B2171" s="1">
        <v>15370</v>
      </c>
      <c r="C2171" s="6" t="s">
        <v>8</v>
      </c>
      <c r="D2171" s="6" t="s">
        <v>8</v>
      </c>
      <c r="E2171" s="6" t="s">
        <v>8482</v>
      </c>
      <c r="F2171" s="6" t="s">
        <v>10720</v>
      </c>
      <c r="G2171" s="6" t="s">
        <v>10981</v>
      </c>
      <c r="H2171" s="6" t="s">
        <v>10723</v>
      </c>
      <c r="I2171" s="6" t="s">
        <v>11058</v>
      </c>
      <c r="J2171" s="6" t="s">
        <v>5</v>
      </c>
      <c r="K2171" s="7">
        <v>0.17</v>
      </c>
      <c r="L2171" s="7">
        <f>IFERROR(VLOOKUP(SiscoTable[[#This Row],[Código]],Hoja2!A:B,2,0)*SiscoTable[[#This Row],[Provta(Uns)]],0)</f>
        <v>0.93500000000000005</v>
      </c>
      <c r="M2171" s="7">
        <v>0</v>
      </c>
      <c r="N2171" s="7">
        <v>0</v>
      </c>
      <c r="O2171" s="7">
        <f>IFERROR(VLOOKUP(SiscoTable[[#This Row],[Código]],Hoja2!A:B,2,0)*SiscoTable[[#This Row],[Stock_actual]],0)</f>
        <v>0</v>
      </c>
      <c r="P2171" s="6" t="s">
        <v>7</v>
      </c>
      <c r="Q2171" s="7">
        <v>0</v>
      </c>
      <c r="R2171" s="7">
        <v>0</v>
      </c>
      <c r="S2171" s="7" t="s">
        <v>11926</v>
      </c>
      <c r="BI2171"/>
      <c r="BJ2171"/>
    </row>
    <row r="2172" spans="2:62" x14ac:dyDescent="0.4">
      <c r="B2172" s="1">
        <v>15373</v>
      </c>
      <c r="C2172" s="6" t="s">
        <v>8</v>
      </c>
      <c r="D2172" s="6" t="s">
        <v>8</v>
      </c>
      <c r="E2172" s="6" t="s">
        <v>8482</v>
      </c>
      <c r="F2172" s="6" t="s">
        <v>10720</v>
      </c>
      <c r="G2172" s="6" t="s">
        <v>10981</v>
      </c>
      <c r="H2172" s="6" t="s">
        <v>10723</v>
      </c>
      <c r="I2172" s="6" t="s">
        <v>11057</v>
      </c>
      <c r="J2172" s="6" t="s">
        <v>5</v>
      </c>
      <c r="K2172" s="7">
        <v>2</v>
      </c>
      <c r="L2172" s="7">
        <f>IFERROR(VLOOKUP(SiscoTable[[#This Row],[Código]],Hoja2!A:B,2,0)*SiscoTable[[#This Row],[Provta(Uns)]],0)</f>
        <v>18</v>
      </c>
      <c r="M2172" s="7">
        <v>0</v>
      </c>
      <c r="N2172" s="7">
        <v>27</v>
      </c>
      <c r="O2172" s="7">
        <f>IFERROR(VLOOKUP(SiscoTable[[#This Row],[Código]],Hoja2!A:B,2,0)*SiscoTable[[#This Row],[Stock_actual]],0)</f>
        <v>243</v>
      </c>
      <c r="P2172" s="6" t="s">
        <v>343</v>
      </c>
      <c r="Q2172" s="7">
        <v>2</v>
      </c>
      <c r="R2172" s="7">
        <v>0</v>
      </c>
      <c r="S2172" s="7" t="s">
        <v>11926</v>
      </c>
      <c r="BI2172"/>
      <c r="BJ2172"/>
    </row>
    <row r="2173" spans="2:62" x14ac:dyDescent="0.4">
      <c r="B2173" s="1">
        <v>15375</v>
      </c>
      <c r="C2173" s="6" t="s">
        <v>8</v>
      </c>
      <c r="D2173" s="6" t="s">
        <v>8</v>
      </c>
      <c r="E2173" s="6" t="s">
        <v>8482</v>
      </c>
      <c r="F2173" s="6" t="s">
        <v>10720</v>
      </c>
      <c r="G2173" s="6" t="s">
        <v>10981</v>
      </c>
      <c r="H2173" s="6" t="s">
        <v>10723</v>
      </c>
      <c r="I2173" s="6" t="s">
        <v>11056</v>
      </c>
      <c r="J2173" s="6" t="s">
        <v>5</v>
      </c>
      <c r="K2173" s="7">
        <v>4.5</v>
      </c>
      <c r="L2173" s="7">
        <f>IFERROR(VLOOKUP(SiscoTable[[#This Row],[Código]],Hoja2!A:B,2,0)*SiscoTable[[#This Row],[Provta(Uns)]],0)</f>
        <v>40.5</v>
      </c>
      <c r="M2173" s="7">
        <v>0</v>
      </c>
      <c r="N2173" s="7">
        <v>10</v>
      </c>
      <c r="O2173" s="7">
        <f>IFERROR(VLOOKUP(SiscoTable[[#This Row],[Código]],Hoja2!A:B,2,0)*SiscoTable[[#This Row],[Stock_actual]],0)</f>
        <v>90</v>
      </c>
      <c r="P2173" s="6" t="s">
        <v>556</v>
      </c>
      <c r="Q2173" s="7">
        <v>5</v>
      </c>
      <c r="R2173" s="7">
        <v>0</v>
      </c>
      <c r="S2173" s="7" t="s">
        <v>11926</v>
      </c>
      <c r="BI2173"/>
      <c r="BJ2173"/>
    </row>
    <row r="2174" spans="2:62" x14ac:dyDescent="0.4">
      <c r="B2174" s="1">
        <v>15377</v>
      </c>
      <c r="C2174" s="6" t="s">
        <v>8</v>
      </c>
      <c r="D2174" s="6" t="s">
        <v>8</v>
      </c>
      <c r="E2174" s="6" t="s">
        <v>8482</v>
      </c>
      <c r="F2174" s="6" t="s">
        <v>10720</v>
      </c>
      <c r="G2174" s="6" t="s">
        <v>10981</v>
      </c>
      <c r="H2174" s="6" t="s">
        <v>10723</v>
      </c>
      <c r="I2174" s="6" t="s">
        <v>11055</v>
      </c>
      <c r="J2174" s="6" t="s">
        <v>5</v>
      </c>
      <c r="K2174" s="7">
        <v>0</v>
      </c>
      <c r="L2174" s="7">
        <f>IFERROR(VLOOKUP(SiscoTable[[#This Row],[Código]],Hoja2!A:B,2,0)*SiscoTable[[#This Row],[Provta(Uns)]],0)</f>
        <v>0</v>
      </c>
      <c r="M2174" s="7">
        <v>0</v>
      </c>
      <c r="N2174" s="7">
        <v>0</v>
      </c>
      <c r="O2174" s="7">
        <f>IFERROR(VLOOKUP(SiscoTable[[#This Row],[Código]],Hoja2!A:B,2,0)*SiscoTable[[#This Row],[Stock_actual]],0)</f>
        <v>0</v>
      </c>
      <c r="P2174" s="6" t="s">
        <v>7</v>
      </c>
      <c r="Q2174" s="7">
        <v>0</v>
      </c>
      <c r="R2174" s="7">
        <v>0</v>
      </c>
      <c r="S2174" s="7" t="s">
        <v>11926</v>
      </c>
      <c r="BI2174"/>
      <c r="BJ2174"/>
    </row>
    <row r="2175" spans="2:62" x14ac:dyDescent="0.4">
      <c r="B2175" s="1">
        <v>15378</v>
      </c>
      <c r="C2175" s="6" t="s">
        <v>8</v>
      </c>
      <c r="D2175" s="6" t="s">
        <v>8</v>
      </c>
      <c r="E2175" s="6" t="s">
        <v>8482</v>
      </c>
      <c r="F2175" s="6" t="s">
        <v>10720</v>
      </c>
      <c r="G2175" s="6" t="s">
        <v>10981</v>
      </c>
      <c r="H2175" s="6" t="s">
        <v>10723</v>
      </c>
      <c r="I2175" s="6" t="s">
        <v>11054</v>
      </c>
      <c r="J2175" s="6" t="s">
        <v>5</v>
      </c>
      <c r="K2175" s="7">
        <v>0</v>
      </c>
      <c r="L2175" s="7">
        <f>IFERROR(VLOOKUP(SiscoTable[[#This Row],[Código]],Hoja2!A:B,2,0)*SiscoTable[[#This Row],[Provta(Uns)]],0)</f>
        <v>0</v>
      </c>
      <c r="M2175" s="7">
        <v>0</v>
      </c>
      <c r="N2175" s="7">
        <v>0</v>
      </c>
      <c r="O2175" s="7">
        <f>IFERROR(VLOOKUP(SiscoTable[[#This Row],[Código]],Hoja2!A:B,2,0)*SiscoTable[[#This Row],[Stock_actual]],0)</f>
        <v>0</v>
      </c>
      <c r="P2175" s="6" t="s">
        <v>7</v>
      </c>
      <c r="Q2175" s="7">
        <v>0</v>
      </c>
      <c r="R2175" s="7">
        <v>0</v>
      </c>
      <c r="S2175" s="7" t="s">
        <v>11926</v>
      </c>
      <c r="BI2175"/>
      <c r="BJ2175"/>
    </row>
    <row r="2176" spans="2:62" x14ac:dyDescent="0.4">
      <c r="B2176" s="1">
        <v>15379</v>
      </c>
      <c r="C2176" s="6" t="s">
        <v>30</v>
      </c>
      <c r="D2176" s="6" t="s">
        <v>30</v>
      </c>
      <c r="E2176" s="6" t="s">
        <v>8482</v>
      </c>
      <c r="F2176" s="6" t="s">
        <v>10720</v>
      </c>
      <c r="G2176" s="6" t="s">
        <v>10721</v>
      </c>
      <c r="H2176" s="6" t="s">
        <v>10723</v>
      </c>
      <c r="I2176" s="6" t="s">
        <v>10768</v>
      </c>
      <c r="J2176" s="6" t="s">
        <v>5</v>
      </c>
      <c r="K2176" s="7">
        <v>8.33</v>
      </c>
      <c r="L2176" s="7">
        <f>IFERROR(VLOOKUP(SiscoTable[[#This Row],[Código]],Hoja2!A:B,2,0)*SiscoTable[[#This Row],[Provta(Uns)]],0)</f>
        <v>68.305999999999997</v>
      </c>
      <c r="M2176" s="7">
        <v>24</v>
      </c>
      <c r="N2176" s="7">
        <v>2</v>
      </c>
      <c r="O2176" s="7">
        <f>IFERROR(VLOOKUP(SiscoTable[[#This Row],[Código]],Hoja2!A:B,2,0)*SiscoTable[[#This Row],[Stock_actual]],0)</f>
        <v>16.399999999999999</v>
      </c>
      <c r="P2176" s="6" t="s">
        <v>29</v>
      </c>
      <c r="Q2176" s="7">
        <v>9</v>
      </c>
      <c r="R2176" s="7">
        <v>0</v>
      </c>
      <c r="S2176" s="7" t="s">
        <v>11926</v>
      </c>
      <c r="BI2176"/>
      <c r="BJ2176"/>
    </row>
    <row r="2177" spans="2:62" x14ac:dyDescent="0.4">
      <c r="B2177" s="1">
        <v>15380</v>
      </c>
      <c r="C2177" s="6" t="s">
        <v>30</v>
      </c>
      <c r="D2177" s="6" t="s">
        <v>30</v>
      </c>
      <c r="E2177" s="6" t="s">
        <v>8482</v>
      </c>
      <c r="F2177" s="6" t="s">
        <v>10720</v>
      </c>
      <c r="G2177" s="6" t="s">
        <v>10721</v>
      </c>
      <c r="H2177" s="6" t="s">
        <v>10723</v>
      </c>
      <c r="I2177" s="6" t="s">
        <v>10769</v>
      </c>
      <c r="J2177" s="6" t="s">
        <v>5</v>
      </c>
      <c r="K2177" s="7">
        <v>12</v>
      </c>
      <c r="L2177" s="7">
        <f>IFERROR(VLOOKUP(SiscoTable[[#This Row],[Código]],Hoja2!A:B,2,0)*SiscoTable[[#This Row],[Provta(Uns)]],0)</f>
        <v>98.399999999999991</v>
      </c>
      <c r="M2177" s="7">
        <v>0</v>
      </c>
      <c r="N2177" s="7">
        <v>67</v>
      </c>
      <c r="O2177" s="7">
        <f>IFERROR(VLOOKUP(SiscoTable[[#This Row],[Código]],Hoja2!A:B,2,0)*SiscoTable[[#This Row],[Stock_actual]],0)</f>
        <v>549.4</v>
      </c>
      <c r="P2177" s="6" t="s">
        <v>1521</v>
      </c>
      <c r="Q2177" s="7">
        <v>13</v>
      </c>
      <c r="R2177" s="7">
        <v>0</v>
      </c>
      <c r="S2177" s="7" t="s">
        <v>11926</v>
      </c>
      <c r="BI2177"/>
      <c r="BJ2177"/>
    </row>
    <row r="2178" spans="2:62" x14ac:dyDescent="0.4">
      <c r="B2178" s="1">
        <v>15381</v>
      </c>
      <c r="C2178" s="6" t="s">
        <v>30</v>
      </c>
      <c r="D2178" s="6" t="s">
        <v>30</v>
      </c>
      <c r="E2178" s="6" t="s">
        <v>8482</v>
      </c>
      <c r="F2178" s="6" t="s">
        <v>10720</v>
      </c>
      <c r="G2178" s="6" t="s">
        <v>10721</v>
      </c>
      <c r="H2178" s="6" t="s">
        <v>10723</v>
      </c>
      <c r="I2178" s="6" t="s">
        <v>10770</v>
      </c>
      <c r="J2178" s="6" t="s">
        <v>5</v>
      </c>
      <c r="K2178" s="7">
        <v>6.67</v>
      </c>
      <c r="L2178" s="7">
        <f>IFERROR(VLOOKUP(SiscoTable[[#This Row],[Código]],Hoja2!A:B,2,0)*SiscoTable[[#This Row],[Provta(Uns)]],0)</f>
        <v>90.712000000000003</v>
      </c>
      <c r="M2178" s="7">
        <v>24</v>
      </c>
      <c r="N2178" s="7">
        <v>30</v>
      </c>
      <c r="O2178" s="7">
        <f>IFERROR(VLOOKUP(SiscoTable[[#This Row],[Código]],Hoja2!A:B,2,0)*SiscoTable[[#This Row],[Stock_actual]],0)</f>
        <v>408</v>
      </c>
      <c r="P2178" s="6" t="s">
        <v>1811</v>
      </c>
      <c r="Q2178" s="7">
        <v>7</v>
      </c>
      <c r="R2178" s="7">
        <v>0</v>
      </c>
      <c r="S2178" s="7" t="s">
        <v>11926</v>
      </c>
      <c r="BI2178"/>
      <c r="BJ2178"/>
    </row>
    <row r="2179" spans="2:62" x14ac:dyDescent="0.4">
      <c r="B2179" s="1">
        <v>15382</v>
      </c>
      <c r="C2179" s="6" t="s">
        <v>30</v>
      </c>
      <c r="D2179" s="6" t="s">
        <v>8</v>
      </c>
      <c r="E2179" s="6" t="s">
        <v>8482</v>
      </c>
      <c r="F2179" s="6" t="s">
        <v>10720</v>
      </c>
      <c r="G2179" s="6" t="s">
        <v>10721</v>
      </c>
      <c r="H2179" s="6" t="s">
        <v>10723</v>
      </c>
      <c r="I2179" s="6" t="s">
        <v>10771</v>
      </c>
      <c r="J2179" s="6" t="s">
        <v>5</v>
      </c>
      <c r="K2179" s="7">
        <v>8.33</v>
      </c>
      <c r="L2179" s="7">
        <f>IFERROR(VLOOKUP(SiscoTable[[#This Row],[Código]],Hoja2!A:B,2,0)*SiscoTable[[#This Row],[Provta(Uns)]],0)</f>
        <v>116.62</v>
      </c>
      <c r="M2179" s="7">
        <v>0</v>
      </c>
      <c r="N2179" s="7">
        <v>46</v>
      </c>
      <c r="O2179" s="7">
        <f>IFERROR(VLOOKUP(SiscoTable[[#This Row],[Código]],Hoja2!A:B,2,0)*SiscoTable[[#This Row],[Stock_actual]],0)</f>
        <v>644</v>
      </c>
      <c r="P2179" s="6" t="s">
        <v>3721</v>
      </c>
      <c r="Q2179" s="7">
        <v>9</v>
      </c>
      <c r="R2179" s="7">
        <v>0</v>
      </c>
      <c r="S2179" s="7" t="s">
        <v>11926</v>
      </c>
      <c r="BI2179"/>
      <c r="BJ2179"/>
    </row>
    <row r="2180" spans="2:62" x14ac:dyDescent="0.4">
      <c r="B2180" s="1">
        <v>15385</v>
      </c>
      <c r="C2180" s="6" t="s">
        <v>8</v>
      </c>
      <c r="D2180" s="6" t="s">
        <v>8</v>
      </c>
      <c r="E2180" s="6" t="s">
        <v>8482</v>
      </c>
      <c r="F2180" s="6" t="s">
        <v>10720</v>
      </c>
      <c r="G2180" s="6" t="s">
        <v>10721</v>
      </c>
      <c r="H2180" s="6" t="s">
        <v>10723</v>
      </c>
      <c r="I2180" s="6" t="s">
        <v>10855</v>
      </c>
      <c r="J2180" s="6" t="s">
        <v>5</v>
      </c>
      <c r="K2180" s="7">
        <v>0.83</v>
      </c>
      <c r="L2180" s="7">
        <f>IFERROR(VLOOKUP(SiscoTable[[#This Row],[Código]],Hoja2!A:B,2,0)*SiscoTable[[#This Row],[Provta(Uns)]],0)</f>
        <v>12.947999999999999</v>
      </c>
      <c r="M2180" s="7">
        <v>0</v>
      </c>
      <c r="N2180" s="7">
        <v>9</v>
      </c>
      <c r="O2180" s="7">
        <f>IFERROR(VLOOKUP(SiscoTable[[#This Row],[Código]],Hoja2!A:B,2,0)*SiscoTable[[#This Row],[Stock_actual]],0)</f>
        <v>140.4</v>
      </c>
      <c r="P2180" s="6" t="s">
        <v>6709</v>
      </c>
      <c r="Q2180" s="7">
        <v>1</v>
      </c>
      <c r="R2180" s="7">
        <v>0</v>
      </c>
      <c r="S2180" s="7" t="s">
        <v>11926</v>
      </c>
      <c r="BI2180"/>
      <c r="BJ2180"/>
    </row>
    <row r="2181" spans="2:62" x14ac:dyDescent="0.4">
      <c r="B2181" s="1">
        <v>15386</v>
      </c>
      <c r="C2181" s="6" t="s">
        <v>8</v>
      </c>
      <c r="D2181" s="6" t="s">
        <v>8</v>
      </c>
      <c r="E2181" s="6" t="s">
        <v>8482</v>
      </c>
      <c r="F2181" s="6" t="s">
        <v>10720</v>
      </c>
      <c r="G2181" s="6" t="s">
        <v>10721</v>
      </c>
      <c r="H2181" s="6" t="s">
        <v>10723</v>
      </c>
      <c r="I2181" s="6" t="s">
        <v>10856</v>
      </c>
      <c r="J2181" s="6" t="s">
        <v>5</v>
      </c>
      <c r="K2181" s="7">
        <v>1.67</v>
      </c>
      <c r="L2181" s="7">
        <f>IFERROR(VLOOKUP(SiscoTable[[#This Row],[Código]],Hoja2!A:B,2,0)*SiscoTable[[#This Row],[Provta(Uns)]],0)</f>
        <v>22.043999999999997</v>
      </c>
      <c r="M2181" s="7">
        <v>0</v>
      </c>
      <c r="N2181" s="7">
        <v>2</v>
      </c>
      <c r="O2181" s="7">
        <f>IFERROR(VLOOKUP(SiscoTable[[#This Row],[Código]],Hoja2!A:B,2,0)*SiscoTable[[#This Row],[Stock_actual]],0)</f>
        <v>26.4</v>
      </c>
      <c r="P2181" s="6" t="s">
        <v>115</v>
      </c>
      <c r="Q2181" s="7">
        <v>2</v>
      </c>
      <c r="R2181" s="7">
        <v>3.58</v>
      </c>
      <c r="S2181" s="7" t="s">
        <v>11926</v>
      </c>
      <c r="BI2181"/>
      <c r="BJ2181"/>
    </row>
    <row r="2182" spans="2:62" x14ac:dyDescent="0.4">
      <c r="B2182" s="1">
        <v>15387</v>
      </c>
      <c r="C2182" s="6" t="s">
        <v>30</v>
      </c>
      <c r="D2182" s="6" t="s">
        <v>8</v>
      </c>
      <c r="E2182" s="6" t="s">
        <v>8482</v>
      </c>
      <c r="F2182" s="6" t="s">
        <v>10720</v>
      </c>
      <c r="G2182" s="6" t="s">
        <v>10721</v>
      </c>
      <c r="H2182" s="6" t="s">
        <v>10723</v>
      </c>
      <c r="I2182" s="6" t="s">
        <v>10772</v>
      </c>
      <c r="J2182" s="6" t="s">
        <v>5</v>
      </c>
      <c r="K2182" s="7">
        <v>2.5</v>
      </c>
      <c r="L2182" s="7">
        <f>IFERROR(VLOOKUP(SiscoTable[[#This Row],[Código]],Hoja2!A:B,2,0)*SiscoTable[[#This Row],[Provta(Uns)]],0)</f>
        <v>25</v>
      </c>
      <c r="M2182" s="7">
        <v>24</v>
      </c>
      <c r="N2182" s="7">
        <v>0</v>
      </c>
      <c r="O2182" s="7">
        <f>IFERROR(VLOOKUP(SiscoTable[[#This Row],[Código]],Hoja2!A:B,2,0)*SiscoTable[[#This Row],[Stock_actual]],0)</f>
        <v>0</v>
      </c>
      <c r="P2182" s="6" t="s">
        <v>7</v>
      </c>
      <c r="Q2182" s="7">
        <v>3</v>
      </c>
      <c r="R2182" s="7">
        <v>0</v>
      </c>
      <c r="S2182" s="7" t="s">
        <v>11926</v>
      </c>
      <c r="BI2182"/>
      <c r="BJ2182"/>
    </row>
    <row r="2183" spans="2:62" x14ac:dyDescent="0.4">
      <c r="B2183" s="1">
        <v>15388</v>
      </c>
      <c r="C2183" s="6" t="s">
        <v>30</v>
      </c>
      <c r="D2183" s="6" t="s">
        <v>30</v>
      </c>
      <c r="E2183" s="6" t="s">
        <v>8482</v>
      </c>
      <c r="F2183" s="6" t="s">
        <v>10720</v>
      </c>
      <c r="G2183" s="6" t="s">
        <v>10721</v>
      </c>
      <c r="H2183" s="6" t="s">
        <v>10723</v>
      </c>
      <c r="I2183" s="6" t="s">
        <v>10773</v>
      </c>
      <c r="J2183" s="6" t="s">
        <v>5</v>
      </c>
      <c r="K2183" s="7">
        <v>11.33</v>
      </c>
      <c r="L2183" s="7">
        <f>IFERROR(VLOOKUP(SiscoTable[[#This Row],[Código]],Hoja2!A:B,2,0)*SiscoTable[[#This Row],[Provta(Uns)]],0)</f>
        <v>133.69400000000002</v>
      </c>
      <c r="M2183" s="7">
        <v>24</v>
      </c>
      <c r="N2183" s="7">
        <v>28</v>
      </c>
      <c r="O2183" s="7">
        <f>IFERROR(VLOOKUP(SiscoTable[[#This Row],[Código]],Hoja2!A:B,2,0)*SiscoTable[[#This Row],[Stock_actual]],0)</f>
        <v>330.40000000000003</v>
      </c>
      <c r="P2183" s="6" t="s">
        <v>1465</v>
      </c>
      <c r="Q2183" s="7">
        <v>13</v>
      </c>
      <c r="R2183" s="7">
        <v>0</v>
      </c>
      <c r="S2183" s="7" t="s">
        <v>11926</v>
      </c>
      <c r="BI2183"/>
      <c r="BJ2183"/>
    </row>
    <row r="2184" spans="2:62" x14ac:dyDescent="0.4">
      <c r="B2184" s="1">
        <v>15389</v>
      </c>
      <c r="C2184" s="6" t="s">
        <v>25</v>
      </c>
      <c r="D2184" s="6" t="s">
        <v>30</v>
      </c>
      <c r="E2184" s="6" t="s">
        <v>8482</v>
      </c>
      <c r="F2184" s="6" t="s">
        <v>10720</v>
      </c>
      <c r="G2184" s="6" t="s">
        <v>10721</v>
      </c>
      <c r="H2184" s="6" t="s">
        <v>10723</v>
      </c>
      <c r="I2184" s="6" t="s">
        <v>10730</v>
      </c>
      <c r="J2184" s="6" t="s">
        <v>5</v>
      </c>
      <c r="K2184" s="7">
        <v>3.33</v>
      </c>
      <c r="L2184" s="7">
        <f>IFERROR(VLOOKUP(SiscoTable[[#This Row],[Código]],Hoja2!A:B,2,0)*SiscoTable[[#This Row],[Provta(Uns)]],0)</f>
        <v>91.908000000000001</v>
      </c>
      <c r="M2184" s="7">
        <v>0</v>
      </c>
      <c r="N2184" s="7">
        <v>29</v>
      </c>
      <c r="O2184" s="7">
        <f>IFERROR(VLOOKUP(SiscoTable[[#This Row],[Código]],Hoja2!A:B,2,0)*SiscoTable[[#This Row],[Stock_actual]],0)</f>
        <v>800.40000000000009</v>
      </c>
      <c r="P2184" s="6" t="s">
        <v>4190</v>
      </c>
      <c r="Q2184" s="7">
        <v>4</v>
      </c>
      <c r="R2184" s="7">
        <v>0</v>
      </c>
      <c r="S2184" s="7" t="s">
        <v>11926</v>
      </c>
      <c r="BI2184"/>
      <c r="BJ2184"/>
    </row>
    <row r="2185" spans="2:62" x14ac:dyDescent="0.4">
      <c r="B2185" s="1">
        <v>15390</v>
      </c>
      <c r="C2185" s="6" t="s">
        <v>8</v>
      </c>
      <c r="D2185" s="6" t="s">
        <v>8</v>
      </c>
      <c r="E2185" s="6" t="s">
        <v>8482</v>
      </c>
      <c r="F2185" s="6" t="s">
        <v>10720</v>
      </c>
      <c r="G2185" s="6" t="s">
        <v>10721</v>
      </c>
      <c r="H2185" s="6" t="s">
        <v>10723</v>
      </c>
      <c r="I2185" s="6" t="s">
        <v>10857</v>
      </c>
      <c r="J2185" s="6" t="s">
        <v>5</v>
      </c>
      <c r="K2185" s="7">
        <v>0</v>
      </c>
      <c r="L2185" s="7">
        <f>IFERROR(VLOOKUP(SiscoTable[[#This Row],[Código]],Hoja2!A:B,2,0)*SiscoTable[[#This Row],[Provta(Uns)]],0)</f>
        <v>0</v>
      </c>
      <c r="M2185" s="7">
        <v>0</v>
      </c>
      <c r="N2185" s="7">
        <v>0</v>
      </c>
      <c r="O2185" s="7">
        <f>IFERROR(VLOOKUP(SiscoTable[[#This Row],[Código]],Hoja2!A:B,2,0)*SiscoTable[[#This Row],[Stock_actual]],0)</f>
        <v>0</v>
      </c>
      <c r="P2185" s="6" t="s">
        <v>7</v>
      </c>
      <c r="Q2185" s="7">
        <v>0</v>
      </c>
      <c r="R2185" s="7">
        <v>0</v>
      </c>
      <c r="S2185" s="7" t="s">
        <v>11926</v>
      </c>
      <c r="BI2185"/>
      <c r="BJ2185"/>
    </row>
    <row r="2186" spans="2:62" x14ac:dyDescent="0.4">
      <c r="B2186" s="1">
        <v>15391</v>
      </c>
      <c r="C2186" s="6" t="s">
        <v>30</v>
      </c>
      <c r="D2186" s="6" t="s">
        <v>30</v>
      </c>
      <c r="E2186" s="6" t="s">
        <v>8482</v>
      </c>
      <c r="F2186" s="6" t="s">
        <v>10720</v>
      </c>
      <c r="G2186" s="6" t="s">
        <v>10721</v>
      </c>
      <c r="H2186" s="6" t="s">
        <v>10723</v>
      </c>
      <c r="I2186" s="6" t="s">
        <v>10774</v>
      </c>
      <c r="J2186" s="6" t="s">
        <v>5</v>
      </c>
      <c r="K2186" s="7">
        <v>10.67</v>
      </c>
      <c r="L2186" s="7">
        <f>IFERROR(VLOOKUP(SiscoTable[[#This Row],[Código]],Hoja2!A:B,2,0)*SiscoTable[[#This Row],[Provta(Uns)]],0)</f>
        <v>66.153999999999996</v>
      </c>
      <c r="M2186" s="7">
        <v>0</v>
      </c>
      <c r="N2186" s="7">
        <v>38</v>
      </c>
      <c r="O2186" s="7">
        <f>IFERROR(VLOOKUP(SiscoTable[[#This Row],[Código]],Hoja2!A:B,2,0)*SiscoTable[[#This Row],[Stock_actual]],0)</f>
        <v>235.6</v>
      </c>
      <c r="P2186" s="6" t="s">
        <v>590</v>
      </c>
      <c r="Q2186" s="7">
        <v>12</v>
      </c>
      <c r="R2186" s="7">
        <v>0</v>
      </c>
      <c r="S2186" s="7" t="s">
        <v>11926</v>
      </c>
      <c r="BI2186"/>
      <c r="BJ2186"/>
    </row>
    <row r="2187" spans="2:62" x14ac:dyDescent="0.4">
      <c r="B2187" s="1">
        <v>15392</v>
      </c>
      <c r="C2187" s="6" t="s">
        <v>30</v>
      </c>
      <c r="D2187" s="6" t="s">
        <v>30</v>
      </c>
      <c r="E2187" s="6" t="s">
        <v>8482</v>
      </c>
      <c r="F2187" s="6" t="s">
        <v>10720</v>
      </c>
      <c r="G2187" s="6" t="s">
        <v>10721</v>
      </c>
      <c r="H2187" s="6" t="s">
        <v>10723</v>
      </c>
      <c r="I2187" s="6" t="s">
        <v>10775</v>
      </c>
      <c r="J2187" s="6" t="s">
        <v>5</v>
      </c>
      <c r="K2187" s="7">
        <v>9</v>
      </c>
      <c r="L2187" s="7">
        <f>IFERROR(VLOOKUP(SiscoTable[[#This Row],[Código]],Hoja2!A:B,2,0)*SiscoTable[[#This Row],[Provta(Uns)]],0)</f>
        <v>98.100000000000009</v>
      </c>
      <c r="M2187" s="7">
        <v>0</v>
      </c>
      <c r="N2187" s="7">
        <v>37</v>
      </c>
      <c r="O2187" s="7">
        <f>IFERROR(VLOOKUP(SiscoTable[[#This Row],[Código]],Hoja2!A:B,2,0)*SiscoTable[[#This Row],[Stock_actual]],0)</f>
        <v>403.3</v>
      </c>
      <c r="P2187" s="6" t="s">
        <v>2346</v>
      </c>
      <c r="Q2187" s="7">
        <v>10</v>
      </c>
      <c r="R2187" s="7">
        <v>0</v>
      </c>
      <c r="S2187" s="7" t="s">
        <v>11926</v>
      </c>
      <c r="BI2187"/>
      <c r="BJ2187"/>
    </row>
    <row r="2188" spans="2:62" x14ac:dyDescent="0.4">
      <c r="B2188" s="1">
        <v>15395</v>
      </c>
      <c r="C2188" s="6" t="s">
        <v>8</v>
      </c>
      <c r="D2188" s="6" t="s">
        <v>8</v>
      </c>
      <c r="E2188" s="6" t="s">
        <v>8482</v>
      </c>
      <c r="F2188" s="6" t="s">
        <v>10720</v>
      </c>
      <c r="G2188" s="6" t="s">
        <v>10721</v>
      </c>
      <c r="H2188" s="6" t="s">
        <v>10723</v>
      </c>
      <c r="I2188" s="6" t="s">
        <v>10858</v>
      </c>
      <c r="J2188" s="6" t="s">
        <v>5</v>
      </c>
      <c r="K2188" s="7">
        <v>0.17</v>
      </c>
      <c r="L2188" s="7">
        <f>IFERROR(VLOOKUP(SiscoTable[[#This Row],[Código]],Hoja2!A:B,2,0)*SiscoTable[[#This Row],[Provta(Uns)]],0)</f>
        <v>3.3490000000000002</v>
      </c>
      <c r="M2188" s="7">
        <v>0</v>
      </c>
      <c r="N2188" s="7">
        <v>2</v>
      </c>
      <c r="O2188" s="7">
        <f>IFERROR(VLOOKUP(SiscoTable[[#This Row],[Código]],Hoja2!A:B,2,0)*SiscoTable[[#This Row],[Stock_actual]],0)</f>
        <v>39.4</v>
      </c>
      <c r="P2188" s="6" t="s">
        <v>722</v>
      </c>
      <c r="Q2188" s="7">
        <v>0</v>
      </c>
      <c r="R2188" s="7">
        <v>0</v>
      </c>
      <c r="S2188" s="7" t="s">
        <v>11926</v>
      </c>
      <c r="BI2188"/>
      <c r="BJ2188"/>
    </row>
    <row r="2189" spans="2:62" x14ac:dyDescent="0.4">
      <c r="B2189" s="1">
        <v>15397</v>
      </c>
      <c r="C2189" s="6" t="s">
        <v>8</v>
      </c>
      <c r="D2189" s="6" t="s">
        <v>8</v>
      </c>
      <c r="E2189" s="6" t="s">
        <v>8482</v>
      </c>
      <c r="F2189" s="6" t="s">
        <v>10720</v>
      </c>
      <c r="G2189" s="6" t="s">
        <v>10721</v>
      </c>
      <c r="H2189" s="6" t="s">
        <v>10723</v>
      </c>
      <c r="I2189" s="6" t="s">
        <v>10859</v>
      </c>
      <c r="J2189" s="6" t="s">
        <v>5</v>
      </c>
      <c r="K2189" s="7">
        <v>0.33</v>
      </c>
      <c r="L2189" s="7">
        <f>IFERROR(VLOOKUP(SiscoTable[[#This Row],[Código]],Hoja2!A:B,2,0)*SiscoTable[[#This Row],[Provta(Uns)]],0)</f>
        <v>3.7290000000000005</v>
      </c>
      <c r="M2189" s="7">
        <v>0</v>
      </c>
      <c r="N2189" s="7">
        <v>6</v>
      </c>
      <c r="O2189" s="7">
        <f>IFERROR(VLOOKUP(SiscoTable[[#This Row],[Código]],Hoja2!A:B,2,0)*SiscoTable[[#This Row],[Stock_actual]],0)</f>
        <v>67.800000000000011</v>
      </c>
      <c r="P2189" s="6" t="s">
        <v>2734</v>
      </c>
      <c r="Q2189" s="7">
        <v>0</v>
      </c>
      <c r="R2189" s="7">
        <v>0</v>
      </c>
      <c r="S2189" s="7" t="s">
        <v>11926</v>
      </c>
      <c r="BI2189"/>
      <c r="BJ2189"/>
    </row>
    <row r="2190" spans="2:62" x14ac:dyDescent="0.4">
      <c r="B2190" s="1">
        <v>15398</v>
      </c>
      <c r="C2190" s="6" t="s">
        <v>8</v>
      </c>
      <c r="D2190" s="6" t="s">
        <v>30</v>
      </c>
      <c r="E2190" s="6" t="s">
        <v>8482</v>
      </c>
      <c r="F2190" s="6" t="s">
        <v>10720</v>
      </c>
      <c r="G2190" s="6" t="s">
        <v>10721</v>
      </c>
      <c r="H2190" s="6" t="s">
        <v>10723</v>
      </c>
      <c r="I2190" s="6" t="s">
        <v>10860</v>
      </c>
      <c r="J2190" s="6" t="s">
        <v>5</v>
      </c>
      <c r="K2190" s="7">
        <v>6</v>
      </c>
      <c r="L2190" s="7">
        <f>IFERROR(VLOOKUP(SiscoTable[[#This Row],[Código]],Hoja2!A:B,2,0)*SiscoTable[[#This Row],[Provta(Uns)]],0)</f>
        <v>34.799999999999997</v>
      </c>
      <c r="M2190" s="7">
        <v>0</v>
      </c>
      <c r="N2190" s="7">
        <v>55</v>
      </c>
      <c r="O2190" s="7">
        <f>IFERROR(VLOOKUP(SiscoTable[[#This Row],[Código]],Hoja2!A:B,2,0)*SiscoTable[[#This Row],[Stock_actual]],0)</f>
        <v>319</v>
      </c>
      <c r="P2190" s="6" t="s">
        <v>7164</v>
      </c>
      <c r="Q2190" s="7">
        <v>7</v>
      </c>
      <c r="R2190" s="7">
        <v>0</v>
      </c>
      <c r="S2190" s="7" t="s">
        <v>11926</v>
      </c>
      <c r="BI2190"/>
      <c r="BJ2190"/>
    </row>
    <row r="2191" spans="2:62" x14ac:dyDescent="0.4">
      <c r="B2191" s="1">
        <v>15400</v>
      </c>
      <c r="C2191" s="6" t="s">
        <v>30</v>
      </c>
      <c r="D2191" s="6" t="s">
        <v>30</v>
      </c>
      <c r="E2191" s="6" t="s">
        <v>8482</v>
      </c>
      <c r="F2191" s="6" t="s">
        <v>10720</v>
      </c>
      <c r="G2191" s="6" t="s">
        <v>10721</v>
      </c>
      <c r="H2191" s="6" t="s">
        <v>10723</v>
      </c>
      <c r="I2191" s="6" t="s">
        <v>10776</v>
      </c>
      <c r="J2191" s="6" t="s">
        <v>5</v>
      </c>
      <c r="K2191" s="7">
        <v>8.83</v>
      </c>
      <c r="L2191" s="7">
        <f>IFERROR(VLOOKUP(SiscoTable[[#This Row],[Código]],Hoja2!A:B,2,0)*SiscoTable[[#This Row],[Provta(Uns)]],0)</f>
        <v>52.980000000000004</v>
      </c>
      <c r="M2191" s="7">
        <v>40</v>
      </c>
      <c r="N2191" s="7">
        <v>0</v>
      </c>
      <c r="O2191" s="7">
        <f>IFERROR(VLOOKUP(SiscoTable[[#This Row],[Código]],Hoja2!A:B,2,0)*SiscoTable[[#This Row],[Stock_actual]],0)</f>
        <v>0</v>
      </c>
      <c r="P2191" s="6" t="s">
        <v>7</v>
      </c>
      <c r="Q2191" s="7">
        <v>10</v>
      </c>
      <c r="R2191" s="7">
        <v>0</v>
      </c>
      <c r="S2191" s="7" t="s">
        <v>11926</v>
      </c>
      <c r="BI2191"/>
      <c r="BJ2191"/>
    </row>
    <row r="2192" spans="2:62" x14ac:dyDescent="0.4">
      <c r="B2192" s="1">
        <v>15402</v>
      </c>
      <c r="C2192" s="6" t="s">
        <v>30</v>
      </c>
      <c r="D2192" s="6" t="s">
        <v>8</v>
      </c>
      <c r="E2192" s="6" t="s">
        <v>8482</v>
      </c>
      <c r="F2192" s="6" t="s">
        <v>10720</v>
      </c>
      <c r="G2192" s="6" t="s">
        <v>10721</v>
      </c>
      <c r="H2192" s="6" t="s">
        <v>10723</v>
      </c>
      <c r="I2192" s="6" t="s">
        <v>10777</v>
      </c>
      <c r="J2192" s="6" t="s">
        <v>5</v>
      </c>
      <c r="K2192" s="7">
        <v>1.67</v>
      </c>
      <c r="L2192" s="7">
        <f>IFERROR(VLOOKUP(SiscoTable[[#This Row],[Código]],Hoja2!A:B,2,0)*SiscoTable[[#This Row],[Provta(Uns)]],0)</f>
        <v>20.541</v>
      </c>
      <c r="M2192" s="7">
        <v>0</v>
      </c>
      <c r="N2192" s="7">
        <v>25</v>
      </c>
      <c r="O2192" s="7">
        <f>IFERROR(VLOOKUP(SiscoTable[[#This Row],[Código]],Hoja2!A:B,2,0)*SiscoTable[[#This Row],[Stock_actual]],0)</f>
        <v>307.5</v>
      </c>
      <c r="P2192" s="6" t="s">
        <v>10466</v>
      </c>
      <c r="Q2192" s="7">
        <v>2</v>
      </c>
      <c r="R2192" s="7">
        <v>0</v>
      </c>
      <c r="S2192" s="7" t="s">
        <v>11926</v>
      </c>
      <c r="BI2192"/>
      <c r="BJ2192"/>
    </row>
    <row r="2193" spans="2:62" x14ac:dyDescent="0.4">
      <c r="B2193" s="1">
        <v>15404</v>
      </c>
      <c r="C2193" s="6" t="s">
        <v>8</v>
      </c>
      <c r="D2193" s="6" t="s">
        <v>8</v>
      </c>
      <c r="E2193" s="6" t="s">
        <v>8482</v>
      </c>
      <c r="F2193" s="6" t="s">
        <v>10720</v>
      </c>
      <c r="G2193" s="6" t="s">
        <v>10721</v>
      </c>
      <c r="H2193" s="6" t="s">
        <v>10723</v>
      </c>
      <c r="I2193" s="6" t="s">
        <v>10861</v>
      </c>
      <c r="J2193" s="6" t="s">
        <v>5</v>
      </c>
      <c r="K2193" s="7">
        <v>0</v>
      </c>
      <c r="L2193" s="7">
        <f>IFERROR(VLOOKUP(SiscoTable[[#This Row],[Código]],Hoja2!A:B,2,0)*SiscoTable[[#This Row],[Provta(Uns)]],0)</f>
        <v>0</v>
      </c>
      <c r="M2193" s="7">
        <v>36</v>
      </c>
      <c r="N2193" s="7">
        <v>0</v>
      </c>
      <c r="O2193" s="7">
        <f>IFERROR(VLOOKUP(SiscoTable[[#This Row],[Código]],Hoja2!A:B,2,0)*SiscoTable[[#This Row],[Stock_actual]],0)</f>
        <v>0</v>
      </c>
      <c r="P2193" s="6" t="s">
        <v>7</v>
      </c>
      <c r="Q2193" s="7">
        <v>0</v>
      </c>
      <c r="R2193" s="7">
        <v>0</v>
      </c>
      <c r="S2193" s="7" t="s">
        <v>11926</v>
      </c>
      <c r="BI2193"/>
      <c r="BJ2193"/>
    </row>
    <row r="2194" spans="2:62" x14ac:dyDescent="0.4">
      <c r="B2194" s="1">
        <v>15405</v>
      </c>
      <c r="C2194" s="6" t="s">
        <v>8</v>
      </c>
      <c r="D2194" s="6" t="s">
        <v>30</v>
      </c>
      <c r="E2194" s="6" t="s">
        <v>8482</v>
      </c>
      <c r="F2194" s="6" t="s">
        <v>10720</v>
      </c>
      <c r="G2194" s="6" t="s">
        <v>10721</v>
      </c>
      <c r="H2194" s="6" t="s">
        <v>10723</v>
      </c>
      <c r="I2194" s="6" t="s">
        <v>10862</v>
      </c>
      <c r="J2194" s="6" t="s">
        <v>5</v>
      </c>
      <c r="K2194" s="7">
        <v>5</v>
      </c>
      <c r="L2194" s="7">
        <f>IFERROR(VLOOKUP(SiscoTable[[#This Row],[Código]],Hoja2!A:B,2,0)*SiscoTable[[#This Row],[Provta(Uns)]],0)</f>
        <v>21</v>
      </c>
      <c r="M2194" s="7">
        <v>0</v>
      </c>
      <c r="N2194" s="7">
        <v>30</v>
      </c>
      <c r="O2194" s="7">
        <f>IFERROR(VLOOKUP(SiscoTable[[#This Row],[Código]],Hoja2!A:B,2,0)*SiscoTable[[#This Row],[Stock_actual]],0)</f>
        <v>126</v>
      </c>
      <c r="P2194" s="6" t="s">
        <v>1014</v>
      </c>
      <c r="Q2194" s="7">
        <v>6</v>
      </c>
      <c r="R2194" s="7">
        <v>0</v>
      </c>
      <c r="S2194" s="7" t="s">
        <v>11926</v>
      </c>
      <c r="BI2194"/>
      <c r="BJ2194"/>
    </row>
    <row r="2195" spans="2:62" x14ac:dyDescent="0.4">
      <c r="B2195" s="1">
        <v>15406</v>
      </c>
      <c r="C2195" s="6" t="s">
        <v>8</v>
      </c>
      <c r="D2195" s="6" t="s">
        <v>8</v>
      </c>
      <c r="E2195" s="6" t="s">
        <v>8482</v>
      </c>
      <c r="F2195" s="6" t="s">
        <v>10720</v>
      </c>
      <c r="G2195" s="6" t="s">
        <v>10721</v>
      </c>
      <c r="H2195" s="6" t="s">
        <v>10723</v>
      </c>
      <c r="I2195" s="6" t="s">
        <v>10863</v>
      </c>
      <c r="J2195" s="6" t="s">
        <v>5</v>
      </c>
      <c r="K2195" s="7">
        <v>0</v>
      </c>
      <c r="L2195" s="7">
        <f>IFERROR(VLOOKUP(SiscoTable[[#This Row],[Código]],Hoja2!A:B,2,0)*SiscoTable[[#This Row],[Provta(Uns)]],0)</f>
        <v>0</v>
      </c>
      <c r="M2195" s="7">
        <v>0</v>
      </c>
      <c r="N2195" s="7">
        <v>0</v>
      </c>
      <c r="O2195" s="7">
        <f>IFERROR(VLOOKUP(SiscoTable[[#This Row],[Código]],Hoja2!A:B,2,0)*SiscoTable[[#This Row],[Stock_actual]],0)</f>
        <v>0</v>
      </c>
      <c r="P2195" s="6" t="s">
        <v>7</v>
      </c>
      <c r="Q2195" s="7">
        <v>0</v>
      </c>
      <c r="R2195" s="7">
        <v>0</v>
      </c>
      <c r="S2195" s="7" t="s">
        <v>11926</v>
      </c>
      <c r="BI2195"/>
      <c r="BJ2195"/>
    </row>
    <row r="2196" spans="2:62" x14ac:dyDescent="0.4">
      <c r="B2196" s="1">
        <v>15409</v>
      </c>
      <c r="C2196" s="6" t="s">
        <v>8</v>
      </c>
      <c r="D2196" s="6" t="s">
        <v>8</v>
      </c>
      <c r="E2196" s="6" t="s">
        <v>8482</v>
      </c>
      <c r="F2196" s="6" t="s">
        <v>10720</v>
      </c>
      <c r="G2196" s="6" t="s">
        <v>10721</v>
      </c>
      <c r="H2196" s="6" t="s">
        <v>10723</v>
      </c>
      <c r="I2196" s="6" t="s">
        <v>10864</v>
      </c>
      <c r="J2196" s="6" t="s">
        <v>5</v>
      </c>
      <c r="K2196" s="7">
        <v>0</v>
      </c>
      <c r="L2196" s="7">
        <f>IFERROR(VLOOKUP(SiscoTable[[#This Row],[Código]],Hoja2!A:B,2,0)*SiscoTable[[#This Row],[Provta(Uns)]],0)</f>
        <v>0</v>
      </c>
      <c r="M2196" s="7">
        <v>0</v>
      </c>
      <c r="N2196" s="7">
        <v>14</v>
      </c>
      <c r="O2196" s="7">
        <f>IFERROR(VLOOKUP(SiscoTable[[#This Row],[Código]],Hoja2!A:B,2,0)*SiscoTable[[#This Row],[Stock_actual]],0)</f>
        <v>198.79999999999998</v>
      </c>
      <c r="P2196" s="6" t="s">
        <v>134</v>
      </c>
      <c r="Q2196" s="7">
        <v>0</v>
      </c>
      <c r="R2196" s="7">
        <v>0</v>
      </c>
      <c r="S2196" s="7" t="s">
        <v>11926</v>
      </c>
      <c r="BI2196"/>
      <c r="BJ2196"/>
    </row>
    <row r="2197" spans="2:62" x14ac:dyDescent="0.4">
      <c r="B2197" s="1">
        <v>15410</v>
      </c>
      <c r="C2197" s="6" t="s">
        <v>30</v>
      </c>
      <c r="D2197" s="6" t="s">
        <v>30</v>
      </c>
      <c r="E2197" s="6" t="s">
        <v>8482</v>
      </c>
      <c r="F2197" s="6" t="s">
        <v>10720</v>
      </c>
      <c r="G2197" s="6" t="s">
        <v>10721</v>
      </c>
      <c r="H2197" s="6" t="s">
        <v>10723</v>
      </c>
      <c r="I2197" s="6" t="s">
        <v>10778</v>
      </c>
      <c r="J2197" s="6" t="s">
        <v>5</v>
      </c>
      <c r="K2197" s="7">
        <v>12.83</v>
      </c>
      <c r="L2197" s="7">
        <f>IFERROR(VLOOKUP(SiscoTable[[#This Row],[Código]],Hoja2!A:B,2,0)*SiscoTable[[#This Row],[Provta(Uns)]],0)</f>
        <v>48.753999999999998</v>
      </c>
      <c r="M2197" s="7">
        <v>0</v>
      </c>
      <c r="N2197" s="7">
        <v>37</v>
      </c>
      <c r="O2197" s="7">
        <f>IFERROR(VLOOKUP(SiscoTable[[#This Row],[Código]],Hoja2!A:B,2,0)*SiscoTable[[#This Row],[Stock_actual]],0)</f>
        <v>140.6</v>
      </c>
      <c r="P2197" s="6" t="s">
        <v>1172</v>
      </c>
      <c r="Q2197" s="7">
        <v>14</v>
      </c>
      <c r="R2197" s="7">
        <v>0</v>
      </c>
      <c r="S2197" s="7" t="s">
        <v>11926</v>
      </c>
      <c r="BI2197"/>
      <c r="BJ2197"/>
    </row>
    <row r="2198" spans="2:62" x14ac:dyDescent="0.4">
      <c r="B2198" s="1">
        <v>15411</v>
      </c>
      <c r="C2198" s="6" t="s">
        <v>30</v>
      </c>
      <c r="D2198" s="6" t="s">
        <v>8</v>
      </c>
      <c r="E2198" s="6" t="s">
        <v>8482</v>
      </c>
      <c r="F2198" s="6" t="s">
        <v>10720</v>
      </c>
      <c r="G2198" s="6" t="s">
        <v>10721</v>
      </c>
      <c r="H2198" s="6" t="s">
        <v>10723</v>
      </c>
      <c r="I2198" s="6" t="s">
        <v>10779</v>
      </c>
      <c r="J2198" s="6" t="s">
        <v>5</v>
      </c>
      <c r="K2198" s="7">
        <v>3</v>
      </c>
      <c r="L2198" s="7">
        <f>IFERROR(VLOOKUP(SiscoTable[[#This Row],[Código]],Hoja2!A:B,2,0)*SiscoTable[[#This Row],[Provta(Uns)]],0)</f>
        <v>38.099999999999994</v>
      </c>
      <c r="M2198" s="7">
        <v>0</v>
      </c>
      <c r="N2198" s="7">
        <v>6</v>
      </c>
      <c r="O2198" s="7">
        <f>IFERROR(VLOOKUP(SiscoTable[[#This Row],[Código]],Hoja2!A:B,2,0)*SiscoTable[[#This Row],[Stock_actual]],0)</f>
        <v>76.199999999999989</v>
      </c>
      <c r="P2198" s="6" t="s">
        <v>242</v>
      </c>
      <c r="Q2198" s="7">
        <v>3</v>
      </c>
      <c r="R2198" s="7">
        <v>0</v>
      </c>
      <c r="S2198" s="7" t="s">
        <v>11926</v>
      </c>
      <c r="BI2198"/>
      <c r="BJ2198"/>
    </row>
    <row r="2199" spans="2:62" x14ac:dyDescent="0.4">
      <c r="B2199" s="1">
        <v>15412</v>
      </c>
      <c r="C2199" s="6" t="s">
        <v>8</v>
      </c>
      <c r="D2199" s="6" t="s">
        <v>8</v>
      </c>
      <c r="E2199" s="6" t="s">
        <v>8482</v>
      </c>
      <c r="F2199" s="6" t="s">
        <v>10720</v>
      </c>
      <c r="G2199" s="6" t="s">
        <v>10721</v>
      </c>
      <c r="H2199" s="6" t="s">
        <v>10723</v>
      </c>
      <c r="I2199" s="6" t="s">
        <v>10865</v>
      </c>
      <c r="J2199" s="6" t="s">
        <v>496</v>
      </c>
      <c r="K2199" s="7">
        <v>2.17</v>
      </c>
      <c r="L2199" s="7">
        <f>IFERROR(VLOOKUP(SiscoTable[[#This Row],[Código]],Hoja2!A:B,2,0)*SiscoTable[[#This Row],[Provta(Uns)]],0)</f>
        <v>20.614999999999998</v>
      </c>
      <c r="M2199" s="7">
        <v>0</v>
      </c>
      <c r="N2199" s="7">
        <v>6</v>
      </c>
      <c r="O2199" s="7">
        <f>IFERROR(VLOOKUP(SiscoTable[[#This Row],[Código]],Hoja2!A:B,2,0)*SiscoTable[[#This Row],[Stock_actual]],0)</f>
        <v>57</v>
      </c>
      <c r="P2199" s="6" t="s">
        <v>997</v>
      </c>
      <c r="Q2199" s="7">
        <v>2</v>
      </c>
      <c r="R2199" s="7">
        <v>0</v>
      </c>
      <c r="S2199" s="7" t="s">
        <v>11926</v>
      </c>
      <c r="BI2199"/>
      <c r="BJ2199"/>
    </row>
    <row r="2200" spans="2:62" x14ac:dyDescent="0.4">
      <c r="B2200" s="1">
        <v>15413</v>
      </c>
      <c r="C2200" s="6" t="s">
        <v>30</v>
      </c>
      <c r="D2200" s="6" t="s">
        <v>8</v>
      </c>
      <c r="E2200" s="6" t="s">
        <v>8482</v>
      </c>
      <c r="F2200" s="6" t="s">
        <v>10720</v>
      </c>
      <c r="G2200" s="6" t="s">
        <v>10721</v>
      </c>
      <c r="H2200" s="6" t="s">
        <v>10723</v>
      </c>
      <c r="I2200" s="6" t="s">
        <v>10780</v>
      </c>
      <c r="J2200" s="6" t="s">
        <v>5</v>
      </c>
      <c r="K2200" s="7">
        <v>5.83</v>
      </c>
      <c r="L2200" s="7">
        <f>IFERROR(VLOOKUP(SiscoTable[[#This Row],[Código]],Hoja2!A:B,2,0)*SiscoTable[[#This Row],[Provta(Uns)]],0)</f>
        <v>71.125999999999991</v>
      </c>
      <c r="M2200" s="7">
        <v>0</v>
      </c>
      <c r="N2200" s="7">
        <v>1</v>
      </c>
      <c r="O2200" s="7">
        <f>IFERROR(VLOOKUP(SiscoTable[[#This Row],[Código]],Hoja2!A:B,2,0)*SiscoTable[[#This Row],[Stock_actual]],0)</f>
        <v>12.2</v>
      </c>
      <c r="P2200" s="6" t="s">
        <v>214</v>
      </c>
      <c r="Q2200" s="7">
        <v>6</v>
      </c>
      <c r="R2200" s="7">
        <v>11.35</v>
      </c>
      <c r="S2200" s="7" t="s">
        <v>11926</v>
      </c>
      <c r="BI2200"/>
      <c r="BJ2200"/>
    </row>
    <row r="2201" spans="2:62" x14ac:dyDescent="0.4">
      <c r="B2201" s="1">
        <v>15414</v>
      </c>
      <c r="C2201" s="6" t="s">
        <v>8</v>
      </c>
      <c r="D2201" s="6" t="s">
        <v>8</v>
      </c>
      <c r="E2201" s="6" t="s">
        <v>8482</v>
      </c>
      <c r="F2201" s="6" t="s">
        <v>10720</v>
      </c>
      <c r="G2201" s="6" t="s">
        <v>10721</v>
      </c>
      <c r="H2201" s="6" t="s">
        <v>10723</v>
      </c>
      <c r="I2201" s="6" t="s">
        <v>10866</v>
      </c>
      <c r="J2201" s="6" t="s">
        <v>5</v>
      </c>
      <c r="K2201" s="7">
        <v>2.5</v>
      </c>
      <c r="L2201" s="7">
        <f>IFERROR(VLOOKUP(SiscoTable[[#This Row],[Código]],Hoja2!A:B,2,0)*SiscoTable[[#This Row],[Provta(Uns)]],0)</f>
        <v>30.5</v>
      </c>
      <c r="M2201" s="7">
        <v>0</v>
      </c>
      <c r="N2201" s="7">
        <v>17</v>
      </c>
      <c r="O2201" s="7">
        <f>IFERROR(VLOOKUP(SiscoTable[[#This Row],[Código]],Hoja2!A:B,2,0)*SiscoTable[[#This Row],[Stock_actual]],0)</f>
        <v>207.39999999999998</v>
      </c>
      <c r="P2201" s="6" t="s">
        <v>6961</v>
      </c>
      <c r="Q2201" s="7">
        <v>3</v>
      </c>
      <c r="R2201" s="7">
        <v>0</v>
      </c>
      <c r="S2201" s="7" t="s">
        <v>11926</v>
      </c>
      <c r="BI2201"/>
      <c r="BJ2201"/>
    </row>
    <row r="2202" spans="2:62" x14ac:dyDescent="0.4">
      <c r="B2202" s="1">
        <v>15415</v>
      </c>
      <c r="C2202" s="6" t="s">
        <v>8</v>
      </c>
      <c r="D2202" s="6" t="s">
        <v>8</v>
      </c>
      <c r="E2202" s="6" t="s">
        <v>8482</v>
      </c>
      <c r="F2202" s="6" t="s">
        <v>10720</v>
      </c>
      <c r="G2202" s="6" t="s">
        <v>10721</v>
      </c>
      <c r="H2202" s="6" t="s">
        <v>10723</v>
      </c>
      <c r="I2202" s="6" t="s">
        <v>10867</v>
      </c>
      <c r="J2202" s="6" t="s">
        <v>5</v>
      </c>
      <c r="K2202" s="7">
        <v>1.17</v>
      </c>
      <c r="L2202" s="7">
        <f>IFERROR(VLOOKUP(SiscoTable[[#This Row],[Código]],Hoja2!A:B,2,0)*SiscoTable[[#This Row],[Provta(Uns)]],0)</f>
        <v>6.6689999999999996</v>
      </c>
      <c r="M2202" s="7">
        <v>0</v>
      </c>
      <c r="N2202" s="7">
        <v>0</v>
      </c>
      <c r="O2202" s="7">
        <f>IFERROR(VLOOKUP(SiscoTable[[#This Row],[Código]],Hoja2!A:B,2,0)*SiscoTable[[#This Row],[Stock_actual]],0)</f>
        <v>0</v>
      </c>
      <c r="P2202" s="6" t="s">
        <v>7</v>
      </c>
      <c r="Q2202" s="7">
        <v>1</v>
      </c>
      <c r="R2202" s="7">
        <v>2.4</v>
      </c>
      <c r="S2202" s="7" t="s">
        <v>11926</v>
      </c>
      <c r="BI2202"/>
      <c r="BJ2202"/>
    </row>
    <row r="2203" spans="2:62" x14ac:dyDescent="0.4">
      <c r="B2203" s="1">
        <v>15422</v>
      </c>
      <c r="C2203" s="6" t="s">
        <v>8</v>
      </c>
      <c r="D2203" s="6" t="s">
        <v>8</v>
      </c>
      <c r="E2203" s="6" t="s">
        <v>8482</v>
      </c>
      <c r="F2203" s="6" t="s">
        <v>10720</v>
      </c>
      <c r="G2203" s="6" t="s">
        <v>10721</v>
      </c>
      <c r="H2203" s="6" t="s">
        <v>10723</v>
      </c>
      <c r="I2203" s="6" t="s">
        <v>10868</v>
      </c>
      <c r="J2203" s="6" t="s">
        <v>5</v>
      </c>
      <c r="K2203" s="7">
        <v>0</v>
      </c>
      <c r="L2203" s="7">
        <f>IFERROR(VLOOKUP(SiscoTable[[#This Row],[Código]],Hoja2!A:B,2,0)*SiscoTable[[#This Row],[Provta(Uns)]],0)</f>
        <v>0</v>
      </c>
      <c r="M2203" s="7">
        <v>0</v>
      </c>
      <c r="N2203" s="7">
        <v>0</v>
      </c>
      <c r="O2203" s="7">
        <f>IFERROR(VLOOKUP(SiscoTable[[#This Row],[Código]],Hoja2!A:B,2,0)*SiscoTable[[#This Row],[Stock_actual]],0)</f>
        <v>0</v>
      </c>
      <c r="P2203" s="6" t="s">
        <v>7</v>
      </c>
      <c r="Q2203" s="7">
        <v>0</v>
      </c>
      <c r="R2203" s="7">
        <v>0</v>
      </c>
      <c r="S2203" s="7" t="s">
        <v>11926</v>
      </c>
      <c r="BI2203"/>
      <c r="BJ2203"/>
    </row>
    <row r="2204" spans="2:62" x14ac:dyDescent="0.4">
      <c r="B2204" s="1">
        <v>15423</v>
      </c>
      <c r="C2204" s="6" t="s">
        <v>8</v>
      </c>
      <c r="D2204" s="6" t="s">
        <v>8</v>
      </c>
      <c r="E2204" s="6" t="s">
        <v>8482</v>
      </c>
      <c r="F2204" s="6" t="s">
        <v>10720</v>
      </c>
      <c r="G2204" s="6" t="s">
        <v>10721</v>
      </c>
      <c r="H2204" s="6" t="s">
        <v>10723</v>
      </c>
      <c r="I2204" s="6" t="s">
        <v>10869</v>
      </c>
      <c r="J2204" s="6" t="s">
        <v>5</v>
      </c>
      <c r="K2204" s="7">
        <v>0</v>
      </c>
      <c r="L2204" s="7">
        <f>IFERROR(VLOOKUP(SiscoTable[[#This Row],[Código]],Hoja2!A:B,2,0)*SiscoTable[[#This Row],[Provta(Uns)]],0)</f>
        <v>0</v>
      </c>
      <c r="M2204" s="7">
        <v>0</v>
      </c>
      <c r="N2204" s="7">
        <v>0</v>
      </c>
      <c r="O2204" s="7">
        <f>IFERROR(VLOOKUP(SiscoTable[[#This Row],[Código]],Hoja2!A:B,2,0)*SiscoTable[[#This Row],[Stock_actual]],0)</f>
        <v>0</v>
      </c>
      <c r="P2204" s="6" t="s">
        <v>7</v>
      </c>
      <c r="Q2204" s="7">
        <v>0</v>
      </c>
      <c r="R2204" s="7">
        <v>0</v>
      </c>
      <c r="S2204" s="7" t="s">
        <v>11926</v>
      </c>
      <c r="BI2204"/>
      <c r="BJ2204"/>
    </row>
    <row r="2205" spans="2:62" x14ac:dyDescent="0.4">
      <c r="B2205" s="1">
        <v>15424</v>
      </c>
      <c r="C2205" s="6" t="s">
        <v>30</v>
      </c>
      <c r="D2205" s="6" t="s">
        <v>8</v>
      </c>
      <c r="E2205" s="6" t="s">
        <v>8482</v>
      </c>
      <c r="F2205" s="6" t="s">
        <v>10720</v>
      </c>
      <c r="G2205" s="6" t="s">
        <v>10721</v>
      </c>
      <c r="H2205" s="6" t="s">
        <v>10723</v>
      </c>
      <c r="I2205" s="6" t="s">
        <v>10781</v>
      </c>
      <c r="J2205" s="6" t="s">
        <v>5</v>
      </c>
      <c r="K2205" s="7">
        <v>1.17</v>
      </c>
      <c r="L2205" s="7">
        <f>IFERROR(VLOOKUP(SiscoTable[[#This Row],[Código]],Hoja2!A:B,2,0)*SiscoTable[[#This Row],[Provta(Uns)]],0)</f>
        <v>30.186</v>
      </c>
      <c r="M2205" s="7">
        <v>24</v>
      </c>
      <c r="N2205" s="7">
        <v>0</v>
      </c>
      <c r="O2205" s="7">
        <f>IFERROR(VLOOKUP(SiscoTable[[#This Row],[Código]],Hoja2!A:B,2,0)*SiscoTable[[#This Row],[Stock_actual]],0)</f>
        <v>0</v>
      </c>
      <c r="P2205" s="6" t="s">
        <v>7</v>
      </c>
      <c r="Q2205" s="7">
        <v>1</v>
      </c>
      <c r="R2205" s="7">
        <v>0</v>
      </c>
      <c r="S2205" s="7" t="s">
        <v>11926</v>
      </c>
      <c r="BI2205"/>
      <c r="BJ2205"/>
    </row>
    <row r="2206" spans="2:62" x14ac:dyDescent="0.4">
      <c r="B2206" s="1">
        <v>15425</v>
      </c>
      <c r="C2206" s="6" t="s">
        <v>8</v>
      </c>
      <c r="D2206" s="6" t="s">
        <v>8</v>
      </c>
      <c r="E2206" s="6" t="s">
        <v>8482</v>
      </c>
      <c r="F2206" s="6" t="s">
        <v>10720</v>
      </c>
      <c r="G2206" s="6" t="s">
        <v>10721</v>
      </c>
      <c r="H2206" s="6" t="s">
        <v>10723</v>
      </c>
      <c r="I2206" s="6" t="s">
        <v>10870</v>
      </c>
      <c r="J2206" s="6" t="s">
        <v>5</v>
      </c>
      <c r="K2206" s="7">
        <v>0.5</v>
      </c>
      <c r="L2206" s="7">
        <f>IFERROR(VLOOKUP(SiscoTable[[#This Row],[Código]],Hoja2!A:B,2,0)*SiscoTable[[#This Row],[Provta(Uns)]],0)</f>
        <v>12.9</v>
      </c>
      <c r="M2206" s="7">
        <v>0</v>
      </c>
      <c r="N2206" s="7">
        <v>0</v>
      </c>
      <c r="O2206" s="7">
        <f>IFERROR(VLOOKUP(SiscoTable[[#This Row],[Código]],Hoja2!A:B,2,0)*SiscoTable[[#This Row],[Stock_actual]],0)</f>
        <v>0</v>
      </c>
      <c r="P2206" s="6" t="s">
        <v>7</v>
      </c>
      <c r="Q2206" s="7">
        <v>1</v>
      </c>
      <c r="R2206" s="7">
        <v>1.2</v>
      </c>
      <c r="S2206" s="7" t="s">
        <v>11926</v>
      </c>
      <c r="BI2206"/>
      <c r="BJ2206"/>
    </row>
    <row r="2207" spans="2:62" x14ac:dyDescent="0.4">
      <c r="B2207" s="1">
        <v>15426</v>
      </c>
      <c r="C2207" s="6" t="s">
        <v>25</v>
      </c>
      <c r="D2207" s="6" t="s">
        <v>30</v>
      </c>
      <c r="E2207" s="6" t="s">
        <v>8482</v>
      </c>
      <c r="F2207" s="6" t="s">
        <v>10720</v>
      </c>
      <c r="G2207" s="6" t="s">
        <v>10721</v>
      </c>
      <c r="H2207" s="6" t="s">
        <v>10723</v>
      </c>
      <c r="I2207" s="6" t="s">
        <v>10731</v>
      </c>
      <c r="J2207" s="6" t="s">
        <v>5</v>
      </c>
      <c r="K2207" s="7">
        <v>14</v>
      </c>
      <c r="L2207" s="7">
        <f>IFERROR(VLOOKUP(SiscoTable[[#This Row],[Código]],Hoja2!A:B,2,0)*SiscoTable[[#This Row],[Provta(Uns)]],0)</f>
        <v>148.4</v>
      </c>
      <c r="M2207" s="7">
        <v>24</v>
      </c>
      <c r="N2207" s="7">
        <v>22</v>
      </c>
      <c r="O2207" s="7">
        <f>IFERROR(VLOOKUP(SiscoTable[[#This Row],[Código]],Hoja2!A:B,2,0)*SiscoTable[[#This Row],[Stock_actual]],0)</f>
        <v>233.2</v>
      </c>
      <c r="P2207" s="6" t="s">
        <v>581</v>
      </c>
      <c r="Q2207" s="7">
        <v>16</v>
      </c>
      <c r="R2207" s="7">
        <v>0</v>
      </c>
      <c r="S2207" s="7" t="s">
        <v>11926</v>
      </c>
      <c r="BI2207"/>
      <c r="BJ2207"/>
    </row>
    <row r="2208" spans="2:62" x14ac:dyDescent="0.4">
      <c r="B2208" s="1">
        <v>15438</v>
      </c>
      <c r="C2208" s="6" t="s">
        <v>30</v>
      </c>
      <c r="D2208" s="6" t="s">
        <v>30</v>
      </c>
      <c r="E2208" s="6" t="s">
        <v>8482</v>
      </c>
      <c r="F2208" s="6" t="s">
        <v>8483</v>
      </c>
      <c r="G2208" s="6" t="s">
        <v>2312</v>
      </c>
      <c r="H2208" s="6" t="s">
        <v>1899</v>
      </c>
      <c r="I2208" s="6" t="s">
        <v>8518</v>
      </c>
      <c r="J2208" s="6" t="s">
        <v>5</v>
      </c>
      <c r="K2208" s="7">
        <v>2.83</v>
      </c>
      <c r="L2208" s="7">
        <f>IFERROR(VLOOKUP(SiscoTable[[#This Row],[Código]],Hoja2!A:B,2,0)*SiscoTable[[#This Row],[Provta(Uns)]],0)</f>
        <v>32.545000000000002</v>
      </c>
      <c r="M2208" s="7">
        <v>0</v>
      </c>
      <c r="N2208" s="7">
        <v>7</v>
      </c>
      <c r="O2208" s="7">
        <f>IFERROR(VLOOKUP(SiscoTable[[#This Row],[Código]],Hoja2!A:B,2,0)*SiscoTable[[#This Row],[Stock_actual]],0)</f>
        <v>80.5</v>
      </c>
      <c r="P2208" s="6" t="s">
        <v>1465</v>
      </c>
      <c r="Q2208" s="7">
        <v>3</v>
      </c>
      <c r="R2208" s="7">
        <v>0</v>
      </c>
      <c r="S2208" s="7" t="s">
        <v>11926</v>
      </c>
      <c r="BI2208"/>
      <c r="BJ2208"/>
    </row>
    <row r="2209" spans="2:62" x14ac:dyDescent="0.4">
      <c r="B2209" s="1">
        <v>15441</v>
      </c>
      <c r="C2209" s="6" t="s">
        <v>30</v>
      </c>
      <c r="D2209" s="6" t="s">
        <v>8</v>
      </c>
      <c r="E2209" s="6" t="s">
        <v>1734</v>
      </c>
      <c r="F2209" s="6" t="s">
        <v>1735</v>
      </c>
      <c r="G2209" s="6" t="s">
        <v>2312</v>
      </c>
      <c r="H2209" s="6" t="s">
        <v>1899</v>
      </c>
      <c r="I2209" s="6" t="s">
        <v>2329</v>
      </c>
      <c r="J2209" s="6" t="s">
        <v>496</v>
      </c>
      <c r="K2209" s="7">
        <v>2.17</v>
      </c>
      <c r="L2209" s="7">
        <f>IFERROR(VLOOKUP(SiscoTable[[#This Row],[Código]],Hoja2!A:B,2,0)*SiscoTable[[#This Row],[Provta(Uns)]],0)</f>
        <v>21.483000000000001</v>
      </c>
      <c r="M2209" s="7">
        <v>0</v>
      </c>
      <c r="N2209" s="7">
        <v>9</v>
      </c>
      <c r="O2209" s="7">
        <f>IFERROR(VLOOKUP(SiscoTable[[#This Row],[Código]],Hoja2!A:B,2,0)*SiscoTable[[#This Row],[Stock_actual]],0)</f>
        <v>89.100000000000009</v>
      </c>
      <c r="P2209" s="6" t="s">
        <v>318</v>
      </c>
      <c r="Q2209" s="7">
        <v>2</v>
      </c>
      <c r="R2209" s="7">
        <v>0</v>
      </c>
      <c r="S2209" s="7" t="s">
        <v>11925</v>
      </c>
      <c r="BI2209"/>
      <c r="BJ2209"/>
    </row>
    <row r="2210" spans="2:62" x14ac:dyDescent="0.4">
      <c r="B2210" s="1">
        <v>15442</v>
      </c>
      <c r="C2210" s="6" t="s">
        <v>8</v>
      </c>
      <c r="D2210" s="6" t="s">
        <v>8</v>
      </c>
      <c r="E2210" s="6" t="s">
        <v>1734</v>
      </c>
      <c r="F2210" s="6" t="s">
        <v>1735</v>
      </c>
      <c r="G2210" s="6" t="s">
        <v>2312</v>
      </c>
      <c r="H2210" s="6" t="s">
        <v>1899</v>
      </c>
      <c r="I2210" s="6" t="s">
        <v>2385</v>
      </c>
      <c r="J2210" s="6" t="s">
        <v>5</v>
      </c>
      <c r="K2210" s="7">
        <v>2.5</v>
      </c>
      <c r="L2210" s="7">
        <f>IFERROR(VLOOKUP(SiscoTable[[#This Row],[Código]],Hoja2!A:B,2,0)*SiscoTable[[#This Row],[Provta(Uns)]],0)</f>
        <v>29.75</v>
      </c>
      <c r="M2210" s="7">
        <v>0</v>
      </c>
      <c r="N2210" s="7">
        <v>4</v>
      </c>
      <c r="O2210" s="7">
        <f>IFERROR(VLOOKUP(SiscoTable[[#This Row],[Código]],Hoja2!A:B,2,0)*SiscoTable[[#This Row],[Stock_actual]],0)</f>
        <v>47.6</v>
      </c>
      <c r="P2210" s="6" t="s">
        <v>573</v>
      </c>
      <c r="Q2210" s="7">
        <v>3</v>
      </c>
      <c r="R2210" s="7">
        <v>0</v>
      </c>
      <c r="S2210" s="7" t="s">
        <v>11925</v>
      </c>
      <c r="BI2210"/>
      <c r="BJ2210"/>
    </row>
    <row r="2211" spans="2:62" x14ac:dyDescent="0.4">
      <c r="B2211" s="1">
        <v>15445</v>
      </c>
      <c r="C2211" s="6" t="s">
        <v>8</v>
      </c>
      <c r="D2211" s="6" t="s">
        <v>8</v>
      </c>
      <c r="E2211" s="6" t="s">
        <v>1734</v>
      </c>
      <c r="F2211" s="6" t="s">
        <v>1735</v>
      </c>
      <c r="G2211" s="6" t="s">
        <v>2312</v>
      </c>
      <c r="H2211" s="6" t="s">
        <v>1899</v>
      </c>
      <c r="I2211" s="6" t="s">
        <v>2386</v>
      </c>
      <c r="J2211" s="6" t="s">
        <v>496</v>
      </c>
      <c r="K2211" s="7">
        <v>4.83</v>
      </c>
      <c r="L2211" s="7">
        <f>IFERROR(VLOOKUP(SiscoTable[[#This Row],[Código]],Hoja2!A:B,2,0)*SiscoTable[[#This Row],[Provta(Uns)]],0)</f>
        <v>36.225000000000001</v>
      </c>
      <c r="M2211" s="7">
        <v>0</v>
      </c>
      <c r="N2211" s="7">
        <v>16</v>
      </c>
      <c r="O2211" s="7">
        <f>IFERROR(VLOOKUP(SiscoTable[[#This Row],[Código]],Hoja2!A:B,2,0)*SiscoTable[[#This Row],[Stock_actual]],0)</f>
        <v>120</v>
      </c>
      <c r="P2211" s="6" t="s">
        <v>2381</v>
      </c>
      <c r="Q2211" s="7">
        <v>5</v>
      </c>
      <c r="R2211" s="7">
        <v>0</v>
      </c>
      <c r="S2211" s="7" t="s">
        <v>11925</v>
      </c>
      <c r="BI2211"/>
      <c r="BJ2211"/>
    </row>
    <row r="2212" spans="2:62" x14ac:dyDescent="0.4">
      <c r="B2212" s="1">
        <v>15446</v>
      </c>
      <c r="C2212" s="6" t="s">
        <v>8</v>
      </c>
      <c r="D2212" s="6" t="s">
        <v>8</v>
      </c>
      <c r="E2212" s="6" t="s">
        <v>1734</v>
      </c>
      <c r="F2212" s="6" t="s">
        <v>1735</v>
      </c>
      <c r="G2212" s="6" t="s">
        <v>2312</v>
      </c>
      <c r="H2212" s="6" t="s">
        <v>1899</v>
      </c>
      <c r="I2212" s="6" t="s">
        <v>2387</v>
      </c>
      <c r="J2212" s="6" t="s">
        <v>5</v>
      </c>
      <c r="K2212" s="7">
        <v>1.67</v>
      </c>
      <c r="L2212" s="7">
        <f>IFERROR(VLOOKUP(SiscoTable[[#This Row],[Código]],Hoja2!A:B,2,0)*SiscoTable[[#This Row],[Provta(Uns)]],0)</f>
        <v>14.195</v>
      </c>
      <c r="M2212" s="7">
        <v>0</v>
      </c>
      <c r="N2212" s="7">
        <v>2</v>
      </c>
      <c r="O2212" s="7">
        <f>IFERROR(VLOOKUP(SiscoTable[[#This Row],[Código]],Hoja2!A:B,2,0)*SiscoTable[[#This Row],[Stock_actual]],0)</f>
        <v>17</v>
      </c>
      <c r="P2212" s="6" t="s">
        <v>115</v>
      </c>
      <c r="Q2212" s="7">
        <v>2</v>
      </c>
      <c r="R2212" s="7">
        <v>3.58</v>
      </c>
      <c r="S2212" s="7" t="s">
        <v>11925</v>
      </c>
      <c r="BI2212"/>
      <c r="BJ2212"/>
    </row>
    <row r="2213" spans="2:62" x14ac:dyDescent="0.4">
      <c r="B2213" s="1">
        <v>15447</v>
      </c>
      <c r="C2213" s="6" t="s">
        <v>8</v>
      </c>
      <c r="D2213" s="6" t="s">
        <v>8</v>
      </c>
      <c r="E2213" s="6" t="s">
        <v>1734</v>
      </c>
      <c r="F2213" s="6" t="s">
        <v>1735</v>
      </c>
      <c r="G2213" s="6" t="s">
        <v>2312</v>
      </c>
      <c r="H2213" s="6" t="s">
        <v>1899</v>
      </c>
      <c r="I2213" s="6" t="s">
        <v>2388</v>
      </c>
      <c r="J2213" s="6" t="s">
        <v>496</v>
      </c>
      <c r="K2213" s="7">
        <v>1</v>
      </c>
      <c r="L2213" s="7">
        <f>IFERROR(VLOOKUP(SiscoTable[[#This Row],[Código]],Hoja2!A:B,2,0)*SiscoTable[[#This Row],[Provta(Uns)]],0)</f>
        <v>15.9</v>
      </c>
      <c r="M2213" s="7">
        <v>0</v>
      </c>
      <c r="N2213" s="7">
        <v>10</v>
      </c>
      <c r="O2213" s="7">
        <f>IFERROR(VLOOKUP(SiscoTable[[#This Row],[Código]],Hoja2!A:B,2,0)*SiscoTable[[#This Row],[Stock_actual]],0)</f>
        <v>159</v>
      </c>
      <c r="P2213" s="6" t="s">
        <v>240</v>
      </c>
      <c r="Q2213" s="7">
        <v>1</v>
      </c>
      <c r="R2213" s="7">
        <v>0</v>
      </c>
      <c r="S2213" s="7" t="s">
        <v>11925</v>
      </c>
      <c r="BI2213"/>
      <c r="BJ2213"/>
    </row>
    <row r="2214" spans="2:62" x14ac:dyDescent="0.4">
      <c r="B2214" s="1">
        <v>15448</v>
      </c>
      <c r="C2214" s="6" t="s">
        <v>8</v>
      </c>
      <c r="D2214" s="6" t="s">
        <v>8</v>
      </c>
      <c r="E2214" s="6" t="s">
        <v>1734</v>
      </c>
      <c r="F2214" s="6" t="s">
        <v>1735</v>
      </c>
      <c r="G2214" s="6" t="s">
        <v>2312</v>
      </c>
      <c r="H2214" s="6" t="s">
        <v>1899</v>
      </c>
      <c r="I2214" s="6" t="s">
        <v>2389</v>
      </c>
      <c r="J2214" s="6" t="s">
        <v>496</v>
      </c>
      <c r="K2214" s="7">
        <v>0.5</v>
      </c>
      <c r="L2214" s="7">
        <f>IFERROR(VLOOKUP(SiscoTable[[#This Row],[Código]],Hoja2!A:B,2,0)*SiscoTable[[#This Row],[Provta(Uns)]],0)</f>
        <v>7.95</v>
      </c>
      <c r="M2214" s="7">
        <v>0</v>
      </c>
      <c r="N2214" s="7">
        <v>11</v>
      </c>
      <c r="O2214" s="7">
        <f>IFERROR(VLOOKUP(SiscoTable[[#This Row],[Código]],Hoja2!A:B,2,0)*SiscoTable[[#This Row],[Stock_actual]],0)</f>
        <v>174.9</v>
      </c>
      <c r="P2214" s="6" t="s">
        <v>2077</v>
      </c>
      <c r="Q2214" s="7">
        <v>1</v>
      </c>
      <c r="R2214" s="7">
        <v>0</v>
      </c>
      <c r="S2214" s="7" t="s">
        <v>11925</v>
      </c>
      <c r="BI2214"/>
      <c r="BJ2214"/>
    </row>
    <row r="2215" spans="2:62" x14ac:dyDescent="0.4">
      <c r="B2215" s="1">
        <v>15451</v>
      </c>
      <c r="C2215" s="6" t="s">
        <v>8</v>
      </c>
      <c r="D2215" s="6" t="s">
        <v>8</v>
      </c>
      <c r="E2215" s="6" t="s">
        <v>1734</v>
      </c>
      <c r="F2215" s="6" t="s">
        <v>1735</v>
      </c>
      <c r="G2215" s="6" t="s">
        <v>2312</v>
      </c>
      <c r="H2215" s="6" t="s">
        <v>1899</v>
      </c>
      <c r="I2215" s="6" t="s">
        <v>2390</v>
      </c>
      <c r="J2215" s="6" t="s">
        <v>5</v>
      </c>
      <c r="K2215" s="7">
        <v>0</v>
      </c>
      <c r="L2215" s="7">
        <f>IFERROR(VLOOKUP(SiscoTable[[#This Row],[Código]],Hoja2!A:B,2,0)*SiscoTable[[#This Row],[Provta(Uns)]],0)</f>
        <v>0</v>
      </c>
      <c r="M2215" s="7">
        <v>0</v>
      </c>
      <c r="N2215" s="7">
        <v>0</v>
      </c>
      <c r="O2215" s="7">
        <f>IFERROR(VLOOKUP(SiscoTable[[#This Row],[Código]],Hoja2!A:B,2,0)*SiscoTable[[#This Row],[Stock_actual]],0)</f>
        <v>0</v>
      </c>
      <c r="P2215" s="6" t="s">
        <v>7</v>
      </c>
      <c r="Q2215" s="7">
        <v>0</v>
      </c>
      <c r="R2215" s="7">
        <v>0</v>
      </c>
      <c r="S2215" s="7" t="s">
        <v>11925</v>
      </c>
      <c r="BI2215"/>
      <c r="BJ2215"/>
    </row>
    <row r="2216" spans="2:62" x14ac:dyDescent="0.4">
      <c r="B2216" s="1">
        <v>15452</v>
      </c>
      <c r="C2216" s="6" t="s">
        <v>30</v>
      </c>
      <c r="D2216" s="6" t="s">
        <v>8</v>
      </c>
      <c r="E2216" s="6" t="s">
        <v>1734</v>
      </c>
      <c r="F2216" s="6" t="s">
        <v>1735</v>
      </c>
      <c r="G2216" s="6" t="s">
        <v>2312</v>
      </c>
      <c r="H2216" s="6" t="s">
        <v>1899</v>
      </c>
      <c r="I2216" s="6" t="s">
        <v>2330</v>
      </c>
      <c r="J2216" s="6" t="s">
        <v>496</v>
      </c>
      <c r="K2216" s="7">
        <v>2.17</v>
      </c>
      <c r="L2216" s="7">
        <f>IFERROR(VLOOKUP(SiscoTable[[#This Row],[Código]],Hoja2!A:B,2,0)*SiscoTable[[#This Row],[Provta(Uns)]],0)</f>
        <v>62.712999999999994</v>
      </c>
      <c r="M2216" s="7">
        <v>24</v>
      </c>
      <c r="N2216" s="7">
        <v>1</v>
      </c>
      <c r="O2216" s="7">
        <f>IFERROR(VLOOKUP(SiscoTable[[#This Row],[Código]],Hoja2!A:B,2,0)*SiscoTable[[#This Row],[Stock_actual]],0)</f>
        <v>28.9</v>
      </c>
      <c r="P2216" s="6" t="s">
        <v>402</v>
      </c>
      <c r="Q2216" s="7">
        <v>2</v>
      </c>
      <c r="R2216" s="7">
        <v>0</v>
      </c>
      <c r="S2216" s="7" t="s">
        <v>11925</v>
      </c>
      <c r="BI2216"/>
      <c r="BJ2216"/>
    </row>
    <row r="2217" spans="2:62" x14ac:dyDescent="0.4">
      <c r="B2217" s="1">
        <v>15453</v>
      </c>
      <c r="C2217" s="6" t="s">
        <v>30</v>
      </c>
      <c r="D2217" s="6" t="s">
        <v>8</v>
      </c>
      <c r="E2217" s="6" t="s">
        <v>1734</v>
      </c>
      <c r="F2217" s="6" t="s">
        <v>1735</v>
      </c>
      <c r="G2217" s="6" t="s">
        <v>2312</v>
      </c>
      <c r="H2217" s="6" t="s">
        <v>1899</v>
      </c>
      <c r="I2217" s="6" t="s">
        <v>2331</v>
      </c>
      <c r="J2217" s="6" t="s">
        <v>5</v>
      </c>
      <c r="K2217" s="7">
        <v>1.83</v>
      </c>
      <c r="L2217" s="7">
        <f>IFERROR(VLOOKUP(SiscoTable[[#This Row],[Código]],Hoja2!A:B,2,0)*SiscoTable[[#This Row],[Provta(Uns)]],0)</f>
        <v>34.038000000000004</v>
      </c>
      <c r="M2217" s="7">
        <v>0</v>
      </c>
      <c r="N2217" s="7">
        <v>4</v>
      </c>
      <c r="O2217" s="7">
        <f>IFERROR(VLOOKUP(SiscoTable[[#This Row],[Código]],Hoja2!A:B,2,0)*SiscoTable[[#This Row],[Stock_actual]],0)</f>
        <v>74.400000000000006</v>
      </c>
      <c r="P2217" s="6" t="s">
        <v>909</v>
      </c>
      <c r="Q2217" s="7">
        <v>2</v>
      </c>
      <c r="R2217" s="7">
        <v>0</v>
      </c>
      <c r="S2217" s="7" t="s">
        <v>11925</v>
      </c>
      <c r="BI2217"/>
      <c r="BJ2217"/>
    </row>
    <row r="2218" spans="2:62" x14ac:dyDescent="0.4">
      <c r="B2218" s="1">
        <v>15454</v>
      </c>
      <c r="C2218" s="6" t="s">
        <v>8</v>
      </c>
      <c r="D2218" s="6" t="s">
        <v>8</v>
      </c>
      <c r="E2218" s="6" t="s">
        <v>1734</v>
      </c>
      <c r="F2218" s="6" t="s">
        <v>1735</v>
      </c>
      <c r="G2218" s="6" t="s">
        <v>2312</v>
      </c>
      <c r="H2218" s="6" t="s">
        <v>1899</v>
      </c>
      <c r="I2218" s="6" t="s">
        <v>2391</v>
      </c>
      <c r="J2218" s="6" t="s">
        <v>496</v>
      </c>
      <c r="K2218" s="7">
        <v>0.5</v>
      </c>
      <c r="L2218" s="7">
        <f>IFERROR(VLOOKUP(SiscoTable[[#This Row],[Código]],Hoja2!A:B,2,0)*SiscoTable[[#This Row],[Provta(Uns)]],0)</f>
        <v>7.95</v>
      </c>
      <c r="M2218" s="7">
        <v>0</v>
      </c>
      <c r="N2218" s="7">
        <v>13</v>
      </c>
      <c r="O2218" s="7">
        <f>IFERROR(VLOOKUP(SiscoTable[[#This Row],[Código]],Hoja2!A:B,2,0)*SiscoTable[[#This Row],[Stock_actual]],0)</f>
        <v>206.70000000000002</v>
      </c>
      <c r="P2218" s="6" t="s">
        <v>1915</v>
      </c>
      <c r="Q2218" s="7">
        <v>1</v>
      </c>
      <c r="R2218" s="7">
        <v>0</v>
      </c>
      <c r="S2218" s="7" t="s">
        <v>11925</v>
      </c>
      <c r="BI2218"/>
      <c r="BJ2218"/>
    </row>
    <row r="2219" spans="2:62" x14ac:dyDescent="0.4">
      <c r="B2219" s="1">
        <v>15456</v>
      </c>
      <c r="C2219" s="6" t="s">
        <v>8</v>
      </c>
      <c r="D2219" s="6" t="s">
        <v>8</v>
      </c>
      <c r="E2219" s="6" t="s">
        <v>1734</v>
      </c>
      <c r="F2219" s="6" t="s">
        <v>1735</v>
      </c>
      <c r="G2219" s="6" t="s">
        <v>2312</v>
      </c>
      <c r="H2219" s="6" t="s">
        <v>1899</v>
      </c>
      <c r="I2219" s="6" t="s">
        <v>2392</v>
      </c>
      <c r="J2219" s="6" t="s">
        <v>496</v>
      </c>
      <c r="K2219" s="7">
        <v>0</v>
      </c>
      <c r="L2219" s="7">
        <f>IFERROR(VLOOKUP(SiscoTable[[#This Row],[Código]],Hoja2!A:B,2,0)*SiscoTable[[#This Row],[Provta(Uns)]],0)</f>
        <v>0</v>
      </c>
      <c r="M2219" s="7">
        <v>0</v>
      </c>
      <c r="N2219" s="7">
        <v>0</v>
      </c>
      <c r="O2219" s="7">
        <f>IFERROR(VLOOKUP(SiscoTable[[#This Row],[Código]],Hoja2!A:B,2,0)*SiscoTable[[#This Row],[Stock_actual]],0)</f>
        <v>0</v>
      </c>
      <c r="P2219" s="6" t="s">
        <v>7</v>
      </c>
      <c r="Q2219" s="7">
        <v>0</v>
      </c>
      <c r="R2219" s="7">
        <v>0</v>
      </c>
      <c r="S2219" s="7" t="s">
        <v>11925</v>
      </c>
      <c r="BI2219"/>
      <c r="BJ2219"/>
    </row>
    <row r="2220" spans="2:62" x14ac:dyDescent="0.4">
      <c r="B2220" s="1">
        <v>15457</v>
      </c>
      <c r="C2220" s="6" t="s">
        <v>8</v>
      </c>
      <c r="D2220" s="6" t="s">
        <v>8</v>
      </c>
      <c r="E2220" s="6" t="s">
        <v>1734</v>
      </c>
      <c r="F2220" s="6" t="s">
        <v>1735</v>
      </c>
      <c r="G2220" s="6" t="s">
        <v>2312</v>
      </c>
      <c r="H2220" s="6" t="s">
        <v>1899</v>
      </c>
      <c r="I2220" s="6" t="s">
        <v>2393</v>
      </c>
      <c r="J2220" s="6" t="s">
        <v>496</v>
      </c>
      <c r="K2220" s="7">
        <v>0</v>
      </c>
      <c r="L2220" s="7">
        <f>IFERROR(VLOOKUP(SiscoTable[[#This Row],[Código]],Hoja2!A:B,2,0)*SiscoTable[[#This Row],[Provta(Uns)]],0)</f>
        <v>0</v>
      </c>
      <c r="M2220" s="7">
        <v>0</v>
      </c>
      <c r="N2220" s="7">
        <v>0</v>
      </c>
      <c r="O2220" s="7">
        <f>IFERROR(VLOOKUP(SiscoTable[[#This Row],[Código]],Hoja2!A:B,2,0)*SiscoTable[[#This Row],[Stock_actual]],0)</f>
        <v>0</v>
      </c>
      <c r="P2220" s="6" t="s">
        <v>7</v>
      </c>
      <c r="Q2220" s="7">
        <v>0</v>
      </c>
      <c r="R2220" s="7">
        <v>0</v>
      </c>
      <c r="S2220" s="7" t="s">
        <v>11925</v>
      </c>
      <c r="BI2220"/>
      <c r="BJ2220"/>
    </row>
    <row r="2221" spans="2:62" x14ac:dyDescent="0.4">
      <c r="B2221" s="1">
        <v>15458</v>
      </c>
      <c r="C2221" s="6" t="s">
        <v>30</v>
      </c>
      <c r="D2221" s="6" t="s">
        <v>8</v>
      </c>
      <c r="E2221" s="6" t="s">
        <v>1734</v>
      </c>
      <c r="F2221" s="6" t="s">
        <v>1735</v>
      </c>
      <c r="G2221" s="6" t="s">
        <v>2312</v>
      </c>
      <c r="H2221" s="6" t="s">
        <v>4</v>
      </c>
      <c r="I2221" s="6" t="s">
        <v>2332</v>
      </c>
      <c r="J2221" s="6" t="s">
        <v>5</v>
      </c>
      <c r="K2221" s="7">
        <v>0</v>
      </c>
      <c r="L2221" s="7">
        <f>IFERROR(VLOOKUP(SiscoTable[[#This Row],[Código]],Hoja2!A:B,2,0)*SiscoTable[[#This Row],[Provta(Uns)]],0)</f>
        <v>0</v>
      </c>
      <c r="M2221" s="7">
        <v>0</v>
      </c>
      <c r="N2221" s="7">
        <v>0</v>
      </c>
      <c r="O2221" s="7">
        <f>IFERROR(VLOOKUP(SiscoTable[[#This Row],[Código]],Hoja2!A:B,2,0)*SiscoTable[[#This Row],[Stock_actual]],0)</f>
        <v>0</v>
      </c>
      <c r="P2221" s="6" t="s">
        <v>7</v>
      </c>
      <c r="Q2221" s="7">
        <v>0</v>
      </c>
      <c r="R2221" s="7">
        <v>0</v>
      </c>
      <c r="S2221" s="7" t="s">
        <v>11925</v>
      </c>
      <c r="BI2221"/>
      <c r="BJ2221"/>
    </row>
    <row r="2222" spans="2:62" x14ac:dyDescent="0.4">
      <c r="B2222" s="1">
        <v>15459</v>
      </c>
      <c r="C2222" s="6" t="s">
        <v>8</v>
      </c>
      <c r="D2222" s="6" t="s">
        <v>8</v>
      </c>
      <c r="E2222" s="6" t="s">
        <v>1734</v>
      </c>
      <c r="F2222" s="6" t="s">
        <v>1735</v>
      </c>
      <c r="G2222" s="6" t="s">
        <v>2312</v>
      </c>
      <c r="H2222" s="6" t="s">
        <v>1899</v>
      </c>
      <c r="I2222" s="6" t="s">
        <v>2394</v>
      </c>
      <c r="J2222" s="6" t="s">
        <v>5</v>
      </c>
      <c r="K2222" s="7">
        <v>0</v>
      </c>
      <c r="L2222" s="7">
        <f>IFERROR(VLOOKUP(SiscoTable[[#This Row],[Código]],Hoja2!A:B,2,0)*SiscoTable[[#This Row],[Provta(Uns)]],0)</f>
        <v>0</v>
      </c>
      <c r="M2222" s="7">
        <v>0</v>
      </c>
      <c r="N2222" s="7">
        <v>0</v>
      </c>
      <c r="O2222" s="7">
        <f>IFERROR(VLOOKUP(SiscoTable[[#This Row],[Código]],Hoja2!A:B,2,0)*SiscoTable[[#This Row],[Stock_actual]],0)</f>
        <v>0</v>
      </c>
      <c r="P2222" s="6" t="s">
        <v>7</v>
      </c>
      <c r="Q2222" s="7">
        <v>0</v>
      </c>
      <c r="R2222" s="7">
        <v>0</v>
      </c>
      <c r="S2222" s="7" t="s">
        <v>11925</v>
      </c>
      <c r="BI2222"/>
      <c r="BJ2222"/>
    </row>
    <row r="2223" spans="2:62" x14ac:dyDescent="0.4">
      <c r="B2223" s="1">
        <v>15462</v>
      </c>
      <c r="C2223" s="6" t="s">
        <v>8</v>
      </c>
      <c r="D2223" s="6" t="s">
        <v>8</v>
      </c>
      <c r="E2223" s="6" t="s">
        <v>1734</v>
      </c>
      <c r="F2223" s="6" t="s">
        <v>1735</v>
      </c>
      <c r="G2223" s="6" t="s">
        <v>2312</v>
      </c>
      <c r="H2223" s="6" t="s">
        <v>1899</v>
      </c>
      <c r="I2223" s="6" t="s">
        <v>2395</v>
      </c>
      <c r="J2223" s="6" t="s">
        <v>5</v>
      </c>
      <c r="K2223" s="7">
        <v>0.83</v>
      </c>
      <c r="L2223" s="7">
        <f>IFERROR(VLOOKUP(SiscoTable[[#This Row],[Código]],Hoja2!A:B,2,0)*SiscoTable[[#This Row],[Provta(Uns)]],0)</f>
        <v>16.268000000000001</v>
      </c>
      <c r="M2223" s="7">
        <v>0</v>
      </c>
      <c r="N2223" s="7">
        <v>0</v>
      </c>
      <c r="O2223" s="7">
        <f>IFERROR(VLOOKUP(SiscoTable[[#This Row],[Código]],Hoja2!A:B,2,0)*SiscoTable[[#This Row],[Stock_actual]],0)</f>
        <v>0</v>
      </c>
      <c r="P2223" s="6" t="s">
        <v>7</v>
      </c>
      <c r="Q2223" s="7">
        <v>1</v>
      </c>
      <c r="R2223" s="7">
        <v>1.7999999999999998</v>
      </c>
      <c r="S2223" s="7" t="s">
        <v>11925</v>
      </c>
      <c r="BI2223"/>
      <c r="BJ2223"/>
    </row>
    <row r="2224" spans="2:62" x14ac:dyDescent="0.4">
      <c r="B2224" s="1">
        <v>15464</v>
      </c>
      <c r="C2224" s="6" t="s">
        <v>8</v>
      </c>
      <c r="D2224" s="6" t="s">
        <v>8</v>
      </c>
      <c r="E2224" s="6" t="s">
        <v>1734</v>
      </c>
      <c r="F2224" s="6" t="s">
        <v>1735</v>
      </c>
      <c r="G2224" s="6" t="s">
        <v>2312</v>
      </c>
      <c r="H2224" s="6" t="s">
        <v>1899</v>
      </c>
      <c r="I2224" s="6" t="s">
        <v>2396</v>
      </c>
      <c r="J2224" s="6" t="s">
        <v>5</v>
      </c>
      <c r="K2224" s="7">
        <v>0.67</v>
      </c>
      <c r="L2224" s="7">
        <f>IFERROR(VLOOKUP(SiscoTable[[#This Row],[Código]],Hoja2!A:B,2,0)*SiscoTable[[#This Row],[Provta(Uns)]],0)</f>
        <v>15.343</v>
      </c>
      <c r="M2224" s="7">
        <v>0</v>
      </c>
      <c r="N2224" s="7">
        <v>3</v>
      </c>
      <c r="O2224" s="7">
        <f>IFERROR(VLOOKUP(SiscoTable[[#This Row],[Código]],Hoja2!A:B,2,0)*SiscoTable[[#This Row],[Stock_actual]],0)</f>
        <v>68.699999999999989</v>
      </c>
      <c r="P2224" s="6" t="s">
        <v>1060</v>
      </c>
      <c r="Q2224" s="7">
        <v>1</v>
      </c>
      <c r="R2224" s="7">
        <v>0</v>
      </c>
      <c r="S2224" s="7" t="s">
        <v>11925</v>
      </c>
      <c r="BI2224"/>
      <c r="BJ2224"/>
    </row>
    <row r="2225" spans="2:62" x14ac:dyDescent="0.4">
      <c r="B2225" s="1">
        <v>15465</v>
      </c>
      <c r="C2225" s="6" t="s">
        <v>8</v>
      </c>
      <c r="D2225" s="6" t="s">
        <v>8</v>
      </c>
      <c r="E2225" s="6" t="s">
        <v>1734</v>
      </c>
      <c r="F2225" s="6" t="s">
        <v>1735</v>
      </c>
      <c r="G2225" s="6" t="s">
        <v>2312</v>
      </c>
      <c r="H2225" s="6" t="s">
        <v>1899</v>
      </c>
      <c r="I2225" s="6" t="s">
        <v>2397</v>
      </c>
      <c r="J2225" s="6" t="s">
        <v>5</v>
      </c>
      <c r="K2225" s="7">
        <v>1.67</v>
      </c>
      <c r="L2225" s="7">
        <f>IFERROR(VLOOKUP(SiscoTable[[#This Row],[Código]],Hoja2!A:B,2,0)*SiscoTable[[#This Row],[Provta(Uns)]],0)</f>
        <v>29.391999999999999</v>
      </c>
      <c r="M2225" s="7">
        <v>12</v>
      </c>
      <c r="N2225" s="7">
        <v>0</v>
      </c>
      <c r="O2225" s="7">
        <f>IFERROR(VLOOKUP(SiscoTable[[#This Row],[Código]],Hoja2!A:B,2,0)*SiscoTable[[#This Row],[Stock_actual]],0)</f>
        <v>0</v>
      </c>
      <c r="P2225" s="6" t="s">
        <v>7</v>
      </c>
      <c r="Q2225" s="7">
        <v>2</v>
      </c>
      <c r="R2225" s="7">
        <v>0</v>
      </c>
      <c r="S2225" s="7" t="s">
        <v>11925</v>
      </c>
      <c r="BI2225"/>
      <c r="BJ2225"/>
    </row>
    <row r="2226" spans="2:62" x14ac:dyDescent="0.4">
      <c r="B2226" s="1">
        <v>15466</v>
      </c>
      <c r="C2226" s="6" t="s">
        <v>8</v>
      </c>
      <c r="D2226" s="6" t="s">
        <v>8</v>
      </c>
      <c r="E2226" s="6" t="s">
        <v>1734</v>
      </c>
      <c r="F2226" s="6" t="s">
        <v>1735</v>
      </c>
      <c r="G2226" s="6" t="s">
        <v>2312</v>
      </c>
      <c r="H2226" s="6" t="s">
        <v>1899</v>
      </c>
      <c r="I2226" s="6" t="s">
        <v>2398</v>
      </c>
      <c r="J2226" s="6" t="s">
        <v>5</v>
      </c>
      <c r="K2226" s="7">
        <v>0</v>
      </c>
      <c r="L2226" s="7">
        <f>IFERROR(VLOOKUP(SiscoTable[[#This Row],[Código]],Hoja2!A:B,2,0)*SiscoTable[[#This Row],[Provta(Uns)]],0)</f>
        <v>0</v>
      </c>
      <c r="M2226" s="7">
        <v>0</v>
      </c>
      <c r="N2226" s="7">
        <v>0</v>
      </c>
      <c r="O2226" s="7">
        <f>IFERROR(VLOOKUP(SiscoTable[[#This Row],[Código]],Hoja2!A:B,2,0)*SiscoTable[[#This Row],[Stock_actual]],0)</f>
        <v>0</v>
      </c>
      <c r="P2226" s="6" t="s">
        <v>7</v>
      </c>
      <c r="Q2226" s="7">
        <v>0</v>
      </c>
      <c r="R2226" s="7">
        <v>0</v>
      </c>
      <c r="S2226" s="7" t="s">
        <v>11925</v>
      </c>
      <c r="BI2226"/>
      <c r="BJ2226"/>
    </row>
    <row r="2227" spans="2:62" x14ac:dyDescent="0.4">
      <c r="B2227" s="1">
        <v>15467</v>
      </c>
      <c r="C2227" s="6" t="s">
        <v>8</v>
      </c>
      <c r="D2227" s="6" t="s">
        <v>8</v>
      </c>
      <c r="E2227" s="6" t="s">
        <v>1734</v>
      </c>
      <c r="F2227" s="6" t="s">
        <v>1735</v>
      </c>
      <c r="G2227" s="6" t="s">
        <v>2312</v>
      </c>
      <c r="H2227" s="6" t="s">
        <v>1899</v>
      </c>
      <c r="I2227" s="6" t="s">
        <v>2399</v>
      </c>
      <c r="J2227" s="6" t="s">
        <v>5</v>
      </c>
      <c r="K2227" s="7">
        <v>0</v>
      </c>
      <c r="L2227" s="7">
        <f>IFERROR(VLOOKUP(SiscoTable[[#This Row],[Código]],Hoja2!A:B,2,0)*SiscoTable[[#This Row],[Provta(Uns)]],0)</f>
        <v>0</v>
      </c>
      <c r="M2227" s="7">
        <v>0</v>
      </c>
      <c r="N2227" s="7">
        <v>0</v>
      </c>
      <c r="O2227" s="7">
        <f>IFERROR(VLOOKUP(SiscoTable[[#This Row],[Código]],Hoja2!A:B,2,0)*SiscoTable[[#This Row],[Stock_actual]],0)</f>
        <v>0</v>
      </c>
      <c r="P2227" s="6" t="s">
        <v>7</v>
      </c>
      <c r="Q2227" s="7">
        <v>0</v>
      </c>
      <c r="R2227" s="7">
        <v>0</v>
      </c>
      <c r="S2227" s="7" t="s">
        <v>11925</v>
      </c>
      <c r="BI2227"/>
      <c r="BJ2227"/>
    </row>
    <row r="2228" spans="2:62" x14ac:dyDescent="0.4">
      <c r="B2228" s="1">
        <v>15470</v>
      </c>
      <c r="C2228" s="6" t="s">
        <v>30</v>
      </c>
      <c r="D2228" s="6" t="s">
        <v>8</v>
      </c>
      <c r="E2228" s="6" t="s">
        <v>1734</v>
      </c>
      <c r="F2228" s="6" t="s">
        <v>1735</v>
      </c>
      <c r="G2228" s="6" t="s">
        <v>2312</v>
      </c>
      <c r="H2228" s="6" t="s">
        <v>1899</v>
      </c>
      <c r="I2228" s="6" t="s">
        <v>2333</v>
      </c>
      <c r="J2228" s="6" t="s">
        <v>496</v>
      </c>
      <c r="K2228" s="7">
        <v>4.83</v>
      </c>
      <c r="L2228" s="7">
        <f>IFERROR(VLOOKUP(SiscoTable[[#This Row],[Código]],Hoja2!A:B,2,0)*SiscoTable[[#This Row],[Provta(Uns)]],0)</f>
        <v>99.498000000000005</v>
      </c>
      <c r="M2228" s="7">
        <v>12</v>
      </c>
      <c r="N2228" s="7">
        <v>1</v>
      </c>
      <c r="O2228" s="7">
        <f>IFERROR(VLOOKUP(SiscoTable[[#This Row],[Código]],Hoja2!A:B,2,0)*SiscoTable[[#This Row],[Stock_actual]],0)</f>
        <v>20.6</v>
      </c>
      <c r="P2228" s="6" t="s">
        <v>27</v>
      </c>
      <c r="Q2228" s="7">
        <v>5</v>
      </c>
      <c r="R2228" s="7">
        <v>0</v>
      </c>
      <c r="S2228" s="7" t="s">
        <v>11925</v>
      </c>
      <c r="BI2228"/>
      <c r="BJ2228"/>
    </row>
    <row r="2229" spans="2:62" x14ac:dyDescent="0.4">
      <c r="B2229" s="1">
        <v>15471</v>
      </c>
      <c r="C2229" s="6" t="s">
        <v>8</v>
      </c>
      <c r="D2229" s="6" t="s">
        <v>8</v>
      </c>
      <c r="E2229" s="6" t="s">
        <v>1734</v>
      </c>
      <c r="F2229" s="6" t="s">
        <v>1735</v>
      </c>
      <c r="G2229" s="6" t="s">
        <v>2312</v>
      </c>
      <c r="H2229" s="6" t="s">
        <v>1899</v>
      </c>
      <c r="I2229" s="6" t="s">
        <v>2400</v>
      </c>
      <c r="J2229" s="6" t="s">
        <v>5</v>
      </c>
      <c r="K2229" s="7">
        <v>0</v>
      </c>
      <c r="L2229" s="7">
        <f>IFERROR(VLOOKUP(SiscoTable[[#This Row],[Código]],Hoja2!A:B,2,0)*SiscoTable[[#This Row],[Provta(Uns)]],0)</f>
        <v>0</v>
      </c>
      <c r="M2229" s="7">
        <v>0</v>
      </c>
      <c r="N2229" s="7">
        <v>0</v>
      </c>
      <c r="O2229" s="7">
        <f>IFERROR(VLOOKUP(SiscoTable[[#This Row],[Código]],Hoja2!A:B,2,0)*SiscoTable[[#This Row],[Stock_actual]],0)</f>
        <v>0</v>
      </c>
      <c r="P2229" s="6" t="s">
        <v>7</v>
      </c>
      <c r="Q2229" s="7">
        <v>0</v>
      </c>
      <c r="R2229" s="7">
        <v>0</v>
      </c>
      <c r="S2229" s="7" t="s">
        <v>11925</v>
      </c>
      <c r="BI2229"/>
      <c r="BJ2229"/>
    </row>
    <row r="2230" spans="2:62" x14ac:dyDescent="0.4">
      <c r="B2230" s="1">
        <v>15473</v>
      </c>
      <c r="C2230" s="6" t="s">
        <v>8</v>
      </c>
      <c r="D2230" s="6" t="s">
        <v>8</v>
      </c>
      <c r="E2230" s="6" t="s">
        <v>1734</v>
      </c>
      <c r="F2230" s="6" t="s">
        <v>1735</v>
      </c>
      <c r="G2230" s="6" t="s">
        <v>2312</v>
      </c>
      <c r="H2230" s="6" t="s">
        <v>1899</v>
      </c>
      <c r="I2230" s="6" t="s">
        <v>2401</v>
      </c>
      <c r="J2230" s="6" t="s">
        <v>5</v>
      </c>
      <c r="K2230" s="7">
        <v>0.33</v>
      </c>
      <c r="L2230" s="7">
        <f>IFERROR(VLOOKUP(SiscoTable[[#This Row],[Código]],Hoja2!A:B,2,0)*SiscoTable[[#This Row],[Provta(Uns)]],0)</f>
        <v>6.2700000000000005</v>
      </c>
      <c r="M2230" s="7">
        <v>0</v>
      </c>
      <c r="N2230" s="7">
        <v>15</v>
      </c>
      <c r="O2230" s="7">
        <f>IFERROR(VLOOKUP(SiscoTable[[#This Row],[Código]],Hoja2!A:B,2,0)*SiscoTable[[#This Row],[Stock_actual]],0)</f>
        <v>285</v>
      </c>
      <c r="P2230" s="6" t="s">
        <v>2402</v>
      </c>
      <c r="Q2230" s="7">
        <v>0</v>
      </c>
      <c r="R2230" s="7">
        <v>0</v>
      </c>
      <c r="S2230" s="7" t="s">
        <v>11925</v>
      </c>
      <c r="BI2230"/>
      <c r="BJ2230"/>
    </row>
    <row r="2231" spans="2:62" x14ac:dyDescent="0.4">
      <c r="B2231" s="1">
        <v>15480</v>
      </c>
      <c r="C2231" s="6" t="s">
        <v>25</v>
      </c>
      <c r="D2231" s="6" t="s">
        <v>8</v>
      </c>
      <c r="E2231" s="6" t="s">
        <v>1734</v>
      </c>
      <c r="F2231" s="6" t="s">
        <v>1735</v>
      </c>
      <c r="G2231" s="6" t="s">
        <v>2312</v>
      </c>
      <c r="H2231" s="6" t="s">
        <v>1899</v>
      </c>
      <c r="I2231" s="6" t="s">
        <v>2313</v>
      </c>
      <c r="J2231" s="6" t="s">
        <v>496</v>
      </c>
      <c r="K2231" s="7">
        <v>3</v>
      </c>
      <c r="L2231" s="7">
        <f>IFERROR(VLOOKUP(SiscoTable[[#This Row],[Código]],Hoja2!A:B,2,0)*SiscoTable[[#This Row],[Provta(Uns)]],0)</f>
        <v>134.69999999999999</v>
      </c>
      <c r="M2231" s="7">
        <v>0</v>
      </c>
      <c r="N2231" s="7">
        <v>17</v>
      </c>
      <c r="O2231" s="7">
        <f>IFERROR(VLOOKUP(SiscoTable[[#This Row],[Código]],Hoja2!A:B,2,0)*SiscoTable[[#This Row],[Stock_actual]],0)</f>
        <v>763.3</v>
      </c>
      <c r="P2231" s="6" t="s">
        <v>588</v>
      </c>
      <c r="Q2231" s="7">
        <v>3</v>
      </c>
      <c r="R2231" s="7">
        <v>0</v>
      </c>
      <c r="S2231" s="7" t="s">
        <v>11925</v>
      </c>
      <c r="BI2231"/>
      <c r="BJ2231"/>
    </row>
    <row r="2232" spans="2:62" x14ac:dyDescent="0.4">
      <c r="B2232" s="1">
        <v>15483</v>
      </c>
      <c r="C2232" s="6" t="s">
        <v>30</v>
      </c>
      <c r="D2232" s="6" t="s">
        <v>8</v>
      </c>
      <c r="E2232" s="6" t="s">
        <v>1734</v>
      </c>
      <c r="F2232" s="6" t="s">
        <v>1735</v>
      </c>
      <c r="G2232" s="6" t="s">
        <v>2312</v>
      </c>
      <c r="H2232" s="6" t="s">
        <v>1899</v>
      </c>
      <c r="I2232" s="6" t="s">
        <v>2334</v>
      </c>
      <c r="J2232" s="6" t="s">
        <v>496</v>
      </c>
      <c r="K2232" s="7">
        <v>2.67</v>
      </c>
      <c r="L2232" s="7">
        <f>IFERROR(VLOOKUP(SiscoTable[[#This Row],[Código]],Hoja2!A:B,2,0)*SiscoTable[[#This Row],[Provta(Uns)]],0)</f>
        <v>69.152999999999992</v>
      </c>
      <c r="M2232" s="7">
        <v>24</v>
      </c>
      <c r="N2232" s="7">
        <v>0</v>
      </c>
      <c r="O2232" s="7">
        <f>IFERROR(VLOOKUP(SiscoTable[[#This Row],[Código]],Hoja2!A:B,2,0)*SiscoTable[[#This Row],[Stock_actual]],0)</f>
        <v>0</v>
      </c>
      <c r="P2232" s="6" t="s">
        <v>7</v>
      </c>
      <c r="Q2232" s="7">
        <v>3</v>
      </c>
      <c r="R2232" s="7">
        <v>0</v>
      </c>
      <c r="S2232" s="7" t="s">
        <v>11925</v>
      </c>
      <c r="BI2232"/>
      <c r="BJ2232"/>
    </row>
    <row r="2233" spans="2:62" x14ac:dyDescent="0.4">
      <c r="B2233" s="1">
        <v>15487</v>
      </c>
      <c r="C2233" s="6" t="s">
        <v>8</v>
      </c>
      <c r="D2233" s="6" t="s">
        <v>8</v>
      </c>
      <c r="E2233" s="6" t="s">
        <v>1734</v>
      </c>
      <c r="F2233" s="6" t="s">
        <v>1735</v>
      </c>
      <c r="G2233" s="6" t="s">
        <v>2312</v>
      </c>
      <c r="H2233" s="6" t="s">
        <v>1899</v>
      </c>
      <c r="I2233" s="6" t="s">
        <v>2403</v>
      </c>
      <c r="J2233" s="6" t="s">
        <v>496</v>
      </c>
      <c r="K2233" s="7">
        <v>0.67</v>
      </c>
      <c r="L2233" s="7">
        <f>IFERROR(VLOOKUP(SiscoTable[[#This Row],[Código]],Hoja2!A:B,2,0)*SiscoTable[[#This Row],[Provta(Uns)]],0)</f>
        <v>10.653</v>
      </c>
      <c r="M2233" s="7">
        <v>0</v>
      </c>
      <c r="N2233" s="7">
        <v>2</v>
      </c>
      <c r="O2233" s="7">
        <f>IFERROR(VLOOKUP(SiscoTable[[#This Row],[Código]],Hoja2!A:B,2,0)*SiscoTable[[#This Row],[Stock_actual]],0)</f>
        <v>31.8</v>
      </c>
      <c r="P2233" s="6" t="s">
        <v>983</v>
      </c>
      <c r="Q2233" s="7">
        <v>1</v>
      </c>
      <c r="R2233" s="7">
        <v>0</v>
      </c>
      <c r="S2233" s="7" t="s">
        <v>11925</v>
      </c>
      <c r="BI2233"/>
      <c r="BJ2233"/>
    </row>
    <row r="2234" spans="2:62" x14ac:dyDescent="0.4">
      <c r="B2234" s="1">
        <v>15488</v>
      </c>
      <c r="C2234" s="6" t="s">
        <v>8</v>
      </c>
      <c r="D2234" s="6" t="s">
        <v>8</v>
      </c>
      <c r="E2234" s="6" t="s">
        <v>1734</v>
      </c>
      <c r="F2234" s="6" t="s">
        <v>1735</v>
      </c>
      <c r="G2234" s="6" t="s">
        <v>2312</v>
      </c>
      <c r="H2234" s="6" t="s">
        <v>1899</v>
      </c>
      <c r="I2234" s="6" t="s">
        <v>2404</v>
      </c>
      <c r="J2234" s="6" t="s">
        <v>496</v>
      </c>
      <c r="K2234" s="7">
        <v>0.83</v>
      </c>
      <c r="L2234" s="7">
        <f>IFERROR(VLOOKUP(SiscoTable[[#This Row],[Código]],Hoja2!A:B,2,0)*SiscoTable[[#This Row],[Provta(Uns)]],0)</f>
        <v>27.306999999999999</v>
      </c>
      <c r="M2234" s="7">
        <v>0</v>
      </c>
      <c r="N2234" s="7">
        <v>2</v>
      </c>
      <c r="O2234" s="7">
        <f>IFERROR(VLOOKUP(SiscoTable[[#This Row],[Código]],Hoja2!A:B,2,0)*SiscoTable[[#This Row],[Stock_actual]],0)</f>
        <v>65.8</v>
      </c>
      <c r="P2234" s="6" t="s">
        <v>598</v>
      </c>
      <c r="Q2234" s="7">
        <v>1</v>
      </c>
      <c r="R2234" s="7">
        <v>0</v>
      </c>
      <c r="S2234" s="7" t="s">
        <v>11925</v>
      </c>
      <c r="BI2234"/>
      <c r="BJ2234"/>
    </row>
    <row r="2235" spans="2:62" x14ac:dyDescent="0.4">
      <c r="B2235" s="1">
        <v>15489</v>
      </c>
      <c r="C2235" s="6" t="s">
        <v>8</v>
      </c>
      <c r="D2235" s="6" t="s">
        <v>8</v>
      </c>
      <c r="E2235" s="6" t="s">
        <v>1734</v>
      </c>
      <c r="F2235" s="6" t="s">
        <v>1735</v>
      </c>
      <c r="G2235" s="6" t="s">
        <v>2312</v>
      </c>
      <c r="H2235" s="6" t="s">
        <v>1899</v>
      </c>
      <c r="I2235" s="6" t="s">
        <v>2405</v>
      </c>
      <c r="J2235" s="6" t="s">
        <v>5</v>
      </c>
      <c r="K2235" s="7">
        <v>0.5</v>
      </c>
      <c r="L2235" s="7">
        <f>IFERROR(VLOOKUP(SiscoTable[[#This Row],[Código]],Hoja2!A:B,2,0)*SiscoTable[[#This Row],[Provta(Uns)]],0)</f>
        <v>17.95</v>
      </c>
      <c r="M2235" s="7">
        <v>0</v>
      </c>
      <c r="N2235" s="7">
        <v>19</v>
      </c>
      <c r="O2235" s="7">
        <f>IFERROR(VLOOKUP(SiscoTable[[#This Row],[Código]],Hoja2!A:B,2,0)*SiscoTable[[#This Row],[Stock_actual]],0)</f>
        <v>682.1</v>
      </c>
      <c r="P2235" s="6" t="s">
        <v>2406</v>
      </c>
      <c r="Q2235" s="7">
        <v>1</v>
      </c>
      <c r="R2235" s="7">
        <v>0</v>
      </c>
      <c r="S2235" s="7" t="s">
        <v>11925</v>
      </c>
      <c r="BI2235"/>
      <c r="BJ2235"/>
    </row>
    <row r="2236" spans="2:62" x14ac:dyDescent="0.4">
      <c r="B2236" s="1">
        <v>15493</v>
      </c>
      <c r="C2236" s="6" t="s">
        <v>30</v>
      </c>
      <c r="D2236" s="6" t="s">
        <v>8</v>
      </c>
      <c r="E2236" s="6" t="s">
        <v>1734</v>
      </c>
      <c r="F2236" s="6" t="s">
        <v>1735</v>
      </c>
      <c r="G2236" s="6" t="s">
        <v>2312</v>
      </c>
      <c r="H2236" s="6" t="s">
        <v>1899</v>
      </c>
      <c r="I2236" s="6" t="s">
        <v>2335</v>
      </c>
      <c r="J2236" s="6" t="s">
        <v>496</v>
      </c>
      <c r="K2236" s="7">
        <v>3.17</v>
      </c>
      <c r="L2236" s="7">
        <f>IFERROR(VLOOKUP(SiscoTable[[#This Row],[Código]],Hoja2!A:B,2,0)*SiscoTable[[#This Row],[Provta(Uns)]],0)</f>
        <v>55.475000000000001</v>
      </c>
      <c r="M2236" s="7">
        <v>0</v>
      </c>
      <c r="N2236" s="7">
        <v>9</v>
      </c>
      <c r="O2236" s="7">
        <f>IFERROR(VLOOKUP(SiscoTable[[#This Row],[Código]],Hoja2!A:B,2,0)*SiscoTable[[#This Row],[Stock_actual]],0)</f>
        <v>157.5</v>
      </c>
      <c r="P2236" s="6" t="s">
        <v>539</v>
      </c>
      <c r="Q2236" s="7">
        <v>4</v>
      </c>
      <c r="R2236" s="7">
        <v>0</v>
      </c>
      <c r="S2236" s="7" t="s">
        <v>11925</v>
      </c>
      <c r="BI2236"/>
      <c r="BJ2236"/>
    </row>
    <row r="2237" spans="2:62" x14ac:dyDescent="0.4">
      <c r="B2237" s="1">
        <v>15496</v>
      </c>
      <c r="C2237" s="6" t="s">
        <v>8</v>
      </c>
      <c r="D2237" s="6" t="s">
        <v>8</v>
      </c>
      <c r="E2237" s="6" t="s">
        <v>1734</v>
      </c>
      <c r="F2237" s="6" t="s">
        <v>1735</v>
      </c>
      <c r="G2237" s="6" t="s">
        <v>2312</v>
      </c>
      <c r="H2237" s="6" t="s">
        <v>1899</v>
      </c>
      <c r="I2237" s="6" t="s">
        <v>2407</v>
      </c>
      <c r="J2237" s="6" t="s">
        <v>496</v>
      </c>
      <c r="K2237" s="7">
        <v>0</v>
      </c>
      <c r="L2237" s="7">
        <f>IFERROR(VLOOKUP(SiscoTable[[#This Row],[Código]],Hoja2!A:B,2,0)*SiscoTable[[#This Row],[Provta(Uns)]],0)</f>
        <v>0</v>
      </c>
      <c r="M2237" s="7">
        <v>0</v>
      </c>
      <c r="N2237" s="7">
        <v>0</v>
      </c>
      <c r="O2237" s="7">
        <f>IFERROR(VLOOKUP(SiscoTable[[#This Row],[Código]],Hoja2!A:B,2,0)*SiscoTable[[#This Row],[Stock_actual]],0)</f>
        <v>0</v>
      </c>
      <c r="P2237" s="6" t="s">
        <v>7</v>
      </c>
      <c r="Q2237" s="7">
        <v>0</v>
      </c>
      <c r="R2237" s="7">
        <v>0</v>
      </c>
      <c r="S2237" s="7" t="s">
        <v>11925</v>
      </c>
      <c r="BI2237"/>
      <c r="BJ2237"/>
    </row>
    <row r="2238" spans="2:62" x14ac:dyDescent="0.4">
      <c r="B2238" s="1">
        <v>15497</v>
      </c>
      <c r="C2238" s="6" t="s">
        <v>8</v>
      </c>
      <c r="D2238" s="6" t="s">
        <v>8</v>
      </c>
      <c r="E2238" s="6" t="s">
        <v>1734</v>
      </c>
      <c r="F2238" s="6" t="s">
        <v>1735</v>
      </c>
      <c r="G2238" s="6" t="s">
        <v>2312</v>
      </c>
      <c r="H2238" s="6" t="s">
        <v>1899</v>
      </c>
      <c r="I2238" s="6" t="s">
        <v>2408</v>
      </c>
      <c r="J2238" s="6" t="s">
        <v>496</v>
      </c>
      <c r="K2238" s="7">
        <v>0</v>
      </c>
      <c r="L2238" s="7">
        <f>IFERROR(VLOOKUP(SiscoTable[[#This Row],[Código]],Hoja2!A:B,2,0)*SiscoTable[[#This Row],[Provta(Uns)]],0)</f>
        <v>0</v>
      </c>
      <c r="M2238" s="7">
        <v>12</v>
      </c>
      <c r="N2238" s="7">
        <v>0</v>
      </c>
      <c r="O2238" s="7">
        <f>IFERROR(VLOOKUP(SiscoTable[[#This Row],[Código]],Hoja2!A:B,2,0)*SiscoTable[[#This Row],[Stock_actual]],0)</f>
        <v>0</v>
      </c>
      <c r="P2238" s="6" t="s">
        <v>7</v>
      </c>
      <c r="Q2238" s="7">
        <v>0</v>
      </c>
      <c r="R2238" s="7">
        <v>0</v>
      </c>
      <c r="S2238" s="7" t="s">
        <v>11925</v>
      </c>
      <c r="BI2238"/>
      <c r="BJ2238"/>
    </row>
    <row r="2239" spans="2:62" x14ac:dyDescent="0.4">
      <c r="B2239" s="1">
        <v>15499</v>
      </c>
      <c r="C2239" s="6" t="s">
        <v>8</v>
      </c>
      <c r="D2239" s="6" t="s">
        <v>8</v>
      </c>
      <c r="E2239" s="6" t="s">
        <v>1734</v>
      </c>
      <c r="F2239" s="6" t="s">
        <v>1735</v>
      </c>
      <c r="G2239" s="6" t="s">
        <v>2312</v>
      </c>
      <c r="H2239" s="6" t="s">
        <v>1899</v>
      </c>
      <c r="I2239" s="6" t="s">
        <v>2409</v>
      </c>
      <c r="J2239" s="6" t="s">
        <v>5</v>
      </c>
      <c r="K2239" s="7">
        <v>0</v>
      </c>
      <c r="L2239" s="7">
        <f>IFERROR(VLOOKUP(SiscoTable[[#This Row],[Código]],Hoja2!A:B,2,0)*SiscoTable[[#This Row],[Provta(Uns)]],0)</f>
        <v>0</v>
      </c>
      <c r="M2239" s="7">
        <v>0</v>
      </c>
      <c r="N2239" s="7">
        <v>0</v>
      </c>
      <c r="O2239" s="7">
        <f>IFERROR(VLOOKUP(SiscoTable[[#This Row],[Código]],Hoja2!A:B,2,0)*SiscoTable[[#This Row],[Stock_actual]],0)</f>
        <v>0</v>
      </c>
      <c r="P2239" s="6" t="s">
        <v>7</v>
      </c>
      <c r="Q2239" s="7">
        <v>0</v>
      </c>
      <c r="R2239" s="7">
        <v>0</v>
      </c>
      <c r="S2239" s="7" t="s">
        <v>11925</v>
      </c>
      <c r="BI2239"/>
      <c r="BJ2239"/>
    </row>
    <row r="2240" spans="2:62" x14ac:dyDescent="0.4">
      <c r="B2240" s="1">
        <v>15500</v>
      </c>
      <c r="C2240" s="6" t="s">
        <v>8</v>
      </c>
      <c r="D2240" s="6" t="s">
        <v>8</v>
      </c>
      <c r="E2240" s="6" t="s">
        <v>1734</v>
      </c>
      <c r="F2240" s="6" t="s">
        <v>1735</v>
      </c>
      <c r="G2240" s="6" t="s">
        <v>2312</v>
      </c>
      <c r="H2240" s="6" t="s">
        <v>1899</v>
      </c>
      <c r="I2240" s="6" t="s">
        <v>2410</v>
      </c>
      <c r="J2240" s="6" t="s">
        <v>496</v>
      </c>
      <c r="K2240" s="7">
        <v>0.67</v>
      </c>
      <c r="L2240" s="7">
        <f>IFERROR(VLOOKUP(SiscoTable[[#This Row],[Código]],Hoja2!A:B,2,0)*SiscoTable[[#This Row],[Provta(Uns)]],0)</f>
        <v>15.007999999999999</v>
      </c>
      <c r="M2240" s="7">
        <v>0</v>
      </c>
      <c r="N2240" s="7">
        <v>12</v>
      </c>
      <c r="O2240" s="7">
        <f>IFERROR(VLOOKUP(SiscoTable[[#This Row],[Código]],Hoja2!A:B,2,0)*SiscoTable[[#This Row],[Stock_actual]],0)</f>
        <v>268.79999999999995</v>
      </c>
      <c r="P2240" s="6" t="s">
        <v>2411</v>
      </c>
      <c r="Q2240" s="7">
        <v>1</v>
      </c>
      <c r="R2240" s="7">
        <v>0</v>
      </c>
      <c r="S2240" s="7" t="s">
        <v>11925</v>
      </c>
      <c r="BI2240"/>
      <c r="BJ2240"/>
    </row>
    <row r="2241" spans="2:62" x14ac:dyDescent="0.4">
      <c r="B2241" s="1">
        <v>15502</v>
      </c>
      <c r="C2241" s="6" t="s">
        <v>8</v>
      </c>
      <c r="D2241" s="6" t="s">
        <v>8</v>
      </c>
      <c r="E2241" s="6" t="s">
        <v>1734</v>
      </c>
      <c r="F2241" s="6" t="s">
        <v>1735</v>
      </c>
      <c r="G2241" s="6" t="s">
        <v>2312</v>
      </c>
      <c r="H2241" s="6" t="s">
        <v>1899</v>
      </c>
      <c r="I2241" s="6" t="s">
        <v>2412</v>
      </c>
      <c r="J2241" s="6" t="s">
        <v>5</v>
      </c>
      <c r="K2241" s="7">
        <v>0.5</v>
      </c>
      <c r="L2241" s="7">
        <f>IFERROR(VLOOKUP(SiscoTable[[#This Row],[Código]],Hoja2!A:B,2,0)*SiscoTable[[#This Row],[Provta(Uns)]],0)</f>
        <v>8.1</v>
      </c>
      <c r="M2241" s="7">
        <v>0</v>
      </c>
      <c r="N2241" s="7">
        <v>11</v>
      </c>
      <c r="O2241" s="7">
        <f>IFERROR(VLOOKUP(SiscoTable[[#This Row],[Código]],Hoja2!A:B,2,0)*SiscoTable[[#This Row],[Stock_actual]],0)</f>
        <v>178.2</v>
      </c>
      <c r="P2241" s="6" t="s">
        <v>2077</v>
      </c>
      <c r="Q2241" s="7">
        <v>1</v>
      </c>
      <c r="R2241" s="7">
        <v>0</v>
      </c>
      <c r="S2241" s="7" t="s">
        <v>11925</v>
      </c>
      <c r="BI2241"/>
      <c r="BJ2241"/>
    </row>
    <row r="2242" spans="2:62" x14ac:dyDescent="0.4">
      <c r="B2242" s="1">
        <v>15504</v>
      </c>
      <c r="C2242" s="6" t="s">
        <v>8</v>
      </c>
      <c r="D2242" s="6" t="s">
        <v>8</v>
      </c>
      <c r="E2242" s="6" t="s">
        <v>1734</v>
      </c>
      <c r="F2242" s="6" t="s">
        <v>1735</v>
      </c>
      <c r="G2242" s="6" t="s">
        <v>2312</v>
      </c>
      <c r="H2242" s="6" t="s">
        <v>1899</v>
      </c>
      <c r="I2242" s="6" t="s">
        <v>2413</v>
      </c>
      <c r="J2242" s="6" t="s">
        <v>496</v>
      </c>
      <c r="K2242" s="7">
        <v>0.17</v>
      </c>
      <c r="L2242" s="7">
        <f>IFERROR(VLOOKUP(SiscoTable[[#This Row],[Código]],Hoja2!A:B,2,0)*SiscoTable[[#This Row],[Provta(Uns)]],0)</f>
        <v>3.8079999999999998</v>
      </c>
      <c r="M2242" s="7">
        <v>0</v>
      </c>
      <c r="N2242" s="7">
        <v>5</v>
      </c>
      <c r="O2242" s="7">
        <f>IFERROR(VLOOKUP(SiscoTable[[#This Row],[Código]],Hoja2!A:B,2,0)*SiscoTable[[#This Row],[Stock_actual]],0)</f>
        <v>112</v>
      </c>
      <c r="P2242" s="6" t="s">
        <v>146</v>
      </c>
      <c r="Q2242" s="7">
        <v>0</v>
      </c>
      <c r="R2242" s="7">
        <v>0</v>
      </c>
      <c r="S2242" s="7" t="s">
        <v>11925</v>
      </c>
      <c r="BI2242"/>
      <c r="BJ2242"/>
    </row>
    <row r="2243" spans="2:62" x14ac:dyDescent="0.4">
      <c r="B2243" s="1">
        <v>15505</v>
      </c>
      <c r="C2243" s="6" t="s">
        <v>8</v>
      </c>
      <c r="D2243" s="6" t="s">
        <v>8</v>
      </c>
      <c r="E2243" s="6" t="s">
        <v>1734</v>
      </c>
      <c r="F2243" s="6" t="s">
        <v>1735</v>
      </c>
      <c r="G2243" s="6" t="s">
        <v>2312</v>
      </c>
      <c r="H2243" s="6" t="s">
        <v>1899</v>
      </c>
      <c r="I2243" s="6" t="s">
        <v>2414</v>
      </c>
      <c r="J2243" s="6" t="s">
        <v>496</v>
      </c>
      <c r="K2243" s="7">
        <v>1</v>
      </c>
      <c r="L2243" s="7">
        <f>IFERROR(VLOOKUP(SiscoTable[[#This Row],[Código]],Hoja2!A:B,2,0)*SiscoTable[[#This Row],[Provta(Uns)]],0)</f>
        <v>16.2</v>
      </c>
      <c r="M2243" s="7">
        <v>0</v>
      </c>
      <c r="N2243" s="7">
        <v>5</v>
      </c>
      <c r="O2243" s="7">
        <f>IFERROR(VLOOKUP(SiscoTable[[#This Row],[Código]],Hoja2!A:B,2,0)*SiscoTable[[#This Row],[Stock_actual]],0)</f>
        <v>81</v>
      </c>
      <c r="P2243" s="6" t="s">
        <v>2415</v>
      </c>
      <c r="Q2243" s="7">
        <v>1</v>
      </c>
      <c r="R2243" s="7">
        <v>0</v>
      </c>
      <c r="S2243" s="7" t="s">
        <v>11925</v>
      </c>
      <c r="BI2243"/>
      <c r="BJ2243"/>
    </row>
    <row r="2244" spans="2:62" x14ac:dyDescent="0.4">
      <c r="B2244" s="1">
        <v>15506</v>
      </c>
      <c r="C2244" s="6" t="s">
        <v>8</v>
      </c>
      <c r="D2244" s="6" t="s">
        <v>8</v>
      </c>
      <c r="E2244" s="6" t="s">
        <v>1734</v>
      </c>
      <c r="F2244" s="6" t="s">
        <v>1735</v>
      </c>
      <c r="G2244" s="6" t="s">
        <v>2312</v>
      </c>
      <c r="H2244" s="6" t="s">
        <v>1899</v>
      </c>
      <c r="I2244" s="6" t="s">
        <v>2416</v>
      </c>
      <c r="J2244" s="6" t="s">
        <v>496</v>
      </c>
      <c r="K2244" s="7">
        <v>0</v>
      </c>
      <c r="L2244" s="7">
        <f>IFERROR(VLOOKUP(SiscoTable[[#This Row],[Código]],Hoja2!A:B,2,0)*SiscoTable[[#This Row],[Provta(Uns)]],0)</f>
        <v>0</v>
      </c>
      <c r="M2244" s="7">
        <v>0</v>
      </c>
      <c r="N2244" s="7">
        <v>0</v>
      </c>
      <c r="O2244" s="7">
        <f>IFERROR(VLOOKUP(SiscoTable[[#This Row],[Código]],Hoja2!A:B,2,0)*SiscoTable[[#This Row],[Stock_actual]],0)</f>
        <v>0</v>
      </c>
      <c r="P2244" s="6" t="s">
        <v>7</v>
      </c>
      <c r="Q2244" s="7">
        <v>0</v>
      </c>
      <c r="R2244" s="7">
        <v>0</v>
      </c>
      <c r="S2244" s="7" t="s">
        <v>11925</v>
      </c>
      <c r="BI2244"/>
      <c r="BJ2244"/>
    </row>
    <row r="2245" spans="2:62" x14ac:dyDescent="0.4">
      <c r="B2245" s="1">
        <v>15508</v>
      </c>
      <c r="C2245" s="6" t="s">
        <v>8</v>
      </c>
      <c r="D2245" s="6" t="s">
        <v>8</v>
      </c>
      <c r="E2245" s="6" t="s">
        <v>1734</v>
      </c>
      <c r="F2245" s="6" t="s">
        <v>1735</v>
      </c>
      <c r="G2245" s="6" t="s">
        <v>2312</v>
      </c>
      <c r="H2245" s="6" t="s">
        <v>1899</v>
      </c>
      <c r="I2245" s="6" t="s">
        <v>2417</v>
      </c>
      <c r="J2245" s="6" t="s">
        <v>496</v>
      </c>
      <c r="K2245" s="7">
        <v>0</v>
      </c>
      <c r="L2245" s="7">
        <f>IFERROR(VLOOKUP(SiscoTable[[#This Row],[Código]],Hoja2!A:B,2,0)*SiscoTable[[#This Row],[Provta(Uns)]],0)</f>
        <v>0</v>
      </c>
      <c r="M2245" s="7">
        <v>24</v>
      </c>
      <c r="N2245" s="7">
        <v>0</v>
      </c>
      <c r="O2245" s="7">
        <f>IFERROR(VLOOKUP(SiscoTable[[#This Row],[Código]],Hoja2!A:B,2,0)*SiscoTable[[#This Row],[Stock_actual]],0)</f>
        <v>0</v>
      </c>
      <c r="P2245" s="6" t="s">
        <v>7</v>
      </c>
      <c r="Q2245" s="7">
        <v>0</v>
      </c>
      <c r="R2245" s="7">
        <v>0</v>
      </c>
      <c r="S2245" s="7" t="s">
        <v>11925</v>
      </c>
      <c r="BI2245"/>
      <c r="BJ2245"/>
    </row>
    <row r="2246" spans="2:62" x14ac:dyDescent="0.4">
      <c r="B2246" s="1">
        <v>15511</v>
      </c>
      <c r="C2246" s="6" t="s">
        <v>8</v>
      </c>
      <c r="D2246" s="6" t="s">
        <v>8</v>
      </c>
      <c r="E2246" s="6" t="s">
        <v>1734</v>
      </c>
      <c r="F2246" s="6" t="s">
        <v>1735</v>
      </c>
      <c r="G2246" s="6" t="s">
        <v>2312</v>
      </c>
      <c r="H2246" s="6" t="s">
        <v>1899</v>
      </c>
      <c r="I2246" s="6" t="s">
        <v>2418</v>
      </c>
      <c r="J2246" s="6" t="s">
        <v>496</v>
      </c>
      <c r="K2246" s="7">
        <v>0</v>
      </c>
      <c r="L2246" s="7">
        <f>IFERROR(VLOOKUP(SiscoTable[[#This Row],[Código]],Hoja2!A:B,2,0)*SiscoTable[[#This Row],[Provta(Uns)]],0)</f>
        <v>0</v>
      </c>
      <c r="M2246" s="7">
        <v>0</v>
      </c>
      <c r="N2246" s="7">
        <v>0</v>
      </c>
      <c r="O2246" s="7">
        <f>IFERROR(VLOOKUP(SiscoTable[[#This Row],[Código]],Hoja2!A:B,2,0)*SiscoTable[[#This Row],[Stock_actual]],0)</f>
        <v>0</v>
      </c>
      <c r="P2246" s="6" t="s">
        <v>7</v>
      </c>
      <c r="Q2246" s="7">
        <v>0</v>
      </c>
      <c r="R2246" s="7">
        <v>0</v>
      </c>
      <c r="S2246" s="7" t="s">
        <v>11925</v>
      </c>
      <c r="BI2246"/>
      <c r="BJ2246"/>
    </row>
    <row r="2247" spans="2:62" x14ac:dyDescent="0.4">
      <c r="B2247" s="1">
        <v>15512</v>
      </c>
      <c r="C2247" s="6" t="s">
        <v>8</v>
      </c>
      <c r="D2247" s="6" t="s">
        <v>8</v>
      </c>
      <c r="E2247" s="6" t="s">
        <v>1734</v>
      </c>
      <c r="F2247" s="6" t="s">
        <v>1735</v>
      </c>
      <c r="G2247" s="6" t="s">
        <v>2312</v>
      </c>
      <c r="H2247" s="6" t="s">
        <v>1899</v>
      </c>
      <c r="I2247" s="6" t="s">
        <v>2419</v>
      </c>
      <c r="J2247" s="6" t="s">
        <v>496</v>
      </c>
      <c r="K2247" s="7">
        <v>0</v>
      </c>
      <c r="L2247" s="7">
        <f>IFERROR(VLOOKUP(SiscoTable[[#This Row],[Código]],Hoja2!A:B,2,0)*SiscoTable[[#This Row],[Provta(Uns)]],0)</f>
        <v>0</v>
      </c>
      <c r="M2247" s="7">
        <v>0</v>
      </c>
      <c r="N2247" s="7">
        <v>0</v>
      </c>
      <c r="O2247" s="7">
        <f>IFERROR(VLOOKUP(SiscoTable[[#This Row],[Código]],Hoja2!A:B,2,0)*SiscoTable[[#This Row],[Stock_actual]],0)</f>
        <v>0</v>
      </c>
      <c r="P2247" s="6" t="s">
        <v>7</v>
      </c>
      <c r="Q2247" s="7">
        <v>0</v>
      </c>
      <c r="R2247" s="7">
        <v>0</v>
      </c>
      <c r="S2247" s="7" t="s">
        <v>11925</v>
      </c>
      <c r="BI2247"/>
      <c r="BJ2247"/>
    </row>
    <row r="2248" spans="2:62" x14ac:dyDescent="0.4">
      <c r="B2248" s="1">
        <v>15513</v>
      </c>
      <c r="C2248" s="6" t="s">
        <v>8</v>
      </c>
      <c r="D2248" s="6" t="s">
        <v>8</v>
      </c>
      <c r="E2248" s="6" t="s">
        <v>1734</v>
      </c>
      <c r="F2248" s="6" t="s">
        <v>1735</v>
      </c>
      <c r="G2248" s="6" t="s">
        <v>2312</v>
      </c>
      <c r="H2248" s="6" t="s">
        <v>1899</v>
      </c>
      <c r="I2248" s="6" t="s">
        <v>2420</v>
      </c>
      <c r="J2248" s="6" t="s">
        <v>496</v>
      </c>
      <c r="K2248" s="7">
        <v>0</v>
      </c>
      <c r="L2248" s="7">
        <f>IFERROR(VLOOKUP(SiscoTable[[#This Row],[Código]],Hoja2!A:B,2,0)*SiscoTable[[#This Row],[Provta(Uns)]],0)</f>
        <v>0</v>
      </c>
      <c r="M2248" s="7">
        <v>36</v>
      </c>
      <c r="N2248" s="7">
        <v>0</v>
      </c>
      <c r="O2248" s="7">
        <f>IFERROR(VLOOKUP(SiscoTable[[#This Row],[Código]],Hoja2!A:B,2,0)*SiscoTable[[#This Row],[Stock_actual]],0)</f>
        <v>0</v>
      </c>
      <c r="P2248" s="6" t="s">
        <v>7</v>
      </c>
      <c r="Q2248" s="7">
        <v>0</v>
      </c>
      <c r="R2248" s="7">
        <v>0</v>
      </c>
      <c r="S2248" s="7" t="s">
        <v>11925</v>
      </c>
      <c r="BI2248"/>
      <c r="BJ2248"/>
    </row>
    <row r="2249" spans="2:62" x14ac:dyDescent="0.4">
      <c r="B2249" s="1">
        <v>15514</v>
      </c>
      <c r="C2249" s="6" t="s">
        <v>8</v>
      </c>
      <c r="D2249" s="6" t="s">
        <v>8</v>
      </c>
      <c r="E2249" s="6" t="s">
        <v>1734</v>
      </c>
      <c r="F2249" s="6" t="s">
        <v>1735</v>
      </c>
      <c r="G2249" s="6" t="s">
        <v>1736</v>
      </c>
      <c r="H2249" s="6" t="s">
        <v>1899</v>
      </c>
      <c r="I2249" s="6" t="s">
        <v>1898</v>
      </c>
      <c r="J2249" s="6" t="s">
        <v>5</v>
      </c>
      <c r="K2249" s="7">
        <v>0</v>
      </c>
      <c r="L2249" s="7">
        <f>IFERROR(VLOOKUP(SiscoTable[[#This Row],[Código]],Hoja2!A:B,2,0)*SiscoTable[[#This Row],[Provta(Uns)]],0)</f>
        <v>0</v>
      </c>
      <c r="M2249" s="7">
        <v>0</v>
      </c>
      <c r="N2249" s="7">
        <v>0</v>
      </c>
      <c r="O2249" s="7">
        <f>IFERROR(VLOOKUP(SiscoTable[[#This Row],[Código]],Hoja2!A:B,2,0)*SiscoTable[[#This Row],[Stock_actual]],0)</f>
        <v>0</v>
      </c>
      <c r="P2249" s="6" t="s">
        <v>7</v>
      </c>
      <c r="Q2249" s="7">
        <v>0</v>
      </c>
      <c r="R2249" s="7">
        <v>0</v>
      </c>
      <c r="S2249" s="7" t="s">
        <v>11925</v>
      </c>
      <c r="BI2249"/>
      <c r="BJ2249"/>
    </row>
    <row r="2250" spans="2:62" x14ac:dyDescent="0.4">
      <c r="B2250" s="1">
        <v>15515</v>
      </c>
      <c r="C2250" s="6" t="s">
        <v>8</v>
      </c>
      <c r="D2250" s="6" t="s">
        <v>8</v>
      </c>
      <c r="E2250" s="6" t="s">
        <v>1734</v>
      </c>
      <c r="F2250" s="6" t="s">
        <v>1735</v>
      </c>
      <c r="G2250" s="6" t="s">
        <v>2312</v>
      </c>
      <c r="H2250" s="6" t="s">
        <v>1899</v>
      </c>
      <c r="I2250" s="6" t="s">
        <v>2421</v>
      </c>
      <c r="J2250" s="6" t="s">
        <v>496</v>
      </c>
      <c r="K2250" s="7">
        <v>0.33</v>
      </c>
      <c r="L2250" s="7">
        <f>IFERROR(VLOOKUP(SiscoTable[[#This Row],[Código]],Hoja2!A:B,2,0)*SiscoTable[[#This Row],[Provta(Uns)]],0)</f>
        <v>7.5569999999999995</v>
      </c>
      <c r="M2250" s="7">
        <v>0</v>
      </c>
      <c r="N2250" s="7">
        <v>34</v>
      </c>
      <c r="O2250" s="7">
        <f>IFERROR(VLOOKUP(SiscoTable[[#This Row],[Código]],Hoja2!A:B,2,0)*SiscoTable[[#This Row],[Stock_actual]],0)</f>
        <v>778.59999999999991</v>
      </c>
      <c r="P2250" s="6" t="s">
        <v>2422</v>
      </c>
      <c r="Q2250" s="7">
        <v>0</v>
      </c>
      <c r="R2250" s="7">
        <v>0</v>
      </c>
      <c r="S2250" s="7" t="s">
        <v>11925</v>
      </c>
      <c r="BI2250"/>
      <c r="BJ2250"/>
    </row>
    <row r="2251" spans="2:62" x14ac:dyDescent="0.4">
      <c r="B2251" s="1">
        <v>15516</v>
      </c>
      <c r="C2251" s="6" t="s">
        <v>30</v>
      </c>
      <c r="D2251" s="6" t="s">
        <v>8</v>
      </c>
      <c r="E2251" s="6" t="s">
        <v>1734</v>
      </c>
      <c r="F2251" s="6" t="s">
        <v>1735</v>
      </c>
      <c r="G2251" s="6" t="s">
        <v>2312</v>
      </c>
      <c r="H2251" s="6" t="s">
        <v>1899</v>
      </c>
      <c r="I2251" s="6" t="s">
        <v>2336</v>
      </c>
      <c r="J2251" s="6" t="s">
        <v>496</v>
      </c>
      <c r="K2251" s="7">
        <v>1.17</v>
      </c>
      <c r="L2251" s="7">
        <f>IFERROR(VLOOKUP(SiscoTable[[#This Row],[Código]],Hoja2!A:B,2,0)*SiscoTable[[#This Row],[Provta(Uns)]],0)</f>
        <v>38.492999999999995</v>
      </c>
      <c r="M2251" s="7">
        <v>0</v>
      </c>
      <c r="N2251" s="7">
        <v>6</v>
      </c>
      <c r="O2251" s="7">
        <f>IFERROR(VLOOKUP(SiscoTable[[#This Row],[Código]],Hoja2!A:B,2,0)*SiscoTable[[#This Row],[Stock_actual]],0)</f>
        <v>197.39999999999998</v>
      </c>
      <c r="P2251" s="6" t="s">
        <v>2161</v>
      </c>
      <c r="Q2251" s="7">
        <v>1</v>
      </c>
      <c r="R2251" s="7">
        <v>0</v>
      </c>
      <c r="S2251" s="7" t="s">
        <v>11925</v>
      </c>
      <c r="BI2251"/>
      <c r="BJ2251"/>
    </row>
    <row r="2252" spans="2:62" x14ac:dyDescent="0.4">
      <c r="B2252" s="1">
        <v>15517</v>
      </c>
      <c r="C2252" s="6" t="s">
        <v>8</v>
      </c>
      <c r="D2252" s="6" t="s">
        <v>8</v>
      </c>
      <c r="E2252" s="6" t="s">
        <v>8482</v>
      </c>
      <c r="F2252" s="6" t="s">
        <v>11823</v>
      </c>
      <c r="G2252" s="6" t="s">
        <v>11823</v>
      </c>
      <c r="H2252" s="6" t="s">
        <v>4</v>
      </c>
      <c r="I2252" s="6" t="s">
        <v>11838</v>
      </c>
      <c r="J2252" s="6" t="s">
        <v>5</v>
      </c>
      <c r="K2252" s="7">
        <v>0</v>
      </c>
      <c r="L2252" s="7">
        <f>IFERROR(VLOOKUP(SiscoTable[[#This Row],[Código]],Hoja2!A:B,2,0)*SiscoTable[[#This Row],[Provta(Uns)]],0)</f>
        <v>0</v>
      </c>
      <c r="M2252" s="7">
        <v>1</v>
      </c>
      <c r="N2252" s="7">
        <v>0</v>
      </c>
      <c r="O2252" s="7">
        <f>IFERROR(VLOOKUP(SiscoTable[[#This Row],[Código]],Hoja2!A:B,2,0)*SiscoTable[[#This Row],[Stock_actual]],0)</f>
        <v>0</v>
      </c>
      <c r="P2252" s="6" t="s">
        <v>7</v>
      </c>
      <c r="Q2252" s="7">
        <v>0</v>
      </c>
      <c r="R2252" s="7">
        <v>0</v>
      </c>
      <c r="S2252" s="7" t="s">
        <v>11925</v>
      </c>
      <c r="BI2252"/>
      <c r="BJ2252"/>
    </row>
    <row r="2253" spans="2:62" x14ac:dyDescent="0.4">
      <c r="B2253" s="1">
        <v>15519</v>
      </c>
      <c r="C2253" s="6" t="s">
        <v>30</v>
      </c>
      <c r="D2253" s="6" t="s">
        <v>8</v>
      </c>
      <c r="E2253" s="6" t="s">
        <v>8482</v>
      </c>
      <c r="F2253" s="6" t="s">
        <v>1736</v>
      </c>
      <c r="G2253" s="6" t="s">
        <v>10193</v>
      </c>
      <c r="H2253" s="6" t="s">
        <v>9042</v>
      </c>
      <c r="I2253" s="6" t="s">
        <v>10219</v>
      </c>
      <c r="J2253" s="6" t="s">
        <v>5</v>
      </c>
      <c r="K2253" s="7">
        <v>0</v>
      </c>
      <c r="L2253" s="7">
        <f>IFERROR(VLOOKUP(SiscoTable[[#This Row],[Código]],Hoja2!A:B,2,0)*SiscoTable[[#This Row],[Provta(Uns)]],0)</f>
        <v>0</v>
      </c>
      <c r="M2253" s="7">
        <v>0</v>
      </c>
      <c r="N2253" s="7">
        <v>0</v>
      </c>
      <c r="O2253" s="7">
        <f>IFERROR(VLOOKUP(SiscoTable[[#This Row],[Código]],Hoja2!A:B,2,0)*SiscoTable[[#This Row],[Stock_actual]],0)</f>
        <v>0</v>
      </c>
      <c r="P2253" s="6" t="s">
        <v>7</v>
      </c>
      <c r="Q2253" s="7">
        <v>0</v>
      </c>
      <c r="R2253" s="7">
        <v>0</v>
      </c>
      <c r="S2253" s="7" t="s">
        <v>11926</v>
      </c>
      <c r="BI2253"/>
      <c r="BJ2253"/>
    </row>
    <row r="2254" spans="2:62" x14ac:dyDescent="0.4">
      <c r="B2254" s="1">
        <v>15520</v>
      </c>
      <c r="C2254" s="6" t="s">
        <v>30</v>
      </c>
      <c r="D2254" s="6" t="s">
        <v>8</v>
      </c>
      <c r="E2254" s="6" t="s">
        <v>8482</v>
      </c>
      <c r="F2254" s="6" t="s">
        <v>1736</v>
      </c>
      <c r="G2254" s="6" t="s">
        <v>10193</v>
      </c>
      <c r="H2254" s="6" t="s">
        <v>9042</v>
      </c>
      <c r="I2254" s="6" t="s">
        <v>10220</v>
      </c>
      <c r="J2254" s="6" t="s">
        <v>5</v>
      </c>
      <c r="K2254" s="7">
        <v>1.83</v>
      </c>
      <c r="L2254" s="7">
        <f>IFERROR(VLOOKUP(SiscoTable[[#This Row],[Código]],Hoja2!A:B,2,0)*SiscoTable[[#This Row],[Provta(Uns)]],0)</f>
        <v>18.117000000000001</v>
      </c>
      <c r="M2254" s="7">
        <v>0</v>
      </c>
      <c r="N2254" s="7">
        <v>32</v>
      </c>
      <c r="O2254" s="7">
        <f>IFERROR(VLOOKUP(SiscoTable[[#This Row],[Código]],Hoja2!A:B,2,0)*SiscoTable[[#This Row],[Stock_actual]],0)</f>
        <v>316.8</v>
      </c>
      <c r="P2254" s="6" t="s">
        <v>5889</v>
      </c>
      <c r="Q2254" s="7">
        <v>2</v>
      </c>
      <c r="R2254" s="7">
        <v>0</v>
      </c>
      <c r="S2254" s="7" t="s">
        <v>11926</v>
      </c>
      <c r="BI2254"/>
      <c r="BJ2254"/>
    </row>
    <row r="2255" spans="2:62" x14ac:dyDescent="0.4">
      <c r="B2255" s="1">
        <v>15521</v>
      </c>
      <c r="C2255" s="6" t="s">
        <v>8</v>
      </c>
      <c r="D2255" s="6" t="s">
        <v>8</v>
      </c>
      <c r="E2255" s="6" t="s">
        <v>8482</v>
      </c>
      <c r="F2255" s="6" t="s">
        <v>1736</v>
      </c>
      <c r="G2255" s="6" t="s">
        <v>10193</v>
      </c>
      <c r="H2255" s="6" t="s">
        <v>9042</v>
      </c>
      <c r="I2255" s="6" t="s">
        <v>10257</v>
      </c>
      <c r="J2255" s="6" t="s">
        <v>5</v>
      </c>
      <c r="K2255" s="7">
        <v>0</v>
      </c>
      <c r="L2255" s="7">
        <f>IFERROR(VLOOKUP(SiscoTable[[#This Row],[Código]],Hoja2!A:B,2,0)*SiscoTable[[#This Row],[Provta(Uns)]],0)</f>
        <v>0</v>
      </c>
      <c r="M2255" s="7">
        <v>0</v>
      </c>
      <c r="N2255" s="7">
        <v>0</v>
      </c>
      <c r="O2255" s="7">
        <f>IFERROR(VLOOKUP(SiscoTable[[#This Row],[Código]],Hoja2!A:B,2,0)*SiscoTable[[#This Row],[Stock_actual]],0)</f>
        <v>0</v>
      </c>
      <c r="P2255" s="6" t="s">
        <v>7</v>
      </c>
      <c r="Q2255" s="7">
        <v>0</v>
      </c>
      <c r="R2255" s="7">
        <v>0</v>
      </c>
      <c r="S2255" s="7" t="s">
        <v>11926</v>
      </c>
      <c r="BI2255"/>
      <c r="BJ2255"/>
    </row>
    <row r="2256" spans="2:62" x14ac:dyDescent="0.4">
      <c r="B2256" s="1">
        <v>15522</v>
      </c>
      <c r="C2256" s="6" t="s">
        <v>8</v>
      </c>
      <c r="D2256" s="6" t="s">
        <v>8</v>
      </c>
      <c r="E2256" s="6" t="s">
        <v>8482</v>
      </c>
      <c r="F2256" s="6" t="s">
        <v>1736</v>
      </c>
      <c r="G2256" s="6" t="s">
        <v>10193</v>
      </c>
      <c r="H2256" s="6" t="s">
        <v>9042</v>
      </c>
      <c r="I2256" s="6" t="s">
        <v>10258</v>
      </c>
      <c r="J2256" s="6" t="s">
        <v>5</v>
      </c>
      <c r="K2256" s="7">
        <v>0</v>
      </c>
      <c r="L2256" s="7">
        <f>IFERROR(VLOOKUP(SiscoTable[[#This Row],[Código]],Hoja2!A:B,2,0)*SiscoTable[[#This Row],[Provta(Uns)]],0)</f>
        <v>0</v>
      </c>
      <c r="M2256" s="7">
        <v>0</v>
      </c>
      <c r="N2256" s="7">
        <v>0</v>
      </c>
      <c r="O2256" s="7">
        <f>IFERROR(VLOOKUP(SiscoTable[[#This Row],[Código]],Hoja2!A:B,2,0)*SiscoTable[[#This Row],[Stock_actual]],0)</f>
        <v>0</v>
      </c>
      <c r="P2256" s="6" t="s">
        <v>7</v>
      </c>
      <c r="Q2256" s="7">
        <v>0</v>
      </c>
      <c r="R2256" s="7">
        <v>0</v>
      </c>
      <c r="S2256" s="7" t="s">
        <v>11926</v>
      </c>
      <c r="BI2256"/>
      <c r="BJ2256"/>
    </row>
    <row r="2257" spans="2:62" x14ac:dyDescent="0.4">
      <c r="B2257" s="1">
        <v>15527</v>
      </c>
      <c r="C2257" s="6" t="s">
        <v>30</v>
      </c>
      <c r="D2257" s="6" t="s">
        <v>8</v>
      </c>
      <c r="E2257" s="6" t="s">
        <v>8482</v>
      </c>
      <c r="F2257" s="6" t="s">
        <v>1736</v>
      </c>
      <c r="G2257" s="6" t="s">
        <v>10193</v>
      </c>
      <c r="H2257" s="6" t="s">
        <v>9042</v>
      </c>
      <c r="I2257" s="6" t="s">
        <v>10221</v>
      </c>
      <c r="J2257" s="6" t="s">
        <v>5</v>
      </c>
      <c r="K2257" s="7">
        <v>0.17</v>
      </c>
      <c r="L2257" s="7">
        <f>IFERROR(VLOOKUP(SiscoTable[[#This Row],[Código]],Hoja2!A:B,2,0)*SiscoTable[[#This Row],[Provta(Uns)]],0)</f>
        <v>1.9550000000000001</v>
      </c>
      <c r="M2257" s="7">
        <v>0</v>
      </c>
      <c r="N2257" s="7">
        <v>35</v>
      </c>
      <c r="O2257" s="7">
        <f>IFERROR(VLOOKUP(SiscoTable[[#This Row],[Código]],Hoja2!A:B,2,0)*SiscoTable[[#This Row],[Stock_actual]],0)</f>
        <v>402.5</v>
      </c>
      <c r="P2257" s="6" t="s">
        <v>10222</v>
      </c>
      <c r="Q2257" s="7">
        <v>0</v>
      </c>
      <c r="R2257" s="7">
        <v>0</v>
      </c>
      <c r="S2257" s="7" t="s">
        <v>11926</v>
      </c>
      <c r="BI2257"/>
      <c r="BJ2257"/>
    </row>
    <row r="2258" spans="2:62" x14ac:dyDescent="0.4">
      <c r="B2258" s="1">
        <v>15542</v>
      </c>
      <c r="C2258" s="6" t="s">
        <v>25</v>
      </c>
      <c r="D2258" s="6" t="s">
        <v>25</v>
      </c>
      <c r="E2258" s="6" t="s">
        <v>8482</v>
      </c>
      <c r="F2258" s="6" t="s">
        <v>1736</v>
      </c>
      <c r="G2258" s="6" t="s">
        <v>10193</v>
      </c>
      <c r="H2258" s="6" t="s">
        <v>9042</v>
      </c>
      <c r="I2258" s="6" t="s">
        <v>10194</v>
      </c>
      <c r="J2258" s="6" t="s">
        <v>5</v>
      </c>
      <c r="K2258" s="7">
        <v>45.17</v>
      </c>
      <c r="L2258" s="7">
        <f>IFERROR(VLOOKUP(SiscoTable[[#This Row],[Código]],Hoja2!A:B,2,0)*SiscoTable[[#This Row],[Provta(Uns)]],0)</f>
        <v>334.25800000000004</v>
      </c>
      <c r="M2258" s="7">
        <v>0</v>
      </c>
      <c r="N2258" s="7">
        <v>13</v>
      </c>
      <c r="O2258" s="7">
        <f>IFERROR(VLOOKUP(SiscoTable[[#This Row],[Código]],Hoja2!A:B,2,0)*SiscoTable[[#This Row],[Stock_actual]],0)</f>
        <v>96.2</v>
      </c>
      <c r="P2258" s="6" t="s">
        <v>117</v>
      </c>
      <c r="Q2258" s="7">
        <v>50</v>
      </c>
      <c r="R2258" s="7">
        <v>91.19</v>
      </c>
      <c r="S2258" s="7" t="s">
        <v>11926</v>
      </c>
      <c r="BI2258"/>
      <c r="BJ2258"/>
    </row>
    <row r="2259" spans="2:62" x14ac:dyDescent="0.4">
      <c r="B2259" s="1">
        <v>15543</v>
      </c>
      <c r="C2259" s="6" t="s">
        <v>25</v>
      </c>
      <c r="D2259" s="6" t="s">
        <v>30</v>
      </c>
      <c r="E2259" s="6" t="s">
        <v>8482</v>
      </c>
      <c r="F2259" s="6" t="s">
        <v>1736</v>
      </c>
      <c r="G2259" s="6" t="s">
        <v>10193</v>
      </c>
      <c r="H2259" s="6" t="s">
        <v>9042</v>
      </c>
      <c r="I2259" s="6" t="s">
        <v>10195</v>
      </c>
      <c r="J2259" s="6" t="s">
        <v>5</v>
      </c>
      <c r="K2259" s="7">
        <v>31</v>
      </c>
      <c r="L2259" s="7">
        <f>IFERROR(VLOOKUP(SiscoTable[[#This Row],[Código]],Hoja2!A:B,2,0)*SiscoTable[[#This Row],[Provta(Uns)]],0)</f>
        <v>229.4</v>
      </c>
      <c r="M2259" s="7">
        <v>0</v>
      </c>
      <c r="N2259" s="7">
        <v>81</v>
      </c>
      <c r="O2259" s="7">
        <f>IFERROR(VLOOKUP(SiscoTable[[#This Row],[Código]],Hoja2!A:B,2,0)*SiscoTable[[#This Row],[Stock_actual]],0)</f>
        <v>599.4</v>
      </c>
      <c r="P2259" s="6" t="s">
        <v>577</v>
      </c>
      <c r="Q2259" s="7">
        <v>34</v>
      </c>
      <c r="R2259" s="7">
        <v>0</v>
      </c>
      <c r="S2259" s="7" t="s">
        <v>11926</v>
      </c>
      <c r="BI2259"/>
      <c r="BJ2259"/>
    </row>
    <row r="2260" spans="2:62" x14ac:dyDescent="0.4">
      <c r="B2260" s="1">
        <v>15544</v>
      </c>
      <c r="C2260" s="6" t="s">
        <v>30</v>
      </c>
      <c r="D2260" s="6" t="s">
        <v>30</v>
      </c>
      <c r="E2260" s="6" t="s">
        <v>8482</v>
      </c>
      <c r="F2260" s="6" t="s">
        <v>1736</v>
      </c>
      <c r="G2260" s="6" t="s">
        <v>10193</v>
      </c>
      <c r="H2260" s="6" t="s">
        <v>9042</v>
      </c>
      <c r="I2260" s="6" t="s">
        <v>10223</v>
      </c>
      <c r="J2260" s="6" t="s">
        <v>5</v>
      </c>
      <c r="K2260" s="7">
        <v>10</v>
      </c>
      <c r="L2260" s="7">
        <f>IFERROR(VLOOKUP(SiscoTable[[#This Row],[Código]],Hoja2!A:B,2,0)*SiscoTable[[#This Row],[Provta(Uns)]],0)</f>
        <v>74</v>
      </c>
      <c r="M2260" s="7">
        <v>0</v>
      </c>
      <c r="N2260" s="7">
        <v>26</v>
      </c>
      <c r="O2260" s="7">
        <f>IFERROR(VLOOKUP(SiscoTable[[#This Row],[Código]],Hoja2!A:B,2,0)*SiscoTable[[#This Row],[Stock_actual]],0)</f>
        <v>192.4</v>
      </c>
      <c r="P2260" s="6" t="s">
        <v>577</v>
      </c>
      <c r="Q2260" s="7">
        <v>11</v>
      </c>
      <c r="R2260" s="7">
        <v>0</v>
      </c>
      <c r="S2260" s="7" t="s">
        <v>11926</v>
      </c>
      <c r="BI2260"/>
      <c r="BJ2260"/>
    </row>
    <row r="2261" spans="2:62" x14ac:dyDescent="0.4">
      <c r="B2261" s="1">
        <v>15545</v>
      </c>
      <c r="C2261" s="6" t="s">
        <v>30</v>
      </c>
      <c r="D2261" s="6" t="s">
        <v>30</v>
      </c>
      <c r="E2261" s="6" t="s">
        <v>8482</v>
      </c>
      <c r="F2261" s="6" t="s">
        <v>1736</v>
      </c>
      <c r="G2261" s="6" t="s">
        <v>10193</v>
      </c>
      <c r="H2261" s="6" t="s">
        <v>9042</v>
      </c>
      <c r="I2261" s="6" t="s">
        <v>10224</v>
      </c>
      <c r="J2261" s="6" t="s">
        <v>5</v>
      </c>
      <c r="K2261" s="7">
        <v>15.67</v>
      </c>
      <c r="L2261" s="7">
        <f>IFERROR(VLOOKUP(SiscoTable[[#This Row],[Código]],Hoja2!A:B,2,0)*SiscoTable[[#This Row],[Provta(Uns)]],0)</f>
        <v>115.958</v>
      </c>
      <c r="M2261" s="7">
        <v>0</v>
      </c>
      <c r="N2261" s="7">
        <v>28</v>
      </c>
      <c r="O2261" s="7">
        <f>IFERROR(VLOOKUP(SiscoTable[[#This Row],[Código]],Hoja2!A:B,2,0)*SiscoTable[[#This Row],[Stock_actual]],0)</f>
        <v>207.20000000000002</v>
      </c>
      <c r="P2261" s="6" t="s">
        <v>773</v>
      </c>
      <c r="Q2261" s="7">
        <v>17</v>
      </c>
      <c r="R2261" s="7">
        <v>0</v>
      </c>
      <c r="S2261" s="7" t="s">
        <v>11926</v>
      </c>
      <c r="BI2261"/>
      <c r="BJ2261"/>
    </row>
    <row r="2262" spans="2:62" x14ac:dyDescent="0.4">
      <c r="B2262" s="1">
        <v>15546</v>
      </c>
      <c r="C2262" s="6" t="s">
        <v>30</v>
      </c>
      <c r="D2262" s="6" t="s">
        <v>30</v>
      </c>
      <c r="E2262" s="6" t="s">
        <v>8482</v>
      </c>
      <c r="F2262" s="6" t="s">
        <v>1736</v>
      </c>
      <c r="G2262" s="6" t="s">
        <v>10193</v>
      </c>
      <c r="H2262" s="6" t="s">
        <v>9042</v>
      </c>
      <c r="I2262" s="6" t="s">
        <v>10225</v>
      </c>
      <c r="J2262" s="6" t="s">
        <v>5</v>
      </c>
      <c r="K2262" s="7">
        <v>5.5</v>
      </c>
      <c r="L2262" s="7">
        <f>IFERROR(VLOOKUP(SiscoTable[[#This Row],[Código]],Hoja2!A:B,2,0)*SiscoTable[[#This Row],[Provta(Uns)]],0)</f>
        <v>40.700000000000003</v>
      </c>
      <c r="M2262" s="7">
        <v>0</v>
      </c>
      <c r="N2262" s="7">
        <v>0</v>
      </c>
      <c r="O2262" s="7">
        <f>IFERROR(VLOOKUP(SiscoTable[[#This Row],[Código]],Hoja2!A:B,2,0)*SiscoTable[[#This Row],[Stock_actual]],0)</f>
        <v>0</v>
      </c>
      <c r="P2262" s="6" t="s">
        <v>7</v>
      </c>
      <c r="Q2262" s="7">
        <v>6</v>
      </c>
      <c r="R2262" s="7">
        <v>10.799999999999999</v>
      </c>
      <c r="S2262" s="7" t="s">
        <v>11926</v>
      </c>
      <c r="BI2262"/>
      <c r="BJ2262"/>
    </row>
    <row r="2263" spans="2:62" x14ac:dyDescent="0.4">
      <c r="B2263" s="1">
        <v>15547</v>
      </c>
      <c r="C2263" s="6" t="s">
        <v>30</v>
      </c>
      <c r="D2263" s="6" t="s">
        <v>30</v>
      </c>
      <c r="E2263" s="6" t="s">
        <v>8482</v>
      </c>
      <c r="F2263" s="6" t="s">
        <v>1736</v>
      </c>
      <c r="G2263" s="6" t="s">
        <v>10193</v>
      </c>
      <c r="H2263" s="6" t="s">
        <v>9042</v>
      </c>
      <c r="I2263" s="6" t="s">
        <v>10226</v>
      </c>
      <c r="J2263" s="6" t="s">
        <v>5</v>
      </c>
      <c r="K2263" s="7">
        <v>11</v>
      </c>
      <c r="L2263" s="7">
        <f>IFERROR(VLOOKUP(SiscoTable[[#This Row],[Código]],Hoja2!A:B,2,0)*SiscoTable[[#This Row],[Provta(Uns)]],0)</f>
        <v>81.400000000000006</v>
      </c>
      <c r="M2263" s="7">
        <v>0</v>
      </c>
      <c r="N2263" s="7">
        <v>15</v>
      </c>
      <c r="O2263" s="7">
        <f>IFERROR(VLOOKUP(SiscoTable[[#This Row],[Código]],Hoja2!A:B,2,0)*SiscoTable[[#This Row],[Stock_actual]],0)</f>
        <v>111</v>
      </c>
      <c r="P2263" s="6" t="s">
        <v>575</v>
      </c>
      <c r="Q2263" s="7">
        <v>12</v>
      </c>
      <c r="R2263" s="7">
        <v>0</v>
      </c>
      <c r="S2263" s="7" t="s">
        <v>11926</v>
      </c>
      <c r="BI2263"/>
      <c r="BJ2263"/>
    </row>
    <row r="2264" spans="2:62" x14ac:dyDescent="0.4">
      <c r="B2264" s="1">
        <v>15549</v>
      </c>
      <c r="C2264" s="6" t="s">
        <v>25</v>
      </c>
      <c r="D2264" s="6" t="s">
        <v>30</v>
      </c>
      <c r="E2264" s="6" t="s">
        <v>8482</v>
      </c>
      <c r="F2264" s="6" t="s">
        <v>1736</v>
      </c>
      <c r="G2264" s="6" t="s">
        <v>10193</v>
      </c>
      <c r="H2264" s="6" t="s">
        <v>9042</v>
      </c>
      <c r="I2264" s="6" t="s">
        <v>10196</v>
      </c>
      <c r="J2264" s="6" t="s">
        <v>5</v>
      </c>
      <c r="K2264" s="7">
        <v>33</v>
      </c>
      <c r="L2264" s="7">
        <f>IFERROR(VLOOKUP(SiscoTable[[#This Row],[Código]],Hoja2!A:B,2,0)*SiscoTable[[#This Row],[Provta(Uns)]],0)</f>
        <v>244.20000000000002</v>
      </c>
      <c r="M2264" s="7">
        <v>0</v>
      </c>
      <c r="N2264" s="7">
        <v>74</v>
      </c>
      <c r="O2264" s="7">
        <f>IFERROR(VLOOKUP(SiscoTable[[#This Row],[Código]],Hoja2!A:B,2,0)*SiscoTable[[#This Row],[Stock_actual]],0)</f>
        <v>547.6</v>
      </c>
      <c r="P2264" s="6" t="s">
        <v>556</v>
      </c>
      <c r="Q2264" s="7">
        <v>36</v>
      </c>
      <c r="R2264" s="7">
        <v>0</v>
      </c>
      <c r="S2264" s="7" t="s">
        <v>11926</v>
      </c>
      <c r="BI2264"/>
      <c r="BJ2264"/>
    </row>
    <row r="2265" spans="2:62" x14ac:dyDescent="0.4">
      <c r="B2265" s="1">
        <v>15550</v>
      </c>
      <c r="C2265" s="6" t="s">
        <v>30</v>
      </c>
      <c r="D2265" s="6" t="s">
        <v>30</v>
      </c>
      <c r="E2265" s="6" t="s">
        <v>8482</v>
      </c>
      <c r="F2265" s="6" t="s">
        <v>1736</v>
      </c>
      <c r="G2265" s="6" t="s">
        <v>10193</v>
      </c>
      <c r="H2265" s="6" t="s">
        <v>9042</v>
      </c>
      <c r="I2265" s="6" t="s">
        <v>10227</v>
      </c>
      <c r="J2265" s="6" t="s">
        <v>5</v>
      </c>
      <c r="K2265" s="7">
        <v>17.170000000000002</v>
      </c>
      <c r="L2265" s="7">
        <f>IFERROR(VLOOKUP(SiscoTable[[#This Row],[Código]],Hoja2!A:B,2,0)*SiscoTable[[#This Row],[Provta(Uns)]],0)</f>
        <v>123.62400000000001</v>
      </c>
      <c r="M2265" s="7">
        <v>0</v>
      </c>
      <c r="N2265" s="7">
        <v>45</v>
      </c>
      <c r="O2265" s="7">
        <f>IFERROR(VLOOKUP(SiscoTable[[#This Row],[Código]],Hoja2!A:B,2,0)*SiscoTable[[#This Row],[Stock_actual]],0)</f>
        <v>324</v>
      </c>
      <c r="P2265" s="6" t="s">
        <v>592</v>
      </c>
      <c r="Q2265" s="7">
        <v>19</v>
      </c>
      <c r="R2265" s="7">
        <v>0</v>
      </c>
      <c r="S2265" s="7" t="s">
        <v>11926</v>
      </c>
      <c r="BI2265"/>
      <c r="BJ2265"/>
    </row>
    <row r="2266" spans="2:62" x14ac:dyDescent="0.4">
      <c r="B2266" s="1">
        <v>15551</v>
      </c>
      <c r="C2266" s="6" t="s">
        <v>25</v>
      </c>
      <c r="D2266" s="6" t="s">
        <v>30</v>
      </c>
      <c r="E2266" s="6" t="s">
        <v>8482</v>
      </c>
      <c r="F2266" s="6" t="s">
        <v>1736</v>
      </c>
      <c r="G2266" s="6" t="s">
        <v>10193</v>
      </c>
      <c r="H2266" s="6" t="s">
        <v>9042</v>
      </c>
      <c r="I2266" s="6" t="s">
        <v>10197</v>
      </c>
      <c r="J2266" s="6" t="s">
        <v>5</v>
      </c>
      <c r="K2266" s="7">
        <v>16.5</v>
      </c>
      <c r="L2266" s="7">
        <f>IFERROR(VLOOKUP(SiscoTable[[#This Row],[Código]],Hoja2!A:B,2,0)*SiscoTable[[#This Row],[Provta(Uns)]],0)</f>
        <v>122.10000000000001</v>
      </c>
      <c r="M2266" s="7">
        <v>0</v>
      </c>
      <c r="N2266" s="7">
        <v>69</v>
      </c>
      <c r="O2266" s="7">
        <f>IFERROR(VLOOKUP(SiscoTable[[#This Row],[Código]],Hoja2!A:B,2,0)*SiscoTable[[#This Row],[Stock_actual]],0)</f>
        <v>510.6</v>
      </c>
      <c r="P2266" s="6" t="s">
        <v>628</v>
      </c>
      <c r="Q2266" s="7">
        <v>18</v>
      </c>
      <c r="R2266" s="7">
        <v>0</v>
      </c>
      <c r="S2266" s="7" t="s">
        <v>11926</v>
      </c>
      <c r="BI2266"/>
      <c r="BJ2266"/>
    </row>
    <row r="2267" spans="2:62" x14ac:dyDescent="0.4">
      <c r="B2267" s="1">
        <v>15554</v>
      </c>
      <c r="C2267" s="6" t="s">
        <v>8</v>
      </c>
      <c r="D2267" s="6" t="s">
        <v>8</v>
      </c>
      <c r="E2267" s="6" t="s">
        <v>8482</v>
      </c>
      <c r="F2267" s="6" t="s">
        <v>1736</v>
      </c>
      <c r="G2267" s="6" t="s">
        <v>10193</v>
      </c>
      <c r="H2267" s="6" t="s">
        <v>9042</v>
      </c>
      <c r="I2267" s="6" t="s">
        <v>10259</v>
      </c>
      <c r="J2267" s="6" t="s">
        <v>5</v>
      </c>
      <c r="K2267" s="7">
        <v>0</v>
      </c>
      <c r="L2267" s="7">
        <f>IFERROR(VLOOKUP(SiscoTable[[#This Row],[Código]],Hoja2!A:B,2,0)*SiscoTable[[#This Row],[Provta(Uns)]],0)</f>
        <v>0</v>
      </c>
      <c r="M2267" s="7">
        <v>0</v>
      </c>
      <c r="N2267" s="7">
        <v>0</v>
      </c>
      <c r="O2267" s="7">
        <f>IFERROR(VLOOKUP(SiscoTable[[#This Row],[Código]],Hoja2!A:B,2,0)*SiscoTable[[#This Row],[Stock_actual]],0)</f>
        <v>0</v>
      </c>
      <c r="P2267" s="6" t="s">
        <v>7</v>
      </c>
      <c r="Q2267" s="7">
        <v>0</v>
      </c>
      <c r="R2267" s="7">
        <v>0</v>
      </c>
      <c r="S2267" s="7" t="s">
        <v>11926</v>
      </c>
      <c r="BI2267"/>
      <c r="BJ2267"/>
    </row>
    <row r="2268" spans="2:62" x14ac:dyDescent="0.4">
      <c r="B2268" s="1">
        <v>15560</v>
      </c>
      <c r="C2268" s="6" t="s">
        <v>30</v>
      </c>
      <c r="D2268" s="6" t="s">
        <v>30</v>
      </c>
      <c r="E2268" s="6" t="s">
        <v>8482</v>
      </c>
      <c r="F2268" s="6" t="s">
        <v>1736</v>
      </c>
      <c r="G2268" s="6" t="s">
        <v>10193</v>
      </c>
      <c r="H2268" s="6" t="s">
        <v>9042</v>
      </c>
      <c r="I2268" s="6" t="s">
        <v>10228</v>
      </c>
      <c r="J2268" s="6" t="s">
        <v>5</v>
      </c>
      <c r="K2268" s="7">
        <v>27.67</v>
      </c>
      <c r="L2268" s="7">
        <f>IFERROR(VLOOKUP(SiscoTable[[#This Row],[Código]],Hoja2!A:B,2,0)*SiscoTable[[#This Row],[Provta(Uns)]],0)</f>
        <v>204.75800000000001</v>
      </c>
      <c r="M2268" s="7">
        <v>24</v>
      </c>
      <c r="N2268" s="7">
        <v>34</v>
      </c>
      <c r="O2268" s="7">
        <f>IFERROR(VLOOKUP(SiscoTable[[#This Row],[Código]],Hoja2!A:B,2,0)*SiscoTable[[#This Row],[Stock_actual]],0)</f>
        <v>251.60000000000002</v>
      </c>
      <c r="P2268" s="6" t="s">
        <v>516</v>
      </c>
      <c r="Q2268" s="7">
        <v>30</v>
      </c>
      <c r="R2268" s="7">
        <v>0</v>
      </c>
      <c r="S2268" s="7" t="s">
        <v>11926</v>
      </c>
      <c r="BI2268"/>
      <c r="BJ2268"/>
    </row>
    <row r="2269" spans="2:62" x14ac:dyDescent="0.4">
      <c r="B2269" s="1">
        <v>15568</v>
      </c>
      <c r="C2269" s="6" t="s">
        <v>8</v>
      </c>
      <c r="D2269" s="6" t="s">
        <v>8</v>
      </c>
      <c r="E2269" s="6" t="s">
        <v>8482</v>
      </c>
      <c r="F2269" s="6" t="s">
        <v>1736</v>
      </c>
      <c r="G2269" s="6" t="s">
        <v>10563</v>
      </c>
      <c r="H2269" s="6" t="s">
        <v>9042</v>
      </c>
      <c r="I2269" s="6" t="s">
        <v>10592</v>
      </c>
      <c r="J2269" s="6" t="s">
        <v>5</v>
      </c>
      <c r="K2269" s="7">
        <v>0.5</v>
      </c>
      <c r="L2269" s="7">
        <f>IFERROR(VLOOKUP(SiscoTable[[#This Row],[Código]],Hoja2!A:B,2,0)*SiscoTable[[#This Row],[Provta(Uns)]],0)</f>
        <v>2.75</v>
      </c>
      <c r="M2269" s="7">
        <v>12</v>
      </c>
      <c r="N2269" s="7">
        <v>0</v>
      </c>
      <c r="O2269" s="7">
        <f>IFERROR(VLOOKUP(SiscoTable[[#This Row],[Código]],Hoja2!A:B,2,0)*SiscoTable[[#This Row],[Stock_actual]],0)</f>
        <v>0</v>
      </c>
      <c r="P2269" s="6" t="s">
        <v>7</v>
      </c>
      <c r="Q2269" s="7">
        <v>1</v>
      </c>
      <c r="R2269" s="7">
        <v>0</v>
      </c>
      <c r="S2269" s="7" t="s">
        <v>11926</v>
      </c>
      <c r="BI2269"/>
      <c r="BJ2269"/>
    </row>
    <row r="2270" spans="2:62" x14ac:dyDescent="0.4">
      <c r="B2270" s="1">
        <v>15569</v>
      </c>
      <c r="C2270" s="6" t="s">
        <v>8</v>
      </c>
      <c r="D2270" s="6" t="s">
        <v>30</v>
      </c>
      <c r="E2270" s="6" t="s">
        <v>8482</v>
      </c>
      <c r="F2270" s="6" t="s">
        <v>1736</v>
      </c>
      <c r="G2270" s="6" t="s">
        <v>10563</v>
      </c>
      <c r="H2270" s="6" t="s">
        <v>9042</v>
      </c>
      <c r="I2270" s="6" t="s">
        <v>10593</v>
      </c>
      <c r="J2270" s="6" t="s">
        <v>5</v>
      </c>
      <c r="K2270" s="7">
        <v>6.33</v>
      </c>
      <c r="L2270" s="7">
        <f>IFERROR(VLOOKUP(SiscoTable[[#This Row],[Código]],Hoja2!A:B,2,0)*SiscoTable[[#This Row],[Provta(Uns)]],0)</f>
        <v>34.182000000000002</v>
      </c>
      <c r="M2270" s="7">
        <v>0</v>
      </c>
      <c r="N2270" s="7">
        <v>49</v>
      </c>
      <c r="O2270" s="7">
        <f>IFERROR(VLOOKUP(SiscoTable[[#This Row],[Código]],Hoja2!A:B,2,0)*SiscoTable[[#This Row],[Stock_actual]],0)</f>
        <v>264.60000000000002</v>
      </c>
      <c r="P2270" s="6" t="s">
        <v>10594</v>
      </c>
      <c r="Q2270" s="7">
        <v>7</v>
      </c>
      <c r="R2270" s="7">
        <v>0</v>
      </c>
      <c r="S2270" s="7" t="s">
        <v>11926</v>
      </c>
      <c r="BI2270"/>
      <c r="BJ2270"/>
    </row>
    <row r="2271" spans="2:62" x14ac:dyDescent="0.4">
      <c r="B2271" s="1">
        <v>15570</v>
      </c>
      <c r="C2271" s="6" t="s">
        <v>8</v>
      </c>
      <c r="D2271" s="6" t="s">
        <v>8</v>
      </c>
      <c r="E2271" s="6" t="s">
        <v>8482</v>
      </c>
      <c r="F2271" s="6" t="s">
        <v>1736</v>
      </c>
      <c r="G2271" s="6" t="s">
        <v>10563</v>
      </c>
      <c r="H2271" s="6" t="s">
        <v>9042</v>
      </c>
      <c r="I2271" s="6" t="s">
        <v>10595</v>
      </c>
      <c r="J2271" s="6" t="s">
        <v>5</v>
      </c>
      <c r="K2271" s="7">
        <v>0.5</v>
      </c>
      <c r="L2271" s="7">
        <f>IFERROR(VLOOKUP(SiscoTable[[#This Row],[Código]],Hoja2!A:B,2,0)*SiscoTable[[#This Row],[Provta(Uns)]],0)</f>
        <v>2.2999999999999998</v>
      </c>
      <c r="M2271" s="7">
        <v>0</v>
      </c>
      <c r="N2271" s="7">
        <v>10</v>
      </c>
      <c r="O2271" s="7">
        <f>IFERROR(VLOOKUP(SiscoTable[[#This Row],[Código]],Hoja2!A:B,2,0)*SiscoTable[[#This Row],[Stock_actual]],0)</f>
        <v>46</v>
      </c>
      <c r="P2271" s="6" t="s">
        <v>1971</v>
      </c>
      <c r="Q2271" s="7">
        <v>1</v>
      </c>
      <c r="R2271" s="7">
        <v>0</v>
      </c>
      <c r="S2271" s="7" t="s">
        <v>11926</v>
      </c>
      <c r="BI2271"/>
      <c r="BJ2271"/>
    </row>
    <row r="2272" spans="2:62" x14ac:dyDescent="0.4">
      <c r="B2272" s="1">
        <v>15573</v>
      </c>
      <c r="C2272" s="6" t="s">
        <v>8</v>
      </c>
      <c r="D2272" s="6" t="s">
        <v>8</v>
      </c>
      <c r="E2272" s="6" t="s">
        <v>8482</v>
      </c>
      <c r="F2272" s="6" t="s">
        <v>1736</v>
      </c>
      <c r="G2272" s="6" t="s">
        <v>10563</v>
      </c>
      <c r="H2272" s="6" t="s">
        <v>9042</v>
      </c>
      <c r="I2272" s="6" t="s">
        <v>10596</v>
      </c>
      <c r="J2272" s="6" t="s">
        <v>5</v>
      </c>
      <c r="K2272" s="7">
        <v>6.33</v>
      </c>
      <c r="L2272" s="7">
        <f>IFERROR(VLOOKUP(SiscoTable[[#This Row],[Código]],Hoja2!A:B,2,0)*SiscoTable[[#This Row],[Provta(Uns)]],0)</f>
        <v>15.824999999999999</v>
      </c>
      <c r="M2272" s="7">
        <v>0</v>
      </c>
      <c r="N2272" s="7">
        <v>11</v>
      </c>
      <c r="O2272" s="7">
        <f>IFERROR(VLOOKUP(SiscoTable[[#This Row],[Código]],Hoja2!A:B,2,0)*SiscoTable[[#This Row],[Stock_actual]],0)</f>
        <v>27.5</v>
      </c>
      <c r="P2272" s="6" t="s">
        <v>697</v>
      </c>
      <c r="Q2272" s="7">
        <v>7</v>
      </c>
      <c r="R2272" s="7">
        <v>0</v>
      </c>
      <c r="S2272" s="7" t="s">
        <v>11926</v>
      </c>
      <c r="BI2272"/>
      <c r="BJ2272"/>
    </row>
    <row r="2273" spans="2:62" x14ac:dyDescent="0.4">
      <c r="B2273" s="1">
        <v>15574</v>
      </c>
      <c r="C2273" s="6" t="s">
        <v>8</v>
      </c>
      <c r="D2273" s="6" t="s">
        <v>8</v>
      </c>
      <c r="E2273" s="6" t="s">
        <v>8482</v>
      </c>
      <c r="F2273" s="6" t="s">
        <v>1736</v>
      </c>
      <c r="G2273" s="6" t="s">
        <v>10563</v>
      </c>
      <c r="H2273" s="6" t="s">
        <v>9042</v>
      </c>
      <c r="I2273" s="6" t="s">
        <v>10597</v>
      </c>
      <c r="J2273" s="6" t="s">
        <v>5</v>
      </c>
      <c r="K2273" s="7">
        <v>7</v>
      </c>
      <c r="L2273" s="7">
        <f>IFERROR(VLOOKUP(SiscoTable[[#This Row],[Código]],Hoja2!A:B,2,0)*SiscoTable[[#This Row],[Provta(Uns)]],0)</f>
        <v>27.3</v>
      </c>
      <c r="M2273" s="7">
        <v>0</v>
      </c>
      <c r="N2273" s="7">
        <v>29</v>
      </c>
      <c r="O2273" s="7">
        <f>IFERROR(VLOOKUP(SiscoTable[[#This Row],[Código]],Hoja2!A:B,2,0)*SiscoTable[[#This Row],[Stock_actual]],0)</f>
        <v>113.1</v>
      </c>
      <c r="P2273" s="6" t="s">
        <v>318</v>
      </c>
      <c r="Q2273" s="7">
        <v>8</v>
      </c>
      <c r="R2273" s="7">
        <v>0</v>
      </c>
      <c r="S2273" s="7" t="s">
        <v>11926</v>
      </c>
      <c r="BI2273"/>
      <c r="BJ2273"/>
    </row>
    <row r="2274" spans="2:62" x14ac:dyDescent="0.4">
      <c r="B2274" s="1">
        <v>15575</v>
      </c>
      <c r="C2274" s="6" t="s">
        <v>8</v>
      </c>
      <c r="D2274" s="6" t="s">
        <v>8</v>
      </c>
      <c r="E2274" s="6" t="s">
        <v>8482</v>
      </c>
      <c r="F2274" s="6" t="s">
        <v>1736</v>
      </c>
      <c r="G2274" s="6" t="s">
        <v>10563</v>
      </c>
      <c r="H2274" s="6" t="s">
        <v>9042</v>
      </c>
      <c r="I2274" s="6" t="s">
        <v>10598</v>
      </c>
      <c r="J2274" s="6" t="s">
        <v>5</v>
      </c>
      <c r="K2274" s="7">
        <v>6.33</v>
      </c>
      <c r="L2274" s="7">
        <f>IFERROR(VLOOKUP(SiscoTable[[#This Row],[Código]],Hoja2!A:B,2,0)*SiscoTable[[#This Row],[Provta(Uns)]],0)</f>
        <v>28.484999999999999</v>
      </c>
      <c r="M2274" s="7">
        <v>0</v>
      </c>
      <c r="N2274" s="7">
        <v>34</v>
      </c>
      <c r="O2274" s="7">
        <f>IFERROR(VLOOKUP(SiscoTable[[#This Row],[Código]],Hoja2!A:B,2,0)*SiscoTable[[#This Row],[Stock_actual]],0)</f>
        <v>153</v>
      </c>
      <c r="P2274" s="6" t="s">
        <v>1518</v>
      </c>
      <c r="Q2274" s="7">
        <v>7</v>
      </c>
      <c r="R2274" s="7">
        <v>0</v>
      </c>
      <c r="S2274" s="7" t="s">
        <v>11926</v>
      </c>
      <c r="BI2274"/>
      <c r="BJ2274"/>
    </row>
    <row r="2275" spans="2:62" x14ac:dyDescent="0.4">
      <c r="B2275" s="1">
        <v>15576</v>
      </c>
      <c r="C2275" s="6" t="s">
        <v>8</v>
      </c>
      <c r="D2275" s="6" t="s">
        <v>30</v>
      </c>
      <c r="E2275" s="6" t="s">
        <v>8482</v>
      </c>
      <c r="F2275" s="6" t="s">
        <v>1736</v>
      </c>
      <c r="G2275" s="6" t="s">
        <v>10563</v>
      </c>
      <c r="H2275" s="6" t="s">
        <v>9042</v>
      </c>
      <c r="I2275" s="6" t="s">
        <v>10599</v>
      </c>
      <c r="J2275" s="6" t="s">
        <v>5</v>
      </c>
      <c r="K2275" s="7">
        <v>6.17</v>
      </c>
      <c r="L2275" s="7">
        <f>IFERROR(VLOOKUP(SiscoTable[[#This Row],[Código]],Hoja2!A:B,2,0)*SiscoTable[[#This Row],[Provta(Uns)]],0)</f>
        <v>24.062999999999999</v>
      </c>
      <c r="M2275" s="7">
        <v>12</v>
      </c>
      <c r="N2275" s="7">
        <v>0</v>
      </c>
      <c r="O2275" s="7">
        <f>IFERROR(VLOOKUP(SiscoTable[[#This Row],[Código]],Hoja2!A:B,2,0)*SiscoTable[[#This Row],[Stock_actual]],0)</f>
        <v>0</v>
      </c>
      <c r="P2275" s="6" t="s">
        <v>7</v>
      </c>
      <c r="Q2275" s="7">
        <v>7</v>
      </c>
      <c r="R2275" s="7">
        <v>0.59999999999999964</v>
      </c>
      <c r="S2275" s="7" t="s">
        <v>11926</v>
      </c>
      <c r="BI2275"/>
      <c r="BJ2275"/>
    </row>
    <row r="2276" spans="2:62" x14ac:dyDescent="0.4">
      <c r="B2276" s="1">
        <v>15585</v>
      </c>
      <c r="C2276" s="6" t="s">
        <v>8</v>
      </c>
      <c r="D2276" s="6" t="s">
        <v>8</v>
      </c>
      <c r="E2276" s="6" t="s">
        <v>8482</v>
      </c>
      <c r="F2276" s="6" t="s">
        <v>10720</v>
      </c>
      <c r="G2276" s="6" t="s">
        <v>11105</v>
      </c>
      <c r="H2276" s="6" t="s">
        <v>11165</v>
      </c>
      <c r="I2276" s="6" t="s">
        <v>11211</v>
      </c>
      <c r="J2276" s="6" t="s">
        <v>5</v>
      </c>
      <c r="K2276" s="7">
        <v>0</v>
      </c>
      <c r="L2276" s="7">
        <f>IFERROR(VLOOKUP(SiscoTable[[#This Row],[Código]],Hoja2!A:B,2,0)*SiscoTable[[#This Row],[Provta(Uns)]],0)</f>
        <v>0</v>
      </c>
      <c r="M2276" s="7">
        <v>24</v>
      </c>
      <c r="N2276" s="7">
        <v>0</v>
      </c>
      <c r="O2276" s="7">
        <f>IFERROR(VLOOKUP(SiscoTable[[#This Row],[Código]],Hoja2!A:B,2,0)*SiscoTable[[#This Row],[Stock_actual]],0)</f>
        <v>0</v>
      </c>
      <c r="P2276" s="6" t="s">
        <v>7</v>
      </c>
      <c r="Q2276" s="7">
        <v>0</v>
      </c>
      <c r="R2276" s="7">
        <v>0</v>
      </c>
      <c r="S2276" s="7" t="s">
        <v>11926</v>
      </c>
      <c r="BI2276"/>
      <c r="BJ2276"/>
    </row>
    <row r="2277" spans="2:62" x14ac:dyDescent="0.4">
      <c r="B2277" s="1">
        <v>15586</v>
      </c>
      <c r="C2277" s="6" t="s">
        <v>8</v>
      </c>
      <c r="D2277" s="6" t="s">
        <v>30</v>
      </c>
      <c r="E2277" s="6" t="s">
        <v>8482</v>
      </c>
      <c r="F2277" s="6" t="s">
        <v>10720</v>
      </c>
      <c r="G2277" s="6" t="s">
        <v>11105</v>
      </c>
      <c r="H2277" s="6" t="s">
        <v>11165</v>
      </c>
      <c r="I2277" s="6" t="s">
        <v>11212</v>
      </c>
      <c r="J2277" s="6" t="s">
        <v>496</v>
      </c>
      <c r="K2277" s="7">
        <v>1.17</v>
      </c>
      <c r="L2277" s="7">
        <f>IFERROR(VLOOKUP(SiscoTable[[#This Row],[Código]],Hoja2!A:B,2,0)*SiscoTable[[#This Row],[Provta(Uns)]],0)</f>
        <v>5.7329999999999997</v>
      </c>
      <c r="M2277" s="7">
        <v>0</v>
      </c>
      <c r="N2277" s="7">
        <v>39</v>
      </c>
      <c r="O2277" s="7">
        <f>IFERROR(VLOOKUP(SiscoTable[[#This Row],[Código]],Hoja2!A:B,2,0)*SiscoTable[[#This Row],[Stock_actual]],0)</f>
        <v>191.10000000000002</v>
      </c>
      <c r="P2277" s="6" t="s">
        <v>2275</v>
      </c>
      <c r="Q2277" s="7">
        <v>1</v>
      </c>
      <c r="R2277" s="7">
        <v>0</v>
      </c>
      <c r="S2277" s="7" t="s">
        <v>11926</v>
      </c>
      <c r="BI2277"/>
      <c r="BJ2277"/>
    </row>
    <row r="2278" spans="2:62" x14ac:dyDescent="0.4">
      <c r="B2278" s="1">
        <v>15587</v>
      </c>
      <c r="C2278" s="6" t="s">
        <v>8</v>
      </c>
      <c r="D2278" s="6" t="s">
        <v>8</v>
      </c>
      <c r="E2278" s="6" t="s">
        <v>8482</v>
      </c>
      <c r="F2278" s="6" t="s">
        <v>10720</v>
      </c>
      <c r="G2278" s="6" t="s">
        <v>11105</v>
      </c>
      <c r="H2278" s="6" t="s">
        <v>11165</v>
      </c>
      <c r="I2278" s="6" t="s">
        <v>11213</v>
      </c>
      <c r="J2278" s="6" t="s">
        <v>5</v>
      </c>
      <c r="K2278" s="7">
        <v>0</v>
      </c>
      <c r="L2278" s="7">
        <f>IFERROR(VLOOKUP(SiscoTable[[#This Row],[Código]],Hoja2!A:B,2,0)*SiscoTable[[#This Row],[Provta(Uns)]],0)</f>
        <v>0</v>
      </c>
      <c r="M2278" s="7">
        <v>0</v>
      </c>
      <c r="N2278" s="7">
        <v>0</v>
      </c>
      <c r="O2278" s="7">
        <f>IFERROR(VLOOKUP(SiscoTable[[#This Row],[Código]],Hoja2!A:B,2,0)*SiscoTable[[#This Row],[Stock_actual]],0)</f>
        <v>0</v>
      </c>
      <c r="P2278" s="6" t="s">
        <v>7</v>
      </c>
      <c r="Q2278" s="7">
        <v>0</v>
      </c>
      <c r="R2278" s="7">
        <v>0</v>
      </c>
      <c r="S2278" s="7" t="s">
        <v>11926</v>
      </c>
      <c r="BI2278"/>
      <c r="BJ2278"/>
    </row>
    <row r="2279" spans="2:62" x14ac:dyDescent="0.4">
      <c r="B2279" s="1">
        <v>15588</v>
      </c>
      <c r="C2279" s="6" t="s">
        <v>8</v>
      </c>
      <c r="D2279" s="6" t="s">
        <v>8</v>
      </c>
      <c r="E2279" s="6" t="s">
        <v>8482</v>
      </c>
      <c r="F2279" s="6" t="s">
        <v>10720</v>
      </c>
      <c r="G2279" s="6" t="s">
        <v>11105</v>
      </c>
      <c r="H2279" s="6" t="s">
        <v>11165</v>
      </c>
      <c r="I2279" s="6" t="s">
        <v>11214</v>
      </c>
      <c r="J2279" s="6" t="s">
        <v>5</v>
      </c>
      <c r="K2279" s="7">
        <v>5</v>
      </c>
      <c r="L2279" s="7">
        <f>IFERROR(VLOOKUP(SiscoTable[[#This Row],[Código]],Hoja2!A:B,2,0)*SiscoTable[[#This Row],[Provta(Uns)]],0)</f>
        <v>6</v>
      </c>
      <c r="M2279" s="7">
        <v>0</v>
      </c>
      <c r="N2279" s="7">
        <v>10</v>
      </c>
      <c r="O2279" s="7">
        <f>IFERROR(VLOOKUP(SiscoTable[[#This Row],[Código]],Hoja2!A:B,2,0)*SiscoTable[[#This Row],[Stock_actual]],0)</f>
        <v>12</v>
      </c>
      <c r="P2279" s="6" t="s">
        <v>242</v>
      </c>
      <c r="Q2279" s="7">
        <v>6</v>
      </c>
      <c r="R2279" s="7">
        <v>0</v>
      </c>
      <c r="S2279" s="7" t="s">
        <v>11926</v>
      </c>
      <c r="BI2279"/>
      <c r="BJ2279"/>
    </row>
    <row r="2280" spans="2:62" x14ac:dyDescent="0.4">
      <c r="B2280" s="1">
        <v>15590</v>
      </c>
      <c r="C2280" s="6" t="s">
        <v>30</v>
      </c>
      <c r="D2280" s="6" t="s">
        <v>30</v>
      </c>
      <c r="E2280" s="6" t="s">
        <v>8482</v>
      </c>
      <c r="F2280" s="6" t="s">
        <v>10720</v>
      </c>
      <c r="G2280" s="6" t="s">
        <v>11105</v>
      </c>
      <c r="H2280" s="6" t="s">
        <v>11165</v>
      </c>
      <c r="I2280" s="6" t="s">
        <v>11164</v>
      </c>
      <c r="J2280" s="6" t="s">
        <v>496</v>
      </c>
      <c r="K2280" s="7">
        <v>21.83</v>
      </c>
      <c r="L2280" s="7">
        <f>IFERROR(VLOOKUP(SiscoTable[[#This Row],[Código]],Hoja2!A:B,2,0)*SiscoTable[[#This Row],[Provta(Uns)]],0)</f>
        <v>104.78399999999999</v>
      </c>
      <c r="M2280" s="7">
        <v>0</v>
      </c>
      <c r="N2280" s="7">
        <v>15</v>
      </c>
      <c r="O2280" s="7">
        <f>IFERROR(VLOOKUP(SiscoTable[[#This Row],[Código]],Hoja2!A:B,2,0)*SiscoTable[[#This Row],[Stock_actual]],0)</f>
        <v>72</v>
      </c>
      <c r="P2280" s="6" t="s">
        <v>256</v>
      </c>
      <c r="Q2280" s="7">
        <v>24</v>
      </c>
      <c r="R2280" s="7">
        <v>44.129999999999995</v>
      </c>
      <c r="S2280" s="7" t="s">
        <v>11926</v>
      </c>
      <c r="BI2280"/>
      <c r="BJ2280"/>
    </row>
    <row r="2281" spans="2:62" x14ac:dyDescent="0.4">
      <c r="B2281" s="1">
        <v>15591</v>
      </c>
      <c r="C2281" s="6" t="s">
        <v>8</v>
      </c>
      <c r="D2281" s="6" t="s">
        <v>8</v>
      </c>
      <c r="E2281" s="6" t="s">
        <v>8482</v>
      </c>
      <c r="F2281" s="6" t="s">
        <v>10720</v>
      </c>
      <c r="G2281" s="6" t="s">
        <v>11105</v>
      </c>
      <c r="H2281" s="6" t="s">
        <v>11165</v>
      </c>
      <c r="I2281" s="6" t="s">
        <v>11215</v>
      </c>
      <c r="J2281" s="6" t="s">
        <v>5</v>
      </c>
      <c r="K2281" s="7">
        <v>0</v>
      </c>
      <c r="L2281" s="7">
        <f>IFERROR(VLOOKUP(SiscoTable[[#This Row],[Código]],Hoja2!A:B,2,0)*SiscoTable[[#This Row],[Provta(Uns)]],0)</f>
        <v>0</v>
      </c>
      <c r="M2281" s="7">
        <v>0</v>
      </c>
      <c r="N2281" s="7">
        <v>0</v>
      </c>
      <c r="O2281" s="7">
        <f>IFERROR(VLOOKUP(SiscoTable[[#This Row],[Código]],Hoja2!A:B,2,0)*SiscoTable[[#This Row],[Stock_actual]],0)</f>
        <v>0</v>
      </c>
      <c r="P2281" s="6" t="s">
        <v>7</v>
      </c>
      <c r="Q2281" s="7">
        <v>0</v>
      </c>
      <c r="R2281" s="7">
        <v>0</v>
      </c>
      <c r="S2281" s="7" t="s">
        <v>11926</v>
      </c>
      <c r="BI2281"/>
      <c r="BJ2281"/>
    </row>
    <row r="2282" spans="2:62" x14ac:dyDescent="0.4">
      <c r="B2282" s="1">
        <v>15594</v>
      </c>
      <c r="C2282" s="6" t="s">
        <v>30</v>
      </c>
      <c r="D2282" s="6" t="s">
        <v>30</v>
      </c>
      <c r="E2282" s="6" t="s">
        <v>8482</v>
      </c>
      <c r="F2282" s="6" t="s">
        <v>10720</v>
      </c>
      <c r="G2282" s="6" t="s">
        <v>11105</v>
      </c>
      <c r="H2282" s="6" t="s">
        <v>9042</v>
      </c>
      <c r="I2282" s="6" t="s">
        <v>11166</v>
      </c>
      <c r="J2282" s="6" t="s">
        <v>5</v>
      </c>
      <c r="K2282" s="7">
        <v>5.17</v>
      </c>
      <c r="L2282" s="7">
        <f>IFERROR(VLOOKUP(SiscoTable[[#This Row],[Código]],Hoja2!A:B,2,0)*SiscoTable[[#This Row],[Provta(Uns)]],0)</f>
        <v>42.911000000000001</v>
      </c>
      <c r="M2282" s="7">
        <v>0</v>
      </c>
      <c r="N2282" s="7">
        <v>28</v>
      </c>
      <c r="O2282" s="7">
        <f>IFERROR(VLOOKUP(SiscoTable[[#This Row],[Código]],Hoja2!A:B,2,0)*SiscoTable[[#This Row],[Stock_actual]],0)</f>
        <v>232.40000000000003</v>
      </c>
      <c r="P2282" s="6" t="s">
        <v>5337</v>
      </c>
      <c r="Q2282" s="7">
        <v>6</v>
      </c>
      <c r="R2282" s="7">
        <v>0</v>
      </c>
      <c r="S2282" s="7" t="s">
        <v>11926</v>
      </c>
      <c r="BI2282"/>
      <c r="BJ2282"/>
    </row>
    <row r="2283" spans="2:62" x14ac:dyDescent="0.4">
      <c r="B2283" s="1">
        <v>15595</v>
      </c>
      <c r="C2283" s="6" t="s">
        <v>8</v>
      </c>
      <c r="D2283" s="6" t="s">
        <v>8</v>
      </c>
      <c r="E2283" s="6" t="s">
        <v>8482</v>
      </c>
      <c r="F2283" s="6" t="s">
        <v>10720</v>
      </c>
      <c r="G2283" s="6" t="s">
        <v>11105</v>
      </c>
      <c r="H2283" s="6" t="s">
        <v>9042</v>
      </c>
      <c r="I2283" s="6" t="s">
        <v>11216</v>
      </c>
      <c r="J2283" s="6" t="s">
        <v>5</v>
      </c>
      <c r="K2283" s="7">
        <v>0</v>
      </c>
      <c r="L2283" s="7">
        <f>IFERROR(VLOOKUP(SiscoTable[[#This Row],[Código]],Hoja2!A:B,2,0)*SiscoTable[[#This Row],[Provta(Uns)]],0)</f>
        <v>0</v>
      </c>
      <c r="M2283" s="7">
        <v>0</v>
      </c>
      <c r="N2283" s="7">
        <v>0</v>
      </c>
      <c r="O2283" s="7">
        <f>IFERROR(VLOOKUP(SiscoTable[[#This Row],[Código]],Hoja2!A:B,2,0)*SiscoTable[[#This Row],[Stock_actual]],0)</f>
        <v>0</v>
      </c>
      <c r="P2283" s="6" t="s">
        <v>7</v>
      </c>
      <c r="Q2283" s="7">
        <v>0</v>
      </c>
      <c r="R2283" s="7">
        <v>0</v>
      </c>
      <c r="S2283" s="7" t="s">
        <v>11926</v>
      </c>
      <c r="BI2283"/>
      <c r="BJ2283"/>
    </row>
    <row r="2284" spans="2:62" x14ac:dyDescent="0.4">
      <c r="B2284" s="1">
        <v>15598</v>
      </c>
      <c r="C2284" s="6" t="s">
        <v>8</v>
      </c>
      <c r="D2284" s="6" t="s">
        <v>8</v>
      </c>
      <c r="E2284" s="6" t="s">
        <v>8482</v>
      </c>
      <c r="F2284" s="6" t="s">
        <v>10720</v>
      </c>
      <c r="G2284" s="6" t="s">
        <v>11105</v>
      </c>
      <c r="H2284" s="6" t="s">
        <v>9042</v>
      </c>
      <c r="I2284" s="6" t="s">
        <v>11217</v>
      </c>
      <c r="J2284" s="6" t="s">
        <v>5</v>
      </c>
      <c r="K2284" s="7">
        <v>0.33</v>
      </c>
      <c r="L2284" s="7">
        <f>IFERROR(VLOOKUP(SiscoTable[[#This Row],[Código]],Hoja2!A:B,2,0)*SiscoTable[[#This Row],[Provta(Uns)]],0)</f>
        <v>3.2670000000000003</v>
      </c>
      <c r="M2284" s="7">
        <v>0</v>
      </c>
      <c r="N2284" s="7">
        <v>28</v>
      </c>
      <c r="O2284" s="7">
        <f>IFERROR(VLOOKUP(SiscoTable[[#This Row],[Código]],Hoja2!A:B,2,0)*SiscoTable[[#This Row],[Stock_actual]],0)</f>
        <v>277.2</v>
      </c>
      <c r="P2284" s="6" t="s">
        <v>11218</v>
      </c>
      <c r="Q2284" s="7">
        <v>0</v>
      </c>
      <c r="R2284" s="7">
        <v>0</v>
      </c>
      <c r="S2284" s="7" t="s">
        <v>11926</v>
      </c>
      <c r="BI2284"/>
      <c r="BJ2284"/>
    </row>
    <row r="2285" spans="2:62" x14ac:dyDescent="0.4">
      <c r="B2285" s="1">
        <v>15599</v>
      </c>
      <c r="C2285" s="6" t="s">
        <v>8</v>
      </c>
      <c r="D2285" s="6" t="s">
        <v>8</v>
      </c>
      <c r="E2285" s="6" t="s">
        <v>8482</v>
      </c>
      <c r="F2285" s="6" t="s">
        <v>10720</v>
      </c>
      <c r="G2285" s="6" t="s">
        <v>11105</v>
      </c>
      <c r="H2285" s="6" t="s">
        <v>9042</v>
      </c>
      <c r="I2285" s="6" t="s">
        <v>11219</v>
      </c>
      <c r="J2285" s="6" t="s">
        <v>5</v>
      </c>
      <c r="K2285" s="7">
        <v>0</v>
      </c>
      <c r="L2285" s="7">
        <f>IFERROR(VLOOKUP(SiscoTable[[#This Row],[Código]],Hoja2!A:B,2,0)*SiscoTable[[#This Row],[Provta(Uns)]],0)</f>
        <v>0</v>
      </c>
      <c r="M2285" s="7">
        <v>0</v>
      </c>
      <c r="N2285" s="7">
        <v>0</v>
      </c>
      <c r="O2285" s="7">
        <f>IFERROR(VLOOKUP(SiscoTable[[#This Row],[Código]],Hoja2!A:B,2,0)*SiscoTable[[#This Row],[Stock_actual]],0)</f>
        <v>0</v>
      </c>
      <c r="P2285" s="6" t="s">
        <v>7</v>
      </c>
      <c r="Q2285" s="7">
        <v>0</v>
      </c>
      <c r="R2285" s="7">
        <v>0</v>
      </c>
      <c r="S2285" s="7" t="s">
        <v>11926</v>
      </c>
      <c r="BI2285"/>
      <c r="BJ2285"/>
    </row>
    <row r="2286" spans="2:62" x14ac:dyDescent="0.4">
      <c r="B2286" s="1">
        <v>15602</v>
      </c>
      <c r="C2286" s="6" t="s">
        <v>30</v>
      </c>
      <c r="D2286" s="6" t="s">
        <v>8</v>
      </c>
      <c r="E2286" s="6" t="s">
        <v>8482</v>
      </c>
      <c r="F2286" s="6" t="s">
        <v>10720</v>
      </c>
      <c r="G2286" s="6" t="s">
        <v>11105</v>
      </c>
      <c r="H2286" s="6" t="s">
        <v>9042</v>
      </c>
      <c r="I2286" s="6" t="s">
        <v>11167</v>
      </c>
      <c r="J2286" s="6" t="s">
        <v>5</v>
      </c>
      <c r="K2286" s="7">
        <v>0</v>
      </c>
      <c r="L2286" s="7">
        <f>IFERROR(VLOOKUP(SiscoTable[[#This Row],[Código]],Hoja2!A:B,2,0)*SiscoTable[[#This Row],[Provta(Uns)]],0)</f>
        <v>0</v>
      </c>
      <c r="M2286" s="7">
        <v>0</v>
      </c>
      <c r="N2286" s="7">
        <v>0</v>
      </c>
      <c r="O2286" s="7">
        <f>IFERROR(VLOOKUP(SiscoTable[[#This Row],[Código]],Hoja2!A:B,2,0)*SiscoTable[[#This Row],[Stock_actual]],0)</f>
        <v>0</v>
      </c>
      <c r="P2286" s="6" t="s">
        <v>7</v>
      </c>
      <c r="Q2286" s="7">
        <v>0</v>
      </c>
      <c r="R2286" s="7">
        <v>0</v>
      </c>
      <c r="S2286" s="7" t="s">
        <v>11926</v>
      </c>
      <c r="BI2286"/>
      <c r="BJ2286"/>
    </row>
    <row r="2287" spans="2:62" x14ac:dyDescent="0.4">
      <c r="B2287" s="1">
        <v>15603</v>
      </c>
      <c r="C2287" s="6" t="s">
        <v>30</v>
      </c>
      <c r="D2287" s="6" t="s">
        <v>30</v>
      </c>
      <c r="E2287" s="6" t="s">
        <v>8482</v>
      </c>
      <c r="F2287" s="6" t="s">
        <v>10720</v>
      </c>
      <c r="G2287" s="6" t="s">
        <v>11105</v>
      </c>
      <c r="H2287" s="6" t="s">
        <v>9042</v>
      </c>
      <c r="I2287" s="6" t="s">
        <v>11168</v>
      </c>
      <c r="J2287" s="6" t="s">
        <v>5</v>
      </c>
      <c r="K2287" s="7">
        <v>5</v>
      </c>
      <c r="L2287" s="7">
        <f>IFERROR(VLOOKUP(SiscoTable[[#This Row],[Código]],Hoja2!A:B,2,0)*SiscoTable[[#This Row],[Provta(Uns)]],0)</f>
        <v>43</v>
      </c>
      <c r="M2287" s="7">
        <v>48</v>
      </c>
      <c r="N2287" s="7">
        <v>18</v>
      </c>
      <c r="O2287" s="7">
        <f>IFERROR(VLOOKUP(SiscoTable[[#This Row],[Código]],Hoja2!A:B,2,0)*SiscoTable[[#This Row],[Stock_actual]],0)</f>
        <v>154.79999999999998</v>
      </c>
      <c r="P2287" s="6" t="s">
        <v>476</v>
      </c>
      <c r="Q2287" s="7">
        <v>6</v>
      </c>
      <c r="R2287" s="7">
        <v>0</v>
      </c>
      <c r="S2287" s="7" t="s">
        <v>11926</v>
      </c>
      <c r="BI2287"/>
      <c r="BJ2287"/>
    </row>
    <row r="2288" spans="2:62" x14ac:dyDescent="0.4">
      <c r="B2288" s="1">
        <v>15606</v>
      </c>
      <c r="C2288" s="6" t="s">
        <v>8</v>
      </c>
      <c r="D2288" s="6" t="s">
        <v>8</v>
      </c>
      <c r="E2288" s="6" t="s">
        <v>8482</v>
      </c>
      <c r="F2288" s="6" t="s">
        <v>10720</v>
      </c>
      <c r="G2288" s="6" t="s">
        <v>11105</v>
      </c>
      <c r="H2288" s="6" t="s">
        <v>9042</v>
      </c>
      <c r="I2288" s="6" t="s">
        <v>11220</v>
      </c>
      <c r="J2288" s="6" t="s">
        <v>5</v>
      </c>
      <c r="K2288" s="7">
        <v>0</v>
      </c>
      <c r="L2288" s="7">
        <f>IFERROR(VLOOKUP(SiscoTable[[#This Row],[Código]],Hoja2!A:B,2,0)*SiscoTable[[#This Row],[Provta(Uns)]],0)</f>
        <v>0</v>
      </c>
      <c r="M2288" s="7">
        <v>0</v>
      </c>
      <c r="N2288" s="7">
        <v>0</v>
      </c>
      <c r="O2288" s="7">
        <f>IFERROR(VLOOKUP(SiscoTable[[#This Row],[Código]],Hoja2!A:B,2,0)*SiscoTable[[#This Row],[Stock_actual]],0)</f>
        <v>0</v>
      </c>
      <c r="P2288" s="6" t="s">
        <v>7</v>
      </c>
      <c r="Q2288" s="7">
        <v>0</v>
      </c>
      <c r="R2288" s="7">
        <v>0</v>
      </c>
      <c r="S2288" s="7" t="s">
        <v>11926</v>
      </c>
      <c r="BI2288"/>
      <c r="BJ2288"/>
    </row>
    <row r="2289" spans="2:62" x14ac:dyDescent="0.4">
      <c r="B2289" s="1">
        <v>15608</v>
      </c>
      <c r="C2289" s="6" t="s">
        <v>30</v>
      </c>
      <c r="D2289" s="6" t="s">
        <v>8</v>
      </c>
      <c r="E2289" s="6" t="s">
        <v>8482</v>
      </c>
      <c r="F2289" s="6" t="s">
        <v>10720</v>
      </c>
      <c r="G2289" s="6" t="s">
        <v>11105</v>
      </c>
      <c r="H2289" s="6" t="s">
        <v>9042</v>
      </c>
      <c r="I2289" s="6" t="s">
        <v>11169</v>
      </c>
      <c r="J2289" s="6" t="s">
        <v>5</v>
      </c>
      <c r="K2289" s="7">
        <v>5.5</v>
      </c>
      <c r="L2289" s="7">
        <f>IFERROR(VLOOKUP(SiscoTable[[#This Row],[Código]],Hoja2!A:B,2,0)*SiscoTable[[#This Row],[Provta(Uns)]],0)</f>
        <v>138.6</v>
      </c>
      <c r="M2289" s="7">
        <v>0</v>
      </c>
      <c r="N2289" s="7">
        <v>3</v>
      </c>
      <c r="O2289" s="7">
        <f>IFERROR(VLOOKUP(SiscoTable[[#This Row],[Código]],Hoja2!A:B,2,0)*SiscoTable[[#This Row],[Stock_actual]],0)</f>
        <v>75.599999999999994</v>
      </c>
      <c r="P2289" s="6" t="s">
        <v>810</v>
      </c>
      <c r="Q2289" s="7">
        <v>6</v>
      </c>
      <c r="R2289" s="7">
        <v>10.86</v>
      </c>
      <c r="S2289" s="7" t="s">
        <v>11926</v>
      </c>
      <c r="BI2289"/>
      <c r="BJ2289"/>
    </row>
    <row r="2290" spans="2:62" x14ac:dyDescent="0.4">
      <c r="B2290" s="1">
        <v>15611</v>
      </c>
      <c r="C2290" s="6" t="s">
        <v>8</v>
      </c>
      <c r="D2290" s="6" t="s">
        <v>8</v>
      </c>
      <c r="E2290" s="6" t="s">
        <v>8482</v>
      </c>
      <c r="F2290" s="6" t="s">
        <v>10720</v>
      </c>
      <c r="G2290" s="6" t="s">
        <v>11105</v>
      </c>
      <c r="H2290" s="6" t="s">
        <v>9042</v>
      </c>
      <c r="I2290" s="6" t="s">
        <v>11221</v>
      </c>
      <c r="J2290" s="6" t="s">
        <v>5</v>
      </c>
      <c r="K2290" s="7">
        <v>0</v>
      </c>
      <c r="L2290" s="7">
        <f>IFERROR(VLOOKUP(SiscoTable[[#This Row],[Código]],Hoja2!A:B,2,0)*SiscoTable[[#This Row],[Provta(Uns)]],0)</f>
        <v>0</v>
      </c>
      <c r="M2290" s="7">
        <v>0</v>
      </c>
      <c r="N2290" s="7">
        <v>0</v>
      </c>
      <c r="O2290" s="7">
        <f>IFERROR(VLOOKUP(SiscoTable[[#This Row],[Código]],Hoja2!A:B,2,0)*SiscoTable[[#This Row],[Stock_actual]],0)</f>
        <v>0</v>
      </c>
      <c r="P2290" s="6" t="s">
        <v>7</v>
      </c>
      <c r="Q2290" s="7">
        <v>0</v>
      </c>
      <c r="R2290" s="7">
        <v>0</v>
      </c>
      <c r="S2290" s="7" t="s">
        <v>11926</v>
      </c>
      <c r="BI2290"/>
      <c r="BJ2290"/>
    </row>
    <row r="2291" spans="2:62" x14ac:dyDescent="0.4">
      <c r="B2291" s="1">
        <v>15613</v>
      </c>
      <c r="C2291" s="6" t="s">
        <v>8</v>
      </c>
      <c r="D2291" s="6" t="s">
        <v>8</v>
      </c>
      <c r="E2291" s="6" t="s">
        <v>8482</v>
      </c>
      <c r="F2291" s="6" t="s">
        <v>10720</v>
      </c>
      <c r="G2291" s="6" t="s">
        <v>11105</v>
      </c>
      <c r="H2291" s="6" t="s">
        <v>9042</v>
      </c>
      <c r="I2291" s="6" t="s">
        <v>11222</v>
      </c>
      <c r="J2291" s="6" t="s">
        <v>5</v>
      </c>
      <c r="K2291" s="7">
        <v>0</v>
      </c>
      <c r="L2291" s="7">
        <f>IFERROR(VLOOKUP(SiscoTable[[#This Row],[Código]],Hoja2!A:B,2,0)*SiscoTable[[#This Row],[Provta(Uns)]],0)</f>
        <v>0</v>
      </c>
      <c r="M2291" s="7">
        <v>0</v>
      </c>
      <c r="N2291" s="7">
        <v>0</v>
      </c>
      <c r="O2291" s="7">
        <f>IFERROR(VLOOKUP(SiscoTable[[#This Row],[Código]],Hoja2!A:B,2,0)*SiscoTable[[#This Row],[Stock_actual]],0)</f>
        <v>0</v>
      </c>
      <c r="P2291" s="6" t="s">
        <v>7</v>
      </c>
      <c r="Q2291" s="7">
        <v>0</v>
      </c>
      <c r="R2291" s="7">
        <v>0</v>
      </c>
      <c r="S2291" s="7" t="s">
        <v>11926</v>
      </c>
      <c r="BI2291"/>
      <c r="BJ2291"/>
    </row>
    <row r="2292" spans="2:62" x14ac:dyDescent="0.4">
      <c r="B2292" s="1">
        <v>15617</v>
      </c>
      <c r="C2292" s="6" t="s">
        <v>8</v>
      </c>
      <c r="D2292" s="6" t="s">
        <v>8</v>
      </c>
      <c r="E2292" s="6" t="s">
        <v>8482</v>
      </c>
      <c r="F2292" s="6" t="s">
        <v>1736</v>
      </c>
      <c r="G2292" s="6" t="s">
        <v>10324</v>
      </c>
      <c r="H2292" s="6" t="s">
        <v>9042</v>
      </c>
      <c r="I2292" s="6" t="s">
        <v>10352</v>
      </c>
      <c r="J2292" s="6" t="s">
        <v>5</v>
      </c>
      <c r="K2292" s="7">
        <v>2.17</v>
      </c>
      <c r="L2292" s="7">
        <f>IFERROR(VLOOKUP(SiscoTable[[#This Row],[Código]],Hoja2!A:B,2,0)*SiscoTable[[#This Row],[Provta(Uns)]],0)</f>
        <v>23.001999999999999</v>
      </c>
      <c r="M2292" s="7">
        <v>0</v>
      </c>
      <c r="N2292" s="7">
        <v>33</v>
      </c>
      <c r="O2292" s="7">
        <f>IFERROR(VLOOKUP(SiscoTable[[#This Row],[Código]],Hoja2!A:B,2,0)*SiscoTable[[#This Row],[Stock_actual]],0)</f>
        <v>349.8</v>
      </c>
      <c r="P2292" s="6" t="s">
        <v>2627</v>
      </c>
      <c r="Q2292" s="7">
        <v>2</v>
      </c>
      <c r="R2292" s="7">
        <v>0</v>
      </c>
      <c r="S2292" s="7" t="s">
        <v>11926</v>
      </c>
      <c r="BI2292"/>
      <c r="BJ2292"/>
    </row>
    <row r="2293" spans="2:62" x14ac:dyDescent="0.4">
      <c r="B2293" s="1">
        <v>15618</v>
      </c>
      <c r="C2293" s="6" t="s">
        <v>30</v>
      </c>
      <c r="D2293" s="6" t="s">
        <v>8</v>
      </c>
      <c r="E2293" s="6" t="s">
        <v>8482</v>
      </c>
      <c r="F2293" s="6" t="s">
        <v>1736</v>
      </c>
      <c r="G2293" s="6" t="s">
        <v>10324</v>
      </c>
      <c r="H2293" s="6" t="s">
        <v>9042</v>
      </c>
      <c r="I2293" s="6" t="s">
        <v>10341</v>
      </c>
      <c r="J2293" s="6" t="s">
        <v>5</v>
      </c>
      <c r="K2293" s="7">
        <v>5.83</v>
      </c>
      <c r="L2293" s="7">
        <f>IFERROR(VLOOKUP(SiscoTable[[#This Row],[Código]],Hoja2!A:B,2,0)*SiscoTable[[#This Row],[Provta(Uns)]],0)</f>
        <v>82.786000000000001</v>
      </c>
      <c r="M2293" s="7">
        <v>0</v>
      </c>
      <c r="N2293" s="7">
        <v>1</v>
      </c>
      <c r="O2293" s="7">
        <f>IFERROR(VLOOKUP(SiscoTable[[#This Row],[Código]],Hoja2!A:B,2,0)*SiscoTable[[#This Row],[Stock_actual]],0)</f>
        <v>14.2</v>
      </c>
      <c r="P2293" s="6" t="s">
        <v>214</v>
      </c>
      <c r="Q2293" s="7">
        <v>6</v>
      </c>
      <c r="R2293" s="7">
        <v>11.35</v>
      </c>
      <c r="S2293" s="7" t="s">
        <v>11926</v>
      </c>
      <c r="BI2293"/>
      <c r="BJ2293"/>
    </row>
    <row r="2294" spans="2:62" x14ac:dyDescent="0.4">
      <c r="B2294" s="1">
        <v>15620</v>
      </c>
      <c r="C2294" s="6" t="s">
        <v>25</v>
      </c>
      <c r="D2294" s="6" t="s">
        <v>30</v>
      </c>
      <c r="E2294" s="6" t="s">
        <v>8482</v>
      </c>
      <c r="F2294" s="6" t="s">
        <v>1736</v>
      </c>
      <c r="G2294" s="6" t="s">
        <v>10324</v>
      </c>
      <c r="H2294" s="6" t="s">
        <v>9042</v>
      </c>
      <c r="I2294" s="6" t="s">
        <v>10325</v>
      </c>
      <c r="J2294" s="6" t="s">
        <v>5</v>
      </c>
      <c r="K2294" s="7">
        <v>21.159999999999997</v>
      </c>
      <c r="L2294" s="7">
        <f>IFERROR(VLOOKUP(SiscoTable[[#This Row],[Código]],Hoja2!A:B,2,0)*SiscoTable[[#This Row],[Provta(Uns)]],0)</f>
        <v>230.64399999999998</v>
      </c>
      <c r="M2294" s="7">
        <v>0</v>
      </c>
      <c r="N2294" s="7">
        <v>34</v>
      </c>
      <c r="O2294" s="7">
        <f>IFERROR(VLOOKUP(SiscoTable[[#This Row],[Código]],Hoja2!A:B,2,0)*SiscoTable[[#This Row],[Stock_actual]],0)</f>
        <v>370.6</v>
      </c>
      <c r="P2294" s="6" t="s">
        <v>573</v>
      </c>
      <c r="Q2294" s="7">
        <v>23</v>
      </c>
      <c r="R2294" s="7">
        <v>0</v>
      </c>
      <c r="S2294" s="7" t="s">
        <v>11926</v>
      </c>
      <c r="BI2294"/>
      <c r="BJ2294"/>
    </row>
    <row r="2295" spans="2:62" x14ac:dyDescent="0.4">
      <c r="B2295" s="1">
        <v>15624</v>
      </c>
      <c r="C2295" s="6" t="s">
        <v>25</v>
      </c>
      <c r="D2295" s="6" t="s">
        <v>25</v>
      </c>
      <c r="E2295" s="6" t="s">
        <v>8482</v>
      </c>
      <c r="F2295" s="6" t="s">
        <v>1736</v>
      </c>
      <c r="G2295" s="6" t="s">
        <v>10324</v>
      </c>
      <c r="H2295" s="6" t="s">
        <v>9042</v>
      </c>
      <c r="I2295" s="6" t="s">
        <v>10326</v>
      </c>
      <c r="J2295" s="6" t="s">
        <v>5</v>
      </c>
      <c r="K2295" s="7">
        <v>44.33</v>
      </c>
      <c r="L2295" s="7">
        <f>IFERROR(VLOOKUP(SiscoTable[[#This Row],[Código]],Hoja2!A:B,2,0)*SiscoTable[[#This Row],[Provta(Uns)]],0)</f>
        <v>483.197</v>
      </c>
      <c r="M2295" s="7">
        <v>60</v>
      </c>
      <c r="N2295" s="7">
        <v>43</v>
      </c>
      <c r="O2295" s="7">
        <f>IFERROR(VLOOKUP(SiscoTable[[#This Row],[Código]],Hoja2!A:B,2,0)*SiscoTable[[#This Row],[Stock_actual]],0)</f>
        <v>468.7</v>
      </c>
      <c r="P2295" s="6" t="s">
        <v>252</v>
      </c>
      <c r="Q2295" s="7">
        <v>49</v>
      </c>
      <c r="R2295" s="7">
        <v>28.72</v>
      </c>
      <c r="S2295" s="7" t="s">
        <v>11926</v>
      </c>
      <c r="BI2295"/>
      <c r="BJ2295"/>
    </row>
    <row r="2296" spans="2:62" x14ac:dyDescent="0.4">
      <c r="B2296" s="1">
        <v>15625</v>
      </c>
      <c r="C2296" s="6" t="s">
        <v>8</v>
      </c>
      <c r="D2296" s="6" t="s">
        <v>8</v>
      </c>
      <c r="E2296" s="6" t="s">
        <v>8482</v>
      </c>
      <c r="F2296" s="6" t="s">
        <v>1736</v>
      </c>
      <c r="G2296" s="6" t="s">
        <v>10324</v>
      </c>
      <c r="H2296" s="6" t="s">
        <v>9042</v>
      </c>
      <c r="I2296" s="6" t="s">
        <v>10353</v>
      </c>
      <c r="J2296" s="6" t="s">
        <v>5</v>
      </c>
      <c r="K2296" s="7">
        <v>1.83</v>
      </c>
      <c r="L2296" s="7">
        <f>IFERROR(VLOOKUP(SiscoTable[[#This Row],[Código]],Hoja2!A:B,2,0)*SiscoTable[[#This Row],[Provta(Uns)]],0)</f>
        <v>18.117000000000001</v>
      </c>
      <c r="M2296" s="7">
        <v>0</v>
      </c>
      <c r="N2296" s="7">
        <v>40</v>
      </c>
      <c r="O2296" s="7">
        <f>IFERROR(VLOOKUP(SiscoTable[[#This Row],[Código]],Hoja2!A:B,2,0)*SiscoTable[[#This Row],[Stock_actual]],0)</f>
        <v>396</v>
      </c>
      <c r="P2296" s="6" t="s">
        <v>10354</v>
      </c>
      <c r="Q2296" s="7">
        <v>2</v>
      </c>
      <c r="R2296" s="7">
        <v>0</v>
      </c>
      <c r="S2296" s="7" t="s">
        <v>11926</v>
      </c>
      <c r="BI2296"/>
      <c r="BJ2296"/>
    </row>
    <row r="2297" spans="2:62" x14ac:dyDescent="0.4">
      <c r="B2297" s="1">
        <v>15626</v>
      </c>
      <c r="C2297" s="6" t="s">
        <v>30</v>
      </c>
      <c r="D2297" s="6" t="s">
        <v>8</v>
      </c>
      <c r="E2297" s="6" t="s">
        <v>8482</v>
      </c>
      <c r="F2297" s="6" t="s">
        <v>1736</v>
      </c>
      <c r="G2297" s="6" t="s">
        <v>10324</v>
      </c>
      <c r="H2297" s="6" t="s">
        <v>9042</v>
      </c>
      <c r="I2297" s="6" t="s">
        <v>10342</v>
      </c>
      <c r="J2297" s="6" t="s">
        <v>5</v>
      </c>
      <c r="K2297" s="7">
        <v>4</v>
      </c>
      <c r="L2297" s="7">
        <f>IFERROR(VLOOKUP(SiscoTable[[#This Row],[Código]],Hoja2!A:B,2,0)*SiscoTable[[#This Row],[Provta(Uns)]],0)</f>
        <v>43.6</v>
      </c>
      <c r="M2297" s="7">
        <v>0</v>
      </c>
      <c r="N2297" s="7">
        <v>28</v>
      </c>
      <c r="O2297" s="7">
        <f>IFERROR(VLOOKUP(SiscoTable[[#This Row],[Código]],Hoja2!A:B,2,0)*SiscoTable[[#This Row],[Stock_actual]],0)</f>
        <v>305.2</v>
      </c>
      <c r="P2297" s="6" t="s">
        <v>2509</v>
      </c>
      <c r="Q2297" s="7">
        <v>4</v>
      </c>
      <c r="R2297" s="7">
        <v>0</v>
      </c>
      <c r="S2297" s="7" t="s">
        <v>11926</v>
      </c>
      <c r="BI2297"/>
      <c r="BJ2297"/>
    </row>
    <row r="2298" spans="2:62" x14ac:dyDescent="0.4">
      <c r="B2298" s="1">
        <v>15627</v>
      </c>
      <c r="C2298" s="6" t="s">
        <v>8</v>
      </c>
      <c r="D2298" s="6" t="s">
        <v>8</v>
      </c>
      <c r="E2298" s="6" t="s">
        <v>8482</v>
      </c>
      <c r="F2298" s="6" t="s">
        <v>1736</v>
      </c>
      <c r="G2298" s="6" t="s">
        <v>10324</v>
      </c>
      <c r="H2298" s="6" t="s">
        <v>9042</v>
      </c>
      <c r="I2298" s="6" t="s">
        <v>10355</v>
      </c>
      <c r="J2298" s="6" t="s">
        <v>5</v>
      </c>
      <c r="K2298" s="7">
        <v>2.67</v>
      </c>
      <c r="L2298" s="7">
        <f>IFERROR(VLOOKUP(SiscoTable[[#This Row],[Código]],Hoja2!A:B,2,0)*SiscoTable[[#This Row],[Provta(Uns)]],0)</f>
        <v>24.563999999999997</v>
      </c>
      <c r="M2298" s="7">
        <v>0</v>
      </c>
      <c r="N2298" s="7">
        <v>0</v>
      </c>
      <c r="O2298" s="7">
        <f>IFERROR(VLOOKUP(SiscoTable[[#This Row],[Código]],Hoja2!A:B,2,0)*SiscoTable[[#This Row],[Stock_actual]],0)</f>
        <v>0</v>
      </c>
      <c r="P2298" s="6" t="s">
        <v>7</v>
      </c>
      <c r="Q2298" s="7">
        <v>3</v>
      </c>
      <c r="R2298" s="7">
        <v>5.3999999999999995</v>
      </c>
      <c r="S2298" s="7" t="s">
        <v>11926</v>
      </c>
      <c r="BI2298"/>
      <c r="BJ2298"/>
    </row>
    <row r="2299" spans="2:62" x14ac:dyDescent="0.4">
      <c r="B2299" s="1">
        <v>15629</v>
      </c>
      <c r="C2299" s="6" t="s">
        <v>25</v>
      </c>
      <c r="D2299" s="6" t="s">
        <v>25</v>
      </c>
      <c r="E2299" s="6" t="s">
        <v>8482</v>
      </c>
      <c r="F2299" s="6" t="s">
        <v>1736</v>
      </c>
      <c r="G2299" s="6" t="s">
        <v>10324</v>
      </c>
      <c r="H2299" s="6" t="s">
        <v>9042</v>
      </c>
      <c r="I2299" s="6" t="s">
        <v>10327</v>
      </c>
      <c r="J2299" s="6" t="s">
        <v>5</v>
      </c>
      <c r="K2299" s="7">
        <v>28</v>
      </c>
      <c r="L2299" s="7">
        <f>IFERROR(VLOOKUP(SiscoTable[[#This Row],[Código]],Hoja2!A:B,2,0)*SiscoTable[[#This Row],[Provta(Uns)]],0)</f>
        <v>305.2</v>
      </c>
      <c r="M2299" s="7">
        <v>0</v>
      </c>
      <c r="N2299" s="7">
        <v>89</v>
      </c>
      <c r="O2299" s="7">
        <f>IFERROR(VLOOKUP(SiscoTable[[#This Row],[Código]],Hoja2!A:B,2,0)*SiscoTable[[#This Row],[Stock_actual]],0)</f>
        <v>970.1</v>
      </c>
      <c r="P2299" s="6" t="s">
        <v>570</v>
      </c>
      <c r="Q2299" s="7">
        <v>31</v>
      </c>
      <c r="R2299" s="7">
        <v>0</v>
      </c>
      <c r="S2299" s="7" t="s">
        <v>11926</v>
      </c>
      <c r="BI2299"/>
      <c r="BJ2299"/>
    </row>
    <row r="2300" spans="2:62" x14ac:dyDescent="0.4">
      <c r="B2300" s="1">
        <v>15646</v>
      </c>
      <c r="C2300" s="6" t="s">
        <v>8</v>
      </c>
      <c r="D2300" s="6" t="s">
        <v>8</v>
      </c>
      <c r="E2300" s="6" t="s">
        <v>8482</v>
      </c>
      <c r="F2300" s="6" t="s">
        <v>10720</v>
      </c>
      <c r="G2300" s="6" t="s">
        <v>11322</v>
      </c>
      <c r="H2300" s="6" t="s">
        <v>9042</v>
      </c>
      <c r="I2300" s="6" t="s">
        <v>11368</v>
      </c>
      <c r="J2300" s="6" t="s">
        <v>5</v>
      </c>
      <c r="K2300" s="7">
        <v>2</v>
      </c>
      <c r="L2300" s="7">
        <f>IFERROR(VLOOKUP(SiscoTable[[#This Row],[Código]],Hoja2!A:B,2,0)*SiscoTable[[#This Row],[Provta(Uns)]],0)</f>
        <v>8.6</v>
      </c>
      <c r="M2300" s="7">
        <v>0</v>
      </c>
      <c r="N2300" s="7">
        <v>36</v>
      </c>
      <c r="O2300" s="7">
        <f>IFERROR(VLOOKUP(SiscoTable[[#This Row],[Código]],Hoja2!A:B,2,0)*SiscoTable[[#This Row],[Stock_actual]],0)</f>
        <v>154.79999999999998</v>
      </c>
      <c r="P2300" s="6" t="s">
        <v>1530</v>
      </c>
      <c r="Q2300" s="7">
        <v>2</v>
      </c>
      <c r="R2300" s="7">
        <v>0</v>
      </c>
      <c r="S2300" s="7" t="s">
        <v>11926</v>
      </c>
      <c r="BI2300"/>
      <c r="BJ2300"/>
    </row>
    <row r="2301" spans="2:62" x14ac:dyDescent="0.4">
      <c r="B2301" s="1">
        <v>15654</v>
      </c>
      <c r="C2301" s="6" t="s">
        <v>8</v>
      </c>
      <c r="D2301" s="6" t="s">
        <v>30</v>
      </c>
      <c r="E2301" s="6" t="s">
        <v>8482</v>
      </c>
      <c r="F2301" s="6" t="s">
        <v>10720</v>
      </c>
      <c r="G2301" s="6" t="s">
        <v>11322</v>
      </c>
      <c r="H2301" s="6" t="s">
        <v>9042</v>
      </c>
      <c r="I2301" s="6" t="s">
        <v>11369</v>
      </c>
      <c r="J2301" s="6" t="s">
        <v>5</v>
      </c>
      <c r="K2301" s="7">
        <v>18.829999999999998</v>
      </c>
      <c r="L2301" s="7">
        <f>IFERROR(VLOOKUP(SiscoTable[[#This Row],[Código]],Hoja2!A:B,2,0)*SiscoTable[[#This Row],[Provta(Uns)]],0)</f>
        <v>37.659999999999997</v>
      </c>
      <c r="M2301" s="7">
        <v>0</v>
      </c>
      <c r="N2301" s="7">
        <v>43</v>
      </c>
      <c r="O2301" s="7">
        <f>IFERROR(VLOOKUP(SiscoTable[[#This Row],[Código]],Hoja2!A:B,2,0)*SiscoTable[[#This Row],[Stock_actual]],0)</f>
        <v>86</v>
      </c>
      <c r="P2301" s="6" t="s">
        <v>1038</v>
      </c>
      <c r="Q2301" s="7">
        <v>21</v>
      </c>
      <c r="R2301" s="7">
        <v>0</v>
      </c>
      <c r="S2301" s="7" t="s">
        <v>11926</v>
      </c>
      <c r="BI2301"/>
      <c r="BJ2301"/>
    </row>
    <row r="2302" spans="2:62" x14ac:dyDescent="0.4">
      <c r="B2302" s="1">
        <v>15655</v>
      </c>
      <c r="C2302" s="6" t="s">
        <v>30</v>
      </c>
      <c r="D2302" s="6" t="s">
        <v>30</v>
      </c>
      <c r="E2302" s="6" t="s">
        <v>8482</v>
      </c>
      <c r="F2302" s="6" t="s">
        <v>10720</v>
      </c>
      <c r="G2302" s="6" t="s">
        <v>11322</v>
      </c>
      <c r="H2302" s="6" t="s">
        <v>9042</v>
      </c>
      <c r="I2302" s="6" t="s">
        <v>11337</v>
      </c>
      <c r="J2302" s="6" t="s">
        <v>5</v>
      </c>
      <c r="K2302" s="7">
        <v>32.33</v>
      </c>
      <c r="L2302" s="7">
        <f>IFERROR(VLOOKUP(SiscoTable[[#This Row],[Código]],Hoja2!A:B,2,0)*SiscoTable[[#This Row],[Provta(Uns)]],0)</f>
        <v>113.155</v>
      </c>
      <c r="M2302" s="7">
        <v>72</v>
      </c>
      <c r="N2302" s="7">
        <v>33</v>
      </c>
      <c r="O2302" s="7">
        <f>IFERROR(VLOOKUP(SiscoTable[[#This Row],[Código]],Hoja2!A:B,2,0)*SiscoTable[[#This Row],[Stock_actual]],0)</f>
        <v>115.5</v>
      </c>
      <c r="P2302" s="6" t="s">
        <v>702</v>
      </c>
      <c r="Q2302" s="7">
        <v>36</v>
      </c>
      <c r="R2302" s="7">
        <v>0</v>
      </c>
      <c r="S2302" s="7" t="s">
        <v>11926</v>
      </c>
      <c r="BI2302"/>
      <c r="BJ2302"/>
    </row>
    <row r="2303" spans="2:62" x14ac:dyDescent="0.4">
      <c r="B2303" s="1">
        <v>15656</v>
      </c>
      <c r="C2303" s="6" t="s">
        <v>8</v>
      </c>
      <c r="D2303" s="6" t="s">
        <v>30</v>
      </c>
      <c r="E2303" s="6" t="s">
        <v>8482</v>
      </c>
      <c r="F2303" s="6" t="s">
        <v>10720</v>
      </c>
      <c r="G2303" s="6" t="s">
        <v>11322</v>
      </c>
      <c r="H2303" s="6" t="s">
        <v>9042</v>
      </c>
      <c r="I2303" s="6" t="s">
        <v>11370</v>
      </c>
      <c r="J2303" s="6" t="s">
        <v>5</v>
      </c>
      <c r="K2303" s="7">
        <v>18.329999999999998</v>
      </c>
      <c r="L2303" s="7">
        <f>IFERROR(VLOOKUP(SiscoTable[[#This Row],[Código]],Hoja2!A:B,2,0)*SiscoTable[[#This Row],[Provta(Uns)]],0)</f>
        <v>65.988</v>
      </c>
      <c r="M2303" s="7">
        <v>0</v>
      </c>
      <c r="N2303" s="7">
        <v>58</v>
      </c>
      <c r="O2303" s="7">
        <f>IFERROR(VLOOKUP(SiscoTable[[#This Row],[Código]],Hoja2!A:B,2,0)*SiscoTable[[#This Row],[Stock_actual]],0)</f>
        <v>208.8</v>
      </c>
      <c r="P2303" s="6" t="s">
        <v>570</v>
      </c>
      <c r="Q2303" s="7">
        <v>20</v>
      </c>
      <c r="R2303" s="7">
        <v>0</v>
      </c>
      <c r="S2303" s="7" t="s">
        <v>11926</v>
      </c>
      <c r="BI2303"/>
      <c r="BJ2303"/>
    </row>
    <row r="2304" spans="2:62" x14ac:dyDescent="0.4">
      <c r="B2304" s="1">
        <v>15657</v>
      </c>
      <c r="C2304" s="6" t="s">
        <v>8</v>
      </c>
      <c r="D2304" s="6" t="s">
        <v>8</v>
      </c>
      <c r="E2304" s="6" t="s">
        <v>8482</v>
      </c>
      <c r="F2304" s="6" t="s">
        <v>10720</v>
      </c>
      <c r="G2304" s="6" t="s">
        <v>11322</v>
      </c>
      <c r="H2304" s="6" t="s">
        <v>9042</v>
      </c>
      <c r="I2304" s="6" t="s">
        <v>11371</v>
      </c>
      <c r="J2304" s="6" t="s">
        <v>5</v>
      </c>
      <c r="K2304" s="7">
        <v>0.17</v>
      </c>
      <c r="L2304" s="7">
        <f>IFERROR(VLOOKUP(SiscoTable[[#This Row],[Código]],Hoja2!A:B,2,0)*SiscoTable[[#This Row],[Provta(Uns)]],0)</f>
        <v>0.88400000000000012</v>
      </c>
      <c r="M2304" s="7">
        <v>0</v>
      </c>
      <c r="N2304" s="7">
        <v>23</v>
      </c>
      <c r="O2304" s="7">
        <f>IFERROR(VLOOKUP(SiscoTable[[#This Row],[Código]],Hoja2!A:B,2,0)*SiscoTable[[#This Row],[Stock_actual]],0)</f>
        <v>119.60000000000001</v>
      </c>
      <c r="P2304" s="6" t="s">
        <v>2031</v>
      </c>
      <c r="Q2304" s="7">
        <v>0</v>
      </c>
      <c r="R2304" s="7">
        <v>0</v>
      </c>
      <c r="S2304" s="7" t="s">
        <v>11926</v>
      </c>
      <c r="BI2304"/>
      <c r="BJ2304"/>
    </row>
    <row r="2305" spans="2:62" x14ac:dyDescent="0.4">
      <c r="B2305" s="1">
        <v>15658</v>
      </c>
      <c r="C2305" s="6" t="s">
        <v>8</v>
      </c>
      <c r="D2305" s="6" t="s">
        <v>8</v>
      </c>
      <c r="E2305" s="6" t="s">
        <v>8482</v>
      </c>
      <c r="F2305" s="6" t="s">
        <v>10720</v>
      </c>
      <c r="G2305" s="6" t="s">
        <v>11322</v>
      </c>
      <c r="H2305" s="6" t="s">
        <v>9042</v>
      </c>
      <c r="I2305" s="6" t="s">
        <v>11372</v>
      </c>
      <c r="J2305" s="6" t="s">
        <v>5</v>
      </c>
      <c r="K2305" s="7">
        <v>0</v>
      </c>
      <c r="L2305" s="7">
        <f>IFERROR(VLOOKUP(SiscoTable[[#This Row],[Código]],Hoja2!A:B,2,0)*SiscoTable[[#This Row],[Provta(Uns)]],0)</f>
        <v>0</v>
      </c>
      <c r="M2305" s="7">
        <v>36</v>
      </c>
      <c r="N2305" s="7">
        <v>0</v>
      </c>
      <c r="O2305" s="7">
        <f>IFERROR(VLOOKUP(SiscoTable[[#This Row],[Código]],Hoja2!A:B,2,0)*SiscoTable[[#This Row],[Stock_actual]],0)</f>
        <v>0</v>
      </c>
      <c r="P2305" s="6" t="s">
        <v>7</v>
      </c>
      <c r="Q2305" s="7">
        <v>0</v>
      </c>
      <c r="R2305" s="7">
        <v>0</v>
      </c>
      <c r="S2305" s="7" t="s">
        <v>11926</v>
      </c>
      <c r="BI2305"/>
      <c r="BJ2305"/>
    </row>
    <row r="2306" spans="2:62" x14ac:dyDescent="0.4">
      <c r="B2306" s="1">
        <v>15664</v>
      </c>
      <c r="C2306" s="6" t="s">
        <v>8</v>
      </c>
      <c r="D2306" s="6" t="s">
        <v>8</v>
      </c>
      <c r="E2306" s="6" t="s">
        <v>8482</v>
      </c>
      <c r="F2306" s="6" t="s">
        <v>10720</v>
      </c>
      <c r="G2306" s="6" t="s">
        <v>11322</v>
      </c>
      <c r="H2306" s="6" t="s">
        <v>9042</v>
      </c>
      <c r="I2306" s="6" t="s">
        <v>11373</v>
      </c>
      <c r="J2306" s="6" t="s">
        <v>5</v>
      </c>
      <c r="K2306" s="7">
        <v>0</v>
      </c>
      <c r="L2306" s="7">
        <f>IFERROR(VLOOKUP(SiscoTable[[#This Row],[Código]],Hoja2!A:B,2,0)*SiscoTable[[#This Row],[Provta(Uns)]],0)</f>
        <v>0</v>
      </c>
      <c r="M2306" s="7">
        <v>0</v>
      </c>
      <c r="N2306" s="7">
        <v>0</v>
      </c>
      <c r="O2306" s="7">
        <f>IFERROR(VLOOKUP(SiscoTable[[#This Row],[Código]],Hoja2!A:B,2,0)*SiscoTable[[#This Row],[Stock_actual]],0)</f>
        <v>0</v>
      </c>
      <c r="P2306" s="6" t="s">
        <v>7</v>
      </c>
      <c r="Q2306" s="7">
        <v>0</v>
      </c>
      <c r="R2306" s="7">
        <v>0</v>
      </c>
      <c r="S2306" s="7" t="s">
        <v>11926</v>
      </c>
      <c r="BI2306"/>
      <c r="BJ2306"/>
    </row>
    <row r="2307" spans="2:62" x14ac:dyDescent="0.4">
      <c r="B2307" s="1">
        <v>15665</v>
      </c>
      <c r="C2307" s="6" t="s">
        <v>8</v>
      </c>
      <c r="D2307" s="6" t="s">
        <v>8</v>
      </c>
      <c r="E2307" s="6" t="s">
        <v>8482</v>
      </c>
      <c r="F2307" s="6" t="s">
        <v>10720</v>
      </c>
      <c r="G2307" s="6" t="s">
        <v>11322</v>
      </c>
      <c r="H2307" s="6" t="s">
        <v>9042</v>
      </c>
      <c r="I2307" s="6" t="s">
        <v>11374</v>
      </c>
      <c r="J2307" s="6" t="s">
        <v>5</v>
      </c>
      <c r="K2307" s="7">
        <v>2.67</v>
      </c>
      <c r="L2307" s="7">
        <f>IFERROR(VLOOKUP(SiscoTable[[#This Row],[Código]],Hoja2!A:B,2,0)*SiscoTable[[#This Row],[Provta(Uns)]],0)</f>
        <v>9.6120000000000001</v>
      </c>
      <c r="M2307" s="7">
        <v>0</v>
      </c>
      <c r="N2307" s="7">
        <v>32</v>
      </c>
      <c r="O2307" s="7">
        <f>IFERROR(VLOOKUP(SiscoTable[[#This Row],[Código]],Hoja2!A:B,2,0)*SiscoTable[[#This Row],[Stock_actual]],0)</f>
        <v>115.2</v>
      </c>
      <c r="P2307" s="6" t="s">
        <v>1828</v>
      </c>
      <c r="Q2307" s="7">
        <v>3</v>
      </c>
      <c r="R2307" s="7">
        <v>0</v>
      </c>
      <c r="S2307" s="7" t="s">
        <v>11926</v>
      </c>
      <c r="BI2307"/>
      <c r="BJ2307"/>
    </row>
    <row r="2308" spans="2:62" x14ac:dyDescent="0.4">
      <c r="B2308" s="1">
        <v>15666</v>
      </c>
      <c r="C2308" s="6" t="s">
        <v>8</v>
      </c>
      <c r="D2308" s="6" t="s">
        <v>8</v>
      </c>
      <c r="E2308" s="6" t="s">
        <v>8482</v>
      </c>
      <c r="F2308" s="6" t="s">
        <v>10720</v>
      </c>
      <c r="G2308" s="6" t="s">
        <v>11322</v>
      </c>
      <c r="H2308" s="6" t="s">
        <v>9042</v>
      </c>
      <c r="I2308" s="6" t="s">
        <v>11375</v>
      </c>
      <c r="J2308" s="6" t="s">
        <v>5</v>
      </c>
      <c r="K2308" s="7">
        <v>0</v>
      </c>
      <c r="L2308" s="7">
        <f>IFERROR(VLOOKUP(SiscoTable[[#This Row],[Código]],Hoja2!A:B,2,0)*SiscoTable[[#This Row],[Provta(Uns)]],0)</f>
        <v>0</v>
      </c>
      <c r="M2308" s="7">
        <v>0</v>
      </c>
      <c r="N2308" s="7">
        <v>0</v>
      </c>
      <c r="O2308" s="7">
        <f>IFERROR(VLOOKUP(SiscoTable[[#This Row],[Código]],Hoja2!A:B,2,0)*SiscoTable[[#This Row],[Stock_actual]],0)</f>
        <v>0</v>
      </c>
      <c r="P2308" s="6" t="s">
        <v>7</v>
      </c>
      <c r="Q2308" s="7">
        <v>0</v>
      </c>
      <c r="R2308" s="7">
        <v>0</v>
      </c>
      <c r="S2308" s="7" t="s">
        <v>11926</v>
      </c>
      <c r="BI2308"/>
      <c r="BJ2308"/>
    </row>
    <row r="2309" spans="2:62" x14ac:dyDescent="0.4">
      <c r="B2309" s="1">
        <v>15667</v>
      </c>
      <c r="C2309" s="6" t="s">
        <v>8</v>
      </c>
      <c r="D2309" s="6" t="s">
        <v>8</v>
      </c>
      <c r="E2309" s="6" t="s">
        <v>8482</v>
      </c>
      <c r="F2309" s="6" t="s">
        <v>10720</v>
      </c>
      <c r="G2309" s="6" t="s">
        <v>11322</v>
      </c>
      <c r="H2309" s="6" t="s">
        <v>9042</v>
      </c>
      <c r="I2309" s="6" t="s">
        <v>11376</v>
      </c>
      <c r="J2309" s="6" t="s">
        <v>5</v>
      </c>
      <c r="K2309" s="7">
        <v>0</v>
      </c>
      <c r="L2309" s="7">
        <f>IFERROR(VLOOKUP(SiscoTable[[#This Row],[Código]],Hoja2!A:B,2,0)*SiscoTable[[#This Row],[Provta(Uns)]],0)</f>
        <v>0</v>
      </c>
      <c r="M2309" s="7">
        <v>0</v>
      </c>
      <c r="N2309" s="7">
        <v>0</v>
      </c>
      <c r="O2309" s="7">
        <f>IFERROR(VLOOKUP(SiscoTable[[#This Row],[Código]],Hoja2!A:B,2,0)*SiscoTable[[#This Row],[Stock_actual]],0)</f>
        <v>0</v>
      </c>
      <c r="P2309" s="6" t="s">
        <v>7</v>
      </c>
      <c r="Q2309" s="7">
        <v>0</v>
      </c>
      <c r="R2309" s="7">
        <v>0</v>
      </c>
      <c r="S2309" s="7" t="s">
        <v>11926</v>
      </c>
      <c r="BI2309"/>
      <c r="BJ2309"/>
    </row>
    <row r="2310" spans="2:62" x14ac:dyDescent="0.4">
      <c r="B2310" s="1">
        <v>15668</v>
      </c>
      <c r="C2310" s="6" t="s">
        <v>8</v>
      </c>
      <c r="D2310" s="6" t="s">
        <v>8</v>
      </c>
      <c r="E2310" s="6" t="s">
        <v>8482</v>
      </c>
      <c r="F2310" s="6" t="s">
        <v>10720</v>
      </c>
      <c r="G2310" s="6" t="s">
        <v>11322</v>
      </c>
      <c r="H2310" s="6" t="s">
        <v>9042</v>
      </c>
      <c r="I2310" s="6" t="s">
        <v>11377</v>
      </c>
      <c r="J2310" s="6" t="s">
        <v>5</v>
      </c>
      <c r="K2310" s="7">
        <v>0</v>
      </c>
      <c r="L2310" s="7">
        <f>IFERROR(VLOOKUP(SiscoTable[[#This Row],[Código]],Hoja2!A:B,2,0)*SiscoTable[[#This Row],[Provta(Uns)]],0)</f>
        <v>0</v>
      </c>
      <c r="M2310" s="7">
        <v>0</v>
      </c>
      <c r="N2310" s="7">
        <v>0</v>
      </c>
      <c r="O2310" s="7">
        <f>IFERROR(VLOOKUP(SiscoTable[[#This Row],[Código]],Hoja2!A:B,2,0)*SiscoTable[[#This Row],[Stock_actual]],0)</f>
        <v>0</v>
      </c>
      <c r="P2310" s="6" t="s">
        <v>7</v>
      </c>
      <c r="Q2310" s="7">
        <v>0</v>
      </c>
      <c r="R2310" s="7">
        <v>0</v>
      </c>
      <c r="S2310" s="7" t="s">
        <v>11926</v>
      </c>
      <c r="BI2310"/>
      <c r="BJ2310"/>
    </row>
    <row r="2311" spans="2:62" x14ac:dyDescent="0.4">
      <c r="B2311" s="1">
        <v>15669</v>
      </c>
      <c r="C2311" s="6" t="s">
        <v>8</v>
      </c>
      <c r="D2311" s="6" t="s">
        <v>8</v>
      </c>
      <c r="E2311" s="6" t="s">
        <v>8482</v>
      </c>
      <c r="F2311" s="6" t="s">
        <v>10720</v>
      </c>
      <c r="G2311" s="6" t="s">
        <v>11322</v>
      </c>
      <c r="H2311" s="6" t="s">
        <v>9042</v>
      </c>
      <c r="I2311" s="6" t="s">
        <v>11378</v>
      </c>
      <c r="J2311" s="6" t="s">
        <v>5</v>
      </c>
      <c r="K2311" s="7">
        <v>0</v>
      </c>
      <c r="L2311" s="7">
        <f>IFERROR(VLOOKUP(SiscoTable[[#This Row],[Código]],Hoja2!A:B,2,0)*SiscoTable[[#This Row],[Provta(Uns)]],0)</f>
        <v>0</v>
      </c>
      <c r="M2311" s="7">
        <v>0</v>
      </c>
      <c r="N2311" s="7">
        <v>0</v>
      </c>
      <c r="O2311" s="7">
        <f>IFERROR(VLOOKUP(SiscoTable[[#This Row],[Código]],Hoja2!A:B,2,0)*SiscoTable[[#This Row],[Stock_actual]],0)</f>
        <v>0</v>
      </c>
      <c r="P2311" s="6" t="s">
        <v>7</v>
      </c>
      <c r="Q2311" s="7">
        <v>0</v>
      </c>
      <c r="R2311" s="7">
        <v>0</v>
      </c>
      <c r="S2311" s="7" t="s">
        <v>11926</v>
      </c>
      <c r="BI2311"/>
      <c r="BJ2311"/>
    </row>
    <row r="2312" spans="2:62" x14ac:dyDescent="0.4">
      <c r="B2312" s="1">
        <v>15672</v>
      </c>
      <c r="C2312" s="6" t="s">
        <v>8</v>
      </c>
      <c r="D2312" s="6" t="s">
        <v>8</v>
      </c>
      <c r="E2312" s="6" t="s">
        <v>8482</v>
      </c>
      <c r="F2312" s="6" t="s">
        <v>10720</v>
      </c>
      <c r="G2312" s="6" t="s">
        <v>11322</v>
      </c>
      <c r="H2312" s="6" t="s">
        <v>9042</v>
      </c>
      <c r="I2312" s="6" t="s">
        <v>11379</v>
      </c>
      <c r="J2312" s="6" t="s">
        <v>5</v>
      </c>
      <c r="K2312" s="7">
        <v>0</v>
      </c>
      <c r="L2312" s="7">
        <f>IFERROR(VLOOKUP(SiscoTable[[#This Row],[Código]],Hoja2!A:B,2,0)*SiscoTable[[#This Row],[Provta(Uns)]],0)</f>
        <v>0</v>
      </c>
      <c r="M2312" s="7">
        <v>0</v>
      </c>
      <c r="N2312" s="7">
        <v>0</v>
      </c>
      <c r="O2312" s="7">
        <f>IFERROR(VLOOKUP(SiscoTable[[#This Row],[Código]],Hoja2!A:B,2,0)*SiscoTable[[#This Row],[Stock_actual]],0)</f>
        <v>0</v>
      </c>
      <c r="P2312" s="6" t="s">
        <v>7</v>
      </c>
      <c r="Q2312" s="7">
        <v>0</v>
      </c>
      <c r="R2312" s="7">
        <v>0</v>
      </c>
      <c r="S2312" s="7" t="s">
        <v>11926</v>
      </c>
      <c r="BI2312"/>
      <c r="BJ2312"/>
    </row>
    <row r="2313" spans="2:62" x14ac:dyDescent="0.4">
      <c r="B2313" s="1">
        <v>15673</v>
      </c>
      <c r="C2313" s="6" t="s">
        <v>25</v>
      </c>
      <c r="D2313" s="6" t="s">
        <v>30</v>
      </c>
      <c r="E2313" s="6" t="s">
        <v>8482</v>
      </c>
      <c r="F2313" s="6" t="s">
        <v>10720</v>
      </c>
      <c r="G2313" s="6" t="s">
        <v>11322</v>
      </c>
      <c r="H2313" s="6" t="s">
        <v>9042</v>
      </c>
      <c r="I2313" s="6" t="s">
        <v>11323</v>
      </c>
      <c r="J2313" s="6" t="s">
        <v>5</v>
      </c>
      <c r="K2313" s="7">
        <v>11.67</v>
      </c>
      <c r="L2313" s="7">
        <f>IFERROR(VLOOKUP(SiscoTable[[#This Row],[Código]],Hoja2!A:B,2,0)*SiscoTable[[#This Row],[Provta(Uns)]],0)</f>
        <v>88.691999999999993</v>
      </c>
      <c r="M2313" s="7">
        <v>0</v>
      </c>
      <c r="N2313" s="7">
        <v>62</v>
      </c>
      <c r="O2313" s="7">
        <f>IFERROR(VLOOKUP(SiscoTable[[#This Row],[Código]],Hoja2!A:B,2,0)*SiscoTable[[#This Row],[Stock_actual]],0)</f>
        <v>471.2</v>
      </c>
      <c r="P2313" s="6" t="s">
        <v>977</v>
      </c>
      <c r="Q2313" s="7">
        <v>13</v>
      </c>
      <c r="R2313" s="7">
        <v>0</v>
      </c>
      <c r="S2313" s="7" t="s">
        <v>11926</v>
      </c>
      <c r="BI2313"/>
      <c r="BJ2313"/>
    </row>
    <row r="2314" spans="2:62" x14ac:dyDescent="0.4">
      <c r="B2314" s="1">
        <v>15674</v>
      </c>
      <c r="C2314" s="6" t="s">
        <v>30</v>
      </c>
      <c r="D2314" s="6" t="s">
        <v>8</v>
      </c>
      <c r="E2314" s="6" t="s">
        <v>8482</v>
      </c>
      <c r="F2314" s="6" t="s">
        <v>10720</v>
      </c>
      <c r="G2314" s="6" t="s">
        <v>11322</v>
      </c>
      <c r="H2314" s="6" t="s">
        <v>9042</v>
      </c>
      <c r="I2314" s="6" t="s">
        <v>11338</v>
      </c>
      <c r="J2314" s="6" t="s">
        <v>5</v>
      </c>
      <c r="K2314" s="7">
        <v>0</v>
      </c>
      <c r="L2314" s="7">
        <f>IFERROR(VLOOKUP(SiscoTable[[#This Row],[Código]],Hoja2!A:B,2,0)*SiscoTable[[#This Row],[Provta(Uns)]],0)</f>
        <v>0</v>
      </c>
      <c r="M2314" s="7">
        <v>0</v>
      </c>
      <c r="N2314" s="7">
        <v>0</v>
      </c>
      <c r="O2314" s="7">
        <f>IFERROR(VLOOKUP(SiscoTable[[#This Row],[Código]],Hoja2!A:B,2,0)*SiscoTable[[#This Row],[Stock_actual]],0)</f>
        <v>0</v>
      </c>
      <c r="P2314" s="6" t="s">
        <v>7</v>
      </c>
      <c r="Q2314" s="7">
        <v>0</v>
      </c>
      <c r="R2314" s="7">
        <v>0</v>
      </c>
      <c r="S2314" s="7" t="s">
        <v>11926</v>
      </c>
      <c r="BI2314"/>
      <c r="BJ2314"/>
    </row>
    <row r="2315" spans="2:62" x14ac:dyDescent="0.4">
      <c r="B2315" s="1">
        <v>15675</v>
      </c>
      <c r="C2315" s="6" t="s">
        <v>8</v>
      </c>
      <c r="D2315" s="6" t="s">
        <v>8</v>
      </c>
      <c r="E2315" s="6" t="s">
        <v>8482</v>
      </c>
      <c r="F2315" s="6" t="s">
        <v>10720</v>
      </c>
      <c r="G2315" s="6" t="s">
        <v>11322</v>
      </c>
      <c r="H2315" s="6" t="s">
        <v>9042</v>
      </c>
      <c r="I2315" s="6" t="s">
        <v>11380</v>
      </c>
      <c r="J2315" s="6" t="s">
        <v>5</v>
      </c>
      <c r="K2315" s="7">
        <v>0</v>
      </c>
      <c r="L2315" s="7">
        <f>IFERROR(VLOOKUP(SiscoTable[[#This Row],[Código]],Hoja2!A:B,2,0)*SiscoTable[[#This Row],[Provta(Uns)]],0)</f>
        <v>0</v>
      </c>
      <c r="M2315" s="7">
        <v>0</v>
      </c>
      <c r="N2315" s="7">
        <v>24</v>
      </c>
      <c r="O2315" s="7">
        <f>IFERROR(VLOOKUP(SiscoTable[[#This Row],[Código]],Hoja2!A:B,2,0)*SiscoTable[[#This Row],[Stock_actual]],0)</f>
        <v>237.60000000000002</v>
      </c>
      <c r="P2315" s="6" t="s">
        <v>134</v>
      </c>
      <c r="Q2315" s="7">
        <v>0</v>
      </c>
      <c r="R2315" s="7">
        <v>0</v>
      </c>
      <c r="S2315" s="7" t="s">
        <v>11926</v>
      </c>
      <c r="BI2315"/>
      <c r="BJ2315"/>
    </row>
    <row r="2316" spans="2:62" x14ac:dyDescent="0.4">
      <c r="B2316" s="1">
        <v>15676</v>
      </c>
      <c r="C2316" s="6" t="s">
        <v>8</v>
      </c>
      <c r="D2316" s="6" t="s">
        <v>8</v>
      </c>
      <c r="E2316" s="6" t="s">
        <v>8482</v>
      </c>
      <c r="F2316" s="6" t="s">
        <v>10720</v>
      </c>
      <c r="G2316" s="6" t="s">
        <v>11322</v>
      </c>
      <c r="H2316" s="6" t="s">
        <v>9042</v>
      </c>
      <c r="I2316" s="6" t="s">
        <v>11381</v>
      </c>
      <c r="J2316" s="6" t="s">
        <v>5</v>
      </c>
      <c r="K2316" s="7">
        <v>0</v>
      </c>
      <c r="L2316" s="7">
        <f>IFERROR(VLOOKUP(SiscoTable[[#This Row],[Código]],Hoja2!A:B,2,0)*SiscoTable[[#This Row],[Provta(Uns)]],0)</f>
        <v>0</v>
      </c>
      <c r="M2316" s="7">
        <v>0</v>
      </c>
      <c r="N2316" s="7">
        <v>0</v>
      </c>
      <c r="O2316" s="7">
        <f>IFERROR(VLOOKUP(SiscoTable[[#This Row],[Código]],Hoja2!A:B,2,0)*SiscoTable[[#This Row],[Stock_actual]],0)</f>
        <v>0</v>
      </c>
      <c r="P2316" s="6" t="s">
        <v>7</v>
      </c>
      <c r="Q2316" s="7">
        <v>0</v>
      </c>
      <c r="R2316" s="7">
        <v>0</v>
      </c>
      <c r="S2316" s="7" t="s">
        <v>11926</v>
      </c>
      <c r="BI2316"/>
      <c r="BJ2316"/>
    </row>
    <row r="2317" spans="2:62" x14ac:dyDescent="0.4">
      <c r="B2317" s="1">
        <v>15678</v>
      </c>
      <c r="C2317" s="6" t="s">
        <v>30</v>
      </c>
      <c r="D2317" s="6" t="s">
        <v>25</v>
      </c>
      <c r="E2317" s="6" t="s">
        <v>8482</v>
      </c>
      <c r="F2317" s="6" t="s">
        <v>10720</v>
      </c>
      <c r="G2317" s="6" t="s">
        <v>11452</v>
      </c>
      <c r="H2317" s="6" t="s">
        <v>11165</v>
      </c>
      <c r="I2317" s="6" t="s">
        <v>11461</v>
      </c>
      <c r="J2317" s="6" t="s">
        <v>5</v>
      </c>
      <c r="K2317" s="7">
        <v>66.33</v>
      </c>
      <c r="L2317" s="7">
        <f>IFERROR(VLOOKUP(SiscoTable[[#This Row],[Código]],Hoja2!A:B,2,0)*SiscoTable[[#This Row],[Provta(Uns)]],0)</f>
        <v>132.66</v>
      </c>
      <c r="M2317" s="7">
        <v>0</v>
      </c>
      <c r="N2317" s="7">
        <v>76</v>
      </c>
      <c r="O2317" s="7">
        <f>IFERROR(VLOOKUP(SiscoTable[[#This Row],[Código]],Hoja2!A:B,2,0)*SiscoTable[[#This Row],[Stock_actual]],0)</f>
        <v>152</v>
      </c>
      <c r="P2317" s="6" t="s">
        <v>671</v>
      </c>
      <c r="Q2317" s="7">
        <v>73</v>
      </c>
      <c r="R2317" s="7">
        <v>0</v>
      </c>
      <c r="S2317" s="7" t="s">
        <v>11926</v>
      </c>
      <c r="BI2317"/>
      <c r="BJ2317"/>
    </row>
    <row r="2318" spans="2:62" x14ac:dyDescent="0.4">
      <c r="B2318" s="1">
        <v>15682</v>
      </c>
      <c r="C2318" s="6" t="s">
        <v>30</v>
      </c>
      <c r="D2318" s="6" t="s">
        <v>30</v>
      </c>
      <c r="E2318" s="6" t="s">
        <v>8482</v>
      </c>
      <c r="F2318" s="6" t="s">
        <v>10720</v>
      </c>
      <c r="G2318" s="6" t="s">
        <v>11452</v>
      </c>
      <c r="H2318" s="6" t="s">
        <v>9042</v>
      </c>
      <c r="I2318" s="6" t="s">
        <v>11462</v>
      </c>
      <c r="J2318" s="6" t="s">
        <v>5</v>
      </c>
      <c r="K2318" s="7">
        <v>0</v>
      </c>
      <c r="L2318" s="7">
        <f>IFERROR(VLOOKUP(SiscoTable[[#This Row],[Código]],Hoja2!A:B,2,0)*SiscoTable[[#This Row],[Provta(Uns)]],0)</f>
        <v>0</v>
      </c>
      <c r="M2318" s="7">
        <v>0</v>
      </c>
      <c r="N2318" s="7">
        <v>0</v>
      </c>
      <c r="O2318" s="7">
        <f>IFERROR(VLOOKUP(SiscoTable[[#This Row],[Código]],Hoja2!A:B,2,0)*SiscoTable[[#This Row],[Stock_actual]],0)</f>
        <v>0</v>
      </c>
      <c r="P2318" s="6" t="s">
        <v>7</v>
      </c>
      <c r="Q2318" s="7">
        <v>0</v>
      </c>
      <c r="R2318" s="7">
        <v>0</v>
      </c>
      <c r="S2318" s="7" t="s">
        <v>11926</v>
      </c>
      <c r="BI2318"/>
      <c r="BJ2318"/>
    </row>
    <row r="2319" spans="2:62" x14ac:dyDescent="0.4">
      <c r="B2319" s="1">
        <v>15683</v>
      </c>
      <c r="C2319" s="6" t="s">
        <v>30</v>
      </c>
      <c r="D2319" s="6" t="s">
        <v>25</v>
      </c>
      <c r="E2319" s="6" t="s">
        <v>8482</v>
      </c>
      <c r="F2319" s="6" t="s">
        <v>10720</v>
      </c>
      <c r="G2319" s="6" t="s">
        <v>11452</v>
      </c>
      <c r="H2319" s="6" t="s">
        <v>9042</v>
      </c>
      <c r="I2319" s="6" t="s">
        <v>11463</v>
      </c>
      <c r="J2319" s="6" t="s">
        <v>5</v>
      </c>
      <c r="K2319" s="7">
        <v>48.33</v>
      </c>
      <c r="L2319" s="7">
        <f>IFERROR(VLOOKUP(SiscoTable[[#This Row],[Código]],Hoja2!A:B,2,0)*SiscoTable[[#This Row],[Provta(Uns)]],0)</f>
        <v>169.155</v>
      </c>
      <c r="M2319" s="7">
        <v>0</v>
      </c>
      <c r="N2319" s="7">
        <v>319</v>
      </c>
      <c r="O2319" s="7">
        <f>IFERROR(VLOOKUP(SiscoTable[[#This Row],[Código]],Hoja2!A:B,2,0)*SiscoTable[[#This Row],[Stock_actual]],0)</f>
        <v>1116.5</v>
      </c>
      <c r="P2319" s="6" t="s">
        <v>2343</v>
      </c>
      <c r="Q2319" s="7">
        <v>53</v>
      </c>
      <c r="R2319" s="7">
        <v>0</v>
      </c>
      <c r="S2319" s="7" t="s">
        <v>11926</v>
      </c>
      <c r="BI2319"/>
      <c r="BJ2319"/>
    </row>
    <row r="2320" spans="2:62" x14ac:dyDescent="0.4">
      <c r="B2320" s="1">
        <v>15689</v>
      </c>
      <c r="C2320" s="6" t="s">
        <v>8</v>
      </c>
      <c r="D2320" s="6" t="s">
        <v>8</v>
      </c>
      <c r="E2320" s="6" t="s">
        <v>8482</v>
      </c>
      <c r="F2320" s="6" t="s">
        <v>10720</v>
      </c>
      <c r="G2320" s="6" t="s">
        <v>11590</v>
      </c>
      <c r="H2320" s="6" t="s">
        <v>9042</v>
      </c>
      <c r="I2320" s="6" t="s">
        <v>11592</v>
      </c>
      <c r="J2320" s="6" t="s">
        <v>5</v>
      </c>
      <c r="K2320" s="7">
        <v>0</v>
      </c>
      <c r="L2320" s="7">
        <f>IFERROR(VLOOKUP(SiscoTable[[#This Row],[Código]],Hoja2!A:B,2,0)*SiscoTable[[#This Row],[Provta(Uns)]],0)</f>
        <v>0</v>
      </c>
      <c r="M2320" s="7">
        <v>0</v>
      </c>
      <c r="N2320" s="7">
        <v>0</v>
      </c>
      <c r="O2320" s="7">
        <f>IFERROR(VLOOKUP(SiscoTable[[#This Row],[Código]],Hoja2!A:B,2,0)*SiscoTable[[#This Row],[Stock_actual]],0)</f>
        <v>0</v>
      </c>
      <c r="P2320" s="6" t="s">
        <v>7</v>
      </c>
      <c r="Q2320" s="7">
        <v>0</v>
      </c>
      <c r="R2320" s="7">
        <v>0</v>
      </c>
      <c r="S2320" s="7" t="s">
        <v>11926</v>
      </c>
      <c r="BI2320"/>
      <c r="BJ2320"/>
    </row>
    <row r="2321" spans="2:62" x14ac:dyDescent="0.4">
      <c r="B2321" s="1">
        <v>15691</v>
      </c>
      <c r="C2321" s="6" t="s">
        <v>8</v>
      </c>
      <c r="D2321" s="6" t="s">
        <v>8</v>
      </c>
      <c r="E2321" s="6" t="s">
        <v>8482</v>
      </c>
      <c r="F2321" s="6" t="s">
        <v>10720</v>
      </c>
      <c r="G2321" s="6" t="s">
        <v>11590</v>
      </c>
      <c r="H2321" s="6" t="s">
        <v>9042</v>
      </c>
      <c r="I2321" s="6" t="s">
        <v>11593</v>
      </c>
      <c r="J2321" s="6" t="s">
        <v>5</v>
      </c>
      <c r="K2321" s="7">
        <v>0</v>
      </c>
      <c r="L2321" s="7">
        <f>IFERROR(VLOOKUP(SiscoTable[[#This Row],[Código]],Hoja2!A:B,2,0)*SiscoTable[[#This Row],[Provta(Uns)]],0)</f>
        <v>0</v>
      </c>
      <c r="M2321" s="7">
        <v>0</v>
      </c>
      <c r="N2321" s="7">
        <v>0</v>
      </c>
      <c r="O2321" s="7">
        <f>IFERROR(VLOOKUP(SiscoTable[[#This Row],[Código]],Hoja2!A:B,2,0)*SiscoTable[[#This Row],[Stock_actual]],0)</f>
        <v>0</v>
      </c>
      <c r="P2321" s="6" t="s">
        <v>7</v>
      </c>
      <c r="Q2321" s="7">
        <v>0</v>
      </c>
      <c r="R2321" s="7">
        <v>0</v>
      </c>
      <c r="S2321" s="7" t="s">
        <v>11926</v>
      </c>
      <c r="BI2321"/>
      <c r="BJ2321"/>
    </row>
    <row r="2322" spans="2:62" x14ac:dyDescent="0.4">
      <c r="B2322" s="1">
        <v>15699</v>
      </c>
      <c r="C2322" s="6" t="s">
        <v>8</v>
      </c>
      <c r="D2322" s="6" t="s">
        <v>30</v>
      </c>
      <c r="E2322" s="6" t="s">
        <v>8482</v>
      </c>
      <c r="F2322" s="6" t="s">
        <v>10720</v>
      </c>
      <c r="G2322" s="6" t="s">
        <v>10981</v>
      </c>
      <c r="H2322" s="6" t="s">
        <v>9042</v>
      </c>
      <c r="I2322" s="6" t="s">
        <v>11025</v>
      </c>
      <c r="J2322" s="6" t="s">
        <v>5</v>
      </c>
      <c r="K2322" s="7">
        <v>7</v>
      </c>
      <c r="L2322" s="7">
        <f>IFERROR(VLOOKUP(SiscoTable[[#This Row],[Código]],Hoja2!A:B,2,0)*SiscoTable[[#This Row],[Provta(Uns)]],0)</f>
        <v>40.6</v>
      </c>
      <c r="M2322" s="7">
        <v>0</v>
      </c>
      <c r="N2322" s="7">
        <v>23</v>
      </c>
      <c r="O2322" s="7">
        <f>IFERROR(VLOOKUP(SiscoTable[[#This Row],[Código]],Hoja2!A:B,2,0)*SiscoTable[[#This Row],[Stock_actual]],0)</f>
        <v>133.4</v>
      </c>
      <c r="P2322" s="6" t="s">
        <v>2381</v>
      </c>
      <c r="Q2322" s="7">
        <v>8</v>
      </c>
      <c r="R2322" s="7">
        <v>0</v>
      </c>
      <c r="S2322" s="7" t="s">
        <v>11926</v>
      </c>
      <c r="BI2322"/>
      <c r="BJ2322"/>
    </row>
    <row r="2323" spans="2:62" x14ac:dyDescent="0.4">
      <c r="B2323" s="1">
        <v>15700</v>
      </c>
      <c r="C2323" s="6" t="s">
        <v>30</v>
      </c>
      <c r="D2323" s="6" t="s">
        <v>30</v>
      </c>
      <c r="E2323" s="6" t="s">
        <v>8482</v>
      </c>
      <c r="F2323" s="6" t="s">
        <v>10720</v>
      </c>
      <c r="G2323" s="6" t="s">
        <v>10981</v>
      </c>
      <c r="H2323" s="6" t="s">
        <v>9042</v>
      </c>
      <c r="I2323" s="6" t="s">
        <v>10986</v>
      </c>
      <c r="J2323" s="6" t="s">
        <v>5</v>
      </c>
      <c r="K2323" s="7">
        <v>8.17</v>
      </c>
      <c r="L2323" s="7">
        <f>IFERROR(VLOOKUP(SiscoTable[[#This Row],[Código]],Hoja2!A:B,2,0)*SiscoTable[[#This Row],[Provta(Uns)]],0)</f>
        <v>44.118000000000002</v>
      </c>
      <c r="M2323" s="7">
        <v>0</v>
      </c>
      <c r="N2323" s="7">
        <v>23</v>
      </c>
      <c r="O2323" s="7">
        <f>IFERROR(VLOOKUP(SiscoTable[[#This Row],[Código]],Hoja2!A:B,2,0)*SiscoTable[[#This Row],[Stock_actual]],0)</f>
        <v>124.2</v>
      </c>
      <c r="P2323" s="6" t="s">
        <v>372</v>
      </c>
      <c r="Q2323" s="7">
        <v>9</v>
      </c>
      <c r="R2323" s="7">
        <v>0</v>
      </c>
      <c r="S2323" s="7" t="s">
        <v>11926</v>
      </c>
      <c r="BI2323"/>
      <c r="BJ2323"/>
    </row>
    <row r="2324" spans="2:62" x14ac:dyDescent="0.4">
      <c r="B2324" s="1">
        <v>15701</v>
      </c>
      <c r="C2324" s="6" t="s">
        <v>8</v>
      </c>
      <c r="D2324" s="6" t="s">
        <v>8</v>
      </c>
      <c r="E2324" s="6" t="s">
        <v>8482</v>
      </c>
      <c r="F2324" s="6" t="s">
        <v>10720</v>
      </c>
      <c r="G2324" s="6" t="s">
        <v>10981</v>
      </c>
      <c r="H2324" s="6" t="s">
        <v>9042</v>
      </c>
      <c r="I2324" s="6" t="s">
        <v>11026</v>
      </c>
      <c r="J2324" s="6" t="s">
        <v>5</v>
      </c>
      <c r="K2324" s="7">
        <v>2.83</v>
      </c>
      <c r="L2324" s="7">
        <f>IFERROR(VLOOKUP(SiscoTable[[#This Row],[Código]],Hoja2!A:B,2,0)*SiscoTable[[#This Row],[Provta(Uns)]],0)</f>
        <v>27.167999999999999</v>
      </c>
      <c r="M2324" s="7">
        <v>0</v>
      </c>
      <c r="N2324" s="7">
        <v>9</v>
      </c>
      <c r="O2324" s="7">
        <f>IFERROR(VLOOKUP(SiscoTable[[#This Row],[Código]],Hoja2!A:B,2,0)*SiscoTable[[#This Row],[Stock_actual]],0)</f>
        <v>86.399999999999991</v>
      </c>
      <c r="P2324" s="6" t="s">
        <v>570</v>
      </c>
      <c r="Q2324" s="7">
        <v>3</v>
      </c>
      <c r="R2324" s="7">
        <v>0</v>
      </c>
      <c r="S2324" s="7" t="s">
        <v>11926</v>
      </c>
      <c r="BI2324"/>
      <c r="BJ2324"/>
    </row>
    <row r="2325" spans="2:62" x14ac:dyDescent="0.4">
      <c r="B2325" s="1">
        <v>15702</v>
      </c>
      <c r="C2325" s="6" t="s">
        <v>8</v>
      </c>
      <c r="D2325" s="6" t="s">
        <v>8</v>
      </c>
      <c r="E2325" s="6" t="s">
        <v>8482</v>
      </c>
      <c r="F2325" s="6" t="s">
        <v>10720</v>
      </c>
      <c r="G2325" s="6" t="s">
        <v>10981</v>
      </c>
      <c r="H2325" s="6" t="s">
        <v>9042</v>
      </c>
      <c r="I2325" s="6" t="s">
        <v>11027</v>
      </c>
      <c r="J2325" s="6" t="s">
        <v>5</v>
      </c>
      <c r="K2325" s="7">
        <v>3.17</v>
      </c>
      <c r="L2325" s="7">
        <f>IFERROR(VLOOKUP(SiscoTable[[#This Row],[Código]],Hoja2!A:B,2,0)*SiscoTable[[#This Row],[Provta(Uns)]],0)</f>
        <v>30.431999999999999</v>
      </c>
      <c r="M2325" s="7">
        <v>0</v>
      </c>
      <c r="N2325" s="7">
        <v>0</v>
      </c>
      <c r="O2325" s="7">
        <f>IFERROR(VLOOKUP(SiscoTable[[#This Row],[Código]],Hoja2!A:B,2,0)*SiscoTable[[#This Row],[Stock_actual]],0)</f>
        <v>0</v>
      </c>
      <c r="P2325" s="6" t="s">
        <v>7</v>
      </c>
      <c r="Q2325" s="7">
        <v>4</v>
      </c>
      <c r="R2325" s="7">
        <v>6.6</v>
      </c>
      <c r="S2325" s="7" t="s">
        <v>11926</v>
      </c>
      <c r="BI2325"/>
      <c r="BJ2325"/>
    </row>
    <row r="2326" spans="2:62" x14ac:dyDescent="0.4">
      <c r="B2326" s="1">
        <v>15703</v>
      </c>
      <c r="C2326" s="6" t="s">
        <v>30</v>
      </c>
      <c r="D2326" s="6" t="s">
        <v>30</v>
      </c>
      <c r="E2326" s="6" t="s">
        <v>8482</v>
      </c>
      <c r="F2326" s="6" t="s">
        <v>10720</v>
      </c>
      <c r="G2326" s="6" t="s">
        <v>10981</v>
      </c>
      <c r="H2326" s="6" t="s">
        <v>9042</v>
      </c>
      <c r="I2326" s="6" t="s">
        <v>10987</v>
      </c>
      <c r="J2326" s="6" t="s">
        <v>5</v>
      </c>
      <c r="K2326" s="7">
        <v>9.83</v>
      </c>
      <c r="L2326" s="7">
        <f>IFERROR(VLOOKUP(SiscoTable[[#This Row],[Código]],Hoja2!A:B,2,0)*SiscoTable[[#This Row],[Provta(Uns)]],0)</f>
        <v>53.082000000000001</v>
      </c>
      <c r="M2326" s="7">
        <v>0</v>
      </c>
      <c r="N2326" s="7">
        <v>26</v>
      </c>
      <c r="O2326" s="7">
        <f>IFERROR(VLOOKUP(SiscoTable[[#This Row],[Código]],Hoja2!A:B,2,0)*SiscoTable[[#This Row],[Stock_actual]],0)</f>
        <v>140.4</v>
      </c>
      <c r="P2326" s="6" t="s">
        <v>592</v>
      </c>
      <c r="Q2326" s="7">
        <v>11</v>
      </c>
      <c r="R2326" s="7">
        <v>0</v>
      </c>
      <c r="S2326" s="7" t="s">
        <v>11926</v>
      </c>
      <c r="BI2326"/>
      <c r="BJ2326"/>
    </row>
    <row r="2327" spans="2:62" x14ac:dyDescent="0.4">
      <c r="B2327" s="1">
        <v>15704</v>
      </c>
      <c r="C2327" s="6" t="s">
        <v>30</v>
      </c>
      <c r="D2327" s="6" t="s">
        <v>30</v>
      </c>
      <c r="E2327" s="6" t="s">
        <v>8482</v>
      </c>
      <c r="F2327" s="6" t="s">
        <v>10720</v>
      </c>
      <c r="G2327" s="6" t="s">
        <v>10981</v>
      </c>
      <c r="H2327" s="6" t="s">
        <v>9042</v>
      </c>
      <c r="I2327" s="6" t="s">
        <v>10988</v>
      </c>
      <c r="J2327" s="6" t="s">
        <v>5</v>
      </c>
      <c r="K2327" s="7">
        <v>6.67</v>
      </c>
      <c r="L2327" s="7">
        <f>IFERROR(VLOOKUP(SiscoTable[[#This Row],[Código]],Hoja2!A:B,2,0)*SiscoTable[[#This Row],[Provta(Uns)]],0)</f>
        <v>36.018000000000001</v>
      </c>
      <c r="M2327" s="7">
        <v>0</v>
      </c>
      <c r="N2327" s="7">
        <v>18</v>
      </c>
      <c r="O2327" s="7">
        <f>IFERROR(VLOOKUP(SiscoTable[[#This Row],[Código]],Hoja2!A:B,2,0)*SiscoTable[[#This Row],[Stock_actual]],0)</f>
        <v>97.2</v>
      </c>
      <c r="P2327" s="6" t="s">
        <v>1197</v>
      </c>
      <c r="Q2327" s="7">
        <v>7</v>
      </c>
      <c r="R2327" s="7">
        <v>0</v>
      </c>
      <c r="S2327" s="7" t="s">
        <v>11926</v>
      </c>
      <c r="BI2327"/>
      <c r="BJ2327"/>
    </row>
    <row r="2328" spans="2:62" x14ac:dyDescent="0.4">
      <c r="B2328" s="1">
        <v>15708</v>
      </c>
      <c r="C2328" s="6" t="s">
        <v>30</v>
      </c>
      <c r="D2328" s="6" t="s">
        <v>8</v>
      </c>
      <c r="E2328" s="6" t="s">
        <v>8482</v>
      </c>
      <c r="F2328" s="6" t="s">
        <v>10720</v>
      </c>
      <c r="G2328" s="6" t="s">
        <v>10981</v>
      </c>
      <c r="H2328" s="6" t="s">
        <v>9042</v>
      </c>
      <c r="I2328" s="6" t="s">
        <v>10989</v>
      </c>
      <c r="J2328" s="6" t="s">
        <v>5</v>
      </c>
      <c r="K2328" s="7">
        <v>5.83</v>
      </c>
      <c r="L2328" s="7">
        <f>IFERROR(VLOOKUP(SiscoTable[[#This Row],[Código]],Hoja2!A:B,2,0)*SiscoTable[[#This Row],[Provta(Uns)]],0)</f>
        <v>57.717000000000006</v>
      </c>
      <c r="M2328" s="7">
        <v>0</v>
      </c>
      <c r="N2328" s="7">
        <v>13</v>
      </c>
      <c r="O2328" s="7">
        <f>IFERROR(VLOOKUP(SiscoTable[[#This Row],[Código]],Hoja2!A:B,2,0)*SiscoTable[[#This Row],[Stock_actual]],0)</f>
        <v>128.70000000000002</v>
      </c>
      <c r="P2328" s="6" t="s">
        <v>556</v>
      </c>
      <c r="Q2328" s="7">
        <v>6</v>
      </c>
      <c r="R2328" s="7">
        <v>0</v>
      </c>
      <c r="S2328" s="7" t="s">
        <v>11926</v>
      </c>
      <c r="BI2328"/>
      <c r="BJ2328"/>
    </row>
    <row r="2329" spans="2:62" x14ac:dyDescent="0.4">
      <c r="B2329" s="1">
        <v>15710</v>
      </c>
      <c r="C2329" s="6" t="s">
        <v>8</v>
      </c>
      <c r="D2329" s="6" t="s">
        <v>8</v>
      </c>
      <c r="E2329" s="6" t="s">
        <v>8482</v>
      </c>
      <c r="F2329" s="6" t="s">
        <v>10720</v>
      </c>
      <c r="G2329" s="6" t="s">
        <v>10981</v>
      </c>
      <c r="H2329" s="6" t="s">
        <v>9042</v>
      </c>
      <c r="I2329" s="6" t="s">
        <v>11028</v>
      </c>
      <c r="J2329" s="6" t="s">
        <v>5</v>
      </c>
      <c r="K2329" s="7">
        <v>0.67</v>
      </c>
      <c r="L2329" s="7">
        <f>IFERROR(VLOOKUP(SiscoTable[[#This Row],[Código]],Hoja2!A:B,2,0)*SiscoTable[[#This Row],[Provta(Uns)]],0)</f>
        <v>14.337999999999999</v>
      </c>
      <c r="M2329" s="7">
        <v>0</v>
      </c>
      <c r="N2329" s="7">
        <v>0</v>
      </c>
      <c r="O2329" s="7">
        <f>IFERROR(VLOOKUP(SiscoTable[[#This Row],[Código]],Hoja2!A:B,2,0)*SiscoTable[[#This Row],[Stock_actual]],0)</f>
        <v>0</v>
      </c>
      <c r="P2329" s="6" t="s">
        <v>7</v>
      </c>
      <c r="Q2329" s="7">
        <v>1</v>
      </c>
      <c r="R2329" s="7">
        <v>1.2</v>
      </c>
      <c r="S2329" s="7" t="s">
        <v>11926</v>
      </c>
      <c r="BI2329"/>
      <c r="BJ2329"/>
    </row>
    <row r="2330" spans="2:62" x14ac:dyDescent="0.4">
      <c r="B2330" s="1">
        <v>15711</v>
      </c>
      <c r="C2330" s="6" t="s">
        <v>30</v>
      </c>
      <c r="D2330" s="6" t="s">
        <v>8</v>
      </c>
      <c r="E2330" s="6" t="s">
        <v>8482</v>
      </c>
      <c r="F2330" s="6" t="s">
        <v>10720</v>
      </c>
      <c r="G2330" s="6" t="s">
        <v>10981</v>
      </c>
      <c r="H2330" s="6" t="s">
        <v>9042</v>
      </c>
      <c r="I2330" s="6" t="s">
        <v>10990</v>
      </c>
      <c r="J2330" s="6" t="s">
        <v>5</v>
      </c>
      <c r="K2330" s="7">
        <v>0.83</v>
      </c>
      <c r="L2330" s="7">
        <f>IFERROR(VLOOKUP(SiscoTable[[#This Row],[Código]],Hoja2!A:B,2,0)*SiscoTable[[#This Row],[Provta(Uns)]],0)</f>
        <v>17.596</v>
      </c>
      <c r="M2330" s="7">
        <v>0</v>
      </c>
      <c r="N2330" s="7">
        <v>5</v>
      </c>
      <c r="O2330" s="7">
        <f>IFERROR(VLOOKUP(SiscoTable[[#This Row],[Código]],Hoja2!A:B,2,0)*SiscoTable[[#This Row],[Stock_actual]],0)</f>
        <v>106</v>
      </c>
      <c r="P2330" s="6" t="s">
        <v>6367</v>
      </c>
      <c r="Q2330" s="7">
        <v>1</v>
      </c>
      <c r="R2330" s="7">
        <v>0</v>
      </c>
      <c r="S2330" s="7" t="s">
        <v>11926</v>
      </c>
      <c r="BI2330"/>
      <c r="BJ2330"/>
    </row>
    <row r="2331" spans="2:62" x14ac:dyDescent="0.4">
      <c r="B2331" s="1">
        <v>15712</v>
      </c>
      <c r="C2331" s="6" t="s">
        <v>8</v>
      </c>
      <c r="D2331" s="6" t="s">
        <v>8</v>
      </c>
      <c r="E2331" s="6" t="s">
        <v>8482</v>
      </c>
      <c r="F2331" s="6" t="s">
        <v>10720</v>
      </c>
      <c r="G2331" s="6" t="s">
        <v>10981</v>
      </c>
      <c r="H2331" s="6" t="s">
        <v>9042</v>
      </c>
      <c r="I2331" s="6" t="s">
        <v>11029</v>
      </c>
      <c r="J2331" s="6" t="s">
        <v>5</v>
      </c>
      <c r="K2331" s="7">
        <v>0</v>
      </c>
      <c r="L2331" s="7">
        <f>IFERROR(VLOOKUP(SiscoTable[[#This Row],[Código]],Hoja2!A:B,2,0)*SiscoTable[[#This Row],[Provta(Uns)]],0)</f>
        <v>0</v>
      </c>
      <c r="M2331" s="7">
        <v>0</v>
      </c>
      <c r="N2331" s="7">
        <v>0</v>
      </c>
      <c r="O2331" s="7">
        <f>IFERROR(VLOOKUP(SiscoTable[[#This Row],[Código]],Hoja2!A:B,2,0)*SiscoTable[[#This Row],[Stock_actual]],0)</f>
        <v>0</v>
      </c>
      <c r="P2331" s="6" t="s">
        <v>7</v>
      </c>
      <c r="Q2331" s="7">
        <v>0</v>
      </c>
      <c r="R2331" s="7">
        <v>0</v>
      </c>
      <c r="S2331" s="7" t="s">
        <v>11926</v>
      </c>
      <c r="BI2331"/>
      <c r="BJ2331"/>
    </row>
    <row r="2332" spans="2:62" x14ac:dyDescent="0.4">
      <c r="B2332" s="1">
        <v>15734</v>
      </c>
      <c r="C2332" s="6" t="s">
        <v>8</v>
      </c>
      <c r="D2332" s="6" t="s">
        <v>8</v>
      </c>
      <c r="E2332" s="6" t="s">
        <v>8482</v>
      </c>
      <c r="F2332" s="6" t="s">
        <v>10720</v>
      </c>
      <c r="G2332" s="6" t="s">
        <v>11452</v>
      </c>
      <c r="H2332" s="6" t="s">
        <v>9042</v>
      </c>
      <c r="I2332" s="6" t="s">
        <v>11478</v>
      </c>
      <c r="J2332" s="6" t="s">
        <v>5</v>
      </c>
      <c r="K2332" s="7">
        <v>0</v>
      </c>
      <c r="L2332" s="7">
        <f>IFERROR(VLOOKUP(SiscoTable[[#This Row],[Código]],Hoja2!A:B,2,0)*SiscoTable[[#This Row],[Provta(Uns)]],0)</f>
        <v>0</v>
      </c>
      <c r="M2332" s="7">
        <v>0</v>
      </c>
      <c r="N2332" s="7">
        <v>0</v>
      </c>
      <c r="O2332" s="7">
        <f>IFERROR(VLOOKUP(SiscoTable[[#This Row],[Código]],Hoja2!A:B,2,0)*SiscoTable[[#This Row],[Stock_actual]],0)</f>
        <v>0</v>
      </c>
      <c r="P2332" s="6" t="s">
        <v>7</v>
      </c>
      <c r="Q2332" s="7">
        <v>0</v>
      </c>
      <c r="R2332" s="7">
        <v>0</v>
      </c>
      <c r="S2332" s="7" t="s">
        <v>11926</v>
      </c>
      <c r="BI2332"/>
      <c r="BJ2332"/>
    </row>
    <row r="2333" spans="2:62" x14ac:dyDescent="0.4">
      <c r="B2333" s="1">
        <v>15744</v>
      </c>
      <c r="C2333" s="6" t="s">
        <v>8</v>
      </c>
      <c r="D2333" s="6" t="s">
        <v>8</v>
      </c>
      <c r="E2333" s="6" t="s">
        <v>8482</v>
      </c>
      <c r="F2333" s="6" t="s">
        <v>10720</v>
      </c>
      <c r="G2333" s="6" t="s">
        <v>11607</v>
      </c>
      <c r="H2333" s="6" t="s">
        <v>11639</v>
      </c>
      <c r="I2333" s="6" t="s">
        <v>11638</v>
      </c>
      <c r="J2333" s="6" t="s">
        <v>5</v>
      </c>
      <c r="K2333" s="7">
        <v>0</v>
      </c>
      <c r="L2333" s="7">
        <f>IFERROR(VLOOKUP(SiscoTable[[#This Row],[Código]],Hoja2!A:B,2,0)*SiscoTable[[#This Row],[Provta(Uns)]],0)</f>
        <v>0</v>
      </c>
      <c r="M2333" s="7">
        <v>0</v>
      </c>
      <c r="N2333" s="7">
        <v>0</v>
      </c>
      <c r="O2333" s="7">
        <f>IFERROR(VLOOKUP(SiscoTable[[#This Row],[Código]],Hoja2!A:B,2,0)*SiscoTable[[#This Row],[Stock_actual]],0)</f>
        <v>0</v>
      </c>
      <c r="P2333" s="6" t="s">
        <v>7</v>
      </c>
      <c r="Q2333" s="7">
        <v>0</v>
      </c>
      <c r="R2333" s="7">
        <v>0</v>
      </c>
      <c r="S2333" s="7" t="s">
        <v>11926</v>
      </c>
      <c r="BI2333"/>
      <c r="BJ2333"/>
    </row>
    <row r="2334" spans="2:62" x14ac:dyDescent="0.4">
      <c r="B2334" s="1">
        <v>15760</v>
      </c>
      <c r="C2334" s="6" t="s">
        <v>8</v>
      </c>
      <c r="D2334" s="6" t="s">
        <v>8</v>
      </c>
      <c r="E2334" s="6" t="s">
        <v>8482</v>
      </c>
      <c r="F2334" s="6" t="s">
        <v>10720</v>
      </c>
      <c r="G2334" s="6" t="s">
        <v>11607</v>
      </c>
      <c r="H2334" s="6" t="s">
        <v>9042</v>
      </c>
      <c r="I2334" s="6" t="s">
        <v>11640</v>
      </c>
      <c r="J2334" s="6" t="s">
        <v>5</v>
      </c>
      <c r="K2334" s="7">
        <v>2.83</v>
      </c>
      <c r="L2334" s="7">
        <f>IFERROR(VLOOKUP(SiscoTable[[#This Row],[Código]],Hoja2!A:B,2,0)*SiscoTable[[#This Row],[Provta(Uns)]],0)</f>
        <v>45.28</v>
      </c>
      <c r="M2334" s="7">
        <v>0</v>
      </c>
      <c r="N2334" s="7">
        <v>0</v>
      </c>
      <c r="O2334" s="7">
        <f>IFERROR(VLOOKUP(SiscoTable[[#This Row],[Código]],Hoja2!A:B,2,0)*SiscoTable[[#This Row],[Stock_actual]],0)</f>
        <v>0</v>
      </c>
      <c r="P2334" s="6" t="s">
        <v>7</v>
      </c>
      <c r="Q2334" s="7">
        <v>3</v>
      </c>
      <c r="R2334" s="7">
        <v>5.3999999999999995</v>
      </c>
      <c r="S2334" s="7" t="s">
        <v>11926</v>
      </c>
      <c r="BI2334"/>
      <c r="BJ2334"/>
    </row>
    <row r="2335" spans="2:62" x14ac:dyDescent="0.4">
      <c r="B2335" s="1">
        <v>15765</v>
      </c>
      <c r="C2335" s="6" t="s">
        <v>8</v>
      </c>
      <c r="D2335" s="6" t="s">
        <v>30</v>
      </c>
      <c r="E2335" s="6" t="s">
        <v>8482</v>
      </c>
      <c r="F2335" s="6" t="s">
        <v>9030</v>
      </c>
      <c r="G2335" s="6" t="s">
        <v>9184</v>
      </c>
      <c r="H2335" s="6" t="s">
        <v>7237</v>
      </c>
      <c r="I2335" s="6" t="s">
        <v>9233</v>
      </c>
      <c r="J2335" s="6" t="s">
        <v>5</v>
      </c>
      <c r="K2335" s="7">
        <v>10.17</v>
      </c>
      <c r="L2335" s="7">
        <f>IFERROR(VLOOKUP(SiscoTable[[#This Row],[Código]],Hoja2!A:B,2,0)*SiscoTable[[#This Row],[Provta(Uns)]],0)</f>
        <v>35.594999999999999</v>
      </c>
      <c r="M2335" s="7">
        <v>0</v>
      </c>
      <c r="N2335" s="7">
        <v>50</v>
      </c>
      <c r="O2335" s="7">
        <f>IFERROR(VLOOKUP(SiscoTable[[#This Row],[Código]],Hoja2!A:B,2,0)*SiscoTable[[#This Row],[Stock_actual]],0)</f>
        <v>175</v>
      </c>
      <c r="P2335" s="6" t="s">
        <v>1508</v>
      </c>
      <c r="Q2335" s="7">
        <v>11</v>
      </c>
      <c r="R2335" s="7">
        <v>0</v>
      </c>
      <c r="S2335" s="7" t="s">
        <v>11926</v>
      </c>
      <c r="BI2335"/>
      <c r="BJ2335"/>
    </row>
    <row r="2336" spans="2:62" x14ac:dyDescent="0.4">
      <c r="B2336" s="1">
        <v>15767</v>
      </c>
      <c r="C2336" s="6" t="s">
        <v>8</v>
      </c>
      <c r="D2336" s="6" t="s">
        <v>30</v>
      </c>
      <c r="E2336" s="6" t="s">
        <v>8482</v>
      </c>
      <c r="F2336" s="6" t="s">
        <v>9030</v>
      </c>
      <c r="G2336" s="6" t="s">
        <v>9184</v>
      </c>
      <c r="H2336" s="6" t="s">
        <v>7237</v>
      </c>
      <c r="I2336" s="6" t="s">
        <v>9234</v>
      </c>
      <c r="J2336" s="6" t="s">
        <v>5</v>
      </c>
      <c r="K2336" s="7">
        <v>6.83</v>
      </c>
      <c r="L2336" s="7">
        <f>IFERROR(VLOOKUP(SiscoTable[[#This Row],[Código]],Hoja2!A:B,2,0)*SiscoTable[[#This Row],[Provta(Uns)]],0)</f>
        <v>32.783999999999999</v>
      </c>
      <c r="M2336" s="7">
        <v>0</v>
      </c>
      <c r="N2336" s="7">
        <v>43</v>
      </c>
      <c r="O2336" s="7">
        <f>IFERROR(VLOOKUP(SiscoTable[[#This Row],[Código]],Hoja2!A:B,2,0)*SiscoTable[[#This Row],[Stock_actual]],0)</f>
        <v>206.4</v>
      </c>
      <c r="P2336" s="6" t="s">
        <v>2699</v>
      </c>
      <c r="Q2336" s="7">
        <v>8</v>
      </c>
      <c r="R2336" s="7">
        <v>0</v>
      </c>
      <c r="S2336" s="7" t="s">
        <v>11926</v>
      </c>
      <c r="BI2336"/>
      <c r="BJ2336"/>
    </row>
    <row r="2337" spans="2:62" x14ac:dyDescent="0.4">
      <c r="B2337" s="1">
        <v>15773</v>
      </c>
      <c r="C2337" s="6" t="s">
        <v>8</v>
      </c>
      <c r="D2337" s="6" t="s">
        <v>8</v>
      </c>
      <c r="E2337" s="6" t="s">
        <v>8482</v>
      </c>
      <c r="F2337" s="6" t="s">
        <v>9030</v>
      </c>
      <c r="G2337" s="6" t="s">
        <v>9051</v>
      </c>
      <c r="H2337" s="6" t="s">
        <v>9035</v>
      </c>
      <c r="I2337" s="6" t="s">
        <v>9092</v>
      </c>
      <c r="J2337" s="6" t="s">
        <v>5</v>
      </c>
      <c r="K2337" s="7">
        <v>0</v>
      </c>
      <c r="L2337" s="7">
        <f>IFERROR(VLOOKUP(SiscoTable[[#This Row],[Código]],Hoja2!A:B,2,0)*SiscoTable[[#This Row],[Provta(Uns)]],0)</f>
        <v>0</v>
      </c>
      <c r="M2337" s="7">
        <v>0</v>
      </c>
      <c r="N2337" s="7">
        <v>0</v>
      </c>
      <c r="O2337" s="7">
        <f>IFERROR(VLOOKUP(SiscoTable[[#This Row],[Código]],Hoja2!A:B,2,0)*SiscoTable[[#This Row],[Stock_actual]],0)</f>
        <v>0</v>
      </c>
      <c r="P2337" s="6" t="s">
        <v>7</v>
      </c>
      <c r="Q2337" s="7">
        <v>0</v>
      </c>
      <c r="R2337" s="7">
        <v>0</v>
      </c>
      <c r="S2337" s="7" t="s">
        <v>11926</v>
      </c>
      <c r="BI2337"/>
      <c r="BJ2337"/>
    </row>
    <row r="2338" spans="2:62" x14ac:dyDescent="0.4">
      <c r="B2338" s="1">
        <v>15780</v>
      </c>
      <c r="C2338" s="6" t="s">
        <v>8</v>
      </c>
      <c r="D2338" s="6" t="s">
        <v>8</v>
      </c>
      <c r="E2338" s="6" t="s">
        <v>8482</v>
      </c>
      <c r="F2338" s="6" t="s">
        <v>9030</v>
      </c>
      <c r="G2338" s="6" t="s">
        <v>9678</v>
      </c>
      <c r="H2338" s="6" t="s">
        <v>9035</v>
      </c>
      <c r="I2338" s="6" t="s">
        <v>9807</v>
      </c>
      <c r="J2338" s="6" t="s">
        <v>5</v>
      </c>
      <c r="K2338" s="7">
        <v>0</v>
      </c>
      <c r="L2338" s="7">
        <f>IFERROR(VLOOKUP(SiscoTable[[#This Row],[Código]],Hoja2!A:B,2,0)*SiscoTable[[#This Row],[Provta(Uns)]],0)</f>
        <v>0</v>
      </c>
      <c r="M2338" s="7">
        <v>0</v>
      </c>
      <c r="N2338" s="7">
        <v>0</v>
      </c>
      <c r="O2338" s="7">
        <f>IFERROR(VLOOKUP(SiscoTable[[#This Row],[Código]],Hoja2!A:B,2,0)*SiscoTable[[#This Row],[Stock_actual]],0)</f>
        <v>0</v>
      </c>
      <c r="P2338" s="6" t="s">
        <v>7</v>
      </c>
      <c r="Q2338" s="7">
        <v>0</v>
      </c>
      <c r="R2338" s="7">
        <v>0</v>
      </c>
      <c r="S2338" s="7" t="s">
        <v>11926</v>
      </c>
      <c r="BI2338"/>
      <c r="BJ2338"/>
    </row>
    <row r="2339" spans="2:62" x14ac:dyDescent="0.4">
      <c r="B2339" s="1">
        <v>15784</v>
      </c>
      <c r="C2339" s="6" t="s">
        <v>8</v>
      </c>
      <c r="D2339" s="6" t="s">
        <v>8</v>
      </c>
      <c r="E2339" s="6" t="s">
        <v>8482</v>
      </c>
      <c r="F2339" s="6" t="s">
        <v>9030</v>
      </c>
      <c r="G2339" s="6" t="s">
        <v>9678</v>
      </c>
      <c r="H2339" s="6" t="s">
        <v>9035</v>
      </c>
      <c r="I2339" s="6" t="s">
        <v>9808</v>
      </c>
      <c r="J2339" s="6" t="s">
        <v>5</v>
      </c>
      <c r="K2339" s="7">
        <v>0</v>
      </c>
      <c r="L2339" s="7">
        <f>IFERROR(VLOOKUP(SiscoTable[[#This Row],[Código]],Hoja2!A:B,2,0)*SiscoTable[[#This Row],[Provta(Uns)]],0)</f>
        <v>0</v>
      </c>
      <c r="M2339" s="7">
        <v>0</v>
      </c>
      <c r="N2339" s="7">
        <v>0</v>
      </c>
      <c r="O2339" s="7">
        <f>IFERROR(VLOOKUP(SiscoTable[[#This Row],[Código]],Hoja2!A:B,2,0)*SiscoTable[[#This Row],[Stock_actual]],0)</f>
        <v>0</v>
      </c>
      <c r="P2339" s="6" t="s">
        <v>7</v>
      </c>
      <c r="Q2339" s="7">
        <v>0</v>
      </c>
      <c r="R2339" s="7">
        <v>0</v>
      </c>
      <c r="S2339" s="7" t="s">
        <v>11926</v>
      </c>
      <c r="BI2339"/>
      <c r="BJ2339"/>
    </row>
    <row r="2340" spans="2:62" x14ac:dyDescent="0.4">
      <c r="B2340" s="1">
        <v>15795</v>
      </c>
      <c r="C2340" s="6" t="s">
        <v>8</v>
      </c>
      <c r="D2340" s="6" t="s">
        <v>8</v>
      </c>
      <c r="E2340" s="6" t="s">
        <v>8482</v>
      </c>
      <c r="F2340" s="6" t="s">
        <v>9030</v>
      </c>
      <c r="G2340" s="6" t="s">
        <v>9678</v>
      </c>
      <c r="H2340" s="6" t="s">
        <v>9035</v>
      </c>
      <c r="I2340" s="6" t="s">
        <v>9809</v>
      </c>
      <c r="J2340" s="6" t="s">
        <v>5</v>
      </c>
      <c r="K2340" s="7">
        <v>0</v>
      </c>
      <c r="L2340" s="7">
        <f>IFERROR(VLOOKUP(SiscoTable[[#This Row],[Código]],Hoja2!A:B,2,0)*SiscoTable[[#This Row],[Provta(Uns)]],0)</f>
        <v>0</v>
      </c>
      <c r="M2340" s="7">
        <v>24</v>
      </c>
      <c r="N2340" s="7">
        <v>0</v>
      </c>
      <c r="O2340" s="7">
        <f>IFERROR(VLOOKUP(SiscoTable[[#This Row],[Código]],Hoja2!A:B,2,0)*SiscoTable[[#This Row],[Stock_actual]],0)</f>
        <v>0</v>
      </c>
      <c r="P2340" s="6" t="s">
        <v>7</v>
      </c>
      <c r="Q2340" s="7">
        <v>0</v>
      </c>
      <c r="R2340" s="7">
        <v>0</v>
      </c>
      <c r="S2340" s="7" t="s">
        <v>11926</v>
      </c>
      <c r="BI2340"/>
      <c r="BJ2340"/>
    </row>
    <row r="2341" spans="2:62" x14ac:dyDescent="0.4">
      <c r="B2341" s="1">
        <v>15802</v>
      </c>
      <c r="C2341" s="6" t="s">
        <v>8</v>
      </c>
      <c r="D2341" s="6" t="s">
        <v>8</v>
      </c>
      <c r="E2341" s="6" t="s">
        <v>8482</v>
      </c>
      <c r="F2341" s="6" t="s">
        <v>9030</v>
      </c>
      <c r="G2341" s="6" t="s">
        <v>9678</v>
      </c>
      <c r="H2341" s="6" t="s">
        <v>9035</v>
      </c>
      <c r="I2341" s="6" t="s">
        <v>9810</v>
      </c>
      <c r="J2341" s="6" t="s">
        <v>5</v>
      </c>
      <c r="K2341" s="7">
        <v>0</v>
      </c>
      <c r="L2341" s="7">
        <f>IFERROR(VLOOKUP(SiscoTable[[#This Row],[Código]],Hoja2!A:B,2,0)*SiscoTable[[#This Row],[Provta(Uns)]],0)</f>
        <v>0</v>
      </c>
      <c r="M2341" s="7">
        <v>0</v>
      </c>
      <c r="N2341" s="7">
        <v>0</v>
      </c>
      <c r="O2341" s="7">
        <f>IFERROR(VLOOKUP(SiscoTable[[#This Row],[Código]],Hoja2!A:B,2,0)*SiscoTable[[#This Row],[Stock_actual]],0)</f>
        <v>0</v>
      </c>
      <c r="P2341" s="6" t="s">
        <v>7</v>
      </c>
      <c r="Q2341" s="7">
        <v>0</v>
      </c>
      <c r="R2341" s="7">
        <v>0</v>
      </c>
      <c r="S2341" s="7" t="s">
        <v>11926</v>
      </c>
      <c r="BI2341"/>
      <c r="BJ2341"/>
    </row>
    <row r="2342" spans="2:62" x14ac:dyDescent="0.4">
      <c r="B2342" s="1">
        <v>15804</v>
      </c>
      <c r="C2342" s="6" t="s">
        <v>8</v>
      </c>
      <c r="D2342" s="6" t="s">
        <v>8</v>
      </c>
      <c r="E2342" s="6" t="s">
        <v>8482</v>
      </c>
      <c r="F2342" s="6" t="s">
        <v>9030</v>
      </c>
      <c r="G2342" s="6" t="s">
        <v>9678</v>
      </c>
      <c r="H2342" s="6" t="s">
        <v>9035</v>
      </c>
      <c r="I2342" s="6" t="s">
        <v>9811</v>
      </c>
      <c r="J2342" s="6" t="s">
        <v>5</v>
      </c>
      <c r="K2342" s="7">
        <v>0</v>
      </c>
      <c r="L2342" s="7">
        <f>IFERROR(VLOOKUP(SiscoTable[[#This Row],[Código]],Hoja2!A:B,2,0)*SiscoTable[[#This Row],[Provta(Uns)]],0)</f>
        <v>0</v>
      </c>
      <c r="M2342" s="7">
        <v>0</v>
      </c>
      <c r="N2342" s="7">
        <v>0</v>
      </c>
      <c r="O2342" s="7">
        <f>IFERROR(VLOOKUP(SiscoTable[[#This Row],[Código]],Hoja2!A:B,2,0)*SiscoTable[[#This Row],[Stock_actual]],0)</f>
        <v>0</v>
      </c>
      <c r="P2342" s="6" t="s">
        <v>7</v>
      </c>
      <c r="Q2342" s="7">
        <v>0</v>
      </c>
      <c r="R2342" s="7">
        <v>0</v>
      </c>
      <c r="S2342" s="7" t="s">
        <v>11926</v>
      </c>
      <c r="BI2342"/>
      <c r="BJ2342"/>
    </row>
    <row r="2343" spans="2:62" x14ac:dyDescent="0.4">
      <c r="B2343" s="1">
        <v>15805</v>
      </c>
      <c r="C2343" s="6" t="s">
        <v>8</v>
      </c>
      <c r="D2343" s="6" t="s">
        <v>8</v>
      </c>
      <c r="E2343" s="6" t="s">
        <v>8482</v>
      </c>
      <c r="F2343" s="6" t="s">
        <v>9030</v>
      </c>
      <c r="G2343" s="6" t="s">
        <v>9678</v>
      </c>
      <c r="H2343" s="6" t="s">
        <v>9035</v>
      </c>
      <c r="I2343" s="6" t="s">
        <v>9812</v>
      </c>
      <c r="J2343" s="6" t="s">
        <v>5</v>
      </c>
      <c r="K2343" s="7">
        <v>0</v>
      </c>
      <c r="L2343" s="7">
        <f>IFERROR(VLOOKUP(SiscoTable[[#This Row],[Código]],Hoja2!A:B,2,0)*SiscoTable[[#This Row],[Provta(Uns)]],0)</f>
        <v>0</v>
      </c>
      <c r="M2343" s="7">
        <v>0</v>
      </c>
      <c r="N2343" s="7">
        <v>1</v>
      </c>
      <c r="O2343" s="7">
        <f>IFERROR(VLOOKUP(SiscoTable[[#This Row],[Código]],Hoja2!A:B,2,0)*SiscoTable[[#This Row],[Stock_actual]],0)</f>
        <v>5.5</v>
      </c>
      <c r="P2343" s="6" t="s">
        <v>134</v>
      </c>
      <c r="Q2343" s="7">
        <v>0</v>
      </c>
      <c r="R2343" s="7">
        <v>0</v>
      </c>
      <c r="S2343" s="7" t="s">
        <v>11926</v>
      </c>
      <c r="BI2343"/>
      <c r="BJ2343"/>
    </row>
    <row r="2344" spans="2:62" x14ac:dyDescent="0.4">
      <c r="B2344" s="1">
        <v>15809</v>
      </c>
      <c r="C2344" s="6" t="s">
        <v>8</v>
      </c>
      <c r="D2344" s="6" t="s">
        <v>8</v>
      </c>
      <c r="E2344" s="6" t="s">
        <v>8482</v>
      </c>
      <c r="F2344" s="6" t="s">
        <v>9030</v>
      </c>
      <c r="G2344" s="6" t="s">
        <v>9678</v>
      </c>
      <c r="H2344" s="6" t="s">
        <v>9035</v>
      </c>
      <c r="I2344" s="6" t="s">
        <v>9813</v>
      </c>
      <c r="J2344" s="6" t="s">
        <v>5</v>
      </c>
      <c r="K2344" s="7">
        <v>0</v>
      </c>
      <c r="L2344" s="7">
        <f>IFERROR(VLOOKUP(SiscoTable[[#This Row],[Código]],Hoja2!A:B,2,0)*SiscoTable[[#This Row],[Provta(Uns)]],0)</f>
        <v>0</v>
      </c>
      <c r="M2344" s="7">
        <v>0</v>
      </c>
      <c r="N2344" s="7">
        <v>0</v>
      </c>
      <c r="O2344" s="7">
        <f>IFERROR(VLOOKUP(SiscoTable[[#This Row],[Código]],Hoja2!A:B,2,0)*SiscoTable[[#This Row],[Stock_actual]],0)</f>
        <v>0</v>
      </c>
      <c r="P2344" s="6" t="s">
        <v>7</v>
      </c>
      <c r="Q2344" s="7">
        <v>0</v>
      </c>
      <c r="R2344" s="7">
        <v>0</v>
      </c>
      <c r="S2344" s="7" t="s">
        <v>11926</v>
      </c>
      <c r="BI2344"/>
      <c r="BJ2344"/>
    </row>
    <row r="2345" spans="2:62" x14ac:dyDescent="0.4">
      <c r="B2345" s="1">
        <v>15828</v>
      </c>
      <c r="C2345" s="6" t="s">
        <v>30</v>
      </c>
      <c r="D2345" s="6" t="s">
        <v>8</v>
      </c>
      <c r="E2345" s="6" t="s">
        <v>8482</v>
      </c>
      <c r="F2345" s="6" t="s">
        <v>9030</v>
      </c>
      <c r="G2345" s="6" t="s">
        <v>9921</v>
      </c>
      <c r="H2345" s="6" t="s">
        <v>7237</v>
      </c>
      <c r="I2345" s="6" t="s">
        <v>9930</v>
      </c>
      <c r="J2345" s="6" t="s">
        <v>5</v>
      </c>
      <c r="K2345" s="7">
        <v>7.17</v>
      </c>
      <c r="L2345" s="7">
        <f>IFERROR(VLOOKUP(SiscoTable[[#This Row],[Código]],Hoja2!A:B,2,0)*SiscoTable[[#This Row],[Provta(Uns)]],0)</f>
        <v>90.341999999999999</v>
      </c>
      <c r="M2345" s="7">
        <v>0</v>
      </c>
      <c r="N2345" s="7">
        <v>0</v>
      </c>
      <c r="O2345" s="7">
        <f>IFERROR(VLOOKUP(SiscoTable[[#This Row],[Código]],Hoja2!A:B,2,0)*SiscoTable[[#This Row],[Stock_actual]],0)</f>
        <v>0</v>
      </c>
      <c r="P2345" s="6" t="s">
        <v>7</v>
      </c>
      <c r="Q2345" s="7">
        <v>8</v>
      </c>
      <c r="R2345" s="7">
        <v>14.399999999999999</v>
      </c>
      <c r="S2345" s="7" t="s">
        <v>11926</v>
      </c>
      <c r="BI2345"/>
      <c r="BJ2345"/>
    </row>
    <row r="2346" spans="2:62" x14ac:dyDescent="0.4">
      <c r="B2346" s="1">
        <v>15831</v>
      </c>
      <c r="C2346" s="6" t="s">
        <v>30</v>
      </c>
      <c r="D2346" s="6" t="s">
        <v>8</v>
      </c>
      <c r="E2346" s="6" t="s">
        <v>8482</v>
      </c>
      <c r="F2346" s="6" t="s">
        <v>9030</v>
      </c>
      <c r="G2346" s="6" t="s">
        <v>9921</v>
      </c>
      <c r="H2346" s="6" t="s">
        <v>7237</v>
      </c>
      <c r="I2346" s="6" t="s">
        <v>9931</v>
      </c>
      <c r="J2346" s="6" t="s">
        <v>496</v>
      </c>
      <c r="K2346" s="7">
        <v>3.67</v>
      </c>
      <c r="L2346" s="7">
        <f>IFERROR(VLOOKUP(SiscoTable[[#This Row],[Código]],Hoja2!A:B,2,0)*SiscoTable[[#This Row],[Provta(Uns)]],0)</f>
        <v>45.875</v>
      </c>
      <c r="M2346" s="7">
        <v>0</v>
      </c>
      <c r="N2346" s="7">
        <v>0</v>
      </c>
      <c r="O2346" s="7">
        <f>IFERROR(VLOOKUP(SiscoTable[[#This Row],[Código]],Hoja2!A:B,2,0)*SiscoTable[[#This Row],[Stock_actual]],0)</f>
        <v>0</v>
      </c>
      <c r="P2346" s="6" t="s">
        <v>7</v>
      </c>
      <c r="Q2346" s="7">
        <v>4</v>
      </c>
      <c r="R2346" s="7">
        <v>7.1999999999999993</v>
      </c>
      <c r="S2346" s="7" t="s">
        <v>11926</v>
      </c>
      <c r="BI2346"/>
      <c r="BJ2346"/>
    </row>
    <row r="2347" spans="2:62" x14ac:dyDescent="0.4">
      <c r="B2347" s="1">
        <v>15832</v>
      </c>
      <c r="C2347" s="6" t="s">
        <v>8</v>
      </c>
      <c r="D2347" s="6" t="s">
        <v>8</v>
      </c>
      <c r="E2347" s="6" t="s">
        <v>8482</v>
      </c>
      <c r="F2347" s="6" t="s">
        <v>9030</v>
      </c>
      <c r="G2347" s="6" t="s">
        <v>9921</v>
      </c>
      <c r="H2347" s="6" t="s">
        <v>7237</v>
      </c>
      <c r="I2347" s="6" t="s">
        <v>9951</v>
      </c>
      <c r="J2347" s="6" t="s">
        <v>496</v>
      </c>
      <c r="K2347" s="7">
        <v>0</v>
      </c>
      <c r="L2347" s="7">
        <f>IFERROR(VLOOKUP(SiscoTable[[#This Row],[Código]],Hoja2!A:B,2,0)*SiscoTable[[#This Row],[Provta(Uns)]],0)</f>
        <v>0</v>
      </c>
      <c r="M2347" s="7">
        <v>0</v>
      </c>
      <c r="N2347" s="7">
        <v>0</v>
      </c>
      <c r="O2347" s="7">
        <f>IFERROR(VLOOKUP(SiscoTable[[#This Row],[Código]],Hoja2!A:B,2,0)*SiscoTable[[#This Row],[Stock_actual]],0)</f>
        <v>0</v>
      </c>
      <c r="P2347" s="6" t="s">
        <v>7</v>
      </c>
      <c r="Q2347" s="7">
        <v>0</v>
      </c>
      <c r="R2347" s="7">
        <v>0</v>
      </c>
      <c r="S2347" s="7" t="s">
        <v>11926</v>
      </c>
      <c r="BI2347"/>
      <c r="BJ2347"/>
    </row>
    <row r="2348" spans="2:62" x14ac:dyDescent="0.4">
      <c r="B2348" s="1">
        <v>15833</v>
      </c>
      <c r="C2348" s="6" t="s">
        <v>8</v>
      </c>
      <c r="D2348" s="6" t="s">
        <v>8</v>
      </c>
      <c r="E2348" s="6" t="s">
        <v>8482</v>
      </c>
      <c r="F2348" s="6" t="s">
        <v>9030</v>
      </c>
      <c r="G2348" s="6" t="s">
        <v>9921</v>
      </c>
      <c r="H2348" s="6" t="s">
        <v>7237</v>
      </c>
      <c r="I2348" s="6" t="s">
        <v>9952</v>
      </c>
      <c r="J2348" s="6" t="s">
        <v>496</v>
      </c>
      <c r="K2348" s="7">
        <v>3.5</v>
      </c>
      <c r="L2348" s="7">
        <f>IFERROR(VLOOKUP(SiscoTable[[#This Row],[Código]],Hoja2!A:B,2,0)*SiscoTable[[#This Row],[Provta(Uns)]],0)</f>
        <v>44.1</v>
      </c>
      <c r="M2348" s="7">
        <v>0</v>
      </c>
      <c r="N2348" s="7">
        <v>0</v>
      </c>
      <c r="O2348" s="7">
        <f>IFERROR(VLOOKUP(SiscoTable[[#This Row],[Código]],Hoja2!A:B,2,0)*SiscoTable[[#This Row],[Stock_actual]],0)</f>
        <v>0</v>
      </c>
      <c r="P2348" s="6" t="s">
        <v>7</v>
      </c>
      <c r="Q2348" s="7">
        <v>4</v>
      </c>
      <c r="R2348" s="7">
        <v>7.1999999999999993</v>
      </c>
      <c r="S2348" s="7" t="s">
        <v>11926</v>
      </c>
      <c r="BI2348"/>
      <c r="BJ2348"/>
    </row>
    <row r="2349" spans="2:62" x14ac:dyDescent="0.4">
      <c r="B2349" s="1">
        <v>15839</v>
      </c>
      <c r="C2349" s="6" t="s">
        <v>25</v>
      </c>
      <c r="D2349" s="6" t="s">
        <v>30</v>
      </c>
      <c r="E2349" s="6" t="s">
        <v>8482</v>
      </c>
      <c r="F2349" s="6" t="s">
        <v>9030</v>
      </c>
      <c r="G2349" s="6" t="s">
        <v>9979</v>
      </c>
      <c r="H2349" s="6" t="s">
        <v>9035</v>
      </c>
      <c r="I2349" s="6" t="s">
        <v>9980</v>
      </c>
      <c r="J2349" s="6" t="s">
        <v>496</v>
      </c>
      <c r="K2349" s="7">
        <v>21.5</v>
      </c>
      <c r="L2349" s="7">
        <f>IFERROR(VLOOKUP(SiscoTable[[#This Row],[Código]],Hoja2!A:B,2,0)*SiscoTable[[#This Row],[Provta(Uns)]],0)</f>
        <v>161.25</v>
      </c>
      <c r="M2349" s="7">
        <v>0</v>
      </c>
      <c r="N2349" s="7">
        <v>52</v>
      </c>
      <c r="O2349" s="7">
        <f>IFERROR(VLOOKUP(SiscoTable[[#This Row],[Código]],Hoja2!A:B,2,0)*SiscoTable[[#This Row],[Stock_actual]],0)</f>
        <v>390</v>
      </c>
      <c r="P2349" s="6" t="s">
        <v>600</v>
      </c>
      <c r="Q2349" s="7">
        <v>24</v>
      </c>
      <c r="R2349" s="7">
        <v>0</v>
      </c>
      <c r="S2349" s="7" t="s">
        <v>11926</v>
      </c>
      <c r="BI2349"/>
      <c r="BJ2349"/>
    </row>
    <row r="2350" spans="2:62" x14ac:dyDescent="0.4">
      <c r="B2350" s="1">
        <v>15840</v>
      </c>
      <c r="C2350" s="6" t="s">
        <v>30</v>
      </c>
      <c r="D2350" s="6" t="s">
        <v>30</v>
      </c>
      <c r="E2350" s="6" t="s">
        <v>8482</v>
      </c>
      <c r="F2350" s="6" t="s">
        <v>9030</v>
      </c>
      <c r="G2350" s="6" t="s">
        <v>9979</v>
      </c>
      <c r="H2350" s="6" t="s">
        <v>9035</v>
      </c>
      <c r="I2350" s="6" t="s">
        <v>9983</v>
      </c>
      <c r="J2350" s="6" t="s">
        <v>5</v>
      </c>
      <c r="K2350" s="7">
        <v>6.33</v>
      </c>
      <c r="L2350" s="7">
        <f>IFERROR(VLOOKUP(SiscoTable[[#This Row],[Código]],Hoja2!A:B,2,0)*SiscoTable[[#This Row],[Provta(Uns)]],0)</f>
        <v>46.208999999999996</v>
      </c>
      <c r="M2350" s="7">
        <v>0</v>
      </c>
      <c r="N2350" s="7">
        <v>10</v>
      </c>
      <c r="O2350" s="7">
        <f>IFERROR(VLOOKUP(SiscoTable[[#This Row],[Código]],Hoja2!A:B,2,0)*SiscoTable[[#This Row],[Stock_actual]],0)</f>
        <v>73</v>
      </c>
      <c r="P2350" s="6" t="s">
        <v>581</v>
      </c>
      <c r="Q2350" s="7">
        <v>7</v>
      </c>
      <c r="R2350" s="7">
        <v>0</v>
      </c>
      <c r="S2350" s="7" t="s">
        <v>11926</v>
      </c>
      <c r="BI2350"/>
      <c r="BJ2350"/>
    </row>
    <row r="2351" spans="2:62" x14ac:dyDescent="0.4">
      <c r="B2351" s="1">
        <v>15841</v>
      </c>
      <c r="C2351" s="6" t="s">
        <v>30</v>
      </c>
      <c r="D2351" s="6" t="s">
        <v>30</v>
      </c>
      <c r="E2351" s="6" t="s">
        <v>8482</v>
      </c>
      <c r="F2351" s="6" t="s">
        <v>9030</v>
      </c>
      <c r="G2351" s="6" t="s">
        <v>9979</v>
      </c>
      <c r="H2351" s="6" t="s">
        <v>9035</v>
      </c>
      <c r="I2351" s="6" t="s">
        <v>9984</v>
      </c>
      <c r="J2351" s="6" t="s">
        <v>5</v>
      </c>
      <c r="K2351" s="7">
        <v>10</v>
      </c>
      <c r="L2351" s="7">
        <f>IFERROR(VLOOKUP(SiscoTable[[#This Row],[Código]],Hoja2!A:B,2,0)*SiscoTable[[#This Row],[Provta(Uns)]],0)</f>
        <v>69</v>
      </c>
      <c r="M2351" s="7">
        <v>0</v>
      </c>
      <c r="N2351" s="7">
        <v>6</v>
      </c>
      <c r="O2351" s="7">
        <f>IFERROR(VLOOKUP(SiscoTable[[#This Row],[Código]],Hoja2!A:B,2,0)*SiscoTable[[#This Row],[Stock_actual]],0)</f>
        <v>41.400000000000006</v>
      </c>
      <c r="P2351" s="6" t="s">
        <v>733</v>
      </c>
      <c r="Q2351" s="7">
        <v>11</v>
      </c>
      <c r="R2351" s="7">
        <v>19.740000000000002</v>
      </c>
      <c r="S2351" s="7" t="s">
        <v>11926</v>
      </c>
      <c r="BI2351"/>
      <c r="BJ2351"/>
    </row>
    <row r="2352" spans="2:62" x14ac:dyDescent="0.4">
      <c r="B2352" s="1">
        <v>15842</v>
      </c>
      <c r="C2352" s="6" t="s">
        <v>30</v>
      </c>
      <c r="D2352" s="6" t="s">
        <v>30</v>
      </c>
      <c r="E2352" s="6" t="s">
        <v>8482</v>
      </c>
      <c r="F2352" s="6" t="s">
        <v>9030</v>
      </c>
      <c r="G2352" s="6" t="s">
        <v>9979</v>
      </c>
      <c r="H2352" s="6" t="s">
        <v>9035</v>
      </c>
      <c r="I2352" s="6" t="s">
        <v>9985</v>
      </c>
      <c r="J2352" s="6" t="s">
        <v>5</v>
      </c>
      <c r="K2352" s="7">
        <v>11.83</v>
      </c>
      <c r="L2352" s="7">
        <f>IFERROR(VLOOKUP(SiscoTable[[#This Row],[Código]],Hoja2!A:B,2,0)*SiscoTable[[#This Row],[Provta(Uns)]],0)</f>
        <v>85.176000000000002</v>
      </c>
      <c r="M2352" s="7">
        <v>0</v>
      </c>
      <c r="N2352" s="7">
        <v>51</v>
      </c>
      <c r="O2352" s="7">
        <f>IFERROR(VLOOKUP(SiscoTable[[#This Row],[Código]],Hoja2!A:B,2,0)*SiscoTable[[#This Row],[Stock_actual]],0)</f>
        <v>367.2</v>
      </c>
      <c r="P2352" s="6" t="s">
        <v>3908</v>
      </c>
      <c r="Q2352" s="7">
        <v>13</v>
      </c>
      <c r="R2352" s="7">
        <v>0</v>
      </c>
      <c r="S2352" s="7" t="s">
        <v>11926</v>
      </c>
      <c r="BI2352"/>
      <c r="BJ2352"/>
    </row>
    <row r="2353" spans="2:62" x14ac:dyDescent="0.4">
      <c r="B2353" s="1">
        <v>15843</v>
      </c>
      <c r="C2353" s="6" t="s">
        <v>8</v>
      </c>
      <c r="D2353" s="6" t="s">
        <v>8</v>
      </c>
      <c r="E2353" s="6" t="s">
        <v>8482</v>
      </c>
      <c r="F2353" s="6" t="s">
        <v>9030</v>
      </c>
      <c r="G2353" s="6" t="s">
        <v>9979</v>
      </c>
      <c r="H2353" s="6" t="s">
        <v>9035</v>
      </c>
      <c r="I2353" s="6" t="s">
        <v>10003</v>
      </c>
      <c r="J2353" s="6" t="s">
        <v>496</v>
      </c>
      <c r="K2353" s="7">
        <v>0</v>
      </c>
      <c r="L2353" s="7">
        <f>IFERROR(VLOOKUP(SiscoTable[[#This Row],[Código]],Hoja2!A:B,2,0)*SiscoTable[[#This Row],[Provta(Uns)]],0)</f>
        <v>0</v>
      </c>
      <c r="M2353" s="7">
        <v>0</v>
      </c>
      <c r="N2353" s="7">
        <v>0</v>
      </c>
      <c r="O2353" s="7">
        <f>IFERROR(VLOOKUP(SiscoTable[[#This Row],[Código]],Hoja2!A:B,2,0)*SiscoTable[[#This Row],[Stock_actual]],0)</f>
        <v>0</v>
      </c>
      <c r="P2353" s="6" t="s">
        <v>7</v>
      </c>
      <c r="Q2353" s="7">
        <v>0</v>
      </c>
      <c r="R2353" s="7">
        <v>0</v>
      </c>
      <c r="S2353" s="7" t="s">
        <v>11926</v>
      </c>
      <c r="BI2353"/>
      <c r="BJ2353"/>
    </row>
    <row r="2354" spans="2:62" x14ac:dyDescent="0.4">
      <c r="B2354" s="1">
        <v>15844</v>
      </c>
      <c r="C2354" s="6" t="s">
        <v>8</v>
      </c>
      <c r="D2354" s="6" t="s">
        <v>8</v>
      </c>
      <c r="E2354" s="6" t="s">
        <v>8482</v>
      </c>
      <c r="F2354" s="6" t="s">
        <v>9030</v>
      </c>
      <c r="G2354" s="6" t="s">
        <v>9979</v>
      </c>
      <c r="H2354" s="6" t="s">
        <v>9035</v>
      </c>
      <c r="I2354" s="6" t="s">
        <v>10004</v>
      </c>
      <c r="J2354" s="6" t="s">
        <v>496</v>
      </c>
      <c r="K2354" s="7">
        <v>0</v>
      </c>
      <c r="L2354" s="7">
        <f>IFERROR(VLOOKUP(SiscoTable[[#This Row],[Código]],Hoja2!A:B,2,0)*SiscoTable[[#This Row],[Provta(Uns)]],0)</f>
        <v>0</v>
      </c>
      <c r="M2354" s="7">
        <v>0</v>
      </c>
      <c r="N2354" s="7">
        <v>0</v>
      </c>
      <c r="O2354" s="7">
        <f>IFERROR(VLOOKUP(SiscoTable[[#This Row],[Código]],Hoja2!A:B,2,0)*SiscoTable[[#This Row],[Stock_actual]],0)</f>
        <v>0</v>
      </c>
      <c r="P2354" s="6" t="s">
        <v>7</v>
      </c>
      <c r="Q2354" s="7">
        <v>0</v>
      </c>
      <c r="R2354" s="7">
        <v>0</v>
      </c>
      <c r="S2354" s="7" t="s">
        <v>11926</v>
      </c>
      <c r="BI2354"/>
      <c r="BJ2354"/>
    </row>
    <row r="2355" spans="2:62" x14ac:dyDescent="0.4">
      <c r="B2355" s="1">
        <v>15851</v>
      </c>
      <c r="C2355" s="6" t="s">
        <v>30</v>
      </c>
      <c r="D2355" s="6" t="s">
        <v>30</v>
      </c>
      <c r="E2355" s="6" t="s">
        <v>8482</v>
      </c>
      <c r="F2355" s="6" t="s">
        <v>9030</v>
      </c>
      <c r="G2355" s="6" t="s">
        <v>9979</v>
      </c>
      <c r="H2355" s="6" t="s">
        <v>9035</v>
      </c>
      <c r="I2355" s="6" t="s">
        <v>9986</v>
      </c>
      <c r="J2355" s="6" t="s">
        <v>496</v>
      </c>
      <c r="K2355" s="7">
        <v>7.67</v>
      </c>
      <c r="L2355" s="7">
        <f>IFERROR(VLOOKUP(SiscoTable[[#This Row],[Código]],Hoja2!A:B,2,0)*SiscoTable[[#This Row],[Provta(Uns)]],0)</f>
        <v>57.524999999999999</v>
      </c>
      <c r="M2355" s="7">
        <v>12</v>
      </c>
      <c r="N2355" s="7">
        <v>21</v>
      </c>
      <c r="O2355" s="7">
        <f>IFERROR(VLOOKUP(SiscoTable[[#This Row],[Código]],Hoja2!A:B,2,0)*SiscoTable[[#This Row],[Stock_actual]],0)</f>
        <v>157.5</v>
      </c>
      <c r="P2355" s="6" t="s">
        <v>602</v>
      </c>
      <c r="Q2355" s="7">
        <v>9</v>
      </c>
      <c r="R2355" s="7">
        <v>0</v>
      </c>
      <c r="S2355" s="7" t="s">
        <v>11926</v>
      </c>
      <c r="BI2355"/>
      <c r="BJ2355"/>
    </row>
    <row r="2356" spans="2:62" x14ac:dyDescent="0.4">
      <c r="B2356" s="1">
        <v>15852</v>
      </c>
      <c r="C2356" s="6" t="s">
        <v>30</v>
      </c>
      <c r="D2356" s="6" t="s">
        <v>30</v>
      </c>
      <c r="E2356" s="6" t="s">
        <v>8482</v>
      </c>
      <c r="F2356" s="6" t="s">
        <v>9030</v>
      </c>
      <c r="G2356" s="6" t="s">
        <v>9979</v>
      </c>
      <c r="H2356" s="6" t="s">
        <v>9035</v>
      </c>
      <c r="I2356" s="6" t="s">
        <v>9987</v>
      </c>
      <c r="J2356" s="6" t="s">
        <v>496</v>
      </c>
      <c r="K2356" s="7">
        <v>14.83</v>
      </c>
      <c r="L2356" s="7">
        <f>IFERROR(VLOOKUP(SiscoTable[[#This Row],[Código]],Hoja2!A:B,2,0)*SiscoTable[[#This Row],[Provta(Uns)]],0)</f>
        <v>102.32700000000001</v>
      </c>
      <c r="M2356" s="7">
        <v>36</v>
      </c>
      <c r="N2356" s="7">
        <v>8</v>
      </c>
      <c r="O2356" s="7">
        <f>IFERROR(VLOOKUP(SiscoTable[[#This Row],[Código]],Hoja2!A:B,2,0)*SiscoTable[[#This Row],[Stock_actual]],0)</f>
        <v>55.2</v>
      </c>
      <c r="P2356" s="6" t="s">
        <v>810</v>
      </c>
      <c r="Q2356" s="7">
        <v>16</v>
      </c>
      <c r="R2356" s="7">
        <v>0</v>
      </c>
      <c r="S2356" s="7" t="s">
        <v>11926</v>
      </c>
      <c r="BI2356"/>
      <c r="BJ2356"/>
    </row>
    <row r="2357" spans="2:62" x14ac:dyDescent="0.4">
      <c r="B2357" s="1">
        <v>15853</v>
      </c>
      <c r="C2357" s="6" t="s">
        <v>30</v>
      </c>
      <c r="D2357" s="6" t="s">
        <v>30</v>
      </c>
      <c r="E2357" s="6" t="s">
        <v>8482</v>
      </c>
      <c r="F2357" s="6" t="s">
        <v>9030</v>
      </c>
      <c r="G2357" s="6" t="s">
        <v>9979</v>
      </c>
      <c r="H2357" s="6" t="s">
        <v>9035</v>
      </c>
      <c r="I2357" s="6" t="s">
        <v>9988</v>
      </c>
      <c r="J2357" s="6" t="s">
        <v>5</v>
      </c>
      <c r="K2357" s="7">
        <v>5.5</v>
      </c>
      <c r="L2357" s="7">
        <f>IFERROR(VLOOKUP(SiscoTable[[#This Row],[Código]],Hoja2!A:B,2,0)*SiscoTable[[#This Row],[Provta(Uns)]],0)</f>
        <v>41.25</v>
      </c>
      <c r="M2357" s="7">
        <v>0</v>
      </c>
      <c r="N2357" s="7">
        <v>27</v>
      </c>
      <c r="O2357" s="7">
        <f>IFERROR(VLOOKUP(SiscoTable[[#This Row],[Código]],Hoja2!A:B,2,0)*SiscoTable[[#This Row],[Stock_actual]],0)</f>
        <v>202.5</v>
      </c>
      <c r="P2357" s="6" t="s">
        <v>1508</v>
      </c>
      <c r="Q2357" s="7">
        <v>6</v>
      </c>
      <c r="R2357" s="7">
        <v>0</v>
      </c>
      <c r="S2357" s="7" t="s">
        <v>11926</v>
      </c>
      <c r="BI2357"/>
      <c r="BJ2357"/>
    </row>
    <row r="2358" spans="2:62" x14ac:dyDescent="0.4">
      <c r="B2358" s="1">
        <v>15861</v>
      </c>
      <c r="C2358" s="6" t="s">
        <v>8</v>
      </c>
      <c r="D2358" s="6" t="s">
        <v>8</v>
      </c>
      <c r="E2358" s="6" t="s">
        <v>8482</v>
      </c>
      <c r="F2358" s="6" t="s">
        <v>9030</v>
      </c>
      <c r="G2358" s="6" t="s">
        <v>9031</v>
      </c>
      <c r="H2358" s="6" t="s">
        <v>9035</v>
      </c>
      <c r="I2358" s="6" t="s">
        <v>9040</v>
      </c>
      <c r="J2358" s="6" t="s">
        <v>5</v>
      </c>
      <c r="K2358" s="7">
        <v>1</v>
      </c>
      <c r="L2358" s="7">
        <f>IFERROR(VLOOKUP(SiscoTable[[#This Row],[Código]],Hoja2!A:B,2,0)*SiscoTable[[#This Row],[Provta(Uns)]],0)</f>
        <v>9.8000000000000007</v>
      </c>
      <c r="M2358" s="7">
        <v>0</v>
      </c>
      <c r="N2358" s="7">
        <v>12</v>
      </c>
      <c r="O2358" s="7">
        <f>IFERROR(VLOOKUP(SiscoTable[[#This Row],[Código]],Hoja2!A:B,2,0)*SiscoTable[[#This Row],[Stock_actual]],0)</f>
        <v>117.60000000000001</v>
      </c>
      <c r="P2358" s="6" t="s">
        <v>1828</v>
      </c>
      <c r="Q2358" s="7">
        <v>1</v>
      </c>
      <c r="R2358" s="7">
        <v>0</v>
      </c>
      <c r="S2358" s="7" t="s">
        <v>11926</v>
      </c>
      <c r="BI2358"/>
      <c r="BJ2358"/>
    </row>
    <row r="2359" spans="2:62" x14ac:dyDescent="0.4">
      <c r="B2359" s="1">
        <v>15862</v>
      </c>
      <c r="C2359" s="6" t="s">
        <v>30</v>
      </c>
      <c r="D2359" s="6" t="s">
        <v>8</v>
      </c>
      <c r="E2359" s="6" t="s">
        <v>8482</v>
      </c>
      <c r="F2359" s="6" t="s">
        <v>9030</v>
      </c>
      <c r="G2359" s="6" t="s">
        <v>9031</v>
      </c>
      <c r="H2359" s="6" t="s">
        <v>9035</v>
      </c>
      <c r="I2359" s="6" t="s">
        <v>9034</v>
      </c>
      <c r="J2359" s="6" t="s">
        <v>5</v>
      </c>
      <c r="K2359" s="7">
        <v>6.83</v>
      </c>
      <c r="L2359" s="7">
        <f>IFERROR(VLOOKUP(SiscoTable[[#This Row],[Código]],Hoja2!A:B,2,0)*SiscoTable[[#This Row],[Provta(Uns)]],0)</f>
        <v>66.934000000000012</v>
      </c>
      <c r="M2359" s="7">
        <v>0</v>
      </c>
      <c r="N2359" s="7">
        <v>25</v>
      </c>
      <c r="O2359" s="7">
        <f>IFERROR(VLOOKUP(SiscoTable[[#This Row],[Código]],Hoja2!A:B,2,0)*SiscoTable[[#This Row],[Stock_actual]],0)</f>
        <v>245.00000000000003</v>
      </c>
      <c r="P2359" s="6" t="s">
        <v>4220</v>
      </c>
      <c r="Q2359" s="7">
        <v>8</v>
      </c>
      <c r="R2359" s="7">
        <v>0</v>
      </c>
      <c r="S2359" s="7" t="s">
        <v>11926</v>
      </c>
      <c r="BI2359"/>
      <c r="BJ2359"/>
    </row>
    <row r="2360" spans="2:62" x14ac:dyDescent="0.4">
      <c r="B2360" s="1">
        <v>15864</v>
      </c>
      <c r="C2360" s="6" t="s">
        <v>8</v>
      </c>
      <c r="D2360" s="6" t="s">
        <v>8</v>
      </c>
      <c r="E2360" s="6" t="s">
        <v>3268</v>
      </c>
      <c r="F2360" s="6" t="s">
        <v>3269</v>
      </c>
      <c r="G2360" s="6" t="s">
        <v>3479</v>
      </c>
      <c r="H2360" s="6" t="s">
        <v>3476</v>
      </c>
      <c r="I2360" s="6" t="s">
        <v>3603</v>
      </c>
      <c r="J2360" s="6" t="s">
        <v>496</v>
      </c>
      <c r="K2360" s="7">
        <v>0</v>
      </c>
      <c r="L2360" s="7">
        <f>IFERROR(VLOOKUP(SiscoTable[[#This Row],[Código]],Hoja2!A:B,2,0)*SiscoTable[[#This Row],[Provta(Uns)]],0)</f>
        <v>0</v>
      </c>
      <c r="M2360" s="7">
        <v>0</v>
      </c>
      <c r="N2360" s="7">
        <v>0</v>
      </c>
      <c r="O2360" s="7">
        <f>IFERROR(VLOOKUP(SiscoTable[[#This Row],[Código]],Hoja2!A:B,2,0)*SiscoTable[[#This Row],[Stock_actual]],0)</f>
        <v>0</v>
      </c>
      <c r="P2360" s="6" t="s">
        <v>7</v>
      </c>
      <c r="Q2360" s="7">
        <v>0</v>
      </c>
      <c r="R2360" s="7">
        <v>0</v>
      </c>
      <c r="S2360" s="7" t="s">
        <v>11927</v>
      </c>
      <c r="BI2360"/>
      <c r="BJ2360"/>
    </row>
    <row r="2361" spans="2:62" x14ac:dyDescent="0.4">
      <c r="B2361" s="1">
        <v>15866</v>
      </c>
      <c r="C2361" s="6" t="s">
        <v>8</v>
      </c>
      <c r="D2361" s="6" t="s">
        <v>8</v>
      </c>
      <c r="E2361" s="6" t="s">
        <v>3268</v>
      </c>
      <c r="F2361" s="6" t="s">
        <v>3269</v>
      </c>
      <c r="G2361" s="6" t="s">
        <v>4161</v>
      </c>
      <c r="H2361" s="6" t="s">
        <v>3476</v>
      </c>
      <c r="I2361" s="6" t="s">
        <v>4196</v>
      </c>
      <c r="J2361" s="6" t="s">
        <v>496</v>
      </c>
      <c r="K2361" s="7">
        <v>0</v>
      </c>
      <c r="L2361" s="7">
        <f>IFERROR(VLOOKUP(SiscoTable[[#This Row],[Código]],Hoja2!A:B,2,0)*SiscoTable[[#This Row],[Provta(Uns)]],0)</f>
        <v>0</v>
      </c>
      <c r="M2361" s="7">
        <v>0</v>
      </c>
      <c r="N2361" s="7">
        <v>0</v>
      </c>
      <c r="O2361" s="7">
        <f>IFERROR(VLOOKUP(SiscoTable[[#This Row],[Código]],Hoja2!A:B,2,0)*SiscoTable[[#This Row],[Stock_actual]],0)</f>
        <v>0</v>
      </c>
      <c r="P2361" s="6" t="s">
        <v>7</v>
      </c>
      <c r="Q2361" s="7">
        <v>0</v>
      </c>
      <c r="R2361" s="7">
        <v>0</v>
      </c>
      <c r="S2361" s="7" t="s">
        <v>11927</v>
      </c>
      <c r="BI2361"/>
      <c r="BJ2361"/>
    </row>
    <row r="2362" spans="2:62" x14ac:dyDescent="0.4">
      <c r="B2362" s="1">
        <v>15867</v>
      </c>
      <c r="C2362" s="6" t="s">
        <v>8</v>
      </c>
      <c r="D2362" s="6" t="s">
        <v>8</v>
      </c>
      <c r="E2362" s="6" t="s">
        <v>3268</v>
      </c>
      <c r="F2362" s="6" t="s">
        <v>3269</v>
      </c>
      <c r="G2362" s="6" t="s">
        <v>4161</v>
      </c>
      <c r="H2362" s="6" t="s">
        <v>3476</v>
      </c>
      <c r="I2362" s="6" t="s">
        <v>4197</v>
      </c>
      <c r="J2362" s="6" t="s">
        <v>5</v>
      </c>
      <c r="K2362" s="7">
        <v>0</v>
      </c>
      <c r="L2362" s="7">
        <f>IFERROR(VLOOKUP(SiscoTable[[#This Row],[Código]],Hoja2!A:B,2,0)*SiscoTable[[#This Row],[Provta(Uns)]],0)</f>
        <v>0</v>
      </c>
      <c r="M2362" s="7">
        <v>0</v>
      </c>
      <c r="N2362" s="7">
        <v>0</v>
      </c>
      <c r="O2362" s="7">
        <f>IFERROR(VLOOKUP(SiscoTable[[#This Row],[Código]],Hoja2!A:B,2,0)*SiscoTable[[#This Row],[Stock_actual]],0)</f>
        <v>0</v>
      </c>
      <c r="P2362" s="6" t="s">
        <v>7</v>
      </c>
      <c r="Q2362" s="7">
        <v>0</v>
      </c>
      <c r="R2362" s="7">
        <v>0</v>
      </c>
      <c r="S2362" s="7" t="s">
        <v>11927</v>
      </c>
      <c r="BI2362"/>
      <c r="BJ2362"/>
    </row>
    <row r="2363" spans="2:62" x14ac:dyDescent="0.4">
      <c r="B2363" s="1">
        <v>15868</v>
      </c>
      <c r="C2363" s="6" t="s">
        <v>8</v>
      </c>
      <c r="D2363" s="6" t="s">
        <v>8</v>
      </c>
      <c r="E2363" s="6" t="s">
        <v>3268</v>
      </c>
      <c r="F2363" s="6" t="s">
        <v>3269</v>
      </c>
      <c r="G2363" s="6" t="s">
        <v>3470</v>
      </c>
      <c r="H2363" s="6" t="s">
        <v>3476</v>
      </c>
      <c r="I2363" s="6" t="s">
        <v>3475</v>
      </c>
      <c r="J2363" s="6" t="s">
        <v>5</v>
      </c>
      <c r="K2363" s="7">
        <v>0</v>
      </c>
      <c r="L2363" s="7">
        <f>IFERROR(VLOOKUP(SiscoTable[[#This Row],[Código]],Hoja2!A:B,2,0)*SiscoTable[[#This Row],[Provta(Uns)]],0)</f>
        <v>0</v>
      </c>
      <c r="M2363" s="7">
        <v>0</v>
      </c>
      <c r="N2363" s="7">
        <v>0</v>
      </c>
      <c r="O2363" s="7">
        <f>IFERROR(VLOOKUP(SiscoTable[[#This Row],[Código]],Hoja2!A:B,2,0)*SiscoTable[[#This Row],[Stock_actual]],0)</f>
        <v>0</v>
      </c>
      <c r="P2363" s="6" t="s">
        <v>7</v>
      </c>
      <c r="Q2363" s="7">
        <v>0</v>
      </c>
      <c r="R2363" s="7">
        <v>0</v>
      </c>
      <c r="S2363" s="7" t="s">
        <v>11927</v>
      </c>
      <c r="BI2363"/>
      <c r="BJ2363"/>
    </row>
    <row r="2364" spans="2:62" x14ac:dyDescent="0.4">
      <c r="B2364" s="1">
        <v>15869</v>
      </c>
      <c r="C2364" s="6" t="s">
        <v>8</v>
      </c>
      <c r="D2364" s="6" t="s">
        <v>8</v>
      </c>
      <c r="E2364" s="6" t="s">
        <v>3268</v>
      </c>
      <c r="F2364" s="6" t="s">
        <v>3269</v>
      </c>
      <c r="G2364" s="6" t="s">
        <v>3470</v>
      </c>
      <c r="H2364" s="6" t="s">
        <v>3476</v>
      </c>
      <c r="I2364" s="6" t="s">
        <v>3477</v>
      </c>
      <c r="J2364" s="6" t="s">
        <v>5</v>
      </c>
      <c r="K2364" s="7">
        <v>0</v>
      </c>
      <c r="L2364" s="7">
        <f>IFERROR(VLOOKUP(SiscoTable[[#This Row],[Código]],Hoja2!A:B,2,0)*SiscoTable[[#This Row],[Provta(Uns)]],0)</f>
        <v>0</v>
      </c>
      <c r="M2364" s="7">
        <v>0</v>
      </c>
      <c r="N2364" s="7">
        <v>0</v>
      </c>
      <c r="O2364" s="7">
        <f>IFERROR(VLOOKUP(SiscoTable[[#This Row],[Código]],Hoja2!A:B,2,0)*SiscoTable[[#This Row],[Stock_actual]],0)</f>
        <v>0</v>
      </c>
      <c r="P2364" s="6" t="s">
        <v>7</v>
      </c>
      <c r="Q2364" s="7">
        <v>0</v>
      </c>
      <c r="R2364" s="7">
        <v>0</v>
      </c>
      <c r="S2364" s="7" t="s">
        <v>11927</v>
      </c>
      <c r="BI2364"/>
      <c r="BJ2364"/>
    </row>
    <row r="2365" spans="2:62" x14ac:dyDescent="0.4">
      <c r="B2365" s="1">
        <v>15870</v>
      </c>
      <c r="C2365" s="6" t="s">
        <v>8</v>
      </c>
      <c r="D2365" s="6" t="s">
        <v>8</v>
      </c>
      <c r="E2365" s="6" t="s">
        <v>3268</v>
      </c>
      <c r="F2365" s="6" t="s">
        <v>3269</v>
      </c>
      <c r="G2365" s="6" t="s">
        <v>3479</v>
      </c>
      <c r="H2365" s="6" t="s">
        <v>3476</v>
      </c>
      <c r="I2365" s="6" t="s">
        <v>3604</v>
      </c>
      <c r="J2365" s="6" t="s">
        <v>5</v>
      </c>
      <c r="K2365" s="7">
        <v>0</v>
      </c>
      <c r="L2365" s="7">
        <f>IFERROR(VLOOKUP(SiscoTable[[#This Row],[Código]],Hoja2!A:B,2,0)*SiscoTable[[#This Row],[Provta(Uns)]],0)</f>
        <v>0</v>
      </c>
      <c r="M2365" s="7">
        <v>0</v>
      </c>
      <c r="N2365" s="7">
        <v>0</v>
      </c>
      <c r="O2365" s="7">
        <f>IFERROR(VLOOKUP(SiscoTable[[#This Row],[Código]],Hoja2!A:B,2,0)*SiscoTable[[#This Row],[Stock_actual]],0)</f>
        <v>0</v>
      </c>
      <c r="P2365" s="6" t="s">
        <v>7</v>
      </c>
      <c r="Q2365" s="7">
        <v>0</v>
      </c>
      <c r="R2365" s="7">
        <v>0</v>
      </c>
      <c r="S2365" s="7" t="s">
        <v>11927</v>
      </c>
      <c r="BI2365"/>
      <c r="BJ2365"/>
    </row>
    <row r="2366" spans="2:62" x14ac:dyDescent="0.4">
      <c r="B2366" s="1">
        <v>15871</v>
      </c>
      <c r="C2366" s="6" t="s">
        <v>8</v>
      </c>
      <c r="D2366" s="6" t="s">
        <v>8</v>
      </c>
      <c r="E2366" s="6" t="s">
        <v>3268</v>
      </c>
      <c r="F2366" s="6" t="s">
        <v>3269</v>
      </c>
      <c r="G2366" s="6" t="s">
        <v>3479</v>
      </c>
      <c r="H2366" s="6" t="s">
        <v>3476</v>
      </c>
      <c r="I2366" s="6" t="s">
        <v>3605</v>
      </c>
      <c r="J2366" s="6" t="s">
        <v>5</v>
      </c>
      <c r="K2366" s="7">
        <v>0</v>
      </c>
      <c r="L2366" s="7">
        <f>IFERROR(VLOOKUP(SiscoTable[[#This Row],[Código]],Hoja2!A:B,2,0)*SiscoTable[[#This Row],[Provta(Uns)]],0)</f>
        <v>0</v>
      </c>
      <c r="M2366" s="7">
        <v>0</v>
      </c>
      <c r="N2366" s="7">
        <v>0</v>
      </c>
      <c r="O2366" s="7">
        <f>IFERROR(VLOOKUP(SiscoTable[[#This Row],[Código]],Hoja2!A:B,2,0)*SiscoTable[[#This Row],[Stock_actual]],0)</f>
        <v>0</v>
      </c>
      <c r="P2366" s="6" t="s">
        <v>7</v>
      </c>
      <c r="Q2366" s="7">
        <v>0</v>
      </c>
      <c r="R2366" s="7">
        <v>0</v>
      </c>
      <c r="S2366" s="7" t="s">
        <v>11927</v>
      </c>
      <c r="BI2366"/>
      <c r="BJ2366"/>
    </row>
    <row r="2367" spans="2:62" x14ac:dyDescent="0.4">
      <c r="B2367" s="1">
        <v>15872</v>
      </c>
      <c r="C2367" s="6" t="s">
        <v>8</v>
      </c>
      <c r="D2367" s="6" t="s">
        <v>8</v>
      </c>
      <c r="E2367" s="6" t="s">
        <v>3268</v>
      </c>
      <c r="F2367" s="6" t="s">
        <v>3269</v>
      </c>
      <c r="G2367" s="6" t="s">
        <v>634</v>
      </c>
      <c r="H2367" s="6" t="s">
        <v>3476</v>
      </c>
      <c r="I2367" s="6" t="s">
        <v>4882</v>
      </c>
      <c r="J2367" s="6" t="s">
        <v>5</v>
      </c>
      <c r="K2367" s="7">
        <v>0</v>
      </c>
      <c r="L2367" s="7">
        <f>IFERROR(VLOOKUP(SiscoTable[[#This Row],[Código]],Hoja2!A:B,2,0)*SiscoTable[[#This Row],[Provta(Uns)]],0)</f>
        <v>0</v>
      </c>
      <c r="M2367" s="7">
        <v>0</v>
      </c>
      <c r="N2367" s="7">
        <v>0</v>
      </c>
      <c r="O2367" s="7">
        <f>IFERROR(VLOOKUP(SiscoTable[[#This Row],[Código]],Hoja2!A:B,2,0)*SiscoTable[[#This Row],[Stock_actual]],0)</f>
        <v>0</v>
      </c>
      <c r="P2367" s="6" t="s">
        <v>7</v>
      </c>
      <c r="Q2367" s="7">
        <v>0</v>
      </c>
      <c r="R2367" s="7">
        <v>0</v>
      </c>
      <c r="S2367" s="7" t="s">
        <v>11927</v>
      </c>
      <c r="BI2367"/>
      <c r="BJ2367"/>
    </row>
    <row r="2368" spans="2:62" x14ac:dyDescent="0.4">
      <c r="B2368" s="1">
        <v>15873</v>
      </c>
      <c r="C2368" s="6" t="s">
        <v>8</v>
      </c>
      <c r="D2368" s="6" t="s">
        <v>8</v>
      </c>
      <c r="E2368" s="6" t="s">
        <v>3268</v>
      </c>
      <c r="F2368" s="6" t="s">
        <v>3269</v>
      </c>
      <c r="G2368" s="6" t="s">
        <v>3479</v>
      </c>
      <c r="H2368" s="6" t="s">
        <v>3476</v>
      </c>
      <c r="I2368" s="6" t="s">
        <v>3606</v>
      </c>
      <c r="J2368" s="6" t="s">
        <v>5</v>
      </c>
      <c r="K2368" s="7">
        <v>0</v>
      </c>
      <c r="L2368" s="7">
        <f>IFERROR(VLOOKUP(SiscoTable[[#This Row],[Código]],Hoja2!A:B,2,0)*SiscoTable[[#This Row],[Provta(Uns)]],0)</f>
        <v>0</v>
      </c>
      <c r="M2368" s="7">
        <v>0</v>
      </c>
      <c r="N2368" s="7">
        <v>0</v>
      </c>
      <c r="O2368" s="7">
        <f>IFERROR(VLOOKUP(SiscoTable[[#This Row],[Código]],Hoja2!A:B,2,0)*SiscoTable[[#This Row],[Stock_actual]],0)</f>
        <v>0</v>
      </c>
      <c r="P2368" s="6" t="s">
        <v>7</v>
      </c>
      <c r="Q2368" s="7">
        <v>0</v>
      </c>
      <c r="R2368" s="7">
        <v>0</v>
      </c>
      <c r="S2368" s="7" t="s">
        <v>11927</v>
      </c>
      <c r="BI2368"/>
      <c r="BJ2368"/>
    </row>
    <row r="2369" spans="2:62" x14ac:dyDescent="0.4">
      <c r="B2369" s="1">
        <v>15874</v>
      </c>
      <c r="C2369" s="6" t="s">
        <v>8</v>
      </c>
      <c r="D2369" s="6" t="s">
        <v>8</v>
      </c>
      <c r="E2369" s="6" t="s">
        <v>3268</v>
      </c>
      <c r="F2369" s="6" t="s">
        <v>3269</v>
      </c>
      <c r="G2369" s="6" t="s">
        <v>3479</v>
      </c>
      <c r="H2369" s="6" t="s">
        <v>3476</v>
      </c>
      <c r="I2369" s="6" t="s">
        <v>3606</v>
      </c>
      <c r="J2369" s="6" t="s">
        <v>5</v>
      </c>
      <c r="K2369" s="7">
        <v>0</v>
      </c>
      <c r="L2369" s="7">
        <f>IFERROR(VLOOKUP(SiscoTable[[#This Row],[Código]],Hoja2!A:B,2,0)*SiscoTable[[#This Row],[Provta(Uns)]],0)</f>
        <v>0</v>
      </c>
      <c r="M2369" s="7">
        <v>0</v>
      </c>
      <c r="N2369" s="7">
        <v>0</v>
      </c>
      <c r="O2369" s="7">
        <f>IFERROR(VLOOKUP(SiscoTable[[#This Row],[Código]],Hoja2!A:B,2,0)*SiscoTable[[#This Row],[Stock_actual]],0)</f>
        <v>0</v>
      </c>
      <c r="P2369" s="6" t="s">
        <v>7</v>
      </c>
      <c r="Q2369" s="7">
        <v>0</v>
      </c>
      <c r="R2369" s="7">
        <v>0</v>
      </c>
      <c r="S2369" s="7" t="s">
        <v>11927</v>
      </c>
      <c r="BI2369"/>
      <c r="BJ2369"/>
    </row>
    <row r="2370" spans="2:62" x14ac:dyDescent="0.4">
      <c r="B2370" s="1">
        <v>15877</v>
      </c>
      <c r="C2370" s="6" t="s">
        <v>8</v>
      </c>
      <c r="D2370" s="6" t="s">
        <v>8</v>
      </c>
      <c r="E2370" s="6" t="s">
        <v>3268</v>
      </c>
      <c r="F2370" s="6" t="s">
        <v>3269</v>
      </c>
      <c r="G2370" s="6" t="s">
        <v>3479</v>
      </c>
      <c r="H2370" s="6" t="s">
        <v>3476</v>
      </c>
      <c r="I2370" s="6" t="s">
        <v>3607</v>
      </c>
      <c r="J2370" s="6" t="s">
        <v>5</v>
      </c>
      <c r="K2370" s="7">
        <v>0</v>
      </c>
      <c r="L2370" s="7">
        <f>IFERROR(VLOOKUP(SiscoTable[[#This Row],[Código]],Hoja2!A:B,2,0)*SiscoTable[[#This Row],[Provta(Uns)]],0)</f>
        <v>0</v>
      </c>
      <c r="M2370" s="7">
        <v>0</v>
      </c>
      <c r="N2370" s="7">
        <v>0</v>
      </c>
      <c r="O2370" s="7">
        <f>IFERROR(VLOOKUP(SiscoTable[[#This Row],[Código]],Hoja2!A:B,2,0)*SiscoTable[[#This Row],[Stock_actual]],0)</f>
        <v>0</v>
      </c>
      <c r="P2370" s="6" t="s">
        <v>7</v>
      </c>
      <c r="Q2370" s="7">
        <v>0</v>
      </c>
      <c r="R2370" s="7">
        <v>0</v>
      </c>
      <c r="S2370" s="7" t="s">
        <v>11927</v>
      </c>
      <c r="BI2370"/>
      <c r="BJ2370"/>
    </row>
    <row r="2371" spans="2:62" x14ac:dyDescent="0.4">
      <c r="B2371" s="1">
        <v>15878</v>
      </c>
      <c r="C2371" s="6" t="s">
        <v>8</v>
      </c>
      <c r="D2371" s="6" t="s">
        <v>8</v>
      </c>
      <c r="E2371" s="6" t="s">
        <v>3268</v>
      </c>
      <c r="F2371" s="6" t="s">
        <v>3269</v>
      </c>
      <c r="G2371" s="6" t="s">
        <v>3479</v>
      </c>
      <c r="H2371" s="6" t="s">
        <v>3476</v>
      </c>
      <c r="I2371" s="6" t="s">
        <v>3608</v>
      </c>
      <c r="J2371" s="6" t="s">
        <v>5</v>
      </c>
      <c r="K2371" s="7">
        <v>0</v>
      </c>
      <c r="L2371" s="7">
        <f>IFERROR(VLOOKUP(SiscoTable[[#This Row],[Código]],Hoja2!A:B,2,0)*SiscoTable[[#This Row],[Provta(Uns)]],0)</f>
        <v>0</v>
      </c>
      <c r="M2371" s="7">
        <v>0</v>
      </c>
      <c r="N2371" s="7">
        <v>0</v>
      </c>
      <c r="O2371" s="7">
        <f>IFERROR(VLOOKUP(SiscoTable[[#This Row],[Código]],Hoja2!A:B,2,0)*SiscoTable[[#This Row],[Stock_actual]],0)</f>
        <v>0</v>
      </c>
      <c r="P2371" s="6" t="s">
        <v>7</v>
      </c>
      <c r="Q2371" s="7">
        <v>0</v>
      </c>
      <c r="R2371" s="7">
        <v>0</v>
      </c>
      <c r="S2371" s="7" t="s">
        <v>11927</v>
      </c>
      <c r="BI2371"/>
      <c r="BJ2371"/>
    </row>
    <row r="2372" spans="2:62" x14ac:dyDescent="0.4">
      <c r="B2372" s="1">
        <v>15880</v>
      </c>
      <c r="C2372" s="6" t="s">
        <v>25</v>
      </c>
      <c r="D2372" s="6" t="s">
        <v>30</v>
      </c>
      <c r="E2372" s="6" t="s">
        <v>8482</v>
      </c>
      <c r="F2372" s="6" t="s">
        <v>10720</v>
      </c>
      <c r="G2372" s="6" t="s">
        <v>11105</v>
      </c>
      <c r="H2372" s="6" t="s">
        <v>11129</v>
      </c>
      <c r="I2372" s="6" t="s">
        <v>11150</v>
      </c>
      <c r="J2372" s="6" t="s">
        <v>5</v>
      </c>
      <c r="K2372" s="7">
        <v>32.5</v>
      </c>
      <c r="L2372" s="7">
        <f>IFERROR(VLOOKUP(SiscoTable[[#This Row],[Código]],Hoja2!A:B,2,0)*SiscoTable[[#This Row],[Provta(Uns)]],0)</f>
        <v>312</v>
      </c>
      <c r="M2372" s="7">
        <v>0</v>
      </c>
      <c r="N2372" s="7">
        <v>51</v>
      </c>
      <c r="O2372" s="7">
        <f>IFERROR(VLOOKUP(SiscoTable[[#This Row],[Código]],Hoja2!A:B,2,0)*SiscoTable[[#This Row],[Stock_actual]],0)</f>
        <v>489.59999999999997</v>
      </c>
      <c r="P2372" s="6" t="s">
        <v>581</v>
      </c>
      <c r="Q2372" s="7">
        <v>36</v>
      </c>
      <c r="R2372" s="7">
        <v>0</v>
      </c>
      <c r="S2372" s="7" t="s">
        <v>11926</v>
      </c>
      <c r="BI2372"/>
      <c r="BJ2372"/>
    </row>
    <row r="2373" spans="2:62" x14ac:dyDescent="0.4">
      <c r="B2373" s="1">
        <v>15882</v>
      </c>
      <c r="C2373" s="6" t="s">
        <v>8</v>
      </c>
      <c r="D2373" s="6" t="s">
        <v>8</v>
      </c>
      <c r="E2373" s="6" t="s">
        <v>3268</v>
      </c>
      <c r="F2373" s="6" t="s">
        <v>3269</v>
      </c>
      <c r="G2373" s="6" t="s">
        <v>3479</v>
      </c>
      <c r="H2373" s="6" t="s">
        <v>3476</v>
      </c>
      <c r="I2373" s="6" t="s">
        <v>3609</v>
      </c>
      <c r="J2373" s="6" t="s">
        <v>5</v>
      </c>
      <c r="K2373" s="7">
        <v>0</v>
      </c>
      <c r="L2373" s="7">
        <f>IFERROR(VLOOKUP(SiscoTable[[#This Row],[Código]],Hoja2!A:B,2,0)*SiscoTable[[#This Row],[Provta(Uns)]],0)</f>
        <v>0</v>
      </c>
      <c r="M2373" s="7">
        <v>0</v>
      </c>
      <c r="N2373" s="7">
        <v>0</v>
      </c>
      <c r="O2373" s="7">
        <f>IFERROR(VLOOKUP(SiscoTable[[#This Row],[Código]],Hoja2!A:B,2,0)*SiscoTable[[#This Row],[Stock_actual]],0)</f>
        <v>0</v>
      </c>
      <c r="P2373" s="6" t="s">
        <v>7</v>
      </c>
      <c r="Q2373" s="7">
        <v>0</v>
      </c>
      <c r="R2373" s="7">
        <v>0</v>
      </c>
      <c r="S2373" s="7" t="s">
        <v>11927</v>
      </c>
      <c r="BI2373"/>
      <c r="BJ2373"/>
    </row>
    <row r="2374" spans="2:62" x14ac:dyDescent="0.4">
      <c r="B2374" s="1">
        <v>15883</v>
      </c>
      <c r="C2374" s="6" t="s">
        <v>8</v>
      </c>
      <c r="D2374" s="6" t="s">
        <v>8</v>
      </c>
      <c r="E2374" s="6" t="s">
        <v>3268</v>
      </c>
      <c r="F2374" s="6" t="s">
        <v>3269</v>
      </c>
      <c r="G2374" s="6" t="s">
        <v>3479</v>
      </c>
      <c r="H2374" s="6" t="s">
        <v>3476</v>
      </c>
      <c r="I2374" s="6" t="s">
        <v>3610</v>
      </c>
      <c r="J2374" s="6" t="s">
        <v>5</v>
      </c>
      <c r="K2374" s="7">
        <v>0</v>
      </c>
      <c r="L2374" s="7">
        <f>IFERROR(VLOOKUP(SiscoTable[[#This Row],[Código]],Hoja2!A:B,2,0)*SiscoTable[[#This Row],[Provta(Uns)]],0)</f>
        <v>0</v>
      </c>
      <c r="M2374" s="7">
        <v>0</v>
      </c>
      <c r="N2374" s="7">
        <v>0</v>
      </c>
      <c r="O2374" s="7">
        <f>IFERROR(VLOOKUP(SiscoTable[[#This Row],[Código]],Hoja2!A:B,2,0)*SiscoTable[[#This Row],[Stock_actual]],0)</f>
        <v>0</v>
      </c>
      <c r="P2374" s="6" t="s">
        <v>7</v>
      </c>
      <c r="Q2374" s="7">
        <v>0</v>
      </c>
      <c r="R2374" s="7">
        <v>0</v>
      </c>
      <c r="S2374" s="7" t="s">
        <v>11927</v>
      </c>
      <c r="BI2374"/>
      <c r="BJ2374"/>
    </row>
    <row r="2375" spans="2:62" x14ac:dyDescent="0.4">
      <c r="B2375" s="1">
        <v>15884</v>
      </c>
      <c r="C2375" s="6" t="s">
        <v>8</v>
      </c>
      <c r="D2375" s="6" t="s">
        <v>8</v>
      </c>
      <c r="E2375" s="6" t="s">
        <v>3268</v>
      </c>
      <c r="F2375" s="6" t="s">
        <v>3269</v>
      </c>
      <c r="G2375" s="6" t="s">
        <v>3479</v>
      </c>
      <c r="H2375" s="6" t="s">
        <v>3476</v>
      </c>
      <c r="I2375" s="6" t="s">
        <v>3611</v>
      </c>
      <c r="J2375" s="6" t="s">
        <v>5</v>
      </c>
      <c r="K2375" s="7">
        <v>0</v>
      </c>
      <c r="L2375" s="7">
        <f>IFERROR(VLOOKUP(SiscoTable[[#This Row],[Código]],Hoja2!A:B,2,0)*SiscoTable[[#This Row],[Provta(Uns)]],0)</f>
        <v>0</v>
      </c>
      <c r="M2375" s="7">
        <v>0</v>
      </c>
      <c r="N2375" s="7">
        <v>0</v>
      </c>
      <c r="O2375" s="7">
        <f>IFERROR(VLOOKUP(SiscoTable[[#This Row],[Código]],Hoja2!A:B,2,0)*SiscoTable[[#This Row],[Stock_actual]],0)</f>
        <v>0</v>
      </c>
      <c r="P2375" s="6" t="s">
        <v>7</v>
      </c>
      <c r="Q2375" s="7">
        <v>0</v>
      </c>
      <c r="R2375" s="7">
        <v>0</v>
      </c>
      <c r="S2375" s="7" t="s">
        <v>11927</v>
      </c>
      <c r="BI2375"/>
      <c r="BJ2375"/>
    </row>
    <row r="2376" spans="2:62" x14ac:dyDescent="0.4">
      <c r="B2376" s="1">
        <v>15885</v>
      </c>
      <c r="C2376" s="6" t="s">
        <v>25</v>
      </c>
      <c r="D2376" s="6" t="s">
        <v>30</v>
      </c>
      <c r="E2376" s="6" t="s">
        <v>3268</v>
      </c>
      <c r="F2376" s="6" t="s">
        <v>8283</v>
      </c>
      <c r="G2376" s="6" t="s">
        <v>8432</v>
      </c>
      <c r="H2376" s="6" t="s">
        <v>8362</v>
      </c>
      <c r="I2376" s="6" t="s">
        <v>8438</v>
      </c>
      <c r="J2376" s="6" t="s">
        <v>5</v>
      </c>
      <c r="K2376" s="7">
        <v>19.5</v>
      </c>
      <c r="L2376" s="7">
        <f>IFERROR(VLOOKUP(SiscoTable[[#This Row],[Código]],Hoja2!A:B,2,0)*SiscoTable[[#This Row],[Provta(Uns)]],0)</f>
        <v>341.25</v>
      </c>
      <c r="M2376" s="7">
        <v>72</v>
      </c>
      <c r="N2376" s="7">
        <v>6</v>
      </c>
      <c r="O2376" s="7">
        <f>IFERROR(VLOOKUP(SiscoTable[[#This Row],[Código]],Hoja2!A:B,2,0)*SiscoTable[[#This Row],[Stock_actual]],0)</f>
        <v>105</v>
      </c>
      <c r="P2376" s="6" t="s">
        <v>117</v>
      </c>
      <c r="Q2376" s="7">
        <v>21</v>
      </c>
      <c r="R2376" s="7">
        <v>0</v>
      </c>
      <c r="S2376" s="7" t="s">
        <v>11928</v>
      </c>
      <c r="BI2376"/>
      <c r="BJ2376"/>
    </row>
    <row r="2377" spans="2:62" x14ac:dyDescent="0.4">
      <c r="B2377" s="1">
        <v>15886</v>
      </c>
      <c r="C2377" s="6" t="s">
        <v>25</v>
      </c>
      <c r="D2377" s="6" t="s">
        <v>30</v>
      </c>
      <c r="E2377" s="6" t="s">
        <v>3268</v>
      </c>
      <c r="F2377" s="6" t="s">
        <v>8283</v>
      </c>
      <c r="G2377" s="6" t="s">
        <v>8321</v>
      </c>
      <c r="H2377" s="6" t="s">
        <v>8362</v>
      </c>
      <c r="I2377" s="6" t="s">
        <v>8361</v>
      </c>
      <c r="J2377" s="6" t="s">
        <v>5</v>
      </c>
      <c r="K2377" s="7">
        <v>11</v>
      </c>
      <c r="L2377" s="7">
        <f>IFERROR(VLOOKUP(SiscoTable[[#This Row],[Código]],Hoja2!A:B,2,0)*SiscoTable[[#This Row],[Provta(Uns)]],0)</f>
        <v>196.89999999999998</v>
      </c>
      <c r="M2377" s="7">
        <v>12</v>
      </c>
      <c r="N2377" s="7">
        <v>1</v>
      </c>
      <c r="O2377" s="7">
        <f>IFERROR(VLOOKUP(SiscoTable[[#This Row],[Código]],Hoja2!A:B,2,0)*SiscoTable[[#This Row],[Stock_actual]],0)</f>
        <v>17.899999999999999</v>
      </c>
      <c r="P2377" s="6" t="s">
        <v>82</v>
      </c>
      <c r="Q2377" s="7">
        <v>12</v>
      </c>
      <c r="R2377" s="7">
        <v>10.309999999999999</v>
      </c>
      <c r="S2377" s="7" t="s">
        <v>11928</v>
      </c>
      <c r="BI2377"/>
      <c r="BJ2377"/>
    </row>
    <row r="2378" spans="2:62" x14ac:dyDescent="0.4">
      <c r="B2378" s="1">
        <v>15887</v>
      </c>
      <c r="C2378" s="6" t="s">
        <v>8</v>
      </c>
      <c r="D2378" s="6" t="s">
        <v>8</v>
      </c>
      <c r="E2378" s="6" t="s">
        <v>3268</v>
      </c>
      <c r="F2378" s="6" t="s">
        <v>8283</v>
      </c>
      <c r="G2378" s="6" t="s">
        <v>8432</v>
      </c>
      <c r="H2378" s="6" t="s">
        <v>8362</v>
      </c>
      <c r="I2378" s="6" t="s">
        <v>8442</v>
      </c>
      <c r="J2378" s="6" t="s">
        <v>5</v>
      </c>
      <c r="K2378" s="7">
        <v>2</v>
      </c>
      <c r="L2378" s="7">
        <f>IFERROR(VLOOKUP(SiscoTable[[#This Row],[Código]],Hoja2!A:B,2,0)*SiscoTable[[#This Row],[Provta(Uns)]],0)</f>
        <v>33.200000000000003</v>
      </c>
      <c r="M2378" s="7">
        <v>30</v>
      </c>
      <c r="N2378" s="7">
        <v>0</v>
      </c>
      <c r="O2378" s="7">
        <f>IFERROR(VLOOKUP(SiscoTable[[#This Row],[Código]],Hoja2!A:B,2,0)*SiscoTable[[#This Row],[Stock_actual]],0)</f>
        <v>0</v>
      </c>
      <c r="P2378" s="6" t="s">
        <v>7</v>
      </c>
      <c r="Q2378" s="7">
        <v>2</v>
      </c>
      <c r="R2378" s="7">
        <v>0</v>
      </c>
      <c r="S2378" s="7" t="s">
        <v>11928</v>
      </c>
      <c r="BI2378"/>
      <c r="BJ2378"/>
    </row>
    <row r="2379" spans="2:62" x14ac:dyDescent="0.4">
      <c r="B2379" s="1">
        <v>15888</v>
      </c>
      <c r="C2379" s="6" t="s">
        <v>30</v>
      </c>
      <c r="D2379" s="6" t="s">
        <v>8</v>
      </c>
      <c r="E2379" s="6" t="s">
        <v>3268</v>
      </c>
      <c r="F2379" s="6" t="s">
        <v>8283</v>
      </c>
      <c r="G2379" s="6" t="s">
        <v>8432</v>
      </c>
      <c r="H2379" s="6" t="s">
        <v>8362</v>
      </c>
      <c r="I2379" s="6" t="s">
        <v>8441</v>
      </c>
      <c r="J2379" s="6" t="s">
        <v>5</v>
      </c>
      <c r="K2379" s="7">
        <v>8.33</v>
      </c>
      <c r="L2379" s="7">
        <f>IFERROR(VLOOKUP(SiscoTable[[#This Row],[Código]],Hoja2!A:B,2,0)*SiscoTable[[#This Row],[Provta(Uns)]],0)</f>
        <v>149.107</v>
      </c>
      <c r="M2379" s="7">
        <v>6</v>
      </c>
      <c r="N2379" s="7">
        <v>12</v>
      </c>
      <c r="O2379" s="7">
        <f>IFERROR(VLOOKUP(SiscoTable[[#This Row],[Código]],Hoja2!A:B,2,0)*SiscoTable[[#This Row],[Stock_actual]],0)</f>
        <v>214.79999999999998</v>
      </c>
      <c r="P2379" s="6" t="s">
        <v>558</v>
      </c>
      <c r="Q2379" s="7">
        <v>9</v>
      </c>
      <c r="R2379" s="7">
        <v>0</v>
      </c>
      <c r="S2379" s="7" t="s">
        <v>11928</v>
      </c>
      <c r="BI2379"/>
      <c r="BJ2379"/>
    </row>
    <row r="2380" spans="2:62" x14ac:dyDescent="0.4">
      <c r="B2380" s="1">
        <v>15889</v>
      </c>
      <c r="C2380" s="6" t="s">
        <v>30</v>
      </c>
      <c r="D2380" s="6" t="s">
        <v>8</v>
      </c>
      <c r="E2380" s="6" t="s">
        <v>3268</v>
      </c>
      <c r="F2380" s="6" t="s">
        <v>3269</v>
      </c>
      <c r="G2380" s="6" t="s">
        <v>3270</v>
      </c>
      <c r="H2380" s="6" t="s">
        <v>3274</v>
      </c>
      <c r="I2380" s="6" t="s">
        <v>3335</v>
      </c>
      <c r="J2380" s="6" t="s">
        <v>5</v>
      </c>
      <c r="K2380" s="7">
        <v>1.33</v>
      </c>
      <c r="L2380" s="7">
        <f>IFERROR(VLOOKUP(SiscoTable[[#This Row],[Código]],Hoja2!A:B,2,0)*SiscoTable[[#This Row],[Provta(Uns)]],0)</f>
        <v>51.737000000000002</v>
      </c>
      <c r="M2380" s="7">
        <v>0</v>
      </c>
      <c r="N2380" s="7">
        <v>10</v>
      </c>
      <c r="O2380" s="7">
        <f>IFERROR(VLOOKUP(SiscoTable[[#This Row],[Código]],Hoja2!A:B,2,0)*SiscoTable[[#This Row],[Stock_actual]],0)</f>
        <v>389</v>
      </c>
      <c r="P2380" s="6" t="s">
        <v>3336</v>
      </c>
      <c r="Q2380" s="7">
        <v>1</v>
      </c>
      <c r="R2380" s="7">
        <v>0</v>
      </c>
      <c r="S2380" s="7" t="s">
        <v>11927</v>
      </c>
      <c r="BI2380"/>
      <c r="BJ2380"/>
    </row>
    <row r="2381" spans="2:62" x14ac:dyDescent="0.4">
      <c r="B2381" s="1">
        <v>15891</v>
      </c>
      <c r="C2381" s="6" t="s">
        <v>8</v>
      </c>
      <c r="D2381" s="6" t="s">
        <v>8</v>
      </c>
      <c r="E2381" s="6" t="s">
        <v>3268</v>
      </c>
      <c r="F2381" s="6" t="s">
        <v>3269</v>
      </c>
      <c r="G2381" s="6" t="s">
        <v>3270</v>
      </c>
      <c r="H2381" s="6" t="s">
        <v>3274</v>
      </c>
      <c r="I2381" s="6" t="s">
        <v>3362</v>
      </c>
      <c r="J2381" s="6" t="s">
        <v>5</v>
      </c>
      <c r="K2381" s="7">
        <v>0.83</v>
      </c>
      <c r="L2381" s="7">
        <f>IFERROR(VLOOKUP(SiscoTable[[#This Row],[Código]],Hoja2!A:B,2,0)*SiscoTable[[#This Row],[Provta(Uns)]],0)</f>
        <v>19.836999999999996</v>
      </c>
      <c r="M2381" s="7">
        <v>0</v>
      </c>
      <c r="N2381" s="7">
        <v>13</v>
      </c>
      <c r="O2381" s="7">
        <f>IFERROR(VLOOKUP(SiscoTable[[#This Row],[Código]],Hoja2!A:B,2,0)*SiscoTable[[#This Row],[Stock_actual]],0)</f>
        <v>310.7</v>
      </c>
      <c r="P2381" s="6" t="s">
        <v>2098</v>
      </c>
      <c r="Q2381" s="7">
        <v>1</v>
      </c>
      <c r="R2381" s="7">
        <v>0</v>
      </c>
      <c r="S2381" s="7" t="s">
        <v>11927</v>
      </c>
      <c r="BI2381"/>
      <c r="BJ2381"/>
    </row>
    <row r="2382" spans="2:62" x14ac:dyDescent="0.4">
      <c r="B2382" s="1">
        <v>15892</v>
      </c>
      <c r="C2382" s="6" t="s">
        <v>8</v>
      </c>
      <c r="D2382" s="6" t="s">
        <v>8</v>
      </c>
      <c r="E2382" s="6" t="s">
        <v>3268</v>
      </c>
      <c r="F2382" s="6" t="s">
        <v>3269</v>
      </c>
      <c r="G2382" s="6" t="s">
        <v>3270</v>
      </c>
      <c r="H2382" s="6" t="s">
        <v>3274</v>
      </c>
      <c r="I2382" s="6" t="s">
        <v>3363</v>
      </c>
      <c r="J2382" s="6" t="s">
        <v>5</v>
      </c>
      <c r="K2382" s="7">
        <v>1.33</v>
      </c>
      <c r="L2382" s="7">
        <f>IFERROR(VLOOKUP(SiscoTable[[#This Row],[Código]],Hoja2!A:B,2,0)*SiscoTable[[#This Row],[Provta(Uns)]],0)</f>
        <v>48.278999999999996</v>
      </c>
      <c r="M2382" s="7">
        <v>0</v>
      </c>
      <c r="N2382" s="7">
        <v>17</v>
      </c>
      <c r="O2382" s="7">
        <f>IFERROR(VLOOKUP(SiscoTable[[#This Row],[Código]],Hoja2!A:B,2,0)*SiscoTable[[#This Row],[Stock_actual]],0)</f>
        <v>617.09999999999991</v>
      </c>
      <c r="P2382" s="6" t="s">
        <v>2357</v>
      </c>
      <c r="Q2382" s="7">
        <v>1</v>
      </c>
      <c r="R2382" s="7">
        <v>0</v>
      </c>
      <c r="S2382" s="7" t="s">
        <v>11927</v>
      </c>
      <c r="BI2382"/>
      <c r="BJ2382"/>
    </row>
    <row r="2383" spans="2:62" x14ac:dyDescent="0.4">
      <c r="B2383" s="1">
        <v>15893</v>
      </c>
      <c r="C2383" s="6" t="s">
        <v>8</v>
      </c>
      <c r="D2383" s="6" t="s">
        <v>8</v>
      </c>
      <c r="E2383" s="6" t="s">
        <v>3268</v>
      </c>
      <c r="F2383" s="6" t="s">
        <v>3269</v>
      </c>
      <c r="G2383" s="6" t="s">
        <v>3270</v>
      </c>
      <c r="H2383" s="6" t="s">
        <v>3274</v>
      </c>
      <c r="I2383" s="6" t="s">
        <v>3364</v>
      </c>
      <c r="J2383" s="6" t="s">
        <v>5</v>
      </c>
      <c r="K2383" s="7">
        <v>0.17</v>
      </c>
      <c r="L2383" s="7">
        <f>IFERROR(VLOOKUP(SiscoTable[[#This Row],[Código]],Hoja2!A:B,2,0)*SiscoTable[[#This Row],[Provta(Uns)]],0)</f>
        <v>3.944</v>
      </c>
      <c r="M2383" s="7">
        <v>0</v>
      </c>
      <c r="N2383" s="7">
        <v>4</v>
      </c>
      <c r="O2383" s="7">
        <f>IFERROR(VLOOKUP(SiscoTable[[#This Row],[Código]],Hoja2!A:B,2,0)*SiscoTable[[#This Row],[Stock_actual]],0)</f>
        <v>92.8</v>
      </c>
      <c r="P2383" s="6" t="s">
        <v>1949</v>
      </c>
      <c r="Q2383" s="7">
        <v>0</v>
      </c>
      <c r="R2383" s="7">
        <v>0</v>
      </c>
      <c r="S2383" s="7" t="s">
        <v>11927</v>
      </c>
      <c r="BI2383"/>
      <c r="BJ2383"/>
    </row>
    <row r="2384" spans="2:62" x14ac:dyDescent="0.4">
      <c r="B2384" s="1">
        <v>15894</v>
      </c>
      <c r="C2384" s="6" t="s">
        <v>8</v>
      </c>
      <c r="D2384" s="6" t="s">
        <v>8</v>
      </c>
      <c r="E2384" s="6" t="s">
        <v>3268</v>
      </c>
      <c r="F2384" s="6" t="s">
        <v>3269</v>
      </c>
      <c r="G2384" s="6" t="s">
        <v>3270</v>
      </c>
      <c r="H2384" s="6" t="s">
        <v>3274</v>
      </c>
      <c r="I2384" s="6" t="s">
        <v>3365</v>
      </c>
      <c r="J2384" s="6" t="s">
        <v>5</v>
      </c>
      <c r="K2384" s="7">
        <v>0</v>
      </c>
      <c r="L2384" s="7">
        <f>IFERROR(VLOOKUP(SiscoTable[[#This Row],[Código]],Hoja2!A:B,2,0)*SiscoTable[[#This Row],[Provta(Uns)]],0)</f>
        <v>0</v>
      </c>
      <c r="M2384" s="7">
        <v>0</v>
      </c>
      <c r="N2384" s="7">
        <v>0</v>
      </c>
      <c r="O2384" s="7">
        <f>IFERROR(VLOOKUP(SiscoTable[[#This Row],[Código]],Hoja2!A:B,2,0)*SiscoTable[[#This Row],[Stock_actual]],0)</f>
        <v>0</v>
      </c>
      <c r="P2384" s="6" t="s">
        <v>7</v>
      </c>
      <c r="Q2384" s="7">
        <v>0</v>
      </c>
      <c r="R2384" s="7">
        <v>0</v>
      </c>
      <c r="S2384" s="7" t="s">
        <v>11927</v>
      </c>
      <c r="BI2384"/>
      <c r="BJ2384"/>
    </row>
    <row r="2385" spans="2:62" x14ac:dyDescent="0.4">
      <c r="B2385" s="1">
        <v>15895</v>
      </c>
      <c r="C2385" s="6" t="s">
        <v>30</v>
      </c>
      <c r="D2385" s="6" t="s">
        <v>30</v>
      </c>
      <c r="E2385" s="6" t="s">
        <v>3268</v>
      </c>
      <c r="F2385" s="6" t="s">
        <v>3269</v>
      </c>
      <c r="G2385" s="6" t="s">
        <v>3270</v>
      </c>
      <c r="H2385" s="6" t="s">
        <v>3274</v>
      </c>
      <c r="I2385" s="6" t="s">
        <v>3337</v>
      </c>
      <c r="J2385" s="6" t="s">
        <v>5</v>
      </c>
      <c r="K2385" s="7">
        <v>4</v>
      </c>
      <c r="L2385" s="7">
        <f>IFERROR(VLOOKUP(SiscoTable[[#This Row],[Código]],Hoja2!A:B,2,0)*SiscoTable[[#This Row],[Provta(Uns)]],0)</f>
        <v>41.2</v>
      </c>
      <c r="M2385" s="7">
        <v>24</v>
      </c>
      <c r="N2385" s="7">
        <v>0</v>
      </c>
      <c r="O2385" s="7">
        <f>IFERROR(VLOOKUP(SiscoTable[[#This Row],[Código]],Hoja2!A:B,2,0)*SiscoTable[[#This Row],[Stock_actual]],0)</f>
        <v>0</v>
      </c>
      <c r="P2385" s="6" t="s">
        <v>7</v>
      </c>
      <c r="Q2385" s="7">
        <v>4</v>
      </c>
      <c r="R2385" s="7">
        <v>0</v>
      </c>
      <c r="S2385" s="7" t="s">
        <v>11927</v>
      </c>
      <c r="BI2385"/>
      <c r="BJ2385"/>
    </row>
    <row r="2386" spans="2:62" x14ac:dyDescent="0.4">
      <c r="B2386" s="1">
        <v>15896</v>
      </c>
      <c r="C2386" s="6" t="s">
        <v>30</v>
      </c>
      <c r="D2386" s="6" t="s">
        <v>8</v>
      </c>
      <c r="E2386" s="6" t="s">
        <v>3268</v>
      </c>
      <c r="F2386" s="6" t="s">
        <v>3269</v>
      </c>
      <c r="G2386" s="6" t="s">
        <v>3270</v>
      </c>
      <c r="H2386" s="6" t="s">
        <v>3274</v>
      </c>
      <c r="I2386" s="6" t="s">
        <v>3338</v>
      </c>
      <c r="J2386" s="6" t="s">
        <v>5</v>
      </c>
      <c r="K2386" s="7">
        <v>4.17</v>
      </c>
      <c r="L2386" s="7">
        <f>IFERROR(VLOOKUP(SiscoTable[[#This Row],[Código]],Hoja2!A:B,2,0)*SiscoTable[[#This Row],[Provta(Uns)]],0)</f>
        <v>94.242000000000004</v>
      </c>
      <c r="M2386" s="7">
        <v>24</v>
      </c>
      <c r="N2386" s="7">
        <v>5</v>
      </c>
      <c r="O2386" s="7">
        <f>IFERROR(VLOOKUP(SiscoTable[[#This Row],[Código]],Hoja2!A:B,2,0)*SiscoTable[[#This Row],[Stock_actual]],0)</f>
        <v>113</v>
      </c>
      <c r="P2386" s="6" t="s">
        <v>115</v>
      </c>
      <c r="Q2386" s="7">
        <v>5</v>
      </c>
      <c r="R2386" s="7">
        <v>0</v>
      </c>
      <c r="S2386" s="7" t="s">
        <v>11927</v>
      </c>
      <c r="BI2386"/>
      <c r="BJ2386"/>
    </row>
    <row r="2387" spans="2:62" x14ac:dyDescent="0.4">
      <c r="B2387" s="1">
        <v>15897</v>
      </c>
      <c r="C2387" s="6" t="s">
        <v>8</v>
      </c>
      <c r="D2387" s="6" t="s">
        <v>8</v>
      </c>
      <c r="E2387" s="6" t="s">
        <v>3268</v>
      </c>
      <c r="F2387" s="6" t="s">
        <v>3269</v>
      </c>
      <c r="G2387" s="6" t="s">
        <v>3270</v>
      </c>
      <c r="H2387" s="6" t="s">
        <v>3274</v>
      </c>
      <c r="I2387" s="6" t="s">
        <v>3366</v>
      </c>
      <c r="J2387" s="6" t="s">
        <v>5</v>
      </c>
      <c r="K2387" s="7">
        <v>2</v>
      </c>
      <c r="L2387" s="7">
        <f>IFERROR(VLOOKUP(SiscoTable[[#This Row],[Código]],Hoja2!A:B,2,0)*SiscoTable[[#This Row],[Provta(Uns)]],0)</f>
        <v>19.2</v>
      </c>
      <c r="M2387" s="7">
        <v>0</v>
      </c>
      <c r="N2387" s="7">
        <v>18</v>
      </c>
      <c r="O2387" s="7">
        <f>IFERROR(VLOOKUP(SiscoTable[[#This Row],[Código]],Hoja2!A:B,2,0)*SiscoTable[[#This Row],[Stock_actual]],0)</f>
        <v>172.79999999999998</v>
      </c>
      <c r="P2387" s="6" t="s">
        <v>1532</v>
      </c>
      <c r="Q2387" s="7">
        <v>2</v>
      </c>
      <c r="R2387" s="7">
        <v>0</v>
      </c>
      <c r="S2387" s="7" t="s">
        <v>11927</v>
      </c>
      <c r="BI2387"/>
      <c r="BJ2387"/>
    </row>
    <row r="2388" spans="2:62" x14ac:dyDescent="0.4">
      <c r="B2388" s="1">
        <v>15898</v>
      </c>
      <c r="C2388" s="6" t="s">
        <v>30</v>
      </c>
      <c r="D2388" s="6" t="s">
        <v>8</v>
      </c>
      <c r="E2388" s="6" t="s">
        <v>3268</v>
      </c>
      <c r="F2388" s="6" t="s">
        <v>3269</v>
      </c>
      <c r="G2388" s="6" t="s">
        <v>3270</v>
      </c>
      <c r="H2388" s="6" t="s">
        <v>3274</v>
      </c>
      <c r="I2388" s="6" t="s">
        <v>3339</v>
      </c>
      <c r="J2388" s="6" t="s">
        <v>5</v>
      </c>
      <c r="K2388" s="7">
        <v>2</v>
      </c>
      <c r="L2388" s="7">
        <f>IFERROR(VLOOKUP(SiscoTable[[#This Row],[Código]],Hoja2!A:B,2,0)*SiscoTable[[#This Row],[Provta(Uns)]],0)</f>
        <v>69.8</v>
      </c>
      <c r="M2388" s="7">
        <v>1</v>
      </c>
      <c r="N2388" s="7">
        <v>9</v>
      </c>
      <c r="O2388" s="7">
        <f>IFERROR(VLOOKUP(SiscoTable[[#This Row],[Código]],Hoja2!A:B,2,0)*SiscoTable[[#This Row],[Stock_actual]],0)</f>
        <v>314.09999999999997</v>
      </c>
      <c r="P2388" s="6" t="s">
        <v>1811</v>
      </c>
      <c r="Q2388" s="7">
        <v>2</v>
      </c>
      <c r="R2388" s="7">
        <v>0</v>
      </c>
      <c r="S2388" s="7" t="s">
        <v>11927</v>
      </c>
      <c r="BI2388"/>
      <c r="BJ2388"/>
    </row>
    <row r="2389" spans="2:62" x14ac:dyDescent="0.4">
      <c r="B2389" s="1">
        <v>15899</v>
      </c>
      <c r="C2389" s="6" t="s">
        <v>8</v>
      </c>
      <c r="D2389" s="6" t="s">
        <v>8</v>
      </c>
      <c r="E2389" s="6" t="s">
        <v>3268</v>
      </c>
      <c r="F2389" s="6" t="s">
        <v>7815</v>
      </c>
      <c r="G2389" s="6" t="s">
        <v>7827</v>
      </c>
      <c r="H2389" s="6" t="s">
        <v>3274</v>
      </c>
      <c r="I2389" s="6" t="s">
        <v>7906</v>
      </c>
      <c r="J2389" s="6" t="s">
        <v>5</v>
      </c>
      <c r="K2389" s="7">
        <v>4</v>
      </c>
      <c r="L2389" s="7">
        <f>IFERROR(VLOOKUP(SiscoTable[[#This Row],[Código]],Hoja2!A:B,2,0)*SiscoTable[[#This Row],[Provta(Uns)]],0)</f>
        <v>18.399999999999999</v>
      </c>
      <c r="M2389" s="7">
        <v>0</v>
      </c>
      <c r="N2389" s="7">
        <v>18</v>
      </c>
      <c r="O2389" s="7">
        <f>IFERROR(VLOOKUP(SiscoTable[[#This Row],[Código]],Hoja2!A:B,2,0)*SiscoTable[[#This Row],[Stock_actual]],0)</f>
        <v>82.8</v>
      </c>
      <c r="P2389" s="6" t="s">
        <v>1811</v>
      </c>
      <c r="Q2389" s="7">
        <v>4</v>
      </c>
      <c r="R2389" s="7">
        <v>0</v>
      </c>
      <c r="S2389" s="7" t="s">
        <v>11927</v>
      </c>
      <c r="BI2389"/>
      <c r="BJ2389"/>
    </row>
    <row r="2390" spans="2:62" x14ac:dyDescent="0.4">
      <c r="B2390" s="1">
        <v>15900</v>
      </c>
      <c r="C2390" s="6" t="s">
        <v>8</v>
      </c>
      <c r="D2390" s="6" t="s">
        <v>8</v>
      </c>
      <c r="E2390" s="6" t="s">
        <v>3268</v>
      </c>
      <c r="F2390" s="6" t="s">
        <v>7815</v>
      </c>
      <c r="G2390" s="6" t="s">
        <v>7827</v>
      </c>
      <c r="H2390" s="6" t="s">
        <v>3274</v>
      </c>
      <c r="I2390" s="6" t="s">
        <v>7907</v>
      </c>
      <c r="J2390" s="6" t="s">
        <v>5</v>
      </c>
      <c r="K2390" s="7">
        <v>0</v>
      </c>
      <c r="L2390" s="7">
        <f>IFERROR(VLOOKUP(SiscoTable[[#This Row],[Código]],Hoja2!A:B,2,0)*SiscoTable[[#This Row],[Provta(Uns)]],0)</f>
        <v>0</v>
      </c>
      <c r="M2390" s="7">
        <v>0</v>
      </c>
      <c r="N2390" s="7">
        <v>0</v>
      </c>
      <c r="O2390" s="7">
        <f>IFERROR(VLOOKUP(SiscoTable[[#This Row],[Código]],Hoja2!A:B,2,0)*SiscoTable[[#This Row],[Stock_actual]],0)</f>
        <v>0</v>
      </c>
      <c r="P2390" s="6" t="s">
        <v>7</v>
      </c>
      <c r="Q2390" s="7">
        <v>0</v>
      </c>
      <c r="R2390" s="7">
        <v>0</v>
      </c>
      <c r="S2390" s="7" t="s">
        <v>11927</v>
      </c>
      <c r="BI2390"/>
      <c r="BJ2390"/>
    </row>
    <row r="2391" spans="2:62" x14ac:dyDescent="0.4">
      <c r="B2391" s="1">
        <v>15901</v>
      </c>
      <c r="C2391" s="6" t="s">
        <v>8</v>
      </c>
      <c r="D2391" s="6" t="s">
        <v>8</v>
      </c>
      <c r="E2391" s="6" t="s">
        <v>3268</v>
      </c>
      <c r="F2391" s="6" t="s">
        <v>7815</v>
      </c>
      <c r="G2391" s="6" t="s">
        <v>7827</v>
      </c>
      <c r="H2391" s="6" t="s">
        <v>3274</v>
      </c>
      <c r="I2391" s="6" t="s">
        <v>7908</v>
      </c>
      <c r="J2391" s="6" t="s">
        <v>5</v>
      </c>
      <c r="K2391" s="7">
        <v>3.67</v>
      </c>
      <c r="L2391" s="7">
        <f>IFERROR(VLOOKUP(SiscoTable[[#This Row],[Código]],Hoja2!A:B,2,0)*SiscoTable[[#This Row],[Provta(Uns)]],0)</f>
        <v>22.386999999999997</v>
      </c>
      <c r="M2391" s="7">
        <v>0</v>
      </c>
      <c r="N2391" s="7">
        <v>19</v>
      </c>
      <c r="O2391" s="7">
        <f>IFERROR(VLOOKUP(SiscoTable[[#This Row],[Código]],Hoja2!A:B,2,0)*SiscoTable[[#This Row],[Stock_actual]],0)</f>
        <v>115.89999999999999</v>
      </c>
      <c r="P2391" s="6" t="s">
        <v>5976</v>
      </c>
      <c r="Q2391" s="7">
        <v>4</v>
      </c>
      <c r="R2391" s="7">
        <v>0</v>
      </c>
      <c r="S2391" s="7" t="s">
        <v>11927</v>
      </c>
      <c r="BI2391"/>
      <c r="BJ2391"/>
    </row>
    <row r="2392" spans="2:62" x14ac:dyDescent="0.4">
      <c r="B2392" s="1">
        <v>15902</v>
      </c>
      <c r="C2392" s="6" t="s">
        <v>8</v>
      </c>
      <c r="D2392" s="6" t="s">
        <v>8</v>
      </c>
      <c r="E2392" s="6" t="s">
        <v>3268</v>
      </c>
      <c r="F2392" s="6" t="s">
        <v>3269</v>
      </c>
      <c r="G2392" s="6" t="s">
        <v>4996</v>
      </c>
      <c r="H2392" s="6" t="s">
        <v>4199</v>
      </c>
      <c r="I2392" s="6" t="s">
        <v>5112</v>
      </c>
      <c r="J2392" s="6" t="s">
        <v>5</v>
      </c>
      <c r="K2392" s="7">
        <v>0</v>
      </c>
      <c r="L2392" s="7">
        <f>IFERROR(VLOOKUP(SiscoTable[[#This Row],[Código]],Hoja2!A:B,2,0)*SiscoTable[[#This Row],[Provta(Uns)]],0)</f>
        <v>0</v>
      </c>
      <c r="M2392" s="7">
        <v>0</v>
      </c>
      <c r="N2392" s="7">
        <v>0</v>
      </c>
      <c r="O2392" s="7">
        <f>IFERROR(VLOOKUP(SiscoTable[[#This Row],[Código]],Hoja2!A:B,2,0)*SiscoTable[[#This Row],[Stock_actual]],0)</f>
        <v>0</v>
      </c>
      <c r="P2392" s="6" t="s">
        <v>7</v>
      </c>
      <c r="Q2392" s="7">
        <v>0</v>
      </c>
      <c r="R2392" s="7">
        <v>0</v>
      </c>
      <c r="S2392" s="7" t="s">
        <v>11928</v>
      </c>
      <c r="BI2392"/>
      <c r="BJ2392"/>
    </row>
    <row r="2393" spans="2:62" x14ac:dyDescent="0.4">
      <c r="B2393" s="1">
        <v>15903</v>
      </c>
      <c r="C2393" s="6" t="s">
        <v>30</v>
      </c>
      <c r="D2393" s="6" t="s">
        <v>30</v>
      </c>
      <c r="E2393" s="6" t="s">
        <v>3268</v>
      </c>
      <c r="F2393" s="6" t="s">
        <v>7815</v>
      </c>
      <c r="G2393" s="6" t="s">
        <v>7827</v>
      </c>
      <c r="H2393" s="6" t="s">
        <v>3274</v>
      </c>
      <c r="I2393" s="6" t="s">
        <v>7851</v>
      </c>
      <c r="J2393" s="6" t="s">
        <v>5</v>
      </c>
      <c r="K2393" s="7">
        <v>20.5</v>
      </c>
      <c r="L2393" s="7">
        <f>IFERROR(VLOOKUP(SiscoTable[[#This Row],[Código]],Hoja2!A:B,2,0)*SiscoTable[[#This Row],[Provta(Uns)]],0)</f>
        <v>143.5</v>
      </c>
      <c r="M2393" s="7">
        <v>36</v>
      </c>
      <c r="N2393" s="7">
        <v>32</v>
      </c>
      <c r="O2393" s="7">
        <f>IFERROR(VLOOKUP(SiscoTable[[#This Row],[Código]],Hoja2!A:B,2,0)*SiscoTable[[#This Row],[Stock_actual]],0)</f>
        <v>224</v>
      </c>
      <c r="P2393" s="6" t="s">
        <v>581</v>
      </c>
      <c r="Q2393" s="7">
        <v>22</v>
      </c>
      <c r="R2393" s="7">
        <v>0</v>
      </c>
      <c r="S2393" s="7" t="s">
        <v>11927</v>
      </c>
      <c r="BI2393"/>
      <c r="BJ2393"/>
    </row>
    <row r="2394" spans="2:62" x14ac:dyDescent="0.4">
      <c r="B2394" s="1">
        <v>15904</v>
      </c>
      <c r="C2394" s="6" t="s">
        <v>30</v>
      </c>
      <c r="D2394" s="6" t="s">
        <v>30</v>
      </c>
      <c r="E2394" s="6" t="s">
        <v>3268</v>
      </c>
      <c r="F2394" s="6" t="s">
        <v>7815</v>
      </c>
      <c r="G2394" s="6" t="s">
        <v>7827</v>
      </c>
      <c r="H2394" s="6" t="s">
        <v>3274</v>
      </c>
      <c r="I2394" s="6" t="s">
        <v>7850</v>
      </c>
      <c r="J2394" s="6" t="s">
        <v>5</v>
      </c>
      <c r="K2394" s="7">
        <v>12.33</v>
      </c>
      <c r="L2394" s="7">
        <f>IFERROR(VLOOKUP(SiscoTable[[#This Row],[Código]],Hoja2!A:B,2,0)*SiscoTable[[#This Row],[Provta(Uns)]],0)</f>
        <v>81.378</v>
      </c>
      <c r="M2394" s="7">
        <v>24</v>
      </c>
      <c r="N2394" s="7">
        <v>2</v>
      </c>
      <c r="O2394" s="7">
        <f>IFERROR(VLOOKUP(SiscoTable[[#This Row],[Código]],Hoja2!A:B,2,0)*SiscoTable[[#This Row],[Stock_actual]],0)</f>
        <v>13.2</v>
      </c>
      <c r="P2394" s="6" t="s">
        <v>214</v>
      </c>
      <c r="Q2394" s="7">
        <v>14</v>
      </c>
      <c r="R2394" s="7">
        <v>0.64999999999999858</v>
      </c>
      <c r="S2394" s="7" t="s">
        <v>11927</v>
      </c>
      <c r="BI2394"/>
      <c r="BJ2394"/>
    </row>
    <row r="2395" spans="2:62" x14ac:dyDescent="0.4">
      <c r="B2395" s="1">
        <v>15905</v>
      </c>
      <c r="C2395" s="6" t="s">
        <v>30</v>
      </c>
      <c r="D2395" s="6" t="s">
        <v>30</v>
      </c>
      <c r="E2395" s="6" t="s">
        <v>3268</v>
      </c>
      <c r="F2395" s="6" t="s">
        <v>7815</v>
      </c>
      <c r="G2395" s="6" t="s">
        <v>7827</v>
      </c>
      <c r="H2395" s="6" t="s">
        <v>3274</v>
      </c>
      <c r="I2395" s="6" t="s">
        <v>7849</v>
      </c>
      <c r="J2395" s="6" t="s">
        <v>5</v>
      </c>
      <c r="K2395" s="7">
        <v>11.83</v>
      </c>
      <c r="L2395" s="7">
        <f>IFERROR(VLOOKUP(SiscoTable[[#This Row],[Código]],Hoja2!A:B,2,0)*SiscoTable[[#This Row],[Provta(Uns)]],0)</f>
        <v>80.444000000000003</v>
      </c>
      <c r="M2395" s="7">
        <v>24</v>
      </c>
      <c r="N2395" s="7">
        <v>51</v>
      </c>
      <c r="O2395" s="7">
        <f>IFERROR(VLOOKUP(SiscoTable[[#This Row],[Código]],Hoja2!A:B,2,0)*SiscoTable[[#This Row],[Stock_actual]],0)</f>
        <v>346.8</v>
      </c>
      <c r="P2395" s="6" t="s">
        <v>3908</v>
      </c>
      <c r="Q2395" s="7">
        <v>13</v>
      </c>
      <c r="R2395" s="7">
        <v>0</v>
      </c>
      <c r="S2395" s="7" t="s">
        <v>11927</v>
      </c>
      <c r="BI2395"/>
      <c r="BJ2395"/>
    </row>
    <row r="2396" spans="2:62" x14ac:dyDescent="0.4">
      <c r="B2396" s="1">
        <v>15906</v>
      </c>
      <c r="C2396" s="6" t="s">
        <v>30</v>
      </c>
      <c r="D2396" s="6" t="s">
        <v>30</v>
      </c>
      <c r="E2396" s="6" t="s">
        <v>3268</v>
      </c>
      <c r="F2396" s="6" t="s">
        <v>7815</v>
      </c>
      <c r="G2396" s="6" t="s">
        <v>7827</v>
      </c>
      <c r="H2396" s="6" t="s">
        <v>3274</v>
      </c>
      <c r="I2396" s="6" t="s">
        <v>7848</v>
      </c>
      <c r="J2396" s="6" t="s">
        <v>5</v>
      </c>
      <c r="K2396" s="7">
        <v>10</v>
      </c>
      <c r="L2396" s="7">
        <f>IFERROR(VLOOKUP(SiscoTable[[#This Row],[Código]],Hoja2!A:B,2,0)*SiscoTable[[#This Row],[Provta(Uns)]],0)</f>
        <v>62</v>
      </c>
      <c r="M2396" s="7">
        <v>24</v>
      </c>
      <c r="N2396" s="7">
        <v>0</v>
      </c>
      <c r="O2396" s="7">
        <f>IFERROR(VLOOKUP(SiscoTable[[#This Row],[Código]],Hoja2!A:B,2,0)*SiscoTable[[#This Row],[Stock_actual]],0)</f>
        <v>0</v>
      </c>
      <c r="P2396" s="6" t="s">
        <v>7</v>
      </c>
      <c r="Q2396" s="7">
        <v>11</v>
      </c>
      <c r="R2396" s="7">
        <v>0</v>
      </c>
      <c r="S2396" s="7" t="s">
        <v>11927</v>
      </c>
      <c r="BI2396"/>
      <c r="BJ2396"/>
    </row>
    <row r="2397" spans="2:62" x14ac:dyDescent="0.4">
      <c r="B2397" s="1">
        <v>15907</v>
      </c>
      <c r="C2397" s="6" t="s">
        <v>8</v>
      </c>
      <c r="D2397" s="6" t="s">
        <v>8</v>
      </c>
      <c r="E2397" s="6" t="s">
        <v>3268</v>
      </c>
      <c r="F2397" s="6" t="s">
        <v>3269</v>
      </c>
      <c r="G2397" s="6" t="s">
        <v>4996</v>
      </c>
      <c r="H2397" s="6" t="s">
        <v>4199</v>
      </c>
      <c r="I2397" s="6" t="s">
        <v>5129</v>
      </c>
      <c r="J2397" s="6" t="s">
        <v>5</v>
      </c>
      <c r="K2397" s="7">
        <v>0</v>
      </c>
      <c r="L2397" s="7">
        <f>IFERROR(VLOOKUP(SiscoTable[[#This Row],[Código]],Hoja2!A:B,2,0)*SiscoTable[[#This Row],[Provta(Uns)]],0)</f>
        <v>0</v>
      </c>
      <c r="M2397" s="7">
        <v>0</v>
      </c>
      <c r="N2397" s="7">
        <v>0</v>
      </c>
      <c r="O2397" s="7">
        <f>IFERROR(VLOOKUP(SiscoTable[[#This Row],[Código]],Hoja2!A:B,2,0)*SiscoTable[[#This Row],[Stock_actual]],0)</f>
        <v>0</v>
      </c>
      <c r="P2397" s="6" t="s">
        <v>7</v>
      </c>
      <c r="Q2397" s="7">
        <v>0</v>
      </c>
      <c r="R2397" s="7">
        <v>0</v>
      </c>
      <c r="S2397" s="7" t="s">
        <v>11928</v>
      </c>
      <c r="BI2397"/>
      <c r="BJ2397"/>
    </row>
    <row r="2398" spans="2:62" x14ac:dyDescent="0.4">
      <c r="B2398" s="1">
        <v>15908</v>
      </c>
      <c r="C2398" s="6" t="s">
        <v>8</v>
      </c>
      <c r="D2398" s="6" t="s">
        <v>8</v>
      </c>
      <c r="E2398" s="6" t="s">
        <v>3268</v>
      </c>
      <c r="F2398" s="6" t="s">
        <v>3269</v>
      </c>
      <c r="G2398" s="6" t="s">
        <v>3270</v>
      </c>
      <c r="H2398" s="6" t="s">
        <v>3274</v>
      </c>
      <c r="I2398" s="6" t="s">
        <v>3367</v>
      </c>
      <c r="J2398" s="6" t="s">
        <v>5</v>
      </c>
      <c r="K2398" s="7">
        <v>0</v>
      </c>
      <c r="L2398" s="7">
        <f>IFERROR(VLOOKUP(SiscoTable[[#This Row],[Código]],Hoja2!A:B,2,0)*SiscoTable[[#This Row],[Provta(Uns)]],0)</f>
        <v>0</v>
      </c>
      <c r="M2398" s="7">
        <v>0</v>
      </c>
      <c r="N2398" s="7">
        <v>0</v>
      </c>
      <c r="O2398" s="7">
        <f>IFERROR(VLOOKUP(SiscoTable[[#This Row],[Código]],Hoja2!A:B,2,0)*SiscoTable[[#This Row],[Stock_actual]],0)</f>
        <v>0</v>
      </c>
      <c r="P2398" s="6" t="s">
        <v>7</v>
      </c>
      <c r="Q2398" s="7">
        <v>0</v>
      </c>
      <c r="R2398" s="7">
        <v>0</v>
      </c>
      <c r="S2398" s="7" t="s">
        <v>11927</v>
      </c>
      <c r="BI2398"/>
      <c r="BJ2398"/>
    </row>
    <row r="2399" spans="2:62" x14ac:dyDescent="0.4">
      <c r="B2399" s="1">
        <v>15909</v>
      </c>
      <c r="C2399" s="6" t="s">
        <v>8</v>
      </c>
      <c r="D2399" s="6" t="s">
        <v>8</v>
      </c>
      <c r="E2399" s="6" t="s">
        <v>3268</v>
      </c>
      <c r="F2399" s="6" t="s">
        <v>3269</v>
      </c>
      <c r="G2399" s="6" t="s">
        <v>4590</v>
      </c>
      <c r="H2399" s="6" t="s">
        <v>3678</v>
      </c>
      <c r="I2399" s="6" t="s">
        <v>4655</v>
      </c>
      <c r="J2399" s="6" t="s">
        <v>5</v>
      </c>
      <c r="K2399" s="7">
        <v>0</v>
      </c>
      <c r="L2399" s="7">
        <f>IFERROR(VLOOKUP(SiscoTable[[#This Row],[Código]],Hoja2!A:B,2,0)*SiscoTable[[#This Row],[Provta(Uns)]],0)</f>
        <v>0</v>
      </c>
      <c r="M2399" s="7">
        <v>0</v>
      </c>
      <c r="N2399" s="7">
        <v>0</v>
      </c>
      <c r="O2399" s="7">
        <f>IFERROR(VLOOKUP(SiscoTable[[#This Row],[Código]],Hoja2!A:B,2,0)*SiscoTable[[#This Row],[Stock_actual]],0)</f>
        <v>0</v>
      </c>
      <c r="P2399" s="6" t="s">
        <v>7</v>
      </c>
      <c r="Q2399" s="7">
        <v>0</v>
      </c>
      <c r="R2399" s="7">
        <v>0</v>
      </c>
      <c r="S2399" s="7" t="s">
        <v>11927</v>
      </c>
      <c r="BI2399"/>
      <c r="BJ2399"/>
    </row>
    <row r="2400" spans="2:62" x14ac:dyDescent="0.4">
      <c r="B2400" s="1">
        <v>15910</v>
      </c>
      <c r="C2400" s="6" t="s">
        <v>30</v>
      </c>
      <c r="D2400" s="6" t="s">
        <v>30</v>
      </c>
      <c r="E2400" s="6" t="s">
        <v>3268</v>
      </c>
      <c r="F2400" s="6" t="s">
        <v>3269</v>
      </c>
      <c r="G2400" s="6" t="s">
        <v>4590</v>
      </c>
      <c r="H2400" s="6" t="s">
        <v>3678</v>
      </c>
      <c r="I2400" s="6" t="s">
        <v>4601</v>
      </c>
      <c r="J2400" s="6" t="s">
        <v>5</v>
      </c>
      <c r="K2400" s="7">
        <v>27.5</v>
      </c>
      <c r="L2400" s="7">
        <f>IFERROR(VLOOKUP(SiscoTable[[#This Row],[Código]],Hoja2!A:B,2,0)*SiscoTable[[#This Row],[Provta(Uns)]],0)</f>
        <v>143</v>
      </c>
      <c r="M2400" s="7">
        <v>0</v>
      </c>
      <c r="N2400" s="7">
        <v>52</v>
      </c>
      <c r="O2400" s="7">
        <f>IFERROR(VLOOKUP(SiscoTable[[#This Row],[Código]],Hoja2!A:B,2,0)*SiscoTable[[#This Row],[Stock_actual]],0)</f>
        <v>270.40000000000003</v>
      </c>
      <c r="P2400" s="6" t="s">
        <v>1267</v>
      </c>
      <c r="Q2400" s="7">
        <v>30</v>
      </c>
      <c r="R2400" s="7">
        <v>0</v>
      </c>
      <c r="S2400" s="7" t="s">
        <v>11927</v>
      </c>
      <c r="BI2400"/>
      <c r="BJ2400"/>
    </row>
    <row r="2401" spans="2:62" x14ac:dyDescent="0.4">
      <c r="B2401" s="1">
        <v>15911</v>
      </c>
      <c r="C2401" s="6" t="s">
        <v>8</v>
      </c>
      <c r="D2401" s="6" t="s">
        <v>8</v>
      </c>
      <c r="E2401" s="6" t="s">
        <v>3268</v>
      </c>
      <c r="F2401" s="6" t="s">
        <v>3269</v>
      </c>
      <c r="G2401" s="6" t="s">
        <v>4590</v>
      </c>
      <c r="H2401" s="6" t="s">
        <v>3678</v>
      </c>
      <c r="I2401" s="6" t="s">
        <v>4656</v>
      </c>
      <c r="J2401" s="6" t="s">
        <v>5</v>
      </c>
      <c r="K2401" s="7">
        <v>0.33</v>
      </c>
      <c r="L2401" s="7">
        <f>IFERROR(VLOOKUP(SiscoTable[[#This Row],[Código]],Hoja2!A:B,2,0)*SiscoTable[[#This Row],[Provta(Uns)]],0)</f>
        <v>1.5840000000000001</v>
      </c>
      <c r="M2401" s="7">
        <v>0</v>
      </c>
      <c r="N2401" s="7">
        <v>-1</v>
      </c>
      <c r="O2401" s="7">
        <f>IFERROR(VLOOKUP(SiscoTable[[#This Row],[Código]],Hoja2!A:B,2,0)*SiscoTable[[#This Row],[Stock_actual]],0)</f>
        <v>-4.8</v>
      </c>
      <c r="P2401" s="6" t="s">
        <v>7</v>
      </c>
      <c r="Q2401" s="7">
        <v>0</v>
      </c>
      <c r="R2401" s="7">
        <v>0.6</v>
      </c>
      <c r="S2401" s="7" t="s">
        <v>11927</v>
      </c>
      <c r="BI2401"/>
      <c r="BJ2401"/>
    </row>
    <row r="2402" spans="2:62" x14ac:dyDescent="0.4">
      <c r="B2402" s="1">
        <v>15912</v>
      </c>
      <c r="C2402" s="6" t="s">
        <v>8</v>
      </c>
      <c r="D2402" s="6" t="s">
        <v>8</v>
      </c>
      <c r="E2402" s="6" t="s">
        <v>3268</v>
      </c>
      <c r="F2402" s="6" t="s">
        <v>3269</v>
      </c>
      <c r="G2402" s="6" t="s">
        <v>4590</v>
      </c>
      <c r="H2402" s="6" t="s">
        <v>3678</v>
      </c>
      <c r="I2402" s="6" t="s">
        <v>4657</v>
      </c>
      <c r="J2402" s="6" t="s">
        <v>5</v>
      </c>
      <c r="K2402" s="7">
        <v>0</v>
      </c>
      <c r="L2402" s="7">
        <f>IFERROR(VLOOKUP(SiscoTable[[#This Row],[Código]],Hoja2!A:B,2,0)*SiscoTable[[#This Row],[Provta(Uns)]],0)</f>
        <v>0</v>
      </c>
      <c r="M2402" s="7">
        <v>0</v>
      </c>
      <c r="N2402" s="7">
        <v>0</v>
      </c>
      <c r="O2402" s="7">
        <f>IFERROR(VLOOKUP(SiscoTable[[#This Row],[Código]],Hoja2!A:B,2,0)*SiscoTable[[#This Row],[Stock_actual]],0)</f>
        <v>0</v>
      </c>
      <c r="P2402" s="6" t="s">
        <v>7</v>
      </c>
      <c r="Q2402" s="7">
        <v>0</v>
      </c>
      <c r="R2402" s="7">
        <v>0</v>
      </c>
      <c r="S2402" s="7" t="s">
        <v>11927</v>
      </c>
      <c r="BI2402"/>
      <c r="BJ2402"/>
    </row>
    <row r="2403" spans="2:62" x14ac:dyDescent="0.4">
      <c r="B2403" s="1">
        <v>15913</v>
      </c>
      <c r="C2403" s="6" t="s">
        <v>8</v>
      </c>
      <c r="D2403" s="6" t="s">
        <v>8</v>
      </c>
      <c r="E2403" s="6" t="s">
        <v>3268</v>
      </c>
      <c r="F2403" s="6" t="s">
        <v>3269</v>
      </c>
      <c r="G2403" s="6" t="s">
        <v>4590</v>
      </c>
      <c r="H2403" s="6" t="s">
        <v>3678</v>
      </c>
      <c r="I2403" s="6" t="s">
        <v>4658</v>
      </c>
      <c r="J2403" s="6" t="s">
        <v>5</v>
      </c>
      <c r="K2403" s="7">
        <v>0</v>
      </c>
      <c r="L2403" s="7">
        <f>IFERROR(VLOOKUP(SiscoTable[[#This Row],[Código]],Hoja2!A:B,2,0)*SiscoTable[[#This Row],[Provta(Uns)]],0)</f>
        <v>0</v>
      </c>
      <c r="M2403" s="7">
        <v>0</v>
      </c>
      <c r="N2403" s="7">
        <v>0</v>
      </c>
      <c r="O2403" s="7">
        <f>IFERROR(VLOOKUP(SiscoTable[[#This Row],[Código]],Hoja2!A:B,2,0)*SiscoTable[[#This Row],[Stock_actual]],0)</f>
        <v>0</v>
      </c>
      <c r="P2403" s="6" t="s">
        <v>7</v>
      </c>
      <c r="Q2403" s="7">
        <v>0</v>
      </c>
      <c r="R2403" s="7">
        <v>0</v>
      </c>
      <c r="S2403" s="7" t="s">
        <v>11927</v>
      </c>
      <c r="BI2403"/>
      <c r="BJ2403"/>
    </row>
    <row r="2404" spans="2:62" x14ac:dyDescent="0.4">
      <c r="B2404" s="1">
        <v>15914</v>
      </c>
      <c r="C2404" s="6" t="s">
        <v>8</v>
      </c>
      <c r="D2404" s="6" t="s">
        <v>30</v>
      </c>
      <c r="E2404" s="6" t="s">
        <v>3268</v>
      </c>
      <c r="F2404" s="6" t="s">
        <v>3269</v>
      </c>
      <c r="G2404" s="6" t="s">
        <v>4590</v>
      </c>
      <c r="H2404" s="6" t="s">
        <v>3678</v>
      </c>
      <c r="I2404" s="6" t="s">
        <v>4659</v>
      </c>
      <c r="J2404" s="6" t="s">
        <v>5</v>
      </c>
      <c r="K2404" s="7">
        <v>11.17</v>
      </c>
      <c r="L2404" s="7">
        <f>IFERROR(VLOOKUP(SiscoTable[[#This Row],[Código]],Hoja2!A:B,2,0)*SiscoTable[[#This Row],[Provta(Uns)]],0)</f>
        <v>54.733000000000004</v>
      </c>
      <c r="M2404" s="7">
        <v>0</v>
      </c>
      <c r="N2404" s="7">
        <v>38</v>
      </c>
      <c r="O2404" s="7">
        <f>IFERROR(VLOOKUP(SiscoTable[[#This Row],[Código]],Hoja2!A:B,2,0)*SiscoTable[[#This Row],[Stock_actual]],0)</f>
        <v>186.20000000000002</v>
      </c>
      <c r="P2404" s="6" t="s">
        <v>1499</v>
      </c>
      <c r="Q2404" s="7">
        <v>12</v>
      </c>
      <c r="R2404" s="7">
        <v>0</v>
      </c>
      <c r="S2404" s="7" t="s">
        <v>11927</v>
      </c>
      <c r="BI2404"/>
      <c r="BJ2404"/>
    </row>
    <row r="2405" spans="2:62" x14ac:dyDescent="0.4">
      <c r="B2405" s="1">
        <v>15916</v>
      </c>
      <c r="C2405" s="6" t="s">
        <v>8</v>
      </c>
      <c r="D2405" s="6" t="s">
        <v>8</v>
      </c>
      <c r="E2405" s="6" t="s">
        <v>3268</v>
      </c>
      <c r="F2405" s="6" t="s">
        <v>3269</v>
      </c>
      <c r="G2405" s="6" t="s">
        <v>4590</v>
      </c>
      <c r="H2405" s="6" t="s">
        <v>3678</v>
      </c>
      <c r="I2405" s="6" t="s">
        <v>4660</v>
      </c>
      <c r="J2405" s="6" t="s">
        <v>5</v>
      </c>
      <c r="K2405" s="7">
        <v>0</v>
      </c>
      <c r="L2405" s="7">
        <f>IFERROR(VLOOKUP(SiscoTable[[#This Row],[Código]],Hoja2!A:B,2,0)*SiscoTable[[#This Row],[Provta(Uns)]],0)</f>
        <v>0</v>
      </c>
      <c r="M2405" s="7">
        <v>0</v>
      </c>
      <c r="N2405" s="7">
        <v>0</v>
      </c>
      <c r="O2405" s="7">
        <f>IFERROR(VLOOKUP(SiscoTable[[#This Row],[Código]],Hoja2!A:B,2,0)*SiscoTable[[#This Row],[Stock_actual]],0)</f>
        <v>0</v>
      </c>
      <c r="P2405" s="6" t="s">
        <v>7</v>
      </c>
      <c r="Q2405" s="7">
        <v>0</v>
      </c>
      <c r="R2405" s="7">
        <v>0</v>
      </c>
      <c r="S2405" s="7" t="s">
        <v>11927</v>
      </c>
      <c r="BI2405"/>
      <c r="BJ2405"/>
    </row>
    <row r="2406" spans="2:62" x14ac:dyDescent="0.4">
      <c r="B2406" s="1">
        <v>15917</v>
      </c>
      <c r="C2406" s="6" t="s">
        <v>8</v>
      </c>
      <c r="D2406" s="6" t="s">
        <v>8</v>
      </c>
      <c r="E2406" s="6" t="s">
        <v>3268</v>
      </c>
      <c r="F2406" s="6" t="s">
        <v>3269</v>
      </c>
      <c r="G2406" s="6" t="s">
        <v>4590</v>
      </c>
      <c r="H2406" s="6" t="s">
        <v>3678</v>
      </c>
      <c r="I2406" s="6" t="s">
        <v>4661</v>
      </c>
      <c r="J2406" s="6" t="s">
        <v>5</v>
      </c>
      <c r="K2406" s="7">
        <v>6.83</v>
      </c>
      <c r="L2406" s="7">
        <f>IFERROR(VLOOKUP(SiscoTable[[#This Row],[Código]],Hoja2!A:B,2,0)*SiscoTable[[#This Row],[Provta(Uns)]],0)</f>
        <v>19.123999999999999</v>
      </c>
      <c r="M2406" s="7">
        <v>0</v>
      </c>
      <c r="N2406" s="7">
        <v>52</v>
      </c>
      <c r="O2406" s="7">
        <f>IFERROR(VLOOKUP(SiscoTable[[#This Row],[Código]],Hoja2!A:B,2,0)*SiscoTable[[#This Row],[Stock_actual]],0)</f>
        <v>145.6</v>
      </c>
      <c r="P2406" s="6" t="s">
        <v>4662</v>
      </c>
      <c r="Q2406" s="7">
        <v>8</v>
      </c>
      <c r="R2406" s="7">
        <v>0</v>
      </c>
      <c r="S2406" s="7" t="s">
        <v>11927</v>
      </c>
      <c r="BI2406"/>
      <c r="BJ2406"/>
    </row>
    <row r="2407" spans="2:62" x14ac:dyDescent="0.4">
      <c r="B2407" s="1">
        <v>15918</v>
      </c>
      <c r="C2407" s="6" t="s">
        <v>8</v>
      </c>
      <c r="D2407" s="6" t="s">
        <v>8</v>
      </c>
      <c r="E2407" s="6" t="s">
        <v>3268</v>
      </c>
      <c r="F2407" s="6" t="s">
        <v>3269</v>
      </c>
      <c r="G2407" s="6" t="s">
        <v>4590</v>
      </c>
      <c r="H2407" s="6" t="s">
        <v>3678</v>
      </c>
      <c r="I2407" s="6" t="s">
        <v>4663</v>
      </c>
      <c r="J2407" s="6" t="s">
        <v>5</v>
      </c>
      <c r="K2407" s="7">
        <v>0.17</v>
      </c>
      <c r="L2407" s="7">
        <f>IFERROR(VLOOKUP(SiscoTable[[#This Row],[Código]],Hoja2!A:B,2,0)*SiscoTable[[#This Row],[Provta(Uns)]],0)</f>
        <v>0.42500000000000004</v>
      </c>
      <c r="M2407" s="7">
        <v>0</v>
      </c>
      <c r="N2407" s="7">
        <v>0</v>
      </c>
      <c r="O2407" s="7">
        <f>IFERROR(VLOOKUP(SiscoTable[[#This Row],[Código]],Hoja2!A:B,2,0)*SiscoTable[[#This Row],[Stock_actual]],0)</f>
        <v>0</v>
      </c>
      <c r="P2407" s="6" t="s">
        <v>7</v>
      </c>
      <c r="Q2407" s="7">
        <v>0</v>
      </c>
      <c r="R2407" s="7">
        <v>0</v>
      </c>
      <c r="S2407" s="7" t="s">
        <v>11927</v>
      </c>
      <c r="BI2407"/>
      <c r="BJ2407"/>
    </row>
    <row r="2408" spans="2:62" x14ac:dyDescent="0.4">
      <c r="B2408" s="1">
        <v>15919</v>
      </c>
      <c r="C2408" s="6" t="s">
        <v>8</v>
      </c>
      <c r="D2408" s="6" t="s">
        <v>8</v>
      </c>
      <c r="E2408" s="6" t="s">
        <v>3268</v>
      </c>
      <c r="F2408" s="6" t="s">
        <v>3269</v>
      </c>
      <c r="G2408" s="6" t="s">
        <v>4590</v>
      </c>
      <c r="H2408" s="6" t="s">
        <v>3678</v>
      </c>
      <c r="I2408" s="6" t="s">
        <v>4664</v>
      </c>
      <c r="J2408" s="6" t="s">
        <v>5</v>
      </c>
      <c r="K2408" s="7">
        <v>0</v>
      </c>
      <c r="L2408" s="7">
        <f>IFERROR(VLOOKUP(SiscoTable[[#This Row],[Código]],Hoja2!A:B,2,0)*SiscoTable[[#This Row],[Provta(Uns)]],0)</f>
        <v>0</v>
      </c>
      <c r="M2408" s="7">
        <v>0</v>
      </c>
      <c r="N2408" s="7">
        <v>0</v>
      </c>
      <c r="O2408" s="7">
        <f>IFERROR(VLOOKUP(SiscoTable[[#This Row],[Código]],Hoja2!A:B,2,0)*SiscoTable[[#This Row],[Stock_actual]],0)</f>
        <v>0</v>
      </c>
      <c r="P2408" s="6" t="s">
        <v>7</v>
      </c>
      <c r="Q2408" s="7">
        <v>0</v>
      </c>
      <c r="R2408" s="7">
        <v>0</v>
      </c>
      <c r="S2408" s="7" t="s">
        <v>11927</v>
      </c>
      <c r="BI2408"/>
      <c r="BJ2408"/>
    </row>
    <row r="2409" spans="2:62" x14ac:dyDescent="0.4">
      <c r="B2409" s="1">
        <v>15920</v>
      </c>
      <c r="C2409" s="6" t="s">
        <v>30</v>
      </c>
      <c r="D2409" s="6" t="s">
        <v>30</v>
      </c>
      <c r="E2409" s="6" t="s">
        <v>3268</v>
      </c>
      <c r="F2409" s="6" t="s">
        <v>3269</v>
      </c>
      <c r="G2409" s="6" t="s">
        <v>4244</v>
      </c>
      <c r="H2409" s="6" t="s">
        <v>3775</v>
      </c>
      <c r="I2409" s="6" t="s">
        <v>4251</v>
      </c>
      <c r="J2409" s="6" t="s">
        <v>5</v>
      </c>
      <c r="K2409" s="7">
        <v>10</v>
      </c>
      <c r="L2409" s="7">
        <f>IFERROR(VLOOKUP(SiscoTable[[#This Row],[Código]],Hoja2!A:B,2,0)*SiscoTable[[#This Row],[Provta(Uns)]],0)</f>
        <v>45</v>
      </c>
      <c r="M2409" s="7">
        <v>24</v>
      </c>
      <c r="N2409" s="7">
        <v>5</v>
      </c>
      <c r="O2409" s="7">
        <f>IFERROR(VLOOKUP(SiscoTable[[#This Row],[Código]],Hoja2!A:B,2,0)*SiscoTable[[#This Row],[Stock_actual]],0)</f>
        <v>22.5</v>
      </c>
      <c r="P2409" s="6" t="s">
        <v>112</v>
      </c>
      <c r="Q2409" s="7">
        <v>11</v>
      </c>
      <c r="R2409" s="7">
        <v>0</v>
      </c>
      <c r="S2409" s="7" t="s">
        <v>11927</v>
      </c>
      <c r="BI2409"/>
      <c r="BJ2409"/>
    </row>
    <row r="2410" spans="2:62" x14ac:dyDescent="0.4">
      <c r="B2410" s="1">
        <v>15921</v>
      </c>
      <c r="C2410" s="6" t="s">
        <v>8</v>
      </c>
      <c r="D2410" s="6" t="s">
        <v>30</v>
      </c>
      <c r="E2410" s="6" t="s">
        <v>3268</v>
      </c>
      <c r="F2410" s="6" t="s">
        <v>61</v>
      </c>
      <c r="G2410" s="6" t="s">
        <v>4384</v>
      </c>
      <c r="H2410" s="6" t="s">
        <v>3775</v>
      </c>
      <c r="I2410" s="6" t="s">
        <v>8156</v>
      </c>
      <c r="J2410" s="6" t="s">
        <v>5</v>
      </c>
      <c r="K2410" s="7">
        <v>8.83</v>
      </c>
      <c r="L2410" s="7">
        <f>IFERROR(VLOOKUP(SiscoTable[[#This Row],[Código]],Hoja2!A:B,2,0)*SiscoTable[[#This Row],[Provta(Uns)]],0)</f>
        <v>28.256</v>
      </c>
      <c r="M2410" s="7">
        <v>24</v>
      </c>
      <c r="N2410" s="7">
        <v>4</v>
      </c>
      <c r="O2410" s="7">
        <f>IFERROR(VLOOKUP(SiscoTable[[#This Row],[Código]],Hoja2!A:B,2,0)*SiscoTable[[#This Row],[Stock_actual]],0)</f>
        <v>12.8</v>
      </c>
      <c r="P2410" s="6" t="s">
        <v>402</v>
      </c>
      <c r="Q2410" s="7">
        <v>10</v>
      </c>
      <c r="R2410" s="7">
        <v>0</v>
      </c>
      <c r="S2410" s="7" t="s">
        <v>11927</v>
      </c>
      <c r="BI2410"/>
      <c r="BJ2410"/>
    </row>
    <row r="2411" spans="2:62" x14ac:dyDescent="0.4">
      <c r="B2411" s="1">
        <v>15922</v>
      </c>
      <c r="C2411" s="6" t="s">
        <v>30</v>
      </c>
      <c r="D2411" s="6" t="s">
        <v>30</v>
      </c>
      <c r="E2411" s="6" t="s">
        <v>3268</v>
      </c>
      <c r="F2411" s="6" t="s">
        <v>3269</v>
      </c>
      <c r="G2411" s="6" t="s">
        <v>3773</v>
      </c>
      <c r="H2411" s="6" t="s">
        <v>3775</v>
      </c>
      <c r="I2411" s="6" t="s">
        <v>3875</v>
      </c>
      <c r="J2411" s="6" t="s">
        <v>5</v>
      </c>
      <c r="K2411" s="7">
        <v>10.33</v>
      </c>
      <c r="L2411" s="7">
        <f>IFERROR(VLOOKUP(SiscoTable[[#This Row],[Código]],Hoja2!A:B,2,0)*SiscoTable[[#This Row],[Provta(Uns)]],0)</f>
        <v>84.705999999999989</v>
      </c>
      <c r="M2411" s="7">
        <v>0</v>
      </c>
      <c r="N2411" s="7">
        <v>9</v>
      </c>
      <c r="O2411" s="7">
        <f>IFERROR(VLOOKUP(SiscoTable[[#This Row],[Código]],Hoja2!A:B,2,0)*SiscoTable[[#This Row],[Stock_actual]],0)</f>
        <v>73.8</v>
      </c>
      <c r="P2411" s="6" t="s">
        <v>812</v>
      </c>
      <c r="Q2411" s="7">
        <v>11</v>
      </c>
      <c r="R2411" s="7">
        <v>20.240000000000002</v>
      </c>
      <c r="S2411" s="7" t="s">
        <v>11927</v>
      </c>
      <c r="BI2411"/>
      <c r="BJ2411"/>
    </row>
    <row r="2412" spans="2:62" x14ac:dyDescent="0.4">
      <c r="B2412" s="1">
        <v>15923</v>
      </c>
      <c r="C2412" s="6" t="s">
        <v>25</v>
      </c>
      <c r="D2412" s="6" t="s">
        <v>30</v>
      </c>
      <c r="E2412" s="6" t="s">
        <v>3268</v>
      </c>
      <c r="F2412" s="6" t="s">
        <v>3269</v>
      </c>
      <c r="G2412" s="6" t="s">
        <v>3773</v>
      </c>
      <c r="H2412" s="6" t="s">
        <v>3775</v>
      </c>
      <c r="I2412" s="6" t="s">
        <v>3796</v>
      </c>
      <c r="J2412" s="6" t="s">
        <v>5</v>
      </c>
      <c r="K2412" s="7">
        <v>20.83</v>
      </c>
      <c r="L2412" s="7">
        <f>IFERROR(VLOOKUP(SiscoTable[[#This Row],[Código]],Hoja2!A:B,2,0)*SiscoTable[[#This Row],[Provta(Uns)]],0)</f>
        <v>170.80599999999998</v>
      </c>
      <c r="M2412" s="7">
        <v>0</v>
      </c>
      <c r="N2412" s="7">
        <v>23</v>
      </c>
      <c r="O2412" s="7">
        <f>IFERROR(VLOOKUP(SiscoTable[[#This Row],[Código]],Hoja2!A:B,2,0)*SiscoTable[[#This Row],[Stock_actual]],0)</f>
        <v>188.6</v>
      </c>
      <c r="P2412" s="6" t="s">
        <v>565</v>
      </c>
      <c r="Q2412" s="7">
        <v>23</v>
      </c>
      <c r="R2412" s="7">
        <v>41.17</v>
      </c>
      <c r="S2412" s="7" t="s">
        <v>11927</v>
      </c>
      <c r="BI2412"/>
      <c r="BJ2412"/>
    </row>
    <row r="2413" spans="2:62" x14ac:dyDescent="0.4">
      <c r="B2413" s="1">
        <v>15924</v>
      </c>
      <c r="C2413" s="6" t="s">
        <v>25</v>
      </c>
      <c r="D2413" s="6" t="s">
        <v>25</v>
      </c>
      <c r="E2413" s="6" t="s">
        <v>3268</v>
      </c>
      <c r="F2413" s="6" t="s">
        <v>3269</v>
      </c>
      <c r="G2413" s="6" t="s">
        <v>3773</v>
      </c>
      <c r="H2413" s="6" t="s">
        <v>3775</v>
      </c>
      <c r="I2413" s="6" t="s">
        <v>3779</v>
      </c>
      <c r="J2413" s="6" t="s">
        <v>5</v>
      </c>
      <c r="K2413" s="7">
        <v>44.33</v>
      </c>
      <c r="L2413" s="7">
        <f>IFERROR(VLOOKUP(SiscoTable[[#This Row],[Código]],Hoja2!A:B,2,0)*SiscoTable[[#This Row],[Provta(Uns)]],0)</f>
        <v>345.774</v>
      </c>
      <c r="M2413" s="7">
        <v>96</v>
      </c>
      <c r="N2413" s="7">
        <v>14</v>
      </c>
      <c r="O2413" s="7">
        <f>IFERROR(VLOOKUP(SiscoTable[[#This Row],[Código]],Hoja2!A:B,2,0)*SiscoTable[[#This Row],[Stock_actual]],0)</f>
        <v>109.2</v>
      </c>
      <c r="P2413" s="6" t="s">
        <v>117</v>
      </c>
      <c r="Q2413" s="7">
        <v>49</v>
      </c>
      <c r="R2413" s="7">
        <v>0</v>
      </c>
      <c r="S2413" s="7" t="s">
        <v>11927</v>
      </c>
      <c r="BI2413"/>
      <c r="BJ2413"/>
    </row>
    <row r="2414" spans="2:62" x14ac:dyDescent="0.4">
      <c r="B2414" s="1">
        <v>15925</v>
      </c>
      <c r="C2414" s="6" t="s">
        <v>25</v>
      </c>
      <c r="D2414" s="6" t="s">
        <v>30</v>
      </c>
      <c r="E2414" s="6" t="s">
        <v>3268</v>
      </c>
      <c r="F2414" s="6" t="s">
        <v>3269</v>
      </c>
      <c r="G2414" s="6" t="s">
        <v>3773</v>
      </c>
      <c r="H2414" s="6" t="s">
        <v>3775</v>
      </c>
      <c r="I2414" s="6" t="s">
        <v>3780</v>
      </c>
      <c r="J2414" s="6" t="s">
        <v>5</v>
      </c>
      <c r="K2414" s="7">
        <v>15.5</v>
      </c>
      <c r="L2414" s="7">
        <f>IFERROR(VLOOKUP(SiscoTable[[#This Row],[Código]],Hoja2!A:B,2,0)*SiscoTable[[#This Row],[Provta(Uns)]],0)</f>
        <v>120.89999999999999</v>
      </c>
      <c r="M2414" s="7">
        <v>48</v>
      </c>
      <c r="N2414" s="7">
        <v>10</v>
      </c>
      <c r="O2414" s="7">
        <f>IFERROR(VLOOKUP(SiscoTable[[#This Row],[Código]],Hoja2!A:B,2,0)*SiscoTable[[#This Row],[Stock_actual]],0)</f>
        <v>78</v>
      </c>
      <c r="P2414" s="6" t="s">
        <v>296</v>
      </c>
      <c r="Q2414" s="7">
        <v>17</v>
      </c>
      <c r="R2414" s="7">
        <v>0</v>
      </c>
      <c r="S2414" s="7" t="s">
        <v>11927</v>
      </c>
      <c r="BI2414"/>
      <c r="BJ2414"/>
    </row>
    <row r="2415" spans="2:62" x14ac:dyDescent="0.4">
      <c r="B2415" s="1">
        <v>15926</v>
      </c>
      <c r="C2415" s="6" t="s">
        <v>8</v>
      </c>
      <c r="D2415" s="6" t="s">
        <v>8</v>
      </c>
      <c r="E2415" s="6" t="s">
        <v>3268</v>
      </c>
      <c r="F2415" s="6" t="s">
        <v>3269</v>
      </c>
      <c r="G2415" s="6" t="s">
        <v>4590</v>
      </c>
      <c r="H2415" s="6" t="s">
        <v>4666</v>
      </c>
      <c r="I2415" s="6" t="s">
        <v>4665</v>
      </c>
      <c r="J2415" s="6" t="s">
        <v>5</v>
      </c>
      <c r="K2415" s="7">
        <v>0</v>
      </c>
      <c r="L2415" s="7">
        <f>IFERROR(VLOOKUP(SiscoTable[[#This Row],[Código]],Hoja2!A:B,2,0)*SiscoTable[[#This Row],[Provta(Uns)]],0)</f>
        <v>0</v>
      </c>
      <c r="M2415" s="7">
        <v>0</v>
      </c>
      <c r="N2415" s="7">
        <v>0</v>
      </c>
      <c r="O2415" s="7">
        <f>IFERROR(VLOOKUP(SiscoTable[[#This Row],[Código]],Hoja2!A:B,2,0)*SiscoTable[[#This Row],[Stock_actual]],0)</f>
        <v>0</v>
      </c>
      <c r="P2415" s="6" t="s">
        <v>7</v>
      </c>
      <c r="Q2415" s="7">
        <v>0</v>
      </c>
      <c r="R2415" s="7">
        <v>0</v>
      </c>
      <c r="S2415" s="7" t="s">
        <v>11927</v>
      </c>
      <c r="BI2415"/>
      <c r="BJ2415"/>
    </row>
    <row r="2416" spans="2:62" x14ac:dyDescent="0.4">
      <c r="B2416" s="1">
        <v>15927</v>
      </c>
      <c r="C2416" s="6" t="s">
        <v>8</v>
      </c>
      <c r="D2416" s="6" t="s">
        <v>8</v>
      </c>
      <c r="E2416" s="6" t="s">
        <v>3268</v>
      </c>
      <c r="F2416" s="6" t="s">
        <v>3269</v>
      </c>
      <c r="G2416" s="6" t="s">
        <v>4590</v>
      </c>
      <c r="H2416" s="6" t="s">
        <v>4666</v>
      </c>
      <c r="I2416" s="6" t="s">
        <v>4667</v>
      </c>
      <c r="J2416" s="6" t="s">
        <v>5</v>
      </c>
      <c r="K2416" s="7">
        <v>0.17</v>
      </c>
      <c r="L2416" s="7">
        <f>IFERROR(VLOOKUP(SiscoTable[[#This Row],[Código]],Hoja2!A:B,2,0)*SiscoTable[[#This Row],[Provta(Uns)]],0)</f>
        <v>0.59500000000000008</v>
      </c>
      <c r="M2416" s="7">
        <v>0</v>
      </c>
      <c r="N2416" s="7">
        <v>0</v>
      </c>
      <c r="O2416" s="7">
        <f>IFERROR(VLOOKUP(SiscoTable[[#This Row],[Código]],Hoja2!A:B,2,0)*SiscoTable[[#This Row],[Stock_actual]],0)</f>
        <v>0</v>
      </c>
      <c r="P2416" s="6" t="s">
        <v>7</v>
      </c>
      <c r="Q2416" s="7">
        <v>0</v>
      </c>
      <c r="R2416" s="7">
        <v>0</v>
      </c>
      <c r="S2416" s="7" t="s">
        <v>11927</v>
      </c>
      <c r="BI2416"/>
      <c r="BJ2416"/>
    </row>
    <row r="2417" spans="2:62" x14ac:dyDescent="0.4">
      <c r="B2417" s="1">
        <v>15928</v>
      </c>
      <c r="C2417" s="6" t="s">
        <v>8</v>
      </c>
      <c r="D2417" s="6" t="s">
        <v>8</v>
      </c>
      <c r="E2417" s="6" t="s">
        <v>3268</v>
      </c>
      <c r="F2417" s="6" t="s">
        <v>3269</v>
      </c>
      <c r="G2417" s="6" t="s">
        <v>4590</v>
      </c>
      <c r="H2417" s="6" t="s">
        <v>4666</v>
      </c>
      <c r="I2417" s="6" t="s">
        <v>4668</v>
      </c>
      <c r="J2417" s="6" t="s">
        <v>5</v>
      </c>
      <c r="K2417" s="7">
        <v>0</v>
      </c>
      <c r="L2417" s="7">
        <f>IFERROR(VLOOKUP(SiscoTable[[#This Row],[Código]],Hoja2!A:B,2,0)*SiscoTable[[#This Row],[Provta(Uns)]],0)</f>
        <v>0</v>
      </c>
      <c r="M2417" s="7">
        <v>0</v>
      </c>
      <c r="N2417" s="7">
        <v>0</v>
      </c>
      <c r="O2417" s="7">
        <f>IFERROR(VLOOKUP(SiscoTable[[#This Row],[Código]],Hoja2!A:B,2,0)*SiscoTable[[#This Row],[Stock_actual]],0)</f>
        <v>0</v>
      </c>
      <c r="P2417" s="6" t="s">
        <v>7</v>
      </c>
      <c r="Q2417" s="7">
        <v>0</v>
      </c>
      <c r="R2417" s="7">
        <v>0</v>
      </c>
      <c r="S2417" s="7" t="s">
        <v>11927</v>
      </c>
      <c r="BI2417"/>
      <c r="BJ2417"/>
    </row>
    <row r="2418" spans="2:62" x14ac:dyDescent="0.4">
      <c r="B2418" s="1">
        <v>15929</v>
      </c>
      <c r="C2418" s="6" t="s">
        <v>8</v>
      </c>
      <c r="D2418" s="6" t="s">
        <v>8</v>
      </c>
      <c r="E2418" s="6" t="s">
        <v>3268</v>
      </c>
      <c r="F2418" s="6" t="s">
        <v>3269</v>
      </c>
      <c r="G2418" s="6" t="s">
        <v>4590</v>
      </c>
      <c r="H2418" s="6" t="s">
        <v>4666</v>
      </c>
      <c r="I2418" s="6" t="s">
        <v>4669</v>
      </c>
      <c r="J2418" s="6" t="s">
        <v>5</v>
      </c>
      <c r="K2418" s="7">
        <v>0</v>
      </c>
      <c r="L2418" s="7">
        <f>IFERROR(VLOOKUP(SiscoTable[[#This Row],[Código]],Hoja2!A:B,2,0)*SiscoTable[[#This Row],[Provta(Uns)]],0)</f>
        <v>0</v>
      </c>
      <c r="M2418" s="7">
        <v>0</v>
      </c>
      <c r="N2418" s="7">
        <v>0</v>
      </c>
      <c r="O2418" s="7">
        <f>IFERROR(VLOOKUP(SiscoTable[[#This Row],[Código]],Hoja2!A:B,2,0)*SiscoTable[[#This Row],[Stock_actual]],0)</f>
        <v>0</v>
      </c>
      <c r="P2418" s="6" t="s">
        <v>7</v>
      </c>
      <c r="Q2418" s="7">
        <v>0</v>
      </c>
      <c r="R2418" s="7">
        <v>0</v>
      </c>
      <c r="S2418" s="7" t="s">
        <v>11927</v>
      </c>
      <c r="BI2418"/>
      <c r="BJ2418"/>
    </row>
    <row r="2419" spans="2:62" x14ac:dyDescent="0.4">
      <c r="B2419" s="1">
        <v>15930</v>
      </c>
      <c r="C2419" s="6" t="s">
        <v>8</v>
      </c>
      <c r="D2419" s="6" t="s">
        <v>8</v>
      </c>
      <c r="E2419" s="6" t="s">
        <v>3268</v>
      </c>
      <c r="F2419" s="6" t="s">
        <v>3269</v>
      </c>
      <c r="G2419" s="6" t="s">
        <v>4590</v>
      </c>
      <c r="H2419" s="6" t="s">
        <v>4666</v>
      </c>
      <c r="I2419" s="6" t="s">
        <v>4670</v>
      </c>
      <c r="J2419" s="6" t="s">
        <v>5</v>
      </c>
      <c r="K2419" s="7">
        <v>0</v>
      </c>
      <c r="L2419" s="7">
        <f>IFERROR(VLOOKUP(SiscoTable[[#This Row],[Código]],Hoja2!A:B,2,0)*SiscoTable[[#This Row],[Provta(Uns)]],0)</f>
        <v>0</v>
      </c>
      <c r="M2419" s="7">
        <v>0</v>
      </c>
      <c r="N2419" s="7">
        <v>0</v>
      </c>
      <c r="O2419" s="7">
        <f>IFERROR(VLOOKUP(SiscoTable[[#This Row],[Código]],Hoja2!A:B,2,0)*SiscoTable[[#This Row],[Stock_actual]],0)</f>
        <v>0</v>
      </c>
      <c r="P2419" s="6" t="s">
        <v>7</v>
      </c>
      <c r="Q2419" s="7">
        <v>0</v>
      </c>
      <c r="R2419" s="7">
        <v>0</v>
      </c>
      <c r="S2419" s="7" t="s">
        <v>11927</v>
      </c>
      <c r="BI2419"/>
      <c r="BJ2419"/>
    </row>
    <row r="2420" spans="2:62" x14ac:dyDescent="0.4">
      <c r="B2420" s="1">
        <v>15931</v>
      </c>
      <c r="C2420" s="6" t="s">
        <v>8</v>
      </c>
      <c r="D2420" s="6" t="s">
        <v>8</v>
      </c>
      <c r="E2420" s="6" t="s">
        <v>3268</v>
      </c>
      <c r="F2420" s="6" t="s">
        <v>3269</v>
      </c>
      <c r="G2420" s="6" t="s">
        <v>4590</v>
      </c>
      <c r="H2420" s="6" t="s">
        <v>4666</v>
      </c>
      <c r="I2420" s="6" t="s">
        <v>4671</v>
      </c>
      <c r="J2420" s="6" t="s">
        <v>5</v>
      </c>
      <c r="K2420" s="7">
        <v>0</v>
      </c>
      <c r="L2420" s="7">
        <f>IFERROR(VLOOKUP(SiscoTable[[#This Row],[Código]],Hoja2!A:B,2,0)*SiscoTable[[#This Row],[Provta(Uns)]],0)</f>
        <v>0</v>
      </c>
      <c r="M2420" s="7">
        <v>0</v>
      </c>
      <c r="N2420" s="7">
        <v>0</v>
      </c>
      <c r="O2420" s="7">
        <f>IFERROR(VLOOKUP(SiscoTable[[#This Row],[Código]],Hoja2!A:B,2,0)*SiscoTable[[#This Row],[Stock_actual]],0)</f>
        <v>0</v>
      </c>
      <c r="P2420" s="6" t="s">
        <v>7</v>
      </c>
      <c r="Q2420" s="7">
        <v>0</v>
      </c>
      <c r="R2420" s="7">
        <v>0</v>
      </c>
      <c r="S2420" s="7" t="s">
        <v>11927</v>
      </c>
      <c r="BI2420"/>
      <c r="BJ2420"/>
    </row>
    <row r="2421" spans="2:62" x14ac:dyDescent="0.4">
      <c r="B2421" s="1">
        <v>15932</v>
      </c>
      <c r="C2421" s="6" t="s">
        <v>8</v>
      </c>
      <c r="D2421" s="6" t="s">
        <v>8</v>
      </c>
      <c r="E2421" s="6" t="s">
        <v>3268</v>
      </c>
      <c r="F2421" s="6" t="s">
        <v>3269</v>
      </c>
      <c r="G2421" s="6" t="s">
        <v>4590</v>
      </c>
      <c r="H2421" s="6" t="s">
        <v>4666</v>
      </c>
      <c r="I2421" s="6" t="s">
        <v>4672</v>
      </c>
      <c r="J2421" s="6" t="s">
        <v>5</v>
      </c>
      <c r="K2421" s="7">
        <v>0</v>
      </c>
      <c r="L2421" s="7">
        <f>IFERROR(VLOOKUP(SiscoTable[[#This Row],[Código]],Hoja2!A:B,2,0)*SiscoTable[[#This Row],[Provta(Uns)]],0)</f>
        <v>0</v>
      </c>
      <c r="M2421" s="7">
        <v>0</v>
      </c>
      <c r="N2421" s="7">
        <v>0</v>
      </c>
      <c r="O2421" s="7">
        <f>IFERROR(VLOOKUP(SiscoTable[[#This Row],[Código]],Hoja2!A:B,2,0)*SiscoTable[[#This Row],[Stock_actual]],0)</f>
        <v>0</v>
      </c>
      <c r="P2421" s="6" t="s">
        <v>7</v>
      </c>
      <c r="Q2421" s="7">
        <v>0</v>
      </c>
      <c r="R2421" s="7">
        <v>0</v>
      </c>
      <c r="S2421" s="7" t="s">
        <v>11927</v>
      </c>
      <c r="BI2421"/>
      <c r="BJ2421"/>
    </row>
    <row r="2422" spans="2:62" x14ac:dyDescent="0.4">
      <c r="B2422" s="1">
        <v>15933</v>
      </c>
      <c r="C2422" s="6" t="s">
        <v>8</v>
      </c>
      <c r="D2422" s="6" t="s">
        <v>8</v>
      </c>
      <c r="E2422" s="6" t="s">
        <v>3268</v>
      </c>
      <c r="F2422" s="6" t="s">
        <v>3269</v>
      </c>
      <c r="G2422" s="6" t="s">
        <v>4590</v>
      </c>
      <c r="H2422" s="6" t="s">
        <v>4666</v>
      </c>
      <c r="I2422" s="6" t="s">
        <v>4673</v>
      </c>
      <c r="J2422" s="6" t="s">
        <v>5</v>
      </c>
      <c r="K2422" s="7">
        <v>0</v>
      </c>
      <c r="L2422" s="7">
        <f>IFERROR(VLOOKUP(SiscoTable[[#This Row],[Código]],Hoja2!A:B,2,0)*SiscoTable[[#This Row],[Provta(Uns)]],0)</f>
        <v>0</v>
      </c>
      <c r="M2422" s="7">
        <v>0</v>
      </c>
      <c r="N2422" s="7">
        <v>0</v>
      </c>
      <c r="O2422" s="7">
        <f>IFERROR(VLOOKUP(SiscoTable[[#This Row],[Código]],Hoja2!A:B,2,0)*SiscoTable[[#This Row],[Stock_actual]],0)</f>
        <v>0</v>
      </c>
      <c r="P2422" s="6" t="s">
        <v>7</v>
      </c>
      <c r="Q2422" s="7">
        <v>0</v>
      </c>
      <c r="R2422" s="7">
        <v>0</v>
      </c>
      <c r="S2422" s="7" t="s">
        <v>11927</v>
      </c>
      <c r="BI2422"/>
      <c r="BJ2422"/>
    </row>
    <row r="2423" spans="2:62" x14ac:dyDescent="0.4">
      <c r="B2423" s="1">
        <v>15934</v>
      </c>
      <c r="C2423" s="6" t="s">
        <v>8</v>
      </c>
      <c r="D2423" s="6" t="s">
        <v>8</v>
      </c>
      <c r="E2423" s="6" t="s">
        <v>3268</v>
      </c>
      <c r="F2423" s="6" t="s">
        <v>3269</v>
      </c>
      <c r="G2423" s="6" t="s">
        <v>4590</v>
      </c>
      <c r="H2423" s="6" t="s">
        <v>4666</v>
      </c>
      <c r="I2423" s="6" t="s">
        <v>4674</v>
      </c>
      <c r="J2423" s="6" t="s">
        <v>5</v>
      </c>
      <c r="K2423" s="7">
        <v>0</v>
      </c>
      <c r="L2423" s="7">
        <f>IFERROR(VLOOKUP(SiscoTable[[#This Row],[Código]],Hoja2!A:B,2,0)*SiscoTable[[#This Row],[Provta(Uns)]],0)</f>
        <v>0</v>
      </c>
      <c r="M2423" s="7">
        <v>0</v>
      </c>
      <c r="N2423" s="7">
        <v>0</v>
      </c>
      <c r="O2423" s="7">
        <f>IFERROR(VLOOKUP(SiscoTable[[#This Row],[Código]],Hoja2!A:B,2,0)*SiscoTable[[#This Row],[Stock_actual]],0)</f>
        <v>0</v>
      </c>
      <c r="P2423" s="6" t="s">
        <v>7</v>
      </c>
      <c r="Q2423" s="7">
        <v>0</v>
      </c>
      <c r="R2423" s="7">
        <v>0</v>
      </c>
      <c r="S2423" s="7" t="s">
        <v>11927</v>
      </c>
      <c r="BI2423"/>
      <c r="BJ2423"/>
    </row>
    <row r="2424" spans="2:62" x14ac:dyDescent="0.4">
      <c r="B2424" s="1">
        <v>15935</v>
      </c>
      <c r="C2424" s="6" t="s">
        <v>8</v>
      </c>
      <c r="D2424" s="6" t="s">
        <v>8</v>
      </c>
      <c r="E2424" s="6" t="s">
        <v>3268</v>
      </c>
      <c r="F2424" s="6" t="s">
        <v>3269</v>
      </c>
      <c r="G2424" s="6" t="s">
        <v>4590</v>
      </c>
      <c r="H2424" s="6" t="s">
        <v>4666</v>
      </c>
      <c r="I2424" s="6" t="s">
        <v>4675</v>
      </c>
      <c r="J2424" s="6" t="s">
        <v>5</v>
      </c>
      <c r="K2424" s="7">
        <v>0</v>
      </c>
      <c r="L2424" s="7">
        <f>IFERROR(VLOOKUP(SiscoTable[[#This Row],[Código]],Hoja2!A:B,2,0)*SiscoTable[[#This Row],[Provta(Uns)]],0)</f>
        <v>0</v>
      </c>
      <c r="M2424" s="7">
        <v>0</v>
      </c>
      <c r="N2424" s="7">
        <v>0</v>
      </c>
      <c r="O2424" s="7">
        <f>IFERROR(VLOOKUP(SiscoTable[[#This Row],[Código]],Hoja2!A:B,2,0)*SiscoTable[[#This Row],[Stock_actual]],0)</f>
        <v>0</v>
      </c>
      <c r="P2424" s="6" t="s">
        <v>7</v>
      </c>
      <c r="Q2424" s="7">
        <v>0</v>
      </c>
      <c r="R2424" s="7">
        <v>0</v>
      </c>
      <c r="S2424" s="7" t="s">
        <v>11927</v>
      </c>
      <c r="BI2424"/>
      <c r="BJ2424"/>
    </row>
    <row r="2425" spans="2:62" x14ac:dyDescent="0.4">
      <c r="B2425" s="1">
        <v>15936</v>
      </c>
      <c r="C2425" s="6" t="s">
        <v>8</v>
      </c>
      <c r="D2425" s="6" t="s">
        <v>8</v>
      </c>
      <c r="E2425" s="6" t="s">
        <v>3268</v>
      </c>
      <c r="F2425" s="6" t="s">
        <v>3269</v>
      </c>
      <c r="G2425" s="6" t="s">
        <v>4590</v>
      </c>
      <c r="H2425" s="6" t="s">
        <v>4666</v>
      </c>
      <c r="I2425" s="6" t="s">
        <v>4676</v>
      </c>
      <c r="J2425" s="6" t="s">
        <v>5</v>
      </c>
      <c r="K2425" s="7">
        <v>0</v>
      </c>
      <c r="L2425" s="7">
        <f>IFERROR(VLOOKUP(SiscoTable[[#This Row],[Código]],Hoja2!A:B,2,0)*SiscoTable[[#This Row],[Provta(Uns)]],0)</f>
        <v>0</v>
      </c>
      <c r="M2425" s="7">
        <v>0</v>
      </c>
      <c r="N2425" s="7">
        <v>0</v>
      </c>
      <c r="O2425" s="7">
        <f>IFERROR(VLOOKUP(SiscoTable[[#This Row],[Código]],Hoja2!A:B,2,0)*SiscoTable[[#This Row],[Stock_actual]],0)</f>
        <v>0</v>
      </c>
      <c r="P2425" s="6" t="s">
        <v>7</v>
      </c>
      <c r="Q2425" s="7">
        <v>0</v>
      </c>
      <c r="R2425" s="7">
        <v>0</v>
      </c>
      <c r="S2425" s="7" t="s">
        <v>11927</v>
      </c>
      <c r="BI2425"/>
      <c r="BJ2425"/>
    </row>
    <row r="2426" spans="2:62" x14ac:dyDescent="0.4">
      <c r="B2426" s="1">
        <v>15937</v>
      </c>
      <c r="C2426" s="6" t="s">
        <v>8</v>
      </c>
      <c r="D2426" s="6" t="s">
        <v>8</v>
      </c>
      <c r="E2426" s="6" t="s">
        <v>3268</v>
      </c>
      <c r="F2426" s="6" t="s">
        <v>3269</v>
      </c>
      <c r="G2426" s="6" t="s">
        <v>4590</v>
      </c>
      <c r="H2426" s="6" t="s">
        <v>4666</v>
      </c>
      <c r="I2426" s="6" t="s">
        <v>4677</v>
      </c>
      <c r="J2426" s="6" t="s">
        <v>5</v>
      </c>
      <c r="K2426" s="7">
        <v>0</v>
      </c>
      <c r="L2426" s="7">
        <f>IFERROR(VLOOKUP(SiscoTable[[#This Row],[Código]],Hoja2!A:B,2,0)*SiscoTable[[#This Row],[Provta(Uns)]],0)</f>
        <v>0</v>
      </c>
      <c r="M2426" s="7">
        <v>0</v>
      </c>
      <c r="N2426" s="7">
        <v>0</v>
      </c>
      <c r="O2426" s="7">
        <f>IFERROR(VLOOKUP(SiscoTable[[#This Row],[Código]],Hoja2!A:B,2,0)*SiscoTable[[#This Row],[Stock_actual]],0)</f>
        <v>0</v>
      </c>
      <c r="P2426" s="6" t="s">
        <v>7</v>
      </c>
      <c r="Q2426" s="7">
        <v>0</v>
      </c>
      <c r="R2426" s="7">
        <v>0</v>
      </c>
      <c r="S2426" s="7" t="s">
        <v>11927</v>
      </c>
      <c r="BI2426"/>
      <c r="BJ2426"/>
    </row>
    <row r="2427" spans="2:62" x14ac:dyDescent="0.4">
      <c r="B2427" s="1">
        <v>15938</v>
      </c>
      <c r="C2427" s="6" t="s">
        <v>8</v>
      </c>
      <c r="D2427" s="6" t="s">
        <v>8</v>
      </c>
      <c r="E2427" s="6" t="s">
        <v>3268</v>
      </c>
      <c r="F2427" s="6" t="s">
        <v>3269</v>
      </c>
      <c r="G2427" s="6" t="s">
        <v>4590</v>
      </c>
      <c r="H2427" s="6" t="s">
        <v>4666</v>
      </c>
      <c r="I2427" s="6" t="s">
        <v>4678</v>
      </c>
      <c r="J2427" s="6" t="s">
        <v>5</v>
      </c>
      <c r="K2427" s="7">
        <v>0</v>
      </c>
      <c r="L2427" s="7">
        <f>IFERROR(VLOOKUP(SiscoTable[[#This Row],[Código]],Hoja2!A:B,2,0)*SiscoTable[[#This Row],[Provta(Uns)]],0)</f>
        <v>0</v>
      </c>
      <c r="M2427" s="7">
        <v>0</v>
      </c>
      <c r="N2427" s="7">
        <v>0</v>
      </c>
      <c r="O2427" s="7">
        <f>IFERROR(VLOOKUP(SiscoTable[[#This Row],[Código]],Hoja2!A:B,2,0)*SiscoTable[[#This Row],[Stock_actual]],0)</f>
        <v>0</v>
      </c>
      <c r="P2427" s="6" t="s">
        <v>7</v>
      </c>
      <c r="Q2427" s="7">
        <v>0</v>
      </c>
      <c r="R2427" s="7">
        <v>0</v>
      </c>
      <c r="S2427" s="7" t="s">
        <v>11927</v>
      </c>
      <c r="BI2427"/>
      <c r="BJ2427"/>
    </row>
    <row r="2428" spans="2:62" x14ac:dyDescent="0.4">
      <c r="B2428" s="1">
        <v>15939</v>
      </c>
      <c r="C2428" s="6" t="s">
        <v>8</v>
      </c>
      <c r="D2428" s="6" t="s">
        <v>8</v>
      </c>
      <c r="E2428" s="6" t="s">
        <v>3268</v>
      </c>
      <c r="F2428" s="6" t="s">
        <v>3269</v>
      </c>
      <c r="G2428" s="6" t="s">
        <v>4590</v>
      </c>
      <c r="H2428" s="6" t="s">
        <v>4666</v>
      </c>
      <c r="I2428" s="6" t="s">
        <v>4679</v>
      </c>
      <c r="J2428" s="6" t="s">
        <v>5</v>
      </c>
      <c r="K2428" s="7">
        <v>0</v>
      </c>
      <c r="L2428" s="7">
        <f>IFERROR(VLOOKUP(SiscoTable[[#This Row],[Código]],Hoja2!A:B,2,0)*SiscoTable[[#This Row],[Provta(Uns)]],0)</f>
        <v>0</v>
      </c>
      <c r="M2428" s="7">
        <v>0</v>
      </c>
      <c r="N2428" s="7">
        <v>0</v>
      </c>
      <c r="O2428" s="7">
        <f>IFERROR(VLOOKUP(SiscoTable[[#This Row],[Código]],Hoja2!A:B,2,0)*SiscoTable[[#This Row],[Stock_actual]],0)</f>
        <v>0</v>
      </c>
      <c r="P2428" s="6" t="s">
        <v>7</v>
      </c>
      <c r="Q2428" s="7">
        <v>0</v>
      </c>
      <c r="R2428" s="7">
        <v>0</v>
      </c>
      <c r="S2428" s="7" t="s">
        <v>11927</v>
      </c>
      <c r="BI2428"/>
      <c r="BJ2428"/>
    </row>
    <row r="2429" spans="2:62" x14ac:dyDescent="0.4">
      <c r="B2429" s="1">
        <v>15940</v>
      </c>
      <c r="C2429" s="6" t="s">
        <v>8</v>
      </c>
      <c r="D2429" s="6" t="s">
        <v>8</v>
      </c>
      <c r="E2429" s="6" t="s">
        <v>3268</v>
      </c>
      <c r="F2429" s="6" t="s">
        <v>3269</v>
      </c>
      <c r="G2429" s="6" t="s">
        <v>4590</v>
      </c>
      <c r="H2429" s="6" t="s">
        <v>4666</v>
      </c>
      <c r="I2429" s="6" t="s">
        <v>4680</v>
      </c>
      <c r="J2429" s="6" t="s">
        <v>5</v>
      </c>
      <c r="K2429" s="7">
        <v>0</v>
      </c>
      <c r="L2429" s="7">
        <f>IFERROR(VLOOKUP(SiscoTable[[#This Row],[Código]],Hoja2!A:B,2,0)*SiscoTable[[#This Row],[Provta(Uns)]],0)</f>
        <v>0</v>
      </c>
      <c r="M2429" s="7">
        <v>0</v>
      </c>
      <c r="N2429" s="7">
        <v>0</v>
      </c>
      <c r="O2429" s="7">
        <f>IFERROR(VLOOKUP(SiscoTable[[#This Row],[Código]],Hoja2!A:B,2,0)*SiscoTable[[#This Row],[Stock_actual]],0)</f>
        <v>0</v>
      </c>
      <c r="P2429" s="6" t="s">
        <v>7</v>
      </c>
      <c r="Q2429" s="7">
        <v>0</v>
      </c>
      <c r="R2429" s="7">
        <v>0</v>
      </c>
      <c r="S2429" s="7" t="s">
        <v>11927</v>
      </c>
      <c r="BI2429"/>
      <c r="BJ2429"/>
    </row>
    <row r="2430" spans="2:62" x14ac:dyDescent="0.4">
      <c r="B2430" s="1">
        <v>15942</v>
      </c>
      <c r="C2430" s="6" t="s">
        <v>8</v>
      </c>
      <c r="D2430" s="6" t="s">
        <v>8</v>
      </c>
      <c r="E2430" s="6" t="s">
        <v>3268</v>
      </c>
      <c r="F2430" s="6" t="s">
        <v>3269</v>
      </c>
      <c r="G2430" s="6" t="s">
        <v>4590</v>
      </c>
      <c r="H2430" s="6" t="s">
        <v>4666</v>
      </c>
      <c r="I2430" s="6" t="s">
        <v>4681</v>
      </c>
      <c r="J2430" s="6" t="s">
        <v>5</v>
      </c>
      <c r="K2430" s="7">
        <v>0</v>
      </c>
      <c r="L2430" s="7">
        <f>IFERROR(VLOOKUP(SiscoTable[[#This Row],[Código]],Hoja2!A:B,2,0)*SiscoTable[[#This Row],[Provta(Uns)]],0)</f>
        <v>0</v>
      </c>
      <c r="M2430" s="7">
        <v>0</v>
      </c>
      <c r="N2430" s="7">
        <v>0</v>
      </c>
      <c r="O2430" s="7">
        <f>IFERROR(VLOOKUP(SiscoTable[[#This Row],[Código]],Hoja2!A:B,2,0)*SiscoTable[[#This Row],[Stock_actual]],0)</f>
        <v>0</v>
      </c>
      <c r="P2430" s="6" t="s">
        <v>7</v>
      </c>
      <c r="Q2430" s="7">
        <v>0</v>
      </c>
      <c r="R2430" s="7">
        <v>0</v>
      </c>
      <c r="S2430" s="7" t="s">
        <v>11927</v>
      </c>
      <c r="BI2430"/>
      <c r="BJ2430"/>
    </row>
    <row r="2431" spans="2:62" x14ac:dyDescent="0.4">
      <c r="B2431" s="1">
        <v>15943</v>
      </c>
      <c r="C2431" s="6" t="s">
        <v>8</v>
      </c>
      <c r="D2431" s="6" t="s">
        <v>8</v>
      </c>
      <c r="E2431" s="6" t="s">
        <v>3268</v>
      </c>
      <c r="F2431" s="6" t="s">
        <v>3269</v>
      </c>
      <c r="G2431" s="6" t="s">
        <v>4590</v>
      </c>
      <c r="H2431" s="6" t="s">
        <v>4666</v>
      </c>
      <c r="I2431" s="6" t="s">
        <v>4682</v>
      </c>
      <c r="J2431" s="6" t="s">
        <v>5</v>
      </c>
      <c r="K2431" s="7">
        <v>0</v>
      </c>
      <c r="L2431" s="7">
        <f>IFERROR(VLOOKUP(SiscoTable[[#This Row],[Código]],Hoja2!A:B,2,0)*SiscoTable[[#This Row],[Provta(Uns)]],0)</f>
        <v>0</v>
      </c>
      <c r="M2431" s="7">
        <v>0</v>
      </c>
      <c r="N2431" s="7">
        <v>0</v>
      </c>
      <c r="O2431" s="7">
        <f>IFERROR(VLOOKUP(SiscoTable[[#This Row],[Código]],Hoja2!A:B,2,0)*SiscoTable[[#This Row],[Stock_actual]],0)</f>
        <v>0</v>
      </c>
      <c r="P2431" s="6" t="s">
        <v>7</v>
      </c>
      <c r="Q2431" s="7">
        <v>0</v>
      </c>
      <c r="R2431" s="7">
        <v>0</v>
      </c>
      <c r="S2431" s="7" t="s">
        <v>11927</v>
      </c>
      <c r="BI2431"/>
      <c r="BJ2431"/>
    </row>
    <row r="2432" spans="2:62" x14ac:dyDescent="0.4">
      <c r="B2432" s="1">
        <v>15944</v>
      </c>
      <c r="C2432" s="6" t="s">
        <v>8</v>
      </c>
      <c r="D2432" s="6" t="s">
        <v>8</v>
      </c>
      <c r="E2432" s="6" t="s">
        <v>3268</v>
      </c>
      <c r="F2432" s="6" t="s">
        <v>3269</v>
      </c>
      <c r="G2432" s="6" t="s">
        <v>4590</v>
      </c>
      <c r="H2432" s="6" t="s">
        <v>4666</v>
      </c>
      <c r="I2432" s="6" t="s">
        <v>4683</v>
      </c>
      <c r="J2432" s="6" t="s">
        <v>5</v>
      </c>
      <c r="K2432" s="7">
        <v>0</v>
      </c>
      <c r="L2432" s="7">
        <f>IFERROR(VLOOKUP(SiscoTable[[#This Row],[Código]],Hoja2!A:B,2,0)*SiscoTable[[#This Row],[Provta(Uns)]],0)</f>
        <v>0</v>
      </c>
      <c r="M2432" s="7">
        <v>0</v>
      </c>
      <c r="N2432" s="7">
        <v>0</v>
      </c>
      <c r="O2432" s="7">
        <f>IFERROR(VLOOKUP(SiscoTable[[#This Row],[Código]],Hoja2!A:B,2,0)*SiscoTable[[#This Row],[Stock_actual]],0)</f>
        <v>0</v>
      </c>
      <c r="P2432" s="6" t="s">
        <v>7</v>
      </c>
      <c r="Q2432" s="7">
        <v>0</v>
      </c>
      <c r="R2432" s="7">
        <v>0</v>
      </c>
      <c r="S2432" s="7" t="s">
        <v>11927</v>
      </c>
      <c r="BI2432"/>
      <c r="BJ2432"/>
    </row>
    <row r="2433" spans="2:62" x14ac:dyDescent="0.4">
      <c r="B2433" s="1">
        <v>15945</v>
      </c>
      <c r="C2433" s="6" t="s">
        <v>8</v>
      </c>
      <c r="D2433" s="6" t="s">
        <v>8</v>
      </c>
      <c r="E2433" s="6" t="s">
        <v>3268</v>
      </c>
      <c r="F2433" s="6" t="s">
        <v>3269</v>
      </c>
      <c r="G2433" s="6" t="s">
        <v>4590</v>
      </c>
      <c r="H2433" s="6" t="s">
        <v>4666</v>
      </c>
      <c r="I2433" s="6" t="s">
        <v>4684</v>
      </c>
      <c r="J2433" s="6" t="s">
        <v>5</v>
      </c>
      <c r="K2433" s="7">
        <v>0</v>
      </c>
      <c r="L2433" s="7">
        <f>IFERROR(VLOOKUP(SiscoTable[[#This Row],[Código]],Hoja2!A:B,2,0)*SiscoTable[[#This Row],[Provta(Uns)]],0)</f>
        <v>0</v>
      </c>
      <c r="M2433" s="7">
        <v>0</v>
      </c>
      <c r="N2433" s="7">
        <v>0</v>
      </c>
      <c r="O2433" s="7">
        <f>IFERROR(VLOOKUP(SiscoTable[[#This Row],[Código]],Hoja2!A:B,2,0)*SiscoTable[[#This Row],[Stock_actual]],0)</f>
        <v>0</v>
      </c>
      <c r="P2433" s="6" t="s">
        <v>7</v>
      </c>
      <c r="Q2433" s="7">
        <v>0</v>
      </c>
      <c r="R2433" s="7">
        <v>0</v>
      </c>
      <c r="S2433" s="7" t="s">
        <v>11927</v>
      </c>
      <c r="BI2433"/>
      <c r="BJ2433"/>
    </row>
    <row r="2434" spans="2:62" x14ac:dyDescent="0.4">
      <c r="B2434" s="1">
        <v>15946</v>
      </c>
      <c r="C2434" s="6" t="s">
        <v>8</v>
      </c>
      <c r="D2434" s="6" t="s">
        <v>8</v>
      </c>
      <c r="E2434" s="6" t="s">
        <v>3268</v>
      </c>
      <c r="F2434" s="6" t="s">
        <v>3269</v>
      </c>
      <c r="G2434" s="6" t="s">
        <v>4590</v>
      </c>
      <c r="H2434" s="6" t="s">
        <v>4666</v>
      </c>
      <c r="I2434" s="6" t="s">
        <v>4685</v>
      </c>
      <c r="J2434" s="6" t="s">
        <v>5</v>
      </c>
      <c r="K2434" s="7">
        <v>0</v>
      </c>
      <c r="L2434" s="7">
        <f>IFERROR(VLOOKUP(SiscoTable[[#This Row],[Código]],Hoja2!A:B,2,0)*SiscoTable[[#This Row],[Provta(Uns)]],0)</f>
        <v>0</v>
      </c>
      <c r="M2434" s="7">
        <v>0</v>
      </c>
      <c r="N2434" s="7">
        <v>0</v>
      </c>
      <c r="O2434" s="7">
        <f>IFERROR(VLOOKUP(SiscoTable[[#This Row],[Código]],Hoja2!A:B,2,0)*SiscoTable[[#This Row],[Stock_actual]],0)</f>
        <v>0</v>
      </c>
      <c r="P2434" s="6" t="s">
        <v>7</v>
      </c>
      <c r="Q2434" s="7">
        <v>0</v>
      </c>
      <c r="R2434" s="7">
        <v>0</v>
      </c>
      <c r="S2434" s="7" t="s">
        <v>11927</v>
      </c>
      <c r="BI2434"/>
      <c r="BJ2434"/>
    </row>
    <row r="2435" spans="2:62" x14ac:dyDescent="0.4">
      <c r="B2435" s="1">
        <v>15947</v>
      </c>
      <c r="C2435" s="6" t="s">
        <v>8</v>
      </c>
      <c r="D2435" s="6" t="s">
        <v>8</v>
      </c>
      <c r="E2435" s="6" t="s">
        <v>3268</v>
      </c>
      <c r="F2435" s="6" t="s">
        <v>3269</v>
      </c>
      <c r="G2435" s="6" t="s">
        <v>4590</v>
      </c>
      <c r="H2435" s="6" t="s">
        <v>4666</v>
      </c>
      <c r="I2435" s="6" t="s">
        <v>4686</v>
      </c>
      <c r="J2435" s="6" t="s">
        <v>5</v>
      </c>
      <c r="K2435" s="7">
        <v>0</v>
      </c>
      <c r="L2435" s="7">
        <f>IFERROR(VLOOKUP(SiscoTable[[#This Row],[Código]],Hoja2!A:B,2,0)*SiscoTable[[#This Row],[Provta(Uns)]],0)</f>
        <v>0</v>
      </c>
      <c r="M2435" s="7">
        <v>0</v>
      </c>
      <c r="N2435" s="7">
        <v>0</v>
      </c>
      <c r="O2435" s="7">
        <f>IFERROR(VLOOKUP(SiscoTable[[#This Row],[Código]],Hoja2!A:B,2,0)*SiscoTable[[#This Row],[Stock_actual]],0)</f>
        <v>0</v>
      </c>
      <c r="P2435" s="6" t="s">
        <v>7</v>
      </c>
      <c r="Q2435" s="7">
        <v>0</v>
      </c>
      <c r="R2435" s="7">
        <v>0</v>
      </c>
      <c r="S2435" s="7" t="s">
        <v>11927</v>
      </c>
      <c r="BI2435"/>
      <c r="BJ2435"/>
    </row>
    <row r="2436" spans="2:62" x14ac:dyDescent="0.4">
      <c r="B2436" s="1">
        <v>15948</v>
      </c>
      <c r="C2436" s="6" t="s">
        <v>8</v>
      </c>
      <c r="D2436" s="6" t="s">
        <v>8</v>
      </c>
      <c r="E2436" s="6" t="s">
        <v>3268</v>
      </c>
      <c r="F2436" s="6" t="s">
        <v>3269</v>
      </c>
      <c r="G2436" s="6" t="s">
        <v>4590</v>
      </c>
      <c r="H2436" s="6" t="s">
        <v>4666</v>
      </c>
      <c r="I2436" s="6" t="s">
        <v>4687</v>
      </c>
      <c r="J2436" s="6" t="s">
        <v>5</v>
      </c>
      <c r="K2436" s="7">
        <v>0</v>
      </c>
      <c r="L2436" s="7">
        <f>IFERROR(VLOOKUP(SiscoTable[[#This Row],[Código]],Hoja2!A:B,2,0)*SiscoTable[[#This Row],[Provta(Uns)]],0)</f>
        <v>0</v>
      </c>
      <c r="M2436" s="7">
        <v>0</v>
      </c>
      <c r="N2436" s="7">
        <v>0</v>
      </c>
      <c r="O2436" s="7">
        <f>IFERROR(VLOOKUP(SiscoTable[[#This Row],[Código]],Hoja2!A:B,2,0)*SiscoTable[[#This Row],[Stock_actual]],0)</f>
        <v>0</v>
      </c>
      <c r="P2436" s="6" t="s">
        <v>7</v>
      </c>
      <c r="Q2436" s="7">
        <v>0</v>
      </c>
      <c r="R2436" s="7">
        <v>0</v>
      </c>
      <c r="S2436" s="7" t="s">
        <v>11927</v>
      </c>
      <c r="BI2436"/>
      <c r="BJ2436"/>
    </row>
    <row r="2437" spans="2:62" x14ac:dyDescent="0.4">
      <c r="B2437" s="1">
        <v>15949</v>
      </c>
      <c r="C2437" s="6" t="s">
        <v>8</v>
      </c>
      <c r="D2437" s="6" t="s">
        <v>8</v>
      </c>
      <c r="E2437" s="6" t="s">
        <v>3268</v>
      </c>
      <c r="F2437" s="6" t="s">
        <v>3269</v>
      </c>
      <c r="G2437" s="6" t="s">
        <v>4590</v>
      </c>
      <c r="H2437" s="6" t="s">
        <v>4666</v>
      </c>
      <c r="I2437" s="6" t="s">
        <v>4688</v>
      </c>
      <c r="J2437" s="6" t="s">
        <v>5</v>
      </c>
      <c r="K2437" s="7">
        <v>0</v>
      </c>
      <c r="L2437" s="7">
        <f>IFERROR(VLOOKUP(SiscoTable[[#This Row],[Código]],Hoja2!A:B,2,0)*SiscoTable[[#This Row],[Provta(Uns)]],0)</f>
        <v>0</v>
      </c>
      <c r="M2437" s="7">
        <v>0</v>
      </c>
      <c r="N2437" s="7">
        <v>0</v>
      </c>
      <c r="O2437" s="7">
        <f>IFERROR(VLOOKUP(SiscoTable[[#This Row],[Código]],Hoja2!A:B,2,0)*SiscoTable[[#This Row],[Stock_actual]],0)</f>
        <v>0</v>
      </c>
      <c r="P2437" s="6" t="s">
        <v>7</v>
      </c>
      <c r="Q2437" s="7">
        <v>0</v>
      </c>
      <c r="R2437" s="7">
        <v>0</v>
      </c>
      <c r="S2437" s="7" t="s">
        <v>11927</v>
      </c>
      <c r="BI2437"/>
      <c r="BJ2437"/>
    </row>
    <row r="2438" spans="2:62" x14ac:dyDescent="0.4">
      <c r="B2438" s="1">
        <v>15950</v>
      </c>
      <c r="C2438" s="6" t="s">
        <v>8</v>
      </c>
      <c r="D2438" s="6" t="s">
        <v>8</v>
      </c>
      <c r="E2438" s="6" t="s">
        <v>3268</v>
      </c>
      <c r="F2438" s="6" t="s">
        <v>3269</v>
      </c>
      <c r="G2438" s="6" t="s">
        <v>4590</v>
      </c>
      <c r="H2438" s="6" t="s">
        <v>4666</v>
      </c>
      <c r="I2438" s="6" t="s">
        <v>4689</v>
      </c>
      <c r="J2438" s="6" t="s">
        <v>5</v>
      </c>
      <c r="K2438" s="7">
        <v>0</v>
      </c>
      <c r="L2438" s="7">
        <f>IFERROR(VLOOKUP(SiscoTable[[#This Row],[Código]],Hoja2!A:B,2,0)*SiscoTable[[#This Row],[Provta(Uns)]],0)</f>
        <v>0</v>
      </c>
      <c r="M2438" s="7">
        <v>0</v>
      </c>
      <c r="N2438" s="7">
        <v>0</v>
      </c>
      <c r="O2438" s="7">
        <f>IFERROR(VLOOKUP(SiscoTable[[#This Row],[Código]],Hoja2!A:B,2,0)*SiscoTable[[#This Row],[Stock_actual]],0)</f>
        <v>0</v>
      </c>
      <c r="P2438" s="6" t="s">
        <v>7</v>
      </c>
      <c r="Q2438" s="7">
        <v>0</v>
      </c>
      <c r="R2438" s="7">
        <v>0</v>
      </c>
      <c r="S2438" s="7" t="s">
        <v>11927</v>
      </c>
      <c r="BI2438"/>
      <c r="BJ2438"/>
    </row>
    <row r="2439" spans="2:62" x14ac:dyDescent="0.4">
      <c r="B2439" s="1">
        <v>15952</v>
      </c>
      <c r="C2439" s="6" t="s">
        <v>30</v>
      </c>
      <c r="D2439" s="6" t="s">
        <v>30</v>
      </c>
      <c r="E2439" s="6" t="s">
        <v>0</v>
      </c>
      <c r="F2439" s="6" t="s">
        <v>18</v>
      </c>
      <c r="G2439" s="6" t="s">
        <v>22</v>
      </c>
      <c r="H2439" s="6" t="s">
        <v>4</v>
      </c>
      <c r="I2439" s="6" t="s">
        <v>28</v>
      </c>
      <c r="J2439" s="6" t="s">
        <v>5</v>
      </c>
      <c r="K2439" s="7">
        <v>4.33</v>
      </c>
      <c r="L2439" s="7">
        <f>IFERROR(VLOOKUP(SiscoTable[[#This Row],[Código]],Hoja2!A:B,2,0)*SiscoTable[[#This Row],[Provta(Uns)]],0)</f>
        <v>21.65</v>
      </c>
      <c r="M2439" s="7">
        <v>0</v>
      </c>
      <c r="N2439" s="7">
        <v>1</v>
      </c>
      <c r="O2439" s="7">
        <f>IFERROR(VLOOKUP(SiscoTable[[#This Row],[Código]],Hoja2!A:B,2,0)*SiscoTable[[#This Row],[Stock_actual]],0)</f>
        <v>5</v>
      </c>
      <c r="P2439" s="6" t="s">
        <v>29</v>
      </c>
      <c r="Q2439" s="7">
        <v>5</v>
      </c>
      <c r="R2439" s="7">
        <v>8.3800000000000008</v>
      </c>
      <c r="S2439" s="7" t="s">
        <v>11923</v>
      </c>
      <c r="BI2439"/>
      <c r="BJ2439"/>
    </row>
    <row r="2440" spans="2:62" x14ac:dyDescent="0.4">
      <c r="B2440" s="1">
        <v>15953</v>
      </c>
      <c r="C2440" s="6" t="s">
        <v>8</v>
      </c>
      <c r="D2440" s="6" t="s">
        <v>8</v>
      </c>
      <c r="E2440" s="6" t="s">
        <v>3268</v>
      </c>
      <c r="F2440" s="6" t="s">
        <v>61</v>
      </c>
      <c r="G2440" s="6" t="s">
        <v>8157</v>
      </c>
      <c r="H2440" s="6" t="s">
        <v>3816</v>
      </c>
      <c r="I2440" s="6" t="s">
        <v>8219</v>
      </c>
      <c r="J2440" s="6" t="s">
        <v>5</v>
      </c>
      <c r="K2440" s="7">
        <v>0</v>
      </c>
      <c r="L2440" s="7">
        <f>IFERROR(VLOOKUP(SiscoTable[[#This Row],[Código]],Hoja2!A:B,2,0)*SiscoTable[[#This Row],[Provta(Uns)]],0)</f>
        <v>0</v>
      </c>
      <c r="M2440" s="7">
        <v>0</v>
      </c>
      <c r="N2440" s="7">
        <v>0</v>
      </c>
      <c r="O2440" s="7">
        <f>IFERROR(VLOOKUP(SiscoTable[[#This Row],[Código]],Hoja2!A:B,2,0)*SiscoTable[[#This Row],[Stock_actual]],0)</f>
        <v>0</v>
      </c>
      <c r="P2440" s="6" t="s">
        <v>7</v>
      </c>
      <c r="Q2440" s="7">
        <v>0</v>
      </c>
      <c r="R2440" s="7">
        <v>0</v>
      </c>
      <c r="S2440" s="7" t="s">
        <v>11927</v>
      </c>
      <c r="BI2440"/>
      <c r="BJ2440"/>
    </row>
    <row r="2441" spans="2:62" x14ac:dyDescent="0.4">
      <c r="B2441" s="1">
        <v>15954</v>
      </c>
      <c r="C2441" s="6" t="s">
        <v>8</v>
      </c>
      <c r="D2441" s="6" t="s">
        <v>8</v>
      </c>
      <c r="E2441" s="6" t="s">
        <v>3268</v>
      </c>
      <c r="F2441" s="6" t="s">
        <v>61</v>
      </c>
      <c r="G2441" s="6" t="s">
        <v>8157</v>
      </c>
      <c r="H2441" s="6" t="s">
        <v>3816</v>
      </c>
      <c r="I2441" s="6" t="s">
        <v>8220</v>
      </c>
      <c r="J2441" s="6" t="s">
        <v>5</v>
      </c>
      <c r="K2441" s="7">
        <v>0</v>
      </c>
      <c r="L2441" s="7">
        <f>IFERROR(VLOOKUP(SiscoTable[[#This Row],[Código]],Hoja2!A:B,2,0)*SiscoTable[[#This Row],[Provta(Uns)]],0)</f>
        <v>0</v>
      </c>
      <c r="M2441" s="7">
        <v>0</v>
      </c>
      <c r="N2441" s="7">
        <v>0</v>
      </c>
      <c r="O2441" s="7">
        <f>IFERROR(VLOOKUP(SiscoTable[[#This Row],[Código]],Hoja2!A:B,2,0)*SiscoTable[[#This Row],[Stock_actual]],0)</f>
        <v>0</v>
      </c>
      <c r="P2441" s="6" t="s">
        <v>7</v>
      </c>
      <c r="Q2441" s="7">
        <v>0</v>
      </c>
      <c r="R2441" s="7">
        <v>0</v>
      </c>
      <c r="S2441" s="7" t="s">
        <v>11927</v>
      </c>
      <c r="BI2441"/>
      <c r="BJ2441"/>
    </row>
    <row r="2442" spans="2:62" x14ac:dyDescent="0.4">
      <c r="B2442" s="1">
        <v>15955</v>
      </c>
      <c r="C2442" s="6" t="s">
        <v>8</v>
      </c>
      <c r="D2442" s="6" t="s">
        <v>8</v>
      </c>
      <c r="E2442" s="6" t="s">
        <v>3268</v>
      </c>
      <c r="F2442" s="6" t="s">
        <v>61</v>
      </c>
      <c r="G2442" s="6" t="s">
        <v>8157</v>
      </c>
      <c r="H2442" s="6" t="s">
        <v>3816</v>
      </c>
      <c r="I2442" s="6" t="s">
        <v>8221</v>
      </c>
      <c r="J2442" s="6" t="s">
        <v>5</v>
      </c>
      <c r="K2442" s="7">
        <v>0</v>
      </c>
      <c r="L2442" s="7">
        <f>IFERROR(VLOOKUP(SiscoTable[[#This Row],[Código]],Hoja2!A:B,2,0)*SiscoTable[[#This Row],[Provta(Uns)]],0)</f>
        <v>0</v>
      </c>
      <c r="M2442" s="7">
        <v>0</v>
      </c>
      <c r="N2442" s="7">
        <v>0</v>
      </c>
      <c r="O2442" s="7">
        <f>IFERROR(VLOOKUP(SiscoTable[[#This Row],[Código]],Hoja2!A:B,2,0)*SiscoTable[[#This Row],[Stock_actual]],0)</f>
        <v>0</v>
      </c>
      <c r="P2442" s="6" t="s">
        <v>7</v>
      </c>
      <c r="Q2442" s="7">
        <v>0</v>
      </c>
      <c r="R2442" s="7">
        <v>0</v>
      </c>
      <c r="S2442" s="7" t="s">
        <v>11927</v>
      </c>
      <c r="BI2442"/>
      <c r="BJ2442"/>
    </row>
    <row r="2443" spans="2:62" x14ac:dyDescent="0.4">
      <c r="B2443" s="1">
        <v>15956</v>
      </c>
      <c r="C2443" s="6" t="s">
        <v>8</v>
      </c>
      <c r="D2443" s="6" t="s">
        <v>8</v>
      </c>
      <c r="E2443" s="6" t="s">
        <v>3268</v>
      </c>
      <c r="F2443" s="6" t="s">
        <v>61</v>
      </c>
      <c r="G2443" s="6" t="s">
        <v>8157</v>
      </c>
      <c r="H2443" s="6" t="s">
        <v>3816</v>
      </c>
      <c r="I2443" s="6" t="s">
        <v>8222</v>
      </c>
      <c r="J2443" s="6" t="s">
        <v>5</v>
      </c>
      <c r="K2443" s="7">
        <v>0.17</v>
      </c>
      <c r="L2443" s="7">
        <f>IFERROR(VLOOKUP(SiscoTable[[#This Row],[Código]],Hoja2!A:B,2,0)*SiscoTable[[#This Row],[Provta(Uns)]],0)</f>
        <v>1.2070000000000001</v>
      </c>
      <c r="M2443" s="7">
        <v>0</v>
      </c>
      <c r="N2443" s="7">
        <v>16</v>
      </c>
      <c r="O2443" s="7">
        <f>IFERROR(VLOOKUP(SiscoTable[[#This Row],[Código]],Hoja2!A:B,2,0)*SiscoTable[[#This Row],[Stock_actual]],0)</f>
        <v>113.6</v>
      </c>
      <c r="P2443" s="6" t="s">
        <v>8223</v>
      </c>
      <c r="Q2443" s="7">
        <v>0</v>
      </c>
      <c r="R2443" s="7">
        <v>0</v>
      </c>
      <c r="S2443" s="7" t="s">
        <v>11927</v>
      </c>
      <c r="BI2443"/>
      <c r="BJ2443"/>
    </row>
    <row r="2444" spans="2:62" x14ac:dyDescent="0.4">
      <c r="B2444" s="1">
        <v>15957</v>
      </c>
      <c r="C2444" s="6" t="s">
        <v>8</v>
      </c>
      <c r="D2444" s="6" t="s">
        <v>8</v>
      </c>
      <c r="E2444" s="6" t="s">
        <v>3268</v>
      </c>
      <c r="F2444" s="6" t="s">
        <v>61</v>
      </c>
      <c r="G2444" s="6" t="s">
        <v>8157</v>
      </c>
      <c r="H2444" s="6" t="s">
        <v>3816</v>
      </c>
      <c r="I2444" s="6" t="s">
        <v>8224</v>
      </c>
      <c r="J2444" s="6" t="s">
        <v>5</v>
      </c>
      <c r="K2444" s="7">
        <v>0.67</v>
      </c>
      <c r="L2444" s="7">
        <f>IFERROR(VLOOKUP(SiscoTable[[#This Row],[Código]],Hoja2!A:B,2,0)*SiscoTable[[#This Row],[Provta(Uns)]],0)</f>
        <v>9.447000000000001</v>
      </c>
      <c r="M2444" s="7">
        <v>0</v>
      </c>
      <c r="N2444" s="7">
        <v>0</v>
      </c>
      <c r="O2444" s="7">
        <f>IFERROR(VLOOKUP(SiscoTable[[#This Row],[Código]],Hoja2!A:B,2,0)*SiscoTable[[#This Row],[Stock_actual]],0)</f>
        <v>0</v>
      </c>
      <c r="P2444" s="6" t="s">
        <v>7</v>
      </c>
      <c r="Q2444" s="7">
        <v>1</v>
      </c>
      <c r="R2444" s="7">
        <v>1.2</v>
      </c>
      <c r="S2444" s="7" t="s">
        <v>11927</v>
      </c>
      <c r="BI2444"/>
      <c r="BJ2444"/>
    </row>
    <row r="2445" spans="2:62" x14ac:dyDescent="0.4">
      <c r="B2445" s="1">
        <v>15958</v>
      </c>
      <c r="C2445" s="6" t="s">
        <v>8</v>
      </c>
      <c r="D2445" s="6" t="s">
        <v>8</v>
      </c>
      <c r="E2445" s="6" t="s">
        <v>3268</v>
      </c>
      <c r="F2445" s="6" t="s">
        <v>61</v>
      </c>
      <c r="G2445" s="6" t="s">
        <v>8157</v>
      </c>
      <c r="H2445" s="6" t="s">
        <v>3816</v>
      </c>
      <c r="I2445" s="6" t="s">
        <v>8225</v>
      </c>
      <c r="J2445" s="6" t="s">
        <v>5</v>
      </c>
      <c r="K2445" s="7">
        <v>2.5</v>
      </c>
      <c r="L2445" s="7">
        <f>IFERROR(VLOOKUP(SiscoTable[[#This Row],[Código]],Hoja2!A:B,2,0)*SiscoTable[[#This Row],[Provta(Uns)]],0)</f>
        <v>17.75</v>
      </c>
      <c r="M2445" s="7">
        <v>0</v>
      </c>
      <c r="N2445" s="7">
        <v>1</v>
      </c>
      <c r="O2445" s="7">
        <f>IFERROR(VLOOKUP(SiscoTable[[#This Row],[Código]],Hoja2!A:B,2,0)*SiscoTable[[#This Row],[Stock_actual]],0)</f>
        <v>7.1</v>
      </c>
      <c r="P2445" s="6" t="s">
        <v>181</v>
      </c>
      <c r="Q2445" s="7">
        <v>3</v>
      </c>
      <c r="R2445" s="7">
        <v>4.84</v>
      </c>
      <c r="S2445" s="7" t="s">
        <v>11927</v>
      </c>
      <c r="BI2445"/>
      <c r="BJ2445"/>
    </row>
    <row r="2446" spans="2:62" x14ac:dyDescent="0.4">
      <c r="B2446" s="1">
        <v>15959</v>
      </c>
      <c r="C2446" s="6" t="s">
        <v>8</v>
      </c>
      <c r="D2446" s="6" t="s">
        <v>8</v>
      </c>
      <c r="E2446" s="6" t="s">
        <v>3268</v>
      </c>
      <c r="F2446" s="6" t="s">
        <v>61</v>
      </c>
      <c r="G2446" s="6" t="s">
        <v>8157</v>
      </c>
      <c r="H2446" s="6" t="s">
        <v>3816</v>
      </c>
      <c r="I2446" s="6" t="s">
        <v>8226</v>
      </c>
      <c r="J2446" s="6" t="s">
        <v>5</v>
      </c>
      <c r="K2446" s="7">
        <v>0.33</v>
      </c>
      <c r="L2446" s="7">
        <f>IFERROR(VLOOKUP(SiscoTable[[#This Row],[Código]],Hoja2!A:B,2,0)*SiscoTable[[#This Row],[Provta(Uns)]],0)</f>
        <v>4.6893000000000002</v>
      </c>
      <c r="M2446" s="7">
        <v>0</v>
      </c>
      <c r="N2446" s="7">
        <v>0</v>
      </c>
      <c r="O2446" s="7">
        <f>IFERROR(VLOOKUP(SiscoTable[[#This Row],[Código]],Hoja2!A:B,2,0)*SiscoTable[[#This Row],[Stock_actual]],0)</f>
        <v>0</v>
      </c>
      <c r="P2446" s="6" t="s">
        <v>7</v>
      </c>
      <c r="Q2446" s="7">
        <v>0</v>
      </c>
      <c r="R2446" s="7">
        <v>0</v>
      </c>
      <c r="S2446" s="7" t="s">
        <v>11927</v>
      </c>
      <c r="BI2446"/>
      <c r="BJ2446"/>
    </row>
    <row r="2447" spans="2:62" x14ac:dyDescent="0.4">
      <c r="B2447" s="1">
        <v>15961</v>
      </c>
      <c r="C2447" s="6" t="s">
        <v>8</v>
      </c>
      <c r="D2447" s="6" t="s">
        <v>8</v>
      </c>
      <c r="E2447" s="6" t="s">
        <v>3268</v>
      </c>
      <c r="F2447" s="6" t="s">
        <v>3269</v>
      </c>
      <c r="G2447" s="6" t="s">
        <v>3773</v>
      </c>
      <c r="H2447" s="6" t="s">
        <v>3816</v>
      </c>
      <c r="I2447" s="6" t="s">
        <v>3999</v>
      </c>
      <c r="J2447" s="6" t="s">
        <v>5</v>
      </c>
      <c r="K2447" s="7">
        <v>0</v>
      </c>
      <c r="L2447" s="7">
        <f>IFERROR(VLOOKUP(SiscoTable[[#This Row],[Código]],Hoja2!A:B,2,0)*SiscoTable[[#This Row],[Provta(Uns)]],0)</f>
        <v>0</v>
      </c>
      <c r="M2447" s="7">
        <v>0</v>
      </c>
      <c r="N2447" s="7">
        <v>0</v>
      </c>
      <c r="O2447" s="7">
        <f>IFERROR(VLOOKUP(SiscoTable[[#This Row],[Código]],Hoja2!A:B,2,0)*SiscoTable[[#This Row],[Stock_actual]],0)</f>
        <v>0</v>
      </c>
      <c r="P2447" s="6" t="s">
        <v>7</v>
      </c>
      <c r="Q2447" s="7">
        <v>0</v>
      </c>
      <c r="R2447" s="7">
        <v>0</v>
      </c>
      <c r="S2447" s="7" t="s">
        <v>11927</v>
      </c>
      <c r="BI2447"/>
      <c r="BJ2447"/>
    </row>
    <row r="2448" spans="2:62" x14ac:dyDescent="0.4">
      <c r="B2448" s="1">
        <v>15962</v>
      </c>
      <c r="C2448" s="6" t="s">
        <v>8</v>
      </c>
      <c r="D2448" s="6" t="s">
        <v>8</v>
      </c>
      <c r="E2448" s="6" t="s">
        <v>3268</v>
      </c>
      <c r="F2448" s="6" t="s">
        <v>3269</v>
      </c>
      <c r="G2448" s="6" t="s">
        <v>3773</v>
      </c>
      <c r="H2448" s="6" t="s">
        <v>3816</v>
      </c>
      <c r="I2448" s="6" t="s">
        <v>4000</v>
      </c>
      <c r="J2448" s="6" t="s">
        <v>5</v>
      </c>
      <c r="K2448" s="7">
        <v>0.17</v>
      </c>
      <c r="L2448" s="7">
        <f>IFERROR(VLOOKUP(SiscoTable[[#This Row],[Código]],Hoja2!A:B,2,0)*SiscoTable[[#This Row],[Provta(Uns)]],0)</f>
        <v>1.5980000000000001</v>
      </c>
      <c r="M2448" s="7">
        <v>0</v>
      </c>
      <c r="N2448" s="7">
        <v>2</v>
      </c>
      <c r="O2448" s="7">
        <f>IFERROR(VLOOKUP(SiscoTable[[#This Row],[Código]],Hoja2!A:B,2,0)*SiscoTable[[#This Row],[Stock_actual]],0)</f>
        <v>18.8</v>
      </c>
      <c r="P2448" s="6" t="s">
        <v>722</v>
      </c>
      <c r="Q2448" s="7">
        <v>0</v>
      </c>
      <c r="R2448" s="7">
        <v>0</v>
      </c>
      <c r="S2448" s="7" t="s">
        <v>11927</v>
      </c>
      <c r="BI2448"/>
      <c r="BJ2448"/>
    </row>
    <row r="2449" spans="2:62" x14ac:dyDescent="0.4">
      <c r="B2449" s="1">
        <v>15963</v>
      </c>
      <c r="C2449" s="6" t="s">
        <v>8</v>
      </c>
      <c r="D2449" s="6" t="s">
        <v>8</v>
      </c>
      <c r="E2449" s="6" t="s">
        <v>3268</v>
      </c>
      <c r="F2449" s="6" t="s">
        <v>3269</v>
      </c>
      <c r="G2449" s="6" t="s">
        <v>3773</v>
      </c>
      <c r="H2449" s="6" t="s">
        <v>3816</v>
      </c>
      <c r="I2449" s="6" t="s">
        <v>4001</v>
      </c>
      <c r="J2449" s="6" t="s">
        <v>5</v>
      </c>
      <c r="K2449" s="7">
        <v>1.17</v>
      </c>
      <c r="L2449" s="7">
        <f>IFERROR(VLOOKUP(SiscoTable[[#This Row],[Código]],Hoja2!A:B,2,0)*SiscoTable[[#This Row],[Provta(Uns)]],0)</f>
        <v>10.997999999999999</v>
      </c>
      <c r="M2449" s="7">
        <v>0</v>
      </c>
      <c r="N2449" s="7">
        <v>27</v>
      </c>
      <c r="O2449" s="7">
        <f>IFERROR(VLOOKUP(SiscoTable[[#This Row],[Código]],Hoja2!A:B,2,0)*SiscoTable[[#This Row],[Stock_actual]],0)</f>
        <v>253.8</v>
      </c>
      <c r="P2449" s="6" t="s">
        <v>4002</v>
      </c>
      <c r="Q2449" s="7">
        <v>1</v>
      </c>
      <c r="R2449" s="7">
        <v>0</v>
      </c>
      <c r="S2449" s="7" t="s">
        <v>11927</v>
      </c>
      <c r="BI2449"/>
      <c r="BJ2449"/>
    </row>
    <row r="2450" spans="2:62" x14ac:dyDescent="0.4">
      <c r="B2450" s="1">
        <v>15965</v>
      </c>
      <c r="C2450" s="6" t="s">
        <v>8</v>
      </c>
      <c r="D2450" s="6" t="s">
        <v>8</v>
      </c>
      <c r="E2450" s="6" t="s">
        <v>3268</v>
      </c>
      <c r="F2450" s="6" t="s">
        <v>3269</v>
      </c>
      <c r="G2450" s="6" t="s">
        <v>4996</v>
      </c>
      <c r="H2450" s="6" t="s">
        <v>3816</v>
      </c>
      <c r="I2450" s="6" t="s">
        <v>5113</v>
      </c>
      <c r="J2450" s="6" t="s">
        <v>5</v>
      </c>
      <c r="K2450" s="7">
        <v>0</v>
      </c>
      <c r="L2450" s="7">
        <f>IFERROR(VLOOKUP(SiscoTable[[#This Row],[Código]],Hoja2!A:B,2,0)*SiscoTable[[#This Row],[Provta(Uns)]],0)</f>
        <v>0</v>
      </c>
      <c r="M2450" s="7">
        <v>0</v>
      </c>
      <c r="N2450" s="7">
        <v>0</v>
      </c>
      <c r="O2450" s="7">
        <f>IFERROR(VLOOKUP(SiscoTable[[#This Row],[Código]],Hoja2!A:B,2,0)*SiscoTable[[#This Row],[Stock_actual]],0)</f>
        <v>0</v>
      </c>
      <c r="P2450" s="6" t="s">
        <v>7</v>
      </c>
      <c r="Q2450" s="7">
        <v>0</v>
      </c>
      <c r="R2450" s="7">
        <v>0</v>
      </c>
      <c r="S2450" s="7" t="s">
        <v>11927</v>
      </c>
      <c r="BI2450"/>
      <c r="BJ2450"/>
    </row>
    <row r="2451" spans="2:62" x14ac:dyDescent="0.4">
      <c r="B2451" s="1">
        <v>15967</v>
      </c>
      <c r="C2451" s="6" t="s">
        <v>8</v>
      </c>
      <c r="D2451" s="6" t="s">
        <v>8</v>
      </c>
      <c r="E2451" s="6" t="s">
        <v>3268</v>
      </c>
      <c r="F2451" s="6" t="s">
        <v>3269</v>
      </c>
      <c r="G2451" s="6" t="s">
        <v>3773</v>
      </c>
      <c r="H2451" s="6" t="s">
        <v>3816</v>
      </c>
      <c r="I2451" s="6" t="s">
        <v>4003</v>
      </c>
      <c r="J2451" s="6" t="s">
        <v>5</v>
      </c>
      <c r="K2451" s="7">
        <v>0.5</v>
      </c>
      <c r="L2451" s="7">
        <f>IFERROR(VLOOKUP(SiscoTable[[#This Row],[Código]],Hoja2!A:B,2,0)*SiscoTable[[#This Row],[Provta(Uns)]],0)</f>
        <v>4.7</v>
      </c>
      <c r="M2451" s="7">
        <v>0</v>
      </c>
      <c r="N2451" s="7">
        <v>29</v>
      </c>
      <c r="O2451" s="7">
        <f>IFERROR(VLOOKUP(SiscoTable[[#This Row],[Código]],Hoja2!A:B,2,0)*SiscoTable[[#This Row],[Stock_actual]],0)</f>
        <v>272.60000000000002</v>
      </c>
      <c r="P2451" s="6" t="s">
        <v>4004</v>
      </c>
      <c r="Q2451" s="7">
        <v>1</v>
      </c>
      <c r="R2451" s="7">
        <v>0</v>
      </c>
      <c r="S2451" s="7" t="s">
        <v>11927</v>
      </c>
      <c r="BI2451"/>
      <c r="BJ2451"/>
    </row>
    <row r="2452" spans="2:62" x14ac:dyDescent="0.4">
      <c r="B2452" s="1">
        <v>15969</v>
      </c>
      <c r="C2452" s="6" t="s">
        <v>8</v>
      </c>
      <c r="D2452" s="6" t="s">
        <v>8</v>
      </c>
      <c r="E2452" s="6" t="s">
        <v>3268</v>
      </c>
      <c r="F2452" s="6" t="s">
        <v>3269</v>
      </c>
      <c r="G2452" s="6" t="s">
        <v>3773</v>
      </c>
      <c r="H2452" s="6" t="s">
        <v>3816</v>
      </c>
      <c r="I2452" s="6" t="s">
        <v>4005</v>
      </c>
      <c r="J2452" s="6" t="s">
        <v>5</v>
      </c>
      <c r="K2452" s="7">
        <v>0.67</v>
      </c>
      <c r="L2452" s="7">
        <f>IFERROR(VLOOKUP(SiscoTable[[#This Row],[Código]],Hoja2!A:B,2,0)*SiscoTable[[#This Row],[Provta(Uns)]],0)</f>
        <v>6.5660000000000007</v>
      </c>
      <c r="M2452" s="7">
        <v>0</v>
      </c>
      <c r="N2452" s="7">
        <v>22</v>
      </c>
      <c r="O2452" s="7">
        <f>IFERROR(VLOOKUP(SiscoTable[[#This Row],[Código]],Hoja2!A:B,2,0)*SiscoTable[[#This Row],[Stock_actual]],0)</f>
        <v>215.60000000000002</v>
      </c>
      <c r="P2452" s="6" t="s">
        <v>4006</v>
      </c>
      <c r="Q2452" s="7">
        <v>1</v>
      </c>
      <c r="R2452" s="7">
        <v>0</v>
      </c>
      <c r="S2452" s="7" t="s">
        <v>11927</v>
      </c>
      <c r="BI2452"/>
      <c r="BJ2452"/>
    </row>
    <row r="2453" spans="2:62" x14ac:dyDescent="0.4">
      <c r="B2453" s="1">
        <v>15970</v>
      </c>
      <c r="C2453" s="6" t="s">
        <v>8</v>
      </c>
      <c r="D2453" s="6" t="s">
        <v>8</v>
      </c>
      <c r="E2453" s="6" t="s">
        <v>3268</v>
      </c>
      <c r="F2453" s="6" t="s">
        <v>3269</v>
      </c>
      <c r="G2453" s="6" t="s">
        <v>3773</v>
      </c>
      <c r="H2453" s="6" t="s">
        <v>3816</v>
      </c>
      <c r="I2453" s="6" t="s">
        <v>4007</v>
      </c>
      <c r="J2453" s="6" t="s">
        <v>5</v>
      </c>
      <c r="K2453" s="7">
        <v>0</v>
      </c>
      <c r="L2453" s="7">
        <f>IFERROR(VLOOKUP(SiscoTable[[#This Row],[Código]],Hoja2!A:B,2,0)*SiscoTable[[#This Row],[Provta(Uns)]],0)</f>
        <v>0</v>
      </c>
      <c r="M2453" s="7">
        <v>0</v>
      </c>
      <c r="N2453" s="7">
        <v>0</v>
      </c>
      <c r="O2453" s="7">
        <f>IFERROR(VLOOKUP(SiscoTable[[#This Row],[Código]],Hoja2!A:B,2,0)*SiscoTable[[#This Row],[Stock_actual]],0)</f>
        <v>0</v>
      </c>
      <c r="P2453" s="6" t="s">
        <v>7</v>
      </c>
      <c r="Q2453" s="7">
        <v>0</v>
      </c>
      <c r="R2453" s="7">
        <v>0</v>
      </c>
      <c r="S2453" s="7" t="s">
        <v>11927</v>
      </c>
      <c r="BI2453"/>
      <c r="BJ2453"/>
    </row>
    <row r="2454" spans="2:62" x14ac:dyDescent="0.4">
      <c r="B2454" s="1">
        <v>15971</v>
      </c>
      <c r="C2454" s="6" t="s">
        <v>8</v>
      </c>
      <c r="D2454" s="6" t="s">
        <v>8</v>
      </c>
      <c r="E2454" s="6" t="s">
        <v>3268</v>
      </c>
      <c r="F2454" s="6" t="s">
        <v>3269</v>
      </c>
      <c r="G2454" s="6" t="s">
        <v>3773</v>
      </c>
      <c r="H2454" s="6" t="s">
        <v>3816</v>
      </c>
      <c r="I2454" s="6" t="s">
        <v>4008</v>
      </c>
      <c r="J2454" s="6" t="s">
        <v>5</v>
      </c>
      <c r="K2454" s="7">
        <v>0.33</v>
      </c>
      <c r="L2454" s="7">
        <f>IFERROR(VLOOKUP(SiscoTable[[#This Row],[Código]],Hoja2!A:B,2,0)*SiscoTable[[#This Row],[Provta(Uns)]],0)</f>
        <v>6.8970000000000002</v>
      </c>
      <c r="M2454" s="7">
        <v>0</v>
      </c>
      <c r="N2454" s="7">
        <v>0</v>
      </c>
      <c r="O2454" s="7">
        <f>IFERROR(VLOOKUP(SiscoTable[[#This Row],[Código]],Hoja2!A:B,2,0)*SiscoTable[[#This Row],[Stock_actual]],0)</f>
        <v>0</v>
      </c>
      <c r="P2454" s="6" t="s">
        <v>7</v>
      </c>
      <c r="Q2454" s="7">
        <v>0</v>
      </c>
      <c r="R2454" s="7">
        <v>0</v>
      </c>
      <c r="S2454" s="7" t="s">
        <v>11927</v>
      </c>
      <c r="BI2454"/>
      <c r="BJ2454"/>
    </row>
    <row r="2455" spans="2:62" x14ac:dyDescent="0.4">
      <c r="B2455" s="1">
        <v>15972</v>
      </c>
      <c r="C2455" s="6" t="s">
        <v>8</v>
      </c>
      <c r="D2455" s="6" t="s">
        <v>8</v>
      </c>
      <c r="E2455" s="6" t="s">
        <v>3268</v>
      </c>
      <c r="F2455" s="6" t="s">
        <v>3269</v>
      </c>
      <c r="G2455" s="6" t="s">
        <v>3773</v>
      </c>
      <c r="H2455" s="6" t="s">
        <v>3816</v>
      </c>
      <c r="I2455" s="6" t="s">
        <v>4009</v>
      </c>
      <c r="J2455" s="6" t="s">
        <v>5</v>
      </c>
      <c r="K2455" s="7">
        <v>0.33</v>
      </c>
      <c r="L2455" s="7">
        <f>IFERROR(VLOOKUP(SiscoTable[[#This Row],[Código]],Hoja2!A:B,2,0)*SiscoTable[[#This Row],[Provta(Uns)]],0)</f>
        <v>6.8970000000000002</v>
      </c>
      <c r="M2455" s="7">
        <v>0</v>
      </c>
      <c r="N2455" s="7">
        <v>11</v>
      </c>
      <c r="O2455" s="7">
        <f>IFERROR(VLOOKUP(SiscoTable[[#This Row],[Código]],Hoja2!A:B,2,0)*SiscoTable[[#This Row],[Stock_actual]],0)</f>
        <v>229.89999999999998</v>
      </c>
      <c r="P2455" s="6" t="s">
        <v>2275</v>
      </c>
      <c r="Q2455" s="7">
        <v>0</v>
      </c>
      <c r="R2455" s="7">
        <v>0</v>
      </c>
      <c r="S2455" s="7" t="s">
        <v>11927</v>
      </c>
      <c r="BI2455"/>
      <c r="BJ2455"/>
    </row>
    <row r="2456" spans="2:62" x14ac:dyDescent="0.4">
      <c r="B2456" s="1">
        <v>15973</v>
      </c>
      <c r="C2456" s="6" t="s">
        <v>8</v>
      </c>
      <c r="D2456" s="6" t="s">
        <v>8</v>
      </c>
      <c r="E2456" s="6" t="s">
        <v>3268</v>
      </c>
      <c r="F2456" s="6" t="s">
        <v>3269</v>
      </c>
      <c r="G2456" s="6" t="s">
        <v>3773</v>
      </c>
      <c r="H2456" s="6" t="s">
        <v>3816</v>
      </c>
      <c r="I2456" s="6" t="s">
        <v>4010</v>
      </c>
      <c r="J2456" s="6" t="s">
        <v>5</v>
      </c>
      <c r="K2456" s="7">
        <v>0.5</v>
      </c>
      <c r="L2456" s="7">
        <f>IFERROR(VLOOKUP(SiscoTable[[#This Row],[Código]],Hoja2!A:B,2,0)*SiscoTable[[#This Row],[Provta(Uns)]],0)</f>
        <v>7.45</v>
      </c>
      <c r="M2456" s="7">
        <v>0</v>
      </c>
      <c r="N2456" s="7">
        <v>0</v>
      </c>
      <c r="O2456" s="7">
        <f>IFERROR(VLOOKUP(SiscoTable[[#This Row],[Código]],Hoja2!A:B,2,0)*SiscoTable[[#This Row],[Stock_actual]],0)</f>
        <v>0</v>
      </c>
      <c r="P2456" s="6" t="s">
        <v>7</v>
      </c>
      <c r="Q2456" s="7">
        <v>1</v>
      </c>
      <c r="R2456" s="7">
        <v>1.2</v>
      </c>
      <c r="S2456" s="7" t="s">
        <v>11927</v>
      </c>
      <c r="BI2456"/>
      <c r="BJ2456"/>
    </row>
    <row r="2457" spans="2:62" x14ac:dyDescent="0.4">
      <c r="B2457" s="1">
        <v>15974</v>
      </c>
      <c r="C2457" s="6" t="s">
        <v>8</v>
      </c>
      <c r="D2457" s="6" t="s">
        <v>8</v>
      </c>
      <c r="E2457" s="6" t="s">
        <v>3268</v>
      </c>
      <c r="F2457" s="6" t="s">
        <v>3269</v>
      </c>
      <c r="G2457" s="6" t="s">
        <v>3773</v>
      </c>
      <c r="H2457" s="6" t="s">
        <v>3816</v>
      </c>
      <c r="I2457" s="6" t="s">
        <v>4011</v>
      </c>
      <c r="J2457" s="6" t="s">
        <v>5</v>
      </c>
      <c r="K2457" s="7">
        <v>0.33</v>
      </c>
      <c r="L2457" s="7">
        <f>IFERROR(VLOOKUP(SiscoTable[[#This Row],[Código]],Hoja2!A:B,2,0)*SiscoTable[[#This Row],[Provta(Uns)]],0)</f>
        <v>6.8970000000000002</v>
      </c>
      <c r="M2457" s="7">
        <v>0</v>
      </c>
      <c r="N2457" s="7">
        <v>7</v>
      </c>
      <c r="O2457" s="7">
        <f>IFERROR(VLOOKUP(SiscoTable[[#This Row],[Código]],Hoja2!A:B,2,0)*SiscoTable[[#This Row],[Stock_actual]],0)</f>
        <v>146.29999999999998</v>
      </c>
      <c r="P2457" s="6" t="s">
        <v>2138</v>
      </c>
      <c r="Q2457" s="7">
        <v>0</v>
      </c>
      <c r="R2457" s="7">
        <v>0</v>
      </c>
      <c r="S2457" s="7" t="s">
        <v>11927</v>
      </c>
      <c r="BI2457"/>
      <c r="BJ2457"/>
    </row>
    <row r="2458" spans="2:62" x14ac:dyDescent="0.4">
      <c r="B2458" s="1">
        <v>15975</v>
      </c>
      <c r="C2458" s="6" t="s">
        <v>8</v>
      </c>
      <c r="D2458" s="6" t="s">
        <v>8</v>
      </c>
      <c r="E2458" s="6" t="s">
        <v>3268</v>
      </c>
      <c r="F2458" s="6" t="s">
        <v>3269</v>
      </c>
      <c r="G2458" s="6" t="s">
        <v>5267</v>
      </c>
      <c r="H2458" s="6" t="s">
        <v>3816</v>
      </c>
      <c r="I2458" s="6" t="s">
        <v>5436</v>
      </c>
      <c r="J2458" s="6" t="s">
        <v>5</v>
      </c>
      <c r="K2458" s="7">
        <v>0</v>
      </c>
      <c r="L2458" s="7">
        <f>IFERROR(VLOOKUP(SiscoTable[[#This Row],[Código]],Hoja2!A:B,2,0)*SiscoTable[[#This Row],[Provta(Uns)]],0)</f>
        <v>0</v>
      </c>
      <c r="M2458" s="7">
        <v>0</v>
      </c>
      <c r="N2458" s="7">
        <v>0</v>
      </c>
      <c r="O2458" s="7">
        <f>IFERROR(VLOOKUP(SiscoTable[[#This Row],[Código]],Hoja2!A:B,2,0)*SiscoTable[[#This Row],[Stock_actual]],0)</f>
        <v>0</v>
      </c>
      <c r="P2458" s="6" t="s">
        <v>7</v>
      </c>
      <c r="Q2458" s="7">
        <v>0</v>
      </c>
      <c r="R2458" s="7">
        <v>0</v>
      </c>
      <c r="S2458" s="7" t="s">
        <v>11927</v>
      </c>
      <c r="BI2458"/>
      <c r="BJ2458"/>
    </row>
    <row r="2459" spans="2:62" x14ac:dyDescent="0.4">
      <c r="B2459" s="1">
        <v>15976</v>
      </c>
      <c r="C2459" s="6" t="s">
        <v>8</v>
      </c>
      <c r="D2459" s="6" t="s">
        <v>8</v>
      </c>
      <c r="E2459" s="6" t="s">
        <v>3268</v>
      </c>
      <c r="F2459" s="6" t="s">
        <v>3269</v>
      </c>
      <c r="G2459" s="6" t="s">
        <v>5267</v>
      </c>
      <c r="H2459" s="6" t="s">
        <v>3816</v>
      </c>
      <c r="I2459" s="6" t="s">
        <v>5437</v>
      </c>
      <c r="J2459" s="6" t="s">
        <v>5</v>
      </c>
      <c r="K2459" s="7">
        <v>0</v>
      </c>
      <c r="L2459" s="7">
        <f>IFERROR(VLOOKUP(SiscoTable[[#This Row],[Código]],Hoja2!A:B,2,0)*SiscoTable[[#This Row],[Provta(Uns)]],0)</f>
        <v>0</v>
      </c>
      <c r="M2459" s="7">
        <v>0</v>
      </c>
      <c r="N2459" s="7">
        <v>0</v>
      </c>
      <c r="O2459" s="7">
        <f>IFERROR(VLOOKUP(SiscoTable[[#This Row],[Código]],Hoja2!A:B,2,0)*SiscoTable[[#This Row],[Stock_actual]],0)</f>
        <v>0</v>
      </c>
      <c r="P2459" s="6" t="s">
        <v>7</v>
      </c>
      <c r="Q2459" s="7">
        <v>0</v>
      </c>
      <c r="R2459" s="7">
        <v>0</v>
      </c>
      <c r="S2459" s="7" t="s">
        <v>11927</v>
      </c>
      <c r="BI2459"/>
      <c r="BJ2459"/>
    </row>
    <row r="2460" spans="2:62" x14ac:dyDescent="0.4">
      <c r="B2460" s="1">
        <v>15977</v>
      </c>
      <c r="C2460" s="6" t="s">
        <v>8</v>
      </c>
      <c r="D2460" s="6" t="s">
        <v>8</v>
      </c>
      <c r="E2460" s="6" t="s">
        <v>3268</v>
      </c>
      <c r="F2460" s="6" t="s">
        <v>3269</v>
      </c>
      <c r="G2460" s="6" t="s">
        <v>5267</v>
      </c>
      <c r="H2460" s="6" t="s">
        <v>3816</v>
      </c>
      <c r="I2460" s="6" t="s">
        <v>5438</v>
      </c>
      <c r="J2460" s="6" t="s">
        <v>5</v>
      </c>
      <c r="K2460" s="7">
        <v>0</v>
      </c>
      <c r="L2460" s="7">
        <f>IFERROR(VLOOKUP(SiscoTable[[#This Row],[Código]],Hoja2!A:B,2,0)*SiscoTable[[#This Row],[Provta(Uns)]],0)</f>
        <v>0</v>
      </c>
      <c r="M2460" s="7">
        <v>0</v>
      </c>
      <c r="N2460" s="7">
        <v>0</v>
      </c>
      <c r="O2460" s="7">
        <f>IFERROR(VLOOKUP(SiscoTable[[#This Row],[Código]],Hoja2!A:B,2,0)*SiscoTable[[#This Row],[Stock_actual]],0)</f>
        <v>0</v>
      </c>
      <c r="P2460" s="6" t="s">
        <v>7</v>
      </c>
      <c r="Q2460" s="7">
        <v>0</v>
      </c>
      <c r="R2460" s="7">
        <v>0</v>
      </c>
      <c r="S2460" s="7" t="s">
        <v>11927</v>
      </c>
      <c r="BI2460"/>
      <c r="BJ2460"/>
    </row>
    <row r="2461" spans="2:62" x14ac:dyDescent="0.4">
      <c r="B2461" s="1">
        <v>15978</v>
      </c>
      <c r="C2461" s="6" t="s">
        <v>30</v>
      </c>
      <c r="D2461" s="6" t="s">
        <v>30</v>
      </c>
      <c r="E2461" s="6" t="s">
        <v>3268</v>
      </c>
      <c r="F2461" s="6" t="s">
        <v>3269</v>
      </c>
      <c r="G2461" s="6" t="s">
        <v>634</v>
      </c>
      <c r="H2461" s="6" t="s">
        <v>4276</v>
      </c>
      <c r="I2461" s="6" t="s">
        <v>4838</v>
      </c>
      <c r="J2461" s="6" t="s">
        <v>5</v>
      </c>
      <c r="K2461" s="7">
        <v>27.67</v>
      </c>
      <c r="L2461" s="7">
        <f>IFERROR(VLOOKUP(SiscoTable[[#This Row],[Código]],Hoja2!A:B,2,0)*SiscoTable[[#This Row],[Provta(Uns)]],0)</f>
        <v>107.91300000000001</v>
      </c>
      <c r="M2461" s="7">
        <v>0</v>
      </c>
      <c r="N2461" s="7">
        <v>56</v>
      </c>
      <c r="O2461" s="7">
        <f>IFERROR(VLOOKUP(SiscoTable[[#This Row],[Código]],Hoja2!A:B,2,0)*SiscoTable[[#This Row],[Stock_actual]],0)</f>
        <v>218.4</v>
      </c>
      <c r="P2461" s="6" t="s">
        <v>320</v>
      </c>
      <c r="Q2461" s="7">
        <v>30</v>
      </c>
      <c r="R2461" s="7">
        <v>0</v>
      </c>
      <c r="S2461" s="7" t="s">
        <v>11927</v>
      </c>
      <c r="BI2461"/>
      <c r="BJ2461"/>
    </row>
    <row r="2462" spans="2:62" x14ac:dyDescent="0.4">
      <c r="B2462" s="1">
        <v>15979</v>
      </c>
      <c r="C2462" s="6" t="s">
        <v>8</v>
      </c>
      <c r="D2462" s="6" t="s">
        <v>30</v>
      </c>
      <c r="E2462" s="6" t="s">
        <v>3268</v>
      </c>
      <c r="F2462" s="6" t="s">
        <v>3269</v>
      </c>
      <c r="G2462" s="6" t="s">
        <v>634</v>
      </c>
      <c r="H2462" s="6" t="s">
        <v>4276</v>
      </c>
      <c r="I2462" s="6" t="s">
        <v>4883</v>
      </c>
      <c r="J2462" s="6" t="s">
        <v>5</v>
      </c>
      <c r="K2462" s="7">
        <v>3.33</v>
      </c>
      <c r="L2462" s="7">
        <f>IFERROR(VLOOKUP(SiscoTable[[#This Row],[Código]],Hoja2!A:B,2,0)*SiscoTable[[#This Row],[Provta(Uns)]],0)</f>
        <v>10.988999999999999</v>
      </c>
      <c r="M2462" s="7">
        <v>0</v>
      </c>
      <c r="N2462" s="7">
        <v>0</v>
      </c>
      <c r="O2462" s="7">
        <f>IFERROR(VLOOKUP(SiscoTable[[#This Row],[Código]],Hoja2!A:B,2,0)*SiscoTable[[#This Row],[Stock_actual]],0)</f>
        <v>0</v>
      </c>
      <c r="P2462" s="6" t="s">
        <v>7</v>
      </c>
      <c r="Q2462" s="7">
        <v>4</v>
      </c>
      <c r="R2462" s="7">
        <v>6.6</v>
      </c>
      <c r="S2462" s="7" t="s">
        <v>11927</v>
      </c>
      <c r="BI2462"/>
      <c r="BJ2462"/>
    </row>
    <row r="2463" spans="2:62" x14ac:dyDescent="0.4">
      <c r="B2463" s="1">
        <v>15980</v>
      </c>
      <c r="C2463" s="6" t="s">
        <v>25</v>
      </c>
      <c r="D2463" s="6" t="s">
        <v>25</v>
      </c>
      <c r="E2463" s="6" t="s">
        <v>3268</v>
      </c>
      <c r="F2463" s="6" t="s">
        <v>3269</v>
      </c>
      <c r="G2463" s="6" t="s">
        <v>634</v>
      </c>
      <c r="H2463" s="6" t="s">
        <v>4276</v>
      </c>
      <c r="I2463" s="6" t="s">
        <v>4801</v>
      </c>
      <c r="J2463" s="6" t="s">
        <v>5</v>
      </c>
      <c r="K2463" s="7">
        <v>55</v>
      </c>
      <c r="L2463" s="7">
        <f>IFERROR(VLOOKUP(SiscoTable[[#This Row],[Código]],Hoja2!A:B,2,0)*SiscoTable[[#This Row],[Provta(Uns)]],0)</f>
        <v>214.5</v>
      </c>
      <c r="M2463" s="7">
        <v>0</v>
      </c>
      <c r="N2463" s="7">
        <v>105</v>
      </c>
      <c r="O2463" s="7">
        <f>IFERROR(VLOOKUP(SiscoTable[[#This Row],[Código]],Hoja2!A:B,2,0)*SiscoTable[[#This Row],[Stock_actual]],0)</f>
        <v>409.5</v>
      </c>
      <c r="P2463" s="6" t="s">
        <v>1267</v>
      </c>
      <c r="Q2463" s="7">
        <v>60</v>
      </c>
      <c r="R2463" s="7">
        <v>0</v>
      </c>
      <c r="S2463" s="7" t="s">
        <v>11927</v>
      </c>
      <c r="BI2463"/>
      <c r="BJ2463"/>
    </row>
    <row r="2464" spans="2:62" x14ac:dyDescent="0.4">
      <c r="B2464" s="1">
        <v>15981</v>
      </c>
      <c r="C2464" s="6" t="s">
        <v>25</v>
      </c>
      <c r="D2464" s="6" t="s">
        <v>25</v>
      </c>
      <c r="E2464" s="6" t="s">
        <v>3268</v>
      </c>
      <c r="F2464" s="6" t="s">
        <v>3269</v>
      </c>
      <c r="G2464" s="6" t="s">
        <v>634</v>
      </c>
      <c r="H2464" s="6" t="s">
        <v>4276</v>
      </c>
      <c r="I2464" s="6" t="s">
        <v>4802</v>
      </c>
      <c r="J2464" s="6" t="s">
        <v>5</v>
      </c>
      <c r="K2464" s="7">
        <v>62.17</v>
      </c>
      <c r="L2464" s="7">
        <f>IFERROR(VLOOKUP(SiscoTable[[#This Row],[Código]],Hoja2!A:B,2,0)*SiscoTable[[#This Row],[Provta(Uns)]],0)</f>
        <v>242.46299999999999</v>
      </c>
      <c r="M2464" s="7">
        <v>0</v>
      </c>
      <c r="N2464" s="7">
        <v>42</v>
      </c>
      <c r="O2464" s="7">
        <f>IFERROR(VLOOKUP(SiscoTable[[#This Row],[Código]],Hoja2!A:B,2,0)*SiscoTable[[#This Row],[Stock_actual]],0)</f>
        <v>163.79999999999998</v>
      </c>
      <c r="P2464" s="6" t="s">
        <v>218</v>
      </c>
      <c r="Q2464" s="7">
        <v>68</v>
      </c>
      <c r="R2464" s="7">
        <v>123.6</v>
      </c>
      <c r="S2464" s="7" t="s">
        <v>11927</v>
      </c>
      <c r="BI2464"/>
      <c r="BJ2464"/>
    </row>
    <row r="2465" spans="2:62" x14ac:dyDescent="0.4">
      <c r="B2465" s="1">
        <v>15983</v>
      </c>
      <c r="C2465" s="6" t="s">
        <v>8</v>
      </c>
      <c r="D2465" s="6" t="s">
        <v>8</v>
      </c>
      <c r="E2465" s="6" t="s">
        <v>3268</v>
      </c>
      <c r="F2465" s="6" t="s">
        <v>3269</v>
      </c>
      <c r="G2465" s="6" t="s">
        <v>4996</v>
      </c>
      <c r="H2465" s="6" t="s">
        <v>4276</v>
      </c>
      <c r="I2465" s="6" t="s">
        <v>5114</v>
      </c>
      <c r="J2465" s="6" t="s">
        <v>5</v>
      </c>
      <c r="K2465" s="7">
        <v>4.67</v>
      </c>
      <c r="L2465" s="7">
        <f>IFERROR(VLOOKUP(SiscoTable[[#This Row],[Código]],Hoja2!A:B,2,0)*SiscoTable[[#This Row],[Provta(Uns)]],0)</f>
        <v>30.821999999999999</v>
      </c>
      <c r="M2465" s="7">
        <v>0</v>
      </c>
      <c r="N2465" s="7">
        <v>8</v>
      </c>
      <c r="O2465" s="7">
        <f>IFERROR(VLOOKUP(SiscoTable[[#This Row],[Código]],Hoja2!A:B,2,0)*SiscoTable[[#This Row],[Stock_actual]],0)</f>
        <v>52.8</v>
      </c>
      <c r="P2465" s="6" t="s">
        <v>788</v>
      </c>
      <c r="Q2465" s="7">
        <v>5</v>
      </c>
      <c r="R2465" s="7">
        <v>0</v>
      </c>
      <c r="S2465" s="7" t="s">
        <v>11928</v>
      </c>
      <c r="BI2465"/>
      <c r="BJ2465"/>
    </row>
    <row r="2466" spans="2:62" x14ac:dyDescent="0.4">
      <c r="B2466" s="1">
        <v>15984</v>
      </c>
      <c r="C2466" s="6" t="s">
        <v>8</v>
      </c>
      <c r="D2466" s="6" t="s">
        <v>8</v>
      </c>
      <c r="E2466" s="6" t="s">
        <v>3268</v>
      </c>
      <c r="F2466" s="6" t="s">
        <v>3269</v>
      </c>
      <c r="G2466" s="6" t="s">
        <v>3479</v>
      </c>
      <c r="H2466" s="6" t="s">
        <v>3493</v>
      </c>
      <c r="I2466" s="6" t="s">
        <v>3612</v>
      </c>
      <c r="J2466" s="6" t="s">
        <v>5</v>
      </c>
      <c r="K2466" s="7">
        <v>0</v>
      </c>
      <c r="L2466" s="7">
        <f>IFERROR(VLOOKUP(SiscoTable[[#This Row],[Código]],Hoja2!A:B,2,0)*SiscoTable[[#This Row],[Provta(Uns)]],0)</f>
        <v>0</v>
      </c>
      <c r="M2466" s="7">
        <v>0</v>
      </c>
      <c r="N2466" s="7">
        <v>0</v>
      </c>
      <c r="O2466" s="7">
        <f>IFERROR(VLOOKUP(SiscoTable[[#This Row],[Código]],Hoja2!A:B,2,0)*SiscoTable[[#This Row],[Stock_actual]],0)</f>
        <v>0</v>
      </c>
      <c r="P2466" s="6" t="s">
        <v>7</v>
      </c>
      <c r="Q2466" s="7">
        <v>0</v>
      </c>
      <c r="R2466" s="7">
        <v>0</v>
      </c>
      <c r="S2466" s="7" t="s">
        <v>11928</v>
      </c>
      <c r="BI2466"/>
      <c r="BJ2466"/>
    </row>
    <row r="2467" spans="2:62" x14ac:dyDescent="0.4">
      <c r="B2467" s="1">
        <v>15985</v>
      </c>
      <c r="C2467" s="6" t="s">
        <v>8</v>
      </c>
      <c r="D2467" s="6" t="s">
        <v>8</v>
      </c>
      <c r="E2467" s="6" t="s">
        <v>3268</v>
      </c>
      <c r="F2467" s="6" t="s">
        <v>3269</v>
      </c>
      <c r="G2467" s="6" t="s">
        <v>3479</v>
      </c>
      <c r="H2467" s="6" t="s">
        <v>3493</v>
      </c>
      <c r="I2467" s="6" t="s">
        <v>3613</v>
      </c>
      <c r="J2467" s="6" t="s">
        <v>5</v>
      </c>
      <c r="K2467" s="7">
        <v>0</v>
      </c>
      <c r="L2467" s="7">
        <f>IFERROR(VLOOKUP(SiscoTable[[#This Row],[Código]],Hoja2!A:B,2,0)*SiscoTable[[#This Row],[Provta(Uns)]],0)</f>
        <v>0</v>
      </c>
      <c r="M2467" s="7">
        <v>0</v>
      </c>
      <c r="N2467" s="7">
        <v>0</v>
      </c>
      <c r="O2467" s="7">
        <f>IFERROR(VLOOKUP(SiscoTable[[#This Row],[Código]],Hoja2!A:B,2,0)*SiscoTable[[#This Row],[Stock_actual]],0)</f>
        <v>0</v>
      </c>
      <c r="P2467" s="6" t="s">
        <v>7</v>
      </c>
      <c r="Q2467" s="7">
        <v>0</v>
      </c>
      <c r="R2467" s="7">
        <v>0</v>
      </c>
      <c r="S2467" s="7" t="s">
        <v>11928</v>
      </c>
      <c r="BI2467"/>
      <c r="BJ2467"/>
    </row>
    <row r="2468" spans="2:62" x14ac:dyDescent="0.4">
      <c r="B2468" s="1">
        <v>15986</v>
      </c>
      <c r="C2468" s="6" t="s">
        <v>8</v>
      </c>
      <c r="D2468" s="6" t="s">
        <v>8</v>
      </c>
      <c r="E2468" s="6" t="s">
        <v>3268</v>
      </c>
      <c r="F2468" s="6" t="s">
        <v>3269</v>
      </c>
      <c r="G2468" s="6" t="s">
        <v>3479</v>
      </c>
      <c r="H2468" s="6" t="s">
        <v>3493</v>
      </c>
      <c r="I2468" s="6" t="s">
        <v>3614</v>
      </c>
      <c r="J2468" s="6" t="s">
        <v>5</v>
      </c>
      <c r="K2468" s="7">
        <v>0</v>
      </c>
      <c r="L2468" s="7">
        <f>IFERROR(VLOOKUP(SiscoTable[[#This Row],[Código]],Hoja2!A:B,2,0)*SiscoTable[[#This Row],[Provta(Uns)]],0)</f>
        <v>0</v>
      </c>
      <c r="M2468" s="7">
        <v>0</v>
      </c>
      <c r="N2468" s="7">
        <v>0</v>
      </c>
      <c r="O2468" s="7">
        <f>IFERROR(VLOOKUP(SiscoTable[[#This Row],[Código]],Hoja2!A:B,2,0)*SiscoTable[[#This Row],[Stock_actual]],0)</f>
        <v>0</v>
      </c>
      <c r="P2468" s="6" t="s">
        <v>7</v>
      </c>
      <c r="Q2468" s="7">
        <v>0</v>
      </c>
      <c r="R2468" s="7">
        <v>0</v>
      </c>
      <c r="S2468" s="7" t="s">
        <v>11928</v>
      </c>
      <c r="BI2468"/>
      <c r="BJ2468"/>
    </row>
    <row r="2469" spans="2:62" x14ac:dyDescent="0.4">
      <c r="B2469" s="1">
        <v>15990</v>
      </c>
      <c r="C2469" s="6" t="s">
        <v>25</v>
      </c>
      <c r="D2469" s="6" t="s">
        <v>30</v>
      </c>
      <c r="E2469" s="6" t="s">
        <v>3268</v>
      </c>
      <c r="F2469" s="6" t="s">
        <v>5836</v>
      </c>
      <c r="G2469" s="6" t="s">
        <v>5837</v>
      </c>
      <c r="H2469" s="6" t="s">
        <v>5839</v>
      </c>
      <c r="I2469" s="6" t="s">
        <v>5842</v>
      </c>
      <c r="J2469" s="6" t="s">
        <v>5</v>
      </c>
      <c r="K2469" s="7">
        <v>14.17</v>
      </c>
      <c r="L2469" s="7">
        <f>IFERROR(VLOOKUP(SiscoTable[[#This Row],[Código]],Hoja2!A:B,2,0)*SiscoTable[[#This Row],[Provta(Uns)]],0)</f>
        <v>474.69499999999999</v>
      </c>
      <c r="M2469" s="7">
        <v>0</v>
      </c>
      <c r="N2469" s="7">
        <v>16</v>
      </c>
      <c r="O2469" s="7">
        <f>IFERROR(VLOOKUP(SiscoTable[[#This Row],[Código]],Hoja2!A:B,2,0)*SiscoTable[[#This Row],[Stock_actual]],0)</f>
        <v>536</v>
      </c>
      <c r="P2469" s="6" t="s">
        <v>671</v>
      </c>
      <c r="Q2469" s="7">
        <v>16</v>
      </c>
      <c r="R2469" s="7">
        <v>28.18</v>
      </c>
      <c r="S2469" s="7" t="s">
        <v>11928</v>
      </c>
      <c r="BI2469"/>
      <c r="BJ2469"/>
    </row>
    <row r="2470" spans="2:62" x14ac:dyDescent="0.4">
      <c r="B2470" s="1">
        <v>15991</v>
      </c>
      <c r="C2470" s="6" t="s">
        <v>8</v>
      </c>
      <c r="D2470" s="6" t="s">
        <v>8</v>
      </c>
      <c r="E2470" s="6" t="s">
        <v>3268</v>
      </c>
      <c r="F2470" s="6" t="s">
        <v>5836</v>
      </c>
      <c r="G2470" s="6" t="s">
        <v>5929</v>
      </c>
      <c r="H2470" s="6" t="s">
        <v>5839</v>
      </c>
      <c r="I2470" s="6" t="s">
        <v>6014</v>
      </c>
      <c r="J2470" s="6" t="s">
        <v>5</v>
      </c>
      <c r="K2470" s="7">
        <v>0</v>
      </c>
      <c r="L2470" s="7">
        <f>IFERROR(VLOOKUP(SiscoTable[[#This Row],[Código]],Hoja2!A:B,2,0)*SiscoTable[[#This Row],[Provta(Uns)]],0)</f>
        <v>0</v>
      </c>
      <c r="M2470" s="7">
        <v>0</v>
      </c>
      <c r="N2470" s="7">
        <v>0</v>
      </c>
      <c r="O2470" s="7">
        <f>IFERROR(VLOOKUP(SiscoTable[[#This Row],[Código]],Hoja2!A:B,2,0)*SiscoTable[[#This Row],[Stock_actual]],0)</f>
        <v>0</v>
      </c>
      <c r="P2470" s="6" t="s">
        <v>7</v>
      </c>
      <c r="Q2470" s="7">
        <v>0</v>
      </c>
      <c r="R2470" s="7">
        <v>0</v>
      </c>
      <c r="S2470" s="7" t="s">
        <v>11928</v>
      </c>
      <c r="BI2470"/>
      <c r="BJ2470"/>
    </row>
    <row r="2471" spans="2:62" x14ac:dyDescent="0.4">
      <c r="B2471" s="1">
        <v>15992</v>
      </c>
      <c r="C2471" s="6" t="s">
        <v>8</v>
      </c>
      <c r="D2471" s="6" t="s">
        <v>8</v>
      </c>
      <c r="E2471" s="6" t="s">
        <v>3268</v>
      </c>
      <c r="F2471" s="6" t="s">
        <v>5836</v>
      </c>
      <c r="G2471" s="6" t="s">
        <v>5929</v>
      </c>
      <c r="H2471" s="6" t="s">
        <v>5839</v>
      </c>
      <c r="I2471" s="6" t="s">
        <v>6015</v>
      </c>
      <c r="J2471" s="6" t="s">
        <v>5</v>
      </c>
      <c r="K2471" s="7">
        <v>0</v>
      </c>
      <c r="L2471" s="7">
        <f>IFERROR(VLOOKUP(SiscoTable[[#This Row],[Código]],Hoja2!A:B,2,0)*SiscoTable[[#This Row],[Provta(Uns)]],0)</f>
        <v>0</v>
      </c>
      <c r="M2471" s="7">
        <v>0</v>
      </c>
      <c r="N2471" s="7">
        <v>0</v>
      </c>
      <c r="O2471" s="7">
        <f>IFERROR(VLOOKUP(SiscoTable[[#This Row],[Código]],Hoja2!A:B,2,0)*SiscoTable[[#This Row],[Stock_actual]],0)</f>
        <v>0</v>
      </c>
      <c r="P2471" s="6" t="s">
        <v>7</v>
      </c>
      <c r="Q2471" s="7">
        <v>0</v>
      </c>
      <c r="R2471" s="7">
        <v>0</v>
      </c>
      <c r="S2471" s="7" t="s">
        <v>11928</v>
      </c>
      <c r="BI2471"/>
      <c r="BJ2471"/>
    </row>
    <row r="2472" spans="2:62" x14ac:dyDescent="0.4">
      <c r="B2472" s="1">
        <v>15993</v>
      </c>
      <c r="C2472" s="6" t="s">
        <v>8</v>
      </c>
      <c r="D2472" s="6" t="s">
        <v>8</v>
      </c>
      <c r="E2472" s="6" t="s">
        <v>3268</v>
      </c>
      <c r="F2472" s="6" t="s">
        <v>5836</v>
      </c>
      <c r="G2472" s="6" t="s">
        <v>5929</v>
      </c>
      <c r="H2472" s="6" t="s">
        <v>5839</v>
      </c>
      <c r="I2472" s="6" t="s">
        <v>6016</v>
      </c>
      <c r="J2472" s="6" t="s">
        <v>5</v>
      </c>
      <c r="K2472" s="7">
        <v>0</v>
      </c>
      <c r="L2472" s="7">
        <f>IFERROR(VLOOKUP(SiscoTable[[#This Row],[Código]],Hoja2!A:B,2,0)*SiscoTable[[#This Row],[Provta(Uns)]],0)</f>
        <v>0</v>
      </c>
      <c r="M2472" s="7">
        <v>0</v>
      </c>
      <c r="N2472" s="7">
        <v>0</v>
      </c>
      <c r="O2472" s="7">
        <f>IFERROR(VLOOKUP(SiscoTable[[#This Row],[Código]],Hoja2!A:B,2,0)*SiscoTable[[#This Row],[Stock_actual]],0)</f>
        <v>0</v>
      </c>
      <c r="P2472" s="6" t="s">
        <v>7</v>
      </c>
      <c r="Q2472" s="7">
        <v>0</v>
      </c>
      <c r="R2472" s="7">
        <v>0</v>
      </c>
      <c r="S2472" s="7" t="s">
        <v>11928</v>
      </c>
      <c r="BI2472"/>
      <c r="BJ2472"/>
    </row>
    <row r="2473" spans="2:62" x14ac:dyDescent="0.4">
      <c r="B2473" s="1">
        <v>15994</v>
      </c>
      <c r="C2473" s="6" t="s">
        <v>8</v>
      </c>
      <c r="D2473" s="6" t="s">
        <v>8</v>
      </c>
      <c r="E2473" s="6" t="s">
        <v>3268</v>
      </c>
      <c r="F2473" s="6" t="s">
        <v>3269</v>
      </c>
      <c r="G2473" s="6" t="s">
        <v>4268</v>
      </c>
      <c r="H2473" s="6" t="s">
        <v>4276</v>
      </c>
      <c r="I2473" s="6" t="s">
        <v>4360</v>
      </c>
      <c r="J2473" s="6" t="s">
        <v>5</v>
      </c>
      <c r="K2473" s="7">
        <v>0</v>
      </c>
      <c r="L2473" s="7">
        <f>IFERROR(VLOOKUP(SiscoTable[[#This Row],[Código]],Hoja2!A:B,2,0)*SiscoTable[[#This Row],[Provta(Uns)]],0)</f>
        <v>0</v>
      </c>
      <c r="M2473" s="7">
        <v>0</v>
      </c>
      <c r="N2473" s="7">
        <v>1</v>
      </c>
      <c r="O2473" s="7">
        <f>IFERROR(VLOOKUP(SiscoTable[[#This Row],[Código]],Hoja2!A:B,2,0)*SiscoTable[[#This Row],[Stock_actual]],0)</f>
        <v>1.2</v>
      </c>
      <c r="P2473" s="6" t="s">
        <v>134</v>
      </c>
      <c r="Q2473" s="7">
        <v>0</v>
      </c>
      <c r="R2473" s="7">
        <v>0</v>
      </c>
      <c r="S2473" s="7" t="s">
        <v>11928</v>
      </c>
      <c r="BI2473"/>
      <c r="BJ2473"/>
    </row>
    <row r="2474" spans="2:62" x14ac:dyDescent="0.4">
      <c r="B2474" s="1">
        <v>15995</v>
      </c>
      <c r="C2474" s="6" t="s">
        <v>30</v>
      </c>
      <c r="D2474" s="6" t="s">
        <v>30</v>
      </c>
      <c r="E2474" s="6" t="s">
        <v>3268</v>
      </c>
      <c r="F2474" s="6" t="s">
        <v>3269</v>
      </c>
      <c r="G2474" s="6" t="s">
        <v>4268</v>
      </c>
      <c r="H2474" s="6" t="s">
        <v>4276</v>
      </c>
      <c r="I2474" s="6" t="s">
        <v>4300</v>
      </c>
      <c r="J2474" s="6" t="s">
        <v>5</v>
      </c>
      <c r="K2474" s="7">
        <v>18.329999999999998</v>
      </c>
      <c r="L2474" s="7">
        <f>IFERROR(VLOOKUP(SiscoTable[[#This Row],[Código]],Hoja2!A:B,2,0)*SiscoTable[[#This Row],[Provta(Uns)]],0)</f>
        <v>152.13900000000001</v>
      </c>
      <c r="M2474" s="7">
        <v>18</v>
      </c>
      <c r="N2474" s="7">
        <v>20</v>
      </c>
      <c r="O2474" s="7">
        <f>IFERROR(VLOOKUP(SiscoTable[[#This Row],[Código]],Hoja2!A:B,2,0)*SiscoTable[[#This Row],[Stock_actual]],0)</f>
        <v>166</v>
      </c>
      <c r="P2474" s="6" t="s">
        <v>565</v>
      </c>
      <c r="Q2474" s="7">
        <v>20</v>
      </c>
      <c r="R2474" s="7">
        <v>18.729999999999997</v>
      </c>
      <c r="S2474" s="7" t="s">
        <v>11928</v>
      </c>
      <c r="BI2474"/>
      <c r="BJ2474"/>
    </row>
    <row r="2475" spans="2:62" x14ac:dyDescent="0.4">
      <c r="B2475" s="1">
        <v>15996</v>
      </c>
      <c r="C2475" s="6" t="s">
        <v>8</v>
      </c>
      <c r="D2475" s="6" t="s">
        <v>8</v>
      </c>
      <c r="E2475" s="6" t="s">
        <v>3268</v>
      </c>
      <c r="F2475" s="6" t="s">
        <v>3269</v>
      </c>
      <c r="G2475" s="6" t="s">
        <v>4702</v>
      </c>
      <c r="H2475" s="6" t="s">
        <v>4742</v>
      </c>
      <c r="I2475" s="6" t="s">
        <v>4745</v>
      </c>
      <c r="J2475" s="6" t="s">
        <v>4099</v>
      </c>
      <c r="K2475" s="7">
        <v>0</v>
      </c>
      <c r="L2475" s="7">
        <f>IFERROR(VLOOKUP(SiscoTable[[#This Row],[Código]],Hoja2!A:B,2,0)*SiscoTable[[#This Row],[Provta(Uns)]],0)</f>
        <v>0</v>
      </c>
      <c r="M2475" s="7">
        <v>0</v>
      </c>
      <c r="N2475" s="7">
        <v>0</v>
      </c>
      <c r="O2475" s="7">
        <f>IFERROR(VLOOKUP(SiscoTable[[#This Row],[Código]],Hoja2!A:B,2,0)*SiscoTable[[#This Row],[Stock_actual]],0)</f>
        <v>0</v>
      </c>
      <c r="P2475" s="6" t="s">
        <v>7</v>
      </c>
      <c r="Q2475" s="7">
        <v>0</v>
      </c>
      <c r="R2475" s="7">
        <v>0</v>
      </c>
      <c r="S2475" s="7" t="s">
        <v>11928</v>
      </c>
      <c r="BI2475"/>
      <c r="BJ2475"/>
    </row>
    <row r="2476" spans="2:62" x14ac:dyDescent="0.4">
      <c r="B2476" s="1">
        <v>15997</v>
      </c>
      <c r="C2476" s="6" t="s">
        <v>30</v>
      </c>
      <c r="D2476" s="6" t="s">
        <v>25</v>
      </c>
      <c r="E2476" s="6" t="s">
        <v>3268</v>
      </c>
      <c r="F2476" s="6" t="s">
        <v>3269</v>
      </c>
      <c r="G2476" s="6" t="s">
        <v>5267</v>
      </c>
      <c r="H2476" s="6" t="s">
        <v>4276</v>
      </c>
      <c r="I2476" s="6" t="s">
        <v>5323</v>
      </c>
      <c r="J2476" s="6" t="s">
        <v>5</v>
      </c>
      <c r="K2476" s="7">
        <v>0</v>
      </c>
      <c r="L2476" s="7">
        <f>IFERROR(VLOOKUP(SiscoTable[[#This Row],[Código]],Hoja2!A:B,2,0)*SiscoTable[[#This Row],[Provta(Uns)]],0)</f>
        <v>0</v>
      </c>
      <c r="M2476" s="7">
        <v>0</v>
      </c>
      <c r="N2476" s="7">
        <v>0</v>
      </c>
      <c r="O2476" s="7">
        <f>IFERROR(VLOOKUP(SiscoTable[[#This Row],[Código]],Hoja2!A:B,2,0)*SiscoTable[[#This Row],[Stock_actual]],0)</f>
        <v>0</v>
      </c>
      <c r="P2476" s="6" t="s">
        <v>7</v>
      </c>
      <c r="Q2476" s="7">
        <v>0</v>
      </c>
      <c r="R2476" s="7">
        <v>0</v>
      </c>
      <c r="S2476" s="7" t="s">
        <v>11928</v>
      </c>
      <c r="BI2476"/>
      <c r="BJ2476"/>
    </row>
    <row r="2477" spans="2:62" x14ac:dyDescent="0.4">
      <c r="B2477" s="1">
        <v>16000</v>
      </c>
      <c r="C2477" s="6" t="s">
        <v>8</v>
      </c>
      <c r="D2477" s="6" t="s">
        <v>8</v>
      </c>
      <c r="E2477" s="6" t="s">
        <v>3268</v>
      </c>
      <c r="F2477" s="6" t="s">
        <v>3269</v>
      </c>
      <c r="G2477" s="6" t="s">
        <v>4702</v>
      </c>
      <c r="H2477" s="6" t="s">
        <v>4742</v>
      </c>
      <c r="I2477" s="6" t="s">
        <v>4746</v>
      </c>
      <c r="J2477" s="6" t="s">
        <v>5</v>
      </c>
      <c r="K2477" s="7">
        <v>0</v>
      </c>
      <c r="L2477" s="7">
        <f>IFERROR(VLOOKUP(SiscoTable[[#This Row],[Código]],Hoja2!A:B,2,0)*SiscoTable[[#This Row],[Provta(Uns)]],0)</f>
        <v>0</v>
      </c>
      <c r="M2477" s="7">
        <v>0</v>
      </c>
      <c r="N2477" s="7">
        <v>0</v>
      </c>
      <c r="O2477" s="7">
        <f>IFERROR(VLOOKUP(SiscoTable[[#This Row],[Código]],Hoja2!A:B,2,0)*SiscoTable[[#This Row],[Stock_actual]],0)</f>
        <v>0</v>
      </c>
      <c r="P2477" s="6" t="s">
        <v>7</v>
      </c>
      <c r="Q2477" s="7">
        <v>0</v>
      </c>
      <c r="R2477" s="7">
        <v>0</v>
      </c>
      <c r="S2477" s="7" t="s">
        <v>11928</v>
      </c>
      <c r="BI2477"/>
      <c r="BJ2477"/>
    </row>
    <row r="2478" spans="2:62" x14ac:dyDescent="0.4">
      <c r="B2478" s="1">
        <v>16001</v>
      </c>
      <c r="C2478" s="6" t="s">
        <v>25</v>
      </c>
      <c r="D2478" s="6" t="s">
        <v>30</v>
      </c>
      <c r="E2478" s="6" t="s">
        <v>3268</v>
      </c>
      <c r="F2478" s="6" t="s">
        <v>3269</v>
      </c>
      <c r="G2478" s="6" t="s">
        <v>5267</v>
      </c>
      <c r="H2478" s="6" t="s">
        <v>3872</v>
      </c>
      <c r="I2478" s="6" t="s">
        <v>5297</v>
      </c>
      <c r="J2478" s="6" t="s">
        <v>5</v>
      </c>
      <c r="K2478" s="7">
        <v>14.67</v>
      </c>
      <c r="L2478" s="7">
        <f>IFERROR(VLOOKUP(SiscoTable[[#This Row],[Código]],Hoja2!A:B,2,0)*SiscoTable[[#This Row],[Provta(Uns)]],0)</f>
        <v>212.715</v>
      </c>
      <c r="M2478" s="7">
        <v>20</v>
      </c>
      <c r="N2478" s="7">
        <v>4</v>
      </c>
      <c r="O2478" s="7">
        <f>IFERROR(VLOOKUP(SiscoTable[[#This Row],[Código]],Hoja2!A:B,2,0)*SiscoTable[[#This Row],[Stock_actual]],0)</f>
        <v>58</v>
      </c>
      <c r="P2478" s="6" t="s">
        <v>76</v>
      </c>
      <c r="Q2478" s="7">
        <v>16</v>
      </c>
      <c r="R2478" s="7">
        <v>9.32</v>
      </c>
      <c r="S2478" s="7" t="s">
        <v>11928</v>
      </c>
      <c r="BI2478"/>
      <c r="BJ2478"/>
    </row>
    <row r="2479" spans="2:62" x14ac:dyDescent="0.4">
      <c r="B2479" s="1">
        <v>16002</v>
      </c>
      <c r="C2479" s="6" t="s">
        <v>25</v>
      </c>
      <c r="D2479" s="6" t="s">
        <v>25</v>
      </c>
      <c r="E2479" s="6" t="s">
        <v>3268</v>
      </c>
      <c r="F2479" s="6" t="s">
        <v>3269</v>
      </c>
      <c r="G2479" s="6" t="s">
        <v>5267</v>
      </c>
      <c r="H2479" s="6" t="s">
        <v>3872</v>
      </c>
      <c r="I2479" s="6" t="s">
        <v>5298</v>
      </c>
      <c r="J2479" s="6" t="s">
        <v>5</v>
      </c>
      <c r="K2479" s="7">
        <v>63.83</v>
      </c>
      <c r="L2479" s="7">
        <f>IFERROR(VLOOKUP(SiscoTable[[#This Row],[Código]],Hoja2!A:B,2,0)*SiscoTable[[#This Row],[Provta(Uns)]],0)</f>
        <v>223.405</v>
      </c>
      <c r="M2479" s="7">
        <v>144</v>
      </c>
      <c r="N2479" s="7">
        <v>3</v>
      </c>
      <c r="O2479" s="7">
        <f>IFERROR(VLOOKUP(SiscoTable[[#This Row],[Código]],Hoja2!A:B,2,0)*SiscoTable[[#This Row],[Stock_actual]],0)</f>
        <v>10.5</v>
      </c>
      <c r="P2479" s="6" t="s">
        <v>24</v>
      </c>
      <c r="Q2479" s="7">
        <v>70</v>
      </c>
      <c r="R2479" s="7">
        <v>0</v>
      </c>
      <c r="S2479" s="7" t="s">
        <v>11928</v>
      </c>
      <c r="BI2479"/>
      <c r="BJ2479"/>
    </row>
    <row r="2480" spans="2:62" x14ac:dyDescent="0.4">
      <c r="B2480" s="1">
        <v>16005</v>
      </c>
      <c r="C2480" s="6" t="s">
        <v>8</v>
      </c>
      <c r="D2480" s="6" t="s">
        <v>8</v>
      </c>
      <c r="E2480" s="6" t="s">
        <v>3268</v>
      </c>
      <c r="F2480" s="6" t="s">
        <v>3269</v>
      </c>
      <c r="G2480" s="6" t="s">
        <v>634</v>
      </c>
      <c r="H2480" s="6" t="s">
        <v>4840</v>
      </c>
      <c r="I2480" s="6" t="s">
        <v>4884</v>
      </c>
      <c r="J2480" s="6" t="s">
        <v>5</v>
      </c>
      <c r="K2480" s="7">
        <v>0</v>
      </c>
      <c r="L2480" s="7">
        <f>IFERROR(VLOOKUP(SiscoTable[[#This Row],[Código]],Hoja2!A:B,2,0)*SiscoTable[[#This Row],[Provta(Uns)]],0)</f>
        <v>0</v>
      </c>
      <c r="M2480" s="7">
        <v>0</v>
      </c>
      <c r="N2480" s="7">
        <v>0</v>
      </c>
      <c r="O2480" s="7">
        <f>IFERROR(VLOOKUP(SiscoTable[[#This Row],[Código]],Hoja2!A:B,2,0)*SiscoTable[[#This Row],[Stock_actual]],0)</f>
        <v>0</v>
      </c>
      <c r="P2480" s="6" t="s">
        <v>7</v>
      </c>
      <c r="Q2480" s="7">
        <v>0</v>
      </c>
      <c r="R2480" s="7">
        <v>0</v>
      </c>
      <c r="S2480" s="7" t="s">
        <v>11927</v>
      </c>
      <c r="BI2480"/>
      <c r="BJ2480"/>
    </row>
    <row r="2481" spans="2:62" x14ac:dyDescent="0.4">
      <c r="B2481" s="1">
        <v>16006</v>
      </c>
      <c r="C2481" s="6" t="s">
        <v>8</v>
      </c>
      <c r="D2481" s="6" t="s">
        <v>8</v>
      </c>
      <c r="E2481" s="6" t="s">
        <v>3268</v>
      </c>
      <c r="F2481" s="6" t="s">
        <v>3269</v>
      </c>
      <c r="G2481" s="6" t="s">
        <v>634</v>
      </c>
      <c r="H2481" s="6" t="s">
        <v>4840</v>
      </c>
      <c r="I2481" s="6" t="s">
        <v>4885</v>
      </c>
      <c r="J2481" s="6" t="s">
        <v>5</v>
      </c>
      <c r="K2481" s="7">
        <v>0</v>
      </c>
      <c r="L2481" s="7">
        <f>IFERROR(VLOOKUP(SiscoTable[[#This Row],[Código]],Hoja2!A:B,2,0)*SiscoTable[[#This Row],[Provta(Uns)]],0)</f>
        <v>0</v>
      </c>
      <c r="M2481" s="7">
        <v>0</v>
      </c>
      <c r="N2481" s="7">
        <v>0</v>
      </c>
      <c r="O2481" s="7">
        <f>IFERROR(VLOOKUP(SiscoTable[[#This Row],[Código]],Hoja2!A:B,2,0)*SiscoTable[[#This Row],[Stock_actual]],0)</f>
        <v>0</v>
      </c>
      <c r="P2481" s="6" t="s">
        <v>7</v>
      </c>
      <c r="Q2481" s="7">
        <v>0</v>
      </c>
      <c r="R2481" s="7">
        <v>0</v>
      </c>
      <c r="S2481" s="7" t="s">
        <v>11927</v>
      </c>
      <c r="BI2481"/>
      <c r="BJ2481"/>
    </row>
    <row r="2482" spans="2:62" x14ac:dyDescent="0.4">
      <c r="B2482" s="1">
        <v>16007</v>
      </c>
      <c r="C2482" s="6" t="s">
        <v>8</v>
      </c>
      <c r="D2482" s="6" t="s">
        <v>8</v>
      </c>
      <c r="E2482" s="6" t="s">
        <v>3268</v>
      </c>
      <c r="F2482" s="6" t="s">
        <v>3269</v>
      </c>
      <c r="G2482" s="6" t="s">
        <v>634</v>
      </c>
      <c r="H2482" s="6" t="s">
        <v>4840</v>
      </c>
      <c r="I2482" s="6" t="s">
        <v>4886</v>
      </c>
      <c r="J2482" s="6" t="s">
        <v>5</v>
      </c>
      <c r="K2482" s="7">
        <v>0</v>
      </c>
      <c r="L2482" s="7">
        <f>IFERROR(VLOOKUP(SiscoTable[[#This Row],[Código]],Hoja2!A:B,2,0)*SiscoTable[[#This Row],[Provta(Uns)]],0)</f>
        <v>0</v>
      </c>
      <c r="M2482" s="7">
        <v>0</v>
      </c>
      <c r="N2482" s="7">
        <v>0</v>
      </c>
      <c r="O2482" s="7">
        <f>IFERROR(VLOOKUP(SiscoTable[[#This Row],[Código]],Hoja2!A:B,2,0)*SiscoTable[[#This Row],[Stock_actual]],0)</f>
        <v>0</v>
      </c>
      <c r="P2482" s="6" t="s">
        <v>7</v>
      </c>
      <c r="Q2482" s="7">
        <v>0</v>
      </c>
      <c r="R2482" s="7">
        <v>0</v>
      </c>
      <c r="S2482" s="7" t="s">
        <v>11927</v>
      </c>
      <c r="BI2482"/>
      <c r="BJ2482"/>
    </row>
    <row r="2483" spans="2:62" x14ac:dyDescent="0.4">
      <c r="B2483" s="1">
        <v>16008</v>
      </c>
      <c r="C2483" s="6" t="s">
        <v>8</v>
      </c>
      <c r="D2483" s="6" t="s">
        <v>8</v>
      </c>
      <c r="E2483" s="6" t="s">
        <v>3268</v>
      </c>
      <c r="F2483" s="6" t="s">
        <v>3269</v>
      </c>
      <c r="G2483" s="6" t="s">
        <v>634</v>
      </c>
      <c r="H2483" s="6" t="s">
        <v>4840</v>
      </c>
      <c r="I2483" s="6" t="s">
        <v>4887</v>
      </c>
      <c r="J2483" s="6" t="s">
        <v>5</v>
      </c>
      <c r="K2483" s="7">
        <v>0</v>
      </c>
      <c r="L2483" s="7">
        <f>IFERROR(VLOOKUP(SiscoTable[[#This Row],[Código]],Hoja2!A:B,2,0)*SiscoTable[[#This Row],[Provta(Uns)]],0)</f>
        <v>0</v>
      </c>
      <c r="M2483" s="7">
        <v>0</v>
      </c>
      <c r="N2483" s="7">
        <v>0</v>
      </c>
      <c r="O2483" s="7">
        <f>IFERROR(VLOOKUP(SiscoTable[[#This Row],[Código]],Hoja2!A:B,2,0)*SiscoTable[[#This Row],[Stock_actual]],0)</f>
        <v>0</v>
      </c>
      <c r="P2483" s="6" t="s">
        <v>7</v>
      </c>
      <c r="Q2483" s="7">
        <v>0</v>
      </c>
      <c r="R2483" s="7">
        <v>0</v>
      </c>
      <c r="S2483" s="7" t="s">
        <v>11927</v>
      </c>
      <c r="BI2483"/>
      <c r="BJ2483"/>
    </row>
    <row r="2484" spans="2:62" x14ac:dyDescent="0.4">
      <c r="B2484" s="1">
        <v>16009</v>
      </c>
      <c r="C2484" s="6" t="s">
        <v>8</v>
      </c>
      <c r="D2484" s="6" t="s">
        <v>8</v>
      </c>
      <c r="E2484" s="6" t="s">
        <v>3268</v>
      </c>
      <c r="F2484" s="6" t="s">
        <v>3269</v>
      </c>
      <c r="G2484" s="6" t="s">
        <v>634</v>
      </c>
      <c r="H2484" s="6" t="s">
        <v>4840</v>
      </c>
      <c r="I2484" s="6" t="s">
        <v>4888</v>
      </c>
      <c r="J2484" s="6" t="s">
        <v>5</v>
      </c>
      <c r="K2484" s="7">
        <v>0</v>
      </c>
      <c r="L2484" s="7">
        <f>IFERROR(VLOOKUP(SiscoTable[[#This Row],[Código]],Hoja2!A:B,2,0)*SiscoTable[[#This Row],[Provta(Uns)]],0)</f>
        <v>0</v>
      </c>
      <c r="M2484" s="7">
        <v>0</v>
      </c>
      <c r="N2484" s="7">
        <v>0</v>
      </c>
      <c r="O2484" s="7">
        <f>IFERROR(VLOOKUP(SiscoTable[[#This Row],[Código]],Hoja2!A:B,2,0)*SiscoTable[[#This Row],[Stock_actual]],0)</f>
        <v>0</v>
      </c>
      <c r="P2484" s="6" t="s">
        <v>7</v>
      </c>
      <c r="Q2484" s="7">
        <v>0</v>
      </c>
      <c r="R2484" s="7">
        <v>0</v>
      </c>
      <c r="S2484" s="7" t="s">
        <v>11927</v>
      </c>
      <c r="BI2484"/>
      <c r="BJ2484"/>
    </row>
    <row r="2485" spans="2:62" x14ac:dyDescent="0.4">
      <c r="B2485" s="1">
        <v>16011</v>
      </c>
      <c r="C2485" s="6" t="s">
        <v>8</v>
      </c>
      <c r="D2485" s="6" t="s">
        <v>8</v>
      </c>
      <c r="E2485" s="6" t="s">
        <v>3268</v>
      </c>
      <c r="F2485" s="6" t="s">
        <v>3269</v>
      </c>
      <c r="G2485" s="6" t="s">
        <v>634</v>
      </c>
      <c r="H2485" s="6" t="s">
        <v>4840</v>
      </c>
      <c r="I2485" s="6" t="s">
        <v>4889</v>
      </c>
      <c r="J2485" s="6" t="s">
        <v>5</v>
      </c>
      <c r="K2485" s="7">
        <v>0</v>
      </c>
      <c r="L2485" s="7">
        <f>IFERROR(VLOOKUP(SiscoTable[[#This Row],[Código]],Hoja2!A:B,2,0)*SiscoTable[[#This Row],[Provta(Uns)]],0)</f>
        <v>0</v>
      </c>
      <c r="M2485" s="7">
        <v>0</v>
      </c>
      <c r="N2485" s="7">
        <v>0</v>
      </c>
      <c r="O2485" s="7">
        <f>IFERROR(VLOOKUP(SiscoTable[[#This Row],[Código]],Hoja2!A:B,2,0)*SiscoTable[[#This Row],[Stock_actual]],0)</f>
        <v>0</v>
      </c>
      <c r="P2485" s="6" t="s">
        <v>7</v>
      </c>
      <c r="Q2485" s="7">
        <v>0</v>
      </c>
      <c r="R2485" s="7">
        <v>0</v>
      </c>
      <c r="S2485" s="7" t="s">
        <v>11927</v>
      </c>
      <c r="BI2485"/>
      <c r="BJ2485"/>
    </row>
    <row r="2486" spans="2:62" x14ac:dyDescent="0.4">
      <c r="B2486" s="1">
        <v>16012</v>
      </c>
      <c r="C2486" s="6" t="s">
        <v>30</v>
      </c>
      <c r="D2486" s="6" t="s">
        <v>8</v>
      </c>
      <c r="E2486" s="6" t="s">
        <v>3268</v>
      </c>
      <c r="F2486" s="6" t="s">
        <v>3269</v>
      </c>
      <c r="G2486" s="6" t="s">
        <v>634</v>
      </c>
      <c r="H2486" s="6" t="s">
        <v>4840</v>
      </c>
      <c r="I2486" s="6" t="s">
        <v>4839</v>
      </c>
      <c r="J2486" s="6" t="s">
        <v>5</v>
      </c>
      <c r="K2486" s="7">
        <v>0</v>
      </c>
      <c r="L2486" s="7">
        <f>IFERROR(VLOOKUP(SiscoTable[[#This Row],[Código]],Hoja2!A:B,2,0)*SiscoTable[[#This Row],[Provta(Uns)]],0)</f>
        <v>0</v>
      </c>
      <c r="M2486" s="7">
        <v>0</v>
      </c>
      <c r="N2486" s="7">
        <v>0</v>
      </c>
      <c r="O2486" s="7">
        <f>IFERROR(VLOOKUP(SiscoTable[[#This Row],[Código]],Hoja2!A:B,2,0)*SiscoTable[[#This Row],[Stock_actual]],0)</f>
        <v>0</v>
      </c>
      <c r="P2486" s="6" t="s">
        <v>7</v>
      </c>
      <c r="Q2486" s="7">
        <v>0</v>
      </c>
      <c r="R2486" s="7">
        <v>0</v>
      </c>
      <c r="S2486" s="7" t="s">
        <v>11927</v>
      </c>
      <c r="BI2486"/>
      <c r="BJ2486"/>
    </row>
    <row r="2487" spans="2:62" x14ac:dyDescent="0.4">
      <c r="B2487" s="1">
        <v>16013</v>
      </c>
      <c r="C2487" s="6" t="s">
        <v>8</v>
      </c>
      <c r="D2487" s="6" t="s">
        <v>8</v>
      </c>
      <c r="E2487" s="6" t="s">
        <v>3268</v>
      </c>
      <c r="F2487" s="6" t="s">
        <v>3269</v>
      </c>
      <c r="G2487" s="6" t="s">
        <v>634</v>
      </c>
      <c r="H2487" s="6" t="s">
        <v>4840</v>
      </c>
      <c r="I2487" s="6" t="s">
        <v>4890</v>
      </c>
      <c r="J2487" s="6" t="s">
        <v>5</v>
      </c>
      <c r="K2487" s="7">
        <v>0</v>
      </c>
      <c r="L2487" s="7">
        <f>IFERROR(VLOOKUP(SiscoTable[[#This Row],[Código]],Hoja2!A:B,2,0)*SiscoTable[[#This Row],[Provta(Uns)]],0)</f>
        <v>0</v>
      </c>
      <c r="M2487" s="7">
        <v>0</v>
      </c>
      <c r="N2487" s="7">
        <v>0</v>
      </c>
      <c r="O2487" s="7">
        <f>IFERROR(VLOOKUP(SiscoTable[[#This Row],[Código]],Hoja2!A:B,2,0)*SiscoTable[[#This Row],[Stock_actual]],0)</f>
        <v>0</v>
      </c>
      <c r="P2487" s="6" t="s">
        <v>7</v>
      </c>
      <c r="Q2487" s="7">
        <v>0</v>
      </c>
      <c r="R2487" s="7">
        <v>0</v>
      </c>
      <c r="S2487" s="7" t="s">
        <v>11927</v>
      </c>
      <c r="BI2487"/>
      <c r="BJ2487"/>
    </row>
    <row r="2488" spans="2:62" x14ac:dyDescent="0.4">
      <c r="B2488" s="1">
        <v>16014</v>
      </c>
      <c r="C2488" s="6" t="s">
        <v>8</v>
      </c>
      <c r="D2488" s="6" t="s">
        <v>8</v>
      </c>
      <c r="E2488" s="6" t="s">
        <v>3268</v>
      </c>
      <c r="F2488" s="6" t="s">
        <v>3269</v>
      </c>
      <c r="G2488" s="6" t="s">
        <v>634</v>
      </c>
      <c r="H2488" s="6" t="s">
        <v>4840</v>
      </c>
      <c r="I2488" s="6" t="s">
        <v>4891</v>
      </c>
      <c r="J2488" s="6" t="s">
        <v>5</v>
      </c>
      <c r="K2488" s="7">
        <v>0</v>
      </c>
      <c r="L2488" s="7">
        <f>IFERROR(VLOOKUP(SiscoTable[[#This Row],[Código]],Hoja2!A:B,2,0)*SiscoTable[[#This Row],[Provta(Uns)]],0)</f>
        <v>0</v>
      </c>
      <c r="M2488" s="7">
        <v>0</v>
      </c>
      <c r="N2488" s="7">
        <v>0</v>
      </c>
      <c r="O2488" s="7">
        <f>IFERROR(VLOOKUP(SiscoTable[[#This Row],[Código]],Hoja2!A:B,2,0)*SiscoTable[[#This Row],[Stock_actual]],0)</f>
        <v>0</v>
      </c>
      <c r="P2488" s="6" t="s">
        <v>7</v>
      </c>
      <c r="Q2488" s="7">
        <v>0</v>
      </c>
      <c r="R2488" s="7">
        <v>0</v>
      </c>
      <c r="S2488" s="7" t="s">
        <v>11927</v>
      </c>
      <c r="BI2488"/>
      <c r="BJ2488"/>
    </row>
    <row r="2489" spans="2:62" x14ac:dyDescent="0.4">
      <c r="B2489" s="1">
        <v>16015</v>
      </c>
      <c r="C2489" s="6" t="s">
        <v>8</v>
      </c>
      <c r="D2489" s="6" t="s">
        <v>8</v>
      </c>
      <c r="E2489" s="6" t="s">
        <v>3268</v>
      </c>
      <c r="F2489" s="6" t="s">
        <v>3269</v>
      </c>
      <c r="G2489" s="6" t="s">
        <v>634</v>
      </c>
      <c r="H2489" s="6" t="s">
        <v>4840</v>
      </c>
      <c r="I2489" s="6" t="s">
        <v>4892</v>
      </c>
      <c r="J2489" s="6" t="s">
        <v>5</v>
      </c>
      <c r="K2489" s="7">
        <v>0</v>
      </c>
      <c r="L2489" s="7">
        <f>IFERROR(VLOOKUP(SiscoTable[[#This Row],[Código]],Hoja2!A:B,2,0)*SiscoTable[[#This Row],[Provta(Uns)]],0)</f>
        <v>0</v>
      </c>
      <c r="M2489" s="7">
        <v>0</v>
      </c>
      <c r="N2489" s="7">
        <v>0</v>
      </c>
      <c r="O2489" s="7">
        <f>IFERROR(VLOOKUP(SiscoTable[[#This Row],[Código]],Hoja2!A:B,2,0)*SiscoTable[[#This Row],[Stock_actual]],0)</f>
        <v>0</v>
      </c>
      <c r="P2489" s="6" t="s">
        <v>7</v>
      </c>
      <c r="Q2489" s="7">
        <v>0</v>
      </c>
      <c r="R2489" s="7">
        <v>0</v>
      </c>
      <c r="S2489" s="7" t="s">
        <v>11927</v>
      </c>
      <c r="BI2489"/>
      <c r="BJ2489"/>
    </row>
    <row r="2490" spans="2:62" x14ac:dyDescent="0.4">
      <c r="B2490" s="1">
        <v>16017</v>
      </c>
      <c r="C2490" s="6" t="s">
        <v>8</v>
      </c>
      <c r="D2490" s="6" t="s">
        <v>8</v>
      </c>
      <c r="E2490" s="6" t="s">
        <v>3268</v>
      </c>
      <c r="F2490" s="6" t="s">
        <v>3269</v>
      </c>
      <c r="G2490" s="6" t="s">
        <v>634</v>
      </c>
      <c r="H2490" s="6" t="s">
        <v>4840</v>
      </c>
      <c r="I2490" s="6" t="s">
        <v>4893</v>
      </c>
      <c r="J2490" s="6" t="s">
        <v>5</v>
      </c>
      <c r="K2490" s="7">
        <v>0</v>
      </c>
      <c r="L2490" s="7">
        <f>IFERROR(VLOOKUP(SiscoTable[[#This Row],[Código]],Hoja2!A:B,2,0)*SiscoTable[[#This Row],[Provta(Uns)]],0)</f>
        <v>0</v>
      </c>
      <c r="M2490" s="7">
        <v>0</v>
      </c>
      <c r="N2490" s="7">
        <v>0</v>
      </c>
      <c r="O2490" s="7">
        <f>IFERROR(VLOOKUP(SiscoTable[[#This Row],[Código]],Hoja2!A:B,2,0)*SiscoTable[[#This Row],[Stock_actual]],0)</f>
        <v>0</v>
      </c>
      <c r="P2490" s="6" t="s">
        <v>7</v>
      </c>
      <c r="Q2490" s="7">
        <v>0</v>
      </c>
      <c r="R2490" s="7">
        <v>0</v>
      </c>
      <c r="S2490" s="7" t="s">
        <v>11927</v>
      </c>
      <c r="BI2490"/>
      <c r="BJ2490"/>
    </row>
    <row r="2491" spans="2:62" x14ac:dyDescent="0.4">
      <c r="B2491" s="1">
        <v>16018</v>
      </c>
      <c r="C2491" s="6" t="s">
        <v>8</v>
      </c>
      <c r="D2491" s="6" t="s">
        <v>8</v>
      </c>
      <c r="E2491" s="6" t="s">
        <v>3268</v>
      </c>
      <c r="F2491" s="6" t="s">
        <v>3269</v>
      </c>
      <c r="G2491" s="6" t="s">
        <v>634</v>
      </c>
      <c r="H2491" s="6" t="s">
        <v>4840</v>
      </c>
      <c r="I2491" s="6" t="s">
        <v>4894</v>
      </c>
      <c r="J2491" s="6" t="s">
        <v>5</v>
      </c>
      <c r="K2491" s="7">
        <v>0</v>
      </c>
      <c r="L2491" s="7">
        <f>IFERROR(VLOOKUP(SiscoTable[[#This Row],[Código]],Hoja2!A:B,2,0)*SiscoTable[[#This Row],[Provta(Uns)]],0)</f>
        <v>0</v>
      </c>
      <c r="M2491" s="7">
        <v>0</v>
      </c>
      <c r="N2491" s="7">
        <v>0</v>
      </c>
      <c r="O2491" s="7">
        <f>IFERROR(VLOOKUP(SiscoTable[[#This Row],[Código]],Hoja2!A:B,2,0)*SiscoTable[[#This Row],[Stock_actual]],0)</f>
        <v>0</v>
      </c>
      <c r="P2491" s="6" t="s">
        <v>7</v>
      </c>
      <c r="Q2491" s="7">
        <v>0</v>
      </c>
      <c r="R2491" s="7">
        <v>0</v>
      </c>
      <c r="S2491" s="7" t="s">
        <v>11927</v>
      </c>
      <c r="BI2491"/>
      <c r="BJ2491"/>
    </row>
    <row r="2492" spans="2:62" x14ac:dyDescent="0.4">
      <c r="B2492" s="1">
        <v>16019</v>
      </c>
      <c r="C2492" s="6" t="s">
        <v>8</v>
      </c>
      <c r="D2492" s="6" t="s">
        <v>8</v>
      </c>
      <c r="E2492" s="6" t="s">
        <v>3268</v>
      </c>
      <c r="F2492" s="6" t="s">
        <v>3269</v>
      </c>
      <c r="G2492" s="6" t="s">
        <v>634</v>
      </c>
      <c r="H2492" s="6" t="s">
        <v>4840</v>
      </c>
      <c r="I2492" s="6" t="s">
        <v>4895</v>
      </c>
      <c r="J2492" s="6" t="s">
        <v>5</v>
      </c>
      <c r="K2492" s="7">
        <v>0</v>
      </c>
      <c r="L2492" s="7">
        <f>IFERROR(VLOOKUP(SiscoTable[[#This Row],[Código]],Hoja2!A:B,2,0)*SiscoTable[[#This Row],[Provta(Uns)]],0)</f>
        <v>0</v>
      </c>
      <c r="M2492" s="7">
        <v>0</v>
      </c>
      <c r="N2492" s="7">
        <v>0</v>
      </c>
      <c r="O2492" s="7">
        <f>IFERROR(VLOOKUP(SiscoTable[[#This Row],[Código]],Hoja2!A:B,2,0)*SiscoTable[[#This Row],[Stock_actual]],0)</f>
        <v>0</v>
      </c>
      <c r="P2492" s="6" t="s">
        <v>7</v>
      </c>
      <c r="Q2492" s="7">
        <v>0</v>
      </c>
      <c r="R2492" s="7">
        <v>0</v>
      </c>
      <c r="S2492" s="7" t="s">
        <v>11927</v>
      </c>
      <c r="BI2492"/>
      <c r="BJ2492"/>
    </row>
    <row r="2493" spans="2:62" x14ac:dyDescent="0.4">
      <c r="B2493" s="1">
        <v>16022</v>
      </c>
      <c r="C2493" s="6" t="s">
        <v>30</v>
      </c>
      <c r="D2493" s="6" t="s">
        <v>30</v>
      </c>
      <c r="E2493" s="6" t="s">
        <v>3268</v>
      </c>
      <c r="F2493" s="6" t="s">
        <v>3269</v>
      </c>
      <c r="G2493" s="6" t="s">
        <v>634</v>
      </c>
      <c r="H2493" s="6" t="s">
        <v>4840</v>
      </c>
      <c r="I2493" s="6" t="s">
        <v>4842</v>
      </c>
      <c r="J2493" s="6" t="s">
        <v>5</v>
      </c>
      <c r="K2493" s="7">
        <v>0</v>
      </c>
      <c r="L2493" s="7">
        <f>IFERROR(VLOOKUP(SiscoTable[[#This Row],[Código]],Hoja2!A:B,2,0)*SiscoTable[[#This Row],[Provta(Uns)]],0)</f>
        <v>0</v>
      </c>
      <c r="M2493" s="7">
        <v>0</v>
      </c>
      <c r="N2493" s="7">
        <v>0</v>
      </c>
      <c r="O2493" s="7">
        <f>IFERROR(VLOOKUP(SiscoTable[[#This Row],[Código]],Hoja2!A:B,2,0)*SiscoTable[[#This Row],[Stock_actual]],0)</f>
        <v>0</v>
      </c>
      <c r="P2493" s="6" t="s">
        <v>7</v>
      </c>
      <c r="Q2493" s="7">
        <v>0</v>
      </c>
      <c r="R2493" s="7">
        <v>0</v>
      </c>
      <c r="S2493" s="7" t="s">
        <v>11927</v>
      </c>
      <c r="BI2493"/>
      <c r="BJ2493"/>
    </row>
    <row r="2494" spans="2:62" x14ac:dyDescent="0.4">
      <c r="B2494" s="1">
        <v>16023</v>
      </c>
      <c r="C2494" s="6" t="s">
        <v>30</v>
      </c>
      <c r="D2494" s="6" t="s">
        <v>30</v>
      </c>
      <c r="E2494" s="6" t="s">
        <v>3268</v>
      </c>
      <c r="F2494" s="6" t="s">
        <v>3269</v>
      </c>
      <c r="G2494" s="6" t="s">
        <v>634</v>
      </c>
      <c r="H2494" s="6" t="s">
        <v>4840</v>
      </c>
      <c r="I2494" s="6" t="s">
        <v>4843</v>
      </c>
      <c r="J2494" s="6" t="s">
        <v>5</v>
      </c>
      <c r="K2494" s="7">
        <v>0</v>
      </c>
      <c r="L2494" s="7">
        <f>IFERROR(VLOOKUP(SiscoTable[[#This Row],[Código]],Hoja2!A:B,2,0)*SiscoTable[[#This Row],[Provta(Uns)]],0)</f>
        <v>0</v>
      </c>
      <c r="M2494" s="7">
        <v>0</v>
      </c>
      <c r="N2494" s="7">
        <v>0</v>
      </c>
      <c r="O2494" s="7">
        <f>IFERROR(VLOOKUP(SiscoTable[[#This Row],[Código]],Hoja2!A:B,2,0)*SiscoTable[[#This Row],[Stock_actual]],0)</f>
        <v>0</v>
      </c>
      <c r="P2494" s="6" t="s">
        <v>7</v>
      </c>
      <c r="Q2494" s="7">
        <v>0</v>
      </c>
      <c r="R2494" s="7">
        <v>0</v>
      </c>
      <c r="S2494" s="7" t="s">
        <v>11927</v>
      </c>
      <c r="BI2494"/>
      <c r="BJ2494"/>
    </row>
    <row r="2495" spans="2:62" x14ac:dyDescent="0.4">
      <c r="B2495" s="1">
        <v>16024</v>
      </c>
      <c r="C2495" s="6" t="s">
        <v>25</v>
      </c>
      <c r="D2495" s="6" t="s">
        <v>25</v>
      </c>
      <c r="E2495" s="6" t="s">
        <v>3268</v>
      </c>
      <c r="F2495" s="6" t="s">
        <v>7197</v>
      </c>
      <c r="G2495" s="6" t="s">
        <v>7388</v>
      </c>
      <c r="H2495" s="6" t="s">
        <v>7390</v>
      </c>
      <c r="I2495" s="6" t="s">
        <v>7394</v>
      </c>
      <c r="J2495" s="6" t="s">
        <v>5</v>
      </c>
      <c r="K2495" s="7">
        <v>43</v>
      </c>
      <c r="L2495" s="7">
        <f>IFERROR(VLOOKUP(SiscoTable[[#This Row],[Código]],Hoja2!A:B,2,0)*SiscoTable[[#This Row],[Provta(Uns)]],0)</f>
        <v>193.5</v>
      </c>
      <c r="M2495" s="7">
        <v>0</v>
      </c>
      <c r="N2495" s="7">
        <v>12</v>
      </c>
      <c r="O2495" s="7">
        <f>IFERROR(VLOOKUP(SiscoTable[[#This Row],[Código]],Hoja2!A:B,2,0)*SiscoTable[[#This Row],[Stock_actual]],0)</f>
        <v>54</v>
      </c>
      <c r="P2495" s="6" t="s">
        <v>76</v>
      </c>
      <c r="Q2495" s="7">
        <v>47</v>
      </c>
      <c r="R2495" s="7">
        <v>85.24</v>
      </c>
      <c r="S2495" s="7" t="s">
        <v>11928</v>
      </c>
      <c r="BI2495"/>
      <c r="BJ2495"/>
    </row>
    <row r="2496" spans="2:62" x14ac:dyDescent="0.4">
      <c r="B2496" s="1">
        <v>16025</v>
      </c>
      <c r="C2496" s="6" t="s">
        <v>8</v>
      </c>
      <c r="D2496" s="6" t="s">
        <v>8</v>
      </c>
      <c r="E2496" s="6" t="s">
        <v>3268</v>
      </c>
      <c r="F2496" s="6" t="s">
        <v>3269</v>
      </c>
      <c r="G2496" s="6" t="s">
        <v>634</v>
      </c>
      <c r="H2496" s="6" t="s">
        <v>4840</v>
      </c>
      <c r="I2496" s="6" t="s">
        <v>4896</v>
      </c>
      <c r="J2496" s="6" t="s">
        <v>5</v>
      </c>
      <c r="K2496" s="7">
        <v>0</v>
      </c>
      <c r="L2496" s="7">
        <f>IFERROR(VLOOKUP(SiscoTable[[#This Row],[Código]],Hoja2!A:B,2,0)*SiscoTable[[#This Row],[Provta(Uns)]],0)</f>
        <v>0</v>
      </c>
      <c r="M2496" s="7">
        <v>0</v>
      </c>
      <c r="N2496" s="7">
        <v>0</v>
      </c>
      <c r="O2496" s="7">
        <f>IFERROR(VLOOKUP(SiscoTable[[#This Row],[Código]],Hoja2!A:B,2,0)*SiscoTable[[#This Row],[Stock_actual]],0)</f>
        <v>0</v>
      </c>
      <c r="P2496" s="6" t="s">
        <v>7</v>
      </c>
      <c r="Q2496" s="7">
        <v>0</v>
      </c>
      <c r="R2496" s="7">
        <v>0</v>
      </c>
      <c r="S2496" s="7" t="s">
        <v>11927</v>
      </c>
      <c r="BI2496"/>
      <c r="BJ2496"/>
    </row>
    <row r="2497" spans="2:62" x14ac:dyDescent="0.4">
      <c r="B2497" s="1">
        <v>16026</v>
      </c>
      <c r="C2497" s="6" t="s">
        <v>8</v>
      </c>
      <c r="D2497" s="6" t="s">
        <v>8</v>
      </c>
      <c r="E2497" s="6" t="s">
        <v>3268</v>
      </c>
      <c r="F2497" s="6" t="s">
        <v>3269</v>
      </c>
      <c r="G2497" s="6" t="s">
        <v>634</v>
      </c>
      <c r="H2497" s="6" t="s">
        <v>4840</v>
      </c>
      <c r="I2497" s="6" t="s">
        <v>4897</v>
      </c>
      <c r="J2497" s="6" t="s">
        <v>5</v>
      </c>
      <c r="K2497" s="7">
        <v>0</v>
      </c>
      <c r="L2497" s="7">
        <f>IFERROR(VLOOKUP(SiscoTable[[#This Row],[Código]],Hoja2!A:B,2,0)*SiscoTable[[#This Row],[Provta(Uns)]],0)</f>
        <v>0</v>
      </c>
      <c r="M2497" s="7">
        <v>0</v>
      </c>
      <c r="N2497" s="7">
        <v>0</v>
      </c>
      <c r="O2497" s="7">
        <f>IFERROR(VLOOKUP(SiscoTable[[#This Row],[Código]],Hoja2!A:B,2,0)*SiscoTable[[#This Row],[Stock_actual]],0)</f>
        <v>0</v>
      </c>
      <c r="P2497" s="6" t="s">
        <v>7</v>
      </c>
      <c r="Q2497" s="7">
        <v>0</v>
      </c>
      <c r="R2497" s="7">
        <v>0</v>
      </c>
      <c r="S2497" s="7" t="s">
        <v>11927</v>
      </c>
      <c r="BI2497"/>
      <c r="BJ2497"/>
    </row>
    <row r="2498" spans="2:62" x14ac:dyDescent="0.4">
      <c r="B2498" s="1">
        <v>16027</v>
      </c>
      <c r="C2498" s="6" t="s">
        <v>8</v>
      </c>
      <c r="D2498" s="6" t="s">
        <v>8</v>
      </c>
      <c r="E2498" s="6" t="s">
        <v>3268</v>
      </c>
      <c r="F2498" s="6" t="s">
        <v>3269</v>
      </c>
      <c r="G2498" s="6" t="s">
        <v>634</v>
      </c>
      <c r="H2498" s="6" t="s">
        <v>4840</v>
      </c>
      <c r="I2498" s="6" t="s">
        <v>4898</v>
      </c>
      <c r="J2498" s="6" t="s">
        <v>5</v>
      </c>
      <c r="K2498" s="7">
        <v>0</v>
      </c>
      <c r="L2498" s="7">
        <f>IFERROR(VLOOKUP(SiscoTable[[#This Row],[Código]],Hoja2!A:B,2,0)*SiscoTable[[#This Row],[Provta(Uns)]],0)</f>
        <v>0</v>
      </c>
      <c r="M2498" s="7">
        <v>0</v>
      </c>
      <c r="N2498" s="7">
        <v>0</v>
      </c>
      <c r="O2498" s="7">
        <f>IFERROR(VLOOKUP(SiscoTable[[#This Row],[Código]],Hoja2!A:B,2,0)*SiscoTable[[#This Row],[Stock_actual]],0)</f>
        <v>0</v>
      </c>
      <c r="P2498" s="6" t="s">
        <v>7</v>
      </c>
      <c r="Q2498" s="7">
        <v>0</v>
      </c>
      <c r="R2498" s="7">
        <v>0</v>
      </c>
      <c r="S2498" s="7" t="s">
        <v>11927</v>
      </c>
      <c r="BI2498"/>
      <c r="BJ2498"/>
    </row>
    <row r="2499" spans="2:62" x14ac:dyDescent="0.4">
      <c r="B2499" s="1">
        <v>16029</v>
      </c>
      <c r="C2499" s="6" t="s">
        <v>8</v>
      </c>
      <c r="D2499" s="6" t="s">
        <v>8</v>
      </c>
      <c r="E2499" s="6" t="s">
        <v>3268</v>
      </c>
      <c r="F2499" s="6" t="s">
        <v>3269</v>
      </c>
      <c r="G2499" s="6" t="s">
        <v>5267</v>
      </c>
      <c r="H2499" s="6" t="s">
        <v>4840</v>
      </c>
      <c r="I2499" s="6" t="s">
        <v>5410</v>
      </c>
      <c r="J2499" s="6" t="s">
        <v>5</v>
      </c>
      <c r="K2499" s="7">
        <v>0</v>
      </c>
      <c r="L2499" s="7">
        <f>IFERROR(VLOOKUP(SiscoTable[[#This Row],[Código]],Hoja2!A:B,2,0)*SiscoTable[[#This Row],[Provta(Uns)]],0)</f>
        <v>0</v>
      </c>
      <c r="M2499" s="7">
        <v>0</v>
      </c>
      <c r="N2499" s="7">
        <v>0</v>
      </c>
      <c r="O2499" s="7">
        <f>IFERROR(VLOOKUP(SiscoTable[[#This Row],[Código]],Hoja2!A:B,2,0)*SiscoTable[[#This Row],[Stock_actual]],0)</f>
        <v>0</v>
      </c>
      <c r="P2499" s="6" t="s">
        <v>7</v>
      </c>
      <c r="Q2499" s="7">
        <v>0</v>
      </c>
      <c r="R2499" s="7">
        <v>0</v>
      </c>
      <c r="S2499" s="7" t="s">
        <v>11927</v>
      </c>
      <c r="BI2499"/>
      <c r="BJ2499"/>
    </row>
    <row r="2500" spans="2:62" x14ac:dyDescent="0.4">
      <c r="B2500" s="1">
        <v>16030</v>
      </c>
      <c r="C2500" s="6" t="s">
        <v>8</v>
      </c>
      <c r="D2500" s="6" t="s">
        <v>8</v>
      </c>
      <c r="E2500" s="6" t="s">
        <v>3268</v>
      </c>
      <c r="F2500" s="6" t="s">
        <v>7815</v>
      </c>
      <c r="G2500" s="6" t="s">
        <v>7827</v>
      </c>
      <c r="H2500" s="6" t="s">
        <v>4840</v>
      </c>
      <c r="I2500" s="6" t="s">
        <v>7858</v>
      </c>
      <c r="J2500" s="6" t="s">
        <v>5</v>
      </c>
      <c r="K2500" s="7">
        <v>0</v>
      </c>
      <c r="L2500" s="7">
        <f>IFERROR(VLOOKUP(SiscoTable[[#This Row],[Código]],Hoja2!A:B,2,0)*SiscoTable[[#This Row],[Provta(Uns)]],0)</f>
        <v>0</v>
      </c>
      <c r="M2500" s="7">
        <v>0</v>
      </c>
      <c r="N2500" s="7">
        <v>0</v>
      </c>
      <c r="O2500" s="7">
        <f>IFERROR(VLOOKUP(SiscoTable[[#This Row],[Código]],Hoja2!A:B,2,0)*SiscoTable[[#This Row],[Stock_actual]],0)</f>
        <v>0</v>
      </c>
      <c r="P2500" s="6" t="s">
        <v>7</v>
      </c>
      <c r="Q2500" s="7">
        <v>0</v>
      </c>
      <c r="R2500" s="7">
        <v>0</v>
      </c>
      <c r="S2500" s="7" t="s">
        <v>11927</v>
      </c>
      <c r="BI2500"/>
      <c r="BJ2500"/>
    </row>
    <row r="2501" spans="2:62" x14ac:dyDescent="0.4">
      <c r="B2501" s="1">
        <v>16031</v>
      </c>
      <c r="C2501" s="6" t="s">
        <v>25</v>
      </c>
      <c r="D2501" s="6" t="s">
        <v>25</v>
      </c>
      <c r="E2501" s="6" t="s">
        <v>3268</v>
      </c>
      <c r="F2501" s="6" t="s">
        <v>7197</v>
      </c>
      <c r="G2501" s="6" t="s">
        <v>7554</v>
      </c>
      <c r="H2501" s="6" t="s">
        <v>7392</v>
      </c>
      <c r="I2501" s="6" t="s">
        <v>7591</v>
      </c>
      <c r="J2501" s="6" t="s">
        <v>7578</v>
      </c>
      <c r="K2501" s="7">
        <v>34.67</v>
      </c>
      <c r="L2501" s="7">
        <f>IFERROR(VLOOKUP(SiscoTable[[#This Row],[Código]],Hoja2!A:B,2,0)*SiscoTable[[#This Row],[Provta(Uns)]],0)</f>
        <v>152.54800000000003</v>
      </c>
      <c r="M2501" s="7">
        <v>0</v>
      </c>
      <c r="N2501" s="7">
        <v>84</v>
      </c>
      <c r="O2501" s="7">
        <f>IFERROR(VLOOKUP(SiscoTable[[#This Row],[Código]],Hoja2!A:B,2,0)*SiscoTable[[#This Row],[Stock_actual]],0)</f>
        <v>369.6</v>
      </c>
      <c r="P2501" s="6" t="s">
        <v>600</v>
      </c>
      <c r="Q2501" s="7">
        <v>38</v>
      </c>
      <c r="R2501" s="7">
        <v>0</v>
      </c>
      <c r="S2501" s="7" t="s">
        <v>11928</v>
      </c>
      <c r="BI2501"/>
      <c r="BJ2501"/>
    </row>
    <row r="2502" spans="2:62" x14ac:dyDescent="0.4">
      <c r="B2502" s="1">
        <v>16032</v>
      </c>
      <c r="C2502" s="6" t="s">
        <v>25</v>
      </c>
      <c r="D2502" s="6" t="s">
        <v>25</v>
      </c>
      <c r="E2502" s="6" t="s">
        <v>3268</v>
      </c>
      <c r="F2502" s="6" t="s">
        <v>7197</v>
      </c>
      <c r="G2502" s="6" t="s">
        <v>7554</v>
      </c>
      <c r="H2502" s="6" t="s">
        <v>7392</v>
      </c>
      <c r="I2502" s="6" t="s">
        <v>7592</v>
      </c>
      <c r="J2502" s="6" t="s">
        <v>7578</v>
      </c>
      <c r="K2502" s="7">
        <v>50.83</v>
      </c>
      <c r="L2502" s="7">
        <f>IFERROR(VLOOKUP(SiscoTable[[#This Row],[Código]],Hoja2!A:B,2,0)*SiscoTable[[#This Row],[Provta(Uns)]],0)</f>
        <v>223.65200000000002</v>
      </c>
      <c r="M2502" s="7">
        <v>0</v>
      </c>
      <c r="N2502" s="7">
        <v>85</v>
      </c>
      <c r="O2502" s="7">
        <f>IFERROR(VLOOKUP(SiscoTable[[#This Row],[Código]],Hoja2!A:B,2,0)*SiscoTable[[#This Row],[Stock_actual]],0)</f>
        <v>374.00000000000006</v>
      </c>
      <c r="P2502" s="6" t="s">
        <v>353</v>
      </c>
      <c r="Q2502" s="7">
        <v>56</v>
      </c>
      <c r="R2502" s="7">
        <v>0</v>
      </c>
      <c r="S2502" s="7" t="s">
        <v>11928</v>
      </c>
      <c r="BI2502"/>
      <c r="BJ2502"/>
    </row>
    <row r="2503" spans="2:62" x14ac:dyDescent="0.4">
      <c r="B2503" s="1">
        <v>16035</v>
      </c>
      <c r="C2503" s="6" t="s">
        <v>8</v>
      </c>
      <c r="D2503" s="6" t="s">
        <v>8</v>
      </c>
      <c r="E2503" s="6" t="s">
        <v>3268</v>
      </c>
      <c r="F2503" s="6" t="s">
        <v>7197</v>
      </c>
      <c r="G2503" s="6" t="s">
        <v>7198</v>
      </c>
      <c r="H2503" s="6" t="s">
        <v>7200</v>
      </c>
      <c r="I2503" s="6" t="s">
        <v>7278</v>
      </c>
      <c r="J2503" s="6" t="s">
        <v>5</v>
      </c>
      <c r="K2503" s="7">
        <v>0.83</v>
      </c>
      <c r="L2503" s="7">
        <f>IFERROR(VLOOKUP(SiscoTable[[#This Row],[Código]],Hoja2!A:B,2,0)*SiscoTable[[#This Row],[Provta(Uns)]],0)</f>
        <v>7.3040000000000003</v>
      </c>
      <c r="M2503" s="7">
        <v>10</v>
      </c>
      <c r="N2503" s="7">
        <v>2</v>
      </c>
      <c r="O2503" s="7">
        <f>IFERROR(VLOOKUP(SiscoTable[[#This Row],[Código]],Hoja2!A:B,2,0)*SiscoTable[[#This Row],[Stock_actual]],0)</f>
        <v>17.600000000000001</v>
      </c>
      <c r="P2503" s="6" t="s">
        <v>598</v>
      </c>
      <c r="Q2503" s="7">
        <v>1</v>
      </c>
      <c r="R2503" s="7">
        <v>0</v>
      </c>
      <c r="S2503" s="7" t="s">
        <v>11928</v>
      </c>
      <c r="BI2503"/>
      <c r="BJ2503"/>
    </row>
    <row r="2504" spans="2:62" x14ac:dyDescent="0.4">
      <c r="B2504" s="1">
        <v>16036</v>
      </c>
      <c r="C2504" s="6" t="s">
        <v>30</v>
      </c>
      <c r="D2504" s="6" t="s">
        <v>30</v>
      </c>
      <c r="E2504" s="6" t="s">
        <v>3268</v>
      </c>
      <c r="F2504" s="6" t="s">
        <v>7197</v>
      </c>
      <c r="G2504" s="6" t="s">
        <v>7198</v>
      </c>
      <c r="H2504" s="6" t="s">
        <v>7200</v>
      </c>
      <c r="I2504" s="6" t="s">
        <v>7216</v>
      </c>
      <c r="J2504" s="6" t="s">
        <v>5</v>
      </c>
      <c r="K2504" s="7">
        <v>7.5</v>
      </c>
      <c r="L2504" s="7">
        <f>IFERROR(VLOOKUP(SiscoTable[[#This Row],[Código]],Hoja2!A:B,2,0)*SiscoTable[[#This Row],[Provta(Uns)]],0)</f>
        <v>62.250000000000007</v>
      </c>
      <c r="M2504" s="7">
        <v>0</v>
      </c>
      <c r="N2504" s="7">
        <v>14</v>
      </c>
      <c r="O2504" s="7">
        <f>IFERROR(VLOOKUP(SiscoTable[[#This Row],[Código]],Hoja2!A:B,2,0)*SiscoTable[[#This Row],[Stock_actual]],0)</f>
        <v>116.20000000000002</v>
      </c>
      <c r="P2504" s="6" t="s">
        <v>1054</v>
      </c>
      <c r="Q2504" s="7">
        <v>8</v>
      </c>
      <c r="R2504" s="7">
        <v>0</v>
      </c>
      <c r="S2504" s="7" t="s">
        <v>11928</v>
      </c>
      <c r="BI2504"/>
      <c r="BJ2504"/>
    </row>
    <row r="2505" spans="2:62" x14ac:dyDescent="0.4">
      <c r="B2505" s="1">
        <v>16044</v>
      </c>
      <c r="C2505" s="6" t="s">
        <v>8</v>
      </c>
      <c r="D2505" s="6" t="s">
        <v>8</v>
      </c>
      <c r="E2505" s="6" t="s">
        <v>3268</v>
      </c>
      <c r="F2505" s="6" t="s">
        <v>7197</v>
      </c>
      <c r="G2505" s="6" t="s">
        <v>7198</v>
      </c>
      <c r="H2505" s="6" t="s">
        <v>7200</v>
      </c>
      <c r="I2505" s="6" t="s">
        <v>7279</v>
      </c>
      <c r="J2505" s="6" t="s">
        <v>5</v>
      </c>
      <c r="K2505" s="7">
        <v>0</v>
      </c>
      <c r="L2505" s="7">
        <f>IFERROR(VLOOKUP(SiscoTable[[#This Row],[Código]],Hoja2!A:B,2,0)*SiscoTable[[#This Row],[Provta(Uns)]],0)</f>
        <v>0</v>
      </c>
      <c r="M2505" s="7">
        <v>0</v>
      </c>
      <c r="N2505" s="7">
        <v>0</v>
      </c>
      <c r="O2505" s="7">
        <f>IFERROR(VLOOKUP(SiscoTable[[#This Row],[Código]],Hoja2!A:B,2,0)*SiscoTable[[#This Row],[Stock_actual]],0)</f>
        <v>0</v>
      </c>
      <c r="P2505" s="6" t="s">
        <v>7</v>
      </c>
      <c r="Q2505" s="7">
        <v>0</v>
      </c>
      <c r="R2505" s="7">
        <v>0</v>
      </c>
      <c r="S2505" s="7" t="s">
        <v>11928</v>
      </c>
      <c r="BI2505"/>
      <c r="BJ2505"/>
    </row>
    <row r="2506" spans="2:62" x14ac:dyDescent="0.4">
      <c r="B2506" s="1">
        <v>16045</v>
      </c>
      <c r="C2506" s="6" t="s">
        <v>8</v>
      </c>
      <c r="D2506" s="6" t="s">
        <v>8</v>
      </c>
      <c r="E2506" s="6" t="s">
        <v>3268</v>
      </c>
      <c r="F2506" s="6" t="s">
        <v>7197</v>
      </c>
      <c r="G2506" s="6" t="s">
        <v>7198</v>
      </c>
      <c r="H2506" s="6" t="s">
        <v>7200</v>
      </c>
      <c r="I2506" s="6" t="s">
        <v>7280</v>
      </c>
      <c r="J2506" s="6" t="s">
        <v>7267</v>
      </c>
      <c r="K2506" s="7">
        <v>0.67</v>
      </c>
      <c r="L2506" s="7">
        <f>IFERROR(VLOOKUP(SiscoTable[[#This Row],[Código]],Hoja2!A:B,2,0)*SiscoTable[[#This Row],[Provta(Uns)]],0)</f>
        <v>3.0150000000000001</v>
      </c>
      <c r="M2506" s="7">
        <v>0</v>
      </c>
      <c r="N2506" s="7">
        <v>0</v>
      </c>
      <c r="O2506" s="7">
        <f>IFERROR(VLOOKUP(SiscoTable[[#This Row],[Código]],Hoja2!A:B,2,0)*SiscoTable[[#This Row],[Stock_actual]],0)</f>
        <v>0</v>
      </c>
      <c r="P2506" s="6" t="s">
        <v>7</v>
      </c>
      <c r="Q2506" s="7">
        <v>1</v>
      </c>
      <c r="R2506" s="7">
        <v>1.2</v>
      </c>
      <c r="S2506" s="7" t="s">
        <v>11928</v>
      </c>
      <c r="BI2506"/>
      <c r="BJ2506"/>
    </row>
    <row r="2507" spans="2:62" x14ac:dyDescent="0.4">
      <c r="B2507" s="1">
        <v>16046</v>
      </c>
      <c r="C2507" s="6" t="s">
        <v>8</v>
      </c>
      <c r="D2507" s="6" t="s">
        <v>8</v>
      </c>
      <c r="E2507" s="6" t="s">
        <v>3268</v>
      </c>
      <c r="F2507" s="6" t="s">
        <v>7197</v>
      </c>
      <c r="G2507" s="6" t="s">
        <v>7198</v>
      </c>
      <c r="H2507" s="6" t="s">
        <v>7200</v>
      </c>
      <c r="I2507" s="6" t="s">
        <v>7281</v>
      </c>
      <c r="J2507" s="6" t="s">
        <v>5</v>
      </c>
      <c r="K2507" s="7">
        <v>0.33</v>
      </c>
      <c r="L2507" s="7">
        <f>IFERROR(VLOOKUP(SiscoTable[[#This Row],[Código]],Hoja2!A:B,2,0)*SiscoTable[[#This Row],[Provta(Uns)]],0)</f>
        <v>1.9139999999999999</v>
      </c>
      <c r="M2507" s="7">
        <v>0</v>
      </c>
      <c r="N2507" s="7">
        <v>8</v>
      </c>
      <c r="O2507" s="7">
        <f>IFERROR(VLOOKUP(SiscoTable[[#This Row],[Código]],Hoja2!A:B,2,0)*SiscoTable[[#This Row],[Stock_actual]],0)</f>
        <v>46.4</v>
      </c>
      <c r="P2507" s="6" t="s">
        <v>5216</v>
      </c>
      <c r="Q2507" s="7">
        <v>0</v>
      </c>
      <c r="R2507" s="7">
        <v>0</v>
      </c>
      <c r="S2507" s="7" t="s">
        <v>11928</v>
      </c>
      <c r="BI2507"/>
      <c r="BJ2507"/>
    </row>
    <row r="2508" spans="2:62" x14ac:dyDescent="0.4">
      <c r="B2508" s="1">
        <v>16047</v>
      </c>
      <c r="C2508" s="6" t="s">
        <v>30</v>
      </c>
      <c r="D2508" s="6" t="s">
        <v>30</v>
      </c>
      <c r="E2508" s="6" t="s">
        <v>3268</v>
      </c>
      <c r="F2508" s="6" t="s">
        <v>7197</v>
      </c>
      <c r="G2508" s="6" t="s">
        <v>7198</v>
      </c>
      <c r="H2508" s="6" t="s">
        <v>7200</v>
      </c>
      <c r="I2508" s="6" t="s">
        <v>7217</v>
      </c>
      <c r="J2508" s="6" t="s">
        <v>5</v>
      </c>
      <c r="K2508" s="7">
        <v>1.67</v>
      </c>
      <c r="L2508" s="7">
        <f>IFERROR(VLOOKUP(SiscoTable[[#This Row],[Código]],Hoja2!A:B,2,0)*SiscoTable[[#This Row],[Provta(Uns)]],0)</f>
        <v>14.028</v>
      </c>
      <c r="M2508" s="7">
        <v>0</v>
      </c>
      <c r="N2508" s="7">
        <v>5</v>
      </c>
      <c r="O2508" s="7">
        <f>IFERROR(VLOOKUP(SiscoTable[[#This Row],[Código]],Hoja2!A:B,2,0)*SiscoTable[[#This Row],[Stock_actual]],0)</f>
        <v>42</v>
      </c>
      <c r="P2508" s="6" t="s">
        <v>983</v>
      </c>
      <c r="Q2508" s="7">
        <v>2</v>
      </c>
      <c r="R2508" s="7">
        <v>0</v>
      </c>
      <c r="S2508" s="7" t="s">
        <v>11928</v>
      </c>
      <c r="BI2508"/>
      <c r="BJ2508"/>
    </row>
    <row r="2509" spans="2:62" x14ac:dyDescent="0.4">
      <c r="B2509" s="1">
        <v>16049</v>
      </c>
      <c r="C2509" s="6" t="s">
        <v>8</v>
      </c>
      <c r="D2509" s="6" t="s">
        <v>8</v>
      </c>
      <c r="E2509" s="6" t="s">
        <v>3268</v>
      </c>
      <c r="F2509" s="6" t="s">
        <v>7197</v>
      </c>
      <c r="G2509" s="6" t="s">
        <v>7198</v>
      </c>
      <c r="H2509" s="6" t="s">
        <v>7200</v>
      </c>
      <c r="I2509" s="6" t="s">
        <v>7282</v>
      </c>
      <c r="J2509" s="6" t="s">
        <v>5</v>
      </c>
      <c r="K2509" s="7">
        <v>0</v>
      </c>
      <c r="L2509" s="7">
        <f>IFERROR(VLOOKUP(SiscoTable[[#This Row],[Código]],Hoja2!A:B,2,0)*SiscoTable[[#This Row],[Provta(Uns)]],0)</f>
        <v>0</v>
      </c>
      <c r="M2509" s="7">
        <v>0</v>
      </c>
      <c r="N2509" s="7">
        <v>0</v>
      </c>
      <c r="O2509" s="7">
        <f>IFERROR(VLOOKUP(SiscoTable[[#This Row],[Código]],Hoja2!A:B,2,0)*SiscoTable[[#This Row],[Stock_actual]],0)</f>
        <v>0</v>
      </c>
      <c r="P2509" s="6" t="s">
        <v>7</v>
      </c>
      <c r="Q2509" s="7">
        <v>0</v>
      </c>
      <c r="R2509" s="7">
        <v>0</v>
      </c>
      <c r="S2509" s="7" t="s">
        <v>11928</v>
      </c>
      <c r="BI2509"/>
      <c r="BJ2509"/>
    </row>
    <row r="2510" spans="2:62" x14ac:dyDescent="0.4">
      <c r="B2510" s="1">
        <v>16050</v>
      </c>
      <c r="C2510" s="6" t="s">
        <v>8</v>
      </c>
      <c r="D2510" s="6" t="s">
        <v>8</v>
      </c>
      <c r="E2510" s="6" t="s">
        <v>3268</v>
      </c>
      <c r="F2510" s="6" t="s">
        <v>7197</v>
      </c>
      <c r="G2510" s="6" t="s">
        <v>7198</v>
      </c>
      <c r="H2510" s="6" t="s">
        <v>7200</v>
      </c>
      <c r="I2510" s="6" t="s">
        <v>7283</v>
      </c>
      <c r="J2510" s="6" t="s">
        <v>5</v>
      </c>
      <c r="K2510" s="7">
        <v>0</v>
      </c>
      <c r="L2510" s="7">
        <f>IFERROR(VLOOKUP(SiscoTable[[#This Row],[Código]],Hoja2!A:B,2,0)*SiscoTable[[#This Row],[Provta(Uns)]],0)</f>
        <v>0</v>
      </c>
      <c r="M2510" s="7">
        <v>0</v>
      </c>
      <c r="N2510" s="7">
        <v>0</v>
      </c>
      <c r="O2510" s="7">
        <f>IFERROR(VLOOKUP(SiscoTable[[#This Row],[Código]],Hoja2!A:B,2,0)*SiscoTable[[#This Row],[Stock_actual]],0)</f>
        <v>0</v>
      </c>
      <c r="P2510" s="6" t="s">
        <v>7</v>
      </c>
      <c r="Q2510" s="7">
        <v>0</v>
      </c>
      <c r="R2510" s="7">
        <v>0</v>
      </c>
      <c r="S2510" s="7" t="s">
        <v>11928</v>
      </c>
      <c r="BI2510"/>
      <c r="BJ2510"/>
    </row>
    <row r="2511" spans="2:62" x14ac:dyDescent="0.4">
      <c r="B2511" s="1">
        <v>16051</v>
      </c>
      <c r="C2511" s="6" t="s">
        <v>8</v>
      </c>
      <c r="D2511" s="6" t="s">
        <v>8</v>
      </c>
      <c r="E2511" s="6" t="s">
        <v>3268</v>
      </c>
      <c r="F2511" s="6" t="s">
        <v>7197</v>
      </c>
      <c r="G2511" s="6" t="s">
        <v>7198</v>
      </c>
      <c r="H2511" s="6" t="s">
        <v>7200</v>
      </c>
      <c r="I2511" s="6" t="s">
        <v>7284</v>
      </c>
      <c r="J2511" s="6" t="s">
        <v>4099</v>
      </c>
      <c r="K2511" s="7">
        <v>0</v>
      </c>
      <c r="L2511" s="7">
        <f>IFERROR(VLOOKUP(SiscoTable[[#This Row],[Código]],Hoja2!A:B,2,0)*SiscoTable[[#This Row],[Provta(Uns)]],0)</f>
        <v>0</v>
      </c>
      <c r="M2511" s="7">
        <v>0</v>
      </c>
      <c r="N2511" s="7">
        <v>17</v>
      </c>
      <c r="O2511" s="7">
        <f>IFERROR(VLOOKUP(SiscoTable[[#This Row],[Código]],Hoja2!A:B,2,0)*SiscoTable[[#This Row],[Stock_actual]],0)</f>
        <v>100.30000000000001</v>
      </c>
      <c r="P2511" s="6" t="s">
        <v>134</v>
      </c>
      <c r="Q2511" s="7">
        <v>0</v>
      </c>
      <c r="R2511" s="7">
        <v>0</v>
      </c>
      <c r="S2511" s="7" t="s">
        <v>11928</v>
      </c>
      <c r="BI2511"/>
      <c r="BJ2511"/>
    </row>
    <row r="2512" spans="2:62" x14ac:dyDescent="0.4">
      <c r="B2512" s="1">
        <v>16052</v>
      </c>
      <c r="C2512" s="6" t="s">
        <v>30</v>
      </c>
      <c r="D2512" s="6" t="s">
        <v>25</v>
      </c>
      <c r="E2512" s="6" t="s">
        <v>3268</v>
      </c>
      <c r="F2512" s="6" t="s">
        <v>7197</v>
      </c>
      <c r="G2512" s="6" t="s">
        <v>7388</v>
      </c>
      <c r="H2512" s="6" t="s">
        <v>7392</v>
      </c>
      <c r="I2512" s="6" t="s">
        <v>7424</v>
      </c>
      <c r="J2512" s="6" t="s">
        <v>5</v>
      </c>
      <c r="K2512" s="7">
        <v>53.83</v>
      </c>
      <c r="L2512" s="7">
        <f>IFERROR(VLOOKUP(SiscoTable[[#This Row],[Código]],Hoja2!A:B,2,0)*SiscoTable[[#This Row],[Provta(Uns)]],0)</f>
        <v>242.23499999999999</v>
      </c>
      <c r="M2512" s="7">
        <v>0</v>
      </c>
      <c r="N2512" s="7">
        <v>143</v>
      </c>
      <c r="O2512" s="7">
        <f>IFERROR(VLOOKUP(SiscoTable[[#This Row],[Código]],Hoja2!A:B,2,0)*SiscoTable[[#This Row],[Stock_actual]],0)</f>
        <v>643.5</v>
      </c>
      <c r="P2512" s="6" t="s">
        <v>1484</v>
      </c>
      <c r="Q2512" s="7">
        <v>59</v>
      </c>
      <c r="R2512" s="7">
        <v>0</v>
      </c>
      <c r="S2512" s="7" t="s">
        <v>11928</v>
      </c>
      <c r="BI2512"/>
      <c r="BJ2512"/>
    </row>
    <row r="2513" spans="2:62" x14ac:dyDescent="0.4">
      <c r="B2513" s="1">
        <v>16053</v>
      </c>
      <c r="C2513" s="6" t="s">
        <v>8</v>
      </c>
      <c r="D2513" s="6" t="s">
        <v>8</v>
      </c>
      <c r="E2513" s="6" t="s">
        <v>3268</v>
      </c>
      <c r="F2513" s="6" t="s">
        <v>7197</v>
      </c>
      <c r="G2513" s="6" t="s">
        <v>7198</v>
      </c>
      <c r="H2513" s="6" t="s">
        <v>7200</v>
      </c>
      <c r="I2513" s="6" t="s">
        <v>7285</v>
      </c>
      <c r="J2513" s="6" t="s">
        <v>5</v>
      </c>
      <c r="K2513" s="7">
        <v>0</v>
      </c>
      <c r="L2513" s="7">
        <f>IFERROR(VLOOKUP(SiscoTable[[#This Row],[Código]],Hoja2!A:B,2,0)*SiscoTable[[#This Row],[Provta(Uns)]],0)</f>
        <v>0</v>
      </c>
      <c r="M2513" s="7">
        <v>0</v>
      </c>
      <c r="N2513" s="7">
        <v>0</v>
      </c>
      <c r="O2513" s="7">
        <f>IFERROR(VLOOKUP(SiscoTable[[#This Row],[Código]],Hoja2!A:B,2,0)*SiscoTable[[#This Row],[Stock_actual]],0)</f>
        <v>0</v>
      </c>
      <c r="P2513" s="6" t="s">
        <v>7</v>
      </c>
      <c r="Q2513" s="7">
        <v>0</v>
      </c>
      <c r="R2513" s="7">
        <v>0</v>
      </c>
      <c r="S2513" s="7" t="s">
        <v>11928</v>
      </c>
      <c r="BI2513"/>
      <c r="BJ2513"/>
    </row>
    <row r="2514" spans="2:62" x14ac:dyDescent="0.4">
      <c r="B2514" s="1">
        <v>16054</v>
      </c>
      <c r="C2514" s="6" t="s">
        <v>8</v>
      </c>
      <c r="D2514" s="6" t="s">
        <v>8</v>
      </c>
      <c r="E2514" s="6" t="s">
        <v>3268</v>
      </c>
      <c r="F2514" s="6" t="s">
        <v>7197</v>
      </c>
      <c r="G2514" s="6" t="s">
        <v>7198</v>
      </c>
      <c r="H2514" s="6" t="s">
        <v>7200</v>
      </c>
      <c r="I2514" s="6" t="s">
        <v>7286</v>
      </c>
      <c r="J2514" s="6" t="s">
        <v>5</v>
      </c>
      <c r="K2514" s="7">
        <v>0</v>
      </c>
      <c r="L2514" s="7">
        <f>IFERROR(VLOOKUP(SiscoTable[[#This Row],[Código]],Hoja2!A:B,2,0)*SiscoTable[[#This Row],[Provta(Uns)]],0)</f>
        <v>0</v>
      </c>
      <c r="M2514" s="7">
        <v>0</v>
      </c>
      <c r="N2514" s="7">
        <v>0</v>
      </c>
      <c r="O2514" s="7">
        <f>IFERROR(VLOOKUP(SiscoTable[[#This Row],[Código]],Hoja2!A:B,2,0)*SiscoTable[[#This Row],[Stock_actual]],0)</f>
        <v>0</v>
      </c>
      <c r="P2514" s="6" t="s">
        <v>7</v>
      </c>
      <c r="Q2514" s="7">
        <v>0</v>
      </c>
      <c r="R2514" s="7">
        <v>0</v>
      </c>
      <c r="S2514" s="7" t="s">
        <v>11928</v>
      </c>
      <c r="BI2514"/>
      <c r="BJ2514"/>
    </row>
    <row r="2515" spans="2:62" x14ac:dyDescent="0.4">
      <c r="B2515" s="1">
        <v>16055</v>
      </c>
      <c r="C2515" s="6" t="s">
        <v>8</v>
      </c>
      <c r="D2515" s="6" t="s">
        <v>30</v>
      </c>
      <c r="E2515" s="6" t="s">
        <v>3268</v>
      </c>
      <c r="F2515" s="6" t="s">
        <v>7197</v>
      </c>
      <c r="G2515" s="6" t="s">
        <v>7198</v>
      </c>
      <c r="H2515" s="6" t="s">
        <v>7200</v>
      </c>
      <c r="I2515" s="6" t="s">
        <v>7287</v>
      </c>
      <c r="J2515" s="6" t="s">
        <v>5</v>
      </c>
      <c r="K2515" s="7">
        <v>37.67</v>
      </c>
      <c r="L2515" s="7">
        <f>IFERROR(VLOOKUP(SiscoTable[[#This Row],[Código]],Hoja2!A:B,2,0)*SiscoTable[[#This Row],[Provta(Uns)]],0)</f>
        <v>22.602</v>
      </c>
      <c r="M2515" s="7">
        <v>0</v>
      </c>
      <c r="N2515" s="7">
        <v>350</v>
      </c>
      <c r="O2515" s="7">
        <f>IFERROR(VLOOKUP(SiscoTable[[#This Row],[Código]],Hoja2!A:B,2,0)*SiscoTable[[#This Row],[Stock_actual]],0)</f>
        <v>210</v>
      </c>
      <c r="P2515" s="6" t="s">
        <v>1237</v>
      </c>
      <c r="Q2515" s="7">
        <v>42</v>
      </c>
      <c r="R2515" s="7">
        <v>0</v>
      </c>
      <c r="S2515" s="7" t="s">
        <v>11928</v>
      </c>
      <c r="BI2515"/>
      <c r="BJ2515"/>
    </row>
    <row r="2516" spans="2:62" x14ac:dyDescent="0.4">
      <c r="B2516" s="1">
        <v>16056</v>
      </c>
      <c r="C2516" s="6" t="s">
        <v>8</v>
      </c>
      <c r="D2516" s="6" t="s">
        <v>8</v>
      </c>
      <c r="E2516" s="6" t="s">
        <v>3268</v>
      </c>
      <c r="F2516" s="6" t="s">
        <v>7197</v>
      </c>
      <c r="G2516" s="6" t="s">
        <v>7388</v>
      </c>
      <c r="H2516" s="6" t="s">
        <v>7392</v>
      </c>
      <c r="I2516" s="6" t="s">
        <v>7475</v>
      </c>
      <c r="J2516" s="6" t="s">
        <v>5</v>
      </c>
      <c r="K2516" s="7">
        <v>0.17</v>
      </c>
      <c r="L2516" s="7">
        <f>IFERROR(VLOOKUP(SiscoTable[[#This Row],[Código]],Hoja2!A:B,2,0)*SiscoTable[[#This Row],[Provta(Uns)]],0)</f>
        <v>0.6120000000000001</v>
      </c>
      <c r="M2516" s="7">
        <v>0</v>
      </c>
      <c r="N2516" s="7">
        <v>0</v>
      </c>
      <c r="O2516" s="7">
        <f>IFERROR(VLOOKUP(SiscoTable[[#This Row],[Código]],Hoja2!A:B,2,0)*SiscoTable[[#This Row],[Stock_actual]],0)</f>
        <v>0</v>
      </c>
      <c r="P2516" s="6" t="s">
        <v>7</v>
      </c>
      <c r="Q2516" s="7">
        <v>0</v>
      </c>
      <c r="R2516" s="7">
        <v>0</v>
      </c>
      <c r="S2516" s="7" t="s">
        <v>11928</v>
      </c>
      <c r="BI2516"/>
      <c r="BJ2516"/>
    </row>
    <row r="2517" spans="2:62" x14ac:dyDescent="0.4">
      <c r="B2517" s="1">
        <v>16057</v>
      </c>
      <c r="C2517" s="6" t="s">
        <v>30</v>
      </c>
      <c r="D2517" s="6" t="s">
        <v>25</v>
      </c>
      <c r="E2517" s="6" t="s">
        <v>3268</v>
      </c>
      <c r="F2517" s="6" t="s">
        <v>7197</v>
      </c>
      <c r="G2517" s="6" t="s">
        <v>7198</v>
      </c>
      <c r="H2517" s="6" t="s">
        <v>7200</v>
      </c>
      <c r="I2517" s="6" t="s">
        <v>7218</v>
      </c>
      <c r="J2517" s="6" t="s">
        <v>5</v>
      </c>
      <c r="K2517" s="7">
        <v>270.67</v>
      </c>
      <c r="L2517" s="7">
        <f>IFERROR(VLOOKUP(SiscoTable[[#This Row],[Código]],Hoja2!A:B,2,0)*SiscoTable[[#This Row],[Provta(Uns)]],0)</f>
        <v>81.201000000000008</v>
      </c>
      <c r="M2517" s="7">
        <v>80</v>
      </c>
      <c r="N2517" s="7">
        <v>229</v>
      </c>
      <c r="O2517" s="7">
        <f>IFERROR(VLOOKUP(SiscoTable[[#This Row],[Código]],Hoja2!A:B,2,0)*SiscoTable[[#This Row],[Stock_actual]],0)</f>
        <v>68.7</v>
      </c>
      <c r="P2517" s="6" t="s">
        <v>101</v>
      </c>
      <c r="Q2517" s="7">
        <v>298</v>
      </c>
      <c r="R2517" s="7">
        <v>457.69999999999993</v>
      </c>
      <c r="S2517" s="7" t="s">
        <v>11928</v>
      </c>
      <c r="BI2517"/>
      <c r="BJ2517"/>
    </row>
    <row r="2518" spans="2:62" x14ac:dyDescent="0.4">
      <c r="B2518" s="1">
        <v>16060</v>
      </c>
      <c r="C2518" s="6" t="s">
        <v>8</v>
      </c>
      <c r="D2518" s="6" t="s">
        <v>8</v>
      </c>
      <c r="E2518" s="6" t="s">
        <v>3268</v>
      </c>
      <c r="F2518" s="6" t="s">
        <v>7197</v>
      </c>
      <c r="G2518" s="6" t="s">
        <v>7198</v>
      </c>
      <c r="H2518" s="6" t="s">
        <v>7200</v>
      </c>
      <c r="I2518" s="6" t="s">
        <v>7288</v>
      </c>
      <c r="J2518" s="6" t="s">
        <v>5</v>
      </c>
      <c r="K2518" s="7">
        <v>4.83</v>
      </c>
      <c r="L2518" s="7">
        <f>IFERROR(VLOOKUP(SiscoTable[[#This Row],[Código]],Hoja2!A:B,2,0)*SiscoTable[[#This Row],[Provta(Uns)]],0)</f>
        <v>59.409000000000006</v>
      </c>
      <c r="M2518" s="7">
        <v>0</v>
      </c>
      <c r="N2518" s="7">
        <v>11</v>
      </c>
      <c r="O2518" s="7">
        <f>IFERROR(VLOOKUP(SiscoTable[[#This Row],[Código]],Hoja2!A:B,2,0)*SiscoTable[[#This Row],[Stock_actual]],0)</f>
        <v>135.30000000000001</v>
      </c>
      <c r="P2518" s="6" t="s">
        <v>254</v>
      </c>
      <c r="Q2518" s="7">
        <v>5</v>
      </c>
      <c r="R2518" s="7">
        <v>0</v>
      </c>
      <c r="S2518" s="7" t="s">
        <v>11928</v>
      </c>
      <c r="BI2518"/>
      <c r="BJ2518"/>
    </row>
    <row r="2519" spans="2:62" x14ac:dyDescent="0.4">
      <c r="B2519" s="1">
        <v>16061</v>
      </c>
      <c r="C2519" s="6" t="s">
        <v>8</v>
      </c>
      <c r="D2519" s="6" t="s">
        <v>8</v>
      </c>
      <c r="E2519" s="6" t="s">
        <v>3268</v>
      </c>
      <c r="F2519" s="6" t="s">
        <v>7197</v>
      </c>
      <c r="G2519" s="6" t="s">
        <v>7198</v>
      </c>
      <c r="H2519" s="6" t="s">
        <v>7200</v>
      </c>
      <c r="I2519" s="6" t="s">
        <v>7289</v>
      </c>
      <c r="J2519" s="6" t="s">
        <v>5</v>
      </c>
      <c r="K2519" s="7">
        <v>3.67</v>
      </c>
      <c r="L2519" s="7">
        <f>IFERROR(VLOOKUP(SiscoTable[[#This Row],[Código]],Hoja2!A:B,2,0)*SiscoTable[[#This Row],[Provta(Uns)]],0)</f>
        <v>45.140999999999998</v>
      </c>
      <c r="M2519" s="7">
        <v>0</v>
      </c>
      <c r="N2519" s="7">
        <v>14</v>
      </c>
      <c r="O2519" s="7">
        <f>IFERROR(VLOOKUP(SiscoTable[[#This Row],[Código]],Hoja2!A:B,2,0)*SiscoTable[[#This Row],[Stock_actual]],0)</f>
        <v>172.20000000000002</v>
      </c>
      <c r="P2519" s="6" t="s">
        <v>1802</v>
      </c>
      <c r="Q2519" s="7">
        <v>4</v>
      </c>
      <c r="R2519" s="7">
        <v>0</v>
      </c>
      <c r="S2519" s="7" t="s">
        <v>11928</v>
      </c>
      <c r="BI2519"/>
      <c r="BJ2519"/>
    </row>
    <row r="2520" spans="2:62" x14ac:dyDescent="0.4">
      <c r="B2520" s="1">
        <v>16062</v>
      </c>
      <c r="C2520" s="6" t="s">
        <v>8</v>
      </c>
      <c r="D2520" s="6" t="s">
        <v>8</v>
      </c>
      <c r="E2520" s="6" t="s">
        <v>3268</v>
      </c>
      <c r="F2520" s="6" t="s">
        <v>7197</v>
      </c>
      <c r="G2520" s="6" t="s">
        <v>7198</v>
      </c>
      <c r="H2520" s="6" t="s">
        <v>7200</v>
      </c>
      <c r="I2520" s="6" t="s">
        <v>7290</v>
      </c>
      <c r="J2520" s="6" t="s">
        <v>5</v>
      </c>
      <c r="K2520" s="7">
        <v>1.83</v>
      </c>
      <c r="L2520" s="7">
        <f>IFERROR(VLOOKUP(SiscoTable[[#This Row],[Código]],Hoja2!A:B,2,0)*SiscoTable[[#This Row],[Provta(Uns)]],0)</f>
        <v>22.692</v>
      </c>
      <c r="M2520" s="7">
        <v>0</v>
      </c>
      <c r="N2520" s="7">
        <v>10</v>
      </c>
      <c r="O2520" s="7">
        <f>IFERROR(VLOOKUP(SiscoTable[[#This Row],[Código]],Hoja2!A:B,2,0)*SiscoTable[[#This Row],[Stock_actual]],0)</f>
        <v>124</v>
      </c>
      <c r="P2520" s="6" t="s">
        <v>2086</v>
      </c>
      <c r="Q2520" s="7">
        <v>2</v>
      </c>
      <c r="R2520" s="7">
        <v>0</v>
      </c>
      <c r="S2520" s="7" t="s">
        <v>11928</v>
      </c>
      <c r="BI2520"/>
      <c r="BJ2520"/>
    </row>
    <row r="2521" spans="2:62" x14ac:dyDescent="0.4">
      <c r="B2521" s="1">
        <v>16067</v>
      </c>
      <c r="C2521" s="6" t="s">
        <v>8</v>
      </c>
      <c r="D2521" s="6" t="s">
        <v>8</v>
      </c>
      <c r="E2521" s="6" t="s">
        <v>3268</v>
      </c>
      <c r="F2521" s="6" t="s">
        <v>3269</v>
      </c>
      <c r="G2521" s="6" t="s">
        <v>5267</v>
      </c>
      <c r="H2521" s="6" t="s">
        <v>4528</v>
      </c>
      <c r="I2521" s="6" t="s">
        <v>5387</v>
      </c>
      <c r="J2521" s="6" t="s">
        <v>5</v>
      </c>
      <c r="K2521" s="7">
        <v>0</v>
      </c>
      <c r="L2521" s="7">
        <f>IFERROR(VLOOKUP(SiscoTable[[#This Row],[Código]],Hoja2!A:B,2,0)*SiscoTable[[#This Row],[Provta(Uns)]],0)</f>
        <v>0</v>
      </c>
      <c r="M2521" s="7">
        <v>0</v>
      </c>
      <c r="N2521" s="7">
        <v>0</v>
      </c>
      <c r="O2521" s="7">
        <f>IFERROR(VLOOKUP(SiscoTable[[#This Row],[Código]],Hoja2!A:B,2,0)*SiscoTable[[#This Row],[Stock_actual]],0)</f>
        <v>0</v>
      </c>
      <c r="P2521" s="6" t="s">
        <v>7</v>
      </c>
      <c r="Q2521" s="7">
        <v>0</v>
      </c>
      <c r="R2521" s="7">
        <v>0</v>
      </c>
      <c r="S2521" s="7" t="s">
        <v>11928</v>
      </c>
      <c r="BI2521"/>
      <c r="BJ2521"/>
    </row>
    <row r="2522" spans="2:62" x14ac:dyDescent="0.4">
      <c r="B2522" s="1">
        <v>16069</v>
      </c>
      <c r="C2522" s="6" t="s">
        <v>30</v>
      </c>
      <c r="D2522" s="6" t="s">
        <v>30</v>
      </c>
      <c r="E2522" s="6" t="s">
        <v>3268</v>
      </c>
      <c r="F2522" s="6" t="s">
        <v>3269</v>
      </c>
      <c r="G2522" s="6" t="s">
        <v>4702</v>
      </c>
      <c r="H2522" s="6" t="s">
        <v>3831</v>
      </c>
      <c r="I2522" s="6" t="s">
        <v>4715</v>
      </c>
      <c r="J2522" s="6" t="s">
        <v>5</v>
      </c>
      <c r="K2522" s="7">
        <v>13.83</v>
      </c>
      <c r="L2522" s="7">
        <f>IFERROR(VLOOKUP(SiscoTable[[#This Row],[Código]],Hoja2!A:B,2,0)*SiscoTable[[#This Row],[Provta(Uns)]],0)</f>
        <v>81.597000000000008</v>
      </c>
      <c r="M2522" s="7">
        <v>0</v>
      </c>
      <c r="N2522" s="7">
        <v>10</v>
      </c>
      <c r="O2522" s="7">
        <f>IFERROR(VLOOKUP(SiscoTable[[#This Row],[Código]],Hoja2!A:B,2,0)*SiscoTable[[#This Row],[Stock_actual]],0)</f>
        <v>59</v>
      </c>
      <c r="P2522" s="6" t="s">
        <v>144</v>
      </c>
      <c r="Q2522" s="7">
        <v>15</v>
      </c>
      <c r="R2522" s="7">
        <v>27.72</v>
      </c>
      <c r="S2522" s="7" t="s">
        <v>11928</v>
      </c>
      <c r="BI2522"/>
      <c r="BJ2522"/>
    </row>
    <row r="2523" spans="2:62" x14ac:dyDescent="0.4">
      <c r="B2523" s="1">
        <v>16070</v>
      </c>
      <c r="C2523" s="6" t="s">
        <v>30</v>
      </c>
      <c r="D2523" s="6" t="s">
        <v>30</v>
      </c>
      <c r="E2523" s="6" t="s">
        <v>3268</v>
      </c>
      <c r="F2523" s="6" t="s">
        <v>3269</v>
      </c>
      <c r="G2523" s="6" t="s">
        <v>634</v>
      </c>
      <c r="H2523" s="6" t="s">
        <v>4276</v>
      </c>
      <c r="I2523" s="6" t="s">
        <v>4845</v>
      </c>
      <c r="J2523" s="6" t="s">
        <v>5</v>
      </c>
      <c r="K2523" s="7">
        <v>21.67</v>
      </c>
      <c r="L2523" s="7">
        <f>IFERROR(VLOOKUP(SiscoTable[[#This Row],[Código]],Hoja2!A:B,2,0)*SiscoTable[[#This Row],[Provta(Uns)]],0)</f>
        <v>47.674000000000007</v>
      </c>
      <c r="M2523" s="7">
        <v>0</v>
      </c>
      <c r="N2523" s="7">
        <v>80</v>
      </c>
      <c r="O2523" s="7">
        <f>IFERROR(VLOOKUP(SiscoTable[[#This Row],[Código]],Hoja2!A:B,2,0)*SiscoTable[[#This Row],[Stock_actual]],0)</f>
        <v>176</v>
      </c>
      <c r="P2523" s="6" t="s">
        <v>3331</v>
      </c>
      <c r="Q2523" s="7">
        <v>24</v>
      </c>
      <c r="R2523" s="7">
        <v>0</v>
      </c>
      <c r="S2523" s="7" t="s">
        <v>11927</v>
      </c>
      <c r="BI2523"/>
      <c r="BJ2523"/>
    </row>
    <row r="2524" spans="2:62" x14ac:dyDescent="0.4">
      <c r="B2524" s="1">
        <v>16071</v>
      </c>
      <c r="C2524" s="6" t="s">
        <v>8</v>
      </c>
      <c r="D2524" s="6" t="s">
        <v>8</v>
      </c>
      <c r="E2524" s="6" t="s">
        <v>3268</v>
      </c>
      <c r="F2524" s="6" t="s">
        <v>3269</v>
      </c>
      <c r="G2524" s="6" t="s">
        <v>3470</v>
      </c>
      <c r="H2524" s="6" t="s">
        <v>3472</v>
      </c>
      <c r="I2524" s="6" t="s">
        <v>3478</v>
      </c>
      <c r="J2524" s="6" t="s">
        <v>5</v>
      </c>
      <c r="K2524" s="7">
        <v>0</v>
      </c>
      <c r="L2524" s="7">
        <f>IFERROR(VLOOKUP(SiscoTable[[#This Row],[Código]],Hoja2!A:B,2,0)*SiscoTable[[#This Row],[Provta(Uns)]],0)</f>
        <v>0</v>
      </c>
      <c r="M2524" s="7">
        <v>0</v>
      </c>
      <c r="N2524" s="7">
        <v>0</v>
      </c>
      <c r="O2524" s="7">
        <f>IFERROR(VLOOKUP(SiscoTable[[#This Row],[Código]],Hoja2!A:B,2,0)*SiscoTable[[#This Row],[Stock_actual]],0)</f>
        <v>0</v>
      </c>
      <c r="P2524" s="6" t="s">
        <v>7</v>
      </c>
      <c r="Q2524" s="7">
        <v>0</v>
      </c>
      <c r="R2524" s="7">
        <v>0</v>
      </c>
      <c r="S2524" s="7" t="s">
        <v>11927</v>
      </c>
      <c r="BI2524"/>
      <c r="BJ2524"/>
    </row>
    <row r="2525" spans="2:62" x14ac:dyDescent="0.4">
      <c r="B2525" s="1">
        <v>16073</v>
      </c>
      <c r="C2525" s="6" t="s">
        <v>25</v>
      </c>
      <c r="D2525" s="6" t="s">
        <v>30</v>
      </c>
      <c r="E2525" s="6" t="s">
        <v>3268</v>
      </c>
      <c r="F2525" s="6" t="s">
        <v>3269</v>
      </c>
      <c r="G2525" s="6" t="s">
        <v>4760</v>
      </c>
      <c r="H2525" s="6" t="s">
        <v>4762</v>
      </c>
      <c r="I2525" s="6" t="s">
        <v>4767</v>
      </c>
      <c r="J2525" s="6" t="s">
        <v>5</v>
      </c>
      <c r="K2525" s="7">
        <v>18.670000000000002</v>
      </c>
      <c r="L2525" s="7">
        <f>IFERROR(VLOOKUP(SiscoTable[[#This Row],[Código]],Hoja2!A:B,2,0)*SiscoTable[[#This Row],[Provta(Uns)]],0)</f>
        <v>726.26300000000003</v>
      </c>
      <c r="M2525" s="7">
        <v>0</v>
      </c>
      <c r="N2525" s="7">
        <v>44</v>
      </c>
      <c r="O2525" s="7">
        <f>IFERROR(VLOOKUP(SiscoTable[[#This Row],[Código]],Hoja2!A:B,2,0)*SiscoTable[[#This Row],[Stock_actual]],0)</f>
        <v>1711.6</v>
      </c>
      <c r="P2525" s="6" t="s">
        <v>1751</v>
      </c>
      <c r="Q2525" s="7">
        <v>20</v>
      </c>
      <c r="R2525" s="7">
        <v>0</v>
      </c>
      <c r="S2525" s="7" t="s">
        <v>11927</v>
      </c>
      <c r="BI2525"/>
      <c r="BJ2525"/>
    </row>
    <row r="2526" spans="2:62" x14ac:dyDescent="0.4">
      <c r="B2526" s="1">
        <v>16074</v>
      </c>
      <c r="C2526" s="6" t="s">
        <v>8</v>
      </c>
      <c r="D2526" s="6" t="s">
        <v>8</v>
      </c>
      <c r="E2526" s="6" t="s">
        <v>3268</v>
      </c>
      <c r="F2526" s="6" t="s">
        <v>3269</v>
      </c>
      <c r="G2526" s="6" t="s">
        <v>5267</v>
      </c>
      <c r="H2526" s="6" t="s">
        <v>4013</v>
      </c>
      <c r="I2526" s="6" t="s">
        <v>5439</v>
      </c>
      <c r="J2526" s="6" t="s">
        <v>5</v>
      </c>
      <c r="K2526" s="7">
        <v>0</v>
      </c>
      <c r="L2526" s="7">
        <f>IFERROR(VLOOKUP(SiscoTable[[#This Row],[Código]],Hoja2!A:B,2,0)*SiscoTable[[#This Row],[Provta(Uns)]],0)</f>
        <v>0</v>
      </c>
      <c r="M2526" s="7">
        <v>0</v>
      </c>
      <c r="N2526" s="7">
        <v>0</v>
      </c>
      <c r="O2526" s="7">
        <f>IFERROR(VLOOKUP(SiscoTable[[#This Row],[Código]],Hoja2!A:B,2,0)*SiscoTable[[#This Row],[Stock_actual]],0)</f>
        <v>0</v>
      </c>
      <c r="P2526" s="6" t="s">
        <v>7</v>
      </c>
      <c r="Q2526" s="7">
        <v>0</v>
      </c>
      <c r="R2526" s="7">
        <v>0</v>
      </c>
      <c r="S2526" s="7" t="s">
        <v>11928</v>
      </c>
      <c r="BI2526"/>
      <c r="BJ2526"/>
    </row>
    <row r="2527" spans="2:62" x14ac:dyDescent="0.4">
      <c r="B2527" s="1">
        <v>16075</v>
      </c>
      <c r="C2527" s="6" t="s">
        <v>8</v>
      </c>
      <c r="D2527" s="6" t="s">
        <v>8</v>
      </c>
      <c r="E2527" s="6" t="s">
        <v>3268</v>
      </c>
      <c r="F2527" s="6" t="s">
        <v>3269</v>
      </c>
      <c r="G2527" s="6" t="s">
        <v>5267</v>
      </c>
      <c r="H2527" s="6" t="s">
        <v>4013</v>
      </c>
      <c r="I2527" s="6" t="s">
        <v>5440</v>
      </c>
      <c r="J2527" s="6" t="s">
        <v>5</v>
      </c>
      <c r="K2527" s="7">
        <v>0</v>
      </c>
      <c r="L2527" s="7">
        <f>IFERROR(VLOOKUP(SiscoTable[[#This Row],[Código]],Hoja2!A:B,2,0)*SiscoTable[[#This Row],[Provta(Uns)]],0)</f>
        <v>0</v>
      </c>
      <c r="M2527" s="7">
        <v>0</v>
      </c>
      <c r="N2527" s="7">
        <v>0</v>
      </c>
      <c r="O2527" s="7">
        <f>IFERROR(VLOOKUP(SiscoTable[[#This Row],[Código]],Hoja2!A:B,2,0)*SiscoTable[[#This Row],[Stock_actual]],0)</f>
        <v>0</v>
      </c>
      <c r="P2527" s="6" t="s">
        <v>7</v>
      </c>
      <c r="Q2527" s="7">
        <v>0</v>
      </c>
      <c r="R2527" s="7">
        <v>0</v>
      </c>
      <c r="S2527" s="7" t="s">
        <v>11928</v>
      </c>
      <c r="BI2527"/>
      <c r="BJ2527"/>
    </row>
    <row r="2528" spans="2:62" x14ac:dyDescent="0.4">
      <c r="B2528" s="1">
        <v>16076</v>
      </c>
      <c r="C2528" s="6" t="s">
        <v>8</v>
      </c>
      <c r="D2528" s="6" t="s">
        <v>8</v>
      </c>
      <c r="E2528" s="6" t="s">
        <v>3268</v>
      </c>
      <c r="F2528" s="6" t="s">
        <v>3269</v>
      </c>
      <c r="G2528" s="6" t="s">
        <v>5267</v>
      </c>
      <c r="H2528" s="6" t="s">
        <v>4013</v>
      </c>
      <c r="I2528" s="6" t="s">
        <v>5441</v>
      </c>
      <c r="J2528" s="6" t="s">
        <v>5</v>
      </c>
      <c r="K2528" s="7">
        <v>0</v>
      </c>
      <c r="L2528" s="7">
        <f>IFERROR(VLOOKUP(SiscoTable[[#This Row],[Código]],Hoja2!A:B,2,0)*SiscoTable[[#This Row],[Provta(Uns)]],0)</f>
        <v>0</v>
      </c>
      <c r="M2528" s="7">
        <v>0</v>
      </c>
      <c r="N2528" s="7">
        <v>0</v>
      </c>
      <c r="O2528" s="7">
        <f>IFERROR(VLOOKUP(SiscoTable[[#This Row],[Código]],Hoja2!A:B,2,0)*SiscoTable[[#This Row],[Stock_actual]],0)</f>
        <v>0</v>
      </c>
      <c r="P2528" s="6" t="s">
        <v>7</v>
      </c>
      <c r="Q2528" s="7">
        <v>0</v>
      </c>
      <c r="R2528" s="7">
        <v>0</v>
      </c>
      <c r="S2528" s="7" t="s">
        <v>11928</v>
      </c>
      <c r="BI2528"/>
      <c r="BJ2528"/>
    </row>
    <row r="2529" spans="2:62" x14ac:dyDescent="0.4">
      <c r="B2529" s="1">
        <v>16077</v>
      </c>
      <c r="C2529" s="6" t="s">
        <v>8</v>
      </c>
      <c r="D2529" s="6" t="s">
        <v>8</v>
      </c>
      <c r="E2529" s="6" t="s">
        <v>3268</v>
      </c>
      <c r="F2529" s="6" t="s">
        <v>3269</v>
      </c>
      <c r="G2529" s="6" t="s">
        <v>3773</v>
      </c>
      <c r="H2529" s="6" t="s">
        <v>4013</v>
      </c>
      <c r="I2529" s="6" t="s">
        <v>4012</v>
      </c>
      <c r="J2529" s="6" t="s">
        <v>5</v>
      </c>
      <c r="K2529" s="7">
        <v>0.17</v>
      </c>
      <c r="L2529" s="7">
        <f>IFERROR(VLOOKUP(SiscoTable[[#This Row],[Código]],Hoja2!A:B,2,0)*SiscoTable[[#This Row],[Provta(Uns)]],0)</f>
        <v>2.5500000000000003</v>
      </c>
      <c r="M2529" s="7">
        <v>0</v>
      </c>
      <c r="N2529" s="7">
        <v>8</v>
      </c>
      <c r="O2529" s="7">
        <f>IFERROR(VLOOKUP(SiscoTable[[#This Row],[Código]],Hoja2!A:B,2,0)*SiscoTable[[#This Row],[Stock_actual]],0)</f>
        <v>120</v>
      </c>
      <c r="P2529" s="6" t="s">
        <v>4014</v>
      </c>
      <c r="Q2529" s="7">
        <v>0</v>
      </c>
      <c r="R2529" s="7">
        <v>0</v>
      </c>
      <c r="S2529" s="7" t="s">
        <v>11927</v>
      </c>
      <c r="BI2529"/>
      <c r="BJ2529"/>
    </row>
    <row r="2530" spans="2:62" x14ac:dyDescent="0.4">
      <c r="B2530" s="1">
        <v>16078</v>
      </c>
      <c r="C2530" s="6" t="s">
        <v>8</v>
      </c>
      <c r="D2530" s="6" t="s">
        <v>8</v>
      </c>
      <c r="E2530" s="6" t="s">
        <v>3268</v>
      </c>
      <c r="F2530" s="6" t="s">
        <v>3269</v>
      </c>
      <c r="G2530" s="6" t="s">
        <v>3773</v>
      </c>
      <c r="H2530" s="6" t="s">
        <v>4013</v>
      </c>
      <c r="I2530" s="6" t="s">
        <v>4015</v>
      </c>
      <c r="J2530" s="6" t="s">
        <v>5</v>
      </c>
      <c r="K2530" s="7">
        <v>0</v>
      </c>
      <c r="L2530" s="7">
        <f>IFERROR(VLOOKUP(SiscoTable[[#This Row],[Código]],Hoja2!A:B,2,0)*SiscoTable[[#This Row],[Provta(Uns)]],0)</f>
        <v>0</v>
      </c>
      <c r="M2530" s="7">
        <v>0</v>
      </c>
      <c r="N2530" s="7">
        <v>3</v>
      </c>
      <c r="O2530" s="7">
        <f>IFERROR(VLOOKUP(SiscoTable[[#This Row],[Código]],Hoja2!A:B,2,0)*SiscoTable[[#This Row],[Stock_actual]],0)</f>
        <v>43.5</v>
      </c>
      <c r="P2530" s="6" t="s">
        <v>134</v>
      </c>
      <c r="Q2530" s="7">
        <v>0</v>
      </c>
      <c r="R2530" s="7">
        <v>0</v>
      </c>
      <c r="S2530" s="7" t="s">
        <v>11927</v>
      </c>
      <c r="BI2530"/>
      <c r="BJ2530"/>
    </row>
    <row r="2531" spans="2:62" x14ac:dyDescent="0.4">
      <c r="B2531" s="1">
        <v>16079</v>
      </c>
      <c r="C2531" s="6" t="s">
        <v>8</v>
      </c>
      <c r="D2531" s="6" t="s">
        <v>8</v>
      </c>
      <c r="E2531" s="6" t="s">
        <v>3268</v>
      </c>
      <c r="F2531" s="6" t="s">
        <v>3269</v>
      </c>
      <c r="G2531" s="6" t="s">
        <v>3773</v>
      </c>
      <c r="H2531" s="6" t="s">
        <v>4013</v>
      </c>
      <c r="I2531" s="6" t="s">
        <v>4016</v>
      </c>
      <c r="J2531" s="6" t="s">
        <v>5</v>
      </c>
      <c r="K2531" s="7">
        <v>0</v>
      </c>
      <c r="L2531" s="7">
        <f>IFERROR(VLOOKUP(SiscoTable[[#This Row],[Código]],Hoja2!A:B,2,0)*SiscoTable[[#This Row],[Provta(Uns)]],0)</f>
        <v>0</v>
      </c>
      <c r="M2531" s="7">
        <v>0</v>
      </c>
      <c r="N2531" s="7">
        <v>0</v>
      </c>
      <c r="O2531" s="7">
        <f>IFERROR(VLOOKUP(SiscoTable[[#This Row],[Código]],Hoja2!A:B,2,0)*SiscoTable[[#This Row],[Stock_actual]],0)</f>
        <v>0</v>
      </c>
      <c r="P2531" s="6" t="s">
        <v>7</v>
      </c>
      <c r="Q2531" s="7">
        <v>0</v>
      </c>
      <c r="R2531" s="7">
        <v>0</v>
      </c>
      <c r="S2531" s="7" t="s">
        <v>11927</v>
      </c>
      <c r="BI2531"/>
      <c r="BJ2531"/>
    </row>
    <row r="2532" spans="2:62" x14ac:dyDescent="0.4">
      <c r="B2532" s="1">
        <v>16080</v>
      </c>
      <c r="C2532" s="6" t="s">
        <v>8</v>
      </c>
      <c r="D2532" s="6" t="s">
        <v>8</v>
      </c>
      <c r="E2532" s="6" t="s">
        <v>3268</v>
      </c>
      <c r="F2532" s="6" t="s">
        <v>61</v>
      </c>
      <c r="G2532" s="6" t="s">
        <v>8157</v>
      </c>
      <c r="H2532" s="6" t="s">
        <v>8254</v>
      </c>
      <c r="I2532" s="6" t="s">
        <v>8259</v>
      </c>
      <c r="J2532" s="6" t="s">
        <v>5</v>
      </c>
      <c r="K2532" s="7">
        <v>0</v>
      </c>
      <c r="L2532" s="7">
        <f>IFERROR(VLOOKUP(SiscoTable[[#This Row],[Código]],Hoja2!A:B,2,0)*SiscoTable[[#This Row],[Provta(Uns)]],0)</f>
        <v>0</v>
      </c>
      <c r="M2532" s="7">
        <v>24</v>
      </c>
      <c r="N2532" s="7">
        <v>0</v>
      </c>
      <c r="O2532" s="7">
        <f>IFERROR(VLOOKUP(SiscoTable[[#This Row],[Código]],Hoja2!A:B,2,0)*SiscoTable[[#This Row],[Stock_actual]],0)</f>
        <v>0</v>
      </c>
      <c r="P2532" s="6" t="s">
        <v>7</v>
      </c>
      <c r="Q2532" s="7">
        <v>0</v>
      </c>
      <c r="R2532" s="7">
        <v>0</v>
      </c>
      <c r="S2532" s="7" t="s">
        <v>11928</v>
      </c>
      <c r="BI2532"/>
      <c r="BJ2532"/>
    </row>
    <row r="2533" spans="2:62" x14ac:dyDescent="0.4">
      <c r="B2533" s="1">
        <v>16081</v>
      </c>
      <c r="C2533" s="6" t="s">
        <v>8</v>
      </c>
      <c r="D2533" s="6" t="s">
        <v>8</v>
      </c>
      <c r="E2533" s="6" t="s">
        <v>3268</v>
      </c>
      <c r="F2533" s="6" t="s">
        <v>61</v>
      </c>
      <c r="G2533" s="6" t="s">
        <v>8157</v>
      </c>
      <c r="H2533" s="6" t="s">
        <v>8254</v>
      </c>
      <c r="I2533" s="6" t="s">
        <v>8260</v>
      </c>
      <c r="J2533" s="6" t="s">
        <v>5</v>
      </c>
      <c r="K2533" s="7">
        <v>0</v>
      </c>
      <c r="L2533" s="7">
        <f>IFERROR(VLOOKUP(SiscoTable[[#This Row],[Código]],Hoja2!A:B,2,0)*SiscoTable[[#This Row],[Provta(Uns)]],0)</f>
        <v>0</v>
      </c>
      <c r="M2533" s="7">
        <v>24</v>
      </c>
      <c r="N2533" s="7">
        <v>0</v>
      </c>
      <c r="O2533" s="7">
        <f>IFERROR(VLOOKUP(SiscoTable[[#This Row],[Código]],Hoja2!A:B,2,0)*SiscoTable[[#This Row],[Stock_actual]],0)</f>
        <v>0</v>
      </c>
      <c r="P2533" s="6" t="s">
        <v>7</v>
      </c>
      <c r="Q2533" s="7">
        <v>0</v>
      </c>
      <c r="R2533" s="7">
        <v>0</v>
      </c>
      <c r="S2533" s="7" t="s">
        <v>11928</v>
      </c>
      <c r="BI2533"/>
      <c r="BJ2533"/>
    </row>
    <row r="2534" spans="2:62" x14ac:dyDescent="0.4">
      <c r="B2534" s="1">
        <v>16082</v>
      </c>
      <c r="C2534" s="6" t="s">
        <v>8</v>
      </c>
      <c r="D2534" s="6" t="s">
        <v>8</v>
      </c>
      <c r="E2534" s="6" t="s">
        <v>3268</v>
      </c>
      <c r="F2534" s="6" t="s">
        <v>61</v>
      </c>
      <c r="G2534" s="6" t="s">
        <v>8157</v>
      </c>
      <c r="H2534" s="6" t="s">
        <v>8254</v>
      </c>
      <c r="I2534" s="6" t="s">
        <v>8261</v>
      </c>
      <c r="J2534" s="6" t="s">
        <v>5</v>
      </c>
      <c r="K2534" s="7">
        <v>0</v>
      </c>
      <c r="L2534" s="7">
        <f>IFERROR(VLOOKUP(SiscoTable[[#This Row],[Código]],Hoja2!A:B,2,0)*SiscoTable[[#This Row],[Provta(Uns)]],0)</f>
        <v>0</v>
      </c>
      <c r="M2534" s="7">
        <v>24</v>
      </c>
      <c r="N2534" s="7">
        <v>0</v>
      </c>
      <c r="O2534" s="7">
        <f>IFERROR(VLOOKUP(SiscoTable[[#This Row],[Código]],Hoja2!A:B,2,0)*SiscoTable[[#This Row],[Stock_actual]],0)</f>
        <v>0</v>
      </c>
      <c r="P2534" s="6" t="s">
        <v>7</v>
      </c>
      <c r="Q2534" s="7">
        <v>0</v>
      </c>
      <c r="R2534" s="7">
        <v>0</v>
      </c>
      <c r="S2534" s="7" t="s">
        <v>11928</v>
      </c>
      <c r="BI2534"/>
      <c r="BJ2534"/>
    </row>
    <row r="2535" spans="2:62" x14ac:dyDescent="0.4">
      <c r="B2535" s="1">
        <v>16083</v>
      </c>
      <c r="C2535" s="6" t="s">
        <v>8</v>
      </c>
      <c r="D2535" s="6" t="s">
        <v>8</v>
      </c>
      <c r="E2535" s="6" t="s">
        <v>3268</v>
      </c>
      <c r="F2535" s="6" t="s">
        <v>61</v>
      </c>
      <c r="G2535" s="6" t="s">
        <v>8157</v>
      </c>
      <c r="H2535" s="6" t="s">
        <v>8254</v>
      </c>
      <c r="I2535" s="6" t="s">
        <v>8262</v>
      </c>
      <c r="J2535" s="6" t="s">
        <v>5</v>
      </c>
      <c r="K2535" s="7">
        <v>0</v>
      </c>
      <c r="L2535" s="7">
        <f>IFERROR(VLOOKUP(SiscoTable[[#This Row],[Código]],Hoja2!A:B,2,0)*SiscoTable[[#This Row],[Provta(Uns)]],0)</f>
        <v>0</v>
      </c>
      <c r="M2535" s="7">
        <v>24</v>
      </c>
      <c r="N2535" s="7">
        <v>0</v>
      </c>
      <c r="O2535" s="7">
        <f>IFERROR(VLOOKUP(SiscoTable[[#This Row],[Código]],Hoja2!A:B,2,0)*SiscoTable[[#This Row],[Stock_actual]],0)</f>
        <v>0</v>
      </c>
      <c r="P2535" s="6" t="s">
        <v>7</v>
      </c>
      <c r="Q2535" s="7">
        <v>0</v>
      </c>
      <c r="R2535" s="7">
        <v>0</v>
      </c>
      <c r="S2535" s="7" t="s">
        <v>11928</v>
      </c>
      <c r="BI2535"/>
      <c r="BJ2535"/>
    </row>
    <row r="2536" spans="2:62" x14ac:dyDescent="0.4">
      <c r="B2536" s="1">
        <v>16084</v>
      </c>
      <c r="C2536" s="6" t="s">
        <v>8</v>
      </c>
      <c r="D2536" s="6" t="s">
        <v>8</v>
      </c>
      <c r="E2536" s="6" t="s">
        <v>3268</v>
      </c>
      <c r="F2536" s="6" t="s">
        <v>61</v>
      </c>
      <c r="G2536" s="6" t="s">
        <v>8157</v>
      </c>
      <c r="H2536" s="6" t="s">
        <v>8254</v>
      </c>
      <c r="I2536" s="6" t="s">
        <v>8263</v>
      </c>
      <c r="J2536" s="6" t="s">
        <v>5</v>
      </c>
      <c r="K2536" s="7">
        <v>2.83</v>
      </c>
      <c r="L2536" s="7">
        <f>IFERROR(VLOOKUP(SiscoTable[[#This Row],[Código]],Hoja2!A:B,2,0)*SiscoTable[[#This Row],[Provta(Uns)]],0)</f>
        <v>28.017000000000003</v>
      </c>
      <c r="M2536" s="7">
        <v>12</v>
      </c>
      <c r="N2536" s="7">
        <v>11</v>
      </c>
      <c r="O2536" s="7">
        <f>IFERROR(VLOOKUP(SiscoTable[[#This Row],[Código]],Hoja2!A:B,2,0)*SiscoTable[[#This Row],[Stock_actual]],0)</f>
        <v>108.9</v>
      </c>
      <c r="P2536" s="6" t="s">
        <v>4036</v>
      </c>
      <c r="Q2536" s="7">
        <v>3</v>
      </c>
      <c r="R2536" s="7">
        <v>0</v>
      </c>
      <c r="S2536" s="7" t="s">
        <v>11928</v>
      </c>
      <c r="BI2536"/>
      <c r="BJ2536"/>
    </row>
    <row r="2537" spans="2:62" x14ac:dyDescent="0.4">
      <c r="B2537" s="1">
        <v>16085</v>
      </c>
      <c r="C2537" s="6" t="s">
        <v>8</v>
      </c>
      <c r="D2537" s="6" t="s">
        <v>8</v>
      </c>
      <c r="E2537" s="6" t="s">
        <v>3268</v>
      </c>
      <c r="F2537" s="6" t="s">
        <v>3269</v>
      </c>
      <c r="G2537" s="6" t="s">
        <v>4384</v>
      </c>
      <c r="H2537" s="6" t="s">
        <v>3469</v>
      </c>
      <c r="I2537" s="6" t="s">
        <v>4520</v>
      </c>
      <c r="J2537" s="6" t="s">
        <v>5</v>
      </c>
      <c r="K2537" s="7">
        <v>0</v>
      </c>
      <c r="L2537" s="7">
        <f>IFERROR(VLOOKUP(SiscoTable[[#This Row],[Código]],Hoja2!A:B,2,0)*SiscoTable[[#This Row],[Provta(Uns)]],0)</f>
        <v>0</v>
      </c>
      <c r="M2537" s="7">
        <v>0</v>
      </c>
      <c r="N2537" s="7">
        <v>0</v>
      </c>
      <c r="O2537" s="7">
        <f>IFERROR(VLOOKUP(SiscoTable[[#This Row],[Código]],Hoja2!A:B,2,0)*SiscoTable[[#This Row],[Stock_actual]],0)</f>
        <v>0</v>
      </c>
      <c r="P2537" s="6" t="s">
        <v>7</v>
      </c>
      <c r="Q2537" s="7">
        <v>0</v>
      </c>
      <c r="R2537" s="7">
        <v>0</v>
      </c>
      <c r="S2537" s="7" t="s">
        <v>11928</v>
      </c>
      <c r="BI2537"/>
      <c r="BJ2537"/>
    </row>
    <row r="2538" spans="2:62" x14ac:dyDescent="0.4">
      <c r="B2538" s="1">
        <v>16086</v>
      </c>
      <c r="C2538" s="6" t="s">
        <v>8</v>
      </c>
      <c r="D2538" s="6" t="s">
        <v>8</v>
      </c>
      <c r="E2538" s="6" t="s">
        <v>3268</v>
      </c>
      <c r="F2538" s="6" t="s">
        <v>3269</v>
      </c>
      <c r="G2538" s="6" t="s">
        <v>4384</v>
      </c>
      <c r="H2538" s="6" t="s">
        <v>3469</v>
      </c>
      <c r="I2538" s="6" t="s">
        <v>4521</v>
      </c>
      <c r="J2538" s="6" t="s">
        <v>5</v>
      </c>
      <c r="K2538" s="7">
        <v>0</v>
      </c>
      <c r="L2538" s="7">
        <f>IFERROR(VLOOKUP(SiscoTable[[#This Row],[Código]],Hoja2!A:B,2,0)*SiscoTable[[#This Row],[Provta(Uns)]],0)</f>
        <v>0</v>
      </c>
      <c r="M2538" s="7">
        <v>0</v>
      </c>
      <c r="N2538" s="7">
        <v>0</v>
      </c>
      <c r="O2538" s="7">
        <f>IFERROR(VLOOKUP(SiscoTable[[#This Row],[Código]],Hoja2!A:B,2,0)*SiscoTable[[#This Row],[Stock_actual]],0)</f>
        <v>0</v>
      </c>
      <c r="P2538" s="6" t="s">
        <v>7</v>
      </c>
      <c r="Q2538" s="7">
        <v>0</v>
      </c>
      <c r="R2538" s="7">
        <v>0</v>
      </c>
      <c r="S2538" s="7" t="s">
        <v>11928</v>
      </c>
      <c r="BI2538"/>
      <c r="BJ2538"/>
    </row>
    <row r="2539" spans="2:62" x14ac:dyDescent="0.4">
      <c r="B2539" s="1">
        <v>16087</v>
      </c>
      <c r="C2539" s="6" t="s">
        <v>8</v>
      </c>
      <c r="D2539" s="6" t="s">
        <v>8</v>
      </c>
      <c r="E2539" s="6" t="s">
        <v>3268</v>
      </c>
      <c r="F2539" s="6" t="s">
        <v>3269</v>
      </c>
      <c r="G2539" s="6" t="s">
        <v>3467</v>
      </c>
      <c r="H2539" s="6" t="s">
        <v>3469</v>
      </c>
      <c r="I2539" s="6" t="s">
        <v>3468</v>
      </c>
      <c r="J2539" s="6" t="s">
        <v>5</v>
      </c>
      <c r="K2539" s="7">
        <v>0</v>
      </c>
      <c r="L2539" s="7">
        <f>IFERROR(VLOOKUP(SiscoTable[[#This Row],[Código]],Hoja2!A:B,2,0)*SiscoTable[[#This Row],[Provta(Uns)]],0)</f>
        <v>0</v>
      </c>
      <c r="M2539" s="7">
        <v>0</v>
      </c>
      <c r="N2539" s="7">
        <v>0</v>
      </c>
      <c r="O2539" s="7">
        <f>IFERROR(VLOOKUP(SiscoTable[[#This Row],[Código]],Hoja2!A:B,2,0)*SiscoTable[[#This Row],[Stock_actual]],0)</f>
        <v>0</v>
      </c>
      <c r="P2539" s="6" t="s">
        <v>7</v>
      </c>
      <c r="Q2539" s="7">
        <v>0</v>
      </c>
      <c r="R2539" s="7">
        <v>0</v>
      </c>
      <c r="S2539" s="7" t="s">
        <v>11928</v>
      </c>
      <c r="BI2539"/>
      <c r="BJ2539"/>
    </row>
    <row r="2540" spans="2:62" x14ac:dyDescent="0.4">
      <c r="B2540" s="1">
        <v>16088</v>
      </c>
      <c r="C2540" s="6" t="s">
        <v>8</v>
      </c>
      <c r="D2540" s="6" t="s">
        <v>8</v>
      </c>
      <c r="E2540" s="6" t="s">
        <v>3268</v>
      </c>
      <c r="F2540" s="6" t="s">
        <v>3269</v>
      </c>
      <c r="G2540" s="6" t="s">
        <v>4384</v>
      </c>
      <c r="H2540" s="6" t="s">
        <v>3469</v>
      </c>
      <c r="I2540" s="6" t="s">
        <v>4522</v>
      </c>
      <c r="J2540" s="6" t="s">
        <v>5</v>
      </c>
      <c r="K2540" s="7">
        <v>0</v>
      </c>
      <c r="L2540" s="7">
        <f>IFERROR(VLOOKUP(SiscoTable[[#This Row],[Código]],Hoja2!A:B,2,0)*SiscoTable[[#This Row],[Provta(Uns)]],0)</f>
        <v>0</v>
      </c>
      <c r="M2540" s="7">
        <v>0</v>
      </c>
      <c r="N2540" s="7">
        <v>0</v>
      </c>
      <c r="O2540" s="7">
        <f>IFERROR(VLOOKUP(SiscoTable[[#This Row],[Código]],Hoja2!A:B,2,0)*SiscoTable[[#This Row],[Stock_actual]],0)</f>
        <v>0</v>
      </c>
      <c r="P2540" s="6" t="s">
        <v>7</v>
      </c>
      <c r="Q2540" s="7">
        <v>0</v>
      </c>
      <c r="R2540" s="7">
        <v>0</v>
      </c>
      <c r="S2540" s="7" t="s">
        <v>11928</v>
      </c>
      <c r="BI2540"/>
      <c r="BJ2540"/>
    </row>
    <row r="2541" spans="2:62" x14ac:dyDescent="0.4">
      <c r="B2541" s="1">
        <v>16091</v>
      </c>
      <c r="C2541" s="6" t="s">
        <v>8</v>
      </c>
      <c r="D2541" s="6" t="s">
        <v>8</v>
      </c>
      <c r="E2541" s="6" t="s">
        <v>3268</v>
      </c>
      <c r="F2541" s="6" t="s">
        <v>3269</v>
      </c>
      <c r="G2541" s="6" t="s">
        <v>634</v>
      </c>
      <c r="H2541" s="6" t="s">
        <v>3476</v>
      </c>
      <c r="I2541" s="6" t="s">
        <v>4899</v>
      </c>
      <c r="J2541" s="6" t="s">
        <v>5</v>
      </c>
      <c r="K2541" s="7">
        <v>0</v>
      </c>
      <c r="L2541" s="7">
        <f>IFERROR(VLOOKUP(SiscoTable[[#This Row],[Código]],Hoja2!A:B,2,0)*SiscoTable[[#This Row],[Provta(Uns)]],0)</f>
        <v>0</v>
      </c>
      <c r="M2541" s="7">
        <v>0</v>
      </c>
      <c r="N2541" s="7">
        <v>0</v>
      </c>
      <c r="O2541" s="7">
        <f>IFERROR(VLOOKUP(SiscoTable[[#This Row],[Código]],Hoja2!A:B,2,0)*SiscoTable[[#This Row],[Stock_actual]],0)</f>
        <v>0</v>
      </c>
      <c r="P2541" s="6" t="s">
        <v>7</v>
      </c>
      <c r="Q2541" s="7">
        <v>0</v>
      </c>
      <c r="R2541" s="7">
        <v>0</v>
      </c>
      <c r="S2541" s="7" t="s">
        <v>11927</v>
      </c>
      <c r="BI2541"/>
      <c r="BJ2541"/>
    </row>
    <row r="2542" spans="2:62" x14ac:dyDescent="0.4">
      <c r="B2542" s="1">
        <v>16092</v>
      </c>
      <c r="C2542" s="6" t="s">
        <v>8</v>
      </c>
      <c r="D2542" s="6" t="s">
        <v>8</v>
      </c>
      <c r="E2542" s="6" t="s">
        <v>3268</v>
      </c>
      <c r="F2542" s="6" t="s">
        <v>3269</v>
      </c>
      <c r="G2542" s="6" t="s">
        <v>634</v>
      </c>
      <c r="H2542" s="6" t="s">
        <v>3476</v>
      </c>
      <c r="I2542" s="6" t="s">
        <v>4900</v>
      </c>
      <c r="J2542" s="6" t="s">
        <v>5</v>
      </c>
      <c r="K2542" s="7">
        <v>0</v>
      </c>
      <c r="L2542" s="7">
        <f>IFERROR(VLOOKUP(SiscoTable[[#This Row],[Código]],Hoja2!A:B,2,0)*SiscoTable[[#This Row],[Provta(Uns)]],0)</f>
        <v>0</v>
      </c>
      <c r="M2542" s="7">
        <v>0</v>
      </c>
      <c r="N2542" s="7">
        <v>0</v>
      </c>
      <c r="O2542" s="7">
        <f>IFERROR(VLOOKUP(SiscoTable[[#This Row],[Código]],Hoja2!A:B,2,0)*SiscoTable[[#This Row],[Stock_actual]],0)</f>
        <v>0</v>
      </c>
      <c r="P2542" s="6" t="s">
        <v>7</v>
      </c>
      <c r="Q2542" s="7">
        <v>0</v>
      </c>
      <c r="R2542" s="7">
        <v>0</v>
      </c>
      <c r="S2542" s="7" t="s">
        <v>11927</v>
      </c>
      <c r="BI2542"/>
      <c r="BJ2542"/>
    </row>
    <row r="2543" spans="2:62" x14ac:dyDescent="0.4">
      <c r="B2543" s="1">
        <v>16093</v>
      </c>
      <c r="C2543" s="6" t="s">
        <v>8</v>
      </c>
      <c r="D2543" s="6" t="s">
        <v>8</v>
      </c>
      <c r="E2543" s="6" t="s">
        <v>3268</v>
      </c>
      <c r="F2543" s="6" t="s">
        <v>3269</v>
      </c>
      <c r="G2543" s="6" t="s">
        <v>634</v>
      </c>
      <c r="H2543" s="6" t="s">
        <v>3476</v>
      </c>
      <c r="I2543" s="6" t="s">
        <v>4901</v>
      </c>
      <c r="J2543" s="6" t="s">
        <v>5</v>
      </c>
      <c r="K2543" s="7">
        <v>0</v>
      </c>
      <c r="L2543" s="7">
        <f>IFERROR(VLOOKUP(SiscoTable[[#This Row],[Código]],Hoja2!A:B,2,0)*SiscoTable[[#This Row],[Provta(Uns)]],0)</f>
        <v>0</v>
      </c>
      <c r="M2543" s="7">
        <v>0</v>
      </c>
      <c r="N2543" s="7">
        <v>0</v>
      </c>
      <c r="O2543" s="7">
        <f>IFERROR(VLOOKUP(SiscoTable[[#This Row],[Código]],Hoja2!A:B,2,0)*SiscoTable[[#This Row],[Stock_actual]],0)</f>
        <v>0</v>
      </c>
      <c r="P2543" s="6" t="s">
        <v>7</v>
      </c>
      <c r="Q2543" s="7">
        <v>0</v>
      </c>
      <c r="R2543" s="7">
        <v>0</v>
      </c>
      <c r="S2543" s="7" t="s">
        <v>11927</v>
      </c>
      <c r="BI2543"/>
      <c r="BJ2543"/>
    </row>
    <row r="2544" spans="2:62" x14ac:dyDescent="0.4">
      <c r="B2544" s="1">
        <v>16094</v>
      </c>
      <c r="C2544" s="6" t="s">
        <v>8</v>
      </c>
      <c r="D2544" s="6" t="s">
        <v>8</v>
      </c>
      <c r="E2544" s="6" t="s">
        <v>3268</v>
      </c>
      <c r="F2544" s="6" t="s">
        <v>3269</v>
      </c>
      <c r="G2544" s="6" t="s">
        <v>634</v>
      </c>
      <c r="H2544" s="6" t="s">
        <v>3476</v>
      </c>
      <c r="I2544" s="6" t="s">
        <v>4902</v>
      </c>
      <c r="J2544" s="6" t="s">
        <v>5</v>
      </c>
      <c r="K2544" s="7">
        <v>0</v>
      </c>
      <c r="L2544" s="7">
        <f>IFERROR(VLOOKUP(SiscoTable[[#This Row],[Código]],Hoja2!A:B,2,0)*SiscoTable[[#This Row],[Provta(Uns)]],0)</f>
        <v>0</v>
      </c>
      <c r="M2544" s="7">
        <v>0</v>
      </c>
      <c r="N2544" s="7">
        <v>0</v>
      </c>
      <c r="O2544" s="7">
        <f>IFERROR(VLOOKUP(SiscoTable[[#This Row],[Código]],Hoja2!A:B,2,0)*SiscoTable[[#This Row],[Stock_actual]],0)</f>
        <v>0</v>
      </c>
      <c r="P2544" s="6" t="s">
        <v>7</v>
      </c>
      <c r="Q2544" s="7">
        <v>0</v>
      </c>
      <c r="R2544" s="7">
        <v>0</v>
      </c>
      <c r="S2544" s="7" t="s">
        <v>11927</v>
      </c>
      <c r="BI2544"/>
      <c r="BJ2544"/>
    </row>
    <row r="2545" spans="2:62" x14ac:dyDescent="0.4">
      <c r="B2545" s="1">
        <v>16095</v>
      </c>
      <c r="C2545" s="6" t="s">
        <v>8</v>
      </c>
      <c r="D2545" s="6" t="s">
        <v>8</v>
      </c>
      <c r="E2545" s="6" t="s">
        <v>3268</v>
      </c>
      <c r="F2545" s="6" t="s">
        <v>3269</v>
      </c>
      <c r="G2545" s="6" t="s">
        <v>634</v>
      </c>
      <c r="H2545" s="6" t="s">
        <v>3476</v>
      </c>
      <c r="I2545" s="6" t="s">
        <v>4903</v>
      </c>
      <c r="J2545" s="6" t="s">
        <v>5</v>
      </c>
      <c r="K2545" s="7">
        <v>0</v>
      </c>
      <c r="L2545" s="7">
        <f>IFERROR(VLOOKUP(SiscoTable[[#This Row],[Código]],Hoja2!A:B,2,0)*SiscoTable[[#This Row],[Provta(Uns)]],0)</f>
        <v>0</v>
      </c>
      <c r="M2545" s="7">
        <v>0</v>
      </c>
      <c r="N2545" s="7">
        <v>0</v>
      </c>
      <c r="O2545" s="7">
        <f>IFERROR(VLOOKUP(SiscoTable[[#This Row],[Código]],Hoja2!A:B,2,0)*SiscoTable[[#This Row],[Stock_actual]],0)</f>
        <v>0</v>
      </c>
      <c r="P2545" s="6" t="s">
        <v>7</v>
      </c>
      <c r="Q2545" s="7">
        <v>0</v>
      </c>
      <c r="R2545" s="7">
        <v>0</v>
      </c>
      <c r="S2545" s="7" t="s">
        <v>11927</v>
      </c>
      <c r="BI2545"/>
      <c r="BJ2545"/>
    </row>
    <row r="2546" spans="2:62" x14ac:dyDescent="0.4">
      <c r="B2546" s="1">
        <v>16121</v>
      </c>
      <c r="C2546" s="6" t="s">
        <v>30</v>
      </c>
      <c r="D2546" s="6" t="s">
        <v>30</v>
      </c>
      <c r="E2546" s="6" t="s">
        <v>3268</v>
      </c>
      <c r="F2546" s="6" t="s">
        <v>3269</v>
      </c>
      <c r="G2546" s="6" t="s">
        <v>5543</v>
      </c>
      <c r="H2546" s="6" t="s">
        <v>3812</v>
      </c>
      <c r="I2546" s="6" t="s">
        <v>5599</v>
      </c>
      <c r="J2546" s="6" t="s">
        <v>5</v>
      </c>
      <c r="K2546" s="7">
        <v>6.67</v>
      </c>
      <c r="L2546" s="7">
        <f>IFERROR(VLOOKUP(SiscoTable[[#This Row],[Código]],Hoja2!A:B,2,0)*SiscoTable[[#This Row],[Provta(Uns)]],0)</f>
        <v>52.025999999999996</v>
      </c>
      <c r="M2546" s="7">
        <v>20</v>
      </c>
      <c r="N2546" s="7">
        <v>0</v>
      </c>
      <c r="O2546" s="7">
        <f>IFERROR(VLOOKUP(SiscoTable[[#This Row],[Código]],Hoja2!A:B,2,0)*SiscoTable[[#This Row],[Stock_actual]],0)</f>
        <v>0</v>
      </c>
      <c r="P2546" s="6" t="s">
        <v>7</v>
      </c>
      <c r="Q2546" s="7">
        <v>7</v>
      </c>
      <c r="R2546" s="7">
        <v>0</v>
      </c>
      <c r="S2546" s="7" t="s">
        <v>11927</v>
      </c>
      <c r="BI2546"/>
      <c r="BJ2546"/>
    </row>
    <row r="2547" spans="2:62" x14ac:dyDescent="0.4">
      <c r="B2547" s="1">
        <v>16122</v>
      </c>
      <c r="C2547" s="6" t="s">
        <v>8</v>
      </c>
      <c r="D2547" s="6" t="s">
        <v>8</v>
      </c>
      <c r="E2547" s="6" t="s">
        <v>3268</v>
      </c>
      <c r="F2547" s="6" t="s">
        <v>3269</v>
      </c>
      <c r="G2547" s="6" t="s">
        <v>5543</v>
      </c>
      <c r="H2547" s="6" t="s">
        <v>3812</v>
      </c>
      <c r="I2547" s="6" t="s">
        <v>5667</v>
      </c>
      <c r="J2547" s="6" t="s">
        <v>5</v>
      </c>
      <c r="K2547" s="7">
        <v>0</v>
      </c>
      <c r="L2547" s="7">
        <f>IFERROR(VLOOKUP(SiscoTable[[#This Row],[Código]],Hoja2!A:B,2,0)*SiscoTable[[#This Row],[Provta(Uns)]],0)</f>
        <v>0</v>
      </c>
      <c r="M2547" s="7">
        <v>0</v>
      </c>
      <c r="N2547" s="7">
        <v>0</v>
      </c>
      <c r="O2547" s="7">
        <f>IFERROR(VLOOKUP(SiscoTable[[#This Row],[Código]],Hoja2!A:B,2,0)*SiscoTable[[#This Row],[Stock_actual]],0)</f>
        <v>0</v>
      </c>
      <c r="P2547" s="6" t="s">
        <v>7</v>
      </c>
      <c r="Q2547" s="7">
        <v>0</v>
      </c>
      <c r="R2547" s="7">
        <v>0</v>
      </c>
      <c r="S2547" s="7" t="s">
        <v>11927</v>
      </c>
      <c r="BI2547"/>
      <c r="BJ2547"/>
    </row>
    <row r="2548" spans="2:62" x14ac:dyDescent="0.4">
      <c r="B2548" s="1">
        <v>16123</v>
      </c>
      <c r="C2548" s="6" t="s">
        <v>25</v>
      </c>
      <c r="D2548" s="6" t="s">
        <v>30</v>
      </c>
      <c r="E2548" s="6" t="s">
        <v>3268</v>
      </c>
      <c r="F2548" s="6" t="s">
        <v>3269</v>
      </c>
      <c r="G2548" s="6" t="s">
        <v>5543</v>
      </c>
      <c r="H2548" s="6" t="s">
        <v>3812</v>
      </c>
      <c r="I2548" s="6" t="s">
        <v>5544</v>
      </c>
      <c r="J2548" s="6" t="s">
        <v>5</v>
      </c>
      <c r="K2548" s="7">
        <v>30.83</v>
      </c>
      <c r="L2548" s="7">
        <f>IFERROR(VLOOKUP(SiscoTable[[#This Row],[Código]],Hoja2!A:B,2,0)*SiscoTable[[#This Row],[Provta(Uns)]],0)</f>
        <v>191.14599999999999</v>
      </c>
      <c r="M2548" s="7">
        <v>30</v>
      </c>
      <c r="N2548" s="7">
        <v>16</v>
      </c>
      <c r="O2548" s="7">
        <f>IFERROR(VLOOKUP(SiscoTable[[#This Row],[Código]],Hoja2!A:B,2,0)*SiscoTable[[#This Row],[Stock_actual]],0)</f>
        <v>99.2</v>
      </c>
      <c r="P2548" s="6" t="s">
        <v>810</v>
      </c>
      <c r="Q2548" s="7">
        <v>34</v>
      </c>
      <c r="R2548" s="7">
        <v>32.28</v>
      </c>
      <c r="S2548" s="7" t="s">
        <v>11927</v>
      </c>
      <c r="BI2548"/>
      <c r="BJ2548"/>
    </row>
    <row r="2549" spans="2:62" x14ac:dyDescent="0.4">
      <c r="B2549" s="1">
        <v>16124</v>
      </c>
      <c r="C2549" s="6" t="s">
        <v>30</v>
      </c>
      <c r="D2549" s="6" t="s">
        <v>30</v>
      </c>
      <c r="E2549" s="6" t="s">
        <v>3268</v>
      </c>
      <c r="F2549" s="6" t="s">
        <v>3269</v>
      </c>
      <c r="G2549" s="6" t="s">
        <v>5543</v>
      </c>
      <c r="H2549" s="6" t="s">
        <v>3812</v>
      </c>
      <c r="I2549" s="6" t="s">
        <v>5600</v>
      </c>
      <c r="J2549" s="6" t="s">
        <v>5</v>
      </c>
      <c r="K2549" s="7">
        <v>10.67</v>
      </c>
      <c r="L2549" s="7">
        <f>IFERROR(VLOOKUP(SiscoTable[[#This Row],[Código]],Hoja2!A:B,2,0)*SiscoTable[[#This Row],[Provta(Uns)]],0)</f>
        <v>105.63300000000001</v>
      </c>
      <c r="M2549" s="7">
        <v>0</v>
      </c>
      <c r="N2549" s="7">
        <v>14</v>
      </c>
      <c r="O2549" s="7">
        <f>IFERROR(VLOOKUP(SiscoTable[[#This Row],[Código]],Hoja2!A:B,2,0)*SiscoTable[[#This Row],[Stock_actual]],0)</f>
        <v>138.6</v>
      </c>
      <c r="P2549" s="6" t="s">
        <v>132</v>
      </c>
      <c r="Q2549" s="7">
        <v>12</v>
      </c>
      <c r="R2549" s="7">
        <v>0</v>
      </c>
      <c r="S2549" s="7" t="s">
        <v>11927</v>
      </c>
      <c r="BI2549"/>
      <c r="BJ2549"/>
    </row>
    <row r="2550" spans="2:62" x14ac:dyDescent="0.4">
      <c r="B2550" s="1">
        <v>16125</v>
      </c>
      <c r="C2550" s="6" t="s">
        <v>25</v>
      </c>
      <c r="D2550" s="6" t="s">
        <v>30</v>
      </c>
      <c r="E2550" s="6" t="s">
        <v>3268</v>
      </c>
      <c r="F2550" s="6" t="s">
        <v>3269</v>
      </c>
      <c r="G2550" s="6" t="s">
        <v>5543</v>
      </c>
      <c r="H2550" s="6" t="s">
        <v>3812</v>
      </c>
      <c r="I2550" s="6" t="s">
        <v>5545</v>
      </c>
      <c r="J2550" s="6" t="s">
        <v>5</v>
      </c>
      <c r="K2550" s="7">
        <v>23.33</v>
      </c>
      <c r="L2550" s="7">
        <f>IFERROR(VLOOKUP(SiscoTable[[#This Row],[Código]],Hoja2!A:B,2,0)*SiscoTable[[#This Row],[Provta(Uns)]],0)</f>
        <v>198.30499999999998</v>
      </c>
      <c r="M2550" s="7">
        <v>0</v>
      </c>
      <c r="N2550" s="7">
        <v>37</v>
      </c>
      <c r="O2550" s="7">
        <f>IFERROR(VLOOKUP(SiscoTable[[#This Row],[Código]],Hoja2!A:B,2,0)*SiscoTable[[#This Row],[Stock_actual]],0)</f>
        <v>314.5</v>
      </c>
      <c r="P2550" s="6" t="s">
        <v>573</v>
      </c>
      <c r="Q2550" s="7">
        <v>26</v>
      </c>
      <c r="R2550" s="7">
        <v>0</v>
      </c>
      <c r="S2550" s="7" t="s">
        <v>11927</v>
      </c>
      <c r="BI2550"/>
      <c r="BJ2550"/>
    </row>
    <row r="2551" spans="2:62" x14ac:dyDescent="0.4">
      <c r="B2551" s="1">
        <v>16130</v>
      </c>
      <c r="C2551" s="6" t="s">
        <v>30</v>
      </c>
      <c r="D2551" s="6" t="s">
        <v>30</v>
      </c>
      <c r="E2551" s="6" t="s">
        <v>3268</v>
      </c>
      <c r="F2551" s="6" t="s">
        <v>3269</v>
      </c>
      <c r="G2551" s="6" t="s">
        <v>5543</v>
      </c>
      <c r="H2551" s="6" t="s">
        <v>3812</v>
      </c>
      <c r="I2551" s="6" t="s">
        <v>5601</v>
      </c>
      <c r="J2551" s="6" t="s">
        <v>5</v>
      </c>
      <c r="K2551" s="7">
        <v>13.33</v>
      </c>
      <c r="L2551" s="7">
        <f>IFERROR(VLOOKUP(SiscoTable[[#This Row],[Código]],Hoja2!A:B,2,0)*SiscoTable[[#This Row],[Provta(Uns)]],0)</f>
        <v>95.975999999999999</v>
      </c>
      <c r="M2551" s="7">
        <v>30</v>
      </c>
      <c r="N2551" s="7">
        <v>5</v>
      </c>
      <c r="O2551" s="7">
        <f>IFERROR(VLOOKUP(SiscoTable[[#This Row],[Código]],Hoja2!A:B,2,0)*SiscoTable[[#This Row],[Stock_actual]],0)</f>
        <v>36</v>
      </c>
      <c r="P2551" s="6" t="s">
        <v>96</v>
      </c>
      <c r="Q2551" s="7">
        <v>15</v>
      </c>
      <c r="R2551" s="7">
        <v>0</v>
      </c>
      <c r="S2551" s="7" t="s">
        <v>11927</v>
      </c>
      <c r="BI2551"/>
      <c r="BJ2551"/>
    </row>
    <row r="2552" spans="2:62" x14ac:dyDescent="0.4">
      <c r="B2552" s="1">
        <v>16131</v>
      </c>
      <c r="C2552" s="6" t="s">
        <v>25</v>
      </c>
      <c r="D2552" s="6" t="s">
        <v>25</v>
      </c>
      <c r="E2552" s="6" t="s">
        <v>3268</v>
      </c>
      <c r="F2552" s="6" t="s">
        <v>3269</v>
      </c>
      <c r="G2552" s="6" t="s">
        <v>5543</v>
      </c>
      <c r="H2552" s="6" t="s">
        <v>3812</v>
      </c>
      <c r="I2552" s="6" t="s">
        <v>5546</v>
      </c>
      <c r="J2552" s="6" t="s">
        <v>5</v>
      </c>
      <c r="K2552" s="7">
        <v>43.67</v>
      </c>
      <c r="L2552" s="7">
        <f>IFERROR(VLOOKUP(SiscoTable[[#This Row],[Código]],Hoja2!A:B,2,0)*SiscoTable[[#This Row],[Provta(Uns)]],0)</f>
        <v>283.85500000000002</v>
      </c>
      <c r="M2552" s="7">
        <v>50</v>
      </c>
      <c r="N2552" s="7">
        <v>43</v>
      </c>
      <c r="O2552" s="7">
        <f>IFERROR(VLOOKUP(SiscoTable[[#This Row],[Código]],Hoja2!A:B,2,0)*SiscoTable[[#This Row],[Stock_actual]],0)</f>
        <v>279.5</v>
      </c>
      <c r="P2552" s="6" t="s">
        <v>110</v>
      </c>
      <c r="Q2552" s="7">
        <v>48</v>
      </c>
      <c r="R2552" s="7">
        <v>36.94</v>
      </c>
      <c r="S2552" s="7" t="s">
        <v>11927</v>
      </c>
      <c r="BI2552"/>
      <c r="BJ2552"/>
    </row>
    <row r="2553" spans="2:62" x14ac:dyDescent="0.4">
      <c r="B2553" s="1">
        <v>16134</v>
      </c>
      <c r="C2553" s="6" t="s">
        <v>30</v>
      </c>
      <c r="D2553" s="6" t="s">
        <v>30</v>
      </c>
      <c r="E2553" s="6" t="s">
        <v>3268</v>
      </c>
      <c r="F2553" s="6" t="s">
        <v>3269</v>
      </c>
      <c r="G2553" s="6" t="s">
        <v>5543</v>
      </c>
      <c r="H2553" s="6" t="s">
        <v>3812</v>
      </c>
      <c r="I2553" s="6" t="s">
        <v>5602</v>
      </c>
      <c r="J2553" s="6" t="s">
        <v>5</v>
      </c>
      <c r="K2553" s="7">
        <v>17.170000000000002</v>
      </c>
      <c r="L2553" s="7">
        <f>IFERROR(VLOOKUP(SiscoTable[[#This Row],[Código]],Hoja2!A:B,2,0)*SiscoTable[[#This Row],[Provta(Uns)]],0)</f>
        <v>130.49200000000002</v>
      </c>
      <c r="M2553" s="7">
        <v>40</v>
      </c>
      <c r="N2553" s="7">
        <v>2</v>
      </c>
      <c r="O2553" s="7">
        <f>IFERROR(VLOOKUP(SiscoTable[[#This Row],[Código]],Hoja2!A:B,2,0)*SiscoTable[[#This Row],[Stock_actual]],0)</f>
        <v>15.2</v>
      </c>
      <c r="P2553" s="6" t="s">
        <v>82</v>
      </c>
      <c r="Q2553" s="7">
        <v>19</v>
      </c>
      <c r="R2553" s="7">
        <v>0</v>
      </c>
      <c r="S2553" s="7" t="s">
        <v>11927</v>
      </c>
      <c r="BI2553"/>
      <c r="BJ2553"/>
    </row>
    <row r="2554" spans="2:62" x14ac:dyDescent="0.4">
      <c r="B2554" s="1">
        <v>16135</v>
      </c>
      <c r="C2554" s="6" t="s">
        <v>30</v>
      </c>
      <c r="D2554" s="6" t="s">
        <v>8</v>
      </c>
      <c r="E2554" s="6" t="s">
        <v>3268</v>
      </c>
      <c r="F2554" s="6" t="s">
        <v>3269</v>
      </c>
      <c r="G2554" s="6" t="s">
        <v>5543</v>
      </c>
      <c r="H2554" s="6" t="s">
        <v>3812</v>
      </c>
      <c r="I2554" s="6" t="s">
        <v>5603</v>
      </c>
      <c r="J2554" s="6" t="s">
        <v>5</v>
      </c>
      <c r="K2554" s="7">
        <v>3.33</v>
      </c>
      <c r="L2554" s="7">
        <f>IFERROR(VLOOKUP(SiscoTable[[#This Row],[Código]],Hoja2!A:B,2,0)*SiscoTable[[#This Row],[Provta(Uns)]],0)</f>
        <v>39.96</v>
      </c>
      <c r="M2554" s="7">
        <v>0</v>
      </c>
      <c r="N2554" s="7">
        <v>11</v>
      </c>
      <c r="O2554" s="7">
        <f>IFERROR(VLOOKUP(SiscoTable[[#This Row],[Código]],Hoja2!A:B,2,0)*SiscoTable[[#This Row],[Stock_actual]],0)</f>
        <v>132</v>
      </c>
      <c r="P2554" s="6" t="s">
        <v>2381</v>
      </c>
      <c r="Q2554" s="7">
        <v>4</v>
      </c>
      <c r="R2554" s="7">
        <v>0</v>
      </c>
      <c r="S2554" s="7" t="s">
        <v>11927</v>
      </c>
      <c r="BI2554"/>
      <c r="BJ2554"/>
    </row>
    <row r="2555" spans="2:62" x14ac:dyDescent="0.4">
      <c r="B2555" s="1">
        <v>16136</v>
      </c>
      <c r="C2555" s="6" t="s">
        <v>8</v>
      </c>
      <c r="D2555" s="6" t="s">
        <v>8</v>
      </c>
      <c r="E2555" s="6" t="s">
        <v>3268</v>
      </c>
      <c r="F2555" s="6" t="s">
        <v>3269</v>
      </c>
      <c r="G2555" s="6" t="s">
        <v>5543</v>
      </c>
      <c r="H2555" s="6" t="s">
        <v>3812</v>
      </c>
      <c r="I2555" s="6" t="s">
        <v>5668</v>
      </c>
      <c r="J2555" s="6" t="s">
        <v>5</v>
      </c>
      <c r="K2555" s="7">
        <v>0</v>
      </c>
      <c r="L2555" s="7">
        <f>IFERROR(VLOOKUP(SiscoTable[[#This Row],[Código]],Hoja2!A:B,2,0)*SiscoTable[[#This Row],[Provta(Uns)]],0)</f>
        <v>0</v>
      </c>
      <c r="M2555" s="7">
        <v>0</v>
      </c>
      <c r="N2555" s="7">
        <v>0</v>
      </c>
      <c r="O2555" s="7">
        <f>IFERROR(VLOOKUP(SiscoTable[[#This Row],[Código]],Hoja2!A:B,2,0)*SiscoTable[[#This Row],[Stock_actual]],0)</f>
        <v>0</v>
      </c>
      <c r="P2555" s="6" t="s">
        <v>7</v>
      </c>
      <c r="Q2555" s="7">
        <v>0</v>
      </c>
      <c r="R2555" s="7">
        <v>0</v>
      </c>
      <c r="S2555" s="7" t="s">
        <v>11927</v>
      </c>
      <c r="BI2555"/>
      <c r="BJ2555"/>
    </row>
    <row r="2556" spans="2:62" x14ac:dyDescent="0.4">
      <c r="B2556" s="1">
        <v>16140</v>
      </c>
      <c r="C2556" s="6" t="s">
        <v>25</v>
      </c>
      <c r="D2556" s="6" t="s">
        <v>30</v>
      </c>
      <c r="E2556" s="6" t="s">
        <v>3268</v>
      </c>
      <c r="F2556" s="6" t="s">
        <v>3269</v>
      </c>
      <c r="G2556" s="6" t="s">
        <v>5543</v>
      </c>
      <c r="H2556" s="6" t="s">
        <v>3812</v>
      </c>
      <c r="I2556" s="6" t="s">
        <v>5547</v>
      </c>
      <c r="J2556" s="6" t="s">
        <v>5</v>
      </c>
      <c r="K2556" s="7">
        <v>16.829999999999998</v>
      </c>
      <c r="L2556" s="7">
        <f>IFERROR(VLOOKUP(SiscoTable[[#This Row],[Código]],Hoja2!A:B,2,0)*SiscoTable[[#This Row],[Provta(Uns)]],0)</f>
        <v>286.10999999999996</v>
      </c>
      <c r="M2556" s="7">
        <v>30</v>
      </c>
      <c r="N2556" s="7">
        <v>-1</v>
      </c>
      <c r="O2556" s="7">
        <f>IFERROR(VLOOKUP(SiscoTable[[#This Row],[Código]],Hoja2!A:B,2,0)*SiscoTable[[#This Row],[Stock_actual]],0)</f>
        <v>-17</v>
      </c>
      <c r="P2556" s="6" t="s">
        <v>7</v>
      </c>
      <c r="Q2556" s="7">
        <v>18</v>
      </c>
      <c r="R2556" s="7">
        <v>3.6000000000000014</v>
      </c>
      <c r="S2556" s="7" t="s">
        <v>11927</v>
      </c>
      <c r="BI2556"/>
      <c r="BJ2556"/>
    </row>
    <row r="2557" spans="2:62" x14ac:dyDescent="0.4">
      <c r="B2557" s="1">
        <v>16141</v>
      </c>
      <c r="C2557" s="6" t="s">
        <v>30</v>
      </c>
      <c r="D2557" s="6" t="s">
        <v>8</v>
      </c>
      <c r="E2557" s="6" t="s">
        <v>3268</v>
      </c>
      <c r="F2557" s="6" t="s">
        <v>3269</v>
      </c>
      <c r="G2557" s="6" t="s">
        <v>5543</v>
      </c>
      <c r="H2557" s="6" t="s">
        <v>3812</v>
      </c>
      <c r="I2557" s="6" t="s">
        <v>5604</v>
      </c>
      <c r="J2557" s="6" t="s">
        <v>5</v>
      </c>
      <c r="K2557" s="7">
        <v>3.83</v>
      </c>
      <c r="L2557" s="7">
        <f>IFERROR(VLOOKUP(SiscoTable[[#This Row],[Código]],Hoja2!A:B,2,0)*SiscoTable[[#This Row],[Provta(Uns)]],0)</f>
        <v>57.45</v>
      </c>
      <c r="M2557" s="7">
        <v>0</v>
      </c>
      <c r="N2557" s="7">
        <v>8</v>
      </c>
      <c r="O2557" s="7">
        <f>IFERROR(VLOOKUP(SiscoTable[[#This Row],[Código]],Hoja2!A:B,2,0)*SiscoTable[[#This Row],[Stock_actual]],0)</f>
        <v>120</v>
      </c>
      <c r="P2557" s="6" t="s">
        <v>610</v>
      </c>
      <c r="Q2557" s="7">
        <v>4</v>
      </c>
      <c r="R2557" s="7">
        <v>0</v>
      </c>
      <c r="S2557" s="7" t="s">
        <v>11927</v>
      </c>
      <c r="BI2557"/>
      <c r="BJ2557"/>
    </row>
    <row r="2558" spans="2:62" x14ac:dyDescent="0.4">
      <c r="B2558" s="1">
        <v>16142</v>
      </c>
      <c r="C2558" s="6" t="s">
        <v>25</v>
      </c>
      <c r="D2558" s="6" t="s">
        <v>30</v>
      </c>
      <c r="E2558" s="6" t="s">
        <v>3268</v>
      </c>
      <c r="F2558" s="6" t="s">
        <v>3269</v>
      </c>
      <c r="G2558" s="6" t="s">
        <v>5543</v>
      </c>
      <c r="H2558" s="6" t="s">
        <v>3812</v>
      </c>
      <c r="I2558" s="6" t="s">
        <v>5548</v>
      </c>
      <c r="J2558" s="6" t="s">
        <v>5</v>
      </c>
      <c r="K2558" s="7">
        <v>20</v>
      </c>
      <c r="L2558" s="7">
        <f>IFERROR(VLOOKUP(SiscoTable[[#This Row],[Código]],Hoja2!A:B,2,0)*SiscoTable[[#This Row],[Provta(Uns)]],0)</f>
        <v>312</v>
      </c>
      <c r="M2558" s="7">
        <v>20</v>
      </c>
      <c r="N2558" s="7">
        <v>20</v>
      </c>
      <c r="O2558" s="7">
        <f>IFERROR(VLOOKUP(SiscoTable[[#This Row],[Código]],Hoja2!A:B,2,0)*SiscoTable[[#This Row],[Stock_actual]],0)</f>
        <v>312</v>
      </c>
      <c r="P2558" s="6" t="s">
        <v>110</v>
      </c>
      <c r="Q2558" s="7">
        <v>22</v>
      </c>
      <c r="R2558" s="7">
        <v>20.300000000000004</v>
      </c>
      <c r="S2558" s="7" t="s">
        <v>11927</v>
      </c>
      <c r="BI2558"/>
      <c r="BJ2558"/>
    </row>
    <row r="2559" spans="2:62" x14ac:dyDescent="0.4">
      <c r="B2559" s="1">
        <v>16143</v>
      </c>
      <c r="C2559" s="6" t="s">
        <v>8</v>
      </c>
      <c r="D2559" s="6" t="s">
        <v>8</v>
      </c>
      <c r="E2559" s="6" t="s">
        <v>3268</v>
      </c>
      <c r="F2559" s="6" t="s">
        <v>3269</v>
      </c>
      <c r="G2559" s="6" t="s">
        <v>3479</v>
      </c>
      <c r="H2559" s="6" t="s">
        <v>3616</v>
      </c>
      <c r="I2559" s="6" t="s">
        <v>3615</v>
      </c>
      <c r="J2559" s="6" t="s">
        <v>5</v>
      </c>
      <c r="K2559" s="7">
        <v>0</v>
      </c>
      <c r="L2559" s="7">
        <f>IFERROR(VLOOKUP(SiscoTable[[#This Row],[Código]],Hoja2!A:B,2,0)*SiscoTable[[#This Row],[Provta(Uns)]],0)</f>
        <v>0</v>
      </c>
      <c r="M2559" s="7">
        <v>0</v>
      </c>
      <c r="N2559" s="7">
        <v>0</v>
      </c>
      <c r="O2559" s="7">
        <f>IFERROR(VLOOKUP(SiscoTable[[#This Row],[Código]],Hoja2!A:B,2,0)*SiscoTable[[#This Row],[Stock_actual]],0)</f>
        <v>0</v>
      </c>
      <c r="P2559" s="6" t="s">
        <v>7</v>
      </c>
      <c r="Q2559" s="7">
        <v>0</v>
      </c>
      <c r="R2559" s="7">
        <v>0</v>
      </c>
      <c r="S2559" s="7" t="s">
        <v>11927</v>
      </c>
      <c r="BI2559"/>
      <c r="BJ2559"/>
    </row>
    <row r="2560" spans="2:62" x14ac:dyDescent="0.4">
      <c r="B2560" s="1">
        <v>16144</v>
      </c>
      <c r="C2560" s="6" t="s">
        <v>8</v>
      </c>
      <c r="D2560" s="6" t="s">
        <v>8</v>
      </c>
      <c r="E2560" s="6" t="s">
        <v>3268</v>
      </c>
      <c r="F2560" s="6" t="s">
        <v>3269</v>
      </c>
      <c r="G2560" s="6" t="s">
        <v>3479</v>
      </c>
      <c r="H2560" s="6" t="s">
        <v>3616</v>
      </c>
      <c r="I2560" s="6" t="s">
        <v>3617</v>
      </c>
      <c r="J2560" s="6" t="s">
        <v>5</v>
      </c>
      <c r="K2560" s="7">
        <v>0</v>
      </c>
      <c r="L2560" s="7">
        <f>IFERROR(VLOOKUP(SiscoTable[[#This Row],[Código]],Hoja2!A:B,2,0)*SiscoTable[[#This Row],[Provta(Uns)]],0)</f>
        <v>0</v>
      </c>
      <c r="M2560" s="7">
        <v>0</v>
      </c>
      <c r="N2560" s="7">
        <v>0</v>
      </c>
      <c r="O2560" s="7">
        <f>IFERROR(VLOOKUP(SiscoTable[[#This Row],[Código]],Hoja2!A:B,2,0)*SiscoTable[[#This Row],[Stock_actual]],0)</f>
        <v>0</v>
      </c>
      <c r="P2560" s="6" t="s">
        <v>7</v>
      </c>
      <c r="Q2560" s="7">
        <v>0</v>
      </c>
      <c r="R2560" s="7">
        <v>0</v>
      </c>
      <c r="S2560" s="7" t="s">
        <v>11927</v>
      </c>
      <c r="BI2560"/>
      <c r="BJ2560"/>
    </row>
    <row r="2561" spans="2:62" x14ac:dyDescent="0.4">
      <c r="B2561" s="1">
        <v>16145</v>
      </c>
      <c r="C2561" s="6" t="s">
        <v>8</v>
      </c>
      <c r="D2561" s="6" t="s">
        <v>8</v>
      </c>
      <c r="E2561" s="6" t="s">
        <v>3268</v>
      </c>
      <c r="F2561" s="6" t="s">
        <v>3269</v>
      </c>
      <c r="G2561" s="6" t="s">
        <v>3479</v>
      </c>
      <c r="H2561" s="6" t="s">
        <v>3616</v>
      </c>
      <c r="I2561" s="6" t="s">
        <v>3618</v>
      </c>
      <c r="J2561" s="6" t="s">
        <v>5</v>
      </c>
      <c r="K2561" s="7">
        <v>0</v>
      </c>
      <c r="L2561" s="7">
        <f>IFERROR(VLOOKUP(SiscoTable[[#This Row],[Código]],Hoja2!A:B,2,0)*SiscoTable[[#This Row],[Provta(Uns)]],0)</f>
        <v>0</v>
      </c>
      <c r="M2561" s="7">
        <v>0</v>
      </c>
      <c r="N2561" s="7">
        <v>0</v>
      </c>
      <c r="O2561" s="7">
        <f>IFERROR(VLOOKUP(SiscoTable[[#This Row],[Código]],Hoja2!A:B,2,0)*SiscoTable[[#This Row],[Stock_actual]],0)</f>
        <v>0</v>
      </c>
      <c r="P2561" s="6" t="s">
        <v>7</v>
      </c>
      <c r="Q2561" s="7">
        <v>0</v>
      </c>
      <c r="R2561" s="7">
        <v>0</v>
      </c>
      <c r="S2561" s="7" t="s">
        <v>11927</v>
      </c>
      <c r="BI2561"/>
      <c r="BJ2561"/>
    </row>
    <row r="2562" spans="2:62" x14ac:dyDescent="0.4">
      <c r="B2562" s="1">
        <v>16146</v>
      </c>
      <c r="C2562" s="6" t="s">
        <v>8</v>
      </c>
      <c r="D2562" s="6" t="s">
        <v>8</v>
      </c>
      <c r="E2562" s="6" t="s">
        <v>3268</v>
      </c>
      <c r="F2562" s="6" t="s">
        <v>3269</v>
      </c>
      <c r="G2562" s="6" t="s">
        <v>3479</v>
      </c>
      <c r="H2562" s="6" t="s">
        <v>3616</v>
      </c>
      <c r="I2562" s="6" t="s">
        <v>3619</v>
      </c>
      <c r="J2562" s="6" t="s">
        <v>5</v>
      </c>
      <c r="K2562" s="7">
        <v>0</v>
      </c>
      <c r="L2562" s="7">
        <f>IFERROR(VLOOKUP(SiscoTable[[#This Row],[Código]],Hoja2!A:B,2,0)*SiscoTable[[#This Row],[Provta(Uns)]],0)</f>
        <v>0</v>
      </c>
      <c r="M2562" s="7">
        <v>0</v>
      </c>
      <c r="N2562" s="7">
        <v>0</v>
      </c>
      <c r="O2562" s="7">
        <f>IFERROR(VLOOKUP(SiscoTable[[#This Row],[Código]],Hoja2!A:B,2,0)*SiscoTable[[#This Row],[Stock_actual]],0)</f>
        <v>0</v>
      </c>
      <c r="P2562" s="6" t="s">
        <v>7</v>
      </c>
      <c r="Q2562" s="7">
        <v>0</v>
      </c>
      <c r="R2562" s="7">
        <v>0</v>
      </c>
      <c r="S2562" s="7" t="s">
        <v>11927</v>
      </c>
      <c r="BI2562"/>
      <c r="BJ2562"/>
    </row>
    <row r="2563" spans="2:62" x14ac:dyDescent="0.4">
      <c r="B2563" s="1">
        <v>16147</v>
      </c>
      <c r="C2563" s="6" t="s">
        <v>8</v>
      </c>
      <c r="D2563" s="6" t="s">
        <v>8</v>
      </c>
      <c r="E2563" s="6" t="s">
        <v>3268</v>
      </c>
      <c r="F2563" s="6" t="s">
        <v>3269</v>
      </c>
      <c r="G2563" s="6" t="s">
        <v>4996</v>
      </c>
      <c r="H2563" s="6" t="s">
        <v>3616</v>
      </c>
      <c r="I2563" s="6" t="s">
        <v>5115</v>
      </c>
      <c r="J2563" s="6" t="s">
        <v>5</v>
      </c>
      <c r="K2563" s="7">
        <v>0</v>
      </c>
      <c r="L2563" s="7">
        <f>IFERROR(VLOOKUP(SiscoTable[[#This Row],[Código]],Hoja2!A:B,2,0)*SiscoTable[[#This Row],[Provta(Uns)]],0)</f>
        <v>0</v>
      </c>
      <c r="M2563" s="7">
        <v>0</v>
      </c>
      <c r="N2563" s="7">
        <v>0</v>
      </c>
      <c r="O2563" s="7">
        <f>IFERROR(VLOOKUP(SiscoTable[[#This Row],[Código]],Hoja2!A:B,2,0)*SiscoTable[[#This Row],[Stock_actual]],0)</f>
        <v>0</v>
      </c>
      <c r="P2563" s="6" t="s">
        <v>7</v>
      </c>
      <c r="Q2563" s="7">
        <v>0</v>
      </c>
      <c r="R2563" s="7">
        <v>0</v>
      </c>
      <c r="S2563" s="7" t="s">
        <v>11928</v>
      </c>
      <c r="BI2563"/>
      <c r="BJ2563"/>
    </row>
    <row r="2564" spans="2:62" x14ac:dyDescent="0.4">
      <c r="B2564" s="1">
        <v>16148</v>
      </c>
      <c r="C2564" s="6" t="s">
        <v>8</v>
      </c>
      <c r="D2564" s="6" t="s">
        <v>8</v>
      </c>
      <c r="E2564" s="6" t="s">
        <v>3268</v>
      </c>
      <c r="F2564" s="6" t="s">
        <v>3269</v>
      </c>
      <c r="G2564" s="6" t="s">
        <v>4996</v>
      </c>
      <c r="H2564" s="6" t="s">
        <v>3616</v>
      </c>
      <c r="I2564" s="6" t="s">
        <v>5116</v>
      </c>
      <c r="J2564" s="6" t="s">
        <v>5</v>
      </c>
      <c r="K2564" s="7">
        <v>0</v>
      </c>
      <c r="L2564" s="7">
        <f>IFERROR(VLOOKUP(SiscoTable[[#This Row],[Código]],Hoja2!A:B,2,0)*SiscoTable[[#This Row],[Provta(Uns)]],0)</f>
        <v>0</v>
      </c>
      <c r="M2564" s="7">
        <v>0</v>
      </c>
      <c r="N2564" s="7">
        <v>0</v>
      </c>
      <c r="O2564" s="7">
        <f>IFERROR(VLOOKUP(SiscoTable[[#This Row],[Código]],Hoja2!A:B,2,0)*SiscoTable[[#This Row],[Stock_actual]],0)</f>
        <v>0</v>
      </c>
      <c r="P2564" s="6" t="s">
        <v>7</v>
      </c>
      <c r="Q2564" s="7">
        <v>0</v>
      </c>
      <c r="R2564" s="7">
        <v>0</v>
      </c>
      <c r="S2564" s="7" t="s">
        <v>11928</v>
      </c>
      <c r="BI2564"/>
      <c r="BJ2564"/>
    </row>
    <row r="2565" spans="2:62" x14ac:dyDescent="0.4">
      <c r="B2565" s="1">
        <v>16149</v>
      </c>
      <c r="C2565" s="6" t="s">
        <v>8</v>
      </c>
      <c r="D2565" s="6" t="s">
        <v>8</v>
      </c>
      <c r="E2565" s="6" t="s">
        <v>3268</v>
      </c>
      <c r="F2565" s="6" t="s">
        <v>3269</v>
      </c>
      <c r="G2565" s="6" t="s">
        <v>4268</v>
      </c>
      <c r="H2565" s="6" t="s">
        <v>3616</v>
      </c>
      <c r="I2565" s="6" t="s">
        <v>4343</v>
      </c>
      <c r="J2565" s="6" t="s">
        <v>5</v>
      </c>
      <c r="K2565" s="7">
        <v>0</v>
      </c>
      <c r="L2565" s="7">
        <f>IFERROR(VLOOKUP(SiscoTable[[#This Row],[Código]],Hoja2!A:B,2,0)*SiscoTable[[#This Row],[Provta(Uns)]],0)</f>
        <v>0</v>
      </c>
      <c r="M2565" s="7">
        <v>0</v>
      </c>
      <c r="N2565" s="7">
        <v>0</v>
      </c>
      <c r="O2565" s="7">
        <f>IFERROR(VLOOKUP(SiscoTable[[#This Row],[Código]],Hoja2!A:B,2,0)*SiscoTable[[#This Row],[Stock_actual]],0)</f>
        <v>0</v>
      </c>
      <c r="P2565" s="6" t="s">
        <v>7</v>
      </c>
      <c r="Q2565" s="7">
        <v>0</v>
      </c>
      <c r="R2565" s="7">
        <v>0</v>
      </c>
      <c r="S2565" s="7" t="s">
        <v>11927</v>
      </c>
      <c r="BI2565"/>
      <c r="BJ2565"/>
    </row>
    <row r="2566" spans="2:62" x14ac:dyDescent="0.4">
      <c r="B2566" s="1">
        <v>16150</v>
      </c>
      <c r="C2566" s="6" t="s">
        <v>8</v>
      </c>
      <c r="D2566" s="6" t="s">
        <v>8</v>
      </c>
      <c r="E2566" s="6" t="s">
        <v>3268</v>
      </c>
      <c r="F2566" s="6" t="s">
        <v>3269</v>
      </c>
      <c r="G2566" s="6" t="s">
        <v>4268</v>
      </c>
      <c r="H2566" s="6" t="s">
        <v>3616</v>
      </c>
      <c r="I2566" s="6" t="s">
        <v>4344</v>
      </c>
      <c r="J2566" s="6" t="s">
        <v>5</v>
      </c>
      <c r="K2566" s="7">
        <v>0</v>
      </c>
      <c r="L2566" s="7">
        <f>IFERROR(VLOOKUP(SiscoTable[[#This Row],[Código]],Hoja2!A:B,2,0)*SiscoTable[[#This Row],[Provta(Uns)]],0)</f>
        <v>0</v>
      </c>
      <c r="M2566" s="7">
        <v>0</v>
      </c>
      <c r="N2566" s="7">
        <v>0</v>
      </c>
      <c r="O2566" s="7">
        <f>IFERROR(VLOOKUP(SiscoTable[[#This Row],[Código]],Hoja2!A:B,2,0)*SiscoTable[[#This Row],[Stock_actual]],0)</f>
        <v>0</v>
      </c>
      <c r="P2566" s="6" t="s">
        <v>7</v>
      </c>
      <c r="Q2566" s="7">
        <v>0</v>
      </c>
      <c r="R2566" s="7">
        <v>0</v>
      </c>
      <c r="S2566" s="7" t="s">
        <v>11927</v>
      </c>
      <c r="BI2566"/>
      <c r="BJ2566"/>
    </row>
    <row r="2567" spans="2:62" x14ac:dyDescent="0.4">
      <c r="B2567" s="1">
        <v>16151</v>
      </c>
      <c r="C2567" s="6" t="s">
        <v>8</v>
      </c>
      <c r="D2567" s="6" t="s">
        <v>8</v>
      </c>
      <c r="E2567" s="6" t="s">
        <v>3268</v>
      </c>
      <c r="F2567" s="6" t="s">
        <v>3269</v>
      </c>
      <c r="G2567" s="6" t="s">
        <v>4268</v>
      </c>
      <c r="H2567" s="6" t="s">
        <v>3616</v>
      </c>
      <c r="I2567" s="6" t="s">
        <v>4345</v>
      </c>
      <c r="J2567" s="6" t="s">
        <v>5</v>
      </c>
      <c r="K2567" s="7">
        <v>0</v>
      </c>
      <c r="L2567" s="7">
        <f>IFERROR(VLOOKUP(SiscoTable[[#This Row],[Código]],Hoja2!A:B,2,0)*SiscoTable[[#This Row],[Provta(Uns)]],0)</f>
        <v>0</v>
      </c>
      <c r="M2567" s="7">
        <v>0</v>
      </c>
      <c r="N2567" s="7">
        <v>0</v>
      </c>
      <c r="O2567" s="7">
        <f>IFERROR(VLOOKUP(SiscoTable[[#This Row],[Código]],Hoja2!A:B,2,0)*SiscoTable[[#This Row],[Stock_actual]],0)</f>
        <v>0</v>
      </c>
      <c r="P2567" s="6" t="s">
        <v>7</v>
      </c>
      <c r="Q2567" s="7">
        <v>0</v>
      </c>
      <c r="R2567" s="7">
        <v>0</v>
      </c>
      <c r="S2567" s="7" t="s">
        <v>11927</v>
      </c>
      <c r="BI2567"/>
      <c r="BJ2567"/>
    </row>
    <row r="2568" spans="2:62" x14ac:dyDescent="0.4">
      <c r="B2568" s="1">
        <v>16153</v>
      </c>
      <c r="C2568" s="6" t="s">
        <v>8</v>
      </c>
      <c r="D2568" s="6" t="s">
        <v>8</v>
      </c>
      <c r="E2568" s="6" t="s">
        <v>3268</v>
      </c>
      <c r="F2568" s="6" t="s">
        <v>3269</v>
      </c>
      <c r="G2568" s="6" t="s">
        <v>4268</v>
      </c>
      <c r="H2568" s="6" t="s">
        <v>3616</v>
      </c>
      <c r="I2568" s="6" t="s">
        <v>4346</v>
      </c>
      <c r="J2568" s="6" t="s">
        <v>5</v>
      </c>
      <c r="K2568" s="7">
        <v>0</v>
      </c>
      <c r="L2568" s="7">
        <f>IFERROR(VLOOKUP(SiscoTable[[#This Row],[Código]],Hoja2!A:B,2,0)*SiscoTable[[#This Row],[Provta(Uns)]],0)</f>
        <v>0</v>
      </c>
      <c r="M2568" s="7">
        <v>0</v>
      </c>
      <c r="N2568" s="7">
        <v>0</v>
      </c>
      <c r="O2568" s="7">
        <f>IFERROR(VLOOKUP(SiscoTable[[#This Row],[Código]],Hoja2!A:B,2,0)*SiscoTable[[#This Row],[Stock_actual]],0)</f>
        <v>0</v>
      </c>
      <c r="P2568" s="6" t="s">
        <v>7</v>
      </c>
      <c r="Q2568" s="7">
        <v>0</v>
      </c>
      <c r="R2568" s="7">
        <v>0</v>
      </c>
      <c r="S2568" s="7" t="s">
        <v>11927</v>
      </c>
      <c r="BI2568"/>
      <c r="BJ2568"/>
    </row>
    <row r="2569" spans="2:62" x14ac:dyDescent="0.4">
      <c r="B2569" s="1">
        <v>16158</v>
      </c>
      <c r="C2569" s="6" t="s">
        <v>8</v>
      </c>
      <c r="D2569" s="6" t="s">
        <v>8</v>
      </c>
      <c r="E2569" s="6" t="s">
        <v>8482</v>
      </c>
      <c r="F2569" s="6" t="s">
        <v>10720</v>
      </c>
      <c r="G2569" s="6" t="s">
        <v>10957</v>
      </c>
      <c r="H2569" s="6" t="s">
        <v>9042</v>
      </c>
      <c r="I2569" s="6" t="s">
        <v>10959</v>
      </c>
      <c r="J2569" s="6" t="s">
        <v>5</v>
      </c>
      <c r="K2569" s="7">
        <v>0</v>
      </c>
      <c r="L2569" s="7">
        <f>IFERROR(VLOOKUP(SiscoTable[[#This Row],[Código]],Hoja2!A:B,2,0)*SiscoTable[[#This Row],[Provta(Uns)]],0)</f>
        <v>0</v>
      </c>
      <c r="M2569" s="7">
        <v>0</v>
      </c>
      <c r="N2569" s="7">
        <v>0</v>
      </c>
      <c r="O2569" s="7">
        <f>IFERROR(VLOOKUP(SiscoTable[[#This Row],[Código]],Hoja2!A:B,2,0)*SiscoTable[[#This Row],[Stock_actual]],0)</f>
        <v>0</v>
      </c>
      <c r="P2569" s="6" t="s">
        <v>7</v>
      </c>
      <c r="Q2569" s="7">
        <v>0</v>
      </c>
      <c r="R2569" s="7">
        <v>0</v>
      </c>
      <c r="S2569" s="7" t="s">
        <v>11926</v>
      </c>
      <c r="BI2569"/>
      <c r="BJ2569"/>
    </row>
    <row r="2570" spans="2:62" x14ac:dyDescent="0.4">
      <c r="B2570" s="1">
        <v>16159</v>
      </c>
      <c r="C2570" s="6" t="s">
        <v>8</v>
      </c>
      <c r="D2570" s="6" t="s">
        <v>8</v>
      </c>
      <c r="E2570" s="6" t="s">
        <v>8482</v>
      </c>
      <c r="F2570" s="6" t="s">
        <v>10720</v>
      </c>
      <c r="G2570" s="6" t="s">
        <v>10957</v>
      </c>
      <c r="H2570" s="6" t="s">
        <v>9042</v>
      </c>
      <c r="I2570" s="6" t="s">
        <v>10960</v>
      </c>
      <c r="J2570" s="6" t="s">
        <v>5</v>
      </c>
      <c r="K2570" s="7">
        <v>0</v>
      </c>
      <c r="L2570" s="7">
        <f>IFERROR(VLOOKUP(SiscoTable[[#This Row],[Código]],Hoja2!A:B,2,0)*SiscoTable[[#This Row],[Provta(Uns)]],0)</f>
        <v>0</v>
      </c>
      <c r="M2570" s="7">
        <v>0</v>
      </c>
      <c r="N2570" s="7">
        <v>0</v>
      </c>
      <c r="O2570" s="7">
        <f>IFERROR(VLOOKUP(SiscoTable[[#This Row],[Código]],Hoja2!A:B,2,0)*SiscoTable[[#This Row],[Stock_actual]],0)</f>
        <v>0</v>
      </c>
      <c r="P2570" s="6" t="s">
        <v>7</v>
      </c>
      <c r="Q2570" s="7">
        <v>0</v>
      </c>
      <c r="R2570" s="7">
        <v>0</v>
      </c>
      <c r="S2570" s="7" t="s">
        <v>11926</v>
      </c>
      <c r="BI2570"/>
      <c r="BJ2570"/>
    </row>
    <row r="2571" spans="2:62" x14ac:dyDescent="0.4">
      <c r="B2571" s="1">
        <v>16160</v>
      </c>
      <c r="C2571" s="6" t="s">
        <v>8</v>
      </c>
      <c r="D2571" s="6" t="s">
        <v>8</v>
      </c>
      <c r="E2571" s="6" t="s">
        <v>8482</v>
      </c>
      <c r="F2571" s="6" t="s">
        <v>1736</v>
      </c>
      <c r="G2571" s="6" t="s">
        <v>10563</v>
      </c>
      <c r="H2571" s="6" t="s">
        <v>9042</v>
      </c>
      <c r="I2571" s="6" t="s">
        <v>10600</v>
      </c>
      <c r="J2571" s="6" t="s">
        <v>5</v>
      </c>
      <c r="K2571" s="7">
        <v>2.67</v>
      </c>
      <c r="L2571" s="7">
        <f>IFERROR(VLOOKUP(SiscoTable[[#This Row],[Código]],Hoja2!A:B,2,0)*SiscoTable[[#This Row],[Provta(Uns)]],0)</f>
        <v>12.281999999999998</v>
      </c>
      <c r="M2571" s="7">
        <v>0</v>
      </c>
      <c r="N2571" s="7">
        <v>20</v>
      </c>
      <c r="O2571" s="7">
        <f>IFERROR(VLOOKUP(SiscoTable[[#This Row],[Código]],Hoja2!A:B,2,0)*SiscoTable[[#This Row],[Stock_actual]],0)</f>
        <v>92</v>
      </c>
      <c r="P2571" s="6" t="s">
        <v>5996</v>
      </c>
      <c r="Q2571" s="7">
        <v>3</v>
      </c>
      <c r="R2571" s="7">
        <v>0</v>
      </c>
      <c r="S2571" s="7" t="s">
        <v>11926</v>
      </c>
      <c r="BI2571"/>
      <c r="BJ2571"/>
    </row>
    <row r="2572" spans="2:62" x14ac:dyDescent="0.4">
      <c r="B2572" s="1">
        <v>16161</v>
      </c>
      <c r="C2572" s="6" t="s">
        <v>8</v>
      </c>
      <c r="D2572" s="6" t="s">
        <v>8</v>
      </c>
      <c r="E2572" s="6" t="s">
        <v>8482</v>
      </c>
      <c r="F2572" s="6" t="s">
        <v>1736</v>
      </c>
      <c r="G2572" s="6" t="s">
        <v>10563</v>
      </c>
      <c r="H2572" s="6" t="s">
        <v>9042</v>
      </c>
      <c r="I2572" s="6" t="s">
        <v>10601</v>
      </c>
      <c r="J2572" s="6" t="s">
        <v>5</v>
      </c>
      <c r="K2572" s="7">
        <v>3.33</v>
      </c>
      <c r="L2572" s="7">
        <f>IFERROR(VLOOKUP(SiscoTable[[#This Row],[Código]],Hoja2!A:B,2,0)*SiscoTable[[#This Row],[Provta(Uns)]],0)</f>
        <v>14.984999999999999</v>
      </c>
      <c r="M2572" s="7">
        <v>0</v>
      </c>
      <c r="N2572" s="7">
        <v>23</v>
      </c>
      <c r="O2572" s="7">
        <f>IFERROR(VLOOKUP(SiscoTable[[#This Row],[Código]],Hoja2!A:B,2,0)*SiscoTable[[#This Row],[Stock_actual]],0)</f>
        <v>103.5</v>
      </c>
      <c r="P2572" s="6" t="s">
        <v>5093</v>
      </c>
      <c r="Q2572" s="7">
        <v>4</v>
      </c>
      <c r="R2572" s="7">
        <v>0</v>
      </c>
      <c r="S2572" s="7" t="s">
        <v>11926</v>
      </c>
      <c r="BI2572"/>
      <c r="BJ2572"/>
    </row>
    <row r="2573" spans="2:62" x14ac:dyDescent="0.4">
      <c r="B2573" s="1">
        <v>16162</v>
      </c>
      <c r="C2573" s="6" t="s">
        <v>8</v>
      </c>
      <c r="D2573" s="6" t="s">
        <v>8</v>
      </c>
      <c r="E2573" s="6" t="s">
        <v>8482</v>
      </c>
      <c r="F2573" s="6" t="s">
        <v>1736</v>
      </c>
      <c r="G2573" s="6" t="s">
        <v>10563</v>
      </c>
      <c r="H2573" s="6" t="s">
        <v>9042</v>
      </c>
      <c r="I2573" s="6" t="s">
        <v>10602</v>
      </c>
      <c r="J2573" s="6" t="s">
        <v>5</v>
      </c>
      <c r="K2573" s="7">
        <v>4.5</v>
      </c>
      <c r="L2573" s="7">
        <f>IFERROR(VLOOKUP(SiscoTable[[#This Row],[Código]],Hoja2!A:B,2,0)*SiscoTable[[#This Row],[Provta(Uns)]],0)</f>
        <v>17.55</v>
      </c>
      <c r="M2573" s="7">
        <v>0</v>
      </c>
      <c r="N2573" s="7">
        <v>10</v>
      </c>
      <c r="O2573" s="7">
        <f>IFERROR(VLOOKUP(SiscoTable[[#This Row],[Código]],Hoja2!A:B,2,0)*SiscoTable[[#This Row],[Stock_actual]],0)</f>
        <v>39</v>
      </c>
      <c r="P2573" s="6" t="s">
        <v>556</v>
      </c>
      <c r="Q2573" s="7">
        <v>5</v>
      </c>
      <c r="R2573" s="7">
        <v>0</v>
      </c>
      <c r="S2573" s="7" t="s">
        <v>11926</v>
      </c>
      <c r="BI2573"/>
      <c r="BJ2573"/>
    </row>
    <row r="2574" spans="2:62" x14ac:dyDescent="0.4">
      <c r="B2574" s="1">
        <v>16164</v>
      </c>
      <c r="C2574" s="6" t="s">
        <v>30</v>
      </c>
      <c r="D2574" s="6" t="s">
        <v>8</v>
      </c>
      <c r="E2574" s="6" t="s">
        <v>8482</v>
      </c>
      <c r="F2574" s="6" t="s">
        <v>1736</v>
      </c>
      <c r="G2574" s="6" t="s">
        <v>10563</v>
      </c>
      <c r="H2574" s="6" t="s">
        <v>9042</v>
      </c>
      <c r="I2574" s="6" t="s">
        <v>10576</v>
      </c>
      <c r="J2574" s="6" t="s">
        <v>5</v>
      </c>
      <c r="K2574" s="7">
        <v>5.83</v>
      </c>
      <c r="L2574" s="7">
        <f>IFERROR(VLOOKUP(SiscoTable[[#This Row],[Código]],Hoja2!A:B,2,0)*SiscoTable[[#This Row],[Provta(Uns)]],0)</f>
        <v>58.3</v>
      </c>
      <c r="M2574" s="7">
        <v>0</v>
      </c>
      <c r="N2574" s="7">
        <v>12</v>
      </c>
      <c r="O2574" s="7">
        <f>IFERROR(VLOOKUP(SiscoTable[[#This Row],[Código]],Hoja2!A:B,2,0)*SiscoTable[[#This Row],[Stock_actual]],0)</f>
        <v>120</v>
      </c>
      <c r="P2574" s="6" t="s">
        <v>1119</v>
      </c>
      <c r="Q2574" s="7">
        <v>6</v>
      </c>
      <c r="R2574" s="7">
        <v>0</v>
      </c>
      <c r="S2574" s="7" t="s">
        <v>11926</v>
      </c>
      <c r="BI2574"/>
      <c r="BJ2574"/>
    </row>
    <row r="2575" spans="2:62" x14ac:dyDescent="0.4">
      <c r="B2575" s="1">
        <v>16165</v>
      </c>
      <c r="C2575" s="6" t="s">
        <v>8</v>
      </c>
      <c r="D2575" s="6" t="s">
        <v>8</v>
      </c>
      <c r="E2575" s="6" t="s">
        <v>8482</v>
      </c>
      <c r="F2575" s="6" t="s">
        <v>1736</v>
      </c>
      <c r="G2575" s="6" t="s">
        <v>10563</v>
      </c>
      <c r="H2575" s="6" t="s">
        <v>9042</v>
      </c>
      <c r="I2575" s="6" t="s">
        <v>10586</v>
      </c>
      <c r="J2575" s="6" t="s">
        <v>5</v>
      </c>
      <c r="K2575" s="7">
        <v>0</v>
      </c>
      <c r="L2575" s="7">
        <f>IFERROR(VLOOKUP(SiscoTable[[#This Row],[Código]],Hoja2!A:B,2,0)*SiscoTable[[#This Row],[Provta(Uns)]],0)</f>
        <v>0</v>
      </c>
      <c r="M2575" s="7">
        <v>0</v>
      </c>
      <c r="N2575" s="7">
        <v>24</v>
      </c>
      <c r="O2575" s="7">
        <f>IFERROR(VLOOKUP(SiscoTable[[#This Row],[Código]],Hoja2!A:B,2,0)*SiscoTable[[#This Row],[Stock_actual]],0)</f>
        <v>708</v>
      </c>
      <c r="P2575" s="6" t="s">
        <v>134</v>
      </c>
      <c r="Q2575" s="7">
        <v>0</v>
      </c>
      <c r="R2575" s="7">
        <v>0</v>
      </c>
      <c r="S2575" s="7" t="s">
        <v>11926</v>
      </c>
      <c r="BI2575"/>
      <c r="BJ2575"/>
    </row>
    <row r="2576" spans="2:62" x14ac:dyDescent="0.4">
      <c r="B2576" s="1">
        <v>16166</v>
      </c>
      <c r="C2576" s="6" t="s">
        <v>30</v>
      </c>
      <c r="D2576" s="6" t="s">
        <v>8</v>
      </c>
      <c r="E2576" s="6" t="s">
        <v>8482</v>
      </c>
      <c r="F2576" s="6" t="s">
        <v>1736</v>
      </c>
      <c r="G2576" s="6" t="s">
        <v>10563</v>
      </c>
      <c r="H2576" s="6" t="s">
        <v>9042</v>
      </c>
      <c r="I2576" s="6" t="s">
        <v>10573</v>
      </c>
      <c r="J2576" s="6" t="s">
        <v>5</v>
      </c>
      <c r="K2576" s="7">
        <v>4.67</v>
      </c>
      <c r="L2576" s="7">
        <f>IFERROR(VLOOKUP(SiscoTable[[#This Row],[Código]],Hoja2!A:B,2,0)*SiscoTable[[#This Row],[Provta(Uns)]],0)</f>
        <v>77.054999999999993</v>
      </c>
      <c r="M2576" s="7">
        <v>0</v>
      </c>
      <c r="N2576" s="7">
        <v>21</v>
      </c>
      <c r="O2576" s="7">
        <f>IFERROR(VLOOKUP(SiscoTable[[#This Row],[Código]],Hoja2!A:B,2,0)*SiscoTable[[#This Row],[Stock_actual]],0)</f>
        <v>346.5</v>
      </c>
      <c r="P2576" s="6" t="s">
        <v>1811</v>
      </c>
      <c r="Q2576" s="7">
        <v>5</v>
      </c>
      <c r="R2576" s="7">
        <v>0</v>
      </c>
      <c r="S2576" s="7" t="s">
        <v>11926</v>
      </c>
      <c r="BI2576"/>
      <c r="BJ2576"/>
    </row>
    <row r="2577" spans="2:62" x14ac:dyDescent="0.4">
      <c r="B2577" s="1">
        <v>16167</v>
      </c>
      <c r="C2577" s="6" t="s">
        <v>30</v>
      </c>
      <c r="D2577" s="6" t="s">
        <v>30</v>
      </c>
      <c r="E2577" s="6" t="s">
        <v>8482</v>
      </c>
      <c r="F2577" s="6" t="s">
        <v>1736</v>
      </c>
      <c r="G2577" s="6" t="s">
        <v>10563</v>
      </c>
      <c r="H2577" s="6" t="s">
        <v>9042</v>
      </c>
      <c r="I2577" s="6" t="s">
        <v>10572</v>
      </c>
      <c r="J2577" s="6" t="s">
        <v>5</v>
      </c>
      <c r="K2577" s="7">
        <v>5.67</v>
      </c>
      <c r="L2577" s="7">
        <f>IFERROR(VLOOKUP(SiscoTable[[#This Row],[Código]],Hoja2!A:B,2,0)*SiscoTable[[#This Row],[Provta(Uns)]],0)</f>
        <v>67.472999999999999</v>
      </c>
      <c r="M2577" s="7">
        <v>0</v>
      </c>
      <c r="N2577" s="7">
        <v>2</v>
      </c>
      <c r="O2577" s="7">
        <f>IFERROR(VLOOKUP(SiscoTable[[#This Row],[Código]],Hoja2!A:B,2,0)*SiscoTable[[#This Row],[Stock_actual]],0)</f>
        <v>23.8</v>
      </c>
      <c r="P2577" s="6" t="s">
        <v>96</v>
      </c>
      <c r="Q2577" s="7">
        <v>6</v>
      </c>
      <c r="R2577" s="7">
        <v>11.49</v>
      </c>
      <c r="S2577" s="7" t="s">
        <v>11926</v>
      </c>
      <c r="BI2577"/>
      <c r="BJ2577"/>
    </row>
    <row r="2578" spans="2:62" x14ac:dyDescent="0.4">
      <c r="B2578" s="1">
        <v>16168</v>
      </c>
      <c r="C2578" s="6" t="s">
        <v>30</v>
      </c>
      <c r="D2578" s="6" t="s">
        <v>30</v>
      </c>
      <c r="E2578" s="6" t="s">
        <v>8482</v>
      </c>
      <c r="F2578" s="6" t="s">
        <v>1736</v>
      </c>
      <c r="G2578" s="6" t="s">
        <v>10563</v>
      </c>
      <c r="H2578" s="6" t="s">
        <v>9042</v>
      </c>
      <c r="I2578" s="6" t="s">
        <v>10571</v>
      </c>
      <c r="J2578" s="6" t="s">
        <v>5</v>
      </c>
      <c r="K2578" s="7">
        <v>5.5</v>
      </c>
      <c r="L2578" s="7">
        <f>IFERROR(VLOOKUP(SiscoTable[[#This Row],[Código]],Hoja2!A:B,2,0)*SiscoTable[[#This Row],[Provta(Uns)]],0)</f>
        <v>63.25</v>
      </c>
      <c r="M2578" s="7">
        <v>24</v>
      </c>
      <c r="N2578" s="7">
        <v>3</v>
      </c>
      <c r="O2578" s="7">
        <f>IFERROR(VLOOKUP(SiscoTable[[#This Row],[Código]],Hoja2!A:B,2,0)*SiscoTable[[#This Row],[Stock_actual]],0)</f>
        <v>34.5</v>
      </c>
      <c r="P2578" s="6" t="s">
        <v>810</v>
      </c>
      <c r="Q2578" s="7">
        <v>6</v>
      </c>
      <c r="R2578" s="7">
        <v>0</v>
      </c>
      <c r="S2578" s="7" t="s">
        <v>11926</v>
      </c>
      <c r="BI2578"/>
      <c r="BJ2578"/>
    </row>
    <row r="2579" spans="2:62" x14ac:dyDescent="0.4">
      <c r="B2579" s="1">
        <v>16170</v>
      </c>
      <c r="C2579" s="6" t="s">
        <v>30</v>
      </c>
      <c r="D2579" s="6" t="s">
        <v>30</v>
      </c>
      <c r="E2579" s="6" t="s">
        <v>8482</v>
      </c>
      <c r="F2579" s="6" t="s">
        <v>1736</v>
      </c>
      <c r="G2579" s="6" t="s">
        <v>10193</v>
      </c>
      <c r="H2579" s="6" t="s">
        <v>9042</v>
      </c>
      <c r="I2579" s="6" t="s">
        <v>10229</v>
      </c>
      <c r="J2579" s="6" t="s">
        <v>5</v>
      </c>
      <c r="K2579" s="7">
        <v>7.67</v>
      </c>
      <c r="L2579" s="7">
        <f>IFERROR(VLOOKUP(SiscoTable[[#This Row],[Código]],Hoja2!A:B,2,0)*SiscoTable[[#This Row],[Provta(Uns)]],0)</f>
        <v>56.758000000000003</v>
      </c>
      <c r="M2579" s="7">
        <v>0</v>
      </c>
      <c r="N2579" s="7">
        <v>20</v>
      </c>
      <c r="O2579" s="7">
        <f>IFERROR(VLOOKUP(SiscoTable[[#This Row],[Código]],Hoja2!A:B,2,0)*SiscoTable[[#This Row],[Stock_actual]],0)</f>
        <v>148</v>
      </c>
      <c r="P2579" s="6" t="s">
        <v>577</v>
      </c>
      <c r="Q2579" s="7">
        <v>9</v>
      </c>
      <c r="R2579" s="7">
        <v>0</v>
      </c>
      <c r="S2579" s="7" t="s">
        <v>11926</v>
      </c>
      <c r="BI2579"/>
      <c r="BJ2579"/>
    </row>
    <row r="2580" spans="2:62" x14ac:dyDescent="0.4">
      <c r="B2580" s="1">
        <v>16172</v>
      </c>
      <c r="C2580" s="6" t="s">
        <v>8</v>
      </c>
      <c r="D2580" s="6" t="s">
        <v>8</v>
      </c>
      <c r="E2580" s="6" t="s">
        <v>8482</v>
      </c>
      <c r="F2580" s="6" t="s">
        <v>1736</v>
      </c>
      <c r="G2580" s="6" t="s">
        <v>10193</v>
      </c>
      <c r="H2580" s="6" t="s">
        <v>9042</v>
      </c>
      <c r="I2580" s="6" t="s">
        <v>10260</v>
      </c>
      <c r="J2580" s="6" t="s">
        <v>5</v>
      </c>
      <c r="K2580" s="7">
        <v>0</v>
      </c>
      <c r="L2580" s="7">
        <f>IFERROR(VLOOKUP(SiscoTable[[#This Row],[Código]],Hoja2!A:B,2,0)*SiscoTable[[#This Row],[Provta(Uns)]],0)</f>
        <v>0</v>
      </c>
      <c r="M2580" s="7">
        <v>0</v>
      </c>
      <c r="N2580" s="7">
        <v>0</v>
      </c>
      <c r="O2580" s="7">
        <f>IFERROR(VLOOKUP(SiscoTable[[#This Row],[Código]],Hoja2!A:B,2,0)*SiscoTable[[#This Row],[Stock_actual]],0)</f>
        <v>0</v>
      </c>
      <c r="P2580" s="6" t="s">
        <v>7</v>
      </c>
      <c r="Q2580" s="7">
        <v>0</v>
      </c>
      <c r="R2580" s="7">
        <v>0</v>
      </c>
      <c r="S2580" s="7" t="s">
        <v>11926</v>
      </c>
      <c r="BI2580"/>
      <c r="BJ2580"/>
    </row>
    <row r="2581" spans="2:62" x14ac:dyDescent="0.4">
      <c r="B2581" s="1">
        <v>16175</v>
      </c>
      <c r="C2581" s="6" t="s">
        <v>8</v>
      </c>
      <c r="D2581" s="6" t="s">
        <v>8</v>
      </c>
      <c r="E2581" s="6" t="s">
        <v>8482</v>
      </c>
      <c r="F2581" s="6" t="s">
        <v>1736</v>
      </c>
      <c r="G2581" s="6" t="s">
        <v>10193</v>
      </c>
      <c r="H2581" s="6" t="s">
        <v>9042</v>
      </c>
      <c r="I2581" s="6" t="s">
        <v>10261</v>
      </c>
      <c r="J2581" s="6" t="s">
        <v>5</v>
      </c>
      <c r="K2581" s="7">
        <v>0</v>
      </c>
      <c r="L2581" s="7">
        <f>IFERROR(VLOOKUP(SiscoTable[[#This Row],[Código]],Hoja2!A:B,2,0)*SiscoTable[[#This Row],[Provta(Uns)]],0)</f>
        <v>0</v>
      </c>
      <c r="M2581" s="7">
        <v>0</v>
      </c>
      <c r="N2581" s="7">
        <v>0</v>
      </c>
      <c r="O2581" s="7">
        <f>IFERROR(VLOOKUP(SiscoTable[[#This Row],[Código]],Hoja2!A:B,2,0)*SiscoTable[[#This Row],[Stock_actual]],0)</f>
        <v>0</v>
      </c>
      <c r="P2581" s="6" t="s">
        <v>7</v>
      </c>
      <c r="Q2581" s="7">
        <v>0</v>
      </c>
      <c r="R2581" s="7">
        <v>0</v>
      </c>
      <c r="S2581" s="7" t="s">
        <v>11926</v>
      </c>
      <c r="BI2581"/>
      <c r="BJ2581"/>
    </row>
    <row r="2582" spans="2:62" x14ac:dyDescent="0.4">
      <c r="B2582" s="1">
        <v>16180</v>
      </c>
      <c r="C2582" s="6" t="s">
        <v>8</v>
      </c>
      <c r="D2582" s="6" t="s">
        <v>8</v>
      </c>
      <c r="E2582" s="6" t="s">
        <v>8482</v>
      </c>
      <c r="F2582" s="6" t="s">
        <v>10720</v>
      </c>
      <c r="G2582" s="6" t="s">
        <v>10981</v>
      </c>
      <c r="H2582" s="6" t="s">
        <v>9042</v>
      </c>
      <c r="I2582" s="6" t="s">
        <v>11073</v>
      </c>
      <c r="J2582" s="6" t="s">
        <v>5</v>
      </c>
      <c r="K2582" s="7">
        <v>0</v>
      </c>
      <c r="L2582" s="7">
        <f>IFERROR(VLOOKUP(SiscoTable[[#This Row],[Código]],Hoja2!A:B,2,0)*SiscoTable[[#This Row],[Provta(Uns)]],0)</f>
        <v>0</v>
      </c>
      <c r="M2582" s="7">
        <v>0</v>
      </c>
      <c r="N2582" s="7">
        <v>0</v>
      </c>
      <c r="O2582" s="7">
        <f>IFERROR(VLOOKUP(SiscoTable[[#This Row],[Código]],Hoja2!A:B,2,0)*SiscoTable[[#This Row],[Stock_actual]],0)</f>
        <v>0</v>
      </c>
      <c r="P2582" s="6" t="s">
        <v>7</v>
      </c>
      <c r="Q2582" s="7">
        <v>0</v>
      </c>
      <c r="R2582" s="7">
        <v>0</v>
      </c>
      <c r="S2582" s="7" t="s">
        <v>11926</v>
      </c>
      <c r="BI2582"/>
      <c r="BJ2582"/>
    </row>
    <row r="2583" spans="2:62" x14ac:dyDescent="0.4">
      <c r="B2583" s="1">
        <v>16182</v>
      </c>
      <c r="C2583" s="6" t="s">
        <v>30</v>
      </c>
      <c r="D2583" s="6" t="s">
        <v>30</v>
      </c>
      <c r="E2583" s="6" t="s">
        <v>8482</v>
      </c>
      <c r="F2583" s="6" t="s">
        <v>10720</v>
      </c>
      <c r="G2583" s="6" t="s">
        <v>10981</v>
      </c>
      <c r="H2583" s="6" t="s">
        <v>9042</v>
      </c>
      <c r="I2583" s="6" t="s">
        <v>11019</v>
      </c>
      <c r="J2583" s="6" t="s">
        <v>5</v>
      </c>
      <c r="K2583" s="7">
        <v>7.33</v>
      </c>
      <c r="L2583" s="7">
        <f>IFERROR(VLOOKUP(SiscoTable[[#This Row],[Código]],Hoja2!A:B,2,0)*SiscoTable[[#This Row],[Provta(Uns)]],0)</f>
        <v>70.367999999999995</v>
      </c>
      <c r="M2583" s="7">
        <v>0</v>
      </c>
      <c r="N2583" s="7">
        <v>18</v>
      </c>
      <c r="O2583" s="7">
        <f>IFERROR(VLOOKUP(SiscoTable[[#This Row],[Código]],Hoja2!A:B,2,0)*SiscoTable[[#This Row],[Stock_actual]],0)</f>
        <v>172.79999999999998</v>
      </c>
      <c r="P2583" s="6" t="s">
        <v>1465</v>
      </c>
      <c r="Q2583" s="7">
        <v>8</v>
      </c>
      <c r="R2583" s="7">
        <v>0</v>
      </c>
      <c r="S2583" s="7" t="s">
        <v>11926</v>
      </c>
      <c r="BI2583"/>
      <c r="BJ2583"/>
    </row>
    <row r="2584" spans="2:62" x14ac:dyDescent="0.4">
      <c r="B2584" s="1">
        <v>16186</v>
      </c>
      <c r="C2584" s="6" t="s">
        <v>8</v>
      </c>
      <c r="D2584" s="6" t="s">
        <v>8</v>
      </c>
      <c r="E2584" s="6" t="s">
        <v>8482</v>
      </c>
      <c r="F2584" s="6" t="s">
        <v>10720</v>
      </c>
      <c r="G2584" s="6" t="s">
        <v>10721</v>
      </c>
      <c r="H2584" s="6" t="s">
        <v>9042</v>
      </c>
      <c r="I2584" s="6" t="s">
        <v>10871</v>
      </c>
      <c r="J2584" s="6" t="s">
        <v>5</v>
      </c>
      <c r="K2584" s="7">
        <v>0</v>
      </c>
      <c r="L2584" s="7">
        <f>IFERROR(VLOOKUP(SiscoTable[[#This Row],[Código]],Hoja2!A:B,2,0)*SiscoTable[[#This Row],[Provta(Uns)]],0)</f>
        <v>0</v>
      </c>
      <c r="M2584" s="7">
        <v>0</v>
      </c>
      <c r="N2584" s="7">
        <v>0</v>
      </c>
      <c r="O2584" s="7">
        <f>IFERROR(VLOOKUP(SiscoTable[[#This Row],[Código]],Hoja2!A:B,2,0)*SiscoTable[[#This Row],[Stock_actual]],0)</f>
        <v>0</v>
      </c>
      <c r="P2584" s="6" t="s">
        <v>7</v>
      </c>
      <c r="Q2584" s="7">
        <v>0</v>
      </c>
      <c r="R2584" s="7">
        <v>0</v>
      </c>
      <c r="S2584" s="7" t="s">
        <v>11926</v>
      </c>
      <c r="BI2584"/>
      <c r="BJ2584"/>
    </row>
    <row r="2585" spans="2:62" x14ac:dyDescent="0.4">
      <c r="B2585" s="1">
        <v>16187</v>
      </c>
      <c r="C2585" s="6" t="s">
        <v>8</v>
      </c>
      <c r="D2585" s="6" t="s">
        <v>8</v>
      </c>
      <c r="E2585" s="6" t="s">
        <v>8482</v>
      </c>
      <c r="F2585" s="6" t="s">
        <v>10720</v>
      </c>
      <c r="G2585" s="6" t="s">
        <v>10981</v>
      </c>
      <c r="H2585" s="6" t="s">
        <v>9042</v>
      </c>
      <c r="I2585" s="6" t="s">
        <v>11072</v>
      </c>
      <c r="J2585" s="6" t="s">
        <v>5</v>
      </c>
      <c r="K2585" s="7">
        <v>1.67</v>
      </c>
      <c r="L2585" s="7">
        <f>IFERROR(VLOOKUP(SiscoTable[[#This Row],[Código]],Hoja2!A:B,2,0)*SiscoTable[[#This Row],[Provta(Uns)]],0)</f>
        <v>35.403999999999996</v>
      </c>
      <c r="M2585" s="7">
        <v>0</v>
      </c>
      <c r="N2585" s="7">
        <v>1</v>
      </c>
      <c r="O2585" s="7">
        <f>IFERROR(VLOOKUP(SiscoTable[[#This Row],[Código]],Hoja2!A:B,2,0)*SiscoTable[[#This Row],[Stock_actual]],0)</f>
        <v>21.2</v>
      </c>
      <c r="P2585" s="6" t="s">
        <v>733</v>
      </c>
      <c r="Q2585" s="7">
        <v>2</v>
      </c>
      <c r="R2585" s="7">
        <v>3.62</v>
      </c>
      <c r="S2585" s="7" t="s">
        <v>11926</v>
      </c>
      <c r="BI2585"/>
      <c r="BJ2585"/>
    </row>
    <row r="2586" spans="2:62" x14ac:dyDescent="0.4">
      <c r="B2586" s="1">
        <v>16188</v>
      </c>
      <c r="C2586" s="6" t="s">
        <v>8</v>
      </c>
      <c r="D2586" s="6" t="s">
        <v>8</v>
      </c>
      <c r="E2586" s="6" t="s">
        <v>8482</v>
      </c>
      <c r="F2586" s="6" t="s">
        <v>10720</v>
      </c>
      <c r="G2586" s="6" t="s">
        <v>10721</v>
      </c>
      <c r="H2586" s="6" t="s">
        <v>9042</v>
      </c>
      <c r="I2586" s="6" t="s">
        <v>10872</v>
      </c>
      <c r="J2586" s="6" t="s">
        <v>5</v>
      </c>
      <c r="K2586" s="7">
        <v>1.67</v>
      </c>
      <c r="L2586" s="7">
        <f>IFERROR(VLOOKUP(SiscoTable[[#This Row],[Código]],Hoja2!A:B,2,0)*SiscoTable[[#This Row],[Provta(Uns)]],0)</f>
        <v>18.703999999999997</v>
      </c>
      <c r="M2586" s="7">
        <v>0</v>
      </c>
      <c r="N2586" s="7">
        <v>7</v>
      </c>
      <c r="O2586" s="7">
        <f>IFERROR(VLOOKUP(SiscoTable[[#This Row],[Código]],Hoja2!A:B,2,0)*SiscoTable[[#This Row],[Stock_actual]],0)</f>
        <v>78.399999999999991</v>
      </c>
      <c r="P2586" s="6" t="s">
        <v>6332</v>
      </c>
      <c r="Q2586" s="7">
        <v>2</v>
      </c>
      <c r="R2586" s="7">
        <v>0</v>
      </c>
      <c r="S2586" s="7" t="s">
        <v>11926</v>
      </c>
      <c r="BI2586"/>
      <c r="BJ2586"/>
    </row>
    <row r="2587" spans="2:62" x14ac:dyDescent="0.4">
      <c r="B2587" s="1">
        <v>16189</v>
      </c>
      <c r="C2587" s="6" t="s">
        <v>8</v>
      </c>
      <c r="D2587" s="6" t="s">
        <v>8</v>
      </c>
      <c r="E2587" s="6" t="s">
        <v>8482</v>
      </c>
      <c r="F2587" s="6" t="s">
        <v>10720</v>
      </c>
      <c r="G2587" s="6" t="s">
        <v>10721</v>
      </c>
      <c r="H2587" s="6" t="s">
        <v>9042</v>
      </c>
      <c r="I2587" s="6" t="s">
        <v>10873</v>
      </c>
      <c r="J2587" s="6" t="s">
        <v>5</v>
      </c>
      <c r="K2587" s="7">
        <v>1</v>
      </c>
      <c r="L2587" s="7">
        <f>IFERROR(VLOOKUP(SiscoTable[[#This Row],[Código]],Hoja2!A:B,2,0)*SiscoTable[[#This Row],[Provta(Uns)]],0)</f>
        <v>11</v>
      </c>
      <c r="M2587" s="7">
        <v>0</v>
      </c>
      <c r="N2587" s="7">
        <v>13</v>
      </c>
      <c r="O2587" s="7">
        <f>IFERROR(VLOOKUP(SiscoTable[[#This Row],[Código]],Hoja2!A:B,2,0)*SiscoTable[[#This Row],[Stock_actual]],0)</f>
        <v>143</v>
      </c>
      <c r="P2587" s="6" t="s">
        <v>7524</v>
      </c>
      <c r="Q2587" s="7">
        <v>1</v>
      </c>
      <c r="R2587" s="7">
        <v>0</v>
      </c>
      <c r="S2587" s="7" t="s">
        <v>11926</v>
      </c>
      <c r="BI2587"/>
      <c r="BJ2587"/>
    </row>
    <row r="2588" spans="2:62" x14ac:dyDescent="0.4">
      <c r="B2588" s="1">
        <v>16190</v>
      </c>
      <c r="C2588" s="6" t="s">
        <v>8</v>
      </c>
      <c r="D2588" s="6" t="s">
        <v>8</v>
      </c>
      <c r="E2588" s="6" t="s">
        <v>8482</v>
      </c>
      <c r="F2588" s="6" t="s">
        <v>10720</v>
      </c>
      <c r="G2588" s="6" t="s">
        <v>10721</v>
      </c>
      <c r="H2588" s="6" t="s">
        <v>9042</v>
      </c>
      <c r="I2588" s="6" t="s">
        <v>10874</v>
      </c>
      <c r="J2588" s="6" t="s">
        <v>5</v>
      </c>
      <c r="K2588" s="7">
        <v>0</v>
      </c>
      <c r="L2588" s="7">
        <f>IFERROR(VLOOKUP(SiscoTable[[#This Row],[Código]],Hoja2!A:B,2,0)*SiscoTable[[#This Row],[Provta(Uns)]],0)</f>
        <v>0</v>
      </c>
      <c r="M2588" s="7">
        <v>0</v>
      </c>
      <c r="N2588" s="7">
        <v>4</v>
      </c>
      <c r="O2588" s="7">
        <f>IFERROR(VLOOKUP(SiscoTable[[#This Row],[Código]],Hoja2!A:B,2,0)*SiscoTable[[#This Row],[Stock_actual]],0)</f>
        <v>85.6</v>
      </c>
      <c r="P2588" s="6" t="s">
        <v>134</v>
      </c>
      <c r="Q2588" s="7">
        <v>0</v>
      </c>
      <c r="R2588" s="7">
        <v>0</v>
      </c>
      <c r="S2588" s="7" t="s">
        <v>11926</v>
      </c>
      <c r="BI2588"/>
      <c r="BJ2588"/>
    </row>
    <row r="2589" spans="2:62" x14ac:dyDescent="0.4">
      <c r="B2589" s="1">
        <v>16191</v>
      </c>
      <c r="C2589" s="6" t="s">
        <v>30</v>
      </c>
      <c r="D2589" s="6" t="s">
        <v>8</v>
      </c>
      <c r="E2589" s="6" t="s">
        <v>8482</v>
      </c>
      <c r="F2589" s="6" t="s">
        <v>10720</v>
      </c>
      <c r="G2589" s="6" t="s">
        <v>10721</v>
      </c>
      <c r="H2589" s="6" t="s">
        <v>9042</v>
      </c>
      <c r="I2589" s="6" t="s">
        <v>10782</v>
      </c>
      <c r="J2589" s="6" t="s">
        <v>5</v>
      </c>
      <c r="K2589" s="7">
        <v>1.83</v>
      </c>
      <c r="L2589" s="7">
        <f>IFERROR(VLOOKUP(SiscoTable[[#This Row],[Código]],Hoja2!A:B,2,0)*SiscoTable[[#This Row],[Provta(Uns)]],0)</f>
        <v>39.161999999999999</v>
      </c>
      <c r="M2589" s="7">
        <v>0</v>
      </c>
      <c r="N2589" s="7">
        <v>3</v>
      </c>
      <c r="O2589" s="7">
        <f>IFERROR(VLOOKUP(SiscoTable[[#This Row],[Código]],Hoja2!A:B,2,0)*SiscoTable[[#This Row],[Stock_actual]],0)</f>
        <v>64.199999999999989</v>
      </c>
      <c r="P2589" s="6" t="s">
        <v>520</v>
      </c>
      <c r="Q2589" s="7">
        <v>2</v>
      </c>
      <c r="R2589" s="7">
        <v>0</v>
      </c>
      <c r="S2589" s="7" t="s">
        <v>11926</v>
      </c>
      <c r="BI2589"/>
      <c r="BJ2589"/>
    </row>
    <row r="2590" spans="2:62" x14ac:dyDescent="0.4">
      <c r="B2590" s="1">
        <v>16195</v>
      </c>
      <c r="C2590" s="6" t="s">
        <v>30</v>
      </c>
      <c r="D2590" s="6" t="s">
        <v>8</v>
      </c>
      <c r="E2590" s="6" t="s">
        <v>8482</v>
      </c>
      <c r="F2590" s="6" t="s">
        <v>1736</v>
      </c>
      <c r="G2590" s="6" t="s">
        <v>10324</v>
      </c>
      <c r="H2590" s="6" t="s">
        <v>9042</v>
      </c>
      <c r="I2590" s="6" t="s">
        <v>10343</v>
      </c>
      <c r="J2590" s="6" t="s">
        <v>5</v>
      </c>
      <c r="K2590" s="7">
        <v>6</v>
      </c>
      <c r="L2590" s="7">
        <f>IFERROR(VLOOKUP(SiscoTable[[#This Row],[Código]],Hoja2!A:B,2,0)*SiscoTable[[#This Row],[Provta(Uns)]],0)</f>
        <v>106.80000000000001</v>
      </c>
      <c r="M2590" s="7">
        <v>0</v>
      </c>
      <c r="N2590" s="7">
        <v>0</v>
      </c>
      <c r="O2590" s="7">
        <f>IFERROR(VLOOKUP(SiscoTable[[#This Row],[Código]],Hoja2!A:B,2,0)*SiscoTable[[#This Row],[Stock_actual]],0)</f>
        <v>0</v>
      </c>
      <c r="P2590" s="6" t="s">
        <v>7</v>
      </c>
      <c r="Q2590" s="7">
        <v>7</v>
      </c>
      <c r="R2590" s="7">
        <v>12</v>
      </c>
      <c r="S2590" s="7" t="s">
        <v>11926</v>
      </c>
      <c r="BI2590"/>
      <c r="BJ2590"/>
    </row>
    <row r="2591" spans="2:62" x14ac:dyDescent="0.4">
      <c r="B2591" s="1">
        <v>16197</v>
      </c>
      <c r="C2591" s="6" t="s">
        <v>8</v>
      </c>
      <c r="D2591" s="6" t="s">
        <v>8</v>
      </c>
      <c r="E2591" s="6" t="s">
        <v>8482</v>
      </c>
      <c r="F2591" s="6" t="s">
        <v>1736</v>
      </c>
      <c r="G2591" s="6" t="s">
        <v>10324</v>
      </c>
      <c r="H2591" s="6" t="s">
        <v>9042</v>
      </c>
      <c r="I2591" s="6" t="s">
        <v>10356</v>
      </c>
      <c r="J2591" s="6" t="s">
        <v>5</v>
      </c>
      <c r="K2591" s="7">
        <v>0</v>
      </c>
      <c r="L2591" s="7">
        <f>IFERROR(VLOOKUP(SiscoTable[[#This Row],[Código]],Hoja2!A:B,2,0)*SiscoTable[[#This Row],[Provta(Uns)]],0)</f>
        <v>0</v>
      </c>
      <c r="M2591" s="7">
        <v>0</v>
      </c>
      <c r="N2591" s="7">
        <v>0</v>
      </c>
      <c r="O2591" s="7">
        <f>IFERROR(VLOOKUP(SiscoTable[[#This Row],[Código]],Hoja2!A:B,2,0)*SiscoTable[[#This Row],[Stock_actual]],0)</f>
        <v>0</v>
      </c>
      <c r="P2591" s="6" t="s">
        <v>7</v>
      </c>
      <c r="Q2591" s="7">
        <v>0</v>
      </c>
      <c r="R2591" s="7">
        <v>0</v>
      </c>
      <c r="S2591" s="7" t="s">
        <v>11926</v>
      </c>
      <c r="BI2591"/>
      <c r="BJ2591"/>
    </row>
    <row r="2592" spans="2:62" x14ac:dyDescent="0.4">
      <c r="B2592" s="1">
        <v>16200</v>
      </c>
      <c r="C2592" s="6" t="s">
        <v>30</v>
      </c>
      <c r="D2592" s="6" t="s">
        <v>30</v>
      </c>
      <c r="E2592" s="6" t="s">
        <v>8482</v>
      </c>
      <c r="F2592" s="6" t="s">
        <v>10720</v>
      </c>
      <c r="G2592" s="6" t="s">
        <v>11504</v>
      </c>
      <c r="H2592" s="6" t="s">
        <v>9042</v>
      </c>
      <c r="I2592" s="6" t="s">
        <v>11507</v>
      </c>
      <c r="J2592" s="6" t="s">
        <v>5</v>
      </c>
      <c r="K2592" s="7">
        <v>21.83</v>
      </c>
      <c r="L2592" s="7">
        <f>IFERROR(VLOOKUP(SiscoTable[[#This Row],[Código]],Hoja2!A:B,2,0)*SiscoTable[[#This Row],[Provta(Uns)]],0)</f>
        <v>78.587999999999994</v>
      </c>
      <c r="M2592" s="7">
        <v>0</v>
      </c>
      <c r="N2592" s="7">
        <v>35</v>
      </c>
      <c r="O2592" s="7">
        <f>IFERROR(VLOOKUP(SiscoTable[[#This Row],[Código]],Hoja2!A:B,2,0)*SiscoTable[[#This Row],[Stock_actual]],0)</f>
        <v>126</v>
      </c>
      <c r="P2592" s="6" t="s">
        <v>573</v>
      </c>
      <c r="Q2592" s="7">
        <v>24</v>
      </c>
      <c r="R2592" s="7">
        <v>0</v>
      </c>
      <c r="S2592" s="7" t="s">
        <v>11926</v>
      </c>
      <c r="BI2592"/>
      <c r="BJ2592"/>
    </row>
    <row r="2593" spans="2:62" x14ac:dyDescent="0.4">
      <c r="B2593" s="1">
        <v>16201</v>
      </c>
      <c r="C2593" s="6" t="s">
        <v>8</v>
      </c>
      <c r="D2593" s="6" t="s">
        <v>30</v>
      </c>
      <c r="E2593" s="6" t="s">
        <v>8482</v>
      </c>
      <c r="F2593" s="6" t="s">
        <v>10720</v>
      </c>
      <c r="G2593" s="6" t="s">
        <v>11504</v>
      </c>
      <c r="H2593" s="6" t="s">
        <v>9042</v>
      </c>
      <c r="I2593" s="6" t="s">
        <v>11524</v>
      </c>
      <c r="J2593" s="6" t="s">
        <v>5</v>
      </c>
      <c r="K2593" s="7">
        <v>7.5</v>
      </c>
      <c r="L2593" s="7">
        <f>IFERROR(VLOOKUP(SiscoTable[[#This Row],[Código]],Hoja2!A:B,2,0)*SiscoTable[[#This Row],[Provta(Uns)]],0)</f>
        <v>27</v>
      </c>
      <c r="M2593" s="7">
        <v>0</v>
      </c>
      <c r="N2593" s="7">
        <v>51</v>
      </c>
      <c r="O2593" s="7">
        <f>IFERROR(VLOOKUP(SiscoTable[[#This Row],[Código]],Hoja2!A:B,2,0)*SiscoTable[[#This Row],[Stock_actual]],0)</f>
        <v>183.6</v>
      </c>
      <c r="P2593" s="6" t="s">
        <v>6961</v>
      </c>
      <c r="Q2593" s="7">
        <v>8</v>
      </c>
      <c r="R2593" s="7">
        <v>0</v>
      </c>
      <c r="S2593" s="7" t="s">
        <v>11926</v>
      </c>
      <c r="BI2593"/>
      <c r="BJ2593"/>
    </row>
    <row r="2594" spans="2:62" x14ac:dyDescent="0.4">
      <c r="B2594" s="1">
        <v>16202</v>
      </c>
      <c r="C2594" s="6" t="s">
        <v>30</v>
      </c>
      <c r="D2594" s="6" t="s">
        <v>30</v>
      </c>
      <c r="E2594" s="6" t="s">
        <v>8482</v>
      </c>
      <c r="F2594" s="6" t="s">
        <v>10720</v>
      </c>
      <c r="G2594" s="6" t="s">
        <v>11504</v>
      </c>
      <c r="H2594" s="6" t="s">
        <v>9042</v>
      </c>
      <c r="I2594" s="6" t="s">
        <v>11508</v>
      </c>
      <c r="J2594" s="6" t="s">
        <v>5</v>
      </c>
      <c r="K2594" s="7">
        <v>17.329999999999998</v>
      </c>
      <c r="L2594" s="7">
        <f>IFERROR(VLOOKUP(SiscoTable[[#This Row],[Código]],Hoja2!A:B,2,0)*SiscoTable[[#This Row],[Provta(Uns)]],0)</f>
        <v>62.387999999999998</v>
      </c>
      <c r="M2594" s="7">
        <v>0</v>
      </c>
      <c r="N2594" s="7">
        <v>36</v>
      </c>
      <c r="O2594" s="7">
        <f>IFERROR(VLOOKUP(SiscoTable[[#This Row],[Código]],Hoja2!A:B,2,0)*SiscoTable[[#This Row],[Stock_actual]],0)</f>
        <v>129.6</v>
      </c>
      <c r="P2594" s="6" t="s">
        <v>1119</v>
      </c>
      <c r="Q2594" s="7">
        <v>19</v>
      </c>
      <c r="R2594" s="7">
        <v>0</v>
      </c>
      <c r="S2594" s="7" t="s">
        <v>11926</v>
      </c>
      <c r="BI2594"/>
      <c r="BJ2594"/>
    </row>
    <row r="2595" spans="2:62" x14ac:dyDescent="0.4">
      <c r="B2595" s="1">
        <v>16203</v>
      </c>
      <c r="C2595" s="6" t="s">
        <v>8</v>
      </c>
      <c r="D2595" s="6" t="s">
        <v>8</v>
      </c>
      <c r="E2595" s="6" t="s">
        <v>8482</v>
      </c>
      <c r="F2595" s="6" t="s">
        <v>10720</v>
      </c>
      <c r="G2595" s="6" t="s">
        <v>11504</v>
      </c>
      <c r="H2595" s="6" t="s">
        <v>9042</v>
      </c>
      <c r="I2595" s="6" t="s">
        <v>11525</v>
      </c>
      <c r="J2595" s="6" t="s">
        <v>5</v>
      </c>
      <c r="K2595" s="7">
        <v>0</v>
      </c>
      <c r="L2595" s="7">
        <f>IFERROR(VLOOKUP(SiscoTable[[#This Row],[Código]],Hoja2!A:B,2,0)*SiscoTable[[#This Row],[Provta(Uns)]],0)</f>
        <v>0</v>
      </c>
      <c r="M2595" s="7">
        <v>0</v>
      </c>
      <c r="N2595" s="7">
        <v>0</v>
      </c>
      <c r="O2595" s="7">
        <f>IFERROR(VLOOKUP(SiscoTable[[#This Row],[Código]],Hoja2!A:B,2,0)*SiscoTable[[#This Row],[Stock_actual]],0)</f>
        <v>0</v>
      </c>
      <c r="P2595" s="6" t="s">
        <v>7</v>
      </c>
      <c r="Q2595" s="7">
        <v>0</v>
      </c>
      <c r="R2595" s="7">
        <v>0</v>
      </c>
      <c r="S2595" s="7" t="s">
        <v>11926</v>
      </c>
      <c r="BI2595"/>
      <c r="BJ2595"/>
    </row>
    <row r="2596" spans="2:62" x14ac:dyDescent="0.4">
      <c r="B2596" s="1">
        <v>16204</v>
      </c>
      <c r="C2596" s="6" t="s">
        <v>30</v>
      </c>
      <c r="D2596" s="6" t="s">
        <v>30</v>
      </c>
      <c r="E2596" s="6" t="s">
        <v>8482</v>
      </c>
      <c r="F2596" s="6" t="s">
        <v>10720</v>
      </c>
      <c r="G2596" s="6" t="s">
        <v>11504</v>
      </c>
      <c r="H2596" s="6" t="s">
        <v>9042</v>
      </c>
      <c r="I2596" s="6" t="s">
        <v>11509</v>
      </c>
      <c r="J2596" s="6" t="s">
        <v>5</v>
      </c>
      <c r="K2596" s="7">
        <v>4</v>
      </c>
      <c r="L2596" s="7">
        <f>IFERROR(VLOOKUP(SiscoTable[[#This Row],[Código]],Hoja2!A:B,2,0)*SiscoTable[[#This Row],[Provta(Uns)]],0)</f>
        <v>14</v>
      </c>
      <c r="M2596" s="7">
        <v>0</v>
      </c>
      <c r="N2596" s="7">
        <v>36</v>
      </c>
      <c r="O2596" s="7">
        <f>IFERROR(VLOOKUP(SiscoTable[[#This Row],[Código]],Hoja2!A:B,2,0)*SiscoTable[[#This Row],[Stock_actual]],0)</f>
        <v>126</v>
      </c>
      <c r="P2596" s="6" t="s">
        <v>1532</v>
      </c>
      <c r="Q2596" s="7">
        <v>4</v>
      </c>
      <c r="R2596" s="7">
        <v>0</v>
      </c>
      <c r="S2596" s="7" t="s">
        <v>11926</v>
      </c>
      <c r="BI2596"/>
      <c r="BJ2596"/>
    </row>
    <row r="2597" spans="2:62" x14ac:dyDescent="0.4">
      <c r="B2597" s="1">
        <v>16205</v>
      </c>
      <c r="C2597" s="6" t="s">
        <v>30</v>
      </c>
      <c r="D2597" s="6" t="s">
        <v>25</v>
      </c>
      <c r="E2597" s="6" t="s">
        <v>8482</v>
      </c>
      <c r="F2597" s="6" t="s">
        <v>10720</v>
      </c>
      <c r="G2597" s="6" t="s">
        <v>11504</v>
      </c>
      <c r="H2597" s="6" t="s">
        <v>9042</v>
      </c>
      <c r="I2597" s="6" t="s">
        <v>11510</v>
      </c>
      <c r="J2597" s="6" t="s">
        <v>5</v>
      </c>
      <c r="K2597" s="7">
        <v>28.33</v>
      </c>
      <c r="L2597" s="7">
        <f>IFERROR(VLOOKUP(SiscoTable[[#This Row],[Código]],Hoja2!A:B,2,0)*SiscoTable[[#This Row],[Provta(Uns)]],0)</f>
        <v>99.155000000000001</v>
      </c>
      <c r="M2597" s="7">
        <v>60</v>
      </c>
      <c r="N2597" s="7">
        <v>15</v>
      </c>
      <c r="O2597" s="7">
        <f>IFERROR(VLOOKUP(SiscoTable[[#This Row],[Código]],Hoja2!A:B,2,0)*SiscoTable[[#This Row],[Stock_actual]],0)</f>
        <v>52.5</v>
      </c>
      <c r="P2597" s="6" t="s">
        <v>810</v>
      </c>
      <c r="Q2597" s="7">
        <v>31</v>
      </c>
      <c r="R2597" s="7">
        <v>0</v>
      </c>
      <c r="S2597" s="7" t="s">
        <v>11926</v>
      </c>
      <c r="BI2597"/>
      <c r="BJ2597"/>
    </row>
    <row r="2598" spans="2:62" x14ac:dyDescent="0.4">
      <c r="B2598" s="1">
        <v>16206</v>
      </c>
      <c r="C2598" s="6" t="s">
        <v>8</v>
      </c>
      <c r="D2598" s="6" t="s">
        <v>8</v>
      </c>
      <c r="E2598" s="6" t="s">
        <v>8482</v>
      </c>
      <c r="F2598" s="6" t="s">
        <v>10720</v>
      </c>
      <c r="G2598" s="6" t="s">
        <v>11504</v>
      </c>
      <c r="H2598" s="6" t="s">
        <v>9042</v>
      </c>
      <c r="I2598" s="6" t="s">
        <v>11526</v>
      </c>
      <c r="J2598" s="6" t="s">
        <v>5</v>
      </c>
      <c r="K2598" s="7">
        <v>0</v>
      </c>
      <c r="L2598" s="7">
        <f>IFERROR(VLOOKUP(SiscoTable[[#This Row],[Código]],Hoja2!A:B,2,0)*SiscoTable[[#This Row],[Provta(Uns)]],0)</f>
        <v>0</v>
      </c>
      <c r="M2598" s="7">
        <v>0</v>
      </c>
      <c r="N2598" s="7">
        <v>0</v>
      </c>
      <c r="O2598" s="7">
        <f>IFERROR(VLOOKUP(SiscoTable[[#This Row],[Código]],Hoja2!A:B,2,0)*SiscoTable[[#This Row],[Stock_actual]],0)</f>
        <v>0</v>
      </c>
      <c r="P2598" s="6" t="s">
        <v>7</v>
      </c>
      <c r="Q2598" s="7">
        <v>0</v>
      </c>
      <c r="R2598" s="7">
        <v>0</v>
      </c>
      <c r="S2598" s="7" t="s">
        <v>11926</v>
      </c>
      <c r="BI2598"/>
      <c r="BJ2598"/>
    </row>
    <row r="2599" spans="2:62" x14ac:dyDescent="0.4">
      <c r="B2599" s="1">
        <v>16207</v>
      </c>
      <c r="C2599" s="6" t="s">
        <v>30</v>
      </c>
      <c r="D2599" s="6" t="s">
        <v>30</v>
      </c>
      <c r="E2599" s="6" t="s">
        <v>8482</v>
      </c>
      <c r="F2599" s="6" t="s">
        <v>10720</v>
      </c>
      <c r="G2599" s="6" t="s">
        <v>11504</v>
      </c>
      <c r="H2599" s="6" t="s">
        <v>9042</v>
      </c>
      <c r="I2599" s="6" t="s">
        <v>11511</v>
      </c>
      <c r="J2599" s="6" t="s">
        <v>5</v>
      </c>
      <c r="K2599" s="7">
        <v>19.670000000000002</v>
      </c>
      <c r="L2599" s="7">
        <f>IFERROR(VLOOKUP(SiscoTable[[#This Row],[Código]],Hoja2!A:B,2,0)*SiscoTable[[#This Row],[Provta(Uns)]],0)</f>
        <v>70.812000000000012</v>
      </c>
      <c r="M2599" s="7">
        <v>0</v>
      </c>
      <c r="N2599" s="7">
        <v>26</v>
      </c>
      <c r="O2599" s="7">
        <f>IFERROR(VLOOKUP(SiscoTable[[#This Row],[Código]],Hoja2!A:B,2,0)*SiscoTable[[#This Row],[Stock_actual]],0)</f>
        <v>93.600000000000009</v>
      </c>
      <c r="P2599" s="6" t="s">
        <v>300</v>
      </c>
      <c r="Q2599" s="7">
        <v>22</v>
      </c>
      <c r="R2599" s="7">
        <v>0</v>
      </c>
      <c r="S2599" s="7" t="s">
        <v>11926</v>
      </c>
      <c r="BI2599"/>
      <c r="BJ2599"/>
    </row>
    <row r="2600" spans="2:62" x14ac:dyDescent="0.4">
      <c r="B2600" s="1">
        <v>16208</v>
      </c>
      <c r="C2600" s="6" t="s">
        <v>30</v>
      </c>
      <c r="D2600" s="6" t="s">
        <v>30</v>
      </c>
      <c r="E2600" s="6" t="s">
        <v>8482</v>
      </c>
      <c r="F2600" s="6" t="s">
        <v>10720</v>
      </c>
      <c r="G2600" s="6" t="s">
        <v>11504</v>
      </c>
      <c r="H2600" s="6" t="s">
        <v>9042</v>
      </c>
      <c r="I2600" s="6" t="s">
        <v>11512</v>
      </c>
      <c r="J2600" s="6" t="s">
        <v>5</v>
      </c>
      <c r="K2600" s="7">
        <v>16.5</v>
      </c>
      <c r="L2600" s="7">
        <f>IFERROR(VLOOKUP(SiscoTable[[#This Row],[Código]],Hoja2!A:B,2,0)*SiscoTable[[#This Row],[Provta(Uns)]],0)</f>
        <v>123.75</v>
      </c>
      <c r="M2600" s="7">
        <v>0</v>
      </c>
      <c r="N2600" s="7">
        <v>27</v>
      </c>
      <c r="O2600" s="7">
        <f>IFERROR(VLOOKUP(SiscoTable[[#This Row],[Código]],Hoja2!A:B,2,0)*SiscoTable[[#This Row],[Stock_actual]],0)</f>
        <v>202.5</v>
      </c>
      <c r="P2600" s="6" t="s">
        <v>520</v>
      </c>
      <c r="Q2600" s="7">
        <v>18</v>
      </c>
      <c r="R2600" s="7">
        <v>0</v>
      </c>
      <c r="S2600" s="7" t="s">
        <v>11926</v>
      </c>
      <c r="BI2600"/>
      <c r="BJ2600"/>
    </row>
    <row r="2601" spans="2:62" x14ac:dyDescent="0.4">
      <c r="B2601" s="1">
        <v>16209</v>
      </c>
      <c r="C2601" s="6" t="s">
        <v>8</v>
      </c>
      <c r="D2601" s="6" t="s">
        <v>8</v>
      </c>
      <c r="E2601" s="6" t="s">
        <v>8482</v>
      </c>
      <c r="F2601" s="6" t="s">
        <v>10720</v>
      </c>
      <c r="G2601" s="6" t="s">
        <v>11504</v>
      </c>
      <c r="H2601" s="6" t="s">
        <v>9042</v>
      </c>
      <c r="I2601" s="6" t="s">
        <v>11527</v>
      </c>
      <c r="J2601" s="6" t="s">
        <v>5</v>
      </c>
      <c r="K2601" s="7">
        <v>5</v>
      </c>
      <c r="L2601" s="7">
        <f>IFERROR(VLOOKUP(SiscoTable[[#This Row],[Código]],Hoja2!A:B,2,0)*SiscoTable[[#This Row],[Provta(Uns)]],0)</f>
        <v>37.5</v>
      </c>
      <c r="M2601" s="7">
        <v>0</v>
      </c>
      <c r="N2601" s="7">
        <v>30</v>
      </c>
      <c r="O2601" s="7">
        <f>IFERROR(VLOOKUP(SiscoTable[[#This Row],[Código]],Hoja2!A:B,2,0)*SiscoTable[[#This Row],[Stock_actual]],0)</f>
        <v>225</v>
      </c>
      <c r="P2601" s="6" t="s">
        <v>1014</v>
      </c>
      <c r="Q2601" s="7">
        <v>6</v>
      </c>
      <c r="R2601" s="7">
        <v>0</v>
      </c>
      <c r="S2601" s="7" t="s">
        <v>11926</v>
      </c>
      <c r="BI2601"/>
      <c r="BJ2601"/>
    </row>
    <row r="2602" spans="2:62" x14ac:dyDescent="0.4">
      <c r="B2602" s="1">
        <v>16211</v>
      </c>
      <c r="C2602" s="6" t="s">
        <v>30</v>
      </c>
      <c r="D2602" s="6" t="s">
        <v>30</v>
      </c>
      <c r="E2602" s="6" t="s">
        <v>8482</v>
      </c>
      <c r="F2602" s="6" t="s">
        <v>10720</v>
      </c>
      <c r="G2602" s="6" t="s">
        <v>11504</v>
      </c>
      <c r="H2602" s="6" t="s">
        <v>9042</v>
      </c>
      <c r="I2602" s="6" t="s">
        <v>11513</v>
      </c>
      <c r="J2602" s="6" t="s">
        <v>5</v>
      </c>
      <c r="K2602" s="7">
        <v>9.67</v>
      </c>
      <c r="L2602" s="7">
        <f>IFERROR(VLOOKUP(SiscoTable[[#This Row],[Código]],Hoja2!A:B,2,0)*SiscoTable[[#This Row],[Provta(Uns)]],0)</f>
        <v>72.525000000000006</v>
      </c>
      <c r="M2602" s="7">
        <v>0</v>
      </c>
      <c r="N2602" s="7">
        <v>32</v>
      </c>
      <c r="O2602" s="7">
        <f>IFERROR(VLOOKUP(SiscoTable[[#This Row],[Código]],Hoja2!A:B,2,0)*SiscoTable[[#This Row],[Stock_actual]],0)</f>
        <v>240</v>
      </c>
      <c r="P2602" s="6" t="s">
        <v>2381</v>
      </c>
      <c r="Q2602" s="7">
        <v>11</v>
      </c>
      <c r="R2602" s="7">
        <v>0</v>
      </c>
      <c r="S2602" s="7" t="s">
        <v>11926</v>
      </c>
      <c r="BI2602"/>
      <c r="BJ2602"/>
    </row>
    <row r="2603" spans="2:62" x14ac:dyDescent="0.4">
      <c r="B2603" s="1">
        <v>16212</v>
      </c>
      <c r="C2603" s="6" t="s">
        <v>8</v>
      </c>
      <c r="D2603" s="6" t="s">
        <v>8</v>
      </c>
      <c r="E2603" s="6" t="s">
        <v>8482</v>
      </c>
      <c r="F2603" s="6" t="s">
        <v>10720</v>
      </c>
      <c r="G2603" s="6" t="s">
        <v>11504</v>
      </c>
      <c r="H2603" s="6" t="s">
        <v>9042</v>
      </c>
      <c r="I2603" s="6" t="s">
        <v>11528</v>
      </c>
      <c r="J2603" s="6" t="s">
        <v>5</v>
      </c>
      <c r="K2603" s="7">
        <v>4.17</v>
      </c>
      <c r="L2603" s="7">
        <f>IFERROR(VLOOKUP(SiscoTable[[#This Row],[Código]],Hoja2!A:B,2,0)*SiscoTable[[#This Row],[Provta(Uns)]],0)</f>
        <v>30.024000000000001</v>
      </c>
      <c r="M2603" s="7">
        <v>12</v>
      </c>
      <c r="N2603" s="7">
        <v>0</v>
      </c>
      <c r="O2603" s="7">
        <f>IFERROR(VLOOKUP(SiscoTable[[#This Row],[Código]],Hoja2!A:B,2,0)*SiscoTable[[#This Row],[Stock_actual]],0)</f>
        <v>0</v>
      </c>
      <c r="P2603" s="6" t="s">
        <v>7</v>
      </c>
      <c r="Q2603" s="7">
        <v>5</v>
      </c>
      <c r="R2603" s="7">
        <v>0</v>
      </c>
      <c r="S2603" s="7" t="s">
        <v>11926</v>
      </c>
      <c r="BI2603"/>
      <c r="BJ2603"/>
    </row>
    <row r="2604" spans="2:62" x14ac:dyDescent="0.4">
      <c r="B2604" s="1">
        <v>16213</v>
      </c>
      <c r="C2604" s="6" t="s">
        <v>8</v>
      </c>
      <c r="D2604" s="6" t="s">
        <v>8</v>
      </c>
      <c r="E2604" s="6" t="s">
        <v>8482</v>
      </c>
      <c r="F2604" s="6" t="s">
        <v>10720</v>
      </c>
      <c r="G2604" s="6" t="s">
        <v>11504</v>
      </c>
      <c r="H2604" s="6" t="s">
        <v>9042</v>
      </c>
      <c r="I2604" s="6" t="s">
        <v>11529</v>
      </c>
      <c r="J2604" s="6" t="s">
        <v>5</v>
      </c>
      <c r="K2604" s="7">
        <v>1.83</v>
      </c>
      <c r="L2604" s="7">
        <f>IFERROR(VLOOKUP(SiscoTable[[#This Row],[Código]],Hoja2!A:B,2,0)*SiscoTable[[#This Row],[Provta(Uns)]],0)</f>
        <v>30.927</v>
      </c>
      <c r="M2604" s="7">
        <v>0</v>
      </c>
      <c r="N2604" s="7">
        <v>6</v>
      </c>
      <c r="O2604" s="7">
        <f>IFERROR(VLOOKUP(SiscoTable[[#This Row],[Código]],Hoja2!A:B,2,0)*SiscoTable[[#This Row],[Stock_actual]],0)</f>
        <v>101.39999999999999</v>
      </c>
      <c r="P2604" s="6" t="s">
        <v>3594</v>
      </c>
      <c r="Q2604" s="7">
        <v>2</v>
      </c>
      <c r="R2604" s="7">
        <v>0</v>
      </c>
      <c r="S2604" s="7" t="s">
        <v>11926</v>
      </c>
      <c r="BI2604"/>
      <c r="BJ2604"/>
    </row>
    <row r="2605" spans="2:62" x14ac:dyDescent="0.4">
      <c r="B2605" s="1">
        <v>16214</v>
      </c>
      <c r="C2605" s="6" t="s">
        <v>8</v>
      </c>
      <c r="D2605" s="6" t="s">
        <v>8</v>
      </c>
      <c r="E2605" s="6" t="s">
        <v>8482</v>
      </c>
      <c r="F2605" s="6" t="s">
        <v>10720</v>
      </c>
      <c r="G2605" s="6" t="s">
        <v>11504</v>
      </c>
      <c r="H2605" s="6" t="s">
        <v>9042</v>
      </c>
      <c r="I2605" s="6" t="s">
        <v>11530</v>
      </c>
      <c r="J2605" s="6" t="s">
        <v>5</v>
      </c>
      <c r="K2605" s="7">
        <v>1.33</v>
      </c>
      <c r="L2605" s="7">
        <f>IFERROR(VLOOKUP(SiscoTable[[#This Row],[Código]],Hoja2!A:B,2,0)*SiscoTable[[#This Row],[Provta(Uns)]],0)</f>
        <v>22.210999999999999</v>
      </c>
      <c r="M2605" s="7">
        <v>0</v>
      </c>
      <c r="N2605" s="7">
        <v>4</v>
      </c>
      <c r="O2605" s="7">
        <f>IFERROR(VLOOKUP(SiscoTable[[#This Row],[Código]],Hoja2!A:B,2,0)*SiscoTable[[#This Row],[Stock_actual]],0)</f>
        <v>66.8</v>
      </c>
      <c r="P2605" s="6" t="s">
        <v>983</v>
      </c>
      <c r="Q2605" s="7">
        <v>1</v>
      </c>
      <c r="R2605" s="7">
        <v>0</v>
      </c>
      <c r="S2605" s="7" t="s">
        <v>11926</v>
      </c>
      <c r="BI2605"/>
      <c r="BJ2605"/>
    </row>
    <row r="2606" spans="2:62" x14ac:dyDescent="0.4">
      <c r="B2606" s="1">
        <v>16215</v>
      </c>
      <c r="C2606" s="6" t="s">
        <v>8</v>
      </c>
      <c r="D2606" s="6" t="s">
        <v>8</v>
      </c>
      <c r="E2606" s="6" t="s">
        <v>8482</v>
      </c>
      <c r="F2606" s="6" t="s">
        <v>10720</v>
      </c>
      <c r="G2606" s="6" t="s">
        <v>11504</v>
      </c>
      <c r="H2606" s="6" t="s">
        <v>9042</v>
      </c>
      <c r="I2606" s="6" t="s">
        <v>11531</v>
      </c>
      <c r="J2606" s="6" t="s">
        <v>5</v>
      </c>
      <c r="K2606" s="7">
        <v>1</v>
      </c>
      <c r="L2606" s="7">
        <f>IFERROR(VLOOKUP(SiscoTable[[#This Row],[Código]],Hoja2!A:B,2,0)*SiscoTable[[#This Row],[Provta(Uns)]],0)</f>
        <v>16.7</v>
      </c>
      <c r="M2606" s="7">
        <v>0</v>
      </c>
      <c r="N2606" s="7">
        <v>5</v>
      </c>
      <c r="O2606" s="7">
        <f>IFERROR(VLOOKUP(SiscoTable[[#This Row],[Código]],Hoja2!A:B,2,0)*SiscoTable[[#This Row],[Stock_actual]],0)</f>
        <v>83.5</v>
      </c>
      <c r="P2606" s="6" t="s">
        <v>2415</v>
      </c>
      <c r="Q2606" s="7">
        <v>1</v>
      </c>
      <c r="R2606" s="7">
        <v>0</v>
      </c>
      <c r="S2606" s="7" t="s">
        <v>11926</v>
      </c>
      <c r="BI2606"/>
      <c r="BJ2606"/>
    </row>
    <row r="2607" spans="2:62" x14ac:dyDescent="0.4">
      <c r="B2607" s="1">
        <v>16216</v>
      </c>
      <c r="C2607" s="6" t="s">
        <v>8</v>
      </c>
      <c r="D2607" s="6" t="s">
        <v>8</v>
      </c>
      <c r="E2607" s="6" t="s">
        <v>8482</v>
      </c>
      <c r="F2607" s="6" t="s">
        <v>10720</v>
      </c>
      <c r="G2607" s="6" t="s">
        <v>11504</v>
      </c>
      <c r="H2607" s="6" t="s">
        <v>9042</v>
      </c>
      <c r="I2607" s="6" t="s">
        <v>11532</v>
      </c>
      <c r="J2607" s="6" t="s">
        <v>5</v>
      </c>
      <c r="K2607" s="7">
        <v>0</v>
      </c>
      <c r="L2607" s="7">
        <f>IFERROR(VLOOKUP(SiscoTable[[#This Row],[Código]],Hoja2!A:B,2,0)*SiscoTable[[#This Row],[Provta(Uns)]],0)</f>
        <v>0</v>
      </c>
      <c r="M2607" s="7">
        <v>0</v>
      </c>
      <c r="N2607" s="7">
        <v>0</v>
      </c>
      <c r="O2607" s="7">
        <f>IFERROR(VLOOKUP(SiscoTable[[#This Row],[Código]],Hoja2!A:B,2,0)*SiscoTable[[#This Row],[Stock_actual]],0)</f>
        <v>0</v>
      </c>
      <c r="P2607" s="6" t="s">
        <v>7</v>
      </c>
      <c r="Q2607" s="7">
        <v>0</v>
      </c>
      <c r="R2607" s="7">
        <v>0</v>
      </c>
      <c r="S2607" s="7" t="s">
        <v>11926</v>
      </c>
      <c r="BI2607"/>
      <c r="BJ2607"/>
    </row>
    <row r="2608" spans="2:62" x14ac:dyDescent="0.4">
      <c r="B2608" s="1">
        <v>16217</v>
      </c>
      <c r="C2608" s="6" t="s">
        <v>8</v>
      </c>
      <c r="D2608" s="6" t="s">
        <v>8</v>
      </c>
      <c r="E2608" s="6" t="s">
        <v>8482</v>
      </c>
      <c r="F2608" s="6" t="s">
        <v>10720</v>
      </c>
      <c r="G2608" s="6" t="s">
        <v>11504</v>
      </c>
      <c r="H2608" s="6" t="s">
        <v>9042</v>
      </c>
      <c r="I2608" s="6" t="s">
        <v>11533</v>
      </c>
      <c r="J2608" s="6" t="s">
        <v>5</v>
      </c>
      <c r="K2608" s="7">
        <v>2.5</v>
      </c>
      <c r="L2608" s="7">
        <f>IFERROR(VLOOKUP(SiscoTable[[#This Row],[Código]],Hoja2!A:B,2,0)*SiscoTable[[#This Row],[Provta(Uns)]],0)</f>
        <v>42.25</v>
      </c>
      <c r="M2608" s="7">
        <v>0</v>
      </c>
      <c r="N2608" s="7">
        <v>16</v>
      </c>
      <c r="O2608" s="7">
        <f>IFERROR(VLOOKUP(SiscoTable[[#This Row],[Código]],Hoja2!A:B,2,0)*SiscoTable[[#This Row],[Stock_actual]],0)</f>
        <v>270.39999999999998</v>
      </c>
      <c r="P2608" s="6" t="s">
        <v>8428</v>
      </c>
      <c r="Q2608" s="7">
        <v>3</v>
      </c>
      <c r="R2608" s="7">
        <v>0</v>
      </c>
      <c r="S2608" s="7" t="s">
        <v>11926</v>
      </c>
      <c r="BI2608"/>
      <c r="BJ2608"/>
    </row>
    <row r="2609" spans="2:62" x14ac:dyDescent="0.4">
      <c r="B2609" s="1">
        <v>16218</v>
      </c>
      <c r="C2609" s="6" t="s">
        <v>30</v>
      </c>
      <c r="D2609" s="6" t="s">
        <v>8</v>
      </c>
      <c r="E2609" s="6" t="s">
        <v>8482</v>
      </c>
      <c r="F2609" s="6" t="s">
        <v>1736</v>
      </c>
      <c r="G2609" s="6" t="s">
        <v>10563</v>
      </c>
      <c r="H2609" s="6" t="s">
        <v>10569</v>
      </c>
      <c r="I2609" s="6" t="s">
        <v>10570</v>
      </c>
      <c r="J2609" s="6" t="s">
        <v>5</v>
      </c>
      <c r="K2609" s="7">
        <v>6.83</v>
      </c>
      <c r="L2609" s="7">
        <f>IFERROR(VLOOKUP(SiscoTable[[#This Row],[Código]],Hoja2!A:B,2,0)*SiscoTable[[#This Row],[Provta(Uns)]],0)</f>
        <v>81.960000000000008</v>
      </c>
      <c r="M2609" s="7">
        <v>0</v>
      </c>
      <c r="N2609" s="7">
        <v>44</v>
      </c>
      <c r="O2609" s="7">
        <f>IFERROR(VLOOKUP(SiscoTable[[#This Row],[Código]],Hoja2!A:B,2,0)*SiscoTable[[#This Row],[Stock_actual]],0)</f>
        <v>528</v>
      </c>
      <c r="P2609" s="6" t="s">
        <v>4718</v>
      </c>
      <c r="Q2609" s="7">
        <v>8</v>
      </c>
      <c r="R2609" s="7">
        <v>0</v>
      </c>
      <c r="S2609" s="7" t="s">
        <v>11926</v>
      </c>
      <c r="BI2609"/>
      <c r="BJ2609"/>
    </row>
    <row r="2610" spans="2:62" x14ac:dyDescent="0.4">
      <c r="B2610" s="1">
        <v>16220</v>
      </c>
      <c r="C2610" s="6" t="s">
        <v>8</v>
      </c>
      <c r="D2610" s="6" t="s">
        <v>8</v>
      </c>
      <c r="E2610" s="6" t="s">
        <v>8482</v>
      </c>
      <c r="F2610" s="6" t="s">
        <v>10720</v>
      </c>
      <c r="G2610" s="6" t="s">
        <v>11607</v>
      </c>
      <c r="H2610" s="6" t="s">
        <v>9042</v>
      </c>
      <c r="I2610" s="6" t="s">
        <v>11641</v>
      </c>
      <c r="J2610" s="6" t="s">
        <v>5</v>
      </c>
      <c r="K2610" s="7">
        <v>0</v>
      </c>
      <c r="L2610" s="7">
        <f>IFERROR(VLOOKUP(SiscoTable[[#This Row],[Código]],Hoja2!A:B,2,0)*SiscoTable[[#This Row],[Provta(Uns)]],0)</f>
        <v>0</v>
      </c>
      <c r="M2610" s="7">
        <v>0</v>
      </c>
      <c r="N2610" s="7">
        <v>0</v>
      </c>
      <c r="O2610" s="7">
        <f>IFERROR(VLOOKUP(SiscoTable[[#This Row],[Código]],Hoja2!A:B,2,0)*SiscoTable[[#This Row],[Stock_actual]],0)</f>
        <v>0</v>
      </c>
      <c r="P2610" s="6" t="s">
        <v>7</v>
      </c>
      <c r="Q2610" s="7">
        <v>0</v>
      </c>
      <c r="R2610" s="7">
        <v>0</v>
      </c>
      <c r="S2610" s="7" t="s">
        <v>11926</v>
      </c>
      <c r="BI2610"/>
      <c r="BJ2610"/>
    </row>
    <row r="2611" spans="2:62" x14ac:dyDescent="0.4">
      <c r="B2611" s="1">
        <v>16221</v>
      </c>
      <c r="C2611" s="6" t="s">
        <v>8</v>
      </c>
      <c r="D2611" s="6" t="s">
        <v>8</v>
      </c>
      <c r="E2611" s="6" t="s">
        <v>8482</v>
      </c>
      <c r="F2611" s="6" t="s">
        <v>10720</v>
      </c>
      <c r="G2611" s="6" t="s">
        <v>11590</v>
      </c>
      <c r="H2611" s="6" t="s">
        <v>9042</v>
      </c>
      <c r="I2611" s="6" t="s">
        <v>11594</v>
      </c>
      <c r="J2611" s="6" t="s">
        <v>5</v>
      </c>
      <c r="K2611" s="7">
        <v>0.33</v>
      </c>
      <c r="L2611" s="7">
        <f>IFERROR(VLOOKUP(SiscoTable[[#This Row],[Código]],Hoja2!A:B,2,0)*SiscoTable[[#This Row],[Provta(Uns)]],0)</f>
        <v>2.97</v>
      </c>
      <c r="M2611" s="7">
        <v>0</v>
      </c>
      <c r="N2611" s="7">
        <v>22</v>
      </c>
      <c r="O2611" s="7">
        <f>IFERROR(VLOOKUP(SiscoTable[[#This Row],[Código]],Hoja2!A:B,2,0)*SiscoTable[[#This Row],[Stock_actual]],0)</f>
        <v>198</v>
      </c>
      <c r="P2611" s="6" t="s">
        <v>2018</v>
      </c>
      <c r="Q2611" s="7">
        <v>0</v>
      </c>
      <c r="R2611" s="7">
        <v>0</v>
      </c>
      <c r="S2611" s="7" t="s">
        <v>11926</v>
      </c>
      <c r="BI2611"/>
      <c r="BJ2611"/>
    </row>
    <row r="2612" spans="2:62" x14ac:dyDescent="0.4">
      <c r="B2612" s="1">
        <v>16222</v>
      </c>
      <c r="C2612" s="6" t="s">
        <v>8</v>
      </c>
      <c r="D2612" s="6" t="s">
        <v>8</v>
      </c>
      <c r="E2612" s="6" t="s">
        <v>8482</v>
      </c>
      <c r="F2612" s="6" t="s">
        <v>10720</v>
      </c>
      <c r="G2612" s="6" t="s">
        <v>11590</v>
      </c>
      <c r="H2612" s="6" t="s">
        <v>9042</v>
      </c>
      <c r="I2612" s="6" t="s">
        <v>11595</v>
      </c>
      <c r="J2612" s="6" t="s">
        <v>5</v>
      </c>
      <c r="K2612" s="7">
        <v>0</v>
      </c>
      <c r="L2612" s="7">
        <f>IFERROR(VLOOKUP(SiscoTable[[#This Row],[Código]],Hoja2!A:B,2,0)*SiscoTable[[#This Row],[Provta(Uns)]],0)</f>
        <v>0</v>
      </c>
      <c r="M2612" s="7">
        <v>0</v>
      </c>
      <c r="N2612" s="7">
        <v>0</v>
      </c>
      <c r="O2612" s="7">
        <f>IFERROR(VLOOKUP(SiscoTable[[#This Row],[Código]],Hoja2!A:B,2,0)*SiscoTable[[#This Row],[Stock_actual]],0)</f>
        <v>0</v>
      </c>
      <c r="P2612" s="6" t="s">
        <v>7</v>
      </c>
      <c r="Q2612" s="7">
        <v>0</v>
      </c>
      <c r="R2612" s="7">
        <v>0</v>
      </c>
      <c r="S2612" s="7" t="s">
        <v>11926</v>
      </c>
      <c r="BI2612"/>
      <c r="BJ2612"/>
    </row>
    <row r="2613" spans="2:62" x14ac:dyDescent="0.4">
      <c r="B2613" s="1">
        <v>16224</v>
      </c>
      <c r="C2613" s="6" t="s">
        <v>8</v>
      </c>
      <c r="D2613" s="6" t="s">
        <v>8</v>
      </c>
      <c r="E2613" s="6" t="s">
        <v>8482</v>
      </c>
      <c r="F2613" s="6" t="s">
        <v>10720</v>
      </c>
      <c r="G2613" s="6" t="s">
        <v>11590</v>
      </c>
      <c r="H2613" s="6" t="s">
        <v>9042</v>
      </c>
      <c r="I2613" s="6" t="s">
        <v>11596</v>
      </c>
      <c r="J2613" s="6" t="s">
        <v>5</v>
      </c>
      <c r="K2613" s="7">
        <v>0.33</v>
      </c>
      <c r="L2613" s="7">
        <f>IFERROR(VLOOKUP(SiscoTable[[#This Row],[Código]],Hoja2!A:B,2,0)*SiscoTable[[#This Row],[Provta(Uns)]],0)</f>
        <v>2.97</v>
      </c>
      <c r="M2613" s="7">
        <v>0</v>
      </c>
      <c r="N2613" s="7">
        <v>21</v>
      </c>
      <c r="O2613" s="7">
        <f>IFERROR(VLOOKUP(SiscoTable[[#This Row],[Código]],Hoja2!A:B,2,0)*SiscoTable[[#This Row],[Stock_actual]],0)</f>
        <v>189</v>
      </c>
      <c r="P2613" s="6" t="s">
        <v>3935</v>
      </c>
      <c r="Q2613" s="7">
        <v>0</v>
      </c>
      <c r="R2613" s="7">
        <v>0</v>
      </c>
      <c r="S2613" s="7" t="s">
        <v>11926</v>
      </c>
      <c r="BI2613"/>
      <c r="BJ2613"/>
    </row>
    <row r="2614" spans="2:62" x14ac:dyDescent="0.4">
      <c r="B2614" s="1">
        <v>16225</v>
      </c>
      <c r="C2614" s="6" t="s">
        <v>30</v>
      </c>
      <c r="D2614" s="6" t="s">
        <v>8</v>
      </c>
      <c r="E2614" s="6" t="s">
        <v>8482</v>
      </c>
      <c r="F2614" s="6" t="s">
        <v>10720</v>
      </c>
      <c r="G2614" s="6" t="s">
        <v>11590</v>
      </c>
      <c r="H2614" s="6" t="s">
        <v>9042</v>
      </c>
      <c r="I2614" s="6" t="s">
        <v>11591</v>
      </c>
      <c r="J2614" s="6" t="s">
        <v>5</v>
      </c>
      <c r="K2614" s="7">
        <v>6.33</v>
      </c>
      <c r="L2614" s="7">
        <f>IFERROR(VLOOKUP(SiscoTable[[#This Row],[Código]],Hoja2!A:B,2,0)*SiscoTable[[#This Row],[Provta(Uns)]],0)</f>
        <v>62.667000000000002</v>
      </c>
      <c r="M2614" s="7">
        <v>0</v>
      </c>
      <c r="N2614" s="7">
        <v>13</v>
      </c>
      <c r="O2614" s="7">
        <f>IFERROR(VLOOKUP(SiscoTable[[#This Row],[Código]],Hoja2!A:B,2,0)*SiscoTable[[#This Row],[Stock_actual]],0)</f>
        <v>128.70000000000002</v>
      </c>
      <c r="P2614" s="6" t="s">
        <v>1119</v>
      </c>
      <c r="Q2614" s="7">
        <v>7</v>
      </c>
      <c r="R2614" s="7">
        <v>0</v>
      </c>
      <c r="S2614" s="7" t="s">
        <v>11926</v>
      </c>
      <c r="BI2614"/>
      <c r="BJ2614"/>
    </row>
    <row r="2615" spans="2:62" x14ac:dyDescent="0.4">
      <c r="B2615" s="1">
        <v>16226</v>
      </c>
      <c r="C2615" s="6" t="s">
        <v>8</v>
      </c>
      <c r="D2615" s="6" t="s">
        <v>8</v>
      </c>
      <c r="E2615" s="6" t="s">
        <v>8482</v>
      </c>
      <c r="F2615" s="6" t="s">
        <v>10720</v>
      </c>
      <c r="G2615" s="6" t="s">
        <v>10721</v>
      </c>
      <c r="H2615" s="6" t="s">
        <v>9042</v>
      </c>
      <c r="I2615" s="6" t="s">
        <v>10920</v>
      </c>
      <c r="J2615" s="6" t="s">
        <v>5</v>
      </c>
      <c r="K2615" s="7">
        <v>6.83</v>
      </c>
      <c r="L2615" s="7">
        <f>IFERROR(VLOOKUP(SiscoTable[[#This Row],[Código]],Hoja2!A:B,2,0)*SiscoTable[[#This Row],[Provta(Uns)]],0)</f>
        <v>31.417999999999999</v>
      </c>
      <c r="M2615" s="7">
        <v>0</v>
      </c>
      <c r="N2615" s="7">
        <v>3</v>
      </c>
      <c r="O2615" s="7">
        <f>IFERROR(VLOOKUP(SiscoTable[[#This Row],[Código]],Hoja2!A:B,2,0)*SiscoTable[[#This Row],[Stock_actual]],0)</f>
        <v>13.799999999999999</v>
      </c>
      <c r="P2615" s="6" t="s">
        <v>237</v>
      </c>
      <c r="Q2615" s="7">
        <v>8</v>
      </c>
      <c r="R2615" s="7">
        <v>13.79</v>
      </c>
      <c r="S2615" s="7" t="s">
        <v>11926</v>
      </c>
      <c r="BI2615"/>
      <c r="BJ2615"/>
    </row>
    <row r="2616" spans="2:62" x14ac:dyDescent="0.4">
      <c r="B2616" s="1">
        <v>16227</v>
      </c>
      <c r="C2616" s="6" t="s">
        <v>8</v>
      </c>
      <c r="D2616" s="6" t="s">
        <v>8</v>
      </c>
      <c r="E2616" s="6" t="s">
        <v>8482</v>
      </c>
      <c r="F2616" s="6" t="s">
        <v>10720</v>
      </c>
      <c r="G2616" s="6" t="s">
        <v>10721</v>
      </c>
      <c r="H2616" s="6" t="s">
        <v>9042</v>
      </c>
      <c r="I2616" s="6" t="s">
        <v>10919</v>
      </c>
      <c r="J2616" s="6" t="s">
        <v>5</v>
      </c>
      <c r="K2616" s="7">
        <v>0.5</v>
      </c>
      <c r="L2616" s="7">
        <f>IFERROR(VLOOKUP(SiscoTable[[#This Row],[Código]],Hoja2!A:B,2,0)*SiscoTable[[#This Row],[Provta(Uns)]],0)</f>
        <v>2.1</v>
      </c>
      <c r="M2616" s="7">
        <v>0</v>
      </c>
      <c r="N2616" s="7">
        <v>0</v>
      </c>
      <c r="O2616" s="7">
        <f>IFERROR(VLOOKUP(SiscoTable[[#This Row],[Código]],Hoja2!A:B,2,0)*SiscoTable[[#This Row],[Stock_actual]],0)</f>
        <v>0</v>
      </c>
      <c r="P2616" s="6" t="s">
        <v>7</v>
      </c>
      <c r="Q2616" s="7">
        <v>1</v>
      </c>
      <c r="R2616" s="7">
        <v>1.2</v>
      </c>
      <c r="S2616" s="7" t="s">
        <v>11926</v>
      </c>
      <c r="BI2616"/>
      <c r="BJ2616"/>
    </row>
    <row r="2617" spans="2:62" x14ac:dyDescent="0.4">
      <c r="B2617" s="1">
        <v>16228</v>
      </c>
      <c r="C2617" s="6" t="s">
        <v>8</v>
      </c>
      <c r="D2617" s="6" t="s">
        <v>8</v>
      </c>
      <c r="E2617" s="6" t="s">
        <v>8482</v>
      </c>
      <c r="F2617" s="6" t="s">
        <v>10720</v>
      </c>
      <c r="G2617" s="6" t="s">
        <v>11590</v>
      </c>
      <c r="H2617" s="6" t="s">
        <v>9042</v>
      </c>
      <c r="I2617" s="6" t="s">
        <v>11600</v>
      </c>
      <c r="J2617" s="6" t="s">
        <v>5</v>
      </c>
      <c r="K2617" s="7">
        <v>5</v>
      </c>
      <c r="L2617" s="7">
        <f>IFERROR(VLOOKUP(SiscoTable[[#This Row],[Código]],Hoja2!A:B,2,0)*SiscoTable[[#This Row],[Provta(Uns)]],0)</f>
        <v>19.5</v>
      </c>
      <c r="M2617" s="7">
        <v>0</v>
      </c>
      <c r="N2617" s="7">
        <v>18</v>
      </c>
      <c r="O2617" s="7">
        <f>IFERROR(VLOOKUP(SiscoTable[[#This Row],[Código]],Hoja2!A:B,2,0)*SiscoTable[[#This Row],[Stock_actual]],0)</f>
        <v>70.2</v>
      </c>
      <c r="P2617" s="6" t="s">
        <v>476</v>
      </c>
      <c r="Q2617" s="7">
        <v>6</v>
      </c>
      <c r="R2617" s="7">
        <v>0</v>
      </c>
      <c r="S2617" s="7" t="s">
        <v>11926</v>
      </c>
      <c r="BI2617"/>
      <c r="BJ2617"/>
    </row>
    <row r="2618" spans="2:62" x14ac:dyDescent="0.4">
      <c r="B2618" s="1">
        <v>16229</v>
      </c>
      <c r="C2618" s="6" t="s">
        <v>8</v>
      </c>
      <c r="D2618" s="6" t="s">
        <v>30</v>
      </c>
      <c r="E2618" s="6" t="s">
        <v>8482</v>
      </c>
      <c r="F2618" s="6" t="s">
        <v>10720</v>
      </c>
      <c r="G2618" s="6" t="s">
        <v>10721</v>
      </c>
      <c r="H2618" s="6" t="s">
        <v>9042</v>
      </c>
      <c r="I2618" s="6" t="s">
        <v>10875</v>
      </c>
      <c r="J2618" s="6" t="s">
        <v>5</v>
      </c>
      <c r="K2618" s="7">
        <v>9</v>
      </c>
      <c r="L2618" s="7">
        <f>IFERROR(VLOOKUP(SiscoTable[[#This Row],[Código]],Hoja2!A:B,2,0)*SiscoTable[[#This Row],[Provta(Uns)]],0)</f>
        <v>29.7</v>
      </c>
      <c r="M2618" s="7">
        <v>0</v>
      </c>
      <c r="N2618" s="7">
        <v>56</v>
      </c>
      <c r="O2618" s="7">
        <f>IFERROR(VLOOKUP(SiscoTable[[#This Row],[Código]],Hoja2!A:B,2,0)*SiscoTable[[#This Row],[Stock_actual]],0)</f>
        <v>184.79999999999998</v>
      </c>
      <c r="P2618" s="6" t="s">
        <v>9221</v>
      </c>
      <c r="Q2618" s="7">
        <v>10</v>
      </c>
      <c r="R2618" s="7">
        <v>0</v>
      </c>
      <c r="S2618" s="7" t="s">
        <v>11926</v>
      </c>
      <c r="BI2618"/>
      <c r="BJ2618"/>
    </row>
    <row r="2619" spans="2:62" x14ac:dyDescent="0.4">
      <c r="B2619" s="1">
        <v>16230</v>
      </c>
      <c r="C2619" s="6" t="s">
        <v>8</v>
      </c>
      <c r="D2619" s="6" t="s">
        <v>30</v>
      </c>
      <c r="E2619" s="6" t="s">
        <v>8482</v>
      </c>
      <c r="F2619" s="6" t="s">
        <v>10720</v>
      </c>
      <c r="G2619" s="6" t="s">
        <v>10721</v>
      </c>
      <c r="H2619" s="6" t="s">
        <v>9042</v>
      </c>
      <c r="I2619" s="6" t="s">
        <v>10876</v>
      </c>
      <c r="J2619" s="6" t="s">
        <v>5</v>
      </c>
      <c r="K2619" s="7">
        <v>10.67</v>
      </c>
      <c r="L2619" s="7">
        <f>IFERROR(VLOOKUP(SiscoTable[[#This Row],[Código]],Hoja2!A:B,2,0)*SiscoTable[[#This Row],[Provta(Uns)]],0)</f>
        <v>37.344999999999999</v>
      </c>
      <c r="M2619" s="7">
        <v>0</v>
      </c>
      <c r="N2619" s="7">
        <v>49</v>
      </c>
      <c r="O2619" s="7">
        <f>IFERROR(VLOOKUP(SiscoTable[[#This Row],[Código]],Hoja2!A:B,2,0)*SiscoTable[[#This Row],[Stock_actual]],0)</f>
        <v>171.5</v>
      </c>
      <c r="P2619" s="6" t="s">
        <v>1008</v>
      </c>
      <c r="Q2619" s="7">
        <v>12</v>
      </c>
      <c r="R2619" s="7">
        <v>0</v>
      </c>
      <c r="S2619" s="7" t="s">
        <v>11926</v>
      </c>
      <c r="BI2619"/>
      <c r="BJ2619"/>
    </row>
    <row r="2620" spans="2:62" x14ac:dyDescent="0.4">
      <c r="B2620" s="1">
        <v>16232</v>
      </c>
      <c r="C2620" s="6" t="s">
        <v>30</v>
      </c>
      <c r="D2620" s="6" t="s">
        <v>30</v>
      </c>
      <c r="E2620" s="6" t="s">
        <v>8482</v>
      </c>
      <c r="F2620" s="6" t="s">
        <v>10720</v>
      </c>
      <c r="G2620" s="6" t="s">
        <v>10721</v>
      </c>
      <c r="H2620" s="6" t="s">
        <v>9042</v>
      </c>
      <c r="I2620" s="6" t="s">
        <v>10783</v>
      </c>
      <c r="J2620" s="6" t="s">
        <v>5</v>
      </c>
      <c r="K2620" s="7">
        <v>7.83</v>
      </c>
      <c r="L2620" s="7">
        <f>IFERROR(VLOOKUP(SiscoTable[[#This Row],[Código]],Hoja2!A:B,2,0)*SiscoTable[[#This Row],[Provta(Uns)]],0)</f>
        <v>97.875</v>
      </c>
      <c r="M2620" s="7">
        <v>0</v>
      </c>
      <c r="N2620" s="7">
        <v>17</v>
      </c>
      <c r="O2620" s="7">
        <f>IFERROR(VLOOKUP(SiscoTable[[#This Row],[Código]],Hoja2!A:B,2,0)*SiscoTable[[#This Row],[Stock_actual]],0)</f>
        <v>212.5</v>
      </c>
      <c r="P2620" s="6" t="s">
        <v>260</v>
      </c>
      <c r="Q2620" s="7">
        <v>9</v>
      </c>
      <c r="R2620" s="7">
        <v>0</v>
      </c>
      <c r="S2620" s="7" t="s">
        <v>11926</v>
      </c>
      <c r="BI2620"/>
      <c r="BJ2620"/>
    </row>
    <row r="2621" spans="2:62" x14ac:dyDescent="0.4">
      <c r="B2621" s="1">
        <v>16233</v>
      </c>
      <c r="C2621" s="6" t="s">
        <v>30</v>
      </c>
      <c r="D2621" s="6" t="s">
        <v>30</v>
      </c>
      <c r="E2621" s="6" t="s">
        <v>8482</v>
      </c>
      <c r="F2621" s="6" t="s">
        <v>10720</v>
      </c>
      <c r="G2621" s="6" t="s">
        <v>10721</v>
      </c>
      <c r="H2621" s="6" t="s">
        <v>9042</v>
      </c>
      <c r="I2621" s="6" t="s">
        <v>10784</v>
      </c>
      <c r="J2621" s="6" t="s">
        <v>5</v>
      </c>
      <c r="K2621" s="7">
        <v>4.67</v>
      </c>
      <c r="L2621" s="7">
        <f>IFERROR(VLOOKUP(SiscoTable[[#This Row],[Código]],Hoja2!A:B,2,0)*SiscoTable[[#This Row],[Provta(Uns)]],0)</f>
        <v>44.365000000000002</v>
      </c>
      <c r="M2621" s="7">
        <v>0</v>
      </c>
      <c r="N2621" s="7">
        <v>4</v>
      </c>
      <c r="O2621" s="7">
        <f>IFERROR(VLOOKUP(SiscoTable[[#This Row],[Código]],Hoja2!A:B,2,0)*SiscoTable[[#This Row],[Stock_actual]],0)</f>
        <v>38</v>
      </c>
      <c r="P2621" s="6" t="s">
        <v>812</v>
      </c>
      <c r="Q2621" s="7">
        <v>5</v>
      </c>
      <c r="R2621" s="7">
        <v>9.6</v>
      </c>
      <c r="S2621" s="7" t="s">
        <v>11926</v>
      </c>
      <c r="BI2621"/>
      <c r="BJ2621"/>
    </row>
    <row r="2622" spans="2:62" x14ac:dyDescent="0.4">
      <c r="B2622" s="1">
        <v>16234</v>
      </c>
      <c r="C2622" s="6" t="s">
        <v>8</v>
      </c>
      <c r="D2622" s="6" t="s">
        <v>8</v>
      </c>
      <c r="E2622" s="6" t="s">
        <v>8482</v>
      </c>
      <c r="F2622" s="6" t="s">
        <v>10720</v>
      </c>
      <c r="G2622" s="6" t="s">
        <v>10721</v>
      </c>
      <c r="H2622" s="6" t="s">
        <v>9042</v>
      </c>
      <c r="I2622" s="6" t="s">
        <v>10877</v>
      </c>
      <c r="J2622" s="6" t="s">
        <v>5</v>
      </c>
      <c r="K2622" s="7">
        <v>0.17</v>
      </c>
      <c r="L2622" s="7">
        <f>IFERROR(VLOOKUP(SiscoTable[[#This Row],[Código]],Hoja2!A:B,2,0)*SiscoTable[[#This Row],[Provta(Uns)]],0)</f>
        <v>2.1419999999999999</v>
      </c>
      <c r="M2622" s="7">
        <v>0</v>
      </c>
      <c r="N2622" s="7">
        <v>0</v>
      </c>
      <c r="O2622" s="7">
        <f>IFERROR(VLOOKUP(SiscoTable[[#This Row],[Código]],Hoja2!A:B,2,0)*SiscoTable[[#This Row],[Stock_actual]],0)</f>
        <v>0</v>
      </c>
      <c r="P2622" s="6" t="s">
        <v>7</v>
      </c>
      <c r="Q2622" s="7">
        <v>0</v>
      </c>
      <c r="R2622" s="7">
        <v>0</v>
      </c>
      <c r="S2622" s="7" t="s">
        <v>11926</v>
      </c>
      <c r="BI2622"/>
      <c r="BJ2622"/>
    </row>
    <row r="2623" spans="2:62" x14ac:dyDescent="0.4">
      <c r="B2623" s="1">
        <v>16238</v>
      </c>
      <c r="C2623" s="6" t="s">
        <v>8</v>
      </c>
      <c r="D2623" s="6" t="s">
        <v>8</v>
      </c>
      <c r="E2623" s="6" t="s">
        <v>8482</v>
      </c>
      <c r="F2623" s="6" t="s">
        <v>10720</v>
      </c>
      <c r="G2623" s="6" t="s">
        <v>10721</v>
      </c>
      <c r="H2623" s="6" t="s">
        <v>9042</v>
      </c>
      <c r="I2623" s="6" t="s">
        <v>10878</v>
      </c>
      <c r="J2623" s="6" t="s">
        <v>5</v>
      </c>
      <c r="K2623" s="7">
        <v>0</v>
      </c>
      <c r="L2623" s="7">
        <f>IFERROR(VLOOKUP(SiscoTable[[#This Row],[Código]],Hoja2!A:B,2,0)*SiscoTable[[#This Row],[Provta(Uns)]],0)</f>
        <v>0</v>
      </c>
      <c r="M2623" s="7">
        <v>0</v>
      </c>
      <c r="N2623" s="7">
        <v>0</v>
      </c>
      <c r="O2623" s="7">
        <f>IFERROR(VLOOKUP(SiscoTable[[#This Row],[Código]],Hoja2!A:B,2,0)*SiscoTable[[#This Row],[Stock_actual]],0)</f>
        <v>0</v>
      </c>
      <c r="P2623" s="6" t="s">
        <v>7</v>
      </c>
      <c r="Q2623" s="7">
        <v>0</v>
      </c>
      <c r="R2623" s="7">
        <v>0</v>
      </c>
      <c r="S2623" s="7" t="s">
        <v>11926</v>
      </c>
      <c r="BI2623"/>
      <c r="BJ2623"/>
    </row>
    <row r="2624" spans="2:62" x14ac:dyDescent="0.4">
      <c r="B2624" s="1">
        <v>16241</v>
      </c>
      <c r="C2624" s="6" t="s">
        <v>8</v>
      </c>
      <c r="D2624" s="6" t="s">
        <v>8</v>
      </c>
      <c r="E2624" s="6" t="s">
        <v>8482</v>
      </c>
      <c r="F2624" s="6" t="s">
        <v>10720</v>
      </c>
      <c r="G2624" s="6" t="s">
        <v>10721</v>
      </c>
      <c r="H2624" s="6" t="s">
        <v>9042</v>
      </c>
      <c r="I2624" s="6" t="s">
        <v>10879</v>
      </c>
      <c r="J2624" s="6" t="s">
        <v>5</v>
      </c>
      <c r="K2624" s="7">
        <v>3</v>
      </c>
      <c r="L2624" s="7">
        <f>IFERROR(VLOOKUP(SiscoTable[[#This Row],[Código]],Hoja2!A:B,2,0)*SiscoTable[[#This Row],[Provta(Uns)]],0)</f>
        <v>17.700000000000003</v>
      </c>
      <c r="M2624" s="7">
        <v>0</v>
      </c>
      <c r="N2624" s="7">
        <v>29</v>
      </c>
      <c r="O2624" s="7">
        <f>IFERROR(VLOOKUP(SiscoTable[[#This Row],[Código]],Hoja2!A:B,2,0)*SiscoTable[[#This Row],[Stock_actual]],0)</f>
        <v>171.10000000000002</v>
      </c>
      <c r="P2624" s="6" t="s">
        <v>6601</v>
      </c>
      <c r="Q2624" s="7">
        <v>3</v>
      </c>
      <c r="R2624" s="7">
        <v>0</v>
      </c>
      <c r="S2624" s="7" t="s">
        <v>11926</v>
      </c>
      <c r="BI2624"/>
      <c r="BJ2624"/>
    </row>
    <row r="2625" spans="2:62" x14ac:dyDescent="0.4">
      <c r="B2625" s="1">
        <v>16248</v>
      </c>
      <c r="C2625" s="6" t="s">
        <v>8</v>
      </c>
      <c r="D2625" s="6" t="s">
        <v>30</v>
      </c>
      <c r="E2625" s="6" t="s">
        <v>8482</v>
      </c>
      <c r="F2625" s="6" t="s">
        <v>10720</v>
      </c>
      <c r="G2625" s="6" t="s">
        <v>10721</v>
      </c>
      <c r="H2625" s="6" t="s">
        <v>10611</v>
      </c>
      <c r="I2625" s="6" t="s">
        <v>10880</v>
      </c>
      <c r="J2625" s="6" t="s">
        <v>5</v>
      </c>
      <c r="K2625" s="7">
        <v>32.33</v>
      </c>
      <c r="L2625" s="7">
        <f>IFERROR(VLOOKUP(SiscoTable[[#This Row],[Código]],Hoja2!A:B,2,0)*SiscoTable[[#This Row],[Provta(Uns)]],0)</f>
        <v>64.66</v>
      </c>
      <c r="M2625" s="7">
        <v>0</v>
      </c>
      <c r="N2625" s="7">
        <v>238</v>
      </c>
      <c r="O2625" s="7">
        <f>IFERROR(VLOOKUP(SiscoTable[[#This Row],[Código]],Hoja2!A:B,2,0)*SiscoTable[[#This Row],[Stock_actual]],0)</f>
        <v>476</v>
      </c>
      <c r="P2625" s="6" t="s">
        <v>1453</v>
      </c>
      <c r="Q2625" s="7">
        <v>36</v>
      </c>
      <c r="R2625" s="7">
        <v>0</v>
      </c>
      <c r="S2625" s="7" t="s">
        <v>11926</v>
      </c>
      <c r="BI2625"/>
      <c r="BJ2625"/>
    </row>
    <row r="2626" spans="2:62" x14ac:dyDescent="0.4">
      <c r="B2626" s="1">
        <v>16252</v>
      </c>
      <c r="C2626" s="6" t="s">
        <v>8</v>
      </c>
      <c r="D2626" s="6" t="s">
        <v>30</v>
      </c>
      <c r="E2626" s="6" t="s">
        <v>8482</v>
      </c>
      <c r="F2626" s="6" t="s">
        <v>10720</v>
      </c>
      <c r="G2626" s="6" t="s">
        <v>10721</v>
      </c>
      <c r="H2626" s="6" t="s">
        <v>10723</v>
      </c>
      <c r="I2626" s="6" t="s">
        <v>10881</v>
      </c>
      <c r="J2626" s="6" t="s">
        <v>5</v>
      </c>
      <c r="K2626" s="7">
        <v>8.17</v>
      </c>
      <c r="L2626" s="7">
        <f>IFERROR(VLOOKUP(SiscoTable[[#This Row],[Código]],Hoja2!A:B,2,0)*SiscoTable[[#This Row],[Provta(Uns)]],0)</f>
        <v>40.85</v>
      </c>
      <c r="M2626" s="7">
        <v>0</v>
      </c>
      <c r="N2626" s="7">
        <v>48</v>
      </c>
      <c r="O2626" s="7">
        <f>IFERROR(VLOOKUP(SiscoTable[[#This Row],[Código]],Hoja2!A:B,2,0)*SiscoTable[[#This Row],[Stock_actual]],0)</f>
        <v>240</v>
      </c>
      <c r="P2626" s="6" t="s">
        <v>630</v>
      </c>
      <c r="Q2626" s="7">
        <v>9</v>
      </c>
      <c r="R2626" s="7">
        <v>0</v>
      </c>
      <c r="S2626" s="7" t="s">
        <v>11926</v>
      </c>
      <c r="BI2626"/>
      <c r="BJ2626"/>
    </row>
    <row r="2627" spans="2:62" x14ac:dyDescent="0.4">
      <c r="B2627" s="1">
        <v>16253</v>
      </c>
      <c r="C2627" s="6" t="s">
        <v>8</v>
      </c>
      <c r="D2627" s="6" t="s">
        <v>8</v>
      </c>
      <c r="E2627" s="6" t="s">
        <v>8482</v>
      </c>
      <c r="F2627" s="6" t="s">
        <v>10720</v>
      </c>
      <c r="G2627" s="6" t="s">
        <v>11322</v>
      </c>
      <c r="H2627" s="6" t="s">
        <v>9042</v>
      </c>
      <c r="I2627" s="6" t="s">
        <v>11382</v>
      </c>
      <c r="J2627" s="6" t="s">
        <v>5</v>
      </c>
      <c r="K2627" s="7">
        <v>0.5</v>
      </c>
      <c r="L2627" s="7">
        <f>IFERROR(VLOOKUP(SiscoTable[[#This Row],[Código]],Hoja2!A:B,2,0)*SiscoTable[[#This Row],[Provta(Uns)]],0)</f>
        <v>1.1000000000000001</v>
      </c>
      <c r="M2627" s="7">
        <v>0</v>
      </c>
      <c r="N2627" s="7">
        <v>81</v>
      </c>
      <c r="O2627" s="7">
        <f>IFERROR(VLOOKUP(SiscoTable[[#This Row],[Código]],Hoja2!A:B,2,0)*SiscoTable[[#This Row],[Stock_actual]],0)</f>
        <v>178.20000000000002</v>
      </c>
      <c r="P2627" s="6" t="s">
        <v>3398</v>
      </c>
      <c r="Q2627" s="7">
        <v>1</v>
      </c>
      <c r="R2627" s="7">
        <v>0</v>
      </c>
      <c r="S2627" s="7" t="s">
        <v>11926</v>
      </c>
      <c r="BI2627"/>
      <c r="BJ2627"/>
    </row>
    <row r="2628" spans="2:62" x14ac:dyDescent="0.4">
      <c r="B2628" s="1">
        <v>16255</v>
      </c>
      <c r="C2628" s="6" t="s">
        <v>8</v>
      </c>
      <c r="D2628" s="6" t="s">
        <v>8</v>
      </c>
      <c r="E2628" s="6" t="s">
        <v>1734</v>
      </c>
      <c r="F2628" s="6" t="s">
        <v>1735</v>
      </c>
      <c r="G2628" s="6" t="s">
        <v>2312</v>
      </c>
      <c r="H2628" s="6" t="s">
        <v>1899</v>
      </c>
      <c r="I2628" s="6" t="s">
        <v>2423</v>
      </c>
      <c r="J2628" s="6" t="s">
        <v>5</v>
      </c>
      <c r="K2628" s="7">
        <v>1.33</v>
      </c>
      <c r="L2628" s="7">
        <f>IFERROR(VLOOKUP(SiscoTable[[#This Row],[Código]],Hoja2!A:B,2,0)*SiscoTable[[#This Row],[Provta(Uns)]],0)</f>
        <v>21.147000000000002</v>
      </c>
      <c r="M2628" s="7">
        <v>0</v>
      </c>
      <c r="N2628" s="7">
        <v>12</v>
      </c>
      <c r="O2628" s="7">
        <f>IFERROR(VLOOKUP(SiscoTable[[#This Row],[Código]],Hoja2!A:B,2,0)*SiscoTable[[#This Row],[Stock_actual]],0)</f>
        <v>190.8</v>
      </c>
      <c r="P2628" s="6" t="s">
        <v>2359</v>
      </c>
      <c r="Q2628" s="7">
        <v>1</v>
      </c>
      <c r="R2628" s="7">
        <v>0</v>
      </c>
      <c r="S2628" s="7" t="s">
        <v>11925</v>
      </c>
      <c r="BI2628"/>
      <c r="BJ2628"/>
    </row>
    <row r="2629" spans="2:62" x14ac:dyDescent="0.4">
      <c r="B2629" s="1">
        <v>16257</v>
      </c>
      <c r="C2629" s="6" t="s">
        <v>25</v>
      </c>
      <c r="D2629" s="6" t="s">
        <v>30</v>
      </c>
      <c r="E2629" s="6" t="s">
        <v>8482</v>
      </c>
      <c r="F2629" s="6" t="s">
        <v>9030</v>
      </c>
      <c r="G2629" s="6" t="s">
        <v>9979</v>
      </c>
      <c r="H2629" s="6" t="s">
        <v>9035</v>
      </c>
      <c r="I2629" s="6" t="s">
        <v>9981</v>
      </c>
      <c r="J2629" s="6" t="s">
        <v>5</v>
      </c>
      <c r="K2629" s="7">
        <v>20.83</v>
      </c>
      <c r="L2629" s="7">
        <f>IFERROR(VLOOKUP(SiscoTable[[#This Row],[Código]],Hoja2!A:B,2,0)*SiscoTable[[#This Row],[Provta(Uns)]],0)</f>
        <v>143.727</v>
      </c>
      <c r="M2629" s="7">
        <v>24</v>
      </c>
      <c r="N2629" s="7">
        <v>20</v>
      </c>
      <c r="O2629" s="7">
        <f>IFERROR(VLOOKUP(SiscoTable[[#This Row],[Código]],Hoja2!A:B,2,0)*SiscoTable[[#This Row],[Stock_actual]],0)</f>
        <v>138</v>
      </c>
      <c r="P2629" s="6" t="s">
        <v>252</v>
      </c>
      <c r="Q2629" s="7">
        <v>23</v>
      </c>
      <c r="R2629" s="7">
        <v>17.409999999999997</v>
      </c>
      <c r="S2629" s="7" t="s">
        <v>11926</v>
      </c>
      <c r="BI2629"/>
      <c r="BJ2629"/>
    </row>
    <row r="2630" spans="2:62" x14ac:dyDescent="0.4">
      <c r="B2630" s="1">
        <v>16268</v>
      </c>
      <c r="C2630" s="6" t="s">
        <v>8</v>
      </c>
      <c r="D2630" s="6" t="s">
        <v>30</v>
      </c>
      <c r="E2630" s="6" t="s">
        <v>8482</v>
      </c>
      <c r="F2630" s="6" t="s">
        <v>9030</v>
      </c>
      <c r="G2630" s="6" t="s">
        <v>9112</v>
      </c>
      <c r="H2630" s="6" t="s">
        <v>7237</v>
      </c>
      <c r="I2630" s="6" t="s">
        <v>9152</v>
      </c>
      <c r="J2630" s="6" t="s">
        <v>5</v>
      </c>
      <c r="K2630" s="7">
        <v>14.67</v>
      </c>
      <c r="L2630" s="7">
        <f>IFERROR(VLOOKUP(SiscoTable[[#This Row],[Código]],Hoja2!A:B,2,0)*SiscoTable[[#This Row],[Provta(Uns)]],0)</f>
        <v>35.207999999999998</v>
      </c>
      <c r="M2630" s="7">
        <v>0</v>
      </c>
      <c r="N2630" s="7">
        <v>27</v>
      </c>
      <c r="O2630" s="7">
        <f>IFERROR(VLOOKUP(SiscoTable[[#This Row],[Código]],Hoja2!A:B,2,0)*SiscoTable[[#This Row],[Stock_actual]],0)</f>
        <v>64.8</v>
      </c>
      <c r="P2630" s="6" t="s">
        <v>1443</v>
      </c>
      <c r="Q2630" s="7">
        <v>16</v>
      </c>
      <c r="R2630" s="7">
        <v>0</v>
      </c>
      <c r="S2630" s="7" t="s">
        <v>11926</v>
      </c>
      <c r="BI2630"/>
      <c r="BJ2630"/>
    </row>
    <row r="2631" spans="2:62" x14ac:dyDescent="0.4">
      <c r="B2631" s="1">
        <v>16275</v>
      </c>
      <c r="C2631" s="6" t="s">
        <v>8</v>
      </c>
      <c r="D2631" s="6" t="s">
        <v>8</v>
      </c>
      <c r="E2631" s="6" t="s">
        <v>8482</v>
      </c>
      <c r="F2631" s="6" t="s">
        <v>10720</v>
      </c>
      <c r="G2631" s="6" t="s">
        <v>11452</v>
      </c>
      <c r="H2631" s="6" t="s">
        <v>9042</v>
      </c>
      <c r="I2631" s="6" t="s">
        <v>11479</v>
      </c>
      <c r="J2631" s="6" t="s">
        <v>5</v>
      </c>
      <c r="K2631" s="7">
        <v>1.67</v>
      </c>
      <c r="L2631" s="7">
        <f>IFERROR(VLOOKUP(SiscoTable[[#This Row],[Código]],Hoja2!A:B,2,0)*SiscoTable[[#This Row],[Provta(Uns)]],0)</f>
        <v>50.934999999999995</v>
      </c>
      <c r="M2631" s="7">
        <v>0</v>
      </c>
      <c r="N2631" s="7">
        <v>5</v>
      </c>
      <c r="O2631" s="7">
        <f>IFERROR(VLOOKUP(SiscoTable[[#This Row],[Código]],Hoja2!A:B,2,0)*SiscoTable[[#This Row],[Stock_actual]],0)</f>
        <v>152.5</v>
      </c>
      <c r="P2631" s="6" t="s">
        <v>983</v>
      </c>
      <c r="Q2631" s="7">
        <v>2</v>
      </c>
      <c r="R2631" s="7">
        <v>0</v>
      </c>
      <c r="S2631" s="7" t="s">
        <v>11926</v>
      </c>
      <c r="BI2631"/>
      <c r="BJ2631"/>
    </row>
    <row r="2632" spans="2:62" x14ac:dyDescent="0.4">
      <c r="B2632" s="1">
        <v>16276</v>
      </c>
      <c r="C2632" s="6" t="s">
        <v>8</v>
      </c>
      <c r="D2632" s="6" t="s">
        <v>8</v>
      </c>
      <c r="E2632" s="6" t="s">
        <v>8482</v>
      </c>
      <c r="F2632" s="6" t="s">
        <v>10720</v>
      </c>
      <c r="G2632" s="6" t="s">
        <v>11105</v>
      </c>
      <c r="H2632" s="6" t="s">
        <v>9042</v>
      </c>
      <c r="I2632" s="6" t="s">
        <v>11223</v>
      </c>
      <c r="J2632" s="6" t="s">
        <v>5</v>
      </c>
      <c r="K2632" s="7">
        <v>0</v>
      </c>
      <c r="L2632" s="7">
        <f>IFERROR(VLOOKUP(SiscoTable[[#This Row],[Código]],Hoja2!A:B,2,0)*SiscoTable[[#This Row],[Provta(Uns)]],0)</f>
        <v>0</v>
      </c>
      <c r="M2632" s="7">
        <v>0</v>
      </c>
      <c r="N2632" s="7">
        <v>0</v>
      </c>
      <c r="O2632" s="7">
        <f>IFERROR(VLOOKUP(SiscoTable[[#This Row],[Código]],Hoja2!A:B,2,0)*SiscoTable[[#This Row],[Stock_actual]],0)</f>
        <v>0</v>
      </c>
      <c r="P2632" s="6" t="s">
        <v>7</v>
      </c>
      <c r="Q2632" s="7">
        <v>0</v>
      </c>
      <c r="R2632" s="7">
        <v>0</v>
      </c>
      <c r="S2632" s="7" t="s">
        <v>11926</v>
      </c>
      <c r="BI2632"/>
      <c r="BJ2632"/>
    </row>
    <row r="2633" spans="2:62" x14ac:dyDescent="0.4">
      <c r="B2633" s="1">
        <v>16277</v>
      </c>
      <c r="C2633" s="6" t="s">
        <v>8</v>
      </c>
      <c r="D2633" s="6" t="s">
        <v>8</v>
      </c>
      <c r="E2633" s="6" t="s">
        <v>8482</v>
      </c>
      <c r="F2633" s="6" t="s">
        <v>10720</v>
      </c>
      <c r="G2633" s="6" t="s">
        <v>11105</v>
      </c>
      <c r="H2633" s="6" t="s">
        <v>9042</v>
      </c>
      <c r="I2633" s="6" t="s">
        <v>11224</v>
      </c>
      <c r="J2633" s="6" t="s">
        <v>5</v>
      </c>
      <c r="K2633" s="7">
        <v>2.67</v>
      </c>
      <c r="L2633" s="7">
        <f>IFERROR(VLOOKUP(SiscoTable[[#This Row],[Código]],Hoja2!A:B,2,0)*SiscoTable[[#This Row],[Provta(Uns)]],0)</f>
        <v>35.777999999999999</v>
      </c>
      <c r="M2633" s="7">
        <v>0</v>
      </c>
      <c r="N2633" s="7">
        <v>0</v>
      </c>
      <c r="O2633" s="7">
        <f>IFERROR(VLOOKUP(SiscoTable[[#This Row],[Código]],Hoja2!A:B,2,0)*SiscoTable[[#This Row],[Stock_actual]],0)</f>
        <v>0</v>
      </c>
      <c r="P2633" s="6" t="s">
        <v>7</v>
      </c>
      <c r="Q2633" s="7">
        <v>3</v>
      </c>
      <c r="R2633" s="7">
        <v>5.3999999999999995</v>
      </c>
      <c r="S2633" s="7" t="s">
        <v>11926</v>
      </c>
      <c r="BI2633"/>
      <c r="BJ2633"/>
    </row>
    <row r="2634" spans="2:62" x14ac:dyDescent="0.4">
      <c r="B2634" s="1">
        <v>16278</v>
      </c>
      <c r="C2634" s="6" t="s">
        <v>8</v>
      </c>
      <c r="D2634" s="6" t="s">
        <v>8</v>
      </c>
      <c r="E2634" s="6" t="s">
        <v>8482</v>
      </c>
      <c r="F2634" s="6" t="s">
        <v>10720</v>
      </c>
      <c r="G2634" s="6" t="s">
        <v>11105</v>
      </c>
      <c r="H2634" s="6" t="s">
        <v>9042</v>
      </c>
      <c r="I2634" s="6" t="s">
        <v>11225</v>
      </c>
      <c r="J2634" s="6" t="s">
        <v>5</v>
      </c>
      <c r="K2634" s="7">
        <v>2.83</v>
      </c>
      <c r="L2634" s="7">
        <f>IFERROR(VLOOKUP(SiscoTable[[#This Row],[Código]],Hoja2!A:B,2,0)*SiscoTable[[#This Row],[Provta(Uns)]],0)</f>
        <v>16.98</v>
      </c>
      <c r="M2634" s="7">
        <v>12</v>
      </c>
      <c r="N2634" s="7">
        <v>1</v>
      </c>
      <c r="O2634" s="7">
        <f>IFERROR(VLOOKUP(SiscoTable[[#This Row],[Código]],Hoja2!A:B,2,0)*SiscoTable[[#This Row],[Stock_actual]],0)</f>
        <v>6</v>
      </c>
      <c r="P2634" s="6" t="s">
        <v>96</v>
      </c>
      <c r="Q2634" s="7">
        <v>3</v>
      </c>
      <c r="R2634" s="7">
        <v>0</v>
      </c>
      <c r="S2634" s="7" t="s">
        <v>11926</v>
      </c>
      <c r="BI2634"/>
      <c r="BJ2634"/>
    </row>
    <row r="2635" spans="2:62" x14ac:dyDescent="0.4">
      <c r="B2635" s="1">
        <v>16279</v>
      </c>
      <c r="C2635" s="6" t="s">
        <v>8</v>
      </c>
      <c r="D2635" s="6" t="s">
        <v>8</v>
      </c>
      <c r="E2635" s="6" t="s">
        <v>8482</v>
      </c>
      <c r="F2635" s="6" t="s">
        <v>10720</v>
      </c>
      <c r="G2635" s="6" t="s">
        <v>11105</v>
      </c>
      <c r="H2635" s="6" t="s">
        <v>9042</v>
      </c>
      <c r="I2635" s="6" t="s">
        <v>11226</v>
      </c>
      <c r="J2635" s="6" t="s">
        <v>5</v>
      </c>
      <c r="K2635" s="7">
        <v>0</v>
      </c>
      <c r="L2635" s="7">
        <f>IFERROR(VLOOKUP(SiscoTable[[#This Row],[Código]],Hoja2!A:B,2,0)*SiscoTable[[#This Row],[Provta(Uns)]],0)</f>
        <v>0</v>
      </c>
      <c r="M2635" s="7">
        <v>0</v>
      </c>
      <c r="N2635" s="7">
        <v>0</v>
      </c>
      <c r="O2635" s="7">
        <f>IFERROR(VLOOKUP(SiscoTable[[#This Row],[Código]],Hoja2!A:B,2,0)*SiscoTable[[#This Row],[Stock_actual]],0)</f>
        <v>0</v>
      </c>
      <c r="P2635" s="6" t="s">
        <v>7</v>
      </c>
      <c r="Q2635" s="7">
        <v>0</v>
      </c>
      <c r="R2635" s="7">
        <v>0</v>
      </c>
      <c r="S2635" s="7" t="s">
        <v>11926</v>
      </c>
      <c r="BI2635"/>
      <c r="BJ2635"/>
    </row>
    <row r="2636" spans="2:62" x14ac:dyDescent="0.4">
      <c r="B2636" s="1">
        <v>16282</v>
      </c>
      <c r="C2636" s="6" t="s">
        <v>25</v>
      </c>
      <c r="D2636" s="6" t="s">
        <v>30</v>
      </c>
      <c r="E2636" s="6" t="s">
        <v>8482</v>
      </c>
      <c r="F2636" s="6" t="s">
        <v>10720</v>
      </c>
      <c r="G2636" s="6" t="s">
        <v>11105</v>
      </c>
      <c r="H2636" s="6" t="s">
        <v>9042</v>
      </c>
      <c r="I2636" s="6" t="s">
        <v>11112</v>
      </c>
      <c r="J2636" s="6" t="s">
        <v>5</v>
      </c>
      <c r="K2636" s="7">
        <v>7</v>
      </c>
      <c r="L2636" s="7">
        <f>IFERROR(VLOOKUP(SiscoTable[[#This Row],[Código]],Hoja2!A:B,2,0)*SiscoTable[[#This Row],[Provta(Uns)]],0)</f>
        <v>165.20000000000002</v>
      </c>
      <c r="M2636" s="7">
        <v>0</v>
      </c>
      <c r="N2636" s="7">
        <v>0</v>
      </c>
      <c r="O2636" s="7">
        <f>IFERROR(VLOOKUP(SiscoTable[[#This Row],[Código]],Hoja2!A:B,2,0)*SiscoTable[[#This Row],[Stock_actual]],0)</f>
        <v>0</v>
      </c>
      <c r="P2636" s="6" t="s">
        <v>7</v>
      </c>
      <c r="Q2636" s="7">
        <v>8</v>
      </c>
      <c r="R2636" s="7">
        <v>13.8</v>
      </c>
      <c r="S2636" s="7" t="s">
        <v>11926</v>
      </c>
      <c r="BI2636"/>
      <c r="BJ2636"/>
    </row>
    <row r="2637" spans="2:62" x14ac:dyDescent="0.4">
      <c r="B2637" s="1">
        <v>16283</v>
      </c>
      <c r="C2637" s="6" t="s">
        <v>30</v>
      </c>
      <c r="D2637" s="6" t="s">
        <v>8</v>
      </c>
      <c r="E2637" s="6" t="s">
        <v>8482</v>
      </c>
      <c r="F2637" s="6" t="s">
        <v>10720</v>
      </c>
      <c r="G2637" s="6" t="s">
        <v>11105</v>
      </c>
      <c r="H2637" s="6" t="s">
        <v>9042</v>
      </c>
      <c r="I2637" s="6" t="s">
        <v>11170</v>
      </c>
      <c r="J2637" s="6" t="s">
        <v>5</v>
      </c>
      <c r="K2637" s="7">
        <v>0</v>
      </c>
      <c r="L2637" s="7">
        <f>IFERROR(VLOOKUP(SiscoTable[[#This Row],[Código]],Hoja2!A:B,2,0)*SiscoTable[[#This Row],[Provta(Uns)]],0)</f>
        <v>0</v>
      </c>
      <c r="M2637" s="7">
        <v>0</v>
      </c>
      <c r="N2637" s="7">
        <v>0</v>
      </c>
      <c r="O2637" s="7">
        <f>IFERROR(VLOOKUP(SiscoTable[[#This Row],[Código]],Hoja2!A:B,2,0)*SiscoTable[[#This Row],[Stock_actual]],0)</f>
        <v>0</v>
      </c>
      <c r="P2637" s="6" t="s">
        <v>7</v>
      </c>
      <c r="Q2637" s="7">
        <v>0</v>
      </c>
      <c r="R2637" s="7">
        <v>0</v>
      </c>
      <c r="S2637" s="7" t="s">
        <v>11926</v>
      </c>
      <c r="BI2637"/>
      <c r="BJ2637"/>
    </row>
    <row r="2638" spans="2:62" x14ac:dyDescent="0.4">
      <c r="B2638" s="1">
        <v>16284</v>
      </c>
      <c r="C2638" s="6" t="s">
        <v>25</v>
      </c>
      <c r="D2638" s="6" t="s">
        <v>30</v>
      </c>
      <c r="E2638" s="6" t="s">
        <v>8482</v>
      </c>
      <c r="F2638" s="6" t="s">
        <v>10720</v>
      </c>
      <c r="G2638" s="6" t="s">
        <v>11105</v>
      </c>
      <c r="H2638" s="6" t="s">
        <v>9042</v>
      </c>
      <c r="I2638" s="6" t="s">
        <v>11113</v>
      </c>
      <c r="J2638" s="6" t="s">
        <v>5</v>
      </c>
      <c r="K2638" s="7">
        <v>1.67</v>
      </c>
      <c r="L2638" s="7">
        <f>IFERROR(VLOOKUP(SiscoTable[[#This Row],[Código]],Hoja2!A:B,2,0)*SiscoTable[[#This Row],[Provta(Uns)]],0)</f>
        <v>38.242999999999995</v>
      </c>
      <c r="M2638" s="7">
        <v>0</v>
      </c>
      <c r="N2638" s="7">
        <v>0</v>
      </c>
      <c r="O2638" s="7">
        <f>IFERROR(VLOOKUP(SiscoTable[[#This Row],[Código]],Hoja2!A:B,2,0)*SiscoTable[[#This Row],[Stock_actual]],0)</f>
        <v>0</v>
      </c>
      <c r="P2638" s="6" t="s">
        <v>7</v>
      </c>
      <c r="Q2638" s="7">
        <v>2</v>
      </c>
      <c r="R2638" s="7">
        <v>3.5999999999999996</v>
      </c>
      <c r="S2638" s="7" t="s">
        <v>11926</v>
      </c>
      <c r="BI2638"/>
      <c r="BJ2638"/>
    </row>
    <row r="2639" spans="2:62" x14ac:dyDescent="0.4">
      <c r="B2639" s="1">
        <v>16286</v>
      </c>
      <c r="C2639" s="6" t="s">
        <v>8</v>
      </c>
      <c r="D2639" s="6" t="s">
        <v>8</v>
      </c>
      <c r="E2639" s="6" t="s">
        <v>8482</v>
      </c>
      <c r="F2639" s="6" t="s">
        <v>9030</v>
      </c>
      <c r="G2639" s="6" t="s">
        <v>9979</v>
      </c>
      <c r="H2639" s="6" t="s">
        <v>10017</v>
      </c>
      <c r="I2639" s="6" t="s">
        <v>10016</v>
      </c>
      <c r="J2639" s="6" t="s">
        <v>5</v>
      </c>
      <c r="K2639" s="7">
        <v>0</v>
      </c>
      <c r="L2639" s="7">
        <f>IFERROR(VLOOKUP(SiscoTable[[#This Row],[Código]],Hoja2!A:B,2,0)*SiscoTable[[#This Row],[Provta(Uns)]],0)</f>
        <v>0</v>
      </c>
      <c r="M2639" s="7">
        <v>0</v>
      </c>
      <c r="N2639" s="7">
        <v>0</v>
      </c>
      <c r="O2639" s="7">
        <f>IFERROR(VLOOKUP(SiscoTable[[#This Row],[Código]],Hoja2!A:B,2,0)*SiscoTable[[#This Row],[Stock_actual]],0)</f>
        <v>0</v>
      </c>
      <c r="P2639" s="6" t="s">
        <v>7</v>
      </c>
      <c r="Q2639" s="7">
        <v>0</v>
      </c>
      <c r="R2639" s="7">
        <v>0</v>
      </c>
      <c r="S2639" s="7" t="s">
        <v>11926</v>
      </c>
      <c r="BI2639"/>
      <c r="BJ2639"/>
    </row>
    <row r="2640" spans="2:62" x14ac:dyDescent="0.4">
      <c r="B2640" s="1">
        <v>16287</v>
      </c>
      <c r="C2640" s="6" t="s">
        <v>8</v>
      </c>
      <c r="D2640" s="6" t="s">
        <v>8</v>
      </c>
      <c r="E2640" s="6" t="s">
        <v>8482</v>
      </c>
      <c r="F2640" s="6" t="s">
        <v>9030</v>
      </c>
      <c r="G2640" s="6" t="s">
        <v>9979</v>
      </c>
      <c r="H2640" s="6" t="s">
        <v>10017</v>
      </c>
      <c r="I2640" s="6" t="s">
        <v>10018</v>
      </c>
      <c r="J2640" s="6" t="s">
        <v>5</v>
      </c>
      <c r="K2640" s="7">
        <v>0</v>
      </c>
      <c r="L2640" s="7">
        <f>IFERROR(VLOOKUP(SiscoTable[[#This Row],[Código]],Hoja2!A:B,2,0)*SiscoTable[[#This Row],[Provta(Uns)]],0)</f>
        <v>0</v>
      </c>
      <c r="M2640" s="7">
        <v>0</v>
      </c>
      <c r="N2640" s="7">
        <v>0</v>
      </c>
      <c r="O2640" s="7">
        <f>IFERROR(VLOOKUP(SiscoTable[[#This Row],[Código]],Hoja2!A:B,2,0)*SiscoTable[[#This Row],[Stock_actual]],0)</f>
        <v>0</v>
      </c>
      <c r="P2640" s="6" t="s">
        <v>7</v>
      </c>
      <c r="Q2640" s="7">
        <v>0</v>
      </c>
      <c r="R2640" s="7">
        <v>0</v>
      </c>
      <c r="S2640" s="7" t="s">
        <v>11926</v>
      </c>
      <c r="BI2640"/>
      <c r="BJ2640"/>
    </row>
    <row r="2641" spans="2:62" x14ac:dyDescent="0.4">
      <c r="B2641" s="1">
        <v>16289</v>
      </c>
      <c r="C2641" s="6" t="s">
        <v>8</v>
      </c>
      <c r="D2641" s="6" t="s">
        <v>8</v>
      </c>
      <c r="E2641" s="6" t="s">
        <v>8482</v>
      </c>
      <c r="F2641" s="6" t="s">
        <v>9030</v>
      </c>
      <c r="G2641" s="6" t="s">
        <v>9979</v>
      </c>
      <c r="H2641" s="6" t="s">
        <v>10017</v>
      </c>
      <c r="I2641" s="6" t="s">
        <v>10019</v>
      </c>
      <c r="J2641" s="6" t="s">
        <v>5</v>
      </c>
      <c r="K2641" s="7">
        <v>0</v>
      </c>
      <c r="L2641" s="7">
        <f>IFERROR(VLOOKUP(SiscoTable[[#This Row],[Código]],Hoja2!A:B,2,0)*SiscoTable[[#This Row],[Provta(Uns)]],0)</f>
        <v>0</v>
      </c>
      <c r="M2641" s="7">
        <v>0</v>
      </c>
      <c r="N2641" s="7">
        <v>0</v>
      </c>
      <c r="O2641" s="7">
        <f>IFERROR(VLOOKUP(SiscoTable[[#This Row],[Código]],Hoja2!A:B,2,0)*SiscoTable[[#This Row],[Stock_actual]],0)</f>
        <v>0</v>
      </c>
      <c r="P2641" s="6" t="s">
        <v>7</v>
      </c>
      <c r="Q2641" s="7">
        <v>0</v>
      </c>
      <c r="R2641" s="7">
        <v>0</v>
      </c>
      <c r="S2641" s="7" t="s">
        <v>11926</v>
      </c>
      <c r="BI2641"/>
      <c r="BJ2641"/>
    </row>
    <row r="2642" spans="2:62" x14ac:dyDescent="0.4">
      <c r="B2642" s="1">
        <v>16291</v>
      </c>
      <c r="C2642" s="6" t="s">
        <v>25</v>
      </c>
      <c r="D2642" s="6" t="s">
        <v>30</v>
      </c>
      <c r="E2642" s="6" t="s">
        <v>3268</v>
      </c>
      <c r="F2642" s="6" t="s">
        <v>3269</v>
      </c>
      <c r="G2642" s="6" t="s">
        <v>4384</v>
      </c>
      <c r="H2642" s="6" t="s">
        <v>3508</v>
      </c>
      <c r="I2642" s="6" t="s">
        <v>4397</v>
      </c>
      <c r="J2642" s="6" t="s">
        <v>5</v>
      </c>
      <c r="K2642" s="7">
        <v>17.329999999999998</v>
      </c>
      <c r="L2642" s="7">
        <f>IFERROR(VLOOKUP(SiscoTable[[#This Row],[Código]],Hoja2!A:B,2,0)*SiscoTable[[#This Row],[Provta(Uns)]],0)</f>
        <v>384.72599999999994</v>
      </c>
      <c r="M2642" s="7">
        <v>0</v>
      </c>
      <c r="N2642" s="7">
        <v>0</v>
      </c>
      <c r="O2642" s="7">
        <f>IFERROR(VLOOKUP(SiscoTable[[#This Row],[Código]],Hoja2!A:B,2,0)*SiscoTable[[#This Row],[Stock_actual]],0)</f>
        <v>0</v>
      </c>
      <c r="P2642" s="6" t="s">
        <v>7</v>
      </c>
      <c r="Q2642" s="7">
        <v>19</v>
      </c>
      <c r="R2642" s="7">
        <v>34.799999999999997</v>
      </c>
      <c r="S2642" s="7" t="s">
        <v>11928</v>
      </c>
      <c r="BI2642"/>
      <c r="BJ2642"/>
    </row>
    <row r="2643" spans="2:62" x14ac:dyDescent="0.4">
      <c r="B2643" s="1">
        <v>16292</v>
      </c>
      <c r="C2643" s="6" t="s">
        <v>25</v>
      </c>
      <c r="D2643" s="6" t="s">
        <v>25</v>
      </c>
      <c r="E2643" s="6" t="s">
        <v>3268</v>
      </c>
      <c r="F2643" s="6" t="s">
        <v>3269</v>
      </c>
      <c r="G2643" s="6" t="s">
        <v>4384</v>
      </c>
      <c r="H2643" s="6" t="s">
        <v>3508</v>
      </c>
      <c r="I2643" s="6" t="s">
        <v>4398</v>
      </c>
      <c r="J2643" s="6" t="s">
        <v>5</v>
      </c>
      <c r="K2643" s="7">
        <v>30.5</v>
      </c>
      <c r="L2643" s="7">
        <f>IFERROR(VLOOKUP(SiscoTable[[#This Row],[Código]],Hoja2!A:B,2,0)*SiscoTable[[#This Row],[Provta(Uns)]],0)</f>
        <v>362.95</v>
      </c>
      <c r="M2643" s="7">
        <v>0</v>
      </c>
      <c r="N2643" s="7">
        <v>2</v>
      </c>
      <c r="O2643" s="7">
        <f>IFERROR(VLOOKUP(SiscoTable[[#This Row],[Código]],Hoja2!A:B,2,0)*SiscoTable[[#This Row],[Stock_actual]],0)</f>
        <v>23.8</v>
      </c>
      <c r="P2643" s="6" t="s">
        <v>80</v>
      </c>
      <c r="Q2643" s="7">
        <v>34</v>
      </c>
      <c r="R2643" s="7">
        <v>61.24</v>
      </c>
      <c r="S2643" s="7" t="s">
        <v>11928</v>
      </c>
      <c r="BI2643"/>
      <c r="BJ2643"/>
    </row>
    <row r="2644" spans="2:62" x14ac:dyDescent="0.4">
      <c r="B2644" s="1">
        <v>16293</v>
      </c>
      <c r="C2644" s="6" t="s">
        <v>30</v>
      </c>
      <c r="D2644" s="6" t="s">
        <v>8</v>
      </c>
      <c r="E2644" s="6" t="s">
        <v>3268</v>
      </c>
      <c r="F2644" s="6" t="s">
        <v>3269</v>
      </c>
      <c r="G2644" s="6" t="s">
        <v>4384</v>
      </c>
      <c r="H2644" s="6" t="s">
        <v>3508</v>
      </c>
      <c r="I2644" s="6" t="s">
        <v>4473</v>
      </c>
      <c r="J2644" s="6" t="s">
        <v>5</v>
      </c>
      <c r="K2644" s="7">
        <v>0.33</v>
      </c>
      <c r="L2644" s="7">
        <f>IFERROR(VLOOKUP(SiscoTable[[#This Row],[Código]],Hoja2!A:B,2,0)*SiscoTable[[#This Row],[Provta(Uns)]],0)</f>
        <v>5.4780000000000006</v>
      </c>
      <c r="M2644" s="7">
        <v>0</v>
      </c>
      <c r="N2644" s="7">
        <v>0</v>
      </c>
      <c r="O2644" s="7">
        <f>IFERROR(VLOOKUP(SiscoTable[[#This Row],[Código]],Hoja2!A:B,2,0)*SiscoTable[[#This Row],[Stock_actual]],0)</f>
        <v>0</v>
      </c>
      <c r="P2644" s="6" t="s">
        <v>7</v>
      </c>
      <c r="Q2644" s="7">
        <v>0</v>
      </c>
      <c r="R2644" s="7">
        <v>0</v>
      </c>
      <c r="S2644" s="7" t="s">
        <v>11928</v>
      </c>
      <c r="BI2644"/>
      <c r="BJ2644"/>
    </row>
    <row r="2645" spans="2:62" x14ac:dyDescent="0.4">
      <c r="B2645" s="1">
        <v>16294</v>
      </c>
      <c r="C2645" s="6" t="s">
        <v>25</v>
      </c>
      <c r="D2645" s="6" t="s">
        <v>30</v>
      </c>
      <c r="E2645" s="6" t="s">
        <v>3268</v>
      </c>
      <c r="F2645" s="6" t="s">
        <v>3269</v>
      </c>
      <c r="G2645" s="6" t="s">
        <v>4384</v>
      </c>
      <c r="H2645" s="6" t="s">
        <v>4400</v>
      </c>
      <c r="I2645" s="6" t="s">
        <v>4399</v>
      </c>
      <c r="J2645" s="6" t="s">
        <v>5</v>
      </c>
      <c r="K2645" s="7">
        <v>9</v>
      </c>
      <c r="L2645" s="7">
        <f>IFERROR(VLOOKUP(SiscoTable[[#This Row],[Código]],Hoja2!A:B,2,0)*SiscoTable[[#This Row],[Provta(Uns)]],0)</f>
        <v>139.5</v>
      </c>
      <c r="M2645" s="7">
        <v>0</v>
      </c>
      <c r="N2645" s="7">
        <v>1</v>
      </c>
      <c r="O2645" s="7">
        <f>IFERROR(VLOOKUP(SiscoTable[[#This Row],[Código]],Hoja2!A:B,2,0)*SiscoTable[[#This Row],[Stock_actual]],0)</f>
        <v>15.5</v>
      </c>
      <c r="P2645" s="6" t="s">
        <v>82</v>
      </c>
      <c r="Q2645" s="7">
        <v>10</v>
      </c>
      <c r="R2645" s="7">
        <v>17.899999999999999</v>
      </c>
      <c r="S2645" s="7" t="s">
        <v>11928</v>
      </c>
      <c r="BI2645"/>
      <c r="BJ2645"/>
    </row>
    <row r="2646" spans="2:62" x14ac:dyDescent="0.4">
      <c r="B2646" s="1">
        <v>16295</v>
      </c>
      <c r="C2646" s="6" t="s">
        <v>25</v>
      </c>
      <c r="D2646" s="6" t="s">
        <v>25</v>
      </c>
      <c r="E2646" s="6" t="s">
        <v>3268</v>
      </c>
      <c r="F2646" s="6" t="s">
        <v>3269</v>
      </c>
      <c r="G2646" s="6" t="s">
        <v>4384</v>
      </c>
      <c r="H2646" s="6" t="s">
        <v>4400</v>
      </c>
      <c r="I2646" s="6" t="s">
        <v>4401</v>
      </c>
      <c r="J2646" s="6" t="s">
        <v>5</v>
      </c>
      <c r="K2646" s="7">
        <v>0.5</v>
      </c>
      <c r="L2646" s="7">
        <f>IFERROR(VLOOKUP(SiscoTable[[#This Row],[Código]],Hoja2!A:B,2,0)*SiscoTable[[#This Row],[Provta(Uns)]],0)</f>
        <v>4.0999999999999996</v>
      </c>
      <c r="M2646" s="7">
        <v>0</v>
      </c>
      <c r="N2646" s="7">
        <v>0</v>
      </c>
      <c r="O2646" s="7">
        <f>IFERROR(VLOOKUP(SiscoTable[[#This Row],[Código]],Hoja2!A:B,2,0)*SiscoTable[[#This Row],[Stock_actual]],0)</f>
        <v>0</v>
      </c>
      <c r="P2646" s="6" t="s">
        <v>7</v>
      </c>
      <c r="Q2646" s="7">
        <v>1</v>
      </c>
      <c r="R2646" s="7">
        <v>1.2</v>
      </c>
      <c r="S2646" s="7" t="s">
        <v>11928</v>
      </c>
      <c r="BI2646"/>
      <c r="BJ2646"/>
    </row>
    <row r="2647" spans="2:62" x14ac:dyDescent="0.4">
      <c r="B2647" s="1">
        <v>16296</v>
      </c>
      <c r="C2647" s="6" t="s">
        <v>30</v>
      </c>
      <c r="D2647" s="6" t="s">
        <v>8</v>
      </c>
      <c r="E2647" s="6" t="s">
        <v>3268</v>
      </c>
      <c r="F2647" s="6" t="s">
        <v>3269</v>
      </c>
      <c r="G2647" s="6" t="s">
        <v>4384</v>
      </c>
      <c r="H2647" s="6" t="s">
        <v>3508</v>
      </c>
      <c r="I2647" s="6" t="s">
        <v>4474</v>
      </c>
      <c r="J2647" s="6" t="s">
        <v>5</v>
      </c>
      <c r="K2647" s="7">
        <v>0</v>
      </c>
      <c r="L2647" s="7">
        <f>IFERROR(VLOOKUP(SiscoTable[[#This Row],[Código]],Hoja2!A:B,2,0)*SiscoTable[[#This Row],[Provta(Uns)]],0)</f>
        <v>0</v>
      </c>
      <c r="M2647" s="7">
        <v>0</v>
      </c>
      <c r="N2647" s="7">
        <v>0</v>
      </c>
      <c r="O2647" s="7">
        <f>IFERROR(VLOOKUP(SiscoTable[[#This Row],[Código]],Hoja2!A:B,2,0)*SiscoTable[[#This Row],[Stock_actual]],0)</f>
        <v>0</v>
      </c>
      <c r="P2647" s="6" t="s">
        <v>7</v>
      </c>
      <c r="Q2647" s="7">
        <v>0</v>
      </c>
      <c r="R2647" s="7">
        <v>0</v>
      </c>
      <c r="S2647" s="7" t="s">
        <v>11928</v>
      </c>
      <c r="BI2647"/>
      <c r="BJ2647"/>
    </row>
    <row r="2648" spans="2:62" x14ac:dyDescent="0.4">
      <c r="B2648" s="1">
        <v>16297</v>
      </c>
      <c r="C2648" s="6" t="s">
        <v>25</v>
      </c>
      <c r="D2648" s="6" t="s">
        <v>25</v>
      </c>
      <c r="E2648" s="6" t="s">
        <v>469</v>
      </c>
      <c r="F2648" s="6" t="s">
        <v>668</v>
      </c>
      <c r="G2648" s="6" t="s">
        <v>865</v>
      </c>
      <c r="H2648" s="6" t="s">
        <v>683</v>
      </c>
      <c r="I2648" s="6" t="s">
        <v>882</v>
      </c>
      <c r="J2648" s="6" t="s">
        <v>5</v>
      </c>
      <c r="K2648" s="7">
        <v>38</v>
      </c>
      <c r="L2648" s="34">
        <f>IFERROR(VLOOKUP(SiscoTable[[#This Row],[Código]],Hoja2!A:B,2,0)*SiscoTable[[#This Row],[Provta(Uns)]],0)</f>
        <v>376.2</v>
      </c>
      <c r="M2648" s="7">
        <v>0</v>
      </c>
      <c r="N2648" s="7">
        <v>32</v>
      </c>
      <c r="O2648" s="34">
        <f>IFERROR(VLOOKUP(SiscoTable[[#This Row],[Código]],Hoja2!A:B,2,0)*SiscoTable[[#This Row],[Stock_actual]],0)</f>
        <v>316.8</v>
      </c>
      <c r="P2648" s="6" t="s">
        <v>101</v>
      </c>
      <c r="Q2648" s="7">
        <v>42</v>
      </c>
      <c r="R2648" s="7">
        <v>75.95</v>
      </c>
      <c r="S2648" s="7" t="s">
        <v>11924</v>
      </c>
      <c r="BI2648"/>
      <c r="BJ2648"/>
    </row>
    <row r="2649" spans="2:62" x14ac:dyDescent="0.4">
      <c r="B2649" s="1">
        <v>16298</v>
      </c>
      <c r="C2649" s="6" t="s">
        <v>25</v>
      </c>
      <c r="D2649" s="6" t="s">
        <v>25</v>
      </c>
      <c r="E2649" s="6" t="s">
        <v>469</v>
      </c>
      <c r="F2649" s="6" t="s">
        <v>668</v>
      </c>
      <c r="G2649" s="6" t="s">
        <v>677</v>
      </c>
      <c r="H2649" s="6" t="s">
        <v>683</v>
      </c>
      <c r="I2649" s="6" t="s">
        <v>691</v>
      </c>
      <c r="J2649" s="6" t="s">
        <v>5</v>
      </c>
      <c r="K2649" s="7">
        <v>25</v>
      </c>
      <c r="L2649" s="34">
        <f>IFERROR(VLOOKUP(SiscoTable[[#This Row],[Código]],Hoja2!A:B,2,0)*SiscoTable[[#This Row],[Provta(Uns)]],0)</f>
        <v>612.5</v>
      </c>
      <c r="M2649" s="7">
        <v>0</v>
      </c>
      <c r="N2649" s="7">
        <v>18</v>
      </c>
      <c r="O2649" s="34">
        <f>IFERROR(VLOOKUP(SiscoTable[[#This Row],[Código]],Hoja2!A:B,2,0)*SiscoTable[[#This Row],[Stock_actual]],0)</f>
        <v>441</v>
      </c>
      <c r="P2649" s="6" t="s">
        <v>144</v>
      </c>
      <c r="Q2649" s="7">
        <v>27</v>
      </c>
      <c r="R2649" s="7">
        <v>50.06</v>
      </c>
      <c r="S2649" s="7" t="s">
        <v>11924</v>
      </c>
      <c r="BI2649"/>
      <c r="BJ2649"/>
    </row>
    <row r="2650" spans="2:62" x14ac:dyDescent="0.4">
      <c r="B2650" s="1">
        <v>16301</v>
      </c>
      <c r="C2650" s="6" t="s">
        <v>25</v>
      </c>
      <c r="D2650" s="6" t="s">
        <v>30</v>
      </c>
      <c r="E2650" s="6" t="s">
        <v>469</v>
      </c>
      <c r="F2650" s="6" t="s">
        <v>668</v>
      </c>
      <c r="G2650" s="6" t="s">
        <v>677</v>
      </c>
      <c r="H2650" s="6" t="s">
        <v>683</v>
      </c>
      <c r="I2650" s="6" t="s">
        <v>692</v>
      </c>
      <c r="J2650" s="6" t="s">
        <v>5</v>
      </c>
      <c r="K2650" s="7">
        <v>12.83</v>
      </c>
      <c r="L2650" s="34">
        <f>IFERROR(VLOOKUP(SiscoTable[[#This Row],[Código]],Hoja2!A:B,2,0)*SiscoTable[[#This Row],[Provta(Uns)]],0)</f>
        <v>203.99700000000001</v>
      </c>
      <c r="M2650" s="7">
        <v>0</v>
      </c>
      <c r="N2650" s="7">
        <v>2</v>
      </c>
      <c r="O2650" s="34">
        <f>IFERROR(VLOOKUP(SiscoTable[[#This Row],[Código]],Hoja2!A:B,2,0)*SiscoTable[[#This Row],[Stock_actual]],0)</f>
        <v>31.8</v>
      </c>
      <c r="P2650" s="6" t="s">
        <v>214</v>
      </c>
      <c r="Q2650" s="7">
        <v>14</v>
      </c>
      <c r="R2650" s="7">
        <v>25.95</v>
      </c>
      <c r="S2650" s="7" t="s">
        <v>11924</v>
      </c>
      <c r="BI2650"/>
      <c r="BJ2650"/>
    </row>
    <row r="2651" spans="2:62" x14ac:dyDescent="0.4">
      <c r="B2651" s="1">
        <v>16303</v>
      </c>
      <c r="C2651" s="6" t="s">
        <v>8</v>
      </c>
      <c r="D2651" s="6" t="s">
        <v>30</v>
      </c>
      <c r="E2651" s="6" t="s">
        <v>3268</v>
      </c>
      <c r="F2651" s="6" t="s">
        <v>3269</v>
      </c>
      <c r="G2651" s="6" t="s">
        <v>4384</v>
      </c>
      <c r="H2651" s="6" t="s">
        <v>3508</v>
      </c>
      <c r="I2651" s="6" t="s">
        <v>4523</v>
      </c>
      <c r="J2651" s="6" t="s">
        <v>5</v>
      </c>
      <c r="K2651" s="7">
        <v>13</v>
      </c>
      <c r="L2651" s="7">
        <f>IFERROR(VLOOKUP(SiscoTable[[#This Row],[Código]],Hoja2!A:B,2,0)*SiscoTable[[#This Row],[Provta(Uns)]],0)</f>
        <v>28.6</v>
      </c>
      <c r="M2651" s="7">
        <v>0</v>
      </c>
      <c r="N2651" s="7">
        <v>78</v>
      </c>
      <c r="O2651" s="7">
        <f>IFERROR(VLOOKUP(SiscoTable[[#This Row],[Código]],Hoja2!A:B,2,0)*SiscoTable[[#This Row],[Stock_actual]],0)</f>
        <v>171.60000000000002</v>
      </c>
      <c r="P2651" s="6" t="s">
        <v>1014</v>
      </c>
      <c r="Q2651" s="7">
        <v>14</v>
      </c>
      <c r="R2651" s="7">
        <v>0</v>
      </c>
      <c r="S2651" s="7" t="s">
        <v>11928</v>
      </c>
      <c r="BI2651"/>
      <c r="BJ2651"/>
    </row>
    <row r="2652" spans="2:62" x14ac:dyDescent="0.4">
      <c r="B2652" s="1">
        <v>16304</v>
      </c>
      <c r="C2652" s="6" t="s">
        <v>25</v>
      </c>
      <c r="D2652" s="6" t="s">
        <v>30</v>
      </c>
      <c r="E2652" s="6" t="s">
        <v>3268</v>
      </c>
      <c r="F2652" s="6" t="s">
        <v>3269</v>
      </c>
      <c r="G2652" s="6" t="s">
        <v>4384</v>
      </c>
      <c r="H2652" s="6" t="s">
        <v>4403</v>
      </c>
      <c r="I2652" s="6" t="s">
        <v>4402</v>
      </c>
      <c r="J2652" s="6" t="s">
        <v>5</v>
      </c>
      <c r="K2652" s="7">
        <v>19.5</v>
      </c>
      <c r="L2652" s="7">
        <f>IFERROR(VLOOKUP(SiscoTable[[#This Row],[Código]],Hoja2!A:B,2,0)*SiscoTable[[#This Row],[Provta(Uns)]],0)</f>
        <v>497.25</v>
      </c>
      <c r="M2652" s="7">
        <v>0</v>
      </c>
      <c r="N2652" s="7">
        <v>62</v>
      </c>
      <c r="O2652" s="7">
        <f>IFERROR(VLOOKUP(SiscoTable[[#This Row],[Código]],Hoja2!A:B,2,0)*SiscoTable[[#This Row],[Stock_actual]],0)</f>
        <v>1581</v>
      </c>
      <c r="P2652" s="6" t="s">
        <v>570</v>
      </c>
      <c r="Q2652" s="7">
        <v>21</v>
      </c>
      <c r="R2652" s="7">
        <v>0</v>
      </c>
      <c r="S2652" s="7" t="s">
        <v>11928</v>
      </c>
      <c r="BI2652"/>
      <c r="BJ2652"/>
    </row>
    <row r="2653" spans="2:62" x14ac:dyDescent="0.4">
      <c r="B2653" s="1">
        <v>16305</v>
      </c>
      <c r="C2653" s="6" t="s">
        <v>25</v>
      </c>
      <c r="D2653" s="6" t="s">
        <v>25</v>
      </c>
      <c r="E2653" s="6" t="s">
        <v>3268</v>
      </c>
      <c r="F2653" s="6" t="s">
        <v>3269</v>
      </c>
      <c r="G2653" s="6" t="s">
        <v>4384</v>
      </c>
      <c r="H2653" s="6" t="s">
        <v>4403</v>
      </c>
      <c r="I2653" s="6" t="s">
        <v>4404</v>
      </c>
      <c r="J2653" s="6" t="s">
        <v>5</v>
      </c>
      <c r="K2653" s="7">
        <v>58.5</v>
      </c>
      <c r="L2653" s="7">
        <f>IFERROR(VLOOKUP(SiscoTable[[#This Row],[Código]],Hoja2!A:B,2,0)*SiscoTable[[#This Row],[Provta(Uns)]],0)</f>
        <v>374.40000000000003</v>
      </c>
      <c r="M2653" s="7">
        <v>0</v>
      </c>
      <c r="N2653" s="7">
        <v>86</v>
      </c>
      <c r="O2653" s="7">
        <f>IFERROR(VLOOKUP(SiscoTable[[#This Row],[Código]],Hoja2!A:B,2,0)*SiscoTable[[#This Row],[Stock_actual]],0)</f>
        <v>550.4</v>
      </c>
      <c r="P2653" s="6" t="s">
        <v>485</v>
      </c>
      <c r="Q2653" s="7">
        <v>64</v>
      </c>
      <c r="R2653" s="7">
        <v>0</v>
      </c>
      <c r="S2653" s="7" t="s">
        <v>11928</v>
      </c>
      <c r="BI2653"/>
      <c r="BJ2653"/>
    </row>
    <row r="2654" spans="2:62" x14ac:dyDescent="0.4">
      <c r="B2654" s="1">
        <v>16306</v>
      </c>
      <c r="C2654" s="6" t="s">
        <v>30</v>
      </c>
      <c r="D2654" s="6" t="s">
        <v>8</v>
      </c>
      <c r="E2654" s="6" t="s">
        <v>3268</v>
      </c>
      <c r="F2654" s="6" t="s">
        <v>3269</v>
      </c>
      <c r="G2654" s="6" t="s">
        <v>4384</v>
      </c>
      <c r="H2654" s="6" t="s">
        <v>4403</v>
      </c>
      <c r="I2654" s="6" t="s">
        <v>4477</v>
      </c>
      <c r="J2654" s="6" t="s">
        <v>5</v>
      </c>
      <c r="K2654" s="7">
        <v>0</v>
      </c>
      <c r="L2654" s="7">
        <f>IFERROR(VLOOKUP(SiscoTable[[#This Row],[Código]],Hoja2!A:B,2,0)*SiscoTable[[#This Row],[Provta(Uns)]],0)</f>
        <v>0</v>
      </c>
      <c r="M2654" s="7">
        <v>0</v>
      </c>
      <c r="N2654" s="7">
        <v>0</v>
      </c>
      <c r="O2654" s="7">
        <f>IFERROR(VLOOKUP(SiscoTable[[#This Row],[Código]],Hoja2!A:B,2,0)*SiscoTable[[#This Row],[Stock_actual]],0)</f>
        <v>0</v>
      </c>
      <c r="P2654" s="6" t="s">
        <v>7</v>
      </c>
      <c r="Q2654" s="7">
        <v>0</v>
      </c>
      <c r="R2654" s="7">
        <v>0</v>
      </c>
      <c r="S2654" s="7" t="s">
        <v>11928</v>
      </c>
      <c r="BI2654"/>
      <c r="BJ2654"/>
    </row>
    <row r="2655" spans="2:62" x14ac:dyDescent="0.4">
      <c r="B2655" s="1">
        <v>16307</v>
      </c>
      <c r="C2655" s="6" t="s">
        <v>8</v>
      </c>
      <c r="D2655" s="6" t="s">
        <v>8</v>
      </c>
      <c r="E2655" s="6" t="s">
        <v>3268</v>
      </c>
      <c r="F2655" s="6" t="s">
        <v>3269</v>
      </c>
      <c r="G2655" s="6" t="s">
        <v>4384</v>
      </c>
      <c r="H2655" s="6" t="s">
        <v>4403</v>
      </c>
      <c r="I2655" s="6" t="s">
        <v>4524</v>
      </c>
      <c r="J2655" s="6" t="s">
        <v>5</v>
      </c>
      <c r="K2655" s="7">
        <v>0</v>
      </c>
      <c r="L2655" s="7">
        <f>IFERROR(VLOOKUP(SiscoTable[[#This Row],[Código]],Hoja2!A:B,2,0)*SiscoTable[[#This Row],[Provta(Uns)]],0)</f>
        <v>0</v>
      </c>
      <c r="M2655" s="7">
        <v>0</v>
      </c>
      <c r="N2655" s="7">
        <v>0</v>
      </c>
      <c r="O2655" s="7">
        <f>IFERROR(VLOOKUP(SiscoTable[[#This Row],[Código]],Hoja2!A:B,2,0)*SiscoTable[[#This Row],[Stock_actual]],0)</f>
        <v>0</v>
      </c>
      <c r="P2655" s="6" t="s">
        <v>7</v>
      </c>
      <c r="Q2655" s="7">
        <v>0</v>
      </c>
      <c r="R2655" s="7">
        <v>0</v>
      </c>
      <c r="S2655" s="7" t="s">
        <v>11928</v>
      </c>
      <c r="BI2655"/>
      <c r="BJ2655"/>
    </row>
    <row r="2656" spans="2:62" x14ac:dyDescent="0.4">
      <c r="B2656" s="1">
        <v>16309</v>
      </c>
      <c r="C2656" s="6" t="s">
        <v>30</v>
      </c>
      <c r="D2656" s="6" t="s">
        <v>8</v>
      </c>
      <c r="E2656" s="6" t="s">
        <v>3268</v>
      </c>
      <c r="F2656" s="6" t="s">
        <v>3269</v>
      </c>
      <c r="G2656" s="6" t="s">
        <v>4384</v>
      </c>
      <c r="H2656" s="6" t="s">
        <v>4403</v>
      </c>
      <c r="I2656" s="6" t="s">
        <v>4478</v>
      </c>
      <c r="J2656" s="6" t="s">
        <v>5</v>
      </c>
      <c r="K2656" s="7">
        <v>3.33</v>
      </c>
      <c r="L2656" s="7">
        <f>IFERROR(VLOOKUP(SiscoTable[[#This Row],[Código]],Hoja2!A:B,2,0)*SiscoTable[[#This Row],[Provta(Uns)]],0)</f>
        <v>70.596000000000004</v>
      </c>
      <c r="M2656" s="7">
        <v>0</v>
      </c>
      <c r="N2656" s="7">
        <v>0</v>
      </c>
      <c r="O2656" s="7">
        <f>IFERROR(VLOOKUP(SiscoTable[[#This Row],[Código]],Hoja2!A:B,2,0)*SiscoTable[[#This Row],[Stock_actual]],0)</f>
        <v>0</v>
      </c>
      <c r="P2656" s="6" t="s">
        <v>7</v>
      </c>
      <c r="Q2656" s="7">
        <v>4</v>
      </c>
      <c r="R2656" s="7">
        <v>6.6</v>
      </c>
      <c r="S2656" s="7" t="s">
        <v>11928</v>
      </c>
      <c r="BI2656"/>
      <c r="BJ2656"/>
    </row>
    <row r="2657" spans="2:62" x14ac:dyDescent="0.4">
      <c r="B2657" s="1">
        <v>16311</v>
      </c>
      <c r="C2657" s="6" t="s">
        <v>25</v>
      </c>
      <c r="D2657" s="6" t="s">
        <v>30</v>
      </c>
      <c r="E2657" s="6" t="s">
        <v>3268</v>
      </c>
      <c r="F2657" s="6" t="s">
        <v>3269</v>
      </c>
      <c r="G2657" s="6" t="s">
        <v>4384</v>
      </c>
      <c r="H2657" s="6" t="s">
        <v>4403</v>
      </c>
      <c r="I2657" s="6" t="s">
        <v>4405</v>
      </c>
      <c r="J2657" s="6" t="s">
        <v>5</v>
      </c>
      <c r="K2657" s="7">
        <v>9</v>
      </c>
      <c r="L2657" s="7">
        <f>IFERROR(VLOOKUP(SiscoTable[[#This Row],[Código]],Hoja2!A:B,2,0)*SiscoTable[[#This Row],[Provta(Uns)]],0)</f>
        <v>189</v>
      </c>
      <c r="M2657" s="7">
        <v>0</v>
      </c>
      <c r="N2657" s="7">
        <v>63</v>
      </c>
      <c r="O2657" s="7">
        <f>IFERROR(VLOOKUP(SiscoTable[[#This Row],[Código]],Hoja2!A:B,2,0)*SiscoTable[[#This Row],[Stock_actual]],0)</f>
        <v>1323</v>
      </c>
      <c r="P2657" s="6" t="s">
        <v>2509</v>
      </c>
      <c r="Q2657" s="7">
        <v>10</v>
      </c>
      <c r="R2657" s="7">
        <v>0</v>
      </c>
      <c r="S2657" s="7" t="s">
        <v>11928</v>
      </c>
      <c r="BI2657"/>
      <c r="BJ2657"/>
    </row>
    <row r="2658" spans="2:62" x14ac:dyDescent="0.4">
      <c r="B2658" s="1">
        <v>16312</v>
      </c>
      <c r="C2658" s="6" t="s">
        <v>25</v>
      </c>
      <c r="D2658" s="6" t="s">
        <v>30</v>
      </c>
      <c r="E2658" s="6" t="s">
        <v>3268</v>
      </c>
      <c r="F2658" s="6" t="s">
        <v>3269</v>
      </c>
      <c r="G2658" s="6" t="s">
        <v>4384</v>
      </c>
      <c r="H2658" s="6" t="s">
        <v>4403</v>
      </c>
      <c r="I2658" s="6" t="s">
        <v>4406</v>
      </c>
      <c r="J2658" s="6" t="s">
        <v>5</v>
      </c>
      <c r="K2658" s="7">
        <v>6.5</v>
      </c>
      <c r="L2658" s="7">
        <f>IFERROR(VLOOKUP(SiscoTable[[#This Row],[Código]],Hoja2!A:B,2,0)*SiscoTable[[#This Row],[Provta(Uns)]],0)</f>
        <v>231.4</v>
      </c>
      <c r="M2658" s="7">
        <v>0</v>
      </c>
      <c r="N2658" s="7">
        <v>1</v>
      </c>
      <c r="O2658" s="7">
        <f>IFERROR(VLOOKUP(SiscoTable[[#This Row],[Código]],Hoja2!A:B,2,0)*SiscoTable[[#This Row],[Stock_actual]],0)</f>
        <v>35.6</v>
      </c>
      <c r="P2658" s="6" t="s">
        <v>214</v>
      </c>
      <c r="Q2658" s="7">
        <v>7</v>
      </c>
      <c r="R2658" s="7">
        <v>13.3</v>
      </c>
      <c r="S2658" s="7" t="s">
        <v>11928</v>
      </c>
      <c r="BI2658"/>
      <c r="BJ2658"/>
    </row>
    <row r="2659" spans="2:62" x14ac:dyDescent="0.4">
      <c r="B2659" s="1">
        <v>16313</v>
      </c>
      <c r="C2659" s="6" t="s">
        <v>30</v>
      </c>
      <c r="D2659" s="6" t="s">
        <v>8</v>
      </c>
      <c r="E2659" s="6" t="s">
        <v>3268</v>
      </c>
      <c r="F2659" s="6" t="s">
        <v>3269</v>
      </c>
      <c r="G2659" s="6" t="s">
        <v>4384</v>
      </c>
      <c r="H2659" s="6" t="s">
        <v>4403</v>
      </c>
      <c r="I2659" s="6" t="s">
        <v>4479</v>
      </c>
      <c r="J2659" s="6" t="s">
        <v>5</v>
      </c>
      <c r="K2659" s="7">
        <v>0</v>
      </c>
      <c r="L2659" s="7">
        <f>IFERROR(VLOOKUP(SiscoTable[[#This Row],[Código]],Hoja2!A:B,2,0)*SiscoTable[[#This Row],[Provta(Uns)]],0)</f>
        <v>0</v>
      </c>
      <c r="M2659" s="7">
        <v>0</v>
      </c>
      <c r="N2659" s="7">
        <v>0</v>
      </c>
      <c r="O2659" s="7">
        <f>IFERROR(VLOOKUP(SiscoTable[[#This Row],[Código]],Hoja2!A:B,2,0)*SiscoTable[[#This Row],[Stock_actual]],0)</f>
        <v>0</v>
      </c>
      <c r="P2659" s="6" t="s">
        <v>7</v>
      </c>
      <c r="Q2659" s="7">
        <v>0</v>
      </c>
      <c r="R2659" s="7">
        <v>0</v>
      </c>
      <c r="S2659" s="7" t="s">
        <v>11928</v>
      </c>
      <c r="BI2659"/>
      <c r="BJ2659"/>
    </row>
    <row r="2660" spans="2:62" x14ac:dyDescent="0.4">
      <c r="B2660" s="1">
        <v>16314</v>
      </c>
      <c r="C2660" s="6" t="s">
        <v>8</v>
      </c>
      <c r="D2660" s="6" t="s">
        <v>8</v>
      </c>
      <c r="E2660" s="6" t="s">
        <v>3268</v>
      </c>
      <c r="F2660" s="6" t="s">
        <v>3269</v>
      </c>
      <c r="G2660" s="6" t="s">
        <v>4384</v>
      </c>
      <c r="H2660" s="6" t="s">
        <v>4403</v>
      </c>
      <c r="I2660" s="6" t="s">
        <v>4525</v>
      </c>
      <c r="J2660" s="6" t="s">
        <v>5</v>
      </c>
      <c r="K2660" s="7">
        <v>0</v>
      </c>
      <c r="L2660" s="7">
        <f>IFERROR(VLOOKUP(SiscoTable[[#This Row],[Código]],Hoja2!A:B,2,0)*SiscoTable[[#This Row],[Provta(Uns)]],0)</f>
        <v>0</v>
      </c>
      <c r="M2660" s="7">
        <v>0</v>
      </c>
      <c r="N2660" s="7">
        <v>0</v>
      </c>
      <c r="O2660" s="7">
        <f>IFERROR(VLOOKUP(SiscoTable[[#This Row],[Código]],Hoja2!A:B,2,0)*SiscoTable[[#This Row],[Stock_actual]],0)</f>
        <v>0</v>
      </c>
      <c r="P2660" s="6" t="s">
        <v>7</v>
      </c>
      <c r="Q2660" s="7">
        <v>0</v>
      </c>
      <c r="R2660" s="7">
        <v>0</v>
      </c>
      <c r="S2660" s="7" t="s">
        <v>11928</v>
      </c>
      <c r="BI2660"/>
      <c r="BJ2660"/>
    </row>
    <row r="2661" spans="2:62" x14ac:dyDescent="0.4">
      <c r="B2661" s="1">
        <v>16315</v>
      </c>
      <c r="C2661" s="6" t="s">
        <v>25</v>
      </c>
      <c r="D2661" s="6" t="s">
        <v>30</v>
      </c>
      <c r="E2661" s="6" t="s">
        <v>3268</v>
      </c>
      <c r="F2661" s="6" t="s">
        <v>3269</v>
      </c>
      <c r="G2661" s="6" t="s">
        <v>4384</v>
      </c>
      <c r="H2661" s="6" t="s">
        <v>4403</v>
      </c>
      <c r="I2661" s="6" t="s">
        <v>4407</v>
      </c>
      <c r="J2661" s="6" t="s">
        <v>5</v>
      </c>
      <c r="K2661" s="7">
        <v>1.5</v>
      </c>
      <c r="L2661" s="7">
        <f>IFERROR(VLOOKUP(SiscoTable[[#This Row],[Código]],Hoja2!A:B,2,0)*SiscoTable[[#This Row],[Provta(Uns)]],0)</f>
        <v>33.299999999999997</v>
      </c>
      <c r="M2661" s="7">
        <v>0</v>
      </c>
      <c r="N2661" s="7">
        <v>0</v>
      </c>
      <c r="O2661" s="7">
        <f>IFERROR(VLOOKUP(SiscoTable[[#This Row],[Código]],Hoja2!A:B,2,0)*SiscoTable[[#This Row],[Stock_actual]],0)</f>
        <v>0</v>
      </c>
      <c r="P2661" s="6" t="s">
        <v>7</v>
      </c>
      <c r="Q2661" s="7">
        <v>2</v>
      </c>
      <c r="R2661" s="7">
        <v>3</v>
      </c>
      <c r="S2661" s="7" t="s">
        <v>11928</v>
      </c>
      <c r="BI2661"/>
      <c r="BJ2661"/>
    </row>
    <row r="2662" spans="2:62" x14ac:dyDescent="0.4">
      <c r="B2662" s="1">
        <v>16316</v>
      </c>
      <c r="C2662" s="6" t="s">
        <v>25</v>
      </c>
      <c r="D2662" s="6" t="s">
        <v>30</v>
      </c>
      <c r="E2662" s="6" t="s">
        <v>3268</v>
      </c>
      <c r="F2662" s="6" t="s">
        <v>3269</v>
      </c>
      <c r="G2662" s="6" t="s">
        <v>4384</v>
      </c>
      <c r="H2662" s="6" t="s">
        <v>4403</v>
      </c>
      <c r="I2662" s="6" t="s">
        <v>4408</v>
      </c>
      <c r="J2662" s="6" t="s">
        <v>5</v>
      </c>
      <c r="K2662" s="7">
        <v>19.5</v>
      </c>
      <c r="L2662" s="7">
        <f>IFERROR(VLOOKUP(SiscoTable[[#This Row],[Código]],Hoja2!A:B,2,0)*SiscoTable[[#This Row],[Provta(Uns)]],0)</f>
        <v>191.10000000000002</v>
      </c>
      <c r="M2662" s="7">
        <v>0</v>
      </c>
      <c r="N2662" s="7">
        <v>111</v>
      </c>
      <c r="O2662" s="7">
        <f>IFERROR(VLOOKUP(SiscoTable[[#This Row],[Código]],Hoja2!A:B,2,0)*SiscoTable[[#This Row],[Stock_actual]],0)</f>
        <v>1087.8000000000002</v>
      </c>
      <c r="P2662" s="6" t="s">
        <v>4409</v>
      </c>
      <c r="Q2662" s="7">
        <v>21</v>
      </c>
      <c r="R2662" s="7">
        <v>0</v>
      </c>
      <c r="S2662" s="7" t="s">
        <v>11928</v>
      </c>
      <c r="BI2662"/>
      <c r="BJ2662"/>
    </row>
    <row r="2663" spans="2:62" x14ac:dyDescent="0.4">
      <c r="B2663" s="1">
        <v>16317</v>
      </c>
      <c r="C2663" s="6" t="s">
        <v>25</v>
      </c>
      <c r="D2663" s="6" t="s">
        <v>25</v>
      </c>
      <c r="E2663" s="6" t="s">
        <v>3268</v>
      </c>
      <c r="F2663" s="6" t="s">
        <v>3269</v>
      </c>
      <c r="G2663" s="6" t="s">
        <v>4384</v>
      </c>
      <c r="H2663" s="6" t="s">
        <v>4403</v>
      </c>
      <c r="I2663" s="6" t="s">
        <v>4410</v>
      </c>
      <c r="J2663" s="6" t="s">
        <v>5</v>
      </c>
      <c r="K2663" s="7">
        <v>52.17</v>
      </c>
      <c r="L2663" s="7">
        <f>IFERROR(VLOOKUP(SiscoTable[[#This Row],[Código]],Hoja2!A:B,2,0)*SiscoTable[[#This Row],[Provta(Uns)]],0)</f>
        <v>584.30399999999997</v>
      </c>
      <c r="M2663" s="7">
        <v>0</v>
      </c>
      <c r="N2663" s="7">
        <v>118</v>
      </c>
      <c r="O2663" s="7">
        <f>IFERROR(VLOOKUP(SiscoTable[[#This Row],[Código]],Hoja2!A:B,2,0)*SiscoTable[[#This Row],[Stock_actual]],0)</f>
        <v>1321.6</v>
      </c>
      <c r="P2663" s="6" t="s">
        <v>254</v>
      </c>
      <c r="Q2663" s="7">
        <v>57</v>
      </c>
      <c r="R2663" s="7">
        <v>0</v>
      </c>
      <c r="S2663" s="7" t="s">
        <v>11928</v>
      </c>
      <c r="BI2663"/>
      <c r="BJ2663"/>
    </row>
    <row r="2664" spans="2:62" x14ac:dyDescent="0.4">
      <c r="B2664" s="1">
        <v>16318</v>
      </c>
      <c r="C2664" s="6" t="s">
        <v>25</v>
      </c>
      <c r="D2664" s="6" t="s">
        <v>30</v>
      </c>
      <c r="E2664" s="6" t="s">
        <v>3268</v>
      </c>
      <c r="F2664" s="6" t="s">
        <v>3269</v>
      </c>
      <c r="G2664" s="6" t="s">
        <v>4384</v>
      </c>
      <c r="H2664" s="6" t="s">
        <v>4403</v>
      </c>
      <c r="I2664" s="6" t="s">
        <v>4411</v>
      </c>
      <c r="J2664" s="6" t="s">
        <v>5</v>
      </c>
      <c r="K2664" s="7">
        <v>14.5</v>
      </c>
      <c r="L2664" s="7">
        <f>IFERROR(VLOOKUP(SiscoTable[[#This Row],[Código]],Hoja2!A:B,2,0)*SiscoTable[[#This Row],[Provta(Uns)]],0)</f>
        <v>455.29999999999995</v>
      </c>
      <c r="M2664" s="7">
        <v>0</v>
      </c>
      <c r="N2664" s="7">
        <v>44</v>
      </c>
      <c r="O2664" s="7">
        <f>IFERROR(VLOOKUP(SiscoTable[[#This Row],[Código]],Hoja2!A:B,2,0)*SiscoTable[[#This Row],[Stock_actual]],0)</f>
        <v>1381.6</v>
      </c>
      <c r="P2664" s="6" t="s">
        <v>92</v>
      </c>
      <c r="Q2664" s="7">
        <v>16</v>
      </c>
      <c r="R2664" s="7">
        <v>0</v>
      </c>
      <c r="S2664" s="7" t="s">
        <v>11928</v>
      </c>
      <c r="BI2664"/>
      <c r="BJ2664"/>
    </row>
    <row r="2665" spans="2:62" x14ac:dyDescent="0.4">
      <c r="B2665" s="1">
        <v>16319</v>
      </c>
      <c r="C2665" s="6" t="s">
        <v>25</v>
      </c>
      <c r="D2665" s="6" t="s">
        <v>25</v>
      </c>
      <c r="E2665" s="6" t="s">
        <v>3268</v>
      </c>
      <c r="F2665" s="6" t="s">
        <v>3269</v>
      </c>
      <c r="G2665" s="6" t="s">
        <v>4384</v>
      </c>
      <c r="H2665" s="6" t="s">
        <v>4403</v>
      </c>
      <c r="I2665" s="6" t="s">
        <v>4412</v>
      </c>
      <c r="J2665" s="6" t="s">
        <v>5</v>
      </c>
      <c r="K2665" s="7">
        <v>38.67</v>
      </c>
      <c r="L2665" s="7">
        <f>IFERROR(VLOOKUP(SiscoTable[[#This Row],[Código]],Hoja2!A:B,2,0)*SiscoTable[[#This Row],[Provta(Uns)]],0)</f>
        <v>653.52300000000002</v>
      </c>
      <c r="M2665" s="7">
        <v>0</v>
      </c>
      <c r="N2665" s="7">
        <v>53</v>
      </c>
      <c r="O2665" s="7">
        <f>IFERROR(VLOOKUP(SiscoTable[[#This Row],[Código]],Hoja2!A:B,2,0)*SiscoTable[[#This Row],[Stock_actual]],0)</f>
        <v>895.69999999999993</v>
      </c>
      <c r="P2665" s="6" t="s">
        <v>575</v>
      </c>
      <c r="Q2665" s="7">
        <v>43</v>
      </c>
      <c r="R2665" s="7">
        <v>0</v>
      </c>
      <c r="S2665" s="7" t="s">
        <v>11928</v>
      </c>
      <c r="BI2665"/>
      <c r="BJ2665"/>
    </row>
    <row r="2666" spans="2:62" x14ac:dyDescent="0.4">
      <c r="B2666" s="1">
        <v>16320</v>
      </c>
      <c r="C2666" s="6" t="s">
        <v>25</v>
      </c>
      <c r="D2666" s="6" t="s">
        <v>30</v>
      </c>
      <c r="E2666" s="6" t="s">
        <v>3268</v>
      </c>
      <c r="F2666" s="6" t="s">
        <v>3269</v>
      </c>
      <c r="G2666" s="6" t="s">
        <v>4384</v>
      </c>
      <c r="H2666" s="6" t="s">
        <v>4403</v>
      </c>
      <c r="I2666" s="6" t="s">
        <v>4413</v>
      </c>
      <c r="J2666" s="6" t="s">
        <v>5</v>
      </c>
      <c r="K2666" s="7">
        <v>13</v>
      </c>
      <c r="L2666" s="7">
        <f>IFERROR(VLOOKUP(SiscoTable[[#This Row],[Código]],Hoja2!A:B,2,0)*SiscoTable[[#This Row],[Provta(Uns)]],0)</f>
        <v>278.2</v>
      </c>
      <c r="M2666" s="7">
        <v>0</v>
      </c>
      <c r="N2666" s="7">
        <v>0</v>
      </c>
      <c r="O2666" s="7">
        <f>IFERROR(VLOOKUP(SiscoTable[[#This Row],[Código]],Hoja2!A:B,2,0)*SiscoTable[[#This Row],[Stock_actual]],0)</f>
        <v>0</v>
      </c>
      <c r="P2666" s="6" t="s">
        <v>7</v>
      </c>
      <c r="Q2666" s="7">
        <v>14</v>
      </c>
      <c r="R2666" s="7">
        <v>25.8</v>
      </c>
      <c r="S2666" s="7" t="s">
        <v>11928</v>
      </c>
      <c r="BI2666"/>
      <c r="BJ2666"/>
    </row>
    <row r="2667" spans="2:62" x14ac:dyDescent="0.4">
      <c r="B2667" s="1">
        <v>16321</v>
      </c>
      <c r="C2667" s="6" t="s">
        <v>25</v>
      </c>
      <c r="D2667" s="6" t="s">
        <v>30</v>
      </c>
      <c r="E2667" s="6" t="s">
        <v>3268</v>
      </c>
      <c r="F2667" s="6" t="s">
        <v>3269</v>
      </c>
      <c r="G2667" s="6" t="s">
        <v>4384</v>
      </c>
      <c r="H2667" s="6" t="s">
        <v>4403</v>
      </c>
      <c r="I2667" s="6" t="s">
        <v>4414</v>
      </c>
      <c r="J2667" s="6" t="s">
        <v>5</v>
      </c>
      <c r="K2667" s="7">
        <v>13.17</v>
      </c>
      <c r="L2667" s="7">
        <f>IFERROR(VLOOKUP(SiscoTable[[#This Row],[Código]],Hoja2!A:B,2,0)*SiscoTable[[#This Row],[Provta(Uns)]],0)</f>
        <v>777.03</v>
      </c>
      <c r="M2667" s="7">
        <v>0</v>
      </c>
      <c r="N2667" s="7">
        <v>31</v>
      </c>
      <c r="O2667" s="7">
        <f>IFERROR(VLOOKUP(SiscoTable[[#This Row],[Código]],Hoja2!A:B,2,0)*SiscoTable[[#This Row],[Stock_actual]],0)</f>
        <v>1829</v>
      </c>
      <c r="P2667" s="6" t="s">
        <v>1751</v>
      </c>
      <c r="Q2667" s="7">
        <v>15</v>
      </c>
      <c r="R2667" s="7">
        <v>0</v>
      </c>
      <c r="S2667" s="7" t="s">
        <v>11928</v>
      </c>
      <c r="BI2667"/>
      <c r="BJ2667"/>
    </row>
    <row r="2668" spans="2:62" x14ac:dyDescent="0.4">
      <c r="B2668" s="1">
        <v>16322</v>
      </c>
      <c r="C2668" s="6" t="s">
        <v>25</v>
      </c>
      <c r="D2668" s="6" t="s">
        <v>30</v>
      </c>
      <c r="E2668" s="6" t="s">
        <v>3268</v>
      </c>
      <c r="F2668" s="6" t="s">
        <v>3269</v>
      </c>
      <c r="G2668" s="6" t="s">
        <v>4384</v>
      </c>
      <c r="H2668" s="6" t="s">
        <v>4403</v>
      </c>
      <c r="I2668" s="6" t="s">
        <v>4415</v>
      </c>
      <c r="J2668" s="6" t="s">
        <v>5</v>
      </c>
      <c r="K2668" s="7">
        <v>16.670000000000002</v>
      </c>
      <c r="L2668" s="7">
        <f>IFERROR(VLOOKUP(SiscoTable[[#This Row],[Código]],Hoja2!A:B,2,0)*SiscoTable[[#This Row],[Provta(Uns)]],0)</f>
        <v>636.7940000000001</v>
      </c>
      <c r="M2668" s="7">
        <v>0</v>
      </c>
      <c r="N2668" s="7">
        <v>42</v>
      </c>
      <c r="O2668" s="7">
        <f>IFERROR(VLOOKUP(SiscoTable[[#This Row],[Código]],Hoja2!A:B,2,0)*SiscoTable[[#This Row],[Stock_actual]],0)</f>
        <v>1604.4</v>
      </c>
      <c r="P2668" s="6" t="s">
        <v>537</v>
      </c>
      <c r="Q2668" s="7">
        <v>18</v>
      </c>
      <c r="R2668" s="7">
        <v>0</v>
      </c>
      <c r="S2668" s="7" t="s">
        <v>11928</v>
      </c>
      <c r="BI2668"/>
      <c r="BJ2668"/>
    </row>
    <row r="2669" spans="2:62" x14ac:dyDescent="0.4">
      <c r="B2669" s="1">
        <v>16323</v>
      </c>
      <c r="C2669" s="6" t="s">
        <v>25</v>
      </c>
      <c r="D2669" s="6" t="s">
        <v>30</v>
      </c>
      <c r="E2669" s="6" t="s">
        <v>3268</v>
      </c>
      <c r="F2669" s="6" t="s">
        <v>3269</v>
      </c>
      <c r="G2669" s="6" t="s">
        <v>4384</v>
      </c>
      <c r="H2669" s="6" t="s">
        <v>4403</v>
      </c>
      <c r="I2669" s="6" t="s">
        <v>4416</v>
      </c>
      <c r="J2669" s="6" t="s">
        <v>5</v>
      </c>
      <c r="K2669" s="7">
        <v>0</v>
      </c>
      <c r="L2669" s="7">
        <f>IFERROR(VLOOKUP(SiscoTable[[#This Row],[Código]],Hoja2!A:B,2,0)*SiscoTable[[#This Row],[Provta(Uns)]],0)</f>
        <v>0</v>
      </c>
      <c r="M2669" s="7">
        <v>0</v>
      </c>
      <c r="N2669" s="7">
        <v>0</v>
      </c>
      <c r="O2669" s="7">
        <f>IFERROR(VLOOKUP(SiscoTable[[#This Row],[Código]],Hoja2!A:B,2,0)*SiscoTable[[#This Row],[Stock_actual]],0)</f>
        <v>0</v>
      </c>
      <c r="P2669" s="6" t="s">
        <v>7</v>
      </c>
      <c r="Q2669" s="7">
        <v>0</v>
      </c>
      <c r="R2669" s="7">
        <v>0</v>
      </c>
      <c r="S2669" s="7" t="s">
        <v>11928</v>
      </c>
      <c r="BI2669"/>
      <c r="BJ2669"/>
    </row>
    <row r="2670" spans="2:62" x14ac:dyDescent="0.4">
      <c r="B2670" s="1">
        <v>16324</v>
      </c>
      <c r="C2670" s="6" t="s">
        <v>25</v>
      </c>
      <c r="D2670" s="6" t="s">
        <v>30</v>
      </c>
      <c r="E2670" s="6" t="s">
        <v>3268</v>
      </c>
      <c r="F2670" s="6" t="s">
        <v>3269</v>
      </c>
      <c r="G2670" s="6" t="s">
        <v>4384</v>
      </c>
      <c r="H2670" s="6" t="s">
        <v>4403</v>
      </c>
      <c r="I2670" s="6" t="s">
        <v>4417</v>
      </c>
      <c r="J2670" s="6" t="s">
        <v>5</v>
      </c>
      <c r="K2670" s="7">
        <v>40.33</v>
      </c>
      <c r="L2670" s="7">
        <f>IFERROR(VLOOKUP(SiscoTable[[#This Row],[Código]],Hoja2!A:B,2,0)*SiscoTable[[#This Row],[Provta(Uns)]],0)</f>
        <v>302.47499999999997</v>
      </c>
      <c r="M2670" s="7">
        <v>0</v>
      </c>
      <c r="N2670" s="7">
        <v>94</v>
      </c>
      <c r="O2670" s="7">
        <f>IFERROR(VLOOKUP(SiscoTable[[#This Row],[Código]],Hoja2!A:B,2,0)*SiscoTable[[#This Row],[Stock_actual]],0)</f>
        <v>705</v>
      </c>
      <c r="P2670" s="6" t="s">
        <v>1159</v>
      </c>
      <c r="Q2670" s="7">
        <v>44</v>
      </c>
      <c r="R2670" s="7">
        <v>0</v>
      </c>
      <c r="S2670" s="7" t="s">
        <v>11928</v>
      </c>
      <c r="BI2670"/>
      <c r="BJ2670"/>
    </row>
    <row r="2671" spans="2:62" x14ac:dyDescent="0.4">
      <c r="B2671" s="1">
        <v>16326</v>
      </c>
      <c r="C2671" s="6" t="s">
        <v>8</v>
      </c>
      <c r="D2671" s="6" t="s">
        <v>8</v>
      </c>
      <c r="E2671" s="6" t="s">
        <v>3268</v>
      </c>
      <c r="F2671" s="6" t="s">
        <v>3269</v>
      </c>
      <c r="G2671" s="6" t="s">
        <v>3479</v>
      </c>
      <c r="H2671" s="6" t="s">
        <v>3503</v>
      </c>
      <c r="I2671" s="6" t="s">
        <v>3639</v>
      </c>
      <c r="J2671" s="6" t="s">
        <v>5</v>
      </c>
      <c r="K2671" s="7">
        <v>0</v>
      </c>
      <c r="L2671" s="7">
        <f>IFERROR(VLOOKUP(SiscoTable[[#This Row],[Código]],Hoja2!A:B,2,0)*SiscoTable[[#This Row],[Provta(Uns)]],0)</f>
        <v>0</v>
      </c>
      <c r="M2671" s="7">
        <v>0</v>
      </c>
      <c r="N2671" s="7">
        <v>0</v>
      </c>
      <c r="O2671" s="7">
        <f>IFERROR(VLOOKUP(SiscoTable[[#This Row],[Código]],Hoja2!A:B,2,0)*SiscoTable[[#This Row],[Stock_actual]],0)</f>
        <v>0</v>
      </c>
      <c r="P2671" s="6" t="s">
        <v>7</v>
      </c>
      <c r="Q2671" s="7">
        <v>0</v>
      </c>
      <c r="R2671" s="7">
        <v>0</v>
      </c>
      <c r="S2671" s="7" t="s">
        <v>11928</v>
      </c>
      <c r="BI2671"/>
      <c r="BJ2671"/>
    </row>
    <row r="2672" spans="2:62" x14ac:dyDescent="0.4">
      <c r="B2672" s="1">
        <v>16327</v>
      </c>
      <c r="C2672" s="6" t="s">
        <v>25</v>
      </c>
      <c r="D2672" s="6" t="s">
        <v>25</v>
      </c>
      <c r="E2672" s="6" t="s">
        <v>3268</v>
      </c>
      <c r="F2672" s="6" t="s">
        <v>3269</v>
      </c>
      <c r="G2672" s="6" t="s">
        <v>3479</v>
      </c>
      <c r="H2672" s="6" t="s">
        <v>3503</v>
      </c>
      <c r="I2672" s="6" t="s">
        <v>3502</v>
      </c>
      <c r="J2672" s="6" t="s">
        <v>5</v>
      </c>
      <c r="K2672" s="7">
        <v>85.67</v>
      </c>
      <c r="L2672" s="7">
        <f>IFERROR(VLOOKUP(SiscoTable[[#This Row],[Código]],Hoja2!A:B,2,0)*SiscoTable[[#This Row],[Provta(Uns)]],0)</f>
        <v>334.113</v>
      </c>
      <c r="M2672" s="7">
        <v>0</v>
      </c>
      <c r="N2672" s="7">
        <v>84</v>
      </c>
      <c r="O2672" s="7">
        <f>IFERROR(VLOOKUP(SiscoTable[[#This Row],[Código]],Hoja2!A:B,2,0)*SiscoTable[[#This Row],[Stock_actual]],0)</f>
        <v>327.59999999999997</v>
      </c>
      <c r="P2672" s="6" t="s">
        <v>252</v>
      </c>
      <c r="Q2672" s="7">
        <v>94</v>
      </c>
      <c r="R2672" s="7">
        <v>170.54</v>
      </c>
      <c r="S2672" s="7" t="s">
        <v>11928</v>
      </c>
      <c r="BI2672"/>
      <c r="BJ2672"/>
    </row>
    <row r="2673" spans="2:62" x14ac:dyDescent="0.4">
      <c r="B2673" s="1">
        <v>16328</v>
      </c>
      <c r="C2673" s="6" t="s">
        <v>25</v>
      </c>
      <c r="D2673" s="6" t="s">
        <v>30</v>
      </c>
      <c r="E2673" s="6" t="s">
        <v>3268</v>
      </c>
      <c r="F2673" s="6" t="s">
        <v>3269</v>
      </c>
      <c r="G2673" s="6" t="s">
        <v>3479</v>
      </c>
      <c r="H2673" s="6" t="s">
        <v>3505</v>
      </c>
      <c r="I2673" s="6" t="s">
        <v>3504</v>
      </c>
      <c r="J2673" s="6" t="s">
        <v>5</v>
      </c>
      <c r="K2673" s="7">
        <v>31.5</v>
      </c>
      <c r="L2673" s="7">
        <f>IFERROR(VLOOKUP(SiscoTable[[#This Row],[Código]],Hoja2!A:B,2,0)*SiscoTable[[#This Row],[Provta(Uns)]],0)</f>
        <v>488.25</v>
      </c>
      <c r="M2673" s="7">
        <v>0</v>
      </c>
      <c r="N2673" s="7">
        <v>49</v>
      </c>
      <c r="O2673" s="7">
        <f>IFERROR(VLOOKUP(SiscoTable[[#This Row],[Código]],Hoja2!A:B,2,0)*SiscoTable[[#This Row],[Stock_actual]],0)</f>
        <v>759.5</v>
      </c>
      <c r="P2673" s="6" t="s">
        <v>581</v>
      </c>
      <c r="Q2673" s="7">
        <v>35</v>
      </c>
      <c r="R2673" s="7">
        <v>0</v>
      </c>
      <c r="S2673" s="7" t="s">
        <v>11928</v>
      </c>
      <c r="BI2673"/>
      <c r="BJ2673"/>
    </row>
    <row r="2674" spans="2:62" x14ac:dyDescent="0.4">
      <c r="B2674" s="1">
        <v>16329</v>
      </c>
      <c r="C2674" s="6" t="s">
        <v>25</v>
      </c>
      <c r="D2674" s="6" t="s">
        <v>25</v>
      </c>
      <c r="E2674" s="6" t="s">
        <v>3268</v>
      </c>
      <c r="F2674" s="6" t="s">
        <v>3269</v>
      </c>
      <c r="G2674" s="6" t="s">
        <v>3479</v>
      </c>
      <c r="H2674" s="6" t="s">
        <v>3505</v>
      </c>
      <c r="I2674" s="6" t="s">
        <v>3506</v>
      </c>
      <c r="J2674" s="6" t="s">
        <v>5</v>
      </c>
      <c r="K2674" s="7">
        <v>41.83</v>
      </c>
      <c r="L2674" s="7">
        <f>IFERROR(VLOOKUP(SiscoTable[[#This Row],[Código]],Hoja2!A:B,2,0)*SiscoTable[[#This Row],[Provta(Uns)]],0)</f>
        <v>414.11700000000002</v>
      </c>
      <c r="M2674" s="7">
        <v>0</v>
      </c>
      <c r="N2674" s="7">
        <v>56</v>
      </c>
      <c r="O2674" s="7">
        <f>IFERROR(VLOOKUP(SiscoTable[[#This Row],[Código]],Hoja2!A:B,2,0)*SiscoTable[[#This Row],[Stock_actual]],0)</f>
        <v>554.4</v>
      </c>
      <c r="P2674" s="6" t="s">
        <v>300</v>
      </c>
      <c r="Q2674" s="7">
        <v>46</v>
      </c>
      <c r="R2674" s="7">
        <v>0</v>
      </c>
      <c r="S2674" s="7" t="s">
        <v>11928</v>
      </c>
      <c r="BI2674"/>
      <c r="BJ2674"/>
    </row>
    <row r="2675" spans="2:62" x14ac:dyDescent="0.4">
      <c r="B2675" s="1">
        <v>16330</v>
      </c>
      <c r="C2675" s="6" t="s">
        <v>30</v>
      </c>
      <c r="D2675" s="6" t="s">
        <v>8</v>
      </c>
      <c r="E2675" s="6" t="s">
        <v>3268</v>
      </c>
      <c r="F2675" s="6" t="s">
        <v>3269</v>
      </c>
      <c r="G2675" s="6" t="s">
        <v>3479</v>
      </c>
      <c r="H2675" s="6" t="s">
        <v>3555</v>
      </c>
      <c r="I2675" s="6" t="s">
        <v>3554</v>
      </c>
      <c r="J2675" s="6" t="s">
        <v>5</v>
      </c>
      <c r="K2675" s="7">
        <v>0</v>
      </c>
      <c r="L2675" s="7">
        <f>IFERROR(VLOOKUP(SiscoTable[[#This Row],[Código]],Hoja2!A:B,2,0)*SiscoTable[[#This Row],[Provta(Uns)]],0)</f>
        <v>0</v>
      </c>
      <c r="M2675" s="7">
        <v>0</v>
      </c>
      <c r="N2675" s="7">
        <v>0</v>
      </c>
      <c r="O2675" s="7">
        <f>IFERROR(VLOOKUP(SiscoTable[[#This Row],[Código]],Hoja2!A:B,2,0)*SiscoTable[[#This Row],[Stock_actual]],0)</f>
        <v>0</v>
      </c>
      <c r="P2675" s="6" t="s">
        <v>7</v>
      </c>
      <c r="Q2675" s="7">
        <v>0</v>
      </c>
      <c r="R2675" s="7">
        <v>0</v>
      </c>
      <c r="S2675" s="7" t="s">
        <v>11928</v>
      </c>
      <c r="BI2675"/>
      <c r="BJ2675"/>
    </row>
    <row r="2676" spans="2:62" x14ac:dyDescent="0.4">
      <c r="B2676" s="1">
        <v>16331</v>
      </c>
      <c r="C2676" s="6" t="s">
        <v>30</v>
      </c>
      <c r="D2676" s="6" t="s">
        <v>8</v>
      </c>
      <c r="E2676" s="6" t="s">
        <v>3268</v>
      </c>
      <c r="F2676" s="6" t="s">
        <v>7197</v>
      </c>
      <c r="G2676" s="6" t="s">
        <v>7554</v>
      </c>
      <c r="H2676" s="6" t="s">
        <v>7594</v>
      </c>
      <c r="I2676" s="6" t="s">
        <v>7658</v>
      </c>
      <c r="J2676" s="6" t="s">
        <v>5</v>
      </c>
      <c r="K2676" s="7">
        <v>5.33</v>
      </c>
      <c r="L2676" s="7">
        <f>IFERROR(VLOOKUP(SiscoTable[[#This Row],[Código]],Hoja2!A:B,2,0)*SiscoTable[[#This Row],[Provta(Uns)]],0)</f>
        <v>91.676000000000002</v>
      </c>
      <c r="M2676" s="7">
        <v>0</v>
      </c>
      <c r="N2676" s="7">
        <v>5</v>
      </c>
      <c r="O2676" s="7">
        <f>IFERROR(VLOOKUP(SiscoTable[[#This Row],[Código]],Hoja2!A:B,2,0)*SiscoTable[[#This Row],[Stock_actual]],0)</f>
        <v>86</v>
      </c>
      <c r="P2676" s="6" t="s">
        <v>474</v>
      </c>
      <c r="Q2676" s="7">
        <v>6</v>
      </c>
      <c r="R2676" s="7">
        <v>10.84</v>
      </c>
      <c r="S2676" s="7" t="s">
        <v>11928</v>
      </c>
      <c r="BI2676"/>
      <c r="BJ2676"/>
    </row>
    <row r="2677" spans="2:62" x14ac:dyDescent="0.4">
      <c r="B2677" s="1">
        <v>16333</v>
      </c>
      <c r="C2677" s="6" t="s">
        <v>8</v>
      </c>
      <c r="D2677" s="6" t="s">
        <v>8</v>
      </c>
      <c r="E2677" s="6" t="s">
        <v>3268</v>
      </c>
      <c r="F2677" s="6" t="s">
        <v>7197</v>
      </c>
      <c r="G2677" s="6" t="s">
        <v>7554</v>
      </c>
      <c r="H2677" s="6" t="s">
        <v>7594</v>
      </c>
      <c r="I2677" s="6" t="s">
        <v>7724</v>
      </c>
      <c r="J2677" s="6" t="s">
        <v>5</v>
      </c>
      <c r="K2677" s="7">
        <v>1.5</v>
      </c>
      <c r="L2677" s="7">
        <f>IFERROR(VLOOKUP(SiscoTable[[#This Row],[Código]],Hoja2!A:B,2,0)*SiscoTable[[#This Row],[Provta(Uns)]],0)</f>
        <v>35.099999999999994</v>
      </c>
      <c r="M2677" s="7">
        <v>0</v>
      </c>
      <c r="N2677" s="7">
        <v>5</v>
      </c>
      <c r="O2677" s="7">
        <f>IFERROR(VLOOKUP(SiscoTable[[#This Row],[Código]],Hoja2!A:B,2,0)*SiscoTable[[#This Row],[Stock_actual]],0)</f>
        <v>117</v>
      </c>
      <c r="P2677" s="6" t="s">
        <v>904</v>
      </c>
      <c r="Q2677" s="7">
        <v>2</v>
      </c>
      <c r="R2677" s="7">
        <v>0</v>
      </c>
      <c r="S2677" s="7" t="s">
        <v>11928</v>
      </c>
      <c r="BI2677"/>
      <c r="BJ2677"/>
    </row>
    <row r="2678" spans="2:62" x14ac:dyDescent="0.4">
      <c r="B2678" s="1">
        <v>16334</v>
      </c>
      <c r="C2678" s="6" t="s">
        <v>25</v>
      </c>
      <c r="D2678" s="6" t="s">
        <v>30</v>
      </c>
      <c r="E2678" s="6" t="s">
        <v>3268</v>
      </c>
      <c r="F2678" s="6" t="s">
        <v>7197</v>
      </c>
      <c r="G2678" s="6" t="s">
        <v>7554</v>
      </c>
      <c r="H2678" s="6" t="s">
        <v>7594</v>
      </c>
      <c r="I2678" s="6" t="s">
        <v>7593</v>
      </c>
      <c r="J2678" s="6" t="s">
        <v>5</v>
      </c>
      <c r="K2678" s="7">
        <v>11.33</v>
      </c>
      <c r="L2678" s="7">
        <f>IFERROR(VLOOKUP(SiscoTable[[#This Row],[Código]],Hoja2!A:B,2,0)*SiscoTable[[#This Row],[Provta(Uns)]],0)</f>
        <v>120.098</v>
      </c>
      <c r="M2678" s="7">
        <v>0</v>
      </c>
      <c r="N2678" s="7">
        <v>22</v>
      </c>
      <c r="O2678" s="7">
        <f>IFERROR(VLOOKUP(SiscoTable[[#This Row],[Código]],Hoja2!A:B,2,0)*SiscoTable[[#This Row],[Stock_actual]],0)</f>
        <v>233.2</v>
      </c>
      <c r="P2678" s="6" t="s">
        <v>770</v>
      </c>
      <c r="Q2678" s="7">
        <v>13</v>
      </c>
      <c r="R2678" s="7">
        <v>0</v>
      </c>
      <c r="S2678" s="7" t="s">
        <v>11928</v>
      </c>
      <c r="BI2678"/>
      <c r="BJ2678"/>
    </row>
    <row r="2679" spans="2:62" x14ac:dyDescent="0.4">
      <c r="B2679" s="1">
        <v>16336</v>
      </c>
      <c r="C2679" s="6" t="s">
        <v>25</v>
      </c>
      <c r="D2679" s="6" t="s">
        <v>30</v>
      </c>
      <c r="E2679" s="6" t="s">
        <v>3268</v>
      </c>
      <c r="F2679" s="6" t="s">
        <v>7197</v>
      </c>
      <c r="G2679" s="6" t="s">
        <v>7554</v>
      </c>
      <c r="H2679" s="6" t="s">
        <v>7594</v>
      </c>
      <c r="I2679" s="6" t="s">
        <v>7595</v>
      </c>
      <c r="J2679" s="6" t="s">
        <v>5</v>
      </c>
      <c r="K2679" s="7">
        <v>11.67</v>
      </c>
      <c r="L2679" s="7">
        <f>IFERROR(VLOOKUP(SiscoTable[[#This Row],[Código]],Hoja2!A:B,2,0)*SiscoTable[[#This Row],[Provta(Uns)]],0)</f>
        <v>204.22499999999999</v>
      </c>
      <c r="M2679" s="7">
        <v>0</v>
      </c>
      <c r="N2679" s="7">
        <v>19</v>
      </c>
      <c r="O2679" s="7">
        <f>IFERROR(VLOOKUP(SiscoTable[[#This Row],[Código]],Hoja2!A:B,2,0)*SiscoTable[[#This Row],[Stock_actual]],0)</f>
        <v>332.5</v>
      </c>
      <c r="P2679" s="6" t="s">
        <v>520</v>
      </c>
      <c r="Q2679" s="7">
        <v>13</v>
      </c>
      <c r="R2679" s="7">
        <v>0</v>
      </c>
      <c r="S2679" s="7" t="s">
        <v>11928</v>
      </c>
      <c r="BI2679"/>
      <c r="BJ2679"/>
    </row>
    <row r="2680" spans="2:62" x14ac:dyDescent="0.4">
      <c r="B2680" s="1">
        <v>16337</v>
      </c>
      <c r="C2680" s="6" t="s">
        <v>25</v>
      </c>
      <c r="D2680" s="6" t="s">
        <v>30</v>
      </c>
      <c r="E2680" s="6" t="s">
        <v>3268</v>
      </c>
      <c r="F2680" s="6" t="s">
        <v>3269</v>
      </c>
      <c r="G2680" s="6" t="s">
        <v>3479</v>
      </c>
      <c r="H2680" s="6" t="s">
        <v>3508</v>
      </c>
      <c r="I2680" s="6" t="s">
        <v>3507</v>
      </c>
      <c r="J2680" s="6" t="s">
        <v>5</v>
      </c>
      <c r="K2680" s="7">
        <v>10.17</v>
      </c>
      <c r="L2680" s="7">
        <f>IFERROR(VLOOKUP(SiscoTable[[#This Row],[Código]],Hoja2!A:B,2,0)*SiscoTable[[#This Row],[Provta(Uns)]],0)</f>
        <v>152.55000000000001</v>
      </c>
      <c r="M2680" s="7">
        <v>0</v>
      </c>
      <c r="N2680" s="7">
        <v>29</v>
      </c>
      <c r="O2680" s="7">
        <f>IFERROR(VLOOKUP(SiscoTable[[#This Row],[Código]],Hoja2!A:B,2,0)*SiscoTable[[#This Row],[Stock_actual]],0)</f>
        <v>435</v>
      </c>
      <c r="P2680" s="6" t="s">
        <v>3509</v>
      </c>
      <c r="Q2680" s="7">
        <v>11</v>
      </c>
      <c r="R2680" s="7">
        <v>0</v>
      </c>
      <c r="S2680" s="7" t="s">
        <v>11928</v>
      </c>
      <c r="BI2680"/>
      <c r="BJ2680"/>
    </row>
    <row r="2681" spans="2:62" x14ac:dyDescent="0.4">
      <c r="B2681" s="1">
        <v>16339</v>
      </c>
      <c r="C2681" s="6" t="s">
        <v>25</v>
      </c>
      <c r="D2681" s="6" t="s">
        <v>30</v>
      </c>
      <c r="E2681" s="6" t="s">
        <v>3268</v>
      </c>
      <c r="F2681" s="6" t="s">
        <v>7197</v>
      </c>
      <c r="G2681" s="6" t="s">
        <v>7554</v>
      </c>
      <c r="H2681" s="6" t="s">
        <v>3505</v>
      </c>
      <c r="I2681" s="6" t="s">
        <v>7596</v>
      </c>
      <c r="J2681" s="6" t="s">
        <v>5</v>
      </c>
      <c r="K2681" s="7">
        <v>24.17</v>
      </c>
      <c r="L2681" s="7">
        <f>IFERROR(VLOOKUP(SiscoTable[[#This Row],[Código]],Hoja2!A:B,2,0)*SiscoTable[[#This Row],[Provta(Uns)]],0)</f>
        <v>529.32299999999998</v>
      </c>
      <c r="M2681" s="7">
        <v>0</v>
      </c>
      <c r="N2681" s="7">
        <v>46</v>
      </c>
      <c r="O2681" s="7">
        <f>IFERROR(VLOOKUP(SiscoTable[[#This Row],[Código]],Hoja2!A:B,2,0)*SiscoTable[[#This Row],[Stock_actual]],0)</f>
        <v>1007.4</v>
      </c>
      <c r="P2681" s="6" t="s">
        <v>1267</v>
      </c>
      <c r="Q2681" s="7">
        <v>27</v>
      </c>
      <c r="R2681" s="7">
        <v>0</v>
      </c>
      <c r="S2681" s="7" t="s">
        <v>11928</v>
      </c>
      <c r="BI2681"/>
      <c r="BJ2681"/>
    </row>
    <row r="2682" spans="2:62" x14ac:dyDescent="0.4">
      <c r="B2682" s="1">
        <v>16340</v>
      </c>
      <c r="C2682" s="6" t="s">
        <v>25</v>
      </c>
      <c r="D2682" s="6" t="s">
        <v>30</v>
      </c>
      <c r="E2682" s="6" t="s">
        <v>3268</v>
      </c>
      <c r="F2682" s="6" t="s">
        <v>3269</v>
      </c>
      <c r="G2682" s="6" t="s">
        <v>3479</v>
      </c>
      <c r="H2682" s="6" t="s">
        <v>3511</v>
      </c>
      <c r="I2682" s="6" t="s">
        <v>3510</v>
      </c>
      <c r="J2682" s="6" t="s">
        <v>5</v>
      </c>
      <c r="K2682" s="7">
        <v>4</v>
      </c>
      <c r="L2682" s="7">
        <f>IFERROR(VLOOKUP(SiscoTable[[#This Row],[Código]],Hoja2!A:B,2,0)*SiscoTable[[#This Row],[Provta(Uns)]],0)</f>
        <v>59.2</v>
      </c>
      <c r="M2682" s="7">
        <v>0</v>
      </c>
      <c r="N2682" s="7">
        <v>0</v>
      </c>
      <c r="O2682" s="7">
        <f>IFERROR(VLOOKUP(SiscoTable[[#This Row],[Código]],Hoja2!A:B,2,0)*SiscoTable[[#This Row],[Stock_actual]],0)</f>
        <v>0</v>
      </c>
      <c r="P2682" s="6" t="s">
        <v>7</v>
      </c>
      <c r="Q2682" s="7">
        <v>4</v>
      </c>
      <c r="R2682" s="7">
        <v>7.8000000000000007</v>
      </c>
      <c r="S2682" s="7" t="s">
        <v>11928</v>
      </c>
      <c r="BI2682"/>
      <c r="BJ2682"/>
    </row>
    <row r="2683" spans="2:62" x14ac:dyDescent="0.4">
      <c r="B2683" s="1">
        <v>16341</v>
      </c>
      <c r="C2683" s="6" t="s">
        <v>8</v>
      </c>
      <c r="D2683" s="6" t="s">
        <v>8</v>
      </c>
      <c r="E2683" s="6" t="s">
        <v>3268</v>
      </c>
      <c r="F2683" s="6" t="s">
        <v>3269</v>
      </c>
      <c r="G2683" s="6" t="s">
        <v>3479</v>
      </c>
      <c r="H2683" s="6" t="s">
        <v>3518</v>
      </c>
      <c r="I2683" s="6" t="s">
        <v>3640</v>
      </c>
      <c r="J2683" s="6" t="s">
        <v>5</v>
      </c>
      <c r="K2683" s="7">
        <v>0</v>
      </c>
      <c r="L2683" s="7">
        <f>IFERROR(VLOOKUP(SiscoTable[[#This Row],[Código]],Hoja2!A:B,2,0)*SiscoTable[[#This Row],[Provta(Uns)]],0)</f>
        <v>0</v>
      </c>
      <c r="M2683" s="7">
        <v>0</v>
      </c>
      <c r="N2683" s="7">
        <v>0</v>
      </c>
      <c r="O2683" s="7">
        <f>IFERROR(VLOOKUP(SiscoTable[[#This Row],[Código]],Hoja2!A:B,2,0)*SiscoTable[[#This Row],[Stock_actual]],0)</f>
        <v>0</v>
      </c>
      <c r="P2683" s="6" t="s">
        <v>7</v>
      </c>
      <c r="Q2683" s="7">
        <v>0</v>
      </c>
      <c r="R2683" s="7">
        <v>0</v>
      </c>
      <c r="S2683" s="7" t="s">
        <v>11928</v>
      </c>
      <c r="BI2683"/>
      <c r="BJ2683"/>
    </row>
    <row r="2684" spans="2:62" x14ac:dyDescent="0.4">
      <c r="B2684" s="1">
        <v>16343</v>
      </c>
      <c r="C2684" s="6" t="s">
        <v>8</v>
      </c>
      <c r="D2684" s="6" t="s">
        <v>8</v>
      </c>
      <c r="E2684" s="6" t="s">
        <v>3268</v>
      </c>
      <c r="F2684" s="6" t="s">
        <v>7197</v>
      </c>
      <c r="G2684" s="6" t="s">
        <v>7388</v>
      </c>
      <c r="H2684" s="6" t="s">
        <v>3563</v>
      </c>
      <c r="I2684" s="6" t="s">
        <v>7476</v>
      </c>
      <c r="J2684" s="6" t="s">
        <v>5</v>
      </c>
      <c r="K2684" s="7">
        <v>0</v>
      </c>
      <c r="L2684" s="7">
        <f>IFERROR(VLOOKUP(SiscoTable[[#This Row],[Código]],Hoja2!A:B,2,0)*SiscoTable[[#This Row],[Provta(Uns)]],0)</f>
        <v>0</v>
      </c>
      <c r="M2684" s="7">
        <v>0</v>
      </c>
      <c r="N2684" s="7">
        <v>0</v>
      </c>
      <c r="O2684" s="7">
        <f>IFERROR(VLOOKUP(SiscoTable[[#This Row],[Código]],Hoja2!A:B,2,0)*SiscoTable[[#This Row],[Stock_actual]],0)</f>
        <v>0</v>
      </c>
      <c r="P2684" s="6" t="s">
        <v>7</v>
      </c>
      <c r="Q2684" s="7">
        <v>0</v>
      </c>
      <c r="R2684" s="7">
        <v>0</v>
      </c>
      <c r="S2684" s="7" t="s">
        <v>11928</v>
      </c>
      <c r="BI2684"/>
      <c r="BJ2684"/>
    </row>
    <row r="2685" spans="2:62" x14ac:dyDescent="0.4">
      <c r="B2685" s="1">
        <v>16344</v>
      </c>
      <c r="C2685" s="6" t="s">
        <v>8</v>
      </c>
      <c r="D2685" s="6" t="s">
        <v>8</v>
      </c>
      <c r="E2685" s="6" t="s">
        <v>3268</v>
      </c>
      <c r="F2685" s="6" t="s">
        <v>7197</v>
      </c>
      <c r="G2685" s="6" t="s">
        <v>7388</v>
      </c>
      <c r="H2685" s="6" t="s">
        <v>3563</v>
      </c>
      <c r="I2685" s="6" t="s">
        <v>7477</v>
      </c>
      <c r="J2685" s="6" t="s">
        <v>5</v>
      </c>
      <c r="K2685" s="7">
        <v>0</v>
      </c>
      <c r="L2685" s="7">
        <f>IFERROR(VLOOKUP(SiscoTable[[#This Row],[Código]],Hoja2!A:B,2,0)*SiscoTable[[#This Row],[Provta(Uns)]],0)</f>
        <v>0</v>
      </c>
      <c r="M2685" s="7">
        <v>0</v>
      </c>
      <c r="N2685" s="7">
        <v>0</v>
      </c>
      <c r="O2685" s="7">
        <f>IFERROR(VLOOKUP(SiscoTable[[#This Row],[Código]],Hoja2!A:B,2,0)*SiscoTable[[#This Row],[Stock_actual]],0)</f>
        <v>0</v>
      </c>
      <c r="P2685" s="6" t="s">
        <v>7</v>
      </c>
      <c r="Q2685" s="7">
        <v>0</v>
      </c>
      <c r="R2685" s="7">
        <v>0</v>
      </c>
      <c r="S2685" s="7" t="s">
        <v>11928</v>
      </c>
      <c r="BI2685"/>
      <c r="BJ2685"/>
    </row>
    <row r="2686" spans="2:62" x14ac:dyDescent="0.4">
      <c r="B2686" s="1">
        <v>16345</v>
      </c>
      <c r="C2686" s="6" t="s">
        <v>25</v>
      </c>
      <c r="D2686" s="6" t="s">
        <v>25</v>
      </c>
      <c r="E2686" s="6" t="s">
        <v>3268</v>
      </c>
      <c r="F2686" s="6" t="s">
        <v>7197</v>
      </c>
      <c r="G2686" s="6" t="s">
        <v>7388</v>
      </c>
      <c r="H2686" s="6" t="s">
        <v>3563</v>
      </c>
      <c r="I2686" s="6" t="s">
        <v>7395</v>
      </c>
      <c r="J2686" s="6" t="s">
        <v>5</v>
      </c>
      <c r="K2686" s="7">
        <v>311.33</v>
      </c>
      <c r="L2686" s="7">
        <f>IFERROR(VLOOKUP(SiscoTable[[#This Row],[Código]],Hoja2!A:B,2,0)*SiscoTable[[#This Row],[Provta(Uns)]],0)</f>
        <v>560.39400000000001</v>
      </c>
      <c r="M2686" s="7">
        <v>0</v>
      </c>
      <c r="N2686" s="7">
        <v>299</v>
      </c>
      <c r="O2686" s="7">
        <f>IFERROR(VLOOKUP(SiscoTable[[#This Row],[Código]],Hoja2!A:B,2,0)*SiscoTable[[#This Row],[Stock_actual]],0)</f>
        <v>538.20000000000005</v>
      </c>
      <c r="P2686" s="6" t="s">
        <v>252</v>
      </c>
      <c r="Q2686" s="7">
        <v>343</v>
      </c>
      <c r="R2686" s="7">
        <v>625</v>
      </c>
      <c r="S2686" s="7" t="s">
        <v>11928</v>
      </c>
      <c r="BI2686"/>
      <c r="BJ2686"/>
    </row>
    <row r="2687" spans="2:62" x14ac:dyDescent="0.4">
      <c r="B2687" s="1">
        <v>16346</v>
      </c>
      <c r="C2687" s="6" t="s">
        <v>30</v>
      </c>
      <c r="D2687" s="6" t="s">
        <v>25</v>
      </c>
      <c r="E2687" s="6" t="s">
        <v>3268</v>
      </c>
      <c r="F2687" s="6" t="s">
        <v>7197</v>
      </c>
      <c r="G2687" s="6" t="s">
        <v>7388</v>
      </c>
      <c r="H2687" s="6" t="s">
        <v>3563</v>
      </c>
      <c r="I2687" s="6" t="s">
        <v>7425</v>
      </c>
      <c r="J2687" s="6" t="s">
        <v>5</v>
      </c>
      <c r="K2687" s="7">
        <v>99.5</v>
      </c>
      <c r="L2687" s="7">
        <f>IFERROR(VLOOKUP(SiscoTable[[#This Row],[Código]],Hoja2!A:B,2,0)*SiscoTable[[#This Row],[Provta(Uns)]],0)</f>
        <v>159.20000000000002</v>
      </c>
      <c r="M2687" s="7">
        <v>0</v>
      </c>
      <c r="N2687" s="7">
        <v>1</v>
      </c>
      <c r="O2687" s="7">
        <f>IFERROR(VLOOKUP(SiscoTable[[#This Row],[Código]],Hoja2!A:B,2,0)*SiscoTable[[#This Row],[Stock_actual]],0)</f>
        <v>1.6</v>
      </c>
      <c r="P2687" s="6" t="s">
        <v>7</v>
      </c>
      <c r="Q2687" s="7">
        <v>110</v>
      </c>
      <c r="R2687" s="7">
        <v>198.2</v>
      </c>
      <c r="S2687" s="7" t="s">
        <v>11928</v>
      </c>
      <c r="BI2687"/>
      <c r="BJ2687"/>
    </row>
    <row r="2688" spans="2:62" x14ac:dyDescent="0.4">
      <c r="B2688" s="1">
        <v>16348</v>
      </c>
      <c r="C2688" s="6" t="s">
        <v>30</v>
      </c>
      <c r="D2688" s="6" t="s">
        <v>25</v>
      </c>
      <c r="E2688" s="6" t="s">
        <v>3268</v>
      </c>
      <c r="F2688" s="6" t="s">
        <v>7197</v>
      </c>
      <c r="G2688" s="6" t="s">
        <v>7388</v>
      </c>
      <c r="H2688" s="6" t="s">
        <v>3563</v>
      </c>
      <c r="I2688" s="6" t="s">
        <v>7426</v>
      </c>
      <c r="J2688" s="6" t="s">
        <v>5</v>
      </c>
      <c r="K2688" s="7">
        <v>57.67</v>
      </c>
      <c r="L2688" s="7">
        <f>IFERROR(VLOOKUP(SiscoTable[[#This Row],[Código]],Hoja2!A:B,2,0)*SiscoTable[[#This Row],[Provta(Uns)]],0)</f>
        <v>103.80600000000001</v>
      </c>
      <c r="M2688" s="7">
        <v>0</v>
      </c>
      <c r="N2688" s="7">
        <v>2</v>
      </c>
      <c r="O2688" s="7">
        <f>IFERROR(VLOOKUP(SiscoTable[[#This Row],[Código]],Hoja2!A:B,2,0)*SiscoTable[[#This Row],[Stock_actual]],0)</f>
        <v>3.6</v>
      </c>
      <c r="P2688" s="6" t="s">
        <v>24</v>
      </c>
      <c r="Q2688" s="7">
        <v>63</v>
      </c>
      <c r="R2688" s="7">
        <v>115.11999999999999</v>
      </c>
      <c r="S2688" s="7" t="s">
        <v>11928</v>
      </c>
      <c r="BI2688"/>
      <c r="BJ2688"/>
    </row>
    <row r="2689" spans="2:62" x14ac:dyDescent="0.4">
      <c r="B2689" s="1">
        <v>16351</v>
      </c>
      <c r="C2689" s="6" t="s">
        <v>25</v>
      </c>
      <c r="D2689" s="6" t="s">
        <v>25</v>
      </c>
      <c r="E2689" s="6" t="s">
        <v>3268</v>
      </c>
      <c r="F2689" s="6" t="s">
        <v>7197</v>
      </c>
      <c r="G2689" s="6" t="s">
        <v>7388</v>
      </c>
      <c r="H2689" s="6" t="s">
        <v>3563</v>
      </c>
      <c r="I2689" s="6" t="s">
        <v>7396</v>
      </c>
      <c r="J2689" s="6" t="s">
        <v>5</v>
      </c>
      <c r="K2689" s="7">
        <v>284.67</v>
      </c>
      <c r="L2689" s="7">
        <f>IFERROR(VLOOKUP(SiscoTable[[#This Row],[Código]],Hoja2!A:B,2,0)*SiscoTable[[#This Row],[Provta(Uns)]],0)</f>
        <v>626.27400000000011</v>
      </c>
      <c r="M2689" s="7">
        <v>0</v>
      </c>
      <c r="N2689" s="7">
        <v>216</v>
      </c>
      <c r="O2689" s="7">
        <f>IFERROR(VLOOKUP(SiscoTable[[#This Row],[Código]],Hoja2!A:B,2,0)*SiscoTable[[#This Row],[Stock_actual]],0)</f>
        <v>475.20000000000005</v>
      </c>
      <c r="P2689" s="6" t="s">
        <v>119</v>
      </c>
      <c r="Q2689" s="7">
        <v>313</v>
      </c>
      <c r="R2689" s="7">
        <v>571.67000000000007</v>
      </c>
      <c r="S2689" s="7" t="s">
        <v>11928</v>
      </c>
      <c r="BI2689"/>
      <c r="BJ2689"/>
    </row>
    <row r="2690" spans="2:62" x14ac:dyDescent="0.4">
      <c r="B2690" s="1">
        <v>16352</v>
      </c>
      <c r="C2690" s="6" t="s">
        <v>25</v>
      </c>
      <c r="D2690" s="6" t="s">
        <v>25</v>
      </c>
      <c r="E2690" s="6" t="s">
        <v>3268</v>
      </c>
      <c r="F2690" s="6" t="s">
        <v>7197</v>
      </c>
      <c r="G2690" s="6" t="s">
        <v>7388</v>
      </c>
      <c r="H2690" s="6" t="s">
        <v>3563</v>
      </c>
      <c r="I2690" s="6" t="s">
        <v>7397</v>
      </c>
      <c r="J2690" s="6" t="s">
        <v>5</v>
      </c>
      <c r="K2690" s="7">
        <v>151</v>
      </c>
      <c r="L2690" s="7">
        <f>IFERROR(VLOOKUP(SiscoTable[[#This Row],[Código]],Hoja2!A:B,2,0)*SiscoTable[[#This Row],[Provta(Uns)]],0)</f>
        <v>422.79999999999995</v>
      </c>
      <c r="M2690" s="7">
        <v>0</v>
      </c>
      <c r="N2690" s="7">
        <v>139</v>
      </c>
      <c r="O2690" s="7">
        <f>IFERROR(VLOOKUP(SiscoTable[[#This Row],[Código]],Hoja2!A:B,2,0)*SiscoTable[[#This Row],[Stock_actual]],0)</f>
        <v>389.2</v>
      </c>
      <c r="P2690" s="6" t="s">
        <v>474</v>
      </c>
      <c r="Q2690" s="7">
        <v>166</v>
      </c>
      <c r="R2690" s="7">
        <v>303.64000000000004</v>
      </c>
      <c r="S2690" s="7" t="s">
        <v>11928</v>
      </c>
      <c r="BI2690"/>
      <c r="BJ2690"/>
    </row>
    <row r="2691" spans="2:62" x14ac:dyDescent="0.4">
      <c r="B2691" s="1">
        <v>16353</v>
      </c>
      <c r="C2691" s="6" t="s">
        <v>8</v>
      </c>
      <c r="D2691" s="6" t="s">
        <v>30</v>
      </c>
      <c r="E2691" s="6" t="s">
        <v>3268</v>
      </c>
      <c r="F2691" s="6" t="s">
        <v>7197</v>
      </c>
      <c r="G2691" s="6" t="s">
        <v>7388</v>
      </c>
      <c r="H2691" s="6" t="s">
        <v>3563</v>
      </c>
      <c r="I2691" s="6" t="s">
        <v>7478</v>
      </c>
      <c r="J2691" s="6" t="s">
        <v>5</v>
      </c>
      <c r="K2691" s="7">
        <v>39.33</v>
      </c>
      <c r="L2691" s="7">
        <f>IFERROR(VLOOKUP(SiscoTable[[#This Row],[Código]],Hoja2!A:B,2,0)*SiscoTable[[#This Row],[Provta(Uns)]],0)</f>
        <v>39.33</v>
      </c>
      <c r="M2691" s="7">
        <v>0</v>
      </c>
      <c r="N2691" s="7">
        <v>80</v>
      </c>
      <c r="O2691" s="7">
        <f>IFERROR(VLOOKUP(SiscoTable[[#This Row],[Código]],Hoja2!A:B,2,0)*SiscoTable[[#This Row],[Stock_actual]],0)</f>
        <v>80</v>
      </c>
      <c r="P2691" s="6" t="s">
        <v>320</v>
      </c>
      <c r="Q2691" s="7">
        <v>43</v>
      </c>
      <c r="R2691" s="7">
        <v>0</v>
      </c>
      <c r="S2691" s="7" t="s">
        <v>11928</v>
      </c>
      <c r="BI2691"/>
      <c r="BJ2691"/>
    </row>
    <row r="2692" spans="2:62" x14ac:dyDescent="0.4">
      <c r="B2692" s="1">
        <v>16355</v>
      </c>
      <c r="C2692" s="6" t="s">
        <v>8</v>
      </c>
      <c r="D2692" s="6" t="s">
        <v>8</v>
      </c>
      <c r="E2692" s="6" t="s">
        <v>3268</v>
      </c>
      <c r="F2692" s="6" t="s">
        <v>7197</v>
      </c>
      <c r="G2692" s="6" t="s">
        <v>7388</v>
      </c>
      <c r="H2692" s="6" t="s">
        <v>3563</v>
      </c>
      <c r="I2692" s="6" t="s">
        <v>7479</v>
      </c>
      <c r="J2692" s="6" t="s">
        <v>5</v>
      </c>
      <c r="K2692" s="7">
        <v>0</v>
      </c>
      <c r="L2692" s="7">
        <f>IFERROR(VLOOKUP(SiscoTable[[#This Row],[Código]],Hoja2!A:B,2,0)*SiscoTable[[#This Row],[Provta(Uns)]],0)</f>
        <v>0</v>
      </c>
      <c r="M2692" s="7">
        <v>0</v>
      </c>
      <c r="N2692" s="7">
        <v>0</v>
      </c>
      <c r="O2692" s="7">
        <f>IFERROR(VLOOKUP(SiscoTable[[#This Row],[Código]],Hoja2!A:B,2,0)*SiscoTable[[#This Row],[Stock_actual]],0)</f>
        <v>0</v>
      </c>
      <c r="P2692" s="6" t="s">
        <v>7</v>
      </c>
      <c r="Q2692" s="7">
        <v>0</v>
      </c>
      <c r="R2692" s="7">
        <v>0</v>
      </c>
      <c r="S2692" s="7" t="s">
        <v>11928</v>
      </c>
      <c r="BI2692"/>
      <c r="BJ2692"/>
    </row>
    <row r="2693" spans="2:62" x14ac:dyDescent="0.4">
      <c r="B2693" s="1">
        <v>16356</v>
      </c>
      <c r="C2693" s="6" t="s">
        <v>25</v>
      </c>
      <c r="D2693" s="6" t="s">
        <v>25</v>
      </c>
      <c r="E2693" s="6" t="s">
        <v>3268</v>
      </c>
      <c r="F2693" s="6" t="s">
        <v>7197</v>
      </c>
      <c r="G2693" s="6" t="s">
        <v>7388</v>
      </c>
      <c r="H2693" s="6" t="s">
        <v>3563</v>
      </c>
      <c r="I2693" s="6" t="s">
        <v>7398</v>
      </c>
      <c r="J2693" s="6" t="s">
        <v>5</v>
      </c>
      <c r="K2693" s="7">
        <v>80.5</v>
      </c>
      <c r="L2693" s="7">
        <f>IFERROR(VLOOKUP(SiscoTable[[#This Row],[Código]],Hoja2!A:B,2,0)*SiscoTable[[#This Row],[Provta(Uns)]],0)</f>
        <v>177.10000000000002</v>
      </c>
      <c r="M2693" s="7">
        <v>0</v>
      </c>
      <c r="N2693" s="7">
        <v>47</v>
      </c>
      <c r="O2693" s="7">
        <f>IFERROR(VLOOKUP(SiscoTable[[#This Row],[Código]],Hoja2!A:B,2,0)*SiscoTable[[#This Row],[Stock_actual]],0)</f>
        <v>103.4</v>
      </c>
      <c r="P2693" s="6" t="s">
        <v>733</v>
      </c>
      <c r="Q2693" s="7">
        <v>88</v>
      </c>
      <c r="R2693" s="7">
        <v>162.04000000000002</v>
      </c>
      <c r="S2693" s="7" t="s">
        <v>11928</v>
      </c>
      <c r="BI2693"/>
      <c r="BJ2693"/>
    </row>
    <row r="2694" spans="2:62" x14ac:dyDescent="0.4">
      <c r="B2694" s="1">
        <v>16357</v>
      </c>
      <c r="C2694" s="6" t="s">
        <v>30</v>
      </c>
      <c r="D2694" s="6" t="s">
        <v>25</v>
      </c>
      <c r="E2694" s="6" t="s">
        <v>3268</v>
      </c>
      <c r="F2694" s="6" t="s">
        <v>7197</v>
      </c>
      <c r="G2694" s="6" t="s">
        <v>7388</v>
      </c>
      <c r="H2694" s="6" t="s">
        <v>3563</v>
      </c>
      <c r="I2694" s="6" t="s">
        <v>7427</v>
      </c>
      <c r="J2694" s="6" t="s">
        <v>5</v>
      </c>
      <c r="K2694" s="7">
        <v>31.33</v>
      </c>
      <c r="L2694" s="7">
        <f>IFERROR(VLOOKUP(SiscoTable[[#This Row],[Código]],Hoja2!A:B,2,0)*SiscoTable[[#This Row],[Provta(Uns)]],0)</f>
        <v>87.72399999999999</v>
      </c>
      <c r="M2694" s="7">
        <v>0</v>
      </c>
      <c r="N2694" s="7">
        <v>232</v>
      </c>
      <c r="O2694" s="7">
        <f>IFERROR(VLOOKUP(SiscoTable[[#This Row],[Código]],Hoja2!A:B,2,0)*SiscoTable[[#This Row],[Stock_actual]],0)</f>
        <v>649.59999999999991</v>
      </c>
      <c r="P2694" s="6" t="s">
        <v>7428</v>
      </c>
      <c r="Q2694" s="7">
        <v>34</v>
      </c>
      <c r="R2694" s="7">
        <v>0</v>
      </c>
      <c r="S2694" s="7" t="s">
        <v>11928</v>
      </c>
      <c r="BI2694"/>
      <c r="BJ2694"/>
    </row>
    <row r="2695" spans="2:62" x14ac:dyDescent="0.4">
      <c r="B2695" s="1">
        <v>16359</v>
      </c>
      <c r="C2695" s="6" t="s">
        <v>25</v>
      </c>
      <c r="D2695" s="6" t="s">
        <v>25</v>
      </c>
      <c r="E2695" s="6" t="s">
        <v>3268</v>
      </c>
      <c r="F2695" s="6" t="s">
        <v>7197</v>
      </c>
      <c r="G2695" s="6" t="s">
        <v>7388</v>
      </c>
      <c r="H2695" s="6" t="s">
        <v>3563</v>
      </c>
      <c r="I2695" s="6" t="s">
        <v>7399</v>
      </c>
      <c r="J2695" s="6" t="s">
        <v>5</v>
      </c>
      <c r="K2695" s="7">
        <v>225</v>
      </c>
      <c r="L2695" s="7">
        <f>IFERROR(VLOOKUP(SiscoTable[[#This Row],[Código]],Hoja2!A:B,2,0)*SiscoTable[[#This Row],[Provta(Uns)]],0)</f>
        <v>360</v>
      </c>
      <c r="M2695" s="7">
        <v>0</v>
      </c>
      <c r="N2695" s="7">
        <v>378</v>
      </c>
      <c r="O2695" s="7">
        <f>IFERROR(VLOOKUP(SiscoTable[[#This Row],[Código]],Hoja2!A:B,2,0)*SiscoTable[[#This Row],[Stock_actual]],0)</f>
        <v>604.80000000000007</v>
      </c>
      <c r="P2695" s="6" t="s">
        <v>353</v>
      </c>
      <c r="Q2695" s="7">
        <v>248</v>
      </c>
      <c r="R2695" s="7">
        <v>0</v>
      </c>
      <c r="S2695" s="7" t="s">
        <v>11928</v>
      </c>
      <c r="BI2695"/>
      <c r="BJ2695"/>
    </row>
    <row r="2696" spans="2:62" x14ac:dyDescent="0.4">
      <c r="B2696" s="1">
        <v>16365</v>
      </c>
      <c r="C2696" s="6" t="s">
        <v>8</v>
      </c>
      <c r="D2696" s="6" t="s">
        <v>8</v>
      </c>
      <c r="E2696" s="6" t="s">
        <v>3268</v>
      </c>
      <c r="F2696" s="6" t="s">
        <v>3269</v>
      </c>
      <c r="G2696" s="6" t="s">
        <v>5768</v>
      </c>
      <c r="H2696" s="6" t="s">
        <v>5781</v>
      </c>
      <c r="I2696" s="6" t="s">
        <v>5802</v>
      </c>
      <c r="J2696" s="6" t="s">
        <v>5</v>
      </c>
      <c r="K2696" s="7">
        <v>0</v>
      </c>
      <c r="L2696" s="7">
        <f>IFERROR(VLOOKUP(SiscoTable[[#This Row],[Código]],Hoja2!A:B,2,0)*SiscoTable[[#This Row],[Provta(Uns)]],0)</f>
        <v>0</v>
      </c>
      <c r="M2696" s="7">
        <v>0</v>
      </c>
      <c r="N2696" s="7">
        <v>0</v>
      </c>
      <c r="O2696" s="7">
        <f>IFERROR(VLOOKUP(SiscoTable[[#This Row],[Código]],Hoja2!A:B,2,0)*SiscoTable[[#This Row],[Stock_actual]],0)</f>
        <v>0</v>
      </c>
      <c r="P2696" s="6" t="s">
        <v>7</v>
      </c>
      <c r="Q2696" s="7">
        <v>0</v>
      </c>
      <c r="R2696" s="7">
        <v>0</v>
      </c>
      <c r="S2696" s="7" t="s">
        <v>11928</v>
      </c>
      <c r="BI2696"/>
      <c r="BJ2696"/>
    </row>
    <row r="2697" spans="2:62" x14ac:dyDescent="0.4">
      <c r="B2697" s="1">
        <v>16366</v>
      </c>
      <c r="C2697" s="6" t="s">
        <v>8</v>
      </c>
      <c r="D2697" s="6" t="s">
        <v>8</v>
      </c>
      <c r="E2697" s="6" t="s">
        <v>3268</v>
      </c>
      <c r="F2697" s="6" t="s">
        <v>3269</v>
      </c>
      <c r="G2697" s="6" t="s">
        <v>5768</v>
      </c>
      <c r="H2697" s="6" t="s">
        <v>5781</v>
      </c>
      <c r="I2697" s="6" t="s">
        <v>5803</v>
      </c>
      <c r="J2697" s="6" t="s">
        <v>5</v>
      </c>
      <c r="K2697" s="7">
        <v>0</v>
      </c>
      <c r="L2697" s="7">
        <f>IFERROR(VLOOKUP(SiscoTable[[#This Row],[Código]],Hoja2!A:B,2,0)*SiscoTable[[#This Row],[Provta(Uns)]],0)</f>
        <v>0</v>
      </c>
      <c r="M2697" s="7">
        <v>0</v>
      </c>
      <c r="N2697" s="7">
        <v>0</v>
      </c>
      <c r="O2697" s="7">
        <f>IFERROR(VLOOKUP(SiscoTable[[#This Row],[Código]],Hoja2!A:B,2,0)*SiscoTable[[#This Row],[Stock_actual]],0)</f>
        <v>0</v>
      </c>
      <c r="P2697" s="6" t="s">
        <v>7</v>
      </c>
      <c r="Q2697" s="7">
        <v>0</v>
      </c>
      <c r="R2697" s="7">
        <v>0</v>
      </c>
      <c r="S2697" s="7" t="s">
        <v>11928</v>
      </c>
      <c r="BI2697"/>
      <c r="BJ2697"/>
    </row>
    <row r="2698" spans="2:62" x14ac:dyDescent="0.4">
      <c r="B2698" s="1">
        <v>16368</v>
      </c>
      <c r="C2698" s="6" t="s">
        <v>30</v>
      </c>
      <c r="D2698" s="6" t="s">
        <v>25</v>
      </c>
      <c r="E2698" s="6" t="s">
        <v>3268</v>
      </c>
      <c r="F2698" s="6" t="s">
        <v>3269</v>
      </c>
      <c r="G2698" s="6" t="s">
        <v>5768</v>
      </c>
      <c r="H2698" s="6" t="s">
        <v>5781</v>
      </c>
      <c r="I2698" s="6" t="s">
        <v>5782</v>
      </c>
      <c r="J2698" s="6" t="s">
        <v>5</v>
      </c>
      <c r="K2698" s="7">
        <v>31.17</v>
      </c>
      <c r="L2698" s="7">
        <f>IFERROR(VLOOKUP(SiscoTable[[#This Row],[Código]],Hoja2!A:B,2,0)*SiscoTable[[#This Row],[Provta(Uns)]],0)</f>
        <v>118.446</v>
      </c>
      <c r="M2698" s="7">
        <v>0</v>
      </c>
      <c r="N2698" s="7">
        <v>1</v>
      </c>
      <c r="O2698" s="7">
        <f>IFERROR(VLOOKUP(SiscoTable[[#This Row],[Código]],Hoja2!A:B,2,0)*SiscoTable[[#This Row],[Stock_actual]],0)</f>
        <v>3.8</v>
      </c>
      <c r="P2698" s="6" t="s">
        <v>24</v>
      </c>
      <c r="Q2698" s="7">
        <v>34</v>
      </c>
      <c r="R2698" s="7">
        <v>62.440000000000005</v>
      </c>
      <c r="S2698" s="7" t="s">
        <v>11928</v>
      </c>
      <c r="BI2698"/>
      <c r="BJ2698"/>
    </row>
    <row r="2699" spans="2:62" x14ac:dyDescent="0.4">
      <c r="B2699" s="1">
        <v>16369</v>
      </c>
      <c r="C2699" s="6" t="s">
        <v>8</v>
      </c>
      <c r="D2699" s="6" t="s">
        <v>8</v>
      </c>
      <c r="E2699" s="6" t="s">
        <v>3268</v>
      </c>
      <c r="F2699" s="6" t="s">
        <v>3269</v>
      </c>
      <c r="G2699" s="6" t="s">
        <v>5768</v>
      </c>
      <c r="H2699" s="6" t="s">
        <v>5781</v>
      </c>
      <c r="I2699" s="6" t="s">
        <v>5804</v>
      </c>
      <c r="J2699" s="6" t="s">
        <v>5</v>
      </c>
      <c r="K2699" s="7">
        <v>4.33</v>
      </c>
      <c r="L2699" s="7">
        <f>IFERROR(VLOOKUP(SiscoTable[[#This Row],[Código]],Hoja2!A:B,2,0)*SiscoTable[[#This Row],[Provta(Uns)]],0)</f>
        <v>12.99</v>
      </c>
      <c r="M2699" s="7">
        <v>0</v>
      </c>
      <c r="N2699" s="7">
        <v>79</v>
      </c>
      <c r="O2699" s="7">
        <f>IFERROR(VLOOKUP(SiscoTable[[#This Row],[Código]],Hoja2!A:B,2,0)*SiscoTable[[#This Row],[Stock_actual]],0)</f>
        <v>237</v>
      </c>
      <c r="P2699" s="6" t="s">
        <v>5805</v>
      </c>
      <c r="Q2699" s="7">
        <v>5</v>
      </c>
      <c r="R2699" s="7">
        <v>0</v>
      </c>
      <c r="S2699" s="7" t="s">
        <v>11928</v>
      </c>
      <c r="BI2699"/>
      <c r="BJ2699"/>
    </row>
    <row r="2700" spans="2:62" x14ac:dyDescent="0.4">
      <c r="B2700" s="1">
        <v>16370</v>
      </c>
      <c r="C2700" s="6" t="s">
        <v>8</v>
      </c>
      <c r="D2700" s="6" t="s">
        <v>8</v>
      </c>
      <c r="E2700" s="6" t="s">
        <v>3268</v>
      </c>
      <c r="F2700" s="6" t="s">
        <v>3269</v>
      </c>
      <c r="G2700" s="6" t="s">
        <v>5768</v>
      </c>
      <c r="H2700" s="6" t="s">
        <v>5781</v>
      </c>
      <c r="I2700" s="6" t="s">
        <v>5806</v>
      </c>
      <c r="J2700" s="6" t="s">
        <v>5</v>
      </c>
      <c r="K2700" s="7">
        <v>0.5</v>
      </c>
      <c r="L2700" s="7">
        <f>IFERROR(VLOOKUP(SiscoTable[[#This Row],[Código]],Hoja2!A:B,2,0)*SiscoTable[[#This Row],[Provta(Uns)]],0)</f>
        <v>7.65</v>
      </c>
      <c r="M2700" s="7">
        <v>0</v>
      </c>
      <c r="N2700" s="7">
        <v>0</v>
      </c>
      <c r="O2700" s="7">
        <f>IFERROR(VLOOKUP(SiscoTable[[#This Row],[Código]],Hoja2!A:B,2,0)*SiscoTable[[#This Row],[Stock_actual]],0)</f>
        <v>0</v>
      </c>
      <c r="P2700" s="6" t="s">
        <v>7</v>
      </c>
      <c r="Q2700" s="7">
        <v>1</v>
      </c>
      <c r="R2700" s="7">
        <v>1.2</v>
      </c>
      <c r="S2700" s="7" t="s">
        <v>11928</v>
      </c>
      <c r="BI2700"/>
      <c r="BJ2700"/>
    </row>
    <row r="2701" spans="2:62" x14ac:dyDescent="0.4">
      <c r="B2701" s="1">
        <v>16371</v>
      </c>
      <c r="C2701" s="6" t="s">
        <v>8</v>
      </c>
      <c r="D2701" s="6" t="s">
        <v>8</v>
      </c>
      <c r="E2701" s="6" t="s">
        <v>3268</v>
      </c>
      <c r="F2701" s="6" t="s">
        <v>3269</v>
      </c>
      <c r="G2701" s="6" t="s">
        <v>5768</v>
      </c>
      <c r="H2701" s="6" t="s">
        <v>5781</v>
      </c>
      <c r="I2701" s="6" t="s">
        <v>5807</v>
      </c>
      <c r="J2701" s="6" t="s">
        <v>5</v>
      </c>
      <c r="K2701" s="7">
        <v>0</v>
      </c>
      <c r="L2701" s="7">
        <f>IFERROR(VLOOKUP(SiscoTable[[#This Row],[Código]],Hoja2!A:B,2,0)*SiscoTable[[#This Row],[Provta(Uns)]],0)</f>
        <v>0</v>
      </c>
      <c r="M2701" s="7">
        <v>0</v>
      </c>
      <c r="N2701" s="7">
        <v>0</v>
      </c>
      <c r="O2701" s="7">
        <f>IFERROR(VLOOKUP(SiscoTable[[#This Row],[Código]],Hoja2!A:B,2,0)*SiscoTable[[#This Row],[Stock_actual]],0)</f>
        <v>0</v>
      </c>
      <c r="P2701" s="6" t="s">
        <v>7</v>
      </c>
      <c r="Q2701" s="7">
        <v>0</v>
      </c>
      <c r="R2701" s="7">
        <v>0</v>
      </c>
      <c r="S2701" s="7" t="s">
        <v>11928</v>
      </c>
      <c r="BI2701"/>
      <c r="BJ2701"/>
    </row>
    <row r="2702" spans="2:62" x14ac:dyDescent="0.4">
      <c r="B2702" s="1">
        <v>16373</v>
      </c>
      <c r="C2702" s="6" t="s">
        <v>8</v>
      </c>
      <c r="D2702" s="6" t="s">
        <v>8</v>
      </c>
      <c r="E2702" s="6" t="s">
        <v>3268</v>
      </c>
      <c r="F2702" s="6" t="s">
        <v>3269</v>
      </c>
      <c r="G2702" s="6" t="s">
        <v>4384</v>
      </c>
      <c r="H2702" s="6" t="s">
        <v>4419</v>
      </c>
      <c r="I2702" s="6" t="s">
        <v>4526</v>
      </c>
      <c r="J2702" s="6" t="s">
        <v>5</v>
      </c>
      <c r="K2702" s="7">
        <v>0</v>
      </c>
      <c r="L2702" s="7">
        <f>IFERROR(VLOOKUP(SiscoTable[[#This Row],[Código]],Hoja2!A:B,2,0)*SiscoTable[[#This Row],[Provta(Uns)]],0)</f>
        <v>0</v>
      </c>
      <c r="M2702" s="7">
        <v>0</v>
      </c>
      <c r="N2702" s="7">
        <v>0</v>
      </c>
      <c r="O2702" s="7">
        <f>IFERROR(VLOOKUP(SiscoTable[[#This Row],[Código]],Hoja2!A:B,2,0)*SiscoTable[[#This Row],[Stock_actual]],0)</f>
        <v>0</v>
      </c>
      <c r="P2702" s="6" t="s">
        <v>7</v>
      </c>
      <c r="Q2702" s="7">
        <v>0</v>
      </c>
      <c r="R2702" s="7">
        <v>0</v>
      </c>
      <c r="S2702" s="7" t="s">
        <v>11928</v>
      </c>
      <c r="BI2702"/>
      <c r="BJ2702"/>
    </row>
    <row r="2703" spans="2:62" x14ac:dyDescent="0.4">
      <c r="B2703" s="1">
        <v>16374</v>
      </c>
      <c r="C2703" s="6" t="s">
        <v>25</v>
      </c>
      <c r="D2703" s="6" t="s">
        <v>25</v>
      </c>
      <c r="E2703" s="6" t="s">
        <v>3268</v>
      </c>
      <c r="F2703" s="6" t="s">
        <v>3269</v>
      </c>
      <c r="G2703" s="6" t="s">
        <v>4384</v>
      </c>
      <c r="H2703" s="6" t="s">
        <v>4419</v>
      </c>
      <c r="I2703" s="6" t="s">
        <v>4418</v>
      </c>
      <c r="J2703" s="6" t="s">
        <v>5</v>
      </c>
      <c r="K2703" s="7">
        <v>47.5</v>
      </c>
      <c r="L2703" s="7">
        <f>IFERROR(VLOOKUP(SiscoTable[[#This Row],[Código]],Hoja2!A:B,2,0)*SiscoTable[[#This Row],[Provta(Uns)]],0)</f>
        <v>660.25</v>
      </c>
      <c r="M2703" s="7">
        <v>0</v>
      </c>
      <c r="N2703" s="7">
        <v>82</v>
      </c>
      <c r="O2703" s="7">
        <f>IFERROR(VLOOKUP(SiscoTable[[#This Row],[Código]],Hoja2!A:B,2,0)*SiscoTable[[#This Row],[Stock_actual]],0)</f>
        <v>1139.8</v>
      </c>
      <c r="P2703" s="6" t="s">
        <v>697</v>
      </c>
      <c r="Q2703" s="7">
        <v>52</v>
      </c>
      <c r="R2703" s="7">
        <v>0</v>
      </c>
      <c r="S2703" s="7" t="s">
        <v>11928</v>
      </c>
      <c r="BI2703"/>
      <c r="BJ2703"/>
    </row>
    <row r="2704" spans="2:62" x14ac:dyDescent="0.4">
      <c r="B2704" s="1">
        <v>16375</v>
      </c>
      <c r="C2704" s="6" t="s">
        <v>25</v>
      </c>
      <c r="D2704" s="6" t="s">
        <v>25</v>
      </c>
      <c r="E2704" s="6" t="s">
        <v>3268</v>
      </c>
      <c r="F2704" s="6" t="s">
        <v>3269</v>
      </c>
      <c r="G2704" s="6" t="s">
        <v>4384</v>
      </c>
      <c r="H2704" s="6" t="s">
        <v>4419</v>
      </c>
      <c r="I2704" s="6" t="s">
        <v>4420</v>
      </c>
      <c r="J2704" s="6" t="s">
        <v>5</v>
      </c>
      <c r="K2704" s="7">
        <v>35.67</v>
      </c>
      <c r="L2704" s="7">
        <f>IFERROR(VLOOKUP(SiscoTable[[#This Row],[Código]],Hoja2!A:B,2,0)*SiscoTable[[#This Row],[Provta(Uns)]],0)</f>
        <v>192.61800000000002</v>
      </c>
      <c r="M2704" s="7">
        <v>0</v>
      </c>
      <c r="N2704" s="7">
        <v>63</v>
      </c>
      <c r="O2704" s="7">
        <f>IFERROR(VLOOKUP(SiscoTable[[#This Row],[Código]],Hoja2!A:B,2,0)*SiscoTable[[#This Row],[Stock_actual]],0)</f>
        <v>340.20000000000005</v>
      </c>
      <c r="P2704" s="6" t="s">
        <v>512</v>
      </c>
      <c r="Q2704" s="7">
        <v>39</v>
      </c>
      <c r="R2704" s="7">
        <v>0</v>
      </c>
      <c r="S2704" s="7" t="s">
        <v>11928</v>
      </c>
      <c r="BI2704"/>
      <c r="BJ2704"/>
    </row>
    <row r="2705" spans="2:62" x14ac:dyDescent="0.4">
      <c r="B2705" s="1">
        <v>16376</v>
      </c>
      <c r="C2705" s="6" t="s">
        <v>25</v>
      </c>
      <c r="D2705" s="6" t="s">
        <v>25</v>
      </c>
      <c r="E2705" s="6" t="s">
        <v>3268</v>
      </c>
      <c r="F2705" s="6" t="s">
        <v>8283</v>
      </c>
      <c r="G2705" s="6" t="s">
        <v>8321</v>
      </c>
      <c r="H2705" s="6" t="s">
        <v>8333</v>
      </c>
      <c r="I2705" s="6" t="s">
        <v>8332</v>
      </c>
      <c r="J2705" s="6" t="s">
        <v>5</v>
      </c>
      <c r="K2705" s="7">
        <v>226.5</v>
      </c>
      <c r="L2705" s="7">
        <f>IFERROR(VLOOKUP(SiscoTable[[#This Row],[Código]],Hoja2!A:B,2,0)*SiscoTable[[#This Row],[Provta(Uns)]],0)</f>
        <v>883.35</v>
      </c>
      <c r="M2705" s="7">
        <v>0</v>
      </c>
      <c r="N2705" s="7">
        <v>325</v>
      </c>
      <c r="O2705" s="7">
        <f>IFERROR(VLOOKUP(SiscoTable[[#This Row],[Código]],Hoja2!A:B,2,0)*SiscoTable[[#This Row],[Stock_actual]],0)</f>
        <v>1267.5</v>
      </c>
      <c r="P2705" s="6" t="s">
        <v>558</v>
      </c>
      <c r="Q2705" s="7">
        <v>249</v>
      </c>
      <c r="R2705" s="7">
        <v>0</v>
      </c>
      <c r="S2705" s="7" t="s">
        <v>11928</v>
      </c>
      <c r="BI2705"/>
      <c r="BJ2705"/>
    </row>
    <row r="2706" spans="2:62" x14ac:dyDescent="0.4">
      <c r="B2706" s="1">
        <v>16377</v>
      </c>
      <c r="C2706" s="6" t="s">
        <v>25</v>
      </c>
      <c r="D2706" s="6" t="s">
        <v>25</v>
      </c>
      <c r="E2706" s="6" t="s">
        <v>3268</v>
      </c>
      <c r="F2706" s="6" t="s">
        <v>8283</v>
      </c>
      <c r="G2706" s="6" t="s">
        <v>8321</v>
      </c>
      <c r="H2706" s="6" t="s">
        <v>8333</v>
      </c>
      <c r="I2706" s="6" t="s">
        <v>8334</v>
      </c>
      <c r="J2706" s="6" t="s">
        <v>5</v>
      </c>
      <c r="K2706" s="7">
        <v>0</v>
      </c>
      <c r="L2706" s="7">
        <f>IFERROR(VLOOKUP(SiscoTable[[#This Row],[Código]],Hoja2!A:B,2,0)*SiscoTable[[#This Row],[Provta(Uns)]],0)</f>
        <v>0</v>
      </c>
      <c r="M2706" s="7">
        <v>0</v>
      </c>
      <c r="N2706" s="7">
        <v>0</v>
      </c>
      <c r="O2706" s="7">
        <f>IFERROR(VLOOKUP(SiscoTable[[#This Row],[Código]],Hoja2!A:B,2,0)*SiscoTable[[#This Row],[Stock_actual]],0)</f>
        <v>0</v>
      </c>
      <c r="P2706" s="6" t="s">
        <v>7</v>
      </c>
      <c r="Q2706" s="7">
        <v>0</v>
      </c>
      <c r="R2706" s="7">
        <v>0</v>
      </c>
      <c r="S2706" s="7" t="s">
        <v>11928</v>
      </c>
      <c r="BI2706"/>
      <c r="BJ2706"/>
    </row>
    <row r="2707" spans="2:62" x14ac:dyDescent="0.4">
      <c r="B2707" s="1">
        <v>16378</v>
      </c>
      <c r="C2707" s="6" t="s">
        <v>25</v>
      </c>
      <c r="D2707" s="6" t="s">
        <v>25</v>
      </c>
      <c r="E2707" s="6" t="s">
        <v>3268</v>
      </c>
      <c r="F2707" s="6" t="s">
        <v>8283</v>
      </c>
      <c r="G2707" s="6" t="s">
        <v>8321</v>
      </c>
      <c r="H2707" s="6" t="s">
        <v>8333</v>
      </c>
      <c r="I2707" s="6" t="s">
        <v>8335</v>
      </c>
      <c r="J2707" s="6" t="s">
        <v>5</v>
      </c>
      <c r="K2707" s="7">
        <v>50.83</v>
      </c>
      <c r="L2707" s="7">
        <f>IFERROR(VLOOKUP(SiscoTable[[#This Row],[Código]],Hoja2!A:B,2,0)*SiscoTable[[#This Row],[Provta(Uns)]],0)</f>
        <v>213.48599999999999</v>
      </c>
      <c r="M2707" s="7">
        <v>0</v>
      </c>
      <c r="N2707" s="7">
        <v>42</v>
      </c>
      <c r="O2707" s="7">
        <f>IFERROR(VLOOKUP(SiscoTable[[#This Row],[Código]],Hoja2!A:B,2,0)*SiscoTable[[#This Row],[Stock_actual]],0)</f>
        <v>176.4</v>
      </c>
      <c r="P2707" s="6" t="s">
        <v>101</v>
      </c>
      <c r="Q2707" s="7">
        <v>56</v>
      </c>
      <c r="R2707" s="7">
        <v>101.65</v>
      </c>
      <c r="S2707" s="7" t="s">
        <v>11928</v>
      </c>
      <c r="BI2707"/>
      <c r="BJ2707"/>
    </row>
    <row r="2708" spans="2:62" x14ac:dyDescent="0.4">
      <c r="B2708" s="1">
        <v>16379</v>
      </c>
      <c r="C2708" s="6" t="s">
        <v>30</v>
      </c>
      <c r="D2708" s="6" t="s">
        <v>30</v>
      </c>
      <c r="E2708" s="6" t="s">
        <v>3268</v>
      </c>
      <c r="F2708" s="6" t="s">
        <v>7197</v>
      </c>
      <c r="G2708" s="6" t="s">
        <v>7554</v>
      </c>
      <c r="H2708" s="6" t="s">
        <v>7660</v>
      </c>
      <c r="I2708" s="6" t="s">
        <v>7659</v>
      </c>
      <c r="J2708" s="6" t="s">
        <v>5</v>
      </c>
      <c r="K2708" s="7">
        <v>6.67</v>
      </c>
      <c r="L2708" s="7">
        <f>IFERROR(VLOOKUP(SiscoTable[[#This Row],[Código]],Hoja2!A:B,2,0)*SiscoTable[[#This Row],[Provta(Uns)]],0)</f>
        <v>28.680999999999997</v>
      </c>
      <c r="M2708" s="7">
        <v>0</v>
      </c>
      <c r="N2708" s="7">
        <v>0</v>
      </c>
      <c r="O2708" s="7">
        <f>IFERROR(VLOOKUP(SiscoTable[[#This Row],[Código]],Hoja2!A:B,2,0)*SiscoTable[[#This Row],[Stock_actual]],0)</f>
        <v>0</v>
      </c>
      <c r="P2708" s="6" t="s">
        <v>7</v>
      </c>
      <c r="Q2708" s="7">
        <v>7</v>
      </c>
      <c r="R2708" s="7">
        <v>13.2</v>
      </c>
      <c r="S2708" s="7" t="s">
        <v>11928</v>
      </c>
      <c r="BI2708"/>
      <c r="BJ2708"/>
    </row>
    <row r="2709" spans="2:62" x14ac:dyDescent="0.4">
      <c r="B2709" s="1">
        <v>16382</v>
      </c>
      <c r="C2709" s="6" t="s">
        <v>30</v>
      </c>
      <c r="D2709" s="6" t="s">
        <v>25</v>
      </c>
      <c r="E2709" s="6" t="s">
        <v>3268</v>
      </c>
      <c r="F2709" s="6" t="s">
        <v>7197</v>
      </c>
      <c r="G2709" s="6" t="s">
        <v>7554</v>
      </c>
      <c r="H2709" s="6" t="s">
        <v>7662</v>
      </c>
      <c r="I2709" s="6" t="s">
        <v>7661</v>
      </c>
      <c r="J2709" s="6" t="s">
        <v>5</v>
      </c>
      <c r="K2709" s="7">
        <v>83</v>
      </c>
      <c r="L2709" s="7">
        <f>IFERROR(VLOOKUP(SiscoTable[[#This Row],[Código]],Hoja2!A:B,2,0)*SiscoTable[[#This Row],[Provta(Uns)]],0)</f>
        <v>124.5</v>
      </c>
      <c r="M2709" s="7">
        <v>0</v>
      </c>
      <c r="N2709" s="7">
        <v>17</v>
      </c>
      <c r="O2709" s="7">
        <f>IFERROR(VLOOKUP(SiscoTable[[#This Row],[Código]],Hoja2!A:B,2,0)*SiscoTable[[#This Row],[Stock_actual]],0)</f>
        <v>25.5</v>
      </c>
      <c r="P2709" s="6" t="s">
        <v>27</v>
      </c>
      <c r="Q2709" s="7">
        <v>91</v>
      </c>
      <c r="R2709" s="7">
        <v>165.82</v>
      </c>
      <c r="S2709" s="7" t="s">
        <v>11928</v>
      </c>
      <c r="BI2709"/>
      <c r="BJ2709"/>
    </row>
    <row r="2710" spans="2:62" x14ac:dyDescent="0.4">
      <c r="B2710" s="1">
        <v>16383</v>
      </c>
      <c r="C2710" s="6" t="s">
        <v>30</v>
      </c>
      <c r="D2710" s="6" t="s">
        <v>30</v>
      </c>
      <c r="E2710" s="6" t="s">
        <v>3268</v>
      </c>
      <c r="F2710" s="6" t="s">
        <v>7197</v>
      </c>
      <c r="G2710" s="6" t="s">
        <v>7554</v>
      </c>
      <c r="H2710" s="6" t="s">
        <v>7662</v>
      </c>
      <c r="I2710" s="6" t="s">
        <v>7663</v>
      </c>
      <c r="J2710" s="6" t="s">
        <v>5</v>
      </c>
      <c r="K2710" s="7">
        <v>0.33</v>
      </c>
      <c r="L2710" s="7">
        <f>IFERROR(VLOOKUP(SiscoTable[[#This Row],[Código]],Hoja2!A:B,2,0)*SiscoTable[[#This Row],[Provta(Uns)]],0)</f>
        <v>2.2440000000000002</v>
      </c>
      <c r="M2710" s="7">
        <v>0</v>
      </c>
      <c r="N2710" s="7">
        <v>0</v>
      </c>
      <c r="O2710" s="7">
        <f>IFERROR(VLOOKUP(SiscoTable[[#This Row],[Código]],Hoja2!A:B,2,0)*SiscoTable[[#This Row],[Stock_actual]],0)</f>
        <v>0</v>
      </c>
      <c r="P2710" s="6" t="s">
        <v>7</v>
      </c>
      <c r="Q2710" s="7">
        <v>0</v>
      </c>
      <c r="R2710" s="7">
        <v>0</v>
      </c>
      <c r="S2710" s="7" t="s">
        <v>11928</v>
      </c>
      <c r="BI2710"/>
      <c r="BJ2710"/>
    </row>
    <row r="2711" spans="2:62" x14ac:dyDescent="0.4">
      <c r="B2711" s="1">
        <v>16385</v>
      </c>
      <c r="C2711" s="6" t="s">
        <v>8</v>
      </c>
      <c r="D2711" s="6" t="s">
        <v>30</v>
      </c>
      <c r="E2711" s="6" t="s">
        <v>3268</v>
      </c>
      <c r="F2711" s="6" t="s">
        <v>7197</v>
      </c>
      <c r="G2711" s="6" t="s">
        <v>7554</v>
      </c>
      <c r="H2711" s="6" t="s">
        <v>7662</v>
      </c>
      <c r="I2711" s="6" t="s">
        <v>7725</v>
      </c>
      <c r="J2711" s="6" t="s">
        <v>5</v>
      </c>
      <c r="K2711" s="7">
        <v>21.5</v>
      </c>
      <c r="L2711" s="7">
        <f>IFERROR(VLOOKUP(SiscoTable[[#This Row],[Código]],Hoja2!A:B,2,0)*SiscoTable[[#This Row],[Provta(Uns)]],0)</f>
        <v>49.449999999999996</v>
      </c>
      <c r="M2711" s="7">
        <v>0</v>
      </c>
      <c r="N2711" s="7">
        <v>5</v>
      </c>
      <c r="O2711" s="7">
        <f>IFERROR(VLOOKUP(SiscoTable[[#This Row],[Código]],Hoja2!A:B,2,0)*SiscoTable[[#This Row],[Stock_actual]],0)</f>
        <v>11.5</v>
      </c>
      <c r="P2711" s="6" t="s">
        <v>29</v>
      </c>
      <c r="Q2711" s="7">
        <v>24</v>
      </c>
      <c r="R2711" s="7">
        <v>43.239999999999995</v>
      </c>
      <c r="S2711" s="7" t="s">
        <v>11928</v>
      </c>
      <c r="BI2711"/>
      <c r="BJ2711"/>
    </row>
    <row r="2712" spans="2:62" x14ac:dyDescent="0.4">
      <c r="B2712" s="1">
        <v>16390</v>
      </c>
      <c r="C2712" s="6" t="s">
        <v>25</v>
      </c>
      <c r="D2712" s="6" t="s">
        <v>25</v>
      </c>
      <c r="E2712" s="6" t="s">
        <v>3268</v>
      </c>
      <c r="F2712" s="6" t="s">
        <v>8283</v>
      </c>
      <c r="G2712" s="6" t="s">
        <v>8321</v>
      </c>
      <c r="H2712" s="6" t="s">
        <v>8337</v>
      </c>
      <c r="I2712" s="6" t="s">
        <v>8336</v>
      </c>
      <c r="J2712" s="6" t="s">
        <v>5</v>
      </c>
      <c r="K2712" s="7">
        <v>131.16999999999999</v>
      </c>
      <c r="L2712" s="7">
        <f>IFERROR(VLOOKUP(SiscoTable[[#This Row],[Código]],Hoja2!A:B,2,0)*SiscoTable[[#This Row],[Provta(Uns)]],0)</f>
        <v>629.61599999999987</v>
      </c>
      <c r="M2712" s="7">
        <v>0</v>
      </c>
      <c r="N2712" s="7">
        <v>125</v>
      </c>
      <c r="O2712" s="7">
        <f>IFERROR(VLOOKUP(SiscoTable[[#This Row],[Código]],Hoja2!A:B,2,0)*SiscoTable[[#This Row],[Stock_actual]],0)</f>
        <v>600</v>
      </c>
      <c r="P2712" s="6" t="s">
        <v>252</v>
      </c>
      <c r="Q2712" s="7">
        <v>144</v>
      </c>
      <c r="R2712" s="7">
        <v>263.93</v>
      </c>
      <c r="S2712" s="7" t="s">
        <v>11928</v>
      </c>
      <c r="BI2712"/>
      <c r="BJ2712"/>
    </row>
    <row r="2713" spans="2:62" x14ac:dyDescent="0.4">
      <c r="B2713" s="1">
        <v>16391</v>
      </c>
      <c r="C2713" s="6" t="s">
        <v>25</v>
      </c>
      <c r="D2713" s="6" t="s">
        <v>30</v>
      </c>
      <c r="E2713" s="6" t="s">
        <v>3268</v>
      </c>
      <c r="F2713" s="6" t="s">
        <v>8283</v>
      </c>
      <c r="G2713" s="6" t="s">
        <v>8321</v>
      </c>
      <c r="H2713" s="6" t="s">
        <v>8337</v>
      </c>
      <c r="I2713" s="6" t="s">
        <v>8338</v>
      </c>
      <c r="J2713" s="6" t="s">
        <v>5</v>
      </c>
      <c r="K2713" s="7">
        <v>13</v>
      </c>
      <c r="L2713" s="7">
        <f>IFERROR(VLOOKUP(SiscoTable[[#This Row],[Código]],Hoja2!A:B,2,0)*SiscoTable[[#This Row],[Provta(Uns)]],0)</f>
        <v>531.69999999999993</v>
      </c>
      <c r="M2713" s="7">
        <v>0</v>
      </c>
      <c r="N2713" s="7">
        <v>10</v>
      </c>
      <c r="O2713" s="7">
        <f>IFERROR(VLOOKUP(SiscoTable[[#This Row],[Código]],Hoja2!A:B,2,0)*SiscoTable[[#This Row],[Stock_actual]],0)</f>
        <v>409</v>
      </c>
      <c r="P2713" s="6" t="s">
        <v>119</v>
      </c>
      <c r="Q2713" s="7">
        <v>14</v>
      </c>
      <c r="R2713" s="7">
        <v>25.689999999999998</v>
      </c>
      <c r="S2713" s="7" t="s">
        <v>11928</v>
      </c>
      <c r="BI2713"/>
      <c r="BJ2713"/>
    </row>
    <row r="2714" spans="2:62" x14ac:dyDescent="0.4">
      <c r="B2714" s="1">
        <v>16401</v>
      </c>
      <c r="C2714" s="6" t="s">
        <v>8</v>
      </c>
      <c r="D2714" s="6" t="s">
        <v>8</v>
      </c>
      <c r="E2714" s="6" t="s">
        <v>469</v>
      </c>
      <c r="F2714" s="6" t="s">
        <v>668</v>
      </c>
      <c r="G2714" s="6" t="s">
        <v>677</v>
      </c>
      <c r="H2714" s="6" t="s">
        <v>675</v>
      </c>
      <c r="I2714" s="6" t="s">
        <v>709</v>
      </c>
      <c r="J2714" s="6" t="s">
        <v>5</v>
      </c>
      <c r="K2714" s="7">
        <v>0</v>
      </c>
      <c r="L2714" s="34">
        <f>IFERROR(VLOOKUP(SiscoTable[[#This Row],[Código]],Hoja2!A:B,2,0)*SiscoTable[[#This Row],[Provta(Uns)]],0)</f>
        <v>0</v>
      </c>
      <c r="M2714" s="7">
        <v>0</v>
      </c>
      <c r="N2714" s="7">
        <v>0</v>
      </c>
      <c r="O2714" s="34">
        <f>IFERROR(VLOOKUP(SiscoTable[[#This Row],[Código]],Hoja2!A:B,2,0)*SiscoTable[[#This Row],[Stock_actual]],0)</f>
        <v>0</v>
      </c>
      <c r="P2714" s="6" t="s">
        <v>7</v>
      </c>
      <c r="Q2714" s="7">
        <v>0</v>
      </c>
      <c r="R2714" s="7">
        <v>0</v>
      </c>
      <c r="S2714" s="7" t="s">
        <v>11924</v>
      </c>
      <c r="BI2714"/>
      <c r="BJ2714"/>
    </row>
    <row r="2715" spans="2:62" x14ac:dyDescent="0.4">
      <c r="B2715" s="1">
        <v>16402</v>
      </c>
      <c r="C2715" s="6" t="s">
        <v>30</v>
      </c>
      <c r="D2715" s="6" t="s">
        <v>8</v>
      </c>
      <c r="E2715" s="6" t="s">
        <v>469</v>
      </c>
      <c r="F2715" s="6" t="s">
        <v>668</v>
      </c>
      <c r="G2715" s="6" t="s">
        <v>677</v>
      </c>
      <c r="H2715" s="6" t="s">
        <v>675</v>
      </c>
      <c r="I2715" s="6" t="s">
        <v>706</v>
      </c>
      <c r="J2715" s="6" t="s">
        <v>5</v>
      </c>
      <c r="K2715" s="7">
        <v>0.5</v>
      </c>
      <c r="L2715" s="34">
        <f>IFERROR(VLOOKUP(SiscoTable[[#This Row],[Código]],Hoja2!A:B,2,0)*SiscoTable[[#This Row],[Provta(Uns)]],0)</f>
        <v>9.6</v>
      </c>
      <c r="M2715" s="7">
        <v>0</v>
      </c>
      <c r="N2715" s="7">
        <v>7</v>
      </c>
      <c r="O2715" s="34">
        <f>IFERROR(VLOOKUP(SiscoTable[[#This Row],[Código]],Hoja2!A:B,2,0)*SiscoTable[[#This Row],[Stock_actual]],0)</f>
        <v>134.4</v>
      </c>
      <c r="P2715" s="6" t="s">
        <v>707</v>
      </c>
      <c r="Q2715" s="7">
        <v>1</v>
      </c>
      <c r="R2715" s="7">
        <v>0</v>
      </c>
      <c r="S2715" s="7" t="s">
        <v>11924</v>
      </c>
      <c r="BI2715"/>
      <c r="BJ2715"/>
    </row>
    <row r="2716" spans="2:62" x14ac:dyDescent="0.4">
      <c r="B2716" s="1">
        <v>16403</v>
      </c>
      <c r="C2716" s="6" t="s">
        <v>25</v>
      </c>
      <c r="D2716" s="6" t="s">
        <v>30</v>
      </c>
      <c r="E2716" s="6" t="s">
        <v>469</v>
      </c>
      <c r="F2716" s="6" t="s">
        <v>668</v>
      </c>
      <c r="G2716" s="6" t="s">
        <v>677</v>
      </c>
      <c r="H2716" s="6" t="s">
        <v>675</v>
      </c>
      <c r="I2716" s="6" t="s">
        <v>693</v>
      </c>
      <c r="J2716" s="6" t="s">
        <v>5</v>
      </c>
      <c r="K2716" s="7">
        <v>14.33</v>
      </c>
      <c r="L2716" s="34">
        <f>IFERROR(VLOOKUP(SiscoTable[[#This Row],[Código]],Hoja2!A:B,2,0)*SiscoTable[[#This Row],[Provta(Uns)]],0)</f>
        <v>174.82599999999999</v>
      </c>
      <c r="M2716" s="7">
        <v>0</v>
      </c>
      <c r="N2716" s="7">
        <v>20</v>
      </c>
      <c r="O2716" s="34">
        <f>IFERROR(VLOOKUP(SiscoTable[[#This Row],[Código]],Hoja2!A:B,2,0)*SiscoTable[[#This Row],[Stock_actual]],0)</f>
        <v>244</v>
      </c>
      <c r="P2716" s="6" t="s">
        <v>694</v>
      </c>
      <c r="Q2716" s="7">
        <v>16</v>
      </c>
      <c r="R2716" s="7">
        <v>0</v>
      </c>
      <c r="S2716" s="7" t="s">
        <v>11924</v>
      </c>
      <c r="BI2716"/>
      <c r="BJ2716"/>
    </row>
    <row r="2717" spans="2:62" x14ac:dyDescent="0.4">
      <c r="B2717" s="1">
        <v>16411</v>
      </c>
      <c r="C2717" s="6" t="s">
        <v>30</v>
      </c>
      <c r="D2717" s="6" t="s">
        <v>30</v>
      </c>
      <c r="E2717" s="6" t="s">
        <v>3268</v>
      </c>
      <c r="F2717" s="6" t="s">
        <v>8283</v>
      </c>
      <c r="G2717" s="6" t="s">
        <v>8289</v>
      </c>
      <c r="H2717" s="6" t="s">
        <v>8298</v>
      </c>
      <c r="I2717" s="6" t="s">
        <v>8297</v>
      </c>
      <c r="J2717" s="6" t="s">
        <v>5</v>
      </c>
      <c r="K2717" s="7">
        <v>20.170000000000002</v>
      </c>
      <c r="L2717" s="7">
        <f>IFERROR(VLOOKUP(SiscoTable[[#This Row],[Código]],Hoja2!A:B,2,0)*SiscoTable[[#This Row],[Provta(Uns)]],0)</f>
        <v>137.15600000000001</v>
      </c>
      <c r="M2717" s="7">
        <v>0</v>
      </c>
      <c r="N2717" s="7">
        <v>56</v>
      </c>
      <c r="O2717" s="7">
        <f>IFERROR(VLOOKUP(SiscoTable[[#This Row],[Código]],Hoja2!A:B,2,0)*SiscoTable[[#This Row],[Stock_actual]],0)</f>
        <v>380.8</v>
      </c>
      <c r="P2717" s="6" t="s">
        <v>997</v>
      </c>
      <c r="Q2717" s="7">
        <v>22</v>
      </c>
      <c r="R2717" s="7">
        <v>0</v>
      </c>
      <c r="S2717" s="7" t="s">
        <v>11928</v>
      </c>
      <c r="BI2717"/>
      <c r="BJ2717"/>
    </row>
    <row r="2718" spans="2:62" x14ac:dyDescent="0.4">
      <c r="B2718" s="1">
        <v>16412</v>
      </c>
      <c r="C2718" s="6" t="s">
        <v>30</v>
      </c>
      <c r="D2718" s="6" t="s">
        <v>30</v>
      </c>
      <c r="E2718" s="6" t="s">
        <v>3268</v>
      </c>
      <c r="F2718" s="6" t="s">
        <v>8283</v>
      </c>
      <c r="G2718" s="6" t="s">
        <v>8289</v>
      </c>
      <c r="H2718" s="6" t="s">
        <v>8298</v>
      </c>
      <c r="I2718" s="6" t="s">
        <v>8299</v>
      </c>
      <c r="J2718" s="6" t="s">
        <v>5</v>
      </c>
      <c r="K2718" s="7">
        <v>23</v>
      </c>
      <c r="L2718" s="7">
        <f>IFERROR(VLOOKUP(SiscoTable[[#This Row],[Código]],Hoja2!A:B,2,0)*SiscoTable[[#This Row],[Provta(Uns)]],0)</f>
        <v>147.20000000000002</v>
      </c>
      <c r="M2718" s="7">
        <v>0</v>
      </c>
      <c r="N2718" s="7">
        <v>45</v>
      </c>
      <c r="O2718" s="7">
        <f>IFERROR(VLOOKUP(SiscoTable[[#This Row],[Código]],Hoja2!A:B,2,0)*SiscoTable[[#This Row],[Stock_actual]],0)</f>
        <v>288</v>
      </c>
      <c r="P2718" s="6" t="s">
        <v>326</v>
      </c>
      <c r="Q2718" s="7">
        <v>25</v>
      </c>
      <c r="R2718" s="7">
        <v>0</v>
      </c>
      <c r="S2718" s="7" t="s">
        <v>11928</v>
      </c>
      <c r="BI2718"/>
      <c r="BJ2718"/>
    </row>
    <row r="2719" spans="2:62" x14ac:dyDescent="0.4">
      <c r="B2719" s="1">
        <v>16413</v>
      </c>
      <c r="C2719" s="6" t="s">
        <v>30</v>
      </c>
      <c r="D2719" s="6" t="s">
        <v>25</v>
      </c>
      <c r="E2719" s="6" t="s">
        <v>3268</v>
      </c>
      <c r="F2719" s="6" t="s">
        <v>3269</v>
      </c>
      <c r="G2719" s="6" t="s">
        <v>4996</v>
      </c>
      <c r="H2719" s="6" t="s">
        <v>3563</v>
      </c>
      <c r="I2719" s="6" t="s">
        <v>5055</v>
      </c>
      <c r="J2719" s="6" t="s">
        <v>5</v>
      </c>
      <c r="K2719" s="7">
        <v>22.33</v>
      </c>
      <c r="L2719" s="7">
        <f>IFERROR(VLOOKUP(SiscoTable[[#This Row],[Código]],Hoja2!A:B,2,0)*SiscoTable[[#This Row],[Provta(Uns)]],0)</f>
        <v>78.155000000000001</v>
      </c>
      <c r="M2719" s="7">
        <v>0</v>
      </c>
      <c r="N2719" s="7">
        <v>67</v>
      </c>
      <c r="O2719" s="7">
        <f>IFERROR(VLOOKUP(SiscoTable[[#This Row],[Código]],Hoja2!A:B,2,0)*SiscoTable[[#This Row],[Stock_actual]],0)</f>
        <v>234.5</v>
      </c>
      <c r="P2719" s="6" t="s">
        <v>983</v>
      </c>
      <c r="Q2719" s="7">
        <v>24</v>
      </c>
      <c r="R2719" s="7">
        <v>0</v>
      </c>
      <c r="S2719" s="7" t="s">
        <v>11928</v>
      </c>
      <c r="BI2719"/>
      <c r="BJ2719"/>
    </row>
    <row r="2720" spans="2:62" x14ac:dyDescent="0.4">
      <c r="B2720" s="1">
        <v>16415</v>
      </c>
      <c r="C2720" s="6" t="s">
        <v>30</v>
      </c>
      <c r="D2720" s="6" t="s">
        <v>8</v>
      </c>
      <c r="E2720" s="6" t="s">
        <v>3268</v>
      </c>
      <c r="F2720" s="6" t="s">
        <v>3269</v>
      </c>
      <c r="G2720" s="6" t="s">
        <v>4996</v>
      </c>
      <c r="H2720" s="6" t="s">
        <v>3563</v>
      </c>
      <c r="I2720" s="6" t="s">
        <v>5048</v>
      </c>
      <c r="J2720" s="6" t="s">
        <v>5</v>
      </c>
      <c r="K2720" s="7">
        <v>4.83</v>
      </c>
      <c r="L2720" s="7">
        <f>IFERROR(VLOOKUP(SiscoTable[[#This Row],[Código]],Hoja2!A:B,2,0)*SiscoTable[[#This Row],[Provta(Uns)]],0)</f>
        <v>108.19199999999999</v>
      </c>
      <c r="M2720" s="7">
        <v>0</v>
      </c>
      <c r="N2720" s="7">
        <v>10</v>
      </c>
      <c r="O2720" s="7">
        <f>IFERROR(VLOOKUP(SiscoTable[[#This Row],[Código]],Hoja2!A:B,2,0)*SiscoTable[[#This Row],[Stock_actual]],0)</f>
        <v>224</v>
      </c>
      <c r="P2720" s="6" t="s">
        <v>1119</v>
      </c>
      <c r="Q2720" s="7">
        <v>5</v>
      </c>
      <c r="R2720" s="7">
        <v>0</v>
      </c>
      <c r="S2720" s="7" t="s">
        <v>11928</v>
      </c>
      <c r="BI2720"/>
      <c r="BJ2720"/>
    </row>
    <row r="2721" spans="2:62" x14ac:dyDescent="0.4">
      <c r="B2721" s="1">
        <v>16416</v>
      </c>
      <c r="C2721" s="6" t="s">
        <v>8</v>
      </c>
      <c r="D2721" s="6" t="s">
        <v>8</v>
      </c>
      <c r="E2721" s="6" t="s">
        <v>3268</v>
      </c>
      <c r="F2721" s="6" t="s">
        <v>3269</v>
      </c>
      <c r="G2721" s="6" t="s">
        <v>4996</v>
      </c>
      <c r="H2721" s="6" t="s">
        <v>3563</v>
      </c>
      <c r="I2721" s="6" t="s">
        <v>5117</v>
      </c>
      <c r="J2721" s="6" t="s">
        <v>5</v>
      </c>
      <c r="K2721" s="7">
        <v>2.17</v>
      </c>
      <c r="L2721" s="7">
        <f>IFERROR(VLOOKUP(SiscoTable[[#This Row],[Código]],Hoja2!A:B,2,0)*SiscoTable[[#This Row],[Provta(Uns)]],0)</f>
        <v>26.908000000000001</v>
      </c>
      <c r="M2721" s="7">
        <v>0</v>
      </c>
      <c r="N2721" s="7">
        <v>23</v>
      </c>
      <c r="O2721" s="7">
        <f>IFERROR(VLOOKUP(SiscoTable[[#This Row],[Código]],Hoja2!A:B,2,0)*SiscoTable[[#This Row],[Stock_actual]],0)</f>
        <v>285.2</v>
      </c>
      <c r="P2721" s="6" t="s">
        <v>5118</v>
      </c>
      <c r="Q2721" s="7">
        <v>2</v>
      </c>
      <c r="R2721" s="7">
        <v>0</v>
      </c>
      <c r="S2721" s="7" t="s">
        <v>11928</v>
      </c>
      <c r="BI2721"/>
      <c r="BJ2721"/>
    </row>
    <row r="2722" spans="2:62" x14ac:dyDescent="0.4">
      <c r="B2722" s="1">
        <v>16417</v>
      </c>
      <c r="C2722" s="6" t="s">
        <v>30</v>
      </c>
      <c r="D2722" s="6" t="s">
        <v>30</v>
      </c>
      <c r="E2722" s="6" t="s">
        <v>3268</v>
      </c>
      <c r="F2722" s="6" t="s">
        <v>3269</v>
      </c>
      <c r="G2722" s="6" t="s">
        <v>4996</v>
      </c>
      <c r="H2722" s="6" t="s">
        <v>3563</v>
      </c>
      <c r="I2722" s="6" t="s">
        <v>5049</v>
      </c>
      <c r="J2722" s="6" t="s">
        <v>5</v>
      </c>
      <c r="K2722" s="7">
        <v>30.17</v>
      </c>
      <c r="L2722" s="7">
        <f>IFERROR(VLOOKUP(SiscoTable[[#This Row],[Código]],Hoja2!A:B,2,0)*SiscoTable[[#This Row],[Provta(Uns)]],0)</f>
        <v>156.88400000000001</v>
      </c>
      <c r="M2722" s="7">
        <v>0</v>
      </c>
      <c r="N2722" s="7">
        <v>39</v>
      </c>
      <c r="O2722" s="7">
        <f>IFERROR(VLOOKUP(SiscoTable[[#This Row],[Código]],Hoja2!A:B,2,0)*SiscoTable[[#This Row],[Stock_actual]],0)</f>
        <v>202.8</v>
      </c>
      <c r="P2722" s="6" t="s">
        <v>132</v>
      </c>
      <c r="Q2722" s="7">
        <v>33</v>
      </c>
      <c r="R2722" s="7">
        <v>0</v>
      </c>
      <c r="S2722" s="7" t="s">
        <v>11928</v>
      </c>
      <c r="BI2722"/>
      <c r="BJ2722"/>
    </row>
    <row r="2723" spans="2:62" x14ac:dyDescent="0.4">
      <c r="B2723" s="1">
        <v>16418</v>
      </c>
      <c r="C2723" s="6" t="s">
        <v>8</v>
      </c>
      <c r="D2723" s="6" t="s">
        <v>8</v>
      </c>
      <c r="E2723" s="6" t="s">
        <v>3268</v>
      </c>
      <c r="F2723" s="6" t="s">
        <v>3269</v>
      </c>
      <c r="G2723" s="6" t="s">
        <v>4996</v>
      </c>
      <c r="H2723" s="6" t="s">
        <v>3563</v>
      </c>
      <c r="I2723" s="6" t="s">
        <v>5136</v>
      </c>
      <c r="J2723" s="6" t="s">
        <v>5</v>
      </c>
      <c r="K2723" s="7">
        <v>0</v>
      </c>
      <c r="L2723" s="7">
        <f>IFERROR(VLOOKUP(SiscoTable[[#This Row],[Código]],Hoja2!A:B,2,0)*SiscoTable[[#This Row],[Provta(Uns)]],0)</f>
        <v>0</v>
      </c>
      <c r="M2723" s="7">
        <v>0</v>
      </c>
      <c r="N2723" s="7">
        <v>0</v>
      </c>
      <c r="O2723" s="7">
        <f>IFERROR(VLOOKUP(SiscoTable[[#This Row],[Código]],Hoja2!A:B,2,0)*SiscoTable[[#This Row],[Stock_actual]],0)</f>
        <v>0</v>
      </c>
      <c r="P2723" s="6" t="s">
        <v>7</v>
      </c>
      <c r="Q2723" s="7">
        <v>0</v>
      </c>
      <c r="R2723" s="7">
        <v>0</v>
      </c>
      <c r="S2723" s="7" t="s">
        <v>11928</v>
      </c>
      <c r="BI2723"/>
      <c r="BJ2723"/>
    </row>
    <row r="2724" spans="2:62" x14ac:dyDescent="0.4">
      <c r="B2724" s="1">
        <v>16419</v>
      </c>
      <c r="C2724" s="6" t="s">
        <v>25</v>
      </c>
      <c r="D2724" s="6" t="s">
        <v>25</v>
      </c>
      <c r="E2724" s="6" t="s">
        <v>3268</v>
      </c>
      <c r="F2724" s="6" t="s">
        <v>3269</v>
      </c>
      <c r="G2724" s="6" t="s">
        <v>4996</v>
      </c>
      <c r="H2724" s="6" t="s">
        <v>3563</v>
      </c>
      <c r="I2724" s="6" t="s">
        <v>5009</v>
      </c>
      <c r="J2724" s="6" t="s">
        <v>5</v>
      </c>
      <c r="K2724" s="7">
        <v>116.33</v>
      </c>
      <c r="L2724" s="7">
        <f>IFERROR(VLOOKUP(SiscoTable[[#This Row],[Código]],Hoja2!A:B,2,0)*SiscoTable[[#This Row],[Provta(Uns)]],0)</f>
        <v>1186.5659999999998</v>
      </c>
      <c r="M2724" s="7">
        <v>0</v>
      </c>
      <c r="N2724" s="7">
        <v>213</v>
      </c>
      <c r="O2724" s="7">
        <f>IFERROR(VLOOKUP(SiscoTable[[#This Row],[Código]],Hoja2!A:B,2,0)*SiscoTable[[#This Row],[Stock_actual]],0)</f>
        <v>2172.6</v>
      </c>
      <c r="P2724" s="6" t="s">
        <v>1443</v>
      </c>
      <c r="Q2724" s="7">
        <v>128</v>
      </c>
      <c r="R2724" s="7">
        <v>0</v>
      </c>
      <c r="S2724" s="7" t="s">
        <v>11928</v>
      </c>
      <c r="BI2724"/>
      <c r="BJ2724"/>
    </row>
    <row r="2725" spans="2:62" x14ac:dyDescent="0.4">
      <c r="B2725" s="1">
        <v>16420</v>
      </c>
      <c r="C2725" s="6" t="s">
        <v>8</v>
      </c>
      <c r="D2725" s="6" t="s">
        <v>30</v>
      </c>
      <c r="E2725" s="6" t="s">
        <v>3268</v>
      </c>
      <c r="F2725" s="6" t="s">
        <v>3269</v>
      </c>
      <c r="G2725" s="6" t="s">
        <v>4996</v>
      </c>
      <c r="H2725" s="6" t="s">
        <v>3563</v>
      </c>
      <c r="I2725" s="6" t="s">
        <v>5137</v>
      </c>
      <c r="J2725" s="6" t="s">
        <v>5</v>
      </c>
      <c r="K2725" s="7">
        <v>12</v>
      </c>
      <c r="L2725" s="7">
        <f>IFERROR(VLOOKUP(SiscoTable[[#This Row],[Código]],Hoja2!A:B,2,0)*SiscoTable[[#This Row],[Provta(Uns)]],0)</f>
        <v>42</v>
      </c>
      <c r="M2725" s="7">
        <v>0</v>
      </c>
      <c r="N2725" s="7">
        <v>0</v>
      </c>
      <c r="O2725" s="7">
        <f>IFERROR(VLOOKUP(SiscoTable[[#This Row],[Código]],Hoja2!A:B,2,0)*SiscoTable[[#This Row],[Stock_actual]],0)</f>
        <v>0</v>
      </c>
      <c r="P2725" s="6" t="s">
        <v>7</v>
      </c>
      <c r="Q2725" s="7">
        <v>13</v>
      </c>
      <c r="R2725" s="7">
        <v>24</v>
      </c>
      <c r="S2725" s="7" t="s">
        <v>11928</v>
      </c>
      <c r="BI2725"/>
      <c r="BJ2725"/>
    </row>
    <row r="2726" spans="2:62" x14ac:dyDescent="0.4">
      <c r="B2726" s="1">
        <v>16421</v>
      </c>
      <c r="C2726" s="6" t="s">
        <v>30</v>
      </c>
      <c r="D2726" s="6" t="s">
        <v>30</v>
      </c>
      <c r="E2726" s="6" t="s">
        <v>3268</v>
      </c>
      <c r="F2726" s="6" t="s">
        <v>8283</v>
      </c>
      <c r="G2726" s="6" t="s">
        <v>8284</v>
      </c>
      <c r="H2726" s="6" t="s">
        <v>8286</v>
      </c>
      <c r="I2726" s="6" t="s">
        <v>8285</v>
      </c>
      <c r="J2726" s="6" t="s">
        <v>5</v>
      </c>
      <c r="K2726" s="7">
        <v>11.83</v>
      </c>
      <c r="L2726" s="7">
        <f>IFERROR(VLOOKUP(SiscoTable[[#This Row],[Código]],Hoja2!A:B,2,0)*SiscoTable[[#This Row],[Provta(Uns)]],0)</f>
        <v>61.516000000000005</v>
      </c>
      <c r="M2726" s="7">
        <v>0</v>
      </c>
      <c r="N2726" s="7">
        <v>17</v>
      </c>
      <c r="O2726" s="7">
        <f>IFERROR(VLOOKUP(SiscoTable[[#This Row],[Código]],Hoja2!A:B,2,0)*SiscoTable[[#This Row],[Stock_actual]],0)</f>
        <v>88.4</v>
      </c>
      <c r="P2726" s="6" t="s">
        <v>558</v>
      </c>
      <c r="Q2726" s="7">
        <v>13</v>
      </c>
      <c r="R2726" s="7">
        <v>0</v>
      </c>
      <c r="S2726" s="7" t="s">
        <v>11928</v>
      </c>
      <c r="BI2726"/>
      <c r="BJ2726"/>
    </row>
    <row r="2727" spans="2:62" x14ac:dyDescent="0.4">
      <c r="B2727" s="1">
        <v>16422</v>
      </c>
      <c r="C2727" s="6" t="s">
        <v>30</v>
      </c>
      <c r="D2727" s="6" t="s">
        <v>30</v>
      </c>
      <c r="E2727" s="6" t="s">
        <v>3268</v>
      </c>
      <c r="F2727" s="6" t="s">
        <v>8283</v>
      </c>
      <c r="G2727" s="6" t="s">
        <v>8284</v>
      </c>
      <c r="H2727" s="6" t="s">
        <v>8286</v>
      </c>
      <c r="I2727" s="6" t="s">
        <v>8287</v>
      </c>
      <c r="J2727" s="6" t="s">
        <v>5</v>
      </c>
      <c r="K2727" s="7">
        <v>13.83</v>
      </c>
      <c r="L2727" s="7">
        <f>IFERROR(VLOOKUP(SiscoTable[[#This Row],[Código]],Hoja2!A:B,2,0)*SiscoTable[[#This Row],[Provta(Uns)]],0)</f>
        <v>67.76700000000001</v>
      </c>
      <c r="M2727" s="7">
        <v>0</v>
      </c>
      <c r="N2727" s="7">
        <v>21</v>
      </c>
      <c r="O2727" s="7">
        <f>IFERROR(VLOOKUP(SiscoTable[[#This Row],[Código]],Hoja2!A:B,2,0)*SiscoTable[[#This Row],[Stock_actual]],0)</f>
        <v>102.9</v>
      </c>
      <c r="P2727" s="6" t="s">
        <v>819</v>
      </c>
      <c r="Q2727" s="7">
        <v>15</v>
      </c>
      <c r="R2727" s="7">
        <v>0</v>
      </c>
      <c r="S2727" s="7" t="s">
        <v>11928</v>
      </c>
      <c r="BI2727"/>
      <c r="BJ2727"/>
    </row>
    <row r="2728" spans="2:62" x14ac:dyDescent="0.4">
      <c r="B2728" s="1">
        <v>16423</v>
      </c>
      <c r="C2728" s="6" t="s">
        <v>30</v>
      </c>
      <c r="D2728" s="6" t="s">
        <v>30</v>
      </c>
      <c r="E2728" s="6" t="s">
        <v>3268</v>
      </c>
      <c r="F2728" s="6" t="s">
        <v>8283</v>
      </c>
      <c r="G2728" s="6" t="s">
        <v>8284</v>
      </c>
      <c r="H2728" s="6" t="s">
        <v>8286</v>
      </c>
      <c r="I2728" s="6" t="s">
        <v>8288</v>
      </c>
      <c r="J2728" s="6" t="s">
        <v>5</v>
      </c>
      <c r="K2728" s="7">
        <v>11.83</v>
      </c>
      <c r="L2728" s="7">
        <f>IFERROR(VLOOKUP(SiscoTable[[#This Row],[Código]],Hoja2!A:B,2,0)*SiscoTable[[#This Row],[Provta(Uns)]],0)</f>
        <v>61.516000000000005</v>
      </c>
      <c r="M2728" s="7">
        <v>0</v>
      </c>
      <c r="N2728" s="7">
        <v>36</v>
      </c>
      <c r="O2728" s="7">
        <f>IFERROR(VLOOKUP(SiscoTable[[#This Row],[Código]],Hoja2!A:B,2,0)*SiscoTable[[#This Row],[Stock_actual]],0)</f>
        <v>187.20000000000002</v>
      </c>
      <c r="P2728" s="6" t="s">
        <v>92</v>
      </c>
      <c r="Q2728" s="7">
        <v>13</v>
      </c>
      <c r="R2728" s="7">
        <v>0</v>
      </c>
      <c r="S2728" s="7" t="s">
        <v>11928</v>
      </c>
      <c r="BI2728"/>
      <c r="BJ2728"/>
    </row>
    <row r="2729" spans="2:62" x14ac:dyDescent="0.4">
      <c r="B2729" s="1">
        <v>16424</v>
      </c>
      <c r="C2729" s="6" t="s">
        <v>25</v>
      </c>
      <c r="D2729" s="6" t="s">
        <v>8</v>
      </c>
      <c r="E2729" s="6" t="s">
        <v>3268</v>
      </c>
      <c r="F2729" s="6" t="s">
        <v>3269</v>
      </c>
      <c r="G2729" s="6" t="s">
        <v>4384</v>
      </c>
      <c r="H2729" s="6" t="s">
        <v>4403</v>
      </c>
      <c r="I2729" s="6" t="s">
        <v>4421</v>
      </c>
      <c r="J2729" s="6" t="s">
        <v>5</v>
      </c>
      <c r="K2729" s="7">
        <v>4</v>
      </c>
      <c r="L2729" s="7">
        <f>IFERROR(VLOOKUP(SiscoTable[[#This Row],[Código]],Hoja2!A:B,2,0)*SiscoTable[[#This Row],[Provta(Uns)]],0)</f>
        <v>138.4</v>
      </c>
      <c r="M2729" s="7">
        <v>0</v>
      </c>
      <c r="N2729" s="7">
        <v>0</v>
      </c>
      <c r="O2729" s="7">
        <f>IFERROR(VLOOKUP(SiscoTable[[#This Row],[Código]],Hoja2!A:B,2,0)*SiscoTable[[#This Row],[Stock_actual]],0)</f>
        <v>0</v>
      </c>
      <c r="P2729" s="6" t="s">
        <v>7</v>
      </c>
      <c r="Q2729" s="7">
        <v>4</v>
      </c>
      <c r="R2729" s="7">
        <v>7.8000000000000007</v>
      </c>
      <c r="S2729" s="7" t="s">
        <v>11928</v>
      </c>
      <c r="BI2729"/>
      <c r="BJ2729"/>
    </row>
    <row r="2730" spans="2:62" x14ac:dyDescent="0.4">
      <c r="B2730" s="1">
        <v>16437</v>
      </c>
      <c r="C2730" s="6" t="s">
        <v>8</v>
      </c>
      <c r="D2730" s="6" t="s">
        <v>8</v>
      </c>
      <c r="E2730" s="6" t="s">
        <v>197</v>
      </c>
      <c r="F2730" s="6" t="s">
        <v>307</v>
      </c>
      <c r="G2730" s="6" t="s">
        <v>308</v>
      </c>
      <c r="H2730" s="6" t="s">
        <v>314</v>
      </c>
      <c r="I2730" s="6" t="s">
        <v>347</v>
      </c>
      <c r="J2730" s="6" t="s">
        <v>5</v>
      </c>
      <c r="K2730" s="7">
        <v>0</v>
      </c>
      <c r="L2730" s="34">
        <f>IFERROR(VLOOKUP(SiscoTable[[#This Row],[Código]],Hoja2!A:B,2,0)*SiscoTable[[#This Row],[Provta(Uns)]],0)</f>
        <v>0</v>
      </c>
      <c r="M2730" s="7">
        <v>0</v>
      </c>
      <c r="N2730" s="7">
        <v>0</v>
      </c>
      <c r="O2730" s="34">
        <f>IFERROR(VLOOKUP(SiscoTable[[#This Row],[Código]],Hoja2!A:B,2,0)*SiscoTable[[#This Row],[Stock_actual]],0)</f>
        <v>0</v>
      </c>
      <c r="P2730" s="6" t="s">
        <v>7</v>
      </c>
      <c r="Q2730" s="7">
        <v>0</v>
      </c>
      <c r="R2730" s="7">
        <v>0</v>
      </c>
      <c r="S2730" s="7" t="s">
        <v>11924</v>
      </c>
      <c r="BI2730"/>
      <c r="BJ2730"/>
    </row>
    <row r="2731" spans="2:62" x14ac:dyDescent="0.4">
      <c r="B2731" s="1">
        <v>16438</v>
      </c>
      <c r="C2731" s="6" t="s">
        <v>30</v>
      </c>
      <c r="D2731" s="6" t="s">
        <v>30</v>
      </c>
      <c r="E2731" s="6" t="s">
        <v>197</v>
      </c>
      <c r="F2731" s="6" t="s">
        <v>307</v>
      </c>
      <c r="G2731" s="6" t="s">
        <v>349</v>
      </c>
      <c r="H2731" s="6" t="s">
        <v>314</v>
      </c>
      <c r="I2731" s="6" t="s">
        <v>361</v>
      </c>
      <c r="J2731" s="6" t="s">
        <v>5</v>
      </c>
      <c r="K2731" s="7">
        <v>14</v>
      </c>
      <c r="L2731" s="34">
        <f>IFERROR(VLOOKUP(SiscoTable[[#This Row],[Código]],Hoja2!A:B,2,0)*SiscoTable[[#This Row],[Provta(Uns)]],0)</f>
        <v>180.6</v>
      </c>
      <c r="M2731" s="7">
        <v>40</v>
      </c>
      <c r="N2731" s="7">
        <v>4</v>
      </c>
      <c r="O2731" s="34">
        <f>IFERROR(VLOOKUP(SiscoTable[[#This Row],[Código]],Hoja2!A:B,2,0)*SiscoTable[[#This Row],[Stock_actual]],0)</f>
        <v>51.6</v>
      </c>
      <c r="P2731" s="6" t="s">
        <v>117</v>
      </c>
      <c r="Q2731" s="7">
        <v>16</v>
      </c>
      <c r="R2731" s="7">
        <v>0</v>
      </c>
      <c r="S2731" s="7" t="s">
        <v>11924</v>
      </c>
      <c r="BI2731"/>
      <c r="BJ2731"/>
    </row>
    <row r="2732" spans="2:62" x14ac:dyDescent="0.4">
      <c r="B2732" s="1">
        <v>16439</v>
      </c>
      <c r="C2732" s="6" t="s">
        <v>25</v>
      </c>
      <c r="D2732" s="6" t="s">
        <v>25</v>
      </c>
      <c r="E2732" s="6" t="s">
        <v>197</v>
      </c>
      <c r="F2732" s="6" t="s">
        <v>307</v>
      </c>
      <c r="G2732" s="6" t="s">
        <v>308</v>
      </c>
      <c r="H2732" s="6" t="s">
        <v>314</v>
      </c>
      <c r="I2732" s="6" t="s">
        <v>322</v>
      </c>
      <c r="J2732" s="6" t="s">
        <v>5</v>
      </c>
      <c r="K2732" s="7">
        <v>21.67</v>
      </c>
      <c r="L2732" s="34">
        <f>IFERROR(VLOOKUP(SiscoTable[[#This Row],[Código]],Hoja2!A:B,2,0)*SiscoTable[[#This Row],[Provta(Uns)]],0)</f>
        <v>561.25300000000004</v>
      </c>
      <c r="M2732" s="7">
        <v>0</v>
      </c>
      <c r="N2732" s="7">
        <v>28</v>
      </c>
      <c r="O2732" s="34">
        <f>IFERROR(VLOOKUP(SiscoTable[[#This Row],[Código]],Hoja2!A:B,2,0)*SiscoTable[[#This Row],[Stock_actual]],0)</f>
        <v>725.19999999999993</v>
      </c>
      <c r="P2732" s="6" t="s">
        <v>132</v>
      </c>
      <c r="Q2732" s="7">
        <v>24</v>
      </c>
      <c r="R2732" s="7">
        <v>0</v>
      </c>
      <c r="S2732" s="7" t="s">
        <v>11924</v>
      </c>
      <c r="BI2732"/>
      <c r="BJ2732"/>
    </row>
    <row r="2733" spans="2:62" x14ac:dyDescent="0.4">
      <c r="B2733" s="1">
        <v>16440</v>
      </c>
      <c r="C2733" s="6" t="s">
        <v>30</v>
      </c>
      <c r="D2733" s="6" t="s">
        <v>8</v>
      </c>
      <c r="E2733" s="6" t="s">
        <v>197</v>
      </c>
      <c r="F2733" s="6" t="s">
        <v>307</v>
      </c>
      <c r="G2733" s="6" t="s">
        <v>349</v>
      </c>
      <c r="H2733" s="6" t="s">
        <v>314</v>
      </c>
      <c r="I2733" s="6" t="s">
        <v>362</v>
      </c>
      <c r="J2733" s="6" t="s">
        <v>5</v>
      </c>
      <c r="K2733" s="7">
        <v>7.67</v>
      </c>
      <c r="L2733" s="34">
        <f>IFERROR(VLOOKUP(SiscoTable[[#This Row],[Código]],Hoja2!A:B,2,0)*SiscoTable[[#This Row],[Provta(Uns)]],0)</f>
        <v>183.31299999999999</v>
      </c>
      <c r="M2733" s="7">
        <v>0</v>
      </c>
      <c r="N2733" s="7">
        <v>3</v>
      </c>
      <c r="O2733" s="34">
        <f>IFERROR(VLOOKUP(SiscoTable[[#This Row],[Código]],Hoja2!A:B,2,0)*SiscoTable[[#This Row],[Stock_actual]],0)</f>
        <v>71.699999999999989</v>
      </c>
      <c r="P2733" s="6" t="s">
        <v>181</v>
      </c>
      <c r="Q2733" s="7">
        <v>9</v>
      </c>
      <c r="R2733" s="7">
        <v>15.719999999999999</v>
      </c>
      <c r="S2733" s="7" t="s">
        <v>11924</v>
      </c>
      <c r="BI2733"/>
      <c r="BJ2733"/>
    </row>
    <row r="2734" spans="2:62" x14ac:dyDescent="0.4">
      <c r="B2734" s="1">
        <v>16442</v>
      </c>
      <c r="C2734" s="6" t="s">
        <v>30</v>
      </c>
      <c r="D2734" s="6" t="s">
        <v>30</v>
      </c>
      <c r="E2734" s="6" t="s">
        <v>8482</v>
      </c>
      <c r="F2734" s="6" t="s">
        <v>11663</v>
      </c>
      <c r="G2734" s="6" t="s">
        <v>11677</v>
      </c>
      <c r="H2734" s="6" t="s">
        <v>11666</v>
      </c>
      <c r="I2734" s="6" t="s">
        <v>11681</v>
      </c>
      <c r="J2734" s="6" t="s">
        <v>5</v>
      </c>
      <c r="K2734" s="7">
        <v>12.67</v>
      </c>
      <c r="L2734" s="7">
        <f>IFERROR(VLOOKUP(SiscoTable[[#This Row],[Código]],Hoja2!A:B,2,0)*SiscoTable[[#This Row],[Provta(Uns)]],0)</f>
        <v>87.423000000000002</v>
      </c>
      <c r="M2734" s="7">
        <v>0</v>
      </c>
      <c r="N2734" s="7">
        <v>27</v>
      </c>
      <c r="O2734" s="7">
        <f>IFERROR(VLOOKUP(SiscoTable[[#This Row],[Código]],Hoja2!A:B,2,0)*SiscoTable[[#This Row],[Stock_actual]],0)</f>
        <v>186.3</v>
      </c>
      <c r="P2734" s="6" t="s">
        <v>518</v>
      </c>
      <c r="Q2734" s="7">
        <v>14</v>
      </c>
      <c r="R2734" s="7">
        <v>0</v>
      </c>
      <c r="S2734" s="7" t="s">
        <v>11926</v>
      </c>
      <c r="BI2734"/>
      <c r="BJ2734"/>
    </row>
    <row r="2735" spans="2:62" x14ac:dyDescent="0.4">
      <c r="B2735" s="1">
        <v>16443</v>
      </c>
      <c r="C2735" s="6" t="s">
        <v>25</v>
      </c>
      <c r="D2735" s="6" t="s">
        <v>25</v>
      </c>
      <c r="E2735" s="6" t="s">
        <v>8482</v>
      </c>
      <c r="F2735" s="6" t="s">
        <v>11823</v>
      </c>
      <c r="G2735" s="6" t="s">
        <v>11823</v>
      </c>
      <c r="H2735" s="6" t="s">
        <v>4</v>
      </c>
      <c r="I2735" s="6" t="s">
        <v>11824</v>
      </c>
      <c r="J2735" s="6" t="s">
        <v>5</v>
      </c>
      <c r="K2735" s="7">
        <v>16.5</v>
      </c>
      <c r="L2735" s="7">
        <f>IFERROR(VLOOKUP(SiscoTable[[#This Row],[Código]],Hoja2!A:B,2,0)*SiscoTable[[#This Row],[Provta(Uns)]],0)</f>
        <v>47.85</v>
      </c>
      <c r="M2735" s="7">
        <v>0</v>
      </c>
      <c r="N2735" s="7">
        <v>-49</v>
      </c>
      <c r="O2735" s="7">
        <f>IFERROR(VLOOKUP(SiscoTable[[#This Row],[Código]],Hoja2!A:B,2,0)*SiscoTable[[#This Row],[Stock_actual]],0)</f>
        <v>-142.1</v>
      </c>
      <c r="P2735" s="6" t="s">
        <v>7</v>
      </c>
      <c r="Q2735" s="7">
        <v>18</v>
      </c>
      <c r="R2735" s="7">
        <v>33</v>
      </c>
      <c r="S2735" s="7" t="s">
        <v>11925</v>
      </c>
      <c r="BI2735"/>
      <c r="BJ2735"/>
    </row>
    <row r="2736" spans="2:62" x14ac:dyDescent="0.4">
      <c r="B2736" s="1">
        <v>16444</v>
      </c>
      <c r="C2736" s="6" t="s">
        <v>25</v>
      </c>
      <c r="D2736" s="6" t="s">
        <v>25</v>
      </c>
      <c r="E2736" s="6" t="s">
        <v>8482</v>
      </c>
      <c r="F2736" s="6" t="s">
        <v>11823</v>
      </c>
      <c r="G2736" s="6" t="s">
        <v>11823</v>
      </c>
      <c r="H2736" s="6" t="s">
        <v>4</v>
      </c>
      <c r="I2736" s="6" t="s">
        <v>11825</v>
      </c>
      <c r="J2736" s="6" t="s">
        <v>5</v>
      </c>
      <c r="K2736" s="7">
        <v>28.67</v>
      </c>
      <c r="L2736" s="7">
        <f>IFERROR(VLOOKUP(SiscoTable[[#This Row],[Código]],Hoja2!A:B,2,0)*SiscoTable[[#This Row],[Provta(Uns)]],0)</f>
        <v>160.55199999999999</v>
      </c>
      <c r="M2736" s="7">
        <v>0</v>
      </c>
      <c r="N2736" s="7">
        <v>1</v>
      </c>
      <c r="O2736" s="7">
        <f>IFERROR(VLOOKUP(SiscoTable[[#This Row],[Código]],Hoja2!A:B,2,0)*SiscoTable[[#This Row],[Stock_actual]],0)</f>
        <v>5.6</v>
      </c>
      <c r="P2736" s="6" t="s">
        <v>24</v>
      </c>
      <c r="Q2736" s="7">
        <v>32</v>
      </c>
      <c r="R2736" s="7">
        <v>57.559999999999995</v>
      </c>
      <c r="S2736" s="7" t="s">
        <v>11925</v>
      </c>
      <c r="BI2736"/>
      <c r="BJ2736"/>
    </row>
    <row r="2737" spans="2:62" x14ac:dyDescent="0.4">
      <c r="B2737" s="1">
        <v>16445</v>
      </c>
      <c r="C2737" s="6" t="s">
        <v>8</v>
      </c>
      <c r="D2737" s="6" t="s">
        <v>8</v>
      </c>
      <c r="E2737" s="6" t="s">
        <v>8482</v>
      </c>
      <c r="F2737" s="6" t="s">
        <v>11663</v>
      </c>
      <c r="G2737" s="6" t="s">
        <v>11686</v>
      </c>
      <c r="H2737" s="6" t="s">
        <v>11666</v>
      </c>
      <c r="I2737" s="6" t="s">
        <v>11689</v>
      </c>
      <c r="J2737" s="6" t="s">
        <v>5</v>
      </c>
      <c r="K2737" s="7">
        <v>0</v>
      </c>
      <c r="L2737" s="7">
        <f>IFERROR(VLOOKUP(SiscoTable[[#This Row],[Código]],Hoja2!A:B,2,0)*SiscoTable[[#This Row],[Provta(Uns)]],0)</f>
        <v>0</v>
      </c>
      <c r="M2737" s="7">
        <v>0</v>
      </c>
      <c r="N2737" s="7">
        <v>0</v>
      </c>
      <c r="O2737" s="7">
        <f>IFERROR(VLOOKUP(SiscoTable[[#This Row],[Código]],Hoja2!A:B,2,0)*SiscoTable[[#This Row],[Stock_actual]],0)</f>
        <v>0</v>
      </c>
      <c r="P2737" s="6" t="s">
        <v>7</v>
      </c>
      <c r="Q2737" s="7">
        <v>0</v>
      </c>
      <c r="R2737" s="7">
        <v>0</v>
      </c>
      <c r="S2737" s="7" t="s">
        <v>11926</v>
      </c>
      <c r="BI2737"/>
      <c r="BJ2737"/>
    </row>
    <row r="2738" spans="2:62" x14ac:dyDescent="0.4">
      <c r="B2738" s="1">
        <v>16446</v>
      </c>
      <c r="C2738" s="6" t="s">
        <v>8</v>
      </c>
      <c r="D2738" s="6" t="s">
        <v>30</v>
      </c>
      <c r="E2738" s="6" t="s">
        <v>8482</v>
      </c>
      <c r="F2738" s="6" t="s">
        <v>11663</v>
      </c>
      <c r="G2738" s="6" t="s">
        <v>11664</v>
      </c>
      <c r="H2738" s="6" t="s">
        <v>11666</v>
      </c>
      <c r="I2738" s="6" t="s">
        <v>11669</v>
      </c>
      <c r="J2738" s="6" t="s">
        <v>5</v>
      </c>
      <c r="K2738" s="7">
        <v>12.33</v>
      </c>
      <c r="L2738" s="7">
        <f>IFERROR(VLOOKUP(SiscoTable[[#This Row],[Código]],Hoja2!A:B,2,0)*SiscoTable[[#This Row],[Provta(Uns)]],0)</f>
        <v>49.32</v>
      </c>
      <c r="M2738" s="7">
        <v>0</v>
      </c>
      <c r="N2738" s="7">
        <v>55</v>
      </c>
      <c r="O2738" s="7">
        <f>IFERROR(VLOOKUP(SiscoTable[[#This Row],[Código]],Hoja2!A:B,2,0)*SiscoTable[[#This Row],[Stock_actual]],0)</f>
        <v>220</v>
      </c>
      <c r="P2738" s="6" t="s">
        <v>1060</v>
      </c>
      <c r="Q2738" s="7">
        <v>14</v>
      </c>
      <c r="R2738" s="7">
        <v>0</v>
      </c>
      <c r="S2738" s="7" t="s">
        <v>11926</v>
      </c>
      <c r="BI2738"/>
      <c r="BJ2738"/>
    </row>
    <row r="2739" spans="2:62" x14ac:dyDescent="0.4">
      <c r="B2739" s="1">
        <v>16447</v>
      </c>
      <c r="C2739" s="6" t="s">
        <v>8</v>
      </c>
      <c r="D2739" s="6" t="s">
        <v>8</v>
      </c>
      <c r="E2739" s="6" t="s">
        <v>8482</v>
      </c>
      <c r="F2739" s="6" t="s">
        <v>11663</v>
      </c>
      <c r="G2739" s="6" t="s">
        <v>11664</v>
      </c>
      <c r="H2739" s="6" t="s">
        <v>11666</v>
      </c>
      <c r="I2739" s="6" t="s">
        <v>11670</v>
      </c>
      <c r="J2739" s="6" t="s">
        <v>5</v>
      </c>
      <c r="K2739" s="7">
        <v>4</v>
      </c>
      <c r="L2739" s="7">
        <f>IFERROR(VLOOKUP(SiscoTable[[#This Row],[Código]],Hoja2!A:B,2,0)*SiscoTable[[#This Row],[Provta(Uns)]],0)</f>
        <v>8</v>
      </c>
      <c r="M2739" s="7">
        <v>0</v>
      </c>
      <c r="N2739" s="7">
        <v>18</v>
      </c>
      <c r="O2739" s="7">
        <f>IFERROR(VLOOKUP(SiscoTable[[#This Row],[Código]],Hoja2!A:B,2,0)*SiscoTable[[#This Row],[Stock_actual]],0)</f>
        <v>36</v>
      </c>
      <c r="P2739" s="6" t="s">
        <v>1811</v>
      </c>
      <c r="Q2739" s="7">
        <v>4</v>
      </c>
      <c r="R2739" s="7">
        <v>0</v>
      </c>
      <c r="S2739" s="7" t="s">
        <v>11926</v>
      </c>
      <c r="BI2739"/>
      <c r="BJ2739"/>
    </row>
    <row r="2740" spans="2:62" x14ac:dyDescent="0.4">
      <c r="B2740" s="1">
        <v>16448</v>
      </c>
      <c r="C2740" s="6" t="s">
        <v>8</v>
      </c>
      <c r="D2740" s="6" t="s">
        <v>8</v>
      </c>
      <c r="E2740" s="6" t="s">
        <v>8482</v>
      </c>
      <c r="F2740" s="6" t="s">
        <v>11663</v>
      </c>
      <c r="G2740" s="6" t="s">
        <v>11677</v>
      </c>
      <c r="H2740" s="6" t="s">
        <v>11666</v>
      </c>
      <c r="I2740" s="6" t="s">
        <v>11682</v>
      </c>
      <c r="J2740" s="6" t="s">
        <v>5</v>
      </c>
      <c r="K2740" s="7">
        <v>0.33</v>
      </c>
      <c r="L2740" s="7">
        <f>IFERROR(VLOOKUP(SiscoTable[[#This Row],[Código]],Hoja2!A:B,2,0)*SiscoTable[[#This Row],[Provta(Uns)]],0)</f>
        <v>9.2070000000000007</v>
      </c>
      <c r="M2740" s="7">
        <v>0</v>
      </c>
      <c r="N2740" s="7">
        <v>5</v>
      </c>
      <c r="O2740" s="7">
        <f>IFERROR(VLOOKUP(SiscoTable[[#This Row],[Código]],Hoja2!A:B,2,0)*SiscoTable[[#This Row],[Stock_actual]],0)</f>
        <v>139.5</v>
      </c>
      <c r="P2740" s="6" t="s">
        <v>1853</v>
      </c>
      <c r="Q2740" s="7">
        <v>0</v>
      </c>
      <c r="R2740" s="7">
        <v>0</v>
      </c>
      <c r="S2740" s="7" t="s">
        <v>11926</v>
      </c>
      <c r="BI2740"/>
      <c r="BJ2740"/>
    </row>
    <row r="2741" spans="2:62" x14ac:dyDescent="0.4">
      <c r="B2741" s="1">
        <v>16453</v>
      </c>
      <c r="C2741" s="6" t="s">
        <v>8</v>
      </c>
      <c r="D2741" s="6" t="s">
        <v>8</v>
      </c>
      <c r="E2741" s="6" t="s">
        <v>8482</v>
      </c>
      <c r="F2741" s="6" t="s">
        <v>11663</v>
      </c>
      <c r="G2741" s="6" t="s">
        <v>11671</v>
      </c>
      <c r="H2741" s="6" t="s">
        <v>11676</v>
      </c>
      <c r="I2741" s="6" t="s">
        <v>11675</v>
      </c>
      <c r="J2741" s="6" t="s">
        <v>5</v>
      </c>
      <c r="K2741" s="7">
        <v>0</v>
      </c>
      <c r="L2741" s="7">
        <f>IFERROR(VLOOKUP(SiscoTable[[#This Row],[Código]],Hoja2!A:B,2,0)*SiscoTable[[#This Row],[Provta(Uns)]],0)</f>
        <v>0</v>
      </c>
      <c r="M2741" s="7">
        <v>0</v>
      </c>
      <c r="N2741" s="7">
        <v>0</v>
      </c>
      <c r="O2741" s="7">
        <f>IFERROR(VLOOKUP(SiscoTable[[#This Row],[Código]],Hoja2!A:B,2,0)*SiscoTable[[#This Row],[Stock_actual]],0)</f>
        <v>0</v>
      </c>
      <c r="P2741" s="6" t="s">
        <v>7</v>
      </c>
      <c r="Q2741" s="7">
        <v>0</v>
      </c>
      <c r="R2741" s="7">
        <v>0</v>
      </c>
      <c r="S2741" s="7" t="s">
        <v>11926</v>
      </c>
      <c r="BI2741"/>
      <c r="BJ2741"/>
    </row>
    <row r="2742" spans="2:62" x14ac:dyDescent="0.4">
      <c r="B2742" s="1">
        <v>16454</v>
      </c>
      <c r="C2742" s="6" t="s">
        <v>30</v>
      </c>
      <c r="D2742" s="6" t="s">
        <v>8</v>
      </c>
      <c r="E2742" s="6" t="s">
        <v>1734</v>
      </c>
      <c r="F2742" s="6" t="s">
        <v>1735</v>
      </c>
      <c r="G2742" s="6" t="s">
        <v>2312</v>
      </c>
      <c r="H2742" s="6" t="s">
        <v>4</v>
      </c>
      <c r="I2742" s="6" t="s">
        <v>2337</v>
      </c>
      <c r="J2742" s="6" t="s">
        <v>5</v>
      </c>
      <c r="K2742" s="7">
        <v>0</v>
      </c>
      <c r="L2742" s="7">
        <f>IFERROR(VLOOKUP(SiscoTable[[#This Row],[Código]],Hoja2!A:B,2,0)*SiscoTable[[#This Row],[Provta(Uns)]],0)</f>
        <v>0</v>
      </c>
      <c r="M2742" s="7">
        <v>0</v>
      </c>
      <c r="N2742" s="7">
        <v>0</v>
      </c>
      <c r="O2742" s="7">
        <f>IFERROR(VLOOKUP(SiscoTable[[#This Row],[Código]],Hoja2!A:B,2,0)*SiscoTable[[#This Row],[Stock_actual]],0)</f>
        <v>0</v>
      </c>
      <c r="P2742" s="6" t="s">
        <v>7</v>
      </c>
      <c r="Q2742" s="7">
        <v>0</v>
      </c>
      <c r="R2742" s="7">
        <v>0</v>
      </c>
      <c r="S2742" s="7" t="s">
        <v>11925</v>
      </c>
      <c r="BI2742"/>
      <c r="BJ2742"/>
    </row>
    <row r="2743" spans="2:62" x14ac:dyDescent="0.4">
      <c r="B2743" s="1">
        <v>16455</v>
      </c>
      <c r="C2743" s="6" t="s">
        <v>8</v>
      </c>
      <c r="D2743" s="6" t="s">
        <v>8</v>
      </c>
      <c r="E2743" s="6" t="s">
        <v>1734</v>
      </c>
      <c r="F2743" s="6" t="s">
        <v>1735</v>
      </c>
      <c r="G2743" s="6" t="s">
        <v>1736</v>
      </c>
      <c r="H2743" s="6" t="s">
        <v>4</v>
      </c>
      <c r="I2743" s="6" t="s">
        <v>1858</v>
      </c>
      <c r="J2743" s="6" t="s">
        <v>5</v>
      </c>
      <c r="K2743" s="7">
        <v>0</v>
      </c>
      <c r="L2743" s="7">
        <f>IFERROR(VLOOKUP(SiscoTable[[#This Row],[Código]],Hoja2!A:B,2,0)*SiscoTable[[#This Row],[Provta(Uns)]],0)</f>
        <v>0</v>
      </c>
      <c r="M2743" s="7">
        <v>0</v>
      </c>
      <c r="N2743" s="7">
        <v>0</v>
      </c>
      <c r="O2743" s="7">
        <f>IFERROR(VLOOKUP(SiscoTable[[#This Row],[Código]],Hoja2!A:B,2,0)*SiscoTable[[#This Row],[Stock_actual]],0)</f>
        <v>0</v>
      </c>
      <c r="P2743" s="6" t="s">
        <v>7</v>
      </c>
      <c r="Q2743" s="7">
        <v>0</v>
      </c>
      <c r="R2743" s="7">
        <v>0</v>
      </c>
      <c r="S2743" s="7" t="s">
        <v>11925</v>
      </c>
      <c r="BI2743"/>
      <c r="BJ2743"/>
    </row>
    <row r="2744" spans="2:62" x14ac:dyDescent="0.4">
      <c r="B2744" s="1">
        <v>16456</v>
      </c>
      <c r="C2744" s="6" t="s">
        <v>8</v>
      </c>
      <c r="D2744" s="6" t="s">
        <v>8</v>
      </c>
      <c r="E2744" s="6" t="s">
        <v>1734</v>
      </c>
      <c r="F2744" s="6" t="s">
        <v>1735</v>
      </c>
      <c r="G2744" s="6" t="s">
        <v>1736</v>
      </c>
      <c r="H2744" s="6" t="s">
        <v>4</v>
      </c>
      <c r="I2744" s="6" t="s">
        <v>1859</v>
      </c>
      <c r="J2744" s="6" t="s">
        <v>5</v>
      </c>
      <c r="K2744" s="7">
        <v>0</v>
      </c>
      <c r="L2744" s="7">
        <f>IFERROR(VLOOKUP(SiscoTable[[#This Row],[Código]],Hoja2!A:B,2,0)*SiscoTable[[#This Row],[Provta(Uns)]],0)</f>
        <v>0</v>
      </c>
      <c r="M2744" s="7">
        <v>0</v>
      </c>
      <c r="N2744" s="7">
        <v>0</v>
      </c>
      <c r="O2744" s="7">
        <f>IFERROR(VLOOKUP(SiscoTable[[#This Row],[Código]],Hoja2!A:B,2,0)*SiscoTable[[#This Row],[Stock_actual]],0)</f>
        <v>0</v>
      </c>
      <c r="P2744" s="6" t="s">
        <v>7</v>
      </c>
      <c r="Q2744" s="7">
        <v>0</v>
      </c>
      <c r="R2744" s="7">
        <v>0</v>
      </c>
      <c r="S2744" s="7" t="s">
        <v>11925</v>
      </c>
      <c r="BI2744"/>
      <c r="BJ2744"/>
    </row>
    <row r="2745" spans="2:62" x14ac:dyDescent="0.4">
      <c r="B2745" s="1">
        <v>16457</v>
      </c>
      <c r="C2745" s="6" t="s">
        <v>8</v>
      </c>
      <c r="D2745" s="6" t="s">
        <v>8</v>
      </c>
      <c r="E2745" s="6" t="s">
        <v>1734</v>
      </c>
      <c r="F2745" s="6" t="s">
        <v>1735</v>
      </c>
      <c r="G2745" s="6" t="s">
        <v>1736</v>
      </c>
      <c r="H2745" s="6" t="s">
        <v>4</v>
      </c>
      <c r="I2745" s="6" t="s">
        <v>1860</v>
      </c>
      <c r="J2745" s="6" t="s">
        <v>5</v>
      </c>
      <c r="K2745" s="7">
        <v>0</v>
      </c>
      <c r="L2745" s="7">
        <f>IFERROR(VLOOKUP(SiscoTable[[#This Row],[Código]],Hoja2!A:B,2,0)*SiscoTable[[#This Row],[Provta(Uns)]],0)</f>
        <v>0</v>
      </c>
      <c r="M2745" s="7">
        <v>0</v>
      </c>
      <c r="N2745" s="7">
        <v>3</v>
      </c>
      <c r="O2745" s="7">
        <f>IFERROR(VLOOKUP(SiscoTable[[#This Row],[Código]],Hoja2!A:B,2,0)*SiscoTable[[#This Row],[Stock_actual]],0)</f>
        <v>29.700000000000003</v>
      </c>
      <c r="P2745" s="6" t="s">
        <v>134</v>
      </c>
      <c r="Q2745" s="7">
        <v>0</v>
      </c>
      <c r="R2745" s="7">
        <v>0</v>
      </c>
      <c r="S2745" s="7" t="s">
        <v>11925</v>
      </c>
      <c r="BI2745"/>
      <c r="BJ2745"/>
    </row>
    <row r="2746" spans="2:62" x14ac:dyDescent="0.4">
      <c r="B2746" s="1">
        <v>16458</v>
      </c>
      <c r="C2746" s="6" t="s">
        <v>8</v>
      </c>
      <c r="D2746" s="6" t="s">
        <v>8</v>
      </c>
      <c r="E2746" s="6" t="s">
        <v>1734</v>
      </c>
      <c r="F2746" s="6" t="s">
        <v>1735</v>
      </c>
      <c r="G2746" s="6" t="s">
        <v>1736</v>
      </c>
      <c r="H2746" s="6" t="s">
        <v>4</v>
      </c>
      <c r="I2746" s="6" t="s">
        <v>1861</v>
      </c>
      <c r="J2746" s="6" t="s">
        <v>5</v>
      </c>
      <c r="K2746" s="7">
        <v>0</v>
      </c>
      <c r="L2746" s="7">
        <f>IFERROR(VLOOKUP(SiscoTable[[#This Row],[Código]],Hoja2!A:B,2,0)*SiscoTable[[#This Row],[Provta(Uns)]],0)</f>
        <v>0</v>
      </c>
      <c r="M2746" s="7">
        <v>0</v>
      </c>
      <c r="N2746" s="7">
        <v>2</v>
      </c>
      <c r="O2746" s="7">
        <f>IFERROR(VLOOKUP(SiscoTable[[#This Row],[Código]],Hoja2!A:B,2,0)*SiscoTable[[#This Row],[Stock_actual]],0)</f>
        <v>21</v>
      </c>
      <c r="P2746" s="6" t="s">
        <v>134</v>
      </c>
      <c r="Q2746" s="7">
        <v>0</v>
      </c>
      <c r="R2746" s="7">
        <v>0</v>
      </c>
      <c r="S2746" s="7" t="s">
        <v>11925</v>
      </c>
      <c r="BI2746"/>
      <c r="BJ2746"/>
    </row>
    <row r="2747" spans="2:62" x14ac:dyDescent="0.4">
      <c r="B2747" s="1">
        <v>16459</v>
      </c>
      <c r="C2747" s="6" t="s">
        <v>30</v>
      </c>
      <c r="D2747" s="6" t="s">
        <v>8</v>
      </c>
      <c r="E2747" s="6" t="s">
        <v>1734</v>
      </c>
      <c r="F2747" s="6" t="s">
        <v>1735</v>
      </c>
      <c r="G2747" s="6" t="s">
        <v>2312</v>
      </c>
      <c r="H2747" s="6" t="s">
        <v>4</v>
      </c>
      <c r="I2747" s="6" t="s">
        <v>2338</v>
      </c>
      <c r="J2747" s="6" t="s">
        <v>5</v>
      </c>
      <c r="K2747" s="7">
        <v>0</v>
      </c>
      <c r="L2747" s="7">
        <f>IFERROR(VLOOKUP(SiscoTable[[#This Row],[Código]],Hoja2!A:B,2,0)*SiscoTable[[#This Row],[Provta(Uns)]],0)</f>
        <v>0</v>
      </c>
      <c r="M2747" s="7">
        <v>0</v>
      </c>
      <c r="N2747" s="7">
        <v>0</v>
      </c>
      <c r="O2747" s="7">
        <f>IFERROR(VLOOKUP(SiscoTable[[#This Row],[Código]],Hoja2!A:B,2,0)*SiscoTable[[#This Row],[Stock_actual]],0)</f>
        <v>0</v>
      </c>
      <c r="P2747" s="6" t="s">
        <v>7</v>
      </c>
      <c r="Q2747" s="7">
        <v>0</v>
      </c>
      <c r="R2747" s="7">
        <v>0</v>
      </c>
      <c r="S2747" s="7" t="s">
        <v>11925</v>
      </c>
      <c r="BI2747"/>
      <c r="BJ2747"/>
    </row>
    <row r="2748" spans="2:62" x14ac:dyDescent="0.4">
      <c r="B2748" s="1">
        <v>16460</v>
      </c>
      <c r="C2748" s="6" t="s">
        <v>8</v>
      </c>
      <c r="D2748" s="6" t="s">
        <v>8</v>
      </c>
      <c r="E2748" s="6" t="s">
        <v>1734</v>
      </c>
      <c r="F2748" s="6" t="s">
        <v>1735</v>
      </c>
      <c r="G2748" s="6" t="s">
        <v>1736</v>
      </c>
      <c r="H2748" s="6" t="s">
        <v>4</v>
      </c>
      <c r="I2748" s="6" t="s">
        <v>1862</v>
      </c>
      <c r="J2748" s="6" t="s">
        <v>5</v>
      </c>
      <c r="K2748" s="7">
        <v>0.17</v>
      </c>
      <c r="L2748" s="7">
        <f>IFERROR(VLOOKUP(SiscoTable[[#This Row],[Código]],Hoja2!A:B,2,0)*SiscoTable[[#This Row],[Provta(Uns)]],0)</f>
        <v>1.173</v>
      </c>
      <c r="M2748" s="7">
        <v>0</v>
      </c>
      <c r="N2748" s="7">
        <v>0</v>
      </c>
      <c r="O2748" s="7">
        <f>IFERROR(VLOOKUP(SiscoTable[[#This Row],[Código]],Hoja2!A:B,2,0)*SiscoTable[[#This Row],[Stock_actual]],0)</f>
        <v>0</v>
      </c>
      <c r="P2748" s="6" t="s">
        <v>7</v>
      </c>
      <c r="Q2748" s="7">
        <v>0</v>
      </c>
      <c r="R2748" s="7">
        <v>0</v>
      </c>
      <c r="S2748" s="7" t="s">
        <v>11925</v>
      </c>
      <c r="BI2748"/>
      <c r="BJ2748"/>
    </row>
    <row r="2749" spans="2:62" x14ac:dyDescent="0.4">
      <c r="B2749" s="1">
        <v>16461</v>
      </c>
      <c r="C2749" s="6" t="s">
        <v>8</v>
      </c>
      <c r="D2749" s="6" t="s">
        <v>8</v>
      </c>
      <c r="E2749" s="6" t="s">
        <v>1734</v>
      </c>
      <c r="F2749" s="6" t="s">
        <v>1735</v>
      </c>
      <c r="G2749" s="6" t="s">
        <v>2312</v>
      </c>
      <c r="H2749" s="6" t="s">
        <v>4</v>
      </c>
      <c r="I2749" s="6" t="s">
        <v>2424</v>
      </c>
      <c r="J2749" s="6" t="s">
        <v>5</v>
      </c>
      <c r="K2749" s="7">
        <v>0</v>
      </c>
      <c r="L2749" s="7">
        <f>IFERROR(VLOOKUP(SiscoTable[[#This Row],[Código]],Hoja2!A:B,2,0)*SiscoTable[[#This Row],[Provta(Uns)]],0)</f>
        <v>0</v>
      </c>
      <c r="M2749" s="7">
        <v>0</v>
      </c>
      <c r="N2749" s="7">
        <v>0</v>
      </c>
      <c r="O2749" s="7">
        <f>IFERROR(VLOOKUP(SiscoTable[[#This Row],[Código]],Hoja2!A:B,2,0)*SiscoTable[[#This Row],[Stock_actual]],0)</f>
        <v>0</v>
      </c>
      <c r="P2749" s="6" t="s">
        <v>7</v>
      </c>
      <c r="Q2749" s="7">
        <v>0</v>
      </c>
      <c r="R2749" s="7">
        <v>0</v>
      </c>
      <c r="S2749" s="7" t="s">
        <v>11925</v>
      </c>
      <c r="BI2749"/>
      <c r="BJ2749"/>
    </row>
    <row r="2750" spans="2:62" x14ac:dyDescent="0.4">
      <c r="B2750" s="1">
        <v>16462</v>
      </c>
      <c r="C2750" s="6" t="s">
        <v>8</v>
      </c>
      <c r="D2750" s="6" t="s">
        <v>8</v>
      </c>
      <c r="E2750" s="6" t="s">
        <v>1734</v>
      </c>
      <c r="F2750" s="6" t="s">
        <v>1735</v>
      </c>
      <c r="G2750" s="6" t="s">
        <v>2312</v>
      </c>
      <c r="H2750" s="6" t="s">
        <v>4</v>
      </c>
      <c r="I2750" s="6" t="s">
        <v>2425</v>
      </c>
      <c r="J2750" s="6" t="s">
        <v>5</v>
      </c>
      <c r="K2750" s="7">
        <v>0</v>
      </c>
      <c r="L2750" s="7">
        <f>IFERROR(VLOOKUP(SiscoTable[[#This Row],[Código]],Hoja2!A:B,2,0)*SiscoTable[[#This Row],[Provta(Uns)]],0)</f>
        <v>0</v>
      </c>
      <c r="M2750" s="7">
        <v>0</v>
      </c>
      <c r="N2750" s="7">
        <v>0</v>
      </c>
      <c r="O2750" s="7">
        <f>IFERROR(VLOOKUP(SiscoTable[[#This Row],[Código]],Hoja2!A:B,2,0)*SiscoTable[[#This Row],[Stock_actual]],0)</f>
        <v>0</v>
      </c>
      <c r="P2750" s="6" t="s">
        <v>7</v>
      </c>
      <c r="Q2750" s="7">
        <v>0</v>
      </c>
      <c r="R2750" s="7">
        <v>0</v>
      </c>
      <c r="S2750" s="7" t="s">
        <v>11925</v>
      </c>
      <c r="BI2750"/>
      <c r="BJ2750"/>
    </row>
    <row r="2751" spans="2:62" x14ac:dyDescent="0.4">
      <c r="B2751" s="1">
        <v>16463</v>
      </c>
      <c r="C2751" s="6" t="s">
        <v>8</v>
      </c>
      <c r="D2751" s="6" t="s">
        <v>8</v>
      </c>
      <c r="E2751" s="6" t="s">
        <v>1734</v>
      </c>
      <c r="F2751" s="6" t="s">
        <v>1735</v>
      </c>
      <c r="G2751" s="6" t="s">
        <v>2312</v>
      </c>
      <c r="H2751" s="6" t="s">
        <v>4</v>
      </c>
      <c r="I2751" s="6" t="s">
        <v>2426</v>
      </c>
      <c r="J2751" s="6" t="s">
        <v>5</v>
      </c>
      <c r="K2751" s="7">
        <v>0</v>
      </c>
      <c r="L2751" s="7">
        <f>IFERROR(VLOOKUP(SiscoTable[[#This Row],[Código]],Hoja2!A:B,2,0)*SiscoTable[[#This Row],[Provta(Uns)]],0)</f>
        <v>0</v>
      </c>
      <c r="M2751" s="7">
        <v>0</v>
      </c>
      <c r="N2751" s="7">
        <v>0</v>
      </c>
      <c r="O2751" s="7">
        <f>IFERROR(VLOOKUP(SiscoTable[[#This Row],[Código]],Hoja2!A:B,2,0)*SiscoTable[[#This Row],[Stock_actual]],0)</f>
        <v>0</v>
      </c>
      <c r="P2751" s="6" t="s">
        <v>7</v>
      </c>
      <c r="Q2751" s="7">
        <v>0</v>
      </c>
      <c r="R2751" s="7">
        <v>0</v>
      </c>
      <c r="S2751" s="7" t="s">
        <v>11925</v>
      </c>
      <c r="BI2751"/>
      <c r="BJ2751"/>
    </row>
    <row r="2752" spans="2:62" x14ac:dyDescent="0.4">
      <c r="B2752" s="1">
        <v>16464</v>
      </c>
      <c r="C2752" s="6" t="s">
        <v>8</v>
      </c>
      <c r="D2752" s="6" t="s">
        <v>8</v>
      </c>
      <c r="E2752" s="6" t="s">
        <v>1734</v>
      </c>
      <c r="F2752" s="6" t="s">
        <v>1735</v>
      </c>
      <c r="G2752" s="6" t="s">
        <v>2312</v>
      </c>
      <c r="H2752" s="6" t="s">
        <v>4</v>
      </c>
      <c r="I2752" s="6" t="s">
        <v>2427</v>
      </c>
      <c r="J2752" s="6" t="s">
        <v>5</v>
      </c>
      <c r="K2752" s="7">
        <v>0</v>
      </c>
      <c r="L2752" s="7">
        <f>IFERROR(VLOOKUP(SiscoTable[[#This Row],[Código]],Hoja2!A:B,2,0)*SiscoTable[[#This Row],[Provta(Uns)]],0)</f>
        <v>0</v>
      </c>
      <c r="M2752" s="7">
        <v>0</v>
      </c>
      <c r="N2752" s="7">
        <v>0</v>
      </c>
      <c r="O2752" s="7">
        <f>IFERROR(VLOOKUP(SiscoTable[[#This Row],[Código]],Hoja2!A:B,2,0)*SiscoTable[[#This Row],[Stock_actual]],0)</f>
        <v>0</v>
      </c>
      <c r="P2752" s="6" t="s">
        <v>7</v>
      </c>
      <c r="Q2752" s="7">
        <v>0</v>
      </c>
      <c r="R2752" s="7">
        <v>0</v>
      </c>
      <c r="S2752" s="7" t="s">
        <v>11925</v>
      </c>
      <c r="BI2752"/>
      <c r="BJ2752"/>
    </row>
    <row r="2753" spans="2:62" x14ac:dyDescent="0.4">
      <c r="B2753" s="1">
        <v>16465</v>
      </c>
      <c r="C2753" s="6" t="s">
        <v>8</v>
      </c>
      <c r="D2753" s="6" t="s">
        <v>8</v>
      </c>
      <c r="E2753" s="6" t="s">
        <v>1734</v>
      </c>
      <c r="F2753" s="6" t="s">
        <v>1735</v>
      </c>
      <c r="G2753" s="6" t="s">
        <v>2312</v>
      </c>
      <c r="H2753" s="6" t="s">
        <v>4</v>
      </c>
      <c r="I2753" s="6" t="s">
        <v>2428</v>
      </c>
      <c r="J2753" s="6" t="s">
        <v>5</v>
      </c>
      <c r="K2753" s="7">
        <v>1.83</v>
      </c>
      <c r="L2753" s="7">
        <f>IFERROR(VLOOKUP(SiscoTable[[#This Row],[Código]],Hoja2!A:B,2,0)*SiscoTable[[#This Row],[Provta(Uns)]],0)</f>
        <v>36.417000000000002</v>
      </c>
      <c r="M2753" s="7">
        <v>0</v>
      </c>
      <c r="N2753" s="7">
        <v>1</v>
      </c>
      <c r="O2753" s="7">
        <f>IFERROR(VLOOKUP(SiscoTable[[#This Row],[Código]],Hoja2!A:B,2,0)*SiscoTable[[#This Row],[Stock_actual]],0)</f>
        <v>19.899999999999999</v>
      </c>
      <c r="P2753" s="6" t="s">
        <v>810</v>
      </c>
      <c r="Q2753" s="7">
        <v>2</v>
      </c>
      <c r="R2753" s="7">
        <v>3.62</v>
      </c>
      <c r="S2753" s="7" t="s">
        <v>11925</v>
      </c>
      <c r="BI2753"/>
      <c r="BJ2753"/>
    </row>
    <row r="2754" spans="2:62" x14ac:dyDescent="0.4">
      <c r="B2754" s="1">
        <v>16466</v>
      </c>
      <c r="C2754" s="6" t="s">
        <v>8</v>
      </c>
      <c r="D2754" s="6" t="s">
        <v>8</v>
      </c>
      <c r="E2754" s="6" t="s">
        <v>1734</v>
      </c>
      <c r="F2754" s="6" t="s">
        <v>1735</v>
      </c>
      <c r="G2754" s="6" t="s">
        <v>2312</v>
      </c>
      <c r="H2754" s="6" t="s">
        <v>4</v>
      </c>
      <c r="I2754" s="6" t="s">
        <v>2429</v>
      </c>
      <c r="J2754" s="6" t="s">
        <v>5</v>
      </c>
      <c r="K2754" s="7">
        <v>0.83</v>
      </c>
      <c r="L2754" s="7">
        <f>IFERROR(VLOOKUP(SiscoTable[[#This Row],[Código]],Hoja2!A:B,2,0)*SiscoTable[[#This Row],[Provta(Uns)]],0)</f>
        <v>4.8970000000000002</v>
      </c>
      <c r="M2754" s="7">
        <v>0</v>
      </c>
      <c r="N2754" s="7">
        <v>0</v>
      </c>
      <c r="O2754" s="7">
        <f>IFERROR(VLOOKUP(SiscoTable[[#This Row],[Código]],Hoja2!A:B,2,0)*SiscoTable[[#This Row],[Stock_actual]],0)</f>
        <v>0</v>
      </c>
      <c r="P2754" s="6" t="s">
        <v>7</v>
      </c>
      <c r="Q2754" s="7">
        <v>1</v>
      </c>
      <c r="R2754" s="7">
        <v>1.7999999999999998</v>
      </c>
      <c r="S2754" s="7" t="s">
        <v>11925</v>
      </c>
      <c r="BI2754"/>
      <c r="BJ2754"/>
    </row>
    <row r="2755" spans="2:62" x14ac:dyDescent="0.4">
      <c r="B2755" s="1">
        <v>16467</v>
      </c>
      <c r="C2755" s="6" t="s">
        <v>8</v>
      </c>
      <c r="D2755" s="6" t="s">
        <v>8</v>
      </c>
      <c r="E2755" s="6" t="s">
        <v>1734</v>
      </c>
      <c r="F2755" s="6" t="s">
        <v>1735</v>
      </c>
      <c r="G2755" s="6" t="s">
        <v>2312</v>
      </c>
      <c r="H2755" s="6" t="s">
        <v>4</v>
      </c>
      <c r="I2755" s="6" t="s">
        <v>2430</v>
      </c>
      <c r="J2755" s="6" t="s">
        <v>5</v>
      </c>
      <c r="K2755" s="7">
        <v>0</v>
      </c>
      <c r="L2755" s="7">
        <f>IFERROR(VLOOKUP(SiscoTable[[#This Row],[Código]],Hoja2!A:B,2,0)*SiscoTable[[#This Row],[Provta(Uns)]],0)</f>
        <v>0</v>
      </c>
      <c r="M2755" s="7">
        <v>0</v>
      </c>
      <c r="N2755" s="7">
        <v>0</v>
      </c>
      <c r="O2755" s="7">
        <f>IFERROR(VLOOKUP(SiscoTable[[#This Row],[Código]],Hoja2!A:B,2,0)*SiscoTable[[#This Row],[Stock_actual]],0)</f>
        <v>0</v>
      </c>
      <c r="P2755" s="6" t="s">
        <v>7</v>
      </c>
      <c r="Q2755" s="7">
        <v>0</v>
      </c>
      <c r="R2755" s="7">
        <v>0</v>
      </c>
      <c r="S2755" s="7" t="s">
        <v>11925</v>
      </c>
      <c r="BI2755"/>
      <c r="BJ2755"/>
    </row>
    <row r="2756" spans="2:62" x14ac:dyDescent="0.4">
      <c r="B2756" s="1">
        <v>16468</v>
      </c>
      <c r="C2756" s="6" t="s">
        <v>8</v>
      </c>
      <c r="D2756" s="6" t="s">
        <v>8</v>
      </c>
      <c r="E2756" s="6" t="s">
        <v>1734</v>
      </c>
      <c r="F2756" s="6" t="s">
        <v>1735</v>
      </c>
      <c r="G2756" s="6" t="s">
        <v>2312</v>
      </c>
      <c r="H2756" s="6" t="s">
        <v>4</v>
      </c>
      <c r="I2756" s="6" t="s">
        <v>2431</v>
      </c>
      <c r="J2756" s="6" t="s">
        <v>5</v>
      </c>
      <c r="K2756" s="7">
        <v>0.17</v>
      </c>
      <c r="L2756" s="7">
        <f>IFERROR(VLOOKUP(SiscoTable[[#This Row],[Código]],Hoja2!A:B,2,0)*SiscoTable[[#This Row],[Provta(Uns)]],0)</f>
        <v>0.83300000000000007</v>
      </c>
      <c r="M2756" s="7">
        <v>0</v>
      </c>
      <c r="N2756" s="7">
        <v>0</v>
      </c>
      <c r="O2756" s="7">
        <f>IFERROR(VLOOKUP(SiscoTable[[#This Row],[Código]],Hoja2!A:B,2,0)*SiscoTable[[#This Row],[Stock_actual]],0)</f>
        <v>0</v>
      </c>
      <c r="P2756" s="6" t="s">
        <v>7</v>
      </c>
      <c r="Q2756" s="7">
        <v>0</v>
      </c>
      <c r="R2756" s="7">
        <v>0</v>
      </c>
      <c r="S2756" s="7" t="s">
        <v>11925</v>
      </c>
      <c r="BI2756"/>
      <c r="BJ2756"/>
    </row>
    <row r="2757" spans="2:62" x14ac:dyDescent="0.4">
      <c r="B2757" s="1">
        <v>16469</v>
      </c>
      <c r="C2757" s="6" t="s">
        <v>8</v>
      </c>
      <c r="D2757" s="6" t="s">
        <v>8</v>
      </c>
      <c r="E2757" s="6" t="s">
        <v>1734</v>
      </c>
      <c r="F2757" s="6" t="s">
        <v>1735</v>
      </c>
      <c r="G2757" s="6" t="s">
        <v>2312</v>
      </c>
      <c r="H2757" s="6" t="s">
        <v>4</v>
      </c>
      <c r="I2757" s="6" t="s">
        <v>2432</v>
      </c>
      <c r="J2757" s="6" t="s">
        <v>5</v>
      </c>
      <c r="K2757" s="7">
        <v>0</v>
      </c>
      <c r="L2757" s="7">
        <f>IFERROR(VLOOKUP(SiscoTable[[#This Row],[Código]],Hoja2!A:B,2,0)*SiscoTable[[#This Row],[Provta(Uns)]],0)</f>
        <v>0</v>
      </c>
      <c r="M2757" s="7">
        <v>0</v>
      </c>
      <c r="N2757" s="7">
        <v>0</v>
      </c>
      <c r="O2757" s="7">
        <f>IFERROR(VLOOKUP(SiscoTable[[#This Row],[Código]],Hoja2!A:B,2,0)*SiscoTable[[#This Row],[Stock_actual]],0)</f>
        <v>0</v>
      </c>
      <c r="P2757" s="6" t="s">
        <v>7</v>
      </c>
      <c r="Q2757" s="7">
        <v>0</v>
      </c>
      <c r="R2757" s="7">
        <v>0</v>
      </c>
      <c r="S2757" s="7" t="s">
        <v>11925</v>
      </c>
      <c r="BI2757"/>
      <c r="BJ2757"/>
    </row>
    <row r="2758" spans="2:62" x14ac:dyDescent="0.4">
      <c r="B2758" s="1">
        <v>16470</v>
      </c>
      <c r="C2758" s="6" t="s">
        <v>8</v>
      </c>
      <c r="D2758" s="6" t="s">
        <v>8</v>
      </c>
      <c r="E2758" s="6" t="s">
        <v>1734</v>
      </c>
      <c r="F2758" s="6" t="s">
        <v>1735</v>
      </c>
      <c r="G2758" s="6" t="s">
        <v>2312</v>
      </c>
      <c r="H2758" s="6" t="s">
        <v>4</v>
      </c>
      <c r="I2758" s="6" t="s">
        <v>2433</v>
      </c>
      <c r="J2758" s="6" t="s">
        <v>5</v>
      </c>
      <c r="K2758" s="7">
        <v>0</v>
      </c>
      <c r="L2758" s="7">
        <f>IFERROR(VLOOKUP(SiscoTable[[#This Row],[Código]],Hoja2!A:B,2,0)*SiscoTable[[#This Row],[Provta(Uns)]],0)</f>
        <v>0</v>
      </c>
      <c r="M2758" s="7">
        <v>0</v>
      </c>
      <c r="N2758" s="7">
        <v>0</v>
      </c>
      <c r="O2758" s="7">
        <f>IFERROR(VLOOKUP(SiscoTable[[#This Row],[Código]],Hoja2!A:B,2,0)*SiscoTable[[#This Row],[Stock_actual]],0)</f>
        <v>0</v>
      </c>
      <c r="P2758" s="6" t="s">
        <v>7</v>
      </c>
      <c r="Q2758" s="7">
        <v>0</v>
      </c>
      <c r="R2758" s="7">
        <v>0</v>
      </c>
      <c r="S2758" s="7" t="s">
        <v>11925</v>
      </c>
      <c r="BI2758"/>
      <c r="BJ2758"/>
    </row>
    <row r="2759" spans="2:62" x14ac:dyDescent="0.4">
      <c r="B2759" s="1">
        <v>16471</v>
      </c>
      <c r="C2759" s="6" t="s">
        <v>8</v>
      </c>
      <c r="D2759" s="6" t="s">
        <v>8</v>
      </c>
      <c r="E2759" s="6" t="s">
        <v>1734</v>
      </c>
      <c r="F2759" s="6" t="s">
        <v>1735</v>
      </c>
      <c r="G2759" s="6" t="s">
        <v>2312</v>
      </c>
      <c r="H2759" s="6" t="s">
        <v>4</v>
      </c>
      <c r="I2759" s="6" t="s">
        <v>2434</v>
      </c>
      <c r="J2759" s="6" t="s">
        <v>5</v>
      </c>
      <c r="K2759" s="7">
        <v>0</v>
      </c>
      <c r="L2759" s="7">
        <f>IFERROR(VLOOKUP(SiscoTable[[#This Row],[Código]],Hoja2!A:B,2,0)*SiscoTable[[#This Row],[Provta(Uns)]],0)</f>
        <v>0</v>
      </c>
      <c r="M2759" s="7">
        <v>0</v>
      </c>
      <c r="N2759" s="7">
        <v>0</v>
      </c>
      <c r="O2759" s="7">
        <f>IFERROR(VLOOKUP(SiscoTable[[#This Row],[Código]],Hoja2!A:B,2,0)*SiscoTable[[#This Row],[Stock_actual]],0)</f>
        <v>0</v>
      </c>
      <c r="P2759" s="6" t="s">
        <v>7</v>
      </c>
      <c r="Q2759" s="7">
        <v>0</v>
      </c>
      <c r="R2759" s="7">
        <v>0</v>
      </c>
      <c r="S2759" s="7" t="s">
        <v>11925</v>
      </c>
      <c r="BI2759"/>
      <c r="BJ2759"/>
    </row>
    <row r="2760" spans="2:62" x14ac:dyDescent="0.4">
      <c r="B2760" s="1">
        <v>16472</v>
      </c>
      <c r="C2760" s="6" t="s">
        <v>8</v>
      </c>
      <c r="D2760" s="6" t="s">
        <v>8</v>
      </c>
      <c r="E2760" s="6" t="s">
        <v>1734</v>
      </c>
      <c r="F2760" s="6" t="s">
        <v>1735</v>
      </c>
      <c r="G2760" s="6" t="s">
        <v>2312</v>
      </c>
      <c r="H2760" s="6" t="s">
        <v>4</v>
      </c>
      <c r="I2760" s="6" t="s">
        <v>2435</v>
      </c>
      <c r="J2760" s="6" t="s">
        <v>5</v>
      </c>
      <c r="K2760" s="7">
        <v>0</v>
      </c>
      <c r="L2760" s="7">
        <f>IFERROR(VLOOKUP(SiscoTable[[#This Row],[Código]],Hoja2!A:B,2,0)*SiscoTable[[#This Row],[Provta(Uns)]],0)</f>
        <v>0</v>
      </c>
      <c r="M2760" s="7">
        <v>0</v>
      </c>
      <c r="N2760" s="7">
        <v>0</v>
      </c>
      <c r="O2760" s="7">
        <f>IFERROR(VLOOKUP(SiscoTable[[#This Row],[Código]],Hoja2!A:B,2,0)*SiscoTable[[#This Row],[Stock_actual]],0)</f>
        <v>0</v>
      </c>
      <c r="P2760" s="6" t="s">
        <v>7</v>
      </c>
      <c r="Q2760" s="7">
        <v>0</v>
      </c>
      <c r="R2760" s="7">
        <v>0</v>
      </c>
      <c r="S2760" s="7" t="s">
        <v>11925</v>
      </c>
      <c r="BI2760"/>
      <c r="BJ2760"/>
    </row>
    <row r="2761" spans="2:62" x14ac:dyDescent="0.4">
      <c r="B2761" s="1">
        <v>16473</v>
      </c>
      <c r="C2761" s="6" t="s">
        <v>8</v>
      </c>
      <c r="D2761" s="6" t="s">
        <v>8</v>
      </c>
      <c r="E2761" s="6" t="s">
        <v>1734</v>
      </c>
      <c r="F2761" s="6" t="s">
        <v>1735</v>
      </c>
      <c r="G2761" s="6" t="s">
        <v>2312</v>
      </c>
      <c r="H2761" s="6" t="s">
        <v>4</v>
      </c>
      <c r="I2761" s="6" t="s">
        <v>2436</v>
      </c>
      <c r="J2761" s="6" t="s">
        <v>5</v>
      </c>
      <c r="K2761" s="7">
        <v>0</v>
      </c>
      <c r="L2761" s="7">
        <f>IFERROR(VLOOKUP(SiscoTable[[#This Row],[Código]],Hoja2!A:B,2,0)*SiscoTable[[#This Row],[Provta(Uns)]],0)</f>
        <v>0</v>
      </c>
      <c r="M2761" s="7">
        <v>0</v>
      </c>
      <c r="N2761" s="7">
        <v>0</v>
      </c>
      <c r="O2761" s="7">
        <f>IFERROR(VLOOKUP(SiscoTable[[#This Row],[Código]],Hoja2!A:B,2,0)*SiscoTable[[#This Row],[Stock_actual]],0)</f>
        <v>0</v>
      </c>
      <c r="P2761" s="6" t="s">
        <v>7</v>
      </c>
      <c r="Q2761" s="7">
        <v>0</v>
      </c>
      <c r="R2761" s="7">
        <v>0</v>
      </c>
      <c r="S2761" s="7" t="s">
        <v>11925</v>
      </c>
      <c r="BI2761"/>
      <c r="BJ2761"/>
    </row>
    <row r="2762" spans="2:62" x14ac:dyDescent="0.4">
      <c r="B2762" s="1">
        <v>16474</v>
      </c>
      <c r="C2762" s="6" t="s">
        <v>8</v>
      </c>
      <c r="D2762" s="6" t="s">
        <v>8</v>
      </c>
      <c r="E2762" s="6" t="s">
        <v>1734</v>
      </c>
      <c r="F2762" s="6" t="s">
        <v>1735</v>
      </c>
      <c r="G2762" s="6" t="s">
        <v>2312</v>
      </c>
      <c r="H2762" s="6" t="s">
        <v>4</v>
      </c>
      <c r="I2762" s="6" t="s">
        <v>2437</v>
      </c>
      <c r="J2762" s="6" t="s">
        <v>5</v>
      </c>
      <c r="K2762" s="7">
        <v>0.17</v>
      </c>
      <c r="L2762" s="7">
        <f>IFERROR(VLOOKUP(SiscoTable[[#This Row],[Código]],Hoja2!A:B,2,0)*SiscoTable[[#This Row],[Provta(Uns)]],0)</f>
        <v>2.5330000000000004</v>
      </c>
      <c r="M2762" s="7">
        <v>0</v>
      </c>
      <c r="N2762" s="7">
        <v>-1</v>
      </c>
      <c r="O2762" s="7">
        <f>IFERROR(VLOOKUP(SiscoTable[[#This Row],[Código]],Hoja2!A:B,2,0)*SiscoTable[[#This Row],[Stock_actual]],0)</f>
        <v>-14.9</v>
      </c>
      <c r="P2762" s="6" t="s">
        <v>7</v>
      </c>
      <c r="Q2762" s="7">
        <v>0</v>
      </c>
      <c r="R2762" s="7">
        <v>0.6</v>
      </c>
      <c r="S2762" s="7" t="s">
        <v>11925</v>
      </c>
      <c r="BI2762"/>
      <c r="BJ2762"/>
    </row>
    <row r="2763" spans="2:62" x14ac:dyDescent="0.4">
      <c r="B2763" s="1">
        <v>16475</v>
      </c>
      <c r="C2763" s="6" t="s">
        <v>8</v>
      </c>
      <c r="D2763" s="6" t="s">
        <v>30</v>
      </c>
      <c r="E2763" s="6" t="s">
        <v>1734</v>
      </c>
      <c r="F2763" s="6" t="s">
        <v>1735</v>
      </c>
      <c r="G2763" s="6" t="s">
        <v>2312</v>
      </c>
      <c r="H2763" s="6" t="s">
        <v>4</v>
      </c>
      <c r="I2763" s="6" t="s">
        <v>2438</v>
      </c>
      <c r="J2763" s="6" t="s">
        <v>5</v>
      </c>
      <c r="K2763" s="7">
        <v>49.33</v>
      </c>
      <c r="L2763" s="7">
        <f>IFERROR(VLOOKUP(SiscoTable[[#This Row],[Código]],Hoja2!A:B,2,0)*SiscoTable[[#This Row],[Provta(Uns)]],0)</f>
        <v>37.984099999999998</v>
      </c>
      <c r="M2763" s="7">
        <v>0</v>
      </c>
      <c r="N2763" s="7">
        <v>104</v>
      </c>
      <c r="O2763" s="7">
        <f>IFERROR(VLOOKUP(SiscoTable[[#This Row],[Código]],Hoja2!A:B,2,0)*SiscoTable[[#This Row],[Stock_actual]],0)</f>
        <v>80.08</v>
      </c>
      <c r="P2763" s="6" t="s">
        <v>610</v>
      </c>
      <c r="Q2763" s="7">
        <v>54</v>
      </c>
      <c r="R2763" s="7">
        <v>0</v>
      </c>
      <c r="S2763" s="7" t="s">
        <v>11925</v>
      </c>
      <c r="BI2763"/>
      <c r="BJ2763"/>
    </row>
    <row r="2764" spans="2:62" x14ac:dyDescent="0.4">
      <c r="B2764" s="1">
        <v>16476</v>
      </c>
      <c r="C2764" s="6" t="s">
        <v>8</v>
      </c>
      <c r="D2764" s="6" t="s">
        <v>8</v>
      </c>
      <c r="E2764" s="6" t="s">
        <v>1734</v>
      </c>
      <c r="F2764" s="6" t="s">
        <v>1735</v>
      </c>
      <c r="G2764" s="6" t="s">
        <v>2312</v>
      </c>
      <c r="H2764" s="6" t="s">
        <v>4</v>
      </c>
      <c r="I2764" s="6" t="s">
        <v>2439</v>
      </c>
      <c r="J2764" s="6" t="s">
        <v>5</v>
      </c>
      <c r="K2764" s="7">
        <v>0</v>
      </c>
      <c r="L2764" s="7">
        <f>IFERROR(VLOOKUP(SiscoTable[[#This Row],[Código]],Hoja2!A:B,2,0)*SiscoTable[[#This Row],[Provta(Uns)]],0)</f>
        <v>0</v>
      </c>
      <c r="M2764" s="7">
        <v>0</v>
      </c>
      <c r="N2764" s="7">
        <v>0</v>
      </c>
      <c r="O2764" s="7">
        <f>IFERROR(VLOOKUP(SiscoTable[[#This Row],[Código]],Hoja2!A:B,2,0)*SiscoTable[[#This Row],[Stock_actual]],0)</f>
        <v>0</v>
      </c>
      <c r="P2764" s="6" t="s">
        <v>7</v>
      </c>
      <c r="Q2764" s="7">
        <v>0</v>
      </c>
      <c r="R2764" s="7">
        <v>0</v>
      </c>
      <c r="S2764" s="7" t="s">
        <v>11925</v>
      </c>
      <c r="BI2764"/>
      <c r="BJ2764"/>
    </row>
    <row r="2765" spans="2:62" x14ac:dyDescent="0.4">
      <c r="B2765" s="1">
        <v>16477</v>
      </c>
      <c r="C2765" s="6" t="s">
        <v>8</v>
      </c>
      <c r="D2765" s="6" t="s">
        <v>8</v>
      </c>
      <c r="E2765" s="6" t="s">
        <v>1734</v>
      </c>
      <c r="F2765" s="6" t="s">
        <v>1735</v>
      </c>
      <c r="G2765" s="6" t="s">
        <v>2312</v>
      </c>
      <c r="H2765" s="6" t="s">
        <v>4</v>
      </c>
      <c r="I2765" s="6" t="s">
        <v>2440</v>
      </c>
      <c r="J2765" s="6" t="s">
        <v>5</v>
      </c>
      <c r="K2765" s="7">
        <v>0</v>
      </c>
      <c r="L2765" s="7">
        <f>IFERROR(VLOOKUP(SiscoTable[[#This Row],[Código]],Hoja2!A:B,2,0)*SiscoTable[[#This Row],[Provta(Uns)]],0)</f>
        <v>0</v>
      </c>
      <c r="M2765" s="7">
        <v>0</v>
      </c>
      <c r="N2765" s="7">
        <v>0</v>
      </c>
      <c r="O2765" s="7">
        <f>IFERROR(VLOOKUP(SiscoTable[[#This Row],[Código]],Hoja2!A:B,2,0)*SiscoTable[[#This Row],[Stock_actual]],0)</f>
        <v>0</v>
      </c>
      <c r="P2765" s="6" t="s">
        <v>7</v>
      </c>
      <c r="Q2765" s="7">
        <v>0</v>
      </c>
      <c r="R2765" s="7">
        <v>0</v>
      </c>
      <c r="S2765" s="7" t="s">
        <v>11925</v>
      </c>
      <c r="BI2765"/>
      <c r="BJ2765"/>
    </row>
    <row r="2766" spans="2:62" x14ac:dyDescent="0.4">
      <c r="B2766" s="1">
        <v>16478</v>
      </c>
      <c r="C2766" s="6" t="s">
        <v>8</v>
      </c>
      <c r="D2766" s="6" t="s">
        <v>8</v>
      </c>
      <c r="E2766" s="6" t="s">
        <v>1734</v>
      </c>
      <c r="F2766" s="6" t="s">
        <v>1735</v>
      </c>
      <c r="G2766" s="6" t="s">
        <v>2312</v>
      </c>
      <c r="H2766" s="6" t="s">
        <v>4</v>
      </c>
      <c r="I2766" s="6" t="s">
        <v>2441</v>
      </c>
      <c r="J2766" s="6" t="s">
        <v>5</v>
      </c>
      <c r="K2766" s="7">
        <v>0</v>
      </c>
      <c r="L2766" s="7">
        <f>IFERROR(VLOOKUP(SiscoTable[[#This Row],[Código]],Hoja2!A:B,2,0)*SiscoTable[[#This Row],[Provta(Uns)]],0)</f>
        <v>0</v>
      </c>
      <c r="M2766" s="7">
        <v>0</v>
      </c>
      <c r="N2766" s="7">
        <v>0</v>
      </c>
      <c r="O2766" s="7">
        <f>IFERROR(VLOOKUP(SiscoTable[[#This Row],[Código]],Hoja2!A:B,2,0)*SiscoTable[[#This Row],[Stock_actual]],0)</f>
        <v>0</v>
      </c>
      <c r="P2766" s="6" t="s">
        <v>7</v>
      </c>
      <c r="Q2766" s="7">
        <v>0</v>
      </c>
      <c r="R2766" s="7">
        <v>0</v>
      </c>
      <c r="S2766" s="7" t="s">
        <v>11925</v>
      </c>
      <c r="BI2766"/>
      <c r="BJ2766"/>
    </row>
    <row r="2767" spans="2:62" x14ac:dyDescent="0.4">
      <c r="B2767" s="1">
        <v>16479</v>
      </c>
      <c r="C2767" s="6" t="s">
        <v>8</v>
      </c>
      <c r="D2767" s="6" t="s">
        <v>8</v>
      </c>
      <c r="E2767" s="6" t="s">
        <v>1734</v>
      </c>
      <c r="F2767" s="6" t="s">
        <v>1735</v>
      </c>
      <c r="G2767" s="6" t="s">
        <v>2312</v>
      </c>
      <c r="H2767" s="6" t="s">
        <v>4</v>
      </c>
      <c r="I2767" s="6" t="s">
        <v>2442</v>
      </c>
      <c r="J2767" s="6" t="s">
        <v>5</v>
      </c>
      <c r="K2767" s="7">
        <v>0</v>
      </c>
      <c r="L2767" s="7">
        <f>IFERROR(VLOOKUP(SiscoTable[[#This Row],[Código]],Hoja2!A:B,2,0)*SiscoTable[[#This Row],[Provta(Uns)]],0)</f>
        <v>0</v>
      </c>
      <c r="M2767" s="7">
        <v>0</v>
      </c>
      <c r="N2767" s="7">
        <v>0</v>
      </c>
      <c r="O2767" s="7">
        <f>IFERROR(VLOOKUP(SiscoTable[[#This Row],[Código]],Hoja2!A:B,2,0)*SiscoTable[[#This Row],[Stock_actual]],0)</f>
        <v>0</v>
      </c>
      <c r="P2767" s="6" t="s">
        <v>7</v>
      </c>
      <c r="Q2767" s="7">
        <v>0</v>
      </c>
      <c r="R2767" s="7">
        <v>0</v>
      </c>
      <c r="S2767" s="7" t="s">
        <v>11925</v>
      </c>
      <c r="BI2767"/>
      <c r="BJ2767"/>
    </row>
    <row r="2768" spans="2:62" x14ac:dyDescent="0.4">
      <c r="B2768" s="1">
        <v>16480</v>
      </c>
      <c r="C2768" s="6" t="s">
        <v>8</v>
      </c>
      <c r="D2768" s="6" t="s">
        <v>8</v>
      </c>
      <c r="E2768" s="6" t="s">
        <v>1734</v>
      </c>
      <c r="F2768" s="6" t="s">
        <v>1735</v>
      </c>
      <c r="G2768" s="6" t="s">
        <v>2312</v>
      </c>
      <c r="H2768" s="6" t="s">
        <v>4</v>
      </c>
      <c r="I2768" s="6" t="s">
        <v>2443</v>
      </c>
      <c r="J2768" s="6" t="s">
        <v>5</v>
      </c>
      <c r="K2768" s="7">
        <v>0.83</v>
      </c>
      <c r="L2768" s="7">
        <f>IFERROR(VLOOKUP(SiscoTable[[#This Row],[Código]],Hoja2!A:B,2,0)*SiscoTable[[#This Row],[Provta(Uns)]],0)</f>
        <v>13.28</v>
      </c>
      <c r="M2768" s="7">
        <v>0</v>
      </c>
      <c r="N2768" s="7">
        <v>0</v>
      </c>
      <c r="O2768" s="7">
        <f>IFERROR(VLOOKUP(SiscoTable[[#This Row],[Código]],Hoja2!A:B,2,0)*SiscoTable[[#This Row],[Stock_actual]],0)</f>
        <v>0</v>
      </c>
      <c r="P2768" s="6" t="s">
        <v>7</v>
      </c>
      <c r="Q2768" s="7">
        <v>1</v>
      </c>
      <c r="R2768" s="7">
        <v>1.7999999999999998</v>
      </c>
      <c r="S2768" s="7" t="s">
        <v>11925</v>
      </c>
      <c r="BI2768"/>
      <c r="BJ2768"/>
    </row>
    <row r="2769" spans="2:62" x14ac:dyDescent="0.4">
      <c r="B2769" s="1">
        <v>16481</v>
      </c>
      <c r="C2769" s="6" t="s">
        <v>8</v>
      </c>
      <c r="D2769" s="6" t="s">
        <v>8</v>
      </c>
      <c r="E2769" s="6" t="s">
        <v>1734</v>
      </c>
      <c r="F2769" s="6" t="s">
        <v>1735</v>
      </c>
      <c r="G2769" s="6" t="s">
        <v>2312</v>
      </c>
      <c r="H2769" s="6" t="s">
        <v>4</v>
      </c>
      <c r="I2769" s="6" t="s">
        <v>2444</v>
      </c>
      <c r="J2769" s="6" t="s">
        <v>5</v>
      </c>
      <c r="K2769" s="7">
        <v>0</v>
      </c>
      <c r="L2769" s="7">
        <f>IFERROR(VLOOKUP(SiscoTable[[#This Row],[Código]],Hoja2!A:B,2,0)*SiscoTable[[#This Row],[Provta(Uns)]],0)</f>
        <v>0</v>
      </c>
      <c r="M2769" s="7">
        <v>0</v>
      </c>
      <c r="N2769" s="7">
        <v>0</v>
      </c>
      <c r="O2769" s="7">
        <f>IFERROR(VLOOKUP(SiscoTable[[#This Row],[Código]],Hoja2!A:B,2,0)*SiscoTable[[#This Row],[Stock_actual]],0)</f>
        <v>0</v>
      </c>
      <c r="P2769" s="6" t="s">
        <v>7</v>
      </c>
      <c r="Q2769" s="7">
        <v>0</v>
      </c>
      <c r="R2769" s="7">
        <v>0</v>
      </c>
      <c r="S2769" s="7" t="s">
        <v>11925</v>
      </c>
      <c r="BI2769"/>
      <c r="BJ2769"/>
    </row>
    <row r="2770" spans="2:62" x14ac:dyDescent="0.4">
      <c r="B2770" s="1">
        <v>16482</v>
      </c>
      <c r="C2770" s="6" t="s">
        <v>8</v>
      </c>
      <c r="D2770" s="6" t="s">
        <v>8</v>
      </c>
      <c r="E2770" s="6" t="s">
        <v>1734</v>
      </c>
      <c r="F2770" s="6" t="s">
        <v>1735</v>
      </c>
      <c r="G2770" s="6" t="s">
        <v>2312</v>
      </c>
      <c r="H2770" s="6" t="s">
        <v>4</v>
      </c>
      <c r="I2770" s="6" t="s">
        <v>2445</v>
      </c>
      <c r="J2770" s="6" t="s">
        <v>5</v>
      </c>
      <c r="K2770" s="7">
        <v>0</v>
      </c>
      <c r="L2770" s="7">
        <f>IFERROR(VLOOKUP(SiscoTable[[#This Row],[Código]],Hoja2!A:B,2,0)*SiscoTable[[#This Row],[Provta(Uns)]],0)</f>
        <v>0</v>
      </c>
      <c r="M2770" s="7">
        <v>0</v>
      </c>
      <c r="N2770" s="7">
        <v>0</v>
      </c>
      <c r="O2770" s="7">
        <f>IFERROR(VLOOKUP(SiscoTable[[#This Row],[Código]],Hoja2!A:B,2,0)*SiscoTable[[#This Row],[Stock_actual]],0)</f>
        <v>0</v>
      </c>
      <c r="P2770" s="6" t="s">
        <v>7</v>
      </c>
      <c r="Q2770" s="7">
        <v>0</v>
      </c>
      <c r="R2770" s="7">
        <v>0</v>
      </c>
      <c r="S2770" s="7" t="s">
        <v>11925</v>
      </c>
      <c r="BI2770"/>
      <c r="BJ2770"/>
    </row>
    <row r="2771" spans="2:62" x14ac:dyDescent="0.4">
      <c r="B2771" s="1">
        <v>16485</v>
      </c>
      <c r="C2771" s="6" t="s">
        <v>8</v>
      </c>
      <c r="D2771" s="6" t="s">
        <v>8</v>
      </c>
      <c r="E2771" s="6" t="s">
        <v>1734</v>
      </c>
      <c r="F2771" s="6" t="s">
        <v>1735</v>
      </c>
      <c r="G2771" s="6" t="s">
        <v>2312</v>
      </c>
      <c r="H2771" s="6" t="s">
        <v>4</v>
      </c>
      <c r="I2771" s="6" t="s">
        <v>2446</v>
      </c>
      <c r="J2771" s="6" t="s">
        <v>5</v>
      </c>
      <c r="K2771" s="7">
        <v>0</v>
      </c>
      <c r="L2771" s="7">
        <f>IFERROR(VLOOKUP(SiscoTable[[#This Row],[Código]],Hoja2!A:B,2,0)*SiscoTable[[#This Row],[Provta(Uns)]],0)</f>
        <v>0</v>
      </c>
      <c r="M2771" s="7">
        <v>0</v>
      </c>
      <c r="N2771" s="7">
        <v>0</v>
      </c>
      <c r="O2771" s="7">
        <f>IFERROR(VLOOKUP(SiscoTable[[#This Row],[Código]],Hoja2!A:B,2,0)*SiscoTable[[#This Row],[Stock_actual]],0)</f>
        <v>0</v>
      </c>
      <c r="P2771" s="6" t="s">
        <v>7</v>
      </c>
      <c r="Q2771" s="7">
        <v>0</v>
      </c>
      <c r="R2771" s="7">
        <v>0</v>
      </c>
      <c r="S2771" s="7" t="s">
        <v>11925</v>
      </c>
      <c r="BI2771"/>
      <c r="BJ2771"/>
    </row>
    <row r="2772" spans="2:62" x14ac:dyDescent="0.4">
      <c r="B2772" s="1">
        <v>16486</v>
      </c>
      <c r="C2772" s="6" t="s">
        <v>30</v>
      </c>
      <c r="D2772" s="6" t="s">
        <v>8</v>
      </c>
      <c r="E2772" s="6" t="s">
        <v>1734</v>
      </c>
      <c r="F2772" s="6" t="s">
        <v>1735</v>
      </c>
      <c r="G2772" s="6" t="s">
        <v>2312</v>
      </c>
      <c r="H2772" s="6" t="s">
        <v>4</v>
      </c>
      <c r="I2772" s="6" t="s">
        <v>2339</v>
      </c>
      <c r="J2772" s="6" t="s">
        <v>5</v>
      </c>
      <c r="K2772" s="7">
        <v>1.83</v>
      </c>
      <c r="L2772" s="7">
        <f>IFERROR(VLOOKUP(SiscoTable[[#This Row],[Código]],Hoja2!A:B,2,0)*SiscoTable[[#This Row],[Provta(Uns)]],0)</f>
        <v>54.716999999999999</v>
      </c>
      <c r="M2772" s="7">
        <v>0</v>
      </c>
      <c r="N2772" s="7">
        <v>2</v>
      </c>
      <c r="O2772" s="7">
        <f>IFERROR(VLOOKUP(SiscoTable[[#This Row],[Código]],Hoja2!A:B,2,0)*SiscoTable[[#This Row],[Stock_actual]],0)</f>
        <v>59.8</v>
      </c>
      <c r="P2772" s="6" t="s">
        <v>565</v>
      </c>
      <c r="Q2772" s="7">
        <v>2</v>
      </c>
      <c r="R2772" s="7">
        <v>3.58</v>
      </c>
      <c r="S2772" s="7" t="s">
        <v>11925</v>
      </c>
      <c r="BI2772"/>
      <c r="BJ2772"/>
    </row>
    <row r="2773" spans="2:62" x14ac:dyDescent="0.4">
      <c r="B2773" s="1">
        <v>16487</v>
      </c>
      <c r="C2773" s="6" t="s">
        <v>8</v>
      </c>
      <c r="D2773" s="6" t="s">
        <v>8</v>
      </c>
      <c r="E2773" s="6" t="s">
        <v>1734</v>
      </c>
      <c r="F2773" s="6" t="s">
        <v>1735</v>
      </c>
      <c r="G2773" s="6" t="s">
        <v>2312</v>
      </c>
      <c r="H2773" s="6" t="s">
        <v>4</v>
      </c>
      <c r="I2773" s="6" t="s">
        <v>2447</v>
      </c>
      <c r="J2773" s="6" t="s">
        <v>5</v>
      </c>
      <c r="K2773" s="7">
        <v>0.17</v>
      </c>
      <c r="L2773" s="7">
        <f>IFERROR(VLOOKUP(SiscoTable[[#This Row],[Código]],Hoja2!A:B,2,0)*SiscoTable[[#This Row],[Provta(Uns)]],0)</f>
        <v>1.173</v>
      </c>
      <c r="M2773" s="7">
        <v>0</v>
      </c>
      <c r="N2773" s="7">
        <v>0</v>
      </c>
      <c r="O2773" s="7">
        <f>IFERROR(VLOOKUP(SiscoTable[[#This Row],[Código]],Hoja2!A:B,2,0)*SiscoTable[[#This Row],[Stock_actual]],0)</f>
        <v>0</v>
      </c>
      <c r="P2773" s="6" t="s">
        <v>7</v>
      </c>
      <c r="Q2773" s="7">
        <v>0</v>
      </c>
      <c r="R2773" s="7">
        <v>0</v>
      </c>
      <c r="S2773" s="7" t="s">
        <v>11925</v>
      </c>
      <c r="BI2773"/>
      <c r="BJ2773"/>
    </row>
    <row r="2774" spans="2:62" x14ac:dyDescent="0.4">
      <c r="B2774" s="1">
        <v>16488</v>
      </c>
      <c r="C2774" s="6" t="s">
        <v>8</v>
      </c>
      <c r="D2774" s="6" t="s">
        <v>8</v>
      </c>
      <c r="E2774" s="6" t="s">
        <v>1734</v>
      </c>
      <c r="F2774" s="6" t="s">
        <v>1735</v>
      </c>
      <c r="G2774" s="6" t="s">
        <v>2312</v>
      </c>
      <c r="H2774" s="6" t="s">
        <v>4</v>
      </c>
      <c r="I2774" s="6" t="s">
        <v>2448</v>
      </c>
      <c r="J2774" s="6" t="s">
        <v>5</v>
      </c>
      <c r="K2774" s="7">
        <v>0</v>
      </c>
      <c r="L2774" s="7">
        <f>IFERROR(VLOOKUP(SiscoTable[[#This Row],[Código]],Hoja2!A:B,2,0)*SiscoTable[[#This Row],[Provta(Uns)]],0)</f>
        <v>0</v>
      </c>
      <c r="M2774" s="7">
        <v>0</v>
      </c>
      <c r="N2774" s="7">
        <v>0</v>
      </c>
      <c r="O2774" s="7">
        <f>IFERROR(VLOOKUP(SiscoTable[[#This Row],[Código]],Hoja2!A:B,2,0)*SiscoTable[[#This Row],[Stock_actual]],0)</f>
        <v>0</v>
      </c>
      <c r="P2774" s="6" t="s">
        <v>7</v>
      </c>
      <c r="Q2774" s="7">
        <v>0</v>
      </c>
      <c r="R2774" s="7">
        <v>0</v>
      </c>
      <c r="S2774" s="7" t="s">
        <v>11925</v>
      </c>
      <c r="BI2774"/>
      <c r="BJ2774"/>
    </row>
    <row r="2775" spans="2:62" x14ac:dyDescent="0.4">
      <c r="B2775" s="1">
        <v>16489</v>
      </c>
      <c r="C2775" s="6" t="s">
        <v>30</v>
      </c>
      <c r="D2775" s="6" t="s">
        <v>8</v>
      </c>
      <c r="E2775" s="6" t="s">
        <v>1734</v>
      </c>
      <c r="F2775" s="6" t="s">
        <v>1735</v>
      </c>
      <c r="G2775" s="6" t="s">
        <v>2312</v>
      </c>
      <c r="H2775" s="6" t="s">
        <v>4</v>
      </c>
      <c r="I2775" s="6" t="s">
        <v>2340</v>
      </c>
      <c r="J2775" s="6" t="s">
        <v>5</v>
      </c>
      <c r="K2775" s="7">
        <v>2.33</v>
      </c>
      <c r="L2775" s="7">
        <f>IFERROR(VLOOKUP(SiscoTable[[#This Row],[Código]],Hoja2!A:B,2,0)*SiscoTable[[#This Row],[Provta(Uns)]],0)</f>
        <v>58.016999999999996</v>
      </c>
      <c r="M2775" s="7">
        <v>0</v>
      </c>
      <c r="N2775" s="7">
        <v>0</v>
      </c>
      <c r="O2775" s="7">
        <f>IFERROR(VLOOKUP(SiscoTable[[#This Row],[Código]],Hoja2!A:B,2,0)*SiscoTable[[#This Row],[Stock_actual]],0)</f>
        <v>0</v>
      </c>
      <c r="P2775" s="6" t="s">
        <v>7</v>
      </c>
      <c r="Q2775" s="7">
        <v>3</v>
      </c>
      <c r="R2775" s="7">
        <v>4.8</v>
      </c>
      <c r="S2775" s="7" t="s">
        <v>11925</v>
      </c>
      <c r="BI2775"/>
      <c r="BJ2775"/>
    </row>
    <row r="2776" spans="2:62" x14ac:dyDescent="0.4">
      <c r="B2776" s="1">
        <v>16490</v>
      </c>
      <c r="C2776" s="6" t="s">
        <v>8</v>
      </c>
      <c r="D2776" s="6" t="s">
        <v>8</v>
      </c>
      <c r="E2776" s="6" t="s">
        <v>1734</v>
      </c>
      <c r="F2776" s="6" t="s">
        <v>1735</v>
      </c>
      <c r="G2776" s="6" t="s">
        <v>1736</v>
      </c>
      <c r="H2776" s="6" t="s">
        <v>4</v>
      </c>
      <c r="I2776" s="6" t="s">
        <v>1863</v>
      </c>
      <c r="J2776" s="6" t="s">
        <v>5</v>
      </c>
      <c r="K2776" s="7">
        <v>0</v>
      </c>
      <c r="L2776" s="7">
        <f>IFERROR(VLOOKUP(SiscoTable[[#This Row],[Código]],Hoja2!A:B,2,0)*SiscoTable[[#This Row],[Provta(Uns)]],0)</f>
        <v>0</v>
      </c>
      <c r="M2776" s="7">
        <v>0</v>
      </c>
      <c r="N2776" s="7">
        <v>0</v>
      </c>
      <c r="O2776" s="7">
        <f>IFERROR(VLOOKUP(SiscoTable[[#This Row],[Código]],Hoja2!A:B,2,0)*SiscoTable[[#This Row],[Stock_actual]],0)</f>
        <v>0</v>
      </c>
      <c r="P2776" s="6" t="s">
        <v>7</v>
      </c>
      <c r="Q2776" s="7">
        <v>0</v>
      </c>
      <c r="R2776" s="7">
        <v>0</v>
      </c>
      <c r="S2776" s="7" t="s">
        <v>11925</v>
      </c>
      <c r="BI2776"/>
      <c r="BJ2776"/>
    </row>
    <row r="2777" spans="2:62" x14ac:dyDescent="0.4">
      <c r="B2777" s="1">
        <v>16491</v>
      </c>
      <c r="C2777" s="6" t="s">
        <v>8</v>
      </c>
      <c r="D2777" s="6" t="s">
        <v>8</v>
      </c>
      <c r="E2777" s="6" t="s">
        <v>1734</v>
      </c>
      <c r="F2777" s="6" t="s">
        <v>1735</v>
      </c>
      <c r="G2777" s="6" t="s">
        <v>2312</v>
      </c>
      <c r="H2777" s="6" t="s">
        <v>4</v>
      </c>
      <c r="I2777" s="6" t="s">
        <v>2449</v>
      </c>
      <c r="J2777" s="6" t="s">
        <v>5</v>
      </c>
      <c r="K2777" s="7">
        <v>0</v>
      </c>
      <c r="L2777" s="7">
        <f>IFERROR(VLOOKUP(SiscoTable[[#This Row],[Código]],Hoja2!A:B,2,0)*SiscoTable[[#This Row],[Provta(Uns)]],0)</f>
        <v>0</v>
      </c>
      <c r="M2777" s="7">
        <v>0</v>
      </c>
      <c r="N2777" s="7">
        <v>0</v>
      </c>
      <c r="O2777" s="7">
        <f>IFERROR(VLOOKUP(SiscoTable[[#This Row],[Código]],Hoja2!A:B,2,0)*SiscoTable[[#This Row],[Stock_actual]],0)</f>
        <v>0</v>
      </c>
      <c r="P2777" s="6" t="s">
        <v>7</v>
      </c>
      <c r="Q2777" s="7">
        <v>0</v>
      </c>
      <c r="R2777" s="7">
        <v>0</v>
      </c>
      <c r="S2777" s="7" t="s">
        <v>11925</v>
      </c>
      <c r="BI2777"/>
      <c r="BJ2777"/>
    </row>
    <row r="2778" spans="2:62" x14ac:dyDescent="0.4">
      <c r="B2778" s="1">
        <v>16492</v>
      </c>
      <c r="C2778" s="6" t="s">
        <v>8</v>
      </c>
      <c r="D2778" s="6" t="s">
        <v>8</v>
      </c>
      <c r="E2778" s="6" t="s">
        <v>1734</v>
      </c>
      <c r="F2778" s="6" t="s">
        <v>1735</v>
      </c>
      <c r="G2778" s="6" t="s">
        <v>2312</v>
      </c>
      <c r="H2778" s="6" t="s">
        <v>4</v>
      </c>
      <c r="I2778" s="6" t="s">
        <v>2450</v>
      </c>
      <c r="J2778" s="6" t="s">
        <v>5</v>
      </c>
      <c r="K2778" s="7">
        <v>0</v>
      </c>
      <c r="L2778" s="7">
        <f>IFERROR(VLOOKUP(SiscoTable[[#This Row],[Código]],Hoja2!A:B,2,0)*SiscoTable[[#This Row],[Provta(Uns)]],0)</f>
        <v>0</v>
      </c>
      <c r="M2778" s="7">
        <v>0</v>
      </c>
      <c r="N2778" s="7">
        <v>0</v>
      </c>
      <c r="O2778" s="7">
        <f>IFERROR(VLOOKUP(SiscoTable[[#This Row],[Código]],Hoja2!A:B,2,0)*SiscoTable[[#This Row],[Stock_actual]],0)</f>
        <v>0</v>
      </c>
      <c r="P2778" s="6" t="s">
        <v>7</v>
      </c>
      <c r="Q2778" s="7">
        <v>0</v>
      </c>
      <c r="R2778" s="7">
        <v>0</v>
      </c>
      <c r="S2778" s="7" t="s">
        <v>11925</v>
      </c>
      <c r="BI2778"/>
      <c r="BJ2778"/>
    </row>
    <row r="2779" spans="2:62" x14ac:dyDescent="0.4">
      <c r="B2779" s="1">
        <v>16493</v>
      </c>
      <c r="C2779" s="6" t="s">
        <v>8</v>
      </c>
      <c r="D2779" s="6" t="s">
        <v>8</v>
      </c>
      <c r="E2779" s="6" t="s">
        <v>1734</v>
      </c>
      <c r="F2779" s="6" t="s">
        <v>1735</v>
      </c>
      <c r="G2779" s="6" t="s">
        <v>2312</v>
      </c>
      <c r="H2779" s="6" t="s">
        <v>4</v>
      </c>
      <c r="I2779" s="6" t="s">
        <v>2451</v>
      </c>
      <c r="J2779" s="6" t="s">
        <v>5</v>
      </c>
      <c r="K2779" s="7">
        <v>0</v>
      </c>
      <c r="L2779" s="7">
        <f>IFERROR(VLOOKUP(SiscoTable[[#This Row],[Código]],Hoja2!A:B,2,0)*SiscoTable[[#This Row],[Provta(Uns)]],0)</f>
        <v>0</v>
      </c>
      <c r="M2779" s="7">
        <v>0</v>
      </c>
      <c r="N2779" s="7">
        <v>0</v>
      </c>
      <c r="O2779" s="7">
        <f>IFERROR(VLOOKUP(SiscoTable[[#This Row],[Código]],Hoja2!A:B,2,0)*SiscoTable[[#This Row],[Stock_actual]],0)</f>
        <v>0</v>
      </c>
      <c r="P2779" s="6" t="s">
        <v>7</v>
      </c>
      <c r="Q2779" s="7">
        <v>0</v>
      </c>
      <c r="R2779" s="7">
        <v>0</v>
      </c>
      <c r="S2779" s="7" t="s">
        <v>11925</v>
      </c>
      <c r="BI2779"/>
      <c r="BJ2779"/>
    </row>
    <row r="2780" spans="2:62" x14ac:dyDescent="0.4">
      <c r="B2780" s="1">
        <v>16494</v>
      </c>
      <c r="C2780" s="6" t="s">
        <v>8</v>
      </c>
      <c r="D2780" s="6" t="s">
        <v>8</v>
      </c>
      <c r="E2780" s="6" t="s">
        <v>1734</v>
      </c>
      <c r="F2780" s="6" t="s">
        <v>1735</v>
      </c>
      <c r="G2780" s="6" t="s">
        <v>2312</v>
      </c>
      <c r="H2780" s="6" t="s">
        <v>4</v>
      </c>
      <c r="I2780" s="6" t="s">
        <v>2452</v>
      </c>
      <c r="J2780" s="6" t="s">
        <v>5</v>
      </c>
      <c r="K2780" s="7">
        <v>0</v>
      </c>
      <c r="L2780" s="7">
        <f>IFERROR(VLOOKUP(SiscoTable[[#This Row],[Código]],Hoja2!A:B,2,0)*SiscoTable[[#This Row],[Provta(Uns)]],0)</f>
        <v>0</v>
      </c>
      <c r="M2780" s="7">
        <v>0</v>
      </c>
      <c r="N2780" s="7">
        <v>0</v>
      </c>
      <c r="O2780" s="7">
        <f>IFERROR(VLOOKUP(SiscoTable[[#This Row],[Código]],Hoja2!A:B,2,0)*SiscoTable[[#This Row],[Stock_actual]],0)</f>
        <v>0</v>
      </c>
      <c r="P2780" s="6" t="s">
        <v>7</v>
      </c>
      <c r="Q2780" s="7">
        <v>0</v>
      </c>
      <c r="R2780" s="7">
        <v>0</v>
      </c>
      <c r="S2780" s="7" t="s">
        <v>11925</v>
      </c>
      <c r="BI2780"/>
      <c r="BJ2780"/>
    </row>
    <row r="2781" spans="2:62" x14ac:dyDescent="0.4">
      <c r="B2781" s="1">
        <v>16495</v>
      </c>
      <c r="C2781" s="6" t="s">
        <v>30</v>
      </c>
      <c r="D2781" s="6" t="s">
        <v>8</v>
      </c>
      <c r="E2781" s="6" t="s">
        <v>1734</v>
      </c>
      <c r="F2781" s="6" t="s">
        <v>1735</v>
      </c>
      <c r="G2781" s="6" t="s">
        <v>2312</v>
      </c>
      <c r="H2781" s="6" t="s">
        <v>4</v>
      </c>
      <c r="I2781" s="6" t="s">
        <v>2341</v>
      </c>
      <c r="J2781" s="6" t="s">
        <v>5</v>
      </c>
      <c r="K2781" s="7">
        <v>0</v>
      </c>
      <c r="L2781" s="7">
        <f>IFERROR(VLOOKUP(SiscoTable[[#This Row],[Código]],Hoja2!A:B,2,0)*SiscoTable[[#This Row],[Provta(Uns)]],0)</f>
        <v>0</v>
      </c>
      <c r="M2781" s="7">
        <v>0</v>
      </c>
      <c r="N2781" s="7">
        <v>0</v>
      </c>
      <c r="O2781" s="7">
        <f>IFERROR(VLOOKUP(SiscoTable[[#This Row],[Código]],Hoja2!A:B,2,0)*SiscoTable[[#This Row],[Stock_actual]],0)</f>
        <v>0</v>
      </c>
      <c r="P2781" s="6" t="s">
        <v>7</v>
      </c>
      <c r="Q2781" s="7">
        <v>0</v>
      </c>
      <c r="R2781" s="7">
        <v>0</v>
      </c>
      <c r="S2781" s="7" t="s">
        <v>11925</v>
      </c>
      <c r="BI2781"/>
      <c r="BJ2781"/>
    </row>
    <row r="2782" spans="2:62" x14ac:dyDescent="0.4">
      <c r="B2782" s="1">
        <v>16496</v>
      </c>
      <c r="C2782" s="6" t="s">
        <v>8</v>
      </c>
      <c r="D2782" s="6" t="s">
        <v>8</v>
      </c>
      <c r="E2782" s="6" t="s">
        <v>1734</v>
      </c>
      <c r="F2782" s="6" t="s">
        <v>1735</v>
      </c>
      <c r="G2782" s="6" t="s">
        <v>2312</v>
      </c>
      <c r="H2782" s="6" t="s">
        <v>4</v>
      </c>
      <c r="I2782" s="6" t="s">
        <v>2453</v>
      </c>
      <c r="J2782" s="6" t="s">
        <v>5</v>
      </c>
      <c r="K2782" s="7">
        <v>0</v>
      </c>
      <c r="L2782" s="7">
        <f>IFERROR(VLOOKUP(SiscoTable[[#This Row],[Código]],Hoja2!A:B,2,0)*SiscoTable[[#This Row],[Provta(Uns)]],0)</f>
        <v>0</v>
      </c>
      <c r="M2782" s="7">
        <v>0</v>
      </c>
      <c r="N2782" s="7">
        <v>0</v>
      </c>
      <c r="O2782" s="7">
        <f>IFERROR(VLOOKUP(SiscoTable[[#This Row],[Código]],Hoja2!A:B,2,0)*SiscoTable[[#This Row],[Stock_actual]],0)</f>
        <v>0</v>
      </c>
      <c r="P2782" s="6" t="s">
        <v>7</v>
      </c>
      <c r="Q2782" s="7">
        <v>0</v>
      </c>
      <c r="R2782" s="7">
        <v>0</v>
      </c>
      <c r="S2782" s="7" t="s">
        <v>11925</v>
      </c>
      <c r="BI2782"/>
      <c r="BJ2782"/>
    </row>
    <row r="2783" spans="2:62" x14ac:dyDescent="0.4">
      <c r="B2783" s="1">
        <v>16497</v>
      </c>
      <c r="C2783" s="6" t="s">
        <v>8</v>
      </c>
      <c r="D2783" s="6" t="s">
        <v>8</v>
      </c>
      <c r="E2783" s="6" t="s">
        <v>1734</v>
      </c>
      <c r="F2783" s="6" t="s">
        <v>1735</v>
      </c>
      <c r="G2783" s="6" t="s">
        <v>2312</v>
      </c>
      <c r="H2783" s="6" t="s">
        <v>4</v>
      </c>
      <c r="I2783" s="6" t="s">
        <v>2454</v>
      </c>
      <c r="J2783" s="6" t="s">
        <v>5</v>
      </c>
      <c r="K2783" s="7">
        <v>0</v>
      </c>
      <c r="L2783" s="7">
        <f>IFERROR(VLOOKUP(SiscoTable[[#This Row],[Código]],Hoja2!A:B,2,0)*SiscoTable[[#This Row],[Provta(Uns)]],0)</f>
        <v>0</v>
      </c>
      <c r="M2783" s="7">
        <v>0</v>
      </c>
      <c r="N2783" s="7">
        <v>0</v>
      </c>
      <c r="O2783" s="7">
        <f>IFERROR(VLOOKUP(SiscoTable[[#This Row],[Código]],Hoja2!A:B,2,0)*SiscoTable[[#This Row],[Stock_actual]],0)</f>
        <v>0</v>
      </c>
      <c r="P2783" s="6" t="s">
        <v>7</v>
      </c>
      <c r="Q2783" s="7">
        <v>0</v>
      </c>
      <c r="R2783" s="7">
        <v>0</v>
      </c>
      <c r="S2783" s="7" t="s">
        <v>11925</v>
      </c>
      <c r="BI2783"/>
      <c r="BJ2783"/>
    </row>
    <row r="2784" spans="2:62" x14ac:dyDescent="0.4">
      <c r="B2784" s="1">
        <v>16498</v>
      </c>
      <c r="C2784" s="6" t="s">
        <v>8</v>
      </c>
      <c r="D2784" s="6" t="s">
        <v>8</v>
      </c>
      <c r="E2784" s="6" t="s">
        <v>1734</v>
      </c>
      <c r="F2784" s="6" t="s">
        <v>1735</v>
      </c>
      <c r="G2784" s="6" t="s">
        <v>2312</v>
      </c>
      <c r="H2784" s="6" t="s">
        <v>4</v>
      </c>
      <c r="I2784" s="6" t="s">
        <v>2455</v>
      </c>
      <c r="J2784" s="6" t="s">
        <v>5</v>
      </c>
      <c r="K2784" s="7">
        <v>0</v>
      </c>
      <c r="L2784" s="7">
        <f>IFERROR(VLOOKUP(SiscoTable[[#This Row],[Código]],Hoja2!A:B,2,0)*SiscoTable[[#This Row],[Provta(Uns)]],0)</f>
        <v>0</v>
      </c>
      <c r="M2784" s="7">
        <v>0</v>
      </c>
      <c r="N2784" s="7">
        <v>0</v>
      </c>
      <c r="O2784" s="7">
        <f>IFERROR(VLOOKUP(SiscoTable[[#This Row],[Código]],Hoja2!A:B,2,0)*SiscoTable[[#This Row],[Stock_actual]],0)</f>
        <v>0</v>
      </c>
      <c r="P2784" s="6" t="s">
        <v>7</v>
      </c>
      <c r="Q2784" s="7">
        <v>0</v>
      </c>
      <c r="R2784" s="7">
        <v>0</v>
      </c>
      <c r="S2784" s="7" t="s">
        <v>11925</v>
      </c>
      <c r="BI2784"/>
      <c r="BJ2784"/>
    </row>
    <row r="2785" spans="2:62" x14ac:dyDescent="0.4">
      <c r="B2785" s="1">
        <v>16499</v>
      </c>
      <c r="C2785" s="6" t="s">
        <v>8</v>
      </c>
      <c r="D2785" s="6" t="s">
        <v>8</v>
      </c>
      <c r="E2785" s="6" t="s">
        <v>1734</v>
      </c>
      <c r="F2785" s="6" t="s">
        <v>1735</v>
      </c>
      <c r="G2785" s="6" t="s">
        <v>2312</v>
      </c>
      <c r="H2785" s="6" t="s">
        <v>4</v>
      </c>
      <c r="I2785" s="6" t="s">
        <v>2456</v>
      </c>
      <c r="J2785" s="6" t="s">
        <v>5</v>
      </c>
      <c r="K2785" s="7">
        <v>0</v>
      </c>
      <c r="L2785" s="7">
        <f>IFERROR(VLOOKUP(SiscoTable[[#This Row],[Código]],Hoja2!A:B,2,0)*SiscoTable[[#This Row],[Provta(Uns)]],0)</f>
        <v>0</v>
      </c>
      <c r="M2785" s="7">
        <v>0</v>
      </c>
      <c r="N2785" s="7">
        <v>0</v>
      </c>
      <c r="O2785" s="7">
        <f>IFERROR(VLOOKUP(SiscoTable[[#This Row],[Código]],Hoja2!A:B,2,0)*SiscoTable[[#This Row],[Stock_actual]],0)</f>
        <v>0</v>
      </c>
      <c r="P2785" s="6" t="s">
        <v>7</v>
      </c>
      <c r="Q2785" s="7">
        <v>0</v>
      </c>
      <c r="R2785" s="7">
        <v>0</v>
      </c>
      <c r="S2785" s="7" t="s">
        <v>11925</v>
      </c>
      <c r="BI2785"/>
      <c r="BJ2785"/>
    </row>
    <row r="2786" spans="2:62" x14ac:dyDescent="0.4">
      <c r="B2786" s="1">
        <v>16500</v>
      </c>
      <c r="C2786" s="6" t="s">
        <v>30</v>
      </c>
      <c r="D2786" s="6" t="s">
        <v>30</v>
      </c>
      <c r="E2786" s="6" t="s">
        <v>3268</v>
      </c>
      <c r="F2786" s="6" t="s">
        <v>3269</v>
      </c>
      <c r="G2786" s="6" t="s">
        <v>5543</v>
      </c>
      <c r="H2786" s="6" t="s">
        <v>3812</v>
      </c>
      <c r="I2786" s="6" t="s">
        <v>5605</v>
      </c>
      <c r="J2786" s="6" t="s">
        <v>5</v>
      </c>
      <c r="K2786" s="7">
        <v>7</v>
      </c>
      <c r="L2786" s="7">
        <f>IFERROR(VLOOKUP(SiscoTable[[#This Row],[Código]],Hoja2!A:B,2,0)*SiscoTable[[#This Row],[Provta(Uns)]],0)</f>
        <v>32.199999999999996</v>
      </c>
      <c r="M2786" s="7">
        <v>0</v>
      </c>
      <c r="N2786" s="7">
        <v>28</v>
      </c>
      <c r="O2786" s="7">
        <f>IFERROR(VLOOKUP(SiscoTable[[#This Row],[Código]],Hoja2!A:B,2,0)*SiscoTable[[#This Row],[Stock_actual]],0)</f>
        <v>128.79999999999998</v>
      </c>
      <c r="P2786" s="6" t="s">
        <v>560</v>
      </c>
      <c r="Q2786" s="7">
        <v>8</v>
      </c>
      <c r="R2786" s="7">
        <v>0</v>
      </c>
      <c r="S2786" s="7" t="s">
        <v>11927</v>
      </c>
      <c r="BI2786"/>
      <c r="BJ2786"/>
    </row>
    <row r="2787" spans="2:62" x14ac:dyDescent="0.4">
      <c r="B2787" s="1">
        <v>16501</v>
      </c>
      <c r="C2787" s="6" t="s">
        <v>8</v>
      </c>
      <c r="D2787" s="6" t="s">
        <v>8</v>
      </c>
      <c r="E2787" s="6" t="s">
        <v>1734</v>
      </c>
      <c r="F2787" s="6" t="s">
        <v>1735</v>
      </c>
      <c r="G2787" s="6" t="s">
        <v>2312</v>
      </c>
      <c r="H2787" s="6" t="s">
        <v>4</v>
      </c>
      <c r="I2787" s="6" t="s">
        <v>2457</v>
      </c>
      <c r="J2787" s="6" t="s">
        <v>5</v>
      </c>
      <c r="K2787" s="7">
        <v>0</v>
      </c>
      <c r="L2787" s="7">
        <f>IFERROR(VLOOKUP(SiscoTable[[#This Row],[Código]],Hoja2!A:B,2,0)*SiscoTable[[#This Row],[Provta(Uns)]],0)</f>
        <v>0</v>
      </c>
      <c r="M2787" s="7">
        <v>0</v>
      </c>
      <c r="N2787" s="7">
        <v>0</v>
      </c>
      <c r="O2787" s="7">
        <f>IFERROR(VLOOKUP(SiscoTable[[#This Row],[Código]],Hoja2!A:B,2,0)*SiscoTable[[#This Row],[Stock_actual]],0)</f>
        <v>0</v>
      </c>
      <c r="P2787" s="6" t="s">
        <v>7</v>
      </c>
      <c r="Q2787" s="7">
        <v>0</v>
      </c>
      <c r="R2787" s="7">
        <v>0</v>
      </c>
      <c r="S2787" s="7" t="s">
        <v>11925</v>
      </c>
      <c r="BI2787"/>
      <c r="BJ2787"/>
    </row>
    <row r="2788" spans="2:62" x14ac:dyDescent="0.4">
      <c r="B2788" s="1">
        <v>16502</v>
      </c>
      <c r="C2788" s="6" t="s">
        <v>8</v>
      </c>
      <c r="D2788" s="6" t="s">
        <v>8</v>
      </c>
      <c r="E2788" s="6" t="s">
        <v>1734</v>
      </c>
      <c r="F2788" s="6" t="s">
        <v>1735</v>
      </c>
      <c r="G2788" s="6" t="s">
        <v>2312</v>
      </c>
      <c r="H2788" s="6" t="s">
        <v>4</v>
      </c>
      <c r="I2788" s="6" t="s">
        <v>2458</v>
      </c>
      <c r="J2788" s="6" t="s">
        <v>5</v>
      </c>
      <c r="K2788" s="7">
        <v>0</v>
      </c>
      <c r="L2788" s="7">
        <f>IFERROR(VLOOKUP(SiscoTable[[#This Row],[Código]],Hoja2!A:B,2,0)*SiscoTable[[#This Row],[Provta(Uns)]],0)</f>
        <v>0</v>
      </c>
      <c r="M2788" s="7">
        <v>0</v>
      </c>
      <c r="N2788" s="7">
        <v>0</v>
      </c>
      <c r="O2788" s="7">
        <f>IFERROR(VLOOKUP(SiscoTable[[#This Row],[Código]],Hoja2!A:B,2,0)*SiscoTable[[#This Row],[Stock_actual]],0)</f>
        <v>0</v>
      </c>
      <c r="P2788" s="6" t="s">
        <v>7</v>
      </c>
      <c r="Q2788" s="7">
        <v>0</v>
      </c>
      <c r="R2788" s="7">
        <v>0</v>
      </c>
      <c r="S2788" s="7" t="s">
        <v>11925</v>
      </c>
      <c r="BI2788"/>
      <c r="BJ2788"/>
    </row>
    <row r="2789" spans="2:62" x14ac:dyDescent="0.4">
      <c r="B2789" s="1">
        <v>16503</v>
      </c>
      <c r="C2789" s="6" t="s">
        <v>8</v>
      </c>
      <c r="D2789" s="6" t="s">
        <v>8</v>
      </c>
      <c r="E2789" s="6" t="s">
        <v>1734</v>
      </c>
      <c r="F2789" s="6" t="s">
        <v>1735</v>
      </c>
      <c r="G2789" s="6" t="s">
        <v>2312</v>
      </c>
      <c r="H2789" s="6" t="s">
        <v>4</v>
      </c>
      <c r="I2789" s="6" t="s">
        <v>2459</v>
      </c>
      <c r="J2789" s="6" t="s">
        <v>5</v>
      </c>
      <c r="K2789" s="7">
        <v>0</v>
      </c>
      <c r="L2789" s="7">
        <f>IFERROR(VLOOKUP(SiscoTable[[#This Row],[Código]],Hoja2!A:B,2,0)*SiscoTable[[#This Row],[Provta(Uns)]],0)</f>
        <v>0</v>
      </c>
      <c r="M2789" s="7">
        <v>0</v>
      </c>
      <c r="N2789" s="7">
        <v>0</v>
      </c>
      <c r="O2789" s="7">
        <f>IFERROR(VLOOKUP(SiscoTable[[#This Row],[Código]],Hoja2!A:B,2,0)*SiscoTable[[#This Row],[Stock_actual]],0)</f>
        <v>0</v>
      </c>
      <c r="P2789" s="6" t="s">
        <v>7</v>
      </c>
      <c r="Q2789" s="7">
        <v>0</v>
      </c>
      <c r="R2789" s="7">
        <v>0</v>
      </c>
      <c r="S2789" s="7" t="s">
        <v>11925</v>
      </c>
      <c r="BI2789"/>
      <c r="BJ2789"/>
    </row>
    <row r="2790" spans="2:62" x14ac:dyDescent="0.4">
      <c r="B2790" s="1">
        <v>16504</v>
      </c>
      <c r="C2790" s="6" t="s">
        <v>8</v>
      </c>
      <c r="D2790" s="6" t="s">
        <v>8</v>
      </c>
      <c r="E2790" s="6" t="s">
        <v>1734</v>
      </c>
      <c r="F2790" s="6" t="s">
        <v>1735</v>
      </c>
      <c r="G2790" s="6" t="s">
        <v>2069</v>
      </c>
      <c r="H2790" s="6" t="s">
        <v>4</v>
      </c>
      <c r="I2790" s="6" t="s">
        <v>2171</v>
      </c>
      <c r="J2790" s="6" t="s">
        <v>5</v>
      </c>
      <c r="K2790" s="7">
        <v>0.5</v>
      </c>
      <c r="L2790" s="7">
        <f>IFERROR(VLOOKUP(SiscoTable[[#This Row],[Código]],Hoja2!A:B,2,0)*SiscoTable[[#This Row],[Provta(Uns)]],0)</f>
        <v>29.5</v>
      </c>
      <c r="M2790" s="7">
        <v>0</v>
      </c>
      <c r="N2790" s="7">
        <v>-1</v>
      </c>
      <c r="O2790" s="7">
        <f>IFERROR(VLOOKUP(SiscoTable[[#This Row],[Código]],Hoja2!A:B,2,0)*SiscoTable[[#This Row],[Stock_actual]],0)</f>
        <v>-59</v>
      </c>
      <c r="P2790" s="6" t="s">
        <v>7</v>
      </c>
      <c r="Q2790" s="7">
        <v>1</v>
      </c>
      <c r="R2790" s="7">
        <v>1.2</v>
      </c>
      <c r="S2790" s="7" t="s">
        <v>11925</v>
      </c>
      <c r="BI2790"/>
      <c r="BJ2790"/>
    </row>
    <row r="2791" spans="2:62" x14ac:dyDescent="0.4">
      <c r="B2791" s="1">
        <v>16505</v>
      </c>
      <c r="C2791" s="6" t="s">
        <v>8</v>
      </c>
      <c r="D2791" s="6" t="s">
        <v>8</v>
      </c>
      <c r="E2791" s="6" t="s">
        <v>1734</v>
      </c>
      <c r="F2791" s="6" t="s">
        <v>1735</v>
      </c>
      <c r="G2791" s="6" t="s">
        <v>2069</v>
      </c>
      <c r="H2791" s="6" t="s">
        <v>4</v>
      </c>
      <c r="I2791" s="6" t="s">
        <v>2172</v>
      </c>
      <c r="J2791" s="6" t="s">
        <v>5</v>
      </c>
      <c r="K2791" s="7">
        <v>0.17</v>
      </c>
      <c r="L2791" s="7">
        <f>IFERROR(VLOOKUP(SiscoTable[[#This Row],[Código]],Hoja2!A:B,2,0)*SiscoTable[[#This Row],[Provta(Uns)]],0)</f>
        <v>10.523</v>
      </c>
      <c r="M2791" s="7">
        <v>0</v>
      </c>
      <c r="N2791" s="7">
        <v>5</v>
      </c>
      <c r="O2791" s="7">
        <f>IFERROR(VLOOKUP(SiscoTable[[#This Row],[Código]],Hoja2!A:B,2,0)*SiscoTable[[#This Row],[Stock_actual]],0)</f>
        <v>309.5</v>
      </c>
      <c r="P2791" s="6" t="s">
        <v>146</v>
      </c>
      <c r="Q2791" s="7">
        <v>0</v>
      </c>
      <c r="R2791" s="7">
        <v>0</v>
      </c>
      <c r="S2791" s="7" t="s">
        <v>11925</v>
      </c>
      <c r="BI2791"/>
      <c r="BJ2791"/>
    </row>
    <row r="2792" spans="2:62" x14ac:dyDescent="0.4">
      <c r="B2792" s="1">
        <v>16506</v>
      </c>
      <c r="C2792" s="6" t="s">
        <v>30</v>
      </c>
      <c r="D2792" s="6" t="s">
        <v>8</v>
      </c>
      <c r="E2792" s="6" t="s">
        <v>1734</v>
      </c>
      <c r="F2792" s="6" t="s">
        <v>1735</v>
      </c>
      <c r="G2792" s="6" t="s">
        <v>2069</v>
      </c>
      <c r="H2792" s="6" t="s">
        <v>4</v>
      </c>
      <c r="I2792" s="6" t="s">
        <v>2076</v>
      </c>
      <c r="J2792" s="6" t="s">
        <v>5</v>
      </c>
      <c r="K2792" s="7">
        <v>0.5</v>
      </c>
      <c r="L2792" s="7">
        <f>IFERROR(VLOOKUP(SiscoTable[[#This Row],[Código]],Hoja2!A:B,2,0)*SiscoTable[[#This Row],[Provta(Uns)]],0)</f>
        <v>25.95</v>
      </c>
      <c r="M2792" s="7">
        <v>0</v>
      </c>
      <c r="N2792" s="7">
        <v>11</v>
      </c>
      <c r="O2792" s="7">
        <f>IFERROR(VLOOKUP(SiscoTable[[#This Row],[Código]],Hoja2!A:B,2,0)*SiscoTable[[#This Row],[Stock_actual]],0)</f>
        <v>570.9</v>
      </c>
      <c r="P2792" s="6" t="s">
        <v>2077</v>
      </c>
      <c r="Q2792" s="7">
        <v>1</v>
      </c>
      <c r="R2792" s="7">
        <v>0</v>
      </c>
      <c r="S2792" s="7" t="s">
        <v>11925</v>
      </c>
      <c r="BI2792"/>
      <c r="BJ2792"/>
    </row>
    <row r="2793" spans="2:62" x14ac:dyDescent="0.4">
      <c r="B2793" s="1">
        <v>16507</v>
      </c>
      <c r="C2793" s="6" t="s">
        <v>8</v>
      </c>
      <c r="D2793" s="6" t="s">
        <v>8</v>
      </c>
      <c r="E2793" s="6" t="s">
        <v>1734</v>
      </c>
      <c r="F2793" s="6" t="s">
        <v>1735</v>
      </c>
      <c r="G2793" s="6" t="s">
        <v>2069</v>
      </c>
      <c r="H2793" s="6" t="s">
        <v>4</v>
      </c>
      <c r="I2793" s="6" t="s">
        <v>2173</v>
      </c>
      <c r="J2793" s="6" t="s">
        <v>5</v>
      </c>
      <c r="K2793" s="7">
        <v>0</v>
      </c>
      <c r="L2793" s="7">
        <f>IFERROR(VLOOKUP(SiscoTable[[#This Row],[Código]],Hoja2!A:B,2,0)*SiscoTable[[#This Row],[Provta(Uns)]],0)</f>
        <v>0</v>
      </c>
      <c r="M2793" s="7">
        <v>0</v>
      </c>
      <c r="N2793" s="7">
        <v>0</v>
      </c>
      <c r="O2793" s="7">
        <f>IFERROR(VLOOKUP(SiscoTable[[#This Row],[Código]],Hoja2!A:B,2,0)*SiscoTable[[#This Row],[Stock_actual]],0)</f>
        <v>0</v>
      </c>
      <c r="P2793" s="6" t="s">
        <v>7</v>
      </c>
      <c r="Q2793" s="7">
        <v>0</v>
      </c>
      <c r="R2793" s="7">
        <v>0</v>
      </c>
      <c r="S2793" s="7" t="s">
        <v>11925</v>
      </c>
      <c r="BI2793"/>
      <c r="BJ2793"/>
    </row>
    <row r="2794" spans="2:62" x14ac:dyDescent="0.4">
      <c r="B2794" s="1">
        <v>16508</v>
      </c>
      <c r="C2794" s="6" t="s">
        <v>30</v>
      </c>
      <c r="D2794" s="6" t="s">
        <v>8</v>
      </c>
      <c r="E2794" s="6" t="s">
        <v>1734</v>
      </c>
      <c r="F2794" s="6" t="s">
        <v>1735</v>
      </c>
      <c r="G2794" s="6" t="s">
        <v>2069</v>
      </c>
      <c r="H2794" s="6" t="s">
        <v>4</v>
      </c>
      <c r="I2794" s="6" t="s">
        <v>2078</v>
      </c>
      <c r="J2794" s="6" t="s">
        <v>5</v>
      </c>
      <c r="K2794" s="7">
        <v>1.33</v>
      </c>
      <c r="L2794" s="7">
        <f>IFERROR(VLOOKUP(SiscoTable[[#This Row],[Código]],Hoja2!A:B,2,0)*SiscoTable[[#This Row],[Provta(Uns)]],0)</f>
        <v>88.977000000000018</v>
      </c>
      <c r="M2794" s="7">
        <v>0</v>
      </c>
      <c r="N2794" s="7">
        <v>-2</v>
      </c>
      <c r="O2794" s="7">
        <f>IFERROR(VLOOKUP(SiscoTable[[#This Row],[Código]],Hoja2!A:B,2,0)*SiscoTable[[#This Row],[Stock_actual]],0)</f>
        <v>-133.80000000000001</v>
      </c>
      <c r="P2794" s="6" t="s">
        <v>7</v>
      </c>
      <c r="Q2794" s="7">
        <v>1</v>
      </c>
      <c r="R2794" s="7">
        <v>2.4</v>
      </c>
      <c r="S2794" s="7" t="s">
        <v>11925</v>
      </c>
      <c r="BI2794"/>
      <c r="BJ2794"/>
    </row>
    <row r="2795" spans="2:62" x14ac:dyDescent="0.4">
      <c r="B2795" s="1">
        <v>16509</v>
      </c>
      <c r="C2795" s="6" t="s">
        <v>30</v>
      </c>
      <c r="D2795" s="6" t="s">
        <v>8</v>
      </c>
      <c r="E2795" s="6" t="s">
        <v>1734</v>
      </c>
      <c r="F2795" s="6" t="s">
        <v>1735</v>
      </c>
      <c r="G2795" s="6" t="s">
        <v>2069</v>
      </c>
      <c r="H2795" s="6" t="s">
        <v>4</v>
      </c>
      <c r="I2795" s="6" t="s">
        <v>2079</v>
      </c>
      <c r="J2795" s="6" t="s">
        <v>5</v>
      </c>
      <c r="K2795" s="7">
        <v>1.67</v>
      </c>
      <c r="L2795" s="7">
        <f>IFERROR(VLOOKUP(SiscoTable[[#This Row],[Código]],Hoja2!A:B,2,0)*SiscoTable[[#This Row],[Provta(Uns)]],0)</f>
        <v>108.38300000000001</v>
      </c>
      <c r="M2795" s="7">
        <v>0</v>
      </c>
      <c r="N2795" s="7">
        <v>0</v>
      </c>
      <c r="O2795" s="7">
        <f>IFERROR(VLOOKUP(SiscoTable[[#This Row],[Código]],Hoja2!A:B,2,0)*SiscoTable[[#This Row],[Stock_actual]],0)</f>
        <v>0</v>
      </c>
      <c r="P2795" s="6" t="s">
        <v>7</v>
      </c>
      <c r="Q2795" s="7">
        <v>2</v>
      </c>
      <c r="R2795" s="7">
        <v>3.5999999999999996</v>
      </c>
      <c r="S2795" s="7" t="s">
        <v>11925</v>
      </c>
      <c r="BI2795"/>
      <c r="BJ2795"/>
    </row>
    <row r="2796" spans="2:62" x14ac:dyDescent="0.4">
      <c r="B2796" s="1">
        <v>16510</v>
      </c>
      <c r="C2796" s="6" t="s">
        <v>8</v>
      </c>
      <c r="D2796" s="6" t="s">
        <v>8</v>
      </c>
      <c r="E2796" s="6" t="s">
        <v>8482</v>
      </c>
      <c r="F2796" s="6" t="s">
        <v>11853</v>
      </c>
      <c r="G2796" s="6" t="s">
        <v>11854</v>
      </c>
      <c r="H2796" s="6" t="s">
        <v>4</v>
      </c>
      <c r="I2796" s="6" t="s">
        <v>11857</v>
      </c>
      <c r="J2796" s="6" t="s">
        <v>5</v>
      </c>
      <c r="K2796" s="7">
        <v>0</v>
      </c>
      <c r="L2796" s="7">
        <f>IFERROR(VLOOKUP(SiscoTable[[#This Row],[Código]],Hoja2!A:B,2,0)*SiscoTable[[#This Row],[Provta(Uns)]],0)</f>
        <v>0</v>
      </c>
      <c r="M2796" s="7">
        <v>0</v>
      </c>
      <c r="N2796" s="7">
        <v>0</v>
      </c>
      <c r="O2796" s="7">
        <f>IFERROR(VLOOKUP(SiscoTable[[#This Row],[Código]],Hoja2!A:B,2,0)*SiscoTable[[#This Row],[Stock_actual]],0)</f>
        <v>0</v>
      </c>
      <c r="P2796" s="6" t="s">
        <v>7</v>
      </c>
      <c r="Q2796" s="7">
        <v>0</v>
      </c>
      <c r="R2796" s="7">
        <v>0</v>
      </c>
      <c r="S2796" s="7" t="s">
        <v>11925</v>
      </c>
      <c r="BI2796"/>
      <c r="BJ2796"/>
    </row>
    <row r="2797" spans="2:62" x14ac:dyDescent="0.4">
      <c r="B2797" s="1">
        <v>16511</v>
      </c>
      <c r="C2797" s="6" t="s">
        <v>8</v>
      </c>
      <c r="D2797" s="6" t="s">
        <v>8</v>
      </c>
      <c r="E2797" s="6" t="s">
        <v>1734</v>
      </c>
      <c r="F2797" s="6" t="s">
        <v>1735</v>
      </c>
      <c r="G2797" s="6" t="s">
        <v>1736</v>
      </c>
      <c r="H2797" s="6" t="s">
        <v>4</v>
      </c>
      <c r="I2797" s="6" t="s">
        <v>1829</v>
      </c>
      <c r="J2797" s="6" t="s">
        <v>5</v>
      </c>
      <c r="K2797" s="7">
        <v>0.83</v>
      </c>
      <c r="L2797" s="7">
        <f>IFERROR(VLOOKUP(SiscoTable[[#This Row],[Código]],Hoja2!A:B,2,0)*SiscoTable[[#This Row],[Provta(Uns)]],0)</f>
        <v>16.516999999999999</v>
      </c>
      <c r="M2797" s="7">
        <v>0</v>
      </c>
      <c r="N2797" s="7">
        <v>1</v>
      </c>
      <c r="O2797" s="7">
        <f>IFERROR(VLOOKUP(SiscoTable[[#This Row],[Código]],Hoja2!A:B,2,0)*SiscoTable[[#This Row],[Stock_actual]],0)</f>
        <v>19.899999999999999</v>
      </c>
      <c r="P2797" s="6" t="s">
        <v>115</v>
      </c>
      <c r="Q2797" s="7">
        <v>1</v>
      </c>
      <c r="R2797" s="7">
        <v>1.79</v>
      </c>
      <c r="S2797" s="7" t="s">
        <v>11925</v>
      </c>
      <c r="BI2797"/>
      <c r="BJ2797"/>
    </row>
    <row r="2798" spans="2:62" x14ac:dyDescent="0.4">
      <c r="B2798" s="1">
        <v>16512</v>
      </c>
      <c r="C2798" s="6" t="s">
        <v>25</v>
      </c>
      <c r="D2798" s="6" t="s">
        <v>30</v>
      </c>
      <c r="E2798" s="6" t="s">
        <v>1734</v>
      </c>
      <c r="F2798" s="6" t="s">
        <v>1735</v>
      </c>
      <c r="G2798" s="6" t="s">
        <v>1736</v>
      </c>
      <c r="H2798" s="6" t="s">
        <v>4</v>
      </c>
      <c r="I2798" s="6" t="s">
        <v>1737</v>
      </c>
      <c r="J2798" s="6" t="s">
        <v>5</v>
      </c>
      <c r="K2798" s="7">
        <v>1.83</v>
      </c>
      <c r="L2798" s="7">
        <f>IFERROR(VLOOKUP(SiscoTable[[#This Row],[Código]],Hoja2!A:B,2,0)*SiscoTable[[#This Row],[Provta(Uns)]],0)</f>
        <v>40.076999999999998</v>
      </c>
      <c r="M2798" s="7">
        <v>0</v>
      </c>
      <c r="N2798" s="7">
        <v>5</v>
      </c>
      <c r="O2798" s="7">
        <f>IFERROR(VLOOKUP(SiscoTable[[#This Row],[Código]],Hoja2!A:B,2,0)*SiscoTable[[#This Row],[Stock_actual]],0)</f>
        <v>109.5</v>
      </c>
      <c r="P2798" s="6" t="s">
        <v>602</v>
      </c>
      <c r="Q2798" s="7">
        <v>2</v>
      </c>
      <c r="R2798" s="7">
        <v>0</v>
      </c>
      <c r="S2798" s="7" t="s">
        <v>11925</v>
      </c>
      <c r="BI2798"/>
      <c r="BJ2798"/>
    </row>
    <row r="2799" spans="2:62" x14ac:dyDescent="0.4">
      <c r="B2799" s="1">
        <v>16519</v>
      </c>
      <c r="C2799" s="6" t="s">
        <v>25</v>
      </c>
      <c r="D2799" s="6" t="s">
        <v>25</v>
      </c>
      <c r="E2799" s="6" t="s">
        <v>3268</v>
      </c>
      <c r="F2799" s="6" t="s">
        <v>7197</v>
      </c>
      <c r="G2799" s="6" t="s">
        <v>7554</v>
      </c>
      <c r="H2799" s="6" t="s">
        <v>4730</v>
      </c>
      <c r="I2799" s="6" t="s">
        <v>7597</v>
      </c>
      <c r="J2799" s="6" t="s">
        <v>5</v>
      </c>
      <c r="K2799" s="7">
        <v>96.17</v>
      </c>
      <c r="L2799" s="7">
        <f>IFERROR(VLOOKUP(SiscoTable[[#This Row],[Código]],Hoja2!A:B,2,0)*SiscoTable[[#This Row],[Provta(Uns)]],0)</f>
        <v>240.42500000000001</v>
      </c>
      <c r="M2799" s="7">
        <v>0</v>
      </c>
      <c r="N2799" s="7">
        <v>88</v>
      </c>
      <c r="O2799" s="7">
        <f>IFERROR(VLOOKUP(SiscoTable[[#This Row],[Código]],Hoja2!A:B,2,0)*SiscoTable[[#This Row],[Stock_actual]],0)</f>
        <v>220</v>
      </c>
      <c r="P2799" s="6" t="s">
        <v>699</v>
      </c>
      <c r="Q2799" s="7">
        <v>106</v>
      </c>
      <c r="R2799" s="7">
        <v>191.26999999999998</v>
      </c>
      <c r="S2799" s="7" t="s">
        <v>11928</v>
      </c>
      <c r="BI2799"/>
      <c r="BJ2799"/>
    </row>
    <row r="2800" spans="2:62" x14ac:dyDescent="0.4">
      <c r="B2800" s="1">
        <v>16520</v>
      </c>
      <c r="C2800" s="6" t="s">
        <v>25</v>
      </c>
      <c r="D2800" s="6" t="s">
        <v>25</v>
      </c>
      <c r="E2800" s="6" t="s">
        <v>3268</v>
      </c>
      <c r="F2800" s="6" t="s">
        <v>7197</v>
      </c>
      <c r="G2800" s="6" t="s">
        <v>7554</v>
      </c>
      <c r="H2800" s="6" t="s">
        <v>4730</v>
      </c>
      <c r="I2800" s="6" t="s">
        <v>7598</v>
      </c>
      <c r="J2800" s="6" t="s">
        <v>5</v>
      </c>
      <c r="K2800" s="7">
        <v>140.66999999999999</v>
      </c>
      <c r="L2800" s="7">
        <f>IFERROR(VLOOKUP(SiscoTable[[#This Row],[Código]],Hoja2!A:B,2,0)*SiscoTable[[#This Row],[Provta(Uns)]],0)</f>
        <v>351.67499999999995</v>
      </c>
      <c r="M2800" s="7">
        <v>0</v>
      </c>
      <c r="N2800" s="7">
        <v>96</v>
      </c>
      <c r="O2800" s="7">
        <f>IFERROR(VLOOKUP(SiscoTable[[#This Row],[Código]],Hoja2!A:B,2,0)*SiscoTable[[#This Row],[Stock_actual]],0)</f>
        <v>240</v>
      </c>
      <c r="P2800" s="6" t="s">
        <v>218</v>
      </c>
      <c r="Q2800" s="7">
        <v>155</v>
      </c>
      <c r="R2800" s="7">
        <v>279.20000000000005</v>
      </c>
      <c r="S2800" s="7" t="s">
        <v>11928</v>
      </c>
      <c r="BI2800"/>
      <c r="BJ2800"/>
    </row>
    <row r="2801" spans="2:62" x14ac:dyDescent="0.4">
      <c r="B2801" s="1">
        <v>16521</v>
      </c>
      <c r="C2801" s="6" t="s">
        <v>25</v>
      </c>
      <c r="D2801" s="6" t="s">
        <v>25</v>
      </c>
      <c r="E2801" s="6" t="s">
        <v>3268</v>
      </c>
      <c r="F2801" s="6" t="s">
        <v>7197</v>
      </c>
      <c r="G2801" s="6" t="s">
        <v>7554</v>
      </c>
      <c r="H2801" s="6" t="s">
        <v>4730</v>
      </c>
      <c r="I2801" s="6" t="s">
        <v>7599</v>
      </c>
      <c r="J2801" s="6" t="s">
        <v>5</v>
      </c>
      <c r="K2801" s="7">
        <v>67.52</v>
      </c>
      <c r="L2801" s="7">
        <f>IFERROR(VLOOKUP(SiscoTable[[#This Row],[Código]],Hoja2!A:B,2,0)*SiscoTable[[#This Row],[Provta(Uns)]],0)</f>
        <v>202.56</v>
      </c>
      <c r="M2801" s="7">
        <v>0</v>
      </c>
      <c r="N2801" s="7">
        <v>77.87</v>
      </c>
      <c r="O2801" s="7">
        <f>IFERROR(VLOOKUP(SiscoTable[[#This Row],[Código]],Hoja2!A:B,2,0)*SiscoTable[[#This Row],[Stock_actual]],0)</f>
        <v>233.61</v>
      </c>
      <c r="P2801" s="6" t="s">
        <v>121</v>
      </c>
      <c r="Q2801" s="7">
        <v>74</v>
      </c>
      <c r="R2801" s="7">
        <v>0</v>
      </c>
      <c r="S2801" s="7" t="s">
        <v>11928</v>
      </c>
      <c r="BI2801"/>
      <c r="BJ2801"/>
    </row>
    <row r="2802" spans="2:62" x14ac:dyDescent="0.4">
      <c r="B2802" s="1">
        <v>16522</v>
      </c>
      <c r="C2802" s="6" t="s">
        <v>8</v>
      </c>
      <c r="D2802" s="6" t="s">
        <v>30</v>
      </c>
      <c r="E2802" s="6" t="s">
        <v>3268</v>
      </c>
      <c r="F2802" s="6" t="s">
        <v>7197</v>
      </c>
      <c r="G2802" s="6" t="s">
        <v>7554</v>
      </c>
      <c r="H2802" s="6" t="s">
        <v>4730</v>
      </c>
      <c r="I2802" s="6" t="s">
        <v>7726</v>
      </c>
      <c r="J2802" s="6" t="s">
        <v>5</v>
      </c>
      <c r="K2802" s="7">
        <v>11.33</v>
      </c>
      <c r="L2802" s="7">
        <f>IFERROR(VLOOKUP(SiscoTable[[#This Row],[Código]],Hoja2!A:B,2,0)*SiscoTable[[#This Row],[Provta(Uns)]],0)</f>
        <v>47.586000000000006</v>
      </c>
      <c r="M2802" s="7">
        <v>0</v>
      </c>
      <c r="N2802" s="7">
        <v>20</v>
      </c>
      <c r="O2802" s="7">
        <f>IFERROR(VLOOKUP(SiscoTable[[#This Row],[Código]],Hoja2!A:B,2,0)*SiscoTable[[#This Row],[Stock_actual]],0)</f>
        <v>84</v>
      </c>
      <c r="P2802" s="6" t="s">
        <v>512</v>
      </c>
      <c r="Q2802" s="7">
        <v>13</v>
      </c>
      <c r="R2802" s="7">
        <v>0</v>
      </c>
      <c r="S2802" s="7" t="s">
        <v>11928</v>
      </c>
      <c r="BI2802"/>
      <c r="BJ2802"/>
    </row>
    <row r="2803" spans="2:62" x14ac:dyDescent="0.4">
      <c r="B2803" s="1">
        <v>16524</v>
      </c>
      <c r="C2803" s="6" t="s">
        <v>8</v>
      </c>
      <c r="D2803" s="6" t="s">
        <v>8</v>
      </c>
      <c r="E2803" s="6" t="s">
        <v>3268</v>
      </c>
      <c r="F2803" s="6" t="s">
        <v>7197</v>
      </c>
      <c r="G2803" s="6" t="s">
        <v>7554</v>
      </c>
      <c r="H2803" s="6" t="s">
        <v>4730</v>
      </c>
      <c r="I2803" s="6" t="s">
        <v>7727</v>
      </c>
      <c r="J2803" s="6" t="s">
        <v>5</v>
      </c>
      <c r="K2803" s="7">
        <v>9</v>
      </c>
      <c r="L2803" s="7">
        <f>IFERROR(VLOOKUP(SiscoTable[[#This Row],[Código]],Hoja2!A:B,2,0)*SiscoTable[[#This Row],[Provta(Uns)]],0)</f>
        <v>36</v>
      </c>
      <c r="M2803" s="7">
        <v>0</v>
      </c>
      <c r="N2803" s="7">
        <v>26</v>
      </c>
      <c r="O2803" s="7">
        <f>IFERROR(VLOOKUP(SiscoTable[[#This Row],[Código]],Hoja2!A:B,2,0)*SiscoTable[[#This Row],[Stock_actual]],0)</f>
        <v>104</v>
      </c>
      <c r="P2803" s="6" t="s">
        <v>1172</v>
      </c>
      <c r="Q2803" s="7">
        <v>10</v>
      </c>
      <c r="R2803" s="7">
        <v>0</v>
      </c>
      <c r="S2803" s="7" t="s">
        <v>11928</v>
      </c>
      <c r="BI2803"/>
      <c r="BJ2803"/>
    </row>
    <row r="2804" spans="2:62" x14ac:dyDescent="0.4">
      <c r="B2804" s="1">
        <v>16527</v>
      </c>
      <c r="C2804" s="6" t="s">
        <v>8</v>
      </c>
      <c r="D2804" s="6" t="s">
        <v>8</v>
      </c>
      <c r="E2804" s="6" t="s">
        <v>3268</v>
      </c>
      <c r="F2804" s="6" t="s">
        <v>7197</v>
      </c>
      <c r="G2804" s="6" t="s">
        <v>7554</v>
      </c>
      <c r="H2804" s="6" t="s">
        <v>4730</v>
      </c>
      <c r="I2804" s="6" t="s">
        <v>7728</v>
      </c>
      <c r="J2804" s="6" t="s">
        <v>5</v>
      </c>
      <c r="K2804" s="7">
        <v>5.33</v>
      </c>
      <c r="L2804" s="7">
        <f>IFERROR(VLOOKUP(SiscoTable[[#This Row],[Código]],Hoja2!A:B,2,0)*SiscoTable[[#This Row],[Provta(Uns)]],0)</f>
        <v>21.32</v>
      </c>
      <c r="M2804" s="7">
        <v>0</v>
      </c>
      <c r="N2804" s="7">
        <v>16</v>
      </c>
      <c r="O2804" s="7">
        <f>IFERROR(VLOOKUP(SiscoTable[[#This Row],[Código]],Hoja2!A:B,2,0)*SiscoTable[[#This Row],[Stock_actual]],0)</f>
        <v>64</v>
      </c>
      <c r="P2804" s="6" t="s">
        <v>983</v>
      </c>
      <c r="Q2804" s="7">
        <v>6</v>
      </c>
      <c r="R2804" s="7">
        <v>0</v>
      </c>
      <c r="S2804" s="7" t="s">
        <v>11928</v>
      </c>
      <c r="BI2804"/>
      <c r="BJ2804"/>
    </row>
    <row r="2805" spans="2:62" x14ac:dyDescent="0.4">
      <c r="B2805" s="1">
        <v>16532</v>
      </c>
      <c r="C2805" s="6" t="s">
        <v>25</v>
      </c>
      <c r="D2805" s="6" t="s">
        <v>25</v>
      </c>
      <c r="E2805" s="6" t="s">
        <v>3268</v>
      </c>
      <c r="F2805" s="6" t="s">
        <v>7197</v>
      </c>
      <c r="G2805" s="6" t="s">
        <v>7554</v>
      </c>
      <c r="H2805" s="6" t="s">
        <v>4730</v>
      </c>
      <c r="I2805" s="6" t="s">
        <v>7600</v>
      </c>
      <c r="J2805" s="6" t="s">
        <v>7578</v>
      </c>
      <c r="K2805" s="7">
        <v>52.5</v>
      </c>
      <c r="L2805" s="7">
        <f>IFERROR(VLOOKUP(SiscoTable[[#This Row],[Código]],Hoja2!A:B,2,0)*SiscoTable[[#This Row],[Provta(Uns)]],0)</f>
        <v>220.5</v>
      </c>
      <c r="M2805" s="7">
        <v>0</v>
      </c>
      <c r="N2805" s="7">
        <v>21</v>
      </c>
      <c r="O2805" s="7">
        <f>IFERROR(VLOOKUP(SiscoTable[[#This Row],[Código]],Hoja2!A:B,2,0)*SiscoTable[[#This Row],[Stock_actual]],0)</f>
        <v>88.2</v>
      </c>
      <c r="P2805" s="6" t="s">
        <v>181</v>
      </c>
      <c r="Q2805" s="7">
        <v>58</v>
      </c>
      <c r="R2805" s="7">
        <v>105</v>
      </c>
      <c r="S2805" s="7" t="s">
        <v>11928</v>
      </c>
      <c r="BI2805"/>
      <c r="BJ2805"/>
    </row>
    <row r="2806" spans="2:62" x14ac:dyDescent="0.4">
      <c r="B2806" s="1">
        <v>16533</v>
      </c>
      <c r="C2806" s="6" t="s">
        <v>25</v>
      </c>
      <c r="D2806" s="6" t="s">
        <v>25</v>
      </c>
      <c r="E2806" s="6" t="s">
        <v>3268</v>
      </c>
      <c r="F2806" s="6" t="s">
        <v>7197</v>
      </c>
      <c r="G2806" s="6" t="s">
        <v>7554</v>
      </c>
      <c r="H2806" s="6" t="s">
        <v>4730</v>
      </c>
      <c r="I2806" s="6" t="s">
        <v>7601</v>
      </c>
      <c r="J2806" s="6" t="s">
        <v>7578</v>
      </c>
      <c r="K2806" s="7">
        <v>50.67</v>
      </c>
      <c r="L2806" s="7">
        <f>IFERROR(VLOOKUP(SiscoTable[[#This Row],[Código]],Hoja2!A:B,2,0)*SiscoTable[[#This Row],[Provta(Uns)]],0)</f>
        <v>212.81400000000002</v>
      </c>
      <c r="M2806" s="7">
        <v>0</v>
      </c>
      <c r="N2806" s="7">
        <v>43</v>
      </c>
      <c r="O2806" s="7">
        <f>IFERROR(VLOOKUP(SiscoTable[[#This Row],[Código]],Hoja2!A:B,2,0)*SiscoTable[[#This Row],[Stock_actual]],0)</f>
        <v>180.6</v>
      </c>
      <c r="P2806" s="6" t="s">
        <v>101</v>
      </c>
      <c r="Q2806" s="7">
        <v>56</v>
      </c>
      <c r="R2806" s="7">
        <v>100.65</v>
      </c>
      <c r="S2806" s="7" t="s">
        <v>11928</v>
      </c>
      <c r="BI2806"/>
      <c r="BJ2806"/>
    </row>
    <row r="2807" spans="2:62" x14ac:dyDescent="0.4">
      <c r="B2807" s="1">
        <v>16542</v>
      </c>
      <c r="C2807" s="6" t="s">
        <v>8</v>
      </c>
      <c r="D2807" s="6" t="s">
        <v>8</v>
      </c>
      <c r="E2807" s="6" t="s">
        <v>3268</v>
      </c>
      <c r="F2807" s="6" t="s">
        <v>3269</v>
      </c>
      <c r="G2807" s="6" t="s">
        <v>4384</v>
      </c>
      <c r="H2807" s="6" t="s">
        <v>4528</v>
      </c>
      <c r="I2807" s="6" t="s">
        <v>4527</v>
      </c>
      <c r="J2807" s="6" t="s">
        <v>5</v>
      </c>
      <c r="K2807" s="7">
        <v>0</v>
      </c>
      <c r="L2807" s="7">
        <f>IFERROR(VLOOKUP(SiscoTable[[#This Row],[Código]],Hoja2!A:B,2,0)*SiscoTable[[#This Row],[Provta(Uns)]],0)</f>
        <v>0</v>
      </c>
      <c r="M2807" s="7">
        <v>0</v>
      </c>
      <c r="N2807" s="7">
        <v>0</v>
      </c>
      <c r="O2807" s="7">
        <f>IFERROR(VLOOKUP(SiscoTable[[#This Row],[Código]],Hoja2!A:B,2,0)*SiscoTable[[#This Row],[Stock_actual]],0)</f>
        <v>0</v>
      </c>
      <c r="P2807" s="6" t="s">
        <v>7</v>
      </c>
      <c r="Q2807" s="7">
        <v>0</v>
      </c>
      <c r="R2807" s="7">
        <v>0</v>
      </c>
      <c r="S2807" s="7" t="s">
        <v>11928</v>
      </c>
      <c r="BI2807"/>
      <c r="BJ2807"/>
    </row>
    <row r="2808" spans="2:62" x14ac:dyDescent="0.4">
      <c r="B2808" s="1">
        <v>16543</v>
      </c>
      <c r="C2808" s="6" t="s">
        <v>8</v>
      </c>
      <c r="D2808" s="6" t="s">
        <v>8</v>
      </c>
      <c r="E2808" s="6" t="s">
        <v>3268</v>
      </c>
      <c r="F2808" s="6" t="s">
        <v>3269</v>
      </c>
      <c r="G2808" s="6" t="s">
        <v>4384</v>
      </c>
      <c r="H2808" s="6" t="s">
        <v>4528</v>
      </c>
      <c r="I2808" s="6" t="s">
        <v>4529</v>
      </c>
      <c r="J2808" s="6" t="s">
        <v>5</v>
      </c>
      <c r="K2808" s="7">
        <v>0</v>
      </c>
      <c r="L2808" s="7">
        <f>IFERROR(VLOOKUP(SiscoTable[[#This Row],[Código]],Hoja2!A:B,2,0)*SiscoTable[[#This Row],[Provta(Uns)]],0)</f>
        <v>0</v>
      </c>
      <c r="M2808" s="7">
        <v>0</v>
      </c>
      <c r="N2808" s="7">
        <v>0</v>
      </c>
      <c r="O2808" s="7">
        <f>IFERROR(VLOOKUP(SiscoTable[[#This Row],[Código]],Hoja2!A:B,2,0)*SiscoTable[[#This Row],[Stock_actual]],0)</f>
        <v>0</v>
      </c>
      <c r="P2808" s="6" t="s">
        <v>7</v>
      </c>
      <c r="Q2808" s="7">
        <v>0</v>
      </c>
      <c r="R2808" s="7">
        <v>0</v>
      </c>
      <c r="S2808" s="7" t="s">
        <v>11928</v>
      </c>
      <c r="BI2808"/>
      <c r="BJ2808"/>
    </row>
    <row r="2809" spans="2:62" x14ac:dyDescent="0.4">
      <c r="B2809" s="1">
        <v>16546</v>
      </c>
      <c r="C2809" s="6" t="s">
        <v>30</v>
      </c>
      <c r="D2809" s="6" t="s">
        <v>8</v>
      </c>
      <c r="E2809" s="6" t="s">
        <v>469</v>
      </c>
      <c r="F2809" s="6" t="s">
        <v>210</v>
      </c>
      <c r="G2809" s="6" t="s">
        <v>505</v>
      </c>
      <c r="H2809" s="6" t="s">
        <v>489</v>
      </c>
      <c r="I2809" s="6" t="s">
        <v>529</v>
      </c>
      <c r="J2809" s="6" t="s">
        <v>5</v>
      </c>
      <c r="K2809" s="7">
        <v>1.17</v>
      </c>
      <c r="L2809" s="34">
        <f>IFERROR(VLOOKUP(SiscoTable[[#This Row],[Código]],Hoja2!A:B,2,0)*SiscoTable[[#This Row],[Provta(Uns)]],0)</f>
        <v>14.741999999999999</v>
      </c>
      <c r="M2809" s="7">
        <v>0</v>
      </c>
      <c r="N2809" s="7">
        <v>0</v>
      </c>
      <c r="O2809" s="34">
        <f>IFERROR(VLOOKUP(SiscoTable[[#This Row],[Código]],Hoja2!A:B,2,0)*SiscoTable[[#This Row],[Stock_actual]],0)</f>
        <v>0</v>
      </c>
      <c r="P2809" s="6" t="s">
        <v>7</v>
      </c>
      <c r="Q2809" s="7">
        <v>1</v>
      </c>
      <c r="R2809" s="7">
        <v>2.4</v>
      </c>
      <c r="S2809" s="7" t="s">
        <v>11924</v>
      </c>
      <c r="BI2809"/>
      <c r="BJ2809"/>
    </row>
    <row r="2810" spans="2:62" x14ac:dyDescent="0.4">
      <c r="B2810" s="1">
        <v>16547</v>
      </c>
      <c r="C2810" s="6" t="s">
        <v>8</v>
      </c>
      <c r="D2810" s="6" t="s">
        <v>8</v>
      </c>
      <c r="E2810" s="6" t="s">
        <v>469</v>
      </c>
      <c r="F2810" s="6" t="s">
        <v>210</v>
      </c>
      <c r="G2810" s="6" t="s">
        <v>505</v>
      </c>
      <c r="H2810" s="6" t="s">
        <v>489</v>
      </c>
      <c r="I2810" s="6" t="s">
        <v>540</v>
      </c>
      <c r="J2810" s="6" t="s">
        <v>5</v>
      </c>
      <c r="K2810" s="7">
        <v>0</v>
      </c>
      <c r="L2810" s="34">
        <f>IFERROR(VLOOKUP(SiscoTable[[#This Row],[Código]],Hoja2!A:B,2,0)*SiscoTable[[#This Row],[Provta(Uns)]],0)</f>
        <v>0</v>
      </c>
      <c r="M2810" s="7">
        <v>0</v>
      </c>
      <c r="N2810" s="7">
        <v>0</v>
      </c>
      <c r="O2810" s="34">
        <f>IFERROR(VLOOKUP(SiscoTable[[#This Row],[Código]],Hoja2!A:B,2,0)*SiscoTable[[#This Row],[Stock_actual]],0)</f>
        <v>0</v>
      </c>
      <c r="P2810" s="6" t="s">
        <v>7</v>
      </c>
      <c r="Q2810" s="7">
        <v>0</v>
      </c>
      <c r="R2810" s="7">
        <v>0</v>
      </c>
      <c r="S2810" s="7" t="s">
        <v>11924</v>
      </c>
      <c r="BI2810"/>
      <c r="BJ2810"/>
    </row>
    <row r="2811" spans="2:62" x14ac:dyDescent="0.4">
      <c r="B2811" s="1">
        <v>16548</v>
      </c>
      <c r="C2811" s="6" t="s">
        <v>30</v>
      </c>
      <c r="D2811" s="6" t="s">
        <v>8</v>
      </c>
      <c r="E2811" s="6" t="s">
        <v>469</v>
      </c>
      <c r="F2811" s="6" t="s">
        <v>210</v>
      </c>
      <c r="G2811" s="6" t="s">
        <v>505</v>
      </c>
      <c r="H2811" s="6" t="s">
        <v>489</v>
      </c>
      <c r="I2811" s="6" t="s">
        <v>530</v>
      </c>
      <c r="J2811" s="6" t="s">
        <v>5</v>
      </c>
      <c r="K2811" s="7">
        <v>0.33</v>
      </c>
      <c r="L2811" s="34">
        <f>IFERROR(VLOOKUP(SiscoTable[[#This Row],[Código]],Hoja2!A:B,2,0)*SiscoTable[[#This Row],[Provta(Uns)]],0)</f>
        <v>5.61</v>
      </c>
      <c r="M2811" s="7">
        <v>0</v>
      </c>
      <c r="N2811" s="7">
        <v>0</v>
      </c>
      <c r="O2811" s="34">
        <f>IFERROR(VLOOKUP(SiscoTable[[#This Row],[Código]],Hoja2!A:B,2,0)*SiscoTable[[#This Row],[Stock_actual]],0)</f>
        <v>0</v>
      </c>
      <c r="P2811" s="6" t="s">
        <v>7</v>
      </c>
      <c r="Q2811" s="7">
        <v>0</v>
      </c>
      <c r="R2811" s="7">
        <v>0</v>
      </c>
      <c r="S2811" s="7" t="s">
        <v>11924</v>
      </c>
      <c r="BI2811"/>
      <c r="BJ2811"/>
    </row>
    <row r="2812" spans="2:62" x14ac:dyDescent="0.4">
      <c r="B2812" s="1">
        <v>16549</v>
      </c>
      <c r="C2812" s="6" t="s">
        <v>8</v>
      </c>
      <c r="D2812" s="6" t="s">
        <v>8</v>
      </c>
      <c r="E2812" s="6" t="s">
        <v>469</v>
      </c>
      <c r="F2812" s="6" t="s">
        <v>210</v>
      </c>
      <c r="G2812" s="6" t="s">
        <v>505</v>
      </c>
      <c r="H2812" s="6" t="s">
        <v>489</v>
      </c>
      <c r="I2812" s="6" t="s">
        <v>541</v>
      </c>
      <c r="J2812" s="6" t="s">
        <v>5</v>
      </c>
      <c r="K2812" s="7">
        <v>0.33</v>
      </c>
      <c r="L2812" s="34">
        <f>IFERROR(VLOOKUP(SiscoTable[[#This Row],[Código]],Hoja2!A:B,2,0)*SiscoTable[[#This Row],[Provta(Uns)]],0)</f>
        <v>5.4450000000000003</v>
      </c>
      <c r="M2812" s="7">
        <v>0</v>
      </c>
      <c r="N2812" s="7">
        <v>0</v>
      </c>
      <c r="O2812" s="34">
        <f>IFERROR(VLOOKUP(SiscoTable[[#This Row],[Código]],Hoja2!A:B,2,0)*SiscoTable[[#This Row],[Stock_actual]],0)</f>
        <v>0</v>
      </c>
      <c r="P2812" s="6" t="s">
        <v>7</v>
      </c>
      <c r="Q2812" s="7">
        <v>0</v>
      </c>
      <c r="R2812" s="7">
        <v>0</v>
      </c>
      <c r="S2812" s="7" t="s">
        <v>11924</v>
      </c>
      <c r="BI2812"/>
      <c r="BJ2812"/>
    </row>
    <row r="2813" spans="2:62" x14ac:dyDescent="0.4">
      <c r="B2813" s="1">
        <v>16550</v>
      </c>
      <c r="C2813" s="6" t="s">
        <v>30</v>
      </c>
      <c r="D2813" s="6" t="s">
        <v>30</v>
      </c>
      <c r="E2813" s="6" t="s">
        <v>469</v>
      </c>
      <c r="F2813" s="6" t="s">
        <v>210</v>
      </c>
      <c r="G2813" s="6" t="s">
        <v>470</v>
      </c>
      <c r="H2813" s="6" t="s">
        <v>489</v>
      </c>
      <c r="I2813" s="6" t="s">
        <v>488</v>
      </c>
      <c r="J2813" s="6" t="s">
        <v>5</v>
      </c>
      <c r="K2813" s="7">
        <v>0</v>
      </c>
      <c r="L2813" s="34">
        <f>IFERROR(VLOOKUP(SiscoTable[[#This Row],[Código]],Hoja2!A:B,2,0)*SiscoTable[[#This Row],[Provta(Uns)]],0)</f>
        <v>0</v>
      </c>
      <c r="M2813" s="7">
        <v>0</v>
      </c>
      <c r="N2813" s="7">
        <v>0</v>
      </c>
      <c r="O2813" s="34">
        <f>IFERROR(VLOOKUP(SiscoTable[[#This Row],[Código]],Hoja2!A:B,2,0)*SiscoTable[[#This Row],[Stock_actual]],0)</f>
        <v>0</v>
      </c>
      <c r="P2813" s="6" t="s">
        <v>7</v>
      </c>
      <c r="Q2813" s="7">
        <v>0</v>
      </c>
      <c r="R2813" s="7">
        <v>0</v>
      </c>
      <c r="S2813" s="7" t="s">
        <v>11924</v>
      </c>
      <c r="BI2813"/>
      <c r="BJ2813"/>
    </row>
    <row r="2814" spans="2:62" x14ac:dyDescent="0.4">
      <c r="B2814" s="1">
        <v>16555</v>
      </c>
      <c r="C2814" s="6" t="s">
        <v>8</v>
      </c>
      <c r="D2814" s="6" t="s">
        <v>8</v>
      </c>
      <c r="E2814" s="6" t="s">
        <v>469</v>
      </c>
      <c r="F2814" s="6" t="s">
        <v>210</v>
      </c>
      <c r="G2814" s="6" t="s">
        <v>470</v>
      </c>
      <c r="H2814" s="6" t="s">
        <v>489</v>
      </c>
      <c r="I2814" s="6" t="s">
        <v>497</v>
      </c>
      <c r="J2814" s="6" t="s">
        <v>5</v>
      </c>
      <c r="K2814" s="7">
        <v>0</v>
      </c>
      <c r="L2814" s="34">
        <f>IFERROR(VLOOKUP(SiscoTable[[#This Row],[Código]],Hoja2!A:B,2,0)*SiscoTable[[#This Row],[Provta(Uns)]],0)</f>
        <v>0</v>
      </c>
      <c r="M2814" s="7">
        <v>0</v>
      </c>
      <c r="N2814" s="7">
        <v>0</v>
      </c>
      <c r="O2814" s="34">
        <f>IFERROR(VLOOKUP(SiscoTable[[#This Row],[Código]],Hoja2!A:B,2,0)*SiscoTable[[#This Row],[Stock_actual]],0)</f>
        <v>0</v>
      </c>
      <c r="P2814" s="6" t="s">
        <v>7</v>
      </c>
      <c r="Q2814" s="7">
        <v>0</v>
      </c>
      <c r="R2814" s="7">
        <v>0</v>
      </c>
      <c r="S2814" s="7" t="s">
        <v>11924</v>
      </c>
      <c r="BI2814"/>
      <c r="BJ2814"/>
    </row>
    <row r="2815" spans="2:62" x14ac:dyDescent="0.4">
      <c r="B2815" s="1">
        <v>16556</v>
      </c>
      <c r="C2815" s="6" t="s">
        <v>8</v>
      </c>
      <c r="D2815" s="6" t="s">
        <v>8</v>
      </c>
      <c r="E2815" s="6" t="s">
        <v>469</v>
      </c>
      <c r="F2815" s="6" t="s">
        <v>210</v>
      </c>
      <c r="G2815" s="6" t="s">
        <v>658</v>
      </c>
      <c r="H2815" s="6" t="s">
        <v>489</v>
      </c>
      <c r="I2815" s="6" t="s">
        <v>662</v>
      </c>
      <c r="J2815" s="6" t="s">
        <v>5</v>
      </c>
      <c r="K2815" s="7">
        <v>0</v>
      </c>
      <c r="L2815" s="34">
        <f>IFERROR(VLOOKUP(SiscoTable[[#This Row],[Código]],Hoja2!A:B,2,0)*SiscoTable[[#This Row],[Provta(Uns)]],0)</f>
        <v>0</v>
      </c>
      <c r="M2815" s="7">
        <v>0</v>
      </c>
      <c r="N2815" s="7">
        <v>0</v>
      </c>
      <c r="O2815" s="34">
        <f>IFERROR(VLOOKUP(SiscoTable[[#This Row],[Código]],Hoja2!A:B,2,0)*SiscoTable[[#This Row],[Stock_actual]],0)</f>
        <v>0</v>
      </c>
      <c r="P2815" s="6" t="s">
        <v>7</v>
      </c>
      <c r="Q2815" s="7">
        <v>0</v>
      </c>
      <c r="R2815" s="7">
        <v>0</v>
      </c>
      <c r="S2815" s="7" t="s">
        <v>11924</v>
      </c>
      <c r="BI2815"/>
      <c r="BJ2815"/>
    </row>
    <row r="2816" spans="2:62" x14ac:dyDescent="0.4">
      <c r="B2816" s="1">
        <v>16557</v>
      </c>
      <c r="C2816" s="6" t="s">
        <v>8</v>
      </c>
      <c r="D2816" s="6" t="s">
        <v>8</v>
      </c>
      <c r="E2816" s="6" t="s">
        <v>469</v>
      </c>
      <c r="F2816" s="6" t="s">
        <v>210</v>
      </c>
      <c r="G2816" s="6" t="s">
        <v>658</v>
      </c>
      <c r="H2816" s="6" t="s">
        <v>489</v>
      </c>
      <c r="I2816" s="6" t="s">
        <v>663</v>
      </c>
      <c r="J2816" s="6" t="s">
        <v>5</v>
      </c>
      <c r="K2816" s="7">
        <v>0</v>
      </c>
      <c r="L2816" s="34">
        <f>IFERROR(VLOOKUP(SiscoTable[[#This Row],[Código]],Hoja2!A:B,2,0)*SiscoTable[[#This Row],[Provta(Uns)]],0)</f>
        <v>0</v>
      </c>
      <c r="M2816" s="7">
        <v>0</v>
      </c>
      <c r="N2816" s="7">
        <v>0</v>
      </c>
      <c r="O2816" s="34">
        <f>IFERROR(VLOOKUP(SiscoTable[[#This Row],[Código]],Hoja2!A:B,2,0)*SiscoTable[[#This Row],[Stock_actual]],0)</f>
        <v>0</v>
      </c>
      <c r="P2816" s="6" t="s">
        <v>7</v>
      </c>
      <c r="Q2816" s="7">
        <v>0</v>
      </c>
      <c r="R2816" s="7">
        <v>0</v>
      </c>
      <c r="S2816" s="7" t="s">
        <v>11924</v>
      </c>
      <c r="BI2816"/>
      <c r="BJ2816"/>
    </row>
    <row r="2817" spans="2:62" x14ac:dyDescent="0.4">
      <c r="B2817" s="1">
        <v>16558</v>
      </c>
      <c r="C2817" s="6" t="s">
        <v>8</v>
      </c>
      <c r="D2817" s="6" t="s">
        <v>8</v>
      </c>
      <c r="E2817" s="6" t="s">
        <v>469</v>
      </c>
      <c r="F2817" s="6" t="s">
        <v>210</v>
      </c>
      <c r="G2817" s="6" t="s">
        <v>658</v>
      </c>
      <c r="H2817" s="6" t="s">
        <v>489</v>
      </c>
      <c r="I2817" s="6" t="s">
        <v>664</v>
      </c>
      <c r="J2817" s="6" t="s">
        <v>5</v>
      </c>
      <c r="K2817" s="7">
        <v>0</v>
      </c>
      <c r="L2817" s="34">
        <f>IFERROR(VLOOKUP(SiscoTable[[#This Row],[Código]],Hoja2!A:B,2,0)*SiscoTable[[#This Row],[Provta(Uns)]],0)</f>
        <v>0</v>
      </c>
      <c r="M2817" s="7">
        <v>0</v>
      </c>
      <c r="N2817" s="7">
        <v>0</v>
      </c>
      <c r="O2817" s="34">
        <f>IFERROR(VLOOKUP(SiscoTable[[#This Row],[Código]],Hoja2!A:B,2,0)*SiscoTable[[#This Row],[Stock_actual]],0)</f>
        <v>0</v>
      </c>
      <c r="P2817" s="6" t="s">
        <v>7</v>
      </c>
      <c r="Q2817" s="7">
        <v>0</v>
      </c>
      <c r="R2817" s="7">
        <v>0</v>
      </c>
      <c r="S2817" s="7" t="s">
        <v>11924</v>
      </c>
      <c r="BI2817"/>
      <c r="BJ2817"/>
    </row>
    <row r="2818" spans="2:62" x14ac:dyDescent="0.4">
      <c r="B2818" s="1">
        <v>16559</v>
      </c>
      <c r="C2818" s="6" t="s">
        <v>8</v>
      </c>
      <c r="D2818" s="6" t="s">
        <v>8</v>
      </c>
      <c r="E2818" s="6" t="s">
        <v>469</v>
      </c>
      <c r="F2818" s="6" t="s">
        <v>210</v>
      </c>
      <c r="G2818" s="6" t="s">
        <v>658</v>
      </c>
      <c r="H2818" s="6" t="s">
        <v>489</v>
      </c>
      <c r="I2818" s="6" t="s">
        <v>665</v>
      </c>
      <c r="J2818" s="6" t="s">
        <v>5</v>
      </c>
      <c r="K2818" s="7">
        <v>0</v>
      </c>
      <c r="L2818" s="34">
        <f>IFERROR(VLOOKUP(SiscoTable[[#This Row],[Código]],Hoja2!A:B,2,0)*SiscoTable[[#This Row],[Provta(Uns)]],0)</f>
        <v>0</v>
      </c>
      <c r="M2818" s="7">
        <v>0</v>
      </c>
      <c r="N2818" s="7">
        <v>0</v>
      </c>
      <c r="O2818" s="34">
        <f>IFERROR(VLOOKUP(SiscoTable[[#This Row],[Código]],Hoja2!A:B,2,0)*SiscoTable[[#This Row],[Stock_actual]],0)</f>
        <v>0</v>
      </c>
      <c r="P2818" s="6" t="s">
        <v>7</v>
      </c>
      <c r="Q2818" s="7">
        <v>0</v>
      </c>
      <c r="R2818" s="7">
        <v>0</v>
      </c>
      <c r="S2818" s="7" t="s">
        <v>11924</v>
      </c>
      <c r="BI2818"/>
      <c r="BJ2818"/>
    </row>
    <row r="2819" spans="2:62" x14ac:dyDescent="0.4">
      <c r="B2819" s="1">
        <v>16560</v>
      </c>
      <c r="C2819" s="6" t="s">
        <v>8</v>
      </c>
      <c r="D2819" s="6" t="s">
        <v>8</v>
      </c>
      <c r="E2819" s="6" t="s">
        <v>469</v>
      </c>
      <c r="F2819" s="6" t="s">
        <v>210</v>
      </c>
      <c r="G2819" s="6" t="s">
        <v>658</v>
      </c>
      <c r="H2819" s="6" t="s">
        <v>489</v>
      </c>
      <c r="I2819" s="6" t="s">
        <v>666</v>
      </c>
      <c r="J2819" s="6" t="s">
        <v>5</v>
      </c>
      <c r="K2819" s="7">
        <v>0</v>
      </c>
      <c r="L2819" s="34">
        <f>IFERROR(VLOOKUP(SiscoTable[[#This Row],[Código]],Hoja2!A:B,2,0)*SiscoTable[[#This Row],[Provta(Uns)]],0)</f>
        <v>0</v>
      </c>
      <c r="M2819" s="7">
        <v>0</v>
      </c>
      <c r="N2819" s="7">
        <v>0</v>
      </c>
      <c r="O2819" s="34">
        <f>IFERROR(VLOOKUP(SiscoTable[[#This Row],[Código]],Hoja2!A:B,2,0)*SiscoTable[[#This Row],[Stock_actual]],0)</f>
        <v>0</v>
      </c>
      <c r="P2819" s="6" t="s">
        <v>7</v>
      </c>
      <c r="Q2819" s="7">
        <v>0</v>
      </c>
      <c r="R2819" s="7">
        <v>0</v>
      </c>
      <c r="S2819" s="7" t="s">
        <v>11924</v>
      </c>
      <c r="BI2819"/>
      <c r="BJ2819"/>
    </row>
    <row r="2820" spans="2:62" x14ac:dyDescent="0.4">
      <c r="B2820" s="1">
        <v>16561</v>
      </c>
      <c r="C2820" s="6" t="s">
        <v>30</v>
      </c>
      <c r="D2820" s="6" t="s">
        <v>8</v>
      </c>
      <c r="E2820" s="6" t="s">
        <v>469</v>
      </c>
      <c r="F2820" s="6" t="s">
        <v>210</v>
      </c>
      <c r="G2820" s="6" t="s">
        <v>658</v>
      </c>
      <c r="H2820" s="6" t="s">
        <v>479</v>
      </c>
      <c r="I2820" s="6" t="s">
        <v>659</v>
      </c>
      <c r="J2820" s="6" t="s">
        <v>5</v>
      </c>
      <c r="K2820" s="7">
        <v>8</v>
      </c>
      <c r="L2820" s="34">
        <f>IFERROR(VLOOKUP(SiscoTable[[#This Row],[Código]],Hoja2!A:B,2,0)*SiscoTable[[#This Row],[Provta(Uns)]],0)</f>
        <v>116</v>
      </c>
      <c r="M2820" s="7">
        <v>0</v>
      </c>
      <c r="N2820" s="7">
        <v>32</v>
      </c>
      <c r="O2820" s="34">
        <f>IFERROR(VLOOKUP(SiscoTable[[#This Row],[Código]],Hoja2!A:B,2,0)*SiscoTable[[#This Row],[Stock_actual]],0)</f>
        <v>464</v>
      </c>
      <c r="P2820" s="6" t="s">
        <v>560</v>
      </c>
      <c r="Q2820" s="7">
        <v>9</v>
      </c>
      <c r="R2820" s="7">
        <v>0</v>
      </c>
      <c r="S2820" s="7" t="s">
        <v>11924</v>
      </c>
      <c r="BI2820"/>
      <c r="BJ2820"/>
    </row>
    <row r="2821" spans="2:62" x14ac:dyDescent="0.4">
      <c r="B2821" s="1">
        <v>16563</v>
      </c>
      <c r="C2821" s="6" t="s">
        <v>30</v>
      </c>
      <c r="D2821" s="6" t="s">
        <v>8</v>
      </c>
      <c r="E2821" s="6" t="s">
        <v>469</v>
      </c>
      <c r="F2821" s="6" t="s">
        <v>210</v>
      </c>
      <c r="G2821" s="6" t="s">
        <v>470</v>
      </c>
      <c r="H2821" s="6" t="s">
        <v>479</v>
      </c>
      <c r="I2821" s="6" t="s">
        <v>490</v>
      </c>
      <c r="J2821" s="6" t="s">
        <v>5</v>
      </c>
      <c r="K2821" s="7">
        <v>2.5</v>
      </c>
      <c r="L2821" s="34">
        <f>IFERROR(VLOOKUP(SiscoTable[[#This Row],[Código]],Hoja2!A:B,2,0)*SiscoTable[[#This Row],[Provta(Uns)]],0)</f>
        <v>66.5</v>
      </c>
      <c r="M2821" s="7">
        <v>0</v>
      </c>
      <c r="N2821" s="7">
        <v>1</v>
      </c>
      <c r="O2821" s="34">
        <f>IFERROR(VLOOKUP(SiscoTable[[#This Row],[Código]],Hoja2!A:B,2,0)*SiscoTable[[#This Row],[Stock_actual]],0)</f>
        <v>26.6</v>
      </c>
      <c r="P2821" s="6" t="s">
        <v>181</v>
      </c>
      <c r="Q2821" s="7">
        <v>3</v>
      </c>
      <c r="R2821" s="7">
        <v>4.84</v>
      </c>
      <c r="S2821" s="7" t="s">
        <v>11924</v>
      </c>
      <c r="BI2821"/>
      <c r="BJ2821"/>
    </row>
    <row r="2822" spans="2:62" x14ac:dyDescent="0.4">
      <c r="B2822" s="1">
        <v>16564</v>
      </c>
      <c r="C2822" s="6" t="s">
        <v>25</v>
      </c>
      <c r="D2822" s="6" t="s">
        <v>25</v>
      </c>
      <c r="E2822" s="6" t="s">
        <v>469</v>
      </c>
      <c r="F2822" s="6" t="s">
        <v>210</v>
      </c>
      <c r="G2822" s="6" t="s">
        <v>470</v>
      </c>
      <c r="H2822" s="6" t="s">
        <v>479</v>
      </c>
      <c r="I2822" s="6" t="s">
        <v>478</v>
      </c>
      <c r="J2822" s="6" t="s">
        <v>5</v>
      </c>
      <c r="K2822" s="7">
        <v>20.67</v>
      </c>
      <c r="L2822" s="34">
        <f>IFERROR(VLOOKUP(SiscoTable[[#This Row],[Código]],Hoja2!A:B,2,0)*SiscoTable[[#This Row],[Provta(Uns)]],0)</f>
        <v>121.95300000000002</v>
      </c>
      <c r="M2822" s="7">
        <v>0</v>
      </c>
      <c r="N2822" s="7">
        <v>177</v>
      </c>
      <c r="O2822" s="34">
        <f>IFERROR(VLOOKUP(SiscoTable[[#This Row],[Código]],Hoja2!A:B,2,0)*SiscoTable[[#This Row],[Stock_actual]],0)</f>
        <v>1044.3</v>
      </c>
      <c r="P2822" s="6" t="s">
        <v>480</v>
      </c>
      <c r="Q2822" s="7">
        <v>23</v>
      </c>
      <c r="R2822" s="7">
        <v>0</v>
      </c>
      <c r="S2822" s="7" t="s">
        <v>11924</v>
      </c>
      <c r="BI2822"/>
      <c r="BJ2822"/>
    </row>
    <row r="2823" spans="2:62" x14ac:dyDescent="0.4">
      <c r="B2823" s="1">
        <v>16565</v>
      </c>
      <c r="C2823" s="6" t="s">
        <v>30</v>
      </c>
      <c r="D2823" s="6" t="s">
        <v>8</v>
      </c>
      <c r="E2823" s="6" t="s">
        <v>469</v>
      </c>
      <c r="F2823" s="6" t="s">
        <v>210</v>
      </c>
      <c r="G2823" s="6" t="s">
        <v>470</v>
      </c>
      <c r="H2823" s="6" t="s">
        <v>479</v>
      </c>
      <c r="I2823" s="6" t="s">
        <v>491</v>
      </c>
      <c r="J2823" s="6" t="s">
        <v>5</v>
      </c>
      <c r="K2823" s="7">
        <v>5.33</v>
      </c>
      <c r="L2823" s="34">
        <f>IFERROR(VLOOKUP(SiscoTable[[#This Row],[Código]],Hoja2!A:B,2,0)*SiscoTable[[#This Row],[Provta(Uns)]],0)</f>
        <v>71.954999999999998</v>
      </c>
      <c r="M2823" s="7">
        <v>0</v>
      </c>
      <c r="N2823" s="7">
        <v>28</v>
      </c>
      <c r="O2823" s="34">
        <f>IFERROR(VLOOKUP(SiscoTable[[#This Row],[Código]],Hoja2!A:B,2,0)*SiscoTable[[#This Row],[Stock_actual]],0)</f>
        <v>378</v>
      </c>
      <c r="P2823" s="6" t="s">
        <v>492</v>
      </c>
      <c r="Q2823" s="7">
        <v>6</v>
      </c>
      <c r="R2823" s="7">
        <v>0</v>
      </c>
      <c r="S2823" s="7" t="s">
        <v>11924</v>
      </c>
      <c r="BI2823"/>
      <c r="BJ2823"/>
    </row>
    <row r="2824" spans="2:62" x14ac:dyDescent="0.4">
      <c r="B2824" s="1">
        <v>16566</v>
      </c>
      <c r="C2824" s="6" t="s">
        <v>8</v>
      </c>
      <c r="D2824" s="6" t="s">
        <v>8</v>
      </c>
      <c r="E2824" s="6" t="s">
        <v>469</v>
      </c>
      <c r="F2824" s="6" t="s">
        <v>210</v>
      </c>
      <c r="G2824" s="6" t="s">
        <v>470</v>
      </c>
      <c r="H2824" s="6" t="s">
        <v>479</v>
      </c>
      <c r="I2824" s="6" t="s">
        <v>498</v>
      </c>
      <c r="J2824" s="6" t="s">
        <v>5</v>
      </c>
      <c r="K2824" s="7">
        <v>0</v>
      </c>
      <c r="L2824" s="34">
        <f>IFERROR(VLOOKUP(SiscoTable[[#This Row],[Código]],Hoja2!A:B,2,0)*SiscoTable[[#This Row],[Provta(Uns)]],0)</f>
        <v>0</v>
      </c>
      <c r="M2824" s="7">
        <v>0</v>
      </c>
      <c r="N2824" s="7">
        <v>0</v>
      </c>
      <c r="O2824" s="34">
        <f>IFERROR(VLOOKUP(SiscoTable[[#This Row],[Código]],Hoja2!A:B,2,0)*SiscoTable[[#This Row],[Stock_actual]],0)</f>
        <v>0</v>
      </c>
      <c r="P2824" s="6" t="s">
        <v>7</v>
      </c>
      <c r="Q2824" s="7">
        <v>0</v>
      </c>
      <c r="R2824" s="7">
        <v>0</v>
      </c>
      <c r="S2824" s="7" t="s">
        <v>11924</v>
      </c>
      <c r="BI2824"/>
      <c r="BJ2824"/>
    </row>
    <row r="2825" spans="2:62" x14ac:dyDescent="0.4">
      <c r="B2825" s="1">
        <v>16567</v>
      </c>
      <c r="C2825" s="6" t="s">
        <v>25</v>
      </c>
      <c r="D2825" s="6" t="s">
        <v>30</v>
      </c>
      <c r="E2825" s="6" t="s">
        <v>469</v>
      </c>
      <c r="F2825" s="6" t="s">
        <v>210</v>
      </c>
      <c r="G2825" s="6" t="s">
        <v>617</v>
      </c>
      <c r="H2825" s="6" t="s">
        <v>620</v>
      </c>
      <c r="I2825" s="6" t="s">
        <v>619</v>
      </c>
      <c r="J2825" s="6" t="s">
        <v>5</v>
      </c>
      <c r="K2825" s="7">
        <v>20.329999999999998</v>
      </c>
      <c r="L2825" s="34">
        <f>IFERROR(VLOOKUP(SiscoTable[[#This Row],[Código]],Hoja2!A:B,2,0)*SiscoTable[[#This Row],[Provta(Uns)]],0)</f>
        <v>288.68599999999998</v>
      </c>
      <c r="M2825" s="7">
        <v>0</v>
      </c>
      <c r="N2825" s="7">
        <v>78</v>
      </c>
      <c r="O2825" s="34">
        <f>IFERROR(VLOOKUP(SiscoTable[[#This Row],[Código]],Hoja2!A:B,2,0)*SiscoTable[[#This Row],[Stock_actual]],0)</f>
        <v>1107.5999999999999</v>
      </c>
      <c r="P2825" s="6" t="s">
        <v>621</v>
      </c>
      <c r="Q2825" s="7">
        <v>22</v>
      </c>
      <c r="R2825" s="7">
        <v>0</v>
      </c>
      <c r="S2825" s="7" t="s">
        <v>11924</v>
      </c>
      <c r="BI2825"/>
      <c r="BJ2825"/>
    </row>
    <row r="2826" spans="2:62" x14ac:dyDescent="0.4">
      <c r="B2826" s="1">
        <v>16569</v>
      </c>
      <c r="C2826" s="6" t="s">
        <v>30</v>
      </c>
      <c r="D2826" s="6" t="s">
        <v>8</v>
      </c>
      <c r="E2826" s="6" t="s">
        <v>469</v>
      </c>
      <c r="F2826" s="6" t="s">
        <v>210</v>
      </c>
      <c r="G2826" s="6" t="s">
        <v>658</v>
      </c>
      <c r="H2826" s="6" t="s">
        <v>479</v>
      </c>
      <c r="I2826" s="6" t="s">
        <v>660</v>
      </c>
      <c r="J2826" s="6" t="s">
        <v>5</v>
      </c>
      <c r="K2826" s="7">
        <v>8.17</v>
      </c>
      <c r="L2826" s="34">
        <f>IFERROR(VLOOKUP(SiscoTable[[#This Row],[Código]],Hoja2!A:B,2,0)*SiscoTable[[#This Row],[Provta(Uns)]],0)</f>
        <v>114.38</v>
      </c>
      <c r="M2826" s="7">
        <v>0</v>
      </c>
      <c r="N2826" s="7">
        <v>21</v>
      </c>
      <c r="O2826" s="34">
        <f>IFERROR(VLOOKUP(SiscoTable[[#This Row],[Código]],Hoja2!A:B,2,0)*SiscoTable[[#This Row],[Stock_actual]],0)</f>
        <v>294</v>
      </c>
      <c r="P2826" s="6" t="s">
        <v>661</v>
      </c>
      <c r="Q2826" s="7">
        <v>9</v>
      </c>
      <c r="R2826" s="7">
        <v>0</v>
      </c>
      <c r="S2826" s="7" t="s">
        <v>11924</v>
      </c>
      <c r="BI2826"/>
      <c r="BJ2826"/>
    </row>
    <row r="2827" spans="2:62" x14ac:dyDescent="0.4">
      <c r="B2827" s="1">
        <v>16570</v>
      </c>
      <c r="C2827" s="6" t="s">
        <v>30</v>
      </c>
      <c r="D2827" s="6" t="s">
        <v>8</v>
      </c>
      <c r="E2827" s="6" t="s">
        <v>469</v>
      </c>
      <c r="F2827" s="6" t="s">
        <v>210</v>
      </c>
      <c r="G2827" s="6" t="s">
        <v>470</v>
      </c>
      <c r="H2827" s="6" t="s">
        <v>479</v>
      </c>
      <c r="I2827" s="6" t="s">
        <v>493</v>
      </c>
      <c r="J2827" s="6" t="s">
        <v>5</v>
      </c>
      <c r="K2827" s="7">
        <v>0</v>
      </c>
      <c r="L2827" s="34">
        <f>IFERROR(VLOOKUP(SiscoTable[[#This Row],[Código]],Hoja2!A:B,2,0)*SiscoTable[[#This Row],[Provta(Uns)]],0)</f>
        <v>0</v>
      </c>
      <c r="M2827" s="7">
        <v>20</v>
      </c>
      <c r="N2827" s="7">
        <v>0</v>
      </c>
      <c r="O2827" s="34">
        <f>IFERROR(VLOOKUP(SiscoTable[[#This Row],[Código]],Hoja2!A:B,2,0)*SiscoTable[[#This Row],[Stock_actual]],0)</f>
        <v>0</v>
      </c>
      <c r="P2827" s="6" t="s">
        <v>7</v>
      </c>
      <c r="Q2827" s="7">
        <v>0</v>
      </c>
      <c r="R2827" s="7">
        <v>0</v>
      </c>
      <c r="S2827" s="7" t="s">
        <v>11924</v>
      </c>
      <c r="BI2827"/>
      <c r="BJ2827"/>
    </row>
    <row r="2828" spans="2:62" x14ac:dyDescent="0.4">
      <c r="B2828" s="1">
        <v>16571</v>
      </c>
      <c r="C2828" s="6" t="s">
        <v>25</v>
      </c>
      <c r="D2828" s="6" t="s">
        <v>25</v>
      </c>
      <c r="E2828" s="6" t="s">
        <v>469</v>
      </c>
      <c r="F2828" s="6" t="s">
        <v>210</v>
      </c>
      <c r="G2828" s="6" t="s">
        <v>617</v>
      </c>
      <c r="H2828" s="6" t="s">
        <v>479</v>
      </c>
      <c r="I2828" s="6" t="s">
        <v>622</v>
      </c>
      <c r="J2828" s="6" t="s">
        <v>5</v>
      </c>
      <c r="K2828" s="7">
        <v>48.17</v>
      </c>
      <c r="L2828" s="34">
        <f>IFERROR(VLOOKUP(SiscoTable[[#This Row],[Código]],Hoja2!A:B,2,0)*SiscoTable[[#This Row],[Provta(Uns)]],0)</f>
        <v>765.90300000000002</v>
      </c>
      <c r="M2828" s="7">
        <v>0</v>
      </c>
      <c r="N2828" s="7">
        <v>154</v>
      </c>
      <c r="O2828" s="34">
        <f>IFERROR(VLOOKUP(SiscoTable[[#This Row],[Código]],Hoja2!A:B,2,0)*SiscoTable[[#This Row],[Stock_actual]],0)</f>
        <v>2448.6</v>
      </c>
      <c r="P2828" s="6" t="s">
        <v>623</v>
      </c>
      <c r="Q2828" s="7">
        <v>53</v>
      </c>
      <c r="R2828" s="7">
        <v>0</v>
      </c>
      <c r="S2828" s="7" t="s">
        <v>11924</v>
      </c>
      <c r="BI2828"/>
      <c r="BJ2828"/>
    </row>
    <row r="2829" spans="2:62" x14ac:dyDescent="0.4">
      <c r="B2829" s="1">
        <v>16572</v>
      </c>
      <c r="C2829" s="6" t="s">
        <v>25</v>
      </c>
      <c r="D2829" s="6" t="s">
        <v>25</v>
      </c>
      <c r="E2829" s="6" t="s">
        <v>469</v>
      </c>
      <c r="F2829" s="6" t="s">
        <v>210</v>
      </c>
      <c r="G2829" s="6" t="s">
        <v>617</v>
      </c>
      <c r="H2829" s="6" t="s">
        <v>479</v>
      </c>
      <c r="I2829" s="6" t="s">
        <v>624</v>
      </c>
      <c r="J2829" s="6" t="s">
        <v>5</v>
      </c>
      <c r="K2829" s="7">
        <v>54</v>
      </c>
      <c r="L2829" s="34">
        <f>IFERROR(VLOOKUP(SiscoTable[[#This Row],[Código]],Hoja2!A:B,2,0)*SiscoTable[[#This Row],[Provta(Uns)]],0)</f>
        <v>372.6</v>
      </c>
      <c r="M2829" s="7">
        <v>0</v>
      </c>
      <c r="N2829" s="7">
        <v>123</v>
      </c>
      <c r="O2829" s="34">
        <f>IFERROR(VLOOKUP(SiscoTable[[#This Row],[Código]],Hoja2!A:B,2,0)*SiscoTable[[#This Row],[Stock_actual]],0)</f>
        <v>848.7</v>
      </c>
      <c r="P2829" s="6" t="s">
        <v>254</v>
      </c>
      <c r="Q2829" s="7">
        <v>59</v>
      </c>
      <c r="R2829" s="7">
        <v>0</v>
      </c>
      <c r="S2829" s="7" t="s">
        <v>11924</v>
      </c>
      <c r="BI2829"/>
      <c r="BJ2829"/>
    </row>
    <row r="2830" spans="2:62" x14ac:dyDescent="0.4">
      <c r="B2830" s="1">
        <v>16576</v>
      </c>
      <c r="C2830" s="6" t="s">
        <v>30</v>
      </c>
      <c r="D2830" s="6" t="s">
        <v>8</v>
      </c>
      <c r="E2830" s="6" t="s">
        <v>197</v>
      </c>
      <c r="F2830" s="6" t="s">
        <v>307</v>
      </c>
      <c r="G2830" s="6" t="s">
        <v>308</v>
      </c>
      <c r="H2830" s="6" t="s">
        <v>332</v>
      </c>
      <c r="I2830" s="6" t="s">
        <v>331</v>
      </c>
      <c r="J2830" s="6" t="s">
        <v>5</v>
      </c>
      <c r="K2830" s="7">
        <v>0.33</v>
      </c>
      <c r="L2830" s="34">
        <f>IFERROR(VLOOKUP(SiscoTable[[#This Row],[Código]],Hoja2!A:B,2,0)*SiscoTable[[#This Row],[Provta(Uns)]],0)</f>
        <v>21.45</v>
      </c>
      <c r="M2830" s="7">
        <v>0</v>
      </c>
      <c r="N2830" s="7">
        <v>1</v>
      </c>
      <c r="O2830" s="34">
        <f>IFERROR(VLOOKUP(SiscoTable[[#This Row],[Código]],Hoja2!A:B,2,0)*SiscoTable[[#This Row],[Stock_actual]],0)</f>
        <v>65</v>
      </c>
      <c r="P2830" s="6" t="s">
        <v>92</v>
      </c>
      <c r="Q2830" s="7">
        <v>0</v>
      </c>
      <c r="R2830" s="7">
        <v>0</v>
      </c>
      <c r="S2830" s="7" t="s">
        <v>11924</v>
      </c>
      <c r="BI2830"/>
      <c r="BJ2830"/>
    </row>
    <row r="2831" spans="2:62" x14ac:dyDescent="0.4">
      <c r="B2831" s="1">
        <v>16577</v>
      </c>
      <c r="C2831" s="6" t="s">
        <v>30</v>
      </c>
      <c r="D2831" s="6" t="s">
        <v>8</v>
      </c>
      <c r="E2831" s="6" t="s">
        <v>8482</v>
      </c>
      <c r="F2831" s="6" t="s">
        <v>9030</v>
      </c>
      <c r="G2831" s="6" t="s">
        <v>9678</v>
      </c>
      <c r="H2831" s="6" t="s">
        <v>9683</v>
      </c>
      <c r="I2831" s="6" t="s">
        <v>9726</v>
      </c>
      <c r="J2831" s="6" t="s">
        <v>5</v>
      </c>
      <c r="K2831" s="7">
        <v>2.33</v>
      </c>
      <c r="L2831" s="7">
        <f>IFERROR(VLOOKUP(SiscoTable[[#This Row],[Código]],Hoja2!A:B,2,0)*SiscoTable[[#This Row],[Provta(Uns)]],0)</f>
        <v>37.979000000000006</v>
      </c>
      <c r="M2831" s="7">
        <v>24</v>
      </c>
      <c r="N2831" s="7">
        <v>0</v>
      </c>
      <c r="O2831" s="7">
        <f>IFERROR(VLOOKUP(SiscoTable[[#This Row],[Código]],Hoja2!A:B,2,0)*SiscoTable[[#This Row],[Stock_actual]],0)</f>
        <v>0</v>
      </c>
      <c r="P2831" s="6" t="s">
        <v>7</v>
      </c>
      <c r="Q2831" s="7">
        <v>3</v>
      </c>
      <c r="R2831" s="7">
        <v>0</v>
      </c>
      <c r="S2831" s="7" t="s">
        <v>11926</v>
      </c>
      <c r="BI2831"/>
      <c r="BJ2831"/>
    </row>
    <row r="2832" spans="2:62" x14ac:dyDescent="0.4">
      <c r="B2832" s="1">
        <v>16578</v>
      </c>
      <c r="C2832" s="6" t="s">
        <v>30</v>
      </c>
      <c r="D2832" s="6" t="s">
        <v>8</v>
      </c>
      <c r="E2832" s="6" t="s">
        <v>8482</v>
      </c>
      <c r="F2832" s="6" t="s">
        <v>9030</v>
      </c>
      <c r="G2832" s="6" t="s">
        <v>9678</v>
      </c>
      <c r="H2832" s="6" t="s">
        <v>9683</v>
      </c>
      <c r="I2832" s="6" t="s">
        <v>9727</v>
      </c>
      <c r="J2832" s="6" t="s">
        <v>5</v>
      </c>
      <c r="K2832" s="7">
        <v>4.83</v>
      </c>
      <c r="L2832" s="7">
        <f>IFERROR(VLOOKUP(SiscoTable[[#This Row],[Código]],Hoja2!A:B,2,0)*SiscoTable[[#This Row],[Provta(Uns)]],0)</f>
        <v>89.838000000000008</v>
      </c>
      <c r="M2832" s="7">
        <v>0</v>
      </c>
      <c r="N2832" s="7">
        <v>9</v>
      </c>
      <c r="O2832" s="7">
        <f>IFERROR(VLOOKUP(SiscoTable[[#This Row],[Código]],Hoja2!A:B,2,0)*SiscoTable[[#This Row],[Stock_actual]],0)</f>
        <v>167.4</v>
      </c>
      <c r="P2832" s="6" t="s">
        <v>1054</v>
      </c>
      <c r="Q2832" s="7">
        <v>5</v>
      </c>
      <c r="R2832" s="7">
        <v>0</v>
      </c>
      <c r="S2832" s="7" t="s">
        <v>11926</v>
      </c>
      <c r="BI2832"/>
      <c r="BJ2832"/>
    </row>
    <row r="2833" spans="2:62" x14ac:dyDescent="0.4">
      <c r="B2833" s="1">
        <v>16579</v>
      </c>
      <c r="C2833" s="6" t="s">
        <v>30</v>
      </c>
      <c r="D2833" s="6" t="s">
        <v>8</v>
      </c>
      <c r="E2833" s="6" t="s">
        <v>8482</v>
      </c>
      <c r="F2833" s="6" t="s">
        <v>9030</v>
      </c>
      <c r="G2833" s="6" t="s">
        <v>9678</v>
      </c>
      <c r="H2833" s="6" t="s">
        <v>9683</v>
      </c>
      <c r="I2833" s="6" t="s">
        <v>9728</v>
      </c>
      <c r="J2833" s="6" t="s">
        <v>5</v>
      </c>
      <c r="K2833" s="7">
        <v>2.67</v>
      </c>
      <c r="L2833" s="7">
        <f>IFERROR(VLOOKUP(SiscoTable[[#This Row],[Código]],Hoja2!A:B,2,0)*SiscoTable[[#This Row],[Provta(Uns)]],0)</f>
        <v>49.661999999999999</v>
      </c>
      <c r="M2833" s="7">
        <v>0</v>
      </c>
      <c r="N2833" s="7">
        <v>37</v>
      </c>
      <c r="O2833" s="7">
        <f>IFERROR(VLOOKUP(SiscoTable[[#This Row],[Código]],Hoja2!A:B,2,0)*SiscoTable[[#This Row],[Stock_actual]],0)</f>
        <v>688.2</v>
      </c>
      <c r="P2833" s="6" t="s">
        <v>7505</v>
      </c>
      <c r="Q2833" s="7">
        <v>3</v>
      </c>
      <c r="R2833" s="7">
        <v>0</v>
      </c>
      <c r="S2833" s="7" t="s">
        <v>11926</v>
      </c>
      <c r="BI2833"/>
      <c r="BJ2833"/>
    </row>
    <row r="2834" spans="2:62" x14ac:dyDescent="0.4">
      <c r="B2834" s="1">
        <v>16580</v>
      </c>
      <c r="C2834" s="6" t="s">
        <v>30</v>
      </c>
      <c r="D2834" s="6" t="s">
        <v>8</v>
      </c>
      <c r="E2834" s="6" t="s">
        <v>8482</v>
      </c>
      <c r="F2834" s="6" t="s">
        <v>9030</v>
      </c>
      <c r="G2834" s="6" t="s">
        <v>9678</v>
      </c>
      <c r="H2834" s="6" t="s">
        <v>9683</v>
      </c>
      <c r="I2834" s="6" t="s">
        <v>9729</v>
      </c>
      <c r="J2834" s="6" t="s">
        <v>5</v>
      </c>
      <c r="K2834" s="7">
        <v>2</v>
      </c>
      <c r="L2834" s="7">
        <f>IFERROR(VLOOKUP(SiscoTable[[#This Row],[Código]],Hoja2!A:B,2,0)*SiscoTable[[#This Row],[Provta(Uns)]],0)</f>
        <v>37.200000000000003</v>
      </c>
      <c r="M2834" s="7">
        <v>0</v>
      </c>
      <c r="N2834" s="7">
        <v>31</v>
      </c>
      <c r="O2834" s="7">
        <f>IFERROR(VLOOKUP(SiscoTable[[#This Row],[Código]],Hoja2!A:B,2,0)*SiscoTable[[#This Row],[Stock_actual]],0)</f>
        <v>576.6</v>
      </c>
      <c r="P2834" s="6" t="s">
        <v>2516</v>
      </c>
      <c r="Q2834" s="7">
        <v>2</v>
      </c>
      <c r="R2834" s="7">
        <v>0</v>
      </c>
      <c r="S2834" s="7" t="s">
        <v>11926</v>
      </c>
      <c r="BI2834"/>
      <c r="BJ2834"/>
    </row>
    <row r="2835" spans="2:62" x14ac:dyDescent="0.4">
      <c r="B2835" s="1">
        <v>16581</v>
      </c>
      <c r="C2835" s="6" t="s">
        <v>30</v>
      </c>
      <c r="D2835" s="6" t="s">
        <v>8</v>
      </c>
      <c r="E2835" s="6" t="s">
        <v>8482</v>
      </c>
      <c r="F2835" s="6" t="s">
        <v>9030</v>
      </c>
      <c r="G2835" s="6" t="s">
        <v>9678</v>
      </c>
      <c r="H2835" s="6" t="s">
        <v>9683</v>
      </c>
      <c r="I2835" s="6" t="s">
        <v>9730</v>
      </c>
      <c r="J2835" s="6" t="s">
        <v>5</v>
      </c>
      <c r="K2835" s="7">
        <v>1.5</v>
      </c>
      <c r="L2835" s="7">
        <f>IFERROR(VLOOKUP(SiscoTable[[#This Row],[Código]],Hoja2!A:B,2,0)*SiscoTable[[#This Row],[Provta(Uns)]],0)</f>
        <v>27.900000000000002</v>
      </c>
      <c r="M2835" s="7">
        <v>0</v>
      </c>
      <c r="N2835" s="7">
        <v>35</v>
      </c>
      <c r="O2835" s="7">
        <f>IFERROR(VLOOKUP(SiscoTable[[#This Row],[Código]],Hoja2!A:B,2,0)*SiscoTable[[#This Row],[Stock_actual]],0)</f>
        <v>651</v>
      </c>
      <c r="P2835" s="6" t="s">
        <v>9731</v>
      </c>
      <c r="Q2835" s="7">
        <v>2</v>
      </c>
      <c r="R2835" s="7">
        <v>0</v>
      </c>
      <c r="S2835" s="7" t="s">
        <v>11926</v>
      </c>
      <c r="BI2835"/>
      <c r="BJ2835"/>
    </row>
    <row r="2836" spans="2:62" x14ac:dyDescent="0.4">
      <c r="B2836" s="1">
        <v>16582</v>
      </c>
      <c r="C2836" s="6" t="s">
        <v>8</v>
      </c>
      <c r="D2836" s="6" t="s">
        <v>8</v>
      </c>
      <c r="E2836" s="6" t="s">
        <v>8482</v>
      </c>
      <c r="F2836" s="6" t="s">
        <v>9030</v>
      </c>
      <c r="G2836" s="6" t="s">
        <v>9678</v>
      </c>
      <c r="H2836" s="6" t="s">
        <v>9683</v>
      </c>
      <c r="I2836" s="6" t="s">
        <v>9814</v>
      </c>
      <c r="J2836" s="6" t="s">
        <v>5</v>
      </c>
      <c r="K2836" s="7">
        <v>1.5</v>
      </c>
      <c r="L2836" s="7">
        <f>IFERROR(VLOOKUP(SiscoTable[[#This Row],[Código]],Hoja2!A:B,2,0)*SiscoTable[[#This Row],[Provta(Uns)]],0)</f>
        <v>24.450000000000003</v>
      </c>
      <c r="M2836" s="7">
        <v>0</v>
      </c>
      <c r="N2836" s="7">
        <v>17</v>
      </c>
      <c r="O2836" s="7">
        <f>IFERROR(VLOOKUP(SiscoTable[[#This Row],[Código]],Hoja2!A:B,2,0)*SiscoTable[[#This Row],[Stock_actual]],0)</f>
        <v>277.10000000000002</v>
      </c>
      <c r="P2836" s="6" t="s">
        <v>3062</v>
      </c>
      <c r="Q2836" s="7">
        <v>2</v>
      </c>
      <c r="R2836" s="7">
        <v>0</v>
      </c>
      <c r="S2836" s="7" t="s">
        <v>11926</v>
      </c>
      <c r="BI2836"/>
      <c r="BJ2836"/>
    </row>
    <row r="2837" spans="2:62" x14ac:dyDescent="0.4">
      <c r="B2837" s="1">
        <v>16583</v>
      </c>
      <c r="C2837" s="6" t="s">
        <v>8</v>
      </c>
      <c r="D2837" s="6" t="s">
        <v>8</v>
      </c>
      <c r="E2837" s="6" t="s">
        <v>8482</v>
      </c>
      <c r="F2837" s="6" t="s">
        <v>9030</v>
      </c>
      <c r="G2837" s="6" t="s">
        <v>9678</v>
      </c>
      <c r="H2837" s="6" t="s">
        <v>9683</v>
      </c>
      <c r="I2837" s="6" t="s">
        <v>9815</v>
      </c>
      <c r="J2837" s="6" t="s">
        <v>5</v>
      </c>
      <c r="K2837" s="7">
        <v>0.67</v>
      </c>
      <c r="L2837" s="7">
        <f>IFERROR(VLOOKUP(SiscoTable[[#This Row],[Código]],Hoja2!A:B,2,0)*SiscoTable[[#This Row],[Provta(Uns)]],0)</f>
        <v>10.921000000000001</v>
      </c>
      <c r="M2837" s="7">
        <v>0</v>
      </c>
      <c r="N2837" s="7">
        <v>3</v>
      </c>
      <c r="O2837" s="7">
        <f>IFERROR(VLOOKUP(SiscoTable[[#This Row],[Código]],Hoja2!A:B,2,0)*SiscoTable[[#This Row],[Stock_actual]],0)</f>
        <v>48.900000000000006</v>
      </c>
      <c r="P2837" s="6" t="s">
        <v>1060</v>
      </c>
      <c r="Q2837" s="7">
        <v>1</v>
      </c>
      <c r="R2837" s="7">
        <v>0</v>
      </c>
      <c r="S2837" s="7" t="s">
        <v>11926</v>
      </c>
      <c r="BI2837"/>
      <c r="BJ2837"/>
    </row>
    <row r="2838" spans="2:62" x14ac:dyDescent="0.4">
      <c r="B2838" s="1">
        <v>16584</v>
      </c>
      <c r="C2838" s="6" t="s">
        <v>8</v>
      </c>
      <c r="D2838" s="6" t="s">
        <v>8</v>
      </c>
      <c r="E2838" s="6" t="s">
        <v>8482</v>
      </c>
      <c r="F2838" s="6" t="s">
        <v>9030</v>
      </c>
      <c r="G2838" s="6" t="s">
        <v>9678</v>
      </c>
      <c r="H2838" s="6" t="s">
        <v>9683</v>
      </c>
      <c r="I2838" s="6" t="s">
        <v>9816</v>
      </c>
      <c r="J2838" s="6" t="s">
        <v>5</v>
      </c>
      <c r="K2838" s="7">
        <v>1.17</v>
      </c>
      <c r="L2838" s="7">
        <f>IFERROR(VLOOKUP(SiscoTable[[#This Row],[Código]],Hoja2!A:B,2,0)*SiscoTable[[#This Row],[Provta(Uns)]],0)</f>
        <v>19.070999999999998</v>
      </c>
      <c r="M2838" s="7">
        <v>0</v>
      </c>
      <c r="N2838" s="7">
        <v>13</v>
      </c>
      <c r="O2838" s="7">
        <f>IFERROR(VLOOKUP(SiscoTable[[#This Row],[Código]],Hoja2!A:B,2,0)*SiscoTable[[#This Row],[Stock_actual]],0)</f>
        <v>211.9</v>
      </c>
      <c r="P2838" s="6" t="s">
        <v>5265</v>
      </c>
      <c r="Q2838" s="7">
        <v>1</v>
      </c>
      <c r="R2838" s="7">
        <v>0</v>
      </c>
      <c r="S2838" s="7" t="s">
        <v>11926</v>
      </c>
      <c r="BI2838"/>
      <c r="BJ2838"/>
    </row>
    <row r="2839" spans="2:62" x14ac:dyDescent="0.4">
      <c r="B2839" s="1">
        <v>16585</v>
      </c>
      <c r="C2839" s="6" t="s">
        <v>25</v>
      </c>
      <c r="D2839" s="6" t="s">
        <v>30</v>
      </c>
      <c r="E2839" s="6" t="s">
        <v>8482</v>
      </c>
      <c r="F2839" s="6" t="s">
        <v>9030</v>
      </c>
      <c r="G2839" s="6" t="s">
        <v>9678</v>
      </c>
      <c r="H2839" s="6" t="s">
        <v>9683</v>
      </c>
      <c r="I2839" s="6" t="s">
        <v>9682</v>
      </c>
      <c r="J2839" s="6" t="s">
        <v>5</v>
      </c>
      <c r="K2839" s="7">
        <v>15.5</v>
      </c>
      <c r="L2839" s="7">
        <f>IFERROR(VLOOKUP(SiscoTable[[#This Row],[Código]],Hoja2!A:B,2,0)*SiscoTable[[#This Row],[Provta(Uns)]],0)</f>
        <v>303.8</v>
      </c>
      <c r="M2839" s="7">
        <v>0</v>
      </c>
      <c r="N2839" s="7">
        <v>116</v>
      </c>
      <c r="O2839" s="7">
        <f>IFERROR(VLOOKUP(SiscoTable[[#This Row],[Código]],Hoja2!A:B,2,0)*SiscoTable[[#This Row],[Stock_actual]],0)</f>
        <v>2273.6000000000004</v>
      </c>
      <c r="P2839" s="6" t="s">
        <v>5996</v>
      </c>
      <c r="Q2839" s="7">
        <v>17</v>
      </c>
      <c r="R2839" s="7">
        <v>0</v>
      </c>
      <c r="S2839" s="7" t="s">
        <v>11926</v>
      </c>
      <c r="BI2839"/>
      <c r="BJ2839"/>
    </row>
    <row r="2840" spans="2:62" x14ac:dyDescent="0.4">
      <c r="B2840" s="1">
        <v>16586</v>
      </c>
      <c r="C2840" s="6" t="s">
        <v>30</v>
      </c>
      <c r="D2840" s="6" t="s">
        <v>8</v>
      </c>
      <c r="E2840" s="6" t="s">
        <v>8482</v>
      </c>
      <c r="F2840" s="6" t="s">
        <v>9030</v>
      </c>
      <c r="G2840" s="6" t="s">
        <v>9678</v>
      </c>
      <c r="H2840" s="6" t="s">
        <v>9683</v>
      </c>
      <c r="I2840" s="6" t="s">
        <v>9732</v>
      </c>
      <c r="J2840" s="6" t="s">
        <v>5</v>
      </c>
      <c r="K2840" s="7">
        <v>2.83</v>
      </c>
      <c r="L2840" s="7">
        <f>IFERROR(VLOOKUP(SiscoTable[[#This Row],[Código]],Hoja2!A:B,2,0)*SiscoTable[[#This Row],[Provta(Uns)]],0)</f>
        <v>53.486999999999995</v>
      </c>
      <c r="M2840" s="7">
        <v>0</v>
      </c>
      <c r="N2840" s="7">
        <v>43</v>
      </c>
      <c r="O2840" s="7">
        <f>IFERROR(VLOOKUP(SiscoTable[[#This Row],[Código]],Hoja2!A:B,2,0)*SiscoTable[[#This Row],[Stock_actual]],0)</f>
        <v>812.69999999999993</v>
      </c>
      <c r="P2840" s="6" t="s">
        <v>2627</v>
      </c>
      <c r="Q2840" s="7">
        <v>3</v>
      </c>
      <c r="R2840" s="7">
        <v>0</v>
      </c>
      <c r="S2840" s="7" t="s">
        <v>11926</v>
      </c>
      <c r="BI2840"/>
      <c r="BJ2840"/>
    </row>
    <row r="2841" spans="2:62" x14ac:dyDescent="0.4">
      <c r="B2841" s="1">
        <v>16587</v>
      </c>
      <c r="C2841" s="6" t="s">
        <v>30</v>
      </c>
      <c r="D2841" s="6" t="s">
        <v>8</v>
      </c>
      <c r="E2841" s="6" t="s">
        <v>8482</v>
      </c>
      <c r="F2841" s="6" t="s">
        <v>9030</v>
      </c>
      <c r="G2841" s="6" t="s">
        <v>9678</v>
      </c>
      <c r="H2841" s="6" t="s">
        <v>9683</v>
      </c>
      <c r="I2841" s="6" t="s">
        <v>9733</v>
      </c>
      <c r="J2841" s="6" t="s">
        <v>5</v>
      </c>
      <c r="K2841" s="7">
        <v>5.67</v>
      </c>
      <c r="L2841" s="7">
        <f>IFERROR(VLOOKUP(SiscoTable[[#This Row],[Código]],Hoja2!A:B,2,0)*SiscoTable[[#This Row],[Provta(Uns)]],0)</f>
        <v>70.875</v>
      </c>
      <c r="M2841" s="7">
        <v>0</v>
      </c>
      <c r="N2841" s="7">
        <v>0</v>
      </c>
      <c r="O2841" s="7">
        <f>IFERROR(VLOOKUP(SiscoTable[[#This Row],[Código]],Hoja2!A:B,2,0)*SiscoTable[[#This Row],[Stock_actual]],0)</f>
        <v>0</v>
      </c>
      <c r="P2841" s="6" t="s">
        <v>7</v>
      </c>
      <c r="Q2841" s="7">
        <v>6</v>
      </c>
      <c r="R2841" s="7">
        <v>11.4</v>
      </c>
      <c r="S2841" s="7" t="s">
        <v>11926</v>
      </c>
      <c r="BI2841"/>
      <c r="BJ2841"/>
    </row>
    <row r="2842" spans="2:62" x14ac:dyDescent="0.4">
      <c r="B2842" s="1">
        <v>16588</v>
      </c>
      <c r="C2842" s="6" t="s">
        <v>30</v>
      </c>
      <c r="D2842" s="6" t="s">
        <v>8</v>
      </c>
      <c r="E2842" s="6" t="s">
        <v>8482</v>
      </c>
      <c r="F2842" s="6" t="s">
        <v>9030</v>
      </c>
      <c r="G2842" s="6" t="s">
        <v>9678</v>
      </c>
      <c r="H2842" s="6" t="s">
        <v>9683</v>
      </c>
      <c r="I2842" s="6" t="s">
        <v>9734</v>
      </c>
      <c r="J2842" s="6" t="s">
        <v>5</v>
      </c>
      <c r="K2842" s="7">
        <v>2.17</v>
      </c>
      <c r="L2842" s="7">
        <f>IFERROR(VLOOKUP(SiscoTable[[#This Row],[Código]],Hoja2!A:B,2,0)*SiscoTable[[#This Row],[Provta(Uns)]],0)</f>
        <v>37.975000000000001</v>
      </c>
      <c r="M2842" s="7">
        <v>24</v>
      </c>
      <c r="N2842" s="7">
        <v>11</v>
      </c>
      <c r="O2842" s="7">
        <f>IFERROR(VLOOKUP(SiscoTable[[#This Row],[Código]],Hoja2!A:B,2,0)*SiscoTable[[#This Row],[Stock_actual]],0)</f>
        <v>192.5</v>
      </c>
      <c r="P2842" s="6" t="s">
        <v>4589</v>
      </c>
      <c r="Q2842" s="7">
        <v>2</v>
      </c>
      <c r="R2842" s="7">
        <v>0</v>
      </c>
      <c r="S2842" s="7" t="s">
        <v>11926</v>
      </c>
      <c r="BI2842"/>
      <c r="BJ2842"/>
    </row>
    <row r="2843" spans="2:62" x14ac:dyDescent="0.4">
      <c r="B2843" s="1">
        <v>16590</v>
      </c>
      <c r="C2843" s="6" t="s">
        <v>30</v>
      </c>
      <c r="D2843" s="6" t="s">
        <v>8</v>
      </c>
      <c r="E2843" s="6" t="s">
        <v>8482</v>
      </c>
      <c r="F2843" s="6" t="s">
        <v>9030</v>
      </c>
      <c r="G2843" s="6" t="s">
        <v>9678</v>
      </c>
      <c r="H2843" s="6" t="s">
        <v>9683</v>
      </c>
      <c r="I2843" s="6" t="s">
        <v>9735</v>
      </c>
      <c r="J2843" s="6" t="s">
        <v>5</v>
      </c>
      <c r="K2843" s="7">
        <v>3.84</v>
      </c>
      <c r="L2843" s="7">
        <f>IFERROR(VLOOKUP(SiscoTable[[#This Row],[Código]],Hoja2!A:B,2,0)*SiscoTable[[#This Row],[Provta(Uns)]],0)</f>
        <v>67.2</v>
      </c>
      <c r="M2843" s="7">
        <v>0</v>
      </c>
      <c r="N2843" s="7">
        <v>26</v>
      </c>
      <c r="O2843" s="7">
        <f>IFERROR(VLOOKUP(SiscoTable[[#This Row],[Código]],Hoja2!A:B,2,0)*SiscoTable[[#This Row],[Stock_actual]],0)</f>
        <v>455</v>
      </c>
      <c r="P2843" s="6" t="s">
        <v>1510</v>
      </c>
      <c r="Q2843" s="7">
        <v>4</v>
      </c>
      <c r="R2843" s="7">
        <v>0</v>
      </c>
      <c r="S2843" s="7" t="s">
        <v>11926</v>
      </c>
      <c r="BI2843"/>
      <c r="BJ2843"/>
    </row>
    <row r="2844" spans="2:62" x14ac:dyDescent="0.4">
      <c r="B2844" s="1">
        <v>16591</v>
      </c>
      <c r="C2844" s="6" t="s">
        <v>30</v>
      </c>
      <c r="D2844" s="6" t="s">
        <v>8</v>
      </c>
      <c r="E2844" s="6" t="s">
        <v>8482</v>
      </c>
      <c r="F2844" s="6" t="s">
        <v>9030</v>
      </c>
      <c r="G2844" s="6" t="s">
        <v>9678</v>
      </c>
      <c r="H2844" s="6" t="s">
        <v>9683</v>
      </c>
      <c r="I2844" s="6" t="s">
        <v>9736</v>
      </c>
      <c r="J2844" s="6" t="s">
        <v>5</v>
      </c>
      <c r="K2844" s="7">
        <v>4.17</v>
      </c>
      <c r="L2844" s="7">
        <f>IFERROR(VLOOKUP(SiscoTable[[#This Row],[Código]],Hoja2!A:B,2,0)*SiscoTable[[#This Row],[Provta(Uns)]],0)</f>
        <v>72.974999999999994</v>
      </c>
      <c r="M2844" s="7">
        <v>0</v>
      </c>
      <c r="N2844" s="7">
        <v>21</v>
      </c>
      <c r="O2844" s="7">
        <f>IFERROR(VLOOKUP(SiscoTable[[#This Row],[Código]],Hoja2!A:B,2,0)*SiscoTable[[#This Row],[Stock_actual]],0)</f>
        <v>367.5</v>
      </c>
      <c r="P2844" s="6" t="s">
        <v>149</v>
      </c>
      <c r="Q2844" s="7">
        <v>5</v>
      </c>
      <c r="R2844" s="7">
        <v>0</v>
      </c>
      <c r="S2844" s="7" t="s">
        <v>11926</v>
      </c>
      <c r="BI2844"/>
      <c r="BJ2844"/>
    </row>
    <row r="2845" spans="2:62" x14ac:dyDescent="0.4">
      <c r="B2845" s="1">
        <v>16592</v>
      </c>
      <c r="C2845" s="6" t="s">
        <v>25</v>
      </c>
      <c r="D2845" s="6" t="s">
        <v>30</v>
      </c>
      <c r="E2845" s="6" t="s">
        <v>8482</v>
      </c>
      <c r="F2845" s="6" t="s">
        <v>9030</v>
      </c>
      <c r="G2845" s="6" t="s">
        <v>9678</v>
      </c>
      <c r="H2845" s="6" t="s">
        <v>9683</v>
      </c>
      <c r="I2845" s="6" t="s">
        <v>9684</v>
      </c>
      <c r="J2845" s="6" t="s">
        <v>5</v>
      </c>
      <c r="K2845" s="7">
        <v>16.170000000000002</v>
      </c>
      <c r="L2845" s="7">
        <f>IFERROR(VLOOKUP(SiscoTable[[#This Row],[Código]],Hoja2!A:B,2,0)*SiscoTable[[#This Row],[Provta(Uns)]],0)</f>
        <v>282.97500000000002</v>
      </c>
      <c r="M2845" s="7">
        <v>24</v>
      </c>
      <c r="N2845" s="7">
        <v>23</v>
      </c>
      <c r="O2845" s="7">
        <f>IFERROR(VLOOKUP(SiscoTable[[#This Row],[Código]],Hoja2!A:B,2,0)*SiscoTable[[#This Row],[Stock_actual]],0)</f>
        <v>402.5</v>
      </c>
      <c r="P2845" s="6" t="s">
        <v>558</v>
      </c>
      <c r="Q2845" s="7">
        <v>18</v>
      </c>
      <c r="R2845" s="7">
        <v>0</v>
      </c>
      <c r="S2845" s="7" t="s">
        <v>11926</v>
      </c>
      <c r="BI2845"/>
      <c r="BJ2845"/>
    </row>
    <row r="2846" spans="2:62" x14ac:dyDescent="0.4">
      <c r="B2846" s="1">
        <v>16593</v>
      </c>
      <c r="C2846" s="6" t="s">
        <v>30</v>
      </c>
      <c r="D2846" s="6" t="s">
        <v>8</v>
      </c>
      <c r="E2846" s="6" t="s">
        <v>8482</v>
      </c>
      <c r="F2846" s="6" t="s">
        <v>9030</v>
      </c>
      <c r="G2846" s="6" t="s">
        <v>9678</v>
      </c>
      <c r="H2846" s="6" t="s">
        <v>9683</v>
      </c>
      <c r="I2846" s="6" t="s">
        <v>9737</v>
      </c>
      <c r="J2846" s="6" t="s">
        <v>5</v>
      </c>
      <c r="K2846" s="7">
        <v>3.83</v>
      </c>
      <c r="L2846" s="7">
        <f>IFERROR(VLOOKUP(SiscoTable[[#This Row],[Código]],Hoja2!A:B,2,0)*SiscoTable[[#This Row],[Provta(Uns)]],0)</f>
        <v>67.025000000000006</v>
      </c>
      <c r="M2846" s="7">
        <v>0</v>
      </c>
      <c r="N2846" s="7">
        <v>25</v>
      </c>
      <c r="O2846" s="7">
        <f>IFERROR(VLOOKUP(SiscoTable[[#This Row],[Código]],Hoja2!A:B,2,0)*SiscoTable[[#This Row],[Stock_actual]],0)</f>
        <v>437.5</v>
      </c>
      <c r="P2846" s="6" t="s">
        <v>1168</v>
      </c>
      <c r="Q2846" s="7">
        <v>4</v>
      </c>
      <c r="R2846" s="7">
        <v>0</v>
      </c>
      <c r="S2846" s="7" t="s">
        <v>11926</v>
      </c>
      <c r="BI2846"/>
      <c r="BJ2846"/>
    </row>
    <row r="2847" spans="2:62" x14ac:dyDescent="0.4">
      <c r="B2847" s="1">
        <v>16594</v>
      </c>
      <c r="C2847" s="6" t="s">
        <v>25</v>
      </c>
      <c r="D2847" s="6" t="s">
        <v>30</v>
      </c>
      <c r="E2847" s="6" t="s">
        <v>8482</v>
      </c>
      <c r="F2847" s="6" t="s">
        <v>9030</v>
      </c>
      <c r="G2847" s="6" t="s">
        <v>9678</v>
      </c>
      <c r="H2847" s="6" t="s">
        <v>9683</v>
      </c>
      <c r="I2847" s="6" t="s">
        <v>9685</v>
      </c>
      <c r="J2847" s="6" t="s">
        <v>5</v>
      </c>
      <c r="K2847" s="7">
        <v>7.17</v>
      </c>
      <c r="L2847" s="7">
        <f>IFERROR(VLOOKUP(SiscoTable[[#This Row],[Código]],Hoja2!A:B,2,0)*SiscoTable[[#This Row],[Provta(Uns)]],0)</f>
        <v>119.02200000000001</v>
      </c>
      <c r="M2847" s="7">
        <v>12</v>
      </c>
      <c r="N2847" s="7">
        <v>24</v>
      </c>
      <c r="O2847" s="7">
        <f>IFERROR(VLOOKUP(SiscoTable[[#This Row],[Código]],Hoja2!A:B,2,0)*SiscoTable[[#This Row],[Stock_actual]],0)</f>
        <v>398.40000000000003</v>
      </c>
      <c r="P2847" s="6" t="s">
        <v>904</v>
      </c>
      <c r="Q2847" s="7">
        <v>8</v>
      </c>
      <c r="R2847" s="7">
        <v>0</v>
      </c>
      <c r="S2847" s="7" t="s">
        <v>11926</v>
      </c>
      <c r="BI2847"/>
      <c r="BJ2847"/>
    </row>
    <row r="2848" spans="2:62" x14ac:dyDescent="0.4">
      <c r="B2848" s="1">
        <v>16595</v>
      </c>
      <c r="C2848" s="6" t="s">
        <v>8</v>
      </c>
      <c r="D2848" s="6" t="s">
        <v>8</v>
      </c>
      <c r="E2848" s="6" t="s">
        <v>8482</v>
      </c>
      <c r="F2848" s="6" t="s">
        <v>9030</v>
      </c>
      <c r="G2848" s="6" t="s">
        <v>9678</v>
      </c>
      <c r="H2848" s="6" t="s">
        <v>9683</v>
      </c>
      <c r="I2848" s="6" t="s">
        <v>9817</v>
      </c>
      <c r="J2848" s="6" t="s">
        <v>5</v>
      </c>
      <c r="K2848" s="7">
        <v>0</v>
      </c>
      <c r="L2848" s="7">
        <f>IFERROR(VLOOKUP(SiscoTable[[#This Row],[Código]],Hoja2!A:B,2,0)*SiscoTable[[#This Row],[Provta(Uns)]],0)</f>
        <v>0</v>
      </c>
      <c r="M2848" s="7">
        <v>0</v>
      </c>
      <c r="N2848" s="7">
        <v>0</v>
      </c>
      <c r="O2848" s="7">
        <f>IFERROR(VLOOKUP(SiscoTable[[#This Row],[Código]],Hoja2!A:B,2,0)*SiscoTable[[#This Row],[Stock_actual]],0)</f>
        <v>0</v>
      </c>
      <c r="P2848" s="6" t="s">
        <v>7</v>
      </c>
      <c r="Q2848" s="7">
        <v>0</v>
      </c>
      <c r="R2848" s="7">
        <v>0</v>
      </c>
      <c r="S2848" s="7" t="s">
        <v>11926</v>
      </c>
      <c r="BI2848"/>
      <c r="BJ2848"/>
    </row>
    <row r="2849" spans="2:62" x14ac:dyDescent="0.4">
      <c r="B2849" s="1">
        <v>16596</v>
      </c>
      <c r="C2849" s="6" t="s">
        <v>30</v>
      </c>
      <c r="D2849" s="6" t="s">
        <v>30</v>
      </c>
      <c r="E2849" s="6" t="s">
        <v>8482</v>
      </c>
      <c r="F2849" s="6" t="s">
        <v>9030</v>
      </c>
      <c r="G2849" s="6" t="s">
        <v>9678</v>
      </c>
      <c r="H2849" s="6" t="s">
        <v>9683</v>
      </c>
      <c r="I2849" s="6" t="s">
        <v>9738</v>
      </c>
      <c r="J2849" s="6" t="s">
        <v>5</v>
      </c>
      <c r="K2849" s="7">
        <v>5.5</v>
      </c>
      <c r="L2849" s="7">
        <f>IFERROR(VLOOKUP(SiscoTable[[#This Row],[Código]],Hoja2!A:B,2,0)*SiscoTable[[#This Row],[Provta(Uns)]],0)</f>
        <v>81.95</v>
      </c>
      <c r="M2849" s="7">
        <v>30</v>
      </c>
      <c r="N2849" s="7">
        <v>0</v>
      </c>
      <c r="O2849" s="7">
        <f>IFERROR(VLOOKUP(SiscoTable[[#This Row],[Código]],Hoja2!A:B,2,0)*SiscoTable[[#This Row],[Stock_actual]],0)</f>
        <v>0</v>
      </c>
      <c r="P2849" s="6" t="s">
        <v>7</v>
      </c>
      <c r="Q2849" s="7">
        <v>6</v>
      </c>
      <c r="R2849" s="7">
        <v>0</v>
      </c>
      <c r="S2849" s="7" t="s">
        <v>11926</v>
      </c>
      <c r="BI2849"/>
      <c r="BJ2849"/>
    </row>
    <row r="2850" spans="2:62" x14ac:dyDescent="0.4">
      <c r="B2850" s="1">
        <v>16598</v>
      </c>
      <c r="C2850" s="6" t="s">
        <v>8</v>
      </c>
      <c r="D2850" s="6" t="s">
        <v>8</v>
      </c>
      <c r="E2850" s="6" t="s">
        <v>8482</v>
      </c>
      <c r="F2850" s="6" t="s">
        <v>9030</v>
      </c>
      <c r="G2850" s="6" t="s">
        <v>9678</v>
      </c>
      <c r="H2850" s="6" t="s">
        <v>9683</v>
      </c>
      <c r="I2850" s="6" t="s">
        <v>9818</v>
      </c>
      <c r="J2850" s="6" t="s">
        <v>5</v>
      </c>
      <c r="K2850" s="7">
        <v>3.67</v>
      </c>
      <c r="L2850" s="7">
        <f>IFERROR(VLOOKUP(SiscoTable[[#This Row],[Código]],Hoja2!A:B,2,0)*SiscoTable[[#This Row],[Provta(Uns)]],0)</f>
        <v>54.683</v>
      </c>
      <c r="M2850" s="7">
        <v>24</v>
      </c>
      <c r="N2850" s="7">
        <v>1</v>
      </c>
      <c r="O2850" s="7">
        <f>IFERROR(VLOOKUP(SiscoTable[[#This Row],[Código]],Hoja2!A:B,2,0)*SiscoTable[[#This Row],[Stock_actual]],0)</f>
        <v>14.9</v>
      </c>
      <c r="P2850" s="6" t="s">
        <v>76</v>
      </c>
      <c r="Q2850" s="7">
        <v>4</v>
      </c>
      <c r="R2850" s="7">
        <v>0</v>
      </c>
      <c r="S2850" s="7" t="s">
        <v>11926</v>
      </c>
      <c r="BI2850"/>
      <c r="BJ2850"/>
    </row>
    <row r="2851" spans="2:62" x14ac:dyDescent="0.4">
      <c r="B2851" s="1">
        <v>16599</v>
      </c>
      <c r="C2851" s="6" t="s">
        <v>8</v>
      </c>
      <c r="D2851" s="6" t="s">
        <v>8</v>
      </c>
      <c r="E2851" s="6" t="s">
        <v>3268</v>
      </c>
      <c r="F2851" s="6" t="s">
        <v>3269</v>
      </c>
      <c r="G2851" s="6" t="s">
        <v>634</v>
      </c>
      <c r="H2851" s="6" t="s">
        <v>3630</v>
      </c>
      <c r="I2851" s="6" t="s">
        <v>4904</v>
      </c>
      <c r="J2851" s="6" t="s">
        <v>5</v>
      </c>
      <c r="K2851" s="7">
        <v>0.33</v>
      </c>
      <c r="L2851" s="7">
        <f>IFERROR(VLOOKUP(SiscoTable[[#This Row],[Código]],Hoja2!A:B,2,0)*SiscoTable[[#This Row],[Provta(Uns)]],0)</f>
        <v>0.39600000000000002</v>
      </c>
      <c r="M2851" s="7">
        <v>60</v>
      </c>
      <c r="N2851" s="7">
        <v>3</v>
      </c>
      <c r="O2851" s="7">
        <f>IFERROR(VLOOKUP(SiscoTable[[#This Row],[Código]],Hoja2!A:B,2,0)*SiscoTable[[#This Row],[Stock_actual]],0)</f>
        <v>3.5999999999999996</v>
      </c>
      <c r="P2851" s="6" t="s">
        <v>2273</v>
      </c>
      <c r="Q2851" s="7">
        <v>0</v>
      </c>
      <c r="R2851" s="7">
        <v>0</v>
      </c>
      <c r="S2851" s="7" t="s">
        <v>11927</v>
      </c>
      <c r="BI2851"/>
      <c r="BJ2851"/>
    </row>
    <row r="2852" spans="2:62" x14ac:dyDescent="0.4">
      <c r="B2852" s="1">
        <v>16600</v>
      </c>
      <c r="C2852" s="6" t="s">
        <v>8</v>
      </c>
      <c r="D2852" s="6" t="s">
        <v>8</v>
      </c>
      <c r="E2852" s="6" t="s">
        <v>3268</v>
      </c>
      <c r="F2852" s="6" t="s">
        <v>3269</v>
      </c>
      <c r="G2852" s="6" t="s">
        <v>634</v>
      </c>
      <c r="H2852" s="6" t="s">
        <v>3630</v>
      </c>
      <c r="I2852" s="6" t="s">
        <v>4905</v>
      </c>
      <c r="J2852" s="6" t="s">
        <v>5</v>
      </c>
      <c r="K2852" s="7">
        <v>0.83</v>
      </c>
      <c r="L2852" s="7">
        <f>IFERROR(VLOOKUP(SiscoTable[[#This Row],[Código]],Hoja2!A:B,2,0)*SiscoTable[[#This Row],[Provta(Uns)]],0)</f>
        <v>0.99599999999999989</v>
      </c>
      <c r="M2852" s="7">
        <v>60</v>
      </c>
      <c r="N2852" s="7">
        <v>0</v>
      </c>
      <c r="O2852" s="7">
        <f>IFERROR(VLOOKUP(SiscoTable[[#This Row],[Código]],Hoja2!A:B,2,0)*SiscoTable[[#This Row],[Stock_actual]],0)</f>
        <v>0</v>
      </c>
      <c r="P2852" s="6" t="s">
        <v>7</v>
      </c>
      <c r="Q2852" s="7">
        <v>1</v>
      </c>
      <c r="R2852" s="7">
        <v>0</v>
      </c>
      <c r="S2852" s="7" t="s">
        <v>11927</v>
      </c>
      <c r="BI2852"/>
      <c r="BJ2852"/>
    </row>
    <row r="2853" spans="2:62" x14ac:dyDescent="0.4">
      <c r="B2853" s="1">
        <v>16601</v>
      </c>
      <c r="C2853" s="6" t="s">
        <v>8</v>
      </c>
      <c r="D2853" s="6" t="s">
        <v>8</v>
      </c>
      <c r="E2853" s="6" t="s">
        <v>3268</v>
      </c>
      <c r="F2853" s="6" t="s">
        <v>3269</v>
      </c>
      <c r="G2853" s="6" t="s">
        <v>634</v>
      </c>
      <c r="H2853" s="6" t="s">
        <v>3630</v>
      </c>
      <c r="I2853" s="6" t="s">
        <v>4906</v>
      </c>
      <c r="J2853" s="6" t="s">
        <v>5</v>
      </c>
      <c r="K2853" s="7">
        <v>0</v>
      </c>
      <c r="L2853" s="7">
        <f>IFERROR(VLOOKUP(SiscoTable[[#This Row],[Código]],Hoja2!A:B,2,0)*SiscoTable[[#This Row],[Provta(Uns)]],0)</f>
        <v>0</v>
      </c>
      <c r="M2853" s="7">
        <v>60</v>
      </c>
      <c r="N2853" s="7">
        <v>0</v>
      </c>
      <c r="O2853" s="7">
        <f>IFERROR(VLOOKUP(SiscoTable[[#This Row],[Código]],Hoja2!A:B,2,0)*SiscoTable[[#This Row],[Stock_actual]],0)</f>
        <v>0</v>
      </c>
      <c r="P2853" s="6" t="s">
        <v>7</v>
      </c>
      <c r="Q2853" s="7">
        <v>0</v>
      </c>
      <c r="R2853" s="7">
        <v>0</v>
      </c>
      <c r="S2853" s="7" t="s">
        <v>11927</v>
      </c>
      <c r="BI2853"/>
      <c r="BJ2853"/>
    </row>
    <row r="2854" spans="2:62" x14ac:dyDescent="0.4">
      <c r="B2854" s="1">
        <v>16602</v>
      </c>
      <c r="C2854" s="6" t="s">
        <v>8</v>
      </c>
      <c r="D2854" s="6" t="s">
        <v>8</v>
      </c>
      <c r="E2854" s="6" t="s">
        <v>3268</v>
      </c>
      <c r="F2854" s="6" t="s">
        <v>3269</v>
      </c>
      <c r="G2854" s="6" t="s">
        <v>634</v>
      </c>
      <c r="H2854" s="6" t="s">
        <v>3630</v>
      </c>
      <c r="I2854" s="6" t="s">
        <v>4907</v>
      </c>
      <c r="J2854" s="6" t="s">
        <v>5</v>
      </c>
      <c r="K2854" s="7">
        <v>0</v>
      </c>
      <c r="L2854" s="7">
        <f>IFERROR(VLOOKUP(SiscoTable[[#This Row],[Código]],Hoja2!A:B,2,0)*SiscoTable[[#This Row],[Provta(Uns)]],0)</f>
        <v>0</v>
      </c>
      <c r="M2854" s="7">
        <v>60</v>
      </c>
      <c r="N2854" s="7">
        <v>0</v>
      </c>
      <c r="O2854" s="7">
        <f>IFERROR(VLOOKUP(SiscoTable[[#This Row],[Código]],Hoja2!A:B,2,0)*SiscoTable[[#This Row],[Stock_actual]],0)</f>
        <v>0</v>
      </c>
      <c r="P2854" s="6" t="s">
        <v>7</v>
      </c>
      <c r="Q2854" s="7">
        <v>0</v>
      </c>
      <c r="R2854" s="7">
        <v>0</v>
      </c>
      <c r="S2854" s="7" t="s">
        <v>11927</v>
      </c>
      <c r="BI2854"/>
      <c r="BJ2854"/>
    </row>
    <row r="2855" spans="2:62" x14ac:dyDescent="0.4">
      <c r="B2855" s="1">
        <v>16603</v>
      </c>
      <c r="C2855" s="6" t="s">
        <v>8</v>
      </c>
      <c r="D2855" s="6" t="s">
        <v>8</v>
      </c>
      <c r="E2855" s="6" t="s">
        <v>3268</v>
      </c>
      <c r="F2855" s="6" t="s">
        <v>3269</v>
      </c>
      <c r="G2855" s="6" t="s">
        <v>634</v>
      </c>
      <c r="H2855" s="6" t="s">
        <v>3630</v>
      </c>
      <c r="I2855" s="6" t="s">
        <v>4908</v>
      </c>
      <c r="J2855" s="6" t="s">
        <v>5</v>
      </c>
      <c r="K2855" s="7">
        <v>0.83</v>
      </c>
      <c r="L2855" s="7">
        <f>IFERROR(VLOOKUP(SiscoTable[[#This Row],[Código]],Hoja2!A:B,2,0)*SiscoTable[[#This Row],[Provta(Uns)]],0)</f>
        <v>0.99599999999999989</v>
      </c>
      <c r="M2855" s="7">
        <v>60</v>
      </c>
      <c r="N2855" s="7">
        <v>0</v>
      </c>
      <c r="O2855" s="7">
        <f>IFERROR(VLOOKUP(SiscoTable[[#This Row],[Código]],Hoja2!A:B,2,0)*SiscoTable[[#This Row],[Stock_actual]],0)</f>
        <v>0</v>
      </c>
      <c r="P2855" s="6" t="s">
        <v>7</v>
      </c>
      <c r="Q2855" s="7">
        <v>1</v>
      </c>
      <c r="R2855" s="7">
        <v>0</v>
      </c>
      <c r="S2855" s="7" t="s">
        <v>11927</v>
      </c>
      <c r="BI2855"/>
      <c r="BJ2855"/>
    </row>
    <row r="2856" spans="2:62" x14ac:dyDescent="0.4">
      <c r="B2856" s="1">
        <v>16604</v>
      </c>
      <c r="C2856" s="6" t="s">
        <v>8</v>
      </c>
      <c r="D2856" s="6" t="s">
        <v>8</v>
      </c>
      <c r="E2856" s="6" t="s">
        <v>3268</v>
      </c>
      <c r="F2856" s="6" t="s">
        <v>3269</v>
      </c>
      <c r="G2856" s="6" t="s">
        <v>3773</v>
      </c>
      <c r="H2856" s="6" t="s">
        <v>3816</v>
      </c>
      <c r="I2856" s="6" t="s">
        <v>4017</v>
      </c>
      <c r="J2856" s="6" t="s">
        <v>5</v>
      </c>
      <c r="K2856" s="7">
        <v>0</v>
      </c>
      <c r="L2856" s="7">
        <f>IFERROR(VLOOKUP(SiscoTable[[#This Row],[Código]],Hoja2!A:B,2,0)*SiscoTable[[#This Row],[Provta(Uns)]],0)</f>
        <v>0</v>
      </c>
      <c r="M2856" s="7">
        <v>0</v>
      </c>
      <c r="N2856" s="7">
        <v>0</v>
      </c>
      <c r="O2856" s="7">
        <f>IFERROR(VLOOKUP(SiscoTable[[#This Row],[Código]],Hoja2!A:B,2,0)*SiscoTable[[#This Row],[Stock_actual]],0)</f>
        <v>0</v>
      </c>
      <c r="P2856" s="6" t="s">
        <v>7</v>
      </c>
      <c r="Q2856" s="7">
        <v>0</v>
      </c>
      <c r="R2856" s="7">
        <v>0</v>
      </c>
      <c r="S2856" s="7" t="s">
        <v>11927</v>
      </c>
      <c r="BI2856"/>
      <c r="BJ2856"/>
    </row>
    <row r="2857" spans="2:62" x14ac:dyDescent="0.4">
      <c r="B2857" s="1">
        <v>16605</v>
      </c>
      <c r="C2857" s="6" t="s">
        <v>8</v>
      </c>
      <c r="D2857" s="6" t="s">
        <v>8</v>
      </c>
      <c r="E2857" s="6" t="s">
        <v>3268</v>
      </c>
      <c r="F2857" s="6" t="s">
        <v>3269</v>
      </c>
      <c r="G2857" s="6" t="s">
        <v>3773</v>
      </c>
      <c r="H2857" s="6" t="s">
        <v>3816</v>
      </c>
      <c r="I2857" s="6" t="s">
        <v>4018</v>
      </c>
      <c r="J2857" s="6" t="s">
        <v>5</v>
      </c>
      <c r="K2857" s="7">
        <v>0</v>
      </c>
      <c r="L2857" s="7">
        <f>IFERROR(VLOOKUP(SiscoTable[[#This Row],[Código]],Hoja2!A:B,2,0)*SiscoTable[[#This Row],[Provta(Uns)]],0)</f>
        <v>0</v>
      </c>
      <c r="M2857" s="7">
        <v>0</v>
      </c>
      <c r="N2857" s="7">
        <v>0</v>
      </c>
      <c r="O2857" s="7">
        <f>IFERROR(VLOOKUP(SiscoTable[[#This Row],[Código]],Hoja2!A:B,2,0)*SiscoTable[[#This Row],[Stock_actual]],0)</f>
        <v>0</v>
      </c>
      <c r="P2857" s="6" t="s">
        <v>7</v>
      </c>
      <c r="Q2857" s="7">
        <v>0</v>
      </c>
      <c r="R2857" s="7">
        <v>0</v>
      </c>
      <c r="S2857" s="7" t="s">
        <v>11927</v>
      </c>
      <c r="BI2857"/>
      <c r="BJ2857"/>
    </row>
    <row r="2858" spans="2:62" x14ac:dyDescent="0.4">
      <c r="B2858" s="1">
        <v>16606</v>
      </c>
      <c r="C2858" s="6" t="s">
        <v>8</v>
      </c>
      <c r="D2858" s="6" t="s">
        <v>8</v>
      </c>
      <c r="E2858" s="6" t="s">
        <v>3268</v>
      </c>
      <c r="F2858" s="6" t="s">
        <v>3269</v>
      </c>
      <c r="G2858" s="6" t="s">
        <v>5267</v>
      </c>
      <c r="H2858" s="6" t="s">
        <v>3816</v>
      </c>
      <c r="I2858" s="6" t="s">
        <v>5442</v>
      </c>
      <c r="J2858" s="6" t="s">
        <v>5</v>
      </c>
      <c r="K2858" s="7">
        <v>0</v>
      </c>
      <c r="L2858" s="7">
        <f>IFERROR(VLOOKUP(SiscoTable[[#This Row],[Código]],Hoja2!A:B,2,0)*SiscoTable[[#This Row],[Provta(Uns)]],0)</f>
        <v>0</v>
      </c>
      <c r="M2858" s="7">
        <v>0</v>
      </c>
      <c r="N2858" s="7">
        <v>0</v>
      </c>
      <c r="O2858" s="7">
        <f>IFERROR(VLOOKUP(SiscoTable[[#This Row],[Código]],Hoja2!A:B,2,0)*SiscoTable[[#This Row],[Stock_actual]],0)</f>
        <v>0</v>
      </c>
      <c r="P2858" s="6" t="s">
        <v>7</v>
      </c>
      <c r="Q2858" s="7">
        <v>0</v>
      </c>
      <c r="R2858" s="7">
        <v>0</v>
      </c>
      <c r="S2858" s="7" t="s">
        <v>11927</v>
      </c>
      <c r="BI2858"/>
      <c r="BJ2858"/>
    </row>
    <row r="2859" spans="2:62" x14ac:dyDescent="0.4">
      <c r="B2859" s="1">
        <v>16607</v>
      </c>
      <c r="C2859" s="6" t="s">
        <v>8</v>
      </c>
      <c r="D2859" s="6" t="s">
        <v>8</v>
      </c>
      <c r="E2859" s="6" t="s">
        <v>3268</v>
      </c>
      <c r="F2859" s="6" t="s">
        <v>3269</v>
      </c>
      <c r="G2859" s="6" t="s">
        <v>5267</v>
      </c>
      <c r="H2859" s="6" t="s">
        <v>3816</v>
      </c>
      <c r="I2859" s="6" t="s">
        <v>5443</v>
      </c>
      <c r="J2859" s="6" t="s">
        <v>5</v>
      </c>
      <c r="K2859" s="7">
        <v>0</v>
      </c>
      <c r="L2859" s="7">
        <f>IFERROR(VLOOKUP(SiscoTable[[#This Row],[Código]],Hoja2!A:B,2,0)*SiscoTable[[#This Row],[Provta(Uns)]],0)</f>
        <v>0</v>
      </c>
      <c r="M2859" s="7">
        <v>0</v>
      </c>
      <c r="N2859" s="7">
        <v>0</v>
      </c>
      <c r="O2859" s="7">
        <f>IFERROR(VLOOKUP(SiscoTable[[#This Row],[Código]],Hoja2!A:B,2,0)*SiscoTable[[#This Row],[Stock_actual]],0)</f>
        <v>0</v>
      </c>
      <c r="P2859" s="6" t="s">
        <v>7</v>
      </c>
      <c r="Q2859" s="7">
        <v>0</v>
      </c>
      <c r="R2859" s="7">
        <v>0</v>
      </c>
      <c r="S2859" s="7" t="s">
        <v>11927</v>
      </c>
      <c r="BI2859"/>
      <c r="BJ2859"/>
    </row>
    <row r="2860" spans="2:62" x14ac:dyDescent="0.4">
      <c r="B2860" s="1">
        <v>16608</v>
      </c>
      <c r="C2860" s="6" t="s">
        <v>8</v>
      </c>
      <c r="D2860" s="6" t="s">
        <v>8</v>
      </c>
      <c r="E2860" s="6" t="s">
        <v>3268</v>
      </c>
      <c r="F2860" s="6" t="s">
        <v>3269</v>
      </c>
      <c r="G2860" s="6" t="s">
        <v>4211</v>
      </c>
      <c r="H2860" s="6" t="s">
        <v>3822</v>
      </c>
      <c r="I2860" s="6" t="s">
        <v>4241</v>
      </c>
      <c r="J2860" s="6" t="s">
        <v>5</v>
      </c>
      <c r="K2860" s="7">
        <v>0</v>
      </c>
      <c r="L2860" s="7">
        <f>IFERROR(VLOOKUP(SiscoTable[[#This Row],[Código]],Hoja2!A:B,2,0)*SiscoTable[[#This Row],[Provta(Uns)]],0)</f>
        <v>0</v>
      </c>
      <c r="M2860" s="7">
        <v>0</v>
      </c>
      <c r="N2860" s="7">
        <v>24</v>
      </c>
      <c r="O2860" s="7">
        <f>IFERROR(VLOOKUP(SiscoTable[[#This Row],[Código]],Hoja2!A:B,2,0)*SiscoTable[[#This Row],[Stock_actual]],0)</f>
        <v>235.20000000000002</v>
      </c>
      <c r="P2860" s="6" t="s">
        <v>134</v>
      </c>
      <c r="Q2860" s="7">
        <v>0</v>
      </c>
      <c r="R2860" s="7">
        <v>0</v>
      </c>
      <c r="S2860" s="7" t="s">
        <v>11927</v>
      </c>
      <c r="BI2860"/>
      <c r="BJ2860"/>
    </row>
    <row r="2861" spans="2:62" x14ac:dyDescent="0.4">
      <c r="B2861" s="1">
        <v>16609</v>
      </c>
      <c r="C2861" s="6" t="s">
        <v>8</v>
      </c>
      <c r="D2861" s="6" t="s">
        <v>8</v>
      </c>
      <c r="E2861" s="6" t="s">
        <v>3268</v>
      </c>
      <c r="F2861" s="6" t="s">
        <v>3269</v>
      </c>
      <c r="G2861" s="6" t="s">
        <v>3773</v>
      </c>
      <c r="H2861" s="6" t="s">
        <v>3816</v>
      </c>
      <c r="I2861" s="6" t="s">
        <v>4019</v>
      </c>
      <c r="J2861" s="6" t="s">
        <v>5</v>
      </c>
      <c r="K2861" s="7">
        <v>0</v>
      </c>
      <c r="L2861" s="7">
        <f>IFERROR(VLOOKUP(SiscoTable[[#This Row],[Código]],Hoja2!A:B,2,0)*SiscoTable[[#This Row],[Provta(Uns)]],0)</f>
        <v>0</v>
      </c>
      <c r="M2861" s="7">
        <v>0</v>
      </c>
      <c r="N2861" s="7">
        <v>0</v>
      </c>
      <c r="O2861" s="7">
        <f>IFERROR(VLOOKUP(SiscoTable[[#This Row],[Código]],Hoja2!A:B,2,0)*SiscoTable[[#This Row],[Stock_actual]],0)</f>
        <v>0</v>
      </c>
      <c r="P2861" s="6" t="s">
        <v>7</v>
      </c>
      <c r="Q2861" s="7">
        <v>0</v>
      </c>
      <c r="R2861" s="7">
        <v>0</v>
      </c>
      <c r="S2861" s="7" t="s">
        <v>11927</v>
      </c>
      <c r="BI2861"/>
      <c r="BJ2861"/>
    </row>
    <row r="2862" spans="2:62" x14ac:dyDescent="0.4">
      <c r="B2862" s="1">
        <v>16611</v>
      </c>
      <c r="C2862" s="6" t="s">
        <v>8</v>
      </c>
      <c r="D2862" s="6" t="s">
        <v>8</v>
      </c>
      <c r="E2862" s="6" t="s">
        <v>3268</v>
      </c>
      <c r="F2862" s="6" t="s">
        <v>3269</v>
      </c>
      <c r="G2862" s="6" t="s">
        <v>3773</v>
      </c>
      <c r="H2862" s="6" t="s">
        <v>3816</v>
      </c>
      <c r="I2862" s="6" t="s">
        <v>4020</v>
      </c>
      <c r="J2862" s="6" t="s">
        <v>5</v>
      </c>
      <c r="K2862" s="7">
        <v>0</v>
      </c>
      <c r="L2862" s="7">
        <f>IFERROR(VLOOKUP(SiscoTable[[#This Row],[Código]],Hoja2!A:B,2,0)*SiscoTable[[#This Row],[Provta(Uns)]],0)</f>
        <v>0</v>
      </c>
      <c r="M2862" s="7">
        <v>0</v>
      </c>
      <c r="N2862" s="7">
        <v>0</v>
      </c>
      <c r="O2862" s="7">
        <f>IFERROR(VLOOKUP(SiscoTable[[#This Row],[Código]],Hoja2!A:B,2,0)*SiscoTable[[#This Row],[Stock_actual]],0)</f>
        <v>0</v>
      </c>
      <c r="P2862" s="6" t="s">
        <v>7</v>
      </c>
      <c r="Q2862" s="7">
        <v>0</v>
      </c>
      <c r="R2862" s="7">
        <v>0</v>
      </c>
      <c r="S2862" s="7" t="s">
        <v>11927</v>
      </c>
      <c r="BI2862"/>
      <c r="BJ2862"/>
    </row>
    <row r="2863" spans="2:62" x14ac:dyDescent="0.4">
      <c r="B2863" s="1">
        <v>16612</v>
      </c>
      <c r="C2863" s="6" t="s">
        <v>30</v>
      </c>
      <c r="D2863" s="6" t="s">
        <v>30</v>
      </c>
      <c r="E2863" s="6" t="s">
        <v>3268</v>
      </c>
      <c r="F2863" s="6" t="s">
        <v>3269</v>
      </c>
      <c r="G2863" s="6" t="s">
        <v>3773</v>
      </c>
      <c r="H2863" s="6" t="s">
        <v>3775</v>
      </c>
      <c r="I2863" s="6" t="s">
        <v>3832</v>
      </c>
      <c r="J2863" s="6" t="s">
        <v>5</v>
      </c>
      <c r="K2863" s="7">
        <v>9.33</v>
      </c>
      <c r="L2863" s="7">
        <f>IFERROR(VLOOKUP(SiscoTable[[#This Row],[Código]],Hoja2!A:B,2,0)*SiscoTable[[#This Row],[Provta(Uns)]],0)</f>
        <v>69.974999999999994</v>
      </c>
      <c r="M2863" s="7">
        <v>24</v>
      </c>
      <c r="N2863" s="7">
        <v>13</v>
      </c>
      <c r="O2863" s="7">
        <f>IFERROR(VLOOKUP(SiscoTable[[#This Row],[Código]],Hoja2!A:B,2,0)*SiscoTable[[#This Row],[Stock_actual]],0)</f>
        <v>97.5</v>
      </c>
      <c r="P2863" s="6" t="s">
        <v>694</v>
      </c>
      <c r="Q2863" s="7">
        <v>10</v>
      </c>
      <c r="R2863" s="7">
        <v>0</v>
      </c>
      <c r="S2863" s="7" t="s">
        <v>11927</v>
      </c>
      <c r="BI2863"/>
      <c r="BJ2863"/>
    </row>
    <row r="2864" spans="2:62" x14ac:dyDescent="0.4">
      <c r="B2864" s="1">
        <v>16613</v>
      </c>
      <c r="C2864" s="6" t="s">
        <v>8</v>
      </c>
      <c r="D2864" s="6" t="s">
        <v>8</v>
      </c>
      <c r="E2864" s="6" t="s">
        <v>3268</v>
      </c>
      <c r="F2864" s="6" t="s">
        <v>3269</v>
      </c>
      <c r="G2864" s="6" t="s">
        <v>3773</v>
      </c>
      <c r="H2864" s="6" t="s">
        <v>3775</v>
      </c>
      <c r="I2864" s="6" t="s">
        <v>4021</v>
      </c>
      <c r="J2864" s="6" t="s">
        <v>5</v>
      </c>
      <c r="K2864" s="7">
        <v>6.33</v>
      </c>
      <c r="L2864" s="7">
        <f>IFERROR(VLOOKUP(SiscoTable[[#This Row],[Código]],Hoja2!A:B,2,0)*SiscoTable[[#This Row],[Provta(Uns)]],0)</f>
        <v>49.374000000000002</v>
      </c>
      <c r="M2864" s="7">
        <v>24</v>
      </c>
      <c r="N2864" s="7">
        <v>1</v>
      </c>
      <c r="O2864" s="7">
        <f>IFERROR(VLOOKUP(SiscoTable[[#This Row],[Código]],Hoja2!A:B,2,0)*SiscoTable[[#This Row],[Stock_actual]],0)</f>
        <v>7.8</v>
      </c>
      <c r="P2864" s="6" t="s">
        <v>214</v>
      </c>
      <c r="Q2864" s="7">
        <v>7</v>
      </c>
      <c r="R2864" s="7">
        <v>0</v>
      </c>
      <c r="S2864" s="7" t="s">
        <v>11927</v>
      </c>
      <c r="BI2864"/>
      <c r="BJ2864"/>
    </row>
    <row r="2865" spans="2:62" x14ac:dyDescent="0.4">
      <c r="B2865" s="1">
        <v>16614</v>
      </c>
      <c r="C2865" s="6" t="s">
        <v>30</v>
      </c>
      <c r="D2865" s="6" t="s">
        <v>25</v>
      </c>
      <c r="E2865" s="6" t="s">
        <v>3268</v>
      </c>
      <c r="F2865" s="6" t="s">
        <v>3269</v>
      </c>
      <c r="G2865" s="6" t="s">
        <v>3773</v>
      </c>
      <c r="H2865" s="6" t="s">
        <v>3775</v>
      </c>
      <c r="I2865" s="6" t="s">
        <v>3833</v>
      </c>
      <c r="J2865" s="6" t="s">
        <v>5</v>
      </c>
      <c r="K2865" s="7">
        <v>43</v>
      </c>
      <c r="L2865" s="7">
        <f>IFERROR(VLOOKUP(SiscoTable[[#This Row],[Código]],Hoja2!A:B,2,0)*SiscoTable[[#This Row],[Provta(Uns)]],0)</f>
        <v>64.5</v>
      </c>
      <c r="M2865" s="7">
        <v>168</v>
      </c>
      <c r="N2865" s="7">
        <v>5</v>
      </c>
      <c r="O2865" s="7">
        <f>IFERROR(VLOOKUP(SiscoTable[[#This Row],[Código]],Hoja2!A:B,2,0)*SiscoTable[[#This Row],[Stock_actual]],0)</f>
        <v>7.5</v>
      </c>
      <c r="P2865" s="6" t="s">
        <v>82</v>
      </c>
      <c r="Q2865" s="7">
        <v>47</v>
      </c>
      <c r="R2865" s="7">
        <v>0</v>
      </c>
      <c r="S2865" s="7" t="s">
        <v>11927</v>
      </c>
      <c r="BI2865"/>
      <c r="BJ2865"/>
    </row>
    <row r="2866" spans="2:62" x14ac:dyDescent="0.4">
      <c r="B2866" s="1">
        <v>16615</v>
      </c>
      <c r="C2866" s="6" t="s">
        <v>8</v>
      </c>
      <c r="D2866" s="6" t="s">
        <v>8</v>
      </c>
      <c r="E2866" s="6" t="s">
        <v>3268</v>
      </c>
      <c r="F2866" s="6" t="s">
        <v>6059</v>
      </c>
      <c r="G2866" s="6" t="s">
        <v>6252</v>
      </c>
      <c r="H2866" s="6" t="s">
        <v>6277</v>
      </c>
      <c r="I2866" s="6" t="s">
        <v>6276</v>
      </c>
      <c r="J2866" s="6" t="s">
        <v>5</v>
      </c>
      <c r="K2866" s="7">
        <v>0.83</v>
      </c>
      <c r="L2866" s="7">
        <f>IFERROR(VLOOKUP(SiscoTable[[#This Row],[Código]],Hoja2!A:B,2,0)*SiscoTable[[#This Row],[Provta(Uns)]],0)</f>
        <v>13.529</v>
      </c>
      <c r="M2866" s="7">
        <v>0</v>
      </c>
      <c r="N2866" s="7">
        <v>14</v>
      </c>
      <c r="O2866" s="7">
        <f>IFERROR(VLOOKUP(SiscoTable[[#This Row],[Código]],Hoja2!A:B,2,0)*SiscoTable[[#This Row],[Stock_actual]],0)</f>
        <v>228.20000000000002</v>
      </c>
      <c r="P2866" s="6" t="s">
        <v>5372</v>
      </c>
      <c r="Q2866" s="7">
        <v>1</v>
      </c>
      <c r="R2866" s="7">
        <v>0</v>
      </c>
      <c r="S2866" s="7" t="s">
        <v>11925</v>
      </c>
      <c r="BI2866"/>
      <c r="BJ2866"/>
    </row>
    <row r="2867" spans="2:62" x14ac:dyDescent="0.4">
      <c r="B2867" s="1">
        <v>16617</v>
      </c>
      <c r="C2867" s="6" t="s">
        <v>8</v>
      </c>
      <c r="D2867" s="6" t="s">
        <v>30</v>
      </c>
      <c r="E2867" s="6" t="s">
        <v>8482</v>
      </c>
      <c r="F2867" s="6" t="s">
        <v>9030</v>
      </c>
      <c r="G2867" s="6" t="s">
        <v>9184</v>
      </c>
      <c r="H2867" s="6" t="s">
        <v>7237</v>
      </c>
      <c r="I2867" s="6" t="s">
        <v>9235</v>
      </c>
      <c r="J2867" s="6" t="s">
        <v>5</v>
      </c>
      <c r="K2867" s="7">
        <v>6.83</v>
      </c>
      <c r="L2867" s="7">
        <f>IFERROR(VLOOKUP(SiscoTable[[#This Row],[Código]],Hoja2!A:B,2,0)*SiscoTable[[#This Row],[Provta(Uns)]],0)</f>
        <v>19.806999999999999</v>
      </c>
      <c r="M2867" s="7">
        <v>0</v>
      </c>
      <c r="N2867" s="7">
        <v>1</v>
      </c>
      <c r="O2867" s="7">
        <f>IFERROR(VLOOKUP(SiscoTable[[#This Row],[Código]],Hoja2!A:B,2,0)*SiscoTable[[#This Row],[Stock_actual]],0)</f>
        <v>2.9</v>
      </c>
      <c r="P2867" s="6" t="s">
        <v>107</v>
      </c>
      <c r="Q2867" s="7">
        <v>8</v>
      </c>
      <c r="R2867" s="7">
        <v>13.72</v>
      </c>
      <c r="S2867" s="7" t="s">
        <v>11926</v>
      </c>
      <c r="BI2867"/>
      <c r="BJ2867"/>
    </row>
    <row r="2868" spans="2:62" x14ac:dyDescent="0.4">
      <c r="B2868" s="1">
        <v>16618</v>
      </c>
      <c r="C2868" s="6" t="s">
        <v>25</v>
      </c>
      <c r="D2868" s="6" t="s">
        <v>30</v>
      </c>
      <c r="E2868" s="6" t="s">
        <v>3268</v>
      </c>
      <c r="F2868" s="6" t="s">
        <v>3269</v>
      </c>
      <c r="G2868" s="6" t="s">
        <v>4996</v>
      </c>
      <c r="H2868" s="6" t="s">
        <v>3563</v>
      </c>
      <c r="I2868" s="6" t="s">
        <v>5010</v>
      </c>
      <c r="J2868" s="6" t="s">
        <v>5</v>
      </c>
      <c r="K2868" s="7">
        <v>5.83</v>
      </c>
      <c r="L2868" s="7">
        <f>IFERROR(VLOOKUP(SiscoTable[[#This Row],[Código]],Hoja2!A:B,2,0)*SiscoTable[[#This Row],[Provta(Uns)]],0)</f>
        <v>53.635999999999996</v>
      </c>
      <c r="M2868" s="7">
        <v>0</v>
      </c>
      <c r="N2868" s="7">
        <v>0</v>
      </c>
      <c r="O2868" s="7">
        <f>IFERROR(VLOOKUP(SiscoTable[[#This Row],[Código]],Hoja2!A:B,2,0)*SiscoTable[[#This Row],[Stock_actual]],0)</f>
        <v>0</v>
      </c>
      <c r="P2868" s="6" t="s">
        <v>7</v>
      </c>
      <c r="Q2868" s="7">
        <v>6</v>
      </c>
      <c r="R2868" s="7">
        <v>11.4</v>
      </c>
      <c r="S2868" s="7" t="s">
        <v>11928</v>
      </c>
      <c r="BI2868"/>
      <c r="BJ2868"/>
    </row>
    <row r="2869" spans="2:62" x14ac:dyDescent="0.4">
      <c r="B2869" s="1">
        <v>16619</v>
      </c>
      <c r="C2869" s="6" t="s">
        <v>25</v>
      </c>
      <c r="D2869" s="6" t="s">
        <v>25</v>
      </c>
      <c r="E2869" s="6" t="s">
        <v>3268</v>
      </c>
      <c r="F2869" s="6" t="s">
        <v>8283</v>
      </c>
      <c r="G2869" s="6" t="s">
        <v>8321</v>
      </c>
      <c r="H2869" s="6" t="s">
        <v>8337</v>
      </c>
      <c r="I2869" s="6" t="s">
        <v>8339</v>
      </c>
      <c r="J2869" s="6" t="s">
        <v>5</v>
      </c>
      <c r="K2869" s="7">
        <v>11</v>
      </c>
      <c r="L2869" s="7">
        <f>IFERROR(VLOOKUP(SiscoTable[[#This Row],[Código]],Hoja2!A:B,2,0)*SiscoTable[[#This Row],[Provta(Uns)]],0)</f>
        <v>224.39999999999998</v>
      </c>
      <c r="M2869" s="7">
        <v>0</v>
      </c>
      <c r="N2869" s="7">
        <v>18</v>
      </c>
      <c r="O2869" s="7">
        <f>IFERROR(VLOOKUP(SiscoTable[[#This Row],[Código]],Hoja2!A:B,2,0)*SiscoTable[[#This Row],[Stock_actual]],0)</f>
        <v>367.2</v>
      </c>
      <c r="P2869" s="6" t="s">
        <v>520</v>
      </c>
      <c r="Q2869" s="7">
        <v>12</v>
      </c>
      <c r="R2869" s="7">
        <v>0</v>
      </c>
      <c r="S2869" s="7" t="s">
        <v>11928</v>
      </c>
      <c r="BI2869"/>
      <c r="BJ2869"/>
    </row>
    <row r="2870" spans="2:62" x14ac:dyDescent="0.4">
      <c r="B2870" s="1">
        <v>16620</v>
      </c>
      <c r="C2870" s="6" t="s">
        <v>8</v>
      </c>
      <c r="D2870" s="6" t="s">
        <v>8</v>
      </c>
      <c r="E2870" s="6" t="s">
        <v>3268</v>
      </c>
      <c r="F2870" s="6" t="s">
        <v>3269</v>
      </c>
      <c r="G2870" s="6" t="s">
        <v>5768</v>
      </c>
      <c r="H2870" s="6" t="s">
        <v>5781</v>
      </c>
      <c r="I2870" s="6" t="s">
        <v>5808</v>
      </c>
      <c r="J2870" s="6" t="s">
        <v>5</v>
      </c>
      <c r="K2870" s="7">
        <v>0.5</v>
      </c>
      <c r="L2870" s="7">
        <f>IFERROR(VLOOKUP(SiscoTable[[#This Row],[Código]],Hoja2!A:B,2,0)*SiscoTable[[#This Row],[Provta(Uns)]],0)</f>
        <v>1.75</v>
      </c>
      <c r="M2870" s="7">
        <v>0</v>
      </c>
      <c r="N2870" s="7">
        <v>12</v>
      </c>
      <c r="O2870" s="7">
        <f>IFERROR(VLOOKUP(SiscoTable[[#This Row],[Código]],Hoja2!A:B,2,0)*SiscoTable[[#This Row],[Stock_actual]],0)</f>
        <v>42</v>
      </c>
      <c r="P2870" s="6" t="s">
        <v>2544</v>
      </c>
      <c r="Q2870" s="7">
        <v>1</v>
      </c>
      <c r="R2870" s="7">
        <v>0</v>
      </c>
      <c r="S2870" s="7" t="s">
        <v>11928</v>
      </c>
      <c r="BI2870"/>
      <c r="BJ2870"/>
    </row>
    <row r="2871" spans="2:62" x14ac:dyDescent="0.4">
      <c r="B2871" s="1">
        <v>16622</v>
      </c>
      <c r="C2871" s="6" t="s">
        <v>30</v>
      </c>
      <c r="D2871" s="6" t="s">
        <v>25</v>
      </c>
      <c r="E2871" s="6" t="s">
        <v>3268</v>
      </c>
      <c r="F2871" s="6" t="s">
        <v>7197</v>
      </c>
      <c r="G2871" s="6" t="s">
        <v>7554</v>
      </c>
      <c r="H2871" s="6" t="s">
        <v>7392</v>
      </c>
      <c r="I2871" s="6" t="s">
        <v>7664</v>
      </c>
      <c r="J2871" s="6" t="s">
        <v>5</v>
      </c>
      <c r="K2871" s="7">
        <v>30.67</v>
      </c>
      <c r="L2871" s="7">
        <f>IFERROR(VLOOKUP(SiscoTable[[#This Row],[Código]],Hoja2!A:B,2,0)*SiscoTable[[#This Row],[Provta(Uns)]],0)</f>
        <v>128.81400000000002</v>
      </c>
      <c r="M2871" s="7">
        <v>0</v>
      </c>
      <c r="N2871" s="7">
        <v>2</v>
      </c>
      <c r="O2871" s="7">
        <f>IFERROR(VLOOKUP(SiscoTable[[#This Row],[Código]],Hoja2!A:B,2,0)*SiscoTable[[#This Row],[Stock_actual]],0)</f>
        <v>8.4</v>
      </c>
      <c r="P2871" s="6" t="s">
        <v>80</v>
      </c>
      <c r="Q2871" s="7">
        <v>34</v>
      </c>
      <c r="R2871" s="7">
        <v>61.24</v>
      </c>
      <c r="S2871" s="7" t="s">
        <v>11928</v>
      </c>
      <c r="BI2871"/>
      <c r="BJ2871"/>
    </row>
    <row r="2872" spans="2:62" x14ac:dyDescent="0.4">
      <c r="B2872" s="1">
        <v>16624</v>
      </c>
      <c r="C2872" s="6" t="s">
        <v>30</v>
      </c>
      <c r="D2872" s="6" t="s">
        <v>25</v>
      </c>
      <c r="E2872" s="6" t="s">
        <v>3268</v>
      </c>
      <c r="F2872" s="6" t="s">
        <v>3269</v>
      </c>
      <c r="G2872" s="6" t="s">
        <v>3479</v>
      </c>
      <c r="H2872" s="6" t="s">
        <v>3493</v>
      </c>
      <c r="I2872" s="6" t="s">
        <v>3549</v>
      </c>
      <c r="J2872" s="6" t="s">
        <v>5</v>
      </c>
      <c r="K2872" s="7">
        <v>84.33</v>
      </c>
      <c r="L2872" s="7">
        <f>IFERROR(VLOOKUP(SiscoTable[[#This Row],[Código]],Hoja2!A:B,2,0)*SiscoTable[[#This Row],[Provta(Uns)]],0)</f>
        <v>126.495</v>
      </c>
      <c r="M2872" s="7">
        <v>0</v>
      </c>
      <c r="N2872" s="7">
        <v>153</v>
      </c>
      <c r="O2872" s="7">
        <f>IFERROR(VLOOKUP(SiscoTable[[#This Row],[Código]],Hoja2!A:B,2,0)*SiscoTable[[#This Row],[Stock_actual]],0)</f>
        <v>229.5</v>
      </c>
      <c r="P2872" s="6" t="s">
        <v>773</v>
      </c>
      <c r="Q2872" s="7">
        <v>93</v>
      </c>
      <c r="R2872" s="7">
        <v>0</v>
      </c>
      <c r="S2872" s="7" t="s">
        <v>11928</v>
      </c>
      <c r="BI2872"/>
      <c r="BJ2872"/>
    </row>
    <row r="2873" spans="2:62" x14ac:dyDescent="0.4">
      <c r="B2873" s="1">
        <v>16625</v>
      </c>
      <c r="C2873" s="6" t="s">
        <v>8</v>
      </c>
      <c r="D2873" s="6" t="s">
        <v>8</v>
      </c>
      <c r="E2873" s="6" t="s">
        <v>3268</v>
      </c>
      <c r="F2873" s="6" t="s">
        <v>3269</v>
      </c>
      <c r="G2873" s="6" t="s">
        <v>5267</v>
      </c>
      <c r="H2873" s="6" t="s">
        <v>4276</v>
      </c>
      <c r="I2873" s="6" t="s">
        <v>5411</v>
      </c>
      <c r="J2873" s="6" t="s">
        <v>5</v>
      </c>
      <c r="K2873" s="7">
        <v>0</v>
      </c>
      <c r="L2873" s="7">
        <f>IFERROR(VLOOKUP(SiscoTable[[#This Row],[Código]],Hoja2!A:B,2,0)*SiscoTable[[#This Row],[Provta(Uns)]],0)</f>
        <v>0</v>
      </c>
      <c r="M2873" s="7">
        <v>0</v>
      </c>
      <c r="N2873" s="7">
        <v>0</v>
      </c>
      <c r="O2873" s="7">
        <f>IFERROR(VLOOKUP(SiscoTable[[#This Row],[Código]],Hoja2!A:B,2,0)*SiscoTable[[#This Row],[Stock_actual]],0)</f>
        <v>0</v>
      </c>
      <c r="P2873" s="6" t="s">
        <v>7</v>
      </c>
      <c r="Q2873" s="7">
        <v>0</v>
      </c>
      <c r="R2873" s="7">
        <v>0</v>
      </c>
      <c r="S2873" s="7" t="s">
        <v>11928</v>
      </c>
      <c r="BI2873"/>
      <c r="BJ2873"/>
    </row>
    <row r="2874" spans="2:62" x14ac:dyDescent="0.4">
      <c r="B2874" s="1">
        <v>16627</v>
      </c>
      <c r="C2874" s="6" t="s">
        <v>8</v>
      </c>
      <c r="D2874" s="6" t="s">
        <v>8</v>
      </c>
      <c r="E2874" s="6" t="s">
        <v>3268</v>
      </c>
      <c r="F2874" s="6" t="s">
        <v>6059</v>
      </c>
      <c r="G2874" s="6" t="s">
        <v>6060</v>
      </c>
      <c r="H2874" s="6" t="s">
        <v>6065</v>
      </c>
      <c r="I2874" s="6" t="s">
        <v>6070</v>
      </c>
      <c r="J2874" s="6" t="s">
        <v>5</v>
      </c>
      <c r="K2874" s="7">
        <v>0</v>
      </c>
      <c r="L2874" s="7">
        <f>IFERROR(VLOOKUP(SiscoTable[[#This Row],[Código]],Hoja2!A:B,2,0)*SiscoTable[[#This Row],[Provta(Uns)]],0)</f>
        <v>0</v>
      </c>
      <c r="M2874" s="7">
        <v>0</v>
      </c>
      <c r="N2874" s="7">
        <v>0</v>
      </c>
      <c r="O2874" s="7">
        <f>IFERROR(VLOOKUP(SiscoTable[[#This Row],[Código]],Hoja2!A:B,2,0)*SiscoTable[[#This Row],[Stock_actual]],0)</f>
        <v>0</v>
      </c>
      <c r="P2874" s="6" t="s">
        <v>7</v>
      </c>
      <c r="Q2874" s="7">
        <v>0</v>
      </c>
      <c r="R2874" s="7">
        <v>0</v>
      </c>
      <c r="S2874" s="7" t="s">
        <v>11925</v>
      </c>
      <c r="BI2874"/>
      <c r="BJ2874"/>
    </row>
    <row r="2875" spans="2:62" x14ac:dyDescent="0.4">
      <c r="B2875" s="1">
        <v>16628</v>
      </c>
      <c r="C2875" s="6" t="s">
        <v>8</v>
      </c>
      <c r="D2875" s="6" t="s">
        <v>8</v>
      </c>
      <c r="E2875" s="6" t="s">
        <v>3268</v>
      </c>
      <c r="F2875" s="6" t="s">
        <v>6059</v>
      </c>
      <c r="G2875" s="6" t="s">
        <v>6060</v>
      </c>
      <c r="H2875" s="6" t="s">
        <v>6072</v>
      </c>
      <c r="I2875" s="6" t="s">
        <v>6071</v>
      </c>
      <c r="J2875" s="6" t="s">
        <v>5</v>
      </c>
      <c r="K2875" s="7">
        <v>0</v>
      </c>
      <c r="L2875" s="7">
        <f>IFERROR(VLOOKUP(SiscoTable[[#This Row],[Código]],Hoja2!A:B,2,0)*SiscoTable[[#This Row],[Provta(Uns)]],0)</f>
        <v>0</v>
      </c>
      <c r="M2875" s="7">
        <v>0</v>
      </c>
      <c r="N2875" s="7">
        <v>0</v>
      </c>
      <c r="O2875" s="7">
        <f>IFERROR(VLOOKUP(SiscoTable[[#This Row],[Código]],Hoja2!A:B,2,0)*SiscoTable[[#This Row],[Stock_actual]],0)</f>
        <v>0</v>
      </c>
      <c r="P2875" s="6" t="s">
        <v>7</v>
      </c>
      <c r="Q2875" s="7">
        <v>0</v>
      </c>
      <c r="R2875" s="7">
        <v>0</v>
      </c>
      <c r="S2875" s="7" t="s">
        <v>11925</v>
      </c>
      <c r="BI2875"/>
      <c r="BJ2875"/>
    </row>
    <row r="2876" spans="2:62" x14ac:dyDescent="0.4">
      <c r="B2876" s="1">
        <v>16629</v>
      </c>
      <c r="C2876" s="6" t="s">
        <v>8</v>
      </c>
      <c r="D2876" s="6" t="s">
        <v>8</v>
      </c>
      <c r="E2876" s="6" t="s">
        <v>3268</v>
      </c>
      <c r="F2876" s="6" t="s">
        <v>6059</v>
      </c>
      <c r="G2876" s="6" t="s">
        <v>6060</v>
      </c>
      <c r="H2876" s="6" t="s">
        <v>6074</v>
      </c>
      <c r="I2876" s="6" t="s">
        <v>6073</v>
      </c>
      <c r="J2876" s="6" t="s">
        <v>5</v>
      </c>
      <c r="K2876" s="7">
        <v>0</v>
      </c>
      <c r="L2876" s="7">
        <f>IFERROR(VLOOKUP(SiscoTable[[#This Row],[Código]],Hoja2!A:B,2,0)*SiscoTable[[#This Row],[Provta(Uns)]],0)</f>
        <v>0</v>
      </c>
      <c r="M2876" s="7">
        <v>0</v>
      </c>
      <c r="N2876" s="7">
        <v>0</v>
      </c>
      <c r="O2876" s="7">
        <f>IFERROR(VLOOKUP(SiscoTable[[#This Row],[Código]],Hoja2!A:B,2,0)*SiscoTable[[#This Row],[Stock_actual]],0)</f>
        <v>0</v>
      </c>
      <c r="P2876" s="6" t="s">
        <v>7</v>
      </c>
      <c r="Q2876" s="7">
        <v>0</v>
      </c>
      <c r="R2876" s="7">
        <v>0</v>
      </c>
      <c r="S2876" s="7" t="s">
        <v>11925</v>
      </c>
      <c r="BI2876"/>
      <c r="BJ2876"/>
    </row>
    <row r="2877" spans="2:62" x14ac:dyDescent="0.4">
      <c r="B2877" s="1">
        <v>16630</v>
      </c>
      <c r="C2877" s="6" t="s">
        <v>8</v>
      </c>
      <c r="D2877" s="6" t="s">
        <v>8</v>
      </c>
      <c r="E2877" s="6" t="s">
        <v>3268</v>
      </c>
      <c r="F2877" s="6" t="s">
        <v>6059</v>
      </c>
      <c r="G2877" s="6" t="s">
        <v>6060</v>
      </c>
      <c r="H2877" s="6" t="s">
        <v>6074</v>
      </c>
      <c r="I2877" s="6" t="s">
        <v>6075</v>
      </c>
      <c r="J2877" s="6" t="s">
        <v>5</v>
      </c>
      <c r="K2877" s="7">
        <v>0.17</v>
      </c>
      <c r="L2877" s="7">
        <f>IFERROR(VLOOKUP(SiscoTable[[#This Row],[Código]],Hoja2!A:B,2,0)*SiscoTable[[#This Row],[Provta(Uns)]],0)</f>
        <v>17.493000000000002</v>
      </c>
      <c r="M2877" s="7">
        <v>0</v>
      </c>
      <c r="N2877" s="7">
        <v>2</v>
      </c>
      <c r="O2877" s="7">
        <f>IFERROR(VLOOKUP(SiscoTable[[#This Row],[Código]],Hoja2!A:B,2,0)*SiscoTable[[#This Row],[Stock_actual]],0)</f>
        <v>205.8</v>
      </c>
      <c r="P2877" s="6" t="s">
        <v>722</v>
      </c>
      <c r="Q2877" s="7">
        <v>0</v>
      </c>
      <c r="R2877" s="7">
        <v>0</v>
      </c>
      <c r="S2877" s="7" t="s">
        <v>11925</v>
      </c>
      <c r="BI2877"/>
      <c r="BJ2877"/>
    </row>
    <row r="2878" spans="2:62" x14ac:dyDescent="0.4">
      <c r="B2878" s="1">
        <v>16631</v>
      </c>
      <c r="C2878" s="6" t="s">
        <v>8</v>
      </c>
      <c r="D2878" s="6" t="s">
        <v>8</v>
      </c>
      <c r="E2878" s="6" t="s">
        <v>3268</v>
      </c>
      <c r="F2878" s="6" t="s">
        <v>6059</v>
      </c>
      <c r="G2878" s="6" t="s">
        <v>6060</v>
      </c>
      <c r="H2878" s="6" t="s">
        <v>6077</v>
      </c>
      <c r="I2878" s="6" t="s">
        <v>6076</v>
      </c>
      <c r="J2878" s="6" t="s">
        <v>5</v>
      </c>
      <c r="K2878" s="7">
        <v>0</v>
      </c>
      <c r="L2878" s="7">
        <f>IFERROR(VLOOKUP(SiscoTable[[#This Row],[Código]],Hoja2!A:B,2,0)*SiscoTable[[#This Row],[Provta(Uns)]],0)</f>
        <v>0</v>
      </c>
      <c r="M2878" s="7">
        <v>0</v>
      </c>
      <c r="N2878" s="7">
        <v>3</v>
      </c>
      <c r="O2878" s="7">
        <f>IFERROR(VLOOKUP(SiscoTable[[#This Row],[Código]],Hoja2!A:B,2,0)*SiscoTable[[#This Row],[Stock_actual]],0)</f>
        <v>226.5</v>
      </c>
      <c r="P2878" s="6" t="s">
        <v>134</v>
      </c>
      <c r="Q2878" s="7">
        <v>0</v>
      </c>
      <c r="R2878" s="7">
        <v>0</v>
      </c>
      <c r="S2878" s="7" t="s">
        <v>11925</v>
      </c>
      <c r="BI2878"/>
      <c r="BJ2878"/>
    </row>
    <row r="2879" spans="2:62" x14ac:dyDescent="0.4">
      <c r="B2879" s="1">
        <v>16632</v>
      </c>
      <c r="C2879" s="6" t="s">
        <v>25</v>
      </c>
      <c r="D2879" s="6" t="s">
        <v>8</v>
      </c>
      <c r="E2879" s="6" t="s">
        <v>3268</v>
      </c>
      <c r="F2879" s="6" t="s">
        <v>6059</v>
      </c>
      <c r="G2879" s="6" t="s">
        <v>6252</v>
      </c>
      <c r="H2879" s="6" t="s">
        <v>6254</v>
      </c>
      <c r="I2879" s="6" t="s">
        <v>6253</v>
      </c>
      <c r="J2879" s="6" t="s">
        <v>5</v>
      </c>
      <c r="K2879" s="7">
        <v>3.33</v>
      </c>
      <c r="L2879" s="7">
        <f>IFERROR(VLOOKUP(SiscoTable[[#This Row],[Código]],Hoja2!A:B,2,0)*SiscoTable[[#This Row],[Provta(Uns)]],0)</f>
        <v>329.33700000000005</v>
      </c>
      <c r="M2879" s="7">
        <v>0</v>
      </c>
      <c r="N2879" s="7">
        <v>16</v>
      </c>
      <c r="O2879" s="7">
        <f>IFERROR(VLOOKUP(SiscoTable[[#This Row],[Código]],Hoja2!A:B,2,0)*SiscoTable[[#This Row],[Stock_actual]],0)</f>
        <v>1582.4</v>
      </c>
      <c r="P2879" s="6" t="s">
        <v>1448</v>
      </c>
      <c r="Q2879" s="7">
        <v>4</v>
      </c>
      <c r="R2879" s="7">
        <v>0</v>
      </c>
      <c r="S2879" s="7" t="s">
        <v>11925</v>
      </c>
      <c r="BI2879"/>
      <c r="BJ2879"/>
    </row>
    <row r="2880" spans="2:62" x14ac:dyDescent="0.4">
      <c r="B2880" s="1">
        <v>16633</v>
      </c>
      <c r="C2880" s="6" t="s">
        <v>30</v>
      </c>
      <c r="D2880" s="6" t="s">
        <v>8</v>
      </c>
      <c r="E2880" s="6" t="s">
        <v>3268</v>
      </c>
      <c r="F2880" s="6" t="s">
        <v>6059</v>
      </c>
      <c r="G2880" s="6" t="s">
        <v>6252</v>
      </c>
      <c r="H2880" s="6" t="s">
        <v>6254</v>
      </c>
      <c r="I2880" s="6" t="s">
        <v>6260</v>
      </c>
      <c r="J2880" s="6" t="s">
        <v>5</v>
      </c>
      <c r="K2880" s="7">
        <v>1.5</v>
      </c>
      <c r="L2880" s="7">
        <f>IFERROR(VLOOKUP(SiscoTable[[#This Row],[Código]],Hoja2!A:B,2,0)*SiscoTable[[#This Row],[Provta(Uns)]],0)</f>
        <v>129</v>
      </c>
      <c r="M2880" s="7">
        <v>0</v>
      </c>
      <c r="N2880" s="7">
        <v>20</v>
      </c>
      <c r="O2880" s="7">
        <f>IFERROR(VLOOKUP(SiscoTable[[#This Row],[Código]],Hoja2!A:B,2,0)*SiscoTable[[#This Row],[Stock_actual]],0)</f>
        <v>1720</v>
      </c>
      <c r="P2880" s="6" t="s">
        <v>4100</v>
      </c>
      <c r="Q2880" s="7">
        <v>2</v>
      </c>
      <c r="R2880" s="7">
        <v>0</v>
      </c>
      <c r="S2880" s="7" t="s">
        <v>11925</v>
      </c>
      <c r="BI2880"/>
      <c r="BJ2880"/>
    </row>
    <row r="2881" spans="2:62" x14ac:dyDescent="0.4">
      <c r="B2881" s="1">
        <v>16634</v>
      </c>
      <c r="C2881" s="6" t="s">
        <v>25</v>
      </c>
      <c r="D2881" s="6" t="s">
        <v>8</v>
      </c>
      <c r="E2881" s="6" t="s">
        <v>3268</v>
      </c>
      <c r="F2881" s="6" t="s">
        <v>6059</v>
      </c>
      <c r="G2881" s="6" t="s">
        <v>6252</v>
      </c>
      <c r="H2881" s="6" t="s">
        <v>6254</v>
      </c>
      <c r="I2881" s="6" t="s">
        <v>6255</v>
      </c>
      <c r="J2881" s="6" t="s">
        <v>5</v>
      </c>
      <c r="K2881" s="7">
        <v>6</v>
      </c>
      <c r="L2881" s="7">
        <f>IFERROR(VLOOKUP(SiscoTable[[#This Row],[Código]],Hoja2!A:B,2,0)*SiscoTable[[#This Row],[Provta(Uns)]],0)</f>
        <v>551.40000000000009</v>
      </c>
      <c r="M2881" s="7">
        <v>0</v>
      </c>
      <c r="N2881" s="7">
        <v>12</v>
      </c>
      <c r="O2881" s="7">
        <f>IFERROR(VLOOKUP(SiscoTable[[#This Row],[Código]],Hoja2!A:B,2,0)*SiscoTable[[#This Row],[Stock_actual]],0)</f>
        <v>1102.8000000000002</v>
      </c>
      <c r="P2881" s="6" t="s">
        <v>242</v>
      </c>
      <c r="Q2881" s="7">
        <v>7</v>
      </c>
      <c r="R2881" s="7">
        <v>0</v>
      </c>
      <c r="S2881" s="7" t="s">
        <v>11925</v>
      </c>
      <c r="BI2881"/>
      <c r="BJ2881"/>
    </row>
    <row r="2882" spans="2:62" x14ac:dyDescent="0.4">
      <c r="B2882" s="1">
        <v>16635</v>
      </c>
      <c r="C2882" s="6" t="s">
        <v>8</v>
      </c>
      <c r="D2882" s="6" t="s">
        <v>8</v>
      </c>
      <c r="E2882" s="6" t="s">
        <v>3268</v>
      </c>
      <c r="F2882" s="6" t="s">
        <v>6059</v>
      </c>
      <c r="G2882" s="6" t="s">
        <v>6252</v>
      </c>
      <c r="H2882" s="6" t="s">
        <v>6279</v>
      </c>
      <c r="I2882" s="6" t="s">
        <v>6278</v>
      </c>
      <c r="J2882" s="6" t="s">
        <v>5</v>
      </c>
      <c r="K2882" s="7">
        <v>0.33</v>
      </c>
      <c r="L2882" s="7">
        <f>IFERROR(VLOOKUP(SiscoTable[[#This Row],[Código]],Hoja2!A:B,2,0)*SiscoTable[[#This Row],[Provta(Uns)]],0)</f>
        <v>26.07</v>
      </c>
      <c r="M2882" s="7">
        <v>0</v>
      </c>
      <c r="N2882" s="7">
        <v>4</v>
      </c>
      <c r="O2882" s="7">
        <f>IFERROR(VLOOKUP(SiscoTable[[#This Row],[Código]],Hoja2!A:B,2,0)*SiscoTable[[#This Row],[Stock_actual]],0)</f>
        <v>316</v>
      </c>
      <c r="P2882" s="6" t="s">
        <v>2784</v>
      </c>
      <c r="Q2882" s="7">
        <v>0</v>
      </c>
      <c r="R2882" s="7">
        <v>0</v>
      </c>
      <c r="S2882" s="7" t="s">
        <v>11925</v>
      </c>
      <c r="BI2882"/>
      <c r="BJ2882"/>
    </row>
    <row r="2883" spans="2:62" x14ac:dyDescent="0.4">
      <c r="B2883" s="1">
        <v>16636</v>
      </c>
      <c r="C2883" s="6" t="s">
        <v>8</v>
      </c>
      <c r="D2883" s="6" t="s">
        <v>8</v>
      </c>
      <c r="E2883" s="6" t="s">
        <v>3268</v>
      </c>
      <c r="F2883" s="6" t="s">
        <v>6059</v>
      </c>
      <c r="G2883" s="6" t="s">
        <v>6252</v>
      </c>
      <c r="H2883" s="6" t="s">
        <v>6281</v>
      </c>
      <c r="I2883" s="6" t="s">
        <v>6280</v>
      </c>
      <c r="J2883" s="6" t="s">
        <v>5</v>
      </c>
      <c r="K2883" s="7">
        <v>0</v>
      </c>
      <c r="L2883" s="7">
        <f>IFERROR(VLOOKUP(SiscoTable[[#This Row],[Código]],Hoja2!A:B,2,0)*SiscoTable[[#This Row],[Provta(Uns)]],0)</f>
        <v>0</v>
      </c>
      <c r="M2883" s="7">
        <v>0</v>
      </c>
      <c r="N2883" s="7">
        <v>0</v>
      </c>
      <c r="O2883" s="7">
        <f>IFERROR(VLOOKUP(SiscoTable[[#This Row],[Código]],Hoja2!A:B,2,0)*SiscoTable[[#This Row],[Stock_actual]],0)</f>
        <v>0</v>
      </c>
      <c r="P2883" s="6" t="s">
        <v>7</v>
      </c>
      <c r="Q2883" s="7">
        <v>0</v>
      </c>
      <c r="R2883" s="7">
        <v>0</v>
      </c>
      <c r="S2883" s="7" t="s">
        <v>11925</v>
      </c>
      <c r="BI2883"/>
      <c r="BJ2883"/>
    </row>
    <row r="2884" spans="2:62" x14ac:dyDescent="0.4">
      <c r="B2884" s="1">
        <v>16638</v>
      </c>
      <c r="C2884" s="6" t="s">
        <v>8</v>
      </c>
      <c r="D2884" s="6" t="s">
        <v>8</v>
      </c>
      <c r="E2884" s="6" t="s">
        <v>3268</v>
      </c>
      <c r="F2884" s="6" t="s">
        <v>6059</v>
      </c>
      <c r="G2884" s="6" t="s">
        <v>6252</v>
      </c>
      <c r="H2884" s="6" t="s">
        <v>6283</v>
      </c>
      <c r="I2884" s="6" t="s">
        <v>6282</v>
      </c>
      <c r="J2884" s="6" t="s">
        <v>5</v>
      </c>
      <c r="K2884" s="7">
        <v>0</v>
      </c>
      <c r="L2884" s="7">
        <f>IFERROR(VLOOKUP(SiscoTable[[#This Row],[Código]],Hoja2!A:B,2,0)*SiscoTable[[#This Row],[Provta(Uns)]],0)</f>
        <v>0</v>
      </c>
      <c r="M2884" s="7">
        <v>0</v>
      </c>
      <c r="N2884" s="7">
        <v>7</v>
      </c>
      <c r="O2884" s="7">
        <f>IFERROR(VLOOKUP(SiscoTable[[#This Row],[Código]],Hoja2!A:B,2,0)*SiscoTable[[#This Row],[Stock_actual]],0)</f>
        <v>321.3</v>
      </c>
      <c r="P2884" s="6" t="s">
        <v>134</v>
      </c>
      <c r="Q2884" s="7">
        <v>0</v>
      </c>
      <c r="R2884" s="7">
        <v>0</v>
      </c>
      <c r="S2884" s="7" t="s">
        <v>11925</v>
      </c>
      <c r="BI2884"/>
      <c r="BJ2884"/>
    </row>
    <row r="2885" spans="2:62" x14ac:dyDescent="0.4">
      <c r="B2885" s="1">
        <v>16639</v>
      </c>
      <c r="C2885" s="6" t="s">
        <v>25</v>
      </c>
      <c r="D2885" s="6" t="s">
        <v>8</v>
      </c>
      <c r="E2885" s="6" t="s">
        <v>3268</v>
      </c>
      <c r="F2885" s="6" t="s">
        <v>6059</v>
      </c>
      <c r="G2885" s="6" t="s">
        <v>6252</v>
      </c>
      <c r="H2885" s="6" t="s">
        <v>6237</v>
      </c>
      <c r="I2885" s="6" t="s">
        <v>6256</v>
      </c>
      <c r="J2885" s="6" t="s">
        <v>5</v>
      </c>
      <c r="K2885" s="7">
        <v>5.17</v>
      </c>
      <c r="L2885" s="7">
        <f>IFERROR(VLOOKUP(SiscoTable[[#This Row],[Código]],Hoja2!A:B,2,0)*SiscoTable[[#This Row],[Provta(Uns)]],0)</f>
        <v>336.05</v>
      </c>
      <c r="M2885" s="7">
        <v>0</v>
      </c>
      <c r="N2885" s="7">
        <v>35</v>
      </c>
      <c r="O2885" s="7">
        <f>IFERROR(VLOOKUP(SiscoTable[[#This Row],[Código]],Hoja2!A:B,2,0)*SiscoTable[[#This Row],[Stock_actual]],0)</f>
        <v>2275</v>
      </c>
      <c r="P2885" s="6" t="s">
        <v>1510</v>
      </c>
      <c r="Q2885" s="7">
        <v>6</v>
      </c>
      <c r="R2885" s="7">
        <v>0</v>
      </c>
      <c r="S2885" s="7" t="s">
        <v>11925</v>
      </c>
      <c r="BI2885"/>
      <c r="BJ2885"/>
    </row>
    <row r="2886" spans="2:62" x14ac:dyDescent="0.4">
      <c r="B2886" s="1">
        <v>16640</v>
      </c>
      <c r="C2886" s="6" t="s">
        <v>8</v>
      </c>
      <c r="D2886" s="6" t="s">
        <v>8</v>
      </c>
      <c r="E2886" s="6" t="s">
        <v>3268</v>
      </c>
      <c r="F2886" s="6" t="s">
        <v>6059</v>
      </c>
      <c r="G2886" s="6" t="s">
        <v>6489</v>
      </c>
      <c r="H2886" s="6" t="s">
        <v>6164</v>
      </c>
      <c r="I2886" s="6" t="s">
        <v>6603</v>
      </c>
      <c r="J2886" s="6" t="s">
        <v>5</v>
      </c>
      <c r="K2886" s="7">
        <v>1.33</v>
      </c>
      <c r="L2886" s="7">
        <f>IFERROR(VLOOKUP(SiscoTable[[#This Row],[Código]],Hoja2!A:B,2,0)*SiscoTable[[#This Row],[Provta(Uns)]],0)</f>
        <v>21.147000000000002</v>
      </c>
      <c r="M2886" s="7">
        <v>0</v>
      </c>
      <c r="N2886" s="7">
        <v>18</v>
      </c>
      <c r="O2886" s="7">
        <f>IFERROR(VLOOKUP(SiscoTable[[#This Row],[Código]],Hoja2!A:B,2,0)*SiscoTable[[#This Row],[Stock_actual]],0)</f>
        <v>286.2</v>
      </c>
      <c r="P2886" s="6" t="s">
        <v>3919</v>
      </c>
      <c r="Q2886" s="7">
        <v>1</v>
      </c>
      <c r="R2886" s="7">
        <v>0</v>
      </c>
      <c r="S2886" s="7" t="s">
        <v>11925</v>
      </c>
      <c r="BI2886"/>
      <c r="BJ2886"/>
    </row>
    <row r="2887" spans="2:62" x14ac:dyDescent="0.4">
      <c r="B2887" s="1">
        <v>16641</v>
      </c>
      <c r="C2887" s="6" t="s">
        <v>30</v>
      </c>
      <c r="D2887" s="6" t="s">
        <v>8</v>
      </c>
      <c r="E2887" s="6" t="s">
        <v>3268</v>
      </c>
      <c r="F2887" s="6" t="s">
        <v>6059</v>
      </c>
      <c r="G2887" s="6" t="s">
        <v>6489</v>
      </c>
      <c r="H2887" s="6" t="s">
        <v>6164</v>
      </c>
      <c r="I2887" s="6" t="s">
        <v>6529</v>
      </c>
      <c r="J2887" s="6" t="s">
        <v>5</v>
      </c>
      <c r="K2887" s="7">
        <v>1.17</v>
      </c>
      <c r="L2887" s="7">
        <f>IFERROR(VLOOKUP(SiscoTable[[#This Row],[Código]],Hoja2!A:B,2,0)*SiscoTable[[#This Row],[Provta(Uns)]],0)</f>
        <v>52.532999999999994</v>
      </c>
      <c r="M2887" s="7">
        <v>0</v>
      </c>
      <c r="N2887" s="7">
        <v>36</v>
      </c>
      <c r="O2887" s="7">
        <f>IFERROR(VLOOKUP(SiscoTable[[#This Row],[Código]],Hoja2!A:B,2,0)*SiscoTable[[#This Row],[Stock_actual]],0)</f>
        <v>1616.3999999999999</v>
      </c>
      <c r="P2887" s="6" t="s">
        <v>6530</v>
      </c>
      <c r="Q2887" s="7">
        <v>1</v>
      </c>
      <c r="R2887" s="7">
        <v>0</v>
      </c>
      <c r="S2887" s="7" t="s">
        <v>11925</v>
      </c>
      <c r="BI2887"/>
      <c r="BJ2887"/>
    </row>
    <row r="2888" spans="2:62" x14ac:dyDescent="0.4">
      <c r="B2888" s="1">
        <v>16642</v>
      </c>
      <c r="C2888" s="6" t="s">
        <v>30</v>
      </c>
      <c r="D2888" s="6" t="s">
        <v>8</v>
      </c>
      <c r="E2888" s="6" t="s">
        <v>3268</v>
      </c>
      <c r="F2888" s="6" t="s">
        <v>6059</v>
      </c>
      <c r="G2888" s="6" t="s">
        <v>6489</v>
      </c>
      <c r="H2888" s="6" t="s">
        <v>6309</v>
      </c>
      <c r="I2888" s="6" t="s">
        <v>6531</v>
      </c>
      <c r="J2888" s="6" t="s">
        <v>5</v>
      </c>
      <c r="K2888" s="7">
        <v>4.5</v>
      </c>
      <c r="L2888" s="7">
        <f>IFERROR(VLOOKUP(SiscoTable[[#This Row],[Código]],Hoja2!A:B,2,0)*SiscoTable[[#This Row],[Provta(Uns)]],0)</f>
        <v>94.5</v>
      </c>
      <c r="M2888" s="7">
        <v>0</v>
      </c>
      <c r="N2888" s="7">
        <v>10</v>
      </c>
      <c r="O2888" s="7">
        <f>IFERROR(VLOOKUP(SiscoTable[[#This Row],[Código]],Hoja2!A:B,2,0)*SiscoTable[[#This Row],[Stock_actual]],0)</f>
        <v>210</v>
      </c>
      <c r="P2888" s="6" t="s">
        <v>556</v>
      </c>
      <c r="Q2888" s="7">
        <v>5</v>
      </c>
      <c r="R2888" s="7">
        <v>0</v>
      </c>
      <c r="S2888" s="7" t="s">
        <v>11925</v>
      </c>
      <c r="BI2888"/>
      <c r="BJ2888"/>
    </row>
    <row r="2889" spans="2:62" x14ac:dyDescent="0.4">
      <c r="B2889" s="1">
        <v>16643</v>
      </c>
      <c r="C2889" s="6" t="s">
        <v>8</v>
      </c>
      <c r="D2889" s="6" t="s">
        <v>8</v>
      </c>
      <c r="E2889" s="6" t="s">
        <v>3268</v>
      </c>
      <c r="F2889" s="6" t="s">
        <v>6059</v>
      </c>
      <c r="G2889" s="6" t="s">
        <v>6489</v>
      </c>
      <c r="H2889" s="6" t="s">
        <v>6313</v>
      </c>
      <c r="I2889" s="6" t="s">
        <v>6604</v>
      </c>
      <c r="J2889" s="6" t="s">
        <v>5</v>
      </c>
      <c r="K2889" s="7">
        <v>2.17</v>
      </c>
      <c r="L2889" s="7">
        <f>IFERROR(VLOOKUP(SiscoTable[[#This Row],[Código]],Hoja2!A:B,2,0)*SiscoTable[[#This Row],[Provta(Uns)]],0)</f>
        <v>36.672999999999995</v>
      </c>
      <c r="M2889" s="7">
        <v>0</v>
      </c>
      <c r="N2889" s="7">
        <v>14</v>
      </c>
      <c r="O2889" s="7">
        <f>IFERROR(VLOOKUP(SiscoTable[[#This Row],[Código]],Hoja2!A:B,2,0)*SiscoTable[[#This Row],[Stock_actual]],0)</f>
        <v>236.59999999999997</v>
      </c>
      <c r="P2889" s="6" t="s">
        <v>1104</v>
      </c>
      <c r="Q2889" s="7">
        <v>2</v>
      </c>
      <c r="R2889" s="7">
        <v>0</v>
      </c>
      <c r="S2889" s="7" t="s">
        <v>11925</v>
      </c>
      <c r="BI2889"/>
      <c r="BJ2889"/>
    </row>
    <row r="2890" spans="2:62" x14ac:dyDescent="0.4">
      <c r="B2890" s="1">
        <v>16645</v>
      </c>
      <c r="C2890" s="6" t="s">
        <v>8</v>
      </c>
      <c r="D2890" s="6" t="s">
        <v>8</v>
      </c>
      <c r="E2890" s="6" t="s">
        <v>3268</v>
      </c>
      <c r="F2890" s="6" t="s">
        <v>6059</v>
      </c>
      <c r="G2890" s="6" t="s">
        <v>6489</v>
      </c>
      <c r="H2890" s="6" t="s">
        <v>6606</v>
      </c>
      <c r="I2890" s="6" t="s">
        <v>6605</v>
      </c>
      <c r="J2890" s="6" t="s">
        <v>5</v>
      </c>
      <c r="K2890" s="7">
        <v>0.5</v>
      </c>
      <c r="L2890" s="7">
        <f>IFERROR(VLOOKUP(SiscoTable[[#This Row],[Código]],Hoja2!A:B,2,0)*SiscoTable[[#This Row],[Provta(Uns)]],0)</f>
        <v>48.5</v>
      </c>
      <c r="M2890" s="7">
        <v>0</v>
      </c>
      <c r="N2890" s="7">
        <v>4</v>
      </c>
      <c r="O2890" s="7">
        <f>IFERROR(VLOOKUP(SiscoTable[[#This Row],[Código]],Hoja2!A:B,2,0)*SiscoTable[[#This Row],[Stock_actual]],0)</f>
        <v>388</v>
      </c>
      <c r="P2890" s="6" t="s">
        <v>1759</v>
      </c>
      <c r="Q2890" s="7">
        <v>1</v>
      </c>
      <c r="R2890" s="7">
        <v>0</v>
      </c>
      <c r="S2890" s="7" t="s">
        <v>11925</v>
      </c>
      <c r="BI2890"/>
      <c r="BJ2890"/>
    </row>
    <row r="2891" spans="2:62" x14ac:dyDescent="0.4">
      <c r="B2891" s="1">
        <v>16646</v>
      </c>
      <c r="C2891" s="6" t="s">
        <v>30</v>
      </c>
      <c r="D2891" s="6" t="s">
        <v>8</v>
      </c>
      <c r="E2891" s="6" t="s">
        <v>3268</v>
      </c>
      <c r="F2891" s="6" t="s">
        <v>6059</v>
      </c>
      <c r="G2891" s="6" t="s">
        <v>6489</v>
      </c>
      <c r="H2891" s="6" t="s">
        <v>6533</v>
      </c>
      <c r="I2891" s="6" t="s">
        <v>6532</v>
      </c>
      <c r="J2891" s="6" t="s">
        <v>5</v>
      </c>
      <c r="K2891" s="7">
        <v>1.17</v>
      </c>
      <c r="L2891" s="7">
        <f>IFERROR(VLOOKUP(SiscoTable[[#This Row],[Código]],Hoja2!A:B,2,0)*SiscoTable[[#This Row],[Provta(Uns)]],0)</f>
        <v>253.89</v>
      </c>
      <c r="M2891" s="7">
        <v>0</v>
      </c>
      <c r="N2891" s="7">
        <v>2</v>
      </c>
      <c r="O2891" s="7">
        <f>IFERROR(VLOOKUP(SiscoTable[[#This Row],[Código]],Hoja2!A:B,2,0)*SiscoTable[[#This Row],[Stock_actual]],0)</f>
        <v>434</v>
      </c>
      <c r="P2891" s="6" t="s">
        <v>788</v>
      </c>
      <c r="Q2891" s="7">
        <v>1</v>
      </c>
      <c r="R2891" s="7">
        <v>0</v>
      </c>
      <c r="S2891" s="7" t="s">
        <v>11925</v>
      </c>
      <c r="BI2891"/>
      <c r="BJ2891"/>
    </row>
    <row r="2892" spans="2:62" x14ac:dyDescent="0.4">
      <c r="B2892" s="1">
        <v>16647</v>
      </c>
      <c r="C2892" s="6" t="s">
        <v>8</v>
      </c>
      <c r="D2892" s="6" t="s">
        <v>8</v>
      </c>
      <c r="E2892" s="6" t="s">
        <v>3268</v>
      </c>
      <c r="F2892" s="6" t="s">
        <v>6059</v>
      </c>
      <c r="G2892" s="6" t="s">
        <v>6307</v>
      </c>
      <c r="H2892" s="6" t="s">
        <v>6164</v>
      </c>
      <c r="I2892" s="6" t="s">
        <v>6355</v>
      </c>
      <c r="J2892" s="6" t="s">
        <v>5</v>
      </c>
      <c r="K2892" s="7">
        <v>0.83</v>
      </c>
      <c r="L2892" s="7">
        <f>IFERROR(VLOOKUP(SiscoTable[[#This Row],[Código]],Hoja2!A:B,2,0)*SiscoTable[[#This Row],[Provta(Uns)]],0)</f>
        <v>55.527000000000001</v>
      </c>
      <c r="M2892" s="7">
        <v>0</v>
      </c>
      <c r="N2892" s="7">
        <v>13</v>
      </c>
      <c r="O2892" s="7">
        <f>IFERROR(VLOOKUP(SiscoTable[[#This Row],[Código]],Hoja2!A:B,2,0)*SiscoTable[[#This Row],[Stock_actual]],0)</f>
        <v>869.7</v>
      </c>
      <c r="P2892" s="6" t="s">
        <v>2098</v>
      </c>
      <c r="Q2892" s="7">
        <v>1</v>
      </c>
      <c r="R2892" s="7">
        <v>0</v>
      </c>
      <c r="S2892" s="7" t="s">
        <v>11925</v>
      </c>
      <c r="BI2892"/>
      <c r="BJ2892"/>
    </row>
    <row r="2893" spans="2:62" x14ac:dyDescent="0.4">
      <c r="B2893" s="1">
        <v>16648</v>
      </c>
      <c r="C2893" s="6" t="s">
        <v>30</v>
      </c>
      <c r="D2893" s="6" t="s">
        <v>8</v>
      </c>
      <c r="E2893" s="6" t="s">
        <v>3268</v>
      </c>
      <c r="F2893" s="6" t="s">
        <v>6059</v>
      </c>
      <c r="G2893" s="6" t="s">
        <v>6307</v>
      </c>
      <c r="H2893" s="6" t="s">
        <v>6164</v>
      </c>
      <c r="I2893" s="6" t="s">
        <v>6326</v>
      </c>
      <c r="J2893" s="6" t="s">
        <v>5</v>
      </c>
      <c r="K2893" s="7">
        <v>2.17</v>
      </c>
      <c r="L2893" s="7">
        <f>IFERROR(VLOOKUP(SiscoTable[[#This Row],[Código]],Hoja2!A:B,2,0)*SiscoTable[[#This Row],[Provta(Uns)]],0)</f>
        <v>70.524999999999991</v>
      </c>
      <c r="M2893" s="7">
        <v>0</v>
      </c>
      <c r="N2893" s="7">
        <v>15</v>
      </c>
      <c r="O2893" s="7">
        <f>IFERROR(VLOOKUP(SiscoTable[[#This Row],[Código]],Hoja2!A:B,2,0)*SiscoTable[[#This Row],[Stock_actual]],0)</f>
        <v>487.5</v>
      </c>
      <c r="P2893" s="6" t="s">
        <v>5093</v>
      </c>
      <c r="Q2893" s="7">
        <v>2</v>
      </c>
      <c r="R2893" s="7">
        <v>0</v>
      </c>
      <c r="S2893" s="7" t="s">
        <v>11925</v>
      </c>
      <c r="BI2893"/>
      <c r="BJ2893"/>
    </row>
    <row r="2894" spans="2:62" x14ac:dyDescent="0.4">
      <c r="B2894" s="1">
        <v>16649</v>
      </c>
      <c r="C2894" s="6" t="s">
        <v>30</v>
      </c>
      <c r="D2894" s="6" t="s">
        <v>8</v>
      </c>
      <c r="E2894" s="6" t="s">
        <v>3268</v>
      </c>
      <c r="F2894" s="6" t="s">
        <v>6059</v>
      </c>
      <c r="G2894" s="6" t="s">
        <v>6307</v>
      </c>
      <c r="H2894" s="6" t="s">
        <v>6309</v>
      </c>
      <c r="I2894" s="6" t="s">
        <v>6327</v>
      </c>
      <c r="J2894" s="6" t="s">
        <v>5</v>
      </c>
      <c r="K2894" s="7">
        <v>1</v>
      </c>
      <c r="L2894" s="7">
        <f>IFERROR(VLOOKUP(SiscoTable[[#This Row],[Código]],Hoja2!A:B,2,0)*SiscoTable[[#This Row],[Provta(Uns)]],0)</f>
        <v>82</v>
      </c>
      <c r="M2894" s="7">
        <v>0</v>
      </c>
      <c r="N2894" s="7">
        <v>3</v>
      </c>
      <c r="O2894" s="7">
        <f>IFERROR(VLOOKUP(SiscoTable[[#This Row],[Código]],Hoja2!A:B,2,0)*SiscoTable[[#This Row],[Stock_actual]],0)</f>
        <v>246</v>
      </c>
      <c r="P2894" s="6" t="s">
        <v>983</v>
      </c>
      <c r="Q2894" s="7">
        <v>1</v>
      </c>
      <c r="R2894" s="7">
        <v>0</v>
      </c>
      <c r="S2894" s="7" t="s">
        <v>11925</v>
      </c>
      <c r="BI2894"/>
      <c r="BJ2894"/>
    </row>
    <row r="2895" spans="2:62" x14ac:dyDescent="0.4">
      <c r="B2895" s="1">
        <v>16650</v>
      </c>
      <c r="C2895" s="6" t="s">
        <v>8</v>
      </c>
      <c r="D2895" s="6" t="s">
        <v>8</v>
      </c>
      <c r="E2895" s="6" t="s">
        <v>3268</v>
      </c>
      <c r="F2895" s="6" t="s">
        <v>6059</v>
      </c>
      <c r="G2895" s="6" t="s">
        <v>6307</v>
      </c>
      <c r="H2895" s="6" t="s">
        <v>6357</v>
      </c>
      <c r="I2895" s="6" t="s">
        <v>6356</v>
      </c>
      <c r="J2895" s="6" t="s">
        <v>5</v>
      </c>
      <c r="K2895" s="7">
        <v>0</v>
      </c>
      <c r="L2895" s="7">
        <f>IFERROR(VLOOKUP(SiscoTable[[#This Row],[Código]],Hoja2!A:B,2,0)*SiscoTable[[#This Row],[Provta(Uns)]],0)</f>
        <v>0</v>
      </c>
      <c r="M2895" s="7">
        <v>0</v>
      </c>
      <c r="N2895" s="7">
        <v>3</v>
      </c>
      <c r="O2895" s="7">
        <f>IFERROR(VLOOKUP(SiscoTable[[#This Row],[Código]],Hoja2!A:B,2,0)*SiscoTable[[#This Row],[Stock_actual]],0)</f>
        <v>206.39999999999998</v>
      </c>
      <c r="P2895" s="6" t="s">
        <v>134</v>
      </c>
      <c r="Q2895" s="7">
        <v>0</v>
      </c>
      <c r="R2895" s="7">
        <v>0</v>
      </c>
      <c r="S2895" s="7" t="s">
        <v>11925</v>
      </c>
      <c r="BI2895"/>
      <c r="BJ2895"/>
    </row>
    <row r="2896" spans="2:62" x14ac:dyDescent="0.4">
      <c r="B2896" s="1">
        <v>16651</v>
      </c>
      <c r="C2896" s="6" t="s">
        <v>30</v>
      </c>
      <c r="D2896" s="6" t="s">
        <v>8</v>
      </c>
      <c r="E2896" s="6" t="s">
        <v>3268</v>
      </c>
      <c r="F2896" s="6" t="s">
        <v>6059</v>
      </c>
      <c r="G2896" s="6" t="s">
        <v>6489</v>
      </c>
      <c r="H2896" s="6" t="s">
        <v>6313</v>
      </c>
      <c r="I2896" s="6" t="s">
        <v>6560</v>
      </c>
      <c r="J2896" s="6" t="s">
        <v>5</v>
      </c>
      <c r="K2896" s="7">
        <v>5.67</v>
      </c>
      <c r="L2896" s="7">
        <f>IFERROR(VLOOKUP(SiscoTable[[#This Row],[Código]],Hoja2!A:B,2,0)*SiscoTable[[#This Row],[Provta(Uns)]],0)</f>
        <v>90.72</v>
      </c>
      <c r="M2896" s="7">
        <v>0</v>
      </c>
      <c r="N2896" s="7">
        <v>18</v>
      </c>
      <c r="O2896" s="7">
        <f>IFERROR(VLOOKUP(SiscoTable[[#This Row],[Código]],Hoja2!A:B,2,0)*SiscoTable[[#This Row],[Stock_actual]],0)</f>
        <v>288</v>
      </c>
      <c r="P2896" s="6" t="s">
        <v>570</v>
      </c>
      <c r="Q2896" s="7">
        <v>6</v>
      </c>
      <c r="R2896" s="7">
        <v>0</v>
      </c>
      <c r="S2896" s="7" t="s">
        <v>11925</v>
      </c>
      <c r="BI2896"/>
      <c r="BJ2896"/>
    </row>
    <row r="2897" spans="2:62" x14ac:dyDescent="0.4">
      <c r="B2897" s="1">
        <v>16652</v>
      </c>
      <c r="C2897" s="6" t="s">
        <v>30</v>
      </c>
      <c r="D2897" s="6" t="s">
        <v>8</v>
      </c>
      <c r="E2897" s="6" t="s">
        <v>3268</v>
      </c>
      <c r="F2897" s="6" t="s">
        <v>6059</v>
      </c>
      <c r="G2897" s="6" t="s">
        <v>6392</v>
      </c>
      <c r="H2897" s="6" t="s">
        <v>6403</v>
      </c>
      <c r="I2897" s="6" t="s">
        <v>6421</v>
      </c>
      <c r="J2897" s="6" t="s">
        <v>5</v>
      </c>
      <c r="K2897" s="7">
        <v>2.33</v>
      </c>
      <c r="L2897" s="7">
        <f>IFERROR(VLOOKUP(SiscoTable[[#This Row],[Código]],Hoja2!A:B,2,0)*SiscoTable[[#This Row],[Provta(Uns)]],0)</f>
        <v>90.637</v>
      </c>
      <c r="M2897" s="7">
        <v>3</v>
      </c>
      <c r="N2897" s="7">
        <v>6</v>
      </c>
      <c r="O2897" s="7">
        <f>IFERROR(VLOOKUP(SiscoTable[[#This Row],[Código]],Hoja2!A:B,2,0)*SiscoTable[[#This Row],[Stock_actual]],0)</f>
        <v>233.39999999999998</v>
      </c>
      <c r="P2897" s="6" t="s">
        <v>661</v>
      </c>
      <c r="Q2897" s="7">
        <v>3</v>
      </c>
      <c r="R2897" s="7">
        <v>0</v>
      </c>
      <c r="S2897" s="7" t="s">
        <v>11925</v>
      </c>
      <c r="BI2897"/>
      <c r="BJ2897"/>
    </row>
    <row r="2898" spans="2:62" x14ac:dyDescent="0.4">
      <c r="B2898" s="1">
        <v>16653</v>
      </c>
      <c r="C2898" s="6" t="s">
        <v>8</v>
      </c>
      <c r="D2898" s="6" t="s">
        <v>8</v>
      </c>
      <c r="E2898" s="6" t="s">
        <v>3268</v>
      </c>
      <c r="F2898" s="6" t="s">
        <v>6059</v>
      </c>
      <c r="G2898" s="6" t="s">
        <v>6392</v>
      </c>
      <c r="H2898" s="6" t="s">
        <v>6309</v>
      </c>
      <c r="I2898" s="6" t="s">
        <v>6447</v>
      </c>
      <c r="J2898" s="6" t="s">
        <v>5</v>
      </c>
      <c r="K2898" s="7">
        <v>1.83</v>
      </c>
      <c r="L2898" s="7">
        <f>IFERROR(VLOOKUP(SiscoTable[[#This Row],[Código]],Hoja2!A:B,2,0)*SiscoTable[[#This Row],[Provta(Uns)]],0)</f>
        <v>42.273000000000003</v>
      </c>
      <c r="M2898" s="7">
        <v>0</v>
      </c>
      <c r="N2898" s="7">
        <v>29</v>
      </c>
      <c r="O2898" s="7">
        <f>IFERROR(VLOOKUP(SiscoTable[[#This Row],[Código]],Hoja2!A:B,2,0)*SiscoTable[[#This Row],[Stock_actual]],0)</f>
        <v>669.90000000000009</v>
      </c>
      <c r="P2898" s="6" t="s">
        <v>6448</v>
      </c>
      <c r="Q2898" s="7">
        <v>2</v>
      </c>
      <c r="R2898" s="7">
        <v>0</v>
      </c>
      <c r="S2898" s="7" t="s">
        <v>11925</v>
      </c>
      <c r="BI2898"/>
      <c r="BJ2898"/>
    </row>
    <row r="2899" spans="2:62" x14ac:dyDescent="0.4">
      <c r="B2899" s="1">
        <v>16654</v>
      </c>
      <c r="C2899" s="6" t="s">
        <v>30</v>
      </c>
      <c r="D2899" s="6" t="s">
        <v>8</v>
      </c>
      <c r="E2899" s="6" t="s">
        <v>3268</v>
      </c>
      <c r="F2899" s="6" t="s">
        <v>6059</v>
      </c>
      <c r="G2899" s="6" t="s">
        <v>6392</v>
      </c>
      <c r="H2899" s="6" t="s">
        <v>6423</v>
      </c>
      <c r="I2899" s="6" t="s">
        <v>6422</v>
      </c>
      <c r="J2899" s="6" t="s">
        <v>5</v>
      </c>
      <c r="K2899" s="7">
        <v>3.17</v>
      </c>
      <c r="L2899" s="7">
        <f>IFERROR(VLOOKUP(SiscoTable[[#This Row],[Código]],Hoja2!A:B,2,0)*SiscoTable[[#This Row],[Provta(Uns)]],0)</f>
        <v>61.814999999999998</v>
      </c>
      <c r="M2899" s="7">
        <v>0</v>
      </c>
      <c r="N2899" s="7">
        <v>20</v>
      </c>
      <c r="O2899" s="7">
        <f>IFERROR(VLOOKUP(SiscoTable[[#This Row],[Código]],Hoja2!A:B,2,0)*SiscoTable[[#This Row],[Stock_actual]],0)</f>
        <v>390</v>
      </c>
      <c r="P2899" s="6" t="s">
        <v>2699</v>
      </c>
      <c r="Q2899" s="7">
        <v>4</v>
      </c>
      <c r="R2899" s="7">
        <v>0</v>
      </c>
      <c r="S2899" s="7" t="s">
        <v>11925</v>
      </c>
      <c r="BI2899"/>
      <c r="BJ2899"/>
    </row>
    <row r="2900" spans="2:62" x14ac:dyDescent="0.4">
      <c r="B2900" s="1">
        <v>16655</v>
      </c>
      <c r="C2900" s="6" t="s">
        <v>25</v>
      </c>
      <c r="D2900" s="6" t="s">
        <v>30</v>
      </c>
      <c r="E2900" s="6" t="s">
        <v>3268</v>
      </c>
      <c r="F2900" s="6" t="s">
        <v>3269</v>
      </c>
      <c r="G2900" s="6" t="s">
        <v>4384</v>
      </c>
      <c r="H2900" s="6" t="s">
        <v>4386</v>
      </c>
      <c r="I2900" s="6" t="s">
        <v>4422</v>
      </c>
      <c r="J2900" s="6" t="s">
        <v>5</v>
      </c>
      <c r="K2900" s="7">
        <v>18.670000000000002</v>
      </c>
      <c r="L2900" s="7">
        <f>IFERROR(VLOOKUP(SiscoTable[[#This Row],[Código]],Hoja2!A:B,2,0)*SiscoTable[[#This Row],[Provta(Uns)]],0)</f>
        <v>246.44400000000002</v>
      </c>
      <c r="M2900" s="7">
        <v>0</v>
      </c>
      <c r="N2900" s="7">
        <v>19</v>
      </c>
      <c r="O2900" s="7">
        <f>IFERROR(VLOOKUP(SiscoTable[[#This Row],[Código]],Hoja2!A:B,2,0)*SiscoTable[[#This Row],[Stock_actual]],0)</f>
        <v>250.79999999999998</v>
      </c>
      <c r="P2900" s="6" t="s">
        <v>702</v>
      </c>
      <c r="Q2900" s="7">
        <v>20</v>
      </c>
      <c r="R2900" s="7">
        <v>37.42</v>
      </c>
      <c r="S2900" s="7" t="s">
        <v>11928</v>
      </c>
      <c r="BI2900"/>
      <c r="BJ2900"/>
    </row>
    <row r="2901" spans="2:62" x14ac:dyDescent="0.4">
      <c r="B2901" s="1">
        <v>16656</v>
      </c>
      <c r="C2901" s="6" t="s">
        <v>30</v>
      </c>
      <c r="D2901" s="6" t="s">
        <v>8</v>
      </c>
      <c r="E2901" s="6" t="s">
        <v>3268</v>
      </c>
      <c r="F2901" s="6" t="s">
        <v>6059</v>
      </c>
      <c r="G2901" s="6" t="s">
        <v>6392</v>
      </c>
      <c r="H2901" s="6" t="s">
        <v>6423</v>
      </c>
      <c r="I2901" s="6" t="s">
        <v>6424</v>
      </c>
      <c r="J2901" s="6" t="s">
        <v>5</v>
      </c>
      <c r="K2901" s="7">
        <v>4.5</v>
      </c>
      <c r="L2901" s="7">
        <f>IFERROR(VLOOKUP(SiscoTable[[#This Row],[Código]],Hoja2!A:B,2,0)*SiscoTable[[#This Row],[Provta(Uns)]],0)</f>
        <v>96.75</v>
      </c>
      <c r="M2901" s="7">
        <v>0</v>
      </c>
      <c r="N2901" s="7">
        <v>10</v>
      </c>
      <c r="O2901" s="7">
        <f>IFERROR(VLOOKUP(SiscoTable[[#This Row],[Código]],Hoja2!A:B,2,0)*SiscoTable[[#This Row],[Stock_actual]],0)</f>
        <v>215</v>
      </c>
      <c r="P2901" s="6" t="s">
        <v>556</v>
      </c>
      <c r="Q2901" s="7">
        <v>5</v>
      </c>
      <c r="R2901" s="7">
        <v>0</v>
      </c>
      <c r="S2901" s="7" t="s">
        <v>11925</v>
      </c>
      <c r="BI2901"/>
      <c r="BJ2901"/>
    </row>
    <row r="2902" spans="2:62" x14ac:dyDescent="0.4">
      <c r="B2902" s="1">
        <v>16657</v>
      </c>
      <c r="C2902" s="6" t="s">
        <v>30</v>
      </c>
      <c r="D2902" s="6" t="s">
        <v>8</v>
      </c>
      <c r="E2902" s="6" t="s">
        <v>3268</v>
      </c>
      <c r="F2902" s="6" t="s">
        <v>6059</v>
      </c>
      <c r="G2902" s="6" t="s">
        <v>6392</v>
      </c>
      <c r="H2902" s="6" t="s">
        <v>6423</v>
      </c>
      <c r="I2902" s="6" t="s">
        <v>6425</v>
      </c>
      <c r="J2902" s="6" t="s">
        <v>5</v>
      </c>
      <c r="K2902" s="7">
        <v>3.67</v>
      </c>
      <c r="L2902" s="7">
        <f>IFERROR(VLOOKUP(SiscoTable[[#This Row],[Código]],Hoja2!A:B,2,0)*SiscoTable[[#This Row],[Provta(Uns)]],0)</f>
        <v>78.905000000000001</v>
      </c>
      <c r="M2902" s="7">
        <v>0</v>
      </c>
      <c r="N2902" s="7">
        <v>20</v>
      </c>
      <c r="O2902" s="7">
        <f>IFERROR(VLOOKUP(SiscoTable[[#This Row],[Código]],Hoja2!A:B,2,0)*SiscoTable[[#This Row],[Stock_actual]],0)</f>
        <v>430</v>
      </c>
      <c r="P2902" s="6" t="s">
        <v>1043</v>
      </c>
      <c r="Q2902" s="7">
        <v>4</v>
      </c>
      <c r="R2902" s="7">
        <v>0</v>
      </c>
      <c r="S2902" s="7" t="s">
        <v>11925</v>
      </c>
      <c r="BI2902"/>
      <c r="BJ2902"/>
    </row>
    <row r="2903" spans="2:62" x14ac:dyDescent="0.4">
      <c r="B2903" s="1">
        <v>16658</v>
      </c>
      <c r="C2903" s="6" t="s">
        <v>8</v>
      </c>
      <c r="D2903" s="6" t="s">
        <v>8</v>
      </c>
      <c r="E2903" s="6" t="s">
        <v>3268</v>
      </c>
      <c r="F2903" s="6" t="s">
        <v>6059</v>
      </c>
      <c r="G2903" s="6" t="s">
        <v>6392</v>
      </c>
      <c r="H2903" s="6" t="s">
        <v>6423</v>
      </c>
      <c r="I2903" s="6" t="s">
        <v>6449</v>
      </c>
      <c r="J2903" s="6" t="s">
        <v>5</v>
      </c>
      <c r="K2903" s="7">
        <v>1.67</v>
      </c>
      <c r="L2903" s="7">
        <f>IFERROR(VLOOKUP(SiscoTable[[#This Row],[Código]],Hoja2!A:B,2,0)*SiscoTable[[#This Row],[Provta(Uns)]],0)</f>
        <v>35.905000000000001</v>
      </c>
      <c r="M2903" s="7">
        <v>0</v>
      </c>
      <c r="N2903" s="7">
        <v>18</v>
      </c>
      <c r="O2903" s="7">
        <f>IFERROR(VLOOKUP(SiscoTable[[#This Row],[Código]],Hoja2!A:B,2,0)*SiscoTable[[#This Row],[Stock_actual]],0)</f>
        <v>387</v>
      </c>
      <c r="P2903" s="6" t="s">
        <v>4773</v>
      </c>
      <c r="Q2903" s="7">
        <v>2</v>
      </c>
      <c r="R2903" s="7">
        <v>0</v>
      </c>
      <c r="S2903" s="7" t="s">
        <v>11925</v>
      </c>
      <c r="BI2903"/>
      <c r="BJ2903"/>
    </row>
    <row r="2904" spans="2:62" x14ac:dyDescent="0.4">
      <c r="B2904" s="1">
        <v>16659</v>
      </c>
      <c r="C2904" s="6" t="s">
        <v>25</v>
      </c>
      <c r="D2904" s="6" t="s">
        <v>30</v>
      </c>
      <c r="E2904" s="6" t="s">
        <v>3268</v>
      </c>
      <c r="F2904" s="6" t="s">
        <v>6059</v>
      </c>
      <c r="G2904" s="6" t="s">
        <v>6392</v>
      </c>
      <c r="H2904" s="6" t="s">
        <v>3457</v>
      </c>
      <c r="I2904" s="6" t="s">
        <v>6397</v>
      </c>
      <c r="J2904" s="6" t="s">
        <v>5</v>
      </c>
      <c r="K2904" s="7">
        <v>4.5</v>
      </c>
      <c r="L2904" s="7">
        <f>IFERROR(VLOOKUP(SiscoTable[[#This Row],[Código]],Hoja2!A:B,2,0)*SiscoTable[[#This Row],[Provta(Uns)]],0)</f>
        <v>130.04999999999998</v>
      </c>
      <c r="M2904" s="7">
        <v>0</v>
      </c>
      <c r="N2904" s="7">
        <v>17</v>
      </c>
      <c r="O2904" s="7">
        <f>IFERROR(VLOOKUP(SiscoTable[[#This Row],[Código]],Hoja2!A:B,2,0)*SiscoTable[[#This Row],[Stock_actual]],0)</f>
        <v>491.29999999999995</v>
      </c>
      <c r="P2904" s="6" t="s">
        <v>415</v>
      </c>
      <c r="Q2904" s="7">
        <v>5</v>
      </c>
      <c r="R2904" s="7">
        <v>0</v>
      </c>
      <c r="S2904" s="7" t="s">
        <v>11925</v>
      </c>
      <c r="BI2904"/>
      <c r="BJ2904"/>
    </row>
    <row r="2905" spans="2:62" x14ac:dyDescent="0.4">
      <c r="B2905" s="1">
        <v>16660</v>
      </c>
      <c r="C2905" s="6" t="s">
        <v>30</v>
      </c>
      <c r="D2905" s="6" t="s">
        <v>8</v>
      </c>
      <c r="E2905" s="6" t="s">
        <v>3268</v>
      </c>
      <c r="F2905" s="6" t="s">
        <v>6059</v>
      </c>
      <c r="G2905" s="6" t="s">
        <v>6392</v>
      </c>
      <c r="H2905" s="6" t="s">
        <v>3457</v>
      </c>
      <c r="I2905" s="6" t="s">
        <v>6426</v>
      </c>
      <c r="J2905" s="6" t="s">
        <v>5</v>
      </c>
      <c r="K2905" s="7">
        <v>1.67</v>
      </c>
      <c r="L2905" s="7">
        <f>IFERROR(VLOOKUP(SiscoTable[[#This Row],[Código]],Hoja2!A:B,2,0)*SiscoTable[[#This Row],[Provta(Uns)]],0)</f>
        <v>55.11</v>
      </c>
      <c r="M2905" s="7">
        <v>0</v>
      </c>
      <c r="N2905" s="7">
        <v>23</v>
      </c>
      <c r="O2905" s="7">
        <f>IFERROR(VLOOKUP(SiscoTable[[#This Row],[Código]],Hoja2!A:B,2,0)*SiscoTable[[#This Row],[Stock_actual]],0)</f>
        <v>759</v>
      </c>
      <c r="P2905" s="6" t="s">
        <v>6203</v>
      </c>
      <c r="Q2905" s="7">
        <v>2</v>
      </c>
      <c r="R2905" s="7">
        <v>0</v>
      </c>
      <c r="S2905" s="7" t="s">
        <v>11925</v>
      </c>
      <c r="BI2905"/>
      <c r="BJ2905"/>
    </row>
    <row r="2906" spans="2:62" x14ac:dyDescent="0.4">
      <c r="B2906" s="1">
        <v>16661</v>
      </c>
      <c r="C2906" s="6" t="s">
        <v>8</v>
      </c>
      <c r="D2906" s="6" t="s">
        <v>8</v>
      </c>
      <c r="E2906" s="6" t="s">
        <v>3268</v>
      </c>
      <c r="F2906" s="6" t="s">
        <v>6059</v>
      </c>
      <c r="G2906" s="6" t="s">
        <v>6392</v>
      </c>
      <c r="H2906" s="6" t="s">
        <v>3457</v>
      </c>
      <c r="I2906" s="6" t="s">
        <v>6450</v>
      </c>
      <c r="J2906" s="6" t="s">
        <v>5</v>
      </c>
      <c r="K2906" s="7">
        <v>0.67</v>
      </c>
      <c r="L2906" s="7">
        <f>IFERROR(VLOOKUP(SiscoTable[[#This Row],[Código]],Hoja2!A:B,2,0)*SiscoTable[[#This Row],[Provta(Uns)]],0)</f>
        <v>23.115000000000002</v>
      </c>
      <c r="M2906" s="7">
        <v>0</v>
      </c>
      <c r="N2906" s="7">
        <v>19</v>
      </c>
      <c r="O2906" s="7">
        <f>IFERROR(VLOOKUP(SiscoTable[[#This Row],[Código]],Hoja2!A:B,2,0)*SiscoTable[[#This Row],[Stock_actual]],0)</f>
        <v>655.5</v>
      </c>
      <c r="P2906" s="6" t="s">
        <v>2762</v>
      </c>
      <c r="Q2906" s="7">
        <v>1</v>
      </c>
      <c r="R2906" s="7">
        <v>0</v>
      </c>
      <c r="S2906" s="7" t="s">
        <v>11925</v>
      </c>
      <c r="BI2906"/>
      <c r="BJ2906"/>
    </row>
    <row r="2907" spans="2:62" x14ac:dyDescent="0.4">
      <c r="B2907" s="1">
        <v>16662</v>
      </c>
      <c r="C2907" s="6" t="s">
        <v>8</v>
      </c>
      <c r="D2907" s="6" t="s">
        <v>8</v>
      </c>
      <c r="E2907" s="6" t="s">
        <v>3268</v>
      </c>
      <c r="F2907" s="6" t="s">
        <v>6059</v>
      </c>
      <c r="G2907" s="6" t="s">
        <v>6218</v>
      </c>
      <c r="H2907" s="6" t="s">
        <v>6228</v>
      </c>
      <c r="I2907" s="6" t="s">
        <v>6227</v>
      </c>
      <c r="J2907" s="6" t="s">
        <v>5</v>
      </c>
      <c r="K2907" s="7">
        <v>0</v>
      </c>
      <c r="L2907" s="7">
        <f>IFERROR(VLOOKUP(SiscoTable[[#This Row],[Código]],Hoja2!A:B,2,0)*SiscoTable[[#This Row],[Provta(Uns)]],0)</f>
        <v>0</v>
      </c>
      <c r="M2907" s="7">
        <v>0</v>
      </c>
      <c r="N2907" s="7">
        <v>3</v>
      </c>
      <c r="O2907" s="7">
        <f>IFERROR(VLOOKUP(SiscoTable[[#This Row],[Código]],Hoja2!A:B,2,0)*SiscoTable[[#This Row],[Stock_actual]],0)</f>
        <v>389.70000000000005</v>
      </c>
      <c r="P2907" s="6" t="s">
        <v>134</v>
      </c>
      <c r="Q2907" s="7">
        <v>0</v>
      </c>
      <c r="R2907" s="7">
        <v>0</v>
      </c>
      <c r="S2907" s="7" t="s">
        <v>11925</v>
      </c>
      <c r="BI2907"/>
      <c r="BJ2907"/>
    </row>
    <row r="2908" spans="2:62" x14ac:dyDescent="0.4">
      <c r="B2908" s="1">
        <v>16663</v>
      </c>
      <c r="C2908" s="6" t="s">
        <v>8</v>
      </c>
      <c r="D2908" s="6" t="s">
        <v>8</v>
      </c>
      <c r="E2908" s="6" t="s">
        <v>3268</v>
      </c>
      <c r="F2908" s="6" t="s">
        <v>6059</v>
      </c>
      <c r="G2908" s="6" t="s">
        <v>6218</v>
      </c>
      <c r="H2908" s="6" t="s">
        <v>6220</v>
      </c>
      <c r="I2908" s="6" t="s">
        <v>6229</v>
      </c>
      <c r="J2908" s="6" t="s">
        <v>5</v>
      </c>
      <c r="K2908" s="7">
        <v>0</v>
      </c>
      <c r="L2908" s="7">
        <f>IFERROR(VLOOKUP(SiscoTable[[#This Row],[Código]],Hoja2!A:B,2,0)*SiscoTable[[#This Row],[Provta(Uns)]],0)</f>
        <v>0</v>
      </c>
      <c r="M2908" s="7">
        <v>0</v>
      </c>
      <c r="N2908" s="7">
        <v>2</v>
      </c>
      <c r="O2908" s="7">
        <f>IFERROR(VLOOKUP(SiscoTable[[#This Row],[Código]],Hoja2!A:B,2,0)*SiscoTable[[#This Row],[Stock_actual]],0)</f>
        <v>361.8</v>
      </c>
      <c r="P2908" s="6" t="s">
        <v>134</v>
      </c>
      <c r="Q2908" s="7">
        <v>0</v>
      </c>
      <c r="R2908" s="7">
        <v>0</v>
      </c>
      <c r="S2908" s="7" t="s">
        <v>11925</v>
      </c>
      <c r="BI2908"/>
      <c r="BJ2908"/>
    </row>
    <row r="2909" spans="2:62" x14ac:dyDescent="0.4">
      <c r="B2909" s="1">
        <v>16664</v>
      </c>
      <c r="C2909" s="6" t="s">
        <v>30</v>
      </c>
      <c r="D2909" s="6" t="s">
        <v>8</v>
      </c>
      <c r="E2909" s="6" t="s">
        <v>3268</v>
      </c>
      <c r="F2909" s="6" t="s">
        <v>6059</v>
      </c>
      <c r="G2909" s="6" t="s">
        <v>6218</v>
      </c>
      <c r="H2909" s="6" t="s">
        <v>6220</v>
      </c>
      <c r="I2909" s="6" t="s">
        <v>6221</v>
      </c>
      <c r="J2909" s="6" t="s">
        <v>5</v>
      </c>
      <c r="K2909" s="7">
        <v>1</v>
      </c>
      <c r="L2909" s="7">
        <f>IFERROR(VLOOKUP(SiscoTable[[#This Row],[Código]],Hoja2!A:B,2,0)*SiscoTable[[#This Row],[Provta(Uns)]],0)</f>
        <v>119</v>
      </c>
      <c r="M2909" s="7">
        <v>0</v>
      </c>
      <c r="N2909" s="7">
        <v>6</v>
      </c>
      <c r="O2909" s="7">
        <f>IFERROR(VLOOKUP(SiscoTable[[#This Row],[Código]],Hoja2!A:B,2,0)*SiscoTable[[#This Row],[Stock_actual]],0)</f>
        <v>714</v>
      </c>
      <c r="P2909" s="6" t="s">
        <v>1014</v>
      </c>
      <c r="Q2909" s="7">
        <v>1</v>
      </c>
      <c r="R2909" s="7">
        <v>0</v>
      </c>
      <c r="S2909" s="7" t="s">
        <v>11925</v>
      </c>
      <c r="BI2909"/>
      <c r="BJ2909"/>
    </row>
    <row r="2910" spans="2:62" x14ac:dyDescent="0.4">
      <c r="B2910" s="1">
        <v>16665</v>
      </c>
      <c r="C2910" s="6" t="s">
        <v>25</v>
      </c>
      <c r="D2910" s="6" t="s">
        <v>8</v>
      </c>
      <c r="E2910" s="6" t="s">
        <v>3268</v>
      </c>
      <c r="F2910" s="6" t="s">
        <v>6059</v>
      </c>
      <c r="G2910" s="6" t="s">
        <v>6747</v>
      </c>
      <c r="H2910" s="6" t="s">
        <v>6751</v>
      </c>
      <c r="I2910" s="6" t="s">
        <v>6757</v>
      </c>
      <c r="J2910" s="6" t="s">
        <v>5</v>
      </c>
      <c r="K2910" s="7">
        <v>0.67</v>
      </c>
      <c r="L2910" s="7">
        <f>IFERROR(VLOOKUP(SiscoTable[[#This Row],[Código]],Hoja2!A:B,2,0)*SiscoTable[[#This Row],[Provta(Uns)]],0)</f>
        <v>133.33000000000001</v>
      </c>
      <c r="M2910" s="7">
        <v>0</v>
      </c>
      <c r="N2910" s="7">
        <v>14</v>
      </c>
      <c r="O2910" s="7">
        <f>IFERROR(VLOOKUP(SiscoTable[[#This Row],[Código]],Hoja2!A:B,2,0)*SiscoTable[[#This Row],[Stock_actual]],0)</f>
        <v>2786</v>
      </c>
      <c r="P2910" s="6" t="s">
        <v>5378</v>
      </c>
      <c r="Q2910" s="7">
        <v>1</v>
      </c>
      <c r="R2910" s="7">
        <v>0</v>
      </c>
      <c r="S2910" s="7" t="s">
        <v>11925</v>
      </c>
      <c r="BI2910"/>
      <c r="BJ2910"/>
    </row>
    <row r="2911" spans="2:62" x14ac:dyDescent="0.4">
      <c r="B2911" s="1">
        <v>16666</v>
      </c>
      <c r="C2911" s="6" t="s">
        <v>8</v>
      </c>
      <c r="D2911" s="6" t="s">
        <v>8</v>
      </c>
      <c r="E2911" s="6" t="s">
        <v>3268</v>
      </c>
      <c r="F2911" s="6" t="s">
        <v>6059</v>
      </c>
      <c r="G2911" s="6" t="s">
        <v>6747</v>
      </c>
      <c r="H2911" s="6" t="s">
        <v>6751</v>
      </c>
      <c r="I2911" s="6" t="s">
        <v>6783</v>
      </c>
      <c r="J2911" s="6" t="s">
        <v>5</v>
      </c>
      <c r="K2911" s="7">
        <v>0</v>
      </c>
      <c r="L2911" s="7">
        <f>IFERROR(VLOOKUP(SiscoTable[[#This Row],[Código]],Hoja2!A:B,2,0)*SiscoTable[[#This Row],[Provta(Uns)]],0)</f>
        <v>0</v>
      </c>
      <c r="M2911" s="7">
        <v>0</v>
      </c>
      <c r="N2911" s="7">
        <v>7</v>
      </c>
      <c r="O2911" s="7">
        <f>IFERROR(VLOOKUP(SiscoTable[[#This Row],[Código]],Hoja2!A:B,2,0)*SiscoTable[[#This Row],[Stock_actual]],0)</f>
        <v>1099</v>
      </c>
      <c r="P2911" s="6" t="s">
        <v>134</v>
      </c>
      <c r="Q2911" s="7">
        <v>0</v>
      </c>
      <c r="R2911" s="7">
        <v>0</v>
      </c>
      <c r="S2911" s="7" t="s">
        <v>11925</v>
      </c>
      <c r="BI2911"/>
      <c r="BJ2911"/>
    </row>
    <row r="2912" spans="2:62" x14ac:dyDescent="0.4">
      <c r="B2912" s="1">
        <v>16667</v>
      </c>
      <c r="C2912" s="6" t="s">
        <v>30</v>
      </c>
      <c r="D2912" s="6" t="s">
        <v>8</v>
      </c>
      <c r="E2912" s="6" t="s">
        <v>3268</v>
      </c>
      <c r="F2912" s="6" t="s">
        <v>6059</v>
      </c>
      <c r="G2912" s="6" t="s">
        <v>6747</v>
      </c>
      <c r="H2912" s="6" t="s">
        <v>6751</v>
      </c>
      <c r="I2912" s="6" t="s">
        <v>6769</v>
      </c>
      <c r="J2912" s="6" t="s">
        <v>5</v>
      </c>
      <c r="K2912" s="7">
        <v>0</v>
      </c>
      <c r="L2912" s="7">
        <f>IFERROR(VLOOKUP(SiscoTable[[#This Row],[Código]],Hoja2!A:B,2,0)*SiscoTable[[#This Row],[Provta(Uns)]],0)</f>
        <v>0</v>
      </c>
      <c r="M2912" s="7">
        <v>0</v>
      </c>
      <c r="N2912" s="7">
        <v>0</v>
      </c>
      <c r="O2912" s="7">
        <f>IFERROR(VLOOKUP(SiscoTable[[#This Row],[Código]],Hoja2!A:B,2,0)*SiscoTable[[#This Row],[Stock_actual]],0)</f>
        <v>0</v>
      </c>
      <c r="P2912" s="6" t="s">
        <v>7</v>
      </c>
      <c r="Q2912" s="7">
        <v>0</v>
      </c>
      <c r="R2912" s="7">
        <v>0</v>
      </c>
      <c r="S2912" s="7" t="s">
        <v>11925</v>
      </c>
      <c r="BI2912"/>
      <c r="BJ2912"/>
    </row>
    <row r="2913" spans="2:62" x14ac:dyDescent="0.4">
      <c r="B2913" s="1">
        <v>16669</v>
      </c>
      <c r="C2913" s="6" t="s">
        <v>8</v>
      </c>
      <c r="D2913" s="6" t="s">
        <v>8</v>
      </c>
      <c r="E2913" s="6" t="s">
        <v>3268</v>
      </c>
      <c r="F2913" s="6" t="s">
        <v>6059</v>
      </c>
      <c r="G2913" s="6" t="s">
        <v>6252</v>
      </c>
      <c r="H2913" s="6" t="s">
        <v>6262</v>
      </c>
      <c r="I2913" s="6" t="s">
        <v>6284</v>
      </c>
      <c r="J2913" s="6" t="s">
        <v>5</v>
      </c>
      <c r="K2913" s="7">
        <v>0</v>
      </c>
      <c r="L2913" s="7">
        <f>IFERROR(VLOOKUP(SiscoTable[[#This Row],[Código]],Hoja2!A:B,2,0)*SiscoTable[[#This Row],[Provta(Uns)]],0)</f>
        <v>0</v>
      </c>
      <c r="M2913" s="7">
        <v>0</v>
      </c>
      <c r="N2913" s="7">
        <v>0</v>
      </c>
      <c r="O2913" s="7">
        <f>IFERROR(VLOOKUP(SiscoTable[[#This Row],[Código]],Hoja2!A:B,2,0)*SiscoTable[[#This Row],[Stock_actual]],0)</f>
        <v>0</v>
      </c>
      <c r="P2913" s="6" t="s">
        <v>7</v>
      </c>
      <c r="Q2913" s="7">
        <v>0</v>
      </c>
      <c r="R2913" s="7">
        <v>0</v>
      </c>
      <c r="S2913" s="7" t="s">
        <v>11925</v>
      </c>
      <c r="BI2913"/>
      <c r="BJ2913"/>
    </row>
    <row r="2914" spans="2:62" x14ac:dyDescent="0.4">
      <c r="B2914" s="1">
        <v>16670</v>
      </c>
      <c r="C2914" s="6" t="s">
        <v>8</v>
      </c>
      <c r="D2914" s="6" t="s">
        <v>8</v>
      </c>
      <c r="E2914" s="6" t="s">
        <v>3268</v>
      </c>
      <c r="F2914" s="6" t="s">
        <v>6059</v>
      </c>
      <c r="G2914" s="6" t="s">
        <v>6252</v>
      </c>
      <c r="H2914" s="6" t="s">
        <v>6262</v>
      </c>
      <c r="I2914" s="6" t="s">
        <v>6285</v>
      </c>
      <c r="J2914" s="6" t="s">
        <v>5</v>
      </c>
      <c r="K2914" s="7">
        <v>0</v>
      </c>
      <c r="L2914" s="7">
        <f>IFERROR(VLOOKUP(SiscoTable[[#This Row],[Código]],Hoja2!A:B,2,0)*SiscoTable[[#This Row],[Provta(Uns)]],0)</f>
        <v>0</v>
      </c>
      <c r="M2914" s="7">
        <v>0</v>
      </c>
      <c r="N2914" s="7">
        <v>1</v>
      </c>
      <c r="O2914" s="7">
        <f>IFERROR(VLOOKUP(SiscoTable[[#This Row],[Código]],Hoja2!A:B,2,0)*SiscoTable[[#This Row],[Stock_actual]],0)</f>
        <v>24.6</v>
      </c>
      <c r="P2914" s="6" t="s">
        <v>134</v>
      </c>
      <c r="Q2914" s="7">
        <v>0</v>
      </c>
      <c r="R2914" s="7">
        <v>0</v>
      </c>
      <c r="S2914" s="7" t="s">
        <v>11925</v>
      </c>
      <c r="BI2914"/>
      <c r="BJ2914"/>
    </row>
    <row r="2915" spans="2:62" x14ac:dyDescent="0.4">
      <c r="B2915" s="1">
        <v>16672</v>
      </c>
      <c r="C2915" s="6" t="s">
        <v>30</v>
      </c>
      <c r="D2915" s="6" t="s">
        <v>8</v>
      </c>
      <c r="E2915" s="6" t="s">
        <v>3268</v>
      </c>
      <c r="F2915" s="6" t="s">
        <v>6059</v>
      </c>
      <c r="G2915" s="6" t="s">
        <v>6489</v>
      </c>
      <c r="H2915" s="6" t="s">
        <v>6309</v>
      </c>
      <c r="I2915" s="6" t="s">
        <v>6534</v>
      </c>
      <c r="J2915" s="6" t="s">
        <v>5</v>
      </c>
      <c r="K2915" s="7">
        <v>4.83</v>
      </c>
      <c r="L2915" s="7">
        <f>IFERROR(VLOOKUP(SiscoTable[[#This Row],[Código]],Hoja2!A:B,2,0)*SiscoTable[[#This Row],[Provta(Uns)]],0)</f>
        <v>138.13800000000001</v>
      </c>
      <c r="M2915" s="7">
        <v>0</v>
      </c>
      <c r="N2915" s="7">
        <v>25</v>
      </c>
      <c r="O2915" s="7">
        <f>IFERROR(VLOOKUP(SiscoTable[[#This Row],[Código]],Hoja2!A:B,2,0)*SiscoTable[[#This Row],[Stock_actual]],0)</f>
        <v>715</v>
      </c>
      <c r="P2915" s="6" t="s">
        <v>5976</v>
      </c>
      <c r="Q2915" s="7">
        <v>5</v>
      </c>
      <c r="R2915" s="7">
        <v>0</v>
      </c>
      <c r="S2915" s="7" t="s">
        <v>11925</v>
      </c>
      <c r="BI2915"/>
      <c r="BJ2915"/>
    </row>
    <row r="2916" spans="2:62" x14ac:dyDescent="0.4">
      <c r="B2916" s="1">
        <v>16673</v>
      </c>
      <c r="C2916" s="6" t="s">
        <v>8</v>
      </c>
      <c r="D2916" s="6" t="s">
        <v>8</v>
      </c>
      <c r="E2916" s="6" t="s">
        <v>3268</v>
      </c>
      <c r="F2916" s="6" t="s">
        <v>6059</v>
      </c>
      <c r="G2916" s="6" t="s">
        <v>6392</v>
      </c>
      <c r="H2916" s="6" t="s">
        <v>6452</v>
      </c>
      <c r="I2916" s="6" t="s">
        <v>6451</v>
      </c>
      <c r="J2916" s="6" t="s">
        <v>5</v>
      </c>
      <c r="K2916" s="7">
        <v>1</v>
      </c>
      <c r="L2916" s="7">
        <f>IFERROR(VLOOKUP(SiscoTable[[#This Row],[Código]],Hoja2!A:B,2,0)*SiscoTable[[#This Row],[Provta(Uns)]],0)</f>
        <v>28.4</v>
      </c>
      <c r="M2916" s="7">
        <v>0</v>
      </c>
      <c r="N2916" s="7">
        <v>4</v>
      </c>
      <c r="O2916" s="7">
        <f>IFERROR(VLOOKUP(SiscoTable[[#This Row],[Código]],Hoja2!A:B,2,0)*SiscoTable[[#This Row],[Stock_actual]],0)</f>
        <v>113.6</v>
      </c>
      <c r="P2916" s="6" t="s">
        <v>560</v>
      </c>
      <c r="Q2916" s="7">
        <v>1</v>
      </c>
      <c r="R2916" s="7">
        <v>0</v>
      </c>
      <c r="S2916" s="7" t="s">
        <v>11925</v>
      </c>
      <c r="BI2916"/>
      <c r="BJ2916"/>
    </row>
    <row r="2917" spans="2:62" x14ac:dyDescent="0.4">
      <c r="B2917" s="1">
        <v>16674</v>
      </c>
      <c r="C2917" s="6" t="s">
        <v>30</v>
      </c>
      <c r="D2917" s="6" t="s">
        <v>8</v>
      </c>
      <c r="E2917" s="6" t="s">
        <v>3268</v>
      </c>
      <c r="F2917" s="6" t="s">
        <v>6059</v>
      </c>
      <c r="G2917" s="6" t="s">
        <v>6392</v>
      </c>
      <c r="H2917" s="6" t="s">
        <v>6415</v>
      </c>
      <c r="I2917" s="6" t="s">
        <v>6427</v>
      </c>
      <c r="J2917" s="6" t="s">
        <v>5</v>
      </c>
      <c r="K2917" s="7">
        <v>2.5</v>
      </c>
      <c r="L2917" s="7">
        <f>IFERROR(VLOOKUP(SiscoTable[[#This Row],[Código]],Hoja2!A:B,2,0)*SiscoTable[[#This Row],[Provta(Uns)]],0)</f>
        <v>97.25</v>
      </c>
      <c r="M2917" s="7">
        <v>0</v>
      </c>
      <c r="N2917" s="7">
        <v>10</v>
      </c>
      <c r="O2917" s="7">
        <f>IFERROR(VLOOKUP(SiscoTable[[#This Row],[Código]],Hoja2!A:B,2,0)*SiscoTable[[#This Row],[Stock_actual]],0)</f>
        <v>389</v>
      </c>
      <c r="P2917" s="6" t="s">
        <v>560</v>
      </c>
      <c r="Q2917" s="7">
        <v>3</v>
      </c>
      <c r="R2917" s="7">
        <v>0</v>
      </c>
      <c r="S2917" s="7" t="s">
        <v>11925</v>
      </c>
      <c r="BI2917"/>
      <c r="BJ2917"/>
    </row>
    <row r="2918" spans="2:62" x14ac:dyDescent="0.4">
      <c r="B2918" s="1">
        <v>16675</v>
      </c>
      <c r="C2918" s="6" t="s">
        <v>30</v>
      </c>
      <c r="D2918" s="6" t="s">
        <v>8</v>
      </c>
      <c r="E2918" s="6" t="s">
        <v>3268</v>
      </c>
      <c r="F2918" s="6" t="s">
        <v>6059</v>
      </c>
      <c r="G2918" s="6" t="s">
        <v>6474</v>
      </c>
      <c r="H2918" s="6" t="s">
        <v>6479</v>
      </c>
      <c r="I2918" s="6" t="s">
        <v>6478</v>
      </c>
      <c r="J2918" s="6" t="s">
        <v>5</v>
      </c>
      <c r="K2918" s="7">
        <v>0.33</v>
      </c>
      <c r="L2918" s="7">
        <f>IFERROR(VLOOKUP(SiscoTable[[#This Row],[Código]],Hoja2!A:B,2,0)*SiscoTable[[#This Row],[Provta(Uns)]],0)</f>
        <v>31.68</v>
      </c>
      <c r="M2918" s="7">
        <v>0</v>
      </c>
      <c r="N2918" s="7">
        <v>14</v>
      </c>
      <c r="O2918" s="7">
        <f>IFERROR(VLOOKUP(SiscoTable[[#This Row],[Código]],Hoja2!A:B,2,0)*SiscoTable[[#This Row],[Stock_actual]],0)</f>
        <v>1344</v>
      </c>
      <c r="P2918" s="6" t="s">
        <v>1528</v>
      </c>
      <c r="Q2918" s="7">
        <v>0</v>
      </c>
      <c r="R2918" s="7">
        <v>0</v>
      </c>
      <c r="S2918" s="7" t="s">
        <v>11925</v>
      </c>
      <c r="BI2918"/>
      <c r="BJ2918"/>
    </row>
    <row r="2919" spans="2:62" x14ac:dyDescent="0.4">
      <c r="B2919" s="1">
        <v>16676</v>
      </c>
      <c r="C2919" s="6" t="s">
        <v>8</v>
      </c>
      <c r="D2919" s="6" t="s">
        <v>8</v>
      </c>
      <c r="E2919" s="6" t="s">
        <v>3268</v>
      </c>
      <c r="F2919" s="6" t="s">
        <v>6059</v>
      </c>
      <c r="G2919" s="6" t="s">
        <v>6474</v>
      </c>
      <c r="H2919" s="6" t="s">
        <v>6487</v>
      </c>
      <c r="I2919" s="6" t="s">
        <v>6486</v>
      </c>
      <c r="J2919" s="6" t="s">
        <v>5</v>
      </c>
      <c r="K2919" s="7">
        <v>0</v>
      </c>
      <c r="L2919" s="7">
        <f>IFERROR(VLOOKUP(SiscoTable[[#This Row],[Código]],Hoja2!A:B,2,0)*SiscoTable[[#This Row],[Provta(Uns)]],0)</f>
        <v>0</v>
      </c>
      <c r="M2919" s="7">
        <v>0</v>
      </c>
      <c r="N2919" s="7">
        <v>0</v>
      </c>
      <c r="O2919" s="7">
        <f>IFERROR(VLOOKUP(SiscoTable[[#This Row],[Código]],Hoja2!A:B,2,0)*SiscoTable[[#This Row],[Stock_actual]],0)</f>
        <v>0</v>
      </c>
      <c r="P2919" s="6" t="s">
        <v>7</v>
      </c>
      <c r="Q2919" s="7">
        <v>0</v>
      </c>
      <c r="R2919" s="7">
        <v>0</v>
      </c>
      <c r="S2919" s="7" t="s">
        <v>11925</v>
      </c>
      <c r="BI2919"/>
      <c r="BJ2919"/>
    </row>
    <row r="2920" spans="2:62" x14ac:dyDescent="0.4">
      <c r="B2920" s="1">
        <v>16677</v>
      </c>
      <c r="C2920" s="6" t="s">
        <v>30</v>
      </c>
      <c r="D2920" s="6" t="s">
        <v>8</v>
      </c>
      <c r="E2920" s="6" t="s">
        <v>3268</v>
      </c>
      <c r="F2920" s="6" t="s">
        <v>6059</v>
      </c>
      <c r="G2920" s="6" t="s">
        <v>6489</v>
      </c>
      <c r="H2920" s="6" t="s">
        <v>6309</v>
      </c>
      <c r="I2920" s="6" t="s">
        <v>6561</v>
      </c>
      <c r="J2920" s="6" t="s">
        <v>5</v>
      </c>
      <c r="K2920" s="7">
        <v>3.33</v>
      </c>
      <c r="L2920" s="7">
        <f>IFERROR(VLOOKUP(SiscoTable[[#This Row],[Código]],Hoja2!A:B,2,0)*SiscoTable[[#This Row],[Provta(Uns)]],0)</f>
        <v>62.936999999999998</v>
      </c>
      <c r="M2920" s="7">
        <v>0</v>
      </c>
      <c r="N2920" s="7">
        <v>24</v>
      </c>
      <c r="O2920" s="7">
        <f>IFERROR(VLOOKUP(SiscoTable[[#This Row],[Código]],Hoja2!A:B,2,0)*SiscoTable[[#This Row],[Stock_actual]],0)</f>
        <v>453.59999999999997</v>
      </c>
      <c r="P2920" s="6" t="s">
        <v>5100</v>
      </c>
      <c r="Q2920" s="7">
        <v>4</v>
      </c>
      <c r="R2920" s="7">
        <v>0</v>
      </c>
      <c r="S2920" s="7" t="s">
        <v>11925</v>
      </c>
      <c r="BI2920"/>
      <c r="BJ2920"/>
    </row>
    <row r="2921" spans="2:62" x14ac:dyDescent="0.4">
      <c r="B2921" s="1">
        <v>16678</v>
      </c>
      <c r="C2921" s="6" t="s">
        <v>25</v>
      </c>
      <c r="D2921" s="6" t="s">
        <v>30</v>
      </c>
      <c r="E2921" s="6" t="s">
        <v>3268</v>
      </c>
      <c r="F2921" s="6" t="s">
        <v>6059</v>
      </c>
      <c r="G2921" s="6" t="s">
        <v>6489</v>
      </c>
      <c r="H2921" s="6" t="s">
        <v>6309</v>
      </c>
      <c r="I2921" s="6" t="s">
        <v>6505</v>
      </c>
      <c r="J2921" s="6" t="s">
        <v>5</v>
      </c>
      <c r="K2921" s="7">
        <v>19.170000000000002</v>
      </c>
      <c r="L2921" s="7">
        <f>IFERROR(VLOOKUP(SiscoTable[[#This Row],[Código]],Hoja2!A:B,2,0)*SiscoTable[[#This Row],[Provta(Uns)]],0)</f>
        <v>323.97300000000001</v>
      </c>
      <c r="M2921" s="7">
        <v>0</v>
      </c>
      <c r="N2921" s="7">
        <v>25</v>
      </c>
      <c r="O2921" s="7">
        <f>IFERROR(VLOOKUP(SiscoTable[[#This Row],[Código]],Hoja2!A:B,2,0)*SiscoTable[[#This Row],[Stock_actual]],0)</f>
        <v>422.49999999999994</v>
      </c>
      <c r="P2921" s="6" t="s">
        <v>132</v>
      </c>
      <c r="Q2921" s="7">
        <v>21</v>
      </c>
      <c r="R2921" s="7">
        <v>0</v>
      </c>
      <c r="S2921" s="7" t="s">
        <v>11925</v>
      </c>
      <c r="BI2921"/>
      <c r="BJ2921"/>
    </row>
    <row r="2922" spans="2:62" x14ac:dyDescent="0.4">
      <c r="B2922" s="1">
        <v>16679</v>
      </c>
      <c r="C2922" s="6" t="s">
        <v>30</v>
      </c>
      <c r="D2922" s="6" t="s">
        <v>8</v>
      </c>
      <c r="E2922" s="6" t="s">
        <v>3268</v>
      </c>
      <c r="F2922" s="6" t="s">
        <v>6059</v>
      </c>
      <c r="G2922" s="6" t="s">
        <v>6489</v>
      </c>
      <c r="H2922" s="6" t="s">
        <v>6536</v>
      </c>
      <c r="I2922" s="6" t="s">
        <v>6535</v>
      </c>
      <c r="J2922" s="6" t="s">
        <v>5</v>
      </c>
      <c r="K2922" s="7">
        <v>1.67</v>
      </c>
      <c r="L2922" s="7">
        <f>IFERROR(VLOOKUP(SiscoTable[[#This Row],[Código]],Hoja2!A:B,2,0)*SiscoTable[[#This Row],[Provta(Uns)]],0)</f>
        <v>53.44</v>
      </c>
      <c r="M2922" s="7">
        <v>0</v>
      </c>
      <c r="N2922" s="7">
        <v>23</v>
      </c>
      <c r="O2922" s="7">
        <f>IFERROR(VLOOKUP(SiscoTable[[#This Row],[Código]],Hoja2!A:B,2,0)*SiscoTable[[#This Row],[Stock_actual]],0)</f>
        <v>736</v>
      </c>
      <c r="P2922" s="6" t="s">
        <v>6203</v>
      </c>
      <c r="Q2922" s="7">
        <v>2</v>
      </c>
      <c r="R2922" s="7">
        <v>0</v>
      </c>
      <c r="S2922" s="7" t="s">
        <v>11925</v>
      </c>
      <c r="BI2922"/>
      <c r="BJ2922"/>
    </row>
    <row r="2923" spans="2:62" x14ac:dyDescent="0.4">
      <c r="B2923" s="1">
        <v>16680</v>
      </c>
      <c r="C2923" s="6" t="s">
        <v>30</v>
      </c>
      <c r="D2923" s="6" t="s">
        <v>8</v>
      </c>
      <c r="E2923" s="6" t="s">
        <v>3268</v>
      </c>
      <c r="F2923" s="6" t="s">
        <v>6059</v>
      </c>
      <c r="G2923" s="6" t="s">
        <v>6489</v>
      </c>
      <c r="H2923" s="6" t="s">
        <v>6536</v>
      </c>
      <c r="I2923" s="6" t="s">
        <v>6537</v>
      </c>
      <c r="J2923" s="6" t="s">
        <v>5</v>
      </c>
      <c r="K2923" s="7">
        <v>1.5</v>
      </c>
      <c r="L2923" s="7">
        <f>IFERROR(VLOOKUP(SiscoTable[[#This Row],[Código]],Hoja2!A:B,2,0)*SiscoTable[[#This Row],[Provta(Uns)]],0)</f>
        <v>87.75</v>
      </c>
      <c r="M2923" s="7">
        <v>0</v>
      </c>
      <c r="N2923" s="7">
        <v>12</v>
      </c>
      <c r="O2923" s="7">
        <f>IFERROR(VLOOKUP(SiscoTable[[#This Row],[Código]],Hoja2!A:B,2,0)*SiscoTable[[#This Row],[Stock_actual]],0)</f>
        <v>702</v>
      </c>
      <c r="P2923" s="6" t="s">
        <v>1759</v>
      </c>
      <c r="Q2923" s="7">
        <v>2</v>
      </c>
      <c r="R2923" s="7">
        <v>0</v>
      </c>
      <c r="S2923" s="7" t="s">
        <v>11925</v>
      </c>
      <c r="BI2923"/>
      <c r="BJ2923"/>
    </row>
    <row r="2924" spans="2:62" x14ac:dyDescent="0.4">
      <c r="B2924" s="1">
        <v>16682</v>
      </c>
      <c r="C2924" s="6" t="s">
        <v>8</v>
      </c>
      <c r="D2924" s="6" t="s">
        <v>8</v>
      </c>
      <c r="E2924" s="6" t="s">
        <v>3268</v>
      </c>
      <c r="F2924" s="6" t="s">
        <v>6059</v>
      </c>
      <c r="G2924" s="6" t="s">
        <v>6693</v>
      </c>
      <c r="H2924" s="6" t="s">
        <v>6703</v>
      </c>
      <c r="I2924" s="6" t="s">
        <v>6712</v>
      </c>
      <c r="J2924" s="6" t="s">
        <v>5</v>
      </c>
      <c r="K2924" s="7">
        <v>0.33</v>
      </c>
      <c r="L2924" s="7">
        <f>IFERROR(VLOOKUP(SiscoTable[[#This Row],[Código]],Hoja2!A:B,2,0)*SiscoTable[[#This Row],[Provta(Uns)]],0)</f>
        <v>18.777000000000001</v>
      </c>
      <c r="M2924" s="7">
        <v>0</v>
      </c>
      <c r="N2924" s="7">
        <v>6</v>
      </c>
      <c r="O2924" s="7">
        <f>IFERROR(VLOOKUP(SiscoTable[[#This Row],[Código]],Hoja2!A:B,2,0)*SiscoTable[[#This Row],[Stock_actual]],0)</f>
        <v>341.4</v>
      </c>
      <c r="P2924" s="6" t="s">
        <v>2734</v>
      </c>
      <c r="Q2924" s="7">
        <v>0</v>
      </c>
      <c r="R2924" s="7">
        <v>0</v>
      </c>
      <c r="S2924" s="7" t="s">
        <v>11925</v>
      </c>
      <c r="BI2924"/>
      <c r="BJ2924"/>
    </row>
    <row r="2925" spans="2:62" x14ac:dyDescent="0.4">
      <c r="B2925" s="1">
        <v>16683</v>
      </c>
      <c r="C2925" s="6" t="s">
        <v>8</v>
      </c>
      <c r="D2925" s="6" t="s">
        <v>8</v>
      </c>
      <c r="E2925" s="6" t="s">
        <v>3268</v>
      </c>
      <c r="F2925" s="6" t="s">
        <v>6059</v>
      </c>
      <c r="G2925" s="6" t="s">
        <v>6693</v>
      </c>
      <c r="H2925" s="6" t="s">
        <v>6703</v>
      </c>
      <c r="I2925" s="6" t="s">
        <v>6713</v>
      </c>
      <c r="J2925" s="6" t="s">
        <v>5</v>
      </c>
      <c r="K2925" s="7">
        <v>0</v>
      </c>
      <c r="L2925" s="7">
        <f>IFERROR(VLOOKUP(SiscoTable[[#This Row],[Código]],Hoja2!A:B,2,0)*SiscoTable[[#This Row],[Provta(Uns)]],0)</f>
        <v>0</v>
      </c>
      <c r="M2925" s="7">
        <v>0</v>
      </c>
      <c r="N2925" s="7">
        <v>7</v>
      </c>
      <c r="O2925" s="7">
        <f>IFERROR(VLOOKUP(SiscoTable[[#This Row],[Código]],Hoja2!A:B,2,0)*SiscoTable[[#This Row],[Stock_actual]],0)</f>
        <v>441</v>
      </c>
      <c r="P2925" s="6" t="s">
        <v>134</v>
      </c>
      <c r="Q2925" s="7">
        <v>0</v>
      </c>
      <c r="R2925" s="7">
        <v>0</v>
      </c>
      <c r="S2925" s="7" t="s">
        <v>11925</v>
      </c>
      <c r="BI2925"/>
      <c r="BJ2925"/>
    </row>
    <row r="2926" spans="2:62" x14ac:dyDescent="0.4">
      <c r="B2926" s="1">
        <v>16684</v>
      </c>
      <c r="C2926" s="6" t="s">
        <v>25</v>
      </c>
      <c r="D2926" s="6" t="s">
        <v>8</v>
      </c>
      <c r="E2926" s="6" t="s">
        <v>3268</v>
      </c>
      <c r="F2926" s="6" t="s">
        <v>6059</v>
      </c>
      <c r="G2926" s="6" t="s">
        <v>6747</v>
      </c>
      <c r="H2926" s="6" t="s">
        <v>6759</v>
      </c>
      <c r="I2926" s="6" t="s">
        <v>6758</v>
      </c>
      <c r="J2926" s="6" t="s">
        <v>5</v>
      </c>
      <c r="K2926" s="7">
        <v>0.33</v>
      </c>
      <c r="L2926" s="7">
        <f>IFERROR(VLOOKUP(SiscoTable[[#This Row],[Código]],Hoja2!A:B,2,0)*SiscoTable[[#This Row],[Provta(Uns)]],0)</f>
        <v>51.084000000000003</v>
      </c>
      <c r="M2926" s="7">
        <v>0</v>
      </c>
      <c r="N2926" s="7">
        <v>13</v>
      </c>
      <c r="O2926" s="7">
        <f>IFERROR(VLOOKUP(SiscoTable[[#This Row],[Código]],Hoja2!A:B,2,0)*SiscoTable[[#This Row],[Stock_actual]],0)</f>
        <v>2012.4</v>
      </c>
      <c r="P2926" s="6" t="s">
        <v>2290</v>
      </c>
      <c r="Q2926" s="7">
        <v>0</v>
      </c>
      <c r="R2926" s="7">
        <v>0</v>
      </c>
      <c r="S2926" s="7" t="s">
        <v>11925</v>
      </c>
      <c r="BI2926"/>
      <c r="BJ2926"/>
    </row>
    <row r="2927" spans="2:62" x14ac:dyDescent="0.4">
      <c r="B2927" s="1">
        <v>16685</v>
      </c>
      <c r="C2927" s="6" t="s">
        <v>8</v>
      </c>
      <c r="D2927" s="6" t="s">
        <v>8</v>
      </c>
      <c r="E2927" s="6" t="s">
        <v>3268</v>
      </c>
      <c r="F2927" s="6" t="s">
        <v>6059</v>
      </c>
      <c r="G2927" s="6" t="s">
        <v>6747</v>
      </c>
      <c r="H2927" s="6" t="s">
        <v>6756</v>
      </c>
      <c r="I2927" s="6" t="s">
        <v>6784</v>
      </c>
      <c r="J2927" s="6" t="s">
        <v>5</v>
      </c>
      <c r="K2927" s="7">
        <v>0</v>
      </c>
      <c r="L2927" s="7">
        <f>IFERROR(VLOOKUP(SiscoTable[[#This Row],[Código]],Hoja2!A:B,2,0)*SiscoTable[[#This Row],[Provta(Uns)]],0)</f>
        <v>0</v>
      </c>
      <c r="M2927" s="7">
        <v>0</v>
      </c>
      <c r="N2927" s="7">
        <v>0</v>
      </c>
      <c r="O2927" s="7">
        <f>IFERROR(VLOOKUP(SiscoTable[[#This Row],[Código]],Hoja2!A:B,2,0)*SiscoTable[[#This Row],[Stock_actual]],0)</f>
        <v>0</v>
      </c>
      <c r="P2927" s="6" t="s">
        <v>7</v>
      </c>
      <c r="Q2927" s="7">
        <v>0</v>
      </c>
      <c r="R2927" s="7">
        <v>0</v>
      </c>
      <c r="S2927" s="7" t="s">
        <v>11925</v>
      </c>
      <c r="BI2927"/>
      <c r="BJ2927"/>
    </row>
    <row r="2928" spans="2:62" x14ac:dyDescent="0.4">
      <c r="B2928" s="1">
        <v>16686</v>
      </c>
      <c r="C2928" s="6" t="s">
        <v>8</v>
      </c>
      <c r="D2928" s="6" t="s">
        <v>8</v>
      </c>
      <c r="E2928" s="6" t="s">
        <v>3268</v>
      </c>
      <c r="F2928" s="6" t="s">
        <v>6059</v>
      </c>
      <c r="G2928" s="6" t="s">
        <v>6747</v>
      </c>
      <c r="H2928" s="6" t="s">
        <v>6786</v>
      </c>
      <c r="I2928" s="6" t="s">
        <v>6785</v>
      </c>
      <c r="J2928" s="6" t="s">
        <v>5</v>
      </c>
      <c r="K2928" s="7">
        <v>0.33</v>
      </c>
      <c r="L2928" s="7">
        <f>IFERROR(VLOOKUP(SiscoTable[[#This Row],[Código]],Hoja2!A:B,2,0)*SiscoTable[[#This Row],[Provta(Uns)]],0)</f>
        <v>49.467000000000006</v>
      </c>
      <c r="M2928" s="7">
        <v>0</v>
      </c>
      <c r="N2928" s="7">
        <v>7</v>
      </c>
      <c r="O2928" s="7">
        <f>IFERROR(VLOOKUP(SiscoTable[[#This Row],[Código]],Hoja2!A:B,2,0)*SiscoTable[[#This Row],[Stock_actual]],0)</f>
        <v>1049.3</v>
      </c>
      <c r="P2928" s="6" t="s">
        <v>2138</v>
      </c>
      <c r="Q2928" s="7">
        <v>0</v>
      </c>
      <c r="R2928" s="7">
        <v>0</v>
      </c>
      <c r="S2928" s="7" t="s">
        <v>11925</v>
      </c>
      <c r="BI2928"/>
      <c r="BJ2928"/>
    </row>
    <row r="2929" spans="2:62" x14ac:dyDescent="0.4">
      <c r="B2929" s="1">
        <v>16687</v>
      </c>
      <c r="C2929" s="6" t="s">
        <v>30</v>
      </c>
      <c r="D2929" s="6" t="s">
        <v>8</v>
      </c>
      <c r="E2929" s="6" t="s">
        <v>3268</v>
      </c>
      <c r="F2929" s="6" t="s">
        <v>6059</v>
      </c>
      <c r="G2929" s="6" t="s">
        <v>6747</v>
      </c>
      <c r="H2929" s="6" t="s">
        <v>6764</v>
      </c>
      <c r="I2929" s="6" t="s">
        <v>6770</v>
      </c>
      <c r="J2929" s="6" t="s">
        <v>5</v>
      </c>
      <c r="K2929" s="7">
        <v>4</v>
      </c>
      <c r="L2929" s="7">
        <f>IFERROR(VLOOKUP(SiscoTable[[#This Row],[Código]],Hoja2!A:B,2,0)*SiscoTable[[#This Row],[Provta(Uns)]],0)</f>
        <v>107.6</v>
      </c>
      <c r="M2929" s="7">
        <v>16</v>
      </c>
      <c r="N2929" s="7">
        <v>17</v>
      </c>
      <c r="O2929" s="7">
        <f>IFERROR(VLOOKUP(SiscoTable[[#This Row],[Código]],Hoja2!A:B,2,0)*SiscoTable[[#This Row],[Stock_actual]],0)</f>
        <v>457.29999999999995</v>
      </c>
      <c r="P2929" s="6" t="s">
        <v>1822</v>
      </c>
      <c r="Q2929" s="7">
        <v>4</v>
      </c>
      <c r="R2929" s="7">
        <v>0</v>
      </c>
      <c r="S2929" s="7" t="s">
        <v>11925</v>
      </c>
      <c r="BI2929"/>
      <c r="BJ2929"/>
    </row>
    <row r="2930" spans="2:62" x14ac:dyDescent="0.4">
      <c r="B2930" s="1">
        <v>16688</v>
      </c>
      <c r="C2930" s="6" t="s">
        <v>30</v>
      </c>
      <c r="D2930" s="6" t="s">
        <v>8</v>
      </c>
      <c r="E2930" s="6" t="s">
        <v>3268</v>
      </c>
      <c r="F2930" s="6" t="s">
        <v>6059</v>
      </c>
      <c r="G2930" s="6" t="s">
        <v>6747</v>
      </c>
      <c r="H2930" s="6" t="s">
        <v>6764</v>
      </c>
      <c r="I2930" s="6" t="s">
        <v>6771</v>
      </c>
      <c r="J2930" s="6" t="s">
        <v>5</v>
      </c>
      <c r="K2930" s="7">
        <v>1.83</v>
      </c>
      <c r="L2930" s="7">
        <f>IFERROR(VLOOKUP(SiscoTable[[#This Row],[Código]],Hoja2!A:B,2,0)*SiscoTable[[#This Row],[Provta(Uns)]],0)</f>
        <v>83.265000000000001</v>
      </c>
      <c r="M2930" s="7">
        <v>0</v>
      </c>
      <c r="N2930" s="7">
        <v>11</v>
      </c>
      <c r="O2930" s="7">
        <f>IFERROR(VLOOKUP(SiscoTable[[#This Row],[Código]],Hoja2!A:B,2,0)*SiscoTable[[#This Row],[Stock_actual]],0)</f>
        <v>500.5</v>
      </c>
      <c r="P2930" s="6" t="s">
        <v>1014</v>
      </c>
      <c r="Q2930" s="7">
        <v>2</v>
      </c>
      <c r="R2930" s="7">
        <v>0</v>
      </c>
      <c r="S2930" s="7" t="s">
        <v>11925</v>
      </c>
      <c r="BI2930"/>
      <c r="BJ2930"/>
    </row>
    <row r="2931" spans="2:62" x14ac:dyDescent="0.4">
      <c r="B2931" s="1">
        <v>16689</v>
      </c>
      <c r="C2931" s="6" t="s">
        <v>8</v>
      </c>
      <c r="D2931" s="6" t="s">
        <v>30</v>
      </c>
      <c r="E2931" s="6" t="s">
        <v>3268</v>
      </c>
      <c r="F2931" s="6" t="s">
        <v>7197</v>
      </c>
      <c r="G2931" s="6" t="s">
        <v>7554</v>
      </c>
      <c r="H2931" s="6" t="s">
        <v>7730</v>
      </c>
      <c r="I2931" s="6" t="s">
        <v>7729</v>
      </c>
      <c r="J2931" s="6" t="s">
        <v>5</v>
      </c>
      <c r="K2931" s="7">
        <v>6</v>
      </c>
      <c r="L2931" s="7">
        <f>IFERROR(VLOOKUP(SiscoTable[[#This Row],[Código]],Hoja2!A:B,2,0)*SiscoTable[[#This Row],[Provta(Uns)]],0)</f>
        <v>25.200000000000003</v>
      </c>
      <c r="M2931" s="7">
        <v>0</v>
      </c>
      <c r="N2931" s="7">
        <v>0</v>
      </c>
      <c r="O2931" s="7">
        <f>IFERROR(VLOOKUP(SiscoTable[[#This Row],[Código]],Hoja2!A:B,2,0)*SiscoTable[[#This Row],[Stock_actual]],0)</f>
        <v>0</v>
      </c>
      <c r="P2931" s="6" t="s">
        <v>7</v>
      </c>
      <c r="Q2931" s="7">
        <v>7</v>
      </c>
      <c r="R2931" s="7">
        <v>12</v>
      </c>
      <c r="S2931" s="7" t="s">
        <v>11928</v>
      </c>
      <c r="BI2931"/>
      <c r="BJ2931"/>
    </row>
    <row r="2932" spans="2:62" x14ac:dyDescent="0.4">
      <c r="B2932" s="1">
        <v>16690</v>
      </c>
      <c r="C2932" s="6" t="s">
        <v>8</v>
      </c>
      <c r="D2932" s="6" t="s">
        <v>8</v>
      </c>
      <c r="E2932" s="6" t="s">
        <v>3268</v>
      </c>
      <c r="F2932" s="6" t="s">
        <v>7197</v>
      </c>
      <c r="G2932" s="6" t="s">
        <v>7554</v>
      </c>
      <c r="H2932" s="6" t="s">
        <v>7730</v>
      </c>
      <c r="I2932" s="6" t="s">
        <v>7731</v>
      </c>
      <c r="J2932" s="6" t="s">
        <v>5</v>
      </c>
      <c r="K2932" s="7">
        <v>3.33</v>
      </c>
      <c r="L2932" s="7">
        <f>IFERROR(VLOOKUP(SiscoTable[[#This Row],[Código]],Hoja2!A:B,2,0)*SiscoTable[[#This Row],[Provta(Uns)]],0)</f>
        <v>9.657</v>
      </c>
      <c r="M2932" s="7">
        <v>0</v>
      </c>
      <c r="N2932" s="7">
        <v>0</v>
      </c>
      <c r="O2932" s="7">
        <f>IFERROR(VLOOKUP(SiscoTable[[#This Row],[Código]],Hoja2!A:B,2,0)*SiscoTable[[#This Row],[Stock_actual]],0)</f>
        <v>0</v>
      </c>
      <c r="P2932" s="6" t="s">
        <v>7</v>
      </c>
      <c r="Q2932" s="7">
        <v>4</v>
      </c>
      <c r="R2932" s="7">
        <v>6.6</v>
      </c>
      <c r="S2932" s="7" t="s">
        <v>11928</v>
      </c>
      <c r="BI2932"/>
      <c r="BJ2932"/>
    </row>
    <row r="2933" spans="2:62" x14ac:dyDescent="0.4">
      <c r="B2933" s="1">
        <v>16692</v>
      </c>
      <c r="C2933" s="6" t="s">
        <v>8</v>
      </c>
      <c r="D2933" s="6" t="s">
        <v>8</v>
      </c>
      <c r="E2933" s="6" t="s">
        <v>3268</v>
      </c>
      <c r="F2933" s="6" t="s">
        <v>7197</v>
      </c>
      <c r="G2933" s="6" t="s">
        <v>7554</v>
      </c>
      <c r="H2933" s="6" t="s">
        <v>1175</v>
      </c>
      <c r="I2933" s="6" t="s">
        <v>7732</v>
      </c>
      <c r="J2933" s="6" t="s">
        <v>5</v>
      </c>
      <c r="K2933" s="7">
        <v>4.5</v>
      </c>
      <c r="L2933" s="7">
        <f>IFERROR(VLOOKUP(SiscoTable[[#This Row],[Código]],Hoja2!A:B,2,0)*SiscoTable[[#This Row],[Provta(Uns)]],0)</f>
        <v>29.7</v>
      </c>
      <c r="M2933" s="7">
        <v>0</v>
      </c>
      <c r="N2933" s="7">
        <v>17</v>
      </c>
      <c r="O2933" s="7">
        <f>IFERROR(VLOOKUP(SiscoTable[[#This Row],[Código]],Hoja2!A:B,2,0)*SiscoTable[[#This Row],[Stock_actual]],0)</f>
        <v>112.19999999999999</v>
      </c>
      <c r="P2933" s="6" t="s">
        <v>415</v>
      </c>
      <c r="Q2933" s="7">
        <v>5</v>
      </c>
      <c r="R2933" s="7">
        <v>0</v>
      </c>
      <c r="S2933" s="7" t="s">
        <v>11928</v>
      </c>
      <c r="BI2933"/>
      <c r="BJ2933"/>
    </row>
    <row r="2934" spans="2:62" x14ac:dyDescent="0.4">
      <c r="B2934" s="1">
        <v>16693</v>
      </c>
      <c r="C2934" s="6" t="s">
        <v>25</v>
      </c>
      <c r="D2934" s="6" t="s">
        <v>25</v>
      </c>
      <c r="E2934" s="6" t="s">
        <v>3268</v>
      </c>
      <c r="F2934" s="6" t="s">
        <v>7197</v>
      </c>
      <c r="G2934" s="6" t="s">
        <v>7554</v>
      </c>
      <c r="H2934" s="6" t="s">
        <v>1175</v>
      </c>
      <c r="I2934" s="6" t="s">
        <v>7602</v>
      </c>
      <c r="J2934" s="6" t="s">
        <v>5</v>
      </c>
      <c r="K2934" s="7">
        <v>233.17</v>
      </c>
      <c r="L2934" s="7">
        <f>IFERROR(VLOOKUP(SiscoTable[[#This Row],[Código]],Hoja2!A:B,2,0)*SiscoTable[[#This Row],[Provta(Uns)]],0)</f>
        <v>816.09499999999991</v>
      </c>
      <c r="M2934" s="7">
        <v>216</v>
      </c>
      <c r="N2934" s="7">
        <v>16</v>
      </c>
      <c r="O2934" s="7">
        <f>IFERROR(VLOOKUP(SiscoTable[[#This Row],[Código]],Hoja2!A:B,2,0)*SiscoTable[[#This Row],[Stock_actual]],0)</f>
        <v>56</v>
      </c>
      <c r="P2934" s="6" t="s">
        <v>80</v>
      </c>
      <c r="Q2934" s="7">
        <v>256</v>
      </c>
      <c r="R2934" s="7">
        <v>249.73999999999995</v>
      </c>
      <c r="S2934" s="7" t="s">
        <v>11928</v>
      </c>
      <c r="BI2934"/>
      <c r="BJ2934"/>
    </row>
    <row r="2935" spans="2:62" x14ac:dyDescent="0.4">
      <c r="B2935" s="1">
        <v>16694</v>
      </c>
      <c r="C2935" s="6" t="s">
        <v>8</v>
      </c>
      <c r="D2935" s="6" t="s">
        <v>8</v>
      </c>
      <c r="E2935" s="6" t="s">
        <v>3268</v>
      </c>
      <c r="F2935" s="6" t="s">
        <v>7197</v>
      </c>
      <c r="G2935" s="6" t="s">
        <v>7198</v>
      </c>
      <c r="H2935" s="6" t="s">
        <v>2868</v>
      </c>
      <c r="I2935" s="6" t="s">
        <v>7357</v>
      </c>
      <c r="J2935" s="6" t="s">
        <v>5</v>
      </c>
      <c r="K2935" s="7">
        <v>4.67</v>
      </c>
      <c r="L2935" s="7">
        <f>IFERROR(VLOOKUP(SiscoTable[[#This Row],[Código]],Hoja2!A:B,2,0)*SiscoTable[[#This Row],[Provta(Uns)]],0)</f>
        <v>32.222999999999999</v>
      </c>
      <c r="M2935" s="7">
        <v>0</v>
      </c>
      <c r="N2935" s="7">
        <v>5</v>
      </c>
      <c r="O2935" s="7">
        <f>IFERROR(VLOOKUP(SiscoTable[[#This Row],[Código]],Hoja2!A:B,2,0)*SiscoTable[[#This Row],[Stock_actual]],0)</f>
        <v>34.5</v>
      </c>
      <c r="P2935" s="6" t="s">
        <v>324</v>
      </c>
      <c r="Q2935" s="7">
        <v>5</v>
      </c>
      <c r="R2935" s="7">
        <v>9.56</v>
      </c>
      <c r="S2935" s="7" t="s">
        <v>11928</v>
      </c>
      <c r="BI2935"/>
      <c r="BJ2935"/>
    </row>
    <row r="2936" spans="2:62" x14ac:dyDescent="0.4">
      <c r="B2936" s="1">
        <v>16695</v>
      </c>
      <c r="C2936" s="6" t="s">
        <v>30</v>
      </c>
      <c r="D2936" s="6" t="s">
        <v>8</v>
      </c>
      <c r="E2936" s="6" t="s">
        <v>3268</v>
      </c>
      <c r="F2936" s="6" t="s">
        <v>7197</v>
      </c>
      <c r="G2936" s="6" t="s">
        <v>7198</v>
      </c>
      <c r="H2936" s="6" t="s">
        <v>2868</v>
      </c>
      <c r="I2936" s="6" t="s">
        <v>7256</v>
      </c>
      <c r="J2936" s="6" t="s">
        <v>5</v>
      </c>
      <c r="K2936" s="7">
        <v>6.5</v>
      </c>
      <c r="L2936" s="7">
        <f>IFERROR(VLOOKUP(SiscoTable[[#This Row],[Código]],Hoja2!A:B,2,0)*SiscoTable[[#This Row],[Provta(Uns)]],0)</f>
        <v>53.3</v>
      </c>
      <c r="M2936" s="7">
        <v>0</v>
      </c>
      <c r="N2936" s="7">
        <v>3</v>
      </c>
      <c r="O2936" s="7">
        <f>IFERROR(VLOOKUP(SiscoTable[[#This Row],[Código]],Hoja2!A:B,2,0)*SiscoTable[[#This Row],[Stock_actual]],0)</f>
        <v>24.599999999999998</v>
      </c>
      <c r="P2936" s="6" t="s">
        <v>402</v>
      </c>
      <c r="Q2936" s="7">
        <v>7</v>
      </c>
      <c r="R2936" s="7">
        <v>13.280000000000001</v>
      </c>
      <c r="S2936" s="7" t="s">
        <v>11928</v>
      </c>
      <c r="BI2936"/>
      <c r="BJ2936"/>
    </row>
    <row r="2937" spans="2:62" x14ac:dyDescent="0.4">
      <c r="B2937" s="1">
        <v>16696</v>
      </c>
      <c r="C2937" s="6" t="s">
        <v>30</v>
      </c>
      <c r="D2937" s="6" t="s">
        <v>30</v>
      </c>
      <c r="E2937" s="6" t="s">
        <v>3268</v>
      </c>
      <c r="F2937" s="6" t="s">
        <v>7197</v>
      </c>
      <c r="G2937" s="6" t="s">
        <v>7198</v>
      </c>
      <c r="H2937" s="6" t="s">
        <v>2868</v>
      </c>
      <c r="I2937" s="6" t="s">
        <v>7254</v>
      </c>
      <c r="J2937" s="6" t="s">
        <v>5</v>
      </c>
      <c r="K2937" s="7">
        <v>4.17</v>
      </c>
      <c r="L2937" s="7">
        <f>IFERROR(VLOOKUP(SiscoTable[[#This Row],[Código]],Hoja2!A:B,2,0)*SiscoTable[[#This Row],[Provta(Uns)]],0)</f>
        <v>27.105</v>
      </c>
      <c r="M2937" s="7">
        <v>0</v>
      </c>
      <c r="N2937" s="7">
        <v>15</v>
      </c>
      <c r="O2937" s="7">
        <f>IFERROR(VLOOKUP(SiscoTable[[#This Row],[Código]],Hoja2!A:B,2,0)*SiscoTable[[#This Row],[Stock_actual]],0)</f>
        <v>97.5</v>
      </c>
      <c r="P2937" s="6" t="s">
        <v>476</v>
      </c>
      <c r="Q2937" s="7">
        <v>5</v>
      </c>
      <c r="R2937" s="7">
        <v>0</v>
      </c>
      <c r="S2937" s="7" t="s">
        <v>11928</v>
      </c>
      <c r="BI2937"/>
      <c r="BJ2937"/>
    </row>
    <row r="2938" spans="2:62" x14ac:dyDescent="0.4">
      <c r="B2938" s="1">
        <v>16697</v>
      </c>
      <c r="C2938" s="6" t="s">
        <v>8</v>
      </c>
      <c r="D2938" s="6" t="s">
        <v>8</v>
      </c>
      <c r="E2938" s="6" t="s">
        <v>3268</v>
      </c>
      <c r="F2938" s="6" t="s">
        <v>7197</v>
      </c>
      <c r="G2938" s="6" t="s">
        <v>7198</v>
      </c>
      <c r="H2938" s="6" t="s">
        <v>2868</v>
      </c>
      <c r="I2938" s="6" t="s">
        <v>7356</v>
      </c>
      <c r="J2938" s="6" t="s">
        <v>5</v>
      </c>
      <c r="K2938" s="7">
        <v>2.67</v>
      </c>
      <c r="L2938" s="7">
        <f>IFERROR(VLOOKUP(SiscoTable[[#This Row],[Código]],Hoja2!A:B,2,0)*SiscoTable[[#This Row],[Provta(Uns)]],0)</f>
        <v>16.553999999999998</v>
      </c>
      <c r="M2938" s="7">
        <v>0</v>
      </c>
      <c r="N2938" s="7">
        <v>16</v>
      </c>
      <c r="O2938" s="7">
        <f>IFERROR(VLOOKUP(SiscoTable[[#This Row],[Código]],Hoja2!A:B,2,0)*SiscoTable[[#This Row],[Stock_actual]],0)</f>
        <v>99.2</v>
      </c>
      <c r="P2938" s="6" t="s">
        <v>1014</v>
      </c>
      <c r="Q2938" s="7">
        <v>3</v>
      </c>
      <c r="R2938" s="7">
        <v>0</v>
      </c>
      <c r="S2938" s="7" t="s">
        <v>11928</v>
      </c>
      <c r="BI2938"/>
      <c r="BJ2938"/>
    </row>
    <row r="2939" spans="2:62" x14ac:dyDescent="0.4">
      <c r="B2939" s="1">
        <v>16698</v>
      </c>
      <c r="C2939" s="6" t="s">
        <v>30</v>
      </c>
      <c r="D2939" s="6" t="s">
        <v>30</v>
      </c>
      <c r="E2939" s="6" t="s">
        <v>3268</v>
      </c>
      <c r="F2939" s="6" t="s">
        <v>7197</v>
      </c>
      <c r="G2939" s="6" t="s">
        <v>7198</v>
      </c>
      <c r="H2939" s="6" t="s">
        <v>2868</v>
      </c>
      <c r="I2939" s="6" t="s">
        <v>7255</v>
      </c>
      <c r="J2939" s="6" t="s">
        <v>5</v>
      </c>
      <c r="K2939" s="7">
        <v>13.17</v>
      </c>
      <c r="L2939" s="7">
        <f>IFERROR(VLOOKUP(SiscoTable[[#This Row],[Código]],Hoja2!A:B,2,0)*SiscoTable[[#This Row],[Provta(Uns)]],0)</f>
        <v>77.703000000000003</v>
      </c>
      <c r="M2939" s="7">
        <v>0</v>
      </c>
      <c r="N2939" s="7">
        <v>15</v>
      </c>
      <c r="O2939" s="7">
        <f>IFERROR(VLOOKUP(SiscoTable[[#This Row],[Código]],Hoja2!A:B,2,0)*SiscoTable[[#This Row],[Stock_actual]],0)</f>
        <v>88.5</v>
      </c>
      <c r="P2939" s="6" t="s">
        <v>671</v>
      </c>
      <c r="Q2939" s="7">
        <v>15</v>
      </c>
      <c r="R2939" s="7">
        <v>26.36</v>
      </c>
      <c r="S2939" s="7" t="s">
        <v>11928</v>
      </c>
      <c r="BI2939"/>
      <c r="BJ2939"/>
    </row>
    <row r="2940" spans="2:62" x14ac:dyDescent="0.4">
      <c r="B2940" s="1">
        <v>16699</v>
      </c>
      <c r="C2940" s="6" t="s">
        <v>8</v>
      </c>
      <c r="D2940" s="6" t="s">
        <v>8</v>
      </c>
      <c r="E2940" s="6" t="s">
        <v>3268</v>
      </c>
      <c r="F2940" s="6" t="s">
        <v>7197</v>
      </c>
      <c r="G2940" s="6" t="s">
        <v>7198</v>
      </c>
      <c r="H2940" s="6" t="s">
        <v>2868</v>
      </c>
      <c r="I2940" s="6" t="s">
        <v>7358</v>
      </c>
      <c r="J2940" s="6" t="s">
        <v>5</v>
      </c>
      <c r="K2940" s="7">
        <v>4.5</v>
      </c>
      <c r="L2940" s="7">
        <f>IFERROR(VLOOKUP(SiscoTable[[#This Row],[Código]],Hoja2!A:B,2,0)*SiscoTable[[#This Row],[Provta(Uns)]],0)</f>
        <v>29.25</v>
      </c>
      <c r="M2940" s="7">
        <v>0</v>
      </c>
      <c r="N2940" s="7">
        <v>12</v>
      </c>
      <c r="O2940" s="7">
        <f>IFERROR(VLOOKUP(SiscoTable[[#This Row],[Código]],Hoja2!A:B,2,0)*SiscoTable[[#This Row],[Stock_actual]],0)</f>
        <v>78</v>
      </c>
      <c r="P2940" s="6" t="s">
        <v>1484</v>
      </c>
      <c r="Q2940" s="7">
        <v>5</v>
      </c>
      <c r="R2940" s="7">
        <v>0</v>
      </c>
      <c r="S2940" s="7" t="s">
        <v>11928</v>
      </c>
      <c r="BI2940"/>
      <c r="BJ2940"/>
    </row>
    <row r="2941" spans="2:62" x14ac:dyDescent="0.4">
      <c r="B2941" s="1">
        <v>16700</v>
      </c>
      <c r="C2941" s="6" t="s">
        <v>8</v>
      </c>
      <c r="D2941" s="6" t="s">
        <v>8</v>
      </c>
      <c r="E2941" s="6" t="s">
        <v>3268</v>
      </c>
      <c r="F2941" s="6" t="s">
        <v>3269</v>
      </c>
      <c r="G2941" s="6" t="s">
        <v>3706</v>
      </c>
      <c r="H2941" s="6" t="s">
        <v>2868</v>
      </c>
      <c r="I2941" s="6" t="s">
        <v>3737</v>
      </c>
      <c r="J2941" s="6" t="s">
        <v>5</v>
      </c>
      <c r="K2941" s="7">
        <v>0</v>
      </c>
      <c r="L2941" s="7">
        <f>IFERROR(VLOOKUP(SiscoTable[[#This Row],[Código]],Hoja2!A:B,2,0)*SiscoTable[[#This Row],[Provta(Uns)]],0)</f>
        <v>0</v>
      </c>
      <c r="M2941" s="7">
        <v>0</v>
      </c>
      <c r="N2941" s="7">
        <v>0</v>
      </c>
      <c r="O2941" s="7">
        <f>IFERROR(VLOOKUP(SiscoTable[[#This Row],[Código]],Hoja2!A:B,2,0)*SiscoTable[[#This Row],[Stock_actual]],0)</f>
        <v>0</v>
      </c>
      <c r="P2941" s="6" t="s">
        <v>7</v>
      </c>
      <c r="Q2941" s="7">
        <v>0</v>
      </c>
      <c r="R2941" s="7">
        <v>0</v>
      </c>
      <c r="S2941" s="7" t="s">
        <v>11928</v>
      </c>
      <c r="BI2941"/>
      <c r="BJ2941"/>
    </row>
    <row r="2942" spans="2:62" x14ac:dyDescent="0.4">
      <c r="B2942" s="1">
        <v>16701</v>
      </c>
      <c r="C2942" s="6" t="s">
        <v>25</v>
      </c>
      <c r="D2942" s="6" t="s">
        <v>30</v>
      </c>
      <c r="E2942" s="6" t="s">
        <v>3268</v>
      </c>
      <c r="F2942" s="6" t="s">
        <v>7815</v>
      </c>
      <c r="G2942" s="6" t="s">
        <v>7929</v>
      </c>
      <c r="H2942" s="6" t="s">
        <v>2856</v>
      </c>
      <c r="I2942" s="6" t="s">
        <v>7950</v>
      </c>
      <c r="J2942" s="6" t="s">
        <v>5</v>
      </c>
      <c r="K2942" s="7">
        <v>3.33</v>
      </c>
      <c r="L2942" s="7">
        <f>IFERROR(VLOOKUP(SiscoTable[[#This Row],[Código]],Hoja2!A:B,2,0)*SiscoTable[[#This Row],[Provta(Uns)]],0)</f>
        <v>24.975000000000001</v>
      </c>
      <c r="M2942" s="7">
        <v>0</v>
      </c>
      <c r="N2942" s="7">
        <v>93</v>
      </c>
      <c r="O2942" s="7">
        <f>IFERROR(VLOOKUP(SiscoTable[[#This Row],[Código]],Hoja2!A:B,2,0)*SiscoTable[[#This Row],[Stock_actual]],0)</f>
        <v>697.5</v>
      </c>
      <c r="P2942" s="6" t="s">
        <v>7951</v>
      </c>
      <c r="Q2942" s="7">
        <v>4</v>
      </c>
      <c r="R2942" s="7">
        <v>0</v>
      </c>
      <c r="S2942" s="7" t="s">
        <v>11928</v>
      </c>
      <c r="BI2942"/>
      <c r="BJ2942"/>
    </row>
    <row r="2943" spans="2:62" x14ac:dyDescent="0.4">
      <c r="B2943" s="1">
        <v>16702</v>
      </c>
      <c r="C2943" s="6" t="s">
        <v>30</v>
      </c>
      <c r="D2943" s="6" t="s">
        <v>30</v>
      </c>
      <c r="E2943" s="6" t="s">
        <v>3268</v>
      </c>
      <c r="F2943" s="6" t="s">
        <v>7815</v>
      </c>
      <c r="G2943" s="6" t="s">
        <v>7929</v>
      </c>
      <c r="H2943" s="6" t="s">
        <v>2856</v>
      </c>
      <c r="I2943" s="6" t="s">
        <v>7979</v>
      </c>
      <c r="J2943" s="6" t="s">
        <v>5</v>
      </c>
      <c r="K2943" s="7">
        <v>11.17</v>
      </c>
      <c r="L2943" s="7">
        <f>IFERROR(VLOOKUP(SiscoTable[[#This Row],[Código]],Hoja2!A:B,2,0)*SiscoTable[[#This Row],[Provta(Uns)]],0)</f>
        <v>50.265000000000001</v>
      </c>
      <c r="M2943" s="7">
        <v>48</v>
      </c>
      <c r="N2943" s="7">
        <v>17</v>
      </c>
      <c r="O2943" s="7">
        <f>IFERROR(VLOOKUP(SiscoTable[[#This Row],[Código]],Hoja2!A:B,2,0)*SiscoTable[[#This Row],[Stock_actual]],0)</f>
        <v>76.5</v>
      </c>
      <c r="P2943" s="6" t="s">
        <v>819</v>
      </c>
      <c r="Q2943" s="7">
        <v>12</v>
      </c>
      <c r="R2943" s="7">
        <v>0</v>
      </c>
      <c r="S2943" s="7" t="s">
        <v>11928</v>
      </c>
      <c r="BI2943"/>
      <c r="BJ2943"/>
    </row>
    <row r="2944" spans="2:62" x14ac:dyDescent="0.4">
      <c r="B2944" s="1">
        <v>16703</v>
      </c>
      <c r="C2944" s="6" t="s">
        <v>30</v>
      </c>
      <c r="D2944" s="6" t="s">
        <v>30</v>
      </c>
      <c r="E2944" s="6" t="s">
        <v>3268</v>
      </c>
      <c r="F2944" s="6" t="s">
        <v>7815</v>
      </c>
      <c r="G2944" s="6" t="s">
        <v>7929</v>
      </c>
      <c r="H2944" s="6" t="s">
        <v>2856</v>
      </c>
      <c r="I2944" s="6" t="s">
        <v>7978</v>
      </c>
      <c r="J2944" s="6" t="s">
        <v>5</v>
      </c>
      <c r="K2944" s="7">
        <v>12.5</v>
      </c>
      <c r="L2944" s="7">
        <f>IFERROR(VLOOKUP(SiscoTable[[#This Row],[Código]],Hoja2!A:B,2,0)*SiscoTable[[#This Row],[Provta(Uns)]],0)</f>
        <v>100</v>
      </c>
      <c r="M2944" s="7">
        <v>0</v>
      </c>
      <c r="N2944" s="7">
        <v>51</v>
      </c>
      <c r="O2944" s="7">
        <f>IFERROR(VLOOKUP(SiscoTable[[#This Row],[Código]],Hoja2!A:B,2,0)*SiscoTable[[#This Row],[Stock_actual]],0)</f>
        <v>408</v>
      </c>
      <c r="P2944" s="6" t="s">
        <v>507</v>
      </c>
      <c r="Q2944" s="7">
        <v>14</v>
      </c>
      <c r="R2944" s="7">
        <v>0</v>
      </c>
      <c r="S2944" s="7" t="s">
        <v>11928</v>
      </c>
      <c r="BI2944"/>
      <c r="BJ2944"/>
    </row>
    <row r="2945" spans="2:62" x14ac:dyDescent="0.4">
      <c r="B2945" s="1">
        <v>16704</v>
      </c>
      <c r="C2945" s="6" t="s">
        <v>25</v>
      </c>
      <c r="D2945" s="6" t="s">
        <v>25</v>
      </c>
      <c r="E2945" s="6" t="s">
        <v>3268</v>
      </c>
      <c r="F2945" s="6" t="s">
        <v>3269</v>
      </c>
      <c r="G2945" s="6" t="s">
        <v>3270</v>
      </c>
      <c r="H2945" s="6" t="s">
        <v>2938</v>
      </c>
      <c r="I2945" s="6" t="s">
        <v>3287</v>
      </c>
      <c r="J2945" s="6" t="s">
        <v>5</v>
      </c>
      <c r="K2945" s="7">
        <v>316.17</v>
      </c>
      <c r="L2945" s="7">
        <f>IFERROR(VLOOKUP(SiscoTable[[#This Row],[Código]],Hoja2!A:B,2,0)*SiscoTable[[#This Row],[Provta(Uns)]],0)</f>
        <v>3130.0830000000001</v>
      </c>
      <c r="M2945" s="7">
        <v>0</v>
      </c>
      <c r="N2945" s="7">
        <v>492</v>
      </c>
      <c r="O2945" s="7">
        <f>IFERROR(VLOOKUP(SiscoTable[[#This Row],[Código]],Hoja2!A:B,2,0)*SiscoTable[[#This Row],[Stock_actual]],0)</f>
        <v>4870.8</v>
      </c>
      <c r="P2945" s="6" t="s">
        <v>581</v>
      </c>
      <c r="Q2945" s="7">
        <v>348</v>
      </c>
      <c r="R2945" s="7">
        <v>0</v>
      </c>
      <c r="S2945" s="7" t="s">
        <v>11927</v>
      </c>
      <c r="BI2945"/>
      <c r="BJ2945"/>
    </row>
    <row r="2946" spans="2:62" x14ac:dyDescent="0.4">
      <c r="B2946" s="1">
        <v>16705</v>
      </c>
      <c r="C2946" s="6" t="s">
        <v>30</v>
      </c>
      <c r="D2946" s="6" t="s">
        <v>25</v>
      </c>
      <c r="E2946" s="6" t="s">
        <v>3268</v>
      </c>
      <c r="F2946" s="6" t="s">
        <v>3269</v>
      </c>
      <c r="G2946" s="6" t="s">
        <v>3773</v>
      </c>
      <c r="H2946" s="6" t="s">
        <v>3835</v>
      </c>
      <c r="I2946" s="6" t="s">
        <v>3834</v>
      </c>
      <c r="J2946" s="6" t="s">
        <v>5</v>
      </c>
      <c r="K2946" s="7">
        <v>28.5</v>
      </c>
      <c r="L2946" s="7">
        <f>IFERROR(VLOOKUP(SiscoTable[[#This Row],[Código]],Hoja2!A:B,2,0)*SiscoTable[[#This Row],[Provta(Uns)]],0)</f>
        <v>119.7</v>
      </c>
      <c r="M2946" s="7">
        <v>0</v>
      </c>
      <c r="N2946" s="7">
        <v>62</v>
      </c>
      <c r="O2946" s="7">
        <f>IFERROR(VLOOKUP(SiscoTable[[#This Row],[Código]],Hoja2!A:B,2,0)*SiscoTable[[#This Row],[Stock_actual]],0)</f>
        <v>260.40000000000003</v>
      </c>
      <c r="P2946" s="6" t="s">
        <v>260</v>
      </c>
      <c r="Q2946" s="7">
        <v>31</v>
      </c>
      <c r="R2946" s="7">
        <v>0</v>
      </c>
      <c r="S2946" s="7" t="s">
        <v>11928</v>
      </c>
      <c r="BI2946"/>
      <c r="BJ2946"/>
    </row>
    <row r="2947" spans="2:62" x14ac:dyDescent="0.4">
      <c r="B2947" s="1">
        <v>16706</v>
      </c>
      <c r="C2947" s="6" t="s">
        <v>25</v>
      </c>
      <c r="D2947" s="6" t="s">
        <v>25</v>
      </c>
      <c r="E2947" s="6" t="s">
        <v>3268</v>
      </c>
      <c r="F2947" s="6" t="s">
        <v>7815</v>
      </c>
      <c r="G2947" s="6" t="s">
        <v>7929</v>
      </c>
      <c r="H2947" s="6" t="s">
        <v>3835</v>
      </c>
      <c r="I2947" s="6" t="s">
        <v>7944</v>
      </c>
      <c r="J2947" s="6" t="s">
        <v>5</v>
      </c>
      <c r="K2947" s="7">
        <v>21.5</v>
      </c>
      <c r="L2947" s="7">
        <f>IFERROR(VLOOKUP(SiscoTable[[#This Row],[Código]],Hoja2!A:B,2,0)*SiscoTable[[#This Row],[Provta(Uns)]],0)</f>
        <v>133.30000000000001</v>
      </c>
      <c r="M2947" s="7">
        <v>0</v>
      </c>
      <c r="N2947" s="7">
        <v>90</v>
      </c>
      <c r="O2947" s="7">
        <f>IFERROR(VLOOKUP(SiscoTable[[#This Row],[Código]],Hoja2!A:B,2,0)*SiscoTable[[#This Row],[Stock_actual]],0)</f>
        <v>558</v>
      </c>
      <c r="P2947" s="6" t="s">
        <v>6332</v>
      </c>
      <c r="Q2947" s="7">
        <v>24</v>
      </c>
      <c r="R2947" s="7">
        <v>0</v>
      </c>
      <c r="S2947" s="7" t="s">
        <v>11928</v>
      </c>
      <c r="BI2947"/>
      <c r="BJ2947"/>
    </row>
    <row r="2948" spans="2:62" x14ac:dyDescent="0.4">
      <c r="B2948" s="1">
        <v>16707</v>
      </c>
      <c r="C2948" s="6" t="s">
        <v>30</v>
      </c>
      <c r="D2948" s="6" t="s">
        <v>30</v>
      </c>
      <c r="E2948" s="6" t="s">
        <v>3268</v>
      </c>
      <c r="F2948" s="6" t="s">
        <v>3269</v>
      </c>
      <c r="G2948" s="6" t="s">
        <v>4702</v>
      </c>
      <c r="H2948" s="6" t="s">
        <v>3835</v>
      </c>
      <c r="I2948" s="6" t="s">
        <v>4716</v>
      </c>
      <c r="J2948" s="6" t="s">
        <v>5</v>
      </c>
      <c r="K2948" s="7">
        <v>19.170000000000002</v>
      </c>
      <c r="L2948" s="7">
        <f>IFERROR(VLOOKUP(SiscoTable[[#This Row],[Código]],Hoja2!A:B,2,0)*SiscoTable[[#This Row],[Provta(Uns)]],0)</f>
        <v>99.684000000000012</v>
      </c>
      <c r="M2948" s="7">
        <v>0</v>
      </c>
      <c r="N2948" s="7">
        <v>44</v>
      </c>
      <c r="O2948" s="7">
        <f>IFERROR(VLOOKUP(SiscoTable[[#This Row],[Código]],Hoja2!A:B,2,0)*SiscoTable[[#This Row],[Stock_actual]],0)</f>
        <v>228.8</v>
      </c>
      <c r="P2948" s="6" t="s">
        <v>1038</v>
      </c>
      <c r="Q2948" s="7">
        <v>21</v>
      </c>
      <c r="R2948" s="7">
        <v>0</v>
      </c>
      <c r="S2948" s="7" t="s">
        <v>11928</v>
      </c>
      <c r="BI2948"/>
      <c r="BJ2948"/>
    </row>
    <row r="2949" spans="2:62" x14ac:dyDescent="0.4">
      <c r="B2949" s="1">
        <v>16708</v>
      </c>
      <c r="C2949" s="6" t="s">
        <v>30</v>
      </c>
      <c r="D2949" s="6" t="s">
        <v>8</v>
      </c>
      <c r="E2949" s="6" t="s">
        <v>3268</v>
      </c>
      <c r="F2949" s="6" t="s">
        <v>3269</v>
      </c>
      <c r="G2949" s="6" t="s">
        <v>4702</v>
      </c>
      <c r="H2949" s="6" t="s">
        <v>3835</v>
      </c>
      <c r="I2949" s="6" t="s">
        <v>4717</v>
      </c>
      <c r="J2949" s="6" t="s">
        <v>5</v>
      </c>
      <c r="K2949" s="7">
        <v>6.67</v>
      </c>
      <c r="L2949" s="7">
        <f>IFERROR(VLOOKUP(SiscoTable[[#This Row],[Código]],Hoja2!A:B,2,0)*SiscoTable[[#This Row],[Provta(Uns)]],0)</f>
        <v>96.048000000000002</v>
      </c>
      <c r="M2949" s="7">
        <v>0</v>
      </c>
      <c r="N2949" s="7">
        <v>43</v>
      </c>
      <c r="O2949" s="7">
        <f>IFERROR(VLOOKUP(SiscoTable[[#This Row],[Código]],Hoja2!A:B,2,0)*SiscoTable[[#This Row],[Stock_actual]],0)</f>
        <v>619.20000000000005</v>
      </c>
      <c r="P2949" s="6" t="s">
        <v>4718</v>
      </c>
      <c r="Q2949" s="7">
        <v>7</v>
      </c>
      <c r="R2949" s="7">
        <v>0</v>
      </c>
      <c r="S2949" s="7" t="s">
        <v>11928</v>
      </c>
      <c r="BI2949"/>
      <c r="BJ2949"/>
    </row>
    <row r="2950" spans="2:62" x14ac:dyDescent="0.4">
      <c r="B2950" s="1">
        <v>16709</v>
      </c>
      <c r="C2950" s="6" t="s">
        <v>25</v>
      </c>
      <c r="D2950" s="6" t="s">
        <v>25</v>
      </c>
      <c r="E2950" s="6" t="s">
        <v>3268</v>
      </c>
      <c r="F2950" s="6" t="s">
        <v>7815</v>
      </c>
      <c r="G2950" s="6" t="s">
        <v>7929</v>
      </c>
      <c r="H2950" s="6" t="s">
        <v>3835</v>
      </c>
      <c r="I2950" s="6" t="s">
        <v>7945</v>
      </c>
      <c r="J2950" s="6" t="s">
        <v>5</v>
      </c>
      <c r="K2950" s="7">
        <v>44.33</v>
      </c>
      <c r="L2950" s="7">
        <f>IFERROR(VLOOKUP(SiscoTable[[#This Row],[Código]],Hoja2!A:B,2,0)*SiscoTable[[#This Row],[Provta(Uns)]],0)</f>
        <v>186.18600000000001</v>
      </c>
      <c r="M2950" s="7">
        <v>48</v>
      </c>
      <c r="N2950" s="7">
        <v>87</v>
      </c>
      <c r="O2950" s="7">
        <f>IFERROR(VLOOKUP(SiscoTable[[#This Row],[Código]],Hoja2!A:B,2,0)*SiscoTable[[#This Row],[Stock_actual]],0)</f>
        <v>365.40000000000003</v>
      </c>
      <c r="P2950" s="6" t="s">
        <v>326</v>
      </c>
      <c r="Q2950" s="7">
        <v>49</v>
      </c>
      <c r="R2950" s="7">
        <v>0</v>
      </c>
      <c r="S2950" s="7" t="s">
        <v>11928</v>
      </c>
      <c r="BI2950"/>
      <c r="BJ2950"/>
    </row>
    <row r="2951" spans="2:62" x14ac:dyDescent="0.4">
      <c r="B2951" s="1">
        <v>16710</v>
      </c>
      <c r="C2951" s="6" t="s">
        <v>25</v>
      </c>
      <c r="D2951" s="6" t="s">
        <v>25</v>
      </c>
      <c r="E2951" s="6" t="s">
        <v>3268</v>
      </c>
      <c r="F2951" s="6" t="s">
        <v>7815</v>
      </c>
      <c r="G2951" s="6" t="s">
        <v>7929</v>
      </c>
      <c r="H2951" s="6" t="s">
        <v>3835</v>
      </c>
      <c r="I2951" s="6" t="s">
        <v>7946</v>
      </c>
      <c r="J2951" s="6" t="s">
        <v>5</v>
      </c>
      <c r="K2951" s="7">
        <v>99.17</v>
      </c>
      <c r="L2951" s="7">
        <f>IFERROR(VLOOKUP(SiscoTable[[#This Row],[Código]],Hoja2!A:B,2,0)*SiscoTable[[#This Row],[Provta(Uns)]],0)</f>
        <v>644.60500000000002</v>
      </c>
      <c r="M2951" s="7">
        <v>0</v>
      </c>
      <c r="N2951" s="7">
        <v>204.995</v>
      </c>
      <c r="O2951" s="7">
        <f>IFERROR(VLOOKUP(SiscoTable[[#This Row],[Código]],Hoja2!A:B,2,0)*SiscoTable[[#This Row],[Stock_actual]],0)</f>
        <v>1332.4675</v>
      </c>
      <c r="P2951" s="6" t="s">
        <v>1119</v>
      </c>
      <c r="Q2951" s="7">
        <v>109</v>
      </c>
      <c r="R2951" s="7">
        <v>0</v>
      </c>
      <c r="S2951" s="7" t="s">
        <v>11928</v>
      </c>
      <c r="BI2951"/>
      <c r="BJ2951"/>
    </row>
    <row r="2952" spans="2:62" x14ac:dyDescent="0.4">
      <c r="B2952" s="1">
        <v>16711</v>
      </c>
      <c r="C2952" s="6" t="s">
        <v>25</v>
      </c>
      <c r="D2952" s="6" t="s">
        <v>30</v>
      </c>
      <c r="E2952" s="6" t="s">
        <v>3268</v>
      </c>
      <c r="F2952" s="6" t="s">
        <v>7815</v>
      </c>
      <c r="G2952" s="6" t="s">
        <v>4156</v>
      </c>
      <c r="H2952" s="6" t="s">
        <v>3835</v>
      </c>
      <c r="I2952" s="6" t="s">
        <v>8021</v>
      </c>
      <c r="J2952" s="6" t="s">
        <v>5</v>
      </c>
      <c r="K2952" s="7">
        <v>31.83</v>
      </c>
      <c r="L2952" s="7">
        <f>IFERROR(VLOOKUP(SiscoTable[[#This Row],[Código]],Hoja2!A:B,2,0)*SiscoTable[[#This Row],[Provta(Uns)]],0)</f>
        <v>378.77699999999999</v>
      </c>
      <c r="M2952" s="7">
        <v>0</v>
      </c>
      <c r="N2952" s="7">
        <v>45</v>
      </c>
      <c r="O2952" s="7">
        <f>IFERROR(VLOOKUP(SiscoTable[[#This Row],[Código]],Hoja2!A:B,2,0)*SiscoTable[[#This Row],[Stock_actual]],0)</f>
        <v>535.5</v>
      </c>
      <c r="P2952" s="6" t="s">
        <v>694</v>
      </c>
      <c r="Q2952" s="7">
        <v>35</v>
      </c>
      <c r="R2952" s="7">
        <v>0</v>
      </c>
      <c r="S2952" s="7" t="s">
        <v>11928</v>
      </c>
      <c r="BI2952"/>
      <c r="BJ2952"/>
    </row>
    <row r="2953" spans="2:62" x14ac:dyDescent="0.4">
      <c r="B2953" s="1">
        <v>16712</v>
      </c>
      <c r="C2953" s="6" t="s">
        <v>8</v>
      </c>
      <c r="D2953" s="6" t="s">
        <v>8</v>
      </c>
      <c r="E2953" s="6" t="s">
        <v>3268</v>
      </c>
      <c r="F2953" s="6" t="s">
        <v>61</v>
      </c>
      <c r="G2953" s="6" t="s">
        <v>8157</v>
      </c>
      <c r="H2953" s="6" t="s">
        <v>8178</v>
      </c>
      <c r="I2953" s="6" t="s">
        <v>8227</v>
      </c>
      <c r="J2953" s="6" t="s">
        <v>5</v>
      </c>
      <c r="K2953" s="7">
        <v>1.5</v>
      </c>
      <c r="L2953" s="7">
        <f>IFERROR(VLOOKUP(SiscoTable[[#This Row],[Código]],Hoja2!A:B,2,0)*SiscoTable[[#This Row],[Provta(Uns)]],0)</f>
        <v>10.5</v>
      </c>
      <c r="M2953" s="7">
        <v>0</v>
      </c>
      <c r="N2953" s="7">
        <v>0</v>
      </c>
      <c r="O2953" s="7">
        <f>IFERROR(VLOOKUP(SiscoTable[[#This Row],[Código]],Hoja2!A:B,2,0)*SiscoTable[[#This Row],[Stock_actual]],0)</f>
        <v>0</v>
      </c>
      <c r="P2953" s="6" t="s">
        <v>7</v>
      </c>
      <c r="Q2953" s="7">
        <v>2</v>
      </c>
      <c r="R2953" s="7">
        <v>3</v>
      </c>
      <c r="S2953" s="7" t="s">
        <v>11928</v>
      </c>
      <c r="BI2953"/>
      <c r="BJ2953"/>
    </row>
    <row r="2954" spans="2:62" x14ac:dyDescent="0.4">
      <c r="B2954" s="1">
        <v>16713</v>
      </c>
      <c r="C2954" s="6" t="s">
        <v>30</v>
      </c>
      <c r="D2954" s="6" t="s">
        <v>30</v>
      </c>
      <c r="E2954" s="6" t="s">
        <v>3268</v>
      </c>
      <c r="F2954" s="6" t="s">
        <v>61</v>
      </c>
      <c r="G2954" s="6" t="s">
        <v>8157</v>
      </c>
      <c r="H2954" s="6" t="s">
        <v>8178</v>
      </c>
      <c r="I2954" s="6" t="s">
        <v>8177</v>
      </c>
      <c r="J2954" s="6" t="s">
        <v>5</v>
      </c>
      <c r="K2954" s="7">
        <v>4.67</v>
      </c>
      <c r="L2954" s="7">
        <f>IFERROR(VLOOKUP(SiscoTable[[#This Row],[Código]],Hoja2!A:B,2,0)*SiscoTable[[#This Row],[Provta(Uns)]],0)</f>
        <v>38.293999999999997</v>
      </c>
      <c r="M2954" s="7">
        <v>0</v>
      </c>
      <c r="N2954" s="7">
        <v>1</v>
      </c>
      <c r="O2954" s="7">
        <f>IFERROR(VLOOKUP(SiscoTable[[#This Row],[Código]],Hoja2!A:B,2,0)*SiscoTable[[#This Row],[Stock_actual]],0)</f>
        <v>8.1999999999999993</v>
      </c>
      <c r="P2954" s="6" t="s">
        <v>27</v>
      </c>
      <c r="Q2954" s="7">
        <v>5</v>
      </c>
      <c r="R2954" s="7">
        <v>9.56</v>
      </c>
      <c r="S2954" s="7" t="s">
        <v>11928</v>
      </c>
      <c r="BI2954"/>
      <c r="BJ2954"/>
    </row>
    <row r="2955" spans="2:62" x14ac:dyDescent="0.4">
      <c r="B2955" s="1">
        <v>16714</v>
      </c>
      <c r="C2955" s="6" t="s">
        <v>30</v>
      </c>
      <c r="D2955" s="6" t="s">
        <v>30</v>
      </c>
      <c r="E2955" s="6" t="s">
        <v>3268</v>
      </c>
      <c r="F2955" s="6" t="s">
        <v>61</v>
      </c>
      <c r="G2955" s="6" t="s">
        <v>8157</v>
      </c>
      <c r="H2955" s="6" t="s">
        <v>8178</v>
      </c>
      <c r="I2955" s="6" t="s">
        <v>8179</v>
      </c>
      <c r="J2955" s="6" t="s">
        <v>5</v>
      </c>
      <c r="K2955" s="7">
        <v>12.17</v>
      </c>
      <c r="L2955" s="7">
        <f>IFERROR(VLOOKUP(SiscoTable[[#This Row],[Código]],Hoja2!A:B,2,0)*SiscoTable[[#This Row],[Provta(Uns)]],0)</f>
        <v>46.245999999999995</v>
      </c>
      <c r="M2955" s="7">
        <v>0</v>
      </c>
      <c r="N2955" s="7">
        <v>0</v>
      </c>
      <c r="O2955" s="7">
        <f>IFERROR(VLOOKUP(SiscoTable[[#This Row],[Código]],Hoja2!A:B,2,0)*SiscoTable[[#This Row],[Stock_actual]],0)</f>
        <v>0</v>
      </c>
      <c r="P2955" s="6" t="s">
        <v>7</v>
      </c>
      <c r="Q2955" s="7">
        <v>14</v>
      </c>
      <c r="R2955" s="7">
        <v>24.599999999999998</v>
      </c>
      <c r="S2955" s="7" t="s">
        <v>11928</v>
      </c>
      <c r="BI2955"/>
      <c r="BJ2955"/>
    </row>
    <row r="2956" spans="2:62" x14ac:dyDescent="0.4">
      <c r="B2956" s="1">
        <v>16715</v>
      </c>
      <c r="C2956" s="6" t="s">
        <v>30</v>
      </c>
      <c r="D2956" s="6" t="s">
        <v>30</v>
      </c>
      <c r="E2956" s="6" t="s">
        <v>3268</v>
      </c>
      <c r="F2956" s="6" t="s">
        <v>7815</v>
      </c>
      <c r="G2956" s="6" t="s">
        <v>7929</v>
      </c>
      <c r="H2956" s="6" t="s">
        <v>3782</v>
      </c>
      <c r="I2956" s="6" t="s">
        <v>7974</v>
      </c>
      <c r="J2956" s="6" t="s">
        <v>5</v>
      </c>
      <c r="K2956" s="7">
        <v>12.67</v>
      </c>
      <c r="L2956" s="7">
        <f>IFERROR(VLOOKUP(SiscoTable[[#This Row],[Código]],Hoja2!A:B,2,0)*SiscoTable[[#This Row],[Provta(Uns)]],0)</f>
        <v>101.36</v>
      </c>
      <c r="M2956" s="7">
        <v>0</v>
      </c>
      <c r="N2956" s="7">
        <v>17</v>
      </c>
      <c r="O2956" s="7">
        <f>IFERROR(VLOOKUP(SiscoTable[[#This Row],[Código]],Hoja2!A:B,2,0)*SiscoTable[[#This Row],[Stock_actual]],0)</f>
        <v>136</v>
      </c>
      <c r="P2956" s="6" t="s">
        <v>300</v>
      </c>
      <c r="Q2956" s="7">
        <v>14</v>
      </c>
      <c r="R2956" s="7">
        <v>0</v>
      </c>
      <c r="S2956" s="7" t="s">
        <v>11928</v>
      </c>
      <c r="BI2956"/>
      <c r="BJ2956"/>
    </row>
    <row r="2957" spans="2:62" x14ac:dyDescent="0.4">
      <c r="B2957" s="1">
        <v>16716</v>
      </c>
      <c r="C2957" s="6" t="s">
        <v>25</v>
      </c>
      <c r="D2957" s="6" t="s">
        <v>25</v>
      </c>
      <c r="E2957" s="6" t="s">
        <v>8482</v>
      </c>
      <c r="F2957" s="6" t="s">
        <v>1736</v>
      </c>
      <c r="G2957" s="6" t="s">
        <v>10324</v>
      </c>
      <c r="H2957" s="6" t="s">
        <v>10329</v>
      </c>
      <c r="I2957" s="6" t="s">
        <v>10328</v>
      </c>
      <c r="J2957" s="6" t="s">
        <v>5</v>
      </c>
      <c r="K2957" s="7">
        <v>53</v>
      </c>
      <c r="L2957" s="7">
        <f>IFERROR(VLOOKUP(SiscoTable[[#This Row],[Código]],Hoja2!A:B,2,0)*SiscoTable[[#This Row],[Provta(Uns)]],0)</f>
        <v>736.7</v>
      </c>
      <c r="M2957" s="7">
        <v>0</v>
      </c>
      <c r="N2957" s="7">
        <v>440</v>
      </c>
      <c r="O2957" s="7">
        <f>IFERROR(VLOOKUP(SiscoTable[[#This Row],[Código]],Hoja2!A:B,2,0)*SiscoTable[[#This Row],[Stock_actual]],0)</f>
        <v>6116</v>
      </c>
      <c r="P2957" s="6" t="s">
        <v>1906</v>
      </c>
      <c r="Q2957" s="7">
        <v>58</v>
      </c>
      <c r="R2957" s="7">
        <v>0</v>
      </c>
      <c r="S2957" s="7" t="s">
        <v>11926</v>
      </c>
      <c r="BI2957"/>
      <c r="BJ2957"/>
    </row>
    <row r="2958" spans="2:62" x14ac:dyDescent="0.4">
      <c r="B2958" s="1">
        <v>16717</v>
      </c>
      <c r="C2958" s="6" t="s">
        <v>25</v>
      </c>
      <c r="D2958" s="6" t="s">
        <v>25</v>
      </c>
      <c r="E2958" s="6" t="s">
        <v>8482</v>
      </c>
      <c r="F2958" s="6" t="s">
        <v>1736</v>
      </c>
      <c r="G2958" s="6" t="s">
        <v>10324</v>
      </c>
      <c r="H2958" s="6" t="s">
        <v>10329</v>
      </c>
      <c r="I2958" s="6" t="s">
        <v>10330</v>
      </c>
      <c r="J2958" s="6" t="s">
        <v>5</v>
      </c>
      <c r="K2958" s="7">
        <v>49.17</v>
      </c>
      <c r="L2958" s="7">
        <f>IFERROR(VLOOKUP(SiscoTable[[#This Row],[Código]],Hoja2!A:B,2,0)*SiscoTable[[#This Row],[Provta(Uns)]],0)</f>
        <v>683.46300000000008</v>
      </c>
      <c r="M2958" s="7">
        <v>0</v>
      </c>
      <c r="N2958" s="7">
        <v>154</v>
      </c>
      <c r="O2958" s="7">
        <f>IFERROR(VLOOKUP(SiscoTable[[#This Row],[Código]],Hoja2!A:B,2,0)*SiscoTable[[#This Row],[Stock_actual]],0)</f>
        <v>2140.6</v>
      </c>
      <c r="P2958" s="6" t="s">
        <v>3306</v>
      </c>
      <c r="Q2958" s="7">
        <v>54</v>
      </c>
      <c r="R2958" s="7">
        <v>0</v>
      </c>
      <c r="S2958" s="7" t="s">
        <v>11926</v>
      </c>
      <c r="BI2958"/>
      <c r="BJ2958"/>
    </row>
    <row r="2959" spans="2:62" x14ac:dyDescent="0.4">
      <c r="B2959" s="1">
        <v>16718</v>
      </c>
      <c r="C2959" s="6" t="s">
        <v>30</v>
      </c>
      <c r="D2959" s="6" t="s">
        <v>30</v>
      </c>
      <c r="E2959" s="6" t="s">
        <v>3268</v>
      </c>
      <c r="F2959" s="6" t="s">
        <v>3269</v>
      </c>
      <c r="G2959" s="6" t="s">
        <v>3773</v>
      </c>
      <c r="H2959" s="6" t="s">
        <v>3835</v>
      </c>
      <c r="I2959" s="6" t="s">
        <v>3836</v>
      </c>
      <c r="J2959" s="6" t="s">
        <v>5</v>
      </c>
      <c r="K2959" s="7">
        <v>13.83</v>
      </c>
      <c r="L2959" s="7">
        <f>IFERROR(VLOOKUP(SiscoTable[[#This Row],[Código]],Hoja2!A:B,2,0)*SiscoTable[[#This Row],[Provta(Uns)]],0)</f>
        <v>59.469000000000001</v>
      </c>
      <c r="M2959" s="7">
        <v>0</v>
      </c>
      <c r="N2959" s="7">
        <v>49</v>
      </c>
      <c r="O2959" s="7">
        <f>IFERROR(VLOOKUP(SiscoTable[[#This Row],[Código]],Hoja2!A:B,2,0)*SiscoTable[[#This Row],[Stock_actual]],0)</f>
        <v>210.7</v>
      </c>
      <c r="P2959" s="6" t="s">
        <v>3837</v>
      </c>
      <c r="Q2959" s="7">
        <v>15</v>
      </c>
      <c r="R2959" s="7">
        <v>0</v>
      </c>
      <c r="S2959" s="7" t="s">
        <v>11928</v>
      </c>
      <c r="BI2959"/>
      <c r="BJ2959"/>
    </row>
    <row r="2960" spans="2:62" x14ac:dyDescent="0.4">
      <c r="B2960" s="1">
        <v>16719</v>
      </c>
      <c r="C2960" s="6" t="s">
        <v>8</v>
      </c>
      <c r="D2960" s="6" t="s">
        <v>30</v>
      </c>
      <c r="E2960" s="6" t="s">
        <v>3268</v>
      </c>
      <c r="F2960" s="6" t="s">
        <v>3269</v>
      </c>
      <c r="G2960" s="6" t="s">
        <v>3773</v>
      </c>
      <c r="H2960" s="6" t="s">
        <v>3835</v>
      </c>
      <c r="I2960" s="6" t="s">
        <v>4022</v>
      </c>
      <c r="J2960" s="6" t="s">
        <v>5</v>
      </c>
      <c r="K2960" s="7">
        <v>10.83</v>
      </c>
      <c r="L2960" s="7">
        <f>IFERROR(VLOOKUP(SiscoTable[[#This Row],[Código]],Hoja2!A:B,2,0)*SiscoTable[[#This Row],[Provta(Uns)]],0)</f>
        <v>32.49</v>
      </c>
      <c r="M2960" s="7">
        <v>12</v>
      </c>
      <c r="N2960" s="7">
        <v>3</v>
      </c>
      <c r="O2960" s="7">
        <f>IFERROR(VLOOKUP(SiscoTable[[#This Row],[Código]],Hoja2!A:B,2,0)*SiscoTable[[#This Row],[Stock_actual]],0)</f>
        <v>9</v>
      </c>
      <c r="P2960" s="6" t="s">
        <v>76</v>
      </c>
      <c r="Q2960" s="7">
        <v>12</v>
      </c>
      <c r="R2960" s="7">
        <v>9.48</v>
      </c>
      <c r="S2960" s="7" t="s">
        <v>11928</v>
      </c>
      <c r="BI2960"/>
      <c r="BJ2960"/>
    </row>
    <row r="2961" spans="2:62" x14ac:dyDescent="0.4">
      <c r="B2961" s="1">
        <v>16720</v>
      </c>
      <c r="C2961" s="6" t="s">
        <v>30</v>
      </c>
      <c r="D2961" s="6" t="s">
        <v>25</v>
      </c>
      <c r="E2961" s="6" t="s">
        <v>3268</v>
      </c>
      <c r="F2961" s="6" t="s">
        <v>3269</v>
      </c>
      <c r="G2961" s="6" t="s">
        <v>3773</v>
      </c>
      <c r="H2961" s="6" t="s">
        <v>3782</v>
      </c>
      <c r="I2961" s="6" t="s">
        <v>3838</v>
      </c>
      <c r="J2961" s="6" t="s">
        <v>5</v>
      </c>
      <c r="K2961" s="7">
        <v>25.5</v>
      </c>
      <c r="L2961" s="7">
        <f>IFERROR(VLOOKUP(SiscoTable[[#This Row],[Código]],Hoja2!A:B,2,0)*SiscoTable[[#This Row],[Provta(Uns)]],0)</f>
        <v>96.899999999999991</v>
      </c>
      <c r="M2961" s="7">
        <v>12</v>
      </c>
      <c r="N2961" s="7">
        <v>28</v>
      </c>
      <c r="O2961" s="7">
        <f>IFERROR(VLOOKUP(SiscoTable[[#This Row],[Código]],Hoja2!A:B,2,0)*SiscoTable[[#This Row],[Stock_actual]],0)</f>
        <v>106.39999999999999</v>
      </c>
      <c r="P2961" s="6" t="s">
        <v>565</v>
      </c>
      <c r="Q2961" s="7">
        <v>28</v>
      </c>
      <c r="R2961" s="7">
        <v>39.049999999999997</v>
      </c>
      <c r="S2961" s="7" t="s">
        <v>11928</v>
      </c>
      <c r="BI2961"/>
      <c r="BJ2961"/>
    </row>
    <row r="2962" spans="2:62" x14ac:dyDescent="0.4">
      <c r="B2962" s="1">
        <v>16721</v>
      </c>
      <c r="C2962" s="6" t="s">
        <v>25</v>
      </c>
      <c r="D2962" s="6" t="s">
        <v>30</v>
      </c>
      <c r="E2962" s="6" t="s">
        <v>3268</v>
      </c>
      <c r="F2962" s="6" t="s">
        <v>3269</v>
      </c>
      <c r="G2962" s="6" t="s">
        <v>3773</v>
      </c>
      <c r="H2962" s="6" t="s">
        <v>3782</v>
      </c>
      <c r="I2962" s="6" t="s">
        <v>3781</v>
      </c>
      <c r="J2962" s="6" t="s">
        <v>5</v>
      </c>
      <c r="K2962" s="7">
        <v>48.16</v>
      </c>
      <c r="L2962" s="7">
        <f>IFERROR(VLOOKUP(SiscoTable[[#This Row],[Código]],Hoja2!A:B,2,0)*SiscoTable[[#This Row],[Provta(Uns)]],0)</f>
        <v>235.98400000000001</v>
      </c>
      <c r="M2962" s="7">
        <v>24</v>
      </c>
      <c r="N2962" s="7">
        <v>33</v>
      </c>
      <c r="O2962" s="7">
        <f>IFERROR(VLOOKUP(SiscoTable[[#This Row],[Código]],Hoja2!A:B,2,0)*SiscoTable[[#This Row],[Stock_actual]],0)</f>
        <v>161.70000000000002</v>
      </c>
      <c r="P2962" s="6" t="s">
        <v>256</v>
      </c>
      <c r="Q2962" s="7">
        <v>53</v>
      </c>
      <c r="R2962" s="7">
        <v>71.800000000000011</v>
      </c>
      <c r="S2962" s="7" t="s">
        <v>11928</v>
      </c>
      <c r="BI2962"/>
      <c r="BJ2962"/>
    </row>
    <row r="2963" spans="2:62" x14ac:dyDescent="0.4">
      <c r="B2963" s="1">
        <v>16722</v>
      </c>
      <c r="C2963" s="6" t="s">
        <v>30</v>
      </c>
      <c r="D2963" s="6" t="s">
        <v>30</v>
      </c>
      <c r="E2963" s="6" t="s">
        <v>3268</v>
      </c>
      <c r="F2963" s="6" t="s">
        <v>61</v>
      </c>
      <c r="G2963" s="6" t="s">
        <v>8157</v>
      </c>
      <c r="H2963" s="6" t="s">
        <v>8178</v>
      </c>
      <c r="I2963" s="6" t="s">
        <v>8180</v>
      </c>
      <c r="J2963" s="6" t="s">
        <v>5</v>
      </c>
      <c r="K2963" s="7">
        <v>17</v>
      </c>
      <c r="L2963" s="7">
        <f>IFERROR(VLOOKUP(SiscoTable[[#This Row],[Código]],Hoja2!A:B,2,0)*SiscoTable[[#This Row],[Provta(Uns)]],0)</f>
        <v>32.299999999999997</v>
      </c>
      <c r="M2963" s="7">
        <v>0</v>
      </c>
      <c r="N2963" s="7">
        <v>1</v>
      </c>
      <c r="O2963" s="7">
        <f>IFERROR(VLOOKUP(SiscoTable[[#This Row],[Código]],Hoja2!A:B,2,0)*SiscoTable[[#This Row],[Stock_actual]],0)</f>
        <v>1.9</v>
      </c>
      <c r="P2963" s="6" t="s">
        <v>80</v>
      </c>
      <c r="Q2963" s="7">
        <v>19</v>
      </c>
      <c r="R2963" s="7">
        <v>34.339999999999996</v>
      </c>
      <c r="S2963" s="7" t="s">
        <v>11928</v>
      </c>
      <c r="BI2963"/>
      <c r="BJ2963"/>
    </row>
    <row r="2964" spans="2:62" x14ac:dyDescent="0.4">
      <c r="B2964" s="1">
        <v>16723</v>
      </c>
      <c r="C2964" s="6" t="s">
        <v>30</v>
      </c>
      <c r="D2964" s="6" t="s">
        <v>30</v>
      </c>
      <c r="E2964" s="6" t="s">
        <v>3268</v>
      </c>
      <c r="F2964" s="6" t="s">
        <v>3269</v>
      </c>
      <c r="G2964" s="6" t="s">
        <v>4268</v>
      </c>
      <c r="H2964" s="6" t="s">
        <v>3032</v>
      </c>
      <c r="I2964" s="6" t="s">
        <v>4294</v>
      </c>
      <c r="J2964" s="6" t="s">
        <v>5</v>
      </c>
      <c r="K2964" s="7">
        <v>16.5</v>
      </c>
      <c r="L2964" s="7">
        <f>IFERROR(VLOOKUP(SiscoTable[[#This Row],[Código]],Hoja2!A:B,2,0)*SiscoTable[[#This Row],[Provta(Uns)]],0)</f>
        <v>140.25</v>
      </c>
      <c r="M2964" s="7">
        <v>0</v>
      </c>
      <c r="N2964" s="7">
        <v>10</v>
      </c>
      <c r="O2964" s="7">
        <f>IFERROR(VLOOKUP(SiscoTable[[#This Row],[Código]],Hoja2!A:B,2,0)*SiscoTable[[#This Row],[Stock_actual]],0)</f>
        <v>85</v>
      </c>
      <c r="P2964" s="6" t="s">
        <v>733</v>
      </c>
      <c r="Q2964" s="7">
        <v>18</v>
      </c>
      <c r="R2964" s="7">
        <v>32.900000000000006</v>
      </c>
      <c r="S2964" s="7" t="s">
        <v>11927</v>
      </c>
      <c r="BI2964"/>
      <c r="BJ2964"/>
    </row>
    <row r="2965" spans="2:62" x14ac:dyDescent="0.4">
      <c r="B2965" s="1">
        <v>16724</v>
      </c>
      <c r="C2965" s="6" t="s">
        <v>8</v>
      </c>
      <c r="D2965" s="6" t="s">
        <v>8</v>
      </c>
      <c r="E2965" s="6" t="s">
        <v>3268</v>
      </c>
      <c r="F2965" s="6" t="s">
        <v>3269</v>
      </c>
      <c r="G2965" s="6" t="s">
        <v>3773</v>
      </c>
      <c r="H2965" s="6" t="s">
        <v>3342</v>
      </c>
      <c r="I2965" s="6" t="s">
        <v>4023</v>
      </c>
      <c r="J2965" s="6" t="s">
        <v>5</v>
      </c>
      <c r="K2965" s="7">
        <v>0</v>
      </c>
      <c r="L2965" s="7">
        <f>IFERROR(VLOOKUP(SiscoTable[[#This Row],[Código]],Hoja2!A:B,2,0)*SiscoTable[[#This Row],[Provta(Uns)]],0)</f>
        <v>0</v>
      </c>
      <c r="M2965" s="7">
        <v>0</v>
      </c>
      <c r="N2965" s="7">
        <v>0</v>
      </c>
      <c r="O2965" s="7">
        <f>IFERROR(VLOOKUP(SiscoTable[[#This Row],[Código]],Hoja2!A:B,2,0)*SiscoTable[[#This Row],[Stock_actual]],0)</f>
        <v>0</v>
      </c>
      <c r="P2965" s="6" t="s">
        <v>7</v>
      </c>
      <c r="Q2965" s="7">
        <v>0</v>
      </c>
      <c r="R2965" s="7">
        <v>0</v>
      </c>
      <c r="S2965" s="7" t="s">
        <v>11928</v>
      </c>
      <c r="BI2965"/>
      <c r="BJ2965"/>
    </row>
    <row r="2966" spans="2:62" x14ac:dyDescent="0.4">
      <c r="B2966" s="1">
        <v>16725</v>
      </c>
      <c r="C2966" s="6" t="s">
        <v>25</v>
      </c>
      <c r="D2966" s="6" t="s">
        <v>25</v>
      </c>
      <c r="E2966" s="6" t="s">
        <v>3268</v>
      </c>
      <c r="F2966" s="6" t="s">
        <v>3269</v>
      </c>
      <c r="G2966" s="6" t="s">
        <v>3773</v>
      </c>
      <c r="H2966" s="6" t="s">
        <v>3784</v>
      </c>
      <c r="I2966" s="6" t="s">
        <v>3783</v>
      </c>
      <c r="J2966" s="6" t="s">
        <v>5</v>
      </c>
      <c r="K2966" s="7">
        <v>66.17</v>
      </c>
      <c r="L2966" s="7">
        <f>IFERROR(VLOOKUP(SiscoTable[[#This Row],[Código]],Hoja2!A:B,2,0)*SiscoTable[[#This Row],[Provta(Uns)]],0)</f>
        <v>198.51</v>
      </c>
      <c r="M2966" s="7">
        <v>0</v>
      </c>
      <c r="N2966" s="7">
        <v>98</v>
      </c>
      <c r="O2966" s="7">
        <f>IFERROR(VLOOKUP(SiscoTable[[#This Row],[Código]],Hoja2!A:B,2,0)*SiscoTable[[#This Row],[Stock_actual]],0)</f>
        <v>294</v>
      </c>
      <c r="P2966" s="6" t="s">
        <v>485</v>
      </c>
      <c r="Q2966" s="7">
        <v>73</v>
      </c>
      <c r="R2966" s="7">
        <v>0</v>
      </c>
      <c r="S2966" s="7" t="s">
        <v>11928</v>
      </c>
      <c r="BI2966"/>
      <c r="BJ2966"/>
    </row>
    <row r="2967" spans="2:62" x14ac:dyDescent="0.4">
      <c r="B2967" s="1">
        <v>16726</v>
      </c>
      <c r="C2967" s="6" t="s">
        <v>8</v>
      </c>
      <c r="D2967" s="6" t="s">
        <v>8</v>
      </c>
      <c r="E2967" s="6" t="s">
        <v>3268</v>
      </c>
      <c r="F2967" s="6" t="s">
        <v>3269</v>
      </c>
      <c r="G2967" s="6" t="s">
        <v>5768</v>
      </c>
      <c r="H2967" s="6" t="s">
        <v>3784</v>
      </c>
      <c r="I2967" s="6" t="s">
        <v>5809</v>
      </c>
      <c r="J2967" s="6" t="s">
        <v>5</v>
      </c>
      <c r="K2967" s="7">
        <v>0</v>
      </c>
      <c r="L2967" s="7">
        <f>IFERROR(VLOOKUP(SiscoTable[[#This Row],[Código]],Hoja2!A:B,2,0)*SiscoTable[[#This Row],[Provta(Uns)]],0)</f>
        <v>0</v>
      </c>
      <c r="M2967" s="7">
        <v>0</v>
      </c>
      <c r="N2967" s="7">
        <v>0</v>
      </c>
      <c r="O2967" s="7">
        <f>IFERROR(VLOOKUP(SiscoTable[[#This Row],[Código]],Hoja2!A:B,2,0)*SiscoTable[[#This Row],[Stock_actual]],0)</f>
        <v>0</v>
      </c>
      <c r="P2967" s="6" t="s">
        <v>7</v>
      </c>
      <c r="Q2967" s="7">
        <v>0</v>
      </c>
      <c r="R2967" s="7">
        <v>0</v>
      </c>
      <c r="S2967" s="7" t="s">
        <v>11928</v>
      </c>
      <c r="BI2967"/>
      <c r="BJ2967"/>
    </row>
    <row r="2968" spans="2:62" x14ac:dyDescent="0.4">
      <c r="B2968" s="1">
        <v>16727</v>
      </c>
      <c r="C2968" s="6" t="s">
        <v>25</v>
      </c>
      <c r="D2968" s="6" t="s">
        <v>25</v>
      </c>
      <c r="E2968" s="6" t="s">
        <v>3268</v>
      </c>
      <c r="F2968" s="6" t="s">
        <v>3269</v>
      </c>
      <c r="G2968" s="6" t="s">
        <v>5768</v>
      </c>
      <c r="H2968" s="6" t="s">
        <v>3784</v>
      </c>
      <c r="I2968" s="6" t="s">
        <v>5769</v>
      </c>
      <c r="J2968" s="6" t="s">
        <v>5</v>
      </c>
      <c r="K2968" s="7">
        <v>146.16999999999999</v>
      </c>
      <c r="L2968" s="7">
        <f>IFERROR(VLOOKUP(SiscoTable[[#This Row],[Código]],Hoja2!A:B,2,0)*SiscoTable[[#This Row],[Provta(Uns)]],0)</f>
        <v>233.87199999999999</v>
      </c>
      <c r="M2968" s="7">
        <v>144</v>
      </c>
      <c r="N2968" s="7">
        <v>5</v>
      </c>
      <c r="O2968" s="7">
        <f>IFERROR(VLOOKUP(SiscoTable[[#This Row],[Código]],Hoja2!A:B,2,0)*SiscoTable[[#This Row],[Stock_actual]],0)</f>
        <v>8</v>
      </c>
      <c r="P2968" s="6" t="s">
        <v>24</v>
      </c>
      <c r="Q2968" s="7">
        <v>161</v>
      </c>
      <c r="R2968" s="7">
        <v>148.07</v>
      </c>
      <c r="S2968" s="7" t="s">
        <v>11928</v>
      </c>
      <c r="BI2968"/>
      <c r="BJ2968"/>
    </row>
    <row r="2969" spans="2:62" x14ac:dyDescent="0.4">
      <c r="B2969" s="1">
        <v>16728</v>
      </c>
      <c r="C2969" s="6" t="s">
        <v>30</v>
      </c>
      <c r="D2969" s="6" t="s">
        <v>25</v>
      </c>
      <c r="E2969" s="6" t="s">
        <v>3268</v>
      </c>
      <c r="F2969" s="6" t="s">
        <v>3269</v>
      </c>
      <c r="G2969" s="6" t="s">
        <v>5768</v>
      </c>
      <c r="H2969" s="6" t="s">
        <v>3784</v>
      </c>
      <c r="I2969" s="6" t="s">
        <v>5783</v>
      </c>
      <c r="J2969" s="6" t="s">
        <v>5</v>
      </c>
      <c r="K2969" s="7">
        <v>52.17</v>
      </c>
      <c r="L2969" s="7">
        <f>IFERROR(VLOOKUP(SiscoTable[[#This Row],[Código]],Hoja2!A:B,2,0)*SiscoTable[[#This Row],[Provta(Uns)]],0)</f>
        <v>99.123000000000005</v>
      </c>
      <c r="M2969" s="7">
        <v>120</v>
      </c>
      <c r="N2969" s="7">
        <v>3</v>
      </c>
      <c r="O2969" s="7">
        <f>IFERROR(VLOOKUP(SiscoTable[[#This Row],[Código]],Hoja2!A:B,2,0)*SiscoTable[[#This Row],[Stock_actual]],0)</f>
        <v>5.6999999999999993</v>
      </c>
      <c r="P2969" s="6" t="s">
        <v>80</v>
      </c>
      <c r="Q2969" s="7">
        <v>57</v>
      </c>
      <c r="R2969" s="7">
        <v>0</v>
      </c>
      <c r="S2969" s="7" t="s">
        <v>11928</v>
      </c>
      <c r="BI2969"/>
      <c r="BJ2969"/>
    </row>
    <row r="2970" spans="2:62" x14ac:dyDescent="0.4">
      <c r="B2970" s="1">
        <v>16729</v>
      </c>
      <c r="C2970" s="6" t="s">
        <v>25</v>
      </c>
      <c r="D2970" s="6" t="s">
        <v>25</v>
      </c>
      <c r="E2970" s="6" t="s">
        <v>3268</v>
      </c>
      <c r="F2970" s="6" t="s">
        <v>3269</v>
      </c>
      <c r="G2970" s="6" t="s">
        <v>5768</v>
      </c>
      <c r="H2970" s="6" t="s">
        <v>3784</v>
      </c>
      <c r="I2970" s="6" t="s">
        <v>5770</v>
      </c>
      <c r="J2970" s="6" t="s">
        <v>5</v>
      </c>
      <c r="K2970" s="7">
        <v>76.83</v>
      </c>
      <c r="L2970" s="7">
        <f>IFERROR(VLOOKUP(SiscoTable[[#This Row],[Código]],Hoja2!A:B,2,0)*SiscoTable[[#This Row],[Provta(Uns)]],0)</f>
        <v>145.977</v>
      </c>
      <c r="M2970" s="7">
        <v>96</v>
      </c>
      <c r="N2970" s="7">
        <v>-16</v>
      </c>
      <c r="O2970" s="7">
        <f>IFERROR(VLOOKUP(SiscoTable[[#This Row],[Código]],Hoja2!A:B,2,0)*SiscoTable[[#This Row],[Stock_actual]],0)</f>
        <v>-30.4</v>
      </c>
      <c r="P2970" s="6" t="s">
        <v>7</v>
      </c>
      <c r="Q2970" s="7">
        <v>84</v>
      </c>
      <c r="R2970" s="7">
        <v>57.599999999999994</v>
      </c>
      <c r="S2970" s="7" t="s">
        <v>11928</v>
      </c>
      <c r="BI2970"/>
      <c r="BJ2970"/>
    </row>
    <row r="2971" spans="2:62" x14ac:dyDescent="0.4">
      <c r="B2971" s="1">
        <v>16730</v>
      </c>
      <c r="C2971" s="6" t="s">
        <v>25</v>
      </c>
      <c r="D2971" s="6" t="s">
        <v>25</v>
      </c>
      <c r="E2971" s="6" t="s">
        <v>3268</v>
      </c>
      <c r="F2971" s="6" t="s">
        <v>3269</v>
      </c>
      <c r="G2971" s="6" t="s">
        <v>5768</v>
      </c>
      <c r="H2971" s="6" t="s">
        <v>3784</v>
      </c>
      <c r="I2971" s="6" t="s">
        <v>5771</v>
      </c>
      <c r="J2971" s="6" t="s">
        <v>5</v>
      </c>
      <c r="K2971" s="7">
        <v>388.83</v>
      </c>
      <c r="L2971" s="7">
        <f>IFERROR(VLOOKUP(SiscoTable[[#This Row],[Código]],Hoja2!A:B,2,0)*SiscoTable[[#This Row],[Provta(Uns)]],0)</f>
        <v>622.12800000000004</v>
      </c>
      <c r="M2971" s="7">
        <v>120</v>
      </c>
      <c r="N2971" s="7">
        <v>336</v>
      </c>
      <c r="O2971" s="7">
        <f>IFERROR(VLOOKUP(SiscoTable[[#This Row],[Código]],Hoja2!A:B,2,0)*SiscoTable[[#This Row],[Stock_actual]],0)</f>
        <v>537.6</v>
      </c>
      <c r="P2971" s="6" t="s">
        <v>812</v>
      </c>
      <c r="Q2971" s="7">
        <v>428</v>
      </c>
      <c r="R2971" s="7">
        <v>658.56000000000017</v>
      </c>
      <c r="S2971" s="7" t="s">
        <v>11928</v>
      </c>
      <c r="BI2971"/>
      <c r="BJ2971"/>
    </row>
    <row r="2972" spans="2:62" x14ac:dyDescent="0.4">
      <c r="B2972" s="1">
        <v>16731</v>
      </c>
      <c r="C2972" s="6" t="s">
        <v>8</v>
      </c>
      <c r="D2972" s="6" t="s">
        <v>8</v>
      </c>
      <c r="E2972" s="6" t="s">
        <v>3268</v>
      </c>
      <c r="F2972" s="6" t="s">
        <v>3269</v>
      </c>
      <c r="G2972" s="6" t="s">
        <v>5768</v>
      </c>
      <c r="H2972" s="6" t="s">
        <v>3784</v>
      </c>
      <c r="I2972" s="6" t="s">
        <v>5810</v>
      </c>
      <c r="J2972" s="6" t="s">
        <v>5</v>
      </c>
      <c r="K2972" s="7">
        <v>1.17</v>
      </c>
      <c r="L2972" s="7">
        <f>IFERROR(VLOOKUP(SiscoTable[[#This Row],[Código]],Hoja2!A:B,2,0)*SiscoTable[[#This Row],[Provta(Uns)]],0)</f>
        <v>7.9559999999999995</v>
      </c>
      <c r="M2972" s="7">
        <v>0</v>
      </c>
      <c r="N2972" s="7">
        <v>15</v>
      </c>
      <c r="O2972" s="7">
        <f>IFERROR(VLOOKUP(SiscoTable[[#This Row],[Código]],Hoja2!A:B,2,0)*SiscoTable[[#This Row],[Stock_actual]],0)</f>
        <v>102</v>
      </c>
      <c r="P2972" s="6" t="s">
        <v>5811</v>
      </c>
      <c r="Q2972" s="7">
        <v>1</v>
      </c>
      <c r="R2972" s="7">
        <v>0</v>
      </c>
      <c r="S2972" s="7" t="s">
        <v>11928</v>
      </c>
      <c r="BI2972"/>
      <c r="BJ2972"/>
    </row>
    <row r="2973" spans="2:62" x14ac:dyDescent="0.4">
      <c r="B2973" s="1">
        <v>16732</v>
      </c>
      <c r="C2973" s="6" t="s">
        <v>8</v>
      </c>
      <c r="D2973" s="6" t="s">
        <v>8</v>
      </c>
      <c r="E2973" s="6" t="s">
        <v>3268</v>
      </c>
      <c r="F2973" s="6" t="s">
        <v>3269</v>
      </c>
      <c r="G2973" s="6" t="s">
        <v>5768</v>
      </c>
      <c r="H2973" s="6" t="s">
        <v>3784</v>
      </c>
      <c r="I2973" s="6" t="s">
        <v>5812</v>
      </c>
      <c r="J2973" s="6" t="s">
        <v>5</v>
      </c>
      <c r="K2973" s="7">
        <v>1.17</v>
      </c>
      <c r="L2973" s="7">
        <f>IFERROR(VLOOKUP(SiscoTable[[#This Row],[Código]],Hoja2!A:B,2,0)*SiscoTable[[#This Row],[Provta(Uns)]],0)</f>
        <v>0.58499999999999996</v>
      </c>
      <c r="M2973" s="7">
        <v>0</v>
      </c>
      <c r="N2973" s="7">
        <v>-3</v>
      </c>
      <c r="O2973" s="7">
        <f>IFERROR(VLOOKUP(SiscoTable[[#This Row],[Código]],Hoja2!A:B,2,0)*SiscoTable[[#This Row],[Stock_actual]],0)</f>
        <v>-1.5</v>
      </c>
      <c r="P2973" s="6" t="s">
        <v>7</v>
      </c>
      <c r="Q2973" s="7">
        <v>1</v>
      </c>
      <c r="R2973" s="7">
        <v>2.4</v>
      </c>
      <c r="S2973" s="7" t="s">
        <v>11928</v>
      </c>
      <c r="BI2973"/>
      <c r="BJ2973"/>
    </row>
    <row r="2974" spans="2:62" x14ac:dyDescent="0.4">
      <c r="B2974" s="1">
        <v>16733</v>
      </c>
      <c r="C2974" s="6" t="s">
        <v>30</v>
      </c>
      <c r="D2974" s="6" t="s">
        <v>30</v>
      </c>
      <c r="E2974" s="6" t="s">
        <v>3268</v>
      </c>
      <c r="F2974" s="6" t="s">
        <v>3269</v>
      </c>
      <c r="G2974" s="6" t="s">
        <v>5768</v>
      </c>
      <c r="H2974" s="6" t="s">
        <v>3784</v>
      </c>
      <c r="I2974" s="6" t="s">
        <v>5784</v>
      </c>
      <c r="J2974" s="6" t="s">
        <v>5</v>
      </c>
      <c r="K2974" s="7">
        <v>8.33</v>
      </c>
      <c r="L2974" s="7">
        <f>IFERROR(VLOOKUP(SiscoTable[[#This Row],[Código]],Hoja2!A:B,2,0)*SiscoTable[[#This Row],[Provta(Uns)]],0)</f>
        <v>149.107</v>
      </c>
      <c r="M2974" s="7">
        <v>0</v>
      </c>
      <c r="N2974" s="7">
        <v>11</v>
      </c>
      <c r="O2974" s="7">
        <f>IFERROR(VLOOKUP(SiscoTable[[#This Row],[Código]],Hoja2!A:B,2,0)*SiscoTable[[#This Row],[Stock_actual]],0)</f>
        <v>196.89999999999998</v>
      </c>
      <c r="P2974" s="6" t="s">
        <v>300</v>
      </c>
      <c r="Q2974" s="7">
        <v>9</v>
      </c>
      <c r="R2974" s="7">
        <v>0</v>
      </c>
      <c r="S2974" s="7" t="s">
        <v>11928</v>
      </c>
      <c r="BI2974"/>
      <c r="BJ2974"/>
    </row>
    <row r="2975" spans="2:62" x14ac:dyDescent="0.4">
      <c r="B2975" s="1">
        <v>16734</v>
      </c>
      <c r="C2975" s="6" t="s">
        <v>30</v>
      </c>
      <c r="D2975" s="6" t="s">
        <v>30</v>
      </c>
      <c r="E2975" s="6" t="s">
        <v>3268</v>
      </c>
      <c r="F2975" s="6" t="s">
        <v>3269</v>
      </c>
      <c r="G2975" s="6" t="s">
        <v>5768</v>
      </c>
      <c r="H2975" s="6" t="s">
        <v>3784</v>
      </c>
      <c r="I2975" s="6" t="s">
        <v>5785</v>
      </c>
      <c r="J2975" s="6" t="s">
        <v>5</v>
      </c>
      <c r="K2975" s="7">
        <v>12.5</v>
      </c>
      <c r="L2975" s="7">
        <f>IFERROR(VLOOKUP(SiscoTable[[#This Row],[Código]],Hoja2!A:B,2,0)*SiscoTable[[#This Row],[Provta(Uns)]],0)</f>
        <v>120</v>
      </c>
      <c r="M2975" s="7">
        <v>30</v>
      </c>
      <c r="N2975" s="7">
        <v>9</v>
      </c>
      <c r="O2975" s="7">
        <f>IFERROR(VLOOKUP(SiscoTable[[#This Row],[Código]],Hoja2!A:B,2,0)*SiscoTable[[#This Row],[Stock_actual]],0)</f>
        <v>86.399999999999991</v>
      </c>
      <c r="P2975" s="6" t="s">
        <v>144</v>
      </c>
      <c r="Q2975" s="7">
        <v>14</v>
      </c>
      <c r="R2975" s="7">
        <v>0</v>
      </c>
      <c r="S2975" s="7" t="s">
        <v>11928</v>
      </c>
      <c r="BI2975"/>
      <c r="BJ2975"/>
    </row>
    <row r="2976" spans="2:62" x14ac:dyDescent="0.4">
      <c r="B2976" s="1">
        <v>16735</v>
      </c>
      <c r="C2976" s="6" t="s">
        <v>25</v>
      </c>
      <c r="D2976" s="6" t="s">
        <v>25</v>
      </c>
      <c r="E2976" s="6" t="s">
        <v>3268</v>
      </c>
      <c r="F2976" s="6" t="s">
        <v>3269</v>
      </c>
      <c r="G2976" s="6" t="s">
        <v>5768</v>
      </c>
      <c r="H2976" s="6" t="s">
        <v>3784</v>
      </c>
      <c r="I2976" s="6" t="s">
        <v>5772</v>
      </c>
      <c r="J2976" s="6" t="s">
        <v>5</v>
      </c>
      <c r="K2976" s="7">
        <v>39.83</v>
      </c>
      <c r="L2976" s="7">
        <f>IFERROR(VLOOKUP(SiscoTable[[#This Row],[Código]],Hoja2!A:B,2,0)*SiscoTable[[#This Row],[Provta(Uns)]],0)</f>
        <v>207.11599999999999</v>
      </c>
      <c r="M2976" s="7">
        <v>60</v>
      </c>
      <c r="N2976" s="7">
        <v>43</v>
      </c>
      <c r="O2976" s="7">
        <f>IFERROR(VLOOKUP(SiscoTable[[#This Row],[Código]],Hoja2!A:B,2,0)*SiscoTable[[#This Row],[Stock_actual]],0)</f>
        <v>223.6</v>
      </c>
      <c r="P2976" s="6" t="s">
        <v>324</v>
      </c>
      <c r="Q2976" s="7">
        <v>44</v>
      </c>
      <c r="R2976" s="7">
        <v>19.360000000000014</v>
      </c>
      <c r="S2976" s="7" t="s">
        <v>11928</v>
      </c>
      <c r="BI2976"/>
      <c r="BJ2976"/>
    </row>
    <row r="2977" spans="2:62" x14ac:dyDescent="0.4">
      <c r="B2977" s="1">
        <v>16736</v>
      </c>
      <c r="C2977" s="6" t="s">
        <v>25</v>
      </c>
      <c r="D2977" s="6" t="s">
        <v>25</v>
      </c>
      <c r="E2977" s="6" t="s">
        <v>3268</v>
      </c>
      <c r="F2977" s="6" t="s">
        <v>3269</v>
      </c>
      <c r="G2977" s="6" t="s">
        <v>5768</v>
      </c>
      <c r="H2977" s="6" t="s">
        <v>3784</v>
      </c>
      <c r="I2977" s="6" t="s">
        <v>5773</v>
      </c>
      <c r="J2977" s="6" t="s">
        <v>5</v>
      </c>
      <c r="K2977" s="7">
        <v>141.33000000000001</v>
      </c>
      <c r="L2977" s="7">
        <f>IFERROR(VLOOKUP(SiscoTable[[#This Row],[Código]],Hoja2!A:B,2,0)*SiscoTable[[#This Row],[Provta(Uns)]],0)</f>
        <v>395.72399999999999</v>
      </c>
      <c r="M2977" s="7">
        <v>320</v>
      </c>
      <c r="N2977" s="7">
        <v>7</v>
      </c>
      <c r="O2977" s="7">
        <f>IFERROR(VLOOKUP(SiscoTable[[#This Row],[Código]],Hoja2!A:B,2,0)*SiscoTable[[#This Row],[Stock_actual]],0)</f>
        <v>19.599999999999998</v>
      </c>
      <c r="P2977" s="6" t="s">
        <v>24</v>
      </c>
      <c r="Q2977" s="7">
        <v>155</v>
      </c>
      <c r="R2977" s="7">
        <v>0</v>
      </c>
      <c r="S2977" s="7" t="s">
        <v>11928</v>
      </c>
      <c r="BI2977"/>
      <c r="BJ2977"/>
    </row>
    <row r="2978" spans="2:62" x14ac:dyDescent="0.4">
      <c r="B2978" s="1">
        <v>16737</v>
      </c>
      <c r="C2978" s="6" t="s">
        <v>8</v>
      </c>
      <c r="D2978" s="6" t="s">
        <v>8</v>
      </c>
      <c r="E2978" s="6" t="s">
        <v>3268</v>
      </c>
      <c r="F2978" s="6" t="s">
        <v>3269</v>
      </c>
      <c r="G2978" s="6" t="s">
        <v>5768</v>
      </c>
      <c r="H2978" s="6" t="s">
        <v>3784</v>
      </c>
      <c r="I2978" s="6" t="s">
        <v>5813</v>
      </c>
      <c r="J2978" s="6" t="s">
        <v>5</v>
      </c>
      <c r="K2978" s="7">
        <v>1.5</v>
      </c>
      <c r="L2978" s="7">
        <f>IFERROR(VLOOKUP(SiscoTable[[#This Row],[Código]],Hoja2!A:B,2,0)*SiscoTable[[#This Row],[Provta(Uns)]],0)</f>
        <v>0.44999999999999996</v>
      </c>
      <c r="M2978" s="7">
        <v>0</v>
      </c>
      <c r="N2978" s="7">
        <v>-1</v>
      </c>
      <c r="O2978" s="7">
        <f>IFERROR(VLOOKUP(SiscoTable[[#This Row],[Código]],Hoja2!A:B,2,0)*SiscoTable[[#This Row],[Stock_actual]],0)</f>
        <v>-0.3</v>
      </c>
      <c r="P2978" s="6" t="s">
        <v>7</v>
      </c>
      <c r="Q2978" s="7">
        <v>2</v>
      </c>
      <c r="R2978" s="7">
        <v>3</v>
      </c>
      <c r="S2978" s="7" t="s">
        <v>11928</v>
      </c>
      <c r="BI2978"/>
      <c r="BJ2978"/>
    </row>
    <row r="2979" spans="2:62" x14ac:dyDescent="0.4">
      <c r="B2979" s="1">
        <v>16738</v>
      </c>
      <c r="C2979" s="6" t="s">
        <v>8</v>
      </c>
      <c r="D2979" s="6" t="s">
        <v>8</v>
      </c>
      <c r="E2979" s="6" t="s">
        <v>3268</v>
      </c>
      <c r="F2979" s="6" t="s">
        <v>3269</v>
      </c>
      <c r="G2979" s="6" t="s">
        <v>3773</v>
      </c>
      <c r="H2979" s="6" t="s">
        <v>4030</v>
      </c>
      <c r="I2979" s="6" t="s">
        <v>4029</v>
      </c>
      <c r="J2979" s="6" t="s">
        <v>5</v>
      </c>
      <c r="K2979" s="7">
        <v>0.33</v>
      </c>
      <c r="L2979" s="7">
        <f>IFERROR(VLOOKUP(SiscoTable[[#This Row],[Código]],Hoja2!A:B,2,0)*SiscoTable[[#This Row],[Provta(Uns)]],0)</f>
        <v>9.9000000000000005E-2</v>
      </c>
      <c r="M2979" s="7">
        <v>0</v>
      </c>
      <c r="N2979" s="7">
        <v>0</v>
      </c>
      <c r="O2979" s="7">
        <f>IFERROR(VLOOKUP(SiscoTable[[#This Row],[Código]],Hoja2!A:B,2,0)*SiscoTable[[#This Row],[Stock_actual]],0)</f>
        <v>0</v>
      </c>
      <c r="P2979" s="6" t="s">
        <v>7</v>
      </c>
      <c r="Q2979" s="7">
        <v>0</v>
      </c>
      <c r="R2979" s="7">
        <v>0</v>
      </c>
      <c r="S2979" s="7" t="s">
        <v>11928</v>
      </c>
      <c r="BI2979"/>
      <c r="BJ2979"/>
    </row>
    <row r="2980" spans="2:62" x14ac:dyDescent="0.4">
      <c r="B2980" s="1">
        <v>16739</v>
      </c>
      <c r="C2980" s="6" t="s">
        <v>8</v>
      </c>
      <c r="D2980" s="6" t="s">
        <v>8</v>
      </c>
      <c r="E2980" s="6" t="s">
        <v>3268</v>
      </c>
      <c r="F2980" s="6" t="s">
        <v>3269</v>
      </c>
      <c r="G2980" s="6" t="s">
        <v>3773</v>
      </c>
      <c r="H2980" s="6" t="s">
        <v>4030</v>
      </c>
      <c r="I2980" s="6" t="s">
        <v>4031</v>
      </c>
      <c r="J2980" s="6" t="s">
        <v>5</v>
      </c>
      <c r="K2980" s="7">
        <v>2.5</v>
      </c>
      <c r="L2980" s="7">
        <f>IFERROR(VLOOKUP(SiscoTable[[#This Row],[Código]],Hoja2!A:B,2,0)*SiscoTable[[#This Row],[Provta(Uns)]],0)</f>
        <v>0.5</v>
      </c>
      <c r="M2980" s="7">
        <v>0</v>
      </c>
      <c r="N2980" s="7">
        <v>-1</v>
      </c>
      <c r="O2980" s="7">
        <f>IFERROR(VLOOKUP(SiscoTable[[#This Row],[Código]],Hoja2!A:B,2,0)*SiscoTable[[#This Row],[Stock_actual]],0)</f>
        <v>-0.2</v>
      </c>
      <c r="P2980" s="6" t="s">
        <v>7</v>
      </c>
      <c r="Q2980" s="7">
        <v>3</v>
      </c>
      <c r="R2980" s="7">
        <v>4.8</v>
      </c>
      <c r="S2980" s="7" t="s">
        <v>11928</v>
      </c>
      <c r="BI2980"/>
      <c r="BJ2980"/>
    </row>
    <row r="2981" spans="2:62" x14ac:dyDescent="0.4">
      <c r="B2981" s="1">
        <v>16740</v>
      </c>
      <c r="C2981" s="6" t="s">
        <v>8</v>
      </c>
      <c r="D2981" s="6" t="s">
        <v>8</v>
      </c>
      <c r="E2981" s="6" t="s">
        <v>3268</v>
      </c>
      <c r="F2981" s="6" t="s">
        <v>3269</v>
      </c>
      <c r="G2981" s="6" t="s">
        <v>3773</v>
      </c>
      <c r="H2981" s="6" t="s">
        <v>4030</v>
      </c>
      <c r="I2981" s="6" t="s">
        <v>4032</v>
      </c>
      <c r="J2981" s="6" t="s">
        <v>5</v>
      </c>
      <c r="K2981" s="7">
        <v>0.17</v>
      </c>
      <c r="L2981" s="7">
        <f>IFERROR(VLOOKUP(SiscoTable[[#This Row],[Código]],Hoja2!A:B,2,0)*SiscoTable[[#This Row],[Provta(Uns)]],0)</f>
        <v>5.1000000000000004E-2</v>
      </c>
      <c r="M2981" s="7">
        <v>0</v>
      </c>
      <c r="N2981" s="7">
        <v>0</v>
      </c>
      <c r="O2981" s="7">
        <f>IFERROR(VLOOKUP(SiscoTable[[#This Row],[Código]],Hoja2!A:B,2,0)*SiscoTable[[#This Row],[Stock_actual]],0)</f>
        <v>0</v>
      </c>
      <c r="P2981" s="6" t="s">
        <v>7</v>
      </c>
      <c r="Q2981" s="7">
        <v>0</v>
      </c>
      <c r="R2981" s="7">
        <v>0</v>
      </c>
      <c r="S2981" s="7" t="s">
        <v>11928</v>
      </c>
      <c r="BI2981"/>
      <c r="BJ2981"/>
    </row>
    <row r="2982" spans="2:62" x14ac:dyDescent="0.4">
      <c r="B2982" s="1">
        <v>16744</v>
      </c>
      <c r="C2982" s="6" t="s">
        <v>8</v>
      </c>
      <c r="D2982" s="6" t="s">
        <v>8</v>
      </c>
      <c r="E2982" s="6" t="s">
        <v>469</v>
      </c>
      <c r="F2982" s="6" t="s">
        <v>1050</v>
      </c>
      <c r="G2982" s="6" t="s">
        <v>1254</v>
      </c>
      <c r="H2982" s="6" t="s">
        <v>1284</v>
      </c>
      <c r="I2982" s="6" t="s">
        <v>1283</v>
      </c>
      <c r="J2982" s="6" t="s">
        <v>5</v>
      </c>
      <c r="K2982" s="7">
        <v>0</v>
      </c>
      <c r="L2982" s="7">
        <f>IFERROR(VLOOKUP(SiscoTable[[#This Row],[Código]],Hoja2!A:B,2,0)*SiscoTable[[#This Row],[Provta(Uns)]],0)</f>
        <v>0</v>
      </c>
      <c r="M2982" s="7">
        <v>0</v>
      </c>
      <c r="N2982" s="7">
        <v>0</v>
      </c>
      <c r="O2982" s="7">
        <f>IFERROR(VLOOKUP(SiscoTable[[#This Row],[Código]],Hoja2!A:B,2,0)*SiscoTable[[#This Row],[Stock_actual]],0)</f>
        <v>0</v>
      </c>
      <c r="P2982" s="6" t="s">
        <v>7</v>
      </c>
      <c r="Q2982" s="7">
        <v>0</v>
      </c>
      <c r="R2982" s="7">
        <v>0</v>
      </c>
      <c r="S2982" s="7" t="s">
        <v>11927</v>
      </c>
      <c r="BI2982"/>
      <c r="BJ2982"/>
    </row>
    <row r="2983" spans="2:62" x14ac:dyDescent="0.4">
      <c r="B2983" s="1">
        <v>16747</v>
      </c>
      <c r="C2983" s="6" t="s">
        <v>8</v>
      </c>
      <c r="D2983" s="6" t="s">
        <v>8</v>
      </c>
      <c r="E2983" s="6" t="s">
        <v>469</v>
      </c>
      <c r="F2983" s="6" t="s">
        <v>1050</v>
      </c>
      <c r="G2983" s="6" t="s">
        <v>1254</v>
      </c>
      <c r="H2983" s="6" t="s">
        <v>1286</v>
      </c>
      <c r="I2983" s="6" t="s">
        <v>1285</v>
      </c>
      <c r="J2983" s="6" t="s">
        <v>5</v>
      </c>
      <c r="K2983" s="7">
        <v>0</v>
      </c>
      <c r="L2983" s="7">
        <f>IFERROR(VLOOKUP(SiscoTable[[#This Row],[Código]],Hoja2!A:B,2,0)*SiscoTable[[#This Row],[Provta(Uns)]],0)</f>
        <v>0</v>
      </c>
      <c r="M2983" s="7">
        <v>0</v>
      </c>
      <c r="N2983" s="7">
        <v>0</v>
      </c>
      <c r="O2983" s="7">
        <f>IFERROR(VLOOKUP(SiscoTable[[#This Row],[Código]],Hoja2!A:B,2,0)*SiscoTable[[#This Row],[Stock_actual]],0)</f>
        <v>0</v>
      </c>
      <c r="P2983" s="6" t="s">
        <v>7</v>
      </c>
      <c r="Q2983" s="7">
        <v>0</v>
      </c>
      <c r="R2983" s="7">
        <v>0</v>
      </c>
      <c r="S2983" s="7" t="s">
        <v>11927</v>
      </c>
      <c r="BI2983"/>
      <c r="BJ2983"/>
    </row>
    <row r="2984" spans="2:62" x14ac:dyDescent="0.4">
      <c r="B2984" s="1">
        <v>16748</v>
      </c>
      <c r="C2984" s="6" t="s">
        <v>8</v>
      </c>
      <c r="D2984" s="6" t="s">
        <v>8</v>
      </c>
      <c r="E2984" s="6" t="s">
        <v>469</v>
      </c>
      <c r="F2984" s="6" t="s">
        <v>1050</v>
      </c>
      <c r="G2984" s="6" t="s">
        <v>1254</v>
      </c>
      <c r="H2984" s="6" t="s">
        <v>1288</v>
      </c>
      <c r="I2984" s="6" t="s">
        <v>1287</v>
      </c>
      <c r="J2984" s="6" t="s">
        <v>5</v>
      </c>
      <c r="K2984" s="7">
        <v>0</v>
      </c>
      <c r="L2984" s="7">
        <f>IFERROR(VLOOKUP(SiscoTable[[#This Row],[Código]],Hoja2!A:B,2,0)*SiscoTable[[#This Row],[Provta(Uns)]],0)</f>
        <v>0</v>
      </c>
      <c r="M2984" s="7">
        <v>0</v>
      </c>
      <c r="N2984" s="7">
        <v>0</v>
      </c>
      <c r="O2984" s="7">
        <f>IFERROR(VLOOKUP(SiscoTable[[#This Row],[Código]],Hoja2!A:B,2,0)*SiscoTable[[#This Row],[Stock_actual]],0)</f>
        <v>0</v>
      </c>
      <c r="P2984" s="6" t="s">
        <v>7</v>
      </c>
      <c r="Q2984" s="7">
        <v>0</v>
      </c>
      <c r="R2984" s="7">
        <v>0</v>
      </c>
      <c r="S2984" s="7" t="s">
        <v>11927</v>
      </c>
      <c r="BI2984"/>
      <c r="BJ2984"/>
    </row>
    <row r="2985" spans="2:62" x14ac:dyDescent="0.4">
      <c r="B2985" s="1">
        <v>16751</v>
      </c>
      <c r="C2985" s="6" t="s">
        <v>8</v>
      </c>
      <c r="D2985" s="6" t="s">
        <v>8</v>
      </c>
      <c r="E2985" s="6" t="s">
        <v>469</v>
      </c>
      <c r="F2985" s="6" t="s">
        <v>1050</v>
      </c>
      <c r="G2985" s="6" t="s">
        <v>1254</v>
      </c>
      <c r="H2985" s="6" t="s">
        <v>1288</v>
      </c>
      <c r="I2985" s="6" t="s">
        <v>1289</v>
      </c>
      <c r="J2985" s="6" t="s">
        <v>5</v>
      </c>
      <c r="K2985" s="7">
        <v>0</v>
      </c>
      <c r="L2985" s="7">
        <f>IFERROR(VLOOKUP(SiscoTable[[#This Row],[Código]],Hoja2!A:B,2,0)*SiscoTable[[#This Row],[Provta(Uns)]],0)</f>
        <v>0</v>
      </c>
      <c r="M2985" s="7">
        <v>0</v>
      </c>
      <c r="N2985" s="7">
        <v>0</v>
      </c>
      <c r="O2985" s="7">
        <f>IFERROR(VLOOKUP(SiscoTable[[#This Row],[Código]],Hoja2!A:B,2,0)*SiscoTable[[#This Row],[Stock_actual]],0)</f>
        <v>0</v>
      </c>
      <c r="P2985" s="6" t="s">
        <v>7</v>
      </c>
      <c r="Q2985" s="7">
        <v>0</v>
      </c>
      <c r="R2985" s="7">
        <v>0</v>
      </c>
      <c r="S2985" s="7" t="s">
        <v>11927</v>
      </c>
      <c r="BI2985"/>
      <c r="BJ2985"/>
    </row>
    <row r="2986" spans="2:62" x14ac:dyDescent="0.4">
      <c r="B2986" s="1">
        <v>16752</v>
      </c>
      <c r="C2986" s="6" t="s">
        <v>8</v>
      </c>
      <c r="D2986" s="6" t="s">
        <v>8</v>
      </c>
      <c r="E2986" s="6" t="s">
        <v>469</v>
      </c>
      <c r="F2986" s="6" t="s">
        <v>1050</v>
      </c>
      <c r="G2986" s="6" t="s">
        <v>1254</v>
      </c>
      <c r="H2986" s="6" t="s">
        <v>1288</v>
      </c>
      <c r="I2986" s="6" t="s">
        <v>1290</v>
      </c>
      <c r="J2986" s="6" t="s">
        <v>5</v>
      </c>
      <c r="K2986" s="7">
        <v>0</v>
      </c>
      <c r="L2986" s="7">
        <f>IFERROR(VLOOKUP(SiscoTable[[#This Row],[Código]],Hoja2!A:B,2,0)*SiscoTable[[#This Row],[Provta(Uns)]],0)</f>
        <v>0</v>
      </c>
      <c r="M2986" s="7">
        <v>0</v>
      </c>
      <c r="N2986" s="7">
        <v>0</v>
      </c>
      <c r="O2986" s="7">
        <f>IFERROR(VLOOKUP(SiscoTable[[#This Row],[Código]],Hoja2!A:B,2,0)*SiscoTable[[#This Row],[Stock_actual]],0)</f>
        <v>0</v>
      </c>
      <c r="P2986" s="6" t="s">
        <v>7</v>
      </c>
      <c r="Q2986" s="7">
        <v>0</v>
      </c>
      <c r="R2986" s="7">
        <v>0</v>
      </c>
      <c r="S2986" s="7" t="s">
        <v>11927</v>
      </c>
      <c r="BI2986"/>
      <c r="BJ2986"/>
    </row>
    <row r="2987" spans="2:62" x14ac:dyDescent="0.4">
      <c r="B2987" s="1">
        <v>16753</v>
      </c>
      <c r="C2987" s="6" t="s">
        <v>8</v>
      </c>
      <c r="D2987" s="6" t="s">
        <v>8</v>
      </c>
      <c r="E2987" s="6" t="s">
        <v>469</v>
      </c>
      <c r="F2987" s="6" t="s">
        <v>1050</v>
      </c>
      <c r="G2987" s="6" t="s">
        <v>1254</v>
      </c>
      <c r="H2987" s="6" t="s">
        <v>1288</v>
      </c>
      <c r="I2987" s="6" t="s">
        <v>1291</v>
      </c>
      <c r="J2987" s="6" t="s">
        <v>5</v>
      </c>
      <c r="K2987" s="7">
        <v>0</v>
      </c>
      <c r="L2987" s="7">
        <f>IFERROR(VLOOKUP(SiscoTable[[#This Row],[Código]],Hoja2!A:B,2,0)*SiscoTable[[#This Row],[Provta(Uns)]],0)</f>
        <v>0</v>
      </c>
      <c r="M2987" s="7">
        <v>0</v>
      </c>
      <c r="N2987" s="7">
        <v>0</v>
      </c>
      <c r="O2987" s="7">
        <f>IFERROR(VLOOKUP(SiscoTable[[#This Row],[Código]],Hoja2!A:B,2,0)*SiscoTable[[#This Row],[Stock_actual]],0)</f>
        <v>0</v>
      </c>
      <c r="P2987" s="6" t="s">
        <v>7</v>
      </c>
      <c r="Q2987" s="7">
        <v>0</v>
      </c>
      <c r="R2987" s="7">
        <v>0</v>
      </c>
      <c r="S2987" s="7" t="s">
        <v>11927</v>
      </c>
      <c r="BI2987"/>
      <c r="BJ2987"/>
    </row>
    <row r="2988" spans="2:62" x14ac:dyDescent="0.4">
      <c r="B2988" s="1">
        <v>16754</v>
      </c>
      <c r="C2988" s="6" t="s">
        <v>8</v>
      </c>
      <c r="D2988" s="6" t="s">
        <v>8</v>
      </c>
      <c r="E2988" s="6" t="s">
        <v>469</v>
      </c>
      <c r="F2988" s="6" t="s">
        <v>1050</v>
      </c>
      <c r="G2988" s="6" t="s">
        <v>1254</v>
      </c>
      <c r="H2988" s="6" t="s">
        <v>1288</v>
      </c>
      <c r="I2988" s="6" t="s">
        <v>1292</v>
      </c>
      <c r="J2988" s="6" t="s">
        <v>5</v>
      </c>
      <c r="K2988" s="7">
        <v>0</v>
      </c>
      <c r="L2988" s="7">
        <f>IFERROR(VLOOKUP(SiscoTable[[#This Row],[Código]],Hoja2!A:B,2,0)*SiscoTable[[#This Row],[Provta(Uns)]],0)</f>
        <v>0</v>
      </c>
      <c r="M2988" s="7">
        <v>0</v>
      </c>
      <c r="N2988" s="7">
        <v>0</v>
      </c>
      <c r="O2988" s="7">
        <f>IFERROR(VLOOKUP(SiscoTable[[#This Row],[Código]],Hoja2!A:B,2,0)*SiscoTable[[#This Row],[Stock_actual]],0)</f>
        <v>0</v>
      </c>
      <c r="P2988" s="6" t="s">
        <v>7</v>
      </c>
      <c r="Q2988" s="7">
        <v>0</v>
      </c>
      <c r="R2988" s="7">
        <v>0</v>
      </c>
      <c r="S2988" s="7" t="s">
        <v>11927</v>
      </c>
      <c r="BI2988"/>
      <c r="BJ2988"/>
    </row>
    <row r="2989" spans="2:62" x14ac:dyDescent="0.4">
      <c r="B2989" s="1">
        <v>16756</v>
      </c>
      <c r="C2989" s="6" t="s">
        <v>8</v>
      </c>
      <c r="D2989" s="6" t="s">
        <v>8</v>
      </c>
      <c r="E2989" s="6" t="s">
        <v>469</v>
      </c>
      <c r="F2989" s="6" t="s">
        <v>1050</v>
      </c>
      <c r="G2989" s="6" t="s">
        <v>1254</v>
      </c>
      <c r="H2989" s="6" t="s">
        <v>1288</v>
      </c>
      <c r="I2989" s="6" t="s">
        <v>1293</v>
      </c>
      <c r="J2989" s="6" t="s">
        <v>5</v>
      </c>
      <c r="K2989" s="7">
        <v>0</v>
      </c>
      <c r="L2989" s="7">
        <f>IFERROR(VLOOKUP(SiscoTable[[#This Row],[Código]],Hoja2!A:B,2,0)*SiscoTable[[#This Row],[Provta(Uns)]],0)</f>
        <v>0</v>
      </c>
      <c r="M2989" s="7">
        <v>0</v>
      </c>
      <c r="N2989" s="7">
        <v>0</v>
      </c>
      <c r="O2989" s="7">
        <f>IFERROR(VLOOKUP(SiscoTable[[#This Row],[Código]],Hoja2!A:B,2,0)*SiscoTable[[#This Row],[Stock_actual]],0)</f>
        <v>0</v>
      </c>
      <c r="P2989" s="6" t="s">
        <v>7</v>
      </c>
      <c r="Q2989" s="7">
        <v>0</v>
      </c>
      <c r="R2989" s="7">
        <v>0</v>
      </c>
      <c r="S2989" s="7" t="s">
        <v>11927</v>
      </c>
      <c r="BI2989"/>
      <c r="BJ2989"/>
    </row>
    <row r="2990" spans="2:62" x14ac:dyDescent="0.4">
      <c r="B2990" s="1">
        <v>16757</v>
      </c>
      <c r="C2990" s="6" t="s">
        <v>8</v>
      </c>
      <c r="D2990" s="6" t="s">
        <v>8</v>
      </c>
      <c r="E2990" s="6" t="s">
        <v>469</v>
      </c>
      <c r="F2990" s="6" t="s">
        <v>1050</v>
      </c>
      <c r="G2990" s="6" t="s">
        <v>1254</v>
      </c>
      <c r="H2990" s="6" t="s">
        <v>1288</v>
      </c>
      <c r="I2990" s="6" t="s">
        <v>1294</v>
      </c>
      <c r="J2990" s="6" t="s">
        <v>5</v>
      </c>
      <c r="K2990" s="7">
        <v>0</v>
      </c>
      <c r="L2990" s="7">
        <f>IFERROR(VLOOKUP(SiscoTable[[#This Row],[Código]],Hoja2!A:B,2,0)*SiscoTable[[#This Row],[Provta(Uns)]],0)</f>
        <v>0</v>
      </c>
      <c r="M2990" s="7">
        <v>0</v>
      </c>
      <c r="N2990" s="7">
        <v>0</v>
      </c>
      <c r="O2990" s="7">
        <f>IFERROR(VLOOKUP(SiscoTable[[#This Row],[Código]],Hoja2!A:B,2,0)*SiscoTable[[#This Row],[Stock_actual]],0)</f>
        <v>0</v>
      </c>
      <c r="P2990" s="6" t="s">
        <v>7</v>
      </c>
      <c r="Q2990" s="7">
        <v>0</v>
      </c>
      <c r="R2990" s="7">
        <v>0</v>
      </c>
      <c r="S2990" s="7" t="s">
        <v>11927</v>
      </c>
      <c r="BI2990"/>
      <c r="BJ2990"/>
    </row>
    <row r="2991" spans="2:62" x14ac:dyDescent="0.4">
      <c r="B2991" s="1">
        <v>16758</v>
      </c>
      <c r="C2991" s="6" t="s">
        <v>8</v>
      </c>
      <c r="D2991" s="6" t="s">
        <v>8</v>
      </c>
      <c r="E2991" s="6" t="s">
        <v>469</v>
      </c>
      <c r="F2991" s="6" t="s">
        <v>1050</v>
      </c>
      <c r="G2991" s="6" t="s">
        <v>1254</v>
      </c>
      <c r="H2991" s="6" t="s">
        <v>1288</v>
      </c>
      <c r="I2991" s="6" t="s">
        <v>1295</v>
      </c>
      <c r="J2991" s="6" t="s">
        <v>5</v>
      </c>
      <c r="K2991" s="7">
        <v>0</v>
      </c>
      <c r="L2991" s="7">
        <f>IFERROR(VLOOKUP(SiscoTable[[#This Row],[Código]],Hoja2!A:B,2,0)*SiscoTable[[#This Row],[Provta(Uns)]],0)</f>
        <v>0</v>
      </c>
      <c r="M2991" s="7">
        <v>0</v>
      </c>
      <c r="N2991" s="7">
        <v>0</v>
      </c>
      <c r="O2991" s="7">
        <f>IFERROR(VLOOKUP(SiscoTable[[#This Row],[Código]],Hoja2!A:B,2,0)*SiscoTable[[#This Row],[Stock_actual]],0)</f>
        <v>0</v>
      </c>
      <c r="P2991" s="6" t="s">
        <v>7</v>
      </c>
      <c r="Q2991" s="7">
        <v>0</v>
      </c>
      <c r="R2991" s="7">
        <v>0</v>
      </c>
      <c r="S2991" s="7" t="s">
        <v>11927</v>
      </c>
      <c r="BI2991"/>
      <c r="BJ2991"/>
    </row>
    <row r="2992" spans="2:62" x14ac:dyDescent="0.4">
      <c r="B2992" s="1">
        <v>16763</v>
      </c>
      <c r="C2992" s="6" t="s">
        <v>25</v>
      </c>
      <c r="D2992" s="6" t="s">
        <v>25</v>
      </c>
      <c r="E2992" s="6" t="s">
        <v>3268</v>
      </c>
      <c r="F2992" s="6" t="s">
        <v>3269</v>
      </c>
      <c r="G2992" s="6" t="s">
        <v>3270</v>
      </c>
      <c r="H2992" s="6" t="s">
        <v>3289</v>
      </c>
      <c r="I2992" s="6" t="s">
        <v>3288</v>
      </c>
      <c r="J2992" s="6" t="s">
        <v>5</v>
      </c>
      <c r="K2992" s="7">
        <v>107.5</v>
      </c>
      <c r="L2992" s="7">
        <f>IFERROR(VLOOKUP(SiscoTable[[#This Row],[Código]],Hoja2!A:B,2,0)*SiscoTable[[#This Row],[Provta(Uns)]],0)</f>
        <v>913.75</v>
      </c>
      <c r="M2992" s="7">
        <v>0</v>
      </c>
      <c r="N2992" s="7">
        <v>181</v>
      </c>
      <c r="O2992" s="7">
        <f>IFERROR(VLOOKUP(SiscoTable[[#This Row],[Código]],Hoja2!A:B,2,0)*SiscoTable[[#This Row],[Stock_actual]],0)</f>
        <v>1538.5</v>
      </c>
      <c r="P2992" s="6" t="s">
        <v>788</v>
      </c>
      <c r="Q2992" s="7">
        <v>118</v>
      </c>
      <c r="R2992" s="7">
        <v>0</v>
      </c>
      <c r="S2992" s="7" t="s">
        <v>11927</v>
      </c>
      <c r="BI2992"/>
      <c r="BJ2992"/>
    </row>
    <row r="2993" spans="2:62" x14ac:dyDescent="0.4">
      <c r="B2993" s="1">
        <v>16764</v>
      </c>
      <c r="C2993" s="6" t="s">
        <v>25</v>
      </c>
      <c r="D2993" s="6" t="s">
        <v>25</v>
      </c>
      <c r="E2993" s="6" t="s">
        <v>3268</v>
      </c>
      <c r="F2993" s="6" t="s">
        <v>3269</v>
      </c>
      <c r="G2993" s="6" t="s">
        <v>3270</v>
      </c>
      <c r="H2993" s="6" t="s">
        <v>3289</v>
      </c>
      <c r="I2993" s="6" t="s">
        <v>3290</v>
      </c>
      <c r="J2993" s="6" t="s">
        <v>5</v>
      </c>
      <c r="K2993" s="7">
        <v>77.5</v>
      </c>
      <c r="L2993" s="7">
        <f>IFERROR(VLOOKUP(SiscoTable[[#This Row],[Código]],Hoja2!A:B,2,0)*SiscoTable[[#This Row],[Provta(Uns)]],0)</f>
        <v>356.5</v>
      </c>
      <c r="M2993" s="7">
        <v>0</v>
      </c>
      <c r="N2993" s="7">
        <v>158</v>
      </c>
      <c r="O2993" s="7">
        <f>IFERROR(VLOOKUP(SiscoTable[[#This Row],[Código]],Hoja2!A:B,2,0)*SiscoTable[[#This Row],[Stock_actual]],0)</f>
        <v>726.8</v>
      </c>
      <c r="P2993" s="6" t="s">
        <v>320</v>
      </c>
      <c r="Q2993" s="7">
        <v>85</v>
      </c>
      <c r="R2993" s="7">
        <v>0</v>
      </c>
      <c r="S2993" s="7" t="s">
        <v>11927</v>
      </c>
      <c r="BI2993"/>
      <c r="BJ2993"/>
    </row>
    <row r="2994" spans="2:62" x14ac:dyDescent="0.4">
      <c r="B2994" s="1">
        <v>16765</v>
      </c>
      <c r="C2994" s="6" t="s">
        <v>25</v>
      </c>
      <c r="D2994" s="6" t="s">
        <v>25</v>
      </c>
      <c r="E2994" s="6" t="s">
        <v>3268</v>
      </c>
      <c r="F2994" s="6" t="s">
        <v>3269</v>
      </c>
      <c r="G2994" s="6" t="s">
        <v>3270</v>
      </c>
      <c r="H2994" s="6" t="s">
        <v>3292</v>
      </c>
      <c r="I2994" s="6" t="s">
        <v>3291</v>
      </c>
      <c r="J2994" s="6" t="s">
        <v>5</v>
      </c>
      <c r="K2994" s="7">
        <v>154</v>
      </c>
      <c r="L2994" s="7">
        <f>IFERROR(VLOOKUP(SiscoTable[[#This Row],[Código]],Hoja2!A:B,2,0)*SiscoTable[[#This Row],[Provta(Uns)]],0)</f>
        <v>1416.8</v>
      </c>
      <c r="M2994" s="7">
        <v>0</v>
      </c>
      <c r="N2994" s="7">
        <v>244</v>
      </c>
      <c r="O2994" s="7">
        <f>IFERROR(VLOOKUP(SiscoTable[[#This Row],[Código]],Hoja2!A:B,2,0)*SiscoTable[[#This Row],[Stock_actual]],0)</f>
        <v>2244.7999999999997</v>
      </c>
      <c r="P2994" s="6" t="s">
        <v>573</v>
      </c>
      <c r="Q2994" s="7">
        <v>169</v>
      </c>
      <c r="R2994" s="7">
        <v>0</v>
      </c>
      <c r="S2994" s="7" t="s">
        <v>11927</v>
      </c>
      <c r="BI2994"/>
      <c r="BJ2994"/>
    </row>
    <row r="2995" spans="2:62" x14ac:dyDescent="0.4">
      <c r="B2995" s="1">
        <v>16766</v>
      </c>
      <c r="C2995" s="6" t="s">
        <v>25</v>
      </c>
      <c r="D2995" s="6" t="s">
        <v>25</v>
      </c>
      <c r="E2995" s="6" t="s">
        <v>3268</v>
      </c>
      <c r="F2995" s="6" t="s">
        <v>3269</v>
      </c>
      <c r="G2995" s="6" t="s">
        <v>3270</v>
      </c>
      <c r="H2995" s="6" t="s">
        <v>3292</v>
      </c>
      <c r="I2995" s="6" t="s">
        <v>3293</v>
      </c>
      <c r="J2995" s="6" t="s">
        <v>5</v>
      </c>
      <c r="K2995" s="7">
        <v>63.17</v>
      </c>
      <c r="L2995" s="7">
        <f>IFERROR(VLOOKUP(SiscoTable[[#This Row],[Código]],Hoja2!A:B,2,0)*SiscoTable[[#This Row],[Provta(Uns)]],0)</f>
        <v>334.80099999999999</v>
      </c>
      <c r="M2995" s="7">
        <v>0</v>
      </c>
      <c r="N2995" s="7">
        <v>24</v>
      </c>
      <c r="O2995" s="7">
        <f>IFERROR(VLOOKUP(SiscoTable[[#This Row],[Código]],Hoja2!A:B,2,0)*SiscoTable[[#This Row],[Stock_actual]],0)</f>
        <v>127.19999999999999</v>
      </c>
      <c r="P2995" s="6" t="s">
        <v>96</v>
      </c>
      <c r="Q2995" s="7">
        <v>70</v>
      </c>
      <c r="R2995" s="7">
        <v>125.81</v>
      </c>
      <c r="S2995" s="7" t="s">
        <v>11927</v>
      </c>
      <c r="BI2995"/>
      <c r="BJ2995"/>
    </row>
    <row r="2996" spans="2:62" x14ac:dyDescent="0.4">
      <c r="B2996" s="1">
        <v>16770</v>
      </c>
      <c r="C2996" s="6" t="s">
        <v>8</v>
      </c>
      <c r="D2996" s="6" t="s">
        <v>8</v>
      </c>
      <c r="E2996" s="6" t="s">
        <v>8482</v>
      </c>
      <c r="F2996" s="6" t="s">
        <v>1736</v>
      </c>
      <c r="G2996" s="6" t="s">
        <v>10362</v>
      </c>
      <c r="H2996" s="6" t="s">
        <v>10383</v>
      </c>
      <c r="I2996" s="6" t="s">
        <v>10454</v>
      </c>
      <c r="J2996" s="6" t="s">
        <v>5</v>
      </c>
      <c r="K2996" s="7">
        <v>0</v>
      </c>
      <c r="L2996" s="7">
        <f>IFERROR(VLOOKUP(SiscoTable[[#This Row],[Código]],Hoja2!A:B,2,0)*SiscoTable[[#This Row],[Provta(Uns)]],0)</f>
        <v>0</v>
      </c>
      <c r="M2996" s="7">
        <v>0</v>
      </c>
      <c r="N2996" s="7">
        <v>0</v>
      </c>
      <c r="O2996" s="7">
        <f>IFERROR(VLOOKUP(SiscoTable[[#This Row],[Código]],Hoja2!A:B,2,0)*SiscoTable[[#This Row],[Stock_actual]],0)</f>
        <v>0</v>
      </c>
      <c r="P2996" s="6" t="s">
        <v>7</v>
      </c>
      <c r="Q2996" s="7">
        <v>0</v>
      </c>
      <c r="R2996" s="7">
        <v>0</v>
      </c>
      <c r="S2996" s="7" t="s">
        <v>11926</v>
      </c>
      <c r="BI2996"/>
      <c r="BJ2996"/>
    </row>
    <row r="2997" spans="2:62" x14ac:dyDescent="0.4">
      <c r="B2997" s="1">
        <v>16771</v>
      </c>
      <c r="C2997" s="6" t="s">
        <v>30</v>
      </c>
      <c r="D2997" s="6" t="s">
        <v>30</v>
      </c>
      <c r="E2997" s="6" t="s">
        <v>8482</v>
      </c>
      <c r="F2997" s="6" t="s">
        <v>1736</v>
      </c>
      <c r="G2997" s="6" t="s">
        <v>10362</v>
      </c>
      <c r="H2997" s="6" t="s">
        <v>10383</v>
      </c>
      <c r="I2997" s="6" t="s">
        <v>10382</v>
      </c>
      <c r="J2997" s="6" t="s">
        <v>5</v>
      </c>
      <c r="K2997" s="7">
        <v>20.329999999999998</v>
      </c>
      <c r="L2997" s="7">
        <f>IFERROR(VLOOKUP(SiscoTable[[#This Row],[Código]],Hoja2!A:B,2,0)*SiscoTable[[#This Row],[Provta(Uns)]],0)</f>
        <v>60.989999999999995</v>
      </c>
      <c r="M2997" s="7">
        <v>0</v>
      </c>
      <c r="N2997" s="7">
        <v>76</v>
      </c>
      <c r="O2997" s="7">
        <f>IFERROR(VLOOKUP(SiscoTable[[#This Row],[Código]],Hoja2!A:B,2,0)*SiscoTable[[#This Row],[Stock_actual]],0)</f>
        <v>228</v>
      </c>
      <c r="P2997" s="6" t="s">
        <v>3103</v>
      </c>
      <c r="Q2997" s="7">
        <v>22</v>
      </c>
      <c r="R2997" s="7">
        <v>0</v>
      </c>
      <c r="S2997" s="7" t="s">
        <v>11926</v>
      </c>
      <c r="BI2997"/>
      <c r="BJ2997"/>
    </row>
    <row r="2998" spans="2:62" x14ac:dyDescent="0.4">
      <c r="B2998" s="1">
        <v>16773</v>
      </c>
      <c r="C2998" s="6" t="s">
        <v>30</v>
      </c>
      <c r="D2998" s="6" t="s">
        <v>25</v>
      </c>
      <c r="E2998" s="6" t="s">
        <v>8482</v>
      </c>
      <c r="F2998" s="6" t="s">
        <v>1736</v>
      </c>
      <c r="G2998" s="6" t="s">
        <v>10362</v>
      </c>
      <c r="H2998" s="6" t="s">
        <v>10383</v>
      </c>
      <c r="I2998" s="6" t="s">
        <v>10384</v>
      </c>
      <c r="J2998" s="6" t="s">
        <v>5</v>
      </c>
      <c r="K2998" s="7">
        <v>68.83</v>
      </c>
      <c r="L2998" s="7">
        <f>IFERROR(VLOOKUP(SiscoTable[[#This Row],[Código]],Hoja2!A:B,2,0)*SiscoTable[[#This Row],[Provta(Uns)]],0)</f>
        <v>137.66</v>
      </c>
      <c r="M2998" s="7">
        <v>0</v>
      </c>
      <c r="N2998" s="7">
        <v>4</v>
      </c>
      <c r="O2998" s="7">
        <f>IFERROR(VLOOKUP(SiscoTable[[#This Row],[Código]],Hoja2!A:B,2,0)*SiscoTable[[#This Row],[Stock_actual]],0)</f>
        <v>8</v>
      </c>
      <c r="P2998" s="6" t="s">
        <v>80</v>
      </c>
      <c r="Q2998" s="7">
        <v>76</v>
      </c>
      <c r="R2998" s="7">
        <v>137.97999999999999</v>
      </c>
      <c r="S2998" s="7" t="s">
        <v>11926</v>
      </c>
      <c r="BI2998"/>
      <c r="BJ2998"/>
    </row>
    <row r="2999" spans="2:62" x14ac:dyDescent="0.4">
      <c r="B2999" s="1">
        <v>16774</v>
      </c>
      <c r="C2999" s="6" t="s">
        <v>30</v>
      </c>
      <c r="D2999" s="6" t="s">
        <v>30</v>
      </c>
      <c r="E2999" s="6" t="s">
        <v>8482</v>
      </c>
      <c r="F2999" s="6" t="s">
        <v>1736</v>
      </c>
      <c r="G2999" s="6" t="s">
        <v>10362</v>
      </c>
      <c r="H2999" s="6" t="s">
        <v>10383</v>
      </c>
      <c r="I2999" s="6" t="s">
        <v>10385</v>
      </c>
      <c r="J2999" s="6" t="s">
        <v>5</v>
      </c>
      <c r="K2999" s="7">
        <v>21.5</v>
      </c>
      <c r="L2999" s="7">
        <f>IFERROR(VLOOKUP(SiscoTable[[#This Row],[Código]],Hoja2!A:B,2,0)*SiscoTable[[#This Row],[Provta(Uns)]],0)</f>
        <v>75.25</v>
      </c>
      <c r="M2999" s="7">
        <v>0</v>
      </c>
      <c r="N2999" s="7">
        <v>22</v>
      </c>
      <c r="O2999" s="7">
        <f>IFERROR(VLOOKUP(SiscoTable[[#This Row],[Código]],Hoja2!A:B,2,0)*SiscoTable[[#This Row],[Stock_actual]],0)</f>
        <v>77</v>
      </c>
      <c r="P2999" s="6" t="s">
        <v>702</v>
      </c>
      <c r="Q2999" s="7">
        <v>24</v>
      </c>
      <c r="R2999" s="7">
        <v>43.519999999999996</v>
      </c>
      <c r="S2999" s="7" t="s">
        <v>11926</v>
      </c>
      <c r="BI2999"/>
      <c r="BJ2999"/>
    </row>
    <row r="3000" spans="2:62" x14ac:dyDescent="0.4">
      <c r="B3000" s="1">
        <v>16775</v>
      </c>
      <c r="C3000" s="6" t="s">
        <v>30</v>
      </c>
      <c r="D3000" s="6" t="s">
        <v>25</v>
      </c>
      <c r="E3000" s="6" t="s">
        <v>8482</v>
      </c>
      <c r="F3000" s="6" t="s">
        <v>1736</v>
      </c>
      <c r="G3000" s="6" t="s">
        <v>10362</v>
      </c>
      <c r="H3000" s="6" t="s">
        <v>10383</v>
      </c>
      <c r="I3000" s="6" t="s">
        <v>10386</v>
      </c>
      <c r="J3000" s="6" t="s">
        <v>5</v>
      </c>
      <c r="K3000" s="7">
        <v>66</v>
      </c>
      <c r="L3000" s="7">
        <f>IFERROR(VLOOKUP(SiscoTable[[#This Row],[Código]],Hoja2!A:B,2,0)*SiscoTable[[#This Row],[Provta(Uns)]],0)</f>
        <v>132</v>
      </c>
      <c r="M3000" s="7">
        <v>0</v>
      </c>
      <c r="N3000" s="7">
        <v>210</v>
      </c>
      <c r="O3000" s="7">
        <f>IFERROR(VLOOKUP(SiscoTable[[#This Row],[Código]],Hoja2!A:B,2,0)*SiscoTable[[#This Row],[Stock_actual]],0)</f>
        <v>420</v>
      </c>
      <c r="P3000" s="6" t="s">
        <v>570</v>
      </c>
      <c r="Q3000" s="7">
        <v>73</v>
      </c>
      <c r="R3000" s="7">
        <v>0</v>
      </c>
      <c r="S3000" s="7" t="s">
        <v>11926</v>
      </c>
      <c r="BI3000"/>
      <c r="BJ3000"/>
    </row>
    <row r="3001" spans="2:62" x14ac:dyDescent="0.4">
      <c r="B3001" s="1">
        <v>16776</v>
      </c>
      <c r="C3001" s="6" t="s">
        <v>30</v>
      </c>
      <c r="D3001" s="6" t="s">
        <v>25</v>
      </c>
      <c r="E3001" s="6" t="s">
        <v>8482</v>
      </c>
      <c r="F3001" s="6" t="s">
        <v>1736</v>
      </c>
      <c r="G3001" s="6" t="s">
        <v>10362</v>
      </c>
      <c r="H3001" s="6" t="s">
        <v>10383</v>
      </c>
      <c r="I3001" s="6" t="s">
        <v>10387</v>
      </c>
      <c r="J3001" s="6" t="s">
        <v>5</v>
      </c>
      <c r="K3001" s="7">
        <v>59.17</v>
      </c>
      <c r="L3001" s="7">
        <f>IFERROR(VLOOKUP(SiscoTable[[#This Row],[Código]],Hoja2!A:B,2,0)*SiscoTable[[#This Row],[Provta(Uns)]],0)</f>
        <v>118.34</v>
      </c>
      <c r="M3001" s="7">
        <v>0</v>
      </c>
      <c r="N3001" s="7">
        <v>154</v>
      </c>
      <c r="O3001" s="7">
        <f>IFERROR(VLOOKUP(SiscoTable[[#This Row],[Código]],Hoja2!A:B,2,0)*SiscoTable[[#This Row],[Stock_actual]],0)</f>
        <v>308</v>
      </c>
      <c r="P3001" s="6" t="s">
        <v>577</v>
      </c>
      <c r="Q3001" s="7">
        <v>65</v>
      </c>
      <c r="R3001" s="7">
        <v>0</v>
      </c>
      <c r="S3001" s="7" t="s">
        <v>11926</v>
      </c>
      <c r="BI3001"/>
      <c r="BJ3001"/>
    </row>
    <row r="3002" spans="2:62" x14ac:dyDescent="0.4">
      <c r="B3002" s="1">
        <v>16778</v>
      </c>
      <c r="C3002" s="6" t="s">
        <v>8</v>
      </c>
      <c r="D3002" s="6" t="s">
        <v>8</v>
      </c>
      <c r="E3002" s="6" t="s">
        <v>3268</v>
      </c>
      <c r="F3002" s="6" t="s">
        <v>6803</v>
      </c>
      <c r="G3002" s="6" t="s">
        <v>6852</v>
      </c>
      <c r="H3002" s="6" t="s">
        <v>6856</v>
      </c>
      <c r="I3002" s="6" t="s">
        <v>6889</v>
      </c>
      <c r="J3002" s="6" t="s">
        <v>5</v>
      </c>
      <c r="K3002" s="7">
        <v>0</v>
      </c>
      <c r="L3002" s="7">
        <f>IFERROR(VLOOKUP(SiscoTable[[#This Row],[Código]],Hoja2!A:B,2,0)*SiscoTable[[#This Row],[Provta(Uns)]],0)</f>
        <v>0</v>
      </c>
      <c r="M3002" s="7">
        <v>0</v>
      </c>
      <c r="N3002" s="7">
        <v>0</v>
      </c>
      <c r="O3002" s="7">
        <f>IFERROR(VLOOKUP(SiscoTable[[#This Row],[Código]],Hoja2!A:B,2,0)*SiscoTable[[#This Row],[Stock_actual]],0)</f>
        <v>0</v>
      </c>
      <c r="P3002" s="6" t="s">
        <v>7</v>
      </c>
      <c r="Q3002" s="7">
        <v>0</v>
      </c>
      <c r="R3002" s="7">
        <v>0</v>
      </c>
      <c r="S3002" s="7" t="s">
        <v>11925</v>
      </c>
      <c r="BI3002"/>
      <c r="BJ3002"/>
    </row>
    <row r="3003" spans="2:62" x14ac:dyDescent="0.4">
      <c r="B3003" s="1">
        <v>16779</v>
      </c>
      <c r="C3003" s="6" t="s">
        <v>25</v>
      </c>
      <c r="D3003" s="6" t="s">
        <v>25</v>
      </c>
      <c r="E3003" s="6" t="s">
        <v>3268</v>
      </c>
      <c r="F3003" s="6" t="s">
        <v>6803</v>
      </c>
      <c r="G3003" s="6" t="s">
        <v>6852</v>
      </c>
      <c r="H3003" s="6" t="s">
        <v>6856</v>
      </c>
      <c r="I3003" s="6" t="s">
        <v>6857</v>
      </c>
      <c r="J3003" s="6" t="s">
        <v>5</v>
      </c>
      <c r="K3003" s="7">
        <v>69.67</v>
      </c>
      <c r="L3003" s="7">
        <f>IFERROR(VLOOKUP(SiscoTable[[#This Row],[Código]],Hoja2!A:B,2,0)*SiscoTable[[#This Row],[Provta(Uns)]],0)</f>
        <v>620.06299999999999</v>
      </c>
      <c r="M3003" s="7">
        <v>0</v>
      </c>
      <c r="N3003" s="7">
        <v>146</v>
      </c>
      <c r="O3003" s="7">
        <f>IFERROR(VLOOKUP(SiscoTable[[#This Row],[Código]],Hoja2!A:B,2,0)*SiscoTable[[#This Row],[Stock_actual]],0)</f>
        <v>1299.4000000000001</v>
      </c>
      <c r="P3003" s="6" t="s">
        <v>610</v>
      </c>
      <c r="Q3003" s="7">
        <v>77</v>
      </c>
      <c r="R3003" s="7">
        <v>0</v>
      </c>
      <c r="S3003" s="7" t="s">
        <v>11925</v>
      </c>
      <c r="BI3003"/>
      <c r="BJ3003"/>
    </row>
    <row r="3004" spans="2:62" x14ac:dyDescent="0.4">
      <c r="B3004" s="1">
        <v>16781</v>
      </c>
      <c r="C3004" s="6" t="s">
        <v>8</v>
      </c>
      <c r="D3004" s="6" t="s">
        <v>8</v>
      </c>
      <c r="E3004" s="6" t="s">
        <v>8482</v>
      </c>
      <c r="F3004" s="6" t="s">
        <v>8543</v>
      </c>
      <c r="G3004" s="6" t="s">
        <v>8544</v>
      </c>
      <c r="H3004" s="6" t="s">
        <v>8554</v>
      </c>
      <c r="I3004" s="6" t="s">
        <v>8568</v>
      </c>
      <c r="J3004" s="6" t="s">
        <v>5</v>
      </c>
      <c r="K3004" s="7">
        <v>0</v>
      </c>
      <c r="L3004" s="7">
        <f>IFERROR(VLOOKUP(SiscoTable[[#This Row],[Código]],Hoja2!A:B,2,0)*SiscoTable[[#This Row],[Provta(Uns)]],0)</f>
        <v>0</v>
      </c>
      <c r="M3004" s="7">
        <v>0</v>
      </c>
      <c r="N3004" s="7">
        <v>0</v>
      </c>
      <c r="O3004" s="7">
        <f>IFERROR(VLOOKUP(SiscoTable[[#This Row],[Código]],Hoja2!A:B,2,0)*SiscoTable[[#This Row],[Stock_actual]],0)</f>
        <v>0</v>
      </c>
      <c r="P3004" s="6" t="s">
        <v>7</v>
      </c>
      <c r="Q3004" s="7">
        <v>0</v>
      </c>
      <c r="R3004" s="7">
        <v>0</v>
      </c>
      <c r="S3004" s="7" t="s">
        <v>11926</v>
      </c>
      <c r="BI3004"/>
      <c r="BJ3004"/>
    </row>
    <row r="3005" spans="2:62" x14ac:dyDescent="0.4">
      <c r="B3005" s="1">
        <v>16782</v>
      </c>
      <c r="C3005" s="6" t="s">
        <v>8</v>
      </c>
      <c r="D3005" s="6" t="s">
        <v>8</v>
      </c>
      <c r="E3005" s="6" t="s">
        <v>8482</v>
      </c>
      <c r="F3005" s="6" t="s">
        <v>8543</v>
      </c>
      <c r="G3005" s="6" t="s">
        <v>8544</v>
      </c>
      <c r="H3005" s="6" t="s">
        <v>8554</v>
      </c>
      <c r="I3005" s="6" t="s">
        <v>8569</v>
      </c>
      <c r="J3005" s="6" t="s">
        <v>5</v>
      </c>
      <c r="K3005" s="7">
        <v>0</v>
      </c>
      <c r="L3005" s="7">
        <f>IFERROR(VLOOKUP(SiscoTable[[#This Row],[Código]],Hoja2!A:B,2,0)*SiscoTable[[#This Row],[Provta(Uns)]],0)</f>
        <v>0</v>
      </c>
      <c r="M3005" s="7">
        <v>0</v>
      </c>
      <c r="N3005" s="7">
        <v>0</v>
      </c>
      <c r="O3005" s="7">
        <f>IFERROR(VLOOKUP(SiscoTable[[#This Row],[Código]],Hoja2!A:B,2,0)*SiscoTable[[#This Row],[Stock_actual]],0)</f>
        <v>0</v>
      </c>
      <c r="P3005" s="6" t="s">
        <v>7</v>
      </c>
      <c r="Q3005" s="7">
        <v>0</v>
      </c>
      <c r="R3005" s="7">
        <v>0</v>
      </c>
      <c r="S3005" s="7" t="s">
        <v>11926</v>
      </c>
      <c r="BI3005"/>
      <c r="BJ3005"/>
    </row>
    <row r="3006" spans="2:62" x14ac:dyDescent="0.4">
      <c r="B3006" s="1">
        <v>16783</v>
      </c>
      <c r="C3006" s="6" t="s">
        <v>8</v>
      </c>
      <c r="D3006" s="6" t="s">
        <v>8</v>
      </c>
      <c r="E3006" s="6" t="s">
        <v>8482</v>
      </c>
      <c r="F3006" s="6" t="s">
        <v>8543</v>
      </c>
      <c r="G3006" s="6" t="s">
        <v>8544</v>
      </c>
      <c r="H3006" s="6" t="s">
        <v>8554</v>
      </c>
      <c r="I3006" s="6" t="s">
        <v>8570</v>
      </c>
      <c r="J3006" s="6" t="s">
        <v>5</v>
      </c>
      <c r="K3006" s="7">
        <v>0</v>
      </c>
      <c r="L3006" s="7">
        <f>IFERROR(VLOOKUP(SiscoTable[[#This Row],[Código]],Hoja2!A:B,2,0)*SiscoTable[[#This Row],[Provta(Uns)]],0)</f>
        <v>0</v>
      </c>
      <c r="M3006" s="7">
        <v>0</v>
      </c>
      <c r="N3006" s="7">
        <v>0</v>
      </c>
      <c r="O3006" s="7">
        <f>IFERROR(VLOOKUP(SiscoTable[[#This Row],[Código]],Hoja2!A:B,2,0)*SiscoTable[[#This Row],[Stock_actual]],0)</f>
        <v>0</v>
      </c>
      <c r="P3006" s="6" t="s">
        <v>7</v>
      </c>
      <c r="Q3006" s="7">
        <v>0</v>
      </c>
      <c r="R3006" s="7">
        <v>0</v>
      </c>
      <c r="S3006" s="7" t="s">
        <v>11926</v>
      </c>
      <c r="BI3006"/>
      <c r="BJ3006"/>
    </row>
    <row r="3007" spans="2:62" x14ac:dyDescent="0.4">
      <c r="B3007" s="1">
        <v>16784</v>
      </c>
      <c r="C3007" s="6" t="s">
        <v>8</v>
      </c>
      <c r="D3007" s="6" t="s">
        <v>8</v>
      </c>
      <c r="E3007" s="6" t="s">
        <v>8482</v>
      </c>
      <c r="F3007" s="6" t="s">
        <v>8543</v>
      </c>
      <c r="G3007" s="6" t="s">
        <v>8544</v>
      </c>
      <c r="H3007" s="6" t="s">
        <v>8554</v>
      </c>
      <c r="I3007" s="6" t="s">
        <v>8571</v>
      </c>
      <c r="J3007" s="6" t="s">
        <v>5</v>
      </c>
      <c r="K3007" s="7">
        <v>1.5</v>
      </c>
      <c r="L3007" s="7">
        <f>IFERROR(VLOOKUP(SiscoTable[[#This Row],[Código]],Hoja2!A:B,2,0)*SiscoTable[[#This Row],[Provta(Uns)]],0)</f>
        <v>29.25</v>
      </c>
      <c r="M3007" s="7">
        <v>0</v>
      </c>
      <c r="N3007" s="7">
        <v>0</v>
      </c>
      <c r="O3007" s="7">
        <f>IFERROR(VLOOKUP(SiscoTable[[#This Row],[Código]],Hoja2!A:B,2,0)*SiscoTable[[#This Row],[Stock_actual]],0)</f>
        <v>0</v>
      </c>
      <c r="P3007" s="6" t="s">
        <v>7</v>
      </c>
      <c r="Q3007" s="7">
        <v>2</v>
      </c>
      <c r="R3007" s="7">
        <v>3</v>
      </c>
      <c r="S3007" s="7" t="s">
        <v>11926</v>
      </c>
      <c r="BI3007"/>
      <c r="BJ3007"/>
    </row>
    <row r="3008" spans="2:62" x14ac:dyDescent="0.4">
      <c r="B3008" s="1">
        <v>16785</v>
      </c>
      <c r="C3008" s="6" t="s">
        <v>8</v>
      </c>
      <c r="D3008" s="6" t="s">
        <v>8</v>
      </c>
      <c r="E3008" s="6" t="s">
        <v>8482</v>
      </c>
      <c r="F3008" s="6" t="s">
        <v>8543</v>
      </c>
      <c r="G3008" s="6" t="s">
        <v>8544</v>
      </c>
      <c r="H3008" s="6" t="s">
        <v>8554</v>
      </c>
      <c r="I3008" s="6" t="s">
        <v>8572</v>
      </c>
      <c r="J3008" s="6" t="s">
        <v>5</v>
      </c>
      <c r="K3008" s="7">
        <v>0</v>
      </c>
      <c r="L3008" s="7">
        <f>IFERROR(VLOOKUP(SiscoTable[[#This Row],[Código]],Hoja2!A:B,2,0)*SiscoTable[[#This Row],[Provta(Uns)]],0)</f>
        <v>0</v>
      </c>
      <c r="M3008" s="7">
        <v>0</v>
      </c>
      <c r="N3008" s="7">
        <v>0</v>
      </c>
      <c r="O3008" s="7">
        <f>IFERROR(VLOOKUP(SiscoTable[[#This Row],[Código]],Hoja2!A:B,2,0)*SiscoTable[[#This Row],[Stock_actual]],0)</f>
        <v>0</v>
      </c>
      <c r="P3008" s="6" t="s">
        <v>7</v>
      </c>
      <c r="Q3008" s="7">
        <v>0</v>
      </c>
      <c r="R3008" s="7">
        <v>0</v>
      </c>
      <c r="S3008" s="7" t="s">
        <v>11926</v>
      </c>
      <c r="BI3008"/>
      <c r="BJ3008"/>
    </row>
    <row r="3009" spans="2:62" x14ac:dyDescent="0.4">
      <c r="B3009" s="1">
        <v>16786</v>
      </c>
      <c r="C3009" s="6" t="s">
        <v>8</v>
      </c>
      <c r="D3009" s="6" t="s">
        <v>8</v>
      </c>
      <c r="E3009" s="6" t="s">
        <v>8482</v>
      </c>
      <c r="F3009" s="6" t="s">
        <v>8543</v>
      </c>
      <c r="G3009" s="6" t="s">
        <v>8544</v>
      </c>
      <c r="H3009" s="6" t="s">
        <v>8554</v>
      </c>
      <c r="I3009" s="6" t="s">
        <v>8573</v>
      </c>
      <c r="J3009" s="6" t="s">
        <v>5</v>
      </c>
      <c r="K3009" s="7">
        <v>1</v>
      </c>
      <c r="L3009" s="7">
        <f>IFERROR(VLOOKUP(SiscoTable[[#This Row],[Código]],Hoja2!A:B,2,0)*SiscoTable[[#This Row],[Provta(Uns)]],0)</f>
        <v>19.5</v>
      </c>
      <c r="M3009" s="7">
        <v>0</v>
      </c>
      <c r="N3009" s="7">
        <v>0</v>
      </c>
      <c r="O3009" s="7">
        <f>IFERROR(VLOOKUP(SiscoTable[[#This Row],[Código]],Hoja2!A:B,2,0)*SiscoTable[[#This Row],[Stock_actual]],0)</f>
        <v>0</v>
      </c>
      <c r="P3009" s="6" t="s">
        <v>7</v>
      </c>
      <c r="Q3009" s="7">
        <v>1</v>
      </c>
      <c r="R3009" s="7">
        <v>1.7999999999999998</v>
      </c>
      <c r="S3009" s="7" t="s">
        <v>11926</v>
      </c>
      <c r="BI3009"/>
      <c r="BJ3009"/>
    </row>
    <row r="3010" spans="2:62" x14ac:dyDescent="0.4">
      <c r="B3010" s="1">
        <v>16787</v>
      </c>
      <c r="C3010" s="6" t="s">
        <v>8</v>
      </c>
      <c r="D3010" s="6" t="s">
        <v>8</v>
      </c>
      <c r="E3010" s="6" t="s">
        <v>8482</v>
      </c>
      <c r="F3010" s="6" t="s">
        <v>8543</v>
      </c>
      <c r="G3010" s="6" t="s">
        <v>8544</v>
      </c>
      <c r="H3010" s="6" t="s">
        <v>8554</v>
      </c>
      <c r="I3010" s="6" t="s">
        <v>8574</v>
      </c>
      <c r="J3010" s="6" t="s">
        <v>5</v>
      </c>
      <c r="K3010" s="7">
        <v>0</v>
      </c>
      <c r="L3010" s="7">
        <f>IFERROR(VLOOKUP(SiscoTable[[#This Row],[Código]],Hoja2!A:B,2,0)*SiscoTable[[#This Row],[Provta(Uns)]],0)</f>
        <v>0</v>
      </c>
      <c r="M3010" s="7">
        <v>0</v>
      </c>
      <c r="N3010" s="7">
        <v>0</v>
      </c>
      <c r="O3010" s="7">
        <f>IFERROR(VLOOKUP(SiscoTable[[#This Row],[Código]],Hoja2!A:B,2,0)*SiscoTable[[#This Row],[Stock_actual]],0)</f>
        <v>0</v>
      </c>
      <c r="P3010" s="6" t="s">
        <v>7</v>
      </c>
      <c r="Q3010" s="7">
        <v>0</v>
      </c>
      <c r="R3010" s="7">
        <v>0</v>
      </c>
      <c r="S3010" s="7" t="s">
        <v>11926</v>
      </c>
      <c r="BI3010"/>
      <c r="BJ3010"/>
    </row>
    <row r="3011" spans="2:62" x14ac:dyDescent="0.4">
      <c r="B3011" s="1">
        <v>16788</v>
      </c>
      <c r="C3011" s="6" t="s">
        <v>8</v>
      </c>
      <c r="D3011" s="6" t="s">
        <v>8</v>
      </c>
      <c r="E3011" s="6" t="s">
        <v>8482</v>
      </c>
      <c r="F3011" s="6" t="s">
        <v>8543</v>
      </c>
      <c r="G3011" s="6" t="s">
        <v>8544</v>
      </c>
      <c r="H3011" s="6" t="s">
        <v>8576</v>
      </c>
      <c r="I3011" s="6" t="s">
        <v>8575</v>
      </c>
      <c r="J3011" s="6" t="s">
        <v>5</v>
      </c>
      <c r="K3011" s="7">
        <v>0</v>
      </c>
      <c r="L3011" s="7">
        <f>IFERROR(VLOOKUP(SiscoTable[[#This Row],[Código]],Hoja2!A:B,2,0)*SiscoTable[[#This Row],[Provta(Uns)]],0)</f>
        <v>0</v>
      </c>
      <c r="M3011" s="7">
        <v>0</v>
      </c>
      <c r="N3011" s="7">
        <v>10</v>
      </c>
      <c r="O3011" s="7">
        <f>IFERROR(VLOOKUP(SiscoTable[[#This Row],[Código]],Hoja2!A:B,2,0)*SiscoTable[[#This Row],[Stock_actual]],0)</f>
        <v>80</v>
      </c>
      <c r="P3011" s="6" t="s">
        <v>134</v>
      </c>
      <c r="Q3011" s="7">
        <v>0</v>
      </c>
      <c r="R3011" s="7">
        <v>0</v>
      </c>
      <c r="S3011" s="7" t="s">
        <v>11926</v>
      </c>
      <c r="BI3011"/>
      <c r="BJ3011"/>
    </row>
    <row r="3012" spans="2:62" x14ac:dyDescent="0.4">
      <c r="B3012" s="1">
        <v>16789</v>
      </c>
      <c r="C3012" s="6" t="s">
        <v>8</v>
      </c>
      <c r="D3012" s="6" t="s">
        <v>8</v>
      </c>
      <c r="E3012" s="6" t="s">
        <v>8482</v>
      </c>
      <c r="F3012" s="6" t="s">
        <v>9030</v>
      </c>
      <c r="G3012" s="6" t="s">
        <v>9678</v>
      </c>
      <c r="H3012" s="6" t="s">
        <v>9683</v>
      </c>
      <c r="I3012" s="6" t="s">
        <v>9819</v>
      </c>
      <c r="J3012" s="6" t="s">
        <v>5</v>
      </c>
      <c r="K3012" s="7">
        <v>0.17</v>
      </c>
      <c r="L3012" s="7">
        <f>IFERROR(VLOOKUP(SiscoTable[[#This Row],[Código]],Hoja2!A:B,2,0)*SiscoTable[[#This Row],[Provta(Uns)]],0)</f>
        <v>2.3800000000000003</v>
      </c>
      <c r="M3012" s="7">
        <v>24</v>
      </c>
      <c r="N3012" s="7">
        <v>0</v>
      </c>
      <c r="O3012" s="7">
        <f>IFERROR(VLOOKUP(SiscoTable[[#This Row],[Código]],Hoja2!A:B,2,0)*SiscoTable[[#This Row],[Stock_actual]],0)</f>
        <v>0</v>
      </c>
      <c r="P3012" s="6" t="s">
        <v>7</v>
      </c>
      <c r="Q3012" s="7">
        <v>0</v>
      </c>
      <c r="R3012" s="7">
        <v>0</v>
      </c>
      <c r="S3012" s="7" t="s">
        <v>11926</v>
      </c>
      <c r="BI3012"/>
      <c r="BJ3012"/>
    </row>
    <row r="3013" spans="2:62" x14ac:dyDescent="0.4">
      <c r="B3013" s="1">
        <v>16790</v>
      </c>
      <c r="C3013" s="6" t="s">
        <v>30</v>
      </c>
      <c r="D3013" s="6" t="s">
        <v>25</v>
      </c>
      <c r="E3013" s="6" t="s">
        <v>3268</v>
      </c>
      <c r="F3013" s="6" t="s">
        <v>61</v>
      </c>
      <c r="G3013" s="6" t="s">
        <v>8157</v>
      </c>
      <c r="H3013" s="6" t="s">
        <v>8178</v>
      </c>
      <c r="I3013" s="6" t="s">
        <v>8181</v>
      </c>
      <c r="J3013" s="6" t="s">
        <v>5</v>
      </c>
      <c r="K3013" s="7">
        <v>53.83</v>
      </c>
      <c r="L3013" s="7">
        <f>IFERROR(VLOOKUP(SiscoTable[[#This Row],[Código]],Hoja2!A:B,2,0)*SiscoTable[[#This Row],[Provta(Uns)]],0)</f>
        <v>96.894000000000005</v>
      </c>
      <c r="M3013" s="7">
        <v>0</v>
      </c>
      <c r="N3013" s="7">
        <v>-7</v>
      </c>
      <c r="O3013" s="7">
        <f>IFERROR(VLOOKUP(SiscoTable[[#This Row],[Código]],Hoja2!A:B,2,0)*SiscoTable[[#This Row],[Stock_actual]],0)</f>
        <v>-12.6</v>
      </c>
      <c r="P3013" s="6" t="s">
        <v>7</v>
      </c>
      <c r="Q3013" s="7">
        <v>59</v>
      </c>
      <c r="R3013" s="7">
        <v>107.4</v>
      </c>
      <c r="S3013" s="7" t="s">
        <v>11928</v>
      </c>
      <c r="BI3013"/>
      <c r="BJ3013"/>
    </row>
    <row r="3014" spans="2:62" x14ac:dyDescent="0.4">
      <c r="B3014" s="1">
        <v>16791</v>
      </c>
      <c r="C3014" s="6" t="s">
        <v>30</v>
      </c>
      <c r="D3014" s="6" t="s">
        <v>25</v>
      </c>
      <c r="E3014" s="6" t="s">
        <v>3268</v>
      </c>
      <c r="F3014" s="6" t="s">
        <v>61</v>
      </c>
      <c r="G3014" s="6" t="s">
        <v>8157</v>
      </c>
      <c r="H3014" s="6" t="s">
        <v>8178</v>
      </c>
      <c r="I3014" s="6" t="s">
        <v>8182</v>
      </c>
      <c r="J3014" s="6" t="s">
        <v>5</v>
      </c>
      <c r="K3014" s="7">
        <v>16.329999999999998</v>
      </c>
      <c r="L3014" s="7">
        <f>IFERROR(VLOOKUP(SiscoTable[[#This Row],[Código]],Hoja2!A:B,2,0)*SiscoTable[[#This Row],[Provta(Uns)]],0)</f>
        <v>27.760999999999996</v>
      </c>
      <c r="M3014" s="7">
        <v>0</v>
      </c>
      <c r="N3014" s="7">
        <v>0</v>
      </c>
      <c r="O3014" s="7">
        <f>IFERROR(VLOOKUP(SiscoTable[[#This Row],[Código]],Hoja2!A:B,2,0)*SiscoTable[[#This Row],[Stock_actual]],0)</f>
        <v>0</v>
      </c>
      <c r="P3014" s="6" t="s">
        <v>7</v>
      </c>
      <c r="Q3014" s="7">
        <v>18</v>
      </c>
      <c r="R3014" s="7">
        <v>32.400000000000006</v>
      </c>
      <c r="S3014" s="7" t="s">
        <v>11928</v>
      </c>
      <c r="BI3014"/>
      <c r="BJ3014"/>
    </row>
    <row r="3015" spans="2:62" x14ac:dyDescent="0.4">
      <c r="B3015" s="1">
        <v>16792</v>
      </c>
      <c r="C3015" s="6" t="s">
        <v>30</v>
      </c>
      <c r="D3015" s="6" t="s">
        <v>30</v>
      </c>
      <c r="E3015" s="6" t="s">
        <v>3268</v>
      </c>
      <c r="F3015" s="6" t="s">
        <v>7815</v>
      </c>
      <c r="G3015" s="6" t="s">
        <v>7929</v>
      </c>
      <c r="H3015" s="6" t="s">
        <v>3782</v>
      </c>
      <c r="I3015" s="6" t="s">
        <v>7975</v>
      </c>
      <c r="J3015" s="6" t="s">
        <v>5</v>
      </c>
      <c r="K3015" s="7">
        <v>17</v>
      </c>
      <c r="L3015" s="7">
        <f>IFERROR(VLOOKUP(SiscoTable[[#This Row],[Código]],Hoja2!A:B,2,0)*SiscoTable[[#This Row],[Provta(Uns)]],0)</f>
        <v>81.599999999999994</v>
      </c>
      <c r="M3015" s="7">
        <v>48</v>
      </c>
      <c r="N3015" s="7">
        <v>61</v>
      </c>
      <c r="O3015" s="7">
        <f>IFERROR(VLOOKUP(SiscoTable[[#This Row],[Código]],Hoja2!A:B,2,0)*SiscoTable[[#This Row],[Stock_actual]],0)</f>
        <v>292.8</v>
      </c>
      <c r="P3015" s="6" t="s">
        <v>476</v>
      </c>
      <c r="Q3015" s="7">
        <v>19</v>
      </c>
      <c r="R3015" s="7">
        <v>0</v>
      </c>
      <c r="S3015" s="7" t="s">
        <v>11928</v>
      </c>
      <c r="BI3015"/>
      <c r="BJ3015"/>
    </row>
    <row r="3016" spans="2:62" x14ac:dyDescent="0.4">
      <c r="B3016" s="1">
        <v>16793</v>
      </c>
      <c r="C3016" s="6" t="s">
        <v>8</v>
      </c>
      <c r="D3016" s="6" t="s">
        <v>8</v>
      </c>
      <c r="E3016" s="6" t="s">
        <v>3268</v>
      </c>
      <c r="F3016" s="6" t="s">
        <v>3269</v>
      </c>
      <c r="G3016" s="6" t="s">
        <v>3773</v>
      </c>
      <c r="H3016" s="6" t="s">
        <v>3782</v>
      </c>
      <c r="I3016" s="6" t="s">
        <v>4024</v>
      </c>
      <c r="J3016" s="6" t="s">
        <v>5</v>
      </c>
      <c r="K3016" s="7">
        <v>0</v>
      </c>
      <c r="L3016" s="7">
        <f>IFERROR(VLOOKUP(SiscoTable[[#This Row],[Código]],Hoja2!A:B,2,0)*SiscoTable[[#This Row],[Provta(Uns)]],0)</f>
        <v>0</v>
      </c>
      <c r="M3016" s="7">
        <v>0</v>
      </c>
      <c r="N3016" s="7">
        <v>0</v>
      </c>
      <c r="O3016" s="7">
        <f>IFERROR(VLOOKUP(SiscoTable[[#This Row],[Código]],Hoja2!A:B,2,0)*SiscoTable[[#This Row],[Stock_actual]],0)</f>
        <v>0</v>
      </c>
      <c r="P3016" s="6" t="s">
        <v>7</v>
      </c>
      <c r="Q3016" s="7">
        <v>0</v>
      </c>
      <c r="R3016" s="7">
        <v>0</v>
      </c>
      <c r="S3016" s="7" t="s">
        <v>11928</v>
      </c>
      <c r="BI3016"/>
      <c r="BJ3016"/>
    </row>
    <row r="3017" spans="2:62" x14ac:dyDescent="0.4">
      <c r="B3017" s="1">
        <v>16794</v>
      </c>
      <c r="C3017" s="6" t="s">
        <v>30</v>
      </c>
      <c r="D3017" s="6" t="s">
        <v>25</v>
      </c>
      <c r="E3017" s="6" t="s">
        <v>3268</v>
      </c>
      <c r="F3017" s="6" t="s">
        <v>61</v>
      </c>
      <c r="G3017" s="6" t="s">
        <v>8157</v>
      </c>
      <c r="H3017" s="6" t="s">
        <v>8178</v>
      </c>
      <c r="I3017" s="6" t="s">
        <v>8183</v>
      </c>
      <c r="J3017" s="6" t="s">
        <v>5</v>
      </c>
      <c r="K3017" s="7">
        <v>43.83</v>
      </c>
      <c r="L3017" s="7">
        <f>IFERROR(VLOOKUP(SiscoTable[[#This Row],[Código]],Hoja2!A:B,2,0)*SiscoTable[[#This Row],[Provta(Uns)]],0)</f>
        <v>78.894000000000005</v>
      </c>
      <c r="M3017" s="7">
        <v>0</v>
      </c>
      <c r="N3017" s="7">
        <v>3</v>
      </c>
      <c r="O3017" s="7">
        <f>IFERROR(VLOOKUP(SiscoTable[[#This Row],[Código]],Hoja2!A:B,2,0)*SiscoTable[[#This Row],[Stock_actual]],0)</f>
        <v>5.4</v>
      </c>
      <c r="P3017" s="6" t="s">
        <v>80</v>
      </c>
      <c r="Q3017" s="7">
        <v>48</v>
      </c>
      <c r="R3017" s="7">
        <v>87.52</v>
      </c>
      <c r="S3017" s="7" t="s">
        <v>11928</v>
      </c>
      <c r="BI3017"/>
      <c r="BJ3017"/>
    </row>
    <row r="3018" spans="2:62" x14ac:dyDescent="0.4">
      <c r="B3018" s="1">
        <v>16795</v>
      </c>
      <c r="C3018" s="6" t="s">
        <v>30</v>
      </c>
      <c r="D3018" s="6" t="s">
        <v>30</v>
      </c>
      <c r="E3018" s="6" t="s">
        <v>3268</v>
      </c>
      <c r="F3018" s="6" t="s">
        <v>3269</v>
      </c>
      <c r="G3018" s="6" t="s">
        <v>3773</v>
      </c>
      <c r="H3018" s="6" t="s">
        <v>3835</v>
      </c>
      <c r="I3018" s="6" t="s">
        <v>3839</v>
      </c>
      <c r="J3018" s="6" t="s">
        <v>5</v>
      </c>
      <c r="K3018" s="7">
        <v>23.17</v>
      </c>
      <c r="L3018" s="7">
        <f>IFERROR(VLOOKUP(SiscoTable[[#This Row],[Código]],Hoja2!A:B,2,0)*SiscoTable[[#This Row],[Provta(Uns)]],0)</f>
        <v>50.974000000000011</v>
      </c>
      <c r="M3018" s="7">
        <v>0</v>
      </c>
      <c r="N3018" s="7">
        <v>44</v>
      </c>
      <c r="O3018" s="7">
        <f>IFERROR(VLOOKUP(SiscoTable[[#This Row],[Código]],Hoja2!A:B,2,0)*SiscoTable[[#This Row],[Stock_actual]],0)</f>
        <v>96.800000000000011</v>
      </c>
      <c r="P3018" s="6" t="s">
        <v>1267</v>
      </c>
      <c r="Q3018" s="7">
        <v>25</v>
      </c>
      <c r="R3018" s="7">
        <v>0</v>
      </c>
      <c r="S3018" s="7" t="s">
        <v>11928</v>
      </c>
      <c r="BI3018"/>
      <c r="BJ3018"/>
    </row>
    <row r="3019" spans="2:62" x14ac:dyDescent="0.4">
      <c r="B3019" s="1">
        <v>16796</v>
      </c>
      <c r="C3019" s="6" t="s">
        <v>8</v>
      </c>
      <c r="D3019" s="6" t="s">
        <v>30</v>
      </c>
      <c r="E3019" s="6" t="s">
        <v>3268</v>
      </c>
      <c r="F3019" s="6" t="s">
        <v>3269</v>
      </c>
      <c r="G3019" s="6" t="s">
        <v>3773</v>
      </c>
      <c r="H3019" s="6" t="s">
        <v>3835</v>
      </c>
      <c r="I3019" s="6" t="s">
        <v>4025</v>
      </c>
      <c r="J3019" s="6" t="s">
        <v>5</v>
      </c>
      <c r="K3019" s="7">
        <v>20.170000000000002</v>
      </c>
      <c r="L3019" s="7">
        <f>IFERROR(VLOOKUP(SiscoTable[[#This Row],[Código]],Hoja2!A:B,2,0)*SiscoTable[[#This Row],[Provta(Uns)]],0)</f>
        <v>28.238</v>
      </c>
      <c r="M3019" s="7">
        <v>24</v>
      </c>
      <c r="N3019" s="7">
        <v>29</v>
      </c>
      <c r="O3019" s="7">
        <f>IFERROR(VLOOKUP(SiscoTable[[#This Row],[Código]],Hoja2!A:B,2,0)*SiscoTable[[#This Row],[Stock_actual]],0)</f>
        <v>40.599999999999994</v>
      </c>
      <c r="P3019" s="6" t="s">
        <v>558</v>
      </c>
      <c r="Q3019" s="7">
        <v>22</v>
      </c>
      <c r="R3019" s="7">
        <v>0</v>
      </c>
      <c r="S3019" s="7" t="s">
        <v>11928</v>
      </c>
      <c r="BI3019"/>
      <c r="BJ3019"/>
    </row>
    <row r="3020" spans="2:62" x14ac:dyDescent="0.4">
      <c r="B3020" s="1">
        <v>16797</v>
      </c>
      <c r="C3020" s="6" t="s">
        <v>25</v>
      </c>
      <c r="D3020" s="6" t="s">
        <v>25</v>
      </c>
      <c r="E3020" s="6" t="s">
        <v>3268</v>
      </c>
      <c r="F3020" s="6" t="s">
        <v>3269</v>
      </c>
      <c r="G3020" s="6" t="s">
        <v>4986</v>
      </c>
      <c r="H3020" s="6" t="s">
        <v>4988</v>
      </c>
      <c r="I3020" s="6" t="s">
        <v>4989</v>
      </c>
      <c r="J3020" s="6" t="s">
        <v>5</v>
      </c>
      <c r="K3020" s="7">
        <v>40.67</v>
      </c>
      <c r="L3020" s="7">
        <f>IFERROR(VLOOKUP(SiscoTable[[#This Row],[Código]],Hoja2!A:B,2,0)*SiscoTable[[#This Row],[Provta(Uns)]],0)</f>
        <v>549.04500000000007</v>
      </c>
      <c r="M3020" s="7">
        <v>42</v>
      </c>
      <c r="N3020" s="7">
        <v>35</v>
      </c>
      <c r="O3020" s="7">
        <f>IFERROR(VLOOKUP(SiscoTable[[#This Row],[Código]],Hoja2!A:B,2,0)*SiscoTable[[#This Row],[Stock_actual]],0)</f>
        <v>472.5</v>
      </c>
      <c r="P3020" s="6" t="s">
        <v>812</v>
      </c>
      <c r="Q3020" s="7">
        <v>45</v>
      </c>
      <c r="R3020" s="7">
        <v>39.960000000000008</v>
      </c>
      <c r="S3020" s="7" t="s">
        <v>11925</v>
      </c>
      <c r="BI3020"/>
      <c r="BJ3020"/>
    </row>
    <row r="3021" spans="2:62" x14ac:dyDescent="0.4">
      <c r="B3021" s="1">
        <v>16798</v>
      </c>
      <c r="C3021" s="6" t="s">
        <v>25</v>
      </c>
      <c r="D3021" s="6" t="s">
        <v>25</v>
      </c>
      <c r="E3021" s="6" t="s">
        <v>3268</v>
      </c>
      <c r="F3021" s="6" t="s">
        <v>3269</v>
      </c>
      <c r="G3021" s="6" t="s">
        <v>4986</v>
      </c>
      <c r="H3021" s="6" t="s">
        <v>4988</v>
      </c>
      <c r="I3021" s="6" t="s">
        <v>4990</v>
      </c>
      <c r="J3021" s="6" t="s">
        <v>5</v>
      </c>
      <c r="K3021" s="7">
        <v>66.33</v>
      </c>
      <c r="L3021" s="7">
        <f>IFERROR(VLOOKUP(SiscoTable[[#This Row],[Código]],Hoja2!A:B,2,0)*SiscoTable[[#This Row],[Provta(Uns)]],0)</f>
        <v>855.65700000000004</v>
      </c>
      <c r="M3021" s="7">
        <v>70</v>
      </c>
      <c r="N3021" s="7">
        <v>46</v>
      </c>
      <c r="O3021" s="7">
        <f>IFERROR(VLOOKUP(SiscoTable[[#This Row],[Código]],Hoja2!A:B,2,0)*SiscoTable[[#This Row],[Stock_actual]],0)</f>
        <v>593.4</v>
      </c>
      <c r="P3021" s="6" t="s">
        <v>256</v>
      </c>
      <c r="Q3021" s="7">
        <v>73</v>
      </c>
      <c r="R3021" s="7">
        <v>63.009999999999991</v>
      </c>
      <c r="S3021" s="7" t="s">
        <v>11925</v>
      </c>
      <c r="BI3021"/>
      <c r="BJ3021"/>
    </row>
    <row r="3022" spans="2:62" x14ac:dyDescent="0.4">
      <c r="B3022" s="1">
        <v>16799</v>
      </c>
      <c r="C3022" s="6" t="s">
        <v>25</v>
      </c>
      <c r="D3022" s="6" t="s">
        <v>30</v>
      </c>
      <c r="E3022" s="6" t="s">
        <v>3268</v>
      </c>
      <c r="F3022" s="6" t="s">
        <v>3269</v>
      </c>
      <c r="G3022" s="6" t="s">
        <v>4986</v>
      </c>
      <c r="H3022" s="6" t="s">
        <v>4988</v>
      </c>
      <c r="I3022" s="6" t="s">
        <v>4991</v>
      </c>
      <c r="J3022" s="6" t="s">
        <v>5</v>
      </c>
      <c r="K3022" s="7">
        <v>25.67</v>
      </c>
      <c r="L3022" s="7">
        <f>IFERROR(VLOOKUP(SiscoTable[[#This Row],[Código]],Hoja2!A:B,2,0)*SiscoTable[[#This Row],[Provta(Uns)]],0)</f>
        <v>346.54500000000002</v>
      </c>
      <c r="M3022" s="7">
        <v>56</v>
      </c>
      <c r="N3022" s="7">
        <v>9</v>
      </c>
      <c r="O3022" s="7">
        <f>IFERROR(VLOOKUP(SiscoTable[[#This Row],[Código]],Hoja2!A:B,2,0)*SiscoTable[[#This Row],[Stock_actual]],0)</f>
        <v>121.5</v>
      </c>
      <c r="P3022" s="6" t="s">
        <v>96</v>
      </c>
      <c r="Q3022" s="7">
        <v>28</v>
      </c>
      <c r="R3022" s="7">
        <v>0</v>
      </c>
      <c r="S3022" s="7" t="s">
        <v>11925</v>
      </c>
      <c r="BI3022"/>
      <c r="BJ3022"/>
    </row>
    <row r="3023" spans="2:62" x14ac:dyDescent="0.4">
      <c r="B3023" s="1">
        <v>16800</v>
      </c>
      <c r="C3023" s="6" t="s">
        <v>30</v>
      </c>
      <c r="D3023" s="6" t="s">
        <v>30</v>
      </c>
      <c r="E3023" s="6" t="s">
        <v>3268</v>
      </c>
      <c r="F3023" s="6" t="s">
        <v>3269</v>
      </c>
      <c r="G3023" s="6" t="s">
        <v>5267</v>
      </c>
      <c r="H3023" s="6" t="s">
        <v>3835</v>
      </c>
      <c r="I3023" s="6" t="s">
        <v>5307</v>
      </c>
      <c r="J3023" s="6" t="s">
        <v>5</v>
      </c>
      <c r="K3023" s="7">
        <v>12.83</v>
      </c>
      <c r="L3023" s="7">
        <f>IFERROR(VLOOKUP(SiscoTable[[#This Row],[Código]],Hoja2!A:B,2,0)*SiscoTable[[#This Row],[Provta(Uns)]],0)</f>
        <v>84.677999999999997</v>
      </c>
      <c r="M3023" s="7">
        <v>0</v>
      </c>
      <c r="N3023" s="7">
        <v>56</v>
      </c>
      <c r="O3023" s="7">
        <f>IFERROR(VLOOKUP(SiscoTable[[#This Row],[Código]],Hoja2!A:B,2,0)*SiscoTable[[#This Row],[Stock_actual]],0)</f>
        <v>369.59999999999997</v>
      </c>
      <c r="P3023" s="6" t="s">
        <v>522</v>
      </c>
      <c r="Q3023" s="7">
        <v>14</v>
      </c>
      <c r="R3023" s="7">
        <v>0</v>
      </c>
      <c r="S3023" s="7" t="s">
        <v>11928</v>
      </c>
      <c r="BI3023"/>
      <c r="BJ3023"/>
    </row>
    <row r="3024" spans="2:62" x14ac:dyDescent="0.4">
      <c r="B3024" s="1">
        <v>16801</v>
      </c>
      <c r="C3024" s="6" t="s">
        <v>8</v>
      </c>
      <c r="D3024" s="6" t="s">
        <v>8</v>
      </c>
      <c r="E3024" s="6" t="s">
        <v>8482</v>
      </c>
      <c r="F3024" s="6" t="s">
        <v>8483</v>
      </c>
      <c r="G3024" s="6" t="s">
        <v>8484</v>
      </c>
      <c r="H3024" s="6" t="s">
        <v>8486</v>
      </c>
      <c r="I3024" s="6" t="s">
        <v>8508</v>
      </c>
      <c r="J3024" s="6" t="s">
        <v>5</v>
      </c>
      <c r="K3024" s="7">
        <v>2.67</v>
      </c>
      <c r="L3024" s="7">
        <f>IFERROR(VLOOKUP(SiscoTable[[#This Row],[Código]],Hoja2!A:B,2,0)*SiscoTable[[#This Row],[Provta(Uns)]],0)</f>
        <v>37.913999999999994</v>
      </c>
      <c r="M3024" s="7">
        <v>0</v>
      </c>
      <c r="N3024" s="7">
        <v>44</v>
      </c>
      <c r="O3024" s="7">
        <f>IFERROR(VLOOKUP(SiscoTable[[#This Row],[Código]],Hoja2!A:B,2,0)*SiscoTable[[#This Row],[Stock_actual]],0)</f>
        <v>624.79999999999995</v>
      </c>
      <c r="P3024" s="6" t="s">
        <v>8509</v>
      </c>
      <c r="Q3024" s="7">
        <v>3</v>
      </c>
      <c r="R3024" s="7">
        <v>0</v>
      </c>
      <c r="S3024" s="7" t="s">
        <v>11926</v>
      </c>
      <c r="BI3024"/>
      <c r="BJ3024"/>
    </row>
    <row r="3025" spans="2:62" x14ac:dyDescent="0.4">
      <c r="B3025" s="1">
        <v>16802</v>
      </c>
      <c r="C3025" s="6" t="s">
        <v>30</v>
      </c>
      <c r="D3025" s="6" t="s">
        <v>30</v>
      </c>
      <c r="E3025" s="6" t="s">
        <v>8482</v>
      </c>
      <c r="F3025" s="6" t="s">
        <v>8483</v>
      </c>
      <c r="G3025" s="6" t="s">
        <v>8484</v>
      </c>
      <c r="H3025" s="6" t="s">
        <v>8486</v>
      </c>
      <c r="I3025" s="6" t="s">
        <v>8490</v>
      </c>
      <c r="J3025" s="6" t="s">
        <v>5</v>
      </c>
      <c r="K3025" s="7">
        <v>19.329999999999998</v>
      </c>
      <c r="L3025" s="7">
        <f>IFERROR(VLOOKUP(SiscoTable[[#This Row],[Código]],Hoja2!A:B,2,0)*SiscoTable[[#This Row],[Provta(Uns)]],0)</f>
        <v>141.10899999999998</v>
      </c>
      <c r="M3025" s="7">
        <v>0</v>
      </c>
      <c r="N3025" s="7">
        <v>39</v>
      </c>
      <c r="O3025" s="7">
        <f>IFERROR(VLOOKUP(SiscoTable[[#This Row],[Código]],Hoja2!A:B,2,0)*SiscoTable[[#This Row],[Stock_actual]],0)</f>
        <v>284.7</v>
      </c>
      <c r="P3025" s="6" t="s">
        <v>320</v>
      </c>
      <c r="Q3025" s="7">
        <v>21</v>
      </c>
      <c r="R3025" s="7">
        <v>0</v>
      </c>
      <c r="S3025" s="7" t="s">
        <v>11926</v>
      </c>
      <c r="BI3025"/>
      <c r="BJ3025"/>
    </row>
    <row r="3026" spans="2:62" x14ac:dyDescent="0.4">
      <c r="B3026" s="1">
        <v>16803</v>
      </c>
      <c r="C3026" s="6" t="s">
        <v>25</v>
      </c>
      <c r="D3026" s="6" t="s">
        <v>25</v>
      </c>
      <c r="E3026" s="6" t="s">
        <v>8482</v>
      </c>
      <c r="F3026" s="6" t="s">
        <v>8483</v>
      </c>
      <c r="G3026" s="6" t="s">
        <v>8484</v>
      </c>
      <c r="H3026" s="6" t="s">
        <v>8486</v>
      </c>
      <c r="I3026" s="6" t="s">
        <v>8485</v>
      </c>
      <c r="J3026" s="6" t="s">
        <v>5</v>
      </c>
      <c r="K3026" s="7">
        <v>70.67</v>
      </c>
      <c r="L3026" s="7">
        <f>IFERROR(VLOOKUP(SiscoTable[[#This Row],[Código]],Hoja2!A:B,2,0)*SiscoTable[[#This Row],[Provta(Uns)]],0)</f>
        <v>487.62300000000005</v>
      </c>
      <c r="M3026" s="7">
        <v>0</v>
      </c>
      <c r="N3026" s="7">
        <v>84</v>
      </c>
      <c r="O3026" s="7">
        <f>IFERROR(VLOOKUP(SiscoTable[[#This Row],[Código]],Hoja2!A:B,2,0)*SiscoTable[[#This Row],[Stock_actual]],0)</f>
        <v>579.6</v>
      </c>
      <c r="P3026" s="6" t="s">
        <v>115</v>
      </c>
      <c r="Q3026" s="7">
        <v>78</v>
      </c>
      <c r="R3026" s="7">
        <v>0</v>
      </c>
      <c r="S3026" s="7" t="s">
        <v>11926</v>
      </c>
      <c r="BI3026"/>
      <c r="BJ3026"/>
    </row>
    <row r="3027" spans="2:62" x14ac:dyDescent="0.4">
      <c r="B3027" s="1">
        <v>16804</v>
      </c>
      <c r="C3027" s="6" t="s">
        <v>30</v>
      </c>
      <c r="D3027" s="6" t="s">
        <v>8</v>
      </c>
      <c r="E3027" s="6" t="s">
        <v>3268</v>
      </c>
      <c r="F3027" s="6" t="s">
        <v>3269</v>
      </c>
      <c r="G3027" s="6" t="s">
        <v>4384</v>
      </c>
      <c r="H3027" s="6" t="s">
        <v>4390</v>
      </c>
      <c r="I3027" s="6" t="s">
        <v>4480</v>
      </c>
      <c r="J3027" s="6" t="s">
        <v>5</v>
      </c>
      <c r="K3027" s="7">
        <v>0</v>
      </c>
      <c r="L3027" s="7">
        <f>IFERROR(VLOOKUP(SiscoTable[[#This Row],[Código]],Hoja2!A:B,2,0)*SiscoTable[[#This Row],[Provta(Uns)]],0)</f>
        <v>0</v>
      </c>
      <c r="M3027" s="7">
        <v>0</v>
      </c>
      <c r="N3027" s="7">
        <v>0</v>
      </c>
      <c r="O3027" s="7">
        <f>IFERROR(VLOOKUP(SiscoTable[[#This Row],[Código]],Hoja2!A:B,2,0)*SiscoTable[[#This Row],[Stock_actual]],0)</f>
        <v>0</v>
      </c>
      <c r="P3027" s="6" t="s">
        <v>7</v>
      </c>
      <c r="Q3027" s="7">
        <v>0</v>
      </c>
      <c r="R3027" s="7">
        <v>0</v>
      </c>
      <c r="S3027" s="7" t="s">
        <v>11928</v>
      </c>
      <c r="BI3027"/>
      <c r="BJ3027"/>
    </row>
    <row r="3028" spans="2:62" x14ac:dyDescent="0.4">
      <c r="B3028" s="1">
        <v>16806</v>
      </c>
      <c r="C3028" s="6" t="s">
        <v>8</v>
      </c>
      <c r="D3028" s="6" t="s">
        <v>8</v>
      </c>
      <c r="E3028" s="6" t="s">
        <v>3268</v>
      </c>
      <c r="F3028" s="6" t="s">
        <v>6059</v>
      </c>
      <c r="G3028" s="6" t="s">
        <v>6235</v>
      </c>
      <c r="H3028" s="6" t="s">
        <v>6243</v>
      </c>
      <c r="I3028" s="6" t="s">
        <v>6242</v>
      </c>
      <c r="J3028" s="6" t="s">
        <v>5</v>
      </c>
      <c r="K3028" s="7">
        <v>0</v>
      </c>
      <c r="L3028" s="7">
        <f>IFERROR(VLOOKUP(SiscoTable[[#This Row],[Código]],Hoja2!A:B,2,0)*SiscoTable[[#This Row],[Provta(Uns)]],0)</f>
        <v>0</v>
      </c>
      <c r="M3028" s="7">
        <v>0</v>
      </c>
      <c r="N3028" s="7">
        <v>6</v>
      </c>
      <c r="O3028" s="7">
        <f>IFERROR(VLOOKUP(SiscoTable[[#This Row],[Código]],Hoja2!A:B,2,0)*SiscoTable[[#This Row],[Stock_actual]],0)</f>
        <v>597</v>
      </c>
      <c r="P3028" s="6" t="s">
        <v>134</v>
      </c>
      <c r="Q3028" s="7">
        <v>0</v>
      </c>
      <c r="R3028" s="7">
        <v>0</v>
      </c>
      <c r="S3028" s="7" t="s">
        <v>11925</v>
      </c>
      <c r="BI3028"/>
      <c r="BJ3028"/>
    </row>
    <row r="3029" spans="2:62" x14ac:dyDescent="0.4">
      <c r="B3029" s="1">
        <v>16807</v>
      </c>
      <c r="C3029" s="6" t="s">
        <v>8</v>
      </c>
      <c r="D3029" s="6" t="s">
        <v>8</v>
      </c>
      <c r="E3029" s="6" t="s">
        <v>3268</v>
      </c>
      <c r="F3029" s="6" t="s">
        <v>6059</v>
      </c>
      <c r="G3029" s="6" t="s">
        <v>6235</v>
      </c>
      <c r="H3029" s="6" t="s">
        <v>6243</v>
      </c>
      <c r="I3029" s="6" t="s">
        <v>6244</v>
      </c>
      <c r="J3029" s="6" t="s">
        <v>5</v>
      </c>
      <c r="K3029" s="7">
        <v>0</v>
      </c>
      <c r="L3029" s="7">
        <f>IFERROR(VLOOKUP(SiscoTable[[#This Row],[Código]],Hoja2!A:B,2,0)*SiscoTable[[#This Row],[Provta(Uns)]],0)</f>
        <v>0</v>
      </c>
      <c r="M3029" s="7">
        <v>0</v>
      </c>
      <c r="N3029" s="7">
        <v>10</v>
      </c>
      <c r="O3029" s="7">
        <f>IFERROR(VLOOKUP(SiscoTable[[#This Row],[Código]],Hoja2!A:B,2,0)*SiscoTable[[#This Row],[Stock_actual]],0)</f>
        <v>995</v>
      </c>
      <c r="P3029" s="6" t="s">
        <v>134</v>
      </c>
      <c r="Q3029" s="7">
        <v>0</v>
      </c>
      <c r="R3029" s="7">
        <v>0</v>
      </c>
      <c r="S3029" s="7" t="s">
        <v>11925</v>
      </c>
      <c r="BI3029"/>
      <c r="BJ3029"/>
    </row>
    <row r="3030" spans="2:62" x14ac:dyDescent="0.4">
      <c r="B3030" s="1">
        <v>16808</v>
      </c>
      <c r="C3030" s="6" t="s">
        <v>25</v>
      </c>
      <c r="D3030" s="6" t="s">
        <v>30</v>
      </c>
      <c r="E3030" s="6" t="s">
        <v>3268</v>
      </c>
      <c r="F3030" s="6" t="s">
        <v>6059</v>
      </c>
      <c r="G3030" s="6" t="s">
        <v>6235</v>
      </c>
      <c r="H3030" s="6" t="s">
        <v>6237</v>
      </c>
      <c r="I3030" s="6" t="s">
        <v>6236</v>
      </c>
      <c r="J3030" s="6" t="s">
        <v>5</v>
      </c>
      <c r="K3030" s="7">
        <v>13.33</v>
      </c>
      <c r="L3030" s="7">
        <f>IFERROR(VLOOKUP(SiscoTable[[#This Row],[Código]],Hoja2!A:B,2,0)*SiscoTable[[#This Row],[Provta(Uns)]],0)</f>
        <v>899.77499999999998</v>
      </c>
      <c r="M3030" s="7">
        <v>0</v>
      </c>
      <c r="N3030" s="7">
        <v>52</v>
      </c>
      <c r="O3030" s="7">
        <f>IFERROR(VLOOKUP(SiscoTable[[#This Row],[Código]],Hoja2!A:B,2,0)*SiscoTable[[#This Row],[Stock_actual]],0)</f>
        <v>3510</v>
      </c>
      <c r="P3030" s="6" t="s">
        <v>4036</v>
      </c>
      <c r="Q3030" s="7">
        <v>15</v>
      </c>
      <c r="R3030" s="7">
        <v>0</v>
      </c>
      <c r="S3030" s="7" t="s">
        <v>11925</v>
      </c>
      <c r="BI3030"/>
      <c r="BJ3030"/>
    </row>
    <row r="3031" spans="2:62" x14ac:dyDescent="0.4">
      <c r="B3031" s="1">
        <v>16809</v>
      </c>
      <c r="C3031" s="6" t="s">
        <v>25</v>
      </c>
      <c r="D3031" s="6" t="s">
        <v>30</v>
      </c>
      <c r="E3031" s="6" t="s">
        <v>3268</v>
      </c>
      <c r="F3031" s="6" t="s">
        <v>6059</v>
      </c>
      <c r="G3031" s="6" t="s">
        <v>6235</v>
      </c>
      <c r="H3031" s="6" t="s">
        <v>6237</v>
      </c>
      <c r="I3031" s="6" t="s">
        <v>6238</v>
      </c>
      <c r="J3031" s="6" t="s">
        <v>5</v>
      </c>
      <c r="K3031" s="7">
        <v>14.33</v>
      </c>
      <c r="L3031" s="7">
        <f>IFERROR(VLOOKUP(SiscoTable[[#This Row],[Código]],Hoja2!A:B,2,0)*SiscoTable[[#This Row],[Provta(Uns)]],0)</f>
        <v>967.27499999999998</v>
      </c>
      <c r="M3031" s="7">
        <v>0</v>
      </c>
      <c r="N3031" s="7">
        <v>68</v>
      </c>
      <c r="O3031" s="7">
        <f>IFERROR(VLOOKUP(SiscoTable[[#This Row],[Código]],Hoja2!A:B,2,0)*SiscoTable[[#This Row],[Stock_actual]],0)</f>
        <v>4590</v>
      </c>
      <c r="P3031" s="6" t="s">
        <v>5180</v>
      </c>
      <c r="Q3031" s="7">
        <v>16</v>
      </c>
      <c r="R3031" s="7">
        <v>0</v>
      </c>
      <c r="S3031" s="7" t="s">
        <v>11925</v>
      </c>
      <c r="BI3031"/>
      <c r="BJ3031"/>
    </row>
    <row r="3032" spans="2:62" x14ac:dyDescent="0.4">
      <c r="B3032" s="1">
        <v>16810</v>
      </c>
      <c r="C3032" s="6" t="s">
        <v>8</v>
      </c>
      <c r="D3032" s="6" t="s">
        <v>8</v>
      </c>
      <c r="E3032" s="6" t="s">
        <v>3268</v>
      </c>
      <c r="F3032" s="6" t="s">
        <v>6059</v>
      </c>
      <c r="G3032" s="6" t="s">
        <v>6693</v>
      </c>
      <c r="H3032" s="6" t="s">
        <v>6699</v>
      </c>
      <c r="I3032" s="6" t="s">
        <v>6714</v>
      </c>
      <c r="J3032" s="6" t="s">
        <v>5</v>
      </c>
      <c r="K3032" s="7">
        <v>0</v>
      </c>
      <c r="L3032" s="7">
        <f>IFERROR(VLOOKUP(SiscoTable[[#This Row],[Código]],Hoja2!A:B,2,0)*SiscoTable[[#This Row],[Provta(Uns)]],0)</f>
        <v>0</v>
      </c>
      <c r="M3032" s="7">
        <v>12</v>
      </c>
      <c r="N3032" s="7">
        <v>0</v>
      </c>
      <c r="O3032" s="7">
        <f>IFERROR(VLOOKUP(SiscoTable[[#This Row],[Código]],Hoja2!A:B,2,0)*SiscoTable[[#This Row],[Stock_actual]],0)</f>
        <v>0</v>
      </c>
      <c r="P3032" s="6" t="s">
        <v>7</v>
      </c>
      <c r="Q3032" s="7">
        <v>0</v>
      </c>
      <c r="R3032" s="7">
        <v>0</v>
      </c>
      <c r="S3032" s="7" t="s">
        <v>11925</v>
      </c>
      <c r="BI3032"/>
      <c r="BJ3032"/>
    </row>
    <row r="3033" spans="2:62" x14ac:dyDescent="0.4">
      <c r="B3033" s="1">
        <v>16811</v>
      </c>
      <c r="C3033" s="6" t="s">
        <v>8</v>
      </c>
      <c r="D3033" s="6" t="s">
        <v>8</v>
      </c>
      <c r="E3033" s="6" t="s">
        <v>3268</v>
      </c>
      <c r="F3033" s="6" t="s">
        <v>6059</v>
      </c>
      <c r="G3033" s="6" t="s">
        <v>6693</v>
      </c>
      <c r="H3033" s="6" t="s">
        <v>6699</v>
      </c>
      <c r="I3033" s="6" t="s">
        <v>6715</v>
      </c>
      <c r="J3033" s="6" t="s">
        <v>5</v>
      </c>
      <c r="K3033" s="7">
        <v>0</v>
      </c>
      <c r="L3033" s="7">
        <f>IFERROR(VLOOKUP(SiscoTable[[#This Row],[Código]],Hoja2!A:B,2,0)*SiscoTable[[#This Row],[Provta(Uns)]],0)</f>
        <v>0</v>
      </c>
      <c r="M3033" s="7">
        <v>0</v>
      </c>
      <c r="N3033" s="7">
        <v>0</v>
      </c>
      <c r="O3033" s="7">
        <f>IFERROR(VLOOKUP(SiscoTable[[#This Row],[Código]],Hoja2!A:B,2,0)*SiscoTable[[#This Row],[Stock_actual]],0)</f>
        <v>0</v>
      </c>
      <c r="P3033" s="6" t="s">
        <v>7</v>
      </c>
      <c r="Q3033" s="7">
        <v>0</v>
      </c>
      <c r="R3033" s="7">
        <v>0</v>
      </c>
      <c r="S3033" s="7" t="s">
        <v>11925</v>
      </c>
      <c r="BI3033"/>
      <c r="BJ3033"/>
    </row>
    <row r="3034" spans="2:62" x14ac:dyDescent="0.4">
      <c r="B3034" s="1">
        <v>16812</v>
      </c>
      <c r="C3034" s="6" t="s">
        <v>8</v>
      </c>
      <c r="D3034" s="6" t="s">
        <v>8</v>
      </c>
      <c r="E3034" s="6" t="s">
        <v>3268</v>
      </c>
      <c r="F3034" s="6" t="s">
        <v>6059</v>
      </c>
      <c r="G3034" s="6" t="s">
        <v>6392</v>
      </c>
      <c r="H3034" s="6" t="s">
        <v>3457</v>
      </c>
      <c r="I3034" s="6" t="s">
        <v>6453</v>
      </c>
      <c r="J3034" s="6" t="s">
        <v>5</v>
      </c>
      <c r="K3034" s="7">
        <v>0</v>
      </c>
      <c r="L3034" s="7">
        <f>IFERROR(VLOOKUP(SiscoTable[[#This Row],[Código]],Hoja2!A:B,2,0)*SiscoTable[[#This Row],[Provta(Uns)]],0)</f>
        <v>0</v>
      </c>
      <c r="M3034" s="7">
        <v>0</v>
      </c>
      <c r="N3034" s="7">
        <v>0</v>
      </c>
      <c r="O3034" s="7">
        <f>IFERROR(VLOOKUP(SiscoTable[[#This Row],[Código]],Hoja2!A:B,2,0)*SiscoTable[[#This Row],[Stock_actual]],0)</f>
        <v>0</v>
      </c>
      <c r="P3034" s="6" t="s">
        <v>7</v>
      </c>
      <c r="Q3034" s="7">
        <v>0</v>
      </c>
      <c r="R3034" s="7">
        <v>0</v>
      </c>
      <c r="S3034" s="7" t="s">
        <v>11925</v>
      </c>
      <c r="BI3034"/>
      <c r="BJ3034"/>
    </row>
    <row r="3035" spans="2:62" x14ac:dyDescent="0.4">
      <c r="B3035" s="1">
        <v>16813</v>
      </c>
      <c r="C3035" s="6" t="s">
        <v>8</v>
      </c>
      <c r="D3035" s="6" t="s">
        <v>8</v>
      </c>
      <c r="E3035" s="6" t="s">
        <v>3268</v>
      </c>
      <c r="F3035" s="6" t="s">
        <v>6059</v>
      </c>
      <c r="G3035" s="6" t="s">
        <v>6392</v>
      </c>
      <c r="H3035" s="6" t="s">
        <v>3457</v>
      </c>
      <c r="I3035" s="6" t="s">
        <v>6454</v>
      </c>
      <c r="J3035" s="6" t="s">
        <v>5</v>
      </c>
      <c r="K3035" s="7">
        <v>2</v>
      </c>
      <c r="L3035" s="7">
        <f>IFERROR(VLOOKUP(SiscoTable[[#This Row],[Código]],Hoja2!A:B,2,0)*SiscoTable[[#This Row],[Provta(Uns)]],0)</f>
        <v>13</v>
      </c>
      <c r="M3035" s="7">
        <v>0</v>
      </c>
      <c r="N3035" s="7">
        <v>0</v>
      </c>
      <c r="O3035" s="7">
        <f>IFERROR(VLOOKUP(SiscoTable[[#This Row],[Código]],Hoja2!A:B,2,0)*SiscoTable[[#This Row],[Stock_actual]],0)</f>
        <v>0</v>
      </c>
      <c r="P3035" s="6" t="s">
        <v>7</v>
      </c>
      <c r="Q3035" s="7">
        <v>2</v>
      </c>
      <c r="R3035" s="7">
        <v>4.2</v>
      </c>
      <c r="S3035" s="7" t="s">
        <v>11925</v>
      </c>
      <c r="BI3035"/>
      <c r="BJ3035"/>
    </row>
    <row r="3036" spans="2:62" x14ac:dyDescent="0.4">
      <c r="B3036" s="1">
        <v>16814</v>
      </c>
      <c r="C3036" s="6" t="s">
        <v>8</v>
      </c>
      <c r="D3036" s="6" t="s">
        <v>8</v>
      </c>
      <c r="E3036" s="6" t="s">
        <v>3268</v>
      </c>
      <c r="F3036" s="6" t="s">
        <v>6059</v>
      </c>
      <c r="G3036" s="6" t="s">
        <v>6392</v>
      </c>
      <c r="H3036" s="6" t="s">
        <v>3457</v>
      </c>
      <c r="I3036" s="6" t="s">
        <v>6455</v>
      </c>
      <c r="J3036" s="6" t="s">
        <v>5</v>
      </c>
      <c r="K3036" s="7">
        <v>6</v>
      </c>
      <c r="L3036" s="7">
        <f>IFERROR(VLOOKUP(SiscoTable[[#This Row],[Código]],Hoja2!A:B,2,0)*SiscoTable[[#This Row],[Provta(Uns)]],0)</f>
        <v>36</v>
      </c>
      <c r="M3036" s="7">
        <v>0</v>
      </c>
      <c r="N3036" s="7">
        <v>0</v>
      </c>
      <c r="O3036" s="7">
        <f>IFERROR(VLOOKUP(SiscoTable[[#This Row],[Código]],Hoja2!A:B,2,0)*SiscoTable[[#This Row],[Stock_actual]],0)</f>
        <v>0</v>
      </c>
      <c r="P3036" s="6" t="s">
        <v>7</v>
      </c>
      <c r="Q3036" s="7">
        <v>7</v>
      </c>
      <c r="R3036" s="7">
        <v>12</v>
      </c>
      <c r="S3036" s="7" t="s">
        <v>11925</v>
      </c>
      <c r="BI3036"/>
      <c r="BJ3036"/>
    </row>
    <row r="3037" spans="2:62" x14ac:dyDescent="0.4">
      <c r="B3037" s="1">
        <v>16815</v>
      </c>
      <c r="C3037" s="6" t="s">
        <v>8</v>
      </c>
      <c r="D3037" s="6" t="s">
        <v>8</v>
      </c>
      <c r="E3037" s="6" t="s">
        <v>3268</v>
      </c>
      <c r="F3037" s="6" t="s">
        <v>6059</v>
      </c>
      <c r="G3037" s="6" t="s">
        <v>6693</v>
      </c>
      <c r="H3037" s="6" t="s">
        <v>6699</v>
      </c>
      <c r="I3037" s="6" t="s">
        <v>6716</v>
      </c>
      <c r="J3037" s="6" t="s">
        <v>5</v>
      </c>
      <c r="K3037" s="7">
        <v>3.17</v>
      </c>
      <c r="L3037" s="7">
        <f>IFERROR(VLOOKUP(SiscoTable[[#This Row],[Código]],Hoja2!A:B,2,0)*SiscoTable[[#This Row],[Provta(Uns)]],0)</f>
        <v>18.702999999999999</v>
      </c>
      <c r="M3037" s="7">
        <v>0</v>
      </c>
      <c r="N3037" s="7">
        <v>0</v>
      </c>
      <c r="O3037" s="7">
        <f>IFERROR(VLOOKUP(SiscoTable[[#This Row],[Código]],Hoja2!A:B,2,0)*SiscoTable[[#This Row],[Stock_actual]],0)</f>
        <v>0</v>
      </c>
      <c r="P3037" s="6" t="s">
        <v>7</v>
      </c>
      <c r="Q3037" s="7">
        <v>4</v>
      </c>
      <c r="R3037" s="7">
        <v>6.6</v>
      </c>
      <c r="S3037" s="7" t="s">
        <v>11925</v>
      </c>
      <c r="BI3037"/>
      <c r="BJ3037"/>
    </row>
    <row r="3038" spans="2:62" x14ac:dyDescent="0.4">
      <c r="B3038" s="1">
        <v>16816</v>
      </c>
      <c r="C3038" s="6" t="s">
        <v>30</v>
      </c>
      <c r="D3038" s="6" t="s">
        <v>8</v>
      </c>
      <c r="E3038" s="6" t="s">
        <v>3268</v>
      </c>
      <c r="F3038" s="6" t="s">
        <v>6059</v>
      </c>
      <c r="G3038" s="6" t="s">
        <v>6307</v>
      </c>
      <c r="H3038" s="6" t="s">
        <v>6313</v>
      </c>
      <c r="I3038" s="6" t="s">
        <v>6328</v>
      </c>
      <c r="J3038" s="6" t="s">
        <v>5</v>
      </c>
      <c r="K3038" s="7">
        <v>0.17</v>
      </c>
      <c r="L3038" s="7">
        <f>IFERROR(VLOOKUP(SiscoTable[[#This Row],[Código]],Hoja2!A:B,2,0)*SiscoTable[[#This Row],[Provta(Uns)]],0)</f>
        <v>25.838300000000004</v>
      </c>
      <c r="M3038" s="7">
        <v>4</v>
      </c>
      <c r="N3038" s="7">
        <v>3</v>
      </c>
      <c r="O3038" s="7">
        <f>IFERROR(VLOOKUP(SiscoTable[[#This Row],[Código]],Hoja2!A:B,2,0)*SiscoTable[[#This Row],[Stock_actual]],0)</f>
        <v>455.97</v>
      </c>
      <c r="P3038" s="6" t="s">
        <v>283</v>
      </c>
      <c r="Q3038" s="7">
        <v>0</v>
      </c>
      <c r="R3038" s="7">
        <v>0</v>
      </c>
      <c r="S3038" s="7" t="s">
        <v>11925</v>
      </c>
      <c r="BI3038"/>
      <c r="BJ3038"/>
    </row>
    <row r="3039" spans="2:62" x14ac:dyDescent="0.4">
      <c r="B3039" s="1">
        <v>16817</v>
      </c>
      <c r="C3039" s="6" t="s">
        <v>30</v>
      </c>
      <c r="D3039" s="6" t="s">
        <v>8</v>
      </c>
      <c r="E3039" s="6" t="s">
        <v>3268</v>
      </c>
      <c r="F3039" s="6" t="s">
        <v>6059</v>
      </c>
      <c r="G3039" s="6" t="s">
        <v>6307</v>
      </c>
      <c r="H3039" s="6" t="s">
        <v>6321</v>
      </c>
      <c r="I3039" s="6" t="s">
        <v>6329</v>
      </c>
      <c r="J3039" s="6" t="s">
        <v>5</v>
      </c>
      <c r="K3039" s="7">
        <v>1.33</v>
      </c>
      <c r="L3039" s="7">
        <f>IFERROR(VLOOKUP(SiscoTable[[#This Row],[Código]],Hoja2!A:B,2,0)*SiscoTable[[#This Row],[Provta(Uns)]],0)</f>
        <v>123.55700000000002</v>
      </c>
      <c r="M3039" s="7">
        <v>0</v>
      </c>
      <c r="N3039" s="7">
        <v>7</v>
      </c>
      <c r="O3039" s="7">
        <f>IFERROR(VLOOKUP(SiscoTable[[#This Row],[Código]],Hoja2!A:B,2,0)*SiscoTable[[#This Row],[Stock_actual]],0)</f>
        <v>650.30000000000007</v>
      </c>
      <c r="P3039" s="6" t="s">
        <v>492</v>
      </c>
      <c r="Q3039" s="7">
        <v>1</v>
      </c>
      <c r="R3039" s="7">
        <v>0</v>
      </c>
      <c r="S3039" s="7" t="s">
        <v>11925</v>
      </c>
      <c r="BI3039"/>
      <c r="BJ3039"/>
    </row>
    <row r="3040" spans="2:62" x14ac:dyDescent="0.4">
      <c r="B3040" s="1">
        <v>16818</v>
      </c>
      <c r="C3040" s="6" t="s">
        <v>8</v>
      </c>
      <c r="D3040" s="6" t="s">
        <v>8</v>
      </c>
      <c r="E3040" s="6" t="s">
        <v>3268</v>
      </c>
      <c r="F3040" s="6" t="s">
        <v>6059</v>
      </c>
      <c r="G3040" s="6" t="s">
        <v>6307</v>
      </c>
      <c r="H3040" s="6" t="s">
        <v>6357</v>
      </c>
      <c r="I3040" s="6" t="s">
        <v>6358</v>
      </c>
      <c r="J3040" s="6" t="s">
        <v>5</v>
      </c>
      <c r="K3040" s="7">
        <v>0.17</v>
      </c>
      <c r="L3040" s="7">
        <f>IFERROR(VLOOKUP(SiscoTable[[#This Row],[Código]],Hoja2!A:B,2,0)*SiscoTable[[#This Row],[Provta(Uns)]],0)</f>
        <v>8.5850000000000009</v>
      </c>
      <c r="M3040" s="7">
        <v>0</v>
      </c>
      <c r="N3040" s="7">
        <v>2</v>
      </c>
      <c r="O3040" s="7">
        <f>IFERROR(VLOOKUP(SiscoTable[[#This Row],[Código]],Hoja2!A:B,2,0)*SiscoTable[[#This Row],[Stock_actual]],0)</f>
        <v>101</v>
      </c>
      <c r="P3040" s="6" t="s">
        <v>722</v>
      </c>
      <c r="Q3040" s="7">
        <v>0</v>
      </c>
      <c r="R3040" s="7">
        <v>0</v>
      </c>
      <c r="S3040" s="7" t="s">
        <v>11925</v>
      </c>
      <c r="BI3040"/>
      <c r="BJ3040"/>
    </row>
    <row r="3041" spans="2:62" x14ac:dyDescent="0.4">
      <c r="B3041" s="1">
        <v>16819</v>
      </c>
      <c r="C3041" s="6" t="s">
        <v>30</v>
      </c>
      <c r="D3041" s="6" t="s">
        <v>8</v>
      </c>
      <c r="E3041" s="6" t="s">
        <v>3268</v>
      </c>
      <c r="F3041" s="6" t="s">
        <v>6059</v>
      </c>
      <c r="G3041" s="6" t="s">
        <v>6307</v>
      </c>
      <c r="H3041" s="6" t="s">
        <v>6313</v>
      </c>
      <c r="I3041" s="6" t="s">
        <v>6330</v>
      </c>
      <c r="J3041" s="6" t="s">
        <v>5</v>
      </c>
      <c r="K3041" s="7">
        <v>2.17</v>
      </c>
      <c r="L3041" s="7">
        <f>IFERROR(VLOOKUP(SiscoTable[[#This Row],[Código]],Hoja2!A:B,2,0)*SiscoTable[[#This Row],[Provta(Uns)]],0)</f>
        <v>71.61</v>
      </c>
      <c r="M3041" s="7">
        <v>0</v>
      </c>
      <c r="N3041" s="7">
        <v>13</v>
      </c>
      <c r="O3041" s="7">
        <f>IFERROR(VLOOKUP(SiscoTable[[#This Row],[Código]],Hoja2!A:B,2,0)*SiscoTable[[#This Row],[Stock_actual]],0)</f>
        <v>429</v>
      </c>
      <c r="P3041" s="6" t="s">
        <v>1014</v>
      </c>
      <c r="Q3041" s="7">
        <v>2</v>
      </c>
      <c r="R3041" s="7">
        <v>0</v>
      </c>
      <c r="S3041" s="7" t="s">
        <v>11925</v>
      </c>
      <c r="BI3041"/>
      <c r="BJ3041"/>
    </row>
    <row r="3042" spans="2:62" x14ac:dyDescent="0.4">
      <c r="B3042" s="1">
        <v>16820</v>
      </c>
      <c r="C3042" s="6" t="s">
        <v>30</v>
      </c>
      <c r="D3042" s="6" t="s">
        <v>8</v>
      </c>
      <c r="E3042" s="6" t="s">
        <v>3268</v>
      </c>
      <c r="F3042" s="6" t="s">
        <v>6059</v>
      </c>
      <c r="G3042" s="6" t="s">
        <v>6307</v>
      </c>
      <c r="H3042" s="6" t="s">
        <v>6313</v>
      </c>
      <c r="I3042" s="6" t="s">
        <v>6331</v>
      </c>
      <c r="J3042" s="6" t="s">
        <v>5</v>
      </c>
      <c r="K3042" s="7">
        <v>3.33</v>
      </c>
      <c r="L3042" s="7">
        <f>IFERROR(VLOOKUP(SiscoTable[[#This Row],[Código]],Hoja2!A:B,2,0)*SiscoTable[[#This Row],[Provta(Uns)]],0)</f>
        <v>109.89</v>
      </c>
      <c r="M3042" s="7">
        <v>6</v>
      </c>
      <c r="N3042" s="7">
        <v>14</v>
      </c>
      <c r="O3042" s="7">
        <f>IFERROR(VLOOKUP(SiscoTable[[#This Row],[Código]],Hoja2!A:B,2,0)*SiscoTable[[#This Row],[Stock_actual]],0)</f>
        <v>462</v>
      </c>
      <c r="P3042" s="6" t="s">
        <v>6332</v>
      </c>
      <c r="Q3042" s="7">
        <v>4</v>
      </c>
      <c r="R3042" s="7">
        <v>0</v>
      </c>
      <c r="S3042" s="7" t="s">
        <v>11925</v>
      </c>
      <c r="BI3042"/>
      <c r="BJ3042"/>
    </row>
    <row r="3043" spans="2:62" x14ac:dyDescent="0.4">
      <c r="B3043" s="1">
        <v>16821</v>
      </c>
      <c r="C3043" s="6" t="s">
        <v>8</v>
      </c>
      <c r="D3043" s="6" t="s">
        <v>8</v>
      </c>
      <c r="E3043" s="6" t="s">
        <v>3268</v>
      </c>
      <c r="F3043" s="6" t="s">
        <v>6059</v>
      </c>
      <c r="G3043" s="6" t="s">
        <v>6392</v>
      </c>
      <c r="H3043" s="6" t="s">
        <v>6452</v>
      </c>
      <c r="I3043" s="6" t="s">
        <v>6456</v>
      </c>
      <c r="J3043" s="6" t="s">
        <v>5</v>
      </c>
      <c r="K3043" s="7">
        <v>0</v>
      </c>
      <c r="L3043" s="7">
        <f>IFERROR(VLOOKUP(SiscoTable[[#This Row],[Código]],Hoja2!A:B,2,0)*SiscoTable[[#This Row],[Provta(Uns)]],0)</f>
        <v>0</v>
      </c>
      <c r="M3043" s="7">
        <v>12</v>
      </c>
      <c r="N3043" s="7">
        <v>0</v>
      </c>
      <c r="O3043" s="7">
        <f>IFERROR(VLOOKUP(SiscoTable[[#This Row],[Código]],Hoja2!A:B,2,0)*SiscoTable[[#This Row],[Stock_actual]],0)</f>
        <v>0</v>
      </c>
      <c r="P3043" s="6" t="s">
        <v>7</v>
      </c>
      <c r="Q3043" s="7">
        <v>0</v>
      </c>
      <c r="R3043" s="7">
        <v>0</v>
      </c>
      <c r="S3043" s="7" t="s">
        <v>11925</v>
      </c>
      <c r="BI3043"/>
      <c r="BJ3043"/>
    </row>
    <row r="3044" spans="2:62" x14ac:dyDescent="0.4">
      <c r="B3044" s="1">
        <v>16822</v>
      </c>
      <c r="C3044" s="6" t="s">
        <v>30</v>
      </c>
      <c r="D3044" s="6" t="s">
        <v>8</v>
      </c>
      <c r="E3044" s="6" t="s">
        <v>3268</v>
      </c>
      <c r="F3044" s="6" t="s">
        <v>6059</v>
      </c>
      <c r="G3044" s="6" t="s">
        <v>6693</v>
      </c>
      <c r="H3044" s="6" t="s">
        <v>6701</v>
      </c>
      <c r="I3044" s="6" t="s">
        <v>6700</v>
      </c>
      <c r="J3044" s="6" t="s">
        <v>5</v>
      </c>
      <c r="K3044" s="7">
        <v>13.83</v>
      </c>
      <c r="L3044" s="7">
        <f>IFERROR(VLOOKUP(SiscoTable[[#This Row],[Código]],Hoja2!A:B,2,0)*SiscoTable[[#This Row],[Provta(Uns)]],0)</f>
        <v>117.2784</v>
      </c>
      <c r="M3044" s="7">
        <v>24</v>
      </c>
      <c r="N3044" s="7">
        <v>1</v>
      </c>
      <c r="O3044" s="7">
        <f>IFERROR(VLOOKUP(SiscoTable[[#This Row],[Código]],Hoja2!A:B,2,0)*SiscoTable[[#This Row],[Stock_actual]],0)</f>
        <v>8.48</v>
      </c>
      <c r="P3044" s="6" t="s">
        <v>80</v>
      </c>
      <c r="Q3044" s="7">
        <v>15</v>
      </c>
      <c r="R3044" s="7">
        <v>3.5199999999999996</v>
      </c>
      <c r="S3044" s="7" t="s">
        <v>11925</v>
      </c>
      <c r="BI3044"/>
      <c r="BJ3044"/>
    </row>
    <row r="3045" spans="2:62" x14ac:dyDescent="0.4">
      <c r="B3045" s="1">
        <v>16823</v>
      </c>
      <c r="C3045" s="6" t="s">
        <v>8</v>
      </c>
      <c r="D3045" s="6" t="s">
        <v>8</v>
      </c>
      <c r="E3045" s="6" t="s">
        <v>3268</v>
      </c>
      <c r="F3045" s="6" t="s">
        <v>6059</v>
      </c>
      <c r="G3045" s="6" t="s">
        <v>6174</v>
      </c>
      <c r="H3045" s="6" t="s">
        <v>6192</v>
      </c>
      <c r="I3045" s="6" t="s">
        <v>6212</v>
      </c>
      <c r="J3045" s="6" t="s">
        <v>5</v>
      </c>
      <c r="K3045" s="7">
        <v>0</v>
      </c>
      <c r="L3045" s="7">
        <f>IFERROR(VLOOKUP(SiscoTable[[#This Row],[Código]],Hoja2!A:B,2,0)*SiscoTable[[#This Row],[Provta(Uns)]],0)</f>
        <v>0</v>
      </c>
      <c r="M3045" s="7">
        <v>0</v>
      </c>
      <c r="N3045" s="7">
        <v>0</v>
      </c>
      <c r="O3045" s="7">
        <f>IFERROR(VLOOKUP(SiscoTable[[#This Row],[Código]],Hoja2!A:B,2,0)*SiscoTable[[#This Row],[Stock_actual]],0)</f>
        <v>0</v>
      </c>
      <c r="P3045" s="6" t="s">
        <v>7</v>
      </c>
      <c r="Q3045" s="7">
        <v>0</v>
      </c>
      <c r="R3045" s="7">
        <v>0</v>
      </c>
      <c r="S3045" s="7" t="s">
        <v>11925</v>
      </c>
      <c r="BI3045"/>
      <c r="BJ3045"/>
    </row>
    <row r="3046" spans="2:62" x14ac:dyDescent="0.4">
      <c r="B3046" s="1">
        <v>16824</v>
      </c>
      <c r="C3046" s="6" t="s">
        <v>30</v>
      </c>
      <c r="D3046" s="6" t="s">
        <v>30</v>
      </c>
      <c r="E3046" s="6" t="s">
        <v>3268</v>
      </c>
      <c r="F3046" s="6" t="s">
        <v>6059</v>
      </c>
      <c r="G3046" s="6" t="s">
        <v>6174</v>
      </c>
      <c r="H3046" s="6" t="s">
        <v>6192</v>
      </c>
      <c r="I3046" s="6" t="s">
        <v>6191</v>
      </c>
      <c r="J3046" s="6" t="s">
        <v>5</v>
      </c>
      <c r="K3046" s="7">
        <v>23.17</v>
      </c>
      <c r="L3046" s="7">
        <f>IFERROR(VLOOKUP(SiscoTable[[#This Row],[Código]],Hoja2!A:B,2,0)*SiscoTable[[#This Row],[Provta(Uns)]],0)</f>
        <v>127.435</v>
      </c>
      <c r="M3046" s="7">
        <v>0</v>
      </c>
      <c r="N3046" s="7">
        <v>65</v>
      </c>
      <c r="O3046" s="7">
        <f>IFERROR(VLOOKUP(SiscoTable[[#This Row],[Código]],Hoja2!A:B,2,0)*SiscoTable[[#This Row],[Stock_actual]],0)</f>
        <v>357.5</v>
      </c>
      <c r="P3046" s="6" t="s">
        <v>372</v>
      </c>
      <c r="Q3046" s="7">
        <v>25</v>
      </c>
      <c r="R3046" s="7">
        <v>0</v>
      </c>
      <c r="S3046" s="7" t="s">
        <v>11925</v>
      </c>
      <c r="BI3046"/>
      <c r="BJ3046"/>
    </row>
    <row r="3047" spans="2:62" x14ac:dyDescent="0.4">
      <c r="B3047" s="1">
        <v>16825</v>
      </c>
      <c r="C3047" s="6" t="s">
        <v>30</v>
      </c>
      <c r="D3047" s="6" t="s">
        <v>8</v>
      </c>
      <c r="E3047" s="6" t="s">
        <v>3268</v>
      </c>
      <c r="F3047" s="6" t="s">
        <v>6059</v>
      </c>
      <c r="G3047" s="6" t="s">
        <v>6218</v>
      </c>
      <c r="H3047" s="6" t="s">
        <v>6220</v>
      </c>
      <c r="I3047" s="6" t="s">
        <v>6222</v>
      </c>
      <c r="J3047" s="6" t="s">
        <v>5</v>
      </c>
      <c r="K3047" s="7">
        <v>0.33</v>
      </c>
      <c r="L3047" s="7">
        <f>IFERROR(VLOOKUP(SiscoTable[[#This Row],[Código]],Hoja2!A:B,2,0)*SiscoTable[[#This Row],[Provta(Uns)]],0)</f>
        <v>34.551000000000002</v>
      </c>
      <c r="M3047" s="7">
        <v>0</v>
      </c>
      <c r="N3047" s="7">
        <v>0</v>
      </c>
      <c r="O3047" s="7">
        <f>IFERROR(VLOOKUP(SiscoTable[[#This Row],[Código]],Hoja2!A:B,2,0)*SiscoTable[[#This Row],[Stock_actual]],0)</f>
        <v>0</v>
      </c>
      <c r="P3047" s="6" t="s">
        <v>7</v>
      </c>
      <c r="Q3047" s="7">
        <v>0</v>
      </c>
      <c r="R3047" s="7">
        <v>0</v>
      </c>
      <c r="S3047" s="7" t="s">
        <v>11925</v>
      </c>
      <c r="BI3047"/>
      <c r="BJ3047"/>
    </row>
    <row r="3048" spans="2:62" x14ac:dyDescent="0.4">
      <c r="B3048" s="1">
        <v>16826</v>
      </c>
      <c r="C3048" s="6" t="s">
        <v>25</v>
      </c>
      <c r="D3048" s="6" t="s">
        <v>8</v>
      </c>
      <c r="E3048" s="6" t="s">
        <v>3268</v>
      </c>
      <c r="F3048" s="6" t="s">
        <v>6059</v>
      </c>
      <c r="G3048" s="6" t="s">
        <v>6747</v>
      </c>
      <c r="H3048" s="6" t="s">
        <v>6761</v>
      </c>
      <c r="I3048" s="6" t="s">
        <v>6760</v>
      </c>
      <c r="J3048" s="6" t="s">
        <v>5</v>
      </c>
      <c r="K3048" s="7">
        <v>4.5</v>
      </c>
      <c r="L3048" s="7">
        <f>IFERROR(VLOOKUP(SiscoTable[[#This Row],[Código]],Hoja2!A:B,2,0)*SiscoTable[[#This Row],[Provta(Uns)]],0)</f>
        <v>261</v>
      </c>
      <c r="M3048" s="7">
        <v>0</v>
      </c>
      <c r="N3048" s="7">
        <v>9</v>
      </c>
      <c r="O3048" s="7">
        <f>IFERROR(VLOOKUP(SiscoTable[[#This Row],[Código]],Hoja2!A:B,2,0)*SiscoTable[[#This Row],[Stock_actual]],0)</f>
        <v>522</v>
      </c>
      <c r="P3048" s="6" t="s">
        <v>242</v>
      </c>
      <c r="Q3048" s="7">
        <v>5</v>
      </c>
      <c r="R3048" s="7">
        <v>0</v>
      </c>
      <c r="S3048" s="7" t="s">
        <v>11925</v>
      </c>
      <c r="BI3048"/>
      <c r="BJ3048"/>
    </row>
    <row r="3049" spans="2:62" x14ac:dyDescent="0.4">
      <c r="B3049" s="1">
        <v>16833</v>
      </c>
      <c r="C3049" s="6" t="s">
        <v>30</v>
      </c>
      <c r="D3049" s="6" t="s">
        <v>8</v>
      </c>
      <c r="E3049" s="6" t="s">
        <v>3268</v>
      </c>
      <c r="F3049" s="6" t="s">
        <v>6059</v>
      </c>
      <c r="G3049" s="6" t="s">
        <v>6747</v>
      </c>
      <c r="H3049" s="6" t="s">
        <v>6751</v>
      </c>
      <c r="I3049" s="6" t="s">
        <v>6772</v>
      </c>
      <c r="J3049" s="6" t="s">
        <v>5</v>
      </c>
      <c r="K3049" s="7">
        <v>0</v>
      </c>
      <c r="L3049" s="7">
        <f>IFERROR(VLOOKUP(SiscoTable[[#This Row],[Código]],Hoja2!A:B,2,0)*SiscoTable[[#This Row],[Provta(Uns)]],0)</f>
        <v>0</v>
      </c>
      <c r="M3049" s="7">
        <v>0</v>
      </c>
      <c r="N3049" s="7">
        <v>0</v>
      </c>
      <c r="O3049" s="7">
        <f>IFERROR(VLOOKUP(SiscoTable[[#This Row],[Código]],Hoja2!A:B,2,0)*SiscoTable[[#This Row],[Stock_actual]],0)</f>
        <v>0</v>
      </c>
      <c r="P3049" s="6" t="s">
        <v>7</v>
      </c>
      <c r="Q3049" s="7">
        <v>0</v>
      </c>
      <c r="R3049" s="7">
        <v>0</v>
      </c>
      <c r="S3049" s="7" t="s">
        <v>11925</v>
      </c>
      <c r="BI3049"/>
      <c r="BJ3049"/>
    </row>
    <row r="3050" spans="2:62" x14ac:dyDescent="0.4">
      <c r="B3050" s="1">
        <v>16835</v>
      </c>
      <c r="C3050" s="6" t="s">
        <v>30</v>
      </c>
      <c r="D3050" s="6" t="s">
        <v>8</v>
      </c>
      <c r="E3050" s="6" t="s">
        <v>3268</v>
      </c>
      <c r="F3050" s="6" t="s">
        <v>6059</v>
      </c>
      <c r="G3050" s="6" t="s">
        <v>6747</v>
      </c>
      <c r="H3050" s="6" t="s">
        <v>6774</v>
      </c>
      <c r="I3050" s="6" t="s">
        <v>6773</v>
      </c>
      <c r="J3050" s="6" t="s">
        <v>5</v>
      </c>
      <c r="K3050" s="7">
        <v>0</v>
      </c>
      <c r="L3050" s="7">
        <f>IFERROR(VLOOKUP(SiscoTable[[#This Row],[Código]],Hoja2!A:B,2,0)*SiscoTable[[#This Row],[Provta(Uns)]],0)</f>
        <v>0</v>
      </c>
      <c r="M3050" s="7">
        <v>0</v>
      </c>
      <c r="N3050" s="7">
        <v>6</v>
      </c>
      <c r="O3050" s="7">
        <f>IFERROR(VLOOKUP(SiscoTable[[#This Row],[Código]],Hoja2!A:B,2,0)*SiscoTable[[#This Row],[Stock_actual]],0)</f>
        <v>1163.4000000000001</v>
      </c>
      <c r="P3050" s="6" t="s">
        <v>134</v>
      </c>
      <c r="Q3050" s="7">
        <v>0</v>
      </c>
      <c r="R3050" s="7">
        <v>0</v>
      </c>
      <c r="S3050" s="7" t="s">
        <v>11925</v>
      </c>
      <c r="BI3050"/>
      <c r="BJ3050"/>
    </row>
    <row r="3051" spans="2:62" x14ac:dyDescent="0.4">
      <c r="B3051" s="1">
        <v>16836</v>
      </c>
      <c r="C3051" s="6" t="s">
        <v>30</v>
      </c>
      <c r="D3051" s="6" t="s">
        <v>8</v>
      </c>
      <c r="E3051" s="6" t="s">
        <v>197</v>
      </c>
      <c r="F3051" s="6" t="s">
        <v>210</v>
      </c>
      <c r="G3051" s="6" t="s">
        <v>211</v>
      </c>
      <c r="H3051" s="6" t="s">
        <v>216</v>
      </c>
      <c r="I3051" s="6" t="s">
        <v>239</v>
      </c>
      <c r="J3051" s="6" t="s">
        <v>5</v>
      </c>
      <c r="K3051" s="7">
        <v>0.5</v>
      </c>
      <c r="L3051" s="34">
        <f>IFERROR(VLOOKUP(SiscoTable[[#This Row],[Código]],Hoja2!A:B,2,0)*SiscoTable[[#This Row],[Provta(Uns)]],0)</f>
        <v>24.45</v>
      </c>
      <c r="M3051" s="7">
        <v>0</v>
      </c>
      <c r="N3051" s="7">
        <v>5</v>
      </c>
      <c r="O3051" s="34">
        <f>IFERROR(VLOOKUP(SiscoTable[[#This Row],[Código]],Hoja2!A:B,2,0)*SiscoTable[[#This Row],[Stock_actual]],0)</f>
        <v>244.5</v>
      </c>
      <c r="P3051" s="6" t="s">
        <v>240</v>
      </c>
      <c r="Q3051" s="7">
        <v>1</v>
      </c>
      <c r="R3051" s="7">
        <v>0</v>
      </c>
      <c r="S3051" s="7" t="s">
        <v>11924</v>
      </c>
      <c r="BI3051"/>
      <c r="BJ3051"/>
    </row>
    <row r="3052" spans="2:62" x14ac:dyDescent="0.4">
      <c r="B3052" s="1">
        <v>16839</v>
      </c>
      <c r="C3052" s="6" t="s">
        <v>25</v>
      </c>
      <c r="D3052" s="6" t="s">
        <v>8</v>
      </c>
      <c r="E3052" s="6" t="s">
        <v>197</v>
      </c>
      <c r="F3052" s="6" t="s">
        <v>210</v>
      </c>
      <c r="G3052" s="6" t="s">
        <v>211</v>
      </c>
      <c r="H3052" s="6" t="s">
        <v>216</v>
      </c>
      <c r="I3052" s="6" t="s">
        <v>217</v>
      </c>
      <c r="J3052" s="6" t="s">
        <v>5</v>
      </c>
      <c r="K3052" s="7">
        <v>4.5</v>
      </c>
      <c r="L3052" s="34">
        <f>IFERROR(VLOOKUP(SiscoTable[[#This Row],[Código]],Hoja2!A:B,2,0)*SiscoTable[[#This Row],[Provta(Uns)]],0)</f>
        <v>296.55</v>
      </c>
      <c r="M3052" s="7">
        <v>0</v>
      </c>
      <c r="N3052" s="7">
        <v>3</v>
      </c>
      <c r="O3052" s="34">
        <f>IFERROR(VLOOKUP(SiscoTable[[#This Row],[Código]],Hoja2!A:B,2,0)*SiscoTable[[#This Row],[Stock_actual]],0)</f>
        <v>197.70000000000002</v>
      </c>
      <c r="P3052" s="6" t="s">
        <v>218</v>
      </c>
      <c r="Q3052" s="7">
        <v>5</v>
      </c>
      <c r="R3052" s="7">
        <v>9</v>
      </c>
      <c r="S3052" s="7" t="s">
        <v>11924</v>
      </c>
      <c r="BI3052"/>
      <c r="BJ3052"/>
    </row>
    <row r="3053" spans="2:62" x14ac:dyDescent="0.4">
      <c r="B3053" s="1">
        <v>16840</v>
      </c>
      <c r="C3053" s="6" t="s">
        <v>30</v>
      </c>
      <c r="D3053" s="6" t="s">
        <v>30</v>
      </c>
      <c r="E3053" s="6" t="s">
        <v>8482</v>
      </c>
      <c r="F3053" s="6" t="s">
        <v>1736</v>
      </c>
      <c r="G3053" s="6" t="s">
        <v>10563</v>
      </c>
      <c r="H3053" s="6" t="s">
        <v>10575</v>
      </c>
      <c r="I3053" s="6" t="s">
        <v>10574</v>
      </c>
      <c r="J3053" s="6" t="s">
        <v>5</v>
      </c>
      <c r="K3053" s="7">
        <v>7.17</v>
      </c>
      <c r="L3053" s="7">
        <f>IFERROR(VLOOKUP(SiscoTable[[#This Row],[Código]],Hoja2!A:B,2,0)*SiscoTable[[#This Row],[Provta(Uns)]],0)</f>
        <v>55.925999999999995</v>
      </c>
      <c r="M3053" s="7">
        <v>0</v>
      </c>
      <c r="N3053" s="7">
        <v>22</v>
      </c>
      <c r="O3053" s="7">
        <f>IFERROR(VLOOKUP(SiscoTable[[#This Row],[Código]],Hoja2!A:B,2,0)*SiscoTable[[#This Row],[Stock_actual]],0)</f>
        <v>171.6</v>
      </c>
      <c r="P3053" s="6" t="s">
        <v>974</v>
      </c>
      <c r="Q3053" s="7">
        <v>8</v>
      </c>
      <c r="R3053" s="7">
        <v>0</v>
      </c>
      <c r="S3053" s="7" t="s">
        <v>11926</v>
      </c>
      <c r="BI3053"/>
      <c r="BJ3053"/>
    </row>
    <row r="3054" spans="2:62" x14ac:dyDescent="0.4">
      <c r="B3054" s="1">
        <v>16841</v>
      </c>
      <c r="C3054" s="6" t="s">
        <v>30</v>
      </c>
      <c r="D3054" s="6" t="s">
        <v>30</v>
      </c>
      <c r="E3054" s="6" t="s">
        <v>8482</v>
      </c>
      <c r="F3054" s="6" t="s">
        <v>10720</v>
      </c>
      <c r="G3054" s="6" t="s">
        <v>11452</v>
      </c>
      <c r="H3054" s="6" t="s">
        <v>10292</v>
      </c>
      <c r="I3054" s="6" t="s">
        <v>11464</v>
      </c>
      <c r="J3054" s="6" t="s">
        <v>5</v>
      </c>
      <c r="K3054" s="7">
        <v>19.170000000000002</v>
      </c>
      <c r="L3054" s="7">
        <f>IFERROR(VLOOKUP(SiscoTable[[#This Row],[Código]],Hoja2!A:B,2,0)*SiscoTable[[#This Row],[Provta(Uns)]],0)</f>
        <v>61.344000000000008</v>
      </c>
      <c r="M3054" s="7">
        <v>0</v>
      </c>
      <c r="N3054" s="7">
        <v>49</v>
      </c>
      <c r="O3054" s="7">
        <f>IFERROR(VLOOKUP(SiscoTable[[#This Row],[Código]],Hoja2!A:B,2,0)*SiscoTable[[#This Row],[Stock_actual]],0)</f>
        <v>156.80000000000001</v>
      </c>
      <c r="P3054" s="6" t="s">
        <v>661</v>
      </c>
      <c r="Q3054" s="7">
        <v>21</v>
      </c>
      <c r="R3054" s="7">
        <v>0</v>
      </c>
      <c r="S3054" s="7" t="s">
        <v>11926</v>
      </c>
      <c r="BI3054"/>
      <c r="BJ3054"/>
    </row>
    <row r="3055" spans="2:62" x14ac:dyDescent="0.4">
      <c r="B3055" s="1">
        <v>16842</v>
      </c>
      <c r="C3055" s="6" t="s">
        <v>25</v>
      </c>
      <c r="D3055" s="6" t="s">
        <v>25</v>
      </c>
      <c r="E3055" s="6" t="s">
        <v>8482</v>
      </c>
      <c r="F3055" s="6" t="s">
        <v>10720</v>
      </c>
      <c r="G3055" s="6" t="s">
        <v>11452</v>
      </c>
      <c r="H3055" s="6" t="s">
        <v>10292</v>
      </c>
      <c r="I3055" s="6" t="s">
        <v>11453</v>
      </c>
      <c r="J3055" s="6" t="s">
        <v>5</v>
      </c>
      <c r="K3055" s="7">
        <v>128</v>
      </c>
      <c r="L3055" s="7">
        <f>IFERROR(VLOOKUP(SiscoTable[[#This Row],[Código]],Hoja2!A:B,2,0)*SiscoTable[[#This Row],[Provta(Uns)]],0)</f>
        <v>614.4</v>
      </c>
      <c r="M3055" s="7">
        <v>0</v>
      </c>
      <c r="N3055" s="7">
        <v>137</v>
      </c>
      <c r="O3055" s="7">
        <f>IFERROR(VLOOKUP(SiscoTable[[#This Row],[Código]],Hoja2!A:B,2,0)*SiscoTable[[#This Row],[Stock_actual]],0)</f>
        <v>657.6</v>
      </c>
      <c r="P3055" s="6" t="s">
        <v>324</v>
      </c>
      <c r="Q3055" s="7">
        <v>141</v>
      </c>
      <c r="R3055" s="7">
        <v>255.83999999999997</v>
      </c>
      <c r="S3055" s="7" t="s">
        <v>11926</v>
      </c>
      <c r="BI3055"/>
      <c r="BJ3055"/>
    </row>
    <row r="3056" spans="2:62" x14ac:dyDescent="0.4">
      <c r="B3056" s="1">
        <v>16844</v>
      </c>
      <c r="C3056" s="6" t="s">
        <v>8</v>
      </c>
      <c r="D3056" s="6" t="s">
        <v>30</v>
      </c>
      <c r="E3056" s="6" t="s">
        <v>8482</v>
      </c>
      <c r="F3056" s="6" t="s">
        <v>10720</v>
      </c>
      <c r="G3056" s="6" t="s">
        <v>10981</v>
      </c>
      <c r="H3056" s="6" t="s">
        <v>10983</v>
      </c>
      <c r="I3056" s="6" t="s">
        <v>11030</v>
      </c>
      <c r="J3056" s="6" t="s">
        <v>5</v>
      </c>
      <c r="K3056" s="7">
        <v>12.67</v>
      </c>
      <c r="L3056" s="7">
        <f>IFERROR(VLOOKUP(SiscoTable[[#This Row],[Código]],Hoja2!A:B,2,0)*SiscoTable[[#This Row],[Provta(Uns)]],0)</f>
        <v>41.811</v>
      </c>
      <c r="M3056" s="7">
        <v>0</v>
      </c>
      <c r="N3056" s="7">
        <v>17</v>
      </c>
      <c r="O3056" s="7">
        <f>IFERROR(VLOOKUP(SiscoTable[[#This Row],[Código]],Hoja2!A:B,2,0)*SiscoTable[[#This Row],[Stock_actual]],0)</f>
        <v>56.099999999999994</v>
      </c>
      <c r="P3056" s="6" t="s">
        <v>300</v>
      </c>
      <c r="Q3056" s="7">
        <v>14</v>
      </c>
      <c r="R3056" s="7">
        <v>0</v>
      </c>
      <c r="S3056" s="7" t="s">
        <v>11926</v>
      </c>
      <c r="BI3056"/>
      <c r="BJ3056"/>
    </row>
    <row r="3057" spans="2:62" x14ac:dyDescent="0.4">
      <c r="B3057" s="1">
        <v>16845</v>
      </c>
      <c r="C3057" s="6" t="s">
        <v>8</v>
      </c>
      <c r="D3057" s="6" t="s">
        <v>8</v>
      </c>
      <c r="E3057" s="6" t="s">
        <v>8482</v>
      </c>
      <c r="F3057" s="6" t="s">
        <v>10720</v>
      </c>
      <c r="G3057" s="6" t="s">
        <v>10981</v>
      </c>
      <c r="H3057" s="6" t="s">
        <v>10983</v>
      </c>
      <c r="I3057" s="6" t="s">
        <v>11031</v>
      </c>
      <c r="J3057" s="6" t="s">
        <v>5</v>
      </c>
      <c r="K3057" s="7">
        <v>3.83</v>
      </c>
      <c r="L3057" s="7">
        <f>IFERROR(VLOOKUP(SiscoTable[[#This Row],[Código]],Hoja2!A:B,2,0)*SiscoTable[[#This Row],[Provta(Uns)]],0)</f>
        <v>12.638999999999999</v>
      </c>
      <c r="M3057" s="7">
        <v>0</v>
      </c>
      <c r="N3057" s="7">
        <v>19</v>
      </c>
      <c r="O3057" s="7">
        <f>IFERROR(VLOOKUP(SiscoTable[[#This Row],[Código]],Hoja2!A:B,2,0)*SiscoTable[[#This Row],[Stock_actual]],0)</f>
        <v>62.699999999999996</v>
      </c>
      <c r="P3057" s="6" t="s">
        <v>1791</v>
      </c>
      <c r="Q3057" s="7">
        <v>4</v>
      </c>
      <c r="R3057" s="7">
        <v>0</v>
      </c>
      <c r="S3057" s="7" t="s">
        <v>11926</v>
      </c>
      <c r="BI3057"/>
      <c r="BJ3057"/>
    </row>
    <row r="3058" spans="2:62" x14ac:dyDescent="0.4">
      <c r="B3058" s="1">
        <v>16846</v>
      </c>
      <c r="C3058" s="6" t="s">
        <v>30</v>
      </c>
      <c r="D3058" s="6" t="s">
        <v>30</v>
      </c>
      <c r="E3058" s="6" t="s">
        <v>8482</v>
      </c>
      <c r="F3058" s="6" t="s">
        <v>10720</v>
      </c>
      <c r="G3058" s="6" t="s">
        <v>10981</v>
      </c>
      <c r="H3058" s="6" t="s">
        <v>10983</v>
      </c>
      <c r="I3058" s="6" t="s">
        <v>10991</v>
      </c>
      <c r="J3058" s="6" t="s">
        <v>5</v>
      </c>
      <c r="K3058" s="7">
        <v>10.83</v>
      </c>
      <c r="L3058" s="7">
        <f>IFERROR(VLOOKUP(SiscoTable[[#This Row],[Código]],Hoja2!A:B,2,0)*SiscoTable[[#This Row],[Provta(Uns)]],0)</f>
        <v>136.458</v>
      </c>
      <c r="M3058" s="7">
        <v>0</v>
      </c>
      <c r="N3058" s="7">
        <v>17</v>
      </c>
      <c r="O3058" s="7">
        <f>IFERROR(VLOOKUP(SiscoTable[[#This Row],[Código]],Hoja2!A:B,2,0)*SiscoTable[[#This Row],[Stock_actual]],0)</f>
        <v>214.2</v>
      </c>
      <c r="P3058" s="6" t="s">
        <v>581</v>
      </c>
      <c r="Q3058" s="7">
        <v>12</v>
      </c>
      <c r="R3058" s="7">
        <v>0</v>
      </c>
      <c r="S3058" s="7" t="s">
        <v>11926</v>
      </c>
      <c r="BI3058"/>
      <c r="BJ3058"/>
    </row>
    <row r="3059" spans="2:62" x14ac:dyDescent="0.4">
      <c r="B3059" s="1">
        <v>16847</v>
      </c>
      <c r="C3059" s="6" t="s">
        <v>30</v>
      </c>
      <c r="D3059" s="6" t="s">
        <v>8</v>
      </c>
      <c r="E3059" s="6" t="s">
        <v>8482</v>
      </c>
      <c r="F3059" s="6" t="s">
        <v>10720</v>
      </c>
      <c r="G3059" s="6" t="s">
        <v>10981</v>
      </c>
      <c r="H3059" s="6" t="s">
        <v>10983</v>
      </c>
      <c r="I3059" s="6" t="s">
        <v>10992</v>
      </c>
      <c r="J3059" s="6" t="s">
        <v>5</v>
      </c>
      <c r="K3059" s="7">
        <v>3.33</v>
      </c>
      <c r="L3059" s="7">
        <f>IFERROR(VLOOKUP(SiscoTable[[#This Row],[Código]],Hoja2!A:B,2,0)*SiscoTable[[#This Row],[Provta(Uns)]],0)</f>
        <v>41.292000000000002</v>
      </c>
      <c r="M3059" s="7">
        <v>0</v>
      </c>
      <c r="N3059" s="7">
        <v>2</v>
      </c>
      <c r="O3059" s="7">
        <f>IFERROR(VLOOKUP(SiscoTable[[#This Row],[Código]],Hoja2!A:B,2,0)*SiscoTable[[#This Row],[Stock_actual]],0)</f>
        <v>24.8</v>
      </c>
      <c r="P3059" s="6" t="s">
        <v>733</v>
      </c>
      <c r="Q3059" s="7">
        <v>4</v>
      </c>
      <c r="R3059" s="7">
        <v>6.58</v>
      </c>
      <c r="S3059" s="7" t="s">
        <v>11926</v>
      </c>
      <c r="BI3059"/>
      <c r="BJ3059"/>
    </row>
    <row r="3060" spans="2:62" x14ac:dyDescent="0.4">
      <c r="B3060" s="1">
        <v>16848</v>
      </c>
      <c r="C3060" s="6" t="s">
        <v>30</v>
      </c>
      <c r="D3060" s="6" t="s">
        <v>8</v>
      </c>
      <c r="E3060" s="6" t="s">
        <v>8482</v>
      </c>
      <c r="F3060" s="6" t="s">
        <v>10720</v>
      </c>
      <c r="G3060" s="6" t="s">
        <v>10981</v>
      </c>
      <c r="H3060" s="6" t="s">
        <v>10983</v>
      </c>
      <c r="I3060" s="6" t="s">
        <v>10993</v>
      </c>
      <c r="J3060" s="6" t="s">
        <v>5</v>
      </c>
      <c r="K3060" s="7">
        <v>2.33</v>
      </c>
      <c r="L3060" s="7">
        <f>IFERROR(VLOOKUP(SiscoTable[[#This Row],[Código]],Hoja2!A:B,2,0)*SiscoTable[[#This Row],[Provta(Uns)]],0)</f>
        <v>54.988000000000007</v>
      </c>
      <c r="M3060" s="7">
        <v>0</v>
      </c>
      <c r="N3060" s="7">
        <v>5</v>
      </c>
      <c r="O3060" s="7">
        <f>IFERROR(VLOOKUP(SiscoTable[[#This Row],[Código]],Hoja2!A:B,2,0)*SiscoTable[[#This Row],[Stock_actual]],0)</f>
        <v>118</v>
      </c>
      <c r="P3060" s="6" t="s">
        <v>518</v>
      </c>
      <c r="Q3060" s="7">
        <v>3</v>
      </c>
      <c r="R3060" s="7">
        <v>0</v>
      </c>
      <c r="S3060" s="7" t="s">
        <v>11926</v>
      </c>
      <c r="BI3060"/>
      <c r="BJ3060"/>
    </row>
    <row r="3061" spans="2:62" x14ac:dyDescent="0.4">
      <c r="B3061" s="1">
        <v>16849</v>
      </c>
      <c r="C3061" s="6" t="s">
        <v>30</v>
      </c>
      <c r="D3061" s="6" t="s">
        <v>8</v>
      </c>
      <c r="E3061" s="6" t="s">
        <v>8482</v>
      </c>
      <c r="F3061" s="6" t="s">
        <v>10720</v>
      </c>
      <c r="G3061" s="6" t="s">
        <v>10981</v>
      </c>
      <c r="H3061" s="6" t="s">
        <v>10983</v>
      </c>
      <c r="I3061" s="6" t="s">
        <v>10994</v>
      </c>
      <c r="J3061" s="6" t="s">
        <v>5</v>
      </c>
      <c r="K3061" s="7">
        <v>2.33</v>
      </c>
      <c r="L3061" s="7">
        <f>IFERROR(VLOOKUP(SiscoTable[[#This Row],[Código]],Hoja2!A:B,2,0)*SiscoTable[[#This Row],[Provta(Uns)]],0)</f>
        <v>53.59</v>
      </c>
      <c r="M3061" s="7">
        <v>0</v>
      </c>
      <c r="N3061" s="7">
        <v>8</v>
      </c>
      <c r="O3061" s="7">
        <f>IFERROR(VLOOKUP(SiscoTable[[#This Row],[Código]],Hoja2!A:B,2,0)*SiscoTable[[#This Row],[Stock_actual]],0)</f>
        <v>184</v>
      </c>
      <c r="P3061" s="6" t="s">
        <v>1451</v>
      </c>
      <c r="Q3061" s="7">
        <v>3</v>
      </c>
      <c r="R3061" s="7">
        <v>0</v>
      </c>
      <c r="S3061" s="7" t="s">
        <v>11926</v>
      </c>
      <c r="BI3061"/>
      <c r="BJ3061"/>
    </row>
    <row r="3062" spans="2:62" x14ac:dyDescent="0.4">
      <c r="B3062" s="1">
        <v>16850</v>
      </c>
      <c r="C3062" s="6" t="s">
        <v>25</v>
      </c>
      <c r="D3062" s="6" t="s">
        <v>8</v>
      </c>
      <c r="E3062" s="6" t="s">
        <v>8482</v>
      </c>
      <c r="F3062" s="6" t="s">
        <v>10720</v>
      </c>
      <c r="G3062" s="6" t="s">
        <v>10981</v>
      </c>
      <c r="H3062" s="6" t="s">
        <v>10983</v>
      </c>
      <c r="I3062" s="6" t="s">
        <v>10982</v>
      </c>
      <c r="J3062" s="6" t="s">
        <v>5</v>
      </c>
      <c r="K3062" s="7">
        <v>3.33</v>
      </c>
      <c r="L3062" s="7">
        <f>IFERROR(VLOOKUP(SiscoTable[[#This Row],[Código]],Hoja2!A:B,2,0)*SiscoTable[[#This Row],[Provta(Uns)]],0)</f>
        <v>154.512</v>
      </c>
      <c r="M3062" s="7">
        <v>0</v>
      </c>
      <c r="N3062" s="7">
        <v>15</v>
      </c>
      <c r="O3062" s="7">
        <f>IFERROR(VLOOKUP(SiscoTable[[#This Row],[Código]],Hoja2!A:B,2,0)*SiscoTable[[#This Row],[Stock_actual]],0)</f>
        <v>696</v>
      </c>
      <c r="P3062" s="6" t="s">
        <v>1811</v>
      </c>
      <c r="Q3062" s="7">
        <v>4</v>
      </c>
      <c r="R3062" s="7">
        <v>0</v>
      </c>
      <c r="S3062" s="7" t="s">
        <v>11926</v>
      </c>
      <c r="BI3062"/>
      <c r="BJ3062"/>
    </row>
    <row r="3063" spans="2:62" x14ac:dyDescent="0.4">
      <c r="B3063" s="1">
        <v>16855</v>
      </c>
      <c r="C3063" s="6" t="s">
        <v>25</v>
      </c>
      <c r="D3063" s="6" t="s">
        <v>25</v>
      </c>
      <c r="E3063" s="6" t="s">
        <v>8482</v>
      </c>
      <c r="F3063" s="6" t="s">
        <v>10720</v>
      </c>
      <c r="G3063" s="6" t="s">
        <v>11452</v>
      </c>
      <c r="H3063" s="6" t="s">
        <v>10292</v>
      </c>
      <c r="I3063" s="6" t="s">
        <v>11454</v>
      </c>
      <c r="J3063" s="6" t="s">
        <v>5</v>
      </c>
      <c r="K3063" s="7">
        <v>303</v>
      </c>
      <c r="L3063" s="7">
        <f>IFERROR(VLOOKUP(SiscoTable[[#This Row],[Código]],Hoja2!A:B,2,0)*SiscoTable[[#This Row],[Provta(Uns)]],0)</f>
        <v>727.19999999999993</v>
      </c>
      <c r="M3063" s="7">
        <v>0</v>
      </c>
      <c r="N3063" s="7">
        <v>334</v>
      </c>
      <c r="O3063" s="7">
        <f>IFERROR(VLOOKUP(SiscoTable[[#This Row],[Código]],Hoja2!A:B,2,0)*SiscoTable[[#This Row],[Stock_actual]],0)</f>
        <v>801.6</v>
      </c>
      <c r="P3063" s="6" t="s">
        <v>565</v>
      </c>
      <c r="Q3063" s="7">
        <v>333</v>
      </c>
      <c r="R3063" s="7">
        <v>0</v>
      </c>
      <c r="S3063" s="7" t="s">
        <v>11926</v>
      </c>
      <c r="BI3063"/>
      <c r="BJ3063"/>
    </row>
    <row r="3064" spans="2:62" x14ac:dyDescent="0.4">
      <c r="B3064" s="1">
        <v>16856</v>
      </c>
      <c r="C3064" s="6" t="s">
        <v>30</v>
      </c>
      <c r="D3064" s="6" t="s">
        <v>25</v>
      </c>
      <c r="E3064" s="6" t="s">
        <v>8482</v>
      </c>
      <c r="F3064" s="6" t="s">
        <v>10720</v>
      </c>
      <c r="G3064" s="6" t="s">
        <v>11452</v>
      </c>
      <c r="H3064" s="6" t="s">
        <v>10292</v>
      </c>
      <c r="I3064" s="6" t="s">
        <v>11465</v>
      </c>
      <c r="J3064" s="6" t="s">
        <v>5</v>
      </c>
      <c r="K3064" s="7">
        <v>41</v>
      </c>
      <c r="L3064" s="7">
        <f>IFERROR(VLOOKUP(SiscoTable[[#This Row],[Código]],Hoja2!A:B,2,0)*SiscoTable[[#This Row],[Provta(Uns)]],0)</f>
        <v>65.600000000000009</v>
      </c>
      <c r="M3064" s="7">
        <v>0</v>
      </c>
      <c r="N3064" s="7">
        <v>107</v>
      </c>
      <c r="O3064" s="7">
        <f>IFERROR(VLOOKUP(SiscoTable[[#This Row],[Código]],Hoja2!A:B,2,0)*SiscoTable[[#This Row],[Stock_actual]],0)</f>
        <v>171.20000000000002</v>
      </c>
      <c r="P3064" s="6" t="s">
        <v>577</v>
      </c>
      <c r="Q3064" s="7">
        <v>45</v>
      </c>
      <c r="R3064" s="7">
        <v>0</v>
      </c>
      <c r="S3064" s="7" t="s">
        <v>11926</v>
      </c>
      <c r="BI3064"/>
      <c r="BJ3064"/>
    </row>
    <row r="3065" spans="2:62" x14ac:dyDescent="0.4">
      <c r="B3065" s="1">
        <v>16857</v>
      </c>
      <c r="C3065" s="6" t="s">
        <v>30</v>
      </c>
      <c r="D3065" s="6" t="s">
        <v>30</v>
      </c>
      <c r="E3065" s="6" t="s">
        <v>8482</v>
      </c>
      <c r="F3065" s="6" t="s">
        <v>10720</v>
      </c>
      <c r="G3065" s="6" t="s">
        <v>10981</v>
      </c>
      <c r="H3065" s="6" t="s">
        <v>10996</v>
      </c>
      <c r="I3065" s="6" t="s">
        <v>10995</v>
      </c>
      <c r="J3065" s="6" t="s">
        <v>5</v>
      </c>
      <c r="K3065" s="7">
        <v>19.670000000000002</v>
      </c>
      <c r="L3065" s="7">
        <f>IFERROR(VLOOKUP(SiscoTable[[#This Row],[Código]],Hoja2!A:B,2,0)*SiscoTable[[#This Row],[Provta(Uns)]],0)</f>
        <v>47.208000000000006</v>
      </c>
      <c r="M3065" s="7">
        <v>0</v>
      </c>
      <c r="N3065" s="7">
        <v>20</v>
      </c>
      <c r="O3065" s="7">
        <f>IFERROR(VLOOKUP(SiscoTable[[#This Row],[Código]],Hoja2!A:B,2,0)*SiscoTable[[#This Row],[Stock_actual]],0)</f>
        <v>48</v>
      </c>
      <c r="P3065" s="6" t="s">
        <v>702</v>
      </c>
      <c r="Q3065" s="7">
        <v>22</v>
      </c>
      <c r="R3065" s="7">
        <v>39.400000000000006</v>
      </c>
      <c r="S3065" s="7" t="s">
        <v>11926</v>
      </c>
      <c r="BI3065"/>
      <c r="BJ3065"/>
    </row>
    <row r="3066" spans="2:62" x14ac:dyDescent="0.4">
      <c r="B3066" s="1">
        <v>16859</v>
      </c>
      <c r="C3066" s="6" t="s">
        <v>8</v>
      </c>
      <c r="D3066" s="6" t="s">
        <v>8</v>
      </c>
      <c r="E3066" s="6" t="s">
        <v>8482</v>
      </c>
      <c r="F3066" s="6" t="s">
        <v>10720</v>
      </c>
      <c r="G3066" s="6" t="s">
        <v>11452</v>
      </c>
      <c r="H3066" s="6" t="s">
        <v>10292</v>
      </c>
      <c r="I3066" s="6" t="s">
        <v>11480</v>
      </c>
      <c r="J3066" s="6" t="s">
        <v>5</v>
      </c>
      <c r="K3066" s="7">
        <v>0</v>
      </c>
      <c r="L3066" s="7">
        <f>IFERROR(VLOOKUP(SiscoTable[[#This Row],[Código]],Hoja2!A:B,2,0)*SiscoTable[[#This Row],[Provta(Uns)]],0)</f>
        <v>0</v>
      </c>
      <c r="M3066" s="7">
        <v>0</v>
      </c>
      <c r="N3066" s="7">
        <v>0</v>
      </c>
      <c r="O3066" s="7">
        <f>IFERROR(VLOOKUP(SiscoTable[[#This Row],[Código]],Hoja2!A:B,2,0)*SiscoTable[[#This Row],[Stock_actual]],0)</f>
        <v>0</v>
      </c>
      <c r="P3066" s="6" t="s">
        <v>7</v>
      </c>
      <c r="Q3066" s="7">
        <v>0</v>
      </c>
      <c r="R3066" s="7">
        <v>0</v>
      </c>
      <c r="S3066" s="7" t="s">
        <v>11926</v>
      </c>
      <c r="BI3066"/>
      <c r="BJ3066"/>
    </row>
    <row r="3067" spans="2:62" x14ac:dyDescent="0.4">
      <c r="B3067" s="1">
        <v>16860</v>
      </c>
      <c r="C3067" s="6" t="s">
        <v>30</v>
      </c>
      <c r="D3067" s="6" t="s">
        <v>30</v>
      </c>
      <c r="E3067" s="6" t="s">
        <v>8482</v>
      </c>
      <c r="F3067" s="6" t="s">
        <v>10720</v>
      </c>
      <c r="G3067" s="6" t="s">
        <v>11452</v>
      </c>
      <c r="H3067" s="6" t="s">
        <v>10292</v>
      </c>
      <c r="I3067" s="6" t="s">
        <v>11466</v>
      </c>
      <c r="J3067" s="6" t="s">
        <v>5</v>
      </c>
      <c r="K3067" s="7">
        <v>8</v>
      </c>
      <c r="L3067" s="7">
        <f>IFERROR(VLOOKUP(SiscoTable[[#This Row],[Código]],Hoja2!A:B,2,0)*SiscoTable[[#This Row],[Provta(Uns)]],0)</f>
        <v>66.400000000000006</v>
      </c>
      <c r="M3067" s="7">
        <v>0</v>
      </c>
      <c r="N3067" s="7">
        <v>12</v>
      </c>
      <c r="O3067" s="7">
        <f>IFERROR(VLOOKUP(SiscoTable[[#This Row],[Código]],Hoja2!A:B,2,0)*SiscoTable[[#This Row],[Stock_actual]],0)</f>
        <v>99.600000000000009</v>
      </c>
      <c r="P3067" s="6" t="s">
        <v>220</v>
      </c>
      <c r="Q3067" s="7">
        <v>9</v>
      </c>
      <c r="R3067" s="7">
        <v>0</v>
      </c>
      <c r="S3067" s="7" t="s">
        <v>11926</v>
      </c>
      <c r="BI3067"/>
      <c r="BJ3067"/>
    </row>
    <row r="3068" spans="2:62" x14ac:dyDescent="0.4">
      <c r="B3068" s="1">
        <v>16861</v>
      </c>
      <c r="C3068" s="6" t="s">
        <v>8</v>
      </c>
      <c r="D3068" s="6" t="s">
        <v>8</v>
      </c>
      <c r="E3068" s="6" t="s">
        <v>8482</v>
      </c>
      <c r="F3068" s="6" t="s">
        <v>10720</v>
      </c>
      <c r="G3068" s="6" t="s">
        <v>11452</v>
      </c>
      <c r="H3068" s="6" t="s">
        <v>10292</v>
      </c>
      <c r="I3068" s="6" t="s">
        <v>11481</v>
      </c>
      <c r="J3068" s="6" t="s">
        <v>5</v>
      </c>
      <c r="K3068" s="7">
        <v>0</v>
      </c>
      <c r="L3068" s="7">
        <f>IFERROR(VLOOKUP(SiscoTable[[#This Row],[Código]],Hoja2!A:B,2,0)*SiscoTable[[#This Row],[Provta(Uns)]],0)</f>
        <v>0</v>
      </c>
      <c r="M3068" s="7">
        <v>0</v>
      </c>
      <c r="N3068" s="7">
        <v>0</v>
      </c>
      <c r="O3068" s="7">
        <f>IFERROR(VLOOKUP(SiscoTable[[#This Row],[Código]],Hoja2!A:B,2,0)*SiscoTable[[#This Row],[Stock_actual]],0)</f>
        <v>0</v>
      </c>
      <c r="P3068" s="6" t="s">
        <v>7</v>
      </c>
      <c r="Q3068" s="7">
        <v>0</v>
      </c>
      <c r="R3068" s="7">
        <v>0</v>
      </c>
      <c r="S3068" s="7" t="s">
        <v>11926</v>
      </c>
      <c r="BI3068"/>
      <c r="BJ3068"/>
    </row>
    <row r="3069" spans="2:62" x14ac:dyDescent="0.4">
      <c r="B3069" s="1">
        <v>16862</v>
      </c>
      <c r="C3069" s="6" t="s">
        <v>25</v>
      </c>
      <c r="D3069" s="6" t="s">
        <v>25</v>
      </c>
      <c r="E3069" s="6" t="s">
        <v>8482</v>
      </c>
      <c r="F3069" s="6" t="s">
        <v>10720</v>
      </c>
      <c r="G3069" s="6" t="s">
        <v>11452</v>
      </c>
      <c r="H3069" s="6" t="s">
        <v>10292</v>
      </c>
      <c r="I3069" s="6" t="s">
        <v>11455</v>
      </c>
      <c r="J3069" s="6" t="s">
        <v>5</v>
      </c>
      <c r="K3069" s="7">
        <v>58.83</v>
      </c>
      <c r="L3069" s="7">
        <f>IFERROR(VLOOKUP(SiscoTable[[#This Row],[Código]],Hoja2!A:B,2,0)*SiscoTable[[#This Row],[Provta(Uns)]],0)</f>
        <v>282.38399999999996</v>
      </c>
      <c r="M3069" s="7">
        <v>0</v>
      </c>
      <c r="N3069" s="7">
        <v>11</v>
      </c>
      <c r="O3069" s="7">
        <f>IFERROR(VLOOKUP(SiscoTable[[#This Row],[Código]],Hoja2!A:B,2,0)*SiscoTable[[#This Row],[Stock_actual]],0)</f>
        <v>52.8</v>
      </c>
      <c r="P3069" s="6" t="s">
        <v>27</v>
      </c>
      <c r="Q3069" s="7">
        <v>65</v>
      </c>
      <c r="R3069" s="7">
        <v>118.35999999999999</v>
      </c>
      <c r="S3069" s="7" t="s">
        <v>11926</v>
      </c>
      <c r="BI3069"/>
      <c r="BJ3069"/>
    </row>
    <row r="3070" spans="2:62" x14ac:dyDescent="0.4">
      <c r="B3070" s="1">
        <v>16863</v>
      </c>
      <c r="C3070" s="6" t="s">
        <v>30</v>
      </c>
      <c r="D3070" s="6" t="s">
        <v>30</v>
      </c>
      <c r="E3070" s="6" t="s">
        <v>8482</v>
      </c>
      <c r="F3070" s="6" t="s">
        <v>10720</v>
      </c>
      <c r="G3070" s="6" t="s">
        <v>11452</v>
      </c>
      <c r="H3070" s="6" t="s">
        <v>10292</v>
      </c>
      <c r="I3070" s="6" t="s">
        <v>11467</v>
      </c>
      <c r="J3070" s="6" t="s">
        <v>5</v>
      </c>
      <c r="K3070" s="7">
        <v>26.83</v>
      </c>
      <c r="L3070" s="7">
        <f>IFERROR(VLOOKUP(SiscoTable[[#This Row],[Código]],Hoja2!A:B,2,0)*SiscoTable[[#This Row],[Provta(Uns)]],0)</f>
        <v>150.24799999999999</v>
      </c>
      <c r="M3070" s="7">
        <v>0</v>
      </c>
      <c r="N3070" s="7">
        <v>64</v>
      </c>
      <c r="O3070" s="7">
        <f>IFERROR(VLOOKUP(SiscoTable[[#This Row],[Código]],Hoja2!A:B,2,0)*SiscoTable[[#This Row],[Stock_actual]],0)</f>
        <v>358.4</v>
      </c>
      <c r="P3070" s="6" t="s">
        <v>598</v>
      </c>
      <c r="Q3070" s="7">
        <v>29</v>
      </c>
      <c r="R3070" s="7">
        <v>0</v>
      </c>
      <c r="S3070" s="7" t="s">
        <v>11926</v>
      </c>
      <c r="BI3070"/>
      <c r="BJ3070"/>
    </row>
    <row r="3071" spans="2:62" x14ac:dyDescent="0.4">
      <c r="B3071" s="1">
        <v>16864</v>
      </c>
      <c r="C3071" s="6" t="s">
        <v>8</v>
      </c>
      <c r="D3071" s="6" t="s">
        <v>8</v>
      </c>
      <c r="E3071" s="6" t="s">
        <v>8482</v>
      </c>
      <c r="F3071" s="6" t="s">
        <v>10720</v>
      </c>
      <c r="G3071" s="6" t="s">
        <v>11452</v>
      </c>
      <c r="H3071" s="6" t="s">
        <v>10292</v>
      </c>
      <c r="I3071" s="6" t="s">
        <v>11482</v>
      </c>
      <c r="J3071" s="6" t="s">
        <v>5</v>
      </c>
      <c r="K3071" s="7">
        <v>0</v>
      </c>
      <c r="L3071" s="7">
        <f>IFERROR(VLOOKUP(SiscoTable[[#This Row],[Código]],Hoja2!A:B,2,0)*SiscoTable[[#This Row],[Provta(Uns)]],0)</f>
        <v>0</v>
      </c>
      <c r="M3071" s="7">
        <v>0</v>
      </c>
      <c r="N3071" s="7">
        <v>0</v>
      </c>
      <c r="O3071" s="7">
        <f>IFERROR(VLOOKUP(SiscoTable[[#This Row],[Código]],Hoja2!A:B,2,0)*SiscoTable[[#This Row],[Stock_actual]],0)</f>
        <v>0</v>
      </c>
      <c r="P3071" s="6" t="s">
        <v>7</v>
      </c>
      <c r="Q3071" s="7">
        <v>0</v>
      </c>
      <c r="R3071" s="7">
        <v>0</v>
      </c>
      <c r="S3071" s="7" t="s">
        <v>11926</v>
      </c>
      <c r="BI3071"/>
      <c r="BJ3071"/>
    </row>
    <row r="3072" spans="2:62" x14ac:dyDescent="0.4">
      <c r="B3072" s="1">
        <v>16865</v>
      </c>
      <c r="C3072" s="6" t="s">
        <v>25</v>
      </c>
      <c r="D3072" s="6" t="s">
        <v>30</v>
      </c>
      <c r="E3072" s="6" t="s">
        <v>8482</v>
      </c>
      <c r="F3072" s="6" t="s">
        <v>10720</v>
      </c>
      <c r="G3072" s="6" t="s">
        <v>11452</v>
      </c>
      <c r="H3072" s="6" t="s">
        <v>10292</v>
      </c>
      <c r="I3072" s="6" t="s">
        <v>11456</v>
      </c>
      <c r="J3072" s="6" t="s">
        <v>5</v>
      </c>
      <c r="K3072" s="7">
        <v>33.83</v>
      </c>
      <c r="L3072" s="7">
        <f>IFERROR(VLOOKUP(SiscoTable[[#This Row],[Código]],Hoja2!A:B,2,0)*SiscoTable[[#This Row],[Provta(Uns)]],0)</f>
        <v>345.06599999999997</v>
      </c>
      <c r="M3072" s="7">
        <v>0</v>
      </c>
      <c r="N3072" s="7">
        <v>72</v>
      </c>
      <c r="O3072" s="7">
        <f>IFERROR(VLOOKUP(SiscoTable[[#This Row],[Código]],Hoja2!A:B,2,0)*SiscoTable[[#This Row],[Stock_actual]],0)</f>
        <v>734.4</v>
      </c>
      <c r="P3072" s="6" t="s">
        <v>518</v>
      </c>
      <c r="Q3072" s="7">
        <v>37</v>
      </c>
      <c r="R3072" s="7">
        <v>0</v>
      </c>
      <c r="S3072" s="7" t="s">
        <v>11926</v>
      </c>
      <c r="BI3072"/>
      <c r="BJ3072"/>
    </row>
    <row r="3073" spans="2:62" x14ac:dyDescent="0.4">
      <c r="B3073" s="1">
        <v>16866</v>
      </c>
      <c r="C3073" s="6" t="s">
        <v>25</v>
      </c>
      <c r="D3073" s="6" t="s">
        <v>30</v>
      </c>
      <c r="E3073" s="6" t="s">
        <v>8482</v>
      </c>
      <c r="F3073" s="6" t="s">
        <v>10720</v>
      </c>
      <c r="G3073" s="6" t="s">
        <v>11452</v>
      </c>
      <c r="H3073" s="6" t="s">
        <v>10292</v>
      </c>
      <c r="I3073" s="6" t="s">
        <v>11457</v>
      </c>
      <c r="J3073" s="6" t="s">
        <v>5</v>
      </c>
      <c r="K3073" s="7">
        <v>13.83</v>
      </c>
      <c r="L3073" s="7">
        <f>IFERROR(VLOOKUP(SiscoTable[[#This Row],[Código]],Hoja2!A:B,2,0)*SiscoTable[[#This Row],[Provta(Uns)]],0)</f>
        <v>196.386</v>
      </c>
      <c r="M3073" s="7">
        <v>0</v>
      </c>
      <c r="N3073" s="7">
        <v>8</v>
      </c>
      <c r="O3073" s="7">
        <f>IFERROR(VLOOKUP(SiscoTable[[#This Row],[Código]],Hoja2!A:B,2,0)*SiscoTable[[#This Row],[Stock_actual]],0)</f>
        <v>113.6</v>
      </c>
      <c r="P3073" s="6" t="s">
        <v>161</v>
      </c>
      <c r="Q3073" s="7">
        <v>15</v>
      </c>
      <c r="R3073" s="7">
        <v>27.42</v>
      </c>
      <c r="S3073" s="7" t="s">
        <v>11926</v>
      </c>
      <c r="BI3073"/>
      <c r="BJ3073"/>
    </row>
    <row r="3074" spans="2:62" x14ac:dyDescent="0.4">
      <c r="B3074" s="1">
        <v>16867</v>
      </c>
      <c r="C3074" s="6" t="s">
        <v>30</v>
      </c>
      <c r="D3074" s="6" t="s">
        <v>8</v>
      </c>
      <c r="E3074" s="6" t="s">
        <v>8482</v>
      </c>
      <c r="F3074" s="6" t="s">
        <v>10720</v>
      </c>
      <c r="G3074" s="6" t="s">
        <v>11452</v>
      </c>
      <c r="H3074" s="6" t="s">
        <v>10292</v>
      </c>
      <c r="I3074" s="6" t="s">
        <v>11468</v>
      </c>
      <c r="J3074" s="6" t="s">
        <v>5</v>
      </c>
      <c r="K3074" s="7">
        <v>2.17</v>
      </c>
      <c r="L3074" s="7">
        <f>IFERROR(VLOOKUP(SiscoTable[[#This Row],[Código]],Hoja2!A:B,2,0)*SiscoTable[[#This Row],[Provta(Uns)]],0)</f>
        <v>34.286000000000001</v>
      </c>
      <c r="M3074" s="7">
        <v>0</v>
      </c>
      <c r="N3074" s="7">
        <v>5</v>
      </c>
      <c r="O3074" s="7">
        <f>IFERROR(VLOOKUP(SiscoTable[[#This Row],[Código]],Hoja2!A:B,2,0)*SiscoTable[[#This Row],[Stock_actual]],0)</f>
        <v>79</v>
      </c>
      <c r="P3074" s="6" t="s">
        <v>1038</v>
      </c>
      <c r="Q3074" s="7">
        <v>2</v>
      </c>
      <c r="R3074" s="7">
        <v>0</v>
      </c>
      <c r="S3074" s="7" t="s">
        <v>11926</v>
      </c>
      <c r="BI3074"/>
      <c r="BJ3074"/>
    </row>
    <row r="3075" spans="2:62" x14ac:dyDescent="0.4">
      <c r="B3075" s="1">
        <v>16868</v>
      </c>
      <c r="C3075" s="6" t="s">
        <v>30</v>
      </c>
      <c r="D3075" s="6" t="s">
        <v>8</v>
      </c>
      <c r="E3075" s="6" t="s">
        <v>8482</v>
      </c>
      <c r="F3075" s="6" t="s">
        <v>10720</v>
      </c>
      <c r="G3075" s="6" t="s">
        <v>11452</v>
      </c>
      <c r="H3075" s="6" t="s">
        <v>10292</v>
      </c>
      <c r="I3075" s="6" t="s">
        <v>11469</v>
      </c>
      <c r="J3075" s="6" t="s">
        <v>5</v>
      </c>
      <c r="K3075" s="7">
        <v>4</v>
      </c>
      <c r="L3075" s="7">
        <f>IFERROR(VLOOKUP(SiscoTable[[#This Row],[Código]],Hoja2!A:B,2,0)*SiscoTable[[#This Row],[Provta(Uns)]],0)</f>
        <v>61.6</v>
      </c>
      <c r="M3075" s="7">
        <v>0</v>
      </c>
      <c r="N3075" s="7">
        <v>5</v>
      </c>
      <c r="O3075" s="7">
        <f>IFERROR(VLOOKUP(SiscoTable[[#This Row],[Código]],Hoja2!A:B,2,0)*SiscoTable[[#This Row],[Stock_actual]],0)</f>
        <v>77</v>
      </c>
      <c r="P3075" s="6" t="s">
        <v>224</v>
      </c>
      <c r="Q3075" s="7">
        <v>4</v>
      </c>
      <c r="R3075" s="7">
        <v>0</v>
      </c>
      <c r="S3075" s="7" t="s">
        <v>11926</v>
      </c>
      <c r="BI3075"/>
      <c r="BJ3075"/>
    </row>
    <row r="3076" spans="2:62" x14ac:dyDescent="0.4">
      <c r="B3076" s="1">
        <v>16869</v>
      </c>
      <c r="C3076" s="6" t="s">
        <v>30</v>
      </c>
      <c r="D3076" s="6" t="s">
        <v>8</v>
      </c>
      <c r="E3076" s="6" t="s">
        <v>8482</v>
      </c>
      <c r="F3076" s="6" t="s">
        <v>10720</v>
      </c>
      <c r="G3076" s="6" t="s">
        <v>11452</v>
      </c>
      <c r="H3076" s="6" t="s">
        <v>10292</v>
      </c>
      <c r="I3076" s="6" t="s">
        <v>11470</v>
      </c>
      <c r="J3076" s="6" t="s">
        <v>5</v>
      </c>
      <c r="K3076" s="7">
        <v>2.83</v>
      </c>
      <c r="L3076" s="7">
        <f>IFERROR(VLOOKUP(SiscoTable[[#This Row],[Código]],Hoja2!A:B,2,0)*SiscoTable[[#This Row],[Provta(Uns)]],0)</f>
        <v>32.545000000000002</v>
      </c>
      <c r="M3076" s="7">
        <v>0</v>
      </c>
      <c r="N3076" s="7">
        <v>5</v>
      </c>
      <c r="O3076" s="7">
        <f>IFERROR(VLOOKUP(SiscoTable[[#This Row],[Código]],Hoja2!A:B,2,0)*SiscoTable[[#This Row],[Stock_actual]],0)</f>
        <v>57.5</v>
      </c>
      <c r="P3076" s="6" t="s">
        <v>512</v>
      </c>
      <c r="Q3076" s="7">
        <v>3</v>
      </c>
      <c r="R3076" s="7">
        <v>0</v>
      </c>
      <c r="S3076" s="7" t="s">
        <v>11926</v>
      </c>
      <c r="BI3076"/>
      <c r="BJ3076"/>
    </row>
    <row r="3077" spans="2:62" x14ac:dyDescent="0.4">
      <c r="B3077" s="1">
        <v>16870</v>
      </c>
      <c r="C3077" s="6" t="s">
        <v>30</v>
      </c>
      <c r="D3077" s="6" t="s">
        <v>25</v>
      </c>
      <c r="E3077" s="6" t="s">
        <v>8482</v>
      </c>
      <c r="F3077" s="6" t="s">
        <v>10720</v>
      </c>
      <c r="G3077" s="6" t="s">
        <v>11452</v>
      </c>
      <c r="H3077" s="6" t="s">
        <v>10292</v>
      </c>
      <c r="I3077" s="6" t="s">
        <v>11471</v>
      </c>
      <c r="J3077" s="6" t="s">
        <v>5</v>
      </c>
      <c r="K3077" s="7">
        <v>58.17</v>
      </c>
      <c r="L3077" s="7">
        <f>IFERROR(VLOOKUP(SiscoTable[[#This Row],[Código]],Hoja2!A:B,2,0)*SiscoTable[[#This Row],[Provta(Uns)]],0)</f>
        <v>69.804000000000002</v>
      </c>
      <c r="M3077" s="7">
        <v>0</v>
      </c>
      <c r="N3077" s="7">
        <v>35</v>
      </c>
      <c r="O3077" s="7">
        <f>IFERROR(VLOOKUP(SiscoTable[[#This Row],[Código]],Hoja2!A:B,2,0)*SiscoTable[[#This Row],[Stock_actual]],0)</f>
        <v>42</v>
      </c>
      <c r="P3077" s="6" t="s">
        <v>733</v>
      </c>
      <c r="Q3077" s="7">
        <v>64</v>
      </c>
      <c r="R3077" s="7">
        <v>116.32</v>
      </c>
      <c r="S3077" s="7" t="s">
        <v>11926</v>
      </c>
      <c r="BI3077"/>
      <c r="BJ3077"/>
    </row>
    <row r="3078" spans="2:62" x14ac:dyDescent="0.4">
      <c r="B3078" s="1">
        <v>16871</v>
      </c>
      <c r="C3078" s="6" t="s">
        <v>8</v>
      </c>
      <c r="D3078" s="6" t="s">
        <v>8</v>
      </c>
      <c r="E3078" s="6" t="s">
        <v>8482</v>
      </c>
      <c r="F3078" s="6" t="s">
        <v>10720</v>
      </c>
      <c r="G3078" s="6" t="s">
        <v>11452</v>
      </c>
      <c r="H3078" s="6" t="s">
        <v>10292</v>
      </c>
      <c r="I3078" s="6" t="s">
        <v>11483</v>
      </c>
      <c r="J3078" s="6" t="s">
        <v>5</v>
      </c>
      <c r="K3078" s="7">
        <v>0</v>
      </c>
      <c r="L3078" s="7">
        <f>IFERROR(VLOOKUP(SiscoTable[[#This Row],[Código]],Hoja2!A:B,2,0)*SiscoTable[[#This Row],[Provta(Uns)]],0)</f>
        <v>0</v>
      </c>
      <c r="M3078" s="7">
        <v>0</v>
      </c>
      <c r="N3078" s="7">
        <v>0</v>
      </c>
      <c r="O3078" s="7">
        <f>IFERROR(VLOOKUP(SiscoTable[[#This Row],[Código]],Hoja2!A:B,2,0)*SiscoTable[[#This Row],[Stock_actual]],0)</f>
        <v>0</v>
      </c>
      <c r="P3078" s="6" t="s">
        <v>7</v>
      </c>
      <c r="Q3078" s="7">
        <v>0</v>
      </c>
      <c r="R3078" s="7">
        <v>0</v>
      </c>
      <c r="S3078" s="7" t="s">
        <v>11926</v>
      </c>
      <c r="BI3078"/>
      <c r="BJ3078"/>
    </row>
    <row r="3079" spans="2:62" x14ac:dyDescent="0.4">
      <c r="B3079" s="1">
        <v>16872</v>
      </c>
      <c r="C3079" s="6" t="s">
        <v>8</v>
      </c>
      <c r="D3079" s="6" t="s">
        <v>8</v>
      </c>
      <c r="E3079" s="6" t="s">
        <v>8482</v>
      </c>
      <c r="F3079" s="6" t="s">
        <v>10720</v>
      </c>
      <c r="G3079" s="6" t="s">
        <v>11452</v>
      </c>
      <c r="H3079" s="6" t="s">
        <v>10292</v>
      </c>
      <c r="I3079" s="6" t="s">
        <v>11484</v>
      </c>
      <c r="J3079" s="6" t="s">
        <v>5</v>
      </c>
      <c r="K3079" s="7">
        <v>0</v>
      </c>
      <c r="L3079" s="7">
        <f>IFERROR(VLOOKUP(SiscoTable[[#This Row],[Código]],Hoja2!A:B,2,0)*SiscoTable[[#This Row],[Provta(Uns)]],0)</f>
        <v>0</v>
      </c>
      <c r="M3079" s="7">
        <v>0</v>
      </c>
      <c r="N3079" s="7">
        <v>0</v>
      </c>
      <c r="O3079" s="7">
        <f>IFERROR(VLOOKUP(SiscoTable[[#This Row],[Código]],Hoja2!A:B,2,0)*SiscoTable[[#This Row],[Stock_actual]],0)</f>
        <v>0</v>
      </c>
      <c r="P3079" s="6" t="s">
        <v>7</v>
      </c>
      <c r="Q3079" s="7">
        <v>0</v>
      </c>
      <c r="R3079" s="7">
        <v>0</v>
      </c>
      <c r="S3079" s="7" t="s">
        <v>11926</v>
      </c>
      <c r="BI3079"/>
      <c r="BJ3079"/>
    </row>
    <row r="3080" spans="2:62" x14ac:dyDescent="0.4">
      <c r="B3080" s="1">
        <v>16874</v>
      </c>
      <c r="C3080" s="6" t="s">
        <v>8</v>
      </c>
      <c r="D3080" s="6" t="s">
        <v>8</v>
      </c>
      <c r="E3080" s="6" t="s">
        <v>8482</v>
      </c>
      <c r="F3080" s="6" t="s">
        <v>10720</v>
      </c>
      <c r="G3080" s="6" t="s">
        <v>11452</v>
      </c>
      <c r="H3080" s="6" t="s">
        <v>10292</v>
      </c>
      <c r="I3080" s="6" t="s">
        <v>11485</v>
      </c>
      <c r="J3080" s="6" t="s">
        <v>5</v>
      </c>
      <c r="K3080" s="7">
        <v>0.33</v>
      </c>
      <c r="L3080" s="7">
        <f>IFERROR(VLOOKUP(SiscoTable[[#This Row],[Código]],Hoja2!A:B,2,0)*SiscoTable[[#This Row],[Provta(Uns)]],0)</f>
        <v>5.4450000000000003</v>
      </c>
      <c r="M3080" s="7">
        <v>0</v>
      </c>
      <c r="N3080" s="7">
        <v>3</v>
      </c>
      <c r="O3080" s="7">
        <f>IFERROR(VLOOKUP(SiscoTable[[#This Row],[Código]],Hoja2!A:B,2,0)*SiscoTable[[#This Row],[Stock_actual]],0)</f>
        <v>49.5</v>
      </c>
      <c r="P3080" s="6" t="s">
        <v>2273</v>
      </c>
      <c r="Q3080" s="7">
        <v>0</v>
      </c>
      <c r="R3080" s="7">
        <v>0</v>
      </c>
      <c r="S3080" s="7" t="s">
        <v>11926</v>
      </c>
      <c r="BI3080"/>
      <c r="BJ3080"/>
    </row>
    <row r="3081" spans="2:62" x14ac:dyDescent="0.4">
      <c r="B3081" s="1">
        <v>16875</v>
      </c>
      <c r="C3081" s="6" t="s">
        <v>8</v>
      </c>
      <c r="D3081" s="6" t="s">
        <v>8</v>
      </c>
      <c r="E3081" s="6" t="s">
        <v>8482</v>
      </c>
      <c r="F3081" s="6" t="s">
        <v>10720</v>
      </c>
      <c r="G3081" s="6" t="s">
        <v>11452</v>
      </c>
      <c r="H3081" s="6" t="s">
        <v>10292</v>
      </c>
      <c r="I3081" s="6" t="s">
        <v>11486</v>
      </c>
      <c r="J3081" s="6" t="s">
        <v>5</v>
      </c>
      <c r="K3081" s="7">
        <v>0.83</v>
      </c>
      <c r="L3081" s="7">
        <f>IFERROR(VLOOKUP(SiscoTable[[#This Row],[Código]],Hoja2!A:B,2,0)*SiscoTable[[#This Row],[Provta(Uns)]],0)</f>
        <v>18.177</v>
      </c>
      <c r="M3081" s="7">
        <v>0</v>
      </c>
      <c r="N3081" s="7">
        <v>0</v>
      </c>
      <c r="O3081" s="7">
        <f>IFERROR(VLOOKUP(SiscoTable[[#This Row],[Código]],Hoja2!A:B,2,0)*SiscoTable[[#This Row],[Stock_actual]],0)</f>
        <v>0</v>
      </c>
      <c r="P3081" s="6" t="s">
        <v>7</v>
      </c>
      <c r="Q3081" s="7">
        <v>1</v>
      </c>
      <c r="R3081" s="7">
        <v>1.7999999999999998</v>
      </c>
      <c r="S3081" s="7" t="s">
        <v>11926</v>
      </c>
      <c r="BI3081"/>
      <c r="BJ3081"/>
    </row>
    <row r="3082" spans="2:62" x14ac:dyDescent="0.4">
      <c r="B3082" s="1">
        <v>16877</v>
      </c>
      <c r="C3082" s="6" t="s">
        <v>8</v>
      </c>
      <c r="D3082" s="6" t="s">
        <v>8</v>
      </c>
      <c r="E3082" s="6" t="s">
        <v>8482</v>
      </c>
      <c r="F3082" s="6" t="s">
        <v>1736</v>
      </c>
      <c r="G3082" s="6" t="s">
        <v>10193</v>
      </c>
      <c r="H3082" s="6" t="s">
        <v>10292</v>
      </c>
      <c r="I3082" s="6" t="s">
        <v>10291</v>
      </c>
      <c r="J3082" s="6" t="s">
        <v>5</v>
      </c>
      <c r="K3082" s="7">
        <v>0.67</v>
      </c>
      <c r="L3082" s="7">
        <f>IFERROR(VLOOKUP(SiscoTable[[#This Row],[Código]],Hoja2!A:B,2,0)*SiscoTable[[#This Row],[Provta(Uns)]],0)</f>
        <v>10.586</v>
      </c>
      <c r="M3082" s="7">
        <v>0</v>
      </c>
      <c r="N3082" s="7">
        <v>2</v>
      </c>
      <c r="O3082" s="7">
        <f>IFERROR(VLOOKUP(SiscoTable[[#This Row],[Código]],Hoja2!A:B,2,0)*SiscoTable[[#This Row],[Stock_actual]],0)</f>
        <v>31.6</v>
      </c>
      <c r="P3082" s="6" t="s">
        <v>983</v>
      </c>
      <c r="Q3082" s="7">
        <v>1</v>
      </c>
      <c r="R3082" s="7">
        <v>0</v>
      </c>
      <c r="S3082" s="7" t="s">
        <v>11926</v>
      </c>
      <c r="BI3082"/>
      <c r="BJ3082"/>
    </row>
    <row r="3083" spans="2:62" x14ac:dyDescent="0.4">
      <c r="B3083" s="1">
        <v>16878</v>
      </c>
      <c r="C3083" s="6" t="s">
        <v>8</v>
      </c>
      <c r="D3083" s="6" t="s">
        <v>8</v>
      </c>
      <c r="E3083" s="6" t="s">
        <v>8482</v>
      </c>
      <c r="F3083" s="6" t="s">
        <v>10720</v>
      </c>
      <c r="G3083" s="6" t="s">
        <v>11452</v>
      </c>
      <c r="H3083" s="6" t="s">
        <v>10292</v>
      </c>
      <c r="I3083" s="6" t="s">
        <v>11487</v>
      </c>
      <c r="J3083" s="6" t="s">
        <v>5</v>
      </c>
      <c r="K3083" s="7">
        <v>0</v>
      </c>
      <c r="L3083" s="7">
        <f>IFERROR(VLOOKUP(SiscoTable[[#This Row],[Código]],Hoja2!A:B,2,0)*SiscoTable[[#This Row],[Provta(Uns)]],0)</f>
        <v>0</v>
      </c>
      <c r="M3083" s="7">
        <v>0</v>
      </c>
      <c r="N3083" s="7">
        <v>0</v>
      </c>
      <c r="O3083" s="7">
        <f>IFERROR(VLOOKUP(SiscoTable[[#This Row],[Código]],Hoja2!A:B,2,0)*SiscoTable[[#This Row],[Stock_actual]],0)</f>
        <v>0</v>
      </c>
      <c r="P3083" s="6" t="s">
        <v>7</v>
      </c>
      <c r="Q3083" s="7">
        <v>0</v>
      </c>
      <c r="R3083" s="7">
        <v>0</v>
      </c>
      <c r="S3083" s="7" t="s">
        <v>11926</v>
      </c>
      <c r="BI3083"/>
      <c r="BJ3083"/>
    </row>
    <row r="3084" spans="2:62" x14ac:dyDescent="0.4">
      <c r="B3084" s="1">
        <v>16879</v>
      </c>
      <c r="C3084" s="6" t="s">
        <v>25</v>
      </c>
      <c r="D3084" s="6" t="s">
        <v>25</v>
      </c>
      <c r="E3084" s="6" t="s">
        <v>8482</v>
      </c>
      <c r="F3084" s="6" t="s">
        <v>1736</v>
      </c>
      <c r="G3084" s="6" t="s">
        <v>10616</v>
      </c>
      <c r="H3084" s="6" t="s">
        <v>10618</v>
      </c>
      <c r="I3084" s="6" t="s">
        <v>10617</v>
      </c>
      <c r="J3084" s="6" t="s">
        <v>5</v>
      </c>
      <c r="K3084" s="7">
        <v>115.83</v>
      </c>
      <c r="L3084" s="7">
        <f>IFERROR(VLOOKUP(SiscoTable[[#This Row],[Código]],Hoja2!A:B,2,0)*SiscoTable[[#This Row],[Provta(Uns)]],0)</f>
        <v>370.65600000000001</v>
      </c>
      <c r="M3084" s="7">
        <v>0</v>
      </c>
      <c r="N3084" s="7">
        <v>173</v>
      </c>
      <c r="O3084" s="7">
        <f>IFERROR(VLOOKUP(SiscoTable[[#This Row],[Código]],Hoja2!A:B,2,0)*SiscoTable[[#This Row],[Stock_actual]],0)</f>
        <v>553.6</v>
      </c>
      <c r="P3084" s="6" t="s">
        <v>220</v>
      </c>
      <c r="Q3084" s="7">
        <v>127</v>
      </c>
      <c r="R3084" s="7">
        <v>0</v>
      </c>
      <c r="S3084" s="7" t="s">
        <v>11926</v>
      </c>
      <c r="BI3084"/>
      <c r="BJ3084"/>
    </row>
    <row r="3085" spans="2:62" x14ac:dyDescent="0.4">
      <c r="B3085" s="1">
        <v>16880</v>
      </c>
      <c r="C3085" s="6" t="s">
        <v>25</v>
      </c>
      <c r="D3085" s="6" t="s">
        <v>30</v>
      </c>
      <c r="E3085" s="6" t="s">
        <v>8482</v>
      </c>
      <c r="F3085" s="6" t="s">
        <v>1736</v>
      </c>
      <c r="G3085" s="6" t="s">
        <v>10616</v>
      </c>
      <c r="H3085" s="6" t="s">
        <v>10618</v>
      </c>
      <c r="I3085" s="6" t="s">
        <v>10619</v>
      </c>
      <c r="J3085" s="6" t="s">
        <v>5</v>
      </c>
      <c r="K3085" s="7">
        <v>69.33</v>
      </c>
      <c r="L3085" s="7">
        <f>IFERROR(VLOOKUP(SiscoTable[[#This Row],[Código]],Hoja2!A:B,2,0)*SiscoTable[[#This Row],[Provta(Uns)]],0)</f>
        <v>346.65</v>
      </c>
      <c r="M3085" s="7">
        <v>0</v>
      </c>
      <c r="N3085" s="7">
        <v>196</v>
      </c>
      <c r="O3085" s="7">
        <f>IFERROR(VLOOKUP(SiscoTable[[#This Row],[Código]],Hoja2!A:B,2,0)*SiscoTable[[#This Row],[Stock_actual]],0)</f>
        <v>980</v>
      </c>
      <c r="P3085" s="6" t="s">
        <v>539</v>
      </c>
      <c r="Q3085" s="7">
        <v>76</v>
      </c>
      <c r="R3085" s="7">
        <v>0</v>
      </c>
      <c r="S3085" s="7" t="s">
        <v>11926</v>
      </c>
      <c r="BI3085"/>
      <c r="BJ3085"/>
    </row>
    <row r="3086" spans="2:62" x14ac:dyDescent="0.4">
      <c r="B3086" s="1">
        <v>16881</v>
      </c>
      <c r="C3086" s="6" t="s">
        <v>8</v>
      </c>
      <c r="D3086" s="6" t="s">
        <v>8</v>
      </c>
      <c r="E3086" s="6" t="s">
        <v>8482</v>
      </c>
      <c r="F3086" s="6" t="s">
        <v>1736</v>
      </c>
      <c r="G3086" s="6" t="s">
        <v>10616</v>
      </c>
      <c r="H3086" s="6" t="s">
        <v>10618</v>
      </c>
      <c r="I3086" s="6" t="s">
        <v>10674</v>
      </c>
      <c r="J3086" s="6" t="s">
        <v>5</v>
      </c>
      <c r="K3086" s="7">
        <v>1.83</v>
      </c>
      <c r="L3086" s="7">
        <f>IFERROR(VLOOKUP(SiscoTable[[#This Row],[Código]],Hoja2!A:B,2,0)*SiscoTable[[#This Row],[Provta(Uns)]],0)</f>
        <v>17.385000000000002</v>
      </c>
      <c r="M3086" s="7">
        <v>0</v>
      </c>
      <c r="N3086" s="7">
        <v>3</v>
      </c>
      <c r="O3086" s="7">
        <f>IFERROR(VLOOKUP(SiscoTable[[#This Row],[Código]],Hoja2!A:B,2,0)*SiscoTable[[#This Row],[Stock_actual]],0)</f>
        <v>28.5</v>
      </c>
      <c r="P3086" s="6" t="s">
        <v>520</v>
      </c>
      <c r="Q3086" s="7">
        <v>2</v>
      </c>
      <c r="R3086" s="7">
        <v>0</v>
      </c>
      <c r="S3086" s="7" t="s">
        <v>11926</v>
      </c>
      <c r="BI3086"/>
      <c r="BJ3086"/>
    </row>
    <row r="3087" spans="2:62" x14ac:dyDescent="0.4">
      <c r="B3087" s="1">
        <v>16882</v>
      </c>
      <c r="C3087" s="6" t="s">
        <v>30</v>
      </c>
      <c r="D3087" s="6" t="s">
        <v>30</v>
      </c>
      <c r="E3087" s="6" t="s">
        <v>8482</v>
      </c>
      <c r="F3087" s="6" t="s">
        <v>1736</v>
      </c>
      <c r="G3087" s="6" t="s">
        <v>10616</v>
      </c>
      <c r="H3087" s="6" t="s">
        <v>10618</v>
      </c>
      <c r="I3087" s="6" t="s">
        <v>10660</v>
      </c>
      <c r="J3087" s="6" t="s">
        <v>5</v>
      </c>
      <c r="K3087" s="7">
        <v>20.5</v>
      </c>
      <c r="L3087" s="7">
        <f>IFERROR(VLOOKUP(SiscoTable[[#This Row],[Código]],Hoja2!A:B,2,0)*SiscoTable[[#This Row],[Provta(Uns)]],0)</f>
        <v>45.1</v>
      </c>
      <c r="M3087" s="7">
        <v>0</v>
      </c>
      <c r="N3087" s="7">
        <v>19</v>
      </c>
      <c r="O3087" s="7">
        <f>IFERROR(VLOOKUP(SiscoTable[[#This Row],[Código]],Hoja2!A:B,2,0)*SiscoTable[[#This Row],[Stock_actual]],0)</f>
        <v>41.800000000000004</v>
      </c>
      <c r="P3087" s="6" t="s">
        <v>474</v>
      </c>
      <c r="Q3087" s="7">
        <v>22</v>
      </c>
      <c r="R3087" s="7">
        <v>40.840000000000003</v>
      </c>
      <c r="S3087" s="7" t="s">
        <v>11926</v>
      </c>
      <c r="BI3087"/>
      <c r="BJ3087"/>
    </row>
    <row r="3088" spans="2:62" x14ac:dyDescent="0.4">
      <c r="B3088" s="1">
        <v>16883</v>
      </c>
      <c r="C3088" s="6" t="s">
        <v>30</v>
      </c>
      <c r="D3088" s="6" t="s">
        <v>30</v>
      </c>
      <c r="E3088" s="6" t="s">
        <v>8482</v>
      </c>
      <c r="F3088" s="6" t="s">
        <v>1736</v>
      </c>
      <c r="G3088" s="6" t="s">
        <v>10616</v>
      </c>
      <c r="H3088" s="6" t="s">
        <v>10618</v>
      </c>
      <c r="I3088" s="6" t="s">
        <v>10661</v>
      </c>
      <c r="J3088" s="6" t="s">
        <v>5</v>
      </c>
      <c r="K3088" s="7">
        <v>15.33</v>
      </c>
      <c r="L3088" s="7">
        <f>IFERROR(VLOOKUP(SiscoTable[[#This Row],[Código]],Hoja2!A:B,2,0)*SiscoTable[[#This Row],[Provta(Uns)]],0)</f>
        <v>39.858000000000004</v>
      </c>
      <c r="M3088" s="7">
        <v>0</v>
      </c>
      <c r="N3088" s="7">
        <v>40</v>
      </c>
      <c r="O3088" s="7">
        <f>IFERROR(VLOOKUP(SiscoTable[[#This Row],[Código]],Hoja2!A:B,2,0)*SiscoTable[[#This Row],[Stock_actual]],0)</f>
        <v>104</v>
      </c>
      <c r="P3088" s="6" t="s">
        <v>577</v>
      </c>
      <c r="Q3088" s="7">
        <v>17</v>
      </c>
      <c r="R3088" s="7">
        <v>0</v>
      </c>
      <c r="S3088" s="7" t="s">
        <v>11926</v>
      </c>
      <c r="BI3088"/>
      <c r="BJ3088"/>
    </row>
    <row r="3089" spans="2:62" x14ac:dyDescent="0.4">
      <c r="B3089" s="1">
        <v>16884</v>
      </c>
      <c r="C3089" s="6" t="s">
        <v>25</v>
      </c>
      <c r="D3089" s="6" t="s">
        <v>25</v>
      </c>
      <c r="E3089" s="6" t="s">
        <v>8482</v>
      </c>
      <c r="F3089" s="6" t="s">
        <v>1736</v>
      </c>
      <c r="G3089" s="6" t="s">
        <v>10616</v>
      </c>
      <c r="H3089" s="6" t="s">
        <v>10618</v>
      </c>
      <c r="I3089" s="6" t="s">
        <v>10620</v>
      </c>
      <c r="J3089" s="6" t="s">
        <v>5</v>
      </c>
      <c r="K3089" s="7">
        <v>29.83</v>
      </c>
      <c r="L3089" s="7">
        <f>IFERROR(VLOOKUP(SiscoTable[[#This Row],[Código]],Hoja2!A:B,2,0)*SiscoTable[[#This Row],[Provta(Uns)]],0)</f>
        <v>178.98</v>
      </c>
      <c r="M3089" s="7">
        <v>0</v>
      </c>
      <c r="N3089" s="7">
        <v>31</v>
      </c>
      <c r="O3089" s="7">
        <f>IFERROR(VLOOKUP(SiscoTable[[#This Row],[Código]],Hoja2!A:B,2,0)*SiscoTable[[#This Row],[Stock_actual]],0)</f>
        <v>186</v>
      </c>
      <c r="P3089" s="6" t="s">
        <v>702</v>
      </c>
      <c r="Q3089" s="7">
        <v>33</v>
      </c>
      <c r="R3089" s="7">
        <v>59.09</v>
      </c>
      <c r="S3089" s="7" t="s">
        <v>11926</v>
      </c>
      <c r="BI3089"/>
      <c r="BJ3089"/>
    </row>
    <row r="3090" spans="2:62" x14ac:dyDescent="0.4">
      <c r="B3090" s="1">
        <v>16886</v>
      </c>
      <c r="C3090" s="6" t="s">
        <v>8</v>
      </c>
      <c r="D3090" s="6" t="s">
        <v>8</v>
      </c>
      <c r="E3090" s="6" t="s">
        <v>8482</v>
      </c>
      <c r="F3090" s="6" t="s">
        <v>1736</v>
      </c>
      <c r="G3090" s="6" t="s">
        <v>10616</v>
      </c>
      <c r="H3090" s="6" t="s">
        <v>10631</v>
      </c>
      <c r="I3090" s="6" t="s">
        <v>10675</v>
      </c>
      <c r="J3090" s="6" t="s">
        <v>5</v>
      </c>
      <c r="K3090" s="7">
        <v>0</v>
      </c>
      <c r="L3090" s="7">
        <f>IFERROR(VLOOKUP(SiscoTable[[#This Row],[Código]],Hoja2!A:B,2,0)*SiscoTable[[#This Row],[Provta(Uns)]],0)</f>
        <v>0</v>
      </c>
      <c r="M3090" s="7">
        <v>0</v>
      </c>
      <c r="N3090" s="7">
        <v>0</v>
      </c>
      <c r="O3090" s="7">
        <f>IFERROR(VLOOKUP(SiscoTable[[#This Row],[Código]],Hoja2!A:B,2,0)*SiscoTable[[#This Row],[Stock_actual]],0)</f>
        <v>0</v>
      </c>
      <c r="P3090" s="6" t="s">
        <v>7</v>
      </c>
      <c r="Q3090" s="7">
        <v>0</v>
      </c>
      <c r="R3090" s="7">
        <v>0</v>
      </c>
      <c r="S3090" s="7" t="s">
        <v>11926</v>
      </c>
      <c r="BI3090"/>
      <c r="BJ3090"/>
    </row>
    <row r="3091" spans="2:62" x14ac:dyDescent="0.4">
      <c r="B3091" s="1">
        <v>16887</v>
      </c>
      <c r="C3091" s="6" t="s">
        <v>25</v>
      </c>
      <c r="D3091" s="6" t="s">
        <v>25</v>
      </c>
      <c r="E3091" s="6" t="s">
        <v>8482</v>
      </c>
      <c r="F3091" s="6" t="s">
        <v>1736</v>
      </c>
      <c r="G3091" s="6" t="s">
        <v>10616</v>
      </c>
      <c r="H3091" s="6" t="s">
        <v>10622</v>
      </c>
      <c r="I3091" s="6" t="s">
        <v>10621</v>
      </c>
      <c r="J3091" s="6" t="s">
        <v>5</v>
      </c>
      <c r="K3091" s="7">
        <v>297.33</v>
      </c>
      <c r="L3091" s="7">
        <f>IFERROR(VLOOKUP(SiscoTable[[#This Row],[Código]],Hoja2!A:B,2,0)*SiscoTable[[#This Row],[Provta(Uns)]],0)</f>
        <v>832.52399999999989</v>
      </c>
      <c r="M3091" s="7">
        <v>0</v>
      </c>
      <c r="N3091" s="7">
        <v>526</v>
      </c>
      <c r="O3091" s="7">
        <f>IFERROR(VLOOKUP(SiscoTable[[#This Row],[Código]],Hoja2!A:B,2,0)*SiscoTable[[#This Row],[Stock_actual]],0)</f>
        <v>1472.8</v>
      </c>
      <c r="P3091" s="6" t="s">
        <v>512</v>
      </c>
      <c r="Q3091" s="7">
        <v>327</v>
      </c>
      <c r="R3091" s="7">
        <v>0</v>
      </c>
      <c r="S3091" s="7" t="s">
        <v>11926</v>
      </c>
      <c r="BI3091"/>
      <c r="BJ3091"/>
    </row>
    <row r="3092" spans="2:62" x14ac:dyDescent="0.4">
      <c r="B3092" s="1">
        <v>16888</v>
      </c>
      <c r="C3092" s="6" t="s">
        <v>25</v>
      </c>
      <c r="D3092" s="6" t="s">
        <v>25</v>
      </c>
      <c r="E3092" s="6" t="s">
        <v>8482</v>
      </c>
      <c r="F3092" s="6" t="s">
        <v>1736</v>
      </c>
      <c r="G3092" s="6" t="s">
        <v>10616</v>
      </c>
      <c r="H3092" s="6" t="s">
        <v>10622</v>
      </c>
      <c r="I3092" s="6" t="s">
        <v>10623</v>
      </c>
      <c r="J3092" s="6" t="s">
        <v>5</v>
      </c>
      <c r="K3092" s="7">
        <v>200.7</v>
      </c>
      <c r="L3092" s="7">
        <f>IFERROR(VLOOKUP(SiscoTable[[#This Row],[Código]],Hoja2!A:B,2,0)*SiscoTable[[#This Row],[Provta(Uns)]],0)</f>
        <v>1103.8499999999999</v>
      </c>
      <c r="M3092" s="7">
        <v>0</v>
      </c>
      <c r="N3092" s="7">
        <v>198</v>
      </c>
      <c r="O3092" s="7">
        <f>IFERROR(VLOOKUP(SiscoTable[[#This Row],[Código]],Hoja2!A:B,2,0)*SiscoTable[[#This Row],[Stock_actual]],0)</f>
        <v>1089</v>
      </c>
      <c r="P3092" s="6" t="s">
        <v>110</v>
      </c>
      <c r="Q3092" s="7">
        <v>221</v>
      </c>
      <c r="R3092" s="7">
        <v>404.1</v>
      </c>
      <c r="S3092" s="7" t="s">
        <v>11926</v>
      </c>
      <c r="BI3092"/>
      <c r="BJ3092"/>
    </row>
    <row r="3093" spans="2:62" x14ac:dyDescent="0.4">
      <c r="B3093" s="1">
        <v>16889</v>
      </c>
      <c r="C3093" s="6" t="s">
        <v>25</v>
      </c>
      <c r="D3093" s="6" t="s">
        <v>25</v>
      </c>
      <c r="E3093" s="6" t="s">
        <v>8482</v>
      </c>
      <c r="F3093" s="6" t="s">
        <v>1736</v>
      </c>
      <c r="G3093" s="6" t="s">
        <v>10616</v>
      </c>
      <c r="H3093" s="6" t="s">
        <v>10625</v>
      </c>
      <c r="I3093" s="6" t="s">
        <v>10624</v>
      </c>
      <c r="J3093" s="6" t="s">
        <v>5</v>
      </c>
      <c r="K3093" s="7">
        <v>178.83</v>
      </c>
      <c r="L3093" s="7">
        <f>IFERROR(VLOOKUP(SiscoTable[[#This Row],[Código]],Hoja2!A:B,2,0)*SiscoTable[[#This Row],[Provta(Uns)]],0)</f>
        <v>894.15000000000009</v>
      </c>
      <c r="M3093" s="7">
        <v>0</v>
      </c>
      <c r="N3093" s="7">
        <v>268</v>
      </c>
      <c r="O3093" s="7">
        <f>IFERROR(VLOOKUP(SiscoTable[[#This Row],[Código]],Hoja2!A:B,2,0)*SiscoTable[[#This Row],[Stock_actual]],0)</f>
        <v>1340</v>
      </c>
      <c r="P3093" s="6" t="s">
        <v>220</v>
      </c>
      <c r="Q3093" s="7">
        <v>197</v>
      </c>
      <c r="R3093" s="7">
        <v>0</v>
      </c>
      <c r="S3093" s="7" t="s">
        <v>11926</v>
      </c>
      <c r="BI3093"/>
      <c r="BJ3093"/>
    </row>
    <row r="3094" spans="2:62" x14ac:dyDescent="0.4">
      <c r="B3094" s="1">
        <v>16890</v>
      </c>
      <c r="C3094" s="6" t="s">
        <v>30</v>
      </c>
      <c r="D3094" s="6" t="s">
        <v>30</v>
      </c>
      <c r="E3094" s="6" t="s">
        <v>8482</v>
      </c>
      <c r="F3094" s="6" t="s">
        <v>1736</v>
      </c>
      <c r="G3094" s="6" t="s">
        <v>10616</v>
      </c>
      <c r="H3094" s="6" t="s">
        <v>10631</v>
      </c>
      <c r="I3094" s="6" t="s">
        <v>10662</v>
      </c>
      <c r="J3094" s="6" t="s">
        <v>5</v>
      </c>
      <c r="K3094" s="7">
        <v>0</v>
      </c>
      <c r="L3094" s="7">
        <f>IFERROR(VLOOKUP(SiscoTable[[#This Row],[Código]],Hoja2!A:B,2,0)*SiscoTable[[#This Row],[Provta(Uns)]],0)</f>
        <v>0</v>
      </c>
      <c r="M3094" s="7">
        <v>0</v>
      </c>
      <c r="N3094" s="7">
        <v>0</v>
      </c>
      <c r="O3094" s="7">
        <f>IFERROR(VLOOKUP(SiscoTable[[#This Row],[Código]],Hoja2!A:B,2,0)*SiscoTable[[#This Row],[Stock_actual]],0)</f>
        <v>0</v>
      </c>
      <c r="P3094" s="6" t="s">
        <v>7</v>
      </c>
      <c r="Q3094" s="7">
        <v>0</v>
      </c>
      <c r="R3094" s="7">
        <v>0</v>
      </c>
      <c r="S3094" s="7" t="s">
        <v>11926</v>
      </c>
      <c r="BI3094"/>
      <c r="BJ3094"/>
    </row>
    <row r="3095" spans="2:62" x14ac:dyDescent="0.4">
      <c r="B3095" s="1">
        <v>16891</v>
      </c>
      <c r="C3095" s="6" t="s">
        <v>8</v>
      </c>
      <c r="D3095" s="6" t="s">
        <v>8</v>
      </c>
      <c r="E3095" s="6" t="s">
        <v>8482</v>
      </c>
      <c r="F3095" s="6" t="s">
        <v>1736</v>
      </c>
      <c r="G3095" s="6" t="s">
        <v>10616</v>
      </c>
      <c r="H3095" s="6" t="s">
        <v>10631</v>
      </c>
      <c r="I3095" s="6" t="s">
        <v>10676</v>
      </c>
      <c r="J3095" s="6" t="s">
        <v>5</v>
      </c>
      <c r="K3095" s="7">
        <v>0</v>
      </c>
      <c r="L3095" s="7">
        <f>IFERROR(VLOOKUP(SiscoTable[[#This Row],[Código]],Hoja2!A:B,2,0)*SiscoTable[[#This Row],[Provta(Uns)]],0)</f>
        <v>0</v>
      </c>
      <c r="M3095" s="7">
        <v>0</v>
      </c>
      <c r="N3095" s="7">
        <v>0</v>
      </c>
      <c r="O3095" s="7">
        <f>IFERROR(VLOOKUP(SiscoTable[[#This Row],[Código]],Hoja2!A:B,2,0)*SiscoTable[[#This Row],[Stock_actual]],0)</f>
        <v>0</v>
      </c>
      <c r="P3095" s="6" t="s">
        <v>7</v>
      </c>
      <c r="Q3095" s="7">
        <v>0</v>
      </c>
      <c r="R3095" s="7">
        <v>0</v>
      </c>
      <c r="S3095" s="7" t="s">
        <v>11926</v>
      </c>
      <c r="BI3095"/>
      <c r="BJ3095"/>
    </row>
    <row r="3096" spans="2:62" x14ac:dyDescent="0.4">
      <c r="B3096" s="1">
        <v>16892</v>
      </c>
      <c r="C3096" s="6" t="s">
        <v>8</v>
      </c>
      <c r="D3096" s="6" t="s">
        <v>30</v>
      </c>
      <c r="E3096" s="6" t="s">
        <v>8482</v>
      </c>
      <c r="F3096" s="6" t="s">
        <v>1736</v>
      </c>
      <c r="G3096" s="6" t="s">
        <v>10616</v>
      </c>
      <c r="H3096" s="6" t="s">
        <v>10622</v>
      </c>
      <c r="I3096" s="6" t="s">
        <v>10677</v>
      </c>
      <c r="J3096" s="6" t="s">
        <v>5</v>
      </c>
      <c r="K3096" s="7">
        <v>22</v>
      </c>
      <c r="L3096" s="7">
        <f>IFERROR(VLOOKUP(SiscoTable[[#This Row],[Código]],Hoja2!A:B,2,0)*SiscoTable[[#This Row],[Provta(Uns)]],0)</f>
        <v>44</v>
      </c>
      <c r="M3096" s="7">
        <v>0</v>
      </c>
      <c r="N3096" s="7">
        <v>21</v>
      </c>
      <c r="O3096" s="7">
        <f>IFERROR(VLOOKUP(SiscoTable[[#This Row],[Código]],Hoja2!A:B,2,0)*SiscoTable[[#This Row],[Stock_actual]],0)</f>
        <v>42</v>
      </c>
      <c r="P3096" s="6" t="s">
        <v>252</v>
      </c>
      <c r="Q3096" s="7">
        <v>24</v>
      </c>
      <c r="R3096" s="7">
        <v>43.97</v>
      </c>
      <c r="S3096" s="7" t="s">
        <v>11926</v>
      </c>
      <c r="BI3096"/>
      <c r="BJ3096"/>
    </row>
    <row r="3097" spans="2:62" x14ac:dyDescent="0.4">
      <c r="B3097" s="1">
        <v>16894</v>
      </c>
      <c r="C3097" s="6" t="s">
        <v>25</v>
      </c>
      <c r="D3097" s="6" t="s">
        <v>30</v>
      </c>
      <c r="E3097" s="6" t="s">
        <v>8482</v>
      </c>
      <c r="F3097" s="6" t="s">
        <v>1736</v>
      </c>
      <c r="G3097" s="6" t="s">
        <v>10616</v>
      </c>
      <c r="H3097" s="6" t="s">
        <v>10618</v>
      </c>
      <c r="I3097" s="6" t="s">
        <v>10626</v>
      </c>
      <c r="J3097" s="6" t="s">
        <v>5</v>
      </c>
      <c r="K3097" s="7">
        <v>34.5</v>
      </c>
      <c r="L3097" s="7">
        <f>IFERROR(VLOOKUP(SiscoTable[[#This Row],[Código]],Hoja2!A:B,2,0)*SiscoTable[[#This Row],[Provta(Uns)]],0)</f>
        <v>931.5</v>
      </c>
      <c r="M3097" s="7">
        <v>0</v>
      </c>
      <c r="N3097" s="7">
        <v>59</v>
      </c>
      <c r="O3097" s="7">
        <f>IFERROR(VLOOKUP(SiscoTable[[#This Row],[Código]],Hoja2!A:B,2,0)*SiscoTable[[#This Row],[Stock_actual]],0)</f>
        <v>1593</v>
      </c>
      <c r="P3097" s="6" t="s">
        <v>788</v>
      </c>
      <c r="Q3097" s="7">
        <v>38</v>
      </c>
      <c r="R3097" s="7">
        <v>0</v>
      </c>
      <c r="S3097" s="7" t="s">
        <v>11926</v>
      </c>
      <c r="BI3097"/>
      <c r="BJ3097"/>
    </row>
    <row r="3098" spans="2:62" x14ac:dyDescent="0.4">
      <c r="B3098" s="1">
        <v>16896</v>
      </c>
      <c r="C3098" s="6" t="s">
        <v>25</v>
      </c>
      <c r="D3098" s="6" t="s">
        <v>30</v>
      </c>
      <c r="E3098" s="6" t="s">
        <v>8482</v>
      </c>
      <c r="F3098" s="6" t="s">
        <v>1736</v>
      </c>
      <c r="G3098" s="6" t="s">
        <v>10616</v>
      </c>
      <c r="H3098" s="6" t="s">
        <v>10618</v>
      </c>
      <c r="I3098" s="6" t="s">
        <v>10627</v>
      </c>
      <c r="J3098" s="6" t="s">
        <v>5</v>
      </c>
      <c r="K3098" s="7">
        <v>14.33</v>
      </c>
      <c r="L3098" s="7">
        <f>IFERROR(VLOOKUP(SiscoTable[[#This Row],[Código]],Hoja2!A:B,2,0)*SiscoTable[[#This Row],[Provta(Uns)]],0)</f>
        <v>414.137</v>
      </c>
      <c r="M3098" s="7">
        <v>0</v>
      </c>
      <c r="N3098" s="7">
        <v>35</v>
      </c>
      <c r="O3098" s="7">
        <f>IFERROR(VLOOKUP(SiscoTable[[#This Row],[Código]],Hoja2!A:B,2,0)*SiscoTable[[#This Row],[Stock_actual]],0)</f>
        <v>1011.5</v>
      </c>
      <c r="P3098" s="6" t="s">
        <v>600</v>
      </c>
      <c r="Q3098" s="7">
        <v>16</v>
      </c>
      <c r="R3098" s="7">
        <v>0</v>
      </c>
      <c r="S3098" s="7" t="s">
        <v>11926</v>
      </c>
      <c r="BI3098"/>
      <c r="BJ3098"/>
    </row>
    <row r="3099" spans="2:62" x14ac:dyDescent="0.4">
      <c r="B3099" s="1">
        <v>16897</v>
      </c>
      <c r="C3099" s="6" t="s">
        <v>25</v>
      </c>
      <c r="D3099" s="6" t="s">
        <v>30</v>
      </c>
      <c r="E3099" s="6" t="s">
        <v>8482</v>
      </c>
      <c r="F3099" s="6" t="s">
        <v>1736</v>
      </c>
      <c r="G3099" s="6" t="s">
        <v>10616</v>
      </c>
      <c r="H3099" s="6" t="s">
        <v>10618</v>
      </c>
      <c r="I3099" s="6" t="s">
        <v>10628</v>
      </c>
      <c r="J3099" s="6" t="s">
        <v>5</v>
      </c>
      <c r="K3099" s="7">
        <v>7.5</v>
      </c>
      <c r="L3099" s="7">
        <f>IFERROR(VLOOKUP(SiscoTable[[#This Row],[Código]],Hoja2!A:B,2,0)*SiscoTable[[#This Row],[Provta(Uns)]],0)</f>
        <v>254.25</v>
      </c>
      <c r="M3099" s="7">
        <v>0</v>
      </c>
      <c r="N3099" s="7">
        <v>28</v>
      </c>
      <c r="O3099" s="7">
        <f>IFERROR(VLOOKUP(SiscoTable[[#This Row],[Código]],Hoja2!A:B,2,0)*SiscoTable[[#This Row],[Stock_actual]],0)</f>
        <v>949.19999999999993</v>
      </c>
      <c r="P3099" s="6" t="s">
        <v>3103</v>
      </c>
      <c r="Q3099" s="7">
        <v>8</v>
      </c>
      <c r="R3099" s="7">
        <v>0</v>
      </c>
      <c r="S3099" s="7" t="s">
        <v>11926</v>
      </c>
      <c r="BI3099"/>
      <c r="BJ3099"/>
    </row>
    <row r="3100" spans="2:62" x14ac:dyDescent="0.4">
      <c r="B3100" s="1">
        <v>16898</v>
      </c>
      <c r="C3100" s="6" t="s">
        <v>30</v>
      </c>
      <c r="D3100" s="6" t="s">
        <v>30</v>
      </c>
      <c r="E3100" s="6" t="s">
        <v>8482</v>
      </c>
      <c r="F3100" s="6" t="s">
        <v>1736</v>
      </c>
      <c r="G3100" s="6" t="s">
        <v>10616</v>
      </c>
      <c r="H3100" s="6" t="s">
        <v>10618</v>
      </c>
      <c r="I3100" s="6" t="s">
        <v>10663</v>
      </c>
      <c r="J3100" s="6" t="s">
        <v>5</v>
      </c>
      <c r="K3100" s="7">
        <v>7</v>
      </c>
      <c r="L3100" s="7">
        <f>IFERROR(VLOOKUP(SiscoTable[[#This Row],[Código]],Hoja2!A:B,2,0)*SiscoTable[[#This Row],[Provta(Uns)]],0)</f>
        <v>38.5</v>
      </c>
      <c r="M3100" s="7">
        <v>0</v>
      </c>
      <c r="N3100" s="7">
        <v>31</v>
      </c>
      <c r="O3100" s="7">
        <f>IFERROR(VLOOKUP(SiscoTable[[#This Row],[Código]],Hoja2!A:B,2,0)*SiscoTable[[#This Row],[Stock_actual]],0)</f>
        <v>170.5</v>
      </c>
      <c r="P3100" s="6" t="s">
        <v>1041</v>
      </c>
      <c r="Q3100" s="7">
        <v>8</v>
      </c>
      <c r="R3100" s="7">
        <v>0</v>
      </c>
      <c r="S3100" s="7" t="s">
        <v>11926</v>
      </c>
      <c r="BI3100"/>
      <c r="BJ3100"/>
    </row>
    <row r="3101" spans="2:62" x14ac:dyDescent="0.4">
      <c r="B3101" s="1">
        <v>16899</v>
      </c>
      <c r="C3101" s="6" t="s">
        <v>25</v>
      </c>
      <c r="D3101" s="6" t="s">
        <v>30</v>
      </c>
      <c r="E3101" s="6" t="s">
        <v>8482</v>
      </c>
      <c r="F3101" s="6" t="s">
        <v>1736</v>
      </c>
      <c r="G3101" s="6" t="s">
        <v>10616</v>
      </c>
      <c r="H3101" s="6" t="s">
        <v>10618</v>
      </c>
      <c r="I3101" s="6" t="s">
        <v>10629</v>
      </c>
      <c r="J3101" s="6" t="s">
        <v>5</v>
      </c>
      <c r="K3101" s="7">
        <v>20.170000000000002</v>
      </c>
      <c r="L3101" s="7">
        <f>IFERROR(VLOOKUP(SiscoTable[[#This Row],[Código]],Hoja2!A:B,2,0)*SiscoTable[[#This Row],[Provta(Uns)]],0)</f>
        <v>153.292</v>
      </c>
      <c r="M3101" s="7">
        <v>0</v>
      </c>
      <c r="N3101" s="7">
        <v>22</v>
      </c>
      <c r="O3101" s="7">
        <f>IFERROR(VLOOKUP(SiscoTable[[#This Row],[Código]],Hoja2!A:B,2,0)*SiscoTable[[#This Row],[Stock_actual]],0)</f>
        <v>167.2</v>
      </c>
      <c r="P3101" s="6" t="s">
        <v>565</v>
      </c>
      <c r="Q3101" s="7">
        <v>22</v>
      </c>
      <c r="R3101" s="7">
        <v>40.31</v>
      </c>
      <c r="S3101" s="7" t="s">
        <v>11926</v>
      </c>
      <c r="BI3101"/>
      <c r="BJ3101"/>
    </row>
    <row r="3102" spans="2:62" x14ac:dyDescent="0.4">
      <c r="B3102" s="1">
        <v>16900</v>
      </c>
      <c r="C3102" s="6" t="s">
        <v>8</v>
      </c>
      <c r="D3102" s="6" t="s">
        <v>8</v>
      </c>
      <c r="E3102" s="6" t="s">
        <v>8482</v>
      </c>
      <c r="F3102" s="6" t="s">
        <v>1736</v>
      </c>
      <c r="G3102" s="6" t="s">
        <v>10616</v>
      </c>
      <c r="H3102" s="6" t="s">
        <v>10631</v>
      </c>
      <c r="I3102" s="6" t="s">
        <v>10678</v>
      </c>
      <c r="J3102" s="6" t="s">
        <v>5</v>
      </c>
      <c r="K3102" s="7">
        <v>0</v>
      </c>
      <c r="L3102" s="7">
        <f>IFERROR(VLOOKUP(SiscoTable[[#This Row],[Código]],Hoja2!A:B,2,0)*SiscoTable[[#This Row],[Provta(Uns)]],0)</f>
        <v>0</v>
      </c>
      <c r="M3102" s="7">
        <v>0</v>
      </c>
      <c r="N3102" s="7">
        <v>3</v>
      </c>
      <c r="O3102" s="7">
        <f>IFERROR(VLOOKUP(SiscoTable[[#This Row],[Código]],Hoja2!A:B,2,0)*SiscoTable[[#This Row],[Stock_actual]],0)</f>
        <v>56.699999999999996</v>
      </c>
      <c r="P3102" s="6" t="s">
        <v>134</v>
      </c>
      <c r="Q3102" s="7">
        <v>0</v>
      </c>
      <c r="R3102" s="7">
        <v>0</v>
      </c>
      <c r="S3102" s="7" t="s">
        <v>11926</v>
      </c>
      <c r="BI3102"/>
      <c r="BJ3102"/>
    </row>
    <row r="3103" spans="2:62" x14ac:dyDescent="0.4">
      <c r="B3103" s="1">
        <v>16901</v>
      </c>
      <c r="C3103" s="6" t="s">
        <v>25</v>
      </c>
      <c r="D3103" s="6" t="s">
        <v>25</v>
      </c>
      <c r="E3103" s="6" t="s">
        <v>8482</v>
      </c>
      <c r="F3103" s="6" t="s">
        <v>1736</v>
      </c>
      <c r="G3103" s="6" t="s">
        <v>10616</v>
      </c>
      <c r="H3103" s="6" t="s">
        <v>10631</v>
      </c>
      <c r="I3103" s="6" t="s">
        <v>10630</v>
      </c>
      <c r="J3103" s="6" t="s">
        <v>5</v>
      </c>
      <c r="K3103" s="7">
        <v>25.17</v>
      </c>
      <c r="L3103" s="7">
        <f>IFERROR(VLOOKUP(SiscoTable[[#This Row],[Código]],Hoja2!A:B,2,0)*SiscoTable[[#This Row],[Provta(Uns)]],0)</f>
        <v>619.18200000000013</v>
      </c>
      <c r="M3103" s="7">
        <v>0</v>
      </c>
      <c r="N3103" s="7">
        <v>36</v>
      </c>
      <c r="O3103" s="7">
        <f>IFERROR(VLOOKUP(SiscoTable[[#This Row],[Código]],Hoja2!A:B,2,0)*SiscoTable[[#This Row],[Stock_actual]],0)</f>
        <v>885.6</v>
      </c>
      <c r="P3103" s="6" t="s">
        <v>558</v>
      </c>
      <c r="Q3103" s="7">
        <v>28</v>
      </c>
      <c r="R3103" s="7">
        <v>0</v>
      </c>
      <c r="S3103" s="7" t="s">
        <v>11926</v>
      </c>
      <c r="BI3103"/>
      <c r="BJ3103"/>
    </row>
    <row r="3104" spans="2:62" x14ac:dyDescent="0.4">
      <c r="B3104" s="1">
        <v>16902</v>
      </c>
      <c r="C3104" s="6" t="s">
        <v>25</v>
      </c>
      <c r="D3104" s="6" t="s">
        <v>30</v>
      </c>
      <c r="E3104" s="6" t="s">
        <v>8482</v>
      </c>
      <c r="F3104" s="6" t="s">
        <v>1736</v>
      </c>
      <c r="G3104" s="6" t="s">
        <v>10616</v>
      </c>
      <c r="H3104" s="6" t="s">
        <v>10618</v>
      </c>
      <c r="I3104" s="6" t="s">
        <v>10632</v>
      </c>
      <c r="J3104" s="6" t="s">
        <v>5</v>
      </c>
      <c r="K3104" s="7">
        <v>17.659999999999997</v>
      </c>
      <c r="L3104" s="7">
        <f>IFERROR(VLOOKUP(SiscoTable[[#This Row],[Código]],Hoja2!A:B,2,0)*SiscoTable[[#This Row],[Provta(Uns)]],0)</f>
        <v>660.48399999999981</v>
      </c>
      <c r="M3104" s="7">
        <v>0</v>
      </c>
      <c r="N3104" s="7">
        <v>51</v>
      </c>
      <c r="O3104" s="7">
        <f>IFERROR(VLOOKUP(SiscoTable[[#This Row],[Código]],Hoja2!A:B,2,0)*SiscoTable[[#This Row],[Stock_actual]],0)</f>
        <v>1907.3999999999999</v>
      </c>
      <c r="P3104" s="6" t="s">
        <v>1172</v>
      </c>
      <c r="Q3104" s="7">
        <v>19</v>
      </c>
      <c r="R3104" s="7">
        <v>0</v>
      </c>
      <c r="S3104" s="7" t="s">
        <v>11926</v>
      </c>
      <c r="BI3104"/>
      <c r="BJ3104"/>
    </row>
    <row r="3105" spans="2:62" x14ac:dyDescent="0.4">
      <c r="B3105" s="1">
        <v>16906</v>
      </c>
      <c r="C3105" s="6" t="s">
        <v>25</v>
      </c>
      <c r="D3105" s="6" t="s">
        <v>25</v>
      </c>
      <c r="E3105" s="6" t="s">
        <v>8482</v>
      </c>
      <c r="F3105" s="6" t="s">
        <v>1736</v>
      </c>
      <c r="G3105" s="6" t="s">
        <v>10616</v>
      </c>
      <c r="H3105" s="6" t="s">
        <v>10631</v>
      </c>
      <c r="I3105" s="6" t="s">
        <v>10633</v>
      </c>
      <c r="J3105" s="6" t="s">
        <v>5</v>
      </c>
      <c r="K3105" s="7">
        <v>76.67</v>
      </c>
      <c r="L3105" s="7">
        <f>IFERROR(VLOOKUP(SiscoTable[[#This Row],[Código]],Hoja2!A:B,2,0)*SiscoTable[[#This Row],[Provta(Uns)]],0)</f>
        <v>705.36399999999992</v>
      </c>
      <c r="M3105" s="7">
        <v>0</v>
      </c>
      <c r="N3105" s="7">
        <v>86</v>
      </c>
      <c r="O3105" s="7">
        <f>IFERROR(VLOOKUP(SiscoTable[[#This Row],[Código]],Hoja2!A:B,2,0)*SiscoTable[[#This Row],[Stock_actual]],0)</f>
        <v>791.19999999999993</v>
      </c>
      <c r="P3105" s="6" t="s">
        <v>671</v>
      </c>
      <c r="Q3105" s="7">
        <v>84</v>
      </c>
      <c r="R3105" s="7">
        <v>0</v>
      </c>
      <c r="S3105" s="7" t="s">
        <v>11926</v>
      </c>
      <c r="BI3105"/>
      <c r="BJ3105"/>
    </row>
    <row r="3106" spans="2:62" x14ac:dyDescent="0.4">
      <c r="B3106" s="1">
        <v>16907</v>
      </c>
      <c r="C3106" s="6" t="s">
        <v>25</v>
      </c>
      <c r="D3106" s="6" t="s">
        <v>25</v>
      </c>
      <c r="E3106" s="6" t="s">
        <v>8482</v>
      </c>
      <c r="F3106" s="6" t="s">
        <v>1736</v>
      </c>
      <c r="G3106" s="6" t="s">
        <v>10616</v>
      </c>
      <c r="H3106" s="6" t="s">
        <v>10618</v>
      </c>
      <c r="I3106" s="6" t="s">
        <v>10634</v>
      </c>
      <c r="J3106" s="6" t="s">
        <v>5</v>
      </c>
      <c r="K3106" s="7">
        <v>20.67</v>
      </c>
      <c r="L3106" s="7">
        <f>IFERROR(VLOOKUP(SiscoTable[[#This Row],[Código]],Hoja2!A:B,2,0)*SiscoTable[[#This Row],[Provta(Uns)]],0)</f>
        <v>194.29800000000003</v>
      </c>
      <c r="M3106" s="7">
        <v>0</v>
      </c>
      <c r="N3106" s="7">
        <v>48</v>
      </c>
      <c r="O3106" s="7">
        <f>IFERROR(VLOOKUP(SiscoTable[[#This Row],[Código]],Hoja2!A:B,2,0)*SiscoTable[[#This Row],[Stock_actual]],0)</f>
        <v>451.20000000000005</v>
      </c>
      <c r="P3106" s="6" t="s">
        <v>1159</v>
      </c>
      <c r="Q3106" s="7">
        <v>23</v>
      </c>
      <c r="R3106" s="7">
        <v>0</v>
      </c>
      <c r="S3106" s="7" t="s">
        <v>11926</v>
      </c>
      <c r="BI3106"/>
      <c r="BJ3106"/>
    </row>
    <row r="3107" spans="2:62" x14ac:dyDescent="0.4">
      <c r="B3107" s="1">
        <v>16908</v>
      </c>
      <c r="C3107" s="6" t="s">
        <v>30</v>
      </c>
      <c r="D3107" s="6" t="s">
        <v>30</v>
      </c>
      <c r="E3107" s="6" t="s">
        <v>8482</v>
      </c>
      <c r="F3107" s="6" t="s">
        <v>9030</v>
      </c>
      <c r="G3107" s="6" t="s">
        <v>10068</v>
      </c>
      <c r="H3107" s="6" t="s">
        <v>10088</v>
      </c>
      <c r="I3107" s="6" t="s">
        <v>10087</v>
      </c>
      <c r="J3107" s="6" t="s">
        <v>5</v>
      </c>
      <c r="K3107" s="7">
        <v>10.33</v>
      </c>
      <c r="L3107" s="7">
        <f>IFERROR(VLOOKUP(SiscoTable[[#This Row],[Código]],Hoja2!A:B,2,0)*SiscoTable[[#This Row],[Provta(Uns)]],0)</f>
        <v>55.782000000000004</v>
      </c>
      <c r="M3107" s="7">
        <v>0</v>
      </c>
      <c r="N3107" s="7">
        <v>39</v>
      </c>
      <c r="O3107" s="7">
        <f>IFERROR(VLOOKUP(SiscoTable[[#This Row],[Código]],Hoja2!A:B,2,0)*SiscoTable[[#This Row],[Stock_actual]],0)</f>
        <v>210.60000000000002</v>
      </c>
      <c r="P3107" s="6" t="s">
        <v>415</v>
      </c>
      <c r="Q3107" s="7">
        <v>11</v>
      </c>
      <c r="R3107" s="7">
        <v>0</v>
      </c>
      <c r="S3107" s="7" t="s">
        <v>11926</v>
      </c>
      <c r="BI3107"/>
      <c r="BJ3107"/>
    </row>
    <row r="3108" spans="2:62" x14ac:dyDescent="0.4">
      <c r="B3108" s="1">
        <v>16909</v>
      </c>
      <c r="C3108" s="6" t="s">
        <v>8</v>
      </c>
      <c r="D3108" s="6" t="s">
        <v>8</v>
      </c>
      <c r="E3108" s="6" t="s">
        <v>8482</v>
      </c>
      <c r="F3108" s="6" t="s">
        <v>9030</v>
      </c>
      <c r="G3108" s="6" t="s">
        <v>10068</v>
      </c>
      <c r="H3108" s="6" t="s">
        <v>10088</v>
      </c>
      <c r="I3108" s="6" t="s">
        <v>10130</v>
      </c>
      <c r="J3108" s="6" t="s">
        <v>5</v>
      </c>
      <c r="K3108" s="7">
        <v>4</v>
      </c>
      <c r="L3108" s="7">
        <f>IFERROR(VLOOKUP(SiscoTable[[#This Row],[Código]],Hoja2!A:B,2,0)*SiscoTable[[#This Row],[Provta(Uns)]],0)</f>
        <v>23.2</v>
      </c>
      <c r="M3108" s="7">
        <v>0</v>
      </c>
      <c r="N3108" s="7">
        <v>22</v>
      </c>
      <c r="O3108" s="7">
        <f>IFERROR(VLOOKUP(SiscoTable[[#This Row],[Código]],Hoja2!A:B,2,0)*SiscoTable[[#This Row],[Stock_actual]],0)</f>
        <v>127.6</v>
      </c>
      <c r="P3108" s="6" t="s">
        <v>2361</v>
      </c>
      <c r="Q3108" s="7">
        <v>4</v>
      </c>
      <c r="R3108" s="7">
        <v>0</v>
      </c>
      <c r="S3108" s="7" t="s">
        <v>11926</v>
      </c>
      <c r="BI3108"/>
      <c r="BJ3108"/>
    </row>
    <row r="3109" spans="2:62" x14ac:dyDescent="0.4">
      <c r="B3109" s="1">
        <v>16910</v>
      </c>
      <c r="C3109" s="6" t="s">
        <v>30</v>
      </c>
      <c r="D3109" s="6" t="s">
        <v>8</v>
      </c>
      <c r="E3109" s="6" t="s">
        <v>8482</v>
      </c>
      <c r="F3109" s="6" t="s">
        <v>9030</v>
      </c>
      <c r="G3109" s="6" t="s">
        <v>9271</v>
      </c>
      <c r="H3109" s="6" t="s">
        <v>8651</v>
      </c>
      <c r="I3109" s="6" t="s">
        <v>9277</v>
      </c>
      <c r="J3109" s="6" t="s">
        <v>5</v>
      </c>
      <c r="K3109" s="7">
        <v>0.5</v>
      </c>
      <c r="L3109" s="7">
        <f>IFERROR(VLOOKUP(SiscoTable[[#This Row],[Código]],Hoja2!A:B,2,0)*SiscoTable[[#This Row],[Provta(Uns)]],0)</f>
        <v>33.5</v>
      </c>
      <c r="M3109" s="7">
        <v>0</v>
      </c>
      <c r="N3109" s="7">
        <v>5</v>
      </c>
      <c r="O3109" s="7">
        <f>IFERROR(VLOOKUP(SiscoTable[[#This Row],[Código]],Hoja2!A:B,2,0)*SiscoTable[[#This Row],[Stock_actual]],0)</f>
        <v>335</v>
      </c>
      <c r="P3109" s="6" t="s">
        <v>240</v>
      </c>
      <c r="Q3109" s="7">
        <v>1</v>
      </c>
      <c r="R3109" s="7">
        <v>0</v>
      </c>
      <c r="S3109" s="7" t="s">
        <v>11926</v>
      </c>
      <c r="BI3109"/>
      <c r="BJ3109"/>
    </row>
    <row r="3110" spans="2:62" x14ac:dyDescent="0.4">
      <c r="B3110" s="1">
        <v>16912</v>
      </c>
      <c r="C3110" s="6" t="s">
        <v>8</v>
      </c>
      <c r="D3110" s="6" t="s">
        <v>8</v>
      </c>
      <c r="E3110" s="6" t="s">
        <v>8482</v>
      </c>
      <c r="F3110" s="6" t="s">
        <v>9030</v>
      </c>
      <c r="G3110" s="6" t="s">
        <v>9271</v>
      </c>
      <c r="H3110" s="6" t="s">
        <v>9276</v>
      </c>
      <c r="I3110" s="6" t="s">
        <v>9285</v>
      </c>
      <c r="J3110" s="6" t="s">
        <v>5</v>
      </c>
      <c r="K3110" s="7">
        <v>0.33</v>
      </c>
      <c r="L3110" s="7">
        <f>IFERROR(VLOOKUP(SiscoTable[[#This Row],[Código]],Hoja2!A:B,2,0)*SiscoTable[[#This Row],[Provta(Uns)]],0)</f>
        <v>1.32</v>
      </c>
      <c r="M3110" s="7">
        <v>0</v>
      </c>
      <c r="N3110" s="7">
        <v>0</v>
      </c>
      <c r="O3110" s="7">
        <f>IFERROR(VLOOKUP(SiscoTable[[#This Row],[Código]],Hoja2!A:B,2,0)*SiscoTable[[#This Row],[Stock_actual]],0)</f>
        <v>0</v>
      </c>
      <c r="P3110" s="6" t="s">
        <v>7</v>
      </c>
      <c r="Q3110" s="7">
        <v>0</v>
      </c>
      <c r="R3110" s="7">
        <v>0</v>
      </c>
      <c r="S3110" s="7" t="s">
        <v>11926</v>
      </c>
      <c r="BI3110"/>
      <c r="BJ3110"/>
    </row>
    <row r="3111" spans="2:62" x14ac:dyDescent="0.4">
      <c r="B3111" s="1">
        <v>16913</v>
      </c>
      <c r="C3111" s="6" t="s">
        <v>8</v>
      </c>
      <c r="D3111" s="6" t="s">
        <v>8</v>
      </c>
      <c r="E3111" s="6" t="s">
        <v>8482</v>
      </c>
      <c r="F3111" s="6" t="s">
        <v>9030</v>
      </c>
      <c r="G3111" s="6" t="s">
        <v>9271</v>
      </c>
      <c r="H3111" s="6" t="s">
        <v>9276</v>
      </c>
      <c r="I3111" s="6" t="s">
        <v>9286</v>
      </c>
      <c r="J3111" s="6" t="s">
        <v>5</v>
      </c>
      <c r="K3111" s="7">
        <v>0.83</v>
      </c>
      <c r="L3111" s="7">
        <f>IFERROR(VLOOKUP(SiscoTable[[#This Row],[Código]],Hoja2!A:B,2,0)*SiscoTable[[#This Row],[Provta(Uns)]],0)</f>
        <v>24.484999999999999</v>
      </c>
      <c r="M3111" s="7">
        <v>0</v>
      </c>
      <c r="N3111" s="7">
        <v>15</v>
      </c>
      <c r="O3111" s="7">
        <f>IFERROR(VLOOKUP(SiscoTable[[#This Row],[Código]],Hoja2!A:B,2,0)*SiscoTable[[#This Row],[Stock_actual]],0)</f>
        <v>442.5</v>
      </c>
      <c r="P3111" s="6" t="s">
        <v>4028</v>
      </c>
      <c r="Q3111" s="7">
        <v>1</v>
      </c>
      <c r="R3111" s="7">
        <v>0</v>
      </c>
      <c r="S3111" s="7" t="s">
        <v>11926</v>
      </c>
      <c r="BI3111"/>
      <c r="BJ3111"/>
    </row>
    <row r="3112" spans="2:62" x14ac:dyDescent="0.4">
      <c r="B3112" s="1">
        <v>16914</v>
      </c>
      <c r="C3112" s="6" t="s">
        <v>30</v>
      </c>
      <c r="D3112" s="6" t="s">
        <v>8</v>
      </c>
      <c r="E3112" s="6" t="s">
        <v>8482</v>
      </c>
      <c r="F3112" s="6" t="s">
        <v>8641</v>
      </c>
      <c r="G3112" s="6" t="s">
        <v>8649</v>
      </c>
      <c r="H3112" s="6" t="s">
        <v>8651</v>
      </c>
      <c r="I3112" s="6" t="s">
        <v>8656</v>
      </c>
      <c r="J3112" s="6" t="s">
        <v>5</v>
      </c>
      <c r="K3112" s="7">
        <v>2.33</v>
      </c>
      <c r="L3112" s="7">
        <f>IFERROR(VLOOKUP(SiscoTable[[#This Row],[Código]],Hoja2!A:B,2,0)*SiscoTable[[#This Row],[Provta(Uns)]],0)</f>
        <v>36.347999999999999</v>
      </c>
      <c r="M3112" s="7">
        <v>0</v>
      </c>
      <c r="N3112" s="7">
        <v>8</v>
      </c>
      <c r="O3112" s="7">
        <f>IFERROR(VLOOKUP(SiscoTable[[#This Row],[Código]],Hoja2!A:B,2,0)*SiscoTable[[#This Row],[Stock_actual]],0)</f>
        <v>124.8</v>
      </c>
      <c r="P3112" s="6" t="s">
        <v>1451</v>
      </c>
      <c r="Q3112" s="7">
        <v>3</v>
      </c>
      <c r="R3112" s="7">
        <v>0</v>
      </c>
      <c r="S3112" s="7" t="s">
        <v>11926</v>
      </c>
      <c r="BI3112"/>
      <c r="BJ3112"/>
    </row>
    <row r="3113" spans="2:62" x14ac:dyDescent="0.4">
      <c r="B3113" s="1">
        <v>16915</v>
      </c>
      <c r="C3113" s="6" t="s">
        <v>25</v>
      </c>
      <c r="D3113" s="6" t="s">
        <v>30</v>
      </c>
      <c r="E3113" s="6" t="s">
        <v>8482</v>
      </c>
      <c r="F3113" s="6" t="s">
        <v>8641</v>
      </c>
      <c r="G3113" s="6" t="s">
        <v>8649</v>
      </c>
      <c r="H3113" s="6" t="s">
        <v>8651</v>
      </c>
      <c r="I3113" s="6" t="s">
        <v>8650</v>
      </c>
      <c r="J3113" s="6" t="s">
        <v>5</v>
      </c>
      <c r="K3113" s="7">
        <v>6.67</v>
      </c>
      <c r="L3113" s="7">
        <f>IFERROR(VLOOKUP(SiscoTable[[#This Row],[Código]],Hoja2!A:B,2,0)*SiscoTable[[#This Row],[Provta(Uns)]],0)</f>
        <v>120.06</v>
      </c>
      <c r="M3113" s="7">
        <v>0</v>
      </c>
      <c r="N3113" s="7">
        <v>46</v>
      </c>
      <c r="O3113" s="7">
        <f>IFERROR(VLOOKUP(SiscoTable[[#This Row],[Código]],Hoja2!A:B,2,0)*SiscoTable[[#This Row],[Stock_actual]],0)</f>
        <v>828</v>
      </c>
      <c r="P3113" s="6" t="s">
        <v>5093</v>
      </c>
      <c r="Q3113" s="7">
        <v>7</v>
      </c>
      <c r="R3113" s="7">
        <v>0</v>
      </c>
      <c r="S3113" s="7" t="s">
        <v>11926</v>
      </c>
      <c r="BI3113"/>
      <c r="BJ3113"/>
    </row>
    <row r="3114" spans="2:62" x14ac:dyDescent="0.4">
      <c r="B3114" s="1">
        <v>16916</v>
      </c>
      <c r="C3114" s="6" t="s">
        <v>8</v>
      </c>
      <c r="D3114" s="6" t="s">
        <v>8</v>
      </c>
      <c r="E3114" s="6" t="s">
        <v>8482</v>
      </c>
      <c r="F3114" s="6" t="s">
        <v>9030</v>
      </c>
      <c r="G3114" s="6" t="s">
        <v>9271</v>
      </c>
      <c r="H3114" s="6" t="s">
        <v>8651</v>
      </c>
      <c r="I3114" s="6" t="s">
        <v>9287</v>
      </c>
      <c r="J3114" s="6" t="s">
        <v>5</v>
      </c>
      <c r="K3114" s="7">
        <v>0.83</v>
      </c>
      <c r="L3114" s="7">
        <f>IFERROR(VLOOKUP(SiscoTable[[#This Row],[Código]],Hoja2!A:B,2,0)*SiscoTable[[#This Row],[Provta(Uns)]],0)</f>
        <v>45.317999999999998</v>
      </c>
      <c r="M3114" s="7">
        <v>0</v>
      </c>
      <c r="N3114" s="7">
        <v>6</v>
      </c>
      <c r="O3114" s="7">
        <f>IFERROR(VLOOKUP(SiscoTable[[#This Row],[Código]],Hoja2!A:B,2,0)*SiscoTable[[#This Row],[Stock_actual]],0)</f>
        <v>327.60000000000002</v>
      </c>
      <c r="P3114" s="6" t="s">
        <v>1973</v>
      </c>
      <c r="Q3114" s="7">
        <v>1</v>
      </c>
      <c r="R3114" s="7">
        <v>0</v>
      </c>
      <c r="S3114" s="7" t="s">
        <v>11926</v>
      </c>
      <c r="BI3114"/>
      <c r="BJ3114"/>
    </row>
    <row r="3115" spans="2:62" x14ac:dyDescent="0.4">
      <c r="B3115" s="1">
        <v>16917</v>
      </c>
      <c r="C3115" s="6" t="s">
        <v>30</v>
      </c>
      <c r="D3115" s="6" t="s">
        <v>8</v>
      </c>
      <c r="E3115" s="6" t="s">
        <v>8482</v>
      </c>
      <c r="F3115" s="6" t="s">
        <v>9030</v>
      </c>
      <c r="G3115" s="6" t="s">
        <v>9271</v>
      </c>
      <c r="H3115" s="6" t="s">
        <v>8651</v>
      </c>
      <c r="I3115" s="6" t="s">
        <v>9278</v>
      </c>
      <c r="J3115" s="6" t="s">
        <v>5</v>
      </c>
      <c r="K3115" s="7">
        <v>0.5</v>
      </c>
      <c r="L3115" s="7">
        <f>IFERROR(VLOOKUP(SiscoTable[[#This Row],[Código]],Hoja2!A:B,2,0)*SiscoTable[[#This Row],[Provta(Uns)]],0)</f>
        <v>27.25</v>
      </c>
      <c r="M3115" s="7">
        <v>0</v>
      </c>
      <c r="N3115" s="7">
        <v>6</v>
      </c>
      <c r="O3115" s="7">
        <f>IFERROR(VLOOKUP(SiscoTable[[#This Row],[Código]],Hoja2!A:B,2,0)*SiscoTable[[#This Row],[Stock_actual]],0)</f>
        <v>327</v>
      </c>
      <c r="P3115" s="6" t="s">
        <v>1828</v>
      </c>
      <c r="Q3115" s="7">
        <v>1</v>
      </c>
      <c r="R3115" s="7">
        <v>0</v>
      </c>
      <c r="S3115" s="7" t="s">
        <v>11926</v>
      </c>
      <c r="BI3115"/>
      <c r="BJ3115"/>
    </row>
    <row r="3116" spans="2:62" x14ac:dyDescent="0.4">
      <c r="B3116" s="1">
        <v>16918</v>
      </c>
      <c r="C3116" s="6" t="s">
        <v>30</v>
      </c>
      <c r="D3116" s="6" t="s">
        <v>8</v>
      </c>
      <c r="E3116" s="6" t="s">
        <v>8482</v>
      </c>
      <c r="F3116" s="6" t="s">
        <v>9030</v>
      </c>
      <c r="G3116" s="6" t="s">
        <v>9271</v>
      </c>
      <c r="H3116" s="6" t="s">
        <v>8651</v>
      </c>
      <c r="I3116" s="6" t="s">
        <v>9279</v>
      </c>
      <c r="J3116" s="6" t="s">
        <v>5</v>
      </c>
      <c r="K3116" s="7">
        <v>1</v>
      </c>
      <c r="L3116" s="7">
        <f>IFERROR(VLOOKUP(SiscoTable[[#This Row],[Código]],Hoja2!A:B,2,0)*SiscoTable[[#This Row],[Provta(Uns)]],0)</f>
        <v>47.9</v>
      </c>
      <c r="M3116" s="7">
        <v>0</v>
      </c>
      <c r="N3116" s="7">
        <v>6</v>
      </c>
      <c r="O3116" s="7">
        <f>IFERROR(VLOOKUP(SiscoTable[[#This Row],[Código]],Hoja2!A:B,2,0)*SiscoTable[[#This Row],[Stock_actual]],0)</f>
        <v>287.39999999999998</v>
      </c>
      <c r="P3116" s="6" t="s">
        <v>1014</v>
      </c>
      <c r="Q3116" s="7">
        <v>1</v>
      </c>
      <c r="R3116" s="7">
        <v>0</v>
      </c>
      <c r="S3116" s="7" t="s">
        <v>11926</v>
      </c>
      <c r="BI3116"/>
      <c r="BJ3116"/>
    </row>
    <row r="3117" spans="2:62" x14ac:dyDescent="0.4">
      <c r="B3117" s="1">
        <v>16919</v>
      </c>
      <c r="C3117" s="6" t="s">
        <v>30</v>
      </c>
      <c r="D3117" s="6" t="s">
        <v>8</v>
      </c>
      <c r="E3117" s="6" t="s">
        <v>8482</v>
      </c>
      <c r="F3117" s="6" t="s">
        <v>9030</v>
      </c>
      <c r="G3117" s="6" t="s">
        <v>9271</v>
      </c>
      <c r="H3117" s="6" t="s">
        <v>8651</v>
      </c>
      <c r="I3117" s="6" t="s">
        <v>9280</v>
      </c>
      <c r="J3117" s="6" t="s">
        <v>5</v>
      </c>
      <c r="K3117" s="7">
        <v>1.33</v>
      </c>
      <c r="L3117" s="7">
        <f>IFERROR(VLOOKUP(SiscoTable[[#This Row],[Código]],Hoja2!A:B,2,0)*SiscoTable[[#This Row],[Provta(Uns)]],0)</f>
        <v>89.11</v>
      </c>
      <c r="M3117" s="7">
        <v>0</v>
      </c>
      <c r="N3117" s="7">
        <v>7</v>
      </c>
      <c r="O3117" s="7">
        <f>IFERROR(VLOOKUP(SiscoTable[[#This Row],[Código]],Hoja2!A:B,2,0)*SiscoTable[[#This Row],[Stock_actual]],0)</f>
        <v>469</v>
      </c>
      <c r="P3117" s="6" t="s">
        <v>492</v>
      </c>
      <c r="Q3117" s="7">
        <v>1</v>
      </c>
      <c r="R3117" s="7">
        <v>0</v>
      </c>
      <c r="S3117" s="7" t="s">
        <v>11926</v>
      </c>
      <c r="BI3117"/>
      <c r="BJ3117"/>
    </row>
    <row r="3118" spans="2:62" x14ac:dyDescent="0.4">
      <c r="B3118" s="1">
        <v>16920</v>
      </c>
      <c r="C3118" s="6" t="s">
        <v>30</v>
      </c>
      <c r="D3118" s="6" t="s">
        <v>8</v>
      </c>
      <c r="E3118" s="6" t="s">
        <v>8482</v>
      </c>
      <c r="F3118" s="6" t="s">
        <v>9030</v>
      </c>
      <c r="G3118" s="6" t="s">
        <v>9271</v>
      </c>
      <c r="H3118" s="6" t="s">
        <v>8651</v>
      </c>
      <c r="I3118" s="6" t="s">
        <v>9281</v>
      </c>
      <c r="J3118" s="6" t="s">
        <v>5</v>
      </c>
      <c r="K3118" s="7">
        <v>1.5</v>
      </c>
      <c r="L3118" s="7">
        <f>IFERROR(VLOOKUP(SiscoTable[[#This Row],[Código]],Hoja2!A:B,2,0)*SiscoTable[[#This Row],[Provta(Uns)]],0)</f>
        <v>96.899999999999991</v>
      </c>
      <c r="M3118" s="7">
        <v>0</v>
      </c>
      <c r="N3118" s="7">
        <v>8</v>
      </c>
      <c r="O3118" s="7">
        <f>IFERROR(VLOOKUP(SiscoTable[[#This Row],[Código]],Hoja2!A:B,2,0)*SiscoTable[[#This Row],[Stock_actual]],0)</f>
        <v>516.79999999999995</v>
      </c>
      <c r="P3118" s="6" t="s">
        <v>3301</v>
      </c>
      <c r="Q3118" s="7">
        <v>2</v>
      </c>
      <c r="R3118" s="7">
        <v>0</v>
      </c>
      <c r="S3118" s="7" t="s">
        <v>11926</v>
      </c>
      <c r="BI3118"/>
      <c r="BJ3118"/>
    </row>
    <row r="3119" spans="2:62" x14ac:dyDescent="0.4">
      <c r="B3119" s="1">
        <v>16921</v>
      </c>
      <c r="C3119" s="6" t="s">
        <v>8</v>
      </c>
      <c r="D3119" s="6" t="s">
        <v>8</v>
      </c>
      <c r="E3119" s="6" t="s">
        <v>8482</v>
      </c>
      <c r="F3119" s="6" t="s">
        <v>9030</v>
      </c>
      <c r="G3119" s="6" t="s">
        <v>9271</v>
      </c>
      <c r="H3119" s="6" t="s">
        <v>8651</v>
      </c>
      <c r="I3119" s="6" t="s">
        <v>9288</v>
      </c>
      <c r="J3119" s="6" t="s">
        <v>5</v>
      </c>
      <c r="K3119" s="7">
        <v>0.5</v>
      </c>
      <c r="L3119" s="7">
        <f>IFERROR(VLOOKUP(SiscoTable[[#This Row],[Código]],Hoja2!A:B,2,0)*SiscoTable[[#This Row],[Provta(Uns)]],0)</f>
        <v>17.45</v>
      </c>
      <c r="M3119" s="7">
        <v>0</v>
      </c>
      <c r="N3119" s="7">
        <v>0</v>
      </c>
      <c r="O3119" s="7">
        <f>IFERROR(VLOOKUP(SiscoTable[[#This Row],[Código]],Hoja2!A:B,2,0)*SiscoTable[[#This Row],[Stock_actual]],0)</f>
        <v>0</v>
      </c>
      <c r="P3119" s="6" t="s">
        <v>7</v>
      </c>
      <c r="Q3119" s="7">
        <v>1</v>
      </c>
      <c r="R3119" s="7">
        <v>1.2</v>
      </c>
      <c r="S3119" s="7" t="s">
        <v>11926</v>
      </c>
      <c r="BI3119"/>
      <c r="BJ3119"/>
    </row>
    <row r="3120" spans="2:62" x14ac:dyDescent="0.4">
      <c r="B3120" s="1">
        <v>16922</v>
      </c>
      <c r="C3120" s="6" t="s">
        <v>8</v>
      </c>
      <c r="D3120" s="6" t="s">
        <v>8</v>
      </c>
      <c r="E3120" s="6" t="s">
        <v>8482</v>
      </c>
      <c r="F3120" s="6" t="s">
        <v>9030</v>
      </c>
      <c r="G3120" s="6" t="s">
        <v>9271</v>
      </c>
      <c r="H3120" s="6" t="s">
        <v>8651</v>
      </c>
      <c r="I3120" s="6" t="s">
        <v>9289</v>
      </c>
      <c r="J3120" s="6" t="s">
        <v>5</v>
      </c>
      <c r="K3120" s="7">
        <v>0.67</v>
      </c>
      <c r="L3120" s="7">
        <f>IFERROR(VLOOKUP(SiscoTable[[#This Row],[Código]],Hoja2!A:B,2,0)*SiscoTable[[#This Row],[Provta(Uns)]],0)</f>
        <v>38.525000000000006</v>
      </c>
      <c r="M3120" s="7">
        <v>0</v>
      </c>
      <c r="N3120" s="7">
        <v>0</v>
      </c>
      <c r="O3120" s="7">
        <f>IFERROR(VLOOKUP(SiscoTable[[#This Row],[Código]],Hoja2!A:B,2,0)*SiscoTable[[#This Row],[Stock_actual]],0)</f>
        <v>0</v>
      </c>
      <c r="P3120" s="6" t="s">
        <v>7</v>
      </c>
      <c r="Q3120" s="7">
        <v>1</v>
      </c>
      <c r="R3120" s="7">
        <v>1.2</v>
      </c>
      <c r="S3120" s="7" t="s">
        <v>11926</v>
      </c>
      <c r="BI3120"/>
      <c r="BJ3120"/>
    </row>
    <row r="3121" spans="2:62" x14ac:dyDescent="0.4">
      <c r="B3121" s="1">
        <v>16923</v>
      </c>
      <c r="C3121" s="6" t="s">
        <v>30</v>
      </c>
      <c r="D3121" s="6" t="s">
        <v>30</v>
      </c>
      <c r="E3121" s="6" t="s">
        <v>8482</v>
      </c>
      <c r="F3121" s="6" t="s">
        <v>8641</v>
      </c>
      <c r="G3121" s="6" t="s">
        <v>8649</v>
      </c>
      <c r="H3121" s="6" t="s">
        <v>8651</v>
      </c>
      <c r="I3121" s="6" t="s">
        <v>8657</v>
      </c>
      <c r="J3121" s="6" t="s">
        <v>5</v>
      </c>
      <c r="K3121" s="7">
        <v>1.33</v>
      </c>
      <c r="L3121" s="7">
        <f>IFERROR(VLOOKUP(SiscoTable[[#This Row],[Código]],Hoja2!A:B,2,0)*SiscoTable[[#This Row],[Provta(Uns)]],0)</f>
        <v>7.7140000000000004</v>
      </c>
      <c r="M3121" s="7">
        <v>0</v>
      </c>
      <c r="N3121" s="7">
        <v>0</v>
      </c>
      <c r="O3121" s="7">
        <f>IFERROR(VLOOKUP(SiscoTable[[#This Row],[Código]],Hoja2!A:B,2,0)*SiscoTable[[#This Row],[Stock_actual]],0)</f>
        <v>0</v>
      </c>
      <c r="P3121" s="6" t="s">
        <v>7</v>
      </c>
      <c r="Q3121" s="7">
        <v>1</v>
      </c>
      <c r="R3121" s="7">
        <v>2.4</v>
      </c>
      <c r="S3121" s="7" t="s">
        <v>11926</v>
      </c>
      <c r="BI3121"/>
      <c r="BJ3121"/>
    </row>
    <row r="3122" spans="2:62" x14ac:dyDescent="0.4">
      <c r="B3122" s="1">
        <v>16924</v>
      </c>
      <c r="C3122" s="6" t="s">
        <v>8</v>
      </c>
      <c r="D3122" s="6" t="s">
        <v>8</v>
      </c>
      <c r="E3122" s="6" t="s">
        <v>8482</v>
      </c>
      <c r="F3122" s="6" t="s">
        <v>9030</v>
      </c>
      <c r="G3122" s="6" t="s">
        <v>9271</v>
      </c>
      <c r="H3122" s="6" t="s">
        <v>8651</v>
      </c>
      <c r="I3122" s="6" t="s">
        <v>9290</v>
      </c>
      <c r="J3122" s="6" t="s">
        <v>5</v>
      </c>
      <c r="K3122" s="7">
        <v>0</v>
      </c>
      <c r="L3122" s="7">
        <f>IFERROR(VLOOKUP(SiscoTable[[#This Row],[Código]],Hoja2!A:B,2,0)*SiscoTable[[#This Row],[Provta(Uns)]],0)</f>
        <v>0</v>
      </c>
      <c r="M3122" s="7">
        <v>0</v>
      </c>
      <c r="N3122" s="7">
        <v>0</v>
      </c>
      <c r="O3122" s="7">
        <f>IFERROR(VLOOKUP(SiscoTable[[#This Row],[Código]],Hoja2!A:B,2,0)*SiscoTable[[#This Row],[Stock_actual]],0)</f>
        <v>0</v>
      </c>
      <c r="P3122" s="6" t="s">
        <v>7</v>
      </c>
      <c r="Q3122" s="7">
        <v>0</v>
      </c>
      <c r="R3122" s="7">
        <v>0</v>
      </c>
      <c r="S3122" s="7" t="s">
        <v>11926</v>
      </c>
      <c r="BI3122"/>
      <c r="BJ3122"/>
    </row>
    <row r="3123" spans="2:62" x14ac:dyDescent="0.4">
      <c r="B3123" s="1">
        <v>16925</v>
      </c>
      <c r="C3123" s="6" t="s">
        <v>8</v>
      </c>
      <c r="D3123" s="6" t="s">
        <v>8</v>
      </c>
      <c r="E3123" s="6" t="s">
        <v>8482</v>
      </c>
      <c r="F3123" s="6" t="s">
        <v>8641</v>
      </c>
      <c r="G3123" s="6" t="s">
        <v>8649</v>
      </c>
      <c r="H3123" s="6" t="s">
        <v>8651</v>
      </c>
      <c r="I3123" s="6" t="s">
        <v>8700</v>
      </c>
      <c r="J3123" s="6" t="s">
        <v>5</v>
      </c>
      <c r="K3123" s="7">
        <v>1.33</v>
      </c>
      <c r="L3123" s="7">
        <f>IFERROR(VLOOKUP(SiscoTable[[#This Row],[Código]],Hoja2!A:B,2,0)*SiscoTable[[#This Row],[Provta(Uns)]],0)</f>
        <v>35.245000000000005</v>
      </c>
      <c r="M3123" s="7">
        <v>0</v>
      </c>
      <c r="N3123" s="7">
        <v>13</v>
      </c>
      <c r="O3123" s="7">
        <f>IFERROR(VLOOKUP(SiscoTable[[#This Row],[Código]],Hoja2!A:B,2,0)*SiscoTable[[#This Row],[Stock_actual]],0)</f>
        <v>344.5</v>
      </c>
      <c r="P3123" s="6" t="s">
        <v>2754</v>
      </c>
      <c r="Q3123" s="7">
        <v>1</v>
      </c>
      <c r="R3123" s="7">
        <v>0</v>
      </c>
      <c r="S3123" s="7" t="s">
        <v>11926</v>
      </c>
      <c r="BI3123"/>
      <c r="BJ3123"/>
    </row>
    <row r="3124" spans="2:62" x14ac:dyDescent="0.4">
      <c r="B3124" s="1">
        <v>16926</v>
      </c>
      <c r="C3124" s="6" t="s">
        <v>30</v>
      </c>
      <c r="D3124" s="6" t="s">
        <v>30</v>
      </c>
      <c r="E3124" s="6" t="s">
        <v>8482</v>
      </c>
      <c r="F3124" s="6" t="s">
        <v>8641</v>
      </c>
      <c r="G3124" s="6" t="s">
        <v>8649</v>
      </c>
      <c r="H3124" s="6" t="s">
        <v>8651</v>
      </c>
      <c r="I3124" s="6" t="s">
        <v>8658</v>
      </c>
      <c r="J3124" s="6" t="s">
        <v>5</v>
      </c>
      <c r="K3124" s="7">
        <v>15</v>
      </c>
      <c r="L3124" s="7">
        <f>IFERROR(VLOOKUP(SiscoTable[[#This Row],[Código]],Hoja2!A:B,2,0)*SiscoTable[[#This Row],[Provta(Uns)]],0)</f>
        <v>42</v>
      </c>
      <c r="M3124" s="7">
        <v>0</v>
      </c>
      <c r="N3124" s="7">
        <v>66</v>
      </c>
      <c r="O3124" s="7">
        <f>IFERROR(VLOOKUP(SiscoTable[[#This Row],[Código]],Hoja2!A:B,2,0)*SiscoTable[[#This Row],[Stock_actual]],0)</f>
        <v>184.79999999999998</v>
      </c>
      <c r="P3124" s="6" t="s">
        <v>130</v>
      </c>
      <c r="Q3124" s="7">
        <v>17</v>
      </c>
      <c r="R3124" s="7">
        <v>0</v>
      </c>
      <c r="S3124" s="7" t="s">
        <v>11926</v>
      </c>
      <c r="BI3124"/>
      <c r="BJ3124"/>
    </row>
    <row r="3125" spans="2:62" x14ac:dyDescent="0.4">
      <c r="B3125" s="1">
        <v>16927</v>
      </c>
      <c r="C3125" s="6" t="s">
        <v>30</v>
      </c>
      <c r="D3125" s="6" t="s">
        <v>8</v>
      </c>
      <c r="E3125" s="6" t="s">
        <v>8482</v>
      </c>
      <c r="F3125" s="6" t="s">
        <v>9030</v>
      </c>
      <c r="G3125" s="6" t="s">
        <v>9271</v>
      </c>
      <c r="H3125" s="6" t="s">
        <v>9276</v>
      </c>
      <c r="I3125" s="6" t="s">
        <v>9275</v>
      </c>
      <c r="J3125" s="6" t="s">
        <v>5</v>
      </c>
      <c r="K3125" s="7">
        <v>1.33</v>
      </c>
      <c r="L3125" s="7">
        <f>IFERROR(VLOOKUP(SiscoTable[[#This Row],[Código]],Hoja2!A:B,2,0)*SiscoTable[[#This Row],[Provta(Uns)]],0)</f>
        <v>62.244</v>
      </c>
      <c r="M3125" s="7">
        <v>0</v>
      </c>
      <c r="N3125" s="7">
        <v>13</v>
      </c>
      <c r="O3125" s="7">
        <f>IFERROR(VLOOKUP(SiscoTable[[#This Row],[Código]],Hoja2!A:B,2,0)*SiscoTable[[#This Row],[Stock_actual]],0)</f>
        <v>608.4</v>
      </c>
      <c r="P3125" s="6" t="s">
        <v>2754</v>
      </c>
      <c r="Q3125" s="7">
        <v>1</v>
      </c>
      <c r="R3125" s="7">
        <v>0</v>
      </c>
      <c r="S3125" s="7" t="s">
        <v>11926</v>
      </c>
      <c r="BI3125"/>
      <c r="BJ3125"/>
    </row>
    <row r="3126" spans="2:62" x14ac:dyDescent="0.4">
      <c r="B3126" s="1">
        <v>16928</v>
      </c>
      <c r="C3126" s="6" t="s">
        <v>30</v>
      </c>
      <c r="D3126" s="6" t="s">
        <v>30</v>
      </c>
      <c r="E3126" s="6" t="s">
        <v>8482</v>
      </c>
      <c r="F3126" s="6" t="s">
        <v>9030</v>
      </c>
      <c r="G3126" s="6" t="s">
        <v>10068</v>
      </c>
      <c r="H3126" s="6" t="s">
        <v>10090</v>
      </c>
      <c r="I3126" s="6" t="s">
        <v>10089</v>
      </c>
      <c r="J3126" s="6" t="s">
        <v>5</v>
      </c>
      <c r="K3126" s="7">
        <v>7.83</v>
      </c>
      <c r="L3126" s="7">
        <f>IFERROR(VLOOKUP(SiscoTable[[#This Row],[Código]],Hoja2!A:B,2,0)*SiscoTable[[#This Row],[Provta(Uns)]],0)</f>
        <v>61.073999999999998</v>
      </c>
      <c r="M3126" s="7">
        <v>0</v>
      </c>
      <c r="N3126" s="7">
        <v>25</v>
      </c>
      <c r="O3126" s="7">
        <f>IFERROR(VLOOKUP(SiscoTable[[#This Row],[Código]],Hoja2!A:B,2,0)*SiscoTable[[#This Row],[Stock_actual]],0)</f>
        <v>195</v>
      </c>
      <c r="P3126" s="6" t="s">
        <v>623</v>
      </c>
      <c r="Q3126" s="7">
        <v>9</v>
      </c>
      <c r="R3126" s="7">
        <v>0</v>
      </c>
      <c r="S3126" s="7" t="s">
        <v>11926</v>
      </c>
      <c r="BI3126"/>
      <c r="BJ3126"/>
    </row>
    <row r="3127" spans="2:62" x14ac:dyDescent="0.4">
      <c r="B3127" s="1">
        <v>16929</v>
      </c>
      <c r="C3127" s="6" t="s">
        <v>30</v>
      </c>
      <c r="D3127" s="6" t="s">
        <v>30</v>
      </c>
      <c r="E3127" s="6" t="s">
        <v>8482</v>
      </c>
      <c r="F3127" s="6" t="s">
        <v>9030</v>
      </c>
      <c r="G3127" s="6" t="s">
        <v>10068</v>
      </c>
      <c r="H3127" s="6" t="s">
        <v>10090</v>
      </c>
      <c r="I3127" s="6" t="s">
        <v>10091</v>
      </c>
      <c r="J3127" s="6" t="s">
        <v>5</v>
      </c>
      <c r="K3127" s="7">
        <v>11.83</v>
      </c>
      <c r="L3127" s="7">
        <f>IFERROR(VLOOKUP(SiscoTable[[#This Row],[Código]],Hoja2!A:B,2,0)*SiscoTable[[#This Row],[Provta(Uns)]],0)</f>
        <v>53.234999999999999</v>
      </c>
      <c r="M3127" s="7">
        <v>0</v>
      </c>
      <c r="N3127" s="7">
        <v>16</v>
      </c>
      <c r="O3127" s="7">
        <f>IFERROR(VLOOKUP(SiscoTable[[#This Row],[Código]],Hoja2!A:B,2,0)*SiscoTable[[#This Row],[Stock_actual]],0)</f>
        <v>72</v>
      </c>
      <c r="P3127" s="6" t="s">
        <v>575</v>
      </c>
      <c r="Q3127" s="7">
        <v>13</v>
      </c>
      <c r="R3127" s="7">
        <v>0</v>
      </c>
      <c r="S3127" s="7" t="s">
        <v>11926</v>
      </c>
      <c r="BI3127"/>
      <c r="BJ3127"/>
    </row>
    <row r="3128" spans="2:62" x14ac:dyDescent="0.4">
      <c r="B3128" s="1">
        <v>16932</v>
      </c>
      <c r="C3128" s="6" t="s">
        <v>8</v>
      </c>
      <c r="D3128" s="6" t="s">
        <v>8</v>
      </c>
      <c r="E3128" s="6" t="s">
        <v>8482</v>
      </c>
      <c r="F3128" s="6" t="s">
        <v>9030</v>
      </c>
      <c r="G3128" s="6" t="s">
        <v>9271</v>
      </c>
      <c r="H3128" s="6" t="s">
        <v>8651</v>
      </c>
      <c r="I3128" s="6" t="s">
        <v>9291</v>
      </c>
      <c r="J3128" s="6" t="s">
        <v>5</v>
      </c>
      <c r="K3128" s="7">
        <v>0.5</v>
      </c>
      <c r="L3128" s="7">
        <f>IFERROR(VLOOKUP(SiscoTable[[#This Row],[Código]],Hoja2!A:B,2,0)*SiscoTable[[#This Row],[Provta(Uns)]],0)</f>
        <v>21.4</v>
      </c>
      <c r="M3128" s="7">
        <v>0</v>
      </c>
      <c r="N3128" s="7">
        <v>0</v>
      </c>
      <c r="O3128" s="7">
        <f>IFERROR(VLOOKUP(SiscoTable[[#This Row],[Código]],Hoja2!A:B,2,0)*SiscoTable[[#This Row],[Stock_actual]],0)</f>
        <v>0</v>
      </c>
      <c r="P3128" s="6" t="s">
        <v>7</v>
      </c>
      <c r="Q3128" s="7">
        <v>1</v>
      </c>
      <c r="R3128" s="7">
        <v>1.2</v>
      </c>
      <c r="S3128" s="7" t="s">
        <v>11926</v>
      </c>
      <c r="BI3128"/>
      <c r="BJ3128"/>
    </row>
    <row r="3129" spans="2:62" x14ac:dyDescent="0.4">
      <c r="B3129" s="1">
        <v>16933</v>
      </c>
      <c r="C3129" s="6" t="s">
        <v>30</v>
      </c>
      <c r="D3129" s="6" t="s">
        <v>8</v>
      </c>
      <c r="E3129" s="6" t="s">
        <v>8482</v>
      </c>
      <c r="F3129" s="6" t="s">
        <v>9030</v>
      </c>
      <c r="G3129" s="6" t="s">
        <v>9678</v>
      </c>
      <c r="H3129" s="6" t="s">
        <v>9740</v>
      </c>
      <c r="I3129" s="6" t="s">
        <v>9739</v>
      </c>
      <c r="J3129" s="6" t="s">
        <v>5</v>
      </c>
      <c r="K3129" s="7">
        <v>4.5</v>
      </c>
      <c r="L3129" s="7">
        <f>IFERROR(VLOOKUP(SiscoTable[[#This Row],[Código]],Hoja2!A:B,2,0)*SiscoTable[[#This Row],[Provta(Uns)]],0)</f>
        <v>78.75</v>
      </c>
      <c r="M3129" s="7">
        <v>25</v>
      </c>
      <c r="N3129" s="7">
        <v>0</v>
      </c>
      <c r="O3129" s="7">
        <f>IFERROR(VLOOKUP(SiscoTable[[#This Row],[Código]],Hoja2!A:B,2,0)*SiscoTable[[#This Row],[Stock_actual]],0)</f>
        <v>0</v>
      </c>
      <c r="P3129" s="6" t="s">
        <v>7</v>
      </c>
      <c r="Q3129" s="7">
        <v>5</v>
      </c>
      <c r="R3129" s="7">
        <v>0</v>
      </c>
      <c r="S3129" s="7" t="s">
        <v>11926</v>
      </c>
      <c r="BI3129"/>
      <c r="BJ3129"/>
    </row>
    <row r="3130" spans="2:62" x14ac:dyDescent="0.4">
      <c r="B3130" s="1">
        <v>16934</v>
      </c>
      <c r="C3130" s="6" t="s">
        <v>30</v>
      </c>
      <c r="D3130" s="6" t="s">
        <v>8</v>
      </c>
      <c r="E3130" s="6" t="s">
        <v>8482</v>
      </c>
      <c r="F3130" s="6" t="s">
        <v>9030</v>
      </c>
      <c r="G3130" s="6" t="s">
        <v>9678</v>
      </c>
      <c r="H3130" s="6" t="s">
        <v>9740</v>
      </c>
      <c r="I3130" s="6" t="s">
        <v>9741</v>
      </c>
      <c r="J3130" s="6" t="s">
        <v>5</v>
      </c>
      <c r="K3130" s="7">
        <v>6.33</v>
      </c>
      <c r="L3130" s="7">
        <f>IFERROR(VLOOKUP(SiscoTable[[#This Row],[Código]],Hoja2!A:B,2,0)*SiscoTable[[#This Row],[Provta(Uns)]],0)</f>
        <v>110.77500000000001</v>
      </c>
      <c r="M3130" s="7">
        <v>25</v>
      </c>
      <c r="N3130" s="7">
        <v>-5</v>
      </c>
      <c r="O3130" s="7">
        <f>IFERROR(VLOOKUP(SiscoTable[[#This Row],[Código]],Hoja2!A:B,2,0)*SiscoTable[[#This Row],[Stock_actual]],0)</f>
        <v>-87.5</v>
      </c>
      <c r="P3130" s="6" t="s">
        <v>7</v>
      </c>
      <c r="Q3130" s="7">
        <v>7</v>
      </c>
      <c r="R3130" s="7">
        <v>0</v>
      </c>
      <c r="S3130" s="7" t="s">
        <v>11926</v>
      </c>
      <c r="BI3130"/>
      <c r="BJ3130"/>
    </row>
    <row r="3131" spans="2:62" x14ac:dyDescent="0.4">
      <c r="B3131" s="1">
        <v>16935</v>
      </c>
      <c r="C3131" s="6" t="s">
        <v>8</v>
      </c>
      <c r="D3131" s="6" t="s">
        <v>8</v>
      </c>
      <c r="E3131" s="6" t="s">
        <v>8482</v>
      </c>
      <c r="F3131" s="6" t="s">
        <v>9030</v>
      </c>
      <c r="G3131" s="6" t="s">
        <v>9678</v>
      </c>
      <c r="H3131" s="6" t="s">
        <v>9740</v>
      </c>
      <c r="I3131" s="6" t="s">
        <v>9820</v>
      </c>
      <c r="J3131" s="6" t="s">
        <v>5</v>
      </c>
      <c r="K3131" s="7">
        <v>0</v>
      </c>
      <c r="L3131" s="7">
        <f>IFERROR(VLOOKUP(SiscoTable[[#This Row],[Código]],Hoja2!A:B,2,0)*SiscoTable[[#This Row],[Provta(Uns)]],0)</f>
        <v>0</v>
      </c>
      <c r="M3131" s="7">
        <v>0</v>
      </c>
      <c r="N3131" s="7">
        <v>0</v>
      </c>
      <c r="O3131" s="7">
        <f>IFERROR(VLOOKUP(SiscoTable[[#This Row],[Código]],Hoja2!A:B,2,0)*SiscoTable[[#This Row],[Stock_actual]],0)</f>
        <v>0</v>
      </c>
      <c r="P3131" s="6" t="s">
        <v>7</v>
      </c>
      <c r="Q3131" s="7">
        <v>0</v>
      </c>
      <c r="R3131" s="7">
        <v>0</v>
      </c>
      <c r="S3131" s="7" t="s">
        <v>11926</v>
      </c>
      <c r="BI3131"/>
      <c r="BJ3131"/>
    </row>
    <row r="3132" spans="2:62" x14ac:dyDescent="0.4">
      <c r="B3132" s="1">
        <v>16936</v>
      </c>
      <c r="C3132" s="6" t="s">
        <v>30</v>
      </c>
      <c r="D3132" s="6" t="s">
        <v>25</v>
      </c>
      <c r="E3132" s="6" t="s">
        <v>8482</v>
      </c>
      <c r="F3132" s="6" t="s">
        <v>9030</v>
      </c>
      <c r="G3132" s="6" t="s">
        <v>9678</v>
      </c>
      <c r="H3132" s="6" t="s">
        <v>9740</v>
      </c>
      <c r="I3132" s="6" t="s">
        <v>9742</v>
      </c>
      <c r="J3132" s="6" t="s">
        <v>5</v>
      </c>
      <c r="K3132" s="7">
        <v>34.83</v>
      </c>
      <c r="L3132" s="7">
        <f>IFERROR(VLOOKUP(SiscoTable[[#This Row],[Código]],Hoja2!A:B,2,0)*SiscoTable[[#This Row],[Provta(Uns)]],0)</f>
        <v>156.73499999999999</v>
      </c>
      <c r="M3132" s="7">
        <v>144</v>
      </c>
      <c r="N3132" s="7">
        <v>8</v>
      </c>
      <c r="O3132" s="7">
        <f>IFERROR(VLOOKUP(SiscoTable[[#This Row],[Código]],Hoja2!A:B,2,0)*SiscoTable[[#This Row],[Stock_actual]],0)</f>
        <v>36</v>
      </c>
      <c r="P3132" s="6" t="s">
        <v>29</v>
      </c>
      <c r="Q3132" s="7">
        <v>38</v>
      </c>
      <c r="R3132" s="7">
        <v>0</v>
      </c>
      <c r="S3132" s="7" t="s">
        <v>11926</v>
      </c>
      <c r="BI3132"/>
      <c r="BJ3132"/>
    </row>
    <row r="3133" spans="2:62" x14ac:dyDescent="0.4">
      <c r="B3133" s="1">
        <v>16937</v>
      </c>
      <c r="C3133" s="6" t="s">
        <v>30</v>
      </c>
      <c r="D3133" s="6" t="s">
        <v>8</v>
      </c>
      <c r="E3133" s="6" t="s">
        <v>8482</v>
      </c>
      <c r="F3133" s="6" t="s">
        <v>9030</v>
      </c>
      <c r="G3133" s="6" t="s">
        <v>9184</v>
      </c>
      <c r="H3133" s="6" t="s">
        <v>9114</v>
      </c>
      <c r="I3133" s="6" t="s">
        <v>9226</v>
      </c>
      <c r="J3133" s="6" t="s">
        <v>5</v>
      </c>
      <c r="K3133" s="7">
        <v>2.67</v>
      </c>
      <c r="L3133" s="7">
        <f>IFERROR(VLOOKUP(SiscoTable[[#This Row],[Código]],Hoja2!A:B,2,0)*SiscoTable[[#This Row],[Provta(Uns)]],0)</f>
        <v>52.866</v>
      </c>
      <c r="M3133" s="7">
        <v>36</v>
      </c>
      <c r="N3133" s="7">
        <v>0</v>
      </c>
      <c r="O3133" s="7">
        <f>IFERROR(VLOOKUP(SiscoTable[[#This Row],[Código]],Hoja2!A:B,2,0)*SiscoTable[[#This Row],[Stock_actual]],0)</f>
        <v>0</v>
      </c>
      <c r="P3133" s="6" t="s">
        <v>7</v>
      </c>
      <c r="Q3133" s="7">
        <v>3</v>
      </c>
      <c r="R3133" s="7">
        <v>0</v>
      </c>
      <c r="S3133" s="7" t="s">
        <v>11926</v>
      </c>
      <c r="BI3133"/>
      <c r="BJ3133"/>
    </row>
    <row r="3134" spans="2:62" x14ac:dyDescent="0.4">
      <c r="B3134" s="1">
        <v>16942</v>
      </c>
      <c r="C3134" s="6" t="s">
        <v>8</v>
      </c>
      <c r="D3134" s="6" t="s">
        <v>8</v>
      </c>
      <c r="E3134" s="6" t="s">
        <v>8482</v>
      </c>
      <c r="F3134" s="6" t="s">
        <v>9030</v>
      </c>
      <c r="G3134" s="6" t="s">
        <v>9921</v>
      </c>
      <c r="H3134" s="6" t="s">
        <v>9924</v>
      </c>
      <c r="I3134" s="6" t="s">
        <v>9956</v>
      </c>
      <c r="J3134" s="6" t="s">
        <v>5</v>
      </c>
      <c r="K3134" s="7">
        <v>0</v>
      </c>
      <c r="L3134" s="7">
        <f>IFERROR(VLOOKUP(SiscoTable[[#This Row],[Código]],Hoja2!A:B,2,0)*SiscoTable[[#This Row],[Provta(Uns)]],0)</f>
        <v>0</v>
      </c>
      <c r="M3134" s="7">
        <v>0</v>
      </c>
      <c r="N3134" s="7">
        <v>0</v>
      </c>
      <c r="O3134" s="7">
        <f>IFERROR(VLOOKUP(SiscoTable[[#This Row],[Código]],Hoja2!A:B,2,0)*SiscoTable[[#This Row],[Stock_actual]],0)</f>
        <v>0</v>
      </c>
      <c r="P3134" s="6" t="s">
        <v>7</v>
      </c>
      <c r="Q3134" s="7">
        <v>0</v>
      </c>
      <c r="R3134" s="7">
        <v>0</v>
      </c>
      <c r="S3134" s="7" t="s">
        <v>11926</v>
      </c>
      <c r="BI3134"/>
      <c r="BJ3134"/>
    </row>
    <row r="3135" spans="2:62" x14ac:dyDescent="0.4">
      <c r="B3135" s="1">
        <v>16943</v>
      </c>
      <c r="C3135" s="6" t="s">
        <v>8</v>
      </c>
      <c r="D3135" s="6" t="s">
        <v>8</v>
      </c>
      <c r="E3135" s="6" t="s">
        <v>8482</v>
      </c>
      <c r="F3135" s="6" t="s">
        <v>8641</v>
      </c>
      <c r="G3135" s="6" t="s">
        <v>8649</v>
      </c>
      <c r="H3135" s="6" t="s">
        <v>8669</v>
      </c>
      <c r="I3135" s="6" t="s">
        <v>8715</v>
      </c>
      <c r="J3135" s="6" t="s">
        <v>5</v>
      </c>
      <c r="K3135" s="7">
        <v>1.5</v>
      </c>
      <c r="L3135" s="7">
        <f>IFERROR(VLOOKUP(SiscoTable[[#This Row],[Código]],Hoja2!A:B,2,0)*SiscoTable[[#This Row],[Provta(Uns)]],0)</f>
        <v>24.299999999999997</v>
      </c>
      <c r="M3135" s="7">
        <v>0</v>
      </c>
      <c r="N3135" s="7">
        <v>8</v>
      </c>
      <c r="O3135" s="7">
        <f>IFERROR(VLOOKUP(SiscoTable[[#This Row],[Código]],Hoja2!A:B,2,0)*SiscoTable[[#This Row],[Stock_actual]],0)</f>
        <v>129.6</v>
      </c>
      <c r="P3135" s="6" t="s">
        <v>3301</v>
      </c>
      <c r="Q3135" s="7">
        <v>2</v>
      </c>
      <c r="R3135" s="7">
        <v>0</v>
      </c>
      <c r="S3135" s="7" t="s">
        <v>11926</v>
      </c>
      <c r="BI3135"/>
      <c r="BJ3135"/>
    </row>
    <row r="3136" spans="2:62" x14ac:dyDescent="0.4">
      <c r="B3136" s="1">
        <v>16944</v>
      </c>
      <c r="C3136" s="6" t="s">
        <v>8</v>
      </c>
      <c r="D3136" s="6" t="s">
        <v>30</v>
      </c>
      <c r="E3136" s="6" t="s">
        <v>8482</v>
      </c>
      <c r="F3136" s="6" t="s">
        <v>9030</v>
      </c>
      <c r="G3136" s="6" t="s">
        <v>9184</v>
      </c>
      <c r="H3136" s="6" t="s">
        <v>9118</v>
      </c>
      <c r="I3136" s="6" t="s">
        <v>9236</v>
      </c>
      <c r="J3136" s="6" t="s">
        <v>5</v>
      </c>
      <c r="K3136" s="7">
        <v>10.5</v>
      </c>
      <c r="L3136" s="7">
        <f>IFERROR(VLOOKUP(SiscoTable[[#This Row],[Código]],Hoja2!A:B,2,0)*SiscoTable[[#This Row],[Provta(Uns)]],0)</f>
        <v>47.25</v>
      </c>
      <c r="M3136" s="7">
        <v>0</v>
      </c>
      <c r="N3136" s="7">
        <v>34</v>
      </c>
      <c r="O3136" s="7">
        <f>IFERROR(VLOOKUP(SiscoTable[[#This Row],[Código]],Hoja2!A:B,2,0)*SiscoTable[[#This Row],[Stock_actual]],0)</f>
        <v>153</v>
      </c>
      <c r="P3136" s="6" t="s">
        <v>1002</v>
      </c>
      <c r="Q3136" s="7">
        <v>12</v>
      </c>
      <c r="R3136" s="7">
        <v>0</v>
      </c>
      <c r="S3136" s="7" t="s">
        <v>11926</v>
      </c>
      <c r="BI3136"/>
      <c r="BJ3136"/>
    </row>
    <row r="3137" spans="2:62" x14ac:dyDescent="0.4">
      <c r="B3137" s="1">
        <v>16945</v>
      </c>
      <c r="C3137" s="6" t="s">
        <v>8</v>
      </c>
      <c r="D3137" s="6" t="s">
        <v>8</v>
      </c>
      <c r="E3137" s="6" t="s">
        <v>8482</v>
      </c>
      <c r="F3137" s="6" t="s">
        <v>9030</v>
      </c>
      <c r="G3137" s="6" t="s">
        <v>9921</v>
      </c>
      <c r="H3137" s="6" t="s">
        <v>9924</v>
      </c>
      <c r="I3137" s="6" t="s">
        <v>9958</v>
      </c>
      <c r="J3137" s="6" t="s">
        <v>5</v>
      </c>
      <c r="K3137" s="7">
        <v>0</v>
      </c>
      <c r="L3137" s="7">
        <f>IFERROR(VLOOKUP(SiscoTable[[#This Row],[Código]],Hoja2!A:B,2,0)*SiscoTable[[#This Row],[Provta(Uns)]],0)</f>
        <v>0</v>
      </c>
      <c r="M3137" s="7">
        <v>24</v>
      </c>
      <c r="N3137" s="7">
        <v>0</v>
      </c>
      <c r="O3137" s="7">
        <f>IFERROR(VLOOKUP(SiscoTable[[#This Row],[Código]],Hoja2!A:B,2,0)*SiscoTable[[#This Row],[Stock_actual]],0)</f>
        <v>0</v>
      </c>
      <c r="P3137" s="6" t="s">
        <v>7</v>
      </c>
      <c r="Q3137" s="7">
        <v>0</v>
      </c>
      <c r="R3137" s="7">
        <v>0</v>
      </c>
      <c r="S3137" s="7" t="s">
        <v>11926</v>
      </c>
      <c r="BI3137"/>
      <c r="BJ3137"/>
    </row>
    <row r="3138" spans="2:62" x14ac:dyDescent="0.4">
      <c r="B3138" s="1">
        <v>16946</v>
      </c>
      <c r="C3138" s="6" t="s">
        <v>8</v>
      </c>
      <c r="D3138" s="6" t="s">
        <v>8</v>
      </c>
      <c r="E3138" s="6" t="s">
        <v>8482</v>
      </c>
      <c r="F3138" s="6" t="s">
        <v>9030</v>
      </c>
      <c r="G3138" s="6" t="s">
        <v>9921</v>
      </c>
      <c r="H3138" s="6" t="s">
        <v>9924</v>
      </c>
      <c r="I3138" s="6" t="s">
        <v>9959</v>
      </c>
      <c r="J3138" s="6" t="s">
        <v>5</v>
      </c>
      <c r="K3138" s="7">
        <v>0</v>
      </c>
      <c r="L3138" s="7">
        <f>IFERROR(VLOOKUP(SiscoTable[[#This Row],[Código]],Hoja2!A:B,2,0)*SiscoTable[[#This Row],[Provta(Uns)]],0)</f>
        <v>0</v>
      </c>
      <c r="M3138" s="7">
        <v>0</v>
      </c>
      <c r="N3138" s="7">
        <v>0</v>
      </c>
      <c r="O3138" s="7">
        <f>IFERROR(VLOOKUP(SiscoTable[[#This Row],[Código]],Hoja2!A:B,2,0)*SiscoTable[[#This Row],[Stock_actual]],0)</f>
        <v>0</v>
      </c>
      <c r="P3138" s="6" t="s">
        <v>7</v>
      </c>
      <c r="Q3138" s="7">
        <v>0</v>
      </c>
      <c r="R3138" s="7">
        <v>0</v>
      </c>
      <c r="S3138" s="7" t="s">
        <v>11926</v>
      </c>
      <c r="BI3138"/>
      <c r="BJ3138"/>
    </row>
    <row r="3139" spans="2:62" x14ac:dyDescent="0.4">
      <c r="B3139" s="1">
        <v>16947</v>
      </c>
      <c r="C3139" s="6" t="s">
        <v>25</v>
      </c>
      <c r="D3139" s="6" t="s">
        <v>25</v>
      </c>
      <c r="E3139" s="6" t="s">
        <v>8482</v>
      </c>
      <c r="F3139" s="6" t="s">
        <v>9030</v>
      </c>
      <c r="G3139" s="6" t="s">
        <v>9184</v>
      </c>
      <c r="H3139" s="6" t="s">
        <v>9118</v>
      </c>
      <c r="I3139" s="6" t="s">
        <v>9189</v>
      </c>
      <c r="J3139" s="6" t="s">
        <v>5</v>
      </c>
      <c r="K3139" s="7">
        <v>29.33</v>
      </c>
      <c r="L3139" s="7">
        <f>IFERROR(VLOOKUP(SiscoTable[[#This Row],[Código]],Hoja2!A:B,2,0)*SiscoTable[[#This Row],[Provta(Uns)]],0)</f>
        <v>214.10899999999998</v>
      </c>
      <c r="M3139" s="7">
        <v>0</v>
      </c>
      <c r="N3139" s="7">
        <v>52</v>
      </c>
      <c r="O3139" s="7">
        <f>IFERROR(VLOOKUP(SiscoTable[[#This Row],[Código]],Hoja2!A:B,2,0)*SiscoTable[[#This Row],[Stock_actual]],0)</f>
        <v>379.59999999999997</v>
      </c>
      <c r="P3139" s="6" t="s">
        <v>512</v>
      </c>
      <c r="Q3139" s="7">
        <v>32</v>
      </c>
      <c r="R3139" s="7">
        <v>0</v>
      </c>
      <c r="S3139" s="7" t="s">
        <v>11926</v>
      </c>
      <c r="BI3139"/>
      <c r="BJ3139"/>
    </row>
    <row r="3140" spans="2:62" x14ac:dyDescent="0.4">
      <c r="B3140" s="1">
        <v>16948</v>
      </c>
      <c r="C3140" s="6" t="s">
        <v>30</v>
      </c>
      <c r="D3140" s="6" t="s">
        <v>30</v>
      </c>
      <c r="E3140" s="6" t="s">
        <v>8482</v>
      </c>
      <c r="F3140" s="6" t="s">
        <v>9030</v>
      </c>
      <c r="G3140" s="6" t="s">
        <v>9965</v>
      </c>
      <c r="H3140" s="6" t="s">
        <v>9118</v>
      </c>
      <c r="I3140" s="6" t="s">
        <v>9968</v>
      </c>
      <c r="J3140" s="6" t="s">
        <v>5</v>
      </c>
      <c r="K3140" s="7">
        <v>11</v>
      </c>
      <c r="L3140" s="7">
        <f>IFERROR(VLOOKUP(SiscoTable[[#This Row],[Código]],Hoja2!A:B,2,0)*SiscoTable[[#This Row],[Provta(Uns)]],0)</f>
        <v>152.9</v>
      </c>
      <c r="M3140" s="7">
        <v>36</v>
      </c>
      <c r="N3140" s="7">
        <v>35</v>
      </c>
      <c r="O3140" s="7">
        <f>IFERROR(VLOOKUP(SiscoTable[[#This Row],[Código]],Hoja2!A:B,2,0)*SiscoTable[[#This Row],[Stock_actual]],0)</f>
        <v>486.5</v>
      </c>
      <c r="P3140" s="6" t="s">
        <v>570</v>
      </c>
      <c r="Q3140" s="7">
        <v>12</v>
      </c>
      <c r="R3140" s="7">
        <v>0</v>
      </c>
      <c r="S3140" s="7" t="s">
        <v>11926</v>
      </c>
      <c r="BI3140"/>
      <c r="BJ3140"/>
    </row>
    <row r="3141" spans="2:62" x14ac:dyDescent="0.4">
      <c r="B3141" s="1">
        <v>16950</v>
      </c>
      <c r="C3141" s="6" t="s">
        <v>30</v>
      </c>
      <c r="D3141" s="6" t="s">
        <v>30</v>
      </c>
      <c r="E3141" s="6" t="s">
        <v>8482</v>
      </c>
      <c r="F3141" s="6" t="s">
        <v>9030</v>
      </c>
      <c r="G3141" s="6" t="s">
        <v>9184</v>
      </c>
      <c r="H3141" s="6" t="s">
        <v>9118</v>
      </c>
      <c r="I3141" s="6" t="s">
        <v>9208</v>
      </c>
      <c r="J3141" s="6" t="s">
        <v>5</v>
      </c>
      <c r="K3141" s="7">
        <v>5.83</v>
      </c>
      <c r="L3141" s="7">
        <f>IFERROR(VLOOKUP(SiscoTable[[#This Row],[Código]],Hoja2!A:B,2,0)*SiscoTable[[#This Row],[Provta(Uns)]],0)</f>
        <v>40.227000000000004</v>
      </c>
      <c r="M3141" s="7">
        <v>0</v>
      </c>
      <c r="N3141" s="7">
        <v>35</v>
      </c>
      <c r="O3141" s="7">
        <f>IFERROR(VLOOKUP(SiscoTable[[#This Row],[Código]],Hoja2!A:B,2,0)*SiscoTable[[#This Row],[Stock_actual]],0)</f>
        <v>241.5</v>
      </c>
      <c r="P3141" s="6" t="s">
        <v>1014</v>
      </c>
      <c r="Q3141" s="7">
        <v>6</v>
      </c>
      <c r="R3141" s="7">
        <v>0</v>
      </c>
      <c r="S3141" s="7" t="s">
        <v>11926</v>
      </c>
      <c r="BI3141"/>
      <c r="BJ3141"/>
    </row>
    <row r="3142" spans="2:62" x14ac:dyDescent="0.4">
      <c r="B3142" s="1">
        <v>16951</v>
      </c>
      <c r="C3142" s="6" t="s">
        <v>30</v>
      </c>
      <c r="D3142" s="6" t="s">
        <v>8</v>
      </c>
      <c r="E3142" s="6" t="s">
        <v>8482</v>
      </c>
      <c r="F3142" s="6" t="s">
        <v>9030</v>
      </c>
      <c r="G3142" s="6" t="s">
        <v>10068</v>
      </c>
      <c r="H3142" s="6" t="s">
        <v>10093</v>
      </c>
      <c r="I3142" s="6" t="s">
        <v>10092</v>
      </c>
      <c r="J3142" s="6" t="s">
        <v>5</v>
      </c>
      <c r="K3142" s="7">
        <v>0</v>
      </c>
      <c r="L3142" s="7">
        <f>IFERROR(VLOOKUP(SiscoTable[[#This Row],[Código]],Hoja2!A:B,2,0)*SiscoTable[[#This Row],[Provta(Uns)]],0)</f>
        <v>0</v>
      </c>
      <c r="M3142" s="7">
        <v>0</v>
      </c>
      <c r="N3142" s="7">
        <v>0</v>
      </c>
      <c r="O3142" s="7">
        <f>IFERROR(VLOOKUP(SiscoTable[[#This Row],[Código]],Hoja2!A:B,2,0)*SiscoTable[[#This Row],[Stock_actual]],0)</f>
        <v>0</v>
      </c>
      <c r="P3142" s="6" t="s">
        <v>7</v>
      </c>
      <c r="Q3142" s="7">
        <v>0</v>
      </c>
      <c r="R3142" s="7">
        <v>0</v>
      </c>
      <c r="S3142" s="7" t="s">
        <v>11926</v>
      </c>
      <c r="BI3142"/>
      <c r="BJ3142"/>
    </row>
    <row r="3143" spans="2:62" x14ac:dyDescent="0.4">
      <c r="B3143" s="1">
        <v>16952</v>
      </c>
      <c r="C3143" s="6" t="s">
        <v>30</v>
      </c>
      <c r="D3143" s="6" t="s">
        <v>8</v>
      </c>
      <c r="E3143" s="6" t="s">
        <v>8482</v>
      </c>
      <c r="F3143" s="6" t="s">
        <v>9030</v>
      </c>
      <c r="G3143" s="6" t="s">
        <v>9921</v>
      </c>
      <c r="H3143" s="6" t="s">
        <v>9924</v>
      </c>
      <c r="I3143" s="6" t="s">
        <v>9941</v>
      </c>
      <c r="J3143" s="6" t="s">
        <v>5</v>
      </c>
      <c r="K3143" s="7">
        <v>2.67</v>
      </c>
      <c r="L3143" s="7">
        <f>IFERROR(VLOOKUP(SiscoTable[[#This Row],[Código]],Hoja2!A:B,2,0)*SiscoTable[[#This Row],[Provta(Uns)]],0)</f>
        <v>61.943999999999996</v>
      </c>
      <c r="M3143" s="7">
        <v>12</v>
      </c>
      <c r="N3143" s="7">
        <v>0</v>
      </c>
      <c r="O3143" s="7">
        <f>IFERROR(VLOOKUP(SiscoTable[[#This Row],[Código]],Hoja2!A:B,2,0)*SiscoTable[[#This Row],[Stock_actual]],0)</f>
        <v>0</v>
      </c>
      <c r="P3143" s="6" t="s">
        <v>7</v>
      </c>
      <c r="Q3143" s="7">
        <v>3</v>
      </c>
      <c r="R3143" s="7">
        <v>0</v>
      </c>
      <c r="S3143" s="7" t="s">
        <v>11926</v>
      </c>
      <c r="BI3143"/>
      <c r="BJ3143"/>
    </row>
    <row r="3144" spans="2:62" x14ac:dyDescent="0.4">
      <c r="B3144" s="1">
        <v>16953</v>
      </c>
      <c r="C3144" s="6" t="s">
        <v>8</v>
      </c>
      <c r="D3144" s="6" t="s">
        <v>8</v>
      </c>
      <c r="E3144" s="6" t="s">
        <v>8482</v>
      </c>
      <c r="F3144" s="6" t="s">
        <v>9030</v>
      </c>
      <c r="G3144" s="6" t="s">
        <v>10068</v>
      </c>
      <c r="H3144" s="6" t="s">
        <v>10093</v>
      </c>
      <c r="I3144" s="6" t="s">
        <v>10134</v>
      </c>
      <c r="J3144" s="6" t="s">
        <v>5</v>
      </c>
      <c r="K3144" s="7">
        <v>0</v>
      </c>
      <c r="L3144" s="7">
        <f>IFERROR(VLOOKUP(SiscoTable[[#This Row],[Código]],Hoja2!A:B,2,0)*SiscoTable[[#This Row],[Provta(Uns)]],0)</f>
        <v>0</v>
      </c>
      <c r="M3144" s="7">
        <v>0</v>
      </c>
      <c r="N3144" s="7">
        <v>0</v>
      </c>
      <c r="O3144" s="7">
        <f>IFERROR(VLOOKUP(SiscoTable[[#This Row],[Código]],Hoja2!A:B,2,0)*SiscoTable[[#This Row],[Stock_actual]],0)</f>
        <v>0</v>
      </c>
      <c r="P3144" s="6" t="s">
        <v>7</v>
      </c>
      <c r="Q3144" s="7">
        <v>0</v>
      </c>
      <c r="R3144" s="7">
        <v>0</v>
      </c>
      <c r="S3144" s="7" t="s">
        <v>11926</v>
      </c>
      <c r="BI3144"/>
      <c r="BJ3144"/>
    </row>
    <row r="3145" spans="2:62" x14ac:dyDescent="0.4">
      <c r="B3145" s="1">
        <v>16954</v>
      </c>
      <c r="C3145" s="6" t="s">
        <v>30</v>
      </c>
      <c r="D3145" s="6" t="s">
        <v>30</v>
      </c>
      <c r="E3145" s="6" t="s">
        <v>8482</v>
      </c>
      <c r="F3145" s="6" t="s">
        <v>1736</v>
      </c>
      <c r="G3145" s="6" t="s">
        <v>10362</v>
      </c>
      <c r="H3145" s="6" t="s">
        <v>10400</v>
      </c>
      <c r="I3145" s="6" t="s">
        <v>10403</v>
      </c>
      <c r="J3145" s="6" t="s">
        <v>5</v>
      </c>
      <c r="K3145" s="7">
        <v>14.67</v>
      </c>
      <c r="L3145" s="7">
        <f>IFERROR(VLOOKUP(SiscoTable[[#This Row],[Código]],Hoja2!A:B,2,0)*SiscoTable[[#This Row],[Provta(Uns)]],0)</f>
        <v>82.152000000000001</v>
      </c>
      <c r="M3145" s="7">
        <v>0</v>
      </c>
      <c r="N3145" s="7">
        <v>34</v>
      </c>
      <c r="O3145" s="7">
        <f>IFERROR(VLOOKUP(SiscoTable[[#This Row],[Código]],Hoja2!A:B,2,0)*SiscoTable[[#This Row],[Stock_actual]],0)</f>
        <v>190.39999999999998</v>
      </c>
      <c r="P3145" s="6" t="s">
        <v>1159</v>
      </c>
      <c r="Q3145" s="7">
        <v>16</v>
      </c>
      <c r="R3145" s="7">
        <v>0</v>
      </c>
      <c r="S3145" s="7" t="s">
        <v>11926</v>
      </c>
      <c r="BI3145"/>
      <c r="BJ3145"/>
    </row>
    <row r="3146" spans="2:62" x14ac:dyDescent="0.4">
      <c r="B3146" s="1">
        <v>16955</v>
      </c>
      <c r="C3146" s="6" t="s">
        <v>30</v>
      </c>
      <c r="D3146" s="6" t="s">
        <v>30</v>
      </c>
      <c r="E3146" s="6" t="s">
        <v>8482</v>
      </c>
      <c r="F3146" s="6" t="s">
        <v>9030</v>
      </c>
      <c r="G3146" s="6" t="s">
        <v>9184</v>
      </c>
      <c r="H3146" s="6" t="s">
        <v>9118</v>
      </c>
      <c r="I3146" s="6" t="s">
        <v>9209</v>
      </c>
      <c r="J3146" s="6" t="s">
        <v>5</v>
      </c>
      <c r="K3146" s="7">
        <v>15.5</v>
      </c>
      <c r="L3146" s="7">
        <f>IFERROR(VLOOKUP(SiscoTable[[#This Row],[Código]],Hoja2!A:B,2,0)*SiscoTable[[#This Row],[Provta(Uns)]],0)</f>
        <v>89.899999999999991</v>
      </c>
      <c r="M3146" s="7">
        <v>0</v>
      </c>
      <c r="N3146" s="7">
        <v>35</v>
      </c>
      <c r="O3146" s="7">
        <f>IFERROR(VLOOKUP(SiscoTable[[#This Row],[Código]],Hoja2!A:B,2,0)*SiscoTable[[#This Row],[Stock_actual]],0)</f>
        <v>203</v>
      </c>
      <c r="P3146" s="6" t="s">
        <v>254</v>
      </c>
      <c r="Q3146" s="7">
        <v>17</v>
      </c>
      <c r="R3146" s="7">
        <v>0</v>
      </c>
      <c r="S3146" s="7" t="s">
        <v>11926</v>
      </c>
      <c r="BI3146"/>
      <c r="BJ3146"/>
    </row>
    <row r="3147" spans="2:62" x14ac:dyDescent="0.4">
      <c r="B3147" s="1">
        <v>16956</v>
      </c>
      <c r="C3147" s="6" t="s">
        <v>8</v>
      </c>
      <c r="D3147" s="6" t="s">
        <v>30</v>
      </c>
      <c r="E3147" s="6" t="s">
        <v>8482</v>
      </c>
      <c r="F3147" s="6" t="s">
        <v>8641</v>
      </c>
      <c r="G3147" s="6" t="s">
        <v>8649</v>
      </c>
      <c r="H3147" s="6" t="s">
        <v>8669</v>
      </c>
      <c r="I3147" s="6" t="s">
        <v>8716</v>
      </c>
      <c r="J3147" s="6" t="s">
        <v>5</v>
      </c>
      <c r="K3147" s="7">
        <v>14.17</v>
      </c>
      <c r="L3147" s="7">
        <f>IFERROR(VLOOKUP(SiscoTable[[#This Row],[Código]],Hoja2!A:B,2,0)*SiscoTable[[#This Row],[Provta(Uns)]],0)</f>
        <v>41.092999999999996</v>
      </c>
      <c r="M3147" s="7">
        <v>0</v>
      </c>
      <c r="N3147" s="7">
        <v>13</v>
      </c>
      <c r="O3147" s="7">
        <f>IFERROR(VLOOKUP(SiscoTable[[#This Row],[Código]],Hoja2!A:B,2,0)*SiscoTable[[#This Row],[Stock_actual]],0)</f>
        <v>37.699999999999996</v>
      </c>
      <c r="P3147" s="6" t="s">
        <v>474</v>
      </c>
      <c r="Q3147" s="7">
        <v>16</v>
      </c>
      <c r="R3147" s="7">
        <v>28.36</v>
      </c>
      <c r="S3147" s="7" t="s">
        <v>11926</v>
      </c>
      <c r="BI3147"/>
      <c r="BJ3147"/>
    </row>
    <row r="3148" spans="2:62" x14ac:dyDescent="0.4">
      <c r="B3148" s="1">
        <v>16957</v>
      </c>
      <c r="C3148" s="6" t="s">
        <v>30</v>
      </c>
      <c r="D3148" s="6" t="s">
        <v>8</v>
      </c>
      <c r="E3148" s="6" t="s">
        <v>8482</v>
      </c>
      <c r="F3148" s="6" t="s">
        <v>8641</v>
      </c>
      <c r="G3148" s="6" t="s">
        <v>8756</v>
      </c>
      <c r="H3148" s="6" t="s">
        <v>8698</v>
      </c>
      <c r="I3148" s="6" t="s">
        <v>8777</v>
      </c>
      <c r="J3148" s="6" t="s">
        <v>5</v>
      </c>
      <c r="K3148" s="7">
        <v>5</v>
      </c>
      <c r="L3148" s="7">
        <f>IFERROR(VLOOKUP(SiscoTable[[#This Row],[Código]],Hoja2!A:B,2,0)*SiscoTable[[#This Row],[Provta(Uns)]],0)</f>
        <v>57.5</v>
      </c>
      <c r="M3148" s="7">
        <v>0</v>
      </c>
      <c r="N3148" s="7">
        <v>16</v>
      </c>
      <c r="O3148" s="7">
        <f>IFERROR(VLOOKUP(SiscoTable[[#This Row],[Código]],Hoja2!A:B,2,0)*SiscoTable[[#This Row],[Stock_actual]],0)</f>
        <v>184</v>
      </c>
      <c r="P3148" s="6" t="s">
        <v>623</v>
      </c>
      <c r="Q3148" s="7">
        <v>6</v>
      </c>
      <c r="R3148" s="7">
        <v>0</v>
      </c>
      <c r="S3148" s="7" t="s">
        <v>11926</v>
      </c>
      <c r="BI3148"/>
      <c r="BJ3148"/>
    </row>
    <row r="3149" spans="2:62" x14ac:dyDescent="0.4">
      <c r="B3149" s="1">
        <v>16960</v>
      </c>
      <c r="C3149" s="6" t="s">
        <v>8</v>
      </c>
      <c r="D3149" s="6" t="s">
        <v>8</v>
      </c>
      <c r="E3149" s="6" t="s">
        <v>8482</v>
      </c>
      <c r="F3149" s="6" t="s">
        <v>8641</v>
      </c>
      <c r="G3149" s="6" t="s">
        <v>8649</v>
      </c>
      <c r="H3149" s="6" t="s">
        <v>8669</v>
      </c>
      <c r="I3149" s="6" t="s">
        <v>8720</v>
      </c>
      <c r="J3149" s="6" t="s">
        <v>5</v>
      </c>
      <c r="K3149" s="7">
        <v>2.17</v>
      </c>
      <c r="L3149" s="7">
        <f>IFERROR(VLOOKUP(SiscoTable[[#This Row],[Código]],Hoja2!A:B,2,0)*SiscoTable[[#This Row],[Provta(Uns)]],0)</f>
        <v>18.445</v>
      </c>
      <c r="M3149" s="7">
        <v>0</v>
      </c>
      <c r="N3149" s="7">
        <v>6</v>
      </c>
      <c r="O3149" s="7">
        <f>IFERROR(VLOOKUP(SiscoTable[[#This Row],[Código]],Hoja2!A:B,2,0)*SiscoTable[[#This Row],[Stock_actual]],0)</f>
        <v>51</v>
      </c>
      <c r="P3149" s="6" t="s">
        <v>997</v>
      </c>
      <c r="Q3149" s="7">
        <v>2</v>
      </c>
      <c r="R3149" s="7">
        <v>0</v>
      </c>
      <c r="S3149" s="7" t="s">
        <v>11926</v>
      </c>
      <c r="BI3149"/>
      <c r="BJ3149"/>
    </row>
    <row r="3150" spans="2:62" x14ac:dyDescent="0.4">
      <c r="B3150" s="1">
        <v>16961</v>
      </c>
      <c r="C3150" s="6" t="s">
        <v>8</v>
      </c>
      <c r="D3150" s="6" t="s">
        <v>8</v>
      </c>
      <c r="E3150" s="6" t="s">
        <v>8482</v>
      </c>
      <c r="F3150" s="6" t="s">
        <v>8641</v>
      </c>
      <c r="G3150" s="6" t="s">
        <v>8649</v>
      </c>
      <c r="H3150" s="6" t="s">
        <v>8669</v>
      </c>
      <c r="I3150" s="6" t="s">
        <v>8717</v>
      </c>
      <c r="J3150" s="6" t="s">
        <v>5</v>
      </c>
      <c r="K3150" s="7">
        <v>1.17</v>
      </c>
      <c r="L3150" s="7">
        <f>IFERROR(VLOOKUP(SiscoTable[[#This Row],[Código]],Hoja2!A:B,2,0)*SiscoTable[[#This Row],[Provta(Uns)]],0)</f>
        <v>9.9450000000000003</v>
      </c>
      <c r="M3150" s="7">
        <v>0</v>
      </c>
      <c r="N3150" s="7">
        <v>15</v>
      </c>
      <c r="O3150" s="7">
        <f>IFERROR(VLOOKUP(SiscoTable[[#This Row],[Código]],Hoja2!A:B,2,0)*SiscoTable[[#This Row],[Stock_actual]],0)</f>
        <v>127.5</v>
      </c>
      <c r="P3150" s="6" t="s">
        <v>5811</v>
      </c>
      <c r="Q3150" s="7">
        <v>1</v>
      </c>
      <c r="R3150" s="7">
        <v>0</v>
      </c>
      <c r="S3150" s="7" t="s">
        <v>11926</v>
      </c>
      <c r="BI3150"/>
      <c r="BJ3150"/>
    </row>
    <row r="3151" spans="2:62" x14ac:dyDescent="0.4">
      <c r="B3151" s="1">
        <v>16962</v>
      </c>
      <c r="C3151" s="6" t="s">
        <v>8</v>
      </c>
      <c r="D3151" s="6" t="s">
        <v>8</v>
      </c>
      <c r="E3151" s="6" t="s">
        <v>8482</v>
      </c>
      <c r="F3151" s="6" t="s">
        <v>8641</v>
      </c>
      <c r="G3151" s="6" t="s">
        <v>8649</v>
      </c>
      <c r="H3151" s="6" t="s">
        <v>8669</v>
      </c>
      <c r="I3151" s="6" t="s">
        <v>8718</v>
      </c>
      <c r="J3151" s="6" t="s">
        <v>5</v>
      </c>
      <c r="K3151" s="7">
        <v>0</v>
      </c>
      <c r="L3151" s="7">
        <f>IFERROR(VLOOKUP(SiscoTable[[#This Row],[Código]],Hoja2!A:B,2,0)*SiscoTable[[#This Row],[Provta(Uns)]],0)</f>
        <v>0</v>
      </c>
      <c r="M3151" s="7">
        <v>0</v>
      </c>
      <c r="N3151" s="7">
        <v>0</v>
      </c>
      <c r="O3151" s="7">
        <f>IFERROR(VLOOKUP(SiscoTable[[#This Row],[Código]],Hoja2!A:B,2,0)*SiscoTable[[#This Row],[Stock_actual]],0)</f>
        <v>0</v>
      </c>
      <c r="P3151" s="6" t="s">
        <v>7</v>
      </c>
      <c r="Q3151" s="7">
        <v>0</v>
      </c>
      <c r="R3151" s="7">
        <v>0</v>
      </c>
      <c r="S3151" s="7" t="s">
        <v>11926</v>
      </c>
      <c r="BI3151"/>
      <c r="BJ3151"/>
    </row>
    <row r="3152" spans="2:62" x14ac:dyDescent="0.4">
      <c r="B3152" s="1">
        <v>16963</v>
      </c>
      <c r="C3152" s="6" t="s">
        <v>8</v>
      </c>
      <c r="D3152" s="6" t="s">
        <v>8</v>
      </c>
      <c r="E3152" s="6" t="s">
        <v>8482</v>
      </c>
      <c r="F3152" s="6" t="s">
        <v>10720</v>
      </c>
      <c r="G3152" s="6" t="s">
        <v>11105</v>
      </c>
      <c r="H3152" s="6" t="s">
        <v>11111</v>
      </c>
      <c r="I3152" s="6" t="s">
        <v>11227</v>
      </c>
      <c r="J3152" s="6" t="s">
        <v>5</v>
      </c>
      <c r="K3152" s="7">
        <v>0</v>
      </c>
      <c r="L3152" s="7">
        <f>IFERROR(VLOOKUP(SiscoTable[[#This Row],[Código]],Hoja2!A:B,2,0)*SiscoTable[[#This Row],[Provta(Uns)]],0)</f>
        <v>0</v>
      </c>
      <c r="M3152" s="7">
        <v>0</v>
      </c>
      <c r="N3152" s="7">
        <v>0</v>
      </c>
      <c r="O3152" s="7">
        <f>IFERROR(VLOOKUP(SiscoTable[[#This Row],[Código]],Hoja2!A:B,2,0)*SiscoTable[[#This Row],[Stock_actual]],0)</f>
        <v>0</v>
      </c>
      <c r="P3152" s="6" t="s">
        <v>7</v>
      </c>
      <c r="Q3152" s="7">
        <v>0</v>
      </c>
      <c r="R3152" s="7">
        <v>0</v>
      </c>
      <c r="S3152" s="7" t="s">
        <v>11926</v>
      </c>
      <c r="BI3152"/>
      <c r="BJ3152"/>
    </row>
    <row r="3153" spans="2:62" x14ac:dyDescent="0.4">
      <c r="B3153" s="1">
        <v>16964</v>
      </c>
      <c r="C3153" s="6" t="s">
        <v>8</v>
      </c>
      <c r="D3153" s="6" t="s">
        <v>8</v>
      </c>
      <c r="E3153" s="6" t="s">
        <v>8482</v>
      </c>
      <c r="F3153" s="6" t="s">
        <v>10720</v>
      </c>
      <c r="G3153" s="6" t="s">
        <v>11105</v>
      </c>
      <c r="H3153" s="6" t="s">
        <v>11111</v>
      </c>
      <c r="I3153" s="6" t="s">
        <v>11228</v>
      </c>
      <c r="J3153" s="6" t="s">
        <v>5</v>
      </c>
      <c r="K3153" s="7">
        <v>0</v>
      </c>
      <c r="L3153" s="7">
        <f>IFERROR(VLOOKUP(SiscoTable[[#This Row],[Código]],Hoja2!A:B,2,0)*SiscoTable[[#This Row],[Provta(Uns)]],0)</f>
        <v>0</v>
      </c>
      <c r="M3153" s="7">
        <v>0</v>
      </c>
      <c r="N3153" s="7">
        <v>0</v>
      </c>
      <c r="O3153" s="7">
        <f>IFERROR(VLOOKUP(SiscoTable[[#This Row],[Código]],Hoja2!A:B,2,0)*SiscoTable[[#This Row],[Stock_actual]],0)</f>
        <v>0</v>
      </c>
      <c r="P3153" s="6" t="s">
        <v>7</v>
      </c>
      <c r="Q3153" s="7">
        <v>0</v>
      </c>
      <c r="R3153" s="7">
        <v>0</v>
      </c>
      <c r="S3153" s="7" t="s">
        <v>11926</v>
      </c>
      <c r="BI3153"/>
      <c r="BJ3153"/>
    </row>
    <row r="3154" spans="2:62" x14ac:dyDescent="0.4">
      <c r="B3154" s="1">
        <v>16965</v>
      </c>
      <c r="C3154" s="6" t="s">
        <v>25</v>
      </c>
      <c r="D3154" s="6" t="s">
        <v>30</v>
      </c>
      <c r="E3154" s="6" t="s">
        <v>8482</v>
      </c>
      <c r="F3154" s="6" t="s">
        <v>10720</v>
      </c>
      <c r="G3154" s="6" t="s">
        <v>11105</v>
      </c>
      <c r="H3154" s="6" t="s">
        <v>11111</v>
      </c>
      <c r="I3154" s="6" t="s">
        <v>11114</v>
      </c>
      <c r="J3154" s="6" t="s">
        <v>5</v>
      </c>
      <c r="K3154" s="7">
        <v>16.829999999999998</v>
      </c>
      <c r="L3154" s="7">
        <f>IFERROR(VLOOKUP(SiscoTable[[#This Row],[Código]],Hoja2!A:B,2,0)*SiscoTable[[#This Row],[Provta(Uns)]],0)</f>
        <v>353.42999999999995</v>
      </c>
      <c r="M3154" s="7">
        <v>0</v>
      </c>
      <c r="N3154" s="7">
        <v>28</v>
      </c>
      <c r="O3154" s="7">
        <f>IFERROR(VLOOKUP(SiscoTable[[#This Row],[Código]],Hoja2!A:B,2,0)*SiscoTable[[#This Row],[Stock_actual]],0)</f>
        <v>588</v>
      </c>
      <c r="P3154" s="6" t="s">
        <v>353</v>
      </c>
      <c r="Q3154" s="7">
        <v>18</v>
      </c>
      <c r="R3154" s="7">
        <v>0</v>
      </c>
      <c r="S3154" s="7" t="s">
        <v>11926</v>
      </c>
      <c r="BI3154"/>
      <c r="BJ3154"/>
    </row>
    <row r="3155" spans="2:62" x14ac:dyDescent="0.4">
      <c r="B3155" s="1">
        <v>16966</v>
      </c>
      <c r="C3155" s="6" t="s">
        <v>8</v>
      </c>
      <c r="D3155" s="6" t="s">
        <v>8</v>
      </c>
      <c r="E3155" s="6" t="s">
        <v>8482</v>
      </c>
      <c r="F3155" s="6" t="s">
        <v>10720</v>
      </c>
      <c r="G3155" s="6" t="s">
        <v>11105</v>
      </c>
      <c r="H3155" s="6" t="s">
        <v>11111</v>
      </c>
      <c r="I3155" s="6" t="s">
        <v>11229</v>
      </c>
      <c r="J3155" s="6" t="s">
        <v>5</v>
      </c>
      <c r="K3155" s="7">
        <v>0</v>
      </c>
      <c r="L3155" s="7">
        <f>IFERROR(VLOOKUP(SiscoTable[[#This Row],[Código]],Hoja2!A:B,2,0)*SiscoTable[[#This Row],[Provta(Uns)]],0)</f>
        <v>0</v>
      </c>
      <c r="M3155" s="7">
        <v>0</v>
      </c>
      <c r="N3155" s="7">
        <v>0</v>
      </c>
      <c r="O3155" s="7">
        <f>IFERROR(VLOOKUP(SiscoTable[[#This Row],[Código]],Hoja2!A:B,2,0)*SiscoTable[[#This Row],[Stock_actual]],0)</f>
        <v>0</v>
      </c>
      <c r="P3155" s="6" t="s">
        <v>7</v>
      </c>
      <c r="Q3155" s="7">
        <v>0</v>
      </c>
      <c r="R3155" s="7">
        <v>0</v>
      </c>
      <c r="S3155" s="7" t="s">
        <v>11926</v>
      </c>
      <c r="BI3155"/>
      <c r="BJ3155"/>
    </row>
    <row r="3156" spans="2:62" x14ac:dyDescent="0.4">
      <c r="B3156" s="1">
        <v>16967</v>
      </c>
      <c r="C3156" s="6" t="s">
        <v>8</v>
      </c>
      <c r="D3156" s="6" t="s">
        <v>8</v>
      </c>
      <c r="E3156" s="6" t="s">
        <v>8482</v>
      </c>
      <c r="F3156" s="6" t="s">
        <v>10720</v>
      </c>
      <c r="G3156" s="6" t="s">
        <v>11452</v>
      </c>
      <c r="H3156" s="6" t="s">
        <v>11111</v>
      </c>
      <c r="I3156" s="6" t="s">
        <v>11498</v>
      </c>
      <c r="J3156" s="6" t="s">
        <v>5</v>
      </c>
      <c r="K3156" s="7">
        <v>2.17</v>
      </c>
      <c r="L3156" s="7">
        <f>IFERROR(VLOOKUP(SiscoTable[[#This Row],[Código]],Hoja2!A:B,2,0)*SiscoTable[[#This Row],[Provta(Uns)]],0)</f>
        <v>11.284000000000001</v>
      </c>
      <c r="M3156" s="7">
        <v>0</v>
      </c>
      <c r="N3156" s="7">
        <v>2</v>
      </c>
      <c r="O3156" s="7">
        <f>IFERROR(VLOOKUP(SiscoTable[[#This Row],[Código]],Hoja2!A:B,2,0)*SiscoTable[[#This Row],[Stock_actual]],0)</f>
        <v>10.4</v>
      </c>
      <c r="P3156" s="6" t="s">
        <v>474</v>
      </c>
      <c r="Q3156" s="7">
        <v>2</v>
      </c>
      <c r="R3156" s="7">
        <v>4.2300000000000004</v>
      </c>
      <c r="S3156" s="7" t="s">
        <v>11926</v>
      </c>
      <c r="BI3156"/>
      <c r="BJ3156"/>
    </row>
    <row r="3157" spans="2:62" x14ac:dyDescent="0.4">
      <c r="B3157" s="1">
        <v>16968</v>
      </c>
      <c r="C3157" s="6" t="s">
        <v>30</v>
      </c>
      <c r="D3157" s="6" t="s">
        <v>30</v>
      </c>
      <c r="E3157" s="6" t="s">
        <v>8482</v>
      </c>
      <c r="F3157" s="6" t="s">
        <v>10720</v>
      </c>
      <c r="G3157" s="6" t="s">
        <v>11105</v>
      </c>
      <c r="H3157" s="6" t="s">
        <v>11111</v>
      </c>
      <c r="I3157" s="6" t="s">
        <v>11171</v>
      </c>
      <c r="J3157" s="6" t="s">
        <v>5</v>
      </c>
      <c r="K3157" s="7">
        <v>13.17</v>
      </c>
      <c r="L3157" s="7">
        <f>IFERROR(VLOOKUP(SiscoTable[[#This Row],[Código]],Hoja2!A:B,2,0)*SiscoTable[[#This Row],[Provta(Uns)]],0)</f>
        <v>72.435000000000002</v>
      </c>
      <c r="M3157" s="7">
        <v>0</v>
      </c>
      <c r="N3157" s="7">
        <v>45</v>
      </c>
      <c r="O3157" s="7">
        <f>IFERROR(VLOOKUP(SiscoTable[[#This Row],[Código]],Hoja2!A:B,2,0)*SiscoTable[[#This Row],[Stock_actual]],0)</f>
        <v>247.5</v>
      </c>
      <c r="P3157" s="6" t="s">
        <v>1451</v>
      </c>
      <c r="Q3157" s="7">
        <v>15</v>
      </c>
      <c r="R3157" s="7">
        <v>0</v>
      </c>
      <c r="S3157" s="7" t="s">
        <v>11926</v>
      </c>
      <c r="BI3157"/>
      <c r="BJ3157"/>
    </row>
    <row r="3158" spans="2:62" x14ac:dyDescent="0.4">
      <c r="B3158" s="1">
        <v>16969</v>
      </c>
      <c r="C3158" s="6" t="s">
        <v>30</v>
      </c>
      <c r="D3158" s="6" t="s">
        <v>8</v>
      </c>
      <c r="E3158" s="6" t="s">
        <v>8482</v>
      </c>
      <c r="F3158" s="6" t="s">
        <v>8543</v>
      </c>
      <c r="G3158" s="6" t="s">
        <v>8544</v>
      </c>
      <c r="H3158" s="6" t="s">
        <v>8554</v>
      </c>
      <c r="I3158" s="6" t="s">
        <v>8553</v>
      </c>
      <c r="J3158" s="6" t="s">
        <v>5</v>
      </c>
      <c r="K3158" s="7">
        <v>2.17</v>
      </c>
      <c r="L3158" s="7">
        <f>IFERROR(VLOOKUP(SiscoTable[[#This Row],[Código]],Hoja2!A:B,2,0)*SiscoTable[[#This Row],[Provta(Uns)]],0)</f>
        <v>27.125</v>
      </c>
      <c r="M3158" s="7">
        <v>0</v>
      </c>
      <c r="N3158" s="7">
        <v>12</v>
      </c>
      <c r="O3158" s="7">
        <f>IFERROR(VLOOKUP(SiscoTable[[#This Row],[Código]],Hoja2!A:B,2,0)*SiscoTable[[#This Row],[Stock_actual]],0)</f>
        <v>150</v>
      </c>
      <c r="P3158" s="6" t="s">
        <v>3721</v>
      </c>
      <c r="Q3158" s="7">
        <v>2</v>
      </c>
      <c r="R3158" s="7">
        <v>0</v>
      </c>
      <c r="S3158" s="7" t="s">
        <v>11926</v>
      </c>
      <c r="BI3158"/>
      <c r="BJ3158"/>
    </row>
    <row r="3159" spans="2:62" x14ac:dyDescent="0.4">
      <c r="B3159" s="1">
        <v>16970</v>
      </c>
      <c r="C3159" s="6" t="s">
        <v>8</v>
      </c>
      <c r="D3159" s="6" t="s">
        <v>8</v>
      </c>
      <c r="E3159" s="6" t="s">
        <v>8482</v>
      </c>
      <c r="F3159" s="6" t="s">
        <v>8641</v>
      </c>
      <c r="G3159" s="6" t="s">
        <v>8936</v>
      </c>
      <c r="H3159" s="6" t="s">
        <v>8698</v>
      </c>
      <c r="I3159" s="6" t="s">
        <v>8974</v>
      </c>
      <c r="J3159" s="6" t="s">
        <v>5</v>
      </c>
      <c r="K3159" s="7">
        <v>0</v>
      </c>
      <c r="L3159" s="7">
        <f>IFERROR(VLOOKUP(SiscoTable[[#This Row],[Código]],Hoja2!A:B,2,0)*SiscoTable[[#This Row],[Provta(Uns)]],0)</f>
        <v>0</v>
      </c>
      <c r="M3159" s="7">
        <v>12</v>
      </c>
      <c r="N3159" s="7">
        <v>0</v>
      </c>
      <c r="O3159" s="7">
        <f>IFERROR(VLOOKUP(SiscoTable[[#This Row],[Código]],Hoja2!A:B,2,0)*SiscoTable[[#This Row],[Stock_actual]],0)</f>
        <v>0</v>
      </c>
      <c r="P3159" s="6" t="s">
        <v>7</v>
      </c>
      <c r="Q3159" s="7">
        <v>0</v>
      </c>
      <c r="R3159" s="7">
        <v>0</v>
      </c>
      <c r="S3159" s="7" t="s">
        <v>11926</v>
      </c>
      <c r="BI3159"/>
      <c r="BJ3159"/>
    </row>
    <row r="3160" spans="2:62" x14ac:dyDescent="0.4">
      <c r="B3160" s="1">
        <v>16971</v>
      </c>
      <c r="C3160" s="6" t="s">
        <v>25</v>
      </c>
      <c r="D3160" s="6" t="s">
        <v>30</v>
      </c>
      <c r="E3160" s="6" t="s">
        <v>8482</v>
      </c>
      <c r="F3160" s="6" t="s">
        <v>8483</v>
      </c>
      <c r="G3160" s="6" t="s">
        <v>8484</v>
      </c>
      <c r="H3160" s="6" t="s">
        <v>8486</v>
      </c>
      <c r="I3160" s="6" t="s">
        <v>8487</v>
      </c>
      <c r="J3160" s="6" t="s">
        <v>5</v>
      </c>
      <c r="K3160" s="7">
        <v>12.17</v>
      </c>
      <c r="L3160" s="7">
        <f>IFERROR(VLOOKUP(SiscoTable[[#This Row],[Código]],Hoja2!A:B,2,0)*SiscoTable[[#This Row],[Provta(Uns)]],0)</f>
        <v>243.4</v>
      </c>
      <c r="M3160" s="7">
        <v>0</v>
      </c>
      <c r="N3160" s="7">
        <v>55</v>
      </c>
      <c r="O3160" s="7">
        <f>IFERROR(VLOOKUP(SiscoTable[[#This Row],[Código]],Hoja2!A:B,2,0)*SiscoTable[[#This Row],[Stock_actual]],0)</f>
        <v>1100</v>
      </c>
      <c r="P3160" s="6" t="s">
        <v>7224</v>
      </c>
      <c r="Q3160" s="7">
        <v>14</v>
      </c>
      <c r="R3160" s="7">
        <v>0</v>
      </c>
      <c r="S3160" s="7" t="s">
        <v>11926</v>
      </c>
      <c r="BI3160"/>
      <c r="BJ3160"/>
    </row>
    <row r="3161" spans="2:62" x14ac:dyDescent="0.4">
      <c r="B3161" s="1">
        <v>16973</v>
      </c>
      <c r="C3161" s="6" t="s">
        <v>30</v>
      </c>
      <c r="D3161" s="6" t="s">
        <v>8</v>
      </c>
      <c r="E3161" s="6" t="s">
        <v>8482</v>
      </c>
      <c r="F3161" s="6" t="s">
        <v>8641</v>
      </c>
      <c r="G3161" s="6" t="s">
        <v>8756</v>
      </c>
      <c r="H3161" s="6" t="s">
        <v>8698</v>
      </c>
      <c r="I3161" s="6" t="s">
        <v>8778</v>
      </c>
      <c r="J3161" s="6" t="s">
        <v>5</v>
      </c>
      <c r="K3161" s="7">
        <v>2.67</v>
      </c>
      <c r="L3161" s="7">
        <f>IFERROR(VLOOKUP(SiscoTable[[#This Row],[Código]],Hoja2!A:B,2,0)*SiscoTable[[#This Row],[Provta(Uns)]],0)</f>
        <v>70.754999999999995</v>
      </c>
      <c r="M3161" s="7">
        <v>0</v>
      </c>
      <c r="N3161" s="7">
        <v>12</v>
      </c>
      <c r="O3161" s="7">
        <f>IFERROR(VLOOKUP(SiscoTable[[#This Row],[Código]],Hoja2!A:B,2,0)*SiscoTable[[#This Row],[Stock_actual]],0)</f>
        <v>318</v>
      </c>
      <c r="P3161" s="6" t="s">
        <v>1811</v>
      </c>
      <c r="Q3161" s="7">
        <v>3</v>
      </c>
      <c r="R3161" s="7">
        <v>0</v>
      </c>
      <c r="S3161" s="7" t="s">
        <v>11926</v>
      </c>
      <c r="BI3161"/>
      <c r="BJ3161"/>
    </row>
    <row r="3162" spans="2:62" x14ac:dyDescent="0.4">
      <c r="B3162" s="1">
        <v>16974</v>
      </c>
      <c r="C3162" s="6" t="s">
        <v>30</v>
      </c>
      <c r="D3162" s="6" t="s">
        <v>30</v>
      </c>
      <c r="E3162" s="6" t="s">
        <v>8482</v>
      </c>
      <c r="F3162" s="6" t="s">
        <v>1736</v>
      </c>
      <c r="G3162" s="6" t="s">
        <v>10362</v>
      </c>
      <c r="H3162" s="6" t="s">
        <v>8698</v>
      </c>
      <c r="I3162" s="6" t="s">
        <v>10410</v>
      </c>
      <c r="J3162" s="6" t="s">
        <v>5</v>
      </c>
      <c r="K3162" s="7">
        <v>8.33</v>
      </c>
      <c r="L3162" s="7">
        <f>IFERROR(VLOOKUP(SiscoTable[[#This Row],[Código]],Hoja2!A:B,2,0)*SiscoTable[[#This Row],[Provta(Uns)]],0)</f>
        <v>32.487000000000002</v>
      </c>
      <c r="M3162" s="7">
        <v>24</v>
      </c>
      <c r="N3162" s="7">
        <v>12</v>
      </c>
      <c r="O3162" s="7">
        <f>IFERROR(VLOOKUP(SiscoTable[[#This Row],[Código]],Hoja2!A:B,2,0)*SiscoTable[[#This Row],[Stock_actual]],0)</f>
        <v>46.8</v>
      </c>
      <c r="P3162" s="6" t="s">
        <v>558</v>
      </c>
      <c r="Q3162" s="7">
        <v>9</v>
      </c>
      <c r="R3162" s="7">
        <v>0</v>
      </c>
      <c r="S3162" s="7" t="s">
        <v>11926</v>
      </c>
      <c r="BI3162"/>
      <c r="BJ3162"/>
    </row>
    <row r="3163" spans="2:62" x14ac:dyDescent="0.4">
      <c r="B3163" s="1">
        <v>16975</v>
      </c>
      <c r="C3163" s="6" t="s">
        <v>30</v>
      </c>
      <c r="D3163" s="6" t="s">
        <v>30</v>
      </c>
      <c r="E3163" s="6" t="s">
        <v>8482</v>
      </c>
      <c r="F3163" s="6" t="s">
        <v>10720</v>
      </c>
      <c r="G3163" s="6" t="s">
        <v>11105</v>
      </c>
      <c r="H3163" s="6" t="s">
        <v>11135</v>
      </c>
      <c r="I3163" s="6" t="s">
        <v>11172</v>
      </c>
      <c r="J3163" s="6" t="s">
        <v>5</v>
      </c>
      <c r="K3163" s="7">
        <v>8.67</v>
      </c>
      <c r="L3163" s="7">
        <f>IFERROR(VLOOKUP(SiscoTable[[#This Row],[Código]],Hoja2!A:B,2,0)*SiscoTable[[#This Row],[Provta(Uns)]],0)</f>
        <v>176.001</v>
      </c>
      <c r="M3163" s="7">
        <v>0</v>
      </c>
      <c r="N3163" s="7">
        <v>14</v>
      </c>
      <c r="O3163" s="7">
        <f>IFERROR(VLOOKUP(SiscoTable[[#This Row],[Código]],Hoja2!A:B,2,0)*SiscoTable[[#This Row],[Stock_actual]],0)</f>
        <v>284.2</v>
      </c>
      <c r="P3163" s="6" t="s">
        <v>573</v>
      </c>
      <c r="Q3163" s="7">
        <v>10</v>
      </c>
      <c r="R3163" s="7">
        <v>0</v>
      </c>
      <c r="S3163" s="7" t="s">
        <v>11926</v>
      </c>
      <c r="BI3163"/>
      <c r="BJ3163"/>
    </row>
    <row r="3164" spans="2:62" x14ac:dyDescent="0.4">
      <c r="B3164" s="1">
        <v>16976</v>
      </c>
      <c r="C3164" s="6" t="s">
        <v>8</v>
      </c>
      <c r="D3164" s="6" t="s">
        <v>8</v>
      </c>
      <c r="E3164" s="6" t="s">
        <v>8482</v>
      </c>
      <c r="F3164" s="6" t="s">
        <v>8641</v>
      </c>
      <c r="G3164" s="6" t="s">
        <v>8756</v>
      </c>
      <c r="H3164" s="6" t="s">
        <v>8698</v>
      </c>
      <c r="I3164" s="6" t="s">
        <v>8848</v>
      </c>
      <c r="J3164" s="6" t="s">
        <v>5</v>
      </c>
      <c r="K3164" s="7">
        <v>0</v>
      </c>
      <c r="L3164" s="7">
        <f>IFERROR(VLOOKUP(SiscoTable[[#This Row],[Código]],Hoja2!A:B,2,0)*SiscoTable[[#This Row],[Provta(Uns)]],0)</f>
        <v>0</v>
      </c>
      <c r="M3164" s="7">
        <v>0</v>
      </c>
      <c r="N3164" s="7">
        <v>0</v>
      </c>
      <c r="O3164" s="7">
        <f>IFERROR(VLOOKUP(SiscoTable[[#This Row],[Código]],Hoja2!A:B,2,0)*SiscoTable[[#This Row],[Stock_actual]],0)</f>
        <v>0</v>
      </c>
      <c r="P3164" s="6" t="s">
        <v>7</v>
      </c>
      <c r="Q3164" s="7">
        <v>0</v>
      </c>
      <c r="R3164" s="7">
        <v>0</v>
      </c>
      <c r="S3164" s="7" t="s">
        <v>11926</v>
      </c>
      <c r="BI3164"/>
      <c r="BJ3164"/>
    </row>
    <row r="3165" spans="2:62" x14ac:dyDescent="0.4">
      <c r="B3165" s="1">
        <v>16979</v>
      </c>
      <c r="C3165" s="6" t="s">
        <v>30</v>
      </c>
      <c r="D3165" s="6" t="s">
        <v>30</v>
      </c>
      <c r="E3165" s="6" t="s">
        <v>8482</v>
      </c>
      <c r="F3165" s="6" t="s">
        <v>10720</v>
      </c>
      <c r="G3165" s="6" t="s">
        <v>11105</v>
      </c>
      <c r="H3165" s="6" t="s">
        <v>11135</v>
      </c>
      <c r="I3165" s="6" t="s">
        <v>11173</v>
      </c>
      <c r="J3165" s="6" t="s">
        <v>5</v>
      </c>
      <c r="K3165" s="7">
        <v>11.67</v>
      </c>
      <c r="L3165" s="7">
        <f>IFERROR(VLOOKUP(SiscoTable[[#This Row],[Código]],Hoja2!A:B,2,0)*SiscoTable[[#This Row],[Provta(Uns)]],0)</f>
        <v>81.69</v>
      </c>
      <c r="M3165" s="7">
        <v>0</v>
      </c>
      <c r="N3165" s="7">
        <v>80</v>
      </c>
      <c r="O3165" s="7">
        <f>IFERROR(VLOOKUP(SiscoTable[[#This Row],[Código]],Hoja2!A:B,2,0)*SiscoTable[[#This Row],[Stock_actual]],0)</f>
        <v>560</v>
      </c>
      <c r="P3165" s="6" t="s">
        <v>6000</v>
      </c>
      <c r="Q3165" s="7">
        <v>13</v>
      </c>
      <c r="R3165" s="7">
        <v>0</v>
      </c>
      <c r="S3165" s="7" t="s">
        <v>11926</v>
      </c>
      <c r="BI3165"/>
      <c r="BJ3165"/>
    </row>
    <row r="3166" spans="2:62" x14ac:dyDescent="0.4">
      <c r="B3166" s="1">
        <v>16981</v>
      </c>
      <c r="C3166" s="6" t="s">
        <v>30</v>
      </c>
      <c r="D3166" s="6" t="s">
        <v>30</v>
      </c>
      <c r="E3166" s="6" t="s">
        <v>8482</v>
      </c>
      <c r="F3166" s="6" t="s">
        <v>10720</v>
      </c>
      <c r="G3166" s="6" t="s">
        <v>11282</v>
      </c>
      <c r="H3166" s="6" t="s">
        <v>11276</v>
      </c>
      <c r="I3166" s="6" t="s">
        <v>11291</v>
      </c>
      <c r="J3166" s="6" t="s">
        <v>5</v>
      </c>
      <c r="K3166" s="7">
        <v>0.17</v>
      </c>
      <c r="L3166" s="7">
        <f>IFERROR(VLOOKUP(SiscoTable[[#This Row],[Código]],Hoja2!A:B,2,0)*SiscoTable[[#This Row],[Provta(Uns)]],0)</f>
        <v>0.39100000000000001</v>
      </c>
      <c r="M3166" s="7">
        <v>0</v>
      </c>
      <c r="N3166" s="7">
        <v>219</v>
      </c>
      <c r="O3166" s="7">
        <f>IFERROR(VLOOKUP(SiscoTable[[#This Row],[Código]],Hoja2!A:B,2,0)*SiscoTable[[#This Row],[Stock_actual]],0)</f>
        <v>503.7</v>
      </c>
      <c r="P3166" s="6" t="s">
        <v>11292</v>
      </c>
      <c r="Q3166" s="7">
        <v>0</v>
      </c>
      <c r="R3166" s="7">
        <v>0</v>
      </c>
      <c r="S3166" s="7" t="s">
        <v>11926</v>
      </c>
      <c r="BI3166"/>
      <c r="BJ3166"/>
    </row>
    <row r="3167" spans="2:62" x14ac:dyDescent="0.4">
      <c r="B3167" s="1">
        <v>16982</v>
      </c>
      <c r="C3167" s="6" t="s">
        <v>8</v>
      </c>
      <c r="D3167" s="6" t="s">
        <v>8</v>
      </c>
      <c r="E3167" s="6" t="s">
        <v>8482</v>
      </c>
      <c r="F3167" s="6" t="s">
        <v>10720</v>
      </c>
      <c r="G3167" s="6" t="s">
        <v>11282</v>
      </c>
      <c r="H3167" s="6" t="s">
        <v>11276</v>
      </c>
      <c r="I3167" s="6" t="s">
        <v>11306</v>
      </c>
      <c r="J3167" s="6" t="s">
        <v>5</v>
      </c>
      <c r="K3167" s="7">
        <v>0.83</v>
      </c>
      <c r="L3167" s="7">
        <f>IFERROR(VLOOKUP(SiscoTable[[#This Row],[Código]],Hoja2!A:B,2,0)*SiscoTable[[#This Row],[Provta(Uns)]],0)</f>
        <v>1.66</v>
      </c>
      <c r="M3167" s="7">
        <v>0</v>
      </c>
      <c r="N3167" s="7">
        <v>12</v>
      </c>
      <c r="O3167" s="7">
        <f>IFERROR(VLOOKUP(SiscoTable[[#This Row],[Código]],Hoja2!A:B,2,0)*SiscoTable[[#This Row],[Stock_actual]],0)</f>
        <v>24</v>
      </c>
      <c r="P3167" s="6" t="s">
        <v>6066</v>
      </c>
      <c r="Q3167" s="7">
        <v>1</v>
      </c>
      <c r="R3167" s="7">
        <v>0</v>
      </c>
      <c r="S3167" s="7" t="s">
        <v>11926</v>
      </c>
      <c r="BI3167"/>
      <c r="BJ3167"/>
    </row>
    <row r="3168" spans="2:62" x14ac:dyDescent="0.4">
      <c r="B3168" s="1">
        <v>16984</v>
      </c>
      <c r="C3168" s="6" t="s">
        <v>8</v>
      </c>
      <c r="D3168" s="6" t="s">
        <v>8</v>
      </c>
      <c r="E3168" s="6" t="s">
        <v>8482</v>
      </c>
      <c r="F3168" s="6" t="s">
        <v>10720</v>
      </c>
      <c r="G3168" s="6" t="s">
        <v>11282</v>
      </c>
      <c r="H3168" s="6" t="s">
        <v>11276</v>
      </c>
      <c r="I3168" s="6" t="s">
        <v>11307</v>
      </c>
      <c r="J3168" s="6" t="s">
        <v>5</v>
      </c>
      <c r="K3168" s="7">
        <v>0</v>
      </c>
      <c r="L3168" s="7">
        <f>IFERROR(VLOOKUP(SiscoTable[[#This Row],[Código]],Hoja2!A:B,2,0)*SiscoTable[[#This Row],[Provta(Uns)]],0)</f>
        <v>0</v>
      </c>
      <c r="M3168" s="7">
        <v>0</v>
      </c>
      <c r="N3168" s="7">
        <v>0</v>
      </c>
      <c r="O3168" s="7">
        <f>IFERROR(VLOOKUP(SiscoTable[[#This Row],[Código]],Hoja2!A:B,2,0)*SiscoTable[[#This Row],[Stock_actual]],0)</f>
        <v>0</v>
      </c>
      <c r="P3168" s="6" t="s">
        <v>7</v>
      </c>
      <c r="Q3168" s="7">
        <v>0</v>
      </c>
      <c r="R3168" s="7">
        <v>0</v>
      </c>
      <c r="S3168" s="7" t="s">
        <v>11926</v>
      </c>
      <c r="BI3168"/>
      <c r="BJ3168"/>
    </row>
    <row r="3169" spans="2:62" x14ac:dyDescent="0.4">
      <c r="B3169" s="1">
        <v>16986</v>
      </c>
      <c r="C3169" s="6" t="s">
        <v>30</v>
      </c>
      <c r="D3169" s="6" t="s">
        <v>30</v>
      </c>
      <c r="E3169" s="6" t="s">
        <v>8482</v>
      </c>
      <c r="F3169" s="6" t="s">
        <v>10720</v>
      </c>
      <c r="G3169" s="6" t="s">
        <v>11105</v>
      </c>
      <c r="H3169" s="6" t="s">
        <v>11107</v>
      </c>
      <c r="I3169" s="6" t="s">
        <v>11174</v>
      </c>
      <c r="J3169" s="6" t="s">
        <v>5</v>
      </c>
      <c r="K3169" s="7">
        <v>17.829999999999998</v>
      </c>
      <c r="L3169" s="7">
        <f>IFERROR(VLOOKUP(SiscoTable[[#This Row],[Código]],Hoja2!A:B,2,0)*SiscoTable[[#This Row],[Provta(Uns)]],0)</f>
        <v>105.197</v>
      </c>
      <c r="M3169" s="7">
        <v>0</v>
      </c>
      <c r="N3169" s="7">
        <v>62</v>
      </c>
      <c r="O3169" s="7">
        <f>IFERROR(VLOOKUP(SiscoTable[[#This Row],[Código]],Hoja2!A:B,2,0)*SiscoTable[[#This Row],[Stock_actual]],0)</f>
        <v>365.8</v>
      </c>
      <c r="P3169" s="6" t="s">
        <v>3864</v>
      </c>
      <c r="Q3169" s="7">
        <v>19</v>
      </c>
      <c r="R3169" s="7">
        <v>0</v>
      </c>
      <c r="S3169" s="7" t="s">
        <v>11926</v>
      </c>
      <c r="BI3169"/>
      <c r="BJ3169"/>
    </row>
    <row r="3170" spans="2:62" x14ac:dyDescent="0.4">
      <c r="B3170" s="1">
        <v>16987</v>
      </c>
      <c r="C3170" s="6" t="s">
        <v>25</v>
      </c>
      <c r="D3170" s="6" t="s">
        <v>30</v>
      </c>
      <c r="E3170" s="6" t="s">
        <v>8482</v>
      </c>
      <c r="F3170" s="6" t="s">
        <v>10720</v>
      </c>
      <c r="G3170" s="6" t="s">
        <v>11105</v>
      </c>
      <c r="H3170" s="6" t="s">
        <v>11107</v>
      </c>
      <c r="I3170" s="6" t="s">
        <v>11115</v>
      </c>
      <c r="J3170" s="6" t="s">
        <v>5</v>
      </c>
      <c r="K3170" s="7">
        <v>23.83</v>
      </c>
      <c r="L3170" s="7">
        <f>IFERROR(VLOOKUP(SiscoTable[[#This Row],[Código]],Hoja2!A:B,2,0)*SiscoTable[[#This Row],[Provta(Uns)]],0)</f>
        <v>142.97999999999999</v>
      </c>
      <c r="M3170" s="7">
        <v>0</v>
      </c>
      <c r="N3170" s="7">
        <v>11</v>
      </c>
      <c r="O3170" s="7">
        <f>IFERROR(VLOOKUP(SiscoTable[[#This Row],[Código]],Hoja2!A:B,2,0)*SiscoTable[[#This Row],[Stock_actual]],0)</f>
        <v>66</v>
      </c>
      <c r="P3170" s="6" t="s">
        <v>402</v>
      </c>
      <c r="Q3170" s="7">
        <v>26</v>
      </c>
      <c r="R3170" s="7">
        <v>47.46</v>
      </c>
      <c r="S3170" s="7" t="s">
        <v>11926</v>
      </c>
      <c r="BI3170"/>
      <c r="BJ3170"/>
    </row>
    <row r="3171" spans="2:62" x14ac:dyDescent="0.4">
      <c r="B3171" s="1">
        <v>16993</v>
      </c>
      <c r="C3171" s="6" t="s">
        <v>25</v>
      </c>
      <c r="D3171" s="6" t="s">
        <v>30</v>
      </c>
      <c r="E3171" s="6" t="s">
        <v>8482</v>
      </c>
      <c r="F3171" s="6" t="s">
        <v>10720</v>
      </c>
      <c r="G3171" s="6" t="s">
        <v>11105</v>
      </c>
      <c r="H3171" s="6" t="s">
        <v>11117</v>
      </c>
      <c r="I3171" s="6" t="s">
        <v>11116</v>
      </c>
      <c r="J3171" s="6" t="s">
        <v>5</v>
      </c>
      <c r="K3171" s="7">
        <v>7.83</v>
      </c>
      <c r="L3171" s="7">
        <f>IFERROR(VLOOKUP(SiscoTable[[#This Row],[Código]],Hoja2!A:B,2,0)*SiscoTable[[#This Row],[Provta(Uns)]],0)</f>
        <v>346.08600000000001</v>
      </c>
      <c r="M3171" s="7">
        <v>0</v>
      </c>
      <c r="N3171" s="7">
        <v>29</v>
      </c>
      <c r="O3171" s="7">
        <f>IFERROR(VLOOKUP(SiscoTable[[#This Row],[Código]],Hoja2!A:B,2,0)*SiscoTable[[#This Row],[Stock_actual]],0)</f>
        <v>1281.8000000000002</v>
      </c>
      <c r="P3171" s="6" t="s">
        <v>3331</v>
      </c>
      <c r="Q3171" s="7">
        <v>9</v>
      </c>
      <c r="R3171" s="7">
        <v>0</v>
      </c>
      <c r="S3171" s="7" t="s">
        <v>11926</v>
      </c>
      <c r="BI3171"/>
      <c r="BJ3171"/>
    </row>
    <row r="3172" spans="2:62" x14ac:dyDescent="0.4">
      <c r="B3172" s="1">
        <v>16994</v>
      </c>
      <c r="C3172" s="6" t="s">
        <v>25</v>
      </c>
      <c r="D3172" s="6" t="s">
        <v>30</v>
      </c>
      <c r="E3172" s="6" t="s">
        <v>8482</v>
      </c>
      <c r="F3172" s="6" t="s">
        <v>10720</v>
      </c>
      <c r="G3172" s="6" t="s">
        <v>11105</v>
      </c>
      <c r="H3172" s="6" t="s">
        <v>11119</v>
      </c>
      <c r="I3172" s="6" t="s">
        <v>11118</v>
      </c>
      <c r="J3172" s="6" t="s">
        <v>5</v>
      </c>
      <c r="K3172" s="7">
        <v>13</v>
      </c>
      <c r="L3172" s="7">
        <f>IFERROR(VLOOKUP(SiscoTable[[#This Row],[Código]],Hoja2!A:B,2,0)*SiscoTable[[#This Row],[Provta(Uns)]],0)</f>
        <v>392.59999999999997</v>
      </c>
      <c r="M3172" s="7">
        <v>0</v>
      </c>
      <c r="N3172" s="7">
        <v>56</v>
      </c>
      <c r="O3172" s="7">
        <f>IFERROR(VLOOKUP(SiscoTable[[#This Row],[Código]],Hoja2!A:B,2,0)*SiscoTable[[#This Row],[Stock_actual]],0)</f>
        <v>1691.2</v>
      </c>
      <c r="P3172" s="6" t="s">
        <v>3908</v>
      </c>
      <c r="Q3172" s="7">
        <v>14</v>
      </c>
      <c r="R3172" s="7">
        <v>0</v>
      </c>
      <c r="S3172" s="7" t="s">
        <v>11926</v>
      </c>
      <c r="BI3172"/>
      <c r="BJ3172"/>
    </row>
    <row r="3173" spans="2:62" x14ac:dyDescent="0.4">
      <c r="B3173" s="1">
        <v>16997</v>
      </c>
      <c r="C3173" s="6" t="s">
        <v>8</v>
      </c>
      <c r="D3173" s="6" t="s">
        <v>8</v>
      </c>
      <c r="E3173" s="6" t="s">
        <v>8482</v>
      </c>
      <c r="F3173" s="6" t="s">
        <v>10720</v>
      </c>
      <c r="G3173" s="6" t="s">
        <v>11105</v>
      </c>
      <c r="H3173" s="6" t="s">
        <v>11119</v>
      </c>
      <c r="I3173" s="6" t="s">
        <v>11230</v>
      </c>
      <c r="J3173" s="6" t="s">
        <v>5</v>
      </c>
      <c r="K3173" s="7">
        <v>4.5</v>
      </c>
      <c r="L3173" s="7">
        <f>IFERROR(VLOOKUP(SiscoTable[[#This Row],[Código]],Hoja2!A:B,2,0)*SiscoTable[[#This Row],[Provta(Uns)]],0)</f>
        <v>31.05</v>
      </c>
      <c r="M3173" s="7">
        <v>0</v>
      </c>
      <c r="N3173" s="7">
        <v>48</v>
      </c>
      <c r="O3173" s="7">
        <f>IFERROR(VLOOKUP(SiscoTable[[#This Row],[Código]],Hoja2!A:B,2,0)*SiscoTable[[#This Row],[Stock_actual]],0)</f>
        <v>331.20000000000005</v>
      </c>
      <c r="P3173" s="6" t="s">
        <v>7268</v>
      </c>
      <c r="Q3173" s="7">
        <v>5</v>
      </c>
      <c r="R3173" s="7">
        <v>0</v>
      </c>
      <c r="S3173" s="7" t="s">
        <v>11926</v>
      </c>
      <c r="BI3173"/>
      <c r="BJ3173"/>
    </row>
    <row r="3174" spans="2:62" x14ac:dyDescent="0.4">
      <c r="B3174" s="1">
        <v>16998</v>
      </c>
      <c r="C3174" s="6" t="s">
        <v>30</v>
      </c>
      <c r="D3174" s="6" t="s">
        <v>30</v>
      </c>
      <c r="E3174" s="6" t="s">
        <v>8482</v>
      </c>
      <c r="F3174" s="6" t="s">
        <v>10720</v>
      </c>
      <c r="G3174" s="6" t="s">
        <v>11105</v>
      </c>
      <c r="H3174" s="6" t="s">
        <v>11119</v>
      </c>
      <c r="I3174" s="6" t="s">
        <v>11175</v>
      </c>
      <c r="J3174" s="6" t="s">
        <v>5</v>
      </c>
      <c r="K3174" s="7">
        <v>0</v>
      </c>
      <c r="L3174" s="7">
        <f>IFERROR(VLOOKUP(SiscoTable[[#This Row],[Código]],Hoja2!A:B,2,0)*SiscoTable[[#This Row],[Provta(Uns)]],0)</f>
        <v>0</v>
      </c>
      <c r="M3174" s="7">
        <v>30</v>
      </c>
      <c r="N3174" s="7">
        <v>0</v>
      </c>
      <c r="O3174" s="7">
        <f>IFERROR(VLOOKUP(SiscoTable[[#This Row],[Código]],Hoja2!A:B,2,0)*SiscoTable[[#This Row],[Stock_actual]],0)</f>
        <v>0</v>
      </c>
      <c r="P3174" s="6" t="s">
        <v>7</v>
      </c>
      <c r="Q3174" s="7">
        <v>0</v>
      </c>
      <c r="R3174" s="7">
        <v>0</v>
      </c>
      <c r="S3174" s="7" t="s">
        <v>11926</v>
      </c>
      <c r="BI3174"/>
      <c r="BJ3174"/>
    </row>
    <row r="3175" spans="2:62" x14ac:dyDescent="0.4">
      <c r="B3175" s="1">
        <v>16999</v>
      </c>
      <c r="C3175" s="6" t="s">
        <v>25</v>
      </c>
      <c r="D3175" s="6" t="s">
        <v>30</v>
      </c>
      <c r="E3175" s="6" t="s">
        <v>8482</v>
      </c>
      <c r="F3175" s="6" t="s">
        <v>10720</v>
      </c>
      <c r="G3175" s="6" t="s">
        <v>11105</v>
      </c>
      <c r="H3175" s="6" t="s">
        <v>11119</v>
      </c>
      <c r="I3175" s="6" t="s">
        <v>11120</v>
      </c>
      <c r="J3175" s="6" t="s">
        <v>5</v>
      </c>
      <c r="K3175" s="7">
        <v>24.83</v>
      </c>
      <c r="L3175" s="7">
        <f>IFERROR(VLOOKUP(SiscoTable[[#This Row],[Código]],Hoja2!A:B,2,0)*SiscoTable[[#This Row],[Provta(Uns)]],0)</f>
        <v>278.09599999999995</v>
      </c>
      <c r="M3175" s="7">
        <v>0</v>
      </c>
      <c r="N3175" s="7">
        <v>75</v>
      </c>
      <c r="O3175" s="7">
        <f>IFERROR(VLOOKUP(SiscoTable[[#This Row],[Código]],Hoja2!A:B,2,0)*SiscoTable[[#This Row],[Stock_actual]],0)</f>
        <v>840</v>
      </c>
      <c r="P3175" s="6" t="s">
        <v>92</v>
      </c>
      <c r="Q3175" s="7">
        <v>27</v>
      </c>
      <c r="R3175" s="7">
        <v>0</v>
      </c>
      <c r="S3175" s="7" t="s">
        <v>11926</v>
      </c>
      <c r="BI3175"/>
      <c r="BJ3175"/>
    </row>
    <row r="3176" spans="2:62" x14ac:dyDescent="0.4">
      <c r="B3176" s="1">
        <v>17000</v>
      </c>
      <c r="C3176" s="6" t="s">
        <v>30</v>
      </c>
      <c r="D3176" s="6" t="s">
        <v>30</v>
      </c>
      <c r="E3176" s="6" t="s">
        <v>8482</v>
      </c>
      <c r="F3176" s="6" t="s">
        <v>10720</v>
      </c>
      <c r="G3176" s="6" t="s">
        <v>11105</v>
      </c>
      <c r="H3176" s="6" t="s">
        <v>11119</v>
      </c>
      <c r="I3176" s="6" t="s">
        <v>11176</v>
      </c>
      <c r="J3176" s="6" t="s">
        <v>5</v>
      </c>
      <c r="K3176" s="7">
        <v>14.5</v>
      </c>
      <c r="L3176" s="7">
        <f>IFERROR(VLOOKUP(SiscoTable[[#This Row],[Código]],Hoja2!A:B,2,0)*SiscoTable[[#This Row],[Provta(Uns)]],0)</f>
        <v>79.75</v>
      </c>
      <c r="M3176" s="7">
        <v>0</v>
      </c>
      <c r="N3176" s="7">
        <v>39</v>
      </c>
      <c r="O3176" s="7">
        <f>IFERROR(VLOOKUP(SiscoTable[[#This Row],[Código]],Hoja2!A:B,2,0)*SiscoTable[[#This Row],[Stock_actual]],0)</f>
        <v>214.5</v>
      </c>
      <c r="P3176" s="6" t="s">
        <v>1197</v>
      </c>
      <c r="Q3176" s="7">
        <v>16</v>
      </c>
      <c r="R3176" s="7">
        <v>0</v>
      </c>
      <c r="S3176" s="7" t="s">
        <v>11926</v>
      </c>
      <c r="BI3176"/>
      <c r="BJ3176"/>
    </row>
    <row r="3177" spans="2:62" x14ac:dyDescent="0.4">
      <c r="B3177" s="1">
        <v>17002</v>
      </c>
      <c r="C3177" s="6" t="s">
        <v>30</v>
      </c>
      <c r="D3177" s="6" t="s">
        <v>8</v>
      </c>
      <c r="E3177" s="6" t="s">
        <v>8482</v>
      </c>
      <c r="F3177" s="6" t="s">
        <v>10720</v>
      </c>
      <c r="G3177" s="6" t="s">
        <v>11105</v>
      </c>
      <c r="H3177" s="6" t="s">
        <v>11117</v>
      </c>
      <c r="I3177" s="6" t="s">
        <v>11178</v>
      </c>
      <c r="J3177" s="6" t="s">
        <v>5</v>
      </c>
      <c r="K3177" s="7">
        <v>1</v>
      </c>
      <c r="L3177" s="7">
        <f>IFERROR(VLOOKUP(SiscoTable[[#This Row],[Código]],Hoja2!A:B,2,0)*SiscoTable[[#This Row],[Provta(Uns)]],0)</f>
        <v>67.900000000000006</v>
      </c>
      <c r="M3177" s="7">
        <v>0</v>
      </c>
      <c r="N3177" s="7">
        <v>5</v>
      </c>
      <c r="O3177" s="7">
        <f>IFERROR(VLOOKUP(SiscoTable[[#This Row],[Código]],Hoja2!A:B,2,0)*SiscoTable[[#This Row],[Stock_actual]],0)</f>
        <v>339.5</v>
      </c>
      <c r="P3177" s="6" t="s">
        <v>2415</v>
      </c>
      <c r="Q3177" s="7">
        <v>1</v>
      </c>
      <c r="R3177" s="7">
        <v>0</v>
      </c>
      <c r="S3177" s="7" t="s">
        <v>11926</v>
      </c>
      <c r="BI3177"/>
      <c r="BJ3177"/>
    </row>
    <row r="3178" spans="2:62" x14ac:dyDescent="0.4">
      <c r="B3178" s="1">
        <v>17003</v>
      </c>
      <c r="C3178" s="6" t="s">
        <v>25</v>
      </c>
      <c r="D3178" s="6" t="s">
        <v>30</v>
      </c>
      <c r="E3178" s="6" t="s">
        <v>8482</v>
      </c>
      <c r="F3178" s="6" t="s">
        <v>10720</v>
      </c>
      <c r="G3178" s="6" t="s">
        <v>11105</v>
      </c>
      <c r="H3178" s="6" t="s">
        <v>11117</v>
      </c>
      <c r="I3178" s="6" t="s">
        <v>11121</v>
      </c>
      <c r="J3178" s="6" t="s">
        <v>5</v>
      </c>
      <c r="K3178" s="7">
        <v>6.17</v>
      </c>
      <c r="L3178" s="7">
        <f>IFERROR(VLOOKUP(SiscoTable[[#This Row],[Código]],Hoja2!A:B,2,0)*SiscoTable[[#This Row],[Provta(Uns)]],0)</f>
        <v>254.82099999999997</v>
      </c>
      <c r="M3178" s="7">
        <v>14</v>
      </c>
      <c r="N3178" s="7">
        <v>7</v>
      </c>
      <c r="O3178" s="7">
        <f>IFERROR(VLOOKUP(SiscoTable[[#This Row],[Código]],Hoja2!A:B,2,0)*SiscoTable[[#This Row],[Stock_actual]],0)</f>
        <v>289.09999999999997</v>
      </c>
      <c r="P3178" s="6" t="s">
        <v>671</v>
      </c>
      <c r="Q3178" s="7">
        <v>7</v>
      </c>
      <c r="R3178" s="7">
        <v>0</v>
      </c>
      <c r="S3178" s="7" t="s">
        <v>11926</v>
      </c>
      <c r="BI3178"/>
      <c r="BJ3178"/>
    </row>
    <row r="3179" spans="2:62" x14ac:dyDescent="0.4">
      <c r="B3179" s="1">
        <v>17004</v>
      </c>
      <c r="C3179" s="6" t="s">
        <v>25</v>
      </c>
      <c r="D3179" s="6" t="s">
        <v>8</v>
      </c>
      <c r="E3179" s="6" t="s">
        <v>8482</v>
      </c>
      <c r="F3179" s="6" t="s">
        <v>10720</v>
      </c>
      <c r="G3179" s="6" t="s">
        <v>11105</v>
      </c>
      <c r="H3179" s="6" t="s">
        <v>11117</v>
      </c>
      <c r="I3179" s="6" t="s">
        <v>11122</v>
      </c>
      <c r="J3179" s="6" t="s">
        <v>5</v>
      </c>
      <c r="K3179" s="7">
        <v>2.17</v>
      </c>
      <c r="L3179" s="7">
        <f>IFERROR(VLOOKUP(SiscoTable[[#This Row],[Código]],Hoja2!A:B,2,0)*SiscoTable[[#This Row],[Provta(Uns)]],0)</f>
        <v>164.703</v>
      </c>
      <c r="M3179" s="7">
        <v>0</v>
      </c>
      <c r="N3179" s="7">
        <v>4</v>
      </c>
      <c r="O3179" s="7">
        <f>IFERROR(VLOOKUP(SiscoTable[[#This Row],[Código]],Hoja2!A:B,2,0)*SiscoTable[[#This Row],[Stock_actual]],0)</f>
        <v>303.60000000000002</v>
      </c>
      <c r="P3179" s="6" t="s">
        <v>1443</v>
      </c>
      <c r="Q3179" s="7">
        <v>2</v>
      </c>
      <c r="R3179" s="7">
        <v>0</v>
      </c>
      <c r="S3179" s="7" t="s">
        <v>11926</v>
      </c>
      <c r="BI3179"/>
      <c r="BJ3179"/>
    </row>
    <row r="3180" spans="2:62" x14ac:dyDescent="0.4">
      <c r="B3180" s="1">
        <v>17005</v>
      </c>
      <c r="C3180" s="6" t="s">
        <v>30</v>
      </c>
      <c r="D3180" s="6" t="s">
        <v>8</v>
      </c>
      <c r="E3180" s="6" t="s">
        <v>8482</v>
      </c>
      <c r="F3180" s="6" t="s">
        <v>10720</v>
      </c>
      <c r="G3180" s="6" t="s">
        <v>11105</v>
      </c>
      <c r="H3180" s="6" t="s">
        <v>11117</v>
      </c>
      <c r="I3180" s="6" t="s">
        <v>11179</v>
      </c>
      <c r="J3180" s="6" t="s">
        <v>5</v>
      </c>
      <c r="K3180" s="7">
        <v>0</v>
      </c>
      <c r="L3180" s="7">
        <f>IFERROR(VLOOKUP(SiscoTable[[#This Row],[Código]],Hoja2!A:B,2,0)*SiscoTable[[#This Row],[Provta(Uns)]],0)</f>
        <v>0</v>
      </c>
      <c r="M3180" s="7">
        <v>0</v>
      </c>
      <c r="N3180" s="7">
        <v>12</v>
      </c>
      <c r="O3180" s="7">
        <f>IFERROR(VLOOKUP(SiscoTable[[#This Row],[Código]],Hoja2!A:B,2,0)*SiscoTable[[#This Row],[Stock_actual]],0)</f>
        <v>586.79999999999995</v>
      </c>
      <c r="P3180" s="6" t="s">
        <v>134</v>
      </c>
      <c r="Q3180" s="7">
        <v>0</v>
      </c>
      <c r="R3180" s="7">
        <v>0</v>
      </c>
      <c r="S3180" s="7" t="s">
        <v>11926</v>
      </c>
      <c r="BI3180"/>
      <c r="BJ3180"/>
    </row>
    <row r="3181" spans="2:62" x14ac:dyDescent="0.4">
      <c r="B3181" s="1">
        <v>17006</v>
      </c>
      <c r="C3181" s="6" t="s">
        <v>25</v>
      </c>
      <c r="D3181" s="6" t="s">
        <v>25</v>
      </c>
      <c r="E3181" s="6" t="s">
        <v>8482</v>
      </c>
      <c r="F3181" s="6" t="s">
        <v>10720</v>
      </c>
      <c r="G3181" s="6" t="s">
        <v>11105</v>
      </c>
      <c r="H3181" s="6" t="s">
        <v>11117</v>
      </c>
      <c r="I3181" s="6" t="s">
        <v>11123</v>
      </c>
      <c r="J3181" s="6" t="s">
        <v>5</v>
      </c>
      <c r="K3181" s="7">
        <v>45.67</v>
      </c>
      <c r="L3181" s="7">
        <f>IFERROR(VLOOKUP(SiscoTable[[#This Row],[Código]],Hoja2!A:B,2,0)*SiscoTable[[#This Row],[Provta(Uns)]],0)</f>
        <v>634.81299999999999</v>
      </c>
      <c r="M3181" s="7">
        <v>0</v>
      </c>
      <c r="N3181" s="7">
        <v>75</v>
      </c>
      <c r="O3181" s="7">
        <f>IFERROR(VLOOKUP(SiscoTable[[#This Row],[Código]],Hoja2!A:B,2,0)*SiscoTable[[#This Row],[Stock_actual]],0)</f>
        <v>1042.5</v>
      </c>
      <c r="P3181" s="6" t="s">
        <v>520</v>
      </c>
      <c r="Q3181" s="7">
        <v>50</v>
      </c>
      <c r="R3181" s="7">
        <v>0</v>
      </c>
      <c r="S3181" s="7" t="s">
        <v>11926</v>
      </c>
      <c r="BI3181"/>
      <c r="BJ3181"/>
    </row>
    <row r="3182" spans="2:62" x14ac:dyDescent="0.4">
      <c r="B3182" s="1">
        <v>17007</v>
      </c>
      <c r="C3182" s="6" t="s">
        <v>8</v>
      </c>
      <c r="D3182" s="6" t="s">
        <v>8</v>
      </c>
      <c r="E3182" s="6" t="s">
        <v>8482</v>
      </c>
      <c r="F3182" s="6" t="s">
        <v>10720</v>
      </c>
      <c r="G3182" s="6" t="s">
        <v>11105</v>
      </c>
      <c r="H3182" s="6" t="s">
        <v>11117</v>
      </c>
      <c r="I3182" s="6" t="s">
        <v>11231</v>
      </c>
      <c r="J3182" s="6" t="s">
        <v>5</v>
      </c>
      <c r="K3182" s="7">
        <v>0</v>
      </c>
      <c r="L3182" s="7">
        <f>IFERROR(VLOOKUP(SiscoTable[[#This Row],[Código]],Hoja2!A:B,2,0)*SiscoTable[[#This Row],[Provta(Uns)]],0)</f>
        <v>0</v>
      </c>
      <c r="M3182" s="7">
        <v>6</v>
      </c>
      <c r="N3182" s="7">
        <v>0</v>
      </c>
      <c r="O3182" s="7">
        <f>IFERROR(VLOOKUP(SiscoTable[[#This Row],[Código]],Hoja2!A:B,2,0)*SiscoTable[[#This Row],[Stock_actual]],0)</f>
        <v>0</v>
      </c>
      <c r="P3182" s="6" t="s">
        <v>7</v>
      </c>
      <c r="Q3182" s="7">
        <v>0</v>
      </c>
      <c r="R3182" s="7">
        <v>0</v>
      </c>
      <c r="S3182" s="7" t="s">
        <v>11926</v>
      </c>
      <c r="BI3182"/>
      <c r="BJ3182"/>
    </row>
    <row r="3183" spans="2:62" x14ac:dyDescent="0.4">
      <c r="B3183" s="1">
        <v>17008</v>
      </c>
      <c r="C3183" s="6" t="s">
        <v>8</v>
      </c>
      <c r="D3183" s="6" t="s">
        <v>8</v>
      </c>
      <c r="E3183" s="6" t="s">
        <v>8482</v>
      </c>
      <c r="F3183" s="6" t="s">
        <v>10720</v>
      </c>
      <c r="G3183" s="6" t="s">
        <v>11105</v>
      </c>
      <c r="H3183" s="6" t="s">
        <v>11117</v>
      </c>
      <c r="I3183" s="6" t="s">
        <v>11232</v>
      </c>
      <c r="J3183" s="6" t="s">
        <v>5</v>
      </c>
      <c r="K3183" s="7">
        <v>0.17</v>
      </c>
      <c r="L3183" s="7">
        <f>IFERROR(VLOOKUP(SiscoTable[[#This Row],[Código]],Hoja2!A:B,2,0)*SiscoTable[[#This Row],[Provta(Uns)]],0)</f>
        <v>5.2530000000000001</v>
      </c>
      <c r="M3183" s="7">
        <v>0</v>
      </c>
      <c r="N3183" s="7">
        <v>11</v>
      </c>
      <c r="O3183" s="7">
        <f>IFERROR(VLOOKUP(SiscoTable[[#This Row],[Código]],Hoja2!A:B,2,0)*SiscoTable[[#This Row],[Stock_actual]],0)</f>
        <v>339.9</v>
      </c>
      <c r="P3183" s="6" t="s">
        <v>2040</v>
      </c>
      <c r="Q3183" s="7">
        <v>0</v>
      </c>
      <c r="R3183" s="7">
        <v>0</v>
      </c>
      <c r="S3183" s="7" t="s">
        <v>11926</v>
      </c>
      <c r="BI3183"/>
      <c r="BJ3183"/>
    </row>
    <row r="3184" spans="2:62" x14ac:dyDescent="0.4">
      <c r="B3184" s="1">
        <v>17009</v>
      </c>
      <c r="C3184" s="6" t="s">
        <v>25</v>
      </c>
      <c r="D3184" s="6" t="s">
        <v>30</v>
      </c>
      <c r="E3184" s="6" t="s">
        <v>8482</v>
      </c>
      <c r="F3184" s="6" t="s">
        <v>10720</v>
      </c>
      <c r="G3184" s="6" t="s">
        <v>11105</v>
      </c>
      <c r="H3184" s="6" t="s">
        <v>11117</v>
      </c>
      <c r="I3184" s="6" t="s">
        <v>11124</v>
      </c>
      <c r="J3184" s="6" t="s">
        <v>5</v>
      </c>
      <c r="K3184" s="7">
        <v>9</v>
      </c>
      <c r="L3184" s="7">
        <f>IFERROR(VLOOKUP(SiscoTable[[#This Row],[Código]],Hoja2!A:B,2,0)*SiscoTable[[#This Row],[Provta(Uns)]],0)</f>
        <v>83.7</v>
      </c>
      <c r="M3184" s="7">
        <v>0</v>
      </c>
      <c r="N3184" s="7">
        <v>38</v>
      </c>
      <c r="O3184" s="7">
        <f>IFERROR(VLOOKUP(SiscoTable[[#This Row],[Código]],Hoja2!A:B,2,0)*SiscoTable[[#This Row],[Stock_actual]],0)</f>
        <v>353.40000000000003</v>
      </c>
      <c r="P3184" s="6" t="s">
        <v>2378</v>
      </c>
      <c r="Q3184" s="7">
        <v>10</v>
      </c>
      <c r="R3184" s="7">
        <v>0</v>
      </c>
      <c r="S3184" s="7" t="s">
        <v>11926</v>
      </c>
      <c r="BI3184"/>
      <c r="BJ3184"/>
    </row>
    <row r="3185" spans="2:62" x14ac:dyDescent="0.4">
      <c r="B3185" s="1">
        <v>17010</v>
      </c>
      <c r="C3185" s="6" t="s">
        <v>25</v>
      </c>
      <c r="D3185" s="6" t="s">
        <v>25</v>
      </c>
      <c r="E3185" s="6" t="s">
        <v>8482</v>
      </c>
      <c r="F3185" s="6" t="s">
        <v>10720</v>
      </c>
      <c r="G3185" s="6" t="s">
        <v>11105</v>
      </c>
      <c r="H3185" s="6" t="s">
        <v>11117</v>
      </c>
      <c r="I3185" s="6" t="s">
        <v>11125</v>
      </c>
      <c r="J3185" s="6" t="s">
        <v>5</v>
      </c>
      <c r="K3185" s="7">
        <v>21.33</v>
      </c>
      <c r="L3185" s="7">
        <f>IFERROR(VLOOKUP(SiscoTable[[#This Row],[Código]],Hoja2!A:B,2,0)*SiscoTable[[#This Row],[Provta(Uns)]],0)</f>
        <v>273.024</v>
      </c>
      <c r="M3185" s="7">
        <v>0</v>
      </c>
      <c r="N3185" s="7">
        <v>43</v>
      </c>
      <c r="O3185" s="7">
        <f>IFERROR(VLOOKUP(SiscoTable[[#This Row],[Código]],Hoja2!A:B,2,0)*SiscoTable[[#This Row],[Stock_actual]],0)</f>
        <v>550.4</v>
      </c>
      <c r="P3185" s="6" t="s">
        <v>242</v>
      </c>
      <c r="Q3185" s="7">
        <v>23</v>
      </c>
      <c r="R3185" s="7">
        <v>0</v>
      </c>
      <c r="S3185" s="7" t="s">
        <v>11926</v>
      </c>
      <c r="BI3185"/>
      <c r="BJ3185"/>
    </row>
    <row r="3186" spans="2:62" x14ac:dyDescent="0.4">
      <c r="B3186" s="1">
        <v>17011</v>
      </c>
      <c r="C3186" s="6" t="s">
        <v>25</v>
      </c>
      <c r="D3186" s="6" t="s">
        <v>8</v>
      </c>
      <c r="E3186" s="6" t="s">
        <v>8482</v>
      </c>
      <c r="F3186" s="6" t="s">
        <v>10720</v>
      </c>
      <c r="G3186" s="6" t="s">
        <v>11105</v>
      </c>
      <c r="H3186" s="6" t="s">
        <v>11117</v>
      </c>
      <c r="I3186" s="6" t="s">
        <v>11126</v>
      </c>
      <c r="J3186" s="6" t="s">
        <v>5</v>
      </c>
      <c r="K3186" s="7">
        <v>3.83</v>
      </c>
      <c r="L3186" s="7">
        <f>IFERROR(VLOOKUP(SiscoTable[[#This Row],[Código]],Hoja2!A:B,2,0)*SiscoTable[[#This Row],[Provta(Uns)]],0)</f>
        <v>290.697</v>
      </c>
      <c r="M3186" s="7">
        <v>0</v>
      </c>
      <c r="N3186" s="7">
        <v>5</v>
      </c>
      <c r="O3186" s="7">
        <f>IFERROR(VLOOKUP(SiscoTable[[#This Row],[Código]],Hoja2!A:B,2,0)*SiscoTable[[#This Row],[Stock_actual]],0)</f>
        <v>379.5</v>
      </c>
      <c r="P3186" s="6" t="s">
        <v>132</v>
      </c>
      <c r="Q3186" s="7">
        <v>4</v>
      </c>
      <c r="R3186" s="7">
        <v>0</v>
      </c>
      <c r="S3186" s="7" t="s">
        <v>11926</v>
      </c>
      <c r="BI3186"/>
      <c r="BJ3186"/>
    </row>
    <row r="3187" spans="2:62" x14ac:dyDescent="0.4">
      <c r="B3187" s="1">
        <v>17012</v>
      </c>
      <c r="C3187" s="6" t="s">
        <v>25</v>
      </c>
      <c r="D3187" s="6" t="s">
        <v>8</v>
      </c>
      <c r="E3187" s="6" t="s">
        <v>8482</v>
      </c>
      <c r="F3187" s="6" t="s">
        <v>10720</v>
      </c>
      <c r="G3187" s="6" t="s">
        <v>11105</v>
      </c>
      <c r="H3187" s="6" t="s">
        <v>11117</v>
      </c>
      <c r="I3187" s="6" t="s">
        <v>11127</v>
      </c>
      <c r="J3187" s="6" t="s">
        <v>5</v>
      </c>
      <c r="K3187" s="7">
        <v>3</v>
      </c>
      <c r="L3187" s="7">
        <f>IFERROR(VLOOKUP(SiscoTable[[#This Row],[Código]],Hoja2!A:B,2,0)*SiscoTable[[#This Row],[Provta(Uns)]],0)</f>
        <v>161.69999999999999</v>
      </c>
      <c r="M3187" s="7">
        <v>0</v>
      </c>
      <c r="N3187" s="7">
        <v>16</v>
      </c>
      <c r="O3187" s="7">
        <f>IFERROR(VLOOKUP(SiscoTable[[#This Row],[Código]],Hoja2!A:B,2,0)*SiscoTable[[#This Row],[Stock_actual]],0)</f>
        <v>862.4</v>
      </c>
      <c r="P3187" s="6" t="s">
        <v>3301</v>
      </c>
      <c r="Q3187" s="7">
        <v>3</v>
      </c>
      <c r="R3187" s="7">
        <v>0</v>
      </c>
      <c r="S3187" s="7" t="s">
        <v>11926</v>
      </c>
      <c r="BI3187"/>
      <c r="BJ3187"/>
    </row>
    <row r="3188" spans="2:62" x14ac:dyDescent="0.4">
      <c r="B3188" s="1">
        <v>17013</v>
      </c>
      <c r="C3188" s="6" t="s">
        <v>8</v>
      </c>
      <c r="D3188" s="6" t="s">
        <v>8</v>
      </c>
      <c r="E3188" s="6" t="s">
        <v>8482</v>
      </c>
      <c r="F3188" s="6" t="s">
        <v>10720</v>
      </c>
      <c r="G3188" s="6" t="s">
        <v>11105</v>
      </c>
      <c r="H3188" s="6" t="s">
        <v>11117</v>
      </c>
      <c r="I3188" s="6" t="s">
        <v>11233</v>
      </c>
      <c r="J3188" s="6" t="s">
        <v>5</v>
      </c>
      <c r="K3188" s="7">
        <v>0</v>
      </c>
      <c r="L3188" s="7">
        <f>IFERROR(VLOOKUP(SiscoTable[[#This Row],[Código]],Hoja2!A:B,2,0)*SiscoTable[[#This Row],[Provta(Uns)]],0)</f>
        <v>0</v>
      </c>
      <c r="M3188" s="7">
        <v>0</v>
      </c>
      <c r="N3188" s="7">
        <v>45</v>
      </c>
      <c r="O3188" s="7">
        <f>IFERROR(VLOOKUP(SiscoTable[[#This Row],[Código]],Hoja2!A:B,2,0)*SiscoTable[[#This Row],[Stock_actual]],0)</f>
        <v>328.5</v>
      </c>
      <c r="P3188" s="6" t="s">
        <v>134</v>
      </c>
      <c r="Q3188" s="7">
        <v>0</v>
      </c>
      <c r="R3188" s="7">
        <v>0</v>
      </c>
      <c r="S3188" s="7" t="s">
        <v>11926</v>
      </c>
      <c r="BI3188"/>
      <c r="BJ3188"/>
    </row>
    <row r="3189" spans="2:62" x14ac:dyDescent="0.4">
      <c r="B3189" s="1">
        <v>17016</v>
      </c>
      <c r="C3189" s="6" t="s">
        <v>30</v>
      </c>
      <c r="D3189" s="6" t="s">
        <v>30</v>
      </c>
      <c r="E3189" s="6" t="s">
        <v>8482</v>
      </c>
      <c r="F3189" s="6" t="s">
        <v>10720</v>
      </c>
      <c r="G3189" s="6" t="s">
        <v>11322</v>
      </c>
      <c r="H3189" s="6" t="s">
        <v>11325</v>
      </c>
      <c r="I3189" s="6" t="s">
        <v>11339</v>
      </c>
      <c r="J3189" s="6" t="s">
        <v>5</v>
      </c>
      <c r="K3189" s="7">
        <v>5</v>
      </c>
      <c r="L3189" s="7">
        <f>IFERROR(VLOOKUP(SiscoTable[[#This Row],[Código]],Hoja2!A:B,2,0)*SiscoTable[[#This Row],[Provta(Uns)]],0)</f>
        <v>24.5</v>
      </c>
      <c r="M3189" s="7">
        <v>0</v>
      </c>
      <c r="N3189" s="7">
        <v>90</v>
      </c>
      <c r="O3189" s="7">
        <f>IFERROR(VLOOKUP(SiscoTable[[#This Row],[Código]],Hoja2!A:B,2,0)*SiscoTable[[#This Row],[Stock_actual]],0)</f>
        <v>441.00000000000006</v>
      </c>
      <c r="P3189" s="6" t="s">
        <v>1530</v>
      </c>
      <c r="Q3189" s="7">
        <v>6</v>
      </c>
      <c r="R3189" s="7">
        <v>0</v>
      </c>
      <c r="S3189" s="7" t="s">
        <v>11926</v>
      </c>
      <c r="BI3189"/>
      <c r="BJ3189"/>
    </row>
    <row r="3190" spans="2:62" x14ac:dyDescent="0.4">
      <c r="B3190" s="1">
        <v>17017</v>
      </c>
      <c r="C3190" s="6" t="s">
        <v>8</v>
      </c>
      <c r="D3190" s="6" t="s">
        <v>8</v>
      </c>
      <c r="E3190" s="6" t="s">
        <v>8482</v>
      </c>
      <c r="F3190" s="6" t="s">
        <v>10720</v>
      </c>
      <c r="G3190" s="6" t="s">
        <v>11322</v>
      </c>
      <c r="H3190" s="6" t="s">
        <v>11325</v>
      </c>
      <c r="I3190" s="6" t="s">
        <v>11383</v>
      </c>
      <c r="J3190" s="6" t="s">
        <v>5</v>
      </c>
      <c r="K3190" s="7">
        <v>2.17</v>
      </c>
      <c r="L3190" s="7">
        <f>IFERROR(VLOOKUP(SiscoTable[[#This Row],[Código]],Hoja2!A:B,2,0)*SiscoTable[[#This Row],[Provta(Uns)]],0)</f>
        <v>14.105</v>
      </c>
      <c r="M3190" s="7">
        <v>0</v>
      </c>
      <c r="N3190" s="7">
        <v>15</v>
      </c>
      <c r="O3190" s="7">
        <f>IFERROR(VLOOKUP(SiscoTable[[#This Row],[Código]],Hoja2!A:B,2,0)*SiscoTable[[#This Row],[Stock_actual]],0)</f>
        <v>97.5</v>
      </c>
      <c r="P3190" s="6" t="s">
        <v>5093</v>
      </c>
      <c r="Q3190" s="7">
        <v>2</v>
      </c>
      <c r="R3190" s="7">
        <v>0</v>
      </c>
      <c r="S3190" s="7" t="s">
        <v>11926</v>
      </c>
      <c r="BI3190"/>
      <c r="BJ3190"/>
    </row>
    <row r="3191" spans="2:62" x14ac:dyDescent="0.4">
      <c r="B3191" s="1">
        <v>17020</v>
      </c>
      <c r="C3191" s="6" t="s">
        <v>25</v>
      </c>
      <c r="D3191" s="6" t="s">
        <v>30</v>
      </c>
      <c r="E3191" s="6" t="s">
        <v>8482</v>
      </c>
      <c r="F3191" s="6" t="s">
        <v>9030</v>
      </c>
      <c r="G3191" s="6" t="s">
        <v>9051</v>
      </c>
      <c r="H3191" s="6" t="s">
        <v>9053</v>
      </c>
      <c r="I3191" s="6" t="s">
        <v>9054</v>
      </c>
      <c r="J3191" s="6" t="s">
        <v>5</v>
      </c>
      <c r="K3191" s="7">
        <v>7.83</v>
      </c>
      <c r="L3191" s="7">
        <f>IFERROR(VLOOKUP(SiscoTable[[#This Row],[Código]],Hoja2!A:B,2,0)*SiscoTable[[#This Row],[Provta(Uns)]],0)</f>
        <v>197.316</v>
      </c>
      <c r="M3191" s="7">
        <v>0</v>
      </c>
      <c r="N3191" s="7">
        <v>32</v>
      </c>
      <c r="O3191" s="7">
        <f>IFERROR(VLOOKUP(SiscoTable[[#This Row],[Código]],Hoja2!A:B,2,0)*SiscoTable[[#This Row],[Stock_actual]],0)</f>
        <v>806.4</v>
      </c>
      <c r="P3191" s="6" t="s">
        <v>2346</v>
      </c>
      <c r="Q3191" s="7">
        <v>9</v>
      </c>
      <c r="R3191" s="7">
        <v>0</v>
      </c>
      <c r="S3191" s="7" t="s">
        <v>11926</v>
      </c>
      <c r="BI3191"/>
      <c r="BJ3191"/>
    </row>
    <row r="3192" spans="2:62" x14ac:dyDescent="0.4">
      <c r="B3192" s="1">
        <v>17022</v>
      </c>
      <c r="C3192" s="6" t="s">
        <v>25</v>
      </c>
      <c r="D3192" s="6" t="s">
        <v>30</v>
      </c>
      <c r="E3192" s="6" t="s">
        <v>8482</v>
      </c>
      <c r="F3192" s="6" t="s">
        <v>10720</v>
      </c>
      <c r="G3192" s="6" t="s">
        <v>11607</v>
      </c>
      <c r="H3192" s="6" t="s">
        <v>11613</v>
      </c>
      <c r="I3192" s="6" t="s">
        <v>11612</v>
      </c>
      <c r="J3192" s="6" t="s">
        <v>5</v>
      </c>
      <c r="K3192" s="7">
        <v>9.5</v>
      </c>
      <c r="L3192" s="7">
        <f>IFERROR(VLOOKUP(SiscoTable[[#This Row],[Código]],Hoja2!A:B,2,0)*SiscoTable[[#This Row],[Provta(Uns)]],0)</f>
        <v>334.40000000000003</v>
      </c>
      <c r="M3192" s="7">
        <v>0</v>
      </c>
      <c r="N3192" s="7">
        <v>25</v>
      </c>
      <c r="O3192" s="7">
        <f>IFERROR(VLOOKUP(SiscoTable[[#This Row],[Código]],Hoja2!A:B,2,0)*SiscoTable[[#This Row],[Stock_actual]],0)</f>
        <v>880.00000000000011</v>
      </c>
      <c r="P3192" s="6" t="s">
        <v>592</v>
      </c>
      <c r="Q3192" s="7">
        <v>11</v>
      </c>
      <c r="R3192" s="7">
        <v>0</v>
      </c>
      <c r="S3192" s="7" t="s">
        <v>11926</v>
      </c>
      <c r="BI3192"/>
      <c r="BJ3192"/>
    </row>
    <row r="3193" spans="2:62" x14ac:dyDescent="0.4">
      <c r="B3193" s="1">
        <v>17023</v>
      </c>
      <c r="C3193" s="6" t="s">
        <v>25</v>
      </c>
      <c r="D3193" s="6" t="s">
        <v>25</v>
      </c>
      <c r="E3193" s="6" t="s">
        <v>8482</v>
      </c>
      <c r="F3193" s="6" t="s">
        <v>10720</v>
      </c>
      <c r="G3193" s="6" t="s">
        <v>11607</v>
      </c>
      <c r="H3193" s="6" t="s">
        <v>11613</v>
      </c>
      <c r="I3193" s="6" t="s">
        <v>11614</v>
      </c>
      <c r="J3193" s="6" t="s">
        <v>5</v>
      </c>
      <c r="K3193" s="7">
        <v>70.17</v>
      </c>
      <c r="L3193" s="7">
        <f>IFERROR(VLOOKUP(SiscoTable[[#This Row],[Código]],Hoja2!A:B,2,0)*SiscoTable[[#This Row],[Provta(Uns)]],0)</f>
        <v>343.83300000000003</v>
      </c>
      <c r="M3193" s="7">
        <v>0</v>
      </c>
      <c r="N3193" s="7">
        <v>86</v>
      </c>
      <c r="O3193" s="7">
        <f>IFERROR(VLOOKUP(SiscoTable[[#This Row],[Código]],Hoja2!A:B,2,0)*SiscoTable[[#This Row],[Stock_actual]],0)</f>
        <v>421.40000000000003</v>
      </c>
      <c r="P3193" s="6" t="s">
        <v>516</v>
      </c>
      <c r="Q3193" s="7">
        <v>77</v>
      </c>
      <c r="R3193" s="7">
        <v>0</v>
      </c>
      <c r="S3193" s="7" t="s">
        <v>11926</v>
      </c>
      <c r="BI3193"/>
      <c r="BJ3193"/>
    </row>
    <row r="3194" spans="2:62" x14ac:dyDescent="0.4">
      <c r="B3194" s="1">
        <v>17024</v>
      </c>
      <c r="C3194" s="6" t="s">
        <v>25</v>
      </c>
      <c r="D3194" s="6" t="s">
        <v>8</v>
      </c>
      <c r="E3194" s="6" t="s">
        <v>8482</v>
      </c>
      <c r="F3194" s="6" t="s">
        <v>10720</v>
      </c>
      <c r="G3194" s="6" t="s">
        <v>11322</v>
      </c>
      <c r="H3194" s="6" t="s">
        <v>11325</v>
      </c>
      <c r="I3194" s="6" t="s">
        <v>11324</v>
      </c>
      <c r="J3194" s="6" t="s">
        <v>5</v>
      </c>
      <c r="K3194" s="7">
        <v>3.17</v>
      </c>
      <c r="L3194" s="7">
        <f>IFERROR(VLOOKUP(SiscoTable[[#This Row],[Código]],Hoja2!A:B,2,0)*SiscoTable[[#This Row],[Provta(Uns)]],0)</f>
        <v>132.82299999999998</v>
      </c>
      <c r="M3194" s="7">
        <v>0</v>
      </c>
      <c r="N3194" s="7">
        <v>10</v>
      </c>
      <c r="O3194" s="7">
        <f>IFERROR(VLOOKUP(SiscoTable[[#This Row],[Código]],Hoja2!A:B,2,0)*SiscoTable[[#This Row],[Stock_actual]],0)</f>
        <v>419</v>
      </c>
      <c r="P3194" s="6" t="s">
        <v>570</v>
      </c>
      <c r="Q3194" s="7">
        <v>4</v>
      </c>
      <c r="R3194" s="7">
        <v>0</v>
      </c>
      <c r="S3194" s="7" t="s">
        <v>11926</v>
      </c>
      <c r="BI3194"/>
      <c r="BJ3194"/>
    </row>
    <row r="3195" spans="2:62" x14ac:dyDescent="0.4">
      <c r="B3195" s="1">
        <v>17026</v>
      </c>
      <c r="C3195" s="6" t="s">
        <v>25</v>
      </c>
      <c r="D3195" s="6" t="s">
        <v>8</v>
      </c>
      <c r="E3195" s="6" t="s">
        <v>8482</v>
      </c>
      <c r="F3195" s="6" t="s">
        <v>10720</v>
      </c>
      <c r="G3195" s="6" t="s">
        <v>11607</v>
      </c>
      <c r="H3195" s="6" t="s">
        <v>11613</v>
      </c>
      <c r="I3195" s="6" t="s">
        <v>11615</v>
      </c>
      <c r="J3195" s="6" t="s">
        <v>5</v>
      </c>
      <c r="K3195" s="7">
        <v>7.17</v>
      </c>
      <c r="L3195" s="7">
        <f>IFERROR(VLOOKUP(SiscoTable[[#This Row],[Código]],Hoja2!A:B,2,0)*SiscoTable[[#This Row],[Provta(Uns)]],0)</f>
        <v>228.006</v>
      </c>
      <c r="M3195" s="7">
        <v>0</v>
      </c>
      <c r="N3195" s="7">
        <v>26</v>
      </c>
      <c r="O3195" s="7">
        <f>IFERROR(VLOOKUP(SiscoTable[[#This Row],[Código]],Hoja2!A:B,2,0)*SiscoTable[[#This Row],[Stock_actual]],0)</f>
        <v>826.80000000000007</v>
      </c>
      <c r="P3195" s="6" t="s">
        <v>3156</v>
      </c>
      <c r="Q3195" s="7">
        <v>8</v>
      </c>
      <c r="R3195" s="7">
        <v>0</v>
      </c>
      <c r="S3195" s="7" t="s">
        <v>11926</v>
      </c>
      <c r="BI3195"/>
      <c r="BJ3195"/>
    </row>
    <row r="3196" spans="2:62" x14ac:dyDescent="0.4">
      <c r="B3196" s="1">
        <v>17027</v>
      </c>
      <c r="C3196" s="6" t="s">
        <v>30</v>
      </c>
      <c r="D3196" s="6" t="s">
        <v>8</v>
      </c>
      <c r="E3196" s="6" t="s">
        <v>8482</v>
      </c>
      <c r="F3196" s="6" t="s">
        <v>9030</v>
      </c>
      <c r="G3196" s="6" t="s">
        <v>9299</v>
      </c>
      <c r="H3196" s="6" t="s">
        <v>9360</v>
      </c>
      <c r="I3196" s="6" t="s">
        <v>9380</v>
      </c>
      <c r="J3196" s="6" t="s">
        <v>5</v>
      </c>
      <c r="K3196" s="7">
        <v>4</v>
      </c>
      <c r="L3196" s="7">
        <f>IFERROR(VLOOKUP(SiscoTable[[#This Row],[Código]],Hoja2!A:B,2,0)*SiscoTable[[#This Row],[Provta(Uns)]],0)</f>
        <v>79.599999999999994</v>
      </c>
      <c r="M3196" s="7">
        <v>0</v>
      </c>
      <c r="N3196" s="7">
        <v>17</v>
      </c>
      <c r="O3196" s="7">
        <f>IFERROR(VLOOKUP(SiscoTable[[#This Row],[Código]],Hoja2!A:B,2,0)*SiscoTable[[#This Row],[Stock_actual]],0)</f>
        <v>338.29999999999995</v>
      </c>
      <c r="P3196" s="6" t="s">
        <v>1822</v>
      </c>
      <c r="Q3196" s="7">
        <v>4</v>
      </c>
      <c r="R3196" s="7">
        <v>0</v>
      </c>
      <c r="S3196" s="7" t="s">
        <v>11926</v>
      </c>
      <c r="BI3196"/>
      <c r="BJ3196"/>
    </row>
    <row r="3197" spans="2:62" x14ac:dyDescent="0.4">
      <c r="B3197" s="1">
        <v>17028</v>
      </c>
      <c r="C3197" s="6" t="s">
        <v>25</v>
      </c>
      <c r="D3197" s="6" t="s">
        <v>30</v>
      </c>
      <c r="E3197" s="6" t="s">
        <v>8482</v>
      </c>
      <c r="F3197" s="6" t="s">
        <v>10720</v>
      </c>
      <c r="G3197" s="6" t="s">
        <v>11322</v>
      </c>
      <c r="H3197" s="6" t="s">
        <v>11325</v>
      </c>
      <c r="I3197" s="6" t="s">
        <v>11326</v>
      </c>
      <c r="J3197" s="6" t="s">
        <v>5</v>
      </c>
      <c r="K3197" s="7">
        <v>17.5</v>
      </c>
      <c r="L3197" s="7">
        <f>IFERROR(VLOOKUP(SiscoTable[[#This Row],[Código]],Hoja2!A:B,2,0)*SiscoTable[[#This Row],[Provta(Uns)]],0)</f>
        <v>313.25</v>
      </c>
      <c r="M3197" s="7">
        <v>0</v>
      </c>
      <c r="N3197" s="7">
        <v>34</v>
      </c>
      <c r="O3197" s="7">
        <f>IFERROR(VLOOKUP(SiscoTable[[#This Row],[Código]],Hoja2!A:B,2,0)*SiscoTable[[#This Row],[Stock_actual]],0)</f>
        <v>608.59999999999991</v>
      </c>
      <c r="P3197" s="6" t="s">
        <v>770</v>
      </c>
      <c r="Q3197" s="7">
        <v>19</v>
      </c>
      <c r="R3197" s="7">
        <v>0</v>
      </c>
      <c r="S3197" s="7" t="s">
        <v>11926</v>
      </c>
      <c r="BI3197"/>
      <c r="BJ3197"/>
    </row>
    <row r="3198" spans="2:62" x14ac:dyDescent="0.4">
      <c r="B3198" s="1">
        <v>17029</v>
      </c>
      <c r="C3198" s="6" t="s">
        <v>25</v>
      </c>
      <c r="D3198" s="6" t="s">
        <v>25</v>
      </c>
      <c r="E3198" s="6" t="s">
        <v>8482</v>
      </c>
      <c r="F3198" s="6" t="s">
        <v>10720</v>
      </c>
      <c r="G3198" s="6" t="s">
        <v>11607</v>
      </c>
      <c r="H3198" s="6" t="s">
        <v>11613</v>
      </c>
      <c r="I3198" s="6" t="s">
        <v>11616</v>
      </c>
      <c r="J3198" s="6" t="s">
        <v>5</v>
      </c>
      <c r="K3198" s="7">
        <v>27</v>
      </c>
      <c r="L3198" s="7">
        <f>IFERROR(VLOOKUP(SiscoTable[[#This Row],[Código]],Hoja2!A:B,2,0)*SiscoTable[[#This Row],[Provta(Uns)]],0)</f>
        <v>472.5</v>
      </c>
      <c r="M3198" s="7">
        <v>0</v>
      </c>
      <c r="N3198" s="7">
        <v>46</v>
      </c>
      <c r="O3198" s="7">
        <f>IFERROR(VLOOKUP(SiscoTable[[#This Row],[Código]],Hoja2!A:B,2,0)*SiscoTable[[#This Row],[Stock_actual]],0)</f>
        <v>805</v>
      </c>
      <c r="P3198" s="6" t="s">
        <v>788</v>
      </c>
      <c r="Q3198" s="7">
        <v>30</v>
      </c>
      <c r="R3198" s="7">
        <v>0</v>
      </c>
      <c r="S3198" s="7" t="s">
        <v>11926</v>
      </c>
      <c r="BI3198"/>
      <c r="BJ3198"/>
    </row>
    <row r="3199" spans="2:62" x14ac:dyDescent="0.4">
      <c r="B3199" s="1">
        <v>17030</v>
      </c>
      <c r="C3199" s="6" t="s">
        <v>30</v>
      </c>
      <c r="D3199" s="6" t="s">
        <v>30</v>
      </c>
      <c r="E3199" s="6" t="s">
        <v>8482</v>
      </c>
      <c r="F3199" s="6" t="s">
        <v>10720</v>
      </c>
      <c r="G3199" s="6" t="s">
        <v>11322</v>
      </c>
      <c r="H3199" s="6" t="s">
        <v>11325</v>
      </c>
      <c r="I3199" s="6" t="s">
        <v>11340</v>
      </c>
      <c r="J3199" s="6" t="s">
        <v>5</v>
      </c>
      <c r="K3199" s="7">
        <v>18.670000000000002</v>
      </c>
      <c r="L3199" s="7">
        <f>IFERROR(VLOOKUP(SiscoTable[[#This Row],[Código]],Hoja2!A:B,2,0)*SiscoTable[[#This Row],[Provta(Uns)]],0)</f>
        <v>115.75400000000002</v>
      </c>
      <c r="M3199" s="7">
        <v>0</v>
      </c>
      <c r="N3199" s="7">
        <v>80</v>
      </c>
      <c r="O3199" s="7">
        <f>IFERROR(VLOOKUP(SiscoTable[[#This Row],[Código]],Hoja2!A:B,2,0)*SiscoTable[[#This Row],[Stock_actual]],0)</f>
        <v>496</v>
      </c>
      <c r="P3199" s="6" t="s">
        <v>3908</v>
      </c>
      <c r="Q3199" s="7">
        <v>20</v>
      </c>
      <c r="R3199" s="7">
        <v>0</v>
      </c>
      <c r="S3199" s="7" t="s">
        <v>11926</v>
      </c>
      <c r="BI3199"/>
      <c r="BJ3199"/>
    </row>
    <row r="3200" spans="2:62" x14ac:dyDescent="0.4">
      <c r="B3200" s="1">
        <v>17031</v>
      </c>
      <c r="C3200" s="6" t="s">
        <v>8</v>
      </c>
      <c r="D3200" s="6" t="s">
        <v>8</v>
      </c>
      <c r="E3200" s="6" t="s">
        <v>8482</v>
      </c>
      <c r="F3200" s="6" t="s">
        <v>9030</v>
      </c>
      <c r="G3200" s="6" t="s">
        <v>9299</v>
      </c>
      <c r="H3200" s="6" t="s">
        <v>9360</v>
      </c>
      <c r="I3200" s="6" t="s">
        <v>9491</v>
      </c>
      <c r="J3200" s="6" t="s">
        <v>5</v>
      </c>
      <c r="K3200" s="7">
        <v>1.33</v>
      </c>
      <c r="L3200" s="7">
        <f>IFERROR(VLOOKUP(SiscoTable[[#This Row],[Código]],Hoja2!A:B,2,0)*SiscoTable[[#This Row],[Provta(Uns)]],0)</f>
        <v>27.398000000000003</v>
      </c>
      <c r="M3200" s="7">
        <v>0</v>
      </c>
      <c r="N3200" s="7">
        <v>37</v>
      </c>
      <c r="O3200" s="7">
        <f>IFERROR(VLOOKUP(SiscoTable[[#This Row],[Código]],Hoja2!A:B,2,0)*SiscoTable[[#This Row],[Stock_actual]],0)</f>
        <v>762.2</v>
      </c>
      <c r="P3200" s="6" t="s">
        <v>9492</v>
      </c>
      <c r="Q3200" s="7">
        <v>1</v>
      </c>
      <c r="R3200" s="7">
        <v>0</v>
      </c>
      <c r="S3200" s="7" t="s">
        <v>11926</v>
      </c>
      <c r="BI3200"/>
      <c r="BJ3200"/>
    </row>
    <row r="3201" spans="2:62" x14ac:dyDescent="0.4">
      <c r="B3201" s="1">
        <v>17034</v>
      </c>
      <c r="C3201" s="6" t="s">
        <v>25</v>
      </c>
      <c r="D3201" s="6" t="s">
        <v>30</v>
      </c>
      <c r="E3201" s="6" t="s">
        <v>8482</v>
      </c>
      <c r="F3201" s="6" t="s">
        <v>10720</v>
      </c>
      <c r="G3201" s="6" t="s">
        <v>11607</v>
      </c>
      <c r="H3201" s="6" t="s">
        <v>11613</v>
      </c>
      <c r="I3201" s="6" t="s">
        <v>11617</v>
      </c>
      <c r="J3201" s="6" t="s">
        <v>5</v>
      </c>
      <c r="K3201" s="7">
        <v>6</v>
      </c>
      <c r="L3201" s="7">
        <f>IFERROR(VLOOKUP(SiscoTable[[#This Row],[Código]],Hoja2!A:B,2,0)*SiscoTable[[#This Row],[Provta(Uns)]],0)</f>
        <v>204</v>
      </c>
      <c r="M3201" s="7">
        <v>0</v>
      </c>
      <c r="N3201" s="7">
        <v>21</v>
      </c>
      <c r="O3201" s="7">
        <f>IFERROR(VLOOKUP(SiscoTable[[#This Row],[Código]],Hoja2!A:B,2,0)*SiscoTable[[#This Row],[Stock_actual]],0)</f>
        <v>714</v>
      </c>
      <c r="P3201" s="6" t="s">
        <v>311</v>
      </c>
      <c r="Q3201" s="7">
        <v>7</v>
      </c>
      <c r="R3201" s="7">
        <v>0</v>
      </c>
      <c r="S3201" s="7" t="s">
        <v>11926</v>
      </c>
      <c r="BI3201"/>
      <c r="BJ3201"/>
    </row>
    <row r="3202" spans="2:62" x14ac:dyDescent="0.4">
      <c r="B3202" s="1">
        <v>17036</v>
      </c>
      <c r="C3202" s="6" t="s">
        <v>8</v>
      </c>
      <c r="D3202" s="6" t="s">
        <v>8</v>
      </c>
      <c r="E3202" s="6" t="s">
        <v>8482</v>
      </c>
      <c r="F3202" s="6" t="s">
        <v>10720</v>
      </c>
      <c r="G3202" s="6" t="s">
        <v>11322</v>
      </c>
      <c r="H3202" s="6" t="s">
        <v>11325</v>
      </c>
      <c r="I3202" s="6" t="s">
        <v>11384</v>
      </c>
      <c r="J3202" s="6" t="s">
        <v>5</v>
      </c>
      <c r="K3202" s="7">
        <v>5.33</v>
      </c>
      <c r="L3202" s="7">
        <f>IFERROR(VLOOKUP(SiscoTable[[#This Row],[Código]],Hoja2!A:B,2,0)*SiscoTable[[#This Row],[Provta(Uns)]],0)</f>
        <v>23.984999999999999</v>
      </c>
      <c r="M3202" s="7">
        <v>0</v>
      </c>
      <c r="N3202" s="7">
        <v>22</v>
      </c>
      <c r="O3202" s="7">
        <f>IFERROR(VLOOKUP(SiscoTable[[#This Row],[Código]],Hoja2!A:B,2,0)*SiscoTable[[#This Row],[Stock_actual]],0)</f>
        <v>99</v>
      </c>
      <c r="P3202" s="6" t="s">
        <v>318</v>
      </c>
      <c r="Q3202" s="7">
        <v>6</v>
      </c>
      <c r="R3202" s="7">
        <v>0</v>
      </c>
      <c r="S3202" s="7" t="s">
        <v>11926</v>
      </c>
      <c r="BI3202"/>
      <c r="BJ3202"/>
    </row>
    <row r="3203" spans="2:62" x14ac:dyDescent="0.4">
      <c r="B3203" s="1">
        <v>17037</v>
      </c>
      <c r="C3203" s="6" t="s">
        <v>25</v>
      </c>
      <c r="D3203" s="6" t="s">
        <v>30</v>
      </c>
      <c r="E3203" s="6" t="s">
        <v>8482</v>
      </c>
      <c r="F3203" s="6" t="s">
        <v>10720</v>
      </c>
      <c r="G3203" s="6" t="s">
        <v>11607</v>
      </c>
      <c r="H3203" s="6" t="s">
        <v>11613</v>
      </c>
      <c r="I3203" s="6" t="s">
        <v>11618</v>
      </c>
      <c r="J3203" s="6" t="s">
        <v>5</v>
      </c>
      <c r="K3203" s="7">
        <v>14</v>
      </c>
      <c r="L3203" s="7">
        <f>IFERROR(VLOOKUP(SiscoTable[[#This Row],[Código]],Hoja2!A:B,2,0)*SiscoTable[[#This Row],[Provta(Uns)]],0)</f>
        <v>245</v>
      </c>
      <c r="M3203" s="7">
        <v>0</v>
      </c>
      <c r="N3203" s="7">
        <v>34</v>
      </c>
      <c r="O3203" s="7">
        <f>IFERROR(VLOOKUP(SiscoTable[[#This Row],[Código]],Hoja2!A:B,2,0)*SiscoTable[[#This Row],[Stock_actual]],0)</f>
        <v>595</v>
      </c>
      <c r="P3203" s="6" t="s">
        <v>600</v>
      </c>
      <c r="Q3203" s="7">
        <v>16</v>
      </c>
      <c r="R3203" s="7">
        <v>0</v>
      </c>
      <c r="S3203" s="7" t="s">
        <v>11926</v>
      </c>
      <c r="BI3203"/>
      <c r="BJ3203"/>
    </row>
    <row r="3204" spans="2:62" x14ac:dyDescent="0.4">
      <c r="B3204" s="1">
        <v>17038</v>
      </c>
      <c r="C3204" s="6" t="s">
        <v>8</v>
      </c>
      <c r="D3204" s="6" t="s">
        <v>8</v>
      </c>
      <c r="E3204" s="6" t="s">
        <v>8482</v>
      </c>
      <c r="F3204" s="6" t="s">
        <v>9030</v>
      </c>
      <c r="G3204" s="6" t="s">
        <v>9051</v>
      </c>
      <c r="H3204" s="6" t="s">
        <v>9053</v>
      </c>
      <c r="I3204" s="6" t="s">
        <v>9096</v>
      </c>
      <c r="J3204" s="6" t="s">
        <v>5</v>
      </c>
      <c r="K3204" s="7">
        <v>1.33</v>
      </c>
      <c r="L3204" s="7">
        <f>IFERROR(VLOOKUP(SiscoTable[[#This Row],[Código]],Hoja2!A:B,2,0)*SiscoTable[[#This Row],[Provta(Uns)]],0)</f>
        <v>28.728000000000005</v>
      </c>
      <c r="M3204" s="7">
        <v>0</v>
      </c>
      <c r="N3204" s="7">
        <v>4</v>
      </c>
      <c r="O3204" s="7">
        <f>IFERROR(VLOOKUP(SiscoTable[[#This Row],[Código]],Hoja2!A:B,2,0)*SiscoTable[[#This Row],[Stock_actual]],0)</f>
        <v>86.4</v>
      </c>
      <c r="P3204" s="6" t="s">
        <v>983</v>
      </c>
      <c r="Q3204" s="7">
        <v>1</v>
      </c>
      <c r="R3204" s="7">
        <v>0</v>
      </c>
      <c r="S3204" s="7" t="s">
        <v>11926</v>
      </c>
      <c r="BI3204"/>
      <c r="BJ3204"/>
    </row>
    <row r="3205" spans="2:62" x14ac:dyDescent="0.4">
      <c r="B3205" s="1">
        <v>17039</v>
      </c>
      <c r="C3205" s="6" t="s">
        <v>30</v>
      </c>
      <c r="D3205" s="6" t="s">
        <v>8</v>
      </c>
      <c r="E3205" s="6" t="s">
        <v>8482</v>
      </c>
      <c r="F3205" s="6" t="s">
        <v>9030</v>
      </c>
      <c r="G3205" s="6" t="s">
        <v>9051</v>
      </c>
      <c r="H3205" s="6" t="s">
        <v>9053</v>
      </c>
      <c r="I3205" s="6" t="s">
        <v>9076</v>
      </c>
      <c r="J3205" s="6" t="s">
        <v>5</v>
      </c>
      <c r="K3205" s="7">
        <v>2</v>
      </c>
      <c r="L3205" s="7">
        <f>IFERROR(VLOOKUP(SiscoTable[[#This Row],[Código]],Hoja2!A:B,2,0)*SiscoTable[[#This Row],[Provta(Uns)]],0)</f>
        <v>37.799999999999997</v>
      </c>
      <c r="M3205" s="7">
        <v>12</v>
      </c>
      <c r="N3205" s="7">
        <v>0</v>
      </c>
      <c r="O3205" s="7">
        <f>IFERROR(VLOOKUP(SiscoTable[[#This Row],[Código]],Hoja2!A:B,2,0)*SiscoTable[[#This Row],[Stock_actual]],0)</f>
        <v>0</v>
      </c>
      <c r="P3205" s="6" t="s">
        <v>7</v>
      </c>
      <c r="Q3205" s="7">
        <v>2</v>
      </c>
      <c r="R3205" s="7">
        <v>0</v>
      </c>
      <c r="S3205" s="7" t="s">
        <v>11926</v>
      </c>
      <c r="BI3205"/>
      <c r="BJ3205"/>
    </row>
    <row r="3206" spans="2:62" x14ac:dyDescent="0.4">
      <c r="B3206" s="1">
        <v>17040</v>
      </c>
      <c r="C3206" s="6" t="s">
        <v>30</v>
      </c>
      <c r="D3206" s="6" t="s">
        <v>8</v>
      </c>
      <c r="E3206" s="6" t="s">
        <v>8482</v>
      </c>
      <c r="F3206" s="6" t="s">
        <v>9030</v>
      </c>
      <c r="G3206" s="6" t="s">
        <v>9678</v>
      </c>
      <c r="H3206" s="6" t="s">
        <v>9053</v>
      </c>
      <c r="I3206" s="6" t="s">
        <v>9745</v>
      </c>
      <c r="J3206" s="6" t="s">
        <v>5</v>
      </c>
      <c r="K3206" s="7">
        <v>5.83</v>
      </c>
      <c r="L3206" s="7">
        <f>IFERROR(VLOOKUP(SiscoTable[[#This Row],[Código]],Hoja2!A:B,2,0)*SiscoTable[[#This Row],[Provta(Uns)]],0)</f>
        <v>141.08599999999998</v>
      </c>
      <c r="M3206" s="7">
        <v>0</v>
      </c>
      <c r="N3206" s="7">
        <v>25</v>
      </c>
      <c r="O3206" s="7">
        <f>IFERROR(VLOOKUP(SiscoTable[[#This Row],[Código]],Hoja2!A:B,2,0)*SiscoTable[[#This Row],[Stock_actual]],0)</f>
        <v>605</v>
      </c>
      <c r="P3206" s="6" t="s">
        <v>3908</v>
      </c>
      <c r="Q3206" s="7">
        <v>6</v>
      </c>
      <c r="R3206" s="7">
        <v>0</v>
      </c>
      <c r="S3206" s="7" t="s">
        <v>11926</v>
      </c>
      <c r="BI3206"/>
      <c r="BJ3206"/>
    </row>
    <row r="3207" spans="2:62" x14ac:dyDescent="0.4">
      <c r="B3207" s="1">
        <v>17041</v>
      </c>
      <c r="C3207" s="6" t="s">
        <v>25</v>
      </c>
      <c r="D3207" s="6" t="s">
        <v>30</v>
      </c>
      <c r="E3207" s="6" t="s">
        <v>8482</v>
      </c>
      <c r="F3207" s="6" t="s">
        <v>9030</v>
      </c>
      <c r="G3207" s="6" t="s">
        <v>9299</v>
      </c>
      <c r="H3207" s="6" t="s">
        <v>9306</v>
      </c>
      <c r="I3207" s="6" t="s">
        <v>9305</v>
      </c>
      <c r="J3207" s="6" t="s">
        <v>5</v>
      </c>
      <c r="K3207" s="7">
        <v>20.67</v>
      </c>
      <c r="L3207" s="7">
        <f>IFERROR(VLOOKUP(SiscoTable[[#This Row],[Código]],Hoja2!A:B,2,0)*SiscoTable[[#This Row],[Provta(Uns)]],0)</f>
        <v>568.42500000000007</v>
      </c>
      <c r="M3207" s="7">
        <v>0</v>
      </c>
      <c r="N3207" s="7">
        <v>56</v>
      </c>
      <c r="O3207" s="7">
        <f>IFERROR(VLOOKUP(SiscoTable[[#This Row],[Código]],Hoja2!A:B,2,0)*SiscoTable[[#This Row],[Stock_actual]],0)</f>
        <v>1540</v>
      </c>
      <c r="P3207" s="6" t="s">
        <v>1197</v>
      </c>
      <c r="Q3207" s="7">
        <v>23</v>
      </c>
      <c r="R3207" s="7">
        <v>0</v>
      </c>
      <c r="S3207" s="7" t="s">
        <v>11926</v>
      </c>
      <c r="BI3207"/>
      <c r="BJ3207"/>
    </row>
    <row r="3208" spans="2:62" x14ac:dyDescent="0.4">
      <c r="B3208" s="1">
        <v>17042</v>
      </c>
      <c r="C3208" s="6" t="s">
        <v>30</v>
      </c>
      <c r="D3208" s="6" t="s">
        <v>8</v>
      </c>
      <c r="E3208" s="6" t="s">
        <v>8482</v>
      </c>
      <c r="F3208" s="6" t="s">
        <v>9030</v>
      </c>
      <c r="G3208" s="6" t="s">
        <v>9299</v>
      </c>
      <c r="H3208" s="6" t="s">
        <v>9306</v>
      </c>
      <c r="I3208" s="6" t="s">
        <v>9403</v>
      </c>
      <c r="J3208" s="6" t="s">
        <v>5</v>
      </c>
      <c r="K3208" s="7">
        <v>2.17</v>
      </c>
      <c r="L3208" s="7">
        <f>IFERROR(VLOOKUP(SiscoTable[[#This Row],[Código]],Hoja2!A:B,2,0)*SiscoTable[[#This Row],[Provta(Uns)]],0)</f>
        <v>82.46</v>
      </c>
      <c r="M3208" s="7">
        <v>0</v>
      </c>
      <c r="N3208" s="7">
        <v>15</v>
      </c>
      <c r="O3208" s="7">
        <f>IFERROR(VLOOKUP(SiscoTable[[#This Row],[Código]],Hoja2!A:B,2,0)*SiscoTable[[#This Row],[Stock_actual]],0)</f>
        <v>570</v>
      </c>
      <c r="P3208" s="6" t="s">
        <v>5093</v>
      </c>
      <c r="Q3208" s="7">
        <v>2</v>
      </c>
      <c r="R3208" s="7">
        <v>0</v>
      </c>
      <c r="S3208" s="7" t="s">
        <v>11926</v>
      </c>
      <c r="BI3208"/>
      <c r="BJ3208"/>
    </row>
    <row r="3209" spans="2:62" x14ac:dyDescent="0.4">
      <c r="B3209" s="1">
        <v>17044</v>
      </c>
      <c r="C3209" s="6" t="s">
        <v>30</v>
      </c>
      <c r="D3209" s="6" t="s">
        <v>8</v>
      </c>
      <c r="E3209" s="6" t="s">
        <v>8482</v>
      </c>
      <c r="F3209" s="6" t="s">
        <v>9030</v>
      </c>
      <c r="G3209" s="6" t="s">
        <v>9299</v>
      </c>
      <c r="H3209" s="6" t="s">
        <v>9306</v>
      </c>
      <c r="I3209" s="6" t="s">
        <v>9381</v>
      </c>
      <c r="J3209" s="6" t="s">
        <v>5</v>
      </c>
      <c r="K3209" s="7">
        <v>2.33</v>
      </c>
      <c r="L3209" s="7">
        <f>IFERROR(VLOOKUP(SiscoTable[[#This Row],[Código]],Hoja2!A:B,2,0)*SiscoTable[[#This Row],[Provta(Uns)]],0)</f>
        <v>50.094999999999999</v>
      </c>
      <c r="M3209" s="7">
        <v>0</v>
      </c>
      <c r="N3209" s="7">
        <v>20</v>
      </c>
      <c r="O3209" s="7">
        <f>IFERROR(VLOOKUP(SiscoTable[[#This Row],[Código]],Hoja2!A:B,2,0)*SiscoTable[[#This Row],[Stock_actual]],0)</f>
        <v>430</v>
      </c>
      <c r="P3209" s="6" t="s">
        <v>7767</v>
      </c>
      <c r="Q3209" s="7">
        <v>3</v>
      </c>
      <c r="R3209" s="7">
        <v>0</v>
      </c>
      <c r="S3209" s="7" t="s">
        <v>11926</v>
      </c>
      <c r="BI3209"/>
      <c r="BJ3209"/>
    </row>
    <row r="3210" spans="2:62" x14ac:dyDescent="0.4">
      <c r="B3210" s="1">
        <v>17045</v>
      </c>
      <c r="C3210" s="6" t="s">
        <v>8</v>
      </c>
      <c r="D3210" s="6" t="s">
        <v>8</v>
      </c>
      <c r="E3210" s="6" t="s">
        <v>8482</v>
      </c>
      <c r="F3210" s="6" t="s">
        <v>9030</v>
      </c>
      <c r="G3210" s="6" t="s">
        <v>9299</v>
      </c>
      <c r="H3210" s="6" t="s">
        <v>9306</v>
      </c>
      <c r="I3210" s="6" t="s">
        <v>9493</v>
      </c>
      <c r="J3210" s="6" t="s">
        <v>5</v>
      </c>
      <c r="K3210" s="7">
        <v>0.67</v>
      </c>
      <c r="L3210" s="7">
        <f>IFERROR(VLOOKUP(SiscoTable[[#This Row],[Código]],Hoja2!A:B,2,0)*SiscoTable[[#This Row],[Provta(Uns)]],0)</f>
        <v>14.271000000000001</v>
      </c>
      <c r="M3210" s="7">
        <v>0</v>
      </c>
      <c r="N3210" s="7">
        <v>12</v>
      </c>
      <c r="O3210" s="7">
        <f>IFERROR(VLOOKUP(SiscoTable[[#This Row],[Código]],Hoja2!A:B,2,0)*SiscoTable[[#This Row],[Stock_actual]],0)</f>
        <v>255.60000000000002</v>
      </c>
      <c r="P3210" s="6" t="s">
        <v>2411</v>
      </c>
      <c r="Q3210" s="7">
        <v>1</v>
      </c>
      <c r="R3210" s="7">
        <v>0</v>
      </c>
      <c r="S3210" s="7" t="s">
        <v>11926</v>
      </c>
      <c r="BI3210"/>
      <c r="BJ3210"/>
    </row>
    <row r="3211" spans="2:62" x14ac:dyDescent="0.4">
      <c r="B3211" s="1">
        <v>17046</v>
      </c>
      <c r="C3211" s="6" t="s">
        <v>30</v>
      </c>
      <c r="D3211" s="6" t="s">
        <v>8</v>
      </c>
      <c r="E3211" s="6" t="s">
        <v>8482</v>
      </c>
      <c r="F3211" s="6" t="s">
        <v>9030</v>
      </c>
      <c r="G3211" s="6" t="s">
        <v>9299</v>
      </c>
      <c r="H3211" s="6" t="s">
        <v>9306</v>
      </c>
      <c r="I3211" s="6" t="s">
        <v>9382</v>
      </c>
      <c r="J3211" s="6" t="s">
        <v>5</v>
      </c>
      <c r="K3211" s="7">
        <v>1.33</v>
      </c>
      <c r="L3211" s="7">
        <f>IFERROR(VLOOKUP(SiscoTable[[#This Row],[Código]],Hoja2!A:B,2,0)*SiscoTable[[#This Row],[Provta(Uns)]],0)</f>
        <v>29.791999999999998</v>
      </c>
      <c r="M3211" s="7">
        <v>0</v>
      </c>
      <c r="N3211" s="7">
        <v>7</v>
      </c>
      <c r="O3211" s="7">
        <f>IFERROR(VLOOKUP(SiscoTable[[#This Row],[Código]],Hoja2!A:B,2,0)*SiscoTable[[#This Row],[Stock_actual]],0)</f>
        <v>156.79999999999998</v>
      </c>
      <c r="P3211" s="6" t="s">
        <v>492</v>
      </c>
      <c r="Q3211" s="7">
        <v>1</v>
      </c>
      <c r="R3211" s="7">
        <v>0</v>
      </c>
      <c r="S3211" s="7" t="s">
        <v>11926</v>
      </c>
      <c r="BI3211"/>
      <c r="BJ3211"/>
    </row>
    <row r="3212" spans="2:62" x14ac:dyDescent="0.4">
      <c r="B3212" s="1">
        <v>17047</v>
      </c>
      <c r="C3212" s="6" t="s">
        <v>30</v>
      </c>
      <c r="D3212" s="6" t="s">
        <v>8</v>
      </c>
      <c r="E3212" s="6" t="s">
        <v>8482</v>
      </c>
      <c r="F3212" s="6" t="s">
        <v>9030</v>
      </c>
      <c r="G3212" s="6" t="s">
        <v>9299</v>
      </c>
      <c r="H3212" s="6" t="s">
        <v>9306</v>
      </c>
      <c r="I3212" s="6" t="s">
        <v>9383</v>
      </c>
      <c r="J3212" s="6" t="s">
        <v>5</v>
      </c>
      <c r="K3212" s="7">
        <v>3.33</v>
      </c>
      <c r="L3212" s="7">
        <f>IFERROR(VLOOKUP(SiscoTable[[#This Row],[Código]],Hoja2!A:B,2,0)*SiscoTable[[#This Row],[Provta(Uns)]],0)</f>
        <v>80.585999999999999</v>
      </c>
      <c r="M3212" s="7">
        <v>0</v>
      </c>
      <c r="N3212" s="7">
        <v>-1</v>
      </c>
      <c r="O3212" s="7">
        <f>IFERROR(VLOOKUP(SiscoTable[[#This Row],[Código]],Hoja2!A:B,2,0)*SiscoTable[[#This Row],[Stock_actual]],0)</f>
        <v>-24.2</v>
      </c>
      <c r="P3212" s="6" t="s">
        <v>7</v>
      </c>
      <c r="Q3212" s="7">
        <v>4</v>
      </c>
      <c r="R3212" s="7">
        <v>6.6</v>
      </c>
      <c r="S3212" s="7" t="s">
        <v>11926</v>
      </c>
      <c r="BI3212"/>
      <c r="BJ3212"/>
    </row>
    <row r="3213" spans="2:62" x14ac:dyDescent="0.4">
      <c r="B3213" s="1">
        <v>17048</v>
      </c>
      <c r="C3213" s="6" t="s">
        <v>25</v>
      </c>
      <c r="D3213" s="6" t="s">
        <v>30</v>
      </c>
      <c r="E3213" s="6" t="s">
        <v>8482</v>
      </c>
      <c r="F3213" s="6" t="s">
        <v>9030</v>
      </c>
      <c r="G3213" s="6" t="s">
        <v>9299</v>
      </c>
      <c r="H3213" s="6" t="s">
        <v>9306</v>
      </c>
      <c r="I3213" s="6" t="s">
        <v>9311</v>
      </c>
      <c r="J3213" s="6" t="s">
        <v>5</v>
      </c>
      <c r="K3213" s="7">
        <v>5.5</v>
      </c>
      <c r="L3213" s="7">
        <f>IFERROR(VLOOKUP(SiscoTable[[#This Row],[Código]],Hoja2!A:B,2,0)*SiscoTable[[#This Row],[Provta(Uns)]],0)</f>
        <v>118.80000000000001</v>
      </c>
      <c r="M3213" s="7">
        <v>0</v>
      </c>
      <c r="N3213" s="7">
        <v>24</v>
      </c>
      <c r="O3213" s="7">
        <f>IFERROR(VLOOKUP(SiscoTable[[#This Row],[Código]],Hoja2!A:B,2,0)*SiscoTable[[#This Row],[Stock_actual]],0)</f>
        <v>518.40000000000009</v>
      </c>
      <c r="P3213" s="6" t="s">
        <v>522</v>
      </c>
      <c r="Q3213" s="7">
        <v>6</v>
      </c>
      <c r="R3213" s="7">
        <v>0</v>
      </c>
      <c r="S3213" s="7" t="s">
        <v>11926</v>
      </c>
      <c r="BI3213"/>
      <c r="BJ3213"/>
    </row>
    <row r="3214" spans="2:62" x14ac:dyDescent="0.4">
      <c r="B3214" s="1">
        <v>17050</v>
      </c>
      <c r="C3214" s="6" t="s">
        <v>30</v>
      </c>
      <c r="D3214" s="6" t="s">
        <v>8</v>
      </c>
      <c r="E3214" s="6" t="s">
        <v>8482</v>
      </c>
      <c r="F3214" s="6" t="s">
        <v>9030</v>
      </c>
      <c r="G3214" s="6" t="s">
        <v>9299</v>
      </c>
      <c r="H3214" s="6" t="s">
        <v>9360</v>
      </c>
      <c r="I3214" s="6" t="s">
        <v>9385</v>
      </c>
      <c r="J3214" s="6" t="s">
        <v>5</v>
      </c>
      <c r="K3214" s="7">
        <v>4</v>
      </c>
      <c r="L3214" s="7">
        <f>IFERROR(VLOOKUP(SiscoTable[[#This Row],[Código]],Hoja2!A:B,2,0)*SiscoTable[[#This Row],[Provta(Uns)]],0)</f>
        <v>82.4</v>
      </c>
      <c r="M3214" s="7">
        <v>0</v>
      </c>
      <c r="N3214" s="7">
        <v>30</v>
      </c>
      <c r="O3214" s="7">
        <f>IFERROR(VLOOKUP(SiscoTable[[#This Row],[Código]],Hoja2!A:B,2,0)*SiscoTable[[#This Row],[Stock_actual]],0)</f>
        <v>618</v>
      </c>
      <c r="P3214" s="6" t="s">
        <v>5996</v>
      </c>
      <c r="Q3214" s="7">
        <v>4</v>
      </c>
      <c r="R3214" s="7">
        <v>0</v>
      </c>
      <c r="S3214" s="7" t="s">
        <v>11926</v>
      </c>
      <c r="BI3214"/>
      <c r="BJ3214"/>
    </row>
    <row r="3215" spans="2:62" x14ac:dyDescent="0.4">
      <c r="B3215" s="1">
        <v>17051</v>
      </c>
      <c r="C3215" s="6" t="s">
        <v>25</v>
      </c>
      <c r="D3215" s="6" t="s">
        <v>25</v>
      </c>
      <c r="E3215" s="6" t="s">
        <v>8482</v>
      </c>
      <c r="F3215" s="6" t="s">
        <v>10720</v>
      </c>
      <c r="G3215" s="6" t="s">
        <v>11105</v>
      </c>
      <c r="H3215" s="6" t="s">
        <v>11129</v>
      </c>
      <c r="I3215" s="6" t="s">
        <v>11130</v>
      </c>
      <c r="J3215" s="6" t="s">
        <v>5</v>
      </c>
      <c r="K3215" s="7">
        <v>101.83</v>
      </c>
      <c r="L3215" s="7">
        <f>IFERROR(VLOOKUP(SiscoTable[[#This Row],[Código]],Hoja2!A:B,2,0)*SiscoTable[[#This Row],[Provta(Uns)]],0)</f>
        <v>325.85599999999999</v>
      </c>
      <c r="M3215" s="7">
        <v>0</v>
      </c>
      <c r="N3215" s="7">
        <v>328</v>
      </c>
      <c r="O3215" s="7">
        <f>IFERROR(VLOOKUP(SiscoTable[[#This Row],[Código]],Hoja2!A:B,2,0)*SiscoTable[[#This Row],[Stock_actual]],0)</f>
        <v>1049.6000000000001</v>
      </c>
      <c r="P3215" s="6" t="s">
        <v>1002</v>
      </c>
      <c r="Q3215" s="7">
        <v>112</v>
      </c>
      <c r="R3215" s="7">
        <v>0</v>
      </c>
      <c r="S3215" s="7" t="s">
        <v>11926</v>
      </c>
      <c r="BI3215"/>
      <c r="BJ3215"/>
    </row>
    <row r="3216" spans="2:62" x14ac:dyDescent="0.4">
      <c r="B3216" s="1">
        <v>17053</v>
      </c>
      <c r="C3216" s="6" t="s">
        <v>25</v>
      </c>
      <c r="D3216" s="6" t="s">
        <v>25</v>
      </c>
      <c r="E3216" s="6" t="s">
        <v>8482</v>
      </c>
      <c r="F3216" s="6" t="s">
        <v>10720</v>
      </c>
      <c r="G3216" s="6" t="s">
        <v>11105</v>
      </c>
      <c r="H3216" s="6" t="s">
        <v>11129</v>
      </c>
      <c r="I3216" s="6" t="s">
        <v>11131</v>
      </c>
      <c r="J3216" s="6" t="s">
        <v>5</v>
      </c>
      <c r="K3216" s="7">
        <v>43.33</v>
      </c>
      <c r="L3216" s="7">
        <f>IFERROR(VLOOKUP(SiscoTable[[#This Row],[Código]],Hoja2!A:B,2,0)*SiscoTable[[#This Row],[Provta(Uns)]],0)</f>
        <v>238.315</v>
      </c>
      <c r="M3216" s="7">
        <v>0</v>
      </c>
      <c r="N3216" s="7">
        <v>85</v>
      </c>
      <c r="O3216" s="7">
        <f>IFERROR(VLOOKUP(SiscoTable[[#This Row],[Código]],Hoja2!A:B,2,0)*SiscoTable[[#This Row],[Stock_actual]],0)</f>
        <v>467.5</v>
      </c>
      <c r="P3216" s="6" t="s">
        <v>326</v>
      </c>
      <c r="Q3216" s="7">
        <v>48</v>
      </c>
      <c r="R3216" s="7">
        <v>0</v>
      </c>
      <c r="S3216" s="7" t="s">
        <v>11926</v>
      </c>
      <c r="BI3216"/>
      <c r="BJ3216"/>
    </row>
    <row r="3217" spans="2:62" x14ac:dyDescent="0.4">
      <c r="B3217" s="1">
        <v>17054</v>
      </c>
      <c r="C3217" s="6" t="s">
        <v>30</v>
      </c>
      <c r="D3217" s="6" t="s">
        <v>30</v>
      </c>
      <c r="E3217" s="6" t="s">
        <v>8482</v>
      </c>
      <c r="F3217" s="6" t="s">
        <v>9030</v>
      </c>
      <c r="G3217" s="6" t="s">
        <v>9112</v>
      </c>
      <c r="H3217" s="6" t="s">
        <v>9131</v>
      </c>
      <c r="I3217" s="6" t="s">
        <v>9130</v>
      </c>
      <c r="J3217" s="6" t="s">
        <v>5</v>
      </c>
      <c r="K3217" s="7">
        <v>19.829999999999998</v>
      </c>
      <c r="L3217" s="7">
        <f>IFERROR(VLOOKUP(SiscoTable[[#This Row],[Código]],Hoja2!A:B,2,0)*SiscoTable[[#This Row],[Provta(Uns)]],0)</f>
        <v>216.14699999999999</v>
      </c>
      <c r="M3217" s="7">
        <v>0</v>
      </c>
      <c r="N3217" s="7">
        <v>48</v>
      </c>
      <c r="O3217" s="7">
        <f>IFERROR(VLOOKUP(SiscoTable[[#This Row],[Código]],Hoja2!A:B,2,0)*SiscoTable[[#This Row],[Stock_actual]],0)</f>
        <v>523.20000000000005</v>
      </c>
      <c r="P3217" s="6" t="s">
        <v>600</v>
      </c>
      <c r="Q3217" s="7">
        <v>22</v>
      </c>
      <c r="R3217" s="7">
        <v>0</v>
      </c>
      <c r="S3217" s="7" t="s">
        <v>11926</v>
      </c>
      <c r="BI3217"/>
      <c r="BJ3217"/>
    </row>
    <row r="3218" spans="2:62" x14ac:dyDescent="0.4">
      <c r="B3218" s="1">
        <v>17055</v>
      </c>
      <c r="C3218" s="6" t="s">
        <v>30</v>
      </c>
      <c r="D3218" s="6" t="s">
        <v>8</v>
      </c>
      <c r="E3218" s="6" t="s">
        <v>8482</v>
      </c>
      <c r="F3218" s="6" t="s">
        <v>9030</v>
      </c>
      <c r="G3218" s="6" t="s">
        <v>9112</v>
      </c>
      <c r="H3218" s="6" t="s">
        <v>9131</v>
      </c>
      <c r="I3218" s="6" t="s">
        <v>9132</v>
      </c>
      <c r="J3218" s="6" t="s">
        <v>5</v>
      </c>
      <c r="K3218" s="7">
        <v>2.67</v>
      </c>
      <c r="L3218" s="7">
        <f>IFERROR(VLOOKUP(SiscoTable[[#This Row],[Código]],Hoja2!A:B,2,0)*SiscoTable[[#This Row],[Provta(Uns)]],0)</f>
        <v>36.846000000000004</v>
      </c>
      <c r="M3218" s="7">
        <v>0</v>
      </c>
      <c r="N3218" s="7">
        <v>8</v>
      </c>
      <c r="O3218" s="7">
        <f>IFERROR(VLOOKUP(SiscoTable[[#This Row],[Código]],Hoja2!A:B,2,0)*SiscoTable[[#This Row],[Stock_actual]],0)</f>
        <v>110.4</v>
      </c>
      <c r="P3218" s="6" t="s">
        <v>983</v>
      </c>
      <c r="Q3218" s="7">
        <v>3</v>
      </c>
      <c r="R3218" s="7">
        <v>0</v>
      </c>
      <c r="S3218" s="7" t="s">
        <v>11926</v>
      </c>
      <c r="BI3218"/>
      <c r="BJ3218"/>
    </row>
    <row r="3219" spans="2:62" x14ac:dyDescent="0.4">
      <c r="B3219" s="1">
        <v>17057</v>
      </c>
      <c r="C3219" s="6" t="s">
        <v>25</v>
      </c>
      <c r="D3219" s="6" t="s">
        <v>8</v>
      </c>
      <c r="E3219" s="6" t="s">
        <v>8482</v>
      </c>
      <c r="F3219" s="6" t="s">
        <v>9030</v>
      </c>
      <c r="G3219" s="6" t="s">
        <v>9299</v>
      </c>
      <c r="H3219" s="6" t="s">
        <v>9306</v>
      </c>
      <c r="I3219" s="6" t="s">
        <v>9313</v>
      </c>
      <c r="J3219" s="6" t="s">
        <v>5</v>
      </c>
      <c r="K3219" s="7">
        <v>11.5</v>
      </c>
      <c r="L3219" s="7">
        <f>IFERROR(VLOOKUP(SiscoTable[[#This Row],[Código]],Hoja2!A:B,2,0)*SiscoTable[[#This Row],[Provta(Uns)]],0)</f>
        <v>304.75</v>
      </c>
      <c r="M3219" s="7">
        <v>48</v>
      </c>
      <c r="N3219" s="7">
        <v>15</v>
      </c>
      <c r="O3219" s="7">
        <f>IFERROR(VLOOKUP(SiscoTable[[#This Row],[Código]],Hoja2!A:B,2,0)*SiscoTable[[#This Row],[Stock_actual]],0)</f>
        <v>397.5</v>
      </c>
      <c r="P3219" s="6" t="s">
        <v>132</v>
      </c>
      <c r="Q3219" s="7">
        <v>13</v>
      </c>
      <c r="R3219" s="7">
        <v>0</v>
      </c>
      <c r="S3219" s="7" t="s">
        <v>11926</v>
      </c>
      <c r="BI3219"/>
      <c r="BJ3219"/>
    </row>
    <row r="3220" spans="2:62" x14ac:dyDescent="0.4">
      <c r="B3220" s="1">
        <v>17059</v>
      </c>
      <c r="C3220" s="6" t="s">
        <v>30</v>
      </c>
      <c r="D3220" s="6" t="s">
        <v>8</v>
      </c>
      <c r="E3220" s="6" t="s">
        <v>8482</v>
      </c>
      <c r="F3220" s="6" t="s">
        <v>9030</v>
      </c>
      <c r="G3220" s="6" t="s">
        <v>9299</v>
      </c>
      <c r="H3220" s="6" t="s">
        <v>9306</v>
      </c>
      <c r="I3220" s="6" t="s">
        <v>9387</v>
      </c>
      <c r="J3220" s="6" t="s">
        <v>5</v>
      </c>
      <c r="K3220" s="7">
        <v>1.67</v>
      </c>
      <c r="L3220" s="7">
        <f>IFERROR(VLOOKUP(SiscoTable[[#This Row],[Código]],Hoja2!A:B,2,0)*SiscoTable[[#This Row],[Provta(Uns)]],0)</f>
        <v>64.962999999999994</v>
      </c>
      <c r="M3220" s="7">
        <v>12</v>
      </c>
      <c r="N3220" s="7">
        <v>2</v>
      </c>
      <c r="O3220" s="7">
        <f>IFERROR(VLOOKUP(SiscoTable[[#This Row],[Código]],Hoja2!A:B,2,0)*SiscoTable[[#This Row],[Stock_actual]],0)</f>
        <v>77.8</v>
      </c>
      <c r="P3220" s="6" t="s">
        <v>115</v>
      </c>
      <c r="Q3220" s="7">
        <v>2</v>
      </c>
      <c r="R3220" s="7">
        <v>0</v>
      </c>
      <c r="S3220" s="7" t="s">
        <v>11926</v>
      </c>
      <c r="BI3220"/>
      <c r="BJ3220"/>
    </row>
    <row r="3221" spans="2:62" x14ac:dyDescent="0.4">
      <c r="B3221" s="1">
        <v>17060</v>
      </c>
      <c r="C3221" s="6" t="s">
        <v>8</v>
      </c>
      <c r="D3221" s="6" t="s">
        <v>8</v>
      </c>
      <c r="E3221" s="6" t="s">
        <v>8482</v>
      </c>
      <c r="F3221" s="6" t="s">
        <v>9030</v>
      </c>
      <c r="G3221" s="6" t="s">
        <v>9299</v>
      </c>
      <c r="H3221" s="6" t="s">
        <v>9306</v>
      </c>
      <c r="I3221" s="6" t="s">
        <v>9495</v>
      </c>
      <c r="J3221" s="6" t="s">
        <v>5</v>
      </c>
      <c r="K3221" s="7">
        <v>0.83</v>
      </c>
      <c r="L3221" s="7">
        <f>IFERROR(VLOOKUP(SiscoTable[[#This Row],[Código]],Hoja2!A:B,2,0)*SiscoTable[[#This Row],[Provta(Uns)]],0)</f>
        <v>32.286999999999999</v>
      </c>
      <c r="M3221" s="7">
        <v>0</v>
      </c>
      <c r="N3221" s="7">
        <v>11</v>
      </c>
      <c r="O3221" s="7">
        <f>IFERROR(VLOOKUP(SiscoTable[[#This Row],[Código]],Hoja2!A:B,2,0)*SiscoTable[[#This Row],[Stock_actual]],0)</f>
        <v>427.9</v>
      </c>
      <c r="P3221" s="6" t="s">
        <v>3924</v>
      </c>
      <c r="Q3221" s="7">
        <v>1</v>
      </c>
      <c r="R3221" s="7">
        <v>0</v>
      </c>
      <c r="S3221" s="7" t="s">
        <v>11926</v>
      </c>
      <c r="BI3221"/>
      <c r="BJ3221"/>
    </row>
    <row r="3222" spans="2:62" x14ac:dyDescent="0.4">
      <c r="B3222" s="1">
        <v>17061</v>
      </c>
      <c r="C3222" s="6" t="s">
        <v>25</v>
      </c>
      <c r="D3222" s="6" t="s">
        <v>25</v>
      </c>
      <c r="E3222" s="6" t="s">
        <v>8482</v>
      </c>
      <c r="F3222" s="6" t="s">
        <v>9030</v>
      </c>
      <c r="G3222" s="6" t="s">
        <v>9112</v>
      </c>
      <c r="H3222" s="6" t="s">
        <v>9118</v>
      </c>
      <c r="I3222" s="6" t="s">
        <v>9127</v>
      </c>
      <c r="J3222" s="6" t="s">
        <v>5</v>
      </c>
      <c r="K3222" s="7">
        <v>25.67</v>
      </c>
      <c r="L3222" s="7">
        <f>IFERROR(VLOOKUP(SiscoTable[[#This Row],[Código]],Hoja2!A:B,2,0)*SiscoTable[[#This Row],[Provta(Uns)]],0)</f>
        <v>77.010000000000005</v>
      </c>
      <c r="M3222" s="7">
        <v>0</v>
      </c>
      <c r="N3222" s="7">
        <v>4</v>
      </c>
      <c r="O3222" s="7">
        <f>IFERROR(VLOOKUP(SiscoTable[[#This Row],[Código]],Hoja2!A:B,2,0)*SiscoTable[[#This Row],[Stock_actual]],0)</f>
        <v>12</v>
      </c>
      <c r="P3222" s="6" t="s">
        <v>214</v>
      </c>
      <c r="Q3222" s="7">
        <v>28</v>
      </c>
      <c r="R3222" s="7">
        <v>51.9</v>
      </c>
      <c r="S3222" s="7" t="s">
        <v>11926</v>
      </c>
      <c r="BI3222"/>
      <c r="BJ3222"/>
    </row>
    <row r="3223" spans="2:62" x14ac:dyDescent="0.4">
      <c r="B3223" s="1">
        <v>17062</v>
      </c>
      <c r="C3223" s="6" t="s">
        <v>8</v>
      </c>
      <c r="D3223" s="6" t="s">
        <v>8</v>
      </c>
      <c r="E3223" s="6" t="s">
        <v>8482</v>
      </c>
      <c r="F3223" s="6" t="s">
        <v>9030</v>
      </c>
      <c r="G3223" s="6" t="s">
        <v>9184</v>
      </c>
      <c r="H3223" s="6" t="s">
        <v>9118</v>
      </c>
      <c r="I3223" s="6" t="s">
        <v>9237</v>
      </c>
      <c r="J3223" s="6" t="s">
        <v>5</v>
      </c>
      <c r="K3223" s="7">
        <v>3.83</v>
      </c>
      <c r="L3223" s="7">
        <f>IFERROR(VLOOKUP(SiscoTable[[#This Row],[Código]],Hoja2!A:B,2,0)*SiscoTable[[#This Row],[Provta(Uns)]],0)</f>
        <v>13.405000000000001</v>
      </c>
      <c r="M3223" s="7">
        <v>48</v>
      </c>
      <c r="N3223" s="7">
        <v>1</v>
      </c>
      <c r="O3223" s="7">
        <f>IFERROR(VLOOKUP(SiscoTable[[#This Row],[Código]],Hoja2!A:B,2,0)*SiscoTable[[#This Row],[Stock_actual]],0)</f>
        <v>3.5</v>
      </c>
      <c r="P3223" s="6" t="s">
        <v>76</v>
      </c>
      <c r="Q3223" s="7">
        <v>4</v>
      </c>
      <c r="R3223" s="7">
        <v>0</v>
      </c>
      <c r="S3223" s="7" t="s">
        <v>11926</v>
      </c>
      <c r="BI3223"/>
      <c r="BJ3223"/>
    </row>
    <row r="3224" spans="2:62" x14ac:dyDescent="0.4">
      <c r="B3224" s="1">
        <v>17063</v>
      </c>
      <c r="C3224" s="6" t="s">
        <v>8</v>
      </c>
      <c r="D3224" s="6" t="s">
        <v>8</v>
      </c>
      <c r="E3224" s="6" t="s">
        <v>8482</v>
      </c>
      <c r="F3224" s="6" t="s">
        <v>9030</v>
      </c>
      <c r="G3224" s="6" t="s">
        <v>9299</v>
      </c>
      <c r="H3224" s="6" t="s">
        <v>9306</v>
      </c>
      <c r="I3224" s="6" t="s">
        <v>9496</v>
      </c>
      <c r="J3224" s="6" t="s">
        <v>5</v>
      </c>
      <c r="K3224" s="7">
        <v>0</v>
      </c>
      <c r="L3224" s="7">
        <f>IFERROR(VLOOKUP(SiscoTable[[#This Row],[Código]],Hoja2!A:B,2,0)*SiscoTable[[#This Row],[Provta(Uns)]],0)</f>
        <v>0</v>
      </c>
      <c r="M3224" s="7">
        <v>24</v>
      </c>
      <c r="N3224" s="7">
        <v>0</v>
      </c>
      <c r="O3224" s="7">
        <f>IFERROR(VLOOKUP(SiscoTable[[#This Row],[Código]],Hoja2!A:B,2,0)*SiscoTable[[#This Row],[Stock_actual]],0)</f>
        <v>0</v>
      </c>
      <c r="P3224" s="6" t="s">
        <v>7</v>
      </c>
      <c r="Q3224" s="7">
        <v>0</v>
      </c>
      <c r="R3224" s="7">
        <v>0</v>
      </c>
      <c r="S3224" s="7" t="s">
        <v>11926</v>
      </c>
      <c r="BI3224"/>
      <c r="BJ3224"/>
    </row>
    <row r="3225" spans="2:62" x14ac:dyDescent="0.4">
      <c r="B3225" s="1">
        <v>17064</v>
      </c>
      <c r="C3225" s="6" t="s">
        <v>8</v>
      </c>
      <c r="D3225" s="6" t="s">
        <v>8</v>
      </c>
      <c r="E3225" s="6" t="s">
        <v>8482</v>
      </c>
      <c r="F3225" s="6" t="s">
        <v>9030</v>
      </c>
      <c r="G3225" s="6" t="s">
        <v>9678</v>
      </c>
      <c r="H3225" s="6" t="s">
        <v>9691</v>
      </c>
      <c r="I3225" s="6" t="s">
        <v>9825</v>
      </c>
      <c r="J3225" s="6" t="s">
        <v>5</v>
      </c>
      <c r="K3225" s="7">
        <v>0.67</v>
      </c>
      <c r="L3225" s="7">
        <f>IFERROR(VLOOKUP(SiscoTable[[#This Row],[Código]],Hoja2!A:B,2,0)*SiscoTable[[#This Row],[Provta(Uns)]],0)</f>
        <v>9.0449999999999999</v>
      </c>
      <c r="M3225" s="7">
        <v>12</v>
      </c>
      <c r="N3225" s="7">
        <v>8</v>
      </c>
      <c r="O3225" s="7">
        <f>IFERROR(VLOOKUP(SiscoTable[[#This Row],[Código]],Hoja2!A:B,2,0)*SiscoTable[[#This Row],[Stock_actual]],0)</f>
        <v>108</v>
      </c>
      <c r="P3225" s="6" t="s">
        <v>244</v>
      </c>
      <c r="Q3225" s="7">
        <v>1</v>
      </c>
      <c r="R3225" s="7">
        <v>0</v>
      </c>
      <c r="S3225" s="7" t="s">
        <v>11926</v>
      </c>
      <c r="BI3225"/>
      <c r="BJ3225"/>
    </row>
    <row r="3226" spans="2:62" x14ac:dyDescent="0.4">
      <c r="B3226" s="1">
        <v>17065</v>
      </c>
      <c r="C3226" s="6" t="s">
        <v>8</v>
      </c>
      <c r="D3226" s="6" t="s">
        <v>8</v>
      </c>
      <c r="E3226" s="6" t="s">
        <v>8482</v>
      </c>
      <c r="F3226" s="6" t="s">
        <v>9030</v>
      </c>
      <c r="G3226" s="6" t="s">
        <v>9299</v>
      </c>
      <c r="H3226" s="6" t="s">
        <v>9306</v>
      </c>
      <c r="I3226" s="6" t="s">
        <v>9497</v>
      </c>
      <c r="J3226" s="6" t="s">
        <v>5</v>
      </c>
      <c r="K3226" s="7">
        <v>0</v>
      </c>
      <c r="L3226" s="7">
        <f>IFERROR(VLOOKUP(SiscoTable[[#This Row],[Código]],Hoja2!A:B,2,0)*SiscoTable[[#This Row],[Provta(Uns)]],0)</f>
        <v>0</v>
      </c>
      <c r="M3226" s="7">
        <v>0</v>
      </c>
      <c r="N3226" s="7">
        <v>0</v>
      </c>
      <c r="O3226" s="7">
        <f>IFERROR(VLOOKUP(SiscoTable[[#This Row],[Código]],Hoja2!A:B,2,0)*SiscoTable[[#This Row],[Stock_actual]],0)</f>
        <v>0</v>
      </c>
      <c r="P3226" s="6" t="s">
        <v>7</v>
      </c>
      <c r="Q3226" s="7">
        <v>0</v>
      </c>
      <c r="R3226" s="7">
        <v>0</v>
      </c>
      <c r="S3226" s="7" t="s">
        <v>11926</v>
      </c>
      <c r="BI3226"/>
      <c r="BJ3226"/>
    </row>
    <row r="3227" spans="2:62" x14ac:dyDescent="0.4">
      <c r="B3227" s="1">
        <v>17066</v>
      </c>
      <c r="C3227" s="6" t="s">
        <v>25</v>
      </c>
      <c r="D3227" s="6" t="s">
        <v>30</v>
      </c>
      <c r="E3227" s="6" t="s">
        <v>8482</v>
      </c>
      <c r="F3227" s="6" t="s">
        <v>9030</v>
      </c>
      <c r="G3227" s="6" t="s">
        <v>9299</v>
      </c>
      <c r="H3227" s="6" t="s">
        <v>9306</v>
      </c>
      <c r="I3227" s="6" t="s">
        <v>9307</v>
      </c>
      <c r="J3227" s="6" t="s">
        <v>5</v>
      </c>
      <c r="K3227" s="7">
        <v>7.33</v>
      </c>
      <c r="L3227" s="7">
        <f>IFERROR(VLOOKUP(SiscoTable[[#This Row],[Código]],Hoja2!A:B,2,0)*SiscoTable[[#This Row],[Provta(Uns)]],0)</f>
        <v>179.58500000000001</v>
      </c>
      <c r="M3227" s="7">
        <v>0</v>
      </c>
      <c r="N3227" s="7">
        <v>33</v>
      </c>
      <c r="O3227" s="7">
        <f>IFERROR(VLOOKUP(SiscoTable[[#This Row],[Código]],Hoja2!A:B,2,0)*SiscoTable[[#This Row],[Stock_actual]],0)</f>
        <v>808.5</v>
      </c>
      <c r="P3227" s="6" t="s">
        <v>1811</v>
      </c>
      <c r="Q3227" s="7">
        <v>8</v>
      </c>
      <c r="R3227" s="7">
        <v>0</v>
      </c>
      <c r="S3227" s="7" t="s">
        <v>11926</v>
      </c>
      <c r="BI3227"/>
      <c r="BJ3227"/>
    </row>
    <row r="3228" spans="2:62" x14ac:dyDescent="0.4">
      <c r="B3228" s="1">
        <v>17067</v>
      </c>
      <c r="C3228" s="6" t="s">
        <v>8</v>
      </c>
      <c r="D3228" s="6" t="s">
        <v>8</v>
      </c>
      <c r="E3228" s="6" t="s">
        <v>8482</v>
      </c>
      <c r="F3228" s="6" t="s">
        <v>9030</v>
      </c>
      <c r="G3228" s="6" t="s">
        <v>9678</v>
      </c>
      <c r="H3228" s="6" t="s">
        <v>9691</v>
      </c>
      <c r="I3228" s="6" t="s">
        <v>9826</v>
      </c>
      <c r="J3228" s="6" t="s">
        <v>5</v>
      </c>
      <c r="K3228" s="7">
        <v>3.17</v>
      </c>
      <c r="L3228" s="7">
        <f>IFERROR(VLOOKUP(SiscoTable[[#This Row],[Código]],Hoja2!A:B,2,0)*SiscoTable[[#This Row],[Provta(Uns)]],0)</f>
        <v>49.451999999999998</v>
      </c>
      <c r="M3228" s="7">
        <v>12</v>
      </c>
      <c r="N3228" s="7">
        <v>5</v>
      </c>
      <c r="O3228" s="7">
        <f>IFERROR(VLOOKUP(SiscoTable[[#This Row],[Código]],Hoja2!A:B,2,0)*SiscoTable[[#This Row],[Stock_actual]],0)</f>
        <v>78</v>
      </c>
      <c r="P3228" s="6" t="s">
        <v>581</v>
      </c>
      <c r="Q3228" s="7">
        <v>4</v>
      </c>
      <c r="R3228" s="7">
        <v>0</v>
      </c>
      <c r="S3228" s="7" t="s">
        <v>11926</v>
      </c>
      <c r="BI3228"/>
      <c r="BJ3228"/>
    </row>
    <row r="3229" spans="2:62" x14ac:dyDescent="0.4">
      <c r="B3229" s="1">
        <v>17068</v>
      </c>
      <c r="C3229" s="6" t="s">
        <v>30</v>
      </c>
      <c r="D3229" s="6" t="s">
        <v>8</v>
      </c>
      <c r="E3229" s="6" t="s">
        <v>8482</v>
      </c>
      <c r="F3229" s="6" t="s">
        <v>9030</v>
      </c>
      <c r="G3229" s="6" t="s">
        <v>9299</v>
      </c>
      <c r="H3229" s="6" t="s">
        <v>9306</v>
      </c>
      <c r="I3229" s="6" t="s">
        <v>9338</v>
      </c>
      <c r="J3229" s="6" t="s">
        <v>5</v>
      </c>
      <c r="K3229" s="7">
        <v>1</v>
      </c>
      <c r="L3229" s="7">
        <f>IFERROR(VLOOKUP(SiscoTable[[#This Row],[Código]],Hoja2!A:B,2,0)*SiscoTable[[#This Row],[Provta(Uns)]],0)</f>
        <v>24.2</v>
      </c>
      <c r="M3229" s="7">
        <v>12</v>
      </c>
      <c r="N3229" s="7">
        <v>0</v>
      </c>
      <c r="O3229" s="7">
        <f>IFERROR(VLOOKUP(SiscoTable[[#This Row],[Código]],Hoja2!A:B,2,0)*SiscoTable[[#This Row],[Stock_actual]],0)</f>
        <v>0</v>
      </c>
      <c r="P3229" s="6" t="s">
        <v>7</v>
      </c>
      <c r="Q3229" s="7">
        <v>1</v>
      </c>
      <c r="R3229" s="7">
        <v>0</v>
      </c>
      <c r="S3229" s="7" t="s">
        <v>11926</v>
      </c>
      <c r="BI3229"/>
      <c r="BJ3229"/>
    </row>
    <row r="3230" spans="2:62" x14ac:dyDescent="0.4">
      <c r="B3230" s="1">
        <v>17069</v>
      </c>
      <c r="C3230" s="6" t="s">
        <v>25</v>
      </c>
      <c r="D3230" s="6" t="s">
        <v>30</v>
      </c>
      <c r="E3230" s="6" t="s">
        <v>8482</v>
      </c>
      <c r="F3230" s="6" t="s">
        <v>9030</v>
      </c>
      <c r="G3230" s="6" t="s">
        <v>9299</v>
      </c>
      <c r="H3230" s="6" t="s">
        <v>9306</v>
      </c>
      <c r="I3230" s="6" t="s">
        <v>9308</v>
      </c>
      <c r="J3230" s="6" t="s">
        <v>5</v>
      </c>
      <c r="K3230" s="7">
        <v>12.17</v>
      </c>
      <c r="L3230" s="7">
        <f>IFERROR(VLOOKUP(SiscoTable[[#This Row],[Código]],Hoja2!A:B,2,0)*SiscoTable[[#This Row],[Provta(Uns)]],0)</f>
        <v>262.87200000000001</v>
      </c>
      <c r="M3230" s="7">
        <v>24</v>
      </c>
      <c r="N3230" s="7">
        <v>16</v>
      </c>
      <c r="O3230" s="7">
        <f>IFERROR(VLOOKUP(SiscoTable[[#This Row],[Código]],Hoja2!A:B,2,0)*SiscoTable[[#This Row],[Stock_actual]],0)</f>
        <v>345.6</v>
      </c>
      <c r="P3230" s="6" t="s">
        <v>132</v>
      </c>
      <c r="Q3230" s="7">
        <v>14</v>
      </c>
      <c r="R3230" s="7">
        <v>0</v>
      </c>
      <c r="S3230" s="7" t="s">
        <v>11926</v>
      </c>
      <c r="BI3230"/>
      <c r="BJ3230"/>
    </row>
    <row r="3231" spans="2:62" x14ac:dyDescent="0.4">
      <c r="B3231" s="1">
        <v>17070</v>
      </c>
      <c r="C3231" s="6" t="s">
        <v>25</v>
      </c>
      <c r="D3231" s="6" t="s">
        <v>30</v>
      </c>
      <c r="E3231" s="6" t="s">
        <v>8482</v>
      </c>
      <c r="F3231" s="6" t="s">
        <v>9030</v>
      </c>
      <c r="G3231" s="6" t="s">
        <v>9299</v>
      </c>
      <c r="H3231" s="6" t="s">
        <v>9306</v>
      </c>
      <c r="I3231" s="6" t="s">
        <v>9309</v>
      </c>
      <c r="J3231" s="6" t="s">
        <v>5</v>
      </c>
      <c r="K3231" s="7">
        <v>4.33</v>
      </c>
      <c r="L3231" s="7">
        <f>IFERROR(VLOOKUP(SiscoTable[[#This Row],[Código]],Hoja2!A:B,2,0)*SiscoTable[[#This Row],[Provta(Uns)]],0)</f>
        <v>104.786</v>
      </c>
      <c r="M3231" s="7">
        <v>24</v>
      </c>
      <c r="N3231" s="7">
        <v>1</v>
      </c>
      <c r="O3231" s="7">
        <f>IFERROR(VLOOKUP(SiscoTable[[#This Row],[Código]],Hoja2!A:B,2,0)*SiscoTable[[#This Row],[Stock_actual]],0)</f>
        <v>24.2</v>
      </c>
      <c r="P3231" s="6" t="s">
        <v>29</v>
      </c>
      <c r="Q3231" s="7">
        <v>5</v>
      </c>
      <c r="R3231" s="7">
        <v>0</v>
      </c>
      <c r="S3231" s="7" t="s">
        <v>11926</v>
      </c>
      <c r="BI3231"/>
      <c r="BJ3231"/>
    </row>
    <row r="3232" spans="2:62" x14ac:dyDescent="0.4">
      <c r="B3232" s="1">
        <v>17071</v>
      </c>
      <c r="C3232" s="6" t="s">
        <v>8</v>
      </c>
      <c r="D3232" s="6" t="s">
        <v>8</v>
      </c>
      <c r="E3232" s="6" t="s">
        <v>8482</v>
      </c>
      <c r="F3232" s="6" t="s">
        <v>9030</v>
      </c>
      <c r="G3232" s="6" t="s">
        <v>9678</v>
      </c>
      <c r="H3232" s="6" t="s">
        <v>9691</v>
      </c>
      <c r="I3232" s="6" t="s">
        <v>9829</v>
      </c>
      <c r="J3232" s="6" t="s">
        <v>5</v>
      </c>
      <c r="K3232" s="7">
        <v>0</v>
      </c>
      <c r="L3232" s="7">
        <f>IFERROR(VLOOKUP(SiscoTable[[#This Row],[Código]],Hoja2!A:B,2,0)*SiscoTable[[#This Row],[Provta(Uns)]],0)</f>
        <v>0</v>
      </c>
      <c r="M3232" s="7">
        <v>12</v>
      </c>
      <c r="N3232" s="7">
        <v>0</v>
      </c>
      <c r="O3232" s="7">
        <f>IFERROR(VLOOKUP(SiscoTable[[#This Row],[Código]],Hoja2!A:B,2,0)*SiscoTable[[#This Row],[Stock_actual]],0)</f>
        <v>0</v>
      </c>
      <c r="P3232" s="6" t="s">
        <v>7</v>
      </c>
      <c r="Q3232" s="7">
        <v>0</v>
      </c>
      <c r="R3232" s="7">
        <v>0</v>
      </c>
      <c r="S3232" s="7" t="s">
        <v>11926</v>
      </c>
      <c r="BI3232"/>
      <c r="BJ3232"/>
    </row>
    <row r="3233" spans="2:62" x14ac:dyDescent="0.4">
      <c r="B3233" s="1">
        <v>17072</v>
      </c>
      <c r="C3233" s="6" t="s">
        <v>25</v>
      </c>
      <c r="D3233" s="6" t="s">
        <v>30</v>
      </c>
      <c r="E3233" s="6" t="s">
        <v>8482</v>
      </c>
      <c r="F3233" s="6" t="s">
        <v>9030</v>
      </c>
      <c r="G3233" s="6" t="s">
        <v>9112</v>
      </c>
      <c r="H3233" s="6" t="s">
        <v>9118</v>
      </c>
      <c r="I3233" s="6" t="s">
        <v>9117</v>
      </c>
      <c r="J3233" s="6" t="s">
        <v>5</v>
      </c>
      <c r="K3233" s="7">
        <v>10</v>
      </c>
      <c r="L3233" s="7">
        <f>IFERROR(VLOOKUP(SiscoTable[[#This Row],[Código]],Hoja2!A:B,2,0)*SiscoTable[[#This Row],[Provta(Uns)]],0)</f>
        <v>166</v>
      </c>
      <c r="M3233" s="7">
        <v>0</v>
      </c>
      <c r="N3233" s="7">
        <v>30</v>
      </c>
      <c r="O3233" s="7">
        <f>IFERROR(VLOOKUP(SiscoTable[[#This Row],[Código]],Hoja2!A:B,2,0)*SiscoTable[[#This Row],[Stock_actual]],0)</f>
        <v>498.00000000000006</v>
      </c>
      <c r="P3233" s="6" t="s">
        <v>983</v>
      </c>
      <c r="Q3233" s="7">
        <v>11</v>
      </c>
      <c r="R3233" s="7">
        <v>0</v>
      </c>
      <c r="S3233" s="7" t="s">
        <v>11926</v>
      </c>
      <c r="BI3233"/>
      <c r="BJ3233"/>
    </row>
    <row r="3234" spans="2:62" x14ac:dyDescent="0.4">
      <c r="B3234" s="1">
        <v>17073</v>
      </c>
      <c r="C3234" s="6" t="s">
        <v>30</v>
      </c>
      <c r="D3234" s="6" t="s">
        <v>30</v>
      </c>
      <c r="E3234" s="6" t="s">
        <v>8482</v>
      </c>
      <c r="F3234" s="6" t="s">
        <v>9030</v>
      </c>
      <c r="G3234" s="6" t="s">
        <v>9112</v>
      </c>
      <c r="H3234" s="6" t="s">
        <v>9114</v>
      </c>
      <c r="I3234" s="6" t="s">
        <v>9133</v>
      </c>
      <c r="J3234" s="6" t="s">
        <v>5</v>
      </c>
      <c r="K3234" s="7">
        <v>0.17</v>
      </c>
      <c r="L3234" s="7">
        <f>IFERROR(VLOOKUP(SiscoTable[[#This Row],[Código]],Hoja2!A:B,2,0)*SiscoTable[[#This Row],[Provta(Uns)]],0)</f>
        <v>0.6120000000000001</v>
      </c>
      <c r="M3234" s="7">
        <v>0</v>
      </c>
      <c r="N3234" s="7">
        <v>0</v>
      </c>
      <c r="O3234" s="7">
        <f>IFERROR(VLOOKUP(SiscoTable[[#This Row],[Código]],Hoja2!A:B,2,0)*SiscoTable[[#This Row],[Stock_actual]],0)</f>
        <v>0</v>
      </c>
      <c r="P3234" s="6" t="s">
        <v>7</v>
      </c>
      <c r="Q3234" s="7">
        <v>0</v>
      </c>
      <c r="R3234" s="7">
        <v>0</v>
      </c>
      <c r="S3234" s="7" t="s">
        <v>11926</v>
      </c>
      <c r="BI3234"/>
      <c r="BJ3234"/>
    </row>
    <row r="3235" spans="2:62" x14ac:dyDescent="0.4">
      <c r="B3235" s="1">
        <v>17074</v>
      </c>
      <c r="C3235" s="6" t="s">
        <v>8</v>
      </c>
      <c r="D3235" s="6" t="s">
        <v>8</v>
      </c>
      <c r="E3235" s="6" t="s">
        <v>8482</v>
      </c>
      <c r="F3235" s="6" t="s">
        <v>9030</v>
      </c>
      <c r="G3235" s="6" t="s">
        <v>9112</v>
      </c>
      <c r="H3235" s="6" t="s">
        <v>9118</v>
      </c>
      <c r="I3235" s="6" t="s">
        <v>9153</v>
      </c>
      <c r="J3235" s="6" t="s">
        <v>5</v>
      </c>
      <c r="K3235" s="7">
        <v>0.33</v>
      </c>
      <c r="L3235" s="7">
        <f>IFERROR(VLOOKUP(SiscoTable[[#This Row],[Código]],Hoja2!A:B,2,0)*SiscoTable[[#This Row],[Provta(Uns)]],0)</f>
        <v>6.6990000000000007</v>
      </c>
      <c r="M3235" s="7">
        <v>0</v>
      </c>
      <c r="N3235" s="7">
        <v>10</v>
      </c>
      <c r="O3235" s="7">
        <f>IFERROR(VLOOKUP(SiscoTable[[#This Row],[Código]],Hoja2!A:B,2,0)*SiscoTable[[#This Row],[Stock_actual]],0)</f>
        <v>203</v>
      </c>
      <c r="P3235" s="6" t="s">
        <v>1250</v>
      </c>
      <c r="Q3235" s="7">
        <v>0</v>
      </c>
      <c r="R3235" s="7">
        <v>0</v>
      </c>
      <c r="S3235" s="7" t="s">
        <v>11926</v>
      </c>
      <c r="BI3235"/>
      <c r="BJ3235"/>
    </row>
    <row r="3236" spans="2:62" x14ac:dyDescent="0.4">
      <c r="B3236" s="1">
        <v>17075</v>
      </c>
      <c r="C3236" s="6" t="s">
        <v>8</v>
      </c>
      <c r="D3236" s="6" t="s">
        <v>8</v>
      </c>
      <c r="E3236" s="6" t="s">
        <v>8482</v>
      </c>
      <c r="F3236" s="6" t="s">
        <v>9030</v>
      </c>
      <c r="G3236" s="6" t="s">
        <v>9184</v>
      </c>
      <c r="H3236" s="6" t="s">
        <v>9118</v>
      </c>
      <c r="I3236" s="6" t="s">
        <v>9252</v>
      </c>
      <c r="J3236" s="6" t="s">
        <v>5</v>
      </c>
      <c r="K3236" s="7">
        <v>0.5</v>
      </c>
      <c r="L3236" s="7">
        <f>IFERROR(VLOOKUP(SiscoTable[[#This Row],[Código]],Hoja2!A:B,2,0)*SiscoTable[[#This Row],[Provta(Uns)]],0)</f>
        <v>1.75</v>
      </c>
      <c r="M3236" s="7">
        <v>0</v>
      </c>
      <c r="N3236" s="7">
        <v>21</v>
      </c>
      <c r="O3236" s="7">
        <f>IFERROR(VLOOKUP(SiscoTable[[#This Row],[Código]],Hoja2!A:B,2,0)*SiscoTable[[#This Row],[Stock_actual]],0)</f>
        <v>73.5</v>
      </c>
      <c r="P3236" s="6" t="s">
        <v>2025</v>
      </c>
      <c r="Q3236" s="7">
        <v>1</v>
      </c>
      <c r="R3236" s="7">
        <v>0</v>
      </c>
      <c r="S3236" s="7" t="s">
        <v>11926</v>
      </c>
      <c r="BI3236"/>
      <c r="BJ3236"/>
    </row>
    <row r="3237" spans="2:62" x14ac:dyDescent="0.4">
      <c r="B3237" s="1">
        <v>17076</v>
      </c>
      <c r="C3237" s="6" t="s">
        <v>25</v>
      </c>
      <c r="D3237" s="6" t="s">
        <v>30</v>
      </c>
      <c r="E3237" s="6" t="s">
        <v>8482</v>
      </c>
      <c r="F3237" s="6" t="s">
        <v>9030</v>
      </c>
      <c r="G3237" s="6" t="s">
        <v>9112</v>
      </c>
      <c r="H3237" s="6" t="s">
        <v>9114</v>
      </c>
      <c r="I3237" s="6" t="s">
        <v>9119</v>
      </c>
      <c r="J3237" s="6" t="s">
        <v>5</v>
      </c>
      <c r="K3237" s="7">
        <v>10</v>
      </c>
      <c r="L3237" s="7">
        <f>IFERROR(VLOOKUP(SiscoTable[[#This Row],[Código]],Hoja2!A:B,2,0)*SiscoTable[[#This Row],[Provta(Uns)]],0)</f>
        <v>179</v>
      </c>
      <c r="M3237" s="7">
        <v>48</v>
      </c>
      <c r="N3237" s="7">
        <v>0</v>
      </c>
      <c r="O3237" s="7">
        <f>IFERROR(VLOOKUP(SiscoTable[[#This Row],[Código]],Hoja2!A:B,2,0)*SiscoTable[[#This Row],[Stock_actual]],0)</f>
        <v>0</v>
      </c>
      <c r="P3237" s="6" t="s">
        <v>7</v>
      </c>
      <c r="Q3237" s="7">
        <v>11</v>
      </c>
      <c r="R3237" s="7">
        <v>0</v>
      </c>
      <c r="S3237" s="7" t="s">
        <v>11926</v>
      </c>
      <c r="BI3237"/>
      <c r="BJ3237"/>
    </row>
    <row r="3238" spans="2:62" x14ac:dyDescent="0.4">
      <c r="B3238" s="1">
        <v>17077</v>
      </c>
      <c r="C3238" s="6" t="s">
        <v>25</v>
      </c>
      <c r="D3238" s="6" t="s">
        <v>25</v>
      </c>
      <c r="E3238" s="6" t="s">
        <v>0</v>
      </c>
      <c r="F3238" s="6" t="s">
        <v>73</v>
      </c>
      <c r="G3238" s="6" t="s">
        <v>73</v>
      </c>
      <c r="H3238" s="6" t="s">
        <v>4</v>
      </c>
      <c r="I3238" s="6" t="s">
        <v>77</v>
      </c>
      <c r="J3238" s="6" t="s">
        <v>5</v>
      </c>
      <c r="K3238" s="7">
        <v>97.5</v>
      </c>
      <c r="L3238" s="7">
        <f>IFERROR(VLOOKUP(SiscoTable[[#This Row],[Código]],Hoja2!A:B,2,0)*SiscoTable[[#This Row],[Provta(Uns)]],0)</f>
        <v>487.5</v>
      </c>
      <c r="M3238" s="7">
        <v>0</v>
      </c>
      <c r="N3238" s="7">
        <v>-1</v>
      </c>
      <c r="O3238" s="7">
        <f>IFERROR(VLOOKUP(SiscoTable[[#This Row],[Código]],Hoja2!A:B,2,0)*SiscoTable[[#This Row],[Stock_actual]],0)</f>
        <v>-5</v>
      </c>
      <c r="P3238" s="6" t="s">
        <v>7</v>
      </c>
      <c r="Q3238" s="7">
        <v>107</v>
      </c>
      <c r="R3238" s="7">
        <v>195</v>
      </c>
      <c r="S3238" s="7" t="s">
        <v>11923</v>
      </c>
      <c r="BI3238"/>
      <c r="BJ3238"/>
    </row>
    <row r="3239" spans="2:62" x14ac:dyDescent="0.4">
      <c r="B3239" s="1">
        <v>17078</v>
      </c>
      <c r="C3239" s="6" t="s">
        <v>8</v>
      </c>
      <c r="D3239" s="6" t="s">
        <v>8</v>
      </c>
      <c r="E3239" s="6" t="s">
        <v>8482</v>
      </c>
      <c r="F3239" s="6" t="s">
        <v>9030</v>
      </c>
      <c r="G3239" s="6" t="s">
        <v>9184</v>
      </c>
      <c r="H3239" s="6" t="s">
        <v>9114</v>
      </c>
      <c r="I3239" s="6" t="s">
        <v>9239</v>
      </c>
      <c r="J3239" s="6" t="s">
        <v>5</v>
      </c>
      <c r="K3239" s="7">
        <v>0</v>
      </c>
      <c r="L3239" s="7">
        <f>IFERROR(VLOOKUP(SiscoTable[[#This Row],[Código]],Hoja2!A:B,2,0)*SiscoTable[[#This Row],[Provta(Uns)]],0)</f>
        <v>0</v>
      </c>
      <c r="M3239" s="7">
        <v>0</v>
      </c>
      <c r="N3239" s="7">
        <v>0</v>
      </c>
      <c r="O3239" s="7">
        <f>IFERROR(VLOOKUP(SiscoTable[[#This Row],[Código]],Hoja2!A:B,2,0)*SiscoTable[[#This Row],[Stock_actual]],0)</f>
        <v>0</v>
      </c>
      <c r="P3239" s="6" t="s">
        <v>7</v>
      </c>
      <c r="Q3239" s="7">
        <v>0</v>
      </c>
      <c r="R3239" s="7">
        <v>0</v>
      </c>
      <c r="S3239" s="7" t="s">
        <v>11926</v>
      </c>
      <c r="BI3239"/>
      <c r="BJ3239"/>
    </row>
    <row r="3240" spans="2:62" x14ac:dyDescent="0.4">
      <c r="B3240" s="1">
        <v>17079</v>
      </c>
      <c r="C3240" s="6" t="s">
        <v>30</v>
      </c>
      <c r="D3240" s="6" t="s">
        <v>8</v>
      </c>
      <c r="E3240" s="6" t="s">
        <v>8482</v>
      </c>
      <c r="F3240" s="6" t="s">
        <v>9030</v>
      </c>
      <c r="G3240" s="6" t="s">
        <v>9112</v>
      </c>
      <c r="H3240" s="6" t="s">
        <v>9114</v>
      </c>
      <c r="I3240" s="6" t="s">
        <v>9134</v>
      </c>
      <c r="J3240" s="6" t="s">
        <v>5</v>
      </c>
      <c r="K3240" s="7">
        <v>1.83</v>
      </c>
      <c r="L3240" s="7">
        <f>IFERROR(VLOOKUP(SiscoTable[[#This Row],[Código]],Hoja2!A:B,2,0)*SiscoTable[[#This Row],[Provta(Uns)]],0)</f>
        <v>45.75</v>
      </c>
      <c r="M3240" s="7">
        <v>0</v>
      </c>
      <c r="N3240" s="7">
        <v>1</v>
      </c>
      <c r="O3240" s="7">
        <f>IFERROR(VLOOKUP(SiscoTable[[#This Row],[Código]],Hoja2!A:B,2,0)*SiscoTable[[#This Row],[Stock_actual]],0)</f>
        <v>25</v>
      </c>
      <c r="P3240" s="6" t="s">
        <v>810</v>
      </c>
      <c r="Q3240" s="7">
        <v>2</v>
      </c>
      <c r="R3240" s="7">
        <v>3.62</v>
      </c>
      <c r="S3240" s="7" t="s">
        <v>11926</v>
      </c>
      <c r="BI3240"/>
      <c r="BJ3240"/>
    </row>
    <row r="3241" spans="2:62" x14ac:dyDescent="0.4">
      <c r="B3241" s="1">
        <v>17080</v>
      </c>
      <c r="C3241" s="6" t="s">
        <v>25</v>
      </c>
      <c r="D3241" s="6" t="s">
        <v>30</v>
      </c>
      <c r="E3241" s="6" t="s">
        <v>8482</v>
      </c>
      <c r="F3241" s="6" t="s">
        <v>9030</v>
      </c>
      <c r="G3241" s="6" t="s">
        <v>9184</v>
      </c>
      <c r="H3241" s="6" t="s">
        <v>9114</v>
      </c>
      <c r="I3241" s="6" t="s">
        <v>9190</v>
      </c>
      <c r="J3241" s="6" t="s">
        <v>5</v>
      </c>
      <c r="K3241" s="7">
        <v>13.83</v>
      </c>
      <c r="L3241" s="7">
        <f>IFERROR(VLOOKUP(SiscoTable[[#This Row],[Código]],Hoja2!A:B,2,0)*SiscoTable[[#This Row],[Provta(Uns)]],0)</f>
        <v>372.02699999999999</v>
      </c>
      <c r="M3241" s="7">
        <v>24</v>
      </c>
      <c r="N3241" s="7">
        <v>8</v>
      </c>
      <c r="O3241" s="7">
        <f>IFERROR(VLOOKUP(SiscoTable[[#This Row],[Código]],Hoja2!A:B,2,0)*SiscoTable[[#This Row],[Stock_actual]],0)</f>
        <v>215.2</v>
      </c>
      <c r="P3241" s="6" t="s">
        <v>161</v>
      </c>
      <c r="Q3241" s="7">
        <v>15</v>
      </c>
      <c r="R3241" s="7">
        <v>3.4200000000000017</v>
      </c>
      <c r="S3241" s="7" t="s">
        <v>11926</v>
      </c>
      <c r="BI3241"/>
      <c r="BJ3241"/>
    </row>
    <row r="3242" spans="2:62" x14ac:dyDescent="0.4">
      <c r="B3242" s="1">
        <v>17081</v>
      </c>
      <c r="C3242" s="6" t="s">
        <v>30</v>
      </c>
      <c r="D3242" s="6" t="s">
        <v>8</v>
      </c>
      <c r="E3242" s="6" t="s">
        <v>8482</v>
      </c>
      <c r="F3242" s="6" t="s">
        <v>9030</v>
      </c>
      <c r="G3242" s="6" t="s">
        <v>9184</v>
      </c>
      <c r="H3242" s="6" t="s">
        <v>9118</v>
      </c>
      <c r="I3242" s="6" t="s">
        <v>9213</v>
      </c>
      <c r="J3242" s="6" t="s">
        <v>5</v>
      </c>
      <c r="K3242" s="7">
        <v>2.5</v>
      </c>
      <c r="L3242" s="7">
        <f>IFERROR(VLOOKUP(SiscoTable[[#This Row],[Código]],Hoja2!A:B,2,0)*SiscoTable[[#This Row],[Provta(Uns)]],0)</f>
        <v>49</v>
      </c>
      <c r="M3242" s="7">
        <v>0</v>
      </c>
      <c r="N3242" s="7">
        <v>23</v>
      </c>
      <c r="O3242" s="7">
        <f>IFERROR(VLOOKUP(SiscoTable[[#This Row],[Código]],Hoja2!A:B,2,0)*SiscoTable[[#This Row],[Stock_actual]],0)</f>
        <v>450.8</v>
      </c>
      <c r="P3242" s="6" t="s">
        <v>6477</v>
      </c>
      <c r="Q3242" s="7">
        <v>3</v>
      </c>
      <c r="R3242" s="7">
        <v>0</v>
      </c>
      <c r="S3242" s="7" t="s">
        <v>11926</v>
      </c>
      <c r="BI3242"/>
      <c r="BJ3242"/>
    </row>
    <row r="3243" spans="2:62" x14ac:dyDescent="0.4">
      <c r="B3243" s="1">
        <v>17082</v>
      </c>
      <c r="C3243" s="6" t="s">
        <v>30</v>
      </c>
      <c r="D3243" s="6" t="s">
        <v>30</v>
      </c>
      <c r="E3243" s="6" t="s">
        <v>8482</v>
      </c>
      <c r="F3243" s="6" t="s">
        <v>9030</v>
      </c>
      <c r="G3243" s="6" t="s">
        <v>9184</v>
      </c>
      <c r="H3243" s="6" t="s">
        <v>9118</v>
      </c>
      <c r="I3243" s="6" t="s">
        <v>9214</v>
      </c>
      <c r="J3243" s="6" t="s">
        <v>5</v>
      </c>
      <c r="K3243" s="7">
        <v>11</v>
      </c>
      <c r="L3243" s="7">
        <f>IFERROR(VLOOKUP(SiscoTable[[#This Row],[Código]],Hoja2!A:B,2,0)*SiscoTable[[#This Row],[Provta(Uns)]],0)</f>
        <v>57.2</v>
      </c>
      <c r="M3243" s="7">
        <v>0</v>
      </c>
      <c r="N3243" s="7">
        <v>28</v>
      </c>
      <c r="O3243" s="7">
        <f>IFERROR(VLOOKUP(SiscoTable[[#This Row],[Código]],Hoja2!A:B,2,0)*SiscoTable[[#This Row],[Stock_actual]],0)</f>
        <v>145.6</v>
      </c>
      <c r="P3243" s="6" t="s">
        <v>537</v>
      </c>
      <c r="Q3243" s="7">
        <v>12</v>
      </c>
      <c r="R3243" s="7">
        <v>0</v>
      </c>
      <c r="S3243" s="7" t="s">
        <v>11926</v>
      </c>
      <c r="BI3243"/>
      <c r="BJ3243"/>
    </row>
    <row r="3244" spans="2:62" x14ac:dyDescent="0.4">
      <c r="B3244" s="1">
        <v>17083</v>
      </c>
      <c r="C3244" s="6" t="s">
        <v>25</v>
      </c>
      <c r="D3244" s="6" t="s">
        <v>25</v>
      </c>
      <c r="E3244" s="6" t="s">
        <v>3268</v>
      </c>
      <c r="F3244" s="6" t="s">
        <v>7815</v>
      </c>
      <c r="G3244" s="6" t="s">
        <v>7827</v>
      </c>
      <c r="H3244" s="6" t="s">
        <v>7829</v>
      </c>
      <c r="I3244" s="6" t="s">
        <v>7828</v>
      </c>
      <c r="J3244" s="6" t="s">
        <v>5</v>
      </c>
      <c r="K3244" s="7">
        <v>83.67</v>
      </c>
      <c r="L3244" s="7">
        <f>IFERROR(VLOOKUP(SiscoTable[[#This Row],[Código]],Hoja2!A:B,2,0)*SiscoTable[[#This Row],[Provta(Uns)]],0)</f>
        <v>753.03</v>
      </c>
      <c r="M3244" s="7">
        <v>144</v>
      </c>
      <c r="N3244" s="7">
        <v>63</v>
      </c>
      <c r="O3244" s="7">
        <f>IFERROR(VLOOKUP(SiscoTable[[#This Row],[Código]],Hoja2!A:B,2,0)*SiscoTable[[#This Row],[Stock_actual]],0)</f>
        <v>567</v>
      </c>
      <c r="P3244" s="6" t="s">
        <v>119</v>
      </c>
      <c r="Q3244" s="7">
        <v>92</v>
      </c>
      <c r="R3244" s="7">
        <v>24.569999999999993</v>
      </c>
      <c r="S3244" s="7" t="s">
        <v>11928</v>
      </c>
      <c r="BI3244"/>
      <c r="BJ3244"/>
    </row>
    <row r="3245" spans="2:62" x14ac:dyDescent="0.4">
      <c r="B3245" s="1">
        <v>17084</v>
      </c>
      <c r="C3245" s="6" t="s">
        <v>25</v>
      </c>
      <c r="D3245" s="6" t="s">
        <v>25</v>
      </c>
      <c r="E3245" s="6" t="s">
        <v>3268</v>
      </c>
      <c r="F3245" s="6" t="s">
        <v>7815</v>
      </c>
      <c r="G3245" s="6" t="s">
        <v>7827</v>
      </c>
      <c r="H3245" s="6" t="s">
        <v>7829</v>
      </c>
      <c r="I3245" s="6" t="s">
        <v>7830</v>
      </c>
      <c r="J3245" s="6" t="s">
        <v>5</v>
      </c>
      <c r="K3245" s="7">
        <v>132.66999999999999</v>
      </c>
      <c r="L3245" s="7">
        <f>IFERROR(VLOOKUP(SiscoTable[[#This Row],[Código]],Hoja2!A:B,2,0)*SiscoTable[[#This Row],[Provta(Uns)]],0)</f>
        <v>1061.3599999999999</v>
      </c>
      <c r="M3245" s="7">
        <v>0</v>
      </c>
      <c r="N3245" s="7">
        <v>236</v>
      </c>
      <c r="O3245" s="7">
        <f>IFERROR(VLOOKUP(SiscoTable[[#This Row],[Código]],Hoja2!A:B,2,0)*SiscoTable[[#This Row],[Stock_actual]],0)</f>
        <v>1888</v>
      </c>
      <c r="P3245" s="6" t="s">
        <v>512</v>
      </c>
      <c r="Q3245" s="7">
        <v>146</v>
      </c>
      <c r="R3245" s="7">
        <v>0</v>
      </c>
      <c r="S3245" s="7" t="s">
        <v>11928</v>
      </c>
      <c r="BI3245"/>
      <c r="BJ3245"/>
    </row>
    <row r="3246" spans="2:62" x14ac:dyDescent="0.4">
      <c r="B3246" s="1">
        <v>17085</v>
      </c>
      <c r="C3246" s="6" t="s">
        <v>25</v>
      </c>
      <c r="D3246" s="6" t="s">
        <v>25</v>
      </c>
      <c r="E3246" s="6" t="s">
        <v>3268</v>
      </c>
      <c r="F3246" s="6" t="s">
        <v>7815</v>
      </c>
      <c r="G3246" s="6" t="s">
        <v>7827</v>
      </c>
      <c r="H3246" s="6" t="s">
        <v>7829</v>
      </c>
      <c r="I3246" s="6" t="s">
        <v>7831</v>
      </c>
      <c r="J3246" s="6" t="s">
        <v>5</v>
      </c>
      <c r="K3246" s="7">
        <v>34.67</v>
      </c>
      <c r="L3246" s="7">
        <f>IFERROR(VLOOKUP(SiscoTable[[#This Row],[Código]],Hoja2!A:B,2,0)*SiscoTable[[#This Row],[Provta(Uns)]],0)</f>
        <v>416.04</v>
      </c>
      <c r="M3246" s="7">
        <v>0</v>
      </c>
      <c r="N3246" s="7">
        <v>80</v>
      </c>
      <c r="O3246" s="7">
        <f>IFERROR(VLOOKUP(SiscoTable[[#This Row],[Código]],Hoja2!A:B,2,0)*SiscoTable[[#This Row],[Stock_actual]],0)</f>
        <v>960</v>
      </c>
      <c r="P3246" s="6" t="s">
        <v>1038</v>
      </c>
      <c r="Q3246" s="7">
        <v>38</v>
      </c>
      <c r="R3246" s="7">
        <v>0</v>
      </c>
      <c r="S3246" s="7" t="s">
        <v>11928</v>
      </c>
      <c r="BI3246"/>
      <c r="BJ3246"/>
    </row>
    <row r="3247" spans="2:62" x14ac:dyDescent="0.4">
      <c r="B3247" s="1">
        <v>17086</v>
      </c>
      <c r="C3247" s="6" t="s">
        <v>25</v>
      </c>
      <c r="D3247" s="6" t="s">
        <v>30</v>
      </c>
      <c r="E3247" s="6" t="s">
        <v>3268</v>
      </c>
      <c r="F3247" s="6" t="s">
        <v>7815</v>
      </c>
      <c r="G3247" s="6" t="s">
        <v>7827</v>
      </c>
      <c r="H3247" s="6" t="s">
        <v>7829</v>
      </c>
      <c r="I3247" s="6" t="s">
        <v>7832</v>
      </c>
      <c r="J3247" s="6" t="s">
        <v>5</v>
      </c>
      <c r="K3247" s="7">
        <v>5.5</v>
      </c>
      <c r="L3247" s="7">
        <f>IFERROR(VLOOKUP(SiscoTable[[#This Row],[Código]],Hoja2!A:B,2,0)*SiscoTable[[#This Row],[Provta(Uns)]],0)</f>
        <v>151.25</v>
      </c>
      <c r="M3247" s="7">
        <v>12</v>
      </c>
      <c r="N3247" s="7">
        <v>12</v>
      </c>
      <c r="O3247" s="7">
        <f>IFERROR(VLOOKUP(SiscoTable[[#This Row],[Código]],Hoja2!A:B,2,0)*SiscoTable[[#This Row],[Stock_actual]],0)</f>
        <v>330</v>
      </c>
      <c r="P3247" s="6" t="s">
        <v>260</v>
      </c>
      <c r="Q3247" s="7">
        <v>6</v>
      </c>
      <c r="R3247" s="7">
        <v>0</v>
      </c>
      <c r="S3247" s="7" t="s">
        <v>11928</v>
      </c>
      <c r="BI3247"/>
      <c r="BJ3247"/>
    </row>
    <row r="3248" spans="2:62" x14ac:dyDescent="0.4">
      <c r="B3248" s="1">
        <v>17087</v>
      </c>
      <c r="C3248" s="6" t="s">
        <v>30</v>
      </c>
      <c r="D3248" s="6" t="s">
        <v>30</v>
      </c>
      <c r="E3248" s="6" t="s">
        <v>3268</v>
      </c>
      <c r="F3248" s="6" t="s">
        <v>7815</v>
      </c>
      <c r="G3248" s="6" t="s">
        <v>7827</v>
      </c>
      <c r="H3248" s="6" t="s">
        <v>7829</v>
      </c>
      <c r="I3248" s="6" t="s">
        <v>7837</v>
      </c>
      <c r="J3248" s="6" t="s">
        <v>5</v>
      </c>
      <c r="K3248" s="7">
        <v>9.17</v>
      </c>
      <c r="L3248" s="7">
        <f>IFERROR(VLOOKUP(SiscoTable[[#This Row],[Código]],Hoja2!A:B,2,0)*SiscoTable[[#This Row],[Provta(Uns)]],0)</f>
        <v>60.521999999999998</v>
      </c>
      <c r="M3248" s="7">
        <v>24</v>
      </c>
      <c r="N3248" s="7">
        <v>3</v>
      </c>
      <c r="O3248" s="7">
        <f>IFERROR(VLOOKUP(SiscoTable[[#This Row],[Código]],Hoja2!A:B,2,0)*SiscoTable[[#This Row],[Stock_actual]],0)</f>
        <v>19.799999999999997</v>
      </c>
      <c r="P3248" s="6" t="s">
        <v>124</v>
      </c>
      <c r="Q3248" s="7">
        <v>10</v>
      </c>
      <c r="R3248" s="7">
        <v>0</v>
      </c>
      <c r="S3248" s="7" t="s">
        <v>11928</v>
      </c>
      <c r="BI3248"/>
      <c r="BJ3248"/>
    </row>
    <row r="3249" spans="2:62" x14ac:dyDescent="0.4">
      <c r="B3249" s="1">
        <v>17088</v>
      </c>
      <c r="C3249" s="6" t="s">
        <v>25</v>
      </c>
      <c r="D3249" s="6" t="s">
        <v>30</v>
      </c>
      <c r="E3249" s="6" t="s">
        <v>3268</v>
      </c>
      <c r="F3249" s="6" t="s">
        <v>7815</v>
      </c>
      <c r="G3249" s="6" t="s">
        <v>7827</v>
      </c>
      <c r="H3249" s="6" t="s">
        <v>7829</v>
      </c>
      <c r="I3249" s="6" t="s">
        <v>7833</v>
      </c>
      <c r="J3249" s="6" t="s">
        <v>5</v>
      </c>
      <c r="K3249" s="7">
        <v>18.829999999999998</v>
      </c>
      <c r="L3249" s="7">
        <f>IFERROR(VLOOKUP(SiscoTable[[#This Row],[Código]],Hoja2!A:B,2,0)*SiscoTable[[#This Row],[Provta(Uns)]],0)</f>
        <v>109.21399999999998</v>
      </c>
      <c r="M3249" s="7">
        <v>48</v>
      </c>
      <c r="N3249" s="7">
        <v>31</v>
      </c>
      <c r="O3249" s="7">
        <f>IFERROR(VLOOKUP(SiscoTable[[#This Row],[Código]],Hoja2!A:B,2,0)*SiscoTable[[#This Row],[Stock_actual]],0)</f>
        <v>179.79999999999998</v>
      </c>
      <c r="P3249" s="6" t="s">
        <v>520</v>
      </c>
      <c r="Q3249" s="7">
        <v>21</v>
      </c>
      <c r="R3249" s="7">
        <v>0</v>
      </c>
      <c r="S3249" s="7" t="s">
        <v>11928</v>
      </c>
      <c r="BI3249"/>
      <c r="BJ3249"/>
    </row>
    <row r="3250" spans="2:62" x14ac:dyDescent="0.4">
      <c r="B3250" s="1">
        <v>17089</v>
      </c>
      <c r="C3250" s="6" t="s">
        <v>30</v>
      </c>
      <c r="D3250" s="6" t="s">
        <v>30</v>
      </c>
      <c r="E3250" s="6" t="s">
        <v>3268</v>
      </c>
      <c r="F3250" s="6" t="s">
        <v>7815</v>
      </c>
      <c r="G3250" s="6" t="s">
        <v>7827</v>
      </c>
      <c r="H3250" s="6" t="s">
        <v>7829</v>
      </c>
      <c r="I3250" s="6" t="s">
        <v>7838</v>
      </c>
      <c r="J3250" s="6" t="s">
        <v>5</v>
      </c>
      <c r="K3250" s="7">
        <v>9</v>
      </c>
      <c r="L3250" s="7">
        <f>IFERROR(VLOOKUP(SiscoTable[[#This Row],[Código]],Hoja2!A:B,2,0)*SiscoTable[[#This Row],[Provta(Uns)]],0)</f>
        <v>54</v>
      </c>
      <c r="M3250" s="7">
        <v>0</v>
      </c>
      <c r="N3250" s="7">
        <v>28</v>
      </c>
      <c r="O3250" s="7">
        <f>IFERROR(VLOOKUP(SiscoTable[[#This Row],[Código]],Hoja2!A:B,2,0)*SiscoTable[[#This Row],[Stock_actual]],0)</f>
        <v>168</v>
      </c>
      <c r="P3250" s="6" t="s">
        <v>487</v>
      </c>
      <c r="Q3250" s="7">
        <v>10</v>
      </c>
      <c r="R3250" s="7">
        <v>0</v>
      </c>
      <c r="S3250" s="7" t="s">
        <v>11928</v>
      </c>
      <c r="BI3250"/>
      <c r="BJ3250"/>
    </row>
    <row r="3251" spans="2:62" x14ac:dyDescent="0.4">
      <c r="B3251" s="1">
        <v>17090</v>
      </c>
      <c r="C3251" s="6" t="s">
        <v>30</v>
      </c>
      <c r="D3251" s="6" t="s">
        <v>8</v>
      </c>
      <c r="E3251" s="6" t="s">
        <v>3268</v>
      </c>
      <c r="F3251" s="6" t="s">
        <v>7815</v>
      </c>
      <c r="G3251" s="6" t="s">
        <v>7827</v>
      </c>
      <c r="H3251" s="6" t="s">
        <v>7829</v>
      </c>
      <c r="I3251" s="6" t="s">
        <v>7839</v>
      </c>
      <c r="J3251" s="6" t="s">
        <v>5</v>
      </c>
      <c r="K3251" s="7">
        <v>3.67</v>
      </c>
      <c r="L3251" s="7">
        <f>IFERROR(VLOOKUP(SiscoTable[[#This Row],[Código]],Hoja2!A:B,2,0)*SiscoTable[[#This Row],[Provta(Uns)]],0)</f>
        <v>119.27499999999999</v>
      </c>
      <c r="M3251" s="7">
        <v>12</v>
      </c>
      <c r="N3251" s="7">
        <v>2</v>
      </c>
      <c r="O3251" s="7">
        <f>IFERROR(VLOOKUP(SiscoTable[[#This Row],[Código]],Hoja2!A:B,2,0)*SiscoTable[[#This Row],[Stock_actual]],0)</f>
        <v>65</v>
      </c>
      <c r="P3251" s="6" t="s">
        <v>810</v>
      </c>
      <c r="Q3251" s="7">
        <v>4</v>
      </c>
      <c r="R3251" s="7">
        <v>0</v>
      </c>
      <c r="S3251" s="7" t="s">
        <v>11928</v>
      </c>
      <c r="BI3251"/>
      <c r="BJ3251"/>
    </row>
    <row r="3252" spans="2:62" x14ac:dyDescent="0.4">
      <c r="B3252" s="1">
        <v>17091</v>
      </c>
      <c r="C3252" s="6" t="s">
        <v>25</v>
      </c>
      <c r="D3252" s="6" t="s">
        <v>25</v>
      </c>
      <c r="E3252" s="6" t="s">
        <v>3268</v>
      </c>
      <c r="F3252" s="6" t="s">
        <v>7815</v>
      </c>
      <c r="G3252" s="6" t="s">
        <v>7827</v>
      </c>
      <c r="H3252" s="6" t="s">
        <v>7829</v>
      </c>
      <c r="I3252" s="6" t="s">
        <v>7834</v>
      </c>
      <c r="J3252" s="6" t="s">
        <v>5</v>
      </c>
      <c r="K3252" s="7">
        <v>84</v>
      </c>
      <c r="L3252" s="7">
        <f>IFERROR(VLOOKUP(SiscoTable[[#This Row],[Código]],Hoja2!A:B,2,0)*SiscoTable[[#This Row],[Provta(Uns)]],0)</f>
        <v>546</v>
      </c>
      <c r="M3252" s="7">
        <v>120</v>
      </c>
      <c r="N3252" s="7">
        <v>217</v>
      </c>
      <c r="O3252" s="7">
        <f>IFERROR(VLOOKUP(SiscoTable[[#This Row],[Código]],Hoja2!A:B,2,0)*SiscoTable[[#This Row],[Stock_actual]],0)</f>
        <v>1410.5</v>
      </c>
      <c r="P3252" s="6" t="s">
        <v>577</v>
      </c>
      <c r="Q3252" s="7">
        <v>92</v>
      </c>
      <c r="R3252" s="7">
        <v>0</v>
      </c>
      <c r="S3252" s="7" t="s">
        <v>11928</v>
      </c>
      <c r="BI3252"/>
      <c r="BJ3252"/>
    </row>
    <row r="3253" spans="2:62" x14ac:dyDescent="0.4">
      <c r="B3253" s="1">
        <v>17092</v>
      </c>
      <c r="C3253" s="6" t="s">
        <v>8</v>
      </c>
      <c r="D3253" s="6" t="s">
        <v>8</v>
      </c>
      <c r="E3253" s="6" t="s">
        <v>3268</v>
      </c>
      <c r="F3253" s="6" t="s">
        <v>7815</v>
      </c>
      <c r="G3253" s="6" t="s">
        <v>7827</v>
      </c>
      <c r="H3253" s="6" t="s">
        <v>7829</v>
      </c>
      <c r="I3253" s="6" t="s">
        <v>7859</v>
      </c>
      <c r="J3253" s="6" t="s">
        <v>5</v>
      </c>
      <c r="K3253" s="7">
        <v>0.17</v>
      </c>
      <c r="L3253" s="7">
        <f>IFERROR(VLOOKUP(SiscoTable[[#This Row],[Código]],Hoja2!A:B,2,0)*SiscoTable[[#This Row],[Provta(Uns)]],0)</f>
        <v>10.625</v>
      </c>
      <c r="M3253" s="7">
        <v>0</v>
      </c>
      <c r="N3253" s="7">
        <v>9</v>
      </c>
      <c r="O3253" s="7">
        <f>IFERROR(VLOOKUP(SiscoTable[[#This Row],[Código]],Hoja2!A:B,2,0)*SiscoTable[[#This Row],[Stock_actual]],0)</f>
        <v>562.5</v>
      </c>
      <c r="P3253" s="6" t="s">
        <v>2100</v>
      </c>
      <c r="Q3253" s="7">
        <v>0</v>
      </c>
      <c r="R3253" s="7">
        <v>0</v>
      </c>
      <c r="S3253" s="7" t="s">
        <v>11928</v>
      </c>
      <c r="BI3253"/>
      <c r="BJ3253"/>
    </row>
    <row r="3254" spans="2:62" x14ac:dyDescent="0.4">
      <c r="B3254" s="1">
        <v>17093</v>
      </c>
      <c r="C3254" s="6" t="s">
        <v>25</v>
      </c>
      <c r="D3254" s="6" t="s">
        <v>25</v>
      </c>
      <c r="E3254" s="6" t="s">
        <v>3268</v>
      </c>
      <c r="F3254" s="6" t="s">
        <v>7815</v>
      </c>
      <c r="G3254" s="6" t="s">
        <v>7827</v>
      </c>
      <c r="H3254" s="6" t="s">
        <v>7829</v>
      </c>
      <c r="I3254" s="6" t="s">
        <v>7835</v>
      </c>
      <c r="J3254" s="6" t="s">
        <v>5</v>
      </c>
      <c r="K3254" s="7">
        <v>53.17</v>
      </c>
      <c r="L3254" s="7">
        <f>IFERROR(VLOOKUP(SiscoTable[[#This Row],[Código]],Hoja2!A:B,2,0)*SiscoTable[[#This Row],[Provta(Uns)]],0)</f>
        <v>616.77200000000005</v>
      </c>
      <c r="M3254" s="7">
        <v>144</v>
      </c>
      <c r="N3254" s="7">
        <v>56</v>
      </c>
      <c r="O3254" s="7">
        <f>IFERROR(VLOOKUP(SiscoTable[[#This Row],[Código]],Hoja2!A:B,2,0)*SiscoTable[[#This Row],[Stock_actual]],0)</f>
        <v>649.6</v>
      </c>
      <c r="P3254" s="6" t="s">
        <v>324</v>
      </c>
      <c r="Q3254" s="7">
        <v>58</v>
      </c>
      <c r="R3254" s="7">
        <v>0</v>
      </c>
      <c r="S3254" s="7" t="s">
        <v>11928</v>
      </c>
      <c r="BI3254"/>
      <c r="BJ3254"/>
    </row>
    <row r="3255" spans="2:62" x14ac:dyDescent="0.4">
      <c r="B3255" s="1">
        <v>17094</v>
      </c>
      <c r="C3255" s="6" t="s">
        <v>25</v>
      </c>
      <c r="D3255" s="6" t="s">
        <v>30</v>
      </c>
      <c r="E3255" s="6" t="s">
        <v>3268</v>
      </c>
      <c r="F3255" s="6" t="s">
        <v>7815</v>
      </c>
      <c r="G3255" s="6" t="s">
        <v>7827</v>
      </c>
      <c r="H3255" s="6" t="s">
        <v>7829</v>
      </c>
      <c r="I3255" s="6" t="s">
        <v>7836</v>
      </c>
      <c r="J3255" s="6" t="s">
        <v>5</v>
      </c>
      <c r="K3255" s="7">
        <v>26.67</v>
      </c>
      <c r="L3255" s="7">
        <f>IFERROR(VLOOKUP(SiscoTable[[#This Row],[Código]],Hoja2!A:B,2,0)*SiscoTable[[#This Row],[Provta(Uns)]],0)</f>
        <v>272.03399999999999</v>
      </c>
      <c r="M3255" s="7">
        <v>96</v>
      </c>
      <c r="N3255" s="7">
        <v>20</v>
      </c>
      <c r="O3255" s="7">
        <f>IFERROR(VLOOKUP(SiscoTable[[#This Row],[Código]],Hoja2!A:B,2,0)*SiscoTable[[#This Row],[Stock_actual]],0)</f>
        <v>204</v>
      </c>
      <c r="P3255" s="6" t="s">
        <v>144</v>
      </c>
      <c r="Q3255" s="7">
        <v>29</v>
      </c>
      <c r="R3255" s="7">
        <v>0</v>
      </c>
      <c r="S3255" s="7" t="s">
        <v>11928</v>
      </c>
      <c r="BI3255"/>
      <c r="BJ3255"/>
    </row>
    <row r="3256" spans="2:62" x14ac:dyDescent="0.4">
      <c r="B3256" s="1">
        <v>17095</v>
      </c>
      <c r="C3256" s="6" t="s">
        <v>25</v>
      </c>
      <c r="D3256" s="6" t="s">
        <v>25</v>
      </c>
      <c r="E3256" s="6" t="s">
        <v>3268</v>
      </c>
      <c r="F3256" s="6" t="s">
        <v>3269</v>
      </c>
      <c r="G3256" s="6" t="s">
        <v>3270</v>
      </c>
      <c r="H3256" s="6" t="s">
        <v>3295</v>
      </c>
      <c r="I3256" s="6" t="s">
        <v>3294</v>
      </c>
      <c r="J3256" s="6" t="s">
        <v>5</v>
      </c>
      <c r="K3256" s="7">
        <v>362</v>
      </c>
      <c r="L3256" s="7">
        <f>IFERROR(VLOOKUP(SiscoTable[[#This Row],[Código]],Hoja2!A:B,2,0)*SiscoTable[[#This Row],[Provta(Uns)]],0)</f>
        <v>3583.8</v>
      </c>
      <c r="M3256" s="7">
        <v>0</v>
      </c>
      <c r="N3256" s="7">
        <v>777</v>
      </c>
      <c r="O3256" s="7">
        <f>IFERROR(VLOOKUP(SiscoTable[[#This Row],[Código]],Hoja2!A:B,2,0)*SiscoTable[[#This Row],[Stock_actual]],0)</f>
        <v>7692.3</v>
      </c>
      <c r="P3256" s="6" t="s">
        <v>518</v>
      </c>
      <c r="Q3256" s="7">
        <v>398</v>
      </c>
      <c r="R3256" s="7">
        <v>0</v>
      </c>
      <c r="S3256" s="7" t="s">
        <v>11927</v>
      </c>
      <c r="BI3256"/>
      <c r="BJ3256"/>
    </row>
    <row r="3257" spans="2:62" x14ac:dyDescent="0.4">
      <c r="B3257" s="1">
        <v>17096</v>
      </c>
      <c r="C3257" s="6" t="s">
        <v>25</v>
      </c>
      <c r="D3257" s="6" t="s">
        <v>25</v>
      </c>
      <c r="E3257" s="6" t="s">
        <v>3268</v>
      </c>
      <c r="F3257" s="6" t="s">
        <v>3269</v>
      </c>
      <c r="G3257" s="6" t="s">
        <v>3405</v>
      </c>
      <c r="H3257" s="6" t="s">
        <v>3428</v>
      </c>
      <c r="I3257" s="6" t="s">
        <v>3427</v>
      </c>
      <c r="J3257" s="6" t="s">
        <v>5</v>
      </c>
      <c r="K3257" s="7">
        <v>868</v>
      </c>
      <c r="L3257" s="7">
        <f>IFERROR(VLOOKUP(SiscoTable[[#This Row],[Código]],Hoja2!A:B,2,0)*SiscoTable[[#This Row],[Provta(Uns)]],0)</f>
        <v>4687.2000000000007</v>
      </c>
      <c r="M3257" s="7">
        <v>0</v>
      </c>
      <c r="N3257" s="7">
        <v>1833</v>
      </c>
      <c r="O3257" s="7">
        <f>IFERROR(VLOOKUP(SiscoTable[[#This Row],[Código]],Hoja2!A:B,2,0)*SiscoTable[[#This Row],[Stock_actual]],0)</f>
        <v>9898.2000000000007</v>
      </c>
      <c r="P3257" s="6" t="s">
        <v>610</v>
      </c>
      <c r="Q3257" s="7">
        <v>955</v>
      </c>
      <c r="R3257" s="7">
        <v>0</v>
      </c>
      <c r="S3257" s="7" t="s">
        <v>11927</v>
      </c>
      <c r="BI3257"/>
      <c r="BJ3257"/>
    </row>
    <row r="3258" spans="2:62" x14ac:dyDescent="0.4">
      <c r="B3258" s="1">
        <v>17097</v>
      </c>
      <c r="C3258" s="6" t="s">
        <v>25</v>
      </c>
      <c r="D3258" s="6" t="s">
        <v>30</v>
      </c>
      <c r="E3258" s="6" t="s">
        <v>469</v>
      </c>
      <c r="F3258" s="6" t="s">
        <v>210</v>
      </c>
      <c r="G3258" s="6" t="s">
        <v>505</v>
      </c>
      <c r="H3258" s="6" t="s">
        <v>472</v>
      </c>
      <c r="I3258" s="6" t="s">
        <v>506</v>
      </c>
      <c r="J3258" s="6" t="s">
        <v>5</v>
      </c>
      <c r="K3258" s="7">
        <v>30</v>
      </c>
      <c r="L3258" s="34">
        <f>IFERROR(VLOOKUP(SiscoTable[[#This Row],[Código]],Hoja2!A:B,2,0)*SiscoTable[[#This Row],[Provta(Uns)]],0)</f>
        <v>327</v>
      </c>
      <c r="M3258" s="7">
        <v>0</v>
      </c>
      <c r="N3258" s="7">
        <v>122</v>
      </c>
      <c r="O3258" s="34">
        <f>IFERROR(VLOOKUP(SiscoTable[[#This Row],[Código]],Hoja2!A:B,2,0)*SiscoTable[[#This Row],[Stock_actual]],0)</f>
        <v>1329.8</v>
      </c>
      <c r="P3258" s="6" t="s">
        <v>507</v>
      </c>
      <c r="Q3258" s="7">
        <v>33</v>
      </c>
      <c r="R3258" s="7">
        <v>0</v>
      </c>
      <c r="S3258" s="7" t="s">
        <v>11924</v>
      </c>
      <c r="BI3258"/>
      <c r="BJ3258"/>
    </row>
    <row r="3259" spans="2:62" x14ac:dyDescent="0.4">
      <c r="B3259" s="1">
        <v>17098</v>
      </c>
      <c r="C3259" s="6" t="s">
        <v>8</v>
      </c>
      <c r="D3259" s="6" t="s">
        <v>8</v>
      </c>
      <c r="E3259" s="6" t="s">
        <v>8482</v>
      </c>
      <c r="F3259" s="6" t="s">
        <v>9030</v>
      </c>
      <c r="G3259" s="6" t="s">
        <v>9299</v>
      </c>
      <c r="H3259" s="6" t="s">
        <v>9360</v>
      </c>
      <c r="I3259" s="6" t="s">
        <v>9498</v>
      </c>
      <c r="J3259" s="6" t="s">
        <v>5</v>
      </c>
      <c r="K3259" s="7">
        <v>2</v>
      </c>
      <c r="L3259" s="7">
        <f>IFERROR(VLOOKUP(SiscoTable[[#This Row],[Código]],Hoja2!A:B,2,0)*SiscoTable[[#This Row],[Provta(Uns)]],0)</f>
        <v>39.799999999999997</v>
      </c>
      <c r="M3259" s="7">
        <v>0</v>
      </c>
      <c r="N3259" s="7">
        <v>0</v>
      </c>
      <c r="O3259" s="7">
        <f>IFERROR(VLOOKUP(SiscoTable[[#This Row],[Código]],Hoja2!A:B,2,0)*SiscoTable[[#This Row],[Stock_actual]],0)</f>
        <v>0</v>
      </c>
      <c r="P3259" s="6" t="s">
        <v>7</v>
      </c>
      <c r="Q3259" s="7">
        <v>2</v>
      </c>
      <c r="R3259" s="7">
        <v>4.2</v>
      </c>
      <c r="S3259" s="7" t="s">
        <v>11926</v>
      </c>
      <c r="BI3259"/>
      <c r="BJ3259"/>
    </row>
    <row r="3260" spans="2:62" x14ac:dyDescent="0.4">
      <c r="B3260" s="1">
        <v>17102</v>
      </c>
      <c r="C3260" s="6" t="s">
        <v>8</v>
      </c>
      <c r="D3260" s="6" t="s">
        <v>8</v>
      </c>
      <c r="E3260" s="6" t="s">
        <v>3268</v>
      </c>
      <c r="F3260" s="6" t="s">
        <v>3269</v>
      </c>
      <c r="G3260" s="6" t="s">
        <v>4590</v>
      </c>
      <c r="H3260" s="6" t="s">
        <v>4666</v>
      </c>
      <c r="I3260" s="6" t="s">
        <v>4690</v>
      </c>
      <c r="J3260" s="6" t="s">
        <v>200</v>
      </c>
      <c r="K3260" s="7">
        <v>0</v>
      </c>
      <c r="L3260" s="7">
        <f>IFERROR(VLOOKUP(SiscoTable[[#This Row],[Código]],Hoja2!A:B,2,0)*SiscoTable[[#This Row],[Provta(Uns)]],0)</f>
        <v>0</v>
      </c>
      <c r="M3260" s="7">
        <v>0</v>
      </c>
      <c r="N3260" s="7">
        <v>0</v>
      </c>
      <c r="O3260" s="7">
        <f>IFERROR(VLOOKUP(SiscoTable[[#This Row],[Código]],Hoja2!A:B,2,0)*SiscoTable[[#This Row],[Stock_actual]],0)</f>
        <v>0</v>
      </c>
      <c r="P3260" s="6" t="s">
        <v>7</v>
      </c>
      <c r="Q3260" s="7">
        <v>0</v>
      </c>
      <c r="R3260" s="7">
        <v>0</v>
      </c>
      <c r="S3260" s="7" t="s">
        <v>11927</v>
      </c>
      <c r="BI3260"/>
      <c r="BJ3260"/>
    </row>
    <row r="3261" spans="2:62" x14ac:dyDescent="0.4">
      <c r="B3261" s="1">
        <v>17108</v>
      </c>
      <c r="C3261" s="6" t="s">
        <v>8</v>
      </c>
      <c r="D3261" s="6" t="s">
        <v>8</v>
      </c>
      <c r="E3261" s="6" t="s">
        <v>3268</v>
      </c>
      <c r="F3261" s="6" t="s">
        <v>6059</v>
      </c>
      <c r="G3261" s="6" t="s">
        <v>6489</v>
      </c>
      <c r="H3261" s="6" t="s">
        <v>6164</v>
      </c>
      <c r="I3261" s="6" t="s">
        <v>6634</v>
      </c>
      <c r="J3261" s="6" t="s">
        <v>5</v>
      </c>
      <c r="K3261" s="7">
        <v>0</v>
      </c>
      <c r="L3261" s="7">
        <f>IFERROR(VLOOKUP(SiscoTable[[#This Row],[Código]],Hoja2!A:B,2,0)*SiscoTable[[#This Row],[Provta(Uns)]],0)</f>
        <v>0</v>
      </c>
      <c r="M3261" s="7">
        <v>0</v>
      </c>
      <c r="N3261" s="7">
        <v>0</v>
      </c>
      <c r="O3261" s="7">
        <f>IFERROR(VLOOKUP(SiscoTable[[#This Row],[Código]],Hoja2!A:B,2,0)*SiscoTable[[#This Row],[Stock_actual]],0)</f>
        <v>0</v>
      </c>
      <c r="P3261" s="6" t="s">
        <v>7</v>
      </c>
      <c r="Q3261" s="7">
        <v>0</v>
      </c>
      <c r="R3261" s="7">
        <v>0</v>
      </c>
      <c r="S3261" s="7" t="s">
        <v>11925</v>
      </c>
      <c r="BI3261"/>
      <c r="BJ3261"/>
    </row>
    <row r="3262" spans="2:62" x14ac:dyDescent="0.4">
      <c r="B3262" s="1">
        <v>17110</v>
      </c>
      <c r="C3262" s="6" t="s">
        <v>25</v>
      </c>
      <c r="D3262" s="6" t="s">
        <v>25</v>
      </c>
      <c r="E3262" s="6" t="s">
        <v>3268</v>
      </c>
      <c r="F3262" s="6" t="s">
        <v>3269</v>
      </c>
      <c r="G3262" s="6" t="s">
        <v>3270</v>
      </c>
      <c r="H3262" s="6" t="s">
        <v>3297</v>
      </c>
      <c r="I3262" s="6" t="s">
        <v>3296</v>
      </c>
      <c r="J3262" s="6" t="s">
        <v>5</v>
      </c>
      <c r="K3262" s="7">
        <v>126.17</v>
      </c>
      <c r="L3262" s="7">
        <f>IFERROR(VLOOKUP(SiscoTable[[#This Row],[Código]],Hoja2!A:B,2,0)*SiscoTable[[#This Row],[Provta(Uns)]],0)</f>
        <v>1198.615</v>
      </c>
      <c r="M3262" s="7">
        <v>0</v>
      </c>
      <c r="N3262" s="7">
        <v>163</v>
      </c>
      <c r="O3262" s="7">
        <f>IFERROR(VLOOKUP(SiscoTable[[#This Row],[Código]],Hoja2!A:B,2,0)*SiscoTable[[#This Row],[Stock_actual]],0)</f>
        <v>1548.5</v>
      </c>
      <c r="P3262" s="6" t="s">
        <v>132</v>
      </c>
      <c r="Q3262" s="7">
        <v>139</v>
      </c>
      <c r="R3262" s="7">
        <v>0</v>
      </c>
      <c r="S3262" s="7" t="s">
        <v>11927</v>
      </c>
      <c r="BI3262"/>
      <c r="BJ3262"/>
    </row>
    <row r="3263" spans="2:62" x14ac:dyDescent="0.4">
      <c r="B3263" s="1">
        <v>17111</v>
      </c>
      <c r="C3263" s="6" t="s">
        <v>25</v>
      </c>
      <c r="D3263" s="6" t="s">
        <v>25</v>
      </c>
      <c r="E3263" s="6" t="s">
        <v>3268</v>
      </c>
      <c r="F3263" s="6" t="s">
        <v>8283</v>
      </c>
      <c r="G3263" s="6" t="s">
        <v>8321</v>
      </c>
      <c r="H3263" s="6" t="s">
        <v>8351</v>
      </c>
      <c r="I3263" s="6" t="s">
        <v>8350</v>
      </c>
      <c r="J3263" s="6" t="s">
        <v>5</v>
      </c>
      <c r="K3263" s="7">
        <v>20.329999999999998</v>
      </c>
      <c r="L3263" s="7">
        <f>IFERROR(VLOOKUP(SiscoTable[[#This Row],[Código]],Hoja2!A:B,2,0)*SiscoTable[[#This Row],[Provta(Uns)]],0)</f>
        <v>73.188000000000002</v>
      </c>
      <c r="M3263" s="7">
        <v>0</v>
      </c>
      <c r="N3263" s="7">
        <v>69</v>
      </c>
      <c r="O3263" s="7">
        <f>IFERROR(VLOOKUP(SiscoTable[[#This Row],[Código]],Hoja2!A:B,2,0)*SiscoTable[[#This Row],[Stock_actual]],0)</f>
        <v>248.4</v>
      </c>
      <c r="P3263" s="6" t="s">
        <v>1499</v>
      </c>
      <c r="Q3263" s="7">
        <v>22</v>
      </c>
      <c r="R3263" s="7">
        <v>0</v>
      </c>
      <c r="S3263" s="7" t="s">
        <v>11928</v>
      </c>
      <c r="BI3263"/>
      <c r="BJ3263"/>
    </row>
    <row r="3264" spans="2:62" x14ac:dyDescent="0.4">
      <c r="B3264" s="1">
        <v>17112</v>
      </c>
      <c r="C3264" s="6" t="s">
        <v>25</v>
      </c>
      <c r="D3264" s="6" t="s">
        <v>25</v>
      </c>
      <c r="E3264" s="6" t="s">
        <v>3268</v>
      </c>
      <c r="F3264" s="6" t="s">
        <v>7197</v>
      </c>
      <c r="G3264" s="6" t="s">
        <v>7388</v>
      </c>
      <c r="H3264" s="6" t="s">
        <v>3563</v>
      </c>
      <c r="I3264" s="6" t="s">
        <v>7400</v>
      </c>
      <c r="J3264" s="6" t="s">
        <v>5</v>
      </c>
      <c r="K3264" s="7">
        <v>166.33</v>
      </c>
      <c r="L3264" s="7">
        <f>IFERROR(VLOOKUP(SiscoTable[[#This Row],[Código]],Hoja2!A:B,2,0)*SiscoTable[[#This Row],[Provta(Uns)]],0)</f>
        <v>133.06400000000002</v>
      </c>
      <c r="M3264" s="7">
        <v>0</v>
      </c>
      <c r="N3264" s="7">
        <v>21</v>
      </c>
      <c r="O3264" s="7">
        <f>IFERROR(VLOOKUP(SiscoTable[[#This Row],[Código]],Hoja2!A:B,2,0)*SiscoTable[[#This Row],[Stock_actual]],0)</f>
        <v>16.8</v>
      </c>
      <c r="P3264" s="6" t="s">
        <v>107</v>
      </c>
      <c r="Q3264" s="7">
        <v>183</v>
      </c>
      <c r="R3264" s="7">
        <v>333.56</v>
      </c>
      <c r="S3264" s="7" t="s">
        <v>11928</v>
      </c>
      <c r="BI3264"/>
      <c r="BJ3264"/>
    </row>
    <row r="3265" spans="2:62" x14ac:dyDescent="0.4">
      <c r="B3265" s="1">
        <v>17113</v>
      </c>
      <c r="C3265" s="6" t="s">
        <v>30</v>
      </c>
      <c r="D3265" s="6" t="s">
        <v>25</v>
      </c>
      <c r="E3265" s="6" t="s">
        <v>3268</v>
      </c>
      <c r="F3265" s="6" t="s">
        <v>3269</v>
      </c>
      <c r="G3265" s="6" t="s">
        <v>4996</v>
      </c>
      <c r="H3265" s="6" t="s">
        <v>5008</v>
      </c>
      <c r="I3265" s="6" t="s">
        <v>5050</v>
      </c>
      <c r="J3265" s="6" t="s">
        <v>5</v>
      </c>
      <c r="K3265" s="7">
        <v>38.67</v>
      </c>
      <c r="L3265" s="7">
        <f>IFERROR(VLOOKUP(SiscoTable[[#This Row],[Código]],Hoja2!A:B,2,0)*SiscoTable[[#This Row],[Provta(Uns)]],0)</f>
        <v>73.472999999999999</v>
      </c>
      <c r="M3265" s="7">
        <v>0</v>
      </c>
      <c r="N3265" s="7">
        <v>94</v>
      </c>
      <c r="O3265" s="7">
        <f>IFERROR(VLOOKUP(SiscoTable[[#This Row],[Código]],Hoja2!A:B,2,0)*SiscoTable[[#This Row],[Stock_actual]],0)</f>
        <v>178.6</v>
      </c>
      <c r="P3265" s="6" t="s">
        <v>600</v>
      </c>
      <c r="Q3265" s="7">
        <v>43</v>
      </c>
      <c r="R3265" s="7">
        <v>0</v>
      </c>
      <c r="S3265" s="7" t="s">
        <v>11928</v>
      </c>
      <c r="BI3265"/>
      <c r="BJ3265"/>
    </row>
    <row r="3266" spans="2:62" x14ac:dyDescent="0.4">
      <c r="B3266" s="1">
        <v>17115</v>
      </c>
      <c r="C3266" s="6" t="s">
        <v>8</v>
      </c>
      <c r="D3266" s="6" t="s">
        <v>8</v>
      </c>
      <c r="E3266" s="6" t="s">
        <v>3268</v>
      </c>
      <c r="F3266" s="6" t="s">
        <v>7197</v>
      </c>
      <c r="G3266" s="6" t="s">
        <v>7388</v>
      </c>
      <c r="H3266" s="6" t="s">
        <v>3563</v>
      </c>
      <c r="I3266" s="6" t="s">
        <v>7480</v>
      </c>
      <c r="J3266" s="6" t="s">
        <v>5</v>
      </c>
      <c r="K3266" s="7">
        <v>2.5</v>
      </c>
      <c r="L3266" s="7">
        <f>IFERROR(VLOOKUP(SiscoTable[[#This Row],[Código]],Hoja2!A:B,2,0)*SiscoTable[[#This Row],[Provta(Uns)]],0)</f>
        <v>33.25</v>
      </c>
      <c r="M3266" s="7">
        <v>0</v>
      </c>
      <c r="N3266" s="7">
        <v>0</v>
      </c>
      <c r="O3266" s="7">
        <f>IFERROR(VLOOKUP(SiscoTable[[#This Row],[Código]],Hoja2!A:B,2,0)*SiscoTable[[#This Row],[Stock_actual]],0)</f>
        <v>0</v>
      </c>
      <c r="P3266" s="6" t="s">
        <v>7</v>
      </c>
      <c r="Q3266" s="7">
        <v>3</v>
      </c>
      <c r="R3266" s="7">
        <v>4.8</v>
      </c>
      <c r="S3266" s="7" t="s">
        <v>11928</v>
      </c>
      <c r="BI3266"/>
      <c r="BJ3266"/>
    </row>
    <row r="3267" spans="2:62" x14ac:dyDescent="0.4">
      <c r="B3267" s="1">
        <v>17117</v>
      </c>
      <c r="C3267" s="6" t="s">
        <v>8</v>
      </c>
      <c r="D3267" s="6" t="s">
        <v>8</v>
      </c>
      <c r="E3267" s="6" t="s">
        <v>3268</v>
      </c>
      <c r="F3267" s="6" t="s">
        <v>3269</v>
      </c>
      <c r="G3267" s="6" t="s">
        <v>4996</v>
      </c>
      <c r="H3267" s="6" t="s">
        <v>5008</v>
      </c>
      <c r="I3267" s="6" t="s">
        <v>5119</v>
      </c>
      <c r="J3267" s="6" t="s">
        <v>5</v>
      </c>
      <c r="K3267" s="7">
        <v>0</v>
      </c>
      <c r="L3267" s="7">
        <f>IFERROR(VLOOKUP(SiscoTable[[#This Row],[Código]],Hoja2!A:B,2,0)*SiscoTable[[#This Row],[Provta(Uns)]],0)</f>
        <v>0</v>
      </c>
      <c r="M3267" s="7">
        <v>0</v>
      </c>
      <c r="N3267" s="7">
        <v>0</v>
      </c>
      <c r="O3267" s="7">
        <f>IFERROR(VLOOKUP(SiscoTable[[#This Row],[Código]],Hoja2!A:B,2,0)*SiscoTable[[#This Row],[Stock_actual]],0)</f>
        <v>0</v>
      </c>
      <c r="P3267" s="6" t="s">
        <v>7</v>
      </c>
      <c r="Q3267" s="7">
        <v>0</v>
      </c>
      <c r="R3267" s="7">
        <v>0</v>
      </c>
      <c r="S3267" s="7" t="s">
        <v>11928</v>
      </c>
      <c r="BI3267"/>
      <c r="BJ3267"/>
    </row>
    <row r="3268" spans="2:62" x14ac:dyDescent="0.4">
      <c r="B3268" s="1">
        <v>17123</v>
      </c>
      <c r="C3268" s="6" t="s">
        <v>8</v>
      </c>
      <c r="D3268" s="6" t="s">
        <v>8</v>
      </c>
      <c r="E3268" s="6" t="s">
        <v>8482</v>
      </c>
      <c r="F3268" s="6" t="s">
        <v>1736</v>
      </c>
      <c r="G3268" s="6" t="s">
        <v>10362</v>
      </c>
      <c r="H3268" s="6" t="s">
        <v>10407</v>
      </c>
      <c r="I3268" s="6" t="s">
        <v>10455</v>
      </c>
      <c r="J3268" s="6" t="s">
        <v>5</v>
      </c>
      <c r="K3268" s="7">
        <v>2.5</v>
      </c>
      <c r="L3268" s="7">
        <f>IFERROR(VLOOKUP(SiscoTable[[#This Row],[Código]],Hoja2!A:B,2,0)*SiscoTable[[#This Row],[Provta(Uns)]],0)</f>
        <v>11.25</v>
      </c>
      <c r="M3268" s="7">
        <v>0</v>
      </c>
      <c r="N3268" s="7">
        <v>0</v>
      </c>
      <c r="O3268" s="7">
        <f>IFERROR(VLOOKUP(SiscoTable[[#This Row],[Código]],Hoja2!A:B,2,0)*SiscoTable[[#This Row],[Stock_actual]],0)</f>
        <v>0</v>
      </c>
      <c r="P3268" s="6" t="s">
        <v>7</v>
      </c>
      <c r="Q3268" s="7">
        <v>3</v>
      </c>
      <c r="R3268" s="7">
        <v>4.8</v>
      </c>
      <c r="S3268" s="7" t="s">
        <v>11926</v>
      </c>
      <c r="BI3268"/>
      <c r="BJ3268"/>
    </row>
    <row r="3269" spans="2:62" x14ac:dyDescent="0.4">
      <c r="B3269" s="1">
        <v>17124</v>
      </c>
      <c r="C3269" s="6" t="s">
        <v>8</v>
      </c>
      <c r="D3269" s="6" t="s">
        <v>8</v>
      </c>
      <c r="E3269" s="6" t="s">
        <v>3268</v>
      </c>
      <c r="F3269" s="6" t="s">
        <v>3269</v>
      </c>
      <c r="G3269" s="6" t="s">
        <v>4161</v>
      </c>
      <c r="H3269" s="6" t="s">
        <v>4203</v>
      </c>
      <c r="I3269" s="6" t="s">
        <v>4204</v>
      </c>
      <c r="J3269" s="6" t="s">
        <v>5</v>
      </c>
      <c r="K3269" s="7">
        <v>0</v>
      </c>
      <c r="L3269" s="7">
        <f>IFERROR(VLOOKUP(SiscoTable[[#This Row],[Código]],Hoja2!A:B,2,0)*SiscoTable[[#This Row],[Provta(Uns)]],0)</f>
        <v>0</v>
      </c>
      <c r="M3269" s="7">
        <v>0</v>
      </c>
      <c r="N3269" s="7">
        <v>0</v>
      </c>
      <c r="O3269" s="7">
        <f>IFERROR(VLOOKUP(SiscoTable[[#This Row],[Código]],Hoja2!A:B,2,0)*SiscoTable[[#This Row],[Stock_actual]],0)</f>
        <v>0</v>
      </c>
      <c r="P3269" s="6" t="s">
        <v>7</v>
      </c>
      <c r="Q3269" s="7">
        <v>0</v>
      </c>
      <c r="R3269" s="7">
        <v>0</v>
      </c>
      <c r="S3269" s="7" t="s">
        <v>11925</v>
      </c>
      <c r="BI3269"/>
      <c r="BJ3269"/>
    </row>
    <row r="3270" spans="2:62" x14ac:dyDescent="0.4">
      <c r="B3270" s="1">
        <v>17128</v>
      </c>
      <c r="C3270" s="6" t="s">
        <v>8</v>
      </c>
      <c r="D3270" s="6" t="s">
        <v>8</v>
      </c>
      <c r="E3270" s="6" t="s">
        <v>3268</v>
      </c>
      <c r="F3270" s="6" t="s">
        <v>3269</v>
      </c>
      <c r="G3270" s="6" t="s">
        <v>3479</v>
      </c>
      <c r="H3270" s="6" t="s">
        <v>3493</v>
      </c>
      <c r="I3270" s="6" t="s">
        <v>3620</v>
      </c>
      <c r="J3270" s="6" t="s">
        <v>5</v>
      </c>
      <c r="K3270" s="7">
        <v>0</v>
      </c>
      <c r="L3270" s="7">
        <f>IFERROR(VLOOKUP(SiscoTable[[#This Row],[Código]],Hoja2!A:B,2,0)*SiscoTable[[#This Row],[Provta(Uns)]],0)</f>
        <v>0</v>
      </c>
      <c r="M3270" s="7">
        <v>0</v>
      </c>
      <c r="N3270" s="7">
        <v>0</v>
      </c>
      <c r="O3270" s="7">
        <f>IFERROR(VLOOKUP(SiscoTable[[#This Row],[Código]],Hoja2!A:B,2,0)*SiscoTable[[#This Row],[Stock_actual]],0)</f>
        <v>0</v>
      </c>
      <c r="P3270" s="6" t="s">
        <v>7</v>
      </c>
      <c r="Q3270" s="7">
        <v>0</v>
      </c>
      <c r="R3270" s="7">
        <v>0</v>
      </c>
      <c r="S3270" s="7" t="s">
        <v>11928</v>
      </c>
      <c r="BI3270"/>
      <c r="BJ3270"/>
    </row>
    <row r="3271" spans="2:62" x14ac:dyDescent="0.4">
      <c r="B3271" s="1">
        <v>17129</v>
      </c>
      <c r="C3271" s="6" t="s">
        <v>8</v>
      </c>
      <c r="D3271" s="6" t="s">
        <v>8</v>
      </c>
      <c r="E3271" s="6" t="s">
        <v>3268</v>
      </c>
      <c r="F3271" s="6" t="s">
        <v>6059</v>
      </c>
      <c r="G3271" s="6" t="s">
        <v>6252</v>
      </c>
      <c r="H3271" s="6" t="s">
        <v>6288</v>
      </c>
      <c r="I3271" s="6" t="s">
        <v>6287</v>
      </c>
      <c r="J3271" s="6" t="s">
        <v>5</v>
      </c>
      <c r="K3271" s="7">
        <v>0.17</v>
      </c>
      <c r="L3271" s="7">
        <f>IFERROR(VLOOKUP(SiscoTable[[#This Row],[Código]],Hoja2!A:B,2,0)*SiscoTable[[#This Row],[Provta(Uns)]],0)</f>
        <v>17</v>
      </c>
      <c r="M3271" s="7">
        <v>0</v>
      </c>
      <c r="N3271" s="7">
        <v>2</v>
      </c>
      <c r="O3271" s="7">
        <f>IFERROR(VLOOKUP(SiscoTable[[#This Row],[Código]],Hoja2!A:B,2,0)*SiscoTable[[#This Row],[Stock_actual]],0)</f>
        <v>200</v>
      </c>
      <c r="P3271" s="6" t="s">
        <v>722</v>
      </c>
      <c r="Q3271" s="7">
        <v>0</v>
      </c>
      <c r="R3271" s="7">
        <v>0</v>
      </c>
      <c r="S3271" s="7" t="s">
        <v>11925</v>
      </c>
      <c r="BI3271"/>
      <c r="BJ3271"/>
    </row>
    <row r="3272" spans="2:62" x14ac:dyDescent="0.4">
      <c r="B3272" s="1">
        <v>17130</v>
      </c>
      <c r="C3272" s="6" t="s">
        <v>8</v>
      </c>
      <c r="D3272" s="6" t="s">
        <v>8</v>
      </c>
      <c r="E3272" s="6" t="s">
        <v>3268</v>
      </c>
      <c r="F3272" s="6" t="s">
        <v>6059</v>
      </c>
      <c r="G3272" s="6" t="s">
        <v>6747</v>
      </c>
      <c r="H3272" s="6" t="s">
        <v>6759</v>
      </c>
      <c r="I3272" s="6" t="s">
        <v>6787</v>
      </c>
      <c r="J3272" s="6" t="s">
        <v>5</v>
      </c>
      <c r="K3272" s="7">
        <v>0</v>
      </c>
      <c r="L3272" s="7">
        <f>IFERROR(VLOOKUP(SiscoTable[[#This Row],[Código]],Hoja2!A:B,2,0)*SiscoTable[[#This Row],[Provta(Uns)]],0)</f>
        <v>0</v>
      </c>
      <c r="M3272" s="7">
        <v>0</v>
      </c>
      <c r="N3272" s="7">
        <v>3</v>
      </c>
      <c r="O3272" s="7">
        <f>IFERROR(VLOOKUP(SiscoTable[[#This Row],[Código]],Hoja2!A:B,2,0)*SiscoTable[[#This Row],[Stock_actual]],0)</f>
        <v>750</v>
      </c>
      <c r="P3272" s="6" t="s">
        <v>134</v>
      </c>
      <c r="Q3272" s="7">
        <v>0</v>
      </c>
      <c r="R3272" s="7">
        <v>0</v>
      </c>
      <c r="S3272" s="7" t="s">
        <v>11925</v>
      </c>
      <c r="BI3272"/>
      <c r="BJ3272"/>
    </row>
    <row r="3273" spans="2:62" x14ac:dyDescent="0.4">
      <c r="B3273" s="1">
        <v>17131</v>
      </c>
      <c r="C3273" s="6" t="s">
        <v>30</v>
      </c>
      <c r="D3273" s="6" t="s">
        <v>8</v>
      </c>
      <c r="E3273" s="6" t="s">
        <v>3268</v>
      </c>
      <c r="F3273" s="6" t="s">
        <v>6059</v>
      </c>
      <c r="G3273" s="6" t="s">
        <v>6489</v>
      </c>
      <c r="H3273" s="6" t="s">
        <v>6164</v>
      </c>
      <c r="I3273" s="6" t="s">
        <v>6538</v>
      </c>
      <c r="J3273" s="6" t="s">
        <v>5</v>
      </c>
      <c r="K3273" s="7">
        <v>4.17</v>
      </c>
      <c r="L3273" s="7">
        <f>IFERROR(VLOOKUP(SiscoTable[[#This Row],[Código]],Hoja2!A:B,2,0)*SiscoTable[[#This Row],[Provta(Uns)]],0)</f>
        <v>137.19299999999998</v>
      </c>
      <c r="M3273" s="7">
        <v>0</v>
      </c>
      <c r="N3273" s="7">
        <v>19</v>
      </c>
      <c r="O3273" s="7">
        <f>IFERROR(VLOOKUP(SiscoTable[[#This Row],[Código]],Hoja2!A:B,2,0)*SiscoTable[[#This Row],[Stock_actual]],0)</f>
        <v>625.1</v>
      </c>
      <c r="P3273" s="6" t="s">
        <v>626</v>
      </c>
      <c r="Q3273" s="7">
        <v>5</v>
      </c>
      <c r="R3273" s="7">
        <v>0</v>
      </c>
      <c r="S3273" s="7" t="s">
        <v>11925</v>
      </c>
      <c r="BI3273"/>
      <c r="BJ3273"/>
    </row>
    <row r="3274" spans="2:62" x14ac:dyDescent="0.4">
      <c r="B3274" s="1">
        <v>17132</v>
      </c>
      <c r="C3274" s="6" t="s">
        <v>30</v>
      </c>
      <c r="D3274" s="6" t="s">
        <v>8</v>
      </c>
      <c r="E3274" s="6" t="s">
        <v>3268</v>
      </c>
      <c r="F3274" s="6" t="s">
        <v>6059</v>
      </c>
      <c r="G3274" s="6" t="s">
        <v>6307</v>
      </c>
      <c r="H3274" s="6" t="s">
        <v>6164</v>
      </c>
      <c r="I3274" s="6" t="s">
        <v>6333</v>
      </c>
      <c r="J3274" s="6" t="s">
        <v>5</v>
      </c>
      <c r="K3274" s="7">
        <v>1.67</v>
      </c>
      <c r="L3274" s="7">
        <f>IFERROR(VLOOKUP(SiscoTable[[#This Row],[Código]],Hoja2!A:B,2,0)*SiscoTable[[#This Row],[Provta(Uns)]],0)</f>
        <v>54.274999999999999</v>
      </c>
      <c r="M3274" s="7">
        <v>0</v>
      </c>
      <c r="N3274" s="7">
        <v>19</v>
      </c>
      <c r="O3274" s="7">
        <f>IFERROR(VLOOKUP(SiscoTable[[#This Row],[Código]],Hoja2!A:B,2,0)*SiscoTable[[#This Row],[Stock_actual]],0)</f>
        <v>617.5</v>
      </c>
      <c r="P3274" s="6" t="s">
        <v>6334</v>
      </c>
      <c r="Q3274" s="7">
        <v>2</v>
      </c>
      <c r="R3274" s="7">
        <v>0</v>
      </c>
      <c r="S3274" s="7" t="s">
        <v>11925</v>
      </c>
      <c r="BI3274"/>
      <c r="BJ3274"/>
    </row>
    <row r="3275" spans="2:62" x14ac:dyDescent="0.4">
      <c r="B3275" s="1">
        <v>17133</v>
      </c>
      <c r="C3275" s="6" t="s">
        <v>30</v>
      </c>
      <c r="D3275" s="6" t="s">
        <v>8</v>
      </c>
      <c r="E3275" s="6" t="s">
        <v>3268</v>
      </c>
      <c r="F3275" s="6" t="s">
        <v>6059</v>
      </c>
      <c r="G3275" s="6" t="s">
        <v>6489</v>
      </c>
      <c r="H3275" s="6" t="s">
        <v>6164</v>
      </c>
      <c r="I3275" s="6" t="s">
        <v>6539</v>
      </c>
      <c r="J3275" s="6" t="s">
        <v>5</v>
      </c>
      <c r="K3275" s="7">
        <v>6.5</v>
      </c>
      <c r="L3275" s="7">
        <f>IFERROR(VLOOKUP(SiscoTable[[#This Row],[Código]],Hoja2!A:B,2,0)*SiscoTable[[#This Row],[Provta(Uns)]],0)</f>
        <v>117</v>
      </c>
      <c r="M3275" s="7">
        <v>0</v>
      </c>
      <c r="N3275" s="7">
        <v>22</v>
      </c>
      <c r="O3275" s="7">
        <f>IFERROR(VLOOKUP(SiscoTable[[#This Row],[Código]],Hoja2!A:B,2,0)*SiscoTable[[#This Row],[Stock_actual]],0)</f>
        <v>396</v>
      </c>
      <c r="P3275" s="6" t="s">
        <v>1499</v>
      </c>
      <c r="Q3275" s="7">
        <v>7</v>
      </c>
      <c r="R3275" s="7">
        <v>0</v>
      </c>
      <c r="S3275" s="7" t="s">
        <v>11925</v>
      </c>
      <c r="BI3275"/>
      <c r="BJ3275"/>
    </row>
    <row r="3276" spans="2:62" x14ac:dyDescent="0.4">
      <c r="B3276" s="1">
        <v>17134</v>
      </c>
      <c r="C3276" s="6" t="s">
        <v>8</v>
      </c>
      <c r="D3276" s="6" t="s">
        <v>8</v>
      </c>
      <c r="E3276" s="6" t="s">
        <v>3268</v>
      </c>
      <c r="F3276" s="6" t="s">
        <v>6059</v>
      </c>
      <c r="G3276" s="6" t="s">
        <v>6307</v>
      </c>
      <c r="H3276" s="6" t="s">
        <v>6164</v>
      </c>
      <c r="I3276" s="6" t="s">
        <v>6359</v>
      </c>
      <c r="J3276" s="6" t="s">
        <v>5</v>
      </c>
      <c r="K3276" s="7">
        <v>1.17</v>
      </c>
      <c r="L3276" s="7">
        <f>IFERROR(VLOOKUP(SiscoTable[[#This Row],[Código]],Hoja2!A:B,2,0)*SiscoTable[[#This Row],[Provta(Uns)]],0)</f>
        <v>39.662999999999997</v>
      </c>
      <c r="M3276" s="7">
        <v>0</v>
      </c>
      <c r="N3276" s="7">
        <v>12</v>
      </c>
      <c r="O3276" s="7">
        <f>IFERROR(VLOOKUP(SiscoTable[[#This Row],[Código]],Hoja2!A:B,2,0)*SiscoTable[[#This Row],[Stock_actual]],0)</f>
        <v>406.79999999999995</v>
      </c>
      <c r="P3276" s="6" t="s">
        <v>6360</v>
      </c>
      <c r="Q3276" s="7">
        <v>1</v>
      </c>
      <c r="R3276" s="7">
        <v>0</v>
      </c>
      <c r="S3276" s="7" t="s">
        <v>11925</v>
      </c>
      <c r="BI3276"/>
      <c r="BJ3276"/>
    </row>
    <row r="3277" spans="2:62" x14ac:dyDescent="0.4">
      <c r="B3277" s="1">
        <v>17135</v>
      </c>
      <c r="C3277" s="6" t="s">
        <v>8</v>
      </c>
      <c r="D3277" s="6" t="s">
        <v>8</v>
      </c>
      <c r="E3277" s="6" t="s">
        <v>3268</v>
      </c>
      <c r="F3277" s="6" t="s">
        <v>6059</v>
      </c>
      <c r="G3277" s="6" t="s">
        <v>6307</v>
      </c>
      <c r="H3277" s="6" t="s">
        <v>6164</v>
      </c>
      <c r="I3277" s="6" t="s">
        <v>6361</v>
      </c>
      <c r="J3277" s="6" t="s">
        <v>5</v>
      </c>
      <c r="K3277" s="7">
        <v>0.83</v>
      </c>
      <c r="L3277" s="7">
        <f>IFERROR(VLOOKUP(SiscoTable[[#This Row],[Código]],Hoja2!A:B,2,0)*SiscoTable[[#This Row],[Provta(Uns)]],0)</f>
        <v>41.416999999999994</v>
      </c>
      <c r="M3277" s="7">
        <v>0</v>
      </c>
      <c r="N3277" s="7">
        <v>1</v>
      </c>
      <c r="O3277" s="7">
        <f>IFERROR(VLOOKUP(SiscoTable[[#This Row],[Código]],Hoja2!A:B,2,0)*SiscoTable[[#This Row],[Stock_actual]],0)</f>
        <v>49.9</v>
      </c>
      <c r="P3277" s="6" t="s">
        <v>115</v>
      </c>
      <c r="Q3277" s="7">
        <v>1</v>
      </c>
      <c r="R3277" s="7">
        <v>1.79</v>
      </c>
      <c r="S3277" s="7" t="s">
        <v>11925</v>
      </c>
      <c r="BI3277"/>
      <c r="BJ3277"/>
    </row>
    <row r="3278" spans="2:62" x14ac:dyDescent="0.4">
      <c r="B3278" s="1">
        <v>17136</v>
      </c>
      <c r="C3278" s="6" t="s">
        <v>30</v>
      </c>
      <c r="D3278" s="6" t="s">
        <v>8</v>
      </c>
      <c r="E3278" s="6" t="s">
        <v>3268</v>
      </c>
      <c r="F3278" s="6" t="s">
        <v>6059</v>
      </c>
      <c r="G3278" s="6" t="s">
        <v>6307</v>
      </c>
      <c r="H3278" s="6" t="s">
        <v>6164</v>
      </c>
      <c r="I3278" s="6" t="s">
        <v>6335</v>
      </c>
      <c r="J3278" s="6" t="s">
        <v>5</v>
      </c>
      <c r="K3278" s="7">
        <v>1.33</v>
      </c>
      <c r="L3278" s="7">
        <f>IFERROR(VLOOKUP(SiscoTable[[#This Row],[Código]],Hoja2!A:B,2,0)*SiscoTable[[#This Row],[Provta(Uns)]],0)</f>
        <v>66.5</v>
      </c>
      <c r="M3278" s="7">
        <v>0</v>
      </c>
      <c r="N3278" s="7">
        <v>2</v>
      </c>
      <c r="O3278" s="7">
        <f>IFERROR(VLOOKUP(SiscoTable[[#This Row],[Código]],Hoja2!A:B,2,0)*SiscoTable[[#This Row],[Stock_actual]],0)</f>
        <v>100</v>
      </c>
      <c r="P3278" s="6" t="s">
        <v>220</v>
      </c>
      <c r="Q3278" s="7">
        <v>1</v>
      </c>
      <c r="R3278" s="7">
        <v>0</v>
      </c>
      <c r="S3278" s="7" t="s">
        <v>11925</v>
      </c>
      <c r="BI3278"/>
      <c r="BJ3278"/>
    </row>
    <row r="3279" spans="2:62" x14ac:dyDescent="0.4">
      <c r="B3279" s="1">
        <v>17137</v>
      </c>
      <c r="C3279" s="6" t="s">
        <v>30</v>
      </c>
      <c r="D3279" s="6" t="s">
        <v>8</v>
      </c>
      <c r="E3279" s="6" t="s">
        <v>3268</v>
      </c>
      <c r="F3279" s="6" t="s">
        <v>6059</v>
      </c>
      <c r="G3279" s="6" t="s">
        <v>6489</v>
      </c>
      <c r="H3279" s="6" t="s">
        <v>6164</v>
      </c>
      <c r="I3279" s="6" t="s">
        <v>6540</v>
      </c>
      <c r="J3279" s="6" t="s">
        <v>5</v>
      </c>
      <c r="K3279" s="7">
        <v>3.33</v>
      </c>
      <c r="L3279" s="7">
        <f>IFERROR(VLOOKUP(SiscoTable[[#This Row],[Código]],Hoja2!A:B,2,0)*SiscoTable[[#This Row],[Provta(Uns)]],0)</f>
        <v>109.557</v>
      </c>
      <c r="M3279" s="7">
        <v>0</v>
      </c>
      <c r="N3279" s="7">
        <v>4</v>
      </c>
      <c r="O3279" s="7">
        <f>IFERROR(VLOOKUP(SiscoTable[[#This Row],[Código]],Hoja2!A:B,2,0)*SiscoTable[[#This Row],[Stock_actual]],0)</f>
        <v>131.6</v>
      </c>
      <c r="P3279" s="6" t="s">
        <v>115</v>
      </c>
      <c r="Q3279" s="7">
        <v>4</v>
      </c>
      <c r="R3279" s="7">
        <v>6.5600000000000005</v>
      </c>
      <c r="S3279" s="7" t="s">
        <v>11925</v>
      </c>
      <c r="BI3279"/>
      <c r="BJ3279"/>
    </row>
    <row r="3280" spans="2:62" x14ac:dyDescent="0.4">
      <c r="B3280" s="1">
        <v>17138</v>
      </c>
      <c r="C3280" s="6" t="s">
        <v>30</v>
      </c>
      <c r="D3280" s="6" t="s">
        <v>8</v>
      </c>
      <c r="E3280" s="6" t="s">
        <v>3268</v>
      </c>
      <c r="F3280" s="6" t="s">
        <v>6059</v>
      </c>
      <c r="G3280" s="6" t="s">
        <v>6307</v>
      </c>
      <c r="H3280" s="6" t="s">
        <v>6164</v>
      </c>
      <c r="I3280" s="6" t="s">
        <v>6336</v>
      </c>
      <c r="J3280" s="6" t="s">
        <v>5</v>
      </c>
      <c r="K3280" s="7">
        <v>6.5</v>
      </c>
      <c r="L3280" s="7">
        <f>IFERROR(VLOOKUP(SiscoTable[[#This Row],[Código]],Hoja2!A:B,2,0)*SiscoTable[[#This Row],[Provta(Uns)]],0)</f>
        <v>142.35</v>
      </c>
      <c r="M3280" s="7">
        <v>0</v>
      </c>
      <c r="N3280" s="7">
        <v>10</v>
      </c>
      <c r="O3280" s="7">
        <f>IFERROR(VLOOKUP(SiscoTable[[#This Row],[Código]],Hoja2!A:B,2,0)*SiscoTable[[#This Row],[Stock_actual]],0)</f>
        <v>219</v>
      </c>
      <c r="P3280" s="6" t="s">
        <v>819</v>
      </c>
      <c r="Q3280" s="7">
        <v>7</v>
      </c>
      <c r="R3280" s="7">
        <v>0</v>
      </c>
      <c r="S3280" s="7" t="s">
        <v>11925</v>
      </c>
      <c r="BI3280"/>
      <c r="BJ3280"/>
    </row>
    <row r="3281" spans="2:62" x14ac:dyDescent="0.4">
      <c r="B3281" s="1">
        <v>17139</v>
      </c>
      <c r="C3281" s="6" t="s">
        <v>30</v>
      </c>
      <c r="D3281" s="6" t="s">
        <v>8</v>
      </c>
      <c r="E3281" s="6" t="s">
        <v>3268</v>
      </c>
      <c r="F3281" s="6" t="s">
        <v>6059</v>
      </c>
      <c r="G3281" s="6" t="s">
        <v>6489</v>
      </c>
      <c r="H3281" s="6" t="s">
        <v>6164</v>
      </c>
      <c r="I3281" s="6" t="s">
        <v>6541</v>
      </c>
      <c r="J3281" s="6" t="s">
        <v>5</v>
      </c>
      <c r="K3281" s="7">
        <v>2.67</v>
      </c>
      <c r="L3281" s="7">
        <f>IFERROR(VLOOKUP(SiscoTable[[#This Row],[Código]],Hoja2!A:B,2,0)*SiscoTable[[#This Row],[Provta(Uns)]],0)</f>
        <v>116.145</v>
      </c>
      <c r="M3281" s="7">
        <v>0</v>
      </c>
      <c r="N3281" s="7">
        <v>9</v>
      </c>
      <c r="O3281" s="7">
        <f>IFERROR(VLOOKUP(SiscoTable[[#This Row],[Código]],Hoja2!A:B,2,0)*SiscoTable[[#This Row],[Stock_actual]],0)</f>
        <v>391.5</v>
      </c>
      <c r="P3281" s="6" t="s">
        <v>911</v>
      </c>
      <c r="Q3281" s="7">
        <v>3</v>
      </c>
      <c r="R3281" s="7">
        <v>0</v>
      </c>
      <c r="S3281" s="7" t="s">
        <v>11925</v>
      </c>
      <c r="BI3281"/>
      <c r="BJ3281"/>
    </row>
    <row r="3282" spans="2:62" x14ac:dyDescent="0.4">
      <c r="B3282" s="1">
        <v>17140</v>
      </c>
      <c r="C3282" s="6" t="s">
        <v>8</v>
      </c>
      <c r="D3282" s="6" t="s">
        <v>30</v>
      </c>
      <c r="E3282" s="6" t="s">
        <v>3268</v>
      </c>
      <c r="F3282" s="6" t="s">
        <v>61</v>
      </c>
      <c r="G3282" s="6" t="s">
        <v>8157</v>
      </c>
      <c r="H3282" s="6" t="s">
        <v>8191</v>
      </c>
      <c r="I3282" s="6" t="s">
        <v>8248</v>
      </c>
      <c r="J3282" s="6" t="s">
        <v>5</v>
      </c>
      <c r="K3282" s="7">
        <v>0</v>
      </c>
      <c r="L3282" s="7">
        <f>IFERROR(VLOOKUP(SiscoTable[[#This Row],[Código]],Hoja2!A:B,2,0)*SiscoTable[[#This Row],[Provta(Uns)]],0)</f>
        <v>0</v>
      </c>
      <c r="M3282" s="7">
        <v>0</v>
      </c>
      <c r="N3282" s="7">
        <v>0</v>
      </c>
      <c r="O3282" s="7">
        <f>IFERROR(VLOOKUP(SiscoTable[[#This Row],[Código]],Hoja2!A:B,2,0)*SiscoTable[[#This Row],[Stock_actual]],0)</f>
        <v>0</v>
      </c>
      <c r="P3282" s="6" t="s">
        <v>7</v>
      </c>
      <c r="Q3282" s="7">
        <v>0</v>
      </c>
      <c r="R3282" s="7">
        <v>0</v>
      </c>
      <c r="S3282" s="7" t="s">
        <v>11927</v>
      </c>
      <c r="BI3282"/>
      <c r="BJ3282"/>
    </row>
    <row r="3283" spans="2:62" x14ac:dyDescent="0.4">
      <c r="B3283" s="1">
        <v>17141</v>
      </c>
      <c r="C3283" s="6" t="s">
        <v>30</v>
      </c>
      <c r="D3283" s="6" t="s">
        <v>8</v>
      </c>
      <c r="E3283" s="6" t="s">
        <v>3268</v>
      </c>
      <c r="F3283" s="6" t="s">
        <v>61</v>
      </c>
      <c r="G3283" s="6" t="s">
        <v>8157</v>
      </c>
      <c r="H3283" s="6" t="s">
        <v>8191</v>
      </c>
      <c r="I3283" s="6" t="s">
        <v>8190</v>
      </c>
      <c r="J3283" s="6" t="s">
        <v>5</v>
      </c>
      <c r="K3283" s="7">
        <v>0</v>
      </c>
      <c r="L3283" s="7">
        <f>IFERROR(VLOOKUP(SiscoTable[[#This Row],[Código]],Hoja2!A:B,2,0)*SiscoTable[[#This Row],[Provta(Uns)]],0)</f>
        <v>0</v>
      </c>
      <c r="M3283" s="7">
        <v>0</v>
      </c>
      <c r="N3283" s="7">
        <v>0</v>
      </c>
      <c r="O3283" s="7">
        <f>IFERROR(VLOOKUP(SiscoTable[[#This Row],[Código]],Hoja2!A:B,2,0)*SiscoTable[[#This Row],[Stock_actual]],0)</f>
        <v>0</v>
      </c>
      <c r="P3283" s="6" t="s">
        <v>7</v>
      </c>
      <c r="Q3283" s="7">
        <v>0</v>
      </c>
      <c r="R3283" s="7">
        <v>0</v>
      </c>
      <c r="S3283" s="7" t="s">
        <v>11928</v>
      </c>
      <c r="BI3283"/>
      <c r="BJ3283"/>
    </row>
    <row r="3284" spans="2:62" x14ac:dyDescent="0.4">
      <c r="B3284" s="1">
        <v>17142</v>
      </c>
      <c r="C3284" s="6" t="s">
        <v>8</v>
      </c>
      <c r="D3284" s="6" t="s">
        <v>8</v>
      </c>
      <c r="E3284" s="6" t="s">
        <v>3268</v>
      </c>
      <c r="F3284" s="6" t="s">
        <v>61</v>
      </c>
      <c r="G3284" s="6" t="s">
        <v>8157</v>
      </c>
      <c r="H3284" s="6" t="s">
        <v>8191</v>
      </c>
      <c r="I3284" s="6" t="s">
        <v>8231</v>
      </c>
      <c r="J3284" s="6" t="s">
        <v>5</v>
      </c>
      <c r="K3284" s="7">
        <v>0</v>
      </c>
      <c r="L3284" s="7">
        <f>IFERROR(VLOOKUP(SiscoTable[[#This Row],[Código]],Hoja2!A:B,2,0)*SiscoTable[[#This Row],[Provta(Uns)]],0)</f>
        <v>0</v>
      </c>
      <c r="M3284" s="7">
        <v>0</v>
      </c>
      <c r="N3284" s="7">
        <v>0</v>
      </c>
      <c r="O3284" s="7">
        <f>IFERROR(VLOOKUP(SiscoTable[[#This Row],[Código]],Hoja2!A:B,2,0)*SiscoTable[[#This Row],[Stock_actual]],0)</f>
        <v>0</v>
      </c>
      <c r="P3284" s="6" t="s">
        <v>7</v>
      </c>
      <c r="Q3284" s="7">
        <v>0</v>
      </c>
      <c r="R3284" s="7">
        <v>0</v>
      </c>
      <c r="S3284" s="7" t="s">
        <v>11927</v>
      </c>
      <c r="BI3284"/>
      <c r="BJ3284"/>
    </row>
    <row r="3285" spans="2:62" x14ac:dyDescent="0.4">
      <c r="B3285" s="1">
        <v>17143</v>
      </c>
      <c r="C3285" s="6" t="s">
        <v>8</v>
      </c>
      <c r="D3285" s="6" t="s">
        <v>8</v>
      </c>
      <c r="E3285" s="6" t="s">
        <v>3268</v>
      </c>
      <c r="F3285" s="6" t="s">
        <v>61</v>
      </c>
      <c r="G3285" s="6" t="s">
        <v>8157</v>
      </c>
      <c r="H3285" s="6" t="s">
        <v>8191</v>
      </c>
      <c r="I3285" s="6" t="s">
        <v>8232</v>
      </c>
      <c r="J3285" s="6" t="s">
        <v>5</v>
      </c>
      <c r="K3285" s="7">
        <v>0.17</v>
      </c>
      <c r="L3285" s="7">
        <f>IFERROR(VLOOKUP(SiscoTable[[#This Row],[Código]],Hoja2!A:B,2,0)*SiscoTable[[#This Row],[Provta(Uns)]],0)</f>
        <v>0.49299999999999999</v>
      </c>
      <c r="M3285" s="7">
        <v>0</v>
      </c>
      <c r="N3285" s="7">
        <v>0</v>
      </c>
      <c r="O3285" s="7">
        <f>IFERROR(VLOOKUP(SiscoTable[[#This Row],[Código]],Hoja2!A:B,2,0)*SiscoTable[[#This Row],[Stock_actual]],0)</f>
        <v>0</v>
      </c>
      <c r="P3285" s="6" t="s">
        <v>7</v>
      </c>
      <c r="Q3285" s="7">
        <v>0</v>
      </c>
      <c r="R3285" s="7">
        <v>0</v>
      </c>
      <c r="S3285" s="7" t="s">
        <v>11927</v>
      </c>
      <c r="BI3285"/>
      <c r="BJ3285"/>
    </row>
    <row r="3286" spans="2:62" x14ac:dyDescent="0.4">
      <c r="B3286" s="1">
        <v>17144</v>
      </c>
      <c r="C3286" s="6" t="s">
        <v>8</v>
      </c>
      <c r="D3286" s="6" t="s">
        <v>8</v>
      </c>
      <c r="E3286" s="6" t="s">
        <v>3268</v>
      </c>
      <c r="F3286" s="6" t="s">
        <v>61</v>
      </c>
      <c r="G3286" s="6" t="s">
        <v>8157</v>
      </c>
      <c r="H3286" s="6" t="s">
        <v>8191</v>
      </c>
      <c r="I3286" s="6" t="s">
        <v>8233</v>
      </c>
      <c r="J3286" s="6" t="s">
        <v>5</v>
      </c>
      <c r="K3286" s="7">
        <v>0</v>
      </c>
      <c r="L3286" s="7">
        <f>IFERROR(VLOOKUP(SiscoTable[[#This Row],[Código]],Hoja2!A:B,2,0)*SiscoTable[[#This Row],[Provta(Uns)]],0)</f>
        <v>0</v>
      </c>
      <c r="M3286" s="7">
        <v>0</v>
      </c>
      <c r="N3286" s="7">
        <v>0</v>
      </c>
      <c r="O3286" s="7">
        <f>IFERROR(VLOOKUP(SiscoTable[[#This Row],[Código]],Hoja2!A:B,2,0)*SiscoTable[[#This Row],[Stock_actual]],0)</f>
        <v>0</v>
      </c>
      <c r="P3286" s="6" t="s">
        <v>7</v>
      </c>
      <c r="Q3286" s="7">
        <v>0</v>
      </c>
      <c r="R3286" s="7">
        <v>0</v>
      </c>
      <c r="S3286" s="7" t="s">
        <v>11927</v>
      </c>
      <c r="BI3286"/>
      <c r="BJ3286"/>
    </row>
    <row r="3287" spans="2:62" x14ac:dyDescent="0.4">
      <c r="B3287" s="1">
        <v>17145</v>
      </c>
      <c r="C3287" s="6" t="s">
        <v>30</v>
      </c>
      <c r="D3287" s="6" t="s">
        <v>8</v>
      </c>
      <c r="E3287" s="6" t="s">
        <v>3268</v>
      </c>
      <c r="F3287" s="6" t="s">
        <v>61</v>
      </c>
      <c r="G3287" s="6" t="s">
        <v>8157</v>
      </c>
      <c r="H3287" s="6" t="s">
        <v>8191</v>
      </c>
      <c r="I3287" s="6" t="s">
        <v>8192</v>
      </c>
      <c r="J3287" s="6" t="s">
        <v>5</v>
      </c>
      <c r="K3287" s="7">
        <v>0</v>
      </c>
      <c r="L3287" s="7">
        <f>IFERROR(VLOOKUP(SiscoTable[[#This Row],[Código]],Hoja2!A:B,2,0)*SiscoTable[[#This Row],[Provta(Uns)]],0)</f>
        <v>0</v>
      </c>
      <c r="M3287" s="7">
        <v>0</v>
      </c>
      <c r="N3287" s="7">
        <v>0</v>
      </c>
      <c r="O3287" s="7">
        <f>IFERROR(VLOOKUP(SiscoTable[[#This Row],[Código]],Hoja2!A:B,2,0)*SiscoTable[[#This Row],[Stock_actual]],0)</f>
        <v>0</v>
      </c>
      <c r="P3287" s="6" t="s">
        <v>7</v>
      </c>
      <c r="Q3287" s="7">
        <v>0</v>
      </c>
      <c r="R3287" s="7">
        <v>0</v>
      </c>
      <c r="S3287" s="7" t="s">
        <v>11928</v>
      </c>
      <c r="BI3287"/>
      <c r="BJ3287"/>
    </row>
    <row r="3288" spans="2:62" x14ac:dyDescent="0.4">
      <c r="B3288" s="1">
        <v>17146</v>
      </c>
      <c r="C3288" s="6" t="s">
        <v>8</v>
      </c>
      <c r="D3288" s="6" t="s">
        <v>8</v>
      </c>
      <c r="E3288" s="6" t="s">
        <v>8482</v>
      </c>
      <c r="F3288" s="6" t="s">
        <v>8641</v>
      </c>
      <c r="G3288" s="6" t="s">
        <v>8936</v>
      </c>
      <c r="H3288" s="6" t="s">
        <v>8798</v>
      </c>
      <c r="I3288" s="6" t="s">
        <v>8977</v>
      </c>
      <c r="J3288" s="6" t="s">
        <v>5</v>
      </c>
      <c r="K3288" s="7">
        <v>2</v>
      </c>
      <c r="L3288" s="7">
        <f>IFERROR(VLOOKUP(SiscoTable[[#This Row],[Código]],Hoja2!A:B,2,0)*SiscoTable[[#This Row],[Provta(Uns)]],0)</f>
        <v>47.2</v>
      </c>
      <c r="M3288" s="7">
        <v>0</v>
      </c>
      <c r="N3288" s="7">
        <v>16</v>
      </c>
      <c r="O3288" s="7">
        <f>IFERROR(VLOOKUP(SiscoTable[[#This Row],[Código]],Hoja2!A:B,2,0)*SiscoTable[[#This Row],[Stock_actual]],0)</f>
        <v>377.6</v>
      </c>
      <c r="P3288" s="6" t="s">
        <v>1759</v>
      </c>
      <c r="Q3288" s="7">
        <v>2</v>
      </c>
      <c r="R3288" s="7">
        <v>0</v>
      </c>
      <c r="S3288" s="7" t="s">
        <v>11926</v>
      </c>
      <c r="BI3288"/>
      <c r="BJ3288"/>
    </row>
    <row r="3289" spans="2:62" x14ac:dyDescent="0.4">
      <c r="B3289" s="1">
        <v>17147</v>
      </c>
      <c r="C3289" s="6" t="s">
        <v>8</v>
      </c>
      <c r="D3289" s="6" t="s">
        <v>8</v>
      </c>
      <c r="E3289" s="6" t="s">
        <v>3268</v>
      </c>
      <c r="F3289" s="6" t="s">
        <v>6059</v>
      </c>
      <c r="G3289" s="6" t="s">
        <v>6252</v>
      </c>
      <c r="H3289" s="6" t="s">
        <v>6290</v>
      </c>
      <c r="I3289" s="6" t="s">
        <v>6289</v>
      </c>
      <c r="J3289" s="6" t="s">
        <v>5</v>
      </c>
      <c r="K3289" s="7">
        <v>0.5</v>
      </c>
      <c r="L3289" s="7">
        <f>IFERROR(VLOOKUP(SiscoTable[[#This Row],[Código]],Hoja2!A:B,2,0)*SiscoTable[[#This Row],[Provta(Uns)]],0)</f>
        <v>16.45</v>
      </c>
      <c r="M3289" s="7">
        <v>0</v>
      </c>
      <c r="N3289" s="7">
        <v>1</v>
      </c>
      <c r="O3289" s="7">
        <f>IFERROR(VLOOKUP(SiscoTable[[#This Row],[Código]],Hoja2!A:B,2,0)*SiscoTable[[#This Row],[Stock_actual]],0)</f>
        <v>32.9</v>
      </c>
      <c r="P3289" s="6" t="s">
        <v>242</v>
      </c>
      <c r="Q3289" s="7">
        <v>1</v>
      </c>
      <c r="R3289" s="7">
        <v>1.2000000000000002</v>
      </c>
      <c r="S3289" s="7" t="s">
        <v>11925</v>
      </c>
      <c r="BI3289"/>
      <c r="BJ3289"/>
    </row>
    <row r="3290" spans="2:62" x14ac:dyDescent="0.4">
      <c r="B3290" s="1">
        <v>17148</v>
      </c>
      <c r="C3290" s="6" t="s">
        <v>8</v>
      </c>
      <c r="D3290" s="6" t="s">
        <v>8</v>
      </c>
      <c r="E3290" s="6" t="s">
        <v>8482</v>
      </c>
      <c r="F3290" s="6" t="s">
        <v>8641</v>
      </c>
      <c r="G3290" s="6" t="s">
        <v>8936</v>
      </c>
      <c r="H3290" s="6" t="s">
        <v>8798</v>
      </c>
      <c r="I3290" s="6" t="s">
        <v>8978</v>
      </c>
      <c r="J3290" s="6" t="s">
        <v>5</v>
      </c>
      <c r="K3290" s="7">
        <v>1</v>
      </c>
      <c r="L3290" s="7">
        <f>IFERROR(VLOOKUP(SiscoTable[[#This Row],[Código]],Hoja2!A:B,2,0)*SiscoTable[[#This Row],[Provta(Uns)]],0)</f>
        <v>37.9</v>
      </c>
      <c r="M3290" s="7">
        <v>0</v>
      </c>
      <c r="N3290" s="7">
        <v>6</v>
      </c>
      <c r="O3290" s="7">
        <f>IFERROR(VLOOKUP(SiscoTable[[#This Row],[Código]],Hoja2!A:B,2,0)*SiscoTable[[#This Row],[Stock_actual]],0)</f>
        <v>227.39999999999998</v>
      </c>
      <c r="P3290" s="6" t="s">
        <v>1014</v>
      </c>
      <c r="Q3290" s="7">
        <v>1</v>
      </c>
      <c r="R3290" s="7">
        <v>0</v>
      </c>
      <c r="S3290" s="7" t="s">
        <v>11926</v>
      </c>
      <c r="BI3290"/>
      <c r="BJ3290"/>
    </row>
    <row r="3291" spans="2:62" x14ac:dyDescent="0.4">
      <c r="B3291" s="1">
        <v>17149</v>
      </c>
      <c r="C3291" s="6" t="s">
        <v>8</v>
      </c>
      <c r="D3291" s="6" t="s">
        <v>8</v>
      </c>
      <c r="E3291" s="6" t="s">
        <v>8482</v>
      </c>
      <c r="F3291" s="6" t="s">
        <v>8641</v>
      </c>
      <c r="G3291" s="6" t="s">
        <v>8936</v>
      </c>
      <c r="H3291" s="6" t="s">
        <v>8798</v>
      </c>
      <c r="I3291" s="6" t="s">
        <v>8979</v>
      </c>
      <c r="J3291" s="6" t="s">
        <v>5</v>
      </c>
      <c r="K3291" s="7">
        <v>0</v>
      </c>
      <c r="L3291" s="7">
        <f>IFERROR(VLOOKUP(SiscoTable[[#This Row],[Código]],Hoja2!A:B,2,0)*SiscoTable[[#This Row],[Provta(Uns)]],0)</f>
        <v>0</v>
      </c>
      <c r="M3291" s="7">
        <v>0</v>
      </c>
      <c r="N3291" s="7">
        <v>0</v>
      </c>
      <c r="O3291" s="7">
        <f>IFERROR(VLOOKUP(SiscoTable[[#This Row],[Código]],Hoja2!A:B,2,0)*SiscoTable[[#This Row],[Stock_actual]],0)</f>
        <v>0</v>
      </c>
      <c r="P3291" s="6" t="s">
        <v>7</v>
      </c>
      <c r="Q3291" s="7">
        <v>0</v>
      </c>
      <c r="R3291" s="7">
        <v>0</v>
      </c>
      <c r="S3291" s="7" t="s">
        <v>11926</v>
      </c>
      <c r="BI3291"/>
      <c r="BJ3291"/>
    </row>
    <row r="3292" spans="2:62" x14ac:dyDescent="0.4">
      <c r="B3292" s="1">
        <v>17150</v>
      </c>
      <c r="C3292" s="6" t="s">
        <v>30</v>
      </c>
      <c r="D3292" s="6" t="s">
        <v>8</v>
      </c>
      <c r="E3292" s="6" t="s">
        <v>8482</v>
      </c>
      <c r="F3292" s="6" t="s">
        <v>8641</v>
      </c>
      <c r="G3292" s="6" t="s">
        <v>8756</v>
      </c>
      <c r="H3292" s="6" t="s">
        <v>8644</v>
      </c>
      <c r="I3292" s="6" t="s">
        <v>8772</v>
      </c>
      <c r="J3292" s="6" t="s">
        <v>5</v>
      </c>
      <c r="K3292" s="7">
        <v>2.33</v>
      </c>
      <c r="L3292" s="7">
        <f>IFERROR(VLOOKUP(SiscoTable[[#This Row],[Código]],Hoja2!A:B,2,0)*SiscoTable[[#This Row],[Provta(Uns)]],0)</f>
        <v>46.6</v>
      </c>
      <c r="M3292" s="7">
        <v>0</v>
      </c>
      <c r="N3292" s="7">
        <v>8</v>
      </c>
      <c r="O3292" s="7">
        <f>IFERROR(VLOOKUP(SiscoTable[[#This Row],[Código]],Hoja2!A:B,2,0)*SiscoTable[[#This Row],[Stock_actual]],0)</f>
        <v>160</v>
      </c>
      <c r="P3292" s="6" t="s">
        <v>1451</v>
      </c>
      <c r="Q3292" s="7">
        <v>3</v>
      </c>
      <c r="R3292" s="7">
        <v>0</v>
      </c>
      <c r="S3292" s="7" t="s">
        <v>11926</v>
      </c>
      <c r="BI3292"/>
      <c r="BJ3292"/>
    </row>
    <row r="3293" spans="2:62" x14ac:dyDescent="0.4">
      <c r="B3293" s="1">
        <v>17151</v>
      </c>
      <c r="C3293" s="6" t="s">
        <v>8</v>
      </c>
      <c r="D3293" s="6" t="s">
        <v>8</v>
      </c>
      <c r="E3293" s="6" t="s">
        <v>8482</v>
      </c>
      <c r="F3293" s="6" t="s">
        <v>9030</v>
      </c>
      <c r="G3293" s="6" t="s">
        <v>9979</v>
      </c>
      <c r="H3293" s="6" t="s">
        <v>8644</v>
      </c>
      <c r="I3293" s="6" t="s">
        <v>10020</v>
      </c>
      <c r="J3293" s="6" t="s">
        <v>5</v>
      </c>
      <c r="K3293" s="7">
        <v>1.83</v>
      </c>
      <c r="L3293" s="7">
        <f>IFERROR(VLOOKUP(SiscoTable[[#This Row],[Código]],Hoja2!A:B,2,0)*SiscoTable[[#This Row],[Provta(Uns)]],0)</f>
        <v>27.999000000000002</v>
      </c>
      <c r="M3293" s="7">
        <v>0</v>
      </c>
      <c r="N3293" s="7">
        <v>17</v>
      </c>
      <c r="O3293" s="7">
        <f>IFERROR(VLOOKUP(SiscoTable[[#This Row],[Código]],Hoja2!A:B,2,0)*SiscoTable[[#This Row],[Stock_actual]],0)</f>
        <v>260.10000000000002</v>
      </c>
      <c r="P3293" s="6" t="s">
        <v>1237</v>
      </c>
      <c r="Q3293" s="7">
        <v>2</v>
      </c>
      <c r="R3293" s="7">
        <v>0</v>
      </c>
      <c r="S3293" s="7" t="s">
        <v>11926</v>
      </c>
      <c r="BI3293"/>
      <c r="BJ3293"/>
    </row>
    <row r="3294" spans="2:62" x14ac:dyDescent="0.4">
      <c r="B3294" s="1">
        <v>17152</v>
      </c>
      <c r="C3294" s="6" t="s">
        <v>8</v>
      </c>
      <c r="D3294" s="6" t="s">
        <v>8</v>
      </c>
      <c r="E3294" s="6" t="s">
        <v>8482</v>
      </c>
      <c r="F3294" s="6" t="s">
        <v>8641</v>
      </c>
      <c r="G3294" s="6" t="s">
        <v>8936</v>
      </c>
      <c r="H3294" s="6" t="s">
        <v>8644</v>
      </c>
      <c r="I3294" s="6" t="s">
        <v>8951</v>
      </c>
      <c r="J3294" s="6" t="s">
        <v>5</v>
      </c>
      <c r="K3294" s="7">
        <v>0</v>
      </c>
      <c r="L3294" s="7">
        <f>IFERROR(VLOOKUP(SiscoTable[[#This Row],[Código]],Hoja2!A:B,2,0)*SiscoTable[[#This Row],[Provta(Uns)]],0)</f>
        <v>0</v>
      </c>
      <c r="M3294" s="7">
        <v>0</v>
      </c>
      <c r="N3294" s="7">
        <v>0</v>
      </c>
      <c r="O3294" s="7">
        <f>IFERROR(VLOOKUP(SiscoTable[[#This Row],[Código]],Hoja2!A:B,2,0)*SiscoTable[[#This Row],[Stock_actual]],0)</f>
        <v>0</v>
      </c>
      <c r="P3294" s="6" t="s">
        <v>7</v>
      </c>
      <c r="Q3294" s="7">
        <v>0</v>
      </c>
      <c r="R3294" s="7">
        <v>0</v>
      </c>
      <c r="S3294" s="7" t="s">
        <v>11926</v>
      </c>
      <c r="BI3294"/>
      <c r="BJ3294"/>
    </row>
    <row r="3295" spans="2:62" x14ac:dyDescent="0.4">
      <c r="B3295" s="1">
        <v>17153</v>
      </c>
      <c r="C3295" s="6" t="s">
        <v>8</v>
      </c>
      <c r="D3295" s="6" t="s">
        <v>8</v>
      </c>
      <c r="E3295" s="6" t="s">
        <v>8482</v>
      </c>
      <c r="F3295" s="6" t="s">
        <v>8641</v>
      </c>
      <c r="G3295" s="6" t="s">
        <v>8756</v>
      </c>
      <c r="H3295" s="6" t="s">
        <v>8798</v>
      </c>
      <c r="I3295" s="6" t="s">
        <v>8851</v>
      </c>
      <c r="J3295" s="6" t="s">
        <v>5</v>
      </c>
      <c r="K3295" s="7">
        <v>1</v>
      </c>
      <c r="L3295" s="7">
        <f>IFERROR(VLOOKUP(SiscoTable[[#This Row],[Código]],Hoja2!A:B,2,0)*SiscoTable[[#This Row],[Provta(Uns)]],0)</f>
        <v>32.6</v>
      </c>
      <c r="M3295" s="7">
        <v>0</v>
      </c>
      <c r="N3295" s="7">
        <v>6</v>
      </c>
      <c r="O3295" s="7">
        <f>IFERROR(VLOOKUP(SiscoTable[[#This Row],[Código]],Hoja2!A:B,2,0)*SiscoTable[[#This Row],[Stock_actual]],0)</f>
        <v>195.60000000000002</v>
      </c>
      <c r="P3295" s="6" t="s">
        <v>1014</v>
      </c>
      <c r="Q3295" s="7">
        <v>1</v>
      </c>
      <c r="R3295" s="7">
        <v>0</v>
      </c>
      <c r="S3295" s="7" t="s">
        <v>11926</v>
      </c>
      <c r="BI3295"/>
      <c r="BJ3295"/>
    </row>
    <row r="3296" spans="2:62" x14ac:dyDescent="0.4">
      <c r="B3296" s="1">
        <v>17154</v>
      </c>
      <c r="C3296" s="6" t="s">
        <v>8</v>
      </c>
      <c r="D3296" s="6" t="s">
        <v>8</v>
      </c>
      <c r="E3296" s="6" t="s">
        <v>8482</v>
      </c>
      <c r="F3296" s="6" t="s">
        <v>8641</v>
      </c>
      <c r="G3296" s="6" t="s">
        <v>8756</v>
      </c>
      <c r="H3296" s="6" t="s">
        <v>8798</v>
      </c>
      <c r="I3296" s="6" t="s">
        <v>8797</v>
      </c>
      <c r="J3296" s="6" t="s">
        <v>5</v>
      </c>
      <c r="K3296" s="7">
        <v>0</v>
      </c>
      <c r="L3296" s="7">
        <f>IFERROR(VLOOKUP(SiscoTable[[#This Row],[Código]],Hoja2!A:B,2,0)*SiscoTable[[#This Row],[Provta(Uns)]],0)</f>
        <v>0</v>
      </c>
      <c r="M3296" s="7">
        <v>0</v>
      </c>
      <c r="N3296" s="7">
        <v>0</v>
      </c>
      <c r="O3296" s="7">
        <f>IFERROR(VLOOKUP(SiscoTable[[#This Row],[Código]],Hoja2!A:B,2,0)*SiscoTable[[#This Row],[Stock_actual]],0)</f>
        <v>0</v>
      </c>
      <c r="P3296" s="6" t="s">
        <v>7</v>
      </c>
      <c r="Q3296" s="7">
        <v>0</v>
      </c>
      <c r="R3296" s="7">
        <v>0</v>
      </c>
      <c r="S3296" s="7" t="s">
        <v>11926</v>
      </c>
      <c r="BI3296"/>
      <c r="BJ3296"/>
    </row>
    <row r="3297" spans="2:62" x14ac:dyDescent="0.4">
      <c r="B3297" s="1">
        <v>17155</v>
      </c>
      <c r="C3297" s="6" t="s">
        <v>30</v>
      </c>
      <c r="D3297" s="6" t="s">
        <v>8</v>
      </c>
      <c r="E3297" s="6" t="s">
        <v>8482</v>
      </c>
      <c r="F3297" s="6" t="s">
        <v>8641</v>
      </c>
      <c r="G3297" s="6" t="s">
        <v>8756</v>
      </c>
      <c r="H3297" s="6" t="s">
        <v>8644</v>
      </c>
      <c r="I3297" s="6" t="s">
        <v>8773</v>
      </c>
      <c r="J3297" s="6" t="s">
        <v>5</v>
      </c>
      <c r="K3297" s="7">
        <v>2.17</v>
      </c>
      <c r="L3297" s="7">
        <f>IFERROR(VLOOKUP(SiscoTable[[#This Row],[Código]],Hoja2!A:B,2,0)*SiscoTable[[#This Row],[Provta(Uns)]],0)</f>
        <v>43.182999999999993</v>
      </c>
      <c r="M3297" s="7">
        <v>24</v>
      </c>
      <c r="N3297" s="7">
        <v>0</v>
      </c>
      <c r="O3297" s="7">
        <f>IFERROR(VLOOKUP(SiscoTable[[#This Row],[Código]],Hoja2!A:B,2,0)*SiscoTable[[#This Row],[Stock_actual]],0)</f>
        <v>0</v>
      </c>
      <c r="P3297" s="6" t="s">
        <v>7</v>
      </c>
      <c r="Q3297" s="7">
        <v>2</v>
      </c>
      <c r="R3297" s="7">
        <v>0</v>
      </c>
      <c r="S3297" s="7" t="s">
        <v>11926</v>
      </c>
      <c r="BI3297"/>
      <c r="BJ3297"/>
    </row>
    <row r="3298" spans="2:62" x14ac:dyDescent="0.4">
      <c r="B3298" s="1">
        <v>17156</v>
      </c>
      <c r="C3298" s="6" t="s">
        <v>30</v>
      </c>
      <c r="D3298" s="6" t="s">
        <v>8</v>
      </c>
      <c r="E3298" s="6" t="s">
        <v>8482</v>
      </c>
      <c r="F3298" s="6" t="s">
        <v>9030</v>
      </c>
      <c r="G3298" s="6" t="s">
        <v>9184</v>
      </c>
      <c r="H3298" s="6" t="s">
        <v>8644</v>
      </c>
      <c r="I3298" s="6" t="s">
        <v>9217</v>
      </c>
      <c r="J3298" s="6" t="s">
        <v>5</v>
      </c>
      <c r="K3298" s="7">
        <v>3.17</v>
      </c>
      <c r="L3298" s="7">
        <f>IFERROR(VLOOKUP(SiscoTable[[#This Row],[Código]],Hoja2!A:B,2,0)*SiscoTable[[#This Row],[Provta(Uns)]],0)</f>
        <v>63.4</v>
      </c>
      <c r="M3298" s="7">
        <v>24</v>
      </c>
      <c r="N3298" s="7">
        <v>1</v>
      </c>
      <c r="O3298" s="7">
        <f>IFERROR(VLOOKUP(SiscoTable[[#This Row],[Código]],Hoja2!A:B,2,0)*SiscoTable[[#This Row],[Stock_actual]],0)</f>
        <v>20</v>
      </c>
      <c r="P3298" s="6" t="s">
        <v>117</v>
      </c>
      <c r="Q3298" s="7">
        <v>4</v>
      </c>
      <c r="R3298" s="7">
        <v>0</v>
      </c>
      <c r="S3298" s="7" t="s">
        <v>11926</v>
      </c>
      <c r="BI3298"/>
      <c r="BJ3298"/>
    </row>
    <row r="3299" spans="2:62" x14ac:dyDescent="0.4">
      <c r="B3299" s="1">
        <v>17157</v>
      </c>
      <c r="C3299" s="6" t="s">
        <v>30</v>
      </c>
      <c r="D3299" s="6" t="s">
        <v>8</v>
      </c>
      <c r="E3299" s="6" t="s">
        <v>8482</v>
      </c>
      <c r="F3299" s="6" t="s">
        <v>9030</v>
      </c>
      <c r="G3299" s="6" t="s">
        <v>9184</v>
      </c>
      <c r="H3299" s="6" t="s">
        <v>8644</v>
      </c>
      <c r="I3299" s="6" t="s">
        <v>9218</v>
      </c>
      <c r="J3299" s="6" t="s">
        <v>5</v>
      </c>
      <c r="K3299" s="7">
        <v>2.33</v>
      </c>
      <c r="L3299" s="7">
        <f>IFERROR(VLOOKUP(SiscoTable[[#This Row],[Código]],Hoja2!A:B,2,0)*SiscoTable[[#This Row],[Provta(Uns)]],0)</f>
        <v>50.094999999999999</v>
      </c>
      <c r="M3299" s="7">
        <v>0</v>
      </c>
      <c r="N3299" s="7">
        <v>3</v>
      </c>
      <c r="O3299" s="7">
        <f>IFERROR(VLOOKUP(SiscoTable[[#This Row],[Código]],Hoja2!A:B,2,0)*SiscoTable[[#This Row],[Stock_actual]],0)</f>
        <v>64.5</v>
      </c>
      <c r="P3299" s="6" t="s">
        <v>132</v>
      </c>
      <c r="Q3299" s="7">
        <v>3</v>
      </c>
      <c r="R3299" s="7">
        <v>4.84</v>
      </c>
      <c r="S3299" s="7" t="s">
        <v>11926</v>
      </c>
      <c r="BI3299"/>
      <c r="BJ3299"/>
    </row>
    <row r="3300" spans="2:62" x14ac:dyDescent="0.4">
      <c r="B3300" s="1">
        <v>17158</v>
      </c>
      <c r="C3300" s="6" t="s">
        <v>8</v>
      </c>
      <c r="D3300" s="6" t="s">
        <v>8</v>
      </c>
      <c r="E3300" s="6" t="s">
        <v>8482</v>
      </c>
      <c r="F3300" s="6" t="s">
        <v>9030</v>
      </c>
      <c r="G3300" s="6" t="s">
        <v>9184</v>
      </c>
      <c r="H3300" s="6" t="s">
        <v>8644</v>
      </c>
      <c r="I3300" s="6" t="s">
        <v>9240</v>
      </c>
      <c r="J3300" s="6" t="s">
        <v>5</v>
      </c>
      <c r="K3300" s="7">
        <v>0</v>
      </c>
      <c r="L3300" s="7">
        <f>IFERROR(VLOOKUP(SiscoTable[[#This Row],[Código]],Hoja2!A:B,2,0)*SiscoTable[[#This Row],[Provta(Uns)]],0)</f>
        <v>0</v>
      </c>
      <c r="M3300" s="7">
        <v>0</v>
      </c>
      <c r="N3300" s="7">
        <v>0</v>
      </c>
      <c r="O3300" s="7">
        <f>IFERROR(VLOOKUP(SiscoTable[[#This Row],[Código]],Hoja2!A:B,2,0)*SiscoTable[[#This Row],[Stock_actual]],0)</f>
        <v>0</v>
      </c>
      <c r="P3300" s="6" t="s">
        <v>7</v>
      </c>
      <c r="Q3300" s="7">
        <v>0</v>
      </c>
      <c r="R3300" s="7">
        <v>0</v>
      </c>
      <c r="S3300" s="7" t="s">
        <v>11926</v>
      </c>
      <c r="BI3300"/>
      <c r="BJ3300"/>
    </row>
    <row r="3301" spans="2:62" x14ac:dyDescent="0.4">
      <c r="B3301" s="1">
        <v>17159</v>
      </c>
      <c r="C3301" s="6" t="s">
        <v>8</v>
      </c>
      <c r="D3301" s="6" t="s">
        <v>8</v>
      </c>
      <c r="E3301" s="6" t="s">
        <v>8482</v>
      </c>
      <c r="F3301" s="6" t="s">
        <v>9030</v>
      </c>
      <c r="G3301" s="6" t="s">
        <v>9184</v>
      </c>
      <c r="H3301" s="6" t="s">
        <v>8644</v>
      </c>
      <c r="I3301" s="6" t="s">
        <v>9241</v>
      </c>
      <c r="J3301" s="6" t="s">
        <v>5</v>
      </c>
      <c r="K3301" s="7">
        <v>1.5</v>
      </c>
      <c r="L3301" s="7">
        <f>IFERROR(VLOOKUP(SiscoTable[[#This Row],[Código]],Hoja2!A:B,2,0)*SiscoTable[[#This Row],[Provta(Uns)]],0)</f>
        <v>32.849999999999994</v>
      </c>
      <c r="M3301" s="7">
        <v>6</v>
      </c>
      <c r="N3301" s="7">
        <v>3</v>
      </c>
      <c r="O3301" s="7">
        <f>IFERROR(VLOOKUP(SiscoTable[[#This Row],[Código]],Hoja2!A:B,2,0)*SiscoTable[[#This Row],[Stock_actual]],0)</f>
        <v>65.699999999999989</v>
      </c>
      <c r="P3301" s="6" t="s">
        <v>242</v>
      </c>
      <c r="Q3301" s="7">
        <v>2</v>
      </c>
      <c r="R3301" s="7">
        <v>0</v>
      </c>
      <c r="S3301" s="7" t="s">
        <v>11926</v>
      </c>
      <c r="BI3301"/>
      <c r="BJ3301"/>
    </row>
    <row r="3302" spans="2:62" x14ac:dyDescent="0.4">
      <c r="B3302" s="1">
        <v>17160</v>
      </c>
      <c r="C3302" s="6" t="s">
        <v>8</v>
      </c>
      <c r="D3302" s="6" t="s">
        <v>8</v>
      </c>
      <c r="E3302" s="6" t="s">
        <v>8482</v>
      </c>
      <c r="F3302" s="6" t="s">
        <v>9030</v>
      </c>
      <c r="G3302" s="6" t="s">
        <v>9176</v>
      </c>
      <c r="H3302" s="6" t="s">
        <v>9178</v>
      </c>
      <c r="I3302" s="6" t="s">
        <v>9177</v>
      </c>
      <c r="J3302" s="6" t="s">
        <v>5</v>
      </c>
      <c r="K3302" s="7">
        <v>0</v>
      </c>
      <c r="L3302" s="7">
        <f>IFERROR(VLOOKUP(SiscoTable[[#This Row],[Código]],Hoja2!A:B,2,0)*SiscoTable[[#This Row],[Provta(Uns)]],0)</f>
        <v>0</v>
      </c>
      <c r="M3302" s="7">
        <v>0</v>
      </c>
      <c r="N3302" s="7">
        <v>0</v>
      </c>
      <c r="O3302" s="7">
        <f>IFERROR(VLOOKUP(SiscoTable[[#This Row],[Código]],Hoja2!A:B,2,0)*SiscoTable[[#This Row],[Stock_actual]],0)</f>
        <v>0</v>
      </c>
      <c r="P3302" s="6" t="s">
        <v>7</v>
      </c>
      <c r="Q3302" s="7">
        <v>0</v>
      </c>
      <c r="R3302" s="7">
        <v>0</v>
      </c>
      <c r="S3302" s="7" t="s">
        <v>11926</v>
      </c>
      <c r="BI3302"/>
      <c r="BJ3302"/>
    </row>
    <row r="3303" spans="2:62" x14ac:dyDescent="0.4">
      <c r="B3303" s="1">
        <v>17161</v>
      </c>
      <c r="C3303" s="6" t="s">
        <v>8</v>
      </c>
      <c r="D3303" s="6" t="s">
        <v>8</v>
      </c>
      <c r="E3303" s="6" t="s">
        <v>8482</v>
      </c>
      <c r="F3303" s="6" t="s">
        <v>9030</v>
      </c>
      <c r="G3303" s="6" t="s">
        <v>9176</v>
      </c>
      <c r="H3303" s="6" t="s">
        <v>9178</v>
      </c>
      <c r="I3303" s="6" t="s">
        <v>9179</v>
      </c>
      <c r="J3303" s="6" t="s">
        <v>5</v>
      </c>
      <c r="K3303" s="7">
        <v>0</v>
      </c>
      <c r="L3303" s="7">
        <f>IFERROR(VLOOKUP(SiscoTable[[#This Row],[Código]],Hoja2!A:B,2,0)*SiscoTable[[#This Row],[Provta(Uns)]],0)</f>
        <v>0</v>
      </c>
      <c r="M3303" s="7">
        <v>0</v>
      </c>
      <c r="N3303" s="7">
        <v>0</v>
      </c>
      <c r="O3303" s="7">
        <f>IFERROR(VLOOKUP(SiscoTable[[#This Row],[Código]],Hoja2!A:B,2,0)*SiscoTable[[#This Row],[Stock_actual]],0)</f>
        <v>0</v>
      </c>
      <c r="P3303" s="6" t="s">
        <v>7</v>
      </c>
      <c r="Q3303" s="7">
        <v>0</v>
      </c>
      <c r="R3303" s="7">
        <v>0</v>
      </c>
      <c r="S3303" s="7" t="s">
        <v>11926</v>
      </c>
      <c r="BI3303"/>
      <c r="BJ3303"/>
    </row>
    <row r="3304" spans="2:62" x14ac:dyDescent="0.4">
      <c r="B3304" s="1">
        <v>17162</v>
      </c>
      <c r="C3304" s="6" t="s">
        <v>8</v>
      </c>
      <c r="D3304" s="6" t="s">
        <v>8</v>
      </c>
      <c r="E3304" s="6" t="s">
        <v>8482</v>
      </c>
      <c r="F3304" s="6" t="s">
        <v>9030</v>
      </c>
      <c r="G3304" s="6" t="s">
        <v>9176</v>
      </c>
      <c r="H3304" s="6" t="s">
        <v>9178</v>
      </c>
      <c r="I3304" s="6" t="s">
        <v>9180</v>
      </c>
      <c r="J3304" s="6" t="s">
        <v>5</v>
      </c>
      <c r="K3304" s="7">
        <v>0</v>
      </c>
      <c r="L3304" s="7">
        <f>IFERROR(VLOOKUP(SiscoTable[[#This Row],[Código]],Hoja2!A:B,2,0)*SiscoTable[[#This Row],[Provta(Uns)]],0)</f>
        <v>0</v>
      </c>
      <c r="M3304" s="7">
        <v>0</v>
      </c>
      <c r="N3304" s="7">
        <v>0</v>
      </c>
      <c r="O3304" s="7">
        <f>IFERROR(VLOOKUP(SiscoTable[[#This Row],[Código]],Hoja2!A:B,2,0)*SiscoTable[[#This Row],[Stock_actual]],0)</f>
        <v>0</v>
      </c>
      <c r="P3304" s="6" t="s">
        <v>7</v>
      </c>
      <c r="Q3304" s="7">
        <v>0</v>
      </c>
      <c r="R3304" s="7">
        <v>0</v>
      </c>
      <c r="S3304" s="7" t="s">
        <v>11926</v>
      </c>
      <c r="BI3304"/>
      <c r="BJ3304"/>
    </row>
    <row r="3305" spans="2:62" x14ac:dyDescent="0.4">
      <c r="B3305" s="1">
        <v>17163</v>
      </c>
      <c r="C3305" s="6" t="s">
        <v>8</v>
      </c>
      <c r="D3305" s="6" t="s">
        <v>8</v>
      </c>
      <c r="E3305" s="6" t="s">
        <v>8482</v>
      </c>
      <c r="F3305" s="6" t="s">
        <v>9030</v>
      </c>
      <c r="G3305" s="6" t="s">
        <v>9176</v>
      </c>
      <c r="H3305" s="6" t="s">
        <v>9178</v>
      </c>
      <c r="I3305" s="6" t="s">
        <v>9181</v>
      </c>
      <c r="J3305" s="6" t="s">
        <v>5</v>
      </c>
      <c r="K3305" s="7">
        <v>0</v>
      </c>
      <c r="L3305" s="7">
        <f>IFERROR(VLOOKUP(SiscoTable[[#This Row],[Código]],Hoja2!A:B,2,0)*SiscoTable[[#This Row],[Provta(Uns)]],0)</f>
        <v>0</v>
      </c>
      <c r="M3305" s="7">
        <v>0</v>
      </c>
      <c r="N3305" s="7">
        <v>0</v>
      </c>
      <c r="O3305" s="7">
        <f>IFERROR(VLOOKUP(SiscoTable[[#This Row],[Código]],Hoja2!A:B,2,0)*SiscoTable[[#This Row],[Stock_actual]],0)</f>
        <v>0</v>
      </c>
      <c r="P3305" s="6" t="s">
        <v>7</v>
      </c>
      <c r="Q3305" s="7">
        <v>0</v>
      </c>
      <c r="R3305" s="7">
        <v>0</v>
      </c>
      <c r="S3305" s="7" t="s">
        <v>11926</v>
      </c>
      <c r="BI3305"/>
      <c r="BJ3305"/>
    </row>
    <row r="3306" spans="2:62" x14ac:dyDescent="0.4">
      <c r="B3306" s="1">
        <v>17164</v>
      </c>
      <c r="C3306" s="6" t="s">
        <v>8</v>
      </c>
      <c r="D3306" s="6" t="s">
        <v>8</v>
      </c>
      <c r="E3306" s="6" t="s">
        <v>8482</v>
      </c>
      <c r="F3306" s="6" t="s">
        <v>9030</v>
      </c>
      <c r="G3306" s="6" t="s">
        <v>9184</v>
      </c>
      <c r="H3306" s="6" t="s">
        <v>8644</v>
      </c>
      <c r="I3306" s="6" t="s">
        <v>9242</v>
      </c>
      <c r="J3306" s="6" t="s">
        <v>5</v>
      </c>
      <c r="K3306" s="7">
        <v>0.17</v>
      </c>
      <c r="L3306" s="7">
        <f>IFERROR(VLOOKUP(SiscoTable[[#This Row],[Código]],Hoja2!A:B,2,0)*SiscoTable[[#This Row],[Provta(Uns)]],0)</f>
        <v>1.6150000000000002</v>
      </c>
      <c r="M3306" s="7">
        <v>0</v>
      </c>
      <c r="N3306" s="7">
        <v>0</v>
      </c>
      <c r="O3306" s="7">
        <f>IFERROR(VLOOKUP(SiscoTable[[#This Row],[Código]],Hoja2!A:B,2,0)*SiscoTable[[#This Row],[Stock_actual]],0)</f>
        <v>0</v>
      </c>
      <c r="P3306" s="6" t="s">
        <v>7</v>
      </c>
      <c r="Q3306" s="7">
        <v>0</v>
      </c>
      <c r="R3306" s="7">
        <v>0</v>
      </c>
      <c r="S3306" s="7" t="s">
        <v>11926</v>
      </c>
      <c r="BI3306"/>
      <c r="BJ3306"/>
    </row>
    <row r="3307" spans="2:62" x14ac:dyDescent="0.4">
      <c r="B3307" s="1">
        <v>17165</v>
      </c>
      <c r="C3307" s="6" t="s">
        <v>8</v>
      </c>
      <c r="D3307" s="6" t="s">
        <v>8</v>
      </c>
      <c r="E3307" s="6" t="s">
        <v>8482</v>
      </c>
      <c r="F3307" s="6" t="s">
        <v>9030</v>
      </c>
      <c r="G3307" s="6" t="s">
        <v>9184</v>
      </c>
      <c r="H3307" s="6" t="s">
        <v>8644</v>
      </c>
      <c r="I3307" s="6" t="s">
        <v>9243</v>
      </c>
      <c r="J3307" s="6" t="s">
        <v>5</v>
      </c>
      <c r="K3307" s="7">
        <v>0</v>
      </c>
      <c r="L3307" s="7">
        <f>IFERROR(VLOOKUP(SiscoTable[[#This Row],[Código]],Hoja2!A:B,2,0)*SiscoTable[[#This Row],[Provta(Uns)]],0)</f>
        <v>0</v>
      </c>
      <c r="M3307" s="7">
        <v>0</v>
      </c>
      <c r="N3307" s="7">
        <v>0</v>
      </c>
      <c r="O3307" s="7">
        <f>IFERROR(VLOOKUP(SiscoTable[[#This Row],[Código]],Hoja2!A:B,2,0)*SiscoTable[[#This Row],[Stock_actual]],0)</f>
        <v>0</v>
      </c>
      <c r="P3307" s="6" t="s">
        <v>7</v>
      </c>
      <c r="Q3307" s="7">
        <v>0</v>
      </c>
      <c r="R3307" s="7">
        <v>0</v>
      </c>
      <c r="S3307" s="7" t="s">
        <v>11926</v>
      </c>
      <c r="BI3307"/>
      <c r="BJ3307"/>
    </row>
    <row r="3308" spans="2:62" x14ac:dyDescent="0.4">
      <c r="B3308" s="1">
        <v>17166</v>
      </c>
      <c r="C3308" s="6" t="s">
        <v>8</v>
      </c>
      <c r="D3308" s="6" t="s">
        <v>8</v>
      </c>
      <c r="E3308" s="6" t="s">
        <v>8482</v>
      </c>
      <c r="F3308" s="6" t="s">
        <v>8641</v>
      </c>
      <c r="G3308" s="6" t="s">
        <v>8936</v>
      </c>
      <c r="H3308" s="6" t="s">
        <v>8644</v>
      </c>
      <c r="I3308" s="6" t="s">
        <v>8972</v>
      </c>
      <c r="J3308" s="6" t="s">
        <v>5</v>
      </c>
      <c r="K3308" s="7">
        <v>0</v>
      </c>
      <c r="L3308" s="7">
        <f>IFERROR(VLOOKUP(SiscoTable[[#This Row],[Código]],Hoja2!A:B,2,0)*SiscoTable[[#This Row],[Provta(Uns)]],0)</f>
        <v>0</v>
      </c>
      <c r="M3308" s="7">
        <v>0</v>
      </c>
      <c r="N3308" s="7">
        <v>0</v>
      </c>
      <c r="O3308" s="7">
        <f>IFERROR(VLOOKUP(SiscoTable[[#This Row],[Código]],Hoja2!A:B,2,0)*SiscoTable[[#This Row],[Stock_actual]],0)</f>
        <v>0</v>
      </c>
      <c r="P3308" s="6" t="s">
        <v>7</v>
      </c>
      <c r="Q3308" s="7">
        <v>0</v>
      </c>
      <c r="R3308" s="7">
        <v>0</v>
      </c>
      <c r="S3308" s="7" t="s">
        <v>11926</v>
      </c>
      <c r="BI3308"/>
      <c r="BJ3308"/>
    </row>
    <row r="3309" spans="2:62" x14ac:dyDescent="0.4">
      <c r="B3309" s="1">
        <v>17167</v>
      </c>
      <c r="C3309" s="6" t="s">
        <v>8</v>
      </c>
      <c r="D3309" s="6" t="s">
        <v>8</v>
      </c>
      <c r="E3309" s="6" t="s">
        <v>8482</v>
      </c>
      <c r="F3309" s="6" t="s">
        <v>8641</v>
      </c>
      <c r="G3309" s="6" t="s">
        <v>8936</v>
      </c>
      <c r="H3309" s="6" t="s">
        <v>8644</v>
      </c>
      <c r="I3309" s="6" t="s">
        <v>8952</v>
      </c>
      <c r="J3309" s="6" t="s">
        <v>5</v>
      </c>
      <c r="K3309" s="7">
        <v>0</v>
      </c>
      <c r="L3309" s="7">
        <f>IFERROR(VLOOKUP(SiscoTable[[#This Row],[Código]],Hoja2!A:B,2,0)*SiscoTable[[#This Row],[Provta(Uns)]],0)</f>
        <v>0</v>
      </c>
      <c r="M3309" s="7">
        <v>0</v>
      </c>
      <c r="N3309" s="7">
        <v>0</v>
      </c>
      <c r="O3309" s="7">
        <f>IFERROR(VLOOKUP(SiscoTable[[#This Row],[Código]],Hoja2!A:B,2,0)*SiscoTable[[#This Row],[Stock_actual]],0)</f>
        <v>0</v>
      </c>
      <c r="P3309" s="6" t="s">
        <v>7</v>
      </c>
      <c r="Q3309" s="7">
        <v>0</v>
      </c>
      <c r="R3309" s="7">
        <v>0</v>
      </c>
      <c r="S3309" s="7" t="s">
        <v>11926</v>
      </c>
      <c r="BI3309"/>
      <c r="BJ3309"/>
    </row>
    <row r="3310" spans="2:62" x14ac:dyDescent="0.4">
      <c r="B3310" s="1">
        <v>17168</v>
      </c>
      <c r="C3310" s="6" t="s">
        <v>8</v>
      </c>
      <c r="D3310" s="6" t="s">
        <v>8</v>
      </c>
      <c r="E3310" s="6" t="s">
        <v>8482</v>
      </c>
      <c r="F3310" s="6" t="s">
        <v>9030</v>
      </c>
      <c r="G3310" s="6" t="s">
        <v>9979</v>
      </c>
      <c r="H3310" s="6" t="s">
        <v>8644</v>
      </c>
      <c r="I3310" s="6" t="s">
        <v>10021</v>
      </c>
      <c r="J3310" s="6" t="s">
        <v>5</v>
      </c>
      <c r="K3310" s="7">
        <v>1.5</v>
      </c>
      <c r="L3310" s="7">
        <f>IFERROR(VLOOKUP(SiscoTable[[#This Row],[Código]],Hoja2!A:B,2,0)*SiscoTable[[#This Row],[Provta(Uns)]],0)</f>
        <v>23.25</v>
      </c>
      <c r="M3310" s="7">
        <v>0</v>
      </c>
      <c r="N3310" s="7">
        <v>14</v>
      </c>
      <c r="O3310" s="7">
        <f>IFERROR(VLOOKUP(SiscoTable[[#This Row],[Código]],Hoja2!A:B,2,0)*SiscoTable[[#This Row],[Stock_actual]],0)</f>
        <v>217</v>
      </c>
      <c r="P3310" s="6" t="s">
        <v>2764</v>
      </c>
      <c r="Q3310" s="7">
        <v>2</v>
      </c>
      <c r="R3310" s="7">
        <v>0</v>
      </c>
      <c r="S3310" s="7" t="s">
        <v>11926</v>
      </c>
      <c r="BI3310"/>
      <c r="BJ3310"/>
    </row>
    <row r="3311" spans="2:62" x14ac:dyDescent="0.4">
      <c r="B3311" s="1">
        <v>17169</v>
      </c>
      <c r="C3311" s="6" t="s">
        <v>30</v>
      </c>
      <c r="D3311" s="6" t="s">
        <v>8</v>
      </c>
      <c r="E3311" s="6" t="s">
        <v>8482</v>
      </c>
      <c r="F3311" s="6" t="s">
        <v>11692</v>
      </c>
      <c r="G3311" s="6" t="s">
        <v>11693</v>
      </c>
      <c r="H3311" s="6" t="s">
        <v>11695</v>
      </c>
      <c r="I3311" s="6" t="s">
        <v>11694</v>
      </c>
      <c r="J3311" s="6" t="s">
        <v>5</v>
      </c>
      <c r="K3311" s="7">
        <v>1.33</v>
      </c>
      <c r="L3311" s="7">
        <f>IFERROR(VLOOKUP(SiscoTable[[#This Row],[Código]],Hoja2!A:B,2,0)*SiscoTable[[#This Row],[Provta(Uns)]],0)</f>
        <v>35.777000000000001</v>
      </c>
      <c r="M3311" s="7">
        <v>0</v>
      </c>
      <c r="N3311" s="7">
        <v>30</v>
      </c>
      <c r="O3311" s="7">
        <f>IFERROR(VLOOKUP(SiscoTable[[#This Row],[Código]],Hoja2!A:B,2,0)*SiscoTable[[#This Row],[Stock_actual]],0)</f>
        <v>807</v>
      </c>
      <c r="P3311" s="6" t="s">
        <v>11696</v>
      </c>
      <c r="Q3311" s="7">
        <v>1</v>
      </c>
      <c r="R3311" s="7">
        <v>0</v>
      </c>
      <c r="S3311" s="7" t="s">
        <v>11926</v>
      </c>
      <c r="BI3311"/>
      <c r="BJ3311"/>
    </row>
    <row r="3312" spans="2:62" x14ac:dyDescent="0.4">
      <c r="B3312" s="1">
        <v>17170</v>
      </c>
      <c r="C3312" s="6" t="s">
        <v>8</v>
      </c>
      <c r="D3312" s="6" t="s">
        <v>8</v>
      </c>
      <c r="E3312" s="6" t="s">
        <v>8482</v>
      </c>
      <c r="F3312" s="6" t="s">
        <v>8641</v>
      </c>
      <c r="G3312" s="6" t="s">
        <v>8756</v>
      </c>
      <c r="H3312" s="6" t="s">
        <v>8798</v>
      </c>
      <c r="I3312" s="6" t="s">
        <v>8852</v>
      </c>
      <c r="J3312" s="6" t="s">
        <v>5</v>
      </c>
      <c r="K3312" s="7">
        <v>0.83</v>
      </c>
      <c r="L3312" s="7">
        <f>IFERROR(VLOOKUP(SiscoTable[[#This Row],[Código]],Hoja2!A:B,2,0)*SiscoTable[[#This Row],[Provta(Uns)]],0)</f>
        <v>27.058</v>
      </c>
      <c r="M3312" s="7">
        <v>0</v>
      </c>
      <c r="N3312" s="7">
        <v>7</v>
      </c>
      <c r="O3312" s="7">
        <f>IFERROR(VLOOKUP(SiscoTable[[#This Row],[Código]],Hoja2!A:B,2,0)*SiscoTable[[#This Row],[Stock_actual]],0)</f>
        <v>228.20000000000002</v>
      </c>
      <c r="P3312" s="6" t="s">
        <v>1940</v>
      </c>
      <c r="Q3312" s="7">
        <v>1</v>
      </c>
      <c r="R3312" s="7">
        <v>0</v>
      </c>
      <c r="S3312" s="7" t="s">
        <v>11926</v>
      </c>
      <c r="BI3312"/>
      <c r="BJ3312"/>
    </row>
    <row r="3313" spans="2:62" x14ac:dyDescent="0.4">
      <c r="B3313" s="1">
        <v>17171</v>
      </c>
      <c r="C3313" s="6" t="s">
        <v>30</v>
      </c>
      <c r="D3313" s="6" t="s">
        <v>8</v>
      </c>
      <c r="E3313" s="6" t="s">
        <v>8482</v>
      </c>
      <c r="F3313" s="6" t="s">
        <v>8641</v>
      </c>
      <c r="G3313" s="6" t="s">
        <v>8936</v>
      </c>
      <c r="H3313" s="6" t="s">
        <v>8644</v>
      </c>
      <c r="I3313" s="6" t="s">
        <v>8937</v>
      </c>
      <c r="J3313" s="6" t="s">
        <v>5</v>
      </c>
      <c r="K3313" s="7">
        <v>2.67</v>
      </c>
      <c r="L3313" s="7">
        <f>IFERROR(VLOOKUP(SiscoTable[[#This Row],[Código]],Hoja2!A:B,2,0)*SiscoTable[[#This Row],[Provta(Uns)]],0)</f>
        <v>53.4</v>
      </c>
      <c r="M3313" s="7">
        <v>12</v>
      </c>
      <c r="N3313" s="7">
        <v>0</v>
      </c>
      <c r="O3313" s="7">
        <f>IFERROR(VLOOKUP(SiscoTable[[#This Row],[Código]],Hoja2!A:B,2,0)*SiscoTable[[#This Row],[Stock_actual]],0)</f>
        <v>0</v>
      </c>
      <c r="P3313" s="6" t="s">
        <v>7</v>
      </c>
      <c r="Q3313" s="7">
        <v>3</v>
      </c>
      <c r="R3313" s="7">
        <v>0</v>
      </c>
      <c r="S3313" s="7" t="s">
        <v>11926</v>
      </c>
      <c r="BI3313"/>
      <c r="BJ3313"/>
    </row>
    <row r="3314" spans="2:62" x14ac:dyDescent="0.4">
      <c r="B3314" s="1">
        <v>17172</v>
      </c>
      <c r="C3314" s="6" t="s">
        <v>8</v>
      </c>
      <c r="D3314" s="6" t="s">
        <v>8</v>
      </c>
      <c r="E3314" s="6" t="s">
        <v>8482</v>
      </c>
      <c r="F3314" s="6" t="s">
        <v>8641</v>
      </c>
      <c r="G3314" s="6" t="s">
        <v>8936</v>
      </c>
      <c r="H3314" s="6" t="s">
        <v>8644</v>
      </c>
      <c r="I3314" s="6" t="s">
        <v>8953</v>
      </c>
      <c r="J3314" s="6" t="s">
        <v>5</v>
      </c>
      <c r="K3314" s="7">
        <v>1.33</v>
      </c>
      <c r="L3314" s="7">
        <f>IFERROR(VLOOKUP(SiscoTable[[#This Row],[Código]],Hoja2!A:B,2,0)*SiscoTable[[#This Row],[Provta(Uns)]],0)</f>
        <v>24.870999999999999</v>
      </c>
      <c r="M3314" s="7">
        <v>0</v>
      </c>
      <c r="N3314" s="7">
        <v>0</v>
      </c>
      <c r="O3314" s="7">
        <f>IFERROR(VLOOKUP(SiscoTable[[#This Row],[Código]],Hoja2!A:B,2,0)*SiscoTable[[#This Row],[Stock_actual]],0)</f>
        <v>0</v>
      </c>
      <c r="P3314" s="6" t="s">
        <v>7</v>
      </c>
      <c r="Q3314" s="7">
        <v>1</v>
      </c>
      <c r="R3314" s="7">
        <v>2.4</v>
      </c>
      <c r="S3314" s="7" t="s">
        <v>11926</v>
      </c>
      <c r="BI3314"/>
      <c r="BJ3314"/>
    </row>
    <row r="3315" spans="2:62" x14ac:dyDescent="0.4">
      <c r="B3315" s="1">
        <v>17173</v>
      </c>
      <c r="C3315" s="6" t="s">
        <v>8</v>
      </c>
      <c r="D3315" s="6" t="s">
        <v>8</v>
      </c>
      <c r="E3315" s="6" t="s">
        <v>8482</v>
      </c>
      <c r="F3315" s="6" t="s">
        <v>8641</v>
      </c>
      <c r="G3315" s="6" t="s">
        <v>8936</v>
      </c>
      <c r="H3315" s="6" t="s">
        <v>8644</v>
      </c>
      <c r="I3315" s="6" t="s">
        <v>8954</v>
      </c>
      <c r="J3315" s="6" t="s">
        <v>5</v>
      </c>
      <c r="K3315" s="7">
        <v>0.17</v>
      </c>
      <c r="L3315" s="7">
        <f>IFERROR(VLOOKUP(SiscoTable[[#This Row],[Código]],Hoja2!A:B,2,0)*SiscoTable[[#This Row],[Provta(Uns)]],0)</f>
        <v>3.1790000000000003</v>
      </c>
      <c r="M3315" s="7">
        <v>12</v>
      </c>
      <c r="N3315" s="7">
        <v>0</v>
      </c>
      <c r="O3315" s="7">
        <f>IFERROR(VLOOKUP(SiscoTable[[#This Row],[Código]],Hoja2!A:B,2,0)*SiscoTable[[#This Row],[Stock_actual]],0)</f>
        <v>0</v>
      </c>
      <c r="P3315" s="6" t="s">
        <v>7</v>
      </c>
      <c r="Q3315" s="7">
        <v>0</v>
      </c>
      <c r="R3315" s="7">
        <v>0</v>
      </c>
      <c r="S3315" s="7" t="s">
        <v>11926</v>
      </c>
      <c r="BI3315"/>
      <c r="BJ3315"/>
    </row>
    <row r="3316" spans="2:62" x14ac:dyDescent="0.4">
      <c r="B3316" s="1">
        <v>17174</v>
      </c>
      <c r="C3316" s="6" t="s">
        <v>30</v>
      </c>
      <c r="D3316" s="6" t="s">
        <v>8</v>
      </c>
      <c r="E3316" s="6" t="s">
        <v>8482</v>
      </c>
      <c r="F3316" s="6" t="s">
        <v>8641</v>
      </c>
      <c r="G3316" s="6" t="s">
        <v>8936</v>
      </c>
      <c r="H3316" s="6" t="s">
        <v>8644</v>
      </c>
      <c r="I3316" s="6" t="s">
        <v>8938</v>
      </c>
      <c r="J3316" s="6" t="s">
        <v>5</v>
      </c>
      <c r="K3316" s="7">
        <v>3.33</v>
      </c>
      <c r="L3316" s="7">
        <f>IFERROR(VLOOKUP(SiscoTable[[#This Row],[Código]],Hoja2!A:B,2,0)*SiscoTable[[#This Row],[Provta(Uns)]],0)</f>
        <v>66.599999999999994</v>
      </c>
      <c r="M3316" s="7">
        <v>0</v>
      </c>
      <c r="N3316" s="7">
        <v>10</v>
      </c>
      <c r="O3316" s="7">
        <f>IFERROR(VLOOKUP(SiscoTable[[#This Row],[Código]],Hoja2!A:B,2,0)*SiscoTable[[#This Row],[Stock_actual]],0)</f>
        <v>200</v>
      </c>
      <c r="P3316" s="6" t="s">
        <v>983</v>
      </c>
      <c r="Q3316" s="7">
        <v>4</v>
      </c>
      <c r="R3316" s="7">
        <v>0</v>
      </c>
      <c r="S3316" s="7" t="s">
        <v>11926</v>
      </c>
      <c r="BI3316"/>
      <c r="BJ3316"/>
    </row>
    <row r="3317" spans="2:62" x14ac:dyDescent="0.4">
      <c r="B3317" s="1">
        <v>17175</v>
      </c>
      <c r="C3317" s="6" t="s">
        <v>30</v>
      </c>
      <c r="D3317" s="6" t="s">
        <v>8</v>
      </c>
      <c r="E3317" s="6" t="s">
        <v>8482</v>
      </c>
      <c r="F3317" s="6" t="s">
        <v>8641</v>
      </c>
      <c r="G3317" s="6" t="s">
        <v>8936</v>
      </c>
      <c r="H3317" s="6" t="s">
        <v>8644</v>
      </c>
      <c r="I3317" s="6" t="s">
        <v>8939</v>
      </c>
      <c r="J3317" s="6" t="s">
        <v>5</v>
      </c>
      <c r="K3317" s="7">
        <v>3.17</v>
      </c>
      <c r="L3317" s="7">
        <f>IFERROR(VLOOKUP(SiscoTable[[#This Row],[Código]],Hoja2!A:B,2,0)*SiscoTable[[#This Row],[Provta(Uns)]],0)</f>
        <v>63.4</v>
      </c>
      <c r="M3317" s="7">
        <v>0</v>
      </c>
      <c r="N3317" s="7">
        <v>9</v>
      </c>
      <c r="O3317" s="7">
        <f>IFERROR(VLOOKUP(SiscoTable[[#This Row],[Código]],Hoja2!A:B,2,0)*SiscoTable[[#This Row],[Stock_actual]],0)</f>
        <v>180</v>
      </c>
      <c r="P3317" s="6" t="s">
        <v>539</v>
      </c>
      <c r="Q3317" s="7">
        <v>4</v>
      </c>
      <c r="R3317" s="7">
        <v>0</v>
      </c>
      <c r="S3317" s="7" t="s">
        <v>11926</v>
      </c>
      <c r="BI3317"/>
      <c r="BJ3317"/>
    </row>
    <row r="3318" spans="2:62" x14ac:dyDescent="0.4">
      <c r="B3318" s="1">
        <v>17176</v>
      </c>
      <c r="C3318" s="6" t="s">
        <v>30</v>
      </c>
      <c r="D3318" s="6" t="s">
        <v>8</v>
      </c>
      <c r="E3318" s="6" t="s">
        <v>8482</v>
      </c>
      <c r="F3318" s="6" t="s">
        <v>8641</v>
      </c>
      <c r="G3318" s="6" t="s">
        <v>8936</v>
      </c>
      <c r="H3318" s="6" t="s">
        <v>8644</v>
      </c>
      <c r="I3318" s="6" t="s">
        <v>8940</v>
      </c>
      <c r="J3318" s="6" t="s">
        <v>5</v>
      </c>
      <c r="K3318" s="7">
        <v>3.33</v>
      </c>
      <c r="L3318" s="7">
        <f>IFERROR(VLOOKUP(SiscoTable[[#This Row],[Código]],Hoja2!A:B,2,0)*SiscoTable[[#This Row],[Provta(Uns)]],0)</f>
        <v>56.276999999999994</v>
      </c>
      <c r="M3318" s="7">
        <v>0</v>
      </c>
      <c r="N3318" s="7">
        <v>17</v>
      </c>
      <c r="O3318" s="7">
        <f>IFERROR(VLOOKUP(SiscoTable[[#This Row],[Código]],Hoja2!A:B,2,0)*SiscoTable[[#This Row],[Stock_actual]],0)</f>
        <v>287.29999999999995</v>
      </c>
      <c r="P3318" s="6" t="s">
        <v>1154</v>
      </c>
      <c r="Q3318" s="7">
        <v>4</v>
      </c>
      <c r="R3318" s="7">
        <v>0</v>
      </c>
      <c r="S3318" s="7" t="s">
        <v>11926</v>
      </c>
      <c r="BI3318"/>
      <c r="BJ3318"/>
    </row>
    <row r="3319" spans="2:62" x14ac:dyDescent="0.4">
      <c r="B3319" s="1">
        <v>17177</v>
      </c>
      <c r="C3319" s="6" t="s">
        <v>8</v>
      </c>
      <c r="D3319" s="6" t="s">
        <v>8</v>
      </c>
      <c r="E3319" s="6" t="s">
        <v>8482</v>
      </c>
      <c r="F3319" s="6" t="s">
        <v>1736</v>
      </c>
      <c r="G3319" s="6" t="s">
        <v>10362</v>
      </c>
      <c r="H3319" s="6" t="s">
        <v>10484</v>
      </c>
      <c r="I3319" s="6" t="s">
        <v>10483</v>
      </c>
      <c r="J3319" s="6" t="s">
        <v>5</v>
      </c>
      <c r="K3319" s="7">
        <v>0.83</v>
      </c>
      <c r="L3319" s="7">
        <f>IFERROR(VLOOKUP(SiscoTable[[#This Row],[Código]],Hoja2!A:B,2,0)*SiscoTable[[#This Row],[Provta(Uns)]],0)</f>
        <v>3.4859999999999998</v>
      </c>
      <c r="M3319" s="7">
        <v>0</v>
      </c>
      <c r="N3319" s="7">
        <v>4</v>
      </c>
      <c r="O3319" s="7">
        <f>IFERROR(VLOOKUP(SiscoTable[[#This Row],[Código]],Hoja2!A:B,2,0)*SiscoTable[[#This Row],[Stock_actual]],0)</f>
        <v>16.8</v>
      </c>
      <c r="P3319" s="6" t="s">
        <v>1978</v>
      </c>
      <c r="Q3319" s="7">
        <v>1</v>
      </c>
      <c r="R3319" s="7">
        <v>0</v>
      </c>
      <c r="S3319" s="7" t="s">
        <v>11926</v>
      </c>
      <c r="BI3319"/>
      <c r="BJ3319"/>
    </row>
    <row r="3320" spans="2:62" x14ac:dyDescent="0.4">
      <c r="B3320" s="1">
        <v>17178</v>
      </c>
      <c r="C3320" s="6" t="s">
        <v>30</v>
      </c>
      <c r="D3320" s="6" t="s">
        <v>8</v>
      </c>
      <c r="E3320" s="6" t="s">
        <v>8482</v>
      </c>
      <c r="F3320" s="6" t="s">
        <v>8641</v>
      </c>
      <c r="G3320" s="6" t="s">
        <v>8756</v>
      </c>
      <c r="H3320" s="6" t="s">
        <v>8760</v>
      </c>
      <c r="I3320" s="6" t="s">
        <v>8781</v>
      </c>
      <c r="J3320" s="6" t="s">
        <v>5</v>
      </c>
      <c r="K3320" s="7">
        <v>1.67</v>
      </c>
      <c r="L3320" s="7">
        <f>IFERROR(VLOOKUP(SiscoTable[[#This Row],[Código]],Hoja2!A:B,2,0)*SiscoTable[[#This Row],[Provta(Uns)]],0)</f>
        <v>37.073999999999998</v>
      </c>
      <c r="M3320" s="7">
        <v>0</v>
      </c>
      <c r="N3320" s="7">
        <v>3</v>
      </c>
      <c r="O3320" s="7">
        <f>IFERROR(VLOOKUP(SiscoTable[[#This Row],[Código]],Hoja2!A:B,2,0)*SiscoTable[[#This Row],[Stock_actual]],0)</f>
        <v>66.599999999999994</v>
      </c>
      <c r="P3320" s="6" t="s">
        <v>773</v>
      </c>
      <c r="Q3320" s="7">
        <v>2</v>
      </c>
      <c r="R3320" s="7">
        <v>0</v>
      </c>
      <c r="S3320" s="7" t="s">
        <v>11926</v>
      </c>
      <c r="BI3320"/>
      <c r="BJ3320"/>
    </row>
    <row r="3321" spans="2:62" x14ac:dyDescent="0.4">
      <c r="B3321" s="1">
        <v>17179</v>
      </c>
      <c r="C3321" s="6" t="s">
        <v>8</v>
      </c>
      <c r="D3321" s="6" t="s">
        <v>8</v>
      </c>
      <c r="E3321" s="6" t="s">
        <v>8482</v>
      </c>
      <c r="F3321" s="6" t="s">
        <v>8641</v>
      </c>
      <c r="G3321" s="6" t="s">
        <v>8756</v>
      </c>
      <c r="H3321" s="6" t="s">
        <v>8760</v>
      </c>
      <c r="I3321" s="6" t="s">
        <v>8862</v>
      </c>
      <c r="J3321" s="6" t="s">
        <v>5</v>
      </c>
      <c r="K3321" s="7">
        <v>0.83</v>
      </c>
      <c r="L3321" s="7">
        <f>IFERROR(VLOOKUP(SiscoTable[[#This Row],[Código]],Hoja2!A:B,2,0)*SiscoTable[[#This Row],[Provta(Uns)]],0)</f>
        <v>40.088999999999999</v>
      </c>
      <c r="M3321" s="7">
        <v>0</v>
      </c>
      <c r="N3321" s="7">
        <v>3</v>
      </c>
      <c r="O3321" s="7">
        <f>IFERROR(VLOOKUP(SiscoTable[[#This Row],[Código]],Hoja2!A:B,2,0)*SiscoTable[[#This Row],[Stock_actual]],0)</f>
        <v>144.89999999999998</v>
      </c>
      <c r="P3321" s="6" t="s">
        <v>476</v>
      </c>
      <c r="Q3321" s="7">
        <v>1</v>
      </c>
      <c r="R3321" s="7">
        <v>0</v>
      </c>
      <c r="S3321" s="7" t="s">
        <v>11926</v>
      </c>
      <c r="BI3321"/>
      <c r="BJ3321"/>
    </row>
    <row r="3322" spans="2:62" x14ac:dyDescent="0.4">
      <c r="B3322" s="1">
        <v>17180</v>
      </c>
      <c r="C3322" s="6" t="s">
        <v>8</v>
      </c>
      <c r="D3322" s="6" t="s">
        <v>8</v>
      </c>
      <c r="E3322" s="6" t="s">
        <v>8482</v>
      </c>
      <c r="F3322" s="6" t="s">
        <v>8641</v>
      </c>
      <c r="G3322" s="6" t="s">
        <v>8756</v>
      </c>
      <c r="H3322" s="6" t="s">
        <v>8760</v>
      </c>
      <c r="I3322" s="6" t="s">
        <v>8861</v>
      </c>
      <c r="J3322" s="6" t="s">
        <v>5</v>
      </c>
      <c r="K3322" s="7">
        <v>0.5</v>
      </c>
      <c r="L3322" s="7">
        <f>IFERROR(VLOOKUP(SiscoTable[[#This Row],[Código]],Hoja2!A:B,2,0)*SiscoTable[[#This Row],[Provta(Uns)]],0)</f>
        <v>15</v>
      </c>
      <c r="M3322" s="7">
        <v>0</v>
      </c>
      <c r="N3322" s="7">
        <v>5</v>
      </c>
      <c r="O3322" s="7">
        <f>IFERROR(VLOOKUP(SiscoTable[[#This Row],[Código]],Hoja2!A:B,2,0)*SiscoTable[[#This Row],[Stock_actual]],0)</f>
        <v>150</v>
      </c>
      <c r="P3322" s="6" t="s">
        <v>240</v>
      </c>
      <c r="Q3322" s="7">
        <v>1</v>
      </c>
      <c r="R3322" s="7">
        <v>0</v>
      </c>
      <c r="S3322" s="7" t="s">
        <v>11926</v>
      </c>
      <c r="BI3322"/>
      <c r="BJ3322"/>
    </row>
    <row r="3323" spans="2:62" x14ac:dyDescent="0.4">
      <c r="B3323" s="1">
        <v>17181</v>
      </c>
      <c r="C3323" s="6" t="s">
        <v>30</v>
      </c>
      <c r="D3323" s="6" t="s">
        <v>8</v>
      </c>
      <c r="E3323" s="6" t="s">
        <v>3268</v>
      </c>
      <c r="F3323" s="6" t="s">
        <v>6059</v>
      </c>
      <c r="G3323" s="6" t="s">
        <v>6307</v>
      </c>
      <c r="H3323" s="6" t="s">
        <v>6164</v>
      </c>
      <c r="I3323" s="6" t="s">
        <v>6337</v>
      </c>
      <c r="J3323" s="6" t="s">
        <v>5</v>
      </c>
      <c r="K3323" s="7">
        <v>3</v>
      </c>
      <c r="L3323" s="7">
        <f>IFERROR(VLOOKUP(SiscoTable[[#This Row],[Código]],Hoja2!A:B,2,0)*SiscoTable[[#This Row],[Provta(Uns)]],0)</f>
        <v>73.5</v>
      </c>
      <c r="M3323" s="7">
        <v>0</v>
      </c>
      <c r="N3323" s="7">
        <v>-1</v>
      </c>
      <c r="O3323" s="7">
        <f>IFERROR(VLOOKUP(SiscoTable[[#This Row],[Código]],Hoja2!A:B,2,0)*SiscoTable[[#This Row],[Stock_actual]],0)</f>
        <v>-24.5</v>
      </c>
      <c r="P3323" s="6" t="s">
        <v>7</v>
      </c>
      <c r="Q3323" s="7">
        <v>3</v>
      </c>
      <c r="R3323" s="7">
        <v>6</v>
      </c>
      <c r="S3323" s="7" t="s">
        <v>11925</v>
      </c>
      <c r="BI3323"/>
      <c r="BJ3323"/>
    </row>
    <row r="3324" spans="2:62" x14ac:dyDescent="0.4">
      <c r="B3324" s="1">
        <v>17182</v>
      </c>
      <c r="C3324" s="6" t="s">
        <v>8</v>
      </c>
      <c r="D3324" s="6" t="s">
        <v>8</v>
      </c>
      <c r="E3324" s="6" t="s">
        <v>3268</v>
      </c>
      <c r="F3324" s="6" t="s">
        <v>6059</v>
      </c>
      <c r="G3324" s="6" t="s">
        <v>6489</v>
      </c>
      <c r="H3324" s="6" t="s">
        <v>6608</v>
      </c>
      <c r="I3324" s="6" t="s">
        <v>6607</v>
      </c>
      <c r="J3324" s="6" t="s">
        <v>5</v>
      </c>
      <c r="K3324" s="7">
        <v>0</v>
      </c>
      <c r="L3324" s="7">
        <f>IFERROR(VLOOKUP(SiscoTable[[#This Row],[Código]],Hoja2!A:B,2,0)*SiscoTable[[#This Row],[Provta(Uns)]],0)</f>
        <v>0</v>
      </c>
      <c r="M3324" s="7">
        <v>0</v>
      </c>
      <c r="N3324" s="7">
        <v>0</v>
      </c>
      <c r="O3324" s="7">
        <f>IFERROR(VLOOKUP(SiscoTable[[#This Row],[Código]],Hoja2!A:B,2,0)*SiscoTable[[#This Row],[Stock_actual]],0)</f>
        <v>0</v>
      </c>
      <c r="P3324" s="6" t="s">
        <v>7</v>
      </c>
      <c r="Q3324" s="7">
        <v>0</v>
      </c>
      <c r="R3324" s="7">
        <v>0</v>
      </c>
      <c r="S3324" s="7" t="s">
        <v>11925</v>
      </c>
      <c r="BI3324"/>
      <c r="BJ3324"/>
    </row>
    <row r="3325" spans="2:62" x14ac:dyDescent="0.4">
      <c r="B3325" s="1">
        <v>17183</v>
      </c>
      <c r="C3325" s="6" t="s">
        <v>8</v>
      </c>
      <c r="D3325" s="6" t="s">
        <v>8</v>
      </c>
      <c r="E3325" s="6" t="s">
        <v>3268</v>
      </c>
      <c r="F3325" s="6" t="s">
        <v>6059</v>
      </c>
      <c r="G3325" s="6" t="s">
        <v>6489</v>
      </c>
      <c r="H3325" s="6" t="s">
        <v>6608</v>
      </c>
      <c r="I3325" s="6" t="s">
        <v>6609</v>
      </c>
      <c r="J3325" s="6" t="s">
        <v>5</v>
      </c>
      <c r="K3325" s="7">
        <v>0</v>
      </c>
      <c r="L3325" s="7">
        <f>IFERROR(VLOOKUP(SiscoTable[[#This Row],[Código]],Hoja2!A:B,2,0)*SiscoTable[[#This Row],[Provta(Uns)]],0)</f>
        <v>0</v>
      </c>
      <c r="M3325" s="7">
        <v>0</v>
      </c>
      <c r="N3325" s="7">
        <v>0</v>
      </c>
      <c r="O3325" s="7">
        <f>IFERROR(VLOOKUP(SiscoTable[[#This Row],[Código]],Hoja2!A:B,2,0)*SiscoTable[[#This Row],[Stock_actual]],0)</f>
        <v>0</v>
      </c>
      <c r="P3325" s="6" t="s">
        <v>7</v>
      </c>
      <c r="Q3325" s="7">
        <v>0</v>
      </c>
      <c r="R3325" s="7">
        <v>0</v>
      </c>
      <c r="S3325" s="7" t="s">
        <v>11925</v>
      </c>
      <c r="BI3325"/>
      <c r="BJ3325"/>
    </row>
    <row r="3326" spans="2:62" x14ac:dyDescent="0.4">
      <c r="B3326" s="1">
        <v>17184</v>
      </c>
      <c r="C3326" s="6" t="s">
        <v>25</v>
      </c>
      <c r="D3326" s="6" t="s">
        <v>8</v>
      </c>
      <c r="E3326" s="6" t="s">
        <v>3268</v>
      </c>
      <c r="F3326" s="6" t="s">
        <v>6059</v>
      </c>
      <c r="G3326" s="6" t="s">
        <v>6489</v>
      </c>
      <c r="H3326" s="6" t="s">
        <v>6164</v>
      </c>
      <c r="I3326" s="6" t="s">
        <v>6500</v>
      </c>
      <c r="J3326" s="6" t="s">
        <v>5</v>
      </c>
      <c r="K3326" s="7">
        <v>1.33</v>
      </c>
      <c r="L3326" s="7">
        <f>IFERROR(VLOOKUP(SiscoTable[[#This Row],[Código]],Hoja2!A:B,2,0)*SiscoTable[[#This Row],[Provta(Uns)]],0)</f>
        <v>59.716999999999999</v>
      </c>
      <c r="M3326" s="7">
        <v>0</v>
      </c>
      <c r="N3326" s="7">
        <v>11</v>
      </c>
      <c r="O3326" s="7">
        <f>IFERROR(VLOOKUP(SiscoTable[[#This Row],[Código]],Hoja2!A:B,2,0)*SiscoTable[[#This Row],[Stock_actual]],0)</f>
        <v>493.9</v>
      </c>
      <c r="P3326" s="6" t="s">
        <v>2115</v>
      </c>
      <c r="Q3326" s="7">
        <v>1</v>
      </c>
      <c r="R3326" s="7">
        <v>0</v>
      </c>
      <c r="S3326" s="7" t="s">
        <v>11925</v>
      </c>
      <c r="BI3326"/>
      <c r="BJ3326"/>
    </row>
    <row r="3327" spans="2:62" x14ac:dyDescent="0.4">
      <c r="B3327" s="1">
        <v>17185</v>
      </c>
      <c r="C3327" s="6" t="s">
        <v>8</v>
      </c>
      <c r="D3327" s="6" t="s">
        <v>30</v>
      </c>
      <c r="E3327" s="6" t="s">
        <v>8482</v>
      </c>
      <c r="F3327" s="6" t="s">
        <v>9030</v>
      </c>
      <c r="G3327" s="6" t="s">
        <v>10029</v>
      </c>
      <c r="H3327" s="6" t="s">
        <v>10031</v>
      </c>
      <c r="I3327" s="6" t="s">
        <v>10039</v>
      </c>
      <c r="J3327" s="6" t="s">
        <v>5</v>
      </c>
      <c r="K3327" s="7">
        <v>5.17</v>
      </c>
      <c r="L3327" s="7">
        <f>IFERROR(VLOOKUP(SiscoTable[[#This Row],[Código]],Hoja2!A:B,2,0)*SiscoTable[[#This Row],[Provta(Uns)]],0)</f>
        <v>18.094999999999999</v>
      </c>
      <c r="M3327" s="7">
        <v>0</v>
      </c>
      <c r="N3327" s="7">
        <v>17</v>
      </c>
      <c r="O3327" s="7">
        <f>IFERROR(VLOOKUP(SiscoTable[[#This Row],[Código]],Hoja2!A:B,2,0)*SiscoTable[[#This Row],[Stock_actual]],0)</f>
        <v>59.5</v>
      </c>
      <c r="P3327" s="6" t="s">
        <v>2381</v>
      </c>
      <c r="Q3327" s="7">
        <v>6</v>
      </c>
      <c r="R3327" s="7">
        <v>0</v>
      </c>
      <c r="S3327" s="7" t="s">
        <v>11926</v>
      </c>
      <c r="BI3327"/>
      <c r="BJ3327"/>
    </row>
    <row r="3328" spans="2:62" x14ac:dyDescent="0.4">
      <c r="B3328" s="1">
        <v>17186</v>
      </c>
      <c r="C3328" s="6" t="s">
        <v>30</v>
      </c>
      <c r="D3328" s="6" t="s">
        <v>30</v>
      </c>
      <c r="E3328" s="6" t="s">
        <v>8482</v>
      </c>
      <c r="F3328" s="6" t="s">
        <v>9030</v>
      </c>
      <c r="G3328" s="6" t="s">
        <v>10029</v>
      </c>
      <c r="H3328" s="6" t="s">
        <v>10031</v>
      </c>
      <c r="I3328" s="6" t="s">
        <v>10030</v>
      </c>
      <c r="J3328" s="6" t="s">
        <v>5</v>
      </c>
      <c r="K3328" s="7">
        <v>16.170000000000002</v>
      </c>
      <c r="L3328" s="7">
        <f>IFERROR(VLOOKUP(SiscoTable[[#This Row],[Código]],Hoja2!A:B,2,0)*SiscoTable[[#This Row],[Provta(Uns)]],0)</f>
        <v>56.595000000000006</v>
      </c>
      <c r="M3328" s="7">
        <v>0</v>
      </c>
      <c r="N3328" s="7">
        <v>12</v>
      </c>
      <c r="O3328" s="7">
        <f>IFERROR(VLOOKUP(SiscoTable[[#This Row],[Código]],Hoja2!A:B,2,0)*SiscoTable[[#This Row],[Stock_actual]],0)</f>
        <v>42</v>
      </c>
      <c r="P3328" s="6" t="s">
        <v>144</v>
      </c>
      <c r="Q3328" s="7">
        <v>18</v>
      </c>
      <c r="R3328" s="7">
        <v>32.28</v>
      </c>
      <c r="S3328" s="7" t="s">
        <v>11926</v>
      </c>
      <c r="BI3328"/>
      <c r="BJ3328"/>
    </row>
    <row r="3329" spans="2:62" x14ac:dyDescent="0.4">
      <c r="B3329" s="1">
        <v>17187</v>
      </c>
      <c r="C3329" s="6" t="s">
        <v>8</v>
      </c>
      <c r="D3329" s="6" t="s">
        <v>30</v>
      </c>
      <c r="E3329" s="6" t="s">
        <v>8482</v>
      </c>
      <c r="F3329" s="6" t="s">
        <v>9030</v>
      </c>
      <c r="G3329" s="6" t="s">
        <v>10029</v>
      </c>
      <c r="H3329" s="6" t="s">
        <v>10031</v>
      </c>
      <c r="I3329" s="6" t="s">
        <v>10040</v>
      </c>
      <c r="J3329" s="6" t="s">
        <v>5</v>
      </c>
      <c r="K3329" s="7">
        <v>11.67</v>
      </c>
      <c r="L3329" s="7">
        <f>IFERROR(VLOOKUP(SiscoTable[[#This Row],[Código]],Hoja2!A:B,2,0)*SiscoTable[[#This Row],[Provta(Uns)]],0)</f>
        <v>40.844999999999999</v>
      </c>
      <c r="M3329" s="7">
        <v>0</v>
      </c>
      <c r="N3329" s="7">
        <v>25</v>
      </c>
      <c r="O3329" s="7">
        <f>IFERROR(VLOOKUP(SiscoTable[[#This Row],[Código]],Hoja2!A:B,2,0)*SiscoTable[[#This Row],[Stock_actual]],0)</f>
        <v>87.5</v>
      </c>
      <c r="P3329" s="6" t="s">
        <v>518</v>
      </c>
      <c r="Q3329" s="7">
        <v>13</v>
      </c>
      <c r="R3329" s="7">
        <v>0</v>
      </c>
      <c r="S3329" s="7" t="s">
        <v>11926</v>
      </c>
      <c r="BI3329"/>
      <c r="BJ3329"/>
    </row>
    <row r="3330" spans="2:62" x14ac:dyDescent="0.4">
      <c r="B3330" s="1">
        <v>17188</v>
      </c>
      <c r="C3330" s="6" t="s">
        <v>30</v>
      </c>
      <c r="D3330" s="6" t="s">
        <v>30</v>
      </c>
      <c r="E3330" s="6" t="s">
        <v>8482</v>
      </c>
      <c r="F3330" s="6" t="s">
        <v>9030</v>
      </c>
      <c r="G3330" s="6" t="s">
        <v>10029</v>
      </c>
      <c r="H3330" s="6" t="s">
        <v>10031</v>
      </c>
      <c r="I3330" s="6" t="s">
        <v>10032</v>
      </c>
      <c r="J3330" s="6" t="s">
        <v>5</v>
      </c>
      <c r="K3330" s="7">
        <v>17.170000000000002</v>
      </c>
      <c r="L3330" s="7">
        <f>IFERROR(VLOOKUP(SiscoTable[[#This Row],[Código]],Hoja2!A:B,2,0)*SiscoTable[[#This Row],[Provta(Uns)]],0)</f>
        <v>60.095000000000006</v>
      </c>
      <c r="M3330" s="7">
        <v>0</v>
      </c>
      <c r="N3330" s="7">
        <v>59</v>
      </c>
      <c r="O3330" s="7">
        <f>IFERROR(VLOOKUP(SiscoTable[[#This Row],[Código]],Hoja2!A:B,2,0)*SiscoTable[[#This Row],[Stock_actual]],0)</f>
        <v>206.5</v>
      </c>
      <c r="P3330" s="6" t="s">
        <v>1451</v>
      </c>
      <c r="Q3330" s="7">
        <v>19</v>
      </c>
      <c r="R3330" s="7">
        <v>0</v>
      </c>
      <c r="S3330" s="7" t="s">
        <v>11926</v>
      </c>
      <c r="BI3330"/>
      <c r="BJ3330"/>
    </row>
    <row r="3331" spans="2:62" x14ac:dyDescent="0.4">
      <c r="B3331" s="1">
        <v>17189</v>
      </c>
      <c r="C3331" s="6" t="s">
        <v>30</v>
      </c>
      <c r="D3331" s="6" t="s">
        <v>30</v>
      </c>
      <c r="E3331" s="6" t="s">
        <v>8482</v>
      </c>
      <c r="F3331" s="6" t="s">
        <v>9030</v>
      </c>
      <c r="G3331" s="6" t="s">
        <v>10029</v>
      </c>
      <c r="H3331" s="6" t="s">
        <v>10031</v>
      </c>
      <c r="I3331" s="6" t="s">
        <v>10033</v>
      </c>
      <c r="J3331" s="6" t="s">
        <v>5</v>
      </c>
      <c r="K3331" s="7">
        <v>19.670000000000002</v>
      </c>
      <c r="L3331" s="7">
        <f>IFERROR(VLOOKUP(SiscoTable[[#This Row],[Código]],Hoja2!A:B,2,0)*SiscoTable[[#This Row],[Provta(Uns)]],0)</f>
        <v>78.680000000000007</v>
      </c>
      <c r="M3331" s="7">
        <v>0</v>
      </c>
      <c r="N3331" s="7">
        <v>21</v>
      </c>
      <c r="O3331" s="7">
        <f>IFERROR(VLOOKUP(SiscoTable[[#This Row],[Código]],Hoja2!A:B,2,0)*SiscoTable[[#This Row],[Stock_actual]],0)</f>
        <v>84</v>
      </c>
      <c r="P3331" s="6" t="s">
        <v>324</v>
      </c>
      <c r="Q3331" s="7">
        <v>22</v>
      </c>
      <c r="R3331" s="7">
        <v>39.720000000000006</v>
      </c>
      <c r="S3331" s="7" t="s">
        <v>11926</v>
      </c>
      <c r="BI3331"/>
      <c r="BJ3331"/>
    </row>
    <row r="3332" spans="2:62" x14ac:dyDescent="0.4">
      <c r="B3332" s="1">
        <v>17190</v>
      </c>
      <c r="C3332" s="6" t="s">
        <v>30</v>
      </c>
      <c r="D3332" s="6" t="s">
        <v>30</v>
      </c>
      <c r="E3332" s="6" t="s">
        <v>8482</v>
      </c>
      <c r="F3332" s="6" t="s">
        <v>9030</v>
      </c>
      <c r="G3332" s="6" t="s">
        <v>10029</v>
      </c>
      <c r="H3332" s="6" t="s">
        <v>10031</v>
      </c>
      <c r="I3332" s="6" t="s">
        <v>10034</v>
      </c>
      <c r="J3332" s="6" t="s">
        <v>5</v>
      </c>
      <c r="K3332" s="7">
        <v>11.67</v>
      </c>
      <c r="L3332" s="7">
        <f>IFERROR(VLOOKUP(SiscoTable[[#This Row],[Código]],Hoja2!A:B,2,0)*SiscoTable[[#This Row],[Provta(Uns)]],0)</f>
        <v>40.844999999999999</v>
      </c>
      <c r="M3332" s="7">
        <v>0</v>
      </c>
      <c r="N3332" s="7">
        <v>36</v>
      </c>
      <c r="O3332" s="7">
        <f>IFERROR(VLOOKUP(SiscoTable[[#This Row],[Código]],Hoja2!A:B,2,0)*SiscoTable[[#This Row],[Stock_actual]],0)</f>
        <v>126</v>
      </c>
      <c r="P3332" s="6" t="s">
        <v>487</v>
      </c>
      <c r="Q3332" s="7">
        <v>13</v>
      </c>
      <c r="R3332" s="7">
        <v>0</v>
      </c>
      <c r="S3332" s="7" t="s">
        <v>11926</v>
      </c>
      <c r="BI3332"/>
      <c r="BJ3332"/>
    </row>
    <row r="3333" spans="2:62" x14ac:dyDescent="0.4">
      <c r="B3333" s="1">
        <v>17191</v>
      </c>
      <c r="C3333" s="6" t="s">
        <v>8</v>
      </c>
      <c r="D3333" s="6" t="s">
        <v>30</v>
      </c>
      <c r="E3333" s="6" t="s">
        <v>8482</v>
      </c>
      <c r="F3333" s="6" t="s">
        <v>9030</v>
      </c>
      <c r="G3333" s="6" t="s">
        <v>10029</v>
      </c>
      <c r="H3333" s="6" t="s">
        <v>10031</v>
      </c>
      <c r="I3333" s="6" t="s">
        <v>10041</v>
      </c>
      <c r="J3333" s="6" t="s">
        <v>5</v>
      </c>
      <c r="K3333" s="7">
        <v>7.83</v>
      </c>
      <c r="L3333" s="7">
        <f>IFERROR(VLOOKUP(SiscoTable[[#This Row],[Código]],Hoja2!A:B,2,0)*SiscoTable[[#This Row],[Provta(Uns)]],0)</f>
        <v>27.405000000000001</v>
      </c>
      <c r="M3333" s="7">
        <v>0</v>
      </c>
      <c r="N3333" s="7">
        <v>11</v>
      </c>
      <c r="O3333" s="7">
        <f>IFERROR(VLOOKUP(SiscoTable[[#This Row],[Código]],Hoja2!A:B,2,0)*SiscoTable[[#This Row],[Stock_actual]],0)</f>
        <v>38.5</v>
      </c>
      <c r="P3333" s="6" t="s">
        <v>694</v>
      </c>
      <c r="Q3333" s="7">
        <v>9</v>
      </c>
      <c r="R3333" s="7">
        <v>0</v>
      </c>
      <c r="S3333" s="7" t="s">
        <v>11926</v>
      </c>
      <c r="BI3333"/>
      <c r="BJ3333"/>
    </row>
    <row r="3334" spans="2:62" x14ac:dyDescent="0.4">
      <c r="B3334" s="1">
        <v>17192</v>
      </c>
      <c r="C3334" s="6" t="s">
        <v>8</v>
      </c>
      <c r="D3334" s="6" t="s">
        <v>8</v>
      </c>
      <c r="E3334" s="6" t="s">
        <v>3268</v>
      </c>
      <c r="F3334" s="6" t="s">
        <v>61</v>
      </c>
      <c r="G3334" s="6" t="s">
        <v>8157</v>
      </c>
      <c r="H3334" s="6" t="s">
        <v>8191</v>
      </c>
      <c r="I3334" s="6" t="s">
        <v>8249</v>
      </c>
      <c r="J3334" s="6" t="s">
        <v>5</v>
      </c>
      <c r="K3334" s="7">
        <v>0</v>
      </c>
      <c r="L3334" s="7">
        <f>IFERROR(VLOOKUP(SiscoTable[[#This Row],[Código]],Hoja2!A:B,2,0)*SiscoTable[[#This Row],[Provta(Uns)]],0)</f>
        <v>0</v>
      </c>
      <c r="M3334" s="7">
        <v>0</v>
      </c>
      <c r="N3334" s="7">
        <v>0</v>
      </c>
      <c r="O3334" s="7">
        <f>IFERROR(VLOOKUP(SiscoTable[[#This Row],[Código]],Hoja2!A:B,2,0)*SiscoTable[[#This Row],[Stock_actual]],0)</f>
        <v>0</v>
      </c>
      <c r="P3334" s="6" t="s">
        <v>7</v>
      </c>
      <c r="Q3334" s="7">
        <v>0</v>
      </c>
      <c r="R3334" s="7">
        <v>0</v>
      </c>
      <c r="S3334" s="7" t="s">
        <v>11927</v>
      </c>
      <c r="BI3334"/>
      <c r="BJ3334"/>
    </row>
    <row r="3335" spans="2:62" x14ac:dyDescent="0.4">
      <c r="B3335" s="1">
        <v>17194</v>
      </c>
      <c r="C3335" s="6" t="s">
        <v>8</v>
      </c>
      <c r="D3335" s="6" t="s">
        <v>8</v>
      </c>
      <c r="E3335" s="6" t="s">
        <v>3268</v>
      </c>
      <c r="F3335" s="6" t="s">
        <v>61</v>
      </c>
      <c r="G3335" s="6" t="s">
        <v>8157</v>
      </c>
      <c r="H3335" s="6" t="s">
        <v>8191</v>
      </c>
      <c r="I3335" s="6" t="s">
        <v>8250</v>
      </c>
      <c r="J3335" s="6" t="s">
        <v>5</v>
      </c>
      <c r="K3335" s="7">
        <v>0</v>
      </c>
      <c r="L3335" s="7">
        <f>IFERROR(VLOOKUP(SiscoTable[[#This Row],[Código]],Hoja2!A:B,2,0)*SiscoTable[[#This Row],[Provta(Uns)]],0)</f>
        <v>0</v>
      </c>
      <c r="M3335" s="7">
        <v>0</v>
      </c>
      <c r="N3335" s="7">
        <v>0</v>
      </c>
      <c r="O3335" s="7">
        <f>IFERROR(VLOOKUP(SiscoTable[[#This Row],[Código]],Hoja2!A:B,2,0)*SiscoTable[[#This Row],[Stock_actual]],0)</f>
        <v>0</v>
      </c>
      <c r="P3335" s="6" t="s">
        <v>7</v>
      </c>
      <c r="Q3335" s="7">
        <v>0</v>
      </c>
      <c r="R3335" s="7">
        <v>0</v>
      </c>
      <c r="S3335" s="7" t="s">
        <v>11927</v>
      </c>
      <c r="BI3335"/>
      <c r="BJ3335"/>
    </row>
    <row r="3336" spans="2:62" x14ac:dyDescent="0.4">
      <c r="B3336" s="1">
        <v>17195</v>
      </c>
      <c r="C3336" s="6" t="s">
        <v>8</v>
      </c>
      <c r="D3336" s="6" t="s">
        <v>8</v>
      </c>
      <c r="E3336" s="6" t="s">
        <v>8482</v>
      </c>
      <c r="F3336" s="6" t="s">
        <v>8641</v>
      </c>
      <c r="G3336" s="6" t="s">
        <v>8936</v>
      </c>
      <c r="H3336" s="6" t="s">
        <v>8798</v>
      </c>
      <c r="I3336" s="6" t="s">
        <v>8980</v>
      </c>
      <c r="J3336" s="6" t="s">
        <v>5</v>
      </c>
      <c r="K3336" s="7">
        <v>0</v>
      </c>
      <c r="L3336" s="7">
        <f>IFERROR(VLOOKUP(SiscoTable[[#This Row],[Código]],Hoja2!A:B,2,0)*SiscoTable[[#This Row],[Provta(Uns)]],0)</f>
        <v>0</v>
      </c>
      <c r="M3336" s="7">
        <v>0</v>
      </c>
      <c r="N3336" s="7">
        <v>0</v>
      </c>
      <c r="O3336" s="7">
        <f>IFERROR(VLOOKUP(SiscoTable[[#This Row],[Código]],Hoja2!A:B,2,0)*SiscoTable[[#This Row],[Stock_actual]],0)</f>
        <v>0</v>
      </c>
      <c r="P3336" s="6" t="s">
        <v>7</v>
      </c>
      <c r="Q3336" s="7">
        <v>0</v>
      </c>
      <c r="R3336" s="7">
        <v>0</v>
      </c>
      <c r="S3336" s="7" t="s">
        <v>11926</v>
      </c>
      <c r="BI3336"/>
      <c r="BJ3336"/>
    </row>
    <row r="3337" spans="2:62" x14ac:dyDescent="0.4">
      <c r="B3337" s="1">
        <v>17196</v>
      </c>
      <c r="C3337" s="6" t="s">
        <v>8</v>
      </c>
      <c r="D3337" s="6" t="s">
        <v>8</v>
      </c>
      <c r="E3337" s="6" t="s">
        <v>3268</v>
      </c>
      <c r="F3337" s="6" t="s">
        <v>6059</v>
      </c>
      <c r="G3337" s="6" t="s">
        <v>6218</v>
      </c>
      <c r="H3337" s="6" t="s">
        <v>6231</v>
      </c>
      <c r="I3337" s="6" t="s">
        <v>6230</v>
      </c>
      <c r="J3337" s="6" t="s">
        <v>5</v>
      </c>
      <c r="K3337" s="7">
        <v>0.33</v>
      </c>
      <c r="L3337" s="7">
        <f>IFERROR(VLOOKUP(SiscoTable[[#This Row],[Código]],Hoja2!A:B,2,0)*SiscoTable[[#This Row],[Provta(Uns)]],0)</f>
        <v>18.414000000000001</v>
      </c>
      <c r="M3337" s="7">
        <v>0</v>
      </c>
      <c r="N3337" s="7">
        <v>4</v>
      </c>
      <c r="O3337" s="7">
        <f>IFERROR(VLOOKUP(SiscoTable[[#This Row],[Código]],Hoja2!A:B,2,0)*SiscoTable[[#This Row],[Stock_actual]],0)</f>
        <v>223.2</v>
      </c>
      <c r="P3337" s="6" t="s">
        <v>2784</v>
      </c>
      <c r="Q3337" s="7">
        <v>0</v>
      </c>
      <c r="R3337" s="7">
        <v>0</v>
      </c>
      <c r="S3337" s="7" t="s">
        <v>11925</v>
      </c>
      <c r="BI3337"/>
      <c r="BJ3337"/>
    </row>
    <row r="3338" spans="2:62" x14ac:dyDescent="0.4">
      <c r="B3338" s="1">
        <v>17197</v>
      </c>
      <c r="C3338" s="6" t="s">
        <v>8</v>
      </c>
      <c r="D3338" s="6" t="s">
        <v>8</v>
      </c>
      <c r="E3338" s="6" t="s">
        <v>3268</v>
      </c>
      <c r="F3338" s="6" t="s">
        <v>6059</v>
      </c>
      <c r="G3338" s="6" t="s">
        <v>6489</v>
      </c>
      <c r="H3338" s="6" t="s">
        <v>6611</v>
      </c>
      <c r="I3338" s="6" t="s">
        <v>6610</v>
      </c>
      <c r="J3338" s="6" t="s">
        <v>5</v>
      </c>
      <c r="K3338" s="7">
        <v>0</v>
      </c>
      <c r="L3338" s="7">
        <f>IFERROR(VLOOKUP(SiscoTable[[#This Row],[Código]],Hoja2!A:B,2,0)*SiscoTable[[#This Row],[Provta(Uns)]],0)</f>
        <v>0</v>
      </c>
      <c r="M3338" s="7">
        <v>0</v>
      </c>
      <c r="N3338" s="7">
        <v>0</v>
      </c>
      <c r="O3338" s="7">
        <f>IFERROR(VLOOKUP(SiscoTable[[#This Row],[Código]],Hoja2!A:B,2,0)*SiscoTable[[#This Row],[Stock_actual]],0)</f>
        <v>0</v>
      </c>
      <c r="P3338" s="6" t="s">
        <v>7</v>
      </c>
      <c r="Q3338" s="7">
        <v>0</v>
      </c>
      <c r="R3338" s="7">
        <v>0</v>
      </c>
      <c r="S3338" s="7" t="s">
        <v>11925</v>
      </c>
      <c r="BI3338"/>
      <c r="BJ3338"/>
    </row>
    <row r="3339" spans="2:62" x14ac:dyDescent="0.4">
      <c r="B3339" s="1">
        <v>17198</v>
      </c>
      <c r="C3339" s="6" t="s">
        <v>8</v>
      </c>
      <c r="D3339" s="6" t="s">
        <v>8</v>
      </c>
      <c r="E3339" s="6" t="s">
        <v>3268</v>
      </c>
      <c r="F3339" s="6" t="s">
        <v>6059</v>
      </c>
      <c r="G3339" s="6" t="s">
        <v>6489</v>
      </c>
      <c r="H3339" s="6" t="s">
        <v>6611</v>
      </c>
      <c r="I3339" s="6" t="s">
        <v>6612</v>
      </c>
      <c r="J3339" s="6" t="s">
        <v>5</v>
      </c>
      <c r="K3339" s="7">
        <v>0</v>
      </c>
      <c r="L3339" s="7">
        <f>IFERROR(VLOOKUP(SiscoTable[[#This Row],[Código]],Hoja2!A:B,2,0)*SiscoTable[[#This Row],[Provta(Uns)]],0)</f>
        <v>0</v>
      </c>
      <c r="M3339" s="7">
        <v>0</v>
      </c>
      <c r="N3339" s="7">
        <v>0</v>
      </c>
      <c r="O3339" s="7">
        <f>IFERROR(VLOOKUP(SiscoTable[[#This Row],[Código]],Hoja2!A:B,2,0)*SiscoTable[[#This Row],[Stock_actual]],0)</f>
        <v>0</v>
      </c>
      <c r="P3339" s="6" t="s">
        <v>7</v>
      </c>
      <c r="Q3339" s="7">
        <v>0</v>
      </c>
      <c r="R3339" s="7">
        <v>0</v>
      </c>
      <c r="S3339" s="7" t="s">
        <v>11925</v>
      </c>
      <c r="BI3339"/>
      <c r="BJ3339"/>
    </row>
    <row r="3340" spans="2:62" x14ac:dyDescent="0.4">
      <c r="B3340" s="1">
        <v>17199</v>
      </c>
      <c r="C3340" s="6" t="s">
        <v>8</v>
      </c>
      <c r="D3340" s="6" t="s">
        <v>8</v>
      </c>
      <c r="E3340" s="6" t="s">
        <v>3268</v>
      </c>
      <c r="F3340" s="6" t="s">
        <v>6059</v>
      </c>
      <c r="G3340" s="6" t="s">
        <v>6489</v>
      </c>
      <c r="H3340" s="6" t="s">
        <v>6611</v>
      </c>
      <c r="I3340" s="6" t="s">
        <v>6613</v>
      </c>
      <c r="J3340" s="6" t="s">
        <v>5</v>
      </c>
      <c r="K3340" s="7">
        <v>0.17</v>
      </c>
      <c r="L3340" s="7">
        <f>IFERROR(VLOOKUP(SiscoTable[[#This Row],[Código]],Hoja2!A:B,2,0)*SiscoTable[[#This Row],[Provta(Uns)]],0)</f>
        <v>6.9530000000000003</v>
      </c>
      <c r="M3340" s="7">
        <v>0</v>
      </c>
      <c r="N3340" s="7">
        <v>3</v>
      </c>
      <c r="O3340" s="7">
        <f>IFERROR(VLOOKUP(SiscoTable[[#This Row],[Código]],Hoja2!A:B,2,0)*SiscoTable[[#This Row],[Stock_actual]],0)</f>
        <v>122.69999999999999</v>
      </c>
      <c r="P3340" s="6" t="s">
        <v>283</v>
      </c>
      <c r="Q3340" s="7">
        <v>0</v>
      </c>
      <c r="R3340" s="7">
        <v>0</v>
      </c>
      <c r="S3340" s="7" t="s">
        <v>11925</v>
      </c>
      <c r="BI3340"/>
      <c r="BJ3340"/>
    </row>
    <row r="3341" spans="2:62" x14ac:dyDescent="0.4">
      <c r="B3341" s="1">
        <v>17200</v>
      </c>
      <c r="C3341" s="6" t="s">
        <v>8</v>
      </c>
      <c r="D3341" s="6" t="s">
        <v>8</v>
      </c>
      <c r="E3341" s="6" t="s">
        <v>3268</v>
      </c>
      <c r="F3341" s="6" t="s">
        <v>6059</v>
      </c>
      <c r="G3341" s="6" t="s">
        <v>6489</v>
      </c>
      <c r="H3341" s="6" t="s">
        <v>6611</v>
      </c>
      <c r="I3341" s="6" t="s">
        <v>6614</v>
      </c>
      <c r="J3341" s="6" t="s">
        <v>5</v>
      </c>
      <c r="K3341" s="7">
        <v>0</v>
      </c>
      <c r="L3341" s="7">
        <f>IFERROR(VLOOKUP(SiscoTable[[#This Row],[Código]],Hoja2!A:B,2,0)*SiscoTable[[#This Row],[Provta(Uns)]],0)</f>
        <v>0</v>
      </c>
      <c r="M3341" s="7">
        <v>0</v>
      </c>
      <c r="N3341" s="7">
        <v>0</v>
      </c>
      <c r="O3341" s="7">
        <f>IFERROR(VLOOKUP(SiscoTable[[#This Row],[Código]],Hoja2!A:B,2,0)*SiscoTable[[#This Row],[Stock_actual]],0)</f>
        <v>0</v>
      </c>
      <c r="P3341" s="6" t="s">
        <v>7</v>
      </c>
      <c r="Q3341" s="7">
        <v>0</v>
      </c>
      <c r="R3341" s="7">
        <v>0</v>
      </c>
      <c r="S3341" s="7" t="s">
        <v>11925</v>
      </c>
      <c r="BI3341"/>
      <c r="BJ3341"/>
    </row>
    <row r="3342" spans="2:62" x14ac:dyDescent="0.4">
      <c r="B3342" s="1">
        <v>17201</v>
      </c>
      <c r="C3342" s="6" t="s">
        <v>8</v>
      </c>
      <c r="D3342" s="6" t="s">
        <v>8</v>
      </c>
      <c r="E3342" s="6" t="s">
        <v>3268</v>
      </c>
      <c r="F3342" s="6" t="s">
        <v>6059</v>
      </c>
      <c r="G3342" s="6" t="s">
        <v>6307</v>
      </c>
      <c r="H3342" s="6" t="s">
        <v>6164</v>
      </c>
      <c r="I3342" s="6" t="s">
        <v>6362</v>
      </c>
      <c r="J3342" s="6" t="s">
        <v>5</v>
      </c>
      <c r="K3342" s="7">
        <v>0</v>
      </c>
      <c r="L3342" s="7">
        <f>IFERROR(VLOOKUP(SiscoTable[[#This Row],[Código]],Hoja2!A:B,2,0)*SiscoTable[[#This Row],[Provta(Uns)]],0)</f>
        <v>0</v>
      </c>
      <c r="M3342" s="7">
        <v>0</v>
      </c>
      <c r="N3342" s="7">
        <v>0</v>
      </c>
      <c r="O3342" s="7">
        <f>IFERROR(VLOOKUP(SiscoTable[[#This Row],[Código]],Hoja2!A:B,2,0)*SiscoTable[[#This Row],[Stock_actual]],0)</f>
        <v>0</v>
      </c>
      <c r="P3342" s="6" t="s">
        <v>7</v>
      </c>
      <c r="Q3342" s="7">
        <v>0</v>
      </c>
      <c r="R3342" s="7">
        <v>0</v>
      </c>
      <c r="S3342" s="7" t="s">
        <v>11925</v>
      </c>
      <c r="BI3342"/>
      <c r="BJ3342"/>
    </row>
    <row r="3343" spans="2:62" x14ac:dyDescent="0.4">
      <c r="B3343" s="1">
        <v>17202</v>
      </c>
      <c r="C3343" s="6" t="s">
        <v>25</v>
      </c>
      <c r="D3343" s="6" t="s">
        <v>30</v>
      </c>
      <c r="E3343" s="6" t="s">
        <v>8482</v>
      </c>
      <c r="F3343" s="6" t="s">
        <v>10720</v>
      </c>
      <c r="G3343" s="6" t="s">
        <v>11105</v>
      </c>
      <c r="H3343" s="6" t="s">
        <v>11117</v>
      </c>
      <c r="I3343" s="6" t="s">
        <v>11132</v>
      </c>
      <c r="J3343" s="6" t="s">
        <v>5</v>
      </c>
      <c r="K3343" s="7">
        <v>9.83</v>
      </c>
      <c r="L3343" s="7">
        <f>IFERROR(VLOOKUP(SiscoTable[[#This Row],[Código]],Hoja2!A:B,2,0)*SiscoTable[[#This Row],[Provta(Uns)]],0)</f>
        <v>125.82400000000001</v>
      </c>
      <c r="M3343" s="7">
        <v>0</v>
      </c>
      <c r="N3343" s="7">
        <v>39</v>
      </c>
      <c r="O3343" s="7">
        <f>IFERROR(VLOOKUP(SiscoTable[[#This Row],[Código]],Hoja2!A:B,2,0)*SiscoTable[[#This Row],[Stock_actual]],0)</f>
        <v>499.20000000000005</v>
      </c>
      <c r="P3343" s="6" t="s">
        <v>1069</v>
      </c>
      <c r="Q3343" s="7">
        <v>11</v>
      </c>
      <c r="R3343" s="7">
        <v>0</v>
      </c>
      <c r="S3343" s="7" t="s">
        <v>11926</v>
      </c>
      <c r="BI3343"/>
      <c r="BJ3343"/>
    </row>
    <row r="3344" spans="2:62" x14ac:dyDescent="0.4">
      <c r="B3344" s="1">
        <v>17203</v>
      </c>
      <c r="C3344" s="6" t="s">
        <v>30</v>
      </c>
      <c r="D3344" s="6" t="s">
        <v>25</v>
      </c>
      <c r="E3344" s="6" t="s">
        <v>3268</v>
      </c>
      <c r="F3344" s="6" t="s">
        <v>7197</v>
      </c>
      <c r="G3344" s="6" t="s">
        <v>7554</v>
      </c>
      <c r="H3344" s="6" t="s">
        <v>7560</v>
      </c>
      <c r="I3344" s="6" t="s">
        <v>7665</v>
      </c>
      <c r="J3344" s="6" t="s">
        <v>5</v>
      </c>
      <c r="K3344" s="7">
        <v>119.83</v>
      </c>
      <c r="L3344" s="7">
        <f>IFERROR(VLOOKUP(SiscoTable[[#This Row],[Código]],Hoja2!A:B,2,0)*SiscoTable[[#This Row],[Provta(Uns)]],0)</f>
        <v>119.83</v>
      </c>
      <c r="M3344" s="7">
        <v>0</v>
      </c>
      <c r="N3344" s="7">
        <v>256</v>
      </c>
      <c r="O3344" s="7">
        <f>IFERROR(VLOOKUP(SiscoTable[[#This Row],[Código]],Hoja2!A:B,2,0)*SiscoTable[[#This Row],[Stock_actual]],0)</f>
        <v>256</v>
      </c>
      <c r="P3344" s="6" t="s">
        <v>518</v>
      </c>
      <c r="Q3344" s="7">
        <v>132</v>
      </c>
      <c r="R3344" s="7">
        <v>0</v>
      </c>
      <c r="S3344" s="7" t="s">
        <v>11928</v>
      </c>
      <c r="BI3344"/>
      <c r="BJ3344"/>
    </row>
    <row r="3345" spans="2:62" x14ac:dyDescent="0.4">
      <c r="B3345" s="1">
        <v>17204</v>
      </c>
      <c r="C3345" s="6" t="s">
        <v>30</v>
      </c>
      <c r="D3345" s="6" t="s">
        <v>25</v>
      </c>
      <c r="E3345" s="6" t="s">
        <v>3268</v>
      </c>
      <c r="F3345" s="6" t="s">
        <v>3269</v>
      </c>
      <c r="G3345" s="6" t="s">
        <v>4781</v>
      </c>
      <c r="H3345" s="6" t="s">
        <v>1066</v>
      </c>
      <c r="I3345" s="6" t="s">
        <v>4784</v>
      </c>
      <c r="J3345" s="6" t="s">
        <v>5</v>
      </c>
      <c r="K3345" s="7">
        <v>16.829999999999998</v>
      </c>
      <c r="L3345" s="7">
        <f>IFERROR(VLOOKUP(SiscoTable[[#This Row],[Código]],Hoja2!A:B,2,0)*SiscoTable[[#This Row],[Provta(Uns)]],0)</f>
        <v>65.636999999999986</v>
      </c>
      <c r="M3345" s="7">
        <v>0</v>
      </c>
      <c r="N3345" s="7">
        <v>0</v>
      </c>
      <c r="O3345" s="7">
        <f>IFERROR(VLOOKUP(SiscoTable[[#This Row],[Código]],Hoja2!A:B,2,0)*SiscoTable[[#This Row],[Stock_actual]],0)</f>
        <v>0</v>
      </c>
      <c r="P3345" s="6" t="s">
        <v>7</v>
      </c>
      <c r="Q3345" s="7">
        <v>18</v>
      </c>
      <c r="R3345" s="7">
        <v>33.6</v>
      </c>
      <c r="S3345" s="7" t="s">
        <v>11927</v>
      </c>
      <c r="BI3345"/>
      <c r="BJ3345"/>
    </row>
    <row r="3346" spans="2:62" x14ac:dyDescent="0.4">
      <c r="B3346" s="1">
        <v>17205</v>
      </c>
      <c r="C3346" s="6" t="s">
        <v>8</v>
      </c>
      <c r="D3346" s="6" t="s">
        <v>8</v>
      </c>
      <c r="E3346" s="6" t="s">
        <v>3268</v>
      </c>
      <c r="F3346" s="6" t="s">
        <v>3269</v>
      </c>
      <c r="G3346" s="6" t="s">
        <v>3479</v>
      </c>
      <c r="H3346" s="6" t="s">
        <v>3481</v>
      </c>
      <c r="I3346" s="6" t="s">
        <v>3621</v>
      </c>
      <c r="J3346" s="6" t="s">
        <v>5</v>
      </c>
      <c r="K3346" s="7">
        <v>0</v>
      </c>
      <c r="L3346" s="7">
        <f>IFERROR(VLOOKUP(SiscoTable[[#This Row],[Código]],Hoja2!A:B,2,0)*SiscoTable[[#This Row],[Provta(Uns)]],0)</f>
        <v>0</v>
      </c>
      <c r="M3346" s="7">
        <v>0</v>
      </c>
      <c r="N3346" s="7">
        <v>0</v>
      </c>
      <c r="O3346" s="7">
        <f>IFERROR(VLOOKUP(SiscoTable[[#This Row],[Código]],Hoja2!A:B,2,0)*SiscoTable[[#This Row],[Stock_actual]],0)</f>
        <v>0</v>
      </c>
      <c r="P3346" s="6" t="s">
        <v>7</v>
      </c>
      <c r="Q3346" s="7">
        <v>0</v>
      </c>
      <c r="R3346" s="7">
        <v>0</v>
      </c>
      <c r="S3346" s="7" t="s">
        <v>11928</v>
      </c>
      <c r="BI3346"/>
      <c r="BJ3346"/>
    </row>
    <row r="3347" spans="2:62" x14ac:dyDescent="0.4">
      <c r="B3347" s="1">
        <v>17207</v>
      </c>
      <c r="C3347" s="6" t="s">
        <v>30</v>
      </c>
      <c r="D3347" s="6" t="s">
        <v>25</v>
      </c>
      <c r="E3347" s="6" t="s">
        <v>3268</v>
      </c>
      <c r="F3347" s="6" t="s">
        <v>3269</v>
      </c>
      <c r="G3347" s="6" t="s">
        <v>3479</v>
      </c>
      <c r="H3347" s="6" t="s">
        <v>3481</v>
      </c>
      <c r="I3347" s="6" t="s">
        <v>3550</v>
      </c>
      <c r="J3347" s="6" t="s">
        <v>5</v>
      </c>
      <c r="K3347" s="7">
        <v>51.5</v>
      </c>
      <c r="L3347" s="7">
        <f>IFERROR(VLOOKUP(SiscoTable[[#This Row],[Código]],Hoja2!A:B,2,0)*SiscoTable[[#This Row],[Provta(Uns)]],0)</f>
        <v>118.44999999999999</v>
      </c>
      <c r="M3347" s="7">
        <v>0</v>
      </c>
      <c r="N3347" s="7">
        <v>-2</v>
      </c>
      <c r="O3347" s="7">
        <f>IFERROR(VLOOKUP(SiscoTable[[#This Row],[Código]],Hoja2!A:B,2,0)*SiscoTable[[#This Row],[Stock_actual]],0)</f>
        <v>-4.5999999999999996</v>
      </c>
      <c r="P3347" s="6" t="s">
        <v>7</v>
      </c>
      <c r="Q3347" s="7">
        <v>57</v>
      </c>
      <c r="R3347" s="7">
        <v>103.2</v>
      </c>
      <c r="S3347" s="7" t="s">
        <v>11928</v>
      </c>
      <c r="BI3347"/>
      <c r="BJ3347"/>
    </row>
    <row r="3348" spans="2:62" x14ac:dyDescent="0.4">
      <c r="B3348" s="1">
        <v>17208</v>
      </c>
      <c r="C3348" s="6" t="s">
        <v>8</v>
      </c>
      <c r="D3348" s="6" t="s">
        <v>8</v>
      </c>
      <c r="E3348" s="6" t="s">
        <v>3268</v>
      </c>
      <c r="F3348" s="6" t="s">
        <v>3269</v>
      </c>
      <c r="G3348" s="6" t="s">
        <v>3479</v>
      </c>
      <c r="H3348" s="6" t="s">
        <v>3481</v>
      </c>
      <c r="I3348" s="6" t="s">
        <v>3622</v>
      </c>
      <c r="J3348" s="6" t="s">
        <v>5</v>
      </c>
      <c r="K3348" s="7">
        <v>0</v>
      </c>
      <c r="L3348" s="7">
        <f>IFERROR(VLOOKUP(SiscoTable[[#This Row],[Código]],Hoja2!A:B,2,0)*SiscoTable[[#This Row],[Provta(Uns)]],0)</f>
        <v>0</v>
      </c>
      <c r="M3348" s="7">
        <v>0</v>
      </c>
      <c r="N3348" s="7">
        <v>0</v>
      </c>
      <c r="O3348" s="7">
        <f>IFERROR(VLOOKUP(SiscoTable[[#This Row],[Código]],Hoja2!A:B,2,0)*SiscoTable[[#This Row],[Stock_actual]],0)</f>
        <v>0</v>
      </c>
      <c r="P3348" s="6" t="s">
        <v>7</v>
      </c>
      <c r="Q3348" s="7">
        <v>0</v>
      </c>
      <c r="R3348" s="7">
        <v>0</v>
      </c>
      <c r="S3348" s="7" t="s">
        <v>11928</v>
      </c>
      <c r="BI3348"/>
      <c r="BJ3348"/>
    </row>
    <row r="3349" spans="2:62" x14ac:dyDescent="0.4">
      <c r="B3349" s="1">
        <v>17210</v>
      </c>
      <c r="C3349" s="6" t="s">
        <v>8</v>
      </c>
      <c r="D3349" s="6" t="s">
        <v>8</v>
      </c>
      <c r="E3349" s="6" t="s">
        <v>3268</v>
      </c>
      <c r="F3349" s="6" t="s">
        <v>3269</v>
      </c>
      <c r="G3349" s="6" t="s">
        <v>5543</v>
      </c>
      <c r="H3349" s="6" t="s">
        <v>5571</v>
      </c>
      <c r="I3349" s="6" t="s">
        <v>5669</v>
      </c>
      <c r="J3349" s="6" t="s">
        <v>5</v>
      </c>
      <c r="K3349" s="7">
        <v>0</v>
      </c>
      <c r="L3349" s="7">
        <f>IFERROR(VLOOKUP(SiscoTable[[#This Row],[Código]],Hoja2!A:B,2,0)*SiscoTable[[#This Row],[Provta(Uns)]],0)</f>
        <v>0</v>
      </c>
      <c r="M3349" s="7">
        <v>0</v>
      </c>
      <c r="N3349" s="7">
        <v>0</v>
      </c>
      <c r="O3349" s="7">
        <f>IFERROR(VLOOKUP(SiscoTable[[#This Row],[Código]],Hoja2!A:B,2,0)*SiscoTable[[#This Row],[Stock_actual]],0)</f>
        <v>0</v>
      </c>
      <c r="P3349" s="6" t="s">
        <v>7</v>
      </c>
      <c r="Q3349" s="7">
        <v>0</v>
      </c>
      <c r="R3349" s="7">
        <v>0</v>
      </c>
      <c r="S3349" s="7" t="s">
        <v>11925</v>
      </c>
      <c r="BI3349"/>
      <c r="BJ3349"/>
    </row>
    <row r="3350" spans="2:62" x14ac:dyDescent="0.4">
      <c r="B3350" s="1">
        <v>17212</v>
      </c>
      <c r="C3350" s="6" t="s">
        <v>8</v>
      </c>
      <c r="D3350" s="6" t="s">
        <v>8</v>
      </c>
      <c r="E3350" s="6" t="s">
        <v>3268</v>
      </c>
      <c r="F3350" s="6" t="s">
        <v>3269</v>
      </c>
      <c r="G3350" s="6" t="s">
        <v>5543</v>
      </c>
      <c r="H3350" s="6" t="s">
        <v>5571</v>
      </c>
      <c r="I3350" s="6" t="s">
        <v>5670</v>
      </c>
      <c r="J3350" s="6" t="s">
        <v>5</v>
      </c>
      <c r="K3350" s="7">
        <v>0</v>
      </c>
      <c r="L3350" s="7">
        <f>IFERROR(VLOOKUP(SiscoTable[[#This Row],[Código]],Hoja2!A:B,2,0)*SiscoTable[[#This Row],[Provta(Uns)]],0)</f>
        <v>0</v>
      </c>
      <c r="M3350" s="7">
        <v>0</v>
      </c>
      <c r="N3350" s="7">
        <v>0</v>
      </c>
      <c r="O3350" s="7">
        <f>IFERROR(VLOOKUP(SiscoTable[[#This Row],[Código]],Hoja2!A:B,2,0)*SiscoTable[[#This Row],[Stock_actual]],0)</f>
        <v>0</v>
      </c>
      <c r="P3350" s="6" t="s">
        <v>7</v>
      </c>
      <c r="Q3350" s="7">
        <v>0</v>
      </c>
      <c r="R3350" s="7">
        <v>0</v>
      </c>
      <c r="S3350" s="7" t="s">
        <v>11925</v>
      </c>
      <c r="BI3350"/>
      <c r="BJ3350"/>
    </row>
    <row r="3351" spans="2:62" x14ac:dyDescent="0.4">
      <c r="B3351" s="1">
        <v>17213</v>
      </c>
      <c r="C3351" s="6" t="s">
        <v>8</v>
      </c>
      <c r="D3351" s="6" t="s">
        <v>8</v>
      </c>
      <c r="E3351" s="6" t="s">
        <v>3268</v>
      </c>
      <c r="F3351" s="6" t="s">
        <v>3269</v>
      </c>
      <c r="G3351" s="6" t="s">
        <v>5543</v>
      </c>
      <c r="H3351" s="6" t="s">
        <v>5571</v>
      </c>
      <c r="I3351" s="6" t="s">
        <v>5671</v>
      </c>
      <c r="J3351" s="6" t="s">
        <v>5</v>
      </c>
      <c r="K3351" s="7">
        <v>0</v>
      </c>
      <c r="L3351" s="7">
        <f>IFERROR(VLOOKUP(SiscoTable[[#This Row],[Código]],Hoja2!A:B,2,0)*SiscoTable[[#This Row],[Provta(Uns)]],0)</f>
        <v>0</v>
      </c>
      <c r="M3351" s="7">
        <v>0</v>
      </c>
      <c r="N3351" s="7">
        <v>0</v>
      </c>
      <c r="O3351" s="7">
        <f>IFERROR(VLOOKUP(SiscoTable[[#This Row],[Código]],Hoja2!A:B,2,0)*SiscoTable[[#This Row],[Stock_actual]],0)</f>
        <v>0</v>
      </c>
      <c r="P3351" s="6" t="s">
        <v>7</v>
      </c>
      <c r="Q3351" s="7">
        <v>0</v>
      </c>
      <c r="R3351" s="7">
        <v>0</v>
      </c>
      <c r="S3351" s="7" t="s">
        <v>11925</v>
      </c>
      <c r="BI3351"/>
      <c r="BJ3351"/>
    </row>
    <row r="3352" spans="2:62" x14ac:dyDescent="0.4">
      <c r="B3352" s="1">
        <v>17214</v>
      </c>
      <c r="C3352" s="6" t="s">
        <v>8</v>
      </c>
      <c r="D3352" s="6" t="s">
        <v>8</v>
      </c>
      <c r="E3352" s="6" t="s">
        <v>3268</v>
      </c>
      <c r="F3352" s="6" t="s">
        <v>3269</v>
      </c>
      <c r="G3352" s="6" t="s">
        <v>5543</v>
      </c>
      <c r="H3352" s="6" t="s">
        <v>5571</v>
      </c>
      <c r="I3352" s="6" t="s">
        <v>5672</v>
      </c>
      <c r="J3352" s="6" t="s">
        <v>5</v>
      </c>
      <c r="K3352" s="7">
        <v>0</v>
      </c>
      <c r="L3352" s="7">
        <f>IFERROR(VLOOKUP(SiscoTable[[#This Row],[Código]],Hoja2!A:B,2,0)*SiscoTable[[#This Row],[Provta(Uns)]],0)</f>
        <v>0</v>
      </c>
      <c r="M3352" s="7">
        <v>0</v>
      </c>
      <c r="N3352" s="7">
        <v>0</v>
      </c>
      <c r="O3352" s="7">
        <f>IFERROR(VLOOKUP(SiscoTable[[#This Row],[Código]],Hoja2!A:B,2,0)*SiscoTable[[#This Row],[Stock_actual]],0)</f>
        <v>0</v>
      </c>
      <c r="P3352" s="6" t="s">
        <v>7</v>
      </c>
      <c r="Q3352" s="7">
        <v>0</v>
      </c>
      <c r="R3352" s="7">
        <v>0</v>
      </c>
      <c r="S3352" s="7" t="s">
        <v>11925</v>
      </c>
      <c r="BI3352"/>
      <c r="BJ3352"/>
    </row>
    <row r="3353" spans="2:62" x14ac:dyDescent="0.4">
      <c r="B3353" s="1">
        <v>17215</v>
      </c>
      <c r="C3353" s="6" t="s">
        <v>8</v>
      </c>
      <c r="D3353" s="6" t="s">
        <v>8</v>
      </c>
      <c r="E3353" s="6" t="s">
        <v>3268</v>
      </c>
      <c r="F3353" s="6" t="s">
        <v>3269</v>
      </c>
      <c r="G3353" s="6" t="s">
        <v>5543</v>
      </c>
      <c r="H3353" s="6" t="s">
        <v>5571</v>
      </c>
      <c r="I3353" s="6" t="s">
        <v>5673</v>
      </c>
      <c r="J3353" s="6" t="s">
        <v>5</v>
      </c>
      <c r="K3353" s="7">
        <v>0</v>
      </c>
      <c r="L3353" s="7">
        <f>IFERROR(VLOOKUP(SiscoTable[[#This Row],[Código]],Hoja2!A:B,2,0)*SiscoTable[[#This Row],[Provta(Uns)]],0)</f>
        <v>0</v>
      </c>
      <c r="M3353" s="7">
        <v>0</v>
      </c>
      <c r="N3353" s="7">
        <v>0</v>
      </c>
      <c r="O3353" s="7">
        <f>IFERROR(VLOOKUP(SiscoTable[[#This Row],[Código]],Hoja2!A:B,2,0)*SiscoTable[[#This Row],[Stock_actual]],0)</f>
        <v>0</v>
      </c>
      <c r="P3353" s="6" t="s">
        <v>7</v>
      </c>
      <c r="Q3353" s="7">
        <v>0</v>
      </c>
      <c r="R3353" s="7">
        <v>0</v>
      </c>
      <c r="S3353" s="7" t="s">
        <v>11925</v>
      </c>
      <c r="BI3353"/>
      <c r="BJ3353"/>
    </row>
    <row r="3354" spans="2:62" x14ac:dyDescent="0.4">
      <c r="B3354" s="1">
        <v>17216</v>
      </c>
      <c r="C3354" s="6" t="s">
        <v>30</v>
      </c>
      <c r="D3354" s="6" t="s">
        <v>25</v>
      </c>
      <c r="E3354" s="6" t="s">
        <v>3268</v>
      </c>
      <c r="F3354" s="6" t="s">
        <v>3269</v>
      </c>
      <c r="G3354" s="6" t="s">
        <v>5543</v>
      </c>
      <c r="H3354" s="6" t="s">
        <v>5573</v>
      </c>
      <c r="I3354" s="6" t="s">
        <v>5606</v>
      </c>
      <c r="J3354" s="6" t="s">
        <v>5</v>
      </c>
      <c r="K3354" s="7">
        <v>58.17</v>
      </c>
      <c r="L3354" s="7">
        <f>IFERROR(VLOOKUP(SiscoTable[[#This Row],[Código]],Hoja2!A:B,2,0)*SiscoTable[[#This Row],[Provta(Uns)]],0)</f>
        <v>93.072000000000003</v>
      </c>
      <c r="M3354" s="7">
        <v>60</v>
      </c>
      <c r="N3354" s="7">
        <v>0</v>
      </c>
      <c r="O3354" s="7">
        <f>IFERROR(VLOOKUP(SiscoTable[[#This Row],[Código]],Hoja2!A:B,2,0)*SiscoTable[[#This Row],[Stock_actual]],0)</f>
        <v>0</v>
      </c>
      <c r="P3354" s="6" t="s">
        <v>7</v>
      </c>
      <c r="Q3354" s="7">
        <v>64</v>
      </c>
      <c r="R3354" s="7">
        <v>56.399999999999991</v>
      </c>
      <c r="S3354" s="7" t="s">
        <v>11925</v>
      </c>
      <c r="BI3354"/>
      <c r="BJ3354"/>
    </row>
    <row r="3355" spans="2:62" x14ac:dyDescent="0.4">
      <c r="B3355" s="1">
        <v>17217</v>
      </c>
      <c r="C3355" s="6" t="s">
        <v>8</v>
      </c>
      <c r="D3355" s="6" t="s">
        <v>30</v>
      </c>
      <c r="E3355" s="6" t="s">
        <v>3268</v>
      </c>
      <c r="F3355" s="6" t="s">
        <v>3269</v>
      </c>
      <c r="G3355" s="6" t="s">
        <v>5543</v>
      </c>
      <c r="H3355" s="6" t="s">
        <v>5571</v>
      </c>
      <c r="I3355" s="6" t="s">
        <v>5674</v>
      </c>
      <c r="J3355" s="6" t="s">
        <v>5</v>
      </c>
      <c r="K3355" s="7">
        <v>18</v>
      </c>
      <c r="L3355" s="7">
        <f>IFERROR(VLOOKUP(SiscoTable[[#This Row],[Código]],Hoja2!A:B,2,0)*SiscoTable[[#This Row],[Provta(Uns)]],0)</f>
        <v>25.2</v>
      </c>
      <c r="M3355" s="7">
        <v>48</v>
      </c>
      <c r="N3355" s="7">
        <v>0</v>
      </c>
      <c r="O3355" s="7">
        <f>IFERROR(VLOOKUP(SiscoTable[[#This Row],[Código]],Hoja2!A:B,2,0)*SiscoTable[[#This Row],[Stock_actual]],0)</f>
        <v>0</v>
      </c>
      <c r="P3355" s="6" t="s">
        <v>7</v>
      </c>
      <c r="Q3355" s="7">
        <v>20</v>
      </c>
      <c r="R3355" s="7">
        <v>0</v>
      </c>
      <c r="S3355" s="7" t="s">
        <v>11925</v>
      </c>
      <c r="BI3355"/>
      <c r="BJ3355"/>
    </row>
    <row r="3356" spans="2:62" x14ac:dyDescent="0.4">
      <c r="B3356" s="1">
        <v>17218</v>
      </c>
      <c r="C3356" s="6" t="s">
        <v>25</v>
      </c>
      <c r="D3356" s="6" t="s">
        <v>25</v>
      </c>
      <c r="E3356" s="6" t="s">
        <v>3268</v>
      </c>
      <c r="F3356" s="6" t="s">
        <v>6803</v>
      </c>
      <c r="G3356" s="6" t="s">
        <v>6852</v>
      </c>
      <c r="H3356" s="6" t="s">
        <v>6859</v>
      </c>
      <c r="I3356" s="6" t="s">
        <v>6858</v>
      </c>
      <c r="J3356" s="6" t="s">
        <v>5</v>
      </c>
      <c r="K3356" s="7">
        <v>157.16999999999999</v>
      </c>
      <c r="L3356" s="7">
        <f>IFERROR(VLOOKUP(SiscoTable[[#This Row],[Código]],Hoja2!A:B,2,0)*SiscoTable[[#This Row],[Provta(Uns)]],0)</f>
        <v>345.774</v>
      </c>
      <c r="M3356" s="7">
        <v>0</v>
      </c>
      <c r="N3356" s="7">
        <v>106</v>
      </c>
      <c r="O3356" s="7">
        <f>IFERROR(VLOOKUP(SiscoTable[[#This Row],[Código]],Hoja2!A:B,2,0)*SiscoTable[[#This Row],[Stock_actual]],0)</f>
        <v>233.20000000000002</v>
      </c>
      <c r="P3356" s="6" t="s">
        <v>218</v>
      </c>
      <c r="Q3356" s="7">
        <v>173</v>
      </c>
      <c r="R3356" s="7">
        <v>313.20000000000005</v>
      </c>
      <c r="S3356" s="7" t="s">
        <v>11925</v>
      </c>
      <c r="BI3356"/>
      <c r="BJ3356"/>
    </row>
    <row r="3357" spans="2:62" x14ac:dyDescent="0.4">
      <c r="B3357" s="1">
        <v>17219</v>
      </c>
      <c r="C3357" s="6" t="s">
        <v>25</v>
      </c>
      <c r="D3357" s="6" t="s">
        <v>25</v>
      </c>
      <c r="E3357" s="6" t="s">
        <v>3268</v>
      </c>
      <c r="F3357" s="6" t="s">
        <v>6803</v>
      </c>
      <c r="G3357" s="6" t="s">
        <v>6852</v>
      </c>
      <c r="H3357" s="6" t="s">
        <v>6861</v>
      </c>
      <c r="I3357" s="6" t="s">
        <v>6860</v>
      </c>
      <c r="J3357" s="6" t="s">
        <v>5</v>
      </c>
      <c r="K3357" s="7">
        <v>236.33</v>
      </c>
      <c r="L3357" s="7">
        <f>IFERROR(VLOOKUP(SiscoTable[[#This Row],[Código]],Hoja2!A:B,2,0)*SiscoTable[[#This Row],[Provta(Uns)]],0)</f>
        <v>519.92600000000004</v>
      </c>
      <c r="M3357" s="7">
        <v>0</v>
      </c>
      <c r="N3357" s="7">
        <v>186</v>
      </c>
      <c r="O3357" s="7">
        <f>IFERROR(VLOOKUP(SiscoTable[[#This Row],[Código]],Hoja2!A:B,2,0)*SiscoTable[[#This Row],[Stock_actual]],0)</f>
        <v>409.20000000000005</v>
      </c>
      <c r="P3357" s="6" t="s">
        <v>751</v>
      </c>
      <c r="Q3357" s="7">
        <v>260</v>
      </c>
      <c r="R3357" s="7">
        <v>475.91999999999996</v>
      </c>
      <c r="S3357" s="7" t="s">
        <v>11925</v>
      </c>
      <c r="BI3357"/>
      <c r="BJ3357"/>
    </row>
    <row r="3358" spans="2:62" x14ac:dyDescent="0.4">
      <c r="B3358" s="1">
        <v>17222</v>
      </c>
      <c r="C3358" s="6" t="s">
        <v>30</v>
      </c>
      <c r="D3358" s="6" t="s">
        <v>25</v>
      </c>
      <c r="E3358" s="6" t="s">
        <v>3268</v>
      </c>
      <c r="F3358" s="6" t="s">
        <v>6803</v>
      </c>
      <c r="G3358" s="6" t="s">
        <v>4781</v>
      </c>
      <c r="H3358" s="6" t="s">
        <v>7173</v>
      </c>
      <c r="I3358" s="6" t="s">
        <v>7172</v>
      </c>
      <c r="J3358" s="6" t="s">
        <v>5</v>
      </c>
      <c r="K3358" s="7">
        <v>23.83</v>
      </c>
      <c r="L3358" s="7">
        <f>IFERROR(VLOOKUP(SiscoTable[[#This Row],[Código]],Hoja2!A:B,2,0)*SiscoTable[[#This Row],[Provta(Uns)]],0)</f>
        <v>59.574999999999996</v>
      </c>
      <c r="M3358" s="7">
        <v>0</v>
      </c>
      <c r="N3358" s="7">
        <v>1</v>
      </c>
      <c r="O3358" s="7">
        <f>IFERROR(VLOOKUP(SiscoTable[[#This Row],[Código]],Hoja2!A:B,2,0)*SiscoTable[[#This Row],[Stock_actual]],0)</f>
        <v>2.5</v>
      </c>
      <c r="P3358" s="6" t="s">
        <v>24</v>
      </c>
      <c r="Q3358" s="7">
        <v>26</v>
      </c>
      <c r="R3358" s="7">
        <v>47.190000000000005</v>
      </c>
      <c r="S3358" s="7" t="s">
        <v>11925</v>
      </c>
      <c r="BI3358"/>
      <c r="BJ3358"/>
    </row>
    <row r="3359" spans="2:62" x14ac:dyDescent="0.4">
      <c r="B3359" s="1">
        <v>17228</v>
      </c>
      <c r="C3359" s="6" t="s">
        <v>25</v>
      </c>
      <c r="D3359" s="6" t="s">
        <v>25</v>
      </c>
      <c r="E3359" s="6" t="s">
        <v>3268</v>
      </c>
      <c r="F3359" s="6" t="s">
        <v>6803</v>
      </c>
      <c r="G3359" s="6" t="s">
        <v>6804</v>
      </c>
      <c r="H3359" s="6" t="s">
        <v>6811</v>
      </c>
      <c r="I3359" s="6" t="s">
        <v>6810</v>
      </c>
      <c r="J3359" s="6" t="s">
        <v>5</v>
      </c>
      <c r="K3359" s="7">
        <v>118.5</v>
      </c>
      <c r="L3359" s="7">
        <f>IFERROR(VLOOKUP(SiscoTable[[#This Row],[Código]],Hoja2!A:B,2,0)*SiscoTable[[#This Row],[Provta(Uns)]],0)</f>
        <v>142.19999999999999</v>
      </c>
      <c r="M3359" s="7">
        <v>0</v>
      </c>
      <c r="N3359" s="7">
        <v>148</v>
      </c>
      <c r="O3359" s="7">
        <f>IFERROR(VLOOKUP(SiscoTable[[#This Row],[Código]],Hoja2!A:B,2,0)*SiscoTable[[#This Row],[Stock_actual]],0)</f>
        <v>177.6</v>
      </c>
      <c r="P3359" s="6" t="s">
        <v>516</v>
      </c>
      <c r="Q3359" s="7">
        <v>130</v>
      </c>
      <c r="R3359" s="7">
        <v>0</v>
      </c>
      <c r="S3359" s="7" t="s">
        <v>11925</v>
      </c>
      <c r="BI3359"/>
      <c r="BJ3359"/>
    </row>
    <row r="3360" spans="2:62" x14ac:dyDescent="0.4">
      <c r="B3360" s="1">
        <v>17229</v>
      </c>
      <c r="C3360" s="6" t="s">
        <v>30</v>
      </c>
      <c r="D3360" s="6" t="s">
        <v>30</v>
      </c>
      <c r="E3360" s="6" t="s">
        <v>3268</v>
      </c>
      <c r="F3360" s="6" t="s">
        <v>6803</v>
      </c>
      <c r="G3360" s="6" t="s">
        <v>4781</v>
      </c>
      <c r="H3360" s="6" t="s">
        <v>7175</v>
      </c>
      <c r="I3360" s="6" t="s">
        <v>7174</v>
      </c>
      <c r="J3360" s="6" t="s">
        <v>5</v>
      </c>
      <c r="K3360" s="7">
        <v>4.83</v>
      </c>
      <c r="L3360" s="7">
        <f>IFERROR(VLOOKUP(SiscoTable[[#This Row],[Código]],Hoja2!A:B,2,0)*SiscoTable[[#This Row],[Provta(Uns)]],0)</f>
        <v>16.905000000000001</v>
      </c>
      <c r="M3360" s="7">
        <v>0</v>
      </c>
      <c r="N3360" s="7">
        <v>0</v>
      </c>
      <c r="O3360" s="7">
        <f>IFERROR(VLOOKUP(SiscoTable[[#This Row],[Código]],Hoja2!A:B,2,0)*SiscoTable[[#This Row],[Stock_actual]],0)</f>
        <v>0</v>
      </c>
      <c r="P3360" s="6" t="s">
        <v>7</v>
      </c>
      <c r="Q3360" s="7">
        <v>5</v>
      </c>
      <c r="R3360" s="7">
        <v>9.6</v>
      </c>
      <c r="S3360" s="7" t="s">
        <v>11925</v>
      </c>
      <c r="BI3360"/>
      <c r="BJ3360"/>
    </row>
    <row r="3361" spans="2:62" x14ac:dyDescent="0.4">
      <c r="B3361" s="1">
        <v>17232</v>
      </c>
      <c r="C3361" s="6" t="s">
        <v>8</v>
      </c>
      <c r="D3361" s="6" t="s">
        <v>8</v>
      </c>
      <c r="E3361" s="6" t="s">
        <v>8482</v>
      </c>
      <c r="F3361" s="6" t="s">
        <v>10720</v>
      </c>
      <c r="G3361" s="6" t="s">
        <v>10957</v>
      </c>
      <c r="H3361" s="6" t="s">
        <v>10002</v>
      </c>
      <c r="I3361" s="6" t="s">
        <v>10958</v>
      </c>
      <c r="J3361" s="6" t="s">
        <v>5</v>
      </c>
      <c r="K3361" s="7">
        <v>0</v>
      </c>
      <c r="L3361" s="7">
        <f>IFERROR(VLOOKUP(SiscoTable[[#This Row],[Código]],Hoja2!A:B,2,0)*SiscoTable[[#This Row],[Provta(Uns)]],0)</f>
        <v>0</v>
      </c>
      <c r="M3361" s="7">
        <v>0</v>
      </c>
      <c r="N3361" s="7">
        <v>0</v>
      </c>
      <c r="O3361" s="7">
        <f>IFERROR(VLOOKUP(SiscoTable[[#This Row],[Código]],Hoja2!A:B,2,0)*SiscoTable[[#This Row],[Stock_actual]],0)</f>
        <v>0</v>
      </c>
      <c r="P3361" s="6" t="s">
        <v>7</v>
      </c>
      <c r="Q3361" s="7">
        <v>0</v>
      </c>
      <c r="R3361" s="7">
        <v>0</v>
      </c>
      <c r="S3361" s="7" t="s">
        <v>11926</v>
      </c>
      <c r="BI3361"/>
      <c r="BJ3361"/>
    </row>
    <row r="3362" spans="2:62" x14ac:dyDescent="0.4">
      <c r="B3362" s="1">
        <v>17233</v>
      </c>
      <c r="C3362" s="6" t="s">
        <v>8</v>
      </c>
      <c r="D3362" s="6" t="s">
        <v>8</v>
      </c>
      <c r="E3362" s="6" t="s">
        <v>8482</v>
      </c>
      <c r="F3362" s="6" t="s">
        <v>1736</v>
      </c>
      <c r="G3362" s="6" t="s">
        <v>10563</v>
      </c>
      <c r="H3362" s="6" t="s">
        <v>10588</v>
      </c>
      <c r="I3362" s="6" t="s">
        <v>10587</v>
      </c>
      <c r="J3362" s="6" t="s">
        <v>5</v>
      </c>
      <c r="K3362" s="7">
        <v>0</v>
      </c>
      <c r="L3362" s="7">
        <f>IFERROR(VLOOKUP(SiscoTable[[#This Row],[Código]],Hoja2!A:B,2,0)*SiscoTable[[#This Row],[Provta(Uns)]],0)</f>
        <v>0</v>
      </c>
      <c r="M3362" s="7">
        <v>0</v>
      </c>
      <c r="N3362" s="7">
        <v>0</v>
      </c>
      <c r="O3362" s="7">
        <f>IFERROR(VLOOKUP(SiscoTable[[#This Row],[Código]],Hoja2!A:B,2,0)*SiscoTable[[#This Row],[Stock_actual]],0)</f>
        <v>0</v>
      </c>
      <c r="P3362" s="6" t="s">
        <v>7</v>
      </c>
      <c r="Q3362" s="7">
        <v>0</v>
      </c>
      <c r="R3362" s="7">
        <v>0</v>
      </c>
      <c r="S3362" s="7" t="s">
        <v>11926</v>
      </c>
      <c r="BI3362"/>
      <c r="BJ3362"/>
    </row>
    <row r="3363" spans="2:62" x14ac:dyDescent="0.4">
      <c r="B3363" s="1">
        <v>17234</v>
      </c>
      <c r="C3363" s="6" t="s">
        <v>8</v>
      </c>
      <c r="D3363" s="6" t="s">
        <v>8</v>
      </c>
      <c r="E3363" s="6" t="s">
        <v>8482</v>
      </c>
      <c r="F3363" s="6" t="s">
        <v>9030</v>
      </c>
      <c r="G3363" s="6" t="s">
        <v>10155</v>
      </c>
      <c r="H3363" s="6" t="s">
        <v>10157</v>
      </c>
      <c r="I3363" s="6" t="s">
        <v>10161</v>
      </c>
      <c r="J3363" s="6" t="s">
        <v>5</v>
      </c>
      <c r="K3363" s="7">
        <v>2</v>
      </c>
      <c r="L3363" s="7">
        <f>IFERROR(VLOOKUP(SiscoTable[[#This Row],[Código]],Hoja2!A:B,2,0)*SiscoTable[[#This Row],[Provta(Uns)]],0)</f>
        <v>45.8</v>
      </c>
      <c r="M3363" s="7">
        <v>0</v>
      </c>
      <c r="N3363" s="7">
        <v>0</v>
      </c>
      <c r="O3363" s="7">
        <f>IFERROR(VLOOKUP(SiscoTable[[#This Row],[Código]],Hoja2!A:B,2,0)*SiscoTable[[#This Row],[Stock_actual]],0)</f>
        <v>0</v>
      </c>
      <c r="P3363" s="6" t="s">
        <v>7</v>
      </c>
      <c r="Q3363" s="7">
        <v>2</v>
      </c>
      <c r="R3363" s="7">
        <v>4.2</v>
      </c>
      <c r="S3363" s="7" t="s">
        <v>11926</v>
      </c>
      <c r="BI3363"/>
      <c r="BJ3363"/>
    </row>
    <row r="3364" spans="2:62" x14ac:dyDescent="0.4">
      <c r="B3364" s="1">
        <v>17235</v>
      </c>
      <c r="C3364" s="6" t="s">
        <v>30</v>
      </c>
      <c r="D3364" s="6" t="s">
        <v>8</v>
      </c>
      <c r="E3364" s="6" t="s">
        <v>8482</v>
      </c>
      <c r="F3364" s="6" t="s">
        <v>9030</v>
      </c>
      <c r="G3364" s="6" t="s">
        <v>10155</v>
      </c>
      <c r="H3364" s="6" t="s">
        <v>10157</v>
      </c>
      <c r="I3364" s="6" t="s">
        <v>10156</v>
      </c>
      <c r="J3364" s="6" t="s">
        <v>5</v>
      </c>
      <c r="K3364" s="7">
        <v>0</v>
      </c>
      <c r="L3364" s="7">
        <f>IFERROR(VLOOKUP(SiscoTable[[#This Row],[Código]],Hoja2!A:B,2,0)*SiscoTable[[#This Row],[Provta(Uns)]],0)</f>
        <v>0</v>
      </c>
      <c r="M3364" s="7">
        <v>0</v>
      </c>
      <c r="N3364" s="7">
        <v>0</v>
      </c>
      <c r="O3364" s="7">
        <f>IFERROR(VLOOKUP(SiscoTable[[#This Row],[Código]],Hoja2!A:B,2,0)*SiscoTable[[#This Row],[Stock_actual]],0)</f>
        <v>0</v>
      </c>
      <c r="P3364" s="6" t="s">
        <v>7</v>
      </c>
      <c r="Q3364" s="7">
        <v>0</v>
      </c>
      <c r="R3364" s="7">
        <v>0</v>
      </c>
      <c r="S3364" s="7" t="s">
        <v>11926</v>
      </c>
      <c r="BI3364"/>
      <c r="BJ3364"/>
    </row>
    <row r="3365" spans="2:62" x14ac:dyDescent="0.4">
      <c r="B3365" s="1">
        <v>17236</v>
      </c>
      <c r="C3365" s="6" t="s">
        <v>8</v>
      </c>
      <c r="D3365" s="6" t="s">
        <v>8</v>
      </c>
      <c r="E3365" s="6" t="s">
        <v>8482</v>
      </c>
      <c r="F3365" s="6" t="s">
        <v>10720</v>
      </c>
      <c r="G3365" s="6" t="s">
        <v>10981</v>
      </c>
      <c r="H3365" s="6" t="s">
        <v>10249</v>
      </c>
      <c r="I3365" s="6" t="s">
        <v>11032</v>
      </c>
      <c r="J3365" s="6" t="s">
        <v>5</v>
      </c>
      <c r="K3365" s="7">
        <v>0</v>
      </c>
      <c r="L3365" s="7">
        <f>IFERROR(VLOOKUP(SiscoTable[[#This Row],[Código]],Hoja2!A:B,2,0)*SiscoTable[[#This Row],[Provta(Uns)]],0)</f>
        <v>0</v>
      </c>
      <c r="M3365" s="7">
        <v>0</v>
      </c>
      <c r="N3365" s="7">
        <v>0</v>
      </c>
      <c r="O3365" s="7">
        <f>IFERROR(VLOOKUP(SiscoTable[[#This Row],[Código]],Hoja2!A:B,2,0)*SiscoTable[[#This Row],[Stock_actual]],0)</f>
        <v>0</v>
      </c>
      <c r="P3365" s="6" t="s">
        <v>7</v>
      </c>
      <c r="Q3365" s="7">
        <v>0</v>
      </c>
      <c r="R3365" s="7">
        <v>0</v>
      </c>
      <c r="S3365" s="7" t="s">
        <v>11926</v>
      </c>
      <c r="BI3365"/>
      <c r="BJ3365"/>
    </row>
    <row r="3366" spans="2:62" x14ac:dyDescent="0.4">
      <c r="B3366" s="1">
        <v>17237</v>
      </c>
      <c r="C3366" s="6" t="s">
        <v>8</v>
      </c>
      <c r="D3366" s="6" t="s">
        <v>8</v>
      </c>
      <c r="E3366" s="6" t="s">
        <v>8482</v>
      </c>
      <c r="F3366" s="6" t="s">
        <v>10720</v>
      </c>
      <c r="G3366" s="6" t="s">
        <v>10981</v>
      </c>
      <c r="H3366" s="6" t="s">
        <v>10249</v>
      </c>
      <c r="I3366" s="6" t="s">
        <v>11033</v>
      </c>
      <c r="J3366" s="6" t="s">
        <v>5</v>
      </c>
      <c r="K3366" s="7">
        <v>0.83</v>
      </c>
      <c r="L3366" s="7">
        <f>IFERROR(VLOOKUP(SiscoTable[[#This Row],[Código]],Hoja2!A:B,2,0)*SiscoTable[[#This Row],[Provta(Uns)]],0)</f>
        <v>10.457999999999998</v>
      </c>
      <c r="M3366" s="7">
        <v>0</v>
      </c>
      <c r="N3366" s="7">
        <v>11</v>
      </c>
      <c r="O3366" s="7">
        <f>IFERROR(VLOOKUP(SiscoTable[[#This Row],[Código]],Hoja2!A:B,2,0)*SiscoTable[[#This Row],[Stock_actual]],0)</f>
        <v>138.6</v>
      </c>
      <c r="P3366" s="6" t="s">
        <v>3924</v>
      </c>
      <c r="Q3366" s="7">
        <v>1</v>
      </c>
      <c r="R3366" s="7">
        <v>0</v>
      </c>
      <c r="S3366" s="7" t="s">
        <v>11926</v>
      </c>
      <c r="BI3366"/>
      <c r="BJ3366"/>
    </row>
    <row r="3367" spans="2:62" x14ac:dyDescent="0.4">
      <c r="B3367" s="1">
        <v>17238</v>
      </c>
      <c r="C3367" s="6" t="s">
        <v>30</v>
      </c>
      <c r="D3367" s="6" t="s">
        <v>30</v>
      </c>
      <c r="E3367" s="6" t="s">
        <v>8482</v>
      </c>
      <c r="F3367" s="6" t="s">
        <v>10720</v>
      </c>
      <c r="G3367" s="6" t="s">
        <v>10981</v>
      </c>
      <c r="H3367" s="6" t="s">
        <v>10249</v>
      </c>
      <c r="I3367" s="6" t="s">
        <v>10997</v>
      </c>
      <c r="J3367" s="6" t="s">
        <v>5</v>
      </c>
      <c r="K3367" s="7">
        <v>5</v>
      </c>
      <c r="L3367" s="7">
        <f>IFERROR(VLOOKUP(SiscoTable[[#This Row],[Código]],Hoja2!A:B,2,0)*SiscoTable[[#This Row],[Provta(Uns)]],0)</f>
        <v>36</v>
      </c>
      <c r="M3367" s="7">
        <v>0</v>
      </c>
      <c r="N3367" s="7">
        <v>10</v>
      </c>
      <c r="O3367" s="7">
        <f>IFERROR(VLOOKUP(SiscoTable[[#This Row],[Código]],Hoja2!A:B,2,0)*SiscoTable[[#This Row],[Stock_actual]],0)</f>
        <v>72</v>
      </c>
      <c r="P3367" s="6" t="s">
        <v>242</v>
      </c>
      <c r="Q3367" s="7">
        <v>6</v>
      </c>
      <c r="R3367" s="7">
        <v>0</v>
      </c>
      <c r="S3367" s="7" t="s">
        <v>11926</v>
      </c>
      <c r="BI3367"/>
      <c r="BJ3367"/>
    </row>
    <row r="3368" spans="2:62" x14ac:dyDescent="0.4">
      <c r="B3368" s="1">
        <v>17239</v>
      </c>
      <c r="C3368" s="6" t="s">
        <v>30</v>
      </c>
      <c r="D3368" s="6" t="s">
        <v>30</v>
      </c>
      <c r="E3368" s="6" t="s">
        <v>8482</v>
      </c>
      <c r="F3368" s="6" t="s">
        <v>10720</v>
      </c>
      <c r="G3368" s="6" t="s">
        <v>10981</v>
      </c>
      <c r="H3368" s="6" t="s">
        <v>10249</v>
      </c>
      <c r="I3368" s="6" t="s">
        <v>10998</v>
      </c>
      <c r="J3368" s="6" t="s">
        <v>5</v>
      </c>
      <c r="K3368" s="7">
        <v>7.67</v>
      </c>
      <c r="L3368" s="7">
        <f>IFERROR(VLOOKUP(SiscoTable[[#This Row],[Código]],Hoja2!A:B,2,0)*SiscoTable[[#This Row],[Provta(Uns)]],0)</f>
        <v>52.923000000000002</v>
      </c>
      <c r="M3368" s="7">
        <v>0</v>
      </c>
      <c r="N3368" s="7">
        <v>33</v>
      </c>
      <c r="O3368" s="7">
        <f>IFERROR(VLOOKUP(SiscoTable[[#This Row],[Código]],Hoja2!A:B,2,0)*SiscoTable[[#This Row],[Stock_actual]],0)</f>
        <v>227.70000000000002</v>
      </c>
      <c r="P3368" s="6" t="s">
        <v>3908</v>
      </c>
      <c r="Q3368" s="7">
        <v>9</v>
      </c>
      <c r="R3368" s="7">
        <v>0</v>
      </c>
      <c r="S3368" s="7" t="s">
        <v>11926</v>
      </c>
      <c r="BI3368"/>
      <c r="BJ3368"/>
    </row>
    <row r="3369" spans="2:62" x14ac:dyDescent="0.4">
      <c r="B3369" s="1">
        <v>17240</v>
      </c>
      <c r="C3369" s="6" t="s">
        <v>8</v>
      </c>
      <c r="D3369" s="6" t="s">
        <v>8</v>
      </c>
      <c r="E3369" s="6" t="s">
        <v>8482</v>
      </c>
      <c r="F3369" s="6" t="s">
        <v>10720</v>
      </c>
      <c r="G3369" s="6" t="s">
        <v>10981</v>
      </c>
      <c r="H3369" s="6" t="s">
        <v>10249</v>
      </c>
      <c r="I3369" s="6" t="s">
        <v>11034</v>
      </c>
      <c r="J3369" s="6" t="s">
        <v>5</v>
      </c>
      <c r="K3369" s="7">
        <v>2</v>
      </c>
      <c r="L3369" s="7">
        <f>IFERROR(VLOOKUP(SiscoTable[[#This Row],[Código]],Hoja2!A:B,2,0)*SiscoTable[[#This Row],[Provta(Uns)]],0)</f>
        <v>33.799999999999997</v>
      </c>
      <c r="M3369" s="7">
        <v>0</v>
      </c>
      <c r="N3369" s="7">
        <v>8</v>
      </c>
      <c r="O3369" s="7">
        <f>IFERROR(VLOOKUP(SiscoTable[[#This Row],[Código]],Hoja2!A:B,2,0)*SiscoTable[[#This Row],[Stock_actual]],0)</f>
        <v>135.19999999999999</v>
      </c>
      <c r="P3369" s="6" t="s">
        <v>560</v>
      </c>
      <c r="Q3369" s="7">
        <v>2</v>
      </c>
      <c r="R3369" s="7">
        <v>0</v>
      </c>
      <c r="S3369" s="7" t="s">
        <v>11926</v>
      </c>
      <c r="BI3369"/>
      <c r="BJ3369"/>
    </row>
    <row r="3370" spans="2:62" x14ac:dyDescent="0.4">
      <c r="B3370" s="1">
        <v>17241</v>
      </c>
      <c r="C3370" s="6" t="s">
        <v>8</v>
      </c>
      <c r="D3370" s="6" t="s">
        <v>8</v>
      </c>
      <c r="E3370" s="6" t="s">
        <v>8482</v>
      </c>
      <c r="F3370" s="6" t="s">
        <v>10720</v>
      </c>
      <c r="G3370" s="6" t="s">
        <v>10981</v>
      </c>
      <c r="H3370" s="6" t="s">
        <v>10249</v>
      </c>
      <c r="I3370" s="6" t="s">
        <v>11035</v>
      </c>
      <c r="J3370" s="6" t="s">
        <v>5</v>
      </c>
      <c r="K3370" s="7">
        <v>0.83</v>
      </c>
      <c r="L3370" s="7">
        <f>IFERROR(VLOOKUP(SiscoTable[[#This Row],[Código]],Hoja2!A:B,2,0)*SiscoTable[[#This Row],[Provta(Uns)]],0)</f>
        <v>15.354999999999999</v>
      </c>
      <c r="M3370" s="7">
        <v>0</v>
      </c>
      <c r="N3370" s="7">
        <v>0</v>
      </c>
      <c r="O3370" s="7">
        <f>IFERROR(VLOOKUP(SiscoTable[[#This Row],[Código]],Hoja2!A:B,2,0)*SiscoTable[[#This Row],[Stock_actual]],0)</f>
        <v>0</v>
      </c>
      <c r="P3370" s="6" t="s">
        <v>7</v>
      </c>
      <c r="Q3370" s="7">
        <v>1</v>
      </c>
      <c r="R3370" s="7">
        <v>1.7999999999999998</v>
      </c>
      <c r="S3370" s="7" t="s">
        <v>11926</v>
      </c>
      <c r="BI3370"/>
      <c r="BJ3370"/>
    </row>
    <row r="3371" spans="2:62" x14ac:dyDescent="0.4">
      <c r="B3371" s="1">
        <v>17242</v>
      </c>
      <c r="C3371" s="6" t="s">
        <v>8</v>
      </c>
      <c r="D3371" s="6" t="s">
        <v>8</v>
      </c>
      <c r="E3371" s="6" t="s">
        <v>8482</v>
      </c>
      <c r="F3371" s="6" t="s">
        <v>10720</v>
      </c>
      <c r="G3371" s="6" t="s">
        <v>10981</v>
      </c>
      <c r="H3371" s="6" t="s">
        <v>10249</v>
      </c>
      <c r="I3371" s="6" t="s">
        <v>11036</v>
      </c>
      <c r="J3371" s="6" t="s">
        <v>5</v>
      </c>
      <c r="K3371" s="7">
        <v>0</v>
      </c>
      <c r="L3371" s="7">
        <f>IFERROR(VLOOKUP(SiscoTable[[#This Row],[Código]],Hoja2!A:B,2,0)*SiscoTable[[#This Row],[Provta(Uns)]],0)</f>
        <v>0</v>
      </c>
      <c r="M3371" s="7">
        <v>0</v>
      </c>
      <c r="N3371" s="7">
        <v>1</v>
      </c>
      <c r="O3371" s="7">
        <f>IFERROR(VLOOKUP(SiscoTable[[#This Row],[Código]],Hoja2!A:B,2,0)*SiscoTable[[#This Row],[Stock_actual]],0)</f>
        <v>6.8</v>
      </c>
      <c r="P3371" s="6" t="s">
        <v>134</v>
      </c>
      <c r="Q3371" s="7">
        <v>0</v>
      </c>
      <c r="R3371" s="7">
        <v>0</v>
      </c>
      <c r="S3371" s="7" t="s">
        <v>11926</v>
      </c>
      <c r="BI3371"/>
      <c r="BJ3371"/>
    </row>
    <row r="3372" spans="2:62" x14ac:dyDescent="0.4">
      <c r="B3372" s="1">
        <v>17243</v>
      </c>
      <c r="C3372" s="6" t="s">
        <v>8</v>
      </c>
      <c r="D3372" s="6" t="s">
        <v>8</v>
      </c>
      <c r="E3372" s="6" t="s">
        <v>8482</v>
      </c>
      <c r="F3372" s="6" t="s">
        <v>10720</v>
      </c>
      <c r="G3372" s="6" t="s">
        <v>10981</v>
      </c>
      <c r="H3372" s="6" t="s">
        <v>10249</v>
      </c>
      <c r="I3372" s="6" t="s">
        <v>11037</v>
      </c>
      <c r="J3372" s="6" t="s">
        <v>5</v>
      </c>
      <c r="K3372" s="7">
        <v>2.83</v>
      </c>
      <c r="L3372" s="7">
        <f>IFERROR(VLOOKUP(SiscoTable[[#This Row],[Código]],Hoja2!A:B,2,0)*SiscoTable[[#This Row],[Provta(Uns)]],0)</f>
        <v>53.486999999999995</v>
      </c>
      <c r="M3372" s="7">
        <v>0</v>
      </c>
      <c r="N3372" s="7">
        <v>13</v>
      </c>
      <c r="O3372" s="7">
        <f>IFERROR(VLOOKUP(SiscoTable[[#This Row],[Código]],Hoja2!A:B,2,0)*SiscoTable[[#This Row],[Stock_actual]],0)</f>
        <v>245.7</v>
      </c>
      <c r="P3372" s="6" t="s">
        <v>1008</v>
      </c>
      <c r="Q3372" s="7">
        <v>3</v>
      </c>
      <c r="R3372" s="7">
        <v>0</v>
      </c>
      <c r="S3372" s="7" t="s">
        <v>11926</v>
      </c>
      <c r="BI3372"/>
      <c r="BJ3372"/>
    </row>
    <row r="3373" spans="2:62" x14ac:dyDescent="0.4">
      <c r="B3373" s="1">
        <v>17244</v>
      </c>
      <c r="C3373" s="6" t="s">
        <v>8</v>
      </c>
      <c r="D3373" s="6" t="s">
        <v>8</v>
      </c>
      <c r="E3373" s="6" t="s">
        <v>8482</v>
      </c>
      <c r="F3373" s="6" t="s">
        <v>10720</v>
      </c>
      <c r="G3373" s="6" t="s">
        <v>10981</v>
      </c>
      <c r="H3373" s="6" t="s">
        <v>10249</v>
      </c>
      <c r="I3373" s="6" t="s">
        <v>11038</v>
      </c>
      <c r="J3373" s="6" t="s">
        <v>5</v>
      </c>
      <c r="K3373" s="7">
        <v>0</v>
      </c>
      <c r="L3373" s="7">
        <f>IFERROR(VLOOKUP(SiscoTable[[#This Row],[Código]],Hoja2!A:B,2,0)*SiscoTable[[#This Row],[Provta(Uns)]],0)</f>
        <v>0</v>
      </c>
      <c r="M3373" s="7">
        <v>0</v>
      </c>
      <c r="N3373" s="7">
        <v>0</v>
      </c>
      <c r="O3373" s="7">
        <f>IFERROR(VLOOKUP(SiscoTable[[#This Row],[Código]],Hoja2!A:B,2,0)*SiscoTable[[#This Row],[Stock_actual]],0)</f>
        <v>0</v>
      </c>
      <c r="P3373" s="6" t="s">
        <v>7</v>
      </c>
      <c r="Q3373" s="7">
        <v>0</v>
      </c>
      <c r="R3373" s="7">
        <v>0</v>
      </c>
      <c r="S3373" s="7" t="s">
        <v>11926</v>
      </c>
      <c r="BI3373"/>
      <c r="BJ3373"/>
    </row>
    <row r="3374" spans="2:62" x14ac:dyDescent="0.4">
      <c r="B3374" s="1">
        <v>17245</v>
      </c>
      <c r="C3374" s="6" t="s">
        <v>8</v>
      </c>
      <c r="D3374" s="6" t="s">
        <v>8</v>
      </c>
      <c r="E3374" s="6" t="s">
        <v>8482</v>
      </c>
      <c r="F3374" s="6" t="s">
        <v>10720</v>
      </c>
      <c r="G3374" s="6" t="s">
        <v>10981</v>
      </c>
      <c r="H3374" s="6" t="s">
        <v>10249</v>
      </c>
      <c r="I3374" s="6" t="s">
        <v>11039</v>
      </c>
      <c r="J3374" s="6" t="s">
        <v>5</v>
      </c>
      <c r="K3374" s="7">
        <v>0.17</v>
      </c>
      <c r="L3374" s="7">
        <f>IFERROR(VLOOKUP(SiscoTable[[#This Row],[Código]],Hoja2!A:B,2,0)*SiscoTable[[#This Row],[Provta(Uns)]],0)</f>
        <v>1.2750000000000001</v>
      </c>
      <c r="M3374" s="7">
        <v>12</v>
      </c>
      <c r="N3374" s="7">
        <v>0</v>
      </c>
      <c r="O3374" s="7">
        <f>IFERROR(VLOOKUP(SiscoTable[[#This Row],[Código]],Hoja2!A:B,2,0)*SiscoTable[[#This Row],[Stock_actual]],0)</f>
        <v>0</v>
      </c>
      <c r="P3374" s="6" t="s">
        <v>7</v>
      </c>
      <c r="Q3374" s="7">
        <v>0</v>
      </c>
      <c r="R3374" s="7">
        <v>0</v>
      </c>
      <c r="S3374" s="7" t="s">
        <v>11926</v>
      </c>
      <c r="BI3374"/>
      <c r="BJ3374"/>
    </row>
    <row r="3375" spans="2:62" x14ac:dyDescent="0.4">
      <c r="B3375" s="1">
        <v>17246</v>
      </c>
      <c r="C3375" s="6" t="s">
        <v>30</v>
      </c>
      <c r="D3375" s="6" t="s">
        <v>8</v>
      </c>
      <c r="E3375" s="6" t="s">
        <v>8482</v>
      </c>
      <c r="F3375" s="6" t="s">
        <v>10720</v>
      </c>
      <c r="G3375" s="6" t="s">
        <v>10981</v>
      </c>
      <c r="H3375" s="6" t="s">
        <v>10249</v>
      </c>
      <c r="I3375" s="6" t="s">
        <v>10999</v>
      </c>
      <c r="J3375" s="6" t="s">
        <v>5</v>
      </c>
      <c r="K3375" s="7">
        <v>0.5</v>
      </c>
      <c r="L3375" s="7">
        <f>IFERROR(VLOOKUP(SiscoTable[[#This Row],[Código]],Hoja2!A:B,2,0)*SiscoTable[[#This Row],[Provta(Uns)]],0)</f>
        <v>6.5</v>
      </c>
      <c r="M3375" s="7">
        <v>0</v>
      </c>
      <c r="N3375" s="7">
        <v>0</v>
      </c>
      <c r="O3375" s="7">
        <f>IFERROR(VLOOKUP(SiscoTable[[#This Row],[Código]],Hoja2!A:B,2,0)*SiscoTable[[#This Row],[Stock_actual]],0)</f>
        <v>0</v>
      </c>
      <c r="P3375" s="6" t="s">
        <v>7</v>
      </c>
      <c r="Q3375" s="7">
        <v>1</v>
      </c>
      <c r="R3375" s="7">
        <v>1.2</v>
      </c>
      <c r="S3375" s="7" t="s">
        <v>11926</v>
      </c>
      <c r="BI3375"/>
      <c r="BJ3375"/>
    </row>
    <row r="3376" spans="2:62" x14ac:dyDescent="0.4">
      <c r="B3376" s="1">
        <v>17247</v>
      </c>
      <c r="C3376" s="6" t="s">
        <v>8</v>
      </c>
      <c r="D3376" s="6" t="s">
        <v>8</v>
      </c>
      <c r="E3376" s="6" t="s">
        <v>3268</v>
      </c>
      <c r="F3376" s="6" t="s">
        <v>3269</v>
      </c>
      <c r="G3376" s="6" t="s">
        <v>3706</v>
      </c>
      <c r="H3376" s="6" t="s">
        <v>3745</v>
      </c>
      <c r="I3376" s="6" t="s">
        <v>3749</v>
      </c>
      <c r="J3376" s="6" t="s">
        <v>5</v>
      </c>
      <c r="K3376" s="7">
        <v>0</v>
      </c>
      <c r="L3376" s="7">
        <f>IFERROR(VLOOKUP(SiscoTable[[#This Row],[Código]],Hoja2!A:B,2,0)*SiscoTable[[#This Row],[Provta(Uns)]],0)</f>
        <v>0</v>
      </c>
      <c r="M3376" s="7">
        <v>0</v>
      </c>
      <c r="N3376" s="7">
        <v>0</v>
      </c>
      <c r="O3376" s="7">
        <f>IFERROR(VLOOKUP(SiscoTable[[#This Row],[Código]],Hoja2!A:B,2,0)*SiscoTable[[#This Row],[Stock_actual]],0)</f>
        <v>0</v>
      </c>
      <c r="P3376" s="6" t="s">
        <v>7</v>
      </c>
      <c r="Q3376" s="7">
        <v>0</v>
      </c>
      <c r="R3376" s="7">
        <v>0</v>
      </c>
      <c r="S3376" s="7" t="s">
        <v>11928</v>
      </c>
      <c r="BI3376"/>
      <c r="BJ3376"/>
    </row>
    <row r="3377" spans="2:62" x14ac:dyDescent="0.4">
      <c r="B3377" s="1">
        <v>17248</v>
      </c>
      <c r="C3377" s="6" t="s">
        <v>30</v>
      </c>
      <c r="D3377" s="6" t="s">
        <v>30</v>
      </c>
      <c r="E3377" s="6" t="s">
        <v>8482</v>
      </c>
      <c r="F3377" s="6" t="s">
        <v>1736</v>
      </c>
      <c r="G3377" s="6" t="s">
        <v>10193</v>
      </c>
      <c r="H3377" s="6" t="s">
        <v>10244</v>
      </c>
      <c r="I3377" s="6" t="s">
        <v>10243</v>
      </c>
      <c r="J3377" s="6" t="s">
        <v>5</v>
      </c>
      <c r="K3377" s="7">
        <v>9.5</v>
      </c>
      <c r="L3377" s="7">
        <f>IFERROR(VLOOKUP(SiscoTable[[#This Row],[Código]],Hoja2!A:B,2,0)*SiscoTable[[#This Row],[Provta(Uns)]],0)</f>
        <v>87.399999999999991</v>
      </c>
      <c r="M3377" s="7">
        <v>0</v>
      </c>
      <c r="N3377" s="7">
        <v>16</v>
      </c>
      <c r="O3377" s="7">
        <f>IFERROR(VLOOKUP(SiscoTable[[#This Row],[Código]],Hoja2!A:B,2,0)*SiscoTable[[#This Row],[Stock_actual]],0)</f>
        <v>147.19999999999999</v>
      </c>
      <c r="P3377" s="6" t="s">
        <v>788</v>
      </c>
      <c r="Q3377" s="7">
        <v>11</v>
      </c>
      <c r="R3377" s="7">
        <v>0</v>
      </c>
      <c r="S3377" s="7" t="s">
        <v>11926</v>
      </c>
      <c r="BI3377"/>
      <c r="BJ3377"/>
    </row>
    <row r="3378" spans="2:62" x14ac:dyDescent="0.4">
      <c r="B3378" s="1">
        <v>17249</v>
      </c>
      <c r="C3378" s="6" t="s">
        <v>30</v>
      </c>
      <c r="D3378" s="6" t="s">
        <v>8</v>
      </c>
      <c r="E3378" s="6" t="s">
        <v>8482</v>
      </c>
      <c r="F3378" s="6" t="s">
        <v>1736</v>
      </c>
      <c r="G3378" s="6" t="s">
        <v>10193</v>
      </c>
      <c r="H3378" s="6" t="s">
        <v>10244</v>
      </c>
      <c r="I3378" s="6" t="s">
        <v>10245</v>
      </c>
      <c r="J3378" s="6" t="s">
        <v>5</v>
      </c>
      <c r="K3378" s="7">
        <v>0</v>
      </c>
      <c r="L3378" s="7">
        <f>IFERROR(VLOOKUP(SiscoTable[[#This Row],[Código]],Hoja2!A:B,2,0)*SiscoTable[[#This Row],[Provta(Uns)]],0)</f>
        <v>0</v>
      </c>
      <c r="M3378" s="7">
        <v>0</v>
      </c>
      <c r="N3378" s="7">
        <v>0</v>
      </c>
      <c r="O3378" s="7">
        <f>IFERROR(VLOOKUP(SiscoTable[[#This Row],[Código]],Hoja2!A:B,2,0)*SiscoTable[[#This Row],[Stock_actual]],0)</f>
        <v>0</v>
      </c>
      <c r="P3378" s="6" t="s">
        <v>7</v>
      </c>
      <c r="Q3378" s="7">
        <v>0</v>
      </c>
      <c r="R3378" s="7">
        <v>0</v>
      </c>
      <c r="S3378" s="7" t="s">
        <v>11926</v>
      </c>
      <c r="BI3378"/>
      <c r="BJ3378"/>
    </row>
    <row r="3379" spans="2:62" x14ac:dyDescent="0.4">
      <c r="B3379" s="1">
        <v>17250</v>
      </c>
      <c r="C3379" s="6" t="s">
        <v>30</v>
      </c>
      <c r="D3379" s="6" t="s">
        <v>30</v>
      </c>
      <c r="E3379" s="6" t="s">
        <v>8482</v>
      </c>
      <c r="F3379" s="6" t="s">
        <v>1736</v>
      </c>
      <c r="G3379" s="6" t="s">
        <v>10193</v>
      </c>
      <c r="H3379" s="6" t="s">
        <v>10244</v>
      </c>
      <c r="I3379" s="6" t="s">
        <v>10246</v>
      </c>
      <c r="J3379" s="6" t="s">
        <v>5</v>
      </c>
      <c r="K3379" s="7">
        <v>16.670000000000002</v>
      </c>
      <c r="L3379" s="7">
        <f>IFERROR(VLOOKUP(SiscoTable[[#This Row],[Código]],Hoja2!A:B,2,0)*SiscoTable[[#This Row],[Provta(Uns)]],0)</f>
        <v>153.364</v>
      </c>
      <c r="M3379" s="7">
        <v>60</v>
      </c>
      <c r="N3379" s="7">
        <v>0</v>
      </c>
      <c r="O3379" s="7">
        <f>IFERROR(VLOOKUP(SiscoTable[[#This Row],[Código]],Hoja2!A:B,2,0)*SiscoTable[[#This Row],[Stock_actual]],0)</f>
        <v>0</v>
      </c>
      <c r="P3379" s="6" t="s">
        <v>7</v>
      </c>
      <c r="Q3379" s="7">
        <v>18</v>
      </c>
      <c r="R3379" s="7">
        <v>0</v>
      </c>
      <c r="S3379" s="7" t="s">
        <v>11926</v>
      </c>
      <c r="BI3379"/>
      <c r="BJ3379"/>
    </row>
    <row r="3380" spans="2:62" x14ac:dyDescent="0.4">
      <c r="B3380" s="1">
        <v>17251</v>
      </c>
      <c r="C3380" s="6" t="s">
        <v>8</v>
      </c>
      <c r="D3380" s="6" t="s">
        <v>8</v>
      </c>
      <c r="E3380" s="6" t="s">
        <v>3268</v>
      </c>
      <c r="F3380" s="6" t="s">
        <v>3269</v>
      </c>
      <c r="G3380" s="6" t="s">
        <v>3706</v>
      </c>
      <c r="H3380" s="6" t="s">
        <v>3708</v>
      </c>
      <c r="I3380" s="6" t="s">
        <v>3732</v>
      </c>
      <c r="J3380" s="6" t="s">
        <v>5</v>
      </c>
      <c r="K3380" s="7">
        <v>0</v>
      </c>
      <c r="L3380" s="7">
        <f>IFERROR(VLOOKUP(SiscoTable[[#This Row],[Código]],Hoja2!A:B,2,0)*SiscoTable[[#This Row],[Provta(Uns)]],0)</f>
        <v>0</v>
      </c>
      <c r="M3380" s="7">
        <v>0</v>
      </c>
      <c r="N3380" s="7">
        <v>0</v>
      </c>
      <c r="O3380" s="7">
        <f>IFERROR(VLOOKUP(SiscoTable[[#This Row],[Código]],Hoja2!A:B,2,0)*SiscoTable[[#This Row],[Stock_actual]],0)</f>
        <v>0</v>
      </c>
      <c r="P3380" s="6" t="s">
        <v>7</v>
      </c>
      <c r="Q3380" s="7">
        <v>0</v>
      </c>
      <c r="R3380" s="7">
        <v>0</v>
      </c>
      <c r="S3380" s="7" t="s">
        <v>11928</v>
      </c>
      <c r="BI3380"/>
      <c r="BJ3380"/>
    </row>
    <row r="3381" spans="2:62" x14ac:dyDescent="0.4">
      <c r="B3381" s="1">
        <v>17252</v>
      </c>
      <c r="C3381" s="6" t="s">
        <v>8</v>
      </c>
      <c r="D3381" s="6" t="s">
        <v>8</v>
      </c>
      <c r="E3381" s="6" t="s">
        <v>3268</v>
      </c>
      <c r="F3381" s="6" t="s">
        <v>3269</v>
      </c>
      <c r="G3381" s="6" t="s">
        <v>3706</v>
      </c>
      <c r="H3381" s="6" t="s">
        <v>3708</v>
      </c>
      <c r="I3381" s="6" t="s">
        <v>3735</v>
      </c>
      <c r="J3381" s="6" t="s">
        <v>5</v>
      </c>
      <c r="K3381" s="7">
        <v>0</v>
      </c>
      <c r="L3381" s="7">
        <f>IFERROR(VLOOKUP(SiscoTable[[#This Row],[Código]],Hoja2!A:B,2,0)*SiscoTable[[#This Row],[Provta(Uns)]],0)</f>
        <v>0</v>
      </c>
      <c r="M3381" s="7">
        <v>0</v>
      </c>
      <c r="N3381" s="7">
        <v>0</v>
      </c>
      <c r="O3381" s="7">
        <f>IFERROR(VLOOKUP(SiscoTable[[#This Row],[Código]],Hoja2!A:B,2,0)*SiscoTable[[#This Row],[Stock_actual]],0)</f>
        <v>0</v>
      </c>
      <c r="P3381" s="6" t="s">
        <v>7</v>
      </c>
      <c r="Q3381" s="7">
        <v>0</v>
      </c>
      <c r="R3381" s="7">
        <v>0</v>
      </c>
      <c r="S3381" s="7" t="s">
        <v>11928</v>
      </c>
      <c r="BI3381"/>
      <c r="BJ3381"/>
    </row>
    <row r="3382" spans="2:62" x14ac:dyDescent="0.4">
      <c r="B3382" s="1">
        <v>17253</v>
      </c>
      <c r="C3382" s="6" t="s">
        <v>30</v>
      </c>
      <c r="D3382" s="6" t="s">
        <v>25</v>
      </c>
      <c r="E3382" s="6" t="s">
        <v>3268</v>
      </c>
      <c r="F3382" s="6" t="s">
        <v>3269</v>
      </c>
      <c r="G3382" s="6" t="s">
        <v>3706</v>
      </c>
      <c r="H3382" s="6" t="s">
        <v>3708</v>
      </c>
      <c r="I3382" s="6" t="s">
        <v>3715</v>
      </c>
      <c r="J3382" s="6" t="s">
        <v>5</v>
      </c>
      <c r="K3382" s="7">
        <v>66.67</v>
      </c>
      <c r="L3382" s="7">
        <f>IFERROR(VLOOKUP(SiscoTable[[#This Row],[Código]],Hoja2!A:B,2,0)*SiscoTable[[#This Row],[Provta(Uns)]],0)</f>
        <v>86.671000000000006</v>
      </c>
      <c r="M3382" s="7">
        <v>0</v>
      </c>
      <c r="N3382" s="7">
        <v>86</v>
      </c>
      <c r="O3382" s="7">
        <f>IFERROR(VLOOKUP(SiscoTable[[#This Row],[Código]],Hoja2!A:B,2,0)*SiscoTable[[#This Row],[Stock_actual]],0)</f>
        <v>111.8</v>
      </c>
      <c r="P3382" s="6" t="s">
        <v>132</v>
      </c>
      <c r="Q3382" s="7">
        <v>73</v>
      </c>
      <c r="R3382" s="7">
        <v>0</v>
      </c>
      <c r="S3382" s="7" t="s">
        <v>11928</v>
      </c>
      <c r="BI3382"/>
      <c r="BJ3382"/>
    </row>
    <row r="3383" spans="2:62" x14ac:dyDescent="0.4">
      <c r="B3383" s="1">
        <v>17254</v>
      </c>
      <c r="C3383" s="6" t="s">
        <v>8</v>
      </c>
      <c r="D3383" s="6" t="s">
        <v>8</v>
      </c>
      <c r="E3383" s="6" t="s">
        <v>3268</v>
      </c>
      <c r="F3383" s="6" t="s">
        <v>3269</v>
      </c>
      <c r="G3383" s="6" t="s">
        <v>3706</v>
      </c>
      <c r="H3383" s="6" t="s">
        <v>3708</v>
      </c>
      <c r="I3383" s="6" t="s">
        <v>3736</v>
      </c>
      <c r="J3383" s="6" t="s">
        <v>5</v>
      </c>
      <c r="K3383" s="7">
        <v>0</v>
      </c>
      <c r="L3383" s="7">
        <f>IFERROR(VLOOKUP(SiscoTable[[#This Row],[Código]],Hoja2!A:B,2,0)*SiscoTable[[#This Row],[Provta(Uns)]],0)</f>
        <v>0</v>
      </c>
      <c r="M3383" s="7">
        <v>0</v>
      </c>
      <c r="N3383" s="7">
        <v>0</v>
      </c>
      <c r="O3383" s="7">
        <f>IFERROR(VLOOKUP(SiscoTable[[#This Row],[Código]],Hoja2!A:B,2,0)*SiscoTable[[#This Row],[Stock_actual]],0)</f>
        <v>0</v>
      </c>
      <c r="P3383" s="6" t="s">
        <v>7</v>
      </c>
      <c r="Q3383" s="7">
        <v>0</v>
      </c>
      <c r="R3383" s="7">
        <v>0</v>
      </c>
      <c r="S3383" s="7" t="s">
        <v>11928</v>
      </c>
      <c r="BI3383"/>
      <c r="BJ3383"/>
    </row>
    <row r="3384" spans="2:62" x14ac:dyDescent="0.4">
      <c r="B3384" s="1">
        <v>17255</v>
      </c>
      <c r="C3384" s="6" t="s">
        <v>30</v>
      </c>
      <c r="D3384" s="6" t="s">
        <v>8</v>
      </c>
      <c r="E3384" s="6" t="s">
        <v>8482</v>
      </c>
      <c r="F3384" s="6" t="s">
        <v>1736</v>
      </c>
      <c r="G3384" s="6" t="s">
        <v>10563</v>
      </c>
      <c r="H3384" s="6" t="s">
        <v>10565</v>
      </c>
      <c r="I3384" s="6" t="s">
        <v>10564</v>
      </c>
      <c r="J3384" s="6" t="s">
        <v>5</v>
      </c>
      <c r="K3384" s="7">
        <v>3.67</v>
      </c>
      <c r="L3384" s="7">
        <f>IFERROR(VLOOKUP(SiscoTable[[#This Row],[Código]],Hoja2!A:B,2,0)*SiscoTable[[#This Row],[Provta(Uns)]],0)</f>
        <v>84.042999999999992</v>
      </c>
      <c r="M3384" s="7">
        <v>0</v>
      </c>
      <c r="N3384" s="7">
        <v>78</v>
      </c>
      <c r="O3384" s="7">
        <f>IFERROR(VLOOKUP(SiscoTable[[#This Row],[Código]],Hoja2!A:B,2,0)*SiscoTable[[#This Row],[Stock_actual]],0)</f>
        <v>1786.1999999999998</v>
      </c>
      <c r="P3384" s="6" t="s">
        <v>10566</v>
      </c>
      <c r="Q3384" s="7">
        <v>4</v>
      </c>
      <c r="R3384" s="7">
        <v>0</v>
      </c>
      <c r="S3384" s="7" t="s">
        <v>11926</v>
      </c>
      <c r="BI3384"/>
      <c r="BJ3384"/>
    </row>
    <row r="3385" spans="2:62" x14ac:dyDescent="0.4">
      <c r="B3385" s="1">
        <v>17256</v>
      </c>
      <c r="C3385" s="6" t="s">
        <v>30</v>
      </c>
      <c r="D3385" s="6" t="s">
        <v>8</v>
      </c>
      <c r="E3385" s="6" t="s">
        <v>8482</v>
      </c>
      <c r="F3385" s="6" t="s">
        <v>10720</v>
      </c>
      <c r="G3385" s="6" t="s">
        <v>11607</v>
      </c>
      <c r="H3385" s="6" t="s">
        <v>9042</v>
      </c>
      <c r="I3385" s="6" t="s">
        <v>11628</v>
      </c>
      <c r="J3385" s="6" t="s">
        <v>5</v>
      </c>
      <c r="K3385" s="7">
        <v>3</v>
      </c>
      <c r="L3385" s="7">
        <f>IFERROR(VLOOKUP(SiscoTable[[#This Row],[Código]],Hoja2!A:B,2,0)*SiscoTable[[#This Row],[Provta(Uns)]],0)</f>
        <v>43.5</v>
      </c>
      <c r="M3385" s="7">
        <v>0</v>
      </c>
      <c r="N3385" s="7">
        <v>2</v>
      </c>
      <c r="O3385" s="7">
        <f>IFERROR(VLOOKUP(SiscoTable[[#This Row],[Código]],Hoja2!A:B,2,0)*SiscoTable[[#This Row],[Stock_actual]],0)</f>
        <v>29</v>
      </c>
      <c r="P3385" s="6" t="s">
        <v>218</v>
      </c>
      <c r="Q3385" s="7">
        <v>3</v>
      </c>
      <c r="R3385" s="7">
        <v>6</v>
      </c>
      <c r="S3385" s="7" t="s">
        <v>11926</v>
      </c>
      <c r="BI3385"/>
      <c r="BJ3385"/>
    </row>
    <row r="3386" spans="2:62" x14ac:dyDescent="0.4">
      <c r="B3386" s="1">
        <v>17257</v>
      </c>
      <c r="C3386" s="6" t="s">
        <v>30</v>
      </c>
      <c r="D3386" s="6" t="s">
        <v>8</v>
      </c>
      <c r="E3386" s="6" t="s">
        <v>8482</v>
      </c>
      <c r="F3386" s="6" t="s">
        <v>11823</v>
      </c>
      <c r="G3386" s="6" t="s">
        <v>11823</v>
      </c>
      <c r="H3386" s="6" t="s">
        <v>5183</v>
      </c>
      <c r="I3386" s="6" t="s">
        <v>11837</v>
      </c>
      <c r="J3386" s="6" t="s">
        <v>5</v>
      </c>
      <c r="K3386" s="7">
        <v>4.67</v>
      </c>
      <c r="L3386" s="7">
        <f>IFERROR(VLOOKUP(SiscoTable[[#This Row],[Código]],Hoja2!A:B,2,0)*SiscoTable[[#This Row],[Provta(Uns)]],0)</f>
        <v>75.653999999999996</v>
      </c>
      <c r="M3386" s="7">
        <v>0</v>
      </c>
      <c r="N3386" s="7">
        <v>23</v>
      </c>
      <c r="O3386" s="7">
        <f>IFERROR(VLOOKUP(SiscoTable[[#This Row],[Código]],Hoja2!A:B,2,0)*SiscoTable[[#This Row],[Stock_actual]],0)</f>
        <v>372.59999999999997</v>
      </c>
      <c r="P3386" s="6" t="s">
        <v>3726</v>
      </c>
      <c r="Q3386" s="7">
        <v>5</v>
      </c>
      <c r="R3386" s="7">
        <v>0</v>
      </c>
      <c r="S3386" s="7" t="s">
        <v>11925</v>
      </c>
      <c r="BI3386"/>
      <c r="BJ3386"/>
    </row>
    <row r="3387" spans="2:62" x14ac:dyDescent="0.4">
      <c r="B3387" s="1">
        <v>17258</v>
      </c>
      <c r="C3387" s="6" t="s">
        <v>30</v>
      </c>
      <c r="D3387" s="6" t="s">
        <v>8</v>
      </c>
      <c r="E3387" s="6" t="s">
        <v>8482</v>
      </c>
      <c r="F3387" s="6" t="s">
        <v>8483</v>
      </c>
      <c r="G3387" s="6" t="s">
        <v>2312</v>
      </c>
      <c r="H3387" s="6" t="s">
        <v>5183</v>
      </c>
      <c r="I3387" s="6" t="s">
        <v>8519</v>
      </c>
      <c r="J3387" s="6" t="s">
        <v>5</v>
      </c>
      <c r="K3387" s="7">
        <v>3</v>
      </c>
      <c r="L3387" s="7">
        <f>IFERROR(VLOOKUP(SiscoTable[[#This Row],[Código]],Hoja2!A:B,2,0)*SiscoTable[[#This Row],[Provta(Uns)]],0)</f>
        <v>48.599999999999994</v>
      </c>
      <c r="M3387" s="7">
        <v>0</v>
      </c>
      <c r="N3387" s="7">
        <v>23</v>
      </c>
      <c r="O3387" s="7">
        <f>IFERROR(VLOOKUP(SiscoTable[[#This Row],[Código]],Hoja2!A:B,2,0)*SiscoTable[[#This Row],[Stock_actual]],0)</f>
        <v>372.59999999999997</v>
      </c>
      <c r="P3387" s="6" t="s">
        <v>1956</v>
      </c>
      <c r="Q3387" s="7">
        <v>3</v>
      </c>
      <c r="R3387" s="7">
        <v>0</v>
      </c>
      <c r="S3387" s="7" t="s">
        <v>11926</v>
      </c>
      <c r="BI3387"/>
      <c r="BJ3387"/>
    </row>
    <row r="3388" spans="2:62" x14ac:dyDescent="0.4">
      <c r="B3388" s="1">
        <v>17259</v>
      </c>
      <c r="C3388" s="6" t="s">
        <v>8</v>
      </c>
      <c r="D3388" s="6" t="s">
        <v>8</v>
      </c>
      <c r="E3388" s="6" t="s">
        <v>8482</v>
      </c>
      <c r="F3388" s="6" t="s">
        <v>8483</v>
      </c>
      <c r="G3388" s="6" t="s">
        <v>2312</v>
      </c>
      <c r="H3388" s="6" t="s">
        <v>5183</v>
      </c>
      <c r="I3388" s="6" t="s">
        <v>8523</v>
      </c>
      <c r="J3388" s="6" t="s">
        <v>5</v>
      </c>
      <c r="K3388" s="7">
        <v>1.33</v>
      </c>
      <c r="L3388" s="7">
        <f>IFERROR(VLOOKUP(SiscoTable[[#This Row],[Código]],Hoja2!A:B,2,0)*SiscoTable[[#This Row],[Provta(Uns)]],0)</f>
        <v>21.545999999999999</v>
      </c>
      <c r="M3388" s="7">
        <v>0</v>
      </c>
      <c r="N3388" s="7">
        <v>14</v>
      </c>
      <c r="O3388" s="7">
        <f>IFERROR(VLOOKUP(SiscoTable[[#This Row],[Código]],Hoja2!A:B,2,0)*SiscoTable[[#This Row],[Stock_actual]],0)</f>
        <v>226.79999999999998</v>
      </c>
      <c r="P3388" s="6" t="s">
        <v>6544</v>
      </c>
      <c r="Q3388" s="7">
        <v>1</v>
      </c>
      <c r="R3388" s="7">
        <v>0</v>
      </c>
      <c r="S3388" s="7" t="s">
        <v>11926</v>
      </c>
      <c r="BI3388"/>
      <c r="BJ3388"/>
    </row>
    <row r="3389" spans="2:62" x14ac:dyDescent="0.4">
      <c r="B3389" s="1">
        <v>17260</v>
      </c>
      <c r="C3389" s="6" t="s">
        <v>30</v>
      </c>
      <c r="D3389" s="6" t="s">
        <v>30</v>
      </c>
      <c r="E3389" s="6" t="s">
        <v>8482</v>
      </c>
      <c r="F3389" s="6" t="s">
        <v>1736</v>
      </c>
      <c r="G3389" s="6" t="s">
        <v>10193</v>
      </c>
      <c r="H3389" s="6" t="s">
        <v>10244</v>
      </c>
      <c r="I3389" s="6" t="s">
        <v>10247</v>
      </c>
      <c r="J3389" s="6" t="s">
        <v>5</v>
      </c>
      <c r="K3389" s="7">
        <v>11.17</v>
      </c>
      <c r="L3389" s="7">
        <f>IFERROR(VLOOKUP(SiscoTable[[#This Row],[Código]],Hoja2!A:B,2,0)*SiscoTable[[#This Row],[Provta(Uns)]],0)</f>
        <v>100.53</v>
      </c>
      <c r="M3389" s="7">
        <v>0</v>
      </c>
      <c r="N3389" s="7">
        <v>19</v>
      </c>
      <c r="O3389" s="7">
        <f>IFERROR(VLOOKUP(SiscoTable[[#This Row],[Código]],Hoja2!A:B,2,0)*SiscoTable[[#This Row],[Stock_actual]],0)</f>
        <v>171</v>
      </c>
      <c r="P3389" s="6" t="s">
        <v>788</v>
      </c>
      <c r="Q3389" s="7">
        <v>12</v>
      </c>
      <c r="R3389" s="7">
        <v>0</v>
      </c>
      <c r="S3389" s="7" t="s">
        <v>11926</v>
      </c>
      <c r="BI3389"/>
      <c r="BJ3389"/>
    </row>
    <row r="3390" spans="2:62" x14ac:dyDescent="0.4">
      <c r="B3390" s="1">
        <v>17261</v>
      </c>
      <c r="C3390" s="6" t="s">
        <v>30</v>
      </c>
      <c r="D3390" s="6" t="s">
        <v>8</v>
      </c>
      <c r="E3390" s="6" t="s">
        <v>3268</v>
      </c>
      <c r="F3390" s="6" t="s">
        <v>6059</v>
      </c>
      <c r="G3390" s="6" t="s">
        <v>6693</v>
      </c>
      <c r="H3390" s="6" t="s">
        <v>6703</v>
      </c>
      <c r="I3390" s="6" t="s">
        <v>6702</v>
      </c>
      <c r="J3390" s="6" t="s">
        <v>5</v>
      </c>
      <c r="K3390" s="7">
        <v>1</v>
      </c>
      <c r="L3390" s="7">
        <f>IFERROR(VLOOKUP(SiscoTable[[#This Row],[Código]],Hoja2!A:B,2,0)*SiscoTable[[#This Row],[Provta(Uns)]],0)</f>
        <v>66.900000000000006</v>
      </c>
      <c r="M3390" s="7">
        <v>0</v>
      </c>
      <c r="N3390" s="7">
        <v>8</v>
      </c>
      <c r="O3390" s="7">
        <f>IFERROR(VLOOKUP(SiscoTable[[#This Row],[Código]],Hoja2!A:B,2,0)*SiscoTable[[#This Row],[Stock_actual]],0)</f>
        <v>535.20000000000005</v>
      </c>
      <c r="P3390" s="6" t="s">
        <v>1759</v>
      </c>
      <c r="Q3390" s="7">
        <v>1</v>
      </c>
      <c r="R3390" s="7">
        <v>0</v>
      </c>
      <c r="S3390" s="7" t="s">
        <v>11925</v>
      </c>
      <c r="BI3390"/>
      <c r="BJ3390"/>
    </row>
    <row r="3391" spans="2:62" x14ac:dyDescent="0.4">
      <c r="B3391" s="1">
        <v>17262</v>
      </c>
      <c r="C3391" s="6" t="s">
        <v>8</v>
      </c>
      <c r="D3391" s="6" t="s">
        <v>8</v>
      </c>
      <c r="E3391" s="6" t="s">
        <v>469</v>
      </c>
      <c r="F3391" s="6" t="s">
        <v>210</v>
      </c>
      <c r="G3391" s="6" t="s">
        <v>658</v>
      </c>
      <c r="H3391" s="6" t="s">
        <v>489</v>
      </c>
      <c r="I3391" s="6" t="s">
        <v>667</v>
      </c>
      <c r="J3391" s="6" t="s">
        <v>5</v>
      </c>
      <c r="K3391" s="7">
        <v>0</v>
      </c>
      <c r="L3391" s="34">
        <f>IFERROR(VLOOKUP(SiscoTable[[#This Row],[Código]],Hoja2!A:B,2,0)*SiscoTable[[#This Row],[Provta(Uns)]],0)</f>
        <v>0</v>
      </c>
      <c r="M3391" s="7">
        <v>0</v>
      </c>
      <c r="N3391" s="7">
        <v>0</v>
      </c>
      <c r="O3391" s="34">
        <f>IFERROR(VLOOKUP(SiscoTable[[#This Row],[Código]],Hoja2!A:B,2,0)*SiscoTable[[#This Row],[Stock_actual]],0)</f>
        <v>0</v>
      </c>
      <c r="P3391" s="6" t="s">
        <v>7</v>
      </c>
      <c r="Q3391" s="7">
        <v>0</v>
      </c>
      <c r="R3391" s="7">
        <v>0</v>
      </c>
      <c r="S3391" s="7" t="s">
        <v>11924</v>
      </c>
      <c r="BI3391"/>
      <c r="BJ3391"/>
    </row>
    <row r="3392" spans="2:62" x14ac:dyDescent="0.4">
      <c r="B3392" s="1">
        <v>17269</v>
      </c>
      <c r="C3392" s="6" t="s">
        <v>8</v>
      </c>
      <c r="D3392" s="6" t="s">
        <v>8</v>
      </c>
      <c r="E3392" s="6" t="s">
        <v>3268</v>
      </c>
      <c r="F3392" s="6" t="s">
        <v>3269</v>
      </c>
      <c r="G3392" s="6" t="s">
        <v>3706</v>
      </c>
      <c r="H3392" s="6" t="s">
        <v>3717</v>
      </c>
      <c r="I3392" s="6" t="s">
        <v>3754</v>
      </c>
      <c r="J3392" s="6" t="s">
        <v>5</v>
      </c>
      <c r="K3392" s="7">
        <v>0</v>
      </c>
      <c r="L3392" s="7">
        <f>IFERROR(VLOOKUP(SiscoTable[[#This Row],[Código]],Hoja2!A:B,2,0)*SiscoTable[[#This Row],[Provta(Uns)]],0)</f>
        <v>0</v>
      </c>
      <c r="M3392" s="7">
        <v>0</v>
      </c>
      <c r="N3392" s="7">
        <v>0</v>
      </c>
      <c r="O3392" s="7">
        <f>IFERROR(VLOOKUP(SiscoTable[[#This Row],[Código]],Hoja2!A:B,2,0)*SiscoTable[[#This Row],[Stock_actual]],0)</f>
        <v>0</v>
      </c>
      <c r="P3392" s="6" t="s">
        <v>7</v>
      </c>
      <c r="Q3392" s="7">
        <v>0</v>
      </c>
      <c r="R3392" s="7">
        <v>0</v>
      </c>
      <c r="S3392" s="7" t="s">
        <v>11928</v>
      </c>
      <c r="BI3392"/>
      <c r="BJ3392"/>
    </row>
    <row r="3393" spans="2:62" x14ac:dyDescent="0.4">
      <c r="B3393" s="1">
        <v>17270</v>
      </c>
      <c r="C3393" s="6" t="s">
        <v>30</v>
      </c>
      <c r="D3393" s="6" t="s">
        <v>8</v>
      </c>
      <c r="E3393" s="6" t="s">
        <v>3268</v>
      </c>
      <c r="F3393" s="6" t="s">
        <v>3269</v>
      </c>
      <c r="G3393" s="6" t="s">
        <v>4384</v>
      </c>
      <c r="H3393" s="6" t="s">
        <v>3712</v>
      </c>
      <c r="I3393" s="6" t="s">
        <v>4481</v>
      </c>
      <c r="J3393" s="6" t="s">
        <v>5</v>
      </c>
      <c r="K3393" s="7">
        <v>2.33</v>
      </c>
      <c r="L3393" s="7">
        <f>IFERROR(VLOOKUP(SiscoTable[[#This Row],[Código]],Hoja2!A:B,2,0)*SiscoTable[[#This Row],[Provta(Uns)]],0)</f>
        <v>83.647000000000006</v>
      </c>
      <c r="M3393" s="7">
        <v>0</v>
      </c>
      <c r="N3393" s="7">
        <v>1</v>
      </c>
      <c r="O3393" s="7">
        <f>IFERROR(VLOOKUP(SiscoTable[[#This Row],[Código]],Hoja2!A:B,2,0)*SiscoTable[[#This Row],[Stock_actual]],0)</f>
        <v>35.9</v>
      </c>
      <c r="P3393" s="6" t="s">
        <v>237</v>
      </c>
      <c r="Q3393" s="7">
        <v>3</v>
      </c>
      <c r="R3393" s="7">
        <v>4.84</v>
      </c>
      <c r="S3393" s="7" t="s">
        <v>11928</v>
      </c>
      <c r="BI3393"/>
      <c r="BJ3393"/>
    </row>
    <row r="3394" spans="2:62" x14ac:dyDescent="0.4">
      <c r="B3394" s="1">
        <v>17271</v>
      </c>
      <c r="C3394" s="6" t="s">
        <v>25</v>
      </c>
      <c r="D3394" s="6" t="s">
        <v>25</v>
      </c>
      <c r="E3394" s="6" t="s">
        <v>3268</v>
      </c>
      <c r="F3394" s="6" t="s">
        <v>5836</v>
      </c>
      <c r="G3394" s="6" t="s">
        <v>5837</v>
      </c>
      <c r="H3394" s="6" t="s">
        <v>5839</v>
      </c>
      <c r="I3394" s="6" t="s">
        <v>5843</v>
      </c>
      <c r="J3394" s="6" t="s">
        <v>5</v>
      </c>
      <c r="K3394" s="7">
        <v>49.5</v>
      </c>
      <c r="L3394" s="7">
        <f>IFERROR(VLOOKUP(SiscoTable[[#This Row],[Código]],Hoja2!A:B,2,0)*SiscoTable[[#This Row],[Provta(Uns)]],0)</f>
        <v>277.2</v>
      </c>
      <c r="M3394" s="7">
        <v>0</v>
      </c>
      <c r="N3394" s="7">
        <v>109</v>
      </c>
      <c r="O3394" s="7">
        <f>IFERROR(VLOOKUP(SiscoTable[[#This Row],[Código]],Hoja2!A:B,2,0)*SiscoTable[[#This Row],[Stock_actual]],0)</f>
        <v>610.4</v>
      </c>
      <c r="P3394" s="6" t="s">
        <v>909</v>
      </c>
      <c r="Q3394" s="7">
        <v>54</v>
      </c>
      <c r="R3394" s="7">
        <v>0</v>
      </c>
      <c r="S3394" s="7" t="s">
        <v>11928</v>
      </c>
      <c r="BI3394"/>
      <c r="BJ3394"/>
    </row>
    <row r="3395" spans="2:62" x14ac:dyDescent="0.4">
      <c r="B3395" s="1">
        <v>17272</v>
      </c>
      <c r="C3395" s="6" t="s">
        <v>8</v>
      </c>
      <c r="D3395" s="6" t="s">
        <v>8</v>
      </c>
      <c r="E3395" s="6" t="s">
        <v>3268</v>
      </c>
      <c r="F3395" s="6" t="s">
        <v>3269</v>
      </c>
      <c r="G3395" s="6" t="s">
        <v>4384</v>
      </c>
      <c r="H3395" s="6" t="s">
        <v>3712</v>
      </c>
      <c r="I3395" s="6" t="s">
        <v>4530</v>
      </c>
      <c r="J3395" s="6" t="s">
        <v>5</v>
      </c>
      <c r="K3395" s="7">
        <v>0</v>
      </c>
      <c r="L3395" s="7">
        <f>IFERROR(VLOOKUP(SiscoTable[[#This Row],[Código]],Hoja2!A:B,2,0)*SiscoTable[[#This Row],[Provta(Uns)]],0)</f>
        <v>0</v>
      </c>
      <c r="M3395" s="7">
        <v>0</v>
      </c>
      <c r="N3395" s="7">
        <v>0</v>
      </c>
      <c r="O3395" s="7">
        <f>IFERROR(VLOOKUP(SiscoTable[[#This Row],[Código]],Hoja2!A:B,2,0)*SiscoTable[[#This Row],[Stock_actual]],0)</f>
        <v>0</v>
      </c>
      <c r="P3395" s="6" t="s">
        <v>7</v>
      </c>
      <c r="Q3395" s="7">
        <v>0</v>
      </c>
      <c r="R3395" s="7">
        <v>0</v>
      </c>
      <c r="S3395" s="7" t="s">
        <v>11928</v>
      </c>
      <c r="BI3395"/>
      <c r="BJ3395"/>
    </row>
    <row r="3396" spans="2:62" x14ac:dyDescent="0.4">
      <c r="B3396" s="1">
        <v>17273</v>
      </c>
      <c r="C3396" s="6" t="s">
        <v>8</v>
      </c>
      <c r="D3396" s="6" t="s">
        <v>8</v>
      </c>
      <c r="E3396" s="6" t="s">
        <v>3268</v>
      </c>
      <c r="F3396" s="6" t="s">
        <v>3269</v>
      </c>
      <c r="G3396" s="6" t="s">
        <v>3706</v>
      </c>
      <c r="H3396" s="6" t="s">
        <v>3717</v>
      </c>
      <c r="I3396" s="6" t="s">
        <v>3756</v>
      </c>
      <c r="J3396" s="6" t="s">
        <v>5</v>
      </c>
      <c r="K3396" s="7">
        <v>0</v>
      </c>
      <c r="L3396" s="7">
        <f>IFERROR(VLOOKUP(SiscoTable[[#This Row],[Código]],Hoja2!A:B,2,0)*SiscoTable[[#This Row],[Provta(Uns)]],0)</f>
        <v>0</v>
      </c>
      <c r="M3396" s="7">
        <v>0</v>
      </c>
      <c r="N3396" s="7">
        <v>0</v>
      </c>
      <c r="O3396" s="7">
        <f>IFERROR(VLOOKUP(SiscoTable[[#This Row],[Código]],Hoja2!A:B,2,0)*SiscoTable[[#This Row],[Stock_actual]],0)</f>
        <v>0</v>
      </c>
      <c r="P3396" s="6" t="s">
        <v>7</v>
      </c>
      <c r="Q3396" s="7">
        <v>0</v>
      </c>
      <c r="R3396" s="7">
        <v>0</v>
      </c>
      <c r="S3396" s="7" t="s">
        <v>11928</v>
      </c>
      <c r="BI3396"/>
      <c r="BJ3396"/>
    </row>
    <row r="3397" spans="2:62" x14ac:dyDescent="0.4">
      <c r="B3397" s="1">
        <v>17275</v>
      </c>
      <c r="C3397" s="6" t="s">
        <v>8</v>
      </c>
      <c r="D3397" s="6" t="s">
        <v>8</v>
      </c>
      <c r="E3397" s="6" t="s">
        <v>3268</v>
      </c>
      <c r="F3397" s="6" t="s">
        <v>3269</v>
      </c>
      <c r="G3397" s="6" t="s">
        <v>3706</v>
      </c>
      <c r="H3397" s="6" t="s">
        <v>3745</v>
      </c>
      <c r="I3397" s="6" t="s">
        <v>3744</v>
      </c>
      <c r="J3397" s="6" t="s">
        <v>5</v>
      </c>
      <c r="K3397" s="7">
        <v>0</v>
      </c>
      <c r="L3397" s="7">
        <f>IFERROR(VLOOKUP(SiscoTable[[#This Row],[Código]],Hoja2!A:B,2,0)*SiscoTable[[#This Row],[Provta(Uns)]],0)</f>
        <v>0</v>
      </c>
      <c r="M3397" s="7">
        <v>0</v>
      </c>
      <c r="N3397" s="7">
        <v>0</v>
      </c>
      <c r="O3397" s="7">
        <f>IFERROR(VLOOKUP(SiscoTable[[#This Row],[Código]],Hoja2!A:B,2,0)*SiscoTable[[#This Row],[Stock_actual]],0)</f>
        <v>0</v>
      </c>
      <c r="P3397" s="6" t="s">
        <v>7</v>
      </c>
      <c r="Q3397" s="7">
        <v>0</v>
      </c>
      <c r="R3397" s="7">
        <v>0</v>
      </c>
      <c r="S3397" s="7" t="s">
        <v>11928</v>
      </c>
      <c r="BI3397"/>
      <c r="BJ3397"/>
    </row>
    <row r="3398" spans="2:62" x14ac:dyDescent="0.4">
      <c r="B3398" s="1">
        <v>17277</v>
      </c>
      <c r="C3398" s="6" t="s">
        <v>8</v>
      </c>
      <c r="D3398" s="6" t="s">
        <v>8</v>
      </c>
      <c r="E3398" s="6" t="s">
        <v>3268</v>
      </c>
      <c r="F3398" s="6" t="s">
        <v>3269</v>
      </c>
      <c r="G3398" s="6" t="s">
        <v>3706</v>
      </c>
      <c r="H3398" s="6" t="s">
        <v>3717</v>
      </c>
      <c r="I3398" s="6" t="s">
        <v>3751</v>
      </c>
      <c r="J3398" s="6" t="s">
        <v>5</v>
      </c>
      <c r="K3398" s="7">
        <v>0</v>
      </c>
      <c r="L3398" s="7">
        <f>IFERROR(VLOOKUP(SiscoTable[[#This Row],[Código]],Hoja2!A:B,2,0)*SiscoTable[[#This Row],[Provta(Uns)]],0)</f>
        <v>0</v>
      </c>
      <c r="M3398" s="7">
        <v>0</v>
      </c>
      <c r="N3398" s="7">
        <v>0</v>
      </c>
      <c r="O3398" s="7">
        <f>IFERROR(VLOOKUP(SiscoTable[[#This Row],[Código]],Hoja2!A:B,2,0)*SiscoTable[[#This Row],[Stock_actual]],0)</f>
        <v>0</v>
      </c>
      <c r="P3398" s="6" t="s">
        <v>7</v>
      </c>
      <c r="Q3398" s="7">
        <v>0</v>
      </c>
      <c r="R3398" s="7">
        <v>0</v>
      </c>
      <c r="S3398" s="7" t="s">
        <v>11928</v>
      </c>
      <c r="BI3398"/>
      <c r="BJ3398"/>
    </row>
    <row r="3399" spans="2:62" x14ac:dyDescent="0.4">
      <c r="B3399" s="1">
        <v>17278</v>
      </c>
      <c r="C3399" s="6" t="s">
        <v>8</v>
      </c>
      <c r="D3399" s="6" t="s">
        <v>8</v>
      </c>
      <c r="E3399" s="6" t="s">
        <v>3268</v>
      </c>
      <c r="F3399" s="6" t="s">
        <v>3269</v>
      </c>
      <c r="G3399" s="6" t="s">
        <v>3706</v>
      </c>
      <c r="H3399" s="6" t="s">
        <v>3762</v>
      </c>
      <c r="I3399" s="6" t="s">
        <v>3761</v>
      </c>
      <c r="J3399" s="6" t="s">
        <v>5</v>
      </c>
      <c r="K3399" s="7">
        <v>0</v>
      </c>
      <c r="L3399" s="7">
        <f>IFERROR(VLOOKUP(SiscoTable[[#This Row],[Código]],Hoja2!A:B,2,0)*SiscoTable[[#This Row],[Provta(Uns)]],0)</f>
        <v>0</v>
      </c>
      <c r="M3399" s="7">
        <v>0</v>
      </c>
      <c r="N3399" s="7">
        <v>0</v>
      </c>
      <c r="O3399" s="7">
        <f>IFERROR(VLOOKUP(SiscoTable[[#This Row],[Código]],Hoja2!A:B,2,0)*SiscoTable[[#This Row],[Stock_actual]],0)</f>
        <v>0</v>
      </c>
      <c r="P3399" s="6" t="s">
        <v>7</v>
      </c>
      <c r="Q3399" s="7">
        <v>0</v>
      </c>
      <c r="R3399" s="7">
        <v>0</v>
      </c>
      <c r="S3399" s="7" t="s">
        <v>11928</v>
      </c>
      <c r="BI3399"/>
      <c r="BJ3399"/>
    </row>
    <row r="3400" spans="2:62" x14ac:dyDescent="0.4">
      <c r="B3400" s="1">
        <v>17279</v>
      </c>
      <c r="C3400" s="6" t="s">
        <v>30</v>
      </c>
      <c r="D3400" s="6" t="s">
        <v>25</v>
      </c>
      <c r="E3400" s="6" t="s">
        <v>3268</v>
      </c>
      <c r="F3400" s="6" t="s">
        <v>3269</v>
      </c>
      <c r="G3400" s="6" t="s">
        <v>3706</v>
      </c>
      <c r="H3400" s="6" t="s">
        <v>3717</v>
      </c>
      <c r="I3400" s="6" t="s">
        <v>3719</v>
      </c>
      <c r="J3400" s="6" t="s">
        <v>5</v>
      </c>
      <c r="K3400" s="7">
        <v>116.33</v>
      </c>
      <c r="L3400" s="7">
        <f>IFERROR(VLOOKUP(SiscoTable[[#This Row],[Código]],Hoja2!A:B,2,0)*SiscoTable[[#This Row],[Provta(Uns)]],0)</f>
        <v>174.495</v>
      </c>
      <c r="M3400" s="7">
        <v>0</v>
      </c>
      <c r="N3400" s="7">
        <v>273</v>
      </c>
      <c r="O3400" s="7">
        <f>IFERROR(VLOOKUP(SiscoTable[[#This Row],[Código]],Hoja2!A:B,2,0)*SiscoTable[[#This Row],[Stock_actual]],0)</f>
        <v>409.5</v>
      </c>
      <c r="P3400" s="6" t="s">
        <v>1159</v>
      </c>
      <c r="Q3400" s="7">
        <v>128</v>
      </c>
      <c r="R3400" s="7">
        <v>0</v>
      </c>
      <c r="S3400" s="7" t="s">
        <v>11928</v>
      </c>
      <c r="BI3400"/>
      <c r="BJ3400"/>
    </row>
    <row r="3401" spans="2:62" x14ac:dyDescent="0.4">
      <c r="B3401" s="1">
        <v>17280</v>
      </c>
      <c r="C3401" s="6" t="s">
        <v>30</v>
      </c>
      <c r="D3401" s="6" t="s">
        <v>25</v>
      </c>
      <c r="E3401" s="6" t="s">
        <v>3268</v>
      </c>
      <c r="F3401" s="6" t="s">
        <v>3269</v>
      </c>
      <c r="G3401" s="6" t="s">
        <v>3706</v>
      </c>
      <c r="H3401" s="6" t="s">
        <v>3717</v>
      </c>
      <c r="I3401" s="6" t="s">
        <v>3718</v>
      </c>
      <c r="J3401" s="6" t="s">
        <v>5</v>
      </c>
      <c r="K3401" s="7">
        <v>87.33</v>
      </c>
      <c r="L3401" s="7">
        <f>IFERROR(VLOOKUP(SiscoTable[[#This Row],[Código]],Hoja2!A:B,2,0)*SiscoTable[[#This Row],[Provta(Uns)]],0)</f>
        <v>130.995</v>
      </c>
      <c r="M3401" s="7">
        <v>0</v>
      </c>
      <c r="N3401" s="7">
        <v>157</v>
      </c>
      <c r="O3401" s="7">
        <f>IFERROR(VLOOKUP(SiscoTable[[#This Row],[Código]],Hoja2!A:B,2,0)*SiscoTable[[#This Row],[Stock_actual]],0)</f>
        <v>235.5</v>
      </c>
      <c r="P3401" s="6" t="s">
        <v>773</v>
      </c>
      <c r="Q3401" s="7">
        <v>96</v>
      </c>
      <c r="R3401" s="7">
        <v>0</v>
      </c>
      <c r="S3401" s="7" t="s">
        <v>11928</v>
      </c>
      <c r="BI3401"/>
      <c r="BJ3401"/>
    </row>
    <row r="3402" spans="2:62" x14ac:dyDescent="0.4">
      <c r="B3402" s="1">
        <v>17281</v>
      </c>
      <c r="C3402" s="6" t="s">
        <v>30</v>
      </c>
      <c r="D3402" s="6" t="s">
        <v>25</v>
      </c>
      <c r="E3402" s="6" t="s">
        <v>3268</v>
      </c>
      <c r="F3402" s="6" t="s">
        <v>3269</v>
      </c>
      <c r="G3402" s="6" t="s">
        <v>3706</v>
      </c>
      <c r="H3402" s="6" t="s">
        <v>3717</v>
      </c>
      <c r="I3402" s="6" t="s">
        <v>3720</v>
      </c>
      <c r="J3402" s="6" t="s">
        <v>5</v>
      </c>
      <c r="K3402" s="7">
        <v>49.83</v>
      </c>
      <c r="L3402" s="7">
        <f>IFERROR(VLOOKUP(SiscoTable[[#This Row],[Código]],Hoja2!A:B,2,0)*SiscoTable[[#This Row],[Provta(Uns)]],0)</f>
        <v>74.745000000000005</v>
      </c>
      <c r="M3402" s="7">
        <v>0</v>
      </c>
      <c r="N3402" s="7">
        <v>276</v>
      </c>
      <c r="O3402" s="7">
        <f>IFERROR(VLOOKUP(SiscoTable[[#This Row],[Código]],Hoja2!A:B,2,0)*SiscoTable[[#This Row],[Stock_actual]],0)</f>
        <v>414</v>
      </c>
      <c r="P3402" s="6" t="s">
        <v>3721</v>
      </c>
      <c r="Q3402" s="7">
        <v>55</v>
      </c>
      <c r="R3402" s="7">
        <v>0</v>
      </c>
      <c r="S3402" s="7" t="s">
        <v>11928</v>
      </c>
      <c r="BI3402"/>
      <c r="BJ3402"/>
    </row>
    <row r="3403" spans="2:62" x14ac:dyDescent="0.4">
      <c r="B3403" s="1">
        <v>17282</v>
      </c>
      <c r="C3403" s="6" t="s">
        <v>30</v>
      </c>
      <c r="D3403" s="6" t="s">
        <v>25</v>
      </c>
      <c r="E3403" s="6" t="s">
        <v>3268</v>
      </c>
      <c r="F3403" s="6" t="s">
        <v>3269</v>
      </c>
      <c r="G3403" s="6" t="s">
        <v>3706</v>
      </c>
      <c r="H3403" s="6" t="s">
        <v>3717</v>
      </c>
      <c r="I3403" s="6" t="s">
        <v>3716</v>
      </c>
      <c r="J3403" s="6" t="s">
        <v>5</v>
      </c>
      <c r="K3403" s="7">
        <v>89.17</v>
      </c>
      <c r="L3403" s="7">
        <f>IFERROR(VLOOKUP(SiscoTable[[#This Row],[Código]],Hoja2!A:B,2,0)*SiscoTable[[#This Row],[Provta(Uns)]],0)</f>
        <v>133.755</v>
      </c>
      <c r="M3403" s="7">
        <v>0</v>
      </c>
      <c r="N3403" s="7">
        <v>184</v>
      </c>
      <c r="O3403" s="7">
        <f>IFERROR(VLOOKUP(SiscoTable[[#This Row],[Código]],Hoja2!A:B,2,0)*SiscoTable[[#This Row],[Stock_actual]],0)</f>
        <v>276</v>
      </c>
      <c r="P3403" s="6" t="s">
        <v>1119</v>
      </c>
      <c r="Q3403" s="7">
        <v>98</v>
      </c>
      <c r="R3403" s="7">
        <v>0</v>
      </c>
      <c r="S3403" s="7" t="s">
        <v>11928</v>
      </c>
      <c r="BI3403"/>
      <c r="BJ3403"/>
    </row>
    <row r="3404" spans="2:62" x14ac:dyDescent="0.4">
      <c r="B3404" s="1">
        <v>17283</v>
      </c>
      <c r="C3404" s="6" t="s">
        <v>30</v>
      </c>
      <c r="D3404" s="6" t="s">
        <v>25</v>
      </c>
      <c r="E3404" s="6" t="s">
        <v>3268</v>
      </c>
      <c r="F3404" s="6" t="s">
        <v>3269</v>
      </c>
      <c r="G3404" s="6" t="s">
        <v>3706</v>
      </c>
      <c r="H3404" s="6" t="s">
        <v>3708</v>
      </c>
      <c r="I3404" s="6" t="s">
        <v>3713</v>
      </c>
      <c r="J3404" s="6" t="s">
        <v>5</v>
      </c>
      <c r="K3404" s="7">
        <v>47.67</v>
      </c>
      <c r="L3404" s="7">
        <f>IFERROR(VLOOKUP(SiscoTable[[#This Row],[Código]],Hoja2!A:B,2,0)*SiscoTable[[#This Row],[Provta(Uns)]],0)</f>
        <v>71.504999999999995</v>
      </c>
      <c r="M3404" s="7">
        <v>0</v>
      </c>
      <c r="N3404" s="7">
        <v>115</v>
      </c>
      <c r="O3404" s="7">
        <f>IFERROR(VLOOKUP(SiscoTable[[#This Row],[Código]],Hoja2!A:B,2,0)*SiscoTable[[#This Row],[Stock_actual]],0)</f>
        <v>172.5</v>
      </c>
      <c r="P3404" s="6" t="s">
        <v>598</v>
      </c>
      <c r="Q3404" s="7">
        <v>52</v>
      </c>
      <c r="R3404" s="7">
        <v>0</v>
      </c>
      <c r="S3404" s="7" t="s">
        <v>11928</v>
      </c>
      <c r="BI3404"/>
      <c r="BJ3404"/>
    </row>
    <row r="3405" spans="2:62" x14ac:dyDescent="0.4">
      <c r="B3405" s="1">
        <v>17284</v>
      </c>
      <c r="C3405" s="6" t="s">
        <v>8</v>
      </c>
      <c r="D3405" s="6" t="s">
        <v>8</v>
      </c>
      <c r="E3405" s="6" t="s">
        <v>3268</v>
      </c>
      <c r="F3405" s="6" t="s">
        <v>3269</v>
      </c>
      <c r="G3405" s="6" t="s">
        <v>3706</v>
      </c>
      <c r="H3405" s="6" t="s">
        <v>3717</v>
      </c>
      <c r="I3405" s="6" t="s">
        <v>3753</v>
      </c>
      <c r="J3405" s="6" t="s">
        <v>5</v>
      </c>
      <c r="K3405" s="7">
        <v>0</v>
      </c>
      <c r="L3405" s="7">
        <f>IFERROR(VLOOKUP(SiscoTable[[#This Row],[Código]],Hoja2!A:B,2,0)*SiscoTable[[#This Row],[Provta(Uns)]],0)</f>
        <v>0</v>
      </c>
      <c r="M3405" s="7">
        <v>0</v>
      </c>
      <c r="N3405" s="7">
        <v>0</v>
      </c>
      <c r="O3405" s="7">
        <f>IFERROR(VLOOKUP(SiscoTable[[#This Row],[Código]],Hoja2!A:B,2,0)*SiscoTable[[#This Row],[Stock_actual]],0)</f>
        <v>0</v>
      </c>
      <c r="P3405" s="6" t="s">
        <v>7</v>
      </c>
      <c r="Q3405" s="7">
        <v>0</v>
      </c>
      <c r="R3405" s="7">
        <v>0</v>
      </c>
      <c r="S3405" s="7" t="s">
        <v>11928</v>
      </c>
      <c r="BI3405"/>
      <c r="BJ3405"/>
    </row>
    <row r="3406" spans="2:62" x14ac:dyDescent="0.4">
      <c r="B3406" s="1">
        <v>17286</v>
      </c>
      <c r="C3406" s="6" t="s">
        <v>8</v>
      </c>
      <c r="D3406" s="6" t="s">
        <v>8</v>
      </c>
      <c r="E3406" s="6" t="s">
        <v>3268</v>
      </c>
      <c r="F3406" s="6" t="s">
        <v>3269</v>
      </c>
      <c r="G3406" s="6" t="s">
        <v>3706</v>
      </c>
      <c r="H3406" s="6" t="s">
        <v>3712</v>
      </c>
      <c r="I3406" s="6" t="s">
        <v>3763</v>
      </c>
      <c r="J3406" s="6" t="s">
        <v>5</v>
      </c>
      <c r="K3406" s="7">
        <v>0</v>
      </c>
      <c r="L3406" s="7">
        <f>IFERROR(VLOOKUP(SiscoTable[[#This Row],[Código]],Hoja2!A:B,2,0)*SiscoTable[[#This Row],[Provta(Uns)]],0)</f>
        <v>0</v>
      </c>
      <c r="M3406" s="7">
        <v>0</v>
      </c>
      <c r="N3406" s="7">
        <v>0</v>
      </c>
      <c r="O3406" s="7">
        <f>IFERROR(VLOOKUP(SiscoTable[[#This Row],[Código]],Hoja2!A:B,2,0)*SiscoTable[[#This Row],[Stock_actual]],0)</f>
        <v>0</v>
      </c>
      <c r="P3406" s="6" t="s">
        <v>7</v>
      </c>
      <c r="Q3406" s="7">
        <v>0</v>
      </c>
      <c r="R3406" s="7">
        <v>0</v>
      </c>
      <c r="S3406" s="7" t="s">
        <v>11928</v>
      </c>
      <c r="BI3406"/>
      <c r="BJ3406"/>
    </row>
    <row r="3407" spans="2:62" x14ac:dyDescent="0.4">
      <c r="B3407" s="1">
        <v>17287</v>
      </c>
      <c r="C3407" s="6" t="s">
        <v>25</v>
      </c>
      <c r="D3407" s="6" t="s">
        <v>25</v>
      </c>
      <c r="E3407" s="6" t="s">
        <v>3268</v>
      </c>
      <c r="F3407" s="6" t="s">
        <v>7197</v>
      </c>
      <c r="G3407" s="6" t="s">
        <v>7388</v>
      </c>
      <c r="H3407" s="6" t="s">
        <v>7402</v>
      </c>
      <c r="I3407" s="6" t="s">
        <v>7401</v>
      </c>
      <c r="J3407" s="6" t="s">
        <v>5</v>
      </c>
      <c r="K3407" s="7">
        <v>46.83</v>
      </c>
      <c r="L3407" s="7">
        <f>IFERROR(VLOOKUP(SiscoTable[[#This Row],[Código]],Hoja2!A:B,2,0)*SiscoTable[[#This Row],[Provta(Uns)]],0)</f>
        <v>393.37200000000001</v>
      </c>
      <c r="M3407" s="7">
        <v>0</v>
      </c>
      <c r="N3407" s="7">
        <v>56</v>
      </c>
      <c r="O3407" s="7">
        <f>IFERROR(VLOOKUP(SiscoTable[[#This Row],[Código]],Hoja2!A:B,2,0)*SiscoTable[[#This Row],[Stock_actual]],0)</f>
        <v>470.40000000000003</v>
      </c>
      <c r="P3407" s="6" t="s">
        <v>115</v>
      </c>
      <c r="Q3407" s="7">
        <v>51</v>
      </c>
      <c r="R3407" s="7">
        <v>0</v>
      </c>
      <c r="S3407" s="7" t="s">
        <v>11928</v>
      </c>
      <c r="BI3407"/>
      <c r="BJ3407"/>
    </row>
    <row r="3408" spans="2:62" x14ac:dyDescent="0.4">
      <c r="B3408" s="1">
        <v>17292</v>
      </c>
      <c r="C3408" s="6" t="s">
        <v>25</v>
      </c>
      <c r="D3408" s="6" t="s">
        <v>25</v>
      </c>
      <c r="E3408" s="6" t="s">
        <v>3268</v>
      </c>
      <c r="F3408" s="6" t="s">
        <v>3269</v>
      </c>
      <c r="G3408" s="6" t="s">
        <v>4996</v>
      </c>
      <c r="H3408" s="6" t="s">
        <v>3563</v>
      </c>
      <c r="I3408" s="6" t="s">
        <v>5014</v>
      </c>
      <c r="J3408" s="6" t="s">
        <v>5</v>
      </c>
      <c r="K3408" s="7">
        <v>94.83</v>
      </c>
      <c r="L3408" s="7">
        <f>IFERROR(VLOOKUP(SiscoTable[[#This Row],[Código]],Hoja2!A:B,2,0)*SiscoTable[[#This Row],[Provta(Uns)]],0)</f>
        <v>711.22500000000002</v>
      </c>
      <c r="M3408" s="7">
        <v>0</v>
      </c>
      <c r="N3408" s="7">
        <v>295</v>
      </c>
      <c r="O3408" s="7">
        <f>IFERROR(VLOOKUP(SiscoTable[[#This Row],[Código]],Hoja2!A:B,2,0)*SiscoTable[[#This Row],[Stock_actual]],0)</f>
        <v>2212.5</v>
      </c>
      <c r="P3408" s="6" t="s">
        <v>487</v>
      </c>
      <c r="Q3408" s="7">
        <v>104</v>
      </c>
      <c r="R3408" s="7">
        <v>0</v>
      </c>
      <c r="S3408" s="7" t="s">
        <v>11928</v>
      </c>
      <c r="BI3408"/>
      <c r="BJ3408"/>
    </row>
    <row r="3409" spans="2:62" x14ac:dyDescent="0.4">
      <c r="B3409" s="1">
        <v>17295</v>
      </c>
      <c r="C3409" s="6" t="s">
        <v>8</v>
      </c>
      <c r="D3409" s="6" t="s">
        <v>8</v>
      </c>
      <c r="E3409" s="6" t="s">
        <v>3268</v>
      </c>
      <c r="F3409" s="6" t="s">
        <v>3269</v>
      </c>
      <c r="G3409" s="6" t="s">
        <v>4384</v>
      </c>
      <c r="H3409" s="6" t="s">
        <v>3712</v>
      </c>
      <c r="I3409" s="6" t="s">
        <v>4531</v>
      </c>
      <c r="J3409" s="6" t="s">
        <v>5</v>
      </c>
      <c r="K3409" s="7">
        <v>0</v>
      </c>
      <c r="L3409" s="7">
        <f>IFERROR(VLOOKUP(SiscoTable[[#This Row],[Código]],Hoja2!A:B,2,0)*SiscoTable[[#This Row],[Provta(Uns)]],0)</f>
        <v>0</v>
      </c>
      <c r="M3409" s="7">
        <v>0</v>
      </c>
      <c r="N3409" s="7">
        <v>0</v>
      </c>
      <c r="O3409" s="7">
        <f>IFERROR(VLOOKUP(SiscoTable[[#This Row],[Código]],Hoja2!A:B,2,0)*SiscoTable[[#This Row],[Stock_actual]],0)</f>
        <v>0</v>
      </c>
      <c r="P3409" s="6" t="s">
        <v>7</v>
      </c>
      <c r="Q3409" s="7">
        <v>0</v>
      </c>
      <c r="R3409" s="7">
        <v>0</v>
      </c>
      <c r="S3409" s="7" t="s">
        <v>11928</v>
      </c>
      <c r="BI3409"/>
      <c r="BJ3409"/>
    </row>
    <row r="3410" spans="2:62" x14ac:dyDescent="0.4">
      <c r="B3410" s="1">
        <v>17296</v>
      </c>
      <c r="C3410" s="6" t="s">
        <v>8</v>
      </c>
      <c r="D3410" s="6" t="s">
        <v>8</v>
      </c>
      <c r="E3410" s="6" t="s">
        <v>3268</v>
      </c>
      <c r="F3410" s="6" t="s">
        <v>7197</v>
      </c>
      <c r="G3410" s="6" t="s">
        <v>7388</v>
      </c>
      <c r="H3410" s="6" t="s">
        <v>7420</v>
      </c>
      <c r="I3410" s="6" t="s">
        <v>7481</v>
      </c>
      <c r="J3410" s="6" t="s">
        <v>5</v>
      </c>
      <c r="K3410" s="7">
        <v>9.83</v>
      </c>
      <c r="L3410" s="7">
        <f>IFERROR(VLOOKUP(SiscoTable[[#This Row],[Código]],Hoja2!A:B,2,0)*SiscoTable[[#This Row],[Provta(Uns)]],0)</f>
        <v>11.795999999999999</v>
      </c>
      <c r="M3410" s="7">
        <v>0</v>
      </c>
      <c r="N3410" s="7">
        <v>31</v>
      </c>
      <c r="O3410" s="7">
        <f>IFERROR(VLOOKUP(SiscoTable[[#This Row],[Código]],Hoja2!A:B,2,0)*SiscoTable[[#This Row],[Stock_actual]],0)</f>
        <v>37.199999999999996</v>
      </c>
      <c r="P3410" s="6" t="s">
        <v>570</v>
      </c>
      <c r="Q3410" s="7">
        <v>11</v>
      </c>
      <c r="R3410" s="7">
        <v>0</v>
      </c>
      <c r="S3410" s="7" t="s">
        <v>11928</v>
      </c>
      <c r="BI3410"/>
      <c r="BJ3410"/>
    </row>
    <row r="3411" spans="2:62" x14ac:dyDescent="0.4">
      <c r="B3411" s="1">
        <v>17297</v>
      </c>
      <c r="C3411" s="6" t="s">
        <v>8</v>
      </c>
      <c r="D3411" s="6" t="s">
        <v>8</v>
      </c>
      <c r="E3411" s="6" t="s">
        <v>3268</v>
      </c>
      <c r="F3411" s="6" t="s">
        <v>7197</v>
      </c>
      <c r="G3411" s="6" t="s">
        <v>7388</v>
      </c>
      <c r="H3411" s="6" t="s">
        <v>7420</v>
      </c>
      <c r="I3411" s="6" t="s">
        <v>7513</v>
      </c>
      <c r="J3411" s="6" t="s">
        <v>5</v>
      </c>
      <c r="K3411" s="7">
        <v>0.17</v>
      </c>
      <c r="L3411" s="7">
        <f>IFERROR(VLOOKUP(SiscoTable[[#This Row],[Código]],Hoja2!A:B,2,0)*SiscoTable[[#This Row],[Provta(Uns)]],0)</f>
        <v>4.4030000000000005</v>
      </c>
      <c r="M3411" s="7">
        <v>0</v>
      </c>
      <c r="N3411" s="7">
        <v>0</v>
      </c>
      <c r="O3411" s="7">
        <f>IFERROR(VLOOKUP(SiscoTable[[#This Row],[Código]],Hoja2!A:B,2,0)*SiscoTable[[#This Row],[Stock_actual]],0)</f>
        <v>0</v>
      </c>
      <c r="P3411" s="6" t="s">
        <v>7</v>
      </c>
      <c r="Q3411" s="7">
        <v>0</v>
      </c>
      <c r="R3411" s="7">
        <v>0</v>
      </c>
      <c r="S3411" s="7" t="s">
        <v>11928</v>
      </c>
      <c r="BI3411"/>
      <c r="BJ3411"/>
    </row>
    <row r="3412" spans="2:62" x14ac:dyDescent="0.4">
      <c r="B3412" s="1">
        <v>17300</v>
      </c>
      <c r="C3412" s="6" t="s">
        <v>25</v>
      </c>
      <c r="D3412" s="6" t="s">
        <v>25</v>
      </c>
      <c r="E3412" s="6" t="s">
        <v>3268</v>
      </c>
      <c r="F3412" s="6" t="s">
        <v>7197</v>
      </c>
      <c r="G3412" s="6" t="s">
        <v>7554</v>
      </c>
      <c r="H3412" s="6" t="s">
        <v>7569</v>
      </c>
      <c r="I3412" s="6" t="s">
        <v>7603</v>
      </c>
      <c r="J3412" s="6" t="s">
        <v>5</v>
      </c>
      <c r="K3412" s="7">
        <v>203.5</v>
      </c>
      <c r="L3412" s="7">
        <f>IFERROR(VLOOKUP(SiscoTable[[#This Row],[Código]],Hoja2!A:B,2,0)*SiscoTable[[#This Row],[Provta(Uns)]],0)</f>
        <v>1200.6500000000001</v>
      </c>
      <c r="M3412" s="7">
        <v>0</v>
      </c>
      <c r="N3412" s="7">
        <v>523</v>
      </c>
      <c r="O3412" s="7">
        <f>IFERROR(VLOOKUP(SiscoTable[[#This Row],[Código]],Hoja2!A:B,2,0)*SiscoTable[[#This Row],[Stock_actual]],0)</f>
        <v>3085.7000000000003</v>
      </c>
      <c r="P3412" s="6" t="s">
        <v>661</v>
      </c>
      <c r="Q3412" s="7">
        <v>224</v>
      </c>
      <c r="R3412" s="7">
        <v>0</v>
      </c>
      <c r="S3412" s="7" t="s">
        <v>11928</v>
      </c>
      <c r="BI3412"/>
      <c r="BJ3412"/>
    </row>
    <row r="3413" spans="2:62" x14ac:dyDescent="0.4">
      <c r="B3413" s="1">
        <v>17302</v>
      </c>
      <c r="C3413" s="6" t="s">
        <v>30</v>
      </c>
      <c r="D3413" s="6" t="s">
        <v>30</v>
      </c>
      <c r="E3413" s="6" t="s">
        <v>3268</v>
      </c>
      <c r="F3413" s="6" t="s">
        <v>7197</v>
      </c>
      <c r="G3413" s="6" t="s">
        <v>7388</v>
      </c>
      <c r="H3413" s="6" t="s">
        <v>7430</v>
      </c>
      <c r="I3413" s="6" t="s">
        <v>7429</v>
      </c>
      <c r="J3413" s="6" t="s">
        <v>5</v>
      </c>
      <c r="K3413" s="7">
        <v>17</v>
      </c>
      <c r="L3413" s="7">
        <f>IFERROR(VLOOKUP(SiscoTable[[#This Row],[Código]],Hoja2!A:B,2,0)*SiscoTable[[#This Row],[Provta(Uns)]],0)</f>
        <v>127.5</v>
      </c>
      <c r="M3413" s="7">
        <v>0</v>
      </c>
      <c r="N3413" s="7">
        <v>35</v>
      </c>
      <c r="O3413" s="7">
        <f>IFERROR(VLOOKUP(SiscoTable[[#This Row],[Código]],Hoja2!A:B,2,0)*SiscoTable[[#This Row],[Stock_actual]],0)</f>
        <v>262.5</v>
      </c>
      <c r="P3413" s="6" t="s">
        <v>1119</v>
      </c>
      <c r="Q3413" s="7">
        <v>19</v>
      </c>
      <c r="R3413" s="7">
        <v>0</v>
      </c>
      <c r="S3413" s="7" t="s">
        <v>11928</v>
      </c>
      <c r="BI3413"/>
      <c r="BJ3413"/>
    </row>
    <row r="3414" spans="2:62" x14ac:dyDescent="0.4">
      <c r="B3414" s="1">
        <v>17303</v>
      </c>
      <c r="C3414" s="6" t="s">
        <v>25</v>
      </c>
      <c r="D3414" s="6" t="s">
        <v>8</v>
      </c>
      <c r="E3414" s="6" t="s">
        <v>3268</v>
      </c>
      <c r="F3414" s="6" t="s">
        <v>3269</v>
      </c>
      <c r="G3414" s="6" t="s">
        <v>4384</v>
      </c>
      <c r="H3414" s="6" t="s">
        <v>4396</v>
      </c>
      <c r="I3414" s="6" t="s">
        <v>4423</v>
      </c>
      <c r="J3414" s="6" t="s">
        <v>5</v>
      </c>
      <c r="K3414" s="7">
        <v>6.5</v>
      </c>
      <c r="L3414" s="7">
        <f>IFERROR(VLOOKUP(SiscoTable[[#This Row],[Código]],Hoja2!A:B,2,0)*SiscoTable[[#This Row],[Provta(Uns)]],0)</f>
        <v>198.9</v>
      </c>
      <c r="M3414" s="7">
        <v>0</v>
      </c>
      <c r="N3414" s="7">
        <v>14</v>
      </c>
      <c r="O3414" s="7">
        <f>IFERROR(VLOOKUP(SiscoTable[[#This Row],[Código]],Hoja2!A:B,2,0)*SiscoTable[[#This Row],[Stock_actual]],0)</f>
        <v>428.40000000000003</v>
      </c>
      <c r="P3414" s="6" t="s">
        <v>260</v>
      </c>
      <c r="Q3414" s="7">
        <v>7</v>
      </c>
      <c r="R3414" s="7">
        <v>0</v>
      </c>
      <c r="S3414" s="7" t="s">
        <v>11928</v>
      </c>
      <c r="BI3414"/>
      <c r="BJ3414"/>
    </row>
    <row r="3415" spans="2:62" x14ac:dyDescent="0.4">
      <c r="B3415" s="1">
        <v>17304</v>
      </c>
      <c r="C3415" s="6" t="s">
        <v>8</v>
      </c>
      <c r="D3415" s="6" t="s">
        <v>8</v>
      </c>
      <c r="E3415" s="6" t="s">
        <v>3268</v>
      </c>
      <c r="F3415" s="6" t="s">
        <v>3269</v>
      </c>
      <c r="G3415" s="6" t="s">
        <v>3479</v>
      </c>
      <c r="H3415" s="6" t="s">
        <v>3481</v>
      </c>
      <c r="I3415" s="6" t="s">
        <v>3623</v>
      </c>
      <c r="J3415" s="6" t="s">
        <v>5</v>
      </c>
      <c r="K3415" s="7">
        <v>0</v>
      </c>
      <c r="L3415" s="7">
        <f>IFERROR(VLOOKUP(SiscoTable[[#This Row],[Código]],Hoja2!A:B,2,0)*SiscoTable[[#This Row],[Provta(Uns)]],0)</f>
        <v>0</v>
      </c>
      <c r="M3415" s="7">
        <v>0</v>
      </c>
      <c r="N3415" s="7">
        <v>0</v>
      </c>
      <c r="O3415" s="7">
        <f>IFERROR(VLOOKUP(SiscoTable[[#This Row],[Código]],Hoja2!A:B,2,0)*SiscoTable[[#This Row],[Stock_actual]],0)</f>
        <v>0</v>
      </c>
      <c r="P3415" s="6" t="s">
        <v>7</v>
      </c>
      <c r="Q3415" s="7">
        <v>0</v>
      </c>
      <c r="R3415" s="7">
        <v>0</v>
      </c>
      <c r="S3415" s="7" t="s">
        <v>11928</v>
      </c>
      <c r="BI3415"/>
      <c r="BJ3415"/>
    </row>
    <row r="3416" spans="2:62" x14ac:dyDescent="0.4">
      <c r="B3416" s="1">
        <v>17305</v>
      </c>
      <c r="C3416" s="6" t="s">
        <v>25</v>
      </c>
      <c r="D3416" s="6" t="s">
        <v>25</v>
      </c>
      <c r="E3416" s="6" t="s">
        <v>3268</v>
      </c>
      <c r="F3416" s="6" t="s">
        <v>3269</v>
      </c>
      <c r="G3416" s="6" t="s">
        <v>3479</v>
      </c>
      <c r="H3416" s="6" t="s">
        <v>3481</v>
      </c>
      <c r="I3416" s="6" t="s">
        <v>3495</v>
      </c>
      <c r="J3416" s="6" t="s">
        <v>5</v>
      </c>
      <c r="K3416" s="7">
        <v>47.83</v>
      </c>
      <c r="L3416" s="7">
        <f>IFERROR(VLOOKUP(SiscoTable[[#This Row],[Código]],Hoja2!A:B,2,0)*SiscoTable[[#This Row],[Provta(Uns)]],0)</f>
        <v>330.02699999999999</v>
      </c>
      <c r="M3416" s="7">
        <v>0</v>
      </c>
      <c r="N3416" s="7">
        <v>41</v>
      </c>
      <c r="O3416" s="7">
        <f>IFERROR(VLOOKUP(SiscoTable[[#This Row],[Código]],Hoja2!A:B,2,0)*SiscoTable[[#This Row],[Stock_actual]],0)</f>
        <v>282.90000000000003</v>
      </c>
      <c r="P3416" s="6" t="s">
        <v>812</v>
      </c>
      <c r="Q3416" s="7">
        <v>52</v>
      </c>
      <c r="R3416" s="7">
        <v>95.740000000000009</v>
      </c>
      <c r="S3416" s="7" t="s">
        <v>11928</v>
      </c>
      <c r="BI3416"/>
      <c r="BJ3416"/>
    </row>
    <row r="3417" spans="2:62" x14ac:dyDescent="0.4">
      <c r="B3417" s="1">
        <v>17306</v>
      </c>
      <c r="C3417" s="6" t="s">
        <v>8</v>
      </c>
      <c r="D3417" s="6" t="s">
        <v>8</v>
      </c>
      <c r="E3417" s="6" t="s">
        <v>3268</v>
      </c>
      <c r="F3417" s="6" t="s">
        <v>3269</v>
      </c>
      <c r="G3417" s="6" t="s">
        <v>3479</v>
      </c>
      <c r="H3417" s="6" t="s">
        <v>3481</v>
      </c>
      <c r="I3417" s="6" t="s">
        <v>3624</v>
      </c>
      <c r="J3417" s="6" t="s">
        <v>5</v>
      </c>
      <c r="K3417" s="7">
        <v>0</v>
      </c>
      <c r="L3417" s="7">
        <f>IFERROR(VLOOKUP(SiscoTable[[#This Row],[Código]],Hoja2!A:B,2,0)*SiscoTable[[#This Row],[Provta(Uns)]],0)</f>
        <v>0</v>
      </c>
      <c r="M3417" s="7">
        <v>0</v>
      </c>
      <c r="N3417" s="7">
        <v>0</v>
      </c>
      <c r="O3417" s="7">
        <f>IFERROR(VLOOKUP(SiscoTable[[#This Row],[Código]],Hoja2!A:B,2,0)*SiscoTable[[#This Row],[Stock_actual]],0)</f>
        <v>0</v>
      </c>
      <c r="P3417" s="6" t="s">
        <v>7</v>
      </c>
      <c r="Q3417" s="7">
        <v>0</v>
      </c>
      <c r="R3417" s="7">
        <v>0</v>
      </c>
      <c r="S3417" s="7" t="s">
        <v>11928</v>
      </c>
      <c r="BI3417"/>
      <c r="BJ3417"/>
    </row>
    <row r="3418" spans="2:62" x14ac:dyDescent="0.4">
      <c r="B3418" s="1">
        <v>17307</v>
      </c>
      <c r="C3418" s="6" t="s">
        <v>8</v>
      </c>
      <c r="D3418" s="6" t="s">
        <v>30</v>
      </c>
      <c r="E3418" s="6" t="s">
        <v>3268</v>
      </c>
      <c r="F3418" s="6" t="s">
        <v>8283</v>
      </c>
      <c r="G3418" s="6" t="s">
        <v>8321</v>
      </c>
      <c r="H3418" s="6" t="s">
        <v>1053</v>
      </c>
      <c r="I3418" s="6" t="s">
        <v>8406</v>
      </c>
      <c r="J3418" s="6" t="s">
        <v>5</v>
      </c>
      <c r="K3418" s="7">
        <v>12.33</v>
      </c>
      <c r="L3418" s="7">
        <f>IFERROR(VLOOKUP(SiscoTable[[#This Row],[Código]],Hoja2!A:B,2,0)*SiscoTable[[#This Row],[Provta(Uns)]],0)</f>
        <v>22.193999999999999</v>
      </c>
      <c r="M3418" s="7">
        <v>0</v>
      </c>
      <c r="N3418" s="7">
        <v>66</v>
      </c>
      <c r="O3418" s="7">
        <f>IFERROR(VLOOKUP(SiscoTable[[#This Row],[Código]],Hoja2!A:B,2,0)*SiscoTable[[#This Row],[Stock_actual]],0)</f>
        <v>118.8</v>
      </c>
      <c r="P3418" s="6" t="s">
        <v>1518</v>
      </c>
      <c r="Q3418" s="7">
        <v>14</v>
      </c>
      <c r="R3418" s="7">
        <v>0</v>
      </c>
      <c r="S3418" s="7" t="s">
        <v>11928</v>
      </c>
      <c r="BI3418"/>
      <c r="BJ3418"/>
    </row>
    <row r="3419" spans="2:62" x14ac:dyDescent="0.4">
      <c r="B3419" s="1">
        <v>17308</v>
      </c>
      <c r="C3419" s="6" t="s">
        <v>30</v>
      </c>
      <c r="D3419" s="6" t="s">
        <v>25</v>
      </c>
      <c r="E3419" s="6" t="s">
        <v>3268</v>
      </c>
      <c r="F3419" s="6" t="s">
        <v>8283</v>
      </c>
      <c r="G3419" s="6" t="s">
        <v>8321</v>
      </c>
      <c r="H3419" s="6" t="s">
        <v>1053</v>
      </c>
      <c r="I3419" s="6" t="s">
        <v>8375</v>
      </c>
      <c r="J3419" s="6" t="s">
        <v>5</v>
      </c>
      <c r="K3419" s="7">
        <v>44.5</v>
      </c>
      <c r="L3419" s="7">
        <f>IFERROR(VLOOKUP(SiscoTable[[#This Row],[Código]],Hoja2!A:B,2,0)*SiscoTable[[#This Row],[Provta(Uns)]],0)</f>
        <v>80.100000000000009</v>
      </c>
      <c r="M3419" s="7">
        <v>0</v>
      </c>
      <c r="N3419" s="7">
        <v>-1</v>
      </c>
      <c r="O3419" s="7">
        <f>IFERROR(VLOOKUP(SiscoTable[[#This Row],[Código]],Hoja2!A:B,2,0)*SiscoTable[[#This Row],[Stock_actual]],0)</f>
        <v>-1.8</v>
      </c>
      <c r="P3419" s="6" t="s">
        <v>7</v>
      </c>
      <c r="Q3419" s="7">
        <v>49</v>
      </c>
      <c r="R3419" s="7">
        <v>88.8</v>
      </c>
      <c r="S3419" s="7" t="s">
        <v>11928</v>
      </c>
      <c r="BI3419"/>
      <c r="BJ3419"/>
    </row>
    <row r="3420" spans="2:62" x14ac:dyDescent="0.4">
      <c r="B3420" s="1">
        <v>17309</v>
      </c>
      <c r="C3420" s="6" t="s">
        <v>8</v>
      </c>
      <c r="D3420" s="6" t="s">
        <v>8</v>
      </c>
      <c r="E3420" s="6" t="s">
        <v>3268</v>
      </c>
      <c r="F3420" s="6" t="s">
        <v>8283</v>
      </c>
      <c r="G3420" s="6" t="s">
        <v>8321</v>
      </c>
      <c r="H3420" s="6" t="s">
        <v>1053</v>
      </c>
      <c r="I3420" s="6" t="s">
        <v>8400</v>
      </c>
      <c r="J3420" s="6" t="s">
        <v>5</v>
      </c>
      <c r="K3420" s="7">
        <v>0</v>
      </c>
      <c r="L3420" s="7">
        <f>IFERROR(VLOOKUP(SiscoTable[[#This Row],[Código]],Hoja2!A:B,2,0)*SiscoTable[[#This Row],[Provta(Uns)]],0)</f>
        <v>0</v>
      </c>
      <c r="M3420" s="7">
        <v>0</v>
      </c>
      <c r="N3420" s="7">
        <v>0</v>
      </c>
      <c r="O3420" s="7">
        <f>IFERROR(VLOOKUP(SiscoTable[[#This Row],[Código]],Hoja2!A:B,2,0)*SiscoTable[[#This Row],[Stock_actual]],0)</f>
        <v>0</v>
      </c>
      <c r="P3420" s="6" t="s">
        <v>7</v>
      </c>
      <c r="Q3420" s="7">
        <v>0</v>
      </c>
      <c r="R3420" s="7">
        <v>0</v>
      </c>
      <c r="S3420" s="7" t="s">
        <v>11928</v>
      </c>
      <c r="BI3420"/>
      <c r="BJ3420"/>
    </row>
    <row r="3421" spans="2:62" x14ac:dyDescent="0.4">
      <c r="B3421" s="1">
        <v>17310</v>
      </c>
      <c r="C3421" s="6" t="s">
        <v>25</v>
      </c>
      <c r="D3421" s="6" t="s">
        <v>25</v>
      </c>
      <c r="E3421" s="6" t="s">
        <v>3268</v>
      </c>
      <c r="F3421" s="6" t="s">
        <v>3269</v>
      </c>
      <c r="G3421" s="6" t="s">
        <v>4384</v>
      </c>
      <c r="H3421" s="6" t="s">
        <v>4396</v>
      </c>
      <c r="I3421" s="6" t="s">
        <v>4424</v>
      </c>
      <c r="J3421" s="6" t="s">
        <v>5</v>
      </c>
      <c r="K3421" s="7">
        <v>33.83</v>
      </c>
      <c r="L3421" s="7">
        <f>IFERROR(VLOOKUP(SiscoTable[[#This Row],[Código]],Hoja2!A:B,2,0)*SiscoTable[[#This Row],[Provta(Uns)]],0)</f>
        <v>263.87399999999997</v>
      </c>
      <c r="M3421" s="7">
        <v>0</v>
      </c>
      <c r="N3421" s="7">
        <v>61</v>
      </c>
      <c r="O3421" s="7">
        <f>IFERROR(VLOOKUP(SiscoTable[[#This Row],[Código]],Hoja2!A:B,2,0)*SiscoTable[[#This Row],[Stock_actual]],0)</f>
        <v>475.8</v>
      </c>
      <c r="P3421" s="6" t="s">
        <v>773</v>
      </c>
      <c r="Q3421" s="7">
        <v>37</v>
      </c>
      <c r="R3421" s="7">
        <v>0</v>
      </c>
      <c r="S3421" s="7" t="s">
        <v>11928</v>
      </c>
      <c r="BI3421"/>
      <c r="BJ3421"/>
    </row>
    <row r="3422" spans="2:62" x14ac:dyDescent="0.4">
      <c r="B3422" s="1">
        <v>17311</v>
      </c>
      <c r="C3422" s="6" t="s">
        <v>8</v>
      </c>
      <c r="D3422" s="6" t="s">
        <v>8</v>
      </c>
      <c r="E3422" s="6" t="s">
        <v>3268</v>
      </c>
      <c r="F3422" s="6" t="s">
        <v>8283</v>
      </c>
      <c r="G3422" s="6" t="s">
        <v>8321</v>
      </c>
      <c r="H3422" s="6" t="s">
        <v>1058</v>
      </c>
      <c r="I3422" s="6" t="s">
        <v>8394</v>
      </c>
      <c r="J3422" s="6" t="s">
        <v>5</v>
      </c>
      <c r="K3422" s="7">
        <v>0</v>
      </c>
      <c r="L3422" s="7">
        <f>IFERROR(VLOOKUP(SiscoTable[[#This Row],[Código]],Hoja2!A:B,2,0)*SiscoTable[[#This Row],[Provta(Uns)]],0)</f>
        <v>0</v>
      </c>
      <c r="M3422" s="7">
        <v>0</v>
      </c>
      <c r="N3422" s="7">
        <v>0</v>
      </c>
      <c r="O3422" s="7">
        <f>IFERROR(VLOOKUP(SiscoTable[[#This Row],[Código]],Hoja2!A:B,2,0)*SiscoTable[[#This Row],[Stock_actual]],0)</f>
        <v>0</v>
      </c>
      <c r="P3422" s="6" t="s">
        <v>7</v>
      </c>
      <c r="Q3422" s="7">
        <v>0</v>
      </c>
      <c r="R3422" s="7">
        <v>0</v>
      </c>
      <c r="S3422" s="7" t="s">
        <v>11928</v>
      </c>
      <c r="BI3422"/>
      <c r="BJ3422"/>
    </row>
    <row r="3423" spans="2:62" x14ac:dyDescent="0.4">
      <c r="B3423" s="1">
        <v>17312</v>
      </c>
      <c r="C3423" s="6" t="s">
        <v>25</v>
      </c>
      <c r="D3423" s="6" t="s">
        <v>30</v>
      </c>
      <c r="E3423" s="6" t="s">
        <v>469</v>
      </c>
      <c r="F3423" s="6" t="s">
        <v>668</v>
      </c>
      <c r="G3423" s="6" t="s">
        <v>865</v>
      </c>
      <c r="H3423" s="6" t="s">
        <v>683</v>
      </c>
      <c r="I3423" s="6" t="s">
        <v>883</v>
      </c>
      <c r="J3423" s="6" t="s">
        <v>5</v>
      </c>
      <c r="K3423" s="7">
        <v>26.33</v>
      </c>
      <c r="L3423" s="34">
        <f>IFERROR(VLOOKUP(SiscoTable[[#This Row],[Código]],Hoja2!A:B,2,0)*SiscoTable[[#This Row],[Provta(Uns)]],0)</f>
        <v>258.03399999999999</v>
      </c>
      <c r="M3423" s="7">
        <v>0</v>
      </c>
      <c r="N3423" s="7">
        <v>22</v>
      </c>
      <c r="O3423" s="34">
        <f>IFERROR(VLOOKUP(SiscoTable[[#This Row],[Código]],Hoja2!A:B,2,0)*SiscoTable[[#This Row],[Stock_actual]],0)</f>
        <v>215.60000000000002</v>
      </c>
      <c r="P3423" s="6" t="s">
        <v>101</v>
      </c>
      <c r="Q3423" s="7">
        <v>29</v>
      </c>
      <c r="R3423" s="7">
        <v>52.8</v>
      </c>
      <c r="S3423" s="7" t="s">
        <v>11924</v>
      </c>
      <c r="BI3423"/>
      <c r="BJ3423"/>
    </row>
    <row r="3424" spans="2:62" x14ac:dyDescent="0.4">
      <c r="B3424" s="1">
        <v>17313</v>
      </c>
      <c r="C3424" s="6" t="s">
        <v>30</v>
      </c>
      <c r="D3424" s="6" t="s">
        <v>30</v>
      </c>
      <c r="E3424" s="6" t="s">
        <v>3268</v>
      </c>
      <c r="F3424" s="6" t="s">
        <v>6803</v>
      </c>
      <c r="G3424" s="6" t="s">
        <v>7041</v>
      </c>
      <c r="H3424" s="6" t="s">
        <v>1053</v>
      </c>
      <c r="I3424" s="6" t="s">
        <v>7078</v>
      </c>
      <c r="J3424" s="6" t="s">
        <v>5</v>
      </c>
      <c r="K3424" s="7">
        <v>16</v>
      </c>
      <c r="L3424" s="7">
        <f>IFERROR(VLOOKUP(SiscoTable[[#This Row],[Código]],Hoja2!A:B,2,0)*SiscoTable[[#This Row],[Provta(Uns)]],0)</f>
        <v>22.4</v>
      </c>
      <c r="M3424" s="7">
        <v>0</v>
      </c>
      <c r="N3424" s="7">
        <v>24</v>
      </c>
      <c r="O3424" s="7">
        <f>IFERROR(VLOOKUP(SiscoTable[[#This Row],[Código]],Hoja2!A:B,2,0)*SiscoTable[[#This Row],[Stock_actual]],0)</f>
        <v>33.599999999999994</v>
      </c>
      <c r="P3424" s="6" t="s">
        <v>220</v>
      </c>
      <c r="Q3424" s="7">
        <v>17</v>
      </c>
      <c r="R3424" s="7">
        <v>0</v>
      </c>
      <c r="S3424" s="7" t="s">
        <v>11925</v>
      </c>
      <c r="BI3424"/>
      <c r="BJ3424"/>
    </row>
    <row r="3425" spans="2:62" x14ac:dyDescent="0.4">
      <c r="B3425" s="1">
        <v>17314</v>
      </c>
      <c r="C3425" s="6" t="s">
        <v>30</v>
      </c>
      <c r="D3425" s="6" t="s">
        <v>25</v>
      </c>
      <c r="E3425" s="6" t="s">
        <v>3268</v>
      </c>
      <c r="F3425" s="6" t="s">
        <v>6803</v>
      </c>
      <c r="G3425" s="6" t="s">
        <v>7041</v>
      </c>
      <c r="H3425" s="6" t="s">
        <v>1053</v>
      </c>
      <c r="I3425" s="6" t="s">
        <v>7079</v>
      </c>
      <c r="J3425" s="6" t="s">
        <v>5</v>
      </c>
      <c r="K3425" s="7">
        <v>50.5</v>
      </c>
      <c r="L3425" s="7">
        <f>IFERROR(VLOOKUP(SiscoTable[[#This Row],[Código]],Hoja2!A:B,2,0)*SiscoTable[[#This Row],[Provta(Uns)]],0)</f>
        <v>70.699999999999989</v>
      </c>
      <c r="M3425" s="7">
        <v>0</v>
      </c>
      <c r="N3425" s="7">
        <v>46</v>
      </c>
      <c r="O3425" s="7">
        <f>IFERROR(VLOOKUP(SiscoTable[[#This Row],[Código]],Hoja2!A:B,2,0)*SiscoTable[[#This Row],[Stock_actual]],0)</f>
        <v>64.399999999999991</v>
      </c>
      <c r="P3425" s="6" t="s">
        <v>699</v>
      </c>
      <c r="Q3425" s="7">
        <v>55</v>
      </c>
      <c r="R3425" s="7">
        <v>100.16</v>
      </c>
      <c r="S3425" s="7" t="s">
        <v>11925</v>
      </c>
      <c r="BI3425"/>
      <c r="BJ3425"/>
    </row>
    <row r="3426" spans="2:62" x14ac:dyDescent="0.4">
      <c r="B3426" s="1">
        <v>17315</v>
      </c>
      <c r="C3426" s="6" t="s">
        <v>8</v>
      </c>
      <c r="D3426" s="6" t="s">
        <v>8</v>
      </c>
      <c r="E3426" s="6" t="s">
        <v>3268</v>
      </c>
      <c r="F3426" s="6" t="s">
        <v>6803</v>
      </c>
      <c r="G3426" s="6" t="s">
        <v>7041</v>
      </c>
      <c r="H3426" s="6" t="s">
        <v>1053</v>
      </c>
      <c r="I3426" s="6" t="s">
        <v>7122</v>
      </c>
      <c r="J3426" s="6" t="s">
        <v>5</v>
      </c>
      <c r="K3426" s="7">
        <v>0</v>
      </c>
      <c r="L3426" s="7">
        <f>IFERROR(VLOOKUP(SiscoTable[[#This Row],[Código]],Hoja2!A:B,2,0)*SiscoTable[[#This Row],[Provta(Uns)]],0)</f>
        <v>0</v>
      </c>
      <c r="M3426" s="7">
        <v>0</v>
      </c>
      <c r="N3426" s="7">
        <v>0</v>
      </c>
      <c r="O3426" s="7">
        <f>IFERROR(VLOOKUP(SiscoTable[[#This Row],[Código]],Hoja2!A:B,2,0)*SiscoTable[[#This Row],[Stock_actual]],0)</f>
        <v>0</v>
      </c>
      <c r="P3426" s="6" t="s">
        <v>7</v>
      </c>
      <c r="Q3426" s="7">
        <v>0</v>
      </c>
      <c r="R3426" s="7">
        <v>0</v>
      </c>
      <c r="S3426" s="7" t="s">
        <v>11925</v>
      </c>
      <c r="BI3426"/>
      <c r="BJ3426"/>
    </row>
    <row r="3427" spans="2:62" x14ac:dyDescent="0.4">
      <c r="B3427" s="1">
        <v>17317</v>
      </c>
      <c r="C3427" s="6" t="s">
        <v>8</v>
      </c>
      <c r="D3427" s="6" t="s">
        <v>30</v>
      </c>
      <c r="E3427" s="6" t="s">
        <v>8482</v>
      </c>
      <c r="F3427" s="6" t="s">
        <v>10720</v>
      </c>
      <c r="G3427" s="6" t="s">
        <v>11504</v>
      </c>
      <c r="H3427" s="6" t="s">
        <v>10578</v>
      </c>
      <c r="I3427" s="6" t="s">
        <v>11534</v>
      </c>
      <c r="J3427" s="6" t="s">
        <v>5</v>
      </c>
      <c r="K3427" s="7">
        <v>7.5</v>
      </c>
      <c r="L3427" s="7">
        <f>IFERROR(VLOOKUP(SiscoTable[[#This Row],[Código]],Hoja2!A:B,2,0)*SiscoTable[[#This Row],[Provta(Uns)]],0)</f>
        <v>32.25</v>
      </c>
      <c r="M3427" s="7">
        <v>0</v>
      </c>
      <c r="N3427" s="7">
        <v>28</v>
      </c>
      <c r="O3427" s="7">
        <f>IFERROR(VLOOKUP(SiscoTable[[#This Row],[Código]],Hoja2!A:B,2,0)*SiscoTable[[#This Row],[Stock_actual]],0)</f>
        <v>120.39999999999999</v>
      </c>
      <c r="P3427" s="6" t="s">
        <v>3103</v>
      </c>
      <c r="Q3427" s="7">
        <v>8</v>
      </c>
      <c r="R3427" s="7">
        <v>0</v>
      </c>
      <c r="S3427" s="7" t="s">
        <v>11926</v>
      </c>
      <c r="BI3427"/>
      <c r="BJ3427"/>
    </row>
    <row r="3428" spans="2:62" x14ac:dyDescent="0.4">
      <c r="B3428" s="1">
        <v>17318</v>
      </c>
      <c r="C3428" s="6" t="s">
        <v>8</v>
      </c>
      <c r="D3428" s="6" t="s">
        <v>8</v>
      </c>
      <c r="E3428" s="6" t="s">
        <v>8482</v>
      </c>
      <c r="F3428" s="6" t="s">
        <v>10720</v>
      </c>
      <c r="G3428" s="6" t="s">
        <v>11504</v>
      </c>
      <c r="H3428" s="6" t="s">
        <v>10578</v>
      </c>
      <c r="I3428" s="6" t="s">
        <v>11535</v>
      </c>
      <c r="J3428" s="6" t="s">
        <v>5</v>
      </c>
      <c r="K3428" s="7">
        <v>0.67</v>
      </c>
      <c r="L3428" s="7">
        <f>IFERROR(VLOOKUP(SiscoTable[[#This Row],[Código]],Hoja2!A:B,2,0)*SiscoTable[[#This Row],[Provta(Uns)]],0)</f>
        <v>2.8810000000000002</v>
      </c>
      <c r="M3428" s="7">
        <v>0</v>
      </c>
      <c r="N3428" s="7">
        <v>48</v>
      </c>
      <c r="O3428" s="7">
        <f>IFERROR(VLOOKUP(SiscoTable[[#This Row],[Código]],Hoja2!A:B,2,0)*SiscoTable[[#This Row],[Stock_actual]],0)</f>
        <v>206.39999999999998</v>
      </c>
      <c r="P3428" s="6" t="s">
        <v>11536</v>
      </c>
      <c r="Q3428" s="7">
        <v>1</v>
      </c>
      <c r="R3428" s="7">
        <v>0</v>
      </c>
      <c r="S3428" s="7" t="s">
        <v>11926</v>
      </c>
      <c r="BI3428"/>
      <c r="BJ3428"/>
    </row>
    <row r="3429" spans="2:62" x14ac:dyDescent="0.4">
      <c r="B3429" s="1">
        <v>17319</v>
      </c>
      <c r="C3429" s="6" t="s">
        <v>8</v>
      </c>
      <c r="D3429" s="6" t="s">
        <v>8</v>
      </c>
      <c r="E3429" s="6" t="s">
        <v>8482</v>
      </c>
      <c r="F3429" s="6" t="s">
        <v>10720</v>
      </c>
      <c r="G3429" s="6" t="s">
        <v>11504</v>
      </c>
      <c r="H3429" s="6" t="s">
        <v>10578</v>
      </c>
      <c r="I3429" s="6" t="s">
        <v>11537</v>
      </c>
      <c r="J3429" s="6" t="s">
        <v>5</v>
      </c>
      <c r="K3429" s="7">
        <v>3.5</v>
      </c>
      <c r="L3429" s="7">
        <f>IFERROR(VLOOKUP(SiscoTable[[#This Row],[Código]],Hoja2!A:B,2,0)*SiscoTable[[#This Row],[Provta(Uns)]],0)</f>
        <v>15.049999999999999</v>
      </c>
      <c r="M3429" s="7">
        <v>0</v>
      </c>
      <c r="N3429" s="7">
        <v>18</v>
      </c>
      <c r="O3429" s="7">
        <f>IFERROR(VLOOKUP(SiscoTable[[#This Row],[Código]],Hoja2!A:B,2,0)*SiscoTable[[#This Row],[Stock_actual]],0)</f>
        <v>77.399999999999991</v>
      </c>
      <c r="P3429" s="6" t="s">
        <v>2161</v>
      </c>
      <c r="Q3429" s="7">
        <v>4</v>
      </c>
      <c r="R3429" s="7">
        <v>0</v>
      </c>
      <c r="S3429" s="7" t="s">
        <v>11926</v>
      </c>
      <c r="BI3429"/>
      <c r="BJ3429"/>
    </row>
    <row r="3430" spans="2:62" x14ac:dyDescent="0.4">
      <c r="B3430" s="1">
        <v>17320</v>
      </c>
      <c r="C3430" s="6" t="s">
        <v>8</v>
      </c>
      <c r="D3430" s="6" t="s">
        <v>8</v>
      </c>
      <c r="E3430" s="6" t="s">
        <v>8482</v>
      </c>
      <c r="F3430" s="6" t="s">
        <v>10720</v>
      </c>
      <c r="G3430" s="6" t="s">
        <v>11504</v>
      </c>
      <c r="H3430" s="6" t="s">
        <v>10578</v>
      </c>
      <c r="I3430" s="6" t="s">
        <v>11538</v>
      </c>
      <c r="J3430" s="6" t="s">
        <v>5</v>
      </c>
      <c r="K3430" s="7">
        <v>4.33</v>
      </c>
      <c r="L3430" s="7">
        <f>IFERROR(VLOOKUP(SiscoTable[[#This Row],[Código]],Hoja2!A:B,2,0)*SiscoTable[[#This Row],[Provta(Uns)]],0)</f>
        <v>18.619</v>
      </c>
      <c r="M3430" s="7">
        <v>0</v>
      </c>
      <c r="N3430" s="7">
        <v>14</v>
      </c>
      <c r="O3430" s="7">
        <f>IFERROR(VLOOKUP(SiscoTable[[#This Row],[Código]],Hoja2!A:B,2,0)*SiscoTable[[#This Row],[Stock_actual]],0)</f>
        <v>60.199999999999996</v>
      </c>
      <c r="P3430" s="6" t="s">
        <v>1002</v>
      </c>
      <c r="Q3430" s="7">
        <v>5</v>
      </c>
      <c r="R3430" s="7">
        <v>0</v>
      </c>
      <c r="S3430" s="7" t="s">
        <v>11926</v>
      </c>
      <c r="BI3430"/>
      <c r="BJ3430"/>
    </row>
    <row r="3431" spans="2:62" x14ac:dyDescent="0.4">
      <c r="B3431" s="1">
        <v>17321</v>
      </c>
      <c r="C3431" s="6" t="s">
        <v>30</v>
      </c>
      <c r="D3431" s="6" t="s">
        <v>30</v>
      </c>
      <c r="E3431" s="6" t="s">
        <v>8482</v>
      </c>
      <c r="F3431" s="6" t="s">
        <v>10720</v>
      </c>
      <c r="G3431" s="6" t="s">
        <v>11504</v>
      </c>
      <c r="H3431" s="6" t="s">
        <v>10578</v>
      </c>
      <c r="I3431" s="6" t="s">
        <v>11514</v>
      </c>
      <c r="J3431" s="6" t="s">
        <v>5</v>
      </c>
      <c r="K3431" s="7">
        <v>21.67</v>
      </c>
      <c r="L3431" s="7">
        <f>IFERROR(VLOOKUP(SiscoTable[[#This Row],[Código]],Hoja2!A:B,2,0)*SiscoTable[[#This Row],[Provta(Uns)]],0)</f>
        <v>97.515000000000015</v>
      </c>
      <c r="M3431" s="7">
        <v>0</v>
      </c>
      <c r="N3431" s="7">
        <v>26</v>
      </c>
      <c r="O3431" s="7">
        <f>IFERROR(VLOOKUP(SiscoTable[[#This Row],[Código]],Hoja2!A:B,2,0)*SiscoTable[[#This Row],[Stock_actual]],0)</f>
        <v>117</v>
      </c>
      <c r="P3431" s="6" t="s">
        <v>115</v>
      </c>
      <c r="Q3431" s="7">
        <v>24</v>
      </c>
      <c r="R3431" s="7">
        <v>0</v>
      </c>
      <c r="S3431" s="7" t="s">
        <v>11926</v>
      </c>
      <c r="BI3431"/>
      <c r="BJ3431"/>
    </row>
    <row r="3432" spans="2:62" x14ac:dyDescent="0.4">
      <c r="B3432" s="1">
        <v>17322</v>
      </c>
      <c r="C3432" s="6" t="s">
        <v>8</v>
      </c>
      <c r="D3432" s="6" t="s">
        <v>8</v>
      </c>
      <c r="E3432" s="6" t="s">
        <v>8482</v>
      </c>
      <c r="F3432" s="6" t="s">
        <v>10720</v>
      </c>
      <c r="G3432" s="6" t="s">
        <v>10981</v>
      </c>
      <c r="H3432" s="6" t="s">
        <v>10578</v>
      </c>
      <c r="I3432" s="6" t="s">
        <v>11062</v>
      </c>
      <c r="J3432" s="6" t="s">
        <v>5</v>
      </c>
      <c r="K3432" s="7">
        <v>1</v>
      </c>
      <c r="L3432" s="7">
        <f>IFERROR(VLOOKUP(SiscoTable[[#This Row],[Código]],Hoja2!A:B,2,0)*SiscoTable[[#This Row],[Provta(Uns)]],0)</f>
        <v>5</v>
      </c>
      <c r="M3432" s="7">
        <v>0</v>
      </c>
      <c r="N3432" s="7">
        <v>6</v>
      </c>
      <c r="O3432" s="7">
        <f>IFERROR(VLOOKUP(SiscoTable[[#This Row],[Código]],Hoja2!A:B,2,0)*SiscoTable[[#This Row],[Stock_actual]],0)</f>
        <v>30</v>
      </c>
      <c r="P3432" s="6" t="s">
        <v>1014</v>
      </c>
      <c r="Q3432" s="7">
        <v>1</v>
      </c>
      <c r="R3432" s="7">
        <v>0</v>
      </c>
      <c r="S3432" s="7" t="s">
        <v>11926</v>
      </c>
      <c r="BI3432"/>
      <c r="BJ3432"/>
    </row>
    <row r="3433" spans="2:62" x14ac:dyDescent="0.4">
      <c r="B3433" s="1">
        <v>17323</v>
      </c>
      <c r="C3433" s="6" t="s">
        <v>25</v>
      </c>
      <c r="D3433" s="6" t="s">
        <v>25</v>
      </c>
      <c r="E3433" s="6" t="s">
        <v>8482</v>
      </c>
      <c r="F3433" s="6" t="s">
        <v>1736</v>
      </c>
      <c r="G3433" s="6" t="s">
        <v>10616</v>
      </c>
      <c r="H3433" s="6" t="s">
        <v>10647</v>
      </c>
      <c r="I3433" s="6" t="s">
        <v>10648</v>
      </c>
      <c r="J3433" s="6" t="s">
        <v>5</v>
      </c>
      <c r="K3433" s="7">
        <v>79.67</v>
      </c>
      <c r="L3433" s="7">
        <f>IFERROR(VLOOKUP(SiscoTable[[#This Row],[Código]],Hoja2!A:B,2,0)*SiscoTable[[#This Row],[Provta(Uns)]],0)</f>
        <v>446.15199999999999</v>
      </c>
      <c r="M3433" s="7">
        <v>0</v>
      </c>
      <c r="N3433" s="7">
        <v>119</v>
      </c>
      <c r="O3433" s="7">
        <f>IFERROR(VLOOKUP(SiscoTable[[#This Row],[Código]],Hoja2!A:B,2,0)*SiscoTable[[#This Row],[Stock_actual]],0)</f>
        <v>666.4</v>
      </c>
      <c r="P3433" s="6" t="s">
        <v>220</v>
      </c>
      <c r="Q3433" s="7">
        <v>88</v>
      </c>
      <c r="R3433" s="7">
        <v>0</v>
      </c>
      <c r="S3433" s="7" t="s">
        <v>11926</v>
      </c>
      <c r="BI3433"/>
      <c r="BJ3433"/>
    </row>
    <row r="3434" spans="2:62" x14ac:dyDescent="0.4">
      <c r="B3434" s="1">
        <v>17324</v>
      </c>
      <c r="C3434" s="6" t="s">
        <v>30</v>
      </c>
      <c r="D3434" s="6" t="s">
        <v>30</v>
      </c>
      <c r="E3434" s="6" t="s">
        <v>8482</v>
      </c>
      <c r="F3434" s="6" t="s">
        <v>10720</v>
      </c>
      <c r="G3434" s="6" t="s">
        <v>11322</v>
      </c>
      <c r="H3434" s="6" t="s">
        <v>10578</v>
      </c>
      <c r="I3434" s="6" t="s">
        <v>11342</v>
      </c>
      <c r="J3434" s="6" t="s">
        <v>5</v>
      </c>
      <c r="K3434" s="7">
        <v>8</v>
      </c>
      <c r="L3434" s="7">
        <f>IFERROR(VLOOKUP(SiscoTable[[#This Row],[Código]],Hoja2!A:B,2,0)*SiscoTable[[#This Row],[Provta(Uns)]],0)</f>
        <v>52.8</v>
      </c>
      <c r="M3434" s="7">
        <v>0</v>
      </c>
      <c r="N3434" s="7">
        <v>46</v>
      </c>
      <c r="O3434" s="7">
        <f>IFERROR(VLOOKUP(SiscoTable[[#This Row],[Código]],Hoja2!A:B,2,0)*SiscoTable[[#This Row],[Stock_actual]],0)</f>
        <v>303.59999999999997</v>
      </c>
      <c r="P3434" s="6" t="s">
        <v>2697</v>
      </c>
      <c r="Q3434" s="7">
        <v>9</v>
      </c>
      <c r="R3434" s="7">
        <v>0</v>
      </c>
      <c r="S3434" s="7" t="s">
        <v>11926</v>
      </c>
      <c r="BI3434"/>
      <c r="BJ3434"/>
    </row>
    <row r="3435" spans="2:62" x14ac:dyDescent="0.4">
      <c r="B3435" s="1">
        <v>17325</v>
      </c>
      <c r="C3435" s="6" t="s">
        <v>25</v>
      </c>
      <c r="D3435" s="6" t="s">
        <v>30</v>
      </c>
      <c r="E3435" s="6" t="s">
        <v>8482</v>
      </c>
      <c r="F3435" s="6" t="s">
        <v>10720</v>
      </c>
      <c r="G3435" s="6" t="s">
        <v>11322</v>
      </c>
      <c r="H3435" s="6" t="s">
        <v>10578</v>
      </c>
      <c r="I3435" s="6" t="s">
        <v>11327</v>
      </c>
      <c r="J3435" s="6" t="s">
        <v>5</v>
      </c>
      <c r="K3435" s="7">
        <v>12.67</v>
      </c>
      <c r="L3435" s="7">
        <f>IFERROR(VLOOKUP(SiscoTable[[#This Row],[Código]],Hoja2!A:B,2,0)*SiscoTable[[#This Row],[Provta(Uns)]],0)</f>
        <v>171.04499999999999</v>
      </c>
      <c r="M3435" s="7">
        <v>0</v>
      </c>
      <c r="N3435" s="7">
        <v>23</v>
      </c>
      <c r="O3435" s="7">
        <f>IFERROR(VLOOKUP(SiscoTable[[#This Row],[Código]],Hoja2!A:B,2,0)*SiscoTable[[#This Row],[Stock_actual]],0)</f>
        <v>310.5</v>
      </c>
      <c r="P3435" s="6" t="s">
        <v>773</v>
      </c>
      <c r="Q3435" s="7">
        <v>14</v>
      </c>
      <c r="R3435" s="7">
        <v>0</v>
      </c>
      <c r="S3435" s="7" t="s">
        <v>11926</v>
      </c>
      <c r="BI3435"/>
      <c r="BJ3435"/>
    </row>
    <row r="3436" spans="2:62" x14ac:dyDescent="0.4">
      <c r="B3436" s="1">
        <v>17326</v>
      </c>
      <c r="C3436" s="6" t="s">
        <v>30</v>
      </c>
      <c r="D3436" s="6" t="s">
        <v>30</v>
      </c>
      <c r="E3436" s="6" t="s">
        <v>8482</v>
      </c>
      <c r="F3436" s="6" t="s">
        <v>10720</v>
      </c>
      <c r="G3436" s="6" t="s">
        <v>11322</v>
      </c>
      <c r="H3436" s="6" t="s">
        <v>10578</v>
      </c>
      <c r="I3436" s="6" t="s">
        <v>11343</v>
      </c>
      <c r="J3436" s="6" t="s">
        <v>5</v>
      </c>
      <c r="K3436" s="7">
        <v>9.33</v>
      </c>
      <c r="L3436" s="7">
        <f>IFERROR(VLOOKUP(SiscoTable[[#This Row],[Código]],Hoja2!A:B,2,0)*SiscoTable[[#This Row],[Provta(Uns)]],0)</f>
        <v>125.955</v>
      </c>
      <c r="M3436" s="7">
        <v>0</v>
      </c>
      <c r="N3436" s="7">
        <v>29</v>
      </c>
      <c r="O3436" s="7">
        <f>IFERROR(VLOOKUP(SiscoTable[[#This Row],[Código]],Hoja2!A:B,2,0)*SiscoTable[[#This Row],[Stock_actual]],0)</f>
        <v>391.5</v>
      </c>
      <c r="P3436" s="6" t="s">
        <v>487</v>
      </c>
      <c r="Q3436" s="7">
        <v>10</v>
      </c>
      <c r="R3436" s="7">
        <v>0</v>
      </c>
      <c r="S3436" s="7" t="s">
        <v>11926</v>
      </c>
      <c r="BI3436"/>
      <c r="BJ3436"/>
    </row>
    <row r="3437" spans="2:62" x14ac:dyDescent="0.4">
      <c r="B3437" s="1">
        <v>17327</v>
      </c>
      <c r="C3437" s="6" t="s">
        <v>30</v>
      </c>
      <c r="D3437" s="6" t="s">
        <v>30</v>
      </c>
      <c r="E3437" s="6" t="s">
        <v>8482</v>
      </c>
      <c r="F3437" s="6" t="s">
        <v>10720</v>
      </c>
      <c r="G3437" s="6" t="s">
        <v>10721</v>
      </c>
      <c r="H3437" s="6" t="s">
        <v>10578</v>
      </c>
      <c r="I3437" s="6" t="s">
        <v>10785</v>
      </c>
      <c r="J3437" s="6" t="s">
        <v>5</v>
      </c>
      <c r="K3437" s="7">
        <v>14.17</v>
      </c>
      <c r="L3437" s="7">
        <f>IFERROR(VLOOKUP(SiscoTable[[#This Row],[Código]],Hoja2!A:B,2,0)*SiscoTable[[#This Row],[Provta(Uns)]],0)</f>
        <v>130.36399999999998</v>
      </c>
      <c r="M3437" s="7">
        <v>0</v>
      </c>
      <c r="N3437" s="7">
        <v>36</v>
      </c>
      <c r="O3437" s="7">
        <f>IFERROR(VLOOKUP(SiscoTable[[#This Row],[Código]],Hoja2!A:B,2,0)*SiscoTable[[#This Row],[Stock_actual]],0)</f>
        <v>331.2</v>
      </c>
      <c r="P3437" s="6" t="s">
        <v>537</v>
      </c>
      <c r="Q3437" s="7">
        <v>16</v>
      </c>
      <c r="R3437" s="7">
        <v>0</v>
      </c>
      <c r="S3437" s="7" t="s">
        <v>11926</v>
      </c>
      <c r="BI3437"/>
      <c r="BJ3437"/>
    </row>
    <row r="3438" spans="2:62" x14ac:dyDescent="0.4">
      <c r="B3438" s="1">
        <v>17328</v>
      </c>
      <c r="C3438" s="6" t="s">
        <v>8</v>
      </c>
      <c r="D3438" s="6" t="s">
        <v>8</v>
      </c>
      <c r="E3438" s="6" t="s">
        <v>8482</v>
      </c>
      <c r="F3438" s="6" t="s">
        <v>10720</v>
      </c>
      <c r="G3438" s="6" t="s">
        <v>10721</v>
      </c>
      <c r="H3438" s="6" t="s">
        <v>10578</v>
      </c>
      <c r="I3438" s="6" t="s">
        <v>10882</v>
      </c>
      <c r="J3438" s="6" t="s">
        <v>5</v>
      </c>
      <c r="K3438" s="7">
        <v>4.83</v>
      </c>
      <c r="L3438" s="7">
        <f>IFERROR(VLOOKUP(SiscoTable[[#This Row],[Código]],Hoja2!A:B,2,0)*SiscoTable[[#This Row],[Provta(Uns)]],0)</f>
        <v>43.47</v>
      </c>
      <c r="M3438" s="7">
        <v>0</v>
      </c>
      <c r="N3438" s="7">
        <v>0</v>
      </c>
      <c r="O3438" s="7">
        <f>IFERROR(VLOOKUP(SiscoTable[[#This Row],[Código]],Hoja2!A:B,2,0)*SiscoTable[[#This Row],[Stock_actual]],0)</f>
        <v>0</v>
      </c>
      <c r="P3438" s="6" t="s">
        <v>7</v>
      </c>
      <c r="Q3438" s="7">
        <v>5</v>
      </c>
      <c r="R3438" s="7">
        <v>9.6</v>
      </c>
      <c r="S3438" s="7" t="s">
        <v>11926</v>
      </c>
      <c r="BI3438"/>
      <c r="BJ3438"/>
    </row>
    <row r="3439" spans="2:62" x14ac:dyDescent="0.4">
      <c r="B3439" s="1">
        <v>17329</v>
      </c>
      <c r="C3439" s="6" t="s">
        <v>25</v>
      </c>
      <c r="D3439" s="6" t="s">
        <v>30</v>
      </c>
      <c r="E3439" s="6" t="s">
        <v>8482</v>
      </c>
      <c r="F3439" s="6" t="s">
        <v>10720</v>
      </c>
      <c r="G3439" s="6" t="s">
        <v>11105</v>
      </c>
      <c r="H3439" s="6" t="s">
        <v>10578</v>
      </c>
      <c r="I3439" s="6" t="s">
        <v>11133</v>
      </c>
      <c r="J3439" s="6" t="s">
        <v>5</v>
      </c>
      <c r="K3439" s="7">
        <v>11.5</v>
      </c>
      <c r="L3439" s="7">
        <f>IFERROR(VLOOKUP(SiscoTable[[#This Row],[Código]],Hoja2!A:B,2,0)*SiscoTable[[#This Row],[Provta(Uns)]],0)</f>
        <v>378.34999999999997</v>
      </c>
      <c r="M3439" s="7">
        <v>0</v>
      </c>
      <c r="N3439" s="7">
        <v>50</v>
      </c>
      <c r="O3439" s="7">
        <f>IFERROR(VLOOKUP(SiscoTable[[#This Row],[Código]],Hoja2!A:B,2,0)*SiscoTable[[#This Row],[Stock_actual]],0)</f>
        <v>1645</v>
      </c>
      <c r="P3439" s="6" t="s">
        <v>1166</v>
      </c>
      <c r="Q3439" s="7">
        <v>13</v>
      </c>
      <c r="R3439" s="7">
        <v>0</v>
      </c>
      <c r="S3439" s="7" t="s">
        <v>11926</v>
      </c>
      <c r="BI3439"/>
      <c r="BJ3439"/>
    </row>
    <row r="3440" spans="2:62" x14ac:dyDescent="0.4">
      <c r="B3440" s="1">
        <v>17330</v>
      </c>
      <c r="C3440" s="6" t="s">
        <v>8</v>
      </c>
      <c r="D3440" s="6" t="s">
        <v>8</v>
      </c>
      <c r="E3440" s="6" t="s">
        <v>8482</v>
      </c>
      <c r="F3440" s="6" t="s">
        <v>8543</v>
      </c>
      <c r="G3440" s="6" t="s">
        <v>8544</v>
      </c>
      <c r="H3440" s="6" t="s">
        <v>6140</v>
      </c>
      <c r="I3440" s="6" t="s">
        <v>8577</v>
      </c>
      <c r="J3440" s="6" t="s">
        <v>5</v>
      </c>
      <c r="K3440" s="7">
        <v>0</v>
      </c>
      <c r="L3440" s="7">
        <f>IFERROR(VLOOKUP(SiscoTable[[#This Row],[Código]],Hoja2!A:B,2,0)*SiscoTable[[#This Row],[Provta(Uns)]],0)</f>
        <v>0</v>
      </c>
      <c r="M3440" s="7">
        <v>0</v>
      </c>
      <c r="N3440" s="7">
        <v>0</v>
      </c>
      <c r="O3440" s="7">
        <f>IFERROR(VLOOKUP(SiscoTable[[#This Row],[Código]],Hoja2!A:B,2,0)*SiscoTable[[#This Row],[Stock_actual]],0)</f>
        <v>0</v>
      </c>
      <c r="P3440" s="6" t="s">
        <v>7</v>
      </c>
      <c r="Q3440" s="7">
        <v>0</v>
      </c>
      <c r="R3440" s="7">
        <v>0</v>
      </c>
      <c r="S3440" s="7" t="s">
        <v>11926</v>
      </c>
      <c r="BI3440"/>
      <c r="BJ3440"/>
    </row>
    <row r="3441" spans="2:62" x14ac:dyDescent="0.4">
      <c r="B3441" s="1">
        <v>17331</v>
      </c>
      <c r="C3441" s="6" t="s">
        <v>8</v>
      </c>
      <c r="D3441" s="6" t="s">
        <v>8</v>
      </c>
      <c r="E3441" s="6" t="s">
        <v>8482</v>
      </c>
      <c r="F3441" s="6" t="s">
        <v>8543</v>
      </c>
      <c r="G3441" s="6" t="s">
        <v>8544</v>
      </c>
      <c r="H3441" s="6" t="s">
        <v>6140</v>
      </c>
      <c r="I3441" s="6" t="s">
        <v>8578</v>
      </c>
      <c r="J3441" s="6" t="s">
        <v>5</v>
      </c>
      <c r="K3441" s="7">
        <v>0</v>
      </c>
      <c r="L3441" s="7">
        <f>IFERROR(VLOOKUP(SiscoTable[[#This Row],[Código]],Hoja2!A:B,2,0)*SiscoTable[[#This Row],[Provta(Uns)]],0)</f>
        <v>0</v>
      </c>
      <c r="M3441" s="7">
        <v>0</v>
      </c>
      <c r="N3441" s="7">
        <v>0</v>
      </c>
      <c r="O3441" s="7">
        <f>IFERROR(VLOOKUP(SiscoTable[[#This Row],[Código]],Hoja2!A:B,2,0)*SiscoTable[[#This Row],[Stock_actual]],0)</f>
        <v>0</v>
      </c>
      <c r="P3441" s="6" t="s">
        <v>7</v>
      </c>
      <c r="Q3441" s="7">
        <v>0</v>
      </c>
      <c r="R3441" s="7">
        <v>0</v>
      </c>
      <c r="S3441" s="7" t="s">
        <v>11926</v>
      </c>
      <c r="BI3441"/>
      <c r="BJ3441"/>
    </row>
    <row r="3442" spans="2:62" x14ac:dyDescent="0.4">
      <c r="B3442" s="1">
        <v>17332</v>
      </c>
      <c r="C3442" s="6" t="s">
        <v>8</v>
      </c>
      <c r="D3442" s="6" t="s">
        <v>8</v>
      </c>
      <c r="E3442" s="6" t="s">
        <v>8482</v>
      </c>
      <c r="F3442" s="6" t="s">
        <v>8543</v>
      </c>
      <c r="G3442" s="6" t="s">
        <v>8544</v>
      </c>
      <c r="H3442" s="6" t="s">
        <v>6140</v>
      </c>
      <c r="I3442" s="6" t="s">
        <v>8579</v>
      </c>
      <c r="J3442" s="6" t="s">
        <v>5</v>
      </c>
      <c r="K3442" s="7">
        <v>0</v>
      </c>
      <c r="L3442" s="7">
        <f>IFERROR(VLOOKUP(SiscoTable[[#This Row],[Código]],Hoja2!A:B,2,0)*SiscoTable[[#This Row],[Provta(Uns)]],0)</f>
        <v>0</v>
      </c>
      <c r="M3442" s="7">
        <v>0</v>
      </c>
      <c r="N3442" s="7">
        <v>0</v>
      </c>
      <c r="O3442" s="7">
        <f>IFERROR(VLOOKUP(SiscoTable[[#This Row],[Código]],Hoja2!A:B,2,0)*SiscoTable[[#This Row],[Stock_actual]],0)</f>
        <v>0</v>
      </c>
      <c r="P3442" s="6" t="s">
        <v>7</v>
      </c>
      <c r="Q3442" s="7">
        <v>0</v>
      </c>
      <c r="R3442" s="7">
        <v>0</v>
      </c>
      <c r="S3442" s="7" t="s">
        <v>11926</v>
      </c>
      <c r="BI3442"/>
      <c r="BJ3442"/>
    </row>
    <row r="3443" spans="2:62" x14ac:dyDescent="0.4">
      <c r="B3443" s="1">
        <v>17333</v>
      </c>
      <c r="C3443" s="6" t="s">
        <v>30</v>
      </c>
      <c r="D3443" s="6" t="s">
        <v>30</v>
      </c>
      <c r="E3443" s="6" t="s">
        <v>8482</v>
      </c>
      <c r="F3443" s="6" t="s">
        <v>8543</v>
      </c>
      <c r="G3443" s="6" t="s">
        <v>8544</v>
      </c>
      <c r="H3443" s="6" t="s">
        <v>6140</v>
      </c>
      <c r="I3443" s="6" t="s">
        <v>8555</v>
      </c>
      <c r="J3443" s="6" t="s">
        <v>5</v>
      </c>
      <c r="K3443" s="7">
        <v>0</v>
      </c>
      <c r="L3443" s="7">
        <f>IFERROR(VLOOKUP(SiscoTable[[#This Row],[Código]],Hoja2!A:B,2,0)*SiscoTable[[#This Row],[Provta(Uns)]],0)</f>
        <v>0</v>
      </c>
      <c r="M3443" s="7">
        <v>80</v>
      </c>
      <c r="N3443" s="7">
        <v>0</v>
      </c>
      <c r="O3443" s="7">
        <f>IFERROR(VLOOKUP(SiscoTable[[#This Row],[Código]],Hoja2!A:B,2,0)*SiscoTable[[#This Row],[Stock_actual]],0)</f>
        <v>0</v>
      </c>
      <c r="P3443" s="6" t="s">
        <v>7</v>
      </c>
      <c r="Q3443" s="7">
        <v>0</v>
      </c>
      <c r="R3443" s="7">
        <v>0</v>
      </c>
      <c r="S3443" s="7" t="s">
        <v>11926</v>
      </c>
      <c r="BI3443"/>
      <c r="BJ3443"/>
    </row>
    <row r="3444" spans="2:62" x14ac:dyDescent="0.4">
      <c r="B3444" s="1">
        <v>17334</v>
      </c>
      <c r="C3444" s="6" t="s">
        <v>25</v>
      </c>
      <c r="D3444" s="6" t="s">
        <v>30</v>
      </c>
      <c r="E3444" s="6" t="s">
        <v>8482</v>
      </c>
      <c r="F3444" s="6" t="s">
        <v>8543</v>
      </c>
      <c r="G3444" s="6" t="s">
        <v>8544</v>
      </c>
      <c r="H3444" s="6" t="s">
        <v>8546</v>
      </c>
      <c r="I3444" s="6" t="s">
        <v>8545</v>
      </c>
      <c r="J3444" s="6" t="s">
        <v>5</v>
      </c>
      <c r="K3444" s="7">
        <v>3.67</v>
      </c>
      <c r="L3444" s="7">
        <f>IFERROR(VLOOKUP(SiscoTable[[#This Row],[Código]],Hoja2!A:B,2,0)*SiscoTable[[#This Row],[Provta(Uns)]],0)</f>
        <v>91.016000000000005</v>
      </c>
      <c r="M3444" s="7">
        <v>0</v>
      </c>
      <c r="N3444" s="7">
        <v>19</v>
      </c>
      <c r="O3444" s="7">
        <f>IFERROR(VLOOKUP(SiscoTable[[#This Row],[Código]],Hoja2!A:B,2,0)*SiscoTable[[#This Row],[Stock_actual]],0)</f>
        <v>471.2</v>
      </c>
      <c r="P3444" s="6" t="s">
        <v>5976</v>
      </c>
      <c r="Q3444" s="7">
        <v>4</v>
      </c>
      <c r="R3444" s="7">
        <v>0</v>
      </c>
      <c r="S3444" s="7" t="s">
        <v>11926</v>
      </c>
      <c r="BI3444"/>
      <c r="BJ3444"/>
    </row>
    <row r="3445" spans="2:62" x14ac:dyDescent="0.4">
      <c r="B3445" s="1">
        <v>17335</v>
      </c>
      <c r="C3445" s="6" t="s">
        <v>30</v>
      </c>
      <c r="D3445" s="6" t="s">
        <v>30</v>
      </c>
      <c r="E3445" s="6" t="s">
        <v>8482</v>
      </c>
      <c r="F3445" s="6" t="s">
        <v>8543</v>
      </c>
      <c r="G3445" s="6" t="s">
        <v>8544</v>
      </c>
      <c r="H3445" s="6" t="s">
        <v>8546</v>
      </c>
      <c r="I3445" s="6" t="s">
        <v>8556</v>
      </c>
      <c r="J3445" s="6" t="s">
        <v>5</v>
      </c>
      <c r="K3445" s="7">
        <v>9.67</v>
      </c>
      <c r="L3445" s="7">
        <f>IFERROR(VLOOKUP(SiscoTable[[#This Row],[Código]],Hoja2!A:B,2,0)*SiscoTable[[#This Row],[Provta(Uns)]],0)</f>
        <v>125.71</v>
      </c>
      <c r="M3445" s="7">
        <v>20</v>
      </c>
      <c r="N3445" s="7">
        <v>6</v>
      </c>
      <c r="O3445" s="7">
        <f>IFERROR(VLOOKUP(SiscoTable[[#This Row],[Código]],Hoja2!A:B,2,0)*SiscoTable[[#This Row],[Stock_actual]],0)</f>
        <v>78</v>
      </c>
      <c r="P3445" s="6" t="s">
        <v>296</v>
      </c>
      <c r="Q3445" s="7">
        <v>11</v>
      </c>
      <c r="R3445" s="7">
        <v>0</v>
      </c>
      <c r="S3445" s="7" t="s">
        <v>11926</v>
      </c>
      <c r="BI3445"/>
      <c r="BJ3445"/>
    </row>
    <row r="3446" spans="2:62" x14ac:dyDescent="0.4">
      <c r="B3446" s="1">
        <v>17336</v>
      </c>
      <c r="C3446" s="6" t="s">
        <v>8</v>
      </c>
      <c r="D3446" s="6" t="s">
        <v>8</v>
      </c>
      <c r="E3446" s="6" t="s">
        <v>3268</v>
      </c>
      <c r="F3446" s="6" t="s">
        <v>3269</v>
      </c>
      <c r="G3446" s="6" t="s">
        <v>5543</v>
      </c>
      <c r="H3446" s="6" t="s">
        <v>5676</v>
      </c>
      <c r="I3446" s="6" t="s">
        <v>5677</v>
      </c>
      <c r="J3446" s="6" t="s">
        <v>5</v>
      </c>
      <c r="K3446" s="7">
        <v>4</v>
      </c>
      <c r="L3446" s="7">
        <f>IFERROR(VLOOKUP(SiscoTable[[#This Row],[Código]],Hoja2!A:B,2,0)*SiscoTable[[#This Row],[Provta(Uns)]],0)</f>
        <v>43.6</v>
      </c>
      <c r="M3446" s="7">
        <v>0</v>
      </c>
      <c r="N3446" s="7">
        <v>15</v>
      </c>
      <c r="O3446" s="7">
        <f>IFERROR(VLOOKUP(SiscoTable[[#This Row],[Código]],Hoja2!A:B,2,0)*SiscoTable[[#This Row],[Stock_actual]],0)</f>
        <v>163.5</v>
      </c>
      <c r="P3446" s="6" t="s">
        <v>415</v>
      </c>
      <c r="Q3446" s="7">
        <v>4</v>
      </c>
      <c r="R3446" s="7">
        <v>0</v>
      </c>
      <c r="S3446" s="7" t="s">
        <v>11925</v>
      </c>
      <c r="BI3446"/>
      <c r="BJ3446"/>
    </row>
    <row r="3447" spans="2:62" x14ac:dyDescent="0.4">
      <c r="B3447" s="1">
        <v>17339</v>
      </c>
      <c r="C3447" s="6" t="s">
        <v>8</v>
      </c>
      <c r="D3447" s="6" t="s">
        <v>8</v>
      </c>
      <c r="E3447" s="6" t="s">
        <v>3268</v>
      </c>
      <c r="F3447" s="6" t="s">
        <v>6059</v>
      </c>
      <c r="G3447" s="6" t="s">
        <v>6252</v>
      </c>
      <c r="H3447" s="6" t="s">
        <v>6292</v>
      </c>
      <c r="I3447" s="6" t="s">
        <v>6291</v>
      </c>
      <c r="J3447" s="6" t="s">
        <v>5</v>
      </c>
      <c r="K3447" s="7">
        <v>0</v>
      </c>
      <c r="L3447" s="7">
        <f>IFERROR(VLOOKUP(SiscoTable[[#This Row],[Código]],Hoja2!A:B,2,0)*SiscoTable[[#This Row],[Provta(Uns)]],0)</f>
        <v>0</v>
      </c>
      <c r="M3447" s="7">
        <v>0</v>
      </c>
      <c r="N3447" s="7">
        <v>6</v>
      </c>
      <c r="O3447" s="7">
        <f>IFERROR(VLOOKUP(SiscoTable[[#This Row],[Código]],Hoja2!A:B,2,0)*SiscoTable[[#This Row],[Stock_actual]],0)</f>
        <v>653.40000000000009</v>
      </c>
      <c r="P3447" s="6" t="s">
        <v>134</v>
      </c>
      <c r="Q3447" s="7">
        <v>0</v>
      </c>
      <c r="R3447" s="7">
        <v>0</v>
      </c>
      <c r="S3447" s="7" t="s">
        <v>11925</v>
      </c>
      <c r="BI3447"/>
      <c r="BJ3447"/>
    </row>
    <row r="3448" spans="2:62" x14ac:dyDescent="0.4">
      <c r="B3448" s="1">
        <v>17340</v>
      </c>
      <c r="C3448" s="6" t="s">
        <v>8</v>
      </c>
      <c r="D3448" s="6" t="s">
        <v>30</v>
      </c>
      <c r="E3448" s="6" t="s">
        <v>8482</v>
      </c>
      <c r="F3448" s="6" t="s">
        <v>1736</v>
      </c>
      <c r="G3448" s="6" t="s">
        <v>10616</v>
      </c>
      <c r="H3448" s="6" t="s">
        <v>10668</v>
      </c>
      <c r="I3448" s="6" t="s">
        <v>10681</v>
      </c>
      <c r="J3448" s="6" t="s">
        <v>5</v>
      </c>
      <c r="K3448" s="7">
        <v>12.5</v>
      </c>
      <c r="L3448" s="7">
        <f>IFERROR(VLOOKUP(SiscoTable[[#This Row],[Código]],Hoja2!A:B,2,0)*SiscoTable[[#This Row],[Provta(Uns)]],0)</f>
        <v>40</v>
      </c>
      <c r="M3448" s="7">
        <v>0</v>
      </c>
      <c r="N3448" s="7">
        <v>15</v>
      </c>
      <c r="O3448" s="7">
        <f>IFERROR(VLOOKUP(SiscoTable[[#This Row],[Código]],Hoja2!A:B,2,0)*SiscoTable[[#This Row],[Stock_actual]],0)</f>
        <v>48</v>
      </c>
      <c r="P3448" s="6" t="s">
        <v>115</v>
      </c>
      <c r="Q3448" s="7">
        <v>14</v>
      </c>
      <c r="R3448" s="7">
        <v>0</v>
      </c>
      <c r="S3448" s="7" t="s">
        <v>11926</v>
      </c>
      <c r="BI3448"/>
      <c r="BJ3448"/>
    </row>
    <row r="3449" spans="2:62" x14ac:dyDescent="0.4">
      <c r="B3449" s="1">
        <v>17341</v>
      </c>
      <c r="C3449" s="6" t="s">
        <v>30</v>
      </c>
      <c r="D3449" s="6" t="s">
        <v>8</v>
      </c>
      <c r="E3449" s="6" t="s">
        <v>8482</v>
      </c>
      <c r="F3449" s="6" t="s">
        <v>8543</v>
      </c>
      <c r="G3449" s="6" t="s">
        <v>8544</v>
      </c>
      <c r="H3449" s="6" t="s">
        <v>8546</v>
      </c>
      <c r="I3449" s="6" t="s">
        <v>8558</v>
      </c>
      <c r="J3449" s="6" t="s">
        <v>5</v>
      </c>
      <c r="K3449" s="7">
        <v>3.67</v>
      </c>
      <c r="L3449" s="7">
        <f>IFERROR(VLOOKUP(SiscoTable[[#This Row],[Código]],Hoja2!A:B,2,0)*SiscoTable[[#This Row],[Provta(Uns)]],0)</f>
        <v>91.75</v>
      </c>
      <c r="M3449" s="7">
        <v>0</v>
      </c>
      <c r="N3449" s="7">
        <v>5</v>
      </c>
      <c r="O3449" s="7">
        <f>IFERROR(VLOOKUP(SiscoTable[[#This Row],[Código]],Hoja2!A:B,2,0)*SiscoTable[[#This Row],[Stock_actual]],0)</f>
        <v>125</v>
      </c>
      <c r="P3449" s="6" t="s">
        <v>575</v>
      </c>
      <c r="Q3449" s="7">
        <v>4</v>
      </c>
      <c r="R3449" s="7">
        <v>0</v>
      </c>
      <c r="S3449" s="7" t="s">
        <v>11926</v>
      </c>
      <c r="BI3449"/>
      <c r="BJ3449"/>
    </row>
    <row r="3450" spans="2:62" x14ac:dyDescent="0.4">
      <c r="B3450" s="1">
        <v>17342</v>
      </c>
      <c r="C3450" s="6" t="s">
        <v>8</v>
      </c>
      <c r="D3450" s="6" t="s">
        <v>8</v>
      </c>
      <c r="E3450" s="6" t="s">
        <v>8482</v>
      </c>
      <c r="F3450" s="6" t="s">
        <v>9030</v>
      </c>
      <c r="G3450" s="6" t="s">
        <v>10068</v>
      </c>
      <c r="H3450" s="6" t="s">
        <v>10082</v>
      </c>
      <c r="I3450" s="6" t="s">
        <v>10135</v>
      </c>
      <c r="J3450" s="6" t="s">
        <v>5</v>
      </c>
      <c r="K3450" s="7">
        <v>1.33</v>
      </c>
      <c r="L3450" s="7">
        <f>IFERROR(VLOOKUP(SiscoTable[[#This Row],[Código]],Hoja2!A:B,2,0)*SiscoTable[[#This Row],[Provta(Uns)]],0)</f>
        <v>7.7140000000000004</v>
      </c>
      <c r="M3450" s="7">
        <v>0</v>
      </c>
      <c r="N3450" s="7">
        <v>0</v>
      </c>
      <c r="O3450" s="7">
        <f>IFERROR(VLOOKUP(SiscoTable[[#This Row],[Código]],Hoja2!A:B,2,0)*SiscoTable[[#This Row],[Stock_actual]],0)</f>
        <v>0</v>
      </c>
      <c r="P3450" s="6" t="s">
        <v>7</v>
      </c>
      <c r="Q3450" s="7">
        <v>1</v>
      </c>
      <c r="R3450" s="7">
        <v>2.4</v>
      </c>
      <c r="S3450" s="7" t="s">
        <v>11926</v>
      </c>
      <c r="BI3450"/>
      <c r="BJ3450"/>
    </row>
    <row r="3451" spans="2:62" x14ac:dyDescent="0.4">
      <c r="B3451" s="1">
        <v>17343</v>
      </c>
      <c r="C3451" s="6" t="s">
        <v>25</v>
      </c>
      <c r="D3451" s="6" t="s">
        <v>30</v>
      </c>
      <c r="E3451" s="6" t="s">
        <v>8482</v>
      </c>
      <c r="F3451" s="6" t="s">
        <v>8543</v>
      </c>
      <c r="G3451" s="6" t="s">
        <v>8544</v>
      </c>
      <c r="H3451" s="6" t="s">
        <v>8546</v>
      </c>
      <c r="I3451" s="6" t="s">
        <v>8547</v>
      </c>
      <c r="J3451" s="6" t="s">
        <v>5</v>
      </c>
      <c r="K3451" s="7">
        <v>9</v>
      </c>
      <c r="L3451" s="7">
        <f>IFERROR(VLOOKUP(SiscoTable[[#This Row],[Código]],Hoja2!A:B,2,0)*SiscoTable[[#This Row],[Provta(Uns)]],0)</f>
        <v>216</v>
      </c>
      <c r="M3451" s="7">
        <v>10</v>
      </c>
      <c r="N3451" s="7">
        <v>15</v>
      </c>
      <c r="O3451" s="7">
        <f>IFERROR(VLOOKUP(SiscoTable[[#This Row],[Código]],Hoja2!A:B,2,0)*SiscoTable[[#This Row],[Stock_actual]],0)</f>
        <v>360</v>
      </c>
      <c r="P3451" s="6" t="s">
        <v>353</v>
      </c>
      <c r="Q3451" s="7">
        <v>10</v>
      </c>
      <c r="R3451" s="7">
        <v>0</v>
      </c>
      <c r="S3451" s="7" t="s">
        <v>11926</v>
      </c>
      <c r="BI3451"/>
      <c r="BJ3451"/>
    </row>
    <row r="3452" spans="2:62" x14ac:dyDescent="0.4">
      <c r="B3452" s="1">
        <v>17344</v>
      </c>
      <c r="C3452" s="6" t="s">
        <v>25</v>
      </c>
      <c r="D3452" s="6" t="s">
        <v>25</v>
      </c>
      <c r="E3452" s="6" t="s">
        <v>3268</v>
      </c>
      <c r="F3452" s="6" t="s">
        <v>8283</v>
      </c>
      <c r="G3452" s="6" t="s">
        <v>8321</v>
      </c>
      <c r="H3452" s="6" t="s">
        <v>1053</v>
      </c>
      <c r="I3452" s="6" t="s">
        <v>8346</v>
      </c>
      <c r="J3452" s="6" t="s">
        <v>5</v>
      </c>
      <c r="K3452" s="7">
        <v>62.17</v>
      </c>
      <c r="L3452" s="7">
        <f>IFERROR(VLOOKUP(SiscoTable[[#This Row],[Código]],Hoja2!A:B,2,0)*SiscoTable[[#This Row],[Provta(Uns)]],0)</f>
        <v>435.19</v>
      </c>
      <c r="M3452" s="7">
        <v>0</v>
      </c>
      <c r="N3452" s="7">
        <v>0</v>
      </c>
      <c r="O3452" s="7">
        <f>IFERROR(VLOOKUP(SiscoTable[[#This Row],[Código]],Hoja2!A:B,2,0)*SiscoTable[[#This Row],[Stock_actual]],0)</f>
        <v>0</v>
      </c>
      <c r="P3452" s="6" t="s">
        <v>7</v>
      </c>
      <c r="Q3452" s="7">
        <v>68</v>
      </c>
      <c r="R3452" s="7">
        <v>124.19999999999999</v>
      </c>
      <c r="S3452" s="7" t="s">
        <v>11928</v>
      </c>
      <c r="BI3452"/>
      <c r="BJ3452"/>
    </row>
    <row r="3453" spans="2:62" x14ac:dyDescent="0.4">
      <c r="B3453" s="1">
        <v>17345</v>
      </c>
      <c r="C3453" s="6" t="s">
        <v>25</v>
      </c>
      <c r="D3453" s="6" t="s">
        <v>30</v>
      </c>
      <c r="E3453" s="6" t="s">
        <v>8482</v>
      </c>
      <c r="F3453" s="6" t="s">
        <v>8543</v>
      </c>
      <c r="G3453" s="6" t="s">
        <v>8544</v>
      </c>
      <c r="H3453" s="6" t="s">
        <v>8546</v>
      </c>
      <c r="I3453" s="6" t="s">
        <v>8549</v>
      </c>
      <c r="J3453" s="6" t="s">
        <v>5</v>
      </c>
      <c r="K3453" s="7">
        <v>9.33</v>
      </c>
      <c r="L3453" s="7">
        <f>IFERROR(VLOOKUP(SiscoTable[[#This Row],[Código]],Hoja2!A:B,2,0)*SiscoTable[[#This Row],[Provta(Uns)]],0)</f>
        <v>223.92000000000002</v>
      </c>
      <c r="M3453" s="7">
        <v>30</v>
      </c>
      <c r="N3453" s="7">
        <v>4</v>
      </c>
      <c r="O3453" s="7">
        <f>IFERROR(VLOOKUP(SiscoTable[[#This Row],[Código]],Hoja2!A:B,2,0)*SiscoTable[[#This Row],[Stock_actual]],0)</f>
        <v>96</v>
      </c>
      <c r="P3453" s="6" t="s">
        <v>237</v>
      </c>
      <c r="Q3453" s="7">
        <v>10</v>
      </c>
      <c r="R3453" s="7">
        <v>0</v>
      </c>
      <c r="S3453" s="7" t="s">
        <v>11926</v>
      </c>
      <c r="BI3453"/>
      <c r="BJ3453"/>
    </row>
    <row r="3454" spans="2:62" x14ac:dyDescent="0.4">
      <c r="B3454" s="1">
        <v>17346</v>
      </c>
      <c r="C3454" s="6" t="s">
        <v>30</v>
      </c>
      <c r="D3454" s="6" t="s">
        <v>8</v>
      </c>
      <c r="E3454" s="6" t="s">
        <v>8482</v>
      </c>
      <c r="F3454" s="6" t="s">
        <v>8543</v>
      </c>
      <c r="G3454" s="6" t="s">
        <v>8544</v>
      </c>
      <c r="H3454" s="6" t="s">
        <v>8560</v>
      </c>
      <c r="I3454" s="6" t="s">
        <v>8559</v>
      </c>
      <c r="J3454" s="6" t="s">
        <v>5</v>
      </c>
      <c r="K3454" s="7">
        <v>1.83</v>
      </c>
      <c r="L3454" s="7">
        <f>IFERROR(VLOOKUP(SiscoTable[[#This Row],[Código]],Hoja2!A:B,2,0)*SiscoTable[[#This Row],[Provta(Uns)]],0)</f>
        <v>19.215</v>
      </c>
      <c r="M3454" s="7">
        <v>0</v>
      </c>
      <c r="N3454" s="7">
        <v>20</v>
      </c>
      <c r="O3454" s="7">
        <f>IFERROR(VLOOKUP(SiscoTable[[#This Row],[Código]],Hoja2!A:B,2,0)*SiscoTable[[#This Row],[Stock_actual]],0)</f>
        <v>210</v>
      </c>
      <c r="P3454" s="6" t="s">
        <v>8561</v>
      </c>
      <c r="Q3454" s="7">
        <v>2</v>
      </c>
      <c r="R3454" s="7">
        <v>0</v>
      </c>
      <c r="S3454" s="7" t="s">
        <v>11926</v>
      </c>
      <c r="BI3454"/>
      <c r="BJ3454"/>
    </row>
    <row r="3455" spans="2:62" x14ac:dyDescent="0.4">
      <c r="B3455" s="1">
        <v>17347</v>
      </c>
      <c r="C3455" s="6" t="s">
        <v>30</v>
      </c>
      <c r="D3455" s="6" t="s">
        <v>8</v>
      </c>
      <c r="E3455" s="6" t="s">
        <v>8482</v>
      </c>
      <c r="F3455" s="6" t="s">
        <v>8543</v>
      </c>
      <c r="G3455" s="6" t="s">
        <v>8544</v>
      </c>
      <c r="H3455" s="6" t="s">
        <v>8560</v>
      </c>
      <c r="I3455" s="6" t="s">
        <v>8562</v>
      </c>
      <c r="J3455" s="6" t="s">
        <v>5</v>
      </c>
      <c r="K3455" s="7">
        <v>1.33</v>
      </c>
      <c r="L3455" s="7">
        <f>IFERROR(VLOOKUP(SiscoTable[[#This Row],[Código]],Hoja2!A:B,2,0)*SiscoTable[[#This Row],[Provta(Uns)]],0)</f>
        <v>26.6</v>
      </c>
      <c r="M3455" s="7">
        <v>20</v>
      </c>
      <c r="N3455" s="7">
        <v>0</v>
      </c>
      <c r="O3455" s="7">
        <f>IFERROR(VLOOKUP(SiscoTable[[#This Row],[Código]],Hoja2!A:B,2,0)*SiscoTable[[#This Row],[Stock_actual]],0)</f>
        <v>0</v>
      </c>
      <c r="P3455" s="6" t="s">
        <v>7</v>
      </c>
      <c r="Q3455" s="7">
        <v>1</v>
      </c>
      <c r="R3455" s="7">
        <v>0</v>
      </c>
      <c r="S3455" s="7" t="s">
        <v>11926</v>
      </c>
      <c r="BI3455"/>
      <c r="BJ3455"/>
    </row>
    <row r="3456" spans="2:62" x14ac:dyDescent="0.4">
      <c r="B3456" s="1">
        <v>17348</v>
      </c>
      <c r="C3456" s="6" t="s">
        <v>8</v>
      </c>
      <c r="D3456" s="6" t="s">
        <v>8</v>
      </c>
      <c r="E3456" s="6" t="s">
        <v>8482</v>
      </c>
      <c r="F3456" s="6" t="s">
        <v>8543</v>
      </c>
      <c r="G3456" s="6" t="s">
        <v>8544</v>
      </c>
      <c r="H3456" s="6" t="s">
        <v>8566</v>
      </c>
      <c r="I3456" s="6" t="s">
        <v>8580</v>
      </c>
      <c r="J3456" s="6" t="s">
        <v>5</v>
      </c>
      <c r="K3456" s="7">
        <v>3.33</v>
      </c>
      <c r="L3456" s="7">
        <f>IFERROR(VLOOKUP(SiscoTable[[#This Row],[Código]],Hoja2!A:B,2,0)*SiscoTable[[#This Row],[Provta(Uns)]],0)</f>
        <v>39.294000000000004</v>
      </c>
      <c r="M3456" s="7">
        <v>0</v>
      </c>
      <c r="N3456" s="7">
        <v>19</v>
      </c>
      <c r="O3456" s="7">
        <f>IFERROR(VLOOKUP(SiscoTable[[#This Row],[Código]],Hoja2!A:B,2,0)*SiscoTable[[#This Row],[Stock_actual]],0)</f>
        <v>224.20000000000002</v>
      </c>
      <c r="P3456" s="6" t="s">
        <v>4409</v>
      </c>
      <c r="Q3456" s="7">
        <v>4</v>
      </c>
      <c r="R3456" s="7">
        <v>0</v>
      </c>
      <c r="S3456" s="7" t="s">
        <v>11926</v>
      </c>
      <c r="BI3456"/>
      <c r="BJ3456"/>
    </row>
    <row r="3457" spans="2:62" x14ac:dyDescent="0.4">
      <c r="B3457" s="1">
        <v>17349</v>
      </c>
      <c r="C3457" s="6" t="s">
        <v>8</v>
      </c>
      <c r="D3457" s="6" t="s">
        <v>8</v>
      </c>
      <c r="E3457" s="6" t="s">
        <v>8482</v>
      </c>
      <c r="F3457" s="6" t="s">
        <v>8543</v>
      </c>
      <c r="G3457" s="6" t="s">
        <v>8544</v>
      </c>
      <c r="H3457" s="6" t="s">
        <v>8566</v>
      </c>
      <c r="I3457" s="6" t="s">
        <v>8581</v>
      </c>
      <c r="J3457" s="6" t="s">
        <v>5</v>
      </c>
      <c r="K3457" s="7">
        <v>0</v>
      </c>
      <c r="L3457" s="7">
        <f>IFERROR(VLOOKUP(SiscoTable[[#This Row],[Código]],Hoja2!A:B,2,0)*SiscoTable[[#This Row],[Provta(Uns)]],0)</f>
        <v>0</v>
      </c>
      <c r="M3457" s="7">
        <v>0</v>
      </c>
      <c r="N3457" s="7">
        <v>0</v>
      </c>
      <c r="O3457" s="7">
        <f>IFERROR(VLOOKUP(SiscoTable[[#This Row],[Código]],Hoja2!A:B,2,0)*SiscoTable[[#This Row],[Stock_actual]],0)</f>
        <v>0</v>
      </c>
      <c r="P3457" s="6" t="s">
        <v>7</v>
      </c>
      <c r="Q3457" s="7">
        <v>0</v>
      </c>
      <c r="R3457" s="7">
        <v>0</v>
      </c>
      <c r="S3457" s="7" t="s">
        <v>11926</v>
      </c>
      <c r="BI3457"/>
      <c r="BJ3457"/>
    </row>
    <row r="3458" spans="2:62" x14ac:dyDescent="0.4">
      <c r="B3458" s="1">
        <v>17351</v>
      </c>
      <c r="C3458" s="6" t="s">
        <v>8</v>
      </c>
      <c r="D3458" s="6" t="s">
        <v>8</v>
      </c>
      <c r="E3458" s="6" t="s">
        <v>8482</v>
      </c>
      <c r="F3458" s="6" t="s">
        <v>1736</v>
      </c>
      <c r="G3458" s="6" t="s">
        <v>10616</v>
      </c>
      <c r="H3458" s="6" t="s">
        <v>10647</v>
      </c>
      <c r="I3458" s="6" t="s">
        <v>10682</v>
      </c>
      <c r="J3458" s="6" t="s">
        <v>5</v>
      </c>
      <c r="K3458" s="7">
        <v>0</v>
      </c>
      <c r="L3458" s="7">
        <f>IFERROR(VLOOKUP(SiscoTable[[#This Row],[Código]],Hoja2!A:B,2,0)*SiscoTable[[#This Row],[Provta(Uns)]],0)</f>
        <v>0</v>
      </c>
      <c r="M3458" s="7">
        <v>0</v>
      </c>
      <c r="N3458" s="7">
        <v>0</v>
      </c>
      <c r="O3458" s="7">
        <f>IFERROR(VLOOKUP(SiscoTable[[#This Row],[Código]],Hoja2!A:B,2,0)*SiscoTable[[#This Row],[Stock_actual]],0)</f>
        <v>0</v>
      </c>
      <c r="P3458" s="6" t="s">
        <v>7</v>
      </c>
      <c r="Q3458" s="7">
        <v>0</v>
      </c>
      <c r="R3458" s="7">
        <v>0</v>
      </c>
      <c r="S3458" s="7" t="s">
        <v>11926</v>
      </c>
      <c r="BI3458"/>
      <c r="BJ3458"/>
    </row>
    <row r="3459" spans="2:62" x14ac:dyDescent="0.4">
      <c r="B3459" s="1">
        <v>17352</v>
      </c>
      <c r="C3459" s="6" t="s">
        <v>30</v>
      </c>
      <c r="D3459" s="6" t="s">
        <v>8</v>
      </c>
      <c r="E3459" s="6" t="s">
        <v>3268</v>
      </c>
      <c r="F3459" s="6" t="s">
        <v>6059</v>
      </c>
      <c r="G3459" s="6" t="s">
        <v>6392</v>
      </c>
      <c r="H3459" s="6" t="s">
        <v>3457</v>
      </c>
      <c r="I3459" s="6" t="s">
        <v>6431</v>
      </c>
      <c r="J3459" s="6" t="s">
        <v>5</v>
      </c>
      <c r="K3459" s="7">
        <v>3.33</v>
      </c>
      <c r="L3459" s="7">
        <f>IFERROR(VLOOKUP(SiscoTable[[#This Row],[Código]],Hoja2!A:B,2,0)*SiscoTable[[#This Row],[Provta(Uns)]],0)</f>
        <v>99.566999999999993</v>
      </c>
      <c r="M3459" s="7">
        <v>0</v>
      </c>
      <c r="N3459" s="7">
        <v>19</v>
      </c>
      <c r="O3459" s="7">
        <f>IFERROR(VLOOKUP(SiscoTable[[#This Row],[Código]],Hoja2!A:B,2,0)*SiscoTable[[#This Row],[Stock_actual]],0)</f>
        <v>568.1</v>
      </c>
      <c r="P3459" s="6" t="s">
        <v>4409</v>
      </c>
      <c r="Q3459" s="7">
        <v>4</v>
      </c>
      <c r="R3459" s="7">
        <v>0</v>
      </c>
      <c r="S3459" s="7" t="s">
        <v>11925</v>
      </c>
      <c r="BI3459"/>
      <c r="BJ3459"/>
    </row>
    <row r="3460" spans="2:62" x14ac:dyDescent="0.4">
      <c r="B3460" s="1">
        <v>17353</v>
      </c>
      <c r="C3460" s="6" t="s">
        <v>8</v>
      </c>
      <c r="D3460" s="6" t="s">
        <v>30</v>
      </c>
      <c r="E3460" s="6" t="s">
        <v>8482</v>
      </c>
      <c r="F3460" s="6" t="s">
        <v>1736</v>
      </c>
      <c r="G3460" s="6" t="s">
        <v>10616</v>
      </c>
      <c r="H3460" s="6" t="s">
        <v>10668</v>
      </c>
      <c r="I3460" s="6" t="s">
        <v>10683</v>
      </c>
      <c r="J3460" s="6" t="s">
        <v>5</v>
      </c>
      <c r="K3460" s="7">
        <v>6.33</v>
      </c>
      <c r="L3460" s="7">
        <f>IFERROR(VLOOKUP(SiscoTable[[#This Row],[Código]],Hoja2!A:B,2,0)*SiscoTable[[#This Row],[Provta(Uns)]],0)</f>
        <v>29.117999999999999</v>
      </c>
      <c r="M3460" s="7">
        <v>0</v>
      </c>
      <c r="N3460" s="7">
        <v>109</v>
      </c>
      <c r="O3460" s="7">
        <f>IFERROR(VLOOKUP(SiscoTable[[#This Row],[Código]],Hoja2!A:B,2,0)*SiscoTable[[#This Row],[Stock_actual]],0)</f>
        <v>501.4</v>
      </c>
      <c r="P3460" s="6" t="s">
        <v>10684</v>
      </c>
      <c r="Q3460" s="7">
        <v>7</v>
      </c>
      <c r="R3460" s="7">
        <v>0</v>
      </c>
      <c r="S3460" s="7" t="s">
        <v>11926</v>
      </c>
      <c r="BI3460"/>
      <c r="BJ3460"/>
    </row>
    <row r="3461" spans="2:62" x14ac:dyDescent="0.4">
      <c r="B3461" s="1">
        <v>17354</v>
      </c>
      <c r="C3461" s="6" t="s">
        <v>8</v>
      </c>
      <c r="D3461" s="6" t="s">
        <v>8</v>
      </c>
      <c r="E3461" s="6" t="s">
        <v>3268</v>
      </c>
      <c r="F3461" s="6" t="s">
        <v>8283</v>
      </c>
      <c r="G3461" s="6" t="s">
        <v>8321</v>
      </c>
      <c r="H3461" s="6" t="s">
        <v>1053</v>
      </c>
      <c r="I3461" s="6" t="s">
        <v>8401</v>
      </c>
      <c r="J3461" s="6" t="s">
        <v>5</v>
      </c>
      <c r="K3461" s="7">
        <v>9.5</v>
      </c>
      <c r="L3461" s="7">
        <f>IFERROR(VLOOKUP(SiscoTable[[#This Row],[Código]],Hoja2!A:B,2,0)*SiscoTable[[#This Row],[Provta(Uns)]],0)</f>
        <v>77.899999999999991</v>
      </c>
      <c r="M3461" s="7">
        <v>0</v>
      </c>
      <c r="N3461" s="7">
        <v>68</v>
      </c>
      <c r="O3461" s="7">
        <f>IFERROR(VLOOKUP(SiscoTable[[#This Row],[Código]],Hoja2!A:B,2,0)*SiscoTable[[#This Row],[Stock_actual]],0)</f>
        <v>557.59999999999991</v>
      </c>
      <c r="P3461" s="6" t="s">
        <v>2328</v>
      </c>
      <c r="Q3461" s="7">
        <v>11</v>
      </c>
      <c r="R3461" s="7">
        <v>0</v>
      </c>
      <c r="S3461" s="7" t="s">
        <v>11928</v>
      </c>
      <c r="BI3461"/>
      <c r="BJ3461"/>
    </row>
    <row r="3462" spans="2:62" x14ac:dyDescent="0.4">
      <c r="B3462" s="1">
        <v>17355</v>
      </c>
      <c r="C3462" s="6" t="s">
        <v>8</v>
      </c>
      <c r="D3462" s="6" t="s">
        <v>8</v>
      </c>
      <c r="E3462" s="6" t="s">
        <v>3268</v>
      </c>
      <c r="F3462" s="6" t="s">
        <v>8283</v>
      </c>
      <c r="G3462" s="6" t="s">
        <v>8321</v>
      </c>
      <c r="H3462" s="6" t="s">
        <v>8337</v>
      </c>
      <c r="I3462" s="6" t="s">
        <v>8398</v>
      </c>
      <c r="J3462" s="6" t="s">
        <v>5</v>
      </c>
      <c r="K3462" s="7">
        <v>0</v>
      </c>
      <c r="L3462" s="7">
        <f>IFERROR(VLOOKUP(SiscoTable[[#This Row],[Código]],Hoja2!A:B,2,0)*SiscoTable[[#This Row],[Provta(Uns)]],0)</f>
        <v>0</v>
      </c>
      <c r="M3462" s="7">
        <v>0</v>
      </c>
      <c r="N3462" s="7">
        <v>0</v>
      </c>
      <c r="O3462" s="7">
        <f>IFERROR(VLOOKUP(SiscoTable[[#This Row],[Código]],Hoja2!A:B,2,0)*SiscoTable[[#This Row],[Stock_actual]],0)</f>
        <v>0</v>
      </c>
      <c r="P3462" s="6" t="s">
        <v>7</v>
      </c>
      <c r="Q3462" s="7">
        <v>0</v>
      </c>
      <c r="R3462" s="7">
        <v>0</v>
      </c>
      <c r="S3462" s="7" t="s">
        <v>11928</v>
      </c>
      <c r="BI3462"/>
      <c r="BJ3462"/>
    </row>
    <row r="3463" spans="2:62" x14ac:dyDescent="0.4">
      <c r="B3463" s="1">
        <v>17356</v>
      </c>
      <c r="C3463" s="6" t="s">
        <v>8</v>
      </c>
      <c r="D3463" s="6" t="s">
        <v>8</v>
      </c>
      <c r="E3463" s="6" t="s">
        <v>3268</v>
      </c>
      <c r="F3463" s="6" t="s">
        <v>8283</v>
      </c>
      <c r="G3463" s="6" t="s">
        <v>8321</v>
      </c>
      <c r="H3463" s="6" t="s">
        <v>8337</v>
      </c>
      <c r="I3463" s="6" t="s">
        <v>8399</v>
      </c>
      <c r="J3463" s="6" t="s">
        <v>5</v>
      </c>
      <c r="K3463" s="7">
        <v>0</v>
      </c>
      <c r="L3463" s="7">
        <f>IFERROR(VLOOKUP(SiscoTable[[#This Row],[Código]],Hoja2!A:B,2,0)*SiscoTable[[#This Row],[Provta(Uns)]],0)</f>
        <v>0</v>
      </c>
      <c r="M3463" s="7">
        <v>0</v>
      </c>
      <c r="N3463" s="7">
        <v>0</v>
      </c>
      <c r="O3463" s="7">
        <f>IFERROR(VLOOKUP(SiscoTable[[#This Row],[Código]],Hoja2!A:B,2,0)*SiscoTable[[#This Row],[Stock_actual]],0)</f>
        <v>0</v>
      </c>
      <c r="P3463" s="6" t="s">
        <v>7</v>
      </c>
      <c r="Q3463" s="7">
        <v>0</v>
      </c>
      <c r="R3463" s="7">
        <v>0</v>
      </c>
      <c r="S3463" s="7" t="s">
        <v>11928</v>
      </c>
      <c r="BI3463"/>
      <c r="BJ3463"/>
    </row>
    <row r="3464" spans="2:62" x14ac:dyDescent="0.4">
      <c r="B3464" s="1">
        <v>17357</v>
      </c>
      <c r="C3464" s="6" t="s">
        <v>30</v>
      </c>
      <c r="D3464" s="6" t="s">
        <v>8</v>
      </c>
      <c r="E3464" s="6" t="s">
        <v>8482</v>
      </c>
      <c r="F3464" s="6" t="s">
        <v>8641</v>
      </c>
      <c r="G3464" s="6" t="s">
        <v>8649</v>
      </c>
      <c r="H3464" s="6" t="s">
        <v>8669</v>
      </c>
      <c r="I3464" s="6" t="s">
        <v>8668</v>
      </c>
      <c r="J3464" s="6" t="s">
        <v>5</v>
      </c>
      <c r="K3464" s="7">
        <v>3.17</v>
      </c>
      <c r="L3464" s="7">
        <f>IFERROR(VLOOKUP(SiscoTable[[#This Row],[Código]],Hoja2!A:B,2,0)*SiscoTable[[#This Row],[Provta(Uns)]],0)</f>
        <v>58.962000000000003</v>
      </c>
      <c r="M3464" s="7">
        <v>0</v>
      </c>
      <c r="N3464" s="7">
        <v>6</v>
      </c>
      <c r="O3464" s="7">
        <f>IFERROR(VLOOKUP(SiscoTable[[#This Row],[Código]],Hoja2!A:B,2,0)*SiscoTable[[#This Row],[Stock_actual]],0)</f>
        <v>111.60000000000001</v>
      </c>
      <c r="P3464" s="6" t="s">
        <v>1267</v>
      </c>
      <c r="Q3464" s="7">
        <v>4</v>
      </c>
      <c r="R3464" s="7">
        <v>0</v>
      </c>
      <c r="S3464" s="7" t="s">
        <v>11926</v>
      </c>
      <c r="BI3464"/>
      <c r="BJ3464"/>
    </row>
    <row r="3465" spans="2:62" x14ac:dyDescent="0.4">
      <c r="B3465" s="1">
        <v>17358</v>
      </c>
      <c r="C3465" s="6" t="s">
        <v>8</v>
      </c>
      <c r="D3465" s="6" t="s">
        <v>8</v>
      </c>
      <c r="E3465" s="6" t="s">
        <v>8482</v>
      </c>
      <c r="F3465" s="6" t="s">
        <v>8641</v>
      </c>
      <c r="G3465" s="6" t="s">
        <v>8756</v>
      </c>
      <c r="H3465" s="6" t="s">
        <v>8798</v>
      </c>
      <c r="I3465" s="6" t="s">
        <v>8799</v>
      </c>
      <c r="J3465" s="6" t="s">
        <v>5</v>
      </c>
      <c r="K3465" s="7">
        <v>0</v>
      </c>
      <c r="L3465" s="7">
        <f>IFERROR(VLOOKUP(SiscoTable[[#This Row],[Código]],Hoja2!A:B,2,0)*SiscoTable[[#This Row],[Provta(Uns)]],0)</f>
        <v>0</v>
      </c>
      <c r="M3465" s="7">
        <v>0</v>
      </c>
      <c r="N3465" s="7">
        <v>0</v>
      </c>
      <c r="O3465" s="7">
        <f>IFERROR(VLOOKUP(SiscoTable[[#This Row],[Código]],Hoja2!A:B,2,0)*SiscoTable[[#This Row],[Stock_actual]],0)</f>
        <v>0</v>
      </c>
      <c r="P3465" s="6" t="s">
        <v>7</v>
      </c>
      <c r="Q3465" s="7">
        <v>0</v>
      </c>
      <c r="R3465" s="7">
        <v>0</v>
      </c>
      <c r="S3465" s="7" t="s">
        <v>11926</v>
      </c>
      <c r="BI3465"/>
      <c r="BJ3465"/>
    </row>
    <row r="3466" spans="2:62" x14ac:dyDescent="0.4">
      <c r="B3466" s="1">
        <v>17359</v>
      </c>
      <c r="C3466" s="6" t="s">
        <v>30</v>
      </c>
      <c r="D3466" s="6" t="s">
        <v>30</v>
      </c>
      <c r="E3466" s="6" t="s">
        <v>8482</v>
      </c>
      <c r="F3466" s="6" t="s">
        <v>1736</v>
      </c>
      <c r="G3466" s="6" t="s">
        <v>10362</v>
      </c>
      <c r="H3466" s="6" t="s">
        <v>9087</v>
      </c>
      <c r="I3466" s="6" t="s">
        <v>10388</v>
      </c>
      <c r="J3466" s="6" t="s">
        <v>5</v>
      </c>
      <c r="K3466" s="7">
        <v>10.17</v>
      </c>
      <c r="L3466" s="7">
        <f>IFERROR(VLOOKUP(SiscoTable[[#This Row],[Código]],Hoja2!A:B,2,0)*SiscoTable[[#This Row],[Provta(Uns)]],0)</f>
        <v>101.7</v>
      </c>
      <c r="M3466" s="7">
        <v>0</v>
      </c>
      <c r="N3466" s="7">
        <v>17</v>
      </c>
      <c r="O3466" s="7">
        <f>IFERROR(VLOOKUP(SiscoTable[[#This Row],[Código]],Hoja2!A:B,2,0)*SiscoTable[[#This Row],[Stock_actual]],0)</f>
        <v>170</v>
      </c>
      <c r="P3466" s="6" t="s">
        <v>353</v>
      </c>
      <c r="Q3466" s="7">
        <v>11</v>
      </c>
      <c r="R3466" s="7">
        <v>0</v>
      </c>
      <c r="S3466" s="7" t="s">
        <v>11926</v>
      </c>
      <c r="BI3466"/>
      <c r="BJ3466"/>
    </row>
    <row r="3467" spans="2:62" x14ac:dyDescent="0.4">
      <c r="B3467" s="1">
        <v>17360</v>
      </c>
      <c r="C3467" s="6" t="s">
        <v>8</v>
      </c>
      <c r="D3467" s="6" t="s">
        <v>8</v>
      </c>
      <c r="E3467" s="6" t="s">
        <v>8482</v>
      </c>
      <c r="F3467" s="6" t="s">
        <v>1736</v>
      </c>
      <c r="G3467" s="6" t="s">
        <v>10362</v>
      </c>
      <c r="H3467" s="6" t="s">
        <v>9087</v>
      </c>
      <c r="I3467" s="6" t="s">
        <v>10456</v>
      </c>
      <c r="J3467" s="6" t="s">
        <v>5</v>
      </c>
      <c r="K3467" s="7">
        <v>5.5</v>
      </c>
      <c r="L3467" s="7">
        <f>IFERROR(VLOOKUP(SiscoTable[[#This Row],[Código]],Hoja2!A:B,2,0)*SiscoTable[[#This Row],[Provta(Uns)]],0)</f>
        <v>24.75</v>
      </c>
      <c r="M3467" s="7">
        <v>0</v>
      </c>
      <c r="N3467" s="7">
        <v>3</v>
      </c>
      <c r="O3467" s="7">
        <f>IFERROR(VLOOKUP(SiscoTable[[#This Row],[Código]],Hoja2!A:B,2,0)*SiscoTable[[#This Row],[Stock_actual]],0)</f>
        <v>13.5</v>
      </c>
      <c r="P3467" s="6" t="s">
        <v>810</v>
      </c>
      <c r="Q3467" s="7">
        <v>6</v>
      </c>
      <c r="R3467" s="7">
        <v>10.86</v>
      </c>
      <c r="S3467" s="7" t="s">
        <v>11926</v>
      </c>
      <c r="BI3467"/>
      <c r="BJ3467"/>
    </row>
    <row r="3468" spans="2:62" x14ac:dyDescent="0.4">
      <c r="B3468" s="1">
        <v>17361</v>
      </c>
      <c r="C3468" s="6" t="s">
        <v>30</v>
      </c>
      <c r="D3468" s="6" t="s">
        <v>8</v>
      </c>
      <c r="E3468" s="6" t="s">
        <v>8482</v>
      </c>
      <c r="F3468" s="6" t="s">
        <v>1736</v>
      </c>
      <c r="G3468" s="6" t="s">
        <v>10362</v>
      </c>
      <c r="H3468" s="6" t="s">
        <v>9087</v>
      </c>
      <c r="I3468" s="6" t="s">
        <v>10389</v>
      </c>
      <c r="J3468" s="6" t="s">
        <v>5</v>
      </c>
      <c r="K3468" s="7">
        <v>3.5</v>
      </c>
      <c r="L3468" s="7">
        <f>IFERROR(VLOOKUP(SiscoTable[[#This Row],[Código]],Hoja2!A:B,2,0)*SiscoTable[[#This Row],[Provta(Uns)]],0)</f>
        <v>35</v>
      </c>
      <c r="M3468" s="7">
        <v>0</v>
      </c>
      <c r="N3468" s="7">
        <v>6</v>
      </c>
      <c r="O3468" s="7">
        <f>IFERROR(VLOOKUP(SiscoTable[[#This Row],[Código]],Hoja2!A:B,2,0)*SiscoTable[[#This Row],[Stock_actual]],0)</f>
        <v>60</v>
      </c>
      <c r="P3468" s="6" t="s">
        <v>788</v>
      </c>
      <c r="Q3468" s="7">
        <v>4</v>
      </c>
      <c r="R3468" s="7">
        <v>0</v>
      </c>
      <c r="S3468" s="7" t="s">
        <v>11926</v>
      </c>
      <c r="BI3468"/>
      <c r="BJ3468"/>
    </row>
    <row r="3469" spans="2:62" x14ac:dyDescent="0.4">
      <c r="B3469" s="1">
        <v>17362</v>
      </c>
      <c r="C3469" s="6" t="s">
        <v>8</v>
      </c>
      <c r="D3469" s="6" t="s">
        <v>8</v>
      </c>
      <c r="E3469" s="6" t="s">
        <v>8482</v>
      </c>
      <c r="F3469" s="6" t="s">
        <v>1736</v>
      </c>
      <c r="G3469" s="6" t="s">
        <v>10362</v>
      </c>
      <c r="H3469" s="6" t="s">
        <v>9087</v>
      </c>
      <c r="I3469" s="6" t="s">
        <v>10457</v>
      </c>
      <c r="J3469" s="6" t="s">
        <v>5</v>
      </c>
      <c r="K3469" s="7">
        <v>4.17</v>
      </c>
      <c r="L3469" s="7">
        <f>IFERROR(VLOOKUP(SiscoTable[[#This Row],[Código]],Hoja2!A:B,2,0)*SiscoTable[[#This Row],[Provta(Uns)]],0)</f>
        <v>18.765000000000001</v>
      </c>
      <c r="M3469" s="7">
        <v>0</v>
      </c>
      <c r="N3469" s="7">
        <v>19</v>
      </c>
      <c r="O3469" s="7">
        <f>IFERROR(VLOOKUP(SiscoTable[[#This Row],[Código]],Hoja2!A:B,2,0)*SiscoTable[[#This Row],[Stock_actual]],0)</f>
        <v>85.5</v>
      </c>
      <c r="P3469" s="6" t="s">
        <v>626</v>
      </c>
      <c r="Q3469" s="7">
        <v>5</v>
      </c>
      <c r="R3469" s="7">
        <v>0</v>
      </c>
      <c r="S3469" s="7" t="s">
        <v>11926</v>
      </c>
      <c r="BI3469"/>
      <c r="BJ3469"/>
    </row>
    <row r="3470" spans="2:62" x14ac:dyDescent="0.4">
      <c r="B3470" s="1">
        <v>17363</v>
      </c>
      <c r="C3470" s="6" t="s">
        <v>8</v>
      </c>
      <c r="D3470" s="6" t="s">
        <v>30</v>
      </c>
      <c r="E3470" s="6" t="s">
        <v>8482</v>
      </c>
      <c r="F3470" s="6" t="s">
        <v>1736</v>
      </c>
      <c r="G3470" s="6" t="s">
        <v>10362</v>
      </c>
      <c r="H3470" s="6" t="s">
        <v>9087</v>
      </c>
      <c r="I3470" s="6" t="s">
        <v>10458</v>
      </c>
      <c r="J3470" s="6" t="s">
        <v>5</v>
      </c>
      <c r="K3470" s="7">
        <v>12</v>
      </c>
      <c r="L3470" s="7">
        <f>IFERROR(VLOOKUP(SiscoTable[[#This Row],[Código]],Hoja2!A:B,2,0)*SiscoTable[[#This Row],[Provta(Uns)]],0)</f>
        <v>54</v>
      </c>
      <c r="M3470" s="7">
        <v>0</v>
      </c>
      <c r="N3470" s="7">
        <v>52</v>
      </c>
      <c r="O3470" s="7">
        <f>IFERROR(VLOOKUP(SiscoTable[[#This Row],[Código]],Hoja2!A:B,2,0)*SiscoTable[[#This Row],[Stock_actual]],0)</f>
        <v>234</v>
      </c>
      <c r="P3470" s="6" t="s">
        <v>1166</v>
      </c>
      <c r="Q3470" s="7">
        <v>13</v>
      </c>
      <c r="R3470" s="7">
        <v>0</v>
      </c>
      <c r="S3470" s="7" t="s">
        <v>11926</v>
      </c>
      <c r="BI3470"/>
      <c r="BJ3470"/>
    </row>
    <row r="3471" spans="2:62" x14ac:dyDescent="0.4">
      <c r="B3471" s="1">
        <v>17364</v>
      </c>
      <c r="C3471" s="6" t="s">
        <v>30</v>
      </c>
      <c r="D3471" s="6" t="s">
        <v>8</v>
      </c>
      <c r="E3471" s="6" t="s">
        <v>8482</v>
      </c>
      <c r="F3471" s="6" t="s">
        <v>1736</v>
      </c>
      <c r="G3471" s="6" t="s">
        <v>10362</v>
      </c>
      <c r="H3471" s="6" t="s">
        <v>9087</v>
      </c>
      <c r="I3471" s="6" t="s">
        <v>10390</v>
      </c>
      <c r="J3471" s="6" t="s">
        <v>5</v>
      </c>
      <c r="K3471" s="7">
        <v>5.17</v>
      </c>
      <c r="L3471" s="7">
        <f>IFERROR(VLOOKUP(SiscoTable[[#This Row],[Código]],Hoja2!A:B,2,0)*SiscoTable[[#This Row],[Provta(Uns)]],0)</f>
        <v>49.631999999999998</v>
      </c>
      <c r="M3471" s="7">
        <v>0</v>
      </c>
      <c r="N3471" s="7">
        <v>0</v>
      </c>
      <c r="O3471" s="7">
        <f>IFERROR(VLOOKUP(SiscoTable[[#This Row],[Código]],Hoja2!A:B,2,0)*SiscoTable[[#This Row],[Stock_actual]],0)</f>
        <v>0</v>
      </c>
      <c r="P3471" s="6" t="s">
        <v>7</v>
      </c>
      <c r="Q3471" s="7">
        <v>6</v>
      </c>
      <c r="R3471" s="7">
        <v>10.200000000000001</v>
      </c>
      <c r="S3471" s="7" t="s">
        <v>11926</v>
      </c>
      <c r="BI3471"/>
      <c r="BJ3471"/>
    </row>
    <row r="3472" spans="2:62" x14ac:dyDescent="0.4">
      <c r="B3472" s="1">
        <v>17365</v>
      </c>
      <c r="C3472" s="6" t="s">
        <v>30</v>
      </c>
      <c r="D3472" s="6" t="s">
        <v>8</v>
      </c>
      <c r="E3472" s="6" t="s">
        <v>8482</v>
      </c>
      <c r="F3472" s="6" t="s">
        <v>1736</v>
      </c>
      <c r="G3472" s="6" t="s">
        <v>10362</v>
      </c>
      <c r="H3472" s="6" t="s">
        <v>9087</v>
      </c>
      <c r="I3472" s="6" t="s">
        <v>10391</v>
      </c>
      <c r="J3472" s="6" t="s">
        <v>5</v>
      </c>
      <c r="K3472" s="7">
        <v>3</v>
      </c>
      <c r="L3472" s="7">
        <f>IFERROR(VLOOKUP(SiscoTable[[#This Row],[Código]],Hoja2!A:B,2,0)*SiscoTable[[#This Row],[Provta(Uns)]],0)</f>
        <v>31.5</v>
      </c>
      <c r="M3472" s="7">
        <v>0</v>
      </c>
      <c r="N3472" s="7">
        <v>9</v>
      </c>
      <c r="O3472" s="7">
        <f>IFERROR(VLOOKUP(SiscoTable[[#This Row],[Código]],Hoja2!A:B,2,0)*SiscoTable[[#This Row],[Stock_actual]],0)</f>
        <v>94.5</v>
      </c>
      <c r="P3472" s="6" t="s">
        <v>983</v>
      </c>
      <c r="Q3472" s="7">
        <v>3</v>
      </c>
      <c r="R3472" s="7">
        <v>0</v>
      </c>
      <c r="S3472" s="7" t="s">
        <v>11926</v>
      </c>
      <c r="BI3472"/>
      <c r="BJ3472"/>
    </row>
    <row r="3473" spans="2:62" x14ac:dyDescent="0.4">
      <c r="B3473" s="1">
        <v>17366</v>
      </c>
      <c r="C3473" s="6" t="s">
        <v>8</v>
      </c>
      <c r="D3473" s="6" t="s">
        <v>8</v>
      </c>
      <c r="E3473" s="6" t="s">
        <v>8482</v>
      </c>
      <c r="F3473" s="6" t="s">
        <v>1736</v>
      </c>
      <c r="G3473" s="6" t="s">
        <v>10362</v>
      </c>
      <c r="H3473" s="6" t="s">
        <v>9087</v>
      </c>
      <c r="I3473" s="6" t="s">
        <v>10459</v>
      </c>
      <c r="J3473" s="6" t="s">
        <v>5</v>
      </c>
      <c r="K3473" s="7">
        <v>1.5</v>
      </c>
      <c r="L3473" s="7">
        <f>IFERROR(VLOOKUP(SiscoTable[[#This Row],[Código]],Hoja2!A:B,2,0)*SiscoTable[[#This Row],[Provta(Uns)]],0)</f>
        <v>15</v>
      </c>
      <c r="M3473" s="7">
        <v>0</v>
      </c>
      <c r="N3473" s="7">
        <v>1</v>
      </c>
      <c r="O3473" s="7">
        <f>IFERROR(VLOOKUP(SiscoTable[[#This Row],[Código]],Hoja2!A:B,2,0)*SiscoTable[[#This Row],[Stock_actual]],0)</f>
        <v>10</v>
      </c>
      <c r="P3473" s="6" t="s">
        <v>218</v>
      </c>
      <c r="Q3473" s="7">
        <v>2</v>
      </c>
      <c r="R3473" s="7">
        <v>3</v>
      </c>
      <c r="S3473" s="7" t="s">
        <v>11926</v>
      </c>
      <c r="BI3473"/>
      <c r="BJ3473"/>
    </row>
    <row r="3474" spans="2:62" x14ac:dyDescent="0.4">
      <c r="B3474" s="1">
        <v>17367</v>
      </c>
      <c r="C3474" s="6" t="s">
        <v>8</v>
      </c>
      <c r="D3474" s="6" t="s">
        <v>8</v>
      </c>
      <c r="E3474" s="6" t="s">
        <v>8482</v>
      </c>
      <c r="F3474" s="6" t="s">
        <v>1736</v>
      </c>
      <c r="G3474" s="6" t="s">
        <v>10362</v>
      </c>
      <c r="H3474" s="6" t="s">
        <v>9087</v>
      </c>
      <c r="I3474" s="6" t="s">
        <v>10460</v>
      </c>
      <c r="J3474" s="6" t="s">
        <v>5</v>
      </c>
      <c r="K3474" s="7">
        <v>6.5</v>
      </c>
      <c r="L3474" s="7">
        <f>IFERROR(VLOOKUP(SiscoTable[[#This Row],[Código]],Hoja2!A:B,2,0)*SiscoTable[[#This Row],[Provta(Uns)]],0)</f>
        <v>29.25</v>
      </c>
      <c r="M3474" s="7">
        <v>0</v>
      </c>
      <c r="N3474" s="7">
        <v>46</v>
      </c>
      <c r="O3474" s="7">
        <f>IFERROR(VLOOKUP(SiscoTable[[#This Row],[Código]],Hoja2!A:B,2,0)*SiscoTable[[#This Row],[Stock_actual]],0)</f>
        <v>207</v>
      </c>
      <c r="P3474" s="6" t="s">
        <v>2374</v>
      </c>
      <c r="Q3474" s="7">
        <v>7</v>
      </c>
      <c r="R3474" s="7">
        <v>0</v>
      </c>
      <c r="S3474" s="7" t="s">
        <v>11926</v>
      </c>
      <c r="BI3474"/>
      <c r="BJ3474"/>
    </row>
    <row r="3475" spans="2:62" x14ac:dyDescent="0.4">
      <c r="B3475" s="1">
        <v>17368</v>
      </c>
      <c r="C3475" s="6" t="s">
        <v>30</v>
      </c>
      <c r="D3475" s="6" t="s">
        <v>8</v>
      </c>
      <c r="E3475" s="6" t="s">
        <v>8482</v>
      </c>
      <c r="F3475" s="6" t="s">
        <v>1736</v>
      </c>
      <c r="G3475" s="6" t="s">
        <v>10362</v>
      </c>
      <c r="H3475" s="6" t="s">
        <v>9087</v>
      </c>
      <c r="I3475" s="6" t="s">
        <v>10392</v>
      </c>
      <c r="J3475" s="6" t="s">
        <v>5</v>
      </c>
      <c r="K3475" s="7">
        <v>4</v>
      </c>
      <c r="L3475" s="7">
        <f>IFERROR(VLOOKUP(SiscoTable[[#This Row],[Código]],Hoja2!A:B,2,0)*SiscoTable[[#This Row],[Provta(Uns)]],0)</f>
        <v>38.4</v>
      </c>
      <c r="M3475" s="7">
        <v>0</v>
      </c>
      <c r="N3475" s="7">
        <v>-1</v>
      </c>
      <c r="O3475" s="7">
        <f>IFERROR(VLOOKUP(SiscoTable[[#This Row],[Código]],Hoja2!A:B,2,0)*SiscoTable[[#This Row],[Stock_actual]],0)</f>
        <v>-9.6</v>
      </c>
      <c r="P3475" s="6" t="s">
        <v>7</v>
      </c>
      <c r="Q3475" s="7">
        <v>4</v>
      </c>
      <c r="R3475" s="7">
        <v>7.8000000000000007</v>
      </c>
      <c r="S3475" s="7" t="s">
        <v>11926</v>
      </c>
      <c r="BI3475"/>
      <c r="BJ3475"/>
    </row>
    <row r="3476" spans="2:62" x14ac:dyDescent="0.4">
      <c r="B3476" s="1">
        <v>17370</v>
      </c>
      <c r="C3476" s="6" t="s">
        <v>8</v>
      </c>
      <c r="D3476" s="6" t="s">
        <v>30</v>
      </c>
      <c r="E3476" s="6" t="s">
        <v>8482</v>
      </c>
      <c r="F3476" s="6" t="s">
        <v>1736</v>
      </c>
      <c r="G3476" s="6" t="s">
        <v>10362</v>
      </c>
      <c r="H3476" s="6" t="s">
        <v>9087</v>
      </c>
      <c r="I3476" s="6" t="s">
        <v>10461</v>
      </c>
      <c r="J3476" s="6" t="s">
        <v>5</v>
      </c>
      <c r="K3476" s="7">
        <v>7.5</v>
      </c>
      <c r="L3476" s="7">
        <f>IFERROR(VLOOKUP(SiscoTable[[#This Row],[Código]],Hoja2!A:B,2,0)*SiscoTable[[#This Row],[Provta(Uns)]],0)</f>
        <v>33.75</v>
      </c>
      <c r="M3476" s="7">
        <v>0</v>
      </c>
      <c r="N3476" s="7">
        <v>19</v>
      </c>
      <c r="O3476" s="7">
        <f>IFERROR(VLOOKUP(SiscoTable[[#This Row],[Código]],Hoja2!A:B,2,0)*SiscoTable[[#This Row],[Stock_actual]],0)</f>
        <v>85.5</v>
      </c>
      <c r="P3476" s="6" t="s">
        <v>537</v>
      </c>
      <c r="Q3476" s="7">
        <v>8</v>
      </c>
      <c r="R3476" s="7">
        <v>0</v>
      </c>
      <c r="S3476" s="7" t="s">
        <v>11926</v>
      </c>
      <c r="BI3476"/>
      <c r="BJ3476"/>
    </row>
    <row r="3477" spans="2:62" x14ac:dyDescent="0.4">
      <c r="B3477" s="1">
        <v>17371</v>
      </c>
      <c r="C3477" s="6" t="s">
        <v>25</v>
      </c>
      <c r="D3477" s="6" t="s">
        <v>25</v>
      </c>
      <c r="E3477" s="6" t="s">
        <v>3268</v>
      </c>
      <c r="F3477" s="6" t="s">
        <v>3269</v>
      </c>
      <c r="G3477" s="6" t="s">
        <v>3405</v>
      </c>
      <c r="H3477" s="6" t="s">
        <v>3430</v>
      </c>
      <c r="I3477" s="6" t="s">
        <v>3429</v>
      </c>
      <c r="J3477" s="6" t="s">
        <v>5</v>
      </c>
      <c r="K3477" s="7">
        <v>499.5</v>
      </c>
      <c r="L3477" s="7">
        <f>IFERROR(VLOOKUP(SiscoTable[[#This Row],[Código]],Hoja2!A:B,2,0)*SiscoTable[[#This Row],[Provta(Uns)]],0)</f>
        <v>2397.6</v>
      </c>
      <c r="M3477" s="7">
        <v>0</v>
      </c>
      <c r="N3477" s="7">
        <v>679</v>
      </c>
      <c r="O3477" s="7">
        <f>IFERROR(VLOOKUP(SiscoTable[[#This Row],[Código]],Hoja2!A:B,2,0)*SiscoTable[[#This Row],[Stock_actual]],0)</f>
        <v>3259.2</v>
      </c>
      <c r="P3477" s="6" t="s">
        <v>575</v>
      </c>
      <c r="Q3477" s="7">
        <v>549</v>
      </c>
      <c r="R3477" s="7">
        <v>0</v>
      </c>
      <c r="S3477" s="7" t="s">
        <v>11927</v>
      </c>
      <c r="BI3477"/>
      <c r="BJ3477"/>
    </row>
    <row r="3478" spans="2:62" x14ac:dyDescent="0.4">
      <c r="B3478" s="1">
        <v>17372</v>
      </c>
      <c r="C3478" s="6" t="s">
        <v>25</v>
      </c>
      <c r="D3478" s="6" t="s">
        <v>25</v>
      </c>
      <c r="E3478" s="6" t="s">
        <v>3268</v>
      </c>
      <c r="F3478" s="6" t="s">
        <v>3269</v>
      </c>
      <c r="G3478" s="6" t="s">
        <v>3405</v>
      </c>
      <c r="H3478" s="6" t="s">
        <v>3432</v>
      </c>
      <c r="I3478" s="6" t="s">
        <v>3431</v>
      </c>
      <c r="J3478" s="6" t="s">
        <v>5</v>
      </c>
      <c r="K3478" s="7">
        <v>185</v>
      </c>
      <c r="L3478" s="7">
        <f>IFERROR(VLOOKUP(SiscoTable[[#This Row],[Código]],Hoja2!A:B,2,0)*SiscoTable[[#This Row],[Provta(Uns)]],0)</f>
        <v>888</v>
      </c>
      <c r="M3478" s="7">
        <v>0</v>
      </c>
      <c r="N3478" s="7">
        <v>305</v>
      </c>
      <c r="O3478" s="7">
        <f>IFERROR(VLOOKUP(SiscoTable[[#This Row],[Código]],Hoja2!A:B,2,0)*SiscoTable[[#This Row],[Stock_actual]],0)</f>
        <v>1464</v>
      </c>
      <c r="P3478" s="6" t="s">
        <v>520</v>
      </c>
      <c r="Q3478" s="7">
        <v>204</v>
      </c>
      <c r="R3478" s="7">
        <v>0</v>
      </c>
      <c r="S3478" s="7" t="s">
        <v>11927</v>
      </c>
      <c r="BI3478"/>
      <c r="BJ3478"/>
    </row>
    <row r="3479" spans="2:62" x14ac:dyDescent="0.4">
      <c r="B3479" s="1">
        <v>17373</v>
      </c>
      <c r="C3479" s="6" t="s">
        <v>8</v>
      </c>
      <c r="D3479" s="6" t="s">
        <v>8</v>
      </c>
      <c r="E3479" s="6" t="s">
        <v>2809</v>
      </c>
      <c r="F3479" s="6" t="s">
        <v>2810</v>
      </c>
      <c r="G3479" s="6" t="s">
        <v>2811</v>
      </c>
      <c r="H3479" s="6" t="s">
        <v>153</v>
      </c>
      <c r="I3479" s="6" t="s">
        <v>2819</v>
      </c>
      <c r="J3479" s="6" t="s">
        <v>5</v>
      </c>
      <c r="K3479" s="7">
        <v>0</v>
      </c>
      <c r="L3479" s="7">
        <f>IFERROR(VLOOKUP(SiscoTable[[#This Row],[Código]],Hoja2!A:B,2,0)*SiscoTable[[#This Row],[Provta(Uns)]],0)</f>
        <v>0</v>
      </c>
      <c r="M3479" s="7">
        <v>0</v>
      </c>
      <c r="N3479" s="7">
        <v>0</v>
      </c>
      <c r="O3479" s="7">
        <f>IFERROR(VLOOKUP(SiscoTable[[#This Row],[Código]],Hoja2!A:B,2,0)*SiscoTable[[#This Row],[Stock_actual]],0)</f>
        <v>0</v>
      </c>
      <c r="P3479" s="6" t="s">
        <v>7</v>
      </c>
      <c r="Q3479" s="7">
        <v>0</v>
      </c>
      <c r="R3479" s="7">
        <v>0</v>
      </c>
      <c r="S3479" s="7" t="s">
        <v>11923</v>
      </c>
      <c r="BI3479"/>
      <c r="BJ3479"/>
    </row>
    <row r="3480" spans="2:62" x14ac:dyDescent="0.4">
      <c r="B3480" s="1">
        <v>17374</v>
      </c>
      <c r="C3480" s="6" t="s">
        <v>8</v>
      </c>
      <c r="D3480" s="6" t="s">
        <v>8</v>
      </c>
      <c r="E3480" s="6" t="s">
        <v>2809</v>
      </c>
      <c r="F3480" s="6" t="s">
        <v>2810</v>
      </c>
      <c r="G3480" s="6" t="s">
        <v>2811</v>
      </c>
      <c r="H3480" s="6" t="s">
        <v>153</v>
      </c>
      <c r="I3480" s="6" t="s">
        <v>2820</v>
      </c>
      <c r="J3480" s="6" t="s">
        <v>5</v>
      </c>
      <c r="K3480" s="7">
        <v>0</v>
      </c>
      <c r="L3480" s="7">
        <f>IFERROR(VLOOKUP(SiscoTable[[#This Row],[Código]],Hoja2!A:B,2,0)*SiscoTable[[#This Row],[Provta(Uns)]],0)</f>
        <v>0</v>
      </c>
      <c r="M3480" s="7">
        <v>0</v>
      </c>
      <c r="N3480" s="7">
        <v>1</v>
      </c>
      <c r="O3480" s="7">
        <f>IFERROR(VLOOKUP(SiscoTable[[#This Row],[Código]],Hoja2!A:B,2,0)*SiscoTable[[#This Row],[Stock_actual]],0)</f>
        <v>50</v>
      </c>
      <c r="P3480" s="6" t="s">
        <v>134</v>
      </c>
      <c r="Q3480" s="7">
        <v>0</v>
      </c>
      <c r="R3480" s="7">
        <v>0</v>
      </c>
      <c r="S3480" s="7" t="s">
        <v>11923</v>
      </c>
      <c r="BI3480"/>
      <c r="BJ3480"/>
    </row>
    <row r="3481" spans="2:62" x14ac:dyDescent="0.4">
      <c r="B3481" s="1">
        <v>17375</v>
      </c>
      <c r="C3481" s="6" t="s">
        <v>8</v>
      </c>
      <c r="D3481" s="6" t="s">
        <v>8</v>
      </c>
      <c r="E3481" s="6" t="s">
        <v>2809</v>
      </c>
      <c r="F3481" s="6" t="s">
        <v>2810</v>
      </c>
      <c r="G3481" s="6" t="s">
        <v>2811</v>
      </c>
      <c r="H3481" s="6" t="s">
        <v>153</v>
      </c>
      <c r="I3481" s="6" t="s">
        <v>2821</v>
      </c>
      <c r="J3481" s="6" t="s">
        <v>5</v>
      </c>
      <c r="K3481" s="7">
        <v>0</v>
      </c>
      <c r="L3481" s="7">
        <f>IFERROR(VLOOKUP(SiscoTable[[#This Row],[Código]],Hoja2!A:B,2,0)*SiscoTable[[#This Row],[Provta(Uns)]],0)</f>
        <v>0</v>
      </c>
      <c r="M3481" s="7">
        <v>0</v>
      </c>
      <c r="N3481" s="7">
        <v>0</v>
      </c>
      <c r="O3481" s="7">
        <f>IFERROR(VLOOKUP(SiscoTable[[#This Row],[Código]],Hoja2!A:B,2,0)*SiscoTable[[#This Row],[Stock_actual]],0)</f>
        <v>0</v>
      </c>
      <c r="P3481" s="6" t="s">
        <v>7</v>
      </c>
      <c r="Q3481" s="7">
        <v>0</v>
      </c>
      <c r="R3481" s="7">
        <v>0</v>
      </c>
      <c r="S3481" s="7" t="s">
        <v>11923</v>
      </c>
      <c r="BI3481"/>
      <c r="BJ3481"/>
    </row>
    <row r="3482" spans="2:62" x14ac:dyDescent="0.4">
      <c r="B3482" s="1">
        <v>17376</v>
      </c>
      <c r="C3482" s="6" t="s">
        <v>8</v>
      </c>
      <c r="D3482" s="6" t="s">
        <v>8</v>
      </c>
      <c r="E3482" s="6" t="s">
        <v>2809</v>
      </c>
      <c r="F3482" s="6" t="s">
        <v>2810</v>
      </c>
      <c r="G3482" s="6" t="s">
        <v>2811</v>
      </c>
      <c r="H3482" s="6" t="s">
        <v>153</v>
      </c>
      <c r="I3482" s="6" t="s">
        <v>2814</v>
      </c>
      <c r="J3482" s="6" t="s">
        <v>5</v>
      </c>
      <c r="K3482" s="7">
        <v>0</v>
      </c>
      <c r="L3482" s="7">
        <f>IFERROR(VLOOKUP(SiscoTable[[#This Row],[Código]],Hoja2!A:B,2,0)*SiscoTable[[#This Row],[Provta(Uns)]],0)</f>
        <v>0</v>
      </c>
      <c r="M3482" s="7">
        <v>0</v>
      </c>
      <c r="N3482" s="7">
        <v>0</v>
      </c>
      <c r="O3482" s="7">
        <f>IFERROR(VLOOKUP(SiscoTable[[#This Row],[Código]],Hoja2!A:B,2,0)*SiscoTable[[#This Row],[Stock_actual]],0)</f>
        <v>0</v>
      </c>
      <c r="P3482" s="6" t="s">
        <v>7</v>
      </c>
      <c r="Q3482" s="7">
        <v>0</v>
      </c>
      <c r="R3482" s="7">
        <v>0</v>
      </c>
      <c r="S3482" s="7" t="s">
        <v>11923</v>
      </c>
      <c r="BI3482"/>
      <c r="BJ3482"/>
    </row>
    <row r="3483" spans="2:62" x14ac:dyDescent="0.4">
      <c r="B3483" s="1">
        <v>17377</v>
      </c>
      <c r="C3483" s="6" t="s">
        <v>8</v>
      </c>
      <c r="D3483" s="6" t="s">
        <v>8</v>
      </c>
      <c r="E3483" s="6" t="s">
        <v>2809</v>
      </c>
      <c r="F3483" s="6" t="s">
        <v>2810</v>
      </c>
      <c r="G3483" s="6" t="s">
        <v>2811</v>
      </c>
      <c r="H3483" s="6" t="s">
        <v>153</v>
      </c>
      <c r="I3483" s="6" t="s">
        <v>2822</v>
      </c>
      <c r="J3483" s="6" t="s">
        <v>5</v>
      </c>
      <c r="K3483" s="7">
        <v>0</v>
      </c>
      <c r="L3483" s="7">
        <f>IFERROR(VLOOKUP(SiscoTable[[#This Row],[Código]],Hoja2!A:B,2,0)*SiscoTable[[#This Row],[Provta(Uns)]],0)</f>
        <v>0</v>
      </c>
      <c r="M3483" s="7">
        <v>0</v>
      </c>
      <c r="N3483" s="7">
        <v>2</v>
      </c>
      <c r="O3483" s="7">
        <f>IFERROR(VLOOKUP(SiscoTable[[#This Row],[Código]],Hoja2!A:B,2,0)*SiscoTable[[#This Row],[Stock_actual]],0)</f>
        <v>94.4</v>
      </c>
      <c r="P3483" s="6" t="s">
        <v>134</v>
      </c>
      <c r="Q3483" s="7">
        <v>0</v>
      </c>
      <c r="R3483" s="7">
        <v>0</v>
      </c>
      <c r="S3483" s="7" t="s">
        <v>11923</v>
      </c>
      <c r="BI3483"/>
      <c r="BJ3483"/>
    </row>
    <row r="3484" spans="2:62" x14ac:dyDescent="0.4">
      <c r="B3484" s="1">
        <v>17378</v>
      </c>
      <c r="C3484" s="6" t="s">
        <v>30</v>
      </c>
      <c r="D3484" s="6" t="s">
        <v>30</v>
      </c>
      <c r="E3484" s="6" t="s">
        <v>8482</v>
      </c>
      <c r="F3484" s="6" t="s">
        <v>9030</v>
      </c>
      <c r="G3484" s="6" t="s">
        <v>9979</v>
      </c>
      <c r="H3484" s="6" t="s">
        <v>9087</v>
      </c>
      <c r="I3484" s="6" t="s">
        <v>9998</v>
      </c>
      <c r="J3484" s="6" t="s">
        <v>5</v>
      </c>
      <c r="K3484" s="7">
        <v>12.17</v>
      </c>
      <c r="L3484" s="7">
        <f>IFERROR(VLOOKUP(SiscoTable[[#This Row],[Código]],Hoja2!A:B,2,0)*SiscoTable[[#This Row],[Provta(Uns)]],0)</f>
        <v>68.152000000000001</v>
      </c>
      <c r="M3484" s="7">
        <v>0</v>
      </c>
      <c r="N3484" s="7">
        <v>25</v>
      </c>
      <c r="O3484" s="7">
        <f>IFERROR(VLOOKUP(SiscoTable[[#This Row],[Código]],Hoja2!A:B,2,0)*SiscoTable[[#This Row],[Stock_actual]],0)</f>
        <v>140</v>
      </c>
      <c r="P3484" s="6" t="s">
        <v>1119</v>
      </c>
      <c r="Q3484" s="7">
        <v>14</v>
      </c>
      <c r="R3484" s="7">
        <v>0</v>
      </c>
      <c r="S3484" s="7" t="s">
        <v>11926</v>
      </c>
      <c r="BI3484"/>
      <c r="BJ3484"/>
    </row>
    <row r="3485" spans="2:62" x14ac:dyDescent="0.4">
      <c r="B3485" s="1">
        <v>17379</v>
      </c>
      <c r="C3485" s="6" t="s">
        <v>30</v>
      </c>
      <c r="D3485" s="6" t="s">
        <v>30</v>
      </c>
      <c r="E3485" s="6" t="s">
        <v>8482</v>
      </c>
      <c r="F3485" s="6" t="s">
        <v>9030</v>
      </c>
      <c r="G3485" s="6" t="s">
        <v>9979</v>
      </c>
      <c r="H3485" s="6" t="s">
        <v>9087</v>
      </c>
      <c r="I3485" s="6" t="s">
        <v>9999</v>
      </c>
      <c r="J3485" s="6" t="s">
        <v>5</v>
      </c>
      <c r="K3485" s="7">
        <v>15.17</v>
      </c>
      <c r="L3485" s="7">
        <f>IFERROR(VLOOKUP(SiscoTable[[#This Row],[Código]],Hoja2!A:B,2,0)*SiscoTable[[#This Row],[Provta(Uns)]],0)</f>
        <v>89.503</v>
      </c>
      <c r="M3485" s="7">
        <v>0</v>
      </c>
      <c r="N3485" s="7">
        <v>14</v>
      </c>
      <c r="O3485" s="7">
        <f>IFERROR(VLOOKUP(SiscoTable[[#This Row],[Código]],Hoja2!A:B,2,0)*SiscoTable[[#This Row],[Stock_actual]],0)</f>
        <v>82.600000000000009</v>
      </c>
      <c r="P3485" s="6" t="s">
        <v>474</v>
      </c>
      <c r="Q3485" s="7">
        <v>17</v>
      </c>
      <c r="R3485" s="7">
        <v>30.369999999999997</v>
      </c>
      <c r="S3485" s="7" t="s">
        <v>11926</v>
      </c>
      <c r="BI3485"/>
      <c r="BJ3485"/>
    </row>
    <row r="3486" spans="2:62" x14ac:dyDescent="0.4">
      <c r="B3486" s="1">
        <v>17380</v>
      </c>
      <c r="C3486" s="6" t="s">
        <v>8</v>
      </c>
      <c r="D3486" s="6" t="s">
        <v>8</v>
      </c>
      <c r="E3486" s="6" t="s">
        <v>8482</v>
      </c>
      <c r="F3486" s="6" t="s">
        <v>9030</v>
      </c>
      <c r="G3486" s="6" t="s">
        <v>9979</v>
      </c>
      <c r="H3486" s="6" t="s">
        <v>9087</v>
      </c>
      <c r="I3486" s="6" t="s">
        <v>10022</v>
      </c>
      <c r="J3486" s="6" t="s">
        <v>5</v>
      </c>
      <c r="K3486" s="7">
        <v>0</v>
      </c>
      <c r="L3486" s="7">
        <f>IFERROR(VLOOKUP(SiscoTable[[#This Row],[Código]],Hoja2!A:B,2,0)*SiscoTable[[#This Row],[Provta(Uns)]],0)</f>
        <v>0</v>
      </c>
      <c r="M3486" s="7">
        <v>0</v>
      </c>
      <c r="N3486" s="7">
        <v>0</v>
      </c>
      <c r="O3486" s="7">
        <f>IFERROR(VLOOKUP(SiscoTable[[#This Row],[Código]],Hoja2!A:B,2,0)*SiscoTable[[#This Row],[Stock_actual]],0)</f>
        <v>0</v>
      </c>
      <c r="P3486" s="6" t="s">
        <v>7</v>
      </c>
      <c r="Q3486" s="7">
        <v>0</v>
      </c>
      <c r="R3486" s="7">
        <v>0</v>
      </c>
      <c r="S3486" s="7" t="s">
        <v>11926</v>
      </c>
      <c r="BI3486"/>
      <c r="BJ3486"/>
    </row>
    <row r="3487" spans="2:62" x14ac:dyDescent="0.4">
      <c r="B3487" s="1">
        <v>17381</v>
      </c>
      <c r="C3487" s="6" t="s">
        <v>30</v>
      </c>
      <c r="D3487" s="6" t="s">
        <v>30</v>
      </c>
      <c r="E3487" s="6" t="s">
        <v>8482</v>
      </c>
      <c r="F3487" s="6" t="s">
        <v>9030</v>
      </c>
      <c r="G3487" s="6" t="s">
        <v>9979</v>
      </c>
      <c r="H3487" s="6" t="s">
        <v>9087</v>
      </c>
      <c r="I3487" s="6" t="s">
        <v>10000</v>
      </c>
      <c r="J3487" s="6" t="s">
        <v>5</v>
      </c>
      <c r="K3487" s="7">
        <v>10.17</v>
      </c>
      <c r="L3487" s="7">
        <f>IFERROR(VLOOKUP(SiscoTable[[#This Row],[Código]],Hoja2!A:B,2,0)*SiscoTable[[#This Row],[Provta(Uns)]],0)</f>
        <v>56.951999999999998</v>
      </c>
      <c r="M3487" s="7">
        <v>0</v>
      </c>
      <c r="N3487" s="7">
        <v>16</v>
      </c>
      <c r="O3487" s="7">
        <f>IFERROR(VLOOKUP(SiscoTable[[#This Row],[Código]],Hoja2!A:B,2,0)*SiscoTable[[#This Row],[Stock_actual]],0)</f>
        <v>89.6</v>
      </c>
      <c r="P3487" s="6" t="s">
        <v>581</v>
      </c>
      <c r="Q3487" s="7">
        <v>11</v>
      </c>
      <c r="R3487" s="7">
        <v>0</v>
      </c>
      <c r="S3487" s="7" t="s">
        <v>11926</v>
      </c>
      <c r="BI3487"/>
      <c r="BJ3487"/>
    </row>
    <row r="3488" spans="2:62" x14ac:dyDescent="0.4">
      <c r="B3488" s="1">
        <v>17382</v>
      </c>
      <c r="C3488" s="6" t="s">
        <v>8</v>
      </c>
      <c r="D3488" s="6" t="s">
        <v>8</v>
      </c>
      <c r="E3488" s="6" t="s">
        <v>8482</v>
      </c>
      <c r="F3488" s="6" t="s">
        <v>9030</v>
      </c>
      <c r="G3488" s="6" t="s">
        <v>9979</v>
      </c>
      <c r="H3488" s="6" t="s">
        <v>9087</v>
      </c>
      <c r="I3488" s="6" t="s">
        <v>10023</v>
      </c>
      <c r="J3488" s="6" t="s">
        <v>5</v>
      </c>
      <c r="K3488" s="7">
        <v>8</v>
      </c>
      <c r="L3488" s="7">
        <f>IFERROR(VLOOKUP(SiscoTable[[#This Row],[Código]],Hoja2!A:B,2,0)*SiscoTable[[#This Row],[Provta(Uns)]],0)</f>
        <v>52</v>
      </c>
      <c r="M3488" s="7">
        <v>0</v>
      </c>
      <c r="N3488" s="7">
        <v>5</v>
      </c>
      <c r="O3488" s="7">
        <f>IFERROR(VLOOKUP(SiscoTable[[#This Row],[Código]],Hoja2!A:B,2,0)*SiscoTable[[#This Row],[Stock_actual]],0)</f>
        <v>32.5</v>
      </c>
      <c r="P3488" s="6" t="s">
        <v>296</v>
      </c>
      <c r="Q3488" s="7">
        <v>9</v>
      </c>
      <c r="R3488" s="7">
        <v>16.330000000000002</v>
      </c>
      <c r="S3488" s="7" t="s">
        <v>11926</v>
      </c>
      <c r="BI3488"/>
      <c r="BJ3488"/>
    </row>
    <row r="3489" spans="2:62" x14ac:dyDescent="0.4">
      <c r="B3489" s="1">
        <v>17383</v>
      </c>
      <c r="C3489" s="6" t="s">
        <v>30</v>
      </c>
      <c r="D3489" s="6" t="s">
        <v>30</v>
      </c>
      <c r="E3489" s="6" t="s">
        <v>8482</v>
      </c>
      <c r="F3489" s="6" t="s">
        <v>1736</v>
      </c>
      <c r="G3489" s="6" t="s">
        <v>10362</v>
      </c>
      <c r="H3489" s="6" t="s">
        <v>9087</v>
      </c>
      <c r="I3489" s="6" t="s">
        <v>10394</v>
      </c>
      <c r="J3489" s="6" t="s">
        <v>5</v>
      </c>
      <c r="K3489" s="7">
        <v>8.83</v>
      </c>
      <c r="L3489" s="7">
        <f>IFERROR(VLOOKUP(SiscoTable[[#This Row],[Código]],Hoja2!A:B,2,0)*SiscoTable[[#This Row],[Provta(Uns)]],0)</f>
        <v>92.715000000000003</v>
      </c>
      <c r="M3489" s="7">
        <v>0</v>
      </c>
      <c r="N3489" s="7">
        <v>15</v>
      </c>
      <c r="O3489" s="7">
        <f>IFERROR(VLOOKUP(SiscoTable[[#This Row],[Código]],Hoja2!A:B,2,0)*SiscoTable[[#This Row],[Stock_actual]],0)</f>
        <v>157.5</v>
      </c>
      <c r="P3489" s="6" t="s">
        <v>788</v>
      </c>
      <c r="Q3489" s="7">
        <v>10</v>
      </c>
      <c r="R3489" s="7">
        <v>0</v>
      </c>
      <c r="S3489" s="7" t="s">
        <v>11926</v>
      </c>
      <c r="BI3489"/>
      <c r="BJ3489"/>
    </row>
    <row r="3490" spans="2:62" x14ac:dyDescent="0.4">
      <c r="B3490" s="1">
        <v>17384</v>
      </c>
      <c r="C3490" s="6" t="s">
        <v>8</v>
      </c>
      <c r="D3490" s="6" t="s">
        <v>30</v>
      </c>
      <c r="E3490" s="6" t="s">
        <v>8482</v>
      </c>
      <c r="F3490" s="6" t="s">
        <v>1736</v>
      </c>
      <c r="G3490" s="6" t="s">
        <v>10362</v>
      </c>
      <c r="H3490" s="6" t="s">
        <v>9087</v>
      </c>
      <c r="I3490" s="6" t="s">
        <v>10462</v>
      </c>
      <c r="J3490" s="6" t="s">
        <v>5</v>
      </c>
      <c r="K3490" s="7">
        <v>9.5</v>
      </c>
      <c r="L3490" s="7">
        <f>IFERROR(VLOOKUP(SiscoTable[[#This Row],[Código]],Hoja2!A:B,2,0)*SiscoTable[[#This Row],[Provta(Uns)]],0)</f>
        <v>42.75</v>
      </c>
      <c r="M3490" s="7">
        <v>0</v>
      </c>
      <c r="N3490" s="7">
        <v>40</v>
      </c>
      <c r="O3490" s="7">
        <f>IFERROR(VLOOKUP(SiscoTable[[#This Row],[Código]],Hoja2!A:B,2,0)*SiscoTable[[#This Row],[Stock_actual]],0)</f>
        <v>180</v>
      </c>
      <c r="P3490" s="6" t="s">
        <v>6332</v>
      </c>
      <c r="Q3490" s="7">
        <v>11</v>
      </c>
      <c r="R3490" s="7">
        <v>0</v>
      </c>
      <c r="S3490" s="7" t="s">
        <v>11926</v>
      </c>
      <c r="BI3490"/>
      <c r="BJ3490"/>
    </row>
    <row r="3491" spans="2:62" x14ac:dyDescent="0.4">
      <c r="B3491" s="1">
        <v>17385</v>
      </c>
      <c r="C3491" s="6" t="s">
        <v>30</v>
      </c>
      <c r="D3491" s="6" t="s">
        <v>30</v>
      </c>
      <c r="E3491" s="6" t="s">
        <v>469</v>
      </c>
      <c r="F3491" s="6" t="s">
        <v>59</v>
      </c>
      <c r="G3491" s="6" t="s">
        <v>59</v>
      </c>
      <c r="H3491" s="6" t="s">
        <v>153</v>
      </c>
      <c r="I3491" s="6" t="s">
        <v>968</v>
      </c>
      <c r="J3491" s="6" t="s">
        <v>5</v>
      </c>
      <c r="K3491" s="7">
        <v>13.5</v>
      </c>
      <c r="L3491" s="7">
        <f>IFERROR(VLOOKUP(SiscoTable[[#This Row],[Código]],Hoja2!A:B,2,0)*SiscoTable[[#This Row],[Provta(Uns)]],0)</f>
        <v>60.75</v>
      </c>
      <c r="M3491" s="7">
        <v>0</v>
      </c>
      <c r="N3491" s="7">
        <v>20</v>
      </c>
      <c r="O3491" s="7">
        <f>IFERROR(VLOOKUP(SiscoTable[[#This Row],[Código]],Hoja2!A:B,2,0)*SiscoTable[[#This Row],[Stock_actual]],0)</f>
        <v>90</v>
      </c>
      <c r="P3491" s="6" t="s">
        <v>485</v>
      </c>
      <c r="Q3491" s="7">
        <v>15</v>
      </c>
      <c r="R3491" s="7">
        <v>0</v>
      </c>
      <c r="S3491" s="7" t="s">
        <v>11927</v>
      </c>
      <c r="BI3491"/>
      <c r="BJ3491"/>
    </row>
    <row r="3492" spans="2:62" x14ac:dyDescent="0.4">
      <c r="B3492" s="1">
        <v>17386</v>
      </c>
      <c r="C3492" s="6" t="s">
        <v>8</v>
      </c>
      <c r="D3492" s="6" t="s">
        <v>8</v>
      </c>
      <c r="E3492" s="6" t="s">
        <v>8482</v>
      </c>
      <c r="F3492" s="6" t="s">
        <v>1736</v>
      </c>
      <c r="G3492" s="6" t="s">
        <v>10362</v>
      </c>
      <c r="H3492" s="6" t="s">
        <v>9087</v>
      </c>
      <c r="I3492" s="6" t="s">
        <v>10463</v>
      </c>
      <c r="J3492" s="6" t="s">
        <v>5</v>
      </c>
      <c r="K3492" s="7">
        <v>6.33</v>
      </c>
      <c r="L3492" s="7">
        <f>IFERROR(VLOOKUP(SiscoTable[[#This Row],[Código]],Hoja2!A:B,2,0)*SiscoTable[[#This Row],[Provta(Uns)]],0)</f>
        <v>28.484999999999999</v>
      </c>
      <c r="M3492" s="7">
        <v>0</v>
      </c>
      <c r="N3492" s="7">
        <v>17</v>
      </c>
      <c r="O3492" s="7">
        <f>IFERROR(VLOOKUP(SiscoTable[[#This Row],[Código]],Hoja2!A:B,2,0)*SiscoTable[[#This Row],[Stock_actual]],0)</f>
        <v>76.5</v>
      </c>
      <c r="P3492" s="6" t="s">
        <v>1197</v>
      </c>
      <c r="Q3492" s="7">
        <v>7</v>
      </c>
      <c r="R3492" s="7">
        <v>0</v>
      </c>
      <c r="S3492" s="7" t="s">
        <v>11926</v>
      </c>
      <c r="BI3492"/>
      <c r="BJ3492"/>
    </row>
    <row r="3493" spans="2:62" x14ac:dyDescent="0.4">
      <c r="B3493" s="1">
        <v>17387</v>
      </c>
      <c r="C3493" s="6" t="s">
        <v>8</v>
      </c>
      <c r="D3493" s="6" t="s">
        <v>8</v>
      </c>
      <c r="E3493" s="6" t="s">
        <v>8482</v>
      </c>
      <c r="F3493" s="6" t="s">
        <v>10720</v>
      </c>
      <c r="G3493" s="6" t="s">
        <v>11105</v>
      </c>
      <c r="H3493" s="6" t="s">
        <v>11181</v>
      </c>
      <c r="I3493" s="6" t="s">
        <v>11235</v>
      </c>
      <c r="J3493" s="6" t="s">
        <v>5</v>
      </c>
      <c r="K3493" s="7">
        <v>1.17</v>
      </c>
      <c r="L3493" s="7">
        <f>IFERROR(VLOOKUP(SiscoTable[[#This Row],[Código]],Hoja2!A:B,2,0)*SiscoTable[[#This Row],[Provta(Uns)]],0)</f>
        <v>35.333999999999996</v>
      </c>
      <c r="M3493" s="7">
        <v>0</v>
      </c>
      <c r="N3493" s="7">
        <v>4</v>
      </c>
      <c r="O3493" s="7">
        <f>IFERROR(VLOOKUP(SiscoTable[[#This Row],[Código]],Hoja2!A:B,2,0)*SiscoTable[[#This Row],[Stock_actual]],0)</f>
        <v>120.8</v>
      </c>
      <c r="P3493" s="6" t="s">
        <v>1451</v>
      </c>
      <c r="Q3493" s="7">
        <v>1</v>
      </c>
      <c r="R3493" s="7">
        <v>0</v>
      </c>
      <c r="S3493" s="7" t="s">
        <v>11926</v>
      </c>
      <c r="BI3493"/>
      <c r="BJ3493"/>
    </row>
    <row r="3494" spans="2:62" x14ac:dyDescent="0.4">
      <c r="B3494" s="1">
        <v>17388</v>
      </c>
      <c r="C3494" s="6" t="s">
        <v>30</v>
      </c>
      <c r="D3494" s="6" t="s">
        <v>8</v>
      </c>
      <c r="E3494" s="6" t="s">
        <v>8482</v>
      </c>
      <c r="F3494" s="6" t="s">
        <v>10720</v>
      </c>
      <c r="G3494" s="6" t="s">
        <v>11105</v>
      </c>
      <c r="H3494" s="6" t="s">
        <v>11181</v>
      </c>
      <c r="I3494" s="6" t="s">
        <v>11180</v>
      </c>
      <c r="J3494" s="6" t="s">
        <v>5</v>
      </c>
      <c r="K3494" s="7">
        <v>4.83</v>
      </c>
      <c r="L3494" s="7">
        <f>IFERROR(VLOOKUP(SiscoTable[[#This Row],[Código]],Hoja2!A:B,2,0)*SiscoTable[[#This Row],[Provta(Uns)]],0)</f>
        <v>85.00800000000001</v>
      </c>
      <c r="M3494" s="7">
        <v>0</v>
      </c>
      <c r="N3494" s="7">
        <v>5</v>
      </c>
      <c r="O3494" s="7">
        <f>IFERROR(VLOOKUP(SiscoTable[[#This Row],[Código]],Hoja2!A:B,2,0)*SiscoTable[[#This Row],[Stock_actual]],0)</f>
        <v>88</v>
      </c>
      <c r="P3494" s="6" t="s">
        <v>702</v>
      </c>
      <c r="Q3494" s="7">
        <v>5</v>
      </c>
      <c r="R3494" s="7">
        <v>9.56</v>
      </c>
      <c r="S3494" s="7" t="s">
        <v>11926</v>
      </c>
      <c r="BI3494"/>
      <c r="BJ3494"/>
    </row>
    <row r="3495" spans="2:62" x14ac:dyDescent="0.4">
      <c r="B3495" s="1">
        <v>17389</v>
      </c>
      <c r="C3495" s="6" t="s">
        <v>8</v>
      </c>
      <c r="D3495" s="6" t="s">
        <v>8</v>
      </c>
      <c r="E3495" s="6" t="s">
        <v>8482</v>
      </c>
      <c r="F3495" s="6" t="s">
        <v>10720</v>
      </c>
      <c r="G3495" s="6" t="s">
        <v>11105</v>
      </c>
      <c r="H3495" s="6" t="s">
        <v>11165</v>
      </c>
      <c r="I3495" s="6" t="s">
        <v>11236</v>
      </c>
      <c r="J3495" s="6" t="s">
        <v>5</v>
      </c>
      <c r="K3495" s="7">
        <v>0</v>
      </c>
      <c r="L3495" s="7">
        <f>IFERROR(VLOOKUP(SiscoTable[[#This Row],[Código]],Hoja2!A:B,2,0)*SiscoTable[[#This Row],[Provta(Uns)]],0)</f>
        <v>0</v>
      </c>
      <c r="M3495" s="7">
        <v>16</v>
      </c>
      <c r="N3495" s="7">
        <v>0</v>
      </c>
      <c r="O3495" s="7">
        <f>IFERROR(VLOOKUP(SiscoTable[[#This Row],[Código]],Hoja2!A:B,2,0)*SiscoTable[[#This Row],[Stock_actual]],0)</f>
        <v>0</v>
      </c>
      <c r="P3495" s="6" t="s">
        <v>7</v>
      </c>
      <c r="Q3495" s="7">
        <v>0</v>
      </c>
      <c r="R3495" s="7">
        <v>0</v>
      </c>
      <c r="S3495" s="7" t="s">
        <v>11926</v>
      </c>
      <c r="BI3495"/>
      <c r="BJ3495"/>
    </row>
    <row r="3496" spans="2:62" x14ac:dyDescent="0.4">
      <c r="B3496" s="1">
        <v>17390</v>
      </c>
      <c r="C3496" s="6" t="s">
        <v>8</v>
      </c>
      <c r="D3496" s="6" t="s">
        <v>8</v>
      </c>
      <c r="E3496" s="6" t="s">
        <v>8482</v>
      </c>
      <c r="F3496" s="6" t="s">
        <v>10720</v>
      </c>
      <c r="G3496" s="6" t="s">
        <v>11105</v>
      </c>
      <c r="H3496" s="6" t="s">
        <v>11165</v>
      </c>
      <c r="I3496" s="6" t="s">
        <v>11237</v>
      </c>
      <c r="J3496" s="6" t="s">
        <v>5</v>
      </c>
      <c r="K3496" s="7">
        <v>0</v>
      </c>
      <c r="L3496" s="7">
        <f>IFERROR(VLOOKUP(SiscoTable[[#This Row],[Código]],Hoja2!A:B,2,0)*SiscoTable[[#This Row],[Provta(Uns)]],0)</f>
        <v>0</v>
      </c>
      <c r="M3496" s="7">
        <v>24</v>
      </c>
      <c r="N3496" s="7">
        <v>0</v>
      </c>
      <c r="O3496" s="7">
        <f>IFERROR(VLOOKUP(SiscoTable[[#This Row],[Código]],Hoja2!A:B,2,0)*SiscoTable[[#This Row],[Stock_actual]],0)</f>
        <v>0</v>
      </c>
      <c r="P3496" s="6" t="s">
        <v>7</v>
      </c>
      <c r="Q3496" s="7">
        <v>0</v>
      </c>
      <c r="R3496" s="7">
        <v>0</v>
      </c>
      <c r="S3496" s="7" t="s">
        <v>11926</v>
      </c>
      <c r="BI3496"/>
      <c r="BJ3496"/>
    </row>
    <row r="3497" spans="2:62" x14ac:dyDescent="0.4">
      <c r="B3497" s="1">
        <v>17391</v>
      </c>
      <c r="C3497" s="6" t="s">
        <v>30</v>
      </c>
      <c r="D3497" s="6" t="s">
        <v>30</v>
      </c>
      <c r="E3497" s="6" t="s">
        <v>8482</v>
      </c>
      <c r="F3497" s="6" t="s">
        <v>10720</v>
      </c>
      <c r="G3497" s="6" t="s">
        <v>11282</v>
      </c>
      <c r="H3497" s="6" t="s">
        <v>10604</v>
      </c>
      <c r="I3497" s="6" t="s">
        <v>11293</v>
      </c>
      <c r="J3497" s="6" t="s">
        <v>5</v>
      </c>
      <c r="K3497" s="7">
        <v>8</v>
      </c>
      <c r="L3497" s="7">
        <f>IFERROR(VLOOKUP(SiscoTable[[#This Row],[Código]],Hoja2!A:B,2,0)*SiscoTable[[#This Row],[Provta(Uns)]],0)</f>
        <v>30.4</v>
      </c>
      <c r="M3497" s="7">
        <v>0</v>
      </c>
      <c r="N3497" s="7">
        <v>95</v>
      </c>
      <c r="O3497" s="7">
        <f>IFERROR(VLOOKUP(SiscoTable[[#This Row],[Código]],Hoja2!A:B,2,0)*SiscoTable[[#This Row],[Stock_actual]],0)</f>
        <v>361</v>
      </c>
      <c r="P3497" s="6" t="s">
        <v>11294</v>
      </c>
      <c r="Q3497" s="7">
        <v>9</v>
      </c>
      <c r="R3497" s="7">
        <v>0</v>
      </c>
      <c r="S3497" s="7" t="s">
        <v>11926</v>
      </c>
      <c r="BI3497"/>
      <c r="BJ3497"/>
    </row>
    <row r="3498" spans="2:62" x14ac:dyDescent="0.4">
      <c r="B3498" s="1">
        <v>17392</v>
      </c>
      <c r="C3498" s="6" t="s">
        <v>30</v>
      </c>
      <c r="D3498" s="6" t="s">
        <v>8</v>
      </c>
      <c r="E3498" s="6" t="s">
        <v>8482</v>
      </c>
      <c r="F3498" s="6" t="s">
        <v>10720</v>
      </c>
      <c r="G3498" s="6" t="s">
        <v>11322</v>
      </c>
      <c r="H3498" s="6" t="s">
        <v>10604</v>
      </c>
      <c r="I3498" s="6" t="s">
        <v>11344</v>
      </c>
      <c r="J3498" s="6" t="s">
        <v>5</v>
      </c>
      <c r="K3498" s="7">
        <v>4</v>
      </c>
      <c r="L3498" s="7">
        <f>IFERROR(VLOOKUP(SiscoTable[[#This Row],[Código]],Hoja2!A:B,2,0)*SiscoTable[[#This Row],[Provta(Uns)]],0)</f>
        <v>43.6</v>
      </c>
      <c r="M3498" s="7">
        <v>0</v>
      </c>
      <c r="N3498" s="7">
        <v>0</v>
      </c>
      <c r="O3498" s="7">
        <f>IFERROR(VLOOKUP(SiscoTable[[#This Row],[Código]],Hoja2!A:B,2,0)*SiscoTable[[#This Row],[Stock_actual]],0)</f>
        <v>0</v>
      </c>
      <c r="P3498" s="6" t="s">
        <v>7</v>
      </c>
      <c r="Q3498" s="7">
        <v>4</v>
      </c>
      <c r="R3498" s="7">
        <v>7.8000000000000007</v>
      </c>
      <c r="S3498" s="7" t="s">
        <v>11926</v>
      </c>
      <c r="BI3498"/>
      <c r="BJ3498"/>
    </row>
    <row r="3499" spans="2:62" x14ac:dyDescent="0.4">
      <c r="B3499" s="1">
        <v>17393</v>
      </c>
      <c r="C3499" s="6" t="s">
        <v>8</v>
      </c>
      <c r="D3499" s="6" t="s">
        <v>8</v>
      </c>
      <c r="E3499" s="6" t="s">
        <v>8482</v>
      </c>
      <c r="F3499" s="6" t="s">
        <v>10720</v>
      </c>
      <c r="G3499" s="6" t="s">
        <v>11322</v>
      </c>
      <c r="H3499" s="6" t="s">
        <v>10604</v>
      </c>
      <c r="I3499" s="6" t="s">
        <v>11414</v>
      </c>
      <c r="J3499" s="6" t="s">
        <v>5</v>
      </c>
      <c r="K3499" s="7">
        <v>0.33</v>
      </c>
      <c r="L3499" s="7">
        <f>IFERROR(VLOOKUP(SiscoTable[[#This Row],[Código]],Hoja2!A:B,2,0)*SiscoTable[[#This Row],[Provta(Uns)]],0)</f>
        <v>5.4450000000000003</v>
      </c>
      <c r="M3499" s="7">
        <v>0</v>
      </c>
      <c r="N3499" s="7">
        <v>0</v>
      </c>
      <c r="O3499" s="7">
        <f>IFERROR(VLOOKUP(SiscoTable[[#This Row],[Código]],Hoja2!A:B,2,0)*SiscoTable[[#This Row],[Stock_actual]],0)</f>
        <v>0</v>
      </c>
      <c r="P3499" s="6" t="s">
        <v>7</v>
      </c>
      <c r="Q3499" s="7">
        <v>0</v>
      </c>
      <c r="R3499" s="7">
        <v>0</v>
      </c>
      <c r="S3499" s="7" t="s">
        <v>11926</v>
      </c>
      <c r="BI3499"/>
      <c r="BJ3499"/>
    </row>
    <row r="3500" spans="2:62" x14ac:dyDescent="0.4">
      <c r="B3500" s="1">
        <v>17394</v>
      </c>
      <c r="C3500" s="6" t="s">
        <v>25</v>
      </c>
      <c r="D3500" s="6" t="s">
        <v>25</v>
      </c>
      <c r="E3500" s="6" t="s">
        <v>469</v>
      </c>
      <c r="F3500" s="6" t="s">
        <v>59</v>
      </c>
      <c r="G3500" s="6" t="s">
        <v>59</v>
      </c>
      <c r="H3500" s="6" t="s">
        <v>153</v>
      </c>
      <c r="I3500" s="6" t="s">
        <v>936</v>
      </c>
      <c r="J3500" s="6" t="s">
        <v>5</v>
      </c>
      <c r="K3500" s="7">
        <v>89.33</v>
      </c>
      <c r="L3500" s="7">
        <f>IFERROR(VLOOKUP(SiscoTable[[#This Row],[Código]],Hoja2!A:B,2,0)*SiscoTable[[#This Row],[Provta(Uns)]],0)</f>
        <v>160.79400000000001</v>
      </c>
      <c r="M3500" s="7">
        <v>0</v>
      </c>
      <c r="N3500" s="7">
        <v>37</v>
      </c>
      <c r="O3500" s="7">
        <f>IFERROR(VLOOKUP(SiscoTable[[#This Row],[Código]],Hoja2!A:B,2,0)*SiscoTable[[#This Row],[Stock_actual]],0)</f>
        <v>66.600000000000009</v>
      </c>
      <c r="P3500" s="6" t="s">
        <v>181</v>
      </c>
      <c r="Q3500" s="7">
        <v>98</v>
      </c>
      <c r="R3500" s="7">
        <v>177.56</v>
      </c>
      <c r="S3500" s="7" t="s">
        <v>11927</v>
      </c>
      <c r="BI3500"/>
      <c r="BJ3500"/>
    </row>
    <row r="3501" spans="2:62" x14ac:dyDescent="0.4">
      <c r="B3501" s="1">
        <v>17395</v>
      </c>
      <c r="C3501" s="6" t="s">
        <v>8</v>
      </c>
      <c r="D3501" s="6" t="s">
        <v>8</v>
      </c>
      <c r="E3501" s="6" t="s">
        <v>469</v>
      </c>
      <c r="F3501" s="6" t="s">
        <v>59</v>
      </c>
      <c r="G3501" s="6" t="s">
        <v>59</v>
      </c>
      <c r="H3501" s="6" t="s">
        <v>153</v>
      </c>
      <c r="I3501" s="6" t="s">
        <v>980</v>
      </c>
      <c r="J3501" s="6" t="s">
        <v>5</v>
      </c>
      <c r="K3501" s="7">
        <v>0.67</v>
      </c>
      <c r="L3501" s="7">
        <f>IFERROR(VLOOKUP(SiscoTable[[#This Row],[Código]],Hoja2!A:B,2,0)*SiscoTable[[#This Row],[Provta(Uns)]],0)</f>
        <v>2.1440000000000001</v>
      </c>
      <c r="M3501" s="7">
        <v>0</v>
      </c>
      <c r="N3501" s="7">
        <v>0</v>
      </c>
      <c r="O3501" s="7">
        <f>IFERROR(VLOOKUP(SiscoTable[[#This Row],[Código]],Hoja2!A:B,2,0)*SiscoTable[[#This Row],[Stock_actual]],0)</f>
        <v>0</v>
      </c>
      <c r="P3501" s="6" t="s">
        <v>7</v>
      </c>
      <c r="Q3501" s="7">
        <v>1</v>
      </c>
      <c r="R3501" s="7">
        <v>1.2</v>
      </c>
      <c r="S3501" s="7" t="s">
        <v>11927</v>
      </c>
      <c r="BI3501"/>
      <c r="BJ3501"/>
    </row>
    <row r="3502" spans="2:62" x14ac:dyDescent="0.4">
      <c r="B3502" s="1">
        <v>17396</v>
      </c>
      <c r="C3502" s="6" t="s">
        <v>8</v>
      </c>
      <c r="D3502" s="6" t="s">
        <v>8</v>
      </c>
      <c r="E3502" s="6" t="s">
        <v>8482</v>
      </c>
      <c r="F3502" s="6" t="s">
        <v>10720</v>
      </c>
      <c r="G3502" s="6" t="s">
        <v>11322</v>
      </c>
      <c r="H3502" s="6" t="s">
        <v>10604</v>
      </c>
      <c r="I3502" s="6" t="s">
        <v>11415</v>
      </c>
      <c r="J3502" s="6" t="s">
        <v>5</v>
      </c>
      <c r="K3502" s="7">
        <v>0</v>
      </c>
      <c r="L3502" s="7">
        <f>IFERROR(VLOOKUP(SiscoTable[[#This Row],[Código]],Hoja2!A:B,2,0)*SiscoTable[[#This Row],[Provta(Uns)]],0)</f>
        <v>0</v>
      </c>
      <c r="M3502" s="7">
        <v>0</v>
      </c>
      <c r="N3502" s="7">
        <v>0</v>
      </c>
      <c r="O3502" s="7">
        <f>IFERROR(VLOOKUP(SiscoTable[[#This Row],[Código]],Hoja2!A:B,2,0)*SiscoTable[[#This Row],[Stock_actual]],0)</f>
        <v>0</v>
      </c>
      <c r="P3502" s="6" t="s">
        <v>7</v>
      </c>
      <c r="Q3502" s="7">
        <v>0</v>
      </c>
      <c r="R3502" s="7">
        <v>0</v>
      </c>
      <c r="S3502" s="7" t="s">
        <v>11926</v>
      </c>
      <c r="BI3502"/>
      <c r="BJ3502"/>
    </row>
    <row r="3503" spans="2:62" x14ac:dyDescent="0.4">
      <c r="B3503" s="1">
        <v>17397</v>
      </c>
      <c r="C3503" s="6" t="s">
        <v>30</v>
      </c>
      <c r="D3503" s="6" t="s">
        <v>25</v>
      </c>
      <c r="E3503" s="6" t="s">
        <v>469</v>
      </c>
      <c r="F3503" s="6" t="s">
        <v>59</v>
      </c>
      <c r="G3503" s="6" t="s">
        <v>59</v>
      </c>
      <c r="H3503" s="6" t="s">
        <v>153</v>
      </c>
      <c r="I3503" s="6" t="s">
        <v>957</v>
      </c>
      <c r="J3503" s="6" t="s">
        <v>5</v>
      </c>
      <c r="K3503" s="7">
        <v>29.83</v>
      </c>
      <c r="L3503" s="7">
        <f>IFERROR(VLOOKUP(SiscoTable[[#This Row],[Código]],Hoja2!A:B,2,0)*SiscoTable[[#This Row],[Provta(Uns)]],0)</f>
        <v>74.574999999999989</v>
      </c>
      <c r="M3503" s="7">
        <v>0</v>
      </c>
      <c r="N3503" s="7">
        <v>31</v>
      </c>
      <c r="O3503" s="7">
        <f>IFERROR(VLOOKUP(SiscoTable[[#This Row],[Código]],Hoja2!A:B,2,0)*SiscoTable[[#This Row],[Stock_actual]],0)</f>
        <v>77.5</v>
      </c>
      <c r="P3503" s="6" t="s">
        <v>702</v>
      </c>
      <c r="Q3503" s="7">
        <v>33</v>
      </c>
      <c r="R3503" s="7">
        <v>59.09</v>
      </c>
      <c r="S3503" s="7" t="s">
        <v>11927</v>
      </c>
      <c r="BI3503"/>
      <c r="BJ3503"/>
    </row>
    <row r="3504" spans="2:62" x14ac:dyDescent="0.4">
      <c r="B3504" s="1">
        <v>17398</v>
      </c>
      <c r="C3504" s="6" t="s">
        <v>8</v>
      </c>
      <c r="D3504" s="6" t="s">
        <v>8</v>
      </c>
      <c r="E3504" s="6" t="s">
        <v>8482</v>
      </c>
      <c r="F3504" s="6" t="s">
        <v>1736</v>
      </c>
      <c r="G3504" s="6" t="s">
        <v>10563</v>
      </c>
      <c r="H3504" s="6" t="s">
        <v>10604</v>
      </c>
      <c r="I3504" s="6" t="s">
        <v>10603</v>
      </c>
      <c r="J3504" s="6" t="s">
        <v>5</v>
      </c>
      <c r="K3504" s="7">
        <v>0.17</v>
      </c>
      <c r="L3504" s="7">
        <f>IFERROR(VLOOKUP(SiscoTable[[#This Row],[Código]],Hoja2!A:B,2,0)*SiscoTable[[#This Row],[Provta(Uns)]],0)</f>
        <v>1.071</v>
      </c>
      <c r="M3504" s="7">
        <v>0</v>
      </c>
      <c r="N3504" s="7">
        <v>0</v>
      </c>
      <c r="O3504" s="7">
        <f>IFERROR(VLOOKUP(SiscoTable[[#This Row],[Código]],Hoja2!A:B,2,0)*SiscoTable[[#This Row],[Stock_actual]],0)</f>
        <v>0</v>
      </c>
      <c r="P3504" s="6" t="s">
        <v>7</v>
      </c>
      <c r="Q3504" s="7">
        <v>0</v>
      </c>
      <c r="R3504" s="7">
        <v>0</v>
      </c>
      <c r="S3504" s="7" t="s">
        <v>11926</v>
      </c>
      <c r="BI3504"/>
      <c r="BJ3504"/>
    </row>
    <row r="3505" spans="2:62" x14ac:dyDescent="0.4">
      <c r="B3505" s="1">
        <v>17399</v>
      </c>
      <c r="C3505" s="6" t="s">
        <v>8</v>
      </c>
      <c r="D3505" s="6" t="s">
        <v>8</v>
      </c>
      <c r="E3505" s="6" t="s">
        <v>8482</v>
      </c>
      <c r="F3505" s="6" t="s">
        <v>10720</v>
      </c>
      <c r="G3505" s="6" t="s">
        <v>11590</v>
      </c>
      <c r="H3505" s="6" t="s">
        <v>10604</v>
      </c>
      <c r="I3505" s="6" t="s">
        <v>11598</v>
      </c>
      <c r="J3505" s="6" t="s">
        <v>5</v>
      </c>
      <c r="K3505" s="7">
        <v>0</v>
      </c>
      <c r="L3505" s="7">
        <f>IFERROR(VLOOKUP(SiscoTable[[#This Row],[Código]],Hoja2!A:B,2,0)*SiscoTable[[#This Row],[Provta(Uns)]],0)</f>
        <v>0</v>
      </c>
      <c r="M3505" s="7">
        <v>0</v>
      </c>
      <c r="N3505" s="7">
        <v>12</v>
      </c>
      <c r="O3505" s="7">
        <f>IFERROR(VLOOKUP(SiscoTable[[#This Row],[Código]],Hoja2!A:B,2,0)*SiscoTable[[#This Row],[Stock_actual]],0)</f>
        <v>138</v>
      </c>
      <c r="P3505" s="6" t="s">
        <v>134</v>
      </c>
      <c r="Q3505" s="7">
        <v>0</v>
      </c>
      <c r="R3505" s="7">
        <v>0</v>
      </c>
      <c r="S3505" s="7" t="s">
        <v>11926</v>
      </c>
      <c r="BI3505"/>
      <c r="BJ3505"/>
    </row>
    <row r="3506" spans="2:62" x14ac:dyDescent="0.4">
      <c r="B3506" s="1">
        <v>17400</v>
      </c>
      <c r="C3506" s="6" t="s">
        <v>8</v>
      </c>
      <c r="D3506" s="6" t="s">
        <v>8</v>
      </c>
      <c r="E3506" s="6" t="s">
        <v>8482</v>
      </c>
      <c r="F3506" s="6" t="s">
        <v>10720</v>
      </c>
      <c r="G3506" s="6" t="s">
        <v>11607</v>
      </c>
      <c r="H3506" s="6" t="s">
        <v>10604</v>
      </c>
      <c r="I3506" s="6" t="s">
        <v>11642</v>
      </c>
      <c r="J3506" s="6" t="s">
        <v>5</v>
      </c>
      <c r="K3506" s="7">
        <v>0</v>
      </c>
      <c r="L3506" s="7">
        <f>IFERROR(VLOOKUP(SiscoTable[[#This Row],[Código]],Hoja2!A:B,2,0)*SiscoTable[[#This Row],[Provta(Uns)]],0)</f>
        <v>0</v>
      </c>
      <c r="M3506" s="7">
        <v>0</v>
      </c>
      <c r="N3506" s="7">
        <v>0</v>
      </c>
      <c r="O3506" s="7">
        <f>IFERROR(VLOOKUP(SiscoTable[[#This Row],[Código]],Hoja2!A:B,2,0)*SiscoTable[[#This Row],[Stock_actual]],0)</f>
        <v>0</v>
      </c>
      <c r="P3506" s="6" t="s">
        <v>7</v>
      </c>
      <c r="Q3506" s="7">
        <v>0</v>
      </c>
      <c r="R3506" s="7">
        <v>0</v>
      </c>
      <c r="S3506" s="7" t="s">
        <v>11926</v>
      </c>
      <c r="BI3506"/>
      <c r="BJ3506"/>
    </row>
    <row r="3507" spans="2:62" x14ac:dyDescent="0.4">
      <c r="B3507" s="1">
        <v>17401</v>
      </c>
      <c r="C3507" s="6" t="s">
        <v>30</v>
      </c>
      <c r="D3507" s="6" t="s">
        <v>25</v>
      </c>
      <c r="E3507" s="6" t="s">
        <v>8482</v>
      </c>
      <c r="F3507" s="6" t="s">
        <v>10720</v>
      </c>
      <c r="G3507" s="6" t="s">
        <v>11282</v>
      </c>
      <c r="H3507" s="6" t="s">
        <v>11181</v>
      </c>
      <c r="I3507" s="6" t="s">
        <v>11295</v>
      </c>
      <c r="J3507" s="6" t="s">
        <v>5</v>
      </c>
      <c r="K3507" s="7">
        <v>30.67</v>
      </c>
      <c r="L3507" s="7">
        <f>IFERROR(VLOOKUP(SiscoTable[[#This Row],[Código]],Hoja2!A:B,2,0)*SiscoTable[[#This Row],[Provta(Uns)]],0)</f>
        <v>92.01</v>
      </c>
      <c r="M3507" s="7">
        <v>0</v>
      </c>
      <c r="N3507" s="7">
        <v>91</v>
      </c>
      <c r="O3507" s="7">
        <f>IFERROR(VLOOKUP(SiscoTable[[#This Row],[Código]],Hoja2!A:B,2,0)*SiscoTable[[#This Row],[Stock_actual]],0)</f>
        <v>273</v>
      </c>
      <c r="P3507" s="6" t="s">
        <v>527</v>
      </c>
      <c r="Q3507" s="7">
        <v>34</v>
      </c>
      <c r="R3507" s="7">
        <v>0</v>
      </c>
      <c r="S3507" s="7" t="s">
        <v>11926</v>
      </c>
      <c r="BI3507"/>
      <c r="BJ3507"/>
    </row>
    <row r="3508" spans="2:62" x14ac:dyDescent="0.4">
      <c r="B3508" s="1">
        <v>17402</v>
      </c>
      <c r="C3508" s="6" t="s">
        <v>25</v>
      </c>
      <c r="D3508" s="6" t="s">
        <v>25</v>
      </c>
      <c r="E3508" s="6" t="s">
        <v>8482</v>
      </c>
      <c r="F3508" s="6" t="s">
        <v>10720</v>
      </c>
      <c r="G3508" s="6" t="s">
        <v>11282</v>
      </c>
      <c r="H3508" s="6" t="s">
        <v>11181</v>
      </c>
      <c r="I3508" s="6" t="s">
        <v>11283</v>
      </c>
      <c r="J3508" s="6" t="s">
        <v>5</v>
      </c>
      <c r="K3508" s="7">
        <v>26</v>
      </c>
      <c r="L3508" s="7">
        <f>IFERROR(VLOOKUP(SiscoTable[[#This Row],[Código]],Hoja2!A:B,2,0)*SiscoTable[[#This Row],[Provta(Uns)]],0)</f>
        <v>145.6</v>
      </c>
      <c r="M3508" s="7">
        <v>0</v>
      </c>
      <c r="N3508" s="7">
        <v>44</v>
      </c>
      <c r="O3508" s="7">
        <f>IFERROR(VLOOKUP(SiscoTable[[#This Row],[Código]],Hoja2!A:B,2,0)*SiscoTable[[#This Row],[Stock_actual]],0)</f>
        <v>246.39999999999998</v>
      </c>
      <c r="P3508" s="6" t="s">
        <v>788</v>
      </c>
      <c r="Q3508" s="7">
        <v>29</v>
      </c>
      <c r="R3508" s="7">
        <v>0</v>
      </c>
      <c r="S3508" s="7" t="s">
        <v>11926</v>
      </c>
      <c r="BI3508"/>
      <c r="BJ3508"/>
    </row>
    <row r="3509" spans="2:62" x14ac:dyDescent="0.4">
      <c r="B3509" s="1">
        <v>17403</v>
      </c>
      <c r="C3509" s="6" t="s">
        <v>30</v>
      </c>
      <c r="D3509" s="6" t="s">
        <v>30</v>
      </c>
      <c r="E3509" s="6" t="s">
        <v>8482</v>
      </c>
      <c r="F3509" s="6" t="s">
        <v>9030</v>
      </c>
      <c r="G3509" s="6" t="s">
        <v>9979</v>
      </c>
      <c r="H3509" s="6" t="s">
        <v>9087</v>
      </c>
      <c r="I3509" s="6" t="s">
        <v>9982</v>
      </c>
      <c r="J3509" s="6" t="s">
        <v>5</v>
      </c>
      <c r="K3509" s="7">
        <v>10.5</v>
      </c>
      <c r="L3509" s="7">
        <f>IFERROR(VLOOKUP(SiscoTable[[#This Row],[Código]],Hoja2!A:B,2,0)*SiscoTable[[#This Row],[Provta(Uns)]],0)</f>
        <v>60.9</v>
      </c>
      <c r="M3509" s="7">
        <v>0</v>
      </c>
      <c r="N3509" s="7">
        <v>30</v>
      </c>
      <c r="O3509" s="7">
        <f>IFERROR(VLOOKUP(SiscoTable[[#This Row],[Código]],Hoja2!A:B,2,0)*SiscoTable[[#This Row],[Stock_actual]],0)</f>
        <v>174</v>
      </c>
      <c r="P3509" s="6" t="s">
        <v>3509</v>
      </c>
      <c r="Q3509" s="7">
        <v>12</v>
      </c>
      <c r="R3509" s="7">
        <v>0</v>
      </c>
      <c r="S3509" s="7" t="s">
        <v>11926</v>
      </c>
      <c r="BI3509"/>
      <c r="BJ3509"/>
    </row>
    <row r="3510" spans="2:62" x14ac:dyDescent="0.4">
      <c r="B3510" s="1">
        <v>17404</v>
      </c>
      <c r="C3510" s="6" t="s">
        <v>30</v>
      </c>
      <c r="D3510" s="6" t="s">
        <v>8</v>
      </c>
      <c r="E3510" s="6" t="s">
        <v>8482</v>
      </c>
      <c r="F3510" s="6" t="s">
        <v>8641</v>
      </c>
      <c r="G3510" s="6" t="s">
        <v>8649</v>
      </c>
      <c r="H3510" s="6" t="s">
        <v>8653</v>
      </c>
      <c r="I3510" s="6" t="s">
        <v>8670</v>
      </c>
      <c r="J3510" s="6" t="s">
        <v>5</v>
      </c>
      <c r="K3510" s="7">
        <v>0.83</v>
      </c>
      <c r="L3510" s="7">
        <f>IFERROR(VLOOKUP(SiscoTable[[#This Row],[Código]],Hoja2!A:B,2,0)*SiscoTable[[#This Row],[Provta(Uns)]],0)</f>
        <v>48.97</v>
      </c>
      <c r="M3510" s="7">
        <v>0</v>
      </c>
      <c r="N3510" s="7">
        <v>0</v>
      </c>
      <c r="O3510" s="7">
        <f>IFERROR(VLOOKUP(SiscoTable[[#This Row],[Código]],Hoja2!A:B,2,0)*SiscoTable[[#This Row],[Stock_actual]],0)</f>
        <v>0</v>
      </c>
      <c r="P3510" s="6" t="s">
        <v>7</v>
      </c>
      <c r="Q3510" s="7">
        <v>1</v>
      </c>
      <c r="R3510" s="7">
        <v>1.7999999999999998</v>
      </c>
      <c r="S3510" s="7" t="s">
        <v>11926</v>
      </c>
      <c r="BI3510"/>
      <c r="BJ3510"/>
    </row>
    <row r="3511" spans="2:62" x14ac:dyDescent="0.4">
      <c r="B3511" s="1">
        <v>17406</v>
      </c>
      <c r="C3511" s="6" t="s">
        <v>8</v>
      </c>
      <c r="D3511" s="6" t="s">
        <v>30</v>
      </c>
      <c r="E3511" s="6" t="s">
        <v>469</v>
      </c>
      <c r="F3511" s="6" t="s">
        <v>59</v>
      </c>
      <c r="G3511" s="6" t="s">
        <v>59</v>
      </c>
      <c r="H3511" s="6" t="s">
        <v>153</v>
      </c>
      <c r="I3511" s="6" t="s">
        <v>982</v>
      </c>
      <c r="J3511" s="6" t="s">
        <v>5</v>
      </c>
      <c r="K3511" s="7">
        <v>14</v>
      </c>
      <c r="L3511" s="7">
        <f>IFERROR(VLOOKUP(SiscoTable[[#This Row],[Código]],Hoja2!A:B,2,0)*SiscoTable[[#This Row],[Provta(Uns)]],0)</f>
        <v>16.8</v>
      </c>
      <c r="M3511" s="7">
        <v>0</v>
      </c>
      <c r="N3511" s="7">
        <v>42</v>
      </c>
      <c r="O3511" s="7">
        <f>IFERROR(VLOOKUP(SiscoTable[[#This Row],[Código]],Hoja2!A:B,2,0)*SiscoTable[[#This Row],[Stock_actual]],0)</f>
        <v>50.4</v>
      </c>
      <c r="P3511" s="6" t="s">
        <v>983</v>
      </c>
      <c r="Q3511" s="7">
        <v>16</v>
      </c>
      <c r="R3511" s="7">
        <v>0</v>
      </c>
      <c r="S3511" s="7" t="s">
        <v>11927</v>
      </c>
      <c r="BI3511"/>
      <c r="BJ3511"/>
    </row>
    <row r="3512" spans="2:62" x14ac:dyDescent="0.4">
      <c r="B3512" s="1">
        <v>17407</v>
      </c>
      <c r="C3512" s="6" t="s">
        <v>8</v>
      </c>
      <c r="D3512" s="6" t="s">
        <v>8</v>
      </c>
      <c r="E3512" s="6" t="s">
        <v>3268</v>
      </c>
      <c r="F3512" s="6" t="s">
        <v>6059</v>
      </c>
      <c r="G3512" s="6" t="s">
        <v>6307</v>
      </c>
      <c r="H3512" s="6" t="s">
        <v>6371</v>
      </c>
      <c r="I3512" s="6" t="s">
        <v>6370</v>
      </c>
      <c r="J3512" s="6" t="s">
        <v>5</v>
      </c>
      <c r="K3512" s="7">
        <v>0</v>
      </c>
      <c r="L3512" s="7">
        <f>IFERROR(VLOOKUP(SiscoTable[[#This Row],[Código]],Hoja2!A:B,2,0)*SiscoTable[[#This Row],[Provta(Uns)]],0)</f>
        <v>0</v>
      </c>
      <c r="M3512" s="7">
        <v>0</v>
      </c>
      <c r="N3512" s="7">
        <v>0</v>
      </c>
      <c r="O3512" s="7">
        <f>IFERROR(VLOOKUP(SiscoTable[[#This Row],[Código]],Hoja2!A:B,2,0)*SiscoTable[[#This Row],[Stock_actual]],0)</f>
        <v>0</v>
      </c>
      <c r="P3512" s="6" t="s">
        <v>7</v>
      </c>
      <c r="Q3512" s="7">
        <v>0</v>
      </c>
      <c r="R3512" s="7">
        <v>0</v>
      </c>
      <c r="S3512" s="7" t="s">
        <v>11925</v>
      </c>
      <c r="BI3512"/>
      <c r="BJ3512"/>
    </row>
    <row r="3513" spans="2:62" x14ac:dyDescent="0.4">
      <c r="B3513" s="1">
        <v>17408</v>
      </c>
      <c r="C3513" s="6" t="s">
        <v>25</v>
      </c>
      <c r="D3513" s="6" t="s">
        <v>30</v>
      </c>
      <c r="E3513" s="6" t="s">
        <v>3268</v>
      </c>
      <c r="F3513" s="6" t="s">
        <v>3269</v>
      </c>
      <c r="G3513" s="6" t="s">
        <v>4156</v>
      </c>
      <c r="H3513" s="6" t="s">
        <v>3342</v>
      </c>
      <c r="I3513" s="6" t="s">
        <v>4158</v>
      </c>
      <c r="J3513" s="6" t="s">
        <v>5</v>
      </c>
      <c r="K3513" s="7">
        <v>25.17</v>
      </c>
      <c r="L3513" s="7">
        <f>IFERROR(VLOOKUP(SiscoTable[[#This Row],[Código]],Hoja2!A:B,2,0)*SiscoTable[[#This Row],[Provta(Uns)]],0)</f>
        <v>314.625</v>
      </c>
      <c r="M3513" s="7">
        <v>48</v>
      </c>
      <c r="N3513" s="7">
        <v>30</v>
      </c>
      <c r="O3513" s="7">
        <f>IFERROR(VLOOKUP(SiscoTable[[#This Row],[Código]],Hoja2!A:B,2,0)*SiscoTable[[#This Row],[Stock_actual]],0)</f>
        <v>375</v>
      </c>
      <c r="P3513" s="6" t="s">
        <v>115</v>
      </c>
      <c r="Q3513" s="7">
        <v>28</v>
      </c>
      <c r="R3513" s="7">
        <v>0</v>
      </c>
      <c r="S3513" s="7" t="s">
        <v>11928</v>
      </c>
      <c r="BI3513"/>
      <c r="BJ3513"/>
    </row>
    <row r="3514" spans="2:62" x14ac:dyDescent="0.4">
      <c r="B3514" s="1">
        <v>17409</v>
      </c>
      <c r="C3514" s="6" t="s">
        <v>8</v>
      </c>
      <c r="D3514" s="6" t="s">
        <v>8</v>
      </c>
      <c r="E3514" s="6" t="s">
        <v>3268</v>
      </c>
      <c r="F3514" s="6" t="s">
        <v>7815</v>
      </c>
      <c r="G3514" s="6" t="s">
        <v>7929</v>
      </c>
      <c r="H3514" s="6" t="s">
        <v>3342</v>
      </c>
      <c r="I3514" s="6" t="s">
        <v>7997</v>
      </c>
      <c r="J3514" s="6" t="s">
        <v>5</v>
      </c>
      <c r="K3514" s="7">
        <v>0</v>
      </c>
      <c r="L3514" s="7">
        <f>IFERROR(VLOOKUP(SiscoTable[[#This Row],[Código]],Hoja2!A:B,2,0)*SiscoTable[[#This Row],[Provta(Uns)]],0)</f>
        <v>0</v>
      </c>
      <c r="M3514" s="7">
        <v>0</v>
      </c>
      <c r="N3514" s="7">
        <v>0</v>
      </c>
      <c r="O3514" s="7">
        <f>IFERROR(VLOOKUP(SiscoTable[[#This Row],[Código]],Hoja2!A:B,2,0)*SiscoTable[[#This Row],[Stock_actual]],0)</f>
        <v>0</v>
      </c>
      <c r="P3514" s="6" t="s">
        <v>7</v>
      </c>
      <c r="Q3514" s="7">
        <v>0</v>
      </c>
      <c r="R3514" s="7">
        <v>0</v>
      </c>
      <c r="S3514" s="7" t="s">
        <v>11928</v>
      </c>
      <c r="BI3514"/>
      <c r="BJ3514"/>
    </row>
    <row r="3515" spans="2:62" x14ac:dyDescent="0.4">
      <c r="B3515" s="1">
        <v>17410</v>
      </c>
      <c r="C3515" s="6" t="s">
        <v>25</v>
      </c>
      <c r="D3515" s="6" t="s">
        <v>25</v>
      </c>
      <c r="E3515" s="6" t="s">
        <v>3268</v>
      </c>
      <c r="F3515" s="6" t="s">
        <v>7815</v>
      </c>
      <c r="G3515" s="6" t="s">
        <v>7929</v>
      </c>
      <c r="H3515" s="6" t="s">
        <v>3342</v>
      </c>
      <c r="I3515" s="6" t="s">
        <v>7947</v>
      </c>
      <c r="J3515" s="6" t="s">
        <v>5</v>
      </c>
      <c r="K3515" s="7">
        <v>49.17</v>
      </c>
      <c r="L3515" s="7">
        <f>IFERROR(VLOOKUP(SiscoTable[[#This Row],[Código]],Hoja2!A:B,2,0)*SiscoTable[[#This Row],[Provta(Uns)]],0)</f>
        <v>324.52199999999999</v>
      </c>
      <c r="M3515" s="7">
        <v>0</v>
      </c>
      <c r="N3515" s="7">
        <v>184</v>
      </c>
      <c r="O3515" s="7">
        <f>IFERROR(VLOOKUP(SiscoTable[[#This Row],[Código]],Hoja2!A:B,2,0)*SiscoTable[[#This Row],[Stock_actual]],0)</f>
        <v>1214.3999999999999</v>
      </c>
      <c r="P3515" s="6" t="s">
        <v>3103</v>
      </c>
      <c r="Q3515" s="7">
        <v>54</v>
      </c>
      <c r="R3515" s="7">
        <v>0</v>
      </c>
      <c r="S3515" s="7" t="s">
        <v>11928</v>
      </c>
      <c r="BI3515"/>
      <c r="BJ3515"/>
    </row>
    <row r="3516" spans="2:62" x14ac:dyDescent="0.4">
      <c r="B3516" s="1">
        <v>17411</v>
      </c>
      <c r="C3516" s="6" t="s">
        <v>30</v>
      </c>
      <c r="D3516" s="6" t="s">
        <v>30</v>
      </c>
      <c r="E3516" s="6" t="s">
        <v>3268</v>
      </c>
      <c r="F3516" s="6" t="s">
        <v>7815</v>
      </c>
      <c r="G3516" s="6" t="s">
        <v>7929</v>
      </c>
      <c r="H3516" s="6" t="s">
        <v>3342</v>
      </c>
      <c r="I3516" s="6" t="s">
        <v>7976</v>
      </c>
      <c r="J3516" s="6" t="s">
        <v>5</v>
      </c>
      <c r="K3516" s="7">
        <v>17.170000000000002</v>
      </c>
      <c r="L3516" s="7">
        <f>IFERROR(VLOOKUP(SiscoTable[[#This Row],[Código]],Hoja2!A:B,2,0)*SiscoTable[[#This Row],[Provta(Uns)]],0)</f>
        <v>123.62400000000001</v>
      </c>
      <c r="M3516" s="7">
        <v>0</v>
      </c>
      <c r="N3516" s="7">
        <v>137</v>
      </c>
      <c r="O3516" s="7">
        <f>IFERROR(VLOOKUP(SiscoTable[[#This Row],[Código]],Hoja2!A:B,2,0)*SiscoTable[[#This Row],[Stock_actual]],0)</f>
        <v>986.4</v>
      </c>
      <c r="P3516" s="6" t="s">
        <v>2686</v>
      </c>
      <c r="Q3516" s="7">
        <v>19</v>
      </c>
      <c r="R3516" s="7">
        <v>0</v>
      </c>
      <c r="S3516" s="7" t="s">
        <v>11928</v>
      </c>
      <c r="BI3516"/>
      <c r="BJ3516"/>
    </row>
    <row r="3517" spans="2:62" x14ac:dyDescent="0.4">
      <c r="B3517" s="1">
        <v>17413</v>
      </c>
      <c r="C3517" s="6" t="s">
        <v>8</v>
      </c>
      <c r="D3517" s="6" t="s">
        <v>30</v>
      </c>
      <c r="E3517" s="6" t="s">
        <v>3268</v>
      </c>
      <c r="F3517" s="6" t="s">
        <v>7815</v>
      </c>
      <c r="G3517" s="6" t="s">
        <v>7929</v>
      </c>
      <c r="H3517" s="6" t="s">
        <v>3342</v>
      </c>
      <c r="I3517" s="6" t="s">
        <v>7998</v>
      </c>
      <c r="J3517" s="6" t="s">
        <v>5</v>
      </c>
      <c r="K3517" s="7">
        <v>0</v>
      </c>
      <c r="L3517" s="7">
        <f>IFERROR(VLOOKUP(SiscoTable[[#This Row],[Código]],Hoja2!A:B,2,0)*SiscoTable[[#This Row],[Provta(Uns)]],0)</f>
        <v>0</v>
      </c>
      <c r="M3517" s="7">
        <v>0</v>
      </c>
      <c r="N3517" s="7">
        <v>0</v>
      </c>
      <c r="O3517" s="7">
        <f>IFERROR(VLOOKUP(SiscoTable[[#This Row],[Código]],Hoja2!A:B,2,0)*SiscoTable[[#This Row],[Stock_actual]],0)</f>
        <v>0</v>
      </c>
      <c r="P3517" s="6" t="s">
        <v>7</v>
      </c>
      <c r="Q3517" s="7">
        <v>0</v>
      </c>
      <c r="R3517" s="7">
        <v>0</v>
      </c>
      <c r="S3517" s="7" t="s">
        <v>11928</v>
      </c>
      <c r="BI3517"/>
      <c r="BJ3517"/>
    </row>
    <row r="3518" spans="2:62" x14ac:dyDescent="0.4">
      <c r="B3518" s="1">
        <v>17414</v>
      </c>
      <c r="C3518" s="6" t="s">
        <v>30</v>
      </c>
      <c r="D3518" s="6" t="s">
        <v>25</v>
      </c>
      <c r="E3518" s="6" t="s">
        <v>3268</v>
      </c>
      <c r="F3518" s="6" t="s">
        <v>7815</v>
      </c>
      <c r="G3518" s="6" t="s">
        <v>7929</v>
      </c>
      <c r="H3518" s="6" t="s">
        <v>3342</v>
      </c>
      <c r="I3518" s="6" t="s">
        <v>7977</v>
      </c>
      <c r="J3518" s="6" t="s">
        <v>5</v>
      </c>
      <c r="K3518" s="7">
        <v>49.33</v>
      </c>
      <c r="L3518" s="7">
        <f>IFERROR(VLOOKUP(SiscoTable[[#This Row],[Código]],Hoja2!A:B,2,0)*SiscoTable[[#This Row],[Provta(Uns)]],0)</f>
        <v>157.85599999999999</v>
      </c>
      <c r="M3518" s="7">
        <v>144</v>
      </c>
      <c r="N3518" s="7">
        <v>31</v>
      </c>
      <c r="O3518" s="7">
        <f>IFERROR(VLOOKUP(SiscoTable[[#This Row],[Código]],Hoja2!A:B,2,0)*SiscoTable[[#This Row],[Stock_actual]],0)</f>
        <v>99.2</v>
      </c>
      <c r="P3518" s="6" t="s">
        <v>296</v>
      </c>
      <c r="Q3518" s="7">
        <v>54</v>
      </c>
      <c r="R3518" s="7">
        <v>0</v>
      </c>
      <c r="S3518" s="7" t="s">
        <v>11928</v>
      </c>
      <c r="BI3518"/>
      <c r="BJ3518"/>
    </row>
    <row r="3519" spans="2:62" x14ac:dyDescent="0.4">
      <c r="B3519" s="1">
        <v>17415</v>
      </c>
      <c r="C3519" s="6" t="s">
        <v>30</v>
      </c>
      <c r="D3519" s="6" t="s">
        <v>25</v>
      </c>
      <c r="E3519" s="6" t="s">
        <v>469</v>
      </c>
      <c r="F3519" s="6" t="s">
        <v>59</v>
      </c>
      <c r="G3519" s="6" t="s">
        <v>59</v>
      </c>
      <c r="H3519" s="6" t="s">
        <v>153</v>
      </c>
      <c r="I3519" s="6" t="s">
        <v>958</v>
      </c>
      <c r="J3519" s="6" t="s">
        <v>5</v>
      </c>
      <c r="K3519" s="7">
        <v>39</v>
      </c>
      <c r="L3519" s="7">
        <f>IFERROR(VLOOKUP(SiscoTable[[#This Row],[Código]],Hoja2!A:B,2,0)*SiscoTable[[#This Row],[Provta(Uns)]],0)</f>
        <v>97.5</v>
      </c>
      <c r="M3519" s="7">
        <v>0</v>
      </c>
      <c r="N3519" s="7">
        <v>53</v>
      </c>
      <c r="O3519" s="7">
        <f>IFERROR(VLOOKUP(SiscoTable[[#This Row],[Código]],Hoja2!A:B,2,0)*SiscoTable[[#This Row],[Stock_actual]],0)</f>
        <v>132.5</v>
      </c>
      <c r="P3519" s="6" t="s">
        <v>575</v>
      </c>
      <c r="Q3519" s="7">
        <v>43</v>
      </c>
      <c r="R3519" s="7">
        <v>0</v>
      </c>
      <c r="S3519" s="7" t="s">
        <v>11927</v>
      </c>
      <c r="BI3519"/>
      <c r="BJ3519"/>
    </row>
    <row r="3520" spans="2:62" x14ac:dyDescent="0.4">
      <c r="B3520" s="1">
        <v>17416</v>
      </c>
      <c r="C3520" s="6" t="s">
        <v>8</v>
      </c>
      <c r="D3520" s="6" t="s">
        <v>8</v>
      </c>
      <c r="E3520" s="6" t="s">
        <v>3268</v>
      </c>
      <c r="F3520" s="6" t="s">
        <v>6059</v>
      </c>
      <c r="G3520" s="6" t="s">
        <v>6307</v>
      </c>
      <c r="H3520" s="6" t="s">
        <v>6313</v>
      </c>
      <c r="I3520" s="6" t="s">
        <v>6372</v>
      </c>
      <c r="J3520" s="6" t="s">
        <v>5</v>
      </c>
      <c r="K3520" s="7">
        <v>0</v>
      </c>
      <c r="L3520" s="7">
        <f>IFERROR(VLOOKUP(SiscoTable[[#This Row],[Código]],Hoja2!A:B,2,0)*SiscoTable[[#This Row],[Provta(Uns)]],0)</f>
        <v>0</v>
      </c>
      <c r="M3520" s="7">
        <v>0</v>
      </c>
      <c r="N3520" s="7">
        <v>0</v>
      </c>
      <c r="O3520" s="7">
        <f>IFERROR(VLOOKUP(SiscoTable[[#This Row],[Código]],Hoja2!A:B,2,0)*SiscoTable[[#This Row],[Stock_actual]],0)</f>
        <v>0</v>
      </c>
      <c r="P3520" s="6" t="s">
        <v>7</v>
      </c>
      <c r="Q3520" s="7">
        <v>0</v>
      </c>
      <c r="R3520" s="7">
        <v>0</v>
      </c>
      <c r="S3520" s="7" t="s">
        <v>11925</v>
      </c>
      <c r="BI3520"/>
      <c r="BJ3520"/>
    </row>
    <row r="3521" spans="2:62" x14ac:dyDescent="0.4">
      <c r="B3521" s="1">
        <v>17417</v>
      </c>
      <c r="C3521" s="6" t="s">
        <v>8</v>
      </c>
      <c r="D3521" s="6" t="s">
        <v>30</v>
      </c>
      <c r="E3521" s="6" t="s">
        <v>469</v>
      </c>
      <c r="F3521" s="6" t="s">
        <v>59</v>
      </c>
      <c r="G3521" s="6" t="s">
        <v>59</v>
      </c>
      <c r="H3521" s="6" t="s">
        <v>153</v>
      </c>
      <c r="I3521" s="6" t="s">
        <v>986</v>
      </c>
      <c r="J3521" s="6" t="s">
        <v>5</v>
      </c>
      <c r="K3521" s="7">
        <v>20</v>
      </c>
      <c r="L3521" s="7">
        <f>IFERROR(VLOOKUP(SiscoTable[[#This Row],[Código]],Hoja2!A:B,2,0)*SiscoTable[[#This Row],[Provta(Uns)]],0)</f>
        <v>32</v>
      </c>
      <c r="M3521" s="7">
        <v>0</v>
      </c>
      <c r="N3521" s="7">
        <v>30</v>
      </c>
      <c r="O3521" s="7">
        <f>IFERROR(VLOOKUP(SiscoTable[[#This Row],[Código]],Hoja2!A:B,2,0)*SiscoTable[[#This Row],[Stock_actual]],0)</f>
        <v>48</v>
      </c>
      <c r="P3521" s="6" t="s">
        <v>220</v>
      </c>
      <c r="Q3521" s="7">
        <v>22</v>
      </c>
      <c r="R3521" s="7">
        <v>0</v>
      </c>
      <c r="S3521" s="7" t="s">
        <v>11927</v>
      </c>
      <c r="BI3521"/>
      <c r="BJ3521"/>
    </row>
    <row r="3522" spans="2:62" x14ac:dyDescent="0.4">
      <c r="B3522" s="1">
        <v>17419</v>
      </c>
      <c r="C3522" s="6" t="s">
        <v>8</v>
      </c>
      <c r="D3522" s="6" t="s">
        <v>30</v>
      </c>
      <c r="E3522" s="6" t="s">
        <v>469</v>
      </c>
      <c r="F3522" s="6" t="s">
        <v>59</v>
      </c>
      <c r="G3522" s="6" t="s">
        <v>59</v>
      </c>
      <c r="H3522" s="6" t="s">
        <v>153</v>
      </c>
      <c r="I3522" s="6" t="s">
        <v>987</v>
      </c>
      <c r="J3522" s="6" t="s">
        <v>5</v>
      </c>
      <c r="K3522" s="7">
        <v>0</v>
      </c>
      <c r="L3522" s="7">
        <f>IFERROR(VLOOKUP(SiscoTable[[#This Row],[Código]],Hoja2!A:B,2,0)*SiscoTable[[#This Row],[Provta(Uns)]],0)</f>
        <v>0</v>
      </c>
      <c r="M3522" s="7">
        <v>0</v>
      </c>
      <c r="N3522" s="7">
        <v>0</v>
      </c>
      <c r="O3522" s="7">
        <f>IFERROR(VLOOKUP(SiscoTable[[#This Row],[Código]],Hoja2!A:B,2,0)*SiscoTable[[#This Row],[Stock_actual]],0)</f>
        <v>0</v>
      </c>
      <c r="P3522" s="6" t="s">
        <v>7</v>
      </c>
      <c r="Q3522" s="7">
        <v>0</v>
      </c>
      <c r="R3522" s="7">
        <v>0</v>
      </c>
      <c r="S3522" s="7" t="s">
        <v>11927</v>
      </c>
      <c r="BI3522"/>
      <c r="BJ3522"/>
    </row>
    <row r="3523" spans="2:62" x14ac:dyDescent="0.4">
      <c r="B3523" s="1">
        <v>17421</v>
      </c>
      <c r="C3523" s="6" t="s">
        <v>30</v>
      </c>
      <c r="D3523" s="6" t="s">
        <v>8</v>
      </c>
      <c r="E3523" s="6" t="s">
        <v>3268</v>
      </c>
      <c r="F3523" s="6" t="s">
        <v>6059</v>
      </c>
      <c r="G3523" s="6" t="s">
        <v>6489</v>
      </c>
      <c r="H3523" s="6" t="s">
        <v>6313</v>
      </c>
      <c r="I3523" s="6" t="s">
        <v>6565</v>
      </c>
      <c r="J3523" s="6" t="s">
        <v>5</v>
      </c>
      <c r="K3523" s="7">
        <v>3.17</v>
      </c>
      <c r="L3523" s="7">
        <f>IFERROR(VLOOKUP(SiscoTable[[#This Row],[Código]],Hoja2!A:B,2,0)*SiscoTable[[#This Row],[Provta(Uns)]],0)</f>
        <v>59.912999999999997</v>
      </c>
      <c r="M3523" s="7">
        <v>0</v>
      </c>
      <c r="N3523" s="7">
        <v>18</v>
      </c>
      <c r="O3523" s="7">
        <f>IFERROR(VLOOKUP(SiscoTable[[#This Row],[Código]],Hoja2!A:B,2,0)*SiscoTable[[#This Row],[Stock_actual]],0)</f>
        <v>340.2</v>
      </c>
      <c r="P3523" s="6" t="s">
        <v>588</v>
      </c>
      <c r="Q3523" s="7">
        <v>4</v>
      </c>
      <c r="R3523" s="7">
        <v>0</v>
      </c>
      <c r="S3523" s="7" t="s">
        <v>11925</v>
      </c>
      <c r="BI3523"/>
      <c r="BJ3523"/>
    </row>
    <row r="3524" spans="2:62" x14ac:dyDescent="0.4">
      <c r="B3524" s="1">
        <v>17423</v>
      </c>
      <c r="C3524" s="6" t="s">
        <v>25</v>
      </c>
      <c r="D3524" s="6" t="s">
        <v>25</v>
      </c>
      <c r="E3524" s="6" t="s">
        <v>8482</v>
      </c>
      <c r="F3524" s="6" t="s">
        <v>1736</v>
      </c>
      <c r="G3524" s="6" t="s">
        <v>10324</v>
      </c>
      <c r="H3524" s="6" t="s">
        <v>1901</v>
      </c>
      <c r="I3524" s="6" t="s">
        <v>10331</v>
      </c>
      <c r="J3524" s="6" t="s">
        <v>5</v>
      </c>
      <c r="K3524" s="7">
        <v>46</v>
      </c>
      <c r="L3524" s="7">
        <f>IFERROR(VLOOKUP(SiscoTable[[#This Row],[Código]],Hoja2!A:B,2,0)*SiscoTable[[#This Row],[Provta(Uns)]],0)</f>
        <v>515.19999999999993</v>
      </c>
      <c r="M3524" s="7">
        <v>0</v>
      </c>
      <c r="N3524" s="7">
        <v>54</v>
      </c>
      <c r="O3524" s="7">
        <f>IFERROR(VLOOKUP(SiscoTable[[#This Row],[Código]],Hoja2!A:B,2,0)*SiscoTable[[#This Row],[Stock_actual]],0)</f>
        <v>604.79999999999995</v>
      </c>
      <c r="P3524" s="6" t="s">
        <v>121</v>
      </c>
      <c r="Q3524" s="7">
        <v>50</v>
      </c>
      <c r="R3524" s="7">
        <v>0</v>
      </c>
      <c r="S3524" s="7" t="s">
        <v>11926</v>
      </c>
      <c r="BI3524"/>
      <c r="BJ3524"/>
    </row>
    <row r="3525" spans="2:62" x14ac:dyDescent="0.4">
      <c r="B3525" s="1">
        <v>17424</v>
      </c>
      <c r="C3525" s="6" t="s">
        <v>25</v>
      </c>
      <c r="D3525" s="6" t="s">
        <v>30</v>
      </c>
      <c r="E3525" s="6" t="s">
        <v>469</v>
      </c>
      <c r="F3525" s="6" t="s">
        <v>59</v>
      </c>
      <c r="G3525" s="6" t="s">
        <v>59</v>
      </c>
      <c r="H3525" s="6" t="s">
        <v>153</v>
      </c>
      <c r="I3525" s="6" t="s">
        <v>938</v>
      </c>
      <c r="J3525" s="6" t="s">
        <v>5</v>
      </c>
      <c r="K3525" s="7">
        <v>14.83</v>
      </c>
      <c r="L3525" s="7">
        <f>IFERROR(VLOOKUP(SiscoTable[[#This Row],[Código]],Hoja2!A:B,2,0)*SiscoTable[[#This Row],[Provta(Uns)]],0)</f>
        <v>324.77699999999999</v>
      </c>
      <c r="M3525" s="7">
        <v>0</v>
      </c>
      <c r="N3525" s="7">
        <v>10</v>
      </c>
      <c r="O3525" s="7">
        <f>IFERROR(VLOOKUP(SiscoTable[[#This Row],[Código]],Hoja2!A:B,2,0)*SiscoTable[[#This Row],[Stock_actual]],0)</f>
        <v>219</v>
      </c>
      <c r="P3525" s="6" t="s">
        <v>218</v>
      </c>
      <c r="Q3525" s="7">
        <v>16</v>
      </c>
      <c r="R3525" s="7">
        <v>29.200000000000003</v>
      </c>
      <c r="S3525" s="7" t="s">
        <v>11927</v>
      </c>
      <c r="BI3525"/>
      <c r="BJ3525"/>
    </row>
    <row r="3526" spans="2:62" x14ac:dyDescent="0.4">
      <c r="B3526" s="1">
        <v>17427</v>
      </c>
      <c r="C3526" s="6" t="s">
        <v>30</v>
      </c>
      <c r="D3526" s="6" t="s">
        <v>8</v>
      </c>
      <c r="E3526" s="6" t="s">
        <v>469</v>
      </c>
      <c r="F3526" s="6" t="s">
        <v>59</v>
      </c>
      <c r="G3526" s="6" t="s">
        <v>59</v>
      </c>
      <c r="H3526" s="6" t="s">
        <v>153</v>
      </c>
      <c r="I3526" s="6" t="s">
        <v>964</v>
      </c>
      <c r="J3526" s="6" t="s">
        <v>5</v>
      </c>
      <c r="K3526" s="7">
        <v>3.5</v>
      </c>
      <c r="L3526" s="7">
        <f>IFERROR(VLOOKUP(SiscoTable[[#This Row],[Código]],Hoja2!A:B,2,0)*SiscoTable[[#This Row],[Provta(Uns)]],0)</f>
        <v>90.649999999999991</v>
      </c>
      <c r="M3526" s="7">
        <v>0</v>
      </c>
      <c r="N3526" s="7">
        <v>0</v>
      </c>
      <c r="O3526" s="7">
        <f>IFERROR(VLOOKUP(SiscoTable[[#This Row],[Código]],Hoja2!A:B,2,0)*SiscoTable[[#This Row],[Stock_actual]],0)</f>
        <v>0</v>
      </c>
      <c r="P3526" s="6" t="s">
        <v>7</v>
      </c>
      <c r="Q3526" s="7">
        <v>4</v>
      </c>
      <c r="R3526" s="7">
        <v>7.1999999999999993</v>
      </c>
      <c r="S3526" s="7" t="s">
        <v>11927</v>
      </c>
      <c r="BI3526"/>
      <c r="BJ3526"/>
    </row>
    <row r="3527" spans="2:62" x14ac:dyDescent="0.4">
      <c r="B3527" s="1">
        <v>17429</v>
      </c>
      <c r="C3527" s="6" t="s">
        <v>30</v>
      </c>
      <c r="D3527" s="6" t="s">
        <v>8</v>
      </c>
      <c r="E3527" s="6" t="s">
        <v>469</v>
      </c>
      <c r="F3527" s="6" t="s">
        <v>59</v>
      </c>
      <c r="G3527" s="6" t="s">
        <v>59</v>
      </c>
      <c r="H3527" s="6" t="s">
        <v>153</v>
      </c>
      <c r="I3527" s="6" t="s">
        <v>965</v>
      </c>
      <c r="J3527" s="6" t="s">
        <v>5</v>
      </c>
      <c r="K3527" s="7">
        <v>3.83</v>
      </c>
      <c r="L3527" s="7">
        <f>IFERROR(VLOOKUP(SiscoTable[[#This Row],[Código]],Hoja2!A:B,2,0)*SiscoTable[[#This Row],[Provta(Uns)]],0)</f>
        <v>80.430000000000007</v>
      </c>
      <c r="M3527" s="7">
        <v>0</v>
      </c>
      <c r="N3527" s="7">
        <v>5</v>
      </c>
      <c r="O3527" s="7">
        <f>IFERROR(VLOOKUP(SiscoTable[[#This Row],[Código]],Hoja2!A:B,2,0)*SiscoTable[[#This Row],[Stock_actual]],0)</f>
        <v>105</v>
      </c>
      <c r="P3527" s="6" t="s">
        <v>132</v>
      </c>
      <c r="Q3527" s="7">
        <v>4</v>
      </c>
      <c r="R3527" s="7">
        <v>0</v>
      </c>
      <c r="S3527" s="7" t="s">
        <v>11927</v>
      </c>
      <c r="BI3527"/>
      <c r="BJ3527"/>
    </row>
    <row r="3528" spans="2:62" x14ac:dyDescent="0.4">
      <c r="B3528" s="1">
        <v>17432</v>
      </c>
      <c r="C3528" s="6" t="s">
        <v>25</v>
      </c>
      <c r="D3528" s="6" t="s">
        <v>30</v>
      </c>
      <c r="E3528" s="6" t="s">
        <v>469</v>
      </c>
      <c r="F3528" s="6" t="s">
        <v>59</v>
      </c>
      <c r="G3528" s="6" t="s">
        <v>59</v>
      </c>
      <c r="H3528" s="6" t="s">
        <v>153</v>
      </c>
      <c r="I3528" s="6" t="s">
        <v>939</v>
      </c>
      <c r="J3528" s="6" t="s">
        <v>5</v>
      </c>
      <c r="K3528" s="7">
        <v>25.83</v>
      </c>
      <c r="L3528" s="7">
        <f>IFERROR(VLOOKUP(SiscoTable[[#This Row],[Código]],Hoja2!A:B,2,0)*SiscoTable[[#This Row],[Provta(Uns)]],0)</f>
        <v>400.36499999999995</v>
      </c>
      <c r="M3528" s="7">
        <v>0</v>
      </c>
      <c r="N3528" s="7">
        <v>13</v>
      </c>
      <c r="O3528" s="7">
        <f>IFERROR(VLOOKUP(SiscoTable[[#This Row],[Código]],Hoja2!A:B,2,0)*SiscoTable[[#This Row],[Stock_actual]],0)</f>
        <v>201.5</v>
      </c>
      <c r="P3528" s="6" t="s">
        <v>112</v>
      </c>
      <c r="Q3528" s="7">
        <v>28</v>
      </c>
      <c r="R3528" s="7">
        <v>51.5</v>
      </c>
      <c r="S3528" s="7" t="s">
        <v>11927</v>
      </c>
      <c r="BI3528"/>
      <c r="BJ3528"/>
    </row>
    <row r="3529" spans="2:62" x14ac:dyDescent="0.4">
      <c r="B3529" s="1">
        <v>17433</v>
      </c>
      <c r="C3529" s="6" t="s">
        <v>25</v>
      </c>
      <c r="D3529" s="6" t="s">
        <v>30</v>
      </c>
      <c r="E3529" s="6" t="s">
        <v>469</v>
      </c>
      <c r="F3529" s="6" t="s">
        <v>59</v>
      </c>
      <c r="G3529" s="6" t="s">
        <v>59</v>
      </c>
      <c r="H3529" s="6" t="s">
        <v>153</v>
      </c>
      <c r="I3529" s="6" t="s">
        <v>940</v>
      </c>
      <c r="J3529" s="6" t="s">
        <v>5</v>
      </c>
      <c r="K3529" s="7">
        <v>16</v>
      </c>
      <c r="L3529" s="7">
        <f>IFERROR(VLOOKUP(SiscoTable[[#This Row],[Código]],Hoja2!A:B,2,0)*SiscoTable[[#This Row],[Provta(Uns)]],0)</f>
        <v>248</v>
      </c>
      <c r="M3529" s="7">
        <v>0</v>
      </c>
      <c r="N3529" s="7">
        <v>6</v>
      </c>
      <c r="O3529" s="7">
        <f>IFERROR(VLOOKUP(SiscoTable[[#This Row],[Código]],Hoja2!A:B,2,0)*SiscoTable[[#This Row],[Stock_actual]],0)</f>
        <v>93</v>
      </c>
      <c r="P3529" s="6" t="s">
        <v>96</v>
      </c>
      <c r="Q3529" s="7">
        <v>17</v>
      </c>
      <c r="R3529" s="7">
        <v>31.630000000000003</v>
      </c>
      <c r="S3529" s="7" t="s">
        <v>11927</v>
      </c>
      <c r="BI3529"/>
      <c r="BJ3529"/>
    </row>
    <row r="3530" spans="2:62" x14ac:dyDescent="0.4">
      <c r="B3530" s="1">
        <v>17434</v>
      </c>
      <c r="C3530" s="6" t="s">
        <v>25</v>
      </c>
      <c r="D3530" s="6" t="s">
        <v>30</v>
      </c>
      <c r="E3530" s="6" t="s">
        <v>469</v>
      </c>
      <c r="F3530" s="6" t="s">
        <v>59</v>
      </c>
      <c r="G3530" s="6" t="s">
        <v>59</v>
      </c>
      <c r="H3530" s="6" t="s">
        <v>153</v>
      </c>
      <c r="I3530" s="6" t="s">
        <v>941</v>
      </c>
      <c r="J3530" s="6" t="s">
        <v>5</v>
      </c>
      <c r="K3530" s="7">
        <v>15</v>
      </c>
      <c r="L3530" s="7">
        <f>IFERROR(VLOOKUP(SiscoTable[[#This Row],[Código]],Hoja2!A:B,2,0)*SiscoTable[[#This Row],[Provta(Uns)]],0)</f>
        <v>225</v>
      </c>
      <c r="M3530" s="7">
        <v>0</v>
      </c>
      <c r="N3530" s="7">
        <v>8</v>
      </c>
      <c r="O3530" s="7">
        <f>IFERROR(VLOOKUP(SiscoTable[[#This Row],[Código]],Hoja2!A:B,2,0)*SiscoTable[[#This Row],[Stock_actual]],0)</f>
        <v>120</v>
      </c>
      <c r="P3530" s="6" t="s">
        <v>810</v>
      </c>
      <c r="Q3530" s="7">
        <v>17</v>
      </c>
      <c r="R3530" s="7">
        <v>30</v>
      </c>
      <c r="S3530" s="7" t="s">
        <v>11927</v>
      </c>
      <c r="BI3530"/>
      <c r="BJ3530"/>
    </row>
    <row r="3531" spans="2:62" x14ac:dyDescent="0.4">
      <c r="B3531" s="1">
        <v>17435</v>
      </c>
      <c r="C3531" s="6" t="s">
        <v>30</v>
      </c>
      <c r="D3531" s="6" t="s">
        <v>30</v>
      </c>
      <c r="E3531" s="6" t="s">
        <v>469</v>
      </c>
      <c r="F3531" s="6" t="s">
        <v>59</v>
      </c>
      <c r="G3531" s="6" t="s">
        <v>59</v>
      </c>
      <c r="H3531" s="6" t="s">
        <v>153</v>
      </c>
      <c r="I3531" s="6" t="s">
        <v>966</v>
      </c>
      <c r="J3531" s="6" t="s">
        <v>5</v>
      </c>
      <c r="K3531" s="7">
        <v>5.67</v>
      </c>
      <c r="L3531" s="7">
        <f>IFERROR(VLOOKUP(SiscoTable[[#This Row],[Código]],Hoja2!A:B,2,0)*SiscoTable[[#This Row],[Provta(Uns)]],0)</f>
        <v>87.885000000000005</v>
      </c>
      <c r="M3531" s="7">
        <v>0</v>
      </c>
      <c r="N3531" s="7">
        <v>6</v>
      </c>
      <c r="O3531" s="7">
        <f>IFERROR(VLOOKUP(SiscoTable[[#This Row],[Código]],Hoja2!A:B,2,0)*SiscoTable[[#This Row],[Stock_actual]],0)</f>
        <v>93</v>
      </c>
      <c r="P3531" s="6" t="s">
        <v>324</v>
      </c>
      <c r="Q3531" s="7">
        <v>6</v>
      </c>
      <c r="R3531" s="7">
        <v>11.48</v>
      </c>
      <c r="S3531" s="7" t="s">
        <v>11927</v>
      </c>
      <c r="BI3531"/>
      <c r="BJ3531"/>
    </row>
    <row r="3532" spans="2:62" x14ac:dyDescent="0.4">
      <c r="B3532" s="1">
        <v>17436</v>
      </c>
      <c r="C3532" s="6" t="s">
        <v>25</v>
      </c>
      <c r="D3532" s="6" t="s">
        <v>30</v>
      </c>
      <c r="E3532" s="6" t="s">
        <v>469</v>
      </c>
      <c r="F3532" s="6" t="s">
        <v>59</v>
      </c>
      <c r="G3532" s="6" t="s">
        <v>59</v>
      </c>
      <c r="H3532" s="6" t="s">
        <v>153</v>
      </c>
      <c r="I3532" s="6" t="s">
        <v>942</v>
      </c>
      <c r="J3532" s="6" t="s">
        <v>5</v>
      </c>
      <c r="K3532" s="7">
        <v>29</v>
      </c>
      <c r="L3532" s="7">
        <f>IFERROR(VLOOKUP(SiscoTable[[#This Row],[Código]],Hoja2!A:B,2,0)*SiscoTable[[#This Row],[Provta(Uns)]],0)</f>
        <v>449.5</v>
      </c>
      <c r="M3532" s="7">
        <v>0</v>
      </c>
      <c r="N3532" s="7">
        <v>25</v>
      </c>
      <c r="O3532" s="7">
        <f>IFERROR(VLOOKUP(SiscoTable[[#This Row],[Código]],Hoja2!A:B,2,0)*SiscoTable[[#This Row],[Stock_actual]],0)</f>
        <v>387.5</v>
      </c>
      <c r="P3532" s="6" t="s">
        <v>812</v>
      </c>
      <c r="Q3532" s="7">
        <v>32</v>
      </c>
      <c r="R3532" s="7">
        <v>58.42</v>
      </c>
      <c r="S3532" s="7" t="s">
        <v>11927</v>
      </c>
      <c r="BI3532"/>
      <c r="BJ3532"/>
    </row>
    <row r="3533" spans="2:62" x14ac:dyDescent="0.4">
      <c r="B3533" s="1">
        <v>17437</v>
      </c>
      <c r="C3533" s="6" t="s">
        <v>8</v>
      </c>
      <c r="D3533" s="6" t="s">
        <v>8</v>
      </c>
      <c r="E3533" s="6" t="s">
        <v>3268</v>
      </c>
      <c r="F3533" s="6" t="s">
        <v>7197</v>
      </c>
      <c r="G3533" s="6" t="s">
        <v>7198</v>
      </c>
      <c r="H3533" s="6" t="s">
        <v>7220</v>
      </c>
      <c r="I3533" s="6" t="s">
        <v>7291</v>
      </c>
      <c r="J3533" s="6" t="s">
        <v>5</v>
      </c>
      <c r="K3533" s="7">
        <v>2.33</v>
      </c>
      <c r="L3533" s="7">
        <f>IFERROR(VLOOKUP(SiscoTable[[#This Row],[Código]],Hoja2!A:B,2,0)*SiscoTable[[#This Row],[Provta(Uns)]],0)</f>
        <v>22.135000000000002</v>
      </c>
      <c r="M3533" s="7">
        <v>15</v>
      </c>
      <c r="N3533" s="7">
        <v>2</v>
      </c>
      <c r="O3533" s="7">
        <f>IFERROR(VLOOKUP(SiscoTable[[#This Row],[Código]],Hoja2!A:B,2,0)*SiscoTable[[#This Row],[Stock_actual]],0)</f>
        <v>19</v>
      </c>
      <c r="P3533" s="6" t="s">
        <v>812</v>
      </c>
      <c r="Q3533" s="7">
        <v>3</v>
      </c>
      <c r="R3533" s="7">
        <v>0</v>
      </c>
      <c r="S3533" s="7" t="s">
        <v>11928</v>
      </c>
      <c r="BI3533"/>
      <c r="BJ3533"/>
    </row>
    <row r="3534" spans="2:62" x14ac:dyDescent="0.4">
      <c r="B3534" s="1">
        <v>17438</v>
      </c>
      <c r="C3534" s="6" t="s">
        <v>25</v>
      </c>
      <c r="D3534" s="6" t="s">
        <v>30</v>
      </c>
      <c r="E3534" s="6" t="s">
        <v>469</v>
      </c>
      <c r="F3534" s="6" t="s">
        <v>59</v>
      </c>
      <c r="G3534" s="6" t="s">
        <v>59</v>
      </c>
      <c r="H3534" s="6" t="s">
        <v>153</v>
      </c>
      <c r="I3534" s="6" t="s">
        <v>943</v>
      </c>
      <c r="J3534" s="6" t="s">
        <v>5</v>
      </c>
      <c r="K3534" s="7">
        <v>21.83</v>
      </c>
      <c r="L3534" s="7">
        <f>IFERROR(VLOOKUP(SiscoTable[[#This Row],[Código]],Hoja2!A:B,2,0)*SiscoTable[[#This Row],[Provta(Uns)]],0)</f>
        <v>327.45</v>
      </c>
      <c r="M3534" s="7">
        <v>0</v>
      </c>
      <c r="N3534" s="7">
        <v>14</v>
      </c>
      <c r="O3534" s="7">
        <f>IFERROR(VLOOKUP(SiscoTable[[#This Row],[Código]],Hoja2!A:B,2,0)*SiscoTable[[#This Row],[Stock_actual]],0)</f>
        <v>210</v>
      </c>
      <c r="P3534" s="6" t="s">
        <v>296</v>
      </c>
      <c r="Q3534" s="7">
        <v>24</v>
      </c>
      <c r="R3534" s="7">
        <v>43.67</v>
      </c>
      <c r="S3534" s="7" t="s">
        <v>11927</v>
      </c>
      <c r="BI3534"/>
      <c r="BJ3534"/>
    </row>
    <row r="3535" spans="2:62" x14ac:dyDescent="0.4">
      <c r="B3535" s="1">
        <v>17439</v>
      </c>
      <c r="C3535" s="6" t="s">
        <v>8</v>
      </c>
      <c r="D3535" s="6" t="s">
        <v>8</v>
      </c>
      <c r="E3535" s="6" t="s">
        <v>469</v>
      </c>
      <c r="F3535" s="6" t="s">
        <v>59</v>
      </c>
      <c r="G3535" s="6" t="s">
        <v>59</v>
      </c>
      <c r="H3535" s="6" t="s">
        <v>153</v>
      </c>
      <c r="I3535" s="6" t="s">
        <v>989</v>
      </c>
      <c r="J3535" s="6" t="s">
        <v>5</v>
      </c>
      <c r="K3535" s="7">
        <v>1</v>
      </c>
      <c r="L3535" s="7">
        <f>IFERROR(VLOOKUP(SiscoTable[[#This Row],[Código]],Hoja2!A:B,2,0)*SiscoTable[[#This Row],[Provta(Uns)]],0)</f>
        <v>21</v>
      </c>
      <c r="M3535" s="7">
        <v>0</v>
      </c>
      <c r="N3535" s="7">
        <v>0</v>
      </c>
      <c r="O3535" s="7">
        <f>IFERROR(VLOOKUP(SiscoTable[[#This Row],[Código]],Hoja2!A:B,2,0)*SiscoTable[[#This Row],[Stock_actual]],0)</f>
        <v>0</v>
      </c>
      <c r="P3535" s="6" t="s">
        <v>7</v>
      </c>
      <c r="Q3535" s="7">
        <v>1</v>
      </c>
      <c r="R3535" s="7">
        <v>1.7999999999999998</v>
      </c>
      <c r="S3535" s="7" t="s">
        <v>11927</v>
      </c>
      <c r="BI3535"/>
      <c r="BJ3535"/>
    </row>
    <row r="3536" spans="2:62" x14ac:dyDescent="0.4">
      <c r="B3536" s="1">
        <v>17440</v>
      </c>
      <c r="C3536" s="6" t="s">
        <v>8</v>
      </c>
      <c r="D3536" s="6" t="s">
        <v>8</v>
      </c>
      <c r="E3536" s="6" t="s">
        <v>3268</v>
      </c>
      <c r="F3536" s="6" t="s">
        <v>7197</v>
      </c>
      <c r="G3536" s="6" t="s">
        <v>7198</v>
      </c>
      <c r="H3536" s="6" t="s">
        <v>7220</v>
      </c>
      <c r="I3536" s="6" t="s">
        <v>7292</v>
      </c>
      <c r="J3536" s="6" t="s">
        <v>5</v>
      </c>
      <c r="K3536" s="7">
        <v>3.5</v>
      </c>
      <c r="L3536" s="7">
        <f>IFERROR(VLOOKUP(SiscoTable[[#This Row],[Código]],Hoja2!A:B,2,0)*SiscoTable[[#This Row],[Provta(Uns)]],0)</f>
        <v>29.75</v>
      </c>
      <c r="M3536" s="7">
        <v>20</v>
      </c>
      <c r="N3536" s="7">
        <v>0</v>
      </c>
      <c r="O3536" s="7">
        <f>IFERROR(VLOOKUP(SiscoTable[[#This Row],[Código]],Hoja2!A:B,2,0)*SiscoTable[[#This Row],[Stock_actual]],0)</f>
        <v>0</v>
      </c>
      <c r="P3536" s="6" t="s">
        <v>7</v>
      </c>
      <c r="Q3536" s="7">
        <v>4</v>
      </c>
      <c r="R3536" s="7">
        <v>0</v>
      </c>
      <c r="S3536" s="7" t="s">
        <v>11928</v>
      </c>
      <c r="BI3536"/>
      <c r="BJ3536"/>
    </row>
    <row r="3537" spans="2:62" x14ac:dyDescent="0.4">
      <c r="B3537" s="1">
        <v>17441</v>
      </c>
      <c r="C3537" s="6" t="s">
        <v>25</v>
      </c>
      <c r="D3537" s="6" t="s">
        <v>30</v>
      </c>
      <c r="E3537" s="6" t="s">
        <v>469</v>
      </c>
      <c r="F3537" s="6" t="s">
        <v>59</v>
      </c>
      <c r="G3537" s="6" t="s">
        <v>59</v>
      </c>
      <c r="H3537" s="6" t="s">
        <v>153</v>
      </c>
      <c r="I3537" s="6" t="s">
        <v>944</v>
      </c>
      <c r="J3537" s="6" t="s">
        <v>5</v>
      </c>
      <c r="K3537" s="7">
        <v>20.83</v>
      </c>
      <c r="L3537" s="7">
        <f>IFERROR(VLOOKUP(SiscoTable[[#This Row],[Código]],Hoja2!A:B,2,0)*SiscoTable[[#This Row],[Provta(Uns)]],0)</f>
        <v>458.26</v>
      </c>
      <c r="M3537" s="7">
        <v>0</v>
      </c>
      <c r="N3537" s="7">
        <v>10</v>
      </c>
      <c r="O3537" s="7">
        <f>IFERROR(VLOOKUP(SiscoTable[[#This Row],[Código]],Hoja2!A:B,2,0)*SiscoTable[[#This Row],[Stock_actual]],0)</f>
        <v>220</v>
      </c>
      <c r="P3537" s="6" t="s">
        <v>402</v>
      </c>
      <c r="Q3537" s="7">
        <v>23</v>
      </c>
      <c r="R3537" s="7">
        <v>41.059999999999995</v>
      </c>
      <c r="S3537" s="7" t="s">
        <v>11927</v>
      </c>
      <c r="BI3537"/>
      <c r="BJ3537"/>
    </row>
    <row r="3538" spans="2:62" x14ac:dyDescent="0.4">
      <c r="B3538" s="1">
        <v>17442</v>
      </c>
      <c r="C3538" s="6" t="s">
        <v>8</v>
      </c>
      <c r="D3538" s="6" t="s">
        <v>8</v>
      </c>
      <c r="E3538" s="6" t="s">
        <v>3268</v>
      </c>
      <c r="F3538" s="6" t="s">
        <v>7197</v>
      </c>
      <c r="G3538" s="6" t="s">
        <v>7198</v>
      </c>
      <c r="H3538" s="6" t="s">
        <v>7220</v>
      </c>
      <c r="I3538" s="6" t="s">
        <v>7293</v>
      </c>
      <c r="J3538" s="6" t="s">
        <v>5</v>
      </c>
      <c r="K3538" s="7">
        <v>3.33</v>
      </c>
      <c r="L3538" s="7">
        <f>IFERROR(VLOOKUP(SiscoTable[[#This Row],[Código]],Hoja2!A:B,2,0)*SiscoTable[[#This Row],[Provta(Uns)]],0)</f>
        <v>27.972000000000001</v>
      </c>
      <c r="M3538" s="7">
        <v>20</v>
      </c>
      <c r="N3538" s="7">
        <v>0</v>
      </c>
      <c r="O3538" s="7">
        <f>IFERROR(VLOOKUP(SiscoTable[[#This Row],[Código]],Hoja2!A:B,2,0)*SiscoTable[[#This Row],[Stock_actual]],0)</f>
        <v>0</v>
      </c>
      <c r="P3538" s="6" t="s">
        <v>7</v>
      </c>
      <c r="Q3538" s="7">
        <v>4</v>
      </c>
      <c r="R3538" s="7">
        <v>0</v>
      </c>
      <c r="S3538" s="7" t="s">
        <v>11928</v>
      </c>
      <c r="BI3538"/>
      <c r="BJ3538"/>
    </row>
    <row r="3539" spans="2:62" x14ac:dyDescent="0.4">
      <c r="B3539" s="1">
        <v>17443</v>
      </c>
      <c r="C3539" s="6" t="s">
        <v>30</v>
      </c>
      <c r="D3539" s="6" t="s">
        <v>30</v>
      </c>
      <c r="E3539" s="6" t="s">
        <v>3268</v>
      </c>
      <c r="F3539" s="6" t="s">
        <v>7197</v>
      </c>
      <c r="G3539" s="6" t="s">
        <v>7198</v>
      </c>
      <c r="H3539" s="6" t="s">
        <v>7220</v>
      </c>
      <c r="I3539" s="6" t="s">
        <v>7219</v>
      </c>
      <c r="J3539" s="6" t="s">
        <v>5</v>
      </c>
      <c r="K3539" s="7">
        <v>5.83</v>
      </c>
      <c r="L3539" s="7">
        <f>IFERROR(VLOOKUP(SiscoTable[[#This Row],[Código]],Hoja2!A:B,2,0)*SiscoTable[[#This Row],[Provta(Uns)]],0)</f>
        <v>48.972000000000001</v>
      </c>
      <c r="M3539" s="7">
        <v>10</v>
      </c>
      <c r="N3539" s="7">
        <v>8</v>
      </c>
      <c r="O3539" s="7">
        <f>IFERROR(VLOOKUP(SiscoTable[[#This Row],[Código]],Hoja2!A:B,2,0)*SiscoTable[[#This Row],[Stock_actual]],0)</f>
        <v>67.2</v>
      </c>
      <c r="P3539" s="6" t="s">
        <v>575</v>
      </c>
      <c r="Q3539" s="7">
        <v>6</v>
      </c>
      <c r="R3539" s="7">
        <v>0</v>
      </c>
      <c r="S3539" s="7" t="s">
        <v>11928</v>
      </c>
      <c r="BI3539"/>
      <c r="BJ3539"/>
    </row>
    <row r="3540" spans="2:62" x14ac:dyDescent="0.4">
      <c r="B3540" s="1">
        <v>17444</v>
      </c>
      <c r="C3540" s="6" t="s">
        <v>30</v>
      </c>
      <c r="D3540" s="6" t="s">
        <v>30</v>
      </c>
      <c r="E3540" s="6" t="s">
        <v>469</v>
      </c>
      <c r="F3540" s="6" t="s">
        <v>59</v>
      </c>
      <c r="G3540" s="6" t="s">
        <v>59</v>
      </c>
      <c r="H3540" s="6" t="s">
        <v>153</v>
      </c>
      <c r="I3540" s="6" t="s">
        <v>959</v>
      </c>
      <c r="J3540" s="6" t="s">
        <v>5</v>
      </c>
      <c r="K3540" s="7">
        <v>17</v>
      </c>
      <c r="L3540" s="7">
        <f>IFERROR(VLOOKUP(SiscoTable[[#This Row],[Código]],Hoja2!A:B,2,0)*SiscoTable[[#This Row],[Provta(Uns)]],0)</f>
        <v>236.3</v>
      </c>
      <c r="M3540" s="7">
        <v>0</v>
      </c>
      <c r="N3540" s="7">
        <v>18</v>
      </c>
      <c r="O3540" s="7">
        <f>IFERROR(VLOOKUP(SiscoTable[[#This Row],[Código]],Hoja2!A:B,2,0)*SiscoTable[[#This Row],[Stock_actual]],0)</f>
        <v>250.20000000000002</v>
      </c>
      <c r="P3540" s="6" t="s">
        <v>324</v>
      </c>
      <c r="Q3540" s="7">
        <v>19</v>
      </c>
      <c r="R3540" s="7">
        <v>34.44</v>
      </c>
      <c r="S3540" s="7" t="s">
        <v>11927</v>
      </c>
      <c r="BI3540"/>
      <c r="BJ3540"/>
    </row>
    <row r="3541" spans="2:62" x14ac:dyDescent="0.4">
      <c r="B3541" s="1">
        <v>17445</v>
      </c>
      <c r="C3541" s="6" t="s">
        <v>25</v>
      </c>
      <c r="D3541" s="6" t="s">
        <v>30</v>
      </c>
      <c r="E3541" s="6" t="s">
        <v>469</v>
      </c>
      <c r="F3541" s="6" t="s">
        <v>59</v>
      </c>
      <c r="G3541" s="6" t="s">
        <v>59</v>
      </c>
      <c r="H3541" s="6" t="s">
        <v>153</v>
      </c>
      <c r="I3541" s="6" t="s">
        <v>945</v>
      </c>
      <c r="J3541" s="6" t="s">
        <v>5</v>
      </c>
      <c r="K3541" s="7">
        <v>4</v>
      </c>
      <c r="L3541" s="7">
        <f>IFERROR(VLOOKUP(SiscoTable[[#This Row],[Código]],Hoja2!A:B,2,0)*SiscoTable[[#This Row],[Provta(Uns)]],0)</f>
        <v>104</v>
      </c>
      <c r="M3541" s="7">
        <v>0</v>
      </c>
      <c r="N3541" s="7">
        <v>0</v>
      </c>
      <c r="O3541" s="7">
        <f>IFERROR(VLOOKUP(SiscoTable[[#This Row],[Código]],Hoja2!A:B,2,0)*SiscoTable[[#This Row],[Stock_actual]],0)</f>
        <v>0</v>
      </c>
      <c r="P3541" s="6" t="s">
        <v>7</v>
      </c>
      <c r="Q3541" s="7">
        <v>4</v>
      </c>
      <c r="R3541" s="7">
        <v>7.8000000000000007</v>
      </c>
      <c r="S3541" s="7" t="s">
        <v>11927</v>
      </c>
      <c r="BI3541"/>
      <c r="BJ3541"/>
    </row>
    <row r="3542" spans="2:62" x14ac:dyDescent="0.4">
      <c r="B3542" s="1">
        <v>17448</v>
      </c>
      <c r="C3542" s="6" t="s">
        <v>30</v>
      </c>
      <c r="D3542" s="6" t="s">
        <v>8</v>
      </c>
      <c r="E3542" s="6" t="s">
        <v>8482</v>
      </c>
      <c r="F3542" s="6" t="s">
        <v>8641</v>
      </c>
      <c r="G3542" s="6" t="s">
        <v>8649</v>
      </c>
      <c r="H3542" s="6" t="s">
        <v>8653</v>
      </c>
      <c r="I3542" s="6" t="s">
        <v>8671</v>
      </c>
      <c r="J3542" s="6" t="s">
        <v>5</v>
      </c>
      <c r="K3542" s="7">
        <v>1.33</v>
      </c>
      <c r="L3542" s="7">
        <f>IFERROR(VLOOKUP(SiscoTable[[#This Row],[Código]],Hoja2!A:B,2,0)*SiscoTable[[#This Row],[Provta(Uns)]],0)</f>
        <v>83.656999999999996</v>
      </c>
      <c r="M3542" s="7">
        <v>0</v>
      </c>
      <c r="N3542" s="7">
        <v>6</v>
      </c>
      <c r="O3542" s="7">
        <f>IFERROR(VLOOKUP(SiscoTable[[#This Row],[Código]],Hoja2!A:B,2,0)*SiscoTable[[#This Row],[Stock_actual]],0)</f>
        <v>377.4</v>
      </c>
      <c r="P3542" s="6" t="s">
        <v>1811</v>
      </c>
      <c r="Q3542" s="7">
        <v>1</v>
      </c>
      <c r="R3542" s="7">
        <v>0</v>
      </c>
      <c r="S3542" s="7" t="s">
        <v>11926</v>
      </c>
      <c r="BI3542"/>
      <c r="BJ3542"/>
    </row>
    <row r="3543" spans="2:62" x14ac:dyDescent="0.4">
      <c r="B3543" s="1">
        <v>17449</v>
      </c>
      <c r="C3543" s="6" t="s">
        <v>30</v>
      </c>
      <c r="D3543" s="6" t="s">
        <v>8</v>
      </c>
      <c r="E3543" s="6" t="s">
        <v>8482</v>
      </c>
      <c r="F3543" s="6" t="s">
        <v>8641</v>
      </c>
      <c r="G3543" s="6" t="s">
        <v>8649</v>
      </c>
      <c r="H3543" s="6" t="s">
        <v>8653</v>
      </c>
      <c r="I3543" s="6" t="s">
        <v>8672</v>
      </c>
      <c r="J3543" s="6" t="s">
        <v>5</v>
      </c>
      <c r="K3543" s="7">
        <v>0.67</v>
      </c>
      <c r="L3543" s="7">
        <f>IFERROR(VLOOKUP(SiscoTable[[#This Row],[Código]],Hoja2!A:B,2,0)*SiscoTable[[#This Row],[Provta(Uns)]],0)</f>
        <v>39.195</v>
      </c>
      <c r="M3543" s="7">
        <v>0</v>
      </c>
      <c r="N3543" s="7">
        <v>0</v>
      </c>
      <c r="O3543" s="7">
        <f>IFERROR(VLOOKUP(SiscoTable[[#This Row],[Código]],Hoja2!A:B,2,0)*SiscoTable[[#This Row],[Stock_actual]],0)</f>
        <v>0</v>
      </c>
      <c r="P3543" s="6" t="s">
        <v>7</v>
      </c>
      <c r="Q3543" s="7">
        <v>1</v>
      </c>
      <c r="R3543" s="7">
        <v>1.2</v>
      </c>
      <c r="S3543" s="7" t="s">
        <v>11926</v>
      </c>
      <c r="BI3543"/>
      <c r="BJ3543"/>
    </row>
    <row r="3544" spans="2:62" x14ac:dyDescent="0.4">
      <c r="B3544" s="1">
        <v>17450</v>
      </c>
      <c r="C3544" s="6" t="s">
        <v>30</v>
      </c>
      <c r="D3544" s="6" t="s">
        <v>8</v>
      </c>
      <c r="E3544" s="6" t="s">
        <v>8482</v>
      </c>
      <c r="F3544" s="6" t="s">
        <v>8641</v>
      </c>
      <c r="G3544" s="6" t="s">
        <v>8649</v>
      </c>
      <c r="H3544" s="6" t="s">
        <v>8653</v>
      </c>
      <c r="I3544" s="6" t="s">
        <v>8673</v>
      </c>
      <c r="J3544" s="6" t="s">
        <v>5</v>
      </c>
      <c r="K3544" s="7">
        <v>0.83</v>
      </c>
      <c r="L3544" s="7">
        <f>IFERROR(VLOOKUP(SiscoTable[[#This Row],[Código]],Hoja2!A:B,2,0)*SiscoTable[[#This Row],[Provta(Uns)]],0)</f>
        <v>48.555</v>
      </c>
      <c r="M3544" s="7">
        <v>0</v>
      </c>
      <c r="N3544" s="7">
        <v>2</v>
      </c>
      <c r="O3544" s="7">
        <f>IFERROR(VLOOKUP(SiscoTable[[#This Row],[Código]],Hoja2!A:B,2,0)*SiscoTable[[#This Row],[Stock_actual]],0)</f>
        <v>117</v>
      </c>
      <c r="P3544" s="6" t="s">
        <v>598</v>
      </c>
      <c r="Q3544" s="7">
        <v>1</v>
      </c>
      <c r="R3544" s="7">
        <v>0</v>
      </c>
      <c r="S3544" s="7" t="s">
        <v>11926</v>
      </c>
      <c r="BI3544"/>
      <c r="BJ3544"/>
    </row>
    <row r="3545" spans="2:62" x14ac:dyDescent="0.4">
      <c r="B3545" s="1">
        <v>17451</v>
      </c>
      <c r="C3545" s="6" t="s">
        <v>8</v>
      </c>
      <c r="D3545" s="6" t="s">
        <v>8</v>
      </c>
      <c r="E3545" s="6" t="s">
        <v>8482</v>
      </c>
      <c r="F3545" s="6" t="s">
        <v>8641</v>
      </c>
      <c r="G3545" s="6" t="s">
        <v>8649</v>
      </c>
      <c r="H3545" s="6" t="s">
        <v>8653</v>
      </c>
      <c r="I3545" s="6" t="s">
        <v>8719</v>
      </c>
      <c r="J3545" s="6" t="s">
        <v>5</v>
      </c>
      <c r="K3545" s="7">
        <v>0</v>
      </c>
      <c r="L3545" s="7">
        <f>IFERROR(VLOOKUP(SiscoTable[[#This Row],[Código]],Hoja2!A:B,2,0)*SiscoTable[[#This Row],[Provta(Uns)]],0)</f>
        <v>0</v>
      </c>
      <c r="M3545" s="7">
        <v>0</v>
      </c>
      <c r="N3545" s="7">
        <v>0</v>
      </c>
      <c r="O3545" s="7">
        <f>IFERROR(VLOOKUP(SiscoTable[[#This Row],[Código]],Hoja2!A:B,2,0)*SiscoTable[[#This Row],[Stock_actual]],0)</f>
        <v>0</v>
      </c>
      <c r="P3545" s="6" t="s">
        <v>7</v>
      </c>
      <c r="Q3545" s="7">
        <v>0</v>
      </c>
      <c r="R3545" s="7">
        <v>0</v>
      </c>
      <c r="S3545" s="7" t="s">
        <v>11926</v>
      </c>
      <c r="BI3545"/>
      <c r="BJ3545"/>
    </row>
    <row r="3546" spans="2:62" x14ac:dyDescent="0.4">
      <c r="B3546" s="1">
        <v>17452</v>
      </c>
      <c r="C3546" s="6" t="s">
        <v>25</v>
      </c>
      <c r="D3546" s="6" t="s">
        <v>25</v>
      </c>
      <c r="E3546" s="6" t="s">
        <v>8482</v>
      </c>
      <c r="F3546" s="6" t="s">
        <v>1736</v>
      </c>
      <c r="G3546" s="6" t="s">
        <v>10616</v>
      </c>
      <c r="H3546" s="6" t="s">
        <v>10636</v>
      </c>
      <c r="I3546" s="6" t="s">
        <v>10649</v>
      </c>
      <c r="J3546" s="6" t="s">
        <v>5</v>
      </c>
      <c r="K3546" s="7">
        <v>62.33</v>
      </c>
      <c r="L3546" s="7">
        <f>IFERROR(VLOOKUP(SiscoTable[[#This Row],[Código]],Hoja2!A:B,2,0)*SiscoTable[[#This Row],[Provta(Uns)]],0)</f>
        <v>1676.6769999999999</v>
      </c>
      <c r="M3546" s="7">
        <v>0</v>
      </c>
      <c r="N3546" s="7">
        <v>64</v>
      </c>
      <c r="O3546" s="7">
        <f>IFERROR(VLOOKUP(SiscoTable[[#This Row],[Código]],Hoja2!A:B,2,0)*SiscoTable[[#This Row],[Stock_actual]],0)</f>
        <v>1721.6</v>
      </c>
      <c r="P3546" s="6" t="s">
        <v>702</v>
      </c>
      <c r="Q3546" s="7">
        <v>69</v>
      </c>
      <c r="R3546" s="7">
        <v>125.28</v>
      </c>
      <c r="S3546" s="7" t="s">
        <v>11926</v>
      </c>
      <c r="BI3546"/>
      <c r="BJ3546"/>
    </row>
    <row r="3547" spans="2:62" x14ac:dyDescent="0.4">
      <c r="B3547" s="1">
        <v>17453</v>
      </c>
      <c r="C3547" s="6" t="s">
        <v>8</v>
      </c>
      <c r="D3547" s="6" t="s">
        <v>8</v>
      </c>
      <c r="E3547" s="6" t="s">
        <v>8482</v>
      </c>
      <c r="F3547" s="6" t="s">
        <v>1736</v>
      </c>
      <c r="G3547" s="6" t="s">
        <v>10616</v>
      </c>
      <c r="H3547" s="6" t="s">
        <v>10636</v>
      </c>
      <c r="I3547" s="6" t="s">
        <v>10685</v>
      </c>
      <c r="J3547" s="6" t="s">
        <v>5</v>
      </c>
      <c r="K3547" s="7">
        <v>0</v>
      </c>
      <c r="L3547" s="7">
        <f>IFERROR(VLOOKUP(SiscoTable[[#This Row],[Código]],Hoja2!A:B,2,0)*SiscoTable[[#This Row],[Provta(Uns)]],0)</f>
        <v>0</v>
      </c>
      <c r="M3547" s="7">
        <v>0</v>
      </c>
      <c r="N3547" s="7">
        <v>0</v>
      </c>
      <c r="O3547" s="7">
        <f>IFERROR(VLOOKUP(SiscoTable[[#This Row],[Código]],Hoja2!A:B,2,0)*SiscoTable[[#This Row],[Stock_actual]],0)</f>
        <v>0</v>
      </c>
      <c r="P3547" s="6" t="s">
        <v>7</v>
      </c>
      <c r="Q3547" s="7">
        <v>0</v>
      </c>
      <c r="R3547" s="7">
        <v>0</v>
      </c>
      <c r="S3547" s="7" t="s">
        <v>11926</v>
      </c>
      <c r="BI3547"/>
      <c r="BJ3547"/>
    </row>
    <row r="3548" spans="2:62" x14ac:dyDescent="0.4">
      <c r="B3548" s="1">
        <v>17454</v>
      </c>
      <c r="C3548" s="6" t="s">
        <v>30</v>
      </c>
      <c r="D3548" s="6" t="s">
        <v>8</v>
      </c>
      <c r="E3548" s="6" t="s">
        <v>8482</v>
      </c>
      <c r="F3548" s="6" t="s">
        <v>8641</v>
      </c>
      <c r="G3548" s="6" t="s">
        <v>8649</v>
      </c>
      <c r="H3548" s="6" t="s">
        <v>8653</v>
      </c>
      <c r="I3548" s="6" t="s">
        <v>8674</v>
      </c>
      <c r="J3548" s="6" t="s">
        <v>5</v>
      </c>
      <c r="K3548" s="7">
        <v>1.5</v>
      </c>
      <c r="L3548" s="7">
        <f>IFERROR(VLOOKUP(SiscoTable[[#This Row],[Código]],Hoja2!A:B,2,0)*SiscoTable[[#This Row],[Provta(Uns)]],0)</f>
        <v>50.849999999999994</v>
      </c>
      <c r="M3548" s="7">
        <v>0</v>
      </c>
      <c r="N3548" s="7">
        <v>3</v>
      </c>
      <c r="O3548" s="7">
        <f>IFERROR(VLOOKUP(SiscoTable[[#This Row],[Código]],Hoja2!A:B,2,0)*SiscoTable[[#This Row],[Stock_actual]],0)</f>
        <v>101.69999999999999</v>
      </c>
      <c r="P3548" s="6" t="s">
        <v>242</v>
      </c>
      <c r="Q3548" s="7">
        <v>2</v>
      </c>
      <c r="R3548" s="7">
        <v>0</v>
      </c>
      <c r="S3548" s="7" t="s">
        <v>11926</v>
      </c>
      <c r="BI3548"/>
      <c r="BJ3548"/>
    </row>
    <row r="3549" spans="2:62" x14ac:dyDescent="0.4">
      <c r="B3549" s="1">
        <v>17455</v>
      </c>
      <c r="C3549" s="6" t="s">
        <v>25</v>
      </c>
      <c r="D3549" s="6" t="s">
        <v>25</v>
      </c>
      <c r="E3549" s="6" t="s">
        <v>8482</v>
      </c>
      <c r="F3549" s="6" t="s">
        <v>1736</v>
      </c>
      <c r="G3549" s="6" t="s">
        <v>10616</v>
      </c>
      <c r="H3549" s="6" t="s">
        <v>10647</v>
      </c>
      <c r="I3549" s="6" t="s">
        <v>10650</v>
      </c>
      <c r="J3549" s="6" t="s">
        <v>5</v>
      </c>
      <c r="K3549" s="7">
        <v>473.15999999999997</v>
      </c>
      <c r="L3549" s="7">
        <f>IFERROR(VLOOKUP(SiscoTable[[#This Row],[Código]],Hoja2!A:B,2,0)*SiscoTable[[#This Row],[Provta(Uns)]],0)</f>
        <v>1230.2159999999999</v>
      </c>
      <c r="M3549" s="7">
        <v>0</v>
      </c>
      <c r="N3549" s="7">
        <v>553</v>
      </c>
      <c r="O3549" s="7">
        <f>IFERROR(VLOOKUP(SiscoTable[[#This Row],[Código]],Hoja2!A:B,2,0)*SiscoTable[[#This Row],[Stock_actual]],0)</f>
        <v>1437.8</v>
      </c>
      <c r="P3549" s="6" t="s">
        <v>121</v>
      </c>
      <c r="Q3549" s="7">
        <v>520</v>
      </c>
      <c r="R3549" s="7">
        <v>0</v>
      </c>
      <c r="S3549" s="7" t="s">
        <v>11926</v>
      </c>
      <c r="BI3549"/>
      <c r="BJ3549"/>
    </row>
    <row r="3550" spans="2:62" x14ac:dyDescent="0.4">
      <c r="B3550" s="1">
        <v>17456</v>
      </c>
      <c r="C3550" s="6" t="s">
        <v>30</v>
      </c>
      <c r="D3550" s="6" t="s">
        <v>8</v>
      </c>
      <c r="E3550" s="6" t="s">
        <v>3268</v>
      </c>
      <c r="F3550" s="6" t="s">
        <v>3269</v>
      </c>
      <c r="G3550" s="6" t="s">
        <v>4702</v>
      </c>
      <c r="H3550" s="6" t="s">
        <v>3342</v>
      </c>
      <c r="I3550" s="6" t="s">
        <v>4719</v>
      </c>
      <c r="J3550" s="6" t="s">
        <v>5</v>
      </c>
      <c r="K3550" s="7">
        <v>3.5</v>
      </c>
      <c r="L3550" s="7">
        <f>IFERROR(VLOOKUP(SiscoTable[[#This Row],[Código]],Hoja2!A:B,2,0)*SiscoTable[[#This Row],[Provta(Uns)]],0)</f>
        <v>48.65</v>
      </c>
      <c r="M3550" s="7">
        <v>0</v>
      </c>
      <c r="N3550" s="7">
        <v>8</v>
      </c>
      <c r="O3550" s="7">
        <f>IFERROR(VLOOKUP(SiscoTable[[#This Row],[Código]],Hoja2!A:B,2,0)*SiscoTable[[#This Row],[Stock_actual]],0)</f>
        <v>111.2</v>
      </c>
      <c r="P3550" s="6" t="s">
        <v>1038</v>
      </c>
      <c r="Q3550" s="7">
        <v>4</v>
      </c>
      <c r="R3550" s="7">
        <v>0</v>
      </c>
      <c r="S3550" s="7" t="s">
        <v>11928</v>
      </c>
      <c r="BI3550"/>
      <c r="BJ3550"/>
    </row>
    <row r="3551" spans="2:62" x14ac:dyDescent="0.4">
      <c r="B3551" s="1">
        <v>17457</v>
      </c>
      <c r="C3551" s="6" t="s">
        <v>8</v>
      </c>
      <c r="D3551" s="6" t="s">
        <v>8</v>
      </c>
      <c r="E3551" s="6" t="s">
        <v>3268</v>
      </c>
      <c r="F3551" s="6" t="s">
        <v>3269</v>
      </c>
      <c r="G3551" s="6" t="s">
        <v>4702</v>
      </c>
      <c r="H3551" s="6" t="s">
        <v>3342</v>
      </c>
      <c r="I3551" s="6" t="s">
        <v>4747</v>
      </c>
      <c r="J3551" s="6" t="s">
        <v>5</v>
      </c>
      <c r="K3551" s="7">
        <v>2</v>
      </c>
      <c r="L3551" s="7">
        <f>IFERROR(VLOOKUP(SiscoTable[[#This Row],[Código]],Hoja2!A:B,2,0)*SiscoTable[[#This Row],[Provta(Uns)]],0)</f>
        <v>10.8</v>
      </c>
      <c r="M3551" s="7">
        <v>0</v>
      </c>
      <c r="N3551" s="7">
        <v>0</v>
      </c>
      <c r="O3551" s="7">
        <f>IFERROR(VLOOKUP(SiscoTable[[#This Row],[Código]],Hoja2!A:B,2,0)*SiscoTable[[#This Row],[Stock_actual]],0)</f>
        <v>0</v>
      </c>
      <c r="P3551" s="6" t="s">
        <v>7</v>
      </c>
      <c r="Q3551" s="7">
        <v>2</v>
      </c>
      <c r="R3551" s="7">
        <v>4.2</v>
      </c>
      <c r="S3551" s="7" t="s">
        <v>11928</v>
      </c>
      <c r="BI3551"/>
      <c r="BJ3551"/>
    </row>
    <row r="3552" spans="2:62" x14ac:dyDescent="0.4">
      <c r="B3552" s="1">
        <v>17462</v>
      </c>
      <c r="C3552" s="6" t="s">
        <v>30</v>
      </c>
      <c r="D3552" s="6" t="s">
        <v>25</v>
      </c>
      <c r="E3552" s="6" t="s">
        <v>3268</v>
      </c>
      <c r="F3552" s="6" t="s">
        <v>3269</v>
      </c>
      <c r="G3552" s="6" t="s">
        <v>3706</v>
      </c>
      <c r="H3552" s="6" t="s">
        <v>3717</v>
      </c>
      <c r="I3552" s="6" t="s">
        <v>3722</v>
      </c>
      <c r="J3552" s="6" t="s">
        <v>5</v>
      </c>
      <c r="K3552" s="7">
        <v>36</v>
      </c>
      <c r="L3552" s="7">
        <f>IFERROR(VLOOKUP(SiscoTable[[#This Row],[Código]],Hoja2!A:B,2,0)*SiscoTable[[#This Row],[Provta(Uns)]],0)</f>
        <v>126</v>
      </c>
      <c r="M3552" s="7">
        <v>0</v>
      </c>
      <c r="N3552" s="7">
        <v>22</v>
      </c>
      <c r="O3552" s="7">
        <f>IFERROR(VLOOKUP(SiscoTable[[#This Row],[Código]],Hoja2!A:B,2,0)*SiscoTable[[#This Row],[Stock_actual]],0)</f>
        <v>77</v>
      </c>
      <c r="P3552" s="6" t="s">
        <v>733</v>
      </c>
      <c r="Q3552" s="7">
        <v>40</v>
      </c>
      <c r="R3552" s="7">
        <v>71.599999999999994</v>
      </c>
      <c r="S3552" s="7" t="s">
        <v>11928</v>
      </c>
      <c r="BI3552"/>
      <c r="BJ3552"/>
    </row>
    <row r="3553" spans="2:62" x14ac:dyDescent="0.4">
      <c r="B3553" s="1">
        <v>17463</v>
      </c>
      <c r="C3553" s="6" t="s">
        <v>8</v>
      </c>
      <c r="D3553" s="6" t="s">
        <v>8</v>
      </c>
      <c r="E3553" s="6" t="s">
        <v>8482</v>
      </c>
      <c r="F3553" s="6" t="s">
        <v>1736</v>
      </c>
      <c r="G3553" s="6" t="s">
        <v>10193</v>
      </c>
      <c r="H3553" s="6" t="s">
        <v>10199</v>
      </c>
      <c r="I3553" s="6" t="s">
        <v>10262</v>
      </c>
      <c r="J3553" s="6" t="s">
        <v>5</v>
      </c>
      <c r="K3553" s="7">
        <v>0</v>
      </c>
      <c r="L3553" s="7">
        <f>IFERROR(VLOOKUP(SiscoTable[[#This Row],[Código]],Hoja2!A:B,2,0)*SiscoTable[[#This Row],[Provta(Uns)]],0)</f>
        <v>0</v>
      </c>
      <c r="M3553" s="7">
        <v>0</v>
      </c>
      <c r="N3553" s="7">
        <v>0</v>
      </c>
      <c r="O3553" s="7">
        <f>IFERROR(VLOOKUP(SiscoTable[[#This Row],[Código]],Hoja2!A:B,2,0)*SiscoTable[[#This Row],[Stock_actual]],0)</f>
        <v>0</v>
      </c>
      <c r="P3553" s="6" t="s">
        <v>7</v>
      </c>
      <c r="Q3553" s="7">
        <v>0</v>
      </c>
      <c r="R3553" s="7">
        <v>0</v>
      </c>
      <c r="S3553" s="7" t="s">
        <v>11926</v>
      </c>
      <c r="BI3553"/>
      <c r="BJ3553"/>
    </row>
    <row r="3554" spans="2:62" x14ac:dyDescent="0.4">
      <c r="B3554" s="1">
        <v>17464</v>
      </c>
      <c r="C3554" s="6" t="s">
        <v>8</v>
      </c>
      <c r="D3554" s="6" t="s">
        <v>30</v>
      </c>
      <c r="E3554" s="6" t="s">
        <v>3268</v>
      </c>
      <c r="F3554" s="6" t="s">
        <v>3269</v>
      </c>
      <c r="G3554" s="6" t="s">
        <v>3706</v>
      </c>
      <c r="H3554" s="6" t="s">
        <v>3717</v>
      </c>
      <c r="I3554" s="6" t="s">
        <v>3752</v>
      </c>
      <c r="J3554" s="6" t="s">
        <v>5</v>
      </c>
      <c r="K3554" s="7">
        <v>8.33</v>
      </c>
      <c r="L3554" s="7">
        <f>IFERROR(VLOOKUP(SiscoTable[[#This Row],[Código]],Hoja2!A:B,2,0)*SiscoTable[[#This Row],[Provta(Uns)]],0)</f>
        <v>26.656000000000002</v>
      </c>
      <c r="M3554" s="7">
        <v>0</v>
      </c>
      <c r="N3554" s="7">
        <v>70</v>
      </c>
      <c r="O3554" s="7">
        <f>IFERROR(VLOOKUP(SiscoTable[[#This Row],[Código]],Hoja2!A:B,2,0)*SiscoTable[[#This Row],[Stock_actual]],0)</f>
        <v>224</v>
      </c>
      <c r="P3554" s="6" t="s">
        <v>1019</v>
      </c>
      <c r="Q3554" s="7">
        <v>9</v>
      </c>
      <c r="R3554" s="7">
        <v>0</v>
      </c>
      <c r="S3554" s="7" t="s">
        <v>11928</v>
      </c>
      <c r="BI3554"/>
      <c r="BJ3554"/>
    </row>
    <row r="3555" spans="2:62" x14ac:dyDescent="0.4">
      <c r="B3555" s="1">
        <v>17465</v>
      </c>
      <c r="C3555" s="6" t="s">
        <v>30</v>
      </c>
      <c r="D3555" s="6" t="s">
        <v>8</v>
      </c>
      <c r="E3555" s="6" t="s">
        <v>8482</v>
      </c>
      <c r="F3555" s="6" t="s">
        <v>1736</v>
      </c>
      <c r="G3555" s="6" t="s">
        <v>10193</v>
      </c>
      <c r="H3555" s="6" t="s">
        <v>10199</v>
      </c>
      <c r="I3555" s="6" t="s">
        <v>10230</v>
      </c>
      <c r="J3555" s="6" t="s">
        <v>5</v>
      </c>
      <c r="K3555" s="7">
        <v>0</v>
      </c>
      <c r="L3555" s="7">
        <f>IFERROR(VLOOKUP(SiscoTable[[#This Row],[Código]],Hoja2!A:B,2,0)*SiscoTable[[#This Row],[Provta(Uns)]],0)</f>
        <v>0</v>
      </c>
      <c r="M3555" s="7">
        <v>0</v>
      </c>
      <c r="N3555" s="7">
        <v>0</v>
      </c>
      <c r="O3555" s="7">
        <f>IFERROR(VLOOKUP(SiscoTable[[#This Row],[Código]],Hoja2!A:B,2,0)*SiscoTable[[#This Row],[Stock_actual]],0)</f>
        <v>0</v>
      </c>
      <c r="P3555" s="6" t="s">
        <v>7</v>
      </c>
      <c r="Q3555" s="7">
        <v>0</v>
      </c>
      <c r="R3555" s="7">
        <v>0</v>
      </c>
      <c r="S3555" s="7" t="s">
        <v>11926</v>
      </c>
      <c r="BI3555"/>
      <c r="BJ3555"/>
    </row>
    <row r="3556" spans="2:62" x14ac:dyDescent="0.4">
      <c r="B3556" s="1">
        <v>17466</v>
      </c>
      <c r="C3556" s="6" t="s">
        <v>8</v>
      </c>
      <c r="D3556" s="6" t="s">
        <v>8</v>
      </c>
      <c r="E3556" s="6" t="s">
        <v>8482</v>
      </c>
      <c r="F3556" s="6" t="s">
        <v>1736</v>
      </c>
      <c r="G3556" s="6" t="s">
        <v>10193</v>
      </c>
      <c r="H3556" s="6" t="s">
        <v>10199</v>
      </c>
      <c r="I3556" s="6" t="s">
        <v>10263</v>
      </c>
      <c r="J3556" s="6" t="s">
        <v>5</v>
      </c>
      <c r="K3556" s="7">
        <v>0</v>
      </c>
      <c r="L3556" s="7">
        <f>IFERROR(VLOOKUP(SiscoTable[[#This Row],[Código]],Hoja2!A:B,2,0)*SiscoTable[[#This Row],[Provta(Uns)]],0)</f>
        <v>0</v>
      </c>
      <c r="M3556" s="7">
        <v>0</v>
      </c>
      <c r="N3556" s="7">
        <v>0</v>
      </c>
      <c r="O3556" s="7">
        <f>IFERROR(VLOOKUP(SiscoTable[[#This Row],[Código]],Hoja2!A:B,2,0)*SiscoTable[[#This Row],[Stock_actual]],0)</f>
        <v>0</v>
      </c>
      <c r="P3556" s="6" t="s">
        <v>7</v>
      </c>
      <c r="Q3556" s="7">
        <v>0</v>
      </c>
      <c r="R3556" s="7">
        <v>0</v>
      </c>
      <c r="S3556" s="7" t="s">
        <v>11926</v>
      </c>
      <c r="BI3556"/>
      <c r="BJ3556"/>
    </row>
    <row r="3557" spans="2:62" x14ac:dyDescent="0.4">
      <c r="B3557" s="1">
        <v>17467</v>
      </c>
      <c r="C3557" s="6" t="s">
        <v>25</v>
      </c>
      <c r="D3557" s="6" t="s">
        <v>25</v>
      </c>
      <c r="E3557" s="6" t="s">
        <v>8482</v>
      </c>
      <c r="F3557" s="6" t="s">
        <v>1736</v>
      </c>
      <c r="G3557" s="6" t="s">
        <v>10193</v>
      </c>
      <c r="H3557" s="6" t="s">
        <v>10199</v>
      </c>
      <c r="I3557" s="6" t="s">
        <v>10198</v>
      </c>
      <c r="J3557" s="6" t="s">
        <v>5</v>
      </c>
      <c r="K3557" s="7">
        <v>43.17</v>
      </c>
      <c r="L3557" s="7">
        <f>IFERROR(VLOOKUP(SiscoTable[[#This Row],[Código]],Hoja2!A:B,2,0)*SiscoTable[[#This Row],[Provta(Uns)]],0)</f>
        <v>271.971</v>
      </c>
      <c r="M3557" s="7">
        <v>0</v>
      </c>
      <c r="N3557" s="7">
        <v>59</v>
      </c>
      <c r="O3557" s="7">
        <f>IFERROR(VLOOKUP(SiscoTable[[#This Row],[Código]],Hoja2!A:B,2,0)*SiscoTable[[#This Row],[Stock_actual]],0)</f>
        <v>371.7</v>
      </c>
      <c r="P3557" s="6" t="s">
        <v>575</v>
      </c>
      <c r="Q3557" s="7">
        <v>48</v>
      </c>
      <c r="R3557" s="7">
        <v>0</v>
      </c>
      <c r="S3557" s="7" t="s">
        <v>11926</v>
      </c>
      <c r="BI3557"/>
      <c r="BJ3557"/>
    </row>
    <row r="3558" spans="2:62" x14ac:dyDescent="0.4">
      <c r="B3558" s="1">
        <v>17468</v>
      </c>
      <c r="C3558" s="6" t="s">
        <v>8</v>
      </c>
      <c r="D3558" s="6" t="s">
        <v>8</v>
      </c>
      <c r="E3558" s="6" t="s">
        <v>8482</v>
      </c>
      <c r="F3558" s="6" t="s">
        <v>1736</v>
      </c>
      <c r="G3558" s="6" t="s">
        <v>10193</v>
      </c>
      <c r="H3558" s="6" t="s">
        <v>10199</v>
      </c>
      <c r="I3558" s="6" t="s">
        <v>10264</v>
      </c>
      <c r="J3558" s="6" t="s">
        <v>5</v>
      </c>
      <c r="K3558" s="7">
        <v>0</v>
      </c>
      <c r="L3558" s="7">
        <f>IFERROR(VLOOKUP(SiscoTable[[#This Row],[Código]],Hoja2!A:B,2,0)*SiscoTable[[#This Row],[Provta(Uns)]],0)</f>
        <v>0</v>
      </c>
      <c r="M3558" s="7">
        <v>0</v>
      </c>
      <c r="N3558" s="7">
        <v>0</v>
      </c>
      <c r="O3558" s="7">
        <f>IFERROR(VLOOKUP(SiscoTable[[#This Row],[Código]],Hoja2!A:B,2,0)*SiscoTable[[#This Row],[Stock_actual]],0)</f>
        <v>0</v>
      </c>
      <c r="P3558" s="6" t="s">
        <v>7</v>
      </c>
      <c r="Q3558" s="7">
        <v>0</v>
      </c>
      <c r="R3558" s="7">
        <v>0</v>
      </c>
      <c r="S3558" s="7" t="s">
        <v>11926</v>
      </c>
      <c r="BI3558"/>
      <c r="BJ3558"/>
    </row>
    <row r="3559" spans="2:62" x14ac:dyDescent="0.4">
      <c r="B3559" s="1">
        <v>17469</v>
      </c>
      <c r="C3559" s="6" t="s">
        <v>25</v>
      </c>
      <c r="D3559" s="6" t="s">
        <v>25</v>
      </c>
      <c r="E3559" s="6" t="s">
        <v>8482</v>
      </c>
      <c r="F3559" s="6" t="s">
        <v>1736</v>
      </c>
      <c r="G3559" s="6" t="s">
        <v>10193</v>
      </c>
      <c r="H3559" s="6" t="s">
        <v>10199</v>
      </c>
      <c r="I3559" s="6" t="s">
        <v>10200</v>
      </c>
      <c r="J3559" s="6" t="s">
        <v>5</v>
      </c>
      <c r="K3559" s="7">
        <v>25.83</v>
      </c>
      <c r="L3559" s="7">
        <f>IFERROR(VLOOKUP(SiscoTable[[#This Row],[Código]],Hoja2!A:B,2,0)*SiscoTable[[#This Row],[Provta(Uns)]],0)</f>
        <v>162.72899999999998</v>
      </c>
      <c r="M3559" s="7">
        <v>0</v>
      </c>
      <c r="N3559" s="7">
        <v>14</v>
      </c>
      <c r="O3559" s="7">
        <f>IFERROR(VLOOKUP(SiscoTable[[#This Row],[Código]],Hoja2!A:B,2,0)*SiscoTable[[#This Row],[Stock_actual]],0)</f>
        <v>88.2</v>
      </c>
      <c r="P3559" s="6" t="s">
        <v>810</v>
      </c>
      <c r="Q3559" s="7">
        <v>28</v>
      </c>
      <c r="R3559" s="7">
        <v>51.36</v>
      </c>
      <c r="S3559" s="7" t="s">
        <v>11926</v>
      </c>
      <c r="BI3559"/>
      <c r="BJ3559"/>
    </row>
    <row r="3560" spans="2:62" x14ac:dyDescent="0.4">
      <c r="B3560" s="1">
        <v>17470</v>
      </c>
      <c r="C3560" s="6" t="s">
        <v>30</v>
      </c>
      <c r="D3560" s="6" t="s">
        <v>30</v>
      </c>
      <c r="E3560" s="6" t="s">
        <v>8482</v>
      </c>
      <c r="F3560" s="6" t="s">
        <v>1736</v>
      </c>
      <c r="G3560" s="6" t="s">
        <v>10193</v>
      </c>
      <c r="H3560" s="6" t="s">
        <v>10199</v>
      </c>
      <c r="I3560" s="6" t="s">
        <v>10231</v>
      </c>
      <c r="J3560" s="6" t="s">
        <v>5</v>
      </c>
      <c r="K3560" s="7">
        <v>10.5</v>
      </c>
      <c r="L3560" s="7">
        <f>IFERROR(VLOOKUP(SiscoTable[[#This Row],[Código]],Hoja2!A:B,2,0)*SiscoTable[[#This Row],[Provta(Uns)]],0)</f>
        <v>61.95</v>
      </c>
      <c r="M3560" s="7">
        <v>0</v>
      </c>
      <c r="N3560" s="7">
        <v>5</v>
      </c>
      <c r="O3560" s="7">
        <f>IFERROR(VLOOKUP(SiscoTable[[#This Row],[Código]],Hoja2!A:B,2,0)*SiscoTable[[#This Row],[Stock_actual]],0)</f>
        <v>29.5</v>
      </c>
      <c r="P3560" s="6" t="s">
        <v>402</v>
      </c>
      <c r="Q3560" s="7">
        <v>12</v>
      </c>
      <c r="R3560" s="7">
        <v>20.9</v>
      </c>
      <c r="S3560" s="7" t="s">
        <v>11926</v>
      </c>
      <c r="BI3560"/>
      <c r="BJ3560"/>
    </row>
    <row r="3561" spans="2:62" x14ac:dyDescent="0.4">
      <c r="B3561" s="1">
        <v>17472</v>
      </c>
      <c r="C3561" s="6" t="s">
        <v>25</v>
      </c>
      <c r="D3561" s="6" t="s">
        <v>30</v>
      </c>
      <c r="E3561" s="6" t="s">
        <v>8482</v>
      </c>
      <c r="F3561" s="6" t="s">
        <v>1736</v>
      </c>
      <c r="G3561" s="6" t="s">
        <v>10193</v>
      </c>
      <c r="H3561" s="6" t="s">
        <v>10199</v>
      </c>
      <c r="I3561" s="6" t="s">
        <v>10201</v>
      </c>
      <c r="J3561" s="6" t="s">
        <v>5</v>
      </c>
      <c r="K3561" s="7">
        <v>13.17</v>
      </c>
      <c r="L3561" s="7">
        <f>IFERROR(VLOOKUP(SiscoTable[[#This Row],[Código]],Hoja2!A:B,2,0)*SiscoTable[[#This Row],[Provta(Uns)]],0)</f>
        <v>121.16399999999999</v>
      </c>
      <c r="M3561" s="7">
        <v>0</v>
      </c>
      <c r="N3561" s="7">
        <v>57</v>
      </c>
      <c r="O3561" s="7">
        <f>IFERROR(VLOOKUP(SiscoTable[[#This Row],[Código]],Hoja2!A:B,2,0)*SiscoTable[[#This Row],[Stock_actual]],0)</f>
        <v>524.4</v>
      </c>
      <c r="P3561" s="6" t="s">
        <v>1166</v>
      </c>
      <c r="Q3561" s="7">
        <v>15</v>
      </c>
      <c r="R3561" s="7">
        <v>0</v>
      </c>
      <c r="S3561" s="7" t="s">
        <v>11926</v>
      </c>
      <c r="BI3561"/>
      <c r="BJ3561"/>
    </row>
    <row r="3562" spans="2:62" x14ac:dyDescent="0.4">
      <c r="B3562" s="1">
        <v>17473</v>
      </c>
      <c r="C3562" s="6" t="s">
        <v>25</v>
      </c>
      <c r="D3562" s="6" t="s">
        <v>30</v>
      </c>
      <c r="E3562" s="6" t="s">
        <v>8482</v>
      </c>
      <c r="F3562" s="6" t="s">
        <v>1736</v>
      </c>
      <c r="G3562" s="6" t="s">
        <v>10193</v>
      </c>
      <c r="H3562" s="6" t="s">
        <v>10199</v>
      </c>
      <c r="I3562" s="6" t="s">
        <v>10202</v>
      </c>
      <c r="J3562" s="6" t="s">
        <v>5</v>
      </c>
      <c r="K3562" s="7">
        <v>15.33</v>
      </c>
      <c r="L3562" s="7">
        <f>IFERROR(VLOOKUP(SiscoTable[[#This Row],[Código]],Hoja2!A:B,2,0)*SiscoTable[[#This Row],[Provta(Uns)]],0)</f>
        <v>141.036</v>
      </c>
      <c r="M3562" s="7">
        <v>0</v>
      </c>
      <c r="N3562" s="7">
        <v>29</v>
      </c>
      <c r="O3562" s="7">
        <f>IFERROR(VLOOKUP(SiscoTable[[#This Row],[Código]],Hoja2!A:B,2,0)*SiscoTable[[#This Row],[Stock_actual]],0)</f>
        <v>266.79999999999995</v>
      </c>
      <c r="P3562" s="6" t="s">
        <v>1267</v>
      </c>
      <c r="Q3562" s="7">
        <v>17</v>
      </c>
      <c r="R3562" s="7">
        <v>0</v>
      </c>
      <c r="S3562" s="7" t="s">
        <v>11926</v>
      </c>
      <c r="BI3562"/>
      <c r="BJ3562"/>
    </row>
    <row r="3563" spans="2:62" x14ac:dyDescent="0.4">
      <c r="B3563" s="1">
        <v>17474</v>
      </c>
      <c r="C3563" s="6" t="s">
        <v>30</v>
      </c>
      <c r="D3563" s="6" t="s">
        <v>30</v>
      </c>
      <c r="E3563" s="6" t="s">
        <v>8482</v>
      </c>
      <c r="F3563" s="6" t="s">
        <v>1736</v>
      </c>
      <c r="G3563" s="6" t="s">
        <v>10193</v>
      </c>
      <c r="H3563" s="6" t="s">
        <v>10199</v>
      </c>
      <c r="I3563" s="6" t="s">
        <v>10232</v>
      </c>
      <c r="J3563" s="6" t="s">
        <v>5</v>
      </c>
      <c r="K3563" s="7">
        <v>1</v>
      </c>
      <c r="L3563" s="7">
        <f>IFERROR(VLOOKUP(SiscoTable[[#This Row],[Código]],Hoja2!A:B,2,0)*SiscoTable[[#This Row],[Provta(Uns)]],0)</f>
        <v>8.9</v>
      </c>
      <c r="M3563" s="7">
        <v>0</v>
      </c>
      <c r="N3563" s="7">
        <v>12</v>
      </c>
      <c r="O3563" s="7">
        <f>IFERROR(VLOOKUP(SiscoTable[[#This Row],[Código]],Hoja2!A:B,2,0)*SiscoTable[[#This Row],[Stock_actual]],0)</f>
        <v>106.80000000000001</v>
      </c>
      <c r="P3563" s="6" t="s">
        <v>1828</v>
      </c>
      <c r="Q3563" s="7">
        <v>1</v>
      </c>
      <c r="R3563" s="7">
        <v>0</v>
      </c>
      <c r="S3563" s="7" t="s">
        <v>11926</v>
      </c>
      <c r="BI3563"/>
      <c r="BJ3563"/>
    </row>
    <row r="3564" spans="2:62" x14ac:dyDescent="0.4">
      <c r="B3564" s="1">
        <v>17475</v>
      </c>
      <c r="C3564" s="6" t="s">
        <v>25</v>
      </c>
      <c r="D3564" s="6" t="s">
        <v>30</v>
      </c>
      <c r="E3564" s="6" t="s">
        <v>8482</v>
      </c>
      <c r="F3564" s="6" t="s">
        <v>1736</v>
      </c>
      <c r="G3564" s="6" t="s">
        <v>10193</v>
      </c>
      <c r="H3564" s="6" t="s">
        <v>10199</v>
      </c>
      <c r="I3564" s="6" t="s">
        <v>10203</v>
      </c>
      <c r="J3564" s="6" t="s">
        <v>5</v>
      </c>
      <c r="K3564" s="7">
        <v>20.67</v>
      </c>
      <c r="L3564" s="7">
        <f>IFERROR(VLOOKUP(SiscoTable[[#This Row],[Código]],Hoja2!A:B,2,0)*SiscoTable[[#This Row],[Provta(Uns)]],0)</f>
        <v>190.16399999999999</v>
      </c>
      <c r="M3564" s="7">
        <v>0</v>
      </c>
      <c r="N3564" s="7">
        <v>66</v>
      </c>
      <c r="O3564" s="7">
        <f>IFERROR(VLOOKUP(SiscoTable[[#This Row],[Código]],Hoja2!A:B,2,0)*SiscoTable[[#This Row],[Stock_actual]],0)</f>
        <v>607.19999999999993</v>
      </c>
      <c r="P3564" s="6" t="s">
        <v>623</v>
      </c>
      <c r="Q3564" s="7">
        <v>23</v>
      </c>
      <c r="R3564" s="7">
        <v>0</v>
      </c>
      <c r="S3564" s="7" t="s">
        <v>11926</v>
      </c>
      <c r="BI3564"/>
      <c r="BJ3564"/>
    </row>
    <row r="3565" spans="2:62" x14ac:dyDescent="0.4">
      <c r="B3565" s="1">
        <v>17477</v>
      </c>
      <c r="C3565" s="6" t="s">
        <v>25</v>
      </c>
      <c r="D3565" s="6" t="s">
        <v>30</v>
      </c>
      <c r="E3565" s="6" t="s">
        <v>8482</v>
      </c>
      <c r="F3565" s="6" t="s">
        <v>1736</v>
      </c>
      <c r="G3565" s="6" t="s">
        <v>10193</v>
      </c>
      <c r="H3565" s="6" t="s">
        <v>10199</v>
      </c>
      <c r="I3565" s="6" t="s">
        <v>10204</v>
      </c>
      <c r="J3565" s="6" t="s">
        <v>5</v>
      </c>
      <c r="K3565" s="7">
        <v>15.5</v>
      </c>
      <c r="L3565" s="7">
        <f>IFERROR(VLOOKUP(SiscoTable[[#This Row],[Código]],Hoja2!A:B,2,0)*SiscoTable[[#This Row],[Provta(Uns)]],0)</f>
        <v>142.6</v>
      </c>
      <c r="M3565" s="7">
        <v>0</v>
      </c>
      <c r="N3565" s="7">
        <v>44</v>
      </c>
      <c r="O3565" s="7">
        <f>IFERROR(VLOOKUP(SiscoTable[[#This Row],[Código]],Hoja2!A:B,2,0)*SiscoTable[[#This Row],[Stock_actual]],0)</f>
        <v>404.79999999999995</v>
      </c>
      <c r="P3565" s="6" t="s">
        <v>539</v>
      </c>
      <c r="Q3565" s="7">
        <v>17</v>
      </c>
      <c r="R3565" s="7">
        <v>0</v>
      </c>
      <c r="S3565" s="7" t="s">
        <v>11926</v>
      </c>
      <c r="BI3565"/>
      <c r="BJ3565"/>
    </row>
    <row r="3566" spans="2:62" x14ac:dyDescent="0.4">
      <c r="B3566" s="1">
        <v>17478</v>
      </c>
      <c r="C3566" s="6" t="s">
        <v>30</v>
      </c>
      <c r="D3566" s="6" t="s">
        <v>30</v>
      </c>
      <c r="E3566" s="6" t="s">
        <v>8482</v>
      </c>
      <c r="F3566" s="6" t="s">
        <v>1736</v>
      </c>
      <c r="G3566" s="6" t="s">
        <v>10193</v>
      </c>
      <c r="H3566" s="6" t="s">
        <v>10199</v>
      </c>
      <c r="I3566" s="6" t="s">
        <v>10233</v>
      </c>
      <c r="J3566" s="6" t="s">
        <v>5</v>
      </c>
      <c r="K3566" s="7">
        <v>4.5</v>
      </c>
      <c r="L3566" s="7">
        <f>IFERROR(VLOOKUP(SiscoTable[[#This Row],[Código]],Hoja2!A:B,2,0)*SiscoTable[[#This Row],[Provta(Uns)]],0)</f>
        <v>41.4</v>
      </c>
      <c r="M3566" s="7">
        <v>0</v>
      </c>
      <c r="N3566" s="7">
        <v>24</v>
      </c>
      <c r="O3566" s="7">
        <f>IFERROR(VLOOKUP(SiscoTable[[#This Row],[Código]],Hoja2!A:B,2,0)*SiscoTable[[#This Row],[Stock_actual]],0)</f>
        <v>220.79999999999998</v>
      </c>
      <c r="P3566" s="6" t="s">
        <v>3301</v>
      </c>
      <c r="Q3566" s="7">
        <v>5</v>
      </c>
      <c r="R3566" s="7">
        <v>0</v>
      </c>
      <c r="S3566" s="7" t="s">
        <v>11926</v>
      </c>
      <c r="BI3566"/>
      <c r="BJ3566"/>
    </row>
    <row r="3567" spans="2:62" x14ac:dyDescent="0.4">
      <c r="B3567" s="1">
        <v>17479</v>
      </c>
      <c r="C3567" s="6" t="s">
        <v>30</v>
      </c>
      <c r="D3567" s="6" t="s">
        <v>8</v>
      </c>
      <c r="E3567" s="6" t="s">
        <v>8482</v>
      </c>
      <c r="F3567" s="6" t="s">
        <v>1736</v>
      </c>
      <c r="G3567" s="6" t="s">
        <v>10193</v>
      </c>
      <c r="H3567" s="6" t="s">
        <v>10199</v>
      </c>
      <c r="I3567" s="6" t="s">
        <v>10234</v>
      </c>
      <c r="J3567" s="6" t="s">
        <v>5</v>
      </c>
      <c r="K3567" s="7">
        <v>0</v>
      </c>
      <c r="L3567" s="7">
        <f>IFERROR(VLOOKUP(SiscoTable[[#This Row],[Código]],Hoja2!A:B,2,0)*SiscoTable[[#This Row],[Provta(Uns)]],0)</f>
        <v>0</v>
      </c>
      <c r="M3567" s="7">
        <v>0</v>
      </c>
      <c r="N3567" s="7">
        <v>0</v>
      </c>
      <c r="O3567" s="7">
        <f>IFERROR(VLOOKUP(SiscoTable[[#This Row],[Código]],Hoja2!A:B,2,0)*SiscoTable[[#This Row],[Stock_actual]],0)</f>
        <v>0</v>
      </c>
      <c r="P3567" s="6" t="s">
        <v>7</v>
      </c>
      <c r="Q3567" s="7">
        <v>0</v>
      </c>
      <c r="R3567" s="7">
        <v>0</v>
      </c>
      <c r="S3567" s="7" t="s">
        <v>11926</v>
      </c>
      <c r="BI3567"/>
      <c r="BJ3567"/>
    </row>
    <row r="3568" spans="2:62" x14ac:dyDescent="0.4">
      <c r="B3568" s="1">
        <v>17480</v>
      </c>
      <c r="C3568" s="6" t="s">
        <v>25</v>
      </c>
      <c r="D3568" s="6" t="s">
        <v>30</v>
      </c>
      <c r="E3568" s="6" t="s">
        <v>8482</v>
      </c>
      <c r="F3568" s="6" t="s">
        <v>1736</v>
      </c>
      <c r="G3568" s="6" t="s">
        <v>10193</v>
      </c>
      <c r="H3568" s="6" t="s">
        <v>10199</v>
      </c>
      <c r="I3568" s="6" t="s">
        <v>10205</v>
      </c>
      <c r="J3568" s="6" t="s">
        <v>5</v>
      </c>
      <c r="K3568" s="7">
        <v>9.83</v>
      </c>
      <c r="L3568" s="7">
        <f>IFERROR(VLOOKUP(SiscoTable[[#This Row],[Código]],Hoja2!A:B,2,0)*SiscoTable[[#This Row],[Provta(Uns)]],0)</f>
        <v>520.00699999999995</v>
      </c>
      <c r="M3568" s="7">
        <v>0</v>
      </c>
      <c r="N3568" s="7">
        <v>33</v>
      </c>
      <c r="O3568" s="7">
        <f>IFERROR(VLOOKUP(SiscoTable[[#This Row],[Código]],Hoja2!A:B,2,0)*SiscoTable[[#This Row],[Stock_actual]],0)</f>
        <v>1745.7</v>
      </c>
      <c r="P3568" s="6" t="s">
        <v>911</v>
      </c>
      <c r="Q3568" s="7">
        <v>11</v>
      </c>
      <c r="R3568" s="7">
        <v>0</v>
      </c>
      <c r="S3568" s="7" t="s">
        <v>11926</v>
      </c>
      <c r="BI3568"/>
      <c r="BJ3568"/>
    </row>
    <row r="3569" spans="2:62" x14ac:dyDescent="0.4">
      <c r="B3569" s="1">
        <v>17481</v>
      </c>
      <c r="C3569" s="6" t="s">
        <v>25</v>
      </c>
      <c r="D3569" s="6" t="s">
        <v>30</v>
      </c>
      <c r="E3569" s="6" t="s">
        <v>8482</v>
      </c>
      <c r="F3569" s="6" t="s">
        <v>1736</v>
      </c>
      <c r="G3569" s="6" t="s">
        <v>10193</v>
      </c>
      <c r="H3569" s="6" t="s">
        <v>10199</v>
      </c>
      <c r="I3569" s="6" t="s">
        <v>10206</v>
      </c>
      <c r="J3569" s="6" t="s">
        <v>5</v>
      </c>
      <c r="K3569" s="7">
        <v>8.83</v>
      </c>
      <c r="L3569" s="7">
        <f>IFERROR(VLOOKUP(SiscoTable[[#This Row],[Código]],Hoja2!A:B,2,0)*SiscoTable[[#This Row],[Provta(Uns)]],0)</f>
        <v>331.125</v>
      </c>
      <c r="M3569" s="7">
        <v>0</v>
      </c>
      <c r="N3569" s="7">
        <v>28</v>
      </c>
      <c r="O3569" s="7">
        <f>IFERROR(VLOOKUP(SiscoTable[[#This Row],[Código]],Hoja2!A:B,2,0)*SiscoTable[[#This Row],[Stock_actual]],0)</f>
        <v>1050</v>
      </c>
      <c r="P3569" s="6" t="s">
        <v>570</v>
      </c>
      <c r="Q3569" s="7">
        <v>10</v>
      </c>
      <c r="R3569" s="7">
        <v>0</v>
      </c>
      <c r="S3569" s="7" t="s">
        <v>11926</v>
      </c>
      <c r="BI3569"/>
      <c r="BJ3569"/>
    </row>
    <row r="3570" spans="2:62" x14ac:dyDescent="0.4">
      <c r="B3570" s="1">
        <v>17482</v>
      </c>
      <c r="C3570" s="6" t="s">
        <v>30</v>
      </c>
      <c r="D3570" s="6" t="s">
        <v>30</v>
      </c>
      <c r="E3570" s="6" t="s">
        <v>8482</v>
      </c>
      <c r="F3570" s="6" t="s">
        <v>9030</v>
      </c>
      <c r="G3570" s="6" t="s">
        <v>9299</v>
      </c>
      <c r="H3570" s="6" t="s">
        <v>9318</v>
      </c>
      <c r="I3570" s="6" t="s">
        <v>9388</v>
      </c>
      <c r="J3570" s="6" t="s">
        <v>5</v>
      </c>
      <c r="K3570" s="7">
        <v>4</v>
      </c>
      <c r="L3570" s="7">
        <f>IFERROR(VLOOKUP(SiscoTable[[#This Row],[Código]],Hoja2!A:B,2,0)*SiscoTable[[#This Row],[Provta(Uns)]],0)</f>
        <v>74.400000000000006</v>
      </c>
      <c r="M3570" s="7">
        <v>0</v>
      </c>
      <c r="N3570" s="7">
        <v>12</v>
      </c>
      <c r="O3570" s="7">
        <f>IFERROR(VLOOKUP(SiscoTable[[#This Row],[Código]],Hoja2!A:B,2,0)*SiscoTable[[#This Row],[Stock_actual]],0)</f>
        <v>223.20000000000002</v>
      </c>
      <c r="P3570" s="6" t="s">
        <v>983</v>
      </c>
      <c r="Q3570" s="7">
        <v>4</v>
      </c>
      <c r="R3570" s="7">
        <v>0</v>
      </c>
      <c r="S3570" s="7" t="s">
        <v>11926</v>
      </c>
      <c r="BI3570"/>
      <c r="BJ3570"/>
    </row>
    <row r="3571" spans="2:62" x14ac:dyDescent="0.4">
      <c r="B3571" s="1">
        <v>17483</v>
      </c>
      <c r="C3571" s="6" t="s">
        <v>8</v>
      </c>
      <c r="D3571" s="6" t="s">
        <v>8</v>
      </c>
      <c r="E3571" s="6" t="s">
        <v>8482</v>
      </c>
      <c r="F3571" s="6" t="s">
        <v>1736</v>
      </c>
      <c r="G3571" s="6" t="s">
        <v>10193</v>
      </c>
      <c r="H3571" s="6" t="s">
        <v>10199</v>
      </c>
      <c r="I3571" s="6" t="s">
        <v>10265</v>
      </c>
      <c r="J3571" s="6" t="s">
        <v>5</v>
      </c>
      <c r="K3571" s="7">
        <v>1</v>
      </c>
      <c r="L3571" s="7">
        <f>IFERROR(VLOOKUP(SiscoTable[[#This Row],[Código]],Hoja2!A:B,2,0)*SiscoTable[[#This Row],[Provta(Uns)]],0)</f>
        <v>15.8</v>
      </c>
      <c r="M3571" s="7">
        <v>0</v>
      </c>
      <c r="N3571" s="7">
        <v>0</v>
      </c>
      <c r="O3571" s="7">
        <f>IFERROR(VLOOKUP(SiscoTable[[#This Row],[Código]],Hoja2!A:B,2,0)*SiscoTable[[#This Row],[Stock_actual]],0)</f>
        <v>0</v>
      </c>
      <c r="P3571" s="6" t="s">
        <v>7</v>
      </c>
      <c r="Q3571" s="7">
        <v>1</v>
      </c>
      <c r="R3571" s="7">
        <v>1.7999999999999998</v>
      </c>
      <c r="S3571" s="7" t="s">
        <v>11926</v>
      </c>
      <c r="BI3571"/>
      <c r="BJ3571"/>
    </row>
    <row r="3572" spans="2:62" x14ac:dyDescent="0.4">
      <c r="B3572" s="1">
        <v>17484</v>
      </c>
      <c r="C3572" s="6" t="s">
        <v>8</v>
      </c>
      <c r="D3572" s="6" t="s">
        <v>8</v>
      </c>
      <c r="E3572" s="6" t="s">
        <v>8482</v>
      </c>
      <c r="F3572" s="6" t="s">
        <v>1736</v>
      </c>
      <c r="G3572" s="6" t="s">
        <v>10193</v>
      </c>
      <c r="H3572" s="6" t="s">
        <v>10199</v>
      </c>
      <c r="I3572" s="6" t="s">
        <v>10266</v>
      </c>
      <c r="J3572" s="6" t="s">
        <v>5</v>
      </c>
      <c r="K3572" s="7">
        <v>2</v>
      </c>
      <c r="L3572" s="7">
        <f>IFERROR(VLOOKUP(SiscoTable[[#This Row],[Código]],Hoja2!A:B,2,0)*SiscoTable[[#This Row],[Provta(Uns)]],0)</f>
        <v>31.6</v>
      </c>
      <c r="M3572" s="7">
        <v>0</v>
      </c>
      <c r="N3572" s="7">
        <v>0</v>
      </c>
      <c r="O3572" s="7">
        <f>IFERROR(VLOOKUP(SiscoTable[[#This Row],[Código]],Hoja2!A:B,2,0)*SiscoTable[[#This Row],[Stock_actual]],0)</f>
        <v>0</v>
      </c>
      <c r="P3572" s="6" t="s">
        <v>7</v>
      </c>
      <c r="Q3572" s="7">
        <v>2</v>
      </c>
      <c r="R3572" s="7">
        <v>4.2</v>
      </c>
      <c r="S3572" s="7" t="s">
        <v>11926</v>
      </c>
      <c r="BI3572"/>
      <c r="BJ3572"/>
    </row>
    <row r="3573" spans="2:62" x14ac:dyDescent="0.4">
      <c r="B3573" s="1">
        <v>17485</v>
      </c>
      <c r="C3573" s="6" t="s">
        <v>8</v>
      </c>
      <c r="D3573" s="6" t="s">
        <v>8</v>
      </c>
      <c r="E3573" s="6" t="s">
        <v>8482</v>
      </c>
      <c r="F3573" s="6" t="s">
        <v>1736</v>
      </c>
      <c r="G3573" s="6" t="s">
        <v>10193</v>
      </c>
      <c r="H3573" s="6" t="s">
        <v>10236</v>
      </c>
      <c r="I3573" s="6" t="s">
        <v>10267</v>
      </c>
      <c r="J3573" s="6" t="s">
        <v>5</v>
      </c>
      <c r="K3573" s="7">
        <v>0.17</v>
      </c>
      <c r="L3573" s="7">
        <f>IFERROR(VLOOKUP(SiscoTable[[#This Row],[Código]],Hoja2!A:B,2,0)*SiscoTable[[#This Row],[Provta(Uns)]],0)</f>
        <v>2.5500000000000003</v>
      </c>
      <c r="M3573" s="7">
        <v>0</v>
      </c>
      <c r="N3573" s="7">
        <v>0</v>
      </c>
      <c r="O3573" s="7">
        <f>IFERROR(VLOOKUP(SiscoTable[[#This Row],[Código]],Hoja2!A:B,2,0)*SiscoTable[[#This Row],[Stock_actual]],0)</f>
        <v>0</v>
      </c>
      <c r="P3573" s="6" t="s">
        <v>7</v>
      </c>
      <c r="Q3573" s="7">
        <v>0</v>
      </c>
      <c r="R3573" s="7">
        <v>0</v>
      </c>
      <c r="S3573" s="7" t="s">
        <v>11926</v>
      </c>
      <c r="BI3573"/>
      <c r="BJ3573"/>
    </row>
    <row r="3574" spans="2:62" x14ac:dyDescent="0.4">
      <c r="B3574" s="1">
        <v>17486</v>
      </c>
      <c r="C3574" s="6" t="s">
        <v>30</v>
      </c>
      <c r="D3574" s="6" t="s">
        <v>30</v>
      </c>
      <c r="E3574" s="6" t="s">
        <v>8482</v>
      </c>
      <c r="F3574" s="6" t="s">
        <v>1736</v>
      </c>
      <c r="G3574" s="6" t="s">
        <v>10193</v>
      </c>
      <c r="H3574" s="6" t="s">
        <v>10236</v>
      </c>
      <c r="I3574" s="6" t="s">
        <v>10235</v>
      </c>
      <c r="J3574" s="6" t="s">
        <v>5</v>
      </c>
      <c r="K3574" s="7">
        <v>4.33</v>
      </c>
      <c r="L3574" s="7">
        <f>IFERROR(VLOOKUP(SiscoTable[[#This Row],[Código]],Hoja2!A:B,2,0)*SiscoTable[[#This Row],[Provta(Uns)]],0)</f>
        <v>64.95</v>
      </c>
      <c r="M3574" s="7">
        <v>0</v>
      </c>
      <c r="N3574" s="7">
        <v>23</v>
      </c>
      <c r="O3574" s="7">
        <f>IFERROR(VLOOKUP(SiscoTable[[#This Row],[Código]],Hoja2!A:B,2,0)*SiscoTable[[#This Row],[Stock_actual]],0)</f>
        <v>345</v>
      </c>
      <c r="P3574" s="6" t="s">
        <v>977</v>
      </c>
      <c r="Q3574" s="7">
        <v>5</v>
      </c>
      <c r="R3574" s="7">
        <v>0</v>
      </c>
      <c r="S3574" s="7" t="s">
        <v>11926</v>
      </c>
      <c r="BI3574"/>
      <c r="BJ3574"/>
    </row>
    <row r="3575" spans="2:62" x14ac:dyDescent="0.4">
      <c r="B3575" s="1">
        <v>17487</v>
      </c>
      <c r="C3575" s="6" t="s">
        <v>30</v>
      </c>
      <c r="D3575" s="6" t="s">
        <v>25</v>
      </c>
      <c r="E3575" s="6" t="s">
        <v>8482</v>
      </c>
      <c r="F3575" s="6" t="s">
        <v>1736</v>
      </c>
      <c r="G3575" s="6" t="s">
        <v>10324</v>
      </c>
      <c r="H3575" s="6" t="s">
        <v>10329</v>
      </c>
      <c r="I3575" s="6" t="s">
        <v>10344</v>
      </c>
      <c r="J3575" s="6" t="s">
        <v>5</v>
      </c>
      <c r="K3575" s="7">
        <v>34.5</v>
      </c>
      <c r="L3575" s="7">
        <f>IFERROR(VLOOKUP(SiscoTable[[#This Row],[Código]],Hoja2!A:B,2,0)*SiscoTable[[#This Row],[Provta(Uns)]],0)</f>
        <v>120.75</v>
      </c>
      <c r="M3575" s="7">
        <v>0</v>
      </c>
      <c r="N3575" s="7">
        <v>91</v>
      </c>
      <c r="O3575" s="7">
        <f>IFERROR(VLOOKUP(SiscoTable[[#This Row],[Código]],Hoja2!A:B,2,0)*SiscoTable[[#This Row],[Stock_actual]],0)</f>
        <v>318.5</v>
      </c>
      <c r="P3575" s="6" t="s">
        <v>592</v>
      </c>
      <c r="Q3575" s="7">
        <v>38</v>
      </c>
      <c r="R3575" s="7">
        <v>0</v>
      </c>
      <c r="S3575" s="7" t="s">
        <v>11926</v>
      </c>
      <c r="BI3575"/>
      <c r="BJ3575"/>
    </row>
    <row r="3576" spans="2:62" x14ac:dyDescent="0.4">
      <c r="B3576" s="1">
        <v>17488</v>
      </c>
      <c r="C3576" s="6" t="s">
        <v>25</v>
      </c>
      <c r="D3576" s="6" t="s">
        <v>8</v>
      </c>
      <c r="E3576" s="6" t="s">
        <v>8482</v>
      </c>
      <c r="F3576" s="6" t="s">
        <v>1736</v>
      </c>
      <c r="G3576" s="6" t="s">
        <v>10193</v>
      </c>
      <c r="H3576" s="6" t="s">
        <v>10199</v>
      </c>
      <c r="I3576" s="6" t="s">
        <v>10207</v>
      </c>
      <c r="J3576" s="6" t="s">
        <v>5</v>
      </c>
      <c r="K3576" s="7">
        <v>5.67</v>
      </c>
      <c r="L3576" s="7">
        <f>IFERROR(VLOOKUP(SiscoTable[[#This Row],[Código]],Hoja2!A:B,2,0)*SiscoTable[[#This Row],[Provta(Uns)]],0)</f>
        <v>209.22299999999998</v>
      </c>
      <c r="M3576" s="7">
        <v>0</v>
      </c>
      <c r="N3576" s="7">
        <v>27</v>
      </c>
      <c r="O3576" s="7">
        <f>IFERROR(VLOOKUP(SiscoTable[[#This Row],[Código]],Hoja2!A:B,2,0)*SiscoTable[[#This Row],[Stock_actual]],0)</f>
        <v>996.3</v>
      </c>
      <c r="P3576" s="6" t="s">
        <v>222</v>
      </c>
      <c r="Q3576" s="7">
        <v>6</v>
      </c>
      <c r="R3576" s="7">
        <v>0</v>
      </c>
      <c r="S3576" s="7" t="s">
        <v>11926</v>
      </c>
      <c r="BI3576"/>
      <c r="BJ3576"/>
    </row>
    <row r="3577" spans="2:62" x14ac:dyDescent="0.4">
      <c r="B3577" s="1">
        <v>17489</v>
      </c>
      <c r="C3577" s="6" t="s">
        <v>25</v>
      </c>
      <c r="D3577" s="6" t="s">
        <v>30</v>
      </c>
      <c r="E3577" s="6" t="s">
        <v>8482</v>
      </c>
      <c r="F3577" s="6" t="s">
        <v>1736</v>
      </c>
      <c r="G3577" s="6" t="s">
        <v>10193</v>
      </c>
      <c r="H3577" s="6" t="s">
        <v>10199</v>
      </c>
      <c r="I3577" s="6" t="s">
        <v>10208</v>
      </c>
      <c r="J3577" s="6" t="s">
        <v>5</v>
      </c>
      <c r="K3577" s="7">
        <v>16.170000000000002</v>
      </c>
      <c r="L3577" s="7">
        <f>IFERROR(VLOOKUP(SiscoTable[[#This Row],[Código]],Hoja2!A:B,2,0)*SiscoTable[[#This Row],[Provta(Uns)]],0)</f>
        <v>601.52400000000011</v>
      </c>
      <c r="M3577" s="7">
        <v>0</v>
      </c>
      <c r="N3577" s="7">
        <v>27</v>
      </c>
      <c r="O3577" s="7">
        <f>IFERROR(VLOOKUP(SiscoTable[[#This Row],[Código]],Hoja2!A:B,2,0)*SiscoTable[[#This Row],[Stock_actual]],0)</f>
        <v>1004.4000000000001</v>
      </c>
      <c r="P3577" s="6" t="s">
        <v>353</v>
      </c>
      <c r="Q3577" s="7">
        <v>18</v>
      </c>
      <c r="R3577" s="7">
        <v>0</v>
      </c>
      <c r="S3577" s="7" t="s">
        <v>11926</v>
      </c>
      <c r="BI3577"/>
      <c r="BJ3577"/>
    </row>
    <row r="3578" spans="2:62" x14ac:dyDescent="0.4">
      <c r="B3578" s="1">
        <v>17491</v>
      </c>
      <c r="C3578" s="6" t="s">
        <v>25</v>
      </c>
      <c r="D3578" s="6" t="s">
        <v>30</v>
      </c>
      <c r="E3578" s="6" t="s">
        <v>8482</v>
      </c>
      <c r="F3578" s="6" t="s">
        <v>1736</v>
      </c>
      <c r="G3578" s="6" t="s">
        <v>10193</v>
      </c>
      <c r="H3578" s="6" t="s">
        <v>10199</v>
      </c>
      <c r="I3578" s="6" t="s">
        <v>10209</v>
      </c>
      <c r="J3578" s="6" t="s">
        <v>5</v>
      </c>
      <c r="K3578" s="7">
        <v>11</v>
      </c>
      <c r="L3578" s="7">
        <f>IFERROR(VLOOKUP(SiscoTable[[#This Row],[Código]],Hoja2!A:B,2,0)*SiscoTable[[#This Row],[Provta(Uns)]],0)</f>
        <v>409.20000000000005</v>
      </c>
      <c r="M3578" s="7">
        <v>0</v>
      </c>
      <c r="N3578" s="7">
        <v>6</v>
      </c>
      <c r="O3578" s="7">
        <f>IFERROR(VLOOKUP(SiscoTable[[#This Row],[Código]],Hoja2!A:B,2,0)*SiscoTable[[#This Row],[Stock_actual]],0)</f>
        <v>223.20000000000002</v>
      </c>
      <c r="P3578" s="6" t="s">
        <v>810</v>
      </c>
      <c r="Q3578" s="7">
        <v>12</v>
      </c>
      <c r="R3578" s="7">
        <v>22.12</v>
      </c>
      <c r="S3578" s="7" t="s">
        <v>11926</v>
      </c>
      <c r="BI3578"/>
      <c r="BJ3578"/>
    </row>
    <row r="3579" spans="2:62" x14ac:dyDescent="0.4">
      <c r="B3579" s="1">
        <v>17493</v>
      </c>
      <c r="C3579" s="6" t="s">
        <v>30</v>
      </c>
      <c r="D3579" s="6" t="s">
        <v>8</v>
      </c>
      <c r="E3579" s="6" t="s">
        <v>8482</v>
      </c>
      <c r="F3579" s="6" t="s">
        <v>9030</v>
      </c>
      <c r="G3579" s="6" t="s">
        <v>9299</v>
      </c>
      <c r="H3579" s="6" t="s">
        <v>9303</v>
      </c>
      <c r="I3579" s="6" t="s">
        <v>9339</v>
      </c>
      <c r="J3579" s="6" t="s">
        <v>5</v>
      </c>
      <c r="K3579" s="7">
        <v>4</v>
      </c>
      <c r="L3579" s="7">
        <f>IFERROR(VLOOKUP(SiscoTable[[#This Row],[Código]],Hoja2!A:B,2,0)*SiscoTable[[#This Row],[Provta(Uns)]],0)</f>
        <v>70</v>
      </c>
      <c r="M3579" s="7">
        <v>0</v>
      </c>
      <c r="N3579" s="7">
        <v>13</v>
      </c>
      <c r="O3579" s="7">
        <f>IFERROR(VLOOKUP(SiscoTable[[#This Row],[Código]],Hoja2!A:B,2,0)*SiscoTable[[#This Row],[Stock_actual]],0)</f>
        <v>227.5</v>
      </c>
      <c r="P3579" s="6" t="s">
        <v>3594</v>
      </c>
      <c r="Q3579" s="7">
        <v>4</v>
      </c>
      <c r="R3579" s="7">
        <v>0</v>
      </c>
      <c r="S3579" s="7" t="s">
        <v>11926</v>
      </c>
      <c r="BI3579"/>
      <c r="BJ3579"/>
    </row>
    <row r="3580" spans="2:62" x14ac:dyDescent="0.4">
      <c r="B3580" s="1">
        <v>17494</v>
      </c>
      <c r="C3580" s="6" t="s">
        <v>25</v>
      </c>
      <c r="D3580" s="6" t="s">
        <v>30</v>
      </c>
      <c r="E3580" s="6" t="s">
        <v>8482</v>
      </c>
      <c r="F3580" s="6" t="s">
        <v>1736</v>
      </c>
      <c r="G3580" s="6" t="s">
        <v>10324</v>
      </c>
      <c r="H3580" s="6" t="s">
        <v>10333</v>
      </c>
      <c r="I3580" s="6" t="s">
        <v>10332</v>
      </c>
      <c r="J3580" s="6" t="s">
        <v>5</v>
      </c>
      <c r="K3580" s="7">
        <v>18.829999999999998</v>
      </c>
      <c r="L3580" s="7">
        <f>IFERROR(VLOOKUP(SiscoTable[[#This Row],[Código]],Hoja2!A:B,2,0)*SiscoTable[[#This Row],[Provta(Uns)]],0)</f>
        <v>318.22699999999992</v>
      </c>
      <c r="M3580" s="7">
        <v>0</v>
      </c>
      <c r="N3580" s="7">
        <v>64</v>
      </c>
      <c r="O3580" s="7">
        <f>IFERROR(VLOOKUP(SiscoTable[[#This Row],[Código]],Hoja2!A:B,2,0)*SiscoTable[[#This Row],[Stock_actual]],0)</f>
        <v>1081.5999999999999</v>
      </c>
      <c r="P3580" s="6" t="s">
        <v>1499</v>
      </c>
      <c r="Q3580" s="7">
        <v>21</v>
      </c>
      <c r="R3580" s="7">
        <v>0</v>
      </c>
      <c r="S3580" s="7" t="s">
        <v>11926</v>
      </c>
      <c r="BI3580"/>
      <c r="BJ3580"/>
    </row>
    <row r="3581" spans="2:62" x14ac:dyDescent="0.4">
      <c r="B3581" s="1">
        <v>17495</v>
      </c>
      <c r="C3581" s="6" t="s">
        <v>25</v>
      </c>
      <c r="D3581" s="6" t="s">
        <v>30</v>
      </c>
      <c r="E3581" s="6" t="s">
        <v>8482</v>
      </c>
      <c r="F3581" s="6" t="s">
        <v>1736</v>
      </c>
      <c r="G3581" s="6" t="s">
        <v>10324</v>
      </c>
      <c r="H3581" s="6" t="s">
        <v>10333</v>
      </c>
      <c r="I3581" s="6" t="s">
        <v>10334</v>
      </c>
      <c r="J3581" s="6" t="s">
        <v>5</v>
      </c>
      <c r="K3581" s="7">
        <v>31.5</v>
      </c>
      <c r="L3581" s="7">
        <f>IFERROR(VLOOKUP(SiscoTable[[#This Row],[Código]],Hoja2!A:B,2,0)*SiscoTable[[#This Row],[Provta(Uns)]],0)</f>
        <v>532.34999999999991</v>
      </c>
      <c r="M3581" s="7">
        <v>0</v>
      </c>
      <c r="N3581" s="7">
        <v>50</v>
      </c>
      <c r="O3581" s="7">
        <f>IFERROR(VLOOKUP(SiscoTable[[#This Row],[Código]],Hoja2!A:B,2,0)*SiscoTable[[#This Row],[Stock_actual]],0)</f>
        <v>844.99999999999989</v>
      </c>
      <c r="P3581" s="6" t="s">
        <v>573</v>
      </c>
      <c r="Q3581" s="7">
        <v>35</v>
      </c>
      <c r="R3581" s="7">
        <v>0</v>
      </c>
      <c r="S3581" s="7" t="s">
        <v>11926</v>
      </c>
      <c r="BI3581"/>
      <c r="BJ3581"/>
    </row>
    <row r="3582" spans="2:62" x14ac:dyDescent="0.4">
      <c r="B3582" s="1">
        <v>17496</v>
      </c>
      <c r="C3582" s="6" t="s">
        <v>25</v>
      </c>
      <c r="D3582" s="6" t="s">
        <v>30</v>
      </c>
      <c r="E3582" s="6" t="s">
        <v>8482</v>
      </c>
      <c r="F3582" s="6" t="s">
        <v>1736</v>
      </c>
      <c r="G3582" s="6" t="s">
        <v>10324</v>
      </c>
      <c r="H3582" s="6" t="s">
        <v>10333</v>
      </c>
      <c r="I3582" s="6" t="s">
        <v>10335</v>
      </c>
      <c r="J3582" s="6" t="s">
        <v>5</v>
      </c>
      <c r="K3582" s="7">
        <v>17</v>
      </c>
      <c r="L3582" s="7">
        <f>IFERROR(VLOOKUP(SiscoTable[[#This Row],[Código]],Hoja2!A:B,2,0)*SiscoTable[[#This Row],[Provta(Uns)]],0)</f>
        <v>287.29999999999995</v>
      </c>
      <c r="M3582" s="7">
        <v>0</v>
      </c>
      <c r="N3582" s="7">
        <v>44</v>
      </c>
      <c r="O3582" s="7">
        <f>IFERROR(VLOOKUP(SiscoTable[[#This Row],[Código]],Hoja2!A:B,2,0)*SiscoTable[[#This Row],[Stock_actual]],0)</f>
        <v>743.59999999999991</v>
      </c>
      <c r="P3582" s="6" t="s">
        <v>577</v>
      </c>
      <c r="Q3582" s="7">
        <v>19</v>
      </c>
      <c r="R3582" s="7">
        <v>0</v>
      </c>
      <c r="S3582" s="7" t="s">
        <v>11926</v>
      </c>
      <c r="BI3582"/>
      <c r="BJ3582"/>
    </row>
    <row r="3583" spans="2:62" x14ac:dyDescent="0.4">
      <c r="B3583" s="1">
        <v>17497</v>
      </c>
      <c r="C3583" s="6" t="s">
        <v>30</v>
      </c>
      <c r="D3583" s="6" t="s">
        <v>8</v>
      </c>
      <c r="E3583" s="6" t="s">
        <v>8482</v>
      </c>
      <c r="F3583" s="6" t="s">
        <v>1736</v>
      </c>
      <c r="G3583" s="6" t="s">
        <v>10324</v>
      </c>
      <c r="H3583" s="6" t="s">
        <v>10333</v>
      </c>
      <c r="I3583" s="6" t="s">
        <v>10345</v>
      </c>
      <c r="J3583" s="6" t="s">
        <v>5</v>
      </c>
      <c r="K3583" s="7">
        <v>3.83</v>
      </c>
      <c r="L3583" s="7">
        <f>IFERROR(VLOOKUP(SiscoTable[[#This Row],[Código]],Hoja2!A:B,2,0)*SiscoTable[[#This Row],[Provta(Uns)]],0)</f>
        <v>64.72699999999999</v>
      </c>
      <c r="M3583" s="7">
        <v>0</v>
      </c>
      <c r="N3583" s="7">
        <v>0</v>
      </c>
      <c r="O3583" s="7">
        <f>IFERROR(VLOOKUP(SiscoTable[[#This Row],[Código]],Hoja2!A:B,2,0)*SiscoTable[[#This Row],[Stock_actual]],0)</f>
        <v>0</v>
      </c>
      <c r="P3583" s="6" t="s">
        <v>7</v>
      </c>
      <c r="Q3583" s="7">
        <v>4</v>
      </c>
      <c r="R3583" s="7">
        <v>7.8000000000000007</v>
      </c>
      <c r="S3583" s="7" t="s">
        <v>11926</v>
      </c>
      <c r="BI3583"/>
      <c r="BJ3583"/>
    </row>
    <row r="3584" spans="2:62" x14ac:dyDescent="0.4">
      <c r="B3584" s="1">
        <v>17498</v>
      </c>
      <c r="C3584" s="6" t="s">
        <v>30</v>
      </c>
      <c r="D3584" s="6" t="s">
        <v>30</v>
      </c>
      <c r="E3584" s="6" t="s">
        <v>8482</v>
      </c>
      <c r="F3584" s="6" t="s">
        <v>1736</v>
      </c>
      <c r="G3584" s="6" t="s">
        <v>10324</v>
      </c>
      <c r="H3584" s="6" t="s">
        <v>10333</v>
      </c>
      <c r="I3584" s="6" t="s">
        <v>10346</v>
      </c>
      <c r="J3584" s="6" t="s">
        <v>5</v>
      </c>
      <c r="K3584" s="7">
        <v>8.17</v>
      </c>
      <c r="L3584" s="7">
        <f>IFERROR(VLOOKUP(SiscoTable[[#This Row],[Código]],Hoja2!A:B,2,0)*SiscoTable[[#This Row],[Provta(Uns)]],0)</f>
        <v>126.63500000000001</v>
      </c>
      <c r="M3584" s="7">
        <v>0</v>
      </c>
      <c r="N3584" s="7">
        <v>24</v>
      </c>
      <c r="O3584" s="7">
        <f>IFERROR(VLOOKUP(SiscoTable[[#This Row],[Código]],Hoja2!A:B,2,0)*SiscoTable[[#This Row],[Stock_actual]],0)</f>
        <v>372</v>
      </c>
      <c r="P3584" s="6" t="s">
        <v>316</v>
      </c>
      <c r="Q3584" s="7">
        <v>9</v>
      </c>
      <c r="R3584" s="7">
        <v>0</v>
      </c>
      <c r="S3584" s="7" t="s">
        <v>11926</v>
      </c>
      <c r="BI3584"/>
      <c r="BJ3584"/>
    </row>
    <row r="3585" spans="2:62" x14ac:dyDescent="0.4">
      <c r="B3585" s="1">
        <v>17499</v>
      </c>
      <c r="C3585" s="6" t="s">
        <v>30</v>
      </c>
      <c r="D3585" s="6" t="s">
        <v>8</v>
      </c>
      <c r="E3585" s="6" t="s">
        <v>8482</v>
      </c>
      <c r="F3585" s="6" t="s">
        <v>1736</v>
      </c>
      <c r="G3585" s="6" t="s">
        <v>10324</v>
      </c>
      <c r="H3585" s="6" t="s">
        <v>10333</v>
      </c>
      <c r="I3585" s="6" t="s">
        <v>10347</v>
      </c>
      <c r="J3585" s="6" t="s">
        <v>5</v>
      </c>
      <c r="K3585" s="7">
        <v>3.67</v>
      </c>
      <c r="L3585" s="7">
        <f>IFERROR(VLOOKUP(SiscoTable[[#This Row],[Código]],Hoja2!A:B,2,0)*SiscoTable[[#This Row],[Provta(Uns)]],0)</f>
        <v>62.022999999999996</v>
      </c>
      <c r="M3585" s="7">
        <v>0</v>
      </c>
      <c r="N3585" s="7">
        <v>13</v>
      </c>
      <c r="O3585" s="7">
        <f>IFERROR(VLOOKUP(SiscoTable[[#This Row],[Código]],Hoja2!A:B,2,0)*SiscoTable[[#This Row],[Stock_actual]],0)</f>
        <v>219.7</v>
      </c>
      <c r="P3585" s="6" t="s">
        <v>3837</v>
      </c>
      <c r="Q3585" s="7">
        <v>4</v>
      </c>
      <c r="R3585" s="7">
        <v>0</v>
      </c>
      <c r="S3585" s="7" t="s">
        <v>11926</v>
      </c>
      <c r="BI3585"/>
      <c r="BJ3585"/>
    </row>
    <row r="3586" spans="2:62" x14ac:dyDescent="0.4">
      <c r="B3586" s="1">
        <v>17500</v>
      </c>
      <c r="C3586" s="6" t="s">
        <v>25</v>
      </c>
      <c r="D3586" s="6" t="s">
        <v>25</v>
      </c>
      <c r="E3586" s="6" t="s">
        <v>8482</v>
      </c>
      <c r="F3586" s="6" t="s">
        <v>1736</v>
      </c>
      <c r="G3586" s="6" t="s">
        <v>10324</v>
      </c>
      <c r="H3586" s="6" t="s">
        <v>10333</v>
      </c>
      <c r="I3586" s="6" t="s">
        <v>10336</v>
      </c>
      <c r="J3586" s="6" t="s">
        <v>5</v>
      </c>
      <c r="K3586" s="7">
        <v>47.17</v>
      </c>
      <c r="L3586" s="7">
        <f>IFERROR(VLOOKUP(SiscoTable[[#This Row],[Código]],Hoja2!A:B,2,0)*SiscoTable[[#This Row],[Provta(Uns)]],0)</f>
        <v>750.00300000000004</v>
      </c>
      <c r="M3586" s="7">
        <v>0</v>
      </c>
      <c r="N3586" s="7">
        <v>72</v>
      </c>
      <c r="O3586" s="7">
        <f>IFERROR(VLOOKUP(SiscoTable[[#This Row],[Código]],Hoja2!A:B,2,0)*SiscoTable[[#This Row],[Stock_actual]],0)</f>
        <v>1144.8</v>
      </c>
      <c r="P3586" s="6" t="s">
        <v>819</v>
      </c>
      <c r="Q3586" s="7">
        <v>52</v>
      </c>
      <c r="R3586" s="7">
        <v>0</v>
      </c>
      <c r="S3586" s="7" t="s">
        <v>11926</v>
      </c>
      <c r="BI3586"/>
      <c r="BJ3586"/>
    </row>
    <row r="3587" spans="2:62" x14ac:dyDescent="0.4">
      <c r="B3587" s="1">
        <v>17501</v>
      </c>
      <c r="C3587" s="6" t="s">
        <v>25</v>
      </c>
      <c r="D3587" s="6" t="s">
        <v>30</v>
      </c>
      <c r="E3587" s="6" t="s">
        <v>8482</v>
      </c>
      <c r="F3587" s="6" t="s">
        <v>1736</v>
      </c>
      <c r="G3587" s="6" t="s">
        <v>10324</v>
      </c>
      <c r="H3587" s="6" t="s">
        <v>10333</v>
      </c>
      <c r="I3587" s="6" t="s">
        <v>10338</v>
      </c>
      <c r="J3587" s="6" t="s">
        <v>5</v>
      </c>
      <c r="K3587" s="7">
        <v>7.33</v>
      </c>
      <c r="L3587" s="7">
        <f>IFERROR(VLOOKUP(SiscoTable[[#This Row],[Código]],Hoja2!A:B,2,0)*SiscoTable[[#This Row],[Provta(Uns)]],0)</f>
        <v>272.67600000000004</v>
      </c>
      <c r="M3587" s="7">
        <v>0</v>
      </c>
      <c r="N3587" s="7">
        <v>8</v>
      </c>
      <c r="O3587" s="7">
        <f>IFERROR(VLOOKUP(SiscoTable[[#This Row],[Código]],Hoja2!A:B,2,0)*SiscoTable[[#This Row],[Stock_actual]],0)</f>
        <v>297.60000000000002</v>
      </c>
      <c r="P3587" s="6" t="s">
        <v>565</v>
      </c>
      <c r="Q3587" s="7">
        <v>8</v>
      </c>
      <c r="R3587" s="7">
        <v>14.32</v>
      </c>
      <c r="S3587" s="7" t="s">
        <v>11926</v>
      </c>
      <c r="BI3587"/>
      <c r="BJ3587"/>
    </row>
    <row r="3588" spans="2:62" x14ac:dyDescent="0.4">
      <c r="B3588" s="1">
        <v>17502</v>
      </c>
      <c r="C3588" s="6" t="s">
        <v>8</v>
      </c>
      <c r="D3588" s="6" t="s">
        <v>8</v>
      </c>
      <c r="E3588" s="6" t="s">
        <v>8482</v>
      </c>
      <c r="F3588" s="6" t="s">
        <v>1736</v>
      </c>
      <c r="G3588" s="6" t="s">
        <v>10324</v>
      </c>
      <c r="H3588" s="6" t="s">
        <v>10333</v>
      </c>
      <c r="I3588" s="6" t="s">
        <v>10357</v>
      </c>
      <c r="J3588" s="6" t="s">
        <v>5</v>
      </c>
      <c r="K3588" s="7">
        <v>0.33</v>
      </c>
      <c r="L3588" s="7">
        <f>IFERROR(VLOOKUP(SiscoTable[[#This Row],[Código]],Hoja2!A:B,2,0)*SiscoTable[[#This Row],[Provta(Uns)]],0)</f>
        <v>12.308999999999999</v>
      </c>
      <c r="M3588" s="7">
        <v>0</v>
      </c>
      <c r="N3588" s="7">
        <v>22</v>
      </c>
      <c r="O3588" s="7">
        <f>IFERROR(VLOOKUP(SiscoTable[[#This Row],[Código]],Hoja2!A:B,2,0)*SiscoTable[[#This Row],[Stock_actual]],0)</f>
        <v>820.59999999999991</v>
      </c>
      <c r="P3588" s="6" t="s">
        <v>2018</v>
      </c>
      <c r="Q3588" s="7">
        <v>0</v>
      </c>
      <c r="R3588" s="7">
        <v>0</v>
      </c>
      <c r="S3588" s="7" t="s">
        <v>11926</v>
      </c>
      <c r="BI3588"/>
      <c r="BJ3588"/>
    </row>
    <row r="3589" spans="2:62" x14ac:dyDescent="0.4">
      <c r="B3589" s="1">
        <v>17503</v>
      </c>
      <c r="C3589" s="6" t="s">
        <v>25</v>
      </c>
      <c r="D3589" s="6" t="s">
        <v>30</v>
      </c>
      <c r="E3589" s="6" t="s">
        <v>8482</v>
      </c>
      <c r="F3589" s="6" t="s">
        <v>1736</v>
      </c>
      <c r="G3589" s="6" t="s">
        <v>10324</v>
      </c>
      <c r="H3589" s="6" t="s">
        <v>10333</v>
      </c>
      <c r="I3589" s="6" t="s">
        <v>10339</v>
      </c>
      <c r="J3589" s="6" t="s">
        <v>5</v>
      </c>
      <c r="K3589" s="7">
        <v>8.83</v>
      </c>
      <c r="L3589" s="7">
        <f>IFERROR(VLOOKUP(SiscoTable[[#This Row],[Código]],Hoja2!A:B,2,0)*SiscoTable[[#This Row],[Provta(Uns)]],0)</f>
        <v>178.36599999999999</v>
      </c>
      <c r="M3589" s="7">
        <v>0</v>
      </c>
      <c r="N3589" s="7">
        <v>0</v>
      </c>
      <c r="O3589" s="7">
        <f>IFERROR(VLOOKUP(SiscoTable[[#This Row],[Código]],Hoja2!A:B,2,0)*SiscoTable[[#This Row],[Stock_actual]],0)</f>
        <v>0</v>
      </c>
      <c r="P3589" s="6" t="s">
        <v>7</v>
      </c>
      <c r="Q3589" s="7">
        <v>10</v>
      </c>
      <c r="R3589" s="7">
        <v>17.399999999999999</v>
      </c>
      <c r="S3589" s="7" t="s">
        <v>11926</v>
      </c>
      <c r="BI3589"/>
      <c r="BJ3589"/>
    </row>
    <row r="3590" spans="2:62" x14ac:dyDescent="0.4">
      <c r="B3590" s="1">
        <v>17504</v>
      </c>
      <c r="C3590" s="6" t="s">
        <v>30</v>
      </c>
      <c r="D3590" s="6" t="s">
        <v>30</v>
      </c>
      <c r="E3590" s="6" t="s">
        <v>8482</v>
      </c>
      <c r="F3590" s="6" t="s">
        <v>1736</v>
      </c>
      <c r="G3590" s="6" t="s">
        <v>10324</v>
      </c>
      <c r="H3590" s="6" t="s">
        <v>10333</v>
      </c>
      <c r="I3590" s="6" t="s">
        <v>10348</v>
      </c>
      <c r="J3590" s="6" t="s">
        <v>5</v>
      </c>
      <c r="K3590" s="7">
        <v>4.83</v>
      </c>
      <c r="L3590" s="7">
        <f>IFERROR(VLOOKUP(SiscoTable[[#This Row],[Código]],Hoja2!A:B,2,0)*SiscoTable[[#This Row],[Provta(Uns)]],0)</f>
        <v>50.231999999999999</v>
      </c>
      <c r="M3590" s="7">
        <v>0</v>
      </c>
      <c r="N3590" s="7">
        <v>22</v>
      </c>
      <c r="O3590" s="7">
        <f>IFERROR(VLOOKUP(SiscoTable[[#This Row],[Código]],Hoja2!A:B,2,0)*SiscoTable[[#This Row],[Stock_actual]],0)</f>
        <v>228.8</v>
      </c>
      <c r="P3590" s="6" t="s">
        <v>626</v>
      </c>
      <c r="Q3590" s="7">
        <v>5</v>
      </c>
      <c r="R3590" s="7">
        <v>0</v>
      </c>
      <c r="S3590" s="7" t="s">
        <v>11926</v>
      </c>
      <c r="BI3590"/>
      <c r="BJ3590"/>
    </row>
    <row r="3591" spans="2:62" x14ac:dyDescent="0.4">
      <c r="B3591" s="1">
        <v>17505</v>
      </c>
      <c r="C3591" s="6" t="s">
        <v>30</v>
      </c>
      <c r="D3591" s="6" t="s">
        <v>30</v>
      </c>
      <c r="E3591" s="6" t="s">
        <v>8482</v>
      </c>
      <c r="F3591" s="6" t="s">
        <v>1736</v>
      </c>
      <c r="G3591" s="6" t="s">
        <v>10324</v>
      </c>
      <c r="H3591" s="6" t="s">
        <v>10333</v>
      </c>
      <c r="I3591" s="6" t="s">
        <v>10349</v>
      </c>
      <c r="J3591" s="6" t="s">
        <v>5</v>
      </c>
      <c r="K3591" s="7">
        <v>9</v>
      </c>
      <c r="L3591" s="7">
        <f>IFERROR(VLOOKUP(SiscoTable[[#This Row],[Código]],Hoja2!A:B,2,0)*SiscoTable[[#This Row],[Provta(Uns)]],0)</f>
        <v>135</v>
      </c>
      <c r="M3591" s="7">
        <v>0</v>
      </c>
      <c r="N3591" s="7">
        <v>1</v>
      </c>
      <c r="O3591" s="7">
        <f>IFERROR(VLOOKUP(SiscoTable[[#This Row],[Código]],Hoja2!A:B,2,0)*SiscoTable[[#This Row],[Stock_actual]],0)</f>
        <v>15</v>
      </c>
      <c r="P3591" s="6" t="s">
        <v>82</v>
      </c>
      <c r="Q3591" s="7">
        <v>10</v>
      </c>
      <c r="R3591" s="7">
        <v>17.899999999999999</v>
      </c>
      <c r="S3591" s="7" t="s">
        <v>11926</v>
      </c>
      <c r="BI3591"/>
      <c r="BJ3591"/>
    </row>
    <row r="3592" spans="2:62" x14ac:dyDescent="0.4">
      <c r="B3592" s="1">
        <v>17506</v>
      </c>
      <c r="C3592" s="6" t="s">
        <v>8</v>
      </c>
      <c r="D3592" s="6" t="s">
        <v>8</v>
      </c>
      <c r="E3592" s="6" t="s">
        <v>8482</v>
      </c>
      <c r="F3592" s="6" t="s">
        <v>9030</v>
      </c>
      <c r="G3592" s="6" t="s">
        <v>9678</v>
      </c>
      <c r="H3592" s="6" t="s">
        <v>9681</v>
      </c>
      <c r="I3592" s="6" t="s">
        <v>9830</v>
      </c>
      <c r="J3592" s="6" t="s">
        <v>5</v>
      </c>
      <c r="K3592" s="7">
        <v>2.17</v>
      </c>
      <c r="L3592" s="7">
        <f>IFERROR(VLOOKUP(SiscoTable[[#This Row],[Código]],Hoja2!A:B,2,0)*SiscoTable[[#This Row],[Provta(Uns)]],0)</f>
        <v>31.898999999999997</v>
      </c>
      <c r="M3592" s="7">
        <v>0</v>
      </c>
      <c r="N3592" s="7">
        <v>0</v>
      </c>
      <c r="O3592" s="7">
        <f>IFERROR(VLOOKUP(SiscoTable[[#This Row],[Código]],Hoja2!A:B,2,0)*SiscoTable[[#This Row],[Stock_actual]],0)</f>
        <v>0</v>
      </c>
      <c r="P3592" s="6" t="s">
        <v>7</v>
      </c>
      <c r="Q3592" s="7">
        <v>2</v>
      </c>
      <c r="R3592" s="7">
        <v>4.2</v>
      </c>
      <c r="S3592" s="7" t="s">
        <v>11926</v>
      </c>
      <c r="BI3592"/>
      <c r="BJ3592"/>
    </row>
    <row r="3593" spans="2:62" x14ac:dyDescent="0.4">
      <c r="B3593" s="1">
        <v>17507</v>
      </c>
      <c r="C3593" s="6" t="s">
        <v>8</v>
      </c>
      <c r="D3593" s="6" t="s">
        <v>8</v>
      </c>
      <c r="E3593" s="6" t="s">
        <v>8482</v>
      </c>
      <c r="F3593" s="6" t="s">
        <v>9030</v>
      </c>
      <c r="G3593" s="6" t="s">
        <v>9299</v>
      </c>
      <c r="H3593" s="6" t="s">
        <v>9322</v>
      </c>
      <c r="I3593" s="6" t="s">
        <v>9459</v>
      </c>
      <c r="J3593" s="6" t="s">
        <v>5</v>
      </c>
      <c r="K3593" s="7">
        <v>2.17</v>
      </c>
      <c r="L3593" s="7">
        <f>IFERROR(VLOOKUP(SiscoTable[[#This Row],[Código]],Hoja2!A:B,2,0)*SiscoTable[[#This Row],[Provta(Uns)]],0)</f>
        <v>41.012999999999998</v>
      </c>
      <c r="M3593" s="7">
        <v>0</v>
      </c>
      <c r="N3593" s="7">
        <v>10</v>
      </c>
      <c r="O3593" s="7">
        <f>IFERROR(VLOOKUP(SiscoTable[[#This Row],[Código]],Hoja2!A:B,2,0)*SiscoTable[[#This Row],[Stock_actual]],0)</f>
        <v>189</v>
      </c>
      <c r="P3593" s="6" t="s">
        <v>1008</v>
      </c>
      <c r="Q3593" s="7">
        <v>2</v>
      </c>
      <c r="R3593" s="7">
        <v>0</v>
      </c>
      <c r="S3593" s="7" t="s">
        <v>11926</v>
      </c>
      <c r="BI3593"/>
      <c r="BJ3593"/>
    </row>
    <row r="3594" spans="2:62" x14ac:dyDescent="0.4">
      <c r="B3594" s="1">
        <v>17508</v>
      </c>
      <c r="C3594" s="6" t="s">
        <v>8</v>
      </c>
      <c r="D3594" s="6" t="s">
        <v>8</v>
      </c>
      <c r="E3594" s="6" t="s">
        <v>8482</v>
      </c>
      <c r="F3594" s="6" t="s">
        <v>9030</v>
      </c>
      <c r="G3594" s="6" t="s">
        <v>9299</v>
      </c>
      <c r="H3594" s="6" t="s">
        <v>9322</v>
      </c>
      <c r="I3594" s="6" t="s">
        <v>9460</v>
      </c>
      <c r="J3594" s="6" t="s">
        <v>5</v>
      </c>
      <c r="K3594" s="7">
        <v>1.33</v>
      </c>
      <c r="L3594" s="7">
        <f>IFERROR(VLOOKUP(SiscoTable[[#This Row],[Código]],Hoja2!A:B,2,0)*SiscoTable[[#This Row],[Provta(Uns)]],0)</f>
        <v>26.466999999999999</v>
      </c>
      <c r="M3594" s="7">
        <v>0</v>
      </c>
      <c r="N3594" s="7">
        <v>3</v>
      </c>
      <c r="O3594" s="7">
        <f>IFERROR(VLOOKUP(SiscoTable[[#This Row],[Código]],Hoja2!A:B,2,0)*SiscoTable[[#This Row],[Stock_actual]],0)</f>
        <v>59.699999999999996</v>
      </c>
      <c r="P3594" s="6" t="s">
        <v>254</v>
      </c>
      <c r="Q3594" s="7">
        <v>1</v>
      </c>
      <c r="R3594" s="7">
        <v>0</v>
      </c>
      <c r="S3594" s="7" t="s">
        <v>11926</v>
      </c>
      <c r="BI3594"/>
      <c r="BJ3594"/>
    </row>
    <row r="3595" spans="2:62" x14ac:dyDescent="0.4">
      <c r="B3595" s="1">
        <v>17509</v>
      </c>
      <c r="C3595" s="6" t="s">
        <v>8</v>
      </c>
      <c r="D3595" s="6" t="s">
        <v>8</v>
      </c>
      <c r="E3595" s="6" t="s">
        <v>8482</v>
      </c>
      <c r="F3595" s="6" t="s">
        <v>9030</v>
      </c>
      <c r="G3595" s="6" t="s">
        <v>9299</v>
      </c>
      <c r="H3595" s="6" t="s">
        <v>9322</v>
      </c>
      <c r="I3595" s="6" t="s">
        <v>9461</v>
      </c>
      <c r="J3595" s="6" t="s">
        <v>5</v>
      </c>
      <c r="K3595" s="7">
        <v>0.33</v>
      </c>
      <c r="L3595" s="7">
        <f>IFERROR(VLOOKUP(SiscoTable[[#This Row],[Código]],Hoja2!A:B,2,0)*SiscoTable[[#This Row],[Provta(Uns)]],0)</f>
        <v>6.5670000000000002</v>
      </c>
      <c r="M3595" s="7">
        <v>0</v>
      </c>
      <c r="N3595" s="7">
        <v>0</v>
      </c>
      <c r="O3595" s="7">
        <f>IFERROR(VLOOKUP(SiscoTable[[#This Row],[Código]],Hoja2!A:B,2,0)*SiscoTable[[#This Row],[Stock_actual]],0)</f>
        <v>0</v>
      </c>
      <c r="P3595" s="6" t="s">
        <v>7</v>
      </c>
      <c r="Q3595" s="7">
        <v>0</v>
      </c>
      <c r="R3595" s="7">
        <v>0</v>
      </c>
      <c r="S3595" s="7" t="s">
        <v>11926</v>
      </c>
      <c r="BI3595"/>
      <c r="BJ3595"/>
    </row>
    <row r="3596" spans="2:62" x14ac:dyDescent="0.4">
      <c r="B3596" s="1">
        <v>17510</v>
      </c>
      <c r="C3596" s="6" t="s">
        <v>30</v>
      </c>
      <c r="D3596" s="6" t="s">
        <v>8</v>
      </c>
      <c r="E3596" s="6" t="s">
        <v>8482</v>
      </c>
      <c r="F3596" s="6" t="s">
        <v>9030</v>
      </c>
      <c r="G3596" s="6" t="s">
        <v>9299</v>
      </c>
      <c r="H3596" s="6" t="s">
        <v>9322</v>
      </c>
      <c r="I3596" s="6" t="s">
        <v>9340</v>
      </c>
      <c r="J3596" s="6" t="s">
        <v>5</v>
      </c>
      <c r="K3596" s="7">
        <v>2.17</v>
      </c>
      <c r="L3596" s="7">
        <f>IFERROR(VLOOKUP(SiscoTable[[#This Row],[Código]],Hoja2!A:B,2,0)*SiscoTable[[#This Row],[Provta(Uns)]],0)</f>
        <v>43.4</v>
      </c>
      <c r="M3596" s="7">
        <v>16</v>
      </c>
      <c r="N3596" s="7">
        <v>12</v>
      </c>
      <c r="O3596" s="7">
        <f>IFERROR(VLOOKUP(SiscoTable[[#This Row],[Código]],Hoja2!A:B,2,0)*SiscoTable[[#This Row],[Stock_actual]],0)</f>
        <v>240</v>
      </c>
      <c r="P3596" s="6" t="s">
        <v>3721</v>
      </c>
      <c r="Q3596" s="7">
        <v>2</v>
      </c>
      <c r="R3596" s="7">
        <v>0</v>
      </c>
      <c r="S3596" s="7" t="s">
        <v>11926</v>
      </c>
      <c r="BI3596"/>
      <c r="BJ3596"/>
    </row>
    <row r="3597" spans="2:62" x14ac:dyDescent="0.4">
      <c r="B3597" s="1">
        <v>17511</v>
      </c>
      <c r="C3597" s="6" t="s">
        <v>30</v>
      </c>
      <c r="D3597" s="6" t="s">
        <v>8</v>
      </c>
      <c r="E3597" s="6" t="s">
        <v>8482</v>
      </c>
      <c r="F3597" s="6" t="s">
        <v>9030</v>
      </c>
      <c r="G3597" s="6" t="s">
        <v>9299</v>
      </c>
      <c r="H3597" s="6" t="s">
        <v>9322</v>
      </c>
      <c r="I3597" s="6" t="s">
        <v>9341</v>
      </c>
      <c r="J3597" s="6" t="s">
        <v>5</v>
      </c>
      <c r="K3597" s="7">
        <v>3.17</v>
      </c>
      <c r="L3597" s="7">
        <f>IFERROR(VLOOKUP(SiscoTable[[#This Row],[Código]],Hoja2!A:B,2,0)*SiscoTable[[#This Row],[Provta(Uns)]],0)</f>
        <v>63.082999999999991</v>
      </c>
      <c r="M3597" s="7">
        <v>0</v>
      </c>
      <c r="N3597" s="7">
        <v>19</v>
      </c>
      <c r="O3597" s="7">
        <f>IFERROR(VLOOKUP(SiscoTable[[#This Row],[Código]],Hoja2!A:B,2,0)*SiscoTable[[#This Row],[Stock_actual]],0)</f>
        <v>378.09999999999997</v>
      </c>
      <c r="P3597" s="6" t="s">
        <v>1014</v>
      </c>
      <c r="Q3597" s="7">
        <v>4</v>
      </c>
      <c r="R3597" s="7">
        <v>0</v>
      </c>
      <c r="S3597" s="7" t="s">
        <v>11926</v>
      </c>
      <c r="BI3597"/>
      <c r="BJ3597"/>
    </row>
    <row r="3598" spans="2:62" x14ac:dyDescent="0.4">
      <c r="B3598" s="1">
        <v>17512</v>
      </c>
      <c r="C3598" s="6" t="s">
        <v>8</v>
      </c>
      <c r="D3598" s="6" t="s">
        <v>8</v>
      </c>
      <c r="E3598" s="6" t="s">
        <v>8482</v>
      </c>
      <c r="F3598" s="6" t="s">
        <v>9030</v>
      </c>
      <c r="G3598" s="6" t="s">
        <v>9299</v>
      </c>
      <c r="H3598" s="6" t="s">
        <v>9322</v>
      </c>
      <c r="I3598" s="6" t="s">
        <v>9462</v>
      </c>
      <c r="J3598" s="6" t="s">
        <v>5</v>
      </c>
      <c r="K3598" s="7">
        <v>1.33</v>
      </c>
      <c r="L3598" s="7">
        <f>IFERROR(VLOOKUP(SiscoTable[[#This Row],[Código]],Hoja2!A:B,2,0)*SiscoTable[[#This Row],[Provta(Uns)]],0)</f>
        <v>27.664000000000001</v>
      </c>
      <c r="M3598" s="7">
        <v>0</v>
      </c>
      <c r="N3598" s="7">
        <v>12</v>
      </c>
      <c r="O3598" s="7">
        <f>IFERROR(VLOOKUP(SiscoTable[[#This Row],[Código]],Hoja2!A:B,2,0)*SiscoTable[[#This Row],[Stock_actual]],0)</f>
        <v>249.60000000000002</v>
      </c>
      <c r="P3598" s="6" t="s">
        <v>2359</v>
      </c>
      <c r="Q3598" s="7">
        <v>1</v>
      </c>
      <c r="R3598" s="7">
        <v>0</v>
      </c>
      <c r="S3598" s="7" t="s">
        <v>11926</v>
      </c>
      <c r="BI3598"/>
      <c r="BJ3598"/>
    </row>
    <row r="3599" spans="2:62" x14ac:dyDescent="0.4">
      <c r="B3599" s="1">
        <v>17513</v>
      </c>
      <c r="C3599" s="6" t="s">
        <v>30</v>
      </c>
      <c r="D3599" s="6" t="s">
        <v>8</v>
      </c>
      <c r="E3599" s="6" t="s">
        <v>8482</v>
      </c>
      <c r="F3599" s="6" t="s">
        <v>9030</v>
      </c>
      <c r="G3599" s="6" t="s">
        <v>9299</v>
      </c>
      <c r="H3599" s="6" t="s">
        <v>9322</v>
      </c>
      <c r="I3599" s="6" t="s">
        <v>9342</v>
      </c>
      <c r="J3599" s="6" t="s">
        <v>5</v>
      </c>
      <c r="K3599" s="7">
        <v>3.67</v>
      </c>
      <c r="L3599" s="7">
        <f>IFERROR(VLOOKUP(SiscoTable[[#This Row],[Código]],Hoja2!A:B,2,0)*SiscoTable[[#This Row],[Provta(Uns)]],0)</f>
        <v>73.032999999999987</v>
      </c>
      <c r="M3599" s="7">
        <v>0</v>
      </c>
      <c r="N3599" s="7">
        <v>19</v>
      </c>
      <c r="O3599" s="7">
        <f>IFERROR(VLOOKUP(SiscoTable[[#This Row],[Código]],Hoja2!A:B,2,0)*SiscoTable[[#This Row],[Stock_actual]],0)</f>
        <v>378.09999999999997</v>
      </c>
      <c r="P3599" s="6" t="s">
        <v>5976</v>
      </c>
      <c r="Q3599" s="7">
        <v>4</v>
      </c>
      <c r="R3599" s="7">
        <v>0</v>
      </c>
      <c r="S3599" s="7" t="s">
        <v>11926</v>
      </c>
      <c r="BI3599"/>
      <c r="BJ3599"/>
    </row>
    <row r="3600" spans="2:62" x14ac:dyDescent="0.4">
      <c r="B3600" s="1">
        <v>17514</v>
      </c>
      <c r="C3600" s="6" t="s">
        <v>8</v>
      </c>
      <c r="D3600" s="6" t="s">
        <v>8</v>
      </c>
      <c r="E3600" s="6" t="s">
        <v>8482</v>
      </c>
      <c r="F3600" s="6" t="s">
        <v>9030</v>
      </c>
      <c r="G3600" s="6" t="s">
        <v>9299</v>
      </c>
      <c r="H3600" s="6" t="s">
        <v>9322</v>
      </c>
      <c r="I3600" s="6" t="s">
        <v>9463</v>
      </c>
      <c r="J3600" s="6" t="s">
        <v>5</v>
      </c>
      <c r="K3600" s="7">
        <v>0.67</v>
      </c>
      <c r="L3600" s="7">
        <f>IFERROR(VLOOKUP(SiscoTable[[#This Row],[Código]],Hoja2!A:B,2,0)*SiscoTable[[#This Row],[Provta(Uns)]],0)</f>
        <v>13.065000000000001</v>
      </c>
      <c r="M3600" s="7">
        <v>16</v>
      </c>
      <c r="N3600" s="7">
        <v>0</v>
      </c>
      <c r="O3600" s="7">
        <f>IFERROR(VLOOKUP(SiscoTable[[#This Row],[Código]],Hoja2!A:B,2,0)*SiscoTable[[#This Row],[Stock_actual]],0)</f>
        <v>0</v>
      </c>
      <c r="P3600" s="6" t="s">
        <v>7</v>
      </c>
      <c r="Q3600" s="7">
        <v>1</v>
      </c>
      <c r="R3600" s="7">
        <v>0</v>
      </c>
      <c r="S3600" s="7" t="s">
        <v>11926</v>
      </c>
      <c r="BI3600"/>
      <c r="BJ3600"/>
    </row>
    <row r="3601" spans="2:62" x14ac:dyDescent="0.4">
      <c r="B3601" s="1">
        <v>17515</v>
      </c>
      <c r="C3601" s="6" t="s">
        <v>8</v>
      </c>
      <c r="D3601" s="6" t="s">
        <v>8</v>
      </c>
      <c r="E3601" s="6" t="s">
        <v>8482</v>
      </c>
      <c r="F3601" s="6" t="s">
        <v>9030</v>
      </c>
      <c r="G3601" s="6" t="s">
        <v>9678</v>
      </c>
      <c r="H3601" s="6" t="s">
        <v>9322</v>
      </c>
      <c r="I3601" s="6" t="s">
        <v>9831</v>
      </c>
      <c r="J3601" s="6" t="s">
        <v>5</v>
      </c>
      <c r="K3601" s="7">
        <v>0</v>
      </c>
      <c r="L3601" s="7">
        <f>IFERROR(VLOOKUP(SiscoTable[[#This Row],[Código]],Hoja2!A:B,2,0)*SiscoTable[[#This Row],[Provta(Uns)]],0)</f>
        <v>0</v>
      </c>
      <c r="M3601" s="7">
        <v>0</v>
      </c>
      <c r="N3601" s="7">
        <v>0</v>
      </c>
      <c r="O3601" s="7">
        <f>IFERROR(VLOOKUP(SiscoTable[[#This Row],[Código]],Hoja2!A:B,2,0)*SiscoTable[[#This Row],[Stock_actual]],0)</f>
        <v>0</v>
      </c>
      <c r="P3601" s="6" t="s">
        <v>7</v>
      </c>
      <c r="Q3601" s="7">
        <v>0</v>
      </c>
      <c r="R3601" s="7">
        <v>0</v>
      </c>
      <c r="S3601" s="7" t="s">
        <v>11926</v>
      </c>
      <c r="BI3601"/>
      <c r="BJ3601"/>
    </row>
    <row r="3602" spans="2:62" x14ac:dyDescent="0.4">
      <c r="B3602" s="1">
        <v>17518</v>
      </c>
      <c r="C3602" s="6" t="s">
        <v>30</v>
      </c>
      <c r="D3602" s="6" t="s">
        <v>8</v>
      </c>
      <c r="E3602" s="6" t="s">
        <v>8482</v>
      </c>
      <c r="F3602" s="6" t="s">
        <v>9030</v>
      </c>
      <c r="G3602" s="6" t="s">
        <v>9299</v>
      </c>
      <c r="H3602" s="6" t="s">
        <v>9318</v>
      </c>
      <c r="I3602" s="6" t="s">
        <v>9389</v>
      </c>
      <c r="J3602" s="6" t="s">
        <v>5</v>
      </c>
      <c r="K3602" s="7">
        <v>2.5</v>
      </c>
      <c r="L3602" s="7">
        <f>IFERROR(VLOOKUP(SiscoTable[[#This Row],[Código]],Hoja2!A:B,2,0)*SiscoTable[[#This Row],[Provta(Uns)]],0)</f>
        <v>46.150000000000006</v>
      </c>
      <c r="M3602" s="7">
        <v>0</v>
      </c>
      <c r="N3602" s="7">
        <v>11</v>
      </c>
      <c r="O3602" s="7">
        <f>IFERROR(VLOOKUP(SiscoTable[[#This Row],[Código]],Hoja2!A:B,2,0)*SiscoTable[[#This Row],[Stock_actual]],0)</f>
        <v>203.06</v>
      </c>
      <c r="P3602" s="6" t="s">
        <v>130</v>
      </c>
      <c r="Q3602" s="7">
        <v>3</v>
      </c>
      <c r="R3602" s="7">
        <v>0</v>
      </c>
      <c r="S3602" s="7" t="s">
        <v>11926</v>
      </c>
      <c r="BI3602"/>
      <c r="BJ3602"/>
    </row>
    <row r="3603" spans="2:62" x14ac:dyDescent="0.4">
      <c r="B3603" s="1">
        <v>17519</v>
      </c>
      <c r="C3603" s="6" t="s">
        <v>8</v>
      </c>
      <c r="D3603" s="6" t="s">
        <v>8</v>
      </c>
      <c r="E3603" s="6" t="s">
        <v>8482</v>
      </c>
      <c r="F3603" s="6" t="s">
        <v>9030</v>
      </c>
      <c r="G3603" s="6" t="s">
        <v>9299</v>
      </c>
      <c r="H3603" s="6" t="s">
        <v>9318</v>
      </c>
      <c r="I3603" s="6" t="s">
        <v>9499</v>
      </c>
      <c r="J3603" s="6" t="s">
        <v>5</v>
      </c>
      <c r="K3603" s="7">
        <v>0</v>
      </c>
      <c r="L3603" s="7">
        <f>IFERROR(VLOOKUP(SiscoTable[[#This Row],[Código]],Hoja2!A:B,2,0)*SiscoTable[[#This Row],[Provta(Uns)]],0)</f>
        <v>0</v>
      </c>
      <c r="M3603" s="7">
        <v>0</v>
      </c>
      <c r="N3603" s="7">
        <v>0</v>
      </c>
      <c r="O3603" s="7">
        <f>IFERROR(VLOOKUP(SiscoTable[[#This Row],[Código]],Hoja2!A:B,2,0)*SiscoTable[[#This Row],[Stock_actual]],0)</f>
        <v>0</v>
      </c>
      <c r="P3603" s="6" t="s">
        <v>7</v>
      </c>
      <c r="Q3603" s="7">
        <v>0</v>
      </c>
      <c r="R3603" s="7">
        <v>0</v>
      </c>
      <c r="S3603" s="7" t="s">
        <v>11926</v>
      </c>
      <c r="BI3603"/>
      <c r="BJ3603"/>
    </row>
    <row r="3604" spans="2:62" x14ac:dyDescent="0.4">
      <c r="B3604" s="1">
        <v>17520</v>
      </c>
      <c r="C3604" s="6" t="s">
        <v>25</v>
      </c>
      <c r="D3604" s="6" t="s">
        <v>25</v>
      </c>
      <c r="E3604" s="6" t="s">
        <v>3268</v>
      </c>
      <c r="F3604" s="6" t="s">
        <v>61</v>
      </c>
      <c r="G3604" s="6" t="s">
        <v>8157</v>
      </c>
      <c r="H3604" s="6" t="s">
        <v>8161</v>
      </c>
      <c r="I3604" s="6" t="s">
        <v>8160</v>
      </c>
      <c r="J3604" s="6" t="s">
        <v>5</v>
      </c>
      <c r="K3604" s="7">
        <v>290.17</v>
      </c>
      <c r="L3604" s="7">
        <f>IFERROR(VLOOKUP(SiscoTable[[#This Row],[Código]],Hoja2!A:B,2,0)*SiscoTable[[#This Row],[Provta(Uns)]],0)</f>
        <v>928.5440000000001</v>
      </c>
      <c r="M3604" s="7">
        <v>0</v>
      </c>
      <c r="N3604" s="7">
        <v>379</v>
      </c>
      <c r="O3604" s="7">
        <f>IFERROR(VLOOKUP(SiscoTable[[#This Row],[Código]],Hoja2!A:B,2,0)*SiscoTable[[#This Row],[Stock_actual]],0)</f>
        <v>1212.8</v>
      </c>
      <c r="P3604" s="6" t="s">
        <v>132</v>
      </c>
      <c r="Q3604" s="7">
        <v>319</v>
      </c>
      <c r="R3604" s="7">
        <v>0</v>
      </c>
      <c r="S3604" s="7" t="s">
        <v>11928</v>
      </c>
      <c r="BI3604"/>
      <c r="BJ3604"/>
    </row>
    <row r="3605" spans="2:62" x14ac:dyDescent="0.4">
      <c r="B3605" s="1">
        <v>17521</v>
      </c>
      <c r="C3605" s="6" t="s">
        <v>25</v>
      </c>
      <c r="D3605" s="6" t="s">
        <v>25</v>
      </c>
      <c r="E3605" s="6" t="s">
        <v>3268</v>
      </c>
      <c r="F3605" s="6" t="s">
        <v>61</v>
      </c>
      <c r="G3605" s="6" t="s">
        <v>8157</v>
      </c>
      <c r="H3605" s="6" t="s">
        <v>8161</v>
      </c>
      <c r="I3605" s="6" t="s">
        <v>8162</v>
      </c>
      <c r="J3605" s="6" t="s">
        <v>5</v>
      </c>
      <c r="K3605" s="7">
        <v>99.17</v>
      </c>
      <c r="L3605" s="7">
        <f>IFERROR(VLOOKUP(SiscoTable[[#This Row],[Código]],Hoja2!A:B,2,0)*SiscoTable[[#This Row],[Provta(Uns)]],0)</f>
        <v>317.34400000000005</v>
      </c>
      <c r="M3605" s="7">
        <v>0</v>
      </c>
      <c r="N3605" s="7">
        <v>146</v>
      </c>
      <c r="O3605" s="7">
        <f>IFERROR(VLOOKUP(SiscoTable[[#This Row],[Código]],Hoja2!A:B,2,0)*SiscoTable[[#This Row],[Stock_actual]],0)</f>
        <v>467.20000000000005</v>
      </c>
      <c r="P3605" s="6" t="s">
        <v>485</v>
      </c>
      <c r="Q3605" s="7">
        <v>109</v>
      </c>
      <c r="R3605" s="7">
        <v>0</v>
      </c>
      <c r="S3605" s="7" t="s">
        <v>11928</v>
      </c>
      <c r="BI3605"/>
      <c r="BJ3605"/>
    </row>
    <row r="3606" spans="2:62" x14ac:dyDescent="0.4">
      <c r="B3606" s="1">
        <v>17522</v>
      </c>
      <c r="C3606" s="6" t="s">
        <v>25</v>
      </c>
      <c r="D3606" s="6" t="s">
        <v>25</v>
      </c>
      <c r="E3606" s="6" t="s">
        <v>3268</v>
      </c>
      <c r="F3606" s="6" t="s">
        <v>61</v>
      </c>
      <c r="G3606" s="6" t="s">
        <v>8157</v>
      </c>
      <c r="H3606" s="6" t="s">
        <v>8161</v>
      </c>
      <c r="I3606" s="6" t="s">
        <v>8163</v>
      </c>
      <c r="J3606" s="6" t="s">
        <v>5</v>
      </c>
      <c r="K3606" s="7">
        <v>151.16999999999999</v>
      </c>
      <c r="L3606" s="7">
        <f>IFERROR(VLOOKUP(SiscoTable[[#This Row],[Código]],Hoja2!A:B,2,0)*SiscoTable[[#This Row],[Provta(Uns)]],0)</f>
        <v>483.74399999999997</v>
      </c>
      <c r="M3606" s="7">
        <v>0</v>
      </c>
      <c r="N3606" s="7">
        <v>319</v>
      </c>
      <c r="O3606" s="7">
        <f>IFERROR(VLOOKUP(SiscoTable[[#This Row],[Código]],Hoja2!A:B,2,0)*SiscoTable[[#This Row],[Stock_actual]],0)</f>
        <v>1020.8000000000001</v>
      </c>
      <c r="P3606" s="6" t="s">
        <v>610</v>
      </c>
      <c r="Q3606" s="7">
        <v>166</v>
      </c>
      <c r="R3606" s="7">
        <v>0</v>
      </c>
      <c r="S3606" s="7" t="s">
        <v>11928</v>
      </c>
      <c r="BI3606"/>
      <c r="BJ3606"/>
    </row>
    <row r="3607" spans="2:62" x14ac:dyDescent="0.4">
      <c r="B3607" s="1">
        <v>17523</v>
      </c>
      <c r="C3607" s="6" t="s">
        <v>8</v>
      </c>
      <c r="D3607" s="6" t="s">
        <v>8</v>
      </c>
      <c r="E3607" s="6" t="s">
        <v>8482</v>
      </c>
      <c r="F3607" s="6" t="s">
        <v>9030</v>
      </c>
      <c r="G3607" s="6" t="s">
        <v>9299</v>
      </c>
      <c r="H3607" s="6" t="s">
        <v>9318</v>
      </c>
      <c r="I3607" s="6" t="s">
        <v>9500</v>
      </c>
      <c r="J3607" s="6" t="s">
        <v>5</v>
      </c>
      <c r="K3607" s="7">
        <v>0</v>
      </c>
      <c r="L3607" s="7">
        <f>IFERROR(VLOOKUP(SiscoTable[[#This Row],[Código]],Hoja2!A:B,2,0)*SiscoTable[[#This Row],[Provta(Uns)]],0)</f>
        <v>0</v>
      </c>
      <c r="M3607" s="7">
        <v>0</v>
      </c>
      <c r="N3607" s="7">
        <v>0</v>
      </c>
      <c r="O3607" s="7">
        <f>IFERROR(VLOOKUP(SiscoTable[[#This Row],[Código]],Hoja2!A:B,2,0)*SiscoTable[[#This Row],[Stock_actual]],0)</f>
        <v>0</v>
      </c>
      <c r="P3607" s="6" t="s">
        <v>7</v>
      </c>
      <c r="Q3607" s="7">
        <v>0</v>
      </c>
      <c r="R3607" s="7">
        <v>0</v>
      </c>
      <c r="S3607" s="7" t="s">
        <v>11926</v>
      </c>
      <c r="BI3607"/>
      <c r="BJ3607"/>
    </row>
    <row r="3608" spans="2:62" x14ac:dyDescent="0.4">
      <c r="B3608" s="1">
        <v>17524</v>
      </c>
      <c r="C3608" s="6" t="s">
        <v>30</v>
      </c>
      <c r="D3608" s="6" t="s">
        <v>30</v>
      </c>
      <c r="E3608" s="6" t="s">
        <v>3268</v>
      </c>
      <c r="F3608" s="6" t="s">
        <v>61</v>
      </c>
      <c r="G3608" s="6" t="s">
        <v>8157</v>
      </c>
      <c r="H3608" s="6" t="s">
        <v>8161</v>
      </c>
      <c r="I3608" s="6" t="s">
        <v>8184</v>
      </c>
      <c r="J3608" s="6" t="s">
        <v>5</v>
      </c>
      <c r="K3608" s="7">
        <v>32.83</v>
      </c>
      <c r="L3608" s="7">
        <f>IFERROR(VLOOKUP(SiscoTable[[#This Row],[Código]],Hoja2!A:B,2,0)*SiscoTable[[#This Row],[Provta(Uns)]],0)</f>
        <v>95.206999999999994</v>
      </c>
      <c r="M3608" s="7">
        <v>0</v>
      </c>
      <c r="N3608" s="7">
        <v>1</v>
      </c>
      <c r="O3608" s="7">
        <f>IFERROR(VLOOKUP(SiscoTable[[#This Row],[Código]],Hoja2!A:B,2,0)*SiscoTable[[#This Row],[Stock_actual]],0)</f>
        <v>2.9</v>
      </c>
      <c r="P3608" s="6" t="s">
        <v>24</v>
      </c>
      <c r="Q3608" s="7">
        <v>36</v>
      </c>
      <c r="R3608" s="7">
        <v>65.490000000000009</v>
      </c>
      <c r="S3608" s="7" t="s">
        <v>11928</v>
      </c>
      <c r="BI3608"/>
      <c r="BJ3608"/>
    </row>
    <row r="3609" spans="2:62" x14ac:dyDescent="0.4">
      <c r="B3609" s="1">
        <v>17525</v>
      </c>
      <c r="C3609" s="6" t="s">
        <v>30</v>
      </c>
      <c r="D3609" s="6" t="s">
        <v>25</v>
      </c>
      <c r="E3609" s="6" t="s">
        <v>3268</v>
      </c>
      <c r="F3609" s="6" t="s">
        <v>61</v>
      </c>
      <c r="G3609" s="6" t="s">
        <v>8157</v>
      </c>
      <c r="H3609" s="6" t="s">
        <v>8161</v>
      </c>
      <c r="I3609" s="6" t="s">
        <v>8185</v>
      </c>
      <c r="J3609" s="6" t="s">
        <v>5</v>
      </c>
      <c r="K3609" s="7">
        <v>38.17</v>
      </c>
      <c r="L3609" s="7">
        <f>IFERROR(VLOOKUP(SiscoTable[[#This Row],[Código]],Hoja2!A:B,2,0)*SiscoTable[[#This Row],[Provta(Uns)]],0)</f>
        <v>122.14400000000001</v>
      </c>
      <c r="M3609" s="7">
        <v>0</v>
      </c>
      <c r="N3609" s="7">
        <v>62</v>
      </c>
      <c r="O3609" s="7">
        <f>IFERROR(VLOOKUP(SiscoTable[[#This Row],[Código]],Hoja2!A:B,2,0)*SiscoTable[[#This Row],[Stock_actual]],0)</f>
        <v>198.4</v>
      </c>
      <c r="P3609" s="6" t="s">
        <v>520</v>
      </c>
      <c r="Q3609" s="7">
        <v>42</v>
      </c>
      <c r="R3609" s="7">
        <v>0</v>
      </c>
      <c r="S3609" s="7" t="s">
        <v>11928</v>
      </c>
      <c r="BI3609"/>
      <c r="BJ3609"/>
    </row>
    <row r="3610" spans="2:62" x14ac:dyDescent="0.4">
      <c r="B3610" s="1">
        <v>17526</v>
      </c>
      <c r="C3610" s="6" t="s">
        <v>8</v>
      </c>
      <c r="D3610" s="6" t="s">
        <v>8</v>
      </c>
      <c r="E3610" s="6" t="s">
        <v>3268</v>
      </c>
      <c r="F3610" s="6" t="s">
        <v>61</v>
      </c>
      <c r="G3610" s="6" t="s">
        <v>8157</v>
      </c>
      <c r="H3610" s="6" t="s">
        <v>8161</v>
      </c>
      <c r="I3610" s="6" t="s">
        <v>8228</v>
      </c>
      <c r="J3610" s="6" t="s">
        <v>5</v>
      </c>
      <c r="K3610" s="7">
        <v>0</v>
      </c>
      <c r="L3610" s="7">
        <f>IFERROR(VLOOKUP(SiscoTable[[#This Row],[Código]],Hoja2!A:B,2,0)*SiscoTable[[#This Row],[Provta(Uns)]],0)</f>
        <v>0</v>
      </c>
      <c r="M3610" s="7">
        <v>0</v>
      </c>
      <c r="N3610" s="7">
        <v>0</v>
      </c>
      <c r="O3610" s="7">
        <f>IFERROR(VLOOKUP(SiscoTable[[#This Row],[Código]],Hoja2!A:B,2,0)*SiscoTable[[#This Row],[Stock_actual]],0)</f>
        <v>0</v>
      </c>
      <c r="P3610" s="6" t="s">
        <v>7</v>
      </c>
      <c r="Q3610" s="7">
        <v>0</v>
      </c>
      <c r="R3610" s="7">
        <v>0</v>
      </c>
      <c r="S3610" s="7" t="s">
        <v>11928</v>
      </c>
      <c r="BI3610"/>
      <c r="BJ3610"/>
    </row>
    <row r="3611" spans="2:62" x14ac:dyDescent="0.4">
      <c r="B3611" s="1">
        <v>17527</v>
      </c>
      <c r="C3611" s="6" t="s">
        <v>8</v>
      </c>
      <c r="D3611" s="6" t="s">
        <v>30</v>
      </c>
      <c r="E3611" s="6" t="s">
        <v>3268</v>
      </c>
      <c r="F3611" s="6" t="s">
        <v>61</v>
      </c>
      <c r="G3611" s="6" t="s">
        <v>8157</v>
      </c>
      <c r="H3611" s="6" t="s">
        <v>8161</v>
      </c>
      <c r="I3611" s="6" t="s">
        <v>8229</v>
      </c>
      <c r="J3611" s="6" t="s">
        <v>5</v>
      </c>
      <c r="K3611" s="7">
        <v>16</v>
      </c>
      <c r="L3611" s="7">
        <f>IFERROR(VLOOKUP(SiscoTable[[#This Row],[Código]],Hoja2!A:B,2,0)*SiscoTable[[#This Row],[Provta(Uns)]],0)</f>
        <v>38.4</v>
      </c>
      <c r="M3611" s="7">
        <v>120</v>
      </c>
      <c r="N3611" s="7">
        <v>0</v>
      </c>
      <c r="O3611" s="7">
        <f>IFERROR(VLOOKUP(SiscoTable[[#This Row],[Código]],Hoja2!A:B,2,0)*SiscoTable[[#This Row],[Stock_actual]],0)</f>
        <v>0</v>
      </c>
      <c r="P3611" s="6" t="s">
        <v>7</v>
      </c>
      <c r="Q3611" s="7">
        <v>17</v>
      </c>
      <c r="R3611" s="7">
        <v>0</v>
      </c>
      <c r="S3611" s="7" t="s">
        <v>11928</v>
      </c>
      <c r="BI3611"/>
      <c r="BJ3611"/>
    </row>
    <row r="3612" spans="2:62" x14ac:dyDescent="0.4">
      <c r="B3612" s="1">
        <v>17528</v>
      </c>
      <c r="C3612" s="6" t="s">
        <v>25</v>
      </c>
      <c r="D3612" s="6" t="s">
        <v>25</v>
      </c>
      <c r="E3612" s="6" t="s">
        <v>3268</v>
      </c>
      <c r="F3612" s="6" t="s">
        <v>3269</v>
      </c>
      <c r="G3612" s="6" t="s">
        <v>3479</v>
      </c>
      <c r="H3612" s="6" t="s">
        <v>3498</v>
      </c>
      <c r="I3612" s="6" t="s">
        <v>3499</v>
      </c>
      <c r="J3612" s="6" t="s">
        <v>5</v>
      </c>
      <c r="K3612" s="7">
        <v>229.83</v>
      </c>
      <c r="L3612" s="7">
        <f>IFERROR(VLOOKUP(SiscoTable[[#This Row],[Código]],Hoja2!A:B,2,0)*SiscoTable[[#This Row],[Provta(Uns)]],0)</f>
        <v>804.40500000000009</v>
      </c>
      <c r="M3612" s="7">
        <v>0</v>
      </c>
      <c r="N3612" s="7">
        <v>33</v>
      </c>
      <c r="O3612" s="7">
        <f>IFERROR(VLOOKUP(SiscoTable[[#This Row],[Código]],Hoja2!A:B,2,0)*SiscoTable[[#This Row],[Stock_actual]],0)</f>
        <v>115.5</v>
      </c>
      <c r="P3612" s="6" t="s">
        <v>107</v>
      </c>
      <c r="Q3612" s="7">
        <v>253</v>
      </c>
      <c r="R3612" s="7">
        <v>457.24</v>
      </c>
      <c r="S3612" s="7" t="s">
        <v>11928</v>
      </c>
      <c r="BI3612"/>
      <c r="BJ3612"/>
    </row>
    <row r="3613" spans="2:62" x14ac:dyDescent="0.4">
      <c r="B3613" s="1">
        <v>17530</v>
      </c>
      <c r="C3613" s="6" t="s">
        <v>25</v>
      </c>
      <c r="D3613" s="6" t="s">
        <v>25</v>
      </c>
      <c r="E3613" s="6" t="s">
        <v>3268</v>
      </c>
      <c r="F3613" s="6" t="s">
        <v>3269</v>
      </c>
      <c r="G3613" s="6" t="s">
        <v>3479</v>
      </c>
      <c r="H3613" s="6" t="s">
        <v>3498</v>
      </c>
      <c r="I3613" s="6" t="s">
        <v>3500</v>
      </c>
      <c r="J3613" s="6" t="s">
        <v>5</v>
      </c>
      <c r="K3613" s="7">
        <v>25</v>
      </c>
      <c r="L3613" s="7">
        <f>IFERROR(VLOOKUP(SiscoTable[[#This Row],[Código]],Hoja2!A:B,2,0)*SiscoTable[[#This Row],[Provta(Uns)]],0)</f>
        <v>87.5</v>
      </c>
      <c r="M3613" s="7">
        <v>0</v>
      </c>
      <c r="N3613" s="7">
        <v>0</v>
      </c>
      <c r="O3613" s="7">
        <f>IFERROR(VLOOKUP(SiscoTable[[#This Row],[Código]],Hoja2!A:B,2,0)*SiscoTable[[#This Row],[Stock_actual]],0)</f>
        <v>0</v>
      </c>
      <c r="P3613" s="6" t="s">
        <v>7</v>
      </c>
      <c r="Q3613" s="7">
        <v>27</v>
      </c>
      <c r="R3613" s="7">
        <v>49.8</v>
      </c>
      <c r="S3613" s="7" t="s">
        <v>11928</v>
      </c>
      <c r="BI3613"/>
      <c r="BJ3613"/>
    </row>
    <row r="3614" spans="2:62" x14ac:dyDescent="0.4">
      <c r="B3614" s="1">
        <v>17531</v>
      </c>
      <c r="C3614" s="6" t="s">
        <v>25</v>
      </c>
      <c r="D3614" s="6" t="s">
        <v>25</v>
      </c>
      <c r="E3614" s="6" t="s">
        <v>3268</v>
      </c>
      <c r="F3614" s="6" t="s">
        <v>3269</v>
      </c>
      <c r="G3614" s="6" t="s">
        <v>3479</v>
      </c>
      <c r="H3614" s="6" t="s">
        <v>3498</v>
      </c>
      <c r="I3614" s="6" t="s">
        <v>3497</v>
      </c>
      <c r="J3614" s="6" t="s">
        <v>5</v>
      </c>
      <c r="K3614" s="7">
        <v>135.33000000000001</v>
      </c>
      <c r="L3614" s="7">
        <f>IFERROR(VLOOKUP(SiscoTable[[#This Row],[Código]],Hoja2!A:B,2,0)*SiscoTable[[#This Row],[Provta(Uns)]],0)</f>
        <v>473.65500000000003</v>
      </c>
      <c r="M3614" s="7">
        <v>0</v>
      </c>
      <c r="N3614" s="7">
        <v>161</v>
      </c>
      <c r="O3614" s="7">
        <f>IFERROR(VLOOKUP(SiscoTable[[#This Row],[Código]],Hoja2!A:B,2,0)*SiscoTable[[#This Row],[Stock_actual]],0)</f>
        <v>563.5</v>
      </c>
      <c r="P3614" s="6" t="s">
        <v>115</v>
      </c>
      <c r="Q3614" s="7">
        <v>149</v>
      </c>
      <c r="R3614" s="7">
        <v>0</v>
      </c>
      <c r="S3614" s="7" t="s">
        <v>11928</v>
      </c>
      <c r="BI3614"/>
      <c r="BJ3614"/>
    </row>
    <row r="3615" spans="2:62" x14ac:dyDescent="0.4">
      <c r="B3615" s="1">
        <v>17533</v>
      </c>
      <c r="C3615" s="6" t="s">
        <v>25</v>
      </c>
      <c r="D3615" s="6" t="s">
        <v>25</v>
      </c>
      <c r="E3615" s="6" t="s">
        <v>3268</v>
      </c>
      <c r="F3615" s="6" t="s">
        <v>3269</v>
      </c>
      <c r="G3615" s="6" t="s">
        <v>3479</v>
      </c>
      <c r="H3615" s="6" t="s">
        <v>3498</v>
      </c>
      <c r="I3615" s="6" t="s">
        <v>3501</v>
      </c>
      <c r="J3615" s="6" t="s">
        <v>5</v>
      </c>
      <c r="K3615" s="7">
        <v>99.33</v>
      </c>
      <c r="L3615" s="7">
        <f>IFERROR(VLOOKUP(SiscoTable[[#This Row],[Código]],Hoja2!A:B,2,0)*SiscoTable[[#This Row],[Provta(Uns)]],0)</f>
        <v>347.65499999999997</v>
      </c>
      <c r="M3615" s="7">
        <v>0</v>
      </c>
      <c r="N3615" s="7">
        <v>192</v>
      </c>
      <c r="O3615" s="7">
        <f>IFERROR(VLOOKUP(SiscoTable[[#This Row],[Código]],Hoja2!A:B,2,0)*SiscoTable[[#This Row],[Stock_actual]],0)</f>
        <v>672</v>
      </c>
      <c r="P3615" s="6" t="s">
        <v>770</v>
      </c>
      <c r="Q3615" s="7">
        <v>109</v>
      </c>
      <c r="R3615" s="7">
        <v>0</v>
      </c>
      <c r="S3615" s="7" t="s">
        <v>11928</v>
      </c>
      <c r="BI3615"/>
      <c r="BJ3615"/>
    </row>
    <row r="3616" spans="2:62" x14ac:dyDescent="0.4">
      <c r="B3616" s="1">
        <v>17538</v>
      </c>
      <c r="C3616" s="6" t="s">
        <v>8</v>
      </c>
      <c r="D3616" s="6" t="s">
        <v>8</v>
      </c>
      <c r="E3616" s="6" t="s">
        <v>8482</v>
      </c>
      <c r="F3616" s="6" t="s">
        <v>10720</v>
      </c>
      <c r="G3616" s="6" t="s">
        <v>11322</v>
      </c>
      <c r="H3616" s="6" t="s">
        <v>9039</v>
      </c>
      <c r="I3616" s="6" t="s">
        <v>11386</v>
      </c>
      <c r="J3616" s="6" t="s">
        <v>5</v>
      </c>
      <c r="K3616" s="7">
        <v>0</v>
      </c>
      <c r="L3616" s="7">
        <f>IFERROR(VLOOKUP(SiscoTable[[#This Row],[Código]],Hoja2!A:B,2,0)*SiscoTable[[#This Row],[Provta(Uns)]],0)</f>
        <v>0</v>
      </c>
      <c r="M3616" s="7">
        <v>0</v>
      </c>
      <c r="N3616" s="7">
        <v>0</v>
      </c>
      <c r="O3616" s="7">
        <f>IFERROR(VLOOKUP(SiscoTable[[#This Row],[Código]],Hoja2!A:B,2,0)*SiscoTable[[#This Row],[Stock_actual]],0)</f>
        <v>0</v>
      </c>
      <c r="P3616" s="6" t="s">
        <v>7</v>
      </c>
      <c r="Q3616" s="7">
        <v>0</v>
      </c>
      <c r="R3616" s="7">
        <v>0</v>
      </c>
      <c r="S3616" s="7" t="s">
        <v>11926</v>
      </c>
      <c r="BI3616"/>
      <c r="BJ3616"/>
    </row>
    <row r="3617" spans="2:62" x14ac:dyDescent="0.4">
      <c r="B3617" s="1">
        <v>17539</v>
      </c>
      <c r="C3617" s="6" t="s">
        <v>8</v>
      </c>
      <c r="D3617" s="6" t="s">
        <v>8</v>
      </c>
      <c r="E3617" s="6" t="s">
        <v>3268</v>
      </c>
      <c r="F3617" s="6" t="s">
        <v>61</v>
      </c>
      <c r="G3617" s="6" t="s">
        <v>8157</v>
      </c>
      <c r="H3617" s="6" t="s">
        <v>8161</v>
      </c>
      <c r="I3617" s="6" t="s">
        <v>8230</v>
      </c>
      <c r="J3617" s="6" t="s">
        <v>5</v>
      </c>
      <c r="K3617" s="7">
        <v>0</v>
      </c>
      <c r="L3617" s="7">
        <f>IFERROR(VLOOKUP(SiscoTable[[#This Row],[Código]],Hoja2!A:B,2,0)*SiscoTable[[#This Row],[Provta(Uns)]],0)</f>
        <v>0</v>
      </c>
      <c r="M3617" s="7">
        <v>0</v>
      </c>
      <c r="N3617" s="7">
        <v>0</v>
      </c>
      <c r="O3617" s="7">
        <f>IFERROR(VLOOKUP(SiscoTable[[#This Row],[Código]],Hoja2!A:B,2,0)*SiscoTable[[#This Row],[Stock_actual]],0)</f>
        <v>0</v>
      </c>
      <c r="P3617" s="6" t="s">
        <v>7</v>
      </c>
      <c r="Q3617" s="7">
        <v>0</v>
      </c>
      <c r="R3617" s="7">
        <v>0</v>
      </c>
      <c r="S3617" s="7" t="s">
        <v>11928</v>
      </c>
      <c r="BI3617"/>
      <c r="BJ3617"/>
    </row>
    <row r="3618" spans="2:62" x14ac:dyDescent="0.4">
      <c r="B3618" s="1">
        <v>17540</v>
      </c>
      <c r="C3618" s="6" t="s">
        <v>30</v>
      </c>
      <c r="D3618" s="6" t="s">
        <v>25</v>
      </c>
      <c r="E3618" s="6" t="s">
        <v>3268</v>
      </c>
      <c r="F3618" s="6" t="s">
        <v>61</v>
      </c>
      <c r="G3618" s="6" t="s">
        <v>8157</v>
      </c>
      <c r="H3618" s="6" t="s">
        <v>8161</v>
      </c>
      <c r="I3618" s="6" t="s">
        <v>8186</v>
      </c>
      <c r="J3618" s="6" t="s">
        <v>5</v>
      </c>
      <c r="K3618" s="7">
        <v>54.17</v>
      </c>
      <c r="L3618" s="7">
        <f>IFERROR(VLOOKUP(SiscoTable[[#This Row],[Código]],Hoja2!A:B,2,0)*SiscoTable[[#This Row],[Provta(Uns)]],0)</f>
        <v>173.34400000000002</v>
      </c>
      <c r="M3618" s="7">
        <v>0</v>
      </c>
      <c r="N3618" s="7">
        <v>110</v>
      </c>
      <c r="O3618" s="7">
        <f>IFERROR(VLOOKUP(SiscoTable[[#This Row],[Código]],Hoja2!A:B,2,0)*SiscoTable[[#This Row],[Stock_actual]],0)</f>
        <v>352</v>
      </c>
      <c r="P3618" s="6" t="s">
        <v>320</v>
      </c>
      <c r="Q3618" s="7">
        <v>60</v>
      </c>
      <c r="R3618" s="7">
        <v>0</v>
      </c>
      <c r="S3618" s="7" t="s">
        <v>11928</v>
      </c>
      <c r="BI3618"/>
      <c r="BJ3618"/>
    </row>
    <row r="3619" spans="2:62" x14ac:dyDescent="0.4">
      <c r="B3619" s="1">
        <v>17541</v>
      </c>
      <c r="C3619" s="6" t="s">
        <v>30</v>
      </c>
      <c r="D3619" s="6" t="s">
        <v>30</v>
      </c>
      <c r="E3619" s="6" t="s">
        <v>3268</v>
      </c>
      <c r="F3619" s="6" t="s">
        <v>61</v>
      </c>
      <c r="G3619" s="6" t="s">
        <v>8157</v>
      </c>
      <c r="H3619" s="6" t="s">
        <v>8161</v>
      </c>
      <c r="I3619" s="6" t="s">
        <v>8187</v>
      </c>
      <c r="J3619" s="6" t="s">
        <v>5</v>
      </c>
      <c r="K3619" s="7">
        <v>8.83</v>
      </c>
      <c r="L3619" s="7">
        <f>IFERROR(VLOOKUP(SiscoTable[[#This Row],[Código]],Hoja2!A:B,2,0)*SiscoTable[[#This Row],[Provta(Uns)]],0)</f>
        <v>54.746000000000002</v>
      </c>
      <c r="M3619" s="7">
        <v>160</v>
      </c>
      <c r="N3619" s="7">
        <v>0</v>
      </c>
      <c r="O3619" s="7">
        <f>IFERROR(VLOOKUP(SiscoTable[[#This Row],[Código]],Hoja2!A:B,2,0)*SiscoTable[[#This Row],[Stock_actual]],0)</f>
        <v>0</v>
      </c>
      <c r="P3619" s="6" t="s">
        <v>7</v>
      </c>
      <c r="Q3619" s="7">
        <v>10</v>
      </c>
      <c r="R3619" s="7">
        <v>0</v>
      </c>
      <c r="S3619" s="7" t="s">
        <v>11928</v>
      </c>
      <c r="BI3619"/>
      <c r="BJ3619"/>
    </row>
    <row r="3620" spans="2:62" x14ac:dyDescent="0.4">
      <c r="B3620" s="1">
        <v>17542</v>
      </c>
      <c r="C3620" s="6" t="s">
        <v>30</v>
      </c>
      <c r="D3620" s="6" t="s">
        <v>30</v>
      </c>
      <c r="E3620" s="6" t="s">
        <v>3268</v>
      </c>
      <c r="F3620" s="6" t="s">
        <v>61</v>
      </c>
      <c r="G3620" s="6" t="s">
        <v>8157</v>
      </c>
      <c r="H3620" s="6" t="s">
        <v>8161</v>
      </c>
      <c r="I3620" s="6" t="s">
        <v>8188</v>
      </c>
      <c r="J3620" s="6" t="s">
        <v>5</v>
      </c>
      <c r="K3620" s="7">
        <v>31.5</v>
      </c>
      <c r="L3620" s="7">
        <f>IFERROR(VLOOKUP(SiscoTable[[#This Row],[Código]],Hoja2!A:B,2,0)*SiscoTable[[#This Row],[Provta(Uns)]],0)</f>
        <v>100.80000000000001</v>
      </c>
      <c r="M3620" s="7">
        <v>0</v>
      </c>
      <c r="N3620" s="7">
        <v>130</v>
      </c>
      <c r="O3620" s="7">
        <f>IFERROR(VLOOKUP(SiscoTable[[#This Row],[Código]],Hoja2!A:B,2,0)*SiscoTable[[#This Row],[Stock_actual]],0)</f>
        <v>416</v>
      </c>
      <c r="P3620" s="6" t="s">
        <v>318</v>
      </c>
      <c r="Q3620" s="7">
        <v>35</v>
      </c>
      <c r="R3620" s="7">
        <v>0</v>
      </c>
      <c r="S3620" s="7" t="s">
        <v>11928</v>
      </c>
      <c r="BI3620"/>
      <c r="BJ3620"/>
    </row>
    <row r="3621" spans="2:62" x14ac:dyDescent="0.4">
      <c r="B3621" s="1">
        <v>17543</v>
      </c>
      <c r="C3621" s="6" t="s">
        <v>25</v>
      </c>
      <c r="D3621" s="6" t="s">
        <v>25</v>
      </c>
      <c r="E3621" s="6" t="s">
        <v>3268</v>
      </c>
      <c r="F3621" s="6" t="s">
        <v>61</v>
      </c>
      <c r="G3621" s="6" t="s">
        <v>8157</v>
      </c>
      <c r="H3621" s="6" t="s">
        <v>8161</v>
      </c>
      <c r="I3621" s="6" t="s">
        <v>8164</v>
      </c>
      <c r="J3621" s="6" t="s">
        <v>5</v>
      </c>
      <c r="K3621" s="7">
        <v>64.17</v>
      </c>
      <c r="L3621" s="7">
        <f>IFERROR(VLOOKUP(SiscoTable[[#This Row],[Código]],Hoja2!A:B,2,0)*SiscoTable[[#This Row],[Provta(Uns)]],0)</f>
        <v>231.012</v>
      </c>
      <c r="M3621" s="7">
        <v>0</v>
      </c>
      <c r="N3621" s="7">
        <v>100</v>
      </c>
      <c r="O3621" s="7">
        <f>IFERROR(VLOOKUP(SiscoTable[[#This Row],[Código]],Hoja2!A:B,2,0)*SiscoTable[[#This Row],[Stock_actual]],0)</f>
        <v>360</v>
      </c>
      <c r="P3621" s="6" t="s">
        <v>581</v>
      </c>
      <c r="Q3621" s="7">
        <v>71</v>
      </c>
      <c r="R3621" s="7">
        <v>0</v>
      </c>
      <c r="S3621" s="7" t="s">
        <v>11928</v>
      </c>
      <c r="BI3621"/>
      <c r="BJ3621"/>
    </row>
    <row r="3622" spans="2:62" x14ac:dyDescent="0.4">
      <c r="B3622" s="1">
        <v>17544</v>
      </c>
      <c r="C3622" s="6" t="s">
        <v>8</v>
      </c>
      <c r="D3622" s="6" t="s">
        <v>8</v>
      </c>
      <c r="E3622" s="6" t="s">
        <v>8482</v>
      </c>
      <c r="F3622" s="6" t="s">
        <v>8641</v>
      </c>
      <c r="G3622" s="6" t="s">
        <v>8936</v>
      </c>
      <c r="H3622" s="6" t="s">
        <v>8956</v>
      </c>
      <c r="I3622" s="6" t="s">
        <v>8955</v>
      </c>
      <c r="J3622" s="6" t="s">
        <v>5</v>
      </c>
      <c r="K3622" s="7">
        <v>0</v>
      </c>
      <c r="L3622" s="7">
        <f>IFERROR(VLOOKUP(SiscoTable[[#This Row],[Código]],Hoja2!A:B,2,0)*SiscoTable[[#This Row],[Provta(Uns)]],0)</f>
        <v>0</v>
      </c>
      <c r="M3622" s="7">
        <v>0</v>
      </c>
      <c r="N3622" s="7">
        <v>0</v>
      </c>
      <c r="O3622" s="7">
        <f>IFERROR(VLOOKUP(SiscoTable[[#This Row],[Código]],Hoja2!A:B,2,0)*SiscoTable[[#This Row],[Stock_actual]],0)</f>
        <v>0</v>
      </c>
      <c r="P3622" s="6" t="s">
        <v>7</v>
      </c>
      <c r="Q3622" s="7">
        <v>0</v>
      </c>
      <c r="R3622" s="7">
        <v>0</v>
      </c>
      <c r="S3622" s="7" t="s">
        <v>11926</v>
      </c>
      <c r="BI3622"/>
      <c r="BJ3622"/>
    </row>
    <row r="3623" spans="2:62" x14ac:dyDescent="0.4">
      <c r="B3623" s="1">
        <v>17546</v>
      </c>
      <c r="C3623" s="6" t="s">
        <v>8</v>
      </c>
      <c r="D3623" s="6" t="s">
        <v>8</v>
      </c>
      <c r="E3623" s="6" t="s">
        <v>8482</v>
      </c>
      <c r="F3623" s="6" t="s">
        <v>8641</v>
      </c>
      <c r="G3623" s="6" t="s">
        <v>8936</v>
      </c>
      <c r="H3623" s="6" t="s">
        <v>8956</v>
      </c>
      <c r="I3623" s="6" t="s">
        <v>8957</v>
      </c>
      <c r="J3623" s="6" t="s">
        <v>5</v>
      </c>
      <c r="K3623" s="7">
        <v>0</v>
      </c>
      <c r="L3623" s="7">
        <f>IFERROR(VLOOKUP(SiscoTable[[#This Row],[Código]],Hoja2!A:B,2,0)*SiscoTable[[#This Row],[Provta(Uns)]],0)</f>
        <v>0</v>
      </c>
      <c r="M3623" s="7">
        <v>0</v>
      </c>
      <c r="N3623" s="7">
        <v>0</v>
      </c>
      <c r="O3623" s="7">
        <f>IFERROR(VLOOKUP(SiscoTable[[#This Row],[Código]],Hoja2!A:B,2,0)*SiscoTable[[#This Row],[Stock_actual]],0)</f>
        <v>0</v>
      </c>
      <c r="P3623" s="6" t="s">
        <v>7</v>
      </c>
      <c r="Q3623" s="7">
        <v>0</v>
      </c>
      <c r="R3623" s="7">
        <v>0</v>
      </c>
      <c r="S3623" s="7" t="s">
        <v>11926</v>
      </c>
      <c r="BI3623"/>
      <c r="BJ3623"/>
    </row>
    <row r="3624" spans="2:62" x14ac:dyDescent="0.4">
      <c r="B3624" s="1">
        <v>17547</v>
      </c>
      <c r="C3624" s="6" t="s">
        <v>8</v>
      </c>
      <c r="D3624" s="6" t="s">
        <v>8</v>
      </c>
      <c r="E3624" s="6" t="s">
        <v>8482</v>
      </c>
      <c r="F3624" s="6" t="s">
        <v>8641</v>
      </c>
      <c r="G3624" s="6" t="s">
        <v>8936</v>
      </c>
      <c r="H3624" s="6" t="s">
        <v>8956</v>
      </c>
      <c r="I3624" s="6" t="s">
        <v>8958</v>
      </c>
      <c r="J3624" s="6" t="s">
        <v>5</v>
      </c>
      <c r="K3624" s="7">
        <v>0</v>
      </c>
      <c r="L3624" s="7">
        <f>IFERROR(VLOOKUP(SiscoTable[[#This Row],[Código]],Hoja2!A:B,2,0)*SiscoTable[[#This Row],[Provta(Uns)]],0)</f>
        <v>0</v>
      </c>
      <c r="M3624" s="7">
        <v>0</v>
      </c>
      <c r="N3624" s="7">
        <v>0</v>
      </c>
      <c r="O3624" s="7">
        <f>IFERROR(VLOOKUP(SiscoTable[[#This Row],[Código]],Hoja2!A:B,2,0)*SiscoTable[[#This Row],[Stock_actual]],0)</f>
        <v>0</v>
      </c>
      <c r="P3624" s="6" t="s">
        <v>7</v>
      </c>
      <c r="Q3624" s="7">
        <v>0</v>
      </c>
      <c r="R3624" s="7">
        <v>0</v>
      </c>
      <c r="S3624" s="7" t="s">
        <v>11926</v>
      </c>
      <c r="BI3624"/>
      <c r="BJ3624"/>
    </row>
    <row r="3625" spans="2:62" x14ac:dyDescent="0.4">
      <c r="B3625" s="1">
        <v>17548</v>
      </c>
      <c r="C3625" s="6" t="s">
        <v>8</v>
      </c>
      <c r="D3625" s="6" t="s">
        <v>8</v>
      </c>
      <c r="E3625" s="6" t="s">
        <v>8482</v>
      </c>
      <c r="F3625" s="6" t="s">
        <v>8641</v>
      </c>
      <c r="G3625" s="6" t="s">
        <v>8936</v>
      </c>
      <c r="H3625" s="6" t="s">
        <v>8956</v>
      </c>
      <c r="I3625" s="6" t="s">
        <v>8959</v>
      </c>
      <c r="J3625" s="6" t="s">
        <v>5</v>
      </c>
      <c r="K3625" s="7">
        <v>0</v>
      </c>
      <c r="L3625" s="7">
        <f>IFERROR(VLOOKUP(SiscoTable[[#This Row],[Código]],Hoja2!A:B,2,0)*SiscoTable[[#This Row],[Provta(Uns)]],0)</f>
        <v>0</v>
      </c>
      <c r="M3625" s="7">
        <v>0</v>
      </c>
      <c r="N3625" s="7">
        <v>0</v>
      </c>
      <c r="O3625" s="7">
        <f>IFERROR(VLOOKUP(SiscoTable[[#This Row],[Código]],Hoja2!A:B,2,0)*SiscoTable[[#This Row],[Stock_actual]],0)</f>
        <v>0</v>
      </c>
      <c r="P3625" s="6" t="s">
        <v>7</v>
      </c>
      <c r="Q3625" s="7">
        <v>0</v>
      </c>
      <c r="R3625" s="7">
        <v>0</v>
      </c>
      <c r="S3625" s="7" t="s">
        <v>11926</v>
      </c>
      <c r="BI3625"/>
      <c r="BJ3625"/>
    </row>
    <row r="3626" spans="2:62" x14ac:dyDescent="0.4">
      <c r="B3626" s="1">
        <v>17549</v>
      </c>
      <c r="C3626" s="6" t="s">
        <v>8</v>
      </c>
      <c r="D3626" s="6" t="s">
        <v>8</v>
      </c>
      <c r="E3626" s="6" t="s">
        <v>8482</v>
      </c>
      <c r="F3626" s="6" t="s">
        <v>8641</v>
      </c>
      <c r="G3626" s="6" t="s">
        <v>8936</v>
      </c>
      <c r="H3626" s="6" t="s">
        <v>8956</v>
      </c>
      <c r="I3626" s="6" t="s">
        <v>8960</v>
      </c>
      <c r="J3626" s="6" t="s">
        <v>5</v>
      </c>
      <c r="K3626" s="7">
        <v>0</v>
      </c>
      <c r="L3626" s="7">
        <f>IFERROR(VLOOKUP(SiscoTable[[#This Row],[Código]],Hoja2!A:B,2,0)*SiscoTable[[#This Row],[Provta(Uns)]],0)</f>
        <v>0</v>
      </c>
      <c r="M3626" s="7">
        <v>0</v>
      </c>
      <c r="N3626" s="7">
        <v>0</v>
      </c>
      <c r="O3626" s="7">
        <f>IFERROR(VLOOKUP(SiscoTable[[#This Row],[Código]],Hoja2!A:B,2,0)*SiscoTable[[#This Row],[Stock_actual]],0)</f>
        <v>0</v>
      </c>
      <c r="P3626" s="6" t="s">
        <v>7</v>
      </c>
      <c r="Q3626" s="7">
        <v>0</v>
      </c>
      <c r="R3626" s="7">
        <v>0</v>
      </c>
      <c r="S3626" s="7" t="s">
        <v>11926</v>
      </c>
      <c r="BI3626"/>
      <c r="BJ3626"/>
    </row>
    <row r="3627" spans="2:62" x14ac:dyDescent="0.4">
      <c r="B3627" s="1">
        <v>17550</v>
      </c>
      <c r="C3627" s="6" t="s">
        <v>30</v>
      </c>
      <c r="D3627" s="6" t="s">
        <v>8</v>
      </c>
      <c r="E3627" s="6" t="s">
        <v>3268</v>
      </c>
      <c r="F3627" s="6" t="s">
        <v>7197</v>
      </c>
      <c r="G3627" s="6" t="s">
        <v>7388</v>
      </c>
      <c r="H3627" s="6" t="s">
        <v>3563</v>
      </c>
      <c r="I3627" s="6" t="s">
        <v>7431</v>
      </c>
      <c r="J3627" s="6" t="s">
        <v>5</v>
      </c>
      <c r="K3627" s="7">
        <v>3.83</v>
      </c>
      <c r="L3627" s="7">
        <f>IFERROR(VLOOKUP(SiscoTable[[#This Row],[Código]],Hoja2!A:B,2,0)*SiscoTable[[#This Row],[Provta(Uns)]],0)</f>
        <v>97.665000000000006</v>
      </c>
      <c r="M3627" s="7">
        <v>0</v>
      </c>
      <c r="N3627" s="7">
        <v>0</v>
      </c>
      <c r="O3627" s="7">
        <f>IFERROR(VLOOKUP(SiscoTable[[#This Row],[Código]],Hoja2!A:B,2,0)*SiscoTable[[#This Row],[Stock_actual]],0)</f>
        <v>0</v>
      </c>
      <c r="P3627" s="6" t="s">
        <v>7</v>
      </c>
      <c r="Q3627" s="7">
        <v>4</v>
      </c>
      <c r="R3627" s="7">
        <v>7.8000000000000007</v>
      </c>
      <c r="S3627" s="7" t="s">
        <v>11928</v>
      </c>
      <c r="BI3627"/>
      <c r="BJ3627"/>
    </row>
    <row r="3628" spans="2:62" x14ac:dyDescent="0.4">
      <c r="B3628" s="1">
        <v>17551</v>
      </c>
      <c r="C3628" s="6" t="s">
        <v>30</v>
      </c>
      <c r="D3628" s="6" t="s">
        <v>30</v>
      </c>
      <c r="E3628" s="6" t="s">
        <v>8482</v>
      </c>
      <c r="F3628" s="6" t="s">
        <v>9030</v>
      </c>
      <c r="G3628" s="6" t="s">
        <v>10068</v>
      </c>
      <c r="H3628" s="6" t="s">
        <v>10070</v>
      </c>
      <c r="I3628" s="6" t="s">
        <v>10096</v>
      </c>
      <c r="J3628" s="6" t="s">
        <v>5</v>
      </c>
      <c r="K3628" s="7">
        <v>4.5</v>
      </c>
      <c r="L3628" s="7">
        <f>IFERROR(VLOOKUP(SiscoTable[[#This Row],[Código]],Hoja2!A:B,2,0)*SiscoTable[[#This Row],[Provta(Uns)]],0)</f>
        <v>55.35</v>
      </c>
      <c r="M3628" s="7">
        <v>0</v>
      </c>
      <c r="N3628" s="7">
        <v>21</v>
      </c>
      <c r="O3628" s="7">
        <f>IFERROR(VLOOKUP(SiscoTable[[#This Row],[Código]],Hoja2!A:B,2,0)*SiscoTable[[#This Row],[Stock_actual]],0)</f>
        <v>258.3</v>
      </c>
      <c r="P3628" s="6" t="s">
        <v>3766</v>
      </c>
      <c r="Q3628" s="7">
        <v>5</v>
      </c>
      <c r="R3628" s="7">
        <v>0</v>
      </c>
      <c r="S3628" s="7" t="s">
        <v>11926</v>
      </c>
      <c r="BI3628"/>
      <c r="BJ3628"/>
    </row>
    <row r="3629" spans="2:62" x14ac:dyDescent="0.4">
      <c r="B3629" s="1">
        <v>17552</v>
      </c>
      <c r="C3629" s="6" t="s">
        <v>30</v>
      </c>
      <c r="D3629" s="6" t="s">
        <v>8</v>
      </c>
      <c r="E3629" s="6" t="s">
        <v>8482</v>
      </c>
      <c r="F3629" s="6" t="s">
        <v>9030</v>
      </c>
      <c r="G3629" s="6" t="s">
        <v>10068</v>
      </c>
      <c r="H3629" s="6" t="s">
        <v>10070</v>
      </c>
      <c r="I3629" s="6" t="s">
        <v>10097</v>
      </c>
      <c r="J3629" s="6" t="s">
        <v>5</v>
      </c>
      <c r="K3629" s="7">
        <v>4</v>
      </c>
      <c r="L3629" s="7">
        <f>IFERROR(VLOOKUP(SiscoTable[[#This Row],[Código]],Hoja2!A:B,2,0)*SiscoTable[[#This Row],[Provta(Uns)]],0)</f>
        <v>43.2</v>
      </c>
      <c r="M3629" s="7">
        <v>0</v>
      </c>
      <c r="N3629" s="7">
        <v>24</v>
      </c>
      <c r="O3629" s="7">
        <f>IFERROR(VLOOKUP(SiscoTable[[#This Row],[Código]],Hoja2!A:B,2,0)*SiscoTable[[#This Row],[Stock_actual]],0)</f>
        <v>259.20000000000005</v>
      </c>
      <c r="P3629" s="6" t="s">
        <v>1014</v>
      </c>
      <c r="Q3629" s="7">
        <v>4</v>
      </c>
      <c r="R3629" s="7">
        <v>0</v>
      </c>
      <c r="S3629" s="7" t="s">
        <v>11926</v>
      </c>
      <c r="BI3629"/>
      <c r="BJ3629"/>
    </row>
    <row r="3630" spans="2:62" x14ac:dyDescent="0.4">
      <c r="B3630" s="1">
        <v>17553</v>
      </c>
      <c r="C3630" s="6" t="s">
        <v>30</v>
      </c>
      <c r="D3630" s="6" t="s">
        <v>8</v>
      </c>
      <c r="E3630" s="6" t="s">
        <v>8482</v>
      </c>
      <c r="F3630" s="6" t="s">
        <v>9030</v>
      </c>
      <c r="G3630" s="6" t="s">
        <v>10068</v>
      </c>
      <c r="H3630" s="6" t="s">
        <v>10070</v>
      </c>
      <c r="I3630" s="6" t="s">
        <v>10098</v>
      </c>
      <c r="J3630" s="6" t="s">
        <v>5</v>
      </c>
      <c r="K3630" s="7">
        <v>4.5</v>
      </c>
      <c r="L3630" s="7">
        <f>IFERROR(VLOOKUP(SiscoTable[[#This Row],[Código]],Hoja2!A:B,2,0)*SiscoTable[[#This Row],[Provta(Uns)]],0)</f>
        <v>88.2</v>
      </c>
      <c r="M3630" s="7">
        <v>0</v>
      </c>
      <c r="N3630" s="7">
        <v>8</v>
      </c>
      <c r="O3630" s="7">
        <f>IFERROR(VLOOKUP(SiscoTable[[#This Row],[Código]],Hoja2!A:B,2,0)*SiscoTable[[#This Row],[Stock_actual]],0)</f>
        <v>156.80000000000001</v>
      </c>
      <c r="P3630" s="6" t="s">
        <v>512</v>
      </c>
      <c r="Q3630" s="7">
        <v>5</v>
      </c>
      <c r="R3630" s="7">
        <v>0</v>
      </c>
      <c r="S3630" s="7" t="s">
        <v>11926</v>
      </c>
      <c r="BI3630"/>
      <c r="BJ3630"/>
    </row>
    <row r="3631" spans="2:62" x14ac:dyDescent="0.4">
      <c r="B3631" s="1">
        <v>17554</v>
      </c>
      <c r="C3631" s="6" t="s">
        <v>8</v>
      </c>
      <c r="D3631" s="6" t="s">
        <v>8</v>
      </c>
      <c r="E3631" s="6" t="s">
        <v>8482</v>
      </c>
      <c r="F3631" s="6" t="s">
        <v>8641</v>
      </c>
      <c r="G3631" s="6" t="s">
        <v>8936</v>
      </c>
      <c r="H3631" s="6" t="s">
        <v>8956</v>
      </c>
      <c r="I3631" s="6" t="s">
        <v>8961</v>
      </c>
      <c r="J3631" s="6" t="s">
        <v>5</v>
      </c>
      <c r="K3631" s="7">
        <v>0</v>
      </c>
      <c r="L3631" s="7">
        <f>IFERROR(VLOOKUP(SiscoTable[[#This Row],[Código]],Hoja2!A:B,2,0)*SiscoTable[[#This Row],[Provta(Uns)]],0)</f>
        <v>0</v>
      </c>
      <c r="M3631" s="7">
        <v>0</v>
      </c>
      <c r="N3631" s="7">
        <v>0</v>
      </c>
      <c r="O3631" s="7">
        <f>IFERROR(VLOOKUP(SiscoTable[[#This Row],[Código]],Hoja2!A:B,2,0)*SiscoTable[[#This Row],[Stock_actual]],0)</f>
        <v>0</v>
      </c>
      <c r="P3631" s="6" t="s">
        <v>7</v>
      </c>
      <c r="Q3631" s="7">
        <v>0</v>
      </c>
      <c r="R3631" s="7">
        <v>0</v>
      </c>
      <c r="S3631" s="7" t="s">
        <v>11926</v>
      </c>
      <c r="BI3631"/>
      <c r="BJ3631"/>
    </row>
    <row r="3632" spans="2:62" x14ac:dyDescent="0.4">
      <c r="B3632" s="1">
        <v>17555</v>
      </c>
      <c r="C3632" s="6" t="s">
        <v>30</v>
      </c>
      <c r="D3632" s="6" t="s">
        <v>8</v>
      </c>
      <c r="E3632" s="6" t="s">
        <v>8482</v>
      </c>
      <c r="F3632" s="6" t="s">
        <v>9030</v>
      </c>
      <c r="G3632" s="6" t="s">
        <v>10068</v>
      </c>
      <c r="H3632" s="6" t="s">
        <v>10070</v>
      </c>
      <c r="I3632" s="6" t="s">
        <v>10099</v>
      </c>
      <c r="J3632" s="6" t="s">
        <v>5</v>
      </c>
      <c r="K3632" s="7">
        <v>4.33</v>
      </c>
      <c r="L3632" s="7">
        <f>IFERROR(VLOOKUP(SiscoTable[[#This Row],[Código]],Hoja2!A:B,2,0)*SiscoTable[[#This Row],[Provta(Uns)]],0)</f>
        <v>85.301000000000002</v>
      </c>
      <c r="M3632" s="7">
        <v>0</v>
      </c>
      <c r="N3632" s="7">
        <v>22</v>
      </c>
      <c r="O3632" s="7">
        <f>IFERROR(VLOOKUP(SiscoTable[[#This Row],[Código]],Hoja2!A:B,2,0)*SiscoTable[[#This Row],[Stock_actual]],0)</f>
        <v>433.4</v>
      </c>
      <c r="P3632" s="6" t="s">
        <v>4589</v>
      </c>
      <c r="Q3632" s="7">
        <v>5</v>
      </c>
      <c r="R3632" s="7">
        <v>0</v>
      </c>
      <c r="S3632" s="7" t="s">
        <v>11926</v>
      </c>
      <c r="BI3632"/>
      <c r="BJ3632"/>
    </row>
    <row r="3633" spans="2:62" x14ac:dyDescent="0.4">
      <c r="B3633" s="1">
        <v>17556</v>
      </c>
      <c r="C3633" s="6" t="s">
        <v>25</v>
      </c>
      <c r="D3633" s="6" t="s">
        <v>30</v>
      </c>
      <c r="E3633" s="6" t="s">
        <v>8482</v>
      </c>
      <c r="F3633" s="6" t="s">
        <v>9030</v>
      </c>
      <c r="G3633" s="6" t="s">
        <v>10068</v>
      </c>
      <c r="H3633" s="6" t="s">
        <v>10070</v>
      </c>
      <c r="I3633" s="6" t="s">
        <v>10069</v>
      </c>
      <c r="J3633" s="6" t="s">
        <v>5</v>
      </c>
      <c r="K3633" s="7">
        <v>12.5</v>
      </c>
      <c r="L3633" s="7">
        <f>IFERROR(VLOOKUP(SiscoTable[[#This Row],[Código]],Hoja2!A:B,2,0)*SiscoTable[[#This Row],[Provta(Uns)]],0)</f>
        <v>306.25</v>
      </c>
      <c r="M3633" s="7">
        <v>0</v>
      </c>
      <c r="N3633" s="7">
        <v>39</v>
      </c>
      <c r="O3633" s="7">
        <f>IFERROR(VLOOKUP(SiscoTable[[#This Row],[Código]],Hoja2!A:B,2,0)*SiscoTable[[#This Row],[Stock_actual]],0)</f>
        <v>955.5</v>
      </c>
      <c r="P3633" s="6" t="s">
        <v>3306</v>
      </c>
      <c r="Q3633" s="7">
        <v>14</v>
      </c>
      <c r="R3633" s="7">
        <v>0</v>
      </c>
      <c r="S3633" s="7" t="s">
        <v>11926</v>
      </c>
      <c r="BI3633"/>
      <c r="BJ3633"/>
    </row>
    <row r="3634" spans="2:62" x14ac:dyDescent="0.4">
      <c r="B3634" s="1">
        <v>17558</v>
      </c>
      <c r="C3634" s="6" t="s">
        <v>25</v>
      </c>
      <c r="D3634" s="6" t="s">
        <v>25</v>
      </c>
      <c r="E3634" s="6" t="s">
        <v>8482</v>
      </c>
      <c r="F3634" s="6" t="s">
        <v>9030</v>
      </c>
      <c r="G3634" s="6" t="s">
        <v>10068</v>
      </c>
      <c r="H3634" s="6" t="s">
        <v>10070</v>
      </c>
      <c r="I3634" s="6" t="s">
        <v>10071</v>
      </c>
      <c r="J3634" s="6" t="s">
        <v>5</v>
      </c>
      <c r="K3634" s="7">
        <v>69</v>
      </c>
      <c r="L3634" s="7">
        <f>IFERROR(VLOOKUP(SiscoTable[[#This Row],[Código]],Hoja2!A:B,2,0)*SiscoTable[[#This Row],[Provta(Uns)]],0)</f>
        <v>262.2</v>
      </c>
      <c r="M3634" s="7">
        <v>0</v>
      </c>
      <c r="N3634" s="7">
        <v>206</v>
      </c>
      <c r="O3634" s="7">
        <f>IFERROR(VLOOKUP(SiscoTable[[#This Row],[Código]],Hoja2!A:B,2,0)*SiscoTable[[#This Row],[Stock_actual]],0)</f>
        <v>782.8</v>
      </c>
      <c r="P3634" s="6" t="s">
        <v>983</v>
      </c>
      <c r="Q3634" s="7">
        <v>76</v>
      </c>
      <c r="R3634" s="7">
        <v>0</v>
      </c>
      <c r="S3634" s="7" t="s">
        <v>11926</v>
      </c>
      <c r="BI3634"/>
      <c r="BJ3634"/>
    </row>
    <row r="3635" spans="2:62" x14ac:dyDescent="0.4">
      <c r="B3635" s="1">
        <v>17559</v>
      </c>
      <c r="C3635" s="6" t="s">
        <v>25</v>
      </c>
      <c r="D3635" s="6" t="s">
        <v>25</v>
      </c>
      <c r="E3635" s="6" t="s">
        <v>8482</v>
      </c>
      <c r="F3635" s="6" t="s">
        <v>9030</v>
      </c>
      <c r="G3635" s="6" t="s">
        <v>10068</v>
      </c>
      <c r="H3635" s="6" t="s">
        <v>10070</v>
      </c>
      <c r="I3635" s="6" t="s">
        <v>10072</v>
      </c>
      <c r="J3635" s="6" t="s">
        <v>5</v>
      </c>
      <c r="K3635" s="7">
        <v>90.33</v>
      </c>
      <c r="L3635" s="7">
        <f>IFERROR(VLOOKUP(SiscoTable[[#This Row],[Código]],Hoja2!A:B,2,0)*SiscoTable[[#This Row],[Provta(Uns)]],0)</f>
        <v>343.25399999999996</v>
      </c>
      <c r="M3635" s="7">
        <v>0</v>
      </c>
      <c r="N3635" s="7">
        <v>119</v>
      </c>
      <c r="O3635" s="7">
        <f>IFERROR(VLOOKUP(SiscoTable[[#This Row],[Código]],Hoja2!A:B,2,0)*SiscoTable[[#This Row],[Stock_actual]],0)</f>
        <v>452.2</v>
      </c>
      <c r="P3635" s="6" t="s">
        <v>300</v>
      </c>
      <c r="Q3635" s="7">
        <v>99</v>
      </c>
      <c r="R3635" s="7">
        <v>0</v>
      </c>
      <c r="S3635" s="7" t="s">
        <v>11926</v>
      </c>
      <c r="BI3635"/>
      <c r="BJ3635"/>
    </row>
    <row r="3636" spans="2:62" x14ac:dyDescent="0.4">
      <c r="B3636" s="1">
        <v>17560</v>
      </c>
      <c r="C3636" s="6" t="s">
        <v>25</v>
      </c>
      <c r="D3636" s="6" t="s">
        <v>30</v>
      </c>
      <c r="E3636" s="6" t="s">
        <v>8482</v>
      </c>
      <c r="F3636" s="6" t="s">
        <v>9030</v>
      </c>
      <c r="G3636" s="6" t="s">
        <v>10068</v>
      </c>
      <c r="H3636" s="6" t="s">
        <v>10070</v>
      </c>
      <c r="I3636" s="6" t="s">
        <v>10073</v>
      </c>
      <c r="J3636" s="6" t="s">
        <v>5</v>
      </c>
      <c r="K3636" s="7">
        <v>9</v>
      </c>
      <c r="L3636" s="7">
        <f>IFERROR(VLOOKUP(SiscoTable[[#This Row],[Código]],Hoja2!A:B,2,0)*SiscoTable[[#This Row],[Provta(Uns)]],0)</f>
        <v>252</v>
      </c>
      <c r="M3636" s="7">
        <v>0</v>
      </c>
      <c r="N3636" s="7">
        <v>36</v>
      </c>
      <c r="O3636" s="7">
        <f>IFERROR(VLOOKUP(SiscoTable[[#This Row],[Código]],Hoja2!A:B,2,0)*SiscoTable[[#This Row],[Stock_actual]],0)</f>
        <v>1008</v>
      </c>
      <c r="P3636" s="6" t="s">
        <v>560</v>
      </c>
      <c r="Q3636" s="7">
        <v>10</v>
      </c>
      <c r="R3636" s="7">
        <v>0</v>
      </c>
      <c r="S3636" s="7" t="s">
        <v>11926</v>
      </c>
      <c r="BI3636"/>
      <c r="BJ3636"/>
    </row>
    <row r="3637" spans="2:62" x14ac:dyDescent="0.4">
      <c r="B3637" s="1">
        <v>17562</v>
      </c>
      <c r="C3637" s="6" t="s">
        <v>25</v>
      </c>
      <c r="D3637" s="6" t="s">
        <v>30</v>
      </c>
      <c r="E3637" s="6" t="s">
        <v>8482</v>
      </c>
      <c r="F3637" s="6" t="s">
        <v>9030</v>
      </c>
      <c r="G3637" s="6" t="s">
        <v>10068</v>
      </c>
      <c r="H3637" s="6" t="s">
        <v>10070</v>
      </c>
      <c r="I3637" s="6" t="s">
        <v>10074</v>
      </c>
      <c r="J3637" s="6" t="s">
        <v>5</v>
      </c>
      <c r="K3637" s="7">
        <v>5.83</v>
      </c>
      <c r="L3637" s="7">
        <f>IFERROR(VLOOKUP(SiscoTable[[#This Row],[Código]],Hoja2!A:B,2,0)*SiscoTable[[#This Row],[Provta(Uns)]],0)</f>
        <v>165.572</v>
      </c>
      <c r="M3637" s="7">
        <v>0</v>
      </c>
      <c r="N3637" s="7">
        <v>11</v>
      </c>
      <c r="O3637" s="7">
        <f>IFERROR(VLOOKUP(SiscoTable[[#This Row],[Código]],Hoja2!A:B,2,0)*SiscoTable[[#This Row],[Stock_actual]],0)</f>
        <v>312.39999999999998</v>
      </c>
      <c r="P3637" s="6" t="s">
        <v>1267</v>
      </c>
      <c r="Q3637" s="7">
        <v>6</v>
      </c>
      <c r="R3637" s="7">
        <v>0</v>
      </c>
      <c r="S3637" s="7" t="s">
        <v>11926</v>
      </c>
      <c r="BI3637"/>
      <c r="BJ3637"/>
    </row>
    <row r="3638" spans="2:62" x14ac:dyDescent="0.4">
      <c r="B3638" s="1">
        <v>17563</v>
      </c>
      <c r="C3638" s="6" t="s">
        <v>25</v>
      </c>
      <c r="D3638" s="6" t="s">
        <v>30</v>
      </c>
      <c r="E3638" s="6" t="s">
        <v>8482</v>
      </c>
      <c r="F3638" s="6" t="s">
        <v>9030</v>
      </c>
      <c r="G3638" s="6" t="s">
        <v>10068</v>
      </c>
      <c r="H3638" s="6" t="s">
        <v>10070</v>
      </c>
      <c r="I3638" s="6" t="s">
        <v>10075</v>
      </c>
      <c r="J3638" s="6" t="s">
        <v>5</v>
      </c>
      <c r="K3638" s="7">
        <v>7.17</v>
      </c>
      <c r="L3638" s="7">
        <f>IFERROR(VLOOKUP(SiscoTable[[#This Row],[Código]],Hoja2!A:B,2,0)*SiscoTable[[#This Row],[Provta(Uns)]],0)</f>
        <v>172.07999999999998</v>
      </c>
      <c r="M3638" s="7">
        <v>0</v>
      </c>
      <c r="N3638" s="7">
        <v>31</v>
      </c>
      <c r="O3638" s="7">
        <f>IFERROR(VLOOKUP(SiscoTable[[#This Row],[Código]],Hoja2!A:B,2,0)*SiscoTable[[#This Row],[Stock_actual]],0)</f>
        <v>744</v>
      </c>
      <c r="P3638" s="6" t="s">
        <v>1166</v>
      </c>
      <c r="Q3638" s="7">
        <v>8</v>
      </c>
      <c r="R3638" s="7">
        <v>0</v>
      </c>
      <c r="S3638" s="7" t="s">
        <v>11926</v>
      </c>
      <c r="BI3638"/>
      <c r="BJ3638"/>
    </row>
    <row r="3639" spans="2:62" x14ac:dyDescent="0.4">
      <c r="B3639" s="1">
        <v>17564</v>
      </c>
      <c r="C3639" s="6" t="s">
        <v>30</v>
      </c>
      <c r="D3639" s="6" t="s">
        <v>30</v>
      </c>
      <c r="E3639" s="6" t="s">
        <v>8482</v>
      </c>
      <c r="F3639" s="6" t="s">
        <v>9030</v>
      </c>
      <c r="G3639" s="6" t="s">
        <v>10068</v>
      </c>
      <c r="H3639" s="6" t="s">
        <v>10070</v>
      </c>
      <c r="I3639" s="6" t="s">
        <v>10100</v>
      </c>
      <c r="J3639" s="6" t="s">
        <v>5</v>
      </c>
      <c r="K3639" s="7">
        <v>13.67</v>
      </c>
      <c r="L3639" s="7">
        <f>IFERROR(VLOOKUP(SiscoTable[[#This Row],[Código]],Hoja2!A:B,2,0)*SiscoTable[[#This Row],[Provta(Uns)]],0)</f>
        <v>90.221999999999994</v>
      </c>
      <c r="M3639" s="7">
        <v>0</v>
      </c>
      <c r="N3639" s="7">
        <v>27</v>
      </c>
      <c r="O3639" s="7">
        <f>IFERROR(VLOOKUP(SiscoTable[[#This Row],[Código]],Hoja2!A:B,2,0)*SiscoTable[[#This Row],[Stock_actual]],0)</f>
        <v>178.2</v>
      </c>
      <c r="P3639" s="6" t="s">
        <v>326</v>
      </c>
      <c r="Q3639" s="7">
        <v>15</v>
      </c>
      <c r="R3639" s="7">
        <v>0</v>
      </c>
      <c r="S3639" s="7" t="s">
        <v>11926</v>
      </c>
      <c r="BI3639"/>
      <c r="BJ3639"/>
    </row>
    <row r="3640" spans="2:62" x14ac:dyDescent="0.4">
      <c r="B3640" s="1">
        <v>17565</v>
      </c>
      <c r="C3640" s="6" t="s">
        <v>25</v>
      </c>
      <c r="D3640" s="6" t="s">
        <v>25</v>
      </c>
      <c r="E3640" s="6" t="s">
        <v>8482</v>
      </c>
      <c r="F3640" s="6" t="s">
        <v>9030</v>
      </c>
      <c r="G3640" s="6" t="s">
        <v>10068</v>
      </c>
      <c r="H3640" s="6" t="s">
        <v>10070</v>
      </c>
      <c r="I3640" s="6" t="s">
        <v>10076</v>
      </c>
      <c r="J3640" s="6" t="s">
        <v>5</v>
      </c>
      <c r="K3640" s="7">
        <v>53.67</v>
      </c>
      <c r="L3640" s="7">
        <f>IFERROR(VLOOKUP(SiscoTable[[#This Row],[Código]],Hoja2!A:B,2,0)*SiscoTable[[#This Row],[Provta(Uns)]],0)</f>
        <v>354.22199999999998</v>
      </c>
      <c r="M3640" s="7">
        <v>0</v>
      </c>
      <c r="N3640" s="7">
        <v>120</v>
      </c>
      <c r="O3640" s="7">
        <f>IFERROR(VLOOKUP(SiscoTable[[#This Row],[Código]],Hoja2!A:B,2,0)*SiscoTable[[#This Row],[Stock_actual]],0)</f>
        <v>792</v>
      </c>
      <c r="P3640" s="6" t="s">
        <v>556</v>
      </c>
      <c r="Q3640" s="7">
        <v>59</v>
      </c>
      <c r="R3640" s="7">
        <v>0</v>
      </c>
      <c r="S3640" s="7" t="s">
        <v>11926</v>
      </c>
      <c r="BI3640"/>
      <c r="BJ3640"/>
    </row>
    <row r="3641" spans="2:62" x14ac:dyDescent="0.4">
      <c r="B3641" s="1">
        <v>17566</v>
      </c>
      <c r="C3641" s="6" t="s">
        <v>25</v>
      </c>
      <c r="D3641" s="6" t="s">
        <v>30</v>
      </c>
      <c r="E3641" s="6" t="s">
        <v>8482</v>
      </c>
      <c r="F3641" s="6" t="s">
        <v>9030</v>
      </c>
      <c r="G3641" s="6" t="s">
        <v>10068</v>
      </c>
      <c r="H3641" s="6" t="s">
        <v>10070</v>
      </c>
      <c r="I3641" s="6" t="s">
        <v>10077</v>
      </c>
      <c r="J3641" s="6" t="s">
        <v>5</v>
      </c>
      <c r="K3641" s="7">
        <v>20</v>
      </c>
      <c r="L3641" s="7">
        <f>IFERROR(VLOOKUP(SiscoTable[[#This Row],[Código]],Hoja2!A:B,2,0)*SiscoTable[[#This Row],[Provta(Uns)]],0)</f>
        <v>190</v>
      </c>
      <c r="M3641" s="7">
        <v>0</v>
      </c>
      <c r="N3641" s="7">
        <v>41</v>
      </c>
      <c r="O3641" s="7">
        <f>IFERROR(VLOOKUP(SiscoTable[[#This Row],[Código]],Hoja2!A:B,2,0)*SiscoTable[[#This Row],[Stock_actual]],0)</f>
        <v>389.5</v>
      </c>
      <c r="P3641" s="6" t="s">
        <v>1119</v>
      </c>
      <c r="Q3641" s="7">
        <v>22</v>
      </c>
      <c r="R3641" s="7">
        <v>0</v>
      </c>
      <c r="S3641" s="7" t="s">
        <v>11926</v>
      </c>
      <c r="BI3641"/>
      <c r="BJ3641"/>
    </row>
    <row r="3642" spans="2:62" x14ac:dyDescent="0.4">
      <c r="B3642" s="1">
        <v>17567</v>
      </c>
      <c r="C3642" s="6" t="s">
        <v>8</v>
      </c>
      <c r="D3642" s="6" t="s">
        <v>8</v>
      </c>
      <c r="E3642" s="6" t="s">
        <v>8482</v>
      </c>
      <c r="F3642" s="6" t="s">
        <v>9030</v>
      </c>
      <c r="G3642" s="6" t="s">
        <v>9031</v>
      </c>
      <c r="H3642" s="6" t="s">
        <v>9039</v>
      </c>
      <c r="I3642" s="6" t="s">
        <v>9038</v>
      </c>
      <c r="J3642" s="6" t="s">
        <v>5</v>
      </c>
      <c r="K3642" s="7">
        <v>0</v>
      </c>
      <c r="L3642" s="7">
        <f>IFERROR(VLOOKUP(SiscoTable[[#This Row],[Código]],Hoja2!A:B,2,0)*SiscoTable[[#This Row],[Provta(Uns)]],0)</f>
        <v>0</v>
      </c>
      <c r="M3642" s="7">
        <v>0</v>
      </c>
      <c r="N3642" s="7">
        <v>0</v>
      </c>
      <c r="O3642" s="7">
        <f>IFERROR(VLOOKUP(SiscoTable[[#This Row],[Código]],Hoja2!A:B,2,0)*SiscoTable[[#This Row],[Stock_actual]],0)</f>
        <v>0</v>
      </c>
      <c r="P3642" s="6" t="s">
        <v>7</v>
      </c>
      <c r="Q3642" s="7">
        <v>0</v>
      </c>
      <c r="R3642" s="7">
        <v>0</v>
      </c>
      <c r="S3642" s="7" t="s">
        <v>11926</v>
      </c>
      <c r="BI3642"/>
      <c r="BJ3642"/>
    </row>
    <row r="3643" spans="2:62" x14ac:dyDescent="0.4">
      <c r="B3643" s="1">
        <v>17568</v>
      </c>
      <c r="C3643" s="6" t="s">
        <v>30</v>
      </c>
      <c r="D3643" s="6" t="s">
        <v>8</v>
      </c>
      <c r="E3643" s="6" t="s">
        <v>8482</v>
      </c>
      <c r="F3643" s="6" t="s">
        <v>9030</v>
      </c>
      <c r="G3643" s="6" t="s">
        <v>10068</v>
      </c>
      <c r="H3643" s="6" t="s">
        <v>10070</v>
      </c>
      <c r="I3643" s="6" t="s">
        <v>10101</v>
      </c>
      <c r="J3643" s="6" t="s">
        <v>5</v>
      </c>
      <c r="K3643" s="7">
        <v>3.17</v>
      </c>
      <c r="L3643" s="7">
        <f>IFERROR(VLOOKUP(SiscoTable[[#This Row],[Código]],Hoja2!A:B,2,0)*SiscoTable[[#This Row],[Provta(Uns)]],0)</f>
        <v>82.102999999999994</v>
      </c>
      <c r="M3643" s="7">
        <v>0</v>
      </c>
      <c r="N3643" s="7">
        <v>3</v>
      </c>
      <c r="O3643" s="7">
        <f>IFERROR(VLOOKUP(SiscoTable[[#This Row],[Código]],Hoja2!A:B,2,0)*SiscoTable[[#This Row],[Stock_actual]],0)</f>
        <v>77.699999999999989</v>
      </c>
      <c r="P3643" s="6" t="s">
        <v>474</v>
      </c>
      <c r="Q3643" s="7">
        <v>4</v>
      </c>
      <c r="R3643" s="7">
        <v>6.57</v>
      </c>
      <c r="S3643" s="7" t="s">
        <v>11926</v>
      </c>
      <c r="BI3643"/>
      <c r="BJ3643"/>
    </row>
    <row r="3644" spans="2:62" x14ac:dyDescent="0.4">
      <c r="B3644" s="1">
        <v>17569</v>
      </c>
      <c r="C3644" s="6" t="s">
        <v>30</v>
      </c>
      <c r="D3644" s="6" t="s">
        <v>8</v>
      </c>
      <c r="E3644" s="6" t="s">
        <v>8482</v>
      </c>
      <c r="F3644" s="6" t="s">
        <v>9030</v>
      </c>
      <c r="G3644" s="6" t="s">
        <v>10068</v>
      </c>
      <c r="H3644" s="6" t="s">
        <v>10070</v>
      </c>
      <c r="I3644" s="6" t="s">
        <v>10102</v>
      </c>
      <c r="J3644" s="6" t="s">
        <v>5</v>
      </c>
      <c r="K3644" s="7">
        <v>1.17</v>
      </c>
      <c r="L3644" s="7">
        <f>IFERROR(VLOOKUP(SiscoTable[[#This Row],[Código]],Hoja2!A:B,2,0)*SiscoTable[[#This Row],[Provta(Uns)]],0)</f>
        <v>30.186</v>
      </c>
      <c r="M3644" s="7">
        <v>0</v>
      </c>
      <c r="N3644" s="7">
        <v>4</v>
      </c>
      <c r="O3644" s="7">
        <f>IFERROR(VLOOKUP(SiscoTable[[#This Row],[Código]],Hoja2!A:B,2,0)*SiscoTable[[#This Row],[Stock_actual]],0)</f>
        <v>103.2</v>
      </c>
      <c r="P3644" s="6" t="s">
        <v>1451</v>
      </c>
      <c r="Q3644" s="7">
        <v>1</v>
      </c>
      <c r="R3644" s="7">
        <v>0</v>
      </c>
      <c r="S3644" s="7" t="s">
        <v>11926</v>
      </c>
      <c r="BI3644"/>
      <c r="BJ3644"/>
    </row>
    <row r="3645" spans="2:62" x14ac:dyDescent="0.4">
      <c r="B3645" s="1">
        <v>17570</v>
      </c>
      <c r="C3645" s="6" t="s">
        <v>30</v>
      </c>
      <c r="D3645" s="6" t="s">
        <v>8</v>
      </c>
      <c r="E3645" s="6" t="s">
        <v>8482</v>
      </c>
      <c r="F3645" s="6" t="s">
        <v>9030</v>
      </c>
      <c r="G3645" s="6" t="s">
        <v>10068</v>
      </c>
      <c r="H3645" s="6" t="s">
        <v>10070</v>
      </c>
      <c r="I3645" s="6" t="s">
        <v>10103</v>
      </c>
      <c r="J3645" s="6" t="s">
        <v>5</v>
      </c>
      <c r="K3645" s="7">
        <v>6.17</v>
      </c>
      <c r="L3645" s="7">
        <f>IFERROR(VLOOKUP(SiscoTable[[#This Row],[Código]],Hoja2!A:B,2,0)*SiscoTable[[#This Row],[Provta(Uns)]],0)</f>
        <v>151.78200000000001</v>
      </c>
      <c r="M3645" s="7">
        <v>0</v>
      </c>
      <c r="N3645" s="7">
        <v>25</v>
      </c>
      <c r="O3645" s="7">
        <f>IFERROR(VLOOKUP(SiscoTable[[#This Row],[Código]],Hoja2!A:B,2,0)*SiscoTable[[#This Row],[Stock_actual]],0)</f>
        <v>615</v>
      </c>
      <c r="P3645" s="6" t="s">
        <v>507</v>
      </c>
      <c r="Q3645" s="7">
        <v>7</v>
      </c>
      <c r="R3645" s="7">
        <v>0</v>
      </c>
      <c r="S3645" s="7" t="s">
        <v>11926</v>
      </c>
      <c r="BI3645"/>
      <c r="BJ3645"/>
    </row>
    <row r="3646" spans="2:62" x14ac:dyDescent="0.4">
      <c r="B3646" s="1">
        <v>17571</v>
      </c>
      <c r="C3646" s="6" t="s">
        <v>25</v>
      </c>
      <c r="D3646" s="6" t="s">
        <v>25</v>
      </c>
      <c r="E3646" s="6" t="s">
        <v>8482</v>
      </c>
      <c r="F3646" s="6" t="s">
        <v>9030</v>
      </c>
      <c r="G3646" s="6" t="s">
        <v>10068</v>
      </c>
      <c r="H3646" s="6" t="s">
        <v>10070</v>
      </c>
      <c r="I3646" s="6" t="s">
        <v>10078</v>
      </c>
      <c r="J3646" s="6" t="s">
        <v>5</v>
      </c>
      <c r="K3646" s="7">
        <v>54.17</v>
      </c>
      <c r="L3646" s="7">
        <f>IFERROR(VLOOKUP(SiscoTable[[#This Row],[Código]],Hoja2!A:B,2,0)*SiscoTable[[#This Row],[Provta(Uns)]],0)</f>
        <v>297.935</v>
      </c>
      <c r="M3646" s="7">
        <v>0</v>
      </c>
      <c r="N3646" s="7">
        <v>131</v>
      </c>
      <c r="O3646" s="7">
        <f>IFERROR(VLOOKUP(SiscoTable[[#This Row],[Código]],Hoja2!A:B,2,0)*SiscoTable[[#This Row],[Stock_actual]],0)</f>
        <v>720.5</v>
      </c>
      <c r="P3646" s="6" t="s">
        <v>600</v>
      </c>
      <c r="Q3646" s="7">
        <v>60</v>
      </c>
      <c r="R3646" s="7">
        <v>0</v>
      </c>
      <c r="S3646" s="7" t="s">
        <v>11926</v>
      </c>
      <c r="BI3646"/>
      <c r="BJ3646"/>
    </row>
    <row r="3647" spans="2:62" x14ac:dyDescent="0.4">
      <c r="B3647" s="1">
        <v>17572</v>
      </c>
      <c r="C3647" s="6" t="s">
        <v>25</v>
      </c>
      <c r="D3647" s="6" t="s">
        <v>25</v>
      </c>
      <c r="E3647" s="6" t="s">
        <v>8482</v>
      </c>
      <c r="F3647" s="6" t="s">
        <v>9030</v>
      </c>
      <c r="G3647" s="6" t="s">
        <v>10068</v>
      </c>
      <c r="H3647" s="6" t="s">
        <v>10070</v>
      </c>
      <c r="I3647" s="6" t="s">
        <v>10079</v>
      </c>
      <c r="J3647" s="6" t="s">
        <v>5</v>
      </c>
      <c r="K3647" s="7">
        <v>25.33</v>
      </c>
      <c r="L3647" s="7">
        <f>IFERROR(VLOOKUP(SiscoTable[[#This Row],[Código]],Hoja2!A:B,2,0)*SiscoTable[[#This Row],[Provta(Uns)]],0)</f>
        <v>146.91399999999999</v>
      </c>
      <c r="M3647" s="7">
        <v>0</v>
      </c>
      <c r="N3647" s="7">
        <v>49</v>
      </c>
      <c r="O3647" s="7">
        <f>IFERROR(VLOOKUP(SiscoTable[[#This Row],[Código]],Hoja2!A:B,2,0)*SiscoTable[[#This Row],[Stock_actual]],0)</f>
        <v>284.2</v>
      </c>
      <c r="P3647" s="6" t="s">
        <v>770</v>
      </c>
      <c r="Q3647" s="7">
        <v>28</v>
      </c>
      <c r="R3647" s="7">
        <v>0</v>
      </c>
      <c r="S3647" s="7" t="s">
        <v>11926</v>
      </c>
      <c r="BI3647"/>
      <c r="BJ3647"/>
    </row>
    <row r="3648" spans="2:62" x14ac:dyDescent="0.4">
      <c r="B3648" s="1">
        <v>17573</v>
      </c>
      <c r="C3648" s="6" t="s">
        <v>30</v>
      </c>
      <c r="D3648" s="6" t="s">
        <v>30</v>
      </c>
      <c r="E3648" s="6" t="s">
        <v>8482</v>
      </c>
      <c r="F3648" s="6" t="s">
        <v>9030</v>
      </c>
      <c r="G3648" s="6" t="s">
        <v>10068</v>
      </c>
      <c r="H3648" s="6" t="s">
        <v>10070</v>
      </c>
      <c r="I3648" s="6" t="s">
        <v>10104</v>
      </c>
      <c r="J3648" s="6" t="s">
        <v>5</v>
      </c>
      <c r="K3648" s="7">
        <v>8.17</v>
      </c>
      <c r="L3648" s="7">
        <f>IFERROR(VLOOKUP(SiscoTable[[#This Row],[Código]],Hoja2!A:B,2,0)*SiscoTable[[#This Row],[Provta(Uns)]],0)</f>
        <v>49.019999999999996</v>
      </c>
      <c r="M3648" s="7">
        <v>0</v>
      </c>
      <c r="N3648" s="7">
        <v>0</v>
      </c>
      <c r="O3648" s="7">
        <f>IFERROR(VLOOKUP(SiscoTable[[#This Row],[Código]],Hoja2!A:B,2,0)*SiscoTable[[#This Row],[Stock_actual]],0)</f>
        <v>0</v>
      </c>
      <c r="P3648" s="6" t="s">
        <v>7</v>
      </c>
      <c r="Q3648" s="7">
        <v>9</v>
      </c>
      <c r="R3648" s="7">
        <v>16.200000000000003</v>
      </c>
      <c r="S3648" s="7" t="s">
        <v>11926</v>
      </c>
      <c r="BI3648"/>
      <c r="BJ3648"/>
    </row>
    <row r="3649" spans="2:62" x14ac:dyDescent="0.4">
      <c r="B3649" s="1">
        <v>17575</v>
      </c>
      <c r="C3649" s="6" t="s">
        <v>8</v>
      </c>
      <c r="D3649" s="6" t="s">
        <v>8</v>
      </c>
      <c r="E3649" s="6" t="s">
        <v>8482</v>
      </c>
      <c r="F3649" s="6" t="s">
        <v>8641</v>
      </c>
      <c r="G3649" s="6" t="s">
        <v>8756</v>
      </c>
      <c r="H3649" s="6" t="s">
        <v>8663</v>
      </c>
      <c r="I3649" s="6" t="s">
        <v>8803</v>
      </c>
      <c r="J3649" s="6" t="s">
        <v>5</v>
      </c>
      <c r="K3649" s="7">
        <v>0</v>
      </c>
      <c r="L3649" s="7">
        <f>IFERROR(VLOOKUP(SiscoTable[[#This Row],[Código]],Hoja2!A:B,2,0)*SiscoTable[[#This Row],[Provta(Uns)]],0)</f>
        <v>0</v>
      </c>
      <c r="M3649" s="7">
        <v>0</v>
      </c>
      <c r="N3649" s="7">
        <v>0</v>
      </c>
      <c r="O3649" s="7">
        <f>IFERROR(VLOOKUP(SiscoTable[[#This Row],[Código]],Hoja2!A:B,2,0)*SiscoTable[[#This Row],[Stock_actual]],0)</f>
        <v>0</v>
      </c>
      <c r="P3649" s="6" t="s">
        <v>7</v>
      </c>
      <c r="Q3649" s="7">
        <v>0</v>
      </c>
      <c r="R3649" s="7">
        <v>0</v>
      </c>
      <c r="S3649" s="7" t="s">
        <v>11926</v>
      </c>
      <c r="BI3649"/>
      <c r="BJ3649"/>
    </row>
    <row r="3650" spans="2:62" x14ac:dyDescent="0.4">
      <c r="B3650" s="1">
        <v>17576</v>
      </c>
      <c r="C3650" s="6" t="s">
        <v>8</v>
      </c>
      <c r="D3650" s="6" t="s">
        <v>8</v>
      </c>
      <c r="E3650" s="6" t="s">
        <v>8482</v>
      </c>
      <c r="F3650" s="6" t="s">
        <v>8641</v>
      </c>
      <c r="G3650" s="6" t="s">
        <v>8756</v>
      </c>
      <c r="H3650" s="6" t="s">
        <v>8663</v>
      </c>
      <c r="I3650" s="6" t="s">
        <v>8801</v>
      </c>
      <c r="J3650" s="6" t="s">
        <v>5</v>
      </c>
      <c r="K3650" s="7">
        <v>0</v>
      </c>
      <c r="L3650" s="7">
        <f>IFERROR(VLOOKUP(SiscoTable[[#This Row],[Código]],Hoja2!A:B,2,0)*SiscoTable[[#This Row],[Provta(Uns)]],0)</f>
        <v>0</v>
      </c>
      <c r="M3650" s="7">
        <v>0</v>
      </c>
      <c r="N3650" s="7">
        <v>0</v>
      </c>
      <c r="O3650" s="7">
        <f>IFERROR(VLOOKUP(SiscoTable[[#This Row],[Código]],Hoja2!A:B,2,0)*SiscoTable[[#This Row],[Stock_actual]],0)</f>
        <v>0</v>
      </c>
      <c r="P3650" s="6" t="s">
        <v>7</v>
      </c>
      <c r="Q3650" s="7">
        <v>0</v>
      </c>
      <c r="R3650" s="7">
        <v>0</v>
      </c>
      <c r="S3650" s="7" t="s">
        <v>11926</v>
      </c>
      <c r="BI3650"/>
      <c r="BJ3650"/>
    </row>
    <row r="3651" spans="2:62" x14ac:dyDescent="0.4">
      <c r="B3651" s="1">
        <v>17577</v>
      </c>
      <c r="C3651" s="6" t="s">
        <v>8</v>
      </c>
      <c r="D3651" s="6" t="s">
        <v>8</v>
      </c>
      <c r="E3651" s="6" t="s">
        <v>8482</v>
      </c>
      <c r="F3651" s="6" t="s">
        <v>8641</v>
      </c>
      <c r="G3651" s="6" t="s">
        <v>8756</v>
      </c>
      <c r="H3651" s="6" t="s">
        <v>8663</v>
      </c>
      <c r="I3651" s="6" t="s">
        <v>8802</v>
      </c>
      <c r="J3651" s="6" t="s">
        <v>5</v>
      </c>
      <c r="K3651" s="7">
        <v>0</v>
      </c>
      <c r="L3651" s="7">
        <f>IFERROR(VLOOKUP(SiscoTable[[#This Row],[Código]],Hoja2!A:B,2,0)*SiscoTable[[#This Row],[Provta(Uns)]],0)</f>
        <v>0</v>
      </c>
      <c r="M3651" s="7">
        <v>0</v>
      </c>
      <c r="N3651" s="7">
        <v>0</v>
      </c>
      <c r="O3651" s="7">
        <f>IFERROR(VLOOKUP(SiscoTable[[#This Row],[Código]],Hoja2!A:B,2,0)*SiscoTable[[#This Row],[Stock_actual]],0)</f>
        <v>0</v>
      </c>
      <c r="P3651" s="6" t="s">
        <v>7</v>
      </c>
      <c r="Q3651" s="7">
        <v>0</v>
      </c>
      <c r="R3651" s="7">
        <v>0</v>
      </c>
      <c r="S3651" s="7" t="s">
        <v>11926</v>
      </c>
      <c r="BI3651"/>
      <c r="BJ3651"/>
    </row>
    <row r="3652" spans="2:62" x14ac:dyDescent="0.4">
      <c r="B3652" s="1">
        <v>17578</v>
      </c>
      <c r="C3652" s="6" t="s">
        <v>25</v>
      </c>
      <c r="D3652" s="6" t="s">
        <v>25</v>
      </c>
      <c r="E3652" s="6" t="s">
        <v>8482</v>
      </c>
      <c r="F3652" s="6" t="s">
        <v>9030</v>
      </c>
      <c r="G3652" s="6" t="s">
        <v>10068</v>
      </c>
      <c r="H3652" s="6" t="s">
        <v>10070</v>
      </c>
      <c r="I3652" s="6" t="s">
        <v>10080</v>
      </c>
      <c r="J3652" s="6" t="s">
        <v>5</v>
      </c>
      <c r="K3652" s="7">
        <v>60</v>
      </c>
      <c r="L3652" s="7">
        <f>IFERROR(VLOOKUP(SiscoTable[[#This Row],[Código]],Hoja2!A:B,2,0)*SiscoTable[[#This Row],[Provta(Uns)]],0)</f>
        <v>552</v>
      </c>
      <c r="M3652" s="7">
        <v>0</v>
      </c>
      <c r="N3652" s="7">
        <v>191</v>
      </c>
      <c r="O3652" s="7">
        <f>IFERROR(VLOOKUP(SiscoTable[[#This Row],[Código]],Hoja2!A:B,2,0)*SiscoTable[[#This Row],[Stock_actual]],0)</f>
        <v>1757.1999999999998</v>
      </c>
      <c r="P3652" s="6" t="s">
        <v>623</v>
      </c>
      <c r="Q3652" s="7">
        <v>66</v>
      </c>
      <c r="R3652" s="7">
        <v>0</v>
      </c>
      <c r="S3652" s="7" t="s">
        <v>11926</v>
      </c>
      <c r="BI3652"/>
      <c r="BJ3652"/>
    </row>
    <row r="3653" spans="2:62" x14ac:dyDescent="0.4">
      <c r="B3653" s="1">
        <v>17579</v>
      </c>
      <c r="C3653" s="6" t="s">
        <v>8</v>
      </c>
      <c r="D3653" s="6" t="s">
        <v>8</v>
      </c>
      <c r="E3653" s="6" t="s">
        <v>8482</v>
      </c>
      <c r="F3653" s="6" t="s">
        <v>9030</v>
      </c>
      <c r="G3653" s="6" t="s">
        <v>9112</v>
      </c>
      <c r="H3653" s="6" t="s">
        <v>8663</v>
      </c>
      <c r="I3653" s="6" t="s">
        <v>9154</v>
      </c>
      <c r="J3653" s="6" t="s">
        <v>5</v>
      </c>
      <c r="K3653" s="7">
        <v>0</v>
      </c>
      <c r="L3653" s="7">
        <f>IFERROR(VLOOKUP(SiscoTable[[#This Row],[Código]],Hoja2!A:B,2,0)*SiscoTable[[#This Row],[Provta(Uns)]],0)</f>
        <v>0</v>
      </c>
      <c r="M3653" s="7">
        <v>0</v>
      </c>
      <c r="N3653" s="7">
        <v>0</v>
      </c>
      <c r="O3653" s="7">
        <f>IFERROR(VLOOKUP(SiscoTable[[#This Row],[Código]],Hoja2!A:B,2,0)*SiscoTable[[#This Row],[Stock_actual]],0)</f>
        <v>0</v>
      </c>
      <c r="P3653" s="6" t="s">
        <v>7</v>
      </c>
      <c r="Q3653" s="7">
        <v>0</v>
      </c>
      <c r="R3653" s="7">
        <v>0</v>
      </c>
      <c r="S3653" s="7" t="s">
        <v>11926</v>
      </c>
      <c r="BI3653"/>
      <c r="BJ3653"/>
    </row>
    <row r="3654" spans="2:62" x14ac:dyDescent="0.4">
      <c r="B3654" s="1">
        <v>17580</v>
      </c>
      <c r="C3654" s="6" t="s">
        <v>8</v>
      </c>
      <c r="D3654" s="6" t="s">
        <v>8</v>
      </c>
      <c r="E3654" s="6" t="s">
        <v>8482</v>
      </c>
      <c r="F3654" s="6" t="s">
        <v>9030</v>
      </c>
      <c r="G3654" s="6" t="s">
        <v>9112</v>
      </c>
      <c r="H3654" s="6" t="s">
        <v>8663</v>
      </c>
      <c r="I3654" s="6" t="s">
        <v>9155</v>
      </c>
      <c r="J3654" s="6" t="s">
        <v>5</v>
      </c>
      <c r="K3654" s="7">
        <v>0</v>
      </c>
      <c r="L3654" s="7">
        <f>IFERROR(VLOOKUP(SiscoTable[[#This Row],[Código]],Hoja2!A:B,2,0)*SiscoTable[[#This Row],[Provta(Uns)]],0)</f>
        <v>0</v>
      </c>
      <c r="M3654" s="7">
        <v>0</v>
      </c>
      <c r="N3654" s="7">
        <v>0</v>
      </c>
      <c r="O3654" s="7">
        <f>IFERROR(VLOOKUP(SiscoTable[[#This Row],[Código]],Hoja2!A:B,2,0)*SiscoTable[[#This Row],[Stock_actual]],0)</f>
        <v>0</v>
      </c>
      <c r="P3654" s="6" t="s">
        <v>7</v>
      </c>
      <c r="Q3654" s="7">
        <v>0</v>
      </c>
      <c r="R3654" s="7">
        <v>0</v>
      </c>
      <c r="S3654" s="7" t="s">
        <v>11926</v>
      </c>
      <c r="BI3654"/>
      <c r="BJ3654"/>
    </row>
    <row r="3655" spans="2:62" x14ac:dyDescent="0.4">
      <c r="B3655" s="1">
        <v>17581</v>
      </c>
      <c r="C3655" s="6" t="s">
        <v>8</v>
      </c>
      <c r="D3655" s="6" t="s">
        <v>8</v>
      </c>
      <c r="E3655" s="6" t="s">
        <v>8482</v>
      </c>
      <c r="F3655" s="6" t="s">
        <v>9030</v>
      </c>
      <c r="G3655" s="6" t="s">
        <v>9112</v>
      </c>
      <c r="H3655" s="6" t="s">
        <v>8663</v>
      </c>
      <c r="I3655" s="6" t="s">
        <v>9156</v>
      </c>
      <c r="J3655" s="6" t="s">
        <v>5</v>
      </c>
      <c r="K3655" s="7">
        <v>0</v>
      </c>
      <c r="L3655" s="7">
        <f>IFERROR(VLOOKUP(SiscoTable[[#This Row],[Código]],Hoja2!A:B,2,0)*SiscoTable[[#This Row],[Provta(Uns)]],0)</f>
        <v>0</v>
      </c>
      <c r="M3655" s="7">
        <v>0</v>
      </c>
      <c r="N3655" s="7">
        <v>0</v>
      </c>
      <c r="O3655" s="7">
        <f>IFERROR(VLOOKUP(SiscoTable[[#This Row],[Código]],Hoja2!A:B,2,0)*SiscoTable[[#This Row],[Stock_actual]],0)</f>
        <v>0</v>
      </c>
      <c r="P3655" s="6" t="s">
        <v>7</v>
      </c>
      <c r="Q3655" s="7">
        <v>0</v>
      </c>
      <c r="R3655" s="7">
        <v>0</v>
      </c>
      <c r="S3655" s="7" t="s">
        <v>11926</v>
      </c>
      <c r="BI3655"/>
      <c r="BJ3655"/>
    </row>
    <row r="3656" spans="2:62" x14ac:dyDescent="0.4">
      <c r="B3656" s="1">
        <v>17582</v>
      </c>
      <c r="C3656" s="6" t="s">
        <v>8</v>
      </c>
      <c r="D3656" s="6" t="s">
        <v>8</v>
      </c>
      <c r="E3656" s="6" t="s">
        <v>8482</v>
      </c>
      <c r="F3656" s="6" t="s">
        <v>8641</v>
      </c>
      <c r="G3656" s="6" t="s">
        <v>8756</v>
      </c>
      <c r="H3656" s="6" t="s">
        <v>8663</v>
      </c>
      <c r="I3656" s="6" t="s">
        <v>8800</v>
      </c>
      <c r="J3656" s="6" t="s">
        <v>5</v>
      </c>
      <c r="K3656" s="7">
        <v>0</v>
      </c>
      <c r="L3656" s="7">
        <f>IFERROR(VLOOKUP(SiscoTable[[#This Row],[Código]],Hoja2!A:B,2,0)*SiscoTable[[#This Row],[Provta(Uns)]],0)</f>
        <v>0</v>
      </c>
      <c r="M3656" s="7">
        <v>0</v>
      </c>
      <c r="N3656" s="7">
        <v>0</v>
      </c>
      <c r="O3656" s="7">
        <f>IFERROR(VLOOKUP(SiscoTable[[#This Row],[Código]],Hoja2!A:B,2,0)*SiscoTable[[#This Row],[Stock_actual]],0)</f>
        <v>0</v>
      </c>
      <c r="P3656" s="6" t="s">
        <v>7</v>
      </c>
      <c r="Q3656" s="7">
        <v>0</v>
      </c>
      <c r="R3656" s="7">
        <v>0</v>
      </c>
      <c r="S3656" s="7" t="s">
        <v>11926</v>
      </c>
      <c r="BI3656"/>
      <c r="BJ3656"/>
    </row>
    <row r="3657" spans="2:62" x14ac:dyDescent="0.4">
      <c r="B3657" s="1">
        <v>17583</v>
      </c>
      <c r="C3657" s="6" t="s">
        <v>8</v>
      </c>
      <c r="D3657" s="6" t="s">
        <v>8</v>
      </c>
      <c r="E3657" s="6" t="s">
        <v>8482</v>
      </c>
      <c r="F3657" s="6" t="s">
        <v>8641</v>
      </c>
      <c r="G3657" s="6" t="s">
        <v>8756</v>
      </c>
      <c r="H3657" s="6" t="s">
        <v>8663</v>
      </c>
      <c r="I3657" s="6" t="s">
        <v>8805</v>
      </c>
      <c r="J3657" s="6" t="s">
        <v>5</v>
      </c>
      <c r="K3657" s="7">
        <v>0</v>
      </c>
      <c r="L3657" s="7">
        <f>IFERROR(VLOOKUP(SiscoTable[[#This Row],[Código]],Hoja2!A:B,2,0)*SiscoTable[[#This Row],[Provta(Uns)]],0)</f>
        <v>0</v>
      </c>
      <c r="M3657" s="7">
        <v>0</v>
      </c>
      <c r="N3657" s="7">
        <v>0</v>
      </c>
      <c r="O3657" s="7">
        <f>IFERROR(VLOOKUP(SiscoTable[[#This Row],[Código]],Hoja2!A:B,2,0)*SiscoTable[[#This Row],[Stock_actual]],0)</f>
        <v>0</v>
      </c>
      <c r="P3657" s="6" t="s">
        <v>7</v>
      </c>
      <c r="Q3657" s="7">
        <v>0</v>
      </c>
      <c r="R3657" s="7">
        <v>0</v>
      </c>
      <c r="S3657" s="7" t="s">
        <v>11926</v>
      </c>
      <c r="BI3657"/>
      <c r="BJ3657"/>
    </row>
    <row r="3658" spans="2:62" x14ac:dyDescent="0.4">
      <c r="B3658" s="1">
        <v>17584</v>
      </c>
      <c r="C3658" s="6" t="s">
        <v>30</v>
      </c>
      <c r="D3658" s="6" t="s">
        <v>8</v>
      </c>
      <c r="E3658" s="6" t="s">
        <v>8482</v>
      </c>
      <c r="F3658" s="6" t="s">
        <v>8641</v>
      </c>
      <c r="G3658" s="6" t="s">
        <v>8756</v>
      </c>
      <c r="H3658" s="6" t="s">
        <v>8663</v>
      </c>
      <c r="I3658" s="6" t="s">
        <v>8764</v>
      </c>
      <c r="J3658" s="6" t="s">
        <v>5</v>
      </c>
      <c r="K3658" s="7">
        <v>1.67</v>
      </c>
      <c r="L3658" s="7">
        <f>IFERROR(VLOOKUP(SiscoTable[[#This Row],[Código]],Hoja2!A:B,2,0)*SiscoTable[[#This Row],[Provta(Uns)]],0)</f>
        <v>32.564999999999998</v>
      </c>
      <c r="M3658" s="7">
        <v>0</v>
      </c>
      <c r="N3658" s="7">
        <v>16</v>
      </c>
      <c r="O3658" s="7">
        <f>IFERROR(VLOOKUP(SiscoTable[[#This Row],[Código]],Hoja2!A:B,2,0)*SiscoTable[[#This Row],[Stock_actual]],0)</f>
        <v>312</v>
      </c>
      <c r="P3658" s="6" t="s">
        <v>8765</v>
      </c>
      <c r="Q3658" s="7">
        <v>2</v>
      </c>
      <c r="R3658" s="7">
        <v>0</v>
      </c>
      <c r="S3658" s="7" t="s">
        <v>11926</v>
      </c>
      <c r="BI3658"/>
      <c r="BJ3658"/>
    </row>
    <row r="3659" spans="2:62" x14ac:dyDescent="0.4">
      <c r="B3659" s="1">
        <v>17585</v>
      </c>
      <c r="C3659" s="6" t="s">
        <v>8</v>
      </c>
      <c r="D3659" s="6" t="s">
        <v>8</v>
      </c>
      <c r="E3659" s="6" t="s">
        <v>8482</v>
      </c>
      <c r="F3659" s="6" t="s">
        <v>8641</v>
      </c>
      <c r="G3659" s="6" t="s">
        <v>8756</v>
      </c>
      <c r="H3659" s="6" t="s">
        <v>8663</v>
      </c>
      <c r="I3659" s="6" t="s">
        <v>8806</v>
      </c>
      <c r="J3659" s="6" t="s">
        <v>5</v>
      </c>
      <c r="K3659" s="7">
        <v>0</v>
      </c>
      <c r="L3659" s="7">
        <f>IFERROR(VLOOKUP(SiscoTable[[#This Row],[Código]],Hoja2!A:B,2,0)*SiscoTable[[#This Row],[Provta(Uns)]],0)</f>
        <v>0</v>
      </c>
      <c r="M3659" s="7">
        <v>0</v>
      </c>
      <c r="N3659" s="7">
        <v>0</v>
      </c>
      <c r="O3659" s="7">
        <f>IFERROR(VLOOKUP(SiscoTable[[#This Row],[Código]],Hoja2!A:B,2,0)*SiscoTable[[#This Row],[Stock_actual]],0)</f>
        <v>0</v>
      </c>
      <c r="P3659" s="6" t="s">
        <v>7</v>
      </c>
      <c r="Q3659" s="7">
        <v>0</v>
      </c>
      <c r="R3659" s="7">
        <v>0</v>
      </c>
      <c r="S3659" s="7" t="s">
        <v>11926</v>
      </c>
      <c r="BI3659"/>
      <c r="BJ3659"/>
    </row>
    <row r="3660" spans="2:62" x14ac:dyDescent="0.4">
      <c r="B3660" s="1">
        <v>17586</v>
      </c>
      <c r="C3660" s="6" t="s">
        <v>8</v>
      </c>
      <c r="D3660" s="6" t="s">
        <v>8</v>
      </c>
      <c r="E3660" s="6" t="s">
        <v>8482</v>
      </c>
      <c r="F3660" s="6" t="s">
        <v>8641</v>
      </c>
      <c r="G3660" s="6" t="s">
        <v>8756</v>
      </c>
      <c r="H3660" s="6" t="s">
        <v>8663</v>
      </c>
      <c r="I3660" s="6" t="s">
        <v>8807</v>
      </c>
      <c r="J3660" s="6" t="s">
        <v>5</v>
      </c>
      <c r="K3660" s="7">
        <v>1</v>
      </c>
      <c r="L3660" s="7">
        <f>IFERROR(VLOOKUP(SiscoTable[[#This Row],[Código]],Hoja2!A:B,2,0)*SiscoTable[[#This Row],[Provta(Uns)]],0)</f>
        <v>19.5</v>
      </c>
      <c r="M3660" s="7">
        <v>0</v>
      </c>
      <c r="N3660" s="7">
        <v>18</v>
      </c>
      <c r="O3660" s="7">
        <f>IFERROR(VLOOKUP(SiscoTable[[#This Row],[Código]],Hoja2!A:B,2,0)*SiscoTable[[#This Row],[Stock_actual]],0)</f>
        <v>351</v>
      </c>
      <c r="P3660" s="6" t="s">
        <v>1530</v>
      </c>
      <c r="Q3660" s="7">
        <v>1</v>
      </c>
      <c r="R3660" s="7">
        <v>0</v>
      </c>
      <c r="S3660" s="7" t="s">
        <v>11926</v>
      </c>
      <c r="BI3660"/>
      <c r="BJ3660"/>
    </row>
    <row r="3661" spans="2:62" x14ac:dyDescent="0.4">
      <c r="B3661" s="1">
        <v>17587</v>
      </c>
      <c r="C3661" s="6" t="s">
        <v>8</v>
      </c>
      <c r="D3661" s="6" t="s">
        <v>8</v>
      </c>
      <c r="E3661" s="6" t="s">
        <v>8482</v>
      </c>
      <c r="F3661" s="6" t="s">
        <v>8641</v>
      </c>
      <c r="G3661" s="6" t="s">
        <v>8756</v>
      </c>
      <c r="H3661" s="6" t="s">
        <v>8663</v>
      </c>
      <c r="I3661" s="6" t="s">
        <v>8808</v>
      </c>
      <c r="J3661" s="6" t="s">
        <v>5</v>
      </c>
      <c r="K3661" s="7">
        <v>0</v>
      </c>
      <c r="L3661" s="7">
        <f>IFERROR(VLOOKUP(SiscoTable[[#This Row],[Código]],Hoja2!A:B,2,0)*SiscoTable[[#This Row],[Provta(Uns)]],0)</f>
        <v>0</v>
      </c>
      <c r="M3661" s="7">
        <v>0</v>
      </c>
      <c r="N3661" s="7">
        <v>0</v>
      </c>
      <c r="O3661" s="7">
        <f>IFERROR(VLOOKUP(SiscoTable[[#This Row],[Código]],Hoja2!A:B,2,0)*SiscoTable[[#This Row],[Stock_actual]],0)</f>
        <v>0</v>
      </c>
      <c r="P3661" s="6" t="s">
        <v>7</v>
      </c>
      <c r="Q3661" s="7">
        <v>0</v>
      </c>
      <c r="R3661" s="7">
        <v>0</v>
      </c>
      <c r="S3661" s="7" t="s">
        <v>11926</v>
      </c>
      <c r="BI3661"/>
      <c r="BJ3661"/>
    </row>
    <row r="3662" spans="2:62" x14ac:dyDescent="0.4">
      <c r="B3662" s="1">
        <v>17588</v>
      </c>
      <c r="C3662" s="6" t="s">
        <v>8</v>
      </c>
      <c r="D3662" s="6" t="s">
        <v>8</v>
      </c>
      <c r="E3662" s="6" t="s">
        <v>8482</v>
      </c>
      <c r="F3662" s="6" t="s">
        <v>8641</v>
      </c>
      <c r="G3662" s="6" t="s">
        <v>8756</v>
      </c>
      <c r="H3662" s="6" t="s">
        <v>8663</v>
      </c>
      <c r="I3662" s="6" t="s">
        <v>8809</v>
      </c>
      <c r="J3662" s="6" t="s">
        <v>5</v>
      </c>
      <c r="K3662" s="7">
        <v>1.67</v>
      </c>
      <c r="L3662" s="7">
        <f>IFERROR(VLOOKUP(SiscoTable[[#This Row],[Código]],Hoja2!A:B,2,0)*SiscoTable[[#This Row],[Provta(Uns)]],0)</f>
        <v>32.564999999999998</v>
      </c>
      <c r="M3662" s="7">
        <v>0</v>
      </c>
      <c r="N3662" s="7">
        <v>2</v>
      </c>
      <c r="O3662" s="7">
        <f>IFERROR(VLOOKUP(SiscoTable[[#This Row],[Código]],Hoja2!A:B,2,0)*SiscoTable[[#This Row],[Stock_actual]],0)</f>
        <v>39</v>
      </c>
      <c r="P3662" s="6" t="s">
        <v>115</v>
      </c>
      <c r="Q3662" s="7">
        <v>2</v>
      </c>
      <c r="R3662" s="7">
        <v>3.58</v>
      </c>
      <c r="S3662" s="7" t="s">
        <v>11926</v>
      </c>
      <c r="BI3662"/>
      <c r="BJ3662"/>
    </row>
    <row r="3663" spans="2:62" x14ac:dyDescent="0.4">
      <c r="B3663" s="1">
        <v>17589</v>
      </c>
      <c r="C3663" s="6" t="s">
        <v>8</v>
      </c>
      <c r="D3663" s="6" t="s">
        <v>8</v>
      </c>
      <c r="E3663" s="6" t="s">
        <v>8482</v>
      </c>
      <c r="F3663" s="6" t="s">
        <v>8641</v>
      </c>
      <c r="G3663" s="6" t="s">
        <v>8936</v>
      </c>
      <c r="H3663" s="6" t="s">
        <v>8956</v>
      </c>
      <c r="I3663" s="6" t="s">
        <v>8966</v>
      </c>
      <c r="J3663" s="6" t="s">
        <v>5</v>
      </c>
      <c r="K3663" s="7">
        <v>0</v>
      </c>
      <c r="L3663" s="7">
        <f>IFERROR(VLOOKUP(SiscoTable[[#This Row],[Código]],Hoja2!A:B,2,0)*SiscoTable[[#This Row],[Provta(Uns)]],0)</f>
        <v>0</v>
      </c>
      <c r="M3663" s="7">
        <v>0</v>
      </c>
      <c r="N3663" s="7">
        <v>0</v>
      </c>
      <c r="O3663" s="7">
        <f>IFERROR(VLOOKUP(SiscoTable[[#This Row],[Código]],Hoja2!A:B,2,0)*SiscoTable[[#This Row],[Stock_actual]],0)</f>
        <v>0</v>
      </c>
      <c r="P3663" s="6" t="s">
        <v>7</v>
      </c>
      <c r="Q3663" s="7">
        <v>0</v>
      </c>
      <c r="R3663" s="7">
        <v>0</v>
      </c>
      <c r="S3663" s="7" t="s">
        <v>11926</v>
      </c>
      <c r="BI3663"/>
      <c r="BJ3663"/>
    </row>
    <row r="3664" spans="2:62" x14ac:dyDescent="0.4">
      <c r="B3664" s="1">
        <v>17590</v>
      </c>
      <c r="C3664" s="6" t="s">
        <v>8</v>
      </c>
      <c r="D3664" s="6" t="s">
        <v>8</v>
      </c>
      <c r="E3664" s="6" t="s">
        <v>8482</v>
      </c>
      <c r="F3664" s="6" t="s">
        <v>8641</v>
      </c>
      <c r="G3664" s="6" t="s">
        <v>8936</v>
      </c>
      <c r="H3664" s="6" t="s">
        <v>8956</v>
      </c>
      <c r="I3664" s="6" t="s">
        <v>8967</v>
      </c>
      <c r="J3664" s="6" t="s">
        <v>5</v>
      </c>
      <c r="K3664" s="7">
        <v>0</v>
      </c>
      <c r="L3664" s="7">
        <f>IFERROR(VLOOKUP(SiscoTable[[#This Row],[Código]],Hoja2!A:B,2,0)*SiscoTable[[#This Row],[Provta(Uns)]],0)</f>
        <v>0</v>
      </c>
      <c r="M3664" s="7">
        <v>0</v>
      </c>
      <c r="N3664" s="7">
        <v>0</v>
      </c>
      <c r="O3664" s="7">
        <f>IFERROR(VLOOKUP(SiscoTable[[#This Row],[Código]],Hoja2!A:B,2,0)*SiscoTable[[#This Row],[Stock_actual]],0)</f>
        <v>0</v>
      </c>
      <c r="P3664" s="6" t="s">
        <v>7</v>
      </c>
      <c r="Q3664" s="7">
        <v>0</v>
      </c>
      <c r="R3664" s="7">
        <v>0</v>
      </c>
      <c r="S3664" s="7" t="s">
        <v>11926</v>
      </c>
      <c r="BI3664"/>
      <c r="BJ3664"/>
    </row>
    <row r="3665" spans="2:62" x14ac:dyDescent="0.4">
      <c r="B3665" s="1">
        <v>17591</v>
      </c>
      <c r="C3665" s="6" t="s">
        <v>30</v>
      </c>
      <c r="D3665" s="6" t="s">
        <v>30</v>
      </c>
      <c r="E3665" s="6" t="s">
        <v>3268</v>
      </c>
      <c r="F3665" s="6" t="s">
        <v>6803</v>
      </c>
      <c r="G3665" s="6" t="s">
        <v>6915</v>
      </c>
      <c r="H3665" s="6" t="s">
        <v>6933</v>
      </c>
      <c r="I3665" s="6" t="s">
        <v>6972</v>
      </c>
      <c r="J3665" s="6" t="s">
        <v>5</v>
      </c>
      <c r="K3665" s="7">
        <v>4.67</v>
      </c>
      <c r="L3665" s="7">
        <f>IFERROR(VLOOKUP(SiscoTable[[#This Row],[Código]],Hoja2!A:B,2,0)*SiscoTable[[#This Row],[Provta(Uns)]],0)</f>
        <v>46.233000000000004</v>
      </c>
      <c r="M3665" s="7">
        <v>0</v>
      </c>
      <c r="N3665" s="7">
        <v>52</v>
      </c>
      <c r="O3665" s="7">
        <f>IFERROR(VLOOKUP(SiscoTable[[#This Row],[Código]],Hoja2!A:B,2,0)*SiscoTable[[#This Row],[Stock_actual]],0)</f>
        <v>514.80000000000007</v>
      </c>
      <c r="P3665" s="6" t="s">
        <v>6973</v>
      </c>
      <c r="Q3665" s="7">
        <v>5</v>
      </c>
      <c r="R3665" s="7">
        <v>0</v>
      </c>
      <c r="S3665" s="7" t="s">
        <v>11925</v>
      </c>
      <c r="BI3665"/>
      <c r="BJ3665"/>
    </row>
    <row r="3666" spans="2:62" x14ac:dyDescent="0.4">
      <c r="B3666" s="1">
        <v>17592</v>
      </c>
      <c r="C3666" s="6" t="s">
        <v>30</v>
      </c>
      <c r="D3666" s="6" t="s">
        <v>25</v>
      </c>
      <c r="E3666" s="6" t="s">
        <v>3268</v>
      </c>
      <c r="F3666" s="6" t="s">
        <v>6803</v>
      </c>
      <c r="G3666" s="6" t="s">
        <v>6915</v>
      </c>
      <c r="H3666" s="6" t="s">
        <v>6933</v>
      </c>
      <c r="I3666" s="6" t="s">
        <v>6974</v>
      </c>
      <c r="J3666" s="6" t="s">
        <v>5</v>
      </c>
      <c r="K3666" s="7">
        <v>131.16999999999999</v>
      </c>
      <c r="L3666" s="7">
        <f>IFERROR(VLOOKUP(SiscoTable[[#This Row],[Código]],Hoja2!A:B,2,0)*SiscoTable[[#This Row],[Provta(Uns)]],0)</f>
        <v>157.40399999999997</v>
      </c>
      <c r="M3666" s="7">
        <v>0</v>
      </c>
      <c r="N3666" s="7">
        <v>39</v>
      </c>
      <c r="O3666" s="7">
        <f>IFERROR(VLOOKUP(SiscoTable[[#This Row],[Código]],Hoja2!A:B,2,0)*SiscoTable[[#This Row],[Stock_actual]],0)</f>
        <v>46.8</v>
      </c>
      <c r="P3666" s="6" t="s">
        <v>117</v>
      </c>
      <c r="Q3666" s="7">
        <v>144</v>
      </c>
      <c r="R3666" s="7">
        <v>262.53000000000003</v>
      </c>
      <c r="S3666" s="7" t="s">
        <v>11925</v>
      </c>
      <c r="BI3666"/>
      <c r="BJ3666"/>
    </row>
    <row r="3667" spans="2:62" x14ac:dyDescent="0.4">
      <c r="B3667" s="1">
        <v>17593</v>
      </c>
      <c r="C3667" s="6" t="s">
        <v>30</v>
      </c>
      <c r="D3667" s="6" t="s">
        <v>25</v>
      </c>
      <c r="E3667" s="6" t="s">
        <v>3268</v>
      </c>
      <c r="F3667" s="6" t="s">
        <v>6803</v>
      </c>
      <c r="G3667" s="6" t="s">
        <v>6804</v>
      </c>
      <c r="H3667" s="6" t="s">
        <v>6824</v>
      </c>
      <c r="I3667" s="6" t="s">
        <v>6823</v>
      </c>
      <c r="J3667" s="6" t="s">
        <v>5</v>
      </c>
      <c r="K3667" s="7">
        <v>41.83</v>
      </c>
      <c r="L3667" s="7">
        <f>IFERROR(VLOOKUP(SiscoTable[[#This Row],[Código]],Hoja2!A:B,2,0)*SiscoTable[[#This Row],[Provta(Uns)]],0)</f>
        <v>146.405</v>
      </c>
      <c r="M3667" s="7">
        <v>0</v>
      </c>
      <c r="N3667" s="7">
        <v>14</v>
      </c>
      <c r="O3667" s="7">
        <f>IFERROR(VLOOKUP(SiscoTable[[#This Row],[Código]],Hoja2!A:B,2,0)*SiscoTable[[#This Row],[Stock_actual]],0)</f>
        <v>49</v>
      </c>
      <c r="P3667" s="6" t="s">
        <v>124</v>
      </c>
      <c r="Q3667" s="7">
        <v>46</v>
      </c>
      <c r="R3667" s="7">
        <v>83.3</v>
      </c>
      <c r="S3667" s="7" t="s">
        <v>11925</v>
      </c>
      <c r="BI3667"/>
      <c r="BJ3667"/>
    </row>
    <row r="3668" spans="2:62" x14ac:dyDescent="0.4">
      <c r="B3668" s="1">
        <v>17594</v>
      </c>
      <c r="C3668" s="6" t="s">
        <v>30</v>
      </c>
      <c r="D3668" s="6" t="s">
        <v>25</v>
      </c>
      <c r="E3668" s="6" t="s">
        <v>3268</v>
      </c>
      <c r="F3668" s="6" t="s">
        <v>6803</v>
      </c>
      <c r="G3668" s="6" t="s">
        <v>6804</v>
      </c>
      <c r="H3668" s="6" t="s">
        <v>6824</v>
      </c>
      <c r="I3668" s="6" t="s">
        <v>6825</v>
      </c>
      <c r="J3668" s="6" t="s">
        <v>5</v>
      </c>
      <c r="K3668" s="7">
        <v>63.67</v>
      </c>
      <c r="L3668" s="7">
        <f>IFERROR(VLOOKUP(SiscoTable[[#This Row],[Código]],Hoja2!A:B,2,0)*SiscoTable[[#This Row],[Provta(Uns)]],0)</f>
        <v>76.499504999999999</v>
      </c>
      <c r="M3668" s="7">
        <v>0</v>
      </c>
      <c r="N3668" s="7">
        <v>109</v>
      </c>
      <c r="O3668" s="7">
        <f>IFERROR(VLOOKUP(SiscoTable[[#This Row],[Código]],Hoja2!A:B,2,0)*SiscoTable[[#This Row],[Stock_actual]],0)</f>
        <v>130.96350000000001</v>
      </c>
      <c r="P3668" s="6" t="s">
        <v>788</v>
      </c>
      <c r="Q3668" s="7">
        <v>70</v>
      </c>
      <c r="R3668" s="7">
        <v>0</v>
      </c>
      <c r="S3668" s="7" t="s">
        <v>11925</v>
      </c>
      <c r="BI3668"/>
      <c r="BJ3668"/>
    </row>
    <row r="3669" spans="2:62" x14ac:dyDescent="0.4">
      <c r="B3669" s="1">
        <v>17595</v>
      </c>
      <c r="C3669" s="6" t="s">
        <v>8</v>
      </c>
      <c r="D3669" s="6" t="s">
        <v>8</v>
      </c>
      <c r="E3669" s="6" t="s">
        <v>3268</v>
      </c>
      <c r="F3669" s="6" t="s">
        <v>6803</v>
      </c>
      <c r="G3669" s="6" t="s">
        <v>6804</v>
      </c>
      <c r="H3669" s="6" t="s">
        <v>6824</v>
      </c>
      <c r="I3669" s="6" t="s">
        <v>6837</v>
      </c>
      <c r="J3669" s="6" t="s">
        <v>5</v>
      </c>
      <c r="K3669" s="7">
        <v>0</v>
      </c>
      <c r="L3669" s="7">
        <f>IFERROR(VLOOKUP(SiscoTable[[#This Row],[Código]],Hoja2!A:B,2,0)*SiscoTable[[#This Row],[Provta(Uns)]],0)</f>
        <v>0</v>
      </c>
      <c r="M3669" s="7">
        <v>0</v>
      </c>
      <c r="N3669" s="7">
        <v>0</v>
      </c>
      <c r="O3669" s="7">
        <f>IFERROR(VLOOKUP(SiscoTable[[#This Row],[Código]],Hoja2!A:B,2,0)*SiscoTable[[#This Row],[Stock_actual]],0)</f>
        <v>0</v>
      </c>
      <c r="P3669" s="6" t="s">
        <v>7</v>
      </c>
      <c r="Q3669" s="7">
        <v>0</v>
      </c>
      <c r="R3669" s="7">
        <v>0</v>
      </c>
      <c r="S3669" s="7" t="s">
        <v>11925</v>
      </c>
      <c r="BI3669"/>
      <c r="BJ3669"/>
    </row>
    <row r="3670" spans="2:62" x14ac:dyDescent="0.4">
      <c r="B3670" s="1">
        <v>17596</v>
      </c>
      <c r="C3670" s="6" t="s">
        <v>25</v>
      </c>
      <c r="D3670" s="6" t="s">
        <v>25</v>
      </c>
      <c r="E3670" s="6" t="s">
        <v>3268</v>
      </c>
      <c r="F3670" s="6" t="s">
        <v>6803</v>
      </c>
      <c r="G3670" s="6" t="s">
        <v>6852</v>
      </c>
      <c r="H3670" s="6" t="s">
        <v>6863</v>
      </c>
      <c r="I3670" s="6" t="s">
        <v>6862</v>
      </c>
      <c r="J3670" s="6" t="s">
        <v>5</v>
      </c>
      <c r="K3670" s="7">
        <v>85</v>
      </c>
      <c r="L3670" s="7">
        <f>IFERROR(VLOOKUP(SiscoTable[[#This Row],[Código]],Hoja2!A:B,2,0)*SiscoTable[[#This Row],[Provta(Uns)]],0)</f>
        <v>212.5</v>
      </c>
      <c r="M3670" s="7">
        <v>0</v>
      </c>
      <c r="N3670" s="7">
        <v>111</v>
      </c>
      <c r="O3670" s="7">
        <f>IFERROR(VLOOKUP(SiscoTable[[#This Row],[Código]],Hoja2!A:B,2,0)*SiscoTable[[#This Row],[Stock_actual]],0)</f>
        <v>277.5</v>
      </c>
      <c r="P3670" s="6" t="s">
        <v>132</v>
      </c>
      <c r="Q3670" s="7">
        <v>93</v>
      </c>
      <c r="R3670" s="7">
        <v>0</v>
      </c>
      <c r="S3670" s="7" t="s">
        <v>11925</v>
      </c>
      <c r="BI3670"/>
      <c r="BJ3670"/>
    </row>
    <row r="3671" spans="2:62" x14ac:dyDescent="0.4">
      <c r="B3671" s="1">
        <v>17597</v>
      </c>
      <c r="C3671" s="6" t="s">
        <v>30</v>
      </c>
      <c r="D3671" s="6" t="s">
        <v>25</v>
      </c>
      <c r="E3671" s="6" t="s">
        <v>3268</v>
      </c>
      <c r="F3671" s="6" t="s">
        <v>6803</v>
      </c>
      <c r="G3671" s="6" t="s">
        <v>6852</v>
      </c>
      <c r="H3671" s="6" t="s">
        <v>6863</v>
      </c>
      <c r="I3671" s="6" t="s">
        <v>6876</v>
      </c>
      <c r="J3671" s="6" t="s">
        <v>5</v>
      </c>
      <c r="K3671" s="7">
        <v>25.33</v>
      </c>
      <c r="L3671" s="7">
        <f>IFERROR(VLOOKUP(SiscoTable[[#This Row],[Código]],Hoja2!A:B,2,0)*SiscoTable[[#This Row],[Provta(Uns)]],0)</f>
        <v>63.324999999999996</v>
      </c>
      <c r="M3671" s="7">
        <v>0</v>
      </c>
      <c r="N3671" s="7">
        <v>0</v>
      </c>
      <c r="O3671" s="7">
        <f>IFERROR(VLOOKUP(SiscoTable[[#This Row],[Código]],Hoja2!A:B,2,0)*SiscoTable[[#This Row],[Stock_actual]],0)</f>
        <v>0</v>
      </c>
      <c r="P3671" s="6" t="s">
        <v>7</v>
      </c>
      <c r="Q3671" s="7">
        <v>28</v>
      </c>
      <c r="R3671" s="7">
        <v>50.4</v>
      </c>
      <c r="S3671" s="7" t="s">
        <v>11925</v>
      </c>
      <c r="BI3671"/>
      <c r="BJ3671"/>
    </row>
    <row r="3672" spans="2:62" x14ac:dyDescent="0.4">
      <c r="B3672" s="1">
        <v>17598</v>
      </c>
      <c r="C3672" s="6" t="s">
        <v>25</v>
      </c>
      <c r="D3672" s="6" t="s">
        <v>25</v>
      </c>
      <c r="E3672" s="6" t="s">
        <v>3268</v>
      </c>
      <c r="F3672" s="6" t="s">
        <v>3269</v>
      </c>
      <c r="G3672" s="6" t="s">
        <v>3446</v>
      </c>
      <c r="H3672" s="6" t="s">
        <v>2872</v>
      </c>
      <c r="I3672" s="6" t="s">
        <v>3460</v>
      </c>
      <c r="J3672" s="6" t="s">
        <v>5</v>
      </c>
      <c r="K3672" s="7">
        <v>853.33</v>
      </c>
      <c r="L3672" s="7">
        <f>IFERROR(VLOOKUP(SiscoTable[[#This Row],[Código]],Hoja2!A:B,2,0)*SiscoTable[[#This Row],[Provta(Uns)]],0)</f>
        <v>3925.3179999999998</v>
      </c>
      <c r="M3672" s="7">
        <v>0</v>
      </c>
      <c r="N3672" s="7">
        <v>1698</v>
      </c>
      <c r="O3672" s="7">
        <f>IFERROR(VLOOKUP(SiscoTable[[#This Row],[Código]],Hoja2!A:B,2,0)*SiscoTable[[#This Row],[Stock_actual]],0)</f>
        <v>7810.7999999999993</v>
      </c>
      <c r="P3672" s="6" t="s">
        <v>242</v>
      </c>
      <c r="Q3672" s="7">
        <v>939</v>
      </c>
      <c r="R3672" s="7">
        <v>0</v>
      </c>
      <c r="S3672" s="7" t="s">
        <v>11927</v>
      </c>
      <c r="BI3672"/>
      <c r="BJ3672"/>
    </row>
    <row r="3673" spans="2:62" x14ac:dyDescent="0.4">
      <c r="B3673" s="1">
        <v>17599</v>
      </c>
      <c r="C3673" s="6" t="s">
        <v>25</v>
      </c>
      <c r="D3673" s="6" t="s">
        <v>30</v>
      </c>
      <c r="E3673" s="6" t="s">
        <v>8482</v>
      </c>
      <c r="F3673" s="6" t="s">
        <v>8641</v>
      </c>
      <c r="G3673" s="6" t="s">
        <v>8649</v>
      </c>
      <c r="H3673" s="6" t="s">
        <v>8653</v>
      </c>
      <c r="I3673" s="6" t="s">
        <v>8652</v>
      </c>
      <c r="J3673" s="6" t="s">
        <v>5</v>
      </c>
      <c r="K3673" s="7">
        <v>23.83</v>
      </c>
      <c r="L3673" s="7">
        <f>IFERROR(VLOOKUP(SiscoTable[[#This Row],[Código]],Hoja2!A:B,2,0)*SiscoTable[[#This Row],[Provta(Uns)]],0)</f>
        <v>166.81</v>
      </c>
      <c r="M3673" s="7">
        <v>0</v>
      </c>
      <c r="N3673" s="7">
        <v>43</v>
      </c>
      <c r="O3673" s="7">
        <f>IFERROR(VLOOKUP(SiscoTable[[#This Row],[Código]],Hoja2!A:B,2,0)*SiscoTable[[#This Row],[Stock_actual]],0)</f>
        <v>301</v>
      </c>
      <c r="P3673" s="6" t="s">
        <v>773</v>
      </c>
      <c r="Q3673" s="7">
        <v>26</v>
      </c>
      <c r="R3673" s="7">
        <v>0</v>
      </c>
      <c r="S3673" s="7" t="s">
        <v>11926</v>
      </c>
      <c r="BI3673"/>
      <c r="BJ3673"/>
    </row>
    <row r="3674" spans="2:62" x14ac:dyDescent="0.4">
      <c r="B3674" s="1">
        <v>17600</v>
      </c>
      <c r="C3674" s="6" t="s">
        <v>30</v>
      </c>
      <c r="D3674" s="6" t="s">
        <v>30</v>
      </c>
      <c r="E3674" s="6" t="s">
        <v>8482</v>
      </c>
      <c r="F3674" s="6" t="s">
        <v>1736</v>
      </c>
      <c r="G3674" s="6" t="s">
        <v>10616</v>
      </c>
      <c r="H3674" s="6" t="s">
        <v>10647</v>
      </c>
      <c r="I3674" s="6" t="s">
        <v>10665</v>
      </c>
      <c r="J3674" s="6" t="s">
        <v>5</v>
      </c>
      <c r="K3674" s="7">
        <v>20.5</v>
      </c>
      <c r="L3674" s="7">
        <f>IFERROR(VLOOKUP(SiscoTable[[#This Row],[Código]],Hoja2!A:B,2,0)*SiscoTable[[#This Row],[Provta(Uns)]],0)</f>
        <v>98.399999999999991</v>
      </c>
      <c r="M3674" s="7">
        <v>0</v>
      </c>
      <c r="N3674" s="7">
        <v>34</v>
      </c>
      <c r="O3674" s="7">
        <f>IFERROR(VLOOKUP(SiscoTable[[#This Row],[Código]],Hoja2!A:B,2,0)*SiscoTable[[#This Row],[Stock_actual]],0)</f>
        <v>163.19999999999999</v>
      </c>
      <c r="P3674" s="6" t="s">
        <v>353</v>
      </c>
      <c r="Q3674" s="7">
        <v>22</v>
      </c>
      <c r="R3674" s="7">
        <v>0</v>
      </c>
      <c r="S3674" s="7" t="s">
        <v>11926</v>
      </c>
      <c r="BI3674"/>
      <c r="BJ3674"/>
    </row>
    <row r="3675" spans="2:62" x14ac:dyDescent="0.4">
      <c r="B3675" s="1">
        <v>17601</v>
      </c>
      <c r="C3675" s="6" t="s">
        <v>25</v>
      </c>
      <c r="D3675" s="6" t="s">
        <v>25</v>
      </c>
      <c r="E3675" s="6" t="s">
        <v>8482</v>
      </c>
      <c r="F3675" s="6" t="s">
        <v>9030</v>
      </c>
      <c r="G3675" s="6" t="s">
        <v>10068</v>
      </c>
      <c r="H3675" s="6" t="s">
        <v>10082</v>
      </c>
      <c r="I3675" s="6" t="s">
        <v>10081</v>
      </c>
      <c r="J3675" s="6" t="s">
        <v>5</v>
      </c>
      <c r="K3675" s="7">
        <v>30.83</v>
      </c>
      <c r="L3675" s="7">
        <f>IFERROR(VLOOKUP(SiscoTable[[#This Row],[Código]],Hoja2!A:B,2,0)*SiscoTable[[#This Row],[Provta(Uns)]],0)</f>
        <v>181.89699999999999</v>
      </c>
      <c r="M3675" s="7">
        <v>0</v>
      </c>
      <c r="N3675" s="7">
        <v>44</v>
      </c>
      <c r="O3675" s="7">
        <f>IFERROR(VLOOKUP(SiscoTable[[#This Row],[Código]],Hoja2!A:B,2,0)*SiscoTable[[#This Row],[Stock_actual]],0)</f>
        <v>259.60000000000002</v>
      </c>
      <c r="P3675" s="6" t="s">
        <v>558</v>
      </c>
      <c r="Q3675" s="7">
        <v>34</v>
      </c>
      <c r="R3675" s="7">
        <v>0</v>
      </c>
      <c r="S3675" s="7" t="s">
        <v>11926</v>
      </c>
      <c r="BI3675"/>
      <c r="BJ3675"/>
    </row>
    <row r="3676" spans="2:62" x14ac:dyDescent="0.4">
      <c r="B3676" s="1">
        <v>17602</v>
      </c>
      <c r="C3676" s="6" t="s">
        <v>30</v>
      </c>
      <c r="D3676" s="6" t="s">
        <v>30</v>
      </c>
      <c r="E3676" s="6" t="s">
        <v>8482</v>
      </c>
      <c r="F3676" s="6" t="s">
        <v>9030</v>
      </c>
      <c r="G3676" s="6" t="s">
        <v>10068</v>
      </c>
      <c r="H3676" s="6" t="s">
        <v>10082</v>
      </c>
      <c r="I3676" s="6" t="s">
        <v>10105</v>
      </c>
      <c r="J3676" s="6" t="s">
        <v>5</v>
      </c>
      <c r="K3676" s="7">
        <v>21</v>
      </c>
      <c r="L3676" s="7">
        <f>IFERROR(VLOOKUP(SiscoTable[[#This Row],[Código]],Hoja2!A:B,2,0)*SiscoTable[[#This Row],[Provta(Uns)]],0)</f>
        <v>109.2</v>
      </c>
      <c r="M3676" s="7">
        <v>0</v>
      </c>
      <c r="N3676" s="7">
        <v>64</v>
      </c>
      <c r="O3676" s="7">
        <f>IFERROR(VLOOKUP(SiscoTable[[#This Row],[Código]],Hoja2!A:B,2,0)*SiscoTable[[#This Row],[Stock_actual]],0)</f>
        <v>332.8</v>
      </c>
      <c r="P3676" s="6" t="s">
        <v>92</v>
      </c>
      <c r="Q3676" s="7">
        <v>23</v>
      </c>
      <c r="R3676" s="7">
        <v>0</v>
      </c>
      <c r="S3676" s="7" t="s">
        <v>11926</v>
      </c>
      <c r="BI3676"/>
      <c r="BJ3676"/>
    </row>
    <row r="3677" spans="2:62" x14ac:dyDescent="0.4">
      <c r="B3677" s="1">
        <v>17603</v>
      </c>
      <c r="C3677" s="6" t="s">
        <v>30</v>
      </c>
      <c r="D3677" s="6" t="s">
        <v>30</v>
      </c>
      <c r="E3677" s="6" t="s">
        <v>8482</v>
      </c>
      <c r="F3677" s="6" t="s">
        <v>9030</v>
      </c>
      <c r="G3677" s="6" t="s">
        <v>10068</v>
      </c>
      <c r="H3677" s="6" t="s">
        <v>10082</v>
      </c>
      <c r="I3677" s="6" t="s">
        <v>10106</v>
      </c>
      <c r="J3677" s="6" t="s">
        <v>5</v>
      </c>
      <c r="K3677" s="7">
        <v>20.170000000000002</v>
      </c>
      <c r="L3677" s="7">
        <f>IFERROR(VLOOKUP(SiscoTable[[#This Row],[Código]],Hoja2!A:B,2,0)*SiscoTable[[#This Row],[Provta(Uns)]],0)</f>
        <v>108.91800000000002</v>
      </c>
      <c r="M3677" s="7">
        <v>0</v>
      </c>
      <c r="N3677" s="7">
        <v>44</v>
      </c>
      <c r="O3677" s="7">
        <f>IFERROR(VLOOKUP(SiscoTable[[#This Row],[Código]],Hoja2!A:B,2,0)*SiscoTable[[#This Row],[Stock_actual]],0)</f>
        <v>237.60000000000002</v>
      </c>
      <c r="P3677" s="6" t="s">
        <v>260</v>
      </c>
      <c r="Q3677" s="7">
        <v>22</v>
      </c>
      <c r="R3677" s="7">
        <v>0</v>
      </c>
      <c r="S3677" s="7" t="s">
        <v>11926</v>
      </c>
      <c r="BI3677"/>
      <c r="BJ3677"/>
    </row>
    <row r="3678" spans="2:62" x14ac:dyDescent="0.4">
      <c r="B3678" s="1">
        <v>17604</v>
      </c>
      <c r="C3678" s="6" t="s">
        <v>8</v>
      </c>
      <c r="D3678" s="6" t="s">
        <v>8</v>
      </c>
      <c r="E3678" s="6" t="s">
        <v>8482</v>
      </c>
      <c r="F3678" s="6" t="s">
        <v>9030</v>
      </c>
      <c r="G3678" s="6" t="s">
        <v>10068</v>
      </c>
      <c r="H3678" s="6" t="s">
        <v>10082</v>
      </c>
      <c r="I3678" s="6" t="s">
        <v>10136</v>
      </c>
      <c r="J3678" s="6" t="s">
        <v>5</v>
      </c>
      <c r="K3678" s="7">
        <v>0</v>
      </c>
      <c r="L3678" s="7">
        <f>IFERROR(VLOOKUP(SiscoTable[[#This Row],[Código]],Hoja2!A:B,2,0)*SiscoTable[[#This Row],[Provta(Uns)]],0)</f>
        <v>0</v>
      </c>
      <c r="M3678" s="7">
        <v>0</v>
      </c>
      <c r="N3678" s="7">
        <v>0</v>
      </c>
      <c r="O3678" s="7">
        <f>IFERROR(VLOOKUP(SiscoTable[[#This Row],[Código]],Hoja2!A:B,2,0)*SiscoTable[[#This Row],[Stock_actual]],0)</f>
        <v>0</v>
      </c>
      <c r="P3678" s="6" t="s">
        <v>7</v>
      </c>
      <c r="Q3678" s="7">
        <v>0</v>
      </c>
      <c r="R3678" s="7">
        <v>0</v>
      </c>
      <c r="S3678" s="7" t="s">
        <v>11926</v>
      </c>
      <c r="BI3678"/>
      <c r="BJ3678"/>
    </row>
    <row r="3679" spans="2:62" x14ac:dyDescent="0.4">
      <c r="B3679" s="1">
        <v>17605</v>
      </c>
      <c r="C3679" s="6" t="s">
        <v>25</v>
      </c>
      <c r="D3679" s="6" t="s">
        <v>30</v>
      </c>
      <c r="E3679" s="6" t="s">
        <v>8482</v>
      </c>
      <c r="F3679" s="6" t="s">
        <v>1736</v>
      </c>
      <c r="G3679" s="6" t="s">
        <v>10616</v>
      </c>
      <c r="H3679" s="6" t="s">
        <v>10636</v>
      </c>
      <c r="I3679" s="6" t="s">
        <v>10635</v>
      </c>
      <c r="J3679" s="6" t="s">
        <v>5</v>
      </c>
      <c r="K3679" s="7">
        <v>12.5</v>
      </c>
      <c r="L3679" s="7">
        <f>IFERROR(VLOOKUP(SiscoTable[[#This Row],[Código]],Hoja2!A:B,2,0)*SiscoTable[[#This Row],[Provta(Uns)]],0)</f>
        <v>675</v>
      </c>
      <c r="M3679" s="7">
        <v>0</v>
      </c>
      <c r="N3679" s="7">
        <v>33</v>
      </c>
      <c r="O3679" s="7">
        <f>IFERROR(VLOOKUP(SiscoTable[[#This Row],[Código]],Hoja2!A:B,2,0)*SiscoTable[[#This Row],[Stock_actual]],0)</f>
        <v>1782</v>
      </c>
      <c r="P3679" s="6" t="s">
        <v>592</v>
      </c>
      <c r="Q3679" s="7">
        <v>14</v>
      </c>
      <c r="R3679" s="7">
        <v>0</v>
      </c>
      <c r="S3679" s="7" t="s">
        <v>11926</v>
      </c>
      <c r="BI3679"/>
      <c r="BJ3679"/>
    </row>
    <row r="3680" spans="2:62" x14ac:dyDescent="0.4">
      <c r="B3680" s="1">
        <v>17606</v>
      </c>
      <c r="C3680" s="6" t="s">
        <v>25</v>
      </c>
      <c r="D3680" s="6" t="s">
        <v>25</v>
      </c>
      <c r="E3680" s="6" t="s">
        <v>8482</v>
      </c>
      <c r="F3680" s="6" t="s">
        <v>1736</v>
      </c>
      <c r="G3680" s="6" t="s">
        <v>10616</v>
      </c>
      <c r="H3680" s="6" t="s">
        <v>10636</v>
      </c>
      <c r="I3680" s="6" t="s">
        <v>10637</v>
      </c>
      <c r="J3680" s="6" t="s">
        <v>5</v>
      </c>
      <c r="K3680" s="7">
        <v>124.83</v>
      </c>
      <c r="L3680" s="7">
        <f>IFERROR(VLOOKUP(SiscoTable[[#This Row],[Código]],Hoja2!A:B,2,0)*SiscoTable[[#This Row],[Provta(Uns)]],0)</f>
        <v>861.327</v>
      </c>
      <c r="M3680" s="7">
        <v>0</v>
      </c>
      <c r="N3680" s="7">
        <v>147</v>
      </c>
      <c r="O3680" s="7">
        <f>IFERROR(VLOOKUP(SiscoTable[[#This Row],[Código]],Hoja2!A:B,2,0)*SiscoTable[[#This Row],[Stock_actual]],0)</f>
        <v>1014.3000000000001</v>
      </c>
      <c r="P3680" s="6" t="s">
        <v>121</v>
      </c>
      <c r="Q3680" s="7">
        <v>137</v>
      </c>
      <c r="R3680" s="7">
        <v>0</v>
      </c>
      <c r="S3680" s="7" t="s">
        <v>11926</v>
      </c>
      <c r="BI3680"/>
      <c r="BJ3680"/>
    </row>
    <row r="3681" spans="2:62" x14ac:dyDescent="0.4">
      <c r="B3681" s="1">
        <v>17607</v>
      </c>
      <c r="C3681" s="6" t="s">
        <v>30</v>
      </c>
      <c r="D3681" s="6" t="s">
        <v>30</v>
      </c>
      <c r="E3681" s="6" t="s">
        <v>8482</v>
      </c>
      <c r="F3681" s="6" t="s">
        <v>1736</v>
      </c>
      <c r="G3681" s="6" t="s">
        <v>10616</v>
      </c>
      <c r="H3681" s="6" t="s">
        <v>10636</v>
      </c>
      <c r="I3681" s="6" t="s">
        <v>10664</v>
      </c>
      <c r="J3681" s="6" t="s">
        <v>5</v>
      </c>
      <c r="K3681" s="7">
        <v>1.67</v>
      </c>
      <c r="L3681" s="7">
        <f>IFERROR(VLOOKUP(SiscoTable[[#This Row],[Código]],Hoja2!A:B,2,0)*SiscoTable[[#This Row],[Provta(Uns)]],0)</f>
        <v>4.008</v>
      </c>
      <c r="M3681" s="7">
        <v>0</v>
      </c>
      <c r="N3681" s="7">
        <v>1</v>
      </c>
      <c r="O3681" s="7">
        <f>IFERROR(VLOOKUP(SiscoTable[[#This Row],[Código]],Hoja2!A:B,2,0)*SiscoTable[[#This Row],[Stock_actual]],0)</f>
        <v>2.4</v>
      </c>
      <c r="P3681" s="6" t="s">
        <v>733</v>
      </c>
      <c r="Q3681" s="7">
        <v>2</v>
      </c>
      <c r="R3681" s="7">
        <v>3.62</v>
      </c>
      <c r="S3681" s="7" t="s">
        <v>11926</v>
      </c>
      <c r="BI3681"/>
      <c r="BJ3681"/>
    </row>
    <row r="3682" spans="2:62" x14ac:dyDescent="0.4">
      <c r="B3682" s="1">
        <v>17608</v>
      </c>
      <c r="C3682" s="6" t="s">
        <v>8</v>
      </c>
      <c r="D3682" s="6" t="s">
        <v>8</v>
      </c>
      <c r="E3682" s="6" t="s">
        <v>8482</v>
      </c>
      <c r="F3682" s="6" t="s">
        <v>1736</v>
      </c>
      <c r="G3682" s="6" t="s">
        <v>10616</v>
      </c>
      <c r="H3682" s="6" t="s">
        <v>10636</v>
      </c>
      <c r="I3682" s="6" t="s">
        <v>10686</v>
      </c>
      <c r="J3682" s="6" t="s">
        <v>5</v>
      </c>
      <c r="K3682" s="7">
        <v>0</v>
      </c>
      <c r="L3682" s="7">
        <f>IFERROR(VLOOKUP(SiscoTable[[#This Row],[Código]],Hoja2!A:B,2,0)*SiscoTable[[#This Row],[Provta(Uns)]],0)</f>
        <v>0</v>
      </c>
      <c r="M3682" s="7">
        <v>0</v>
      </c>
      <c r="N3682" s="7">
        <v>0</v>
      </c>
      <c r="O3682" s="7">
        <f>IFERROR(VLOOKUP(SiscoTable[[#This Row],[Código]],Hoja2!A:B,2,0)*SiscoTable[[#This Row],[Stock_actual]],0)</f>
        <v>0</v>
      </c>
      <c r="P3682" s="6" t="s">
        <v>7</v>
      </c>
      <c r="Q3682" s="7">
        <v>0</v>
      </c>
      <c r="R3682" s="7">
        <v>0</v>
      </c>
      <c r="S3682" s="7" t="s">
        <v>11926</v>
      </c>
      <c r="BI3682"/>
      <c r="BJ3682"/>
    </row>
    <row r="3683" spans="2:62" x14ac:dyDescent="0.4">
      <c r="B3683" s="1">
        <v>17609</v>
      </c>
      <c r="C3683" s="6" t="s">
        <v>8</v>
      </c>
      <c r="D3683" s="6" t="s">
        <v>8</v>
      </c>
      <c r="E3683" s="6" t="s">
        <v>8482</v>
      </c>
      <c r="F3683" s="6" t="s">
        <v>8641</v>
      </c>
      <c r="G3683" s="6" t="s">
        <v>8649</v>
      </c>
      <c r="H3683" s="6" t="s">
        <v>8653</v>
      </c>
      <c r="I3683" s="6" t="s">
        <v>8701</v>
      </c>
      <c r="J3683" s="6" t="s">
        <v>5</v>
      </c>
      <c r="K3683" s="7">
        <v>0</v>
      </c>
      <c r="L3683" s="7">
        <f>IFERROR(VLOOKUP(SiscoTable[[#This Row],[Código]],Hoja2!A:B,2,0)*SiscoTable[[#This Row],[Provta(Uns)]],0)</f>
        <v>0</v>
      </c>
      <c r="M3683" s="7">
        <v>0</v>
      </c>
      <c r="N3683" s="7">
        <v>0</v>
      </c>
      <c r="O3683" s="7">
        <f>IFERROR(VLOOKUP(SiscoTable[[#This Row],[Código]],Hoja2!A:B,2,0)*SiscoTable[[#This Row],[Stock_actual]],0)</f>
        <v>0</v>
      </c>
      <c r="P3683" s="6" t="s">
        <v>7</v>
      </c>
      <c r="Q3683" s="7">
        <v>0</v>
      </c>
      <c r="R3683" s="7">
        <v>0</v>
      </c>
      <c r="S3683" s="7" t="s">
        <v>11926</v>
      </c>
      <c r="BI3683"/>
      <c r="BJ3683"/>
    </row>
    <row r="3684" spans="2:62" x14ac:dyDescent="0.4">
      <c r="B3684" s="1">
        <v>17610</v>
      </c>
      <c r="C3684" s="6" t="s">
        <v>8</v>
      </c>
      <c r="D3684" s="6" t="s">
        <v>8</v>
      </c>
      <c r="E3684" s="6" t="s">
        <v>8482</v>
      </c>
      <c r="F3684" s="6" t="s">
        <v>8641</v>
      </c>
      <c r="G3684" s="6" t="s">
        <v>8649</v>
      </c>
      <c r="H3684" s="6" t="s">
        <v>8653</v>
      </c>
      <c r="I3684" s="6" t="s">
        <v>8702</v>
      </c>
      <c r="J3684" s="6" t="s">
        <v>5</v>
      </c>
      <c r="K3684" s="7">
        <v>0</v>
      </c>
      <c r="L3684" s="7">
        <f>IFERROR(VLOOKUP(SiscoTable[[#This Row],[Código]],Hoja2!A:B,2,0)*SiscoTable[[#This Row],[Provta(Uns)]],0)</f>
        <v>0</v>
      </c>
      <c r="M3684" s="7">
        <v>0</v>
      </c>
      <c r="N3684" s="7">
        <v>0</v>
      </c>
      <c r="O3684" s="7">
        <f>IFERROR(VLOOKUP(SiscoTable[[#This Row],[Código]],Hoja2!A:B,2,0)*SiscoTable[[#This Row],[Stock_actual]],0)</f>
        <v>0</v>
      </c>
      <c r="P3684" s="6" t="s">
        <v>7</v>
      </c>
      <c r="Q3684" s="7">
        <v>0</v>
      </c>
      <c r="R3684" s="7">
        <v>0</v>
      </c>
      <c r="S3684" s="7" t="s">
        <v>11926</v>
      </c>
      <c r="BI3684"/>
      <c r="BJ3684"/>
    </row>
    <row r="3685" spans="2:62" x14ac:dyDescent="0.4">
      <c r="B3685" s="1">
        <v>17611</v>
      </c>
      <c r="C3685" s="6" t="s">
        <v>25</v>
      </c>
      <c r="D3685" s="6" t="s">
        <v>30</v>
      </c>
      <c r="E3685" s="6" t="s">
        <v>3268</v>
      </c>
      <c r="F3685" s="6" t="s">
        <v>3269</v>
      </c>
      <c r="G3685" s="6" t="s">
        <v>5543</v>
      </c>
      <c r="H3685" s="6" t="s">
        <v>5445</v>
      </c>
      <c r="I3685" s="6" t="s">
        <v>5549</v>
      </c>
      <c r="J3685" s="6" t="s">
        <v>5</v>
      </c>
      <c r="K3685" s="7">
        <v>15.67</v>
      </c>
      <c r="L3685" s="7">
        <f>IFERROR(VLOOKUP(SiscoTable[[#This Row],[Código]],Hoja2!A:B,2,0)*SiscoTable[[#This Row],[Provta(Uns)]],0)</f>
        <v>155.13300000000001</v>
      </c>
      <c r="M3685" s="7">
        <v>0</v>
      </c>
      <c r="N3685" s="7">
        <v>17</v>
      </c>
      <c r="O3685" s="7">
        <f>IFERROR(VLOOKUP(SiscoTable[[#This Row],[Código]],Hoja2!A:B,2,0)*SiscoTable[[#This Row],[Stock_actual]],0)</f>
        <v>168.3</v>
      </c>
      <c r="P3685" s="6" t="s">
        <v>565</v>
      </c>
      <c r="Q3685" s="7">
        <v>17</v>
      </c>
      <c r="R3685" s="7">
        <v>31.36</v>
      </c>
      <c r="S3685" s="7" t="s">
        <v>11925</v>
      </c>
      <c r="BI3685"/>
      <c r="BJ3685"/>
    </row>
    <row r="3686" spans="2:62" x14ac:dyDescent="0.4">
      <c r="B3686" s="1">
        <v>17612</v>
      </c>
      <c r="C3686" s="6" t="s">
        <v>30</v>
      </c>
      <c r="D3686" s="6" t="s">
        <v>30</v>
      </c>
      <c r="E3686" s="6" t="s">
        <v>3268</v>
      </c>
      <c r="F3686" s="6" t="s">
        <v>3269</v>
      </c>
      <c r="G3686" s="6" t="s">
        <v>5543</v>
      </c>
      <c r="H3686" s="6" t="s">
        <v>5445</v>
      </c>
      <c r="I3686" s="6" t="s">
        <v>5607</v>
      </c>
      <c r="J3686" s="6" t="s">
        <v>5</v>
      </c>
      <c r="K3686" s="7">
        <v>13.17</v>
      </c>
      <c r="L3686" s="7">
        <f>IFERROR(VLOOKUP(SiscoTable[[#This Row],[Código]],Hoja2!A:B,2,0)*SiscoTable[[#This Row],[Provta(Uns)]],0)</f>
        <v>104.04300000000001</v>
      </c>
      <c r="M3686" s="7">
        <v>0</v>
      </c>
      <c r="N3686" s="7">
        <v>11</v>
      </c>
      <c r="O3686" s="7">
        <f>IFERROR(VLOOKUP(SiscoTable[[#This Row],[Código]],Hoja2!A:B,2,0)*SiscoTable[[#This Row],[Stock_actual]],0)</f>
        <v>86.9</v>
      </c>
      <c r="P3686" s="6" t="s">
        <v>101</v>
      </c>
      <c r="Q3686" s="7">
        <v>15</v>
      </c>
      <c r="R3686" s="7">
        <v>26.4</v>
      </c>
      <c r="S3686" s="7" t="s">
        <v>11925</v>
      </c>
      <c r="BI3686"/>
      <c r="BJ3686"/>
    </row>
    <row r="3687" spans="2:62" x14ac:dyDescent="0.4">
      <c r="B3687" s="1">
        <v>17613</v>
      </c>
      <c r="C3687" s="6" t="s">
        <v>25</v>
      </c>
      <c r="D3687" s="6" t="s">
        <v>25</v>
      </c>
      <c r="E3687" s="6" t="s">
        <v>3268</v>
      </c>
      <c r="F3687" s="6" t="s">
        <v>3269</v>
      </c>
      <c r="G3687" s="6" t="s">
        <v>5543</v>
      </c>
      <c r="H3687" s="6" t="s">
        <v>5445</v>
      </c>
      <c r="I3687" s="6" t="s">
        <v>5550</v>
      </c>
      <c r="J3687" s="6" t="s">
        <v>5</v>
      </c>
      <c r="K3687" s="7">
        <v>44.17</v>
      </c>
      <c r="L3687" s="7">
        <f>IFERROR(VLOOKUP(SiscoTable[[#This Row],[Código]],Hoja2!A:B,2,0)*SiscoTable[[#This Row],[Provta(Uns)]],0)</f>
        <v>260.60300000000001</v>
      </c>
      <c r="M3687" s="7">
        <v>0</v>
      </c>
      <c r="N3687" s="7">
        <v>25</v>
      </c>
      <c r="O3687" s="7">
        <f>IFERROR(VLOOKUP(SiscoTable[[#This Row],[Código]],Hoja2!A:B,2,0)*SiscoTable[[#This Row],[Stock_actual]],0)</f>
        <v>147.5</v>
      </c>
      <c r="P3687" s="6" t="s">
        <v>161</v>
      </c>
      <c r="Q3687" s="7">
        <v>49</v>
      </c>
      <c r="R3687" s="7">
        <v>88.19</v>
      </c>
      <c r="S3687" s="7" t="s">
        <v>11925</v>
      </c>
      <c r="BI3687"/>
      <c r="BJ3687"/>
    </row>
    <row r="3688" spans="2:62" x14ac:dyDescent="0.4">
      <c r="B3688" s="1">
        <v>17614</v>
      </c>
      <c r="C3688" s="6" t="s">
        <v>25</v>
      </c>
      <c r="D3688" s="6" t="s">
        <v>25</v>
      </c>
      <c r="E3688" s="6" t="s">
        <v>3268</v>
      </c>
      <c r="F3688" s="6" t="s">
        <v>3269</v>
      </c>
      <c r="G3688" s="6" t="s">
        <v>5543</v>
      </c>
      <c r="H3688" s="6" t="s">
        <v>5445</v>
      </c>
      <c r="I3688" s="6" t="s">
        <v>5551</v>
      </c>
      <c r="J3688" s="6" t="s">
        <v>5</v>
      </c>
      <c r="K3688" s="7">
        <v>30</v>
      </c>
      <c r="L3688" s="7">
        <f>IFERROR(VLOOKUP(SiscoTable[[#This Row],[Código]],Hoja2!A:B,2,0)*SiscoTable[[#This Row],[Provta(Uns)]],0)</f>
        <v>390</v>
      </c>
      <c r="M3688" s="7">
        <v>0</v>
      </c>
      <c r="N3688" s="7">
        <v>14</v>
      </c>
      <c r="O3688" s="7">
        <f>IFERROR(VLOOKUP(SiscoTable[[#This Row],[Código]],Hoja2!A:B,2,0)*SiscoTable[[#This Row],[Stock_actual]],0)</f>
        <v>182</v>
      </c>
      <c r="P3688" s="6" t="s">
        <v>402</v>
      </c>
      <c r="Q3688" s="7">
        <v>33</v>
      </c>
      <c r="R3688" s="7">
        <v>60</v>
      </c>
      <c r="S3688" s="7" t="s">
        <v>11925</v>
      </c>
      <c r="BI3688"/>
      <c r="BJ3688"/>
    </row>
    <row r="3689" spans="2:62" x14ac:dyDescent="0.4">
      <c r="B3689" s="1">
        <v>17615</v>
      </c>
      <c r="C3689" s="6" t="s">
        <v>25</v>
      </c>
      <c r="D3689" s="6" t="s">
        <v>25</v>
      </c>
      <c r="E3689" s="6" t="s">
        <v>3268</v>
      </c>
      <c r="F3689" s="6" t="s">
        <v>3269</v>
      </c>
      <c r="G3689" s="6" t="s">
        <v>5543</v>
      </c>
      <c r="H3689" s="6" t="s">
        <v>5445</v>
      </c>
      <c r="I3689" s="6" t="s">
        <v>5552</v>
      </c>
      <c r="J3689" s="6" t="s">
        <v>5</v>
      </c>
      <c r="K3689" s="7">
        <v>60.17</v>
      </c>
      <c r="L3689" s="7">
        <f>IFERROR(VLOOKUP(SiscoTable[[#This Row],[Código]],Hoja2!A:B,2,0)*SiscoTable[[#This Row],[Provta(Uns)]],0)</f>
        <v>553.56399999999996</v>
      </c>
      <c r="M3689" s="7">
        <v>0</v>
      </c>
      <c r="N3689" s="7">
        <v>23</v>
      </c>
      <c r="O3689" s="7">
        <f>IFERROR(VLOOKUP(SiscoTable[[#This Row],[Código]],Hoja2!A:B,2,0)*SiscoTable[[#This Row],[Stock_actual]],0)</f>
        <v>211.6</v>
      </c>
      <c r="P3689" s="6" t="s">
        <v>96</v>
      </c>
      <c r="Q3689" s="7">
        <v>66</v>
      </c>
      <c r="R3689" s="7">
        <v>119.70999999999998</v>
      </c>
      <c r="S3689" s="7" t="s">
        <v>11925</v>
      </c>
      <c r="BI3689"/>
      <c r="BJ3689"/>
    </row>
    <row r="3690" spans="2:62" x14ac:dyDescent="0.4">
      <c r="B3690" s="1">
        <v>17616</v>
      </c>
      <c r="C3690" s="6" t="s">
        <v>25</v>
      </c>
      <c r="D3690" s="6" t="s">
        <v>25</v>
      </c>
      <c r="E3690" s="6" t="s">
        <v>3268</v>
      </c>
      <c r="F3690" s="6" t="s">
        <v>3269</v>
      </c>
      <c r="G3690" s="6" t="s">
        <v>5543</v>
      </c>
      <c r="H3690" s="6" t="s">
        <v>5445</v>
      </c>
      <c r="I3690" s="6" t="s">
        <v>5553</v>
      </c>
      <c r="J3690" s="6" t="s">
        <v>5</v>
      </c>
      <c r="K3690" s="7">
        <v>59.5</v>
      </c>
      <c r="L3690" s="7">
        <f>IFERROR(VLOOKUP(SiscoTable[[#This Row],[Código]],Hoja2!A:B,2,0)*SiscoTable[[#This Row],[Provta(Uns)]],0)</f>
        <v>309.40000000000003</v>
      </c>
      <c r="M3690" s="7">
        <v>0</v>
      </c>
      <c r="N3690" s="7">
        <v>30</v>
      </c>
      <c r="O3690" s="7">
        <f>IFERROR(VLOOKUP(SiscoTable[[#This Row],[Código]],Hoja2!A:B,2,0)*SiscoTable[[#This Row],[Stock_actual]],0)</f>
        <v>156</v>
      </c>
      <c r="P3690" s="6" t="s">
        <v>112</v>
      </c>
      <c r="Q3690" s="7">
        <v>65</v>
      </c>
      <c r="R3690" s="7">
        <v>118.5</v>
      </c>
      <c r="S3690" s="7" t="s">
        <v>11925</v>
      </c>
      <c r="BI3690"/>
      <c r="BJ3690"/>
    </row>
    <row r="3691" spans="2:62" x14ac:dyDescent="0.4">
      <c r="B3691" s="1">
        <v>17617</v>
      </c>
      <c r="C3691" s="6" t="s">
        <v>25</v>
      </c>
      <c r="D3691" s="6" t="s">
        <v>25</v>
      </c>
      <c r="E3691" s="6" t="s">
        <v>3268</v>
      </c>
      <c r="F3691" s="6" t="s">
        <v>3269</v>
      </c>
      <c r="G3691" s="6" t="s">
        <v>5543</v>
      </c>
      <c r="H3691" s="6" t="s">
        <v>5445</v>
      </c>
      <c r="I3691" s="6" t="s">
        <v>5554</v>
      </c>
      <c r="J3691" s="6" t="s">
        <v>5</v>
      </c>
      <c r="K3691" s="7">
        <v>55.83</v>
      </c>
      <c r="L3691" s="7">
        <f>IFERROR(VLOOKUP(SiscoTable[[#This Row],[Código]],Hoja2!A:B,2,0)*SiscoTable[[#This Row],[Provta(Uns)]],0)</f>
        <v>776.03700000000003</v>
      </c>
      <c r="M3691" s="7">
        <v>0</v>
      </c>
      <c r="N3691" s="7">
        <v>27</v>
      </c>
      <c r="O3691" s="7">
        <f>IFERROR(VLOOKUP(SiscoTable[[#This Row],[Código]],Hoja2!A:B,2,0)*SiscoTable[[#This Row],[Stock_actual]],0)</f>
        <v>375.3</v>
      </c>
      <c r="P3691" s="6" t="s">
        <v>112</v>
      </c>
      <c r="Q3691" s="7">
        <v>61</v>
      </c>
      <c r="R3691" s="7">
        <v>112.5</v>
      </c>
      <c r="S3691" s="7" t="s">
        <v>11925</v>
      </c>
      <c r="BI3691"/>
      <c r="BJ3691"/>
    </row>
    <row r="3692" spans="2:62" x14ac:dyDescent="0.4">
      <c r="B3692" s="1">
        <v>17618</v>
      </c>
      <c r="C3692" s="6" t="s">
        <v>25</v>
      </c>
      <c r="D3692" s="6" t="s">
        <v>25</v>
      </c>
      <c r="E3692" s="6" t="s">
        <v>3268</v>
      </c>
      <c r="F3692" s="6" t="s">
        <v>3269</v>
      </c>
      <c r="G3692" s="6" t="s">
        <v>5543</v>
      </c>
      <c r="H3692" s="6" t="s">
        <v>5445</v>
      </c>
      <c r="I3692" s="6" t="s">
        <v>5555</v>
      </c>
      <c r="J3692" s="6" t="s">
        <v>5</v>
      </c>
      <c r="K3692" s="7">
        <v>39.67</v>
      </c>
      <c r="L3692" s="7">
        <f>IFERROR(VLOOKUP(SiscoTable[[#This Row],[Código]],Hoja2!A:B,2,0)*SiscoTable[[#This Row],[Provta(Uns)]],0)</f>
        <v>392.733</v>
      </c>
      <c r="M3692" s="7">
        <v>0</v>
      </c>
      <c r="N3692" s="7">
        <v>22</v>
      </c>
      <c r="O3692" s="7">
        <f>IFERROR(VLOOKUP(SiscoTable[[#This Row],[Código]],Hoja2!A:B,2,0)*SiscoTable[[#This Row],[Stock_actual]],0)</f>
        <v>217.8</v>
      </c>
      <c r="P3692" s="6" t="s">
        <v>161</v>
      </c>
      <c r="Q3692" s="7">
        <v>44</v>
      </c>
      <c r="R3692" s="7">
        <v>79.64</v>
      </c>
      <c r="S3692" s="7" t="s">
        <v>11925</v>
      </c>
      <c r="BI3692"/>
      <c r="BJ3692"/>
    </row>
    <row r="3693" spans="2:62" x14ac:dyDescent="0.4">
      <c r="B3693" s="1">
        <v>17619</v>
      </c>
      <c r="C3693" s="6" t="s">
        <v>25</v>
      </c>
      <c r="D3693" s="6" t="s">
        <v>25</v>
      </c>
      <c r="E3693" s="6" t="s">
        <v>3268</v>
      </c>
      <c r="F3693" s="6" t="s">
        <v>3269</v>
      </c>
      <c r="G3693" s="6" t="s">
        <v>5543</v>
      </c>
      <c r="H3693" s="6" t="s">
        <v>5445</v>
      </c>
      <c r="I3693" s="6" t="s">
        <v>5556</v>
      </c>
      <c r="J3693" s="6" t="s">
        <v>5</v>
      </c>
      <c r="K3693" s="7">
        <v>33.67</v>
      </c>
      <c r="L3693" s="7">
        <f>IFERROR(VLOOKUP(SiscoTable[[#This Row],[Código]],Hoja2!A:B,2,0)*SiscoTable[[#This Row],[Provta(Uns)]],0)</f>
        <v>198.65300000000002</v>
      </c>
      <c r="M3693" s="7">
        <v>0</v>
      </c>
      <c r="N3693" s="7">
        <v>12</v>
      </c>
      <c r="O3693" s="7">
        <f>IFERROR(VLOOKUP(SiscoTable[[#This Row],[Código]],Hoja2!A:B,2,0)*SiscoTable[[#This Row],[Stock_actual]],0)</f>
        <v>70.800000000000011</v>
      </c>
      <c r="P3693" s="6" t="s">
        <v>96</v>
      </c>
      <c r="Q3693" s="7">
        <v>37</v>
      </c>
      <c r="R3693" s="7">
        <v>67.52000000000001</v>
      </c>
      <c r="S3693" s="7" t="s">
        <v>11925</v>
      </c>
      <c r="BI3693"/>
      <c r="BJ3693"/>
    </row>
    <row r="3694" spans="2:62" x14ac:dyDescent="0.4">
      <c r="B3694" s="1">
        <v>17620</v>
      </c>
      <c r="C3694" s="6" t="s">
        <v>25</v>
      </c>
      <c r="D3694" s="6" t="s">
        <v>25</v>
      </c>
      <c r="E3694" s="6" t="s">
        <v>3268</v>
      </c>
      <c r="F3694" s="6" t="s">
        <v>3269</v>
      </c>
      <c r="G3694" s="6" t="s">
        <v>5543</v>
      </c>
      <c r="H3694" s="6" t="s">
        <v>5445</v>
      </c>
      <c r="I3694" s="6" t="s">
        <v>5557</v>
      </c>
      <c r="J3694" s="6" t="s">
        <v>5</v>
      </c>
      <c r="K3694" s="7">
        <v>109.67</v>
      </c>
      <c r="L3694" s="7">
        <f>IFERROR(VLOOKUP(SiscoTable[[#This Row],[Código]],Hoja2!A:B,2,0)*SiscoTable[[#This Row],[Provta(Uns)]],0)</f>
        <v>855.42600000000004</v>
      </c>
      <c r="M3694" s="7">
        <v>0</v>
      </c>
      <c r="N3694" s="7">
        <v>65</v>
      </c>
      <c r="O3694" s="7">
        <f>IFERROR(VLOOKUP(SiscoTable[[#This Row],[Código]],Hoja2!A:B,2,0)*SiscoTable[[#This Row],[Stock_actual]],0)</f>
        <v>507</v>
      </c>
      <c r="P3694" s="6" t="s">
        <v>733</v>
      </c>
      <c r="Q3694" s="7">
        <v>121</v>
      </c>
      <c r="R3694" s="7">
        <v>220.48000000000002</v>
      </c>
      <c r="S3694" s="7" t="s">
        <v>11925</v>
      </c>
      <c r="BI3694"/>
      <c r="BJ3694"/>
    </row>
    <row r="3695" spans="2:62" x14ac:dyDescent="0.4">
      <c r="B3695" s="1">
        <v>17621</v>
      </c>
      <c r="C3695" s="6" t="s">
        <v>30</v>
      </c>
      <c r="D3695" s="6" t="s">
        <v>30</v>
      </c>
      <c r="E3695" s="6" t="s">
        <v>3268</v>
      </c>
      <c r="F3695" s="6" t="s">
        <v>3269</v>
      </c>
      <c r="G3695" s="6" t="s">
        <v>5543</v>
      </c>
      <c r="H3695" s="6" t="s">
        <v>5445</v>
      </c>
      <c r="I3695" s="6" t="s">
        <v>5608</v>
      </c>
      <c r="J3695" s="6" t="s">
        <v>5</v>
      </c>
      <c r="K3695" s="7">
        <v>13</v>
      </c>
      <c r="L3695" s="7">
        <f>IFERROR(VLOOKUP(SiscoTable[[#This Row],[Código]],Hoja2!A:B,2,0)*SiscoTable[[#This Row],[Provta(Uns)]],0)</f>
        <v>93.600000000000009</v>
      </c>
      <c r="M3695" s="7">
        <v>0</v>
      </c>
      <c r="N3695" s="7">
        <v>13</v>
      </c>
      <c r="O3695" s="7">
        <f>IFERROR(VLOOKUP(SiscoTable[[#This Row],[Código]],Hoja2!A:B,2,0)*SiscoTable[[#This Row],[Stock_actual]],0)</f>
        <v>93.600000000000009</v>
      </c>
      <c r="P3695" s="6" t="s">
        <v>110</v>
      </c>
      <c r="Q3695" s="7">
        <v>14</v>
      </c>
      <c r="R3695" s="7">
        <v>25.700000000000003</v>
      </c>
      <c r="S3695" s="7" t="s">
        <v>11925</v>
      </c>
      <c r="BI3695"/>
      <c r="BJ3695"/>
    </row>
    <row r="3696" spans="2:62" x14ac:dyDescent="0.4">
      <c r="B3696" s="1">
        <v>17622</v>
      </c>
      <c r="C3696" s="6" t="s">
        <v>25</v>
      </c>
      <c r="D3696" s="6" t="s">
        <v>30</v>
      </c>
      <c r="E3696" s="6" t="s">
        <v>8482</v>
      </c>
      <c r="F3696" s="6" t="s">
        <v>9030</v>
      </c>
      <c r="G3696" s="6" t="s">
        <v>10068</v>
      </c>
      <c r="H3696" s="6" t="s">
        <v>10082</v>
      </c>
      <c r="I3696" s="6" t="s">
        <v>10083</v>
      </c>
      <c r="J3696" s="6" t="s">
        <v>5</v>
      </c>
      <c r="K3696" s="7">
        <v>16.829999999999998</v>
      </c>
      <c r="L3696" s="7">
        <f>IFERROR(VLOOKUP(SiscoTable[[#This Row],[Código]],Hoja2!A:B,2,0)*SiscoTable[[#This Row],[Provta(Uns)]],0)</f>
        <v>289.47599999999994</v>
      </c>
      <c r="M3696" s="7">
        <v>0</v>
      </c>
      <c r="N3696" s="7">
        <v>44</v>
      </c>
      <c r="O3696" s="7">
        <f>IFERROR(VLOOKUP(SiscoTable[[#This Row],[Código]],Hoja2!A:B,2,0)*SiscoTable[[#This Row],[Stock_actual]],0)</f>
        <v>756.8</v>
      </c>
      <c r="P3696" s="6" t="s">
        <v>577</v>
      </c>
      <c r="Q3696" s="7">
        <v>18</v>
      </c>
      <c r="R3696" s="7">
        <v>0</v>
      </c>
      <c r="S3696" s="7" t="s">
        <v>11926</v>
      </c>
      <c r="BI3696"/>
      <c r="BJ3696"/>
    </row>
    <row r="3697" spans="2:62" x14ac:dyDescent="0.4">
      <c r="B3697" s="1">
        <v>17623</v>
      </c>
      <c r="C3697" s="6" t="s">
        <v>30</v>
      </c>
      <c r="D3697" s="6" t="s">
        <v>25</v>
      </c>
      <c r="E3697" s="6" t="s">
        <v>3268</v>
      </c>
      <c r="F3697" s="6" t="s">
        <v>3269</v>
      </c>
      <c r="G3697" s="6" t="s">
        <v>5543</v>
      </c>
      <c r="H3697" s="6" t="s">
        <v>5445</v>
      </c>
      <c r="I3697" s="6" t="s">
        <v>5609</v>
      </c>
      <c r="J3697" s="6" t="s">
        <v>5</v>
      </c>
      <c r="K3697" s="7">
        <v>25.17</v>
      </c>
      <c r="L3697" s="7">
        <f>IFERROR(VLOOKUP(SiscoTable[[#This Row],[Código]],Hoja2!A:B,2,0)*SiscoTable[[#This Row],[Provta(Uns)]],0)</f>
        <v>98.163000000000011</v>
      </c>
      <c r="M3697" s="7">
        <v>0</v>
      </c>
      <c r="N3697" s="7">
        <v>22</v>
      </c>
      <c r="O3697" s="7">
        <f>IFERROR(VLOOKUP(SiscoTable[[#This Row],[Código]],Hoja2!A:B,2,0)*SiscoTable[[#This Row],[Stock_actual]],0)</f>
        <v>85.8</v>
      </c>
      <c r="P3697" s="6" t="s">
        <v>812</v>
      </c>
      <c r="Q3697" s="7">
        <v>28</v>
      </c>
      <c r="R3697" s="7">
        <v>50.239999999999995</v>
      </c>
      <c r="S3697" s="7" t="s">
        <v>11925</v>
      </c>
      <c r="BI3697"/>
      <c r="BJ3697"/>
    </row>
    <row r="3698" spans="2:62" x14ac:dyDescent="0.4">
      <c r="B3698" s="1">
        <v>17624</v>
      </c>
      <c r="C3698" s="6" t="s">
        <v>30</v>
      </c>
      <c r="D3698" s="6" t="s">
        <v>30</v>
      </c>
      <c r="E3698" s="6" t="s">
        <v>3268</v>
      </c>
      <c r="F3698" s="6" t="s">
        <v>3269</v>
      </c>
      <c r="G3698" s="6" t="s">
        <v>5543</v>
      </c>
      <c r="H3698" s="6" t="s">
        <v>5445</v>
      </c>
      <c r="I3698" s="6" t="s">
        <v>5610</v>
      </c>
      <c r="J3698" s="6" t="s">
        <v>5</v>
      </c>
      <c r="K3698" s="7">
        <v>15.17</v>
      </c>
      <c r="L3698" s="7">
        <f>IFERROR(VLOOKUP(SiscoTable[[#This Row],[Código]],Hoja2!A:B,2,0)*SiscoTable[[#This Row],[Provta(Uns)]],0)</f>
        <v>119.843</v>
      </c>
      <c r="M3698" s="7">
        <v>0</v>
      </c>
      <c r="N3698" s="7">
        <v>13</v>
      </c>
      <c r="O3698" s="7">
        <f>IFERROR(VLOOKUP(SiscoTable[[#This Row],[Código]],Hoja2!A:B,2,0)*SiscoTable[[#This Row],[Stock_actual]],0)</f>
        <v>102.7</v>
      </c>
      <c r="P3698" s="6" t="s">
        <v>812</v>
      </c>
      <c r="Q3698" s="7">
        <v>17</v>
      </c>
      <c r="R3698" s="7">
        <v>30.35</v>
      </c>
      <c r="S3698" s="7" t="s">
        <v>11925</v>
      </c>
      <c r="BI3698"/>
      <c r="BJ3698"/>
    </row>
    <row r="3699" spans="2:62" x14ac:dyDescent="0.4">
      <c r="B3699" s="1">
        <v>17625</v>
      </c>
      <c r="C3699" s="6" t="s">
        <v>30</v>
      </c>
      <c r="D3699" s="6" t="s">
        <v>30</v>
      </c>
      <c r="E3699" s="6" t="s">
        <v>3268</v>
      </c>
      <c r="F3699" s="6" t="s">
        <v>3269</v>
      </c>
      <c r="G3699" s="6" t="s">
        <v>5543</v>
      </c>
      <c r="H3699" s="6" t="s">
        <v>5445</v>
      </c>
      <c r="I3699" s="6" t="s">
        <v>5611</v>
      </c>
      <c r="J3699" s="6" t="s">
        <v>5</v>
      </c>
      <c r="K3699" s="7">
        <v>15.67</v>
      </c>
      <c r="L3699" s="7">
        <f>IFERROR(VLOOKUP(SiscoTable[[#This Row],[Código]],Hoja2!A:B,2,0)*SiscoTable[[#This Row],[Provta(Uns)]],0)</f>
        <v>123.79300000000001</v>
      </c>
      <c r="M3699" s="7">
        <v>0</v>
      </c>
      <c r="N3699" s="7">
        <v>8</v>
      </c>
      <c r="O3699" s="7">
        <f>IFERROR(VLOOKUP(SiscoTable[[#This Row],[Código]],Hoja2!A:B,2,0)*SiscoTable[[#This Row],[Stock_actual]],0)</f>
        <v>63.2</v>
      </c>
      <c r="P3699" s="6" t="s">
        <v>112</v>
      </c>
      <c r="Q3699" s="7">
        <v>17</v>
      </c>
      <c r="R3699" s="7">
        <v>31</v>
      </c>
      <c r="S3699" s="7" t="s">
        <v>11925</v>
      </c>
      <c r="BI3699"/>
      <c r="BJ3699"/>
    </row>
    <row r="3700" spans="2:62" x14ac:dyDescent="0.4">
      <c r="B3700" s="1">
        <v>17626</v>
      </c>
      <c r="C3700" s="6" t="s">
        <v>30</v>
      </c>
      <c r="D3700" s="6" t="s">
        <v>30</v>
      </c>
      <c r="E3700" s="6" t="s">
        <v>3268</v>
      </c>
      <c r="F3700" s="6" t="s">
        <v>3269</v>
      </c>
      <c r="G3700" s="6" t="s">
        <v>5543</v>
      </c>
      <c r="H3700" s="6" t="s">
        <v>5445</v>
      </c>
      <c r="I3700" s="6" t="s">
        <v>5612</v>
      </c>
      <c r="J3700" s="6" t="s">
        <v>5</v>
      </c>
      <c r="K3700" s="7">
        <v>3.83</v>
      </c>
      <c r="L3700" s="7">
        <f>IFERROR(VLOOKUP(SiscoTable[[#This Row],[Código]],Hoja2!A:B,2,0)*SiscoTable[[#This Row],[Provta(Uns)]],0)</f>
        <v>28.725000000000001</v>
      </c>
      <c r="M3700" s="7">
        <v>10</v>
      </c>
      <c r="N3700" s="7">
        <v>9</v>
      </c>
      <c r="O3700" s="7">
        <f>IFERROR(VLOOKUP(SiscoTable[[#This Row],[Código]],Hoja2!A:B,2,0)*SiscoTable[[#This Row],[Stock_actual]],0)</f>
        <v>67.5</v>
      </c>
      <c r="P3700" s="6" t="s">
        <v>1159</v>
      </c>
      <c r="Q3700" s="7">
        <v>4</v>
      </c>
      <c r="R3700" s="7">
        <v>0</v>
      </c>
      <c r="S3700" s="7" t="s">
        <v>11925</v>
      </c>
      <c r="BI3700"/>
      <c r="BJ3700"/>
    </row>
    <row r="3701" spans="2:62" x14ac:dyDescent="0.4">
      <c r="B3701" s="1">
        <v>17627</v>
      </c>
      <c r="C3701" s="6" t="s">
        <v>25</v>
      </c>
      <c r="D3701" s="6" t="s">
        <v>30</v>
      </c>
      <c r="E3701" s="6" t="s">
        <v>3268</v>
      </c>
      <c r="F3701" s="6" t="s">
        <v>3269</v>
      </c>
      <c r="G3701" s="6" t="s">
        <v>5543</v>
      </c>
      <c r="H3701" s="6" t="s">
        <v>5445</v>
      </c>
      <c r="I3701" s="6" t="s">
        <v>5558</v>
      </c>
      <c r="J3701" s="6" t="s">
        <v>5</v>
      </c>
      <c r="K3701" s="7">
        <v>22.33</v>
      </c>
      <c r="L3701" s="7">
        <f>IFERROR(VLOOKUP(SiscoTable[[#This Row],[Código]],Hoja2!A:B,2,0)*SiscoTable[[#This Row],[Provta(Uns)]],0)</f>
        <v>174.17399999999998</v>
      </c>
      <c r="M3701" s="7">
        <v>0</v>
      </c>
      <c r="N3701" s="7">
        <v>17</v>
      </c>
      <c r="O3701" s="7">
        <f>IFERROR(VLOOKUP(SiscoTable[[#This Row],[Código]],Hoja2!A:B,2,0)*SiscoTable[[#This Row],[Stock_actual]],0)</f>
        <v>132.6</v>
      </c>
      <c r="P3701" s="6" t="s">
        <v>119</v>
      </c>
      <c r="Q3701" s="7">
        <v>24</v>
      </c>
      <c r="R3701" s="7">
        <v>44.42</v>
      </c>
      <c r="S3701" s="7" t="s">
        <v>11925</v>
      </c>
      <c r="BI3701"/>
      <c r="BJ3701"/>
    </row>
    <row r="3702" spans="2:62" x14ac:dyDescent="0.4">
      <c r="B3702" s="1">
        <v>17628</v>
      </c>
      <c r="C3702" s="6" t="s">
        <v>30</v>
      </c>
      <c r="D3702" s="6" t="s">
        <v>8</v>
      </c>
      <c r="E3702" s="6" t="s">
        <v>8482</v>
      </c>
      <c r="F3702" s="6" t="s">
        <v>9030</v>
      </c>
      <c r="G3702" s="6" t="s">
        <v>9271</v>
      </c>
      <c r="H3702" s="6" t="s">
        <v>9273</v>
      </c>
      <c r="I3702" s="6" t="s">
        <v>9274</v>
      </c>
      <c r="J3702" s="6" t="s">
        <v>5</v>
      </c>
      <c r="K3702" s="7">
        <v>2.33</v>
      </c>
      <c r="L3702" s="7">
        <f>IFERROR(VLOOKUP(SiscoTable[[#This Row],[Código]],Hoja2!A:B,2,0)*SiscoTable[[#This Row],[Provta(Uns)]],0)</f>
        <v>120.92700000000001</v>
      </c>
      <c r="M3702" s="7">
        <v>0</v>
      </c>
      <c r="N3702" s="7">
        <v>4</v>
      </c>
      <c r="O3702" s="7">
        <f>IFERROR(VLOOKUP(SiscoTable[[#This Row],[Código]],Hoja2!A:B,2,0)*SiscoTable[[#This Row],[Stock_actual]],0)</f>
        <v>207.6</v>
      </c>
      <c r="P3702" s="6" t="s">
        <v>697</v>
      </c>
      <c r="Q3702" s="7">
        <v>3</v>
      </c>
      <c r="R3702" s="7">
        <v>0</v>
      </c>
      <c r="S3702" s="7" t="s">
        <v>11926</v>
      </c>
      <c r="BI3702"/>
      <c r="BJ3702"/>
    </row>
    <row r="3703" spans="2:62" x14ac:dyDescent="0.4">
      <c r="B3703" s="1">
        <v>17629</v>
      </c>
      <c r="C3703" s="6" t="s">
        <v>30</v>
      </c>
      <c r="D3703" s="6" t="s">
        <v>30</v>
      </c>
      <c r="E3703" s="6" t="s">
        <v>3268</v>
      </c>
      <c r="F3703" s="6" t="s">
        <v>3269</v>
      </c>
      <c r="G3703" s="6" t="s">
        <v>5543</v>
      </c>
      <c r="H3703" s="6" t="s">
        <v>5445</v>
      </c>
      <c r="I3703" s="6" t="s">
        <v>5613</v>
      </c>
      <c r="J3703" s="6" t="s">
        <v>5</v>
      </c>
      <c r="K3703" s="7">
        <v>17.670000000000002</v>
      </c>
      <c r="L3703" s="7">
        <f>IFERROR(VLOOKUP(SiscoTable[[#This Row],[Código]],Hoja2!A:B,2,0)*SiscoTable[[#This Row],[Provta(Uns)]],0)</f>
        <v>70.680000000000007</v>
      </c>
      <c r="M3703" s="7">
        <v>0</v>
      </c>
      <c r="N3703" s="7">
        <v>12</v>
      </c>
      <c r="O3703" s="7">
        <f>IFERROR(VLOOKUP(SiscoTable[[#This Row],[Código]],Hoja2!A:B,2,0)*SiscoTable[[#This Row],[Stock_actual]],0)</f>
        <v>48</v>
      </c>
      <c r="P3703" s="6" t="s">
        <v>218</v>
      </c>
      <c r="Q3703" s="7">
        <v>19</v>
      </c>
      <c r="R3703" s="7">
        <v>35.199999999999996</v>
      </c>
      <c r="S3703" s="7" t="s">
        <v>11925</v>
      </c>
      <c r="BI3703"/>
      <c r="BJ3703"/>
    </row>
    <row r="3704" spans="2:62" x14ac:dyDescent="0.4">
      <c r="B3704" s="1">
        <v>17630</v>
      </c>
      <c r="C3704" s="6" t="s">
        <v>30</v>
      </c>
      <c r="D3704" s="6" t="s">
        <v>30</v>
      </c>
      <c r="E3704" s="6" t="s">
        <v>8482</v>
      </c>
      <c r="F3704" s="6" t="s">
        <v>9030</v>
      </c>
      <c r="G3704" s="6" t="s">
        <v>9271</v>
      </c>
      <c r="H3704" s="6" t="s">
        <v>9273</v>
      </c>
      <c r="I3704" s="6" t="s">
        <v>9272</v>
      </c>
      <c r="J3704" s="6" t="s">
        <v>5</v>
      </c>
      <c r="K3704" s="7">
        <v>11</v>
      </c>
      <c r="L3704" s="7">
        <f>IFERROR(VLOOKUP(SiscoTable[[#This Row],[Código]],Hoja2!A:B,2,0)*SiscoTable[[#This Row],[Provta(Uns)]],0)</f>
        <v>75.900000000000006</v>
      </c>
      <c r="M3704" s="7">
        <v>0</v>
      </c>
      <c r="N3704" s="7">
        <v>38</v>
      </c>
      <c r="O3704" s="7">
        <f>IFERROR(VLOOKUP(SiscoTable[[#This Row],[Código]],Hoja2!A:B,2,0)*SiscoTable[[#This Row],[Stock_actual]],0)</f>
        <v>262.2</v>
      </c>
      <c r="P3704" s="6" t="s">
        <v>3864</v>
      </c>
      <c r="Q3704" s="7">
        <v>12</v>
      </c>
      <c r="R3704" s="7">
        <v>0</v>
      </c>
      <c r="S3704" s="7" t="s">
        <v>11926</v>
      </c>
      <c r="BI3704"/>
      <c r="BJ3704"/>
    </row>
    <row r="3705" spans="2:62" x14ac:dyDescent="0.4">
      <c r="B3705" s="1">
        <v>17631</v>
      </c>
      <c r="C3705" s="6" t="s">
        <v>8</v>
      </c>
      <c r="D3705" s="6" t="s">
        <v>8</v>
      </c>
      <c r="E3705" s="6" t="s">
        <v>3268</v>
      </c>
      <c r="F3705" s="6" t="s">
        <v>3269</v>
      </c>
      <c r="G3705" s="6" t="s">
        <v>5543</v>
      </c>
      <c r="H3705" s="6" t="s">
        <v>5445</v>
      </c>
      <c r="I3705" s="6" t="s">
        <v>5678</v>
      </c>
      <c r="J3705" s="6" t="s">
        <v>5</v>
      </c>
      <c r="K3705" s="7">
        <v>2.67</v>
      </c>
      <c r="L3705" s="7">
        <f>IFERROR(VLOOKUP(SiscoTable[[#This Row],[Código]],Hoja2!A:B,2,0)*SiscoTable[[#This Row],[Provta(Uns)]],0)</f>
        <v>12.281999999999998</v>
      </c>
      <c r="M3705" s="7">
        <v>0</v>
      </c>
      <c r="N3705" s="7">
        <v>8</v>
      </c>
      <c r="O3705" s="7">
        <f>IFERROR(VLOOKUP(SiscoTable[[#This Row],[Código]],Hoja2!A:B,2,0)*SiscoTable[[#This Row],[Stock_actual]],0)</f>
        <v>36.799999999999997</v>
      </c>
      <c r="P3705" s="6" t="s">
        <v>983</v>
      </c>
      <c r="Q3705" s="7">
        <v>3</v>
      </c>
      <c r="R3705" s="7">
        <v>0</v>
      </c>
      <c r="S3705" s="7" t="s">
        <v>11925</v>
      </c>
      <c r="BI3705"/>
      <c r="BJ3705"/>
    </row>
    <row r="3706" spans="2:62" x14ac:dyDescent="0.4">
      <c r="B3706" s="1">
        <v>17633</v>
      </c>
      <c r="C3706" s="6" t="s">
        <v>25</v>
      </c>
      <c r="D3706" s="6" t="s">
        <v>25</v>
      </c>
      <c r="E3706" s="6" t="s">
        <v>3268</v>
      </c>
      <c r="F3706" s="6" t="s">
        <v>3269</v>
      </c>
      <c r="G3706" s="6" t="s">
        <v>5543</v>
      </c>
      <c r="H3706" s="6" t="s">
        <v>5445</v>
      </c>
      <c r="I3706" s="6" t="s">
        <v>5559</v>
      </c>
      <c r="J3706" s="6" t="s">
        <v>5</v>
      </c>
      <c r="K3706" s="7">
        <v>38.67</v>
      </c>
      <c r="L3706" s="7">
        <f>IFERROR(VLOOKUP(SiscoTable[[#This Row],[Código]],Hoja2!A:B,2,0)*SiscoTable[[#This Row],[Provta(Uns)]],0)</f>
        <v>510.44400000000002</v>
      </c>
      <c r="M3706" s="7">
        <v>0</v>
      </c>
      <c r="N3706" s="7">
        <v>13</v>
      </c>
      <c r="O3706" s="7">
        <f>IFERROR(VLOOKUP(SiscoTable[[#This Row],[Código]],Hoja2!A:B,2,0)*SiscoTable[[#This Row],[Stock_actual]],0)</f>
        <v>171.6</v>
      </c>
      <c r="P3706" s="6" t="s">
        <v>124</v>
      </c>
      <c r="Q3706" s="7">
        <v>43</v>
      </c>
      <c r="R3706" s="7">
        <v>77.3</v>
      </c>
      <c r="S3706" s="7" t="s">
        <v>11925</v>
      </c>
      <c r="BI3706"/>
      <c r="BJ3706"/>
    </row>
    <row r="3707" spans="2:62" x14ac:dyDescent="0.4">
      <c r="B3707" s="1">
        <v>17634</v>
      </c>
      <c r="C3707" s="6" t="s">
        <v>25</v>
      </c>
      <c r="D3707" s="6" t="s">
        <v>25</v>
      </c>
      <c r="E3707" s="6" t="s">
        <v>3268</v>
      </c>
      <c r="F3707" s="6" t="s">
        <v>3269</v>
      </c>
      <c r="G3707" s="6" t="s">
        <v>5543</v>
      </c>
      <c r="H3707" s="6" t="s">
        <v>5445</v>
      </c>
      <c r="I3707" s="6" t="s">
        <v>5560</v>
      </c>
      <c r="J3707" s="6" t="s">
        <v>5</v>
      </c>
      <c r="K3707" s="7">
        <v>71.33</v>
      </c>
      <c r="L3707" s="7">
        <f>IFERROR(VLOOKUP(SiscoTable[[#This Row],[Código]],Hoja2!A:B,2,0)*SiscoTable[[#This Row],[Provta(Uns)]],0)</f>
        <v>656.23599999999999</v>
      </c>
      <c r="M3707" s="7">
        <v>0</v>
      </c>
      <c r="N3707" s="7">
        <v>24</v>
      </c>
      <c r="O3707" s="7">
        <f>IFERROR(VLOOKUP(SiscoTable[[#This Row],[Código]],Hoja2!A:B,2,0)*SiscoTable[[#This Row],[Stock_actual]],0)</f>
        <v>220.79999999999998</v>
      </c>
      <c r="P3707" s="6" t="s">
        <v>124</v>
      </c>
      <c r="Q3707" s="7">
        <v>79</v>
      </c>
      <c r="R3707" s="7">
        <v>142.6</v>
      </c>
      <c r="S3707" s="7" t="s">
        <v>11925</v>
      </c>
      <c r="BI3707"/>
      <c r="BJ3707"/>
    </row>
    <row r="3708" spans="2:62" x14ac:dyDescent="0.4">
      <c r="B3708" s="1">
        <v>17635</v>
      </c>
      <c r="C3708" s="6" t="s">
        <v>25</v>
      </c>
      <c r="D3708" s="6" t="s">
        <v>25</v>
      </c>
      <c r="E3708" s="6" t="s">
        <v>3268</v>
      </c>
      <c r="F3708" s="6" t="s">
        <v>3269</v>
      </c>
      <c r="G3708" s="6" t="s">
        <v>5543</v>
      </c>
      <c r="H3708" s="6" t="s">
        <v>5445</v>
      </c>
      <c r="I3708" s="6" t="s">
        <v>5561</v>
      </c>
      <c r="J3708" s="6" t="s">
        <v>5</v>
      </c>
      <c r="K3708" s="7">
        <v>36.17</v>
      </c>
      <c r="L3708" s="7">
        <f>IFERROR(VLOOKUP(SiscoTable[[#This Row],[Código]],Hoja2!A:B,2,0)*SiscoTable[[#This Row],[Provta(Uns)]],0)</f>
        <v>188.084</v>
      </c>
      <c r="M3708" s="7">
        <v>0</v>
      </c>
      <c r="N3708" s="7">
        <v>24</v>
      </c>
      <c r="O3708" s="7">
        <f>IFERROR(VLOOKUP(SiscoTable[[#This Row],[Código]],Hoja2!A:B,2,0)*SiscoTable[[#This Row],[Stock_actual]],0)</f>
        <v>124.80000000000001</v>
      </c>
      <c r="P3708" s="6" t="s">
        <v>218</v>
      </c>
      <c r="Q3708" s="7">
        <v>40</v>
      </c>
      <c r="R3708" s="7">
        <v>72.8</v>
      </c>
      <c r="S3708" s="7" t="s">
        <v>11925</v>
      </c>
      <c r="BI3708"/>
      <c r="BJ3708"/>
    </row>
    <row r="3709" spans="2:62" x14ac:dyDescent="0.4">
      <c r="B3709" s="1">
        <v>17636</v>
      </c>
      <c r="C3709" s="6" t="s">
        <v>8</v>
      </c>
      <c r="D3709" s="6" t="s">
        <v>30</v>
      </c>
      <c r="E3709" s="6" t="s">
        <v>3268</v>
      </c>
      <c r="F3709" s="6" t="s">
        <v>3269</v>
      </c>
      <c r="G3709" s="6" t="s">
        <v>5543</v>
      </c>
      <c r="H3709" s="6" t="s">
        <v>5445</v>
      </c>
      <c r="I3709" s="6" t="s">
        <v>5679</v>
      </c>
      <c r="J3709" s="6" t="s">
        <v>5</v>
      </c>
      <c r="K3709" s="7">
        <v>0.17</v>
      </c>
      <c r="L3709" s="7">
        <f>IFERROR(VLOOKUP(SiscoTable[[#This Row],[Código]],Hoja2!A:B,2,0)*SiscoTable[[#This Row],[Provta(Uns)]],0)</f>
        <v>0.85000000000000009</v>
      </c>
      <c r="M3709" s="7">
        <v>0</v>
      </c>
      <c r="N3709" s="7">
        <v>-1</v>
      </c>
      <c r="O3709" s="7">
        <f>IFERROR(VLOOKUP(SiscoTable[[#This Row],[Código]],Hoja2!A:B,2,0)*SiscoTable[[#This Row],[Stock_actual]],0)</f>
        <v>-5</v>
      </c>
      <c r="P3709" s="6" t="s">
        <v>7</v>
      </c>
      <c r="Q3709" s="7">
        <v>0</v>
      </c>
      <c r="R3709" s="7">
        <v>0.6</v>
      </c>
      <c r="S3709" s="7" t="s">
        <v>11925</v>
      </c>
      <c r="BI3709"/>
      <c r="BJ3709"/>
    </row>
    <row r="3710" spans="2:62" x14ac:dyDescent="0.4">
      <c r="B3710" s="1">
        <v>17637</v>
      </c>
      <c r="C3710" s="6" t="s">
        <v>25</v>
      </c>
      <c r="D3710" s="6" t="s">
        <v>25</v>
      </c>
      <c r="E3710" s="6" t="s">
        <v>3268</v>
      </c>
      <c r="F3710" s="6" t="s">
        <v>3269</v>
      </c>
      <c r="G3710" s="6" t="s">
        <v>5543</v>
      </c>
      <c r="H3710" s="6" t="s">
        <v>5445</v>
      </c>
      <c r="I3710" s="6" t="s">
        <v>5562</v>
      </c>
      <c r="J3710" s="6" t="s">
        <v>5</v>
      </c>
      <c r="K3710" s="7">
        <v>33.83</v>
      </c>
      <c r="L3710" s="7">
        <f>IFERROR(VLOOKUP(SiscoTable[[#This Row],[Código]],Hoja2!A:B,2,0)*SiscoTable[[#This Row],[Provta(Uns)]],0)</f>
        <v>334.91699999999997</v>
      </c>
      <c r="M3710" s="7">
        <v>0</v>
      </c>
      <c r="N3710" s="7">
        <v>26</v>
      </c>
      <c r="O3710" s="7">
        <f>IFERROR(VLOOKUP(SiscoTable[[#This Row],[Código]],Hoja2!A:B,2,0)*SiscoTable[[#This Row],[Stock_actual]],0)</f>
        <v>257.40000000000003</v>
      </c>
      <c r="P3710" s="6" t="s">
        <v>119</v>
      </c>
      <c r="Q3710" s="7">
        <v>37</v>
      </c>
      <c r="R3710" s="7">
        <v>67.789999999999992</v>
      </c>
      <c r="S3710" s="7" t="s">
        <v>11925</v>
      </c>
      <c r="BI3710"/>
      <c r="BJ3710"/>
    </row>
    <row r="3711" spans="2:62" x14ac:dyDescent="0.4">
      <c r="B3711" s="1">
        <v>17638</v>
      </c>
      <c r="C3711" s="6" t="s">
        <v>25</v>
      </c>
      <c r="D3711" s="6" t="s">
        <v>25</v>
      </c>
      <c r="E3711" s="6" t="s">
        <v>3268</v>
      </c>
      <c r="F3711" s="6" t="s">
        <v>3269</v>
      </c>
      <c r="G3711" s="6" t="s">
        <v>5543</v>
      </c>
      <c r="H3711" s="6" t="s">
        <v>5445</v>
      </c>
      <c r="I3711" s="6" t="s">
        <v>5563</v>
      </c>
      <c r="J3711" s="6" t="s">
        <v>5</v>
      </c>
      <c r="K3711" s="7">
        <v>30.83</v>
      </c>
      <c r="L3711" s="7">
        <f>IFERROR(VLOOKUP(SiscoTable[[#This Row],[Código]],Hoja2!A:B,2,0)*SiscoTable[[#This Row],[Provta(Uns)]],0)</f>
        <v>305.21699999999998</v>
      </c>
      <c r="M3711" s="7">
        <v>0</v>
      </c>
      <c r="N3711" s="7">
        <v>12</v>
      </c>
      <c r="O3711" s="7">
        <f>IFERROR(VLOOKUP(SiscoTable[[#This Row],[Código]],Hoja2!A:B,2,0)*SiscoTable[[#This Row],[Stock_actual]],0)</f>
        <v>118.80000000000001</v>
      </c>
      <c r="P3711" s="6" t="s">
        <v>181</v>
      </c>
      <c r="Q3711" s="7">
        <v>34</v>
      </c>
      <c r="R3711" s="7">
        <v>62.16</v>
      </c>
      <c r="S3711" s="7" t="s">
        <v>11925</v>
      </c>
      <c r="BI3711"/>
      <c r="BJ3711"/>
    </row>
    <row r="3712" spans="2:62" x14ac:dyDescent="0.4">
      <c r="B3712" s="1">
        <v>17639</v>
      </c>
      <c r="C3712" s="6" t="s">
        <v>25</v>
      </c>
      <c r="D3712" s="6" t="s">
        <v>25</v>
      </c>
      <c r="E3712" s="6" t="s">
        <v>3268</v>
      </c>
      <c r="F3712" s="6" t="s">
        <v>3269</v>
      </c>
      <c r="G3712" s="6" t="s">
        <v>5543</v>
      </c>
      <c r="H3712" s="6" t="s">
        <v>5445</v>
      </c>
      <c r="I3712" s="6" t="s">
        <v>5564</v>
      </c>
      <c r="J3712" s="6" t="s">
        <v>5</v>
      </c>
      <c r="K3712" s="7">
        <v>30.83</v>
      </c>
      <c r="L3712" s="7">
        <f>IFERROR(VLOOKUP(SiscoTable[[#This Row],[Código]],Hoja2!A:B,2,0)*SiscoTable[[#This Row],[Provta(Uns)]],0)</f>
        <v>181.89699999999999</v>
      </c>
      <c r="M3712" s="7">
        <v>0</v>
      </c>
      <c r="N3712" s="7">
        <v>24</v>
      </c>
      <c r="O3712" s="7">
        <f>IFERROR(VLOOKUP(SiscoTable[[#This Row],[Código]],Hoja2!A:B,2,0)*SiscoTable[[#This Row],[Stock_actual]],0)</f>
        <v>141.60000000000002</v>
      </c>
      <c r="P3712" s="6" t="s">
        <v>119</v>
      </c>
      <c r="Q3712" s="7">
        <v>34</v>
      </c>
      <c r="R3712" s="7">
        <v>61.490000000000009</v>
      </c>
      <c r="S3712" s="7" t="s">
        <v>11925</v>
      </c>
      <c r="BI3712"/>
      <c r="BJ3712"/>
    </row>
    <row r="3713" spans="2:62" x14ac:dyDescent="0.4">
      <c r="B3713" s="1">
        <v>17640</v>
      </c>
      <c r="C3713" s="6" t="s">
        <v>25</v>
      </c>
      <c r="D3713" s="6" t="s">
        <v>25</v>
      </c>
      <c r="E3713" s="6" t="s">
        <v>3268</v>
      </c>
      <c r="F3713" s="6" t="s">
        <v>3269</v>
      </c>
      <c r="G3713" s="6" t="s">
        <v>5543</v>
      </c>
      <c r="H3713" s="6" t="s">
        <v>5445</v>
      </c>
      <c r="I3713" s="6" t="s">
        <v>5565</v>
      </c>
      <c r="J3713" s="6" t="s">
        <v>5</v>
      </c>
      <c r="K3713" s="7">
        <v>29.67</v>
      </c>
      <c r="L3713" s="7">
        <f>IFERROR(VLOOKUP(SiscoTable[[#This Row],[Código]],Hoja2!A:B,2,0)*SiscoTable[[#This Row],[Provta(Uns)]],0)</f>
        <v>385.71000000000004</v>
      </c>
      <c r="M3713" s="7">
        <v>0</v>
      </c>
      <c r="N3713" s="7">
        <v>19</v>
      </c>
      <c r="O3713" s="7">
        <f>IFERROR(VLOOKUP(SiscoTable[[#This Row],[Código]],Hoja2!A:B,2,0)*SiscoTable[[#This Row],[Stock_actual]],0)</f>
        <v>247</v>
      </c>
      <c r="P3713" s="6" t="s">
        <v>296</v>
      </c>
      <c r="Q3713" s="7">
        <v>33</v>
      </c>
      <c r="R3713" s="7">
        <v>59.209999999999994</v>
      </c>
      <c r="S3713" s="7" t="s">
        <v>11925</v>
      </c>
      <c r="BI3713"/>
      <c r="BJ3713"/>
    </row>
    <row r="3714" spans="2:62" x14ac:dyDescent="0.4">
      <c r="B3714" s="1">
        <v>17641</v>
      </c>
      <c r="C3714" s="6" t="s">
        <v>30</v>
      </c>
      <c r="D3714" s="6" t="s">
        <v>30</v>
      </c>
      <c r="E3714" s="6" t="s">
        <v>3268</v>
      </c>
      <c r="F3714" s="6" t="s">
        <v>3269</v>
      </c>
      <c r="G3714" s="6" t="s">
        <v>5543</v>
      </c>
      <c r="H3714" s="6" t="s">
        <v>5445</v>
      </c>
      <c r="I3714" s="6" t="s">
        <v>5615</v>
      </c>
      <c r="J3714" s="6" t="s">
        <v>5</v>
      </c>
      <c r="K3714" s="7">
        <v>7.67</v>
      </c>
      <c r="L3714" s="7">
        <f>IFERROR(VLOOKUP(SiscoTable[[#This Row],[Código]],Hoja2!A:B,2,0)*SiscoTable[[#This Row],[Provta(Uns)]],0)</f>
        <v>62.893999999999991</v>
      </c>
      <c r="M3714" s="7">
        <v>0</v>
      </c>
      <c r="N3714" s="7">
        <v>14</v>
      </c>
      <c r="O3714" s="7">
        <f>IFERROR(VLOOKUP(SiscoTable[[#This Row],[Código]],Hoja2!A:B,2,0)*SiscoTable[[#This Row],[Stock_actual]],0)</f>
        <v>114.79999999999998</v>
      </c>
      <c r="P3714" s="6" t="s">
        <v>1443</v>
      </c>
      <c r="Q3714" s="7">
        <v>9</v>
      </c>
      <c r="R3714" s="7">
        <v>0</v>
      </c>
      <c r="S3714" s="7" t="s">
        <v>11925</v>
      </c>
      <c r="BI3714"/>
      <c r="BJ3714"/>
    </row>
    <row r="3715" spans="2:62" x14ac:dyDescent="0.4">
      <c r="B3715" s="1">
        <v>17642</v>
      </c>
      <c r="C3715" s="6" t="s">
        <v>25</v>
      </c>
      <c r="D3715" s="6" t="s">
        <v>25</v>
      </c>
      <c r="E3715" s="6" t="s">
        <v>3268</v>
      </c>
      <c r="F3715" s="6" t="s">
        <v>3269</v>
      </c>
      <c r="G3715" s="6" t="s">
        <v>5543</v>
      </c>
      <c r="H3715" s="6" t="s">
        <v>5445</v>
      </c>
      <c r="I3715" s="6" t="s">
        <v>5566</v>
      </c>
      <c r="J3715" s="6" t="s">
        <v>5</v>
      </c>
      <c r="K3715" s="7">
        <v>54</v>
      </c>
      <c r="L3715" s="7">
        <f>IFERROR(VLOOKUP(SiscoTable[[#This Row],[Código]],Hoja2!A:B,2,0)*SiscoTable[[#This Row],[Provta(Uns)]],0)</f>
        <v>280.8</v>
      </c>
      <c r="M3715" s="7">
        <v>0</v>
      </c>
      <c r="N3715" s="7">
        <v>27</v>
      </c>
      <c r="O3715" s="7">
        <f>IFERROR(VLOOKUP(SiscoTable[[#This Row],[Código]],Hoja2!A:B,2,0)*SiscoTable[[#This Row],[Stock_actual]],0)</f>
        <v>140.4</v>
      </c>
      <c r="P3715" s="6" t="s">
        <v>112</v>
      </c>
      <c r="Q3715" s="7">
        <v>59</v>
      </c>
      <c r="R3715" s="7">
        <v>108</v>
      </c>
      <c r="S3715" s="7" t="s">
        <v>11925</v>
      </c>
      <c r="BI3715"/>
      <c r="BJ3715"/>
    </row>
    <row r="3716" spans="2:62" x14ac:dyDescent="0.4">
      <c r="B3716" s="1">
        <v>17643</v>
      </c>
      <c r="C3716" s="6" t="s">
        <v>30</v>
      </c>
      <c r="D3716" s="6" t="s">
        <v>30</v>
      </c>
      <c r="E3716" s="6" t="s">
        <v>3268</v>
      </c>
      <c r="F3716" s="6" t="s">
        <v>3269</v>
      </c>
      <c r="G3716" s="6" t="s">
        <v>5543</v>
      </c>
      <c r="H3716" s="6" t="s">
        <v>5445</v>
      </c>
      <c r="I3716" s="6" t="s">
        <v>5616</v>
      </c>
      <c r="J3716" s="6" t="s">
        <v>5</v>
      </c>
      <c r="K3716" s="7">
        <v>5.33</v>
      </c>
      <c r="L3716" s="7">
        <f>IFERROR(VLOOKUP(SiscoTable[[#This Row],[Código]],Hoja2!A:B,2,0)*SiscoTable[[#This Row],[Provta(Uns)]],0)</f>
        <v>31.98</v>
      </c>
      <c r="M3716" s="7">
        <v>0</v>
      </c>
      <c r="N3716" s="7">
        <v>23</v>
      </c>
      <c r="O3716" s="7">
        <f>IFERROR(VLOOKUP(SiscoTable[[#This Row],[Código]],Hoja2!A:B,2,0)*SiscoTable[[#This Row],[Stock_actual]],0)</f>
        <v>138</v>
      </c>
      <c r="P3716" s="6" t="s">
        <v>3908</v>
      </c>
      <c r="Q3716" s="7">
        <v>6</v>
      </c>
      <c r="R3716" s="7">
        <v>0</v>
      </c>
      <c r="S3716" s="7" t="s">
        <v>11925</v>
      </c>
      <c r="BI3716"/>
      <c r="BJ3716"/>
    </row>
    <row r="3717" spans="2:62" x14ac:dyDescent="0.4">
      <c r="B3717" s="1">
        <v>17644</v>
      </c>
      <c r="C3717" s="6" t="s">
        <v>25</v>
      </c>
      <c r="D3717" s="6" t="s">
        <v>25</v>
      </c>
      <c r="E3717" s="6" t="s">
        <v>3268</v>
      </c>
      <c r="F3717" s="6" t="s">
        <v>3269</v>
      </c>
      <c r="G3717" s="6" t="s">
        <v>5543</v>
      </c>
      <c r="H3717" s="6" t="s">
        <v>5445</v>
      </c>
      <c r="I3717" s="6" t="s">
        <v>5567</v>
      </c>
      <c r="J3717" s="6" t="s">
        <v>5</v>
      </c>
      <c r="K3717" s="7">
        <v>28.5</v>
      </c>
      <c r="L3717" s="7">
        <f>IFERROR(VLOOKUP(SiscoTable[[#This Row],[Código]],Hoja2!A:B,2,0)*SiscoTable[[#This Row],[Provta(Uns)]],0)</f>
        <v>282.15000000000003</v>
      </c>
      <c r="M3717" s="7">
        <v>0</v>
      </c>
      <c r="N3717" s="7">
        <v>12</v>
      </c>
      <c r="O3717" s="7">
        <f>IFERROR(VLOOKUP(SiscoTable[[#This Row],[Código]],Hoja2!A:B,2,0)*SiscoTable[[#This Row],[Stock_actual]],0)</f>
        <v>118.80000000000001</v>
      </c>
      <c r="P3717" s="6" t="s">
        <v>237</v>
      </c>
      <c r="Q3717" s="7">
        <v>31</v>
      </c>
      <c r="R3717" s="7">
        <v>57.349999999999994</v>
      </c>
      <c r="S3717" s="7" t="s">
        <v>11925</v>
      </c>
      <c r="BI3717"/>
      <c r="BJ3717"/>
    </row>
    <row r="3718" spans="2:62" x14ac:dyDescent="0.4">
      <c r="B3718" s="1">
        <v>17645</v>
      </c>
      <c r="C3718" s="6" t="s">
        <v>25</v>
      </c>
      <c r="D3718" s="6" t="s">
        <v>25</v>
      </c>
      <c r="E3718" s="6" t="s">
        <v>3268</v>
      </c>
      <c r="F3718" s="6" t="s">
        <v>3269</v>
      </c>
      <c r="G3718" s="6" t="s">
        <v>5543</v>
      </c>
      <c r="H3718" s="6" t="s">
        <v>5445</v>
      </c>
      <c r="I3718" s="6" t="s">
        <v>5568</v>
      </c>
      <c r="J3718" s="6" t="s">
        <v>5</v>
      </c>
      <c r="K3718" s="7">
        <v>30</v>
      </c>
      <c r="L3718" s="7">
        <f>IFERROR(VLOOKUP(SiscoTable[[#This Row],[Código]],Hoja2!A:B,2,0)*SiscoTable[[#This Row],[Provta(Uns)]],0)</f>
        <v>468</v>
      </c>
      <c r="M3718" s="7">
        <v>0</v>
      </c>
      <c r="N3718" s="7">
        <v>22</v>
      </c>
      <c r="O3718" s="7">
        <f>IFERROR(VLOOKUP(SiscoTable[[#This Row],[Código]],Hoja2!A:B,2,0)*SiscoTable[[#This Row],[Stock_actual]],0)</f>
        <v>343.2</v>
      </c>
      <c r="P3718" s="6" t="s">
        <v>144</v>
      </c>
      <c r="Q3718" s="7">
        <v>33</v>
      </c>
      <c r="R3718" s="7">
        <v>60</v>
      </c>
      <c r="S3718" s="7" t="s">
        <v>11925</v>
      </c>
      <c r="BI3718"/>
      <c r="BJ3718"/>
    </row>
    <row r="3719" spans="2:62" x14ac:dyDescent="0.4">
      <c r="B3719" s="1">
        <v>17653</v>
      </c>
      <c r="C3719" s="6" t="s">
        <v>30</v>
      </c>
      <c r="D3719" s="6" t="s">
        <v>8</v>
      </c>
      <c r="E3719" s="6" t="s">
        <v>8482</v>
      </c>
      <c r="F3719" s="6" t="s">
        <v>9030</v>
      </c>
      <c r="G3719" s="6" t="s">
        <v>9299</v>
      </c>
      <c r="H3719" s="6" t="s">
        <v>9316</v>
      </c>
      <c r="I3719" s="6" t="s">
        <v>9390</v>
      </c>
      <c r="J3719" s="6" t="s">
        <v>5</v>
      </c>
      <c r="K3719" s="7">
        <v>3.5</v>
      </c>
      <c r="L3719" s="7">
        <f>IFERROR(VLOOKUP(SiscoTable[[#This Row],[Código]],Hoja2!A:B,2,0)*SiscoTable[[#This Row],[Provta(Uns)]],0)</f>
        <v>84</v>
      </c>
      <c r="M3719" s="7">
        <v>0</v>
      </c>
      <c r="N3719" s="7">
        <v>4</v>
      </c>
      <c r="O3719" s="7">
        <f>IFERROR(VLOOKUP(SiscoTable[[#This Row],[Código]],Hoja2!A:B,2,0)*SiscoTable[[#This Row],[Stock_actual]],0)</f>
        <v>96</v>
      </c>
      <c r="P3719" s="6" t="s">
        <v>671</v>
      </c>
      <c r="Q3719" s="7">
        <v>4</v>
      </c>
      <c r="R3719" s="7">
        <v>7.16</v>
      </c>
      <c r="S3719" s="7" t="s">
        <v>11926</v>
      </c>
      <c r="BI3719"/>
      <c r="BJ3719"/>
    </row>
    <row r="3720" spans="2:62" x14ac:dyDescent="0.4">
      <c r="B3720" s="1">
        <v>17656</v>
      </c>
      <c r="C3720" s="6" t="s">
        <v>8</v>
      </c>
      <c r="D3720" s="6" t="s">
        <v>8</v>
      </c>
      <c r="E3720" s="6" t="s">
        <v>3268</v>
      </c>
      <c r="F3720" s="6" t="s">
        <v>6059</v>
      </c>
      <c r="G3720" s="6" t="s">
        <v>6307</v>
      </c>
      <c r="H3720" s="6" t="s">
        <v>6309</v>
      </c>
      <c r="I3720" s="6" t="s">
        <v>6373</v>
      </c>
      <c r="J3720" s="6" t="s">
        <v>5</v>
      </c>
      <c r="K3720" s="7">
        <v>0.5</v>
      </c>
      <c r="L3720" s="7">
        <f>IFERROR(VLOOKUP(SiscoTable[[#This Row],[Código]],Hoja2!A:B,2,0)*SiscoTable[[#This Row],[Provta(Uns)]],0)</f>
        <v>36.950000000000003</v>
      </c>
      <c r="M3720" s="7">
        <v>0</v>
      </c>
      <c r="N3720" s="7">
        <v>1</v>
      </c>
      <c r="O3720" s="7">
        <f>IFERROR(VLOOKUP(SiscoTable[[#This Row],[Código]],Hoja2!A:B,2,0)*SiscoTable[[#This Row],[Stock_actual]],0)</f>
        <v>73.900000000000006</v>
      </c>
      <c r="P3720" s="6" t="s">
        <v>242</v>
      </c>
      <c r="Q3720" s="7">
        <v>1</v>
      </c>
      <c r="R3720" s="7">
        <v>1.2000000000000002</v>
      </c>
      <c r="S3720" s="7" t="s">
        <v>11925</v>
      </c>
      <c r="BI3720"/>
      <c r="BJ3720"/>
    </row>
    <row r="3721" spans="2:62" x14ac:dyDescent="0.4">
      <c r="B3721" s="1">
        <v>17657</v>
      </c>
      <c r="C3721" s="6" t="s">
        <v>25</v>
      </c>
      <c r="D3721" s="6" t="s">
        <v>25</v>
      </c>
      <c r="E3721" s="6" t="s">
        <v>3268</v>
      </c>
      <c r="F3721" s="6" t="s">
        <v>8445</v>
      </c>
      <c r="G3721" s="6" t="s">
        <v>1064</v>
      </c>
      <c r="H3721" s="6" t="s">
        <v>5445</v>
      </c>
      <c r="I3721" s="6" t="s">
        <v>8451</v>
      </c>
      <c r="J3721" s="6" t="s">
        <v>5</v>
      </c>
      <c r="K3721" s="7">
        <v>31.17</v>
      </c>
      <c r="L3721" s="7">
        <f>IFERROR(VLOOKUP(SiscoTable[[#This Row],[Código]],Hoja2!A:B,2,0)*SiscoTable[[#This Row],[Provta(Uns)]],0)</f>
        <v>451.96500000000003</v>
      </c>
      <c r="M3721" s="7">
        <v>0</v>
      </c>
      <c r="N3721" s="7">
        <v>24</v>
      </c>
      <c r="O3721" s="7">
        <f>IFERROR(VLOOKUP(SiscoTable[[#This Row],[Código]],Hoja2!A:B,2,0)*SiscoTable[[#This Row],[Stock_actual]],0)</f>
        <v>348</v>
      </c>
      <c r="P3721" s="6" t="s">
        <v>119</v>
      </c>
      <c r="Q3721" s="7">
        <v>34</v>
      </c>
      <c r="R3721" s="7">
        <v>62.320000000000007</v>
      </c>
      <c r="S3721" s="7" t="s">
        <v>11925</v>
      </c>
      <c r="BI3721"/>
      <c r="BJ3721"/>
    </row>
    <row r="3722" spans="2:62" x14ac:dyDescent="0.4">
      <c r="B3722" s="1">
        <v>17659</v>
      </c>
      <c r="C3722" s="6" t="s">
        <v>30</v>
      </c>
      <c r="D3722" s="6" t="s">
        <v>30</v>
      </c>
      <c r="E3722" s="6" t="s">
        <v>3268</v>
      </c>
      <c r="F3722" s="6" t="s">
        <v>8445</v>
      </c>
      <c r="G3722" s="6" t="s">
        <v>1064</v>
      </c>
      <c r="H3722" s="6" t="s">
        <v>5445</v>
      </c>
      <c r="I3722" s="6" t="s">
        <v>8452</v>
      </c>
      <c r="J3722" s="6" t="s">
        <v>5</v>
      </c>
      <c r="K3722" s="7">
        <v>10.5</v>
      </c>
      <c r="L3722" s="7">
        <f>IFERROR(VLOOKUP(SiscoTable[[#This Row],[Código]],Hoja2!A:B,2,0)*SiscoTable[[#This Row],[Provta(Uns)]],0)</f>
        <v>82.95</v>
      </c>
      <c r="M3722" s="7">
        <v>0</v>
      </c>
      <c r="N3722" s="7">
        <v>10</v>
      </c>
      <c r="O3722" s="7">
        <f>IFERROR(VLOOKUP(SiscoTable[[#This Row],[Código]],Hoja2!A:B,2,0)*SiscoTable[[#This Row],[Stock_actual]],0)</f>
        <v>79</v>
      </c>
      <c r="P3722" s="6" t="s">
        <v>252</v>
      </c>
      <c r="Q3722" s="7">
        <v>12</v>
      </c>
      <c r="R3722" s="7">
        <v>21.15</v>
      </c>
      <c r="S3722" s="7" t="s">
        <v>11925</v>
      </c>
      <c r="BI3722"/>
      <c r="BJ3722"/>
    </row>
    <row r="3723" spans="2:62" x14ac:dyDescent="0.4">
      <c r="B3723" s="1">
        <v>17663</v>
      </c>
      <c r="C3723" s="6" t="s">
        <v>30</v>
      </c>
      <c r="D3723" s="6" t="s">
        <v>30</v>
      </c>
      <c r="E3723" s="6" t="s">
        <v>3268</v>
      </c>
      <c r="F3723" s="6" t="s">
        <v>3269</v>
      </c>
      <c r="G3723" s="6" t="s">
        <v>5543</v>
      </c>
      <c r="H3723" s="6" t="s">
        <v>5445</v>
      </c>
      <c r="I3723" s="6" t="s">
        <v>5617</v>
      </c>
      <c r="J3723" s="6" t="s">
        <v>5</v>
      </c>
      <c r="K3723" s="7">
        <v>21</v>
      </c>
      <c r="L3723" s="7">
        <f>IFERROR(VLOOKUP(SiscoTable[[#This Row],[Código]],Hoja2!A:B,2,0)*SiscoTable[[#This Row],[Provta(Uns)]],0)</f>
        <v>123.9</v>
      </c>
      <c r="M3723" s="7">
        <v>0</v>
      </c>
      <c r="N3723" s="7">
        <v>17</v>
      </c>
      <c r="O3723" s="7">
        <f>IFERROR(VLOOKUP(SiscoTable[[#This Row],[Código]],Hoja2!A:B,2,0)*SiscoTable[[#This Row],[Stock_actual]],0)</f>
        <v>100.30000000000001</v>
      </c>
      <c r="P3723" s="6" t="s">
        <v>751</v>
      </c>
      <c r="Q3723" s="7">
        <v>23</v>
      </c>
      <c r="R3723" s="7">
        <v>41.8</v>
      </c>
      <c r="S3723" s="7" t="s">
        <v>11925</v>
      </c>
      <c r="BI3723"/>
      <c r="BJ3723"/>
    </row>
    <row r="3724" spans="2:62" x14ac:dyDescent="0.4">
      <c r="B3724" s="1">
        <v>17664</v>
      </c>
      <c r="C3724" s="6" t="s">
        <v>8</v>
      </c>
      <c r="D3724" s="6" t="s">
        <v>8</v>
      </c>
      <c r="E3724" s="6" t="s">
        <v>8482</v>
      </c>
      <c r="F3724" s="6" t="s">
        <v>9030</v>
      </c>
      <c r="G3724" s="6" t="s">
        <v>9299</v>
      </c>
      <c r="H3724" s="6" t="s">
        <v>9316</v>
      </c>
      <c r="I3724" s="6" t="s">
        <v>9502</v>
      </c>
      <c r="J3724" s="6" t="s">
        <v>5</v>
      </c>
      <c r="K3724" s="7">
        <v>0.33</v>
      </c>
      <c r="L3724" s="7">
        <f>IFERROR(VLOOKUP(SiscoTable[[#This Row],[Código]],Hoja2!A:B,2,0)*SiscoTable[[#This Row],[Provta(Uns)]],0)</f>
        <v>6.2700000000000005</v>
      </c>
      <c r="M3724" s="7">
        <v>0</v>
      </c>
      <c r="N3724" s="7">
        <v>7</v>
      </c>
      <c r="O3724" s="7">
        <f>IFERROR(VLOOKUP(SiscoTable[[#This Row],[Código]],Hoja2!A:B,2,0)*SiscoTable[[#This Row],[Stock_actual]],0)</f>
        <v>133</v>
      </c>
      <c r="P3724" s="6" t="s">
        <v>2138</v>
      </c>
      <c r="Q3724" s="7">
        <v>0</v>
      </c>
      <c r="R3724" s="7">
        <v>0</v>
      </c>
      <c r="S3724" s="7" t="s">
        <v>11926</v>
      </c>
      <c r="BI3724"/>
      <c r="BJ3724"/>
    </row>
    <row r="3725" spans="2:62" x14ac:dyDescent="0.4">
      <c r="B3725" s="1">
        <v>17666</v>
      </c>
      <c r="C3725" s="6" t="s">
        <v>25</v>
      </c>
      <c r="D3725" s="6" t="s">
        <v>25</v>
      </c>
      <c r="E3725" s="6" t="s">
        <v>3268</v>
      </c>
      <c r="F3725" s="6" t="s">
        <v>3269</v>
      </c>
      <c r="G3725" s="6" t="s">
        <v>5543</v>
      </c>
      <c r="H3725" s="6" t="s">
        <v>5445</v>
      </c>
      <c r="I3725" s="6" t="s">
        <v>5569</v>
      </c>
      <c r="J3725" s="6" t="s">
        <v>5</v>
      </c>
      <c r="K3725" s="7">
        <v>27.67</v>
      </c>
      <c r="L3725" s="7">
        <f>IFERROR(VLOOKUP(SiscoTable[[#This Row],[Código]],Hoja2!A:B,2,0)*SiscoTable[[#This Row],[Provta(Uns)]],0)</f>
        <v>273.93300000000005</v>
      </c>
      <c r="M3725" s="7">
        <v>0</v>
      </c>
      <c r="N3725" s="7">
        <v>30</v>
      </c>
      <c r="O3725" s="7">
        <f>IFERROR(VLOOKUP(SiscoTable[[#This Row],[Código]],Hoja2!A:B,2,0)*SiscoTable[[#This Row],[Stock_actual]],0)</f>
        <v>297</v>
      </c>
      <c r="P3725" s="6" t="s">
        <v>565</v>
      </c>
      <c r="Q3725" s="7">
        <v>30</v>
      </c>
      <c r="R3725" s="7">
        <v>55.56</v>
      </c>
      <c r="S3725" s="7" t="s">
        <v>11925</v>
      </c>
      <c r="BI3725"/>
      <c r="BJ3725"/>
    </row>
    <row r="3726" spans="2:62" x14ac:dyDescent="0.4">
      <c r="B3726" s="1">
        <v>17671</v>
      </c>
      <c r="C3726" s="6" t="s">
        <v>8</v>
      </c>
      <c r="D3726" s="6" t="s">
        <v>8</v>
      </c>
      <c r="E3726" s="6" t="s">
        <v>8482</v>
      </c>
      <c r="F3726" s="6" t="s">
        <v>9030</v>
      </c>
      <c r="G3726" s="6" t="s">
        <v>9299</v>
      </c>
      <c r="H3726" s="6" t="s">
        <v>9316</v>
      </c>
      <c r="I3726" s="6" t="s">
        <v>9503</v>
      </c>
      <c r="J3726" s="6" t="s">
        <v>5</v>
      </c>
      <c r="K3726" s="7">
        <v>1.5</v>
      </c>
      <c r="L3726" s="7">
        <f>IFERROR(VLOOKUP(SiscoTable[[#This Row],[Código]],Hoja2!A:B,2,0)*SiscoTable[[#This Row],[Provta(Uns)]],0)</f>
        <v>33.599999999999994</v>
      </c>
      <c r="M3726" s="7">
        <v>0</v>
      </c>
      <c r="N3726" s="7">
        <v>5</v>
      </c>
      <c r="O3726" s="7">
        <f>IFERROR(VLOOKUP(SiscoTable[[#This Row],[Código]],Hoja2!A:B,2,0)*SiscoTable[[#This Row],[Stock_actual]],0)</f>
        <v>112</v>
      </c>
      <c r="P3726" s="6" t="s">
        <v>904</v>
      </c>
      <c r="Q3726" s="7">
        <v>2</v>
      </c>
      <c r="R3726" s="7">
        <v>0</v>
      </c>
      <c r="S3726" s="7" t="s">
        <v>11926</v>
      </c>
      <c r="BI3726"/>
      <c r="BJ3726"/>
    </row>
    <row r="3727" spans="2:62" x14ac:dyDescent="0.4">
      <c r="B3727" s="1">
        <v>17673</v>
      </c>
      <c r="C3727" s="6" t="s">
        <v>8</v>
      </c>
      <c r="D3727" s="6" t="s">
        <v>8</v>
      </c>
      <c r="E3727" s="6" t="s">
        <v>3268</v>
      </c>
      <c r="F3727" s="6" t="s">
        <v>5836</v>
      </c>
      <c r="G3727" s="6" t="s">
        <v>5837</v>
      </c>
      <c r="H3727" s="6" t="s">
        <v>5864</v>
      </c>
      <c r="I3727" s="6" t="s">
        <v>5910</v>
      </c>
      <c r="J3727" s="6" t="s">
        <v>5</v>
      </c>
      <c r="K3727" s="7">
        <v>0</v>
      </c>
      <c r="L3727" s="7">
        <f>IFERROR(VLOOKUP(SiscoTable[[#This Row],[Código]],Hoja2!A:B,2,0)*SiscoTable[[#This Row],[Provta(Uns)]],0)</f>
        <v>0</v>
      </c>
      <c r="M3727" s="7">
        <v>0</v>
      </c>
      <c r="N3727" s="7">
        <v>0</v>
      </c>
      <c r="O3727" s="7">
        <f>IFERROR(VLOOKUP(SiscoTable[[#This Row],[Código]],Hoja2!A:B,2,0)*SiscoTable[[#This Row],[Stock_actual]],0)</f>
        <v>0</v>
      </c>
      <c r="P3727" s="6" t="s">
        <v>7</v>
      </c>
      <c r="Q3727" s="7">
        <v>0</v>
      </c>
      <c r="R3727" s="7">
        <v>0</v>
      </c>
      <c r="S3727" s="7" t="s">
        <v>11928</v>
      </c>
      <c r="BI3727"/>
      <c r="BJ3727"/>
    </row>
    <row r="3728" spans="2:62" x14ac:dyDescent="0.4">
      <c r="B3728" s="1">
        <v>17674</v>
      </c>
      <c r="C3728" s="6" t="s">
        <v>8</v>
      </c>
      <c r="D3728" s="6" t="s">
        <v>8</v>
      </c>
      <c r="E3728" s="6" t="s">
        <v>3268</v>
      </c>
      <c r="F3728" s="6" t="s">
        <v>5836</v>
      </c>
      <c r="G3728" s="6" t="s">
        <v>5837</v>
      </c>
      <c r="H3728" s="6" t="s">
        <v>5864</v>
      </c>
      <c r="I3728" s="6" t="s">
        <v>5898</v>
      </c>
      <c r="J3728" s="6" t="s">
        <v>5</v>
      </c>
      <c r="K3728" s="7">
        <v>0</v>
      </c>
      <c r="L3728" s="7">
        <f>IFERROR(VLOOKUP(SiscoTable[[#This Row],[Código]],Hoja2!A:B,2,0)*SiscoTable[[#This Row],[Provta(Uns)]],0)</f>
        <v>0</v>
      </c>
      <c r="M3728" s="7">
        <v>0</v>
      </c>
      <c r="N3728" s="7">
        <v>0</v>
      </c>
      <c r="O3728" s="7">
        <f>IFERROR(VLOOKUP(SiscoTable[[#This Row],[Código]],Hoja2!A:B,2,0)*SiscoTable[[#This Row],[Stock_actual]],0)</f>
        <v>0</v>
      </c>
      <c r="P3728" s="6" t="s">
        <v>7</v>
      </c>
      <c r="Q3728" s="7">
        <v>0</v>
      </c>
      <c r="R3728" s="7">
        <v>0</v>
      </c>
      <c r="S3728" s="7" t="s">
        <v>11928</v>
      </c>
      <c r="BI3728"/>
      <c r="BJ3728"/>
    </row>
    <row r="3729" spans="2:62" x14ac:dyDescent="0.4">
      <c r="B3729" s="1">
        <v>17675</v>
      </c>
      <c r="C3729" s="6" t="s">
        <v>30</v>
      </c>
      <c r="D3729" s="6" t="s">
        <v>30</v>
      </c>
      <c r="E3729" s="6" t="s">
        <v>3268</v>
      </c>
      <c r="F3729" s="6" t="s">
        <v>5836</v>
      </c>
      <c r="G3729" s="6" t="s">
        <v>5837</v>
      </c>
      <c r="H3729" s="6" t="s">
        <v>5864</v>
      </c>
      <c r="I3729" s="6" t="s">
        <v>5865</v>
      </c>
      <c r="J3729" s="6" t="s">
        <v>5</v>
      </c>
      <c r="K3729" s="7">
        <v>15.83</v>
      </c>
      <c r="L3729" s="7">
        <f>IFERROR(VLOOKUP(SiscoTable[[#This Row],[Código]],Hoja2!A:B,2,0)*SiscoTable[[#This Row],[Provta(Uns)]],0)</f>
        <v>107.64399999999999</v>
      </c>
      <c r="M3729" s="7">
        <v>36</v>
      </c>
      <c r="N3729" s="7">
        <v>4</v>
      </c>
      <c r="O3729" s="7">
        <f>IFERROR(VLOOKUP(SiscoTable[[#This Row],[Código]],Hoja2!A:B,2,0)*SiscoTable[[#This Row],[Stock_actual]],0)</f>
        <v>27.2</v>
      </c>
      <c r="P3729" s="6" t="s">
        <v>76</v>
      </c>
      <c r="Q3729" s="7">
        <v>17</v>
      </c>
      <c r="R3729" s="7">
        <v>0</v>
      </c>
      <c r="S3729" s="7" t="s">
        <v>11928</v>
      </c>
      <c r="BI3729"/>
      <c r="BJ3729"/>
    </row>
    <row r="3730" spans="2:62" x14ac:dyDescent="0.4">
      <c r="B3730" s="1">
        <v>17676</v>
      </c>
      <c r="C3730" s="6" t="s">
        <v>30</v>
      </c>
      <c r="D3730" s="6" t="s">
        <v>8</v>
      </c>
      <c r="E3730" s="6" t="s">
        <v>8482</v>
      </c>
      <c r="F3730" s="6" t="s">
        <v>10720</v>
      </c>
      <c r="G3730" s="6" t="s">
        <v>11105</v>
      </c>
      <c r="H3730" s="6" t="s">
        <v>10789</v>
      </c>
      <c r="I3730" s="6" t="s">
        <v>11186</v>
      </c>
      <c r="J3730" s="6" t="s">
        <v>5</v>
      </c>
      <c r="K3730" s="7">
        <v>1.67</v>
      </c>
      <c r="L3730" s="7">
        <f>IFERROR(VLOOKUP(SiscoTable[[#This Row],[Código]],Hoja2!A:B,2,0)*SiscoTable[[#This Row],[Provta(Uns)]],0)</f>
        <v>82.664999999999992</v>
      </c>
      <c r="M3730" s="7">
        <v>6</v>
      </c>
      <c r="N3730" s="7">
        <v>0</v>
      </c>
      <c r="O3730" s="7">
        <f>IFERROR(VLOOKUP(SiscoTable[[#This Row],[Código]],Hoja2!A:B,2,0)*SiscoTable[[#This Row],[Stock_actual]],0)</f>
        <v>0</v>
      </c>
      <c r="P3730" s="6" t="s">
        <v>7</v>
      </c>
      <c r="Q3730" s="7">
        <v>2</v>
      </c>
      <c r="R3730" s="7">
        <v>0</v>
      </c>
      <c r="S3730" s="7" t="s">
        <v>11926</v>
      </c>
      <c r="BI3730"/>
      <c r="BJ3730"/>
    </row>
    <row r="3731" spans="2:62" x14ac:dyDescent="0.4">
      <c r="B3731" s="1">
        <v>17677</v>
      </c>
      <c r="C3731" s="6" t="s">
        <v>8</v>
      </c>
      <c r="D3731" s="6" t="s">
        <v>8</v>
      </c>
      <c r="E3731" s="6" t="s">
        <v>8482</v>
      </c>
      <c r="F3731" s="6" t="s">
        <v>9030</v>
      </c>
      <c r="G3731" s="6" t="s">
        <v>9299</v>
      </c>
      <c r="H3731" s="6" t="s">
        <v>9446</v>
      </c>
      <c r="I3731" s="6" t="s">
        <v>9464</v>
      </c>
      <c r="J3731" s="6" t="s">
        <v>5</v>
      </c>
      <c r="K3731" s="7">
        <v>5.17</v>
      </c>
      <c r="L3731" s="7">
        <f>IFERROR(VLOOKUP(SiscoTable[[#This Row],[Código]],Hoja2!A:B,2,0)*SiscoTable[[#This Row],[Provta(Uns)]],0)</f>
        <v>54.284999999999997</v>
      </c>
      <c r="M3731" s="7">
        <v>0</v>
      </c>
      <c r="N3731" s="7">
        <v>2</v>
      </c>
      <c r="O3731" s="7">
        <f>IFERROR(VLOOKUP(SiscoTable[[#This Row],[Código]],Hoja2!A:B,2,0)*SiscoTable[[#This Row],[Stock_actual]],0)</f>
        <v>21</v>
      </c>
      <c r="P3731" s="6" t="s">
        <v>181</v>
      </c>
      <c r="Q3731" s="7">
        <v>6</v>
      </c>
      <c r="R3731" s="7">
        <v>10.24</v>
      </c>
      <c r="S3731" s="7" t="s">
        <v>11926</v>
      </c>
      <c r="BI3731"/>
      <c r="BJ3731"/>
    </row>
    <row r="3732" spans="2:62" x14ac:dyDescent="0.4">
      <c r="B3732" s="1">
        <v>17678</v>
      </c>
      <c r="C3732" s="6" t="s">
        <v>8</v>
      </c>
      <c r="D3732" s="6" t="s">
        <v>8</v>
      </c>
      <c r="E3732" s="6" t="s">
        <v>8482</v>
      </c>
      <c r="F3732" s="6" t="s">
        <v>9030</v>
      </c>
      <c r="G3732" s="6" t="s">
        <v>9299</v>
      </c>
      <c r="H3732" s="6" t="s">
        <v>9446</v>
      </c>
      <c r="I3732" s="6" t="s">
        <v>9465</v>
      </c>
      <c r="J3732" s="6" t="s">
        <v>5</v>
      </c>
      <c r="K3732" s="7">
        <v>0</v>
      </c>
      <c r="L3732" s="7">
        <f>IFERROR(VLOOKUP(SiscoTable[[#This Row],[Código]],Hoja2!A:B,2,0)*SiscoTable[[#This Row],[Provta(Uns)]],0)</f>
        <v>0</v>
      </c>
      <c r="M3732" s="7">
        <v>0</v>
      </c>
      <c r="N3732" s="7">
        <v>16</v>
      </c>
      <c r="O3732" s="7">
        <f>IFERROR(VLOOKUP(SiscoTable[[#This Row],[Código]],Hoja2!A:B,2,0)*SiscoTable[[#This Row],[Stock_actual]],0)</f>
        <v>200</v>
      </c>
      <c r="P3732" s="6" t="s">
        <v>134</v>
      </c>
      <c r="Q3732" s="7">
        <v>0</v>
      </c>
      <c r="R3732" s="7">
        <v>0</v>
      </c>
      <c r="S3732" s="7" t="s">
        <v>11926</v>
      </c>
      <c r="BI3732"/>
      <c r="BJ3732"/>
    </row>
    <row r="3733" spans="2:62" x14ac:dyDescent="0.4">
      <c r="B3733" s="1">
        <v>17682</v>
      </c>
      <c r="C3733" s="6" t="s">
        <v>8</v>
      </c>
      <c r="D3733" s="6" t="s">
        <v>8</v>
      </c>
      <c r="E3733" s="6" t="s">
        <v>8482</v>
      </c>
      <c r="F3733" s="6" t="s">
        <v>9030</v>
      </c>
      <c r="G3733" s="6" t="s">
        <v>9299</v>
      </c>
      <c r="H3733" s="6" t="s">
        <v>9446</v>
      </c>
      <c r="I3733" s="6" t="s">
        <v>9466</v>
      </c>
      <c r="J3733" s="6" t="s">
        <v>5</v>
      </c>
      <c r="K3733" s="7">
        <v>1</v>
      </c>
      <c r="L3733" s="7">
        <f>IFERROR(VLOOKUP(SiscoTable[[#This Row],[Código]],Hoja2!A:B,2,0)*SiscoTable[[#This Row],[Provta(Uns)]],0)</f>
        <v>20.7</v>
      </c>
      <c r="M3733" s="7">
        <v>0</v>
      </c>
      <c r="N3733" s="7">
        <v>17</v>
      </c>
      <c r="O3733" s="7">
        <f>IFERROR(VLOOKUP(SiscoTable[[#This Row],[Código]],Hoja2!A:B,2,0)*SiscoTable[[#This Row],[Stock_actual]],0)</f>
        <v>351.9</v>
      </c>
      <c r="P3733" s="6" t="s">
        <v>6620</v>
      </c>
      <c r="Q3733" s="7">
        <v>1</v>
      </c>
      <c r="R3733" s="7">
        <v>0</v>
      </c>
      <c r="S3733" s="7" t="s">
        <v>11926</v>
      </c>
      <c r="BI3733"/>
      <c r="BJ3733"/>
    </row>
    <row r="3734" spans="2:62" x14ac:dyDescent="0.4">
      <c r="B3734" s="1">
        <v>17685</v>
      </c>
      <c r="C3734" s="6" t="s">
        <v>8</v>
      </c>
      <c r="D3734" s="6" t="s">
        <v>30</v>
      </c>
      <c r="E3734" s="6" t="s">
        <v>8482</v>
      </c>
      <c r="F3734" s="6" t="s">
        <v>8483</v>
      </c>
      <c r="G3734" s="6" t="s">
        <v>8484</v>
      </c>
      <c r="H3734" s="6" t="s">
        <v>8506</v>
      </c>
      <c r="I3734" s="6" t="s">
        <v>8510</v>
      </c>
      <c r="J3734" s="6" t="s">
        <v>5</v>
      </c>
      <c r="K3734" s="7">
        <v>0</v>
      </c>
      <c r="L3734" s="7">
        <f>IFERROR(VLOOKUP(SiscoTable[[#This Row],[Código]],Hoja2!A:B,2,0)*SiscoTable[[#This Row],[Provta(Uns)]],0)</f>
        <v>0</v>
      </c>
      <c r="M3734" s="7">
        <v>0</v>
      </c>
      <c r="N3734" s="7">
        <v>0</v>
      </c>
      <c r="O3734" s="7">
        <f>IFERROR(VLOOKUP(SiscoTable[[#This Row],[Código]],Hoja2!A:B,2,0)*SiscoTable[[#This Row],[Stock_actual]],0)</f>
        <v>0</v>
      </c>
      <c r="P3734" s="6" t="s">
        <v>7</v>
      </c>
      <c r="Q3734" s="7">
        <v>0</v>
      </c>
      <c r="R3734" s="7">
        <v>0</v>
      </c>
      <c r="S3734" s="7" t="s">
        <v>11926</v>
      </c>
      <c r="BI3734"/>
      <c r="BJ3734"/>
    </row>
    <row r="3735" spans="2:62" x14ac:dyDescent="0.4">
      <c r="B3735" s="1">
        <v>17687</v>
      </c>
      <c r="C3735" s="6" t="s">
        <v>8</v>
      </c>
      <c r="D3735" s="6" t="s">
        <v>8</v>
      </c>
      <c r="E3735" s="6" t="s">
        <v>8482</v>
      </c>
      <c r="F3735" s="6" t="s">
        <v>9030</v>
      </c>
      <c r="G3735" s="6" t="s">
        <v>9299</v>
      </c>
      <c r="H3735" s="6" t="s">
        <v>9446</v>
      </c>
      <c r="I3735" s="6" t="s">
        <v>9467</v>
      </c>
      <c r="J3735" s="6" t="s">
        <v>5</v>
      </c>
      <c r="K3735" s="7">
        <v>1</v>
      </c>
      <c r="L3735" s="7">
        <f>IFERROR(VLOOKUP(SiscoTable[[#This Row],[Código]],Hoja2!A:B,2,0)*SiscoTable[[#This Row],[Provta(Uns)]],0)</f>
        <v>22</v>
      </c>
      <c r="M3735" s="7">
        <v>0</v>
      </c>
      <c r="N3735" s="7">
        <v>20</v>
      </c>
      <c r="O3735" s="7">
        <f>IFERROR(VLOOKUP(SiscoTable[[#This Row],[Código]],Hoja2!A:B,2,0)*SiscoTable[[#This Row],[Stock_actual]],0)</f>
        <v>440</v>
      </c>
      <c r="P3735" s="6" t="s">
        <v>1971</v>
      </c>
      <c r="Q3735" s="7">
        <v>1</v>
      </c>
      <c r="R3735" s="7">
        <v>0</v>
      </c>
      <c r="S3735" s="7" t="s">
        <v>11926</v>
      </c>
      <c r="BI3735"/>
      <c r="BJ3735"/>
    </row>
    <row r="3736" spans="2:62" x14ac:dyDescent="0.4">
      <c r="B3736" s="1">
        <v>17688</v>
      </c>
      <c r="C3736" s="6" t="s">
        <v>8</v>
      </c>
      <c r="D3736" s="6" t="s">
        <v>8</v>
      </c>
      <c r="E3736" s="6" t="s">
        <v>8482</v>
      </c>
      <c r="F3736" s="6" t="s">
        <v>9030</v>
      </c>
      <c r="G3736" s="6" t="s">
        <v>9299</v>
      </c>
      <c r="H3736" s="6" t="s">
        <v>9505</v>
      </c>
      <c r="I3736" s="6" t="s">
        <v>9504</v>
      </c>
      <c r="J3736" s="6" t="s">
        <v>5</v>
      </c>
      <c r="K3736" s="7">
        <v>0</v>
      </c>
      <c r="L3736" s="7">
        <f>IFERROR(VLOOKUP(SiscoTable[[#This Row],[Código]],Hoja2!A:B,2,0)*SiscoTable[[#This Row],[Provta(Uns)]],0)</f>
        <v>0</v>
      </c>
      <c r="M3736" s="7">
        <v>0</v>
      </c>
      <c r="N3736" s="7">
        <v>0</v>
      </c>
      <c r="O3736" s="7">
        <f>IFERROR(VLOOKUP(SiscoTable[[#This Row],[Código]],Hoja2!A:B,2,0)*SiscoTable[[#This Row],[Stock_actual]],0)</f>
        <v>0</v>
      </c>
      <c r="P3736" s="6" t="s">
        <v>7</v>
      </c>
      <c r="Q3736" s="7">
        <v>0</v>
      </c>
      <c r="R3736" s="7">
        <v>0</v>
      </c>
      <c r="S3736" s="7" t="s">
        <v>11926</v>
      </c>
      <c r="BI3736"/>
      <c r="BJ3736"/>
    </row>
    <row r="3737" spans="2:62" x14ac:dyDescent="0.4">
      <c r="B3737" s="1">
        <v>17690</v>
      </c>
      <c r="C3737" s="6" t="s">
        <v>25</v>
      </c>
      <c r="D3737" s="6" t="s">
        <v>25</v>
      </c>
      <c r="E3737" s="6" t="s">
        <v>8482</v>
      </c>
      <c r="F3737" s="6" t="s">
        <v>1736</v>
      </c>
      <c r="G3737" s="6" t="s">
        <v>10616</v>
      </c>
      <c r="H3737" s="6" t="s">
        <v>10639</v>
      </c>
      <c r="I3737" s="6" t="s">
        <v>10638</v>
      </c>
      <c r="J3737" s="6" t="s">
        <v>5</v>
      </c>
      <c r="K3737" s="7">
        <v>46</v>
      </c>
      <c r="L3737" s="7">
        <f>IFERROR(VLOOKUP(SiscoTable[[#This Row],[Código]],Hoja2!A:B,2,0)*SiscoTable[[#This Row],[Provta(Uns)]],0)</f>
        <v>455.40000000000003</v>
      </c>
      <c r="M3737" s="7">
        <v>0</v>
      </c>
      <c r="N3737" s="7">
        <v>208</v>
      </c>
      <c r="O3737" s="7">
        <f>IFERROR(VLOOKUP(SiscoTable[[#This Row],[Código]],Hoja2!A:B,2,0)*SiscoTable[[#This Row],[Stock_actual]],0)</f>
        <v>2059.2000000000003</v>
      </c>
      <c r="P3737" s="6" t="s">
        <v>7224</v>
      </c>
      <c r="Q3737" s="7">
        <v>50</v>
      </c>
      <c r="R3737" s="7">
        <v>0</v>
      </c>
      <c r="S3737" s="7" t="s">
        <v>11926</v>
      </c>
      <c r="BI3737"/>
      <c r="BJ3737"/>
    </row>
    <row r="3738" spans="2:62" x14ac:dyDescent="0.4">
      <c r="B3738" s="1">
        <v>17693</v>
      </c>
      <c r="C3738" s="6" t="s">
        <v>30</v>
      </c>
      <c r="D3738" s="6" t="s">
        <v>30</v>
      </c>
      <c r="E3738" s="6" t="s">
        <v>3268</v>
      </c>
      <c r="F3738" s="6" t="s">
        <v>7197</v>
      </c>
      <c r="G3738" s="6" t="s">
        <v>7198</v>
      </c>
      <c r="H3738" s="6" t="s">
        <v>7222</v>
      </c>
      <c r="I3738" s="6" t="s">
        <v>7221</v>
      </c>
      <c r="J3738" s="6" t="s">
        <v>5</v>
      </c>
      <c r="K3738" s="7">
        <v>18.829999999999998</v>
      </c>
      <c r="L3738" s="7">
        <f>IFERROR(VLOOKUP(SiscoTable[[#This Row],[Código]],Hoja2!A:B,2,0)*SiscoTable[[#This Row],[Provta(Uns)]],0)</f>
        <v>146.874</v>
      </c>
      <c r="M3738" s="7">
        <v>30</v>
      </c>
      <c r="N3738" s="7">
        <v>20</v>
      </c>
      <c r="O3738" s="7">
        <f>IFERROR(VLOOKUP(SiscoTable[[#This Row],[Código]],Hoja2!A:B,2,0)*SiscoTable[[#This Row],[Stock_actual]],0)</f>
        <v>156</v>
      </c>
      <c r="P3738" s="6" t="s">
        <v>324</v>
      </c>
      <c r="Q3738" s="7">
        <v>21</v>
      </c>
      <c r="R3738" s="7">
        <v>7.9600000000000009</v>
      </c>
      <c r="S3738" s="7" t="s">
        <v>11928</v>
      </c>
      <c r="BI3738"/>
      <c r="BJ3738"/>
    </row>
    <row r="3739" spans="2:62" x14ac:dyDescent="0.4">
      <c r="B3739" s="1">
        <v>17694</v>
      </c>
      <c r="C3739" s="6" t="s">
        <v>8</v>
      </c>
      <c r="D3739" s="6" t="s">
        <v>8</v>
      </c>
      <c r="E3739" s="6" t="s">
        <v>3268</v>
      </c>
      <c r="F3739" s="6" t="s">
        <v>7197</v>
      </c>
      <c r="G3739" s="6" t="s">
        <v>7198</v>
      </c>
      <c r="H3739" s="6" t="s">
        <v>7222</v>
      </c>
      <c r="I3739" s="6" t="s">
        <v>7294</v>
      </c>
      <c r="J3739" s="6" t="s">
        <v>5</v>
      </c>
      <c r="K3739" s="7">
        <v>0</v>
      </c>
      <c r="L3739" s="7">
        <f>IFERROR(VLOOKUP(SiscoTable[[#This Row],[Código]],Hoja2!A:B,2,0)*SiscoTable[[#This Row],[Provta(Uns)]],0)</f>
        <v>0</v>
      </c>
      <c r="M3739" s="7">
        <v>10</v>
      </c>
      <c r="N3739" s="7">
        <v>0</v>
      </c>
      <c r="O3739" s="7">
        <f>IFERROR(VLOOKUP(SiscoTable[[#This Row],[Código]],Hoja2!A:B,2,0)*SiscoTable[[#This Row],[Stock_actual]],0)</f>
        <v>0</v>
      </c>
      <c r="P3739" s="6" t="s">
        <v>7</v>
      </c>
      <c r="Q3739" s="7">
        <v>0</v>
      </c>
      <c r="R3739" s="7">
        <v>0</v>
      </c>
      <c r="S3739" s="7" t="s">
        <v>11928</v>
      </c>
      <c r="BI3739"/>
      <c r="BJ3739"/>
    </row>
    <row r="3740" spans="2:62" x14ac:dyDescent="0.4">
      <c r="B3740" s="1">
        <v>17695</v>
      </c>
      <c r="C3740" s="6" t="s">
        <v>8</v>
      </c>
      <c r="D3740" s="6" t="s">
        <v>8</v>
      </c>
      <c r="E3740" s="6" t="s">
        <v>3268</v>
      </c>
      <c r="F3740" s="6" t="s">
        <v>7197</v>
      </c>
      <c r="G3740" s="6" t="s">
        <v>7198</v>
      </c>
      <c r="H3740" s="6" t="s">
        <v>7222</v>
      </c>
      <c r="I3740" s="6" t="s">
        <v>7295</v>
      </c>
      <c r="J3740" s="6" t="s">
        <v>5</v>
      </c>
      <c r="K3740" s="7">
        <v>0.33</v>
      </c>
      <c r="L3740" s="7">
        <f>IFERROR(VLOOKUP(SiscoTable[[#This Row],[Código]],Hoja2!A:B,2,0)*SiscoTable[[#This Row],[Provta(Uns)]],0)</f>
        <v>2.4750000000000001</v>
      </c>
      <c r="M3740" s="7">
        <v>0</v>
      </c>
      <c r="N3740" s="7">
        <v>13</v>
      </c>
      <c r="O3740" s="7">
        <f>IFERROR(VLOOKUP(SiscoTable[[#This Row],[Código]],Hoja2!A:B,2,0)*SiscoTable[[#This Row],[Stock_actual]],0)</f>
        <v>97.5</v>
      </c>
      <c r="P3740" s="6" t="s">
        <v>2290</v>
      </c>
      <c r="Q3740" s="7">
        <v>0</v>
      </c>
      <c r="R3740" s="7">
        <v>0</v>
      </c>
      <c r="S3740" s="7" t="s">
        <v>11928</v>
      </c>
      <c r="BI3740"/>
      <c r="BJ3740"/>
    </row>
    <row r="3741" spans="2:62" x14ac:dyDescent="0.4">
      <c r="B3741" s="1">
        <v>17696</v>
      </c>
      <c r="C3741" s="6" t="s">
        <v>30</v>
      </c>
      <c r="D3741" s="6" t="s">
        <v>30</v>
      </c>
      <c r="E3741" s="6" t="s">
        <v>3268</v>
      </c>
      <c r="F3741" s="6" t="s">
        <v>7197</v>
      </c>
      <c r="G3741" s="6" t="s">
        <v>7198</v>
      </c>
      <c r="H3741" s="6" t="s">
        <v>7222</v>
      </c>
      <c r="I3741" s="6" t="s">
        <v>7223</v>
      </c>
      <c r="J3741" s="6" t="s">
        <v>5</v>
      </c>
      <c r="K3741" s="7">
        <v>5.5</v>
      </c>
      <c r="L3741" s="7">
        <f>IFERROR(VLOOKUP(SiscoTable[[#This Row],[Código]],Hoja2!A:B,2,0)*SiscoTable[[#This Row],[Provta(Uns)]],0)</f>
        <v>42.9</v>
      </c>
      <c r="M3741" s="7">
        <v>0</v>
      </c>
      <c r="N3741" s="7">
        <v>25</v>
      </c>
      <c r="O3741" s="7">
        <f>IFERROR(VLOOKUP(SiscoTable[[#This Row],[Código]],Hoja2!A:B,2,0)*SiscoTable[[#This Row],[Stock_actual]],0)</f>
        <v>195</v>
      </c>
      <c r="P3741" s="6" t="s">
        <v>7224</v>
      </c>
      <c r="Q3741" s="7">
        <v>6</v>
      </c>
      <c r="R3741" s="7">
        <v>0</v>
      </c>
      <c r="S3741" s="7" t="s">
        <v>11928</v>
      </c>
      <c r="BI3741"/>
      <c r="BJ3741"/>
    </row>
    <row r="3742" spans="2:62" x14ac:dyDescent="0.4">
      <c r="B3742" s="1">
        <v>17697</v>
      </c>
      <c r="C3742" s="6" t="s">
        <v>30</v>
      </c>
      <c r="D3742" s="6" t="s">
        <v>8</v>
      </c>
      <c r="E3742" s="6" t="s">
        <v>3268</v>
      </c>
      <c r="F3742" s="6" t="s">
        <v>7197</v>
      </c>
      <c r="G3742" s="6" t="s">
        <v>7198</v>
      </c>
      <c r="H3742" s="6" t="s">
        <v>7222</v>
      </c>
      <c r="I3742" s="6" t="s">
        <v>7225</v>
      </c>
      <c r="J3742" s="6" t="s">
        <v>5</v>
      </c>
      <c r="K3742" s="7">
        <v>5.5</v>
      </c>
      <c r="L3742" s="7">
        <f>IFERROR(VLOOKUP(SiscoTable[[#This Row],[Código]],Hoja2!A:B,2,0)*SiscoTable[[#This Row],[Provta(Uns)]],0)</f>
        <v>42.9</v>
      </c>
      <c r="M3742" s="7">
        <v>10</v>
      </c>
      <c r="N3742" s="7">
        <v>10</v>
      </c>
      <c r="O3742" s="7">
        <f>IFERROR(VLOOKUP(SiscoTable[[#This Row],[Código]],Hoja2!A:B,2,0)*SiscoTable[[#This Row],[Stock_actual]],0)</f>
        <v>78</v>
      </c>
      <c r="P3742" s="6" t="s">
        <v>1443</v>
      </c>
      <c r="Q3742" s="7">
        <v>6</v>
      </c>
      <c r="R3742" s="7">
        <v>0</v>
      </c>
      <c r="S3742" s="7" t="s">
        <v>11928</v>
      </c>
      <c r="BI3742"/>
      <c r="BJ3742"/>
    </row>
    <row r="3743" spans="2:62" x14ac:dyDescent="0.4">
      <c r="B3743" s="1">
        <v>17699</v>
      </c>
      <c r="C3743" s="6" t="s">
        <v>30</v>
      </c>
      <c r="D3743" s="6" t="s">
        <v>25</v>
      </c>
      <c r="E3743" s="6" t="s">
        <v>3268</v>
      </c>
      <c r="F3743" s="6" t="s">
        <v>7197</v>
      </c>
      <c r="G3743" s="6" t="s">
        <v>7198</v>
      </c>
      <c r="H3743" s="6" t="s">
        <v>7222</v>
      </c>
      <c r="I3743" s="6" t="s">
        <v>7226</v>
      </c>
      <c r="J3743" s="6" t="s">
        <v>5</v>
      </c>
      <c r="K3743" s="7">
        <v>152.66999999999999</v>
      </c>
      <c r="L3743" s="7">
        <f>IFERROR(VLOOKUP(SiscoTable[[#This Row],[Código]],Hoja2!A:B,2,0)*SiscoTable[[#This Row],[Provta(Uns)]],0)</f>
        <v>122.136</v>
      </c>
      <c r="M3743" s="7">
        <v>0</v>
      </c>
      <c r="N3743" s="7">
        <v>192</v>
      </c>
      <c r="O3743" s="7">
        <f>IFERROR(VLOOKUP(SiscoTable[[#This Row],[Código]],Hoja2!A:B,2,0)*SiscoTable[[#This Row],[Stock_actual]],0)</f>
        <v>153.60000000000002</v>
      </c>
      <c r="P3743" s="6" t="s">
        <v>224</v>
      </c>
      <c r="Q3743" s="7">
        <v>168</v>
      </c>
      <c r="R3743" s="7">
        <v>0</v>
      </c>
      <c r="S3743" s="7" t="s">
        <v>11928</v>
      </c>
      <c r="BI3743"/>
      <c r="BJ3743"/>
    </row>
    <row r="3744" spans="2:62" x14ac:dyDescent="0.4">
      <c r="B3744" s="1">
        <v>17700</v>
      </c>
      <c r="C3744" s="6" t="s">
        <v>8</v>
      </c>
      <c r="D3744" s="6" t="s">
        <v>30</v>
      </c>
      <c r="E3744" s="6" t="s">
        <v>3268</v>
      </c>
      <c r="F3744" s="6" t="s">
        <v>7197</v>
      </c>
      <c r="G3744" s="6" t="s">
        <v>7198</v>
      </c>
      <c r="H3744" s="6" t="s">
        <v>7222</v>
      </c>
      <c r="I3744" s="6" t="s">
        <v>7296</v>
      </c>
      <c r="J3744" s="6" t="s">
        <v>5</v>
      </c>
      <c r="K3744" s="7">
        <v>28.33</v>
      </c>
      <c r="L3744" s="7">
        <f>IFERROR(VLOOKUP(SiscoTable[[#This Row],[Código]],Hoja2!A:B,2,0)*SiscoTable[[#This Row],[Provta(Uns)]],0)</f>
        <v>22.664000000000001</v>
      </c>
      <c r="M3744" s="7">
        <v>0</v>
      </c>
      <c r="N3744" s="7">
        <v>25</v>
      </c>
      <c r="O3744" s="7">
        <f>IFERROR(VLOOKUP(SiscoTable[[#This Row],[Código]],Hoja2!A:B,2,0)*SiscoTable[[#This Row],[Stock_actual]],0)</f>
        <v>20</v>
      </c>
      <c r="P3744" s="6" t="s">
        <v>812</v>
      </c>
      <c r="Q3744" s="7">
        <v>31</v>
      </c>
      <c r="R3744" s="7">
        <v>56.78</v>
      </c>
      <c r="S3744" s="7" t="s">
        <v>11928</v>
      </c>
      <c r="BI3744"/>
      <c r="BJ3744"/>
    </row>
    <row r="3745" spans="2:62" x14ac:dyDescent="0.4">
      <c r="B3745" s="1">
        <v>17701</v>
      </c>
      <c r="C3745" s="6" t="s">
        <v>8</v>
      </c>
      <c r="D3745" s="6" t="s">
        <v>8</v>
      </c>
      <c r="E3745" s="6" t="s">
        <v>3268</v>
      </c>
      <c r="F3745" s="6" t="s">
        <v>7197</v>
      </c>
      <c r="G3745" s="6" t="s">
        <v>7198</v>
      </c>
      <c r="H3745" s="6" t="s">
        <v>7222</v>
      </c>
      <c r="I3745" s="6" t="s">
        <v>7297</v>
      </c>
      <c r="J3745" s="6" t="s">
        <v>4104</v>
      </c>
      <c r="K3745" s="7">
        <v>0</v>
      </c>
      <c r="L3745" s="7">
        <f>IFERROR(VLOOKUP(SiscoTable[[#This Row],[Código]],Hoja2!A:B,2,0)*SiscoTable[[#This Row],[Provta(Uns)]],0)</f>
        <v>0</v>
      </c>
      <c r="M3745" s="7">
        <v>0</v>
      </c>
      <c r="N3745" s="7">
        <v>3</v>
      </c>
      <c r="O3745" s="7">
        <f>IFERROR(VLOOKUP(SiscoTable[[#This Row],[Código]],Hoja2!A:B,2,0)*SiscoTable[[#This Row],[Stock_actual]],0)</f>
        <v>2.4000000000000004</v>
      </c>
      <c r="P3745" s="6" t="s">
        <v>134</v>
      </c>
      <c r="Q3745" s="7">
        <v>0</v>
      </c>
      <c r="R3745" s="7">
        <v>0</v>
      </c>
      <c r="S3745" s="7" t="s">
        <v>11928</v>
      </c>
      <c r="BI3745"/>
      <c r="BJ3745"/>
    </row>
    <row r="3746" spans="2:62" x14ac:dyDescent="0.4">
      <c r="B3746" s="1">
        <v>17702</v>
      </c>
      <c r="C3746" s="6" t="s">
        <v>8</v>
      </c>
      <c r="D3746" s="6" t="s">
        <v>25</v>
      </c>
      <c r="E3746" s="6" t="s">
        <v>3268</v>
      </c>
      <c r="F3746" s="6" t="s">
        <v>7197</v>
      </c>
      <c r="G3746" s="6" t="s">
        <v>7198</v>
      </c>
      <c r="H3746" s="6" t="s">
        <v>7222</v>
      </c>
      <c r="I3746" s="6" t="s">
        <v>7298</v>
      </c>
      <c r="J3746" s="6" t="s">
        <v>5</v>
      </c>
      <c r="K3746" s="7">
        <v>20.5</v>
      </c>
      <c r="L3746" s="7">
        <f>IFERROR(VLOOKUP(SiscoTable[[#This Row],[Código]],Hoja2!A:B,2,0)*SiscoTable[[#This Row],[Provta(Uns)]],0)</f>
        <v>12.299999999999999</v>
      </c>
      <c r="M3746" s="7">
        <v>0</v>
      </c>
      <c r="N3746" s="7">
        <v>123</v>
      </c>
      <c r="O3746" s="7">
        <f>IFERROR(VLOOKUP(SiscoTable[[#This Row],[Código]],Hoja2!A:B,2,0)*SiscoTable[[#This Row],[Stock_actual]],0)</f>
        <v>73.8</v>
      </c>
      <c r="P3746" s="6" t="s">
        <v>1014</v>
      </c>
      <c r="Q3746" s="7">
        <v>22</v>
      </c>
      <c r="R3746" s="7">
        <v>0</v>
      </c>
      <c r="S3746" s="7" t="s">
        <v>11928</v>
      </c>
      <c r="BI3746"/>
      <c r="BJ3746"/>
    </row>
    <row r="3747" spans="2:62" x14ac:dyDescent="0.4">
      <c r="B3747" s="1">
        <v>17704</v>
      </c>
      <c r="C3747" s="6" t="s">
        <v>8</v>
      </c>
      <c r="D3747" s="6" t="s">
        <v>30</v>
      </c>
      <c r="E3747" s="6" t="s">
        <v>3268</v>
      </c>
      <c r="F3747" s="6" t="s">
        <v>7197</v>
      </c>
      <c r="G3747" s="6" t="s">
        <v>7198</v>
      </c>
      <c r="H3747" s="6" t="s">
        <v>7222</v>
      </c>
      <c r="I3747" s="6" t="s">
        <v>7299</v>
      </c>
      <c r="J3747" s="6" t="s">
        <v>5</v>
      </c>
      <c r="K3747" s="7">
        <v>7.83</v>
      </c>
      <c r="L3747" s="7">
        <f>IFERROR(VLOOKUP(SiscoTable[[#This Row],[Código]],Hoja2!A:B,2,0)*SiscoTable[[#This Row],[Provta(Uns)]],0)</f>
        <v>4.6979999999999995</v>
      </c>
      <c r="M3747" s="7">
        <v>0</v>
      </c>
      <c r="N3747" s="7">
        <v>4</v>
      </c>
      <c r="O3747" s="7">
        <f>IFERROR(VLOOKUP(SiscoTable[[#This Row],[Código]],Hoja2!A:B,2,0)*SiscoTable[[#This Row],[Stock_actual]],0)</f>
        <v>2.4</v>
      </c>
      <c r="P3747" s="6" t="s">
        <v>112</v>
      </c>
      <c r="Q3747" s="7">
        <v>9</v>
      </c>
      <c r="R3747" s="7">
        <v>15.5</v>
      </c>
      <c r="S3747" s="7" t="s">
        <v>11928</v>
      </c>
      <c r="BI3747"/>
      <c r="BJ3747"/>
    </row>
    <row r="3748" spans="2:62" x14ac:dyDescent="0.4">
      <c r="B3748" s="1">
        <v>17705</v>
      </c>
      <c r="C3748" s="6" t="s">
        <v>8</v>
      </c>
      <c r="D3748" s="6" t="s">
        <v>30</v>
      </c>
      <c r="E3748" s="6" t="s">
        <v>3268</v>
      </c>
      <c r="F3748" s="6" t="s">
        <v>7197</v>
      </c>
      <c r="G3748" s="6" t="s">
        <v>7198</v>
      </c>
      <c r="H3748" s="6" t="s">
        <v>7222</v>
      </c>
      <c r="I3748" s="6" t="s">
        <v>7300</v>
      </c>
      <c r="J3748" s="6" t="s">
        <v>5</v>
      </c>
      <c r="K3748" s="7">
        <v>6.83</v>
      </c>
      <c r="L3748" s="7">
        <f>IFERROR(VLOOKUP(SiscoTable[[#This Row],[Código]],Hoja2!A:B,2,0)*SiscoTable[[#This Row],[Provta(Uns)]],0)</f>
        <v>4.0979999999999999</v>
      </c>
      <c r="M3748" s="7">
        <v>0</v>
      </c>
      <c r="N3748" s="7">
        <v>0</v>
      </c>
      <c r="O3748" s="7">
        <f>IFERROR(VLOOKUP(SiscoTable[[#This Row],[Código]],Hoja2!A:B,2,0)*SiscoTable[[#This Row],[Stock_actual]],0)</f>
        <v>0</v>
      </c>
      <c r="P3748" s="6" t="s">
        <v>7</v>
      </c>
      <c r="Q3748" s="7">
        <v>8</v>
      </c>
      <c r="R3748" s="7">
        <v>13.8</v>
      </c>
      <c r="S3748" s="7" t="s">
        <v>11928</v>
      </c>
      <c r="BI3748"/>
      <c r="BJ3748"/>
    </row>
    <row r="3749" spans="2:62" x14ac:dyDescent="0.4">
      <c r="B3749" s="1">
        <v>17706</v>
      </c>
      <c r="C3749" s="6" t="s">
        <v>8</v>
      </c>
      <c r="D3749" s="6" t="s">
        <v>8</v>
      </c>
      <c r="E3749" s="6" t="s">
        <v>8482</v>
      </c>
      <c r="F3749" s="6" t="s">
        <v>10720</v>
      </c>
      <c r="G3749" s="6" t="s">
        <v>11504</v>
      </c>
      <c r="H3749" s="6" t="s">
        <v>10898</v>
      </c>
      <c r="I3749" s="6" t="s">
        <v>11539</v>
      </c>
      <c r="J3749" s="6" t="s">
        <v>5</v>
      </c>
      <c r="K3749" s="7">
        <v>1.33</v>
      </c>
      <c r="L3749" s="7">
        <f>IFERROR(VLOOKUP(SiscoTable[[#This Row],[Código]],Hoja2!A:B,2,0)*SiscoTable[[#This Row],[Provta(Uns)]],0)</f>
        <v>16.890999999999998</v>
      </c>
      <c r="M3749" s="7">
        <v>0</v>
      </c>
      <c r="N3749" s="7">
        <v>7</v>
      </c>
      <c r="O3749" s="7">
        <f>IFERROR(VLOOKUP(SiscoTable[[#This Row],[Código]],Hoja2!A:B,2,0)*SiscoTable[[#This Row],[Stock_actual]],0)</f>
        <v>88.899999999999991</v>
      </c>
      <c r="P3749" s="6" t="s">
        <v>492</v>
      </c>
      <c r="Q3749" s="7">
        <v>1</v>
      </c>
      <c r="R3749" s="7">
        <v>0</v>
      </c>
      <c r="S3749" s="7" t="s">
        <v>11926</v>
      </c>
      <c r="BI3749"/>
      <c r="BJ3749"/>
    </row>
    <row r="3750" spans="2:62" x14ac:dyDescent="0.4">
      <c r="B3750" s="1">
        <v>17707</v>
      </c>
      <c r="C3750" s="6" t="s">
        <v>8</v>
      </c>
      <c r="D3750" s="6" t="s">
        <v>8</v>
      </c>
      <c r="E3750" s="6" t="s">
        <v>2999</v>
      </c>
      <c r="F3750" s="6" t="s">
        <v>3000</v>
      </c>
      <c r="G3750" s="6" t="s">
        <v>3001</v>
      </c>
      <c r="H3750" s="6" t="s">
        <v>3001</v>
      </c>
      <c r="I3750" s="6" t="s">
        <v>3051</v>
      </c>
      <c r="J3750" s="6" t="s">
        <v>5</v>
      </c>
      <c r="K3750" s="7">
        <v>10.83</v>
      </c>
      <c r="L3750" s="7">
        <f>IFERROR(VLOOKUP(SiscoTable[[#This Row],[Código]],Hoja2!A:B,2,0)*SiscoTable[[#This Row],[Provta(Uns)]],0)</f>
        <v>12.996</v>
      </c>
      <c r="M3750" s="7">
        <v>0</v>
      </c>
      <c r="N3750" s="7">
        <v>23</v>
      </c>
      <c r="O3750" s="7">
        <f>IFERROR(VLOOKUP(SiscoTable[[#This Row],[Código]],Hoja2!A:B,2,0)*SiscoTable[[#This Row],[Stock_actual]],0)</f>
        <v>27.599999999999998</v>
      </c>
      <c r="P3750" s="6" t="s">
        <v>518</v>
      </c>
      <c r="Q3750" s="7">
        <v>12</v>
      </c>
      <c r="R3750" s="7">
        <v>0</v>
      </c>
      <c r="S3750" s="7" t="s">
        <v>11925</v>
      </c>
      <c r="BI3750"/>
      <c r="BJ3750"/>
    </row>
    <row r="3751" spans="2:62" x14ac:dyDescent="0.4">
      <c r="B3751" s="1">
        <v>17708</v>
      </c>
      <c r="C3751" s="6" t="s">
        <v>8</v>
      </c>
      <c r="D3751" s="6" t="s">
        <v>8</v>
      </c>
      <c r="E3751" s="6" t="s">
        <v>8482</v>
      </c>
      <c r="F3751" s="6" t="s">
        <v>10720</v>
      </c>
      <c r="G3751" s="6" t="s">
        <v>11504</v>
      </c>
      <c r="H3751" s="6" t="s">
        <v>10898</v>
      </c>
      <c r="I3751" s="6" t="s">
        <v>11540</v>
      </c>
      <c r="J3751" s="6" t="s">
        <v>5</v>
      </c>
      <c r="K3751" s="7">
        <v>0</v>
      </c>
      <c r="L3751" s="7">
        <f>IFERROR(VLOOKUP(SiscoTable[[#This Row],[Código]],Hoja2!A:B,2,0)*SiscoTable[[#This Row],[Provta(Uns)]],0)</f>
        <v>0</v>
      </c>
      <c r="M3751" s="7">
        <v>0</v>
      </c>
      <c r="N3751" s="7">
        <v>0</v>
      </c>
      <c r="O3751" s="7">
        <f>IFERROR(VLOOKUP(SiscoTable[[#This Row],[Código]],Hoja2!A:B,2,0)*SiscoTable[[#This Row],[Stock_actual]],0)</f>
        <v>0</v>
      </c>
      <c r="P3751" s="6" t="s">
        <v>7</v>
      </c>
      <c r="Q3751" s="7">
        <v>0</v>
      </c>
      <c r="R3751" s="7">
        <v>0</v>
      </c>
      <c r="S3751" s="7" t="s">
        <v>11926</v>
      </c>
      <c r="BI3751"/>
      <c r="BJ3751"/>
    </row>
    <row r="3752" spans="2:62" x14ac:dyDescent="0.4">
      <c r="B3752" s="1">
        <v>17712</v>
      </c>
      <c r="C3752" s="6" t="s">
        <v>25</v>
      </c>
      <c r="D3752" s="6" t="s">
        <v>25</v>
      </c>
      <c r="E3752" s="6" t="s">
        <v>2999</v>
      </c>
      <c r="F3752" s="6" t="s">
        <v>3000</v>
      </c>
      <c r="G3752" s="6" t="s">
        <v>3001</v>
      </c>
      <c r="H3752" s="6" t="s">
        <v>3001</v>
      </c>
      <c r="I3752" s="6" t="s">
        <v>3020</v>
      </c>
      <c r="J3752" s="6" t="s">
        <v>5</v>
      </c>
      <c r="K3752" s="7">
        <v>46.33</v>
      </c>
      <c r="L3752" s="7">
        <f>IFERROR(VLOOKUP(SiscoTable[[#This Row],[Código]],Hoja2!A:B,2,0)*SiscoTable[[#This Row],[Provta(Uns)]],0)</f>
        <v>458.66699999999997</v>
      </c>
      <c r="M3752" s="7">
        <v>0</v>
      </c>
      <c r="N3752" s="7">
        <v>21</v>
      </c>
      <c r="O3752" s="7">
        <f>IFERROR(VLOOKUP(SiscoTable[[#This Row],[Código]],Hoja2!A:B,2,0)*SiscoTable[[#This Row],[Stock_actual]],0)</f>
        <v>207.9</v>
      </c>
      <c r="P3752" s="6" t="s">
        <v>402</v>
      </c>
      <c r="Q3752" s="7">
        <v>51</v>
      </c>
      <c r="R3752" s="7">
        <v>92.960000000000008</v>
      </c>
      <c r="S3752" s="7" t="s">
        <v>11925</v>
      </c>
      <c r="BI3752"/>
      <c r="BJ3752"/>
    </row>
    <row r="3753" spans="2:62" x14ac:dyDescent="0.4">
      <c r="B3753" s="1">
        <v>17714</v>
      </c>
      <c r="C3753" s="6" t="s">
        <v>8</v>
      </c>
      <c r="D3753" s="6" t="s">
        <v>8</v>
      </c>
      <c r="E3753" s="6" t="s">
        <v>3268</v>
      </c>
      <c r="F3753" s="6" t="s">
        <v>7197</v>
      </c>
      <c r="G3753" s="6" t="s">
        <v>7198</v>
      </c>
      <c r="H3753" s="6" t="s">
        <v>5293</v>
      </c>
      <c r="I3753" s="6" t="s">
        <v>7302</v>
      </c>
      <c r="J3753" s="6" t="s">
        <v>5</v>
      </c>
      <c r="K3753" s="7">
        <v>1.5</v>
      </c>
      <c r="L3753" s="7">
        <f>IFERROR(VLOOKUP(SiscoTable[[#This Row],[Código]],Hoja2!A:B,2,0)*SiscoTable[[#This Row],[Provta(Uns)]],0)</f>
        <v>15.75</v>
      </c>
      <c r="M3753" s="7">
        <v>0</v>
      </c>
      <c r="N3753" s="7">
        <v>3</v>
      </c>
      <c r="O3753" s="7">
        <f>IFERROR(VLOOKUP(SiscoTable[[#This Row],[Código]],Hoja2!A:B,2,0)*SiscoTable[[#This Row],[Stock_actual]],0)</f>
        <v>31.5</v>
      </c>
      <c r="P3753" s="6" t="s">
        <v>242</v>
      </c>
      <c r="Q3753" s="7">
        <v>2</v>
      </c>
      <c r="R3753" s="7">
        <v>0</v>
      </c>
      <c r="S3753" s="7" t="s">
        <v>11928</v>
      </c>
      <c r="BI3753"/>
      <c r="BJ3753"/>
    </row>
    <row r="3754" spans="2:62" x14ac:dyDescent="0.4">
      <c r="B3754" s="1">
        <v>17715</v>
      </c>
      <c r="C3754" s="6" t="s">
        <v>8</v>
      </c>
      <c r="D3754" s="6" t="s">
        <v>8</v>
      </c>
      <c r="E3754" s="6" t="s">
        <v>8482</v>
      </c>
      <c r="F3754" s="6" t="s">
        <v>11853</v>
      </c>
      <c r="G3754" s="6" t="s">
        <v>11861</v>
      </c>
      <c r="H3754" s="6" t="s">
        <v>4</v>
      </c>
      <c r="I3754" s="6" t="s">
        <v>11897</v>
      </c>
      <c r="J3754" s="6" t="s">
        <v>5</v>
      </c>
      <c r="K3754" s="7">
        <v>0.33</v>
      </c>
      <c r="L3754" s="7">
        <f>IFERROR(VLOOKUP(SiscoTable[[#This Row],[Código]],Hoja2!A:B,2,0)*SiscoTable[[#This Row],[Provta(Uns)]],0)</f>
        <v>1.6170000000000002</v>
      </c>
      <c r="M3754" s="7">
        <v>5</v>
      </c>
      <c r="N3754" s="7">
        <v>0</v>
      </c>
      <c r="O3754" s="7">
        <f>IFERROR(VLOOKUP(SiscoTable[[#This Row],[Código]],Hoja2!A:B,2,0)*SiscoTable[[#This Row],[Stock_actual]],0)</f>
        <v>0</v>
      </c>
      <c r="P3754" s="6" t="s">
        <v>7</v>
      </c>
      <c r="Q3754" s="7">
        <v>0</v>
      </c>
      <c r="R3754" s="7">
        <v>0</v>
      </c>
      <c r="S3754" s="7" t="s">
        <v>11926</v>
      </c>
      <c r="BI3754"/>
      <c r="BJ3754"/>
    </row>
    <row r="3755" spans="2:62" x14ac:dyDescent="0.4">
      <c r="B3755" s="1">
        <v>17716</v>
      </c>
      <c r="C3755" s="6" t="s">
        <v>30</v>
      </c>
      <c r="D3755" s="6" t="s">
        <v>30</v>
      </c>
      <c r="E3755" s="6" t="s">
        <v>3268</v>
      </c>
      <c r="F3755" s="6" t="s">
        <v>7197</v>
      </c>
      <c r="G3755" s="6" t="s">
        <v>7198</v>
      </c>
      <c r="H3755" s="6" t="s">
        <v>5293</v>
      </c>
      <c r="I3755" s="6" t="s">
        <v>7227</v>
      </c>
      <c r="J3755" s="6" t="s">
        <v>5</v>
      </c>
      <c r="K3755" s="7">
        <v>11.17</v>
      </c>
      <c r="L3755" s="7">
        <f>IFERROR(VLOOKUP(SiscoTable[[#This Row],[Código]],Hoja2!A:B,2,0)*SiscoTable[[#This Row],[Provta(Uns)]],0)</f>
        <v>109.46600000000001</v>
      </c>
      <c r="M3755" s="7">
        <v>0</v>
      </c>
      <c r="N3755" s="7">
        <v>12</v>
      </c>
      <c r="O3755" s="7">
        <f>IFERROR(VLOOKUP(SiscoTable[[#This Row],[Código]],Hoja2!A:B,2,0)*SiscoTable[[#This Row],[Stock_actual]],0)</f>
        <v>117.60000000000001</v>
      </c>
      <c r="P3755" s="6" t="s">
        <v>324</v>
      </c>
      <c r="Q3755" s="7">
        <v>12</v>
      </c>
      <c r="R3755" s="7">
        <v>22.04</v>
      </c>
      <c r="S3755" s="7" t="s">
        <v>11928</v>
      </c>
      <c r="BI3755"/>
      <c r="BJ3755"/>
    </row>
    <row r="3756" spans="2:62" x14ac:dyDescent="0.4">
      <c r="B3756" s="1">
        <v>17718</v>
      </c>
      <c r="C3756" s="6" t="s">
        <v>8</v>
      </c>
      <c r="D3756" s="6" t="s">
        <v>8</v>
      </c>
      <c r="E3756" s="6" t="s">
        <v>8482</v>
      </c>
      <c r="F3756" s="6" t="s">
        <v>8641</v>
      </c>
      <c r="G3756" s="6" t="s">
        <v>8649</v>
      </c>
      <c r="H3756" s="6" t="s">
        <v>8711</v>
      </c>
      <c r="I3756" s="6" t="s">
        <v>8710</v>
      </c>
      <c r="J3756" s="6" t="s">
        <v>5</v>
      </c>
      <c r="K3756" s="7">
        <v>0</v>
      </c>
      <c r="L3756" s="7">
        <f>IFERROR(VLOOKUP(SiscoTable[[#This Row],[Código]],Hoja2!A:B,2,0)*SiscoTable[[#This Row],[Provta(Uns)]],0)</f>
        <v>0</v>
      </c>
      <c r="M3756" s="7">
        <v>0</v>
      </c>
      <c r="N3756" s="7">
        <v>0</v>
      </c>
      <c r="O3756" s="7">
        <f>IFERROR(VLOOKUP(SiscoTable[[#This Row],[Código]],Hoja2!A:B,2,0)*SiscoTable[[#This Row],[Stock_actual]],0)</f>
        <v>0</v>
      </c>
      <c r="P3756" s="6" t="s">
        <v>7</v>
      </c>
      <c r="Q3756" s="7">
        <v>0</v>
      </c>
      <c r="R3756" s="7">
        <v>0</v>
      </c>
      <c r="S3756" s="7" t="s">
        <v>11926</v>
      </c>
      <c r="BI3756"/>
      <c r="BJ3756"/>
    </row>
    <row r="3757" spans="2:62" x14ac:dyDescent="0.4">
      <c r="B3757" s="1">
        <v>17721</v>
      </c>
      <c r="C3757" s="6" t="s">
        <v>8</v>
      </c>
      <c r="D3757" s="6" t="s">
        <v>8</v>
      </c>
      <c r="E3757" s="6" t="s">
        <v>3268</v>
      </c>
      <c r="F3757" s="6" t="s">
        <v>7197</v>
      </c>
      <c r="G3757" s="6" t="s">
        <v>7198</v>
      </c>
      <c r="H3757" s="6" t="s">
        <v>5293</v>
      </c>
      <c r="I3757" s="6" t="s">
        <v>7303</v>
      </c>
      <c r="J3757" s="6" t="s">
        <v>5</v>
      </c>
      <c r="K3757" s="7">
        <v>1</v>
      </c>
      <c r="L3757" s="7">
        <f>IFERROR(VLOOKUP(SiscoTable[[#This Row],[Código]],Hoja2!A:B,2,0)*SiscoTable[[#This Row],[Provta(Uns)]],0)</f>
        <v>10.199999999999999</v>
      </c>
      <c r="M3757" s="7">
        <v>0</v>
      </c>
      <c r="N3757" s="7">
        <v>6</v>
      </c>
      <c r="O3757" s="7">
        <f>IFERROR(VLOOKUP(SiscoTable[[#This Row],[Código]],Hoja2!A:B,2,0)*SiscoTable[[#This Row],[Stock_actual]],0)</f>
        <v>61.199999999999996</v>
      </c>
      <c r="P3757" s="6" t="s">
        <v>1014</v>
      </c>
      <c r="Q3757" s="7">
        <v>1</v>
      </c>
      <c r="R3757" s="7">
        <v>0</v>
      </c>
      <c r="S3757" s="7" t="s">
        <v>11928</v>
      </c>
      <c r="BI3757"/>
      <c r="BJ3757"/>
    </row>
    <row r="3758" spans="2:62" x14ac:dyDescent="0.4">
      <c r="B3758" s="1">
        <v>17723</v>
      </c>
      <c r="C3758" s="6" t="s">
        <v>8</v>
      </c>
      <c r="D3758" s="6" t="s">
        <v>8</v>
      </c>
      <c r="E3758" s="6" t="s">
        <v>8482</v>
      </c>
      <c r="F3758" s="6" t="s">
        <v>8641</v>
      </c>
      <c r="G3758" s="6" t="s">
        <v>8936</v>
      </c>
      <c r="H3758" s="6" t="s">
        <v>8663</v>
      </c>
      <c r="I3758" s="6" t="s">
        <v>8989</v>
      </c>
      <c r="J3758" s="6" t="s">
        <v>5</v>
      </c>
      <c r="K3758" s="7">
        <v>0</v>
      </c>
      <c r="L3758" s="7">
        <f>IFERROR(VLOOKUP(SiscoTable[[#This Row],[Código]],Hoja2!A:B,2,0)*SiscoTable[[#This Row],[Provta(Uns)]],0)</f>
        <v>0</v>
      </c>
      <c r="M3758" s="7">
        <v>0</v>
      </c>
      <c r="N3758" s="7">
        <v>0</v>
      </c>
      <c r="O3758" s="7">
        <f>IFERROR(VLOOKUP(SiscoTable[[#This Row],[Código]],Hoja2!A:B,2,0)*SiscoTable[[#This Row],[Stock_actual]],0)</f>
        <v>0</v>
      </c>
      <c r="P3758" s="6" t="s">
        <v>7</v>
      </c>
      <c r="Q3758" s="7">
        <v>0</v>
      </c>
      <c r="R3758" s="7">
        <v>0</v>
      </c>
      <c r="S3758" s="7" t="s">
        <v>11926</v>
      </c>
      <c r="BI3758"/>
      <c r="BJ3758"/>
    </row>
    <row r="3759" spans="2:62" x14ac:dyDescent="0.4">
      <c r="B3759" s="1">
        <v>17724</v>
      </c>
      <c r="C3759" s="6" t="s">
        <v>8</v>
      </c>
      <c r="D3759" s="6" t="s">
        <v>8</v>
      </c>
      <c r="E3759" s="6" t="s">
        <v>3268</v>
      </c>
      <c r="F3759" s="6" t="s">
        <v>7197</v>
      </c>
      <c r="G3759" s="6" t="s">
        <v>7198</v>
      </c>
      <c r="H3759" s="6" t="s">
        <v>5293</v>
      </c>
      <c r="I3759" s="6" t="s">
        <v>7304</v>
      </c>
      <c r="J3759" s="6" t="s">
        <v>5</v>
      </c>
      <c r="K3759" s="7">
        <v>0</v>
      </c>
      <c r="L3759" s="7">
        <f>IFERROR(VLOOKUP(SiscoTable[[#This Row],[Código]],Hoja2!A:B,2,0)*SiscoTable[[#This Row],[Provta(Uns)]],0)</f>
        <v>0</v>
      </c>
      <c r="M3759" s="7">
        <v>0</v>
      </c>
      <c r="N3759" s="7">
        <v>0</v>
      </c>
      <c r="O3759" s="7">
        <f>IFERROR(VLOOKUP(SiscoTable[[#This Row],[Código]],Hoja2!A:B,2,0)*SiscoTable[[#This Row],[Stock_actual]],0)</f>
        <v>0</v>
      </c>
      <c r="P3759" s="6" t="s">
        <v>7</v>
      </c>
      <c r="Q3759" s="7">
        <v>0</v>
      </c>
      <c r="R3759" s="7">
        <v>0</v>
      </c>
      <c r="S3759" s="7" t="s">
        <v>11928</v>
      </c>
      <c r="BI3759"/>
      <c r="BJ3759"/>
    </row>
    <row r="3760" spans="2:62" x14ac:dyDescent="0.4">
      <c r="B3760" s="1">
        <v>17726</v>
      </c>
      <c r="C3760" s="6" t="s">
        <v>8</v>
      </c>
      <c r="D3760" s="6" t="s">
        <v>8</v>
      </c>
      <c r="E3760" s="6" t="s">
        <v>8482</v>
      </c>
      <c r="F3760" s="6" t="s">
        <v>8641</v>
      </c>
      <c r="G3760" s="6" t="s">
        <v>8936</v>
      </c>
      <c r="H3760" s="6" t="s">
        <v>8663</v>
      </c>
      <c r="I3760" s="6" t="s">
        <v>8991</v>
      </c>
      <c r="J3760" s="6" t="s">
        <v>5</v>
      </c>
      <c r="K3760" s="7">
        <v>0</v>
      </c>
      <c r="L3760" s="7">
        <f>IFERROR(VLOOKUP(SiscoTable[[#This Row],[Código]],Hoja2!A:B,2,0)*SiscoTable[[#This Row],[Provta(Uns)]],0)</f>
        <v>0</v>
      </c>
      <c r="M3760" s="7">
        <v>0</v>
      </c>
      <c r="N3760" s="7">
        <v>0</v>
      </c>
      <c r="O3760" s="7">
        <f>IFERROR(VLOOKUP(SiscoTable[[#This Row],[Código]],Hoja2!A:B,2,0)*SiscoTable[[#This Row],[Stock_actual]],0)</f>
        <v>0</v>
      </c>
      <c r="P3760" s="6" t="s">
        <v>7</v>
      </c>
      <c r="Q3760" s="7">
        <v>0</v>
      </c>
      <c r="R3760" s="7">
        <v>0</v>
      </c>
      <c r="S3760" s="7" t="s">
        <v>11926</v>
      </c>
      <c r="BI3760"/>
      <c r="BJ3760"/>
    </row>
    <row r="3761" spans="2:62" x14ac:dyDescent="0.4">
      <c r="B3761" s="1">
        <v>17728</v>
      </c>
      <c r="C3761" s="6" t="s">
        <v>8</v>
      </c>
      <c r="D3761" s="6" t="s">
        <v>8</v>
      </c>
      <c r="E3761" s="6" t="s">
        <v>8482</v>
      </c>
      <c r="F3761" s="6" t="s">
        <v>8641</v>
      </c>
      <c r="G3761" s="6" t="s">
        <v>8936</v>
      </c>
      <c r="H3761" s="6" t="s">
        <v>8663</v>
      </c>
      <c r="I3761" s="6" t="s">
        <v>8992</v>
      </c>
      <c r="J3761" s="6" t="s">
        <v>5</v>
      </c>
      <c r="K3761" s="7">
        <v>0</v>
      </c>
      <c r="L3761" s="7">
        <f>IFERROR(VLOOKUP(SiscoTable[[#This Row],[Código]],Hoja2!A:B,2,0)*SiscoTable[[#This Row],[Provta(Uns)]],0)</f>
        <v>0</v>
      </c>
      <c r="M3761" s="7">
        <v>0</v>
      </c>
      <c r="N3761" s="7">
        <v>0</v>
      </c>
      <c r="O3761" s="7">
        <f>IFERROR(VLOOKUP(SiscoTable[[#This Row],[Código]],Hoja2!A:B,2,0)*SiscoTable[[#This Row],[Stock_actual]],0)</f>
        <v>0</v>
      </c>
      <c r="P3761" s="6" t="s">
        <v>7</v>
      </c>
      <c r="Q3761" s="7">
        <v>0</v>
      </c>
      <c r="R3761" s="7">
        <v>0</v>
      </c>
      <c r="S3761" s="7" t="s">
        <v>11926</v>
      </c>
      <c r="BI3761"/>
      <c r="BJ3761"/>
    </row>
    <row r="3762" spans="2:62" x14ac:dyDescent="0.4">
      <c r="B3762" s="1">
        <v>17729</v>
      </c>
      <c r="C3762" s="6" t="s">
        <v>8</v>
      </c>
      <c r="D3762" s="6" t="s">
        <v>8</v>
      </c>
      <c r="E3762" s="6" t="s">
        <v>3268</v>
      </c>
      <c r="F3762" s="6" t="s">
        <v>7197</v>
      </c>
      <c r="G3762" s="6" t="s">
        <v>7198</v>
      </c>
      <c r="H3762" s="6" t="s">
        <v>5293</v>
      </c>
      <c r="I3762" s="6" t="s">
        <v>7305</v>
      </c>
      <c r="J3762" s="6" t="s">
        <v>5</v>
      </c>
      <c r="K3762" s="7">
        <v>3.83</v>
      </c>
      <c r="L3762" s="7">
        <f>IFERROR(VLOOKUP(SiscoTable[[#This Row],[Código]],Hoja2!A:B,2,0)*SiscoTable[[#This Row],[Provta(Uns)]],0)</f>
        <v>1.915</v>
      </c>
      <c r="M3762" s="7">
        <v>0</v>
      </c>
      <c r="N3762" s="7">
        <v>57</v>
      </c>
      <c r="O3762" s="7">
        <f>IFERROR(VLOOKUP(SiscoTable[[#This Row],[Código]],Hoja2!A:B,2,0)*SiscoTable[[#This Row],[Stock_actual]],0)</f>
        <v>28.5</v>
      </c>
      <c r="P3762" s="6" t="s">
        <v>7306</v>
      </c>
      <c r="Q3762" s="7">
        <v>4</v>
      </c>
      <c r="R3762" s="7">
        <v>0</v>
      </c>
      <c r="S3762" s="7" t="s">
        <v>11928</v>
      </c>
      <c r="BI3762"/>
      <c r="BJ3762"/>
    </row>
    <row r="3763" spans="2:62" x14ac:dyDescent="0.4">
      <c r="B3763" s="1">
        <v>17730</v>
      </c>
      <c r="C3763" s="6" t="s">
        <v>8</v>
      </c>
      <c r="D3763" s="6" t="s">
        <v>30</v>
      </c>
      <c r="E3763" s="6" t="s">
        <v>3268</v>
      </c>
      <c r="F3763" s="6" t="s">
        <v>7197</v>
      </c>
      <c r="G3763" s="6" t="s">
        <v>7198</v>
      </c>
      <c r="H3763" s="6" t="s">
        <v>5293</v>
      </c>
      <c r="I3763" s="6" t="s">
        <v>7307</v>
      </c>
      <c r="J3763" s="6" t="s">
        <v>5</v>
      </c>
      <c r="K3763" s="7">
        <v>7.5</v>
      </c>
      <c r="L3763" s="7">
        <f>IFERROR(VLOOKUP(SiscoTable[[#This Row],[Código]],Hoja2!A:B,2,0)*SiscoTable[[#This Row],[Provta(Uns)]],0)</f>
        <v>3.75</v>
      </c>
      <c r="M3763" s="7">
        <v>0</v>
      </c>
      <c r="N3763" s="7">
        <v>35</v>
      </c>
      <c r="O3763" s="7">
        <f>IFERROR(VLOOKUP(SiscoTable[[#This Row],[Código]],Hoja2!A:B,2,0)*SiscoTable[[#This Row],[Stock_actual]],0)</f>
        <v>17.5</v>
      </c>
      <c r="P3763" s="6" t="s">
        <v>3766</v>
      </c>
      <c r="Q3763" s="7">
        <v>8</v>
      </c>
      <c r="R3763" s="7">
        <v>0</v>
      </c>
      <c r="S3763" s="7" t="s">
        <v>11928</v>
      </c>
      <c r="BI3763"/>
      <c r="BJ3763"/>
    </row>
    <row r="3764" spans="2:62" x14ac:dyDescent="0.4">
      <c r="B3764" s="1">
        <v>17731</v>
      </c>
      <c r="C3764" s="6" t="s">
        <v>8</v>
      </c>
      <c r="D3764" s="6" t="s">
        <v>30</v>
      </c>
      <c r="E3764" s="6" t="s">
        <v>3268</v>
      </c>
      <c r="F3764" s="6" t="s">
        <v>7197</v>
      </c>
      <c r="G3764" s="6" t="s">
        <v>7198</v>
      </c>
      <c r="H3764" s="6" t="s">
        <v>5293</v>
      </c>
      <c r="I3764" s="6" t="s">
        <v>7308</v>
      </c>
      <c r="J3764" s="6" t="s">
        <v>5</v>
      </c>
      <c r="K3764" s="7">
        <v>22</v>
      </c>
      <c r="L3764" s="7">
        <f>IFERROR(VLOOKUP(SiscoTable[[#This Row],[Código]],Hoja2!A:B,2,0)*SiscoTable[[#This Row],[Provta(Uns)]],0)</f>
        <v>11</v>
      </c>
      <c r="M3764" s="7">
        <v>0</v>
      </c>
      <c r="N3764" s="7">
        <v>68</v>
      </c>
      <c r="O3764" s="7">
        <f>IFERROR(VLOOKUP(SiscoTable[[#This Row],[Código]],Hoja2!A:B,2,0)*SiscoTable[[#This Row],[Stock_actual]],0)</f>
        <v>34</v>
      </c>
      <c r="P3764" s="6" t="s">
        <v>487</v>
      </c>
      <c r="Q3764" s="7">
        <v>24</v>
      </c>
      <c r="R3764" s="7">
        <v>0</v>
      </c>
      <c r="S3764" s="7" t="s">
        <v>11928</v>
      </c>
      <c r="BI3764"/>
      <c r="BJ3764"/>
    </row>
    <row r="3765" spans="2:62" x14ac:dyDescent="0.4">
      <c r="B3765" s="1">
        <v>17732</v>
      </c>
      <c r="C3765" s="6" t="s">
        <v>8</v>
      </c>
      <c r="D3765" s="6" t="s">
        <v>8</v>
      </c>
      <c r="E3765" s="6" t="s">
        <v>3268</v>
      </c>
      <c r="F3765" s="6" t="s">
        <v>3269</v>
      </c>
      <c r="G3765" s="6" t="s">
        <v>5267</v>
      </c>
      <c r="H3765" s="6" t="s">
        <v>5293</v>
      </c>
      <c r="I3765" s="6" t="s">
        <v>5396</v>
      </c>
      <c r="J3765" s="6" t="s">
        <v>5</v>
      </c>
      <c r="K3765" s="7">
        <v>0</v>
      </c>
      <c r="L3765" s="7">
        <f>IFERROR(VLOOKUP(SiscoTable[[#This Row],[Código]],Hoja2!A:B,2,0)*SiscoTable[[#This Row],[Provta(Uns)]],0)</f>
        <v>0</v>
      </c>
      <c r="M3765" s="7">
        <v>0</v>
      </c>
      <c r="N3765" s="7">
        <v>0</v>
      </c>
      <c r="O3765" s="7">
        <f>IFERROR(VLOOKUP(SiscoTable[[#This Row],[Código]],Hoja2!A:B,2,0)*SiscoTable[[#This Row],[Stock_actual]],0)</f>
        <v>0</v>
      </c>
      <c r="P3765" s="6" t="s">
        <v>7</v>
      </c>
      <c r="Q3765" s="7">
        <v>0</v>
      </c>
      <c r="R3765" s="7">
        <v>0</v>
      </c>
      <c r="S3765" s="7" t="s">
        <v>11928</v>
      </c>
      <c r="BI3765"/>
      <c r="BJ3765"/>
    </row>
    <row r="3766" spans="2:62" x14ac:dyDescent="0.4">
      <c r="B3766" s="1">
        <v>17733</v>
      </c>
      <c r="C3766" s="6" t="s">
        <v>8</v>
      </c>
      <c r="D3766" s="6" t="s">
        <v>8</v>
      </c>
      <c r="E3766" s="6" t="s">
        <v>3268</v>
      </c>
      <c r="F3766" s="6" t="s">
        <v>3269</v>
      </c>
      <c r="G3766" s="6" t="s">
        <v>5267</v>
      </c>
      <c r="H3766" s="6" t="s">
        <v>5293</v>
      </c>
      <c r="I3766" s="6" t="s">
        <v>5397</v>
      </c>
      <c r="J3766" s="6" t="s">
        <v>5</v>
      </c>
      <c r="K3766" s="7">
        <v>0</v>
      </c>
      <c r="L3766" s="7">
        <f>IFERROR(VLOOKUP(SiscoTable[[#This Row],[Código]],Hoja2!A:B,2,0)*SiscoTable[[#This Row],[Provta(Uns)]],0)</f>
        <v>0</v>
      </c>
      <c r="M3766" s="7">
        <v>0</v>
      </c>
      <c r="N3766" s="7">
        <v>0</v>
      </c>
      <c r="O3766" s="7">
        <f>IFERROR(VLOOKUP(SiscoTable[[#This Row],[Código]],Hoja2!A:B,2,0)*SiscoTable[[#This Row],[Stock_actual]],0)</f>
        <v>0</v>
      </c>
      <c r="P3766" s="6" t="s">
        <v>7</v>
      </c>
      <c r="Q3766" s="7">
        <v>0</v>
      </c>
      <c r="R3766" s="7">
        <v>0</v>
      </c>
      <c r="S3766" s="7" t="s">
        <v>11928</v>
      </c>
      <c r="BI3766"/>
      <c r="BJ3766"/>
    </row>
    <row r="3767" spans="2:62" x14ac:dyDescent="0.4">
      <c r="B3767" s="1">
        <v>17734</v>
      </c>
      <c r="C3767" s="6" t="s">
        <v>30</v>
      </c>
      <c r="D3767" s="6" t="s">
        <v>8</v>
      </c>
      <c r="E3767" s="6" t="s">
        <v>3268</v>
      </c>
      <c r="F3767" s="6" t="s">
        <v>7197</v>
      </c>
      <c r="G3767" s="6" t="s">
        <v>7388</v>
      </c>
      <c r="H3767" s="6" t="s">
        <v>5293</v>
      </c>
      <c r="I3767" s="6" t="s">
        <v>7432</v>
      </c>
      <c r="J3767" s="6" t="s">
        <v>5</v>
      </c>
      <c r="K3767" s="7">
        <v>6.83</v>
      </c>
      <c r="L3767" s="7">
        <f>IFERROR(VLOOKUP(SiscoTable[[#This Row],[Código]],Hoja2!A:B,2,0)*SiscoTable[[#This Row],[Provta(Uns)]],0)</f>
        <v>191.24</v>
      </c>
      <c r="M3767" s="7">
        <v>0</v>
      </c>
      <c r="N3767" s="7">
        <v>99</v>
      </c>
      <c r="O3767" s="7">
        <f>IFERROR(VLOOKUP(SiscoTable[[#This Row],[Código]],Hoja2!A:B,2,0)*SiscoTable[[#This Row],[Stock_actual]],0)</f>
        <v>2772</v>
      </c>
      <c r="P3767" s="6" t="s">
        <v>7433</v>
      </c>
      <c r="Q3767" s="7">
        <v>8</v>
      </c>
      <c r="R3767" s="7">
        <v>0</v>
      </c>
      <c r="S3767" s="7" t="s">
        <v>11928</v>
      </c>
      <c r="BI3767"/>
      <c r="BJ3767"/>
    </row>
    <row r="3768" spans="2:62" x14ac:dyDescent="0.4">
      <c r="B3768" s="1">
        <v>17735</v>
      </c>
      <c r="C3768" s="6" t="s">
        <v>30</v>
      </c>
      <c r="D3768" s="6" t="s">
        <v>30</v>
      </c>
      <c r="E3768" s="6" t="s">
        <v>3268</v>
      </c>
      <c r="F3768" s="6" t="s">
        <v>7197</v>
      </c>
      <c r="G3768" s="6" t="s">
        <v>7388</v>
      </c>
      <c r="H3768" s="6" t="s">
        <v>5293</v>
      </c>
      <c r="I3768" s="6" t="s">
        <v>7434</v>
      </c>
      <c r="J3768" s="6" t="s">
        <v>5</v>
      </c>
      <c r="K3768" s="7">
        <v>7.33</v>
      </c>
      <c r="L3768" s="7">
        <f>IFERROR(VLOOKUP(SiscoTable[[#This Row],[Código]],Hoja2!A:B,2,0)*SiscoTable[[#This Row],[Provta(Uns)]],0)</f>
        <v>126.07599999999999</v>
      </c>
      <c r="M3768" s="7">
        <v>0</v>
      </c>
      <c r="N3768" s="7">
        <v>57</v>
      </c>
      <c r="O3768" s="7">
        <f>IFERROR(VLOOKUP(SiscoTable[[#This Row],[Código]],Hoja2!A:B,2,0)*SiscoTable[[#This Row],[Stock_actual]],0)</f>
        <v>980.4</v>
      </c>
      <c r="P3768" s="6" t="s">
        <v>7435</v>
      </c>
      <c r="Q3768" s="7">
        <v>8</v>
      </c>
      <c r="R3768" s="7">
        <v>0</v>
      </c>
      <c r="S3768" s="7" t="s">
        <v>11928</v>
      </c>
      <c r="BI3768"/>
      <c r="BJ3768"/>
    </row>
    <row r="3769" spans="2:62" x14ac:dyDescent="0.4">
      <c r="B3769" s="1">
        <v>17737</v>
      </c>
      <c r="C3769" s="6" t="s">
        <v>30</v>
      </c>
      <c r="D3769" s="6" t="s">
        <v>30</v>
      </c>
      <c r="E3769" s="6" t="s">
        <v>3268</v>
      </c>
      <c r="F3769" s="6" t="s">
        <v>7197</v>
      </c>
      <c r="G3769" s="6" t="s">
        <v>7388</v>
      </c>
      <c r="H3769" s="6" t="s">
        <v>5293</v>
      </c>
      <c r="I3769" s="6" t="s">
        <v>7436</v>
      </c>
      <c r="J3769" s="6" t="s">
        <v>5</v>
      </c>
      <c r="K3769" s="7">
        <v>9.83</v>
      </c>
      <c r="L3769" s="7">
        <f>IFERROR(VLOOKUP(SiscoTable[[#This Row],[Código]],Hoja2!A:B,2,0)*SiscoTable[[#This Row],[Provta(Uns)]],0)</f>
        <v>123.858</v>
      </c>
      <c r="M3769" s="7">
        <v>0</v>
      </c>
      <c r="N3769" s="7">
        <v>30</v>
      </c>
      <c r="O3769" s="7">
        <f>IFERROR(VLOOKUP(SiscoTable[[#This Row],[Código]],Hoja2!A:B,2,0)*SiscoTable[[#This Row],[Stock_actual]],0)</f>
        <v>378</v>
      </c>
      <c r="P3769" s="6" t="s">
        <v>974</v>
      </c>
      <c r="Q3769" s="7">
        <v>11</v>
      </c>
      <c r="R3769" s="7">
        <v>0</v>
      </c>
      <c r="S3769" s="7" t="s">
        <v>11928</v>
      </c>
      <c r="BI3769"/>
      <c r="BJ3769"/>
    </row>
    <row r="3770" spans="2:62" x14ac:dyDescent="0.4">
      <c r="B3770" s="1">
        <v>17738</v>
      </c>
      <c r="C3770" s="6" t="s">
        <v>30</v>
      </c>
      <c r="D3770" s="6" t="s">
        <v>8</v>
      </c>
      <c r="E3770" s="6" t="s">
        <v>3268</v>
      </c>
      <c r="F3770" s="6" t="s">
        <v>7197</v>
      </c>
      <c r="G3770" s="6" t="s">
        <v>7388</v>
      </c>
      <c r="H3770" s="6" t="s">
        <v>5293</v>
      </c>
      <c r="I3770" s="6" t="s">
        <v>7437</v>
      </c>
      <c r="J3770" s="6" t="s">
        <v>5</v>
      </c>
      <c r="K3770" s="7">
        <v>6.67</v>
      </c>
      <c r="L3770" s="7">
        <f>IFERROR(VLOOKUP(SiscoTable[[#This Row],[Código]],Hoja2!A:B,2,0)*SiscoTable[[#This Row],[Provta(Uns)]],0)</f>
        <v>66.033000000000001</v>
      </c>
      <c r="M3770" s="7">
        <v>0</v>
      </c>
      <c r="N3770" s="7">
        <v>7</v>
      </c>
      <c r="O3770" s="7">
        <f>IFERROR(VLOOKUP(SiscoTable[[#This Row],[Código]],Hoja2!A:B,2,0)*SiscoTable[[#This Row],[Stock_actual]],0)</f>
        <v>69.3</v>
      </c>
      <c r="P3770" s="6" t="s">
        <v>702</v>
      </c>
      <c r="Q3770" s="7">
        <v>7</v>
      </c>
      <c r="R3770" s="7">
        <v>13.239999999999998</v>
      </c>
      <c r="S3770" s="7" t="s">
        <v>11928</v>
      </c>
      <c r="BI3770"/>
      <c r="BJ3770"/>
    </row>
    <row r="3771" spans="2:62" x14ac:dyDescent="0.4">
      <c r="B3771" s="1">
        <v>17742</v>
      </c>
      <c r="C3771" s="6" t="s">
        <v>8</v>
      </c>
      <c r="D3771" s="6" t="s">
        <v>8</v>
      </c>
      <c r="E3771" s="6" t="s">
        <v>8482</v>
      </c>
      <c r="F3771" s="6" t="s">
        <v>8641</v>
      </c>
      <c r="G3771" s="6" t="s">
        <v>8756</v>
      </c>
      <c r="H3771" s="6" t="s">
        <v>8698</v>
      </c>
      <c r="I3771" s="6" t="s">
        <v>8853</v>
      </c>
      <c r="J3771" s="6" t="s">
        <v>5</v>
      </c>
      <c r="K3771" s="7">
        <v>0.17</v>
      </c>
      <c r="L3771" s="7">
        <f>IFERROR(VLOOKUP(SiscoTable[[#This Row],[Código]],Hoja2!A:B,2,0)*SiscoTable[[#This Row],[Provta(Uns)]],0)</f>
        <v>5.0150000000000006</v>
      </c>
      <c r="M3771" s="7">
        <v>0</v>
      </c>
      <c r="N3771" s="7">
        <v>0</v>
      </c>
      <c r="O3771" s="7">
        <f>IFERROR(VLOOKUP(SiscoTable[[#This Row],[Código]],Hoja2!A:B,2,0)*SiscoTable[[#This Row],[Stock_actual]],0)</f>
        <v>0</v>
      </c>
      <c r="P3771" s="6" t="s">
        <v>7</v>
      </c>
      <c r="Q3771" s="7">
        <v>0</v>
      </c>
      <c r="R3771" s="7">
        <v>0</v>
      </c>
      <c r="S3771" s="7" t="s">
        <v>11926</v>
      </c>
      <c r="BI3771"/>
      <c r="BJ3771"/>
    </row>
    <row r="3772" spans="2:62" x14ac:dyDescent="0.4">
      <c r="B3772" s="1">
        <v>17743</v>
      </c>
      <c r="C3772" s="6" t="s">
        <v>8</v>
      </c>
      <c r="D3772" s="6" t="s">
        <v>8</v>
      </c>
      <c r="E3772" s="6" t="s">
        <v>8482</v>
      </c>
      <c r="F3772" s="6" t="s">
        <v>8641</v>
      </c>
      <c r="G3772" s="6" t="s">
        <v>8649</v>
      </c>
      <c r="H3772" s="6" t="s">
        <v>8698</v>
      </c>
      <c r="I3772" s="6" t="s">
        <v>8697</v>
      </c>
      <c r="J3772" s="6" t="s">
        <v>5</v>
      </c>
      <c r="K3772" s="7">
        <v>0</v>
      </c>
      <c r="L3772" s="7">
        <f>IFERROR(VLOOKUP(SiscoTable[[#This Row],[Código]],Hoja2!A:B,2,0)*SiscoTable[[#This Row],[Provta(Uns)]],0)</f>
        <v>0</v>
      </c>
      <c r="M3772" s="7">
        <v>0</v>
      </c>
      <c r="N3772" s="7">
        <v>0</v>
      </c>
      <c r="O3772" s="7">
        <f>IFERROR(VLOOKUP(SiscoTable[[#This Row],[Código]],Hoja2!A:B,2,0)*SiscoTable[[#This Row],[Stock_actual]],0)</f>
        <v>0</v>
      </c>
      <c r="P3772" s="6" t="s">
        <v>7</v>
      </c>
      <c r="Q3772" s="7">
        <v>0</v>
      </c>
      <c r="R3772" s="7">
        <v>0</v>
      </c>
      <c r="S3772" s="7" t="s">
        <v>11926</v>
      </c>
      <c r="BI3772"/>
      <c r="BJ3772"/>
    </row>
    <row r="3773" spans="2:62" x14ac:dyDescent="0.4">
      <c r="B3773" s="1">
        <v>17744</v>
      </c>
      <c r="C3773" s="6" t="s">
        <v>8</v>
      </c>
      <c r="D3773" s="6" t="s">
        <v>8</v>
      </c>
      <c r="E3773" s="6" t="s">
        <v>8482</v>
      </c>
      <c r="F3773" s="6" t="s">
        <v>1736</v>
      </c>
      <c r="G3773" s="6" t="s">
        <v>10362</v>
      </c>
      <c r="H3773" s="6" t="s">
        <v>8698</v>
      </c>
      <c r="I3773" s="6" t="s">
        <v>10485</v>
      </c>
      <c r="J3773" s="6" t="s">
        <v>5</v>
      </c>
      <c r="K3773" s="7">
        <v>1.33</v>
      </c>
      <c r="L3773" s="7">
        <f>IFERROR(VLOOKUP(SiscoTable[[#This Row],[Código]],Hoja2!A:B,2,0)*SiscoTable[[#This Row],[Provta(Uns)]],0)</f>
        <v>14.895999999999999</v>
      </c>
      <c r="M3773" s="7">
        <v>24</v>
      </c>
      <c r="N3773" s="7">
        <v>0</v>
      </c>
      <c r="O3773" s="7">
        <f>IFERROR(VLOOKUP(SiscoTable[[#This Row],[Código]],Hoja2!A:B,2,0)*SiscoTable[[#This Row],[Stock_actual]],0)</f>
        <v>0</v>
      </c>
      <c r="P3773" s="6" t="s">
        <v>7</v>
      </c>
      <c r="Q3773" s="7">
        <v>1</v>
      </c>
      <c r="R3773" s="7">
        <v>0</v>
      </c>
      <c r="S3773" s="7" t="s">
        <v>11926</v>
      </c>
      <c r="BI3773"/>
      <c r="BJ3773"/>
    </row>
    <row r="3774" spans="2:62" x14ac:dyDescent="0.4">
      <c r="B3774" s="1">
        <v>17745</v>
      </c>
      <c r="C3774" s="6" t="s">
        <v>8</v>
      </c>
      <c r="D3774" s="6" t="s">
        <v>8</v>
      </c>
      <c r="E3774" s="6" t="s">
        <v>8482</v>
      </c>
      <c r="F3774" s="6" t="s">
        <v>1736</v>
      </c>
      <c r="G3774" s="6" t="s">
        <v>10362</v>
      </c>
      <c r="H3774" s="6" t="s">
        <v>8698</v>
      </c>
      <c r="I3774" s="6" t="s">
        <v>10486</v>
      </c>
      <c r="J3774" s="6" t="s">
        <v>5</v>
      </c>
      <c r="K3774" s="7">
        <v>0.17</v>
      </c>
      <c r="L3774" s="7">
        <f>IFERROR(VLOOKUP(SiscoTable[[#This Row],[Código]],Hoja2!A:B,2,0)*SiscoTable[[#This Row],[Provta(Uns)]],0)</f>
        <v>1.6150000000000002</v>
      </c>
      <c r="M3774" s="7">
        <v>24</v>
      </c>
      <c r="N3774" s="7">
        <v>0</v>
      </c>
      <c r="O3774" s="7">
        <f>IFERROR(VLOOKUP(SiscoTable[[#This Row],[Código]],Hoja2!A:B,2,0)*SiscoTable[[#This Row],[Stock_actual]],0)</f>
        <v>0</v>
      </c>
      <c r="P3774" s="6" t="s">
        <v>7</v>
      </c>
      <c r="Q3774" s="7">
        <v>0</v>
      </c>
      <c r="R3774" s="7">
        <v>0</v>
      </c>
      <c r="S3774" s="7" t="s">
        <v>11926</v>
      </c>
      <c r="BI3774"/>
      <c r="BJ3774"/>
    </row>
    <row r="3775" spans="2:62" x14ac:dyDescent="0.4">
      <c r="B3775" s="1">
        <v>17746</v>
      </c>
      <c r="C3775" s="6" t="s">
        <v>8</v>
      </c>
      <c r="D3775" s="6" t="s">
        <v>8</v>
      </c>
      <c r="E3775" s="6" t="s">
        <v>8482</v>
      </c>
      <c r="F3775" s="6" t="s">
        <v>8641</v>
      </c>
      <c r="G3775" s="6" t="s">
        <v>8936</v>
      </c>
      <c r="H3775" s="6" t="s">
        <v>8698</v>
      </c>
      <c r="I3775" s="6" t="s">
        <v>8981</v>
      </c>
      <c r="J3775" s="6" t="s">
        <v>5</v>
      </c>
      <c r="K3775" s="7">
        <v>0.17</v>
      </c>
      <c r="L3775" s="7">
        <f>IFERROR(VLOOKUP(SiscoTable[[#This Row],[Código]],Hoja2!A:B,2,0)*SiscoTable[[#This Row],[Provta(Uns)]],0)</f>
        <v>4.6920000000000002</v>
      </c>
      <c r="M3775" s="7">
        <v>12</v>
      </c>
      <c r="N3775" s="7">
        <v>0</v>
      </c>
      <c r="O3775" s="7">
        <f>IFERROR(VLOOKUP(SiscoTable[[#This Row],[Código]],Hoja2!A:B,2,0)*SiscoTable[[#This Row],[Stock_actual]],0)</f>
        <v>0</v>
      </c>
      <c r="P3775" s="6" t="s">
        <v>7</v>
      </c>
      <c r="Q3775" s="7">
        <v>0</v>
      </c>
      <c r="R3775" s="7">
        <v>0</v>
      </c>
      <c r="S3775" s="7" t="s">
        <v>11926</v>
      </c>
      <c r="BI3775"/>
      <c r="BJ3775"/>
    </row>
    <row r="3776" spans="2:62" x14ac:dyDescent="0.4">
      <c r="B3776" s="1">
        <v>17747</v>
      </c>
      <c r="C3776" s="6" t="s">
        <v>8</v>
      </c>
      <c r="D3776" s="6" t="s">
        <v>8</v>
      </c>
      <c r="E3776" s="6" t="s">
        <v>8482</v>
      </c>
      <c r="F3776" s="6" t="s">
        <v>8641</v>
      </c>
      <c r="G3776" s="6" t="s">
        <v>8756</v>
      </c>
      <c r="H3776" s="6" t="s">
        <v>8698</v>
      </c>
      <c r="I3776" s="6" t="s">
        <v>8854</v>
      </c>
      <c r="J3776" s="6" t="s">
        <v>5</v>
      </c>
      <c r="K3776" s="7">
        <v>0</v>
      </c>
      <c r="L3776" s="7">
        <f>IFERROR(VLOOKUP(SiscoTable[[#This Row],[Código]],Hoja2!A:B,2,0)*SiscoTable[[#This Row],[Provta(Uns)]],0)</f>
        <v>0</v>
      </c>
      <c r="M3776" s="7">
        <v>0</v>
      </c>
      <c r="N3776" s="7">
        <v>0</v>
      </c>
      <c r="O3776" s="7">
        <f>IFERROR(VLOOKUP(SiscoTable[[#This Row],[Código]],Hoja2!A:B,2,0)*SiscoTable[[#This Row],[Stock_actual]],0)</f>
        <v>0</v>
      </c>
      <c r="P3776" s="6" t="s">
        <v>7</v>
      </c>
      <c r="Q3776" s="7">
        <v>0</v>
      </c>
      <c r="R3776" s="7">
        <v>0</v>
      </c>
      <c r="S3776" s="7" t="s">
        <v>11926</v>
      </c>
      <c r="BI3776"/>
      <c r="BJ3776"/>
    </row>
    <row r="3777" spans="2:62" x14ac:dyDescent="0.4">
      <c r="B3777" s="1">
        <v>17748</v>
      </c>
      <c r="C3777" s="6" t="s">
        <v>8</v>
      </c>
      <c r="D3777" s="6" t="s">
        <v>8</v>
      </c>
      <c r="E3777" s="6" t="s">
        <v>8482</v>
      </c>
      <c r="F3777" s="6" t="s">
        <v>1736</v>
      </c>
      <c r="G3777" s="6" t="s">
        <v>10362</v>
      </c>
      <c r="H3777" s="6" t="s">
        <v>8698</v>
      </c>
      <c r="I3777" s="6" t="s">
        <v>10487</v>
      </c>
      <c r="J3777" s="6" t="s">
        <v>5</v>
      </c>
      <c r="K3777" s="7">
        <v>2.5</v>
      </c>
      <c r="L3777" s="7">
        <f>IFERROR(VLOOKUP(SiscoTable[[#This Row],[Código]],Hoja2!A:B,2,0)*SiscoTable[[#This Row],[Provta(Uns)]],0)</f>
        <v>32.25</v>
      </c>
      <c r="M3777" s="7">
        <v>24</v>
      </c>
      <c r="N3777" s="7">
        <v>1</v>
      </c>
      <c r="O3777" s="7">
        <f>IFERROR(VLOOKUP(SiscoTable[[#This Row],[Código]],Hoja2!A:B,2,0)*SiscoTable[[#This Row],[Stock_actual]],0)</f>
        <v>12.9</v>
      </c>
      <c r="P3777" s="6" t="s">
        <v>181</v>
      </c>
      <c r="Q3777" s="7">
        <v>3</v>
      </c>
      <c r="R3777" s="7">
        <v>0</v>
      </c>
      <c r="S3777" s="7" t="s">
        <v>11926</v>
      </c>
      <c r="BI3777"/>
      <c r="BJ3777"/>
    </row>
    <row r="3778" spans="2:62" x14ac:dyDescent="0.4">
      <c r="B3778" s="1">
        <v>17749</v>
      </c>
      <c r="C3778" s="6" t="s">
        <v>8</v>
      </c>
      <c r="D3778" s="6" t="s">
        <v>8</v>
      </c>
      <c r="E3778" s="6" t="s">
        <v>8482</v>
      </c>
      <c r="F3778" s="6" t="s">
        <v>1736</v>
      </c>
      <c r="G3778" s="6" t="s">
        <v>10362</v>
      </c>
      <c r="H3778" s="6" t="s">
        <v>8698</v>
      </c>
      <c r="I3778" s="6" t="s">
        <v>10488</v>
      </c>
      <c r="J3778" s="6" t="s">
        <v>5</v>
      </c>
      <c r="K3778" s="7">
        <v>0.17</v>
      </c>
      <c r="L3778" s="7">
        <f>IFERROR(VLOOKUP(SiscoTable[[#This Row],[Código]],Hoja2!A:B,2,0)*SiscoTable[[#This Row],[Provta(Uns)]],0)</f>
        <v>1.5640000000000001</v>
      </c>
      <c r="M3778" s="7">
        <v>24</v>
      </c>
      <c r="N3778" s="7">
        <v>0</v>
      </c>
      <c r="O3778" s="7">
        <f>IFERROR(VLOOKUP(SiscoTable[[#This Row],[Código]],Hoja2!A:B,2,0)*SiscoTable[[#This Row],[Stock_actual]],0)</f>
        <v>0</v>
      </c>
      <c r="P3778" s="6" t="s">
        <v>7</v>
      </c>
      <c r="Q3778" s="7">
        <v>0</v>
      </c>
      <c r="R3778" s="7">
        <v>0</v>
      </c>
      <c r="S3778" s="7" t="s">
        <v>11926</v>
      </c>
      <c r="BI3778"/>
      <c r="BJ3778"/>
    </row>
    <row r="3779" spans="2:62" x14ac:dyDescent="0.4">
      <c r="B3779" s="1">
        <v>17750</v>
      </c>
      <c r="C3779" s="6" t="s">
        <v>8</v>
      </c>
      <c r="D3779" s="6" t="s">
        <v>8</v>
      </c>
      <c r="E3779" s="6" t="s">
        <v>8482</v>
      </c>
      <c r="F3779" s="6" t="s">
        <v>1736</v>
      </c>
      <c r="G3779" s="6" t="s">
        <v>10362</v>
      </c>
      <c r="H3779" s="6" t="s">
        <v>8698</v>
      </c>
      <c r="I3779" s="6" t="s">
        <v>10489</v>
      </c>
      <c r="J3779" s="6" t="s">
        <v>5</v>
      </c>
      <c r="K3779" s="7">
        <v>1.17</v>
      </c>
      <c r="L3779" s="7">
        <f>IFERROR(VLOOKUP(SiscoTable[[#This Row],[Código]],Hoja2!A:B,2,0)*SiscoTable[[#This Row],[Provta(Uns)]],0)</f>
        <v>15.911999999999999</v>
      </c>
      <c r="M3779" s="7">
        <v>24</v>
      </c>
      <c r="N3779" s="7">
        <v>6</v>
      </c>
      <c r="O3779" s="7">
        <f>IFERROR(VLOOKUP(SiscoTable[[#This Row],[Código]],Hoja2!A:B,2,0)*SiscoTable[[#This Row],[Stock_actual]],0)</f>
        <v>81.599999999999994</v>
      </c>
      <c r="P3779" s="6" t="s">
        <v>2161</v>
      </c>
      <c r="Q3779" s="7">
        <v>1</v>
      </c>
      <c r="R3779" s="7">
        <v>0</v>
      </c>
      <c r="S3779" s="7" t="s">
        <v>11926</v>
      </c>
      <c r="BI3779"/>
      <c r="BJ3779"/>
    </row>
    <row r="3780" spans="2:62" x14ac:dyDescent="0.4">
      <c r="B3780" s="1">
        <v>17751</v>
      </c>
      <c r="C3780" s="6" t="s">
        <v>8</v>
      </c>
      <c r="D3780" s="6" t="s">
        <v>8</v>
      </c>
      <c r="E3780" s="6" t="s">
        <v>8482</v>
      </c>
      <c r="F3780" s="6" t="s">
        <v>1736</v>
      </c>
      <c r="G3780" s="6" t="s">
        <v>10362</v>
      </c>
      <c r="H3780" s="6" t="s">
        <v>8698</v>
      </c>
      <c r="I3780" s="6" t="s">
        <v>10490</v>
      </c>
      <c r="J3780" s="6" t="s">
        <v>5</v>
      </c>
      <c r="K3780" s="7">
        <v>0</v>
      </c>
      <c r="L3780" s="7">
        <f>IFERROR(VLOOKUP(SiscoTable[[#This Row],[Código]],Hoja2!A:B,2,0)*SiscoTable[[#This Row],[Provta(Uns)]],0)</f>
        <v>0</v>
      </c>
      <c r="M3780" s="7">
        <v>24</v>
      </c>
      <c r="N3780" s="7">
        <v>0</v>
      </c>
      <c r="O3780" s="7">
        <f>IFERROR(VLOOKUP(SiscoTable[[#This Row],[Código]],Hoja2!A:B,2,0)*SiscoTable[[#This Row],[Stock_actual]],0)</f>
        <v>0</v>
      </c>
      <c r="P3780" s="6" t="s">
        <v>7</v>
      </c>
      <c r="Q3780" s="7">
        <v>0</v>
      </c>
      <c r="R3780" s="7">
        <v>0</v>
      </c>
      <c r="S3780" s="7" t="s">
        <v>11926</v>
      </c>
      <c r="BI3780"/>
      <c r="BJ3780"/>
    </row>
    <row r="3781" spans="2:62" x14ac:dyDescent="0.4">
      <c r="B3781" s="1">
        <v>17752</v>
      </c>
      <c r="C3781" s="6" t="s">
        <v>30</v>
      </c>
      <c r="D3781" s="6" t="s">
        <v>8</v>
      </c>
      <c r="E3781" s="6" t="s">
        <v>8482</v>
      </c>
      <c r="F3781" s="6" t="s">
        <v>1736</v>
      </c>
      <c r="G3781" s="6" t="s">
        <v>10362</v>
      </c>
      <c r="H3781" s="6" t="s">
        <v>8698</v>
      </c>
      <c r="I3781" s="6" t="s">
        <v>10411</v>
      </c>
      <c r="J3781" s="6" t="s">
        <v>5</v>
      </c>
      <c r="K3781" s="7">
        <v>4.5</v>
      </c>
      <c r="L3781" s="7">
        <f>IFERROR(VLOOKUP(SiscoTable[[#This Row],[Código]],Hoja2!A:B,2,0)*SiscoTable[[#This Row],[Provta(Uns)]],0)</f>
        <v>58.050000000000004</v>
      </c>
      <c r="M3781" s="7">
        <v>12</v>
      </c>
      <c r="N3781" s="7">
        <v>10</v>
      </c>
      <c r="O3781" s="7">
        <f>IFERROR(VLOOKUP(SiscoTable[[#This Row],[Código]],Hoja2!A:B,2,0)*SiscoTable[[#This Row],[Stock_actual]],0)</f>
        <v>129</v>
      </c>
      <c r="P3781" s="6" t="s">
        <v>556</v>
      </c>
      <c r="Q3781" s="7">
        <v>5</v>
      </c>
      <c r="R3781" s="7">
        <v>0</v>
      </c>
      <c r="S3781" s="7" t="s">
        <v>11926</v>
      </c>
      <c r="BI3781"/>
      <c r="BJ3781"/>
    </row>
    <row r="3782" spans="2:62" x14ac:dyDescent="0.4">
      <c r="B3782" s="1">
        <v>17753</v>
      </c>
      <c r="C3782" s="6" t="s">
        <v>8</v>
      </c>
      <c r="D3782" s="6" t="s">
        <v>8</v>
      </c>
      <c r="E3782" s="6" t="s">
        <v>8482</v>
      </c>
      <c r="F3782" s="6" t="s">
        <v>8641</v>
      </c>
      <c r="G3782" s="6" t="s">
        <v>8649</v>
      </c>
      <c r="H3782" s="6" t="s">
        <v>8698</v>
      </c>
      <c r="I3782" s="6" t="s">
        <v>8699</v>
      </c>
      <c r="J3782" s="6" t="s">
        <v>5</v>
      </c>
      <c r="K3782" s="7">
        <v>0</v>
      </c>
      <c r="L3782" s="7">
        <f>IFERROR(VLOOKUP(SiscoTable[[#This Row],[Código]],Hoja2!A:B,2,0)*SiscoTable[[#This Row],[Provta(Uns)]],0)</f>
        <v>0</v>
      </c>
      <c r="M3782" s="7">
        <v>0</v>
      </c>
      <c r="N3782" s="7">
        <v>0</v>
      </c>
      <c r="O3782" s="7">
        <f>IFERROR(VLOOKUP(SiscoTable[[#This Row],[Código]],Hoja2!A:B,2,0)*SiscoTable[[#This Row],[Stock_actual]],0)</f>
        <v>0</v>
      </c>
      <c r="P3782" s="6" t="s">
        <v>7</v>
      </c>
      <c r="Q3782" s="7">
        <v>0</v>
      </c>
      <c r="R3782" s="7">
        <v>0</v>
      </c>
      <c r="S3782" s="7" t="s">
        <v>11926</v>
      </c>
      <c r="BI3782"/>
      <c r="BJ3782"/>
    </row>
    <row r="3783" spans="2:62" x14ac:dyDescent="0.4">
      <c r="B3783" s="1">
        <v>17756</v>
      </c>
      <c r="C3783" s="6" t="s">
        <v>8</v>
      </c>
      <c r="D3783" s="6" t="s">
        <v>8</v>
      </c>
      <c r="E3783" s="6" t="s">
        <v>3268</v>
      </c>
      <c r="F3783" s="6" t="s">
        <v>3269</v>
      </c>
      <c r="G3783" s="6" t="s">
        <v>4384</v>
      </c>
      <c r="H3783" s="6" t="s">
        <v>3712</v>
      </c>
      <c r="I3783" s="6" t="s">
        <v>4532</v>
      </c>
      <c r="J3783" s="6" t="s">
        <v>5</v>
      </c>
      <c r="K3783" s="7">
        <v>0.33</v>
      </c>
      <c r="L3783" s="7">
        <f>IFERROR(VLOOKUP(SiscoTable[[#This Row],[Código]],Hoja2!A:B,2,0)*SiscoTable[[#This Row],[Provta(Uns)]],0)</f>
        <v>0.66</v>
      </c>
      <c r="M3783" s="7">
        <v>0</v>
      </c>
      <c r="N3783" s="7">
        <v>0</v>
      </c>
      <c r="O3783" s="7">
        <f>IFERROR(VLOOKUP(SiscoTable[[#This Row],[Código]],Hoja2!A:B,2,0)*SiscoTable[[#This Row],[Stock_actual]],0)</f>
        <v>0</v>
      </c>
      <c r="P3783" s="6" t="s">
        <v>7</v>
      </c>
      <c r="Q3783" s="7">
        <v>0</v>
      </c>
      <c r="R3783" s="7">
        <v>0</v>
      </c>
      <c r="S3783" s="7" t="s">
        <v>11928</v>
      </c>
      <c r="BI3783"/>
      <c r="BJ3783"/>
    </row>
    <row r="3784" spans="2:62" x14ac:dyDescent="0.4">
      <c r="B3784" s="1">
        <v>17757</v>
      </c>
      <c r="C3784" s="6" t="s">
        <v>8</v>
      </c>
      <c r="D3784" s="6" t="s">
        <v>8</v>
      </c>
      <c r="E3784" s="6" t="s">
        <v>3268</v>
      </c>
      <c r="F3784" s="6" t="s">
        <v>3269</v>
      </c>
      <c r="G3784" s="6" t="s">
        <v>5543</v>
      </c>
      <c r="H3784" s="6" t="s">
        <v>5676</v>
      </c>
      <c r="I3784" s="6" t="s">
        <v>5680</v>
      </c>
      <c r="J3784" s="6" t="s">
        <v>5</v>
      </c>
      <c r="K3784" s="7">
        <v>9.83</v>
      </c>
      <c r="L3784" s="7">
        <f>IFERROR(VLOOKUP(SiscoTable[[#This Row],[Código]],Hoja2!A:B,2,0)*SiscoTable[[#This Row],[Provta(Uns)]],0)</f>
        <v>19.66</v>
      </c>
      <c r="M3784" s="7">
        <v>0</v>
      </c>
      <c r="N3784" s="7">
        <v>1</v>
      </c>
      <c r="O3784" s="7">
        <f>IFERROR(VLOOKUP(SiscoTable[[#This Row],[Código]],Hoja2!A:B,2,0)*SiscoTable[[#This Row],[Stock_actual]],0)</f>
        <v>2</v>
      </c>
      <c r="P3784" s="6" t="s">
        <v>82</v>
      </c>
      <c r="Q3784" s="7">
        <v>11</v>
      </c>
      <c r="R3784" s="7">
        <v>19.790000000000003</v>
      </c>
      <c r="S3784" s="7" t="s">
        <v>11925</v>
      </c>
      <c r="BI3784"/>
      <c r="BJ3784"/>
    </row>
    <row r="3785" spans="2:62" x14ac:dyDescent="0.4">
      <c r="B3785" s="1">
        <v>17758</v>
      </c>
      <c r="C3785" s="6" t="s">
        <v>8</v>
      </c>
      <c r="D3785" s="6" t="s">
        <v>30</v>
      </c>
      <c r="E3785" s="6" t="s">
        <v>3268</v>
      </c>
      <c r="F3785" s="6" t="s">
        <v>3269</v>
      </c>
      <c r="G3785" s="6" t="s">
        <v>5543</v>
      </c>
      <c r="H3785" s="6" t="s">
        <v>5676</v>
      </c>
      <c r="I3785" s="6" t="s">
        <v>5681</v>
      </c>
      <c r="J3785" s="6" t="s">
        <v>5</v>
      </c>
      <c r="K3785" s="7">
        <v>26.33</v>
      </c>
      <c r="L3785" s="7">
        <f>IFERROR(VLOOKUP(SiscoTable[[#This Row],[Código]],Hoja2!A:B,2,0)*SiscoTable[[#This Row],[Provta(Uns)]],0)</f>
        <v>52.66</v>
      </c>
      <c r="M3785" s="7">
        <v>0</v>
      </c>
      <c r="N3785" s="7">
        <v>301</v>
      </c>
      <c r="O3785" s="7">
        <f>IFERROR(VLOOKUP(SiscoTable[[#This Row],[Código]],Hoja2!A:B,2,0)*SiscoTable[[#This Row],[Stock_actual]],0)</f>
        <v>602</v>
      </c>
      <c r="P3785" s="6" t="s">
        <v>5682</v>
      </c>
      <c r="Q3785" s="7">
        <v>29</v>
      </c>
      <c r="R3785" s="7">
        <v>0</v>
      </c>
      <c r="S3785" s="7" t="s">
        <v>11925</v>
      </c>
      <c r="BI3785"/>
      <c r="BJ3785"/>
    </row>
    <row r="3786" spans="2:62" x14ac:dyDescent="0.4">
      <c r="B3786" s="1">
        <v>17760</v>
      </c>
      <c r="C3786" s="6" t="s">
        <v>8</v>
      </c>
      <c r="D3786" s="6" t="s">
        <v>25</v>
      </c>
      <c r="E3786" s="6" t="s">
        <v>8482</v>
      </c>
      <c r="F3786" s="6" t="s">
        <v>11663</v>
      </c>
      <c r="G3786" s="6" t="s">
        <v>11686</v>
      </c>
      <c r="H3786" s="6" t="s">
        <v>4</v>
      </c>
      <c r="I3786" s="6" t="s">
        <v>11690</v>
      </c>
      <c r="J3786" s="6" t="s">
        <v>5</v>
      </c>
      <c r="K3786" s="7">
        <v>37</v>
      </c>
      <c r="L3786" s="7">
        <f>IFERROR(VLOOKUP(SiscoTable[[#This Row],[Código]],Hoja2!A:B,2,0)*SiscoTable[[#This Row],[Provta(Uns)]],0)</f>
        <v>37</v>
      </c>
      <c r="M3786" s="7">
        <v>0</v>
      </c>
      <c r="N3786" s="7">
        <v>44</v>
      </c>
      <c r="O3786" s="7">
        <f>IFERROR(VLOOKUP(SiscoTable[[#This Row],[Código]],Hoja2!A:B,2,0)*SiscoTable[[#This Row],[Stock_actual]],0)</f>
        <v>44</v>
      </c>
      <c r="P3786" s="6" t="s">
        <v>115</v>
      </c>
      <c r="Q3786" s="7">
        <v>41</v>
      </c>
      <c r="R3786" s="7">
        <v>0</v>
      </c>
      <c r="S3786" s="7" t="s">
        <v>11926</v>
      </c>
      <c r="BI3786"/>
      <c r="BJ3786"/>
    </row>
    <row r="3787" spans="2:62" x14ac:dyDescent="0.4">
      <c r="B3787" s="1">
        <v>17761</v>
      </c>
      <c r="C3787" s="6" t="s">
        <v>8</v>
      </c>
      <c r="D3787" s="6" t="s">
        <v>8</v>
      </c>
      <c r="E3787" s="6" t="s">
        <v>427</v>
      </c>
      <c r="F3787" s="6" t="s">
        <v>430</v>
      </c>
      <c r="G3787" s="6" t="s">
        <v>430</v>
      </c>
      <c r="H3787" s="6" t="s">
        <v>4</v>
      </c>
      <c r="I3787" s="6" t="s">
        <v>435</v>
      </c>
      <c r="J3787" s="6" t="s">
        <v>5</v>
      </c>
      <c r="K3787" s="7">
        <v>0</v>
      </c>
      <c r="L3787" s="7">
        <f>IFERROR(VLOOKUP(SiscoTable[[#This Row],[Código]],Hoja2!A:B,2,0)*SiscoTable[[#This Row],[Provta(Uns)]],0)</f>
        <v>0</v>
      </c>
      <c r="M3787" s="7">
        <v>0</v>
      </c>
      <c r="N3787" s="7">
        <v>0</v>
      </c>
      <c r="O3787" s="7">
        <f>IFERROR(VLOOKUP(SiscoTable[[#This Row],[Código]],Hoja2!A:B,2,0)*SiscoTable[[#This Row],[Stock_actual]],0)</f>
        <v>0</v>
      </c>
      <c r="P3787" s="6" t="s">
        <v>7</v>
      </c>
      <c r="Q3787" s="7">
        <v>0</v>
      </c>
      <c r="R3787" s="7">
        <v>0</v>
      </c>
      <c r="S3787" s="7" t="s">
        <v>11923</v>
      </c>
      <c r="BI3787"/>
      <c r="BJ3787"/>
    </row>
    <row r="3788" spans="2:62" x14ac:dyDescent="0.4">
      <c r="B3788" s="1">
        <v>17762</v>
      </c>
      <c r="C3788" s="6" t="s">
        <v>8</v>
      </c>
      <c r="D3788" s="6" t="s">
        <v>30</v>
      </c>
      <c r="E3788" s="6" t="s">
        <v>8482</v>
      </c>
      <c r="F3788" s="6" t="s">
        <v>11823</v>
      </c>
      <c r="G3788" s="6" t="s">
        <v>11823</v>
      </c>
      <c r="H3788" s="6" t="s">
        <v>4</v>
      </c>
      <c r="I3788" s="6" t="s">
        <v>11846</v>
      </c>
      <c r="J3788" s="6" t="s">
        <v>5</v>
      </c>
      <c r="K3788" s="7">
        <v>10.17</v>
      </c>
      <c r="L3788" s="7">
        <f>IFERROR(VLOOKUP(SiscoTable[[#This Row],[Código]],Hoja2!A:B,2,0)*SiscoTable[[#This Row],[Provta(Uns)]],0)</f>
        <v>10.17</v>
      </c>
      <c r="M3788" s="7">
        <v>0</v>
      </c>
      <c r="N3788" s="7">
        <v>-18</v>
      </c>
      <c r="O3788" s="7">
        <f>IFERROR(VLOOKUP(SiscoTable[[#This Row],[Código]],Hoja2!A:B,2,0)*SiscoTable[[#This Row],[Stock_actual]],0)</f>
        <v>-18</v>
      </c>
      <c r="P3788" s="6" t="s">
        <v>7</v>
      </c>
      <c r="Q3788" s="7">
        <v>11</v>
      </c>
      <c r="R3788" s="7">
        <v>20.400000000000002</v>
      </c>
      <c r="S3788" s="7" t="s">
        <v>11925</v>
      </c>
      <c r="BI3788"/>
      <c r="BJ3788"/>
    </row>
    <row r="3789" spans="2:62" x14ac:dyDescent="0.4">
      <c r="B3789" s="1">
        <v>17763</v>
      </c>
      <c r="C3789" s="6" t="s">
        <v>8</v>
      </c>
      <c r="D3789" s="6" t="s">
        <v>8</v>
      </c>
      <c r="E3789" s="6" t="s">
        <v>8482</v>
      </c>
      <c r="F3789" s="6" t="s">
        <v>8483</v>
      </c>
      <c r="G3789" s="6" t="s">
        <v>2312</v>
      </c>
      <c r="H3789" s="6" t="s">
        <v>4</v>
      </c>
      <c r="I3789" s="6" t="s">
        <v>8524</v>
      </c>
      <c r="J3789" s="6" t="s">
        <v>5</v>
      </c>
      <c r="K3789" s="7">
        <v>0</v>
      </c>
      <c r="L3789" s="7">
        <f>IFERROR(VLOOKUP(SiscoTable[[#This Row],[Código]],Hoja2!A:B,2,0)*SiscoTable[[#This Row],[Provta(Uns)]],0)</f>
        <v>0</v>
      </c>
      <c r="M3789" s="7">
        <v>0</v>
      </c>
      <c r="N3789" s="7">
        <v>0</v>
      </c>
      <c r="O3789" s="7">
        <f>IFERROR(VLOOKUP(SiscoTable[[#This Row],[Código]],Hoja2!A:B,2,0)*SiscoTable[[#This Row],[Stock_actual]],0)</f>
        <v>0</v>
      </c>
      <c r="P3789" s="6" t="s">
        <v>7</v>
      </c>
      <c r="Q3789" s="7">
        <v>0</v>
      </c>
      <c r="R3789" s="7">
        <v>0</v>
      </c>
      <c r="S3789" s="7" t="s">
        <v>11925</v>
      </c>
      <c r="BI3789"/>
      <c r="BJ3789"/>
    </row>
    <row r="3790" spans="2:62" x14ac:dyDescent="0.4">
      <c r="B3790" s="1">
        <v>17764</v>
      </c>
      <c r="C3790" s="6" t="s">
        <v>8</v>
      </c>
      <c r="D3790" s="6" t="s">
        <v>8</v>
      </c>
      <c r="E3790" s="6" t="s">
        <v>8482</v>
      </c>
      <c r="F3790" s="6" t="s">
        <v>8483</v>
      </c>
      <c r="G3790" s="6" t="s">
        <v>2312</v>
      </c>
      <c r="H3790" s="6" t="s">
        <v>4</v>
      </c>
      <c r="I3790" s="6" t="s">
        <v>8525</v>
      </c>
      <c r="J3790" s="6" t="s">
        <v>5</v>
      </c>
      <c r="K3790" s="7">
        <v>0</v>
      </c>
      <c r="L3790" s="7">
        <f>IFERROR(VLOOKUP(SiscoTable[[#This Row],[Código]],Hoja2!A:B,2,0)*SiscoTable[[#This Row],[Provta(Uns)]],0)</f>
        <v>0</v>
      </c>
      <c r="M3790" s="7">
        <v>0</v>
      </c>
      <c r="N3790" s="7">
        <v>0</v>
      </c>
      <c r="O3790" s="7">
        <f>IFERROR(VLOOKUP(SiscoTable[[#This Row],[Código]],Hoja2!A:B,2,0)*SiscoTable[[#This Row],[Stock_actual]],0)</f>
        <v>0</v>
      </c>
      <c r="P3790" s="6" t="s">
        <v>7</v>
      </c>
      <c r="Q3790" s="7">
        <v>0</v>
      </c>
      <c r="R3790" s="7">
        <v>0</v>
      </c>
      <c r="S3790" s="7" t="s">
        <v>11925</v>
      </c>
      <c r="BI3790"/>
      <c r="BJ3790"/>
    </row>
    <row r="3791" spans="2:62" x14ac:dyDescent="0.4">
      <c r="B3791" s="1">
        <v>17765</v>
      </c>
      <c r="C3791" s="6" t="s">
        <v>8</v>
      </c>
      <c r="D3791" s="6" t="s">
        <v>8</v>
      </c>
      <c r="E3791" s="6" t="s">
        <v>2809</v>
      </c>
      <c r="F3791" s="6" t="s">
        <v>2810</v>
      </c>
      <c r="G3791" s="6" t="s">
        <v>2826</v>
      </c>
      <c r="H3791" s="6" t="s">
        <v>4</v>
      </c>
      <c r="I3791" s="6" t="s">
        <v>2829</v>
      </c>
      <c r="J3791" s="6" t="s">
        <v>5</v>
      </c>
      <c r="K3791" s="7">
        <v>0</v>
      </c>
      <c r="L3791" s="7">
        <f>IFERROR(VLOOKUP(SiscoTable[[#This Row],[Código]],Hoja2!A:B,2,0)*SiscoTable[[#This Row],[Provta(Uns)]],0)</f>
        <v>0</v>
      </c>
      <c r="M3791" s="7">
        <v>0</v>
      </c>
      <c r="N3791" s="7">
        <v>0</v>
      </c>
      <c r="O3791" s="7">
        <f>IFERROR(VLOOKUP(SiscoTable[[#This Row],[Código]],Hoja2!A:B,2,0)*SiscoTable[[#This Row],[Stock_actual]],0)</f>
        <v>0</v>
      </c>
      <c r="P3791" s="6" t="s">
        <v>7</v>
      </c>
      <c r="Q3791" s="7">
        <v>0</v>
      </c>
      <c r="R3791" s="7">
        <v>0</v>
      </c>
      <c r="S3791" s="7" t="s">
        <v>11923</v>
      </c>
      <c r="BI3791"/>
      <c r="BJ3791"/>
    </row>
    <row r="3792" spans="2:62" x14ac:dyDescent="0.4">
      <c r="B3792" s="1">
        <v>17767</v>
      </c>
      <c r="C3792" s="6" t="s">
        <v>8</v>
      </c>
      <c r="D3792" s="6" t="s">
        <v>8</v>
      </c>
      <c r="E3792" s="6" t="s">
        <v>2809</v>
      </c>
      <c r="F3792" s="6" t="s">
        <v>2810</v>
      </c>
      <c r="G3792" s="6" t="s">
        <v>2826</v>
      </c>
      <c r="H3792" s="6" t="s">
        <v>4</v>
      </c>
      <c r="I3792" s="6" t="s">
        <v>2830</v>
      </c>
      <c r="J3792" s="6" t="s">
        <v>5</v>
      </c>
      <c r="K3792" s="7">
        <v>0</v>
      </c>
      <c r="L3792" s="7">
        <f>IFERROR(VLOOKUP(SiscoTable[[#This Row],[Código]],Hoja2!A:B,2,0)*SiscoTable[[#This Row],[Provta(Uns)]],0)</f>
        <v>0</v>
      </c>
      <c r="M3792" s="7">
        <v>0</v>
      </c>
      <c r="N3792" s="7">
        <v>0</v>
      </c>
      <c r="O3792" s="7">
        <f>IFERROR(VLOOKUP(SiscoTable[[#This Row],[Código]],Hoja2!A:B,2,0)*SiscoTable[[#This Row],[Stock_actual]],0)</f>
        <v>0</v>
      </c>
      <c r="P3792" s="6" t="s">
        <v>7</v>
      </c>
      <c r="Q3792" s="7">
        <v>0</v>
      </c>
      <c r="R3792" s="7">
        <v>0</v>
      </c>
      <c r="S3792" s="7" t="s">
        <v>11923</v>
      </c>
      <c r="BI3792"/>
      <c r="BJ3792"/>
    </row>
    <row r="3793" spans="2:62" x14ac:dyDescent="0.4">
      <c r="B3793" s="1">
        <v>17768</v>
      </c>
      <c r="C3793" s="6" t="s">
        <v>8</v>
      </c>
      <c r="D3793" s="6" t="s">
        <v>8</v>
      </c>
      <c r="E3793" s="6" t="s">
        <v>2809</v>
      </c>
      <c r="F3793" s="6" t="s">
        <v>2810</v>
      </c>
      <c r="G3793" s="6" t="s">
        <v>2826</v>
      </c>
      <c r="H3793" s="6" t="s">
        <v>4</v>
      </c>
      <c r="I3793" s="6" t="s">
        <v>2827</v>
      </c>
      <c r="J3793" s="6" t="s">
        <v>5</v>
      </c>
      <c r="K3793" s="7">
        <v>0</v>
      </c>
      <c r="L3793" s="7">
        <f>IFERROR(VLOOKUP(SiscoTable[[#This Row],[Código]],Hoja2!A:B,2,0)*SiscoTable[[#This Row],[Provta(Uns)]],0)</f>
        <v>0</v>
      </c>
      <c r="M3793" s="7">
        <v>0</v>
      </c>
      <c r="N3793" s="7">
        <v>0</v>
      </c>
      <c r="O3793" s="7">
        <f>IFERROR(VLOOKUP(SiscoTable[[#This Row],[Código]],Hoja2!A:B,2,0)*SiscoTable[[#This Row],[Stock_actual]],0)</f>
        <v>0</v>
      </c>
      <c r="P3793" s="6" t="s">
        <v>7</v>
      </c>
      <c r="Q3793" s="7">
        <v>0</v>
      </c>
      <c r="R3793" s="7">
        <v>0</v>
      </c>
      <c r="S3793" s="7" t="s">
        <v>11923</v>
      </c>
      <c r="BI3793"/>
      <c r="BJ3793"/>
    </row>
    <row r="3794" spans="2:62" x14ac:dyDescent="0.4">
      <c r="B3794" s="1">
        <v>17769</v>
      </c>
      <c r="C3794" s="6" t="s">
        <v>8</v>
      </c>
      <c r="D3794" s="6" t="s">
        <v>8</v>
      </c>
      <c r="E3794" s="6" t="s">
        <v>2809</v>
      </c>
      <c r="F3794" s="6" t="s">
        <v>2810</v>
      </c>
      <c r="G3794" s="6" t="s">
        <v>2826</v>
      </c>
      <c r="H3794" s="6" t="s">
        <v>4</v>
      </c>
      <c r="I3794" s="6" t="s">
        <v>2828</v>
      </c>
      <c r="J3794" s="6" t="s">
        <v>5</v>
      </c>
      <c r="K3794" s="7">
        <v>0</v>
      </c>
      <c r="L3794" s="7">
        <f>IFERROR(VLOOKUP(SiscoTable[[#This Row],[Código]],Hoja2!A:B,2,0)*SiscoTable[[#This Row],[Provta(Uns)]],0)</f>
        <v>0</v>
      </c>
      <c r="M3794" s="7">
        <v>0</v>
      </c>
      <c r="N3794" s="7">
        <v>0</v>
      </c>
      <c r="O3794" s="7">
        <f>IFERROR(VLOOKUP(SiscoTable[[#This Row],[Código]],Hoja2!A:B,2,0)*SiscoTable[[#This Row],[Stock_actual]],0)</f>
        <v>0</v>
      </c>
      <c r="P3794" s="6" t="s">
        <v>7</v>
      </c>
      <c r="Q3794" s="7">
        <v>0</v>
      </c>
      <c r="R3794" s="7">
        <v>0</v>
      </c>
      <c r="S3794" s="7" t="s">
        <v>11923</v>
      </c>
      <c r="BI3794"/>
      <c r="BJ3794"/>
    </row>
    <row r="3795" spans="2:62" x14ac:dyDescent="0.4">
      <c r="B3795" s="1">
        <v>17770</v>
      </c>
      <c r="C3795" s="6" t="s">
        <v>8</v>
      </c>
      <c r="D3795" s="6" t="s">
        <v>8</v>
      </c>
      <c r="E3795" s="6" t="s">
        <v>8482</v>
      </c>
      <c r="F3795" s="6" t="s">
        <v>8483</v>
      </c>
      <c r="G3795" s="6" t="s">
        <v>2312</v>
      </c>
      <c r="H3795" s="6" t="s">
        <v>4</v>
      </c>
      <c r="I3795" s="6" t="s">
        <v>8526</v>
      </c>
      <c r="J3795" s="6" t="s">
        <v>5</v>
      </c>
      <c r="K3795" s="7">
        <v>0</v>
      </c>
      <c r="L3795" s="7">
        <f>IFERROR(VLOOKUP(SiscoTable[[#This Row],[Código]],Hoja2!A:B,2,0)*SiscoTable[[#This Row],[Provta(Uns)]],0)</f>
        <v>0</v>
      </c>
      <c r="M3795" s="7">
        <v>0</v>
      </c>
      <c r="N3795" s="7">
        <v>0</v>
      </c>
      <c r="O3795" s="7">
        <f>IFERROR(VLOOKUP(SiscoTable[[#This Row],[Código]],Hoja2!A:B,2,0)*SiscoTable[[#This Row],[Stock_actual]],0)</f>
        <v>0</v>
      </c>
      <c r="P3795" s="6" t="s">
        <v>7</v>
      </c>
      <c r="Q3795" s="7">
        <v>0</v>
      </c>
      <c r="R3795" s="7">
        <v>0</v>
      </c>
      <c r="S3795" s="7" t="s">
        <v>11925</v>
      </c>
      <c r="BI3795"/>
      <c r="BJ3795"/>
    </row>
    <row r="3796" spans="2:62" x14ac:dyDescent="0.4">
      <c r="B3796" s="1">
        <v>17771</v>
      </c>
      <c r="C3796" s="6" t="s">
        <v>8</v>
      </c>
      <c r="D3796" s="6" t="s">
        <v>8</v>
      </c>
      <c r="E3796" s="6" t="s">
        <v>8482</v>
      </c>
      <c r="F3796" s="6" t="s">
        <v>8483</v>
      </c>
      <c r="G3796" s="6" t="s">
        <v>2312</v>
      </c>
      <c r="H3796" s="6" t="s">
        <v>4</v>
      </c>
      <c r="I3796" s="6" t="s">
        <v>8527</v>
      </c>
      <c r="J3796" s="6" t="s">
        <v>5</v>
      </c>
      <c r="K3796" s="7">
        <v>0</v>
      </c>
      <c r="L3796" s="7">
        <f>IFERROR(VLOOKUP(SiscoTable[[#This Row],[Código]],Hoja2!A:B,2,0)*SiscoTable[[#This Row],[Provta(Uns)]],0)</f>
        <v>0</v>
      </c>
      <c r="M3796" s="7">
        <v>0</v>
      </c>
      <c r="N3796" s="7">
        <v>0</v>
      </c>
      <c r="O3796" s="7">
        <f>IFERROR(VLOOKUP(SiscoTable[[#This Row],[Código]],Hoja2!A:B,2,0)*SiscoTable[[#This Row],[Stock_actual]],0)</f>
        <v>0</v>
      </c>
      <c r="P3796" s="6" t="s">
        <v>7</v>
      </c>
      <c r="Q3796" s="7">
        <v>0</v>
      </c>
      <c r="R3796" s="7">
        <v>0</v>
      </c>
      <c r="S3796" s="7" t="s">
        <v>11925</v>
      </c>
      <c r="BI3796"/>
      <c r="BJ3796"/>
    </row>
    <row r="3797" spans="2:62" x14ac:dyDescent="0.4">
      <c r="B3797" s="1">
        <v>17772</v>
      </c>
      <c r="C3797" s="6" t="s">
        <v>8</v>
      </c>
      <c r="D3797" s="6" t="s">
        <v>8</v>
      </c>
      <c r="E3797" s="6" t="s">
        <v>8482</v>
      </c>
      <c r="F3797" s="6" t="s">
        <v>8483</v>
      </c>
      <c r="G3797" s="6" t="s">
        <v>2312</v>
      </c>
      <c r="H3797" s="6" t="s">
        <v>4</v>
      </c>
      <c r="I3797" s="6" t="s">
        <v>8528</v>
      </c>
      <c r="J3797" s="6" t="s">
        <v>5</v>
      </c>
      <c r="K3797" s="7">
        <v>0</v>
      </c>
      <c r="L3797" s="7">
        <f>IFERROR(VLOOKUP(SiscoTable[[#This Row],[Código]],Hoja2!A:B,2,0)*SiscoTable[[#This Row],[Provta(Uns)]],0)</f>
        <v>0</v>
      </c>
      <c r="M3797" s="7">
        <v>0</v>
      </c>
      <c r="N3797" s="7">
        <v>0</v>
      </c>
      <c r="O3797" s="7">
        <f>IFERROR(VLOOKUP(SiscoTable[[#This Row],[Código]],Hoja2!A:B,2,0)*SiscoTable[[#This Row],[Stock_actual]],0)</f>
        <v>0</v>
      </c>
      <c r="P3797" s="6" t="s">
        <v>7</v>
      </c>
      <c r="Q3797" s="7">
        <v>0</v>
      </c>
      <c r="R3797" s="7">
        <v>0</v>
      </c>
      <c r="S3797" s="7" t="s">
        <v>11925</v>
      </c>
      <c r="BI3797"/>
      <c r="BJ3797"/>
    </row>
    <row r="3798" spans="2:62" x14ac:dyDescent="0.4">
      <c r="B3798" s="1">
        <v>17773</v>
      </c>
      <c r="C3798" s="6" t="s">
        <v>8</v>
      </c>
      <c r="D3798" s="6" t="s">
        <v>8</v>
      </c>
      <c r="E3798" s="6" t="s">
        <v>8482</v>
      </c>
      <c r="F3798" s="6" t="s">
        <v>8483</v>
      </c>
      <c r="G3798" s="6" t="s">
        <v>2312</v>
      </c>
      <c r="H3798" s="6" t="s">
        <v>4</v>
      </c>
      <c r="I3798" s="6" t="s">
        <v>8529</v>
      </c>
      <c r="J3798" s="6" t="s">
        <v>5</v>
      </c>
      <c r="K3798" s="7">
        <v>0</v>
      </c>
      <c r="L3798" s="7">
        <f>IFERROR(VLOOKUP(SiscoTable[[#This Row],[Código]],Hoja2!A:B,2,0)*SiscoTable[[#This Row],[Provta(Uns)]],0)</f>
        <v>0</v>
      </c>
      <c r="M3798" s="7">
        <v>0</v>
      </c>
      <c r="N3798" s="7">
        <v>0</v>
      </c>
      <c r="O3798" s="7">
        <f>IFERROR(VLOOKUP(SiscoTable[[#This Row],[Código]],Hoja2!A:B,2,0)*SiscoTable[[#This Row],[Stock_actual]],0)</f>
        <v>0</v>
      </c>
      <c r="P3798" s="6" t="s">
        <v>7</v>
      </c>
      <c r="Q3798" s="7">
        <v>0</v>
      </c>
      <c r="R3798" s="7">
        <v>0</v>
      </c>
      <c r="S3798" s="7" t="s">
        <v>11925</v>
      </c>
      <c r="BI3798"/>
      <c r="BJ3798"/>
    </row>
    <row r="3799" spans="2:62" x14ac:dyDescent="0.4">
      <c r="B3799" s="1">
        <v>17776</v>
      </c>
      <c r="C3799" s="6" t="s">
        <v>30</v>
      </c>
      <c r="D3799" s="6" t="s">
        <v>30</v>
      </c>
      <c r="E3799" s="6" t="s">
        <v>8482</v>
      </c>
      <c r="F3799" s="6" t="s">
        <v>10720</v>
      </c>
      <c r="G3799" s="6" t="s">
        <v>11607</v>
      </c>
      <c r="H3799" s="6" t="s">
        <v>11135</v>
      </c>
      <c r="I3799" s="6" t="s">
        <v>11629</v>
      </c>
      <c r="J3799" s="6" t="s">
        <v>5</v>
      </c>
      <c r="K3799" s="7">
        <v>11.67</v>
      </c>
      <c r="L3799" s="7">
        <f>IFERROR(VLOOKUP(SiscoTable[[#This Row],[Código]],Hoja2!A:B,2,0)*SiscoTable[[#This Row],[Provta(Uns)]],0)</f>
        <v>130.70399999999998</v>
      </c>
      <c r="M3799" s="7">
        <v>0</v>
      </c>
      <c r="N3799" s="7">
        <v>26</v>
      </c>
      <c r="O3799" s="7">
        <f>IFERROR(VLOOKUP(SiscoTable[[#This Row],[Código]],Hoja2!A:B,2,0)*SiscoTable[[#This Row],[Stock_actual]],0)</f>
        <v>291.2</v>
      </c>
      <c r="P3799" s="6" t="s">
        <v>556</v>
      </c>
      <c r="Q3799" s="7">
        <v>13</v>
      </c>
      <c r="R3799" s="7">
        <v>0</v>
      </c>
      <c r="S3799" s="7" t="s">
        <v>11926</v>
      </c>
      <c r="BI3799"/>
      <c r="BJ3799"/>
    </row>
    <row r="3800" spans="2:62" x14ac:dyDescent="0.4">
      <c r="B3800" s="1">
        <v>17777</v>
      </c>
      <c r="C3800" s="6" t="s">
        <v>30</v>
      </c>
      <c r="D3800" s="6" t="s">
        <v>8</v>
      </c>
      <c r="E3800" s="6" t="s">
        <v>8482</v>
      </c>
      <c r="F3800" s="6" t="s">
        <v>10720</v>
      </c>
      <c r="G3800" s="6" t="s">
        <v>11607</v>
      </c>
      <c r="H3800" s="6" t="s">
        <v>11135</v>
      </c>
      <c r="I3800" s="6" t="s">
        <v>11630</v>
      </c>
      <c r="J3800" s="6" t="s">
        <v>5</v>
      </c>
      <c r="K3800" s="7">
        <v>2.16</v>
      </c>
      <c r="L3800" s="7">
        <f>IFERROR(VLOOKUP(SiscoTable[[#This Row],[Código]],Hoja2!A:B,2,0)*SiscoTable[[#This Row],[Provta(Uns)]],0)</f>
        <v>79.704000000000008</v>
      </c>
      <c r="M3800" s="7">
        <v>0</v>
      </c>
      <c r="N3800" s="7">
        <v>8</v>
      </c>
      <c r="O3800" s="7">
        <f>IFERROR(VLOOKUP(SiscoTable[[#This Row],[Código]],Hoja2!A:B,2,0)*SiscoTable[[#This Row],[Stock_actual]],0)</f>
        <v>295.2</v>
      </c>
      <c r="P3800" s="6" t="s">
        <v>3331</v>
      </c>
      <c r="Q3800" s="7">
        <v>2</v>
      </c>
      <c r="R3800" s="7">
        <v>0</v>
      </c>
      <c r="S3800" s="7" t="s">
        <v>11926</v>
      </c>
      <c r="BI3800"/>
      <c r="BJ3800"/>
    </row>
    <row r="3801" spans="2:62" x14ac:dyDescent="0.4">
      <c r="B3801" s="1">
        <v>17778</v>
      </c>
      <c r="C3801" s="6" t="s">
        <v>30</v>
      </c>
      <c r="D3801" s="6" t="s">
        <v>30</v>
      </c>
      <c r="E3801" s="6" t="s">
        <v>8482</v>
      </c>
      <c r="F3801" s="6" t="s">
        <v>10720</v>
      </c>
      <c r="G3801" s="6" t="s">
        <v>11607</v>
      </c>
      <c r="H3801" s="6" t="s">
        <v>11135</v>
      </c>
      <c r="I3801" s="6" t="s">
        <v>11631</v>
      </c>
      <c r="J3801" s="6" t="s">
        <v>5</v>
      </c>
      <c r="K3801" s="7">
        <v>14.83</v>
      </c>
      <c r="L3801" s="7">
        <f>IFERROR(VLOOKUP(SiscoTable[[#This Row],[Código]],Hoja2!A:B,2,0)*SiscoTable[[#This Row],[Provta(Uns)]],0)</f>
        <v>166.096</v>
      </c>
      <c r="M3801" s="7">
        <v>0</v>
      </c>
      <c r="N3801" s="7">
        <v>21</v>
      </c>
      <c r="O3801" s="7">
        <f>IFERROR(VLOOKUP(SiscoTable[[#This Row],[Código]],Hoja2!A:B,2,0)*SiscoTable[[#This Row],[Stock_actual]],0)</f>
        <v>235.2</v>
      </c>
      <c r="P3801" s="6" t="s">
        <v>694</v>
      </c>
      <c r="Q3801" s="7">
        <v>16</v>
      </c>
      <c r="R3801" s="7">
        <v>0</v>
      </c>
      <c r="S3801" s="7" t="s">
        <v>11926</v>
      </c>
      <c r="BI3801"/>
      <c r="BJ3801"/>
    </row>
    <row r="3802" spans="2:62" x14ac:dyDescent="0.4">
      <c r="B3802" s="1">
        <v>17779</v>
      </c>
      <c r="C3802" s="6" t="s">
        <v>8</v>
      </c>
      <c r="D3802" s="6" t="s">
        <v>8</v>
      </c>
      <c r="E3802" s="6" t="s">
        <v>8482</v>
      </c>
      <c r="F3802" s="6" t="s">
        <v>9030</v>
      </c>
      <c r="G3802" s="6" t="s">
        <v>9969</v>
      </c>
      <c r="H3802" s="6" t="s">
        <v>9976</v>
      </c>
      <c r="I3802" s="6" t="s">
        <v>9977</v>
      </c>
      <c r="J3802" s="6" t="s">
        <v>5</v>
      </c>
      <c r="K3802" s="7">
        <v>0</v>
      </c>
      <c r="L3802" s="7">
        <f>IFERROR(VLOOKUP(SiscoTable[[#This Row],[Código]],Hoja2!A:B,2,0)*SiscoTable[[#This Row],[Provta(Uns)]],0)</f>
        <v>0</v>
      </c>
      <c r="M3802" s="7">
        <v>36</v>
      </c>
      <c r="N3802" s="7">
        <v>0</v>
      </c>
      <c r="O3802" s="7">
        <f>IFERROR(VLOOKUP(SiscoTable[[#This Row],[Código]],Hoja2!A:B,2,0)*SiscoTable[[#This Row],[Stock_actual]],0)</f>
        <v>0</v>
      </c>
      <c r="P3802" s="6" t="s">
        <v>7</v>
      </c>
      <c r="Q3802" s="7">
        <v>0</v>
      </c>
      <c r="R3802" s="7">
        <v>0</v>
      </c>
      <c r="S3802" s="7" t="s">
        <v>11926</v>
      </c>
      <c r="BI3802"/>
      <c r="BJ3802"/>
    </row>
    <row r="3803" spans="2:62" x14ac:dyDescent="0.4">
      <c r="B3803" s="1">
        <v>17780</v>
      </c>
      <c r="C3803" s="6" t="s">
        <v>8</v>
      </c>
      <c r="D3803" s="6" t="s">
        <v>8</v>
      </c>
      <c r="E3803" s="6" t="s">
        <v>8482</v>
      </c>
      <c r="F3803" s="6" t="s">
        <v>11663</v>
      </c>
      <c r="G3803" s="6" t="s">
        <v>11686</v>
      </c>
      <c r="H3803" s="6" t="s">
        <v>11666</v>
      </c>
      <c r="I3803" s="6" t="s">
        <v>11691</v>
      </c>
      <c r="J3803" s="6" t="s">
        <v>4</v>
      </c>
      <c r="K3803" s="7">
        <v>0</v>
      </c>
      <c r="L3803" s="7">
        <f>IFERROR(VLOOKUP(SiscoTable[[#This Row],[Código]],Hoja2!A:B,2,0)*SiscoTable[[#This Row],[Provta(Uns)]],0)</f>
        <v>0</v>
      </c>
      <c r="M3803" s="7">
        <v>0</v>
      </c>
      <c r="N3803" s="7">
        <v>0</v>
      </c>
      <c r="O3803" s="7">
        <f>IFERROR(VLOOKUP(SiscoTable[[#This Row],[Código]],Hoja2!A:B,2,0)*SiscoTable[[#This Row],[Stock_actual]],0)</f>
        <v>0</v>
      </c>
      <c r="P3803" s="6" t="s">
        <v>7</v>
      </c>
      <c r="Q3803" s="7">
        <v>0</v>
      </c>
      <c r="R3803" s="7">
        <v>0</v>
      </c>
      <c r="S3803" s="7" t="s">
        <v>11926</v>
      </c>
      <c r="BI3803"/>
      <c r="BJ3803"/>
    </row>
    <row r="3804" spans="2:62" x14ac:dyDescent="0.4">
      <c r="B3804" s="1">
        <v>17781</v>
      </c>
      <c r="C3804" s="6" t="s">
        <v>8</v>
      </c>
      <c r="D3804" s="6" t="s">
        <v>8</v>
      </c>
      <c r="E3804" s="6" t="s">
        <v>8482</v>
      </c>
      <c r="F3804" s="6" t="s">
        <v>8641</v>
      </c>
      <c r="G3804" s="6" t="s">
        <v>8936</v>
      </c>
      <c r="H3804" s="6" t="s">
        <v>8956</v>
      </c>
      <c r="I3804" s="6" t="s">
        <v>8968</v>
      </c>
      <c r="J3804" s="6" t="s">
        <v>5</v>
      </c>
      <c r="K3804" s="7">
        <v>0</v>
      </c>
      <c r="L3804" s="7">
        <f>IFERROR(VLOOKUP(SiscoTable[[#This Row],[Código]],Hoja2!A:B,2,0)*SiscoTable[[#This Row],[Provta(Uns)]],0)</f>
        <v>0</v>
      </c>
      <c r="M3804" s="7">
        <v>0</v>
      </c>
      <c r="N3804" s="7">
        <v>0</v>
      </c>
      <c r="O3804" s="7">
        <f>IFERROR(VLOOKUP(SiscoTable[[#This Row],[Código]],Hoja2!A:B,2,0)*SiscoTable[[#This Row],[Stock_actual]],0)</f>
        <v>0</v>
      </c>
      <c r="P3804" s="6" t="s">
        <v>7</v>
      </c>
      <c r="Q3804" s="7">
        <v>0</v>
      </c>
      <c r="R3804" s="7">
        <v>0</v>
      </c>
      <c r="S3804" s="7" t="s">
        <v>11926</v>
      </c>
      <c r="BI3804"/>
      <c r="BJ3804"/>
    </row>
    <row r="3805" spans="2:62" x14ac:dyDescent="0.4">
      <c r="B3805" s="1">
        <v>17783</v>
      </c>
      <c r="C3805" s="6" t="s">
        <v>8</v>
      </c>
      <c r="D3805" s="6" t="s">
        <v>8</v>
      </c>
      <c r="E3805" s="6" t="s">
        <v>8482</v>
      </c>
      <c r="F3805" s="6" t="s">
        <v>9030</v>
      </c>
      <c r="G3805" s="6" t="s">
        <v>9112</v>
      </c>
      <c r="H3805" s="6" t="s">
        <v>8663</v>
      </c>
      <c r="I3805" s="6" t="s">
        <v>9157</v>
      </c>
      <c r="J3805" s="6" t="s">
        <v>5</v>
      </c>
      <c r="K3805" s="7">
        <v>0</v>
      </c>
      <c r="L3805" s="7">
        <f>IFERROR(VLOOKUP(SiscoTable[[#This Row],[Código]],Hoja2!A:B,2,0)*SiscoTable[[#This Row],[Provta(Uns)]],0)</f>
        <v>0</v>
      </c>
      <c r="M3805" s="7">
        <v>0</v>
      </c>
      <c r="N3805" s="7">
        <v>0</v>
      </c>
      <c r="O3805" s="7">
        <f>IFERROR(VLOOKUP(SiscoTable[[#This Row],[Código]],Hoja2!A:B,2,0)*SiscoTable[[#This Row],[Stock_actual]],0)</f>
        <v>0</v>
      </c>
      <c r="P3805" s="6" t="s">
        <v>7</v>
      </c>
      <c r="Q3805" s="7">
        <v>0</v>
      </c>
      <c r="R3805" s="7">
        <v>0</v>
      </c>
      <c r="S3805" s="7" t="s">
        <v>11926</v>
      </c>
      <c r="BI3805"/>
      <c r="BJ3805"/>
    </row>
    <row r="3806" spans="2:62" x14ac:dyDescent="0.4">
      <c r="B3806" s="1">
        <v>17784</v>
      </c>
      <c r="C3806" s="6" t="s">
        <v>8</v>
      </c>
      <c r="D3806" s="6" t="s">
        <v>8</v>
      </c>
      <c r="E3806" s="6" t="s">
        <v>8482</v>
      </c>
      <c r="F3806" s="6" t="s">
        <v>8641</v>
      </c>
      <c r="G3806" s="6" t="s">
        <v>8756</v>
      </c>
      <c r="H3806" s="6" t="s">
        <v>8663</v>
      </c>
      <c r="I3806" s="6" t="s">
        <v>8804</v>
      </c>
      <c r="J3806" s="6" t="s">
        <v>5</v>
      </c>
      <c r="K3806" s="7">
        <v>0.83</v>
      </c>
      <c r="L3806" s="7">
        <f>IFERROR(VLOOKUP(SiscoTable[[#This Row],[Código]],Hoja2!A:B,2,0)*SiscoTable[[#This Row],[Provta(Uns)]],0)</f>
        <v>16.184999999999999</v>
      </c>
      <c r="M3806" s="7">
        <v>0</v>
      </c>
      <c r="N3806" s="7">
        <v>17</v>
      </c>
      <c r="O3806" s="7">
        <f>IFERROR(VLOOKUP(SiscoTable[[#This Row],[Código]],Hoja2!A:B,2,0)*SiscoTable[[#This Row],[Stock_actual]],0)</f>
        <v>331.5</v>
      </c>
      <c r="P3806" s="6" t="s">
        <v>3926</v>
      </c>
      <c r="Q3806" s="7">
        <v>1</v>
      </c>
      <c r="R3806" s="7">
        <v>0</v>
      </c>
      <c r="S3806" s="7" t="s">
        <v>11926</v>
      </c>
      <c r="BI3806"/>
      <c r="BJ3806"/>
    </row>
    <row r="3807" spans="2:62" x14ac:dyDescent="0.4">
      <c r="B3807" s="1">
        <v>17787</v>
      </c>
      <c r="C3807" s="6" t="s">
        <v>8</v>
      </c>
      <c r="D3807" s="6" t="s">
        <v>8</v>
      </c>
      <c r="E3807" s="6" t="s">
        <v>8482</v>
      </c>
      <c r="F3807" s="6" t="s">
        <v>11853</v>
      </c>
      <c r="G3807" s="6" t="s">
        <v>11861</v>
      </c>
      <c r="H3807" s="6" t="s">
        <v>11863</v>
      </c>
      <c r="I3807" s="6" t="s">
        <v>11898</v>
      </c>
      <c r="J3807" s="6" t="s">
        <v>5</v>
      </c>
      <c r="K3807" s="7">
        <v>0</v>
      </c>
      <c r="L3807" s="7">
        <f>IFERROR(VLOOKUP(SiscoTable[[#This Row],[Código]],Hoja2!A:B,2,0)*SiscoTable[[#This Row],[Provta(Uns)]],0)</f>
        <v>0</v>
      </c>
      <c r="M3807" s="7">
        <v>0</v>
      </c>
      <c r="N3807" s="7">
        <v>0</v>
      </c>
      <c r="O3807" s="7">
        <f>IFERROR(VLOOKUP(SiscoTable[[#This Row],[Código]],Hoja2!A:B,2,0)*SiscoTable[[#This Row],[Stock_actual]],0)</f>
        <v>0</v>
      </c>
      <c r="P3807" s="6" t="s">
        <v>7</v>
      </c>
      <c r="Q3807" s="7">
        <v>0</v>
      </c>
      <c r="R3807" s="7">
        <v>0</v>
      </c>
      <c r="S3807" s="7" t="s">
        <v>11926</v>
      </c>
      <c r="BI3807"/>
      <c r="BJ3807"/>
    </row>
    <row r="3808" spans="2:62" x14ac:dyDescent="0.4">
      <c r="B3808" s="1">
        <v>17788</v>
      </c>
      <c r="C3808" s="6" t="s">
        <v>30</v>
      </c>
      <c r="D3808" s="6" t="s">
        <v>8</v>
      </c>
      <c r="E3808" s="6" t="s">
        <v>3268</v>
      </c>
      <c r="F3808" s="6" t="s">
        <v>6059</v>
      </c>
      <c r="G3808" s="6" t="s">
        <v>6489</v>
      </c>
      <c r="H3808" s="6" t="s">
        <v>6164</v>
      </c>
      <c r="I3808" s="6" t="s">
        <v>6542</v>
      </c>
      <c r="J3808" s="6" t="s">
        <v>5</v>
      </c>
      <c r="K3808" s="7">
        <v>0.67</v>
      </c>
      <c r="L3808" s="7">
        <f>IFERROR(VLOOKUP(SiscoTable[[#This Row],[Código]],Hoja2!A:B,2,0)*SiscoTable[[#This Row],[Provta(Uns)]],0)</f>
        <v>19.363</v>
      </c>
      <c r="M3808" s="7">
        <v>0</v>
      </c>
      <c r="N3808" s="7">
        <v>0</v>
      </c>
      <c r="O3808" s="7">
        <f>IFERROR(VLOOKUP(SiscoTable[[#This Row],[Código]],Hoja2!A:B,2,0)*SiscoTable[[#This Row],[Stock_actual]],0)</f>
        <v>0</v>
      </c>
      <c r="P3808" s="6" t="s">
        <v>7</v>
      </c>
      <c r="Q3808" s="7">
        <v>1</v>
      </c>
      <c r="R3808" s="7">
        <v>1.2</v>
      </c>
      <c r="S3808" s="7" t="s">
        <v>11925</v>
      </c>
      <c r="BI3808"/>
      <c r="BJ3808"/>
    </row>
    <row r="3809" spans="2:62" x14ac:dyDescent="0.4">
      <c r="B3809" s="1">
        <v>17789</v>
      </c>
      <c r="C3809" s="6" t="s">
        <v>8</v>
      </c>
      <c r="D3809" s="6" t="s">
        <v>8</v>
      </c>
      <c r="E3809" s="6" t="s">
        <v>8482</v>
      </c>
      <c r="F3809" s="6" t="s">
        <v>10720</v>
      </c>
      <c r="G3809" s="6" t="s">
        <v>10981</v>
      </c>
      <c r="H3809" s="6" t="s">
        <v>10249</v>
      </c>
      <c r="I3809" s="6" t="s">
        <v>11040</v>
      </c>
      <c r="J3809" s="6" t="s">
        <v>5</v>
      </c>
      <c r="K3809" s="7">
        <v>0</v>
      </c>
      <c r="L3809" s="7">
        <f>IFERROR(VLOOKUP(SiscoTable[[#This Row],[Código]],Hoja2!A:B,2,0)*SiscoTable[[#This Row],[Provta(Uns)]],0)</f>
        <v>0</v>
      </c>
      <c r="M3809" s="7">
        <v>0</v>
      </c>
      <c r="N3809" s="7">
        <v>0</v>
      </c>
      <c r="O3809" s="7">
        <f>IFERROR(VLOOKUP(SiscoTable[[#This Row],[Código]],Hoja2!A:B,2,0)*SiscoTable[[#This Row],[Stock_actual]],0)</f>
        <v>0</v>
      </c>
      <c r="P3809" s="6" t="s">
        <v>7</v>
      </c>
      <c r="Q3809" s="7">
        <v>0</v>
      </c>
      <c r="R3809" s="7">
        <v>0</v>
      </c>
      <c r="S3809" s="7" t="s">
        <v>11926</v>
      </c>
      <c r="BI3809"/>
      <c r="BJ3809"/>
    </row>
    <row r="3810" spans="2:62" x14ac:dyDescent="0.4">
      <c r="B3810" s="1">
        <v>17790</v>
      </c>
      <c r="C3810" s="6" t="s">
        <v>30</v>
      </c>
      <c r="D3810" s="6" t="s">
        <v>8</v>
      </c>
      <c r="E3810" s="6" t="s">
        <v>8482</v>
      </c>
      <c r="F3810" s="6" t="s">
        <v>10720</v>
      </c>
      <c r="G3810" s="6" t="s">
        <v>10981</v>
      </c>
      <c r="H3810" s="6" t="s">
        <v>10249</v>
      </c>
      <c r="I3810" s="6" t="s">
        <v>11000</v>
      </c>
      <c r="J3810" s="6" t="s">
        <v>5</v>
      </c>
      <c r="K3810" s="7">
        <v>1.83</v>
      </c>
      <c r="L3810" s="7">
        <f>IFERROR(VLOOKUP(SiscoTable[[#This Row],[Código]],Hoja2!A:B,2,0)*SiscoTable[[#This Row],[Provta(Uns)]],0)</f>
        <v>27.999000000000002</v>
      </c>
      <c r="M3810" s="7">
        <v>0</v>
      </c>
      <c r="N3810" s="7">
        <v>7</v>
      </c>
      <c r="O3810" s="7">
        <f>IFERROR(VLOOKUP(SiscoTable[[#This Row],[Código]],Hoja2!A:B,2,0)*SiscoTable[[#This Row],[Stock_actual]],0)</f>
        <v>107.10000000000001</v>
      </c>
      <c r="P3810" s="6" t="s">
        <v>621</v>
      </c>
      <c r="Q3810" s="7">
        <v>2</v>
      </c>
      <c r="R3810" s="7">
        <v>0</v>
      </c>
      <c r="S3810" s="7" t="s">
        <v>11926</v>
      </c>
      <c r="BI3810"/>
      <c r="BJ3810"/>
    </row>
    <row r="3811" spans="2:62" x14ac:dyDescent="0.4">
      <c r="B3811" s="1">
        <v>17792</v>
      </c>
      <c r="C3811" s="6" t="s">
        <v>25</v>
      </c>
      <c r="D3811" s="6" t="s">
        <v>25</v>
      </c>
      <c r="E3811" s="6" t="s">
        <v>2999</v>
      </c>
      <c r="F3811" s="6" t="s">
        <v>3000</v>
      </c>
      <c r="G3811" s="6" t="s">
        <v>3119</v>
      </c>
      <c r="H3811" s="6" t="s">
        <v>3119</v>
      </c>
      <c r="I3811" s="6" t="s">
        <v>3120</v>
      </c>
      <c r="J3811" s="6" t="s">
        <v>5</v>
      </c>
      <c r="K3811" s="7">
        <v>232</v>
      </c>
      <c r="L3811" s="7">
        <f>IFERROR(VLOOKUP(SiscoTable[[#This Row],[Código]],Hoja2!A:B,2,0)*SiscoTable[[#This Row],[Provta(Uns)]],0)</f>
        <v>1600.8000000000002</v>
      </c>
      <c r="M3811" s="7">
        <v>0</v>
      </c>
      <c r="N3811" s="7">
        <v>131</v>
      </c>
      <c r="O3811" s="7">
        <f>IFERROR(VLOOKUP(SiscoTable[[#This Row],[Código]],Hoja2!A:B,2,0)*SiscoTable[[#This Row],[Stock_actual]],0)</f>
        <v>903.90000000000009</v>
      </c>
      <c r="P3811" s="6" t="s">
        <v>161</v>
      </c>
      <c r="Q3811" s="7">
        <v>255</v>
      </c>
      <c r="R3811" s="7">
        <v>464.21000000000004</v>
      </c>
      <c r="S3811" s="7" t="s">
        <v>11925</v>
      </c>
      <c r="BI3811"/>
      <c r="BJ3811"/>
    </row>
    <row r="3812" spans="2:62" x14ac:dyDescent="0.4">
      <c r="B3812" s="1">
        <v>17793</v>
      </c>
      <c r="C3812" s="6" t="s">
        <v>25</v>
      </c>
      <c r="D3812" s="6" t="s">
        <v>30</v>
      </c>
      <c r="E3812" s="6" t="s">
        <v>3268</v>
      </c>
      <c r="F3812" s="6" t="s">
        <v>3269</v>
      </c>
      <c r="G3812" s="6" t="s">
        <v>3479</v>
      </c>
      <c r="H3812" s="6" t="s">
        <v>3119</v>
      </c>
      <c r="I3812" s="6" t="s">
        <v>3514</v>
      </c>
      <c r="J3812" s="6" t="s">
        <v>5</v>
      </c>
      <c r="K3812" s="7">
        <v>24.5</v>
      </c>
      <c r="L3812" s="7">
        <f>IFERROR(VLOOKUP(SiscoTable[[#This Row],[Código]],Hoja2!A:B,2,0)*SiscoTable[[#This Row],[Provta(Uns)]],0)</f>
        <v>441</v>
      </c>
      <c r="M3812" s="7">
        <v>15</v>
      </c>
      <c r="N3812" s="7">
        <v>12</v>
      </c>
      <c r="O3812" s="7">
        <f>IFERROR(VLOOKUP(SiscoTable[[#This Row],[Código]],Hoja2!A:B,2,0)*SiscoTable[[#This Row],[Stock_actual]],0)</f>
        <v>216</v>
      </c>
      <c r="P3812" s="6" t="s">
        <v>112</v>
      </c>
      <c r="Q3812" s="7">
        <v>27</v>
      </c>
      <c r="R3812" s="7">
        <v>34.499999999999993</v>
      </c>
      <c r="S3812" s="7" t="s">
        <v>11925</v>
      </c>
      <c r="BI3812"/>
      <c r="BJ3812"/>
    </row>
    <row r="3813" spans="2:62" x14ac:dyDescent="0.4">
      <c r="B3813" s="1">
        <v>17794</v>
      </c>
      <c r="C3813" s="6" t="s">
        <v>25</v>
      </c>
      <c r="D3813" s="6" t="s">
        <v>30</v>
      </c>
      <c r="E3813" s="6" t="s">
        <v>3268</v>
      </c>
      <c r="F3813" s="6" t="s">
        <v>3269</v>
      </c>
      <c r="G3813" s="6" t="s">
        <v>3479</v>
      </c>
      <c r="H3813" s="6" t="s">
        <v>3119</v>
      </c>
      <c r="I3813" s="6" t="s">
        <v>3515</v>
      </c>
      <c r="J3813" s="6" t="s">
        <v>5</v>
      </c>
      <c r="K3813" s="7">
        <v>14.5</v>
      </c>
      <c r="L3813" s="7">
        <f>IFERROR(VLOOKUP(SiscoTable[[#This Row],[Código]],Hoja2!A:B,2,0)*SiscoTable[[#This Row],[Provta(Uns)]],0)</f>
        <v>226.2</v>
      </c>
      <c r="M3813" s="7">
        <v>0</v>
      </c>
      <c r="N3813" s="7">
        <v>12</v>
      </c>
      <c r="O3813" s="7">
        <f>IFERROR(VLOOKUP(SiscoTable[[#This Row],[Código]],Hoja2!A:B,2,0)*SiscoTable[[#This Row],[Stock_actual]],0)</f>
        <v>187.2</v>
      </c>
      <c r="P3813" s="6" t="s">
        <v>101</v>
      </c>
      <c r="Q3813" s="7">
        <v>16</v>
      </c>
      <c r="R3813" s="7">
        <v>28.799999999999997</v>
      </c>
      <c r="S3813" s="7" t="s">
        <v>11925</v>
      </c>
      <c r="BI3813"/>
      <c r="BJ3813"/>
    </row>
    <row r="3814" spans="2:62" x14ac:dyDescent="0.4">
      <c r="B3814" s="1">
        <v>17795</v>
      </c>
      <c r="C3814" s="6" t="s">
        <v>25</v>
      </c>
      <c r="D3814" s="6" t="s">
        <v>30</v>
      </c>
      <c r="E3814" s="6" t="s">
        <v>3268</v>
      </c>
      <c r="F3814" s="6" t="s">
        <v>3269</v>
      </c>
      <c r="G3814" s="6" t="s">
        <v>3479</v>
      </c>
      <c r="H3814" s="6" t="s">
        <v>3119</v>
      </c>
      <c r="I3814" s="6" t="s">
        <v>3516</v>
      </c>
      <c r="J3814" s="6" t="s">
        <v>5</v>
      </c>
      <c r="K3814" s="7">
        <v>23.5</v>
      </c>
      <c r="L3814" s="7">
        <f>IFERROR(VLOOKUP(SiscoTable[[#This Row],[Código]],Hoja2!A:B,2,0)*SiscoTable[[#This Row],[Provta(Uns)]],0)</f>
        <v>387.75</v>
      </c>
      <c r="M3814" s="7">
        <v>0</v>
      </c>
      <c r="N3814" s="7">
        <v>27</v>
      </c>
      <c r="O3814" s="7">
        <f>IFERROR(VLOOKUP(SiscoTable[[#This Row],[Código]],Hoja2!A:B,2,0)*SiscoTable[[#This Row],[Stock_actual]],0)</f>
        <v>445.5</v>
      </c>
      <c r="P3814" s="6" t="s">
        <v>671</v>
      </c>
      <c r="Q3814" s="7">
        <v>26</v>
      </c>
      <c r="R3814" s="7">
        <v>0</v>
      </c>
      <c r="S3814" s="7" t="s">
        <v>11925</v>
      </c>
      <c r="BI3814"/>
      <c r="BJ3814"/>
    </row>
    <row r="3815" spans="2:62" x14ac:dyDescent="0.4">
      <c r="B3815" s="1">
        <v>17796</v>
      </c>
      <c r="C3815" s="6" t="s">
        <v>25</v>
      </c>
      <c r="D3815" s="6" t="s">
        <v>25</v>
      </c>
      <c r="E3815" s="6" t="s">
        <v>2999</v>
      </c>
      <c r="F3815" s="6" t="s">
        <v>3000</v>
      </c>
      <c r="G3815" s="6" t="s">
        <v>3119</v>
      </c>
      <c r="H3815" s="6" t="s">
        <v>3119</v>
      </c>
      <c r="I3815" s="6" t="s">
        <v>3121</v>
      </c>
      <c r="J3815" s="6" t="s">
        <v>5</v>
      </c>
      <c r="K3815" s="7">
        <v>84.33</v>
      </c>
      <c r="L3815" s="7">
        <f>IFERROR(VLOOKUP(SiscoTable[[#This Row],[Código]],Hoja2!A:B,2,0)*SiscoTable[[#This Row],[Provta(Uns)]],0)</f>
        <v>573.44399999999996</v>
      </c>
      <c r="M3815" s="7">
        <v>0</v>
      </c>
      <c r="N3815" s="7">
        <v>82</v>
      </c>
      <c r="O3815" s="7">
        <f>IFERROR(VLOOKUP(SiscoTable[[#This Row],[Código]],Hoja2!A:B,2,0)*SiscoTable[[#This Row],[Stock_actual]],0)</f>
        <v>557.6</v>
      </c>
      <c r="P3815" s="6" t="s">
        <v>252</v>
      </c>
      <c r="Q3815" s="7">
        <v>93</v>
      </c>
      <c r="R3815" s="7">
        <v>168.09</v>
      </c>
      <c r="S3815" s="7" t="s">
        <v>11925</v>
      </c>
      <c r="BI3815"/>
      <c r="BJ3815"/>
    </row>
    <row r="3816" spans="2:62" x14ac:dyDescent="0.4">
      <c r="B3816" s="1">
        <v>17797</v>
      </c>
      <c r="C3816" s="6" t="s">
        <v>25</v>
      </c>
      <c r="D3816" s="6" t="s">
        <v>25</v>
      </c>
      <c r="E3816" s="6" t="s">
        <v>2999</v>
      </c>
      <c r="F3816" s="6" t="s">
        <v>3000</v>
      </c>
      <c r="G3816" s="6" t="s">
        <v>3119</v>
      </c>
      <c r="H3816" s="6" t="s">
        <v>3119</v>
      </c>
      <c r="I3816" s="6" t="s">
        <v>3122</v>
      </c>
      <c r="J3816" s="6" t="s">
        <v>5</v>
      </c>
      <c r="K3816" s="7">
        <v>114.83</v>
      </c>
      <c r="L3816" s="7">
        <f>IFERROR(VLOOKUP(SiscoTable[[#This Row],[Código]],Hoja2!A:B,2,0)*SiscoTable[[#This Row],[Provta(Uns)]],0)</f>
        <v>1251.6469999999999</v>
      </c>
      <c r="M3816" s="7">
        <v>19</v>
      </c>
      <c r="N3816" s="7">
        <v>5</v>
      </c>
      <c r="O3816" s="7">
        <f>IFERROR(VLOOKUP(SiscoTable[[#This Row],[Código]],Hoja2!A:B,2,0)*SiscoTable[[#This Row],[Stock_actual]],0)</f>
        <v>54.5</v>
      </c>
      <c r="P3816" s="6" t="s">
        <v>24</v>
      </c>
      <c r="Q3816" s="7">
        <v>126</v>
      </c>
      <c r="R3816" s="7">
        <v>209.63</v>
      </c>
      <c r="S3816" s="7" t="s">
        <v>11925</v>
      </c>
      <c r="BI3816"/>
      <c r="BJ3816"/>
    </row>
    <row r="3817" spans="2:62" x14ac:dyDescent="0.4">
      <c r="B3817" s="1">
        <v>17798</v>
      </c>
      <c r="C3817" s="6" t="s">
        <v>25</v>
      </c>
      <c r="D3817" s="6" t="s">
        <v>30</v>
      </c>
      <c r="E3817" s="6" t="s">
        <v>2999</v>
      </c>
      <c r="F3817" s="6" t="s">
        <v>3000</v>
      </c>
      <c r="G3817" s="6" t="s">
        <v>3119</v>
      </c>
      <c r="H3817" s="6" t="s">
        <v>3119</v>
      </c>
      <c r="I3817" s="6" t="s">
        <v>3123</v>
      </c>
      <c r="J3817" s="6" t="s">
        <v>5</v>
      </c>
      <c r="K3817" s="7">
        <v>23.33</v>
      </c>
      <c r="L3817" s="7">
        <f>IFERROR(VLOOKUP(SiscoTable[[#This Row],[Código]],Hoja2!A:B,2,0)*SiscoTable[[#This Row],[Provta(Uns)]],0)</f>
        <v>347.61699999999996</v>
      </c>
      <c r="M3817" s="7">
        <v>5</v>
      </c>
      <c r="N3817" s="7">
        <v>6</v>
      </c>
      <c r="O3817" s="7">
        <f>IFERROR(VLOOKUP(SiscoTable[[#This Row],[Código]],Hoja2!A:B,2,0)*SiscoTable[[#This Row],[Stock_actual]],0)</f>
        <v>89.4</v>
      </c>
      <c r="P3817" s="6" t="s">
        <v>76</v>
      </c>
      <c r="Q3817" s="7">
        <v>26</v>
      </c>
      <c r="R3817" s="7">
        <v>42.04</v>
      </c>
      <c r="S3817" s="7" t="s">
        <v>11925</v>
      </c>
      <c r="BI3817"/>
      <c r="BJ3817"/>
    </row>
    <row r="3818" spans="2:62" x14ac:dyDescent="0.4">
      <c r="B3818" s="1">
        <v>17799</v>
      </c>
      <c r="C3818" s="6" t="s">
        <v>25</v>
      </c>
      <c r="D3818" s="6" t="s">
        <v>25</v>
      </c>
      <c r="E3818" s="6" t="s">
        <v>2999</v>
      </c>
      <c r="F3818" s="6" t="s">
        <v>3000</v>
      </c>
      <c r="G3818" s="6" t="s">
        <v>3119</v>
      </c>
      <c r="H3818" s="6" t="s">
        <v>3119</v>
      </c>
      <c r="I3818" s="6" t="s">
        <v>3124</v>
      </c>
      <c r="J3818" s="6" t="s">
        <v>5</v>
      </c>
      <c r="K3818" s="7">
        <v>25.5</v>
      </c>
      <c r="L3818" s="7">
        <f>IFERROR(VLOOKUP(SiscoTable[[#This Row],[Código]],Hoja2!A:B,2,0)*SiscoTable[[#This Row],[Provta(Uns)]],0)</f>
        <v>379.95</v>
      </c>
      <c r="M3818" s="7">
        <v>5</v>
      </c>
      <c r="N3818" s="7">
        <v>3</v>
      </c>
      <c r="O3818" s="7">
        <f>IFERROR(VLOOKUP(SiscoTable[[#This Row],[Código]],Hoja2!A:B,2,0)*SiscoTable[[#This Row],[Stock_actual]],0)</f>
        <v>44.7</v>
      </c>
      <c r="P3818" s="6" t="s">
        <v>107</v>
      </c>
      <c r="Q3818" s="7">
        <v>28</v>
      </c>
      <c r="R3818" s="7">
        <v>46.4</v>
      </c>
      <c r="S3818" s="7" t="s">
        <v>11925</v>
      </c>
      <c r="BI3818"/>
      <c r="BJ3818"/>
    </row>
    <row r="3819" spans="2:62" x14ac:dyDescent="0.4">
      <c r="B3819" s="1">
        <v>17800</v>
      </c>
      <c r="C3819" s="6" t="s">
        <v>25</v>
      </c>
      <c r="D3819" s="6" t="s">
        <v>25</v>
      </c>
      <c r="E3819" s="6" t="s">
        <v>2999</v>
      </c>
      <c r="F3819" s="6" t="s">
        <v>3000</v>
      </c>
      <c r="G3819" s="6" t="s">
        <v>3119</v>
      </c>
      <c r="H3819" s="6" t="s">
        <v>3119</v>
      </c>
      <c r="I3819" s="6" t="s">
        <v>3125</v>
      </c>
      <c r="J3819" s="6" t="s">
        <v>5</v>
      </c>
      <c r="K3819" s="7">
        <v>40.83</v>
      </c>
      <c r="L3819" s="7">
        <f>IFERROR(VLOOKUP(SiscoTable[[#This Row],[Código]],Hoja2!A:B,2,0)*SiscoTable[[#This Row],[Provta(Uns)]],0)</f>
        <v>608.36699999999996</v>
      </c>
      <c r="M3819" s="7">
        <v>0</v>
      </c>
      <c r="N3819" s="7">
        <v>8</v>
      </c>
      <c r="O3819" s="7">
        <f>IFERROR(VLOOKUP(SiscoTable[[#This Row],[Código]],Hoja2!A:B,2,0)*SiscoTable[[#This Row],[Stock_actual]],0)</f>
        <v>119.2</v>
      </c>
      <c r="P3819" s="6" t="s">
        <v>27</v>
      </c>
      <c r="Q3819" s="7">
        <v>45</v>
      </c>
      <c r="R3819" s="7">
        <v>81.760000000000005</v>
      </c>
      <c r="S3819" s="7" t="s">
        <v>11925</v>
      </c>
      <c r="BI3819"/>
      <c r="BJ3819"/>
    </row>
    <row r="3820" spans="2:62" x14ac:dyDescent="0.4">
      <c r="B3820" s="1">
        <v>17802</v>
      </c>
      <c r="C3820" s="6" t="s">
        <v>25</v>
      </c>
      <c r="D3820" s="6" t="s">
        <v>25</v>
      </c>
      <c r="E3820" s="6" t="s">
        <v>2999</v>
      </c>
      <c r="F3820" s="6" t="s">
        <v>3000</v>
      </c>
      <c r="G3820" s="6" t="s">
        <v>3119</v>
      </c>
      <c r="H3820" s="6" t="s">
        <v>3119</v>
      </c>
      <c r="I3820" s="6" t="s">
        <v>3126</v>
      </c>
      <c r="J3820" s="6" t="s">
        <v>5</v>
      </c>
      <c r="K3820" s="7">
        <v>78.94</v>
      </c>
      <c r="L3820" s="7">
        <f>IFERROR(VLOOKUP(SiscoTable[[#This Row],[Código]],Hoja2!A:B,2,0)*SiscoTable[[#This Row],[Provta(Uns)]],0)</f>
        <v>670.99</v>
      </c>
      <c r="M3820" s="7">
        <v>10</v>
      </c>
      <c r="N3820" s="7">
        <v>2.355</v>
      </c>
      <c r="O3820" s="7">
        <f>IFERROR(VLOOKUP(SiscoTable[[#This Row],[Código]],Hoja2!A:B,2,0)*SiscoTable[[#This Row],[Stock_actual]],0)</f>
        <v>20.017499999999998</v>
      </c>
      <c r="P3820" s="6" t="s">
        <v>24</v>
      </c>
      <c r="Q3820" s="7">
        <v>87</v>
      </c>
      <c r="R3820" s="7">
        <v>148.07500000000002</v>
      </c>
      <c r="S3820" s="7" t="s">
        <v>11925</v>
      </c>
      <c r="BI3820"/>
      <c r="BJ3820"/>
    </row>
    <row r="3821" spans="2:62" x14ac:dyDescent="0.4">
      <c r="B3821" s="1">
        <v>17803</v>
      </c>
      <c r="C3821" s="6" t="s">
        <v>25</v>
      </c>
      <c r="D3821" s="6" t="s">
        <v>25</v>
      </c>
      <c r="E3821" s="6" t="s">
        <v>2999</v>
      </c>
      <c r="F3821" s="6" t="s">
        <v>3000</v>
      </c>
      <c r="G3821" s="6" t="s">
        <v>3119</v>
      </c>
      <c r="H3821" s="6" t="s">
        <v>3119</v>
      </c>
      <c r="I3821" s="6" t="s">
        <v>3127</v>
      </c>
      <c r="J3821" s="6" t="s">
        <v>5</v>
      </c>
      <c r="K3821" s="7">
        <v>81.33</v>
      </c>
      <c r="L3821" s="7">
        <f>IFERROR(VLOOKUP(SiscoTable[[#This Row],[Código]],Hoja2!A:B,2,0)*SiscoTable[[#This Row],[Provta(Uns)]],0)</f>
        <v>975.96</v>
      </c>
      <c r="M3821" s="7">
        <v>-3</v>
      </c>
      <c r="N3821" s="7">
        <v>10</v>
      </c>
      <c r="O3821" s="7">
        <f>IFERROR(VLOOKUP(SiscoTable[[#This Row],[Código]],Hoja2!A:B,2,0)*SiscoTable[[#This Row],[Stock_actual]],0)</f>
        <v>120</v>
      </c>
      <c r="P3821" s="6" t="s">
        <v>107</v>
      </c>
      <c r="Q3821" s="7">
        <v>89</v>
      </c>
      <c r="R3821" s="7">
        <v>163.44</v>
      </c>
      <c r="S3821" s="7" t="s">
        <v>11925</v>
      </c>
      <c r="BI3821"/>
      <c r="BJ3821"/>
    </row>
    <row r="3822" spans="2:62" x14ac:dyDescent="0.4">
      <c r="B3822" s="1">
        <v>17804</v>
      </c>
      <c r="C3822" s="6" t="s">
        <v>25</v>
      </c>
      <c r="D3822" s="6" t="s">
        <v>30</v>
      </c>
      <c r="E3822" s="6" t="s">
        <v>2999</v>
      </c>
      <c r="F3822" s="6" t="s">
        <v>3000</v>
      </c>
      <c r="G3822" s="6" t="s">
        <v>3119</v>
      </c>
      <c r="H3822" s="6" t="s">
        <v>3119</v>
      </c>
      <c r="I3822" s="6" t="s">
        <v>3128</v>
      </c>
      <c r="J3822" s="6" t="s">
        <v>5</v>
      </c>
      <c r="K3822" s="7">
        <v>15.33</v>
      </c>
      <c r="L3822" s="7">
        <f>IFERROR(VLOOKUP(SiscoTable[[#This Row],[Código]],Hoja2!A:B,2,0)*SiscoTable[[#This Row],[Provta(Uns)]],0)</f>
        <v>228.417</v>
      </c>
      <c r="M3822" s="7">
        <v>4</v>
      </c>
      <c r="N3822" s="7">
        <v>2</v>
      </c>
      <c r="O3822" s="7">
        <f>IFERROR(VLOOKUP(SiscoTable[[#This Row],[Código]],Hoja2!A:B,2,0)*SiscoTable[[#This Row],[Stock_actual]],0)</f>
        <v>29.8</v>
      </c>
      <c r="P3822" s="6" t="s">
        <v>107</v>
      </c>
      <c r="Q3822" s="7">
        <v>17</v>
      </c>
      <c r="R3822" s="7">
        <v>26.64</v>
      </c>
      <c r="S3822" s="7" t="s">
        <v>11925</v>
      </c>
      <c r="BI3822"/>
      <c r="BJ3822"/>
    </row>
    <row r="3823" spans="2:62" x14ac:dyDescent="0.4">
      <c r="B3823" s="1">
        <v>17805</v>
      </c>
      <c r="C3823" s="6" t="s">
        <v>25</v>
      </c>
      <c r="D3823" s="6" t="s">
        <v>30</v>
      </c>
      <c r="E3823" s="6" t="s">
        <v>2999</v>
      </c>
      <c r="F3823" s="6" t="s">
        <v>3000</v>
      </c>
      <c r="G3823" s="6" t="s">
        <v>3119</v>
      </c>
      <c r="H3823" s="6" t="s">
        <v>3119</v>
      </c>
      <c r="I3823" s="6" t="s">
        <v>3129</v>
      </c>
      <c r="J3823" s="6" t="s">
        <v>5</v>
      </c>
      <c r="K3823" s="7">
        <v>23.5</v>
      </c>
      <c r="L3823" s="7">
        <f>IFERROR(VLOOKUP(SiscoTable[[#This Row],[Código]],Hoja2!A:B,2,0)*SiscoTable[[#This Row],[Provta(Uns)]],0)</f>
        <v>258.5</v>
      </c>
      <c r="M3823" s="7">
        <v>10</v>
      </c>
      <c r="N3823" s="7">
        <v>4</v>
      </c>
      <c r="O3823" s="7">
        <f>IFERROR(VLOOKUP(SiscoTable[[#This Row],[Código]],Hoja2!A:B,2,0)*SiscoTable[[#This Row],[Stock_actual]],0)</f>
        <v>44</v>
      </c>
      <c r="P3823" s="6" t="s">
        <v>214</v>
      </c>
      <c r="Q3823" s="7">
        <v>26</v>
      </c>
      <c r="R3823" s="7">
        <v>36.700000000000003</v>
      </c>
      <c r="S3823" s="7" t="s">
        <v>11925</v>
      </c>
      <c r="BI3823"/>
      <c r="BJ3823"/>
    </row>
    <row r="3824" spans="2:62" x14ac:dyDescent="0.4">
      <c r="B3824" s="1">
        <v>17806</v>
      </c>
      <c r="C3824" s="6" t="s">
        <v>30</v>
      </c>
      <c r="D3824" s="6" t="s">
        <v>25</v>
      </c>
      <c r="E3824" s="6" t="s">
        <v>2999</v>
      </c>
      <c r="F3824" s="6" t="s">
        <v>3000</v>
      </c>
      <c r="G3824" s="6" t="s">
        <v>3119</v>
      </c>
      <c r="H3824" s="6" t="s">
        <v>3119</v>
      </c>
      <c r="I3824" s="6" t="s">
        <v>3138</v>
      </c>
      <c r="J3824" s="6" t="s">
        <v>5</v>
      </c>
      <c r="K3824" s="7">
        <v>34.67</v>
      </c>
      <c r="L3824" s="7">
        <f>IFERROR(VLOOKUP(SiscoTable[[#This Row],[Código]],Hoja2!A:B,2,0)*SiscoTable[[#This Row],[Provta(Uns)]],0)</f>
        <v>90.14200000000001</v>
      </c>
      <c r="M3824" s="7">
        <v>0</v>
      </c>
      <c r="N3824" s="7">
        <v>37</v>
      </c>
      <c r="O3824" s="7">
        <f>IFERROR(VLOOKUP(SiscoTable[[#This Row],[Código]],Hoja2!A:B,2,0)*SiscoTable[[#This Row],[Stock_actual]],0)</f>
        <v>96.2</v>
      </c>
      <c r="P3824" s="6" t="s">
        <v>324</v>
      </c>
      <c r="Q3824" s="7">
        <v>38</v>
      </c>
      <c r="R3824" s="7">
        <v>69.72</v>
      </c>
      <c r="S3824" s="7" t="s">
        <v>11925</v>
      </c>
      <c r="BI3824"/>
      <c r="BJ3824"/>
    </row>
    <row r="3825" spans="2:62" x14ac:dyDescent="0.4">
      <c r="B3825" s="1">
        <v>17807</v>
      </c>
      <c r="C3825" s="6" t="s">
        <v>25</v>
      </c>
      <c r="D3825" s="6" t="s">
        <v>25</v>
      </c>
      <c r="E3825" s="6" t="s">
        <v>2999</v>
      </c>
      <c r="F3825" s="6" t="s">
        <v>3000</v>
      </c>
      <c r="G3825" s="6" t="s">
        <v>3119</v>
      </c>
      <c r="H3825" s="6" t="s">
        <v>3119</v>
      </c>
      <c r="I3825" s="6" t="s">
        <v>3130</v>
      </c>
      <c r="J3825" s="6" t="s">
        <v>5</v>
      </c>
      <c r="K3825" s="7">
        <v>36.67</v>
      </c>
      <c r="L3825" s="7">
        <f>IFERROR(VLOOKUP(SiscoTable[[#This Row],[Código]],Hoja2!A:B,2,0)*SiscoTable[[#This Row],[Provta(Uns)]],0)</f>
        <v>249.35599999999999</v>
      </c>
      <c r="M3825" s="7">
        <v>0</v>
      </c>
      <c r="N3825" s="7">
        <v>18</v>
      </c>
      <c r="O3825" s="7">
        <f>IFERROR(VLOOKUP(SiscoTable[[#This Row],[Código]],Hoja2!A:B,2,0)*SiscoTable[[#This Row],[Stock_actual]],0)</f>
        <v>122.39999999999999</v>
      </c>
      <c r="P3825" s="6" t="s">
        <v>112</v>
      </c>
      <c r="Q3825" s="7">
        <v>40</v>
      </c>
      <c r="R3825" s="7">
        <v>73.5</v>
      </c>
      <c r="S3825" s="7" t="s">
        <v>11925</v>
      </c>
      <c r="BI3825"/>
      <c r="BJ3825"/>
    </row>
    <row r="3826" spans="2:62" x14ac:dyDescent="0.4">
      <c r="B3826" s="1">
        <v>17808</v>
      </c>
      <c r="C3826" s="6" t="s">
        <v>25</v>
      </c>
      <c r="D3826" s="6" t="s">
        <v>25</v>
      </c>
      <c r="E3826" s="6" t="s">
        <v>2999</v>
      </c>
      <c r="F3826" s="6" t="s">
        <v>3000</v>
      </c>
      <c r="G3826" s="6" t="s">
        <v>3119</v>
      </c>
      <c r="H3826" s="6" t="s">
        <v>3119</v>
      </c>
      <c r="I3826" s="6" t="s">
        <v>3131</v>
      </c>
      <c r="J3826" s="6" t="s">
        <v>5</v>
      </c>
      <c r="K3826" s="7">
        <v>25.83</v>
      </c>
      <c r="L3826" s="7">
        <f>IFERROR(VLOOKUP(SiscoTable[[#This Row],[Código]],Hoja2!A:B,2,0)*SiscoTable[[#This Row],[Provta(Uns)]],0)</f>
        <v>175.64399999999998</v>
      </c>
      <c r="M3826" s="7">
        <v>0</v>
      </c>
      <c r="N3826" s="7">
        <v>35</v>
      </c>
      <c r="O3826" s="7">
        <f>IFERROR(VLOOKUP(SiscoTable[[#This Row],[Código]],Hoja2!A:B,2,0)*SiscoTable[[#This Row],[Stock_actual]],0)</f>
        <v>238</v>
      </c>
      <c r="P3826" s="6" t="s">
        <v>575</v>
      </c>
      <c r="Q3826" s="7">
        <v>28</v>
      </c>
      <c r="R3826" s="7">
        <v>0</v>
      </c>
      <c r="S3826" s="7" t="s">
        <v>11925</v>
      </c>
      <c r="BI3826"/>
      <c r="BJ3826"/>
    </row>
    <row r="3827" spans="2:62" x14ac:dyDescent="0.4">
      <c r="B3827" s="1">
        <v>17809</v>
      </c>
      <c r="C3827" s="6" t="s">
        <v>25</v>
      </c>
      <c r="D3827" s="6" t="s">
        <v>25</v>
      </c>
      <c r="E3827" s="6" t="s">
        <v>2999</v>
      </c>
      <c r="F3827" s="6" t="s">
        <v>3000</v>
      </c>
      <c r="G3827" s="6" t="s">
        <v>3119</v>
      </c>
      <c r="H3827" s="6" t="s">
        <v>3119</v>
      </c>
      <c r="I3827" s="6" t="s">
        <v>3132</v>
      </c>
      <c r="J3827" s="6" t="s">
        <v>5</v>
      </c>
      <c r="K3827" s="7">
        <v>27.67</v>
      </c>
      <c r="L3827" s="7">
        <f>IFERROR(VLOOKUP(SiscoTable[[#This Row],[Código]],Hoja2!A:B,2,0)*SiscoTable[[#This Row],[Provta(Uns)]],0)</f>
        <v>190.92300000000003</v>
      </c>
      <c r="M3827" s="7">
        <v>0</v>
      </c>
      <c r="N3827" s="7">
        <v>30</v>
      </c>
      <c r="O3827" s="7">
        <f>IFERROR(VLOOKUP(SiscoTable[[#This Row],[Código]],Hoja2!A:B,2,0)*SiscoTable[[#This Row],[Stock_actual]],0)</f>
        <v>207</v>
      </c>
      <c r="P3827" s="6" t="s">
        <v>565</v>
      </c>
      <c r="Q3827" s="7">
        <v>30</v>
      </c>
      <c r="R3827" s="7">
        <v>55.56</v>
      </c>
      <c r="S3827" s="7" t="s">
        <v>11925</v>
      </c>
      <c r="BI3827"/>
      <c r="BJ3827"/>
    </row>
    <row r="3828" spans="2:62" x14ac:dyDescent="0.4">
      <c r="B3828" s="1">
        <v>17810</v>
      </c>
      <c r="C3828" s="6" t="s">
        <v>25</v>
      </c>
      <c r="D3828" s="6" t="s">
        <v>25</v>
      </c>
      <c r="E3828" s="6" t="s">
        <v>2999</v>
      </c>
      <c r="F3828" s="6" t="s">
        <v>3000</v>
      </c>
      <c r="G3828" s="6" t="s">
        <v>3119</v>
      </c>
      <c r="H3828" s="6" t="s">
        <v>3119</v>
      </c>
      <c r="I3828" s="6" t="s">
        <v>3133</v>
      </c>
      <c r="J3828" s="6" t="s">
        <v>5</v>
      </c>
      <c r="K3828" s="7">
        <v>27.67</v>
      </c>
      <c r="L3828" s="7">
        <f>IFERROR(VLOOKUP(SiscoTable[[#This Row],[Código]],Hoja2!A:B,2,0)*SiscoTable[[#This Row],[Provta(Uns)]],0)</f>
        <v>188.15600000000001</v>
      </c>
      <c r="M3828" s="7">
        <v>0</v>
      </c>
      <c r="N3828" s="7">
        <v>28</v>
      </c>
      <c r="O3828" s="7">
        <f>IFERROR(VLOOKUP(SiscoTable[[#This Row],[Código]],Hoja2!A:B,2,0)*SiscoTable[[#This Row],[Stock_actual]],0)</f>
        <v>190.4</v>
      </c>
      <c r="P3828" s="6" t="s">
        <v>110</v>
      </c>
      <c r="Q3828" s="7">
        <v>30</v>
      </c>
      <c r="R3828" s="7">
        <v>54.8</v>
      </c>
      <c r="S3828" s="7" t="s">
        <v>11925</v>
      </c>
      <c r="BI3828"/>
      <c r="BJ3828"/>
    </row>
    <row r="3829" spans="2:62" x14ac:dyDescent="0.4">
      <c r="B3829" s="1">
        <v>17811</v>
      </c>
      <c r="C3829" s="6" t="s">
        <v>30</v>
      </c>
      <c r="D3829" s="6" t="s">
        <v>30</v>
      </c>
      <c r="E3829" s="6" t="s">
        <v>2999</v>
      </c>
      <c r="F3829" s="6" t="s">
        <v>3000</v>
      </c>
      <c r="G3829" s="6" t="s">
        <v>3119</v>
      </c>
      <c r="H3829" s="6" t="s">
        <v>3119</v>
      </c>
      <c r="I3829" s="6" t="s">
        <v>3139</v>
      </c>
      <c r="J3829" s="6" t="s">
        <v>5</v>
      </c>
      <c r="K3829" s="7">
        <v>13.83</v>
      </c>
      <c r="L3829" s="7">
        <f>IFERROR(VLOOKUP(SiscoTable[[#This Row],[Código]],Hoja2!A:B,2,0)*SiscoTable[[#This Row],[Provta(Uns)]],0)</f>
        <v>94.043999999999997</v>
      </c>
      <c r="M3829" s="7">
        <v>0</v>
      </c>
      <c r="N3829" s="7">
        <v>20</v>
      </c>
      <c r="O3829" s="7">
        <f>IFERROR(VLOOKUP(SiscoTable[[#This Row],[Código]],Hoja2!A:B,2,0)*SiscoTable[[#This Row],[Stock_actual]],0)</f>
        <v>136</v>
      </c>
      <c r="P3829" s="6" t="s">
        <v>558</v>
      </c>
      <c r="Q3829" s="7">
        <v>15</v>
      </c>
      <c r="R3829" s="7">
        <v>0</v>
      </c>
      <c r="S3829" s="7" t="s">
        <v>11925</v>
      </c>
      <c r="BI3829"/>
      <c r="BJ3829"/>
    </row>
    <row r="3830" spans="2:62" x14ac:dyDescent="0.4">
      <c r="B3830" s="1">
        <v>17812</v>
      </c>
      <c r="C3830" s="6" t="s">
        <v>8</v>
      </c>
      <c r="D3830" s="6" t="s">
        <v>8</v>
      </c>
      <c r="E3830" s="6" t="s">
        <v>3268</v>
      </c>
      <c r="F3830" s="6" t="s">
        <v>6803</v>
      </c>
      <c r="G3830" s="6" t="s">
        <v>7041</v>
      </c>
      <c r="H3830" s="6" t="s">
        <v>3119</v>
      </c>
      <c r="I3830" s="6" t="s">
        <v>7128</v>
      </c>
      <c r="J3830" s="6" t="s">
        <v>5</v>
      </c>
      <c r="K3830" s="7">
        <v>0</v>
      </c>
      <c r="L3830" s="7">
        <f>IFERROR(VLOOKUP(SiscoTable[[#This Row],[Código]],Hoja2!A:B,2,0)*SiscoTable[[#This Row],[Provta(Uns)]],0)</f>
        <v>0</v>
      </c>
      <c r="M3830" s="7">
        <v>0</v>
      </c>
      <c r="N3830" s="7">
        <v>0</v>
      </c>
      <c r="O3830" s="7">
        <f>IFERROR(VLOOKUP(SiscoTable[[#This Row],[Código]],Hoja2!A:B,2,0)*SiscoTable[[#This Row],[Stock_actual]],0)</f>
        <v>0</v>
      </c>
      <c r="P3830" s="6" t="s">
        <v>7</v>
      </c>
      <c r="Q3830" s="7">
        <v>0</v>
      </c>
      <c r="R3830" s="7">
        <v>0</v>
      </c>
      <c r="S3830" s="7" t="s">
        <v>11925</v>
      </c>
      <c r="BI3830"/>
      <c r="BJ3830"/>
    </row>
    <row r="3831" spans="2:62" x14ac:dyDescent="0.4">
      <c r="B3831" s="1">
        <v>17813</v>
      </c>
      <c r="C3831" s="6" t="s">
        <v>8</v>
      </c>
      <c r="D3831" s="6" t="s">
        <v>8</v>
      </c>
      <c r="E3831" s="6" t="s">
        <v>3268</v>
      </c>
      <c r="F3831" s="6" t="s">
        <v>6803</v>
      </c>
      <c r="G3831" s="6" t="s">
        <v>7041</v>
      </c>
      <c r="H3831" s="6" t="s">
        <v>3119</v>
      </c>
      <c r="I3831" s="6" t="s">
        <v>7126</v>
      </c>
      <c r="J3831" s="6" t="s">
        <v>5</v>
      </c>
      <c r="K3831" s="7">
        <v>0</v>
      </c>
      <c r="L3831" s="7">
        <f>IFERROR(VLOOKUP(SiscoTable[[#This Row],[Código]],Hoja2!A:B,2,0)*SiscoTable[[#This Row],[Provta(Uns)]],0)</f>
        <v>0</v>
      </c>
      <c r="M3831" s="7">
        <v>0</v>
      </c>
      <c r="N3831" s="7">
        <v>0</v>
      </c>
      <c r="O3831" s="7">
        <f>IFERROR(VLOOKUP(SiscoTable[[#This Row],[Código]],Hoja2!A:B,2,0)*SiscoTable[[#This Row],[Stock_actual]],0)</f>
        <v>0</v>
      </c>
      <c r="P3831" s="6" t="s">
        <v>7</v>
      </c>
      <c r="Q3831" s="7">
        <v>0</v>
      </c>
      <c r="R3831" s="7">
        <v>0</v>
      </c>
      <c r="S3831" s="7" t="s">
        <v>11925</v>
      </c>
      <c r="BI3831"/>
      <c r="BJ3831"/>
    </row>
    <row r="3832" spans="2:62" x14ac:dyDescent="0.4">
      <c r="B3832" s="1">
        <v>17814</v>
      </c>
      <c r="C3832" s="6" t="s">
        <v>8</v>
      </c>
      <c r="D3832" s="6" t="s">
        <v>8</v>
      </c>
      <c r="E3832" s="6" t="s">
        <v>3268</v>
      </c>
      <c r="F3832" s="6" t="s">
        <v>6803</v>
      </c>
      <c r="G3832" s="6" t="s">
        <v>7041</v>
      </c>
      <c r="H3832" s="6" t="s">
        <v>3119</v>
      </c>
      <c r="I3832" s="6" t="s">
        <v>7130</v>
      </c>
      <c r="J3832" s="6" t="s">
        <v>5</v>
      </c>
      <c r="K3832" s="7">
        <v>2.5</v>
      </c>
      <c r="L3832" s="7">
        <f>IFERROR(VLOOKUP(SiscoTable[[#This Row],[Código]],Hoja2!A:B,2,0)*SiscoTable[[#This Row],[Provta(Uns)]],0)</f>
        <v>31</v>
      </c>
      <c r="M3832" s="7">
        <v>0</v>
      </c>
      <c r="N3832" s="7">
        <v>0</v>
      </c>
      <c r="O3832" s="7">
        <f>IFERROR(VLOOKUP(SiscoTable[[#This Row],[Código]],Hoja2!A:B,2,0)*SiscoTable[[#This Row],[Stock_actual]],0)</f>
        <v>0</v>
      </c>
      <c r="P3832" s="6" t="s">
        <v>7</v>
      </c>
      <c r="Q3832" s="7">
        <v>3</v>
      </c>
      <c r="R3832" s="7">
        <v>4.8</v>
      </c>
      <c r="S3832" s="7" t="s">
        <v>11925</v>
      </c>
      <c r="BI3832"/>
      <c r="BJ3832"/>
    </row>
    <row r="3833" spans="2:62" x14ac:dyDescent="0.4">
      <c r="B3833" s="1">
        <v>17815</v>
      </c>
      <c r="C3833" s="6" t="s">
        <v>8</v>
      </c>
      <c r="D3833" s="6" t="s">
        <v>8</v>
      </c>
      <c r="E3833" s="6" t="s">
        <v>3268</v>
      </c>
      <c r="F3833" s="6" t="s">
        <v>6059</v>
      </c>
      <c r="G3833" s="6" t="s">
        <v>6489</v>
      </c>
      <c r="H3833" s="6" t="s">
        <v>6164</v>
      </c>
      <c r="I3833" s="6" t="s">
        <v>6615</v>
      </c>
      <c r="J3833" s="6" t="s">
        <v>5</v>
      </c>
      <c r="K3833" s="7">
        <v>0</v>
      </c>
      <c r="L3833" s="7">
        <f>IFERROR(VLOOKUP(SiscoTable[[#This Row],[Código]],Hoja2!A:B,2,0)*SiscoTable[[#This Row],[Provta(Uns)]],0)</f>
        <v>0</v>
      </c>
      <c r="M3833" s="7">
        <v>0</v>
      </c>
      <c r="N3833" s="7">
        <v>0</v>
      </c>
      <c r="O3833" s="7">
        <f>IFERROR(VLOOKUP(SiscoTable[[#This Row],[Código]],Hoja2!A:B,2,0)*SiscoTable[[#This Row],[Stock_actual]],0)</f>
        <v>0</v>
      </c>
      <c r="P3833" s="6" t="s">
        <v>7</v>
      </c>
      <c r="Q3833" s="7">
        <v>0</v>
      </c>
      <c r="R3833" s="7">
        <v>0</v>
      </c>
      <c r="S3833" s="7" t="s">
        <v>11925</v>
      </c>
      <c r="BI3833"/>
      <c r="BJ3833"/>
    </row>
    <row r="3834" spans="2:62" x14ac:dyDescent="0.4">
      <c r="B3834" s="1">
        <v>17816</v>
      </c>
      <c r="C3834" s="6" t="s">
        <v>25</v>
      </c>
      <c r="D3834" s="6" t="s">
        <v>30</v>
      </c>
      <c r="E3834" s="6" t="s">
        <v>3268</v>
      </c>
      <c r="F3834" s="6" t="s">
        <v>3269</v>
      </c>
      <c r="G3834" s="6" t="s">
        <v>5267</v>
      </c>
      <c r="H3834" s="6" t="s">
        <v>5269</v>
      </c>
      <c r="I3834" s="6" t="s">
        <v>5281</v>
      </c>
      <c r="J3834" s="6" t="s">
        <v>5</v>
      </c>
      <c r="K3834" s="7">
        <v>10.17</v>
      </c>
      <c r="L3834" s="7">
        <f>IFERROR(VLOOKUP(SiscoTable[[#This Row],[Código]],Hoja2!A:B,2,0)*SiscoTable[[#This Row],[Provta(Uns)]],0)</f>
        <v>268.488</v>
      </c>
      <c r="M3834" s="7">
        <v>156</v>
      </c>
      <c r="N3834" s="7">
        <v>0</v>
      </c>
      <c r="O3834" s="7">
        <f>IFERROR(VLOOKUP(SiscoTable[[#This Row],[Código]],Hoja2!A:B,2,0)*SiscoTable[[#This Row],[Stock_actual]],0)</f>
        <v>0</v>
      </c>
      <c r="P3834" s="6" t="s">
        <v>7</v>
      </c>
      <c r="Q3834" s="7">
        <v>11</v>
      </c>
      <c r="R3834" s="7">
        <v>0</v>
      </c>
      <c r="S3834" s="7" t="s">
        <v>11928</v>
      </c>
      <c r="BI3834"/>
      <c r="BJ3834"/>
    </row>
    <row r="3835" spans="2:62" x14ac:dyDescent="0.4">
      <c r="B3835" s="1">
        <v>17817</v>
      </c>
      <c r="C3835" s="6" t="s">
        <v>30</v>
      </c>
      <c r="D3835" s="6" t="s">
        <v>30</v>
      </c>
      <c r="E3835" s="6" t="s">
        <v>3268</v>
      </c>
      <c r="F3835" s="6" t="s">
        <v>7815</v>
      </c>
      <c r="G3835" s="6" t="s">
        <v>4156</v>
      </c>
      <c r="H3835" s="6" t="s">
        <v>3835</v>
      </c>
      <c r="I3835" s="6" t="s">
        <v>8030</v>
      </c>
      <c r="J3835" s="6" t="s">
        <v>5</v>
      </c>
      <c r="K3835" s="7">
        <v>7.33</v>
      </c>
      <c r="L3835" s="7">
        <f>IFERROR(VLOOKUP(SiscoTable[[#This Row],[Código]],Hoja2!A:B,2,0)*SiscoTable[[#This Row],[Provta(Uns)]],0)</f>
        <v>72.567000000000007</v>
      </c>
      <c r="M3835" s="7">
        <v>24</v>
      </c>
      <c r="N3835" s="7">
        <v>4</v>
      </c>
      <c r="O3835" s="7">
        <f>IFERROR(VLOOKUP(SiscoTable[[#This Row],[Código]],Hoja2!A:B,2,0)*SiscoTable[[#This Row],[Stock_actual]],0)</f>
        <v>39.6</v>
      </c>
      <c r="P3835" s="6" t="s">
        <v>810</v>
      </c>
      <c r="Q3835" s="7">
        <v>8</v>
      </c>
      <c r="R3835" s="7">
        <v>0</v>
      </c>
      <c r="S3835" s="7" t="s">
        <v>11928</v>
      </c>
      <c r="BI3835"/>
      <c r="BJ3835"/>
    </row>
    <row r="3836" spans="2:62" x14ac:dyDescent="0.4">
      <c r="B3836" s="1">
        <v>17818</v>
      </c>
      <c r="C3836" s="6" t="s">
        <v>30</v>
      </c>
      <c r="D3836" s="6" t="s">
        <v>30</v>
      </c>
      <c r="E3836" s="6" t="s">
        <v>3268</v>
      </c>
      <c r="F3836" s="6" t="s">
        <v>7815</v>
      </c>
      <c r="G3836" s="6" t="s">
        <v>4156</v>
      </c>
      <c r="H3836" s="6" t="s">
        <v>8027</v>
      </c>
      <c r="I3836" s="6" t="s">
        <v>8031</v>
      </c>
      <c r="J3836" s="6" t="s">
        <v>5</v>
      </c>
      <c r="K3836" s="7">
        <v>6.67</v>
      </c>
      <c r="L3836" s="7">
        <f>IFERROR(VLOOKUP(SiscoTable[[#This Row],[Código]],Hoja2!A:B,2,0)*SiscoTable[[#This Row],[Provta(Uns)]],0)</f>
        <v>110.72200000000001</v>
      </c>
      <c r="M3836" s="7">
        <v>0</v>
      </c>
      <c r="N3836" s="7">
        <v>67</v>
      </c>
      <c r="O3836" s="7">
        <f>IFERROR(VLOOKUP(SiscoTable[[#This Row],[Código]],Hoja2!A:B,2,0)*SiscoTable[[#This Row],[Stock_actual]],0)</f>
        <v>1112.2</v>
      </c>
      <c r="P3836" s="6" t="s">
        <v>8032</v>
      </c>
      <c r="Q3836" s="7">
        <v>7</v>
      </c>
      <c r="R3836" s="7">
        <v>0</v>
      </c>
      <c r="S3836" s="7" t="s">
        <v>11928</v>
      </c>
      <c r="BI3836"/>
      <c r="BJ3836"/>
    </row>
    <row r="3837" spans="2:62" x14ac:dyDescent="0.4">
      <c r="B3837" s="1">
        <v>17819</v>
      </c>
      <c r="C3837" s="6" t="s">
        <v>25</v>
      </c>
      <c r="D3837" s="6" t="s">
        <v>30</v>
      </c>
      <c r="E3837" s="6" t="s">
        <v>3268</v>
      </c>
      <c r="F3837" s="6" t="s">
        <v>7815</v>
      </c>
      <c r="G3837" s="6" t="s">
        <v>4156</v>
      </c>
      <c r="H3837" s="6" t="s">
        <v>3835</v>
      </c>
      <c r="I3837" s="6" t="s">
        <v>8022</v>
      </c>
      <c r="J3837" s="6" t="s">
        <v>5</v>
      </c>
      <c r="K3837" s="7">
        <v>20.329999999999998</v>
      </c>
      <c r="L3837" s="7">
        <f>IFERROR(VLOOKUP(SiscoTable[[#This Row],[Código]],Hoja2!A:B,2,0)*SiscoTable[[#This Row],[Provta(Uns)]],0)</f>
        <v>239.89400000000001</v>
      </c>
      <c r="M3837" s="7">
        <v>0</v>
      </c>
      <c r="N3837" s="7">
        <v>20</v>
      </c>
      <c r="O3837" s="7">
        <f>IFERROR(VLOOKUP(SiscoTable[[#This Row],[Código]],Hoja2!A:B,2,0)*SiscoTable[[#This Row],[Stock_actual]],0)</f>
        <v>236</v>
      </c>
      <c r="P3837" s="6" t="s">
        <v>110</v>
      </c>
      <c r="Q3837" s="7">
        <v>22</v>
      </c>
      <c r="R3837" s="7">
        <v>40.520000000000003</v>
      </c>
      <c r="S3837" s="7" t="s">
        <v>11928</v>
      </c>
      <c r="BI3837"/>
      <c r="BJ3837"/>
    </row>
    <row r="3838" spans="2:62" x14ac:dyDescent="0.4">
      <c r="B3838" s="1">
        <v>17821</v>
      </c>
      <c r="C3838" s="6" t="s">
        <v>8</v>
      </c>
      <c r="D3838" s="6" t="s">
        <v>8</v>
      </c>
      <c r="E3838" s="6" t="s">
        <v>3268</v>
      </c>
      <c r="F3838" s="6" t="s">
        <v>7815</v>
      </c>
      <c r="G3838" s="6" t="s">
        <v>7929</v>
      </c>
      <c r="H3838" s="6" t="s">
        <v>3782</v>
      </c>
      <c r="I3838" s="6" t="s">
        <v>7999</v>
      </c>
      <c r="J3838" s="6" t="s">
        <v>5</v>
      </c>
      <c r="K3838" s="7">
        <v>0</v>
      </c>
      <c r="L3838" s="7">
        <f>IFERROR(VLOOKUP(SiscoTable[[#This Row],[Código]],Hoja2!A:B,2,0)*SiscoTable[[#This Row],[Provta(Uns)]],0)</f>
        <v>0</v>
      </c>
      <c r="M3838" s="7">
        <v>0</v>
      </c>
      <c r="N3838" s="7">
        <v>0</v>
      </c>
      <c r="O3838" s="7">
        <f>IFERROR(VLOOKUP(SiscoTable[[#This Row],[Código]],Hoja2!A:B,2,0)*SiscoTable[[#This Row],[Stock_actual]],0)</f>
        <v>0</v>
      </c>
      <c r="P3838" s="6" t="s">
        <v>7</v>
      </c>
      <c r="Q3838" s="7">
        <v>0</v>
      </c>
      <c r="R3838" s="7">
        <v>0</v>
      </c>
      <c r="S3838" s="7" t="s">
        <v>11928</v>
      </c>
      <c r="BI3838"/>
      <c r="BJ3838"/>
    </row>
    <row r="3839" spans="2:62" x14ac:dyDescent="0.4">
      <c r="B3839" s="1">
        <v>17822</v>
      </c>
      <c r="C3839" s="6" t="s">
        <v>30</v>
      </c>
      <c r="D3839" s="6" t="s">
        <v>30</v>
      </c>
      <c r="E3839" s="6" t="s">
        <v>3268</v>
      </c>
      <c r="F3839" s="6" t="s">
        <v>3269</v>
      </c>
      <c r="G3839" s="6" t="s">
        <v>5267</v>
      </c>
      <c r="H3839" s="6" t="s">
        <v>3835</v>
      </c>
      <c r="I3839" s="6" t="s">
        <v>5308</v>
      </c>
      <c r="J3839" s="6" t="s">
        <v>5</v>
      </c>
      <c r="K3839" s="7">
        <v>19.829999999999998</v>
      </c>
      <c r="L3839" s="7">
        <f>IFERROR(VLOOKUP(SiscoTable[[#This Row],[Código]],Hoja2!A:B,2,0)*SiscoTable[[#This Row],[Provta(Uns)]],0)</f>
        <v>85.268999999999991</v>
      </c>
      <c r="M3839" s="7">
        <v>0</v>
      </c>
      <c r="N3839" s="7">
        <v>19</v>
      </c>
      <c r="O3839" s="7">
        <f>IFERROR(VLOOKUP(SiscoTable[[#This Row],[Código]],Hoja2!A:B,2,0)*SiscoTable[[#This Row],[Stock_actual]],0)</f>
        <v>81.7</v>
      </c>
      <c r="P3839" s="6" t="s">
        <v>252</v>
      </c>
      <c r="Q3839" s="7">
        <v>22</v>
      </c>
      <c r="R3839" s="7">
        <v>39.74</v>
      </c>
      <c r="S3839" s="7" t="s">
        <v>11928</v>
      </c>
      <c r="BI3839"/>
      <c r="BJ3839"/>
    </row>
    <row r="3840" spans="2:62" x14ac:dyDescent="0.4">
      <c r="B3840" s="1">
        <v>17823</v>
      </c>
      <c r="C3840" s="6" t="s">
        <v>30</v>
      </c>
      <c r="D3840" s="6" t="s">
        <v>30</v>
      </c>
      <c r="E3840" s="6" t="s">
        <v>3268</v>
      </c>
      <c r="F3840" s="6" t="s">
        <v>3269</v>
      </c>
      <c r="G3840" s="6" t="s">
        <v>4702</v>
      </c>
      <c r="H3840" s="6" t="s">
        <v>3835</v>
      </c>
      <c r="I3840" s="6" t="s">
        <v>4720</v>
      </c>
      <c r="J3840" s="6" t="s">
        <v>5</v>
      </c>
      <c r="K3840" s="7">
        <v>9.83</v>
      </c>
      <c r="L3840" s="7">
        <f>IFERROR(VLOOKUP(SiscoTable[[#This Row],[Código]],Hoja2!A:B,2,0)*SiscoTable[[#This Row],[Provta(Uns)]],0)</f>
        <v>57.997000000000007</v>
      </c>
      <c r="M3840" s="7">
        <v>0</v>
      </c>
      <c r="N3840" s="7">
        <v>37</v>
      </c>
      <c r="O3840" s="7">
        <f>IFERROR(VLOOKUP(SiscoTable[[#This Row],[Código]],Hoja2!A:B,2,0)*SiscoTable[[#This Row],[Stock_actual]],0)</f>
        <v>218.3</v>
      </c>
      <c r="P3840" s="6" t="s">
        <v>415</v>
      </c>
      <c r="Q3840" s="7">
        <v>11</v>
      </c>
      <c r="R3840" s="7">
        <v>0</v>
      </c>
      <c r="S3840" s="7" t="s">
        <v>11928</v>
      </c>
      <c r="BI3840"/>
      <c r="BJ3840"/>
    </row>
    <row r="3841" spans="2:62" x14ac:dyDescent="0.4">
      <c r="B3841" s="1">
        <v>17824</v>
      </c>
      <c r="C3841" s="6" t="s">
        <v>8</v>
      </c>
      <c r="D3841" s="6" t="s">
        <v>8</v>
      </c>
      <c r="E3841" s="6" t="s">
        <v>3268</v>
      </c>
      <c r="F3841" s="6" t="s">
        <v>3269</v>
      </c>
      <c r="G3841" s="6" t="s">
        <v>4702</v>
      </c>
      <c r="H3841" s="6" t="s">
        <v>3835</v>
      </c>
      <c r="I3841" s="6" t="s">
        <v>4748</v>
      </c>
      <c r="J3841" s="6" t="s">
        <v>5</v>
      </c>
      <c r="K3841" s="7">
        <v>6.83</v>
      </c>
      <c r="L3841" s="7">
        <f>IFERROR(VLOOKUP(SiscoTable[[#This Row],[Código]],Hoja2!A:B,2,0)*SiscoTable[[#This Row],[Provta(Uns)]],0)</f>
        <v>40.297000000000004</v>
      </c>
      <c r="M3841" s="7">
        <v>0</v>
      </c>
      <c r="N3841" s="7">
        <v>19</v>
      </c>
      <c r="O3841" s="7">
        <f>IFERROR(VLOOKUP(SiscoTable[[#This Row],[Código]],Hoja2!A:B,2,0)*SiscoTable[[#This Row],[Stock_actual]],0)</f>
        <v>112.10000000000001</v>
      </c>
      <c r="P3841" s="6" t="s">
        <v>997</v>
      </c>
      <c r="Q3841" s="7">
        <v>8</v>
      </c>
      <c r="R3841" s="7">
        <v>0</v>
      </c>
      <c r="S3841" s="7" t="s">
        <v>11928</v>
      </c>
      <c r="BI3841"/>
      <c r="BJ3841"/>
    </row>
    <row r="3842" spans="2:62" x14ac:dyDescent="0.4">
      <c r="B3842" s="1">
        <v>17825</v>
      </c>
      <c r="C3842" s="6" t="s">
        <v>30</v>
      </c>
      <c r="D3842" s="6" t="s">
        <v>30</v>
      </c>
      <c r="E3842" s="6" t="s">
        <v>3268</v>
      </c>
      <c r="F3842" s="6" t="s">
        <v>3269</v>
      </c>
      <c r="G3842" s="6" t="s">
        <v>4702</v>
      </c>
      <c r="H3842" s="6" t="s">
        <v>3835</v>
      </c>
      <c r="I3842" s="6" t="s">
        <v>4721</v>
      </c>
      <c r="J3842" s="6" t="s">
        <v>5</v>
      </c>
      <c r="K3842" s="7">
        <v>20.67</v>
      </c>
      <c r="L3842" s="7">
        <f>IFERROR(VLOOKUP(SiscoTable[[#This Row],[Código]],Hoja2!A:B,2,0)*SiscoTable[[#This Row],[Provta(Uns)]],0)</f>
        <v>121.95300000000002</v>
      </c>
      <c r="M3842" s="7">
        <v>0</v>
      </c>
      <c r="N3842" s="7">
        <v>32</v>
      </c>
      <c r="O3842" s="7">
        <f>IFERROR(VLOOKUP(SiscoTable[[#This Row],[Código]],Hoja2!A:B,2,0)*SiscoTable[[#This Row],[Stock_actual]],0)</f>
        <v>188.8</v>
      </c>
      <c r="P3842" s="6" t="s">
        <v>819</v>
      </c>
      <c r="Q3842" s="7">
        <v>23</v>
      </c>
      <c r="R3842" s="7">
        <v>0</v>
      </c>
      <c r="S3842" s="7" t="s">
        <v>11928</v>
      </c>
      <c r="BI3842"/>
      <c r="BJ3842"/>
    </row>
    <row r="3843" spans="2:62" x14ac:dyDescent="0.4">
      <c r="B3843" s="1">
        <v>17826</v>
      </c>
      <c r="C3843" s="6" t="s">
        <v>30</v>
      </c>
      <c r="D3843" s="6" t="s">
        <v>30</v>
      </c>
      <c r="E3843" s="6" t="s">
        <v>3268</v>
      </c>
      <c r="F3843" s="6" t="s">
        <v>3269</v>
      </c>
      <c r="G3843" s="6" t="s">
        <v>4702</v>
      </c>
      <c r="H3843" s="6" t="s">
        <v>3835</v>
      </c>
      <c r="I3843" s="6" t="s">
        <v>4722</v>
      </c>
      <c r="J3843" s="6" t="s">
        <v>5</v>
      </c>
      <c r="K3843" s="7">
        <v>21.17</v>
      </c>
      <c r="L3843" s="7">
        <f>IFERROR(VLOOKUP(SiscoTable[[#This Row],[Código]],Hoja2!A:B,2,0)*SiscoTable[[#This Row],[Provta(Uns)]],0)</f>
        <v>124.90300000000002</v>
      </c>
      <c r="M3843" s="7">
        <v>0</v>
      </c>
      <c r="N3843" s="7">
        <v>48</v>
      </c>
      <c r="O3843" s="7">
        <f>IFERROR(VLOOKUP(SiscoTable[[#This Row],[Código]],Hoja2!A:B,2,0)*SiscoTable[[#This Row],[Stock_actual]],0)</f>
        <v>283.20000000000005</v>
      </c>
      <c r="P3843" s="6" t="s">
        <v>254</v>
      </c>
      <c r="Q3843" s="7">
        <v>23</v>
      </c>
      <c r="R3843" s="7">
        <v>0</v>
      </c>
      <c r="S3843" s="7" t="s">
        <v>11928</v>
      </c>
      <c r="BI3843"/>
      <c r="BJ3843"/>
    </row>
    <row r="3844" spans="2:62" x14ac:dyDescent="0.4">
      <c r="B3844" s="1">
        <v>17827</v>
      </c>
      <c r="C3844" s="6" t="s">
        <v>25</v>
      </c>
      <c r="D3844" s="6" t="s">
        <v>25</v>
      </c>
      <c r="E3844" s="6" t="s">
        <v>3268</v>
      </c>
      <c r="F3844" s="6" t="s">
        <v>3269</v>
      </c>
      <c r="G3844" s="6" t="s">
        <v>4377</v>
      </c>
      <c r="H3844" s="6" t="s">
        <v>4379</v>
      </c>
      <c r="I3844" s="6" t="s">
        <v>4378</v>
      </c>
      <c r="J3844" s="6" t="s">
        <v>5</v>
      </c>
      <c r="K3844" s="7">
        <v>675.33</v>
      </c>
      <c r="L3844" s="7">
        <f>IFERROR(VLOOKUP(SiscoTable[[#This Row],[Código]],Hoja2!A:B,2,0)*SiscoTable[[#This Row],[Provta(Uns)]],0)</f>
        <v>9116.9549999999999</v>
      </c>
      <c r="M3844" s="7">
        <v>130</v>
      </c>
      <c r="N3844" s="7">
        <v>168</v>
      </c>
      <c r="O3844" s="7">
        <f>IFERROR(VLOOKUP(SiscoTable[[#This Row],[Código]],Hoja2!A:B,2,0)*SiscoTable[[#This Row],[Stock_actual]],0)</f>
        <v>2268</v>
      </c>
      <c r="P3844" s="6" t="s">
        <v>29</v>
      </c>
      <c r="Q3844" s="7">
        <v>743</v>
      </c>
      <c r="R3844" s="7">
        <v>1210.17</v>
      </c>
      <c r="S3844" s="7" t="s">
        <v>11926</v>
      </c>
      <c r="BI3844"/>
      <c r="BJ3844"/>
    </row>
    <row r="3845" spans="2:62" x14ac:dyDescent="0.4">
      <c r="B3845" s="1">
        <v>17828</v>
      </c>
      <c r="C3845" s="6" t="s">
        <v>8</v>
      </c>
      <c r="D3845" s="6" t="s">
        <v>8</v>
      </c>
      <c r="E3845" s="6" t="s">
        <v>8482</v>
      </c>
      <c r="F3845" s="6" t="s">
        <v>11853</v>
      </c>
      <c r="G3845" s="6" t="s">
        <v>11861</v>
      </c>
      <c r="H3845" s="6" t="s">
        <v>11900</v>
      </c>
      <c r="I3845" s="6" t="s">
        <v>11899</v>
      </c>
      <c r="J3845" s="6" t="s">
        <v>5</v>
      </c>
      <c r="K3845" s="7">
        <v>0.17</v>
      </c>
      <c r="L3845" s="7">
        <f>IFERROR(VLOOKUP(SiscoTable[[#This Row],[Código]],Hoja2!A:B,2,0)*SiscoTable[[#This Row],[Provta(Uns)]],0)</f>
        <v>2.3800000000000003</v>
      </c>
      <c r="M3845" s="7">
        <v>0</v>
      </c>
      <c r="N3845" s="7">
        <v>0</v>
      </c>
      <c r="O3845" s="7">
        <f>IFERROR(VLOOKUP(SiscoTable[[#This Row],[Código]],Hoja2!A:B,2,0)*SiscoTable[[#This Row],[Stock_actual]],0)</f>
        <v>0</v>
      </c>
      <c r="P3845" s="6" t="s">
        <v>7</v>
      </c>
      <c r="Q3845" s="7">
        <v>0</v>
      </c>
      <c r="R3845" s="7">
        <v>0</v>
      </c>
      <c r="S3845" s="7" t="s">
        <v>11926</v>
      </c>
      <c r="BI3845"/>
      <c r="BJ3845"/>
    </row>
    <row r="3846" spans="2:62" x14ac:dyDescent="0.4">
      <c r="B3846" s="1">
        <v>17829</v>
      </c>
      <c r="C3846" s="6" t="s">
        <v>8</v>
      </c>
      <c r="D3846" s="6" t="s">
        <v>8</v>
      </c>
      <c r="E3846" s="6" t="s">
        <v>8482</v>
      </c>
      <c r="F3846" s="6" t="s">
        <v>1736</v>
      </c>
      <c r="G3846" s="6" t="s">
        <v>10563</v>
      </c>
      <c r="H3846" s="6" t="s">
        <v>10575</v>
      </c>
      <c r="I3846" s="6" t="s">
        <v>10591</v>
      </c>
      <c r="J3846" s="6" t="s">
        <v>5</v>
      </c>
      <c r="K3846" s="7">
        <v>6</v>
      </c>
      <c r="L3846" s="7">
        <f>IFERROR(VLOOKUP(SiscoTable[[#This Row],[Código]],Hoja2!A:B,2,0)*SiscoTable[[#This Row],[Provta(Uns)]],0)</f>
        <v>40.799999999999997</v>
      </c>
      <c r="M3846" s="7">
        <v>0</v>
      </c>
      <c r="N3846" s="7">
        <v>14</v>
      </c>
      <c r="O3846" s="7">
        <f>IFERROR(VLOOKUP(SiscoTable[[#This Row],[Código]],Hoja2!A:B,2,0)*SiscoTable[[#This Row],[Stock_actual]],0)</f>
        <v>95.2</v>
      </c>
      <c r="P3846" s="6" t="s">
        <v>1159</v>
      </c>
      <c r="Q3846" s="7">
        <v>7</v>
      </c>
      <c r="R3846" s="7">
        <v>0</v>
      </c>
      <c r="S3846" s="7" t="s">
        <v>11926</v>
      </c>
      <c r="BI3846"/>
      <c r="BJ3846"/>
    </row>
    <row r="3847" spans="2:62" x14ac:dyDescent="0.4">
      <c r="B3847" s="1">
        <v>17830</v>
      </c>
      <c r="C3847" s="6" t="s">
        <v>30</v>
      </c>
      <c r="D3847" s="6" t="s">
        <v>8</v>
      </c>
      <c r="E3847" s="6" t="s">
        <v>8482</v>
      </c>
      <c r="F3847" s="6" t="s">
        <v>10720</v>
      </c>
      <c r="G3847" s="6" t="s">
        <v>10981</v>
      </c>
      <c r="H3847" s="6" t="s">
        <v>10996</v>
      </c>
      <c r="I3847" s="6" t="s">
        <v>11001</v>
      </c>
      <c r="J3847" s="6" t="s">
        <v>5</v>
      </c>
      <c r="K3847" s="7">
        <v>3.83</v>
      </c>
      <c r="L3847" s="7">
        <f>IFERROR(VLOOKUP(SiscoTable[[#This Row],[Código]],Hoja2!A:B,2,0)*SiscoTable[[#This Row],[Provta(Uns)]],0)</f>
        <v>32.555</v>
      </c>
      <c r="M3847" s="7">
        <v>0</v>
      </c>
      <c r="N3847" s="7">
        <v>8</v>
      </c>
      <c r="O3847" s="7">
        <f>IFERROR(VLOOKUP(SiscoTable[[#This Row],[Código]],Hoja2!A:B,2,0)*SiscoTable[[#This Row],[Stock_actual]],0)</f>
        <v>68</v>
      </c>
      <c r="P3847" s="6" t="s">
        <v>610</v>
      </c>
      <c r="Q3847" s="7">
        <v>4</v>
      </c>
      <c r="R3847" s="7">
        <v>0</v>
      </c>
      <c r="S3847" s="7" t="s">
        <v>11926</v>
      </c>
      <c r="BI3847"/>
      <c r="BJ3847"/>
    </row>
    <row r="3848" spans="2:62" x14ac:dyDescent="0.4">
      <c r="B3848" s="1">
        <v>17831</v>
      </c>
      <c r="C3848" s="6" t="s">
        <v>8</v>
      </c>
      <c r="D3848" s="6" t="s">
        <v>8</v>
      </c>
      <c r="E3848" s="6" t="s">
        <v>8482</v>
      </c>
      <c r="F3848" s="6" t="s">
        <v>10720</v>
      </c>
      <c r="G3848" s="6" t="s">
        <v>10981</v>
      </c>
      <c r="H3848" s="6" t="s">
        <v>10996</v>
      </c>
      <c r="I3848" s="6" t="s">
        <v>11041</v>
      </c>
      <c r="J3848" s="6" t="s">
        <v>5</v>
      </c>
      <c r="K3848" s="7">
        <v>1</v>
      </c>
      <c r="L3848" s="7">
        <f>IFERROR(VLOOKUP(SiscoTable[[#This Row],[Código]],Hoja2!A:B,2,0)*SiscoTable[[#This Row],[Provta(Uns)]],0)</f>
        <v>7.6</v>
      </c>
      <c r="M3848" s="7">
        <v>0</v>
      </c>
      <c r="N3848" s="7">
        <v>2</v>
      </c>
      <c r="O3848" s="7">
        <f>IFERROR(VLOOKUP(SiscoTable[[#This Row],[Código]],Hoja2!A:B,2,0)*SiscoTable[[#This Row],[Stock_actual]],0)</f>
        <v>15.2</v>
      </c>
      <c r="P3848" s="6" t="s">
        <v>242</v>
      </c>
      <c r="Q3848" s="7">
        <v>1</v>
      </c>
      <c r="R3848" s="7">
        <v>0</v>
      </c>
      <c r="S3848" s="7" t="s">
        <v>11926</v>
      </c>
      <c r="BI3848"/>
      <c r="BJ3848"/>
    </row>
    <row r="3849" spans="2:62" x14ac:dyDescent="0.4">
      <c r="B3849" s="1">
        <v>17832</v>
      </c>
      <c r="C3849" s="6" t="s">
        <v>8</v>
      </c>
      <c r="D3849" s="6" t="s">
        <v>30</v>
      </c>
      <c r="E3849" s="6" t="s">
        <v>8482</v>
      </c>
      <c r="F3849" s="6" t="s">
        <v>10720</v>
      </c>
      <c r="G3849" s="6" t="s">
        <v>10981</v>
      </c>
      <c r="H3849" s="6" t="s">
        <v>10996</v>
      </c>
      <c r="I3849" s="6" t="s">
        <v>11042</v>
      </c>
      <c r="J3849" s="6" t="s">
        <v>5</v>
      </c>
      <c r="K3849" s="7">
        <v>7.17</v>
      </c>
      <c r="L3849" s="7">
        <f>IFERROR(VLOOKUP(SiscoTable[[#This Row],[Código]],Hoja2!A:B,2,0)*SiscoTable[[#This Row],[Provta(Uns)]],0)</f>
        <v>20.075999999999997</v>
      </c>
      <c r="M3849" s="7">
        <v>0</v>
      </c>
      <c r="N3849" s="7">
        <v>40</v>
      </c>
      <c r="O3849" s="7">
        <f>IFERROR(VLOOKUP(SiscoTable[[#This Row],[Código]],Hoja2!A:B,2,0)*SiscoTable[[#This Row],[Stock_actual]],0)</f>
        <v>112</v>
      </c>
      <c r="P3849" s="6" t="s">
        <v>4830</v>
      </c>
      <c r="Q3849" s="7">
        <v>8</v>
      </c>
      <c r="R3849" s="7">
        <v>0</v>
      </c>
      <c r="S3849" s="7" t="s">
        <v>11926</v>
      </c>
      <c r="BI3849"/>
      <c r="BJ3849"/>
    </row>
    <row r="3850" spans="2:62" x14ac:dyDescent="0.4">
      <c r="B3850" s="1">
        <v>17833</v>
      </c>
      <c r="C3850" s="6" t="s">
        <v>8</v>
      </c>
      <c r="D3850" s="6" t="s">
        <v>30</v>
      </c>
      <c r="E3850" s="6" t="s">
        <v>8482</v>
      </c>
      <c r="F3850" s="6" t="s">
        <v>10720</v>
      </c>
      <c r="G3850" s="6" t="s">
        <v>10981</v>
      </c>
      <c r="H3850" s="6" t="s">
        <v>10996</v>
      </c>
      <c r="I3850" s="6" t="s">
        <v>11043</v>
      </c>
      <c r="J3850" s="6" t="s">
        <v>5</v>
      </c>
      <c r="K3850" s="7">
        <v>0.67</v>
      </c>
      <c r="L3850" s="7">
        <f>IFERROR(VLOOKUP(SiscoTable[[#This Row],[Código]],Hoja2!A:B,2,0)*SiscoTable[[#This Row],[Provta(Uns)]],0)</f>
        <v>1.9430000000000001</v>
      </c>
      <c r="M3850" s="7">
        <v>0</v>
      </c>
      <c r="N3850" s="7">
        <v>41</v>
      </c>
      <c r="O3850" s="7">
        <f>IFERROR(VLOOKUP(SiscoTable[[#This Row],[Código]],Hoja2!A:B,2,0)*SiscoTable[[#This Row],[Stock_actual]],0)</f>
        <v>118.89999999999999</v>
      </c>
      <c r="P3850" s="6" t="s">
        <v>11044</v>
      </c>
      <c r="Q3850" s="7">
        <v>1</v>
      </c>
      <c r="R3850" s="7">
        <v>0</v>
      </c>
      <c r="S3850" s="7" t="s">
        <v>11926</v>
      </c>
      <c r="BI3850"/>
      <c r="BJ3850"/>
    </row>
    <row r="3851" spans="2:62" x14ac:dyDescent="0.4">
      <c r="B3851" s="1">
        <v>17834</v>
      </c>
      <c r="C3851" s="6" t="s">
        <v>30</v>
      </c>
      <c r="D3851" s="6" t="s">
        <v>25</v>
      </c>
      <c r="E3851" s="6" t="s">
        <v>8482</v>
      </c>
      <c r="F3851" s="6" t="s">
        <v>10720</v>
      </c>
      <c r="G3851" s="6" t="s">
        <v>10981</v>
      </c>
      <c r="H3851" s="6" t="s">
        <v>10996</v>
      </c>
      <c r="I3851" s="6" t="s">
        <v>11002</v>
      </c>
      <c r="J3851" s="6" t="s">
        <v>5</v>
      </c>
      <c r="K3851" s="7">
        <v>42.5</v>
      </c>
      <c r="L3851" s="7">
        <f>IFERROR(VLOOKUP(SiscoTable[[#This Row],[Código]],Hoja2!A:B,2,0)*SiscoTable[[#This Row],[Provta(Uns)]],0)</f>
        <v>123.25</v>
      </c>
      <c r="M3851" s="7">
        <v>0</v>
      </c>
      <c r="N3851" s="7">
        <v>56</v>
      </c>
      <c r="O3851" s="7">
        <f>IFERROR(VLOOKUP(SiscoTable[[#This Row],[Código]],Hoja2!A:B,2,0)*SiscoTable[[#This Row],[Stock_actual]],0)</f>
        <v>162.4</v>
      </c>
      <c r="P3851" s="6" t="s">
        <v>300</v>
      </c>
      <c r="Q3851" s="7">
        <v>47</v>
      </c>
      <c r="R3851" s="7">
        <v>0</v>
      </c>
      <c r="S3851" s="7" t="s">
        <v>11926</v>
      </c>
      <c r="BI3851"/>
      <c r="BJ3851"/>
    </row>
    <row r="3852" spans="2:62" x14ac:dyDescent="0.4">
      <c r="B3852" s="1">
        <v>17835</v>
      </c>
      <c r="C3852" s="6" t="s">
        <v>25</v>
      </c>
      <c r="D3852" s="6" t="s">
        <v>30</v>
      </c>
      <c r="E3852" s="6" t="s">
        <v>8482</v>
      </c>
      <c r="F3852" s="6" t="s">
        <v>1736</v>
      </c>
      <c r="G3852" s="6" t="s">
        <v>10616</v>
      </c>
      <c r="H3852" s="6" t="s">
        <v>10618</v>
      </c>
      <c r="I3852" s="6" t="s">
        <v>10640</v>
      </c>
      <c r="J3852" s="6" t="s">
        <v>5</v>
      </c>
      <c r="K3852" s="7">
        <v>14.33</v>
      </c>
      <c r="L3852" s="7">
        <f>IFERROR(VLOOKUP(SiscoTable[[#This Row],[Código]],Hoja2!A:B,2,0)*SiscoTable[[#This Row],[Provta(Uns)]],0)</f>
        <v>494.38499999999999</v>
      </c>
      <c r="M3852" s="7">
        <v>0</v>
      </c>
      <c r="N3852" s="7">
        <v>34</v>
      </c>
      <c r="O3852" s="7">
        <f>IFERROR(VLOOKUP(SiscoTable[[#This Row],[Código]],Hoja2!A:B,2,0)*SiscoTable[[#This Row],[Stock_actual]],0)</f>
        <v>1173</v>
      </c>
      <c r="P3852" s="6" t="s">
        <v>1751</v>
      </c>
      <c r="Q3852" s="7">
        <v>16</v>
      </c>
      <c r="R3852" s="7">
        <v>0</v>
      </c>
      <c r="S3852" s="7" t="s">
        <v>11926</v>
      </c>
      <c r="BI3852"/>
      <c r="BJ3852"/>
    </row>
    <row r="3853" spans="2:62" x14ac:dyDescent="0.4">
      <c r="B3853" s="1">
        <v>17836</v>
      </c>
      <c r="C3853" s="6" t="s">
        <v>25</v>
      </c>
      <c r="D3853" s="6" t="s">
        <v>25</v>
      </c>
      <c r="E3853" s="6" t="s">
        <v>3268</v>
      </c>
      <c r="F3853" s="6" t="s">
        <v>3269</v>
      </c>
      <c r="G3853" s="6" t="s">
        <v>3706</v>
      </c>
      <c r="H3853" s="6" t="s">
        <v>3710</v>
      </c>
      <c r="I3853" s="6" t="s">
        <v>3709</v>
      </c>
      <c r="J3853" s="6" t="s">
        <v>5</v>
      </c>
      <c r="K3853" s="7">
        <v>214.17</v>
      </c>
      <c r="L3853" s="7">
        <f>IFERROR(VLOOKUP(SiscoTable[[#This Row],[Código]],Hoja2!A:B,2,0)*SiscoTable[[#This Row],[Provta(Uns)]],0)</f>
        <v>257.00399999999996</v>
      </c>
      <c r="M3853" s="7">
        <v>0</v>
      </c>
      <c r="N3853" s="7">
        <v>408</v>
      </c>
      <c r="O3853" s="7">
        <f>IFERROR(VLOOKUP(SiscoTable[[#This Row],[Código]],Hoja2!A:B,2,0)*SiscoTable[[#This Row],[Stock_actual]],0)</f>
        <v>489.59999999999997</v>
      </c>
      <c r="P3853" s="6" t="s">
        <v>1267</v>
      </c>
      <c r="Q3853" s="7">
        <v>236</v>
      </c>
      <c r="R3853" s="7">
        <v>0</v>
      </c>
      <c r="S3853" s="7" t="s">
        <v>11928</v>
      </c>
      <c r="BI3853"/>
      <c r="BJ3853"/>
    </row>
    <row r="3854" spans="2:62" x14ac:dyDescent="0.4">
      <c r="B3854" s="1">
        <v>17838</v>
      </c>
      <c r="C3854" s="6" t="s">
        <v>25</v>
      </c>
      <c r="D3854" s="6" t="s">
        <v>8</v>
      </c>
      <c r="E3854" s="6" t="s">
        <v>3268</v>
      </c>
      <c r="F3854" s="6" t="s">
        <v>6059</v>
      </c>
      <c r="G3854" s="6" t="s">
        <v>6747</v>
      </c>
      <c r="H3854" s="6" t="s">
        <v>6751</v>
      </c>
      <c r="I3854" s="6" t="s">
        <v>6762</v>
      </c>
      <c r="J3854" s="6" t="s">
        <v>5</v>
      </c>
      <c r="K3854" s="7">
        <v>0.17</v>
      </c>
      <c r="L3854" s="7">
        <f>IFERROR(VLOOKUP(SiscoTable[[#This Row],[Código]],Hoja2!A:B,2,0)*SiscoTable[[#This Row],[Provta(Uns)]],0)</f>
        <v>21.930000000000003</v>
      </c>
      <c r="M3854" s="7">
        <v>0</v>
      </c>
      <c r="N3854" s="7">
        <v>0</v>
      </c>
      <c r="O3854" s="7">
        <f>IFERROR(VLOOKUP(SiscoTable[[#This Row],[Código]],Hoja2!A:B,2,0)*SiscoTable[[#This Row],[Stock_actual]],0)</f>
        <v>0</v>
      </c>
      <c r="P3854" s="6" t="s">
        <v>7</v>
      </c>
      <c r="Q3854" s="7">
        <v>0</v>
      </c>
      <c r="R3854" s="7">
        <v>0</v>
      </c>
      <c r="S3854" s="7" t="s">
        <v>11925</v>
      </c>
      <c r="BI3854"/>
      <c r="BJ3854"/>
    </row>
    <row r="3855" spans="2:62" x14ac:dyDescent="0.4">
      <c r="B3855" s="1">
        <v>17839</v>
      </c>
      <c r="C3855" s="6" t="s">
        <v>30</v>
      </c>
      <c r="D3855" s="6" t="s">
        <v>8</v>
      </c>
      <c r="E3855" s="6" t="s">
        <v>3268</v>
      </c>
      <c r="F3855" s="6" t="s">
        <v>6059</v>
      </c>
      <c r="G3855" s="6" t="s">
        <v>6489</v>
      </c>
      <c r="H3855" s="6" t="s">
        <v>6536</v>
      </c>
      <c r="I3855" s="6" t="s">
        <v>6543</v>
      </c>
      <c r="J3855" s="6" t="s">
        <v>5</v>
      </c>
      <c r="K3855" s="7">
        <v>1.33</v>
      </c>
      <c r="L3855" s="7">
        <f>IFERROR(VLOOKUP(SiscoTable[[#This Row],[Código]],Hoja2!A:B,2,0)*SiscoTable[[#This Row],[Provta(Uns)]],0)</f>
        <v>33.914999999999999</v>
      </c>
      <c r="M3855" s="7">
        <v>0</v>
      </c>
      <c r="N3855" s="7">
        <v>14</v>
      </c>
      <c r="O3855" s="7">
        <f>IFERROR(VLOOKUP(SiscoTable[[#This Row],[Código]],Hoja2!A:B,2,0)*SiscoTable[[#This Row],[Stock_actual]],0)</f>
        <v>357</v>
      </c>
      <c r="P3855" s="6" t="s">
        <v>6544</v>
      </c>
      <c r="Q3855" s="7">
        <v>1</v>
      </c>
      <c r="R3855" s="7">
        <v>0</v>
      </c>
      <c r="S3855" s="7" t="s">
        <v>11925</v>
      </c>
      <c r="BI3855"/>
      <c r="BJ3855"/>
    </row>
    <row r="3856" spans="2:62" x14ac:dyDescent="0.4">
      <c r="B3856" s="1">
        <v>17840</v>
      </c>
      <c r="C3856" s="6" t="s">
        <v>8</v>
      </c>
      <c r="D3856" s="6" t="s">
        <v>8</v>
      </c>
      <c r="E3856" s="6" t="s">
        <v>8482</v>
      </c>
      <c r="F3856" s="6" t="s">
        <v>9030</v>
      </c>
      <c r="G3856" s="6" t="s">
        <v>9678</v>
      </c>
      <c r="H3856" s="6" t="s">
        <v>9698</v>
      </c>
      <c r="I3856" s="6" t="s">
        <v>9832</v>
      </c>
      <c r="J3856" s="6" t="s">
        <v>5</v>
      </c>
      <c r="K3856" s="7">
        <v>0</v>
      </c>
      <c r="L3856" s="7">
        <f>IFERROR(VLOOKUP(SiscoTable[[#This Row],[Código]],Hoja2!A:B,2,0)*SiscoTable[[#This Row],[Provta(Uns)]],0)</f>
        <v>0</v>
      </c>
      <c r="M3856" s="7">
        <v>24</v>
      </c>
      <c r="N3856" s="7">
        <v>0</v>
      </c>
      <c r="O3856" s="7">
        <f>IFERROR(VLOOKUP(SiscoTable[[#This Row],[Código]],Hoja2!A:B,2,0)*SiscoTable[[#This Row],[Stock_actual]],0)</f>
        <v>0</v>
      </c>
      <c r="P3856" s="6" t="s">
        <v>7</v>
      </c>
      <c r="Q3856" s="7">
        <v>0</v>
      </c>
      <c r="R3856" s="7">
        <v>0</v>
      </c>
      <c r="S3856" s="7" t="s">
        <v>11926</v>
      </c>
      <c r="BI3856"/>
      <c r="BJ3856"/>
    </row>
    <row r="3857" spans="2:62" x14ac:dyDescent="0.4">
      <c r="B3857" s="1">
        <v>17841</v>
      </c>
      <c r="C3857" s="6" t="s">
        <v>8</v>
      </c>
      <c r="D3857" s="6" t="s">
        <v>8</v>
      </c>
      <c r="E3857" s="6" t="s">
        <v>3268</v>
      </c>
      <c r="F3857" s="6" t="s">
        <v>3269</v>
      </c>
      <c r="G3857" s="6" t="s">
        <v>4590</v>
      </c>
      <c r="H3857" s="6" t="s">
        <v>3552</v>
      </c>
      <c r="I3857" s="6" t="s">
        <v>4691</v>
      </c>
      <c r="J3857" s="6" t="s">
        <v>5</v>
      </c>
      <c r="K3857" s="7">
        <v>0</v>
      </c>
      <c r="L3857" s="7">
        <f>IFERROR(VLOOKUP(SiscoTable[[#This Row],[Código]],Hoja2!A:B,2,0)*SiscoTable[[#This Row],[Provta(Uns)]],0)</f>
        <v>0</v>
      </c>
      <c r="M3857" s="7">
        <v>0</v>
      </c>
      <c r="N3857" s="7">
        <v>0</v>
      </c>
      <c r="O3857" s="7">
        <f>IFERROR(VLOOKUP(SiscoTable[[#This Row],[Código]],Hoja2!A:B,2,0)*SiscoTable[[#This Row],[Stock_actual]],0)</f>
        <v>0</v>
      </c>
      <c r="P3857" s="6" t="s">
        <v>7</v>
      </c>
      <c r="Q3857" s="7">
        <v>0</v>
      </c>
      <c r="R3857" s="7">
        <v>0</v>
      </c>
      <c r="S3857" s="7" t="s">
        <v>11928</v>
      </c>
      <c r="BI3857"/>
      <c r="BJ3857"/>
    </row>
    <row r="3858" spans="2:62" x14ac:dyDescent="0.4">
      <c r="B3858" s="1">
        <v>17842</v>
      </c>
      <c r="C3858" s="6" t="s">
        <v>8</v>
      </c>
      <c r="D3858" s="6" t="s">
        <v>8</v>
      </c>
      <c r="E3858" s="6" t="s">
        <v>3268</v>
      </c>
      <c r="F3858" s="6" t="s">
        <v>3269</v>
      </c>
      <c r="G3858" s="6" t="s">
        <v>4590</v>
      </c>
      <c r="H3858" s="6" t="s">
        <v>3552</v>
      </c>
      <c r="I3858" s="6" t="s">
        <v>4692</v>
      </c>
      <c r="J3858" s="6" t="s">
        <v>5</v>
      </c>
      <c r="K3858" s="7">
        <v>0</v>
      </c>
      <c r="L3858" s="7">
        <f>IFERROR(VLOOKUP(SiscoTable[[#This Row],[Código]],Hoja2!A:B,2,0)*SiscoTable[[#This Row],[Provta(Uns)]],0)</f>
        <v>0</v>
      </c>
      <c r="M3858" s="7">
        <v>0</v>
      </c>
      <c r="N3858" s="7">
        <v>0</v>
      </c>
      <c r="O3858" s="7">
        <f>IFERROR(VLOOKUP(SiscoTable[[#This Row],[Código]],Hoja2!A:B,2,0)*SiscoTable[[#This Row],[Stock_actual]],0)</f>
        <v>0</v>
      </c>
      <c r="P3858" s="6" t="s">
        <v>7</v>
      </c>
      <c r="Q3858" s="7">
        <v>0</v>
      </c>
      <c r="R3858" s="7">
        <v>0</v>
      </c>
      <c r="S3858" s="7" t="s">
        <v>11928</v>
      </c>
      <c r="BI3858"/>
      <c r="BJ3858"/>
    </row>
    <row r="3859" spans="2:62" x14ac:dyDescent="0.4">
      <c r="B3859" s="1">
        <v>17843</v>
      </c>
      <c r="C3859" s="6" t="s">
        <v>8</v>
      </c>
      <c r="D3859" s="6" t="s">
        <v>8</v>
      </c>
      <c r="E3859" s="6" t="s">
        <v>3268</v>
      </c>
      <c r="F3859" s="6" t="s">
        <v>3269</v>
      </c>
      <c r="G3859" s="6" t="s">
        <v>4590</v>
      </c>
      <c r="H3859" s="6" t="s">
        <v>4</v>
      </c>
      <c r="I3859" s="6" t="s">
        <v>4693</v>
      </c>
      <c r="J3859" s="6" t="s">
        <v>5</v>
      </c>
      <c r="K3859" s="7">
        <v>0</v>
      </c>
      <c r="L3859" s="7">
        <f>IFERROR(VLOOKUP(SiscoTable[[#This Row],[Código]],Hoja2!A:B,2,0)*SiscoTable[[#This Row],[Provta(Uns)]],0)</f>
        <v>0</v>
      </c>
      <c r="M3859" s="7">
        <v>0</v>
      </c>
      <c r="N3859" s="7">
        <v>0</v>
      </c>
      <c r="O3859" s="7">
        <f>IFERROR(VLOOKUP(SiscoTable[[#This Row],[Código]],Hoja2!A:B,2,0)*SiscoTable[[#This Row],[Stock_actual]],0)</f>
        <v>0</v>
      </c>
      <c r="P3859" s="6" t="s">
        <v>7</v>
      </c>
      <c r="Q3859" s="7">
        <v>0</v>
      </c>
      <c r="R3859" s="7">
        <v>0</v>
      </c>
      <c r="S3859" s="7" t="s">
        <v>11927</v>
      </c>
      <c r="BI3859"/>
      <c r="BJ3859"/>
    </row>
    <row r="3860" spans="2:62" x14ac:dyDescent="0.4">
      <c r="B3860" s="1">
        <v>17844</v>
      </c>
      <c r="C3860" s="6" t="s">
        <v>8</v>
      </c>
      <c r="D3860" s="6" t="s">
        <v>8</v>
      </c>
      <c r="E3860" s="6" t="s">
        <v>3268</v>
      </c>
      <c r="F3860" s="6" t="s">
        <v>3269</v>
      </c>
      <c r="G3860" s="6" t="s">
        <v>4590</v>
      </c>
      <c r="H3860" s="6" t="s">
        <v>4</v>
      </c>
      <c r="I3860" s="6" t="s">
        <v>4694</v>
      </c>
      <c r="J3860" s="6" t="s">
        <v>5</v>
      </c>
      <c r="K3860" s="7">
        <v>0</v>
      </c>
      <c r="L3860" s="7">
        <f>IFERROR(VLOOKUP(SiscoTable[[#This Row],[Código]],Hoja2!A:B,2,0)*SiscoTable[[#This Row],[Provta(Uns)]],0)</f>
        <v>0</v>
      </c>
      <c r="M3860" s="7">
        <v>0</v>
      </c>
      <c r="N3860" s="7">
        <v>0</v>
      </c>
      <c r="O3860" s="7">
        <f>IFERROR(VLOOKUP(SiscoTable[[#This Row],[Código]],Hoja2!A:B,2,0)*SiscoTable[[#This Row],[Stock_actual]],0)</f>
        <v>0</v>
      </c>
      <c r="P3860" s="6" t="s">
        <v>7</v>
      </c>
      <c r="Q3860" s="7">
        <v>0</v>
      </c>
      <c r="R3860" s="7">
        <v>0</v>
      </c>
      <c r="S3860" s="7" t="s">
        <v>11927</v>
      </c>
      <c r="BI3860"/>
      <c r="BJ3860"/>
    </row>
    <row r="3861" spans="2:62" x14ac:dyDescent="0.4">
      <c r="B3861" s="1">
        <v>17845</v>
      </c>
      <c r="C3861" s="6" t="s">
        <v>25</v>
      </c>
      <c r="D3861" s="6" t="s">
        <v>25</v>
      </c>
      <c r="E3861" s="6" t="s">
        <v>469</v>
      </c>
      <c r="F3861" s="6" t="s">
        <v>59</v>
      </c>
      <c r="G3861" s="6" t="s">
        <v>59</v>
      </c>
      <c r="H3861" s="6" t="s">
        <v>153</v>
      </c>
      <c r="I3861" s="6" t="s">
        <v>933</v>
      </c>
      <c r="J3861" s="6" t="s">
        <v>5</v>
      </c>
      <c r="K3861" s="7">
        <v>39.83</v>
      </c>
      <c r="L3861" s="7">
        <f>IFERROR(VLOOKUP(SiscoTable[[#This Row],[Código]],Hoja2!A:B,2,0)*SiscoTable[[#This Row],[Provta(Uns)]],0)</f>
        <v>195.167</v>
      </c>
      <c r="M3861" s="7">
        <v>0</v>
      </c>
      <c r="N3861" s="7">
        <v>22</v>
      </c>
      <c r="O3861" s="7">
        <f>IFERROR(VLOOKUP(SiscoTable[[#This Row],[Código]],Hoja2!A:B,2,0)*SiscoTable[[#This Row],[Stock_actual]],0)</f>
        <v>107.80000000000001</v>
      </c>
      <c r="P3861" s="6" t="s">
        <v>161</v>
      </c>
      <c r="Q3861" s="7">
        <v>44</v>
      </c>
      <c r="R3861" s="7">
        <v>80.410000000000011</v>
      </c>
      <c r="S3861" s="7" t="s">
        <v>11927</v>
      </c>
      <c r="BI3861"/>
      <c r="BJ3861"/>
    </row>
    <row r="3862" spans="2:62" x14ac:dyDescent="0.4">
      <c r="B3862" s="1">
        <v>17847</v>
      </c>
      <c r="C3862" s="6" t="s">
        <v>25</v>
      </c>
      <c r="D3862" s="6" t="s">
        <v>25</v>
      </c>
      <c r="E3862" s="6" t="s">
        <v>469</v>
      </c>
      <c r="F3862" s="6" t="s">
        <v>59</v>
      </c>
      <c r="G3862" s="6" t="s">
        <v>59</v>
      </c>
      <c r="H3862" s="6" t="s">
        <v>153</v>
      </c>
      <c r="I3862" s="6" t="s">
        <v>934</v>
      </c>
      <c r="J3862" s="6" t="s">
        <v>5</v>
      </c>
      <c r="K3862" s="7">
        <v>41.67</v>
      </c>
      <c r="L3862" s="7">
        <f>IFERROR(VLOOKUP(SiscoTable[[#This Row],[Código]],Hoja2!A:B,2,0)*SiscoTable[[#This Row],[Provta(Uns)]],0)</f>
        <v>208.35000000000002</v>
      </c>
      <c r="M3862" s="7">
        <v>0</v>
      </c>
      <c r="N3862" s="7">
        <v>36</v>
      </c>
      <c r="O3862" s="7">
        <f>IFERROR(VLOOKUP(SiscoTable[[#This Row],[Código]],Hoja2!A:B,2,0)*SiscoTable[[#This Row],[Stock_actual]],0)</f>
        <v>180</v>
      </c>
      <c r="P3862" s="6" t="s">
        <v>812</v>
      </c>
      <c r="Q3862" s="7">
        <v>46</v>
      </c>
      <c r="R3862" s="7">
        <v>83.539999999999992</v>
      </c>
      <c r="S3862" s="7" t="s">
        <v>11927</v>
      </c>
      <c r="BI3862"/>
      <c r="BJ3862"/>
    </row>
    <row r="3863" spans="2:62" x14ac:dyDescent="0.4">
      <c r="B3863" s="1">
        <v>17848</v>
      </c>
      <c r="C3863" s="6" t="s">
        <v>25</v>
      </c>
      <c r="D3863" s="6" t="s">
        <v>25</v>
      </c>
      <c r="E3863" s="6" t="s">
        <v>469</v>
      </c>
      <c r="F3863" s="6" t="s">
        <v>59</v>
      </c>
      <c r="G3863" s="6" t="s">
        <v>59</v>
      </c>
      <c r="H3863" s="6" t="s">
        <v>153</v>
      </c>
      <c r="I3863" s="6" t="s">
        <v>935</v>
      </c>
      <c r="J3863" s="6" t="s">
        <v>5</v>
      </c>
      <c r="K3863" s="7">
        <v>60.5</v>
      </c>
      <c r="L3863" s="7">
        <f>IFERROR(VLOOKUP(SiscoTable[[#This Row],[Código]],Hoja2!A:B,2,0)*SiscoTable[[#This Row],[Provta(Uns)]],0)</f>
        <v>272.25</v>
      </c>
      <c r="M3863" s="7">
        <v>0</v>
      </c>
      <c r="N3863" s="7">
        <v>31</v>
      </c>
      <c r="O3863" s="7">
        <f>IFERROR(VLOOKUP(SiscoTable[[#This Row],[Código]],Hoja2!A:B,2,0)*SiscoTable[[#This Row],[Stock_actual]],0)</f>
        <v>139.5</v>
      </c>
      <c r="P3863" s="6" t="s">
        <v>112</v>
      </c>
      <c r="Q3863" s="7">
        <v>67</v>
      </c>
      <c r="R3863" s="7">
        <v>120.5</v>
      </c>
      <c r="S3863" s="7" t="s">
        <v>11927</v>
      </c>
      <c r="BI3863"/>
      <c r="BJ3863"/>
    </row>
    <row r="3864" spans="2:62" x14ac:dyDescent="0.4">
      <c r="B3864" s="1">
        <v>17849</v>
      </c>
      <c r="C3864" s="6" t="s">
        <v>25</v>
      </c>
      <c r="D3864" s="6" t="s">
        <v>25</v>
      </c>
      <c r="E3864" s="6" t="s">
        <v>469</v>
      </c>
      <c r="F3864" s="6" t="s">
        <v>59</v>
      </c>
      <c r="G3864" s="6" t="s">
        <v>59</v>
      </c>
      <c r="H3864" s="6" t="s">
        <v>153</v>
      </c>
      <c r="I3864" s="6" t="s">
        <v>950</v>
      </c>
      <c r="J3864" s="6" t="s">
        <v>5</v>
      </c>
      <c r="K3864" s="7">
        <v>69.5</v>
      </c>
      <c r="L3864" s="7">
        <f>IFERROR(VLOOKUP(SiscoTable[[#This Row],[Código]],Hoja2!A:B,2,0)*SiscoTable[[#This Row],[Provta(Uns)]],0)</f>
        <v>347.5</v>
      </c>
      <c r="M3864" s="7">
        <v>0</v>
      </c>
      <c r="N3864" s="7">
        <v>43</v>
      </c>
      <c r="O3864" s="7">
        <f>IFERROR(VLOOKUP(SiscoTable[[#This Row],[Código]],Hoja2!A:B,2,0)*SiscoTable[[#This Row],[Stock_actual]],0)</f>
        <v>215</v>
      </c>
      <c r="P3864" s="6" t="s">
        <v>296</v>
      </c>
      <c r="Q3864" s="7">
        <v>77</v>
      </c>
      <c r="R3864" s="7">
        <v>140.28</v>
      </c>
      <c r="S3864" s="7" t="s">
        <v>11927</v>
      </c>
      <c r="BI3864"/>
      <c r="BJ3864"/>
    </row>
    <row r="3865" spans="2:62" x14ac:dyDescent="0.4">
      <c r="B3865" s="1">
        <v>17850</v>
      </c>
      <c r="C3865" s="6" t="s">
        <v>25</v>
      </c>
      <c r="D3865" s="6" t="s">
        <v>25</v>
      </c>
      <c r="E3865" s="6" t="s">
        <v>469</v>
      </c>
      <c r="F3865" s="6" t="s">
        <v>59</v>
      </c>
      <c r="G3865" s="6" t="s">
        <v>59</v>
      </c>
      <c r="H3865" s="6" t="s">
        <v>153</v>
      </c>
      <c r="I3865" s="6" t="s">
        <v>937</v>
      </c>
      <c r="J3865" s="6" t="s">
        <v>5</v>
      </c>
      <c r="K3865" s="7">
        <v>46.17</v>
      </c>
      <c r="L3865" s="7">
        <f>IFERROR(VLOOKUP(SiscoTable[[#This Row],[Código]],Hoja2!A:B,2,0)*SiscoTable[[#This Row],[Provta(Uns)]],0)</f>
        <v>184.68</v>
      </c>
      <c r="M3865" s="7">
        <v>0</v>
      </c>
      <c r="N3865" s="7">
        <v>43</v>
      </c>
      <c r="O3865" s="7">
        <f>IFERROR(VLOOKUP(SiscoTable[[#This Row],[Código]],Hoja2!A:B,2,0)*SiscoTable[[#This Row],[Stock_actual]],0)</f>
        <v>172</v>
      </c>
      <c r="P3865" s="6" t="s">
        <v>474</v>
      </c>
      <c r="Q3865" s="7">
        <v>51</v>
      </c>
      <c r="R3865" s="7">
        <v>92.52000000000001</v>
      </c>
      <c r="S3865" s="7" t="s">
        <v>11927</v>
      </c>
      <c r="BI3865"/>
      <c r="BJ3865"/>
    </row>
    <row r="3866" spans="2:62" x14ac:dyDescent="0.4">
      <c r="B3866" s="1">
        <v>17851</v>
      </c>
      <c r="C3866" s="6" t="s">
        <v>8</v>
      </c>
      <c r="D3866" s="6" t="s">
        <v>30</v>
      </c>
      <c r="E3866" s="6" t="s">
        <v>469</v>
      </c>
      <c r="F3866" s="6" t="s">
        <v>59</v>
      </c>
      <c r="G3866" s="6" t="s">
        <v>59</v>
      </c>
      <c r="H3866" s="6" t="s">
        <v>153</v>
      </c>
      <c r="I3866" s="6" t="s">
        <v>988</v>
      </c>
      <c r="J3866" s="6" t="s">
        <v>5</v>
      </c>
      <c r="K3866" s="7">
        <v>10.33</v>
      </c>
      <c r="L3866" s="7">
        <f>IFERROR(VLOOKUP(SiscoTable[[#This Row],[Código]],Hoja2!A:B,2,0)*SiscoTable[[#This Row],[Provta(Uns)]],0)</f>
        <v>25.824999999999999</v>
      </c>
      <c r="M3866" s="7">
        <v>0</v>
      </c>
      <c r="N3866" s="7">
        <v>9</v>
      </c>
      <c r="O3866" s="7">
        <f>IFERROR(VLOOKUP(SiscoTable[[#This Row],[Código]],Hoja2!A:B,2,0)*SiscoTable[[#This Row],[Stock_actual]],0)</f>
        <v>22.5</v>
      </c>
      <c r="P3866" s="6" t="s">
        <v>812</v>
      </c>
      <c r="Q3866" s="7">
        <v>11</v>
      </c>
      <c r="R3866" s="7">
        <v>20.240000000000002</v>
      </c>
      <c r="S3866" s="7" t="s">
        <v>11927</v>
      </c>
      <c r="BI3866"/>
      <c r="BJ3866"/>
    </row>
    <row r="3867" spans="2:62" x14ac:dyDescent="0.4">
      <c r="B3867" s="1">
        <v>17853</v>
      </c>
      <c r="C3867" s="6" t="s">
        <v>8</v>
      </c>
      <c r="D3867" s="6" t="s">
        <v>30</v>
      </c>
      <c r="E3867" s="6" t="s">
        <v>469</v>
      </c>
      <c r="F3867" s="6" t="s">
        <v>59</v>
      </c>
      <c r="G3867" s="6" t="s">
        <v>59</v>
      </c>
      <c r="H3867" s="6" t="s">
        <v>153</v>
      </c>
      <c r="I3867" s="6" t="s">
        <v>981</v>
      </c>
      <c r="J3867" s="6" t="s">
        <v>5</v>
      </c>
      <c r="K3867" s="7">
        <v>10</v>
      </c>
      <c r="L3867" s="7">
        <f>IFERROR(VLOOKUP(SiscoTable[[#This Row],[Código]],Hoja2!A:B,2,0)*SiscoTable[[#This Row],[Provta(Uns)]],0)</f>
        <v>25</v>
      </c>
      <c r="M3867" s="7">
        <v>0</v>
      </c>
      <c r="N3867" s="7">
        <v>0</v>
      </c>
      <c r="O3867" s="7">
        <f>IFERROR(VLOOKUP(SiscoTable[[#This Row],[Código]],Hoja2!A:B,2,0)*SiscoTable[[#This Row],[Stock_actual]],0)</f>
        <v>0</v>
      </c>
      <c r="P3867" s="6" t="s">
        <v>7</v>
      </c>
      <c r="Q3867" s="7">
        <v>11</v>
      </c>
      <c r="R3867" s="7">
        <v>19.8</v>
      </c>
      <c r="S3867" s="7" t="s">
        <v>11927</v>
      </c>
      <c r="BI3867"/>
      <c r="BJ3867"/>
    </row>
    <row r="3868" spans="2:62" x14ac:dyDescent="0.4">
      <c r="B3868" s="1">
        <v>17855</v>
      </c>
      <c r="C3868" s="6" t="s">
        <v>8</v>
      </c>
      <c r="D3868" s="6" t="s">
        <v>30</v>
      </c>
      <c r="E3868" s="6" t="s">
        <v>469</v>
      </c>
      <c r="F3868" s="6" t="s">
        <v>59</v>
      </c>
      <c r="G3868" s="6" t="s">
        <v>59</v>
      </c>
      <c r="H3868" s="6" t="s">
        <v>153</v>
      </c>
      <c r="I3868" s="6" t="s">
        <v>984</v>
      </c>
      <c r="J3868" s="6" t="s">
        <v>5</v>
      </c>
      <c r="K3868" s="7">
        <v>5.5</v>
      </c>
      <c r="L3868" s="7">
        <f>IFERROR(VLOOKUP(SiscoTable[[#This Row],[Código]],Hoja2!A:B,2,0)*SiscoTable[[#This Row],[Provta(Uns)]],0)</f>
        <v>19.25</v>
      </c>
      <c r="M3868" s="7">
        <v>0</v>
      </c>
      <c r="N3868" s="7">
        <v>0</v>
      </c>
      <c r="O3868" s="7">
        <f>IFERROR(VLOOKUP(SiscoTable[[#This Row],[Código]],Hoja2!A:B,2,0)*SiscoTable[[#This Row],[Stock_actual]],0)</f>
        <v>0</v>
      </c>
      <c r="P3868" s="6" t="s">
        <v>7</v>
      </c>
      <c r="Q3868" s="7">
        <v>6</v>
      </c>
      <c r="R3868" s="7">
        <v>10.799999999999999</v>
      </c>
      <c r="S3868" s="7" t="s">
        <v>11927</v>
      </c>
      <c r="BI3868"/>
      <c r="BJ3868"/>
    </row>
    <row r="3869" spans="2:62" x14ac:dyDescent="0.4">
      <c r="B3869" s="1">
        <v>17856</v>
      </c>
      <c r="C3869" s="6" t="s">
        <v>25</v>
      </c>
      <c r="D3869" s="6" t="s">
        <v>25</v>
      </c>
      <c r="E3869" s="6" t="s">
        <v>8482</v>
      </c>
      <c r="F3869" s="6" t="s">
        <v>11853</v>
      </c>
      <c r="G3869" s="6" t="s">
        <v>11861</v>
      </c>
      <c r="H3869" s="6" t="s">
        <v>11867</v>
      </c>
      <c r="I3869" s="6" t="s">
        <v>11866</v>
      </c>
      <c r="J3869" s="6" t="s">
        <v>5</v>
      </c>
      <c r="K3869" s="7">
        <v>122.33</v>
      </c>
      <c r="L3869" s="7">
        <f>IFERROR(VLOOKUP(SiscoTable[[#This Row],[Código]],Hoja2!A:B,2,0)*SiscoTable[[#This Row],[Provta(Uns)]],0)</f>
        <v>550.48500000000001</v>
      </c>
      <c r="M3869" s="7">
        <v>0</v>
      </c>
      <c r="N3869" s="7">
        <v>110</v>
      </c>
      <c r="O3869" s="7">
        <f>IFERROR(VLOOKUP(SiscoTable[[#This Row],[Código]],Hoja2!A:B,2,0)*SiscoTable[[#This Row],[Stock_actual]],0)</f>
        <v>495</v>
      </c>
      <c r="P3869" s="6" t="s">
        <v>699</v>
      </c>
      <c r="Q3869" s="7">
        <v>135</v>
      </c>
      <c r="R3869" s="7">
        <v>244.95999999999998</v>
      </c>
      <c r="S3869" s="7" t="s">
        <v>11926</v>
      </c>
      <c r="BI3869"/>
      <c r="BJ3869"/>
    </row>
    <row r="3870" spans="2:62" x14ac:dyDescent="0.4">
      <c r="B3870" s="1">
        <v>17857</v>
      </c>
      <c r="C3870" s="6" t="s">
        <v>8</v>
      </c>
      <c r="D3870" s="6" t="s">
        <v>8</v>
      </c>
      <c r="E3870" s="6" t="s">
        <v>469</v>
      </c>
      <c r="F3870" s="6" t="s">
        <v>59</v>
      </c>
      <c r="G3870" s="6" t="s">
        <v>59</v>
      </c>
      <c r="H3870" s="6" t="s">
        <v>153</v>
      </c>
      <c r="I3870" s="6" t="s">
        <v>985</v>
      </c>
      <c r="J3870" s="6" t="s">
        <v>5</v>
      </c>
      <c r="K3870" s="7">
        <v>0</v>
      </c>
      <c r="L3870" s="7">
        <f>IFERROR(VLOOKUP(SiscoTable[[#This Row],[Código]],Hoja2!A:B,2,0)*SiscoTable[[#This Row],[Provta(Uns)]],0)</f>
        <v>0</v>
      </c>
      <c r="M3870" s="7">
        <v>0</v>
      </c>
      <c r="N3870" s="7">
        <v>0</v>
      </c>
      <c r="O3870" s="7">
        <f>IFERROR(VLOOKUP(SiscoTable[[#This Row],[Código]],Hoja2!A:B,2,0)*SiscoTable[[#This Row],[Stock_actual]],0)</f>
        <v>0</v>
      </c>
      <c r="P3870" s="6" t="s">
        <v>7</v>
      </c>
      <c r="Q3870" s="7">
        <v>0</v>
      </c>
      <c r="R3870" s="7">
        <v>0</v>
      </c>
      <c r="S3870" s="7" t="s">
        <v>11927</v>
      </c>
      <c r="BI3870"/>
      <c r="BJ3870"/>
    </row>
    <row r="3871" spans="2:62" x14ac:dyDescent="0.4">
      <c r="B3871" s="1">
        <v>17858</v>
      </c>
      <c r="C3871" s="6" t="s">
        <v>8</v>
      </c>
      <c r="D3871" s="6" t="s">
        <v>8</v>
      </c>
      <c r="E3871" s="6" t="s">
        <v>8482</v>
      </c>
      <c r="F3871" s="6" t="s">
        <v>8483</v>
      </c>
      <c r="G3871" s="6" t="s">
        <v>2312</v>
      </c>
      <c r="H3871" s="6" t="s">
        <v>4</v>
      </c>
      <c r="I3871" s="6" t="s">
        <v>8531</v>
      </c>
      <c r="J3871" s="6" t="s">
        <v>5</v>
      </c>
      <c r="K3871" s="7">
        <v>0</v>
      </c>
      <c r="L3871" s="7">
        <f>IFERROR(VLOOKUP(SiscoTable[[#This Row],[Código]],Hoja2!A:B,2,0)*SiscoTable[[#This Row],[Provta(Uns)]],0)</f>
        <v>0</v>
      </c>
      <c r="M3871" s="7">
        <v>0</v>
      </c>
      <c r="N3871" s="7">
        <v>0</v>
      </c>
      <c r="O3871" s="7">
        <f>IFERROR(VLOOKUP(SiscoTable[[#This Row],[Código]],Hoja2!A:B,2,0)*SiscoTable[[#This Row],[Stock_actual]],0)</f>
        <v>0</v>
      </c>
      <c r="P3871" s="6" t="s">
        <v>7</v>
      </c>
      <c r="Q3871" s="7">
        <v>0</v>
      </c>
      <c r="R3871" s="7">
        <v>0</v>
      </c>
      <c r="S3871" s="7" t="s">
        <v>11925</v>
      </c>
      <c r="BI3871"/>
      <c r="BJ3871"/>
    </row>
    <row r="3872" spans="2:62" x14ac:dyDescent="0.4">
      <c r="B3872" s="1">
        <v>17859</v>
      </c>
      <c r="C3872" s="6" t="s">
        <v>25</v>
      </c>
      <c r="D3872" s="6" t="s">
        <v>25</v>
      </c>
      <c r="E3872" s="6" t="s">
        <v>3268</v>
      </c>
      <c r="F3872" s="6" t="s">
        <v>3269</v>
      </c>
      <c r="G3872" s="6" t="s">
        <v>634</v>
      </c>
      <c r="H3872" s="6" t="s">
        <v>4805</v>
      </c>
      <c r="I3872" s="6" t="s">
        <v>4804</v>
      </c>
      <c r="J3872" s="6" t="s">
        <v>5</v>
      </c>
      <c r="K3872" s="7">
        <v>64.33</v>
      </c>
      <c r="L3872" s="7">
        <f>IFERROR(VLOOKUP(SiscoTable[[#This Row],[Código]],Hoja2!A:B,2,0)*SiscoTable[[#This Row],[Provta(Uns)]],0)</f>
        <v>334.51600000000002</v>
      </c>
      <c r="M3872" s="7">
        <v>0</v>
      </c>
      <c r="N3872" s="7">
        <v>61</v>
      </c>
      <c r="O3872" s="7">
        <f>IFERROR(VLOOKUP(SiscoTable[[#This Row],[Código]],Hoja2!A:B,2,0)*SiscoTable[[#This Row],[Stock_actual]],0)</f>
        <v>317.2</v>
      </c>
      <c r="P3872" s="6" t="s">
        <v>474</v>
      </c>
      <c r="Q3872" s="7">
        <v>71</v>
      </c>
      <c r="R3872" s="7">
        <v>129.46</v>
      </c>
      <c r="S3872" s="7" t="s">
        <v>11928</v>
      </c>
      <c r="BI3872"/>
      <c r="BJ3872"/>
    </row>
    <row r="3873" spans="2:62" x14ac:dyDescent="0.4">
      <c r="B3873" s="1">
        <v>17861</v>
      </c>
      <c r="C3873" s="6" t="s">
        <v>8</v>
      </c>
      <c r="D3873" s="6" t="s">
        <v>8</v>
      </c>
      <c r="E3873" s="6" t="s">
        <v>469</v>
      </c>
      <c r="F3873" s="6" t="s">
        <v>59</v>
      </c>
      <c r="G3873" s="6" t="s">
        <v>59</v>
      </c>
      <c r="H3873" s="6" t="s">
        <v>153</v>
      </c>
      <c r="I3873" s="6" t="s">
        <v>990</v>
      </c>
      <c r="J3873" s="6" t="s">
        <v>5</v>
      </c>
      <c r="K3873" s="7">
        <v>0</v>
      </c>
      <c r="L3873" s="7">
        <f>IFERROR(VLOOKUP(SiscoTable[[#This Row],[Código]],Hoja2!A:B,2,0)*SiscoTable[[#This Row],[Provta(Uns)]],0)</f>
        <v>0</v>
      </c>
      <c r="M3873" s="7">
        <v>0</v>
      </c>
      <c r="N3873" s="7">
        <v>6</v>
      </c>
      <c r="O3873" s="7">
        <f>IFERROR(VLOOKUP(SiscoTable[[#This Row],[Código]],Hoja2!A:B,2,0)*SiscoTable[[#This Row],[Stock_actual]],0)</f>
        <v>129</v>
      </c>
      <c r="P3873" s="6" t="s">
        <v>134</v>
      </c>
      <c r="Q3873" s="7">
        <v>0</v>
      </c>
      <c r="R3873" s="7">
        <v>0</v>
      </c>
      <c r="S3873" s="7" t="s">
        <v>11927</v>
      </c>
      <c r="BI3873"/>
      <c r="BJ3873"/>
    </row>
    <row r="3874" spans="2:62" x14ac:dyDescent="0.4">
      <c r="B3874" s="1">
        <v>17862</v>
      </c>
      <c r="C3874" s="6" t="s">
        <v>8</v>
      </c>
      <c r="D3874" s="6" t="s">
        <v>8</v>
      </c>
      <c r="E3874" s="6" t="s">
        <v>469</v>
      </c>
      <c r="F3874" s="6" t="s">
        <v>59</v>
      </c>
      <c r="G3874" s="6" t="s">
        <v>59</v>
      </c>
      <c r="H3874" s="6" t="s">
        <v>153</v>
      </c>
      <c r="I3874" s="6" t="s">
        <v>991</v>
      </c>
      <c r="J3874" s="6" t="s">
        <v>5</v>
      </c>
      <c r="K3874" s="7">
        <v>0</v>
      </c>
      <c r="L3874" s="7">
        <f>IFERROR(VLOOKUP(SiscoTable[[#This Row],[Código]],Hoja2!A:B,2,0)*SiscoTable[[#This Row],[Provta(Uns)]],0)</f>
        <v>0</v>
      </c>
      <c r="M3874" s="7">
        <v>0</v>
      </c>
      <c r="N3874" s="7">
        <v>9</v>
      </c>
      <c r="O3874" s="7">
        <f>IFERROR(VLOOKUP(SiscoTable[[#This Row],[Código]],Hoja2!A:B,2,0)*SiscoTable[[#This Row],[Stock_actual]],0)</f>
        <v>180</v>
      </c>
      <c r="P3874" s="6" t="s">
        <v>134</v>
      </c>
      <c r="Q3874" s="7">
        <v>0</v>
      </c>
      <c r="R3874" s="7">
        <v>0</v>
      </c>
      <c r="S3874" s="7" t="s">
        <v>11927</v>
      </c>
      <c r="BI3874"/>
      <c r="BJ3874"/>
    </row>
    <row r="3875" spans="2:62" x14ac:dyDescent="0.4">
      <c r="B3875" s="1">
        <v>17863</v>
      </c>
      <c r="C3875" s="6" t="s">
        <v>25</v>
      </c>
      <c r="D3875" s="6" t="s">
        <v>30</v>
      </c>
      <c r="E3875" s="6" t="s">
        <v>469</v>
      </c>
      <c r="F3875" s="6" t="s">
        <v>59</v>
      </c>
      <c r="G3875" s="6" t="s">
        <v>59</v>
      </c>
      <c r="H3875" s="6" t="s">
        <v>153</v>
      </c>
      <c r="I3875" s="6" t="s">
        <v>946</v>
      </c>
      <c r="J3875" s="6" t="s">
        <v>5</v>
      </c>
      <c r="K3875" s="7">
        <v>10.5</v>
      </c>
      <c r="L3875" s="7">
        <f>IFERROR(VLOOKUP(SiscoTable[[#This Row],[Código]],Hoja2!A:B,2,0)*SiscoTable[[#This Row],[Provta(Uns)]],0)</f>
        <v>372.75</v>
      </c>
      <c r="M3875" s="7">
        <v>0</v>
      </c>
      <c r="N3875" s="7">
        <v>8</v>
      </c>
      <c r="O3875" s="7">
        <f>IFERROR(VLOOKUP(SiscoTable[[#This Row],[Código]],Hoja2!A:B,2,0)*SiscoTable[[#This Row],[Stock_actual]],0)</f>
        <v>284</v>
      </c>
      <c r="P3875" s="6" t="s">
        <v>119</v>
      </c>
      <c r="Q3875" s="7">
        <v>12</v>
      </c>
      <c r="R3875" s="7">
        <v>21.049999999999997</v>
      </c>
      <c r="S3875" s="7" t="s">
        <v>11927</v>
      </c>
      <c r="BI3875"/>
      <c r="BJ3875"/>
    </row>
    <row r="3876" spans="2:62" x14ac:dyDescent="0.4">
      <c r="B3876" s="1">
        <v>17865</v>
      </c>
      <c r="C3876" s="6" t="s">
        <v>8</v>
      </c>
      <c r="D3876" s="6" t="s">
        <v>30</v>
      </c>
      <c r="E3876" s="6" t="s">
        <v>3268</v>
      </c>
      <c r="F3876" s="6" t="s">
        <v>3269</v>
      </c>
      <c r="G3876" s="6" t="s">
        <v>3706</v>
      </c>
      <c r="H3876" s="6" t="s">
        <v>3717</v>
      </c>
      <c r="I3876" s="6" t="s">
        <v>3755</v>
      </c>
      <c r="J3876" s="6" t="s">
        <v>5</v>
      </c>
      <c r="K3876" s="7">
        <v>22.67</v>
      </c>
      <c r="L3876" s="7">
        <f>IFERROR(VLOOKUP(SiscoTable[[#This Row],[Código]],Hoja2!A:B,2,0)*SiscoTable[[#This Row],[Provta(Uns)]],0)</f>
        <v>79.344999999999999</v>
      </c>
      <c r="M3876" s="7">
        <v>0</v>
      </c>
      <c r="N3876" s="7">
        <v>34</v>
      </c>
      <c r="O3876" s="7">
        <f>IFERROR(VLOOKUP(SiscoTable[[#This Row],[Código]],Hoja2!A:B,2,0)*SiscoTable[[#This Row],[Stock_actual]],0)</f>
        <v>119</v>
      </c>
      <c r="P3876" s="6" t="s">
        <v>220</v>
      </c>
      <c r="Q3876" s="7">
        <v>25</v>
      </c>
      <c r="R3876" s="7">
        <v>0</v>
      </c>
      <c r="S3876" s="7" t="s">
        <v>11928</v>
      </c>
      <c r="BI3876"/>
      <c r="BJ3876"/>
    </row>
    <row r="3877" spans="2:62" x14ac:dyDescent="0.4">
      <c r="B3877" s="1">
        <v>17866</v>
      </c>
      <c r="C3877" s="6" t="s">
        <v>25</v>
      </c>
      <c r="D3877" s="6" t="s">
        <v>25</v>
      </c>
      <c r="E3877" s="6" t="s">
        <v>3268</v>
      </c>
      <c r="F3877" s="6" t="s">
        <v>3269</v>
      </c>
      <c r="G3877" s="6" t="s">
        <v>3773</v>
      </c>
      <c r="H3877" s="6" t="s">
        <v>3786</v>
      </c>
      <c r="I3877" s="6" t="s">
        <v>3793</v>
      </c>
      <c r="J3877" s="6" t="s">
        <v>5</v>
      </c>
      <c r="K3877" s="7">
        <v>144</v>
      </c>
      <c r="L3877" s="7">
        <f>IFERROR(VLOOKUP(SiscoTable[[#This Row],[Código]],Hoja2!A:B,2,0)*SiscoTable[[#This Row],[Provta(Uns)]],0)</f>
        <v>144</v>
      </c>
      <c r="M3877" s="7">
        <v>0</v>
      </c>
      <c r="N3877" s="7">
        <v>171</v>
      </c>
      <c r="O3877" s="7">
        <f>IFERROR(VLOOKUP(SiscoTable[[#This Row],[Código]],Hoja2!A:B,2,0)*SiscoTable[[#This Row],[Stock_actual]],0)</f>
        <v>171</v>
      </c>
      <c r="P3877" s="6" t="s">
        <v>115</v>
      </c>
      <c r="Q3877" s="7">
        <v>158</v>
      </c>
      <c r="R3877" s="7">
        <v>0</v>
      </c>
      <c r="S3877" s="7" t="s">
        <v>11928</v>
      </c>
      <c r="BI3877"/>
      <c r="BJ3877"/>
    </row>
    <row r="3878" spans="2:62" x14ac:dyDescent="0.4">
      <c r="B3878" s="1">
        <v>17867</v>
      </c>
      <c r="C3878" s="6" t="s">
        <v>8</v>
      </c>
      <c r="D3878" s="6" t="s">
        <v>8</v>
      </c>
      <c r="E3878" s="6" t="s">
        <v>8482</v>
      </c>
      <c r="F3878" s="6" t="s">
        <v>9030</v>
      </c>
      <c r="G3878" s="6" t="s">
        <v>9299</v>
      </c>
      <c r="H3878" s="6" t="s">
        <v>9303</v>
      </c>
      <c r="I3878" s="6" t="s">
        <v>9458</v>
      </c>
      <c r="J3878" s="6" t="s">
        <v>5</v>
      </c>
      <c r="K3878" s="7">
        <v>2.33</v>
      </c>
      <c r="L3878" s="7">
        <f>IFERROR(VLOOKUP(SiscoTable[[#This Row],[Código]],Hoja2!A:B,2,0)*SiscoTable[[#This Row],[Provta(Uns)]],0)</f>
        <v>41.707000000000001</v>
      </c>
      <c r="M3878" s="7">
        <v>0</v>
      </c>
      <c r="N3878" s="7">
        <v>25</v>
      </c>
      <c r="O3878" s="7">
        <f>IFERROR(VLOOKUP(SiscoTable[[#This Row],[Código]],Hoja2!A:B,2,0)*SiscoTable[[#This Row],[Stock_actual]],0)</f>
        <v>447.49999999999994</v>
      </c>
      <c r="P3878" s="6" t="s">
        <v>7002</v>
      </c>
      <c r="Q3878" s="7">
        <v>3</v>
      </c>
      <c r="R3878" s="7">
        <v>0</v>
      </c>
      <c r="S3878" s="7" t="s">
        <v>11926</v>
      </c>
      <c r="BI3878"/>
      <c r="BJ3878"/>
    </row>
    <row r="3879" spans="2:62" x14ac:dyDescent="0.4">
      <c r="B3879" s="1">
        <v>17868</v>
      </c>
      <c r="C3879" s="6" t="s">
        <v>30</v>
      </c>
      <c r="D3879" s="6" t="s">
        <v>30</v>
      </c>
      <c r="E3879" s="6" t="s">
        <v>3268</v>
      </c>
      <c r="F3879" s="6" t="s">
        <v>3269</v>
      </c>
      <c r="G3879" s="6" t="s">
        <v>4986</v>
      </c>
      <c r="H3879" s="6" t="s">
        <v>4993</v>
      </c>
      <c r="I3879" s="6" t="s">
        <v>4992</v>
      </c>
      <c r="J3879" s="6" t="s">
        <v>5</v>
      </c>
      <c r="K3879" s="7">
        <v>19.829999999999998</v>
      </c>
      <c r="L3879" s="7">
        <f>IFERROR(VLOOKUP(SiscoTable[[#This Row],[Código]],Hoja2!A:B,2,0)*SiscoTable[[#This Row],[Provta(Uns)]],0)</f>
        <v>83.286000000000001</v>
      </c>
      <c r="M3879" s="7">
        <v>0</v>
      </c>
      <c r="N3879" s="7">
        <v>51</v>
      </c>
      <c r="O3879" s="7">
        <f>IFERROR(VLOOKUP(SiscoTable[[#This Row],[Código]],Hoja2!A:B,2,0)*SiscoTable[[#This Row],[Stock_actual]],0)</f>
        <v>214.20000000000002</v>
      </c>
      <c r="P3879" s="6" t="s">
        <v>661</v>
      </c>
      <c r="Q3879" s="7">
        <v>22</v>
      </c>
      <c r="R3879" s="7">
        <v>0</v>
      </c>
      <c r="S3879" s="7" t="s">
        <v>11925</v>
      </c>
      <c r="BI3879"/>
      <c r="BJ3879"/>
    </row>
    <row r="3880" spans="2:62" x14ac:dyDescent="0.4">
      <c r="B3880" s="1">
        <v>17869</v>
      </c>
      <c r="C3880" s="6" t="s">
        <v>30</v>
      </c>
      <c r="D3880" s="6" t="s">
        <v>8</v>
      </c>
      <c r="E3880" s="6" t="s">
        <v>8482</v>
      </c>
      <c r="F3880" s="6" t="s">
        <v>9030</v>
      </c>
      <c r="G3880" s="6" t="s">
        <v>9299</v>
      </c>
      <c r="H3880" s="6" t="s">
        <v>9344</v>
      </c>
      <c r="I3880" s="6" t="s">
        <v>9343</v>
      </c>
      <c r="J3880" s="6" t="s">
        <v>5</v>
      </c>
      <c r="K3880" s="7">
        <v>5</v>
      </c>
      <c r="L3880" s="7">
        <f>IFERROR(VLOOKUP(SiscoTable[[#This Row],[Código]],Hoja2!A:B,2,0)*SiscoTable[[#This Row],[Provta(Uns)]],0)</f>
        <v>105</v>
      </c>
      <c r="M3880" s="7">
        <v>0</v>
      </c>
      <c r="N3880" s="7">
        <v>0</v>
      </c>
      <c r="O3880" s="7">
        <f>IFERROR(VLOOKUP(SiscoTable[[#This Row],[Código]],Hoja2!A:B,2,0)*SiscoTable[[#This Row],[Stock_actual]],0)</f>
        <v>0</v>
      </c>
      <c r="P3880" s="6" t="s">
        <v>7</v>
      </c>
      <c r="Q3880" s="7">
        <v>6</v>
      </c>
      <c r="R3880" s="7">
        <v>10.200000000000001</v>
      </c>
      <c r="S3880" s="7" t="s">
        <v>11926</v>
      </c>
      <c r="BI3880"/>
      <c r="BJ3880"/>
    </row>
    <row r="3881" spans="2:62" x14ac:dyDescent="0.4">
      <c r="B3881" s="1">
        <v>17870</v>
      </c>
      <c r="C3881" s="6" t="s">
        <v>8</v>
      </c>
      <c r="D3881" s="6" t="s">
        <v>8</v>
      </c>
      <c r="E3881" s="6" t="s">
        <v>8482</v>
      </c>
      <c r="F3881" s="6" t="s">
        <v>9030</v>
      </c>
      <c r="G3881" s="6" t="s">
        <v>9299</v>
      </c>
      <c r="H3881" s="6" t="s">
        <v>9318</v>
      </c>
      <c r="I3881" s="6" t="s">
        <v>9501</v>
      </c>
      <c r="J3881" s="6" t="s">
        <v>5</v>
      </c>
      <c r="K3881" s="7">
        <v>0</v>
      </c>
      <c r="L3881" s="7">
        <f>IFERROR(VLOOKUP(SiscoTable[[#This Row],[Código]],Hoja2!A:B,2,0)*SiscoTable[[#This Row],[Provta(Uns)]],0)</f>
        <v>0</v>
      </c>
      <c r="M3881" s="7">
        <v>0</v>
      </c>
      <c r="N3881" s="7">
        <v>0</v>
      </c>
      <c r="O3881" s="7">
        <f>IFERROR(VLOOKUP(SiscoTable[[#This Row],[Código]],Hoja2!A:B,2,0)*SiscoTable[[#This Row],[Stock_actual]],0)</f>
        <v>0</v>
      </c>
      <c r="P3881" s="6" t="s">
        <v>7</v>
      </c>
      <c r="Q3881" s="7">
        <v>0</v>
      </c>
      <c r="R3881" s="7">
        <v>0</v>
      </c>
      <c r="S3881" s="7" t="s">
        <v>11926</v>
      </c>
      <c r="BI3881"/>
      <c r="BJ3881"/>
    </row>
    <row r="3882" spans="2:62" x14ac:dyDescent="0.4">
      <c r="B3882" s="1">
        <v>17872</v>
      </c>
      <c r="C3882" s="6" t="s">
        <v>8</v>
      </c>
      <c r="D3882" s="6" t="s">
        <v>8</v>
      </c>
      <c r="E3882" s="6" t="s">
        <v>3268</v>
      </c>
      <c r="F3882" s="6" t="s">
        <v>7197</v>
      </c>
      <c r="G3882" s="6" t="s">
        <v>7388</v>
      </c>
      <c r="H3882" s="6" t="s">
        <v>3563</v>
      </c>
      <c r="I3882" s="6" t="s">
        <v>7482</v>
      </c>
      <c r="J3882" s="6" t="s">
        <v>5</v>
      </c>
      <c r="K3882" s="7">
        <v>0</v>
      </c>
      <c r="L3882" s="7">
        <f>IFERROR(VLOOKUP(SiscoTable[[#This Row],[Código]],Hoja2!A:B,2,0)*SiscoTable[[#This Row],[Provta(Uns)]],0)</f>
        <v>0</v>
      </c>
      <c r="M3882" s="7">
        <v>0</v>
      </c>
      <c r="N3882" s="7">
        <v>0</v>
      </c>
      <c r="O3882" s="7">
        <f>IFERROR(VLOOKUP(SiscoTable[[#This Row],[Código]],Hoja2!A:B,2,0)*SiscoTable[[#This Row],[Stock_actual]],0)</f>
        <v>0</v>
      </c>
      <c r="P3882" s="6" t="s">
        <v>7</v>
      </c>
      <c r="Q3882" s="7">
        <v>0</v>
      </c>
      <c r="R3882" s="7">
        <v>0</v>
      </c>
      <c r="S3882" s="7" t="s">
        <v>11928</v>
      </c>
      <c r="BI3882"/>
      <c r="BJ3882"/>
    </row>
    <row r="3883" spans="2:62" x14ac:dyDescent="0.4">
      <c r="B3883" s="1">
        <v>17873</v>
      </c>
      <c r="C3883" s="6" t="s">
        <v>8</v>
      </c>
      <c r="D3883" s="6" t="s">
        <v>8</v>
      </c>
      <c r="E3883" s="6" t="s">
        <v>8482</v>
      </c>
      <c r="F3883" s="6" t="s">
        <v>8641</v>
      </c>
      <c r="G3883" s="6" t="s">
        <v>8936</v>
      </c>
      <c r="H3883" s="6" t="s">
        <v>8956</v>
      </c>
      <c r="I3883" s="6" t="s">
        <v>8962</v>
      </c>
      <c r="J3883" s="6" t="s">
        <v>5</v>
      </c>
      <c r="K3883" s="7">
        <v>0</v>
      </c>
      <c r="L3883" s="7">
        <f>IFERROR(VLOOKUP(SiscoTable[[#This Row],[Código]],Hoja2!A:B,2,0)*SiscoTable[[#This Row],[Provta(Uns)]],0)</f>
        <v>0</v>
      </c>
      <c r="M3883" s="7">
        <v>0</v>
      </c>
      <c r="N3883" s="7">
        <v>0</v>
      </c>
      <c r="O3883" s="7">
        <f>IFERROR(VLOOKUP(SiscoTable[[#This Row],[Código]],Hoja2!A:B,2,0)*SiscoTable[[#This Row],[Stock_actual]],0)</f>
        <v>0</v>
      </c>
      <c r="P3883" s="6" t="s">
        <v>7</v>
      </c>
      <c r="Q3883" s="7">
        <v>0</v>
      </c>
      <c r="R3883" s="7">
        <v>0</v>
      </c>
      <c r="S3883" s="7" t="s">
        <v>11926</v>
      </c>
      <c r="BI3883"/>
      <c r="BJ3883"/>
    </row>
    <row r="3884" spans="2:62" x14ac:dyDescent="0.4">
      <c r="B3884" s="1">
        <v>17874</v>
      </c>
      <c r="C3884" s="6" t="s">
        <v>8</v>
      </c>
      <c r="D3884" s="6" t="s">
        <v>8</v>
      </c>
      <c r="E3884" s="6" t="s">
        <v>8482</v>
      </c>
      <c r="F3884" s="6" t="s">
        <v>8641</v>
      </c>
      <c r="G3884" s="6" t="s">
        <v>8936</v>
      </c>
      <c r="H3884" s="6" t="s">
        <v>8956</v>
      </c>
      <c r="I3884" s="6" t="s">
        <v>8963</v>
      </c>
      <c r="J3884" s="6" t="s">
        <v>5</v>
      </c>
      <c r="K3884" s="7">
        <v>1</v>
      </c>
      <c r="L3884" s="7">
        <f>IFERROR(VLOOKUP(SiscoTable[[#This Row],[Código]],Hoja2!A:B,2,0)*SiscoTable[[#This Row],[Provta(Uns)]],0)</f>
        <v>7.2</v>
      </c>
      <c r="M3884" s="7">
        <v>0</v>
      </c>
      <c r="N3884" s="7">
        <v>0</v>
      </c>
      <c r="O3884" s="7">
        <f>IFERROR(VLOOKUP(SiscoTable[[#This Row],[Código]],Hoja2!A:B,2,0)*SiscoTable[[#This Row],[Stock_actual]],0)</f>
        <v>0</v>
      </c>
      <c r="P3884" s="6" t="s">
        <v>7</v>
      </c>
      <c r="Q3884" s="7">
        <v>1</v>
      </c>
      <c r="R3884" s="7">
        <v>1.7999999999999998</v>
      </c>
      <c r="S3884" s="7" t="s">
        <v>11926</v>
      </c>
      <c r="BI3884"/>
      <c r="BJ3884"/>
    </row>
    <row r="3885" spans="2:62" x14ac:dyDescent="0.4">
      <c r="B3885" s="1">
        <v>17875</v>
      </c>
      <c r="C3885" s="6" t="s">
        <v>8</v>
      </c>
      <c r="D3885" s="6" t="s">
        <v>8</v>
      </c>
      <c r="E3885" s="6" t="s">
        <v>8482</v>
      </c>
      <c r="F3885" s="6" t="s">
        <v>8641</v>
      </c>
      <c r="G3885" s="6" t="s">
        <v>8936</v>
      </c>
      <c r="H3885" s="6" t="s">
        <v>8956</v>
      </c>
      <c r="I3885" s="6" t="s">
        <v>8964</v>
      </c>
      <c r="J3885" s="6" t="s">
        <v>5</v>
      </c>
      <c r="K3885" s="7">
        <v>0</v>
      </c>
      <c r="L3885" s="7">
        <f>IFERROR(VLOOKUP(SiscoTable[[#This Row],[Código]],Hoja2!A:B,2,0)*SiscoTable[[#This Row],[Provta(Uns)]],0)</f>
        <v>0</v>
      </c>
      <c r="M3885" s="7">
        <v>0</v>
      </c>
      <c r="N3885" s="7">
        <v>0</v>
      </c>
      <c r="O3885" s="7">
        <f>IFERROR(VLOOKUP(SiscoTable[[#This Row],[Código]],Hoja2!A:B,2,0)*SiscoTable[[#This Row],[Stock_actual]],0)</f>
        <v>0</v>
      </c>
      <c r="P3885" s="6" t="s">
        <v>7</v>
      </c>
      <c r="Q3885" s="7">
        <v>0</v>
      </c>
      <c r="R3885" s="7">
        <v>0</v>
      </c>
      <c r="S3885" s="7" t="s">
        <v>11926</v>
      </c>
      <c r="BI3885"/>
      <c r="BJ3885"/>
    </row>
    <row r="3886" spans="2:62" x14ac:dyDescent="0.4">
      <c r="B3886" s="1">
        <v>17876</v>
      </c>
      <c r="C3886" s="6" t="s">
        <v>8</v>
      </c>
      <c r="D3886" s="6" t="s">
        <v>8</v>
      </c>
      <c r="E3886" s="6" t="s">
        <v>8482</v>
      </c>
      <c r="F3886" s="6" t="s">
        <v>8641</v>
      </c>
      <c r="G3886" s="6" t="s">
        <v>8936</v>
      </c>
      <c r="H3886" s="6" t="s">
        <v>8956</v>
      </c>
      <c r="I3886" s="6" t="s">
        <v>8965</v>
      </c>
      <c r="J3886" s="6" t="s">
        <v>5</v>
      </c>
      <c r="K3886" s="7">
        <v>0</v>
      </c>
      <c r="L3886" s="7">
        <f>IFERROR(VLOOKUP(SiscoTable[[#This Row],[Código]],Hoja2!A:B,2,0)*SiscoTable[[#This Row],[Provta(Uns)]],0)</f>
        <v>0</v>
      </c>
      <c r="M3886" s="7">
        <v>0</v>
      </c>
      <c r="N3886" s="7">
        <v>0</v>
      </c>
      <c r="O3886" s="7">
        <f>IFERROR(VLOOKUP(SiscoTable[[#This Row],[Código]],Hoja2!A:B,2,0)*SiscoTable[[#This Row],[Stock_actual]],0)</f>
        <v>0</v>
      </c>
      <c r="P3886" s="6" t="s">
        <v>7</v>
      </c>
      <c r="Q3886" s="7">
        <v>0</v>
      </c>
      <c r="R3886" s="7">
        <v>0</v>
      </c>
      <c r="S3886" s="7" t="s">
        <v>11926</v>
      </c>
      <c r="BI3886"/>
      <c r="BJ3886"/>
    </row>
    <row r="3887" spans="2:62" x14ac:dyDescent="0.4">
      <c r="B3887" s="1">
        <v>17877</v>
      </c>
      <c r="C3887" s="6" t="s">
        <v>8</v>
      </c>
      <c r="D3887" s="6" t="s">
        <v>8</v>
      </c>
      <c r="E3887" s="6" t="s">
        <v>8482</v>
      </c>
      <c r="F3887" s="6" t="s">
        <v>8641</v>
      </c>
      <c r="G3887" s="6" t="s">
        <v>8936</v>
      </c>
      <c r="H3887" s="6" t="s">
        <v>8663</v>
      </c>
      <c r="I3887" s="6" t="s">
        <v>8988</v>
      </c>
      <c r="J3887" s="6" t="s">
        <v>5</v>
      </c>
      <c r="K3887" s="7">
        <v>1.33</v>
      </c>
      <c r="L3887" s="7">
        <f>IFERROR(VLOOKUP(SiscoTable[[#This Row],[Código]],Hoja2!A:B,2,0)*SiscoTable[[#This Row],[Provta(Uns)]],0)</f>
        <v>25.935000000000002</v>
      </c>
      <c r="M3887" s="7">
        <v>0</v>
      </c>
      <c r="N3887" s="7">
        <v>4</v>
      </c>
      <c r="O3887" s="7">
        <f>IFERROR(VLOOKUP(SiscoTable[[#This Row],[Código]],Hoja2!A:B,2,0)*SiscoTable[[#This Row],[Stock_actual]],0)</f>
        <v>78</v>
      </c>
      <c r="P3887" s="6" t="s">
        <v>983</v>
      </c>
      <c r="Q3887" s="7">
        <v>1</v>
      </c>
      <c r="R3887" s="7">
        <v>0</v>
      </c>
      <c r="S3887" s="7" t="s">
        <v>11926</v>
      </c>
      <c r="BI3887"/>
      <c r="BJ3887"/>
    </row>
    <row r="3888" spans="2:62" x14ac:dyDescent="0.4">
      <c r="B3888" s="1">
        <v>17878</v>
      </c>
      <c r="C3888" s="6" t="s">
        <v>8</v>
      </c>
      <c r="D3888" s="6" t="s">
        <v>30</v>
      </c>
      <c r="E3888" s="6" t="s">
        <v>8482</v>
      </c>
      <c r="F3888" s="6" t="s">
        <v>10720</v>
      </c>
      <c r="G3888" s="6" t="s">
        <v>11322</v>
      </c>
      <c r="H3888" s="6" t="s">
        <v>9039</v>
      </c>
      <c r="I3888" s="6" t="s">
        <v>11387</v>
      </c>
      <c r="J3888" s="6" t="s">
        <v>5</v>
      </c>
      <c r="K3888" s="7">
        <v>0</v>
      </c>
      <c r="L3888" s="7">
        <f>IFERROR(VLOOKUP(SiscoTable[[#This Row],[Código]],Hoja2!A:B,2,0)*SiscoTable[[#This Row],[Provta(Uns)]],0)</f>
        <v>0</v>
      </c>
      <c r="M3888" s="7">
        <v>0</v>
      </c>
      <c r="N3888" s="7">
        <v>0</v>
      </c>
      <c r="O3888" s="7">
        <f>IFERROR(VLOOKUP(SiscoTable[[#This Row],[Código]],Hoja2!A:B,2,0)*SiscoTable[[#This Row],[Stock_actual]],0)</f>
        <v>0</v>
      </c>
      <c r="P3888" s="6" t="s">
        <v>7</v>
      </c>
      <c r="Q3888" s="7">
        <v>0</v>
      </c>
      <c r="R3888" s="7">
        <v>0</v>
      </c>
      <c r="S3888" s="7" t="s">
        <v>11926</v>
      </c>
      <c r="BI3888"/>
      <c r="BJ3888"/>
    </row>
    <row r="3889" spans="2:62" x14ac:dyDescent="0.4">
      <c r="B3889" s="1">
        <v>17879</v>
      </c>
      <c r="C3889" s="6" t="s">
        <v>8</v>
      </c>
      <c r="D3889" s="6" t="s">
        <v>8</v>
      </c>
      <c r="E3889" s="6" t="s">
        <v>8482</v>
      </c>
      <c r="F3889" s="6" t="s">
        <v>10720</v>
      </c>
      <c r="G3889" s="6" t="s">
        <v>11322</v>
      </c>
      <c r="H3889" s="6" t="s">
        <v>9039</v>
      </c>
      <c r="I3889" s="6" t="s">
        <v>11388</v>
      </c>
      <c r="J3889" s="6" t="s">
        <v>5</v>
      </c>
      <c r="K3889" s="7">
        <v>1</v>
      </c>
      <c r="L3889" s="7">
        <f>IFERROR(VLOOKUP(SiscoTable[[#This Row],[Código]],Hoja2!A:B,2,0)*SiscoTable[[#This Row],[Provta(Uns)]],0)</f>
        <v>15.3</v>
      </c>
      <c r="M3889" s="7">
        <v>0</v>
      </c>
      <c r="N3889" s="7">
        <v>2</v>
      </c>
      <c r="O3889" s="7">
        <f>IFERROR(VLOOKUP(SiscoTable[[#This Row],[Código]],Hoja2!A:B,2,0)*SiscoTable[[#This Row],[Stock_actual]],0)</f>
        <v>30.6</v>
      </c>
      <c r="P3889" s="6" t="s">
        <v>242</v>
      </c>
      <c r="Q3889" s="7">
        <v>1</v>
      </c>
      <c r="R3889" s="7">
        <v>0</v>
      </c>
      <c r="S3889" s="7" t="s">
        <v>11926</v>
      </c>
      <c r="BI3889"/>
      <c r="BJ3889"/>
    </row>
    <row r="3890" spans="2:62" x14ac:dyDescent="0.4">
      <c r="B3890" s="1">
        <v>17881</v>
      </c>
      <c r="C3890" s="6" t="s">
        <v>30</v>
      </c>
      <c r="D3890" s="6" t="s">
        <v>8</v>
      </c>
      <c r="E3890" s="6" t="s">
        <v>8482</v>
      </c>
      <c r="F3890" s="6" t="s">
        <v>9030</v>
      </c>
      <c r="G3890" s="6" t="s">
        <v>10068</v>
      </c>
      <c r="H3890" s="6" t="s">
        <v>10082</v>
      </c>
      <c r="I3890" s="6" t="s">
        <v>10107</v>
      </c>
      <c r="J3890" s="6" t="s">
        <v>5</v>
      </c>
      <c r="K3890" s="7">
        <v>2.5</v>
      </c>
      <c r="L3890" s="7">
        <f>IFERROR(VLOOKUP(SiscoTable[[#This Row],[Código]],Hoja2!A:B,2,0)*SiscoTable[[#This Row],[Provta(Uns)]],0)</f>
        <v>42.5</v>
      </c>
      <c r="M3890" s="7">
        <v>0</v>
      </c>
      <c r="N3890" s="7">
        <v>16</v>
      </c>
      <c r="O3890" s="7">
        <f>IFERROR(VLOOKUP(SiscoTable[[#This Row],[Código]],Hoja2!A:B,2,0)*SiscoTable[[#This Row],[Stock_actual]],0)</f>
        <v>272</v>
      </c>
      <c r="P3890" s="6" t="s">
        <v>8428</v>
      </c>
      <c r="Q3890" s="7">
        <v>3</v>
      </c>
      <c r="R3890" s="7">
        <v>0</v>
      </c>
      <c r="S3890" s="7" t="s">
        <v>11926</v>
      </c>
      <c r="BI3890"/>
      <c r="BJ3890"/>
    </row>
    <row r="3891" spans="2:62" x14ac:dyDescent="0.4">
      <c r="B3891" s="1">
        <v>17882</v>
      </c>
      <c r="C3891" s="6" t="s">
        <v>25</v>
      </c>
      <c r="D3891" s="6" t="s">
        <v>25</v>
      </c>
      <c r="E3891" s="6" t="s">
        <v>3268</v>
      </c>
      <c r="F3891" s="6" t="s">
        <v>3269</v>
      </c>
      <c r="G3891" s="6" t="s">
        <v>3773</v>
      </c>
      <c r="H3891" s="6" t="s">
        <v>3786</v>
      </c>
      <c r="I3891" s="6" t="s">
        <v>3794</v>
      </c>
      <c r="J3891" s="6" t="s">
        <v>5</v>
      </c>
      <c r="K3891" s="7">
        <v>145.5</v>
      </c>
      <c r="L3891" s="7">
        <f>IFERROR(VLOOKUP(SiscoTable[[#This Row],[Código]],Hoja2!A:B,2,0)*SiscoTable[[#This Row],[Provta(Uns)]],0)</f>
        <v>145.5</v>
      </c>
      <c r="M3891" s="7">
        <v>0</v>
      </c>
      <c r="N3891" s="7">
        <v>148</v>
      </c>
      <c r="O3891" s="7">
        <f>IFERROR(VLOOKUP(SiscoTable[[#This Row],[Código]],Hoja2!A:B,2,0)*SiscoTable[[#This Row],[Stock_actual]],0)</f>
        <v>148</v>
      </c>
      <c r="P3891" s="6" t="s">
        <v>702</v>
      </c>
      <c r="Q3891" s="7">
        <v>160</v>
      </c>
      <c r="R3891" s="7">
        <v>293.34999999999997</v>
      </c>
      <c r="S3891" s="7" t="s">
        <v>11928</v>
      </c>
      <c r="BI3891"/>
      <c r="BJ3891"/>
    </row>
    <row r="3892" spans="2:62" x14ac:dyDescent="0.4">
      <c r="B3892" s="1">
        <v>17883</v>
      </c>
      <c r="C3892" s="6" t="s">
        <v>8</v>
      </c>
      <c r="D3892" s="6" t="s">
        <v>8</v>
      </c>
      <c r="E3892" s="6" t="s">
        <v>8482</v>
      </c>
      <c r="F3892" s="6" t="s">
        <v>9030</v>
      </c>
      <c r="G3892" s="6" t="s">
        <v>9271</v>
      </c>
      <c r="H3892" s="6" t="s">
        <v>9273</v>
      </c>
      <c r="I3892" s="6" t="s">
        <v>9284</v>
      </c>
      <c r="J3892" s="6" t="s">
        <v>5</v>
      </c>
      <c r="K3892" s="7">
        <v>0.5</v>
      </c>
      <c r="L3892" s="7">
        <f>IFERROR(VLOOKUP(SiscoTable[[#This Row],[Código]],Hoja2!A:B,2,0)*SiscoTable[[#This Row],[Provta(Uns)]],0)</f>
        <v>25.95</v>
      </c>
      <c r="M3892" s="7">
        <v>0</v>
      </c>
      <c r="N3892" s="7">
        <v>3</v>
      </c>
      <c r="O3892" s="7">
        <f>IFERROR(VLOOKUP(SiscoTable[[#This Row],[Código]],Hoja2!A:B,2,0)*SiscoTable[[#This Row],[Stock_actual]],0)</f>
        <v>155.69999999999999</v>
      </c>
      <c r="P3892" s="6" t="s">
        <v>1014</v>
      </c>
      <c r="Q3892" s="7">
        <v>1</v>
      </c>
      <c r="R3892" s="7">
        <v>0</v>
      </c>
      <c r="S3892" s="7" t="s">
        <v>11926</v>
      </c>
      <c r="BI3892"/>
      <c r="BJ3892"/>
    </row>
    <row r="3893" spans="2:62" x14ac:dyDescent="0.4">
      <c r="B3893" s="1">
        <v>17884</v>
      </c>
      <c r="C3893" s="6" t="s">
        <v>8</v>
      </c>
      <c r="D3893" s="6" t="s">
        <v>8</v>
      </c>
      <c r="E3893" s="6" t="s">
        <v>8482</v>
      </c>
      <c r="F3893" s="6" t="s">
        <v>9030</v>
      </c>
      <c r="G3893" s="6" t="s">
        <v>9271</v>
      </c>
      <c r="H3893" s="6" t="s">
        <v>9273</v>
      </c>
      <c r="I3893" s="6" t="s">
        <v>9283</v>
      </c>
      <c r="J3893" s="6" t="s">
        <v>5</v>
      </c>
      <c r="K3893" s="7">
        <v>2.83</v>
      </c>
      <c r="L3893" s="7">
        <f>IFERROR(VLOOKUP(SiscoTable[[#This Row],[Código]],Hoja2!A:B,2,0)*SiscoTable[[#This Row],[Provta(Uns)]],0)</f>
        <v>31.130000000000003</v>
      </c>
      <c r="M3893" s="7">
        <v>0</v>
      </c>
      <c r="N3893" s="7">
        <v>20</v>
      </c>
      <c r="O3893" s="7">
        <f>IFERROR(VLOOKUP(SiscoTable[[#This Row],[Código]],Hoja2!A:B,2,0)*SiscoTable[[#This Row],[Stock_actual]],0)</f>
        <v>220</v>
      </c>
      <c r="P3893" s="6" t="s">
        <v>2374</v>
      </c>
      <c r="Q3893" s="7">
        <v>3</v>
      </c>
      <c r="R3893" s="7">
        <v>0</v>
      </c>
      <c r="S3893" s="7" t="s">
        <v>11926</v>
      </c>
      <c r="BI3893"/>
      <c r="BJ3893"/>
    </row>
    <row r="3894" spans="2:62" x14ac:dyDescent="0.4">
      <c r="B3894" s="1">
        <v>17885</v>
      </c>
      <c r="C3894" s="6" t="s">
        <v>30</v>
      </c>
      <c r="D3894" s="6" t="s">
        <v>30</v>
      </c>
      <c r="E3894" s="6" t="s">
        <v>3268</v>
      </c>
      <c r="F3894" s="6" t="s">
        <v>3269</v>
      </c>
      <c r="G3894" s="6" t="s">
        <v>5543</v>
      </c>
      <c r="H3894" s="6" t="s">
        <v>5445</v>
      </c>
      <c r="I3894" s="6" t="s">
        <v>5614</v>
      </c>
      <c r="J3894" s="6" t="s">
        <v>5</v>
      </c>
      <c r="K3894" s="7">
        <v>16.329999999999998</v>
      </c>
      <c r="L3894" s="7">
        <f>IFERROR(VLOOKUP(SiscoTable[[#This Row],[Código]],Hoja2!A:B,2,0)*SiscoTable[[#This Row],[Provta(Uns)]],0)</f>
        <v>106.14499999999998</v>
      </c>
      <c r="M3894" s="7">
        <v>0</v>
      </c>
      <c r="N3894" s="7">
        <v>17</v>
      </c>
      <c r="O3894" s="7">
        <f>IFERROR(VLOOKUP(SiscoTable[[#This Row],[Código]],Hoja2!A:B,2,0)*SiscoTable[[#This Row],[Stock_actual]],0)</f>
        <v>110.5</v>
      </c>
      <c r="P3894" s="6" t="s">
        <v>702</v>
      </c>
      <c r="Q3894" s="7">
        <v>18</v>
      </c>
      <c r="R3894" s="7">
        <v>32.14</v>
      </c>
      <c r="S3894" s="7" t="s">
        <v>11925</v>
      </c>
      <c r="BI3894"/>
      <c r="BJ3894"/>
    </row>
    <row r="3895" spans="2:62" x14ac:dyDescent="0.4">
      <c r="B3895" s="1">
        <v>17895</v>
      </c>
      <c r="C3895" s="6" t="s">
        <v>8</v>
      </c>
      <c r="D3895" s="6" t="s">
        <v>30</v>
      </c>
      <c r="E3895" s="6" t="s">
        <v>8482</v>
      </c>
      <c r="F3895" s="6" t="s">
        <v>8483</v>
      </c>
      <c r="G3895" s="6" t="s">
        <v>8484</v>
      </c>
      <c r="H3895" s="6" t="s">
        <v>8506</v>
      </c>
      <c r="I3895" s="6" t="s">
        <v>8505</v>
      </c>
      <c r="J3895" s="6" t="s">
        <v>5</v>
      </c>
      <c r="K3895" s="7">
        <v>7.67</v>
      </c>
      <c r="L3895" s="7">
        <f>IFERROR(VLOOKUP(SiscoTable[[#This Row],[Código]],Hoja2!A:B,2,0)*SiscoTable[[#This Row],[Provta(Uns)]],0)</f>
        <v>30.68</v>
      </c>
      <c r="M3895" s="7">
        <v>0</v>
      </c>
      <c r="N3895" s="7">
        <v>0</v>
      </c>
      <c r="O3895" s="7">
        <f>IFERROR(VLOOKUP(SiscoTable[[#This Row],[Código]],Hoja2!A:B,2,0)*SiscoTable[[#This Row],[Stock_actual]],0)</f>
        <v>0</v>
      </c>
      <c r="P3895" s="6" t="s">
        <v>7</v>
      </c>
      <c r="Q3895" s="7">
        <v>9</v>
      </c>
      <c r="R3895" s="7">
        <v>15.600000000000001</v>
      </c>
      <c r="S3895" s="7" t="s">
        <v>11926</v>
      </c>
      <c r="BI3895"/>
      <c r="BJ3895"/>
    </row>
    <row r="3896" spans="2:62" x14ac:dyDescent="0.4">
      <c r="B3896" s="1">
        <v>17896</v>
      </c>
      <c r="C3896" s="6" t="s">
        <v>8</v>
      </c>
      <c r="D3896" s="6" t="s">
        <v>8</v>
      </c>
      <c r="E3896" s="6" t="s">
        <v>8482</v>
      </c>
      <c r="F3896" s="6" t="s">
        <v>8483</v>
      </c>
      <c r="G3896" s="6" t="s">
        <v>8484</v>
      </c>
      <c r="H3896" s="6" t="s">
        <v>8506</v>
      </c>
      <c r="I3896" s="6" t="s">
        <v>8507</v>
      </c>
      <c r="J3896" s="6" t="s">
        <v>5</v>
      </c>
      <c r="K3896" s="7">
        <v>1.67</v>
      </c>
      <c r="L3896" s="7">
        <f>IFERROR(VLOOKUP(SiscoTable[[#This Row],[Código]],Hoja2!A:B,2,0)*SiscoTable[[#This Row],[Provta(Uns)]],0)</f>
        <v>6.68</v>
      </c>
      <c r="M3896" s="7">
        <v>0</v>
      </c>
      <c r="N3896" s="7">
        <v>0</v>
      </c>
      <c r="O3896" s="7">
        <f>IFERROR(VLOOKUP(SiscoTable[[#This Row],[Código]],Hoja2!A:B,2,0)*SiscoTable[[#This Row],[Stock_actual]],0)</f>
        <v>0</v>
      </c>
      <c r="P3896" s="6" t="s">
        <v>7</v>
      </c>
      <c r="Q3896" s="7">
        <v>2</v>
      </c>
      <c r="R3896" s="7">
        <v>3.5999999999999996</v>
      </c>
      <c r="S3896" s="7" t="s">
        <v>11926</v>
      </c>
      <c r="BI3896"/>
      <c r="BJ3896"/>
    </row>
    <row r="3897" spans="2:62" x14ac:dyDescent="0.4">
      <c r="B3897" s="1">
        <v>17898</v>
      </c>
      <c r="C3897" s="6" t="s">
        <v>8</v>
      </c>
      <c r="D3897" s="6" t="s">
        <v>8</v>
      </c>
      <c r="E3897" s="6" t="s">
        <v>8482</v>
      </c>
      <c r="F3897" s="6" t="s">
        <v>10720</v>
      </c>
      <c r="G3897" s="6" t="s">
        <v>10981</v>
      </c>
      <c r="H3897" s="6" t="s">
        <v>11075</v>
      </c>
      <c r="I3897" s="6" t="s">
        <v>11074</v>
      </c>
      <c r="J3897" s="6" t="s">
        <v>5</v>
      </c>
      <c r="K3897" s="7">
        <v>2.83</v>
      </c>
      <c r="L3897" s="7">
        <f>IFERROR(VLOOKUP(SiscoTable[[#This Row],[Código]],Hoja2!A:B,2,0)*SiscoTable[[#This Row],[Provta(Uns)]],0)</f>
        <v>55.185000000000002</v>
      </c>
      <c r="M3897" s="7">
        <v>0</v>
      </c>
      <c r="N3897" s="7">
        <v>15</v>
      </c>
      <c r="O3897" s="7">
        <f>IFERROR(VLOOKUP(SiscoTable[[#This Row],[Código]],Hoja2!A:B,2,0)*SiscoTable[[#This Row],[Stock_actual]],0)</f>
        <v>292.5</v>
      </c>
      <c r="P3897" s="6" t="s">
        <v>977</v>
      </c>
      <c r="Q3897" s="7">
        <v>3</v>
      </c>
      <c r="R3897" s="7">
        <v>0</v>
      </c>
      <c r="S3897" s="7" t="s">
        <v>11926</v>
      </c>
      <c r="BI3897"/>
      <c r="BJ3897"/>
    </row>
    <row r="3898" spans="2:62" x14ac:dyDescent="0.4">
      <c r="B3898" s="1">
        <v>17899</v>
      </c>
      <c r="C3898" s="6" t="s">
        <v>8</v>
      </c>
      <c r="D3898" s="6" t="s">
        <v>8</v>
      </c>
      <c r="E3898" s="6" t="s">
        <v>8482</v>
      </c>
      <c r="F3898" s="6" t="s">
        <v>10720</v>
      </c>
      <c r="G3898" s="6" t="s">
        <v>11322</v>
      </c>
      <c r="H3898" s="6" t="s">
        <v>9039</v>
      </c>
      <c r="I3898" s="6" t="s">
        <v>11406</v>
      </c>
      <c r="J3898" s="6" t="s">
        <v>5</v>
      </c>
      <c r="K3898" s="7">
        <v>2.17</v>
      </c>
      <c r="L3898" s="7">
        <f>IFERROR(VLOOKUP(SiscoTable[[#This Row],[Código]],Hoja2!A:B,2,0)*SiscoTable[[#This Row],[Provta(Uns)]],0)</f>
        <v>15.19</v>
      </c>
      <c r="M3898" s="7">
        <v>0</v>
      </c>
      <c r="N3898" s="7">
        <v>10</v>
      </c>
      <c r="O3898" s="7">
        <f>IFERROR(VLOOKUP(SiscoTable[[#This Row],[Código]],Hoja2!A:B,2,0)*SiscoTable[[#This Row],[Stock_actual]],0)</f>
        <v>70</v>
      </c>
      <c r="P3898" s="6" t="s">
        <v>1008</v>
      </c>
      <c r="Q3898" s="7">
        <v>2</v>
      </c>
      <c r="R3898" s="7">
        <v>0</v>
      </c>
      <c r="S3898" s="7" t="s">
        <v>11926</v>
      </c>
      <c r="BI3898"/>
      <c r="BJ3898"/>
    </row>
    <row r="3899" spans="2:62" x14ac:dyDescent="0.4">
      <c r="B3899" s="1">
        <v>17901</v>
      </c>
      <c r="C3899" s="6" t="s">
        <v>8</v>
      </c>
      <c r="D3899" s="6" t="s">
        <v>8</v>
      </c>
      <c r="E3899" s="6" t="s">
        <v>3268</v>
      </c>
      <c r="F3899" s="6" t="s">
        <v>7197</v>
      </c>
      <c r="G3899" s="6" t="s">
        <v>7198</v>
      </c>
      <c r="H3899" s="6" t="s">
        <v>5293</v>
      </c>
      <c r="I3899" s="6" t="s">
        <v>7301</v>
      </c>
      <c r="J3899" s="6" t="s">
        <v>5</v>
      </c>
      <c r="K3899" s="7">
        <v>2.17</v>
      </c>
      <c r="L3899" s="7">
        <f>IFERROR(VLOOKUP(SiscoTable[[#This Row],[Código]],Hoja2!A:B,2,0)*SiscoTable[[#This Row],[Provta(Uns)]],0)</f>
        <v>22.785</v>
      </c>
      <c r="M3899" s="7">
        <v>0</v>
      </c>
      <c r="N3899" s="7">
        <v>6</v>
      </c>
      <c r="O3899" s="7">
        <f>IFERROR(VLOOKUP(SiscoTable[[#This Row],[Código]],Hoja2!A:B,2,0)*SiscoTable[[#This Row],[Stock_actual]],0)</f>
        <v>63</v>
      </c>
      <c r="P3899" s="6" t="s">
        <v>997</v>
      </c>
      <c r="Q3899" s="7">
        <v>2</v>
      </c>
      <c r="R3899" s="7">
        <v>0</v>
      </c>
      <c r="S3899" s="7" t="s">
        <v>11928</v>
      </c>
      <c r="BI3899"/>
      <c r="BJ3899"/>
    </row>
    <row r="3900" spans="2:62" x14ac:dyDescent="0.4">
      <c r="B3900" s="1">
        <v>17902</v>
      </c>
      <c r="C3900" s="6" t="s">
        <v>30</v>
      </c>
      <c r="D3900" s="6" t="s">
        <v>8</v>
      </c>
      <c r="E3900" s="6" t="s">
        <v>3268</v>
      </c>
      <c r="F3900" s="6" t="s">
        <v>3269</v>
      </c>
      <c r="G3900" s="6" t="s">
        <v>3479</v>
      </c>
      <c r="H3900" s="6" t="s">
        <v>3552</v>
      </c>
      <c r="I3900" s="6" t="s">
        <v>3551</v>
      </c>
      <c r="J3900" s="6" t="s">
        <v>5</v>
      </c>
      <c r="K3900" s="7">
        <v>2.33</v>
      </c>
      <c r="L3900" s="7">
        <f>IFERROR(VLOOKUP(SiscoTable[[#This Row],[Código]],Hoja2!A:B,2,0)*SiscoTable[[#This Row],[Provta(Uns)]],0)</f>
        <v>57.085000000000001</v>
      </c>
      <c r="M3900" s="7">
        <v>0</v>
      </c>
      <c r="N3900" s="7">
        <v>17</v>
      </c>
      <c r="O3900" s="7">
        <f>IFERROR(VLOOKUP(SiscoTable[[#This Row],[Código]],Hoja2!A:B,2,0)*SiscoTable[[#This Row],[Stock_actual]],0)</f>
        <v>416.5</v>
      </c>
      <c r="P3900" s="6" t="s">
        <v>3553</v>
      </c>
      <c r="Q3900" s="7">
        <v>3</v>
      </c>
      <c r="R3900" s="7">
        <v>0</v>
      </c>
      <c r="S3900" s="7" t="s">
        <v>11928</v>
      </c>
      <c r="BI3900"/>
      <c r="BJ3900"/>
    </row>
    <row r="3901" spans="2:62" x14ac:dyDescent="0.4">
      <c r="B3901" s="1">
        <v>17904</v>
      </c>
      <c r="C3901" s="6" t="s">
        <v>25</v>
      </c>
      <c r="D3901" s="6" t="s">
        <v>30</v>
      </c>
      <c r="E3901" s="6" t="s">
        <v>2999</v>
      </c>
      <c r="F3901" s="6" t="s">
        <v>3000</v>
      </c>
      <c r="G3901" s="6" t="s">
        <v>3001</v>
      </c>
      <c r="H3901" s="6" t="s">
        <v>3001</v>
      </c>
      <c r="I3901" s="6" t="s">
        <v>3021</v>
      </c>
      <c r="J3901" s="6" t="s">
        <v>5</v>
      </c>
      <c r="K3901" s="7">
        <v>16.170000000000002</v>
      </c>
      <c r="L3901" s="7">
        <f>IFERROR(VLOOKUP(SiscoTable[[#This Row],[Código]],Hoja2!A:B,2,0)*SiscoTable[[#This Row],[Provta(Uns)]],0)</f>
        <v>192.42300000000003</v>
      </c>
      <c r="M3901" s="7">
        <v>0</v>
      </c>
      <c r="N3901" s="7">
        <v>14</v>
      </c>
      <c r="O3901" s="7">
        <f>IFERROR(VLOOKUP(SiscoTable[[#This Row],[Código]],Hoja2!A:B,2,0)*SiscoTable[[#This Row],[Stock_actual]],0)</f>
        <v>166.6</v>
      </c>
      <c r="P3901" s="6" t="s">
        <v>812</v>
      </c>
      <c r="Q3901" s="7">
        <v>18</v>
      </c>
      <c r="R3901" s="7">
        <v>32.440000000000005</v>
      </c>
      <c r="S3901" s="7" t="s">
        <v>11925</v>
      </c>
      <c r="BI3901"/>
      <c r="BJ3901"/>
    </row>
    <row r="3902" spans="2:62" x14ac:dyDescent="0.4">
      <c r="B3902" s="1">
        <v>17907</v>
      </c>
      <c r="C3902" s="6" t="s">
        <v>8</v>
      </c>
      <c r="D3902" s="6" t="s">
        <v>8</v>
      </c>
      <c r="E3902" s="6" t="s">
        <v>8482</v>
      </c>
      <c r="F3902" s="6" t="s">
        <v>10720</v>
      </c>
      <c r="G3902" s="6" t="s">
        <v>11504</v>
      </c>
      <c r="H3902" s="6" t="s">
        <v>10898</v>
      </c>
      <c r="I3902" s="6" t="s">
        <v>11541</v>
      </c>
      <c r="J3902" s="6" t="s">
        <v>5</v>
      </c>
      <c r="K3902" s="7">
        <v>0.5</v>
      </c>
      <c r="L3902" s="7">
        <f>IFERROR(VLOOKUP(SiscoTable[[#This Row],[Código]],Hoja2!A:B,2,0)*SiscoTable[[#This Row],[Provta(Uns)]],0)</f>
        <v>7</v>
      </c>
      <c r="M3902" s="7">
        <v>0</v>
      </c>
      <c r="N3902" s="7">
        <v>0</v>
      </c>
      <c r="O3902" s="7">
        <f>IFERROR(VLOOKUP(SiscoTable[[#This Row],[Código]],Hoja2!A:B,2,0)*SiscoTable[[#This Row],[Stock_actual]],0)</f>
        <v>0</v>
      </c>
      <c r="P3902" s="6" t="s">
        <v>7</v>
      </c>
      <c r="Q3902" s="7">
        <v>1</v>
      </c>
      <c r="R3902" s="7">
        <v>1.2</v>
      </c>
      <c r="S3902" s="7" t="s">
        <v>11926</v>
      </c>
      <c r="BI3902"/>
      <c r="BJ3902"/>
    </row>
    <row r="3903" spans="2:62" x14ac:dyDescent="0.4">
      <c r="B3903" s="1">
        <v>17908</v>
      </c>
      <c r="C3903" s="6" t="s">
        <v>8</v>
      </c>
      <c r="D3903" s="6" t="s">
        <v>8</v>
      </c>
      <c r="E3903" s="6" t="s">
        <v>8482</v>
      </c>
      <c r="F3903" s="6" t="s">
        <v>8641</v>
      </c>
      <c r="G3903" s="6" t="s">
        <v>8936</v>
      </c>
      <c r="H3903" s="6" t="s">
        <v>8663</v>
      </c>
      <c r="I3903" s="6" t="s">
        <v>8990</v>
      </c>
      <c r="J3903" s="6" t="s">
        <v>5</v>
      </c>
      <c r="K3903" s="7">
        <v>0</v>
      </c>
      <c r="L3903" s="7">
        <f>IFERROR(VLOOKUP(SiscoTable[[#This Row],[Código]],Hoja2!A:B,2,0)*SiscoTable[[#This Row],[Provta(Uns)]],0)</f>
        <v>0</v>
      </c>
      <c r="M3903" s="7">
        <v>0</v>
      </c>
      <c r="N3903" s="7">
        <v>0</v>
      </c>
      <c r="O3903" s="7">
        <f>IFERROR(VLOOKUP(SiscoTable[[#This Row],[Código]],Hoja2!A:B,2,0)*SiscoTable[[#This Row],[Stock_actual]],0)</f>
        <v>0</v>
      </c>
      <c r="P3903" s="6" t="s">
        <v>7</v>
      </c>
      <c r="Q3903" s="7">
        <v>0</v>
      </c>
      <c r="R3903" s="7">
        <v>0</v>
      </c>
      <c r="S3903" s="7" t="s">
        <v>11926</v>
      </c>
      <c r="BI3903"/>
      <c r="BJ3903"/>
    </row>
    <row r="3904" spans="2:62" x14ac:dyDescent="0.4">
      <c r="B3904" s="1">
        <v>17909</v>
      </c>
      <c r="C3904" s="6" t="s">
        <v>25</v>
      </c>
      <c r="D3904" s="6" t="s">
        <v>25</v>
      </c>
      <c r="E3904" s="6" t="s">
        <v>2999</v>
      </c>
      <c r="F3904" s="6" t="s">
        <v>3000</v>
      </c>
      <c r="G3904" s="6" t="s">
        <v>3001</v>
      </c>
      <c r="H3904" s="6" t="s">
        <v>3001</v>
      </c>
      <c r="I3904" s="6" t="s">
        <v>3022</v>
      </c>
      <c r="J3904" s="6" t="s">
        <v>5</v>
      </c>
      <c r="K3904" s="7">
        <v>116.67</v>
      </c>
      <c r="L3904" s="7">
        <f>IFERROR(VLOOKUP(SiscoTable[[#This Row],[Código]],Hoja2!A:B,2,0)*SiscoTable[[#This Row],[Provta(Uns)]],0)</f>
        <v>2088.393</v>
      </c>
      <c r="M3904" s="7">
        <v>0</v>
      </c>
      <c r="N3904" s="7">
        <v>39</v>
      </c>
      <c r="O3904" s="7">
        <f>IFERROR(VLOOKUP(SiscoTable[[#This Row],[Código]],Hoja2!A:B,2,0)*SiscoTable[[#This Row],[Stock_actual]],0)</f>
        <v>698.09999999999991</v>
      </c>
      <c r="P3904" s="6" t="s">
        <v>124</v>
      </c>
      <c r="Q3904" s="7">
        <v>128</v>
      </c>
      <c r="R3904" s="7">
        <v>233.3</v>
      </c>
      <c r="S3904" s="7" t="s">
        <v>11925</v>
      </c>
      <c r="BI3904"/>
      <c r="BJ3904"/>
    </row>
    <row r="3905" spans="2:62" x14ac:dyDescent="0.4">
      <c r="B3905" s="1">
        <v>17910</v>
      </c>
      <c r="C3905" s="6" t="s">
        <v>25</v>
      </c>
      <c r="D3905" s="6" t="s">
        <v>25</v>
      </c>
      <c r="E3905" s="6" t="s">
        <v>8482</v>
      </c>
      <c r="F3905" s="6" t="s">
        <v>10720</v>
      </c>
      <c r="G3905" s="6" t="s">
        <v>11105</v>
      </c>
      <c r="H3905" s="6" t="s">
        <v>11135</v>
      </c>
      <c r="I3905" s="6" t="s">
        <v>11158</v>
      </c>
      <c r="J3905" s="6" t="s">
        <v>5</v>
      </c>
      <c r="K3905" s="7">
        <v>18.170000000000002</v>
      </c>
      <c r="L3905" s="7">
        <f>IFERROR(VLOOKUP(SiscoTable[[#This Row],[Código]],Hoja2!A:B,2,0)*SiscoTable[[#This Row],[Provta(Uns)]],0)</f>
        <v>148.994</v>
      </c>
      <c r="M3905" s="7">
        <v>0</v>
      </c>
      <c r="N3905" s="7">
        <v>36</v>
      </c>
      <c r="O3905" s="7">
        <f>IFERROR(VLOOKUP(SiscoTable[[#This Row],[Código]],Hoja2!A:B,2,0)*SiscoTable[[#This Row],[Stock_actual]],0)</f>
        <v>295.2</v>
      </c>
      <c r="P3905" s="6" t="s">
        <v>326</v>
      </c>
      <c r="Q3905" s="7">
        <v>20</v>
      </c>
      <c r="R3905" s="7">
        <v>0</v>
      </c>
      <c r="S3905" s="7" t="s">
        <v>11926</v>
      </c>
      <c r="BI3905"/>
      <c r="BJ3905"/>
    </row>
    <row r="3906" spans="2:62" x14ac:dyDescent="0.4">
      <c r="B3906" s="1">
        <v>17912</v>
      </c>
      <c r="C3906" s="6" t="s">
        <v>8</v>
      </c>
      <c r="D3906" s="6" t="s">
        <v>8</v>
      </c>
      <c r="E3906" s="6" t="s">
        <v>8482</v>
      </c>
      <c r="F3906" s="6" t="s">
        <v>9030</v>
      </c>
      <c r="G3906" s="6" t="s">
        <v>9624</v>
      </c>
      <c r="H3906" s="6" t="s">
        <v>9642</v>
      </c>
      <c r="I3906" s="6" t="s">
        <v>9641</v>
      </c>
      <c r="J3906" s="6" t="s">
        <v>5</v>
      </c>
      <c r="K3906" s="7">
        <v>1.83</v>
      </c>
      <c r="L3906" s="7">
        <f>IFERROR(VLOOKUP(SiscoTable[[#This Row],[Código]],Hoja2!A:B,2,0)*SiscoTable[[#This Row],[Provta(Uns)]],0)</f>
        <v>26.535</v>
      </c>
      <c r="M3906" s="7">
        <v>17</v>
      </c>
      <c r="N3906" s="7">
        <v>1</v>
      </c>
      <c r="O3906" s="7">
        <f>IFERROR(VLOOKUP(SiscoTable[[#This Row],[Código]],Hoja2!A:B,2,0)*SiscoTable[[#This Row],[Stock_actual]],0)</f>
        <v>14.5</v>
      </c>
      <c r="P3906" s="6" t="s">
        <v>810</v>
      </c>
      <c r="Q3906" s="7">
        <v>2</v>
      </c>
      <c r="R3906" s="7">
        <v>0</v>
      </c>
      <c r="S3906" s="7" t="s">
        <v>11926</v>
      </c>
      <c r="BI3906"/>
      <c r="BJ3906"/>
    </row>
    <row r="3907" spans="2:62" x14ac:dyDescent="0.4">
      <c r="B3907" s="1">
        <v>17913</v>
      </c>
      <c r="C3907" s="6" t="s">
        <v>8</v>
      </c>
      <c r="D3907" s="6" t="s">
        <v>8</v>
      </c>
      <c r="E3907" s="6" t="s">
        <v>469</v>
      </c>
      <c r="F3907" s="6" t="s">
        <v>1050</v>
      </c>
      <c r="G3907" s="6" t="s">
        <v>1051</v>
      </c>
      <c r="H3907" s="6" t="s">
        <v>1053</v>
      </c>
      <c r="I3907" s="6" t="s">
        <v>1061</v>
      </c>
      <c r="J3907" s="6" t="s">
        <v>5</v>
      </c>
      <c r="K3907" s="7">
        <v>0</v>
      </c>
      <c r="L3907" s="7">
        <f>IFERROR(VLOOKUP(SiscoTable[[#This Row],[Código]],Hoja2!A:B,2,0)*SiscoTable[[#This Row],[Provta(Uns)]],0)</f>
        <v>0</v>
      </c>
      <c r="M3907" s="7">
        <v>0</v>
      </c>
      <c r="N3907" s="7">
        <v>0</v>
      </c>
      <c r="O3907" s="7">
        <f>IFERROR(VLOOKUP(SiscoTable[[#This Row],[Código]],Hoja2!A:B,2,0)*SiscoTable[[#This Row],[Stock_actual]],0)</f>
        <v>0</v>
      </c>
      <c r="P3907" s="6" t="s">
        <v>7</v>
      </c>
      <c r="Q3907" s="7">
        <v>0</v>
      </c>
      <c r="R3907" s="7">
        <v>0</v>
      </c>
      <c r="S3907" s="7" t="s">
        <v>11927</v>
      </c>
      <c r="BI3907"/>
      <c r="BJ3907"/>
    </row>
    <row r="3908" spans="2:62" x14ac:dyDescent="0.4">
      <c r="B3908" s="1">
        <v>17914</v>
      </c>
      <c r="C3908" s="6" t="s">
        <v>8</v>
      </c>
      <c r="D3908" s="6" t="s">
        <v>8</v>
      </c>
      <c r="E3908" s="6" t="s">
        <v>8482</v>
      </c>
      <c r="F3908" s="6" t="s">
        <v>9030</v>
      </c>
      <c r="G3908" s="6" t="s">
        <v>9624</v>
      </c>
      <c r="H3908" s="6" t="s">
        <v>9642</v>
      </c>
      <c r="I3908" s="6" t="s">
        <v>9643</v>
      </c>
      <c r="J3908" s="6" t="s">
        <v>5</v>
      </c>
      <c r="K3908" s="7">
        <v>0.33</v>
      </c>
      <c r="L3908" s="7">
        <f>IFERROR(VLOOKUP(SiscoTable[[#This Row],[Código]],Hoja2!A:B,2,0)*SiscoTable[[#This Row],[Provta(Uns)]],0)</f>
        <v>4.7850000000000001</v>
      </c>
      <c r="M3908" s="7">
        <v>0</v>
      </c>
      <c r="N3908" s="7">
        <v>10</v>
      </c>
      <c r="O3908" s="7">
        <f>IFERROR(VLOOKUP(SiscoTable[[#This Row],[Código]],Hoja2!A:B,2,0)*SiscoTable[[#This Row],[Stock_actual]],0)</f>
        <v>145</v>
      </c>
      <c r="P3908" s="6" t="s">
        <v>1250</v>
      </c>
      <c r="Q3908" s="7">
        <v>0</v>
      </c>
      <c r="R3908" s="7">
        <v>0</v>
      </c>
      <c r="S3908" s="7" t="s">
        <v>11926</v>
      </c>
      <c r="BI3908"/>
      <c r="BJ3908"/>
    </row>
    <row r="3909" spans="2:62" x14ac:dyDescent="0.4">
      <c r="B3909" s="1">
        <v>17915</v>
      </c>
      <c r="C3909" s="6" t="s">
        <v>8</v>
      </c>
      <c r="D3909" s="6" t="s">
        <v>8</v>
      </c>
      <c r="E3909" s="6" t="s">
        <v>0</v>
      </c>
      <c r="F3909" s="6" t="s">
        <v>18</v>
      </c>
      <c r="G3909" s="6" t="s">
        <v>22</v>
      </c>
      <c r="H3909" s="6" t="s">
        <v>4</v>
      </c>
      <c r="I3909" s="6" t="s">
        <v>33</v>
      </c>
      <c r="J3909" s="6" t="s">
        <v>5</v>
      </c>
      <c r="K3909" s="7">
        <v>699.33</v>
      </c>
      <c r="L3909" s="7">
        <f>IFERROR(VLOOKUP(SiscoTable[[#This Row],[Código]],Hoja2!A:B,2,0)*SiscoTable[[#This Row],[Provta(Uns)]],0)</f>
        <v>0</v>
      </c>
      <c r="M3909" s="7">
        <v>0</v>
      </c>
      <c r="N3909" s="7">
        <v>0</v>
      </c>
      <c r="O3909" s="7">
        <f>IFERROR(VLOOKUP(SiscoTable[[#This Row],[Código]],Hoja2!A:B,2,0)*SiscoTable[[#This Row],[Stock_actual]],0)</f>
        <v>0</v>
      </c>
      <c r="P3909" s="6" t="s">
        <v>7</v>
      </c>
      <c r="Q3909" s="7">
        <v>769</v>
      </c>
      <c r="R3909" s="7">
        <v>1398.6</v>
      </c>
      <c r="S3909" s="7" t="s">
        <v>11923</v>
      </c>
      <c r="BI3909"/>
      <c r="BJ3909"/>
    </row>
    <row r="3910" spans="2:62" x14ac:dyDescent="0.4">
      <c r="B3910" s="1">
        <v>17916</v>
      </c>
      <c r="C3910" s="6" t="s">
        <v>8</v>
      </c>
      <c r="D3910" s="6" t="s">
        <v>8</v>
      </c>
      <c r="E3910" s="6" t="s">
        <v>0</v>
      </c>
      <c r="F3910" s="6" t="s">
        <v>65</v>
      </c>
      <c r="G3910" s="6" t="s">
        <v>66</v>
      </c>
      <c r="H3910" s="6" t="s">
        <v>4</v>
      </c>
      <c r="I3910" s="6" t="s">
        <v>68</v>
      </c>
      <c r="J3910" s="6" t="s">
        <v>5</v>
      </c>
      <c r="K3910" s="7">
        <v>84.83</v>
      </c>
      <c r="L3910" s="7">
        <f>IFERROR(VLOOKUP(SiscoTable[[#This Row],[Código]],Hoja2!A:B,2,0)*SiscoTable[[#This Row],[Provta(Uns)]],0)</f>
        <v>0</v>
      </c>
      <c r="M3910" s="7">
        <v>0</v>
      </c>
      <c r="N3910" s="7">
        <v>0</v>
      </c>
      <c r="O3910" s="7">
        <f>IFERROR(VLOOKUP(SiscoTable[[#This Row],[Código]],Hoja2!A:B,2,0)*SiscoTable[[#This Row],[Stock_actual]],0)</f>
        <v>0</v>
      </c>
      <c r="P3910" s="6" t="s">
        <v>7</v>
      </c>
      <c r="Q3910" s="7">
        <v>93</v>
      </c>
      <c r="R3910" s="7">
        <v>169.8</v>
      </c>
      <c r="S3910" s="7" t="s">
        <v>11923</v>
      </c>
      <c r="BI3910"/>
      <c r="BJ3910"/>
    </row>
    <row r="3911" spans="2:62" x14ac:dyDescent="0.4">
      <c r="B3911" s="1">
        <v>17917</v>
      </c>
      <c r="C3911" s="6" t="s">
        <v>8</v>
      </c>
      <c r="D3911" s="6" t="s">
        <v>8</v>
      </c>
      <c r="E3911" s="6" t="s">
        <v>0</v>
      </c>
      <c r="F3911" s="6" t="s">
        <v>1</v>
      </c>
      <c r="G3911" s="6" t="s">
        <v>2</v>
      </c>
      <c r="H3911" s="6" t="s">
        <v>4</v>
      </c>
      <c r="I3911" s="6" t="s">
        <v>13</v>
      </c>
      <c r="J3911" s="6" t="s">
        <v>5</v>
      </c>
      <c r="K3911" s="7">
        <v>0.67</v>
      </c>
      <c r="L3911" s="7">
        <f>IFERROR(VLOOKUP(SiscoTable[[#This Row],[Código]],Hoja2!A:B,2,0)*SiscoTable[[#This Row],[Provta(Uns)]],0)</f>
        <v>0</v>
      </c>
      <c r="M3911" s="7">
        <v>0</v>
      </c>
      <c r="N3911" s="7">
        <v>0</v>
      </c>
      <c r="O3911" s="7">
        <f>IFERROR(VLOOKUP(SiscoTable[[#This Row],[Código]],Hoja2!A:B,2,0)*SiscoTable[[#This Row],[Stock_actual]],0)</f>
        <v>0</v>
      </c>
      <c r="P3911" s="6" t="s">
        <v>7</v>
      </c>
      <c r="Q3911" s="7">
        <v>1</v>
      </c>
      <c r="R3911" s="7">
        <v>1.2</v>
      </c>
      <c r="S3911" s="7" t="s">
        <v>11923</v>
      </c>
      <c r="BI3911"/>
      <c r="BJ3911"/>
    </row>
    <row r="3912" spans="2:62" x14ac:dyDescent="0.4">
      <c r="B3912" s="1">
        <v>17921</v>
      </c>
      <c r="C3912" s="6" t="s">
        <v>30</v>
      </c>
      <c r="D3912" s="6" t="s">
        <v>30</v>
      </c>
      <c r="E3912" s="6" t="s">
        <v>3268</v>
      </c>
      <c r="F3912" s="6" t="s">
        <v>3269</v>
      </c>
      <c r="G3912" s="6" t="s">
        <v>634</v>
      </c>
      <c r="H3912" s="6" t="s">
        <v>4840</v>
      </c>
      <c r="I3912" s="6" t="s">
        <v>4841</v>
      </c>
      <c r="J3912" s="6" t="s">
        <v>5</v>
      </c>
      <c r="K3912" s="7">
        <v>0</v>
      </c>
      <c r="L3912" s="7">
        <f>IFERROR(VLOOKUP(SiscoTable[[#This Row],[Código]],Hoja2!A:B,2,0)*SiscoTable[[#This Row],[Provta(Uns)]],0)</f>
        <v>0</v>
      </c>
      <c r="M3912" s="7">
        <v>0</v>
      </c>
      <c r="N3912" s="7">
        <v>0</v>
      </c>
      <c r="O3912" s="7">
        <f>IFERROR(VLOOKUP(SiscoTable[[#This Row],[Código]],Hoja2!A:B,2,0)*SiscoTable[[#This Row],[Stock_actual]],0)</f>
        <v>0</v>
      </c>
      <c r="P3912" s="6" t="s">
        <v>7</v>
      </c>
      <c r="Q3912" s="7">
        <v>0</v>
      </c>
      <c r="R3912" s="7">
        <v>0</v>
      </c>
      <c r="S3912" s="7" t="s">
        <v>11927</v>
      </c>
      <c r="BI3912"/>
      <c r="BJ3912"/>
    </row>
    <row r="3913" spans="2:62" x14ac:dyDescent="0.4">
      <c r="B3913" s="1">
        <v>17923</v>
      </c>
      <c r="C3913" s="6" t="s">
        <v>30</v>
      </c>
      <c r="D3913" s="6" t="s">
        <v>8</v>
      </c>
      <c r="E3913" s="6" t="s">
        <v>3268</v>
      </c>
      <c r="F3913" s="6" t="s">
        <v>3269</v>
      </c>
      <c r="G3913" s="6" t="s">
        <v>634</v>
      </c>
      <c r="H3913" s="6" t="s">
        <v>4840</v>
      </c>
      <c r="I3913" s="6" t="s">
        <v>4844</v>
      </c>
      <c r="J3913" s="6" t="s">
        <v>5</v>
      </c>
      <c r="K3913" s="7">
        <v>0</v>
      </c>
      <c r="L3913" s="7">
        <f>IFERROR(VLOOKUP(SiscoTable[[#This Row],[Código]],Hoja2!A:B,2,0)*SiscoTable[[#This Row],[Provta(Uns)]],0)</f>
        <v>0</v>
      </c>
      <c r="M3913" s="7">
        <v>0</v>
      </c>
      <c r="N3913" s="7">
        <v>0</v>
      </c>
      <c r="O3913" s="7">
        <f>IFERROR(VLOOKUP(SiscoTable[[#This Row],[Código]],Hoja2!A:B,2,0)*SiscoTable[[#This Row],[Stock_actual]],0)</f>
        <v>0</v>
      </c>
      <c r="P3913" s="6" t="s">
        <v>7</v>
      </c>
      <c r="Q3913" s="7">
        <v>0</v>
      </c>
      <c r="R3913" s="7">
        <v>0</v>
      </c>
      <c r="S3913" s="7" t="s">
        <v>11927</v>
      </c>
      <c r="BI3913"/>
      <c r="BJ3913"/>
    </row>
    <row r="3914" spans="2:62" x14ac:dyDescent="0.4">
      <c r="B3914" s="1">
        <v>17924</v>
      </c>
      <c r="C3914" s="6" t="s">
        <v>8</v>
      </c>
      <c r="D3914" s="6" t="s">
        <v>8</v>
      </c>
      <c r="E3914" s="6" t="s">
        <v>3268</v>
      </c>
      <c r="F3914" s="6" t="s">
        <v>7197</v>
      </c>
      <c r="G3914" s="6" t="s">
        <v>7198</v>
      </c>
      <c r="H3914" s="6" t="s">
        <v>7200</v>
      </c>
      <c r="I3914" s="6" t="s">
        <v>7277</v>
      </c>
      <c r="J3914" s="6" t="s">
        <v>5</v>
      </c>
      <c r="K3914" s="7">
        <v>1.33</v>
      </c>
      <c r="L3914" s="7">
        <f>IFERROR(VLOOKUP(SiscoTable[[#This Row],[Código]],Hoja2!A:B,2,0)*SiscoTable[[#This Row],[Provta(Uns)]],0)</f>
        <v>11.837000000000002</v>
      </c>
      <c r="M3914" s="7">
        <v>0</v>
      </c>
      <c r="N3914" s="7">
        <v>10</v>
      </c>
      <c r="O3914" s="7">
        <f>IFERROR(VLOOKUP(SiscoTable[[#This Row],[Código]],Hoja2!A:B,2,0)*SiscoTable[[#This Row],[Stock_actual]],0)</f>
        <v>89</v>
      </c>
      <c r="P3914" s="6" t="s">
        <v>3336</v>
      </c>
      <c r="Q3914" s="7">
        <v>1</v>
      </c>
      <c r="R3914" s="7">
        <v>0</v>
      </c>
      <c r="S3914" s="7" t="s">
        <v>11928</v>
      </c>
      <c r="BI3914"/>
      <c r="BJ3914"/>
    </row>
    <row r="3915" spans="2:62" x14ac:dyDescent="0.4">
      <c r="B3915" s="1">
        <v>17925</v>
      </c>
      <c r="C3915" s="6" t="s">
        <v>8</v>
      </c>
      <c r="D3915" s="6" t="s">
        <v>8</v>
      </c>
      <c r="E3915" s="6" t="s">
        <v>8482</v>
      </c>
      <c r="F3915" s="6" t="s">
        <v>9030</v>
      </c>
      <c r="G3915" s="6" t="s">
        <v>9624</v>
      </c>
      <c r="H3915" s="6" t="s">
        <v>9642</v>
      </c>
      <c r="I3915" s="6" t="s">
        <v>9644</v>
      </c>
      <c r="J3915" s="6" t="s">
        <v>5</v>
      </c>
      <c r="K3915" s="7">
        <v>1.17</v>
      </c>
      <c r="L3915" s="7">
        <f>IFERROR(VLOOKUP(SiscoTable[[#This Row],[Código]],Hoja2!A:B,2,0)*SiscoTable[[#This Row],[Provta(Uns)]],0)</f>
        <v>20.474999999999998</v>
      </c>
      <c r="M3915" s="7">
        <v>8</v>
      </c>
      <c r="N3915" s="7">
        <v>5</v>
      </c>
      <c r="O3915" s="7">
        <f>IFERROR(VLOOKUP(SiscoTable[[#This Row],[Código]],Hoja2!A:B,2,0)*SiscoTable[[#This Row],[Stock_actual]],0)</f>
        <v>87.5</v>
      </c>
      <c r="P3915" s="6" t="s">
        <v>1822</v>
      </c>
      <c r="Q3915" s="7">
        <v>1</v>
      </c>
      <c r="R3915" s="7">
        <v>0</v>
      </c>
      <c r="S3915" s="7" t="s">
        <v>11926</v>
      </c>
      <c r="BI3915"/>
      <c r="BJ3915"/>
    </row>
    <row r="3916" spans="2:62" x14ac:dyDescent="0.4">
      <c r="B3916" s="1">
        <v>17929</v>
      </c>
      <c r="C3916" s="6" t="s">
        <v>30</v>
      </c>
      <c r="D3916" s="6" t="s">
        <v>30</v>
      </c>
      <c r="E3916" s="6" t="s">
        <v>3268</v>
      </c>
      <c r="F3916" s="6" t="s">
        <v>3269</v>
      </c>
      <c r="G3916" s="6" t="s">
        <v>4384</v>
      </c>
      <c r="H3916" s="6" t="s">
        <v>153</v>
      </c>
      <c r="I3916" s="6" t="s">
        <v>4475</v>
      </c>
      <c r="J3916" s="6" t="s">
        <v>5</v>
      </c>
      <c r="K3916" s="7">
        <v>0</v>
      </c>
      <c r="L3916" s="7">
        <f>IFERROR(VLOOKUP(SiscoTable[[#This Row],[Código]],Hoja2!A:B,2,0)*SiscoTable[[#This Row],[Provta(Uns)]],0)</f>
        <v>0</v>
      </c>
      <c r="M3916" s="7">
        <v>0</v>
      </c>
      <c r="N3916" s="7">
        <v>0</v>
      </c>
      <c r="O3916" s="7">
        <f>IFERROR(VLOOKUP(SiscoTable[[#This Row],[Código]],Hoja2!A:B,2,0)*SiscoTable[[#This Row],[Stock_actual]],0)</f>
        <v>0</v>
      </c>
      <c r="P3916" s="6" t="s">
        <v>7</v>
      </c>
      <c r="Q3916" s="7">
        <v>0</v>
      </c>
      <c r="R3916" s="7">
        <v>0</v>
      </c>
      <c r="S3916" s="7" t="s">
        <v>11928</v>
      </c>
      <c r="BI3916"/>
      <c r="BJ3916"/>
    </row>
    <row r="3917" spans="2:62" x14ac:dyDescent="0.4">
      <c r="B3917" s="1">
        <v>17930</v>
      </c>
      <c r="C3917" s="6" t="s">
        <v>30</v>
      </c>
      <c r="D3917" s="6" t="s">
        <v>8</v>
      </c>
      <c r="E3917" s="6" t="s">
        <v>3268</v>
      </c>
      <c r="F3917" s="6" t="s">
        <v>3269</v>
      </c>
      <c r="G3917" s="6" t="s">
        <v>4384</v>
      </c>
      <c r="H3917" s="6" t="s">
        <v>3508</v>
      </c>
      <c r="I3917" s="6" t="s">
        <v>4476</v>
      </c>
      <c r="J3917" s="6" t="s">
        <v>5</v>
      </c>
      <c r="K3917" s="7">
        <v>2.83</v>
      </c>
      <c r="L3917" s="7">
        <f>IFERROR(VLOOKUP(SiscoTable[[#This Row],[Código]],Hoja2!A:B,2,0)*SiscoTable[[#This Row],[Provta(Uns)]],0)</f>
        <v>62.826000000000001</v>
      </c>
      <c r="M3917" s="7">
        <v>0</v>
      </c>
      <c r="N3917" s="7">
        <v>0</v>
      </c>
      <c r="O3917" s="7">
        <f>IFERROR(VLOOKUP(SiscoTable[[#This Row],[Código]],Hoja2!A:B,2,0)*SiscoTable[[#This Row],[Stock_actual]],0)</f>
        <v>0</v>
      </c>
      <c r="P3917" s="6" t="s">
        <v>7</v>
      </c>
      <c r="Q3917" s="7">
        <v>3</v>
      </c>
      <c r="R3917" s="7">
        <v>5.3999999999999995</v>
      </c>
      <c r="S3917" s="7" t="s">
        <v>11928</v>
      </c>
      <c r="BI3917"/>
      <c r="BJ3917"/>
    </row>
    <row r="3918" spans="2:62" x14ac:dyDescent="0.4">
      <c r="B3918" s="1">
        <v>17933</v>
      </c>
      <c r="C3918" s="6" t="s">
        <v>8</v>
      </c>
      <c r="D3918" s="6" t="s">
        <v>8</v>
      </c>
      <c r="E3918" s="6" t="s">
        <v>8482</v>
      </c>
      <c r="F3918" s="6" t="s">
        <v>9030</v>
      </c>
      <c r="G3918" s="6" t="s">
        <v>10068</v>
      </c>
      <c r="H3918" s="6" t="s">
        <v>10090</v>
      </c>
      <c r="I3918" s="6" t="s">
        <v>10131</v>
      </c>
      <c r="J3918" s="6" t="s">
        <v>5</v>
      </c>
      <c r="K3918" s="7">
        <v>0</v>
      </c>
      <c r="L3918" s="7">
        <f>IFERROR(VLOOKUP(SiscoTable[[#This Row],[Código]],Hoja2!A:B,2,0)*SiscoTable[[#This Row],[Provta(Uns)]],0)</f>
        <v>0</v>
      </c>
      <c r="M3918" s="7">
        <v>0</v>
      </c>
      <c r="N3918" s="7">
        <v>24</v>
      </c>
      <c r="O3918" s="7">
        <f>IFERROR(VLOOKUP(SiscoTable[[#This Row],[Código]],Hoja2!A:B,2,0)*SiscoTable[[#This Row],[Stock_actual]],0)</f>
        <v>477.59999999999997</v>
      </c>
      <c r="P3918" s="6" t="s">
        <v>134</v>
      </c>
      <c r="Q3918" s="7">
        <v>0</v>
      </c>
      <c r="R3918" s="7">
        <v>0</v>
      </c>
      <c r="S3918" s="7" t="s">
        <v>11926</v>
      </c>
      <c r="BI3918"/>
      <c r="BJ3918"/>
    </row>
    <row r="3919" spans="2:62" x14ac:dyDescent="0.4">
      <c r="B3919" s="1">
        <v>17934</v>
      </c>
      <c r="C3919" s="6" t="s">
        <v>8</v>
      </c>
      <c r="D3919" s="6" t="s">
        <v>30</v>
      </c>
      <c r="E3919" s="6" t="s">
        <v>8482</v>
      </c>
      <c r="F3919" s="6" t="s">
        <v>1736</v>
      </c>
      <c r="G3919" s="6" t="s">
        <v>10616</v>
      </c>
      <c r="H3919" s="6" t="s">
        <v>10622</v>
      </c>
      <c r="I3919" s="6" t="s">
        <v>10679</v>
      </c>
      <c r="J3919" s="6" t="s">
        <v>5</v>
      </c>
      <c r="K3919" s="7">
        <v>13.17</v>
      </c>
      <c r="L3919" s="7">
        <f>IFERROR(VLOOKUP(SiscoTable[[#This Row],[Código]],Hoja2!A:B,2,0)*SiscoTable[[#This Row],[Provta(Uns)]],0)</f>
        <v>36.875999999999998</v>
      </c>
      <c r="M3919" s="7">
        <v>0</v>
      </c>
      <c r="N3919" s="7">
        <v>17</v>
      </c>
      <c r="O3919" s="7">
        <f>IFERROR(VLOOKUP(SiscoTable[[#This Row],[Código]],Hoja2!A:B,2,0)*SiscoTable[[#This Row],[Stock_actual]],0)</f>
        <v>47.599999999999994</v>
      </c>
      <c r="P3919" s="6" t="s">
        <v>132</v>
      </c>
      <c r="Q3919" s="7">
        <v>15</v>
      </c>
      <c r="R3919" s="7">
        <v>0</v>
      </c>
      <c r="S3919" s="7" t="s">
        <v>11926</v>
      </c>
      <c r="BI3919"/>
      <c r="BJ3919"/>
    </row>
    <row r="3920" spans="2:62" x14ac:dyDescent="0.4">
      <c r="B3920" s="1">
        <v>17935</v>
      </c>
      <c r="C3920" s="6" t="s">
        <v>30</v>
      </c>
      <c r="D3920" s="6" t="s">
        <v>8</v>
      </c>
      <c r="E3920" s="6" t="s">
        <v>8482</v>
      </c>
      <c r="F3920" s="6" t="s">
        <v>9030</v>
      </c>
      <c r="G3920" s="6" t="s">
        <v>9921</v>
      </c>
      <c r="H3920" s="6" t="s">
        <v>9924</v>
      </c>
      <c r="I3920" s="6" t="s">
        <v>9940</v>
      </c>
      <c r="J3920" s="6" t="s">
        <v>5</v>
      </c>
      <c r="K3920" s="7">
        <v>3.17</v>
      </c>
      <c r="L3920" s="7">
        <f>IFERROR(VLOOKUP(SiscoTable[[#This Row],[Código]],Hoja2!A:B,2,0)*SiscoTable[[#This Row],[Provta(Uns)]],0)</f>
        <v>35.820999999999998</v>
      </c>
      <c r="M3920" s="7">
        <v>0</v>
      </c>
      <c r="N3920" s="7">
        <v>0</v>
      </c>
      <c r="O3920" s="7">
        <f>IFERROR(VLOOKUP(SiscoTable[[#This Row],[Código]],Hoja2!A:B,2,0)*SiscoTable[[#This Row],[Stock_actual]],0)</f>
        <v>0</v>
      </c>
      <c r="P3920" s="6" t="s">
        <v>7</v>
      </c>
      <c r="Q3920" s="7">
        <v>4</v>
      </c>
      <c r="R3920" s="7">
        <v>6.6</v>
      </c>
      <c r="S3920" s="7" t="s">
        <v>11926</v>
      </c>
      <c r="BI3920"/>
      <c r="BJ3920"/>
    </row>
    <row r="3921" spans="2:62" x14ac:dyDescent="0.4">
      <c r="B3921" s="1">
        <v>17936</v>
      </c>
      <c r="C3921" s="6" t="s">
        <v>8</v>
      </c>
      <c r="D3921" s="6" t="s">
        <v>8</v>
      </c>
      <c r="E3921" s="6" t="s">
        <v>8482</v>
      </c>
      <c r="F3921" s="6" t="s">
        <v>9030</v>
      </c>
      <c r="G3921" s="6" t="s">
        <v>9921</v>
      </c>
      <c r="H3921" s="6" t="s">
        <v>9924</v>
      </c>
      <c r="I3921" s="6" t="s">
        <v>9957</v>
      </c>
      <c r="J3921" s="6" t="s">
        <v>5</v>
      </c>
      <c r="K3921" s="7">
        <v>0</v>
      </c>
      <c r="L3921" s="7">
        <f>IFERROR(VLOOKUP(SiscoTable[[#This Row],[Código]],Hoja2!A:B,2,0)*SiscoTable[[#This Row],[Provta(Uns)]],0)</f>
        <v>0</v>
      </c>
      <c r="M3921" s="7">
        <v>0</v>
      </c>
      <c r="N3921" s="7">
        <v>0</v>
      </c>
      <c r="O3921" s="7">
        <f>IFERROR(VLOOKUP(SiscoTable[[#This Row],[Código]],Hoja2!A:B,2,0)*SiscoTable[[#This Row],[Stock_actual]],0)</f>
        <v>0</v>
      </c>
      <c r="P3921" s="6" t="s">
        <v>7</v>
      </c>
      <c r="Q3921" s="7">
        <v>0</v>
      </c>
      <c r="R3921" s="7">
        <v>0</v>
      </c>
      <c r="S3921" s="7" t="s">
        <v>11926</v>
      </c>
      <c r="BI3921"/>
      <c r="BJ3921"/>
    </row>
    <row r="3922" spans="2:62" x14ac:dyDescent="0.4">
      <c r="B3922" s="1">
        <v>17937</v>
      </c>
      <c r="C3922" s="6" t="s">
        <v>30</v>
      </c>
      <c r="D3922" s="6" t="s">
        <v>8</v>
      </c>
      <c r="E3922" s="6" t="s">
        <v>8482</v>
      </c>
      <c r="F3922" s="6" t="s">
        <v>9030</v>
      </c>
      <c r="G3922" s="6" t="s">
        <v>9678</v>
      </c>
      <c r="H3922" s="6" t="s">
        <v>9740</v>
      </c>
      <c r="I3922" s="6" t="s">
        <v>9743</v>
      </c>
      <c r="J3922" s="6" t="s">
        <v>5</v>
      </c>
      <c r="K3922" s="7">
        <v>3.67</v>
      </c>
      <c r="L3922" s="7">
        <f>IFERROR(VLOOKUP(SiscoTable[[#This Row],[Código]],Hoja2!A:B,2,0)*SiscoTable[[#This Row],[Provta(Uns)]],0)</f>
        <v>66.793999999999997</v>
      </c>
      <c r="M3922" s="7">
        <v>0</v>
      </c>
      <c r="N3922" s="7">
        <v>22</v>
      </c>
      <c r="O3922" s="7">
        <f>IFERROR(VLOOKUP(SiscoTable[[#This Row],[Código]],Hoja2!A:B,2,0)*SiscoTable[[#This Row],[Stock_actual]],0)</f>
        <v>400.4</v>
      </c>
      <c r="P3922" s="6" t="s">
        <v>1014</v>
      </c>
      <c r="Q3922" s="7">
        <v>4</v>
      </c>
      <c r="R3922" s="7">
        <v>0</v>
      </c>
      <c r="S3922" s="7" t="s">
        <v>11926</v>
      </c>
      <c r="BI3922"/>
      <c r="BJ3922"/>
    </row>
    <row r="3923" spans="2:62" x14ac:dyDescent="0.4">
      <c r="B3923" s="1">
        <v>17938</v>
      </c>
      <c r="C3923" s="6" t="s">
        <v>8</v>
      </c>
      <c r="D3923" s="6" t="s">
        <v>8</v>
      </c>
      <c r="E3923" s="6" t="s">
        <v>8482</v>
      </c>
      <c r="F3923" s="6" t="s">
        <v>9030</v>
      </c>
      <c r="G3923" s="6" t="s">
        <v>10068</v>
      </c>
      <c r="H3923" s="6" t="s">
        <v>10127</v>
      </c>
      <c r="I3923" s="6" t="s">
        <v>10132</v>
      </c>
      <c r="J3923" s="6" t="s">
        <v>5</v>
      </c>
      <c r="K3923" s="7">
        <v>0</v>
      </c>
      <c r="L3923" s="7">
        <f>IFERROR(VLOOKUP(SiscoTable[[#This Row],[Código]],Hoja2!A:B,2,0)*SiscoTable[[#This Row],[Provta(Uns)]],0)</f>
        <v>0</v>
      </c>
      <c r="M3923" s="7">
        <v>0</v>
      </c>
      <c r="N3923" s="7">
        <v>0</v>
      </c>
      <c r="O3923" s="7">
        <f>IFERROR(VLOOKUP(SiscoTable[[#This Row],[Código]],Hoja2!A:B,2,0)*SiscoTable[[#This Row],[Stock_actual]],0)</f>
        <v>0</v>
      </c>
      <c r="P3923" s="6" t="s">
        <v>7</v>
      </c>
      <c r="Q3923" s="7">
        <v>0</v>
      </c>
      <c r="R3923" s="7">
        <v>0</v>
      </c>
      <c r="S3923" s="7" t="s">
        <v>11926</v>
      </c>
      <c r="BI3923"/>
      <c r="BJ3923"/>
    </row>
    <row r="3924" spans="2:62" x14ac:dyDescent="0.4">
      <c r="B3924" s="1">
        <v>17940</v>
      </c>
      <c r="C3924" s="6" t="s">
        <v>8</v>
      </c>
      <c r="D3924" s="6" t="s">
        <v>8</v>
      </c>
      <c r="E3924" s="6" t="s">
        <v>8482</v>
      </c>
      <c r="F3924" s="6" t="s">
        <v>9030</v>
      </c>
      <c r="G3924" s="6" t="s">
        <v>10068</v>
      </c>
      <c r="H3924" s="6" t="s">
        <v>10093</v>
      </c>
      <c r="I3924" s="6" t="s">
        <v>10133</v>
      </c>
      <c r="J3924" s="6" t="s">
        <v>5</v>
      </c>
      <c r="K3924" s="7">
        <v>0</v>
      </c>
      <c r="L3924" s="7">
        <f>IFERROR(VLOOKUP(SiscoTable[[#This Row],[Código]],Hoja2!A:B,2,0)*SiscoTable[[#This Row],[Provta(Uns)]],0)</f>
        <v>0</v>
      </c>
      <c r="M3924" s="7">
        <v>0</v>
      </c>
      <c r="N3924" s="7">
        <v>0</v>
      </c>
      <c r="O3924" s="7">
        <f>IFERROR(VLOOKUP(SiscoTable[[#This Row],[Código]],Hoja2!A:B,2,0)*SiscoTable[[#This Row],[Stock_actual]],0)</f>
        <v>0</v>
      </c>
      <c r="P3924" s="6" t="s">
        <v>7</v>
      </c>
      <c r="Q3924" s="7">
        <v>0</v>
      </c>
      <c r="R3924" s="7">
        <v>0</v>
      </c>
      <c r="S3924" s="7" t="s">
        <v>11926</v>
      </c>
      <c r="BI3924"/>
      <c r="BJ3924"/>
    </row>
    <row r="3925" spans="2:62" x14ac:dyDescent="0.4">
      <c r="B3925" s="1">
        <v>17941</v>
      </c>
      <c r="C3925" s="6" t="s">
        <v>8</v>
      </c>
      <c r="D3925" s="6" t="s">
        <v>8</v>
      </c>
      <c r="E3925" s="6" t="s">
        <v>8482</v>
      </c>
      <c r="F3925" s="6" t="s">
        <v>9030</v>
      </c>
      <c r="G3925" s="6" t="s">
        <v>9921</v>
      </c>
      <c r="H3925" s="6" t="s">
        <v>9924</v>
      </c>
      <c r="I3925" s="6" t="s">
        <v>9960</v>
      </c>
      <c r="J3925" s="6" t="s">
        <v>5</v>
      </c>
      <c r="K3925" s="7">
        <v>0.17</v>
      </c>
      <c r="L3925" s="7">
        <f>IFERROR(VLOOKUP(SiscoTable[[#This Row],[Código]],Hoja2!A:B,2,0)*SiscoTable[[#This Row],[Provta(Uns)]],0)</f>
        <v>3.0260000000000002</v>
      </c>
      <c r="M3925" s="7">
        <v>24</v>
      </c>
      <c r="N3925" s="7">
        <v>0</v>
      </c>
      <c r="O3925" s="7">
        <f>IFERROR(VLOOKUP(SiscoTable[[#This Row],[Código]],Hoja2!A:B,2,0)*SiscoTable[[#This Row],[Stock_actual]],0)</f>
        <v>0</v>
      </c>
      <c r="P3925" s="6" t="s">
        <v>7</v>
      </c>
      <c r="Q3925" s="7">
        <v>0</v>
      </c>
      <c r="R3925" s="7">
        <v>0</v>
      </c>
      <c r="S3925" s="7" t="s">
        <v>11926</v>
      </c>
      <c r="BI3925"/>
      <c r="BJ3925"/>
    </row>
    <row r="3926" spans="2:62" x14ac:dyDescent="0.4">
      <c r="B3926" s="1">
        <v>17944</v>
      </c>
      <c r="C3926" s="6" t="s">
        <v>8</v>
      </c>
      <c r="D3926" s="6" t="s">
        <v>8</v>
      </c>
      <c r="E3926" s="6" t="s">
        <v>8482</v>
      </c>
      <c r="F3926" s="6" t="s">
        <v>8641</v>
      </c>
      <c r="G3926" s="6" t="s">
        <v>8756</v>
      </c>
      <c r="H3926" s="6" t="s">
        <v>8698</v>
      </c>
      <c r="I3926" s="6" t="s">
        <v>8847</v>
      </c>
      <c r="J3926" s="6" t="s">
        <v>5</v>
      </c>
      <c r="K3926" s="7">
        <v>0.5</v>
      </c>
      <c r="L3926" s="7">
        <f>IFERROR(VLOOKUP(SiscoTable[[#This Row],[Código]],Hoja2!A:B,2,0)*SiscoTable[[#This Row],[Provta(Uns)]],0)</f>
        <v>7.95</v>
      </c>
      <c r="M3926" s="7">
        <v>0</v>
      </c>
      <c r="N3926" s="7">
        <v>6</v>
      </c>
      <c r="O3926" s="7">
        <f>IFERROR(VLOOKUP(SiscoTable[[#This Row],[Código]],Hoja2!A:B,2,0)*SiscoTable[[#This Row],[Stock_actual]],0)</f>
        <v>95.4</v>
      </c>
      <c r="P3926" s="6" t="s">
        <v>1828</v>
      </c>
      <c r="Q3926" s="7">
        <v>1</v>
      </c>
      <c r="R3926" s="7">
        <v>0</v>
      </c>
      <c r="S3926" s="7" t="s">
        <v>11926</v>
      </c>
      <c r="BI3926"/>
      <c r="BJ3926"/>
    </row>
    <row r="3927" spans="2:62" x14ac:dyDescent="0.4">
      <c r="B3927" s="1">
        <v>17947</v>
      </c>
      <c r="C3927" s="6" t="s">
        <v>8</v>
      </c>
      <c r="D3927" s="6" t="s">
        <v>8</v>
      </c>
      <c r="E3927" s="6" t="s">
        <v>8482</v>
      </c>
      <c r="F3927" s="6" t="s">
        <v>8641</v>
      </c>
      <c r="G3927" s="6" t="s">
        <v>8936</v>
      </c>
      <c r="H3927" s="6" t="s">
        <v>8698</v>
      </c>
      <c r="I3927" s="6" t="s">
        <v>8973</v>
      </c>
      <c r="J3927" s="6" t="s">
        <v>5</v>
      </c>
      <c r="K3927" s="7">
        <v>0.17</v>
      </c>
      <c r="L3927" s="7">
        <f>IFERROR(VLOOKUP(SiscoTable[[#This Row],[Código]],Hoja2!A:B,2,0)*SiscoTable[[#This Row],[Provta(Uns)]],0)</f>
        <v>4.7430000000000003</v>
      </c>
      <c r="M3927" s="7">
        <v>12</v>
      </c>
      <c r="N3927" s="7">
        <v>0</v>
      </c>
      <c r="O3927" s="7">
        <f>IFERROR(VLOOKUP(SiscoTable[[#This Row],[Código]],Hoja2!A:B,2,0)*SiscoTable[[#This Row],[Stock_actual]],0)</f>
        <v>0</v>
      </c>
      <c r="P3927" s="6" t="s">
        <v>7</v>
      </c>
      <c r="Q3927" s="7">
        <v>0</v>
      </c>
      <c r="R3927" s="7">
        <v>0</v>
      </c>
      <c r="S3927" s="7" t="s">
        <v>11926</v>
      </c>
      <c r="BI3927"/>
      <c r="BJ3927"/>
    </row>
    <row r="3928" spans="2:62" x14ac:dyDescent="0.4">
      <c r="B3928" s="1">
        <v>17948</v>
      </c>
      <c r="C3928" s="6" t="s">
        <v>8</v>
      </c>
      <c r="D3928" s="6" t="s">
        <v>8</v>
      </c>
      <c r="E3928" s="6" t="s">
        <v>8482</v>
      </c>
      <c r="F3928" s="6" t="s">
        <v>8641</v>
      </c>
      <c r="G3928" s="6" t="s">
        <v>8936</v>
      </c>
      <c r="H3928" s="6" t="s">
        <v>8698</v>
      </c>
      <c r="I3928" s="6" t="s">
        <v>8975</v>
      </c>
      <c r="J3928" s="6" t="s">
        <v>5</v>
      </c>
      <c r="K3928" s="7">
        <v>1.5</v>
      </c>
      <c r="L3928" s="7">
        <f>IFERROR(VLOOKUP(SiscoTable[[#This Row],[Código]],Hoja2!A:B,2,0)*SiscoTable[[#This Row],[Provta(Uns)]],0)</f>
        <v>48.75</v>
      </c>
      <c r="M3928" s="7">
        <v>0</v>
      </c>
      <c r="N3928" s="7">
        <v>6</v>
      </c>
      <c r="O3928" s="7">
        <f>IFERROR(VLOOKUP(SiscoTable[[#This Row],[Código]],Hoja2!A:B,2,0)*SiscoTable[[#This Row],[Stock_actual]],0)</f>
        <v>195</v>
      </c>
      <c r="P3928" s="6" t="s">
        <v>560</v>
      </c>
      <c r="Q3928" s="7">
        <v>2</v>
      </c>
      <c r="R3928" s="7">
        <v>0</v>
      </c>
      <c r="S3928" s="7" t="s">
        <v>11926</v>
      </c>
      <c r="BI3928"/>
      <c r="BJ3928"/>
    </row>
    <row r="3929" spans="2:62" x14ac:dyDescent="0.4">
      <c r="B3929" s="1">
        <v>17949</v>
      </c>
      <c r="C3929" s="6" t="s">
        <v>8</v>
      </c>
      <c r="D3929" s="6" t="s">
        <v>8</v>
      </c>
      <c r="E3929" s="6" t="s">
        <v>8482</v>
      </c>
      <c r="F3929" s="6" t="s">
        <v>8641</v>
      </c>
      <c r="G3929" s="6" t="s">
        <v>8756</v>
      </c>
      <c r="H3929" s="6" t="s">
        <v>8698</v>
      </c>
      <c r="I3929" s="6" t="s">
        <v>8849</v>
      </c>
      <c r="J3929" s="6" t="s">
        <v>5</v>
      </c>
      <c r="K3929" s="7">
        <v>0.83</v>
      </c>
      <c r="L3929" s="7">
        <f>IFERROR(VLOOKUP(SiscoTable[[#This Row],[Código]],Hoja2!A:B,2,0)*SiscoTable[[#This Row],[Provta(Uns)]],0)</f>
        <v>47.808</v>
      </c>
      <c r="M3929" s="7">
        <v>0</v>
      </c>
      <c r="N3929" s="7">
        <v>6</v>
      </c>
      <c r="O3929" s="7">
        <f>IFERROR(VLOOKUP(SiscoTable[[#This Row],[Código]],Hoja2!A:B,2,0)*SiscoTable[[#This Row],[Stock_actual]],0)</f>
        <v>345.6</v>
      </c>
      <c r="P3929" s="6" t="s">
        <v>1973</v>
      </c>
      <c r="Q3929" s="7">
        <v>1</v>
      </c>
      <c r="R3929" s="7">
        <v>0</v>
      </c>
      <c r="S3929" s="7" t="s">
        <v>11926</v>
      </c>
      <c r="BI3929"/>
      <c r="BJ3929"/>
    </row>
    <row r="3930" spans="2:62" x14ac:dyDescent="0.4">
      <c r="B3930" s="1">
        <v>17952</v>
      </c>
      <c r="C3930" s="6" t="s">
        <v>8</v>
      </c>
      <c r="D3930" s="6" t="s">
        <v>8</v>
      </c>
      <c r="E3930" s="6" t="s">
        <v>8482</v>
      </c>
      <c r="F3930" s="6" t="s">
        <v>8641</v>
      </c>
      <c r="G3930" s="6" t="s">
        <v>8756</v>
      </c>
      <c r="H3930" s="6" t="s">
        <v>8698</v>
      </c>
      <c r="I3930" s="6" t="s">
        <v>8850</v>
      </c>
      <c r="J3930" s="6" t="s">
        <v>5</v>
      </c>
      <c r="K3930" s="7">
        <v>0</v>
      </c>
      <c r="L3930" s="7">
        <f>IFERROR(VLOOKUP(SiscoTable[[#This Row],[Código]],Hoja2!A:B,2,0)*SiscoTable[[#This Row],[Provta(Uns)]],0)</f>
        <v>0</v>
      </c>
      <c r="M3930" s="7">
        <v>0</v>
      </c>
      <c r="N3930" s="7">
        <v>0</v>
      </c>
      <c r="O3930" s="7">
        <f>IFERROR(VLOOKUP(SiscoTable[[#This Row],[Código]],Hoja2!A:B,2,0)*SiscoTable[[#This Row],[Stock_actual]],0)</f>
        <v>0</v>
      </c>
      <c r="P3930" s="6" t="s">
        <v>7</v>
      </c>
      <c r="Q3930" s="7">
        <v>0</v>
      </c>
      <c r="R3930" s="7">
        <v>0</v>
      </c>
      <c r="S3930" s="7" t="s">
        <v>11926</v>
      </c>
      <c r="BI3930"/>
      <c r="BJ3930"/>
    </row>
    <row r="3931" spans="2:62" x14ac:dyDescent="0.4">
      <c r="B3931" s="1">
        <v>17953</v>
      </c>
      <c r="C3931" s="6" t="s">
        <v>30</v>
      </c>
      <c r="D3931" s="6" t="s">
        <v>8</v>
      </c>
      <c r="E3931" s="6" t="s">
        <v>8482</v>
      </c>
      <c r="F3931" s="6" t="s">
        <v>8641</v>
      </c>
      <c r="G3931" s="6" t="s">
        <v>8756</v>
      </c>
      <c r="H3931" s="6" t="s">
        <v>8698</v>
      </c>
      <c r="I3931" s="6" t="s">
        <v>8779</v>
      </c>
      <c r="J3931" s="6" t="s">
        <v>5</v>
      </c>
      <c r="K3931" s="7">
        <v>2.17</v>
      </c>
      <c r="L3931" s="7">
        <f>IFERROR(VLOOKUP(SiscoTable[[#This Row],[Código]],Hoja2!A:B,2,0)*SiscoTable[[#This Row],[Provta(Uns)]],0)</f>
        <v>51.212000000000003</v>
      </c>
      <c r="M3931" s="7">
        <v>0</v>
      </c>
      <c r="N3931" s="7">
        <v>17</v>
      </c>
      <c r="O3931" s="7">
        <f>IFERROR(VLOOKUP(SiscoTable[[#This Row],[Código]],Hoja2!A:B,2,0)*SiscoTable[[#This Row],[Stock_actual]],0)</f>
        <v>401.20000000000005</v>
      </c>
      <c r="P3931" s="6" t="s">
        <v>2658</v>
      </c>
      <c r="Q3931" s="7">
        <v>2</v>
      </c>
      <c r="R3931" s="7">
        <v>0</v>
      </c>
      <c r="S3931" s="7" t="s">
        <v>11926</v>
      </c>
      <c r="BI3931"/>
      <c r="BJ3931"/>
    </row>
    <row r="3932" spans="2:62" x14ac:dyDescent="0.4">
      <c r="B3932" s="1">
        <v>17954</v>
      </c>
      <c r="C3932" s="6" t="s">
        <v>30</v>
      </c>
      <c r="D3932" s="6" t="s">
        <v>8</v>
      </c>
      <c r="E3932" s="6" t="s">
        <v>8482</v>
      </c>
      <c r="F3932" s="6" t="s">
        <v>8641</v>
      </c>
      <c r="G3932" s="6" t="s">
        <v>8756</v>
      </c>
      <c r="H3932" s="6" t="s">
        <v>8698</v>
      </c>
      <c r="I3932" s="6" t="s">
        <v>8780</v>
      </c>
      <c r="J3932" s="6" t="s">
        <v>5</v>
      </c>
      <c r="K3932" s="7">
        <v>4</v>
      </c>
      <c r="L3932" s="7">
        <f>IFERROR(VLOOKUP(SiscoTable[[#This Row],[Código]],Hoja2!A:B,2,0)*SiscoTable[[#This Row],[Provta(Uns)]],0)</f>
        <v>80.8</v>
      </c>
      <c r="M3932" s="7">
        <v>0</v>
      </c>
      <c r="N3932" s="7">
        <v>8</v>
      </c>
      <c r="O3932" s="7">
        <f>IFERROR(VLOOKUP(SiscoTable[[#This Row],[Código]],Hoja2!A:B,2,0)*SiscoTable[[#This Row],[Stock_actual]],0)</f>
        <v>161.6</v>
      </c>
      <c r="P3932" s="6" t="s">
        <v>242</v>
      </c>
      <c r="Q3932" s="7">
        <v>4</v>
      </c>
      <c r="R3932" s="7">
        <v>0</v>
      </c>
      <c r="S3932" s="7" t="s">
        <v>11926</v>
      </c>
      <c r="BI3932"/>
      <c r="BJ3932"/>
    </row>
    <row r="3933" spans="2:62" x14ac:dyDescent="0.4">
      <c r="B3933" s="1">
        <v>17955</v>
      </c>
      <c r="C3933" s="6" t="s">
        <v>8</v>
      </c>
      <c r="D3933" s="6" t="s">
        <v>8</v>
      </c>
      <c r="E3933" s="6" t="s">
        <v>8482</v>
      </c>
      <c r="F3933" s="6" t="s">
        <v>8641</v>
      </c>
      <c r="G3933" s="6" t="s">
        <v>8936</v>
      </c>
      <c r="H3933" s="6" t="s">
        <v>8698</v>
      </c>
      <c r="I3933" s="6" t="s">
        <v>8976</v>
      </c>
      <c r="J3933" s="6" t="s">
        <v>5</v>
      </c>
      <c r="K3933" s="7">
        <v>0.5</v>
      </c>
      <c r="L3933" s="7">
        <f>IFERROR(VLOOKUP(SiscoTable[[#This Row],[Código]],Hoja2!A:B,2,0)*SiscoTable[[#This Row],[Provta(Uns)]],0)</f>
        <v>22.3</v>
      </c>
      <c r="M3933" s="7">
        <v>6</v>
      </c>
      <c r="N3933" s="7">
        <v>0</v>
      </c>
      <c r="O3933" s="7">
        <f>IFERROR(VLOOKUP(SiscoTable[[#This Row],[Código]],Hoja2!A:B,2,0)*SiscoTable[[#This Row],[Stock_actual]],0)</f>
        <v>0</v>
      </c>
      <c r="P3933" s="6" t="s">
        <v>7</v>
      </c>
      <c r="Q3933" s="7">
        <v>1</v>
      </c>
      <c r="R3933" s="7">
        <v>0</v>
      </c>
      <c r="S3933" s="7" t="s">
        <v>11926</v>
      </c>
      <c r="BI3933"/>
      <c r="BJ3933"/>
    </row>
    <row r="3934" spans="2:62" x14ac:dyDescent="0.4">
      <c r="B3934" s="1">
        <v>17957</v>
      </c>
      <c r="C3934" s="6" t="s">
        <v>30</v>
      </c>
      <c r="D3934" s="6" t="s">
        <v>30</v>
      </c>
      <c r="E3934" s="6" t="s">
        <v>8482</v>
      </c>
      <c r="F3934" s="6" t="s">
        <v>10720</v>
      </c>
      <c r="G3934" s="6" t="s">
        <v>11105</v>
      </c>
      <c r="H3934" s="6" t="s">
        <v>11119</v>
      </c>
      <c r="I3934" s="6" t="s">
        <v>11177</v>
      </c>
      <c r="J3934" s="6" t="s">
        <v>5</v>
      </c>
      <c r="K3934" s="7">
        <v>11.83</v>
      </c>
      <c r="L3934" s="7">
        <f>IFERROR(VLOOKUP(SiscoTable[[#This Row],[Código]],Hoja2!A:B,2,0)*SiscoTable[[#This Row],[Provta(Uns)]],0)</f>
        <v>94.64</v>
      </c>
      <c r="M3934" s="7">
        <v>0</v>
      </c>
      <c r="N3934" s="7">
        <v>23</v>
      </c>
      <c r="O3934" s="7">
        <f>IFERROR(VLOOKUP(SiscoTable[[#This Row],[Código]],Hoja2!A:B,2,0)*SiscoTable[[#This Row],[Stock_actual]],0)</f>
        <v>184</v>
      </c>
      <c r="P3934" s="6" t="s">
        <v>770</v>
      </c>
      <c r="Q3934" s="7">
        <v>13</v>
      </c>
      <c r="R3934" s="7">
        <v>0</v>
      </c>
      <c r="S3934" s="7" t="s">
        <v>11926</v>
      </c>
      <c r="BI3934"/>
      <c r="BJ3934"/>
    </row>
    <row r="3935" spans="2:62" x14ac:dyDescent="0.4">
      <c r="B3935" s="1">
        <v>17958</v>
      </c>
      <c r="C3935" s="6" t="s">
        <v>30</v>
      </c>
      <c r="D3935" s="6" t="s">
        <v>30</v>
      </c>
      <c r="E3935" s="6" t="s">
        <v>8482</v>
      </c>
      <c r="F3935" s="6" t="s">
        <v>9030</v>
      </c>
      <c r="G3935" s="6" t="s">
        <v>10068</v>
      </c>
      <c r="H3935" s="6" t="s">
        <v>10095</v>
      </c>
      <c r="I3935" s="6" t="s">
        <v>10094</v>
      </c>
      <c r="J3935" s="6" t="s">
        <v>5</v>
      </c>
      <c r="K3935" s="7">
        <v>13.83</v>
      </c>
      <c r="L3935" s="7">
        <f>IFERROR(VLOOKUP(SiscoTable[[#This Row],[Código]],Hoja2!A:B,2,0)*SiscoTable[[#This Row],[Provta(Uns)]],0)</f>
        <v>71.915999999999997</v>
      </c>
      <c r="M3935" s="7">
        <v>0</v>
      </c>
      <c r="N3935" s="7">
        <v>41</v>
      </c>
      <c r="O3935" s="7">
        <f>IFERROR(VLOOKUP(SiscoTable[[#This Row],[Código]],Hoja2!A:B,2,0)*SiscoTable[[#This Row],[Stock_actual]],0)</f>
        <v>213.20000000000002</v>
      </c>
      <c r="P3935" s="6" t="s">
        <v>527</v>
      </c>
      <c r="Q3935" s="7">
        <v>15</v>
      </c>
      <c r="R3935" s="7">
        <v>0</v>
      </c>
      <c r="S3935" s="7" t="s">
        <v>11926</v>
      </c>
      <c r="BI3935"/>
      <c r="BJ3935"/>
    </row>
    <row r="3936" spans="2:62" x14ac:dyDescent="0.4">
      <c r="B3936" s="1">
        <v>17960</v>
      </c>
      <c r="C3936" s="6" t="s">
        <v>8</v>
      </c>
      <c r="D3936" s="6" t="s">
        <v>8</v>
      </c>
      <c r="E3936" s="6" t="s">
        <v>8482</v>
      </c>
      <c r="F3936" s="6" t="s">
        <v>9030</v>
      </c>
      <c r="G3936" s="6" t="s">
        <v>9678</v>
      </c>
      <c r="H3936" s="6" t="s">
        <v>9053</v>
      </c>
      <c r="I3936" s="6" t="s">
        <v>9821</v>
      </c>
      <c r="J3936" s="6" t="s">
        <v>5</v>
      </c>
      <c r="K3936" s="7">
        <v>1.17</v>
      </c>
      <c r="L3936" s="7">
        <f>IFERROR(VLOOKUP(SiscoTable[[#This Row],[Código]],Hoja2!A:B,2,0)*SiscoTable[[#This Row],[Provta(Uns)]],0)</f>
        <v>25.271999999999998</v>
      </c>
      <c r="M3936" s="7">
        <v>0</v>
      </c>
      <c r="N3936" s="7">
        <v>5</v>
      </c>
      <c r="O3936" s="7">
        <f>IFERROR(VLOOKUP(SiscoTable[[#This Row],[Código]],Hoja2!A:B,2,0)*SiscoTable[[#This Row],[Stock_actual]],0)</f>
        <v>108</v>
      </c>
      <c r="P3936" s="6" t="s">
        <v>1822</v>
      </c>
      <c r="Q3936" s="7">
        <v>1</v>
      </c>
      <c r="R3936" s="7">
        <v>0</v>
      </c>
      <c r="S3936" s="7" t="s">
        <v>11926</v>
      </c>
      <c r="BI3936"/>
      <c r="BJ3936"/>
    </row>
    <row r="3937" spans="2:62" x14ac:dyDescent="0.4">
      <c r="B3937" s="1">
        <v>17961</v>
      </c>
      <c r="C3937" s="6" t="s">
        <v>30</v>
      </c>
      <c r="D3937" s="6" t="s">
        <v>30</v>
      </c>
      <c r="E3937" s="6" t="s">
        <v>8482</v>
      </c>
      <c r="F3937" s="6" t="s">
        <v>9030</v>
      </c>
      <c r="G3937" s="6" t="s">
        <v>9678</v>
      </c>
      <c r="H3937" s="6" t="s">
        <v>9053</v>
      </c>
      <c r="I3937" s="6" t="s">
        <v>9744</v>
      </c>
      <c r="J3937" s="6" t="s">
        <v>5</v>
      </c>
      <c r="K3937" s="7">
        <v>7.5</v>
      </c>
      <c r="L3937" s="7">
        <f>IFERROR(VLOOKUP(SiscoTable[[#This Row],[Código]],Hoja2!A:B,2,0)*SiscoTable[[#This Row],[Provta(Uns)]],0)</f>
        <v>123.75</v>
      </c>
      <c r="M3937" s="7">
        <v>0</v>
      </c>
      <c r="N3937" s="7">
        <v>24</v>
      </c>
      <c r="O3937" s="7">
        <f>IFERROR(VLOOKUP(SiscoTable[[#This Row],[Código]],Hoja2!A:B,2,0)*SiscoTable[[#This Row],[Stock_actual]],0)</f>
        <v>396</v>
      </c>
      <c r="P3937" s="6" t="s">
        <v>623</v>
      </c>
      <c r="Q3937" s="7">
        <v>8</v>
      </c>
      <c r="R3937" s="7">
        <v>0</v>
      </c>
      <c r="S3937" s="7" t="s">
        <v>11926</v>
      </c>
      <c r="BI3937"/>
      <c r="BJ3937"/>
    </row>
    <row r="3938" spans="2:62" x14ac:dyDescent="0.4">
      <c r="B3938" s="1">
        <v>17962</v>
      </c>
      <c r="C3938" s="6" t="s">
        <v>8</v>
      </c>
      <c r="D3938" s="6" t="s">
        <v>8</v>
      </c>
      <c r="E3938" s="6" t="s">
        <v>8482</v>
      </c>
      <c r="F3938" s="6" t="s">
        <v>9030</v>
      </c>
      <c r="G3938" s="6" t="s">
        <v>9678</v>
      </c>
      <c r="H3938" s="6" t="s">
        <v>9053</v>
      </c>
      <c r="I3938" s="6" t="s">
        <v>9822</v>
      </c>
      <c r="J3938" s="6" t="s">
        <v>5</v>
      </c>
      <c r="K3938" s="7">
        <v>0</v>
      </c>
      <c r="L3938" s="7">
        <f>IFERROR(VLOOKUP(SiscoTable[[#This Row],[Código]],Hoja2!A:B,2,0)*SiscoTable[[#This Row],[Provta(Uns)]],0)</f>
        <v>0</v>
      </c>
      <c r="M3938" s="7">
        <v>0</v>
      </c>
      <c r="N3938" s="7">
        <v>0</v>
      </c>
      <c r="O3938" s="7">
        <f>IFERROR(VLOOKUP(SiscoTable[[#This Row],[Código]],Hoja2!A:B,2,0)*SiscoTable[[#This Row],[Stock_actual]],0)</f>
        <v>0</v>
      </c>
      <c r="P3938" s="6" t="s">
        <v>7</v>
      </c>
      <c r="Q3938" s="7">
        <v>0</v>
      </c>
      <c r="R3938" s="7">
        <v>0</v>
      </c>
      <c r="S3938" s="7" t="s">
        <v>11926</v>
      </c>
      <c r="BI3938"/>
      <c r="BJ3938"/>
    </row>
    <row r="3939" spans="2:62" x14ac:dyDescent="0.4">
      <c r="B3939" s="1">
        <v>17963</v>
      </c>
      <c r="C3939" s="6" t="s">
        <v>30</v>
      </c>
      <c r="D3939" s="6" t="s">
        <v>8</v>
      </c>
      <c r="E3939" s="6" t="s">
        <v>8482</v>
      </c>
      <c r="F3939" s="6" t="s">
        <v>9030</v>
      </c>
      <c r="G3939" s="6" t="s">
        <v>9051</v>
      </c>
      <c r="H3939" s="6" t="s">
        <v>9053</v>
      </c>
      <c r="I3939" s="6" t="s">
        <v>9068</v>
      </c>
      <c r="J3939" s="6" t="s">
        <v>5</v>
      </c>
      <c r="K3939" s="7">
        <v>7.33</v>
      </c>
      <c r="L3939" s="7">
        <f>IFERROR(VLOOKUP(SiscoTable[[#This Row],[Código]],Hoja2!A:B,2,0)*SiscoTable[[#This Row],[Provta(Uns)]],0)</f>
        <v>180.31800000000001</v>
      </c>
      <c r="M3939" s="7">
        <v>0</v>
      </c>
      <c r="N3939" s="7">
        <v>27</v>
      </c>
      <c r="O3939" s="7">
        <f>IFERROR(VLOOKUP(SiscoTable[[#This Row],[Código]],Hoja2!A:B,2,0)*SiscoTable[[#This Row],[Stock_actual]],0)</f>
        <v>664.2</v>
      </c>
      <c r="P3939" s="6" t="s">
        <v>3331</v>
      </c>
      <c r="Q3939" s="7">
        <v>8</v>
      </c>
      <c r="R3939" s="7">
        <v>0</v>
      </c>
      <c r="S3939" s="7" t="s">
        <v>11926</v>
      </c>
      <c r="BI3939"/>
      <c r="BJ3939"/>
    </row>
    <row r="3940" spans="2:62" x14ac:dyDescent="0.4">
      <c r="B3940" s="1">
        <v>17964</v>
      </c>
      <c r="C3940" s="6" t="s">
        <v>30</v>
      </c>
      <c r="D3940" s="6" t="s">
        <v>8</v>
      </c>
      <c r="E3940" s="6" t="s">
        <v>8482</v>
      </c>
      <c r="F3940" s="6" t="s">
        <v>9030</v>
      </c>
      <c r="G3940" s="6" t="s">
        <v>9051</v>
      </c>
      <c r="H3940" s="6" t="s">
        <v>9053</v>
      </c>
      <c r="I3940" s="6" t="s">
        <v>9069</v>
      </c>
      <c r="J3940" s="6" t="s">
        <v>5</v>
      </c>
      <c r="K3940" s="7">
        <v>7</v>
      </c>
      <c r="L3940" s="7">
        <f>IFERROR(VLOOKUP(SiscoTable[[#This Row],[Código]],Hoja2!A:B,2,0)*SiscoTable[[#This Row],[Provta(Uns)]],0)</f>
        <v>166.6</v>
      </c>
      <c r="M3940" s="7">
        <v>0</v>
      </c>
      <c r="N3940" s="7">
        <v>24</v>
      </c>
      <c r="O3940" s="7">
        <f>IFERROR(VLOOKUP(SiscoTable[[#This Row],[Código]],Hoja2!A:B,2,0)*SiscoTable[[#This Row],[Stock_actual]],0)</f>
        <v>571.20000000000005</v>
      </c>
      <c r="P3940" s="6" t="s">
        <v>1451</v>
      </c>
      <c r="Q3940" s="7">
        <v>8</v>
      </c>
      <c r="R3940" s="7">
        <v>0</v>
      </c>
      <c r="S3940" s="7" t="s">
        <v>11926</v>
      </c>
      <c r="BI3940"/>
      <c r="BJ3940"/>
    </row>
    <row r="3941" spans="2:62" x14ac:dyDescent="0.4">
      <c r="B3941" s="1">
        <v>17965</v>
      </c>
      <c r="C3941" s="6" t="s">
        <v>30</v>
      </c>
      <c r="D3941" s="6" t="s">
        <v>30</v>
      </c>
      <c r="E3941" s="6" t="s">
        <v>8482</v>
      </c>
      <c r="F3941" s="6" t="s">
        <v>9030</v>
      </c>
      <c r="G3941" s="6" t="s">
        <v>9051</v>
      </c>
      <c r="H3941" s="6" t="s">
        <v>9053</v>
      </c>
      <c r="I3941" s="6" t="s">
        <v>9070</v>
      </c>
      <c r="J3941" s="6" t="s">
        <v>5</v>
      </c>
      <c r="K3941" s="7">
        <v>14.67</v>
      </c>
      <c r="L3941" s="7">
        <f>IFERROR(VLOOKUP(SiscoTable[[#This Row],[Código]],Hoja2!A:B,2,0)*SiscoTable[[#This Row],[Provta(Uns)]],0)</f>
        <v>80.685000000000002</v>
      </c>
      <c r="M3941" s="7">
        <v>0</v>
      </c>
      <c r="N3941" s="7">
        <v>37</v>
      </c>
      <c r="O3941" s="7">
        <f>IFERROR(VLOOKUP(SiscoTable[[#This Row],[Código]],Hoja2!A:B,2,0)*SiscoTable[[#This Row],[Stock_actual]],0)</f>
        <v>203.5</v>
      </c>
      <c r="P3941" s="6" t="s">
        <v>537</v>
      </c>
      <c r="Q3941" s="7">
        <v>16</v>
      </c>
      <c r="R3941" s="7">
        <v>0</v>
      </c>
      <c r="S3941" s="7" t="s">
        <v>11926</v>
      </c>
      <c r="BI3941"/>
      <c r="BJ3941"/>
    </row>
    <row r="3942" spans="2:62" x14ac:dyDescent="0.4">
      <c r="B3942" s="1">
        <v>17966</v>
      </c>
      <c r="C3942" s="6" t="s">
        <v>30</v>
      </c>
      <c r="D3942" s="6" t="s">
        <v>8</v>
      </c>
      <c r="E3942" s="6" t="s">
        <v>8482</v>
      </c>
      <c r="F3942" s="6" t="s">
        <v>9030</v>
      </c>
      <c r="G3942" s="6" t="s">
        <v>9051</v>
      </c>
      <c r="H3942" s="6" t="s">
        <v>9053</v>
      </c>
      <c r="I3942" s="6" t="s">
        <v>9071</v>
      </c>
      <c r="J3942" s="6" t="s">
        <v>5</v>
      </c>
      <c r="K3942" s="7">
        <v>4.33</v>
      </c>
      <c r="L3942" s="7">
        <f>IFERROR(VLOOKUP(SiscoTable[[#This Row],[Código]],Hoja2!A:B,2,0)*SiscoTable[[#This Row],[Provta(Uns)]],0)</f>
        <v>86.167000000000002</v>
      </c>
      <c r="M3942" s="7">
        <v>0</v>
      </c>
      <c r="N3942" s="7">
        <v>17</v>
      </c>
      <c r="O3942" s="7">
        <f>IFERROR(VLOOKUP(SiscoTable[[#This Row],[Código]],Hoja2!A:B,2,0)*SiscoTable[[#This Row],[Stock_actual]],0)</f>
        <v>338.29999999999995</v>
      </c>
      <c r="P3942" s="6" t="s">
        <v>1965</v>
      </c>
      <c r="Q3942" s="7">
        <v>5</v>
      </c>
      <c r="R3942" s="7">
        <v>0</v>
      </c>
      <c r="S3942" s="7" t="s">
        <v>11926</v>
      </c>
      <c r="BI3942"/>
      <c r="BJ3942"/>
    </row>
    <row r="3943" spans="2:62" x14ac:dyDescent="0.4">
      <c r="B3943" s="1">
        <v>17967</v>
      </c>
      <c r="C3943" s="6" t="s">
        <v>25</v>
      </c>
      <c r="D3943" s="6" t="s">
        <v>30</v>
      </c>
      <c r="E3943" s="6" t="s">
        <v>8482</v>
      </c>
      <c r="F3943" s="6" t="s">
        <v>9030</v>
      </c>
      <c r="G3943" s="6" t="s">
        <v>9051</v>
      </c>
      <c r="H3943" s="6" t="s">
        <v>9053</v>
      </c>
      <c r="I3943" s="6" t="s">
        <v>9055</v>
      </c>
      <c r="J3943" s="6" t="s">
        <v>5</v>
      </c>
      <c r="K3943" s="7">
        <v>19.670000000000002</v>
      </c>
      <c r="L3943" s="7">
        <f>IFERROR(VLOOKUP(SiscoTable[[#This Row],[Código]],Hoja2!A:B,2,0)*SiscoTable[[#This Row],[Provta(Uns)]],0)</f>
        <v>287.18200000000002</v>
      </c>
      <c r="M3943" s="7">
        <v>0</v>
      </c>
      <c r="N3943" s="7">
        <v>50</v>
      </c>
      <c r="O3943" s="7">
        <f>IFERROR(VLOOKUP(SiscoTable[[#This Row],[Código]],Hoja2!A:B,2,0)*SiscoTable[[#This Row],[Stock_actual]],0)</f>
        <v>730</v>
      </c>
      <c r="P3943" s="6" t="s">
        <v>537</v>
      </c>
      <c r="Q3943" s="7">
        <v>22</v>
      </c>
      <c r="R3943" s="7">
        <v>0</v>
      </c>
      <c r="S3943" s="7" t="s">
        <v>11926</v>
      </c>
      <c r="BI3943"/>
      <c r="BJ3943"/>
    </row>
    <row r="3944" spans="2:62" x14ac:dyDescent="0.4">
      <c r="B3944" s="1">
        <v>17968</v>
      </c>
      <c r="C3944" s="6" t="s">
        <v>30</v>
      </c>
      <c r="D3944" s="6" t="s">
        <v>30</v>
      </c>
      <c r="E3944" s="6" t="s">
        <v>8482</v>
      </c>
      <c r="F3944" s="6" t="s">
        <v>9030</v>
      </c>
      <c r="G3944" s="6" t="s">
        <v>9051</v>
      </c>
      <c r="H3944" s="6" t="s">
        <v>9053</v>
      </c>
      <c r="I3944" s="6" t="s">
        <v>9072</v>
      </c>
      <c r="J3944" s="6" t="s">
        <v>5</v>
      </c>
      <c r="K3944" s="7">
        <v>27.33</v>
      </c>
      <c r="L3944" s="7">
        <f>IFERROR(VLOOKUP(SiscoTable[[#This Row],[Código]],Hoja2!A:B,2,0)*SiscoTable[[#This Row],[Provta(Uns)]],0)</f>
        <v>144.84899999999999</v>
      </c>
      <c r="M3944" s="7">
        <v>0</v>
      </c>
      <c r="N3944" s="7">
        <v>70</v>
      </c>
      <c r="O3944" s="7">
        <f>IFERROR(VLOOKUP(SiscoTable[[#This Row],[Código]],Hoja2!A:B,2,0)*SiscoTable[[#This Row],[Stock_actual]],0)</f>
        <v>371</v>
      </c>
      <c r="P3944" s="6" t="s">
        <v>661</v>
      </c>
      <c r="Q3944" s="7">
        <v>30</v>
      </c>
      <c r="R3944" s="7">
        <v>0</v>
      </c>
      <c r="S3944" s="7" t="s">
        <v>11926</v>
      </c>
      <c r="BI3944"/>
      <c r="BJ3944"/>
    </row>
    <row r="3945" spans="2:62" x14ac:dyDescent="0.4">
      <c r="B3945" s="1">
        <v>17969</v>
      </c>
      <c r="C3945" s="6" t="s">
        <v>30</v>
      </c>
      <c r="D3945" s="6" t="s">
        <v>8</v>
      </c>
      <c r="E3945" s="6" t="s">
        <v>8482</v>
      </c>
      <c r="F3945" s="6" t="s">
        <v>9030</v>
      </c>
      <c r="G3945" s="6" t="s">
        <v>9051</v>
      </c>
      <c r="H3945" s="6" t="s">
        <v>9053</v>
      </c>
      <c r="I3945" s="6" t="s">
        <v>9073</v>
      </c>
      <c r="J3945" s="6" t="s">
        <v>5</v>
      </c>
      <c r="K3945" s="7">
        <v>3.83</v>
      </c>
      <c r="L3945" s="7">
        <f>IFERROR(VLOOKUP(SiscoTable[[#This Row],[Código]],Hoja2!A:B,2,0)*SiscoTable[[#This Row],[Provta(Uns)]],0)</f>
        <v>104.176</v>
      </c>
      <c r="M3945" s="7">
        <v>0</v>
      </c>
      <c r="N3945" s="7">
        <v>13</v>
      </c>
      <c r="O3945" s="7">
        <f>IFERROR(VLOOKUP(SiscoTable[[#This Row],[Código]],Hoja2!A:B,2,0)*SiscoTable[[#This Row],[Stock_actual]],0)</f>
        <v>353.59999999999997</v>
      </c>
      <c r="P3945" s="6" t="s">
        <v>1499</v>
      </c>
      <c r="Q3945" s="7">
        <v>4</v>
      </c>
      <c r="R3945" s="7">
        <v>0</v>
      </c>
      <c r="S3945" s="7" t="s">
        <v>11926</v>
      </c>
      <c r="BI3945"/>
      <c r="BJ3945"/>
    </row>
    <row r="3946" spans="2:62" x14ac:dyDescent="0.4">
      <c r="B3946" s="1">
        <v>17970</v>
      </c>
      <c r="C3946" s="6" t="s">
        <v>25</v>
      </c>
      <c r="D3946" s="6" t="s">
        <v>30</v>
      </c>
      <c r="E3946" s="6" t="s">
        <v>8482</v>
      </c>
      <c r="F3946" s="6" t="s">
        <v>9030</v>
      </c>
      <c r="G3946" s="6" t="s">
        <v>9299</v>
      </c>
      <c r="H3946" s="6" t="s">
        <v>9306</v>
      </c>
      <c r="I3946" s="6" t="s">
        <v>9314</v>
      </c>
      <c r="J3946" s="6" t="s">
        <v>5</v>
      </c>
      <c r="K3946" s="7">
        <v>6.83</v>
      </c>
      <c r="L3946" s="7">
        <f>IFERROR(VLOOKUP(SiscoTable[[#This Row],[Código]],Hoja2!A:B,2,0)*SiscoTable[[#This Row],[Provta(Uns)]],0)</f>
        <v>217.87699999999998</v>
      </c>
      <c r="M3946" s="7">
        <v>0</v>
      </c>
      <c r="N3946" s="7">
        <v>33</v>
      </c>
      <c r="O3946" s="7">
        <f>IFERROR(VLOOKUP(SiscoTable[[#This Row],[Código]],Hoja2!A:B,2,0)*SiscoTable[[#This Row],[Stock_actual]],0)</f>
        <v>1052.7</v>
      </c>
      <c r="P3946" s="6" t="s">
        <v>1978</v>
      </c>
      <c r="Q3946" s="7">
        <v>8</v>
      </c>
      <c r="R3946" s="7">
        <v>0</v>
      </c>
      <c r="S3946" s="7" t="s">
        <v>11926</v>
      </c>
      <c r="BI3946"/>
      <c r="BJ3946"/>
    </row>
    <row r="3947" spans="2:62" x14ac:dyDescent="0.4">
      <c r="B3947" s="1">
        <v>17971</v>
      </c>
      <c r="C3947" s="6" t="s">
        <v>8</v>
      </c>
      <c r="D3947" s="6" t="s">
        <v>8</v>
      </c>
      <c r="E3947" s="6" t="s">
        <v>8482</v>
      </c>
      <c r="F3947" s="6" t="s">
        <v>9030</v>
      </c>
      <c r="G3947" s="6" t="s">
        <v>9678</v>
      </c>
      <c r="H3947" s="6" t="s">
        <v>9691</v>
      </c>
      <c r="I3947" s="6" t="s">
        <v>9824</v>
      </c>
      <c r="J3947" s="6" t="s">
        <v>5</v>
      </c>
      <c r="K3947" s="7">
        <v>6.33</v>
      </c>
      <c r="L3947" s="7">
        <f>IFERROR(VLOOKUP(SiscoTable[[#This Row],[Código]],Hoja2!A:B,2,0)*SiscoTable[[#This Row],[Provta(Uns)]],0)</f>
        <v>85.454999999999998</v>
      </c>
      <c r="M3947" s="7">
        <v>0</v>
      </c>
      <c r="N3947" s="7">
        <v>10</v>
      </c>
      <c r="O3947" s="7">
        <f>IFERROR(VLOOKUP(SiscoTable[[#This Row],[Código]],Hoja2!A:B,2,0)*SiscoTable[[#This Row],[Stock_actual]],0)</f>
        <v>135</v>
      </c>
      <c r="P3947" s="6" t="s">
        <v>581</v>
      </c>
      <c r="Q3947" s="7">
        <v>7</v>
      </c>
      <c r="R3947" s="7">
        <v>0</v>
      </c>
      <c r="S3947" s="7" t="s">
        <v>11926</v>
      </c>
      <c r="BI3947"/>
      <c r="BJ3947"/>
    </row>
    <row r="3948" spans="2:62" x14ac:dyDescent="0.4">
      <c r="B3948" s="1">
        <v>17972</v>
      </c>
      <c r="C3948" s="6" t="s">
        <v>30</v>
      </c>
      <c r="D3948" s="6" t="s">
        <v>8</v>
      </c>
      <c r="E3948" s="6" t="s">
        <v>8482</v>
      </c>
      <c r="F3948" s="6" t="s">
        <v>9030</v>
      </c>
      <c r="G3948" s="6" t="s">
        <v>9678</v>
      </c>
      <c r="H3948" s="6" t="s">
        <v>9691</v>
      </c>
      <c r="I3948" s="6" t="s">
        <v>9746</v>
      </c>
      <c r="J3948" s="6" t="s">
        <v>5</v>
      </c>
      <c r="K3948" s="7">
        <v>3.33</v>
      </c>
      <c r="L3948" s="7">
        <f>IFERROR(VLOOKUP(SiscoTable[[#This Row],[Código]],Hoja2!A:B,2,0)*SiscoTable[[#This Row],[Provta(Uns)]],0)</f>
        <v>62.936999999999998</v>
      </c>
      <c r="M3948" s="7">
        <v>0</v>
      </c>
      <c r="N3948" s="7">
        <v>18</v>
      </c>
      <c r="O3948" s="7">
        <f>IFERROR(VLOOKUP(SiscoTable[[#This Row],[Código]],Hoja2!A:B,2,0)*SiscoTable[[#This Row],[Stock_actual]],0)</f>
        <v>340.2</v>
      </c>
      <c r="P3948" s="6" t="s">
        <v>5337</v>
      </c>
      <c r="Q3948" s="7">
        <v>4</v>
      </c>
      <c r="R3948" s="7">
        <v>0</v>
      </c>
      <c r="S3948" s="7" t="s">
        <v>11926</v>
      </c>
      <c r="BI3948"/>
      <c r="BJ3948"/>
    </row>
    <row r="3949" spans="2:62" x14ac:dyDescent="0.4">
      <c r="B3949" s="1">
        <v>17973</v>
      </c>
      <c r="C3949" s="6" t="s">
        <v>8</v>
      </c>
      <c r="D3949" s="6" t="s">
        <v>8</v>
      </c>
      <c r="E3949" s="6" t="s">
        <v>8482</v>
      </c>
      <c r="F3949" s="6" t="s">
        <v>9030</v>
      </c>
      <c r="G3949" s="6" t="s">
        <v>9678</v>
      </c>
      <c r="H3949" s="6" t="s">
        <v>9691</v>
      </c>
      <c r="I3949" s="6" t="s">
        <v>9827</v>
      </c>
      <c r="J3949" s="6" t="s">
        <v>5</v>
      </c>
      <c r="K3949" s="7">
        <v>0</v>
      </c>
      <c r="L3949" s="7">
        <f>IFERROR(VLOOKUP(SiscoTable[[#This Row],[Código]],Hoja2!A:B,2,0)*SiscoTable[[#This Row],[Provta(Uns)]],0)</f>
        <v>0</v>
      </c>
      <c r="M3949" s="7">
        <v>12</v>
      </c>
      <c r="N3949" s="7">
        <v>0</v>
      </c>
      <c r="O3949" s="7">
        <f>IFERROR(VLOOKUP(SiscoTable[[#This Row],[Código]],Hoja2!A:B,2,0)*SiscoTable[[#This Row],[Stock_actual]],0)</f>
        <v>0</v>
      </c>
      <c r="P3949" s="6" t="s">
        <v>7</v>
      </c>
      <c r="Q3949" s="7">
        <v>0</v>
      </c>
      <c r="R3949" s="7">
        <v>0</v>
      </c>
      <c r="S3949" s="7" t="s">
        <v>11926</v>
      </c>
      <c r="BI3949"/>
      <c r="BJ3949"/>
    </row>
    <row r="3950" spans="2:62" x14ac:dyDescent="0.4">
      <c r="B3950" s="1">
        <v>17974</v>
      </c>
      <c r="C3950" s="6" t="s">
        <v>8</v>
      </c>
      <c r="D3950" s="6" t="s">
        <v>8</v>
      </c>
      <c r="E3950" s="6" t="s">
        <v>8482</v>
      </c>
      <c r="F3950" s="6" t="s">
        <v>9030</v>
      </c>
      <c r="G3950" s="6" t="s">
        <v>9678</v>
      </c>
      <c r="H3950" s="6" t="s">
        <v>9691</v>
      </c>
      <c r="I3950" s="6" t="s">
        <v>9828</v>
      </c>
      <c r="J3950" s="6" t="s">
        <v>5</v>
      </c>
      <c r="K3950" s="7">
        <v>1.67</v>
      </c>
      <c r="L3950" s="7">
        <f>IFERROR(VLOOKUP(SiscoTable[[#This Row],[Código]],Hoja2!A:B,2,0)*SiscoTable[[#This Row],[Provta(Uns)]],0)</f>
        <v>22.043999999999997</v>
      </c>
      <c r="M3950" s="7">
        <v>12</v>
      </c>
      <c r="N3950" s="7">
        <v>2</v>
      </c>
      <c r="O3950" s="7">
        <f>IFERROR(VLOOKUP(SiscoTable[[#This Row],[Código]],Hoja2!A:B,2,0)*SiscoTable[[#This Row],[Stock_actual]],0)</f>
        <v>26.4</v>
      </c>
      <c r="P3950" s="6" t="s">
        <v>115</v>
      </c>
      <c r="Q3950" s="7">
        <v>2</v>
      </c>
      <c r="R3950" s="7">
        <v>0</v>
      </c>
      <c r="S3950" s="7" t="s">
        <v>11926</v>
      </c>
      <c r="BI3950"/>
      <c r="BJ3950"/>
    </row>
    <row r="3951" spans="2:62" x14ac:dyDescent="0.4">
      <c r="B3951" s="1">
        <v>17977</v>
      </c>
      <c r="C3951" s="6" t="s">
        <v>8</v>
      </c>
      <c r="D3951" s="6" t="s">
        <v>8</v>
      </c>
      <c r="E3951" s="6" t="s">
        <v>8482</v>
      </c>
      <c r="F3951" s="6" t="s">
        <v>1736</v>
      </c>
      <c r="G3951" s="6" t="s">
        <v>10193</v>
      </c>
      <c r="H3951" s="6" t="s">
        <v>10244</v>
      </c>
      <c r="I3951" s="6" t="s">
        <v>10290</v>
      </c>
      <c r="J3951" s="6" t="s">
        <v>5</v>
      </c>
      <c r="K3951" s="7">
        <v>2</v>
      </c>
      <c r="L3951" s="7">
        <f>IFERROR(VLOOKUP(SiscoTable[[#This Row],[Código]],Hoja2!A:B,2,0)*SiscoTable[[#This Row],[Provta(Uns)]],0)</f>
        <v>23.8</v>
      </c>
      <c r="M3951" s="7">
        <v>0</v>
      </c>
      <c r="N3951" s="7">
        <v>0</v>
      </c>
      <c r="O3951" s="7">
        <f>IFERROR(VLOOKUP(SiscoTable[[#This Row],[Código]],Hoja2!A:B,2,0)*SiscoTable[[#This Row],[Stock_actual]],0)</f>
        <v>0</v>
      </c>
      <c r="P3951" s="6" t="s">
        <v>7</v>
      </c>
      <c r="Q3951" s="7">
        <v>2</v>
      </c>
      <c r="R3951" s="7">
        <v>4.2</v>
      </c>
      <c r="S3951" s="7" t="s">
        <v>11926</v>
      </c>
      <c r="BI3951"/>
      <c r="BJ3951"/>
    </row>
    <row r="3952" spans="2:62" x14ac:dyDescent="0.4">
      <c r="B3952" s="1">
        <v>17978</v>
      </c>
      <c r="C3952" s="6" t="s">
        <v>30</v>
      </c>
      <c r="D3952" s="6" t="s">
        <v>8</v>
      </c>
      <c r="E3952" s="6" t="s">
        <v>8482</v>
      </c>
      <c r="F3952" s="6" t="s">
        <v>1736</v>
      </c>
      <c r="G3952" s="6" t="s">
        <v>10563</v>
      </c>
      <c r="H3952" s="6" t="s">
        <v>10565</v>
      </c>
      <c r="I3952" s="6" t="s">
        <v>10567</v>
      </c>
      <c r="J3952" s="6" t="s">
        <v>5</v>
      </c>
      <c r="K3952" s="7">
        <v>2.17</v>
      </c>
      <c r="L3952" s="7">
        <f>IFERROR(VLOOKUP(SiscoTable[[#This Row],[Código]],Hoja2!A:B,2,0)*SiscoTable[[#This Row],[Provta(Uns)]],0)</f>
        <v>49.692999999999998</v>
      </c>
      <c r="M3952" s="7">
        <v>0</v>
      </c>
      <c r="N3952" s="7">
        <v>3</v>
      </c>
      <c r="O3952" s="7">
        <f>IFERROR(VLOOKUP(SiscoTable[[#This Row],[Código]],Hoja2!A:B,2,0)*SiscoTable[[#This Row],[Stock_actual]],0)</f>
        <v>68.699999999999989</v>
      </c>
      <c r="P3952" s="6" t="s">
        <v>575</v>
      </c>
      <c r="Q3952" s="7">
        <v>2</v>
      </c>
      <c r="R3952" s="7">
        <v>0</v>
      </c>
      <c r="S3952" s="7" t="s">
        <v>11926</v>
      </c>
      <c r="BI3952"/>
      <c r="BJ3952"/>
    </row>
    <row r="3953" spans="2:62" x14ac:dyDescent="0.4">
      <c r="B3953" s="1">
        <v>17980</v>
      </c>
      <c r="C3953" s="6" t="s">
        <v>25</v>
      </c>
      <c r="D3953" s="6" t="s">
        <v>30</v>
      </c>
      <c r="E3953" s="6" t="s">
        <v>3268</v>
      </c>
      <c r="F3953" s="6" t="s">
        <v>3269</v>
      </c>
      <c r="G3953" s="6" t="s">
        <v>4384</v>
      </c>
      <c r="H3953" s="6" t="s">
        <v>4396</v>
      </c>
      <c r="I3953" s="6" t="s">
        <v>4425</v>
      </c>
      <c r="J3953" s="6" t="s">
        <v>5</v>
      </c>
      <c r="K3953" s="7">
        <v>23.33</v>
      </c>
      <c r="L3953" s="7">
        <f>IFERROR(VLOOKUP(SiscoTable[[#This Row],[Código]],Hoja2!A:B,2,0)*SiscoTable[[#This Row],[Provta(Uns)]],0)</f>
        <v>205.304</v>
      </c>
      <c r="M3953" s="7">
        <v>0</v>
      </c>
      <c r="N3953" s="7">
        <v>47</v>
      </c>
      <c r="O3953" s="7">
        <f>IFERROR(VLOOKUP(SiscoTable[[#This Row],[Código]],Hoja2!A:B,2,0)*SiscoTable[[#This Row],[Stock_actual]],0)</f>
        <v>413.6</v>
      </c>
      <c r="P3953" s="6" t="s">
        <v>242</v>
      </c>
      <c r="Q3953" s="7">
        <v>26</v>
      </c>
      <c r="R3953" s="7">
        <v>0</v>
      </c>
      <c r="S3953" s="7" t="s">
        <v>11928</v>
      </c>
      <c r="BI3953"/>
      <c r="BJ3953"/>
    </row>
    <row r="3954" spans="2:62" x14ac:dyDescent="0.4">
      <c r="B3954" s="1">
        <v>17981</v>
      </c>
      <c r="C3954" s="6" t="s">
        <v>8</v>
      </c>
      <c r="D3954" s="6" t="s">
        <v>8</v>
      </c>
      <c r="E3954" s="6" t="s">
        <v>8482</v>
      </c>
      <c r="F3954" s="6" t="s">
        <v>10720</v>
      </c>
      <c r="G3954" s="6" t="s">
        <v>11322</v>
      </c>
      <c r="H3954" s="6" t="s">
        <v>10578</v>
      </c>
      <c r="I3954" s="6" t="s">
        <v>11385</v>
      </c>
      <c r="J3954" s="6" t="s">
        <v>5</v>
      </c>
      <c r="K3954" s="7">
        <v>0</v>
      </c>
      <c r="L3954" s="7">
        <f>IFERROR(VLOOKUP(SiscoTable[[#This Row],[Código]],Hoja2!A:B,2,0)*SiscoTable[[#This Row],[Provta(Uns)]],0)</f>
        <v>0</v>
      </c>
      <c r="M3954" s="7">
        <v>0</v>
      </c>
      <c r="N3954" s="7">
        <v>0</v>
      </c>
      <c r="O3954" s="7">
        <f>IFERROR(VLOOKUP(SiscoTable[[#This Row],[Código]],Hoja2!A:B,2,0)*SiscoTable[[#This Row],[Stock_actual]],0)</f>
        <v>0</v>
      </c>
      <c r="P3954" s="6" t="s">
        <v>7</v>
      </c>
      <c r="Q3954" s="7">
        <v>0</v>
      </c>
      <c r="R3954" s="7">
        <v>0</v>
      </c>
      <c r="S3954" s="7" t="s">
        <v>11926</v>
      </c>
      <c r="BI3954"/>
      <c r="BJ3954"/>
    </row>
    <row r="3955" spans="2:62" x14ac:dyDescent="0.4">
      <c r="B3955" s="1">
        <v>17982</v>
      </c>
      <c r="C3955" s="6" t="s">
        <v>8</v>
      </c>
      <c r="D3955" s="6" t="s">
        <v>8</v>
      </c>
      <c r="E3955" s="6" t="s">
        <v>8482</v>
      </c>
      <c r="F3955" s="6" t="s">
        <v>1736</v>
      </c>
      <c r="G3955" s="6" t="s">
        <v>10616</v>
      </c>
      <c r="H3955" s="6" t="s">
        <v>10636</v>
      </c>
      <c r="I3955" s="6" t="s">
        <v>10680</v>
      </c>
      <c r="J3955" s="6" t="s">
        <v>5</v>
      </c>
      <c r="K3955" s="7">
        <v>0</v>
      </c>
      <c r="L3955" s="7">
        <f>IFERROR(VLOOKUP(SiscoTable[[#This Row],[Código]],Hoja2!A:B,2,0)*SiscoTable[[#This Row],[Provta(Uns)]],0)</f>
        <v>0</v>
      </c>
      <c r="M3955" s="7">
        <v>0</v>
      </c>
      <c r="N3955" s="7">
        <v>0</v>
      </c>
      <c r="O3955" s="7">
        <f>IFERROR(VLOOKUP(SiscoTable[[#This Row],[Código]],Hoja2!A:B,2,0)*SiscoTable[[#This Row],[Stock_actual]],0)</f>
        <v>0</v>
      </c>
      <c r="P3955" s="6" t="s">
        <v>7</v>
      </c>
      <c r="Q3955" s="7">
        <v>0</v>
      </c>
      <c r="R3955" s="7">
        <v>0</v>
      </c>
      <c r="S3955" s="7" t="s">
        <v>11926</v>
      </c>
      <c r="BI3955"/>
      <c r="BJ3955"/>
    </row>
    <row r="3956" spans="2:62" x14ac:dyDescent="0.4">
      <c r="B3956" s="1">
        <v>17984</v>
      </c>
      <c r="C3956" s="6" t="s">
        <v>8</v>
      </c>
      <c r="D3956" s="6" t="s">
        <v>8</v>
      </c>
      <c r="E3956" s="6" t="s">
        <v>3268</v>
      </c>
      <c r="F3956" s="6" t="s">
        <v>3269</v>
      </c>
      <c r="G3956" s="6" t="s">
        <v>5543</v>
      </c>
      <c r="H3956" s="6" t="s">
        <v>5676</v>
      </c>
      <c r="I3956" s="6" t="s">
        <v>5675</v>
      </c>
      <c r="J3956" s="6" t="s">
        <v>5</v>
      </c>
      <c r="K3956" s="7">
        <v>1.17</v>
      </c>
      <c r="L3956" s="7">
        <f>IFERROR(VLOOKUP(SiscoTable[[#This Row],[Código]],Hoja2!A:B,2,0)*SiscoTable[[#This Row],[Provta(Uns)]],0)</f>
        <v>8.4239999999999995</v>
      </c>
      <c r="M3956" s="7">
        <v>0</v>
      </c>
      <c r="N3956" s="7">
        <v>0</v>
      </c>
      <c r="O3956" s="7">
        <f>IFERROR(VLOOKUP(SiscoTable[[#This Row],[Código]],Hoja2!A:B,2,0)*SiscoTable[[#This Row],[Stock_actual]],0)</f>
        <v>0</v>
      </c>
      <c r="P3956" s="6" t="s">
        <v>7</v>
      </c>
      <c r="Q3956" s="7">
        <v>1</v>
      </c>
      <c r="R3956" s="7">
        <v>2.4</v>
      </c>
      <c r="S3956" s="7" t="s">
        <v>11925</v>
      </c>
      <c r="BI3956"/>
      <c r="BJ3956"/>
    </row>
    <row r="3957" spans="2:62" x14ac:dyDescent="0.4">
      <c r="B3957" s="1">
        <v>17985</v>
      </c>
      <c r="C3957" s="6" t="s">
        <v>30</v>
      </c>
      <c r="D3957" s="6" t="s">
        <v>30</v>
      </c>
      <c r="E3957" s="6" t="s">
        <v>8482</v>
      </c>
      <c r="F3957" s="6" t="s">
        <v>8543</v>
      </c>
      <c r="G3957" s="6" t="s">
        <v>8544</v>
      </c>
      <c r="H3957" s="6" t="s">
        <v>8546</v>
      </c>
      <c r="I3957" s="6" t="s">
        <v>8557</v>
      </c>
      <c r="J3957" s="6" t="s">
        <v>5</v>
      </c>
      <c r="K3957" s="7">
        <v>7.83</v>
      </c>
      <c r="L3957" s="7">
        <f>IFERROR(VLOOKUP(SiscoTable[[#This Row],[Código]],Hoja2!A:B,2,0)*SiscoTable[[#This Row],[Provta(Uns)]],0)</f>
        <v>105.705</v>
      </c>
      <c r="M3957" s="7">
        <v>20</v>
      </c>
      <c r="N3957" s="7">
        <v>13</v>
      </c>
      <c r="O3957" s="7">
        <f>IFERROR(VLOOKUP(SiscoTable[[#This Row],[Código]],Hoja2!A:B,2,0)*SiscoTable[[#This Row],[Stock_actual]],0)</f>
        <v>175.5</v>
      </c>
      <c r="P3957" s="6" t="s">
        <v>353</v>
      </c>
      <c r="Q3957" s="7">
        <v>9</v>
      </c>
      <c r="R3957" s="7">
        <v>0</v>
      </c>
      <c r="S3957" s="7" t="s">
        <v>11926</v>
      </c>
      <c r="BI3957"/>
      <c r="BJ3957"/>
    </row>
    <row r="3958" spans="2:62" x14ac:dyDescent="0.4">
      <c r="B3958" s="1">
        <v>17986</v>
      </c>
      <c r="C3958" s="6" t="s">
        <v>25</v>
      </c>
      <c r="D3958" s="6" t="s">
        <v>30</v>
      </c>
      <c r="E3958" s="6" t="s">
        <v>8482</v>
      </c>
      <c r="F3958" s="6" t="s">
        <v>8543</v>
      </c>
      <c r="G3958" s="6" t="s">
        <v>8544</v>
      </c>
      <c r="H3958" s="6" t="s">
        <v>8546</v>
      </c>
      <c r="I3958" s="6" t="s">
        <v>8548</v>
      </c>
      <c r="J3958" s="6" t="s">
        <v>5</v>
      </c>
      <c r="K3958" s="7">
        <v>23.17</v>
      </c>
      <c r="L3958" s="7">
        <f>IFERROR(VLOOKUP(SiscoTable[[#This Row],[Código]],Hoja2!A:B,2,0)*SiscoTable[[#This Row],[Provta(Uns)]],0)</f>
        <v>312.79500000000002</v>
      </c>
      <c r="M3958" s="7">
        <v>50</v>
      </c>
      <c r="N3958" s="7">
        <v>10</v>
      </c>
      <c r="O3958" s="7">
        <f>IFERROR(VLOOKUP(SiscoTable[[#This Row],[Código]],Hoja2!A:B,2,0)*SiscoTable[[#This Row],[Stock_actual]],0)</f>
        <v>135</v>
      </c>
      <c r="P3958" s="6" t="s">
        <v>237</v>
      </c>
      <c r="Q3958" s="7">
        <v>25</v>
      </c>
      <c r="R3958" s="7">
        <v>0</v>
      </c>
      <c r="S3958" s="7" t="s">
        <v>11926</v>
      </c>
      <c r="BI3958"/>
      <c r="BJ3958"/>
    </row>
    <row r="3959" spans="2:62" x14ac:dyDescent="0.4">
      <c r="B3959" s="1">
        <v>17988</v>
      </c>
      <c r="C3959" s="6" t="s">
        <v>30</v>
      </c>
      <c r="D3959" s="6" t="s">
        <v>8</v>
      </c>
      <c r="E3959" s="6" t="s">
        <v>8482</v>
      </c>
      <c r="F3959" s="6" t="s">
        <v>9030</v>
      </c>
      <c r="G3959" s="6" t="s">
        <v>9051</v>
      </c>
      <c r="H3959" s="6" t="s">
        <v>9053</v>
      </c>
      <c r="I3959" s="6" t="s">
        <v>9075</v>
      </c>
      <c r="J3959" s="6" t="s">
        <v>5</v>
      </c>
      <c r="K3959" s="7">
        <v>1.17</v>
      </c>
      <c r="L3959" s="7">
        <f>IFERROR(VLOOKUP(SiscoTable[[#This Row],[Código]],Hoja2!A:B,2,0)*SiscoTable[[#This Row],[Provta(Uns)]],0)</f>
        <v>33.812999999999995</v>
      </c>
      <c r="M3959" s="7">
        <v>0</v>
      </c>
      <c r="N3959" s="7">
        <v>5</v>
      </c>
      <c r="O3959" s="7">
        <f>IFERROR(VLOOKUP(SiscoTable[[#This Row],[Código]],Hoja2!A:B,2,0)*SiscoTable[[#This Row],[Stock_actual]],0)</f>
        <v>144.5</v>
      </c>
      <c r="P3959" s="6" t="s">
        <v>1822</v>
      </c>
      <c r="Q3959" s="7">
        <v>1</v>
      </c>
      <c r="R3959" s="7">
        <v>0</v>
      </c>
      <c r="S3959" s="7" t="s">
        <v>11926</v>
      </c>
      <c r="BI3959"/>
      <c r="BJ3959"/>
    </row>
    <row r="3960" spans="2:62" x14ac:dyDescent="0.4">
      <c r="B3960" s="1">
        <v>17989</v>
      </c>
      <c r="C3960" s="6" t="s">
        <v>8</v>
      </c>
      <c r="D3960" s="6" t="s">
        <v>8</v>
      </c>
      <c r="E3960" s="6" t="s">
        <v>8482</v>
      </c>
      <c r="F3960" s="6" t="s">
        <v>9030</v>
      </c>
      <c r="G3960" s="6" t="s">
        <v>9678</v>
      </c>
      <c r="H3960" s="6" t="s">
        <v>9053</v>
      </c>
      <c r="I3960" s="6" t="s">
        <v>9823</v>
      </c>
      <c r="J3960" s="6" t="s">
        <v>5</v>
      </c>
      <c r="K3960" s="7">
        <v>1.67</v>
      </c>
      <c r="L3960" s="7">
        <f>IFERROR(VLOOKUP(SiscoTable[[#This Row],[Código]],Hoja2!A:B,2,0)*SiscoTable[[#This Row],[Provta(Uns)]],0)</f>
        <v>40.413999999999994</v>
      </c>
      <c r="M3960" s="7">
        <v>0</v>
      </c>
      <c r="N3960" s="7">
        <v>26</v>
      </c>
      <c r="O3960" s="7">
        <f>IFERROR(VLOOKUP(SiscoTable[[#This Row],[Código]],Hoja2!A:B,2,0)*SiscoTable[[#This Row],[Stock_actual]],0)</f>
        <v>629.19999999999993</v>
      </c>
      <c r="P3960" s="6" t="s">
        <v>4160</v>
      </c>
      <c r="Q3960" s="7">
        <v>2</v>
      </c>
      <c r="R3960" s="7">
        <v>0</v>
      </c>
      <c r="S3960" s="7" t="s">
        <v>11926</v>
      </c>
      <c r="BI3960"/>
      <c r="BJ3960"/>
    </row>
    <row r="3961" spans="2:62" x14ac:dyDescent="0.4">
      <c r="B3961" s="1">
        <v>17991</v>
      </c>
      <c r="C3961" s="6" t="s">
        <v>30</v>
      </c>
      <c r="D3961" s="6" t="s">
        <v>8</v>
      </c>
      <c r="E3961" s="6" t="s">
        <v>8482</v>
      </c>
      <c r="F3961" s="6" t="s">
        <v>9030</v>
      </c>
      <c r="G3961" s="6" t="s">
        <v>9299</v>
      </c>
      <c r="H3961" s="6" t="s">
        <v>9360</v>
      </c>
      <c r="I3961" s="6" t="s">
        <v>9386</v>
      </c>
      <c r="J3961" s="6" t="s">
        <v>5</v>
      </c>
      <c r="K3961" s="7">
        <v>2.67</v>
      </c>
      <c r="L3961" s="7">
        <f>IFERROR(VLOOKUP(SiscoTable[[#This Row],[Código]],Hoja2!A:B,2,0)*SiscoTable[[#This Row],[Provta(Uns)]],0)</f>
        <v>61.142999999999994</v>
      </c>
      <c r="M3961" s="7">
        <v>0</v>
      </c>
      <c r="N3961" s="7">
        <v>5</v>
      </c>
      <c r="O3961" s="7">
        <f>IFERROR(VLOOKUP(SiscoTable[[#This Row],[Código]],Hoja2!A:B,2,0)*SiscoTable[[#This Row],[Stock_actual]],0)</f>
        <v>114.5</v>
      </c>
      <c r="P3961" s="6" t="s">
        <v>1054</v>
      </c>
      <c r="Q3961" s="7">
        <v>3</v>
      </c>
      <c r="R3961" s="7">
        <v>0</v>
      </c>
      <c r="S3961" s="7" t="s">
        <v>11926</v>
      </c>
      <c r="BI3961"/>
      <c r="BJ3961"/>
    </row>
    <row r="3962" spans="2:62" x14ac:dyDescent="0.4">
      <c r="B3962" s="1">
        <v>17992</v>
      </c>
      <c r="C3962" s="6" t="s">
        <v>8</v>
      </c>
      <c r="D3962" s="6" t="s">
        <v>8</v>
      </c>
      <c r="E3962" s="6" t="s">
        <v>2809</v>
      </c>
      <c r="F3962" s="6" t="s">
        <v>2810</v>
      </c>
      <c r="G3962" s="6" t="s">
        <v>2811</v>
      </c>
      <c r="H3962" s="6" t="s">
        <v>153</v>
      </c>
      <c r="I3962" s="6" t="s">
        <v>2812</v>
      </c>
      <c r="J3962" s="6" t="s">
        <v>5</v>
      </c>
      <c r="K3962" s="7">
        <v>0</v>
      </c>
      <c r="L3962" s="7">
        <f>IFERROR(VLOOKUP(SiscoTable[[#This Row],[Código]],Hoja2!A:B,2,0)*SiscoTable[[#This Row],[Provta(Uns)]],0)</f>
        <v>0</v>
      </c>
      <c r="M3962" s="7">
        <v>0</v>
      </c>
      <c r="N3962" s="7">
        <v>2</v>
      </c>
      <c r="O3962" s="7">
        <f>IFERROR(VLOOKUP(SiscoTable[[#This Row],[Código]],Hoja2!A:B,2,0)*SiscoTable[[#This Row],[Stock_actual]],0)</f>
        <v>94.4</v>
      </c>
      <c r="P3962" s="6" t="s">
        <v>134</v>
      </c>
      <c r="Q3962" s="7">
        <v>0</v>
      </c>
      <c r="R3962" s="7">
        <v>0</v>
      </c>
      <c r="S3962" s="7" t="s">
        <v>11923</v>
      </c>
      <c r="BI3962"/>
      <c r="BJ3962"/>
    </row>
    <row r="3963" spans="2:62" x14ac:dyDescent="0.4">
      <c r="B3963" s="1">
        <v>17993</v>
      </c>
      <c r="C3963" s="6" t="s">
        <v>30</v>
      </c>
      <c r="D3963" s="6" t="s">
        <v>25</v>
      </c>
      <c r="E3963" s="6" t="s">
        <v>469</v>
      </c>
      <c r="F3963" s="6" t="s">
        <v>59</v>
      </c>
      <c r="G3963" s="6" t="s">
        <v>59</v>
      </c>
      <c r="H3963" s="6" t="s">
        <v>153</v>
      </c>
      <c r="I3963" s="6" t="s">
        <v>956</v>
      </c>
      <c r="J3963" s="6" t="s">
        <v>5</v>
      </c>
      <c r="K3963" s="7">
        <v>25</v>
      </c>
      <c r="L3963" s="7">
        <f>IFERROR(VLOOKUP(SiscoTable[[#This Row],[Código]],Hoja2!A:B,2,0)*SiscoTable[[#This Row],[Provta(Uns)]],0)</f>
        <v>114.99999999999999</v>
      </c>
      <c r="M3963" s="7">
        <v>0</v>
      </c>
      <c r="N3963" s="7">
        <v>26</v>
      </c>
      <c r="O3963" s="7">
        <f>IFERROR(VLOOKUP(SiscoTable[[#This Row],[Código]],Hoja2!A:B,2,0)*SiscoTable[[#This Row],[Stock_actual]],0)</f>
        <v>119.6</v>
      </c>
      <c r="P3963" s="6" t="s">
        <v>702</v>
      </c>
      <c r="Q3963" s="7">
        <v>27</v>
      </c>
      <c r="R3963" s="7">
        <v>49.53</v>
      </c>
      <c r="S3963" s="7" t="s">
        <v>11927</v>
      </c>
      <c r="BI3963"/>
      <c r="BJ3963"/>
    </row>
    <row r="3964" spans="2:62" x14ac:dyDescent="0.4">
      <c r="B3964" s="1">
        <v>17994</v>
      </c>
      <c r="C3964" s="6" t="s">
        <v>8</v>
      </c>
      <c r="D3964" s="6" t="s">
        <v>8</v>
      </c>
      <c r="E3964" s="6" t="s">
        <v>8482</v>
      </c>
      <c r="F3964" s="6" t="s">
        <v>10720</v>
      </c>
      <c r="G3964" s="6" t="s">
        <v>11105</v>
      </c>
      <c r="H3964" s="6" t="s">
        <v>11181</v>
      </c>
      <c r="I3964" s="6" t="s">
        <v>11234</v>
      </c>
      <c r="J3964" s="6" t="s">
        <v>5</v>
      </c>
      <c r="K3964" s="7">
        <v>1</v>
      </c>
      <c r="L3964" s="7">
        <f>IFERROR(VLOOKUP(SiscoTable[[#This Row],[Código]],Hoja2!A:B,2,0)*SiscoTable[[#This Row],[Provta(Uns)]],0)</f>
        <v>49</v>
      </c>
      <c r="M3964" s="7">
        <v>0</v>
      </c>
      <c r="N3964" s="7">
        <v>5</v>
      </c>
      <c r="O3964" s="7">
        <f>IFERROR(VLOOKUP(SiscoTable[[#This Row],[Código]],Hoja2!A:B,2,0)*SiscoTable[[#This Row],[Stock_actual]],0)</f>
        <v>245</v>
      </c>
      <c r="P3964" s="6" t="s">
        <v>2415</v>
      </c>
      <c r="Q3964" s="7">
        <v>1</v>
      </c>
      <c r="R3964" s="7">
        <v>0</v>
      </c>
      <c r="S3964" s="7" t="s">
        <v>11926</v>
      </c>
      <c r="BI3964"/>
      <c r="BJ3964"/>
    </row>
    <row r="3965" spans="2:62" x14ac:dyDescent="0.4">
      <c r="B3965" s="1">
        <v>17996</v>
      </c>
      <c r="C3965" s="6" t="s">
        <v>25</v>
      </c>
      <c r="D3965" s="6" t="s">
        <v>30</v>
      </c>
      <c r="E3965" s="6" t="s">
        <v>8482</v>
      </c>
      <c r="F3965" s="6" t="s">
        <v>9030</v>
      </c>
      <c r="G3965" s="6" t="s">
        <v>9299</v>
      </c>
      <c r="H3965" s="6" t="s">
        <v>9306</v>
      </c>
      <c r="I3965" s="6" t="s">
        <v>9312</v>
      </c>
      <c r="J3965" s="6" t="s">
        <v>5</v>
      </c>
      <c r="K3965" s="7">
        <v>7.83</v>
      </c>
      <c r="L3965" s="7">
        <f>IFERROR(VLOOKUP(SiscoTable[[#This Row],[Código]],Hoja2!A:B,2,0)*SiscoTable[[#This Row],[Provta(Uns)]],0)</f>
        <v>189.48599999999999</v>
      </c>
      <c r="M3965" s="7">
        <v>0</v>
      </c>
      <c r="N3965" s="7">
        <v>23</v>
      </c>
      <c r="O3965" s="7">
        <f>IFERROR(VLOOKUP(SiscoTable[[#This Row],[Código]],Hoja2!A:B,2,0)*SiscoTable[[#This Row],[Stock_actual]],0)</f>
        <v>556.6</v>
      </c>
      <c r="P3965" s="6" t="s">
        <v>316</v>
      </c>
      <c r="Q3965" s="7">
        <v>9</v>
      </c>
      <c r="R3965" s="7">
        <v>0</v>
      </c>
      <c r="S3965" s="7" t="s">
        <v>11926</v>
      </c>
      <c r="BI3965"/>
      <c r="BJ3965"/>
    </row>
    <row r="3966" spans="2:62" x14ac:dyDescent="0.4">
      <c r="B3966" s="1">
        <v>17997</v>
      </c>
      <c r="C3966" s="6" t="s">
        <v>8</v>
      </c>
      <c r="D3966" s="6" t="s">
        <v>8</v>
      </c>
      <c r="E3966" s="6" t="s">
        <v>8482</v>
      </c>
      <c r="F3966" s="6" t="s">
        <v>9030</v>
      </c>
      <c r="G3966" s="6" t="s">
        <v>9299</v>
      </c>
      <c r="H3966" s="6" t="s">
        <v>9306</v>
      </c>
      <c r="I3966" s="6" t="s">
        <v>9494</v>
      </c>
      <c r="J3966" s="6" t="s">
        <v>5</v>
      </c>
      <c r="K3966" s="7">
        <v>0.83</v>
      </c>
      <c r="L3966" s="7">
        <f>IFERROR(VLOOKUP(SiscoTable[[#This Row],[Código]],Hoja2!A:B,2,0)*SiscoTable[[#This Row],[Provta(Uns)]],0)</f>
        <v>18.675000000000001</v>
      </c>
      <c r="M3966" s="7">
        <v>0</v>
      </c>
      <c r="N3966" s="7">
        <v>12</v>
      </c>
      <c r="O3966" s="7">
        <f>IFERROR(VLOOKUP(SiscoTable[[#This Row],[Código]],Hoja2!A:B,2,0)*SiscoTable[[#This Row],[Stock_actual]],0)</f>
        <v>270</v>
      </c>
      <c r="P3966" s="6" t="s">
        <v>6066</v>
      </c>
      <c r="Q3966" s="7">
        <v>1</v>
      </c>
      <c r="R3966" s="7">
        <v>0</v>
      </c>
      <c r="S3966" s="7" t="s">
        <v>11926</v>
      </c>
      <c r="BI3966"/>
      <c r="BJ3966"/>
    </row>
    <row r="3967" spans="2:62" x14ac:dyDescent="0.4">
      <c r="B3967" s="1">
        <v>17998</v>
      </c>
      <c r="C3967" s="6" t="s">
        <v>25</v>
      </c>
      <c r="D3967" s="6" t="s">
        <v>30</v>
      </c>
      <c r="E3967" s="6" t="s">
        <v>8482</v>
      </c>
      <c r="F3967" s="6" t="s">
        <v>10720</v>
      </c>
      <c r="G3967" s="6" t="s">
        <v>11105</v>
      </c>
      <c r="H3967" s="6" t="s">
        <v>11129</v>
      </c>
      <c r="I3967" s="6" t="s">
        <v>11128</v>
      </c>
      <c r="J3967" s="6" t="s">
        <v>5</v>
      </c>
      <c r="K3967" s="7">
        <v>28</v>
      </c>
      <c r="L3967" s="7">
        <f>IFERROR(VLOOKUP(SiscoTable[[#This Row],[Código]],Hoja2!A:B,2,0)*SiscoTable[[#This Row],[Provta(Uns)]],0)</f>
        <v>260.40000000000003</v>
      </c>
      <c r="M3967" s="7">
        <v>0</v>
      </c>
      <c r="N3967" s="7">
        <v>66</v>
      </c>
      <c r="O3967" s="7">
        <f>IFERROR(VLOOKUP(SiscoTable[[#This Row],[Código]],Hoja2!A:B,2,0)*SiscoTable[[#This Row],[Stock_actual]],0)</f>
        <v>613.80000000000007</v>
      </c>
      <c r="P3967" s="6" t="s">
        <v>1751</v>
      </c>
      <c r="Q3967" s="7">
        <v>31</v>
      </c>
      <c r="R3967" s="7">
        <v>0</v>
      </c>
      <c r="S3967" s="7" t="s">
        <v>11926</v>
      </c>
      <c r="BI3967"/>
      <c r="BJ3967"/>
    </row>
    <row r="3968" spans="2:62" x14ac:dyDescent="0.4">
      <c r="B3968" s="1">
        <v>17999</v>
      </c>
      <c r="C3968" s="6" t="s">
        <v>30</v>
      </c>
      <c r="D3968" s="6" t="s">
        <v>8</v>
      </c>
      <c r="E3968" s="6" t="s">
        <v>8482</v>
      </c>
      <c r="F3968" s="6" t="s">
        <v>9030</v>
      </c>
      <c r="G3968" s="6" t="s">
        <v>9299</v>
      </c>
      <c r="H3968" s="6" t="s">
        <v>9306</v>
      </c>
      <c r="I3968" s="6" t="s">
        <v>9384</v>
      </c>
      <c r="J3968" s="6" t="s">
        <v>5</v>
      </c>
      <c r="K3968" s="7">
        <v>7.33</v>
      </c>
      <c r="L3968" s="7">
        <f>IFERROR(VLOOKUP(SiscoTable[[#This Row],[Código]],Hoja2!A:B,2,0)*SiscoTable[[#This Row],[Provta(Uns)]],0)</f>
        <v>177.386</v>
      </c>
      <c r="M3968" s="7">
        <v>0</v>
      </c>
      <c r="N3968" s="7">
        <v>12</v>
      </c>
      <c r="O3968" s="7">
        <f>IFERROR(VLOOKUP(SiscoTable[[#This Row],[Código]],Hoja2!A:B,2,0)*SiscoTable[[#This Row],[Stock_actual]],0)</f>
        <v>290.39999999999998</v>
      </c>
      <c r="P3968" s="6" t="s">
        <v>520</v>
      </c>
      <c r="Q3968" s="7">
        <v>8</v>
      </c>
      <c r="R3968" s="7">
        <v>0</v>
      </c>
      <c r="S3968" s="7" t="s">
        <v>11926</v>
      </c>
      <c r="BI3968"/>
      <c r="BJ3968"/>
    </row>
    <row r="3969" spans="2:62" x14ac:dyDescent="0.4">
      <c r="B3969" s="1">
        <v>18000</v>
      </c>
      <c r="C3969" s="6" t="s">
        <v>30</v>
      </c>
      <c r="D3969" s="6" t="s">
        <v>8</v>
      </c>
      <c r="E3969" s="6" t="s">
        <v>8482</v>
      </c>
      <c r="F3969" s="6" t="s">
        <v>1736</v>
      </c>
      <c r="G3969" s="6" t="s">
        <v>10362</v>
      </c>
      <c r="H3969" s="6" t="s">
        <v>9087</v>
      </c>
      <c r="I3969" s="6" t="s">
        <v>10393</v>
      </c>
      <c r="J3969" s="6" t="s">
        <v>5</v>
      </c>
      <c r="K3969" s="7">
        <v>6.83</v>
      </c>
      <c r="L3969" s="7">
        <f>IFERROR(VLOOKUP(SiscoTable[[#This Row],[Código]],Hoja2!A:B,2,0)*SiscoTable[[#This Row],[Provta(Uns)]],0)</f>
        <v>65.567999999999998</v>
      </c>
      <c r="M3969" s="7">
        <v>0</v>
      </c>
      <c r="N3969" s="7">
        <v>2</v>
      </c>
      <c r="O3969" s="7">
        <f>IFERROR(VLOOKUP(SiscoTable[[#This Row],[Código]],Hoja2!A:B,2,0)*SiscoTable[[#This Row],[Stock_actual]],0)</f>
        <v>19.2</v>
      </c>
      <c r="P3969" s="6" t="s">
        <v>117</v>
      </c>
      <c r="Q3969" s="7">
        <v>8</v>
      </c>
      <c r="R3969" s="7">
        <v>13.870000000000001</v>
      </c>
      <c r="S3969" s="7" t="s">
        <v>11926</v>
      </c>
      <c r="BI3969"/>
      <c r="BJ3969"/>
    </row>
    <row r="3970" spans="2:62" x14ac:dyDescent="0.4">
      <c r="B3970" s="1">
        <v>18001</v>
      </c>
      <c r="C3970" s="6" t="s">
        <v>8</v>
      </c>
      <c r="D3970" s="6" t="s">
        <v>8</v>
      </c>
      <c r="E3970" s="6" t="s">
        <v>2809</v>
      </c>
      <c r="F3970" s="6" t="s">
        <v>2810</v>
      </c>
      <c r="G3970" s="6" t="s">
        <v>2811</v>
      </c>
      <c r="H3970" s="6" t="s">
        <v>153</v>
      </c>
      <c r="I3970" s="6" t="s">
        <v>2818</v>
      </c>
      <c r="J3970" s="6" t="s">
        <v>5</v>
      </c>
      <c r="K3970" s="7">
        <v>0</v>
      </c>
      <c r="L3970" s="7">
        <f>IFERROR(VLOOKUP(SiscoTable[[#This Row],[Código]],Hoja2!A:B,2,0)*SiscoTable[[#This Row],[Provta(Uns)]],0)</f>
        <v>0</v>
      </c>
      <c r="M3970" s="7">
        <v>0</v>
      </c>
      <c r="N3970" s="7">
        <v>0</v>
      </c>
      <c r="O3970" s="7">
        <f>IFERROR(VLOOKUP(SiscoTable[[#This Row],[Código]],Hoja2!A:B,2,0)*SiscoTable[[#This Row],[Stock_actual]],0)</f>
        <v>0</v>
      </c>
      <c r="P3970" s="6" t="s">
        <v>7</v>
      </c>
      <c r="Q3970" s="7">
        <v>0</v>
      </c>
      <c r="R3970" s="7">
        <v>0</v>
      </c>
      <c r="S3970" s="7" t="s">
        <v>11923</v>
      </c>
      <c r="BI3970"/>
      <c r="BJ3970"/>
    </row>
    <row r="3971" spans="2:62" x14ac:dyDescent="0.4">
      <c r="B3971" s="1">
        <v>18002</v>
      </c>
      <c r="C3971" s="6" t="s">
        <v>30</v>
      </c>
      <c r="D3971" s="6" t="s">
        <v>8</v>
      </c>
      <c r="E3971" s="6" t="s">
        <v>8482</v>
      </c>
      <c r="F3971" s="6" t="s">
        <v>10720</v>
      </c>
      <c r="G3971" s="6" t="s">
        <v>11322</v>
      </c>
      <c r="H3971" s="6" t="s">
        <v>11325</v>
      </c>
      <c r="I3971" s="6" t="s">
        <v>11341</v>
      </c>
      <c r="J3971" s="6" t="s">
        <v>5</v>
      </c>
      <c r="K3971" s="7">
        <v>3</v>
      </c>
      <c r="L3971" s="7">
        <f>IFERROR(VLOOKUP(SiscoTable[[#This Row],[Código]],Hoja2!A:B,2,0)*SiscoTable[[#This Row],[Provta(Uns)]],0)</f>
        <v>33.900000000000006</v>
      </c>
      <c r="M3971" s="7">
        <v>0</v>
      </c>
      <c r="N3971" s="7">
        <v>8</v>
      </c>
      <c r="O3971" s="7">
        <f>IFERROR(VLOOKUP(SiscoTable[[#This Row],[Código]],Hoja2!A:B,2,0)*SiscoTable[[#This Row],[Stock_actual]],0)</f>
        <v>90.4</v>
      </c>
      <c r="P3971" s="6" t="s">
        <v>1484</v>
      </c>
      <c r="Q3971" s="7">
        <v>3</v>
      </c>
      <c r="R3971" s="7">
        <v>0</v>
      </c>
      <c r="S3971" s="7" t="s">
        <v>11926</v>
      </c>
      <c r="BI3971"/>
      <c r="BJ3971"/>
    </row>
    <row r="3972" spans="2:62" x14ac:dyDescent="0.4">
      <c r="B3972" s="1">
        <v>18003</v>
      </c>
      <c r="C3972" s="6" t="s">
        <v>30</v>
      </c>
      <c r="D3972" s="6" t="s">
        <v>8</v>
      </c>
      <c r="E3972" s="6" t="s">
        <v>8482</v>
      </c>
      <c r="F3972" s="6" t="s">
        <v>9030</v>
      </c>
      <c r="G3972" s="6" t="s">
        <v>9051</v>
      </c>
      <c r="H3972" s="6" t="s">
        <v>9053</v>
      </c>
      <c r="I3972" s="6" t="s">
        <v>9074</v>
      </c>
      <c r="J3972" s="6" t="s">
        <v>5</v>
      </c>
      <c r="K3972" s="7">
        <v>0</v>
      </c>
      <c r="L3972" s="7">
        <f>IFERROR(VLOOKUP(SiscoTable[[#This Row],[Código]],Hoja2!A:B,2,0)*SiscoTable[[#This Row],[Provta(Uns)]],0)</f>
        <v>0</v>
      </c>
      <c r="M3972" s="7">
        <v>0</v>
      </c>
      <c r="N3972" s="7">
        <v>12</v>
      </c>
      <c r="O3972" s="7">
        <f>IFERROR(VLOOKUP(SiscoTable[[#This Row],[Código]],Hoja2!A:B,2,0)*SiscoTable[[#This Row],[Stock_actual]],0)</f>
        <v>658.8</v>
      </c>
      <c r="P3972" s="6" t="s">
        <v>134</v>
      </c>
      <c r="Q3972" s="7">
        <v>0</v>
      </c>
      <c r="R3972" s="7">
        <v>0</v>
      </c>
      <c r="S3972" s="7" t="s">
        <v>11926</v>
      </c>
      <c r="BI3972"/>
      <c r="BJ3972"/>
    </row>
    <row r="3973" spans="2:62" x14ac:dyDescent="0.4">
      <c r="B3973" s="1">
        <v>18004</v>
      </c>
      <c r="C3973" s="6" t="s">
        <v>8</v>
      </c>
      <c r="D3973" s="6" t="s">
        <v>30</v>
      </c>
      <c r="E3973" s="6" t="s">
        <v>8482</v>
      </c>
      <c r="F3973" s="6" t="s">
        <v>1736</v>
      </c>
      <c r="G3973" s="6" t="s">
        <v>10362</v>
      </c>
      <c r="H3973" s="6" t="s">
        <v>10400</v>
      </c>
      <c r="I3973" s="6" t="s">
        <v>10473</v>
      </c>
      <c r="J3973" s="6" t="s">
        <v>5</v>
      </c>
      <c r="K3973" s="7">
        <v>8.33</v>
      </c>
      <c r="L3973" s="7">
        <f>IFERROR(VLOOKUP(SiscoTable[[#This Row],[Código]],Hoja2!A:B,2,0)*SiscoTable[[#This Row],[Provta(Uns)]],0)</f>
        <v>35.818999999999996</v>
      </c>
      <c r="M3973" s="7">
        <v>0</v>
      </c>
      <c r="N3973" s="7">
        <v>34</v>
      </c>
      <c r="O3973" s="7">
        <f>IFERROR(VLOOKUP(SiscoTable[[#This Row],[Código]],Hoja2!A:B,2,0)*SiscoTable[[#This Row],[Stock_actual]],0)</f>
        <v>146.19999999999999</v>
      </c>
      <c r="P3973" s="6" t="s">
        <v>507</v>
      </c>
      <c r="Q3973" s="7">
        <v>9</v>
      </c>
      <c r="R3973" s="7">
        <v>0</v>
      </c>
      <c r="S3973" s="7" t="s">
        <v>11926</v>
      </c>
      <c r="BI3973"/>
      <c r="BJ3973"/>
    </row>
    <row r="3974" spans="2:62" x14ac:dyDescent="0.4">
      <c r="B3974" s="1">
        <v>18005</v>
      </c>
      <c r="C3974" s="6" t="s">
        <v>8</v>
      </c>
      <c r="D3974" s="6" t="s">
        <v>8</v>
      </c>
      <c r="E3974" s="6" t="s">
        <v>8482</v>
      </c>
      <c r="F3974" s="6" t="s">
        <v>8641</v>
      </c>
      <c r="G3974" s="6" t="s">
        <v>8756</v>
      </c>
      <c r="H3974" s="6" t="s">
        <v>8698</v>
      </c>
      <c r="I3974" s="6" t="s">
        <v>8846</v>
      </c>
      <c r="J3974" s="6" t="s">
        <v>5</v>
      </c>
      <c r="K3974" s="7">
        <v>0.5</v>
      </c>
      <c r="L3974" s="7">
        <f>IFERROR(VLOOKUP(SiscoTable[[#This Row],[Código]],Hoja2!A:B,2,0)*SiscoTable[[#This Row],[Provta(Uns)]],0)</f>
        <v>17.2</v>
      </c>
      <c r="M3974" s="7">
        <v>0</v>
      </c>
      <c r="N3974" s="7">
        <v>12</v>
      </c>
      <c r="O3974" s="7">
        <f>IFERROR(VLOOKUP(SiscoTable[[#This Row],[Código]],Hoja2!A:B,2,0)*SiscoTable[[#This Row],[Stock_actual]],0)</f>
        <v>412.79999999999995</v>
      </c>
      <c r="P3974" s="6" t="s">
        <v>2544</v>
      </c>
      <c r="Q3974" s="7">
        <v>1</v>
      </c>
      <c r="R3974" s="7">
        <v>0</v>
      </c>
      <c r="S3974" s="7" t="s">
        <v>11926</v>
      </c>
      <c r="BI3974"/>
      <c r="BJ3974"/>
    </row>
    <row r="3975" spans="2:62" x14ac:dyDescent="0.4">
      <c r="B3975" s="1">
        <v>18007</v>
      </c>
      <c r="C3975" s="6" t="s">
        <v>30</v>
      </c>
      <c r="D3975" s="6" t="s">
        <v>25</v>
      </c>
      <c r="E3975" s="6" t="s">
        <v>3268</v>
      </c>
      <c r="F3975" s="6" t="s">
        <v>61</v>
      </c>
      <c r="G3975" s="6" t="s">
        <v>8157</v>
      </c>
      <c r="H3975" s="6" t="s">
        <v>8161</v>
      </c>
      <c r="I3975" s="6" t="s">
        <v>8189</v>
      </c>
      <c r="J3975" s="6" t="s">
        <v>5</v>
      </c>
      <c r="K3975" s="7">
        <v>37.17</v>
      </c>
      <c r="L3975" s="7">
        <f>IFERROR(VLOOKUP(SiscoTable[[#This Row],[Código]],Hoja2!A:B,2,0)*SiscoTable[[#This Row],[Provta(Uns)]],0)</f>
        <v>118.94400000000002</v>
      </c>
      <c r="M3975" s="7">
        <v>0</v>
      </c>
      <c r="N3975" s="7">
        <v>30</v>
      </c>
      <c r="O3975" s="7">
        <f>IFERROR(VLOOKUP(SiscoTable[[#This Row],[Código]],Hoja2!A:B,2,0)*SiscoTable[[#This Row],[Stock_actual]],0)</f>
        <v>96</v>
      </c>
      <c r="P3975" s="6" t="s">
        <v>751</v>
      </c>
      <c r="Q3975" s="7">
        <v>41</v>
      </c>
      <c r="R3975" s="7">
        <v>74.16</v>
      </c>
      <c r="S3975" s="7" t="s">
        <v>11928</v>
      </c>
      <c r="BI3975"/>
      <c r="BJ3975"/>
    </row>
    <row r="3976" spans="2:62" x14ac:dyDescent="0.4">
      <c r="B3976" s="1">
        <v>18009</v>
      </c>
      <c r="C3976" s="6" t="s">
        <v>25</v>
      </c>
      <c r="D3976" s="6" t="s">
        <v>8</v>
      </c>
      <c r="E3976" s="6" t="s">
        <v>3268</v>
      </c>
      <c r="F3976" s="6" t="s">
        <v>6059</v>
      </c>
      <c r="G3976" s="6" t="s">
        <v>6218</v>
      </c>
      <c r="H3976" s="6" t="s">
        <v>6220</v>
      </c>
      <c r="I3976" s="6" t="s">
        <v>6219</v>
      </c>
      <c r="J3976" s="6" t="s">
        <v>5</v>
      </c>
      <c r="K3976" s="7">
        <v>0.5</v>
      </c>
      <c r="L3976" s="7">
        <f>IFERROR(VLOOKUP(SiscoTable[[#This Row],[Código]],Hoja2!A:B,2,0)*SiscoTable[[#This Row],[Provta(Uns)]],0)</f>
        <v>95</v>
      </c>
      <c r="M3976" s="7">
        <v>0</v>
      </c>
      <c r="N3976" s="7">
        <v>3</v>
      </c>
      <c r="O3976" s="7">
        <f>IFERROR(VLOOKUP(SiscoTable[[#This Row],[Código]],Hoja2!A:B,2,0)*SiscoTable[[#This Row],[Stock_actual]],0)</f>
        <v>570</v>
      </c>
      <c r="P3976" s="6" t="s">
        <v>1014</v>
      </c>
      <c r="Q3976" s="7">
        <v>1</v>
      </c>
      <c r="R3976" s="7">
        <v>0</v>
      </c>
      <c r="S3976" s="7" t="s">
        <v>11925</v>
      </c>
      <c r="BI3976"/>
      <c r="BJ3976"/>
    </row>
    <row r="3977" spans="2:62" x14ac:dyDescent="0.4">
      <c r="B3977" s="1">
        <v>18010</v>
      </c>
      <c r="C3977" s="6" t="s">
        <v>25</v>
      </c>
      <c r="D3977" s="6" t="s">
        <v>8</v>
      </c>
      <c r="E3977" s="6" t="s">
        <v>3268</v>
      </c>
      <c r="F3977" s="6" t="s">
        <v>6059</v>
      </c>
      <c r="G3977" s="6" t="s">
        <v>6307</v>
      </c>
      <c r="H3977" s="6" t="s">
        <v>6309</v>
      </c>
      <c r="I3977" s="6" t="s">
        <v>6308</v>
      </c>
      <c r="J3977" s="6" t="s">
        <v>5</v>
      </c>
      <c r="K3977" s="7">
        <v>0</v>
      </c>
      <c r="L3977" s="7">
        <f>IFERROR(VLOOKUP(SiscoTable[[#This Row],[Código]],Hoja2!A:B,2,0)*SiscoTable[[#This Row],[Provta(Uns)]],0)</f>
        <v>0</v>
      </c>
      <c r="M3977" s="7">
        <v>4</v>
      </c>
      <c r="N3977" s="7">
        <v>0</v>
      </c>
      <c r="O3977" s="7">
        <f>IFERROR(VLOOKUP(SiscoTable[[#This Row],[Código]],Hoja2!A:B,2,0)*SiscoTable[[#This Row],[Stock_actual]],0)</f>
        <v>0</v>
      </c>
      <c r="P3977" s="6" t="s">
        <v>7</v>
      </c>
      <c r="Q3977" s="7">
        <v>0</v>
      </c>
      <c r="R3977" s="7">
        <v>0</v>
      </c>
      <c r="S3977" s="7" t="s">
        <v>11925</v>
      </c>
      <c r="BI3977"/>
      <c r="BJ3977"/>
    </row>
    <row r="3978" spans="2:62" x14ac:dyDescent="0.4">
      <c r="B3978" s="1">
        <v>18011</v>
      </c>
      <c r="C3978" s="6" t="s">
        <v>8</v>
      </c>
      <c r="D3978" s="6" t="s">
        <v>8</v>
      </c>
      <c r="E3978" s="6" t="s">
        <v>3268</v>
      </c>
      <c r="F3978" s="6" t="s">
        <v>6059</v>
      </c>
      <c r="G3978" s="6" t="s">
        <v>6307</v>
      </c>
      <c r="H3978" s="6" t="s">
        <v>6309</v>
      </c>
      <c r="I3978" s="6" t="s">
        <v>6363</v>
      </c>
      <c r="J3978" s="6" t="s">
        <v>5</v>
      </c>
      <c r="K3978" s="7">
        <v>0</v>
      </c>
      <c r="L3978" s="7">
        <f>IFERROR(VLOOKUP(SiscoTable[[#This Row],[Código]],Hoja2!A:B,2,0)*SiscoTable[[#This Row],[Provta(Uns)]],0)</f>
        <v>0</v>
      </c>
      <c r="M3978" s="7">
        <v>0</v>
      </c>
      <c r="N3978" s="7">
        <v>0</v>
      </c>
      <c r="O3978" s="7">
        <f>IFERROR(VLOOKUP(SiscoTable[[#This Row],[Código]],Hoja2!A:B,2,0)*SiscoTable[[#This Row],[Stock_actual]],0)</f>
        <v>0</v>
      </c>
      <c r="P3978" s="6" t="s">
        <v>7</v>
      </c>
      <c r="Q3978" s="7">
        <v>0</v>
      </c>
      <c r="R3978" s="7">
        <v>0</v>
      </c>
      <c r="S3978" s="7" t="s">
        <v>11925</v>
      </c>
      <c r="BI3978"/>
      <c r="BJ3978"/>
    </row>
    <row r="3979" spans="2:62" x14ac:dyDescent="0.4">
      <c r="B3979" s="1">
        <v>18012</v>
      </c>
      <c r="C3979" s="6" t="s">
        <v>30</v>
      </c>
      <c r="D3979" s="6" t="s">
        <v>8</v>
      </c>
      <c r="E3979" s="6" t="s">
        <v>3268</v>
      </c>
      <c r="F3979" s="6" t="s">
        <v>6059</v>
      </c>
      <c r="G3979" s="6" t="s">
        <v>6307</v>
      </c>
      <c r="H3979" s="6" t="s">
        <v>6309</v>
      </c>
      <c r="I3979" s="6" t="s">
        <v>6338</v>
      </c>
      <c r="J3979" s="6" t="s">
        <v>5</v>
      </c>
      <c r="K3979" s="7">
        <v>0.67</v>
      </c>
      <c r="L3979" s="7">
        <f>IFERROR(VLOOKUP(SiscoTable[[#This Row],[Código]],Hoja2!A:B,2,0)*SiscoTable[[#This Row],[Provta(Uns)]],0)</f>
        <v>105.79300000000001</v>
      </c>
      <c r="M3979" s="7">
        <v>2</v>
      </c>
      <c r="N3979" s="7">
        <v>4</v>
      </c>
      <c r="O3979" s="7">
        <f>IFERROR(VLOOKUP(SiscoTable[[#This Row],[Código]],Hoja2!A:B,2,0)*SiscoTable[[#This Row],[Stock_actual]],0)</f>
        <v>631.6</v>
      </c>
      <c r="P3979" s="6" t="s">
        <v>2524</v>
      </c>
      <c r="Q3979" s="7">
        <v>1</v>
      </c>
      <c r="R3979" s="7">
        <v>0</v>
      </c>
      <c r="S3979" s="7" t="s">
        <v>11925</v>
      </c>
      <c r="BI3979"/>
      <c r="BJ3979"/>
    </row>
    <row r="3980" spans="2:62" x14ac:dyDescent="0.4">
      <c r="B3980" s="1">
        <v>18013</v>
      </c>
      <c r="C3980" s="6" t="s">
        <v>8</v>
      </c>
      <c r="D3980" s="6" t="s">
        <v>8</v>
      </c>
      <c r="E3980" s="6" t="s">
        <v>3268</v>
      </c>
      <c r="F3980" s="6" t="s">
        <v>6059</v>
      </c>
      <c r="G3980" s="6" t="s">
        <v>6489</v>
      </c>
      <c r="H3980" s="6" t="s">
        <v>6309</v>
      </c>
      <c r="I3980" s="6" t="s">
        <v>6628</v>
      </c>
      <c r="J3980" s="6" t="s">
        <v>5</v>
      </c>
      <c r="K3980" s="7">
        <v>0</v>
      </c>
      <c r="L3980" s="7">
        <f>IFERROR(VLOOKUP(SiscoTable[[#This Row],[Código]],Hoja2!A:B,2,0)*SiscoTable[[#This Row],[Provta(Uns)]],0)</f>
        <v>0</v>
      </c>
      <c r="M3980" s="7">
        <v>0</v>
      </c>
      <c r="N3980" s="7">
        <v>0</v>
      </c>
      <c r="O3980" s="7">
        <f>IFERROR(VLOOKUP(SiscoTable[[#This Row],[Código]],Hoja2!A:B,2,0)*SiscoTable[[#This Row],[Stock_actual]],0)</f>
        <v>0</v>
      </c>
      <c r="P3980" s="6" t="s">
        <v>7</v>
      </c>
      <c r="Q3980" s="7">
        <v>0</v>
      </c>
      <c r="R3980" s="7">
        <v>0</v>
      </c>
      <c r="S3980" s="7" t="s">
        <v>11925</v>
      </c>
      <c r="BI3980"/>
      <c r="BJ3980"/>
    </row>
    <row r="3981" spans="2:62" x14ac:dyDescent="0.4">
      <c r="B3981" s="1">
        <v>18014</v>
      </c>
      <c r="C3981" s="6" t="s">
        <v>8</v>
      </c>
      <c r="D3981" s="6" t="s">
        <v>8</v>
      </c>
      <c r="E3981" s="6" t="s">
        <v>3268</v>
      </c>
      <c r="F3981" s="6" t="s">
        <v>6059</v>
      </c>
      <c r="G3981" s="6" t="s">
        <v>6489</v>
      </c>
      <c r="H3981" s="6" t="s">
        <v>6309</v>
      </c>
      <c r="I3981" s="6" t="s">
        <v>6629</v>
      </c>
      <c r="J3981" s="6" t="s">
        <v>5</v>
      </c>
      <c r="K3981" s="7">
        <v>0</v>
      </c>
      <c r="L3981" s="7">
        <f>IFERROR(VLOOKUP(SiscoTable[[#This Row],[Código]],Hoja2!A:B,2,0)*SiscoTable[[#This Row],[Provta(Uns)]],0)</f>
        <v>0</v>
      </c>
      <c r="M3981" s="7">
        <v>0</v>
      </c>
      <c r="N3981" s="7">
        <v>0</v>
      </c>
      <c r="O3981" s="7">
        <f>IFERROR(VLOOKUP(SiscoTable[[#This Row],[Código]],Hoja2!A:B,2,0)*SiscoTable[[#This Row],[Stock_actual]],0)</f>
        <v>0</v>
      </c>
      <c r="P3981" s="6" t="s">
        <v>7</v>
      </c>
      <c r="Q3981" s="7">
        <v>0</v>
      </c>
      <c r="R3981" s="7">
        <v>0</v>
      </c>
      <c r="S3981" s="7" t="s">
        <v>11925</v>
      </c>
      <c r="BI3981"/>
      <c r="BJ3981"/>
    </row>
    <row r="3982" spans="2:62" x14ac:dyDescent="0.4">
      <c r="B3982" s="1">
        <v>18015</v>
      </c>
      <c r="C3982" s="6" t="s">
        <v>30</v>
      </c>
      <c r="D3982" s="6" t="s">
        <v>8</v>
      </c>
      <c r="E3982" s="6" t="s">
        <v>3268</v>
      </c>
      <c r="F3982" s="6" t="s">
        <v>6059</v>
      </c>
      <c r="G3982" s="6" t="s">
        <v>6489</v>
      </c>
      <c r="H3982" s="6" t="s">
        <v>6536</v>
      </c>
      <c r="I3982" s="6" t="s">
        <v>6545</v>
      </c>
      <c r="J3982" s="6" t="s">
        <v>5</v>
      </c>
      <c r="K3982" s="7">
        <v>3.83</v>
      </c>
      <c r="L3982" s="7">
        <f>IFERROR(VLOOKUP(SiscoTable[[#This Row],[Código]],Hoja2!A:B,2,0)*SiscoTable[[#This Row],[Provta(Uns)]],0)</f>
        <v>95.36699999999999</v>
      </c>
      <c r="M3982" s="7">
        <v>0</v>
      </c>
      <c r="N3982" s="7">
        <v>12</v>
      </c>
      <c r="O3982" s="7">
        <f>IFERROR(VLOOKUP(SiscoTable[[#This Row],[Código]],Hoja2!A:B,2,0)*SiscoTable[[#This Row],[Stock_actual]],0)</f>
        <v>298.79999999999995</v>
      </c>
      <c r="P3982" s="6" t="s">
        <v>3306</v>
      </c>
      <c r="Q3982" s="7">
        <v>4</v>
      </c>
      <c r="R3982" s="7">
        <v>0</v>
      </c>
      <c r="S3982" s="7" t="s">
        <v>11925</v>
      </c>
      <c r="BI3982"/>
      <c r="BJ3982"/>
    </row>
    <row r="3983" spans="2:62" x14ac:dyDescent="0.4">
      <c r="B3983" s="1">
        <v>18016</v>
      </c>
      <c r="C3983" s="6" t="s">
        <v>8</v>
      </c>
      <c r="D3983" s="6" t="s">
        <v>8</v>
      </c>
      <c r="E3983" s="6" t="s">
        <v>469</v>
      </c>
      <c r="F3983" s="6" t="s">
        <v>1050</v>
      </c>
      <c r="G3983" s="6" t="s">
        <v>1051</v>
      </c>
      <c r="H3983" s="6" t="s">
        <v>1053</v>
      </c>
      <c r="I3983" s="6" t="s">
        <v>1062</v>
      </c>
      <c r="J3983" s="6" t="s">
        <v>5</v>
      </c>
      <c r="K3983" s="7">
        <v>0</v>
      </c>
      <c r="L3983" s="7">
        <f>IFERROR(VLOOKUP(SiscoTable[[#This Row],[Código]],Hoja2!A:B,2,0)*SiscoTable[[#This Row],[Provta(Uns)]],0)</f>
        <v>0</v>
      </c>
      <c r="M3983" s="7">
        <v>0</v>
      </c>
      <c r="N3983" s="7">
        <v>0</v>
      </c>
      <c r="O3983" s="7">
        <f>IFERROR(VLOOKUP(SiscoTable[[#This Row],[Código]],Hoja2!A:B,2,0)*SiscoTable[[#This Row],[Stock_actual]],0)</f>
        <v>0</v>
      </c>
      <c r="P3983" s="6" t="s">
        <v>7</v>
      </c>
      <c r="Q3983" s="7">
        <v>0</v>
      </c>
      <c r="R3983" s="7">
        <v>0</v>
      </c>
      <c r="S3983" s="7" t="s">
        <v>11927</v>
      </c>
      <c r="BI3983"/>
      <c r="BJ3983"/>
    </row>
    <row r="3984" spans="2:62" x14ac:dyDescent="0.4">
      <c r="B3984" s="1">
        <v>18017</v>
      </c>
      <c r="C3984" s="6" t="s">
        <v>8</v>
      </c>
      <c r="D3984" s="6" t="s">
        <v>8</v>
      </c>
      <c r="E3984" s="6" t="s">
        <v>3268</v>
      </c>
      <c r="F3984" s="6" t="s">
        <v>6803</v>
      </c>
      <c r="G3984" s="6" t="s">
        <v>7041</v>
      </c>
      <c r="H3984" s="6" t="s">
        <v>7107</v>
      </c>
      <c r="I3984" s="6" t="s">
        <v>7123</v>
      </c>
      <c r="J3984" s="6" t="s">
        <v>5</v>
      </c>
      <c r="K3984" s="7">
        <v>2.33</v>
      </c>
      <c r="L3984" s="7">
        <f>IFERROR(VLOOKUP(SiscoTable[[#This Row],[Código]],Hoja2!A:B,2,0)*SiscoTable[[#This Row],[Provta(Uns)]],0)</f>
        <v>18.407</v>
      </c>
      <c r="M3984" s="7">
        <v>0</v>
      </c>
      <c r="N3984" s="7">
        <v>10</v>
      </c>
      <c r="O3984" s="7">
        <f>IFERROR(VLOOKUP(SiscoTable[[#This Row],[Código]],Hoja2!A:B,2,0)*SiscoTable[[#This Row],[Stock_actual]],0)</f>
        <v>79</v>
      </c>
      <c r="P3984" s="6" t="s">
        <v>3908</v>
      </c>
      <c r="Q3984" s="7">
        <v>3</v>
      </c>
      <c r="R3984" s="7">
        <v>0</v>
      </c>
      <c r="S3984" s="7" t="s">
        <v>11925</v>
      </c>
      <c r="BI3984"/>
      <c r="BJ3984"/>
    </row>
    <row r="3985" spans="2:62" x14ac:dyDescent="0.4">
      <c r="B3985" s="1">
        <v>18020</v>
      </c>
      <c r="C3985" s="6" t="s">
        <v>25</v>
      </c>
      <c r="D3985" s="6" t="s">
        <v>30</v>
      </c>
      <c r="E3985" s="6" t="s">
        <v>3268</v>
      </c>
      <c r="F3985" s="6" t="s">
        <v>5836</v>
      </c>
      <c r="G3985" s="6" t="s">
        <v>5929</v>
      </c>
      <c r="H3985" s="6" t="s">
        <v>5938</v>
      </c>
      <c r="I3985" s="6" t="s">
        <v>5937</v>
      </c>
      <c r="J3985" s="6" t="s">
        <v>5</v>
      </c>
      <c r="K3985" s="7">
        <v>8.67</v>
      </c>
      <c r="L3985" s="7">
        <f>IFERROR(VLOOKUP(SiscoTable[[#This Row],[Código]],Hoja2!A:B,2,0)*SiscoTable[[#This Row],[Provta(Uns)]],0)</f>
        <v>293.91300000000001</v>
      </c>
      <c r="M3985" s="7">
        <v>0</v>
      </c>
      <c r="N3985" s="7">
        <v>15</v>
      </c>
      <c r="O3985" s="7">
        <f>IFERROR(VLOOKUP(SiscoTable[[#This Row],[Código]],Hoja2!A:B,2,0)*SiscoTable[[#This Row],[Stock_actual]],0)</f>
        <v>508.5</v>
      </c>
      <c r="P3985" s="6" t="s">
        <v>697</v>
      </c>
      <c r="Q3985" s="7">
        <v>10</v>
      </c>
      <c r="R3985" s="7">
        <v>0</v>
      </c>
      <c r="S3985" s="7" t="s">
        <v>11928</v>
      </c>
      <c r="BI3985"/>
      <c r="BJ3985"/>
    </row>
    <row r="3986" spans="2:62" x14ac:dyDescent="0.4">
      <c r="B3986" s="1">
        <v>18021</v>
      </c>
      <c r="C3986" s="6" t="s">
        <v>25</v>
      </c>
      <c r="D3986" s="6" t="s">
        <v>30</v>
      </c>
      <c r="E3986" s="6" t="s">
        <v>3268</v>
      </c>
      <c r="F3986" s="6" t="s">
        <v>5836</v>
      </c>
      <c r="G3986" s="6" t="s">
        <v>5929</v>
      </c>
      <c r="H3986" s="6" t="s">
        <v>5938</v>
      </c>
      <c r="I3986" s="6" t="s">
        <v>5939</v>
      </c>
      <c r="J3986" s="6" t="s">
        <v>5</v>
      </c>
      <c r="K3986" s="7">
        <v>8.33</v>
      </c>
      <c r="L3986" s="7">
        <f>IFERROR(VLOOKUP(SiscoTable[[#This Row],[Código]],Hoja2!A:B,2,0)*SiscoTable[[#This Row],[Provta(Uns)]],0)</f>
        <v>282.387</v>
      </c>
      <c r="M3986" s="7">
        <v>6</v>
      </c>
      <c r="N3986" s="7">
        <v>5</v>
      </c>
      <c r="O3986" s="7">
        <f>IFERROR(VLOOKUP(SiscoTable[[#This Row],[Código]],Hoja2!A:B,2,0)*SiscoTable[[#This Row],[Stock_actual]],0)</f>
        <v>169.5</v>
      </c>
      <c r="P3986" s="6" t="s">
        <v>733</v>
      </c>
      <c r="Q3986" s="7">
        <v>9</v>
      </c>
      <c r="R3986" s="7">
        <v>10.840000000000003</v>
      </c>
      <c r="S3986" s="7" t="s">
        <v>11928</v>
      </c>
      <c r="BI3986"/>
      <c r="BJ3986"/>
    </row>
    <row r="3987" spans="2:62" x14ac:dyDescent="0.4">
      <c r="B3987" s="1">
        <v>18022</v>
      </c>
      <c r="C3987" s="6" t="s">
        <v>30</v>
      </c>
      <c r="D3987" s="6" t="s">
        <v>30</v>
      </c>
      <c r="E3987" s="6" t="s">
        <v>3268</v>
      </c>
      <c r="F3987" s="6" t="s">
        <v>5836</v>
      </c>
      <c r="G3987" s="6" t="s">
        <v>5929</v>
      </c>
      <c r="H3987" s="6" t="s">
        <v>5969</v>
      </c>
      <c r="I3987" s="6" t="s">
        <v>5968</v>
      </c>
      <c r="J3987" s="6" t="s">
        <v>5</v>
      </c>
      <c r="K3987" s="7">
        <v>9.33</v>
      </c>
      <c r="L3987" s="7">
        <f>IFERROR(VLOOKUP(SiscoTable[[#This Row],[Código]],Hoja2!A:B,2,0)*SiscoTable[[#This Row],[Provta(Uns)]],0)</f>
        <v>110.09400000000001</v>
      </c>
      <c r="M3987" s="7">
        <v>0</v>
      </c>
      <c r="N3987" s="7">
        <v>10</v>
      </c>
      <c r="O3987" s="7">
        <f>IFERROR(VLOOKUP(SiscoTable[[#This Row],[Código]],Hoja2!A:B,2,0)*SiscoTable[[#This Row],[Stock_actual]],0)</f>
        <v>118</v>
      </c>
      <c r="P3987" s="6" t="s">
        <v>324</v>
      </c>
      <c r="Q3987" s="7">
        <v>10</v>
      </c>
      <c r="R3987" s="7">
        <v>18.52</v>
      </c>
      <c r="S3987" s="7" t="s">
        <v>11928</v>
      </c>
      <c r="BI3987"/>
      <c r="BJ3987"/>
    </row>
    <row r="3988" spans="2:62" x14ac:dyDescent="0.4">
      <c r="B3988" s="1">
        <v>18024</v>
      </c>
      <c r="C3988" s="6" t="s">
        <v>30</v>
      </c>
      <c r="D3988" s="6" t="s">
        <v>30</v>
      </c>
      <c r="E3988" s="6" t="s">
        <v>3268</v>
      </c>
      <c r="F3988" s="6" t="s">
        <v>5836</v>
      </c>
      <c r="G3988" s="6" t="s">
        <v>5929</v>
      </c>
      <c r="H3988" s="6" t="s">
        <v>5969</v>
      </c>
      <c r="I3988" s="6" t="s">
        <v>5970</v>
      </c>
      <c r="J3988" s="6" t="s">
        <v>5</v>
      </c>
      <c r="K3988" s="7">
        <v>7.5</v>
      </c>
      <c r="L3988" s="7">
        <f>IFERROR(VLOOKUP(SiscoTable[[#This Row],[Código]],Hoja2!A:B,2,0)*SiscoTable[[#This Row],[Provta(Uns)]],0)</f>
        <v>76.5</v>
      </c>
      <c r="M3988" s="7">
        <v>15</v>
      </c>
      <c r="N3988" s="7">
        <v>8</v>
      </c>
      <c r="O3988" s="7">
        <f>IFERROR(VLOOKUP(SiscoTable[[#This Row],[Código]],Hoja2!A:B,2,0)*SiscoTable[[#This Row],[Stock_actual]],0)</f>
        <v>81.599999999999994</v>
      </c>
      <c r="P3988" s="6" t="s">
        <v>324</v>
      </c>
      <c r="Q3988" s="7">
        <v>8</v>
      </c>
      <c r="R3988" s="7">
        <v>0</v>
      </c>
      <c r="S3988" s="7" t="s">
        <v>11928</v>
      </c>
      <c r="BI3988"/>
      <c r="BJ3988"/>
    </row>
    <row r="3989" spans="2:62" x14ac:dyDescent="0.4">
      <c r="B3989" s="1">
        <v>18025</v>
      </c>
      <c r="C3989" s="6" t="s">
        <v>30</v>
      </c>
      <c r="D3989" s="6" t="s">
        <v>30</v>
      </c>
      <c r="E3989" s="6" t="s">
        <v>3268</v>
      </c>
      <c r="F3989" s="6" t="s">
        <v>5836</v>
      </c>
      <c r="G3989" s="6" t="s">
        <v>5929</v>
      </c>
      <c r="H3989" s="6" t="s">
        <v>5969</v>
      </c>
      <c r="I3989" s="6" t="s">
        <v>5971</v>
      </c>
      <c r="J3989" s="6" t="s">
        <v>5</v>
      </c>
      <c r="K3989" s="7">
        <v>10.67</v>
      </c>
      <c r="L3989" s="7">
        <f>IFERROR(VLOOKUP(SiscoTable[[#This Row],[Código]],Hoja2!A:B,2,0)*SiscoTable[[#This Row],[Provta(Uns)]],0)</f>
        <v>125.90600000000001</v>
      </c>
      <c r="M3989" s="7">
        <v>0</v>
      </c>
      <c r="N3989" s="7">
        <v>35</v>
      </c>
      <c r="O3989" s="7">
        <f>IFERROR(VLOOKUP(SiscoTable[[#This Row],[Código]],Hoja2!A:B,2,0)*SiscoTable[[#This Row],[Stock_actual]],0)</f>
        <v>413</v>
      </c>
      <c r="P3989" s="6" t="s">
        <v>3594</v>
      </c>
      <c r="Q3989" s="7">
        <v>12</v>
      </c>
      <c r="R3989" s="7">
        <v>0</v>
      </c>
      <c r="S3989" s="7" t="s">
        <v>11928</v>
      </c>
      <c r="BI3989"/>
      <c r="BJ3989"/>
    </row>
    <row r="3990" spans="2:62" x14ac:dyDescent="0.4">
      <c r="B3990" s="1">
        <v>18035</v>
      </c>
      <c r="C3990" s="6" t="s">
        <v>30</v>
      </c>
      <c r="D3990" s="6" t="s">
        <v>8</v>
      </c>
      <c r="E3990" s="6" t="s">
        <v>3268</v>
      </c>
      <c r="F3990" s="6" t="s">
        <v>5836</v>
      </c>
      <c r="G3990" s="6" t="s">
        <v>5929</v>
      </c>
      <c r="H3990" s="6" t="s">
        <v>5969</v>
      </c>
      <c r="I3990" s="6" t="s">
        <v>5992</v>
      </c>
      <c r="J3990" s="6" t="s">
        <v>5</v>
      </c>
      <c r="K3990" s="7">
        <v>4</v>
      </c>
      <c r="L3990" s="7">
        <f>IFERROR(VLOOKUP(SiscoTable[[#This Row],[Código]],Hoja2!A:B,2,0)*SiscoTable[[#This Row],[Provta(Uns)]],0)</f>
        <v>119.6</v>
      </c>
      <c r="M3990" s="7">
        <v>12</v>
      </c>
      <c r="N3990" s="7">
        <v>0</v>
      </c>
      <c r="O3990" s="7">
        <f>IFERROR(VLOOKUP(SiscoTable[[#This Row],[Código]],Hoja2!A:B,2,0)*SiscoTable[[#This Row],[Stock_actual]],0)</f>
        <v>0</v>
      </c>
      <c r="P3990" s="6" t="s">
        <v>7</v>
      </c>
      <c r="Q3990" s="7">
        <v>4</v>
      </c>
      <c r="R3990" s="7">
        <v>0</v>
      </c>
      <c r="S3990" s="7" t="s">
        <v>11928</v>
      </c>
      <c r="BI3990"/>
      <c r="BJ3990"/>
    </row>
    <row r="3991" spans="2:62" x14ac:dyDescent="0.4">
      <c r="B3991" s="1">
        <v>18036</v>
      </c>
      <c r="C3991" s="6" t="s">
        <v>25</v>
      </c>
      <c r="D3991" s="6" t="s">
        <v>30</v>
      </c>
      <c r="E3991" s="6" t="s">
        <v>3268</v>
      </c>
      <c r="F3991" s="6" t="s">
        <v>5836</v>
      </c>
      <c r="G3991" s="6" t="s">
        <v>5929</v>
      </c>
      <c r="H3991" s="6" t="s">
        <v>5949</v>
      </c>
      <c r="I3991" s="6" t="s">
        <v>5961</v>
      </c>
      <c r="J3991" s="6" t="s">
        <v>5</v>
      </c>
      <c r="K3991" s="7">
        <v>27.67</v>
      </c>
      <c r="L3991" s="7">
        <f>IFERROR(VLOOKUP(SiscoTable[[#This Row],[Código]],Hoja2!A:B,2,0)*SiscoTable[[#This Row],[Provta(Uns)]],0)</f>
        <v>215.82600000000002</v>
      </c>
      <c r="M3991" s="7">
        <v>0</v>
      </c>
      <c r="N3991" s="7">
        <v>28</v>
      </c>
      <c r="O3991" s="7">
        <f>IFERROR(VLOOKUP(SiscoTable[[#This Row],[Código]],Hoja2!A:B,2,0)*SiscoTable[[#This Row],[Stock_actual]],0)</f>
        <v>218.4</v>
      </c>
      <c r="P3991" s="6" t="s">
        <v>110</v>
      </c>
      <c r="Q3991" s="7">
        <v>30</v>
      </c>
      <c r="R3991" s="7">
        <v>54.8</v>
      </c>
      <c r="S3991" s="7" t="s">
        <v>11928</v>
      </c>
      <c r="BI3991"/>
      <c r="BJ3991"/>
    </row>
    <row r="3992" spans="2:62" x14ac:dyDescent="0.4">
      <c r="B3992" s="1">
        <v>18037</v>
      </c>
      <c r="C3992" s="6" t="s">
        <v>25</v>
      </c>
      <c r="D3992" s="6" t="s">
        <v>30</v>
      </c>
      <c r="E3992" s="6" t="s">
        <v>3268</v>
      </c>
      <c r="F3992" s="6" t="s">
        <v>5836</v>
      </c>
      <c r="G3992" s="6" t="s">
        <v>5837</v>
      </c>
      <c r="H3992" s="6" t="s">
        <v>5846</v>
      </c>
      <c r="I3992" s="6" t="s">
        <v>5845</v>
      </c>
      <c r="J3992" s="6" t="s">
        <v>5</v>
      </c>
      <c r="K3992" s="7">
        <v>16.170000000000002</v>
      </c>
      <c r="L3992" s="7">
        <f>IFERROR(VLOOKUP(SiscoTable[[#This Row],[Código]],Hoja2!A:B,2,0)*SiscoTable[[#This Row],[Provta(Uns)]],0)</f>
        <v>250.63500000000002</v>
      </c>
      <c r="M3992" s="7">
        <v>0</v>
      </c>
      <c r="N3992" s="7">
        <v>27</v>
      </c>
      <c r="O3992" s="7">
        <f>IFERROR(VLOOKUP(SiscoTable[[#This Row],[Código]],Hoja2!A:B,2,0)*SiscoTable[[#This Row],[Stock_actual]],0)</f>
        <v>418.5</v>
      </c>
      <c r="P3992" s="6" t="s">
        <v>353</v>
      </c>
      <c r="Q3992" s="7">
        <v>18</v>
      </c>
      <c r="R3992" s="7">
        <v>0</v>
      </c>
      <c r="S3992" s="7" t="s">
        <v>11928</v>
      </c>
      <c r="BI3992"/>
      <c r="BJ3992"/>
    </row>
    <row r="3993" spans="2:62" x14ac:dyDescent="0.4">
      <c r="B3993" s="1">
        <v>18038</v>
      </c>
      <c r="C3993" s="6" t="s">
        <v>30</v>
      </c>
      <c r="D3993" s="6" t="s">
        <v>30</v>
      </c>
      <c r="E3993" s="6" t="s">
        <v>3268</v>
      </c>
      <c r="F3993" s="6" t="s">
        <v>5836</v>
      </c>
      <c r="G3993" s="6" t="s">
        <v>5837</v>
      </c>
      <c r="H3993" s="6" t="s">
        <v>5846</v>
      </c>
      <c r="I3993" s="6" t="s">
        <v>5867</v>
      </c>
      <c r="J3993" s="6" t="s">
        <v>5</v>
      </c>
      <c r="K3993" s="7">
        <v>14.83</v>
      </c>
      <c r="L3993" s="7">
        <f>IFERROR(VLOOKUP(SiscoTable[[#This Row],[Código]],Hoja2!A:B,2,0)*SiscoTable[[#This Row],[Provta(Uns)]],0)</f>
        <v>127.538</v>
      </c>
      <c r="M3993" s="7">
        <v>0</v>
      </c>
      <c r="N3993" s="7">
        <v>37</v>
      </c>
      <c r="O3993" s="7">
        <f>IFERROR(VLOOKUP(SiscoTable[[#This Row],[Código]],Hoja2!A:B,2,0)*SiscoTable[[#This Row],[Stock_actual]],0)</f>
        <v>318.2</v>
      </c>
      <c r="P3993" s="6" t="s">
        <v>510</v>
      </c>
      <c r="Q3993" s="7">
        <v>16</v>
      </c>
      <c r="R3993" s="7">
        <v>0</v>
      </c>
      <c r="S3993" s="7" t="s">
        <v>11928</v>
      </c>
      <c r="BI3993"/>
      <c r="BJ3993"/>
    </row>
    <row r="3994" spans="2:62" x14ac:dyDescent="0.4">
      <c r="B3994" s="1">
        <v>18039</v>
      </c>
      <c r="C3994" s="6" t="s">
        <v>25</v>
      </c>
      <c r="D3994" s="6" t="s">
        <v>30</v>
      </c>
      <c r="E3994" s="6" t="s">
        <v>3268</v>
      </c>
      <c r="F3994" s="6" t="s">
        <v>5836</v>
      </c>
      <c r="G3994" s="6" t="s">
        <v>5837</v>
      </c>
      <c r="H3994" s="6" t="s">
        <v>5846</v>
      </c>
      <c r="I3994" s="6" t="s">
        <v>5847</v>
      </c>
      <c r="J3994" s="6" t="s">
        <v>5</v>
      </c>
      <c r="K3994" s="7">
        <v>17.5</v>
      </c>
      <c r="L3994" s="7">
        <f>IFERROR(VLOOKUP(SiscoTable[[#This Row],[Código]],Hoja2!A:B,2,0)*SiscoTable[[#This Row],[Provta(Uns)]],0)</f>
        <v>273</v>
      </c>
      <c r="M3994" s="7">
        <v>0</v>
      </c>
      <c r="N3994" s="7">
        <v>32</v>
      </c>
      <c r="O3994" s="7">
        <f>IFERROR(VLOOKUP(SiscoTable[[#This Row],[Código]],Hoja2!A:B,2,0)*SiscoTable[[#This Row],[Stock_actual]],0)</f>
        <v>499.2</v>
      </c>
      <c r="P3994" s="6" t="s">
        <v>1443</v>
      </c>
      <c r="Q3994" s="7">
        <v>19</v>
      </c>
      <c r="R3994" s="7">
        <v>0</v>
      </c>
      <c r="S3994" s="7" t="s">
        <v>11928</v>
      </c>
      <c r="BI3994"/>
      <c r="BJ3994"/>
    </row>
    <row r="3995" spans="2:62" x14ac:dyDescent="0.4">
      <c r="B3995" s="1">
        <v>18040</v>
      </c>
      <c r="C3995" s="6" t="s">
        <v>30</v>
      </c>
      <c r="D3995" s="6" t="s">
        <v>30</v>
      </c>
      <c r="E3995" s="6" t="s">
        <v>3268</v>
      </c>
      <c r="F3995" s="6" t="s">
        <v>5836</v>
      </c>
      <c r="G3995" s="6" t="s">
        <v>5837</v>
      </c>
      <c r="H3995" s="6" t="s">
        <v>5846</v>
      </c>
      <c r="I3995" s="6" t="s">
        <v>5868</v>
      </c>
      <c r="J3995" s="6" t="s">
        <v>5</v>
      </c>
      <c r="K3995" s="7">
        <v>15</v>
      </c>
      <c r="L3995" s="7">
        <f>IFERROR(VLOOKUP(SiscoTable[[#This Row],[Código]],Hoja2!A:B,2,0)*SiscoTable[[#This Row],[Provta(Uns)]],0)</f>
        <v>129</v>
      </c>
      <c r="M3995" s="7">
        <v>0</v>
      </c>
      <c r="N3995" s="7">
        <v>31</v>
      </c>
      <c r="O3995" s="7">
        <f>IFERROR(VLOOKUP(SiscoTable[[#This Row],[Código]],Hoja2!A:B,2,0)*SiscoTable[[#This Row],[Stock_actual]],0)</f>
        <v>266.59999999999997</v>
      </c>
      <c r="P3995" s="6" t="s">
        <v>1119</v>
      </c>
      <c r="Q3995" s="7">
        <v>17</v>
      </c>
      <c r="R3995" s="7">
        <v>0</v>
      </c>
      <c r="S3995" s="7" t="s">
        <v>11928</v>
      </c>
      <c r="BI3995"/>
      <c r="BJ3995"/>
    </row>
    <row r="3996" spans="2:62" x14ac:dyDescent="0.4">
      <c r="B3996" s="1">
        <v>18041</v>
      </c>
      <c r="C3996" s="6" t="s">
        <v>25</v>
      </c>
      <c r="D3996" s="6" t="s">
        <v>30</v>
      </c>
      <c r="E3996" s="6" t="s">
        <v>3268</v>
      </c>
      <c r="F3996" s="6" t="s">
        <v>5836</v>
      </c>
      <c r="G3996" s="6" t="s">
        <v>5837</v>
      </c>
      <c r="H3996" s="6" t="s">
        <v>5853</v>
      </c>
      <c r="I3996" s="6" t="s">
        <v>5854</v>
      </c>
      <c r="J3996" s="6" t="s">
        <v>5</v>
      </c>
      <c r="K3996" s="7">
        <v>19.170000000000002</v>
      </c>
      <c r="L3996" s="7">
        <f>IFERROR(VLOOKUP(SiscoTable[[#This Row],[Código]],Hoja2!A:B,2,0)*SiscoTable[[#This Row],[Provta(Uns)]],0)</f>
        <v>247.29300000000003</v>
      </c>
      <c r="M3996" s="7">
        <v>0</v>
      </c>
      <c r="N3996" s="7">
        <v>24</v>
      </c>
      <c r="O3996" s="7">
        <f>IFERROR(VLOOKUP(SiscoTable[[#This Row],[Código]],Hoja2!A:B,2,0)*SiscoTable[[#This Row],[Stock_actual]],0)</f>
        <v>309.60000000000002</v>
      </c>
      <c r="P3996" s="6" t="s">
        <v>224</v>
      </c>
      <c r="Q3996" s="7">
        <v>21</v>
      </c>
      <c r="R3996" s="7">
        <v>0</v>
      </c>
      <c r="S3996" s="7" t="s">
        <v>11928</v>
      </c>
      <c r="BI3996"/>
      <c r="BJ3996"/>
    </row>
    <row r="3997" spans="2:62" x14ac:dyDescent="0.4">
      <c r="B3997" s="1">
        <v>18042</v>
      </c>
      <c r="C3997" s="6" t="s">
        <v>30</v>
      </c>
      <c r="D3997" s="6" t="s">
        <v>30</v>
      </c>
      <c r="E3997" s="6" t="s">
        <v>3268</v>
      </c>
      <c r="F3997" s="6" t="s">
        <v>5836</v>
      </c>
      <c r="G3997" s="6" t="s">
        <v>5929</v>
      </c>
      <c r="H3997" s="6" t="s">
        <v>5973</v>
      </c>
      <c r="I3997" s="6" t="s">
        <v>5972</v>
      </c>
      <c r="J3997" s="6" t="s">
        <v>5</v>
      </c>
      <c r="K3997" s="7">
        <v>5.5</v>
      </c>
      <c r="L3997" s="7">
        <f>IFERROR(VLOOKUP(SiscoTable[[#This Row],[Código]],Hoja2!A:B,2,0)*SiscoTable[[#This Row],[Provta(Uns)]],0)</f>
        <v>43.45</v>
      </c>
      <c r="M3997" s="7">
        <v>0</v>
      </c>
      <c r="N3997" s="7">
        <v>31</v>
      </c>
      <c r="O3997" s="7">
        <f>IFERROR(VLOOKUP(SiscoTable[[#This Row],[Código]],Hoja2!A:B,2,0)*SiscoTable[[#This Row],[Stock_actual]],0)</f>
        <v>244.9</v>
      </c>
      <c r="P3997" s="6" t="s">
        <v>757</v>
      </c>
      <c r="Q3997" s="7">
        <v>6</v>
      </c>
      <c r="R3997" s="7">
        <v>0</v>
      </c>
      <c r="S3997" s="7" t="s">
        <v>11928</v>
      </c>
      <c r="BI3997"/>
      <c r="BJ3997"/>
    </row>
    <row r="3998" spans="2:62" x14ac:dyDescent="0.4">
      <c r="B3998" s="1">
        <v>18043</v>
      </c>
      <c r="C3998" s="6" t="s">
        <v>8</v>
      </c>
      <c r="D3998" s="6" t="s">
        <v>8</v>
      </c>
      <c r="E3998" s="6" t="s">
        <v>3268</v>
      </c>
      <c r="F3998" s="6" t="s">
        <v>5836</v>
      </c>
      <c r="G3998" s="6" t="s">
        <v>5929</v>
      </c>
      <c r="H3998" s="6" t="s">
        <v>5973</v>
      </c>
      <c r="I3998" s="6" t="s">
        <v>6017</v>
      </c>
      <c r="J3998" s="6" t="s">
        <v>5</v>
      </c>
      <c r="K3998" s="7">
        <v>4.17</v>
      </c>
      <c r="L3998" s="7">
        <f>IFERROR(VLOOKUP(SiscoTable[[#This Row],[Código]],Hoja2!A:B,2,0)*SiscoTable[[#This Row],[Provta(Uns)]],0)</f>
        <v>35.445</v>
      </c>
      <c r="M3998" s="7">
        <v>0</v>
      </c>
      <c r="N3998" s="7">
        <v>23</v>
      </c>
      <c r="O3998" s="7">
        <f>IFERROR(VLOOKUP(SiscoTable[[#This Row],[Código]],Hoja2!A:B,2,0)*SiscoTable[[#This Row],[Stock_actual]],0)</f>
        <v>195.5</v>
      </c>
      <c r="P3998" s="6" t="s">
        <v>2361</v>
      </c>
      <c r="Q3998" s="7">
        <v>5</v>
      </c>
      <c r="R3998" s="7">
        <v>0</v>
      </c>
      <c r="S3998" s="7" t="s">
        <v>11928</v>
      </c>
      <c r="BI3998"/>
      <c r="BJ3998"/>
    </row>
    <row r="3999" spans="2:62" x14ac:dyDescent="0.4">
      <c r="B3999" s="1">
        <v>18044</v>
      </c>
      <c r="C3999" s="6" t="s">
        <v>30</v>
      </c>
      <c r="D3999" s="6" t="s">
        <v>30</v>
      </c>
      <c r="E3999" s="6" t="s">
        <v>3268</v>
      </c>
      <c r="F3999" s="6" t="s">
        <v>5836</v>
      </c>
      <c r="G3999" s="6" t="s">
        <v>5837</v>
      </c>
      <c r="H3999" s="6" t="s">
        <v>5846</v>
      </c>
      <c r="I3999" s="6" t="s">
        <v>5869</v>
      </c>
      <c r="J3999" s="6" t="s">
        <v>5</v>
      </c>
      <c r="K3999" s="7">
        <v>27.5</v>
      </c>
      <c r="L3999" s="7">
        <f>IFERROR(VLOOKUP(SiscoTable[[#This Row],[Código]],Hoja2!A:B,2,0)*SiscoTable[[#This Row],[Provta(Uns)]],0)</f>
        <v>82.5</v>
      </c>
      <c r="M3999" s="7">
        <v>0</v>
      </c>
      <c r="N3999" s="7">
        <v>37</v>
      </c>
      <c r="O3999" s="7">
        <f>IFERROR(VLOOKUP(SiscoTable[[#This Row],[Código]],Hoja2!A:B,2,0)*SiscoTable[[#This Row],[Stock_actual]],0)</f>
        <v>111</v>
      </c>
      <c r="P3999" s="6" t="s">
        <v>300</v>
      </c>
      <c r="Q3999" s="7">
        <v>30</v>
      </c>
      <c r="R3999" s="7">
        <v>0</v>
      </c>
      <c r="S3999" s="7" t="s">
        <v>11928</v>
      </c>
      <c r="BI3999"/>
      <c r="BJ3999"/>
    </row>
    <row r="4000" spans="2:62" x14ac:dyDescent="0.4">
      <c r="B4000" s="1">
        <v>18045</v>
      </c>
      <c r="C4000" s="6" t="s">
        <v>30</v>
      </c>
      <c r="D4000" s="6" t="s">
        <v>25</v>
      </c>
      <c r="E4000" s="6" t="s">
        <v>3268</v>
      </c>
      <c r="F4000" s="6" t="s">
        <v>5836</v>
      </c>
      <c r="G4000" s="6" t="s">
        <v>5837</v>
      </c>
      <c r="H4000" s="6" t="s">
        <v>5846</v>
      </c>
      <c r="I4000" s="6" t="s">
        <v>5870</v>
      </c>
      <c r="J4000" s="6" t="s">
        <v>5</v>
      </c>
      <c r="K4000" s="7">
        <v>56</v>
      </c>
      <c r="L4000" s="7">
        <f>IFERROR(VLOOKUP(SiscoTable[[#This Row],[Código]],Hoja2!A:B,2,0)*SiscoTable[[#This Row],[Provta(Uns)]],0)</f>
        <v>145.6</v>
      </c>
      <c r="M4000" s="7">
        <v>60</v>
      </c>
      <c r="N4000" s="7">
        <v>28</v>
      </c>
      <c r="O4000" s="7">
        <f>IFERROR(VLOOKUP(SiscoTable[[#This Row],[Código]],Hoja2!A:B,2,0)*SiscoTable[[#This Row],[Stock_actual]],0)</f>
        <v>72.8</v>
      </c>
      <c r="P4000" s="6" t="s">
        <v>112</v>
      </c>
      <c r="Q4000" s="7">
        <v>62</v>
      </c>
      <c r="R4000" s="7">
        <v>52.25</v>
      </c>
      <c r="S4000" s="7" t="s">
        <v>11928</v>
      </c>
      <c r="BI4000"/>
      <c r="BJ4000"/>
    </row>
    <row r="4001" spans="2:62" x14ac:dyDescent="0.4">
      <c r="B4001" s="1">
        <v>18046</v>
      </c>
      <c r="C4001" s="6" t="s">
        <v>30</v>
      </c>
      <c r="D4001" s="6" t="s">
        <v>25</v>
      </c>
      <c r="E4001" s="6" t="s">
        <v>3268</v>
      </c>
      <c r="F4001" s="6" t="s">
        <v>5836</v>
      </c>
      <c r="G4001" s="6" t="s">
        <v>5837</v>
      </c>
      <c r="H4001" s="6" t="s">
        <v>5846</v>
      </c>
      <c r="I4001" s="6" t="s">
        <v>5871</v>
      </c>
      <c r="J4001" s="6" t="s">
        <v>5</v>
      </c>
      <c r="K4001" s="7">
        <v>53.5</v>
      </c>
      <c r="L4001" s="7">
        <f>IFERROR(VLOOKUP(SiscoTable[[#This Row],[Código]],Hoja2!A:B,2,0)*SiscoTable[[#This Row],[Provta(Uns)]],0)</f>
        <v>139.1</v>
      </c>
      <c r="M4001" s="7">
        <v>0</v>
      </c>
      <c r="N4001" s="7">
        <v>83</v>
      </c>
      <c r="O4001" s="7">
        <f>IFERROR(VLOOKUP(SiscoTable[[#This Row],[Código]],Hoja2!A:B,2,0)*SiscoTable[[#This Row],[Stock_actual]],0)</f>
        <v>215.8</v>
      </c>
      <c r="P4001" s="6" t="s">
        <v>581</v>
      </c>
      <c r="Q4001" s="7">
        <v>59</v>
      </c>
      <c r="R4001" s="7">
        <v>0</v>
      </c>
      <c r="S4001" s="7" t="s">
        <v>11928</v>
      </c>
      <c r="BI4001"/>
      <c r="BJ4001"/>
    </row>
    <row r="4002" spans="2:62" x14ac:dyDescent="0.4">
      <c r="B4002" s="1">
        <v>18047</v>
      </c>
      <c r="C4002" s="6" t="s">
        <v>30</v>
      </c>
      <c r="D4002" s="6" t="s">
        <v>25</v>
      </c>
      <c r="E4002" s="6" t="s">
        <v>3268</v>
      </c>
      <c r="F4002" s="6" t="s">
        <v>5836</v>
      </c>
      <c r="G4002" s="6" t="s">
        <v>5837</v>
      </c>
      <c r="H4002" s="6" t="s">
        <v>5846</v>
      </c>
      <c r="I4002" s="6" t="s">
        <v>5872</v>
      </c>
      <c r="J4002" s="6" t="s">
        <v>5</v>
      </c>
      <c r="K4002" s="7">
        <v>64.17</v>
      </c>
      <c r="L4002" s="7">
        <f>IFERROR(VLOOKUP(SiscoTable[[#This Row],[Código]],Hoja2!A:B,2,0)*SiscoTable[[#This Row],[Provta(Uns)]],0)</f>
        <v>166.84200000000001</v>
      </c>
      <c r="M4002" s="7">
        <v>60</v>
      </c>
      <c r="N4002" s="7">
        <v>70</v>
      </c>
      <c r="O4002" s="7">
        <f>IFERROR(VLOOKUP(SiscoTable[[#This Row],[Código]],Hoja2!A:B,2,0)*SiscoTable[[#This Row],[Stock_actual]],0)</f>
        <v>182</v>
      </c>
      <c r="P4002" s="6" t="s">
        <v>565</v>
      </c>
      <c r="Q4002" s="7">
        <v>71</v>
      </c>
      <c r="R4002" s="7">
        <v>69.02000000000001</v>
      </c>
      <c r="S4002" s="7" t="s">
        <v>11928</v>
      </c>
      <c r="BI4002"/>
      <c r="BJ4002"/>
    </row>
    <row r="4003" spans="2:62" x14ac:dyDescent="0.4">
      <c r="B4003" s="1">
        <v>18048</v>
      </c>
      <c r="C4003" s="6" t="s">
        <v>30</v>
      </c>
      <c r="D4003" s="6" t="s">
        <v>30</v>
      </c>
      <c r="E4003" s="6" t="s">
        <v>3268</v>
      </c>
      <c r="F4003" s="6" t="s">
        <v>5836</v>
      </c>
      <c r="G4003" s="6" t="s">
        <v>5929</v>
      </c>
      <c r="H4003" s="6" t="s">
        <v>5975</v>
      </c>
      <c r="I4003" s="6" t="s">
        <v>5974</v>
      </c>
      <c r="J4003" s="6" t="s">
        <v>5</v>
      </c>
      <c r="K4003" s="7">
        <v>7.17</v>
      </c>
      <c r="L4003" s="7">
        <f>IFERROR(VLOOKUP(SiscoTable[[#This Row],[Código]],Hoja2!A:B,2,0)*SiscoTable[[#This Row],[Provta(Uns)]],0)</f>
        <v>54.491999999999997</v>
      </c>
      <c r="M4003" s="7">
        <v>0</v>
      </c>
      <c r="N4003" s="7">
        <v>37</v>
      </c>
      <c r="O4003" s="7">
        <f>IFERROR(VLOOKUP(SiscoTable[[#This Row],[Código]],Hoja2!A:B,2,0)*SiscoTable[[#This Row],[Stock_actual]],0)</f>
        <v>281.2</v>
      </c>
      <c r="P4003" s="6" t="s">
        <v>5976</v>
      </c>
      <c r="Q4003" s="7">
        <v>8</v>
      </c>
      <c r="R4003" s="7">
        <v>0</v>
      </c>
      <c r="S4003" s="7" t="s">
        <v>11928</v>
      </c>
      <c r="BI4003"/>
      <c r="BJ4003"/>
    </row>
    <row r="4004" spans="2:62" x14ac:dyDescent="0.4">
      <c r="B4004" s="1">
        <v>18049</v>
      </c>
      <c r="C4004" s="6" t="s">
        <v>30</v>
      </c>
      <c r="D4004" s="6" t="s">
        <v>8</v>
      </c>
      <c r="E4004" s="6" t="s">
        <v>3268</v>
      </c>
      <c r="F4004" s="6" t="s">
        <v>5836</v>
      </c>
      <c r="G4004" s="6" t="s">
        <v>5929</v>
      </c>
      <c r="H4004" s="6" t="s">
        <v>5975</v>
      </c>
      <c r="I4004" s="6" t="s">
        <v>5977</v>
      </c>
      <c r="J4004" s="6" t="s">
        <v>5</v>
      </c>
      <c r="K4004" s="7">
        <v>5</v>
      </c>
      <c r="L4004" s="7">
        <f>IFERROR(VLOOKUP(SiscoTable[[#This Row],[Código]],Hoja2!A:B,2,0)*SiscoTable[[#This Row],[Provta(Uns)]],0)</f>
        <v>38</v>
      </c>
      <c r="M4004" s="7">
        <v>0</v>
      </c>
      <c r="N4004" s="7">
        <v>16</v>
      </c>
      <c r="O4004" s="7">
        <f>IFERROR(VLOOKUP(SiscoTable[[#This Row],[Código]],Hoja2!A:B,2,0)*SiscoTable[[#This Row],[Stock_actual]],0)</f>
        <v>121.6</v>
      </c>
      <c r="P4004" s="6" t="s">
        <v>623</v>
      </c>
      <c r="Q4004" s="7">
        <v>6</v>
      </c>
      <c r="R4004" s="7">
        <v>0</v>
      </c>
      <c r="S4004" s="7" t="s">
        <v>11928</v>
      </c>
      <c r="BI4004"/>
      <c r="BJ4004"/>
    </row>
    <row r="4005" spans="2:62" x14ac:dyDescent="0.4">
      <c r="B4005" s="1">
        <v>18050</v>
      </c>
      <c r="C4005" s="6" t="s">
        <v>8</v>
      </c>
      <c r="D4005" s="6" t="s">
        <v>8</v>
      </c>
      <c r="E4005" s="6" t="s">
        <v>3268</v>
      </c>
      <c r="F4005" s="6" t="s">
        <v>5836</v>
      </c>
      <c r="G4005" s="6" t="s">
        <v>5929</v>
      </c>
      <c r="H4005" s="6" t="s">
        <v>5975</v>
      </c>
      <c r="I4005" s="6" t="s">
        <v>6018</v>
      </c>
      <c r="J4005" s="6" t="s">
        <v>5</v>
      </c>
      <c r="K4005" s="7">
        <v>0.17</v>
      </c>
      <c r="L4005" s="7">
        <f>IFERROR(VLOOKUP(SiscoTable[[#This Row],[Código]],Hoja2!A:B,2,0)*SiscoTable[[#This Row],[Provta(Uns)]],0)</f>
        <v>1.7510000000000003</v>
      </c>
      <c r="M4005" s="7">
        <v>0</v>
      </c>
      <c r="N4005" s="7">
        <v>10</v>
      </c>
      <c r="O4005" s="7">
        <f>IFERROR(VLOOKUP(SiscoTable[[#This Row],[Código]],Hoja2!A:B,2,0)*SiscoTable[[#This Row],[Stock_actual]],0)</f>
        <v>103</v>
      </c>
      <c r="P4005" s="6" t="s">
        <v>2159</v>
      </c>
      <c r="Q4005" s="7">
        <v>0</v>
      </c>
      <c r="R4005" s="7">
        <v>0</v>
      </c>
      <c r="S4005" s="7" t="s">
        <v>11928</v>
      </c>
      <c r="BI4005"/>
      <c r="BJ4005"/>
    </row>
    <row r="4006" spans="2:62" x14ac:dyDescent="0.4">
      <c r="B4006" s="1">
        <v>18051</v>
      </c>
      <c r="C4006" s="6" t="s">
        <v>8</v>
      </c>
      <c r="D4006" s="6" t="s">
        <v>8</v>
      </c>
      <c r="E4006" s="6" t="s">
        <v>3268</v>
      </c>
      <c r="F4006" s="6" t="s">
        <v>5836</v>
      </c>
      <c r="G4006" s="6" t="s">
        <v>5929</v>
      </c>
      <c r="H4006" s="6" t="s">
        <v>5975</v>
      </c>
      <c r="I4006" s="6" t="s">
        <v>6019</v>
      </c>
      <c r="J4006" s="6" t="s">
        <v>5</v>
      </c>
      <c r="K4006" s="7">
        <v>4.5</v>
      </c>
      <c r="L4006" s="7">
        <f>IFERROR(VLOOKUP(SiscoTable[[#This Row],[Código]],Hoja2!A:B,2,0)*SiscoTable[[#This Row],[Provta(Uns)]],0)</f>
        <v>34.199999999999996</v>
      </c>
      <c r="M4006" s="7">
        <v>0</v>
      </c>
      <c r="N4006" s="7">
        <v>17</v>
      </c>
      <c r="O4006" s="7">
        <f>IFERROR(VLOOKUP(SiscoTable[[#This Row],[Código]],Hoja2!A:B,2,0)*SiscoTable[[#This Row],[Stock_actual]],0)</f>
        <v>129.19999999999999</v>
      </c>
      <c r="P4006" s="6" t="s">
        <v>415</v>
      </c>
      <c r="Q4006" s="7">
        <v>5</v>
      </c>
      <c r="R4006" s="7">
        <v>0</v>
      </c>
      <c r="S4006" s="7" t="s">
        <v>11928</v>
      </c>
      <c r="BI4006"/>
      <c r="BJ4006"/>
    </row>
    <row r="4007" spans="2:62" x14ac:dyDescent="0.4">
      <c r="B4007" s="1">
        <v>18052</v>
      </c>
      <c r="C4007" s="6" t="s">
        <v>30</v>
      </c>
      <c r="D4007" s="6" t="s">
        <v>30</v>
      </c>
      <c r="E4007" s="6" t="s">
        <v>3268</v>
      </c>
      <c r="F4007" s="6" t="s">
        <v>5836</v>
      </c>
      <c r="G4007" s="6" t="s">
        <v>5837</v>
      </c>
      <c r="H4007" s="6" t="s">
        <v>5846</v>
      </c>
      <c r="I4007" s="6" t="s">
        <v>5873</v>
      </c>
      <c r="J4007" s="6" t="s">
        <v>5</v>
      </c>
      <c r="K4007" s="7">
        <v>9.17</v>
      </c>
      <c r="L4007" s="7">
        <f>IFERROR(VLOOKUP(SiscoTable[[#This Row],[Código]],Hoja2!A:B,2,0)*SiscoTable[[#This Row],[Provta(Uns)]],0)</f>
        <v>35.762999999999998</v>
      </c>
      <c r="M4007" s="7">
        <v>0</v>
      </c>
      <c r="N4007" s="7">
        <v>17</v>
      </c>
      <c r="O4007" s="7">
        <f>IFERROR(VLOOKUP(SiscoTable[[#This Row],[Código]],Hoja2!A:B,2,0)*SiscoTable[[#This Row],[Stock_actual]],0)</f>
        <v>66.3</v>
      </c>
      <c r="P4007" s="6" t="s">
        <v>1054</v>
      </c>
      <c r="Q4007" s="7">
        <v>10</v>
      </c>
      <c r="R4007" s="7">
        <v>0</v>
      </c>
      <c r="S4007" s="7" t="s">
        <v>11928</v>
      </c>
      <c r="BI4007"/>
      <c r="BJ4007"/>
    </row>
    <row r="4008" spans="2:62" x14ac:dyDescent="0.4">
      <c r="B4008" s="1">
        <v>18053</v>
      </c>
      <c r="C4008" s="6" t="s">
        <v>8</v>
      </c>
      <c r="D4008" s="6" t="s">
        <v>8</v>
      </c>
      <c r="E4008" s="6" t="s">
        <v>0</v>
      </c>
      <c r="F4008" s="6" t="s">
        <v>18</v>
      </c>
      <c r="G4008" s="6" t="s">
        <v>19</v>
      </c>
      <c r="H4008" s="6" t="s">
        <v>4</v>
      </c>
      <c r="I4008" s="6" t="s">
        <v>19</v>
      </c>
      <c r="J4008" s="6" t="s">
        <v>5</v>
      </c>
      <c r="K4008" s="7">
        <v>108</v>
      </c>
      <c r="L4008" s="7">
        <f>IFERROR(VLOOKUP(SiscoTable[[#This Row],[Código]],Hoja2!A:B,2,0)*SiscoTable[[#This Row],[Provta(Uns)]],0)</f>
        <v>0</v>
      </c>
      <c r="M4008" s="7">
        <v>0</v>
      </c>
      <c r="N4008" s="7">
        <v>0</v>
      </c>
      <c r="O4008" s="7">
        <f>IFERROR(VLOOKUP(SiscoTable[[#This Row],[Código]],Hoja2!A:B,2,0)*SiscoTable[[#This Row],[Stock_actual]],0)</f>
        <v>0</v>
      </c>
      <c r="P4008" s="6" t="s">
        <v>7</v>
      </c>
      <c r="Q4008" s="7">
        <v>119</v>
      </c>
      <c r="R4008" s="7">
        <v>216</v>
      </c>
      <c r="S4008" s="7" t="s">
        <v>11923</v>
      </c>
      <c r="BI4008"/>
      <c r="BJ4008"/>
    </row>
    <row r="4009" spans="2:62" x14ac:dyDescent="0.4">
      <c r="B4009" s="1">
        <v>18054</v>
      </c>
      <c r="C4009" s="6" t="s">
        <v>8</v>
      </c>
      <c r="D4009" s="6" t="s">
        <v>8</v>
      </c>
      <c r="E4009" s="6" t="s">
        <v>3268</v>
      </c>
      <c r="F4009" s="6" t="s">
        <v>8283</v>
      </c>
      <c r="G4009" s="6" t="s">
        <v>8289</v>
      </c>
      <c r="H4009" s="6" t="s">
        <v>8298</v>
      </c>
      <c r="I4009" s="6" t="s">
        <v>8312</v>
      </c>
      <c r="J4009" s="6" t="s">
        <v>5</v>
      </c>
      <c r="K4009" s="7">
        <v>0</v>
      </c>
      <c r="L4009" s="7">
        <f>IFERROR(VLOOKUP(SiscoTable[[#This Row],[Código]],Hoja2!A:B,2,0)*SiscoTable[[#This Row],[Provta(Uns)]],0)</f>
        <v>0</v>
      </c>
      <c r="M4009" s="7">
        <v>0</v>
      </c>
      <c r="N4009" s="7">
        <v>0</v>
      </c>
      <c r="O4009" s="7">
        <f>IFERROR(VLOOKUP(SiscoTable[[#This Row],[Código]],Hoja2!A:B,2,0)*SiscoTable[[#This Row],[Stock_actual]],0)</f>
        <v>0</v>
      </c>
      <c r="P4009" s="6" t="s">
        <v>7</v>
      </c>
      <c r="Q4009" s="7">
        <v>0</v>
      </c>
      <c r="R4009" s="7">
        <v>0</v>
      </c>
      <c r="S4009" s="7" t="s">
        <v>11928</v>
      </c>
      <c r="BI4009"/>
      <c r="BJ4009"/>
    </row>
    <row r="4010" spans="2:62" x14ac:dyDescent="0.4">
      <c r="B4010" s="1">
        <v>18055</v>
      </c>
      <c r="C4010" s="6" t="s">
        <v>8</v>
      </c>
      <c r="D4010" s="6" t="s">
        <v>8</v>
      </c>
      <c r="E4010" s="6" t="s">
        <v>3268</v>
      </c>
      <c r="F4010" s="6" t="s">
        <v>8283</v>
      </c>
      <c r="G4010" s="6" t="s">
        <v>8289</v>
      </c>
      <c r="H4010" s="6" t="s">
        <v>8298</v>
      </c>
      <c r="I4010" s="6" t="s">
        <v>8313</v>
      </c>
      <c r="J4010" s="6" t="s">
        <v>5</v>
      </c>
      <c r="K4010" s="7">
        <v>0</v>
      </c>
      <c r="L4010" s="7">
        <f>IFERROR(VLOOKUP(SiscoTable[[#This Row],[Código]],Hoja2!A:B,2,0)*SiscoTable[[#This Row],[Provta(Uns)]],0)</f>
        <v>0</v>
      </c>
      <c r="M4010" s="7">
        <v>0</v>
      </c>
      <c r="N4010" s="7">
        <v>0</v>
      </c>
      <c r="O4010" s="7">
        <f>IFERROR(VLOOKUP(SiscoTable[[#This Row],[Código]],Hoja2!A:B,2,0)*SiscoTable[[#This Row],[Stock_actual]],0)</f>
        <v>0</v>
      </c>
      <c r="P4010" s="6" t="s">
        <v>7</v>
      </c>
      <c r="Q4010" s="7">
        <v>0</v>
      </c>
      <c r="R4010" s="7">
        <v>0</v>
      </c>
      <c r="S4010" s="7" t="s">
        <v>11928</v>
      </c>
      <c r="BI4010"/>
      <c r="BJ4010"/>
    </row>
    <row r="4011" spans="2:62" x14ac:dyDescent="0.4">
      <c r="B4011" s="1">
        <v>18056</v>
      </c>
      <c r="C4011" s="6" t="s">
        <v>8</v>
      </c>
      <c r="D4011" s="6" t="s">
        <v>8</v>
      </c>
      <c r="E4011" s="6" t="s">
        <v>3268</v>
      </c>
      <c r="F4011" s="6" t="s">
        <v>3269</v>
      </c>
      <c r="G4011" s="6" t="s">
        <v>3479</v>
      </c>
      <c r="H4011" s="6" t="s">
        <v>3563</v>
      </c>
      <c r="I4011" s="6" t="s">
        <v>3650</v>
      </c>
      <c r="J4011" s="6" t="s">
        <v>5</v>
      </c>
      <c r="K4011" s="7">
        <v>0</v>
      </c>
      <c r="L4011" s="7">
        <f>IFERROR(VLOOKUP(SiscoTable[[#This Row],[Código]],Hoja2!A:B,2,0)*SiscoTable[[#This Row],[Provta(Uns)]],0)</f>
        <v>0</v>
      </c>
      <c r="M4011" s="7">
        <v>0</v>
      </c>
      <c r="N4011" s="7">
        <v>0</v>
      </c>
      <c r="O4011" s="7">
        <f>IFERROR(VLOOKUP(SiscoTable[[#This Row],[Código]],Hoja2!A:B,2,0)*SiscoTable[[#This Row],[Stock_actual]],0)</f>
        <v>0</v>
      </c>
      <c r="P4011" s="6" t="s">
        <v>7</v>
      </c>
      <c r="Q4011" s="7">
        <v>0</v>
      </c>
      <c r="R4011" s="7">
        <v>0</v>
      </c>
      <c r="S4011" s="7" t="s">
        <v>11928</v>
      </c>
      <c r="BI4011"/>
      <c r="BJ4011"/>
    </row>
    <row r="4012" spans="2:62" x14ac:dyDescent="0.4">
      <c r="B4012" s="1">
        <v>18057</v>
      </c>
      <c r="C4012" s="6" t="s">
        <v>30</v>
      </c>
      <c r="D4012" s="6" t="s">
        <v>8</v>
      </c>
      <c r="E4012" s="6" t="s">
        <v>3268</v>
      </c>
      <c r="F4012" s="6" t="s">
        <v>3269</v>
      </c>
      <c r="G4012" s="6" t="s">
        <v>3479</v>
      </c>
      <c r="H4012" s="6" t="s">
        <v>3563</v>
      </c>
      <c r="I4012" s="6" t="s">
        <v>3562</v>
      </c>
      <c r="J4012" s="6" t="s">
        <v>5</v>
      </c>
      <c r="K4012" s="7">
        <v>3.5</v>
      </c>
      <c r="L4012" s="7">
        <f>IFERROR(VLOOKUP(SiscoTable[[#This Row],[Código]],Hoja2!A:B,2,0)*SiscoTable[[#This Row],[Provta(Uns)]],0)</f>
        <v>63.699999999999996</v>
      </c>
      <c r="M4012" s="7">
        <v>0</v>
      </c>
      <c r="N4012" s="7">
        <v>0</v>
      </c>
      <c r="O4012" s="7">
        <f>IFERROR(VLOOKUP(SiscoTable[[#This Row],[Código]],Hoja2!A:B,2,0)*SiscoTable[[#This Row],[Stock_actual]],0)</f>
        <v>0</v>
      </c>
      <c r="P4012" s="6" t="s">
        <v>7</v>
      </c>
      <c r="Q4012" s="7">
        <v>4</v>
      </c>
      <c r="R4012" s="7">
        <v>7.1999999999999993</v>
      </c>
      <c r="S4012" s="7" t="s">
        <v>11928</v>
      </c>
      <c r="BI4012"/>
      <c r="BJ4012"/>
    </row>
    <row r="4013" spans="2:62" x14ac:dyDescent="0.4">
      <c r="B4013" s="1">
        <v>18058</v>
      </c>
      <c r="C4013" s="6" t="s">
        <v>30</v>
      </c>
      <c r="D4013" s="6" t="s">
        <v>8</v>
      </c>
      <c r="E4013" s="6" t="s">
        <v>3268</v>
      </c>
      <c r="F4013" s="6" t="s">
        <v>3269</v>
      </c>
      <c r="G4013" s="6" t="s">
        <v>3479</v>
      </c>
      <c r="H4013" s="6" t="s">
        <v>3563</v>
      </c>
      <c r="I4013" s="6" t="s">
        <v>3564</v>
      </c>
      <c r="J4013" s="6" t="s">
        <v>5</v>
      </c>
      <c r="K4013" s="7">
        <v>3.5</v>
      </c>
      <c r="L4013" s="7">
        <f>IFERROR(VLOOKUP(SiscoTable[[#This Row],[Código]],Hoja2!A:B,2,0)*SiscoTable[[#This Row],[Provta(Uns)]],0)</f>
        <v>63.699999999999996</v>
      </c>
      <c r="M4013" s="7">
        <v>0</v>
      </c>
      <c r="N4013" s="7">
        <v>0</v>
      </c>
      <c r="O4013" s="7">
        <f>IFERROR(VLOOKUP(SiscoTable[[#This Row],[Código]],Hoja2!A:B,2,0)*SiscoTable[[#This Row],[Stock_actual]],0)</f>
        <v>0</v>
      </c>
      <c r="P4013" s="6" t="s">
        <v>7</v>
      </c>
      <c r="Q4013" s="7">
        <v>4</v>
      </c>
      <c r="R4013" s="7">
        <v>7.1999999999999993</v>
      </c>
      <c r="S4013" s="7" t="s">
        <v>11928</v>
      </c>
      <c r="BI4013"/>
      <c r="BJ4013"/>
    </row>
    <row r="4014" spans="2:62" x14ac:dyDescent="0.4">
      <c r="B4014" s="1">
        <v>18059</v>
      </c>
      <c r="C4014" s="6" t="s">
        <v>30</v>
      </c>
      <c r="D4014" s="6" t="s">
        <v>8</v>
      </c>
      <c r="E4014" s="6" t="s">
        <v>3268</v>
      </c>
      <c r="F4014" s="6" t="s">
        <v>3269</v>
      </c>
      <c r="G4014" s="6" t="s">
        <v>3479</v>
      </c>
      <c r="H4014" s="6" t="s">
        <v>3563</v>
      </c>
      <c r="I4014" s="6" t="s">
        <v>3565</v>
      </c>
      <c r="J4014" s="6" t="s">
        <v>5</v>
      </c>
      <c r="K4014" s="7">
        <v>5</v>
      </c>
      <c r="L4014" s="7">
        <f>IFERROR(VLOOKUP(SiscoTable[[#This Row],[Código]],Hoja2!A:B,2,0)*SiscoTable[[#This Row],[Provta(Uns)]],0)</f>
        <v>79.5</v>
      </c>
      <c r="M4014" s="7">
        <v>0</v>
      </c>
      <c r="N4014" s="7">
        <v>0</v>
      </c>
      <c r="O4014" s="7">
        <f>IFERROR(VLOOKUP(SiscoTable[[#This Row],[Código]],Hoja2!A:B,2,0)*SiscoTable[[#This Row],[Stock_actual]],0)</f>
        <v>0</v>
      </c>
      <c r="P4014" s="6" t="s">
        <v>7</v>
      </c>
      <c r="Q4014" s="7">
        <v>6</v>
      </c>
      <c r="R4014" s="7">
        <v>10.200000000000001</v>
      </c>
      <c r="S4014" s="7" t="s">
        <v>11928</v>
      </c>
      <c r="BI4014"/>
      <c r="BJ4014"/>
    </row>
    <row r="4015" spans="2:62" x14ac:dyDescent="0.4">
      <c r="B4015" s="1">
        <v>18060</v>
      </c>
      <c r="C4015" s="6" t="s">
        <v>8</v>
      </c>
      <c r="D4015" s="6" t="s">
        <v>8</v>
      </c>
      <c r="E4015" s="6" t="s">
        <v>3268</v>
      </c>
      <c r="F4015" s="6" t="s">
        <v>8283</v>
      </c>
      <c r="G4015" s="6" t="s">
        <v>8289</v>
      </c>
      <c r="H4015" s="6" t="s">
        <v>3563</v>
      </c>
      <c r="I4015" s="6" t="s">
        <v>8302</v>
      </c>
      <c r="J4015" s="6" t="s">
        <v>5</v>
      </c>
      <c r="K4015" s="7">
        <v>0</v>
      </c>
      <c r="L4015" s="7">
        <f>IFERROR(VLOOKUP(SiscoTable[[#This Row],[Código]],Hoja2!A:B,2,0)*SiscoTable[[#This Row],[Provta(Uns)]],0)</f>
        <v>0</v>
      </c>
      <c r="M4015" s="7">
        <v>0</v>
      </c>
      <c r="N4015" s="7">
        <v>0</v>
      </c>
      <c r="O4015" s="7">
        <f>IFERROR(VLOOKUP(SiscoTable[[#This Row],[Código]],Hoja2!A:B,2,0)*SiscoTable[[#This Row],[Stock_actual]],0)</f>
        <v>0</v>
      </c>
      <c r="P4015" s="6" t="s">
        <v>7</v>
      </c>
      <c r="Q4015" s="7">
        <v>0</v>
      </c>
      <c r="R4015" s="7">
        <v>0</v>
      </c>
      <c r="S4015" s="7" t="s">
        <v>11928</v>
      </c>
      <c r="BI4015"/>
      <c r="BJ4015"/>
    </row>
    <row r="4016" spans="2:62" x14ac:dyDescent="0.4">
      <c r="B4016" s="1">
        <v>18061</v>
      </c>
      <c r="C4016" s="6" t="s">
        <v>25</v>
      </c>
      <c r="D4016" s="6" t="s">
        <v>8</v>
      </c>
      <c r="E4016" s="6" t="s">
        <v>3268</v>
      </c>
      <c r="F4016" s="6" t="s">
        <v>8283</v>
      </c>
      <c r="G4016" s="6" t="s">
        <v>8289</v>
      </c>
      <c r="H4016" s="6" t="s">
        <v>3563</v>
      </c>
      <c r="I4016" s="6" t="s">
        <v>8290</v>
      </c>
      <c r="J4016" s="6" t="s">
        <v>5</v>
      </c>
      <c r="K4016" s="7">
        <v>4</v>
      </c>
      <c r="L4016" s="7">
        <f>IFERROR(VLOOKUP(SiscoTable[[#This Row],[Código]],Hoja2!A:B,2,0)*SiscoTable[[#This Row],[Provta(Uns)]],0)</f>
        <v>327.60000000000002</v>
      </c>
      <c r="M4016" s="7">
        <v>0</v>
      </c>
      <c r="N4016" s="7">
        <v>6</v>
      </c>
      <c r="O4016" s="7">
        <f>IFERROR(VLOOKUP(SiscoTable[[#This Row],[Código]],Hoja2!A:B,2,0)*SiscoTable[[#This Row],[Stock_actual]],0)</f>
        <v>491.40000000000003</v>
      </c>
      <c r="P4016" s="6" t="s">
        <v>220</v>
      </c>
      <c r="Q4016" s="7">
        <v>4</v>
      </c>
      <c r="R4016" s="7">
        <v>0</v>
      </c>
      <c r="S4016" s="7" t="s">
        <v>11928</v>
      </c>
      <c r="BI4016"/>
      <c r="BJ4016"/>
    </row>
    <row r="4017" spans="2:62" x14ac:dyDescent="0.4">
      <c r="B4017" s="1">
        <v>18062</v>
      </c>
      <c r="C4017" s="6" t="s">
        <v>30</v>
      </c>
      <c r="D4017" s="6" t="s">
        <v>25</v>
      </c>
      <c r="E4017" s="6" t="s">
        <v>3268</v>
      </c>
      <c r="F4017" s="6" t="s">
        <v>3269</v>
      </c>
      <c r="G4017" s="6" t="s">
        <v>4996</v>
      </c>
      <c r="H4017" s="6" t="s">
        <v>2852</v>
      </c>
      <c r="I4017" s="6" t="s">
        <v>5051</v>
      </c>
      <c r="J4017" s="6" t="s">
        <v>5</v>
      </c>
      <c r="K4017" s="7">
        <v>57.33</v>
      </c>
      <c r="L4017" s="7">
        <f>IFERROR(VLOOKUP(SiscoTable[[#This Row],[Código]],Hoja2!A:B,2,0)*SiscoTable[[#This Row],[Provta(Uns)]],0)</f>
        <v>166.25699999999998</v>
      </c>
      <c r="M4017" s="7">
        <v>0</v>
      </c>
      <c r="N4017" s="7">
        <v>99</v>
      </c>
      <c r="O4017" s="7">
        <f>IFERROR(VLOOKUP(SiscoTable[[#This Row],[Código]],Hoja2!A:B,2,0)*SiscoTable[[#This Row],[Stock_actual]],0)</f>
        <v>287.09999999999997</v>
      </c>
      <c r="P4017" s="6" t="s">
        <v>697</v>
      </c>
      <c r="Q4017" s="7">
        <v>63</v>
      </c>
      <c r="R4017" s="7">
        <v>0</v>
      </c>
      <c r="S4017" s="7" t="s">
        <v>11928</v>
      </c>
      <c r="BI4017"/>
      <c r="BJ4017"/>
    </row>
    <row r="4018" spans="2:62" x14ac:dyDescent="0.4">
      <c r="B4018" s="1">
        <v>18063</v>
      </c>
      <c r="C4018" s="6" t="s">
        <v>8</v>
      </c>
      <c r="D4018" s="6" t="s">
        <v>25</v>
      </c>
      <c r="E4018" s="6" t="s">
        <v>3268</v>
      </c>
      <c r="F4018" s="6" t="s">
        <v>3269</v>
      </c>
      <c r="G4018" s="6" t="s">
        <v>4996</v>
      </c>
      <c r="H4018" s="6" t="s">
        <v>2886</v>
      </c>
      <c r="I4018" s="6" t="s">
        <v>5130</v>
      </c>
      <c r="J4018" s="6" t="s">
        <v>5</v>
      </c>
      <c r="K4018" s="7">
        <v>28.5</v>
      </c>
      <c r="L4018" s="7">
        <f>IFERROR(VLOOKUP(SiscoTable[[#This Row],[Código]],Hoja2!A:B,2,0)*SiscoTable[[#This Row],[Provta(Uns)]],0)</f>
        <v>22.8</v>
      </c>
      <c r="M4018" s="7">
        <v>0</v>
      </c>
      <c r="N4018" s="7">
        <v>149</v>
      </c>
      <c r="O4018" s="7">
        <f>IFERROR(VLOOKUP(SiscoTable[[#This Row],[Código]],Hoja2!A:B,2,0)*SiscoTable[[#This Row],[Stock_actual]],0)</f>
        <v>119.2</v>
      </c>
      <c r="P4018" s="6" t="s">
        <v>5131</v>
      </c>
      <c r="Q4018" s="7">
        <v>31</v>
      </c>
      <c r="R4018" s="7">
        <v>0</v>
      </c>
      <c r="S4018" s="7" t="s">
        <v>11928</v>
      </c>
      <c r="BI4018"/>
      <c r="BJ4018"/>
    </row>
    <row r="4019" spans="2:62" x14ac:dyDescent="0.4">
      <c r="B4019" s="1">
        <v>18064</v>
      </c>
      <c r="C4019" s="6" t="s">
        <v>8</v>
      </c>
      <c r="D4019" s="6" t="s">
        <v>30</v>
      </c>
      <c r="E4019" s="6" t="s">
        <v>3268</v>
      </c>
      <c r="F4019" s="6" t="s">
        <v>3269</v>
      </c>
      <c r="G4019" s="6" t="s">
        <v>4996</v>
      </c>
      <c r="H4019" s="6" t="s">
        <v>2886</v>
      </c>
      <c r="I4019" s="6" t="s">
        <v>5132</v>
      </c>
      <c r="J4019" s="6" t="s">
        <v>5</v>
      </c>
      <c r="K4019" s="7">
        <v>23.33</v>
      </c>
      <c r="L4019" s="7">
        <f>IFERROR(VLOOKUP(SiscoTable[[#This Row],[Código]],Hoja2!A:B,2,0)*SiscoTable[[#This Row],[Provta(Uns)]],0)</f>
        <v>32.661999999999999</v>
      </c>
      <c r="M4019" s="7">
        <v>0</v>
      </c>
      <c r="N4019" s="7">
        <v>147</v>
      </c>
      <c r="O4019" s="7">
        <f>IFERROR(VLOOKUP(SiscoTable[[#This Row],[Código]],Hoja2!A:B,2,0)*SiscoTable[[#This Row],[Stock_actual]],0)</f>
        <v>205.79999999999998</v>
      </c>
      <c r="P4019" s="6" t="s">
        <v>2699</v>
      </c>
      <c r="Q4019" s="7">
        <v>26</v>
      </c>
      <c r="R4019" s="7">
        <v>0</v>
      </c>
      <c r="S4019" s="7" t="s">
        <v>11928</v>
      </c>
      <c r="BI4019"/>
      <c r="BJ4019"/>
    </row>
    <row r="4020" spans="2:62" x14ac:dyDescent="0.4">
      <c r="B4020" s="1">
        <v>18065</v>
      </c>
      <c r="C4020" s="6" t="s">
        <v>8</v>
      </c>
      <c r="D4020" s="6" t="s">
        <v>8</v>
      </c>
      <c r="E4020" s="6" t="s">
        <v>3268</v>
      </c>
      <c r="F4020" s="6" t="s">
        <v>3269</v>
      </c>
      <c r="G4020" s="6" t="s">
        <v>4996</v>
      </c>
      <c r="H4020" s="6" t="s">
        <v>3627</v>
      </c>
      <c r="I4020" s="6" t="s">
        <v>5209</v>
      </c>
      <c r="J4020" s="6" t="s">
        <v>5</v>
      </c>
      <c r="K4020" s="7">
        <v>2.67</v>
      </c>
      <c r="L4020" s="7">
        <f>IFERROR(VLOOKUP(SiscoTable[[#This Row],[Código]],Hoja2!A:B,2,0)*SiscoTable[[#This Row],[Provta(Uns)]],0)</f>
        <v>33.107999999999997</v>
      </c>
      <c r="M4020" s="7">
        <v>0</v>
      </c>
      <c r="N4020" s="7">
        <v>6</v>
      </c>
      <c r="O4020" s="7">
        <f>IFERROR(VLOOKUP(SiscoTable[[#This Row],[Código]],Hoja2!A:B,2,0)*SiscoTable[[#This Row],[Stock_actual]],0)</f>
        <v>74.400000000000006</v>
      </c>
      <c r="P4020" s="6" t="s">
        <v>556</v>
      </c>
      <c r="Q4020" s="7">
        <v>3</v>
      </c>
      <c r="R4020" s="7">
        <v>0</v>
      </c>
      <c r="S4020" s="7" t="s">
        <v>11928</v>
      </c>
      <c r="BI4020"/>
      <c r="BJ4020"/>
    </row>
    <row r="4021" spans="2:62" x14ac:dyDescent="0.4">
      <c r="B4021" s="1">
        <v>18066</v>
      </c>
      <c r="C4021" s="6" t="s">
        <v>8</v>
      </c>
      <c r="D4021" s="6" t="s">
        <v>30</v>
      </c>
      <c r="E4021" s="6" t="s">
        <v>3268</v>
      </c>
      <c r="F4021" s="6" t="s">
        <v>3269</v>
      </c>
      <c r="G4021" s="6" t="s">
        <v>4996</v>
      </c>
      <c r="H4021" s="6" t="s">
        <v>2852</v>
      </c>
      <c r="I4021" s="6" t="s">
        <v>5133</v>
      </c>
      <c r="J4021" s="6" t="s">
        <v>5</v>
      </c>
      <c r="K4021" s="7">
        <v>6.67</v>
      </c>
      <c r="L4021" s="7">
        <f>IFERROR(VLOOKUP(SiscoTable[[#This Row],[Código]],Hoja2!A:B,2,0)*SiscoTable[[#This Row],[Provta(Uns)]],0)</f>
        <v>20.009999999999998</v>
      </c>
      <c r="M4021" s="7">
        <v>0</v>
      </c>
      <c r="N4021" s="7">
        <v>0</v>
      </c>
      <c r="O4021" s="7">
        <f>IFERROR(VLOOKUP(SiscoTable[[#This Row],[Código]],Hoja2!A:B,2,0)*SiscoTable[[#This Row],[Stock_actual]],0)</f>
        <v>0</v>
      </c>
      <c r="P4021" s="6" t="s">
        <v>7</v>
      </c>
      <c r="Q4021" s="7">
        <v>7</v>
      </c>
      <c r="R4021" s="7">
        <v>13.2</v>
      </c>
      <c r="S4021" s="7" t="s">
        <v>11928</v>
      </c>
      <c r="BI4021"/>
      <c r="BJ4021"/>
    </row>
    <row r="4022" spans="2:62" x14ac:dyDescent="0.4">
      <c r="B4022" s="1">
        <v>18067</v>
      </c>
      <c r="C4022" s="6" t="s">
        <v>30</v>
      </c>
      <c r="D4022" s="6" t="s">
        <v>30</v>
      </c>
      <c r="E4022" s="6" t="s">
        <v>3268</v>
      </c>
      <c r="F4022" s="6" t="s">
        <v>3269</v>
      </c>
      <c r="G4022" s="6" t="s">
        <v>4996</v>
      </c>
      <c r="H4022" s="6" t="s">
        <v>2852</v>
      </c>
      <c r="I4022" s="6" t="s">
        <v>5071</v>
      </c>
      <c r="J4022" s="6" t="s">
        <v>5</v>
      </c>
      <c r="K4022" s="7">
        <v>13.5</v>
      </c>
      <c r="L4022" s="7">
        <f>IFERROR(VLOOKUP(SiscoTable[[#This Row],[Código]],Hoja2!A:B,2,0)*SiscoTable[[#This Row],[Provta(Uns)]],0)</f>
        <v>164.7</v>
      </c>
      <c r="M4022" s="7">
        <v>0</v>
      </c>
      <c r="N4022" s="7">
        <v>30</v>
      </c>
      <c r="O4022" s="7">
        <f>IFERROR(VLOOKUP(SiscoTable[[#This Row],[Código]],Hoja2!A:B,2,0)*SiscoTable[[#This Row],[Stock_actual]],0)</f>
        <v>366</v>
      </c>
      <c r="P4022" s="6" t="s">
        <v>556</v>
      </c>
      <c r="Q4022" s="7">
        <v>15</v>
      </c>
      <c r="R4022" s="7">
        <v>0</v>
      </c>
      <c r="S4022" s="7" t="s">
        <v>11928</v>
      </c>
      <c r="BI4022"/>
      <c r="BJ4022"/>
    </row>
    <row r="4023" spans="2:62" x14ac:dyDescent="0.4">
      <c r="B4023" s="1">
        <v>18068</v>
      </c>
      <c r="C4023" s="6" t="s">
        <v>30</v>
      </c>
      <c r="D4023" s="6" t="s">
        <v>30</v>
      </c>
      <c r="E4023" s="6" t="s">
        <v>3268</v>
      </c>
      <c r="F4023" s="6" t="s">
        <v>3269</v>
      </c>
      <c r="G4023" s="6" t="s">
        <v>4161</v>
      </c>
      <c r="H4023" s="6" t="s">
        <v>2852</v>
      </c>
      <c r="I4023" s="6" t="s">
        <v>4176</v>
      </c>
      <c r="J4023" s="6" t="s">
        <v>5</v>
      </c>
      <c r="K4023" s="7">
        <v>30</v>
      </c>
      <c r="L4023" s="7">
        <f>IFERROR(VLOOKUP(SiscoTable[[#This Row],[Código]],Hoja2!A:B,2,0)*SiscoTable[[#This Row],[Provta(Uns)]],0)</f>
        <v>108</v>
      </c>
      <c r="M4023" s="7">
        <v>0</v>
      </c>
      <c r="N4023" s="7">
        <v>106</v>
      </c>
      <c r="O4023" s="7">
        <f>IFERROR(VLOOKUP(SiscoTable[[#This Row],[Código]],Hoja2!A:B,2,0)*SiscoTable[[#This Row],[Stock_actual]],0)</f>
        <v>381.6</v>
      </c>
      <c r="P4023" s="6" t="s">
        <v>3837</v>
      </c>
      <c r="Q4023" s="7">
        <v>33</v>
      </c>
      <c r="R4023" s="7">
        <v>0</v>
      </c>
      <c r="S4023" s="7" t="s">
        <v>11928</v>
      </c>
      <c r="BI4023"/>
      <c r="BJ4023"/>
    </row>
    <row r="4024" spans="2:62" x14ac:dyDescent="0.4">
      <c r="B4024" s="1">
        <v>18069</v>
      </c>
      <c r="C4024" s="6" t="s">
        <v>30</v>
      </c>
      <c r="D4024" s="6" t="s">
        <v>25</v>
      </c>
      <c r="E4024" s="6" t="s">
        <v>3268</v>
      </c>
      <c r="F4024" s="6" t="s">
        <v>3269</v>
      </c>
      <c r="G4024" s="6" t="s">
        <v>4996</v>
      </c>
      <c r="H4024" s="6" t="s">
        <v>2852</v>
      </c>
      <c r="I4024" s="6" t="s">
        <v>5061</v>
      </c>
      <c r="J4024" s="6" t="s">
        <v>5</v>
      </c>
      <c r="K4024" s="7">
        <v>106.17</v>
      </c>
      <c r="L4024" s="7">
        <f>IFERROR(VLOOKUP(SiscoTable[[#This Row],[Código]],Hoja2!A:B,2,0)*SiscoTable[[#This Row],[Provta(Uns)]],0)</f>
        <v>127.404</v>
      </c>
      <c r="M4024" s="7">
        <v>0</v>
      </c>
      <c r="N4024" s="7">
        <v>81</v>
      </c>
      <c r="O4024" s="7">
        <f>IFERROR(VLOOKUP(SiscoTable[[#This Row],[Código]],Hoja2!A:B,2,0)*SiscoTable[[#This Row],[Stock_actual]],0)</f>
        <v>97.2</v>
      </c>
      <c r="P4024" s="6" t="s">
        <v>119</v>
      </c>
      <c r="Q4024" s="7">
        <v>117</v>
      </c>
      <c r="R4024" s="7">
        <v>212.82</v>
      </c>
      <c r="S4024" s="7" t="s">
        <v>11928</v>
      </c>
      <c r="BI4024"/>
      <c r="BJ4024"/>
    </row>
    <row r="4025" spans="2:62" x14ac:dyDescent="0.4">
      <c r="B4025" s="1">
        <v>18070</v>
      </c>
      <c r="C4025" s="6" t="s">
        <v>8</v>
      </c>
      <c r="D4025" s="6" t="s">
        <v>8</v>
      </c>
      <c r="E4025" s="6" t="s">
        <v>0</v>
      </c>
      <c r="F4025" s="6" t="s">
        <v>1</v>
      </c>
      <c r="G4025" s="6" t="s">
        <v>2</v>
      </c>
      <c r="H4025" s="6" t="s">
        <v>4</v>
      </c>
      <c r="I4025" s="6" t="s">
        <v>3</v>
      </c>
      <c r="J4025" s="6" t="s">
        <v>5</v>
      </c>
      <c r="K4025" s="7">
        <v>4.17</v>
      </c>
      <c r="L4025" s="7">
        <f>IFERROR(VLOOKUP(SiscoTable[[#This Row],[Código]],Hoja2!A:B,2,0)*SiscoTable[[#This Row],[Provta(Uns)]],0)</f>
        <v>0</v>
      </c>
      <c r="M4025" s="7">
        <v>0</v>
      </c>
      <c r="N4025" s="7">
        <v>0</v>
      </c>
      <c r="O4025" s="7">
        <f>IFERROR(VLOOKUP(SiscoTable[[#This Row],[Código]],Hoja2!A:B,2,0)*SiscoTable[[#This Row],[Stock_actual]],0)</f>
        <v>0</v>
      </c>
      <c r="P4025" s="6" t="s">
        <v>7</v>
      </c>
      <c r="Q4025" s="7">
        <v>5</v>
      </c>
      <c r="R4025" s="7">
        <v>8.4</v>
      </c>
      <c r="S4025" s="7" t="s">
        <v>11923</v>
      </c>
      <c r="BI4025"/>
      <c r="BJ4025"/>
    </row>
    <row r="4026" spans="2:62" x14ac:dyDescent="0.4">
      <c r="B4026" s="1">
        <v>18071</v>
      </c>
      <c r="C4026" s="6" t="s">
        <v>8</v>
      </c>
      <c r="D4026" s="6" t="s">
        <v>8</v>
      </c>
      <c r="E4026" s="6" t="s">
        <v>0</v>
      </c>
      <c r="F4026" s="6" t="s">
        <v>18</v>
      </c>
      <c r="G4026" s="6" t="s">
        <v>20</v>
      </c>
      <c r="H4026" s="6" t="s">
        <v>4</v>
      </c>
      <c r="I4026" s="6" t="s">
        <v>21</v>
      </c>
      <c r="J4026" s="6" t="s">
        <v>5</v>
      </c>
      <c r="K4026" s="7">
        <v>19.170000000000002</v>
      </c>
      <c r="L4026" s="7">
        <f>IFERROR(VLOOKUP(SiscoTable[[#This Row],[Código]],Hoja2!A:B,2,0)*SiscoTable[[#This Row],[Provta(Uns)]],0)</f>
        <v>0</v>
      </c>
      <c r="M4026" s="7">
        <v>0</v>
      </c>
      <c r="N4026" s="7">
        <v>0</v>
      </c>
      <c r="O4026" s="7">
        <f>IFERROR(VLOOKUP(SiscoTable[[#This Row],[Código]],Hoja2!A:B,2,0)*SiscoTable[[#This Row],[Stock_actual]],0)</f>
        <v>0</v>
      </c>
      <c r="P4026" s="6" t="s">
        <v>7</v>
      </c>
      <c r="Q4026" s="7">
        <v>21</v>
      </c>
      <c r="R4026" s="7">
        <v>38.4</v>
      </c>
      <c r="S4026" s="7" t="s">
        <v>11923</v>
      </c>
      <c r="BI4026"/>
      <c r="BJ4026"/>
    </row>
    <row r="4027" spans="2:62" x14ac:dyDescent="0.4">
      <c r="B4027" s="1">
        <v>18072</v>
      </c>
      <c r="C4027" s="6" t="s">
        <v>8</v>
      </c>
      <c r="D4027" s="6" t="s">
        <v>8</v>
      </c>
      <c r="E4027" s="6" t="s">
        <v>3268</v>
      </c>
      <c r="F4027" s="6" t="s">
        <v>5836</v>
      </c>
      <c r="G4027" s="6" t="s">
        <v>5929</v>
      </c>
      <c r="H4027" s="6" t="s">
        <v>5839</v>
      </c>
      <c r="I4027" s="6" t="s">
        <v>6020</v>
      </c>
      <c r="J4027" s="6" t="s">
        <v>5</v>
      </c>
      <c r="K4027" s="7">
        <v>0.5</v>
      </c>
      <c r="L4027" s="7">
        <f>IFERROR(VLOOKUP(SiscoTable[[#This Row],[Código]],Hoja2!A:B,2,0)*SiscoTable[[#This Row],[Provta(Uns)]],0)</f>
        <v>14.5</v>
      </c>
      <c r="M4027" s="7">
        <v>0</v>
      </c>
      <c r="N4027" s="7">
        <v>0</v>
      </c>
      <c r="O4027" s="7">
        <f>IFERROR(VLOOKUP(SiscoTable[[#This Row],[Código]],Hoja2!A:B,2,0)*SiscoTable[[#This Row],[Stock_actual]],0)</f>
        <v>0</v>
      </c>
      <c r="P4027" s="6" t="s">
        <v>7</v>
      </c>
      <c r="Q4027" s="7">
        <v>1</v>
      </c>
      <c r="R4027" s="7">
        <v>1.2</v>
      </c>
      <c r="S4027" s="7" t="s">
        <v>11928</v>
      </c>
      <c r="BI4027"/>
      <c r="BJ4027"/>
    </row>
    <row r="4028" spans="2:62" x14ac:dyDescent="0.4">
      <c r="B4028" s="1">
        <v>18073</v>
      </c>
      <c r="C4028" s="6" t="s">
        <v>8</v>
      </c>
      <c r="D4028" s="6" t="s">
        <v>8</v>
      </c>
      <c r="E4028" s="6" t="s">
        <v>0</v>
      </c>
      <c r="F4028" s="6" t="s">
        <v>18</v>
      </c>
      <c r="G4028" s="6" t="s">
        <v>22</v>
      </c>
      <c r="H4028" s="6" t="s">
        <v>4</v>
      </c>
      <c r="I4028" s="6" t="s">
        <v>32</v>
      </c>
      <c r="J4028" s="6" t="s">
        <v>5</v>
      </c>
      <c r="K4028" s="7">
        <v>436.17</v>
      </c>
      <c r="L4028" s="7">
        <f>IFERROR(VLOOKUP(SiscoTable[[#This Row],[Código]],Hoja2!A:B,2,0)*SiscoTable[[#This Row],[Provta(Uns)]],0)</f>
        <v>0</v>
      </c>
      <c r="M4028" s="7">
        <v>0</v>
      </c>
      <c r="N4028" s="7">
        <v>0</v>
      </c>
      <c r="O4028" s="7">
        <f>IFERROR(VLOOKUP(SiscoTable[[#This Row],[Código]],Hoja2!A:B,2,0)*SiscoTable[[#This Row],[Stock_actual]],0)</f>
        <v>0</v>
      </c>
      <c r="P4028" s="6" t="s">
        <v>7</v>
      </c>
      <c r="Q4028" s="7">
        <v>480</v>
      </c>
      <c r="R4028" s="7">
        <v>872.4</v>
      </c>
      <c r="S4028" s="7" t="s">
        <v>11923</v>
      </c>
      <c r="BI4028"/>
      <c r="BJ4028"/>
    </row>
    <row r="4029" spans="2:62" x14ac:dyDescent="0.4">
      <c r="B4029" s="1">
        <v>18074</v>
      </c>
      <c r="C4029" s="6" t="s">
        <v>30</v>
      </c>
      <c r="D4029" s="6" t="s">
        <v>8</v>
      </c>
      <c r="E4029" s="6" t="s">
        <v>3268</v>
      </c>
      <c r="F4029" s="6" t="s">
        <v>5836</v>
      </c>
      <c r="G4029" s="6" t="s">
        <v>5929</v>
      </c>
      <c r="H4029" s="6" t="s">
        <v>5839</v>
      </c>
      <c r="I4029" s="6" t="s">
        <v>5978</v>
      </c>
      <c r="J4029" s="6" t="s">
        <v>5</v>
      </c>
      <c r="K4029" s="7">
        <v>2.83</v>
      </c>
      <c r="L4029" s="7">
        <f>IFERROR(VLOOKUP(SiscoTable[[#This Row],[Código]],Hoja2!A:B,2,0)*SiscoTable[[#This Row],[Provta(Uns)]],0)</f>
        <v>80.938000000000002</v>
      </c>
      <c r="M4029" s="7">
        <v>16</v>
      </c>
      <c r="N4029" s="7">
        <v>0</v>
      </c>
      <c r="O4029" s="7">
        <f>IFERROR(VLOOKUP(SiscoTable[[#This Row],[Código]],Hoja2!A:B,2,0)*SiscoTable[[#This Row],[Stock_actual]],0)</f>
        <v>0</v>
      </c>
      <c r="P4029" s="6" t="s">
        <v>7</v>
      </c>
      <c r="Q4029" s="7">
        <v>3</v>
      </c>
      <c r="R4029" s="7">
        <v>0</v>
      </c>
      <c r="S4029" s="7" t="s">
        <v>11928</v>
      </c>
      <c r="BI4029"/>
      <c r="BJ4029"/>
    </row>
    <row r="4030" spans="2:62" x14ac:dyDescent="0.4">
      <c r="B4030" s="1">
        <v>18075</v>
      </c>
      <c r="C4030" s="6" t="s">
        <v>8</v>
      </c>
      <c r="D4030" s="6" t="s">
        <v>8</v>
      </c>
      <c r="E4030" s="6" t="s">
        <v>0</v>
      </c>
      <c r="F4030" s="6" t="s">
        <v>18</v>
      </c>
      <c r="G4030" s="6" t="s">
        <v>22</v>
      </c>
      <c r="H4030" s="6" t="s">
        <v>4</v>
      </c>
      <c r="I4030" s="6" t="s">
        <v>34</v>
      </c>
      <c r="J4030" s="6" t="s">
        <v>5</v>
      </c>
      <c r="K4030" s="7">
        <v>33</v>
      </c>
      <c r="L4030" s="7">
        <f>IFERROR(VLOOKUP(SiscoTable[[#This Row],[Código]],Hoja2!A:B,2,0)*SiscoTable[[#This Row],[Provta(Uns)]],0)</f>
        <v>0</v>
      </c>
      <c r="M4030" s="7">
        <v>0</v>
      </c>
      <c r="N4030" s="7">
        <v>0</v>
      </c>
      <c r="O4030" s="7">
        <f>IFERROR(VLOOKUP(SiscoTable[[#This Row],[Código]],Hoja2!A:B,2,0)*SiscoTable[[#This Row],[Stock_actual]],0)</f>
        <v>0</v>
      </c>
      <c r="P4030" s="6" t="s">
        <v>7</v>
      </c>
      <c r="Q4030" s="7">
        <v>36</v>
      </c>
      <c r="R4030" s="7">
        <v>66</v>
      </c>
      <c r="S4030" s="7" t="s">
        <v>11923</v>
      </c>
      <c r="BI4030"/>
      <c r="BJ4030"/>
    </row>
    <row r="4031" spans="2:62" x14ac:dyDescent="0.4">
      <c r="B4031" s="1">
        <v>18079</v>
      </c>
      <c r="C4031" s="6" t="s">
        <v>25</v>
      </c>
      <c r="D4031" s="6" t="s">
        <v>25</v>
      </c>
      <c r="E4031" s="6" t="s">
        <v>3268</v>
      </c>
      <c r="F4031" s="6" t="s">
        <v>5836</v>
      </c>
      <c r="G4031" s="6" t="s">
        <v>5837</v>
      </c>
      <c r="H4031" s="6" t="s">
        <v>5839</v>
      </c>
      <c r="I4031" s="6" t="s">
        <v>5844</v>
      </c>
      <c r="J4031" s="6" t="s">
        <v>5</v>
      </c>
      <c r="K4031" s="7">
        <v>69.17</v>
      </c>
      <c r="L4031" s="7">
        <f>IFERROR(VLOOKUP(SiscoTable[[#This Row],[Código]],Hoja2!A:B,2,0)*SiscoTable[[#This Row],[Provta(Uns)]],0)</f>
        <v>408.10300000000001</v>
      </c>
      <c r="M4031" s="7">
        <v>48</v>
      </c>
      <c r="N4031" s="7">
        <v>121</v>
      </c>
      <c r="O4031" s="7">
        <f>IFERROR(VLOOKUP(SiscoTable[[#This Row],[Código]],Hoja2!A:B,2,0)*SiscoTable[[#This Row],[Stock_actual]],0)</f>
        <v>713.90000000000009</v>
      </c>
      <c r="P4031" s="6" t="s">
        <v>697</v>
      </c>
      <c r="Q4031" s="7">
        <v>76</v>
      </c>
      <c r="R4031" s="7">
        <v>0</v>
      </c>
      <c r="S4031" s="7" t="s">
        <v>11928</v>
      </c>
      <c r="BI4031"/>
      <c r="BJ4031"/>
    </row>
    <row r="4032" spans="2:62" x14ac:dyDescent="0.4">
      <c r="B4032" s="1">
        <v>18080</v>
      </c>
      <c r="C4032" s="6" t="s">
        <v>8</v>
      </c>
      <c r="D4032" s="6" t="s">
        <v>8</v>
      </c>
      <c r="E4032" s="6" t="s">
        <v>0</v>
      </c>
      <c r="F4032" s="6" t="s">
        <v>65</v>
      </c>
      <c r="G4032" s="6" t="s">
        <v>66</v>
      </c>
      <c r="H4032" s="6" t="s">
        <v>4</v>
      </c>
      <c r="I4032" s="6" t="s">
        <v>67</v>
      </c>
      <c r="J4032" s="6" t="s">
        <v>5</v>
      </c>
      <c r="K4032" s="7">
        <v>174.83</v>
      </c>
      <c r="L4032" s="7">
        <f>IFERROR(VLOOKUP(SiscoTable[[#This Row],[Código]],Hoja2!A:B,2,0)*SiscoTable[[#This Row],[Provta(Uns)]],0)</f>
        <v>0</v>
      </c>
      <c r="M4032" s="7">
        <v>0</v>
      </c>
      <c r="N4032" s="7">
        <v>0</v>
      </c>
      <c r="O4032" s="7">
        <f>IFERROR(VLOOKUP(SiscoTable[[#This Row],[Código]],Hoja2!A:B,2,0)*SiscoTable[[#This Row],[Stock_actual]],0)</f>
        <v>0</v>
      </c>
      <c r="P4032" s="6" t="s">
        <v>7</v>
      </c>
      <c r="Q4032" s="7">
        <v>192</v>
      </c>
      <c r="R4032" s="7">
        <v>349.8</v>
      </c>
      <c r="S4032" s="7" t="s">
        <v>11923</v>
      </c>
      <c r="BI4032"/>
      <c r="BJ4032"/>
    </row>
    <row r="4033" spans="2:62" x14ac:dyDescent="0.4">
      <c r="B4033" s="1">
        <v>18081</v>
      </c>
      <c r="C4033" s="6" t="s">
        <v>30</v>
      </c>
      <c r="D4033" s="6" t="s">
        <v>30</v>
      </c>
      <c r="E4033" s="6" t="s">
        <v>3268</v>
      </c>
      <c r="F4033" s="6" t="s">
        <v>5836</v>
      </c>
      <c r="G4033" s="6" t="s">
        <v>5837</v>
      </c>
      <c r="H4033" s="6" t="s">
        <v>5839</v>
      </c>
      <c r="I4033" s="6" t="s">
        <v>5866</v>
      </c>
      <c r="J4033" s="6" t="s">
        <v>5</v>
      </c>
      <c r="K4033" s="7">
        <v>3.67</v>
      </c>
      <c r="L4033" s="7">
        <f>IFERROR(VLOOKUP(SiscoTable[[#This Row],[Código]],Hoja2!A:B,2,0)*SiscoTable[[#This Row],[Provta(Uns)]],0)</f>
        <v>20.184999999999999</v>
      </c>
      <c r="M4033" s="7">
        <v>60</v>
      </c>
      <c r="N4033" s="7">
        <v>0</v>
      </c>
      <c r="O4033" s="7">
        <f>IFERROR(VLOOKUP(SiscoTable[[#This Row],[Código]],Hoja2!A:B,2,0)*SiscoTable[[#This Row],[Stock_actual]],0)</f>
        <v>0</v>
      </c>
      <c r="P4033" s="6" t="s">
        <v>7</v>
      </c>
      <c r="Q4033" s="7">
        <v>4</v>
      </c>
      <c r="R4033" s="7">
        <v>0</v>
      </c>
      <c r="S4033" s="7" t="s">
        <v>11928</v>
      </c>
      <c r="BI4033"/>
      <c r="BJ4033"/>
    </row>
    <row r="4034" spans="2:62" x14ac:dyDescent="0.4">
      <c r="B4034" s="1">
        <v>18082</v>
      </c>
      <c r="C4034" s="6" t="s">
        <v>8</v>
      </c>
      <c r="D4034" s="6" t="s">
        <v>8</v>
      </c>
      <c r="E4034" s="6" t="s">
        <v>0</v>
      </c>
      <c r="F4034" s="6" t="s">
        <v>65</v>
      </c>
      <c r="G4034" s="6" t="s">
        <v>66</v>
      </c>
      <c r="H4034" s="6" t="s">
        <v>4</v>
      </c>
      <c r="I4034" s="6" t="s">
        <v>69</v>
      </c>
      <c r="J4034" s="6" t="s">
        <v>5</v>
      </c>
      <c r="K4034" s="7">
        <v>8.33</v>
      </c>
      <c r="L4034" s="7">
        <f>IFERROR(VLOOKUP(SiscoTable[[#This Row],[Código]],Hoja2!A:B,2,0)*SiscoTable[[#This Row],[Provta(Uns)]],0)</f>
        <v>0</v>
      </c>
      <c r="M4034" s="7">
        <v>0</v>
      </c>
      <c r="N4034" s="7">
        <v>0</v>
      </c>
      <c r="O4034" s="7">
        <f>IFERROR(VLOOKUP(SiscoTable[[#This Row],[Código]],Hoja2!A:B,2,0)*SiscoTable[[#This Row],[Stock_actual]],0)</f>
        <v>0</v>
      </c>
      <c r="P4034" s="6" t="s">
        <v>7</v>
      </c>
      <c r="Q4034" s="7">
        <v>9</v>
      </c>
      <c r="R4034" s="7">
        <v>16.8</v>
      </c>
      <c r="S4034" s="7" t="s">
        <v>11923</v>
      </c>
      <c r="BI4034"/>
      <c r="BJ4034"/>
    </row>
    <row r="4035" spans="2:62" x14ac:dyDescent="0.4">
      <c r="B4035" s="1">
        <v>18083</v>
      </c>
      <c r="C4035" s="6" t="s">
        <v>8</v>
      </c>
      <c r="D4035" s="6" t="s">
        <v>8</v>
      </c>
      <c r="E4035" s="6" t="s">
        <v>0</v>
      </c>
      <c r="F4035" s="6" t="s">
        <v>65</v>
      </c>
      <c r="G4035" s="6" t="s">
        <v>66</v>
      </c>
      <c r="H4035" s="6" t="s">
        <v>4</v>
      </c>
      <c r="I4035" s="6" t="s">
        <v>70</v>
      </c>
      <c r="J4035" s="6" t="s">
        <v>5</v>
      </c>
      <c r="K4035" s="7">
        <v>31.33</v>
      </c>
      <c r="L4035" s="7">
        <f>IFERROR(VLOOKUP(SiscoTable[[#This Row],[Código]],Hoja2!A:B,2,0)*SiscoTable[[#This Row],[Provta(Uns)]],0)</f>
        <v>0</v>
      </c>
      <c r="M4035" s="7">
        <v>0</v>
      </c>
      <c r="N4035" s="7">
        <v>0</v>
      </c>
      <c r="O4035" s="7">
        <f>IFERROR(VLOOKUP(SiscoTable[[#This Row],[Código]],Hoja2!A:B,2,0)*SiscoTable[[#This Row],[Stock_actual]],0)</f>
        <v>0</v>
      </c>
      <c r="P4035" s="6" t="s">
        <v>7</v>
      </c>
      <c r="Q4035" s="7">
        <v>34</v>
      </c>
      <c r="R4035" s="7">
        <v>62.400000000000006</v>
      </c>
      <c r="S4035" s="7" t="s">
        <v>11923</v>
      </c>
      <c r="BI4035"/>
      <c r="BJ4035"/>
    </row>
    <row r="4036" spans="2:62" x14ac:dyDescent="0.4">
      <c r="B4036" s="1">
        <v>18086</v>
      </c>
      <c r="C4036" s="6" t="s">
        <v>8</v>
      </c>
      <c r="D4036" s="6" t="s">
        <v>8</v>
      </c>
      <c r="E4036" s="6" t="s">
        <v>0</v>
      </c>
      <c r="F4036" s="6" t="s">
        <v>65</v>
      </c>
      <c r="G4036" s="6" t="s">
        <v>66</v>
      </c>
      <c r="H4036" s="6" t="s">
        <v>4</v>
      </c>
      <c r="I4036" s="6" t="s">
        <v>71</v>
      </c>
      <c r="J4036" s="6" t="s">
        <v>5</v>
      </c>
      <c r="K4036" s="7">
        <v>470.83</v>
      </c>
      <c r="L4036" s="7">
        <f>IFERROR(VLOOKUP(SiscoTable[[#This Row],[Código]],Hoja2!A:B,2,0)*SiscoTable[[#This Row],[Provta(Uns)]],0)</f>
        <v>0</v>
      </c>
      <c r="M4036" s="7">
        <v>0</v>
      </c>
      <c r="N4036" s="7">
        <v>0</v>
      </c>
      <c r="O4036" s="7">
        <f>IFERROR(VLOOKUP(SiscoTable[[#This Row],[Código]],Hoja2!A:B,2,0)*SiscoTable[[#This Row],[Stock_actual]],0)</f>
        <v>0</v>
      </c>
      <c r="P4036" s="6" t="s">
        <v>7</v>
      </c>
      <c r="Q4036" s="7">
        <v>518</v>
      </c>
      <c r="R4036" s="7">
        <v>941.4</v>
      </c>
      <c r="S4036" s="7" t="s">
        <v>11923</v>
      </c>
      <c r="BI4036"/>
      <c r="BJ4036"/>
    </row>
    <row r="4037" spans="2:62" x14ac:dyDescent="0.4">
      <c r="B4037" s="1">
        <v>18087</v>
      </c>
      <c r="C4037" s="6" t="s">
        <v>8</v>
      </c>
      <c r="D4037" s="6" t="s">
        <v>8</v>
      </c>
      <c r="E4037" s="6" t="s">
        <v>0</v>
      </c>
      <c r="F4037" s="6" t="s">
        <v>65</v>
      </c>
      <c r="G4037" s="6" t="s">
        <v>66</v>
      </c>
      <c r="H4037" s="6" t="s">
        <v>4</v>
      </c>
      <c r="I4037" s="6" t="s">
        <v>72</v>
      </c>
      <c r="J4037" s="6" t="s">
        <v>5</v>
      </c>
      <c r="K4037" s="7">
        <v>42.17</v>
      </c>
      <c r="L4037" s="7">
        <f>IFERROR(VLOOKUP(SiscoTable[[#This Row],[Código]],Hoja2!A:B,2,0)*SiscoTable[[#This Row],[Provta(Uns)]],0)</f>
        <v>0</v>
      </c>
      <c r="M4037" s="7">
        <v>0</v>
      </c>
      <c r="N4037" s="7">
        <v>0</v>
      </c>
      <c r="O4037" s="7">
        <f>IFERROR(VLOOKUP(SiscoTable[[#This Row],[Código]],Hoja2!A:B,2,0)*SiscoTable[[#This Row],[Stock_actual]],0)</f>
        <v>0</v>
      </c>
      <c r="P4037" s="6" t="s">
        <v>7</v>
      </c>
      <c r="Q4037" s="7">
        <v>47</v>
      </c>
      <c r="R4037" s="7">
        <v>84.6</v>
      </c>
      <c r="S4037" s="7" t="s">
        <v>11923</v>
      </c>
      <c r="BI4037"/>
      <c r="BJ4037"/>
    </row>
    <row r="4038" spans="2:62" x14ac:dyDescent="0.4">
      <c r="B4038" s="1">
        <v>18088</v>
      </c>
      <c r="C4038" s="6" t="s">
        <v>8</v>
      </c>
      <c r="D4038" s="6" t="s">
        <v>8</v>
      </c>
      <c r="E4038" s="6" t="s">
        <v>0</v>
      </c>
      <c r="F4038" s="6" t="s">
        <v>1</v>
      </c>
      <c r="G4038" s="6" t="s">
        <v>2</v>
      </c>
      <c r="H4038" s="6" t="s">
        <v>4</v>
      </c>
      <c r="I4038" s="6" t="s">
        <v>9</v>
      </c>
      <c r="J4038" s="6" t="s">
        <v>5</v>
      </c>
      <c r="K4038" s="7">
        <v>45.67</v>
      </c>
      <c r="L4038" s="7">
        <f>IFERROR(VLOOKUP(SiscoTable[[#This Row],[Código]],Hoja2!A:B,2,0)*SiscoTable[[#This Row],[Provta(Uns)]],0)</f>
        <v>0</v>
      </c>
      <c r="M4038" s="7">
        <v>0</v>
      </c>
      <c r="N4038" s="7">
        <v>0</v>
      </c>
      <c r="O4038" s="7">
        <f>IFERROR(VLOOKUP(SiscoTable[[#This Row],[Código]],Hoja2!A:B,2,0)*SiscoTable[[#This Row],[Stock_actual]],0)</f>
        <v>0</v>
      </c>
      <c r="P4038" s="6" t="s">
        <v>7</v>
      </c>
      <c r="Q4038" s="7">
        <v>50</v>
      </c>
      <c r="R4038" s="7">
        <v>91.2</v>
      </c>
      <c r="S4038" s="7" t="s">
        <v>11923</v>
      </c>
      <c r="BI4038"/>
      <c r="BJ4038"/>
    </row>
    <row r="4039" spans="2:62" x14ac:dyDescent="0.4">
      <c r="B4039" s="1">
        <v>18089</v>
      </c>
      <c r="C4039" s="6" t="s">
        <v>8</v>
      </c>
      <c r="D4039" s="6" t="s">
        <v>8</v>
      </c>
      <c r="E4039" s="6" t="s">
        <v>0</v>
      </c>
      <c r="F4039" s="6" t="s">
        <v>1</v>
      </c>
      <c r="G4039" s="6" t="s">
        <v>2</v>
      </c>
      <c r="H4039" s="6" t="s">
        <v>4</v>
      </c>
      <c r="I4039" s="6" t="s">
        <v>10</v>
      </c>
      <c r="J4039" s="6" t="s">
        <v>5</v>
      </c>
      <c r="K4039" s="7">
        <v>51.5</v>
      </c>
      <c r="L4039" s="7">
        <f>IFERROR(VLOOKUP(SiscoTable[[#This Row],[Código]],Hoja2!A:B,2,0)*SiscoTable[[#This Row],[Provta(Uns)]],0)</f>
        <v>0</v>
      </c>
      <c r="M4039" s="7">
        <v>0</v>
      </c>
      <c r="N4039" s="7">
        <v>0</v>
      </c>
      <c r="O4039" s="7">
        <f>IFERROR(VLOOKUP(SiscoTable[[#This Row],[Código]],Hoja2!A:B,2,0)*SiscoTable[[#This Row],[Stock_actual]],0)</f>
        <v>0</v>
      </c>
      <c r="P4039" s="6" t="s">
        <v>7</v>
      </c>
      <c r="Q4039" s="7">
        <v>57</v>
      </c>
      <c r="R4039" s="7">
        <v>103.2</v>
      </c>
      <c r="S4039" s="7" t="s">
        <v>11923</v>
      </c>
      <c r="BI4039"/>
      <c r="BJ4039"/>
    </row>
    <row r="4040" spans="2:62" x14ac:dyDescent="0.4">
      <c r="B4040" s="1">
        <v>18090</v>
      </c>
      <c r="C4040" s="6" t="s">
        <v>8</v>
      </c>
      <c r="D4040" s="6" t="s">
        <v>8</v>
      </c>
      <c r="E4040" s="6" t="s">
        <v>0</v>
      </c>
      <c r="F4040" s="6" t="s">
        <v>1</v>
      </c>
      <c r="G4040" s="6" t="s">
        <v>2</v>
      </c>
      <c r="H4040" s="6" t="s">
        <v>4</v>
      </c>
      <c r="I4040" s="6" t="s">
        <v>11</v>
      </c>
      <c r="J4040" s="6" t="s">
        <v>5</v>
      </c>
      <c r="K4040" s="7">
        <v>2.67</v>
      </c>
      <c r="L4040" s="7">
        <f>IFERROR(VLOOKUP(SiscoTable[[#This Row],[Código]],Hoja2!A:B,2,0)*SiscoTable[[#This Row],[Provta(Uns)]],0)</f>
        <v>0</v>
      </c>
      <c r="M4040" s="7">
        <v>0</v>
      </c>
      <c r="N4040" s="7">
        <v>0</v>
      </c>
      <c r="O4040" s="7">
        <f>IFERROR(VLOOKUP(SiscoTable[[#This Row],[Código]],Hoja2!A:B,2,0)*SiscoTable[[#This Row],[Stock_actual]],0)</f>
        <v>0</v>
      </c>
      <c r="P4040" s="6" t="s">
        <v>7</v>
      </c>
      <c r="Q4040" s="7">
        <v>3</v>
      </c>
      <c r="R4040" s="7">
        <v>5.3999999999999995</v>
      </c>
      <c r="S4040" s="7" t="s">
        <v>11923</v>
      </c>
      <c r="BI4040"/>
      <c r="BJ4040"/>
    </row>
    <row r="4041" spans="2:62" x14ac:dyDescent="0.4">
      <c r="B4041" s="1">
        <v>18091</v>
      </c>
      <c r="C4041" s="6" t="s">
        <v>8</v>
      </c>
      <c r="D4041" s="6" t="s">
        <v>8</v>
      </c>
      <c r="E4041" s="6" t="s">
        <v>0</v>
      </c>
      <c r="F4041" s="6" t="s">
        <v>1</v>
      </c>
      <c r="G4041" s="6" t="s">
        <v>2</v>
      </c>
      <c r="H4041" s="6" t="s">
        <v>4</v>
      </c>
      <c r="I4041" s="6" t="s">
        <v>12</v>
      </c>
      <c r="J4041" s="6" t="s">
        <v>5</v>
      </c>
      <c r="K4041" s="7">
        <v>121.83</v>
      </c>
      <c r="L4041" s="7">
        <f>IFERROR(VLOOKUP(SiscoTable[[#This Row],[Código]],Hoja2!A:B,2,0)*SiscoTable[[#This Row],[Provta(Uns)]],0)</f>
        <v>0</v>
      </c>
      <c r="M4041" s="7">
        <v>0</v>
      </c>
      <c r="N4041" s="7">
        <v>0</v>
      </c>
      <c r="O4041" s="7">
        <f>IFERROR(VLOOKUP(SiscoTable[[#This Row],[Código]],Hoja2!A:B,2,0)*SiscoTable[[#This Row],[Stock_actual]],0)</f>
        <v>0</v>
      </c>
      <c r="P4041" s="6" t="s">
        <v>7</v>
      </c>
      <c r="Q4041" s="7">
        <v>134</v>
      </c>
      <c r="R4041" s="7">
        <v>243.59999999999997</v>
      </c>
      <c r="S4041" s="7" t="s">
        <v>11923</v>
      </c>
      <c r="BI4041"/>
      <c r="BJ4041"/>
    </row>
    <row r="4042" spans="2:62" x14ac:dyDescent="0.4">
      <c r="B4042" s="1">
        <v>18092</v>
      </c>
      <c r="C4042" s="6" t="s">
        <v>8</v>
      </c>
      <c r="D4042" s="6" t="s">
        <v>8</v>
      </c>
      <c r="E4042" s="6" t="s">
        <v>3268</v>
      </c>
      <c r="F4042" s="6" t="s">
        <v>5836</v>
      </c>
      <c r="G4042" s="6" t="s">
        <v>5929</v>
      </c>
      <c r="H4042" s="6" t="s">
        <v>5839</v>
      </c>
      <c r="I4042" s="6" t="s">
        <v>6021</v>
      </c>
      <c r="J4042" s="6" t="s">
        <v>5</v>
      </c>
      <c r="K4042" s="7">
        <v>0</v>
      </c>
      <c r="L4042" s="7">
        <f>IFERROR(VLOOKUP(SiscoTable[[#This Row],[Código]],Hoja2!A:B,2,0)*SiscoTable[[#This Row],[Provta(Uns)]],0)</f>
        <v>0</v>
      </c>
      <c r="M4042" s="7">
        <v>0</v>
      </c>
      <c r="N4042" s="7">
        <v>0</v>
      </c>
      <c r="O4042" s="7">
        <f>IFERROR(VLOOKUP(SiscoTable[[#This Row],[Código]],Hoja2!A:B,2,0)*SiscoTable[[#This Row],[Stock_actual]],0)</f>
        <v>0</v>
      </c>
      <c r="P4042" s="6" t="s">
        <v>7</v>
      </c>
      <c r="Q4042" s="7">
        <v>0</v>
      </c>
      <c r="R4042" s="7">
        <v>0</v>
      </c>
      <c r="S4042" s="7" t="s">
        <v>11928</v>
      </c>
      <c r="BI4042"/>
      <c r="BJ4042"/>
    </row>
    <row r="4043" spans="2:62" x14ac:dyDescent="0.4">
      <c r="B4043" s="1">
        <v>18093</v>
      </c>
      <c r="C4043" s="6" t="s">
        <v>8</v>
      </c>
      <c r="D4043" s="6" t="s">
        <v>8</v>
      </c>
      <c r="E4043" s="6" t="s">
        <v>8482</v>
      </c>
      <c r="F4043" s="6" t="s">
        <v>1736</v>
      </c>
      <c r="G4043" s="6" t="s">
        <v>10563</v>
      </c>
      <c r="H4043" s="6" t="s">
        <v>10575</v>
      </c>
      <c r="I4043" s="6" t="s">
        <v>10590</v>
      </c>
      <c r="J4043" s="6" t="s">
        <v>5</v>
      </c>
      <c r="K4043" s="7">
        <v>5</v>
      </c>
      <c r="L4043" s="7">
        <f>IFERROR(VLOOKUP(SiscoTable[[#This Row],[Código]],Hoja2!A:B,2,0)*SiscoTable[[#This Row],[Provta(Uns)]],0)</f>
        <v>29.5</v>
      </c>
      <c r="M4043" s="7">
        <v>0</v>
      </c>
      <c r="N4043" s="7">
        <v>1</v>
      </c>
      <c r="O4043" s="7">
        <f>IFERROR(VLOOKUP(SiscoTable[[#This Row],[Código]],Hoja2!A:B,2,0)*SiscoTable[[#This Row],[Stock_actual]],0)</f>
        <v>5.9</v>
      </c>
      <c r="P4043" s="6" t="s">
        <v>27</v>
      </c>
      <c r="Q4043" s="7">
        <v>6</v>
      </c>
      <c r="R4043" s="7">
        <v>10.220000000000001</v>
      </c>
      <c r="S4043" s="7" t="s">
        <v>11926</v>
      </c>
      <c r="BI4043"/>
      <c r="BJ4043"/>
    </row>
    <row r="4044" spans="2:62" x14ac:dyDescent="0.4">
      <c r="B4044" s="1">
        <v>18094</v>
      </c>
      <c r="C4044" s="6" t="s">
        <v>8</v>
      </c>
      <c r="D4044" s="6" t="s">
        <v>8</v>
      </c>
      <c r="E4044" s="6" t="s">
        <v>0</v>
      </c>
      <c r="F4044" s="6" t="s">
        <v>1</v>
      </c>
      <c r="G4044" s="6" t="s">
        <v>2</v>
      </c>
      <c r="H4044" s="6" t="s">
        <v>4</v>
      </c>
      <c r="I4044" s="6" t="s">
        <v>14</v>
      </c>
      <c r="J4044" s="6" t="s">
        <v>5</v>
      </c>
      <c r="K4044" s="7">
        <v>24.17</v>
      </c>
      <c r="L4044" s="7">
        <f>IFERROR(VLOOKUP(SiscoTable[[#This Row],[Código]],Hoja2!A:B,2,0)*SiscoTable[[#This Row],[Provta(Uns)]],0)</f>
        <v>0</v>
      </c>
      <c r="M4044" s="7">
        <v>0</v>
      </c>
      <c r="N4044" s="7">
        <v>0</v>
      </c>
      <c r="O4044" s="7">
        <f>IFERROR(VLOOKUP(SiscoTable[[#This Row],[Código]],Hoja2!A:B,2,0)*SiscoTable[[#This Row],[Stock_actual]],0)</f>
        <v>0</v>
      </c>
      <c r="P4044" s="6" t="s">
        <v>7</v>
      </c>
      <c r="Q4044" s="7">
        <v>27</v>
      </c>
      <c r="R4044" s="7">
        <v>48.6</v>
      </c>
      <c r="S4044" s="7" t="s">
        <v>11923</v>
      </c>
      <c r="BI4044"/>
      <c r="BJ4044"/>
    </row>
    <row r="4045" spans="2:62" x14ac:dyDescent="0.4">
      <c r="B4045" s="1">
        <v>18095</v>
      </c>
      <c r="C4045" s="6" t="s">
        <v>30</v>
      </c>
      <c r="D4045" s="6" t="s">
        <v>30</v>
      </c>
      <c r="E4045" s="6" t="s">
        <v>8482</v>
      </c>
      <c r="F4045" s="6" t="s">
        <v>10720</v>
      </c>
      <c r="G4045" s="6" t="s">
        <v>10981</v>
      </c>
      <c r="H4045" s="6" t="s">
        <v>10996</v>
      </c>
      <c r="I4045" s="6" t="s">
        <v>11003</v>
      </c>
      <c r="J4045" s="6" t="s">
        <v>5</v>
      </c>
      <c r="K4045" s="7">
        <v>24.5</v>
      </c>
      <c r="L4045" s="7">
        <f>IFERROR(VLOOKUP(SiscoTable[[#This Row],[Código]],Hoja2!A:B,2,0)*SiscoTable[[#This Row],[Provta(Uns)]],0)</f>
        <v>73.5</v>
      </c>
      <c r="M4045" s="7">
        <v>0</v>
      </c>
      <c r="N4045" s="7">
        <v>58</v>
      </c>
      <c r="O4045" s="7">
        <f>IFERROR(VLOOKUP(SiscoTable[[#This Row],[Código]],Hoja2!A:B,2,0)*SiscoTable[[#This Row],[Stock_actual]],0)</f>
        <v>174</v>
      </c>
      <c r="P4045" s="6" t="s">
        <v>1751</v>
      </c>
      <c r="Q4045" s="7">
        <v>27</v>
      </c>
      <c r="R4045" s="7">
        <v>0</v>
      </c>
      <c r="S4045" s="7" t="s">
        <v>11926</v>
      </c>
      <c r="BI4045"/>
      <c r="BJ4045"/>
    </row>
    <row r="4046" spans="2:62" x14ac:dyDescent="0.4">
      <c r="B4046" s="1">
        <v>18098</v>
      </c>
      <c r="C4046" s="6" t="s">
        <v>8</v>
      </c>
      <c r="D4046" s="6" t="s">
        <v>8</v>
      </c>
      <c r="E4046" s="6" t="s">
        <v>3268</v>
      </c>
      <c r="F4046" s="6" t="s">
        <v>6059</v>
      </c>
      <c r="G4046" s="6" t="s">
        <v>6084</v>
      </c>
      <c r="H4046" s="6" t="s">
        <v>6065</v>
      </c>
      <c r="I4046" s="6" t="s">
        <v>6127</v>
      </c>
      <c r="J4046" s="6" t="s">
        <v>5</v>
      </c>
      <c r="K4046" s="7">
        <v>0</v>
      </c>
      <c r="L4046" s="7">
        <f>IFERROR(VLOOKUP(SiscoTable[[#This Row],[Código]],Hoja2!A:B,2,0)*SiscoTable[[#This Row],[Provta(Uns)]],0)</f>
        <v>0</v>
      </c>
      <c r="M4046" s="7">
        <v>0</v>
      </c>
      <c r="N4046" s="7">
        <v>0</v>
      </c>
      <c r="O4046" s="7">
        <f>IFERROR(VLOOKUP(SiscoTable[[#This Row],[Código]],Hoja2!A:B,2,0)*SiscoTable[[#This Row],[Stock_actual]],0)</f>
        <v>0</v>
      </c>
      <c r="P4046" s="6" t="s">
        <v>7</v>
      </c>
      <c r="Q4046" s="7">
        <v>0</v>
      </c>
      <c r="R4046" s="7">
        <v>0</v>
      </c>
      <c r="S4046" s="7" t="s">
        <v>11925</v>
      </c>
      <c r="BI4046"/>
      <c r="BJ4046"/>
    </row>
    <row r="4047" spans="2:62" x14ac:dyDescent="0.4">
      <c r="B4047" s="1">
        <v>18102</v>
      </c>
      <c r="C4047" s="6" t="s">
        <v>8</v>
      </c>
      <c r="D4047" s="6" t="s">
        <v>8</v>
      </c>
      <c r="E4047" s="6" t="s">
        <v>3268</v>
      </c>
      <c r="F4047" s="6" t="s">
        <v>6059</v>
      </c>
      <c r="G4047" s="6" t="s">
        <v>6084</v>
      </c>
      <c r="H4047" s="6" t="s">
        <v>6093</v>
      </c>
      <c r="I4047" s="6" t="s">
        <v>6128</v>
      </c>
      <c r="J4047" s="6" t="s">
        <v>5</v>
      </c>
      <c r="K4047" s="7">
        <v>0.67</v>
      </c>
      <c r="L4047" s="7">
        <f>IFERROR(VLOOKUP(SiscoTable[[#This Row],[Código]],Hoja2!A:B,2,0)*SiscoTable[[#This Row],[Provta(Uns)]],0)</f>
        <v>3.0819999999999999</v>
      </c>
      <c r="M4047" s="7">
        <v>0</v>
      </c>
      <c r="N4047" s="7">
        <v>0</v>
      </c>
      <c r="O4047" s="7">
        <f>IFERROR(VLOOKUP(SiscoTable[[#This Row],[Código]],Hoja2!A:B,2,0)*SiscoTable[[#This Row],[Stock_actual]],0)</f>
        <v>0</v>
      </c>
      <c r="P4047" s="6" t="s">
        <v>7</v>
      </c>
      <c r="Q4047" s="7">
        <v>1</v>
      </c>
      <c r="R4047" s="7">
        <v>1.2</v>
      </c>
      <c r="S4047" s="7" t="s">
        <v>11925</v>
      </c>
      <c r="BI4047"/>
      <c r="BJ4047"/>
    </row>
    <row r="4048" spans="2:62" x14ac:dyDescent="0.4">
      <c r="B4048" s="1">
        <v>18106</v>
      </c>
      <c r="C4048" s="6" t="s">
        <v>8</v>
      </c>
      <c r="D4048" s="6" t="s">
        <v>8</v>
      </c>
      <c r="E4048" s="6" t="s">
        <v>3268</v>
      </c>
      <c r="F4048" s="6" t="s">
        <v>6059</v>
      </c>
      <c r="G4048" s="6" t="s">
        <v>6084</v>
      </c>
      <c r="H4048" s="6" t="s">
        <v>6093</v>
      </c>
      <c r="I4048" s="6" t="s">
        <v>6129</v>
      </c>
      <c r="J4048" s="6" t="s">
        <v>5</v>
      </c>
      <c r="K4048" s="7">
        <v>1.5</v>
      </c>
      <c r="L4048" s="7">
        <f>IFERROR(VLOOKUP(SiscoTable[[#This Row],[Código]],Hoja2!A:B,2,0)*SiscoTable[[#This Row],[Provta(Uns)]],0)</f>
        <v>6.1499999999999995</v>
      </c>
      <c r="M4048" s="7">
        <v>0</v>
      </c>
      <c r="N4048" s="7">
        <v>-3</v>
      </c>
      <c r="O4048" s="7">
        <f>IFERROR(VLOOKUP(SiscoTable[[#This Row],[Código]],Hoja2!A:B,2,0)*SiscoTable[[#This Row],[Stock_actual]],0)</f>
        <v>-12.299999999999999</v>
      </c>
      <c r="P4048" s="6" t="s">
        <v>7</v>
      </c>
      <c r="Q4048" s="7">
        <v>2</v>
      </c>
      <c r="R4048" s="7">
        <v>3</v>
      </c>
      <c r="S4048" s="7" t="s">
        <v>11925</v>
      </c>
      <c r="BI4048"/>
      <c r="BJ4048"/>
    </row>
    <row r="4049" spans="2:62" x14ac:dyDescent="0.4">
      <c r="B4049" s="1">
        <v>18109</v>
      </c>
      <c r="C4049" s="6" t="s">
        <v>8</v>
      </c>
      <c r="D4049" s="6" t="s">
        <v>8</v>
      </c>
      <c r="E4049" s="6" t="s">
        <v>3268</v>
      </c>
      <c r="F4049" s="6" t="s">
        <v>6059</v>
      </c>
      <c r="G4049" s="6" t="s">
        <v>6084</v>
      </c>
      <c r="H4049" s="6" t="s">
        <v>6086</v>
      </c>
      <c r="I4049" s="6" t="s">
        <v>6130</v>
      </c>
      <c r="J4049" s="6" t="s">
        <v>5</v>
      </c>
      <c r="K4049" s="7">
        <v>1.33</v>
      </c>
      <c r="L4049" s="7">
        <f>IFERROR(VLOOKUP(SiscoTable[[#This Row],[Código]],Hoja2!A:B,2,0)*SiscoTable[[#This Row],[Provta(Uns)]],0)</f>
        <v>5.7190000000000003</v>
      </c>
      <c r="M4049" s="7">
        <v>0</v>
      </c>
      <c r="N4049" s="7">
        <v>0</v>
      </c>
      <c r="O4049" s="7">
        <f>IFERROR(VLOOKUP(SiscoTable[[#This Row],[Código]],Hoja2!A:B,2,0)*SiscoTable[[#This Row],[Stock_actual]],0)</f>
        <v>0</v>
      </c>
      <c r="P4049" s="6" t="s">
        <v>7</v>
      </c>
      <c r="Q4049" s="7">
        <v>1</v>
      </c>
      <c r="R4049" s="7">
        <v>2.4</v>
      </c>
      <c r="S4049" s="7" t="s">
        <v>11925</v>
      </c>
      <c r="BI4049"/>
      <c r="BJ4049"/>
    </row>
    <row r="4050" spans="2:62" x14ac:dyDescent="0.4">
      <c r="B4050" s="1">
        <v>18110</v>
      </c>
      <c r="C4050" s="6" t="s">
        <v>8</v>
      </c>
      <c r="D4050" s="6" t="s">
        <v>8</v>
      </c>
      <c r="E4050" s="6" t="s">
        <v>3268</v>
      </c>
      <c r="F4050" s="6" t="s">
        <v>6059</v>
      </c>
      <c r="G4050" s="6" t="s">
        <v>6084</v>
      </c>
      <c r="H4050" s="6" t="s">
        <v>6103</v>
      </c>
      <c r="I4050" s="6" t="s">
        <v>6131</v>
      </c>
      <c r="J4050" s="6" t="s">
        <v>5</v>
      </c>
      <c r="K4050" s="7">
        <v>2.33</v>
      </c>
      <c r="L4050" s="7">
        <f>IFERROR(VLOOKUP(SiscoTable[[#This Row],[Código]],Hoja2!A:B,2,0)*SiscoTable[[#This Row],[Provta(Uns)]],0)</f>
        <v>12.349</v>
      </c>
      <c r="M4050" s="7">
        <v>0</v>
      </c>
      <c r="N4050" s="7">
        <v>0</v>
      </c>
      <c r="O4050" s="7">
        <f>IFERROR(VLOOKUP(SiscoTable[[#This Row],[Código]],Hoja2!A:B,2,0)*SiscoTable[[#This Row],[Stock_actual]],0)</f>
        <v>0</v>
      </c>
      <c r="P4050" s="6" t="s">
        <v>7</v>
      </c>
      <c r="Q4050" s="7">
        <v>3</v>
      </c>
      <c r="R4050" s="7">
        <v>4.8</v>
      </c>
      <c r="S4050" s="7" t="s">
        <v>11925</v>
      </c>
      <c r="BI4050"/>
      <c r="BJ4050"/>
    </row>
    <row r="4051" spans="2:62" x14ac:dyDescent="0.4">
      <c r="B4051" s="1">
        <v>18115</v>
      </c>
      <c r="C4051" s="6" t="s">
        <v>25</v>
      </c>
      <c r="D4051" s="6" t="s">
        <v>25</v>
      </c>
      <c r="E4051" s="6" t="s">
        <v>3268</v>
      </c>
      <c r="F4051" s="6" t="s">
        <v>6803</v>
      </c>
      <c r="G4051" s="6" t="s">
        <v>6915</v>
      </c>
      <c r="H4051" s="6" t="s">
        <v>6939</v>
      </c>
      <c r="I4051" s="6" t="s">
        <v>6938</v>
      </c>
      <c r="J4051" s="6" t="s">
        <v>5</v>
      </c>
      <c r="K4051" s="7">
        <v>80</v>
      </c>
      <c r="L4051" s="7">
        <f>IFERROR(VLOOKUP(SiscoTable[[#This Row],[Código]],Hoja2!A:B,2,0)*SiscoTable[[#This Row],[Provta(Uns)]],0)</f>
        <v>760.8</v>
      </c>
      <c r="M4051" s="7">
        <v>0</v>
      </c>
      <c r="N4051" s="7">
        <v>44</v>
      </c>
      <c r="O4051" s="7">
        <f>IFERROR(VLOOKUP(SiscoTable[[#This Row],[Código]],Hoja2!A:B,2,0)*SiscoTable[[#This Row],[Stock_actual]],0)</f>
        <v>418.44</v>
      </c>
      <c r="P4051" s="6" t="s">
        <v>161</v>
      </c>
      <c r="Q4051" s="7">
        <v>88</v>
      </c>
      <c r="R4051" s="7">
        <v>158.91999999999999</v>
      </c>
      <c r="S4051" s="7" t="s">
        <v>11925</v>
      </c>
      <c r="BI4051"/>
      <c r="BJ4051"/>
    </row>
    <row r="4052" spans="2:62" x14ac:dyDescent="0.4">
      <c r="B4052" s="1">
        <v>18117</v>
      </c>
      <c r="C4052" s="6" t="s">
        <v>25</v>
      </c>
      <c r="D4052" s="6" t="s">
        <v>25</v>
      </c>
      <c r="E4052" s="6" t="s">
        <v>3268</v>
      </c>
      <c r="F4052" s="6" t="s">
        <v>6803</v>
      </c>
      <c r="G4052" s="6" t="s">
        <v>6804</v>
      </c>
      <c r="H4052" s="6" t="s">
        <v>6813</v>
      </c>
      <c r="I4052" s="6" t="s">
        <v>6812</v>
      </c>
      <c r="J4052" s="6" t="s">
        <v>5</v>
      </c>
      <c r="K4052" s="7">
        <v>62.83</v>
      </c>
      <c r="L4052" s="7">
        <f>IFERROR(VLOOKUP(SiscoTable[[#This Row],[Código]],Hoja2!A:B,2,0)*SiscoTable[[#This Row],[Provta(Uns)]],0)</f>
        <v>245.03699999999998</v>
      </c>
      <c r="M4052" s="7">
        <v>0</v>
      </c>
      <c r="N4052" s="7">
        <v>65</v>
      </c>
      <c r="O4052" s="7">
        <f>IFERROR(VLOOKUP(SiscoTable[[#This Row],[Código]],Hoja2!A:B,2,0)*SiscoTable[[#This Row],[Stock_actual]],0)</f>
        <v>253.5</v>
      </c>
      <c r="P4052" s="6" t="s">
        <v>702</v>
      </c>
      <c r="Q4052" s="7">
        <v>69</v>
      </c>
      <c r="R4052" s="7">
        <v>125.19</v>
      </c>
      <c r="S4052" s="7" t="s">
        <v>11925</v>
      </c>
      <c r="BI4052"/>
      <c r="BJ4052"/>
    </row>
    <row r="4053" spans="2:62" x14ac:dyDescent="0.4">
      <c r="B4053" s="1">
        <v>18118</v>
      </c>
      <c r="C4053" s="6" t="s">
        <v>25</v>
      </c>
      <c r="D4053" s="6" t="s">
        <v>25</v>
      </c>
      <c r="E4053" s="6" t="s">
        <v>3268</v>
      </c>
      <c r="F4053" s="6" t="s">
        <v>6803</v>
      </c>
      <c r="G4053" s="6" t="s">
        <v>6804</v>
      </c>
      <c r="H4053" s="6" t="s">
        <v>6813</v>
      </c>
      <c r="I4053" s="6" t="s">
        <v>6814</v>
      </c>
      <c r="J4053" s="6" t="s">
        <v>5</v>
      </c>
      <c r="K4053" s="7">
        <v>101.67</v>
      </c>
      <c r="L4053" s="7">
        <f>IFERROR(VLOOKUP(SiscoTable[[#This Row],[Código]],Hoja2!A:B,2,0)*SiscoTable[[#This Row],[Provta(Uns)]],0)</f>
        <v>152.505</v>
      </c>
      <c r="M4053" s="7">
        <v>0</v>
      </c>
      <c r="N4053" s="7">
        <v>17</v>
      </c>
      <c r="O4053" s="7">
        <f>IFERROR(VLOOKUP(SiscoTable[[#This Row],[Código]],Hoja2!A:B,2,0)*SiscoTable[[#This Row],[Stock_actual]],0)</f>
        <v>25.5</v>
      </c>
      <c r="P4053" s="6" t="s">
        <v>214</v>
      </c>
      <c r="Q4053" s="7">
        <v>112</v>
      </c>
      <c r="R4053" s="7">
        <v>203.35</v>
      </c>
      <c r="S4053" s="7" t="s">
        <v>11925</v>
      </c>
      <c r="BI4053"/>
      <c r="BJ4053"/>
    </row>
    <row r="4054" spans="2:62" x14ac:dyDescent="0.4">
      <c r="B4054" s="1">
        <v>18119</v>
      </c>
      <c r="C4054" s="6" t="s">
        <v>8</v>
      </c>
      <c r="D4054" s="6" t="s">
        <v>30</v>
      </c>
      <c r="E4054" s="6" t="s">
        <v>3268</v>
      </c>
      <c r="F4054" s="6" t="s">
        <v>6803</v>
      </c>
      <c r="G4054" s="6" t="s">
        <v>6804</v>
      </c>
      <c r="H4054" s="6" t="s">
        <v>6839</v>
      </c>
      <c r="I4054" s="6" t="s">
        <v>6838</v>
      </c>
      <c r="J4054" s="6" t="s">
        <v>5</v>
      </c>
      <c r="K4054" s="7">
        <v>22</v>
      </c>
      <c r="L4054" s="7">
        <f>IFERROR(VLOOKUP(SiscoTable[[#This Row],[Código]],Hoja2!A:B,2,0)*SiscoTable[[#This Row],[Provta(Uns)]],0)</f>
        <v>26.4</v>
      </c>
      <c r="M4054" s="7">
        <v>0</v>
      </c>
      <c r="N4054" s="7">
        <v>17</v>
      </c>
      <c r="O4054" s="7">
        <f>IFERROR(VLOOKUP(SiscoTable[[#This Row],[Código]],Hoja2!A:B,2,0)*SiscoTable[[#This Row],[Stock_actual]],0)</f>
        <v>20.399999999999999</v>
      </c>
      <c r="P4054" s="6" t="s">
        <v>119</v>
      </c>
      <c r="Q4054" s="7">
        <v>24</v>
      </c>
      <c r="R4054" s="7">
        <v>43.589999999999996</v>
      </c>
      <c r="S4054" s="7" t="s">
        <v>11925</v>
      </c>
      <c r="BI4054"/>
      <c r="BJ4054"/>
    </row>
    <row r="4055" spans="2:62" x14ac:dyDescent="0.4">
      <c r="B4055" s="1">
        <v>18120</v>
      </c>
      <c r="C4055" s="6" t="s">
        <v>25</v>
      </c>
      <c r="D4055" s="6" t="s">
        <v>30</v>
      </c>
      <c r="E4055" s="6" t="s">
        <v>3268</v>
      </c>
      <c r="F4055" s="6" t="s">
        <v>6059</v>
      </c>
      <c r="G4055" s="6" t="s">
        <v>6693</v>
      </c>
      <c r="H4055" s="6" t="s">
        <v>6695</v>
      </c>
      <c r="I4055" s="6" t="s">
        <v>6694</v>
      </c>
      <c r="J4055" s="6" t="s">
        <v>5</v>
      </c>
      <c r="K4055" s="7">
        <v>37.17</v>
      </c>
      <c r="L4055" s="7">
        <f>IFERROR(VLOOKUP(SiscoTable[[#This Row],[Código]],Hoja2!A:B,2,0)*SiscoTable[[#This Row],[Provta(Uns)]],0)</f>
        <v>204.435</v>
      </c>
      <c r="M4055" s="7">
        <v>0</v>
      </c>
      <c r="N4055" s="7">
        <v>25</v>
      </c>
      <c r="O4055" s="7">
        <f>IFERROR(VLOOKUP(SiscoTable[[#This Row],[Código]],Hoja2!A:B,2,0)*SiscoTable[[#This Row],[Stock_actual]],0)</f>
        <v>137.5</v>
      </c>
      <c r="P4055" s="6" t="s">
        <v>218</v>
      </c>
      <c r="Q4055" s="7">
        <v>41</v>
      </c>
      <c r="R4055" s="7">
        <v>74.2</v>
      </c>
      <c r="S4055" s="7" t="s">
        <v>11925</v>
      </c>
      <c r="BI4055"/>
      <c r="BJ4055"/>
    </row>
    <row r="4056" spans="2:62" x14ac:dyDescent="0.4">
      <c r="B4056" s="1">
        <v>18121</v>
      </c>
      <c r="C4056" s="6" t="s">
        <v>25</v>
      </c>
      <c r="D4056" s="6" t="s">
        <v>30</v>
      </c>
      <c r="E4056" s="6" t="s">
        <v>3268</v>
      </c>
      <c r="F4056" s="6" t="s">
        <v>6059</v>
      </c>
      <c r="G4056" s="6" t="s">
        <v>6693</v>
      </c>
      <c r="H4056" s="6" t="s">
        <v>6695</v>
      </c>
      <c r="I4056" s="6" t="s">
        <v>6696</v>
      </c>
      <c r="J4056" s="6" t="s">
        <v>5</v>
      </c>
      <c r="K4056" s="7">
        <v>40.33</v>
      </c>
      <c r="L4056" s="7">
        <f>IFERROR(VLOOKUP(SiscoTable[[#This Row],[Código]],Hoja2!A:B,2,0)*SiscoTable[[#This Row],[Provta(Uns)]],0)</f>
        <v>221.815</v>
      </c>
      <c r="M4056" s="7">
        <v>0</v>
      </c>
      <c r="N4056" s="7">
        <v>54</v>
      </c>
      <c r="O4056" s="7">
        <f>IFERROR(VLOOKUP(SiscoTable[[#This Row],[Código]],Hoja2!A:B,2,0)*SiscoTable[[#This Row],[Stock_actual]],0)</f>
        <v>297</v>
      </c>
      <c r="P4056" s="6" t="s">
        <v>300</v>
      </c>
      <c r="Q4056" s="7">
        <v>44</v>
      </c>
      <c r="R4056" s="7">
        <v>0</v>
      </c>
      <c r="S4056" s="7" t="s">
        <v>11925</v>
      </c>
      <c r="BI4056"/>
      <c r="BJ4056"/>
    </row>
    <row r="4057" spans="2:62" x14ac:dyDescent="0.4">
      <c r="B4057" s="1">
        <v>18122</v>
      </c>
      <c r="C4057" s="6" t="s">
        <v>25</v>
      </c>
      <c r="D4057" s="6" t="s">
        <v>30</v>
      </c>
      <c r="E4057" s="6" t="s">
        <v>3268</v>
      </c>
      <c r="F4057" s="6" t="s">
        <v>3269</v>
      </c>
      <c r="G4057" s="6" t="s">
        <v>4384</v>
      </c>
      <c r="H4057" s="6" t="s">
        <v>4400</v>
      </c>
      <c r="I4057" s="6" t="s">
        <v>4426</v>
      </c>
      <c r="J4057" s="6" t="s">
        <v>5</v>
      </c>
      <c r="K4057" s="7">
        <v>0</v>
      </c>
      <c r="L4057" s="7">
        <f>IFERROR(VLOOKUP(SiscoTable[[#This Row],[Código]],Hoja2!A:B,2,0)*SiscoTable[[#This Row],[Provta(Uns)]],0)</f>
        <v>0</v>
      </c>
      <c r="M4057" s="7">
        <v>0</v>
      </c>
      <c r="N4057" s="7">
        <v>0</v>
      </c>
      <c r="O4057" s="7">
        <f>IFERROR(VLOOKUP(SiscoTable[[#This Row],[Código]],Hoja2!A:B,2,0)*SiscoTable[[#This Row],[Stock_actual]],0)</f>
        <v>0</v>
      </c>
      <c r="P4057" s="6" t="s">
        <v>7</v>
      </c>
      <c r="Q4057" s="7">
        <v>0</v>
      </c>
      <c r="R4057" s="7">
        <v>0</v>
      </c>
      <c r="S4057" s="7" t="s">
        <v>11928</v>
      </c>
      <c r="BI4057"/>
      <c r="BJ4057"/>
    </row>
    <row r="4058" spans="2:62" x14ac:dyDescent="0.4">
      <c r="B4058" s="1">
        <v>18123</v>
      </c>
      <c r="C4058" s="6" t="s">
        <v>8</v>
      </c>
      <c r="D4058" s="6" t="s">
        <v>8</v>
      </c>
      <c r="E4058" s="6" t="s">
        <v>8482</v>
      </c>
      <c r="F4058" s="6" t="s">
        <v>9030</v>
      </c>
      <c r="G4058" s="6" t="s">
        <v>9031</v>
      </c>
      <c r="H4058" s="6" t="s">
        <v>9035</v>
      </c>
      <c r="I4058" s="6" t="s">
        <v>9043</v>
      </c>
      <c r="J4058" s="6" t="s">
        <v>5</v>
      </c>
      <c r="K4058" s="7">
        <v>1.33</v>
      </c>
      <c r="L4058" s="7">
        <f>IFERROR(VLOOKUP(SiscoTable[[#This Row],[Código]],Hoja2!A:B,2,0)*SiscoTable[[#This Row],[Provta(Uns)]],0)</f>
        <v>7.3150000000000004</v>
      </c>
      <c r="M4058" s="7">
        <v>0</v>
      </c>
      <c r="N4058" s="7">
        <v>46</v>
      </c>
      <c r="O4058" s="7">
        <f>IFERROR(VLOOKUP(SiscoTable[[#This Row],[Código]],Hoja2!A:B,2,0)*SiscoTable[[#This Row],[Stock_actual]],0)</f>
        <v>253</v>
      </c>
      <c r="P4058" s="6" t="s">
        <v>9044</v>
      </c>
      <c r="Q4058" s="7">
        <v>1</v>
      </c>
      <c r="R4058" s="7">
        <v>0</v>
      </c>
      <c r="S4058" s="7" t="s">
        <v>11926</v>
      </c>
      <c r="BI4058"/>
      <c r="BJ4058"/>
    </row>
    <row r="4059" spans="2:62" x14ac:dyDescent="0.4">
      <c r="B4059" s="1">
        <v>18124</v>
      </c>
      <c r="C4059" s="6" t="s">
        <v>8</v>
      </c>
      <c r="D4059" s="6" t="s">
        <v>8</v>
      </c>
      <c r="E4059" s="6" t="s">
        <v>8482</v>
      </c>
      <c r="F4059" s="6" t="s">
        <v>9030</v>
      </c>
      <c r="G4059" s="6" t="s">
        <v>9678</v>
      </c>
      <c r="H4059" s="6" t="s">
        <v>9035</v>
      </c>
      <c r="I4059" s="6" t="s">
        <v>9833</v>
      </c>
      <c r="J4059" s="6" t="s">
        <v>5</v>
      </c>
      <c r="K4059" s="7">
        <v>0</v>
      </c>
      <c r="L4059" s="7">
        <f>IFERROR(VLOOKUP(SiscoTable[[#This Row],[Código]],Hoja2!A:B,2,0)*SiscoTable[[#This Row],[Provta(Uns)]],0)</f>
        <v>0</v>
      </c>
      <c r="M4059" s="7">
        <v>0</v>
      </c>
      <c r="N4059" s="7">
        <v>0</v>
      </c>
      <c r="O4059" s="7">
        <f>IFERROR(VLOOKUP(SiscoTable[[#This Row],[Código]],Hoja2!A:B,2,0)*SiscoTable[[#This Row],[Stock_actual]],0)</f>
        <v>0</v>
      </c>
      <c r="P4059" s="6" t="s">
        <v>7</v>
      </c>
      <c r="Q4059" s="7">
        <v>0</v>
      </c>
      <c r="R4059" s="7">
        <v>0</v>
      </c>
      <c r="S4059" s="7" t="s">
        <v>11926</v>
      </c>
      <c r="BI4059"/>
      <c r="BJ4059"/>
    </row>
    <row r="4060" spans="2:62" x14ac:dyDescent="0.4">
      <c r="B4060" s="1">
        <v>18125</v>
      </c>
      <c r="C4060" s="6" t="s">
        <v>8</v>
      </c>
      <c r="D4060" s="6" t="s">
        <v>8</v>
      </c>
      <c r="E4060" s="6" t="s">
        <v>8482</v>
      </c>
      <c r="F4060" s="6" t="s">
        <v>9030</v>
      </c>
      <c r="G4060" s="6" t="s">
        <v>9678</v>
      </c>
      <c r="H4060" s="6" t="s">
        <v>9035</v>
      </c>
      <c r="I4060" s="6" t="s">
        <v>9834</v>
      </c>
      <c r="J4060" s="6" t="s">
        <v>5</v>
      </c>
      <c r="K4060" s="7">
        <v>2.33</v>
      </c>
      <c r="L4060" s="7">
        <f>IFERROR(VLOOKUP(SiscoTable[[#This Row],[Código]],Hoja2!A:B,2,0)*SiscoTable[[#This Row],[Provta(Uns)]],0)</f>
        <v>17.707999999999998</v>
      </c>
      <c r="M4060" s="7">
        <v>0</v>
      </c>
      <c r="N4060" s="7">
        <v>118</v>
      </c>
      <c r="O4060" s="7">
        <f>IFERROR(VLOOKUP(SiscoTable[[#This Row],[Código]],Hoja2!A:B,2,0)*SiscoTable[[#This Row],[Stock_actual]],0)</f>
        <v>896.8</v>
      </c>
      <c r="P4060" s="6" t="s">
        <v>9835</v>
      </c>
      <c r="Q4060" s="7">
        <v>3</v>
      </c>
      <c r="R4060" s="7">
        <v>0</v>
      </c>
      <c r="S4060" s="7" t="s">
        <v>11926</v>
      </c>
      <c r="BI4060"/>
      <c r="BJ4060"/>
    </row>
    <row r="4061" spans="2:62" x14ac:dyDescent="0.4">
      <c r="B4061" s="1">
        <v>18126</v>
      </c>
      <c r="C4061" s="6" t="s">
        <v>8</v>
      </c>
      <c r="D4061" s="6" t="s">
        <v>8</v>
      </c>
      <c r="E4061" s="6" t="s">
        <v>8482</v>
      </c>
      <c r="F4061" s="6" t="s">
        <v>9030</v>
      </c>
      <c r="G4061" s="6" t="s">
        <v>9678</v>
      </c>
      <c r="H4061" s="6" t="s">
        <v>9035</v>
      </c>
      <c r="I4061" s="6" t="s">
        <v>9836</v>
      </c>
      <c r="J4061" s="6" t="s">
        <v>5</v>
      </c>
      <c r="K4061" s="7">
        <v>2</v>
      </c>
      <c r="L4061" s="7">
        <f>IFERROR(VLOOKUP(SiscoTable[[#This Row],[Código]],Hoja2!A:B,2,0)*SiscoTable[[#This Row],[Provta(Uns)]],0)</f>
        <v>15</v>
      </c>
      <c r="M4061" s="7">
        <v>0</v>
      </c>
      <c r="N4061" s="7">
        <v>24</v>
      </c>
      <c r="O4061" s="7">
        <f>IFERROR(VLOOKUP(SiscoTable[[#This Row],[Código]],Hoja2!A:B,2,0)*SiscoTable[[#This Row],[Stock_actual]],0)</f>
        <v>180</v>
      </c>
      <c r="P4061" s="6" t="s">
        <v>1828</v>
      </c>
      <c r="Q4061" s="7">
        <v>2</v>
      </c>
      <c r="R4061" s="7">
        <v>0</v>
      </c>
      <c r="S4061" s="7" t="s">
        <v>11926</v>
      </c>
      <c r="BI4061"/>
      <c r="BJ4061"/>
    </row>
    <row r="4062" spans="2:62" x14ac:dyDescent="0.4">
      <c r="B4062" s="1">
        <v>18128</v>
      </c>
      <c r="C4062" s="6" t="s">
        <v>30</v>
      </c>
      <c r="D4062" s="6" t="s">
        <v>30</v>
      </c>
      <c r="E4062" s="6" t="s">
        <v>8482</v>
      </c>
      <c r="F4062" s="6" t="s">
        <v>9030</v>
      </c>
      <c r="G4062" s="6" t="s">
        <v>9979</v>
      </c>
      <c r="H4062" s="6" t="s">
        <v>9035</v>
      </c>
      <c r="I4062" s="6" t="s">
        <v>9989</v>
      </c>
      <c r="J4062" s="6" t="s">
        <v>5</v>
      </c>
      <c r="K4062" s="7">
        <v>7.5</v>
      </c>
      <c r="L4062" s="7">
        <f>IFERROR(VLOOKUP(SiscoTable[[#This Row],[Código]],Hoja2!A:B,2,0)*SiscoTable[[#This Row],[Provta(Uns)]],0)</f>
        <v>76.5</v>
      </c>
      <c r="M4062" s="7">
        <v>0</v>
      </c>
      <c r="N4062" s="7">
        <v>3</v>
      </c>
      <c r="O4062" s="7">
        <f>IFERROR(VLOOKUP(SiscoTable[[#This Row],[Código]],Hoja2!A:B,2,0)*SiscoTable[[#This Row],[Stock_actual]],0)</f>
        <v>30.599999999999998</v>
      </c>
      <c r="P4062" s="6" t="s">
        <v>181</v>
      </c>
      <c r="Q4062" s="7">
        <v>8</v>
      </c>
      <c r="R4062" s="7">
        <v>15</v>
      </c>
      <c r="S4062" s="7" t="s">
        <v>11926</v>
      </c>
      <c r="BI4062"/>
      <c r="BJ4062"/>
    </row>
    <row r="4063" spans="2:62" x14ac:dyDescent="0.4">
      <c r="B4063" s="1">
        <v>18129</v>
      </c>
      <c r="C4063" s="6" t="s">
        <v>30</v>
      </c>
      <c r="D4063" s="6" t="s">
        <v>30</v>
      </c>
      <c r="E4063" s="6" t="s">
        <v>8482</v>
      </c>
      <c r="F4063" s="6" t="s">
        <v>9030</v>
      </c>
      <c r="G4063" s="6" t="s">
        <v>9979</v>
      </c>
      <c r="H4063" s="6" t="s">
        <v>9035</v>
      </c>
      <c r="I4063" s="6" t="s">
        <v>9990</v>
      </c>
      <c r="J4063" s="6" t="s">
        <v>5</v>
      </c>
      <c r="K4063" s="7">
        <v>5.67</v>
      </c>
      <c r="L4063" s="7">
        <f>IFERROR(VLOOKUP(SiscoTable[[#This Row],[Código]],Hoja2!A:B,2,0)*SiscoTable[[#This Row],[Provta(Uns)]],0)</f>
        <v>45.36</v>
      </c>
      <c r="M4063" s="7">
        <v>0</v>
      </c>
      <c r="N4063" s="7">
        <v>0</v>
      </c>
      <c r="O4063" s="7">
        <f>IFERROR(VLOOKUP(SiscoTable[[#This Row],[Código]],Hoja2!A:B,2,0)*SiscoTable[[#This Row],[Stock_actual]],0)</f>
        <v>0</v>
      </c>
      <c r="P4063" s="6" t="s">
        <v>7</v>
      </c>
      <c r="Q4063" s="7">
        <v>6</v>
      </c>
      <c r="R4063" s="7">
        <v>11.4</v>
      </c>
      <c r="S4063" s="7" t="s">
        <v>11926</v>
      </c>
      <c r="BI4063"/>
      <c r="BJ4063"/>
    </row>
    <row r="4064" spans="2:62" x14ac:dyDescent="0.4">
      <c r="B4064" s="1">
        <v>18130</v>
      </c>
      <c r="C4064" s="6" t="s">
        <v>30</v>
      </c>
      <c r="D4064" s="6" t="s">
        <v>30</v>
      </c>
      <c r="E4064" s="6" t="s">
        <v>8482</v>
      </c>
      <c r="F4064" s="6" t="s">
        <v>9030</v>
      </c>
      <c r="G4064" s="6" t="s">
        <v>9979</v>
      </c>
      <c r="H4064" s="6" t="s">
        <v>9035</v>
      </c>
      <c r="I4064" s="6" t="s">
        <v>9991</v>
      </c>
      <c r="J4064" s="6" t="s">
        <v>5</v>
      </c>
      <c r="K4064" s="7">
        <v>7.17</v>
      </c>
      <c r="L4064" s="7">
        <f>IFERROR(VLOOKUP(SiscoTable[[#This Row],[Código]],Hoja2!A:B,2,0)*SiscoTable[[#This Row],[Provta(Uns)]],0)</f>
        <v>70.983000000000004</v>
      </c>
      <c r="M4064" s="7">
        <v>0</v>
      </c>
      <c r="N4064" s="7">
        <v>0</v>
      </c>
      <c r="O4064" s="7">
        <f>IFERROR(VLOOKUP(SiscoTable[[#This Row],[Código]],Hoja2!A:B,2,0)*SiscoTable[[#This Row],[Stock_actual]],0)</f>
        <v>0</v>
      </c>
      <c r="P4064" s="6" t="s">
        <v>7</v>
      </c>
      <c r="Q4064" s="7">
        <v>8</v>
      </c>
      <c r="R4064" s="7">
        <v>14.399999999999999</v>
      </c>
      <c r="S4064" s="7" t="s">
        <v>11926</v>
      </c>
      <c r="BI4064"/>
      <c r="BJ4064"/>
    </row>
    <row r="4065" spans="2:62" x14ac:dyDescent="0.4">
      <c r="B4065" s="1">
        <v>18136</v>
      </c>
      <c r="C4065" s="6" t="s">
        <v>30</v>
      </c>
      <c r="D4065" s="6" t="s">
        <v>30</v>
      </c>
      <c r="E4065" s="6" t="s">
        <v>8482</v>
      </c>
      <c r="F4065" s="6" t="s">
        <v>9030</v>
      </c>
      <c r="G4065" s="6" t="s">
        <v>9979</v>
      </c>
      <c r="H4065" s="6" t="s">
        <v>9035</v>
      </c>
      <c r="I4065" s="6" t="s">
        <v>9992</v>
      </c>
      <c r="J4065" s="6" t="s">
        <v>5</v>
      </c>
      <c r="K4065" s="7">
        <v>8.67</v>
      </c>
      <c r="L4065" s="7">
        <f>IFERROR(VLOOKUP(SiscoTable[[#This Row],[Código]],Hoja2!A:B,2,0)*SiscoTable[[#This Row],[Provta(Uns)]],0)</f>
        <v>88.433999999999997</v>
      </c>
      <c r="M4065" s="7">
        <v>0</v>
      </c>
      <c r="N4065" s="7">
        <v>0</v>
      </c>
      <c r="O4065" s="7">
        <f>IFERROR(VLOOKUP(SiscoTable[[#This Row],[Código]],Hoja2!A:B,2,0)*SiscoTable[[#This Row],[Stock_actual]],0)</f>
        <v>0</v>
      </c>
      <c r="P4065" s="6" t="s">
        <v>7</v>
      </c>
      <c r="Q4065" s="7">
        <v>10</v>
      </c>
      <c r="R4065" s="7">
        <v>17.399999999999999</v>
      </c>
      <c r="S4065" s="7" t="s">
        <v>11926</v>
      </c>
      <c r="BI4065"/>
      <c r="BJ4065"/>
    </row>
    <row r="4066" spans="2:62" x14ac:dyDescent="0.4">
      <c r="B4066" s="1">
        <v>18139</v>
      </c>
      <c r="C4066" s="6" t="s">
        <v>30</v>
      </c>
      <c r="D4066" s="6" t="s">
        <v>30</v>
      </c>
      <c r="E4066" s="6" t="s">
        <v>8482</v>
      </c>
      <c r="F4066" s="6" t="s">
        <v>9030</v>
      </c>
      <c r="G4066" s="6" t="s">
        <v>9979</v>
      </c>
      <c r="H4066" s="6" t="s">
        <v>9035</v>
      </c>
      <c r="I4066" s="6" t="s">
        <v>9993</v>
      </c>
      <c r="J4066" s="6" t="s">
        <v>5</v>
      </c>
      <c r="K4066" s="7">
        <v>1.83</v>
      </c>
      <c r="L4066" s="7">
        <f>IFERROR(VLOOKUP(SiscoTable[[#This Row],[Código]],Hoja2!A:B,2,0)*SiscoTable[[#This Row],[Provta(Uns)]],0)</f>
        <v>14.457000000000001</v>
      </c>
      <c r="M4066" s="7">
        <v>0</v>
      </c>
      <c r="N4066" s="7">
        <v>2</v>
      </c>
      <c r="O4066" s="7">
        <f>IFERROR(VLOOKUP(SiscoTable[[#This Row],[Código]],Hoja2!A:B,2,0)*SiscoTable[[#This Row],[Stock_actual]],0)</f>
        <v>15.8</v>
      </c>
      <c r="P4066" s="6" t="s">
        <v>565</v>
      </c>
      <c r="Q4066" s="7">
        <v>2</v>
      </c>
      <c r="R4066" s="7">
        <v>3.58</v>
      </c>
      <c r="S4066" s="7" t="s">
        <v>11926</v>
      </c>
      <c r="BI4066"/>
      <c r="BJ4066"/>
    </row>
    <row r="4067" spans="2:62" x14ac:dyDescent="0.4">
      <c r="B4067" s="1">
        <v>18143</v>
      </c>
      <c r="C4067" s="6" t="s">
        <v>30</v>
      </c>
      <c r="D4067" s="6" t="s">
        <v>8</v>
      </c>
      <c r="E4067" s="6" t="s">
        <v>8482</v>
      </c>
      <c r="F4067" s="6" t="s">
        <v>9030</v>
      </c>
      <c r="G4067" s="6" t="s">
        <v>9979</v>
      </c>
      <c r="H4067" s="6" t="s">
        <v>9035</v>
      </c>
      <c r="I4067" s="6" t="s">
        <v>9994</v>
      </c>
      <c r="J4067" s="6" t="s">
        <v>5</v>
      </c>
      <c r="K4067" s="7">
        <v>0</v>
      </c>
      <c r="L4067" s="7">
        <f>IFERROR(VLOOKUP(SiscoTable[[#This Row],[Código]],Hoja2!A:B,2,0)*SiscoTable[[#This Row],[Provta(Uns)]],0)</f>
        <v>0</v>
      </c>
      <c r="M4067" s="7">
        <v>0</v>
      </c>
      <c r="N4067" s="7">
        <v>0</v>
      </c>
      <c r="O4067" s="7">
        <f>IFERROR(VLOOKUP(SiscoTable[[#This Row],[Código]],Hoja2!A:B,2,0)*SiscoTable[[#This Row],[Stock_actual]],0)</f>
        <v>0</v>
      </c>
      <c r="P4067" s="6" t="s">
        <v>7</v>
      </c>
      <c r="Q4067" s="7">
        <v>0</v>
      </c>
      <c r="R4067" s="7">
        <v>0</v>
      </c>
      <c r="S4067" s="7" t="s">
        <v>11926</v>
      </c>
      <c r="BI4067"/>
      <c r="BJ4067"/>
    </row>
    <row r="4068" spans="2:62" x14ac:dyDescent="0.4">
      <c r="B4068" s="1">
        <v>18144</v>
      </c>
      <c r="C4068" s="6" t="s">
        <v>30</v>
      </c>
      <c r="D4068" s="6" t="s">
        <v>30</v>
      </c>
      <c r="E4068" s="6" t="s">
        <v>8482</v>
      </c>
      <c r="F4068" s="6" t="s">
        <v>9030</v>
      </c>
      <c r="G4068" s="6" t="s">
        <v>9979</v>
      </c>
      <c r="H4068" s="6" t="s">
        <v>9035</v>
      </c>
      <c r="I4068" s="6" t="s">
        <v>9995</v>
      </c>
      <c r="J4068" s="6" t="s">
        <v>5</v>
      </c>
      <c r="K4068" s="7">
        <v>0.83</v>
      </c>
      <c r="L4068" s="7">
        <f>IFERROR(VLOOKUP(SiscoTable[[#This Row],[Código]],Hoja2!A:B,2,0)*SiscoTable[[#This Row],[Provta(Uns)]],0)</f>
        <v>6.5570000000000004</v>
      </c>
      <c r="M4068" s="7">
        <v>17.399999999999999</v>
      </c>
      <c r="N4068" s="7">
        <v>0</v>
      </c>
      <c r="O4068" s="7">
        <f>IFERROR(VLOOKUP(SiscoTable[[#This Row],[Código]],Hoja2!A:B,2,0)*SiscoTable[[#This Row],[Stock_actual]],0)</f>
        <v>0</v>
      </c>
      <c r="P4068" s="6" t="s">
        <v>7</v>
      </c>
      <c r="Q4068" s="7">
        <v>1</v>
      </c>
      <c r="R4068" s="7">
        <v>0</v>
      </c>
      <c r="S4068" s="7" t="s">
        <v>11926</v>
      </c>
      <c r="BI4068"/>
      <c r="BJ4068"/>
    </row>
    <row r="4069" spans="2:62" x14ac:dyDescent="0.4">
      <c r="B4069" s="1">
        <v>18145</v>
      </c>
      <c r="C4069" s="6" t="s">
        <v>30</v>
      </c>
      <c r="D4069" s="6" t="s">
        <v>8</v>
      </c>
      <c r="E4069" s="6" t="s">
        <v>8482</v>
      </c>
      <c r="F4069" s="6" t="s">
        <v>9030</v>
      </c>
      <c r="G4069" s="6" t="s">
        <v>9979</v>
      </c>
      <c r="H4069" s="6" t="s">
        <v>9035</v>
      </c>
      <c r="I4069" s="6" t="s">
        <v>9996</v>
      </c>
      <c r="J4069" s="6" t="s">
        <v>5</v>
      </c>
      <c r="K4069" s="7">
        <v>0</v>
      </c>
      <c r="L4069" s="7">
        <f>IFERROR(VLOOKUP(SiscoTable[[#This Row],[Código]],Hoja2!A:B,2,0)*SiscoTable[[#This Row],[Provta(Uns)]],0)</f>
        <v>0</v>
      </c>
      <c r="M4069" s="7">
        <v>0</v>
      </c>
      <c r="N4069" s="7">
        <v>0</v>
      </c>
      <c r="O4069" s="7">
        <f>IFERROR(VLOOKUP(SiscoTable[[#This Row],[Código]],Hoja2!A:B,2,0)*SiscoTable[[#This Row],[Stock_actual]],0)</f>
        <v>0</v>
      </c>
      <c r="P4069" s="6" t="s">
        <v>7</v>
      </c>
      <c r="Q4069" s="7">
        <v>0</v>
      </c>
      <c r="R4069" s="7">
        <v>0</v>
      </c>
      <c r="S4069" s="7" t="s">
        <v>11926</v>
      </c>
      <c r="BI4069"/>
      <c r="BJ4069"/>
    </row>
    <row r="4070" spans="2:62" x14ac:dyDescent="0.4">
      <c r="B4070" s="1">
        <v>18146</v>
      </c>
      <c r="C4070" s="6" t="s">
        <v>8</v>
      </c>
      <c r="D4070" s="6" t="s">
        <v>8</v>
      </c>
      <c r="E4070" s="6" t="s">
        <v>8482</v>
      </c>
      <c r="F4070" s="6" t="s">
        <v>9030</v>
      </c>
      <c r="G4070" s="6" t="s">
        <v>9031</v>
      </c>
      <c r="H4070" s="6" t="s">
        <v>9035</v>
      </c>
      <c r="I4070" s="6" t="s">
        <v>9045</v>
      </c>
      <c r="J4070" s="6" t="s">
        <v>5</v>
      </c>
      <c r="K4070" s="7">
        <v>0.67</v>
      </c>
      <c r="L4070" s="7">
        <f>IFERROR(VLOOKUP(SiscoTable[[#This Row],[Código]],Hoja2!A:B,2,0)*SiscoTable[[#This Row],[Provta(Uns)]],0)</f>
        <v>3.6850000000000001</v>
      </c>
      <c r="M4070" s="7">
        <v>0</v>
      </c>
      <c r="N4070" s="7">
        <v>106</v>
      </c>
      <c r="O4070" s="7">
        <f>IFERROR(VLOOKUP(SiscoTable[[#This Row],[Código]],Hoja2!A:B,2,0)*SiscoTable[[#This Row],[Stock_actual]],0)</f>
        <v>583</v>
      </c>
      <c r="P4070" s="6" t="s">
        <v>9046</v>
      </c>
      <c r="Q4070" s="7">
        <v>1</v>
      </c>
      <c r="R4070" s="7">
        <v>0</v>
      </c>
      <c r="S4070" s="7" t="s">
        <v>11926</v>
      </c>
      <c r="BI4070"/>
      <c r="BJ4070"/>
    </row>
    <row r="4071" spans="2:62" x14ac:dyDescent="0.4">
      <c r="B4071" s="1">
        <v>18147</v>
      </c>
      <c r="C4071" s="6" t="s">
        <v>30</v>
      </c>
      <c r="D4071" s="6" t="s">
        <v>30</v>
      </c>
      <c r="E4071" s="6" t="s">
        <v>8482</v>
      </c>
      <c r="F4071" s="6" t="s">
        <v>1736</v>
      </c>
      <c r="G4071" s="6" t="s">
        <v>10362</v>
      </c>
      <c r="H4071" s="6" t="s">
        <v>9035</v>
      </c>
      <c r="I4071" s="6" t="s">
        <v>10412</v>
      </c>
      <c r="J4071" s="6" t="s">
        <v>5</v>
      </c>
      <c r="K4071" s="7">
        <v>12.33</v>
      </c>
      <c r="L4071" s="7">
        <f>IFERROR(VLOOKUP(SiscoTable[[#This Row],[Código]],Hoja2!A:B,2,0)*SiscoTable[[#This Row],[Provta(Uns)]],0)</f>
        <v>35.756999999999998</v>
      </c>
      <c r="M4071" s="7">
        <v>0</v>
      </c>
      <c r="N4071" s="7">
        <v>3</v>
      </c>
      <c r="O4071" s="7">
        <f>IFERROR(VLOOKUP(SiscoTable[[#This Row],[Código]],Hoja2!A:B,2,0)*SiscoTable[[#This Row],[Stock_actual]],0)</f>
        <v>8.6999999999999993</v>
      </c>
      <c r="P4071" s="6" t="s">
        <v>29</v>
      </c>
      <c r="Q4071" s="7">
        <v>14</v>
      </c>
      <c r="R4071" s="7">
        <v>24.47</v>
      </c>
      <c r="S4071" s="7" t="s">
        <v>11926</v>
      </c>
      <c r="BI4071"/>
      <c r="BJ4071"/>
    </row>
    <row r="4072" spans="2:62" x14ac:dyDescent="0.4">
      <c r="B4072" s="1">
        <v>18148</v>
      </c>
      <c r="C4072" s="6" t="s">
        <v>8</v>
      </c>
      <c r="D4072" s="6" t="s">
        <v>30</v>
      </c>
      <c r="E4072" s="6" t="s">
        <v>8482</v>
      </c>
      <c r="F4072" s="6" t="s">
        <v>1736</v>
      </c>
      <c r="G4072" s="6" t="s">
        <v>10362</v>
      </c>
      <c r="H4072" s="6" t="s">
        <v>9035</v>
      </c>
      <c r="I4072" s="6" t="s">
        <v>10491</v>
      </c>
      <c r="J4072" s="6" t="s">
        <v>5</v>
      </c>
      <c r="K4072" s="7">
        <v>1.83</v>
      </c>
      <c r="L4072" s="7">
        <f>IFERROR(VLOOKUP(SiscoTable[[#This Row],[Código]],Hoja2!A:B,2,0)*SiscoTable[[#This Row],[Provta(Uns)]],0)</f>
        <v>5.1239999999999997</v>
      </c>
      <c r="M4072" s="7">
        <v>0</v>
      </c>
      <c r="N4072" s="7">
        <v>0</v>
      </c>
      <c r="O4072" s="7">
        <f>IFERROR(VLOOKUP(SiscoTable[[#This Row],[Código]],Hoja2!A:B,2,0)*SiscoTable[[#This Row],[Stock_actual]],0)</f>
        <v>0</v>
      </c>
      <c r="P4072" s="6" t="s">
        <v>7</v>
      </c>
      <c r="Q4072" s="7">
        <v>2</v>
      </c>
      <c r="R4072" s="7">
        <v>3.5999999999999996</v>
      </c>
      <c r="S4072" s="7" t="s">
        <v>11926</v>
      </c>
      <c r="BI4072"/>
      <c r="BJ4072"/>
    </row>
    <row r="4073" spans="2:62" x14ac:dyDescent="0.4">
      <c r="B4073" s="1">
        <v>18149</v>
      </c>
      <c r="C4073" s="6" t="s">
        <v>8</v>
      </c>
      <c r="D4073" s="6" t="s">
        <v>30</v>
      </c>
      <c r="E4073" s="6" t="s">
        <v>8482</v>
      </c>
      <c r="F4073" s="6" t="s">
        <v>1736</v>
      </c>
      <c r="G4073" s="6" t="s">
        <v>10362</v>
      </c>
      <c r="H4073" s="6" t="s">
        <v>9035</v>
      </c>
      <c r="I4073" s="6" t="s">
        <v>10492</v>
      </c>
      <c r="J4073" s="6" t="s">
        <v>5</v>
      </c>
      <c r="K4073" s="7">
        <v>0</v>
      </c>
      <c r="L4073" s="7">
        <f>IFERROR(VLOOKUP(SiscoTable[[#This Row],[Código]],Hoja2!A:B,2,0)*SiscoTable[[#This Row],[Provta(Uns)]],0)</f>
        <v>0</v>
      </c>
      <c r="M4073" s="7">
        <v>0</v>
      </c>
      <c r="N4073" s="7">
        <v>0</v>
      </c>
      <c r="O4073" s="7">
        <f>IFERROR(VLOOKUP(SiscoTable[[#This Row],[Código]],Hoja2!A:B,2,0)*SiscoTable[[#This Row],[Stock_actual]],0)</f>
        <v>0</v>
      </c>
      <c r="P4073" s="6" t="s">
        <v>7</v>
      </c>
      <c r="Q4073" s="7">
        <v>0</v>
      </c>
      <c r="R4073" s="7">
        <v>0</v>
      </c>
      <c r="S4073" s="7" t="s">
        <v>11926</v>
      </c>
      <c r="BI4073"/>
      <c r="BJ4073"/>
    </row>
    <row r="4074" spans="2:62" x14ac:dyDescent="0.4">
      <c r="B4074" s="1">
        <v>18153</v>
      </c>
      <c r="C4074" s="6" t="s">
        <v>25</v>
      </c>
      <c r="D4074" s="6" t="s">
        <v>25</v>
      </c>
      <c r="E4074" s="6" t="s">
        <v>0</v>
      </c>
      <c r="F4074" s="6" t="s">
        <v>73</v>
      </c>
      <c r="G4074" s="6" t="s">
        <v>73</v>
      </c>
      <c r="H4074" s="6" t="s">
        <v>4</v>
      </c>
      <c r="I4074" s="6" t="s">
        <v>90</v>
      </c>
      <c r="J4074" s="6" t="s">
        <v>5</v>
      </c>
      <c r="K4074" s="7">
        <v>41.17</v>
      </c>
      <c r="L4074" s="7">
        <f>IFERROR(VLOOKUP(SiscoTable[[#This Row],[Código]],Hoja2!A:B,2,0)*SiscoTable[[#This Row],[Provta(Uns)]],0)</f>
        <v>341.71100000000007</v>
      </c>
      <c r="M4074" s="7">
        <v>0</v>
      </c>
      <c r="N4074" s="7">
        <v>0</v>
      </c>
      <c r="O4074" s="7">
        <f>IFERROR(VLOOKUP(SiscoTable[[#This Row],[Código]],Hoja2!A:B,2,0)*SiscoTable[[#This Row],[Stock_actual]],0)</f>
        <v>0</v>
      </c>
      <c r="P4074" s="6" t="s">
        <v>7</v>
      </c>
      <c r="Q4074" s="7">
        <v>45</v>
      </c>
      <c r="R4074" s="7">
        <v>82.2</v>
      </c>
      <c r="S4074" s="7" t="s">
        <v>11923</v>
      </c>
      <c r="BI4074"/>
      <c r="BJ4074"/>
    </row>
    <row r="4075" spans="2:62" x14ac:dyDescent="0.4">
      <c r="B4075" s="1">
        <v>18154</v>
      </c>
      <c r="C4075" s="6" t="s">
        <v>25</v>
      </c>
      <c r="D4075" s="6" t="s">
        <v>30</v>
      </c>
      <c r="E4075" s="6" t="s">
        <v>0</v>
      </c>
      <c r="F4075" s="6" t="s">
        <v>73</v>
      </c>
      <c r="G4075" s="6" t="s">
        <v>73</v>
      </c>
      <c r="H4075" s="6" t="s">
        <v>4</v>
      </c>
      <c r="I4075" s="6" t="s">
        <v>91</v>
      </c>
      <c r="J4075" s="6" t="s">
        <v>5</v>
      </c>
      <c r="K4075" s="7">
        <v>0.33</v>
      </c>
      <c r="L4075" s="7">
        <f>IFERROR(VLOOKUP(SiscoTable[[#This Row],[Código]],Hoja2!A:B,2,0)*SiscoTable[[#This Row],[Provta(Uns)]],0)</f>
        <v>2.97</v>
      </c>
      <c r="M4075" s="7">
        <v>0</v>
      </c>
      <c r="N4075" s="7">
        <v>1</v>
      </c>
      <c r="O4075" s="7">
        <f>IFERROR(VLOOKUP(SiscoTable[[#This Row],[Código]],Hoja2!A:B,2,0)*SiscoTable[[#This Row],[Stock_actual]],0)</f>
        <v>9</v>
      </c>
      <c r="P4075" s="6" t="s">
        <v>92</v>
      </c>
      <c r="Q4075" s="7">
        <v>0</v>
      </c>
      <c r="R4075" s="7">
        <v>0</v>
      </c>
      <c r="S4075" s="7" t="s">
        <v>11923</v>
      </c>
      <c r="BI4075"/>
      <c r="BJ4075"/>
    </row>
    <row r="4076" spans="2:62" x14ac:dyDescent="0.4">
      <c r="B4076" s="1">
        <v>18155</v>
      </c>
      <c r="C4076" s="6" t="s">
        <v>25</v>
      </c>
      <c r="D4076" s="6" t="s">
        <v>25</v>
      </c>
      <c r="E4076" s="6" t="s">
        <v>0</v>
      </c>
      <c r="F4076" s="6" t="s">
        <v>73</v>
      </c>
      <c r="G4076" s="6" t="s">
        <v>73</v>
      </c>
      <c r="H4076" s="6" t="s">
        <v>4</v>
      </c>
      <c r="I4076" s="6" t="s">
        <v>88</v>
      </c>
      <c r="J4076" s="6" t="s">
        <v>5</v>
      </c>
      <c r="K4076" s="7">
        <v>113.83</v>
      </c>
      <c r="L4076" s="7">
        <f>IFERROR(VLOOKUP(SiscoTable[[#This Row],[Código]],Hoja2!A:B,2,0)*SiscoTable[[#This Row],[Provta(Uns)]],0)</f>
        <v>1331.8109999999999</v>
      </c>
      <c r="M4076" s="7">
        <v>0</v>
      </c>
      <c r="N4076" s="7">
        <v>-1</v>
      </c>
      <c r="O4076" s="7">
        <f>IFERROR(VLOOKUP(SiscoTable[[#This Row],[Código]],Hoja2!A:B,2,0)*SiscoTable[[#This Row],[Stock_actual]],0)</f>
        <v>-11.7</v>
      </c>
      <c r="P4076" s="6" t="s">
        <v>7</v>
      </c>
      <c r="Q4076" s="7">
        <v>125</v>
      </c>
      <c r="R4076" s="7">
        <v>227.4</v>
      </c>
      <c r="S4076" s="7" t="s">
        <v>11923</v>
      </c>
      <c r="BI4076"/>
      <c r="BJ4076"/>
    </row>
    <row r="4077" spans="2:62" x14ac:dyDescent="0.4">
      <c r="B4077" s="1">
        <v>18156</v>
      </c>
      <c r="C4077" s="6" t="s">
        <v>25</v>
      </c>
      <c r="D4077" s="6" t="s">
        <v>25</v>
      </c>
      <c r="E4077" s="6" t="s">
        <v>0</v>
      </c>
      <c r="F4077" s="6" t="s">
        <v>73</v>
      </c>
      <c r="G4077" s="6" t="s">
        <v>73</v>
      </c>
      <c r="H4077" s="6" t="s">
        <v>4</v>
      </c>
      <c r="I4077" s="6" t="s">
        <v>86</v>
      </c>
      <c r="J4077" s="6" t="s">
        <v>5</v>
      </c>
      <c r="K4077" s="7">
        <v>107</v>
      </c>
      <c r="L4077" s="7">
        <f>IFERROR(VLOOKUP(SiscoTable[[#This Row],[Código]],Hoja2!A:B,2,0)*SiscoTable[[#This Row],[Provta(Uns)]],0)</f>
        <v>963</v>
      </c>
      <c r="M4077" s="7">
        <v>0</v>
      </c>
      <c r="N4077" s="7">
        <v>0</v>
      </c>
      <c r="O4077" s="7">
        <f>IFERROR(VLOOKUP(SiscoTable[[#This Row],[Código]],Hoja2!A:B,2,0)*SiscoTable[[#This Row],[Stock_actual]],0)</f>
        <v>0</v>
      </c>
      <c r="P4077" s="6" t="s">
        <v>7</v>
      </c>
      <c r="Q4077" s="7">
        <v>118</v>
      </c>
      <c r="R4077" s="7">
        <v>214.2</v>
      </c>
      <c r="S4077" s="7" t="s">
        <v>11923</v>
      </c>
      <c r="BI4077"/>
      <c r="BJ4077"/>
    </row>
    <row r="4078" spans="2:62" x14ac:dyDescent="0.4">
      <c r="B4078" s="1">
        <v>18157</v>
      </c>
      <c r="C4078" s="6" t="s">
        <v>8</v>
      </c>
      <c r="D4078" s="6" t="s">
        <v>8</v>
      </c>
      <c r="E4078" s="6" t="s">
        <v>0</v>
      </c>
      <c r="F4078" s="6" t="s">
        <v>73</v>
      </c>
      <c r="G4078" s="6" t="s">
        <v>73</v>
      </c>
      <c r="H4078" s="6" t="s">
        <v>4</v>
      </c>
      <c r="I4078" s="6" t="s">
        <v>127</v>
      </c>
      <c r="J4078" s="6" t="s">
        <v>5</v>
      </c>
      <c r="K4078" s="7">
        <v>0</v>
      </c>
      <c r="L4078" s="7">
        <f>IFERROR(VLOOKUP(SiscoTable[[#This Row],[Código]],Hoja2!A:B,2,0)*SiscoTable[[#This Row],[Provta(Uns)]],0)</f>
        <v>0</v>
      </c>
      <c r="M4078" s="7">
        <v>0</v>
      </c>
      <c r="N4078" s="7">
        <v>0</v>
      </c>
      <c r="O4078" s="7">
        <f>IFERROR(VLOOKUP(SiscoTable[[#This Row],[Código]],Hoja2!A:B,2,0)*SiscoTable[[#This Row],[Stock_actual]],0)</f>
        <v>0</v>
      </c>
      <c r="P4078" s="6" t="s">
        <v>7</v>
      </c>
      <c r="Q4078" s="7">
        <v>0</v>
      </c>
      <c r="R4078" s="7">
        <v>0</v>
      </c>
      <c r="S4078" s="7" t="s">
        <v>11923</v>
      </c>
      <c r="BI4078"/>
      <c r="BJ4078"/>
    </row>
    <row r="4079" spans="2:62" x14ac:dyDescent="0.4">
      <c r="B4079" s="1">
        <v>18158</v>
      </c>
      <c r="C4079" s="6" t="s">
        <v>8</v>
      </c>
      <c r="D4079" s="6" t="s">
        <v>8</v>
      </c>
      <c r="E4079" s="6" t="s">
        <v>0</v>
      </c>
      <c r="F4079" s="6" t="s">
        <v>56</v>
      </c>
      <c r="G4079" s="6" t="s">
        <v>57</v>
      </c>
      <c r="H4079" s="6" t="s">
        <v>4</v>
      </c>
      <c r="I4079" s="6" t="s">
        <v>58</v>
      </c>
      <c r="J4079" s="6" t="s">
        <v>5</v>
      </c>
      <c r="K4079" s="7">
        <v>49.83</v>
      </c>
      <c r="L4079" s="7">
        <f>IFERROR(VLOOKUP(SiscoTable[[#This Row],[Código]],Hoja2!A:B,2,0)*SiscoTable[[#This Row],[Provta(Uns)]],0)</f>
        <v>0</v>
      </c>
      <c r="M4079" s="7">
        <v>0</v>
      </c>
      <c r="N4079" s="7">
        <v>0</v>
      </c>
      <c r="O4079" s="7">
        <f>IFERROR(VLOOKUP(SiscoTable[[#This Row],[Código]],Hoja2!A:B,2,0)*SiscoTable[[#This Row],[Stock_actual]],0)</f>
        <v>0</v>
      </c>
      <c r="P4079" s="6" t="s">
        <v>7</v>
      </c>
      <c r="Q4079" s="7">
        <v>55</v>
      </c>
      <c r="R4079" s="7">
        <v>99.6</v>
      </c>
      <c r="S4079" s="7" t="s">
        <v>11923</v>
      </c>
      <c r="BI4079"/>
      <c r="BJ4079"/>
    </row>
    <row r="4080" spans="2:62" x14ac:dyDescent="0.4">
      <c r="B4080" s="1">
        <v>18159</v>
      </c>
      <c r="C4080" s="6" t="s">
        <v>25</v>
      </c>
      <c r="D4080" s="6" t="s">
        <v>25</v>
      </c>
      <c r="E4080" s="6" t="s">
        <v>0</v>
      </c>
      <c r="F4080" s="6" t="s">
        <v>175</v>
      </c>
      <c r="G4080" s="6" t="s">
        <v>176</v>
      </c>
      <c r="H4080" s="6" t="s">
        <v>4</v>
      </c>
      <c r="I4080" s="6" t="s">
        <v>177</v>
      </c>
      <c r="J4080" s="6" t="s">
        <v>5</v>
      </c>
      <c r="K4080" s="7">
        <v>482.83</v>
      </c>
      <c r="L4080" s="7">
        <f>IFERROR(VLOOKUP(SiscoTable[[#This Row],[Código]],Hoja2!A:B,2,0)*SiscoTable[[#This Row],[Provta(Uns)]],0)</f>
        <v>3862.64</v>
      </c>
      <c r="M4080" s="7">
        <v>0</v>
      </c>
      <c r="N4080" s="7">
        <v>0</v>
      </c>
      <c r="O4080" s="7">
        <f>IFERROR(VLOOKUP(SiscoTable[[#This Row],[Código]],Hoja2!A:B,2,0)*SiscoTable[[#This Row],[Stock_actual]],0)</f>
        <v>0</v>
      </c>
      <c r="P4080" s="6" t="s">
        <v>7</v>
      </c>
      <c r="Q4080" s="7">
        <v>531</v>
      </c>
      <c r="R4080" s="7">
        <v>965.4</v>
      </c>
      <c r="S4080" s="7" t="s">
        <v>11923</v>
      </c>
      <c r="BI4080"/>
      <c r="BJ4080"/>
    </row>
    <row r="4081" spans="2:62" x14ac:dyDescent="0.4">
      <c r="B4081" s="1">
        <v>18160</v>
      </c>
      <c r="C4081" s="6" t="s">
        <v>25</v>
      </c>
      <c r="D4081" s="6" t="s">
        <v>25</v>
      </c>
      <c r="E4081" s="6" t="s">
        <v>0</v>
      </c>
      <c r="F4081" s="6" t="s">
        <v>175</v>
      </c>
      <c r="G4081" s="6" t="s">
        <v>176</v>
      </c>
      <c r="H4081" s="6" t="s">
        <v>4</v>
      </c>
      <c r="I4081" s="6" t="s">
        <v>178</v>
      </c>
      <c r="J4081" s="6" t="s">
        <v>5</v>
      </c>
      <c r="K4081" s="7">
        <v>408.67</v>
      </c>
      <c r="L4081" s="7">
        <f>IFERROR(VLOOKUP(SiscoTable[[#This Row],[Código]],Hoja2!A:B,2,0)*SiscoTable[[#This Row],[Provta(Uns)]],0)</f>
        <v>3269.36</v>
      </c>
      <c r="M4081" s="7">
        <v>0</v>
      </c>
      <c r="N4081" s="7">
        <v>2</v>
      </c>
      <c r="O4081" s="7">
        <f>IFERROR(VLOOKUP(SiscoTable[[#This Row],[Código]],Hoja2!A:B,2,0)*SiscoTable[[#This Row],[Stock_actual]],0)</f>
        <v>16</v>
      </c>
      <c r="P4081" s="6" t="s">
        <v>7</v>
      </c>
      <c r="Q4081" s="7">
        <v>449</v>
      </c>
      <c r="R4081" s="7">
        <v>815.19999999999993</v>
      </c>
      <c r="S4081" s="7" t="s">
        <v>11923</v>
      </c>
      <c r="BI4081"/>
      <c r="BJ4081"/>
    </row>
    <row r="4082" spans="2:62" x14ac:dyDescent="0.4">
      <c r="B4082" s="1">
        <v>18161</v>
      </c>
      <c r="C4082" s="6" t="s">
        <v>25</v>
      </c>
      <c r="D4082" s="6" t="s">
        <v>25</v>
      </c>
      <c r="E4082" s="6" t="s">
        <v>191</v>
      </c>
      <c r="F4082" s="6" t="s">
        <v>192</v>
      </c>
      <c r="G4082" s="6" t="s">
        <v>192</v>
      </c>
      <c r="H4082" s="6" t="s">
        <v>4</v>
      </c>
      <c r="I4082" s="6" t="s">
        <v>193</v>
      </c>
      <c r="J4082" s="6" t="s">
        <v>5</v>
      </c>
      <c r="K4082" s="7">
        <v>133</v>
      </c>
      <c r="L4082" s="7">
        <f>IFERROR(VLOOKUP(SiscoTable[[#This Row],[Código]],Hoja2!A:B,2,0)*SiscoTable[[#This Row],[Provta(Uns)]],0)</f>
        <v>598.5</v>
      </c>
      <c r="M4082" s="7">
        <v>0</v>
      </c>
      <c r="N4082" s="7">
        <v>46</v>
      </c>
      <c r="O4082" s="7">
        <f>IFERROR(VLOOKUP(SiscoTable[[#This Row],[Código]],Hoja2!A:B,2,0)*SiscoTable[[#This Row],[Stock_actual]],0)</f>
        <v>207</v>
      </c>
      <c r="P4082" s="6" t="s">
        <v>124</v>
      </c>
      <c r="Q4082" s="7">
        <v>146</v>
      </c>
      <c r="R4082" s="7">
        <v>264.09999999999997</v>
      </c>
      <c r="S4082" s="7" t="s">
        <v>11923</v>
      </c>
      <c r="BI4082"/>
      <c r="BJ4082"/>
    </row>
    <row r="4083" spans="2:62" x14ac:dyDescent="0.4">
      <c r="B4083" s="1">
        <v>18162</v>
      </c>
      <c r="C4083" s="6" t="s">
        <v>25</v>
      </c>
      <c r="D4083" s="6" t="s">
        <v>25</v>
      </c>
      <c r="E4083" s="6" t="s">
        <v>191</v>
      </c>
      <c r="F4083" s="6" t="s">
        <v>192</v>
      </c>
      <c r="G4083" s="6" t="s">
        <v>192</v>
      </c>
      <c r="H4083" s="6" t="s">
        <v>4</v>
      </c>
      <c r="I4083" s="6" t="s">
        <v>194</v>
      </c>
      <c r="J4083" s="6" t="s">
        <v>5</v>
      </c>
      <c r="K4083" s="7">
        <v>144.83000000000001</v>
      </c>
      <c r="L4083" s="7">
        <f>IFERROR(VLOOKUP(SiscoTable[[#This Row],[Código]],Hoja2!A:B,2,0)*SiscoTable[[#This Row],[Provta(Uns)]],0)</f>
        <v>651.73500000000001</v>
      </c>
      <c r="M4083" s="7">
        <v>0</v>
      </c>
      <c r="N4083" s="7">
        <v>30</v>
      </c>
      <c r="O4083" s="7">
        <f>IFERROR(VLOOKUP(SiscoTable[[#This Row],[Código]],Hoja2!A:B,2,0)*SiscoTable[[#This Row],[Stock_actual]],0)</f>
        <v>135</v>
      </c>
      <c r="P4083" s="6" t="s">
        <v>27</v>
      </c>
      <c r="Q4083" s="7">
        <v>159</v>
      </c>
      <c r="R4083" s="7">
        <v>288.78000000000003</v>
      </c>
      <c r="S4083" s="7" t="s">
        <v>11923</v>
      </c>
      <c r="BI4083"/>
      <c r="BJ4083"/>
    </row>
    <row r="4084" spans="2:62" x14ac:dyDescent="0.4">
      <c r="B4084" s="1">
        <v>18163</v>
      </c>
      <c r="C4084" s="6" t="s">
        <v>25</v>
      </c>
      <c r="D4084" s="6" t="s">
        <v>25</v>
      </c>
      <c r="E4084" s="6" t="s">
        <v>191</v>
      </c>
      <c r="F4084" s="6" t="s">
        <v>192</v>
      </c>
      <c r="G4084" s="6" t="s">
        <v>192</v>
      </c>
      <c r="H4084" s="6" t="s">
        <v>4</v>
      </c>
      <c r="I4084" s="6" t="s">
        <v>195</v>
      </c>
      <c r="J4084" s="6" t="s">
        <v>5</v>
      </c>
      <c r="K4084" s="7">
        <v>199.5</v>
      </c>
      <c r="L4084" s="7">
        <f>IFERROR(VLOOKUP(SiscoTable[[#This Row],[Código]],Hoja2!A:B,2,0)*SiscoTable[[#This Row],[Provta(Uns)]],0)</f>
        <v>1995</v>
      </c>
      <c r="M4084" s="7">
        <v>0</v>
      </c>
      <c r="N4084" s="7">
        <v>155</v>
      </c>
      <c r="O4084" s="7">
        <f>IFERROR(VLOOKUP(SiscoTable[[#This Row],[Código]],Hoja2!A:B,2,0)*SiscoTable[[#This Row],[Stock_actual]],0)</f>
        <v>1550</v>
      </c>
      <c r="P4084" s="6" t="s">
        <v>119</v>
      </c>
      <c r="Q4084" s="7">
        <v>219</v>
      </c>
      <c r="R4084" s="7">
        <v>396.95000000000005</v>
      </c>
      <c r="S4084" s="7" t="s">
        <v>11923</v>
      </c>
      <c r="BI4084"/>
      <c r="BJ4084"/>
    </row>
    <row r="4085" spans="2:62" x14ac:dyDescent="0.4">
      <c r="B4085" s="1">
        <v>18164</v>
      </c>
      <c r="C4085" s="6" t="s">
        <v>25</v>
      </c>
      <c r="D4085" s="6" t="s">
        <v>25</v>
      </c>
      <c r="E4085" s="6" t="s">
        <v>0</v>
      </c>
      <c r="F4085" s="6" t="s">
        <v>175</v>
      </c>
      <c r="G4085" s="6" t="s">
        <v>176</v>
      </c>
      <c r="H4085" s="6" t="s">
        <v>4</v>
      </c>
      <c r="I4085" s="6" t="s">
        <v>179</v>
      </c>
      <c r="J4085" s="6" t="s">
        <v>5</v>
      </c>
      <c r="K4085" s="7">
        <v>746.67</v>
      </c>
      <c r="L4085" s="7">
        <f>IFERROR(VLOOKUP(SiscoTable[[#This Row],[Código]],Hoja2!A:B,2,0)*SiscoTable[[#This Row],[Provta(Uns)]],0)</f>
        <v>6720.03</v>
      </c>
      <c r="M4085" s="7">
        <v>0</v>
      </c>
      <c r="N4085" s="7">
        <v>-19</v>
      </c>
      <c r="O4085" s="7">
        <f>IFERROR(VLOOKUP(SiscoTable[[#This Row],[Código]],Hoja2!A:B,2,0)*SiscoTable[[#This Row],[Stock_actual]],0)</f>
        <v>-171</v>
      </c>
      <c r="P4085" s="6" t="s">
        <v>7</v>
      </c>
      <c r="Q4085" s="7">
        <v>821</v>
      </c>
      <c r="R4085" s="7">
        <v>1493.4</v>
      </c>
      <c r="S4085" s="7" t="s">
        <v>11923</v>
      </c>
      <c r="BI4085"/>
      <c r="BJ4085"/>
    </row>
    <row r="4086" spans="2:62" x14ac:dyDescent="0.4">
      <c r="B4086" s="1">
        <v>18165</v>
      </c>
      <c r="C4086" s="6" t="s">
        <v>8</v>
      </c>
      <c r="D4086" s="6" t="s">
        <v>8</v>
      </c>
      <c r="E4086" s="6" t="s">
        <v>0</v>
      </c>
      <c r="F4086" s="6" t="s">
        <v>159</v>
      </c>
      <c r="G4086" s="6" t="s">
        <v>159</v>
      </c>
      <c r="H4086" s="6" t="s">
        <v>4</v>
      </c>
      <c r="I4086" s="6" t="s">
        <v>160</v>
      </c>
      <c r="J4086" s="6" t="s">
        <v>5</v>
      </c>
      <c r="K4086" s="7">
        <v>3.5</v>
      </c>
      <c r="L4086" s="7">
        <f>IFERROR(VLOOKUP(SiscoTable[[#This Row],[Código]],Hoja2!A:B,2,0)*SiscoTable[[#This Row],[Provta(Uns)]],0)</f>
        <v>0</v>
      </c>
      <c r="M4086" s="7">
        <v>0</v>
      </c>
      <c r="N4086" s="7">
        <v>2</v>
      </c>
      <c r="O4086" s="7">
        <f>IFERROR(VLOOKUP(SiscoTable[[#This Row],[Código]],Hoja2!A:B,2,0)*SiscoTable[[#This Row],[Stock_actual]],0)</f>
        <v>0</v>
      </c>
      <c r="P4086" s="6" t="s">
        <v>161</v>
      </c>
      <c r="Q4086" s="7">
        <v>4</v>
      </c>
      <c r="R4086" s="7">
        <v>7.24</v>
      </c>
      <c r="S4086" s="7" t="s">
        <v>11923</v>
      </c>
      <c r="BI4086"/>
      <c r="BJ4086"/>
    </row>
    <row r="4087" spans="2:62" x14ac:dyDescent="0.4">
      <c r="B4087" s="1">
        <v>18166</v>
      </c>
      <c r="C4087" s="6" t="s">
        <v>8</v>
      </c>
      <c r="D4087" s="6" t="s">
        <v>8</v>
      </c>
      <c r="E4087" s="6" t="s">
        <v>0</v>
      </c>
      <c r="F4087" s="6" t="s">
        <v>159</v>
      </c>
      <c r="G4087" s="6" t="s">
        <v>159</v>
      </c>
      <c r="H4087" s="6" t="s">
        <v>4</v>
      </c>
      <c r="I4087" s="6" t="s">
        <v>162</v>
      </c>
      <c r="J4087" s="6" t="s">
        <v>5</v>
      </c>
      <c r="K4087" s="7">
        <v>398.17</v>
      </c>
      <c r="L4087" s="7">
        <f>IFERROR(VLOOKUP(SiscoTable[[#This Row],[Código]],Hoja2!A:B,2,0)*SiscoTable[[#This Row],[Provta(Uns)]],0)</f>
        <v>0</v>
      </c>
      <c r="M4087" s="7">
        <v>0</v>
      </c>
      <c r="N4087" s="7">
        <v>0</v>
      </c>
      <c r="O4087" s="7">
        <f>IFERROR(VLOOKUP(SiscoTable[[#This Row],[Código]],Hoja2!A:B,2,0)*SiscoTable[[#This Row],[Stock_actual]],0)</f>
        <v>0</v>
      </c>
      <c r="P4087" s="6" t="s">
        <v>7</v>
      </c>
      <c r="Q4087" s="7">
        <v>438</v>
      </c>
      <c r="R4087" s="7">
        <v>796.19999999999993</v>
      </c>
      <c r="S4087" s="7" t="s">
        <v>11923</v>
      </c>
      <c r="BI4087"/>
      <c r="BJ4087"/>
    </row>
    <row r="4088" spans="2:62" x14ac:dyDescent="0.4">
      <c r="B4088" s="1">
        <v>18168</v>
      </c>
      <c r="C4088" s="6" t="s">
        <v>8</v>
      </c>
      <c r="D4088" s="6" t="s">
        <v>8</v>
      </c>
      <c r="E4088" s="6" t="s">
        <v>0</v>
      </c>
      <c r="F4088" s="6" t="s">
        <v>159</v>
      </c>
      <c r="G4088" s="6" t="s">
        <v>159</v>
      </c>
      <c r="H4088" s="6" t="s">
        <v>4</v>
      </c>
      <c r="I4088" s="6" t="s">
        <v>163</v>
      </c>
      <c r="J4088" s="6" t="s">
        <v>5</v>
      </c>
      <c r="K4088" s="7">
        <v>0.33</v>
      </c>
      <c r="L4088" s="7">
        <f>IFERROR(VLOOKUP(SiscoTable[[#This Row],[Código]],Hoja2!A:B,2,0)*SiscoTable[[#This Row],[Provta(Uns)]],0)</f>
        <v>1.4850000000000001</v>
      </c>
      <c r="M4088" s="7">
        <v>0</v>
      </c>
      <c r="N4088" s="7">
        <v>0</v>
      </c>
      <c r="O4088" s="7">
        <f>IFERROR(VLOOKUP(SiscoTable[[#This Row],[Código]],Hoja2!A:B,2,0)*SiscoTable[[#This Row],[Stock_actual]],0)</f>
        <v>0</v>
      </c>
      <c r="P4088" s="6" t="s">
        <v>7</v>
      </c>
      <c r="Q4088" s="7">
        <v>0</v>
      </c>
      <c r="R4088" s="7">
        <v>0</v>
      </c>
      <c r="S4088" s="7" t="s">
        <v>11923</v>
      </c>
      <c r="BI4088"/>
      <c r="BJ4088"/>
    </row>
    <row r="4089" spans="2:62" x14ac:dyDescent="0.4">
      <c r="B4089" s="1">
        <v>18170</v>
      </c>
      <c r="C4089" s="6" t="s">
        <v>8</v>
      </c>
      <c r="D4089" s="6" t="s">
        <v>8</v>
      </c>
      <c r="E4089" s="6" t="s">
        <v>0</v>
      </c>
      <c r="F4089" s="6" t="s">
        <v>61</v>
      </c>
      <c r="G4089" s="6" t="s">
        <v>61</v>
      </c>
      <c r="H4089" s="6" t="s">
        <v>4</v>
      </c>
      <c r="I4089" s="6" t="s">
        <v>62</v>
      </c>
      <c r="J4089" s="6" t="s">
        <v>5</v>
      </c>
      <c r="K4089" s="7">
        <v>15</v>
      </c>
      <c r="L4089" s="7">
        <f>IFERROR(VLOOKUP(SiscoTable[[#This Row],[Código]],Hoja2!A:B,2,0)*SiscoTable[[#This Row],[Provta(Uns)]],0)</f>
        <v>0</v>
      </c>
      <c r="M4089" s="7">
        <v>0</v>
      </c>
      <c r="N4089" s="7">
        <v>0</v>
      </c>
      <c r="O4089" s="7">
        <f>IFERROR(VLOOKUP(SiscoTable[[#This Row],[Código]],Hoja2!A:B,2,0)*SiscoTable[[#This Row],[Stock_actual]],0)</f>
        <v>0</v>
      </c>
      <c r="P4089" s="6" t="s">
        <v>7</v>
      </c>
      <c r="Q4089" s="7">
        <v>17</v>
      </c>
      <c r="R4089" s="7">
        <v>30</v>
      </c>
      <c r="S4089" s="7" t="s">
        <v>11923</v>
      </c>
      <c r="BI4089"/>
      <c r="BJ4089"/>
    </row>
    <row r="4090" spans="2:62" x14ac:dyDescent="0.4">
      <c r="B4090" s="1">
        <v>18171</v>
      </c>
      <c r="C4090" s="6" t="s">
        <v>8</v>
      </c>
      <c r="D4090" s="6" t="s">
        <v>8</v>
      </c>
      <c r="E4090" s="6" t="s">
        <v>0</v>
      </c>
      <c r="F4090" s="6" t="s">
        <v>61</v>
      </c>
      <c r="G4090" s="6" t="s">
        <v>61</v>
      </c>
      <c r="H4090" s="6" t="s">
        <v>4</v>
      </c>
      <c r="I4090" s="6" t="s">
        <v>63</v>
      </c>
      <c r="J4090" s="6" t="s">
        <v>5</v>
      </c>
      <c r="K4090" s="7">
        <v>11</v>
      </c>
      <c r="L4090" s="7">
        <f>IFERROR(VLOOKUP(SiscoTable[[#This Row],[Código]],Hoja2!A:B,2,0)*SiscoTable[[#This Row],[Provta(Uns)]],0)</f>
        <v>0</v>
      </c>
      <c r="M4090" s="7">
        <v>0</v>
      </c>
      <c r="N4090" s="7">
        <v>0</v>
      </c>
      <c r="O4090" s="7">
        <f>IFERROR(VLOOKUP(SiscoTable[[#This Row],[Código]],Hoja2!A:B,2,0)*SiscoTable[[#This Row],[Stock_actual]],0)</f>
        <v>0</v>
      </c>
      <c r="P4090" s="6" t="s">
        <v>7</v>
      </c>
      <c r="Q4090" s="7">
        <v>12</v>
      </c>
      <c r="R4090" s="7">
        <v>22.2</v>
      </c>
      <c r="S4090" s="7" t="s">
        <v>11923</v>
      </c>
      <c r="BI4090"/>
      <c r="BJ4090"/>
    </row>
    <row r="4091" spans="2:62" x14ac:dyDescent="0.4">
      <c r="B4091" s="1">
        <v>18172</v>
      </c>
      <c r="C4091" s="6" t="s">
        <v>8</v>
      </c>
      <c r="D4091" s="6" t="s">
        <v>8</v>
      </c>
      <c r="E4091" s="6" t="s">
        <v>0</v>
      </c>
      <c r="F4091" s="6" t="s">
        <v>61</v>
      </c>
      <c r="G4091" s="6" t="s">
        <v>61</v>
      </c>
      <c r="H4091" s="6" t="s">
        <v>4</v>
      </c>
      <c r="I4091" s="6" t="s">
        <v>64</v>
      </c>
      <c r="J4091" s="6" t="s">
        <v>5</v>
      </c>
      <c r="K4091" s="7">
        <v>21.5</v>
      </c>
      <c r="L4091" s="7">
        <f>IFERROR(VLOOKUP(SiscoTable[[#This Row],[Código]],Hoja2!A:B,2,0)*SiscoTable[[#This Row],[Provta(Uns)]],0)</f>
        <v>0</v>
      </c>
      <c r="M4091" s="7">
        <v>0</v>
      </c>
      <c r="N4091" s="7">
        <v>1</v>
      </c>
      <c r="O4091" s="7">
        <f>IFERROR(VLOOKUP(SiscoTable[[#This Row],[Código]],Hoja2!A:B,2,0)*SiscoTable[[#This Row],[Stock_actual]],0)</f>
        <v>0</v>
      </c>
      <c r="P4091" s="6" t="s">
        <v>24</v>
      </c>
      <c r="Q4091" s="7">
        <v>24</v>
      </c>
      <c r="R4091" s="7">
        <v>42.92</v>
      </c>
      <c r="S4091" s="7" t="s">
        <v>11923</v>
      </c>
      <c r="BI4091"/>
      <c r="BJ4091"/>
    </row>
    <row r="4092" spans="2:62" x14ac:dyDescent="0.4">
      <c r="B4092" s="1">
        <v>18173</v>
      </c>
      <c r="C4092" s="6" t="s">
        <v>8</v>
      </c>
      <c r="D4092" s="6" t="s">
        <v>8</v>
      </c>
      <c r="E4092" s="6" t="s">
        <v>0</v>
      </c>
      <c r="F4092" s="6" t="s">
        <v>37</v>
      </c>
      <c r="G4092" s="6" t="s">
        <v>37</v>
      </c>
      <c r="H4092" s="6" t="s">
        <v>4</v>
      </c>
      <c r="I4092" s="6" t="s">
        <v>43</v>
      </c>
      <c r="J4092" s="6" t="s">
        <v>5</v>
      </c>
      <c r="K4092" s="7">
        <v>0</v>
      </c>
      <c r="L4092" s="7">
        <f>IFERROR(VLOOKUP(SiscoTable[[#This Row],[Código]],Hoja2!A:B,2,0)*SiscoTable[[#This Row],[Provta(Uns)]],0)</f>
        <v>0</v>
      </c>
      <c r="M4092" s="7">
        <v>0</v>
      </c>
      <c r="N4092" s="7">
        <v>0</v>
      </c>
      <c r="O4092" s="7">
        <f>IFERROR(VLOOKUP(SiscoTable[[#This Row],[Código]],Hoja2!A:B,2,0)*SiscoTable[[#This Row],[Stock_actual]],0)</f>
        <v>0</v>
      </c>
      <c r="P4092" s="6" t="s">
        <v>7</v>
      </c>
      <c r="Q4092" s="7">
        <v>0</v>
      </c>
      <c r="R4092" s="7">
        <v>0</v>
      </c>
      <c r="S4092" s="7" t="s">
        <v>11923</v>
      </c>
      <c r="BI4092"/>
      <c r="BJ4092"/>
    </row>
    <row r="4093" spans="2:62" x14ac:dyDescent="0.4">
      <c r="B4093" s="1">
        <v>18174</v>
      </c>
      <c r="C4093" s="6" t="s">
        <v>8</v>
      </c>
      <c r="D4093" s="6" t="s">
        <v>8</v>
      </c>
      <c r="E4093" s="6" t="s">
        <v>0</v>
      </c>
      <c r="F4093" s="6" t="s">
        <v>37</v>
      </c>
      <c r="G4093" s="6" t="s">
        <v>37</v>
      </c>
      <c r="H4093" s="6" t="s">
        <v>4</v>
      </c>
      <c r="I4093" s="6" t="s">
        <v>44</v>
      </c>
      <c r="J4093" s="6" t="s">
        <v>5</v>
      </c>
      <c r="K4093" s="7">
        <v>0</v>
      </c>
      <c r="L4093" s="7">
        <f>IFERROR(VLOOKUP(SiscoTable[[#This Row],[Código]],Hoja2!A:B,2,0)*SiscoTable[[#This Row],[Provta(Uns)]],0)</f>
        <v>0</v>
      </c>
      <c r="M4093" s="7">
        <v>0</v>
      </c>
      <c r="N4093" s="7">
        <v>0</v>
      </c>
      <c r="O4093" s="7">
        <f>IFERROR(VLOOKUP(SiscoTable[[#This Row],[Código]],Hoja2!A:B,2,0)*SiscoTable[[#This Row],[Stock_actual]],0)</f>
        <v>0</v>
      </c>
      <c r="P4093" s="6" t="s">
        <v>7</v>
      </c>
      <c r="Q4093" s="7">
        <v>0</v>
      </c>
      <c r="R4093" s="7">
        <v>0</v>
      </c>
      <c r="S4093" s="7" t="s">
        <v>11923</v>
      </c>
      <c r="BI4093"/>
      <c r="BJ4093"/>
    </row>
    <row r="4094" spans="2:62" x14ac:dyDescent="0.4">
      <c r="B4094" s="1">
        <v>18175</v>
      </c>
      <c r="C4094" s="6" t="s">
        <v>8</v>
      </c>
      <c r="D4094" s="6" t="s">
        <v>8</v>
      </c>
      <c r="E4094" s="6" t="s">
        <v>0</v>
      </c>
      <c r="F4094" s="6" t="s">
        <v>37</v>
      </c>
      <c r="G4094" s="6" t="s">
        <v>37</v>
      </c>
      <c r="H4094" s="6" t="s">
        <v>4</v>
      </c>
      <c r="I4094" s="6" t="s">
        <v>45</v>
      </c>
      <c r="J4094" s="6" t="s">
        <v>5</v>
      </c>
      <c r="K4094" s="7">
        <v>0</v>
      </c>
      <c r="L4094" s="7">
        <f>IFERROR(VLOOKUP(SiscoTable[[#This Row],[Código]],Hoja2!A:B,2,0)*SiscoTable[[#This Row],[Provta(Uns)]],0)</f>
        <v>0</v>
      </c>
      <c r="M4094" s="7">
        <v>0</v>
      </c>
      <c r="N4094" s="7">
        <v>0</v>
      </c>
      <c r="O4094" s="7">
        <f>IFERROR(VLOOKUP(SiscoTable[[#This Row],[Código]],Hoja2!A:B,2,0)*SiscoTable[[#This Row],[Stock_actual]],0)</f>
        <v>0</v>
      </c>
      <c r="P4094" s="6" t="s">
        <v>7</v>
      </c>
      <c r="Q4094" s="7">
        <v>0</v>
      </c>
      <c r="R4094" s="7">
        <v>0</v>
      </c>
      <c r="S4094" s="7" t="s">
        <v>11923</v>
      </c>
      <c r="BI4094"/>
      <c r="BJ4094"/>
    </row>
    <row r="4095" spans="2:62" x14ac:dyDescent="0.4">
      <c r="B4095" s="1">
        <v>18176</v>
      </c>
      <c r="C4095" s="6" t="s">
        <v>8</v>
      </c>
      <c r="D4095" s="6" t="s">
        <v>8</v>
      </c>
      <c r="E4095" s="6" t="s">
        <v>0</v>
      </c>
      <c r="F4095" s="6" t="s">
        <v>37</v>
      </c>
      <c r="G4095" s="6" t="s">
        <v>37</v>
      </c>
      <c r="H4095" s="6" t="s">
        <v>4</v>
      </c>
      <c r="I4095" s="6" t="s">
        <v>46</v>
      </c>
      <c r="J4095" s="6" t="s">
        <v>5</v>
      </c>
      <c r="K4095" s="7">
        <v>0</v>
      </c>
      <c r="L4095" s="7">
        <f>IFERROR(VLOOKUP(SiscoTable[[#This Row],[Código]],Hoja2!A:B,2,0)*SiscoTable[[#This Row],[Provta(Uns)]],0)</f>
        <v>0</v>
      </c>
      <c r="M4095" s="7">
        <v>0</v>
      </c>
      <c r="N4095" s="7">
        <v>0</v>
      </c>
      <c r="O4095" s="7">
        <f>IFERROR(VLOOKUP(SiscoTable[[#This Row],[Código]],Hoja2!A:B,2,0)*SiscoTable[[#This Row],[Stock_actual]],0)</f>
        <v>0</v>
      </c>
      <c r="P4095" s="6" t="s">
        <v>7</v>
      </c>
      <c r="Q4095" s="7">
        <v>0</v>
      </c>
      <c r="R4095" s="7">
        <v>0</v>
      </c>
      <c r="S4095" s="7" t="s">
        <v>11923</v>
      </c>
      <c r="BI4095"/>
      <c r="BJ4095"/>
    </row>
    <row r="4096" spans="2:62" x14ac:dyDescent="0.4">
      <c r="B4096" s="1">
        <v>18177</v>
      </c>
      <c r="C4096" s="6" t="s">
        <v>8</v>
      </c>
      <c r="D4096" s="6" t="s">
        <v>8</v>
      </c>
      <c r="E4096" s="6" t="s">
        <v>0</v>
      </c>
      <c r="F4096" s="6" t="s">
        <v>37</v>
      </c>
      <c r="G4096" s="6" t="s">
        <v>37</v>
      </c>
      <c r="H4096" s="6" t="s">
        <v>4</v>
      </c>
      <c r="I4096" s="6" t="s">
        <v>47</v>
      </c>
      <c r="J4096" s="6" t="s">
        <v>5</v>
      </c>
      <c r="K4096" s="7">
        <v>0.83</v>
      </c>
      <c r="L4096" s="7">
        <f>IFERROR(VLOOKUP(SiscoTable[[#This Row],[Código]],Hoja2!A:B,2,0)*SiscoTable[[#This Row],[Provta(Uns)]],0)</f>
        <v>0</v>
      </c>
      <c r="M4096" s="7">
        <v>0</v>
      </c>
      <c r="N4096" s="7">
        <v>0</v>
      </c>
      <c r="O4096" s="7">
        <f>IFERROR(VLOOKUP(SiscoTable[[#This Row],[Código]],Hoja2!A:B,2,0)*SiscoTable[[#This Row],[Stock_actual]],0)</f>
        <v>0</v>
      </c>
      <c r="P4096" s="6" t="s">
        <v>7</v>
      </c>
      <c r="Q4096" s="7">
        <v>1</v>
      </c>
      <c r="R4096" s="7">
        <v>1.7999999999999998</v>
      </c>
      <c r="S4096" s="7" t="s">
        <v>11923</v>
      </c>
      <c r="BI4096"/>
      <c r="BJ4096"/>
    </row>
    <row r="4097" spans="2:62" x14ac:dyDescent="0.4">
      <c r="B4097" s="1">
        <v>18178</v>
      </c>
      <c r="C4097" s="6" t="s">
        <v>8</v>
      </c>
      <c r="D4097" s="6" t="s">
        <v>8</v>
      </c>
      <c r="E4097" s="6" t="s">
        <v>0</v>
      </c>
      <c r="F4097" s="6" t="s">
        <v>37</v>
      </c>
      <c r="G4097" s="6" t="s">
        <v>37</v>
      </c>
      <c r="H4097" s="6" t="s">
        <v>4</v>
      </c>
      <c r="I4097" s="6" t="s">
        <v>48</v>
      </c>
      <c r="J4097" s="6" t="s">
        <v>5</v>
      </c>
      <c r="K4097" s="7">
        <v>0.33</v>
      </c>
      <c r="L4097" s="7">
        <f>IFERROR(VLOOKUP(SiscoTable[[#This Row],[Código]],Hoja2!A:B,2,0)*SiscoTable[[#This Row],[Provta(Uns)]],0)</f>
        <v>0</v>
      </c>
      <c r="M4097" s="7">
        <v>0</v>
      </c>
      <c r="N4097" s="7">
        <v>0</v>
      </c>
      <c r="O4097" s="7">
        <f>IFERROR(VLOOKUP(SiscoTable[[#This Row],[Código]],Hoja2!A:B,2,0)*SiscoTable[[#This Row],[Stock_actual]],0)</f>
        <v>0</v>
      </c>
      <c r="P4097" s="6" t="s">
        <v>7</v>
      </c>
      <c r="Q4097" s="7">
        <v>0</v>
      </c>
      <c r="R4097" s="7">
        <v>0</v>
      </c>
      <c r="S4097" s="7" t="s">
        <v>11923</v>
      </c>
      <c r="BI4097"/>
      <c r="BJ4097"/>
    </row>
    <row r="4098" spans="2:62" x14ac:dyDescent="0.4">
      <c r="B4098" s="1">
        <v>18179</v>
      </c>
      <c r="C4098" s="6" t="s">
        <v>8</v>
      </c>
      <c r="D4098" s="6" t="s">
        <v>8</v>
      </c>
      <c r="E4098" s="6" t="s">
        <v>469</v>
      </c>
      <c r="F4098" s="6" t="s">
        <v>668</v>
      </c>
      <c r="G4098" s="6" t="s">
        <v>865</v>
      </c>
      <c r="H4098" s="6" t="s">
        <v>673</v>
      </c>
      <c r="I4098" s="6" t="s">
        <v>914</v>
      </c>
      <c r="J4098" s="6" t="s">
        <v>5</v>
      </c>
      <c r="K4098" s="7">
        <v>0</v>
      </c>
      <c r="L4098" s="34">
        <f>IFERROR(VLOOKUP(SiscoTable[[#This Row],[Código]],Hoja2!A:B,2,0)*SiscoTable[[#This Row],[Provta(Uns)]],0)</f>
        <v>0</v>
      </c>
      <c r="M4098" s="7">
        <v>0</v>
      </c>
      <c r="N4098" s="7">
        <v>0</v>
      </c>
      <c r="O4098" s="34">
        <f>IFERROR(VLOOKUP(SiscoTable[[#This Row],[Código]],Hoja2!A:B,2,0)*SiscoTable[[#This Row],[Stock_actual]],0)</f>
        <v>0</v>
      </c>
      <c r="P4098" s="6" t="s">
        <v>7</v>
      </c>
      <c r="Q4098" s="7">
        <v>0</v>
      </c>
      <c r="R4098" s="7">
        <v>0</v>
      </c>
      <c r="S4098" s="7" t="s">
        <v>11924</v>
      </c>
      <c r="BI4098"/>
      <c r="BJ4098"/>
    </row>
    <row r="4099" spans="2:62" x14ac:dyDescent="0.4">
      <c r="B4099" s="1">
        <v>18180</v>
      </c>
      <c r="C4099" s="6" t="s">
        <v>8</v>
      </c>
      <c r="D4099" s="6" t="s">
        <v>8</v>
      </c>
      <c r="E4099" s="6" t="s">
        <v>3268</v>
      </c>
      <c r="F4099" s="6" t="s">
        <v>6059</v>
      </c>
      <c r="G4099" s="6" t="s">
        <v>6307</v>
      </c>
      <c r="H4099" s="6" t="s">
        <v>6164</v>
      </c>
      <c r="I4099" s="6" t="s">
        <v>6364</v>
      </c>
      <c r="J4099" s="6" t="s">
        <v>5</v>
      </c>
      <c r="K4099" s="7">
        <v>1</v>
      </c>
      <c r="L4099" s="7">
        <f>IFERROR(VLOOKUP(SiscoTable[[#This Row],[Código]],Hoja2!A:B,2,0)*SiscoTable[[#This Row],[Provta(Uns)]],0)</f>
        <v>33.9</v>
      </c>
      <c r="M4099" s="7">
        <v>0</v>
      </c>
      <c r="N4099" s="7">
        <v>0</v>
      </c>
      <c r="O4099" s="7">
        <f>IFERROR(VLOOKUP(SiscoTable[[#This Row],[Código]],Hoja2!A:B,2,0)*SiscoTable[[#This Row],[Stock_actual]],0)</f>
        <v>0</v>
      </c>
      <c r="P4099" s="6" t="s">
        <v>7</v>
      </c>
      <c r="Q4099" s="7">
        <v>1</v>
      </c>
      <c r="R4099" s="7">
        <v>1.7999999999999998</v>
      </c>
      <c r="S4099" s="7" t="s">
        <v>11925</v>
      </c>
      <c r="BI4099"/>
      <c r="BJ4099"/>
    </row>
    <row r="4100" spans="2:62" x14ac:dyDescent="0.4">
      <c r="B4100" s="1">
        <v>18181</v>
      </c>
      <c r="C4100" s="6" t="s">
        <v>8</v>
      </c>
      <c r="D4100" s="6" t="s">
        <v>8</v>
      </c>
      <c r="E4100" s="6" t="s">
        <v>3268</v>
      </c>
      <c r="F4100" s="6" t="s">
        <v>6059</v>
      </c>
      <c r="G4100" s="6" t="s">
        <v>6307</v>
      </c>
      <c r="H4100" s="6" t="s">
        <v>6164</v>
      </c>
      <c r="I4100" s="6" t="s">
        <v>6365</v>
      </c>
      <c r="J4100" s="6" t="s">
        <v>5</v>
      </c>
      <c r="K4100" s="7">
        <v>0.33</v>
      </c>
      <c r="L4100" s="7">
        <f>IFERROR(VLOOKUP(SiscoTable[[#This Row],[Código]],Hoja2!A:B,2,0)*SiscoTable[[#This Row],[Provta(Uns)]],0)</f>
        <v>13.530000000000001</v>
      </c>
      <c r="M4100" s="7">
        <v>0</v>
      </c>
      <c r="N4100" s="7">
        <v>10</v>
      </c>
      <c r="O4100" s="7">
        <f>IFERROR(VLOOKUP(SiscoTable[[#This Row],[Código]],Hoja2!A:B,2,0)*SiscoTable[[#This Row],[Stock_actual]],0)</f>
        <v>410</v>
      </c>
      <c r="P4100" s="6" t="s">
        <v>1250</v>
      </c>
      <c r="Q4100" s="7">
        <v>0</v>
      </c>
      <c r="R4100" s="7">
        <v>0</v>
      </c>
      <c r="S4100" s="7" t="s">
        <v>11925</v>
      </c>
      <c r="BI4100"/>
      <c r="BJ4100"/>
    </row>
    <row r="4101" spans="2:62" x14ac:dyDescent="0.4">
      <c r="B4101" s="1">
        <v>18182</v>
      </c>
      <c r="C4101" s="6" t="s">
        <v>8</v>
      </c>
      <c r="D4101" s="6" t="s">
        <v>8</v>
      </c>
      <c r="E4101" s="6" t="s">
        <v>3268</v>
      </c>
      <c r="F4101" s="6" t="s">
        <v>6059</v>
      </c>
      <c r="G4101" s="6" t="s">
        <v>6307</v>
      </c>
      <c r="H4101" s="6" t="s">
        <v>6164</v>
      </c>
      <c r="I4101" s="6" t="s">
        <v>6366</v>
      </c>
      <c r="J4101" s="6" t="s">
        <v>5</v>
      </c>
      <c r="K4101" s="7">
        <v>0.83</v>
      </c>
      <c r="L4101" s="7">
        <f>IFERROR(VLOOKUP(SiscoTable[[#This Row],[Código]],Hoja2!A:B,2,0)*SiscoTable[[#This Row],[Provta(Uns)]],0)</f>
        <v>34.776999999999994</v>
      </c>
      <c r="M4101" s="7">
        <v>0</v>
      </c>
      <c r="N4101" s="7">
        <v>5</v>
      </c>
      <c r="O4101" s="7">
        <f>IFERROR(VLOOKUP(SiscoTable[[#This Row],[Código]],Hoja2!A:B,2,0)*SiscoTable[[#This Row],[Stock_actual]],0)</f>
        <v>209.5</v>
      </c>
      <c r="P4101" s="6" t="s">
        <v>6367</v>
      </c>
      <c r="Q4101" s="7">
        <v>1</v>
      </c>
      <c r="R4101" s="7">
        <v>0</v>
      </c>
      <c r="S4101" s="7" t="s">
        <v>11925</v>
      </c>
      <c r="BI4101"/>
      <c r="BJ4101"/>
    </row>
    <row r="4102" spans="2:62" x14ac:dyDescent="0.4">
      <c r="B4102" s="1">
        <v>18183</v>
      </c>
      <c r="C4102" s="6" t="s">
        <v>8</v>
      </c>
      <c r="D4102" s="6" t="s">
        <v>8</v>
      </c>
      <c r="E4102" s="6" t="s">
        <v>3268</v>
      </c>
      <c r="F4102" s="6" t="s">
        <v>6059</v>
      </c>
      <c r="G4102" s="6" t="s">
        <v>6307</v>
      </c>
      <c r="H4102" s="6" t="s">
        <v>6164</v>
      </c>
      <c r="I4102" s="6" t="s">
        <v>6368</v>
      </c>
      <c r="J4102" s="6" t="s">
        <v>5</v>
      </c>
      <c r="K4102" s="7">
        <v>0.83</v>
      </c>
      <c r="L4102" s="7">
        <f>IFERROR(VLOOKUP(SiscoTable[[#This Row],[Código]],Hoja2!A:B,2,0)*SiscoTable[[#This Row],[Provta(Uns)]],0)</f>
        <v>46.48</v>
      </c>
      <c r="M4102" s="7">
        <v>0</v>
      </c>
      <c r="N4102" s="7">
        <v>10</v>
      </c>
      <c r="O4102" s="7">
        <f>IFERROR(VLOOKUP(SiscoTable[[#This Row],[Código]],Hoja2!A:B,2,0)*SiscoTable[[#This Row],[Stock_actual]],0)</f>
        <v>560</v>
      </c>
      <c r="P4102" s="6" t="s">
        <v>2279</v>
      </c>
      <c r="Q4102" s="7">
        <v>1</v>
      </c>
      <c r="R4102" s="7">
        <v>0</v>
      </c>
      <c r="S4102" s="7" t="s">
        <v>11925</v>
      </c>
      <c r="BI4102"/>
      <c r="BJ4102"/>
    </row>
    <row r="4103" spans="2:62" x14ac:dyDescent="0.4">
      <c r="B4103" s="1">
        <v>18185</v>
      </c>
      <c r="C4103" s="6" t="s">
        <v>8</v>
      </c>
      <c r="D4103" s="6" t="s">
        <v>8</v>
      </c>
      <c r="E4103" s="6" t="s">
        <v>3268</v>
      </c>
      <c r="F4103" s="6" t="s">
        <v>6059</v>
      </c>
      <c r="G4103" s="6" t="s">
        <v>6162</v>
      </c>
      <c r="H4103" s="6" t="s">
        <v>6164</v>
      </c>
      <c r="I4103" s="6" t="s">
        <v>6169</v>
      </c>
      <c r="J4103" s="6" t="s">
        <v>5</v>
      </c>
      <c r="K4103" s="7">
        <v>0</v>
      </c>
      <c r="L4103" s="7">
        <f>IFERROR(VLOOKUP(SiscoTable[[#This Row],[Código]],Hoja2!A:B,2,0)*SiscoTable[[#This Row],[Provta(Uns)]],0)</f>
        <v>0</v>
      </c>
      <c r="M4103" s="7">
        <v>0</v>
      </c>
      <c r="N4103" s="7">
        <v>0</v>
      </c>
      <c r="O4103" s="7">
        <f>IFERROR(VLOOKUP(SiscoTable[[#This Row],[Código]],Hoja2!A:B,2,0)*SiscoTable[[#This Row],[Stock_actual]],0)</f>
        <v>0</v>
      </c>
      <c r="P4103" s="6" t="s">
        <v>7</v>
      </c>
      <c r="Q4103" s="7">
        <v>0</v>
      </c>
      <c r="R4103" s="7">
        <v>0</v>
      </c>
      <c r="S4103" s="7" t="s">
        <v>11925</v>
      </c>
      <c r="BI4103"/>
      <c r="BJ4103"/>
    </row>
    <row r="4104" spans="2:62" x14ac:dyDescent="0.4">
      <c r="B4104" s="1">
        <v>18186</v>
      </c>
      <c r="C4104" s="6" t="s">
        <v>8</v>
      </c>
      <c r="D4104" s="6" t="s">
        <v>8</v>
      </c>
      <c r="E4104" s="6" t="s">
        <v>3268</v>
      </c>
      <c r="F4104" s="6" t="s">
        <v>6059</v>
      </c>
      <c r="G4104" s="6" t="s">
        <v>6162</v>
      </c>
      <c r="H4104" s="6" t="s">
        <v>6164</v>
      </c>
      <c r="I4104" s="6" t="s">
        <v>6170</v>
      </c>
      <c r="J4104" s="6" t="s">
        <v>5</v>
      </c>
      <c r="K4104" s="7">
        <v>0</v>
      </c>
      <c r="L4104" s="7">
        <f>IFERROR(VLOOKUP(SiscoTable[[#This Row],[Código]],Hoja2!A:B,2,0)*SiscoTable[[#This Row],[Provta(Uns)]],0)</f>
        <v>0</v>
      </c>
      <c r="M4104" s="7">
        <v>0</v>
      </c>
      <c r="N4104" s="7">
        <v>0</v>
      </c>
      <c r="O4104" s="7">
        <f>IFERROR(VLOOKUP(SiscoTable[[#This Row],[Código]],Hoja2!A:B,2,0)*SiscoTable[[#This Row],[Stock_actual]],0)</f>
        <v>0</v>
      </c>
      <c r="P4104" s="6" t="s">
        <v>7</v>
      </c>
      <c r="Q4104" s="7">
        <v>0</v>
      </c>
      <c r="R4104" s="7">
        <v>0</v>
      </c>
      <c r="S4104" s="7" t="s">
        <v>11925</v>
      </c>
      <c r="BI4104"/>
      <c r="BJ4104"/>
    </row>
    <row r="4105" spans="2:62" x14ac:dyDescent="0.4">
      <c r="B4105" s="1">
        <v>18187</v>
      </c>
      <c r="C4105" s="6" t="s">
        <v>8</v>
      </c>
      <c r="D4105" s="6" t="s">
        <v>8</v>
      </c>
      <c r="E4105" s="6" t="s">
        <v>3268</v>
      </c>
      <c r="F4105" s="6" t="s">
        <v>6059</v>
      </c>
      <c r="G4105" s="6" t="s">
        <v>6162</v>
      </c>
      <c r="H4105" s="6" t="s">
        <v>6164</v>
      </c>
      <c r="I4105" s="6" t="s">
        <v>6171</v>
      </c>
      <c r="J4105" s="6" t="s">
        <v>5</v>
      </c>
      <c r="K4105" s="7">
        <v>0</v>
      </c>
      <c r="L4105" s="7">
        <f>IFERROR(VLOOKUP(SiscoTable[[#This Row],[Código]],Hoja2!A:B,2,0)*SiscoTable[[#This Row],[Provta(Uns)]],0)</f>
        <v>0</v>
      </c>
      <c r="M4105" s="7">
        <v>0</v>
      </c>
      <c r="N4105" s="7">
        <v>0</v>
      </c>
      <c r="O4105" s="7">
        <f>IFERROR(VLOOKUP(SiscoTable[[#This Row],[Código]],Hoja2!A:B,2,0)*SiscoTable[[#This Row],[Stock_actual]],0)</f>
        <v>0</v>
      </c>
      <c r="P4105" s="6" t="s">
        <v>7</v>
      </c>
      <c r="Q4105" s="7">
        <v>0</v>
      </c>
      <c r="R4105" s="7">
        <v>0</v>
      </c>
      <c r="S4105" s="7" t="s">
        <v>11925</v>
      </c>
      <c r="BI4105"/>
      <c r="BJ4105"/>
    </row>
    <row r="4106" spans="2:62" x14ac:dyDescent="0.4">
      <c r="B4106" s="1">
        <v>18188</v>
      </c>
      <c r="C4106" s="6" t="s">
        <v>8</v>
      </c>
      <c r="D4106" s="6" t="s">
        <v>8</v>
      </c>
      <c r="E4106" s="6" t="s">
        <v>3268</v>
      </c>
      <c r="F4106" s="6" t="s">
        <v>6059</v>
      </c>
      <c r="G4106" s="6" t="s">
        <v>6489</v>
      </c>
      <c r="H4106" s="6" t="s">
        <v>6164</v>
      </c>
      <c r="I4106" s="6" t="s">
        <v>6616</v>
      </c>
      <c r="J4106" s="6" t="s">
        <v>5</v>
      </c>
      <c r="K4106" s="7">
        <v>9</v>
      </c>
      <c r="L4106" s="7">
        <f>IFERROR(VLOOKUP(SiscoTable[[#This Row],[Código]],Hoja2!A:B,2,0)*SiscoTable[[#This Row],[Provta(Uns)]],0)</f>
        <v>58.5</v>
      </c>
      <c r="M4106" s="7">
        <v>0</v>
      </c>
      <c r="N4106" s="7">
        <v>0</v>
      </c>
      <c r="O4106" s="7">
        <f>IFERROR(VLOOKUP(SiscoTable[[#This Row],[Código]],Hoja2!A:B,2,0)*SiscoTable[[#This Row],[Stock_actual]],0)</f>
        <v>0</v>
      </c>
      <c r="P4106" s="6" t="s">
        <v>7</v>
      </c>
      <c r="Q4106" s="7">
        <v>10</v>
      </c>
      <c r="R4106" s="7">
        <v>18</v>
      </c>
      <c r="S4106" s="7" t="s">
        <v>11925</v>
      </c>
      <c r="BI4106"/>
      <c r="BJ4106"/>
    </row>
    <row r="4107" spans="2:62" x14ac:dyDescent="0.4">
      <c r="B4107" s="1">
        <v>18189</v>
      </c>
      <c r="C4107" s="6" t="s">
        <v>8</v>
      </c>
      <c r="D4107" s="6" t="s">
        <v>8</v>
      </c>
      <c r="E4107" s="6" t="s">
        <v>3268</v>
      </c>
      <c r="F4107" s="6" t="s">
        <v>6059</v>
      </c>
      <c r="G4107" s="6" t="s">
        <v>6489</v>
      </c>
      <c r="H4107" s="6" t="s">
        <v>6164</v>
      </c>
      <c r="I4107" s="6" t="s">
        <v>6617</v>
      </c>
      <c r="J4107" s="6" t="s">
        <v>5</v>
      </c>
      <c r="K4107" s="7">
        <v>0</v>
      </c>
      <c r="L4107" s="7">
        <f>IFERROR(VLOOKUP(SiscoTable[[#This Row],[Código]],Hoja2!A:B,2,0)*SiscoTable[[#This Row],[Provta(Uns)]],0)</f>
        <v>0</v>
      </c>
      <c r="M4107" s="7">
        <v>0</v>
      </c>
      <c r="N4107" s="7">
        <v>0</v>
      </c>
      <c r="O4107" s="7">
        <f>IFERROR(VLOOKUP(SiscoTable[[#This Row],[Código]],Hoja2!A:B,2,0)*SiscoTable[[#This Row],[Stock_actual]],0)</f>
        <v>0</v>
      </c>
      <c r="P4107" s="6" t="s">
        <v>7</v>
      </c>
      <c r="Q4107" s="7">
        <v>0</v>
      </c>
      <c r="R4107" s="7">
        <v>0</v>
      </c>
      <c r="S4107" s="7" t="s">
        <v>11925</v>
      </c>
      <c r="BI4107"/>
      <c r="BJ4107"/>
    </row>
    <row r="4108" spans="2:62" x14ac:dyDescent="0.4">
      <c r="B4108" s="1">
        <v>18190</v>
      </c>
      <c r="C4108" s="6" t="s">
        <v>8</v>
      </c>
      <c r="D4108" s="6" t="s">
        <v>8</v>
      </c>
      <c r="E4108" s="6" t="s">
        <v>3268</v>
      </c>
      <c r="F4108" s="6" t="s">
        <v>6059</v>
      </c>
      <c r="G4108" s="6" t="s">
        <v>6307</v>
      </c>
      <c r="H4108" s="6" t="s">
        <v>6164</v>
      </c>
      <c r="I4108" s="6" t="s">
        <v>6369</v>
      </c>
      <c r="J4108" s="6" t="s">
        <v>5</v>
      </c>
      <c r="K4108" s="7">
        <v>1.83</v>
      </c>
      <c r="L4108" s="7">
        <f>IFERROR(VLOOKUP(SiscoTable[[#This Row],[Código]],Hoja2!A:B,2,0)*SiscoTable[[#This Row],[Provta(Uns)]],0)</f>
        <v>44.835000000000001</v>
      </c>
      <c r="M4108" s="7">
        <v>0</v>
      </c>
      <c r="N4108" s="7">
        <v>2</v>
      </c>
      <c r="O4108" s="7">
        <f>IFERROR(VLOOKUP(SiscoTable[[#This Row],[Código]],Hoja2!A:B,2,0)*SiscoTable[[#This Row],[Stock_actual]],0)</f>
        <v>49</v>
      </c>
      <c r="P4108" s="6" t="s">
        <v>565</v>
      </c>
      <c r="Q4108" s="7">
        <v>2</v>
      </c>
      <c r="R4108" s="7">
        <v>3.58</v>
      </c>
      <c r="S4108" s="7" t="s">
        <v>11925</v>
      </c>
      <c r="BI4108"/>
      <c r="BJ4108"/>
    </row>
    <row r="4109" spans="2:62" x14ac:dyDescent="0.4">
      <c r="B4109" s="1">
        <v>18193</v>
      </c>
      <c r="C4109" s="6" t="s">
        <v>30</v>
      </c>
      <c r="D4109" s="6" t="s">
        <v>25</v>
      </c>
      <c r="E4109" s="6" t="s">
        <v>3268</v>
      </c>
      <c r="F4109" s="6" t="s">
        <v>7197</v>
      </c>
      <c r="G4109" s="6" t="s">
        <v>7388</v>
      </c>
      <c r="H4109" s="6" t="s">
        <v>7392</v>
      </c>
      <c r="I4109" s="6" t="s">
        <v>7438</v>
      </c>
      <c r="J4109" s="6" t="s">
        <v>5</v>
      </c>
      <c r="K4109" s="7">
        <v>51.83</v>
      </c>
      <c r="L4109" s="7">
        <f>IFERROR(VLOOKUP(SiscoTable[[#This Row],[Código]],Hoja2!A:B,2,0)*SiscoTable[[#This Row],[Provta(Uns)]],0)</f>
        <v>41.463999999999999</v>
      </c>
      <c r="M4109" s="7">
        <v>0</v>
      </c>
      <c r="N4109" s="7">
        <v>337</v>
      </c>
      <c r="O4109" s="7">
        <f>IFERROR(VLOOKUP(SiscoTable[[#This Row],[Código]],Hoja2!A:B,2,0)*SiscoTable[[#This Row],[Stock_actual]],0)</f>
        <v>269.60000000000002</v>
      </c>
      <c r="P4109" s="6" t="s">
        <v>7379</v>
      </c>
      <c r="Q4109" s="7">
        <v>57</v>
      </c>
      <c r="R4109" s="7">
        <v>0</v>
      </c>
      <c r="S4109" s="7" t="s">
        <v>11928</v>
      </c>
      <c r="BI4109"/>
      <c r="BJ4109"/>
    </row>
    <row r="4110" spans="2:62" x14ac:dyDescent="0.4">
      <c r="B4110" s="1">
        <v>18195</v>
      </c>
      <c r="C4110" s="6" t="s">
        <v>30</v>
      </c>
      <c r="D4110" s="6" t="s">
        <v>25</v>
      </c>
      <c r="E4110" s="6" t="s">
        <v>3268</v>
      </c>
      <c r="F4110" s="6" t="s">
        <v>7197</v>
      </c>
      <c r="G4110" s="6" t="s">
        <v>7554</v>
      </c>
      <c r="H4110" s="6" t="s">
        <v>7392</v>
      </c>
      <c r="I4110" s="6" t="s">
        <v>7666</v>
      </c>
      <c r="J4110" s="6" t="s">
        <v>5</v>
      </c>
      <c r="K4110" s="7">
        <v>113.5</v>
      </c>
      <c r="L4110" s="7">
        <f>IFERROR(VLOOKUP(SiscoTable[[#This Row],[Código]],Hoja2!A:B,2,0)*SiscoTable[[#This Row],[Provta(Uns)]],0)</f>
        <v>90.800000000000011</v>
      </c>
      <c r="M4110" s="7">
        <v>0</v>
      </c>
      <c r="N4110" s="7">
        <v>182</v>
      </c>
      <c r="O4110" s="7">
        <f>IFERROR(VLOOKUP(SiscoTable[[#This Row],[Código]],Hoja2!A:B,2,0)*SiscoTable[[#This Row],[Stock_actual]],0)</f>
        <v>145.6</v>
      </c>
      <c r="P4110" s="6" t="s">
        <v>573</v>
      </c>
      <c r="Q4110" s="7">
        <v>125</v>
      </c>
      <c r="R4110" s="7">
        <v>0</v>
      </c>
      <c r="S4110" s="7" t="s">
        <v>11928</v>
      </c>
      <c r="BI4110"/>
      <c r="BJ4110"/>
    </row>
    <row r="4111" spans="2:62" x14ac:dyDescent="0.4">
      <c r="B4111" s="1">
        <v>18196</v>
      </c>
      <c r="C4111" s="6" t="s">
        <v>8</v>
      </c>
      <c r="D4111" s="6" t="s">
        <v>8</v>
      </c>
      <c r="E4111" s="6" t="s">
        <v>3268</v>
      </c>
      <c r="F4111" s="6" t="s">
        <v>5836</v>
      </c>
      <c r="G4111" s="6" t="s">
        <v>5929</v>
      </c>
      <c r="H4111" s="6" t="s">
        <v>5839</v>
      </c>
      <c r="I4111" s="6" t="s">
        <v>6022</v>
      </c>
      <c r="J4111" s="6" t="s">
        <v>5</v>
      </c>
      <c r="K4111" s="7">
        <v>0</v>
      </c>
      <c r="L4111" s="7">
        <f>IFERROR(VLOOKUP(SiscoTable[[#This Row],[Código]],Hoja2!A:B,2,0)*SiscoTable[[#This Row],[Provta(Uns)]],0)</f>
        <v>0</v>
      </c>
      <c r="M4111" s="7">
        <v>0</v>
      </c>
      <c r="N4111" s="7">
        <v>0</v>
      </c>
      <c r="O4111" s="7">
        <f>IFERROR(VLOOKUP(SiscoTable[[#This Row],[Código]],Hoja2!A:B,2,0)*SiscoTable[[#This Row],[Stock_actual]],0)</f>
        <v>0</v>
      </c>
      <c r="P4111" s="6" t="s">
        <v>7</v>
      </c>
      <c r="Q4111" s="7">
        <v>0</v>
      </c>
      <c r="R4111" s="7">
        <v>0</v>
      </c>
      <c r="S4111" s="7" t="s">
        <v>11928</v>
      </c>
      <c r="BI4111"/>
      <c r="BJ4111"/>
    </row>
    <row r="4112" spans="2:62" x14ac:dyDescent="0.4">
      <c r="B4112" s="1">
        <v>18199</v>
      </c>
      <c r="C4112" s="6" t="s">
        <v>30</v>
      </c>
      <c r="D4112" s="6" t="s">
        <v>25</v>
      </c>
      <c r="E4112" s="6" t="s">
        <v>3268</v>
      </c>
      <c r="F4112" s="6" t="s">
        <v>7197</v>
      </c>
      <c r="G4112" s="6" t="s">
        <v>7198</v>
      </c>
      <c r="H4112" s="6" t="s">
        <v>7200</v>
      </c>
      <c r="I4112" s="6" t="s">
        <v>7228</v>
      </c>
      <c r="J4112" s="6" t="s">
        <v>5</v>
      </c>
      <c r="K4112" s="7">
        <v>70.17</v>
      </c>
      <c r="L4112" s="7">
        <f>IFERROR(VLOOKUP(SiscoTable[[#This Row],[Código]],Hoja2!A:B,2,0)*SiscoTable[[#This Row],[Provta(Uns)]],0)</f>
        <v>70.17</v>
      </c>
      <c r="M4112" s="7">
        <v>144</v>
      </c>
      <c r="N4112" s="7">
        <v>65</v>
      </c>
      <c r="O4112" s="7">
        <f>IFERROR(VLOOKUP(SiscoTable[[#This Row],[Código]],Hoja2!A:B,2,0)*SiscoTable[[#This Row],[Stock_actual]],0)</f>
        <v>65</v>
      </c>
      <c r="P4112" s="6" t="s">
        <v>474</v>
      </c>
      <c r="Q4112" s="7">
        <v>77</v>
      </c>
      <c r="R4112" s="7">
        <v>0</v>
      </c>
      <c r="S4112" s="7" t="s">
        <v>11928</v>
      </c>
      <c r="BI4112"/>
      <c r="BJ4112"/>
    </row>
    <row r="4113" spans="2:62" x14ac:dyDescent="0.4">
      <c r="B4113" s="1">
        <v>18202</v>
      </c>
      <c r="C4113" s="6" t="s">
        <v>30</v>
      </c>
      <c r="D4113" s="6" t="s">
        <v>25</v>
      </c>
      <c r="E4113" s="6" t="s">
        <v>3268</v>
      </c>
      <c r="F4113" s="6" t="s">
        <v>7197</v>
      </c>
      <c r="G4113" s="6" t="s">
        <v>7198</v>
      </c>
      <c r="H4113" s="6" t="s">
        <v>7200</v>
      </c>
      <c r="I4113" s="6" t="s">
        <v>7229</v>
      </c>
      <c r="J4113" s="6" t="s">
        <v>5</v>
      </c>
      <c r="K4113" s="7">
        <v>170.17</v>
      </c>
      <c r="L4113" s="7">
        <f>IFERROR(VLOOKUP(SiscoTable[[#This Row],[Código]],Hoja2!A:B,2,0)*SiscoTable[[#This Row],[Provta(Uns)]],0)</f>
        <v>85.084999999999994</v>
      </c>
      <c r="M4113" s="7">
        <v>0</v>
      </c>
      <c r="N4113" s="7">
        <v>228</v>
      </c>
      <c r="O4113" s="7">
        <f>IFERROR(VLOOKUP(SiscoTable[[#This Row],[Código]],Hoja2!A:B,2,0)*SiscoTable[[#This Row],[Stock_actual]],0)</f>
        <v>114</v>
      </c>
      <c r="P4113" s="6" t="s">
        <v>300</v>
      </c>
      <c r="Q4113" s="7">
        <v>187</v>
      </c>
      <c r="R4113" s="7">
        <v>0</v>
      </c>
      <c r="S4113" s="7" t="s">
        <v>11928</v>
      </c>
      <c r="BI4113"/>
      <c r="BJ4113"/>
    </row>
    <row r="4114" spans="2:62" x14ac:dyDescent="0.4">
      <c r="B4114" s="1">
        <v>18205</v>
      </c>
      <c r="C4114" s="6" t="s">
        <v>25</v>
      </c>
      <c r="D4114" s="6" t="s">
        <v>25</v>
      </c>
      <c r="E4114" s="6" t="s">
        <v>3268</v>
      </c>
      <c r="F4114" s="6" t="s">
        <v>7197</v>
      </c>
      <c r="G4114" s="6" t="s">
        <v>7388</v>
      </c>
      <c r="H4114" s="6" t="s">
        <v>3563</v>
      </c>
      <c r="I4114" s="6" t="s">
        <v>7403</v>
      </c>
      <c r="J4114" s="6" t="s">
        <v>5</v>
      </c>
      <c r="K4114" s="7">
        <v>133</v>
      </c>
      <c r="L4114" s="7">
        <f>IFERROR(VLOOKUP(SiscoTable[[#This Row],[Código]],Hoja2!A:B,2,0)*SiscoTable[[#This Row],[Provta(Uns)]],0)</f>
        <v>372.4</v>
      </c>
      <c r="M4114" s="7">
        <v>0</v>
      </c>
      <c r="N4114" s="7">
        <v>141</v>
      </c>
      <c r="O4114" s="7">
        <f>IFERROR(VLOOKUP(SiscoTable[[#This Row],[Código]],Hoja2!A:B,2,0)*SiscoTable[[#This Row],[Stock_actual]],0)</f>
        <v>394.79999999999995</v>
      </c>
      <c r="P4114" s="6" t="s">
        <v>324</v>
      </c>
      <c r="Q4114" s="7">
        <v>146</v>
      </c>
      <c r="R4114" s="7">
        <v>266.55999999999995</v>
      </c>
      <c r="S4114" s="7" t="s">
        <v>11928</v>
      </c>
      <c r="BI4114"/>
      <c r="BJ4114"/>
    </row>
    <row r="4115" spans="2:62" x14ac:dyDescent="0.4">
      <c r="B4115" s="1">
        <v>18206</v>
      </c>
      <c r="C4115" s="6" t="s">
        <v>8</v>
      </c>
      <c r="D4115" s="6" t="s">
        <v>25</v>
      </c>
      <c r="E4115" s="6" t="s">
        <v>3268</v>
      </c>
      <c r="F4115" s="6" t="s">
        <v>7197</v>
      </c>
      <c r="G4115" s="6" t="s">
        <v>7198</v>
      </c>
      <c r="H4115" s="6" t="s">
        <v>7222</v>
      </c>
      <c r="I4115" s="6" t="s">
        <v>7309</v>
      </c>
      <c r="J4115" s="6" t="s">
        <v>5</v>
      </c>
      <c r="K4115" s="7">
        <v>64</v>
      </c>
      <c r="L4115" s="7">
        <f>IFERROR(VLOOKUP(SiscoTable[[#This Row],[Código]],Hoja2!A:B,2,0)*SiscoTable[[#This Row],[Provta(Uns)]],0)</f>
        <v>51.2</v>
      </c>
      <c r="M4115" s="7">
        <v>0</v>
      </c>
      <c r="N4115" s="7">
        <v>61</v>
      </c>
      <c r="O4115" s="7">
        <f>IFERROR(VLOOKUP(SiscoTable[[#This Row],[Código]],Hoja2!A:B,2,0)*SiscoTable[[#This Row],[Stock_actual]],0)</f>
        <v>48.800000000000004</v>
      </c>
      <c r="P4115" s="6" t="s">
        <v>252</v>
      </c>
      <c r="Q4115" s="7">
        <v>70</v>
      </c>
      <c r="R4115" s="7">
        <v>128.57</v>
      </c>
      <c r="S4115" s="7" t="s">
        <v>11928</v>
      </c>
      <c r="BI4115"/>
      <c r="BJ4115"/>
    </row>
    <row r="4116" spans="2:62" x14ac:dyDescent="0.4">
      <c r="B4116" s="1">
        <v>18207</v>
      </c>
      <c r="C4116" s="6" t="s">
        <v>8</v>
      </c>
      <c r="D4116" s="6" t="s">
        <v>25</v>
      </c>
      <c r="E4116" s="6" t="s">
        <v>3268</v>
      </c>
      <c r="F4116" s="6" t="s">
        <v>7197</v>
      </c>
      <c r="G4116" s="6" t="s">
        <v>7198</v>
      </c>
      <c r="H4116" s="6" t="s">
        <v>7222</v>
      </c>
      <c r="I4116" s="6" t="s">
        <v>7310</v>
      </c>
      <c r="J4116" s="6" t="s">
        <v>5</v>
      </c>
      <c r="K4116" s="7">
        <v>74.67</v>
      </c>
      <c r="L4116" s="7">
        <f>IFERROR(VLOOKUP(SiscoTable[[#This Row],[Código]],Hoja2!A:B,2,0)*SiscoTable[[#This Row],[Provta(Uns)]],0)</f>
        <v>59.736000000000004</v>
      </c>
      <c r="M4116" s="7">
        <v>0</v>
      </c>
      <c r="N4116" s="7">
        <v>107</v>
      </c>
      <c r="O4116" s="7">
        <f>IFERROR(VLOOKUP(SiscoTable[[#This Row],[Código]],Hoja2!A:B,2,0)*SiscoTable[[#This Row],[Stock_actual]],0)</f>
        <v>85.600000000000009</v>
      </c>
      <c r="P4116" s="6" t="s">
        <v>558</v>
      </c>
      <c r="Q4116" s="7">
        <v>82</v>
      </c>
      <c r="R4116" s="7">
        <v>0</v>
      </c>
      <c r="S4116" s="7" t="s">
        <v>11928</v>
      </c>
      <c r="BI4116"/>
      <c r="BJ4116"/>
    </row>
    <row r="4117" spans="2:62" x14ac:dyDescent="0.4">
      <c r="B4117" s="1">
        <v>18208</v>
      </c>
      <c r="C4117" s="6" t="s">
        <v>25</v>
      </c>
      <c r="D4117" s="6" t="s">
        <v>25</v>
      </c>
      <c r="E4117" s="6" t="s">
        <v>3268</v>
      </c>
      <c r="F4117" s="6" t="s">
        <v>3269</v>
      </c>
      <c r="G4117" s="6" t="s">
        <v>5768</v>
      </c>
      <c r="H4117" s="6" t="s">
        <v>3784</v>
      </c>
      <c r="I4117" s="6" t="s">
        <v>5774</v>
      </c>
      <c r="J4117" s="6" t="s">
        <v>5</v>
      </c>
      <c r="K4117" s="7">
        <v>249.67</v>
      </c>
      <c r="L4117" s="7">
        <f>IFERROR(VLOOKUP(SiscoTable[[#This Row],[Código]],Hoja2!A:B,2,0)*SiscoTable[[#This Row],[Provta(Uns)]],0)</f>
        <v>399.47199999999998</v>
      </c>
      <c r="M4117" s="7">
        <v>72</v>
      </c>
      <c r="N4117" s="7">
        <v>278</v>
      </c>
      <c r="O4117" s="7">
        <f>IFERROR(VLOOKUP(SiscoTable[[#This Row],[Código]],Hoja2!A:B,2,0)*SiscoTable[[#This Row],[Stock_actual]],0)</f>
        <v>444.8</v>
      </c>
      <c r="P4117" s="6" t="s">
        <v>565</v>
      </c>
      <c r="Q4117" s="7">
        <v>275</v>
      </c>
      <c r="R4117" s="7">
        <v>0</v>
      </c>
      <c r="S4117" s="7" t="s">
        <v>11928</v>
      </c>
      <c r="BI4117"/>
      <c r="BJ4117"/>
    </row>
    <row r="4118" spans="2:62" x14ac:dyDescent="0.4">
      <c r="B4118" s="1">
        <v>18209</v>
      </c>
      <c r="C4118" s="6" t="s">
        <v>25</v>
      </c>
      <c r="D4118" s="6" t="s">
        <v>25</v>
      </c>
      <c r="E4118" s="6" t="s">
        <v>3268</v>
      </c>
      <c r="F4118" s="6" t="s">
        <v>3269</v>
      </c>
      <c r="G4118" s="6" t="s">
        <v>5267</v>
      </c>
      <c r="H4118" s="6" t="s">
        <v>5300</v>
      </c>
      <c r="I4118" s="6" t="s">
        <v>5299</v>
      </c>
      <c r="J4118" s="6" t="s">
        <v>5</v>
      </c>
      <c r="K4118" s="7">
        <v>40.5</v>
      </c>
      <c r="L4118" s="7">
        <f>IFERROR(VLOOKUP(SiscoTable[[#This Row],[Código]],Hoja2!A:B,2,0)*SiscoTable[[#This Row],[Provta(Uns)]],0)</f>
        <v>218.70000000000002</v>
      </c>
      <c r="M4118" s="7">
        <v>0</v>
      </c>
      <c r="N4118" s="7">
        <v>36</v>
      </c>
      <c r="O4118" s="7">
        <f>IFERROR(VLOOKUP(SiscoTable[[#This Row],[Código]],Hoja2!A:B,2,0)*SiscoTable[[#This Row],[Stock_actual]],0)</f>
        <v>194.4</v>
      </c>
      <c r="P4118" s="6" t="s">
        <v>699</v>
      </c>
      <c r="Q4118" s="7">
        <v>45</v>
      </c>
      <c r="R4118" s="7">
        <v>81.45</v>
      </c>
      <c r="S4118" s="7" t="s">
        <v>11928</v>
      </c>
      <c r="BI4118"/>
      <c r="BJ4118"/>
    </row>
    <row r="4119" spans="2:62" x14ac:dyDescent="0.4">
      <c r="B4119" s="1">
        <v>18210</v>
      </c>
      <c r="C4119" s="6" t="s">
        <v>30</v>
      </c>
      <c r="D4119" s="6" t="s">
        <v>30</v>
      </c>
      <c r="E4119" s="6" t="s">
        <v>3268</v>
      </c>
      <c r="F4119" s="6" t="s">
        <v>3269</v>
      </c>
      <c r="G4119" s="6" t="s">
        <v>3773</v>
      </c>
      <c r="H4119" s="6" t="s">
        <v>3784</v>
      </c>
      <c r="I4119" s="6" t="s">
        <v>3840</v>
      </c>
      <c r="J4119" s="6" t="s">
        <v>5</v>
      </c>
      <c r="K4119" s="7">
        <v>15.17</v>
      </c>
      <c r="L4119" s="7">
        <f>IFERROR(VLOOKUP(SiscoTable[[#This Row],[Código]],Hoja2!A:B,2,0)*SiscoTable[[#This Row],[Provta(Uns)]],0)</f>
        <v>128.94499999999999</v>
      </c>
      <c r="M4119" s="7">
        <v>24</v>
      </c>
      <c r="N4119" s="7">
        <v>21</v>
      </c>
      <c r="O4119" s="7">
        <f>IFERROR(VLOOKUP(SiscoTable[[#This Row],[Código]],Hoja2!A:B,2,0)*SiscoTable[[#This Row],[Stock_actual]],0)</f>
        <v>178.5</v>
      </c>
      <c r="P4119" s="6" t="s">
        <v>694</v>
      </c>
      <c r="Q4119" s="7">
        <v>17</v>
      </c>
      <c r="R4119" s="7">
        <v>0</v>
      </c>
      <c r="S4119" s="7" t="s">
        <v>11928</v>
      </c>
      <c r="BI4119"/>
      <c r="BJ4119"/>
    </row>
    <row r="4120" spans="2:62" x14ac:dyDescent="0.4">
      <c r="B4120" s="1">
        <v>18211</v>
      </c>
      <c r="C4120" s="6" t="s">
        <v>25</v>
      </c>
      <c r="D4120" s="6" t="s">
        <v>25</v>
      </c>
      <c r="E4120" s="6" t="s">
        <v>3268</v>
      </c>
      <c r="F4120" s="6" t="s">
        <v>3269</v>
      </c>
      <c r="G4120" s="6" t="s">
        <v>5217</v>
      </c>
      <c r="H4120" s="6" t="s">
        <v>5219</v>
      </c>
      <c r="I4120" s="6" t="s">
        <v>5218</v>
      </c>
      <c r="J4120" s="6" t="s">
        <v>5</v>
      </c>
      <c r="K4120" s="7">
        <v>48.84</v>
      </c>
      <c r="L4120" s="7">
        <f>IFERROR(VLOOKUP(SiscoTable[[#This Row],[Código]],Hoja2!A:B,2,0)*SiscoTable[[#This Row],[Provta(Uns)]],0)</f>
        <v>253.96800000000002</v>
      </c>
      <c r="M4120" s="7">
        <v>0</v>
      </c>
      <c r="N4120" s="7">
        <v>48.954999999999998</v>
      </c>
      <c r="O4120" s="7">
        <f>IFERROR(VLOOKUP(SiscoTable[[#This Row],[Código]],Hoja2!A:B,2,0)*SiscoTable[[#This Row],[Stock_actual]],0)</f>
        <v>254.566</v>
      </c>
      <c r="P4120" s="6" t="s">
        <v>110</v>
      </c>
      <c r="Q4120" s="7">
        <v>54</v>
      </c>
      <c r="R4120" s="7">
        <v>97.74499999999999</v>
      </c>
      <c r="S4120" s="7" t="s">
        <v>11928</v>
      </c>
      <c r="BI4120"/>
      <c r="BJ4120"/>
    </row>
    <row r="4121" spans="2:62" x14ac:dyDescent="0.4">
      <c r="B4121" s="1">
        <v>18212</v>
      </c>
      <c r="C4121" s="6" t="s">
        <v>30</v>
      </c>
      <c r="D4121" s="6" t="s">
        <v>30</v>
      </c>
      <c r="E4121" s="6" t="s">
        <v>3268</v>
      </c>
      <c r="F4121" s="6" t="s">
        <v>3269</v>
      </c>
      <c r="G4121" s="6" t="s">
        <v>3773</v>
      </c>
      <c r="H4121" s="6" t="s">
        <v>3784</v>
      </c>
      <c r="I4121" s="6" t="s">
        <v>3841</v>
      </c>
      <c r="J4121" s="6" t="s">
        <v>5</v>
      </c>
      <c r="K4121" s="7">
        <v>38.33</v>
      </c>
      <c r="L4121" s="7">
        <f>IFERROR(VLOOKUP(SiscoTable[[#This Row],[Código]],Hoja2!A:B,2,0)*SiscoTable[[#This Row],[Provta(Uns)]],0)</f>
        <v>249.14499999999998</v>
      </c>
      <c r="M4121" s="7">
        <v>24</v>
      </c>
      <c r="N4121" s="7">
        <v>39</v>
      </c>
      <c r="O4121" s="7">
        <f>IFERROR(VLOOKUP(SiscoTable[[#This Row],[Código]],Hoja2!A:B,2,0)*SiscoTable[[#This Row],[Stock_actual]],0)</f>
        <v>253.5</v>
      </c>
      <c r="P4121" s="6" t="s">
        <v>702</v>
      </c>
      <c r="Q4121" s="7">
        <v>42</v>
      </c>
      <c r="R4121" s="7">
        <v>52.2</v>
      </c>
      <c r="S4121" s="7" t="s">
        <v>11928</v>
      </c>
      <c r="BI4121"/>
      <c r="BJ4121"/>
    </row>
    <row r="4122" spans="2:62" x14ac:dyDescent="0.4">
      <c r="B4122" s="1">
        <v>18213</v>
      </c>
      <c r="C4122" s="6" t="s">
        <v>30</v>
      </c>
      <c r="D4122" s="6" t="s">
        <v>25</v>
      </c>
      <c r="E4122" s="6" t="s">
        <v>3268</v>
      </c>
      <c r="F4122" s="6" t="s">
        <v>3269</v>
      </c>
      <c r="G4122" s="6" t="s">
        <v>3773</v>
      </c>
      <c r="H4122" s="6" t="s">
        <v>3784</v>
      </c>
      <c r="I4122" s="6" t="s">
        <v>3842</v>
      </c>
      <c r="J4122" s="6" t="s">
        <v>5</v>
      </c>
      <c r="K4122" s="7">
        <v>0</v>
      </c>
      <c r="L4122" s="7">
        <f>IFERROR(VLOOKUP(SiscoTable[[#This Row],[Código]],Hoja2!A:B,2,0)*SiscoTable[[#This Row],[Provta(Uns)]],0)</f>
        <v>0</v>
      </c>
      <c r="M4122" s="7">
        <v>0</v>
      </c>
      <c r="N4122" s="7">
        <v>0</v>
      </c>
      <c r="O4122" s="7">
        <f>IFERROR(VLOOKUP(SiscoTable[[#This Row],[Código]],Hoja2!A:B,2,0)*SiscoTable[[#This Row],[Stock_actual]],0)</f>
        <v>0</v>
      </c>
      <c r="P4122" s="6" t="s">
        <v>7</v>
      </c>
      <c r="Q4122" s="7">
        <v>0</v>
      </c>
      <c r="R4122" s="7">
        <v>0</v>
      </c>
      <c r="S4122" s="7" t="s">
        <v>11928</v>
      </c>
      <c r="BI4122"/>
      <c r="BJ4122"/>
    </row>
    <row r="4123" spans="2:62" x14ac:dyDescent="0.4">
      <c r="B4123" s="1">
        <v>18214</v>
      </c>
      <c r="C4123" s="6" t="s">
        <v>25</v>
      </c>
      <c r="D4123" s="6" t="s">
        <v>30</v>
      </c>
      <c r="E4123" s="6" t="s">
        <v>3268</v>
      </c>
      <c r="F4123" s="6" t="s">
        <v>3269</v>
      </c>
      <c r="G4123" s="6" t="s">
        <v>5267</v>
      </c>
      <c r="H4123" s="6" t="s">
        <v>5283</v>
      </c>
      <c r="I4123" s="6" t="s">
        <v>5282</v>
      </c>
      <c r="J4123" s="6" t="s">
        <v>5</v>
      </c>
      <c r="K4123" s="7">
        <v>15</v>
      </c>
      <c r="L4123" s="7">
        <f>IFERROR(VLOOKUP(SiscoTable[[#This Row],[Código]],Hoja2!A:B,2,0)*SiscoTable[[#This Row],[Provta(Uns)]],0)</f>
        <v>168</v>
      </c>
      <c r="M4123" s="7">
        <v>0</v>
      </c>
      <c r="N4123" s="7">
        <v>27</v>
      </c>
      <c r="O4123" s="7">
        <f>IFERROR(VLOOKUP(SiscoTable[[#This Row],[Código]],Hoja2!A:B,2,0)*SiscoTable[[#This Row],[Stock_actual]],0)</f>
        <v>302.39999999999998</v>
      </c>
      <c r="P4123" s="6" t="s">
        <v>773</v>
      </c>
      <c r="Q4123" s="7">
        <v>17</v>
      </c>
      <c r="R4123" s="7">
        <v>0</v>
      </c>
      <c r="S4123" s="7" t="s">
        <v>11928</v>
      </c>
      <c r="BI4123"/>
      <c r="BJ4123"/>
    </row>
    <row r="4124" spans="2:62" x14ac:dyDescent="0.4">
      <c r="B4124" s="1">
        <v>18215</v>
      </c>
      <c r="C4124" s="6" t="s">
        <v>8</v>
      </c>
      <c r="D4124" s="6" t="s">
        <v>8</v>
      </c>
      <c r="E4124" s="6" t="s">
        <v>3268</v>
      </c>
      <c r="F4124" s="6" t="s">
        <v>3269</v>
      </c>
      <c r="G4124" s="6" t="s">
        <v>3773</v>
      </c>
      <c r="H4124" s="6" t="s">
        <v>3844</v>
      </c>
      <c r="I4124" s="6" t="s">
        <v>4026</v>
      </c>
      <c r="J4124" s="6" t="s">
        <v>5</v>
      </c>
      <c r="K4124" s="7">
        <v>3.83</v>
      </c>
      <c r="L4124" s="7">
        <f>IFERROR(VLOOKUP(SiscoTable[[#This Row],[Código]],Hoja2!A:B,2,0)*SiscoTable[[#This Row],[Provta(Uns)]],0)</f>
        <v>37.917000000000002</v>
      </c>
      <c r="M4124" s="7">
        <v>0</v>
      </c>
      <c r="N4124" s="7">
        <v>9</v>
      </c>
      <c r="O4124" s="7">
        <f>IFERROR(VLOOKUP(SiscoTable[[#This Row],[Código]],Hoja2!A:B,2,0)*SiscoTable[[#This Row],[Stock_actual]],0)</f>
        <v>89.100000000000009</v>
      </c>
      <c r="P4124" s="6" t="s">
        <v>1159</v>
      </c>
      <c r="Q4124" s="7">
        <v>4</v>
      </c>
      <c r="R4124" s="7">
        <v>0</v>
      </c>
      <c r="S4124" s="7" t="s">
        <v>11928</v>
      </c>
      <c r="BI4124"/>
      <c r="BJ4124"/>
    </row>
    <row r="4125" spans="2:62" x14ac:dyDescent="0.4">
      <c r="B4125" s="1">
        <v>18216</v>
      </c>
      <c r="C4125" s="6" t="s">
        <v>30</v>
      </c>
      <c r="D4125" s="6" t="s">
        <v>8</v>
      </c>
      <c r="E4125" s="6" t="s">
        <v>3268</v>
      </c>
      <c r="F4125" s="6" t="s">
        <v>3269</v>
      </c>
      <c r="G4125" s="6" t="s">
        <v>3773</v>
      </c>
      <c r="H4125" s="6" t="s">
        <v>3844</v>
      </c>
      <c r="I4125" s="6" t="s">
        <v>3843</v>
      </c>
      <c r="J4125" s="6" t="s">
        <v>5</v>
      </c>
      <c r="K4125" s="7">
        <v>3.17</v>
      </c>
      <c r="L4125" s="7">
        <f>IFERROR(VLOOKUP(SiscoTable[[#This Row],[Código]],Hoja2!A:B,2,0)*SiscoTable[[#This Row],[Provta(Uns)]],0)</f>
        <v>47.232999999999997</v>
      </c>
      <c r="M4125" s="7">
        <v>0</v>
      </c>
      <c r="N4125" s="7">
        <v>5</v>
      </c>
      <c r="O4125" s="7">
        <f>IFERROR(VLOOKUP(SiscoTable[[#This Row],[Código]],Hoja2!A:B,2,0)*SiscoTable[[#This Row],[Stock_actual]],0)</f>
        <v>74.5</v>
      </c>
      <c r="P4125" s="6" t="s">
        <v>581</v>
      </c>
      <c r="Q4125" s="7">
        <v>4</v>
      </c>
      <c r="R4125" s="7">
        <v>0</v>
      </c>
      <c r="S4125" s="7" t="s">
        <v>11928</v>
      </c>
      <c r="BI4125"/>
      <c r="BJ4125"/>
    </row>
    <row r="4126" spans="2:62" x14ac:dyDescent="0.4">
      <c r="B4126" s="1">
        <v>18218</v>
      </c>
      <c r="C4126" s="6" t="s">
        <v>25</v>
      </c>
      <c r="D4126" s="6" t="s">
        <v>25</v>
      </c>
      <c r="E4126" s="6" t="s">
        <v>469</v>
      </c>
      <c r="F4126" s="6" t="s">
        <v>1050</v>
      </c>
      <c r="G4126" s="6" t="s">
        <v>1309</v>
      </c>
      <c r="H4126" s="6" t="s">
        <v>1053</v>
      </c>
      <c r="I4126" s="6" t="s">
        <v>1350</v>
      </c>
      <c r="J4126" s="6" t="s">
        <v>5</v>
      </c>
      <c r="K4126" s="7">
        <v>90.33</v>
      </c>
      <c r="L4126" s="7">
        <f>IFERROR(VLOOKUP(SiscoTable[[#This Row],[Código]],Hoja2!A:B,2,0)*SiscoTable[[#This Row],[Provta(Uns)]],0)</f>
        <v>406.48500000000001</v>
      </c>
      <c r="M4126" s="7">
        <v>0</v>
      </c>
      <c r="N4126" s="7">
        <v>6</v>
      </c>
      <c r="O4126" s="7">
        <f>IFERROR(VLOOKUP(SiscoTable[[#This Row],[Código]],Hoja2!A:B,2,0)*SiscoTable[[#This Row],[Stock_actual]],0)</f>
        <v>27</v>
      </c>
      <c r="P4126" s="6" t="s">
        <v>80</v>
      </c>
      <c r="Q4126" s="7">
        <v>99</v>
      </c>
      <c r="R4126" s="7">
        <v>180.61999999999998</v>
      </c>
      <c r="S4126" s="7" t="s">
        <v>11927</v>
      </c>
      <c r="BI4126"/>
      <c r="BJ4126"/>
    </row>
    <row r="4127" spans="2:62" x14ac:dyDescent="0.4">
      <c r="B4127" s="1">
        <v>18219</v>
      </c>
      <c r="C4127" s="6" t="s">
        <v>25</v>
      </c>
      <c r="D4127" s="6" t="s">
        <v>25</v>
      </c>
      <c r="E4127" s="6" t="s">
        <v>469</v>
      </c>
      <c r="F4127" s="6" t="s">
        <v>1050</v>
      </c>
      <c r="G4127" s="6" t="s">
        <v>1309</v>
      </c>
      <c r="H4127" s="6" t="s">
        <v>1053</v>
      </c>
      <c r="I4127" s="6" t="s">
        <v>1351</v>
      </c>
      <c r="J4127" s="6" t="s">
        <v>5</v>
      </c>
      <c r="K4127" s="7">
        <v>40.33</v>
      </c>
      <c r="L4127" s="7">
        <f>IFERROR(VLOOKUP(SiscoTable[[#This Row],[Código]],Hoja2!A:B,2,0)*SiscoTable[[#This Row],[Provta(Uns)]],0)</f>
        <v>181.48499999999999</v>
      </c>
      <c r="M4127" s="7">
        <v>0</v>
      </c>
      <c r="N4127" s="7">
        <v>15</v>
      </c>
      <c r="O4127" s="7">
        <f>IFERROR(VLOOKUP(SiscoTable[[#This Row],[Código]],Hoja2!A:B,2,0)*SiscoTable[[#This Row],[Stock_actual]],0)</f>
        <v>67.5</v>
      </c>
      <c r="P4127" s="6" t="s">
        <v>96</v>
      </c>
      <c r="Q4127" s="7">
        <v>44</v>
      </c>
      <c r="R4127" s="7">
        <v>80.14</v>
      </c>
      <c r="S4127" s="7" t="s">
        <v>11927</v>
      </c>
      <c r="BI4127"/>
      <c r="BJ4127"/>
    </row>
    <row r="4128" spans="2:62" x14ac:dyDescent="0.4">
      <c r="B4128" s="1">
        <v>18220</v>
      </c>
      <c r="C4128" s="6" t="s">
        <v>8</v>
      </c>
      <c r="D4128" s="6" t="s">
        <v>8</v>
      </c>
      <c r="E4128" s="6" t="s">
        <v>8482</v>
      </c>
      <c r="F4128" s="6" t="s">
        <v>11853</v>
      </c>
      <c r="G4128" s="6" t="s">
        <v>11861</v>
      </c>
      <c r="H4128" s="6" t="s">
        <v>11882</v>
      </c>
      <c r="I4128" s="6" t="s">
        <v>11881</v>
      </c>
      <c r="J4128" s="6" t="s">
        <v>5</v>
      </c>
      <c r="K4128" s="7">
        <v>0</v>
      </c>
      <c r="L4128" s="7">
        <f>IFERROR(VLOOKUP(SiscoTable[[#This Row],[Código]],Hoja2!A:B,2,0)*SiscoTable[[#This Row],[Provta(Uns)]],0)</f>
        <v>0</v>
      </c>
      <c r="M4128" s="7">
        <v>0</v>
      </c>
      <c r="N4128" s="7">
        <v>0</v>
      </c>
      <c r="O4128" s="7">
        <f>IFERROR(VLOOKUP(SiscoTable[[#This Row],[Código]],Hoja2!A:B,2,0)*SiscoTable[[#This Row],[Stock_actual]],0)</f>
        <v>0</v>
      </c>
      <c r="P4128" s="6" t="s">
        <v>7</v>
      </c>
      <c r="Q4128" s="7">
        <v>0</v>
      </c>
      <c r="R4128" s="7">
        <v>0</v>
      </c>
      <c r="S4128" s="7" t="s">
        <v>11926</v>
      </c>
      <c r="BI4128"/>
      <c r="BJ4128"/>
    </row>
    <row r="4129" spans="2:62" x14ac:dyDescent="0.4">
      <c r="B4129" s="1">
        <v>18221</v>
      </c>
      <c r="C4129" s="6" t="s">
        <v>30</v>
      </c>
      <c r="D4129" s="6" t="s">
        <v>30</v>
      </c>
      <c r="E4129" s="6" t="s">
        <v>8482</v>
      </c>
      <c r="F4129" s="6" t="s">
        <v>11853</v>
      </c>
      <c r="G4129" s="6" t="s">
        <v>11861</v>
      </c>
      <c r="H4129" s="6" t="s">
        <v>11872</v>
      </c>
      <c r="I4129" s="6" t="s">
        <v>11871</v>
      </c>
      <c r="J4129" s="6" t="s">
        <v>5</v>
      </c>
      <c r="K4129" s="7">
        <v>0.17</v>
      </c>
      <c r="L4129" s="7">
        <f>IFERROR(VLOOKUP(SiscoTable[[#This Row],[Código]],Hoja2!A:B,2,0)*SiscoTable[[#This Row],[Provta(Uns)]],0)</f>
        <v>1.054</v>
      </c>
      <c r="M4129" s="7">
        <v>0</v>
      </c>
      <c r="N4129" s="7">
        <v>2</v>
      </c>
      <c r="O4129" s="7">
        <f>IFERROR(VLOOKUP(SiscoTable[[#This Row],[Código]],Hoja2!A:B,2,0)*SiscoTable[[#This Row],[Stock_actual]],0)</f>
        <v>12.4</v>
      </c>
      <c r="P4129" s="6" t="s">
        <v>722</v>
      </c>
      <c r="Q4129" s="7">
        <v>0</v>
      </c>
      <c r="R4129" s="7">
        <v>0</v>
      </c>
      <c r="S4129" s="7" t="s">
        <v>11926</v>
      </c>
      <c r="BI4129"/>
      <c r="BJ4129"/>
    </row>
    <row r="4130" spans="2:62" x14ac:dyDescent="0.4">
      <c r="B4130" s="1">
        <v>18222</v>
      </c>
      <c r="C4130" s="6" t="s">
        <v>8</v>
      </c>
      <c r="D4130" s="6" t="s">
        <v>8</v>
      </c>
      <c r="E4130" s="6" t="s">
        <v>8482</v>
      </c>
      <c r="F4130" s="6" t="s">
        <v>11853</v>
      </c>
      <c r="G4130" s="6" t="s">
        <v>11861</v>
      </c>
      <c r="H4130" s="6" t="s">
        <v>11872</v>
      </c>
      <c r="I4130" s="6" t="s">
        <v>11883</v>
      </c>
      <c r="J4130" s="6" t="s">
        <v>5</v>
      </c>
      <c r="K4130" s="7">
        <v>0.5</v>
      </c>
      <c r="L4130" s="7">
        <f>IFERROR(VLOOKUP(SiscoTable[[#This Row],[Código]],Hoja2!A:B,2,0)*SiscoTable[[#This Row],[Provta(Uns)]],0)</f>
        <v>1.7</v>
      </c>
      <c r="M4130" s="7">
        <v>0</v>
      </c>
      <c r="N4130" s="7">
        <v>0</v>
      </c>
      <c r="O4130" s="7">
        <f>IFERROR(VLOOKUP(SiscoTable[[#This Row],[Código]],Hoja2!A:B,2,0)*SiscoTable[[#This Row],[Stock_actual]],0)</f>
        <v>0</v>
      </c>
      <c r="P4130" s="6" t="s">
        <v>7</v>
      </c>
      <c r="Q4130" s="7">
        <v>1</v>
      </c>
      <c r="R4130" s="7">
        <v>1.2</v>
      </c>
      <c r="S4130" s="7" t="s">
        <v>11926</v>
      </c>
      <c r="BI4130"/>
      <c r="BJ4130"/>
    </row>
    <row r="4131" spans="2:62" x14ac:dyDescent="0.4">
      <c r="B4131" s="1">
        <v>18223</v>
      </c>
      <c r="C4131" s="6" t="s">
        <v>8</v>
      </c>
      <c r="D4131" s="6" t="s">
        <v>8</v>
      </c>
      <c r="E4131" s="6" t="s">
        <v>8482</v>
      </c>
      <c r="F4131" s="6" t="s">
        <v>11853</v>
      </c>
      <c r="G4131" s="6" t="s">
        <v>11861</v>
      </c>
      <c r="H4131" s="6" t="s">
        <v>11885</v>
      </c>
      <c r="I4131" s="6" t="s">
        <v>11884</v>
      </c>
      <c r="J4131" s="6" t="s">
        <v>5</v>
      </c>
      <c r="K4131" s="7">
        <v>0</v>
      </c>
      <c r="L4131" s="7">
        <f>IFERROR(VLOOKUP(SiscoTable[[#This Row],[Código]],Hoja2!A:B,2,0)*SiscoTable[[#This Row],[Provta(Uns)]],0)</f>
        <v>0</v>
      </c>
      <c r="M4131" s="7">
        <v>0</v>
      </c>
      <c r="N4131" s="7">
        <v>0</v>
      </c>
      <c r="O4131" s="7">
        <f>IFERROR(VLOOKUP(SiscoTable[[#This Row],[Código]],Hoja2!A:B,2,0)*SiscoTable[[#This Row],[Stock_actual]],0)</f>
        <v>0</v>
      </c>
      <c r="P4131" s="6" t="s">
        <v>7</v>
      </c>
      <c r="Q4131" s="7">
        <v>0</v>
      </c>
      <c r="R4131" s="7">
        <v>0</v>
      </c>
      <c r="S4131" s="7" t="s">
        <v>11926</v>
      </c>
      <c r="BI4131"/>
      <c r="BJ4131"/>
    </row>
    <row r="4132" spans="2:62" x14ac:dyDescent="0.4">
      <c r="B4132" s="1">
        <v>18224</v>
      </c>
      <c r="C4132" s="6" t="s">
        <v>8</v>
      </c>
      <c r="D4132" s="6" t="s">
        <v>8</v>
      </c>
      <c r="E4132" s="6" t="s">
        <v>8482</v>
      </c>
      <c r="F4132" s="6" t="s">
        <v>11853</v>
      </c>
      <c r="G4132" s="6" t="s">
        <v>11861</v>
      </c>
      <c r="H4132" s="6" t="s">
        <v>11882</v>
      </c>
      <c r="I4132" s="6" t="s">
        <v>11886</v>
      </c>
      <c r="J4132" s="6" t="s">
        <v>5</v>
      </c>
      <c r="K4132" s="7">
        <v>0.17</v>
      </c>
      <c r="L4132" s="7">
        <f>IFERROR(VLOOKUP(SiscoTable[[#This Row],[Código]],Hoja2!A:B,2,0)*SiscoTable[[#This Row],[Provta(Uns)]],0)</f>
        <v>0.56100000000000005</v>
      </c>
      <c r="M4132" s="7">
        <v>0</v>
      </c>
      <c r="N4132" s="7">
        <v>0</v>
      </c>
      <c r="O4132" s="7">
        <f>IFERROR(VLOOKUP(SiscoTable[[#This Row],[Código]],Hoja2!A:B,2,0)*SiscoTable[[#This Row],[Stock_actual]],0)</f>
        <v>0</v>
      </c>
      <c r="P4132" s="6" t="s">
        <v>7</v>
      </c>
      <c r="Q4132" s="7">
        <v>0</v>
      </c>
      <c r="R4132" s="7">
        <v>0</v>
      </c>
      <c r="S4132" s="7" t="s">
        <v>11926</v>
      </c>
      <c r="BI4132"/>
      <c r="BJ4132"/>
    </row>
    <row r="4133" spans="2:62" x14ac:dyDescent="0.4">
      <c r="B4133" s="1">
        <v>18225</v>
      </c>
      <c r="C4133" s="6" t="s">
        <v>8</v>
      </c>
      <c r="D4133" s="6" t="s">
        <v>8</v>
      </c>
      <c r="E4133" s="6" t="s">
        <v>8482</v>
      </c>
      <c r="F4133" s="6" t="s">
        <v>11853</v>
      </c>
      <c r="G4133" s="6" t="s">
        <v>11861</v>
      </c>
      <c r="H4133" s="6" t="s">
        <v>11888</v>
      </c>
      <c r="I4133" s="6" t="s">
        <v>11887</v>
      </c>
      <c r="J4133" s="6" t="s">
        <v>5</v>
      </c>
      <c r="K4133" s="7">
        <v>0</v>
      </c>
      <c r="L4133" s="7">
        <f>IFERROR(VLOOKUP(SiscoTable[[#This Row],[Código]],Hoja2!A:B,2,0)*SiscoTable[[#This Row],[Provta(Uns)]],0)</f>
        <v>0</v>
      </c>
      <c r="M4133" s="7">
        <v>0</v>
      </c>
      <c r="N4133" s="7">
        <v>0</v>
      </c>
      <c r="O4133" s="7">
        <f>IFERROR(VLOOKUP(SiscoTable[[#This Row],[Código]],Hoja2!A:B,2,0)*SiscoTable[[#This Row],[Stock_actual]],0)</f>
        <v>0</v>
      </c>
      <c r="P4133" s="6" t="s">
        <v>7</v>
      </c>
      <c r="Q4133" s="7">
        <v>0</v>
      </c>
      <c r="R4133" s="7">
        <v>0</v>
      </c>
      <c r="S4133" s="7" t="s">
        <v>11926</v>
      </c>
      <c r="BI4133"/>
      <c r="BJ4133"/>
    </row>
    <row r="4134" spans="2:62" x14ac:dyDescent="0.4">
      <c r="B4134" s="1">
        <v>18226</v>
      </c>
      <c r="C4134" s="6" t="s">
        <v>30</v>
      </c>
      <c r="D4134" s="6" t="s">
        <v>30</v>
      </c>
      <c r="E4134" s="6" t="s">
        <v>8482</v>
      </c>
      <c r="F4134" s="6" t="s">
        <v>11853</v>
      </c>
      <c r="G4134" s="6" t="s">
        <v>11861</v>
      </c>
      <c r="H4134" s="6" t="s">
        <v>11872</v>
      </c>
      <c r="I4134" s="6" t="s">
        <v>11873</v>
      </c>
      <c r="J4134" s="6" t="s">
        <v>5</v>
      </c>
      <c r="K4134" s="7">
        <v>11.5</v>
      </c>
      <c r="L4134" s="7">
        <f>IFERROR(VLOOKUP(SiscoTable[[#This Row],[Código]],Hoja2!A:B,2,0)*SiscoTable[[#This Row],[Provta(Uns)]],0)</f>
        <v>69</v>
      </c>
      <c r="M4134" s="7">
        <v>0</v>
      </c>
      <c r="N4134" s="7">
        <v>0</v>
      </c>
      <c r="O4134" s="7">
        <f>IFERROR(VLOOKUP(SiscoTable[[#This Row],[Código]],Hoja2!A:B,2,0)*SiscoTable[[#This Row],[Stock_actual]],0)</f>
        <v>0</v>
      </c>
      <c r="P4134" s="6" t="s">
        <v>7</v>
      </c>
      <c r="Q4134" s="7">
        <v>13</v>
      </c>
      <c r="R4134" s="7">
        <v>22.8</v>
      </c>
      <c r="S4134" s="7" t="s">
        <v>11926</v>
      </c>
      <c r="BI4134"/>
      <c r="BJ4134"/>
    </row>
    <row r="4135" spans="2:62" x14ac:dyDescent="0.4">
      <c r="B4135" s="1">
        <v>18227</v>
      </c>
      <c r="C4135" s="6" t="s">
        <v>8</v>
      </c>
      <c r="D4135" s="6" t="s">
        <v>8</v>
      </c>
      <c r="E4135" s="6" t="s">
        <v>8482</v>
      </c>
      <c r="F4135" s="6" t="s">
        <v>11853</v>
      </c>
      <c r="G4135" s="6" t="s">
        <v>11861</v>
      </c>
      <c r="H4135" s="6" t="s">
        <v>11872</v>
      </c>
      <c r="I4135" s="6" t="s">
        <v>11889</v>
      </c>
      <c r="J4135" s="6" t="s">
        <v>5</v>
      </c>
      <c r="K4135" s="7">
        <v>3.83</v>
      </c>
      <c r="L4135" s="7">
        <f>IFERROR(VLOOKUP(SiscoTable[[#This Row],[Código]],Hoja2!A:B,2,0)*SiscoTable[[#This Row],[Provta(Uns)]],0)</f>
        <v>24.895</v>
      </c>
      <c r="M4135" s="7">
        <v>0</v>
      </c>
      <c r="N4135" s="7">
        <v>0</v>
      </c>
      <c r="O4135" s="7">
        <f>IFERROR(VLOOKUP(SiscoTable[[#This Row],[Código]],Hoja2!A:B,2,0)*SiscoTable[[#This Row],[Stock_actual]],0)</f>
        <v>0</v>
      </c>
      <c r="P4135" s="6" t="s">
        <v>7</v>
      </c>
      <c r="Q4135" s="7">
        <v>4</v>
      </c>
      <c r="R4135" s="7">
        <v>7.8000000000000007</v>
      </c>
      <c r="S4135" s="7" t="s">
        <v>11926</v>
      </c>
      <c r="BI4135"/>
      <c r="BJ4135"/>
    </row>
    <row r="4136" spans="2:62" x14ac:dyDescent="0.4">
      <c r="B4136" s="1">
        <v>18228</v>
      </c>
      <c r="C4136" s="6" t="s">
        <v>8</v>
      </c>
      <c r="D4136" s="6" t="s">
        <v>8</v>
      </c>
      <c r="E4136" s="6" t="s">
        <v>8482</v>
      </c>
      <c r="F4136" s="6" t="s">
        <v>11853</v>
      </c>
      <c r="G4136" s="6" t="s">
        <v>11861</v>
      </c>
      <c r="H4136" s="6" t="s">
        <v>11888</v>
      </c>
      <c r="I4136" s="6" t="s">
        <v>11890</v>
      </c>
      <c r="J4136" s="6" t="s">
        <v>5</v>
      </c>
      <c r="K4136" s="7">
        <v>0.17</v>
      </c>
      <c r="L4136" s="7">
        <f>IFERROR(VLOOKUP(SiscoTable[[#This Row],[Código]],Hoja2!A:B,2,0)*SiscoTable[[#This Row],[Provta(Uns)]],0)</f>
        <v>0.95199999999999996</v>
      </c>
      <c r="M4136" s="7">
        <v>0</v>
      </c>
      <c r="N4136" s="7">
        <v>-1</v>
      </c>
      <c r="O4136" s="7">
        <f>IFERROR(VLOOKUP(SiscoTable[[#This Row],[Código]],Hoja2!A:B,2,0)*SiscoTable[[#This Row],[Stock_actual]],0)</f>
        <v>-5.6</v>
      </c>
      <c r="P4136" s="6" t="s">
        <v>7</v>
      </c>
      <c r="Q4136" s="7">
        <v>0</v>
      </c>
      <c r="R4136" s="7">
        <v>0.6</v>
      </c>
      <c r="S4136" s="7" t="s">
        <v>11926</v>
      </c>
      <c r="BI4136"/>
      <c r="BJ4136"/>
    </row>
    <row r="4137" spans="2:62" x14ac:dyDescent="0.4">
      <c r="B4137" s="1">
        <v>18229</v>
      </c>
      <c r="C4137" s="6" t="s">
        <v>8</v>
      </c>
      <c r="D4137" s="6" t="s">
        <v>8</v>
      </c>
      <c r="E4137" s="6" t="s">
        <v>8482</v>
      </c>
      <c r="F4137" s="6" t="s">
        <v>11853</v>
      </c>
      <c r="G4137" s="6" t="s">
        <v>11861</v>
      </c>
      <c r="H4137" s="6" t="s">
        <v>11888</v>
      </c>
      <c r="I4137" s="6" t="s">
        <v>11891</v>
      </c>
      <c r="J4137" s="6" t="s">
        <v>5</v>
      </c>
      <c r="K4137" s="7">
        <v>0</v>
      </c>
      <c r="L4137" s="7">
        <f>IFERROR(VLOOKUP(SiscoTable[[#This Row],[Código]],Hoja2!A:B,2,0)*SiscoTable[[#This Row],[Provta(Uns)]],0)</f>
        <v>0</v>
      </c>
      <c r="M4137" s="7">
        <v>0</v>
      </c>
      <c r="N4137" s="7">
        <v>0</v>
      </c>
      <c r="O4137" s="7">
        <f>IFERROR(VLOOKUP(SiscoTable[[#This Row],[Código]],Hoja2!A:B,2,0)*SiscoTable[[#This Row],[Stock_actual]],0)</f>
        <v>0</v>
      </c>
      <c r="P4137" s="6" t="s">
        <v>7</v>
      </c>
      <c r="Q4137" s="7">
        <v>0</v>
      </c>
      <c r="R4137" s="7">
        <v>0</v>
      </c>
      <c r="S4137" s="7" t="s">
        <v>11926</v>
      </c>
      <c r="BI4137"/>
      <c r="BJ4137"/>
    </row>
    <row r="4138" spans="2:62" x14ac:dyDescent="0.4">
      <c r="B4138" s="1">
        <v>18233</v>
      </c>
      <c r="C4138" s="6" t="s">
        <v>30</v>
      </c>
      <c r="D4138" s="6" t="s">
        <v>30</v>
      </c>
      <c r="E4138" s="6" t="s">
        <v>469</v>
      </c>
      <c r="F4138" s="6" t="s">
        <v>210</v>
      </c>
      <c r="G4138" s="6" t="s">
        <v>550</v>
      </c>
      <c r="H4138" s="6" t="s">
        <v>213</v>
      </c>
      <c r="I4138" s="6" t="s">
        <v>584</v>
      </c>
      <c r="J4138" s="6" t="s">
        <v>5</v>
      </c>
      <c r="K4138" s="7">
        <v>4</v>
      </c>
      <c r="L4138" s="34">
        <f>IFERROR(VLOOKUP(SiscoTable[[#This Row],[Código]],Hoja2!A:B,2,0)*SiscoTable[[#This Row],[Provta(Uns)]],0)</f>
        <v>83.6</v>
      </c>
      <c r="M4138" s="7">
        <v>0</v>
      </c>
      <c r="N4138" s="7">
        <v>0</v>
      </c>
      <c r="O4138" s="34">
        <f>IFERROR(VLOOKUP(SiscoTable[[#This Row],[Código]],Hoja2!A:B,2,0)*SiscoTable[[#This Row],[Stock_actual]],0)</f>
        <v>0</v>
      </c>
      <c r="P4138" s="6" t="s">
        <v>7</v>
      </c>
      <c r="Q4138" s="7">
        <v>4</v>
      </c>
      <c r="R4138" s="7">
        <v>7.8000000000000007</v>
      </c>
      <c r="S4138" s="7" t="s">
        <v>11924</v>
      </c>
      <c r="BI4138"/>
      <c r="BJ4138"/>
    </row>
    <row r="4139" spans="2:62" x14ac:dyDescent="0.4">
      <c r="B4139" s="1">
        <v>18234</v>
      </c>
      <c r="C4139" s="6" t="s">
        <v>8</v>
      </c>
      <c r="D4139" s="6" t="s">
        <v>8</v>
      </c>
      <c r="E4139" s="6" t="s">
        <v>469</v>
      </c>
      <c r="F4139" s="6" t="s">
        <v>210</v>
      </c>
      <c r="G4139" s="6" t="s">
        <v>550</v>
      </c>
      <c r="H4139" s="6" t="s">
        <v>213</v>
      </c>
      <c r="I4139" s="6" t="s">
        <v>593</v>
      </c>
      <c r="J4139" s="6" t="s">
        <v>5</v>
      </c>
      <c r="K4139" s="7">
        <v>0</v>
      </c>
      <c r="L4139" s="34">
        <f>IFERROR(VLOOKUP(SiscoTable[[#This Row],[Código]],Hoja2!A:B,2,0)*SiscoTable[[#This Row],[Provta(Uns)]],0)</f>
        <v>0</v>
      </c>
      <c r="M4139" s="7">
        <v>0</v>
      </c>
      <c r="N4139" s="7">
        <v>0</v>
      </c>
      <c r="O4139" s="34">
        <f>IFERROR(VLOOKUP(SiscoTable[[#This Row],[Código]],Hoja2!A:B,2,0)*SiscoTable[[#This Row],[Stock_actual]],0)</f>
        <v>0</v>
      </c>
      <c r="P4139" s="6" t="s">
        <v>7</v>
      </c>
      <c r="Q4139" s="7">
        <v>0</v>
      </c>
      <c r="R4139" s="7">
        <v>0</v>
      </c>
      <c r="S4139" s="7" t="s">
        <v>11924</v>
      </c>
      <c r="BI4139"/>
      <c r="BJ4139"/>
    </row>
    <row r="4140" spans="2:62" x14ac:dyDescent="0.4">
      <c r="B4140" s="1">
        <v>18235</v>
      </c>
      <c r="C4140" s="6" t="s">
        <v>25</v>
      </c>
      <c r="D4140" s="6" t="s">
        <v>25</v>
      </c>
      <c r="E4140" s="6" t="s">
        <v>469</v>
      </c>
      <c r="F4140" s="6" t="s">
        <v>668</v>
      </c>
      <c r="G4140" s="6" t="s">
        <v>794</v>
      </c>
      <c r="H4140" s="6" t="s">
        <v>213</v>
      </c>
      <c r="I4140" s="6" t="s">
        <v>814</v>
      </c>
      <c r="J4140" s="6" t="s">
        <v>5</v>
      </c>
      <c r="K4140" s="7">
        <v>116.83</v>
      </c>
      <c r="L4140" s="34">
        <f>IFERROR(VLOOKUP(SiscoTable[[#This Row],[Código]],Hoja2!A:B,2,0)*SiscoTable[[#This Row],[Provta(Uns)]],0)</f>
        <v>350.49</v>
      </c>
      <c r="M4140" s="7">
        <v>0</v>
      </c>
      <c r="N4140" s="7">
        <v>0</v>
      </c>
      <c r="O4140" s="34">
        <f>IFERROR(VLOOKUP(SiscoTable[[#This Row],[Código]],Hoja2!A:B,2,0)*SiscoTable[[#This Row],[Stock_actual]],0)</f>
        <v>0</v>
      </c>
      <c r="P4140" s="6" t="s">
        <v>7</v>
      </c>
      <c r="Q4140" s="7">
        <v>128</v>
      </c>
      <c r="R4140" s="7">
        <v>233.4</v>
      </c>
      <c r="S4140" s="7" t="s">
        <v>11924</v>
      </c>
      <c r="BI4140"/>
      <c r="BJ4140"/>
    </row>
    <row r="4141" spans="2:62" x14ac:dyDescent="0.4">
      <c r="B4141" s="1">
        <v>18250</v>
      </c>
      <c r="C4141" s="6" t="s">
        <v>8</v>
      </c>
      <c r="D4141" s="6" t="s">
        <v>8</v>
      </c>
      <c r="E4141" s="6" t="s">
        <v>3268</v>
      </c>
      <c r="F4141" s="6" t="s">
        <v>6803</v>
      </c>
      <c r="G4141" s="6" t="s">
        <v>7041</v>
      </c>
      <c r="H4141" s="6" t="s">
        <v>3119</v>
      </c>
      <c r="I4141" s="6" t="s">
        <v>7129</v>
      </c>
      <c r="J4141" s="6" t="s">
        <v>5</v>
      </c>
      <c r="K4141" s="7">
        <v>0</v>
      </c>
      <c r="L4141" s="7">
        <f>IFERROR(VLOOKUP(SiscoTable[[#This Row],[Código]],Hoja2!A:B,2,0)*SiscoTable[[#This Row],[Provta(Uns)]],0)</f>
        <v>0</v>
      </c>
      <c r="M4141" s="7">
        <v>0</v>
      </c>
      <c r="N4141" s="7">
        <v>0</v>
      </c>
      <c r="O4141" s="7">
        <f>IFERROR(VLOOKUP(SiscoTable[[#This Row],[Código]],Hoja2!A:B,2,0)*SiscoTable[[#This Row],[Stock_actual]],0)</f>
        <v>0</v>
      </c>
      <c r="P4141" s="6" t="s">
        <v>7</v>
      </c>
      <c r="Q4141" s="7">
        <v>0</v>
      </c>
      <c r="R4141" s="7">
        <v>0</v>
      </c>
      <c r="S4141" s="7" t="s">
        <v>11925</v>
      </c>
      <c r="BI4141"/>
      <c r="BJ4141"/>
    </row>
    <row r="4142" spans="2:62" x14ac:dyDescent="0.4">
      <c r="B4142" s="1">
        <v>18251</v>
      </c>
      <c r="C4142" s="6" t="s">
        <v>30</v>
      </c>
      <c r="D4142" s="6" t="s">
        <v>30</v>
      </c>
      <c r="E4142" s="6" t="s">
        <v>2999</v>
      </c>
      <c r="F4142" s="6" t="s">
        <v>3000</v>
      </c>
      <c r="G4142" s="6" t="s">
        <v>3119</v>
      </c>
      <c r="H4142" s="6" t="s">
        <v>3119</v>
      </c>
      <c r="I4142" s="6" t="s">
        <v>3140</v>
      </c>
      <c r="J4142" s="6" t="s">
        <v>5</v>
      </c>
      <c r="K4142" s="7">
        <v>6.5</v>
      </c>
      <c r="L4142" s="7">
        <f>IFERROR(VLOOKUP(SiscoTable[[#This Row],[Código]],Hoja2!A:B,2,0)*SiscoTable[[#This Row],[Provta(Uns)]],0)</f>
        <v>78</v>
      </c>
      <c r="M4142" s="7">
        <v>3</v>
      </c>
      <c r="N4142" s="7">
        <v>0</v>
      </c>
      <c r="O4142" s="7">
        <f>IFERROR(VLOOKUP(SiscoTable[[#This Row],[Código]],Hoja2!A:B,2,0)*SiscoTable[[#This Row],[Stock_actual]],0)</f>
        <v>0</v>
      </c>
      <c r="P4142" s="6" t="s">
        <v>7</v>
      </c>
      <c r="Q4142" s="7">
        <v>7</v>
      </c>
      <c r="R4142" s="7">
        <v>10.199999999999999</v>
      </c>
      <c r="S4142" s="7" t="s">
        <v>11925</v>
      </c>
      <c r="BI4142"/>
      <c r="BJ4142"/>
    </row>
    <row r="4143" spans="2:62" x14ac:dyDescent="0.4">
      <c r="B4143" s="1">
        <v>18252</v>
      </c>
      <c r="C4143" s="6" t="s">
        <v>30</v>
      </c>
      <c r="D4143" s="6" t="s">
        <v>30</v>
      </c>
      <c r="E4143" s="6" t="s">
        <v>2999</v>
      </c>
      <c r="F4143" s="6" t="s">
        <v>3000</v>
      </c>
      <c r="G4143" s="6" t="s">
        <v>3119</v>
      </c>
      <c r="H4143" s="6" t="s">
        <v>3119</v>
      </c>
      <c r="I4143" s="6" t="s">
        <v>3141</v>
      </c>
      <c r="J4143" s="6" t="s">
        <v>5</v>
      </c>
      <c r="K4143" s="7">
        <v>5.33</v>
      </c>
      <c r="L4143" s="7">
        <f>IFERROR(VLOOKUP(SiscoTable[[#This Row],[Código]],Hoja2!A:B,2,0)*SiscoTable[[#This Row],[Provta(Uns)]],0)</f>
        <v>63.96</v>
      </c>
      <c r="M4143" s="7">
        <v>3</v>
      </c>
      <c r="N4143" s="7">
        <v>0</v>
      </c>
      <c r="O4143" s="7">
        <f>IFERROR(VLOOKUP(SiscoTable[[#This Row],[Código]],Hoja2!A:B,2,0)*SiscoTable[[#This Row],[Stock_actual]],0)</f>
        <v>0</v>
      </c>
      <c r="P4143" s="6" t="s">
        <v>7</v>
      </c>
      <c r="Q4143" s="7">
        <v>6</v>
      </c>
      <c r="R4143" s="7">
        <v>7.7999999999999989</v>
      </c>
      <c r="S4143" s="7" t="s">
        <v>11925</v>
      </c>
      <c r="BI4143"/>
      <c r="BJ4143"/>
    </row>
    <row r="4144" spans="2:62" x14ac:dyDescent="0.4">
      <c r="B4144" s="1">
        <v>18257</v>
      </c>
      <c r="C4144" s="6" t="s">
        <v>30</v>
      </c>
      <c r="D4144" s="6" t="s">
        <v>8</v>
      </c>
      <c r="E4144" s="6" t="s">
        <v>8482</v>
      </c>
      <c r="F4144" s="6" t="s">
        <v>10720</v>
      </c>
      <c r="G4144" s="6" t="s">
        <v>10721</v>
      </c>
      <c r="H4144" s="6" t="s">
        <v>9042</v>
      </c>
      <c r="I4144" s="6" t="s">
        <v>10834</v>
      </c>
      <c r="J4144" s="6" t="s">
        <v>5</v>
      </c>
      <c r="K4144" s="7">
        <v>4.17</v>
      </c>
      <c r="L4144" s="7">
        <f>IFERROR(VLOOKUP(SiscoTable[[#This Row],[Código]],Hoja2!A:B,2,0)*SiscoTable[[#This Row],[Provta(Uns)]],0)</f>
        <v>65.051999999999992</v>
      </c>
      <c r="M4144" s="7">
        <v>0</v>
      </c>
      <c r="N4144" s="7">
        <v>22</v>
      </c>
      <c r="O4144" s="7">
        <f>IFERROR(VLOOKUP(SiscoTable[[#This Row],[Código]],Hoja2!A:B,2,0)*SiscoTable[[#This Row],[Stock_actual]],0)</f>
        <v>343.2</v>
      </c>
      <c r="P4144" s="6" t="s">
        <v>492</v>
      </c>
      <c r="Q4144" s="7">
        <v>5</v>
      </c>
      <c r="R4144" s="7">
        <v>0</v>
      </c>
      <c r="S4144" s="7" t="s">
        <v>11926</v>
      </c>
      <c r="BI4144"/>
      <c r="BJ4144"/>
    </row>
    <row r="4145" spans="2:62" x14ac:dyDescent="0.4">
      <c r="B4145" s="1">
        <v>18259</v>
      </c>
      <c r="C4145" s="6" t="s">
        <v>8</v>
      </c>
      <c r="D4145" s="6" t="s">
        <v>8</v>
      </c>
      <c r="E4145" s="6" t="s">
        <v>0</v>
      </c>
      <c r="F4145" s="6" t="s">
        <v>18</v>
      </c>
      <c r="G4145" s="6" t="s">
        <v>22</v>
      </c>
      <c r="H4145" s="6" t="s">
        <v>4</v>
      </c>
      <c r="I4145" s="6" t="s">
        <v>35</v>
      </c>
      <c r="J4145" s="6" t="s">
        <v>5</v>
      </c>
      <c r="K4145" s="7">
        <v>179.17</v>
      </c>
      <c r="L4145" s="7">
        <f>IFERROR(VLOOKUP(SiscoTable[[#This Row],[Código]],Hoja2!A:B,2,0)*SiscoTable[[#This Row],[Provta(Uns)]],0)</f>
        <v>0</v>
      </c>
      <c r="M4145" s="7">
        <v>0</v>
      </c>
      <c r="N4145" s="7">
        <v>0</v>
      </c>
      <c r="O4145" s="7">
        <f>IFERROR(VLOOKUP(SiscoTable[[#This Row],[Código]],Hoja2!A:B,2,0)*SiscoTable[[#This Row],[Stock_actual]],0)</f>
        <v>0</v>
      </c>
      <c r="P4145" s="6" t="s">
        <v>7</v>
      </c>
      <c r="Q4145" s="7">
        <v>197</v>
      </c>
      <c r="R4145" s="7">
        <v>358.2</v>
      </c>
      <c r="S4145" s="7" t="s">
        <v>11923</v>
      </c>
      <c r="BI4145"/>
      <c r="BJ4145"/>
    </row>
    <row r="4146" spans="2:62" x14ac:dyDescent="0.4">
      <c r="B4146" s="1">
        <v>18260</v>
      </c>
      <c r="C4146" s="6" t="s">
        <v>30</v>
      </c>
      <c r="D4146" s="6" t="s">
        <v>8</v>
      </c>
      <c r="E4146" s="6" t="s">
        <v>197</v>
      </c>
      <c r="F4146" s="6" t="s">
        <v>210</v>
      </c>
      <c r="G4146" s="6" t="s">
        <v>211</v>
      </c>
      <c r="H4146" s="6" t="s">
        <v>216</v>
      </c>
      <c r="I4146" s="6" t="s">
        <v>241</v>
      </c>
      <c r="J4146" s="6" t="s">
        <v>5</v>
      </c>
      <c r="K4146" s="7">
        <v>1.5</v>
      </c>
      <c r="L4146" s="34">
        <f>IFERROR(VLOOKUP(SiscoTable[[#This Row],[Código]],Hoja2!A:B,2,0)*SiscoTable[[#This Row],[Provta(Uns)]],0)</f>
        <v>42</v>
      </c>
      <c r="M4146" s="7">
        <v>0</v>
      </c>
      <c r="N4146" s="7">
        <v>3</v>
      </c>
      <c r="O4146" s="34">
        <f>IFERROR(VLOOKUP(SiscoTable[[#This Row],[Código]],Hoja2!A:B,2,0)*SiscoTable[[#This Row],[Stock_actual]],0)</f>
        <v>84</v>
      </c>
      <c r="P4146" s="6" t="s">
        <v>242</v>
      </c>
      <c r="Q4146" s="7">
        <v>2</v>
      </c>
      <c r="R4146" s="7">
        <v>0</v>
      </c>
      <c r="S4146" s="7" t="s">
        <v>11924</v>
      </c>
      <c r="BI4146"/>
      <c r="BJ4146"/>
    </row>
    <row r="4147" spans="2:62" x14ac:dyDescent="0.4">
      <c r="B4147" s="1">
        <v>18261</v>
      </c>
      <c r="C4147" s="6" t="s">
        <v>30</v>
      </c>
      <c r="D4147" s="6" t="s">
        <v>8</v>
      </c>
      <c r="E4147" s="6" t="s">
        <v>197</v>
      </c>
      <c r="F4147" s="6" t="s">
        <v>210</v>
      </c>
      <c r="G4147" s="6" t="s">
        <v>211</v>
      </c>
      <c r="H4147" s="6" t="s">
        <v>216</v>
      </c>
      <c r="I4147" s="6" t="s">
        <v>243</v>
      </c>
      <c r="J4147" s="6" t="s">
        <v>5</v>
      </c>
      <c r="K4147" s="7">
        <v>0.67</v>
      </c>
      <c r="L4147" s="34">
        <f>IFERROR(VLOOKUP(SiscoTable[[#This Row],[Código]],Hoja2!A:B,2,0)*SiscoTable[[#This Row],[Provta(Uns)]],0)</f>
        <v>40.133000000000003</v>
      </c>
      <c r="M4147" s="7">
        <v>0</v>
      </c>
      <c r="N4147" s="7">
        <v>8</v>
      </c>
      <c r="O4147" s="34">
        <f>IFERROR(VLOOKUP(SiscoTable[[#This Row],[Código]],Hoja2!A:B,2,0)*SiscoTable[[#This Row],[Stock_actual]],0)</f>
        <v>479.2</v>
      </c>
      <c r="P4147" s="6" t="s">
        <v>244</v>
      </c>
      <c r="Q4147" s="7">
        <v>1</v>
      </c>
      <c r="R4147" s="7">
        <v>0</v>
      </c>
      <c r="S4147" s="7" t="s">
        <v>11924</v>
      </c>
      <c r="BI4147"/>
      <c r="BJ4147"/>
    </row>
    <row r="4148" spans="2:62" x14ac:dyDescent="0.4">
      <c r="B4148" s="1">
        <v>18262</v>
      </c>
      <c r="C4148" s="6" t="s">
        <v>30</v>
      </c>
      <c r="D4148" s="6" t="s">
        <v>8</v>
      </c>
      <c r="E4148" s="6" t="s">
        <v>197</v>
      </c>
      <c r="F4148" s="6" t="s">
        <v>210</v>
      </c>
      <c r="G4148" s="6" t="s">
        <v>211</v>
      </c>
      <c r="H4148" s="6" t="s">
        <v>216</v>
      </c>
      <c r="I4148" s="6" t="s">
        <v>245</v>
      </c>
      <c r="J4148" s="6" t="s">
        <v>5</v>
      </c>
      <c r="K4148" s="7">
        <v>2.33</v>
      </c>
      <c r="L4148" s="34">
        <f>IFERROR(VLOOKUP(SiscoTable[[#This Row],[Código]],Hoja2!A:B,2,0)*SiscoTable[[#This Row],[Provta(Uns)]],0)</f>
        <v>87.375</v>
      </c>
      <c r="M4148" s="7">
        <v>0</v>
      </c>
      <c r="N4148" s="7">
        <v>9</v>
      </c>
      <c r="O4148" s="34">
        <f>IFERROR(VLOOKUP(SiscoTable[[#This Row],[Código]],Hoja2!A:B,2,0)*SiscoTable[[#This Row],[Stock_actual]],0)</f>
        <v>337.5</v>
      </c>
      <c r="P4148" s="6" t="s">
        <v>246</v>
      </c>
      <c r="Q4148" s="7">
        <v>3</v>
      </c>
      <c r="R4148" s="7">
        <v>0</v>
      </c>
      <c r="S4148" s="7" t="s">
        <v>11924</v>
      </c>
      <c r="BI4148"/>
      <c r="BJ4148"/>
    </row>
    <row r="4149" spans="2:62" x14ac:dyDescent="0.4">
      <c r="B4149" s="1">
        <v>18263</v>
      </c>
      <c r="C4149" s="6" t="s">
        <v>25</v>
      </c>
      <c r="D4149" s="6" t="s">
        <v>8</v>
      </c>
      <c r="E4149" s="6" t="s">
        <v>197</v>
      </c>
      <c r="F4149" s="6" t="s">
        <v>210</v>
      </c>
      <c r="G4149" s="6" t="s">
        <v>211</v>
      </c>
      <c r="H4149" s="6" t="s">
        <v>216</v>
      </c>
      <c r="I4149" s="6" t="s">
        <v>219</v>
      </c>
      <c r="J4149" s="6" t="s">
        <v>5</v>
      </c>
      <c r="K4149" s="7">
        <v>4</v>
      </c>
      <c r="L4149" s="34">
        <f>IFERROR(VLOOKUP(SiscoTable[[#This Row],[Código]],Hoja2!A:B,2,0)*SiscoTable[[#This Row],[Provta(Uns)]],0)</f>
        <v>207.6</v>
      </c>
      <c r="M4149" s="7">
        <v>0</v>
      </c>
      <c r="N4149" s="7">
        <v>6</v>
      </c>
      <c r="O4149" s="34">
        <f>IFERROR(VLOOKUP(SiscoTable[[#This Row],[Código]],Hoja2!A:B,2,0)*SiscoTable[[#This Row],[Stock_actual]],0)</f>
        <v>311.39999999999998</v>
      </c>
      <c r="P4149" s="6" t="s">
        <v>220</v>
      </c>
      <c r="Q4149" s="7">
        <v>4</v>
      </c>
      <c r="R4149" s="7">
        <v>0</v>
      </c>
      <c r="S4149" s="7" t="s">
        <v>11924</v>
      </c>
      <c r="BI4149"/>
      <c r="BJ4149"/>
    </row>
    <row r="4150" spans="2:62" x14ac:dyDescent="0.4">
      <c r="B4150" s="1">
        <v>18267</v>
      </c>
      <c r="C4150" s="6" t="s">
        <v>30</v>
      </c>
      <c r="D4150" s="6" t="s">
        <v>8</v>
      </c>
      <c r="E4150" s="6" t="s">
        <v>1734</v>
      </c>
      <c r="F4150" s="6" t="s">
        <v>1735</v>
      </c>
      <c r="G4150" s="6" t="s">
        <v>2312</v>
      </c>
      <c r="H4150" s="6" t="s">
        <v>1899</v>
      </c>
      <c r="I4150" s="6" t="s">
        <v>2342</v>
      </c>
      <c r="J4150" s="6" t="s">
        <v>5</v>
      </c>
      <c r="K4150" s="7">
        <v>1.67</v>
      </c>
      <c r="L4150" s="7">
        <f>IFERROR(VLOOKUP(SiscoTable[[#This Row],[Código]],Hoja2!A:B,2,0)*SiscoTable[[#This Row],[Provta(Uns)]],0)</f>
        <v>58.449999999999996</v>
      </c>
      <c r="M4150" s="7">
        <v>0</v>
      </c>
      <c r="N4150" s="7">
        <v>11</v>
      </c>
      <c r="O4150" s="7">
        <f>IFERROR(VLOOKUP(SiscoTable[[#This Row],[Código]],Hoja2!A:B,2,0)*SiscoTable[[#This Row],[Stock_actual]],0)</f>
        <v>385</v>
      </c>
      <c r="P4150" s="6" t="s">
        <v>2343</v>
      </c>
      <c r="Q4150" s="7">
        <v>2</v>
      </c>
      <c r="R4150" s="7">
        <v>0</v>
      </c>
      <c r="S4150" s="7" t="s">
        <v>11925</v>
      </c>
      <c r="BI4150"/>
      <c r="BJ4150"/>
    </row>
    <row r="4151" spans="2:62" x14ac:dyDescent="0.4">
      <c r="B4151" s="1">
        <v>18268</v>
      </c>
      <c r="C4151" s="6" t="s">
        <v>8</v>
      </c>
      <c r="D4151" s="6" t="s">
        <v>8</v>
      </c>
      <c r="E4151" s="6" t="s">
        <v>8482</v>
      </c>
      <c r="F4151" s="6" t="s">
        <v>9030</v>
      </c>
      <c r="G4151" s="6" t="s">
        <v>9112</v>
      </c>
      <c r="H4151" s="6" t="s">
        <v>8663</v>
      </c>
      <c r="I4151" s="6" t="s">
        <v>9158</v>
      </c>
      <c r="J4151" s="6" t="s">
        <v>5</v>
      </c>
      <c r="K4151" s="7">
        <v>0</v>
      </c>
      <c r="L4151" s="7">
        <f>IFERROR(VLOOKUP(SiscoTable[[#This Row],[Código]],Hoja2!A:B,2,0)*SiscoTable[[#This Row],[Provta(Uns)]],0)</f>
        <v>0</v>
      </c>
      <c r="M4151" s="7">
        <v>0</v>
      </c>
      <c r="N4151" s="7">
        <v>0</v>
      </c>
      <c r="O4151" s="7">
        <f>IFERROR(VLOOKUP(SiscoTable[[#This Row],[Código]],Hoja2!A:B,2,0)*SiscoTable[[#This Row],[Stock_actual]],0)</f>
        <v>0</v>
      </c>
      <c r="P4151" s="6" t="s">
        <v>7</v>
      </c>
      <c r="Q4151" s="7">
        <v>0</v>
      </c>
      <c r="R4151" s="7">
        <v>0</v>
      </c>
      <c r="S4151" s="7" t="s">
        <v>11926</v>
      </c>
      <c r="BI4151"/>
      <c r="BJ4151"/>
    </row>
    <row r="4152" spans="2:62" x14ac:dyDescent="0.4">
      <c r="B4152" s="1">
        <v>18270</v>
      </c>
      <c r="C4152" s="6" t="s">
        <v>30</v>
      </c>
      <c r="D4152" s="6" t="s">
        <v>8</v>
      </c>
      <c r="E4152" s="6" t="s">
        <v>3268</v>
      </c>
      <c r="F4152" s="6" t="s">
        <v>6059</v>
      </c>
      <c r="G4152" s="6" t="s">
        <v>6489</v>
      </c>
      <c r="H4152" s="6" t="s">
        <v>6547</v>
      </c>
      <c r="I4152" s="6" t="s">
        <v>6546</v>
      </c>
      <c r="J4152" s="6" t="s">
        <v>5</v>
      </c>
      <c r="K4152" s="7">
        <v>3.5</v>
      </c>
      <c r="L4152" s="7">
        <f>IFERROR(VLOOKUP(SiscoTable[[#This Row],[Código]],Hoja2!A:B,2,0)*SiscoTable[[#This Row],[Provta(Uns)]],0)</f>
        <v>65.8</v>
      </c>
      <c r="M4152" s="7">
        <v>0</v>
      </c>
      <c r="N4152" s="7">
        <v>8</v>
      </c>
      <c r="O4152" s="7">
        <f>IFERROR(VLOOKUP(SiscoTable[[#This Row],[Código]],Hoja2!A:B,2,0)*SiscoTable[[#This Row],[Stock_actual]],0)</f>
        <v>150.4</v>
      </c>
      <c r="P4152" s="6" t="s">
        <v>1038</v>
      </c>
      <c r="Q4152" s="7">
        <v>4</v>
      </c>
      <c r="R4152" s="7">
        <v>0</v>
      </c>
      <c r="S4152" s="7" t="s">
        <v>11925</v>
      </c>
      <c r="BI4152"/>
      <c r="BJ4152"/>
    </row>
    <row r="4153" spans="2:62" x14ac:dyDescent="0.4">
      <c r="B4153" s="1">
        <v>18272</v>
      </c>
      <c r="C4153" s="6" t="s">
        <v>25</v>
      </c>
      <c r="D4153" s="6" t="s">
        <v>25</v>
      </c>
      <c r="E4153" s="6" t="s">
        <v>0</v>
      </c>
      <c r="F4153" s="6" t="s">
        <v>73</v>
      </c>
      <c r="G4153" s="6" t="s">
        <v>73</v>
      </c>
      <c r="H4153" s="6" t="s">
        <v>4</v>
      </c>
      <c r="I4153" s="6" t="s">
        <v>74</v>
      </c>
      <c r="J4153" s="6" t="s">
        <v>5</v>
      </c>
      <c r="K4153" s="7">
        <v>173.67</v>
      </c>
      <c r="L4153" s="7">
        <f>IFERROR(VLOOKUP(SiscoTable[[#This Row],[Código]],Hoja2!A:B,2,0)*SiscoTable[[#This Row],[Provta(Uns)]],0)</f>
        <v>121.56899999999999</v>
      </c>
      <c r="M4153" s="7">
        <v>0</v>
      </c>
      <c r="N4153" s="7">
        <v>-3</v>
      </c>
      <c r="O4153" s="7">
        <f>IFERROR(VLOOKUP(SiscoTable[[#This Row],[Código]],Hoja2!A:B,2,0)*SiscoTable[[#This Row],[Stock_actual]],0)</f>
        <v>-2.0999999999999996</v>
      </c>
      <c r="P4153" s="6" t="s">
        <v>7</v>
      </c>
      <c r="Q4153" s="7">
        <v>191</v>
      </c>
      <c r="R4153" s="7">
        <v>347.4</v>
      </c>
      <c r="S4153" s="7" t="s">
        <v>11923</v>
      </c>
      <c r="BI4153"/>
      <c r="BJ4153"/>
    </row>
    <row r="4154" spans="2:62" x14ac:dyDescent="0.4">
      <c r="B4154" s="1">
        <v>18273</v>
      </c>
      <c r="C4154" s="6" t="s">
        <v>25</v>
      </c>
      <c r="D4154" s="6" t="s">
        <v>25</v>
      </c>
      <c r="E4154" s="6" t="s">
        <v>469</v>
      </c>
      <c r="F4154" s="6" t="s">
        <v>668</v>
      </c>
      <c r="G4154" s="6" t="s">
        <v>865</v>
      </c>
      <c r="H4154" s="6" t="s">
        <v>675</v>
      </c>
      <c r="I4154" s="6" t="s">
        <v>884</v>
      </c>
      <c r="J4154" s="6" t="s">
        <v>5</v>
      </c>
      <c r="K4154" s="7">
        <v>66</v>
      </c>
      <c r="L4154" s="34">
        <f>IFERROR(VLOOKUP(SiscoTable[[#This Row],[Código]],Hoja2!A:B,2,0)*SiscoTable[[#This Row],[Provta(Uns)]],0)</f>
        <v>475.2</v>
      </c>
      <c r="M4154" s="7">
        <v>0</v>
      </c>
      <c r="N4154" s="7">
        <v>68</v>
      </c>
      <c r="O4154" s="34">
        <f>IFERROR(VLOOKUP(SiscoTable[[#This Row],[Código]],Hoja2!A:B,2,0)*SiscoTable[[#This Row],[Stock_actual]],0)</f>
        <v>489.6</v>
      </c>
      <c r="P4154" s="6" t="s">
        <v>702</v>
      </c>
      <c r="Q4154" s="7">
        <v>73</v>
      </c>
      <c r="R4154" s="7">
        <v>132.20000000000002</v>
      </c>
      <c r="S4154" s="7" t="s">
        <v>11924</v>
      </c>
      <c r="BI4154"/>
      <c r="BJ4154"/>
    </row>
    <row r="4155" spans="2:62" x14ac:dyDescent="0.4">
      <c r="B4155" s="1">
        <v>18274</v>
      </c>
      <c r="C4155" s="6" t="s">
        <v>8</v>
      </c>
      <c r="D4155" s="6" t="s">
        <v>8</v>
      </c>
      <c r="E4155" s="6" t="s">
        <v>3268</v>
      </c>
      <c r="F4155" s="6" t="s">
        <v>3269</v>
      </c>
      <c r="G4155" s="6" t="s">
        <v>5543</v>
      </c>
      <c r="H4155" s="6" t="s">
        <v>5571</v>
      </c>
      <c r="I4155" s="6" t="s">
        <v>5683</v>
      </c>
      <c r="J4155" s="6" t="s">
        <v>5</v>
      </c>
      <c r="K4155" s="7">
        <v>0</v>
      </c>
      <c r="L4155" s="7">
        <f>IFERROR(VLOOKUP(SiscoTable[[#This Row],[Código]],Hoja2!A:B,2,0)*SiscoTable[[#This Row],[Provta(Uns)]],0)</f>
        <v>0</v>
      </c>
      <c r="M4155" s="7">
        <v>0</v>
      </c>
      <c r="N4155" s="7">
        <v>0</v>
      </c>
      <c r="O4155" s="7">
        <f>IFERROR(VLOOKUP(SiscoTable[[#This Row],[Código]],Hoja2!A:B,2,0)*SiscoTable[[#This Row],[Stock_actual]],0)</f>
        <v>0</v>
      </c>
      <c r="P4155" s="6" t="s">
        <v>7</v>
      </c>
      <c r="Q4155" s="7">
        <v>0</v>
      </c>
      <c r="R4155" s="7">
        <v>0</v>
      </c>
      <c r="S4155" s="7" t="s">
        <v>11925</v>
      </c>
      <c r="BI4155"/>
      <c r="BJ4155"/>
    </row>
    <row r="4156" spans="2:62" x14ac:dyDescent="0.4">
      <c r="B4156" s="1">
        <v>18275</v>
      </c>
      <c r="C4156" s="6" t="s">
        <v>30</v>
      </c>
      <c r="D4156" s="6" t="s">
        <v>30</v>
      </c>
      <c r="E4156" s="6" t="s">
        <v>469</v>
      </c>
      <c r="F4156" s="6" t="s">
        <v>1050</v>
      </c>
      <c r="G4156" s="6" t="s">
        <v>1309</v>
      </c>
      <c r="H4156" s="6" t="s">
        <v>1053</v>
      </c>
      <c r="I4156" s="6" t="s">
        <v>1393</v>
      </c>
      <c r="J4156" s="6" t="s">
        <v>5</v>
      </c>
      <c r="K4156" s="7">
        <v>13.17</v>
      </c>
      <c r="L4156" s="7">
        <f>IFERROR(VLOOKUP(SiscoTable[[#This Row],[Código]],Hoja2!A:B,2,0)*SiscoTable[[#This Row],[Provta(Uns)]],0)</f>
        <v>102.726</v>
      </c>
      <c r="M4156" s="7">
        <v>0</v>
      </c>
      <c r="N4156" s="7">
        <v>16</v>
      </c>
      <c r="O4156" s="7">
        <f>IFERROR(VLOOKUP(SiscoTable[[#This Row],[Código]],Hoja2!A:B,2,0)*SiscoTable[[#This Row],[Stock_actual]],0)</f>
        <v>124.8</v>
      </c>
      <c r="P4156" s="6" t="s">
        <v>115</v>
      </c>
      <c r="Q4156" s="7">
        <v>15</v>
      </c>
      <c r="R4156" s="7">
        <v>0</v>
      </c>
      <c r="S4156" s="7" t="s">
        <v>11927</v>
      </c>
      <c r="BI4156"/>
      <c r="BJ4156"/>
    </row>
    <row r="4157" spans="2:62" x14ac:dyDescent="0.4">
      <c r="B4157" s="1">
        <v>18276</v>
      </c>
      <c r="C4157" s="6" t="s">
        <v>25</v>
      </c>
      <c r="D4157" s="6" t="s">
        <v>25</v>
      </c>
      <c r="E4157" s="6" t="s">
        <v>3268</v>
      </c>
      <c r="F4157" s="6" t="s">
        <v>3269</v>
      </c>
      <c r="G4157" s="6" t="s">
        <v>634</v>
      </c>
      <c r="H4157" s="6" t="s">
        <v>4</v>
      </c>
      <c r="I4157" s="6" t="s">
        <v>4803</v>
      </c>
      <c r="J4157" s="6" t="s">
        <v>5</v>
      </c>
      <c r="K4157" s="7">
        <v>259.33</v>
      </c>
      <c r="L4157" s="34">
        <f>IFERROR(VLOOKUP(SiscoTable[[#This Row],[Código]],Hoja2!A:B,2,0)*SiscoTable[[#This Row],[Provta(Uns)]],0)</f>
        <v>2204.3049999999998</v>
      </c>
      <c r="M4157" s="7">
        <v>0</v>
      </c>
      <c r="N4157" s="7">
        <v>72</v>
      </c>
      <c r="O4157" s="34">
        <f>IFERROR(VLOOKUP(SiscoTable[[#This Row],[Código]],Hoja2!A:B,2,0)*SiscoTable[[#This Row],[Stock_actual]],0)</f>
        <v>612</v>
      </c>
      <c r="P4157" s="6" t="s">
        <v>76</v>
      </c>
      <c r="Q4157" s="7">
        <v>285</v>
      </c>
      <c r="R4157" s="7">
        <v>515.52</v>
      </c>
      <c r="S4157" s="7" t="s">
        <v>11924</v>
      </c>
      <c r="BI4157"/>
      <c r="BJ4157"/>
    </row>
    <row r="4158" spans="2:62" x14ac:dyDescent="0.4">
      <c r="B4158" s="1">
        <v>18277</v>
      </c>
      <c r="C4158" s="6" t="s">
        <v>30</v>
      </c>
      <c r="D4158" s="6" t="s">
        <v>25</v>
      </c>
      <c r="E4158" s="6" t="s">
        <v>8482</v>
      </c>
      <c r="F4158" s="6" t="s">
        <v>11853</v>
      </c>
      <c r="G4158" s="6" t="s">
        <v>11861</v>
      </c>
      <c r="H4158" s="6" t="s">
        <v>94</v>
      </c>
      <c r="I4158" s="6" t="s">
        <v>11874</v>
      </c>
      <c r="J4158" s="6" t="s">
        <v>5</v>
      </c>
      <c r="K4158" s="7">
        <v>8.67</v>
      </c>
      <c r="L4158" s="7">
        <f>IFERROR(VLOOKUP(SiscoTable[[#This Row],[Código]],Hoja2!A:B,2,0)*SiscoTable[[#This Row],[Provta(Uns)]],0)</f>
        <v>8.67</v>
      </c>
      <c r="M4158" s="7">
        <v>0</v>
      </c>
      <c r="N4158" s="7">
        <v>2000</v>
      </c>
      <c r="O4158" s="7">
        <f>IFERROR(VLOOKUP(SiscoTable[[#This Row],[Código]],Hoja2!A:B,2,0)*SiscoTable[[#This Row],[Stock_actual]],0)</f>
        <v>2000</v>
      </c>
      <c r="P4158" s="6" t="s">
        <v>11875</v>
      </c>
      <c r="Q4158" s="7">
        <v>10</v>
      </c>
      <c r="R4158" s="7">
        <v>0</v>
      </c>
      <c r="S4158" s="7" t="s">
        <v>11926</v>
      </c>
      <c r="BI4158"/>
      <c r="BJ4158"/>
    </row>
    <row r="4159" spans="2:62" x14ac:dyDescent="0.4">
      <c r="B4159" s="1">
        <v>18279</v>
      </c>
      <c r="C4159" s="6" t="s">
        <v>8</v>
      </c>
      <c r="D4159" s="6" t="s">
        <v>8</v>
      </c>
      <c r="E4159" s="6" t="s">
        <v>8482</v>
      </c>
      <c r="F4159" s="6" t="s">
        <v>1736</v>
      </c>
      <c r="G4159" s="6" t="s">
        <v>10193</v>
      </c>
      <c r="H4159" s="6" t="s">
        <v>9042</v>
      </c>
      <c r="I4159" s="6" t="s">
        <v>10268</v>
      </c>
      <c r="J4159" s="6" t="s">
        <v>5</v>
      </c>
      <c r="K4159" s="7">
        <v>0.17</v>
      </c>
      <c r="L4159" s="7">
        <f>IFERROR(VLOOKUP(SiscoTable[[#This Row],[Código]],Hoja2!A:B,2,0)*SiscoTable[[#This Row],[Provta(Uns)]],0)</f>
        <v>16.575000000000003</v>
      </c>
      <c r="M4159" s="7">
        <v>0</v>
      </c>
      <c r="N4159" s="7">
        <v>5</v>
      </c>
      <c r="O4159" s="7">
        <f>IFERROR(VLOOKUP(SiscoTable[[#This Row],[Código]],Hoja2!A:B,2,0)*SiscoTable[[#This Row],[Stock_actual]],0)</f>
        <v>487.5</v>
      </c>
      <c r="P4159" s="6" t="s">
        <v>146</v>
      </c>
      <c r="Q4159" s="7">
        <v>0</v>
      </c>
      <c r="R4159" s="7">
        <v>0</v>
      </c>
      <c r="S4159" s="7" t="s">
        <v>11926</v>
      </c>
      <c r="BI4159"/>
      <c r="BJ4159"/>
    </row>
    <row r="4160" spans="2:62" x14ac:dyDescent="0.4">
      <c r="B4160" s="1">
        <v>18280</v>
      </c>
      <c r="C4160" s="6" t="s">
        <v>30</v>
      </c>
      <c r="D4160" s="6" t="s">
        <v>8</v>
      </c>
      <c r="E4160" s="6" t="s">
        <v>8482</v>
      </c>
      <c r="F4160" s="6" t="s">
        <v>1736</v>
      </c>
      <c r="G4160" s="6" t="s">
        <v>10193</v>
      </c>
      <c r="H4160" s="6" t="s">
        <v>10249</v>
      </c>
      <c r="I4160" s="6" t="s">
        <v>10248</v>
      </c>
      <c r="J4160" s="6" t="s">
        <v>5</v>
      </c>
      <c r="K4160" s="7">
        <v>4.33</v>
      </c>
      <c r="L4160" s="7">
        <f>IFERROR(VLOOKUP(SiscoTable[[#This Row],[Código]],Hoja2!A:B,2,0)*SiscoTable[[#This Row],[Provta(Uns)]],0)</f>
        <v>86.167000000000002</v>
      </c>
      <c r="M4160" s="7">
        <v>0</v>
      </c>
      <c r="N4160" s="7">
        <v>0</v>
      </c>
      <c r="O4160" s="7">
        <f>IFERROR(VLOOKUP(SiscoTable[[#This Row],[Código]],Hoja2!A:B,2,0)*SiscoTable[[#This Row],[Stock_actual]],0)</f>
        <v>0</v>
      </c>
      <c r="P4160" s="6" t="s">
        <v>7</v>
      </c>
      <c r="Q4160" s="7">
        <v>5</v>
      </c>
      <c r="R4160" s="7">
        <v>8.4</v>
      </c>
      <c r="S4160" s="7" t="s">
        <v>11926</v>
      </c>
      <c r="BI4160"/>
      <c r="BJ4160"/>
    </row>
    <row r="4161" spans="2:62" x14ac:dyDescent="0.4">
      <c r="B4161" s="1">
        <v>18281</v>
      </c>
      <c r="C4161" s="6" t="s">
        <v>8</v>
      </c>
      <c r="D4161" s="6" t="s">
        <v>8</v>
      </c>
      <c r="E4161" s="6" t="s">
        <v>2809</v>
      </c>
      <c r="F4161" s="6" t="s">
        <v>2844</v>
      </c>
      <c r="G4161" s="6" t="s">
        <v>2811</v>
      </c>
      <c r="H4161" s="6" t="s">
        <v>2856</v>
      </c>
      <c r="I4161" s="6" t="s">
        <v>2855</v>
      </c>
      <c r="J4161" s="6" t="s">
        <v>5</v>
      </c>
      <c r="K4161" s="7">
        <v>0</v>
      </c>
      <c r="L4161" s="7">
        <f>IFERROR(VLOOKUP(SiscoTable[[#This Row],[Código]],Hoja2!A:B,2,0)*SiscoTable[[#This Row],[Provta(Uns)]],0)</f>
        <v>0</v>
      </c>
      <c r="M4161" s="7">
        <v>24</v>
      </c>
      <c r="N4161" s="7">
        <v>0</v>
      </c>
      <c r="O4161" s="7">
        <f>IFERROR(VLOOKUP(SiscoTable[[#This Row],[Código]],Hoja2!A:B,2,0)*SiscoTable[[#This Row],[Stock_actual]],0)</f>
        <v>0</v>
      </c>
      <c r="P4161" s="6" t="s">
        <v>7</v>
      </c>
      <c r="Q4161" s="7">
        <v>0</v>
      </c>
      <c r="R4161" s="7">
        <v>0</v>
      </c>
      <c r="S4161" s="7" t="s">
        <v>11923</v>
      </c>
      <c r="BI4161"/>
      <c r="BJ4161"/>
    </row>
    <row r="4162" spans="2:62" x14ac:dyDescent="0.4">
      <c r="B4162" s="1">
        <v>18283</v>
      </c>
      <c r="C4162" s="6" t="s">
        <v>8</v>
      </c>
      <c r="D4162" s="6" t="s">
        <v>8</v>
      </c>
      <c r="E4162" s="6" t="s">
        <v>2809</v>
      </c>
      <c r="F4162" s="6" t="s">
        <v>2844</v>
      </c>
      <c r="G4162" s="6" t="s">
        <v>2811</v>
      </c>
      <c r="H4162" s="6" t="s">
        <v>2881</v>
      </c>
      <c r="I4162" s="6" t="s">
        <v>2880</v>
      </c>
      <c r="J4162" s="6" t="s">
        <v>5</v>
      </c>
      <c r="K4162" s="7">
        <v>0</v>
      </c>
      <c r="L4162" s="7">
        <f>IFERROR(VLOOKUP(SiscoTable[[#This Row],[Código]],Hoja2!A:B,2,0)*SiscoTable[[#This Row],[Provta(Uns)]],0)</f>
        <v>0</v>
      </c>
      <c r="M4162" s="7">
        <v>0</v>
      </c>
      <c r="N4162" s="7">
        <v>0</v>
      </c>
      <c r="O4162" s="7">
        <f>IFERROR(VLOOKUP(SiscoTable[[#This Row],[Código]],Hoja2!A:B,2,0)*SiscoTable[[#This Row],[Stock_actual]],0)</f>
        <v>0</v>
      </c>
      <c r="P4162" s="6" t="s">
        <v>7</v>
      </c>
      <c r="Q4162" s="7">
        <v>0</v>
      </c>
      <c r="R4162" s="7">
        <v>0</v>
      </c>
      <c r="S4162" s="7" t="s">
        <v>11923</v>
      </c>
      <c r="BI4162"/>
      <c r="BJ4162"/>
    </row>
    <row r="4163" spans="2:62" x14ac:dyDescent="0.4">
      <c r="B4163" s="1">
        <v>18284</v>
      </c>
      <c r="C4163" s="6" t="s">
        <v>8</v>
      </c>
      <c r="D4163" s="6" t="s">
        <v>8</v>
      </c>
      <c r="E4163" s="6" t="s">
        <v>2809</v>
      </c>
      <c r="F4163" s="6" t="s">
        <v>2844</v>
      </c>
      <c r="G4163" s="6" t="s">
        <v>2811</v>
      </c>
      <c r="H4163" s="6" t="s">
        <v>2874</v>
      </c>
      <c r="I4163" s="6" t="s">
        <v>2873</v>
      </c>
      <c r="J4163" s="6" t="s">
        <v>5</v>
      </c>
      <c r="K4163" s="7">
        <v>0</v>
      </c>
      <c r="L4163" s="7">
        <f>IFERROR(VLOOKUP(SiscoTable[[#This Row],[Código]],Hoja2!A:B,2,0)*SiscoTable[[#This Row],[Provta(Uns)]],0)</f>
        <v>0</v>
      </c>
      <c r="M4163" s="7">
        <v>0</v>
      </c>
      <c r="N4163" s="7">
        <v>0</v>
      </c>
      <c r="O4163" s="7">
        <f>IFERROR(VLOOKUP(SiscoTable[[#This Row],[Código]],Hoja2!A:B,2,0)*SiscoTable[[#This Row],[Stock_actual]],0)</f>
        <v>0</v>
      </c>
      <c r="P4163" s="6" t="s">
        <v>7</v>
      </c>
      <c r="Q4163" s="7">
        <v>0</v>
      </c>
      <c r="R4163" s="7">
        <v>0</v>
      </c>
      <c r="S4163" s="7" t="s">
        <v>11923</v>
      </c>
      <c r="BI4163"/>
      <c r="BJ4163"/>
    </row>
    <row r="4164" spans="2:62" x14ac:dyDescent="0.4">
      <c r="B4164" s="1">
        <v>18285</v>
      </c>
      <c r="C4164" s="6" t="s">
        <v>8</v>
      </c>
      <c r="D4164" s="6" t="s">
        <v>8</v>
      </c>
      <c r="E4164" s="6" t="s">
        <v>3268</v>
      </c>
      <c r="F4164" s="6" t="s">
        <v>3269</v>
      </c>
      <c r="G4164" s="6" t="s">
        <v>4590</v>
      </c>
      <c r="H4164" s="6" t="s">
        <v>4</v>
      </c>
      <c r="I4164" s="6" t="s">
        <v>4695</v>
      </c>
      <c r="J4164" s="6" t="s">
        <v>200</v>
      </c>
      <c r="K4164" s="7">
        <v>0</v>
      </c>
      <c r="L4164" s="7">
        <f>IFERROR(VLOOKUP(SiscoTable[[#This Row],[Código]],Hoja2!A:B,2,0)*SiscoTable[[#This Row],[Provta(Uns)]],0)</f>
        <v>0</v>
      </c>
      <c r="M4164" s="7">
        <v>0</v>
      </c>
      <c r="N4164" s="7">
        <v>0</v>
      </c>
      <c r="O4164" s="7">
        <f>IFERROR(VLOOKUP(SiscoTable[[#This Row],[Código]],Hoja2!A:B,2,0)*SiscoTable[[#This Row],[Stock_actual]],0)</f>
        <v>0</v>
      </c>
      <c r="P4164" s="6" t="s">
        <v>7</v>
      </c>
      <c r="Q4164" s="7">
        <v>0</v>
      </c>
      <c r="R4164" s="7">
        <v>0</v>
      </c>
      <c r="S4164" s="7" t="s">
        <v>11927</v>
      </c>
      <c r="BI4164"/>
      <c r="BJ4164"/>
    </row>
    <row r="4165" spans="2:62" x14ac:dyDescent="0.4">
      <c r="B4165" s="1">
        <v>18286</v>
      </c>
      <c r="C4165" s="6" t="s">
        <v>8</v>
      </c>
      <c r="D4165" s="6" t="s">
        <v>8</v>
      </c>
      <c r="E4165" s="6" t="s">
        <v>2809</v>
      </c>
      <c r="F4165" s="6" t="s">
        <v>2844</v>
      </c>
      <c r="G4165" s="6" t="s">
        <v>2811</v>
      </c>
      <c r="H4165" s="6" t="s">
        <v>4</v>
      </c>
      <c r="I4165" s="6" t="s">
        <v>2866</v>
      </c>
      <c r="J4165" s="6" t="s">
        <v>200</v>
      </c>
      <c r="K4165" s="7">
        <v>0</v>
      </c>
      <c r="L4165" s="7">
        <f>IFERROR(VLOOKUP(SiscoTable[[#This Row],[Código]],Hoja2!A:B,2,0)*SiscoTable[[#This Row],[Provta(Uns)]],0)</f>
        <v>0</v>
      </c>
      <c r="M4165" s="7">
        <v>0</v>
      </c>
      <c r="N4165" s="7">
        <v>5</v>
      </c>
      <c r="O4165" s="7">
        <f>IFERROR(VLOOKUP(SiscoTable[[#This Row],[Código]],Hoja2!A:B,2,0)*SiscoTable[[#This Row],[Stock_actual]],0)</f>
        <v>0</v>
      </c>
      <c r="P4165" s="6" t="s">
        <v>134</v>
      </c>
      <c r="Q4165" s="7">
        <v>0</v>
      </c>
      <c r="R4165" s="7">
        <v>0</v>
      </c>
      <c r="S4165" s="7" t="s">
        <v>11923</v>
      </c>
      <c r="BI4165"/>
      <c r="BJ4165"/>
    </row>
    <row r="4166" spans="2:62" x14ac:dyDescent="0.4">
      <c r="B4166" s="1">
        <v>18287</v>
      </c>
      <c r="C4166" s="6" t="s">
        <v>8</v>
      </c>
      <c r="D4166" s="6" t="s">
        <v>8</v>
      </c>
      <c r="E4166" s="6" t="s">
        <v>2809</v>
      </c>
      <c r="F4166" s="6" t="s">
        <v>2844</v>
      </c>
      <c r="G4166" s="6" t="s">
        <v>2811</v>
      </c>
      <c r="H4166" s="6" t="s">
        <v>1076</v>
      </c>
      <c r="I4166" s="6" t="s">
        <v>2936</v>
      </c>
      <c r="J4166" s="6" t="s">
        <v>5</v>
      </c>
      <c r="K4166" s="7">
        <v>0</v>
      </c>
      <c r="L4166" s="7">
        <f>IFERROR(VLOOKUP(SiscoTable[[#This Row],[Código]],Hoja2!A:B,2,0)*SiscoTable[[#This Row],[Provta(Uns)]],0)</f>
        <v>0</v>
      </c>
      <c r="M4166" s="7">
        <v>9</v>
      </c>
      <c r="N4166" s="7">
        <v>0</v>
      </c>
      <c r="O4166" s="7">
        <f>IFERROR(VLOOKUP(SiscoTable[[#This Row],[Código]],Hoja2!A:B,2,0)*SiscoTable[[#This Row],[Stock_actual]],0)</f>
        <v>0</v>
      </c>
      <c r="P4166" s="6" t="s">
        <v>7</v>
      </c>
      <c r="Q4166" s="7">
        <v>0</v>
      </c>
      <c r="R4166" s="7">
        <v>0</v>
      </c>
      <c r="S4166" s="7" t="s">
        <v>11923</v>
      </c>
      <c r="BI4166"/>
      <c r="BJ4166"/>
    </row>
    <row r="4167" spans="2:62" x14ac:dyDescent="0.4">
      <c r="B4167" s="1">
        <v>18288</v>
      </c>
      <c r="C4167" s="6" t="s">
        <v>8</v>
      </c>
      <c r="D4167" s="6" t="s">
        <v>8</v>
      </c>
      <c r="E4167" s="6" t="s">
        <v>2809</v>
      </c>
      <c r="F4167" s="6" t="s">
        <v>2844</v>
      </c>
      <c r="G4167" s="6" t="s">
        <v>2811</v>
      </c>
      <c r="H4167" s="6" t="s">
        <v>4</v>
      </c>
      <c r="I4167" s="6" t="s">
        <v>2853</v>
      </c>
      <c r="J4167" s="6" t="s">
        <v>200</v>
      </c>
      <c r="K4167" s="7">
        <v>0</v>
      </c>
      <c r="L4167" s="7">
        <f>IFERROR(VLOOKUP(SiscoTable[[#This Row],[Código]],Hoja2!A:B,2,0)*SiscoTable[[#This Row],[Provta(Uns)]],0)</f>
        <v>0</v>
      </c>
      <c r="M4167" s="7">
        <v>0</v>
      </c>
      <c r="N4167" s="7">
        <v>0</v>
      </c>
      <c r="O4167" s="7">
        <f>IFERROR(VLOOKUP(SiscoTable[[#This Row],[Código]],Hoja2!A:B,2,0)*SiscoTable[[#This Row],[Stock_actual]],0)</f>
        <v>0</v>
      </c>
      <c r="P4167" s="6" t="s">
        <v>7</v>
      </c>
      <c r="Q4167" s="7">
        <v>0</v>
      </c>
      <c r="R4167" s="7">
        <v>0</v>
      </c>
      <c r="S4167" s="7" t="s">
        <v>11923</v>
      </c>
      <c r="BI4167"/>
      <c r="BJ4167"/>
    </row>
    <row r="4168" spans="2:62" x14ac:dyDescent="0.4">
      <c r="B4168" s="1">
        <v>18289</v>
      </c>
      <c r="C4168" s="6" t="s">
        <v>8</v>
      </c>
      <c r="D4168" s="6" t="s">
        <v>8</v>
      </c>
      <c r="E4168" s="6" t="s">
        <v>2809</v>
      </c>
      <c r="F4168" s="6" t="s">
        <v>2844</v>
      </c>
      <c r="G4168" s="6" t="s">
        <v>2811</v>
      </c>
      <c r="H4168" s="6" t="s">
        <v>2924</v>
      </c>
      <c r="I4168" s="6" t="s">
        <v>2959</v>
      </c>
      <c r="J4168" s="6" t="s">
        <v>5</v>
      </c>
      <c r="K4168" s="7">
        <v>0</v>
      </c>
      <c r="L4168" s="7">
        <f>IFERROR(VLOOKUP(SiscoTable[[#This Row],[Código]],Hoja2!A:B,2,0)*SiscoTable[[#This Row],[Provta(Uns)]],0)</f>
        <v>0</v>
      </c>
      <c r="M4168" s="7">
        <v>0</v>
      </c>
      <c r="N4168" s="7">
        <v>7</v>
      </c>
      <c r="O4168" s="7">
        <f>IFERROR(VLOOKUP(SiscoTable[[#This Row],[Código]],Hoja2!A:B,2,0)*SiscoTable[[#This Row],[Stock_actual]],0)</f>
        <v>0</v>
      </c>
      <c r="P4168" s="6" t="s">
        <v>134</v>
      </c>
      <c r="Q4168" s="7">
        <v>0</v>
      </c>
      <c r="R4168" s="7">
        <v>0</v>
      </c>
      <c r="S4168" s="7" t="s">
        <v>11923</v>
      </c>
      <c r="BI4168"/>
      <c r="BJ4168"/>
    </row>
    <row r="4169" spans="2:62" x14ac:dyDescent="0.4">
      <c r="B4169" s="1">
        <v>18292</v>
      </c>
      <c r="C4169" s="6" t="s">
        <v>25</v>
      </c>
      <c r="D4169" s="6" t="s">
        <v>25</v>
      </c>
      <c r="E4169" s="6" t="s">
        <v>469</v>
      </c>
      <c r="F4169" s="6" t="s">
        <v>1050</v>
      </c>
      <c r="G4169" s="6" t="s">
        <v>1309</v>
      </c>
      <c r="H4169" s="6" t="s">
        <v>1053</v>
      </c>
      <c r="I4169" s="6" t="s">
        <v>1352</v>
      </c>
      <c r="J4169" s="6" t="s">
        <v>5</v>
      </c>
      <c r="K4169" s="7">
        <v>110.67</v>
      </c>
      <c r="L4169" s="7">
        <f>IFERROR(VLOOKUP(SiscoTable[[#This Row],[Código]],Hoja2!A:B,2,0)*SiscoTable[[#This Row],[Provta(Uns)]],0)</f>
        <v>442.68</v>
      </c>
      <c r="M4169" s="7">
        <v>0</v>
      </c>
      <c r="N4169" s="7">
        <v>137</v>
      </c>
      <c r="O4169" s="7">
        <f>IFERROR(VLOOKUP(SiscoTable[[#This Row],[Código]],Hoja2!A:B,2,0)*SiscoTable[[#This Row],[Stock_actual]],0)</f>
        <v>548</v>
      </c>
      <c r="P4169" s="6" t="s">
        <v>516</v>
      </c>
      <c r="Q4169" s="7">
        <v>122</v>
      </c>
      <c r="R4169" s="7">
        <v>0</v>
      </c>
      <c r="S4169" s="7" t="s">
        <v>11927</v>
      </c>
      <c r="BI4169"/>
      <c r="BJ4169"/>
    </row>
    <row r="4170" spans="2:62" x14ac:dyDescent="0.4">
      <c r="B4170" s="1">
        <v>18293</v>
      </c>
      <c r="C4170" s="6" t="s">
        <v>8</v>
      </c>
      <c r="D4170" s="6" t="s">
        <v>8</v>
      </c>
      <c r="E4170" s="6" t="s">
        <v>3268</v>
      </c>
      <c r="F4170" s="6" t="s">
        <v>6059</v>
      </c>
      <c r="G4170" s="6" t="s">
        <v>6489</v>
      </c>
      <c r="H4170" s="6" t="s">
        <v>6309</v>
      </c>
      <c r="I4170" s="6" t="s">
        <v>6630</v>
      </c>
      <c r="J4170" s="6" t="s">
        <v>5</v>
      </c>
      <c r="K4170" s="7">
        <v>0</v>
      </c>
      <c r="L4170" s="7">
        <f>IFERROR(VLOOKUP(SiscoTable[[#This Row],[Código]],Hoja2!A:B,2,0)*SiscoTable[[#This Row],[Provta(Uns)]],0)</f>
        <v>0</v>
      </c>
      <c r="M4170" s="7">
        <v>0</v>
      </c>
      <c r="N4170" s="7">
        <v>0</v>
      </c>
      <c r="O4170" s="7">
        <f>IFERROR(VLOOKUP(SiscoTable[[#This Row],[Código]],Hoja2!A:B,2,0)*SiscoTable[[#This Row],[Stock_actual]],0)</f>
        <v>0</v>
      </c>
      <c r="P4170" s="6" t="s">
        <v>7</v>
      </c>
      <c r="Q4170" s="7">
        <v>0</v>
      </c>
      <c r="R4170" s="7">
        <v>0</v>
      </c>
      <c r="S4170" s="7" t="s">
        <v>11925</v>
      </c>
      <c r="BI4170"/>
      <c r="BJ4170"/>
    </row>
    <row r="4171" spans="2:62" x14ac:dyDescent="0.4">
      <c r="B4171" s="1">
        <v>18295</v>
      </c>
      <c r="C4171" s="6" t="s">
        <v>8</v>
      </c>
      <c r="D4171" s="6" t="s">
        <v>8</v>
      </c>
      <c r="E4171" s="6" t="s">
        <v>469</v>
      </c>
      <c r="F4171" s="6" t="s">
        <v>1050</v>
      </c>
      <c r="G4171" s="6" t="s">
        <v>1309</v>
      </c>
      <c r="H4171" s="6" t="s">
        <v>1053</v>
      </c>
      <c r="I4171" s="6" t="s">
        <v>1460</v>
      </c>
      <c r="J4171" s="6" t="s">
        <v>5</v>
      </c>
      <c r="K4171" s="7">
        <v>0</v>
      </c>
      <c r="L4171" s="7">
        <f>IFERROR(VLOOKUP(SiscoTable[[#This Row],[Código]],Hoja2!A:B,2,0)*SiscoTable[[#This Row],[Provta(Uns)]],0)</f>
        <v>0</v>
      </c>
      <c r="M4171" s="7">
        <v>0</v>
      </c>
      <c r="N4171" s="7">
        <v>0</v>
      </c>
      <c r="O4171" s="7">
        <f>IFERROR(VLOOKUP(SiscoTable[[#This Row],[Código]],Hoja2!A:B,2,0)*SiscoTable[[#This Row],[Stock_actual]],0)</f>
        <v>0</v>
      </c>
      <c r="P4171" s="6" t="s">
        <v>7</v>
      </c>
      <c r="Q4171" s="7">
        <v>0</v>
      </c>
      <c r="R4171" s="7">
        <v>0</v>
      </c>
      <c r="S4171" s="7" t="s">
        <v>11927</v>
      </c>
      <c r="BI4171"/>
      <c r="BJ4171"/>
    </row>
    <row r="4172" spans="2:62" x14ac:dyDescent="0.4">
      <c r="B4172" s="1">
        <v>18297</v>
      </c>
      <c r="C4172" s="6" t="s">
        <v>25</v>
      </c>
      <c r="D4172" s="6" t="s">
        <v>25</v>
      </c>
      <c r="E4172" s="6" t="s">
        <v>469</v>
      </c>
      <c r="F4172" s="6" t="s">
        <v>1050</v>
      </c>
      <c r="G4172" s="6" t="s">
        <v>1128</v>
      </c>
      <c r="H4172" s="6" t="s">
        <v>1058</v>
      </c>
      <c r="I4172" s="6" t="s">
        <v>1145</v>
      </c>
      <c r="J4172" s="6" t="s">
        <v>5</v>
      </c>
      <c r="K4172" s="7">
        <v>212.83</v>
      </c>
      <c r="L4172" s="7">
        <f>IFERROR(VLOOKUP(SiscoTable[[#This Row],[Código]],Hoja2!A:B,2,0)*SiscoTable[[#This Row],[Provta(Uns)]],0)</f>
        <v>2532.6770000000001</v>
      </c>
      <c r="M4172" s="7">
        <v>0</v>
      </c>
      <c r="N4172" s="7">
        <v>266</v>
      </c>
      <c r="O4172" s="7">
        <f>IFERROR(VLOOKUP(SiscoTable[[#This Row],[Código]],Hoja2!A:B,2,0)*SiscoTable[[#This Row],[Stock_actual]],0)</f>
        <v>3165.4</v>
      </c>
      <c r="P4172" s="6" t="s">
        <v>516</v>
      </c>
      <c r="Q4172" s="7">
        <v>234</v>
      </c>
      <c r="R4172" s="7">
        <v>0</v>
      </c>
      <c r="S4172" s="7" t="s">
        <v>11927</v>
      </c>
      <c r="BI4172"/>
      <c r="BJ4172"/>
    </row>
    <row r="4173" spans="2:62" x14ac:dyDescent="0.4">
      <c r="B4173" s="1">
        <v>18304</v>
      </c>
      <c r="C4173" s="6" t="s">
        <v>8</v>
      </c>
      <c r="D4173" s="6" t="s">
        <v>8</v>
      </c>
      <c r="E4173" s="6" t="s">
        <v>469</v>
      </c>
      <c r="F4173" s="6" t="s">
        <v>1050</v>
      </c>
      <c r="G4173" s="6" t="s">
        <v>1254</v>
      </c>
      <c r="H4173" s="6" t="s">
        <v>1297</v>
      </c>
      <c r="I4173" s="6" t="s">
        <v>1296</v>
      </c>
      <c r="J4173" s="6" t="s">
        <v>5</v>
      </c>
      <c r="K4173" s="7">
        <v>0</v>
      </c>
      <c r="L4173" s="7">
        <f>IFERROR(VLOOKUP(SiscoTable[[#This Row],[Código]],Hoja2!A:B,2,0)*SiscoTable[[#This Row],[Provta(Uns)]],0)</f>
        <v>0</v>
      </c>
      <c r="M4173" s="7">
        <v>0</v>
      </c>
      <c r="N4173" s="7">
        <v>0</v>
      </c>
      <c r="O4173" s="7">
        <f>IFERROR(VLOOKUP(SiscoTable[[#This Row],[Código]],Hoja2!A:B,2,0)*SiscoTable[[#This Row],[Stock_actual]],0)</f>
        <v>0</v>
      </c>
      <c r="P4173" s="6" t="s">
        <v>7</v>
      </c>
      <c r="Q4173" s="7">
        <v>0</v>
      </c>
      <c r="R4173" s="7">
        <v>0</v>
      </c>
      <c r="S4173" s="7" t="s">
        <v>11927</v>
      </c>
      <c r="BI4173"/>
      <c r="BJ4173"/>
    </row>
    <row r="4174" spans="2:62" x14ac:dyDescent="0.4">
      <c r="B4174" s="1">
        <v>18307</v>
      </c>
      <c r="C4174" s="6" t="s">
        <v>8</v>
      </c>
      <c r="D4174" s="6" t="s">
        <v>8</v>
      </c>
      <c r="E4174" s="6" t="s">
        <v>469</v>
      </c>
      <c r="F4174" s="6" t="s">
        <v>1050</v>
      </c>
      <c r="G4174" s="6" t="s">
        <v>1254</v>
      </c>
      <c r="H4174" s="6" t="s">
        <v>1299</v>
      </c>
      <c r="I4174" s="6" t="s">
        <v>1298</v>
      </c>
      <c r="J4174" s="6" t="s">
        <v>5</v>
      </c>
      <c r="K4174" s="7">
        <v>0</v>
      </c>
      <c r="L4174" s="7">
        <f>IFERROR(VLOOKUP(SiscoTable[[#This Row],[Código]],Hoja2!A:B,2,0)*SiscoTable[[#This Row],[Provta(Uns)]],0)</f>
        <v>0</v>
      </c>
      <c r="M4174" s="7">
        <v>0</v>
      </c>
      <c r="N4174" s="7">
        <v>0</v>
      </c>
      <c r="O4174" s="7">
        <f>IFERROR(VLOOKUP(SiscoTable[[#This Row],[Código]],Hoja2!A:B,2,0)*SiscoTable[[#This Row],[Stock_actual]],0)</f>
        <v>0</v>
      </c>
      <c r="P4174" s="6" t="s">
        <v>7</v>
      </c>
      <c r="Q4174" s="7">
        <v>0</v>
      </c>
      <c r="R4174" s="7">
        <v>0</v>
      </c>
      <c r="S4174" s="7" t="s">
        <v>11927</v>
      </c>
      <c r="BI4174"/>
      <c r="BJ4174"/>
    </row>
    <row r="4175" spans="2:62" x14ac:dyDescent="0.4">
      <c r="B4175" s="1">
        <v>18308</v>
      </c>
      <c r="C4175" s="6" t="s">
        <v>8</v>
      </c>
      <c r="D4175" s="6" t="s">
        <v>8</v>
      </c>
      <c r="E4175" s="6" t="s">
        <v>469</v>
      </c>
      <c r="F4175" s="6" t="s">
        <v>1050</v>
      </c>
      <c r="G4175" s="6" t="s">
        <v>1254</v>
      </c>
      <c r="H4175" s="6" t="s">
        <v>1301</v>
      </c>
      <c r="I4175" s="6" t="s">
        <v>1300</v>
      </c>
      <c r="J4175" s="6" t="s">
        <v>5</v>
      </c>
      <c r="K4175" s="7">
        <v>0</v>
      </c>
      <c r="L4175" s="7">
        <f>IFERROR(VLOOKUP(SiscoTable[[#This Row],[Código]],Hoja2!A:B,2,0)*SiscoTable[[#This Row],[Provta(Uns)]],0)</f>
        <v>0</v>
      </c>
      <c r="M4175" s="7">
        <v>0</v>
      </c>
      <c r="N4175" s="7">
        <v>0</v>
      </c>
      <c r="O4175" s="7">
        <f>IFERROR(VLOOKUP(SiscoTable[[#This Row],[Código]],Hoja2!A:B,2,0)*SiscoTable[[#This Row],[Stock_actual]],0)</f>
        <v>0</v>
      </c>
      <c r="P4175" s="6" t="s">
        <v>7</v>
      </c>
      <c r="Q4175" s="7">
        <v>0</v>
      </c>
      <c r="R4175" s="7">
        <v>0</v>
      </c>
      <c r="S4175" s="7" t="s">
        <v>11927</v>
      </c>
      <c r="BI4175"/>
      <c r="BJ4175"/>
    </row>
    <row r="4176" spans="2:62" x14ac:dyDescent="0.4">
      <c r="B4176" s="1">
        <v>18312</v>
      </c>
      <c r="C4176" s="6" t="s">
        <v>8</v>
      </c>
      <c r="D4176" s="6" t="s">
        <v>8</v>
      </c>
      <c r="E4176" s="6" t="s">
        <v>469</v>
      </c>
      <c r="F4176" s="6" t="s">
        <v>1050</v>
      </c>
      <c r="G4176" s="6" t="s">
        <v>1254</v>
      </c>
      <c r="H4176" s="6" t="s">
        <v>1303</v>
      </c>
      <c r="I4176" s="6" t="s">
        <v>1302</v>
      </c>
      <c r="J4176" s="6" t="s">
        <v>5</v>
      </c>
      <c r="K4176" s="7">
        <v>0</v>
      </c>
      <c r="L4176" s="7">
        <f>IFERROR(VLOOKUP(SiscoTable[[#This Row],[Código]],Hoja2!A:B,2,0)*SiscoTable[[#This Row],[Provta(Uns)]],0)</f>
        <v>0</v>
      </c>
      <c r="M4176" s="7">
        <v>0</v>
      </c>
      <c r="N4176" s="7">
        <v>0</v>
      </c>
      <c r="O4176" s="7">
        <f>IFERROR(VLOOKUP(SiscoTable[[#This Row],[Código]],Hoja2!A:B,2,0)*SiscoTable[[#This Row],[Stock_actual]],0)</f>
        <v>0</v>
      </c>
      <c r="P4176" s="6" t="s">
        <v>7</v>
      </c>
      <c r="Q4176" s="7">
        <v>0</v>
      </c>
      <c r="R4176" s="7">
        <v>0</v>
      </c>
      <c r="S4176" s="7" t="s">
        <v>11927</v>
      </c>
      <c r="BI4176"/>
      <c r="BJ4176"/>
    </row>
    <row r="4177" spans="2:62" x14ac:dyDescent="0.4">
      <c r="B4177" s="1">
        <v>18313</v>
      </c>
      <c r="C4177" s="6" t="s">
        <v>30</v>
      </c>
      <c r="D4177" s="6" t="s">
        <v>30</v>
      </c>
      <c r="E4177" s="6" t="s">
        <v>3268</v>
      </c>
      <c r="F4177" s="6" t="s">
        <v>6059</v>
      </c>
      <c r="G4177" s="6" t="s">
        <v>6084</v>
      </c>
      <c r="H4177" s="6" t="s">
        <v>6100</v>
      </c>
      <c r="I4177" s="6" t="s">
        <v>6115</v>
      </c>
      <c r="J4177" s="6" t="s">
        <v>5</v>
      </c>
      <c r="K4177" s="7">
        <v>1.5</v>
      </c>
      <c r="L4177" s="7">
        <f>IFERROR(VLOOKUP(SiscoTable[[#This Row],[Código]],Hoja2!A:B,2,0)*SiscoTable[[#This Row],[Provta(Uns)]],0)</f>
        <v>6.4499999999999993</v>
      </c>
      <c r="M4177" s="7">
        <v>0</v>
      </c>
      <c r="N4177" s="7">
        <v>0</v>
      </c>
      <c r="O4177" s="7">
        <f>IFERROR(VLOOKUP(SiscoTable[[#This Row],[Código]],Hoja2!A:B,2,0)*SiscoTable[[#This Row],[Stock_actual]],0)</f>
        <v>0</v>
      </c>
      <c r="P4177" s="6" t="s">
        <v>7</v>
      </c>
      <c r="Q4177" s="7">
        <v>2</v>
      </c>
      <c r="R4177" s="7">
        <v>3</v>
      </c>
      <c r="S4177" s="7" t="s">
        <v>11925</v>
      </c>
      <c r="BI4177"/>
      <c r="BJ4177"/>
    </row>
    <row r="4178" spans="2:62" x14ac:dyDescent="0.4">
      <c r="B4178" s="1">
        <v>18314</v>
      </c>
      <c r="C4178" s="6" t="s">
        <v>8</v>
      </c>
      <c r="D4178" s="6" t="s">
        <v>8</v>
      </c>
      <c r="E4178" s="6" t="s">
        <v>3268</v>
      </c>
      <c r="F4178" s="6" t="s">
        <v>6059</v>
      </c>
      <c r="G4178" s="6" t="s">
        <v>6084</v>
      </c>
      <c r="H4178" s="6" t="s">
        <v>6088</v>
      </c>
      <c r="I4178" s="6" t="s">
        <v>6132</v>
      </c>
      <c r="J4178" s="6" t="s">
        <v>5</v>
      </c>
      <c r="K4178" s="7">
        <v>0.17</v>
      </c>
      <c r="L4178" s="7">
        <f>IFERROR(VLOOKUP(SiscoTable[[#This Row],[Código]],Hoja2!A:B,2,0)*SiscoTable[[#This Row],[Provta(Uns)]],0)</f>
        <v>0.45900000000000007</v>
      </c>
      <c r="M4178" s="7">
        <v>0</v>
      </c>
      <c r="N4178" s="7">
        <v>0</v>
      </c>
      <c r="O4178" s="7">
        <f>IFERROR(VLOOKUP(SiscoTable[[#This Row],[Código]],Hoja2!A:B,2,0)*SiscoTable[[#This Row],[Stock_actual]],0)</f>
        <v>0</v>
      </c>
      <c r="P4178" s="6" t="s">
        <v>7</v>
      </c>
      <c r="Q4178" s="7">
        <v>0</v>
      </c>
      <c r="R4178" s="7">
        <v>0</v>
      </c>
      <c r="S4178" s="7" t="s">
        <v>11925</v>
      </c>
      <c r="BI4178"/>
      <c r="BJ4178"/>
    </row>
    <row r="4179" spans="2:62" x14ac:dyDescent="0.4">
      <c r="B4179" s="1">
        <v>18315</v>
      </c>
      <c r="C4179" s="6" t="s">
        <v>8</v>
      </c>
      <c r="D4179" s="6" t="s">
        <v>8</v>
      </c>
      <c r="E4179" s="6" t="s">
        <v>3268</v>
      </c>
      <c r="F4179" s="6" t="s">
        <v>6059</v>
      </c>
      <c r="G4179" s="6" t="s">
        <v>6084</v>
      </c>
      <c r="H4179" s="6" t="s">
        <v>6088</v>
      </c>
      <c r="I4179" s="6" t="s">
        <v>6133</v>
      </c>
      <c r="J4179" s="6" t="s">
        <v>5</v>
      </c>
      <c r="K4179" s="7">
        <v>0</v>
      </c>
      <c r="L4179" s="7">
        <f>IFERROR(VLOOKUP(SiscoTable[[#This Row],[Código]],Hoja2!A:B,2,0)*SiscoTable[[#This Row],[Provta(Uns)]],0)</f>
        <v>0</v>
      </c>
      <c r="M4179" s="7">
        <v>0</v>
      </c>
      <c r="N4179" s="7">
        <v>0</v>
      </c>
      <c r="O4179" s="7">
        <f>IFERROR(VLOOKUP(SiscoTable[[#This Row],[Código]],Hoja2!A:B,2,0)*SiscoTable[[#This Row],[Stock_actual]],0)</f>
        <v>0</v>
      </c>
      <c r="P4179" s="6" t="s">
        <v>7</v>
      </c>
      <c r="Q4179" s="7">
        <v>0</v>
      </c>
      <c r="R4179" s="7">
        <v>0</v>
      </c>
      <c r="S4179" s="7" t="s">
        <v>11925</v>
      </c>
      <c r="BI4179"/>
      <c r="BJ4179"/>
    </row>
    <row r="4180" spans="2:62" x14ac:dyDescent="0.4">
      <c r="B4180" s="1">
        <v>18316</v>
      </c>
      <c r="C4180" s="6" t="s">
        <v>25</v>
      </c>
      <c r="D4180" s="6" t="s">
        <v>25</v>
      </c>
      <c r="E4180" s="6" t="s">
        <v>3268</v>
      </c>
      <c r="F4180" s="6" t="s">
        <v>6803</v>
      </c>
      <c r="G4180" s="6" t="s">
        <v>6915</v>
      </c>
      <c r="H4180" s="6" t="s">
        <v>6939</v>
      </c>
      <c r="I4180" s="6" t="s">
        <v>6940</v>
      </c>
      <c r="J4180" s="6" t="s">
        <v>5</v>
      </c>
      <c r="K4180" s="7">
        <v>236.33</v>
      </c>
      <c r="L4180" s="7">
        <f>IFERROR(VLOOKUP(SiscoTable[[#This Row],[Código]],Hoja2!A:B,2,0)*SiscoTable[[#This Row],[Provta(Uns)]],0)</f>
        <v>519.92600000000004</v>
      </c>
      <c r="M4180" s="7">
        <v>0</v>
      </c>
      <c r="N4180" s="7">
        <v>164</v>
      </c>
      <c r="O4180" s="7">
        <f>IFERROR(VLOOKUP(SiscoTable[[#This Row],[Código]],Hoja2!A:B,2,0)*SiscoTable[[#This Row],[Stock_actual]],0)</f>
        <v>360.8</v>
      </c>
      <c r="P4180" s="6" t="s">
        <v>256</v>
      </c>
      <c r="Q4180" s="7">
        <v>260</v>
      </c>
      <c r="R4180" s="7">
        <v>474.28</v>
      </c>
      <c r="S4180" s="7" t="s">
        <v>11925</v>
      </c>
      <c r="BI4180"/>
      <c r="BJ4180"/>
    </row>
    <row r="4181" spans="2:62" x14ac:dyDescent="0.4">
      <c r="B4181" s="1">
        <v>18318</v>
      </c>
      <c r="C4181" s="6" t="s">
        <v>8</v>
      </c>
      <c r="D4181" s="6" t="s">
        <v>8</v>
      </c>
      <c r="E4181" s="6" t="s">
        <v>8482</v>
      </c>
      <c r="F4181" s="6" t="s">
        <v>9030</v>
      </c>
      <c r="G4181" s="6" t="s">
        <v>9678</v>
      </c>
      <c r="H4181" s="6" t="s">
        <v>9681</v>
      </c>
      <c r="I4181" s="6" t="s">
        <v>9837</v>
      </c>
      <c r="J4181" s="6" t="s">
        <v>5</v>
      </c>
      <c r="K4181" s="7">
        <v>0</v>
      </c>
      <c r="L4181" s="7">
        <f>IFERROR(VLOOKUP(SiscoTable[[#This Row],[Código]],Hoja2!A:B,2,0)*SiscoTable[[#This Row],[Provta(Uns)]],0)</f>
        <v>0</v>
      </c>
      <c r="M4181" s="7">
        <v>0</v>
      </c>
      <c r="N4181" s="7">
        <v>0</v>
      </c>
      <c r="O4181" s="7">
        <f>IFERROR(VLOOKUP(SiscoTable[[#This Row],[Código]],Hoja2!A:B,2,0)*SiscoTable[[#This Row],[Stock_actual]],0)</f>
        <v>0</v>
      </c>
      <c r="P4181" s="6" t="s">
        <v>7</v>
      </c>
      <c r="Q4181" s="7">
        <v>0</v>
      </c>
      <c r="R4181" s="7">
        <v>0</v>
      </c>
      <c r="S4181" s="7" t="s">
        <v>11926</v>
      </c>
      <c r="BI4181"/>
      <c r="BJ4181"/>
    </row>
    <row r="4182" spans="2:62" x14ac:dyDescent="0.4">
      <c r="B4182" s="1">
        <v>18321</v>
      </c>
      <c r="C4182" s="6" t="s">
        <v>25</v>
      </c>
      <c r="D4182" s="6" t="s">
        <v>25</v>
      </c>
      <c r="E4182" s="6" t="s">
        <v>3268</v>
      </c>
      <c r="F4182" s="6" t="s">
        <v>3269</v>
      </c>
      <c r="G4182" s="6" t="s">
        <v>5768</v>
      </c>
      <c r="H4182" s="6" t="s">
        <v>3784</v>
      </c>
      <c r="I4182" s="6" t="s">
        <v>5775</v>
      </c>
      <c r="J4182" s="6" t="s">
        <v>5</v>
      </c>
      <c r="K4182" s="7">
        <v>46</v>
      </c>
      <c r="L4182" s="7">
        <f>IFERROR(VLOOKUP(SiscoTable[[#This Row],[Código]],Hoja2!A:B,2,0)*SiscoTable[[#This Row],[Provta(Uns)]],0)</f>
        <v>138</v>
      </c>
      <c r="M4182" s="7">
        <v>0</v>
      </c>
      <c r="N4182" s="7">
        <v>57</v>
      </c>
      <c r="O4182" s="7">
        <f>IFERROR(VLOOKUP(SiscoTable[[#This Row],[Código]],Hoja2!A:B,2,0)*SiscoTable[[#This Row],[Stock_actual]],0)</f>
        <v>171</v>
      </c>
      <c r="P4182" s="6" t="s">
        <v>516</v>
      </c>
      <c r="Q4182" s="7">
        <v>50</v>
      </c>
      <c r="R4182" s="7">
        <v>0</v>
      </c>
      <c r="S4182" s="7" t="s">
        <v>11928</v>
      </c>
      <c r="BI4182"/>
      <c r="BJ4182"/>
    </row>
    <row r="4183" spans="2:62" x14ac:dyDescent="0.4">
      <c r="B4183" s="1">
        <v>18322</v>
      </c>
      <c r="C4183" s="6" t="s">
        <v>8</v>
      </c>
      <c r="D4183" s="6" t="s">
        <v>8</v>
      </c>
      <c r="E4183" s="6" t="s">
        <v>3268</v>
      </c>
      <c r="F4183" s="6" t="s">
        <v>3269</v>
      </c>
      <c r="G4183" s="6" t="s">
        <v>4384</v>
      </c>
      <c r="H4183" s="6" t="s">
        <v>4386</v>
      </c>
      <c r="I4183" s="6" t="s">
        <v>4533</v>
      </c>
      <c r="J4183" s="6" t="s">
        <v>5</v>
      </c>
      <c r="K4183" s="7">
        <v>3.33</v>
      </c>
      <c r="L4183" s="7">
        <f>IFERROR(VLOOKUP(SiscoTable[[#This Row],[Código]],Hoja2!A:B,2,0)*SiscoTable[[#This Row],[Provta(Uns)]],0)</f>
        <v>18.315000000000001</v>
      </c>
      <c r="M4183" s="7">
        <v>24</v>
      </c>
      <c r="N4183" s="7">
        <v>0</v>
      </c>
      <c r="O4183" s="7">
        <f>IFERROR(VLOOKUP(SiscoTable[[#This Row],[Código]],Hoja2!A:B,2,0)*SiscoTable[[#This Row],[Stock_actual]],0)</f>
        <v>0</v>
      </c>
      <c r="P4183" s="6" t="s">
        <v>7</v>
      </c>
      <c r="Q4183" s="7">
        <v>4</v>
      </c>
      <c r="R4183" s="7">
        <v>0</v>
      </c>
      <c r="S4183" s="7" t="s">
        <v>11928</v>
      </c>
      <c r="BI4183"/>
      <c r="BJ4183"/>
    </row>
    <row r="4184" spans="2:62" x14ac:dyDescent="0.4">
      <c r="B4184" s="1">
        <v>18323</v>
      </c>
      <c r="C4184" s="6" t="s">
        <v>25</v>
      </c>
      <c r="D4184" s="6" t="s">
        <v>30</v>
      </c>
      <c r="E4184" s="6" t="s">
        <v>3268</v>
      </c>
      <c r="F4184" s="6" t="s">
        <v>3269</v>
      </c>
      <c r="G4184" s="6" t="s">
        <v>4384</v>
      </c>
      <c r="H4184" s="6" t="s">
        <v>4386</v>
      </c>
      <c r="I4184" s="6" t="s">
        <v>4427</v>
      </c>
      <c r="J4184" s="6" t="s">
        <v>5</v>
      </c>
      <c r="K4184" s="7">
        <v>6</v>
      </c>
      <c r="L4184" s="7">
        <f>IFERROR(VLOOKUP(SiscoTable[[#This Row],[Código]],Hoja2!A:B,2,0)*SiscoTable[[#This Row],[Provta(Uns)]],0)</f>
        <v>207</v>
      </c>
      <c r="M4184" s="7">
        <v>36</v>
      </c>
      <c r="N4184" s="7">
        <v>0</v>
      </c>
      <c r="O4184" s="7">
        <f>IFERROR(VLOOKUP(SiscoTable[[#This Row],[Código]],Hoja2!A:B,2,0)*SiscoTable[[#This Row],[Stock_actual]],0)</f>
        <v>0</v>
      </c>
      <c r="P4184" s="6" t="s">
        <v>7</v>
      </c>
      <c r="Q4184" s="7">
        <v>7</v>
      </c>
      <c r="R4184" s="7">
        <v>0</v>
      </c>
      <c r="S4184" s="7" t="s">
        <v>11928</v>
      </c>
      <c r="BI4184"/>
      <c r="BJ4184"/>
    </row>
    <row r="4185" spans="2:62" x14ac:dyDescent="0.4">
      <c r="B4185" s="1">
        <v>18325</v>
      </c>
      <c r="C4185" s="6" t="s">
        <v>8</v>
      </c>
      <c r="D4185" s="6" t="s">
        <v>8</v>
      </c>
      <c r="E4185" s="6" t="s">
        <v>2999</v>
      </c>
      <c r="F4185" s="6" t="s">
        <v>3176</v>
      </c>
      <c r="G4185" s="6" t="s">
        <v>3198</v>
      </c>
      <c r="H4185" s="6" t="s">
        <v>94</v>
      </c>
      <c r="I4185" s="6" t="s">
        <v>3239</v>
      </c>
      <c r="J4185" s="6" t="s">
        <v>5</v>
      </c>
      <c r="K4185" s="7">
        <v>0.5</v>
      </c>
      <c r="L4185" s="7">
        <f>IFERROR(VLOOKUP(SiscoTable[[#This Row],[Código]],Hoja2!A:B,2,0)*SiscoTable[[#This Row],[Provta(Uns)]],0)</f>
        <v>1.75</v>
      </c>
      <c r="M4185" s="7">
        <v>0</v>
      </c>
      <c r="N4185" s="7">
        <v>0</v>
      </c>
      <c r="O4185" s="7">
        <f>IFERROR(VLOOKUP(SiscoTable[[#This Row],[Código]],Hoja2!A:B,2,0)*SiscoTable[[#This Row],[Stock_actual]],0)</f>
        <v>0</v>
      </c>
      <c r="P4185" s="6" t="s">
        <v>7</v>
      </c>
      <c r="Q4185" s="7">
        <v>1</v>
      </c>
      <c r="R4185" s="7">
        <v>1.2</v>
      </c>
      <c r="S4185" s="7" t="s">
        <v>11923</v>
      </c>
      <c r="BI4185"/>
      <c r="BJ4185"/>
    </row>
    <row r="4186" spans="2:62" x14ac:dyDescent="0.4">
      <c r="B4186" s="1">
        <v>18326</v>
      </c>
      <c r="C4186" s="6" t="s">
        <v>25</v>
      </c>
      <c r="D4186" s="6" t="s">
        <v>25</v>
      </c>
      <c r="E4186" s="6" t="s">
        <v>3268</v>
      </c>
      <c r="F4186" s="6" t="s">
        <v>3269</v>
      </c>
      <c r="G4186" s="6" t="s">
        <v>5768</v>
      </c>
      <c r="H4186" s="6" t="s">
        <v>3784</v>
      </c>
      <c r="I4186" s="6" t="s">
        <v>5776</v>
      </c>
      <c r="J4186" s="6" t="s">
        <v>5</v>
      </c>
      <c r="K4186" s="7">
        <v>83.33</v>
      </c>
      <c r="L4186" s="7">
        <f>IFERROR(VLOOKUP(SiscoTable[[#This Row],[Código]],Hoja2!A:B,2,0)*SiscoTable[[#This Row],[Provta(Uns)]],0)</f>
        <v>249.99</v>
      </c>
      <c r="M4186" s="7">
        <v>72</v>
      </c>
      <c r="N4186" s="7">
        <v>29</v>
      </c>
      <c r="O4186" s="7">
        <f>IFERROR(VLOOKUP(SiscoTable[[#This Row],[Código]],Hoja2!A:B,2,0)*SiscoTable[[#This Row],[Stock_actual]],0)</f>
        <v>87</v>
      </c>
      <c r="P4186" s="6" t="s">
        <v>124</v>
      </c>
      <c r="Q4186" s="7">
        <v>92</v>
      </c>
      <c r="R4186" s="7">
        <v>93.6</v>
      </c>
      <c r="S4186" s="7" t="s">
        <v>11928</v>
      </c>
      <c r="BI4186"/>
      <c r="BJ4186"/>
    </row>
    <row r="4187" spans="2:62" x14ac:dyDescent="0.4">
      <c r="B4187" s="1">
        <v>18327</v>
      </c>
      <c r="C4187" s="6" t="s">
        <v>25</v>
      </c>
      <c r="D4187" s="6" t="s">
        <v>25</v>
      </c>
      <c r="E4187" s="6" t="s">
        <v>3268</v>
      </c>
      <c r="F4187" s="6" t="s">
        <v>3269</v>
      </c>
      <c r="G4187" s="6" t="s">
        <v>5768</v>
      </c>
      <c r="H4187" s="6" t="s">
        <v>3784</v>
      </c>
      <c r="I4187" s="6" t="s">
        <v>5777</v>
      </c>
      <c r="J4187" s="6" t="s">
        <v>5</v>
      </c>
      <c r="K4187" s="7">
        <v>44.83</v>
      </c>
      <c r="L4187" s="7">
        <f>IFERROR(VLOOKUP(SiscoTable[[#This Row],[Código]],Hoja2!A:B,2,0)*SiscoTable[[#This Row],[Provta(Uns)]],0)</f>
        <v>134.49</v>
      </c>
      <c r="M4187" s="7">
        <v>24</v>
      </c>
      <c r="N4187" s="7">
        <v>37</v>
      </c>
      <c r="O4187" s="7">
        <f>IFERROR(VLOOKUP(SiscoTable[[#This Row],[Código]],Hoja2!A:B,2,0)*SiscoTable[[#This Row],[Stock_actual]],0)</f>
        <v>111</v>
      </c>
      <c r="P4187" s="6" t="s">
        <v>101</v>
      </c>
      <c r="Q4187" s="7">
        <v>49</v>
      </c>
      <c r="R4187" s="7">
        <v>65.650000000000006</v>
      </c>
      <c r="S4187" s="7" t="s">
        <v>11928</v>
      </c>
      <c r="BI4187"/>
      <c r="BJ4187"/>
    </row>
    <row r="4188" spans="2:62" x14ac:dyDescent="0.4">
      <c r="B4188" s="1">
        <v>18328</v>
      </c>
      <c r="C4188" s="6" t="s">
        <v>8</v>
      </c>
      <c r="D4188" s="6" t="s">
        <v>8</v>
      </c>
      <c r="E4188" s="6" t="s">
        <v>3268</v>
      </c>
      <c r="F4188" s="6" t="s">
        <v>3269</v>
      </c>
      <c r="G4188" s="6" t="s">
        <v>3773</v>
      </c>
      <c r="H4188" s="6" t="s">
        <v>3816</v>
      </c>
      <c r="I4188" s="6" t="s">
        <v>4027</v>
      </c>
      <c r="J4188" s="6" t="s">
        <v>5</v>
      </c>
      <c r="K4188" s="7">
        <v>0.83</v>
      </c>
      <c r="L4188" s="7">
        <f>IFERROR(VLOOKUP(SiscoTable[[#This Row],[Código]],Hoja2!A:B,2,0)*SiscoTable[[#This Row],[Provta(Uns)]],0)</f>
        <v>8.1340000000000003</v>
      </c>
      <c r="M4188" s="7">
        <v>0</v>
      </c>
      <c r="N4188" s="7">
        <v>15</v>
      </c>
      <c r="O4188" s="7">
        <f>IFERROR(VLOOKUP(SiscoTable[[#This Row],[Código]],Hoja2!A:B,2,0)*SiscoTable[[#This Row],[Stock_actual]],0)</f>
        <v>147</v>
      </c>
      <c r="P4188" s="6" t="s">
        <v>4028</v>
      </c>
      <c r="Q4188" s="7">
        <v>1</v>
      </c>
      <c r="R4188" s="7">
        <v>0</v>
      </c>
      <c r="S4188" s="7" t="s">
        <v>11927</v>
      </c>
      <c r="BI4188"/>
      <c r="BJ4188"/>
    </row>
    <row r="4189" spans="2:62" x14ac:dyDescent="0.4">
      <c r="B4189" s="1">
        <v>18329</v>
      </c>
      <c r="C4189" s="6" t="s">
        <v>25</v>
      </c>
      <c r="D4189" s="6" t="s">
        <v>25</v>
      </c>
      <c r="E4189" s="6" t="s">
        <v>0</v>
      </c>
      <c r="F4189" s="6" t="s">
        <v>37</v>
      </c>
      <c r="G4189" s="6" t="s">
        <v>37</v>
      </c>
      <c r="H4189" s="6" t="s">
        <v>4</v>
      </c>
      <c r="I4189" s="6" t="s">
        <v>42</v>
      </c>
      <c r="J4189" s="6" t="s">
        <v>5</v>
      </c>
      <c r="K4189" s="7">
        <v>220</v>
      </c>
      <c r="L4189" s="7">
        <f>IFERROR(VLOOKUP(SiscoTable[[#This Row],[Código]],Hoja2!A:B,2,0)*SiscoTable[[#This Row],[Provta(Uns)]],0)</f>
        <v>2838</v>
      </c>
      <c r="M4189" s="7">
        <v>0</v>
      </c>
      <c r="N4189" s="7">
        <v>-70</v>
      </c>
      <c r="O4189" s="7">
        <f>IFERROR(VLOOKUP(SiscoTable[[#This Row],[Código]],Hoja2!A:B,2,0)*SiscoTable[[#This Row],[Stock_actual]],0)</f>
        <v>-903</v>
      </c>
      <c r="P4189" s="6" t="s">
        <v>7</v>
      </c>
      <c r="Q4189" s="7">
        <v>242</v>
      </c>
      <c r="R4189" s="7">
        <v>439.8</v>
      </c>
      <c r="S4189" s="7" t="s">
        <v>11923</v>
      </c>
      <c r="BI4189"/>
      <c r="BJ4189"/>
    </row>
    <row r="4190" spans="2:62" x14ac:dyDescent="0.4">
      <c r="B4190" s="1">
        <v>18331</v>
      </c>
      <c r="C4190" s="6" t="s">
        <v>8</v>
      </c>
      <c r="D4190" s="6" t="s">
        <v>8</v>
      </c>
      <c r="E4190" s="6" t="s">
        <v>3268</v>
      </c>
      <c r="F4190" s="6" t="s">
        <v>3269</v>
      </c>
      <c r="G4190" s="6" t="s">
        <v>4384</v>
      </c>
      <c r="H4190" s="6" t="s">
        <v>4</v>
      </c>
      <c r="I4190" s="6" t="s">
        <v>4534</v>
      </c>
      <c r="J4190" s="6" t="s">
        <v>5</v>
      </c>
      <c r="K4190" s="7">
        <v>0</v>
      </c>
      <c r="L4190" s="7">
        <f>IFERROR(VLOOKUP(SiscoTable[[#This Row],[Código]],Hoja2!A:B,2,0)*SiscoTable[[#This Row],[Provta(Uns)]],0)</f>
        <v>0</v>
      </c>
      <c r="M4190" s="7">
        <v>10</v>
      </c>
      <c r="N4190" s="7">
        <v>0</v>
      </c>
      <c r="O4190" s="7">
        <f>IFERROR(VLOOKUP(SiscoTable[[#This Row],[Código]],Hoja2!A:B,2,0)*SiscoTable[[#This Row],[Stock_actual]],0)</f>
        <v>0</v>
      </c>
      <c r="P4190" s="6" t="s">
        <v>7</v>
      </c>
      <c r="Q4190" s="7">
        <v>0</v>
      </c>
      <c r="R4190" s="7">
        <v>0</v>
      </c>
      <c r="S4190" s="7" t="s">
        <v>11928</v>
      </c>
      <c r="BI4190"/>
      <c r="BJ4190"/>
    </row>
    <row r="4191" spans="2:62" x14ac:dyDescent="0.4">
      <c r="B4191" s="1">
        <v>18332</v>
      </c>
      <c r="C4191" s="6" t="s">
        <v>8</v>
      </c>
      <c r="D4191" s="6" t="s">
        <v>8</v>
      </c>
      <c r="E4191" s="6" t="s">
        <v>3268</v>
      </c>
      <c r="F4191" s="6" t="s">
        <v>3269</v>
      </c>
      <c r="G4191" s="6" t="s">
        <v>4384</v>
      </c>
      <c r="H4191" s="6" t="s">
        <v>4</v>
      </c>
      <c r="I4191" s="6" t="s">
        <v>4535</v>
      </c>
      <c r="J4191" s="6" t="s">
        <v>5</v>
      </c>
      <c r="K4191" s="7">
        <v>0</v>
      </c>
      <c r="L4191" s="7">
        <f>IFERROR(VLOOKUP(SiscoTable[[#This Row],[Código]],Hoja2!A:B,2,0)*SiscoTable[[#This Row],[Provta(Uns)]],0)</f>
        <v>0</v>
      </c>
      <c r="M4191" s="7">
        <v>18</v>
      </c>
      <c r="N4191" s="7">
        <v>0</v>
      </c>
      <c r="O4191" s="7">
        <f>IFERROR(VLOOKUP(SiscoTable[[#This Row],[Código]],Hoja2!A:B,2,0)*SiscoTable[[#This Row],[Stock_actual]],0)</f>
        <v>0</v>
      </c>
      <c r="P4191" s="6" t="s">
        <v>7</v>
      </c>
      <c r="Q4191" s="7">
        <v>0</v>
      </c>
      <c r="R4191" s="7">
        <v>0</v>
      </c>
      <c r="S4191" s="7" t="s">
        <v>11928</v>
      </c>
      <c r="BI4191"/>
      <c r="BJ4191"/>
    </row>
    <row r="4192" spans="2:62" x14ac:dyDescent="0.4">
      <c r="B4192" s="1">
        <v>18333</v>
      </c>
      <c r="C4192" s="6" t="s">
        <v>8</v>
      </c>
      <c r="D4192" s="6" t="s">
        <v>8</v>
      </c>
      <c r="E4192" s="6" t="s">
        <v>3268</v>
      </c>
      <c r="F4192" s="6" t="s">
        <v>3269</v>
      </c>
      <c r="G4192" s="6" t="s">
        <v>4384</v>
      </c>
      <c r="H4192" s="6" t="s">
        <v>4</v>
      </c>
      <c r="I4192" s="6" t="s">
        <v>4536</v>
      </c>
      <c r="J4192" s="6" t="s">
        <v>5</v>
      </c>
      <c r="K4192" s="7">
        <v>0</v>
      </c>
      <c r="L4192" s="7">
        <f>IFERROR(VLOOKUP(SiscoTable[[#This Row],[Código]],Hoja2!A:B,2,0)*SiscoTable[[#This Row],[Provta(Uns)]],0)</f>
        <v>0</v>
      </c>
      <c r="M4192" s="7">
        <v>34</v>
      </c>
      <c r="N4192" s="7">
        <v>0</v>
      </c>
      <c r="O4192" s="7">
        <f>IFERROR(VLOOKUP(SiscoTable[[#This Row],[Código]],Hoja2!A:B,2,0)*SiscoTable[[#This Row],[Stock_actual]],0)</f>
        <v>0</v>
      </c>
      <c r="P4192" s="6" t="s">
        <v>7</v>
      </c>
      <c r="Q4192" s="7">
        <v>0</v>
      </c>
      <c r="R4192" s="7">
        <v>0</v>
      </c>
      <c r="S4192" s="7" t="s">
        <v>11928</v>
      </c>
      <c r="BI4192"/>
      <c r="BJ4192"/>
    </row>
    <row r="4193" spans="2:62" x14ac:dyDescent="0.4">
      <c r="B4193" s="1">
        <v>18334</v>
      </c>
      <c r="C4193" s="6" t="s">
        <v>25</v>
      </c>
      <c r="D4193" s="6" t="s">
        <v>25</v>
      </c>
      <c r="E4193" s="6" t="s">
        <v>2999</v>
      </c>
      <c r="F4193" s="6" t="s">
        <v>3176</v>
      </c>
      <c r="G4193" s="6" t="s">
        <v>3198</v>
      </c>
      <c r="H4193" s="6" t="s">
        <v>94</v>
      </c>
      <c r="I4193" s="6" t="s">
        <v>3209</v>
      </c>
      <c r="J4193" s="6" t="s">
        <v>5</v>
      </c>
      <c r="K4193" s="7">
        <v>163.5</v>
      </c>
      <c r="L4193" s="7">
        <f>IFERROR(VLOOKUP(SiscoTable[[#This Row],[Código]],Hoja2!A:B,2,0)*SiscoTable[[#This Row],[Provta(Uns)]],0)</f>
        <v>490.5</v>
      </c>
      <c r="M4193" s="7">
        <v>0</v>
      </c>
      <c r="N4193" s="7">
        <v>-14</v>
      </c>
      <c r="O4193" s="7">
        <f>IFERROR(VLOOKUP(SiscoTable[[#This Row],[Código]],Hoja2!A:B,2,0)*SiscoTable[[#This Row],[Stock_actual]],0)</f>
        <v>-42</v>
      </c>
      <c r="P4193" s="6" t="s">
        <v>7</v>
      </c>
      <c r="Q4193" s="7">
        <v>180</v>
      </c>
      <c r="R4193" s="7">
        <v>327</v>
      </c>
      <c r="S4193" s="7" t="s">
        <v>11923</v>
      </c>
      <c r="BI4193"/>
      <c r="BJ4193"/>
    </row>
    <row r="4194" spans="2:62" x14ac:dyDescent="0.4">
      <c r="B4194" s="1">
        <v>18335</v>
      </c>
      <c r="C4194" s="6" t="s">
        <v>8</v>
      </c>
      <c r="D4194" s="6" t="s">
        <v>8</v>
      </c>
      <c r="E4194" s="6" t="s">
        <v>3268</v>
      </c>
      <c r="F4194" s="6" t="s">
        <v>3269</v>
      </c>
      <c r="G4194" s="6" t="s">
        <v>5267</v>
      </c>
      <c r="H4194" s="6" t="s">
        <v>3286</v>
      </c>
      <c r="I4194" s="6" t="s">
        <v>5446</v>
      </c>
      <c r="J4194" s="6" t="s">
        <v>5</v>
      </c>
      <c r="K4194" s="7">
        <v>0</v>
      </c>
      <c r="L4194" s="7">
        <f>IFERROR(VLOOKUP(SiscoTable[[#This Row],[Código]],Hoja2!A:B,2,0)*SiscoTable[[#This Row],[Provta(Uns)]],0)</f>
        <v>0</v>
      </c>
      <c r="M4194" s="7">
        <v>0</v>
      </c>
      <c r="N4194" s="7">
        <v>9</v>
      </c>
      <c r="O4194" s="7">
        <f>IFERROR(VLOOKUP(SiscoTable[[#This Row],[Código]],Hoja2!A:B,2,0)*SiscoTable[[#This Row],[Stock_actual]],0)</f>
        <v>290.7</v>
      </c>
      <c r="P4194" s="6" t="s">
        <v>134</v>
      </c>
      <c r="Q4194" s="7">
        <v>0</v>
      </c>
      <c r="R4194" s="7">
        <v>0</v>
      </c>
      <c r="S4194" s="7" t="s">
        <v>11928</v>
      </c>
      <c r="BI4194"/>
      <c r="BJ4194"/>
    </row>
    <row r="4195" spans="2:62" x14ac:dyDescent="0.4">
      <c r="B4195" s="1">
        <v>18336</v>
      </c>
      <c r="C4195" s="6" t="s">
        <v>8</v>
      </c>
      <c r="D4195" s="6" t="s">
        <v>8</v>
      </c>
      <c r="E4195" s="6" t="s">
        <v>3268</v>
      </c>
      <c r="F4195" s="6" t="s">
        <v>6803</v>
      </c>
      <c r="G4195" s="6" t="s">
        <v>7041</v>
      </c>
      <c r="H4195" s="6" t="s">
        <v>3119</v>
      </c>
      <c r="I4195" s="6" t="s">
        <v>7127</v>
      </c>
      <c r="J4195" s="6" t="s">
        <v>5</v>
      </c>
      <c r="K4195" s="7">
        <v>0</v>
      </c>
      <c r="L4195" s="7">
        <f>IFERROR(VLOOKUP(SiscoTable[[#This Row],[Código]],Hoja2!A:B,2,0)*SiscoTable[[#This Row],[Provta(Uns)]],0)</f>
        <v>0</v>
      </c>
      <c r="M4195" s="7">
        <v>0</v>
      </c>
      <c r="N4195" s="7">
        <v>0</v>
      </c>
      <c r="O4195" s="7">
        <f>IFERROR(VLOOKUP(SiscoTable[[#This Row],[Código]],Hoja2!A:B,2,0)*SiscoTable[[#This Row],[Stock_actual]],0)</f>
        <v>0</v>
      </c>
      <c r="P4195" s="6" t="s">
        <v>7</v>
      </c>
      <c r="Q4195" s="7">
        <v>0</v>
      </c>
      <c r="R4195" s="7">
        <v>0</v>
      </c>
      <c r="S4195" s="7" t="s">
        <v>11925</v>
      </c>
      <c r="BI4195"/>
      <c r="BJ4195"/>
    </row>
    <row r="4196" spans="2:62" x14ac:dyDescent="0.4">
      <c r="B4196" s="1">
        <v>18338</v>
      </c>
      <c r="C4196" s="6" t="s">
        <v>25</v>
      </c>
      <c r="D4196" s="6" t="s">
        <v>30</v>
      </c>
      <c r="E4196" s="6" t="s">
        <v>3268</v>
      </c>
      <c r="F4196" s="6" t="s">
        <v>8453</v>
      </c>
      <c r="G4196" s="6" t="s">
        <v>8454</v>
      </c>
      <c r="H4196" s="6" t="s">
        <v>153</v>
      </c>
      <c r="I4196" s="6" t="s">
        <v>8455</v>
      </c>
      <c r="J4196" s="6" t="s">
        <v>5</v>
      </c>
      <c r="K4196" s="7">
        <v>48.17</v>
      </c>
      <c r="L4196" s="7">
        <f>IFERROR(VLOOKUP(SiscoTable[[#This Row],[Código]],Hoja2!A:B,2,0)*SiscoTable[[#This Row],[Provta(Uns)]],0)</f>
        <v>1392.1130000000001</v>
      </c>
      <c r="M4196" s="7">
        <v>0</v>
      </c>
      <c r="N4196" s="7">
        <v>0</v>
      </c>
      <c r="O4196" s="7">
        <f>IFERROR(VLOOKUP(SiscoTable[[#This Row],[Código]],Hoja2!A:B,2,0)*SiscoTable[[#This Row],[Stock_actual]],0)</f>
        <v>0</v>
      </c>
      <c r="P4196" s="6" t="s">
        <v>7</v>
      </c>
      <c r="Q4196" s="7">
        <v>53</v>
      </c>
      <c r="R4196" s="7">
        <v>96.600000000000009</v>
      </c>
      <c r="S4196" s="7" t="s">
        <v>11928</v>
      </c>
      <c r="BI4196"/>
      <c r="BJ4196"/>
    </row>
    <row r="4197" spans="2:62" x14ac:dyDescent="0.4">
      <c r="B4197" s="1">
        <v>18340</v>
      </c>
      <c r="C4197" s="6" t="s">
        <v>8</v>
      </c>
      <c r="D4197" s="6" t="s">
        <v>8</v>
      </c>
      <c r="E4197" s="6" t="s">
        <v>0</v>
      </c>
      <c r="F4197" s="6" t="s">
        <v>37</v>
      </c>
      <c r="G4197" s="6" t="s">
        <v>37</v>
      </c>
      <c r="H4197" s="6" t="s">
        <v>4</v>
      </c>
      <c r="I4197" s="6" t="s">
        <v>54</v>
      </c>
      <c r="J4197" s="6" t="s">
        <v>5</v>
      </c>
      <c r="K4197" s="7">
        <v>75.33</v>
      </c>
      <c r="L4197" s="7">
        <f>IFERROR(VLOOKUP(SiscoTable[[#This Row],[Código]],Hoja2!A:B,2,0)*SiscoTable[[#This Row],[Provta(Uns)]],0)</f>
        <v>0</v>
      </c>
      <c r="M4197" s="7">
        <v>0</v>
      </c>
      <c r="N4197" s="7">
        <v>0</v>
      </c>
      <c r="O4197" s="7">
        <f>IFERROR(VLOOKUP(SiscoTable[[#This Row],[Código]],Hoja2!A:B,2,0)*SiscoTable[[#This Row],[Stock_actual]],0)</f>
        <v>0</v>
      </c>
      <c r="P4197" s="6" t="s">
        <v>7</v>
      </c>
      <c r="Q4197" s="7">
        <v>83</v>
      </c>
      <c r="R4197" s="7">
        <v>150.6</v>
      </c>
      <c r="S4197" s="7" t="s">
        <v>11923</v>
      </c>
      <c r="BI4197"/>
      <c r="BJ4197"/>
    </row>
    <row r="4198" spans="2:62" x14ac:dyDescent="0.4">
      <c r="B4198" s="1">
        <v>18341</v>
      </c>
      <c r="C4198" s="6" t="s">
        <v>8</v>
      </c>
      <c r="D4198" s="6" t="s">
        <v>8</v>
      </c>
      <c r="E4198" s="6" t="s">
        <v>2809</v>
      </c>
      <c r="F4198" s="6" t="s">
        <v>2844</v>
      </c>
      <c r="G4198" s="6" t="s">
        <v>2811</v>
      </c>
      <c r="H4198" s="6" t="s">
        <v>2846</v>
      </c>
      <c r="I4198" s="6" t="s">
        <v>2845</v>
      </c>
      <c r="J4198" s="6" t="s">
        <v>5</v>
      </c>
      <c r="K4198" s="7">
        <v>0</v>
      </c>
      <c r="L4198" s="7">
        <f>IFERROR(VLOOKUP(SiscoTable[[#This Row],[Código]],Hoja2!A:B,2,0)*SiscoTable[[#This Row],[Provta(Uns)]],0)</f>
        <v>0</v>
      </c>
      <c r="M4198" s="7">
        <v>0</v>
      </c>
      <c r="N4198" s="7">
        <v>0</v>
      </c>
      <c r="O4198" s="7">
        <f>IFERROR(VLOOKUP(SiscoTable[[#This Row],[Código]],Hoja2!A:B,2,0)*SiscoTable[[#This Row],[Stock_actual]],0)</f>
        <v>0</v>
      </c>
      <c r="P4198" s="6" t="s">
        <v>7</v>
      </c>
      <c r="Q4198" s="7">
        <v>0</v>
      </c>
      <c r="R4198" s="7">
        <v>0</v>
      </c>
      <c r="S4198" s="7" t="s">
        <v>11923</v>
      </c>
      <c r="BI4198"/>
      <c r="BJ4198"/>
    </row>
    <row r="4199" spans="2:62" x14ac:dyDescent="0.4">
      <c r="B4199" s="1">
        <v>18342</v>
      </c>
      <c r="C4199" s="6" t="s">
        <v>8</v>
      </c>
      <c r="D4199" s="6" t="s">
        <v>8</v>
      </c>
      <c r="E4199" s="6" t="s">
        <v>2809</v>
      </c>
      <c r="F4199" s="6" t="s">
        <v>2844</v>
      </c>
      <c r="G4199" s="6" t="s">
        <v>2811</v>
      </c>
      <c r="H4199" s="6" t="s">
        <v>4</v>
      </c>
      <c r="I4199" s="6" t="s">
        <v>2847</v>
      </c>
      <c r="J4199" s="6" t="s">
        <v>5</v>
      </c>
      <c r="K4199" s="7">
        <v>0</v>
      </c>
      <c r="L4199" s="7">
        <f>IFERROR(VLOOKUP(SiscoTable[[#This Row],[Código]],Hoja2!A:B,2,0)*SiscoTable[[#This Row],[Provta(Uns)]],0)</f>
        <v>0</v>
      </c>
      <c r="M4199" s="7">
        <v>10</v>
      </c>
      <c r="N4199" s="7">
        <v>0</v>
      </c>
      <c r="O4199" s="7">
        <f>IFERROR(VLOOKUP(SiscoTable[[#This Row],[Código]],Hoja2!A:B,2,0)*SiscoTable[[#This Row],[Stock_actual]],0)</f>
        <v>0</v>
      </c>
      <c r="P4199" s="6" t="s">
        <v>7</v>
      </c>
      <c r="Q4199" s="7">
        <v>0</v>
      </c>
      <c r="R4199" s="7">
        <v>0</v>
      </c>
      <c r="S4199" s="7" t="s">
        <v>11923</v>
      </c>
      <c r="BI4199"/>
      <c r="BJ4199"/>
    </row>
    <row r="4200" spans="2:62" x14ac:dyDescent="0.4">
      <c r="B4200" s="1">
        <v>18343</v>
      </c>
      <c r="C4200" s="6" t="s">
        <v>8</v>
      </c>
      <c r="D4200" s="6" t="s">
        <v>8</v>
      </c>
      <c r="E4200" s="6" t="s">
        <v>2809</v>
      </c>
      <c r="F4200" s="6" t="s">
        <v>2844</v>
      </c>
      <c r="G4200" s="6" t="s">
        <v>2811</v>
      </c>
      <c r="H4200" s="6" t="s">
        <v>4</v>
      </c>
      <c r="I4200" s="6" t="s">
        <v>2877</v>
      </c>
      <c r="J4200" s="6" t="s">
        <v>200</v>
      </c>
      <c r="K4200" s="7">
        <v>0</v>
      </c>
      <c r="L4200" s="7">
        <f>IFERROR(VLOOKUP(SiscoTable[[#This Row],[Código]],Hoja2!A:B,2,0)*SiscoTable[[#This Row],[Provta(Uns)]],0)</f>
        <v>0</v>
      </c>
      <c r="M4200" s="7">
        <v>0</v>
      </c>
      <c r="N4200" s="7">
        <v>0</v>
      </c>
      <c r="O4200" s="7">
        <f>IFERROR(VLOOKUP(SiscoTable[[#This Row],[Código]],Hoja2!A:B,2,0)*SiscoTable[[#This Row],[Stock_actual]],0)</f>
        <v>0</v>
      </c>
      <c r="P4200" s="6" t="s">
        <v>7</v>
      </c>
      <c r="Q4200" s="7">
        <v>0</v>
      </c>
      <c r="R4200" s="7">
        <v>0</v>
      </c>
      <c r="S4200" s="7" t="s">
        <v>11923</v>
      </c>
      <c r="BI4200"/>
      <c r="BJ4200"/>
    </row>
    <row r="4201" spans="2:62" x14ac:dyDescent="0.4">
      <c r="B4201" s="1">
        <v>18344</v>
      </c>
      <c r="C4201" s="6" t="s">
        <v>8</v>
      </c>
      <c r="D4201" s="6" t="s">
        <v>8</v>
      </c>
      <c r="E4201" s="6" t="s">
        <v>2809</v>
      </c>
      <c r="F4201" s="6" t="s">
        <v>2844</v>
      </c>
      <c r="G4201" s="6" t="s">
        <v>2811</v>
      </c>
      <c r="H4201" s="6" t="s">
        <v>2858</v>
      </c>
      <c r="I4201" s="6" t="s">
        <v>2863</v>
      </c>
      <c r="J4201" s="6" t="s">
        <v>5</v>
      </c>
      <c r="K4201" s="7">
        <v>0</v>
      </c>
      <c r="L4201" s="7">
        <f>IFERROR(VLOOKUP(SiscoTable[[#This Row],[Código]],Hoja2!A:B,2,0)*SiscoTable[[#This Row],[Provta(Uns)]],0)</f>
        <v>0</v>
      </c>
      <c r="M4201" s="7">
        <v>0</v>
      </c>
      <c r="N4201" s="7">
        <v>1</v>
      </c>
      <c r="O4201" s="7">
        <f>IFERROR(VLOOKUP(SiscoTable[[#This Row],[Código]],Hoja2!A:B,2,0)*SiscoTable[[#This Row],[Stock_actual]],0)</f>
        <v>0</v>
      </c>
      <c r="P4201" s="6" t="s">
        <v>134</v>
      </c>
      <c r="Q4201" s="7">
        <v>0</v>
      </c>
      <c r="R4201" s="7">
        <v>0</v>
      </c>
      <c r="S4201" s="7" t="s">
        <v>11923</v>
      </c>
      <c r="BI4201"/>
      <c r="BJ4201"/>
    </row>
    <row r="4202" spans="2:62" x14ac:dyDescent="0.4">
      <c r="B4202" s="1">
        <v>18345</v>
      </c>
      <c r="C4202" s="6" t="s">
        <v>8</v>
      </c>
      <c r="D4202" s="6" t="s">
        <v>8</v>
      </c>
      <c r="E4202" s="6" t="s">
        <v>2809</v>
      </c>
      <c r="F4202" s="6" t="s">
        <v>2844</v>
      </c>
      <c r="G4202" s="6" t="s">
        <v>2811</v>
      </c>
      <c r="H4202" s="6" t="s">
        <v>2858</v>
      </c>
      <c r="I4202" s="6" t="s">
        <v>2857</v>
      </c>
      <c r="J4202" s="6" t="s">
        <v>5</v>
      </c>
      <c r="K4202" s="7">
        <v>0</v>
      </c>
      <c r="L4202" s="7">
        <f>IFERROR(VLOOKUP(SiscoTable[[#This Row],[Código]],Hoja2!A:B,2,0)*SiscoTable[[#This Row],[Provta(Uns)]],0)</f>
        <v>0</v>
      </c>
      <c r="M4202" s="7">
        <v>0</v>
      </c>
      <c r="N4202" s="7">
        <v>0</v>
      </c>
      <c r="O4202" s="7">
        <f>IFERROR(VLOOKUP(SiscoTable[[#This Row],[Código]],Hoja2!A:B,2,0)*SiscoTable[[#This Row],[Stock_actual]],0)</f>
        <v>0</v>
      </c>
      <c r="P4202" s="6" t="s">
        <v>7</v>
      </c>
      <c r="Q4202" s="7">
        <v>0</v>
      </c>
      <c r="R4202" s="7">
        <v>0</v>
      </c>
      <c r="S4202" s="7" t="s">
        <v>11923</v>
      </c>
      <c r="BI4202"/>
      <c r="BJ4202"/>
    </row>
    <row r="4203" spans="2:62" x14ac:dyDescent="0.4">
      <c r="B4203" s="1">
        <v>18346</v>
      </c>
      <c r="C4203" s="6" t="s">
        <v>8</v>
      </c>
      <c r="D4203" s="6" t="s">
        <v>8</v>
      </c>
      <c r="E4203" s="6" t="s">
        <v>2809</v>
      </c>
      <c r="F4203" s="6" t="s">
        <v>2844</v>
      </c>
      <c r="G4203" s="6" t="s">
        <v>2811</v>
      </c>
      <c r="H4203" s="6" t="s">
        <v>4</v>
      </c>
      <c r="I4203" s="6" t="s">
        <v>2876</v>
      </c>
      <c r="J4203" s="6" t="s">
        <v>5</v>
      </c>
      <c r="K4203" s="7">
        <v>0</v>
      </c>
      <c r="L4203" s="7">
        <f>IFERROR(VLOOKUP(SiscoTable[[#This Row],[Código]],Hoja2!A:B,2,0)*SiscoTable[[#This Row],[Provta(Uns)]],0)</f>
        <v>0</v>
      </c>
      <c r="M4203" s="7">
        <v>0</v>
      </c>
      <c r="N4203" s="7">
        <v>5</v>
      </c>
      <c r="O4203" s="7">
        <f>IFERROR(VLOOKUP(SiscoTable[[#This Row],[Código]],Hoja2!A:B,2,0)*SiscoTable[[#This Row],[Stock_actual]],0)</f>
        <v>62.5</v>
      </c>
      <c r="P4203" s="6" t="s">
        <v>134</v>
      </c>
      <c r="Q4203" s="7">
        <v>0</v>
      </c>
      <c r="R4203" s="7">
        <v>0</v>
      </c>
      <c r="S4203" s="7" t="s">
        <v>11923</v>
      </c>
      <c r="BI4203"/>
      <c r="BJ4203"/>
    </row>
    <row r="4204" spans="2:62" x14ac:dyDescent="0.4">
      <c r="B4204" s="1">
        <v>18347</v>
      </c>
      <c r="C4204" s="6" t="s">
        <v>8</v>
      </c>
      <c r="D4204" s="6" t="s">
        <v>8</v>
      </c>
      <c r="E4204" s="6" t="s">
        <v>0</v>
      </c>
      <c r="F4204" s="6" t="s">
        <v>73</v>
      </c>
      <c r="G4204" s="6" t="s">
        <v>73</v>
      </c>
      <c r="H4204" s="6" t="s">
        <v>4</v>
      </c>
      <c r="I4204" s="6" t="s">
        <v>128</v>
      </c>
      <c r="J4204" s="6" t="s">
        <v>5</v>
      </c>
      <c r="K4204" s="7">
        <v>0.83</v>
      </c>
      <c r="L4204" s="7">
        <f>IFERROR(VLOOKUP(SiscoTable[[#This Row],[Código]],Hoja2!A:B,2,0)*SiscoTable[[#This Row],[Provta(Uns)]],0)</f>
        <v>5.81</v>
      </c>
      <c r="M4204" s="7">
        <v>0</v>
      </c>
      <c r="N4204" s="7">
        <v>0</v>
      </c>
      <c r="O4204" s="7">
        <f>IFERROR(VLOOKUP(SiscoTable[[#This Row],[Código]],Hoja2!A:B,2,0)*SiscoTable[[#This Row],[Stock_actual]],0)</f>
        <v>0</v>
      </c>
      <c r="P4204" s="6" t="s">
        <v>7</v>
      </c>
      <c r="Q4204" s="7">
        <v>1</v>
      </c>
      <c r="R4204" s="7">
        <v>1.7999999999999998</v>
      </c>
      <c r="S4204" s="7" t="s">
        <v>11923</v>
      </c>
      <c r="BI4204"/>
      <c r="BJ4204"/>
    </row>
    <row r="4205" spans="2:62" x14ac:dyDescent="0.4">
      <c r="B4205" s="1">
        <v>18348</v>
      </c>
      <c r="C4205" s="6" t="s">
        <v>8</v>
      </c>
      <c r="D4205" s="6" t="s">
        <v>8</v>
      </c>
      <c r="E4205" s="6" t="s">
        <v>3268</v>
      </c>
      <c r="F4205" s="6" t="s">
        <v>3269</v>
      </c>
      <c r="G4205" s="6" t="s">
        <v>3479</v>
      </c>
      <c r="H4205" s="6" t="s">
        <v>3493</v>
      </c>
      <c r="I4205" s="6" t="s">
        <v>3625</v>
      </c>
      <c r="J4205" s="6" t="s">
        <v>5</v>
      </c>
      <c r="K4205" s="7">
        <v>0</v>
      </c>
      <c r="L4205" s="7">
        <f>IFERROR(VLOOKUP(SiscoTable[[#This Row],[Código]],Hoja2!A:B,2,0)*SiscoTable[[#This Row],[Provta(Uns)]],0)</f>
        <v>0</v>
      </c>
      <c r="M4205" s="7">
        <v>0</v>
      </c>
      <c r="N4205" s="7">
        <v>0</v>
      </c>
      <c r="O4205" s="7">
        <f>IFERROR(VLOOKUP(SiscoTable[[#This Row],[Código]],Hoja2!A:B,2,0)*SiscoTable[[#This Row],[Stock_actual]],0)</f>
        <v>0</v>
      </c>
      <c r="P4205" s="6" t="s">
        <v>7</v>
      </c>
      <c r="Q4205" s="7">
        <v>0</v>
      </c>
      <c r="R4205" s="7">
        <v>0</v>
      </c>
      <c r="S4205" s="7" t="s">
        <v>11928</v>
      </c>
      <c r="BI4205"/>
      <c r="BJ4205"/>
    </row>
    <row r="4206" spans="2:62" x14ac:dyDescent="0.4">
      <c r="B4206" s="1">
        <v>18349</v>
      </c>
      <c r="C4206" s="6" t="s">
        <v>8</v>
      </c>
      <c r="D4206" s="6" t="s">
        <v>8</v>
      </c>
      <c r="E4206" s="6" t="s">
        <v>3268</v>
      </c>
      <c r="F4206" s="6" t="s">
        <v>5836</v>
      </c>
      <c r="G4206" s="6" t="s">
        <v>5929</v>
      </c>
      <c r="H4206" s="6" t="s">
        <v>5839</v>
      </c>
      <c r="I4206" s="6" t="s">
        <v>6023</v>
      </c>
      <c r="J4206" s="6" t="s">
        <v>5</v>
      </c>
      <c r="K4206" s="7">
        <v>0</v>
      </c>
      <c r="L4206" s="7">
        <f>IFERROR(VLOOKUP(SiscoTable[[#This Row],[Código]],Hoja2!A:B,2,0)*SiscoTable[[#This Row],[Provta(Uns)]],0)</f>
        <v>0</v>
      </c>
      <c r="M4206" s="7">
        <v>0</v>
      </c>
      <c r="N4206" s="7">
        <v>0</v>
      </c>
      <c r="O4206" s="7">
        <f>IFERROR(VLOOKUP(SiscoTable[[#This Row],[Código]],Hoja2!A:B,2,0)*SiscoTable[[#This Row],[Stock_actual]],0)</f>
        <v>0</v>
      </c>
      <c r="P4206" s="6" t="s">
        <v>7</v>
      </c>
      <c r="Q4206" s="7">
        <v>0</v>
      </c>
      <c r="R4206" s="7">
        <v>0</v>
      </c>
      <c r="S4206" s="7" t="s">
        <v>11928</v>
      </c>
      <c r="BI4206"/>
      <c r="BJ4206"/>
    </row>
    <row r="4207" spans="2:62" x14ac:dyDescent="0.4">
      <c r="B4207" s="1">
        <v>18351</v>
      </c>
      <c r="C4207" s="6" t="s">
        <v>25</v>
      </c>
      <c r="D4207" s="6" t="s">
        <v>25</v>
      </c>
      <c r="E4207" s="6" t="s">
        <v>3268</v>
      </c>
      <c r="F4207" s="6" t="s">
        <v>6803</v>
      </c>
      <c r="G4207" s="6" t="s">
        <v>6915</v>
      </c>
      <c r="H4207" s="6" t="s">
        <v>6939</v>
      </c>
      <c r="I4207" s="6" t="s">
        <v>6941</v>
      </c>
      <c r="J4207" s="6" t="s">
        <v>5</v>
      </c>
      <c r="K4207" s="7">
        <v>78</v>
      </c>
      <c r="L4207" s="7">
        <f>IFERROR(VLOOKUP(SiscoTable[[#This Row],[Código]],Hoja2!A:B,2,0)*SiscoTable[[#This Row],[Provta(Uns)]],0)</f>
        <v>429</v>
      </c>
      <c r="M4207" s="7">
        <v>0</v>
      </c>
      <c r="N4207" s="7">
        <v>68</v>
      </c>
      <c r="O4207" s="7">
        <f>IFERROR(VLOOKUP(SiscoTable[[#This Row],[Código]],Hoja2!A:B,2,0)*SiscoTable[[#This Row],[Stock_actual]],0)</f>
        <v>374</v>
      </c>
      <c r="P4207" s="6" t="s">
        <v>812</v>
      </c>
      <c r="Q4207" s="7">
        <v>86</v>
      </c>
      <c r="R4207" s="7">
        <v>155.6</v>
      </c>
      <c r="S4207" s="7" t="s">
        <v>11925</v>
      </c>
      <c r="BI4207"/>
      <c r="BJ4207"/>
    </row>
    <row r="4208" spans="2:62" x14ac:dyDescent="0.4">
      <c r="B4208" s="1">
        <v>18352</v>
      </c>
      <c r="C4208" s="6" t="s">
        <v>25</v>
      </c>
      <c r="D4208" s="6" t="s">
        <v>25</v>
      </c>
      <c r="E4208" s="6" t="s">
        <v>3268</v>
      </c>
      <c r="F4208" s="6" t="s">
        <v>6803</v>
      </c>
      <c r="G4208" s="6" t="s">
        <v>6915</v>
      </c>
      <c r="H4208" s="6" t="s">
        <v>6939</v>
      </c>
      <c r="I4208" s="6" t="s">
        <v>6942</v>
      </c>
      <c r="J4208" s="6" t="s">
        <v>5</v>
      </c>
      <c r="K4208" s="7">
        <v>377.17</v>
      </c>
      <c r="L4208" s="7">
        <f>IFERROR(VLOOKUP(SiscoTable[[#This Row],[Código]],Hoja2!A:B,2,0)*SiscoTable[[#This Row],[Provta(Uns)]],0)</f>
        <v>490.32100000000003</v>
      </c>
      <c r="M4208" s="7">
        <v>0</v>
      </c>
      <c r="N4208" s="7">
        <v>181</v>
      </c>
      <c r="O4208" s="7">
        <f>IFERROR(VLOOKUP(SiscoTable[[#This Row],[Código]],Hoja2!A:B,2,0)*SiscoTable[[#This Row],[Stock_actual]],0)</f>
        <v>235.3</v>
      </c>
      <c r="P4208" s="6" t="s">
        <v>402</v>
      </c>
      <c r="Q4208" s="7">
        <v>415</v>
      </c>
      <c r="R4208" s="7">
        <v>749.18000000000006</v>
      </c>
      <c r="S4208" s="7" t="s">
        <v>11925</v>
      </c>
      <c r="BI4208"/>
      <c r="BJ4208"/>
    </row>
    <row r="4209" spans="2:62" x14ac:dyDescent="0.4">
      <c r="B4209" s="1">
        <v>18353</v>
      </c>
      <c r="C4209" s="6" t="s">
        <v>25</v>
      </c>
      <c r="D4209" s="6" t="s">
        <v>30</v>
      </c>
      <c r="E4209" s="6" t="s">
        <v>3268</v>
      </c>
      <c r="F4209" s="6" t="s">
        <v>8453</v>
      </c>
      <c r="G4209" s="6" t="s">
        <v>8454</v>
      </c>
      <c r="H4209" s="6" t="s">
        <v>1053</v>
      </c>
      <c r="I4209" s="6" t="s">
        <v>8457</v>
      </c>
      <c r="J4209" s="6" t="s">
        <v>5</v>
      </c>
      <c r="K4209" s="7">
        <v>38.83</v>
      </c>
      <c r="L4209" s="7">
        <f>IFERROR(VLOOKUP(SiscoTable[[#This Row],[Código]],Hoja2!A:B,2,0)*SiscoTable[[#This Row],[Provta(Uns)]],0)</f>
        <v>889.20699999999988</v>
      </c>
      <c r="M4209" s="7">
        <v>0</v>
      </c>
      <c r="N4209" s="7">
        <v>0</v>
      </c>
      <c r="O4209" s="7">
        <f>IFERROR(VLOOKUP(SiscoTable[[#This Row],[Código]],Hoja2!A:B,2,0)*SiscoTable[[#This Row],[Stock_actual]],0)</f>
        <v>0</v>
      </c>
      <c r="P4209" s="6" t="s">
        <v>7</v>
      </c>
      <c r="Q4209" s="7">
        <v>43</v>
      </c>
      <c r="R4209" s="7">
        <v>77.400000000000006</v>
      </c>
      <c r="S4209" s="7" t="s">
        <v>11928</v>
      </c>
      <c r="BI4209"/>
      <c r="BJ4209"/>
    </row>
    <row r="4210" spans="2:62" x14ac:dyDescent="0.4">
      <c r="B4210" s="1">
        <v>18354</v>
      </c>
      <c r="C4210" s="6" t="s">
        <v>25</v>
      </c>
      <c r="D4210" s="6" t="s">
        <v>30</v>
      </c>
      <c r="E4210" s="6" t="s">
        <v>3268</v>
      </c>
      <c r="F4210" s="6" t="s">
        <v>8453</v>
      </c>
      <c r="G4210" s="6" t="s">
        <v>8454</v>
      </c>
      <c r="H4210" s="6" t="s">
        <v>1053</v>
      </c>
      <c r="I4210" s="6" t="s">
        <v>8458</v>
      </c>
      <c r="J4210" s="6" t="s">
        <v>5</v>
      </c>
      <c r="K4210" s="7">
        <v>48.34</v>
      </c>
      <c r="L4210" s="7">
        <f>IFERROR(VLOOKUP(SiscoTable[[#This Row],[Código]],Hoja2!A:B,2,0)*SiscoTable[[#This Row],[Provta(Uns)]],0)</f>
        <v>1203.6659999999999</v>
      </c>
      <c r="M4210" s="7">
        <v>0</v>
      </c>
      <c r="N4210" s="7">
        <v>0</v>
      </c>
      <c r="O4210" s="7">
        <f>IFERROR(VLOOKUP(SiscoTable[[#This Row],[Código]],Hoja2!A:B,2,0)*SiscoTable[[#This Row],[Stock_actual]],0)</f>
        <v>0</v>
      </c>
      <c r="P4210" s="6" t="s">
        <v>7</v>
      </c>
      <c r="Q4210" s="7">
        <v>53</v>
      </c>
      <c r="R4210" s="7">
        <v>96.600000000000009</v>
      </c>
      <c r="S4210" s="7" t="s">
        <v>11928</v>
      </c>
      <c r="BI4210"/>
      <c r="BJ4210"/>
    </row>
    <row r="4211" spans="2:62" x14ac:dyDescent="0.4">
      <c r="B4211" s="1">
        <v>18356</v>
      </c>
      <c r="C4211" s="6" t="s">
        <v>25</v>
      </c>
      <c r="D4211" s="6" t="s">
        <v>30</v>
      </c>
      <c r="E4211" s="6" t="s">
        <v>3268</v>
      </c>
      <c r="F4211" s="6" t="s">
        <v>6059</v>
      </c>
      <c r="G4211" s="6" t="s">
        <v>6174</v>
      </c>
      <c r="H4211" s="6" t="s">
        <v>6164</v>
      </c>
      <c r="I4211" s="6" t="s">
        <v>6185</v>
      </c>
      <c r="J4211" s="6" t="s">
        <v>5</v>
      </c>
      <c r="K4211" s="7">
        <v>44.33</v>
      </c>
      <c r="L4211" s="7">
        <f>IFERROR(VLOOKUP(SiscoTable[[#This Row],[Código]],Hoja2!A:B,2,0)*SiscoTable[[#This Row],[Provta(Uns)]],0)</f>
        <v>412.26900000000001</v>
      </c>
      <c r="M4211" s="7">
        <v>0</v>
      </c>
      <c r="N4211" s="7">
        <v>3</v>
      </c>
      <c r="O4211" s="7">
        <f>IFERROR(VLOOKUP(SiscoTable[[#This Row],[Código]],Hoja2!A:B,2,0)*SiscoTable[[#This Row],[Stock_actual]],0)</f>
        <v>27.900000000000002</v>
      </c>
      <c r="P4211" s="6" t="s">
        <v>80</v>
      </c>
      <c r="Q4211" s="7">
        <v>49</v>
      </c>
      <c r="R4211" s="7">
        <v>88.76</v>
      </c>
      <c r="S4211" s="7" t="s">
        <v>11925</v>
      </c>
      <c r="BI4211"/>
      <c r="BJ4211"/>
    </row>
    <row r="4212" spans="2:62" x14ac:dyDescent="0.4">
      <c r="B4212" s="1">
        <v>18357</v>
      </c>
      <c r="C4212" s="6" t="s">
        <v>25</v>
      </c>
      <c r="D4212" s="6" t="s">
        <v>8</v>
      </c>
      <c r="E4212" s="6" t="s">
        <v>197</v>
      </c>
      <c r="F4212" s="6" t="s">
        <v>210</v>
      </c>
      <c r="G4212" s="6" t="s">
        <v>286</v>
      </c>
      <c r="H4212" s="6" t="s">
        <v>288</v>
      </c>
      <c r="I4212" s="6" t="s">
        <v>287</v>
      </c>
      <c r="J4212" s="6" t="s">
        <v>5</v>
      </c>
      <c r="K4212" s="7">
        <v>8.33</v>
      </c>
      <c r="L4212" s="34">
        <f>IFERROR(VLOOKUP(SiscoTable[[#This Row],[Código]],Hoja2!A:B,2,0)*SiscoTable[[#This Row],[Provta(Uns)]],0)</f>
        <v>265.72699999999998</v>
      </c>
      <c r="M4212" s="7">
        <v>0</v>
      </c>
      <c r="N4212" s="7">
        <v>0</v>
      </c>
      <c r="O4212" s="34">
        <f>IFERROR(VLOOKUP(SiscoTable[[#This Row],[Código]],Hoja2!A:B,2,0)*SiscoTable[[#This Row],[Stock_actual]],0)</f>
        <v>0</v>
      </c>
      <c r="P4212" s="6" t="s">
        <v>7</v>
      </c>
      <c r="Q4212" s="7">
        <v>9</v>
      </c>
      <c r="R4212" s="7">
        <v>16.8</v>
      </c>
      <c r="S4212" s="7" t="s">
        <v>11924</v>
      </c>
      <c r="BI4212"/>
      <c r="BJ4212"/>
    </row>
    <row r="4213" spans="2:62" x14ac:dyDescent="0.4">
      <c r="B4213" s="1">
        <v>18359</v>
      </c>
      <c r="C4213" s="6" t="s">
        <v>30</v>
      </c>
      <c r="D4213" s="6" t="s">
        <v>8</v>
      </c>
      <c r="E4213" s="6" t="s">
        <v>197</v>
      </c>
      <c r="F4213" s="6" t="s">
        <v>210</v>
      </c>
      <c r="G4213" s="6" t="s">
        <v>286</v>
      </c>
      <c r="H4213" s="6" t="s">
        <v>288</v>
      </c>
      <c r="I4213" s="6" t="s">
        <v>297</v>
      </c>
      <c r="J4213" s="6" t="s">
        <v>5</v>
      </c>
      <c r="K4213" s="7">
        <v>3.17</v>
      </c>
      <c r="L4213" s="34">
        <f>IFERROR(VLOOKUP(SiscoTable[[#This Row],[Código]],Hoja2!A:B,2,0)*SiscoTable[[#This Row],[Provta(Uns)]],0)</f>
        <v>91.613</v>
      </c>
      <c r="M4213" s="7">
        <v>0</v>
      </c>
      <c r="N4213" s="7">
        <v>1</v>
      </c>
      <c r="O4213" s="34">
        <f>IFERROR(VLOOKUP(SiscoTable[[#This Row],[Código]],Hoja2!A:B,2,0)*SiscoTable[[#This Row],[Stock_actual]],0)</f>
        <v>28.9</v>
      </c>
      <c r="P4213" s="6" t="s">
        <v>117</v>
      </c>
      <c r="Q4213" s="7">
        <v>4</v>
      </c>
      <c r="R4213" s="7">
        <v>6.59</v>
      </c>
      <c r="S4213" s="7" t="s">
        <v>11924</v>
      </c>
      <c r="BI4213"/>
      <c r="BJ4213"/>
    </row>
    <row r="4214" spans="2:62" x14ac:dyDescent="0.4">
      <c r="B4214" s="1">
        <v>18360</v>
      </c>
      <c r="C4214" s="6" t="s">
        <v>30</v>
      </c>
      <c r="D4214" s="6" t="s">
        <v>8</v>
      </c>
      <c r="E4214" s="6" t="s">
        <v>197</v>
      </c>
      <c r="F4214" s="6" t="s">
        <v>210</v>
      </c>
      <c r="G4214" s="6" t="s">
        <v>286</v>
      </c>
      <c r="H4214" s="6" t="s">
        <v>299</v>
      </c>
      <c r="I4214" s="6" t="s">
        <v>298</v>
      </c>
      <c r="J4214" s="6" t="s">
        <v>5</v>
      </c>
      <c r="K4214" s="7">
        <v>3</v>
      </c>
      <c r="L4214" s="34">
        <f>IFERROR(VLOOKUP(SiscoTable[[#This Row],[Código]],Hoja2!A:B,2,0)*SiscoTable[[#This Row],[Provta(Uns)]],0)</f>
        <v>90</v>
      </c>
      <c r="M4214" s="7">
        <v>10</v>
      </c>
      <c r="N4214" s="7">
        <v>4</v>
      </c>
      <c r="O4214" s="34">
        <f>IFERROR(VLOOKUP(SiscoTable[[#This Row],[Código]],Hoja2!A:B,2,0)*SiscoTable[[#This Row],[Stock_actual]],0)</f>
        <v>120</v>
      </c>
      <c r="P4214" s="6" t="s">
        <v>300</v>
      </c>
      <c r="Q4214" s="7">
        <v>3</v>
      </c>
      <c r="R4214" s="7">
        <v>0</v>
      </c>
      <c r="S4214" s="7" t="s">
        <v>11924</v>
      </c>
      <c r="BI4214"/>
      <c r="BJ4214"/>
    </row>
    <row r="4215" spans="2:62" x14ac:dyDescent="0.4">
      <c r="B4215" s="1">
        <v>18361</v>
      </c>
      <c r="C4215" s="6" t="s">
        <v>30</v>
      </c>
      <c r="D4215" s="6" t="s">
        <v>8</v>
      </c>
      <c r="E4215" s="6" t="s">
        <v>197</v>
      </c>
      <c r="F4215" s="6" t="s">
        <v>210</v>
      </c>
      <c r="G4215" s="6" t="s">
        <v>286</v>
      </c>
      <c r="H4215" s="6" t="s">
        <v>299</v>
      </c>
      <c r="I4215" s="6" t="s">
        <v>301</v>
      </c>
      <c r="J4215" s="6" t="s">
        <v>5</v>
      </c>
      <c r="K4215" s="7">
        <v>3.33</v>
      </c>
      <c r="L4215" s="34">
        <f>IFERROR(VLOOKUP(SiscoTable[[#This Row],[Código]],Hoja2!A:B,2,0)*SiscoTable[[#This Row],[Provta(Uns)]],0)</f>
        <v>99.9</v>
      </c>
      <c r="M4215" s="7">
        <v>0</v>
      </c>
      <c r="N4215" s="7">
        <v>0</v>
      </c>
      <c r="O4215" s="34">
        <f>IFERROR(VLOOKUP(SiscoTable[[#This Row],[Código]],Hoja2!A:B,2,0)*SiscoTable[[#This Row],[Stock_actual]],0)</f>
        <v>0</v>
      </c>
      <c r="P4215" s="6" t="s">
        <v>7</v>
      </c>
      <c r="Q4215" s="7">
        <v>4</v>
      </c>
      <c r="R4215" s="7">
        <v>6.6</v>
      </c>
      <c r="S4215" s="7" t="s">
        <v>11924</v>
      </c>
      <c r="BI4215"/>
      <c r="BJ4215"/>
    </row>
    <row r="4216" spans="2:62" x14ac:dyDescent="0.4">
      <c r="B4216" s="1">
        <v>18362</v>
      </c>
      <c r="C4216" s="6" t="s">
        <v>25</v>
      </c>
      <c r="D4216" s="6" t="s">
        <v>8</v>
      </c>
      <c r="E4216" s="6" t="s">
        <v>0</v>
      </c>
      <c r="F4216" s="6" t="s">
        <v>73</v>
      </c>
      <c r="G4216" s="6" t="s">
        <v>73</v>
      </c>
      <c r="H4216" s="6" t="s">
        <v>4</v>
      </c>
      <c r="I4216" s="6" t="s">
        <v>83</v>
      </c>
      <c r="J4216" s="6" t="s">
        <v>5</v>
      </c>
      <c r="K4216" s="7">
        <v>2</v>
      </c>
      <c r="L4216" s="7">
        <f>IFERROR(VLOOKUP(SiscoTable[[#This Row],[Código]],Hoja2!A:B,2,0)*SiscoTable[[#This Row],[Provta(Uns)]],0)</f>
        <v>120</v>
      </c>
      <c r="M4216" s="7">
        <v>0</v>
      </c>
      <c r="N4216" s="7">
        <v>0</v>
      </c>
      <c r="O4216" s="7">
        <f>IFERROR(VLOOKUP(SiscoTable[[#This Row],[Código]],Hoja2!A:B,2,0)*SiscoTable[[#This Row],[Stock_actual]],0)</f>
        <v>0</v>
      </c>
      <c r="P4216" s="6" t="s">
        <v>7</v>
      </c>
      <c r="Q4216" s="7">
        <v>2</v>
      </c>
      <c r="R4216" s="7">
        <v>4.2</v>
      </c>
      <c r="S4216" s="7" t="s">
        <v>11923</v>
      </c>
      <c r="BI4216"/>
      <c r="BJ4216"/>
    </row>
    <row r="4217" spans="2:62" x14ac:dyDescent="0.4">
      <c r="B4217" s="1">
        <v>18364</v>
      </c>
      <c r="C4217" s="6" t="s">
        <v>8</v>
      </c>
      <c r="D4217" s="6" t="s">
        <v>8</v>
      </c>
      <c r="E4217" s="6" t="s">
        <v>8482</v>
      </c>
      <c r="F4217" s="6" t="s">
        <v>11853</v>
      </c>
      <c r="G4217" s="6" t="s">
        <v>11854</v>
      </c>
      <c r="H4217" s="6" t="s">
        <v>4</v>
      </c>
      <c r="I4217" s="6" t="s">
        <v>11858</v>
      </c>
      <c r="J4217" s="6" t="s">
        <v>5</v>
      </c>
      <c r="K4217" s="7">
        <v>0.17</v>
      </c>
      <c r="L4217" s="7">
        <f>IFERROR(VLOOKUP(SiscoTable[[#This Row],[Código]],Hoja2!A:B,2,0)*SiscoTable[[#This Row],[Provta(Uns)]],0)</f>
        <v>8.33</v>
      </c>
      <c r="M4217" s="7">
        <v>0</v>
      </c>
      <c r="N4217" s="7">
        <v>0</v>
      </c>
      <c r="O4217" s="7">
        <f>IFERROR(VLOOKUP(SiscoTable[[#This Row],[Código]],Hoja2!A:B,2,0)*SiscoTable[[#This Row],[Stock_actual]],0)</f>
        <v>0</v>
      </c>
      <c r="P4217" s="6" t="s">
        <v>7</v>
      </c>
      <c r="Q4217" s="7">
        <v>0</v>
      </c>
      <c r="R4217" s="7">
        <v>0</v>
      </c>
      <c r="S4217" s="7" t="s">
        <v>11925</v>
      </c>
      <c r="BI4217"/>
      <c r="BJ4217"/>
    </row>
    <row r="4218" spans="2:62" x14ac:dyDescent="0.4">
      <c r="B4218" s="1">
        <v>18365</v>
      </c>
      <c r="C4218" s="6" t="s">
        <v>25</v>
      </c>
      <c r="D4218" s="6" t="s">
        <v>25</v>
      </c>
      <c r="E4218" s="6" t="s">
        <v>2999</v>
      </c>
      <c r="F4218" s="6" t="s">
        <v>3176</v>
      </c>
      <c r="G4218" s="6" t="s">
        <v>3198</v>
      </c>
      <c r="H4218" s="6" t="s">
        <v>94</v>
      </c>
      <c r="I4218" s="6" t="s">
        <v>3210</v>
      </c>
      <c r="J4218" s="6" t="s">
        <v>5</v>
      </c>
      <c r="K4218" s="7">
        <v>157.16999999999999</v>
      </c>
      <c r="L4218" s="7">
        <f>IFERROR(VLOOKUP(SiscoTable[[#This Row],[Código]],Hoja2!A:B,2,0)*SiscoTable[[#This Row],[Provta(Uns)]],0)</f>
        <v>943.02</v>
      </c>
      <c r="M4218" s="7">
        <v>0</v>
      </c>
      <c r="N4218" s="7">
        <v>0</v>
      </c>
      <c r="O4218" s="7">
        <f>IFERROR(VLOOKUP(SiscoTable[[#This Row],[Código]],Hoja2!A:B,2,0)*SiscoTable[[#This Row],[Stock_actual]],0)</f>
        <v>0</v>
      </c>
      <c r="P4218" s="6" t="s">
        <v>7</v>
      </c>
      <c r="Q4218" s="7">
        <v>173</v>
      </c>
      <c r="R4218" s="7">
        <v>314.40000000000003</v>
      </c>
      <c r="S4218" s="7" t="s">
        <v>11923</v>
      </c>
      <c r="BI4218"/>
      <c r="BJ4218"/>
    </row>
    <row r="4219" spans="2:62" x14ac:dyDescent="0.4">
      <c r="B4219" s="1">
        <v>18366</v>
      </c>
      <c r="C4219" s="6" t="s">
        <v>25</v>
      </c>
      <c r="D4219" s="6" t="s">
        <v>25</v>
      </c>
      <c r="E4219" s="6" t="s">
        <v>197</v>
      </c>
      <c r="F4219" s="6" t="s">
        <v>210</v>
      </c>
      <c r="G4219" s="6" t="s">
        <v>286</v>
      </c>
      <c r="H4219" s="6" t="s">
        <v>290</v>
      </c>
      <c r="I4219" s="6" t="s">
        <v>289</v>
      </c>
      <c r="J4219" s="6" t="s">
        <v>5</v>
      </c>
      <c r="K4219" s="7">
        <v>65.5</v>
      </c>
      <c r="L4219" s="34">
        <f>IFERROR(VLOOKUP(SiscoTable[[#This Row],[Código]],Hoja2!A:B,2,0)*SiscoTable[[#This Row],[Provta(Uns)]],0)</f>
        <v>1827.4499999999998</v>
      </c>
      <c r="M4219" s="7">
        <v>0</v>
      </c>
      <c r="N4219" s="7">
        <v>50</v>
      </c>
      <c r="O4219" s="34">
        <f>IFERROR(VLOOKUP(SiscoTable[[#This Row],[Código]],Hoja2!A:B,2,0)*SiscoTable[[#This Row],[Stock_actual]],0)</f>
        <v>1395</v>
      </c>
      <c r="P4219" s="6" t="s">
        <v>119</v>
      </c>
      <c r="Q4219" s="7">
        <v>72</v>
      </c>
      <c r="R4219" s="7">
        <v>130.94000000000003</v>
      </c>
      <c r="S4219" s="7" t="s">
        <v>11924</v>
      </c>
      <c r="BI4219"/>
      <c r="BJ4219"/>
    </row>
    <row r="4220" spans="2:62" x14ac:dyDescent="0.4">
      <c r="B4220" s="1">
        <v>18367</v>
      </c>
      <c r="C4220" s="6" t="s">
        <v>25</v>
      </c>
      <c r="D4220" s="6" t="s">
        <v>25</v>
      </c>
      <c r="E4220" s="6" t="s">
        <v>197</v>
      </c>
      <c r="F4220" s="6" t="s">
        <v>210</v>
      </c>
      <c r="G4220" s="6" t="s">
        <v>286</v>
      </c>
      <c r="H4220" s="6" t="s">
        <v>290</v>
      </c>
      <c r="I4220" s="6" t="s">
        <v>291</v>
      </c>
      <c r="J4220" s="6" t="s">
        <v>5</v>
      </c>
      <c r="K4220" s="7">
        <v>58.17</v>
      </c>
      <c r="L4220" s="34">
        <f>IFERROR(VLOOKUP(SiscoTable[[#This Row],[Código]],Hoja2!A:B,2,0)*SiscoTable[[#This Row],[Provta(Uns)]],0)</f>
        <v>1535.6879999999999</v>
      </c>
      <c r="M4220" s="7">
        <v>0</v>
      </c>
      <c r="N4220" s="7">
        <v>29</v>
      </c>
      <c r="O4220" s="34">
        <f>IFERROR(VLOOKUP(SiscoTable[[#This Row],[Código]],Hoja2!A:B,2,0)*SiscoTable[[#This Row],[Stock_actual]],0)</f>
        <v>765.59999999999991</v>
      </c>
      <c r="P4220" s="6" t="s">
        <v>112</v>
      </c>
      <c r="Q4220" s="7">
        <v>64</v>
      </c>
      <c r="R4220" s="7">
        <v>116.5</v>
      </c>
      <c r="S4220" s="7" t="s">
        <v>11924</v>
      </c>
      <c r="BI4220"/>
      <c r="BJ4220"/>
    </row>
    <row r="4221" spans="2:62" x14ac:dyDescent="0.4">
      <c r="B4221" s="1">
        <v>18368</v>
      </c>
      <c r="C4221" s="6" t="s">
        <v>25</v>
      </c>
      <c r="D4221" s="6" t="s">
        <v>25</v>
      </c>
      <c r="E4221" s="6" t="s">
        <v>469</v>
      </c>
      <c r="F4221" s="6" t="s">
        <v>1050</v>
      </c>
      <c r="G4221" s="6" t="s">
        <v>1309</v>
      </c>
      <c r="H4221" s="6" t="s">
        <v>1066</v>
      </c>
      <c r="I4221" s="6" t="s">
        <v>1356</v>
      </c>
      <c r="J4221" s="6" t="s">
        <v>5</v>
      </c>
      <c r="K4221" s="7">
        <v>119.67</v>
      </c>
      <c r="L4221" s="7">
        <f>IFERROR(VLOOKUP(SiscoTable[[#This Row],[Código]],Hoja2!A:B,2,0)*SiscoTable[[#This Row],[Provta(Uns)]],0)</f>
        <v>454.74599999999998</v>
      </c>
      <c r="M4221" s="7">
        <v>0</v>
      </c>
      <c r="N4221" s="7">
        <v>110</v>
      </c>
      <c r="O4221" s="7">
        <f>IFERROR(VLOOKUP(SiscoTable[[#This Row],[Código]],Hoja2!A:B,2,0)*SiscoTable[[#This Row],[Stock_actual]],0)</f>
        <v>418</v>
      </c>
      <c r="P4221" s="6" t="s">
        <v>474</v>
      </c>
      <c r="Q4221" s="7">
        <v>132</v>
      </c>
      <c r="R4221" s="7">
        <v>241.12</v>
      </c>
      <c r="S4221" s="7" t="s">
        <v>11927</v>
      </c>
      <c r="BI4221"/>
      <c r="BJ4221"/>
    </row>
    <row r="4222" spans="2:62" x14ac:dyDescent="0.4">
      <c r="B4222" s="1">
        <v>18369</v>
      </c>
      <c r="C4222" s="6" t="s">
        <v>25</v>
      </c>
      <c r="D4222" s="6" t="s">
        <v>25</v>
      </c>
      <c r="E4222" s="6" t="s">
        <v>469</v>
      </c>
      <c r="F4222" s="6" t="s">
        <v>1050</v>
      </c>
      <c r="G4222" s="6" t="s">
        <v>1309</v>
      </c>
      <c r="H4222" s="6" t="s">
        <v>1066</v>
      </c>
      <c r="I4222" s="6" t="s">
        <v>1357</v>
      </c>
      <c r="J4222" s="6" t="s">
        <v>5</v>
      </c>
      <c r="K4222" s="7">
        <v>118.17</v>
      </c>
      <c r="L4222" s="7">
        <f>IFERROR(VLOOKUP(SiscoTable[[#This Row],[Código]],Hoja2!A:B,2,0)*SiscoTable[[#This Row],[Provta(Uns)]],0)</f>
        <v>449.04599999999999</v>
      </c>
      <c r="M4222" s="7">
        <v>0</v>
      </c>
      <c r="N4222" s="7">
        <v>90</v>
      </c>
      <c r="O4222" s="7">
        <f>IFERROR(VLOOKUP(SiscoTable[[#This Row],[Código]],Hoja2!A:B,2,0)*SiscoTable[[#This Row],[Stock_actual]],0)</f>
        <v>342</v>
      </c>
      <c r="P4222" s="6" t="s">
        <v>119</v>
      </c>
      <c r="Q4222" s="7">
        <v>130</v>
      </c>
      <c r="R4222" s="7">
        <v>237.01999999999998</v>
      </c>
      <c r="S4222" s="7" t="s">
        <v>11927</v>
      </c>
      <c r="BI4222"/>
      <c r="BJ4222"/>
    </row>
    <row r="4223" spans="2:62" x14ac:dyDescent="0.4">
      <c r="B4223" s="1">
        <v>18370</v>
      </c>
      <c r="C4223" s="6" t="s">
        <v>25</v>
      </c>
      <c r="D4223" s="6" t="s">
        <v>25</v>
      </c>
      <c r="E4223" s="6" t="s">
        <v>3268</v>
      </c>
      <c r="F4223" s="6" t="s">
        <v>7815</v>
      </c>
      <c r="G4223" s="6" t="s">
        <v>7929</v>
      </c>
      <c r="H4223" s="6" t="s">
        <v>7938</v>
      </c>
      <c r="I4223" s="6" t="s">
        <v>7948</v>
      </c>
      <c r="J4223" s="6" t="s">
        <v>5</v>
      </c>
      <c r="K4223" s="7">
        <v>97.5</v>
      </c>
      <c r="L4223" s="7">
        <f>IFERROR(VLOOKUP(SiscoTable[[#This Row],[Código]],Hoja2!A:B,2,0)*SiscoTable[[#This Row],[Provta(Uns)]],0)</f>
        <v>380.25</v>
      </c>
      <c r="M4223" s="7">
        <v>0</v>
      </c>
      <c r="N4223" s="7">
        <v>-1</v>
      </c>
      <c r="O4223" s="7">
        <f>IFERROR(VLOOKUP(SiscoTable[[#This Row],[Código]],Hoja2!A:B,2,0)*SiscoTable[[#This Row],[Stock_actual]],0)</f>
        <v>-3.9</v>
      </c>
      <c r="P4223" s="6" t="s">
        <v>7</v>
      </c>
      <c r="Q4223" s="7">
        <v>107</v>
      </c>
      <c r="R4223" s="7">
        <v>195</v>
      </c>
      <c r="S4223" s="7" t="s">
        <v>11928</v>
      </c>
      <c r="BI4223"/>
      <c r="BJ4223"/>
    </row>
    <row r="4224" spans="2:62" x14ac:dyDescent="0.4">
      <c r="B4224" s="1">
        <v>18371</v>
      </c>
      <c r="C4224" s="6" t="s">
        <v>8</v>
      </c>
      <c r="D4224" s="6" t="s">
        <v>8</v>
      </c>
      <c r="E4224" s="6" t="s">
        <v>3268</v>
      </c>
      <c r="F4224" s="6" t="s">
        <v>7815</v>
      </c>
      <c r="G4224" s="6" t="s">
        <v>7929</v>
      </c>
      <c r="H4224" s="6" t="s">
        <v>7938</v>
      </c>
      <c r="I4224" s="6" t="s">
        <v>8000</v>
      </c>
      <c r="J4224" s="6" t="s">
        <v>5</v>
      </c>
      <c r="K4224" s="7">
        <v>0</v>
      </c>
      <c r="L4224" s="7">
        <f>IFERROR(VLOOKUP(SiscoTable[[#This Row],[Código]],Hoja2!A:B,2,0)*SiscoTable[[#This Row],[Provta(Uns)]],0)</f>
        <v>0</v>
      </c>
      <c r="M4224" s="7">
        <v>0</v>
      </c>
      <c r="N4224" s="7">
        <v>0</v>
      </c>
      <c r="O4224" s="7">
        <f>IFERROR(VLOOKUP(SiscoTable[[#This Row],[Código]],Hoja2!A:B,2,0)*SiscoTable[[#This Row],[Stock_actual]],0)</f>
        <v>0</v>
      </c>
      <c r="P4224" s="6" t="s">
        <v>7</v>
      </c>
      <c r="Q4224" s="7">
        <v>0</v>
      </c>
      <c r="R4224" s="7">
        <v>0</v>
      </c>
      <c r="S4224" s="7" t="s">
        <v>11928</v>
      </c>
      <c r="BI4224"/>
      <c r="BJ4224"/>
    </row>
    <row r="4225" spans="2:62" x14ac:dyDescent="0.4">
      <c r="B4225" s="1">
        <v>18372</v>
      </c>
      <c r="C4225" s="6" t="s">
        <v>25</v>
      </c>
      <c r="D4225" s="6" t="s">
        <v>30</v>
      </c>
      <c r="E4225" s="6" t="s">
        <v>3268</v>
      </c>
      <c r="F4225" s="6" t="s">
        <v>7815</v>
      </c>
      <c r="G4225" s="6" t="s">
        <v>7929</v>
      </c>
      <c r="H4225" s="6" t="s">
        <v>7938</v>
      </c>
      <c r="I4225" s="6" t="s">
        <v>7949</v>
      </c>
      <c r="J4225" s="6" t="s">
        <v>5</v>
      </c>
      <c r="K4225" s="7">
        <v>12.5</v>
      </c>
      <c r="L4225" s="7">
        <f>IFERROR(VLOOKUP(SiscoTable[[#This Row],[Código]],Hoja2!A:B,2,0)*SiscoTable[[#This Row],[Provta(Uns)]],0)</f>
        <v>195</v>
      </c>
      <c r="M4225" s="7">
        <v>0</v>
      </c>
      <c r="N4225" s="7">
        <v>65</v>
      </c>
      <c r="O4225" s="7">
        <f>IFERROR(VLOOKUP(SiscoTable[[#This Row],[Código]],Hoja2!A:B,2,0)*SiscoTable[[#This Row],[Stock_actual]],0)</f>
        <v>1014</v>
      </c>
      <c r="P4225" s="6" t="s">
        <v>5877</v>
      </c>
      <c r="Q4225" s="7">
        <v>14</v>
      </c>
      <c r="R4225" s="7">
        <v>0</v>
      </c>
      <c r="S4225" s="7" t="s">
        <v>11928</v>
      </c>
      <c r="BI4225"/>
      <c r="BJ4225"/>
    </row>
    <row r="4226" spans="2:62" x14ac:dyDescent="0.4">
      <c r="B4226" s="1">
        <v>18373</v>
      </c>
      <c r="C4226" s="6" t="s">
        <v>25</v>
      </c>
      <c r="D4226" s="6" t="s">
        <v>25</v>
      </c>
      <c r="E4226" s="6" t="s">
        <v>469</v>
      </c>
      <c r="F4226" s="6" t="s">
        <v>1050</v>
      </c>
      <c r="G4226" s="6" t="s">
        <v>1309</v>
      </c>
      <c r="H4226" s="6" t="s">
        <v>1053</v>
      </c>
      <c r="I4226" s="6" t="s">
        <v>1353</v>
      </c>
      <c r="J4226" s="6" t="s">
        <v>5</v>
      </c>
      <c r="K4226" s="7">
        <v>65.67</v>
      </c>
      <c r="L4226" s="7">
        <f>IFERROR(VLOOKUP(SiscoTable[[#This Row],[Código]],Hoja2!A:B,2,0)*SiscoTable[[#This Row],[Provta(Uns)]],0)</f>
        <v>262.68</v>
      </c>
      <c r="M4226" s="7">
        <v>0</v>
      </c>
      <c r="N4226" s="7">
        <v>98</v>
      </c>
      <c r="O4226" s="7">
        <f>IFERROR(VLOOKUP(SiscoTable[[#This Row],[Código]],Hoja2!A:B,2,0)*SiscoTable[[#This Row],[Stock_actual]],0)</f>
        <v>392</v>
      </c>
      <c r="P4226" s="6" t="s">
        <v>220</v>
      </c>
      <c r="Q4226" s="7">
        <v>72</v>
      </c>
      <c r="R4226" s="7">
        <v>0</v>
      </c>
      <c r="S4226" s="7" t="s">
        <v>11927</v>
      </c>
      <c r="BI4226"/>
      <c r="BJ4226"/>
    </row>
    <row r="4227" spans="2:62" x14ac:dyDescent="0.4">
      <c r="B4227" s="1">
        <v>18378</v>
      </c>
      <c r="C4227" s="6" t="s">
        <v>8</v>
      </c>
      <c r="D4227" s="6" t="s">
        <v>8</v>
      </c>
      <c r="E4227" s="6" t="s">
        <v>427</v>
      </c>
      <c r="F4227" s="6" t="s">
        <v>462</v>
      </c>
      <c r="G4227" s="6" t="s">
        <v>462</v>
      </c>
      <c r="H4227" s="6" t="s">
        <v>4</v>
      </c>
      <c r="I4227" s="6" t="s">
        <v>465</v>
      </c>
      <c r="J4227" s="6" t="s">
        <v>5</v>
      </c>
      <c r="K4227" s="7">
        <v>0</v>
      </c>
      <c r="L4227" s="7">
        <f>IFERROR(VLOOKUP(SiscoTable[[#This Row],[Código]],Hoja2!A:B,2,0)*SiscoTable[[#This Row],[Provta(Uns)]],0)</f>
        <v>0</v>
      </c>
      <c r="M4227" s="7">
        <v>0</v>
      </c>
      <c r="N4227" s="7">
        <v>0</v>
      </c>
      <c r="O4227" s="7">
        <f>IFERROR(VLOOKUP(SiscoTable[[#This Row],[Código]],Hoja2!A:B,2,0)*SiscoTable[[#This Row],[Stock_actual]],0)</f>
        <v>0</v>
      </c>
      <c r="P4227" s="6" t="s">
        <v>7</v>
      </c>
      <c r="Q4227" s="7">
        <v>0</v>
      </c>
      <c r="R4227" s="7">
        <v>0</v>
      </c>
      <c r="S4227" s="7" t="s">
        <v>11923</v>
      </c>
      <c r="BI4227"/>
      <c r="BJ4227"/>
    </row>
    <row r="4228" spans="2:62" x14ac:dyDescent="0.4">
      <c r="B4228" s="1">
        <v>18379</v>
      </c>
      <c r="C4228" s="6" t="s">
        <v>25</v>
      </c>
      <c r="D4228" s="6" t="s">
        <v>25</v>
      </c>
      <c r="E4228" s="6" t="s">
        <v>3268</v>
      </c>
      <c r="F4228" s="6" t="s">
        <v>3269</v>
      </c>
      <c r="G4228" s="6" t="s">
        <v>5543</v>
      </c>
      <c r="H4228" s="6" t="s">
        <v>5571</v>
      </c>
      <c r="I4228" s="6" t="s">
        <v>5570</v>
      </c>
      <c r="J4228" s="6" t="s">
        <v>5</v>
      </c>
      <c r="K4228" s="7">
        <v>34.5</v>
      </c>
      <c r="L4228" s="7">
        <f>IFERROR(VLOOKUP(SiscoTable[[#This Row],[Código]],Hoja2!A:B,2,0)*SiscoTable[[#This Row],[Provta(Uns)]],0)</f>
        <v>258.75</v>
      </c>
      <c r="M4228" s="7">
        <v>60</v>
      </c>
      <c r="N4228" s="7">
        <v>0</v>
      </c>
      <c r="O4228" s="7">
        <f>IFERROR(VLOOKUP(SiscoTable[[#This Row],[Código]],Hoja2!A:B,2,0)*SiscoTable[[#This Row],[Stock_actual]],0)</f>
        <v>0</v>
      </c>
      <c r="P4228" s="6" t="s">
        <v>7</v>
      </c>
      <c r="Q4228" s="7">
        <v>38</v>
      </c>
      <c r="R4228" s="7">
        <v>9</v>
      </c>
      <c r="S4228" s="7" t="s">
        <v>11925</v>
      </c>
      <c r="BI4228"/>
      <c r="BJ4228"/>
    </row>
    <row r="4229" spans="2:62" x14ac:dyDescent="0.4">
      <c r="B4229" s="1">
        <v>18380</v>
      </c>
      <c r="C4229" s="6" t="s">
        <v>25</v>
      </c>
      <c r="D4229" s="6" t="s">
        <v>25</v>
      </c>
      <c r="E4229" s="6" t="s">
        <v>3268</v>
      </c>
      <c r="F4229" s="6" t="s">
        <v>3269</v>
      </c>
      <c r="G4229" s="6" t="s">
        <v>5543</v>
      </c>
      <c r="H4229" s="6" t="s">
        <v>5573</v>
      </c>
      <c r="I4229" s="6" t="s">
        <v>5572</v>
      </c>
      <c r="J4229" s="6" t="s">
        <v>5</v>
      </c>
      <c r="K4229" s="7">
        <v>51.67</v>
      </c>
      <c r="L4229" s="7">
        <f>IFERROR(VLOOKUP(SiscoTable[[#This Row],[Código]],Hoja2!A:B,2,0)*SiscoTable[[#This Row],[Provta(Uns)]],0)</f>
        <v>201.51300000000001</v>
      </c>
      <c r="M4229" s="7">
        <v>60</v>
      </c>
      <c r="N4229" s="7">
        <v>0</v>
      </c>
      <c r="O4229" s="7">
        <f>IFERROR(VLOOKUP(SiscoTable[[#This Row],[Código]],Hoja2!A:B,2,0)*SiscoTable[[#This Row],[Stock_actual]],0)</f>
        <v>0</v>
      </c>
      <c r="P4229" s="6" t="s">
        <v>7</v>
      </c>
      <c r="Q4229" s="7">
        <v>57</v>
      </c>
      <c r="R4229" s="7">
        <v>43.2</v>
      </c>
      <c r="S4229" s="7" t="s">
        <v>11925</v>
      </c>
      <c r="BI4229"/>
      <c r="BJ4229"/>
    </row>
    <row r="4230" spans="2:62" x14ac:dyDescent="0.4">
      <c r="B4230" s="1">
        <v>18381</v>
      </c>
      <c r="C4230" s="6" t="s">
        <v>25</v>
      </c>
      <c r="D4230" s="6" t="s">
        <v>25</v>
      </c>
      <c r="E4230" s="6" t="s">
        <v>3268</v>
      </c>
      <c r="F4230" s="6" t="s">
        <v>3269</v>
      </c>
      <c r="G4230" s="6" t="s">
        <v>5543</v>
      </c>
      <c r="H4230" s="6" t="s">
        <v>5573</v>
      </c>
      <c r="I4230" s="6" t="s">
        <v>5574</v>
      </c>
      <c r="J4230" s="6" t="s">
        <v>5</v>
      </c>
      <c r="K4230" s="7">
        <v>22</v>
      </c>
      <c r="L4230" s="7">
        <f>IFERROR(VLOOKUP(SiscoTable[[#This Row],[Código]],Hoja2!A:B,2,0)*SiscoTable[[#This Row],[Provta(Uns)]],0)</f>
        <v>187</v>
      </c>
      <c r="M4230" s="7">
        <v>60</v>
      </c>
      <c r="N4230" s="7">
        <v>0</v>
      </c>
      <c r="O4230" s="7">
        <f>IFERROR(VLOOKUP(SiscoTable[[#This Row],[Código]],Hoja2!A:B,2,0)*SiscoTable[[#This Row],[Stock_actual]],0)</f>
        <v>0</v>
      </c>
      <c r="P4230" s="6" t="s">
        <v>7</v>
      </c>
      <c r="Q4230" s="7">
        <v>24</v>
      </c>
      <c r="R4230" s="7">
        <v>0</v>
      </c>
      <c r="S4230" s="7" t="s">
        <v>11925</v>
      </c>
      <c r="BI4230"/>
      <c r="BJ4230"/>
    </row>
    <row r="4231" spans="2:62" x14ac:dyDescent="0.4">
      <c r="B4231" s="1">
        <v>18382</v>
      </c>
      <c r="C4231" s="6" t="s">
        <v>25</v>
      </c>
      <c r="D4231" s="6" t="s">
        <v>25</v>
      </c>
      <c r="E4231" s="6" t="s">
        <v>3268</v>
      </c>
      <c r="F4231" s="6" t="s">
        <v>3269</v>
      </c>
      <c r="G4231" s="6" t="s">
        <v>5543</v>
      </c>
      <c r="H4231" s="6" t="s">
        <v>5573</v>
      </c>
      <c r="I4231" s="6" t="s">
        <v>5575</v>
      </c>
      <c r="J4231" s="6" t="s">
        <v>5</v>
      </c>
      <c r="K4231" s="7">
        <v>70.5</v>
      </c>
      <c r="L4231" s="7">
        <f>IFERROR(VLOOKUP(SiscoTable[[#This Row],[Código]],Hoja2!A:B,2,0)*SiscoTable[[#This Row],[Provta(Uns)]],0)</f>
        <v>317.25</v>
      </c>
      <c r="M4231" s="7">
        <v>60</v>
      </c>
      <c r="N4231" s="7">
        <v>0</v>
      </c>
      <c r="O4231" s="7">
        <f>IFERROR(VLOOKUP(SiscoTable[[#This Row],[Código]],Hoja2!A:B,2,0)*SiscoTable[[#This Row],[Stock_actual]],0)</f>
        <v>0</v>
      </c>
      <c r="P4231" s="6" t="s">
        <v>7</v>
      </c>
      <c r="Q4231" s="7">
        <v>78</v>
      </c>
      <c r="R4231" s="7">
        <v>81</v>
      </c>
      <c r="S4231" s="7" t="s">
        <v>11925</v>
      </c>
      <c r="BI4231"/>
      <c r="BJ4231"/>
    </row>
    <row r="4232" spans="2:62" x14ac:dyDescent="0.4">
      <c r="B4232" s="1">
        <v>18383</v>
      </c>
      <c r="C4232" s="6" t="s">
        <v>25</v>
      </c>
      <c r="D4232" s="6" t="s">
        <v>30</v>
      </c>
      <c r="E4232" s="6" t="s">
        <v>3268</v>
      </c>
      <c r="F4232" s="6" t="s">
        <v>3269</v>
      </c>
      <c r="G4232" s="6" t="s">
        <v>5543</v>
      </c>
      <c r="H4232" s="6" t="s">
        <v>5573</v>
      </c>
      <c r="I4232" s="6" t="s">
        <v>5576</v>
      </c>
      <c r="J4232" s="6" t="s">
        <v>5</v>
      </c>
      <c r="K4232" s="7">
        <v>25</v>
      </c>
      <c r="L4232" s="7">
        <f>IFERROR(VLOOKUP(SiscoTable[[#This Row],[Código]],Hoja2!A:B,2,0)*SiscoTable[[#This Row],[Provta(Uns)]],0)</f>
        <v>222.5</v>
      </c>
      <c r="M4232" s="7">
        <v>60</v>
      </c>
      <c r="N4232" s="7">
        <v>0</v>
      </c>
      <c r="O4232" s="7">
        <f>IFERROR(VLOOKUP(SiscoTable[[#This Row],[Código]],Hoja2!A:B,2,0)*SiscoTable[[#This Row],[Stock_actual]],0)</f>
        <v>0</v>
      </c>
      <c r="P4232" s="6" t="s">
        <v>7</v>
      </c>
      <c r="Q4232" s="7">
        <v>27</v>
      </c>
      <c r="R4232" s="7">
        <v>0</v>
      </c>
      <c r="S4232" s="7" t="s">
        <v>11925</v>
      </c>
      <c r="BI4232"/>
      <c r="BJ4232"/>
    </row>
    <row r="4233" spans="2:62" x14ac:dyDescent="0.4">
      <c r="B4233" s="1">
        <v>18384</v>
      </c>
      <c r="C4233" s="6" t="s">
        <v>25</v>
      </c>
      <c r="D4233" s="6" t="s">
        <v>25</v>
      </c>
      <c r="E4233" s="6" t="s">
        <v>3268</v>
      </c>
      <c r="F4233" s="6" t="s">
        <v>3269</v>
      </c>
      <c r="G4233" s="6" t="s">
        <v>5543</v>
      </c>
      <c r="H4233" s="6" t="s">
        <v>5573</v>
      </c>
      <c r="I4233" s="6" t="s">
        <v>5577</v>
      </c>
      <c r="J4233" s="6" t="s">
        <v>5</v>
      </c>
      <c r="K4233" s="7">
        <v>42.67</v>
      </c>
      <c r="L4233" s="7">
        <f>IFERROR(VLOOKUP(SiscoTable[[#This Row],[Código]],Hoja2!A:B,2,0)*SiscoTable[[#This Row],[Provta(Uns)]],0)</f>
        <v>166.41300000000001</v>
      </c>
      <c r="M4233" s="7">
        <v>60</v>
      </c>
      <c r="N4233" s="7">
        <v>0</v>
      </c>
      <c r="O4233" s="7">
        <f>IFERROR(VLOOKUP(SiscoTable[[#This Row],[Código]],Hoja2!A:B,2,0)*SiscoTable[[#This Row],[Stock_actual]],0)</f>
        <v>0</v>
      </c>
      <c r="P4233" s="6" t="s">
        <v>7</v>
      </c>
      <c r="Q4233" s="7">
        <v>47</v>
      </c>
      <c r="R4233" s="7">
        <v>25.199999999999989</v>
      </c>
      <c r="S4233" s="7" t="s">
        <v>11925</v>
      </c>
      <c r="BI4233"/>
      <c r="BJ4233"/>
    </row>
    <row r="4234" spans="2:62" x14ac:dyDescent="0.4">
      <c r="B4234" s="1">
        <v>18386</v>
      </c>
      <c r="C4234" s="6" t="s">
        <v>25</v>
      </c>
      <c r="D4234" s="6" t="s">
        <v>25</v>
      </c>
      <c r="E4234" s="6" t="s">
        <v>3268</v>
      </c>
      <c r="F4234" s="6" t="s">
        <v>3269</v>
      </c>
      <c r="G4234" s="6" t="s">
        <v>5543</v>
      </c>
      <c r="H4234" s="6" t="s">
        <v>5573</v>
      </c>
      <c r="I4234" s="6" t="s">
        <v>5578</v>
      </c>
      <c r="J4234" s="6" t="s">
        <v>5</v>
      </c>
      <c r="K4234" s="7">
        <v>61.83</v>
      </c>
      <c r="L4234" s="7">
        <f>IFERROR(VLOOKUP(SiscoTable[[#This Row],[Código]],Hoja2!A:B,2,0)*SiscoTable[[#This Row],[Provta(Uns)]],0)</f>
        <v>556.47</v>
      </c>
      <c r="M4234" s="7">
        <v>60</v>
      </c>
      <c r="N4234" s="7">
        <v>0</v>
      </c>
      <c r="O4234" s="7">
        <f>IFERROR(VLOOKUP(SiscoTable[[#This Row],[Código]],Hoja2!A:B,2,0)*SiscoTable[[#This Row],[Stock_actual]],0)</f>
        <v>0</v>
      </c>
      <c r="P4234" s="6" t="s">
        <v>7</v>
      </c>
      <c r="Q4234" s="7">
        <v>68</v>
      </c>
      <c r="R4234" s="7">
        <v>63.600000000000009</v>
      </c>
      <c r="S4234" s="7" t="s">
        <v>11925</v>
      </c>
      <c r="BI4234"/>
      <c r="BJ4234"/>
    </row>
    <row r="4235" spans="2:62" x14ac:dyDescent="0.4">
      <c r="B4235" s="1">
        <v>18392</v>
      </c>
      <c r="C4235" s="6" t="s">
        <v>25</v>
      </c>
      <c r="D4235" s="6" t="s">
        <v>25</v>
      </c>
      <c r="E4235" s="6" t="s">
        <v>469</v>
      </c>
      <c r="F4235" s="6" t="s">
        <v>59</v>
      </c>
      <c r="G4235" s="6" t="s">
        <v>1048</v>
      </c>
      <c r="H4235" s="6" t="s">
        <v>4</v>
      </c>
      <c r="I4235" s="6" t="s">
        <v>1049</v>
      </c>
      <c r="J4235" s="6" t="s">
        <v>5</v>
      </c>
      <c r="K4235" s="7">
        <v>411.5</v>
      </c>
      <c r="L4235" s="7">
        <f>IFERROR(VLOOKUP(SiscoTable[[#This Row],[Código]],Hoja2!A:B,2,0)*SiscoTable[[#This Row],[Provta(Uns)]],0)</f>
        <v>2263.25</v>
      </c>
      <c r="M4235" s="7">
        <v>0</v>
      </c>
      <c r="N4235" s="7">
        <v>191</v>
      </c>
      <c r="O4235" s="7">
        <f>IFERROR(VLOOKUP(SiscoTable[[#This Row],[Código]],Hoja2!A:B,2,0)*SiscoTable[[#This Row],[Stock_actual]],0)</f>
        <v>1050.5</v>
      </c>
      <c r="P4235" s="6" t="s">
        <v>402</v>
      </c>
      <c r="Q4235" s="7">
        <v>453</v>
      </c>
      <c r="R4235" s="7">
        <v>824.28000000000009</v>
      </c>
      <c r="S4235" s="7" t="s">
        <v>11927</v>
      </c>
      <c r="BI4235"/>
      <c r="BJ4235"/>
    </row>
    <row r="4236" spans="2:62" x14ac:dyDescent="0.4">
      <c r="B4236" s="1">
        <v>18395</v>
      </c>
      <c r="C4236" s="6" t="s">
        <v>25</v>
      </c>
      <c r="D4236" s="6" t="s">
        <v>30</v>
      </c>
      <c r="E4236" s="6" t="s">
        <v>3268</v>
      </c>
      <c r="F4236" s="6" t="s">
        <v>5836</v>
      </c>
      <c r="G4236" s="6" t="s">
        <v>5929</v>
      </c>
      <c r="H4236" s="6" t="s">
        <v>5938</v>
      </c>
      <c r="I4236" s="6" t="s">
        <v>5940</v>
      </c>
      <c r="J4236" s="6" t="s">
        <v>5</v>
      </c>
      <c r="K4236" s="7">
        <v>17.670000000000002</v>
      </c>
      <c r="L4236" s="7">
        <f>IFERROR(VLOOKUP(SiscoTable[[#This Row],[Código]],Hoja2!A:B,2,0)*SiscoTable[[#This Row],[Provta(Uns)]],0)</f>
        <v>227.94300000000004</v>
      </c>
      <c r="M4236" s="7">
        <v>0</v>
      </c>
      <c r="N4236" s="7">
        <v>26</v>
      </c>
      <c r="O4236" s="7">
        <f>IFERROR(VLOOKUP(SiscoTable[[#This Row],[Código]],Hoja2!A:B,2,0)*SiscoTable[[#This Row],[Stock_actual]],0)</f>
        <v>335.40000000000003</v>
      </c>
      <c r="P4236" s="6" t="s">
        <v>485</v>
      </c>
      <c r="Q4236" s="7">
        <v>19</v>
      </c>
      <c r="R4236" s="7">
        <v>0</v>
      </c>
      <c r="S4236" s="7" t="s">
        <v>11928</v>
      </c>
      <c r="BI4236"/>
      <c r="BJ4236"/>
    </row>
    <row r="4237" spans="2:62" x14ac:dyDescent="0.4">
      <c r="B4237" s="1">
        <v>18396</v>
      </c>
      <c r="C4237" s="6" t="s">
        <v>25</v>
      </c>
      <c r="D4237" s="6" t="s">
        <v>30</v>
      </c>
      <c r="E4237" s="6" t="s">
        <v>3268</v>
      </c>
      <c r="F4237" s="6" t="s">
        <v>5836</v>
      </c>
      <c r="G4237" s="6" t="s">
        <v>5929</v>
      </c>
      <c r="H4237" s="6" t="s">
        <v>5938</v>
      </c>
      <c r="I4237" s="6" t="s">
        <v>5941</v>
      </c>
      <c r="J4237" s="6" t="s">
        <v>5</v>
      </c>
      <c r="K4237" s="7">
        <v>21.5</v>
      </c>
      <c r="L4237" s="7">
        <f>IFERROR(VLOOKUP(SiscoTable[[#This Row],[Código]],Hoja2!A:B,2,0)*SiscoTable[[#This Row],[Provta(Uns)]],0)</f>
        <v>270.89999999999998</v>
      </c>
      <c r="M4237" s="7">
        <v>0</v>
      </c>
      <c r="N4237" s="7">
        <v>29</v>
      </c>
      <c r="O4237" s="7">
        <f>IFERROR(VLOOKUP(SiscoTable[[#This Row],[Código]],Hoja2!A:B,2,0)*SiscoTable[[#This Row],[Stock_actual]],0)</f>
        <v>365.4</v>
      </c>
      <c r="P4237" s="6" t="s">
        <v>300</v>
      </c>
      <c r="Q4237" s="7">
        <v>24</v>
      </c>
      <c r="R4237" s="7">
        <v>0</v>
      </c>
      <c r="S4237" s="7" t="s">
        <v>11928</v>
      </c>
      <c r="BI4237"/>
      <c r="BJ4237"/>
    </row>
    <row r="4238" spans="2:62" x14ac:dyDescent="0.4">
      <c r="B4238" s="1">
        <v>18397</v>
      </c>
      <c r="C4238" s="6" t="s">
        <v>25</v>
      </c>
      <c r="D4238" s="6" t="s">
        <v>30</v>
      </c>
      <c r="E4238" s="6" t="s">
        <v>3268</v>
      </c>
      <c r="F4238" s="6" t="s">
        <v>5836</v>
      </c>
      <c r="G4238" s="6" t="s">
        <v>5929</v>
      </c>
      <c r="H4238" s="6" t="s">
        <v>5938</v>
      </c>
      <c r="I4238" s="6" t="s">
        <v>5942</v>
      </c>
      <c r="J4238" s="6" t="s">
        <v>5</v>
      </c>
      <c r="K4238" s="7">
        <v>25.67</v>
      </c>
      <c r="L4238" s="7">
        <f>IFERROR(VLOOKUP(SiscoTable[[#This Row],[Código]],Hoja2!A:B,2,0)*SiscoTable[[#This Row],[Provta(Uns)]],0)</f>
        <v>323.44200000000001</v>
      </c>
      <c r="M4238" s="7">
        <v>12</v>
      </c>
      <c r="N4238" s="7">
        <v>20</v>
      </c>
      <c r="O4238" s="7">
        <f>IFERROR(VLOOKUP(SiscoTable[[#This Row],[Código]],Hoja2!A:B,2,0)*SiscoTable[[#This Row],[Stock_actual]],0)</f>
        <v>252</v>
      </c>
      <c r="P4238" s="6" t="s">
        <v>119</v>
      </c>
      <c r="Q4238" s="7">
        <v>28</v>
      </c>
      <c r="R4238" s="7">
        <v>39.379999999999995</v>
      </c>
      <c r="S4238" s="7" t="s">
        <v>11928</v>
      </c>
      <c r="BI4238"/>
      <c r="BJ4238"/>
    </row>
    <row r="4239" spans="2:62" x14ac:dyDescent="0.4">
      <c r="B4239" s="1">
        <v>18398</v>
      </c>
      <c r="C4239" s="6" t="s">
        <v>25</v>
      </c>
      <c r="D4239" s="6" t="s">
        <v>30</v>
      </c>
      <c r="E4239" s="6" t="s">
        <v>3268</v>
      </c>
      <c r="F4239" s="6" t="s">
        <v>5836</v>
      </c>
      <c r="G4239" s="6" t="s">
        <v>5929</v>
      </c>
      <c r="H4239" s="6" t="s">
        <v>5938</v>
      </c>
      <c r="I4239" s="6" t="s">
        <v>5943</v>
      </c>
      <c r="J4239" s="6" t="s">
        <v>5</v>
      </c>
      <c r="K4239" s="7">
        <v>26.5</v>
      </c>
      <c r="L4239" s="7">
        <f>IFERROR(VLOOKUP(SiscoTable[[#This Row],[Código]],Hoja2!A:B,2,0)*SiscoTable[[#This Row],[Provta(Uns)]],0)</f>
        <v>333.9</v>
      </c>
      <c r="M4239" s="7">
        <v>0</v>
      </c>
      <c r="N4239" s="7">
        <v>26</v>
      </c>
      <c r="O4239" s="7">
        <f>IFERROR(VLOOKUP(SiscoTable[[#This Row],[Código]],Hoja2!A:B,2,0)*SiscoTable[[#This Row],[Stock_actual]],0)</f>
        <v>327.59999999999997</v>
      </c>
      <c r="P4239" s="6" t="s">
        <v>252</v>
      </c>
      <c r="Q4239" s="7">
        <v>29</v>
      </c>
      <c r="R4239" s="7">
        <v>53.2</v>
      </c>
      <c r="S4239" s="7" t="s">
        <v>11928</v>
      </c>
      <c r="BI4239"/>
      <c r="BJ4239"/>
    </row>
    <row r="4240" spans="2:62" x14ac:dyDescent="0.4">
      <c r="B4240" s="1">
        <v>18399</v>
      </c>
      <c r="C4240" s="6" t="s">
        <v>25</v>
      </c>
      <c r="D4240" s="6" t="s">
        <v>30</v>
      </c>
      <c r="E4240" s="6" t="s">
        <v>3268</v>
      </c>
      <c r="F4240" s="6" t="s">
        <v>5836</v>
      </c>
      <c r="G4240" s="6" t="s">
        <v>5929</v>
      </c>
      <c r="H4240" s="6" t="s">
        <v>5938</v>
      </c>
      <c r="I4240" s="6" t="s">
        <v>5944</v>
      </c>
      <c r="J4240" s="6" t="s">
        <v>5</v>
      </c>
      <c r="K4240" s="7">
        <v>9.83</v>
      </c>
      <c r="L4240" s="7">
        <f>IFERROR(VLOOKUP(SiscoTable[[#This Row],[Código]],Hoja2!A:B,2,0)*SiscoTable[[#This Row],[Provta(Uns)]],0)</f>
        <v>333.23699999999997</v>
      </c>
      <c r="M4240" s="7">
        <v>6</v>
      </c>
      <c r="N4240" s="7">
        <v>11</v>
      </c>
      <c r="O4240" s="7">
        <f>IFERROR(VLOOKUP(SiscoTable[[#This Row],[Código]],Hoja2!A:B,2,0)*SiscoTable[[#This Row],[Stock_actual]],0)</f>
        <v>372.9</v>
      </c>
      <c r="P4240" s="6" t="s">
        <v>671</v>
      </c>
      <c r="Q4240" s="7">
        <v>11</v>
      </c>
      <c r="R4240" s="7">
        <v>13.690000000000001</v>
      </c>
      <c r="S4240" s="7" t="s">
        <v>11928</v>
      </c>
      <c r="BI4240"/>
      <c r="BJ4240"/>
    </row>
    <row r="4241" spans="2:62" x14ac:dyDescent="0.4">
      <c r="B4241" s="1">
        <v>18400</v>
      </c>
      <c r="C4241" s="6" t="s">
        <v>25</v>
      </c>
      <c r="D4241" s="6" t="s">
        <v>30</v>
      </c>
      <c r="E4241" s="6" t="s">
        <v>3268</v>
      </c>
      <c r="F4241" s="6" t="s">
        <v>5836</v>
      </c>
      <c r="G4241" s="6" t="s">
        <v>5929</v>
      </c>
      <c r="H4241" s="6" t="s">
        <v>5938</v>
      </c>
      <c r="I4241" s="6" t="s">
        <v>5945</v>
      </c>
      <c r="J4241" s="6" t="s">
        <v>5</v>
      </c>
      <c r="K4241" s="7">
        <v>27.17</v>
      </c>
      <c r="L4241" s="7">
        <f>IFERROR(VLOOKUP(SiscoTable[[#This Row],[Código]],Hoja2!A:B,2,0)*SiscoTable[[#This Row],[Provta(Uns)]],0)</f>
        <v>361.36100000000005</v>
      </c>
      <c r="M4241" s="7">
        <v>0</v>
      </c>
      <c r="N4241" s="7">
        <v>33</v>
      </c>
      <c r="O4241" s="7">
        <f>IFERROR(VLOOKUP(SiscoTable[[#This Row],[Código]],Hoja2!A:B,2,0)*SiscoTable[[#This Row],[Stock_actual]],0)</f>
        <v>438.90000000000003</v>
      </c>
      <c r="P4241" s="6" t="s">
        <v>115</v>
      </c>
      <c r="Q4241" s="7">
        <v>30</v>
      </c>
      <c r="R4241" s="7">
        <v>0</v>
      </c>
      <c r="S4241" s="7" t="s">
        <v>11928</v>
      </c>
      <c r="BI4241"/>
      <c r="BJ4241"/>
    </row>
    <row r="4242" spans="2:62" x14ac:dyDescent="0.4">
      <c r="B4242" s="1">
        <v>18401</v>
      </c>
      <c r="C4242" s="6" t="s">
        <v>25</v>
      </c>
      <c r="D4242" s="6" t="s">
        <v>8</v>
      </c>
      <c r="E4242" s="6" t="s">
        <v>3268</v>
      </c>
      <c r="F4242" s="6" t="s">
        <v>5836</v>
      </c>
      <c r="G4242" s="6" t="s">
        <v>5929</v>
      </c>
      <c r="H4242" s="6" t="s">
        <v>5938</v>
      </c>
      <c r="I4242" s="6" t="s">
        <v>5946</v>
      </c>
      <c r="J4242" s="6" t="s">
        <v>5</v>
      </c>
      <c r="K4242" s="7">
        <v>5.17</v>
      </c>
      <c r="L4242" s="7">
        <f>IFERROR(VLOOKUP(SiscoTable[[#This Row],[Código]],Hoja2!A:B,2,0)*SiscoTable[[#This Row],[Provta(Uns)]],0)</f>
        <v>180.43299999999999</v>
      </c>
      <c r="M4242" s="7">
        <v>6</v>
      </c>
      <c r="N4242" s="7">
        <v>4</v>
      </c>
      <c r="O4242" s="7">
        <f>IFERROR(VLOOKUP(SiscoTable[[#This Row],[Código]],Hoja2!A:B,2,0)*SiscoTable[[#This Row],[Stock_actual]],0)</f>
        <v>139.6</v>
      </c>
      <c r="P4242" s="6" t="s">
        <v>119</v>
      </c>
      <c r="Q4242" s="7">
        <v>6</v>
      </c>
      <c r="R4242" s="7">
        <v>4.2800000000000011</v>
      </c>
      <c r="S4242" s="7" t="s">
        <v>11928</v>
      </c>
      <c r="BI4242"/>
      <c r="BJ4242"/>
    </row>
    <row r="4243" spans="2:62" x14ac:dyDescent="0.4">
      <c r="B4243" s="1">
        <v>18402</v>
      </c>
      <c r="C4243" s="6" t="s">
        <v>25</v>
      </c>
      <c r="D4243" s="6" t="s">
        <v>30</v>
      </c>
      <c r="E4243" s="6" t="s">
        <v>3268</v>
      </c>
      <c r="F4243" s="6" t="s">
        <v>5836</v>
      </c>
      <c r="G4243" s="6" t="s">
        <v>5929</v>
      </c>
      <c r="H4243" s="6" t="s">
        <v>5938</v>
      </c>
      <c r="I4243" s="6" t="s">
        <v>5962</v>
      </c>
      <c r="J4243" s="6" t="s">
        <v>5</v>
      </c>
      <c r="K4243" s="7">
        <v>23</v>
      </c>
      <c r="L4243" s="7">
        <f>IFERROR(VLOOKUP(SiscoTable[[#This Row],[Código]],Hoja2!A:B,2,0)*SiscoTable[[#This Row],[Provta(Uns)]],0)</f>
        <v>305.90000000000003</v>
      </c>
      <c r="M4243" s="7">
        <v>0</v>
      </c>
      <c r="N4243" s="7">
        <v>36</v>
      </c>
      <c r="O4243" s="7">
        <f>IFERROR(VLOOKUP(SiscoTable[[#This Row],[Código]],Hoja2!A:B,2,0)*SiscoTable[[#This Row],[Stock_actual]],0)</f>
        <v>478.8</v>
      </c>
      <c r="P4243" s="6" t="s">
        <v>581</v>
      </c>
      <c r="Q4243" s="7">
        <v>25</v>
      </c>
      <c r="R4243" s="7">
        <v>0</v>
      </c>
      <c r="S4243" s="7" t="s">
        <v>11928</v>
      </c>
      <c r="BI4243"/>
      <c r="BJ4243"/>
    </row>
    <row r="4244" spans="2:62" x14ac:dyDescent="0.4">
      <c r="B4244" s="1">
        <v>18403</v>
      </c>
      <c r="C4244" s="6" t="s">
        <v>25</v>
      </c>
      <c r="D4244" s="6" t="s">
        <v>30</v>
      </c>
      <c r="E4244" s="6" t="s">
        <v>3268</v>
      </c>
      <c r="F4244" s="6" t="s">
        <v>5836</v>
      </c>
      <c r="G4244" s="6" t="s">
        <v>5929</v>
      </c>
      <c r="H4244" s="6" t="s">
        <v>5938</v>
      </c>
      <c r="I4244" s="6" t="s">
        <v>5947</v>
      </c>
      <c r="J4244" s="6" t="s">
        <v>5</v>
      </c>
      <c r="K4244" s="7">
        <v>10.83</v>
      </c>
      <c r="L4244" s="7">
        <f>IFERROR(VLOOKUP(SiscoTable[[#This Row],[Código]],Hoja2!A:B,2,0)*SiscoTable[[#This Row],[Provta(Uns)]],0)</f>
        <v>368.22</v>
      </c>
      <c r="M4244" s="7">
        <v>0</v>
      </c>
      <c r="N4244" s="7">
        <v>15</v>
      </c>
      <c r="O4244" s="7">
        <f>IFERROR(VLOOKUP(SiscoTable[[#This Row],[Código]],Hoja2!A:B,2,0)*SiscoTable[[#This Row],[Stock_actual]],0)</f>
        <v>510</v>
      </c>
      <c r="P4244" s="6" t="s">
        <v>694</v>
      </c>
      <c r="Q4244" s="7">
        <v>12</v>
      </c>
      <c r="R4244" s="7">
        <v>0</v>
      </c>
      <c r="S4244" s="7" t="s">
        <v>11928</v>
      </c>
      <c r="BI4244"/>
      <c r="BJ4244"/>
    </row>
    <row r="4245" spans="2:62" x14ac:dyDescent="0.4">
      <c r="B4245" s="1">
        <v>18404</v>
      </c>
      <c r="C4245" s="6" t="s">
        <v>25</v>
      </c>
      <c r="D4245" s="6" t="s">
        <v>30</v>
      </c>
      <c r="E4245" s="6" t="s">
        <v>3268</v>
      </c>
      <c r="F4245" s="6" t="s">
        <v>5836</v>
      </c>
      <c r="G4245" s="6" t="s">
        <v>5929</v>
      </c>
      <c r="H4245" s="6" t="s">
        <v>5949</v>
      </c>
      <c r="I4245" s="6" t="s">
        <v>5948</v>
      </c>
      <c r="J4245" s="6" t="s">
        <v>5</v>
      </c>
      <c r="K4245" s="7">
        <v>27.17</v>
      </c>
      <c r="L4245" s="7">
        <f>IFERROR(VLOOKUP(SiscoTable[[#This Row],[Código]],Hoja2!A:B,2,0)*SiscoTable[[#This Row],[Provta(Uns)]],0)</f>
        <v>214.64300000000003</v>
      </c>
      <c r="M4245" s="7">
        <v>40</v>
      </c>
      <c r="N4245" s="7">
        <v>0</v>
      </c>
      <c r="O4245" s="7">
        <f>IFERROR(VLOOKUP(SiscoTable[[#This Row],[Código]],Hoja2!A:B,2,0)*SiscoTable[[#This Row],[Stock_actual]],0)</f>
        <v>0</v>
      </c>
      <c r="P4245" s="6" t="s">
        <v>7</v>
      </c>
      <c r="Q4245" s="7">
        <v>30</v>
      </c>
      <c r="R4245" s="7">
        <v>14.600000000000001</v>
      </c>
      <c r="S4245" s="7" t="s">
        <v>11928</v>
      </c>
      <c r="BI4245"/>
      <c r="BJ4245"/>
    </row>
    <row r="4246" spans="2:62" x14ac:dyDescent="0.4">
      <c r="B4246" s="1">
        <v>18405</v>
      </c>
      <c r="C4246" s="6" t="s">
        <v>25</v>
      </c>
      <c r="D4246" s="6" t="s">
        <v>30</v>
      </c>
      <c r="E4246" s="6" t="s">
        <v>3268</v>
      </c>
      <c r="F4246" s="6" t="s">
        <v>5836</v>
      </c>
      <c r="G4246" s="6" t="s">
        <v>5837</v>
      </c>
      <c r="H4246" s="6" t="s">
        <v>5846</v>
      </c>
      <c r="I4246" s="6" t="s">
        <v>5848</v>
      </c>
      <c r="J4246" s="6" t="s">
        <v>5</v>
      </c>
      <c r="K4246" s="7">
        <v>13</v>
      </c>
      <c r="L4246" s="7">
        <f>IFERROR(VLOOKUP(SiscoTable[[#This Row],[Código]],Hoja2!A:B,2,0)*SiscoTable[[#This Row],[Provta(Uns)]],0)</f>
        <v>201.5</v>
      </c>
      <c r="M4246" s="7">
        <v>6</v>
      </c>
      <c r="N4246" s="7">
        <v>15</v>
      </c>
      <c r="O4246" s="7">
        <f>IFERROR(VLOOKUP(SiscoTable[[#This Row],[Código]],Hoja2!A:B,2,0)*SiscoTable[[#This Row],[Stock_actual]],0)</f>
        <v>232.5</v>
      </c>
      <c r="P4246" s="6" t="s">
        <v>121</v>
      </c>
      <c r="Q4246" s="7">
        <v>14</v>
      </c>
      <c r="R4246" s="7">
        <v>0</v>
      </c>
      <c r="S4246" s="7" t="s">
        <v>11928</v>
      </c>
      <c r="BI4246"/>
      <c r="BJ4246"/>
    </row>
    <row r="4247" spans="2:62" x14ac:dyDescent="0.4">
      <c r="B4247" s="1">
        <v>18406</v>
      </c>
      <c r="C4247" s="6" t="s">
        <v>25</v>
      </c>
      <c r="D4247" s="6" t="s">
        <v>25</v>
      </c>
      <c r="E4247" s="6" t="s">
        <v>3268</v>
      </c>
      <c r="F4247" s="6" t="s">
        <v>5836</v>
      </c>
      <c r="G4247" s="6" t="s">
        <v>5837</v>
      </c>
      <c r="H4247" s="6" t="s">
        <v>5846</v>
      </c>
      <c r="I4247" s="6" t="s">
        <v>5849</v>
      </c>
      <c r="J4247" s="6" t="s">
        <v>5</v>
      </c>
      <c r="K4247" s="7">
        <v>31.67</v>
      </c>
      <c r="L4247" s="7">
        <f>IFERROR(VLOOKUP(SiscoTable[[#This Row],[Código]],Hoja2!A:B,2,0)*SiscoTable[[#This Row],[Provta(Uns)]],0)</f>
        <v>253.36</v>
      </c>
      <c r="M4247" s="7">
        <v>24</v>
      </c>
      <c r="N4247" s="7">
        <v>18</v>
      </c>
      <c r="O4247" s="7">
        <f>IFERROR(VLOOKUP(SiscoTable[[#This Row],[Código]],Hoja2!A:B,2,0)*SiscoTable[[#This Row],[Stock_actual]],0)</f>
        <v>144</v>
      </c>
      <c r="P4247" s="6" t="s">
        <v>161</v>
      </c>
      <c r="Q4247" s="7">
        <v>35</v>
      </c>
      <c r="R4247" s="7">
        <v>39.620000000000005</v>
      </c>
      <c r="S4247" s="7" t="s">
        <v>11928</v>
      </c>
      <c r="BI4247"/>
      <c r="BJ4247"/>
    </row>
    <row r="4248" spans="2:62" x14ac:dyDescent="0.4">
      <c r="B4248" s="1">
        <v>18407</v>
      </c>
      <c r="C4248" s="6" t="s">
        <v>30</v>
      </c>
      <c r="D4248" s="6" t="s">
        <v>30</v>
      </c>
      <c r="E4248" s="6" t="s">
        <v>3268</v>
      </c>
      <c r="F4248" s="6" t="s">
        <v>5836</v>
      </c>
      <c r="G4248" s="6" t="s">
        <v>5837</v>
      </c>
      <c r="H4248" s="6" t="s">
        <v>5846</v>
      </c>
      <c r="I4248" s="6" t="s">
        <v>5874</v>
      </c>
      <c r="J4248" s="6" t="s">
        <v>5</v>
      </c>
      <c r="K4248" s="7">
        <v>17.670000000000002</v>
      </c>
      <c r="L4248" s="7">
        <f>IFERROR(VLOOKUP(SiscoTable[[#This Row],[Código]],Hoja2!A:B,2,0)*SiscoTable[[#This Row],[Provta(Uns)]],0)</f>
        <v>151.96200000000002</v>
      </c>
      <c r="M4248" s="7">
        <v>0</v>
      </c>
      <c r="N4248" s="7">
        <v>43</v>
      </c>
      <c r="O4248" s="7">
        <f>IFERROR(VLOOKUP(SiscoTable[[#This Row],[Código]],Hoja2!A:B,2,0)*SiscoTable[[#This Row],[Stock_actual]],0)</f>
        <v>369.8</v>
      </c>
      <c r="P4248" s="6" t="s">
        <v>600</v>
      </c>
      <c r="Q4248" s="7">
        <v>19</v>
      </c>
      <c r="R4248" s="7">
        <v>0</v>
      </c>
      <c r="S4248" s="7" t="s">
        <v>11928</v>
      </c>
      <c r="BI4248"/>
      <c r="BJ4248"/>
    </row>
    <row r="4249" spans="2:62" x14ac:dyDescent="0.4">
      <c r="B4249" s="1">
        <v>18408</v>
      </c>
      <c r="C4249" s="6" t="s">
        <v>25</v>
      </c>
      <c r="D4249" s="6" t="s">
        <v>30</v>
      </c>
      <c r="E4249" s="6" t="s">
        <v>3268</v>
      </c>
      <c r="F4249" s="6" t="s">
        <v>5836</v>
      </c>
      <c r="G4249" s="6" t="s">
        <v>5837</v>
      </c>
      <c r="H4249" s="6" t="s">
        <v>5846</v>
      </c>
      <c r="I4249" s="6" t="s">
        <v>5850</v>
      </c>
      <c r="J4249" s="6" t="s">
        <v>5</v>
      </c>
      <c r="K4249" s="7">
        <v>16.170000000000002</v>
      </c>
      <c r="L4249" s="7">
        <f>IFERROR(VLOOKUP(SiscoTable[[#This Row],[Código]],Hoja2!A:B,2,0)*SiscoTable[[#This Row],[Provta(Uns)]],0)</f>
        <v>252.25200000000001</v>
      </c>
      <c r="M4249" s="7">
        <v>0</v>
      </c>
      <c r="N4249" s="7">
        <v>39</v>
      </c>
      <c r="O4249" s="7">
        <f>IFERROR(VLOOKUP(SiscoTable[[#This Row],[Código]],Hoja2!A:B,2,0)*SiscoTable[[#This Row],[Stock_actual]],0)</f>
        <v>608.4</v>
      </c>
      <c r="P4249" s="6" t="s">
        <v>598</v>
      </c>
      <c r="Q4249" s="7">
        <v>18</v>
      </c>
      <c r="R4249" s="7">
        <v>0</v>
      </c>
      <c r="S4249" s="7" t="s">
        <v>11928</v>
      </c>
      <c r="BI4249"/>
      <c r="BJ4249"/>
    </row>
    <row r="4250" spans="2:62" x14ac:dyDescent="0.4">
      <c r="B4250" s="1">
        <v>18409</v>
      </c>
      <c r="C4250" s="6" t="s">
        <v>25</v>
      </c>
      <c r="D4250" s="6" t="s">
        <v>25</v>
      </c>
      <c r="E4250" s="6" t="s">
        <v>3268</v>
      </c>
      <c r="F4250" s="6" t="s">
        <v>5836</v>
      </c>
      <c r="G4250" s="6" t="s">
        <v>5837</v>
      </c>
      <c r="H4250" s="6" t="s">
        <v>5846</v>
      </c>
      <c r="I4250" s="6" t="s">
        <v>5851</v>
      </c>
      <c r="J4250" s="6" t="s">
        <v>5</v>
      </c>
      <c r="K4250" s="7">
        <v>36</v>
      </c>
      <c r="L4250" s="7">
        <f>IFERROR(VLOOKUP(SiscoTable[[#This Row],[Código]],Hoja2!A:B,2,0)*SiscoTable[[#This Row],[Provta(Uns)]],0)</f>
        <v>309.59999999999997</v>
      </c>
      <c r="M4250" s="7">
        <v>0</v>
      </c>
      <c r="N4250" s="7">
        <v>64</v>
      </c>
      <c r="O4250" s="7">
        <f>IFERROR(VLOOKUP(SiscoTable[[#This Row],[Código]],Hoja2!A:B,2,0)*SiscoTable[[#This Row],[Stock_actual]],0)</f>
        <v>550.4</v>
      </c>
      <c r="P4250" s="6" t="s">
        <v>512</v>
      </c>
      <c r="Q4250" s="7">
        <v>40</v>
      </c>
      <c r="R4250" s="7">
        <v>0</v>
      </c>
      <c r="S4250" s="7" t="s">
        <v>11928</v>
      </c>
      <c r="BI4250"/>
      <c r="BJ4250"/>
    </row>
    <row r="4251" spans="2:62" x14ac:dyDescent="0.4">
      <c r="B4251" s="1">
        <v>18410</v>
      </c>
      <c r="C4251" s="6" t="s">
        <v>25</v>
      </c>
      <c r="D4251" s="6" t="s">
        <v>25</v>
      </c>
      <c r="E4251" s="6" t="s">
        <v>3268</v>
      </c>
      <c r="F4251" s="6" t="s">
        <v>5836</v>
      </c>
      <c r="G4251" s="6" t="s">
        <v>5929</v>
      </c>
      <c r="H4251" s="6" t="s">
        <v>5938</v>
      </c>
      <c r="I4251" s="6" t="s">
        <v>5950</v>
      </c>
      <c r="J4251" s="6" t="s">
        <v>5</v>
      </c>
      <c r="K4251" s="7">
        <v>68.17</v>
      </c>
      <c r="L4251" s="7">
        <f>IFERROR(VLOOKUP(SiscoTable[[#This Row],[Código]],Hoja2!A:B,2,0)*SiscoTable[[#This Row],[Provta(Uns)]],0)</f>
        <v>395.38600000000002</v>
      </c>
      <c r="M4251" s="7">
        <v>0</v>
      </c>
      <c r="N4251" s="7">
        <v>122</v>
      </c>
      <c r="O4251" s="7">
        <f>IFERROR(VLOOKUP(SiscoTable[[#This Row],[Código]],Hoja2!A:B,2,0)*SiscoTable[[#This Row],[Stock_actual]],0)</f>
        <v>707.6</v>
      </c>
      <c r="P4251" s="6" t="s">
        <v>773</v>
      </c>
      <c r="Q4251" s="7">
        <v>75</v>
      </c>
      <c r="R4251" s="7">
        <v>0</v>
      </c>
      <c r="S4251" s="7" t="s">
        <v>11928</v>
      </c>
      <c r="BI4251"/>
      <c r="BJ4251"/>
    </row>
    <row r="4252" spans="2:62" x14ac:dyDescent="0.4">
      <c r="B4252" s="1">
        <v>18411</v>
      </c>
      <c r="C4252" s="6" t="s">
        <v>25</v>
      </c>
      <c r="D4252" s="6" t="s">
        <v>25</v>
      </c>
      <c r="E4252" s="6" t="s">
        <v>3268</v>
      </c>
      <c r="F4252" s="6" t="s">
        <v>5836</v>
      </c>
      <c r="G4252" s="6" t="s">
        <v>5929</v>
      </c>
      <c r="H4252" s="6" t="s">
        <v>5938</v>
      </c>
      <c r="I4252" s="6" t="s">
        <v>5951</v>
      </c>
      <c r="J4252" s="6" t="s">
        <v>5</v>
      </c>
      <c r="K4252" s="7">
        <v>71.33</v>
      </c>
      <c r="L4252" s="7">
        <f>IFERROR(VLOOKUP(SiscoTable[[#This Row],[Código]],Hoja2!A:B,2,0)*SiscoTable[[#This Row],[Provta(Uns)]],0)</f>
        <v>413.714</v>
      </c>
      <c r="M4252" s="7">
        <v>0</v>
      </c>
      <c r="N4252" s="7">
        <v>99</v>
      </c>
      <c r="O4252" s="7">
        <f>IFERROR(VLOOKUP(SiscoTable[[#This Row],[Código]],Hoja2!A:B,2,0)*SiscoTable[[#This Row],[Stock_actual]],0)</f>
        <v>574.19999999999993</v>
      </c>
      <c r="P4252" s="6" t="s">
        <v>694</v>
      </c>
      <c r="Q4252" s="7">
        <v>79</v>
      </c>
      <c r="R4252" s="7">
        <v>0</v>
      </c>
      <c r="S4252" s="7" t="s">
        <v>11928</v>
      </c>
      <c r="BI4252"/>
      <c r="BJ4252"/>
    </row>
    <row r="4253" spans="2:62" x14ac:dyDescent="0.4">
      <c r="B4253" s="1">
        <v>18412</v>
      </c>
      <c r="C4253" s="6" t="s">
        <v>25</v>
      </c>
      <c r="D4253" s="6" t="s">
        <v>25</v>
      </c>
      <c r="E4253" s="6" t="s">
        <v>3268</v>
      </c>
      <c r="F4253" s="6" t="s">
        <v>5836</v>
      </c>
      <c r="G4253" s="6" t="s">
        <v>5929</v>
      </c>
      <c r="H4253" s="6" t="s">
        <v>5938</v>
      </c>
      <c r="I4253" s="6" t="s">
        <v>5952</v>
      </c>
      <c r="J4253" s="6" t="s">
        <v>5</v>
      </c>
      <c r="K4253" s="7">
        <v>64.17</v>
      </c>
      <c r="L4253" s="7">
        <f>IFERROR(VLOOKUP(SiscoTable[[#This Row],[Código]],Hoja2!A:B,2,0)*SiscoTable[[#This Row],[Provta(Uns)]],0)</f>
        <v>359.35199999999998</v>
      </c>
      <c r="M4253" s="7">
        <v>0</v>
      </c>
      <c r="N4253" s="7">
        <v>84</v>
      </c>
      <c r="O4253" s="7">
        <f>IFERROR(VLOOKUP(SiscoTable[[#This Row],[Código]],Hoja2!A:B,2,0)*SiscoTable[[#This Row],[Stock_actual]],0)</f>
        <v>470.4</v>
      </c>
      <c r="P4253" s="6" t="s">
        <v>132</v>
      </c>
      <c r="Q4253" s="7">
        <v>71</v>
      </c>
      <c r="R4253" s="7">
        <v>0</v>
      </c>
      <c r="S4253" s="7" t="s">
        <v>11928</v>
      </c>
      <c r="BI4253"/>
      <c r="BJ4253"/>
    </row>
    <row r="4254" spans="2:62" x14ac:dyDescent="0.4">
      <c r="B4254" s="1">
        <v>18413</v>
      </c>
      <c r="C4254" s="6" t="s">
        <v>8</v>
      </c>
      <c r="D4254" s="6" t="s">
        <v>8</v>
      </c>
      <c r="E4254" s="6" t="s">
        <v>0</v>
      </c>
      <c r="F4254" s="6" t="s">
        <v>73</v>
      </c>
      <c r="G4254" s="6" t="s">
        <v>73</v>
      </c>
      <c r="H4254" s="6" t="s">
        <v>4</v>
      </c>
      <c r="I4254" s="6" t="s">
        <v>145</v>
      </c>
      <c r="J4254" s="6" t="s">
        <v>5</v>
      </c>
      <c r="K4254" s="7">
        <v>0.17</v>
      </c>
      <c r="L4254" s="7">
        <f>IFERROR(VLOOKUP(SiscoTable[[#This Row],[Código]],Hoja2!A:B,2,0)*SiscoTable[[#This Row],[Provta(Uns)]],0)</f>
        <v>13.600000000000001</v>
      </c>
      <c r="M4254" s="7">
        <v>0</v>
      </c>
      <c r="N4254" s="7">
        <v>5</v>
      </c>
      <c r="O4254" s="7">
        <f>IFERROR(VLOOKUP(SiscoTable[[#This Row],[Código]],Hoja2!A:B,2,0)*SiscoTable[[#This Row],[Stock_actual]],0)</f>
        <v>400</v>
      </c>
      <c r="P4254" s="6" t="s">
        <v>146</v>
      </c>
      <c r="Q4254" s="7">
        <v>0</v>
      </c>
      <c r="R4254" s="7">
        <v>0</v>
      </c>
      <c r="S4254" s="7" t="s">
        <v>11923</v>
      </c>
      <c r="BI4254"/>
      <c r="BJ4254"/>
    </row>
    <row r="4255" spans="2:62" x14ac:dyDescent="0.4">
      <c r="B4255" s="1">
        <v>18414</v>
      </c>
      <c r="C4255" s="6" t="s">
        <v>8</v>
      </c>
      <c r="D4255" s="6" t="s">
        <v>8</v>
      </c>
      <c r="E4255" s="6" t="s">
        <v>0</v>
      </c>
      <c r="F4255" s="6" t="s">
        <v>73</v>
      </c>
      <c r="G4255" s="6" t="s">
        <v>73</v>
      </c>
      <c r="H4255" s="6" t="s">
        <v>4</v>
      </c>
      <c r="I4255" s="6" t="s">
        <v>147</v>
      </c>
      <c r="J4255" s="6" t="s">
        <v>5</v>
      </c>
      <c r="K4255" s="7">
        <v>0</v>
      </c>
      <c r="L4255" s="7">
        <f>IFERROR(VLOOKUP(SiscoTable[[#This Row],[Código]],Hoja2!A:B,2,0)*SiscoTable[[#This Row],[Provta(Uns)]],0)</f>
        <v>0</v>
      </c>
      <c r="M4255" s="7">
        <v>0</v>
      </c>
      <c r="N4255" s="7">
        <v>0</v>
      </c>
      <c r="O4255" s="7">
        <f>IFERROR(VLOOKUP(SiscoTable[[#This Row],[Código]],Hoja2!A:B,2,0)*SiscoTable[[#This Row],[Stock_actual]],0)</f>
        <v>0</v>
      </c>
      <c r="P4255" s="6" t="s">
        <v>7</v>
      </c>
      <c r="Q4255" s="7">
        <v>0</v>
      </c>
      <c r="R4255" s="7">
        <v>0</v>
      </c>
      <c r="S4255" s="7" t="s">
        <v>11923</v>
      </c>
      <c r="BI4255"/>
      <c r="BJ4255"/>
    </row>
    <row r="4256" spans="2:62" x14ac:dyDescent="0.4">
      <c r="B4256" s="1">
        <v>18415</v>
      </c>
      <c r="C4256" s="6" t="s">
        <v>25</v>
      </c>
      <c r="D4256" s="6" t="s">
        <v>30</v>
      </c>
      <c r="E4256" s="6" t="s">
        <v>0</v>
      </c>
      <c r="F4256" s="6" t="s">
        <v>73</v>
      </c>
      <c r="G4256" s="6" t="s">
        <v>73</v>
      </c>
      <c r="H4256" s="6" t="s">
        <v>4</v>
      </c>
      <c r="I4256" s="6" t="s">
        <v>87</v>
      </c>
      <c r="J4256" s="6" t="s">
        <v>5</v>
      </c>
      <c r="K4256" s="7">
        <v>8.17</v>
      </c>
      <c r="L4256" s="7">
        <f>IFERROR(VLOOKUP(SiscoTable[[#This Row],[Código]],Hoja2!A:B,2,0)*SiscoTable[[#This Row],[Provta(Uns)]],0)</f>
        <v>571.9</v>
      </c>
      <c r="M4256" s="7">
        <v>0</v>
      </c>
      <c r="N4256" s="7">
        <v>0</v>
      </c>
      <c r="O4256" s="7">
        <f>IFERROR(VLOOKUP(SiscoTable[[#This Row],[Código]],Hoja2!A:B,2,0)*SiscoTable[[#This Row],[Stock_actual]],0)</f>
        <v>0</v>
      </c>
      <c r="P4256" s="6" t="s">
        <v>7</v>
      </c>
      <c r="Q4256" s="7">
        <v>9</v>
      </c>
      <c r="R4256" s="7">
        <v>16.200000000000003</v>
      </c>
      <c r="S4256" s="7" t="s">
        <v>11923</v>
      </c>
      <c r="BI4256"/>
      <c r="BJ4256"/>
    </row>
    <row r="4257" spans="2:62" x14ac:dyDescent="0.4">
      <c r="B4257" s="1">
        <v>18416</v>
      </c>
      <c r="C4257" s="6" t="s">
        <v>8</v>
      </c>
      <c r="D4257" s="6" t="s">
        <v>8</v>
      </c>
      <c r="E4257" s="6" t="s">
        <v>2999</v>
      </c>
      <c r="F4257" s="6" t="s">
        <v>3176</v>
      </c>
      <c r="G4257" s="6" t="s">
        <v>3198</v>
      </c>
      <c r="H4257" s="6" t="s">
        <v>94</v>
      </c>
      <c r="I4257" s="6" t="s">
        <v>3242</v>
      </c>
      <c r="J4257" s="6" t="s">
        <v>5</v>
      </c>
      <c r="K4257" s="7">
        <v>3.33</v>
      </c>
      <c r="L4257" s="7">
        <f>IFERROR(VLOOKUP(SiscoTable[[#This Row],[Código]],Hoja2!A:B,2,0)*SiscoTable[[#This Row],[Provta(Uns)]],0)</f>
        <v>9.99</v>
      </c>
      <c r="M4257" s="7">
        <v>0</v>
      </c>
      <c r="N4257" s="7">
        <v>0</v>
      </c>
      <c r="O4257" s="7">
        <f>IFERROR(VLOOKUP(SiscoTable[[#This Row],[Código]],Hoja2!A:B,2,0)*SiscoTable[[#This Row],[Stock_actual]],0)</f>
        <v>0</v>
      </c>
      <c r="P4257" s="6" t="s">
        <v>7</v>
      </c>
      <c r="Q4257" s="7">
        <v>4</v>
      </c>
      <c r="R4257" s="7">
        <v>6.6</v>
      </c>
      <c r="S4257" s="7" t="s">
        <v>11923</v>
      </c>
      <c r="BI4257"/>
      <c r="BJ4257"/>
    </row>
    <row r="4258" spans="2:62" x14ac:dyDescent="0.4">
      <c r="B4258" s="1">
        <v>18419</v>
      </c>
      <c r="C4258" s="6" t="s">
        <v>8</v>
      </c>
      <c r="D4258" s="6" t="s">
        <v>8</v>
      </c>
      <c r="E4258" s="6" t="s">
        <v>8482</v>
      </c>
      <c r="F4258" s="6" t="s">
        <v>1736</v>
      </c>
      <c r="G4258" s="6" t="s">
        <v>10563</v>
      </c>
      <c r="H4258" s="6" t="s">
        <v>10575</v>
      </c>
      <c r="I4258" s="6" t="s">
        <v>10589</v>
      </c>
      <c r="J4258" s="6" t="s">
        <v>5</v>
      </c>
      <c r="K4258" s="7">
        <v>4.17</v>
      </c>
      <c r="L4258" s="7">
        <f>IFERROR(VLOOKUP(SiscoTable[[#This Row],[Código]],Hoja2!A:B,2,0)*SiscoTable[[#This Row],[Provta(Uns)]],0)</f>
        <v>32.942999999999998</v>
      </c>
      <c r="M4258" s="7">
        <v>0</v>
      </c>
      <c r="N4258" s="7">
        <v>24</v>
      </c>
      <c r="O4258" s="7">
        <f>IFERROR(VLOOKUP(SiscoTable[[#This Row],[Código]],Hoja2!A:B,2,0)*SiscoTable[[#This Row],[Stock_actual]],0)</f>
        <v>189.60000000000002</v>
      </c>
      <c r="P4258" s="6" t="s">
        <v>2697</v>
      </c>
      <c r="Q4258" s="7">
        <v>5</v>
      </c>
      <c r="R4258" s="7">
        <v>0</v>
      </c>
      <c r="S4258" s="7" t="s">
        <v>11926</v>
      </c>
      <c r="BI4258"/>
      <c r="BJ4258"/>
    </row>
    <row r="4259" spans="2:62" x14ac:dyDescent="0.4">
      <c r="B4259" s="1">
        <v>18420</v>
      </c>
      <c r="C4259" s="6" t="s">
        <v>30</v>
      </c>
      <c r="D4259" s="6" t="s">
        <v>8</v>
      </c>
      <c r="E4259" s="6" t="s">
        <v>8482</v>
      </c>
      <c r="F4259" s="6" t="s">
        <v>10720</v>
      </c>
      <c r="G4259" s="6" t="s">
        <v>11452</v>
      </c>
      <c r="H4259" s="6" t="s">
        <v>10292</v>
      </c>
      <c r="I4259" s="6" t="s">
        <v>11472</v>
      </c>
      <c r="J4259" s="6" t="s">
        <v>5</v>
      </c>
      <c r="K4259" s="7">
        <v>3</v>
      </c>
      <c r="L4259" s="7">
        <f>IFERROR(VLOOKUP(SiscoTable[[#This Row],[Código]],Hoja2!A:B,2,0)*SiscoTable[[#This Row],[Provta(Uns)]],0)</f>
        <v>34.5</v>
      </c>
      <c r="M4259" s="7">
        <v>0</v>
      </c>
      <c r="N4259" s="7">
        <v>0</v>
      </c>
      <c r="O4259" s="7">
        <f>IFERROR(VLOOKUP(SiscoTable[[#This Row],[Código]],Hoja2!A:B,2,0)*SiscoTable[[#This Row],[Stock_actual]],0)</f>
        <v>0</v>
      </c>
      <c r="P4259" s="6" t="s">
        <v>7</v>
      </c>
      <c r="Q4259" s="7">
        <v>3</v>
      </c>
      <c r="R4259" s="7">
        <v>6</v>
      </c>
      <c r="S4259" s="7" t="s">
        <v>11926</v>
      </c>
      <c r="BI4259"/>
      <c r="BJ4259"/>
    </row>
    <row r="4260" spans="2:62" x14ac:dyDescent="0.4">
      <c r="B4260" s="1">
        <v>18421</v>
      </c>
      <c r="C4260" s="6" t="s">
        <v>8</v>
      </c>
      <c r="D4260" s="6" t="s">
        <v>8</v>
      </c>
      <c r="E4260" s="6" t="s">
        <v>8482</v>
      </c>
      <c r="F4260" s="6" t="s">
        <v>10720</v>
      </c>
      <c r="G4260" s="6" t="s">
        <v>11452</v>
      </c>
      <c r="H4260" s="6" t="s">
        <v>10292</v>
      </c>
      <c r="I4260" s="6" t="s">
        <v>11488</v>
      </c>
      <c r="J4260" s="6" t="s">
        <v>5</v>
      </c>
      <c r="K4260" s="7">
        <v>3</v>
      </c>
      <c r="L4260" s="7">
        <f>IFERROR(VLOOKUP(SiscoTable[[#This Row],[Código]],Hoja2!A:B,2,0)*SiscoTable[[#This Row],[Provta(Uns)]],0)</f>
        <v>33.599999999999994</v>
      </c>
      <c r="M4260" s="7">
        <v>0</v>
      </c>
      <c r="N4260" s="7">
        <v>14</v>
      </c>
      <c r="O4260" s="7">
        <f>IFERROR(VLOOKUP(SiscoTable[[#This Row],[Código]],Hoja2!A:B,2,0)*SiscoTable[[#This Row],[Stock_actual]],0)</f>
        <v>156.79999999999998</v>
      </c>
      <c r="P4260" s="6" t="s">
        <v>3766</v>
      </c>
      <c r="Q4260" s="7">
        <v>3</v>
      </c>
      <c r="R4260" s="7">
        <v>0</v>
      </c>
      <c r="S4260" s="7" t="s">
        <v>11926</v>
      </c>
      <c r="BI4260"/>
      <c r="BJ4260"/>
    </row>
    <row r="4261" spans="2:62" x14ac:dyDescent="0.4">
      <c r="B4261" s="1">
        <v>18422</v>
      </c>
      <c r="C4261" s="6" t="s">
        <v>30</v>
      </c>
      <c r="D4261" s="6" t="s">
        <v>30</v>
      </c>
      <c r="E4261" s="6" t="s">
        <v>8482</v>
      </c>
      <c r="F4261" s="6" t="s">
        <v>10720</v>
      </c>
      <c r="G4261" s="6" t="s">
        <v>10981</v>
      </c>
      <c r="H4261" s="6" t="s">
        <v>10996</v>
      </c>
      <c r="I4261" s="6" t="s">
        <v>11004</v>
      </c>
      <c r="J4261" s="6" t="s">
        <v>5</v>
      </c>
      <c r="K4261" s="7">
        <v>4.67</v>
      </c>
      <c r="L4261" s="7">
        <f>IFERROR(VLOOKUP(SiscoTable[[#This Row],[Código]],Hoja2!A:B,2,0)*SiscoTable[[#This Row],[Provta(Uns)]],0)</f>
        <v>25.684999999999999</v>
      </c>
      <c r="M4261" s="7">
        <v>0</v>
      </c>
      <c r="N4261" s="7">
        <v>27</v>
      </c>
      <c r="O4261" s="7">
        <f>IFERROR(VLOOKUP(SiscoTable[[#This Row],[Código]],Hoja2!A:B,2,0)*SiscoTable[[#This Row],[Stock_actual]],0)</f>
        <v>148.5</v>
      </c>
      <c r="P4261" s="6" t="s">
        <v>2697</v>
      </c>
      <c r="Q4261" s="7">
        <v>5</v>
      </c>
      <c r="R4261" s="7">
        <v>0</v>
      </c>
      <c r="S4261" s="7" t="s">
        <v>11926</v>
      </c>
      <c r="BI4261"/>
      <c r="BJ4261"/>
    </row>
    <row r="4262" spans="2:62" x14ac:dyDescent="0.4">
      <c r="B4262" s="1">
        <v>18423</v>
      </c>
      <c r="C4262" s="6" t="s">
        <v>25</v>
      </c>
      <c r="D4262" s="6" t="s">
        <v>30</v>
      </c>
      <c r="E4262" s="6" t="s">
        <v>3268</v>
      </c>
      <c r="F4262" s="6" t="s">
        <v>6059</v>
      </c>
      <c r="G4262" s="6" t="s">
        <v>6747</v>
      </c>
      <c r="H4262" s="6" t="s">
        <v>6764</v>
      </c>
      <c r="I4262" s="6" t="s">
        <v>6763</v>
      </c>
      <c r="J4262" s="6" t="s">
        <v>5</v>
      </c>
      <c r="K4262" s="7">
        <v>6.17</v>
      </c>
      <c r="L4262" s="7">
        <f>IFERROR(VLOOKUP(SiscoTable[[#This Row],[Código]],Hoja2!A:B,2,0)*SiscoTable[[#This Row],[Provta(Uns)]],0)</f>
        <v>163.505</v>
      </c>
      <c r="M4262" s="7">
        <v>0</v>
      </c>
      <c r="N4262" s="7">
        <v>10</v>
      </c>
      <c r="O4262" s="7">
        <f>IFERROR(VLOOKUP(SiscoTable[[#This Row],[Código]],Hoja2!A:B,2,0)*SiscoTable[[#This Row],[Stock_actual]],0)</f>
        <v>265</v>
      </c>
      <c r="P4262" s="6" t="s">
        <v>520</v>
      </c>
      <c r="Q4262" s="7">
        <v>7</v>
      </c>
      <c r="R4262" s="7">
        <v>0</v>
      </c>
      <c r="S4262" s="7" t="s">
        <v>11925</v>
      </c>
      <c r="BI4262"/>
      <c r="BJ4262"/>
    </row>
    <row r="4263" spans="2:62" x14ac:dyDescent="0.4">
      <c r="B4263" s="1">
        <v>18430</v>
      </c>
      <c r="C4263" s="6" t="s">
        <v>30</v>
      </c>
      <c r="D4263" s="6" t="s">
        <v>8</v>
      </c>
      <c r="E4263" s="6" t="s">
        <v>3268</v>
      </c>
      <c r="F4263" s="6" t="s">
        <v>6059</v>
      </c>
      <c r="G4263" s="6" t="s">
        <v>6252</v>
      </c>
      <c r="H4263" s="6" t="s">
        <v>6262</v>
      </c>
      <c r="I4263" s="6" t="s">
        <v>6261</v>
      </c>
      <c r="J4263" s="6" t="s">
        <v>5</v>
      </c>
      <c r="K4263" s="7">
        <v>0.33</v>
      </c>
      <c r="L4263" s="7">
        <f>IFERROR(VLOOKUP(SiscoTable[[#This Row],[Código]],Hoja2!A:B,2,0)*SiscoTable[[#This Row],[Provta(Uns)]],0)</f>
        <v>27.555</v>
      </c>
      <c r="M4263" s="7">
        <v>0</v>
      </c>
      <c r="N4263" s="7">
        <v>6</v>
      </c>
      <c r="O4263" s="7">
        <f>IFERROR(VLOOKUP(SiscoTable[[#This Row],[Código]],Hoja2!A:B,2,0)*SiscoTable[[#This Row],[Stock_actual]],0)</f>
        <v>501</v>
      </c>
      <c r="P4263" s="6" t="s">
        <v>2734</v>
      </c>
      <c r="Q4263" s="7">
        <v>0</v>
      </c>
      <c r="R4263" s="7">
        <v>0</v>
      </c>
      <c r="S4263" s="7" t="s">
        <v>11925</v>
      </c>
      <c r="BI4263"/>
      <c r="BJ4263"/>
    </row>
    <row r="4264" spans="2:62" x14ac:dyDescent="0.4">
      <c r="B4264" s="1">
        <v>18431</v>
      </c>
      <c r="C4264" s="6" t="s">
        <v>30</v>
      </c>
      <c r="D4264" s="6" t="s">
        <v>8</v>
      </c>
      <c r="E4264" s="6" t="s">
        <v>3268</v>
      </c>
      <c r="F4264" s="6" t="s">
        <v>6059</v>
      </c>
      <c r="G4264" s="6" t="s">
        <v>6747</v>
      </c>
      <c r="H4264" s="6" t="s">
        <v>6751</v>
      </c>
      <c r="I4264" s="6" t="s">
        <v>6775</v>
      </c>
      <c r="J4264" s="6" t="s">
        <v>5</v>
      </c>
      <c r="K4264" s="7">
        <v>0.17</v>
      </c>
      <c r="L4264" s="7">
        <f>IFERROR(VLOOKUP(SiscoTable[[#This Row],[Código]],Hoja2!A:B,2,0)*SiscoTable[[#This Row],[Provta(Uns)]],0)</f>
        <v>212.33</v>
      </c>
      <c r="M4264" s="7">
        <v>0</v>
      </c>
      <c r="N4264" s="7">
        <v>1</v>
      </c>
      <c r="O4264" s="7">
        <f>IFERROR(VLOOKUP(SiscoTable[[#This Row],[Código]],Hoja2!A:B,2,0)*SiscoTable[[#This Row],[Stock_actual]],0)</f>
        <v>1249</v>
      </c>
      <c r="P4264" s="6" t="s">
        <v>630</v>
      </c>
      <c r="Q4264" s="7">
        <v>0</v>
      </c>
      <c r="R4264" s="7">
        <v>0</v>
      </c>
      <c r="S4264" s="7" t="s">
        <v>11925</v>
      </c>
      <c r="BI4264"/>
      <c r="BJ4264"/>
    </row>
    <row r="4265" spans="2:62" x14ac:dyDescent="0.4">
      <c r="B4265" s="1">
        <v>18433</v>
      </c>
      <c r="C4265" s="6" t="s">
        <v>25</v>
      </c>
      <c r="D4265" s="6" t="s">
        <v>30</v>
      </c>
      <c r="E4265" s="6" t="s">
        <v>3268</v>
      </c>
      <c r="F4265" s="6" t="s">
        <v>6803</v>
      </c>
      <c r="G4265" s="6" t="s">
        <v>6852</v>
      </c>
      <c r="H4265" s="6" t="s">
        <v>6854</v>
      </c>
      <c r="I4265" s="6" t="s">
        <v>6864</v>
      </c>
      <c r="J4265" s="6" t="s">
        <v>5</v>
      </c>
      <c r="K4265" s="7">
        <v>24.83</v>
      </c>
      <c r="L4265" s="7">
        <f>IFERROR(VLOOKUP(SiscoTable[[#This Row],[Código]],Hoja2!A:B,2,0)*SiscoTable[[#This Row],[Provta(Uns)]],0)</f>
        <v>211.05499999999998</v>
      </c>
      <c r="M4265" s="7">
        <v>48</v>
      </c>
      <c r="N4265" s="7">
        <v>38</v>
      </c>
      <c r="O4265" s="7">
        <f>IFERROR(VLOOKUP(SiscoTable[[#This Row],[Código]],Hoja2!A:B,2,0)*SiscoTable[[#This Row],[Stock_actual]],0)</f>
        <v>323</v>
      </c>
      <c r="P4265" s="6" t="s">
        <v>819</v>
      </c>
      <c r="Q4265" s="7">
        <v>27</v>
      </c>
      <c r="R4265" s="7">
        <v>0</v>
      </c>
      <c r="S4265" s="7" t="s">
        <v>11925</v>
      </c>
      <c r="BI4265"/>
      <c r="BJ4265"/>
    </row>
    <row r="4266" spans="2:62" x14ac:dyDescent="0.4">
      <c r="B4266" s="1">
        <v>18434</v>
      </c>
      <c r="C4266" s="6" t="s">
        <v>8</v>
      </c>
      <c r="D4266" s="6" t="s">
        <v>8</v>
      </c>
      <c r="E4266" s="6" t="s">
        <v>3268</v>
      </c>
      <c r="F4266" s="6" t="s">
        <v>6803</v>
      </c>
      <c r="G4266" s="6" t="s">
        <v>7041</v>
      </c>
      <c r="H4266" s="6" t="s">
        <v>7043</v>
      </c>
      <c r="I4266" s="6" t="s">
        <v>7124</v>
      </c>
      <c r="J4266" s="6" t="s">
        <v>5</v>
      </c>
      <c r="K4266" s="7">
        <v>0</v>
      </c>
      <c r="L4266" s="7">
        <f>IFERROR(VLOOKUP(SiscoTable[[#This Row],[Código]],Hoja2!A:B,2,0)*SiscoTable[[#This Row],[Provta(Uns)]],0)</f>
        <v>0</v>
      </c>
      <c r="M4266" s="7">
        <v>0</v>
      </c>
      <c r="N4266" s="7">
        <v>0</v>
      </c>
      <c r="O4266" s="7">
        <f>IFERROR(VLOOKUP(SiscoTable[[#This Row],[Código]],Hoja2!A:B,2,0)*SiscoTable[[#This Row],[Stock_actual]],0)</f>
        <v>0</v>
      </c>
      <c r="P4266" s="6" t="s">
        <v>7</v>
      </c>
      <c r="Q4266" s="7">
        <v>0</v>
      </c>
      <c r="R4266" s="7">
        <v>0</v>
      </c>
      <c r="S4266" s="7" t="s">
        <v>11925</v>
      </c>
      <c r="BI4266"/>
      <c r="BJ4266"/>
    </row>
    <row r="4267" spans="2:62" x14ac:dyDescent="0.4">
      <c r="B4267" s="1">
        <v>18435</v>
      </c>
      <c r="C4267" s="6" t="s">
        <v>30</v>
      </c>
      <c r="D4267" s="6" t="s">
        <v>30</v>
      </c>
      <c r="E4267" s="6" t="s">
        <v>3268</v>
      </c>
      <c r="F4267" s="6" t="s">
        <v>6803</v>
      </c>
      <c r="G4267" s="6" t="s">
        <v>7041</v>
      </c>
      <c r="H4267" s="6" t="s">
        <v>7043</v>
      </c>
      <c r="I4267" s="6" t="s">
        <v>7080</v>
      </c>
      <c r="J4267" s="6" t="s">
        <v>5</v>
      </c>
      <c r="K4267" s="7">
        <v>29.83</v>
      </c>
      <c r="L4267" s="7">
        <f>IFERROR(VLOOKUP(SiscoTable[[#This Row],[Código]],Hoja2!A:B,2,0)*SiscoTable[[#This Row],[Provta(Uns)]],0)</f>
        <v>47.728000000000002</v>
      </c>
      <c r="M4267" s="7">
        <v>0</v>
      </c>
      <c r="N4267" s="7">
        <v>45</v>
      </c>
      <c r="O4267" s="7">
        <f>IFERROR(VLOOKUP(SiscoTable[[#This Row],[Código]],Hoja2!A:B,2,0)*SiscoTable[[#This Row],[Stock_actual]],0)</f>
        <v>72</v>
      </c>
      <c r="P4267" s="6" t="s">
        <v>220</v>
      </c>
      <c r="Q4267" s="7">
        <v>33</v>
      </c>
      <c r="R4267" s="7">
        <v>0</v>
      </c>
      <c r="S4267" s="7" t="s">
        <v>11925</v>
      </c>
      <c r="BI4267"/>
      <c r="BJ4267"/>
    </row>
    <row r="4268" spans="2:62" x14ac:dyDescent="0.4">
      <c r="B4268" s="1">
        <v>18437</v>
      </c>
      <c r="C4268" s="6" t="s">
        <v>30</v>
      </c>
      <c r="D4268" s="6" t="s">
        <v>8</v>
      </c>
      <c r="E4268" s="6" t="s">
        <v>3268</v>
      </c>
      <c r="F4268" s="6" t="s">
        <v>6059</v>
      </c>
      <c r="G4268" s="6" t="s">
        <v>6392</v>
      </c>
      <c r="H4268" s="6" t="s">
        <v>6429</v>
      </c>
      <c r="I4268" s="6" t="s">
        <v>6428</v>
      </c>
      <c r="J4268" s="6" t="s">
        <v>5</v>
      </c>
      <c r="K4268" s="7">
        <v>1.5</v>
      </c>
      <c r="L4268" s="7">
        <f>IFERROR(VLOOKUP(SiscoTable[[#This Row],[Código]],Hoja2!A:B,2,0)*SiscoTable[[#This Row],[Provta(Uns)]],0)</f>
        <v>88.35</v>
      </c>
      <c r="M4268" s="7">
        <v>0</v>
      </c>
      <c r="N4268" s="7">
        <v>3</v>
      </c>
      <c r="O4268" s="7">
        <f>IFERROR(VLOOKUP(SiscoTable[[#This Row],[Código]],Hoja2!A:B,2,0)*SiscoTable[[#This Row],[Stock_actual]],0)</f>
        <v>176.7</v>
      </c>
      <c r="P4268" s="6" t="s">
        <v>242</v>
      </c>
      <c r="Q4268" s="7">
        <v>2</v>
      </c>
      <c r="R4268" s="7">
        <v>0</v>
      </c>
      <c r="S4268" s="7" t="s">
        <v>11925</v>
      </c>
      <c r="BI4268"/>
      <c r="BJ4268"/>
    </row>
    <row r="4269" spans="2:62" x14ac:dyDescent="0.4">
      <c r="B4269" s="1">
        <v>18438</v>
      </c>
      <c r="C4269" s="6" t="s">
        <v>8</v>
      </c>
      <c r="D4269" s="6" t="s">
        <v>8</v>
      </c>
      <c r="E4269" s="6" t="s">
        <v>3268</v>
      </c>
      <c r="F4269" s="6" t="s">
        <v>3269</v>
      </c>
      <c r="G4269" s="6" t="s">
        <v>4996</v>
      </c>
      <c r="H4269" s="6" t="s">
        <v>1053</v>
      </c>
      <c r="I4269" s="6" t="s">
        <v>5120</v>
      </c>
      <c r="J4269" s="6" t="s">
        <v>5</v>
      </c>
      <c r="K4269" s="7">
        <v>0</v>
      </c>
      <c r="L4269" s="7">
        <f>IFERROR(VLOOKUP(SiscoTable[[#This Row],[Código]],Hoja2!A:B,2,0)*SiscoTable[[#This Row],[Provta(Uns)]],0)</f>
        <v>0</v>
      </c>
      <c r="M4269" s="7">
        <v>0</v>
      </c>
      <c r="N4269" s="7">
        <v>0</v>
      </c>
      <c r="O4269" s="7">
        <f>IFERROR(VLOOKUP(SiscoTable[[#This Row],[Código]],Hoja2!A:B,2,0)*SiscoTable[[#This Row],[Stock_actual]],0)</f>
        <v>0</v>
      </c>
      <c r="P4269" s="6" t="s">
        <v>7</v>
      </c>
      <c r="Q4269" s="7">
        <v>0</v>
      </c>
      <c r="R4269" s="7">
        <v>0</v>
      </c>
      <c r="S4269" s="7" t="s">
        <v>11928</v>
      </c>
      <c r="BI4269"/>
      <c r="BJ4269"/>
    </row>
    <row r="4270" spans="2:62" x14ac:dyDescent="0.4">
      <c r="B4270" s="1">
        <v>18440</v>
      </c>
      <c r="C4270" s="6" t="s">
        <v>8</v>
      </c>
      <c r="D4270" s="6" t="s">
        <v>8</v>
      </c>
      <c r="E4270" s="6" t="s">
        <v>469</v>
      </c>
      <c r="F4270" s="6" t="s">
        <v>1050</v>
      </c>
      <c r="G4270" s="6" t="s">
        <v>1309</v>
      </c>
      <c r="H4270" s="6" t="s">
        <v>1053</v>
      </c>
      <c r="I4270" s="6" t="s">
        <v>1461</v>
      </c>
      <c r="J4270" s="6" t="s">
        <v>5</v>
      </c>
      <c r="K4270" s="7">
        <v>3.83</v>
      </c>
      <c r="L4270" s="7">
        <f>IFERROR(VLOOKUP(SiscoTable[[#This Row],[Código]],Hoja2!A:B,2,0)*SiscoTable[[#This Row],[Provta(Uns)]],0)</f>
        <v>29.491</v>
      </c>
      <c r="M4270" s="7">
        <v>0</v>
      </c>
      <c r="N4270" s="7">
        <v>8</v>
      </c>
      <c r="O4270" s="7">
        <f>IFERROR(VLOOKUP(SiscoTable[[#This Row],[Código]],Hoja2!A:B,2,0)*SiscoTable[[#This Row],[Stock_actual]],0)</f>
        <v>61.6</v>
      </c>
      <c r="P4270" s="6" t="s">
        <v>610</v>
      </c>
      <c r="Q4270" s="7">
        <v>4</v>
      </c>
      <c r="R4270" s="7">
        <v>0</v>
      </c>
      <c r="S4270" s="7" t="s">
        <v>11927</v>
      </c>
      <c r="BI4270"/>
      <c r="BJ4270"/>
    </row>
    <row r="4271" spans="2:62" x14ac:dyDescent="0.4">
      <c r="B4271" s="1">
        <v>18442</v>
      </c>
      <c r="C4271" s="6" t="s">
        <v>25</v>
      </c>
      <c r="D4271" s="6" t="s">
        <v>30</v>
      </c>
      <c r="E4271" s="6" t="s">
        <v>8482</v>
      </c>
      <c r="F4271" s="6" t="s">
        <v>10720</v>
      </c>
      <c r="G4271" s="6" t="s">
        <v>11322</v>
      </c>
      <c r="H4271" s="6" t="s">
        <v>11325</v>
      </c>
      <c r="I4271" s="6" t="s">
        <v>11328</v>
      </c>
      <c r="J4271" s="6" t="s">
        <v>5</v>
      </c>
      <c r="K4271" s="7">
        <v>13.33</v>
      </c>
      <c r="L4271" s="7">
        <f>IFERROR(VLOOKUP(SiscoTable[[#This Row],[Código]],Hoja2!A:B,2,0)*SiscoTable[[#This Row],[Provta(Uns)]],0)</f>
        <v>255.93599999999998</v>
      </c>
      <c r="M4271" s="7">
        <v>0</v>
      </c>
      <c r="N4271" s="7">
        <v>32</v>
      </c>
      <c r="O4271" s="7">
        <f>IFERROR(VLOOKUP(SiscoTable[[#This Row],[Código]],Hoja2!A:B,2,0)*SiscoTable[[#This Row],[Stock_actual]],0)</f>
        <v>614.4</v>
      </c>
      <c r="P4271" s="6" t="s">
        <v>598</v>
      </c>
      <c r="Q4271" s="7">
        <v>15</v>
      </c>
      <c r="R4271" s="7">
        <v>0</v>
      </c>
      <c r="S4271" s="7" t="s">
        <v>11926</v>
      </c>
      <c r="BI4271"/>
      <c r="BJ4271"/>
    </row>
    <row r="4272" spans="2:62" x14ac:dyDescent="0.4">
      <c r="B4272" s="1">
        <v>18443</v>
      </c>
      <c r="C4272" s="6" t="s">
        <v>25</v>
      </c>
      <c r="D4272" s="6" t="s">
        <v>25</v>
      </c>
      <c r="E4272" s="6" t="s">
        <v>8482</v>
      </c>
      <c r="F4272" s="6" t="s">
        <v>10720</v>
      </c>
      <c r="G4272" s="6" t="s">
        <v>11322</v>
      </c>
      <c r="H4272" s="6" t="s">
        <v>11325</v>
      </c>
      <c r="I4272" s="6" t="s">
        <v>11329</v>
      </c>
      <c r="J4272" s="6" t="s">
        <v>5</v>
      </c>
      <c r="K4272" s="7">
        <v>45</v>
      </c>
      <c r="L4272" s="7">
        <f>IFERROR(VLOOKUP(SiscoTable[[#This Row],[Código]],Hoja2!A:B,2,0)*SiscoTable[[#This Row],[Provta(Uns)]],0)</f>
        <v>558</v>
      </c>
      <c r="M4272" s="7">
        <v>0</v>
      </c>
      <c r="N4272" s="7">
        <v>138</v>
      </c>
      <c r="O4272" s="7">
        <f>IFERROR(VLOOKUP(SiscoTable[[#This Row],[Código]],Hoja2!A:B,2,0)*SiscoTable[[#This Row],[Stock_actual]],0)</f>
        <v>1711.2</v>
      </c>
      <c r="P4272" s="6" t="s">
        <v>974</v>
      </c>
      <c r="Q4272" s="7">
        <v>50</v>
      </c>
      <c r="R4272" s="7">
        <v>0</v>
      </c>
      <c r="S4272" s="7" t="s">
        <v>11926</v>
      </c>
      <c r="BI4272"/>
      <c r="BJ4272"/>
    </row>
    <row r="4273" spans="2:62" x14ac:dyDescent="0.4">
      <c r="B4273" s="1">
        <v>18444</v>
      </c>
      <c r="C4273" s="6" t="s">
        <v>30</v>
      </c>
      <c r="D4273" s="6" t="s">
        <v>8</v>
      </c>
      <c r="E4273" s="6" t="s">
        <v>8482</v>
      </c>
      <c r="F4273" s="6" t="s">
        <v>9030</v>
      </c>
      <c r="G4273" s="6" t="s">
        <v>9051</v>
      </c>
      <c r="H4273" s="6" t="s">
        <v>9053</v>
      </c>
      <c r="I4273" s="6" t="s">
        <v>9077</v>
      </c>
      <c r="J4273" s="6" t="s">
        <v>5</v>
      </c>
      <c r="K4273" s="7">
        <v>4.33</v>
      </c>
      <c r="L4273" s="7">
        <f>IFERROR(VLOOKUP(SiscoTable[[#This Row],[Código]],Hoja2!A:B,2,0)*SiscoTable[[#This Row],[Provta(Uns)]],0)</f>
        <v>114.745</v>
      </c>
      <c r="M4273" s="7">
        <v>0</v>
      </c>
      <c r="N4273" s="7">
        <v>21</v>
      </c>
      <c r="O4273" s="7">
        <f>IFERROR(VLOOKUP(SiscoTable[[#This Row],[Código]],Hoja2!A:B,2,0)*SiscoTable[[#This Row],[Stock_actual]],0)</f>
        <v>556.5</v>
      </c>
      <c r="P4273" s="6" t="s">
        <v>1978</v>
      </c>
      <c r="Q4273" s="7">
        <v>5</v>
      </c>
      <c r="R4273" s="7">
        <v>0</v>
      </c>
      <c r="S4273" s="7" t="s">
        <v>11926</v>
      </c>
      <c r="BI4273"/>
      <c r="BJ4273"/>
    </row>
    <row r="4274" spans="2:62" x14ac:dyDescent="0.4">
      <c r="B4274" s="1">
        <v>18445</v>
      </c>
      <c r="C4274" s="6" t="s">
        <v>8</v>
      </c>
      <c r="D4274" s="6" t="s">
        <v>8</v>
      </c>
      <c r="E4274" s="6" t="s">
        <v>8482</v>
      </c>
      <c r="F4274" s="6" t="s">
        <v>9030</v>
      </c>
      <c r="G4274" s="6" t="s">
        <v>9299</v>
      </c>
      <c r="H4274" s="6" t="s">
        <v>9306</v>
      </c>
      <c r="I4274" s="6" t="s">
        <v>9506</v>
      </c>
      <c r="J4274" s="6" t="s">
        <v>5</v>
      </c>
      <c r="K4274" s="7">
        <v>0</v>
      </c>
      <c r="L4274" s="7">
        <f>IFERROR(VLOOKUP(SiscoTable[[#This Row],[Código]],Hoja2!A:B,2,0)*SiscoTable[[#This Row],[Provta(Uns)]],0)</f>
        <v>0</v>
      </c>
      <c r="M4274" s="7">
        <v>0</v>
      </c>
      <c r="N4274" s="7">
        <v>12</v>
      </c>
      <c r="O4274" s="7">
        <f>IFERROR(VLOOKUP(SiscoTable[[#This Row],[Código]],Hoja2!A:B,2,0)*SiscoTable[[#This Row],[Stock_actual]],0)</f>
        <v>118.80000000000001</v>
      </c>
      <c r="P4274" s="6" t="s">
        <v>134</v>
      </c>
      <c r="Q4274" s="7">
        <v>0</v>
      </c>
      <c r="R4274" s="7">
        <v>0</v>
      </c>
      <c r="S4274" s="7" t="s">
        <v>11926</v>
      </c>
      <c r="BI4274"/>
      <c r="BJ4274"/>
    </row>
    <row r="4275" spans="2:62" x14ac:dyDescent="0.4">
      <c r="B4275" s="1">
        <v>18446</v>
      </c>
      <c r="C4275" s="6" t="s">
        <v>30</v>
      </c>
      <c r="D4275" s="6" t="s">
        <v>8</v>
      </c>
      <c r="E4275" s="6" t="s">
        <v>8482</v>
      </c>
      <c r="F4275" s="6" t="s">
        <v>9030</v>
      </c>
      <c r="G4275" s="6" t="s">
        <v>9299</v>
      </c>
      <c r="H4275" s="6" t="s">
        <v>9360</v>
      </c>
      <c r="I4275" s="6" t="s">
        <v>9391</v>
      </c>
      <c r="J4275" s="6" t="s">
        <v>5</v>
      </c>
      <c r="K4275" s="7">
        <v>10</v>
      </c>
      <c r="L4275" s="7">
        <f>IFERROR(VLOOKUP(SiscoTable[[#This Row],[Código]],Hoja2!A:B,2,0)*SiscoTable[[#This Row],[Provta(Uns)]],0)</f>
        <v>99</v>
      </c>
      <c r="M4275" s="7">
        <v>0</v>
      </c>
      <c r="N4275" s="7">
        <v>14</v>
      </c>
      <c r="O4275" s="7">
        <f>IFERROR(VLOOKUP(SiscoTable[[#This Row],[Código]],Hoja2!A:B,2,0)*SiscoTable[[#This Row],[Stock_actual]],0)</f>
        <v>138.6</v>
      </c>
      <c r="P4275" s="6" t="s">
        <v>694</v>
      </c>
      <c r="Q4275" s="7">
        <v>11</v>
      </c>
      <c r="R4275" s="7">
        <v>0</v>
      </c>
      <c r="S4275" s="7" t="s">
        <v>11926</v>
      </c>
      <c r="BI4275"/>
      <c r="BJ4275"/>
    </row>
    <row r="4276" spans="2:62" x14ac:dyDescent="0.4">
      <c r="B4276" s="1">
        <v>18448</v>
      </c>
      <c r="C4276" s="6" t="s">
        <v>30</v>
      </c>
      <c r="D4276" s="6" t="s">
        <v>30</v>
      </c>
      <c r="E4276" s="6" t="s">
        <v>8482</v>
      </c>
      <c r="F4276" s="6" t="s">
        <v>9030</v>
      </c>
      <c r="G4276" s="6" t="s">
        <v>9299</v>
      </c>
      <c r="H4276" s="6" t="s">
        <v>9306</v>
      </c>
      <c r="I4276" s="6" t="s">
        <v>9392</v>
      </c>
      <c r="J4276" s="6" t="s">
        <v>5</v>
      </c>
      <c r="K4276" s="7">
        <v>15.17</v>
      </c>
      <c r="L4276" s="7">
        <f>IFERROR(VLOOKUP(SiscoTable[[#This Row],[Código]],Hoja2!A:B,2,0)*SiscoTable[[#This Row],[Provta(Uns)]],0)</f>
        <v>183.55699999999999</v>
      </c>
      <c r="M4276" s="7">
        <v>0</v>
      </c>
      <c r="N4276" s="7">
        <v>59</v>
      </c>
      <c r="O4276" s="7">
        <f>IFERROR(VLOOKUP(SiscoTable[[#This Row],[Código]],Hoja2!A:B,2,0)*SiscoTable[[#This Row],[Stock_actual]],0)</f>
        <v>713.9</v>
      </c>
      <c r="P4276" s="6" t="s">
        <v>4036</v>
      </c>
      <c r="Q4276" s="7">
        <v>17</v>
      </c>
      <c r="R4276" s="7">
        <v>0</v>
      </c>
      <c r="S4276" s="7" t="s">
        <v>11926</v>
      </c>
      <c r="BI4276"/>
      <c r="BJ4276"/>
    </row>
    <row r="4277" spans="2:62" x14ac:dyDescent="0.4">
      <c r="B4277" s="1">
        <v>18449</v>
      </c>
      <c r="C4277" s="6" t="s">
        <v>8</v>
      </c>
      <c r="D4277" s="6" t="s">
        <v>8</v>
      </c>
      <c r="E4277" s="6" t="s">
        <v>2999</v>
      </c>
      <c r="F4277" s="6" t="s">
        <v>3000</v>
      </c>
      <c r="G4277" s="6" t="s">
        <v>3001</v>
      </c>
      <c r="H4277" s="6" t="s">
        <v>3001</v>
      </c>
      <c r="I4277" s="6" t="s">
        <v>3052</v>
      </c>
      <c r="J4277" s="6" t="s">
        <v>5</v>
      </c>
      <c r="K4277" s="7">
        <v>0</v>
      </c>
      <c r="L4277" s="7">
        <f>IFERROR(VLOOKUP(SiscoTable[[#This Row],[Código]],Hoja2!A:B,2,0)*SiscoTable[[#This Row],[Provta(Uns)]],0)</f>
        <v>0</v>
      </c>
      <c r="M4277" s="7">
        <v>0</v>
      </c>
      <c r="N4277" s="7">
        <v>0</v>
      </c>
      <c r="O4277" s="7">
        <f>IFERROR(VLOOKUP(SiscoTable[[#This Row],[Código]],Hoja2!A:B,2,0)*SiscoTable[[#This Row],[Stock_actual]],0)</f>
        <v>0</v>
      </c>
      <c r="P4277" s="6" t="s">
        <v>7</v>
      </c>
      <c r="Q4277" s="7">
        <v>0</v>
      </c>
      <c r="R4277" s="7">
        <v>0</v>
      </c>
      <c r="S4277" s="7" t="s">
        <v>11925</v>
      </c>
      <c r="BI4277"/>
      <c r="BJ4277"/>
    </row>
    <row r="4278" spans="2:62" x14ac:dyDescent="0.4">
      <c r="B4278" s="1">
        <v>18453</v>
      </c>
      <c r="C4278" s="6" t="s">
        <v>8</v>
      </c>
      <c r="D4278" s="6" t="s">
        <v>8</v>
      </c>
      <c r="E4278" s="6" t="s">
        <v>427</v>
      </c>
      <c r="F4278" s="6" t="s">
        <v>430</v>
      </c>
      <c r="G4278" s="6" t="s">
        <v>430</v>
      </c>
      <c r="H4278" s="6" t="s">
        <v>4</v>
      </c>
      <c r="I4278" s="6" t="s">
        <v>432</v>
      </c>
      <c r="J4278" s="6" t="s">
        <v>5</v>
      </c>
      <c r="K4278" s="7">
        <v>0</v>
      </c>
      <c r="L4278" s="7">
        <f>IFERROR(VLOOKUP(SiscoTable[[#This Row],[Código]],Hoja2!A:B,2,0)*SiscoTable[[#This Row],[Provta(Uns)]],0)</f>
        <v>0</v>
      </c>
      <c r="M4278" s="7">
        <v>1000</v>
      </c>
      <c r="N4278" s="7">
        <v>0</v>
      </c>
      <c r="O4278" s="7">
        <f>IFERROR(VLOOKUP(SiscoTable[[#This Row],[Código]],Hoja2!A:B,2,0)*SiscoTable[[#This Row],[Stock_actual]],0)</f>
        <v>0</v>
      </c>
      <c r="P4278" s="6" t="s">
        <v>7</v>
      </c>
      <c r="Q4278" s="7">
        <v>0</v>
      </c>
      <c r="R4278" s="7">
        <v>0</v>
      </c>
      <c r="S4278" s="7" t="s">
        <v>11923</v>
      </c>
      <c r="BI4278"/>
      <c r="BJ4278"/>
    </row>
    <row r="4279" spans="2:62" x14ac:dyDescent="0.4">
      <c r="B4279" s="1">
        <v>18454</v>
      </c>
      <c r="C4279" s="6" t="s">
        <v>30</v>
      </c>
      <c r="D4279" s="6" t="s">
        <v>30</v>
      </c>
      <c r="E4279" s="6" t="s">
        <v>3268</v>
      </c>
      <c r="F4279" s="6" t="s">
        <v>3269</v>
      </c>
      <c r="G4279" s="6" t="s">
        <v>4268</v>
      </c>
      <c r="H4279" s="6" t="s">
        <v>3032</v>
      </c>
      <c r="I4279" s="6" t="s">
        <v>4295</v>
      </c>
      <c r="J4279" s="6" t="s">
        <v>5</v>
      </c>
      <c r="K4279" s="7">
        <v>7.33</v>
      </c>
      <c r="L4279" s="7">
        <f>IFERROR(VLOOKUP(SiscoTable[[#This Row],[Código]],Hoja2!A:B,2,0)*SiscoTable[[#This Row],[Provta(Uns)]],0)</f>
        <v>72.567000000000007</v>
      </c>
      <c r="M4279" s="7">
        <v>0</v>
      </c>
      <c r="N4279" s="7">
        <v>9</v>
      </c>
      <c r="O4279" s="7">
        <f>IFERROR(VLOOKUP(SiscoTable[[#This Row],[Código]],Hoja2!A:B,2,0)*SiscoTable[[#This Row],[Stock_actual]],0)</f>
        <v>89.100000000000009</v>
      </c>
      <c r="P4279" s="6" t="s">
        <v>516</v>
      </c>
      <c r="Q4279" s="7">
        <v>8</v>
      </c>
      <c r="R4279" s="7">
        <v>0</v>
      </c>
      <c r="S4279" s="7" t="s">
        <v>11927</v>
      </c>
      <c r="BI4279"/>
      <c r="BJ4279"/>
    </row>
    <row r="4280" spans="2:62" x14ac:dyDescent="0.4">
      <c r="B4280" s="1">
        <v>18455</v>
      </c>
      <c r="C4280" s="6" t="s">
        <v>30</v>
      </c>
      <c r="D4280" s="6" t="s">
        <v>25</v>
      </c>
      <c r="E4280" s="6" t="s">
        <v>3268</v>
      </c>
      <c r="F4280" s="6" t="s">
        <v>3269</v>
      </c>
      <c r="G4280" s="6" t="s">
        <v>5267</v>
      </c>
      <c r="H4280" s="6" t="s">
        <v>4276</v>
      </c>
      <c r="I4280" s="6" t="s">
        <v>5324</v>
      </c>
      <c r="J4280" s="6" t="s">
        <v>5</v>
      </c>
      <c r="K4280" s="7">
        <v>9.83</v>
      </c>
      <c r="L4280" s="7">
        <f>IFERROR(VLOOKUP(SiscoTable[[#This Row],[Código]],Hoja2!A:B,2,0)*SiscoTable[[#This Row],[Provta(Uns)]],0)</f>
        <v>44.234999999999999</v>
      </c>
      <c r="M4280" s="7">
        <v>0</v>
      </c>
      <c r="N4280" s="7">
        <v>2</v>
      </c>
      <c r="O4280" s="7">
        <f>IFERROR(VLOOKUP(SiscoTable[[#This Row],[Código]],Hoja2!A:B,2,0)*SiscoTable[[#This Row],[Stock_actual]],0)</f>
        <v>9</v>
      </c>
      <c r="P4280" s="6" t="s">
        <v>27</v>
      </c>
      <c r="Q4280" s="7">
        <v>11</v>
      </c>
      <c r="R4280" s="7">
        <v>19.78</v>
      </c>
      <c r="S4280" s="7" t="s">
        <v>11928</v>
      </c>
      <c r="BI4280"/>
      <c r="BJ4280"/>
    </row>
    <row r="4281" spans="2:62" x14ac:dyDescent="0.4">
      <c r="B4281" s="1">
        <v>18457</v>
      </c>
      <c r="C4281" s="6" t="s">
        <v>8</v>
      </c>
      <c r="D4281" s="6" t="s">
        <v>8</v>
      </c>
      <c r="E4281" s="6" t="s">
        <v>2809</v>
      </c>
      <c r="F4281" s="6" t="s">
        <v>2844</v>
      </c>
      <c r="G4281" s="6" t="s">
        <v>2811</v>
      </c>
      <c r="H4281" s="6" t="s">
        <v>2872</v>
      </c>
      <c r="I4281" s="6" t="s">
        <v>2871</v>
      </c>
      <c r="J4281" s="6" t="s">
        <v>5</v>
      </c>
      <c r="K4281" s="7">
        <v>0</v>
      </c>
      <c r="L4281" s="7">
        <f>IFERROR(VLOOKUP(SiscoTable[[#This Row],[Código]],Hoja2!A:B,2,0)*SiscoTable[[#This Row],[Provta(Uns)]],0)</f>
        <v>0</v>
      </c>
      <c r="M4281" s="7">
        <v>0</v>
      </c>
      <c r="N4281" s="7">
        <v>24</v>
      </c>
      <c r="O4281" s="7">
        <f>IFERROR(VLOOKUP(SiscoTable[[#This Row],[Código]],Hoja2!A:B,2,0)*SiscoTable[[#This Row],[Stock_actual]],0)</f>
        <v>0</v>
      </c>
      <c r="P4281" s="6" t="s">
        <v>134</v>
      </c>
      <c r="Q4281" s="7">
        <v>0</v>
      </c>
      <c r="R4281" s="7">
        <v>0</v>
      </c>
      <c r="S4281" s="7" t="s">
        <v>11923</v>
      </c>
      <c r="BI4281"/>
      <c r="BJ4281"/>
    </row>
    <row r="4282" spans="2:62" x14ac:dyDescent="0.4">
      <c r="B4282" s="1">
        <v>18459</v>
      </c>
      <c r="C4282" s="6" t="s">
        <v>8</v>
      </c>
      <c r="D4282" s="6" t="s">
        <v>8</v>
      </c>
      <c r="E4282" s="6" t="s">
        <v>3268</v>
      </c>
      <c r="F4282" s="6" t="s">
        <v>3269</v>
      </c>
      <c r="G4282" s="6" t="s">
        <v>3479</v>
      </c>
      <c r="H4282" s="6" t="s">
        <v>3627</v>
      </c>
      <c r="I4282" s="6" t="s">
        <v>3626</v>
      </c>
      <c r="J4282" s="6" t="s">
        <v>5</v>
      </c>
      <c r="K4282" s="7">
        <v>0</v>
      </c>
      <c r="L4282" s="7">
        <f>IFERROR(VLOOKUP(SiscoTable[[#This Row],[Código]],Hoja2!A:B,2,0)*SiscoTable[[#This Row],[Provta(Uns)]],0)</f>
        <v>0</v>
      </c>
      <c r="M4282" s="7">
        <v>20</v>
      </c>
      <c r="N4282" s="7">
        <v>0</v>
      </c>
      <c r="O4282" s="7">
        <f>IFERROR(VLOOKUP(SiscoTable[[#This Row],[Código]],Hoja2!A:B,2,0)*SiscoTable[[#This Row],[Stock_actual]],0)</f>
        <v>0</v>
      </c>
      <c r="P4282" s="6" t="s">
        <v>7</v>
      </c>
      <c r="Q4282" s="7">
        <v>0</v>
      </c>
      <c r="R4282" s="7">
        <v>0</v>
      </c>
      <c r="S4282" s="7" t="s">
        <v>11928</v>
      </c>
      <c r="BI4282"/>
      <c r="BJ4282"/>
    </row>
    <row r="4283" spans="2:62" x14ac:dyDescent="0.4">
      <c r="B4283" s="1">
        <v>18460</v>
      </c>
      <c r="C4283" s="6" t="s">
        <v>8</v>
      </c>
      <c r="D4283" s="6" t="s">
        <v>8</v>
      </c>
      <c r="E4283" s="6" t="s">
        <v>3268</v>
      </c>
      <c r="F4283" s="6" t="s">
        <v>7197</v>
      </c>
      <c r="G4283" s="6" t="s">
        <v>7198</v>
      </c>
      <c r="H4283" s="6" t="s">
        <v>7200</v>
      </c>
      <c r="I4283" s="6" t="s">
        <v>7313</v>
      </c>
      <c r="J4283" s="6" t="s">
        <v>5</v>
      </c>
      <c r="K4283" s="7">
        <v>0</v>
      </c>
      <c r="L4283" s="7">
        <f>IFERROR(VLOOKUP(SiscoTable[[#This Row],[Código]],Hoja2!A:B,2,0)*SiscoTable[[#This Row],[Provta(Uns)]],0)</f>
        <v>0</v>
      </c>
      <c r="M4283" s="7">
        <v>0</v>
      </c>
      <c r="N4283" s="7">
        <v>0</v>
      </c>
      <c r="O4283" s="7">
        <f>IFERROR(VLOOKUP(SiscoTable[[#This Row],[Código]],Hoja2!A:B,2,0)*SiscoTable[[#This Row],[Stock_actual]],0)</f>
        <v>0</v>
      </c>
      <c r="P4283" s="6" t="s">
        <v>7</v>
      </c>
      <c r="Q4283" s="7">
        <v>0</v>
      </c>
      <c r="R4283" s="7">
        <v>0</v>
      </c>
      <c r="S4283" s="7" t="s">
        <v>11928</v>
      </c>
      <c r="BI4283"/>
      <c r="BJ4283"/>
    </row>
    <row r="4284" spans="2:62" x14ac:dyDescent="0.4">
      <c r="B4284" s="1">
        <v>18461</v>
      </c>
      <c r="C4284" s="6" t="s">
        <v>8</v>
      </c>
      <c r="D4284" s="6" t="s">
        <v>8</v>
      </c>
      <c r="E4284" s="6" t="s">
        <v>2809</v>
      </c>
      <c r="F4284" s="6" t="s">
        <v>2844</v>
      </c>
      <c r="G4284" s="6" t="s">
        <v>2811</v>
      </c>
      <c r="H4284" s="6" t="s">
        <v>2883</v>
      </c>
      <c r="I4284" s="6" t="s">
        <v>2882</v>
      </c>
      <c r="J4284" s="6" t="s">
        <v>200</v>
      </c>
      <c r="K4284" s="7">
        <v>0</v>
      </c>
      <c r="L4284" s="7">
        <f>IFERROR(VLOOKUP(SiscoTable[[#This Row],[Código]],Hoja2!A:B,2,0)*SiscoTable[[#This Row],[Provta(Uns)]],0)</f>
        <v>0</v>
      </c>
      <c r="M4284" s="7">
        <v>13</v>
      </c>
      <c r="N4284" s="7">
        <v>400</v>
      </c>
      <c r="O4284" s="7">
        <f>IFERROR(VLOOKUP(SiscoTable[[#This Row],[Código]],Hoja2!A:B,2,0)*SiscoTable[[#This Row],[Stock_actual]],0)</f>
        <v>4600</v>
      </c>
      <c r="P4284" s="6" t="s">
        <v>134</v>
      </c>
      <c r="Q4284" s="7">
        <v>0</v>
      </c>
      <c r="R4284" s="7">
        <v>0</v>
      </c>
      <c r="S4284" s="7" t="s">
        <v>11923</v>
      </c>
      <c r="BI4284"/>
      <c r="BJ4284"/>
    </row>
    <row r="4285" spans="2:62" x14ac:dyDescent="0.4">
      <c r="B4285" s="1">
        <v>18462</v>
      </c>
      <c r="C4285" s="6" t="s">
        <v>8</v>
      </c>
      <c r="D4285" s="6" t="s">
        <v>8</v>
      </c>
      <c r="E4285" s="6" t="s">
        <v>2809</v>
      </c>
      <c r="F4285" s="6" t="s">
        <v>2844</v>
      </c>
      <c r="G4285" s="6" t="s">
        <v>2811</v>
      </c>
      <c r="H4285" s="6" t="s">
        <v>4</v>
      </c>
      <c r="I4285" s="6" t="s">
        <v>2927</v>
      </c>
      <c r="J4285" s="6" t="s">
        <v>200</v>
      </c>
      <c r="K4285" s="7">
        <v>0</v>
      </c>
      <c r="L4285" s="7">
        <f>IFERROR(VLOOKUP(SiscoTable[[#This Row],[Código]],Hoja2!A:B,2,0)*SiscoTable[[#This Row],[Provta(Uns)]],0)</f>
        <v>0</v>
      </c>
      <c r="M4285" s="7">
        <v>0</v>
      </c>
      <c r="N4285" s="7">
        <v>103</v>
      </c>
      <c r="O4285" s="7">
        <f>IFERROR(VLOOKUP(SiscoTable[[#This Row],[Código]],Hoja2!A:B,2,0)*SiscoTable[[#This Row],[Stock_actual]],0)</f>
        <v>1740.6999999999998</v>
      </c>
      <c r="P4285" s="6" t="s">
        <v>134</v>
      </c>
      <c r="Q4285" s="7">
        <v>0</v>
      </c>
      <c r="R4285" s="7">
        <v>0</v>
      </c>
      <c r="S4285" s="7" t="s">
        <v>11923</v>
      </c>
      <c r="BI4285"/>
      <c r="BJ4285"/>
    </row>
    <row r="4286" spans="2:62" x14ac:dyDescent="0.4">
      <c r="B4286" s="1">
        <v>18464</v>
      </c>
      <c r="C4286" s="6" t="s">
        <v>8</v>
      </c>
      <c r="D4286" s="6" t="s">
        <v>8</v>
      </c>
      <c r="E4286" s="6" t="s">
        <v>3268</v>
      </c>
      <c r="F4286" s="6" t="s">
        <v>7197</v>
      </c>
      <c r="G4286" s="6" t="s">
        <v>7388</v>
      </c>
      <c r="H4286" s="6" t="s">
        <v>4</v>
      </c>
      <c r="I4286" s="6" t="s">
        <v>7483</v>
      </c>
      <c r="J4286" s="6" t="s">
        <v>5</v>
      </c>
      <c r="K4286" s="7">
        <v>0</v>
      </c>
      <c r="L4286" s="7">
        <f>IFERROR(VLOOKUP(SiscoTable[[#This Row],[Código]],Hoja2!A:B,2,0)*SiscoTable[[#This Row],[Provta(Uns)]],0)</f>
        <v>0</v>
      </c>
      <c r="M4286" s="7">
        <v>0</v>
      </c>
      <c r="N4286" s="7">
        <v>0</v>
      </c>
      <c r="O4286" s="7">
        <f>IFERROR(VLOOKUP(SiscoTable[[#This Row],[Código]],Hoja2!A:B,2,0)*SiscoTable[[#This Row],[Stock_actual]],0)</f>
        <v>0</v>
      </c>
      <c r="P4286" s="6" t="s">
        <v>7</v>
      </c>
      <c r="Q4286" s="7">
        <v>0</v>
      </c>
      <c r="R4286" s="7">
        <v>0</v>
      </c>
      <c r="S4286" s="7" t="s">
        <v>11928</v>
      </c>
      <c r="BI4286"/>
      <c r="BJ4286"/>
    </row>
    <row r="4287" spans="2:62" x14ac:dyDescent="0.4">
      <c r="B4287" s="1">
        <v>18465</v>
      </c>
      <c r="C4287" s="6" t="s">
        <v>8</v>
      </c>
      <c r="D4287" s="6" t="s">
        <v>8</v>
      </c>
      <c r="E4287" s="6" t="s">
        <v>3268</v>
      </c>
      <c r="F4287" s="6" t="s">
        <v>7197</v>
      </c>
      <c r="G4287" s="6" t="s">
        <v>7388</v>
      </c>
      <c r="H4287" s="6" t="s">
        <v>2852</v>
      </c>
      <c r="I4287" s="6" t="s">
        <v>7484</v>
      </c>
      <c r="J4287" s="6" t="s">
        <v>200</v>
      </c>
      <c r="K4287" s="7">
        <v>0</v>
      </c>
      <c r="L4287" s="7">
        <f>IFERROR(VLOOKUP(SiscoTable[[#This Row],[Código]],Hoja2!A:B,2,0)*SiscoTable[[#This Row],[Provta(Uns)]],0)</f>
        <v>0</v>
      </c>
      <c r="M4287" s="7">
        <v>5</v>
      </c>
      <c r="N4287" s="7">
        <v>0</v>
      </c>
      <c r="O4287" s="7">
        <f>IFERROR(VLOOKUP(SiscoTable[[#This Row],[Código]],Hoja2!A:B,2,0)*SiscoTable[[#This Row],[Stock_actual]],0)</f>
        <v>0</v>
      </c>
      <c r="P4287" s="6" t="s">
        <v>7</v>
      </c>
      <c r="Q4287" s="7">
        <v>0</v>
      </c>
      <c r="R4287" s="7">
        <v>0</v>
      </c>
      <c r="S4287" s="7" t="s">
        <v>11928</v>
      </c>
      <c r="BI4287"/>
      <c r="BJ4287"/>
    </row>
    <row r="4288" spans="2:62" x14ac:dyDescent="0.4">
      <c r="B4288" s="1">
        <v>18466</v>
      </c>
      <c r="C4288" s="6" t="s">
        <v>8</v>
      </c>
      <c r="D4288" s="6" t="s">
        <v>8</v>
      </c>
      <c r="E4288" s="6" t="s">
        <v>2809</v>
      </c>
      <c r="F4288" s="6" t="s">
        <v>2844</v>
      </c>
      <c r="G4288" s="6" t="s">
        <v>2811</v>
      </c>
      <c r="H4288" s="6" t="s">
        <v>2852</v>
      </c>
      <c r="I4288" s="6" t="s">
        <v>2930</v>
      </c>
      <c r="J4288" s="6" t="s">
        <v>5</v>
      </c>
      <c r="K4288" s="7">
        <v>0</v>
      </c>
      <c r="L4288" s="7">
        <f>IFERROR(VLOOKUP(SiscoTable[[#This Row],[Código]],Hoja2!A:B,2,0)*SiscoTable[[#This Row],[Provta(Uns)]],0)</f>
        <v>0</v>
      </c>
      <c r="M4288" s="7">
        <v>10</v>
      </c>
      <c r="N4288" s="7">
        <v>30</v>
      </c>
      <c r="O4288" s="7">
        <f>IFERROR(VLOOKUP(SiscoTable[[#This Row],[Código]],Hoja2!A:B,2,0)*SiscoTable[[#This Row],[Stock_actual]],0)</f>
        <v>423</v>
      </c>
      <c r="P4288" s="6" t="s">
        <v>134</v>
      </c>
      <c r="Q4288" s="7">
        <v>0</v>
      </c>
      <c r="R4288" s="7">
        <v>0</v>
      </c>
      <c r="S4288" s="7" t="s">
        <v>11923</v>
      </c>
      <c r="BI4288"/>
      <c r="BJ4288"/>
    </row>
    <row r="4289" spans="2:62" x14ac:dyDescent="0.4">
      <c r="B4289" s="1">
        <v>18467</v>
      </c>
      <c r="C4289" s="6" t="s">
        <v>8</v>
      </c>
      <c r="D4289" s="6" t="s">
        <v>8</v>
      </c>
      <c r="E4289" s="6" t="s">
        <v>2809</v>
      </c>
      <c r="F4289" s="6" t="s">
        <v>2844</v>
      </c>
      <c r="G4289" s="6" t="s">
        <v>2811</v>
      </c>
      <c r="H4289" s="6" t="s">
        <v>4</v>
      </c>
      <c r="I4289" s="6" t="s">
        <v>2913</v>
      </c>
      <c r="J4289" s="6" t="s">
        <v>200</v>
      </c>
      <c r="K4289" s="7">
        <v>0</v>
      </c>
      <c r="L4289" s="7">
        <f>IFERROR(VLOOKUP(SiscoTable[[#This Row],[Código]],Hoja2!A:B,2,0)*SiscoTable[[#This Row],[Provta(Uns)]],0)</f>
        <v>0</v>
      </c>
      <c r="M4289" s="7">
        <v>0</v>
      </c>
      <c r="N4289" s="7">
        <v>15</v>
      </c>
      <c r="O4289" s="7">
        <f>IFERROR(VLOOKUP(SiscoTable[[#This Row],[Código]],Hoja2!A:B,2,0)*SiscoTable[[#This Row],[Stock_actual]],0)</f>
        <v>0</v>
      </c>
      <c r="P4289" s="6" t="s">
        <v>134</v>
      </c>
      <c r="Q4289" s="7">
        <v>0</v>
      </c>
      <c r="R4289" s="7">
        <v>0</v>
      </c>
      <c r="S4289" s="7" t="s">
        <v>11923</v>
      </c>
      <c r="BI4289"/>
      <c r="BJ4289"/>
    </row>
    <row r="4290" spans="2:62" x14ac:dyDescent="0.4">
      <c r="B4290" s="1">
        <v>18477</v>
      </c>
      <c r="C4290" s="6" t="s">
        <v>8</v>
      </c>
      <c r="D4290" s="6" t="s">
        <v>8</v>
      </c>
      <c r="E4290" s="6" t="s">
        <v>3268</v>
      </c>
      <c r="F4290" s="6" t="s">
        <v>6059</v>
      </c>
      <c r="G4290" s="6" t="s">
        <v>6084</v>
      </c>
      <c r="H4290" s="6" t="s">
        <v>6135</v>
      </c>
      <c r="I4290" s="6" t="s">
        <v>6134</v>
      </c>
      <c r="J4290" s="6" t="s">
        <v>4430</v>
      </c>
      <c r="K4290" s="7">
        <v>0</v>
      </c>
      <c r="L4290" s="7">
        <f>IFERROR(VLOOKUP(SiscoTable[[#This Row],[Código]],Hoja2!A:B,2,0)*SiscoTable[[#This Row],[Provta(Uns)]],0)</f>
        <v>0</v>
      </c>
      <c r="M4290" s="7">
        <v>0</v>
      </c>
      <c r="N4290" s="7">
        <v>0</v>
      </c>
      <c r="O4290" s="7">
        <f>IFERROR(VLOOKUP(SiscoTable[[#This Row],[Código]],Hoja2!A:B,2,0)*SiscoTable[[#This Row],[Stock_actual]],0)</f>
        <v>0</v>
      </c>
      <c r="P4290" s="6" t="s">
        <v>7</v>
      </c>
      <c r="Q4290" s="7">
        <v>0</v>
      </c>
      <c r="R4290" s="7">
        <v>0</v>
      </c>
      <c r="S4290" s="7" t="s">
        <v>11925</v>
      </c>
      <c r="BI4290"/>
      <c r="BJ4290"/>
    </row>
    <row r="4291" spans="2:62" x14ac:dyDescent="0.4">
      <c r="B4291" s="1">
        <v>18478</v>
      </c>
      <c r="C4291" s="6" t="s">
        <v>25</v>
      </c>
      <c r="D4291" s="6" t="s">
        <v>30</v>
      </c>
      <c r="E4291" s="6" t="s">
        <v>3268</v>
      </c>
      <c r="F4291" s="6" t="s">
        <v>6059</v>
      </c>
      <c r="G4291" s="6" t="s">
        <v>6084</v>
      </c>
      <c r="H4291" s="6" t="s">
        <v>6086</v>
      </c>
      <c r="I4291" s="6" t="s">
        <v>6085</v>
      </c>
      <c r="J4291" s="6" t="s">
        <v>4430</v>
      </c>
      <c r="K4291" s="7">
        <v>5.83</v>
      </c>
      <c r="L4291" s="7">
        <f>IFERROR(VLOOKUP(SiscoTable[[#This Row],[Código]],Hoja2!A:B,2,0)*SiscoTable[[#This Row],[Provta(Uns)]],0)</f>
        <v>171.98500000000001</v>
      </c>
      <c r="M4291" s="7">
        <v>0</v>
      </c>
      <c r="N4291" s="7">
        <v>11</v>
      </c>
      <c r="O4291" s="7">
        <f>IFERROR(VLOOKUP(SiscoTable[[#This Row],[Código]],Hoja2!A:B,2,0)*SiscoTable[[#This Row],[Stock_actual]],0)</f>
        <v>324.5</v>
      </c>
      <c r="P4291" s="6" t="s">
        <v>1267</v>
      </c>
      <c r="Q4291" s="7">
        <v>6</v>
      </c>
      <c r="R4291" s="7">
        <v>0</v>
      </c>
      <c r="S4291" s="7" t="s">
        <v>11925</v>
      </c>
      <c r="BI4291"/>
      <c r="BJ4291"/>
    </row>
    <row r="4292" spans="2:62" x14ac:dyDescent="0.4">
      <c r="B4292" s="1">
        <v>18479</v>
      </c>
      <c r="C4292" s="6" t="s">
        <v>25</v>
      </c>
      <c r="D4292" s="6" t="s">
        <v>25</v>
      </c>
      <c r="E4292" s="6" t="s">
        <v>3268</v>
      </c>
      <c r="F4292" s="6" t="s">
        <v>6059</v>
      </c>
      <c r="G4292" s="6" t="s">
        <v>6084</v>
      </c>
      <c r="H4292" s="6" t="s">
        <v>6088</v>
      </c>
      <c r="I4292" s="6" t="s">
        <v>6087</v>
      </c>
      <c r="J4292" s="6" t="s">
        <v>4430</v>
      </c>
      <c r="K4292" s="7">
        <v>43.67</v>
      </c>
      <c r="L4292" s="7">
        <f>IFERROR(VLOOKUP(SiscoTable[[#This Row],[Código]],Hoja2!A:B,2,0)*SiscoTable[[#This Row],[Provta(Uns)]],0)</f>
        <v>1419.2750000000001</v>
      </c>
      <c r="M4292" s="7">
        <v>0</v>
      </c>
      <c r="N4292" s="7">
        <v>59</v>
      </c>
      <c r="O4292" s="7">
        <f>IFERROR(VLOOKUP(SiscoTable[[#This Row],[Código]],Hoja2!A:B,2,0)*SiscoTable[[#This Row],[Stock_actual]],0)</f>
        <v>1917.5</v>
      </c>
      <c r="P4292" s="6" t="s">
        <v>575</v>
      </c>
      <c r="Q4292" s="7">
        <v>48</v>
      </c>
      <c r="R4292" s="7">
        <v>0</v>
      </c>
      <c r="S4292" s="7" t="s">
        <v>11925</v>
      </c>
      <c r="BI4292"/>
      <c r="BJ4292"/>
    </row>
    <row r="4293" spans="2:62" x14ac:dyDescent="0.4">
      <c r="B4293" s="1">
        <v>18480</v>
      </c>
      <c r="C4293" s="6" t="s">
        <v>25</v>
      </c>
      <c r="D4293" s="6" t="s">
        <v>30</v>
      </c>
      <c r="E4293" s="6" t="s">
        <v>3268</v>
      </c>
      <c r="F4293" s="6" t="s">
        <v>6059</v>
      </c>
      <c r="G4293" s="6" t="s">
        <v>6084</v>
      </c>
      <c r="H4293" s="6" t="s">
        <v>6088</v>
      </c>
      <c r="I4293" s="6" t="s">
        <v>6089</v>
      </c>
      <c r="J4293" s="6" t="s">
        <v>4430</v>
      </c>
      <c r="K4293" s="7">
        <v>8.67</v>
      </c>
      <c r="L4293" s="7">
        <f>IFERROR(VLOOKUP(SiscoTable[[#This Row],[Código]],Hoja2!A:B,2,0)*SiscoTable[[#This Row],[Provta(Uns)]],0)</f>
        <v>277.44</v>
      </c>
      <c r="M4293" s="7">
        <v>0</v>
      </c>
      <c r="N4293" s="7">
        <v>10</v>
      </c>
      <c r="O4293" s="7">
        <f>IFERROR(VLOOKUP(SiscoTable[[#This Row],[Código]],Hoja2!A:B,2,0)*SiscoTable[[#This Row],[Stock_actual]],0)</f>
        <v>320</v>
      </c>
      <c r="P4293" s="6" t="s">
        <v>121</v>
      </c>
      <c r="Q4293" s="7">
        <v>10</v>
      </c>
      <c r="R4293" s="7">
        <v>17.259999999999998</v>
      </c>
      <c r="S4293" s="7" t="s">
        <v>11925</v>
      </c>
      <c r="BI4293"/>
      <c r="BJ4293"/>
    </row>
    <row r="4294" spans="2:62" x14ac:dyDescent="0.4">
      <c r="B4294" s="1">
        <v>18481</v>
      </c>
      <c r="C4294" s="6" t="s">
        <v>25</v>
      </c>
      <c r="D4294" s="6" t="s">
        <v>25</v>
      </c>
      <c r="E4294" s="6" t="s">
        <v>3268</v>
      </c>
      <c r="F4294" s="6" t="s">
        <v>6059</v>
      </c>
      <c r="G4294" s="6" t="s">
        <v>6084</v>
      </c>
      <c r="H4294" s="6" t="s">
        <v>6088</v>
      </c>
      <c r="I4294" s="6" t="s">
        <v>6090</v>
      </c>
      <c r="J4294" s="6" t="s">
        <v>4430</v>
      </c>
      <c r="K4294" s="7">
        <v>40.33</v>
      </c>
      <c r="L4294" s="7">
        <f>IFERROR(VLOOKUP(SiscoTable[[#This Row],[Código]],Hoja2!A:B,2,0)*SiscoTable[[#This Row],[Provta(Uns)]],0)</f>
        <v>806.59999999999991</v>
      </c>
      <c r="M4294" s="7">
        <v>0</v>
      </c>
      <c r="N4294" s="7">
        <v>87</v>
      </c>
      <c r="O4294" s="7">
        <f>IFERROR(VLOOKUP(SiscoTable[[#This Row],[Código]],Hoja2!A:B,2,0)*SiscoTable[[#This Row],[Stock_actual]],0)</f>
        <v>1740</v>
      </c>
      <c r="P4294" s="6" t="s">
        <v>260</v>
      </c>
      <c r="Q4294" s="7">
        <v>44</v>
      </c>
      <c r="R4294" s="7">
        <v>0</v>
      </c>
      <c r="S4294" s="7" t="s">
        <v>11925</v>
      </c>
      <c r="BI4294"/>
      <c r="BJ4294"/>
    </row>
    <row r="4295" spans="2:62" x14ac:dyDescent="0.4">
      <c r="B4295" s="1">
        <v>18482</v>
      </c>
      <c r="C4295" s="6" t="s">
        <v>30</v>
      </c>
      <c r="D4295" s="6" t="s">
        <v>8</v>
      </c>
      <c r="E4295" s="6" t="s">
        <v>3268</v>
      </c>
      <c r="F4295" s="6" t="s">
        <v>6059</v>
      </c>
      <c r="G4295" s="6" t="s">
        <v>6084</v>
      </c>
      <c r="H4295" s="6" t="s">
        <v>6065</v>
      </c>
      <c r="I4295" s="6" t="s">
        <v>6116</v>
      </c>
      <c r="J4295" s="6" t="s">
        <v>4430</v>
      </c>
      <c r="K4295" s="7">
        <v>0</v>
      </c>
      <c r="L4295" s="7">
        <f>IFERROR(VLOOKUP(SiscoTable[[#This Row],[Código]],Hoja2!A:B,2,0)*SiscoTable[[#This Row],[Provta(Uns)]],0)</f>
        <v>0</v>
      </c>
      <c r="M4295" s="7">
        <v>0</v>
      </c>
      <c r="N4295" s="7">
        <v>0</v>
      </c>
      <c r="O4295" s="7">
        <f>IFERROR(VLOOKUP(SiscoTable[[#This Row],[Código]],Hoja2!A:B,2,0)*SiscoTable[[#This Row],[Stock_actual]],0)</f>
        <v>0</v>
      </c>
      <c r="P4295" s="6" t="s">
        <v>7</v>
      </c>
      <c r="Q4295" s="7">
        <v>0</v>
      </c>
      <c r="R4295" s="7">
        <v>0</v>
      </c>
      <c r="S4295" s="7" t="s">
        <v>11925</v>
      </c>
      <c r="BI4295"/>
      <c r="BJ4295"/>
    </row>
    <row r="4296" spans="2:62" x14ac:dyDescent="0.4">
      <c r="B4296" s="1">
        <v>18483</v>
      </c>
      <c r="C4296" s="6" t="s">
        <v>25</v>
      </c>
      <c r="D4296" s="6" t="s">
        <v>30</v>
      </c>
      <c r="E4296" s="6" t="s">
        <v>3268</v>
      </c>
      <c r="F4296" s="6" t="s">
        <v>6059</v>
      </c>
      <c r="G4296" s="6" t="s">
        <v>6084</v>
      </c>
      <c r="H4296" s="6" t="s">
        <v>6065</v>
      </c>
      <c r="I4296" s="6" t="s">
        <v>6091</v>
      </c>
      <c r="J4296" s="6" t="s">
        <v>4430</v>
      </c>
      <c r="K4296" s="7">
        <v>23.67</v>
      </c>
      <c r="L4296" s="7">
        <f>IFERROR(VLOOKUP(SiscoTable[[#This Row],[Código]],Hoja2!A:B,2,0)*SiscoTable[[#This Row],[Provta(Uns)]],0)</f>
        <v>684.06299999999999</v>
      </c>
      <c r="M4296" s="7">
        <v>0</v>
      </c>
      <c r="N4296" s="7">
        <v>35</v>
      </c>
      <c r="O4296" s="7">
        <f>IFERROR(VLOOKUP(SiscoTable[[#This Row],[Código]],Hoja2!A:B,2,0)*SiscoTable[[#This Row],[Stock_actual]],0)</f>
        <v>1011.5</v>
      </c>
      <c r="P4296" s="6" t="s">
        <v>485</v>
      </c>
      <c r="Q4296" s="7">
        <v>26</v>
      </c>
      <c r="R4296" s="7">
        <v>0</v>
      </c>
      <c r="S4296" s="7" t="s">
        <v>11925</v>
      </c>
      <c r="BI4296"/>
      <c r="BJ4296"/>
    </row>
    <row r="4297" spans="2:62" x14ac:dyDescent="0.4">
      <c r="B4297" s="1">
        <v>18484</v>
      </c>
      <c r="C4297" s="6" t="s">
        <v>25</v>
      </c>
      <c r="D4297" s="6" t="s">
        <v>30</v>
      </c>
      <c r="E4297" s="6" t="s">
        <v>3268</v>
      </c>
      <c r="F4297" s="6" t="s">
        <v>6059</v>
      </c>
      <c r="G4297" s="6" t="s">
        <v>6084</v>
      </c>
      <c r="H4297" s="6" t="s">
        <v>6093</v>
      </c>
      <c r="I4297" s="6" t="s">
        <v>6092</v>
      </c>
      <c r="J4297" s="6" t="s">
        <v>4430</v>
      </c>
      <c r="K4297" s="7">
        <v>1.83</v>
      </c>
      <c r="L4297" s="7">
        <f>IFERROR(VLOOKUP(SiscoTable[[#This Row],[Código]],Hoja2!A:B,2,0)*SiscoTable[[#This Row],[Provta(Uns)]],0)</f>
        <v>43.92</v>
      </c>
      <c r="M4297" s="7">
        <v>0</v>
      </c>
      <c r="N4297" s="7">
        <v>0</v>
      </c>
      <c r="O4297" s="7">
        <f>IFERROR(VLOOKUP(SiscoTable[[#This Row],[Código]],Hoja2!A:B,2,0)*SiscoTable[[#This Row],[Stock_actual]],0)</f>
        <v>0</v>
      </c>
      <c r="P4297" s="6" t="s">
        <v>7</v>
      </c>
      <c r="Q4297" s="7">
        <v>2</v>
      </c>
      <c r="R4297" s="7">
        <v>3.5999999999999996</v>
      </c>
      <c r="S4297" s="7" t="s">
        <v>11925</v>
      </c>
      <c r="BI4297"/>
      <c r="BJ4297"/>
    </row>
    <row r="4298" spans="2:62" x14ac:dyDescent="0.4">
      <c r="B4298" s="1">
        <v>18486</v>
      </c>
      <c r="C4298" s="6" t="s">
        <v>8</v>
      </c>
      <c r="D4298" s="6" t="s">
        <v>30</v>
      </c>
      <c r="E4298" s="6" t="s">
        <v>8482</v>
      </c>
      <c r="F4298" s="6" t="s">
        <v>1736</v>
      </c>
      <c r="G4298" s="6" t="s">
        <v>10616</v>
      </c>
      <c r="H4298" s="6" t="s">
        <v>10647</v>
      </c>
      <c r="I4298" s="6" t="s">
        <v>10688</v>
      </c>
      <c r="J4298" s="6" t="s">
        <v>5</v>
      </c>
      <c r="K4298" s="7">
        <v>10.17</v>
      </c>
      <c r="L4298" s="7">
        <f>IFERROR(VLOOKUP(SiscoTable[[#This Row],[Código]],Hoja2!A:B,2,0)*SiscoTable[[#This Row],[Provta(Uns)]],0)</f>
        <v>22.374000000000002</v>
      </c>
      <c r="M4298" s="7">
        <v>0</v>
      </c>
      <c r="N4298" s="7">
        <v>20</v>
      </c>
      <c r="O4298" s="7">
        <f>IFERROR(VLOOKUP(SiscoTable[[#This Row],[Código]],Hoja2!A:B,2,0)*SiscoTable[[#This Row],[Stock_actual]],0)</f>
        <v>44</v>
      </c>
      <c r="P4298" s="6" t="s">
        <v>326</v>
      </c>
      <c r="Q4298" s="7">
        <v>11</v>
      </c>
      <c r="R4298" s="7">
        <v>0</v>
      </c>
      <c r="S4298" s="7" t="s">
        <v>11926</v>
      </c>
      <c r="BI4298"/>
      <c r="BJ4298"/>
    </row>
    <row r="4299" spans="2:62" x14ac:dyDescent="0.4">
      <c r="B4299" s="1">
        <v>18488</v>
      </c>
      <c r="C4299" s="6" t="s">
        <v>8</v>
      </c>
      <c r="D4299" s="6" t="s">
        <v>8</v>
      </c>
      <c r="E4299" s="6" t="s">
        <v>3268</v>
      </c>
      <c r="F4299" s="6" t="s">
        <v>6059</v>
      </c>
      <c r="G4299" s="6" t="s">
        <v>6084</v>
      </c>
      <c r="H4299" s="6" t="s">
        <v>6093</v>
      </c>
      <c r="I4299" s="6" t="s">
        <v>6136</v>
      </c>
      <c r="J4299" s="6" t="s">
        <v>4430</v>
      </c>
      <c r="K4299" s="7">
        <v>0</v>
      </c>
      <c r="L4299" s="7">
        <f>IFERROR(VLOOKUP(SiscoTable[[#This Row],[Código]],Hoja2!A:B,2,0)*SiscoTable[[#This Row],[Provta(Uns)]],0)</f>
        <v>0</v>
      </c>
      <c r="M4299" s="7">
        <v>0</v>
      </c>
      <c r="N4299" s="7">
        <v>0</v>
      </c>
      <c r="O4299" s="7">
        <f>IFERROR(VLOOKUP(SiscoTable[[#This Row],[Código]],Hoja2!A:B,2,0)*SiscoTable[[#This Row],[Stock_actual]],0)</f>
        <v>0</v>
      </c>
      <c r="P4299" s="6" t="s">
        <v>7</v>
      </c>
      <c r="Q4299" s="7">
        <v>0</v>
      </c>
      <c r="R4299" s="7">
        <v>0</v>
      </c>
      <c r="S4299" s="7" t="s">
        <v>11925</v>
      </c>
      <c r="BI4299"/>
      <c r="BJ4299"/>
    </row>
    <row r="4300" spans="2:62" x14ac:dyDescent="0.4">
      <c r="B4300" s="1">
        <v>18490</v>
      </c>
      <c r="C4300" s="6" t="s">
        <v>25</v>
      </c>
      <c r="D4300" s="6" t="s">
        <v>8</v>
      </c>
      <c r="E4300" s="6" t="s">
        <v>3268</v>
      </c>
      <c r="F4300" s="6" t="s">
        <v>6059</v>
      </c>
      <c r="G4300" s="6" t="s">
        <v>6084</v>
      </c>
      <c r="H4300" s="6" t="s">
        <v>6093</v>
      </c>
      <c r="I4300" s="6" t="s">
        <v>6094</v>
      </c>
      <c r="J4300" s="6" t="s">
        <v>4430</v>
      </c>
      <c r="K4300" s="7">
        <v>6.17</v>
      </c>
      <c r="L4300" s="7">
        <f>IFERROR(VLOOKUP(SiscoTable[[#This Row],[Código]],Hoja2!A:B,2,0)*SiscoTable[[#This Row],[Provta(Uns)]],0)</f>
        <v>175.845</v>
      </c>
      <c r="M4300" s="7">
        <v>0</v>
      </c>
      <c r="N4300" s="7">
        <v>0</v>
      </c>
      <c r="O4300" s="7">
        <f>IFERROR(VLOOKUP(SiscoTable[[#This Row],[Código]],Hoja2!A:B,2,0)*SiscoTable[[#This Row],[Stock_actual]],0)</f>
        <v>0</v>
      </c>
      <c r="P4300" s="6" t="s">
        <v>7</v>
      </c>
      <c r="Q4300" s="7">
        <v>7</v>
      </c>
      <c r="R4300" s="7">
        <v>12.6</v>
      </c>
      <c r="S4300" s="7" t="s">
        <v>11925</v>
      </c>
      <c r="BI4300"/>
      <c r="BJ4300"/>
    </row>
    <row r="4301" spans="2:62" x14ac:dyDescent="0.4">
      <c r="B4301" s="1">
        <v>18491</v>
      </c>
      <c r="C4301" s="6" t="s">
        <v>25</v>
      </c>
      <c r="D4301" s="6" t="s">
        <v>30</v>
      </c>
      <c r="E4301" s="6" t="s">
        <v>3268</v>
      </c>
      <c r="F4301" s="6" t="s">
        <v>6059</v>
      </c>
      <c r="G4301" s="6" t="s">
        <v>6084</v>
      </c>
      <c r="H4301" s="6" t="s">
        <v>6093</v>
      </c>
      <c r="I4301" s="6" t="s">
        <v>6095</v>
      </c>
      <c r="J4301" s="6" t="s">
        <v>4430</v>
      </c>
      <c r="K4301" s="7">
        <v>9.83</v>
      </c>
      <c r="L4301" s="7">
        <f>IFERROR(VLOOKUP(SiscoTable[[#This Row],[Código]],Hoja2!A:B,2,0)*SiscoTable[[#This Row],[Provta(Uns)]],0)</f>
        <v>299.815</v>
      </c>
      <c r="M4301" s="7">
        <v>0</v>
      </c>
      <c r="N4301" s="7">
        <v>12</v>
      </c>
      <c r="O4301" s="7">
        <f>IFERROR(VLOOKUP(SiscoTable[[#This Row],[Código]],Hoja2!A:B,2,0)*SiscoTable[[#This Row],[Stock_actual]],0)</f>
        <v>366</v>
      </c>
      <c r="P4301" s="6" t="s">
        <v>516</v>
      </c>
      <c r="Q4301" s="7">
        <v>11</v>
      </c>
      <c r="R4301" s="7">
        <v>0</v>
      </c>
      <c r="S4301" s="7" t="s">
        <v>11925</v>
      </c>
      <c r="BI4301"/>
      <c r="BJ4301"/>
    </row>
    <row r="4302" spans="2:62" x14ac:dyDescent="0.4">
      <c r="B4302" s="1">
        <v>18492</v>
      </c>
      <c r="C4302" s="6" t="s">
        <v>25</v>
      </c>
      <c r="D4302" s="6" t="s">
        <v>30</v>
      </c>
      <c r="E4302" s="6" t="s">
        <v>3268</v>
      </c>
      <c r="F4302" s="6" t="s">
        <v>6059</v>
      </c>
      <c r="G4302" s="6" t="s">
        <v>6084</v>
      </c>
      <c r="H4302" s="6" t="s">
        <v>6093</v>
      </c>
      <c r="I4302" s="6" t="s">
        <v>6096</v>
      </c>
      <c r="J4302" s="6" t="s">
        <v>4430</v>
      </c>
      <c r="K4302" s="7">
        <v>8.83</v>
      </c>
      <c r="L4302" s="7">
        <f>IFERROR(VLOOKUP(SiscoTable[[#This Row],[Código]],Hoja2!A:B,2,0)*SiscoTable[[#This Row],[Provta(Uns)]],0)</f>
        <v>251.655</v>
      </c>
      <c r="M4302" s="7">
        <v>0</v>
      </c>
      <c r="N4302" s="7">
        <v>16</v>
      </c>
      <c r="O4302" s="7">
        <f>IFERROR(VLOOKUP(SiscoTable[[#This Row],[Código]],Hoja2!A:B,2,0)*SiscoTable[[#This Row],[Stock_actual]],0)</f>
        <v>456</v>
      </c>
      <c r="P4302" s="6" t="s">
        <v>773</v>
      </c>
      <c r="Q4302" s="7">
        <v>10</v>
      </c>
      <c r="R4302" s="7">
        <v>0</v>
      </c>
      <c r="S4302" s="7" t="s">
        <v>11925</v>
      </c>
      <c r="BI4302"/>
      <c r="BJ4302"/>
    </row>
    <row r="4303" spans="2:62" x14ac:dyDescent="0.4">
      <c r="B4303" s="1">
        <v>18493</v>
      </c>
      <c r="C4303" s="6" t="s">
        <v>25</v>
      </c>
      <c r="D4303" s="6" t="s">
        <v>30</v>
      </c>
      <c r="E4303" s="6" t="s">
        <v>3268</v>
      </c>
      <c r="F4303" s="6" t="s">
        <v>6059</v>
      </c>
      <c r="G4303" s="6" t="s">
        <v>6084</v>
      </c>
      <c r="H4303" s="6" t="s">
        <v>6093</v>
      </c>
      <c r="I4303" s="6" t="s">
        <v>6097</v>
      </c>
      <c r="J4303" s="6" t="s">
        <v>4430</v>
      </c>
      <c r="K4303" s="7">
        <v>14.83</v>
      </c>
      <c r="L4303" s="7">
        <f>IFERROR(VLOOKUP(SiscoTable[[#This Row],[Código]],Hoja2!A:B,2,0)*SiscoTable[[#This Row],[Provta(Uns)]],0)</f>
        <v>428.58699999999999</v>
      </c>
      <c r="M4303" s="7">
        <v>0</v>
      </c>
      <c r="N4303" s="7">
        <v>11</v>
      </c>
      <c r="O4303" s="7">
        <f>IFERROR(VLOOKUP(SiscoTable[[#This Row],[Código]],Hoja2!A:B,2,0)*SiscoTable[[#This Row],[Stock_actual]],0)</f>
        <v>317.89999999999998</v>
      </c>
      <c r="P4303" s="6" t="s">
        <v>144</v>
      </c>
      <c r="Q4303" s="7">
        <v>16</v>
      </c>
      <c r="R4303" s="7">
        <v>29.18</v>
      </c>
      <c r="S4303" s="7" t="s">
        <v>11925</v>
      </c>
      <c r="BI4303"/>
      <c r="BJ4303"/>
    </row>
    <row r="4304" spans="2:62" x14ac:dyDescent="0.4">
      <c r="B4304" s="1">
        <v>18494</v>
      </c>
      <c r="C4304" s="6" t="s">
        <v>25</v>
      </c>
      <c r="D4304" s="6" t="s">
        <v>30</v>
      </c>
      <c r="E4304" s="6" t="s">
        <v>3268</v>
      </c>
      <c r="F4304" s="6" t="s">
        <v>6059</v>
      </c>
      <c r="G4304" s="6" t="s">
        <v>6084</v>
      </c>
      <c r="H4304" s="6" t="s">
        <v>6093</v>
      </c>
      <c r="I4304" s="6" t="s">
        <v>6098</v>
      </c>
      <c r="J4304" s="6" t="s">
        <v>4430</v>
      </c>
      <c r="K4304" s="7">
        <v>22.5</v>
      </c>
      <c r="L4304" s="7">
        <f>IFERROR(VLOOKUP(SiscoTable[[#This Row],[Código]],Hoja2!A:B,2,0)*SiscoTable[[#This Row],[Provta(Uns)]],0)</f>
        <v>641.25</v>
      </c>
      <c r="M4304" s="7">
        <v>0</v>
      </c>
      <c r="N4304" s="7">
        <v>37</v>
      </c>
      <c r="O4304" s="7">
        <f>IFERROR(VLOOKUP(SiscoTable[[#This Row],[Código]],Hoja2!A:B,2,0)*SiscoTable[[#This Row],[Stock_actual]],0)</f>
        <v>1054.5</v>
      </c>
      <c r="P4304" s="6" t="s">
        <v>520</v>
      </c>
      <c r="Q4304" s="7">
        <v>25</v>
      </c>
      <c r="R4304" s="7">
        <v>0</v>
      </c>
      <c r="S4304" s="7" t="s">
        <v>11925</v>
      </c>
      <c r="BI4304"/>
      <c r="BJ4304"/>
    </row>
    <row r="4305" spans="2:62" x14ac:dyDescent="0.4">
      <c r="B4305" s="1">
        <v>18495</v>
      </c>
      <c r="C4305" s="6" t="s">
        <v>8</v>
      </c>
      <c r="D4305" s="6" t="s">
        <v>8</v>
      </c>
      <c r="E4305" s="6" t="s">
        <v>3268</v>
      </c>
      <c r="F4305" s="6" t="s">
        <v>6059</v>
      </c>
      <c r="G4305" s="6" t="s">
        <v>6084</v>
      </c>
      <c r="H4305" s="6" t="s">
        <v>6138</v>
      </c>
      <c r="I4305" s="6" t="s">
        <v>6137</v>
      </c>
      <c r="J4305" s="6" t="s">
        <v>4430</v>
      </c>
      <c r="K4305" s="7">
        <v>0</v>
      </c>
      <c r="L4305" s="7">
        <f>IFERROR(VLOOKUP(SiscoTable[[#This Row],[Código]],Hoja2!A:B,2,0)*SiscoTable[[#This Row],[Provta(Uns)]],0)</f>
        <v>0</v>
      </c>
      <c r="M4305" s="7">
        <v>0</v>
      </c>
      <c r="N4305" s="7">
        <v>0</v>
      </c>
      <c r="O4305" s="7">
        <f>IFERROR(VLOOKUP(SiscoTable[[#This Row],[Código]],Hoja2!A:B,2,0)*SiscoTable[[#This Row],[Stock_actual]],0)</f>
        <v>0</v>
      </c>
      <c r="P4305" s="6" t="s">
        <v>7</v>
      </c>
      <c r="Q4305" s="7">
        <v>0</v>
      </c>
      <c r="R4305" s="7">
        <v>0</v>
      </c>
      <c r="S4305" s="7" t="s">
        <v>11925</v>
      </c>
      <c r="BI4305"/>
      <c r="BJ4305"/>
    </row>
    <row r="4306" spans="2:62" x14ac:dyDescent="0.4">
      <c r="B4306" s="1">
        <v>18497</v>
      </c>
      <c r="C4306" s="6" t="s">
        <v>30</v>
      </c>
      <c r="D4306" s="6" t="s">
        <v>8</v>
      </c>
      <c r="E4306" s="6" t="s">
        <v>8482</v>
      </c>
      <c r="F4306" s="6" t="s">
        <v>9030</v>
      </c>
      <c r="G4306" s="6" t="s">
        <v>9678</v>
      </c>
      <c r="H4306" s="6" t="s">
        <v>9683</v>
      </c>
      <c r="I4306" s="6" t="s">
        <v>9747</v>
      </c>
      <c r="J4306" s="6" t="s">
        <v>5</v>
      </c>
      <c r="K4306" s="7">
        <v>6.67</v>
      </c>
      <c r="L4306" s="7">
        <f>IFERROR(VLOOKUP(SiscoTable[[#This Row],[Código]],Hoja2!A:B,2,0)*SiscoTable[[#This Row],[Provta(Uns)]],0)</f>
        <v>126.06299999999999</v>
      </c>
      <c r="M4306" s="7">
        <v>36</v>
      </c>
      <c r="N4306" s="7">
        <v>2</v>
      </c>
      <c r="O4306" s="7">
        <f>IFERROR(VLOOKUP(SiscoTable[[#This Row],[Código]],Hoja2!A:B,2,0)*SiscoTable[[#This Row],[Stock_actual]],0)</f>
        <v>37.799999999999997</v>
      </c>
      <c r="P4306" s="6" t="s">
        <v>117</v>
      </c>
      <c r="Q4306" s="7">
        <v>7</v>
      </c>
      <c r="R4306" s="7">
        <v>0</v>
      </c>
      <c r="S4306" s="7" t="s">
        <v>11926</v>
      </c>
      <c r="BI4306"/>
      <c r="BJ4306"/>
    </row>
    <row r="4307" spans="2:62" x14ac:dyDescent="0.4">
      <c r="B4307" s="1">
        <v>18498</v>
      </c>
      <c r="C4307" s="6" t="s">
        <v>8</v>
      </c>
      <c r="D4307" s="6" t="s">
        <v>8</v>
      </c>
      <c r="E4307" s="6" t="s">
        <v>3268</v>
      </c>
      <c r="F4307" s="6" t="s">
        <v>6059</v>
      </c>
      <c r="G4307" s="6" t="s">
        <v>6084</v>
      </c>
      <c r="H4307" s="6" t="s">
        <v>6140</v>
      </c>
      <c r="I4307" s="6" t="s">
        <v>6139</v>
      </c>
      <c r="J4307" s="6" t="s">
        <v>4430</v>
      </c>
      <c r="K4307" s="7">
        <v>0</v>
      </c>
      <c r="L4307" s="7">
        <f>IFERROR(VLOOKUP(SiscoTable[[#This Row],[Código]],Hoja2!A:B,2,0)*SiscoTable[[#This Row],[Provta(Uns)]],0)</f>
        <v>0</v>
      </c>
      <c r="M4307" s="7">
        <v>0</v>
      </c>
      <c r="N4307" s="7">
        <v>0</v>
      </c>
      <c r="O4307" s="7">
        <f>IFERROR(VLOOKUP(SiscoTable[[#This Row],[Código]],Hoja2!A:B,2,0)*SiscoTable[[#This Row],[Stock_actual]],0)</f>
        <v>0</v>
      </c>
      <c r="P4307" s="6" t="s">
        <v>7</v>
      </c>
      <c r="Q4307" s="7">
        <v>0</v>
      </c>
      <c r="R4307" s="7">
        <v>0</v>
      </c>
      <c r="S4307" s="7" t="s">
        <v>11925</v>
      </c>
      <c r="BI4307"/>
      <c r="BJ4307"/>
    </row>
    <row r="4308" spans="2:62" x14ac:dyDescent="0.4">
      <c r="B4308" s="1">
        <v>18499</v>
      </c>
      <c r="C4308" s="6" t="s">
        <v>8</v>
      </c>
      <c r="D4308" s="6" t="s">
        <v>8</v>
      </c>
      <c r="E4308" s="6" t="s">
        <v>8482</v>
      </c>
      <c r="F4308" s="6" t="s">
        <v>9030</v>
      </c>
      <c r="G4308" s="6" t="s">
        <v>9678</v>
      </c>
      <c r="H4308" s="6" t="s">
        <v>9683</v>
      </c>
      <c r="I4308" s="6" t="s">
        <v>9838</v>
      </c>
      <c r="J4308" s="6" t="s">
        <v>5</v>
      </c>
      <c r="K4308" s="7">
        <v>0</v>
      </c>
      <c r="L4308" s="7">
        <f>IFERROR(VLOOKUP(SiscoTable[[#This Row],[Código]],Hoja2!A:B,2,0)*SiscoTable[[#This Row],[Provta(Uns)]],0)</f>
        <v>0</v>
      </c>
      <c r="M4308" s="7">
        <v>0</v>
      </c>
      <c r="N4308" s="7">
        <v>0</v>
      </c>
      <c r="O4308" s="7">
        <f>IFERROR(VLOOKUP(SiscoTable[[#This Row],[Código]],Hoja2!A:B,2,0)*SiscoTable[[#This Row],[Stock_actual]],0)</f>
        <v>0</v>
      </c>
      <c r="P4308" s="6" t="s">
        <v>7</v>
      </c>
      <c r="Q4308" s="7">
        <v>0</v>
      </c>
      <c r="R4308" s="7">
        <v>0</v>
      </c>
      <c r="S4308" s="7" t="s">
        <v>11926</v>
      </c>
      <c r="BI4308"/>
      <c r="BJ4308"/>
    </row>
    <row r="4309" spans="2:62" x14ac:dyDescent="0.4">
      <c r="B4309" s="1">
        <v>18500</v>
      </c>
      <c r="C4309" s="6" t="s">
        <v>8</v>
      </c>
      <c r="D4309" s="6" t="s">
        <v>8</v>
      </c>
      <c r="E4309" s="6" t="s">
        <v>8482</v>
      </c>
      <c r="F4309" s="6" t="s">
        <v>1736</v>
      </c>
      <c r="G4309" s="6" t="s">
        <v>10362</v>
      </c>
      <c r="H4309" s="6" t="s">
        <v>9683</v>
      </c>
      <c r="I4309" s="6" t="s">
        <v>10493</v>
      </c>
      <c r="J4309" s="6" t="s">
        <v>5</v>
      </c>
      <c r="K4309" s="7">
        <v>0</v>
      </c>
      <c r="L4309" s="7">
        <f>IFERROR(VLOOKUP(SiscoTable[[#This Row],[Código]],Hoja2!A:B,2,0)*SiscoTable[[#This Row],[Provta(Uns)]],0)</f>
        <v>0</v>
      </c>
      <c r="M4309" s="7">
        <v>36</v>
      </c>
      <c r="N4309" s="7">
        <v>0</v>
      </c>
      <c r="O4309" s="7">
        <f>IFERROR(VLOOKUP(SiscoTable[[#This Row],[Código]],Hoja2!A:B,2,0)*SiscoTable[[#This Row],[Stock_actual]],0)</f>
        <v>0</v>
      </c>
      <c r="P4309" s="6" t="s">
        <v>7</v>
      </c>
      <c r="Q4309" s="7">
        <v>0</v>
      </c>
      <c r="R4309" s="7">
        <v>0</v>
      </c>
      <c r="S4309" s="7" t="s">
        <v>11926</v>
      </c>
      <c r="BI4309"/>
      <c r="BJ4309"/>
    </row>
    <row r="4310" spans="2:62" x14ac:dyDescent="0.4">
      <c r="B4310" s="1">
        <v>18502</v>
      </c>
      <c r="C4310" s="6" t="s">
        <v>8</v>
      </c>
      <c r="D4310" s="6" t="s">
        <v>8</v>
      </c>
      <c r="E4310" s="6" t="s">
        <v>8482</v>
      </c>
      <c r="F4310" s="6" t="s">
        <v>9030</v>
      </c>
      <c r="G4310" s="6" t="s">
        <v>10165</v>
      </c>
      <c r="H4310" s="6" t="s">
        <v>9681</v>
      </c>
      <c r="I4310" s="6" t="s">
        <v>10181</v>
      </c>
      <c r="J4310" s="6" t="s">
        <v>5</v>
      </c>
      <c r="K4310" s="7">
        <v>0</v>
      </c>
      <c r="L4310" s="7">
        <f>IFERROR(VLOOKUP(SiscoTable[[#This Row],[Código]],Hoja2!A:B,2,0)*SiscoTable[[#This Row],[Provta(Uns)]],0)</f>
        <v>0</v>
      </c>
      <c r="M4310" s="7">
        <v>12</v>
      </c>
      <c r="N4310" s="7">
        <v>0</v>
      </c>
      <c r="O4310" s="7">
        <f>IFERROR(VLOOKUP(SiscoTable[[#This Row],[Código]],Hoja2!A:B,2,0)*SiscoTable[[#This Row],[Stock_actual]],0)</f>
        <v>0</v>
      </c>
      <c r="P4310" s="6" t="s">
        <v>7</v>
      </c>
      <c r="Q4310" s="7">
        <v>0</v>
      </c>
      <c r="R4310" s="7">
        <v>0</v>
      </c>
      <c r="S4310" s="7" t="s">
        <v>11926</v>
      </c>
      <c r="BI4310"/>
      <c r="BJ4310"/>
    </row>
    <row r="4311" spans="2:62" x14ac:dyDescent="0.4">
      <c r="B4311" s="1">
        <v>18503</v>
      </c>
      <c r="C4311" s="6" t="s">
        <v>8</v>
      </c>
      <c r="D4311" s="6" t="s">
        <v>8</v>
      </c>
      <c r="E4311" s="6" t="s">
        <v>8482</v>
      </c>
      <c r="F4311" s="6" t="s">
        <v>9030</v>
      </c>
      <c r="G4311" s="6" t="s">
        <v>10165</v>
      </c>
      <c r="H4311" s="6" t="s">
        <v>9681</v>
      </c>
      <c r="I4311" s="6" t="s">
        <v>10182</v>
      </c>
      <c r="J4311" s="6" t="s">
        <v>5</v>
      </c>
      <c r="K4311" s="7">
        <v>0</v>
      </c>
      <c r="L4311" s="7">
        <f>IFERROR(VLOOKUP(SiscoTable[[#This Row],[Código]],Hoja2!A:B,2,0)*SiscoTable[[#This Row],[Provta(Uns)]],0)</f>
        <v>0</v>
      </c>
      <c r="M4311" s="7">
        <v>0</v>
      </c>
      <c r="N4311" s="7">
        <v>0</v>
      </c>
      <c r="O4311" s="7">
        <f>IFERROR(VLOOKUP(SiscoTable[[#This Row],[Código]],Hoja2!A:B,2,0)*SiscoTable[[#This Row],[Stock_actual]],0)</f>
        <v>0</v>
      </c>
      <c r="P4311" s="6" t="s">
        <v>7</v>
      </c>
      <c r="Q4311" s="7">
        <v>0</v>
      </c>
      <c r="R4311" s="7">
        <v>0</v>
      </c>
      <c r="S4311" s="7" t="s">
        <v>11926</v>
      </c>
      <c r="BI4311"/>
      <c r="BJ4311"/>
    </row>
    <row r="4312" spans="2:62" x14ac:dyDescent="0.4">
      <c r="B4312" s="1">
        <v>18504</v>
      </c>
      <c r="C4312" s="6" t="s">
        <v>30</v>
      </c>
      <c r="D4312" s="6" t="s">
        <v>8</v>
      </c>
      <c r="E4312" s="6" t="s">
        <v>8482</v>
      </c>
      <c r="F4312" s="6" t="s">
        <v>9030</v>
      </c>
      <c r="G4312" s="6" t="s">
        <v>10165</v>
      </c>
      <c r="H4312" s="6" t="s">
        <v>9681</v>
      </c>
      <c r="I4312" s="6" t="s">
        <v>10176</v>
      </c>
      <c r="J4312" s="6" t="s">
        <v>5</v>
      </c>
      <c r="K4312" s="7">
        <v>7.33</v>
      </c>
      <c r="L4312" s="7">
        <f>IFERROR(VLOOKUP(SiscoTable[[#This Row],[Código]],Hoja2!A:B,2,0)*SiscoTable[[#This Row],[Provta(Uns)]],0)</f>
        <v>124.61</v>
      </c>
      <c r="M4312" s="7">
        <v>0</v>
      </c>
      <c r="N4312" s="7">
        <v>7</v>
      </c>
      <c r="O4312" s="7">
        <f>IFERROR(VLOOKUP(SiscoTable[[#This Row],[Código]],Hoja2!A:B,2,0)*SiscoTable[[#This Row],[Stock_actual]],0)</f>
        <v>119</v>
      </c>
      <c r="P4312" s="6" t="s">
        <v>252</v>
      </c>
      <c r="Q4312" s="7">
        <v>8</v>
      </c>
      <c r="R4312" s="7">
        <v>14.36</v>
      </c>
      <c r="S4312" s="7" t="s">
        <v>11926</v>
      </c>
      <c r="BI4312"/>
      <c r="BJ4312"/>
    </row>
    <row r="4313" spans="2:62" x14ac:dyDescent="0.4">
      <c r="B4313" s="1">
        <v>18505</v>
      </c>
      <c r="C4313" s="6" t="s">
        <v>8</v>
      </c>
      <c r="D4313" s="6" t="s">
        <v>8</v>
      </c>
      <c r="E4313" s="6" t="s">
        <v>8482</v>
      </c>
      <c r="F4313" s="6" t="s">
        <v>10720</v>
      </c>
      <c r="G4313" s="6" t="s">
        <v>11322</v>
      </c>
      <c r="H4313" s="6" t="s">
        <v>9039</v>
      </c>
      <c r="I4313" s="6" t="s">
        <v>11405</v>
      </c>
      <c r="J4313" s="6" t="s">
        <v>5</v>
      </c>
      <c r="K4313" s="7">
        <v>1.67</v>
      </c>
      <c r="L4313" s="7">
        <f>IFERROR(VLOOKUP(SiscoTable[[#This Row],[Código]],Hoja2!A:B,2,0)*SiscoTable[[#This Row],[Provta(Uns)]],0)</f>
        <v>25.383999999999997</v>
      </c>
      <c r="M4313" s="7">
        <v>0</v>
      </c>
      <c r="N4313" s="7">
        <v>2</v>
      </c>
      <c r="O4313" s="7">
        <f>IFERROR(VLOOKUP(SiscoTable[[#This Row],[Código]],Hoja2!A:B,2,0)*SiscoTable[[#This Row],[Stock_actual]],0)</f>
        <v>30.4</v>
      </c>
      <c r="P4313" s="6" t="s">
        <v>115</v>
      </c>
      <c r="Q4313" s="7">
        <v>2</v>
      </c>
      <c r="R4313" s="7">
        <v>3.58</v>
      </c>
      <c r="S4313" s="7" t="s">
        <v>11926</v>
      </c>
      <c r="BI4313"/>
      <c r="BJ4313"/>
    </row>
    <row r="4314" spans="2:62" x14ac:dyDescent="0.4">
      <c r="B4314" s="1">
        <v>18506</v>
      </c>
      <c r="C4314" s="6" t="s">
        <v>30</v>
      </c>
      <c r="D4314" s="6" t="s">
        <v>30</v>
      </c>
      <c r="E4314" s="6" t="s">
        <v>8482</v>
      </c>
      <c r="F4314" s="6" t="s">
        <v>9030</v>
      </c>
      <c r="G4314" s="6" t="s">
        <v>9299</v>
      </c>
      <c r="H4314" s="6" t="s">
        <v>9318</v>
      </c>
      <c r="I4314" s="6" t="s">
        <v>9407</v>
      </c>
      <c r="J4314" s="6" t="s">
        <v>5</v>
      </c>
      <c r="K4314" s="7">
        <v>22</v>
      </c>
      <c r="L4314" s="7">
        <f>IFERROR(VLOOKUP(SiscoTable[[#This Row],[Código]],Hoja2!A:B,2,0)*SiscoTable[[#This Row],[Provta(Uns)]],0)</f>
        <v>107.80000000000001</v>
      </c>
      <c r="M4314" s="7">
        <v>0</v>
      </c>
      <c r="N4314" s="7">
        <v>60</v>
      </c>
      <c r="O4314" s="7">
        <f>IFERROR(VLOOKUP(SiscoTable[[#This Row],[Código]],Hoja2!A:B,2,0)*SiscoTable[[#This Row],[Stock_actual]],0)</f>
        <v>294</v>
      </c>
      <c r="P4314" s="6" t="s">
        <v>602</v>
      </c>
      <c r="Q4314" s="7">
        <v>24</v>
      </c>
      <c r="R4314" s="7">
        <v>0</v>
      </c>
      <c r="S4314" s="7" t="s">
        <v>11926</v>
      </c>
      <c r="BI4314"/>
      <c r="BJ4314"/>
    </row>
    <row r="4315" spans="2:62" x14ac:dyDescent="0.4">
      <c r="B4315" s="1">
        <v>18507</v>
      </c>
      <c r="C4315" s="6" t="s">
        <v>25</v>
      </c>
      <c r="D4315" s="6" t="s">
        <v>30</v>
      </c>
      <c r="E4315" s="6" t="s">
        <v>8482</v>
      </c>
      <c r="F4315" s="6" t="s">
        <v>8543</v>
      </c>
      <c r="G4315" s="6" t="s">
        <v>8544</v>
      </c>
      <c r="H4315" s="6" t="s">
        <v>8546</v>
      </c>
      <c r="I4315" s="6" t="s">
        <v>8550</v>
      </c>
      <c r="J4315" s="6" t="s">
        <v>5</v>
      </c>
      <c r="K4315" s="7">
        <v>15.67</v>
      </c>
      <c r="L4315" s="7">
        <f>IFERROR(VLOOKUP(SiscoTable[[#This Row],[Código]],Hoja2!A:B,2,0)*SiscoTable[[#This Row],[Provta(Uns)]],0)</f>
        <v>211.54499999999999</v>
      </c>
      <c r="M4315" s="7">
        <v>0</v>
      </c>
      <c r="N4315" s="7">
        <v>37</v>
      </c>
      <c r="O4315" s="7">
        <f>IFERROR(VLOOKUP(SiscoTable[[#This Row],[Código]],Hoja2!A:B,2,0)*SiscoTable[[#This Row],[Stock_actual]],0)</f>
        <v>499.5</v>
      </c>
      <c r="P4315" s="6" t="s">
        <v>1751</v>
      </c>
      <c r="Q4315" s="7">
        <v>17</v>
      </c>
      <c r="R4315" s="7">
        <v>0</v>
      </c>
      <c r="S4315" s="7" t="s">
        <v>11926</v>
      </c>
      <c r="BI4315"/>
      <c r="BJ4315"/>
    </row>
    <row r="4316" spans="2:62" x14ac:dyDescent="0.4">
      <c r="B4316" s="1">
        <v>18508</v>
      </c>
      <c r="C4316" s="6" t="s">
        <v>30</v>
      </c>
      <c r="D4316" s="6" t="s">
        <v>8</v>
      </c>
      <c r="E4316" s="6" t="s">
        <v>8482</v>
      </c>
      <c r="F4316" s="6" t="s">
        <v>8543</v>
      </c>
      <c r="G4316" s="6" t="s">
        <v>8544</v>
      </c>
      <c r="H4316" s="6" t="s">
        <v>8546</v>
      </c>
      <c r="I4316" s="6" t="s">
        <v>8563</v>
      </c>
      <c r="J4316" s="6" t="s">
        <v>5</v>
      </c>
      <c r="K4316" s="7">
        <v>2.17</v>
      </c>
      <c r="L4316" s="7">
        <f>IFERROR(VLOOKUP(SiscoTable[[#This Row],[Código]],Hoja2!A:B,2,0)*SiscoTable[[#This Row],[Provta(Uns)]],0)</f>
        <v>25.606000000000002</v>
      </c>
      <c r="M4316" s="7">
        <v>20</v>
      </c>
      <c r="N4316" s="7">
        <v>1</v>
      </c>
      <c r="O4316" s="7">
        <f>IFERROR(VLOOKUP(SiscoTable[[#This Row],[Código]],Hoja2!A:B,2,0)*SiscoTable[[#This Row],[Stock_actual]],0)</f>
        <v>11.8</v>
      </c>
      <c r="P4316" s="6" t="s">
        <v>402</v>
      </c>
      <c r="Q4316" s="7">
        <v>2</v>
      </c>
      <c r="R4316" s="7">
        <v>0</v>
      </c>
      <c r="S4316" s="7" t="s">
        <v>11926</v>
      </c>
      <c r="BI4316"/>
      <c r="BJ4316"/>
    </row>
    <row r="4317" spans="2:62" x14ac:dyDescent="0.4">
      <c r="B4317" s="1">
        <v>18509</v>
      </c>
      <c r="C4317" s="6" t="s">
        <v>30</v>
      </c>
      <c r="D4317" s="6" t="s">
        <v>8</v>
      </c>
      <c r="E4317" s="6" t="s">
        <v>8482</v>
      </c>
      <c r="F4317" s="6" t="s">
        <v>8543</v>
      </c>
      <c r="G4317" s="6" t="s">
        <v>8544</v>
      </c>
      <c r="H4317" s="6" t="s">
        <v>6140</v>
      </c>
      <c r="I4317" s="6" t="s">
        <v>8564</v>
      </c>
      <c r="J4317" s="6" t="s">
        <v>5</v>
      </c>
      <c r="K4317" s="7">
        <v>1.83</v>
      </c>
      <c r="L4317" s="7">
        <f>IFERROR(VLOOKUP(SiscoTable[[#This Row],[Código]],Hoja2!A:B,2,0)*SiscoTable[[#This Row],[Provta(Uns)]],0)</f>
        <v>29.28</v>
      </c>
      <c r="M4317" s="7">
        <v>0</v>
      </c>
      <c r="N4317" s="7">
        <v>3</v>
      </c>
      <c r="O4317" s="7">
        <f>IFERROR(VLOOKUP(SiscoTable[[#This Row],[Código]],Hoja2!A:B,2,0)*SiscoTable[[#This Row],[Stock_actual]],0)</f>
        <v>48</v>
      </c>
      <c r="P4317" s="6" t="s">
        <v>520</v>
      </c>
      <c r="Q4317" s="7">
        <v>2</v>
      </c>
      <c r="R4317" s="7">
        <v>0</v>
      </c>
      <c r="S4317" s="7" t="s">
        <v>11926</v>
      </c>
      <c r="BI4317"/>
      <c r="BJ4317"/>
    </row>
    <row r="4318" spans="2:62" x14ac:dyDescent="0.4">
      <c r="B4318" s="1">
        <v>18510</v>
      </c>
      <c r="C4318" s="6" t="s">
        <v>25</v>
      </c>
      <c r="D4318" s="6" t="s">
        <v>25</v>
      </c>
      <c r="E4318" s="6" t="s">
        <v>3268</v>
      </c>
      <c r="F4318" s="6" t="s">
        <v>3269</v>
      </c>
      <c r="G4318" s="6" t="s">
        <v>4268</v>
      </c>
      <c r="H4318" s="6" t="s">
        <v>4274</v>
      </c>
      <c r="I4318" s="6" t="s">
        <v>4273</v>
      </c>
      <c r="J4318" s="6" t="s">
        <v>5</v>
      </c>
      <c r="K4318" s="7">
        <v>318.83</v>
      </c>
      <c r="L4318" s="7">
        <f>IFERROR(VLOOKUP(SiscoTable[[#This Row],[Código]],Hoja2!A:B,2,0)*SiscoTable[[#This Row],[Provta(Uns)]],0)</f>
        <v>2614.4059999999995</v>
      </c>
      <c r="M4318" s="7">
        <v>120</v>
      </c>
      <c r="N4318" s="7">
        <v>385</v>
      </c>
      <c r="O4318" s="7">
        <f>IFERROR(VLOOKUP(SiscoTable[[#This Row],[Código]],Hoja2!A:B,2,0)*SiscoTable[[#This Row],[Stock_actual]],0)</f>
        <v>3156.9999999999995</v>
      </c>
      <c r="P4318" s="6" t="s">
        <v>115</v>
      </c>
      <c r="Q4318" s="7">
        <v>351</v>
      </c>
      <c r="R4318" s="7">
        <v>0</v>
      </c>
      <c r="S4318" s="7" t="s">
        <v>11928</v>
      </c>
      <c r="BI4318"/>
      <c r="BJ4318"/>
    </row>
    <row r="4319" spans="2:62" x14ac:dyDescent="0.4">
      <c r="B4319" s="1">
        <v>18511</v>
      </c>
      <c r="C4319" s="6" t="s">
        <v>8</v>
      </c>
      <c r="D4319" s="6" t="s">
        <v>8</v>
      </c>
      <c r="E4319" s="6" t="s">
        <v>3268</v>
      </c>
      <c r="F4319" s="6" t="s">
        <v>6803</v>
      </c>
      <c r="G4319" s="6" t="s">
        <v>6852</v>
      </c>
      <c r="H4319" s="6" t="s">
        <v>6863</v>
      </c>
      <c r="I4319" s="6" t="s">
        <v>6894</v>
      </c>
      <c r="J4319" s="6" t="s">
        <v>5</v>
      </c>
      <c r="K4319" s="7">
        <v>0</v>
      </c>
      <c r="L4319" s="7">
        <f>IFERROR(VLOOKUP(SiscoTable[[#This Row],[Código]],Hoja2!A:B,2,0)*SiscoTable[[#This Row],[Provta(Uns)]],0)</f>
        <v>0</v>
      </c>
      <c r="M4319" s="7">
        <v>0</v>
      </c>
      <c r="N4319" s="7">
        <v>0</v>
      </c>
      <c r="O4319" s="7">
        <f>IFERROR(VLOOKUP(SiscoTable[[#This Row],[Código]],Hoja2!A:B,2,0)*SiscoTable[[#This Row],[Stock_actual]],0)</f>
        <v>0</v>
      </c>
      <c r="P4319" s="6" t="s">
        <v>7</v>
      </c>
      <c r="Q4319" s="7">
        <v>0</v>
      </c>
      <c r="R4319" s="7">
        <v>0</v>
      </c>
      <c r="S4319" s="7" t="s">
        <v>11925</v>
      </c>
      <c r="BI4319"/>
      <c r="BJ4319"/>
    </row>
    <row r="4320" spans="2:62" x14ac:dyDescent="0.4">
      <c r="B4320" s="1">
        <v>18514</v>
      </c>
      <c r="C4320" s="6" t="s">
        <v>30</v>
      </c>
      <c r="D4320" s="6" t="s">
        <v>8</v>
      </c>
      <c r="E4320" s="6" t="s">
        <v>3268</v>
      </c>
      <c r="F4320" s="6" t="s">
        <v>3269</v>
      </c>
      <c r="G4320" s="6" t="s">
        <v>3401</v>
      </c>
      <c r="H4320" s="6" t="s">
        <v>3274</v>
      </c>
      <c r="I4320" s="6" t="s">
        <v>3402</v>
      </c>
      <c r="J4320" s="6" t="s">
        <v>5</v>
      </c>
      <c r="K4320" s="7">
        <v>2</v>
      </c>
      <c r="L4320" s="7">
        <f>IFERROR(VLOOKUP(SiscoTable[[#This Row],[Código]],Hoja2!A:B,2,0)*SiscoTable[[#This Row],[Provta(Uns)]],0)</f>
        <v>31.6</v>
      </c>
      <c r="M4320" s="7">
        <v>0</v>
      </c>
      <c r="N4320" s="7">
        <v>12</v>
      </c>
      <c r="O4320" s="7">
        <f>IFERROR(VLOOKUP(SiscoTable[[#This Row],[Código]],Hoja2!A:B,2,0)*SiscoTable[[#This Row],[Stock_actual]],0)</f>
        <v>189.60000000000002</v>
      </c>
      <c r="P4320" s="6" t="s">
        <v>1014</v>
      </c>
      <c r="Q4320" s="7">
        <v>2</v>
      </c>
      <c r="R4320" s="7">
        <v>0</v>
      </c>
      <c r="S4320" s="7" t="s">
        <v>11927</v>
      </c>
      <c r="BI4320"/>
      <c r="BJ4320"/>
    </row>
    <row r="4321" spans="2:62" x14ac:dyDescent="0.4">
      <c r="B4321" s="1">
        <v>18515</v>
      </c>
      <c r="C4321" s="6" t="s">
        <v>25</v>
      </c>
      <c r="D4321" s="6" t="s">
        <v>25</v>
      </c>
      <c r="E4321" s="6" t="s">
        <v>3268</v>
      </c>
      <c r="F4321" s="6" t="s">
        <v>3269</v>
      </c>
      <c r="G4321" s="6" t="s">
        <v>4384</v>
      </c>
      <c r="H4321" s="6" t="s">
        <v>3508</v>
      </c>
      <c r="I4321" s="6" t="s">
        <v>4431</v>
      </c>
      <c r="J4321" s="6" t="s">
        <v>5</v>
      </c>
      <c r="K4321" s="7">
        <v>57.67</v>
      </c>
      <c r="L4321" s="7">
        <f>IFERROR(VLOOKUP(SiscoTable[[#This Row],[Código]],Hoja2!A:B,2,0)*SiscoTable[[#This Row],[Provta(Uns)]],0)</f>
        <v>311.41800000000001</v>
      </c>
      <c r="M4321" s="7">
        <v>0</v>
      </c>
      <c r="N4321" s="7">
        <v>39</v>
      </c>
      <c r="O4321" s="7">
        <f>IFERROR(VLOOKUP(SiscoTable[[#This Row],[Código]],Hoja2!A:B,2,0)*SiscoTable[[#This Row],[Stock_actual]],0)</f>
        <v>210.60000000000002</v>
      </c>
      <c r="P4321" s="6" t="s">
        <v>218</v>
      </c>
      <c r="Q4321" s="7">
        <v>63</v>
      </c>
      <c r="R4321" s="7">
        <v>114.6</v>
      </c>
      <c r="S4321" s="7" t="s">
        <v>11928</v>
      </c>
      <c r="BI4321"/>
      <c r="BJ4321"/>
    </row>
    <row r="4322" spans="2:62" x14ac:dyDescent="0.4">
      <c r="B4322" s="1">
        <v>18516</v>
      </c>
      <c r="C4322" s="6" t="s">
        <v>8</v>
      </c>
      <c r="D4322" s="6" t="s">
        <v>30</v>
      </c>
      <c r="E4322" s="6" t="s">
        <v>3268</v>
      </c>
      <c r="F4322" s="6" t="s">
        <v>3269</v>
      </c>
      <c r="G4322" s="6" t="s">
        <v>4161</v>
      </c>
      <c r="H4322" s="6" t="s">
        <v>4199</v>
      </c>
      <c r="I4322" s="6" t="s">
        <v>4198</v>
      </c>
      <c r="J4322" s="6" t="s">
        <v>5</v>
      </c>
      <c r="K4322" s="7">
        <v>10.33</v>
      </c>
      <c r="L4322" s="7">
        <f>IFERROR(VLOOKUP(SiscoTable[[#This Row],[Código]],Hoja2!A:B,2,0)*SiscoTable[[#This Row],[Provta(Uns)]],0)</f>
        <v>12.395999999999999</v>
      </c>
      <c r="M4322" s="7">
        <v>0</v>
      </c>
      <c r="N4322" s="7">
        <v>0</v>
      </c>
      <c r="O4322" s="7">
        <f>IFERROR(VLOOKUP(SiscoTable[[#This Row],[Código]],Hoja2!A:B,2,0)*SiscoTable[[#This Row],[Stock_actual]],0)</f>
        <v>0</v>
      </c>
      <c r="P4322" s="6" t="s">
        <v>7</v>
      </c>
      <c r="Q4322" s="7">
        <v>11</v>
      </c>
      <c r="R4322" s="7">
        <v>20.400000000000002</v>
      </c>
      <c r="S4322" s="7" t="s">
        <v>11928</v>
      </c>
      <c r="BI4322"/>
      <c r="BJ4322"/>
    </row>
    <row r="4323" spans="2:62" x14ac:dyDescent="0.4">
      <c r="B4323" s="1">
        <v>18520</v>
      </c>
      <c r="C4323" s="6" t="s">
        <v>8</v>
      </c>
      <c r="D4323" s="6" t="s">
        <v>30</v>
      </c>
      <c r="E4323" s="6" t="s">
        <v>3268</v>
      </c>
      <c r="F4323" s="6" t="s">
        <v>6803</v>
      </c>
      <c r="G4323" s="6" t="s">
        <v>7041</v>
      </c>
      <c r="H4323" s="6" t="s">
        <v>7132</v>
      </c>
      <c r="I4323" s="6" t="s">
        <v>7138</v>
      </c>
      <c r="J4323" s="6" t="s">
        <v>5</v>
      </c>
      <c r="K4323" s="7">
        <v>0</v>
      </c>
      <c r="L4323" s="7">
        <f>IFERROR(VLOOKUP(SiscoTable[[#This Row],[Código]],Hoja2!A:B,2,0)*SiscoTable[[#This Row],[Provta(Uns)]],0)</f>
        <v>0</v>
      </c>
      <c r="M4323" s="7">
        <v>0</v>
      </c>
      <c r="N4323" s="7">
        <v>0</v>
      </c>
      <c r="O4323" s="7">
        <f>IFERROR(VLOOKUP(SiscoTable[[#This Row],[Código]],Hoja2!A:B,2,0)*SiscoTable[[#This Row],[Stock_actual]],0)</f>
        <v>0</v>
      </c>
      <c r="P4323" s="6" t="s">
        <v>7</v>
      </c>
      <c r="Q4323" s="7">
        <v>0</v>
      </c>
      <c r="R4323" s="7">
        <v>0</v>
      </c>
      <c r="S4323" s="7" t="s">
        <v>11925</v>
      </c>
      <c r="BI4323"/>
      <c r="BJ4323"/>
    </row>
    <row r="4324" spans="2:62" x14ac:dyDescent="0.4">
      <c r="B4324" s="1">
        <v>18521</v>
      </c>
      <c r="C4324" s="6" t="s">
        <v>8</v>
      </c>
      <c r="D4324" s="6" t="s">
        <v>8</v>
      </c>
      <c r="E4324" s="6" t="s">
        <v>3268</v>
      </c>
      <c r="F4324" s="6" t="s">
        <v>7197</v>
      </c>
      <c r="G4324" s="6" t="s">
        <v>7388</v>
      </c>
      <c r="H4324" s="6" t="s">
        <v>3563</v>
      </c>
      <c r="I4324" s="6" t="s">
        <v>7487</v>
      </c>
      <c r="J4324" s="6" t="s">
        <v>5</v>
      </c>
      <c r="K4324" s="7">
        <v>0</v>
      </c>
      <c r="L4324" s="7">
        <f>IFERROR(VLOOKUP(SiscoTable[[#This Row],[Código]],Hoja2!A:B,2,0)*SiscoTable[[#This Row],[Provta(Uns)]],0)</f>
        <v>0</v>
      </c>
      <c r="M4324" s="7">
        <v>0</v>
      </c>
      <c r="N4324" s="7">
        <v>0</v>
      </c>
      <c r="O4324" s="7">
        <f>IFERROR(VLOOKUP(SiscoTable[[#This Row],[Código]],Hoja2!A:B,2,0)*SiscoTable[[#This Row],[Stock_actual]],0)</f>
        <v>0</v>
      </c>
      <c r="P4324" s="6" t="s">
        <v>7</v>
      </c>
      <c r="Q4324" s="7">
        <v>0</v>
      </c>
      <c r="R4324" s="7">
        <v>0</v>
      </c>
      <c r="S4324" s="7" t="s">
        <v>11928</v>
      </c>
      <c r="BI4324"/>
      <c r="BJ4324"/>
    </row>
    <row r="4325" spans="2:62" x14ac:dyDescent="0.4">
      <c r="B4325" s="1">
        <v>18522</v>
      </c>
      <c r="C4325" s="6" t="s">
        <v>30</v>
      </c>
      <c r="D4325" s="6" t="s">
        <v>30</v>
      </c>
      <c r="E4325" s="6" t="s">
        <v>8482</v>
      </c>
      <c r="F4325" s="6" t="s">
        <v>10720</v>
      </c>
      <c r="G4325" s="6" t="s">
        <v>10721</v>
      </c>
      <c r="H4325" s="6" t="s">
        <v>10734</v>
      </c>
      <c r="I4325" s="6" t="s">
        <v>10798</v>
      </c>
      <c r="J4325" s="6" t="s">
        <v>5</v>
      </c>
      <c r="K4325" s="7">
        <v>18.5</v>
      </c>
      <c r="L4325" s="7">
        <f>IFERROR(VLOOKUP(SiscoTable[[#This Row],[Código]],Hoja2!A:B,2,0)*SiscoTable[[#This Row],[Provta(Uns)]],0)</f>
        <v>72.149999999999991</v>
      </c>
      <c r="M4325" s="7">
        <v>0</v>
      </c>
      <c r="N4325" s="7">
        <v>30</v>
      </c>
      <c r="O4325" s="7">
        <f>IFERROR(VLOOKUP(SiscoTable[[#This Row],[Código]],Hoja2!A:B,2,0)*SiscoTable[[#This Row],[Stock_actual]],0)</f>
        <v>117</v>
      </c>
      <c r="P4325" s="6" t="s">
        <v>520</v>
      </c>
      <c r="Q4325" s="7">
        <v>20</v>
      </c>
      <c r="R4325" s="7">
        <v>0</v>
      </c>
      <c r="S4325" s="7" t="s">
        <v>11926</v>
      </c>
      <c r="BI4325"/>
      <c r="BJ4325"/>
    </row>
    <row r="4326" spans="2:62" x14ac:dyDescent="0.4">
      <c r="B4326" s="1">
        <v>18523</v>
      </c>
      <c r="C4326" s="6" t="s">
        <v>25</v>
      </c>
      <c r="D4326" s="6" t="s">
        <v>30</v>
      </c>
      <c r="E4326" s="6" t="s">
        <v>8482</v>
      </c>
      <c r="F4326" s="6" t="s">
        <v>10720</v>
      </c>
      <c r="G4326" s="6" t="s">
        <v>10721</v>
      </c>
      <c r="H4326" s="6" t="s">
        <v>10734</v>
      </c>
      <c r="I4326" s="6" t="s">
        <v>10733</v>
      </c>
      <c r="J4326" s="6" t="s">
        <v>5</v>
      </c>
      <c r="K4326" s="7">
        <v>12.83</v>
      </c>
      <c r="L4326" s="7">
        <f>IFERROR(VLOOKUP(SiscoTable[[#This Row],[Código]],Hoja2!A:B,2,0)*SiscoTable[[#This Row],[Provta(Uns)]],0)</f>
        <v>282.26</v>
      </c>
      <c r="M4326" s="7">
        <v>60</v>
      </c>
      <c r="N4326" s="7">
        <v>3</v>
      </c>
      <c r="O4326" s="7">
        <f>IFERROR(VLOOKUP(SiscoTable[[#This Row],[Código]],Hoja2!A:B,2,0)*SiscoTable[[#This Row],[Stock_actual]],0)</f>
        <v>66</v>
      </c>
      <c r="P4326" s="6" t="s">
        <v>29</v>
      </c>
      <c r="Q4326" s="7">
        <v>14</v>
      </c>
      <c r="R4326" s="7">
        <v>0</v>
      </c>
      <c r="S4326" s="7" t="s">
        <v>11926</v>
      </c>
      <c r="BI4326"/>
      <c r="BJ4326"/>
    </row>
    <row r="4327" spans="2:62" x14ac:dyDescent="0.4">
      <c r="B4327" s="1">
        <v>18524</v>
      </c>
      <c r="C4327" s="6" t="s">
        <v>25</v>
      </c>
      <c r="D4327" s="6" t="s">
        <v>8</v>
      </c>
      <c r="E4327" s="6" t="s">
        <v>8482</v>
      </c>
      <c r="F4327" s="6" t="s">
        <v>10720</v>
      </c>
      <c r="G4327" s="6" t="s">
        <v>10721</v>
      </c>
      <c r="H4327" s="6" t="s">
        <v>10734</v>
      </c>
      <c r="I4327" s="6" t="s">
        <v>10735</v>
      </c>
      <c r="J4327" s="6" t="s">
        <v>5</v>
      </c>
      <c r="K4327" s="7">
        <v>11.83</v>
      </c>
      <c r="L4327" s="7">
        <f>IFERROR(VLOOKUP(SiscoTable[[#This Row],[Código]],Hoja2!A:B,2,0)*SiscoTable[[#This Row],[Provta(Uns)]],0)</f>
        <v>343.07</v>
      </c>
      <c r="M4327" s="7">
        <v>24</v>
      </c>
      <c r="N4327" s="7">
        <v>4</v>
      </c>
      <c r="O4327" s="7">
        <f>IFERROR(VLOOKUP(SiscoTable[[#This Row],[Código]],Hoja2!A:B,2,0)*SiscoTable[[#This Row],[Stock_actual]],0)</f>
        <v>116</v>
      </c>
      <c r="P4327" s="6" t="s">
        <v>124</v>
      </c>
      <c r="Q4327" s="7">
        <v>13</v>
      </c>
      <c r="R4327" s="7">
        <v>0</v>
      </c>
      <c r="S4327" s="7" t="s">
        <v>11926</v>
      </c>
      <c r="BI4327"/>
      <c r="BJ4327"/>
    </row>
    <row r="4328" spans="2:62" x14ac:dyDescent="0.4">
      <c r="B4328" s="1">
        <v>18525</v>
      </c>
      <c r="C4328" s="6" t="s">
        <v>25</v>
      </c>
      <c r="D4328" s="6" t="s">
        <v>30</v>
      </c>
      <c r="E4328" s="6" t="s">
        <v>8482</v>
      </c>
      <c r="F4328" s="6" t="s">
        <v>10720</v>
      </c>
      <c r="G4328" s="6" t="s">
        <v>10721</v>
      </c>
      <c r="H4328" s="6" t="s">
        <v>10734</v>
      </c>
      <c r="I4328" s="6" t="s">
        <v>10736</v>
      </c>
      <c r="J4328" s="6" t="s">
        <v>5</v>
      </c>
      <c r="K4328" s="7">
        <v>21.83</v>
      </c>
      <c r="L4328" s="7">
        <f>IFERROR(VLOOKUP(SiscoTable[[#This Row],[Código]],Hoja2!A:B,2,0)*SiscoTable[[#This Row],[Provta(Uns)]],0)</f>
        <v>567.57999999999993</v>
      </c>
      <c r="M4328" s="7">
        <v>24</v>
      </c>
      <c r="N4328" s="7">
        <v>30</v>
      </c>
      <c r="O4328" s="7">
        <f>IFERROR(VLOOKUP(SiscoTable[[#This Row],[Código]],Hoja2!A:B,2,0)*SiscoTable[[#This Row],[Stock_actual]],0)</f>
        <v>780</v>
      </c>
      <c r="P4328" s="6" t="s">
        <v>575</v>
      </c>
      <c r="Q4328" s="7">
        <v>24</v>
      </c>
      <c r="R4328" s="7">
        <v>0</v>
      </c>
      <c r="S4328" s="7" t="s">
        <v>11926</v>
      </c>
      <c r="BI4328"/>
      <c r="BJ4328"/>
    </row>
    <row r="4329" spans="2:62" x14ac:dyDescent="0.4">
      <c r="B4329" s="1">
        <v>18526</v>
      </c>
      <c r="C4329" s="6" t="s">
        <v>25</v>
      </c>
      <c r="D4329" s="6" t="s">
        <v>30</v>
      </c>
      <c r="E4329" s="6" t="s">
        <v>8482</v>
      </c>
      <c r="F4329" s="6" t="s">
        <v>10720</v>
      </c>
      <c r="G4329" s="6" t="s">
        <v>10721</v>
      </c>
      <c r="H4329" s="6" t="s">
        <v>10734</v>
      </c>
      <c r="I4329" s="6" t="s">
        <v>10737</v>
      </c>
      <c r="J4329" s="6" t="s">
        <v>5</v>
      </c>
      <c r="K4329" s="7">
        <v>15.67</v>
      </c>
      <c r="L4329" s="7">
        <f>IFERROR(VLOOKUP(SiscoTable[[#This Row],[Código]],Hoja2!A:B,2,0)*SiscoTable[[#This Row],[Provta(Uns)]],0)</f>
        <v>170.803</v>
      </c>
      <c r="M4329" s="7">
        <v>30</v>
      </c>
      <c r="N4329" s="7">
        <v>29</v>
      </c>
      <c r="O4329" s="7">
        <f>IFERROR(VLOOKUP(SiscoTable[[#This Row],[Código]],Hoja2!A:B,2,0)*SiscoTable[[#This Row],[Stock_actual]],0)</f>
        <v>316.10000000000002</v>
      </c>
      <c r="P4329" s="6" t="s">
        <v>1054</v>
      </c>
      <c r="Q4329" s="7">
        <v>17</v>
      </c>
      <c r="R4329" s="7">
        <v>0</v>
      </c>
      <c r="S4329" s="7" t="s">
        <v>11926</v>
      </c>
      <c r="BI4329"/>
      <c r="BJ4329"/>
    </row>
    <row r="4330" spans="2:62" x14ac:dyDescent="0.4">
      <c r="B4330" s="1">
        <v>18527</v>
      </c>
      <c r="C4330" s="6" t="s">
        <v>30</v>
      </c>
      <c r="D4330" s="6" t="s">
        <v>25</v>
      </c>
      <c r="E4330" s="6" t="s">
        <v>8482</v>
      </c>
      <c r="F4330" s="6" t="s">
        <v>10720</v>
      </c>
      <c r="G4330" s="6" t="s">
        <v>10721</v>
      </c>
      <c r="H4330" s="6" t="s">
        <v>10734</v>
      </c>
      <c r="I4330" s="6" t="s">
        <v>10799</v>
      </c>
      <c r="J4330" s="6" t="s">
        <v>5</v>
      </c>
      <c r="K4330" s="7">
        <v>35.33</v>
      </c>
      <c r="L4330" s="7">
        <f>IFERROR(VLOOKUP(SiscoTable[[#This Row],[Código]],Hoja2!A:B,2,0)*SiscoTable[[#This Row],[Provta(Uns)]],0)</f>
        <v>141.32</v>
      </c>
      <c r="M4330" s="7">
        <v>100</v>
      </c>
      <c r="N4330" s="7">
        <v>8</v>
      </c>
      <c r="O4330" s="7">
        <f>IFERROR(VLOOKUP(SiscoTable[[#This Row],[Código]],Hoja2!A:B,2,0)*SiscoTable[[#This Row],[Stock_actual]],0)</f>
        <v>32</v>
      </c>
      <c r="P4330" s="6" t="s">
        <v>29</v>
      </c>
      <c r="Q4330" s="7">
        <v>39</v>
      </c>
      <c r="R4330" s="7">
        <v>0</v>
      </c>
      <c r="S4330" s="7" t="s">
        <v>11926</v>
      </c>
      <c r="BI4330"/>
      <c r="BJ4330"/>
    </row>
    <row r="4331" spans="2:62" x14ac:dyDescent="0.4">
      <c r="B4331" s="1">
        <v>18528</v>
      </c>
      <c r="C4331" s="6" t="s">
        <v>8</v>
      </c>
      <c r="D4331" s="6" t="s">
        <v>8</v>
      </c>
      <c r="E4331" s="6" t="s">
        <v>8482</v>
      </c>
      <c r="F4331" s="6" t="s">
        <v>10720</v>
      </c>
      <c r="G4331" s="6" t="s">
        <v>10721</v>
      </c>
      <c r="H4331" s="6" t="s">
        <v>10734</v>
      </c>
      <c r="I4331" s="6" t="s">
        <v>10904</v>
      </c>
      <c r="J4331" s="6" t="s">
        <v>5</v>
      </c>
      <c r="K4331" s="7">
        <v>0.17</v>
      </c>
      <c r="L4331" s="7">
        <f>IFERROR(VLOOKUP(SiscoTable[[#This Row],[Código]],Hoja2!A:B,2,0)*SiscoTable[[#This Row],[Provta(Uns)]],0)</f>
        <v>1.7850000000000001</v>
      </c>
      <c r="M4331" s="7">
        <v>0</v>
      </c>
      <c r="N4331" s="7">
        <v>0</v>
      </c>
      <c r="O4331" s="7">
        <f>IFERROR(VLOOKUP(SiscoTable[[#This Row],[Código]],Hoja2!A:B,2,0)*SiscoTable[[#This Row],[Stock_actual]],0)</f>
        <v>0</v>
      </c>
      <c r="P4331" s="6" t="s">
        <v>7</v>
      </c>
      <c r="Q4331" s="7">
        <v>0</v>
      </c>
      <c r="R4331" s="7">
        <v>0</v>
      </c>
      <c r="S4331" s="7" t="s">
        <v>11926</v>
      </c>
      <c r="BI4331"/>
      <c r="BJ4331"/>
    </row>
    <row r="4332" spans="2:62" x14ac:dyDescent="0.4">
      <c r="B4332" s="1">
        <v>18529</v>
      </c>
      <c r="C4332" s="6" t="s">
        <v>30</v>
      </c>
      <c r="D4332" s="6" t="s">
        <v>8</v>
      </c>
      <c r="E4332" s="6" t="s">
        <v>8482</v>
      </c>
      <c r="F4332" s="6" t="s">
        <v>10720</v>
      </c>
      <c r="G4332" s="6" t="s">
        <v>10721</v>
      </c>
      <c r="H4332" s="6" t="s">
        <v>10734</v>
      </c>
      <c r="I4332" s="6" t="s">
        <v>10800</v>
      </c>
      <c r="J4332" s="6" t="s">
        <v>5</v>
      </c>
      <c r="K4332" s="7">
        <v>6.5</v>
      </c>
      <c r="L4332" s="7">
        <f>IFERROR(VLOOKUP(SiscoTable[[#This Row],[Código]],Hoja2!A:B,2,0)*SiscoTable[[#This Row],[Provta(Uns)]],0)</f>
        <v>70.850000000000009</v>
      </c>
      <c r="M4332" s="7">
        <v>0</v>
      </c>
      <c r="N4332" s="7">
        <v>0</v>
      </c>
      <c r="O4332" s="7">
        <f>IFERROR(VLOOKUP(SiscoTable[[#This Row],[Código]],Hoja2!A:B,2,0)*SiscoTable[[#This Row],[Stock_actual]],0)</f>
        <v>0</v>
      </c>
      <c r="P4332" s="6" t="s">
        <v>7</v>
      </c>
      <c r="Q4332" s="7">
        <v>7</v>
      </c>
      <c r="R4332" s="7">
        <v>13.2</v>
      </c>
      <c r="S4332" s="7" t="s">
        <v>11926</v>
      </c>
      <c r="BI4332"/>
      <c r="BJ4332"/>
    </row>
    <row r="4333" spans="2:62" x14ac:dyDescent="0.4">
      <c r="B4333" s="1">
        <v>18530</v>
      </c>
      <c r="C4333" s="6" t="s">
        <v>30</v>
      </c>
      <c r="D4333" s="6" t="s">
        <v>8</v>
      </c>
      <c r="E4333" s="6" t="s">
        <v>8482</v>
      </c>
      <c r="F4333" s="6" t="s">
        <v>10720</v>
      </c>
      <c r="G4333" s="6" t="s">
        <v>10721</v>
      </c>
      <c r="H4333" s="6" t="s">
        <v>10734</v>
      </c>
      <c r="I4333" s="6" t="s">
        <v>10801</v>
      </c>
      <c r="J4333" s="6" t="s">
        <v>5</v>
      </c>
      <c r="K4333" s="7">
        <v>4.5</v>
      </c>
      <c r="L4333" s="7">
        <f>IFERROR(VLOOKUP(SiscoTable[[#This Row],[Código]],Hoja2!A:B,2,0)*SiscoTable[[#This Row],[Provta(Uns)]],0)</f>
        <v>121.05</v>
      </c>
      <c r="M4333" s="7">
        <v>0</v>
      </c>
      <c r="N4333" s="7">
        <v>27</v>
      </c>
      <c r="O4333" s="7">
        <f>IFERROR(VLOOKUP(SiscoTable[[#This Row],[Código]],Hoja2!A:B,2,0)*SiscoTable[[#This Row],[Stock_actual]],0)</f>
        <v>726.3</v>
      </c>
      <c r="P4333" s="6" t="s">
        <v>1014</v>
      </c>
      <c r="Q4333" s="7">
        <v>5</v>
      </c>
      <c r="R4333" s="7">
        <v>0</v>
      </c>
      <c r="S4333" s="7" t="s">
        <v>11926</v>
      </c>
      <c r="BI4333"/>
      <c r="BJ4333"/>
    </row>
    <row r="4334" spans="2:62" x14ac:dyDescent="0.4">
      <c r="B4334" s="1">
        <v>18531</v>
      </c>
      <c r="C4334" s="6" t="s">
        <v>25</v>
      </c>
      <c r="D4334" s="6" t="s">
        <v>8</v>
      </c>
      <c r="E4334" s="6" t="s">
        <v>8482</v>
      </c>
      <c r="F4334" s="6" t="s">
        <v>10720</v>
      </c>
      <c r="G4334" s="6" t="s">
        <v>10721</v>
      </c>
      <c r="H4334" s="6" t="s">
        <v>10734</v>
      </c>
      <c r="I4334" s="6" t="s">
        <v>10738</v>
      </c>
      <c r="J4334" s="6" t="s">
        <v>5</v>
      </c>
      <c r="K4334" s="7">
        <v>5.17</v>
      </c>
      <c r="L4334" s="7">
        <f>IFERROR(VLOOKUP(SiscoTable[[#This Row],[Código]],Hoja2!A:B,2,0)*SiscoTable[[#This Row],[Provta(Uns)]],0)</f>
        <v>149.93</v>
      </c>
      <c r="M4334" s="7">
        <v>24</v>
      </c>
      <c r="N4334" s="7">
        <v>11</v>
      </c>
      <c r="O4334" s="7">
        <f>IFERROR(VLOOKUP(SiscoTable[[#This Row],[Código]],Hoja2!A:B,2,0)*SiscoTable[[#This Row],[Stock_actual]],0)</f>
        <v>319</v>
      </c>
      <c r="P4334" s="6" t="s">
        <v>518</v>
      </c>
      <c r="Q4334" s="7">
        <v>6</v>
      </c>
      <c r="R4334" s="7">
        <v>0</v>
      </c>
      <c r="S4334" s="7" t="s">
        <v>11926</v>
      </c>
      <c r="BI4334"/>
      <c r="BJ4334"/>
    </row>
    <row r="4335" spans="2:62" x14ac:dyDescent="0.4">
      <c r="B4335" s="1">
        <v>18532</v>
      </c>
      <c r="C4335" s="6" t="s">
        <v>8</v>
      </c>
      <c r="D4335" s="6" t="s">
        <v>8</v>
      </c>
      <c r="E4335" s="6" t="s">
        <v>1734</v>
      </c>
      <c r="F4335" s="6" t="s">
        <v>1735</v>
      </c>
      <c r="G4335" s="6" t="s">
        <v>1736</v>
      </c>
      <c r="H4335" s="6" t="s">
        <v>4</v>
      </c>
      <c r="I4335" s="6" t="s">
        <v>1830</v>
      </c>
      <c r="J4335" s="6" t="s">
        <v>5</v>
      </c>
      <c r="K4335" s="7">
        <v>0</v>
      </c>
      <c r="L4335" s="7">
        <f>IFERROR(VLOOKUP(SiscoTable[[#This Row],[Código]],Hoja2!A:B,2,0)*SiscoTable[[#This Row],[Provta(Uns)]],0)</f>
        <v>0</v>
      </c>
      <c r="M4335" s="7">
        <v>0</v>
      </c>
      <c r="N4335" s="7">
        <v>0</v>
      </c>
      <c r="O4335" s="7">
        <f>IFERROR(VLOOKUP(SiscoTable[[#This Row],[Código]],Hoja2!A:B,2,0)*SiscoTable[[#This Row],[Stock_actual]],0)</f>
        <v>0</v>
      </c>
      <c r="P4335" s="6" t="s">
        <v>7</v>
      </c>
      <c r="Q4335" s="7">
        <v>0</v>
      </c>
      <c r="R4335" s="7">
        <v>0</v>
      </c>
      <c r="S4335" s="7" t="s">
        <v>11925</v>
      </c>
      <c r="BI4335"/>
      <c r="BJ4335"/>
    </row>
    <row r="4336" spans="2:62" x14ac:dyDescent="0.4">
      <c r="B4336" s="1">
        <v>18533</v>
      </c>
      <c r="C4336" s="6" t="s">
        <v>8</v>
      </c>
      <c r="D4336" s="6" t="s">
        <v>8</v>
      </c>
      <c r="E4336" s="6" t="s">
        <v>1734</v>
      </c>
      <c r="F4336" s="6" t="s">
        <v>1735</v>
      </c>
      <c r="G4336" s="6" t="s">
        <v>1736</v>
      </c>
      <c r="H4336" s="6" t="s">
        <v>4</v>
      </c>
      <c r="I4336" s="6" t="s">
        <v>1831</v>
      </c>
      <c r="J4336" s="6" t="s">
        <v>5</v>
      </c>
      <c r="K4336" s="7">
        <v>0</v>
      </c>
      <c r="L4336" s="7">
        <f>IFERROR(VLOOKUP(SiscoTable[[#This Row],[Código]],Hoja2!A:B,2,0)*SiscoTable[[#This Row],[Provta(Uns)]],0)</f>
        <v>0</v>
      </c>
      <c r="M4336" s="7">
        <v>0</v>
      </c>
      <c r="N4336" s="7">
        <v>0</v>
      </c>
      <c r="O4336" s="7">
        <f>IFERROR(VLOOKUP(SiscoTable[[#This Row],[Código]],Hoja2!A:B,2,0)*SiscoTable[[#This Row],[Stock_actual]],0)</f>
        <v>0</v>
      </c>
      <c r="P4336" s="6" t="s">
        <v>7</v>
      </c>
      <c r="Q4336" s="7">
        <v>0</v>
      </c>
      <c r="R4336" s="7">
        <v>0</v>
      </c>
      <c r="S4336" s="7" t="s">
        <v>11925</v>
      </c>
      <c r="BI4336"/>
      <c r="BJ4336"/>
    </row>
    <row r="4337" spans="2:62" x14ac:dyDescent="0.4">
      <c r="B4337" s="1">
        <v>18535</v>
      </c>
      <c r="C4337" s="6" t="s">
        <v>25</v>
      </c>
      <c r="D4337" s="6" t="s">
        <v>25</v>
      </c>
      <c r="E4337" s="6" t="s">
        <v>3268</v>
      </c>
      <c r="F4337" s="6" t="s">
        <v>3269</v>
      </c>
      <c r="G4337" s="6" t="s">
        <v>5543</v>
      </c>
      <c r="H4337" s="6" t="s">
        <v>5573</v>
      </c>
      <c r="I4337" s="6" t="s">
        <v>5586</v>
      </c>
      <c r="J4337" s="6" t="s">
        <v>5</v>
      </c>
      <c r="K4337" s="7">
        <v>54.83</v>
      </c>
      <c r="L4337" s="7">
        <f>IFERROR(VLOOKUP(SiscoTable[[#This Row],[Código]],Hoja2!A:B,2,0)*SiscoTable[[#This Row],[Provta(Uns)]],0)</f>
        <v>137.07499999999999</v>
      </c>
      <c r="M4337" s="7">
        <v>60</v>
      </c>
      <c r="N4337" s="7">
        <v>0</v>
      </c>
      <c r="O4337" s="7">
        <f>IFERROR(VLOOKUP(SiscoTable[[#This Row],[Código]],Hoja2!A:B,2,0)*SiscoTable[[#This Row],[Stock_actual]],0)</f>
        <v>0</v>
      </c>
      <c r="P4337" s="6" t="s">
        <v>7</v>
      </c>
      <c r="Q4337" s="7">
        <v>60</v>
      </c>
      <c r="R4337" s="7">
        <v>49.800000000000011</v>
      </c>
      <c r="S4337" s="7" t="s">
        <v>11925</v>
      </c>
      <c r="BI4337"/>
      <c r="BJ4337"/>
    </row>
    <row r="4338" spans="2:62" x14ac:dyDescent="0.4">
      <c r="B4338" s="1">
        <v>18541</v>
      </c>
      <c r="C4338" s="6" t="s">
        <v>25</v>
      </c>
      <c r="D4338" s="6" t="s">
        <v>25</v>
      </c>
      <c r="E4338" s="6" t="s">
        <v>0</v>
      </c>
      <c r="F4338" s="6" t="s">
        <v>37</v>
      </c>
      <c r="G4338" s="6" t="s">
        <v>37</v>
      </c>
      <c r="H4338" s="6" t="s">
        <v>4</v>
      </c>
      <c r="I4338" s="6" t="s">
        <v>39</v>
      </c>
      <c r="J4338" s="6" t="s">
        <v>5</v>
      </c>
      <c r="K4338" s="7">
        <v>118.17</v>
      </c>
      <c r="L4338" s="7">
        <f>IFERROR(VLOOKUP(SiscoTable[[#This Row],[Código]],Hoja2!A:B,2,0)*SiscoTable[[#This Row],[Provta(Uns)]],0)</f>
        <v>354.51</v>
      </c>
      <c r="M4338" s="7">
        <v>0</v>
      </c>
      <c r="N4338" s="7">
        <v>-5</v>
      </c>
      <c r="O4338" s="7">
        <f>IFERROR(VLOOKUP(SiscoTable[[#This Row],[Código]],Hoja2!A:B,2,0)*SiscoTable[[#This Row],[Stock_actual]],0)</f>
        <v>-15</v>
      </c>
      <c r="P4338" s="6" t="s">
        <v>7</v>
      </c>
      <c r="Q4338" s="7">
        <v>130</v>
      </c>
      <c r="R4338" s="7">
        <v>236.4</v>
      </c>
      <c r="S4338" s="7" t="s">
        <v>11923</v>
      </c>
      <c r="BI4338"/>
      <c r="BJ4338"/>
    </row>
    <row r="4339" spans="2:62" x14ac:dyDescent="0.4">
      <c r="B4339" s="1">
        <v>18542</v>
      </c>
      <c r="C4339" s="6" t="s">
        <v>8</v>
      </c>
      <c r="D4339" s="6" t="s">
        <v>8</v>
      </c>
      <c r="E4339" s="6" t="s">
        <v>3268</v>
      </c>
      <c r="F4339" s="6" t="s">
        <v>3269</v>
      </c>
      <c r="G4339" s="6" t="s">
        <v>4760</v>
      </c>
      <c r="H4339" s="6" t="s">
        <v>4775</v>
      </c>
      <c r="I4339" s="6" t="s">
        <v>4774</v>
      </c>
      <c r="J4339" s="6" t="s">
        <v>5</v>
      </c>
      <c r="K4339" s="7">
        <v>0</v>
      </c>
      <c r="L4339" s="7">
        <f>IFERROR(VLOOKUP(SiscoTable[[#This Row],[Código]],Hoja2!A:B,2,0)*SiscoTable[[#This Row],[Provta(Uns)]],0)</f>
        <v>0</v>
      </c>
      <c r="M4339" s="7">
        <v>12</v>
      </c>
      <c r="N4339" s="7">
        <v>0</v>
      </c>
      <c r="O4339" s="7">
        <f>IFERROR(VLOOKUP(SiscoTable[[#This Row],[Código]],Hoja2!A:B,2,0)*SiscoTable[[#This Row],[Stock_actual]],0)</f>
        <v>0</v>
      </c>
      <c r="P4339" s="6" t="s">
        <v>7</v>
      </c>
      <c r="Q4339" s="7">
        <v>0</v>
      </c>
      <c r="R4339" s="7">
        <v>0</v>
      </c>
      <c r="S4339" s="7" t="s">
        <v>11928</v>
      </c>
      <c r="BI4339"/>
      <c r="BJ4339"/>
    </row>
    <row r="4340" spans="2:62" x14ac:dyDescent="0.4">
      <c r="B4340" s="1">
        <v>18544</v>
      </c>
      <c r="C4340" s="6" t="s">
        <v>30</v>
      </c>
      <c r="D4340" s="6" t="s">
        <v>30</v>
      </c>
      <c r="E4340" s="6" t="s">
        <v>2999</v>
      </c>
      <c r="F4340" s="6" t="s">
        <v>3176</v>
      </c>
      <c r="G4340" s="6" t="s">
        <v>3198</v>
      </c>
      <c r="H4340" s="6" t="s">
        <v>94</v>
      </c>
      <c r="I4340" s="6" t="s">
        <v>3230</v>
      </c>
      <c r="J4340" s="6" t="s">
        <v>5</v>
      </c>
      <c r="K4340" s="7">
        <v>31.83</v>
      </c>
      <c r="L4340" s="7">
        <f>IFERROR(VLOOKUP(SiscoTable[[#This Row],[Código]],Hoja2!A:B,2,0)*SiscoTable[[#This Row],[Provta(Uns)]],0)</f>
        <v>111.405</v>
      </c>
      <c r="M4340" s="7">
        <v>0</v>
      </c>
      <c r="N4340" s="7">
        <v>-5</v>
      </c>
      <c r="O4340" s="7">
        <f>IFERROR(VLOOKUP(SiscoTable[[#This Row],[Código]],Hoja2!A:B,2,0)*SiscoTable[[#This Row],[Stock_actual]],0)</f>
        <v>-17.5</v>
      </c>
      <c r="P4340" s="6" t="s">
        <v>7</v>
      </c>
      <c r="Q4340" s="7">
        <v>35</v>
      </c>
      <c r="R4340" s="7">
        <v>63.6</v>
      </c>
      <c r="S4340" s="7" t="s">
        <v>11923</v>
      </c>
      <c r="BI4340"/>
      <c r="BJ4340"/>
    </row>
    <row r="4341" spans="2:62" x14ac:dyDescent="0.4">
      <c r="B4341" s="1">
        <v>18547</v>
      </c>
      <c r="C4341" s="6" t="s">
        <v>8</v>
      </c>
      <c r="D4341" s="6" t="s">
        <v>8</v>
      </c>
      <c r="E4341" s="6" t="s">
        <v>3268</v>
      </c>
      <c r="F4341" s="6" t="s">
        <v>7815</v>
      </c>
      <c r="G4341" s="6" t="s">
        <v>7929</v>
      </c>
      <c r="H4341" s="6" t="s">
        <v>8007</v>
      </c>
      <c r="I4341" s="6" t="s">
        <v>8006</v>
      </c>
      <c r="J4341" s="6" t="s">
        <v>5</v>
      </c>
      <c r="K4341" s="7">
        <v>8</v>
      </c>
      <c r="L4341" s="7">
        <f>IFERROR(VLOOKUP(SiscoTable[[#This Row],[Código]],Hoja2!A:B,2,0)*SiscoTable[[#This Row],[Provta(Uns)]],0)</f>
        <v>36</v>
      </c>
      <c r="M4341" s="7">
        <v>96</v>
      </c>
      <c r="N4341" s="7">
        <v>0</v>
      </c>
      <c r="O4341" s="7">
        <f>IFERROR(VLOOKUP(SiscoTable[[#This Row],[Código]],Hoja2!A:B,2,0)*SiscoTable[[#This Row],[Stock_actual]],0)</f>
        <v>0</v>
      </c>
      <c r="P4341" s="6" t="s">
        <v>7</v>
      </c>
      <c r="Q4341" s="7">
        <v>9</v>
      </c>
      <c r="R4341" s="7">
        <v>0</v>
      </c>
      <c r="S4341" s="7" t="s">
        <v>11928</v>
      </c>
      <c r="BI4341"/>
      <c r="BJ4341"/>
    </row>
    <row r="4342" spans="2:62" x14ac:dyDescent="0.4">
      <c r="B4342" s="1">
        <v>18548</v>
      </c>
      <c r="C4342" s="6" t="s">
        <v>8</v>
      </c>
      <c r="D4342" s="6" t="s">
        <v>8</v>
      </c>
      <c r="E4342" s="6" t="s">
        <v>2999</v>
      </c>
      <c r="F4342" s="6" t="s">
        <v>3176</v>
      </c>
      <c r="G4342" s="6" t="s">
        <v>3198</v>
      </c>
      <c r="H4342" s="6" t="s">
        <v>94</v>
      </c>
      <c r="I4342" s="6" t="s">
        <v>3251</v>
      </c>
      <c r="J4342" s="6" t="s">
        <v>5</v>
      </c>
      <c r="K4342" s="7">
        <v>0.17</v>
      </c>
      <c r="L4342" s="7">
        <f>IFERROR(VLOOKUP(SiscoTable[[#This Row],[Código]],Hoja2!A:B,2,0)*SiscoTable[[#This Row],[Provta(Uns)]],0)</f>
        <v>0.59500000000000008</v>
      </c>
      <c r="M4342" s="7">
        <v>0</v>
      </c>
      <c r="N4342" s="7">
        <v>0</v>
      </c>
      <c r="O4342" s="7">
        <f>IFERROR(VLOOKUP(SiscoTable[[#This Row],[Código]],Hoja2!A:B,2,0)*SiscoTable[[#This Row],[Stock_actual]],0)</f>
        <v>0</v>
      </c>
      <c r="P4342" s="6" t="s">
        <v>7</v>
      </c>
      <c r="Q4342" s="7">
        <v>0</v>
      </c>
      <c r="R4342" s="7">
        <v>0</v>
      </c>
      <c r="S4342" s="7" t="s">
        <v>11923</v>
      </c>
      <c r="BI4342"/>
      <c r="BJ4342"/>
    </row>
    <row r="4343" spans="2:62" x14ac:dyDescent="0.4">
      <c r="B4343" s="1">
        <v>18549</v>
      </c>
      <c r="C4343" s="6" t="s">
        <v>30</v>
      </c>
      <c r="D4343" s="6" t="s">
        <v>30</v>
      </c>
      <c r="E4343" s="6" t="s">
        <v>2999</v>
      </c>
      <c r="F4343" s="6" t="s">
        <v>3176</v>
      </c>
      <c r="G4343" s="6" t="s">
        <v>3198</v>
      </c>
      <c r="H4343" s="6" t="s">
        <v>94</v>
      </c>
      <c r="I4343" s="6" t="s">
        <v>3231</v>
      </c>
      <c r="J4343" s="6" t="s">
        <v>5</v>
      </c>
      <c r="K4343" s="7">
        <v>8.5</v>
      </c>
      <c r="L4343" s="7">
        <f>IFERROR(VLOOKUP(SiscoTable[[#This Row],[Código]],Hoja2!A:B,2,0)*SiscoTable[[#This Row],[Provta(Uns)]],0)</f>
        <v>38.25</v>
      </c>
      <c r="M4343" s="7">
        <v>0</v>
      </c>
      <c r="N4343" s="7">
        <v>0</v>
      </c>
      <c r="O4343" s="7">
        <f>IFERROR(VLOOKUP(SiscoTable[[#This Row],[Código]],Hoja2!A:B,2,0)*SiscoTable[[#This Row],[Stock_actual]],0)</f>
        <v>0</v>
      </c>
      <c r="P4343" s="6" t="s">
        <v>7</v>
      </c>
      <c r="Q4343" s="7">
        <v>9</v>
      </c>
      <c r="R4343" s="7">
        <v>16.8</v>
      </c>
      <c r="S4343" s="7" t="s">
        <v>11923</v>
      </c>
      <c r="BI4343"/>
      <c r="BJ4343"/>
    </row>
    <row r="4344" spans="2:62" x14ac:dyDescent="0.4">
      <c r="B4344" s="1">
        <v>18550</v>
      </c>
      <c r="C4344" s="6" t="s">
        <v>8</v>
      </c>
      <c r="D4344" s="6" t="s">
        <v>8</v>
      </c>
      <c r="E4344" s="6" t="s">
        <v>2999</v>
      </c>
      <c r="F4344" s="6" t="s">
        <v>3176</v>
      </c>
      <c r="G4344" s="6" t="s">
        <v>3198</v>
      </c>
      <c r="H4344" s="6" t="s">
        <v>94</v>
      </c>
      <c r="I4344" s="6" t="s">
        <v>3252</v>
      </c>
      <c r="J4344" s="6" t="s">
        <v>5</v>
      </c>
      <c r="K4344" s="7">
        <v>0</v>
      </c>
      <c r="L4344" s="7">
        <f>IFERROR(VLOOKUP(SiscoTable[[#This Row],[Código]],Hoja2!A:B,2,0)*SiscoTable[[#This Row],[Provta(Uns)]],0)</f>
        <v>0</v>
      </c>
      <c r="M4344" s="7">
        <v>0</v>
      </c>
      <c r="N4344" s="7">
        <v>0</v>
      </c>
      <c r="O4344" s="7">
        <f>IFERROR(VLOOKUP(SiscoTable[[#This Row],[Código]],Hoja2!A:B,2,0)*SiscoTable[[#This Row],[Stock_actual]],0)</f>
        <v>0</v>
      </c>
      <c r="P4344" s="6" t="s">
        <v>7</v>
      </c>
      <c r="Q4344" s="7">
        <v>0</v>
      </c>
      <c r="R4344" s="7">
        <v>0</v>
      </c>
      <c r="S4344" s="7" t="s">
        <v>11923</v>
      </c>
      <c r="BI4344"/>
      <c r="BJ4344"/>
    </row>
    <row r="4345" spans="2:62" x14ac:dyDescent="0.4">
      <c r="B4345" s="1">
        <v>18555</v>
      </c>
      <c r="C4345" s="6" t="s">
        <v>8</v>
      </c>
      <c r="D4345" s="6" t="s">
        <v>8</v>
      </c>
      <c r="E4345" s="6" t="s">
        <v>1734</v>
      </c>
      <c r="F4345" s="6" t="s">
        <v>1735</v>
      </c>
      <c r="G4345" s="6" t="s">
        <v>1736</v>
      </c>
      <c r="H4345" s="6" t="s">
        <v>94</v>
      </c>
      <c r="I4345" s="6" t="s">
        <v>1832</v>
      </c>
      <c r="J4345" s="6" t="s">
        <v>5</v>
      </c>
      <c r="K4345" s="7">
        <v>0</v>
      </c>
      <c r="L4345" s="7">
        <f>IFERROR(VLOOKUP(SiscoTable[[#This Row],[Código]],Hoja2!A:B,2,0)*SiscoTable[[#This Row],[Provta(Uns)]],0)</f>
        <v>0</v>
      </c>
      <c r="M4345" s="7">
        <v>0</v>
      </c>
      <c r="N4345" s="7">
        <v>1</v>
      </c>
      <c r="O4345" s="7">
        <f>IFERROR(VLOOKUP(SiscoTable[[#This Row],[Código]],Hoja2!A:B,2,0)*SiscoTable[[#This Row],[Stock_actual]],0)</f>
        <v>99</v>
      </c>
      <c r="P4345" s="6" t="s">
        <v>134</v>
      </c>
      <c r="Q4345" s="7">
        <v>0</v>
      </c>
      <c r="R4345" s="7">
        <v>0</v>
      </c>
      <c r="S4345" s="7" t="s">
        <v>11925</v>
      </c>
      <c r="BI4345"/>
      <c r="BJ4345"/>
    </row>
    <row r="4346" spans="2:62" x14ac:dyDescent="0.4">
      <c r="B4346" s="1">
        <v>18561</v>
      </c>
      <c r="C4346" s="6" t="s">
        <v>8</v>
      </c>
      <c r="D4346" s="6" t="s">
        <v>8</v>
      </c>
      <c r="E4346" s="6" t="s">
        <v>1734</v>
      </c>
      <c r="F4346" s="6" t="s">
        <v>1735</v>
      </c>
      <c r="G4346" s="6" t="s">
        <v>1736</v>
      </c>
      <c r="H4346" s="6" t="s">
        <v>4</v>
      </c>
      <c r="I4346" s="6" t="s">
        <v>1833</v>
      </c>
      <c r="J4346" s="6" t="s">
        <v>5</v>
      </c>
      <c r="K4346" s="7">
        <v>0</v>
      </c>
      <c r="L4346" s="7">
        <f>IFERROR(VLOOKUP(SiscoTable[[#This Row],[Código]],Hoja2!A:B,2,0)*SiscoTable[[#This Row],[Provta(Uns)]],0)</f>
        <v>0</v>
      </c>
      <c r="M4346" s="7">
        <v>0</v>
      </c>
      <c r="N4346" s="7">
        <v>1</v>
      </c>
      <c r="O4346" s="7">
        <f>IFERROR(VLOOKUP(SiscoTable[[#This Row],[Código]],Hoja2!A:B,2,0)*SiscoTable[[#This Row],[Stock_actual]],0)</f>
        <v>89.9</v>
      </c>
      <c r="P4346" s="6" t="s">
        <v>134</v>
      </c>
      <c r="Q4346" s="7">
        <v>0</v>
      </c>
      <c r="R4346" s="7">
        <v>0</v>
      </c>
      <c r="S4346" s="7" t="s">
        <v>11925</v>
      </c>
      <c r="BI4346"/>
      <c r="BJ4346"/>
    </row>
    <row r="4347" spans="2:62" x14ac:dyDescent="0.4">
      <c r="B4347" s="1">
        <v>18562</v>
      </c>
      <c r="C4347" s="6" t="s">
        <v>25</v>
      </c>
      <c r="D4347" s="6" t="s">
        <v>25</v>
      </c>
      <c r="E4347" s="6" t="s">
        <v>469</v>
      </c>
      <c r="F4347" s="6" t="s">
        <v>210</v>
      </c>
      <c r="G4347" s="6" t="s">
        <v>550</v>
      </c>
      <c r="H4347" s="6" t="s">
        <v>568</v>
      </c>
      <c r="I4347" s="6" t="s">
        <v>567</v>
      </c>
      <c r="J4347" s="6" t="s">
        <v>5</v>
      </c>
      <c r="K4347" s="7">
        <v>28</v>
      </c>
      <c r="L4347" s="7">
        <f>IFERROR(VLOOKUP(SiscoTable[[#This Row],[Código]],Hoja2!A:B,2,0)*SiscoTable[[#This Row],[Provta(Uns)]],0)</f>
        <v>406</v>
      </c>
      <c r="M4347" s="7">
        <v>0</v>
      </c>
      <c r="N4347" s="7">
        <v>49</v>
      </c>
      <c r="O4347" s="7">
        <f>IFERROR(VLOOKUP(SiscoTable[[#This Row],[Código]],Hoja2!A:B,2,0)*SiscoTable[[#This Row],[Stock_actual]],0)</f>
        <v>710.5</v>
      </c>
      <c r="P4347" s="6" t="s">
        <v>512</v>
      </c>
      <c r="Q4347" s="7">
        <v>31</v>
      </c>
      <c r="R4347" s="7">
        <v>0</v>
      </c>
      <c r="S4347" s="7" t="s">
        <v>11927</v>
      </c>
      <c r="BI4347"/>
      <c r="BJ4347"/>
    </row>
    <row r="4348" spans="2:62" x14ac:dyDescent="0.4">
      <c r="B4348" s="1">
        <v>18563</v>
      </c>
      <c r="C4348" s="6" t="s">
        <v>30</v>
      </c>
      <c r="D4348" s="6" t="s">
        <v>30</v>
      </c>
      <c r="E4348" s="6" t="s">
        <v>469</v>
      </c>
      <c r="F4348" s="6" t="s">
        <v>210</v>
      </c>
      <c r="G4348" s="6" t="s">
        <v>550</v>
      </c>
      <c r="H4348" s="6" t="s">
        <v>568</v>
      </c>
      <c r="I4348" s="6" t="s">
        <v>585</v>
      </c>
      <c r="J4348" s="6" t="s">
        <v>5</v>
      </c>
      <c r="K4348" s="7">
        <v>11</v>
      </c>
      <c r="L4348" s="7">
        <f>IFERROR(VLOOKUP(SiscoTable[[#This Row],[Código]],Hoja2!A:B,2,0)*SiscoTable[[#This Row],[Provta(Uns)]],0)</f>
        <v>105.6</v>
      </c>
      <c r="M4348" s="7">
        <v>0</v>
      </c>
      <c r="N4348" s="7">
        <v>12</v>
      </c>
      <c r="O4348" s="7">
        <f>IFERROR(VLOOKUP(SiscoTable[[#This Row],[Código]],Hoja2!A:B,2,0)*SiscoTable[[#This Row],[Stock_actual]],0)</f>
        <v>115.19999999999999</v>
      </c>
      <c r="P4348" s="6" t="s">
        <v>565</v>
      </c>
      <c r="Q4348" s="7">
        <v>12</v>
      </c>
      <c r="R4348" s="7">
        <v>22.04</v>
      </c>
      <c r="S4348" s="7" t="s">
        <v>11927</v>
      </c>
      <c r="BI4348"/>
      <c r="BJ4348"/>
    </row>
    <row r="4349" spans="2:62" x14ac:dyDescent="0.4">
      <c r="B4349" s="1">
        <v>18564</v>
      </c>
      <c r="C4349" s="6" t="s">
        <v>30</v>
      </c>
      <c r="D4349" s="6" t="s">
        <v>30</v>
      </c>
      <c r="E4349" s="6" t="s">
        <v>469</v>
      </c>
      <c r="F4349" s="6" t="s">
        <v>210</v>
      </c>
      <c r="G4349" s="6" t="s">
        <v>550</v>
      </c>
      <c r="H4349" s="6" t="s">
        <v>568</v>
      </c>
      <c r="I4349" s="6" t="s">
        <v>586</v>
      </c>
      <c r="J4349" s="6" t="s">
        <v>5</v>
      </c>
      <c r="K4349" s="7">
        <v>9</v>
      </c>
      <c r="L4349" s="7">
        <f>IFERROR(VLOOKUP(SiscoTable[[#This Row],[Código]],Hoja2!A:B,2,0)*SiscoTable[[#This Row],[Provta(Uns)]],0)</f>
        <v>86.399999999999991</v>
      </c>
      <c r="M4349" s="7">
        <v>0</v>
      </c>
      <c r="N4349" s="7">
        <v>1</v>
      </c>
      <c r="O4349" s="7">
        <f>IFERROR(VLOOKUP(SiscoTable[[#This Row],[Código]],Hoja2!A:B,2,0)*SiscoTable[[#This Row],[Stock_actual]],0)</f>
        <v>9.6</v>
      </c>
      <c r="P4349" s="6" t="s">
        <v>82</v>
      </c>
      <c r="Q4349" s="7">
        <v>10</v>
      </c>
      <c r="R4349" s="7">
        <v>17.899999999999999</v>
      </c>
      <c r="S4349" s="7" t="s">
        <v>11927</v>
      </c>
      <c r="BI4349"/>
      <c r="BJ4349"/>
    </row>
    <row r="4350" spans="2:62" x14ac:dyDescent="0.4">
      <c r="B4350" s="1">
        <v>18565</v>
      </c>
      <c r="C4350" s="6" t="s">
        <v>30</v>
      </c>
      <c r="D4350" s="6" t="s">
        <v>8</v>
      </c>
      <c r="E4350" s="6" t="s">
        <v>469</v>
      </c>
      <c r="F4350" s="6" t="s">
        <v>210</v>
      </c>
      <c r="G4350" s="6" t="s">
        <v>550</v>
      </c>
      <c r="H4350" s="6" t="s">
        <v>568</v>
      </c>
      <c r="I4350" s="6" t="s">
        <v>587</v>
      </c>
      <c r="J4350" s="6" t="s">
        <v>5</v>
      </c>
      <c r="K4350" s="7">
        <v>3.17</v>
      </c>
      <c r="L4350" s="7">
        <f>IFERROR(VLOOKUP(SiscoTable[[#This Row],[Código]],Hoja2!A:B,2,0)*SiscoTable[[#This Row],[Provta(Uns)]],0)</f>
        <v>45.964999999999996</v>
      </c>
      <c r="M4350" s="7">
        <v>0</v>
      </c>
      <c r="N4350" s="7">
        <v>18</v>
      </c>
      <c r="O4350" s="7">
        <f>IFERROR(VLOOKUP(SiscoTable[[#This Row],[Código]],Hoja2!A:B,2,0)*SiscoTable[[#This Row],[Stock_actual]],0)</f>
        <v>261</v>
      </c>
      <c r="P4350" s="6" t="s">
        <v>588</v>
      </c>
      <c r="Q4350" s="7">
        <v>4</v>
      </c>
      <c r="R4350" s="7">
        <v>0</v>
      </c>
      <c r="S4350" s="7" t="s">
        <v>11927</v>
      </c>
      <c r="BI4350"/>
      <c r="BJ4350"/>
    </row>
    <row r="4351" spans="2:62" x14ac:dyDescent="0.4">
      <c r="B4351" s="1">
        <v>18566</v>
      </c>
      <c r="C4351" s="6" t="s">
        <v>25</v>
      </c>
      <c r="D4351" s="6" t="s">
        <v>30</v>
      </c>
      <c r="E4351" s="6" t="s">
        <v>469</v>
      </c>
      <c r="F4351" s="6" t="s">
        <v>210</v>
      </c>
      <c r="G4351" s="6" t="s">
        <v>550</v>
      </c>
      <c r="H4351" s="6" t="s">
        <v>568</v>
      </c>
      <c r="I4351" s="6" t="s">
        <v>569</v>
      </c>
      <c r="J4351" s="6" t="s">
        <v>5</v>
      </c>
      <c r="K4351" s="7">
        <v>11</v>
      </c>
      <c r="L4351" s="7">
        <f>IFERROR(VLOOKUP(SiscoTable[[#This Row],[Código]],Hoja2!A:B,2,0)*SiscoTable[[#This Row],[Provta(Uns)]],0)</f>
        <v>159.5</v>
      </c>
      <c r="M4351" s="7">
        <v>0</v>
      </c>
      <c r="N4351" s="7">
        <v>35</v>
      </c>
      <c r="O4351" s="7">
        <f>IFERROR(VLOOKUP(SiscoTable[[#This Row],[Código]],Hoja2!A:B,2,0)*SiscoTable[[#This Row],[Stock_actual]],0)</f>
        <v>507.5</v>
      </c>
      <c r="P4351" s="6" t="s">
        <v>570</v>
      </c>
      <c r="Q4351" s="7">
        <v>12</v>
      </c>
      <c r="R4351" s="7">
        <v>0</v>
      </c>
      <c r="S4351" s="7" t="s">
        <v>11927</v>
      </c>
      <c r="BI4351"/>
      <c r="BJ4351"/>
    </row>
    <row r="4352" spans="2:62" x14ac:dyDescent="0.4">
      <c r="B4352" s="1">
        <v>18567</v>
      </c>
      <c r="C4352" s="6" t="s">
        <v>30</v>
      </c>
      <c r="D4352" s="6" t="s">
        <v>30</v>
      </c>
      <c r="E4352" s="6" t="s">
        <v>469</v>
      </c>
      <c r="F4352" s="6" t="s">
        <v>210</v>
      </c>
      <c r="G4352" s="6" t="s">
        <v>550</v>
      </c>
      <c r="H4352" s="6" t="s">
        <v>568</v>
      </c>
      <c r="I4352" s="6" t="s">
        <v>589</v>
      </c>
      <c r="J4352" s="6" t="s">
        <v>5</v>
      </c>
      <c r="K4352" s="7">
        <v>6.17</v>
      </c>
      <c r="L4352" s="7">
        <f>IFERROR(VLOOKUP(SiscoTable[[#This Row],[Código]],Hoja2!A:B,2,0)*SiscoTable[[#This Row],[Provta(Uns)]],0)</f>
        <v>77.125</v>
      </c>
      <c r="M4352" s="7">
        <v>0</v>
      </c>
      <c r="N4352" s="7">
        <v>22</v>
      </c>
      <c r="O4352" s="7">
        <f>IFERROR(VLOOKUP(SiscoTable[[#This Row],[Código]],Hoja2!A:B,2,0)*SiscoTable[[#This Row],[Stock_actual]],0)</f>
        <v>275</v>
      </c>
      <c r="P4352" s="6" t="s">
        <v>590</v>
      </c>
      <c r="Q4352" s="7">
        <v>7</v>
      </c>
      <c r="R4352" s="7">
        <v>0</v>
      </c>
      <c r="S4352" s="7" t="s">
        <v>11927</v>
      </c>
      <c r="BI4352"/>
      <c r="BJ4352"/>
    </row>
    <row r="4353" spans="2:62" x14ac:dyDescent="0.4">
      <c r="B4353" s="1">
        <v>18568</v>
      </c>
      <c r="C4353" s="6" t="s">
        <v>25</v>
      </c>
      <c r="D4353" s="6" t="s">
        <v>30</v>
      </c>
      <c r="E4353" s="6" t="s">
        <v>469</v>
      </c>
      <c r="F4353" s="6" t="s">
        <v>210</v>
      </c>
      <c r="G4353" s="6" t="s">
        <v>550</v>
      </c>
      <c r="H4353" s="6" t="s">
        <v>568</v>
      </c>
      <c r="I4353" s="6" t="s">
        <v>571</v>
      </c>
      <c r="J4353" s="6" t="s">
        <v>5</v>
      </c>
      <c r="K4353" s="7">
        <v>16.5</v>
      </c>
      <c r="L4353" s="7">
        <f>IFERROR(VLOOKUP(SiscoTable[[#This Row],[Código]],Hoja2!A:B,2,0)*SiscoTable[[#This Row],[Provta(Uns)]],0)</f>
        <v>206.25</v>
      </c>
      <c r="M4353" s="7">
        <v>0</v>
      </c>
      <c r="N4353" s="7">
        <v>47</v>
      </c>
      <c r="O4353" s="7">
        <f>IFERROR(VLOOKUP(SiscoTable[[#This Row],[Código]],Hoja2!A:B,2,0)*SiscoTable[[#This Row],[Stock_actual]],0)</f>
        <v>587.5</v>
      </c>
      <c r="P4353" s="6" t="s">
        <v>539</v>
      </c>
      <c r="Q4353" s="7">
        <v>18</v>
      </c>
      <c r="R4353" s="7">
        <v>0</v>
      </c>
      <c r="S4353" s="7" t="s">
        <v>11927</v>
      </c>
      <c r="BI4353"/>
      <c r="BJ4353"/>
    </row>
    <row r="4354" spans="2:62" x14ac:dyDescent="0.4">
      <c r="B4354" s="1">
        <v>18569</v>
      </c>
      <c r="C4354" s="6" t="s">
        <v>25</v>
      </c>
      <c r="D4354" s="6" t="s">
        <v>30</v>
      </c>
      <c r="E4354" s="6" t="s">
        <v>469</v>
      </c>
      <c r="F4354" s="6" t="s">
        <v>210</v>
      </c>
      <c r="G4354" s="6" t="s">
        <v>550</v>
      </c>
      <c r="H4354" s="6" t="s">
        <v>568</v>
      </c>
      <c r="I4354" s="6" t="s">
        <v>572</v>
      </c>
      <c r="J4354" s="6" t="s">
        <v>5</v>
      </c>
      <c r="K4354" s="7">
        <v>21.67</v>
      </c>
      <c r="L4354" s="7">
        <f>IFERROR(VLOOKUP(SiscoTable[[#This Row],[Código]],Hoja2!A:B,2,0)*SiscoTable[[#This Row],[Provta(Uns)]],0)</f>
        <v>208.03200000000001</v>
      </c>
      <c r="M4354" s="7">
        <v>0</v>
      </c>
      <c r="N4354" s="7">
        <v>35</v>
      </c>
      <c r="O4354" s="7">
        <f>IFERROR(VLOOKUP(SiscoTable[[#This Row],[Código]],Hoja2!A:B,2,0)*SiscoTable[[#This Row],[Stock_actual]],0)</f>
        <v>336</v>
      </c>
      <c r="P4354" s="6" t="s">
        <v>573</v>
      </c>
      <c r="Q4354" s="7">
        <v>24</v>
      </c>
      <c r="R4354" s="7">
        <v>0</v>
      </c>
      <c r="S4354" s="7" t="s">
        <v>11927</v>
      </c>
      <c r="BI4354"/>
      <c r="BJ4354"/>
    </row>
    <row r="4355" spans="2:62" x14ac:dyDescent="0.4">
      <c r="B4355" s="1">
        <v>18570</v>
      </c>
      <c r="C4355" s="6" t="s">
        <v>25</v>
      </c>
      <c r="D4355" s="6" t="s">
        <v>25</v>
      </c>
      <c r="E4355" s="6" t="s">
        <v>469</v>
      </c>
      <c r="F4355" s="6" t="s">
        <v>210</v>
      </c>
      <c r="G4355" s="6" t="s">
        <v>550</v>
      </c>
      <c r="H4355" s="6" t="s">
        <v>568</v>
      </c>
      <c r="I4355" s="6" t="s">
        <v>574</v>
      </c>
      <c r="J4355" s="6" t="s">
        <v>5</v>
      </c>
      <c r="K4355" s="7">
        <v>27</v>
      </c>
      <c r="L4355" s="7">
        <f>IFERROR(VLOOKUP(SiscoTable[[#This Row],[Código]],Hoja2!A:B,2,0)*SiscoTable[[#This Row],[Provta(Uns)]],0)</f>
        <v>391.5</v>
      </c>
      <c r="M4355" s="7">
        <v>0</v>
      </c>
      <c r="N4355" s="7">
        <v>37</v>
      </c>
      <c r="O4355" s="7">
        <f>IFERROR(VLOOKUP(SiscoTable[[#This Row],[Código]],Hoja2!A:B,2,0)*SiscoTable[[#This Row],[Stock_actual]],0)</f>
        <v>536.5</v>
      </c>
      <c r="P4355" s="6" t="s">
        <v>575</v>
      </c>
      <c r="Q4355" s="7">
        <v>30</v>
      </c>
      <c r="R4355" s="7">
        <v>0</v>
      </c>
      <c r="S4355" s="7" t="s">
        <v>11927</v>
      </c>
      <c r="BI4355"/>
      <c r="BJ4355"/>
    </row>
    <row r="4356" spans="2:62" x14ac:dyDescent="0.4">
      <c r="B4356" s="1">
        <v>18572</v>
      </c>
      <c r="C4356" s="6" t="s">
        <v>25</v>
      </c>
      <c r="D4356" s="6" t="s">
        <v>8</v>
      </c>
      <c r="E4356" s="6" t="s">
        <v>469</v>
      </c>
      <c r="F4356" s="6" t="s">
        <v>59</v>
      </c>
      <c r="G4356" s="6" t="s">
        <v>59</v>
      </c>
      <c r="H4356" s="6" t="s">
        <v>153</v>
      </c>
      <c r="I4356" s="6" t="s">
        <v>951</v>
      </c>
      <c r="J4356" s="6" t="s">
        <v>5</v>
      </c>
      <c r="K4356" s="7">
        <v>0.17</v>
      </c>
      <c r="L4356" s="7">
        <f>IFERROR(VLOOKUP(SiscoTable[[#This Row],[Código]],Hoja2!A:B,2,0)*SiscoTable[[#This Row],[Provta(Uns)]],0)</f>
        <v>4.42</v>
      </c>
      <c r="M4356" s="7">
        <v>0</v>
      </c>
      <c r="N4356" s="7">
        <v>0</v>
      </c>
      <c r="O4356" s="7">
        <f>IFERROR(VLOOKUP(SiscoTable[[#This Row],[Código]],Hoja2!A:B,2,0)*SiscoTable[[#This Row],[Stock_actual]],0)</f>
        <v>0</v>
      </c>
      <c r="P4356" s="6" t="s">
        <v>7</v>
      </c>
      <c r="Q4356" s="7">
        <v>0</v>
      </c>
      <c r="R4356" s="7">
        <v>0</v>
      </c>
      <c r="S4356" s="7" t="s">
        <v>11927</v>
      </c>
      <c r="BI4356"/>
      <c r="BJ4356"/>
    </row>
    <row r="4357" spans="2:62" x14ac:dyDescent="0.4">
      <c r="B4357" s="1">
        <v>18574</v>
      </c>
      <c r="C4357" s="6" t="s">
        <v>25</v>
      </c>
      <c r="D4357" s="6" t="s">
        <v>25</v>
      </c>
      <c r="E4357" s="6" t="s">
        <v>469</v>
      </c>
      <c r="F4357" s="6" t="s">
        <v>1050</v>
      </c>
      <c r="G4357" s="6" t="s">
        <v>1309</v>
      </c>
      <c r="H4357" s="6" t="s">
        <v>1066</v>
      </c>
      <c r="I4357" s="6" t="s">
        <v>1358</v>
      </c>
      <c r="J4357" s="6" t="s">
        <v>5</v>
      </c>
      <c r="K4357" s="7">
        <v>38</v>
      </c>
      <c r="L4357" s="7">
        <f>IFERROR(VLOOKUP(SiscoTable[[#This Row],[Código]],Hoja2!A:B,2,0)*SiscoTable[[#This Row],[Provta(Uns)]],0)</f>
        <v>72.2</v>
      </c>
      <c r="M4357" s="7">
        <v>0</v>
      </c>
      <c r="N4357" s="7">
        <v>0</v>
      </c>
      <c r="O4357" s="7">
        <f>IFERROR(VLOOKUP(SiscoTable[[#This Row],[Código]],Hoja2!A:B,2,0)*SiscoTable[[#This Row],[Stock_actual]],0)</f>
        <v>0</v>
      </c>
      <c r="P4357" s="6" t="s">
        <v>7</v>
      </c>
      <c r="Q4357" s="7">
        <v>42</v>
      </c>
      <c r="R4357" s="7">
        <v>76.2</v>
      </c>
      <c r="S4357" s="7" t="s">
        <v>11927</v>
      </c>
      <c r="BI4357"/>
      <c r="BJ4357"/>
    </row>
    <row r="4358" spans="2:62" x14ac:dyDescent="0.4">
      <c r="B4358" s="1">
        <v>18575</v>
      </c>
      <c r="C4358" s="6" t="s">
        <v>25</v>
      </c>
      <c r="D4358" s="6" t="s">
        <v>25</v>
      </c>
      <c r="E4358" s="6" t="s">
        <v>469</v>
      </c>
      <c r="F4358" s="6" t="s">
        <v>668</v>
      </c>
      <c r="G4358" s="6" t="s">
        <v>865</v>
      </c>
      <c r="H4358" s="6" t="s">
        <v>213</v>
      </c>
      <c r="I4358" s="6" t="s">
        <v>893</v>
      </c>
      <c r="J4358" s="6" t="s">
        <v>5</v>
      </c>
      <c r="K4358" s="7">
        <v>157.66999999999999</v>
      </c>
      <c r="L4358" s="34">
        <f>IFERROR(VLOOKUP(SiscoTable[[#This Row],[Código]],Hoja2!A:B,2,0)*SiscoTable[[#This Row],[Provta(Uns)]],0)</f>
        <v>1024.855</v>
      </c>
      <c r="M4358" s="7">
        <v>204</v>
      </c>
      <c r="N4358" s="7">
        <v>9</v>
      </c>
      <c r="O4358" s="34">
        <f>IFERROR(VLOOKUP(SiscoTable[[#This Row],[Código]],Hoja2!A:B,2,0)*SiscoTable[[#This Row],[Stock_actual]],0)</f>
        <v>58.5</v>
      </c>
      <c r="P4358" s="6" t="s">
        <v>80</v>
      </c>
      <c r="Q4358" s="7">
        <v>174</v>
      </c>
      <c r="R4358" s="7">
        <v>113.12</v>
      </c>
      <c r="S4358" s="7" t="s">
        <v>11924</v>
      </c>
      <c r="BI4358"/>
      <c r="BJ4358"/>
    </row>
    <row r="4359" spans="2:62" x14ac:dyDescent="0.4">
      <c r="B4359" s="1">
        <v>18576</v>
      </c>
      <c r="C4359" s="6" t="s">
        <v>8</v>
      </c>
      <c r="D4359" s="6" t="s">
        <v>8</v>
      </c>
      <c r="E4359" s="6" t="s">
        <v>469</v>
      </c>
      <c r="F4359" s="6" t="s">
        <v>1050</v>
      </c>
      <c r="G4359" s="6" t="s">
        <v>1309</v>
      </c>
      <c r="H4359" s="6" t="s">
        <v>1066</v>
      </c>
      <c r="I4359" s="6" t="s">
        <v>1478</v>
      </c>
      <c r="J4359" s="6" t="s">
        <v>5</v>
      </c>
      <c r="K4359" s="7">
        <v>0</v>
      </c>
      <c r="L4359" s="7">
        <f>IFERROR(VLOOKUP(SiscoTable[[#This Row],[Código]],Hoja2!A:B,2,0)*SiscoTable[[#This Row],[Provta(Uns)]],0)</f>
        <v>0</v>
      </c>
      <c r="M4359" s="7">
        <v>0</v>
      </c>
      <c r="N4359" s="7">
        <v>0</v>
      </c>
      <c r="O4359" s="7">
        <f>IFERROR(VLOOKUP(SiscoTable[[#This Row],[Código]],Hoja2!A:B,2,0)*SiscoTable[[#This Row],[Stock_actual]],0)</f>
        <v>0</v>
      </c>
      <c r="P4359" s="6" t="s">
        <v>7</v>
      </c>
      <c r="Q4359" s="7">
        <v>0</v>
      </c>
      <c r="R4359" s="7">
        <v>0</v>
      </c>
      <c r="S4359" s="7" t="s">
        <v>11927</v>
      </c>
      <c r="BI4359"/>
      <c r="BJ4359"/>
    </row>
    <row r="4360" spans="2:62" x14ac:dyDescent="0.4">
      <c r="B4360" s="1">
        <v>18577</v>
      </c>
      <c r="C4360" s="6" t="s">
        <v>25</v>
      </c>
      <c r="D4360" s="6" t="s">
        <v>25</v>
      </c>
      <c r="E4360" s="6" t="s">
        <v>469</v>
      </c>
      <c r="F4360" s="6" t="s">
        <v>1050</v>
      </c>
      <c r="G4360" s="6" t="s">
        <v>1309</v>
      </c>
      <c r="H4360" s="6" t="s">
        <v>1066</v>
      </c>
      <c r="I4360" s="6" t="s">
        <v>1359</v>
      </c>
      <c r="J4360" s="6" t="s">
        <v>5</v>
      </c>
      <c r="K4360" s="7">
        <v>30.67</v>
      </c>
      <c r="L4360" s="7">
        <f>IFERROR(VLOOKUP(SiscoTable[[#This Row],[Código]],Hoja2!A:B,2,0)*SiscoTable[[#This Row],[Provta(Uns)]],0)</f>
        <v>282.16399999999999</v>
      </c>
      <c r="M4360" s="7">
        <v>0</v>
      </c>
      <c r="N4360" s="7">
        <v>10</v>
      </c>
      <c r="O4360" s="7">
        <f>IFERROR(VLOOKUP(SiscoTable[[#This Row],[Código]],Hoja2!A:B,2,0)*SiscoTable[[#This Row],[Stock_actual]],0)</f>
        <v>92</v>
      </c>
      <c r="P4360" s="6" t="s">
        <v>124</v>
      </c>
      <c r="Q4360" s="7">
        <v>34</v>
      </c>
      <c r="R4360" s="7">
        <v>61.400000000000006</v>
      </c>
      <c r="S4360" s="7" t="s">
        <v>11927</v>
      </c>
      <c r="BI4360"/>
      <c r="BJ4360"/>
    </row>
    <row r="4361" spans="2:62" x14ac:dyDescent="0.4">
      <c r="B4361" s="1">
        <v>18578</v>
      </c>
      <c r="C4361" s="6" t="s">
        <v>8</v>
      </c>
      <c r="D4361" s="6" t="s">
        <v>8</v>
      </c>
      <c r="E4361" s="6" t="s">
        <v>8482</v>
      </c>
      <c r="F4361" s="6" t="s">
        <v>10720</v>
      </c>
      <c r="G4361" s="6" t="s">
        <v>11282</v>
      </c>
      <c r="H4361" s="6" t="s">
        <v>9095</v>
      </c>
      <c r="I4361" s="6" t="s">
        <v>11313</v>
      </c>
      <c r="J4361" s="6" t="s">
        <v>5</v>
      </c>
      <c r="K4361" s="7">
        <v>1</v>
      </c>
      <c r="L4361" s="7">
        <f>IFERROR(VLOOKUP(SiscoTable[[#This Row],[Código]],Hoja2!A:B,2,0)*SiscoTable[[#This Row],[Provta(Uns)]],0)</f>
        <v>3.6</v>
      </c>
      <c r="M4361" s="7">
        <v>0</v>
      </c>
      <c r="N4361" s="7">
        <v>33</v>
      </c>
      <c r="O4361" s="7">
        <f>IFERROR(VLOOKUP(SiscoTable[[#This Row],[Código]],Hoja2!A:B,2,0)*SiscoTable[[#This Row],[Stock_actual]],0)</f>
        <v>118.8</v>
      </c>
      <c r="P4361" s="6" t="s">
        <v>11314</v>
      </c>
      <c r="Q4361" s="7">
        <v>1</v>
      </c>
      <c r="R4361" s="7">
        <v>0</v>
      </c>
      <c r="S4361" s="7" t="s">
        <v>11926</v>
      </c>
      <c r="BI4361"/>
      <c r="BJ4361"/>
    </row>
    <row r="4362" spans="2:62" x14ac:dyDescent="0.4">
      <c r="B4362" s="1">
        <v>18579</v>
      </c>
      <c r="C4362" s="6" t="s">
        <v>8</v>
      </c>
      <c r="D4362" s="6" t="s">
        <v>8</v>
      </c>
      <c r="E4362" s="6" t="s">
        <v>8482</v>
      </c>
      <c r="F4362" s="6" t="s">
        <v>10720</v>
      </c>
      <c r="G4362" s="6" t="s">
        <v>11282</v>
      </c>
      <c r="H4362" s="6" t="s">
        <v>9095</v>
      </c>
      <c r="I4362" s="6" t="s">
        <v>11315</v>
      </c>
      <c r="J4362" s="6" t="s">
        <v>5</v>
      </c>
      <c r="K4362" s="7">
        <v>0</v>
      </c>
      <c r="L4362" s="7">
        <f>IFERROR(VLOOKUP(SiscoTable[[#This Row],[Código]],Hoja2!A:B,2,0)*SiscoTable[[#This Row],[Provta(Uns)]],0)</f>
        <v>0</v>
      </c>
      <c r="M4362" s="7">
        <v>0</v>
      </c>
      <c r="N4362" s="7">
        <v>0</v>
      </c>
      <c r="O4362" s="7">
        <f>IFERROR(VLOOKUP(SiscoTable[[#This Row],[Código]],Hoja2!A:B,2,0)*SiscoTable[[#This Row],[Stock_actual]],0)</f>
        <v>0</v>
      </c>
      <c r="P4362" s="6" t="s">
        <v>7</v>
      </c>
      <c r="Q4362" s="7">
        <v>0</v>
      </c>
      <c r="R4362" s="7">
        <v>0</v>
      </c>
      <c r="S4362" s="7" t="s">
        <v>11926</v>
      </c>
      <c r="BI4362"/>
      <c r="BJ4362"/>
    </row>
    <row r="4363" spans="2:62" x14ac:dyDescent="0.4">
      <c r="B4363" s="1">
        <v>18580</v>
      </c>
      <c r="C4363" s="6" t="s">
        <v>8</v>
      </c>
      <c r="D4363" s="6" t="s">
        <v>8</v>
      </c>
      <c r="E4363" s="6" t="s">
        <v>8482</v>
      </c>
      <c r="F4363" s="6" t="s">
        <v>10720</v>
      </c>
      <c r="G4363" s="6" t="s">
        <v>11282</v>
      </c>
      <c r="H4363" s="6" t="s">
        <v>9095</v>
      </c>
      <c r="I4363" s="6" t="s">
        <v>11316</v>
      </c>
      <c r="J4363" s="6" t="s">
        <v>5</v>
      </c>
      <c r="K4363" s="7">
        <v>1.33</v>
      </c>
      <c r="L4363" s="7">
        <f>IFERROR(VLOOKUP(SiscoTable[[#This Row],[Código]],Hoja2!A:B,2,0)*SiscoTable[[#This Row],[Provta(Uns)]],0)</f>
        <v>4.7880000000000003</v>
      </c>
      <c r="M4363" s="7">
        <v>0</v>
      </c>
      <c r="N4363" s="7">
        <v>32</v>
      </c>
      <c r="O4363" s="7">
        <f>IFERROR(VLOOKUP(SiscoTable[[#This Row],[Código]],Hoja2!A:B,2,0)*SiscoTable[[#This Row],[Stock_actual]],0)</f>
        <v>115.2</v>
      </c>
      <c r="P4363" s="6" t="s">
        <v>1029</v>
      </c>
      <c r="Q4363" s="7">
        <v>1</v>
      </c>
      <c r="R4363" s="7">
        <v>0</v>
      </c>
      <c r="S4363" s="7" t="s">
        <v>11926</v>
      </c>
      <c r="BI4363"/>
      <c r="BJ4363"/>
    </row>
    <row r="4364" spans="2:62" x14ac:dyDescent="0.4">
      <c r="B4364" s="1">
        <v>18581</v>
      </c>
      <c r="C4364" s="6" t="s">
        <v>30</v>
      </c>
      <c r="D4364" s="6" t="s">
        <v>30</v>
      </c>
      <c r="E4364" s="6" t="s">
        <v>8482</v>
      </c>
      <c r="F4364" s="6" t="s">
        <v>10720</v>
      </c>
      <c r="G4364" s="6" t="s">
        <v>11282</v>
      </c>
      <c r="H4364" s="6" t="s">
        <v>11299</v>
      </c>
      <c r="I4364" s="6" t="s">
        <v>11298</v>
      </c>
      <c r="J4364" s="6" t="s">
        <v>5</v>
      </c>
      <c r="K4364" s="7">
        <v>21.83</v>
      </c>
      <c r="L4364" s="7">
        <f>IFERROR(VLOOKUP(SiscoTable[[#This Row],[Código]],Hoja2!A:B,2,0)*SiscoTable[[#This Row],[Provta(Uns)]],0)</f>
        <v>74.221999999999994</v>
      </c>
      <c r="M4364" s="7">
        <v>0</v>
      </c>
      <c r="N4364" s="7">
        <v>17</v>
      </c>
      <c r="O4364" s="7">
        <f>IFERROR(VLOOKUP(SiscoTable[[#This Row],[Código]],Hoja2!A:B,2,0)*SiscoTable[[#This Row],[Stock_actual]],0)</f>
        <v>57.8</v>
      </c>
      <c r="P4364" s="6" t="s">
        <v>119</v>
      </c>
      <c r="Q4364" s="7">
        <v>24</v>
      </c>
      <c r="R4364" s="7">
        <v>43.589999999999996</v>
      </c>
      <c r="S4364" s="7" t="s">
        <v>11926</v>
      </c>
      <c r="BI4364"/>
      <c r="BJ4364"/>
    </row>
    <row r="4365" spans="2:62" x14ac:dyDescent="0.4">
      <c r="B4365" s="1">
        <v>18582</v>
      </c>
      <c r="C4365" s="6" t="s">
        <v>8</v>
      </c>
      <c r="D4365" s="6" t="s">
        <v>30</v>
      </c>
      <c r="E4365" s="6" t="s">
        <v>8482</v>
      </c>
      <c r="F4365" s="6" t="s">
        <v>10720</v>
      </c>
      <c r="G4365" s="6" t="s">
        <v>11282</v>
      </c>
      <c r="H4365" s="6" t="s">
        <v>11299</v>
      </c>
      <c r="I4365" s="6" t="s">
        <v>11317</v>
      </c>
      <c r="J4365" s="6" t="s">
        <v>5</v>
      </c>
      <c r="K4365" s="7">
        <v>0</v>
      </c>
      <c r="L4365" s="7">
        <f>IFERROR(VLOOKUP(SiscoTable[[#This Row],[Código]],Hoja2!A:B,2,0)*SiscoTable[[#This Row],[Provta(Uns)]],0)</f>
        <v>0</v>
      </c>
      <c r="M4365" s="7">
        <v>0</v>
      </c>
      <c r="N4365" s="7">
        <v>0</v>
      </c>
      <c r="O4365" s="7">
        <f>IFERROR(VLOOKUP(SiscoTable[[#This Row],[Código]],Hoja2!A:B,2,0)*SiscoTable[[#This Row],[Stock_actual]],0)</f>
        <v>0</v>
      </c>
      <c r="P4365" s="6" t="s">
        <v>7</v>
      </c>
      <c r="Q4365" s="7">
        <v>0</v>
      </c>
      <c r="R4365" s="7">
        <v>0</v>
      </c>
      <c r="S4365" s="7" t="s">
        <v>11926</v>
      </c>
      <c r="BI4365"/>
      <c r="BJ4365"/>
    </row>
    <row r="4366" spans="2:62" x14ac:dyDescent="0.4">
      <c r="B4366" s="1">
        <v>18584</v>
      </c>
      <c r="C4366" s="6" t="s">
        <v>30</v>
      </c>
      <c r="D4366" s="6" t="s">
        <v>25</v>
      </c>
      <c r="E4366" s="6" t="s">
        <v>8482</v>
      </c>
      <c r="F4366" s="6" t="s">
        <v>9030</v>
      </c>
      <c r="G4366" s="6" t="s">
        <v>9184</v>
      </c>
      <c r="H4366" s="6" t="s">
        <v>9114</v>
      </c>
      <c r="I4366" s="6" t="s">
        <v>9219</v>
      </c>
      <c r="J4366" s="6" t="s">
        <v>5</v>
      </c>
      <c r="K4366" s="7">
        <v>29.83</v>
      </c>
      <c r="L4366" s="7">
        <f>IFERROR(VLOOKUP(SiscoTable[[#This Row],[Código]],Hoja2!A:B,2,0)*SiscoTable[[#This Row],[Provta(Uns)]],0)</f>
        <v>116.33699999999999</v>
      </c>
      <c r="M4366" s="7">
        <v>48</v>
      </c>
      <c r="N4366" s="7">
        <v>68</v>
      </c>
      <c r="O4366" s="7">
        <f>IFERROR(VLOOKUP(SiscoTable[[#This Row],[Código]],Hoja2!A:B,2,0)*SiscoTable[[#This Row],[Stock_actual]],0)</f>
        <v>265.2</v>
      </c>
      <c r="P4366" s="6" t="s">
        <v>254</v>
      </c>
      <c r="Q4366" s="7">
        <v>33</v>
      </c>
      <c r="R4366" s="7">
        <v>0</v>
      </c>
      <c r="S4366" s="7" t="s">
        <v>11926</v>
      </c>
      <c r="BI4366"/>
      <c r="BJ4366"/>
    </row>
    <row r="4367" spans="2:62" x14ac:dyDescent="0.4">
      <c r="B4367" s="1">
        <v>18585</v>
      </c>
      <c r="C4367" s="6" t="s">
        <v>30</v>
      </c>
      <c r="D4367" s="6" t="s">
        <v>8</v>
      </c>
      <c r="E4367" s="6" t="s">
        <v>8482</v>
      </c>
      <c r="F4367" s="6" t="s">
        <v>9030</v>
      </c>
      <c r="G4367" s="6" t="s">
        <v>9184</v>
      </c>
      <c r="H4367" s="6" t="s">
        <v>9114</v>
      </c>
      <c r="I4367" s="6" t="s">
        <v>9220</v>
      </c>
      <c r="J4367" s="6" t="s">
        <v>5</v>
      </c>
      <c r="K4367" s="7">
        <v>4.33</v>
      </c>
      <c r="L4367" s="7">
        <f>IFERROR(VLOOKUP(SiscoTable[[#This Row],[Código]],Hoja2!A:B,2,0)*SiscoTable[[#This Row],[Provta(Uns)]],0)</f>
        <v>105.21900000000001</v>
      </c>
      <c r="M4367" s="7">
        <v>0</v>
      </c>
      <c r="N4367" s="7">
        <v>27</v>
      </c>
      <c r="O4367" s="7">
        <f>IFERROR(VLOOKUP(SiscoTable[[#This Row],[Código]],Hoja2!A:B,2,0)*SiscoTable[[#This Row],[Stock_actual]],0)</f>
        <v>656.1</v>
      </c>
      <c r="P4367" s="6" t="s">
        <v>9221</v>
      </c>
      <c r="Q4367" s="7">
        <v>5</v>
      </c>
      <c r="R4367" s="7">
        <v>0</v>
      </c>
      <c r="S4367" s="7" t="s">
        <v>11926</v>
      </c>
      <c r="BI4367"/>
      <c r="BJ4367"/>
    </row>
    <row r="4368" spans="2:62" x14ac:dyDescent="0.4">
      <c r="B4368" s="1">
        <v>18590</v>
      </c>
      <c r="C4368" s="6" t="s">
        <v>30</v>
      </c>
      <c r="D4368" s="6" t="s">
        <v>30</v>
      </c>
      <c r="E4368" s="6" t="s">
        <v>469</v>
      </c>
      <c r="F4368" s="6" t="s">
        <v>59</v>
      </c>
      <c r="G4368" s="6" t="s">
        <v>59</v>
      </c>
      <c r="H4368" s="6" t="s">
        <v>153</v>
      </c>
      <c r="I4368" s="6" t="s">
        <v>969</v>
      </c>
      <c r="J4368" s="6" t="s">
        <v>5</v>
      </c>
      <c r="K4368" s="7">
        <v>15.17</v>
      </c>
      <c r="L4368" s="7">
        <f>IFERROR(VLOOKUP(SiscoTable[[#This Row],[Código]],Hoja2!A:B,2,0)*SiscoTable[[#This Row],[Provta(Uns)]],0)</f>
        <v>83.435000000000002</v>
      </c>
      <c r="M4368" s="7">
        <v>0</v>
      </c>
      <c r="N4368" s="7">
        <v>15</v>
      </c>
      <c r="O4368" s="7">
        <f>IFERROR(VLOOKUP(SiscoTable[[#This Row],[Código]],Hoja2!A:B,2,0)*SiscoTable[[#This Row],[Stock_actual]],0)</f>
        <v>82.5</v>
      </c>
      <c r="P4368" s="6" t="s">
        <v>110</v>
      </c>
      <c r="Q4368" s="7">
        <v>17</v>
      </c>
      <c r="R4368" s="7">
        <v>30.39</v>
      </c>
      <c r="S4368" s="7" t="s">
        <v>11927</v>
      </c>
      <c r="BI4368"/>
      <c r="BJ4368"/>
    </row>
    <row r="4369" spans="2:62" x14ac:dyDescent="0.4">
      <c r="B4369" s="1">
        <v>18591</v>
      </c>
      <c r="C4369" s="6" t="s">
        <v>30</v>
      </c>
      <c r="D4369" s="6" t="s">
        <v>30</v>
      </c>
      <c r="E4369" s="6" t="s">
        <v>469</v>
      </c>
      <c r="F4369" s="6" t="s">
        <v>59</v>
      </c>
      <c r="G4369" s="6" t="s">
        <v>59</v>
      </c>
      <c r="H4369" s="6" t="s">
        <v>153</v>
      </c>
      <c r="I4369" s="6" t="s">
        <v>970</v>
      </c>
      <c r="J4369" s="6" t="s">
        <v>5</v>
      </c>
      <c r="K4369" s="7">
        <v>21.5</v>
      </c>
      <c r="L4369" s="7">
        <f>IFERROR(VLOOKUP(SiscoTable[[#This Row],[Código]],Hoja2!A:B,2,0)*SiscoTable[[#This Row],[Provta(Uns)]],0)</f>
        <v>53.75</v>
      </c>
      <c r="M4369" s="7">
        <v>0</v>
      </c>
      <c r="N4369" s="7">
        <v>23</v>
      </c>
      <c r="O4369" s="7">
        <f>IFERROR(VLOOKUP(SiscoTable[[#This Row],[Código]],Hoja2!A:B,2,0)*SiscoTable[[#This Row],[Stock_actual]],0)</f>
        <v>57.5</v>
      </c>
      <c r="P4369" s="6" t="s">
        <v>324</v>
      </c>
      <c r="Q4369" s="7">
        <v>24</v>
      </c>
      <c r="R4369" s="7">
        <v>43.239999999999995</v>
      </c>
      <c r="S4369" s="7" t="s">
        <v>11927</v>
      </c>
      <c r="BI4369"/>
      <c r="BJ4369"/>
    </row>
    <row r="4370" spans="2:62" x14ac:dyDescent="0.4">
      <c r="B4370" s="1">
        <v>18592</v>
      </c>
      <c r="C4370" s="6" t="s">
        <v>8</v>
      </c>
      <c r="D4370" s="6" t="s">
        <v>8</v>
      </c>
      <c r="E4370" s="6" t="s">
        <v>3268</v>
      </c>
      <c r="F4370" s="6" t="s">
        <v>6803</v>
      </c>
      <c r="G4370" s="6" t="s">
        <v>7041</v>
      </c>
      <c r="H4370" s="6" t="s">
        <v>7048</v>
      </c>
      <c r="I4370" s="6" t="s">
        <v>7139</v>
      </c>
      <c r="J4370" s="6" t="s">
        <v>5</v>
      </c>
      <c r="K4370" s="7">
        <v>0</v>
      </c>
      <c r="L4370" s="7">
        <f>IFERROR(VLOOKUP(SiscoTable[[#This Row],[Código]],Hoja2!A:B,2,0)*SiscoTable[[#This Row],[Provta(Uns)]],0)</f>
        <v>0</v>
      </c>
      <c r="M4370" s="7">
        <v>0</v>
      </c>
      <c r="N4370" s="7">
        <v>0</v>
      </c>
      <c r="O4370" s="7">
        <f>IFERROR(VLOOKUP(SiscoTable[[#This Row],[Código]],Hoja2!A:B,2,0)*SiscoTable[[#This Row],[Stock_actual]],0)</f>
        <v>0</v>
      </c>
      <c r="P4370" s="6" t="s">
        <v>7</v>
      </c>
      <c r="Q4370" s="7">
        <v>0</v>
      </c>
      <c r="R4370" s="7">
        <v>0</v>
      </c>
      <c r="S4370" s="7" t="s">
        <v>11925</v>
      </c>
      <c r="BI4370"/>
      <c r="BJ4370"/>
    </row>
    <row r="4371" spans="2:62" x14ac:dyDescent="0.4">
      <c r="B4371" s="1">
        <v>18601</v>
      </c>
      <c r="C4371" s="6" t="s">
        <v>25</v>
      </c>
      <c r="D4371" s="6" t="s">
        <v>25</v>
      </c>
      <c r="E4371" s="6" t="s">
        <v>2999</v>
      </c>
      <c r="F4371" s="6" t="s">
        <v>3000</v>
      </c>
      <c r="G4371" s="6" t="s">
        <v>3119</v>
      </c>
      <c r="H4371" s="6" t="s">
        <v>3119</v>
      </c>
      <c r="I4371" s="6" t="s">
        <v>3135</v>
      </c>
      <c r="J4371" s="6" t="s">
        <v>5</v>
      </c>
      <c r="K4371" s="7">
        <v>73.83</v>
      </c>
      <c r="L4371" s="7">
        <f>IFERROR(VLOOKUP(SiscoTable[[#This Row],[Código]],Hoja2!A:B,2,0)*SiscoTable[[#This Row],[Provta(Uns)]],0)</f>
        <v>878.577</v>
      </c>
      <c r="M4371" s="7">
        <v>0</v>
      </c>
      <c r="N4371" s="7">
        <v>8</v>
      </c>
      <c r="O4371" s="7">
        <f>IFERROR(VLOOKUP(SiscoTable[[#This Row],[Código]],Hoja2!A:B,2,0)*SiscoTable[[#This Row],[Stock_actual]],0)</f>
        <v>95.2</v>
      </c>
      <c r="P4371" s="6" t="s">
        <v>82</v>
      </c>
      <c r="Q4371" s="7">
        <v>81</v>
      </c>
      <c r="R4371" s="7">
        <v>146.97999999999999</v>
      </c>
      <c r="S4371" s="7" t="s">
        <v>11925</v>
      </c>
      <c r="BI4371"/>
      <c r="BJ4371"/>
    </row>
    <row r="4372" spans="2:62" x14ac:dyDescent="0.4">
      <c r="B4372" s="1">
        <v>22170</v>
      </c>
      <c r="C4372" s="6" t="s">
        <v>30</v>
      </c>
      <c r="D4372" s="6" t="s">
        <v>8</v>
      </c>
      <c r="E4372" s="6" t="s">
        <v>8482</v>
      </c>
      <c r="F4372" s="6" t="s">
        <v>9030</v>
      </c>
      <c r="G4372" s="6" t="s">
        <v>9678</v>
      </c>
      <c r="H4372" s="6" t="s">
        <v>9683</v>
      </c>
      <c r="I4372" s="6" t="s">
        <v>9748</v>
      </c>
      <c r="J4372" s="6" t="s">
        <v>5</v>
      </c>
      <c r="K4372" s="7">
        <v>1.5</v>
      </c>
      <c r="L4372" s="7">
        <f>IFERROR(VLOOKUP(SiscoTable[[#This Row],[Código]],Hoja2!A:B,2,0)*SiscoTable[[#This Row],[Provta(Uns)]],0)</f>
        <v>27.900000000000002</v>
      </c>
      <c r="M4372" s="7">
        <v>0</v>
      </c>
      <c r="N4372" s="7">
        <v>20</v>
      </c>
      <c r="O4372" s="7">
        <f>IFERROR(VLOOKUP(SiscoTable[[#This Row],[Código]],Hoja2!A:B,2,0)*SiscoTable[[#This Row],[Stock_actual]],0)</f>
        <v>372</v>
      </c>
      <c r="P4372" s="6" t="s">
        <v>4100</v>
      </c>
      <c r="Q4372" s="7">
        <v>2</v>
      </c>
      <c r="R4372" s="7">
        <v>0</v>
      </c>
      <c r="S4372" s="7" t="s">
        <v>11926</v>
      </c>
      <c r="BI4372"/>
      <c r="BJ4372"/>
    </row>
    <row r="4373" spans="2:62" x14ac:dyDescent="0.4">
      <c r="B4373" s="1">
        <v>22171</v>
      </c>
      <c r="C4373" s="6" t="s">
        <v>30</v>
      </c>
      <c r="D4373" s="6" t="s">
        <v>8</v>
      </c>
      <c r="E4373" s="6" t="s">
        <v>8482</v>
      </c>
      <c r="F4373" s="6" t="s">
        <v>9030</v>
      </c>
      <c r="G4373" s="6" t="s">
        <v>9678</v>
      </c>
      <c r="H4373" s="6" t="s">
        <v>9683</v>
      </c>
      <c r="I4373" s="6" t="s">
        <v>9749</v>
      </c>
      <c r="J4373" s="6" t="s">
        <v>5</v>
      </c>
      <c r="K4373" s="7">
        <v>2.33</v>
      </c>
      <c r="L4373" s="7">
        <f>IFERROR(VLOOKUP(SiscoTable[[#This Row],[Código]],Hoja2!A:B,2,0)*SiscoTable[[#This Row],[Provta(Uns)]],0)</f>
        <v>43.338000000000008</v>
      </c>
      <c r="M4373" s="7">
        <v>0</v>
      </c>
      <c r="N4373" s="7">
        <v>15</v>
      </c>
      <c r="O4373" s="7">
        <f>IFERROR(VLOOKUP(SiscoTable[[#This Row],[Código]],Hoja2!A:B,2,0)*SiscoTable[[#This Row],[Stock_actual]],0)</f>
        <v>279</v>
      </c>
      <c r="P4373" s="6" t="s">
        <v>4718</v>
      </c>
      <c r="Q4373" s="7">
        <v>3</v>
      </c>
      <c r="R4373" s="7">
        <v>0</v>
      </c>
      <c r="S4373" s="7" t="s">
        <v>11926</v>
      </c>
      <c r="BI4373"/>
      <c r="BJ4373"/>
    </row>
    <row r="4374" spans="2:62" x14ac:dyDescent="0.4">
      <c r="B4374" s="1">
        <v>22172</v>
      </c>
      <c r="C4374" s="6" t="s">
        <v>8</v>
      </c>
      <c r="D4374" s="6" t="s">
        <v>8</v>
      </c>
      <c r="E4374" s="6" t="s">
        <v>2809</v>
      </c>
      <c r="F4374" s="6" t="s">
        <v>2810</v>
      </c>
      <c r="G4374" s="6" t="s">
        <v>2811</v>
      </c>
      <c r="H4374" s="6" t="s">
        <v>153</v>
      </c>
      <c r="I4374" s="6" t="s">
        <v>2813</v>
      </c>
      <c r="J4374" s="6" t="s">
        <v>5</v>
      </c>
      <c r="K4374" s="7">
        <v>0</v>
      </c>
      <c r="L4374" s="7">
        <f>IFERROR(VLOOKUP(SiscoTable[[#This Row],[Código]],Hoja2!A:B,2,0)*SiscoTable[[#This Row],[Provta(Uns)]],0)</f>
        <v>0</v>
      </c>
      <c r="M4374" s="7">
        <v>0</v>
      </c>
      <c r="N4374" s="7">
        <v>2</v>
      </c>
      <c r="O4374" s="7">
        <f>IFERROR(VLOOKUP(SiscoTable[[#This Row],[Código]],Hoja2!A:B,2,0)*SiscoTable[[#This Row],[Stock_actual]],0)</f>
        <v>95</v>
      </c>
      <c r="P4374" s="6" t="s">
        <v>134</v>
      </c>
      <c r="Q4374" s="7">
        <v>0</v>
      </c>
      <c r="R4374" s="7">
        <v>0</v>
      </c>
      <c r="S4374" s="7" t="s">
        <v>11923</v>
      </c>
      <c r="BI4374"/>
      <c r="BJ4374"/>
    </row>
    <row r="4375" spans="2:62" x14ac:dyDescent="0.4">
      <c r="B4375" s="1">
        <v>22173</v>
      </c>
      <c r="C4375" s="6" t="s">
        <v>8</v>
      </c>
      <c r="D4375" s="6" t="s">
        <v>8</v>
      </c>
      <c r="E4375" s="6" t="s">
        <v>8482</v>
      </c>
      <c r="F4375" s="6" t="s">
        <v>9030</v>
      </c>
      <c r="G4375" s="6" t="s">
        <v>9678</v>
      </c>
      <c r="H4375" s="6" t="s">
        <v>9683</v>
      </c>
      <c r="I4375" s="6" t="s">
        <v>9839</v>
      </c>
      <c r="J4375" s="6" t="s">
        <v>5</v>
      </c>
      <c r="K4375" s="7">
        <v>0</v>
      </c>
      <c r="L4375" s="7">
        <f>IFERROR(VLOOKUP(SiscoTable[[#This Row],[Código]],Hoja2!A:B,2,0)*SiscoTable[[#This Row],[Provta(Uns)]],0)</f>
        <v>0</v>
      </c>
      <c r="M4375" s="7">
        <v>0</v>
      </c>
      <c r="N4375" s="7">
        <v>0</v>
      </c>
      <c r="O4375" s="7">
        <f>IFERROR(VLOOKUP(SiscoTable[[#This Row],[Código]],Hoja2!A:B,2,0)*SiscoTable[[#This Row],[Stock_actual]],0)</f>
        <v>0</v>
      </c>
      <c r="P4375" s="6" t="s">
        <v>7</v>
      </c>
      <c r="Q4375" s="7">
        <v>0</v>
      </c>
      <c r="R4375" s="7">
        <v>0</v>
      </c>
      <c r="S4375" s="7" t="s">
        <v>11926</v>
      </c>
      <c r="BI4375"/>
      <c r="BJ4375"/>
    </row>
    <row r="4376" spans="2:62" x14ac:dyDescent="0.4">
      <c r="B4376" s="1">
        <v>22174</v>
      </c>
      <c r="C4376" s="6" t="s">
        <v>8</v>
      </c>
      <c r="D4376" s="6" t="s">
        <v>8</v>
      </c>
      <c r="E4376" s="6" t="s">
        <v>8482</v>
      </c>
      <c r="F4376" s="6" t="s">
        <v>9030</v>
      </c>
      <c r="G4376" s="6" t="s">
        <v>9678</v>
      </c>
      <c r="H4376" s="6" t="s">
        <v>9683</v>
      </c>
      <c r="I4376" s="6" t="s">
        <v>9840</v>
      </c>
      <c r="J4376" s="6" t="s">
        <v>5</v>
      </c>
      <c r="K4376" s="7">
        <v>0</v>
      </c>
      <c r="L4376" s="7">
        <f>IFERROR(VLOOKUP(SiscoTable[[#This Row],[Código]],Hoja2!A:B,2,0)*SiscoTable[[#This Row],[Provta(Uns)]],0)</f>
        <v>0</v>
      </c>
      <c r="M4376" s="7">
        <v>0</v>
      </c>
      <c r="N4376" s="7">
        <v>0</v>
      </c>
      <c r="O4376" s="7">
        <f>IFERROR(VLOOKUP(SiscoTable[[#This Row],[Código]],Hoja2!A:B,2,0)*SiscoTable[[#This Row],[Stock_actual]],0)</f>
        <v>0</v>
      </c>
      <c r="P4376" s="6" t="s">
        <v>7</v>
      </c>
      <c r="Q4376" s="7">
        <v>0</v>
      </c>
      <c r="R4376" s="7">
        <v>0</v>
      </c>
      <c r="S4376" s="7" t="s">
        <v>11926</v>
      </c>
      <c r="BI4376"/>
      <c r="BJ4376"/>
    </row>
    <row r="4377" spans="2:62" x14ac:dyDescent="0.4">
      <c r="B4377" s="1">
        <v>22175</v>
      </c>
      <c r="C4377" s="6" t="s">
        <v>8</v>
      </c>
      <c r="D4377" s="6" t="s">
        <v>8</v>
      </c>
      <c r="E4377" s="6" t="s">
        <v>8482</v>
      </c>
      <c r="F4377" s="6" t="s">
        <v>9030</v>
      </c>
      <c r="G4377" s="6" t="s">
        <v>9678</v>
      </c>
      <c r="H4377" s="6" t="s">
        <v>9683</v>
      </c>
      <c r="I4377" s="6" t="s">
        <v>9841</v>
      </c>
      <c r="J4377" s="6" t="s">
        <v>5</v>
      </c>
      <c r="K4377" s="7">
        <v>0</v>
      </c>
      <c r="L4377" s="7">
        <f>IFERROR(VLOOKUP(SiscoTable[[#This Row],[Código]],Hoja2!A:B,2,0)*SiscoTable[[#This Row],[Provta(Uns)]],0)</f>
        <v>0</v>
      </c>
      <c r="M4377" s="7">
        <v>0</v>
      </c>
      <c r="N4377" s="7">
        <v>0</v>
      </c>
      <c r="O4377" s="7">
        <f>IFERROR(VLOOKUP(SiscoTable[[#This Row],[Código]],Hoja2!A:B,2,0)*SiscoTable[[#This Row],[Stock_actual]],0)</f>
        <v>0</v>
      </c>
      <c r="P4377" s="6" t="s">
        <v>7</v>
      </c>
      <c r="Q4377" s="7">
        <v>0</v>
      </c>
      <c r="R4377" s="7">
        <v>0</v>
      </c>
      <c r="S4377" s="7" t="s">
        <v>11926</v>
      </c>
      <c r="BI4377"/>
      <c r="BJ4377"/>
    </row>
    <row r="4378" spans="2:62" x14ac:dyDescent="0.4">
      <c r="B4378" s="1">
        <v>22176</v>
      </c>
      <c r="C4378" s="6" t="s">
        <v>8</v>
      </c>
      <c r="D4378" s="6" t="s">
        <v>30</v>
      </c>
      <c r="E4378" s="6" t="s">
        <v>3268</v>
      </c>
      <c r="F4378" s="6" t="s">
        <v>3269</v>
      </c>
      <c r="G4378" s="6" t="s">
        <v>4996</v>
      </c>
      <c r="H4378" s="6" t="s">
        <v>4199</v>
      </c>
      <c r="I4378" s="6" t="s">
        <v>5121</v>
      </c>
      <c r="J4378" s="6" t="s">
        <v>5</v>
      </c>
      <c r="K4378" s="7">
        <v>6</v>
      </c>
      <c r="L4378" s="7">
        <f>IFERROR(VLOOKUP(SiscoTable[[#This Row],[Código]],Hoja2!A:B,2,0)*SiscoTable[[#This Row],[Provta(Uns)]],0)</f>
        <v>4.8000000000000007</v>
      </c>
      <c r="M4378" s="7">
        <v>0</v>
      </c>
      <c r="N4378" s="7">
        <v>4</v>
      </c>
      <c r="O4378" s="7">
        <f>IFERROR(VLOOKUP(SiscoTable[[#This Row],[Código]],Hoja2!A:B,2,0)*SiscoTable[[#This Row],[Stock_actual]],0)</f>
        <v>3.2</v>
      </c>
      <c r="P4378" s="6" t="s">
        <v>218</v>
      </c>
      <c r="Q4378" s="7">
        <v>7</v>
      </c>
      <c r="R4378" s="7">
        <v>12</v>
      </c>
      <c r="S4378" s="7" t="s">
        <v>11928</v>
      </c>
      <c r="BI4378"/>
      <c r="BJ4378"/>
    </row>
    <row r="4379" spans="2:62" x14ac:dyDescent="0.4">
      <c r="B4379" s="1">
        <v>22177</v>
      </c>
      <c r="C4379" s="6" t="s">
        <v>30</v>
      </c>
      <c r="D4379" s="6" t="s">
        <v>30</v>
      </c>
      <c r="E4379" s="6" t="s">
        <v>8482</v>
      </c>
      <c r="F4379" s="6" t="s">
        <v>9030</v>
      </c>
      <c r="G4379" s="6" t="s">
        <v>9678</v>
      </c>
      <c r="H4379" s="6" t="s">
        <v>9683</v>
      </c>
      <c r="I4379" s="6" t="s">
        <v>9750</v>
      </c>
      <c r="J4379" s="6" t="s">
        <v>5</v>
      </c>
      <c r="K4379" s="7">
        <v>7.17</v>
      </c>
      <c r="L4379" s="7">
        <f>IFERROR(VLOOKUP(SiscoTable[[#This Row],[Código]],Hoja2!A:B,2,0)*SiscoTable[[#This Row],[Provta(Uns)]],0)</f>
        <v>119.02200000000001</v>
      </c>
      <c r="M4379" s="7">
        <v>36</v>
      </c>
      <c r="N4379" s="7">
        <v>20</v>
      </c>
      <c r="O4379" s="7">
        <f>IFERROR(VLOOKUP(SiscoTable[[#This Row],[Código]],Hoja2!A:B,2,0)*SiscoTable[[#This Row],[Stock_actual]],0)</f>
        <v>332</v>
      </c>
      <c r="P4379" s="6" t="s">
        <v>372</v>
      </c>
      <c r="Q4379" s="7">
        <v>8</v>
      </c>
      <c r="R4379" s="7">
        <v>0</v>
      </c>
      <c r="S4379" s="7" t="s">
        <v>11926</v>
      </c>
      <c r="BI4379"/>
      <c r="BJ4379"/>
    </row>
    <row r="4380" spans="2:62" x14ac:dyDescent="0.4">
      <c r="B4380" s="1">
        <v>22178</v>
      </c>
      <c r="C4380" s="6" t="s">
        <v>8</v>
      </c>
      <c r="D4380" s="6" t="s">
        <v>30</v>
      </c>
      <c r="E4380" s="6" t="s">
        <v>3268</v>
      </c>
      <c r="F4380" s="6" t="s">
        <v>3269</v>
      </c>
      <c r="G4380" s="6" t="s">
        <v>4996</v>
      </c>
      <c r="H4380" s="6" t="s">
        <v>4199</v>
      </c>
      <c r="I4380" s="6" t="s">
        <v>5122</v>
      </c>
      <c r="J4380" s="6" t="s">
        <v>5</v>
      </c>
      <c r="K4380" s="7">
        <v>1.67</v>
      </c>
      <c r="L4380" s="7">
        <f>IFERROR(VLOOKUP(SiscoTable[[#This Row],[Código]],Hoja2!A:B,2,0)*SiscoTable[[#This Row],[Provta(Uns)]],0)</f>
        <v>1.3360000000000001</v>
      </c>
      <c r="M4380" s="7">
        <v>0</v>
      </c>
      <c r="N4380" s="7">
        <v>0</v>
      </c>
      <c r="O4380" s="7">
        <f>IFERROR(VLOOKUP(SiscoTable[[#This Row],[Código]],Hoja2!A:B,2,0)*SiscoTable[[#This Row],[Stock_actual]],0)</f>
        <v>0</v>
      </c>
      <c r="P4380" s="6" t="s">
        <v>7</v>
      </c>
      <c r="Q4380" s="7">
        <v>2</v>
      </c>
      <c r="R4380" s="7">
        <v>3.5999999999999996</v>
      </c>
      <c r="S4380" s="7" t="s">
        <v>11928</v>
      </c>
      <c r="BI4380"/>
      <c r="BJ4380"/>
    </row>
    <row r="4381" spans="2:62" x14ac:dyDescent="0.4">
      <c r="B4381" s="1">
        <v>22179</v>
      </c>
      <c r="C4381" s="6" t="s">
        <v>30</v>
      </c>
      <c r="D4381" s="6" t="s">
        <v>8</v>
      </c>
      <c r="E4381" s="6" t="s">
        <v>8482</v>
      </c>
      <c r="F4381" s="6" t="s">
        <v>9030</v>
      </c>
      <c r="G4381" s="6" t="s">
        <v>9678</v>
      </c>
      <c r="H4381" s="6" t="s">
        <v>9683</v>
      </c>
      <c r="I4381" s="6" t="s">
        <v>9751</v>
      </c>
      <c r="J4381" s="6" t="s">
        <v>5</v>
      </c>
      <c r="K4381" s="7">
        <v>5.67</v>
      </c>
      <c r="L4381" s="7">
        <f>IFERROR(VLOOKUP(SiscoTable[[#This Row],[Código]],Hoja2!A:B,2,0)*SiscoTable[[#This Row],[Provta(Uns)]],0)</f>
        <v>99.224999999999994</v>
      </c>
      <c r="M4381" s="7">
        <v>0</v>
      </c>
      <c r="N4381" s="7">
        <v>16</v>
      </c>
      <c r="O4381" s="7">
        <f>IFERROR(VLOOKUP(SiscoTable[[#This Row],[Código]],Hoja2!A:B,2,0)*SiscoTable[[#This Row],[Stock_actual]],0)</f>
        <v>280</v>
      </c>
      <c r="P4381" s="6" t="s">
        <v>539</v>
      </c>
      <c r="Q4381" s="7">
        <v>6</v>
      </c>
      <c r="R4381" s="7">
        <v>0</v>
      </c>
      <c r="S4381" s="7" t="s">
        <v>11926</v>
      </c>
      <c r="BI4381"/>
      <c r="BJ4381"/>
    </row>
    <row r="4382" spans="2:62" x14ac:dyDescent="0.4">
      <c r="B4382" s="1">
        <v>22180</v>
      </c>
      <c r="C4382" s="6" t="s">
        <v>8</v>
      </c>
      <c r="D4382" s="6" t="s">
        <v>30</v>
      </c>
      <c r="E4382" s="6" t="s">
        <v>3268</v>
      </c>
      <c r="F4382" s="6" t="s">
        <v>3269</v>
      </c>
      <c r="G4382" s="6" t="s">
        <v>4996</v>
      </c>
      <c r="H4382" s="6" t="s">
        <v>4199</v>
      </c>
      <c r="I4382" s="6" t="s">
        <v>5123</v>
      </c>
      <c r="J4382" s="6" t="s">
        <v>5</v>
      </c>
      <c r="K4382" s="7">
        <v>0.33</v>
      </c>
      <c r="L4382" s="7">
        <f>IFERROR(VLOOKUP(SiscoTable[[#This Row],[Código]],Hoja2!A:B,2,0)*SiscoTable[[#This Row],[Provta(Uns)]],0)</f>
        <v>0.26400000000000001</v>
      </c>
      <c r="M4382" s="7">
        <v>0</v>
      </c>
      <c r="N4382" s="7">
        <v>0</v>
      </c>
      <c r="O4382" s="7">
        <f>IFERROR(VLOOKUP(SiscoTable[[#This Row],[Código]],Hoja2!A:B,2,0)*SiscoTable[[#This Row],[Stock_actual]],0)</f>
        <v>0</v>
      </c>
      <c r="P4382" s="6" t="s">
        <v>7</v>
      </c>
      <c r="Q4382" s="7">
        <v>0</v>
      </c>
      <c r="R4382" s="7">
        <v>0</v>
      </c>
      <c r="S4382" s="7" t="s">
        <v>11928</v>
      </c>
      <c r="BI4382"/>
      <c r="BJ4382"/>
    </row>
    <row r="4383" spans="2:62" x14ac:dyDescent="0.4">
      <c r="B4383" s="1">
        <v>22181</v>
      </c>
      <c r="C4383" s="6" t="s">
        <v>8</v>
      </c>
      <c r="D4383" s="6" t="s">
        <v>8</v>
      </c>
      <c r="E4383" s="6" t="s">
        <v>8482</v>
      </c>
      <c r="F4383" s="6" t="s">
        <v>9030</v>
      </c>
      <c r="G4383" s="6" t="s">
        <v>9678</v>
      </c>
      <c r="H4383" s="6" t="s">
        <v>9683</v>
      </c>
      <c r="I4383" s="6" t="s">
        <v>9842</v>
      </c>
      <c r="J4383" s="6" t="s">
        <v>5</v>
      </c>
      <c r="K4383" s="7">
        <v>0</v>
      </c>
      <c r="L4383" s="7">
        <f>IFERROR(VLOOKUP(SiscoTable[[#This Row],[Código]],Hoja2!A:B,2,0)*SiscoTable[[#This Row],[Provta(Uns)]],0)</f>
        <v>0</v>
      </c>
      <c r="M4383" s="7">
        <v>0</v>
      </c>
      <c r="N4383" s="7">
        <v>0</v>
      </c>
      <c r="O4383" s="7">
        <f>IFERROR(VLOOKUP(SiscoTable[[#This Row],[Código]],Hoja2!A:B,2,0)*SiscoTable[[#This Row],[Stock_actual]],0)</f>
        <v>0</v>
      </c>
      <c r="P4383" s="6" t="s">
        <v>7</v>
      </c>
      <c r="Q4383" s="7">
        <v>0</v>
      </c>
      <c r="R4383" s="7">
        <v>0</v>
      </c>
      <c r="S4383" s="7" t="s">
        <v>11926</v>
      </c>
      <c r="BI4383"/>
      <c r="BJ4383"/>
    </row>
    <row r="4384" spans="2:62" x14ac:dyDescent="0.4">
      <c r="B4384" s="1">
        <v>22182</v>
      </c>
      <c r="C4384" s="6" t="s">
        <v>8</v>
      </c>
      <c r="D4384" s="6" t="s">
        <v>8</v>
      </c>
      <c r="E4384" s="6" t="s">
        <v>8482</v>
      </c>
      <c r="F4384" s="6" t="s">
        <v>9030</v>
      </c>
      <c r="G4384" s="6" t="s">
        <v>9678</v>
      </c>
      <c r="H4384" s="6" t="s">
        <v>9683</v>
      </c>
      <c r="I4384" s="6" t="s">
        <v>9843</v>
      </c>
      <c r="J4384" s="6" t="s">
        <v>5</v>
      </c>
      <c r="K4384" s="7">
        <v>0</v>
      </c>
      <c r="L4384" s="7">
        <f>IFERROR(VLOOKUP(SiscoTable[[#This Row],[Código]],Hoja2!A:B,2,0)*SiscoTable[[#This Row],[Provta(Uns)]],0)</f>
        <v>0</v>
      </c>
      <c r="M4384" s="7">
        <v>0</v>
      </c>
      <c r="N4384" s="7">
        <v>0</v>
      </c>
      <c r="O4384" s="7">
        <f>IFERROR(VLOOKUP(SiscoTable[[#This Row],[Código]],Hoja2!A:B,2,0)*SiscoTable[[#This Row],[Stock_actual]],0)</f>
        <v>0</v>
      </c>
      <c r="P4384" s="6" t="s">
        <v>7</v>
      </c>
      <c r="Q4384" s="7">
        <v>0</v>
      </c>
      <c r="R4384" s="7">
        <v>0</v>
      </c>
      <c r="S4384" s="7" t="s">
        <v>11926</v>
      </c>
      <c r="BI4384"/>
      <c r="BJ4384"/>
    </row>
    <row r="4385" spans="2:62" x14ac:dyDescent="0.4">
      <c r="B4385" s="1">
        <v>22183</v>
      </c>
      <c r="C4385" s="6" t="s">
        <v>8</v>
      </c>
      <c r="D4385" s="6" t="s">
        <v>30</v>
      </c>
      <c r="E4385" s="6" t="s">
        <v>3268</v>
      </c>
      <c r="F4385" s="6" t="s">
        <v>3269</v>
      </c>
      <c r="G4385" s="6" t="s">
        <v>4996</v>
      </c>
      <c r="H4385" s="6" t="s">
        <v>4199</v>
      </c>
      <c r="I4385" s="6" t="s">
        <v>5124</v>
      </c>
      <c r="J4385" s="6" t="s">
        <v>5</v>
      </c>
      <c r="K4385" s="7">
        <v>0</v>
      </c>
      <c r="L4385" s="7">
        <f>IFERROR(VLOOKUP(SiscoTable[[#This Row],[Código]],Hoja2!A:B,2,0)*SiscoTable[[#This Row],[Provta(Uns)]],0)</f>
        <v>0</v>
      </c>
      <c r="M4385" s="7">
        <v>0</v>
      </c>
      <c r="N4385" s="7">
        <v>0</v>
      </c>
      <c r="O4385" s="7">
        <f>IFERROR(VLOOKUP(SiscoTable[[#This Row],[Código]],Hoja2!A:B,2,0)*SiscoTable[[#This Row],[Stock_actual]],0)</f>
        <v>0</v>
      </c>
      <c r="P4385" s="6" t="s">
        <v>7</v>
      </c>
      <c r="Q4385" s="7">
        <v>0</v>
      </c>
      <c r="R4385" s="7">
        <v>0</v>
      </c>
      <c r="S4385" s="7" t="s">
        <v>11928</v>
      </c>
      <c r="BI4385"/>
      <c r="BJ4385"/>
    </row>
    <row r="4386" spans="2:62" x14ac:dyDescent="0.4">
      <c r="B4386" s="1">
        <v>22190</v>
      </c>
      <c r="C4386" s="6" t="s">
        <v>8</v>
      </c>
      <c r="D4386" s="6" t="s">
        <v>30</v>
      </c>
      <c r="E4386" s="6" t="s">
        <v>3268</v>
      </c>
      <c r="F4386" s="6" t="s">
        <v>3269</v>
      </c>
      <c r="G4386" s="6" t="s">
        <v>4996</v>
      </c>
      <c r="H4386" s="6" t="s">
        <v>4199</v>
      </c>
      <c r="I4386" s="6" t="s">
        <v>5125</v>
      </c>
      <c r="J4386" s="6" t="s">
        <v>5</v>
      </c>
      <c r="K4386" s="7">
        <v>14.5</v>
      </c>
      <c r="L4386" s="7">
        <f>IFERROR(VLOOKUP(SiscoTable[[#This Row],[Código]],Hoja2!A:B,2,0)*SiscoTable[[#This Row],[Provta(Uns)]],0)</f>
        <v>11.600000000000001</v>
      </c>
      <c r="M4386" s="7">
        <v>0</v>
      </c>
      <c r="N4386" s="7">
        <v>84</v>
      </c>
      <c r="O4386" s="7">
        <f>IFERROR(VLOOKUP(SiscoTable[[#This Row],[Código]],Hoja2!A:B,2,0)*SiscoTable[[#This Row],[Stock_actual]],0)</f>
        <v>67.2</v>
      </c>
      <c r="P4386" s="6" t="s">
        <v>5126</v>
      </c>
      <c r="Q4386" s="7">
        <v>16</v>
      </c>
      <c r="R4386" s="7">
        <v>0</v>
      </c>
      <c r="S4386" s="7" t="s">
        <v>11928</v>
      </c>
      <c r="BI4386"/>
      <c r="BJ4386"/>
    </row>
    <row r="4387" spans="2:62" x14ac:dyDescent="0.4">
      <c r="B4387" s="1">
        <v>22191</v>
      </c>
      <c r="C4387" s="6" t="s">
        <v>8</v>
      </c>
      <c r="D4387" s="6" t="s">
        <v>30</v>
      </c>
      <c r="E4387" s="6" t="s">
        <v>3268</v>
      </c>
      <c r="F4387" s="6" t="s">
        <v>3269</v>
      </c>
      <c r="G4387" s="6" t="s">
        <v>4996</v>
      </c>
      <c r="H4387" s="6" t="s">
        <v>4199</v>
      </c>
      <c r="I4387" s="6" t="s">
        <v>5127</v>
      </c>
      <c r="J4387" s="6" t="s">
        <v>5</v>
      </c>
      <c r="K4387" s="7">
        <v>0</v>
      </c>
      <c r="L4387" s="7">
        <f>IFERROR(VLOOKUP(SiscoTable[[#This Row],[Código]],Hoja2!A:B,2,0)*SiscoTable[[#This Row],[Provta(Uns)]],0)</f>
        <v>0</v>
      </c>
      <c r="M4387" s="7">
        <v>0</v>
      </c>
      <c r="N4387" s="7">
        <v>0</v>
      </c>
      <c r="O4387" s="7">
        <f>IFERROR(VLOOKUP(SiscoTable[[#This Row],[Código]],Hoja2!A:B,2,0)*SiscoTable[[#This Row],[Stock_actual]],0)</f>
        <v>0</v>
      </c>
      <c r="P4387" s="6" t="s">
        <v>7</v>
      </c>
      <c r="Q4387" s="7">
        <v>0</v>
      </c>
      <c r="R4387" s="7">
        <v>0</v>
      </c>
      <c r="S4387" s="7" t="s">
        <v>11928</v>
      </c>
      <c r="BI4387"/>
      <c r="BJ4387"/>
    </row>
    <row r="4388" spans="2:62" x14ac:dyDescent="0.4">
      <c r="B4388" s="1">
        <v>22192</v>
      </c>
      <c r="C4388" s="6" t="s">
        <v>8</v>
      </c>
      <c r="D4388" s="6" t="s">
        <v>8</v>
      </c>
      <c r="E4388" s="6" t="s">
        <v>3268</v>
      </c>
      <c r="F4388" s="6" t="s">
        <v>6059</v>
      </c>
      <c r="G4388" s="6" t="s">
        <v>6084</v>
      </c>
      <c r="H4388" s="6" t="s">
        <v>6142</v>
      </c>
      <c r="I4388" s="6" t="s">
        <v>6141</v>
      </c>
      <c r="J4388" s="6" t="s">
        <v>4430</v>
      </c>
      <c r="K4388" s="7">
        <v>0</v>
      </c>
      <c r="L4388" s="7">
        <f>IFERROR(VLOOKUP(SiscoTable[[#This Row],[Código]],Hoja2!A:B,2,0)*SiscoTable[[#This Row],[Provta(Uns)]],0)</f>
        <v>0</v>
      </c>
      <c r="M4388" s="7">
        <v>0</v>
      </c>
      <c r="N4388" s="7">
        <v>0</v>
      </c>
      <c r="O4388" s="7">
        <f>IFERROR(VLOOKUP(SiscoTable[[#This Row],[Código]],Hoja2!A:B,2,0)*SiscoTable[[#This Row],[Stock_actual]],0)</f>
        <v>0</v>
      </c>
      <c r="P4388" s="6" t="s">
        <v>7</v>
      </c>
      <c r="Q4388" s="7">
        <v>0</v>
      </c>
      <c r="R4388" s="7">
        <v>0</v>
      </c>
      <c r="S4388" s="7" t="s">
        <v>11925</v>
      </c>
      <c r="BI4388"/>
      <c r="BJ4388"/>
    </row>
    <row r="4389" spans="2:62" x14ac:dyDescent="0.4">
      <c r="B4389" s="1">
        <v>22193</v>
      </c>
      <c r="C4389" s="6" t="s">
        <v>8</v>
      </c>
      <c r="D4389" s="6" t="s">
        <v>8</v>
      </c>
      <c r="E4389" s="6" t="s">
        <v>8482</v>
      </c>
      <c r="F4389" s="6" t="s">
        <v>9030</v>
      </c>
      <c r="G4389" s="6" t="s">
        <v>10165</v>
      </c>
      <c r="H4389" s="6" t="s">
        <v>9681</v>
      </c>
      <c r="I4389" s="6" t="s">
        <v>10180</v>
      </c>
      <c r="J4389" s="6" t="s">
        <v>5</v>
      </c>
      <c r="K4389" s="7">
        <v>1.33</v>
      </c>
      <c r="L4389" s="7">
        <f>IFERROR(VLOOKUP(SiscoTable[[#This Row],[Código]],Hoja2!A:B,2,0)*SiscoTable[[#This Row],[Provta(Uns)]],0)</f>
        <v>22.477</v>
      </c>
      <c r="M4389" s="7">
        <v>0</v>
      </c>
      <c r="N4389" s="7">
        <v>0</v>
      </c>
      <c r="O4389" s="7">
        <f>IFERROR(VLOOKUP(SiscoTable[[#This Row],[Código]],Hoja2!A:B,2,0)*SiscoTable[[#This Row],[Stock_actual]],0)</f>
        <v>0</v>
      </c>
      <c r="P4389" s="6" t="s">
        <v>7</v>
      </c>
      <c r="Q4389" s="7">
        <v>1</v>
      </c>
      <c r="R4389" s="7">
        <v>2.4</v>
      </c>
      <c r="S4389" s="7" t="s">
        <v>11926</v>
      </c>
      <c r="BI4389"/>
      <c r="BJ4389"/>
    </row>
    <row r="4390" spans="2:62" x14ac:dyDescent="0.4">
      <c r="B4390" s="1">
        <v>22194</v>
      </c>
      <c r="C4390" s="6" t="s">
        <v>25</v>
      </c>
      <c r="D4390" s="6" t="s">
        <v>25</v>
      </c>
      <c r="E4390" s="6" t="s">
        <v>3268</v>
      </c>
      <c r="F4390" s="6" t="s">
        <v>6059</v>
      </c>
      <c r="G4390" s="6" t="s">
        <v>6084</v>
      </c>
      <c r="H4390" s="6" t="s">
        <v>6100</v>
      </c>
      <c r="I4390" s="6" t="s">
        <v>6099</v>
      </c>
      <c r="J4390" s="6" t="s">
        <v>4430</v>
      </c>
      <c r="K4390" s="7">
        <v>36</v>
      </c>
      <c r="L4390" s="7">
        <f>IFERROR(VLOOKUP(SiscoTable[[#This Row],[Código]],Hoja2!A:B,2,0)*SiscoTable[[#This Row],[Provta(Uns)]],0)</f>
        <v>968.4</v>
      </c>
      <c r="M4390" s="7">
        <v>0</v>
      </c>
      <c r="N4390" s="7">
        <v>58</v>
      </c>
      <c r="O4390" s="7">
        <f>IFERROR(VLOOKUP(SiscoTable[[#This Row],[Código]],Hoja2!A:B,2,0)*SiscoTable[[#This Row],[Stock_actual]],0)</f>
        <v>1560.1999999999998</v>
      </c>
      <c r="P4390" s="6" t="s">
        <v>573</v>
      </c>
      <c r="Q4390" s="7">
        <v>40</v>
      </c>
      <c r="R4390" s="7">
        <v>0</v>
      </c>
      <c r="S4390" s="7" t="s">
        <v>11925</v>
      </c>
      <c r="BI4390"/>
      <c r="BJ4390"/>
    </row>
    <row r="4391" spans="2:62" x14ac:dyDescent="0.4">
      <c r="B4391" s="1">
        <v>22195</v>
      </c>
      <c r="C4391" s="6" t="s">
        <v>25</v>
      </c>
      <c r="D4391" s="6" t="s">
        <v>25</v>
      </c>
      <c r="E4391" s="6" t="s">
        <v>3268</v>
      </c>
      <c r="F4391" s="6" t="s">
        <v>6059</v>
      </c>
      <c r="G4391" s="6" t="s">
        <v>6084</v>
      </c>
      <c r="H4391" s="6" t="s">
        <v>6100</v>
      </c>
      <c r="I4391" s="6" t="s">
        <v>6101</v>
      </c>
      <c r="J4391" s="6" t="s">
        <v>4430</v>
      </c>
      <c r="K4391" s="7">
        <v>120.83</v>
      </c>
      <c r="L4391" s="7">
        <f>IFERROR(VLOOKUP(SiscoTable[[#This Row],[Código]],Hoja2!A:B,2,0)*SiscoTable[[#This Row],[Provta(Uns)]],0)</f>
        <v>3250.3269999999998</v>
      </c>
      <c r="M4391" s="7">
        <v>0</v>
      </c>
      <c r="N4391" s="7">
        <v>2</v>
      </c>
      <c r="O4391" s="7">
        <f>IFERROR(VLOOKUP(SiscoTable[[#This Row],[Código]],Hoja2!A:B,2,0)*SiscoTable[[#This Row],[Stock_actual]],0)</f>
        <v>53.8</v>
      </c>
      <c r="P4391" s="6" t="s">
        <v>7</v>
      </c>
      <c r="Q4391" s="7">
        <v>133</v>
      </c>
      <c r="R4391" s="7">
        <v>239.8</v>
      </c>
      <c r="S4391" s="7" t="s">
        <v>11925</v>
      </c>
      <c r="BI4391"/>
      <c r="BJ4391"/>
    </row>
    <row r="4392" spans="2:62" x14ac:dyDescent="0.4">
      <c r="B4392" s="1">
        <v>22196</v>
      </c>
      <c r="C4392" s="6" t="s">
        <v>25</v>
      </c>
      <c r="D4392" s="6" t="s">
        <v>25</v>
      </c>
      <c r="E4392" s="6" t="s">
        <v>3268</v>
      </c>
      <c r="F4392" s="6" t="s">
        <v>3269</v>
      </c>
      <c r="G4392" s="6" t="s">
        <v>4996</v>
      </c>
      <c r="H4392" s="6" t="s">
        <v>5012</v>
      </c>
      <c r="I4392" s="6" t="s">
        <v>5011</v>
      </c>
      <c r="J4392" s="6" t="s">
        <v>5</v>
      </c>
      <c r="K4392" s="7">
        <v>172</v>
      </c>
      <c r="L4392" s="7">
        <f>IFERROR(VLOOKUP(SiscoTable[[#This Row],[Código]],Hoja2!A:B,2,0)*SiscoTable[[#This Row],[Provta(Uns)]],0)</f>
        <v>447.2</v>
      </c>
      <c r="M4392" s="7">
        <v>0</v>
      </c>
      <c r="N4392" s="7">
        <v>269</v>
      </c>
      <c r="O4392" s="7">
        <f>IFERROR(VLOOKUP(SiscoTable[[#This Row],[Código]],Hoja2!A:B,2,0)*SiscoTable[[#This Row],[Stock_actual]],0)</f>
        <v>699.4</v>
      </c>
      <c r="P4392" s="6" t="s">
        <v>581</v>
      </c>
      <c r="Q4392" s="7">
        <v>189</v>
      </c>
      <c r="R4392" s="7">
        <v>0</v>
      </c>
      <c r="S4392" s="7" t="s">
        <v>11928</v>
      </c>
      <c r="BI4392"/>
      <c r="BJ4392"/>
    </row>
    <row r="4393" spans="2:62" x14ac:dyDescent="0.4">
      <c r="B4393" s="1">
        <v>22197</v>
      </c>
      <c r="C4393" s="6" t="s">
        <v>25</v>
      </c>
      <c r="D4393" s="6" t="s">
        <v>30</v>
      </c>
      <c r="E4393" s="6" t="s">
        <v>3268</v>
      </c>
      <c r="F4393" s="6" t="s">
        <v>6059</v>
      </c>
      <c r="G4393" s="6" t="s">
        <v>6084</v>
      </c>
      <c r="H4393" s="6" t="s">
        <v>6103</v>
      </c>
      <c r="I4393" s="6" t="s">
        <v>6102</v>
      </c>
      <c r="J4393" s="6" t="s">
        <v>4430</v>
      </c>
      <c r="K4393" s="7">
        <v>21.17</v>
      </c>
      <c r="L4393" s="7">
        <f>IFERROR(VLOOKUP(SiscoTable[[#This Row],[Código]],Hoja2!A:B,2,0)*SiscoTable[[#This Row],[Provta(Uns)]],0)</f>
        <v>717.66300000000001</v>
      </c>
      <c r="M4393" s="7">
        <v>0</v>
      </c>
      <c r="N4393" s="7">
        <v>43</v>
      </c>
      <c r="O4393" s="7">
        <f>IFERROR(VLOOKUP(SiscoTable[[#This Row],[Código]],Hoja2!A:B,2,0)*SiscoTable[[#This Row],[Stock_actual]],0)</f>
        <v>1457.7</v>
      </c>
      <c r="P4393" s="6" t="s">
        <v>320</v>
      </c>
      <c r="Q4393" s="7">
        <v>23</v>
      </c>
      <c r="R4393" s="7">
        <v>0</v>
      </c>
      <c r="S4393" s="7" t="s">
        <v>11925</v>
      </c>
      <c r="BI4393"/>
      <c r="BJ4393"/>
    </row>
    <row r="4394" spans="2:62" x14ac:dyDescent="0.4">
      <c r="B4394" s="1">
        <v>22198</v>
      </c>
      <c r="C4394" s="6" t="s">
        <v>8</v>
      </c>
      <c r="D4394" s="6" t="s">
        <v>30</v>
      </c>
      <c r="E4394" s="6" t="s">
        <v>3268</v>
      </c>
      <c r="F4394" s="6" t="s">
        <v>3269</v>
      </c>
      <c r="G4394" s="6" t="s">
        <v>4996</v>
      </c>
      <c r="H4394" s="6" t="s">
        <v>5012</v>
      </c>
      <c r="I4394" s="6" t="s">
        <v>5128</v>
      </c>
      <c r="J4394" s="6" t="s">
        <v>5</v>
      </c>
      <c r="K4394" s="7">
        <v>0</v>
      </c>
      <c r="L4394" s="7">
        <f>IFERROR(VLOOKUP(SiscoTable[[#This Row],[Código]],Hoja2!A:B,2,0)*SiscoTable[[#This Row],[Provta(Uns)]],0)</f>
        <v>0</v>
      </c>
      <c r="M4394" s="7">
        <v>0</v>
      </c>
      <c r="N4394" s="7">
        <v>0</v>
      </c>
      <c r="O4394" s="7">
        <f>IFERROR(VLOOKUP(SiscoTable[[#This Row],[Código]],Hoja2!A:B,2,0)*SiscoTable[[#This Row],[Stock_actual]],0)</f>
        <v>0</v>
      </c>
      <c r="P4394" s="6" t="s">
        <v>7</v>
      </c>
      <c r="Q4394" s="7">
        <v>0</v>
      </c>
      <c r="R4394" s="7">
        <v>0</v>
      </c>
      <c r="S4394" s="7" t="s">
        <v>11928</v>
      </c>
      <c r="BI4394"/>
      <c r="BJ4394"/>
    </row>
    <row r="4395" spans="2:62" x14ac:dyDescent="0.4">
      <c r="B4395" s="1">
        <v>22199</v>
      </c>
      <c r="C4395" s="6" t="s">
        <v>8</v>
      </c>
      <c r="D4395" s="6" t="s">
        <v>8</v>
      </c>
      <c r="E4395" s="6" t="s">
        <v>3268</v>
      </c>
      <c r="F4395" s="6" t="s">
        <v>6059</v>
      </c>
      <c r="G4395" s="6" t="s">
        <v>6084</v>
      </c>
      <c r="H4395" s="6" t="s">
        <v>6144</v>
      </c>
      <c r="I4395" s="6" t="s">
        <v>6143</v>
      </c>
      <c r="J4395" s="6" t="s">
        <v>4430</v>
      </c>
      <c r="K4395" s="7">
        <v>0</v>
      </c>
      <c r="L4395" s="7">
        <f>IFERROR(VLOOKUP(SiscoTable[[#This Row],[Código]],Hoja2!A:B,2,0)*SiscoTable[[#This Row],[Provta(Uns)]],0)</f>
        <v>0</v>
      </c>
      <c r="M4395" s="7">
        <v>0</v>
      </c>
      <c r="N4395" s="7">
        <v>0</v>
      </c>
      <c r="O4395" s="7">
        <f>IFERROR(VLOOKUP(SiscoTable[[#This Row],[Código]],Hoja2!A:B,2,0)*SiscoTable[[#This Row],[Stock_actual]],0)</f>
        <v>0</v>
      </c>
      <c r="P4395" s="6" t="s">
        <v>7</v>
      </c>
      <c r="Q4395" s="7">
        <v>0</v>
      </c>
      <c r="R4395" s="7">
        <v>0</v>
      </c>
      <c r="S4395" s="7" t="s">
        <v>11925</v>
      </c>
      <c r="BI4395"/>
      <c r="BJ4395"/>
    </row>
    <row r="4396" spans="2:62" x14ac:dyDescent="0.4">
      <c r="B4396" s="1">
        <v>22200</v>
      </c>
      <c r="C4396" s="6" t="s">
        <v>30</v>
      </c>
      <c r="D4396" s="6" t="s">
        <v>30</v>
      </c>
      <c r="E4396" s="6" t="s">
        <v>8482</v>
      </c>
      <c r="F4396" s="6" t="s">
        <v>10720</v>
      </c>
      <c r="G4396" s="6" t="s">
        <v>11322</v>
      </c>
      <c r="H4396" s="6" t="s">
        <v>9039</v>
      </c>
      <c r="I4396" s="6" t="s">
        <v>11345</v>
      </c>
      <c r="J4396" s="6" t="s">
        <v>5</v>
      </c>
      <c r="K4396" s="7">
        <v>13.83</v>
      </c>
      <c r="L4396" s="7">
        <f>IFERROR(VLOOKUP(SiscoTable[[#This Row],[Código]],Hoja2!A:B,2,0)*SiscoTable[[#This Row],[Provta(Uns)]],0)</f>
        <v>66.384</v>
      </c>
      <c r="M4396" s="7">
        <v>0</v>
      </c>
      <c r="N4396" s="7">
        <v>35</v>
      </c>
      <c r="O4396" s="7">
        <f>IFERROR(VLOOKUP(SiscoTable[[#This Row],[Código]],Hoja2!A:B,2,0)*SiscoTable[[#This Row],[Stock_actual]],0)</f>
        <v>168</v>
      </c>
      <c r="P4396" s="6" t="s">
        <v>537</v>
      </c>
      <c r="Q4396" s="7">
        <v>15</v>
      </c>
      <c r="R4396" s="7">
        <v>0</v>
      </c>
      <c r="S4396" s="7" t="s">
        <v>11926</v>
      </c>
      <c r="BI4396"/>
      <c r="BJ4396"/>
    </row>
    <row r="4397" spans="2:62" x14ac:dyDescent="0.4">
      <c r="B4397" s="1">
        <v>22201</v>
      </c>
      <c r="C4397" s="6" t="s">
        <v>30</v>
      </c>
      <c r="D4397" s="6" t="s">
        <v>30</v>
      </c>
      <c r="E4397" s="6" t="s">
        <v>8482</v>
      </c>
      <c r="F4397" s="6" t="s">
        <v>10720</v>
      </c>
      <c r="G4397" s="6" t="s">
        <v>11322</v>
      </c>
      <c r="H4397" s="6" t="s">
        <v>9039</v>
      </c>
      <c r="I4397" s="6" t="s">
        <v>11346</v>
      </c>
      <c r="J4397" s="6" t="s">
        <v>5</v>
      </c>
      <c r="K4397" s="7">
        <v>8.33</v>
      </c>
      <c r="L4397" s="7">
        <f>IFERROR(VLOOKUP(SiscoTable[[#This Row],[Código]],Hoja2!A:B,2,0)*SiscoTable[[#This Row],[Provta(Uns)]],0)</f>
        <v>70.805000000000007</v>
      </c>
      <c r="M4397" s="7">
        <v>0</v>
      </c>
      <c r="N4397" s="7">
        <v>23</v>
      </c>
      <c r="O4397" s="7">
        <f>IFERROR(VLOOKUP(SiscoTable[[#This Row],[Código]],Hoja2!A:B,2,0)*SiscoTable[[#This Row],[Stock_actual]],0)</f>
        <v>195.5</v>
      </c>
      <c r="P4397" s="6" t="s">
        <v>997</v>
      </c>
      <c r="Q4397" s="7">
        <v>9</v>
      </c>
      <c r="R4397" s="7">
        <v>0</v>
      </c>
      <c r="S4397" s="7" t="s">
        <v>11926</v>
      </c>
      <c r="BI4397"/>
      <c r="BJ4397"/>
    </row>
    <row r="4398" spans="2:62" x14ac:dyDescent="0.4">
      <c r="B4398" s="1">
        <v>22202</v>
      </c>
      <c r="C4398" s="6" t="s">
        <v>30</v>
      </c>
      <c r="D4398" s="6" t="s">
        <v>30</v>
      </c>
      <c r="E4398" s="6" t="s">
        <v>8482</v>
      </c>
      <c r="F4398" s="6" t="s">
        <v>10720</v>
      </c>
      <c r="G4398" s="6" t="s">
        <v>11322</v>
      </c>
      <c r="H4398" s="6" t="s">
        <v>9039</v>
      </c>
      <c r="I4398" s="6" t="s">
        <v>11347</v>
      </c>
      <c r="J4398" s="6" t="s">
        <v>5</v>
      </c>
      <c r="K4398" s="7">
        <v>4.33</v>
      </c>
      <c r="L4398" s="7">
        <f>IFERROR(VLOOKUP(SiscoTable[[#This Row],[Código]],Hoja2!A:B,2,0)*SiscoTable[[#This Row],[Provta(Uns)]],0)</f>
        <v>55.856999999999999</v>
      </c>
      <c r="M4398" s="7">
        <v>0</v>
      </c>
      <c r="N4398" s="7">
        <v>15</v>
      </c>
      <c r="O4398" s="7">
        <f>IFERROR(VLOOKUP(SiscoTable[[#This Row],[Código]],Hoja2!A:B,2,0)*SiscoTable[[#This Row],[Stock_actual]],0)</f>
        <v>193.5</v>
      </c>
      <c r="P4398" s="6" t="s">
        <v>3864</v>
      </c>
      <c r="Q4398" s="7">
        <v>5</v>
      </c>
      <c r="R4398" s="7">
        <v>0</v>
      </c>
      <c r="S4398" s="7" t="s">
        <v>11926</v>
      </c>
      <c r="BI4398"/>
      <c r="BJ4398"/>
    </row>
    <row r="4399" spans="2:62" x14ac:dyDescent="0.4">
      <c r="B4399" s="1">
        <v>22203</v>
      </c>
      <c r="C4399" s="6" t="s">
        <v>30</v>
      </c>
      <c r="D4399" s="6" t="s">
        <v>8</v>
      </c>
      <c r="E4399" s="6" t="s">
        <v>8482</v>
      </c>
      <c r="F4399" s="6" t="s">
        <v>10720</v>
      </c>
      <c r="G4399" s="6" t="s">
        <v>11322</v>
      </c>
      <c r="H4399" s="6" t="s">
        <v>9039</v>
      </c>
      <c r="I4399" s="6" t="s">
        <v>11348</v>
      </c>
      <c r="J4399" s="6" t="s">
        <v>5</v>
      </c>
      <c r="K4399" s="7">
        <v>3.83</v>
      </c>
      <c r="L4399" s="7">
        <f>IFERROR(VLOOKUP(SiscoTable[[#This Row],[Código]],Hoja2!A:B,2,0)*SiscoTable[[#This Row],[Provta(Uns)]],0)</f>
        <v>58.369199999999999</v>
      </c>
      <c r="M4399" s="7">
        <v>0</v>
      </c>
      <c r="N4399" s="7">
        <v>24</v>
      </c>
      <c r="O4399" s="7">
        <f>IFERROR(VLOOKUP(SiscoTable[[#This Row],[Código]],Hoja2!A:B,2,0)*SiscoTable[[#This Row],[Stock_actual]],0)</f>
        <v>365.76</v>
      </c>
      <c r="P4399" s="6" t="s">
        <v>248</v>
      </c>
      <c r="Q4399" s="7">
        <v>4</v>
      </c>
      <c r="R4399" s="7">
        <v>0</v>
      </c>
      <c r="S4399" s="7" t="s">
        <v>11926</v>
      </c>
      <c r="BI4399"/>
      <c r="BJ4399"/>
    </row>
    <row r="4400" spans="2:62" x14ac:dyDescent="0.4">
      <c r="B4400" s="1">
        <v>22205</v>
      </c>
      <c r="C4400" s="6" t="s">
        <v>8</v>
      </c>
      <c r="D4400" s="6" t="s">
        <v>8</v>
      </c>
      <c r="E4400" s="6" t="s">
        <v>3268</v>
      </c>
      <c r="F4400" s="6" t="s">
        <v>7815</v>
      </c>
      <c r="G4400" s="6" t="s">
        <v>8044</v>
      </c>
      <c r="H4400" s="6" t="s">
        <v>5280</v>
      </c>
      <c r="I4400" s="6" t="s">
        <v>8061</v>
      </c>
      <c r="J4400" s="6" t="s">
        <v>5</v>
      </c>
      <c r="K4400" s="7">
        <v>0</v>
      </c>
      <c r="L4400" s="7">
        <f>IFERROR(VLOOKUP(SiscoTable[[#This Row],[Código]],Hoja2!A:B,2,0)*SiscoTable[[#This Row],[Provta(Uns)]],0)</f>
        <v>0</v>
      </c>
      <c r="M4400" s="7">
        <v>60</v>
      </c>
      <c r="N4400" s="7">
        <v>0</v>
      </c>
      <c r="O4400" s="7">
        <f>IFERROR(VLOOKUP(SiscoTable[[#This Row],[Código]],Hoja2!A:B,2,0)*SiscoTable[[#This Row],[Stock_actual]],0)</f>
        <v>0</v>
      </c>
      <c r="P4400" s="6" t="s">
        <v>7</v>
      </c>
      <c r="Q4400" s="7">
        <v>0</v>
      </c>
      <c r="R4400" s="7">
        <v>0</v>
      </c>
      <c r="S4400" s="7" t="s">
        <v>11928</v>
      </c>
      <c r="BI4400"/>
      <c r="BJ4400"/>
    </row>
    <row r="4401" spans="2:62" x14ac:dyDescent="0.4">
      <c r="B4401" s="1">
        <v>22206</v>
      </c>
      <c r="C4401" s="6" t="s">
        <v>8</v>
      </c>
      <c r="D4401" s="6" t="s">
        <v>8</v>
      </c>
      <c r="E4401" s="6" t="s">
        <v>3268</v>
      </c>
      <c r="F4401" s="6" t="s">
        <v>6059</v>
      </c>
      <c r="G4401" s="6" t="s">
        <v>6084</v>
      </c>
      <c r="H4401" s="6" t="s">
        <v>6144</v>
      </c>
      <c r="I4401" s="6" t="s">
        <v>6145</v>
      </c>
      <c r="J4401" s="6" t="s">
        <v>4430</v>
      </c>
      <c r="K4401" s="7">
        <v>0</v>
      </c>
      <c r="L4401" s="7">
        <f>IFERROR(VLOOKUP(SiscoTable[[#This Row],[Código]],Hoja2!A:B,2,0)*SiscoTable[[#This Row],[Provta(Uns)]],0)</f>
        <v>0</v>
      </c>
      <c r="M4401" s="7">
        <v>0</v>
      </c>
      <c r="N4401" s="7">
        <v>0</v>
      </c>
      <c r="O4401" s="7">
        <f>IFERROR(VLOOKUP(SiscoTable[[#This Row],[Código]],Hoja2!A:B,2,0)*SiscoTable[[#This Row],[Stock_actual]],0)</f>
        <v>0</v>
      </c>
      <c r="P4401" s="6" t="s">
        <v>7</v>
      </c>
      <c r="Q4401" s="7">
        <v>0</v>
      </c>
      <c r="R4401" s="7">
        <v>0</v>
      </c>
      <c r="S4401" s="7" t="s">
        <v>11925</v>
      </c>
      <c r="BI4401"/>
      <c r="BJ4401"/>
    </row>
    <row r="4402" spans="2:62" x14ac:dyDescent="0.4">
      <c r="B4402" s="1">
        <v>22209</v>
      </c>
      <c r="C4402" s="6" t="s">
        <v>30</v>
      </c>
      <c r="D4402" s="6" t="s">
        <v>30</v>
      </c>
      <c r="E4402" s="6" t="s">
        <v>8482</v>
      </c>
      <c r="F4402" s="6" t="s">
        <v>9030</v>
      </c>
      <c r="G4402" s="6" t="s">
        <v>9184</v>
      </c>
      <c r="H4402" s="6" t="s">
        <v>7237</v>
      </c>
      <c r="I4402" s="6" t="s">
        <v>9206</v>
      </c>
      <c r="J4402" s="6" t="s">
        <v>5</v>
      </c>
      <c r="K4402" s="7">
        <v>21.83</v>
      </c>
      <c r="L4402" s="7">
        <f>IFERROR(VLOOKUP(SiscoTable[[#This Row],[Código]],Hoja2!A:B,2,0)*SiscoTable[[#This Row],[Provta(Uns)]],0)</f>
        <v>98.234999999999985</v>
      </c>
      <c r="M4402" s="7">
        <v>0</v>
      </c>
      <c r="N4402" s="7">
        <v>50</v>
      </c>
      <c r="O4402" s="7">
        <f>IFERROR(VLOOKUP(SiscoTable[[#This Row],[Código]],Hoja2!A:B,2,0)*SiscoTable[[#This Row],[Stock_actual]],0)</f>
        <v>225</v>
      </c>
      <c r="P4402" s="6" t="s">
        <v>1038</v>
      </c>
      <c r="Q4402" s="7">
        <v>24</v>
      </c>
      <c r="R4402" s="7">
        <v>0</v>
      </c>
      <c r="S4402" s="7" t="s">
        <v>11926</v>
      </c>
      <c r="BI4402"/>
      <c r="BJ4402"/>
    </row>
    <row r="4403" spans="2:62" x14ac:dyDescent="0.4">
      <c r="B4403" s="1">
        <v>22210</v>
      </c>
      <c r="C4403" s="6" t="s">
        <v>30</v>
      </c>
      <c r="D4403" s="6" t="s">
        <v>30</v>
      </c>
      <c r="E4403" s="6" t="s">
        <v>8482</v>
      </c>
      <c r="F4403" s="6" t="s">
        <v>9030</v>
      </c>
      <c r="G4403" s="6" t="s">
        <v>9184</v>
      </c>
      <c r="H4403" s="6" t="s">
        <v>7237</v>
      </c>
      <c r="I4403" s="6" t="s">
        <v>9207</v>
      </c>
      <c r="J4403" s="6" t="s">
        <v>5</v>
      </c>
      <c r="K4403" s="7">
        <v>6.5</v>
      </c>
      <c r="L4403" s="7">
        <f>IFERROR(VLOOKUP(SiscoTable[[#This Row],[Código]],Hoja2!A:B,2,0)*SiscoTable[[#This Row],[Provta(Uns)]],0)</f>
        <v>44.85</v>
      </c>
      <c r="M4403" s="7">
        <v>0</v>
      </c>
      <c r="N4403" s="7">
        <v>0</v>
      </c>
      <c r="O4403" s="7">
        <f>IFERROR(VLOOKUP(SiscoTable[[#This Row],[Código]],Hoja2!A:B,2,0)*SiscoTable[[#This Row],[Stock_actual]],0)</f>
        <v>0</v>
      </c>
      <c r="P4403" s="6" t="s">
        <v>7</v>
      </c>
      <c r="Q4403" s="7">
        <v>7</v>
      </c>
      <c r="R4403" s="7">
        <v>13.2</v>
      </c>
      <c r="S4403" s="7" t="s">
        <v>11926</v>
      </c>
      <c r="BI4403"/>
      <c r="BJ4403"/>
    </row>
    <row r="4404" spans="2:62" x14ac:dyDescent="0.4">
      <c r="B4404" s="1">
        <v>22211</v>
      </c>
      <c r="C4404" s="6" t="s">
        <v>8</v>
      </c>
      <c r="D4404" s="6" t="s">
        <v>8</v>
      </c>
      <c r="E4404" s="6" t="s">
        <v>8482</v>
      </c>
      <c r="F4404" s="6" t="s">
        <v>10720</v>
      </c>
      <c r="G4404" s="6" t="s">
        <v>11105</v>
      </c>
      <c r="H4404" s="6" t="s">
        <v>9042</v>
      </c>
      <c r="I4404" s="6" t="s">
        <v>11238</v>
      </c>
      <c r="J4404" s="6" t="s">
        <v>5</v>
      </c>
      <c r="K4404" s="7">
        <v>0</v>
      </c>
      <c r="L4404" s="7">
        <f>IFERROR(VLOOKUP(SiscoTable[[#This Row],[Código]],Hoja2!A:B,2,0)*SiscoTable[[#This Row],[Provta(Uns)]],0)</f>
        <v>0</v>
      </c>
      <c r="M4404" s="7">
        <v>0</v>
      </c>
      <c r="N4404" s="7">
        <v>0</v>
      </c>
      <c r="O4404" s="7">
        <f>IFERROR(VLOOKUP(SiscoTable[[#This Row],[Código]],Hoja2!A:B,2,0)*SiscoTable[[#This Row],[Stock_actual]],0)</f>
        <v>0</v>
      </c>
      <c r="P4404" s="6" t="s">
        <v>7</v>
      </c>
      <c r="Q4404" s="7">
        <v>0</v>
      </c>
      <c r="R4404" s="7">
        <v>0</v>
      </c>
      <c r="S4404" s="7" t="s">
        <v>11926</v>
      </c>
      <c r="BI4404"/>
      <c r="BJ4404"/>
    </row>
    <row r="4405" spans="2:62" x14ac:dyDescent="0.4">
      <c r="B4405" s="1">
        <v>22212</v>
      </c>
      <c r="C4405" s="6" t="s">
        <v>8</v>
      </c>
      <c r="D4405" s="6" t="s">
        <v>8</v>
      </c>
      <c r="E4405" s="6" t="s">
        <v>8482</v>
      </c>
      <c r="F4405" s="6" t="s">
        <v>10720</v>
      </c>
      <c r="G4405" s="6" t="s">
        <v>11105</v>
      </c>
      <c r="H4405" s="6" t="s">
        <v>9042</v>
      </c>
      <c r="I4405" s="6" t="s">
        <v>11239</v>
      </c>
      <c r="J4405" s="6" t="s">
        <v>5</v>
      </c>
      <c r="K4405" s="7">
        <v>0</v>
      </c>
      <c r="L4405" s="7">
        <f>IFERROR(VLOOKUP(SiscoTable[[#This Row],[Código]],Hoja2!A:B,2,0)*SiscoTable[[#This Row],[Provta(Uns)]],0)</f>
        <v>0</v>
      </c>
      <c r="M4405" s="7">
        <v>0</v>
      </c>
      <c r="N4405" s="7">
        <v>0</v>
      </c>
      <c r="O4405" s="7">
        <f>IFERROR(VLOOKUP(SiscoTable[[#This Row],[Código]],Hoja2!A:B,2,0)*SiscoTable[[#This Row],[Stock_actual]],0)</f>
        <v>0</v>
      </c>
      <c r="P4405" s="6" t="s">
        <v>7</v>
      </c>
      <c r="Q4405" s="7">
        <v>0</v>
      </c>
      <c r="R4405" s="7">
        <v>0</v>
      </c>
      <c r="S4405" s="7" t="s">
        <v>11926</v>
      </c>
      <c r="BI4405"/>
      <c r="BJ4405"/>
    </row>
    <row r="4406" spans="2:62" x14ac:dyDescent="0.4">
      <c r="B4406" s="1">
        <v>22213</v>
      </c>
      <c r="C4406" s="6" t="s">
        <v>8</v>
      </c>
      <c r="D4406" s="6" t="s">
        <v>8</v>
      </c>
      <c r="E4406" s="6" t="s">
        <v>8482</v>
      </c>
      <c r="F4406" s="6" t="s">
        <v>10720</v>
      </c>
      <c r="G4406" s="6" t="s">
        <v>11105</v>
      </c>
      <c r="H4406" s="6" t="s">
        <v>9042</v>
      </c>
      <c r="I4406" s="6" t="s">
        <v>11240</v>
      </c>
      <c r="J4406" s="6" t="s">
        <v>5</v>
      </c>
      <c r="K4406" s="7">
        <v>0</v>
      </c>
      <c r="L4406" s="7">
        <f>IFERROR(VLOOKUP(SiscoTable[[#This Row],[Código]],Hoja2!A:B,2,0)*SiscoTable[[#This Row],[Provta(Uns)]],0)</f>
        <v>0</v>
      </c>
      <c r="M4406" s="7">
        <v>0</v>
      </c>
      <c r="N4406" s="7">
        <v>0</v>
      </c>
      <c r="O4406" s="7">
        <f>IFERROR(VLOOKUP(SiscoTable[[#This Row],[Código]],Hoja2!A:B,2,0)*SiscoTable[[#This Row],[Stock_actual]],0)</f>
        <v>0</v>
      </c>
      <c r="P4406" s="6" t="s">
        <v>7</v>
      </c>
      <c r="Q4406" s="7">
        <v>0</v>
      </c>
      <c r="R4406" s="7">
        <v>0</v>
      </c>
      <c r="S4406" s="7" t="s">
        <v>11926</v>
      </c>
      <c r="BI4406"/>
      <c r="BJ4406"/>
    </row>
    <row r="4407" spans="2:62" x14ac:dyDescent="0.4">
      <c r="B4407" s="1">
        <v>22215</v>
      </c>
      <c r="C4407" s="6" t="s">
        <v>8</v>
      </c>
      <c r="D4407" s="6" t="s">
        <v>8</v>
      </c>
      <c r="E4407" s="6" t="s">
        <v>8482</v>
      </c>
      <c r="F4407" s="6" t="s">
        <v>9030</v>
      </c>
      <c r="G4407" s="6" t="s">
        <v>9979</v>
      </c>
      <c r="H4407" s="6" t="s">
        <v>9035</v>
      </c>
      <c r="I4407" s="6" t="s">
        <v>10005</v>
      </c>
      <c r="J4407" s="6" t="s">
        <v>5</v>
      </c>
      <c r="K4407" s="7">
        <v>0</v>
      </c>
      <c r="L4407" s="7">
        <f>IFERROR(VLOOKUP(SiscoTable[[#This Row],[Código]],Hoja2!A:B,2,0)*SiscoTable[[#This Row],[Provta(Uns)]],0)</f>
        <v>0</v>
      </c>
      <c r="M4407" s="7">
        <v>0</v>
      </c>
      <c r="N4407" s="7">
        <v>0</v>
      </c>
      <c r="O4407" s="7">
        <f>IFERROR(VLOOKUP(SiscoTable[[#This Row],[Código]],Hoja2!A:B,2,0)*SiscoTable[[#This Row],[Stock_actual]],0)</f>
        <v>0</v>
      </c>
      <c r="P4407" s="6" t="s">
        <v>7</v>
      </c>
      <c r="Q4407" s="7">
        <v>0</v>
      </c>
      <c r="R4407" s="7">
        <v>0</v>
      </c>
      <c r="S4407" s="7" t="s">
        <v>11926</v>
      </c>
      <c r="BI4407"/>
      <c r="BJ4407"/>
    </row>
    <row r="4408" spans="2:62" x14ac:dyDescent="0.4">
      <c r="B4408" s="1">
        <v>22216</v>
      </c>
      <c r="C4408" s="6" t="s">
        <v>8</v>
      </c>
      <c r="D4408" s="6" t="s">
        <v>8</v>
      </c>
      <c r="E4408" s="6" t="s">
        <v>8482</v>
      </c>
      <c r="F4408" s="6" t="s">
        <v>10720</v>
      </c>
      <c r="G4408" s="6" t="s">
        <v>11322</v>
      </c>
      <c r="H4408" s="6" t="s">
        <v>9042</v>
      </c>
      <c r="I4408" s="6" t="s">
        <v>11389</v>
      </c>
      <c r="J4408" s="6" t="s">
        <v>5</v>
      </c>
      <c r="K4408" s="7">
        <v>0</v>
      </c>
      <c r="L4408" s="7">
        <f>IFERROR(VLOOKUP(SiscoTable[[#This Row],[Código]],Hoja2!A:B,2,0)*SiscoTable[[#This Row],[Provta(Uns)]],0)</f>
        <v>0</v>
      </c>
      <c r="M4408" s="7">
        <v>0</v>
      </c>
      <c r="N4408" s="7">
        <v>0</v>
      </c>
      <c r="O4408" s="7">
        <f>IFERROR(VLOOKUP(SiscoTable[[#This Row],[Código]],Hoja2!A:B,2,0)*SiscoTable[[#This Row],[Stock_actual]],0)</f>
        <v>0</v>
      </c>
      <c r="P4408" s="6" t="s">
        <v>7</v>
      </c>
      <c r="Q4408" s="7">
        <v>0</v>
      </c>
      <c r="R4408" s="7">
        <v>0</v>
      </c>
      <c r="S4408" s="7" t="s">
        <v>11926</v>
      </c>
      <c r="BI4408"/>
      <c r="BJ4408"/>
    </row>
    <row r="4409" spans="2:62" x14ac:dyDescent="0.4">
      <c r="B4409" s="1">
        <v>22217</v>
      </c>
      <c r="C4409" s="6" t="s">
        <v>8</v>
      </c>
      <c r="D4409" s="6" t="s">
        <v>30</v>
      </c>
      <c r="E4409" s="6" t="s">
        <v>8482</v>
      </c>
      <c r="F4409" s="6" t="s">
        <v>10720</v>
      </c>
      <c r="G4409" s="6" t="s">
        <v>11322</v>
      </c>
      <c r="H4409" s="6" t="s">
        <v>9042</v>
      </c>
      <c r="I4409" s="6" t="s">
        <v>11390</v>
      </c>
      <c r="J4409" s="6" t="s">
        <v>5</v>
      </c>
      <c r="K4409" s="7">
        <v>1.83</v>
      </c>
      <c r="L4409" s="7">
        <f>IFERROR(VLOOKUP(SiscoTable[[#This Row],[Código]],Hoja2!A:B,2,0)*SiscoTable[[#This Row],[Provta(Uns)]],0)</f>
        <v>6.2220000000000004</v>
      </c>
      <c r="M4409" s="7">
        <v>0</v>
      </c>
      <c r="N4409" s="7">
        <v>0</v>
      </c>
      <c r="O4409" s="7">
        <f>IFERROR(VLOOKUP(SiscoTable[[#This Row],[Código]],Hoja2!A:B,2,0)*SiscoTable[[#This Row],[Stock_actual]],0)</f>
        <v>0</v>
      </c>
      <c r="P4409" s="6" t="s">
        <v>7</v>
      </c>
      <c r="Q4409" s="7">
        <v>2</v>
      </c>
      <c r="R4409" s="7">
        <v>3.5999999999999996</v>
      </c>
      <c r="S4409" s="7" t="s">
        <v>11926</v>
      </c>
      <c r="BI4409"/>
      <c r="BJ4409"/>
    </row>
    <row r="4410" spans="2:62" x14ac:dyDescent="0.4">
      <c r="B4410" s="1">
        <v>22219</v>
      </c>
      <c r="C4410" s="6" t="s">
        <v>8</v>
      </c>
      <c r="D4410" s="6" t="s">
        <v>8</v>
      </c>
      <c r="E4410" s="6" t="s">
        <v>8482</v>
      </c>
      <c r="F4410" s="6" t="s">
        <v>1736</v>
      </c>
      <c r="G4410" s="6" t="s">
        <v>10563</v>
      </c>
      <c r="H4410" s="6" t="s">
        <v>9042</v>
      </c>
      <c r="I4410" s="6" t="s">
        <v>10584</v>
      </c>
      <c r="J4410" s="6" t="s">
        <v>5</v>
      </c>
      <c r="K4410" s="7">
        <v>2</v>
      </c>
      <c r="L4410" s="7">
        <f>IFERROR(VLOOKUP(SiscoTable[[#This Row],[Código]],Hoja2!A:B,2,0)*SiscoTable[[#This Row],[Provta(Uns)]],0)</f>
        <v>15.8</v>
      </c>
      <c r="M4410" s="7">
        <v>0</v>
      </c>
      <c r="N4410" s="7">
        <v>25</v>
      </c>
      <c r="O4410" s="7">
        <f>IFERROR(VLOOKUP(SiscoTable[[#This Row],[Código]],Hoja2!A:B,2,0)*SiscoTable[[#This Row],[Stock_actual]],0)</f>
        <v>197.5</v>
      </c>
      <c r="P4410" s="6" t="s">
        <v>6577</v>
      </c>
      <c r="Q4410" s="7">
        <v>2</v>
      </c>
      <c r="R4410" s="7">
        <v>0</v>
      </c>
      <c r="S4410" s="7" t="s">
        <v>11926</v>
      </c>
      <c r="BI4410"/>
      <c r="BJ4410"/>
    </row>
    <row r="4411" spans="2:62" x14ac:dyDescent="0.4">
      <c r="B4411" s="1">
        <v>22220</v>
      </c>
      <c r="C4411" s="6" t="s">
        <v>30</v>
      </c>
      <c r="D4411" s="6" t="s">
        <v>30</v>
      </c>
      <c r="E4411" s="6" t="s">
        <v>8482</v>
      </c>
      <c r="F4411" s="6" t="s">
        <v>10720</v>
      </c>
      <c r="G4411" s="6" t="s">
        <v>10721</v>
      </c>
      <c r="H4411" s="6" t="s">
        <v>9042</v>
      </c>
      <c r="I4411" s="6" t="s">
        <v>10786</v>
      </c>
      <c r="J4411" s="6" t="s">
        <v>5</v>
      </c>
      <c r="K4411" s="7">
        <v>0</v>
      </c>
      <c r="L4411" s="7">
        <f>IFERROR(VLOOKUP(SiscoTable[[#This Row],[Código]],Hoja2!A:B,2,0)*SiscoTable[[#This Row],[Provta(Uns)]],0)</f>
        <v>0</v>
      </c>
      <c r="M4411" s="7">
        <v>0</v>
      </c>
      <c r="N4411" s="7">
        <v>0</v>
      </c>
      <c r="O4411" s="7">
        <f>IFERROR(VLOOKUP(SiscoTable[[#This Row],[Código]],Hoja2!A:B,2,0)*SiscoTable[[#This Row],[Stock_actual]],0)</f>
        <v>0</v>
      </c>
      <c r="P4411" s="6" t="s">
        <v>7</v>
      </c>
      <c r="Q4411" s="7">
        <v>0</v>
      </c>
      <c r="R4411" s="7">
        <v>0</v>
      </c>
      <c r="S4411" s="7" t="s">
        <v>11926</v>
      </c>
      <c r="BI4411"/>
      <c r="BJ4411"/>
    </row>
    <row r="4412" spans="2:62" x14ac:dyDescent="0.4">
      <c r="B4412" s="1">
        <v>22222</v>
      </c>
      <c r="C4412" s="6" t="s">
        <v>8</v>
      </c>
      <c r="D4412" s="6" t="s">
        <v>30</v>
      </c>
      <c r="E4412" s="6" t="s">
        <v>8482</v>
      </c>
      <c r="F4412" s="6" t="s">
        <v>10720</v>
      </c>
      <c r="G4412" s="6" t="s">
        <v>10721</v>
      </c>
      <c r="H4412" s="6" t="s">
        <v>9042</v>
      </c>
      <c r="I4412" s="6" t="s">
        <v>10883</v>
      </c>
      <c r="J4412" s="6" t="s">
        <v>5</v>
      </c>
      <c r="K4412" s="7">
        <v>0</v>
      </c>
      <c r="L4412" s="7">
        <f>IFERROR(VLOOKUP(SiscoTable[[#This Row],[Código]],Hoja2!A:B,2,0)*SiscoTable[[#This Row],[Provta(Uns)]],0)</f>
        <v>0</v>
      </c>
      <c r="M4412" s="7">
        <v>0</v>
      </c>
      <c r="N4412" s="7">
        <v>0</v>
      </c>
      <c r="O4412" s="7">
        <f>IFERROR(VLOOKUP(SiscoTable[[#This Row],[Código]],Hoja2!A:B,2,0)*SiscoTable[[#This Row],[Stock_actual]],0)</f>
        <v>0</v>
      </c>
      <c r="P4412" s="6" t="s">
        <v>7</v>
      </c>
      <c r="Q4412" s="7">
        <v>0</v>
      </c>
      <c r="R4412" s="7">
        <v>0</v>
      </c>
      <c r="S4412" s="7" t="s">
        <v>11926</v>
      </c>
      <c r="BI4412"/>
      <c r="BJ4412"/>
    </row>
    <row r="4413" spans="2:62" x14ac:dyDescent="0.4">
      <c r="B4413" s="1">
        <v>22223</v>
      </c>
      <c r="C4413" s="6" t="s">
        <v>8</v>
      </c>
      <c r="D4413" s="6" t="s">
        <v>8</v>
      </c>
      <c r="E4413" s="6" t="s">
        <v>8482</v>
      </c>
      <c r="F4413" s="6" t="s">
        <v>1736</v>
      </c>
      <c r="G4413" s="6" t="s">
        <v>10563</v>
      </c>
      <c r="H4413" s="6" t="s">
        <v>9042</v>
      </c>
      <c r="I4413" s="6" t="s">
        <v>10585</v>
      </c>
      <c r="J4413" s="6" t="s">
        <v>5</v>
      </c>
      <c r="K4413" s="7">
        <v>2.67</v>
      </c>
      <c r="L4413" s="7">
        <f>IFERROR(VLOOKUP(SiscoTable[[#This Row],[Código]],Hoja2!A:B,2,0)*SiscoTable[[#This Row],[Provta(Uns)]],0)</f>
        <v>53.132999999999996</v>
      </c>
      <c r="M4413" s="7">
        <v>0</v>
      </c>
      <c r="N4413" s="7">
        <v>20</v>
      </c>
      <c r="O4413" s="7">
        <f>IFERROR(VLOOKUP(SiscoTable[[#This Row],[Código]],Hoja2!A:B,2,0)*SiscoTable[[#This Row],[Stock_actual]],0)</f>
        <v>398</v>
      </c>
      <c r="P4413" s="6" t="s">
        <v>5996</v>
      </c>
      <c r="Q4413" s="7">
        <v>3</v>
      </c>
      <c r="R4413" s="7">
        <v>0</v>
      </c>
      <c r="S4413" s="7" t="s">
        <v>11926</v>
      </c>
      <c r="BI4413"/>
      <c r="BJ4413"/>
    </row>
    <row r="4414" spans="2:62" x14ac:dyDescent="0.4">
      <c r="B4414" s="1">
        <v>22225</v>
      </c>
      <c r="C4414" s="6" t="s">
        <v>8</v>
      </c>
      <c r="D4414" s="6" t="s">
        <v>8</v>
      </c>
      <c r="E4414" s="6" t="s">
        <v>3268</v>
      </c>
      <c r="F4414" s="6" t="s">
        <v>8453</v>
      </c>
      <c r="G4414" s="6" t="s">
        <v>8454</v>
      </c>
      <c r="H4414" s="6" t="s">
        <v>153</v>
      </c>
      <c r="I4414" s="6" t="s">
        <v>8469</v>
      </c>
      <c r="J4414" s="6" t="s">
        <v>5</v>
      </c>
      <c r="K4414" s="7">
        <v>0</v>
      </c>
      <c r="L4414" s="7">
        <f>IFERROR(VLOOKUP(SiscoTable[[#This Row],[Código]],Hoja2!A:B,2,0)*SiscoTable[[#This Row],[Provta(Uns)]],0)</f>
        <v>0</v>
      </c>
      <c r="M4414" s="7">
        <v>0</v>
      </c>
      <c r="N4414" s="7">
        <v>0</v>
      </c>
      <c r="O4414" s="7">
        <f>IFERROR(VLOOKUP(SiscoTable[[#This Row],[Código]],Hoja2!A:B,2,0)*SiscoTable[[#This Row],[Stock_actual]],0)</f>
        <v>0</v>
      </c>
      <c r="P4414" s="6" t="s">
        <v>7</v>
      </c>
      <c r="Q4414" s="7">
        <v>0</v>
      </c>
      <c r="R4414" s="7">
        <v>0</v>
      </c>
      <c r="S4414" s="7" t="s">
        <v>11928</v>
      </c>
      <c r="BI4414"/>
      <c r="BJ4414"/>
    </row>
    <row r="4415" spans="2:62" x14ac:dyDescent="0.4">
      <c r="B4415" s="1">
        <v>22226</v>
      </c>
      <c r="C4415" s="6" t="s">
        <v>8</v>
      </c>
      <c r="D4415" s="6" t="s">
        <v>8</v>
      </c>
      <c r="E4415" s="6" t="s">
        <v>3268</v>
      </c>
      <c r="F4415" s="6" t="s">
        <v>8453</v>
      </c>
      <c r="G4415" s="6" t="s">
        <v>8454</v>
      </c>
      <c r="H4415" s="6" t="s">
        <v>153</v>
      </c>
      <c r="I4415" s="6" t="s">
        <v>8470</v>
      </c>
      <c r="J4415" s="6" t="s">
        <v>5</v>
      </c>
      <c r="K4415" s="7">
        <v>0</v>
      </c>
      <c r="L4415" s="7">
        <f>IFERROR(VLOOKUP(SiscoTable[[#This Row],[Código]],Hoja2!A:B,2,0)*SiscoTable[[#This Row],[Provta(Uns)]],0)</f>
        <v>0</v>
      </c>
      <c r="M4415" s="7">
        <v>0</v>
      </c>
      <c r="N4415" s="7">
        <v>0</v>
      </c>
      <c r="O4415" s="7">
        <f>IFERROR(VLOOKUP(SiscoTable[[#This Row],[Código]],Hoja2!A:B,2,0)*SiscoTable[[#This Row],[Stock_actual]],0)</f>
        <v>0</v>
      </c>
      <c r="P4415" s="6" t="s">
        <v>7</v>
      </c>
      <c r="Q4415" s="7">
        <v>0</v>
      </c>
      <c r="R4415" s="7">
        <v>0</v>
      </c>
      <c r="S4415" s="7" t="s">
        <v>11928</v>
      </c>
      <c r="BI4415"/>
      <c r="BJ4415"/>
    </row>
    <row r="4416" spans="2:62" x14ac:dyDescent="0.4">
      <c r="B4416" s="1">
        <v>22227</v>
      </c>
      <c r="C4416" s="6" t="s">
        <v>8</v>
      </c>
      <c r="D4416" s="6" t="s">
        <v>8</v>
      </c>
      <c r="E4416" s="6" t="s">
        <v>3268</v>
      </c>
      <c r="F4416" s="6" t="s">
        <v>8453</v>
      </c>
      <c r="G4416" s="6" t="s">
        <v>8454</v>
      </c>
      <c r="H4416" s="6" t="s">
        <v>153</v>
      </c>
      <c r="I4416" s="6" t="s">
        <v>8471</v>
      </c>
      <c r="J4416" s="6" t="s">
        <v>5</v>
      </c>
      <c r="K4416" s="7">
        <v>0</v>
      </c>
      <c r="L4416" s="7">
        <f>IFERROR(VLOOKUP(SiscoTable[[#This Row],[Código]],Hoja2!A:B,2,0)*SiscoTable[[#This Row],[Provta(Uns)]],0)</f>
        <v>0</v>
      </c>
      <c r="M4416" s="7">
        <v>0</v>
      </c>
      <c r="N4416" s="7">
        <v>0</v>
      </c>
      <c r="O4416" s="7">
        <f>IFERROR(VLOOKUP(SiscoTable[[#This Row],[Código]],Hoja2!A:B,2,0)*SiscoTable[[#This Row],[Stock_actual]],0)</f>
        <v>0</v>
      </c>
      <c r="P4416" s="6" t="s">
        <v>7</v>
      </c>
      <c r="Q4416" s="7">
        <v>0</v>
      </c>
      <c r="R4416" s="7">
        <v>0</v>
      </c>
      <c r="S4416" s="7" t="s">
        <v>11928</v>
      </c>
      <c r="BI4416"/>
      <c r="BJ4416"/>
    </row>
    <row r="4417" spans="2:62" x14ac:dyDescent="0.4">
      <c r="B4417" s="1">
        <v>22228</v>
      </c>
      <c r="C4417" s="6" t="s">
        <v>25</v>
      </c>
      <c r="D4417" s="6" t="s">
        <v>30</v>
      </c>
      <c r="E4417" s="6" t="s">
        <v>3268</v>
      </c>
      <c r="F4417" s="6" t="s">
        <v>8453</v>
      </c>
      <c r="G4417" s="6" t="s">
        <v>8454</v>
      </c>
      <c r="H4417" s="6" t="s">
        <v>153</v>
      </c>
      <c r="I4417" s="6" t="s">
        <v>8456</v>
      </c>
      <c r="J4417" s="6" t="s">
        <v>5</v>
      </c>
      <c r="K4417" s="7">
        <v>42.33</v>
      </c>
      <c r="L4417" s="7">
        <f>IFERROR(VLOOKUP(SiscoTable[[#This Row],[Código]],Hoja2!A:B,2,0)*SiscoTable[[#This Row],[Provta(Uns)]],0)</f>
        <v>1138.6769999999999</v>
      </c>
      <c r="M4417" s="7">
        <v>0</v>
      </c>
      <c r="N4417" s="7">
        <v>0</v>
      </c>
      <c r="O4417" s="7">
        <f>IFERROR(VLOOKUP(SiscoTable[[#This Row],[Código]],Hoja2!A:B,2,0)*SiscoTable[[#This Row],[Stock_actual]],0)</f>
        <v>0</v>
      </c>
      <c r="P4417" s="6" t="s">
        <v>7</v>
      </c>
      <c r="Q4417" s="7">
        <v>47</v>
      </c>
      <c r="R4417" s="7">
        <v>84.6</v>
      </c>
      <c r="S4417" s="7" t="s">
        <v>11928</v>
      </c>
      <c r="BI4417"/>
      <c r="BJ4417"/>
    </row>
    <row r="4418" spans="2:62" x14ac:dyDescent="0.4">
      <c r="B4418" s="1">
        <v>22229</v>
      </c>
      <c r="C4418" s="6" t="s">
        <v>8</v>
      </c>
      <c r="D4418" s="6" t="s">
        <v>8</v>
      </c>
      <c r="E4418" s="6" t="s">
        <v>3268</v>
      </c>
      <c r="F4418" s="6" t="s">
        <v>3269</v>
      </c>
      <c r="G4418" s="6" t="s">
        <v>5768</v>
      </c>
      <c r="H4418" s="6" t="s">
        <v>5781</v>
      </c>
      <c r="I4418" s="6" t="s">
        <v>5814</v>
      </c>
      <c r="J4418" s="6" t="s">
        <v>5</v>
      </c>
      <c r="K4418" s="7">
        <v>0</v>
      </c>
      <c r="L4418" s="7">
        <f>IFERROR(VLOOKUP(SiscoTable[[#This Row],[Código]],Hoja2!A:B,2,0)*SiscoTable[[#This Row],[Provta(Uns)]],0)</f>
        <v>0</v>
      </c>
      <c r="M4418" s="7">
        <v>0</v>
      </c>
      <c r="N4418" s="7">
        <v>0</v>
      </c>
      <c r="O4418" s="7">
        <f>IFERROR(VLOOKUP(SiscoTable[[#This Row],[Código]],Hoja2!A:B,2,0)*SiscoTable[[#This Row],[Stock_actual]],0)</f>
        <v>0</v>
      </c>
      <c r="P4418" s="6" t="s">
        <v>7</v>
      </c>
      <c r="Q4418" s="7">
        <v>0</v>
      </c>
      <c r="R4418" s="7">
        <v>0</v>
      </c>
      <c r="S4418" s="7" t="s">
        <v>11928</v>
      </c>
      <c r="BI4418"/>
      <c r="BJ4418"/>
    </row>
    <row r="4419" spans="2:62" x14ac:dyDescent="0.4">
      <c r="B4419" s="1">
        <v>22230</v>
      </c>
      <c r="C4419" s="6" t="s">
        <v>30</v>
      </c>
      <c r="D4419" s="6" t="s">
        <v>25</v>
      </c>
      <c r="E4419" s="6" t="s">
        <v>3268</v>
      </c>
      <c r="F4419" s="6" t="s">
        <v>3269</v>
      </c>
      <c r="G4419" s="6" t="s">
        <v>5768</v>
      </c>
      <c r="H4419" s="6" t="s">
        <v>5781</v>
      </c>
      <c r="I4419" s="6" t="s">
        <v>5786</v>
      </c>
      <c r="J4419" s="6" t="s">
        <v>5</v>
      </c>
      <c r="K4419" s="7">
        <v>27</v>
      </c>
      <c r="L4419" s="7">
        <f>IFERROR(VLOOKUP(SiscoTable[[#This Row],[Código]],Hoja2!A:B,2,0)*SiscoTable[[#This Row],[Provta(Uns)]],0)</f>
        <v>113.4</v>
      </c>
      <c r="M4419" s="7">
        <v>252</v>
      </c>
      <c r="N4419" s="7">
        <v>0</v>
      </c>
      <c r="O4419" s="7">
        <f>IFERROR(VLOOKUP(SiscoTable[[#This Row],[Código]],Hoja2!A:B,2,0)*SiscoTable[[#This Row],[Stock_actual]],0)</f>
        <v>0</v>
      </c>
      <c r="P4419" s="6" t="s">
        <v>7</v>
      </c>
      <c r="Q4419" s="7">
        <v>30</v>
      </c>
      <c r="R4419" s="7">
        <v>0</v>
      </c>
      <c r="S4419" s="7" t="s">
        <v>11928</v>
      </c>
      <c r="BI4419"/>
      <c r="BJ4419"/>
    </row>
    <row r="4420" spans="2:62" x14ac:dyDescent="0.4">
      <c r="B4420" s="1">
        <v>22234</v>
      </c>
      <c r="C4420" s="6" t="s">
        <v>8</v>
      </c>
      <c r="D4420" s="6" t="s">
        <v>8</v>
      </c>
      <c r="E4420" s="6" t="s">
        <v>8482</v>
      </c>
      <c r="F4420" s="6" t="s">
        <v>1736</v>
      </c>
      <c r="G4420" s="6" t="s">
        <v>10616</v>
      </c>
      <c r="H4420" s="6" t="s">
        <v>10631</v>
      </c>
      <c r="I4420" s="6" t="s">
        <v>10689</v>
      </c>
      <c r="J4420" s="6" t="s">
        <v>5</v>
      </c>
      <c r="K4420" s="7">
        <v>0</v>
      </c>
      <c r="L4420" s="7">
        <f>IFERROR(VLOOKUP(SiscoTable[[#This Row],[Código]],Hoja2!A:B,2,0)*SiscoTable[[#This Row],[Provta(Uns)]],0)</f>
        <v>0</v>
      </c>
      <c r="M4420" s="7">
        <v>0</v>
      </c>
      <c r="N4420" s="7">
        <v>0</v>
      </c>
      <c r="O4420" s="7">
        <f>IFERROR(VLOOKUP(SiscoTable[[#This Row],[Código]],Hoja2!A:B,2,0)*SiscoTable[[#This Row],[Stock_actual]],0)</f>
        <v>0</v>
      </c>
      <c r="P4420" s="6" t="s">
        <v>7</v>
      </c>
      <c r="Q4420" s="7">
        <v>0</v>
      </c>
      <c r="R4420" s="7">
        <v>0</v>
      </c>
      <c r="S4420" s="7" t="s">
        <v>11926</v>
      </c>
      <c r="BI4420"/>
      <c r="BJ4420"/>
    </row>
    <row r="4421" spans="2:62" x14ac:dyDescent="0.4">
      <c r="B4421" s="1">
        <v>22235</v>
      </c>
      <c r="C4421" s="6" t="s">
        <v>8</v>
      </c>
      <c r="D4421" s="6" t="s">
        <v>8</v>
      </c>
      <c r="E4421" s="6" t="s">
        <v>8482</v>
      </c>
      <c r="F4421" s="6" t="s">
        <v>1736</v>
      </c>
      <c r="G4421" s="6" t="s">
        <v>10616</v>
      </c>
      <c r="H4421" s="6" t="s">
        <v>10631</v>
      </c>
      <c r="I4421" s="6" t="s">
        <v>10690</v>
      </c>
      <c r="J4421" s="6" t="s">
        <v>5</v>
      </c>
      <c r="K4421" s="7">
        <v>0</v>
      </c>
      <c r="L4421" s="7">
        <f>IFERROR(VLOOKUP(SiscoTable[[#This Row],[Código]],Hoja2!A:B,2,0)*SiscoTable[[#This Row],[Provta(Uns)]],0)</f>
        <v>0</v>
      </c>
      <c r="M4421" s="7">
        <v>0</v>
      </c>
      <c r="N4421" s="7">
        <v>0</v>
      </c>
      <c r="O4421" s="7">
        <f>IFERROR(VLOOKUP(SiscoTable[[#This Row],[Código]],Hoja2!A:B,2,0)*SiscoTable[[#This Row],[Stock_actual]],0)</f>
        <v>0</v>
      </c>
      <c r="P4421" s="6" t="s">
        <v>7</v>
      </c>
      <c r="Q4421" s="7">
        <v>0</v>
      </c>
      <c r="R4421" s="7">
        <v>0</v>
      </c>
      <c r="S4421" s="7" t="s">
        <v>11926</v>
      </c>
      <c r="BI4421"/>
      <c r="BJ4421"/>
    </row>
    <row r="4422" spans="2:62" x14ac:dyDescent="0.4">
      <c r="B4422" s="1">
        <v>22236</v>
      </c>
      <c r="C4422" s="6" t="s">
        <v>8</v>
      </c>
      <c r="D4422" s="6" t="s">
        <v>8</v>
      </c>
      <c r="E4422" s="6" t="s">
        <v>2809</v>
      </c>
      <c r="F4422" s="6" t="s">
        <v>2844</v>
      </c>
      <c r="G4422" s="6" t="s">
        <v>2811</v>
      </c>
      <c r="H4422" s="6" t="s">
        <v>4</v>
      </c>
      <c r="I4422" s="6" t="s">
        <v>2884</v>
      </c>
      <c r="J4422" s="6" t="s">
        <v>200</v>
      </c>
      <c r="K4422" s="7">
        <v>0</v>
      </c>
      <c r="L4422" s="7">
        <f>IFERROR(VLOOKUP(SiscoTable[[#This Row],[Código]],Hoja2!A:B,2,0)*SiscoTable[[#This Row],[Provta(Uns)]],0)</f>
        <v>0</v>
      </c>
      <c r="M4422" s="7">
        <v>4</v>
      </c>
      <c r="N4422" s="7">
        <v>0</v>
      </c>
      <c r="O4422" s="7">
        <f>IFERROR(VLOOKUP(SiscoTable[[#This Row],[Código]],Hoja2!A:B,2,0)*SiscoTable[[#This Row],[Stock_actual]],0)</f>
        <v>0</v>
      </c>
      <c r="P4422" s="6" t="s">
        <v>7</v>
      </c>
      <c r="Q4422" s="7">
        <v>0</v>
      </c>
      <c r="R4422" s="7">
        <v>0</v>
      </c>
      <c r="S4422" s="7" t="s">
        <v>11923</v>
      </c>
      <c r="BI4422"/>
      <c r="BJ4422"/>
    </row>
    <row r="4423" spans="2:62" x14ac:dyDescent="0.4">
      <c r="B4423" s="1">
        <v>22237</v>
      </c>
      <c r="C4423" s="6" t="s">
        <v>8</v>
      </c>
      <c r="D4423" s="6" t="s">
        <v>8</v>
      </c>
      <c r="E4423" s="6" t="s">
        <v>2809</v>
      </c>
      <c r="F4423" s="6" t="s">
        <v>2844</v>
      </c>
      <c r="G4423" s="6" t="s">
        <v>2811</v>
      </c>
      <c r="H4423" s="6" t="s">
        <v>4</v>
      </c>
      <c r="I4423" s="6" t="s">
        <v>2848</v>
      </c>
      <c r="J4423" s="6" t="s">
        <v>200</v>
      </c>
      <c r="K4423" s="7">
        <v>0</v>
      </c>
      <c r="L4423" s="7">
        <f>IFERROR(VLOOKUP(SiscoTable[[#This Row],[Código]],Hoja2!A:B,2,0)*SiscoTable[[#This Row],[Provta(Uns)]],0)</f>
        <v>0</v>
      </c>
      <c r="M4423" s="7">
        <v>20</v>
      </c>
      <c r="N4423" s="7">
        <v>132</v>
      </c>
      <c r="O4423" s="7">
        <f>IFERROR(VLOOKUP(SiscoTable[[#This Row],[Código]],Hoja2!A:B,2,0)*SiscoTable[[#This Row],[Stock_actual]],0)</f>
        <v>0</v>
      </c>
      <c r="P4423" s="6" t="s">
        <v>134</v>
      </c>
      <c r="Q4423" s="7">
        <v>0</v>
      </c>
      <c r="R4423" s="7">
        <v>0</v>
      </c>
      <c r="S4423" s="7" t="s">
        <v>11923</v>
      </c>
      <c r="BI4423"/>
      <c r="BJ4423"/>
    </row>
    <row r="4424" spans="2:62" x14ac:dyDescent="0.4">
      <c r="B4424" s="1">
        <v>22238</v>
      </c>
      <c r="C4424" s="6" t="s">
        <v>8</v>
      </c>
      <c r="D4424" s="6" t="s">
        <v>8</v>
      </c>
      <c r="E4424" s="6" t="s">
        <v>3268</v>
      </c>
      <c r="F4424" s="6" t="s">
        <v>3269</v>
      </c>
      <c r="G4424" s="6" t="s">
        <v>3479</v>
      </c>
      <c r="H4424" s="6" t="s">
        <v>4</v>
      </c>
      <c r="I4424" s="6" t="s">
        <v>3628</v>
      </c>
      <c r="J4424" s="6" t="s">
        <v>5</v>
      </c>
      <c r="K4424" s="7">
        <v>0</v>
      </c>
      <c r="L4424" s="7">
        <f>IFERROR(VLOOKUP(SiscoTable[[#This Row],[Código]],Hoja2!A:B,2,0)*SiscoTable[[#This Row],[Provta(Uns)]],0)</f>
        <v>0</v>
      </c>
      <c r="M4424" s="7">
        <v>1</v>
      </c>
      <c r="N4424" s="7">
        <v>0</v>
      </c>
      <c r="O4424" s="7">
        <f>IFERROR(VLOOKUP(SiscoTable[[#This Row],[Código]],Hoja2!A:B,2,0)*SiscoTable[[#This Row],[Stock_actual]],0)</f>
        <v>0</v>
      </c>
      <c r="P4424" s="6" t="s">
        <v>7</v>
      </c>
      <c r="Q4424" s="7">
        <v>0</v>
      </c>
      <c r="R4424" s="7">
        <v>0</v>
      </c>
      <c r="S4424" s="7" t="s">
        <v>11928</v>
      </c>
      <c r="BI4424"/>
      <c r="BJ4424"/>
    </row>
    <row r="4425" spans="2:62" x14ac:dyDescent="0.4">
      <c r="B4425" s="1">
        <v>22239</v>
      </c>
      <c r="C4425" s="6" t="s">
        <v>8</v>
      </c>
      <c r="D4425" s="6" t="s">
        <v>8</v>
      </c>
      <c r="E4425" s="6" t="s">
        <v>3268</v>
      </c>
      <c r="F4425" s="6" t="s">
        <v>3269</v>
      </c>
      <c r="G4425" s="6" t="s">
        <v>4996</v>
      </c>
      <c r="H4425" s="6" t="s">
        <v>2886</v>
      </c>
      <c r="I4425" s="6" t="s">
        <v>5145</v>
      </c>
      <c r="J4425" s="6" t="s">
        <v>5</v>
      </c>
      <c r="K4425" s="7">
        <v>2.33</v>
      </c>
      <c r="L4425" s="7">
        <f>IFERROR(VLOOKUP(SiscoTable[[#This Row],[Código]],Hoja2!A:B,2,0)*SiscoTable[[#This Row],[Provta(Uns)]],0)</f>
        <v>20.737000000000002</v>
      </c>
      <c r="M4425" s="7">
        <v>0</v>
      </c>
      <c r="N4425" s="7">
        <v>129</v>
      </c>
      <c r="O4425" s="7">
        <f>IFERROR(VLOOKUP(SiscoTable[[#This Row],[Código]],Hoja2!A:B,2,0)*SiscoTable[[#This Row],[Stock_actual]],0)</f>
        <v>1148.1000000000001</v>
      </c>
      <c r="P4425" s="6" t="s">
        <v>5146</v>
      </c>
      <c r="Q4425" s="7">
        <v>3</v>
      </c>
      <c r="R4425" s="7">
        <v>0</v>
      </c>
      <c r="S4425" s="7" t="s">
        <v>11928</v>
      </c>
      <c r="BI4425"/>
      <c r="BJ4425"/>
    </row>
    <row r="4426" spans="2:62" x14ac:dyDescent="0.4">
      <c r="B4426" s="1">
        <v>22240</v>
      </c>
      <c r="C4426" s="6" t="s">
        <v>8</v>
      </c>
      <c r="D4426" s="6" t="s">
        <v>8</v>
      </c>
      <c r="E4426" s="6" t="s">
        <v>2809</v>
      </c>
      <c r="F4426" s="6" t="s">
        <v>2844</v>
      </c>
      <c r="G4426" s="6" t="s">
        <v>2811</v>
      </c>
      <c r="H4426" s="6" t="s">
        <v>4</v>
      </c>
      <c r="I4426" s="6" t="s">
        <v>2865</v>
      </c>
      <c r="J4426" s="6" t="s">
        <v>200</v>
      </c>
      <c r="K4426" s="7">
        <v>0</v>
      </c>
      <c r="L4426" s="7">
        <f>IFERROR(VLOOKUP(SiscoTable[[#This Row],[Código]],Hoja2!A:B,2,0)*SiscoTable[[#This Row],[Provta(Uns)]],0)</f>
        <v>0</v>
      </c>
      <c r="M4426" s="7">
        <v>6</v>
      </c>
      <c r="N4426" s="7">
        <v>15</v>
      </c>
      <c r="O4426" s="7">
        <f>IFERROR(VLOOKUP(SiscoTable[[#This Row],[Código]],Hoja2!A:B,2,0)*SiscoTable[[#This Row],[Stock_actual]],0)</f>
        <v>0</v>
      </c>
      <c r="P4426" s="6" t="s">
        <v>134</v>
      </c>
      <c r="Q4426" s="7">
        <v>0</v>
      </c>
      <c r="R4426" s="7">
        <v>0</v>
      </c>
      <c r="S4426" s="7" t="s">
        <v>11923</v>
      </c>
      <c r="BI4426"/>
      <c r="BJ4426"/>
    </row>
    <row r="4427" spans="2:62" x14ac:dyDescent="0.4">
      <c r="B4427" s="1">
        <v>22241</v>
      </c>
      <c r="C4427" s="6" t="s">
        <v>8</v>
      </c>
      <c r="D4427" s="6" t="s">
        <v>8</v>
      </c>
      <c r="E4427" s="6" t="s">
        <v>2809</v>
      </c>
      <c r="F4427" s="6" t="s">
        <v>2844</v>
      </c>
      <c r="G4427" s="6" t="s">
        <v>2811</v>
      </c>
      <c r="H4427" s="6" t="s">
        <v>2852</v>
      </c>
      <c r="I4427" s="6" t="s">
        <v>2922</v>
      </c>
      <c r="J4427" s="6" t="s">
        <v>5</v>
      </c>
      <c r="K4427" s="7">
        <v>0</v>
      </c>
      <c r="L4427" s="7">
        <f>IFERROR(VLOOKUP(SiscoTable[[#This Row],[Código]],Hoja2!A:B,2,0)*SiscoTable[[#This Row],[Provta(Uns)]],0)</f>
        <v>0</v>
      </c>
      <c r="M4427" s="7">
        <v>0</v>
      </c>
      <c r="N4427" s="7">
        <v>0</v>
      </c>
      <c r="O4427" s="7">
        <f>IFERROR(VLOOKUP(SiscoTable[[#This Row],[Código]],Hoja2!A:B,2,0)*SiscoTable[[#This Row],[Stock_actual]],0)</f>
        <v>0</v>
      </c>
      <c r="P4427" s="6" t="s">
        <v>7</v>
      </c>
      <c r="Q4427" s="7">
        <v>0</v>
      </c>
      <c r="R4427" s="7">
        <v>0</v>
      </c>
      <c r="S4427" s="7" t="s">
        <v>11923</v>
      </c>
      <c r="BI4427"/>
      <c r="BJ4427"/>
    </row>
    <row r="4428" spans="2:62" x14ac:dyDescent="0.4">
      <c r="B4428" s="1">
        <v>22246</v>
      </c>
      <c r="C4428" s="6" t="s">
        <v>8</v>
      </c>
      <c r="D4428" s="6" t="s">
        <v>8</v>
      </c>
      <c r="E4428" s="6" t="s">
        <v>0</v>
      </c>
      <c r="F4428" s="6" t="s">
        <v>73</v>
      </c>
      <c r="G4428" s="6" t="s">
        <v>73</v>
      </c>
      <c r="H4428" s="6" t="s">
        <v>94</v>
      </c>
      <c r="I4428" s="6" t="s">
        <v>150</v>
      </c>
      <c r="J4428" s="6" t="s">
        <v>5</v>
      </c>
      <c r="K4428" s="7">
        <v>0.17</v>
      </c>
      <c r="L4428" s="7">
        <f>IFERROR(VLOOKUP(SiscoTable[[#This Row],[Código]],Hoja2!A:B,2,0)*SiscoTable[[#This Row],[Provta(Uns)]],0)</f>
        <v>0.59500000000000008</v>
      </c>
      <c r="M4428" s="7">
        <v>0</v>
      </c>
      <c r="N4428" s="7">
        <v>6</v>
      </c>
      <c r="O4428" s="7">
        <f>IFERROR(VLOOKUP(SiscoTable[[#This Row],[Código]],Hoja2!A:B,2,0)*SiscoTable[[#This Row],[Stock_actual]],0)</f>
        <v>21</v>
      </c>
      <c r="P4428" s="6" t="s">
        <v>151</v>
      </c>
      <c r="Q4428" s="7">
        <v>0</v>
      </c>
      <c r="R4428" s="7">
        <v>0</v>
      </c>
      <c r="S4428" s="7" t="s">
        <v>11923</v>
      </c>
      <c r="BI4428"/>
      <c r="BJ4428"/>
    </row>
    <row r="4429" spans="2:62" x14ac:dyDescent="0.4">
      <c r="B4429" s="1">
        <v>22251</v>
      </c>
      <c r="C4429" s="6" t="s">
        <v>8</v>
      </c>
      <c r="D4429" s="6" t="s">
        <v>8</v>
      </c>
      <c r="E4429" s="6" t="s">
        <v>2999</v>
      </c>
      <c r="F4429" s="6" t="s">
        <v>3176</v>
      </c>
      <c r="G4429" s="6" t="s">
        <v>3177</v>
      </c>
      <c r="H4429" s="6" t="s">
        <v>94</v>
      </c>
      <c r="I4429" s="6" t="s">
        <v>3189</v>
      </c>
      <c r="J4429" s="6" t="s">
        <v>5</v>
      </c>
      <c r="K4429" s="7">
        <v>0</v>
      </c>
      <c r="L4429" s="7">
        <f>IFERROR(VLOOKUP(SiscoTable[[#This Row],[Código]],Hoja2!A:B,2,0)*SiscoTable[[#This Row],[Provta(Uns)]],0)</f>
        <v>0</v>
      </c>
      <c r="M4429" s="7">
        <v>0</v>
      </c>
      <c r="N4429" s="7">
        <v>0</v>
      </c>
      <c r="O4429" s="7">
        <f>IFERROR(VLOOKUP(SiscoTable[[#This Row],[Código]],Hoja2!A:B,2,0)*SiscoTable[[#This Row],[Stock_actual]],0)</f>
        <v>0</v>
      </c>
      <c r="P4429" s="6" t="s">
        <v>7</v>
      </c>
      <c r="Q4429" s="7">
        <v>0</v>
      </c>
      <c r="R4429" s="7">
        <v>0</v>
      </c>
      <c r="S4429" s="7" t="s">
        <v>11923</v>
      </c>
      <c r="BI4429"/>
      <c r="BJ4429"/>
    </row>
    <row r="4430" spans="2:62" x14ac:dyDescent="0.4">
      <c r="B4430" s="1">
        <v>22253</v>
      </c>
      <c r="C4430" s="6" t="s">
        <v>8</v>
      </c>
      <c r="D4430" s="6" t="s">
        <v>8</v>
      </c>
      <c r="E4430" s="6" t="s">
        <v>2999</v>
      </c>
      <c r="F4430" s="6" t="s">
        <v>3176</v>
      </c>
      <c r="G4430" s="6" t="s">
        <v>3177</v>
      </c>
      <c r="H4430" s="6" t="s">
        <v>94</v>
      </c>
      <c r="I4430" s="6" t="s">
        <v>3190</v>
      </c>
      <c r="J4430" s="6" t="s">
        <v>5</v>
      </c>
      <c r="K4430" s="7">
        <v>0</v>
      </c>
      <c r="L4430" s="7">
        <f>IFERROR(VLOOKUP(SiscoTable[[#This Row],[Código]],Hoja2!A:B,2,0)*SiscoTable[[#This Row],[Provta(Uns)]],0)</f>
        <v>0</v>
      </c>
      <c r="M4430" s="7">
        <v>0</v>
      </c>
      <c r="N4430" s="7">
        <v>0</v>
      </c>
      <c r="O4430" s="7">
        <f>IFERROR(VLOOKUP(SiscoTable[[#This Row],[Código]],Hoja2!A:B,2,0)*SiscoTable[[#This Row],[Stock_actual]],0)</f>
        <v>0</v>
      </c>
      <c r="P4430" s="6" t="s">
        <v>7</v>
      </c>
      <c r="Q4430" s="7">
        <v>0</v>
      </c>
      <c r="R4430" s="7">
        <v>0</v>
      </c>
      <c r="S4430" s="7" t="s">
        <v>11923</v>
      </c>
      <c r="BI4430"/>
      <c r="BJ4430"/>
    </row>
    <row r="4431" spans="2:62" x14ac:dyDescent="0.4">
      <c r="B4431" s="1">
        <v>22255</v>
      </c>
      <c r="C4431" s="6" t="s">
        <v>25</v>
      </c>
      <c r="D4431" s="6" t="s">
        <v>30</v>
      </c>
      <c r="E4431" s="6" t="s">
        <v>2999</v>
      </c>
      <c r="F4431" s="6" t="s">
        <v>3176</v>
      </c>
      <c r="G4431" s="6" t="s">
        <v>3177</v>
      </c>
      <c r="H4431" s="6" t="s">
        <v>94</v>
      </c>
      <c r="I4431" s="6" t="s">
        <v>3178</v>
      </c>
      <c r="J4431" s="6" t="s">
        <v>5</v>
      </c>
      <c r="K4431" s="7">
        <v>52.67</v>
      </c>
      <c r="L4431" s="7">
        <f>IFERROR(VLOOKUP(SiscoTable[[#This Row],[Código]],Hoja2!A:B,2,0)*SiscoTable[[#This Row],[Provta(Uns)]],0)</f>
        <v>521.43299999999999</v>
      </c>
      <c r="M4431" s="7">
        <v>0</v>
      </c>
      <c r="N4431" s="7">
        <v>-3</v>
      </c>
      <c r="O4431" s="7">
        <f>IFERROR(VLOOKUP(SiscoTable[[#This Row],[Código]],Hoja2!A:B,2,0)*SiscoTable[[#This Row],[Stock_actual]],0)</f>
        <v>-29.700000000000003</v>
      </c>
      <c r="P4431" s="6" t="s">
        <v>7</v>
      </c>
      <c r="Q4431" s="7">
        <v>58</v>
      </c>
      <c r="R4431" s="7">
        <v>105.6</v>
      </c>
      <c r="S4431" s="7" t="s">
        <v>11923</v>
      </c>
      <c r="BI4431"/>
      <c r="BJ4431"/>
    </row>
    <row r="4432" spans="2:62" x14ac:dyDescent="0.4">
      <c r="B4432" s="1">
        <v>22257</v>
      </c>
      <c r="C4432" s="6" t="s">
        <v>8</v>
      </c>
      <c r="D4432" s="6" t="s">
        <v>8</v>
      </c>
      <c r="E4432" s="6" t="s">
        <v>8482</v>
      </c>
      <c r="F4432" s="6" t="s">
        <v>10720</v>
      </c>
      <c r="G4432" s="6" t="s">
        <v>10721</v>
      </c>
      <c r="H4432" s="6" t="s">
        <v>10723</v>
      </c>
      <c r="I4432" s="6" t="s">
        <v>10884</v>
      </c>
      <c r="J4432" s="6" t="s">
        <v>5</v>
      </c>
      <c r="K4432" s="7">
        <v>0</v>
      </c>
      <c r="L4432" s="7">
        <f>IFERROR(VLOOKUP(SiscoTable[[#This Row],[Código]],Hoja2!A:B,2,0)*SiscoTable[[#This Row],[Provta(Uns)]],0)</f>
        <v>0</v>
      </c>
      <c r="M4432" s="7">
        <v>0</v>
      </c>
      <c r="N4432" s="7">
        <v>0</v>
      </c>
      <c r="O4432" s="7">
        <f>IFERROR(VLOOKUP(SiscoTable[[#This Row],[Código]],Hoja2!A:B,2,0)*SiscoTable[[#This Row],[Stock_actual]],0)</f>
        <v>0</v>
      </c>
      <c r="P4432" s="6" t="s">
        <v>7</v>
      </c>
      <c r="Q4432" s="7">
        <v>0</v>
      </c>
      <c r="R4432" s="7">
        <v>0</v>
      </c>
      <c r="S4432" s="7" t="s">
        <v>11926</v>
      </c>
      <c r="BI4432"/>
      <c r="BJ4432"/>
    </row>
    <row r="4433" spans="2:62" x14ac:dyDescent="0.4">
      <c r="B4433" s="1">
        <v>22259</v>
      </c>
      <c r="C4433" s="6" t="s">
        <v>8</v>
      </c>
      <c r="D4433" s="6" t="s">
        <v>8</v>
      </c>
      <c r="E4433" s="6" t="s">
        <v>3268</v>
      </c>
      <c r="F4433" s="6" t="s">
        <v>7197</v>
      </c>
      <c r="G4433" s="6" t="s">
        <v>7554</v>
      </c>
      <c r="H4433" s="6" t="s">
        <v>7662</v>
      </c>
      <c r="I4433" s="6" t="s">
        <v>7733</v>
      </c>
      <c r="J4433" s="6" t="s">
        <v>7578</v>
      </c>
      <c r="K4433" s="7">
        <v>0.67</v>
      </c>
      <c r="L4433" s="7">
        <f>IFERROR(VLOOKUP(SiscoTable[[#This Row],[Código]],Hoja2!A:B,2,0)*SiscoTable[[#This Row],[Provta(Uns)]],0)</f>
        <v>5.628000000000001</v>
      </c>
      <c r="M4433" s="7">
        <v>0</v>
      </c>
      <c r="N4433" s="7">
        <v>0</v>
      </c>
      <c r="O4433" s="7">
        <f>IFERROR(VLOOKUP(SiscoTable[[#This Row],[Código]],Hoja2!A:B,2,0)*SiscoTable[[#This Row],[Stock_actual]],0)</f>
        <v>0</v>
      </c>
      <c r="P4433" s="6" t="s">
        <v>7</v>
      </c>
      <c r="Q4433" s="7">
        <v>1</v>
      </c>
      <c r="R4433" s="7">
        <v>1.2</v>
      </c>
      <c r="S4433" s="7" t="s">
        <v>11928</v>
      </c>
      <c r="BI4433"/>
      <c r="BJ4433"/>
    </row>
    <row r="4434" spans="2:62" x14ac:dyDescent="0.4">
      <c r="B4434" s="1">
        <v>22260</v>
      </c>
      <c r="C4434" s="6" t="s">
        <v>8</v>
      </c>
      <c r="D4434" s="6" t="s">
        <v>8</v>
      </c>
      <c r="E4434" s="6" t="s">
        <v>3268</v>
      </c>
      <c r="F4434" s="6" t="s">
        <v>7197</v>
      </c>
      <c r="G4434" s="6" t="s">
        <v>7554</v>
      </c>
      <c r="H4434" s="6" t="s">
        <v>7569</v>
      </c>
      <c r="I4434" s="6" t="s">
        <v>7734</v>
      </c>
      <c r="J4434" s="6" t="s">
        <v>5</v>
      </c>
      <c r="K4434" s="7">
        <v>1.83</v>
      </c>
      <c r="L4434" s="7">
        <f>IFERROR(VLOOKUP(SiscoTable[[#This Row],[Código]],Hoja2!A:B,2,0)*SiscoTable[[#This Row],[Provta(Uns)]],0)</f>
        <v>1.0980000000000001</v>
      </c>
      <c r="M4434" s="7">
        <v>0</v>
      </c>
      <c r="N4434" s="7">
        <v>0</v>
      </c>
      <c r="O4434" s="7">
        <f>IFERROR(VLOOKUP(SiscoTable[[#This Row],[Código]],Hoja2!A:B,2,0)*SiscoTable[[#This Row],[Stock_actual]],0)</f>
        <v>0</v>
      </c>
      <c r="P4434" s="6" t="s">
        <v>7</v>
      </c>
      <c r="Q4434" s="7">
        <v>2</v>
      </c>
      <c r="R4434" s="7">
        <v>3.5999999999999996</v>
      </c>
      <c r="S4434" s="7" t="s">
        <v>11928</v>
      </c>
      <c r="BI4434"/>
      <c r="BJ4434"/>
    </row>
    <row r="4435" spans="2:62" x14ac:dyDescent="0.4">
      <c r="B4435" s="1">
        <v>22266</v>
      </c>
      <c r="C4435" s="6" t="s">
        <v>8</v>
      </c>
      <c r="D4435" s="6" t="s">
        <v>8</v>
      </c>
      <c r="E4435" s="6" t="s">
        <v>1734</v>
      </c>
      <c r="F4435" s="6" t="s">
        <v>1735</v>
      </c>
      <c r="G4435" s="6" t="s">
        <v>2312</v>
      </c>
      <c r="H4435" s="6" t="s">
        <v>4</v>
      </c>
      <c r="I4435" s="6" t="s">
        <v>2460</v>
      </c>
      <c r="J4435" s="6" t="s">
        <v>5</v>
      </c>
      <c r="K4435" s="7">
        <v>0</v>
      </c>
      <c r="L4435" s="7">
        <f>IFERROR(VLOOKUP(SiscoTable[[#This Row],[Código]],Hoja2!A:B,2,0)*SiscoTable[[#This Row],[Provta(Uns)]],0)</f>
        <v>0</v>
      </c>
      <c r="M4435" s="7">
        <v>0</v>
      </c>
      <c r="N4435" s="7">
        <v>0</v>
      </c>
      <c r="O4435" s="7">
        <f>IFERROR(VLOOKUP(SiscoTable[[#This Row],[Código]],Hoja2!A:B,2,0)*SiscoTable[[#This Row],[Stock_actual]],0)</f>
        <v>0</v>
      </c>
      <c r="P4435" s="6" t="s">
        <v>7</v>
      </c>
      <c r="Q4435" s="7">
        <v>0</v>
      </c>
      <c r="R4435" s="7">
        <v>0</v>
      </c>
      <c r="S4435" s="7" t="s">
        <v>11925</v>
      </c>
      <c r="BI4435"/>
      <c r="BJ4435"/>
    </row>
    <row r="4436" spans="2:62" x14ac:dyDescent="0.4">
      <c r="B4436" s="1">
        <v>22267</v>
      </c>
      <c r="C4436" s="6" t="s">
        <v>8</v>
      </c>
      <c r="D4436" s="6" t="s">
        <v>8</v>
      </c>
      <c r="E4436" s="6" t="s">
        <v>8482</v>
      </c>
      <c r="F4436" s="6" t="s">
        <v>11853</v>
      </c>
      <c r="G4436" s="6" t="s">
        <v>11861</v>
      </c>
      <c r="H4436" s="6" t="s">
        <v>11885</v>
      </c>
      <c r="I4436" s="6" t="s">
        <v>11892</v>
      </c>
      <c r="J4436" s="6" t="s">
        <v>5</v>
      </c>
      <c r="K4436" s="7">
        <v>3.17</v>
      </c>
      <c r="L4436" s="7">
        <f>IFERROR(VLOOKUP(SiscoTable[[#This Row],[Código]],Hoja2!A:B,2,0)*SiscoTable[[#This Row],[Provta(Uns)]],0)</f>
        <v>20.605</v>
      </c>
      <c r="M4436" s="7">
        <v>0</v>
      </c>
      <c r="N4436" s="7">
        <v>22</v>
      </c>
      <c r="O4436" s="7">
        <f>IFERROR(VLOOKUP(SiscoTable[[#This Row],[Código]],Hoja2!A:B,2,0)*SiscoTable[[#This Row],[Stock_actual]],0)</f>
        <v>143</v>
      </c>
      <c r="P4436" s="6" t="s">
        <v>9349</v>
      </c>
      <c r="Q4436" s="7">
        <v>4</v>
      </c>
      <c r="R4436" s="7">
        <v>0</v>
      </c>
      <c r="S4436" s="7" t="s">
        <v>11926</v>
      </c>
      <c r="BI4436"/>
      <c r="BJ4436"/>
    </row>
    <row r="4437" spans="2:62" x14ac:dyDescent="0.4">
      <c r="B4437" s="1">
        <v>22268</v>
      </c>
      <c r="C4437" s="6" t="s">
        <v>8</v>
      </c>
      <c r="D4437" s="6" t="s">
        <v>8</v>
      </c>
      <c r="E4437" s="6" t="s">
        <v>8482</v>
      </c>
      <c r="F4437" s="6" t="s">
        <v>11853</v>
      </c>
      <c r="G4437" s="6" t="s">
        <v>11861</v>
      </c>
      <c r="H4437" s="6" t="s">
        <v>11872</v>
      </c>
      <c r="I4437" s="6" t="s">
        <v>11893</v>
      </c>
      <c r="J4437" s="6" t="s">
        <v>5</v>
      </c>
      <c r="K4437" s="7">
        <v>0</v>
      </c>
      <c r="L4437" s="7">
        <f>IFERROR(VLOOKUP(SiscoTable[[#This Row],[Código]],Hoja2!A:B,2,0)*SiscoTable[[#This Row],[Provta(Uns)]],0)</f>
        <v>0</v>
      </c>
      <c r="M4437" s="7">
        <v>0</v>
      </c>
      <c r="N4437" s="7">
        <v>0</v>
      </c>
      <c r="O4437" s="7">
        <f>IFERROR(VLOOKUP(SiscoTable[[#This Row],[Código]],Hoja2!A:B,2,0)*SiscoTable[[#This Row],[Stock_actual]],0)</f>
        <v>0</v>
      </c>
      <c r="P4437" s="6" t="s">
        <v>7</v>
      </c>
      <c r="Q4437" s="7">
        <v>0</v>
      </c>
      <c r="R4437" s="7">
        <v>0</v>
      </c>
      <c r="S4437" s="7" t="s">
        <v>11926</v>
      </c>
      <c r="BI4437"/>
      <c r="BJ4437"/>
    </row>
    <row r="4438" spans="2:62" x14ac:dyDescent="0.4">
      <c r="B4438" s="1">
        <v>22271</v>
      </c>
      <c r="C4438" s="6" t="s">
        <v>8</v>
      </c>
      <c r="D4438" s="6" t="s">
        <v>8</v>
      </c>
      <c r="E4438" s="6" t="s">
        <v>8482</v>
      </c>
      <c r="F4438" s="6" t="s">
        <v>11853</v>
      </c>
      <c r="G4438" s="6" t="s">
        <v>11861</v>
      </c>
      <c r="H4438" s="6" t="s">
        <v>4</v>
      </c>
      <c r="I4438" s="6" t="s">
        <v>11894</v>
      </c>
      <c r="J4438" s="6" t="s">
        <v>5</v>
      </c>
      <c r="K4438" s="7">
        <v>0</v>
      </c>
      <c r="L4438" s="7">
        <f>IFERROR(VLOOKUP(SiscoTable[[#This Row],[Código]],Hoja2!A:B,2,0)*SiscoTable[[#This Row],[Provta(Uns)]],0)</f>
        <v>0</v>
      </c>
      <c r="M4438" s="7">
        <v>0</v>
      </c>
      <c r="N4438" s="7">
        <v>0</v>
      </c>
      <c r="O4438" s="7">
        <f>IFERROR(VLOOKUP(SiscoTable[[#This Row],[Código]],Hoja2!A:B,2,0)*SiscoTable[[#This Row],[Stock_actual]],0)</f>
        <v>0</v>
      </c>
      <c r="P4438" s="6" t="s">
        <v>7</v>
      </c>
      <c r="Q4438" s="7">
        <v>0</v>
      </c>
      <c r="R4438" s="7">
        <v>0</v>
      </c>
      <c r="S4438" s="7" t="s">
        <v>11926</v>
      </c>
      <c r="BI4438"/>
      <c r="BJ4438"/>
    </row>
    <row r="4439" spans="2:62" x14ac:dyDescent="0.4">
      <c r="B4439" s="1">
        <v>22272</v>
      </c>
      <c r="C4439" s="6" t="s">
        <v>8</v>
      </c>
      <c r="D4439" s="6" t="s">
        <v>8</v>
      </c>
      <c r="E4439" s="6" t="s">
        <v>8482</v>
      </c>
      <c r="F4439" s="6" t="s">
        <v>11853</v>
      </c>
      <c r="G4439" s="6" t="s">
        <v>11861</v>
      </c>
      <c r="H4439" s="6" t="s">
        <v>11885</v>
      </c>
      <c r="I4439" s="6" t="s">
        <v>11895</v>
      </c>
      <c r="J4439" s="6" t="s">
        <v>5</v>
      </c>
      <c r="K4439" s="7">
        <v>0</v>
      </c>
      <c r="L4439" s="7">
        <f>IFERROR(VLOOKUP(SiscoTable[[#This Row],[Código]],Hoja2!A:B,2,0)*SiscoTable[[#This Row],[Provta(Uns)]],0)</f>
        <v>0</v>
      </c>
      <c r="M4439" s="7">
        <v>0</v>
      </c>
      <c r="N4439" s="7">
        <v>0</v>
      </c>
      <c r="O4439" s="7">
        <f>IFERROR(VLOOKUP(SiscoTable[[#This Row],[Código]],Hoja2!A:B,2,0)*SiscoTable[[#This Row],[Stock_actual]],0)</f>
        <v>0</v>
      </c>
      <c r="P4439" s="6" t="s">
        <v>7</v>
      </c>
      <c r="Q4439" s="7">
        <v>0</v>
      </c>
      <c r="R4439" s="7">
        <v>0</v>
      </c>
      <c r="S4439" s="7" t="s">
        <v>11926</v>
      </c>
      <c r="BI4439"/>
      <c r="BJ4439"/>
    </row>
    <row r="4440" spans="2:62" x14ac:dyDescent="0.4">
      <c r="B4440" s="1">
        <v>22273</v>
      </c>
      <c r="C4440" s="6" t="s">
        <v>25</v>
      </c>
      <c r="D4440" s="6" t="s">
        <v>30</v>
      </c>
      <c r="E4440" s="6" t="s">
        <v>8482</v>
      </c>
      <c r="F4440" s="6" t="s">
        <v>11853</v>
      </c>
      <c r="G4440" s="6" t="s">
        <v>11861</v>
      </c>
      <c r="H4440" s="6" t="s">
        <v>11863</v>
      </c>
      <c r="I4440" s="6" t="s">
        <v>11862</v>
      </c>
      <c r="J4440" s="6" t="s">
        <v>5</v>
      </c>
      <c r="K4440" s="7">
        <v>10.67</v>
      </c>
      <c r="L4440" s="7">
        <f>IFERROR(VLOOKUP(SiscoTable[[#This Row],[Código]],Hoja2!A:B,2,0)*SiscoTable[[#This Row],[Provta(Uns)]],0)</f>
        <v>64.02</v>
      </c>
      <c r="M4440" s="7">
        <v>0</v>
      </c>
      <c r="N4440" s="7">
        <v>147</v>
      </c>
      <c r="O4440" s="7">
        <f>IFERROR(VLOOKUP(SiscoTable[[#This Row],[Código]],Hoja2!A:B,2,0)*SiscoTable[[#This Row],[Stock_actual]],0)</f>
        <v>882</v>
      </c>
      <c r="P4440" s="6" t="s">
        <v>6203</v>
      </c>
      <c r="Q4440" s="7">
        <v>12</v>
      </c>
      <c r="R4440" s="7">
        <v>0</v>
      </c>
      <c r="S4440" s="7" t="s">
        <v>11926</v>
      </c>
      <c r="BI4440"/>
      <c r="BJ4440"/>
    </row>
    <row r="4441" spans="2:62" x14ac:dyDescent="0.4">
      <c r="B4441" s="1">
        <v>22276</v>
      </c>
      <c r="C4441" s="6" t="s">
        <v>25</v>
      </c>
      <c r="D4441" s="6" t="s">
        <v>25</v>
      </c>
      <c r="E4441" s="6" t="s">
        <v>8482</v>
      </c>
      <c r="F4441" s="6" t="s">
        <v>11853</v>
      </c>
      <c r="G4441" s="6" t="s">
        <v>11861</v>
      </c>
      <c r="H4441" s="6" t="s">
        <v>94</v>
      </c>
      <c r="I4441" s="6" t="s">
        <v>11864</v>
      </c>
      <c r="J4441" s="6" t="s">
        <v>5</v>
      </c>
      <c r="K4441" s="7">
        <v>743.67</v>
      </c>
      <c r="L4441" s="7">
        <f>IFERROR(VLOOKUP(SiscoTable[[#This Row],[Código]],Hoja2!A:B,2,0)*SiscoTable[[#This Row],[Provta(Uns)]],0)</f>
        <v>743.67</v>
      </c>
      <c r="M4441" s="7">
        <v>0</v>
      </c>
      <c r="N4441" s="7">
        <v>-516</v>
      </c>
      <c r="O4441" s="7">
        <f>IFERROR(VLOOKUP(SiscoTable[[#This Row],[Código]],Hoja2!A:B,2,0)*SiscoTable[[#This Row],[Stock_actual]],0)</f>
        <v>-516</v>
      </c>
      <c r="P4441" s="6" t="s">
        <v>7</v>
      </c>
      <c r="Q4441" s="7">
        <v>818</v>
      </c>
      <c r="R4441" s="7">
        <v>1487.3999999999999</v>
      </c>
      <c r="S4441" s="7" t="s">
        <v>11926</v>
      </c>
      <c r="BI4441"/>
      <c r="BJ4441"/>
    </row>
    <row r="4442" spans="2:62" x14ac:dyDescent="0.4">
      <c r="B4442" s="1">
        <v>22277</v>
      </c>
      <c r="C4442" s="6" t="s">
        <v>8</v>
      </c>
      <c r="D4442" s="6" t="s">
        <v>8</v>
      </c>
      <c r="E4442" s="6" t="s">
        <v>2809</v>
      </c>
      <c r="F4442" s="6" t="s">
        <v>2810</v>
      </c>
      <c r="G4442" s="6" t="s">
        <v>2826</v>
      </c>
      <c r="H4442" s="6" t="s">
        <v>94</v>
      </c>
      <c r="I4442" s="6" t="s">
        <v>2832</v>
      </c>
      <c r="J4442" s="6" t="s">
        <v>5</v>
      </c>
      <c r="K4442" s="7">
        <v>0</v>
      </c>
      <c r="L4442" s="7">
        <f>IFERROR(VLOOKUP(SiscoTable[[#This Row],[Código]],Hoja2!A:B,2,0)*SiscoTable[[#This Row],[Provta(Uns)]],0)</f>
        <v>0</v>
      </c>
      <c r="M4442" s="7">
        <v>0</v>
      </c>
      <c r="N4442" s="7">
        <v>0</v>
      </c>
      <c r="O4442" s="7">
        <f>IFERROR(VLOOKUP(SiscoTable[[#This Row],[Código]],Hoja2!A:B,2,0)*SiscoTable[[#This Row],[Stock_actual]],0)</f>
        <v>0</v>
      </c>
      <c r="P4442" s="6" t="s">
        <v>7</v>
      </c>
      <c r="Q4442" s="7">
        <v>0</v>
      </c>
      <c r="R4442" s="7">
        <v>0</v>
      </c>
      <c r="S4442" s="7" t="s">
        <v>11923</v>
      </c>
      <c r="BI4442"/>
      <c r="BJ4442"/>
    </row>
    <row r="4443" spans="2:62" x14ac:dyDescent="0.4">
      <c r="B4443" s="1">
        <v>22278</v>
      </c>
      <c r="C4443" s="6" t="s">
        <v>8</v>
      </c>
      <c r="D4443" s="6" t="s">
        <v>8</v>
      </c>
      <c r="E4443" s="6" t="s">
        <v>2809</v>
      </c>
      <c r="F4443" s="6" t="s">
        <v>2810</v>
      </c>
      <c r="G4443" s="6" t="s">
        <v>2826</v>
      </c>
      <c r="H4443" s="6" t="s">
        <v>94</v>
      </c>
      <c r="I4443" s="6" t="s">
        <v>2831</v>
      </c>
      <c r="J4443" s="6" t="s">
        <v>5</v>
      </c>
      <c r="K4443" s="7">
        <v>0</v>
      </c>
      <c r="L4443" s="7">
        <f>IFERROR(VLOOKUP(SiscoTable[[#This Row],[Código]],Hoja2!A:B,2,0)*SiscoTable[[#This Row],[Provta(Uns)]],0)</f>
        <v>0</v>
      </c>
      <c r="M4443" s="7">
        <v>0</v>
      </c>
      <c r="N4443" s="7">
        <v>0</v>
      </c>
      <c r="O4443" s="7">
        <f>IFERROR(VLOOKUP(SiscoTable[[#This Row],[Código]],Hoja2!A:B,2,0)*SiscoTable[[#This Row],[Stock_actual]],0)</f>
        <v>0</v>
      </c>
      <c r="P4443" s="6" t="s">
        <v>7</v>
      </c>
      <c r="Q4443" s="7">
        <v>0</v>
      </c>
      <c r="R4443" s="7">
        <v>0</v>
      </c>
      <c r="S4443" s="7" t="s">
        <v>11923</v>
      </c>
      <c r="BI4443"/>
      <c r="BJ4443"/>
    </row>
    <row r="4444" spans="2:62" x14ac:dyDescent="0.4">
      <c r="B4444" s="1">
        <v>22279</v>
      </c>
      <c r="C4444" s="6" t="s">
        <v>25</v>
      </c>
      <c r="D4444" s="6" t="s">
        <v>25</v>
      </c>
      <c r="E4444" s="6" t="s">
        <v>8482</v>
      </c>
      <c r="F4444" s="6" t="s">
        <v>11853</v>
      </c>
      <c r="G4444" s="6" t="s">
        <v>11861</v>
      </c>
      <c r="H4444" s="6" t="s">
        <v>94</v>
      </c>
      <c r="I4444" s="6" t="s">
        <v>11865</v>
      </c>
      <c r="J4444" s="6" t="s">
        <v>5</v>
      </c>
      <c r="K4444" s="7">
        <v>342.5</v>
      </c>
      <c r="L4444" s="7">
        <f>IFERROR(VLOOKUP(SiscoTable[[#This Row],[Código]],Hoja2!A:B,2,0)*SiscoTable[[#This Row],[Provta(Uns)]],0)</f>
        <v>171.25</v>
      </c>
      <c r="M4444" s="7">
        <v>0</v>
      </c>
      <c r="N4444" s="7">
        <v>-279</v>
      </c>
      <c r="O4444" s="7">
        <f>IFERROR(VLOOKUP(SiscoTable[[#This Row],[Código]],Hoja2!A:B,2,0)*SiscoTable[[#This Row],[Stock_actual]],0)</f>
        <v>-139.5</v>
      </c>
      <c r="P4444" s="6" t="s">
        <v>7</v>
      </c>
      <c r="Q4444" s="7">
        <v>377</v>
      </c>
      <c r="R4444" s="7">
        <v>685.2</v>
      </c>
      <c r="S4444" s="7" t="s">
        <v>11926</v>
      </c>
      <c r="BI4444"/>
      <c r="BJ4444"/>
    </row>
    <row r="4445" spans="2:62" x14ac:dyDescent="0.4">
      <c r="B4445" s="1">
        <v>22280</v>
      </c>
      <c r="C4445" s="6" t="s">
        <v>8</v>
      </c>
      <c r="D4445" s="6" t="s">
        <v>8</v>
      </c>
      <c r="E4445" s="6" t="s">
        <v>2809</v>
      </c>
      <c r="F4445" s="6" t="s">
        <v>2837</v>
      </c>
      <c r="G4445" s="6" t="s">
        <v>2838</v>
      </c>
      <c r="H4445" s="6" t="s">
        <v>4</v>
      </c>
      <c r="I4445" s="6" t="s">
        <v>2843</v>
      </c>
      <c r="J4445" s="6" t="s">
        <v>5</v>
      </c>
      <c r="K4445" s="7">
        <v>0</v>
      </c>
      <c r="L4445" s="7">
        <f>IFERROR(VLOOKUP(SiscoTable[[#This Row],[Código]],Hoja2!A:B,2,0)*SiscoTable[[#This Row],[Provta(Uns)]],0)</f>
        <v>0</v>
      </c>
      <c r="M4445" s="7">
        <v>1000</v>
      </c>
      <c r="N4445" s="7">
        <v>2034</v>
      </c>
      <c r="O4445" s="7">
        <f>IFERROR(VLOOKUP(SiscoTable[[#This Row],[Código]],Hoja2!A:B,2,0)*SiscoTable[[#This Row],[Stock_actual]],0)</f>
        <v>2440.7999999999997</v>
      </c>
      <c r="P4445" s="6" t="s">
        <v>134</v>
      </c>
      <c r="Q4445" s="7">
        <v>0</v>
      </c>
      <c r="R4445" s="7">
        <v>0</v>
      </c>
      <c r="S4445" s="7" t="s">
        <v>11923</v>
      </c>
      <c r="BI4445"/>
      <c r="BJ4445"/>
    </row>
    <row r="4446" spans="2:62" x14ac:dyDescent="0.4">
      <c r="B4446" s="1">
        <v>22281</v>
      </c>
      <c r="C4446" s="6" t="s">
        <v>25</v>
      </c>
      <c r="D4446" s="6" t="s">
        <v>25</v>
      </c>
      <c r="E4446" s="6" t="s">
        <v>3268</v>
      </c>
      <c r="F4446" s="6" t="s">
        <v>8445</v>
      </c>
      <c r="G4446" s="6" t="s">
        <v>1064</v>
      </c>
      <c r="H4446" s="6" t="s">
        <v>8450</v>
      </c>
      <c r="I4446" s="6" t="s">
        <v>8449</v>
      </c>
      <c r="J4446" s="6" t="s">
        <v>5</v>
      </c>
      <c r="K4446" s="7">
        <v>32.33</v>
      </c>
      <c r="L4446" s="7">
        <f>IFERROR(VLOOKUP(SiscoTable[[#This Row],[Código]],Hoja2!A:B,2,0)*SiscoTable[[#This Row],[Provta(Uns)]],0)</f>
        <v>756.52199999999993</v>
      </c>
      <c r="M4446" s="7">
        <v>0</v>
      </c>
      <c r="N4446" s="7">
        <v>148</v>
      </c>
      <c r="O4446" s="7">
        <f>IFERROR(VLOOKUP(SiscoTable[[#This Row],[Código]],Hoja2!A:B,2,0)*SiscoTable[[#This Row],[Stock_actual]],0)</f>
        <v>3463.2</v>
      </c>
      <c r="P4446" s="6" t="s">
        <v>626</v>
      </c>
      <c r="Q4446" s="7">
        <v>36</v>
      </c>
      <c r="R4446" s="7">
        <v>0</v>
      </c>
      <c r="S4446" s="7" t="s">
        <v>11928</v>
      </c>
      <c r="BI4446"/>
      <c r="BJ4446"/>
    </row>
    <row r="4447" spans="2:62" x14ac:dyDescent="0.4">
      <c r="B4447" s="1">
        <v>22282</v>
      </c>
      <c r="C4447" s="6" t="s">
        <v>25</v>
      </c>
      <c r="D4447" s="6" t="s">
        <v>8</v>
      </c>
      <c r="E4447" s="6" t="s">
        <v>3268</v>
      </c>
      <c r="F4447" s="6" t="s">
        <v>8445</v>
      </c>
      <c r="G4447" s="6" t="s">
        <v>1064</v>
      </c>
      <c r="H4447" s="6" t="s">
        <v>8447</v>
      </c>
      <c r="I4447" s="6" t="s">
        <v>8446</v>
      </c>
      <c r="J4447" s="6" t="s">
        <v>5</v>
      </c>
      <c r="K4447" s="7">
        <v>4</v>
      </c>
      <c r="L4447" s="7">
        <f>IFERROR(VLOOKUP(SiscoTable[[#This Row],[Código]],Hoja2!A:B,2,0)*SiscoTable[[#This Row],[Provta(Uns)]],0)</f>
        <v>154.4</v>
      </c>
      <c r="M4447" s="7">
        <v>0</v>
      </c>
      <c r="N4447" s="7">
        <v>19</v>
      </c>
      <c r="O4447" s="7">
        <f>IFERROR(VLOOKUP(SiscoTable[[#This Row],[Código]],Hoja2!A:B,2,0)*SiscoTable[[#This Row],[Stock_actual]],0)</f>
        <v>733.4</v>
      </c>
      <c r="P4447" s="6" t="s">
        <v>222</v>
      </c>
      <c r="Q4447" s="7">
        <v>4</v>
      </c>
      <c r="R4447" s="7">
        <v>0</v>
      </c>
      <c r="S4447" s="7" t="s">
        <v>11928</v>
      </c>
      <c r="BI4447"/>
      <c r="BJ4447"/>
    </row>
    <row r="4448" spans="2:62" x14ac:dyDescent="0.4">
      <c r="B4448" s="1">
        <v>22283</v>
      </c>
      <c r="C4448" s="6" t="s">
        <v>25</v>
      </c>
      <c r="D4448" s="6" t="s">
        <v>30</v>
      </c>
      <c r="E4448" s="6" t="s">
        <v>3268</v>
      </c>
      <c r="F4448" s="6" t="s">
        <v>8445</v>
      </c>
      <c r="G4448" s="6" t="s">
        <v>1064</v>
      </c>
      <c r="H4448" s="6" t="s">
        <v>8447</v>
      </c>
      <c r="I4448" s="6" t="s">
        <v>8448</v>
      </c>
      <c r="J4448" s="6" t="s">
        <v>5</v>
      </c>
      <c r="K4448" s="7">
        <v>12.17</v>
      </c>
      <c r="L4448" s="7">
        <f>IFERROR(VLOOKUP(SiscoTable[[#This Row],[Código]],Hoja2!A:B,2,0)*SiscoTable[[#This Row],[Provta(Uns)]],0)</f>
        <v>607.28300000000002</v>
      </c>
      <c r="M4448" s="7">
        <v>0</v>
      </c>
      <c r="N4448" s="7">
        <v>32</v>
      </c>
      <c r="O4448" s="7">
        <f>IFERROR(VLOOKUP(SiscoTable[[#This Row],[Código]],Hoja2!A:B,2,0)*SiscoTable[[#This Row],[Stock_actual]],0)</f>
        <v>1596.8</v>
      </c>
      <c r="P4448" s="6" t="s">
        <v>592</v>
      </c>
      <c r="Q4448" s="7">
        <v>14</v>
      </c>
      <c r="R4448" s="7">
        <v>0</v>
      </c>
      <c r="S4448" s="7" t="s">
        <v>11928</v>
      </c>
      <c r="BI4448"/>
      <c r="BJ4448"/>
    </row>
    <row r="4449" spans="2:62" x14ac:dyDescent="0.4">
      <c r="B4449" s="1">
        <v>22284</v>
      </c>
      <c r="C4449" s="6" t="s">
        <v>30</v>
      </c>
      <c r="D4449" s="6" t="s">
        <v>8</v>
      </c>
      <c r="E4449" s="6" t="s">
        <v>3268</v>
      </c>
      <c r="F4449" s="6" t="s">
        <v>6059</v>
      </c>
      <c r="G4449" s="6" t="s">
        <v>6084</v>
      </c>
      <c r="H4449" s="6" t="s">
        <v>6065</v>
      </c>
      <c r="I4449" s="6" t="s">
        <v>6117</v>
      </c>
      <c r="J4449" s="6" t="s">
        <v>4430</v>
      </c>
      <c r="K4449" s="7">
        <v>0</v>
      </c>
      <c r="L4449" s="7">
        <f>IFERROR(VLOOKUP(SiscoTable[[#This Row],[Código]],Hoja2!A:B,2,0)*SiscoTable[[#This Row],[Provta(Uns)]],0)</f>
        <v>0</v>
      </c>
      <c r="M4449" s="7">
        <v>0</v>
      </c>
      <c r="N4449" s="7">
        <v>0</v>
      </c>
      <c r="O4449" s="7">
        <f>IFERROR(VLOOKUP(SiscoTable[[#This Row],[Código]],Hoja2!A:B,2,0)*SiscoTable[[#This Row],[Stock_actual]],0)</f>
        <v>0</v>
      </c>
      <c r="P4449" s="6" t="s">
        <v>7</v>
      </c>
      <c r="Q4449" s="7">
        <v>0</v>
      </c>
      <c r="R4449" s="7">
        <v>0</v>
      </c>
      <c r="S4449" s="7" t="s">
        <v>11925</v>
      </c>
      <c r="BI4449"/>
      <c r="BJ4449"/>
    </row>
    <row r="4450" spans="2:62" x14ac:dyDescent="0.4">
      <c r="B4450" s="1">
        <v>22287</v>
      </c>
      <c r="C4450" s="6" t="s">
        <v>8</v>
      </c>
      <c r="D4450" s="6" t="s">
        <v>8</v>
      </c>
      <c r="E4450" s="6" t="s">
        <v>8482</v>
      </c>
      <c r="F4450" s="6" t="s">
        <v>10720</v>
      </c>
      <c r="G4450" s="6" t="s">
        <v>11282</v>
      </c>
      <c r="H4450" s="6" t="s">
        <v>10604</v>
      </c>
      <c r="I4450" s="6" t="s">
        <v>11308</v>
      </c>
      <c r="J4450" s="6" t="s">
        <v>5</v>
      </c>
      <c r="K4450" s="7">
        <v>3.83</v>
      </c>
      <c r="L4450" s="7">
        <f>IFERROR(VLOOKUP(SiscoTable[[#This Row],[Código]],Hoja2!A:B,2,0)*SiscoTable[[#This Row],[Provta(Uns)]],0)</f>
        <v>27.959</v>
      </c>
      <c r="M4450" s="7">
        <v>0</v>
      </c>
      <c r="N4450" s="7">
        <v>25</v>
      </c>
      <c r="O4450" s="7">
        <f>IFERROR(VLOOKUP(SiscoTable[[#This Row],[Código]],Hoja2!A:B,2,0)*SiscoTable[[#This Row],[Stock_actual]],0)</f>
        <v>182.5</v>
      </c>
      <c r="P4450" s="6" t="s">
        <v>1168</v>
      </c>
      <c r="Q4450" s="7">
        <v>4</v>
      </c>
      <c r="R4450" s="7">
        <v>0</v>
      </c>
      <c r="S4450" s="7" t="s">
        <v>11926</v>
      </c>
      <c r="BI4450"/>
      <c r="BJ4450"/>
    </row>
    <row r="4451" spans="2:62" x14ac:dyDescent="0.4">
      <c r="B4451" s="1">
        <v>22297</v>
      </c>
      <c r="C4451" s="6" t="s">
        <v>8</v>
      </c>
      <c r="D4451" s="6" t="s">
        <v>30</v>
      </c>
      <c r="E4451" s="6" t="s">
        <v>0</v>
      </c>
      <c r="F4451" s="6" t="s">
        <v>73</v>
      </c>
      <c r="G4451" s="6" t="s">
        <v>73</v>
      </c>
      <c r="H4451" s="6" t="s">
        <v>4</v>
      </c>
      <c r="I4451" s="6" t="s">
        <v>129</v>
      </c>
      <c r="J4451" s="6" t="s">
        <v>5</v>
      </c>
      <c r="K4451" s="7">
        <v>9.33</v>
      </c>
      <c r="L4451" s="7">
        <f>IFERROR(VLOOKUP(SiscoTable[[#This Row],[Código]],Hoja2!A:B,2,0)*SiscoTable[[#This Row],[Provta(Uns)]],0)</f>
        <v>23.324999999999999</v>
      </c>
      <c r="M4451" s="7">
        <v>0</v>
      </c>
      <c r="N4451" s="7">
        <v>41</v>
      </c>
      <c r="O4451" s="7">
        <f>IFERROR(VLOOKUP(SiscoTable[[#This Row],[Código]],Hoja2!A:B,2,0)*SiscoTable[[#This Row],[Stock_actual]],0)</f>
        <v>102.5</v>
      </c>
      <c r="P4451" s="6" t="s">
        <v>130</v>
      </c>
      <c r="Q4451" s="7">
        <v>10</v>
      </c>
      <c r="R4451" s="7">
        <v>0</v>
      </c>
      <c r="S4451" s="7" t="s">
        <v>11923</v>
      </c>
      <c r="BI4451"/>
      <c r="BJ4451"/>
    </row>
    <row r="4452" spans="2:62" x14ac:dyDescent="0.4">
      <c r="B4452" s="1">
        <v>22300</v>
      </c>
      <c r="C4452" s="6" t="s">
        <v>25</v>
      </c>
      <c r="D4452" s="6" t="s">
        <v>25</v>
      </c>
      <c r="E4452" s="6" t="s">
        <v>197</v>
      </c>
      <c r="F4452" s="6" t="s">
        <v>210</v>
      </c>
      <c r="G4452" s="6" t="s">
        <v>286</v>
      </c>
      <c r="H4452" s="6" t="s">
        <v>293</v>
      </c>
      <c r="I4452" s="6" t="s">
        <v>292</v>
      </c>
      <c r="J4452" s="6" t="s">
        <v>5</v>
      </c>
      <c r="K4452" s="7">
        <v>37.17</v>
      </c>
      <c r="L4452" s="34">
        <f>IFERROR(VLOOKUP(SiscoTable[[#This Row],[Código]],Hoja2!A:B,2,0)*SiscoTable[[#This Row],[Provta(Uns)]],0)</f>
        <v>538.96500000000003</v>
      </c>
      <c r="M4452" s="7">
        <v>40</v>
      </c>
      <c r="N4452" s="7">
        <v>7</v>
      </c>
      <c r="O4452" s="34">
        <f>IFERROR(VLOOKUP(SiscoTable[[#This Row],[Código]],Hoja2!A:B,2,0)*SiscoTable[[#This Row],[Stock_actual]],0)</f>
        <v>101.5</v>
      </c>
      <c r="P4452" s="6" t="s">
        <v>27</v>
      </c>
      <c r="Q4452" s="7">
        <v>41</v>
      </c>
      <c r="R4452" s="7">
        <v>34.840000000000003</v>
      </c>
      <c r="S4452" s="7" t="s">
        <v>11924</v>
      </c>
      <c r="BI4452"/>
      <c r="BJ4452"/>
    </row>
    <row r="4453" spans="2:62" x14ac:dyDescent="0.4">
      <c r="B4453" s="1">
        <v>22301</v>
      </c>
      <c r="C4453" s="6" t="s">
        <v>25</v>
      </c>
      <c r="D4453" s="6" t="s">
        <v>25</v>
      </c>
      <c r="E4453" s="6" t="s">
        <v>197</v>
      </c>
      <c r="F4453" s="6" t="s">
        <v>210</v>
      </c>
      <c r="G4453" s="6" t="s">
        <v>286</v>
      </c>
      <c r="H4453" s="6" t="s">
        <v>293</v>
      </c>
      <c r="I4453" s="6" t="s">
        <v>294</v>
      </c>
      <c r="J4453" s="6" t="s">
        <v>5</v>
      </c>
      <c r="K4453" s="7">
        <v>44.33</v>
      </c>
      <c r="L4453" s="34">
        <f>IFERROR(VLOOKUP(SiscoTable[[#This Row],[Código]],Hoja2!A:B,2,0)*SiscoTable[[#This Row],[Provta(Uns)]],0)</f>
        <v>642.78499999999997</v>
      </c>
      <c r="M4453" s="7">
        <v>60</v>
      </c>
      <c r="N4453" s="7">
        <v>0</v>
      </c>
      <c r="O4453" s="34">
        <f>IFERROR(VLOOKUP(SiscoTable[[#This Row],[Código]],Hoja2!A:B,2,0)*SiscoTable[[#This Row],[Stock_actual]],0)</f>
        <v>0</v>
      </c>
      <c r="P4453" s="6" t="s">
        <v>7</v>
      </c>
      <c r="Q4453" s="7">
        <v>49</v>
      </c>
      <c r="R4453" s="7">
        <v>28.799999999999997</v>
      </c>
      <c r="S4453" s="7" t="s">
        <v>11924</v>
      </c>
      <c r="BI4453"/>
      <c r="BJ4453"/>
    </row>
    <row r="4454" spans="2:62" x14ac:dyDescent="0.4">
      <c r="B4454" s="1">
        <v>22302</v>
      </c>
      <c r="C4454" s="6" t="s">
        <v>30</v>
      </c>
      <c r="D4454" s="6" t="s">
        <v>30</v>
      </c>
      <c r="E4454" s="6" t="s">
        <v>3268</v>
      </c>
      <c r="F4454" s="6" t="s">
        <v>6059</v>
      </c>
      <c r="G4454" s="6" t="s">
        <v>6489</v>
      </c>
      <c r="H4454" s="6" t="s">
        <v>6309</v>
      </c>
      <c r="I4454" s="6" t="s">
        <v>6562</v>
      </c>
      <c r="J4454" s="6" t="s">
        <v>5</v>
      </c>
      <c r="K4454" s="7">
        <v>8.33</v>
      </c>
      <c r="L4454" s="7">
        <f>IFERROR(VLOOKUP(SiscoTable[[#This Row],[Código]],Hoja2!A:B,2,0)*SiscoTable[[#This Row],[Provta(Uns)]],0)</f>
        <v>158.27000000000001</v>
      </c>
      <c r="M4454" s="7">
        <v>0</v>
      </c>
      <c r="N4454" s="7">
        <v>9</v>
      </c>
      <c r="O4454" s="7">
        <f>IFERROR(VLOOKUP(SiscoTable[[#This Row],[Código]],Hoja2!A:B,2,0)*SiscoTable[[#This Row],[Stock_actual]],0)</f>
        <v>171</v>
      </c>
      <c r="P4454" s="6" t="s">
        <v>324</v>
      </c>
      <c r="Q4454" s="7">
        <v>9</v>
      </c>
      <c r="R4454" s="7">
        <v>16.760000000000002</v>
      </c>
      <c r="S4454" s="7" t="s">
        <v>11925</v>
      </c>
      <c r="BI4454"/>
      <c r="BJ4454"/>
    </row>
    <row r="4455" spans="2:62" x14ac:dyDescent="0.4">
      <c r="B4455" s="1">
        <v>22303</v>
      </c>
      <c r="C4455" s="6" t="s">
        <v>8</v>
      </c>
      <c r="D4455" s="6" t="s">
        <v>8</v>
      </c>
      <c r="E4455" s="6" t="s">
        <v>3268</v>
      </c>
      <c r="F4455" s="6" t="s">
        <v>6059</v>
      </c>
      <c r="G4455" s="6" t="s">
        <v>6489</v>
      </c>
      <c r="H4455" s="6" t="s">
        <v>6309</v>
      </c>
      <c r="I4455" s="6" t="s">
        <v>6631</v>
      </c>
      <c r="J4455" s="6" t="s">
        <v>5</v>
      </c>
      <c r="K4455" s="7">
        <v>0.33</v>
      </c>
      <c r="L4455" s="7">
        <f>IFERROR(VLOOKUP(SiscoTable[[#This Row],[Código]],Hoja2!A:B,2,0)*SiscoTable[[#This Row],[Provta(Uns)]],0)</f>
        <v>8.1180000000000003</v>
      </c>
      <c r="M4455" s="7">
        <v>0</v>
      </c>
      <c r="N4455" s="7">
        <v>15</v>
      </c>
      <c r="O4455" s="7">
        <f>IFERROR(VLOOKUP(SiscoTable[[#This Row],[Código]],Hoja2!A:B,2,0)*SiscoTable[[#This Row],[Stock_actual]],0)</f>
        <v>369</v>
      </c>
      <c r="P4455" s="6" t="s">
        <v>2402</v>
      </c>
      <c r="Q4455" s="7">
        <v>0</v>
      </c>
      <c r="R4455" s="7">
        <v>0</v>
      </c>
      <c r="S4455" s="7" t="s">
        <v>11925</v>
      </c>
      <c r="BI4455"/>
      <c r="BJ4455"/>
    </row>
    <row r="4456" spans="2:62" x14ac:dyDescent="0.4">
      <c r="B4456" s="1">
        <v>22308</v>
      </c>
      <c r="C4456" s="6" t="s">
        <v>30</v>
      </c>
      <c r="D4456" s="6" t="s">
        <v>8</v>
      </c>
      <c r="E4456" s="6" t="s">
        <v>3268</v>
      </c>
      <c r="F4456" s="6" t="s">
        <v>6059</v>
      </c>
      <c r="G4456" s="6" t="s">
        <v>6392</v>
      </c>
      <c r="H4456" s="6" t="s">
        <v>6419</v>
      </c>
      <c r="I4456" s="6" t="s">
        <v>6430</v>
      </c>
      <c r="J4456" s="6" t="s">
        <v>5</v>
      </c>
      <c r="K4456" s="7">
        <v>0</v>
      </c>
      <c r="L4456" s="7">
        <f>IFERROR(VLOOKUP(SiscoTable[[#This Row],[Código]],Hoja2!A:B,2,0)*SiscoTable[[#This Row],[Provta(Uns)]],0)</f>
        <v>0</v>
      </c>
      <c r="M4456" s="7">
        <v>0</v>
      </c>
      <c r="N4456" s="7">
        <v>2</v>
      </c>
      <c r="O4456" s="7">
        <f>IFERROR(VLOOKUP(SiscoTable[[#This Row],[Código]],Hoja2!A:B,2,0)*SiscoTable[[#This Row],[Stock_actual]],0)</f>
        <v>1059</v>
      </c>
      <c r="P4456" s="6" t="s">
        <v>134</v>
      </c>
      <c r="Q4456" s="7">
        <v>0</v>
      </c>
      <c r="R4456" s="7">
        <v>0</v>
      </c>
      <c r="S4456" s="7" t="s">
        <v>11925</v>
      </c>
      <c r="BI4456"/>
      <c r="BJ4456"/>
    </row>
    <row r="4457" spans="2:62" x14ac:dyDescent="0.4">
      <c r="B4457" s="1">
        <v>22309</v>
      </c>
      <c r="C4457" s="6" t="s">
        <v>30</v>
      </c>
      <c r="D4457" s="6" t="s">
        <v>25</v>
      </c>
      <c r="E4457" s="6" t="s">
        <v>469</v>
      </c>
      <c r="F4457" s="6" t="s">
        <v>1050</v>
      </c>
      <c r="G4457" s="6" t="s">
        <v>1064</v>
      </c>
      <c r="H4457" s="6" t="s">
        <v>1074</v>
      </c>
      <c r="I4457" s="6" t="s">
        <v>1094</v>
      </c>
      <c r="J4457" s="6" t="s">
        <v>5</v>
      </c>
      <c r="K4457" s="7">
        <v>43.17</v>
      </c>
      <c r="L4457" s="7">
        <f>IFERROR(VLOOKUP(SiscoTable[[#This Row],[Código]],Hoja2!A:B,2,0)*SiscoTable[[#This Row],[Provta(Uns)]],0)</f>
        <v>129.51</v>
      </c>
      <c r="M4457" s="7">
        <v>0</v>
      </c>
      <c r="N4457" s="7">
        <v>4</v>
      </c>
      <c r="O4457" s="7">
        <f>IFERROR(VLOOKUP(SiscoTable[[#This Row],[Código]],Hoja2!A:B,2,0)*SiscoTable[[#This Row],[Stock_actual]],0)</f>
        <v>12</v>
      </c>
      <c r="P4457" s="6" t="s">
        <v>82</v>
      </c>
      <c r="Q4457" s="7">
        <v>48</v>
      </c>
      <c r="R4457" s="7">
        <v>86.72</v>
      </c>
      <c r="S4457" s="7" t="s">
        <v>11927</v>
      </c>
      <c r="BI4457"/>
      <c r="BJ4457"/>
    </row>
    <row r="4458" spans="2:62" x14ac:dyDescent="0.4">
      <c r="B4458" s="1">
        <v>22312</v>
      </c>
      <c r="C4458" s="6" t="s">
        <v>30</v>
      </c>
      <c r="D4458" s="6" t="s">
        <v>8</v>
      </c>
      <c r="E4458" s="6" t="s">
        <v>469</v>
      </c>
      <c r="F4458" s="6" t="s">
        <v>1050</v>
      </c>
      <c r="G4458" s="6" t="s">
        <v>1064</v>
      </c>
      <c r="H4458" s="6" t="s">
        <v>1074</v>
      </c>
      <c r="I4458" s="6" t="s">
        <v>1095</v>
      </c>
      <c r="J4458" s="6" t="s">
        <v>5</v>
      </c>
      <c r="K4458" s="7">
        <v>9.5</v>
      </c>
      <c r="L4458" s="7">
        <f>IFERROR(VLOOKUP(SiscoTable[[#This Row],[Código]],Hoja2!A:B,2,0)*SiscoTable[[#This Row],[Provta(Uns)]],0)</f>
        <v>144.4</v>
      </c>
      <c r="M4458" s="7">
        <v>0</v>
      </c>
      <c r="N4458" s="7">
        <v>27</v>
      </c>
      <c r="O4458" s="7">
        <f>IFERROR(VLOOKUP(SiscoTable[[#This Row],[Código]],Hoja2!A:B,2,0)*SiscoTable[[#This Row],[Stock_actual]],0)</f>
        <v>410.4</v>
      </c>
      <c r="P4458" s="6" t="s">
        <v>539</v>
      </c>
      <c r="Q4458" s="7">
        <v>11</v>
      </c>
      <c r="R4458" s="7">
        <v>0</v>
      </c>
      <c r="S4458" s="7" t="s">
        <v>11927</v>
      </c>
      <c r="BI4458"/>
      <c r="BJ4458"/>
    </row>
    <row r="4459" spans="2:62" x14ac:dyDescent="0.4">
      <c r="B4459" s="1">
        <v>22313</v>
      </c>
      <c r="C4459" s="6" t="s">
        <v>25</v>
      </c>
      <c r="D4459" s="6" t="s">
        <v>30</v>
      </c>
      <c r="E4459" s="6" t="s">
        <v>469</v>
      </c>
      <c r="F4459" s="6" t="s">
        <v>1050</v>
      </c>
      <c r="G4459" s="6" t="s">
        <v>1064</v>
      </c>
      <c r="H4459" s="6" t="s">
        <v>1074</v>
      </c>
      <c r="I4459" s="6" t="s">
        <v>1073</v>
      </c>
      <c r="J4459" s="6" t="s">
        <v>5</v>
      </c>
      <c r="K4459" s="7">
        <v>17</v>
      </c>
      <c r="L4459" s="7">
        <f>IFERROR(VLOOKUP(SiscoTable[[#This Row],[Código]],Hoja2!A:B,2,0)*SiscoTable[[#This Row],[Provta(Uns)]],0)</f>
        <v>280.5</v>
      </c>
      <c r="M4459" s="7">
        <v>0</v>
      </c>
      <c r="N4459" s="7">
        <v>41</v>
      </c>
      <c r="O4459" s="7">
        <f>IFERROR(VLOOKUP(SiscoTable[[#This Row],[Código]],Hoja2!A:B,2,0)*SiscoTable[[#This Row],[Stock_actual]],0)</f>
        <v>676.5</v>
      </c>
      <c r="P4459" s="6" t="s">
        <v>598</v>
      </c>
      <c r="Q4459" s="7">
        <v>19</v>
      </c>
      <c r="R4459" s="7">
        <v>0</v>
      </c>
      <c r="S4459" s="7" t="s">
        <v>11927</v>
      </c>
      <c r="BI4459"/>
      <c r="BJ4459"/>
    </row>
    <row r="4460" spans="2:62" x14ac:dyDescent="0.4">
      <c r="B4460" s="1">
        <v>22314</v>
      </c>
      <c r="C4460" s="6" t="s">
        <v>25</v>
      </c>
      <c r="D4460" s="6" t="s">
        <v>25</v>
      </c>
      <c r="E4460" s="6" t="s">
        <v>469</v>
      </c>
      <c r="F4460" s="6" t="s">
        <v>1050</v>
      </c>
      <c r="G4460" s="6" t="s">
        <v>1064</v>
      </c>
      <c r="H4460" s="6" t="s">
        <v>1076</v>
      </c>
      <c r="I4460" s="6" t="s">
        <v>1075</v>
      </c>
      <c r="J4460" s="6" t="s">
        <v>5</v>
      </c>
      <c r="K4460" s="7">
        <v>28.5</v>
      </c>
      <c r="L4460" s="7">
        <f>IFERROR(VLOOKUP(SiscoTable[[#This Row],[Código]],Hoja2!A:B,2,0)*SiscoTable[[#This Row],[Provta(Uns)]],0)</f>
        <v>347.7</v>
      </c>
      <c r="M4460" s="7">
        <v>0</v>
      </c>
      <c r="N4460" s="7">
        <v>35</v>
      </c>
      <c r="O4460" s="7">
        <f>IFERROR(VLOOKUP(SiscoTable[[#This Row],[Código]],Hoja2!A:B,2,0)*SiscoTable[[#This Row],[Stock_actual]],0)</f>
        <v>427</v>
      </c>
      <c r="P4460" s="6" t="s">
        <v>516</v>
      </c>
      <c r="Q4460" s="7">
        <v>31</v>
      </c>
      <c r="R4460" s="7">
        <v>0</v>
      </c>
      <c r="S4460" s="7" t="s">
        <v>11927</v>
      </c>
      <c r="BI4460"/>
      <c r="BJ4460"/>
    </row>
    <row r="4461" spans="2:62" x14ac:dyDescent="0.4">
      <c r="B4461" s="1">
        <v>22316</v>
      </c>
      <c r="C4461" s="6" t="s">
        <v>25</v>
      </c>
      <c r="D4461" s="6" t="s">
        <v>25</v>
      </c>
      <c r="E4461" s="6" t="s">
        <v>469</v>
      </c>
      <c r="F4461" s="6" t="s">
        <v>1050</v>
      </c>
      <c r="G4461" s="6" t="s">
        <v>1064</v>
      </c>
      <c r="H4461" s="6" t="s">
        <v>1076</v>
      </c>
      <c r="I4461" s="6" t="s">
        <v>1077</v>
      </c>
      <c r="J4461" s="6" t="s">
        <v>5</v>
      </c>
      <c r="K4461" s="7">
        <v>166.17</v>
      </c>
      <c r="L4461" s="7">
        <f>IFERROR(VLOOKUP(SiscoTable[[#This Row],[Código]],Hoja2!A:B,2,0)*SiscoTable[[#This Row],[Provta(Uns)]],0)</f>
        <v>531.74400000000003</v>
      </c>
      <c r="M4461" s="7">
        <v>0</v>
      </c>
      <c r="N4461" s="7">
        <v>215</v>
      </c>
      <c r="O4461" s="7">
        <f>IFERROR(VLOOKUP(SiscoTable[[#This Row],[Código]],Hoja2!A:B,2,0)*SiscoTable[[#This Row],[Stock_actual]],0)</f>
        <v>688</v>
      </c>
      <c r="P4461" s="6" t="s">
        <v>132</v>
      </c>
      <c r="Q4461" s="7">
        <v>183</v>
      </c>
      <c r="R4461" s="7">
        <v>0</v>
      </c>
      <c r="S4461" s="7" t="s">
        <v>11927</v>
      </c>
      <c r="BI4461"/>
      <c r="BJ4461"/>
    </row>
    <row r="4462" spans="2:62" x14ac:dyDescent="0.4">
      <c r="B4462" s="1">
        <v>22317</v>
      </c>
      <c r="C4462" s="6" t="s">
        <v>25</v>
      </c>
      <c r="D4462" s="6" t="s">
        <v>30</v>
      </c>
      <c r="E4462" s="6" t="s">
        <v>469</v>
      </c>
      <c r="F4462" s="6" t="s">
        <v>1050</v>
      </c>
      <c r="G4462" s="6" t="s">
        <v>1064</v>
      </c>
      <c r="H4462" s="6" t="s">
        <v>1076</v>
      </c>
      <c r="I4462" s="6" t="s">
        <v>1078</v>
      </c>
      <c r="J4462" s="6" t="s">
        <v>5</v>
      </c>
      <c r="K4462" s="7">
        <v>0</v>
      </c>
      <c r="L4462" s="7">
        <f>IFERROR(VLOOKUP(SiscoTable[[#This Row],[Código]],Hoja2!A:B,2,0)*SiscoTable[[#This Row],[Provta(Uns)]],0)</f>
        <v>0</v>
      </c>
      <c r="M4462" s="7">
        <v>0</v>
      </c>
      <c r="N4462" s="7">
        <v>1</v>
      </c>
      <c r="O4462" s="7">
        <f>IFERROR(VLOOKUP(SiscoTable[[#This Row],[Código]],Hoja2!A:B,2,0)*SiscoTable[[#This Row],[Stock_actual]],0)</f>
        <v>6.5</v>
      </c>
      <c r="P4462" s="6" t="s">
        <v>134</v>
      </c>
      <c r="Q4462" s="7">
        <v>0</v>
      </c>
      <c r="R4462" s="7">
        <v>0</v>
      </c>
      <c r="S4462" s="7" t="s">
        <v>11927</v>
      </c>
      <c r="BI4462"/>
      <c r="BJ4462"/>
    </row>
    <row r="4463" spans="2:62" x14ac:dyDescent="0.4">
      <c r="B4463" s="1">
        <v>22318</v>
      </c>
      <c r="C4463" s="6" t="s">
        <v>8</v>
      </c>
      <c r="D4463" s="6" t="s">
        <v>8</v>
      </c>
      <c r="E4463" s="6" t="s">
        <v>3268</v>
      </c>
      <c r="F4463" s="6" t="s">
        <v>7815</v>
      </c>
      <c r="G4463" s="6" t="s">
        <v>7929</v>
      </c>
      <c r="H4463" s="6" t="s">
        <v>7938</v>
      </c>
      <c r="I4463" s="6" t="s">
        <v>8001</v>
      </c>
      <c r="J4463" s="6" t="s">
        <v>5</v>
      </c>
      <c r="K4463" s="7">
        <v>0</v>
      </c>
      <c r="L4463" s="7">
        <f>IFERROR(VLOOKUP(SiscoTable[[#This Row],[Código]],Hoja2!A:B,2,0)*SiscoTable[[#This Row],[Provta(Uns)]],0)</f>
        <v>0</v>
      </c>
      <c r="M4463" s="7">
        <v>0</v>
      </c>
      <c r="N4463" s="7">
        <v>0</v>
      </c>
      <c r="O4463" s="7">
        <f>IFERROR(VLOOKUP(SiscoTable[[#This Row],[Código]],Hoja2!A:B,2,0)*SiscoTable[[#This Row],[Stock_actual]],0)</f>
        <v>0</v>
      </c>
      <c r="P4463" s="6" t="s">
        <v>7</v>
      </c>
      <c r="Q4463" s="7">
        <v>0</v>
      </c>
      <c r="R4463" s="7">
        <v>0</v>
      </c>
      <c r="S4463" s="7" t="s">
        <v>11928</v>
      </c>
      <c r="BI4463"/>
      <c r="BJ4463"/>
    </row>
    <row r="4464" spans="2:62" x14ac:dyDescent="0.4">
      <c r="B4464" s="1">
        <v>22319</v>
      </c>
      <c r="C4464" s="6" t="s">
        <v>25</v>
      </c>
      <c r="D4464" s="6" t="s">
        <v>25</v>
      </c>
      <c r="E4464" s="6" t="s">
        <v>8482</v>
      </c>
      <c r="F4464" s="6" t="s">
        <v>1736</v>
      </c>
      <c r="G4464" s="6" t="s">
        <v>10616</v>
      </c>
      <c r="H4464" s="6" t="s">
        <v>10642</v>
      </c>
      <c r="I4464" s="6" t="s">
        <v>10641</v>
      </c>
      <c r="J4464" s="6" t="s">
        <v>5</v>
      </c>
      <c r="K4464" s="7">
        <v>84.67</v>
      </c>
      <c r="L4464" s="7">
        <f>IFERROR(VLOOKUP(SiscoTable[[#This Row],[Código]],Hoja2!A:B,2,0)*SiscoTable[[#This Row],[Provta(Uns)]],0)</f>
        <v>711.22800000000007</v>
      </c>
      <c r="M4464" s="7">
        <v>0</v>
      </c>
      <c r="N4464" s="7">
        <v>282</v>
      </c>
      <c r="O4464" s="7">
        <f>IFERROR(VLOOKUP(SiscoTable[[#This Row],[Código]],Hoja2!A:B,2,0)*SiscoTable[[#This Row],[Stock_actual]],0)</f>
        <v>2368.8000000000002</v>
      </c>
      <c r="P4464" s="6" t="s">
        <v>904</v>
      </c>
      <c r="Q4464" s="7">
        <v>93</v>
      </c>
      <c r="R4464" s="7">
        <v>0</v>
      </c>
      <c r="S4464" s="7" t="s">
        <v>11926</v>
      </c>
      <c r="BI4464"/>
      <c r="BJ4464"/>
    </row>
    <row r="4465" spans="2:62" x14ac:dyDescent="0.4">
      <c r="B4465" s="1">
        <v>22320</v>
      </c>
      <c r="C4465" s="6" t="s">
        <v>8</v>
      </c>
      <c r="D4465" s="6" t="s">
        <v>8</v>
      </c>
      <c r="E4465" s="6" t="s">
        <v>3268</v>
      </c>
      <c r="F4465" s="6" t="s">
        <v>3269</v>
      </c>
      <c r="G4465" s="6" t="s">
        <v>3479</v>
      </c>
      <c r="H4465" s="6" t="s">
        <v>3630</v>
      </c>
      <c r="I4465" s="6" t="s">
        <v>3629</v>
      </c>
      <c r="J4465" s="6" t="s">
        <v>5</v>
      </c>
      <c r="K4465" s="7">
        <v>2</v>
      </c>
      <c r="L4465" s="7">
        <f>IFERROR(VLOOKUP(SiscoTable[[#This Row],[Código]],Hoja2!A:B,2,0)*SiscoTable[[#This Row],[Provta(Uns)]],0)</f>
        <v>4.4000000000000004</v>
      </c>
      <c r="M4465" s="7">
        <v>120</v>
      </c>
      <c r="N4465" s="7">
        <v>0</v>
      </c>
      <c r="O4465" s="7">
        <f>IFERROR(VLOOKUP(SiscoTable[[#This Row],[Código]],Hoja2!A:B,2,0)*SiscoTable[[#This Row],[Stock_actual]],0)</f>
        <v>0</v>
      </c>
      <c r="P4465" s="6" t="s">
        <v>7</v>
      </c>
      <c r="Q4465" s="7">
        <v>2</v>
      </c>
      <c r="R4465" s="7">
        <v>0</v>
      </c>
      <c r="S4465" s="7" t="s">
        <v>11928</v>
      </c>
      <c r="BI4465"/>
      <c r="BJ4465"/>
    </row>
    <row r="4466" spans="2:62" x14ac:dyDescent="0.4">
      <c r="B4466" s="1">
        <v>22321</v>
      </c>
      <c r="C4466" s="6" t="s">
        <v>8</v>
      </c>
      <c r="D4466" s="6" t="s">
        <v>8</v>
      </c>
      <c r="E4466" s="6" t="s">
        <v>3268</v>
      </c>
      <c r="F4466" s="6" t="s">
        <v>3269</v>
      </c>
      <c r="G4466" s="6" t="s">
        <v>3479</v>
      </c>
      <c r="H4466" s="6" t="s">
        <v>3630</v>
      </c>
      <c r="I4466" s="6" t="s">
        <v>3631</v>
      </c>
      <c r="J4466" s="6" t="s">
        <v>5</v>
      </c>
      <c r="K4466" s="7">
        <v>2</v>
      </c>
      <c r="L4466" s="7">
        <f>IFERROR(VLOOKUP(SiscoTable[[#This Row],[Código]],Hoja2!A:B,2,0)*SiscoTable[[#This Row],[Provta(Uns)]],0)</f>
        <v>5</v>
      </c>
      <c r="M4466" s="7">
        <v>96</v>
      </c>
      <c r="N4466" s="7">
        <v>0</v>
      </c>
      <c r="O4466" s="7">
        <f>IFERROR(VLOOKUP(SiscoTable[[#This Row],[Código]],Hoja2!A:B,2,0)*SiscoTable[[#This Row],[Stock_actual]],0)</f>
        <v>0</v>
      </c>
      <c r="P4466" s="6" t="s">
        <v>7</v>
      </c>
      <c r="Q4466" s="7">
        <v>2</v>
      </c>
      <c r="R4466" s="7">
        <v>0</v>
      </c>
      <c r="S4466" s="7" t="s">
        <v>11928</v>
      </c>
      <c r="BI4466"/>
      <c r="BJ4466"/>
    </row>
    <row r="4467" spans="2:62" x14ac:dyDescent="0.4">
      <c r="B4467" s="1">
        <v>22322</v>
      </c>
      <c r="C4467" s="6" t="s">
        <v>8</v>
      </c>
      <c r="D4467" s="6" t="s">
        <v>8</v>
      </c>
      <c r="E4467" s="6" t="s">
        <v>3268</v>
      </c>
      <c r="F4467" s="6" t="s">
        <v>3269</v>
      </c>
      <c r="G4467" s="6" t="s">
        <v>3479</v>
      </c>
      <c r="H4467" s="6" t="s">
        <v>3630</v>
      </c>
      <c r="I4467" s="6" t="s">
        <v>3632</v>
      </c>
      <c r="J4467" s="6" t="s">
        <v>5</v>
      </c>
      <c r="K4467" s="7">
        <v>2</v>
      </c>
      <c r="L4467" s="7">
        <f>IFERROR(VLOOKUP(SiscoTable[[#This Row],[Código]],Hoja2!A:B,2,0)*SiscoTable[[#This Row],[Provta(Uns)]],0)</f>
        <v>5</v>
      </c>
      <c r="M4467" s="7">
        <v>96</v>
      </c>
      <c r="N4467" s="7">
        <v>0</v>
      </c>
      <c r="O4467" s="7">
        <f>IFERROR(VLOOKUP(SiscoTable[[#This Row],[Código]],Hoja2!A:B,2,0)*SiscoTable[[#This Row],[Stock_actual]],0)</f>
        <v>0</v>
      </c>
      <c r="P4467" s="6" t="s">
        <v>7</v>
      </c>
      <c r="Q4467" s="7">
        <v>2</v>
      </c>
      <c r="R4467" s="7">
        <v>0</v>
      </c>
      <c r="S4467" s="7" t="s">
        <v>11928</v>
      </c>
      <c r="BI4467"/>
      <c r="BJ4467"/>
    </row>
    <row r="4468" spans="2:62" x14ac:dyDescent="0.4">
      <c r="B4468" s="1">
        <v>22323</v>
      </c>
      <c r="C4468" s="6" t="s">
        <v>8</v>
      </c>
      <c r="D4468" s="6" t="s">
        <v>8</v>
      </c>
      <c r="E4468" s="6" t="s">
        <v>3268</v>
      </c>
      <c r="F4468" s="6" t="s">
        <v>3269</v>
      </c>
      <c r="G4468" s="6" t="s">
        <v>3479</v>
      </c>
      <c r="H4468" s="6" t="s">
        <v>3630</v>
      </c>
      <c r="I4468" s="6" t="s">
        <v>3633</v>
      </c>
      <c r="J4468" s="6" t="s">
        <v>5</v>
      </c>
      <c r="K4468" s="7">
        <v>2</v>
      </c>
      <c r="L4468" s="7">
        <f>IFERROR(VLOOKUP(SiscoTable[[#This Row],[Código]],Hoja2!A:B,2,0)*SiscoTable[[#This Row],[Provta(Uns)]],0)</f>
        <v>5.8</v>
      </c>
      <c r="M4468" s="7">
        <v>96</v>
      </c>
      <c r="N4468" s="7">
        <v>0</v>
      </c>
      <c r="O4468" s="7">
        <f>IFERROR(VLOOKUP(SiscoTable[[#This Row],[Código]],Hoja2!A:B,2,0)*SiscoTable[[#This Row],[Stock_actual]],0)</f>
        <v>0</v>
      </c>
      <c r="P4468" s="6" t="s">
        <v>7</v>
      </c>
      <c r="Q4468" s="7">
        <v>2</v>
      </c>
      <c r="R4468" s="7">
        <v>0</v>
      </c>
      <c r="S4468" s="7" t="s">
        <v>11928</v>
      </c>
      <c r="BI4468"/>
      <c r="BJ4468"/>
    </row>
    <row r="4469" spans="2:62" x14ac:dyDescent="0.4">
      <c r="B4469" s="1">
        <v>22324</v>
      </c>
      <c r="C4469" s="6" t="s">
        <v>8</v>
      </c>
      <c r="D4469" s="6" t="s">
        <v>8</v>
      </c>
      <c r="E4469" s="6" t="s">
        <v>3268</v>
      </c>
      <c r="F4469" s="6" t="s">
        <v>3269</v>
      </c>
      <c r="G4469" s="6" t="s">
        <v>3479</v>
      </c>
      <c r="H4469" s="6" t="s">
        <v>3630</v>
      </c>
      <c r="I4469" s="6" t="s">
        <v>3634</v>
      </c>
      <c r="J4469" s="6" t="s">
        <v>5</v>
      </c>
      <c r="K4469" s="7">
        <v>2</v>
      </c>
      <c r="L4469" s="7">
        <f>IFERROR(VLOOKUP(SiscoTable[[#This Row],[Código]],Hoja2!A:B,2,0)*SiscoTable[[#This Row],[Provta(Uns)]],0)</f>
        <v>5</v>
      </c>
      <c r="M4469" s="7">
        <v>96</v>
      </c>
      <c r="N4469" s="7">
        <v>0</v>
      </c>
      <c r="O4469" s="7">
        <f>IFERROR(VLOOKUP(SiscoTable[[#This Row],[Código]],Hoja2!A:B,2,0)*SiscoTable[[#This Row],[Stock_actual]],0)</f>
        <v>0</v>
      </c>
      <c r="P4469" s="6" t="s">
        <v>7</v>
      </c>
      <c r="Q4469" s="7">
        <v>2</v>
      </c>
      <c r="R4469" s="7">
        <v>0</v>
      </c>
      <c r="S4469" s="7" t="s">
        <v>11928</v>
      </c>
      <c r="BI4469"/>
      <c r="BJ4469"/>
    </row>
    <row r="4470" spans="2:62" x14ac:dyDescent="0.4">
      <c r="B4470" s="1">
        <v>22325</v>
      </c>
      <c r="C4470" s="6" t="s">
        <v>8</v>
      </c>
      <c r="D4470" s="6" t="s">
        <v>8</v>
      </c>
      <c r="E4470" s="6" t="s">
        <v>3268</v>
      </c>
      <c r="F4470" s="6" t="s">
        <v>3269</v>
      </c>
      <c r="G4470" s="6" t="s">
        <v>3479</v>
      </c>
      <c r="H4470" s="6" t="s">
        <v>3630</v>
      </c>
      <c r="I4470" s="6" t="s">
        <v>3635</v>
      </c>
      <c r="J4470" s="6" t="s">
        <v>5</v>
      </c>
      <c r="K4470" s="7">
        <v>0</v>
      </c>
      <c r="L4470" s="7">
        <f>IFERROR(VLOOKUP(SiscoTable[[#This Row],[Código]],Hoja2!A:B,2,0)*SiscoTable[[#This Row],[Provta(Uns)]],0)</f>
        <v>0</v>
      </c>
      <c r="M4470" s="7">
        <v>144</v>
      </c>
      <c r="N4470" s="7">
        <v>0</v>
      </c>
      <c r="O4470" s="7">
        <f>IFERROR(VLOOKUP(SiscoTable[[#This Row],[Código]],Hoja2!A:B,2,0)*SiscoTable[[#This Row],[Stock_actual]],0)</f>
        <v>0</v>
      </c>
      <c r="P4470" s="6" t="s">
        <v>7</v>
      </c>
      <c r="Q4470" s="7">
        <v>0</v>
      </c>
      <c r="R4470" s="7">
        <v>0</v>
      </c>
      <c r="S4470" s="7" t="s">
        <v>11928</v>
      </c>
      <c r="BI4470"/>
      <c r="BJ4470"/>
    </row>
    <row r="4471" spans="2:62" x14ac:dyDescent="0.4">
      <c r="B4471" s="1">
        <v>22326</v>
      </c>
      <c r="C4471" s="6" t="s">
        <v>8</v>
      </c>
      <c r="D4471" s="6" t="s">
        <v>8</v>
      </c>
      <c r="E4471" s="6" t="s">
        <v>3268</v>
      </c>
      <c r="F4471" s="6" t="s">
        <v>3269</v>
      </c>
      <c r="G4471" s="6" t="s">
        <v>3479</v>
      </c>
      <c r="H4471" s="6" t="s">
        <v>3630</v>
      </c>
      <c r="I4471" s="6" t="s">
        <v>3636</v>
      </c>
      <c r="J4471" s="6" t="s">
        <v>5</v>
      </c>
      <c r="K4471" s="7">
        <v>0</v>
      </c>
      <c r="L4471" s="7">
        <f>IFERROR(VLOOKUP(SiscoTable[[#This Row],[Código]],Hoja2!A:B,2,0)*SiscoTable[[#This Row],[Provta(Uns)]],0)</f>
        <v>0</v>
      </c>
      <c r="M4471" s="7">
        <v>144</v>
      </c>
      <c r="N4471" s="7">
        <v>0</v>
      </c>
      <c r="O4471" s="7">
        <f>IFERROR(VLOOKUP(SiscoTable[[#This Row],[Código]],Hoja2!A:B,2,0)*SiscoTable[[#This Row],[Stock_actual]],0)</f>
        <v>0</v>
      </c>
      <c r="P4471" s="6" t="s">
        <v>7</v>
      </c>
      <c r="Q4471" s="7">
        <v>0</v>
      </c>
      <c r="R4471" s="7">
        <v>0</v>
      </c>
      <c r="S4471" s="7" t="s">
        <v>11928</v>
      </c>
      <c r="BI4471"/>
      <c r="BJ4471"/>
    </row>
    <row r="4472" spans="2:62" x14ac:dyDescent="0.4">
      <c r="B4472" s="1">
        <v>22327</v>
      </c>
      <c r="C4472" s="6" t="s">
        <v>8</v>
      </c>
      <c r="D4472" s="6" t="s">
        <v>8</v>
      </c>
      <c r="E4472" s="6" t="s">
        <v>3268</v>
      </c>
      <c r="F4472" s="6" t="s">
        <v>3269</v>
      </c>
      <c r="G4472" s="6" t="s">
        <v>3479</v>
      </c>
      <c r="H4472" s="6" t="s">
        <v>3630</v>
      </c>
      <c r="I4472" s="6" t="s">
        <v>3637</v>
      </c>
      <c r="J4472" s="6" t="s">
        <v>5</v>
      </c>
      <c r="K4472" s="7">
        <v>0</v>
      </c>
      <c r="L4472" s="7">
        <f>IFERROR(VLOOKUP(SiscoTable[[#This Row],[Código]],Hoja2!A:B,2,0)*SiscoTable[[#This Row],[Provta(Uns)]],0)</f>
        <v>0</v>
      </c>
      <c r="M4472" s="7">
        <v>144</v>
      </c>
      <c r="N4472" s="7">
        <v>0</v>
      </c>
      <c r="O4472" s="7">
        <f>IFERROR(VLOOKUP(SiscoTable[[#This Row],[Código]],Hoja2!A:B,2,0)*SiscoTable[[#This Row],[Stock_actual]],0)</f>
        <v>0</v>
      </c>
      <c r="P4472" s="6" t="s">
        <v>7</v>
      </c>
      <c r="Q4472" s="7">
        <v>0</v>
      </c>
      <c r="R4472" s="7">
        <v>0</v>
      </c>
      <c r="S4472" s="7" t="s">
        <v>11928</v>
      </c>
      <c r="BI4472"/>
      <c r="BJ4472"/>
    </row>
    <row r="4473" spans="2:62" x14ac:dyDescent="0.4">
      <c r="B4473" s="1">
        <v>22328</v>
      </c>
      <c r="C4473" s="6" t="s">
        <v>8</v>
      </c>
      <c r="D4473" s="6" t="s">
        <v>8</v>
      </c>
      <c r="E4473" s="6" t="s">
        <v>3268</v>
      </c>
      <c r="F4473" s="6" t="s">
        <v>3269</v>
      </c>
      <c r="G4473" s="6" t="s">
        <v>3479</v>
      </c>
      <c r="H4473" s="6" t="s">
        <v>3630</v>
      </c>
      <c r="I4473" s="6" t="s">
        <v>3638</v>
      </c>
      <c r="J4473" s="6" t="s">
        <v>5</v>
      </c>
      <c r="K4473" s="7">
        <v>0</v>
      </c>
      <c r="L4473" s="7">
        <f>IFERROR(VLOOKUP(SiscoTable[[#This Row],[Código]],Hoja2!A:B,2,0)*SiscoTable[[#This Row],[Provta(Uns)]],0)</f>
        <v>0</v>
      </c>
      <c r="M4473" s="7">
        <v>144</v>
      </c>
      <c r="N4473" s="7">
        <v>0</v>
      </c>
      <c r="O4473" s="7">
        <f>IFERROR(VLOOKUP(SiscoTable[[#This Row],[Código]],Hoja2!A:B,2,0)*SiscoTable[[#This Row],[Stock_actual]],0)</f>
        <v>0</v>
      </c>
      <c r="P4473" s="6" t="s">
        <v>7</v>
      </c>
      <c r="Q4473" s="7">
        <v>0</v>
      </c>
      <c r="R4473" s="7">
        <v>0</v>
      </c>
      <c r="S4473" s="7" t="s">
        <v>11928</v>
      </c>
      <c r="BI4473"/>
      <c r="BJ4473"/>
    </row>
    <row r="4474" spans="2:62" x14ac:dyDescent="0.4">
      <c r="B4474" s="1">
        <v>22329</v>
      </c>
      <c r="C4474" s="6" t="s">
        <v>8</v>
      </c>
      <c r="D4474" s="6" t="s">
        <v>8</v>
      </c>
      <c r="E4474" s="6" t="s">
        <v>3268</v>
      </c>
      <c r="F4474" s="6" t="s">
        <v>3269</v>
      </c>
      <c r="G4474" s="6" t="s">
        <v>4268</v>
      </c>
      <c r="H4474" s="6" t="s">
        <v>3630</v>
      </c>
      <c r="I4474" s="6" t="s">
        <v>4361</v>
      </c>
      <c r="J4474" s="6" t="s">
        <v>5</v>
      </c>
      <c r="K4474" s="7">
        <v>1</v>
      </c>
      <c r="L4474" s="7">
        <f>IFERROR(VLOOKUP(SiscoTable[[#This Row],[Código]],Hoja2!A:B,2,0)*SiscoTable[[#This Row],[Provta(Uns)]],0)</f>
        <v>4.4000000000000004</v>
      </c>
      <c r="M4474" s="7">
        <v>48</v>
      </c>
      <c r="N4474" s="7">
        <v>0</v>
      </c>
      <c r="O4474" s="7">
        <f>IFERROR(VLOOKUP(SiscoTable[[#This Row],[Código]],Hoja2!A:B,2,0)*SiscoTable[[#This Row],[Stock_actual]],0)</f>
        <v>0</v>
      </c>
      <c r="P4474" s="6" t="s">
        <v>7</v>
      </c>
      <c r="Q4474" s="7">
        <v>1</v>
      </c>
      <c r="R4474" s="7">
        <v>0</v>
      </c>
      <c r="S4474" s="7" t="s">
        <v>11928</v>
      </c>
      <c r="BI4474"/>
      <c r="BJ4474"/>
    </row>
    <row r="4475" spans="2:62" x14ac:dyDescent="0.4">
      <c r="B4475" s="1">
        <v>22331</v>
      </c>
      <c r="C4475" s="6" t="s">
        <v>8</v>
      </c>
      <c r="D4475" s="6" t="s">
        <v>8</v>
      </c>
      <c r="E4475" s="6" t="s">
        <v>3268</v>
      </c>
      <c r="F4475" s="6" t="s">
        <v>3269</v>
      </c>
      <c r="G4475" s="6" t="s">
        <v>4268</v>
      </c>
      <c r="H4475" s="6" t="s">
        <v>3630</v>
      </c>
      <c r="I4475" s="6" t="s">
        <v>4347</v>
      </c>
      <c r="J4475" s="6" t="s">
        <v>5</v>
      </c>
      <c r="K4475" s="7">
        <v>0</v>
      </c>
      <c r="L4475" s="7">
        <f>IFERROR(VLOOKUP(SiscoTable[[#This Row],[Código]],Hoja2!A:B,2,0)*SiscoTable[[#This Row],[Provta(Uns)]],0)</f>
        <v>0</v>
      </c>
      <c r="M4475" s="7">
        <v>0</v>
      </c>
      <c r="N4475" s="7">
        <v>0</v>
      </c>
      <c r="O4475" s="7">
        <f>IFERROR(VLOOKUP(SiscoTable[[#This Row],[Código]],Hoja2!A:B,2,0)*SiscoTable[[#This Row],[Stock_actual]],0)</f>
        <v>0</v>
      </c>
      <c r="P4475" s="6" t="s">
        <v>7</v>
      </c>
      <c r="Q4475" s="7">
        <v>0</v>
      </c>
      <c r="R4475" s="7">
        <v>0</v>
      </c>
      <c r="S4475" s="7" t="s">
        <v>11928</v>
      </c>
      <c r="BI4475"/>
      <c r="BJ4475"/>
    </row>
    <row r="4476" spans="2:62" x14ac:dyDescent="0.4">
      <c r="B4476" s="1">
        <v>22332</v>
      </c>
      <c r="C4476" s="6" t="s">
        <v>8</v>
      </c>
      <c r="D4476" s="6" t="s">
        <v>8</v>
      </c>
      <c r="E4476" s="6" t="s">
        <v>3268</v>
      </c>
      <c r="F4476" s="6" t="s">
        <v>3269</v>
      </c>
      <c r="G4476" s="6" t="s">
        <v>4268</v>
      </c>
      <c r="H4476" s="6" t="s">
        <v>3630</v>
      </c>
      <c r="I4476" s="6" t="s">
        <v>4348</v>
      </c>
      <c r="J4476" s="6" t="s">
        <v>5</v>
      </c>
      <c r="K4476" s="7">
        <v>0</v>
      </c>
      <c r="L4476" s="7">
        <f>IFERROR(VLOOKUP(SiscoTable[[#This Row],[Código]],Hoja2!A:B,2,0)*SiscoTable[[#This Row],[Provta(Uns)]],0)</f>
        <v>0</v>
      </c>
      <c r="M4476" s="7">
        <v>0</v>
      </c>
      <c r="N4476" s="7">
        <v>0</v>
      </c>
      <c r="O4476" s="7">
        <f>IFERROR(VLOOKUP(SiscoTable[[#This Row],[Código]],Hoja2!A:B,2,0)*SiscoTable[[#This Row],[Stock_actual]],0)</f>
        <v>0</v>
      </c>
      <c r="P4476" s="6" t="s">
        <v>7</v>
      </c>
      <c r="Q4476" s="7">
        <v>0</v>
      </c>
      <c r="R4476" s="7">
        <v>0</v>
      </c>
      <c r="S4476" s="7" t="s">
        <v>11928</v>
      </c>
      <c r="BI4476"/>
      <c r="BJ4476"/>
    </row>
    <row r="4477" spans="2:62" x14ac:dyDescent="0.4">
      <c r="B4477" s="1">
        <v>22333</v>
      </c>
      <c r="C4477" s="6" t="s">
        <v>8</v>
      </c>
      <c r="D4477" s="6" t="s">
        <v>8</v>
      </c>
      <c r="E4477" s="6" t="s">
        <v>3268</v>
      </c>
      <c r="F4477" s="6" t="s">
        <v>3269</v>
      </c>
      <c r="G4477" s="6" t="s">
        <v>4268</v>
      </c>
      <c r="H4477" s="6" t="s">
        <v>3630</v>
      </c>
      <c r="I4477" s="6" t="s">
        <v>4349</v>
      </c>
      <c r="J4477" s="6" t="s">
        <v>5</v>
      </c>
      <c r="K4477" s="7">
        <v>0</v>
      </c>
      <c r="L4477" s="7">
        <f>IFERROR(VLOOKUP(SiscoTable[[#This Row],[Código]],Hoja2!A:B,2,0)*SiscoTable[[#This Row],[Provta(Uns)]],0)</f>
        <v>0</v>
      </c>
      <c r="M4477" s="7">
        <v>0</v>
      </c>
      <c r="N4477" s="7">
        <v>0</v>
      </c>
      <c r="O4477" s="7">
        <f>IFERROR(VLOOKUP(SiscoTable[[#This Row],[Código]],Hoja2!A:B,2,0)*SiscoTable[[#This Row],[Stock_actual]],0)</f>
        <v>0</v>
      </c>
      <c r="P4477" s="6" t="s">
        <v>7</v>
      </c>
      <c r="Q4477" s="7">
        <v>0</v>
      </c>
      <c r="R4477" s="7">
        <v>0</v>
      </c>
      <c r="S4477" s="7" t="s">
        <v>11928</v>
      </c>
      <c r="BI4477"/>
      <c r="BJ4477"/>
    </row>
    <row r="4478" spans="2:62" x14ac:dyDescent="0.4">
      <c r="B4478" s="1">
        <v>22334</v>
      </c>
      <c r="C4478" s="6" t="s">
        <v>8</v>
      </c>
      <c r="D4478" s="6" t="s">
        <v>8</v>
      </c>
      <c r="E4478" s="6" t="s">
        <v>3268</v>
      </c>
      <c r="F4478" s="6" t="s">
        <v>3269</v>
      </c>
      <c r="G4478" s="6" t="s">
        <v>4268</v>
      </c>
      <c r="H4478" s="6" t="s">
        <v>3630</v>
      </c>
      <c r="I4478" s="6" t="s">
        <v>4350</v>
      </c>
      <c r="J4478" s="6" t="s">
        <v>5</v>
      </c>
      <c r="K4478" s="7">
        <v>0</v>
      </c>
      <c r="L4478" s="7">
        <f>IFERROR(VLOOKUP(SiscoTable[[#This Row],[Código]],Hoja2!A:B,2,0)*SiscoTable[[#This Row],[Provta(Uns)]],0)</f>
        <v>0</v>
      </c>
      <c r="M4478" s="7">
        <v>0</v>
      </c>
      <c r="N4478" s="7">
        <v>0</v>
      </c>
      <c r="O4478" s="7">
        <f>IFERROR(VLOOKUP(SiscoTable[[#This Row],[Código]],Hoja2!A:B,2,0)*SiscoTable[[#This Row],[Stock_actual]],0)</f>
        <v>0</v>
      </c>
      <c r="P4478" s="6" t="s">
        <v>7</v>
      </c>
      <c r="Q4478" s="7">
        <v>0</v>
      </c>
      <c r="R4478" s="7">
        <v>0</v>
      </c>
      <c r="S4478" s="7" t="s">
        <v>11928</v>
      </c>
      <c r="BI4478"/>
      <c r="BJ4478"/>
    </row>
    <row r="4479" spans="2:62" x14ac:dyDescent="0.4">
      <c r="B4479" s="1">
        <v>22335</v>
      </c>
      <c r="C4479" s="6" t="s">
        <v>8</v>
      </c>
      <c r="D4479" s="6" t="s">
        <v>8</v>
      </c>
      <c r="E4479" s="6" t="s">
        <v>3268</v>
      </c>
      <c r="F4479" s="6" t="s">
        <v>3269</v>
      </c>
      <c r="G4479" s="6" t="s">
        <v>4268</v>
      </c>
      <c r="H4479" s="6" t="s">
        <v>3630</v>
      </c>
      <c r="I4479" s="6" t="s">
        <v>4351</v>
      </c>
      <c r="J4479" s="6" t="s">
        <v>5</v>
      </c>
      <c r="K4479" s="7">
        <v>0</v>
      </c>
      <c r="L4479" s="7">
        <f>IFERROR(VLOOKUP(SiscoTable[[#This Row],[Código]],Hoja2!A:B,2,0)*SiscoTable[[#This Row],[Provta(Uns)]],0)</f>
        <v>0</v>
      </c>
      <c r="M4479" s="7">
        <v>0</v>
      </c>
      <c r="N4479" s="7">
        <v>0</v>
      </c>
      <c r="O4479" s="7">
        <f>IFERROR(VLOOKUP(SiscoTable[[#This Row],[Código]],Hoja2!A:B,2,0)*SiscoTable[[#This Row],[Stock_actual]],0)</f>
        <v>0</v>
      </c>
      <c r="P4479" s="6" t="s">
        <v>7</v>
      </c>
      <c r="Q4479" s="7">
        <v>0</v>
      </c>
      <c r="R4479" s="7">
        <v>0</v>
      </c>
      <c r="S4479" s="7" t="s">
        <v>11928</v>
      </c>
      <c r="BI4479"/>
      <c r="BJ4479"/>
    </row>
    <row r="4480" spans="2:62" x14ac:dyDescent="0.4">
      <c r="B4480" s="1">
        <v>22336</v>
      </c>
      <c r="C4480" s="6" t="s">
        <v>8</v>
      </c>
      <c r="D4480" s="6" t="s">
        <v>8</v>
      </c>
      <c r="E4480" s="6" t="s">
        <v>3268</v>
      </c>
      <c r="F4480" s="6" t="s">
        <v>3269</v>
      </c>
      <c r="G4480" s="6" t="s">
        <v>4268</v>
      </c>
      <c r="H4480" s="6" t="s">
        <v>3630</v>
      </c>
      <c r="I4480" s="6" t="s">
        <v>4352</v>
      </c>
      <c r="J4480" s="6" t="s">
        <v>5</v>
      </c>
      <c r="K4480" s="7">
        <v>0</v>
      </c>
      <c r="L4480" s="7">
        <f>IFERROR(VLOOKUP(SiscoTable[[#This Row],[Código]],Hoja2!A:B,2,0)*SiscoTable[[#This Row],[Provta(Uns)]],0)</f>
        <v>0</v>
      </c>
      <c r="M4480" s="7">
        <v>0</v>
      </c>
      <c r="N4480" s="7">
        <v>0</v>
      </c>
      <c r="O4480" s="7">
        <f>IFERROR(VLOOKUP(SiscoTable[[#This Row],[Código]],Hoja2!A:B,2,0)*SiscoTable[[#This Row],[Stock_actual]],0)</f>
        <v>0</v>
      </c>
      <c r="P4480" s="6" t="s">
        <v>7</v>
      </c>
      <c r="Q4480" s="7">
        <v>0</v>
      </c>
      <c r="R4480" s="7">
        <v>0</v>
      </c>
      <c r="S4480" s="7" t="s">
        <v>11928</v>
      </c>
      <c r="BI4480"/>
      <c r="BJ4480"/>
    </row>
    <row r="4481" spans="2:62" x14ac:dyDescent="0.4">
      <c r="B4481" s="1">
        <v>22337</v>
      </c>
      <c r="C4481" s="6" t="s">
        <v>8</v>
      </c>
      <c r="D4481" s="6" t="s">
        <v>8</v>
      </c>
      <c r="E4481" s="6" t="s">
        <v>3268</v>
      </c>
      <c r="F4481" s="6" t="s">
        <v>3269</v>
      </c>
      <c r="G4481" s="6" t="s">
        <v>4268</v>
      </c>
      <c r="H4481" s="6" t="s">
        <v>3630</v>
      </c>
      <c r="I4481" s="6" t="s">
        <v>4353</v>
      </c>
      <c r="J4481" s="6" t="s">
        <v>5</v>
      </c>
      <c r="K4481" s="7">
        <v>0</v>
      </c>
      <c r="L4481" s="7">
        <f>IFERROR(VLOOKUP(SiscoTable[[#This Row],[Código]],Hoja2!A:B,2,0)*SiscoTable[[#This Row],[Provta(Uns)]],0)</f>
        <v>0</v>
      </c>
      <c r="M4481" s="7">
        <v>0</v>
      </c>
      <c r="N4481" s="7">
        <v>0</v>
      </c>
      <c r="O4481" s="7">
        <f>IFERROR(VLOOKUP(SiscoTable[[#This Row],[Código]],Hoja2!A:B,2,0)*SiscoTable[[#This Row],[Stock_actual]],0)</f>
        <v>0</v>
      </c>
      <c r="P4481" s="6" t="s">
        <v>7</v>
      </c>
      <c r="Q4481" s="7">
        <v>0</v>
      </c>
      <c r="R4481" s="7">
        <v>0</v>
      </c>
      <c r="S4481" s="7" t="s">
        <v>11928</v>
      </c>
      <c r="BI4481"/>
      <c r="BJ4481"/>
    </row>
    <row r="4482" spans="2:62" x14ac:dyDescent="0.4">
      <c r="B4482" s="1">
        <v>22338</v>
      </c>
      <c r="C4482" s="6" t="s">
        <v>8</v>
      </c>
      <c r="D4482" s="6" t="s">
        <v>8</v>
      </c>
      <c r="E4482" s="6" t="s">
        <v>3268</v>
      </c>
      <c r="F4482" s="6" t="s">
        <v>3269</v>
      </c>
      <c r="G4482" s="6" t="s">
        <v>4268</v>
      </c>
      <c r="H4482" s="6" t="s">
        <v>3630</v>
      </c>
      <c r="I4482" s="6" t="s">
        <v>4354</v>
      </c>
      <c r="J4482" s="6" t="s">
        <v>5</v>
      </c>
      <c r="K4482" s="7">
        <v>0</v>
      </c>
      <c r="L4482" s="7">
        <f>IFERROR(VLOOKUP(SiscoTable[[#This Row],[Código]],Hoja2!A:B,2,0)*SiscoTable[[#This Row],[Provta(Uns)]],0)</f>
        <v>0</v>
      </c>
      <c r="M4482" s="7">
        <v>0</v>
      </c>
      <c r="N4482" s="7">
        <v>0</v>
      </c>
      <c r="O4482" s="7">
        <f>IFERROR(VLOOKUP(SiscoTable[[#This Row],[Código]],Hoja2!A:B,2,0)*SiscoTable[[#This Row],[Stock_actual]],0)</f>
        <v>0</v>
      </c>
      <c r="P4482" s="6" t="s">
        <v>7</v>
      </c>
      <c r="Q4482" s="7">
        <v>0</v>
      </c>
      <c r="R4482" s="7">
        <v>0</v>
      </c>
      <c r="S4482" s="7" t="s">
        <v>11928</v>
      </c>
      <c r="BI4482"/>
      <c r="BJ4482"/>
    </row>
    <row r="4483" spans="2:62" x14ac:dyDescent="0.4">
      <c r="B4483" s="1">
        <v>22346</v>
      </c>
      <c r="C4483" s="6" t="s">
        <v>25</v>
      </c>
      <c r="D4483" s="6" t="s">
        <v>25</v>
      </c>
      <c r="E4483" s="6" t="s">
        <v>8482</v>
      </c>
      <c r="F4483" s="6" t="s">
        <v>11823</v>
      </c>
      <c r="G4483" s="6" t="s">
        <v>11823</v>
      </c>
      <c r="H4483" s="6" t="s">
        <v>4</v>
      </c>
      <c r="I4483" s="6" t="s">
        <v>11826</v>
      </c>
      <c r="J4483" s="6" t="s">
        <v>5</v>
      </c>
      <c r="K4483" s="7">
        <v>0.33</v>
      </c>
      <c r="L4483" s="7">
        <f>IFERROR(VLOOKUP(SiscoTable[[#This Row],[Código]],Hoja2!A:B,2,0)*SiscoTable[[#This Row],[Provta(Uns)]],0)</f>
        <v>0.16500000000000001</v>
      </c>
      <c r="M4483" s="7">
        <v>1224</v>
      </c>
      <c r="N4483" s="7">
        <v>0</v>
      </c>
      <c r="O4483" s="7">
        <f>IFERROR(VLOOKUP(SiscoTable[[#This Row],[Código]],Hoja2!A:B,2,0)*SiscoTable[[#This Row],[Stock_actual]],0)</f>
        <v>0</v>
      </c>
      <c r="P4483" s="6" t="s">
        <v>7</v>
      </c>
      <c r="Q4483" s="7">
        <v>0</v>
      </c>
      <c r="R4483" s="7">
        <v>0</v>
      </c>
      <c r="S4483" s="7" t="s">
        <v>11925</v>
      </c>
      <c r="BI4483"/>
      <c r="BJ4483"/>
    </row>
    <row r="4484" spans="2:62" x14ac:dyDescent="0.4">
      <c r="B4484" s="1">
        <v>22350</v>
      </c>
      <c r="C4484" s="6" t="s">
        <v>8</v>
      </c>
      <c r="D4484" s="6" t="s">
        <v>8</v>
      </c>
      <c r="E4484" s="6" t="s">
        <v>3268</v>
      </c>
      <c r="F4484" s="6" t="s">
        <v>6059</v>
      </c>
      <c r="G4484" s="6" t="s">
        <v>6084</v>
      </c>
      <c r="H4484" s="6" t="s">
        <v>6138</v>
      </c>
      <c r="I4484" s="6" t="s">
        <v>6146</v>
      </c>
      <c r="J4484" s="6" t="s">
        <v>4430</v>
      </c>
      <c r="K4484" s="7">
        <v>0</v>
      </c>
      <c r="L4484" s="7">
        <f>IFERROR(VLOOKUP(SiscoTable[[#This Row],[Código]],Hoja2!A:B,2,0)*SiscoTable[[#This Row],[Provta(Uns)]],0)</f>
        <v>0</v>
      </c>
      <c r="M4484" s="7">
        <v>0</v>
      </c>
      <c r="N4484" s="7">
        <v>0</v>
      </c>
      <c r="O4484" s="7">
        <f>IFERROR(VLOOKUP(SiscoTable[[#This Row],[Código]],Hoja2!A:B,2,0)*SiscoTable[[#This Row],[Stock_actual]],0)</f>
        <v>0</v>
      </c>
      <c r="P4484" s="6" t="s">
        <v>7</v>
      </c>
      <c r="Q4484" s="7">
        <v>0</v>
      </c>
      <c r="R4484" s="7">
        <v>0</v>
      </c>
      <c r="S4484" s="7" t="s">
        <v>11925</v>
      </c>
      <c r="BI4484"/>
      <c r="BJ4484"/>
    </row>
    <row r="4485" spans="2:62" x14ac:dyDescent="0.4">
      <c r="B4485" s="1">
        <v>22356</v>
      </c>
      <c r="C4485" s="6" t="s">
        <v>8</v>
      </c>
      <c r="D4485" s="6" t="s">
        <v>8</v>
      </c>
      <c r="E4485" s="6" t="s">
        <v>427</v>
      </c>
      <c r="F4485" s="6" t="s">
        <v>430</v>
      </c>
      <c r="G4485" s="6" t="s">
        <v>430</v>
      </c>
      <c r="H4485" s="6" t="s">
        <v>4</v>
      </c>
      <c r="I4485" s="6" t="s">
        <v>433</v>
      </c>
      <c r="J4485" s="6" t="s">
        <v>5</v>
      </c>
      <c r="K4485" s="7">
        <v>0</v>
      </c>
      <c r="L4485" s="7">
        <f>IFERROR(VLOOKUP(SiscoTable[[#This Row],[Código]],Hoja2!A:B,2,0)*SiscoTable[[#This Row],[Provta(Uns)]],0)</f>
        <v>0</v>
      </c>
      <c r="M4485" s="7">
        <v>0</v>
      </c>
      <c r="N4485" s="7">
        <v>0</v>
      </c>
      <c r="O4485" s="7">
        <f>IFERROR(VLOOKUP(SiscoTable[[#This Row],[Código]],Hoja2!A:B,2,0)*SiscoTable[[#This Row],[Stock_actual]],0)</f>
        <v>0</v>
      </c>
      <c r="P4485" s="6" t="s">
        <v>7</v>
      </c>
      <c r="Q4485" s="7">
        <v>0</v>
      </c>
      <c r="R4485" s="7">
        <v>0</v>
      </c>
      <c r="S4485" s="7" t="s">
        <v>11923</v>
      </c>
      <c r="BI4485"/>
      <c r="BJ4485"/>
    </row>
    <row r="4486" spans="2:62" x14ac:dyDescent="0.4">
      <c r="B4486" s="1">
        <v>22358</v>
      </c>
      <c r="C4486" s="6" t="s">
        <v>25</v>
      </c>
      <c r="D4486" s="6" t="s">
        <v>8</v>
      </c>
      <c r="E4486" s="6" t="s">
        <v>427</v>
      </c>
      <c r="F4486" s="6" t="s">
        <v>436</v>
      </c>
      <c r="G4486" s="6" t="s">
        <v>436</v>
      </c>
      <c r="H4486" s="6" t="s">
        <v>4</v>
      </c>
      <c r="I4486" s="6" t="s">
        <v>437</v>
      </c>
      <c r="J4486" s="6" t="s">
        <v>5</v>
      </c>
      <c r="K4486" s="7">
        <v>5.67</v>
      </c>
      <c r="L4486" s="7">
        <f>IFERROR(VLOOKUP(SiscoTable[[#This Row],[Código]],Hoja2!A:B,2,0)*SiscoTable[[#This Row],[Provta(Uns)]],0)</f>
        <v>567</v>
      </c>
      <c r="M4486" s="7">
        <v>0</v>
      </c>
      <c r="N4486" s="7">
        <v>-2</v>
      </c>
      <c r="O4486" s="7">
        <f>IFERROR(VLOOKUP(SiscoTable[[#This Row],[Código]],Hoja2!A:B,2,0)*SiscoTable[[#This Row],[Stock_actual]],0)</f>
        <v>-200</v>
      </c>
      <c r="P4486" s="6" t="s">
        <v>7</v>
      </c>
      <c r="Q4486" s="7">
        <v>6</v>
      </c>
      <c r="R4486" s="7">
        <v>11.4</v>
      </c>
      <c r="S4486" s="7" t="s">
        <v>11923</v>
      </c>
      <c r="BI4486"/>
      <c r="BJ4486"/>
    </row>
    <row r="4487" spans="2:62" x14ac:dyDescent="0.4">
      <c r="B4487" s="1">
        <v>22361</v>
      </c>
      <c r="C4487" s="6" t="s">
        <v>8</v>
      </c>
      <c r="D4487" s="6" t="s">
        <v>8</v>
      </c>
      <c r="E4487" s="6" t="s">
        <v>469</v>
      </c>
      <c r="F4487" s="6" t="s">
        <v>1050</v>
      </c>
      <c r="G4487" s="6" t="s">
        <v>1309</v>
      </c>
      <c r="H4487" s="6" t="s">
        <v>1340</v>
      </c>
      <c r="I4487" s="6" t="s">
        <v>1462</v>
      </c>
      <c r="J4487" s="6" t="s">
        <v>5</v>
      </c>
      <c r="K4487" s="7">
        <v>0</v>
      </c>
      <c r="L4487" s="7">
        <f>IFERROR(VLOOKUP(SiscoTable[[#This Row],[Código]],Hoja2!A:B,2,0)*SiscoTable[[#This Row],[Provta(Uns)]],0)</f>
        <v>0</v>
      </c>
      <c r="M4487" s="7">
        <v>0</v>
      </c>
      <c r="N4487" s="7">
        <v>0</v>
      </c>
      <c r="O4487" s="7">
        <f>IFERROR(VLOOKUP(SiscoTable[[#This Row],[Código]],Hoja2!A:B,2,0)*SiscoTable[[#This Row],[Stock_actual]],0)</f>
        <v>0</v>
      </c>
      <c r="P4487" s="6" t="s">
        <v>7</v>
      </c>
      <c r="Q4487" s="7">
        <v>0</v>
      </c>
      <c r="R4487" s="7">
        <v>0</v>
      </c>
      <c r="S4487" s="7" t="s">
        <v>11927</v>
      </c>
      <c r="BI4487"/>
      <c r="BJ4487"/>
    </row>
    <row r="4488" spans="2:62" x14ac:dyDescent="0.4">
      <c r="B4488" s="1">
        <v>22362</v>
      </c>
      <c r="C4488" s="6" t="s">
        <v>8</v>
      </c>
      <c r="D4488" s="6" t="s">
        <v>8</v>
      </c>
      <c r="E4488" s="6" t="s">
        <v>469</v>
      </c>
      <c r="F4488" s="6" t="s">
        <v>1050</v>
      </c>
      <c r="G4488" s="6" t="s">
        <v>1309</v>
      </c>
      <c r="H4488" s="6" t="s">
        <v>1340</v>
      </c>
      <c r="I4488" s="6" t="s">
        <v>1463</v>
      </c>
      <c r="J4488" s="6" t="s">
        <v>5</v>
      </c>
      <c r="K4488" s="7">
        <v>0</v>
      </c>
      <c r="L4488" s="7">
        <f>IFERROR(VLOOKUP(SiscoTable[[#This Row],[Código]],Hoja2!A:B,2,0)*SiscoTable[[#This Row],[Provta(Uns)]],0)</f>
        <v>0</v>
      </c>
      <c r="M4488" s="7">
        <v>0</v>
      </c>
      <c r="N4488" s="7">
        <v>12</v>
      </c>
      <c r="O4488" s="7">
        <f>IFERROR(VLOOKUP(SiscoTable[[#This Row],[Código]],Hoja2!A:B,2,0)*SiscoTable[[#This Row],[Stock_actual]],0)</f>
        <v>114</v>
      </c>
      <c r="P4488" s="6" t="s">
        <v>134</v>
      </c>
      <c r="Q4488" s="7">
        <v>0</v>
      </c>
      <c r="R4488" s="7">
        <v>0</v>
      </c>
      <c r="S4488" s="7" t="s">
        <v>11927</v>
      </c>
      <c r="BI4488"/>
      <c r="BJ4488"/>
    </row>
    <row r="4489" spans="2:62" x14ac:dyDescent="0.4">
      <c r="B4489" s="1">
        <v>22363</v>
      </c>
      <c r="C4489" s="6" t="s">
        <v>8</v>
      </c>
      <c r="D4489" s="6" t="s">
        <v>8</v>
      </c>
      <c r="E4489" s="6" t="s">
        <v>469</v>
      </c>
      <c r="F4489" s="6" t="s">
        <v>1050</v>
      </c>
      <c r="G4489" s="6" t="s">
        <v>1309</v>
      </c>
      <c r="H4489" s="6" t="s">
        <v>1340</v>
      </c>
      <c r="I4489" s="6" t="s">
        <v>1464</v>
      </c>
      <c r="J4489" s="6" t="s">
        <v>5</v>
      </c>
      <c r="K4489" s="7">
        <v>2.83</v>
      </c>
      <c r="L4489" s="7">
        <f>IFERROR(VLOOKUP(SiscoTable[[#This Row],[Código]],Hoja2!A:B,2,0)*SiscoTable[[#This Row],[Provta(Uns)]],0)</f>
        <v>22.074000000000002</v>
      </c>
      <c r="M4489" s="7">
        <v>0</v>
      </c>
      <c r="N4489" s="7">
        <v>7</v>
      </c>
      <c r="O4489" s="7">
        <f>IFERROR(VLOOKUP(SiscoTable[[#This Row],[Código]],Hoja2!A:B,2,0)*SiscoTable[[#This Row],[Stock_actual]],0)</f>
        <v>54.6</v>
      </c>
      <c r="P4489" s="6" t="s">
        <v>1465</v>
      </c>
      <c r="Q4489" s="7">
        <v>3</v>
      </c>
      <c r="R4489" s="7">
        <v>0</v>
      </c>
      <c r="S4489" s="7" t="s">
        <v>11927</v>
      </c>
      <c r="BI4489"/>
      <c r="BJ4489"/>
    </row>
    <row r="4490" spans="2:62" x14ac:dyDescent="0.4">
      <c r="B4490" s="1">
        <v>22364</v>
      </c>
      <c r="C4490" s="6" t="s">
        <v>30</v>
      </c>
      <c r="D4490" s="6" t="s">
        <v>30</v>
      </c>
      <c r="E4490" s="6" t="s">
        <v>469</v>
      </c>
      <c r="F4490" s="6" t="s">
        <v>1050</v>
      </c>
      <c r="G4490" s="6" t="s">
        <v>1309</v>
      </c>
      <c r="H4490" s="6" t="s">
        <v>1340</v>
      </c>
      <c r="I4490" s="6" t="s">
        <v>1395</v>
      </c>
      <c r="J4490" s="6" t="s">
        <v>5</v>
      </c>
      <c r="K4490" s="7">
        <v>16.670000000000002</v>
      </c>
      <c r="L4490" s="7">
        <f>IFERROR(VLOOKUP(SiscoTable[[#This Row],[Código]],Hoja2!A:B,2,0)*SiscoTable[[#This Row],[Provta(Uns)]],0)</f>
        <v>130.02600000000001</v>
      </c>
      <c r="M4490" s="7">
        <v>0</v>
      </c>
      <c r="N4490" s="7">
        <v>20</v>
      </c>
      <c r="O4490" s="7">
        <f>IFERROR(VLOOKUP(SiscoTable[[#This Row],[Código]],Hoja2!A:B,2,0)*SiscoTable[[#This Row],[Stock_actual]],0)</f>
        <v>156</v>
      </c>
      <c r="P4490" s="6" t="s">
        <v>115</v>
      </c>
      <c r="Q4490" s="7">
        <v>18</v>
      </c>
      <c r="R4490" s="7">
        <v>0</v>
      </c>
      <c r="S4490" s="7" t="s">
        <v>11927</v>
      </c>
      <c r="BI4490"/>
      <c r="BJ4490"/>
    </row>
    <row r="4491" spans="2:62" x14ac:dyDescent="0.4">
      <c r="B4491" s="1">
        <v>22366</v>
      </c>
      <c r="C4491" s="6" t="s">
        <v>30</v>
      </c>
      <c r="D4491" s="6" t="s">
        <v>30</v>
      </c>
      <c r="E4491" s="6" t="s">
        <v>469</v>
      </c>
      <c r="F4491" s="6" t="s">
        <v>1050</v>
      </c>
      <c r="G4491" s="6" t="s">
        <v>1309</v>
      </c>
      <c r="H4491" s="6" t="s">
        <v>1340</v>
      </c>
      <c r="I4491" s="6" t="s">
        <v>1396</v>
      </c>
      <c r="J4491" s="6" t="s">
        <v>5</v>
      </c>
      <c r="K4491" s="7">
        <v>15</v>
      </c>
      <c r="L4491" s="7">
        <f>IFERROR(VLOOKUP(SiscoTable[[#This Row],[Código]],Hoja2!A:B,2,0)*SiscoTable[[#This Row],[Provta(Uns)]],0)</f>
        <v>58.5</v>
      </c>
      <c r="M4491" s="7">
        <v>0</v>
      </c>
      <c r="N4491" s="7">
        <v>0</v>
      </c>
      <c r="O4491" s="7">
        <f>IFERROR(VLOOKUP(SiscoTable[[#This Row],[Código]],Hoja2!A:B,2,0)*SiscoTable[[#This Row],[Stock_actual]],0)</f>
        <v>0</v>
      </c>
      <c r="P4491" s="6" t="s">
        <v>7</v>
      </c>
      <c r="Q4491" s="7">
        <v>17</v>
      </c>
      <c r="R4491" s="7">
        <v>30</v>
      </c>
      <c r="S4491" s="7" t="s">
        <v>11927</v>
      </c>
      <c r="BI4491"/>
      <c r="BJ4491"/>
    </row>
    <row r="4492" spans="2:62" x14ac:dyDescent="0.4">
      <c r="B4492" s="1">
        <v>22367</v>
      </c>
      <c r="C4492" s="6" t="s">
        <v>25</v>
      </c>
      <c r="D4492" s="6" t="s">
        <v>25</v>
      </c>
      <c r="E4492" s="6" t="s">
        <v>469</v>
      </c>
      <c r="F4492" s="6" t="s">
        <v>1050</v>
      </c>
      <c r="G4492" s="6" t="s">
        <v>1309</v>
      </c>
      <c r="H4492" s="6" t="s">
        <v>1340</v>
      </c>
      <c r="I4492" s="6" t="s">
        <v>1339</v>
      </c>
      <c r="J4492" s="6" t="s">
        <v>5</v>
      </c>
      <c r="K4492" s="7">
        <v>58.33</v>
      </c>
      <c r="L4492" s="7">
        <f>IFERROR(VLOOKUP(SiscoTable[[#This Row],[Código]],Hoja2!A:B,2,0)*SiscoTable[[#This Row],[Provta(Uns)]],0)</f>
        <v>227.48699999999999</v>
      </c>
      <c r="M4492" s="7">
        <v>0</v>
      </c>
      <c r="N4492" s="7">
        <v>43</v>
      </c>
      <c r="O4492" s="7">
        <f>IFERROR(VLOOKUP(SiscoTable[[#This Row],[Código]],Hoja2!A:B,2,0)*SiscoTable[[#This Row],[Stock_actual]],0)</f>
        <v>167.7</v>
      </c>
      <c r="P4492" s="6" t="s">
        <v>144</v>
      </c>
      <c r="Q4492" s="7">
        <v>64</v>
      </c>
      <c r="R4492" s="7">
        <v>116.07999999999998</v>
      </c>
      <c r="S4492" s="7" t="s">
        <v>11927</v>
      </c>
      <c r="BI4492"/>
      <c r="BJ4492"/>
    </row>
    <row r="4493" spans="2:62" x14ac:dyDescent="0.4">
      <c r="B4493" s="1">
        <v>22369</v>
      </c>
      <c r="C4493" s="6" t="s">
        <v>30</v>
      </c>
      <c r="D4493" s="6" t="s">
        <v>30</v>
      </c>
      <c r="E4493" s="6" t="s">
        <v>469</v>
      </c>
      <c r="F4493" s="6" t="s">
        <v>1050</v>
      </c>
      <c r="G4493" s="6" t="s">
        <v>1309</v>
      </c>
      <c r="H4493" s="6" t="s">
        <v>1340</v>
      </c>
      <c r="I4493" s="6" t="s">
        <v>1397</v>
      </c>
      <c r="J4493" s="6" t="s">
        <v>5</v>
      </c>
      <c r="K4493" s="7">
        <v>23.83</v>
      </c>
      <c r="L4493" s="7">
        <f>IFERROR(VLOOKUP(SiscoTable[[#This Row],[Código]],Hoja2!A:B,2,0)*SiscoTable[[#This Row],[Provta(Uns)]],0)</f>
        <v>90.553999999999988</v>
      </c>
      <c r="M4493" s="7">
        <v>0</v>
      </c>
      <c r="N4493" s="7">
        <v>0</v>
      </c>
      <c r="O4493" s="7">
        <f>IFERROR(VLOOKUP(SiscoTable[[#This Row],[Código]],Hoja2!A:B,2,0)*SiscoTable[[#This Row],[Stock_actual]],0)</f>
        <v>0</v>
      </c>
      <c r="P4493" s="6" t="s">
        <v>7</v>
      </c>
      <c r="Q4493" s="7">
        <v>26</v>
      </c>
      <c r="R4493" s="7">
        <v>47.400000000000006</v>
      </c>
      <c r="S4493" s="7" t="s">
        <v>11927</v>
      </c>
      <c r="BI4493"/>
      <c r="BJ4493"/>
    </row>
    <row r="4494" spans="2:62" x14ac:dyDescent="0.4">
      <c r="B4494" s="1">
        <v>22370</v>
      </c>
      <c r="C4494" s="6" t="s">
        <v>8</v>
      </c>
      <c r="D4494" s="6" t="s">
        <v>30</v>
      </c>
      <c r="E4494" s="6" t="s">
        <v>469</v>
      </c>
      <c r="F4494" s="6" t="s">
        <v>1050</v>
      </c>
      <c r="G4494" s="6" t="s">
        <v>1309</v>
      </c>
      <c r="H4494" s="6" t="s">
        <v>1340</v>
      </c>
      <c r="I4494" s="6" t="s">
        <v>1466</v>
      </c>
      <c r="J4494" s="6" t="s">
        <v>5</v>
      </c>
      <c r="K4494" s="7">
        <v>3.67</v>
      </c>
      <c r="L4494" s="7">
        <f>IFERROR(VLOOKUP(SiscoTable[[#This Row],[Código]],Hoja2!A:B,2,0)*SiscoTable[[#This Row],[Provta(Uns)]],0)</f>
        <v>5.8719999999999999</v>
      </c>
      <c r="M4494" s="7">
        <v>0</v>
      </c>
      <c r="N4494" s="7">
        <v>0</v>
      </c>
      <c r="O4494" s="7">
        <f>IFERROR(VLOOKUP(SiscoTable[[#This Row],[Código]],Hoja2!A:B,2,0)*SiscoTable[[#This Row],[Stock_actual]],0)</f>
        <v>0</v>
      </c>
      <c r="P4494" s="6" t="s">
        <v>7</v>
      </c>
      <c r="Q4494" s="7">
        <v>4</v>
      </c>
      <c r="R4494" s="7">
        <v>7.1999999999999993</v>
      </c>
      <c r="S4494" s="7" t="s">
        <v>11927</v>
      </c>
      <c r="BI4494"/>
      <c r="BJ4494"/>
    </row>
    <row r="4495" spans="2:62" x14ac:dyDescent="0.4">
      <c r="B4495" s="1">
        <v>22371</v>
      </c>
      <c r="C4495" s="6" t="s">
        <v>8</v>
      </c>
      <c r="D4495" s="6" t="s">
        <v>8</v>
      </c>
      <c r="E4495" s="6" t="s">
        <v>469</v>
      </c>
      <c r="F4495" s="6" t="s">
        <v>1050</v>
      </c>
      <c r="G4495" s="6" t="s">
        <v>1309</v>
      </c>
      <c r="H4495" s="6" t="s">
        <v>1340</v>
      </c>
      <c r="I4495" s="6" t="s">
        <v>1467</v>
      </c>
      <c r="J4495" s="6" t="s">
        <v>5</v>
      </c>
      <c r="K4495" s="7">
        <v>1.5</v>
      </c>
      <c r="L4495" s="7">
        <f>IFERROR(VLOOKUP(SiscoTable[[#This Row],[Código]],Hoja2!A:B,2,0)*SiscoTable[[#This Row],[Provta(Uns)]],0)</f>
        <v>2.4000000000000004</v>
      </c>
      <c r="M4495" s="7">
        <v>0</v>
      </c>
      <c r="N4495" s="7">
        <v>0</v>
      </c>
      <c r="O4495" s="7">
        <f>IFERROR(VLOOKUP(SiscoTable[[#This Row],[Código]],Hoja2!A:B,2,0)*SiscoTable[[#This Row],[Stock_actual]],0)</f>
        <v>0</v>
      </c>
      <c r="P4495" s="6" t="s">
        <v>7</v>
      </c>
      <c r="Q4495" s="7">
        <v>2</v>
      </c>
      <c r="R4495" s="7">
        <v>3</v>
      </c>
      <c r="S4495" s="7" t="s">
        <v>11927</v>
      </c>
      <c r="BI4495"/>
      <c r="BJ4495"/>
    </row>
    <row r="4496" spans="2:62" x14ac:dyDescent="0.4">
      <c r="B4496" s="1">
        <v>22373</v>
      </c>
      <c r="C4496" s="6" t="s">
        <v>25</v>
      </c>
      <c r="D4496" s="6" t="s">
        <v>30</v>
      </c>
      <c r="E4496" s="6" t="s">
        <v>469</v>
      </c>
      <c r="F4496" s="6" t="s">
        <v>1050</v>
      </c>
      <c r="G4496" s="6" t="s">
        <v>1309</v>
      </c>
      <c r="H4496" s="6" t="s">
        <v>1097</v>
      </c>
      <c r="I4496" s="6" t="s">
        <v>1337</v>
      </c>
      <c r="J4496" s="6" t="s">
        <v>5</v>
      </c>
      <c r="K4496" s="7">
        <v>9.83</v>
      </c>
      <c r="L4496" s="7">
        <f>IFERROR(VLOOKUP(SiscoTable[[#This Row],[Código]],Hoja2!A:B,2,0)*SiscoTable[[#This Row],[Provta(Uns)]],0)</f>
        <v>129.756</v>
      </c>
      <c r="M4496" s="7">
        <v>0</v>
      </c>
      <c r="N4496" s="7">
        <v>1</v>
      </c>
      <c r="O4496" s="7">
        <f>IFERROR(VLOOKUP(SiscoTable[[#This Row],[Código]],Hoja2!A:B,2,0)*SiscoTable[[#This Row],[Stock_actual]],0)</f>
        <v>13.2</v>
      </c>
      <c r="P4496" s="6" t="s">
        <v>82</v>
      </c>
      <c r="Q4496" s="7">
        <v>11</v>
      </c>
      <c r="R4496" s="7">
        <v>19.790000000000003</v>
      </c>
      <c r="S4496" s="7" t="s">
        <v>11927</v>
      </c>
      <c r="BI4496"/>
      <c r="BJ4496"/>
    </row>
    <row r="4497" spans="2:62" x14ac:dyDescent="0.4">
      <c r="B4497" s="1">
        <v>22374</v>
      </c>
      <c r="C4497" s="6" t="s">
        <v>30</v>
      </c>
      <c r="D4497" s="6" t="s">
        <v>8</v>
      </c>
      <c r="E4497" s="6" t="s">
        <v>469</v>
      </c>
      <c r="F4497" s="6" t="s">
        <v>1050</v>
      </c>
      <c r="G4497" s="6" t="s">
        <v>1064</v>
      </c>
      <c r="H4497" s="6" t="s">
        <v>1097</v>
      </c>
      <c r="I4497" s="6" t="s">
        <v>1096</v>
      </c>
      <c r="J4497" s="6" t="s">
        <v>5</v>
      </c>
      <c r="K4497" s="7">
        <v>9.33</v>
      </c>
      <c r="L4497" s="7">
        <f>IFERROR(VLOOKUP(SiscoTable[[#This Row],[Código]],Hoja2!A:B,2,0)*SiscoTable[[#This Row],[Provta(Uns)]],0)</f>
        <v>132.48599999999999</v>
      </c>
      <c r="M4497" s="7">
        <v>0</v>
      </c>
      <c r="N4497" s="7">
        <v>16</v>
      </c>
      <c r="O4497" s="7">
        <f>IFERROR(VLOOKUP(SiscoTable[[#This Row],[Código]],Hoja2!A:B,2,0)*SiscoTable[[#This Row],[Stock_actual]],0)</f>
        <v>227.2</v>
      </c>
      <c r="P4497" s="6" t="s">
        <v>788</v>
      </c>
      <c r="Q4497" s="7">
        <v>10</v>
      </c>
      <c r="R4497" s="7">
        <v>0</v>
      </c>
      <c r="S4497" s="7" t="s">
        <v>11927</v>
      </c>
      <c r="BI4497"/>
      <c r="BJ4497"/>
    </row>
    <row r="4498" spans="2:62" x14ac:dyDescent="0.4">
      <c r="B4498" s="1">
        <v>22375</v>
      </c>
      <c r="C4498" s="6" t="s">
        <v>8</v>
      </c>
      <c r="D4498" s="6" t="s">
        <v>8</v>
      </c>
      <c r="E4498" s="6" t="s">
        <v>3268</v>
      </c>
      <c r="F4498" s="6" t="s">
        <v>6059</v>
      </c>
      <c r="G4498" s="6" t="s">
        <v>6084</v>
      </c>
      <c r="H4498" s="6" t="s">
        <v>6148</v>
      </c>
      <c r="I4498" s="6" t="s">
        <v>6147</v>
      </c>
      <c r="J4498" s="6" t="s">
        <v>4430</v>
      </c>
      <c r="K4498" s="7">
        <v>0</v>
      </c>
      <c r="L4498" s="7">
        <f>IFERROR(VLOOKUP(SiscoTable[[#This Row],[Código]],Hoja2!A:B,2,0)*SiscoTable[[#This Row],[Provta(Uns)]],0)</f>
        <v>0</v>
      </c>
      <c r="M4498" s="7">
        <v>0</v>
      </c>
      <c r="N4498" s="7">
        <v>0</v>
      </c>
      <c r="O4498" s="7">
        <f>IFERROR(VLOOKUP(SiscoTable[[#This Row],[Código]],Hoja2!A:B,2,0)*SiscoTable[[#This Row],[Stock_actual]],0)</f>
        <v>0</v>
      </c>
      <c r="P4498" s="6" t="s">
        <v>7</v>
      </c>
      <c r="Q4498" s="7">
        <v>0</v>
      </c>
      <c r="R4498" s="7">
        <v>0</v>
      </c>
      <c r="S4498" s="7" t="s">
        <v>11925</v>
      </c>
      <c r="BI4498"/>
      <c r="BJ4498"/>
    </row>
    <row r="4499" spans="2:62" x14ac:dyDescent="0.4">
      <c r="B4499" s="1">
        <v>22376</v>
      </c>
      <c r="C4499" s="6" t="s">
        <v>8</v>
      </c>
      <c r="D4499" s="6" t="s">
        <v>8</v>
      </c>
      <c r="E4499" s="6" t="s">
        <v>3268</v>
      </c>
      <c r="F4499" s="6" t="s">
        <v>6059</v>
      </c>
      <c r="G4499" s="6" t="s">
        <v>6084</v>
      </c>
      <c r="H4499" s="6" t="s">
        <v>6148</v>
      </c>
      <c r="I4499" s="6" t="s">
        <v>6149</v>
      </c>
      <c r="J4499" s="6" t="s">
        <v>4430</v>
      </c>
      <c r="K4499" s="7">
        <v>0</v>
      </c>
      <c r="L4499" s="7">
        <f>IFERROR(VLOOKUP(SiscoTable[[#This Row],[Código]],Hoja2!A:B,2,0)*SiscoTable[[#This Row],[Provta(Uns)]],0)</f>
        <v>0</v>
      </c>
      <c r="M4499" s="7">
        <v>0</v>
      </c>
      <c r="N4499" s="7">
        <v>0</v>
      </c>
      <c r="O4499" s="7">
        <f>IFERROR(VLOOKUP(SiscoTable[[#This Row],[Código]],Hoja2!A:B,2,0)*SiscoTable[[#This Row],[Stock_actual]],0)</f>
        <v>0</v>
      </c>
      <c r="P4499" s="6" t="s">
        <v>7</v>
      </c>
      <c r="Q4499" s="7">
        <v>0</v>
      </c>
      <c r="R4499" s="7">
        <v>0</v>
      </c>
      <c r="S4499" s="7" t="s">
        <v>11925</v>
      </c>
      <c r="BI4499"/>
      <c r="BJ4499"/>
    </row>
    <row r="4500" spans="2:62" x14ac:dyDescent="0.4">
      <c r="B4500" s="1">
        <v>22377</v>
      </c>
      <c r="C4500" s="6" t="s">
        <v>8</v>
      </c>
      <c r="D4500" s="6" t="s">
        <v>8</v>
      </c>
      <c r="E4500" s="6" t="s">
        <v>2809</v>
      </c>
      <c r="F4500" s="6" t="s">
        <v>2844</v>
      </c>
      <c r="G4500" s="6" t="s">
        <v>2811</v>
      </c>
      <c r="H4500" s="6" t="s">
        <v>4</v>
      </c>
      <c r="I4500" s="6" t="s">
        <v>2854</v>
      </c>
      <c r="J4500" s="6" t="s">
        <v>200</v>
      </c>
      <c r="K4500" s="7">
        <v>0</v>
      </c>
      <c r="L4500" s="7">
        <f>IFERROR(VLOOKUP(SiscoTable[[#This Row],[Código]],Hoja2!A:B,2,0)*SiscoTable[[#This Row],[Provta(Uns)]],0)</f>
        <v>0</v>
      </c>
      <c r="M4500" s="7">
        <v>0</v>
      </c>
      <c r="N4500" s="7">
        <v>6900</v>
      </c>
      <c r="O4500" s="7">
        <f>IFERROR(VLOOKUP(SiscoTable[[#This Row],[Código]],Hoja2!A:B,2,0)*SiscoTable[[#This Row],[Stock_actual]],0)</f>
        <v>0</v>
      </c>
      <c r="P4500" s="6" t="s">
        <v>134</v>
      </c>
      <c r="Q4500" s="7">
        <v>0</v>
      </c>
      <c r="R4500" s="7">
        <v>0</v>
      </c>
      <c r="S4500" s="7" t="s">
        <v>11923</v>
      </c>
      <c r="BI4500"/>
      <c r="BJ4500"/>
    </row>
    <row r="4501" spans="2:62" x14ac:dyDescent="0.4">
      <c r="B4501" s="1">
        <v>22383</v>
      </c>
      <c r="C4501" s="6" t="s">
        <v>8</v>
      </c>
      <c r="D4501" s="6" t="s">
        <v>25</v>
      </c>
      <c r="E4501" s="6" t="s">
        <v>3268</v>
      </c>
      <c r="F4501" s="6" t="s">
        <v>7197</v>
      </c>
      <c r="G4501" s="6" t="s">
        <v>7554</v>
      </c>
      <c r="H4501" s="6" t="s">
        <v>7392</v>
      </c>
      <c r="I4501" s="6" t="s">
        <v>7735</v>
      </c>
      <c r="J4501" s="6" t="s">
        <v>5</v>
      </c>
      <c r="K4501" s="7">
        <v>27.83</v>
      </c>
      <c r="L4501" s="7">
        <f>IFERROR(VLOOKUP(SiscoTable[[#This Row],[Código]],Hoja2!A:B,2,0)*SiscoTable[[#This Row],[Provta(Uns)]],0)</f>
        <v>22.263999999999999</v>
      </c>
      <c r="M4501" s="7">
        <v>240</v>
      </c>
      <c r="N4501" s="7">
        <v>27</v>
      </c>
      <c r="O4501" s="7">
        <f>IFERROR(VLOOKUP(SiscoTable[[#This Row],[Código]],Hoja2!A:B,2,0)*SiscoTable[[#This Row],[Stock_actual]],0)</f>
        <v>21.6</v>
      </c>
      <c r="P4501" s="6" t="s">
        <v>252</v>
      </c>
      <c r="Q4501" s="7">
        <v>31</v>
      </c>
      <c r="R4501" s="7">
        <v>0</v>
      </c>
      <c r="S4501" s="7" t="s">
        <v>11928</v>
      </c>
      <c r="BI4501"/>
      <c r="BJ4501"/>
    </row>
    <row r="4502" spans="2:62" x14ac:dyDescent="0.4">
      <c r="B4502" s="1">
        <v>22384</v>
      </c>
      <c r="C4502" s="6" t="s">
        <v>8</v>
      </c>
      <c r="D4502" s="6" t="s">
        <v>30</v>
      </c>
      <c r="E4502" s="6" t="s">
        <v>3268</v>
      </c>
      <c r="F4502" s="6" t="s">
        <v>7197</v>
      </c>
      <c r="G4502" s="6" t="s">
        <v>7388</v>
      </c>
      <c r="H4502" s="6" t="s">
        <v>7392</v>
      </c>
      <c r="I4502" s="6" t="s">
        <v>7485</v>
      </c>
      <c r="J4502" s="6" t="s">
        <v>5</v>
      </c>
      <c r="K4502" s="7">
        <v>25.17</v>
      </c>
      <c r="L4502" s="7">
        <f>IFERROR(VLOOKUP(SiscoTable[[#This Row],[Código]],Hoja2!A:B,2,0)*SiscoTable[[#This Row],[Provta(Uns)]],0)</f>
        <v>20.136000000000003</v>
      </c>
      <c r="M4502" s="7">
        <v>0</v>
      </c>
      <c r="N4502" s="7">
        <v>41</v>
      </c>
      <c r="O4502" s="7">
        <f>IFERROR(VLOOKUP(SiscoTable[[#This Row],[Código]],Hoja2!A:B,2,0)*SiscoTable[[#This Row],[Stock_actual]],0)</f>
        <v>32.800000000000004</v>
      </c>
      <c r="P4502" s="6" t="s">
        <v>520</v>
      </c>
      <c r="Q4502" s="7">
        <v>28</v>
      </c>
      <c r="R4502" s="7">
        <v>0</v>
      </c>
      <c r="S4502" s="7" t="s">
        <v>11928</v>
      </c>
      <c r="BI4502"/>
      <c r="BJ4502"/>
    </row>
    <row r="4503" spans="2:62" x14ac:dyDescent="0.4">
      <c r="B4503" s="1">
        <v>22385</v>
      </c>
      <c r="C4503" s="6" t="s">
        <v>25</v>
      </c>
      <c r="D4503" s="6" t="s">
        <v>30</v>
      </c>
      <c r="E4503" s="6" t="s">
        <v>3268</v>
      </c>
      <c r="F4503" s="6" t="s">
        <v>6059</v>
      </c>
      <c r="G4503" s="6" t="s">
        <v>6174</v>
      </c>
      <c r="H4503" s="6" t="s">
        <v>6176</v>
      </c>
      <c r="I4503" s="6" t="s">
        <v>6175</v>
      </c>
      <c r="J4503" s="6" t="s">
        <v>5</v>
      </c>
      <c r="K4503" s="7">
        <v>14.17</v>
      </c>
      <c r="L4503" s="7">
        <f>IFERROR(VLOOKUP(SiscoTable[[#This Row],[Código]],Hoja2!A:B,2,0)*SiscoTable[[#This Row],[Provta(Uns)]],0)</f>
        <v>410.93</v>
      </c>
      <c r="M4503" s="7">
        <v>0</v>
      </c>
      <c r="N4503" s="7">
        <v>35</v>
      </c>
      <c r="O4503" s="7">
        <f>IFERROR(VLOOKUP(SiscoTable[[#This Row],[Código]],Hoja2!A:B,2,0)*SiscoTable[[#This Row],[Stock_actual]],0)</f>
        <v>1015</v>
      </c>
      <c r="P4503" s="6" t="s">
        <v>1465</v>
      </c>
      <c r="Q4503" s="7">
        <v>16</v>
      </c>
      <c r="R4503" s="7">
        <v>0</v>
      </c>
      <c r="S4503" s="7" t="s">
        <v>11925</v>
      </c>
      <c r="BI4503"/>
      <c r="BJ4503"/>
    </row>
    <row r="4504" spans="2:62" x14ac:dyDescent="0.4">
      <c r="B4504" s="1">
        <v>22386</v>
      </c>
      <c r="C4504" s="6" t="s">
        <v>25</v>
      </c>
      <c r="D4504" s="6" t="s">
        <v>8</v>
      </c>
      <c r="E4504" s="6" t="s">
        <v>3268</v>
      </c>
      <c r="F4504" s="6" t="s">
        <v>6059</v>
      </c>
      <c r="G4504" s="6" t="s">
        <v>6174</v>
      </c>
      <c r="H4504" s="6" t="s">
        <v>6176</v>
      </c>
      <c r="I4504" s="6" t="s">
        <v>6177</v>
      </c>
      <c r="J4504" s="6" t="s">
        <v>5</v>
      </c>
      <c r="K4504" s="7">
        <v>4.17</v>
      </c>
      <c r="L4504" s="7">
        <f>IFERROR(VLOOKUP(SiscoTable[[#This Row],[Código]],Hoja2!A:B,2,0)*SiscoTable[[#This Row],[Provta(Uns)]],0)</f>
        <v>120.92999999999999</v>
      </c>
      <c r="M4504" s="7">
        <v>0</v>
      </c>
      <c r="N4504" s="7">
        <v>32</v>
      </c>
      <c r="O4504" s="7">
        <f>IFERROR(VLOOKUP(SiscoTable[[#This Row],[Código]],Hoja2!A:B,2,0)*SiscoTable[[#This Row],[Stock_actual]],0)</f>
        <v>928</v>
      </c>
      <c r="P4504" s="6" t="s">
        <v>1956</v>
      </c>
      <c r="Q4504" s="7">
        <v>5</v>
      </c>
      <c r="R4504" s="7">
        <v>0</v>
      </c>
      <c r="S4504" s="7" t="s">
        <v>11925</v>
      </c>
      <c r="BI4504"/>
      <c r="BJ4504"/>
    </row>
    <row r="4505" spans="2:62" x14ac:dyDescent="0.4">
      <c r="B4505" s="1">
        <v>22387</v>
      </c>
      <c r="C4505" s="6" t="s">
        <v>25</v>
      </c>
      <c r="D4505" s="6" t="s">
        <v>25</v>
      </c>
      <c r="E4505" s="6" t="s">
        <v>3268</v>
      </c>
      <c r="F4505" s="6" t="s">
        <v>3269</v>
      </c>
      <c r="G4505" s="6" t="s">
        <v>5768</v>
      </c>
      <c r="H4505" s="6" t="s">
        <v>4030</v>
      </c>
      <c r="I4505" s="6" t="s">
        <v>5778</v>
      </c>
      <c r="J4505" s="6" t="s">
        <v>4104</v>
      </c>
      <c r="K4505" s="7">
        <v>266</v>
      </c>
      <c r="L4505" s="7">
        <f>IFERROR(VLOOKUP(SiscoTable[[#This Row],[Código]],Hoja2!A:B,2,0)*SiscoTable[[#This Row],[Provta(Uns)]],0)</f>
        <v>665</v>
      </c>
      <c r="M4505" s="7">
        <v>480</v>
      </c>
      <c r="N4505" s="7">
        <v>91</v>
      </c>
      <c r="O4505" s="7">
        <f>IFERROR(VLOOKUP(SiscoTable[[#This Row],[Código]],Hoja2!A:B,2,0)*SiscoTable[[#This Row],[Stock_actual]],0)</f>
        <v>227.5</v>
      </c>
      <c r="P4505" s="6" t="s">
        <v>124</v>
      </c>
      <c r="Q4505" s="7">
        <v>293</v>
      </c>
      <c r="R4505" s="7">
        <v>49.899999999999977</v>
      </c>
      <c r="S4505" s="7" t="s">
        <v>11928</v>
      </c>
      <c r="BI4505"/>
      <c r="BJ4505"/>
    </row>
    <row r="4506" spans="2:62" x14ac:dyDescent="0.4">
      <c r="B4506" s="1">
        <v>22388</v>
      </c>
      <c r="C4506" s="6" t="s">
        <v>8</v>
      </c>
      <c r="D4506" s="6" t="s">
        <v>8</v>
      </c>
      <c r="E4506" s="6" t="s">
        <v>3268</v>
      </c>
      <c r="F4506" s="6" t="s">
        <v>3269</v>
      </c>
      <c r="G4506" s="6" t="s">
        <v>5768</v>
      </c>
      <c r="H4506" s="6" t="s">
        <v>4030</v>
      </c>
      <c r="I4506" s="6" t="s">
        <v>5815</v>
      </c>
      <c r="J4506" s="6" t="s">
        <v>4104</v>
      </c>
      <c r="K4506" s="7">
        <v>5.33</v>
      </c>
      <c r="L4506" s="7">
        <f>IFERROR(VLOOKUP(SiscoTable[[#This Row],[Código]],Hoja2!A:B,2,0)*SiscoTable[[#This Row],[Provta(Uns)]],0)</f>
        <v>12.258999999999999</v>
      </c>
      <c r="M4506" s="7">
        <v>0</v>
      </c>
      <c r="N4506" s="7">
        <v>56</v>
      </c>
      <c r="O4506" s="7">
        <f>IFERROR(VLOOKUP(SiscoTable[[#This Row],[Código]],Hoja2!A:B,2,0)*SiscoTable[[#This Row],[Stock_actual]],0)</f>
        <v>128.79999999999998</v>
      </c>
      <c r="P4506" s="6" t="s">
        <v>5816</v>
      </c>
      <c r="Q4506" s="7">
        <v>6</v>
      </c>
      <c r="R4506" s="7">
        <v>0</v>
      </c>
      <c r="S4506" s="7" t="s">
        <v>11928</v>
      </c>
      <c r="BI4506"/>
      <c r="BJ4506"/>
    </row>
    <row r="4507" spans="2:62" x14ac:dyDescent="0.4">
      <c r="B4507" s="1">
        <v>22389</v>
      </c>
      <c r="C4507" s="6" t="s">
        <v>30</v>
      </c>
      <c r="D4507" s="6" t="s">
        <v>25</v>
      </c>
      <c r="E4507" s="6" t="s">
        <v>3268</v>
      </c>
      <c r="F4507" s="6" t="s">
        <v>3269</v>
      </c>
      <c r="G4507" s="6" t="s">
        <v>5768</v>
      </c>
      <c r="H4507" s="6" t="s">
        <v>4030</v>
      </c>
      <c r="I4507" s="6" t="s">
        <v>5787</v>
      </c>
      <c r="J4507" s="6" t="s">
        <v>4104</v>
      </c>
      <c r="K4507" s="7">
        <v>45.33</v>
      </c>
      <c r="L4507" s="7">
        <f>IFERROR(VLOOKUP(SiscoTable[[#This Row],[Código]],Hoja2!A:B,2,0)*SiscoTable[[#This Row],[Provta(Uns)]],0)</f>
        <v>113.32499999999999</v>
      </c>
      <c r="M4507" s="7">
        <v>160</v>
      </c>
      <c r="N4507" s="7">
        <v>23</v>
      </c>
      <c r="O4507" s="7">
        <f>IFERROR(VLOOKUP(SiscoTable[[#This Row],[Código]],Hoja2!A:B,2,0)*SiscoTable[[#This Row],[Stock_actual]],0)</f>
        <v>57.5</v>
      </c>
      <c r="P4507" s="6" t="s">
        <v>112</v>
      </c>
      <c r="Q4507" s="7">
        <v>50</v>
      </c>
      <c r="R4507" s="7">
        <v>0</v>
      </c>
      <c r="S4507" s="7" t="s">
        <v>11928</v>
      </c>
      <c r="BI4507"/>
      <c r="BJ4507"/>
    </row>
    <row r="4508" spans="2:62" x14ac:dyDescent="0.4">
      <c r="B4508" s="1">
        <v>22390</v>
      </c>
      <c r="C4508" s="6" t="s">
        <v>30</v>
      </c>
      <c r="D4508" s="6" t="s">
        <v>25</v>
      </c>
      <c r="E4508" s="6" t="s">
        <v>3268</v>
      </c>
      <c r="F4508" s="6" t="s">
        <v>3269</v>
      </c>
      <c r="G4508" s="6" t="s">
        <v>5768</v>
      </c>
      <c r="H4508" s="6" t="s">
        <v>3784</v>
      </c>
      <c r="I4508" s="6" t="s">
        <v>5788</v>
      </c>
      <c r="J4508" s="6" t="s">
        <v>4104</v>
      </c>
      <c r="K4508" s="7">
        <v>46.5</v>
      </c>
      <c r="L4508" s="7">
        <f>IFERROR(VLOOKUP(SiscoTable[[#This Row],[Código]],Hoja2!A:B,2,0)*SiscoTable[[#This Row],[Provta(Uns)]],0)</f>
        <v>116.25</v>
      </c>
      <c r="M4508" s="7">
        <v>48</v>
      </c>
      <c r="N4508" s="7">
        <v>17</v>
      </c>
      <c r="O4508" s="7">
        <f>IFERROR(VLOOKUP(SiscoTable[[#This Row],[Código]],Hoja2!A:B,2,0)*SiscoTable[[#This Row],[Stock_actual]],0)</f>
        <v>42.5</v>
      </c>
      <c r="P4508" s="6" t="s">
        <v>96</v>
      </c>
      <c r="Q4508" s="7">
        <v>51</v>
      </c>
      <c r="R4508" s="7">
        <v>45.05</v>
      </c>
      <c r="S4508" s="7" t="s">
        <v>11928</v>
      </c>
      <c r="BI4508"/>
      <c r="BJ4508"/>
    </row>
    <row r="4509" spans="2:62" x14ac:dyDescent="0.4">
      <c r="B4509" s="1">
        <v>22391</v>
      </c>
      <c r="C4509" s="6" t="s">
        <v>8</v>
      </c>
      <c r="D4509" s="6" t="s">
        <v>8</v>
      </c>
      <c r="E4509" s="6" t="s">
        <v>3268</v>
      </c>
      <c r="F4509" s="6" t="s">
        <v>3269</v>
      </c>
      <c r="G4509" s="6" t="s">
        <v>3706</v>
      </c>
      <c r="H4509" s="6" t="s">
        <v>3708</v>
      </c>
      <c r="I4509" s="6" t="s">
        <v>3738</v>
      </c>
      <c r="J4509" s="6" t="s">
        <v>5</v>
      </c>
      <c r="K4509" s="7">
        <v>0</v>
      </c>
      <c r="L4509" s="7">
        <f>IFERROR(VLOOKUP(SiscoTable[[#This Row],[Código]],Hoja2!A:B,2,0)*SiscoTable[[#This Row],[Provta(Uns)]],0)</f>
        <v>0</v>
      </c>
      <c r="M4509" s="7">
        <v>0</v>
      </c>
      <c r="N4509" s="7">
        <v>0</v>
      </c>
      <c r="O4509" s="7">
        <f>IFERROR(VLOOKUP(SiscoTable[[#This Row],[Código]],Hoja2!A:B,2,0)*SiscoTable[[#This Row],[Stock_actual]],0)</f>
        <v>0</v>
      </c>
      <c r="P4509" s="6" t="s">
        <v>7</v>
      </c>
      <c r="Q4509" s="7">
        <v>0</v>
      </c>
      <c r="R4509" s="7">
        <v>0</v>
      </c>
      <c r="S4509" s="7" t="s">
        <v>11928</v>
      </c>
      <c r="BI4509"/>
      <c r="BJ4509"/>
    </row>
    <row r="4510" spans="2:62" x14ac:dyDescent="0.4">
      <c r="B4510" s="1">
        <v>22392</v>
      </c>
      <c r="C4510" s="6" t="s">
        <v>30</v>
      </c>
      <c r="D4510" s="6" t="s">
        <v>30</v>
      </c>
      <c r="E4510" s="6" t="s">
        <v>469</v>
      </c>
      <c r="F4510" s="6" t="s">
        <v>1050</v>
      </c>
      <c r="G4510" s="6" t="s">
        <v>1309</v>
      </c>
      <c r="H4510" s="6" t="s">
        <v>1053</v>
      </c>
      <c r="I4510" s="6" t="s">
        <v>1394</v>
      </c>
      <c r="J4510" s="6" t="s">
        <v>5</v>
      </c>
      <c r="K4510" s="7">
        <v>11</v>
      </c>
      <c r="L4510" s="7">
        <f>IFERROR(VLOOKUP(SiscoTable[[#This Row],[Código]],Hoja2!A:B,2,0)*SiscoTable[[#This Row],[Provta(Uns)]],0)</f>
        <v>86.9</v>
      </c>
      <c r="M4510" s="7">
        <v>0</v>
      </c>
      <c r="N4510" s="7">
        <v>12</v>
      </c>
      <c r="O4510" s="7">
        <f>IFERROR(VLOOKUP(SiscoTable[[#This Row],[Código]],Hoja2!A:B,2,0)*SiscoTable[[#This Row],[Stock_actual]],0)</f>
        <v>94.800000000000011</v>
      </c>
      <c r="P4510" s="6" t="s">
        <v>565</v>
      </c>
      <c r="Q4510" s="7">
        <v>12</v>
      </c>
      <c r="R4510" s="7">
        <v>22.04</v>
      </c>
      <c r="S4510" s="7" t="s">
        <v>11927</v>
      </c>
      <c r="BI4510"/>
      <c r="BJ4510"/>
    </row>
    <row r="4511" spans="2:62" x14ac:dyDescent="0.4">
      <c r="B4511" s="1">
        <v>22393</v>
      </c>
      <c r="C4511" s="6" t="s">
        <v>25</v>
      </c>
      <c r="D4511" s="6" t="s">
        <v>25</v>
      </c>
      <c r="E4511" s="6" t="s">
        <v>469</v>
      </c>
      <c r="F4511" s="6" t="s">
        <v>1050</v>
      </c>
      <c r="G4511" s="6" t="s">
        <v>1309</v>
      </c>
      <c r="H4511" s="6" t="s">
        <v>1066</v>
      </c>
      <c r="I4511" s="6" t="s">
        <v>1344</v>
      </c>
      <c r="J4511" s="6" t="s">
        <v>5</v>
      </c>
      <c r="K4511" s="7">
        <v>32.67</v>
      </c>
      <c r="L4511" s="7">
        <f>IFERROR(VLOOKUP(SiscoTable[[#This Row],[Código]],Hoja2!A:B,2,0)*SiscoTable[[#This Row],[Provta(Uns)]],0)</f>
        <v>290.76300000000003</v>
      </c>
      <c r="M4511" s="7">
        <v>0</v>
      </c>
      <c r="N4511" s="7">
        <v>13</v>
      </c>
      <c r="O4511" s="7">
        <f>IFERROR(VLOOKUP(SiscoTable[[#This Row],[Código]],Hoja2!A:B,2,0)*SiscoTable[[#This Row],[Stock_actual]],0)</f>
        <v>115.7</v>
      </c>
      <c r="P4511" s="6" t="s">
        <v>181</v>
      </c>
      <c r="Q4511" s="7">
        <v>36</v>
      </c>
      <c r="R4511" s="7">
        <v>65.48</v>
      </c>
      <c r="S4511" s="7" t="s">
        <v>11927</v>
      </c>
      <c r="BI4511"/>
      <c r="BJ4511"/>
    </row>
    <row r="4512" spans="2:62" x14ac:dyDescent="0.4">
      <c r="B4512" s="1">
        <v>22394</v>
      </c>
      <c r="C4512" s="6" t="s">
        <v>30</v>
      </c>
      <c r="D4512" s="6" t="s">
        <v>30</v>
      </c>
      <c r="E4512" s="6" t="s">
        <v>3268</v>
      </c>
      <c r="F4512" s="6" t="s">
        <v>3269</v>
      </c>
      <c r="G4512" s="6" t="s">
        <v>5768</v>
      </c>
      <c r="H4512" s="6" t="s">
        <v>3784</v>
      </c>
      <c r="I4512" s="6" t="s">
        <v>5789</v>
      </c>
      <c r="J4512" s="6" t="s">
        <v>5</v>
      </c>
      <c r="K4512" s="7">
        <v>11</v>
      </c>
      <c r="L4512" s="7">
        <f>IFERROR(VLOOKUP(SiscoTable[[#This Row],[Código]],Hoja2!A:B,2,0)*SiscoTable[[#This Row],[Provta(Uns)]],0)</f>
        <v>74.8</v>
      </c>
      <c r="M4512" s="7">
        <v>0</v>
      </c>
      <c r="N4512" s="7">
        <v>15</v>
      </c>
      <c r="O4512" s="7">
        <f>IFERROR(VLOOKUP(SiscoTable[[#This Row],[Código]],Hoja2!A:B,2,0)*SiscoTable[[#This Row],[Stock_actual]],0)</f>
        <v>102</v>
      </c>
      <c r="P4512" s="6" t="s">
        <v>575</v>
      </c>
      <c r="Q4512" s="7">
        <v>12</v>
      </c>
      <c r="R4512" s="7">
        <v>0</v>
      </c>
      <c r="S4512" s="7" t="s">
        <v>11928</v>
      </c>
      <c r="BI4512"/>
      <c r="BJ4512"/>
    </row>
    <row r="4513" spans="2:62" x14ac:dyDescent="0.4">
      <c r="B4513" s="1">
        <v>22395</v>
      </c>
      <c r="C4513" s="6" t="s">
        <v>8</v>
      </c>
      <c r="D4513" s="6" t="s">
        <v>8</v>
      </c>
      <c r="E4513" s="6" t="s">
        <v>3268</v>
      </c>
      <c r="F4513" s="6" t="s">
        <v>3269</v>
      </c>
      <c r="G4513" s="6" t="s">
        <v>5768</v>
      </c>
      <c r="H4513" s="6" t="s">
        <v>3784</v>
      </c>
      <c r="I4513" s="6" t="s">
        <v>5817</v>
      </c>
      <c r="J4513" s="6" t="s">
        <v>5</v>
      </c>
      <c r="K4513" s="7">
        <v>8.17</v>
      </c>
      <c r="L4513" s="7">
        <f>IFERROR(VLOOKUP(SiscoTable[[#This Row],[Código]],Hoja2!A:B,2,0)*SiscoTable[[#This Row],[Provta(Uns)]],0)</f>
        <v>39.216000000000001</v>
      </c>
      <c r="M4513" s="7">
        <v>0</v>
      </c>
      <c r="N4513" s="7">
        <v>80</v>
      </c>
      <c r="O4513" s="7">
        <f>IFERROR(VLOOKUP(SiscoTable[[#This Row],[Código]],Hoja2!A:B,2,0)*SiscoTable[[#This Row],[Stock_actual]],0)</f>
        <v>384</v>
      </c>
      <c r="P4513" s="6" t="s">
        <v>5311</v>
      </c>
      <c r="Q4513" s="7">
        <v>9</v>
      </c>
      <c r="R4513" s="7">
        <v>0</v>
      </c>
      <c r="S4513" s="7" t="s">
        <v>11928</v>
      </c>
      <c r="BI4513"/>
      <c r="BJ4513"/>
    </row>
    <row r="4514" spans="2:62" x14ac:dyDescent="0.4">
      <c r="B4514" s="1">
        <v>22396</v>
      </c>
      <c r="C4514" s="6" t="s">
        <v>8</v>
      </c>
      <c r="D4514" s="6" t="s">
        <v>8</v>
      </c>
      <c r="E4514" s="6" t="s">
        <v>8482</v>
      </c>
      <c r="F4514" s="6" t="s">
        <v>8641</v>
      </c>
      <c r="G4514" s="6" t="s">
        <v>8936</v>
      </c>
      <c r="H4514" s="6" t="s">
        <v>8644</v>
      </c>
      <c r="I4514" s="6" t="s">
        <v>8995</v>
      </c>
      <c r="J4514" s="6" t="s">
        <v>5</v>
      </c>
      <c r="K4514" s="7">
        <v>2</v>
      </c>
      <c r="L4514" s="7">
        <f>IFERROR(VLOOKUP(SiscoTable[[#This Row],[Código]],Hoja2!A:B,2,0)*SiscoTable[[#This Row],[Provta(Uns)]],0)</f>
        <v>33</v>
      </c>
      <c r="M4514" s="7">
        <v>24</v>
      </c>
      <c r="N4514" s="7">
        <v>0</v>
      </c>
      <c r="O4514" s="7">
        <f>IFERROR(VLOOKUP(SiscoTable[[#This Row],[Código]],Hoja2!A:B,2,0)*SiscoTable[[#This Row],[Stock_actual]],0)</f>
        <v>0</v>
      </c>
      <c r="P4514" s="6" t="s">
        <v>7</v>
      </c>
      <c r="Q4514" s="7">
        <v>2</v>
      </c>
      <c r="R4514" s="7">
        <v>0</v>
      </c>
      <c r="S4514" s="7" t="s">
        <v>11926</v>
      </c>
      <c r="BI4514"/>
      <c r="BJ4514"/>
    </row>
    <row r="4515" spans="2:62" x14ac:dyDescent="0.4">
      <c r="B4515" s="1">
        <v>22398</v>
      </c>
      <c r="C4515" s="6" t="s">
        <v>30</v>
      </c>
      <c r="D4515" s="6" t="s">
        <v>8</v>
      </c>
      <c r="E4515" s="6" t="s">
        <v>8482</v>
      </c>
      <c r="F4515" s="6" t="s">
        <v>8641</v>
      </c>
      <c r="G4515" s="6" t="s">
        <v>8936</v>
      </c>
      <c r="H4515" s="6" t="s">
        <v>8644</v>
      </c>
      <c r="I4515" s="6" t="s">
        <v>8941</v>
      </c>
      <c r="J4515" s="6" t="s">
        <v>5</v>
      </c>
      <c r="K4515" s="7">
        <v>1.67</v>
      </c>
      <c r="L4515" s="7">
        <f>IFERROR(VLOOKUP(SiscoTable[[#This Row],[Código]],Hoja2!A:B,2,0)*SiscoTable[[#This Row],[Provta(Uns)]],0)</f>
        <v>56.612999999999992</v>
      </c>
      <c r="M4515" s="7">
        <v>0</v>
      </c>
      <c r="N4515" s="7">
        <v>7</v>
      </c>
      <c r="O4515" s="7">
        <f>IFERROR(VLOOKUP(SiscoTable[[#This Row],[Código]],Hoja2!A:B,2,0)*SiscoTable[[#This Row],[Stock_actual]],0)</f>
        <v>237.29999999999998</v>
      </c>
      <c r="P4515" s="6" t="s">
        <v>6332</v>
      </c>
      <c r="Q4515" s="7">
        <v>2</v>
      </c>
      <c r="R4515" s="7">
        <v>0</v>
      </c>
      <c r="S4515" s="7" t="s">
        <v>11926</v>
      </c>
      <c r="BI4515"/>
      <c r="BJ4515"/>
    </row>
    <row r="4516" spans="2:62" x14ac:dyDescent="0.4">
      <c r="B4516" s="1">
        <v>22399</v>
      </c>
      <c r="C4516" s="6" t="s">
        <v>8</v>
      </c>
      <c r="D4516" s="6" t="s">
        <v>8</v>
      </c>
      <c r="E4516" s="6" t="s">
        <v>8482</v>
      </c>
      <c r="F4516" s="6" t="s">
        <v>9030</v>
      </c>
      <c r="G4516" s="6" t="s">
        <v>9979</v>
      </c>
      <c r="H4516" s="6" t="s">
        <v>8644</v>
      </c>
      <c r="I4516" s="6" t="s">
        <v>10024</v>
      </c>
      <c r="J4516" s="6" t="s">
        <v>5</v>
      </c>
      <c r="K4516" s="7">
        <v>0</v>
      </c>
      <c r="L4516" s="7">
        <f>IFERROR(VLOOKUP(SiscoTable[[#This Row],[Código]],Hoja2!A:B,2,0)*SiscoTable[[#This Row],[Provta(Uns)]],0)</f>
        <v>0</v>
      </c>
      <c r="M4516" s="7">
        <v>12</v>
      </c>
      <c r="N4516" s="7">
        <v>0</v>
      </c>
      <c r="O4516" s="7">
        <f>IFERROR(VLOOKUP(SiscoTable[[#This Row],[Código]],Hoja2!A:B,2,0)*SiscoTable[[#This Row],[Stock_actual]],0)</f>
        <v>0</v>
      </c>
      <c r="P4516" s="6" t="s">
        <v>7</v>
      </c>
      <c r="Q4516" s="7">
        <v>0</v>
      </c>
      <c r="R4516" s="7">
        <v>0</v>
      </c>
      <c r="S4516" s="7" t="s">
        <v>11926</v>
      </c>
      <c r="BI4516"/>
      <c r="BJ4516"/>
    </row>
    <row r="4517" spans="2:62" x14ac:dyDescent="0.4">
      <c r="B4517" s="1">
        <v>22400</v>
      </c>
      <c r="C4517" s="6" t="s">
        <v>30</v>
      </c>
      <c r="D4517" s="6" t="s">
        <v>8</v>
      </c>
      <c r="E4517" s="6" t="s">
        <v>8482</v>
      </c>
      <c r="F4517" s="6" t="s">
        <v>1736</v>
      </c>
      <c r="G4517" s="6" t="s">
        <v>10362</v>
      </c>
      <c r="H4517" s="6" t="s">
        <v>8644</v>
      </c>
      <c r="I4517" s="6" t="s">
        <v>10395</v>
      </c>
      <c r="J4517" s="6" t="s">
        <v>5</v>
      </c>
      <c r="K4517" s="7">
        <v>3.5</v>
      </c>
      <c r="L4517" s="7">
        <f>IFERROR(VLOOKUP(SiscoTable[[#This Row],[Código]],Hoja2!A:B,2,0)*SiscoTable[[#This Row],[Provta(Uns)]],0)</f>
        <v>69.649999999999991</v>
      </c>
      <c r="M4517" s="7">
        <v>0</v>
      </c>
      <c r="N4517" s="7">
        <v>8</v>
      </c>
      <c r="O4517" s="7">
        <f>IFERROR(VLOOKUP(SiscoTable[[#This Row],[Código]],Hoja2!A:B,2,0)*SiscoTable[[#This Row],[Stock_actual]],0)</f>
        <v>159.19999999999999</v>
      </c>
      <c r="P4517" s="6" t="s">
        <v>1038</v>
      </c>
      <c r="Q4517" s="7">
        <v>4</v>
      </c>
      <c r="R4517" s="7">
        <v>0</v>
      </c>
      <c r="S4517" s="7" t="s">
        <v>11926</v>
      </c>
      <c r="BI4517"/>
      <c r="BJ4517"/>
    </row>
    <row r="4518" spans="2:62" x14ac:dyDescent="0.4">
      <c r="B4518" s="1">
        <v>22401</v>
      </c>
      <c r="C4518" s="6" t="s">
        <v>8</v>
      </c>
      <c r="D4518" s="6" t="s">
        <v>8</v>
      </c>
      <c r="E4518" s="6" t="s">
        <v>8482</v>
      </c>
      <c r="F4518" s="6" t="s">
        <v>1736</v>
      </c>
      <c r="G4518" s="6" t="s">
        <v>10362</v>
      </c>
      <c r="H4518" s="6" t="s">
        <v>8644</v>
      </c>
      <c r="I4518" s="6" t="s">
        <v>10464</v>
      </c>
      <c r="J4518" s="6" t="s">
        <v>5</v>
      </c>
      <c r="K4518" s="7">
        <v>1.83</v>
      </c>
      <c r="L4518" s="7">
        <f>IFERROR(VLOOKUP(SiscoTable[[#This Row],[Código]],Hoja2!A:B,2,0)*SiscoTable[[#This Row],[Provta(Uns)]],0)</f>
        <v>25.986000000000001</v>
      </c>
      <c r="M4518" s="7">
        <v>12</v>
      </c>
      <c r="N4518" s="7">
        <v>0</v>
      </c>
      <c r="O4518" s="7">
        <f>IFERROR(VLOOKUP(SiscoTable[[#This Row],[Código]],Hoja2!A:B,2,0)*SiscoTable[[#This Row],[Stock_actual]],0)</f>
        <v>0</v>
      </c>
      <c r="P4518" s="6" t="s">
        <v>7</v>
      </c>
      <c r="Q4518" s="7">
        <v>2</v>
      </c>
      <c r="R4518" s="7">
        <v>0</v>
      </c>
      <c r="S4518" s="7" t="s">
        <v>11926</v>
      </c>
      <c r="BI4518"/>
      <c r="BJ4518"/>
    </row>
    <row r="4519" spans="2:62" x14ac:dyDescent="0.4">
      <c r="B4519" s="1">
        <v>22405</v>
      </c>
      <c r="C4519" s="6" t="s">
        <v>30</v>
      </c>
      <c r="D4519" s="6" t="s">
        <v>8</v>
      </c>
      <c r="E4519" s="6" t="s">
        <v>8482</v>
      </c>
      <c r="F4519" s="6" t="s">
        <v>8641</v>
      </c>
      <c r="G4519" s="6" t="s">
        <v>8756</v>
      </c>
      <c r="H4519" s="6" t="s">
        <v>8644</v>
      </c>
      <c r="I4519" s="6" t="s">
        <v>8766</v>
      </c>
      <c r="J4519" s="6" t="s">
        <v>5</v>
      </c>
      <c r="K4519" s="7">
        <v>1.83</v>
      </c>
      <c r="L4519" s="7">
        <f>IFERROR(VLOOKUP(SiscoTable[[#This Row],[Código]],Hoja2!A:B,2,0)*SiscoTable[[#This Row],[Provta(Uns)]],0)</f>
        <v>62.036999999999999</v>
      </c>
      <c r="M4519" s="7">
        <v>0</v>
      </c>
      <c r="N4519" s="7">
        <v>0</v>
      </c>
      <c r="O4519" s="7">
        <f>IFERROR(VLOOKUP(SiscoTable[[#This Row],[Código]],Hoja2!A:B,2,0)*SiscoTable[[#This Row],[Stock_actual]],0)</f>
        <v>0</v>
      </c>
      <c r="P4519" s="6" t="s">
        <v>7</v>
      </c>
      <c r="Q4519" s="7">
        <v>2</v>
      </c>
      <c r="R4519" s="7">
        <v>3.5999999999999996</v>
      </c>
      <c r="S4519" s="7" t="s">
        <v>11926</v>
      </c>
      <c r="BI4519"/>
      <c r="BJ4519"/>
    </row>
    <row r="4520" spans="2:62" x14ac:dyDescent="0.4">
      <c r="B4520" s="1">
        <v>22406</v>
      </c>
      <c r="C4520" s="6" t="s">
        <v>8</v>
      </c>
      <c r="D4520" s="6" t="s">
        <v>8</v>
      </c>
      <c r="E4520" s="6" t="s">
        <v>8482</v>
      </c>
      <c r="F4520" s="6" t="s">
        <v>8641</v>
      </c>
      <c r="G4520" s="6" t="s">
        <v>8936</v>
      </c>
      <c r="H4520" s="6" t="s">
        <v>8644</v>
      </c>
      <c r="I4520" s="6" t="s">
        <v>8993</v>
      </c>
      <c r="J4520" s="6" t="s">
        <v>5</v>
      </c>
      <c r="K4520" s="7">
        <v>0</v>
      </c>
      <c r="L4520" s="7">
        <f>IFERROR(VLOOKUP(SiscoTable[[#This Row],[Código]],Hoja2!A:B,2,0)*SiscoTable[[#This Row],[Provta(Uns)]],0)</f>
        <v>0</v>
      </c>
      <c r="M4520" s="7">
        <v>0</v>
      </c>
      <c r="N4520" s="7">
        <v>0</v>
      </c>
      <c r="O4520" s="7">
        <f>IFERROR(VLOOKUP(SiscoTable[[#This Row],[Código]],Hoja2!A:B,2,0)*SiscoTable[[#This Row],[Stock_actual]],0)</f>
        <v>0</v>
      </c>
      <c r="P4520" s="6" t="s">
        <v>7</v>
      </c>
      <c r="Q4520" s="7">
        <v>0</v>
      </c>
      <c r="R4520" s="7">
        <v>0</v>
      </c>
      <c r="S4520" s="7" t="s">
        <v>11926</v>
      </c>
      <c r="BI4520"/>
      <c r="BJ4520"/>
    </row>
    <row r="4521" spans="2:62" x14ac:dyDescent="0.4">
      <c r="B4521" s="1">
        <v>22407</v>
      </c>
      <c r="C4521" s="6" t="s">
        <v>8</v>
      </c>
      <c r="D4521" s="6" t="s">
        <v>8</v>
      </c>
      <c r="E4521" s="6" t="s">
        <v>8482</v>
      </c>
      <c r="F4521" s="6" t="s">
        <v>8641</v>
      </c>
      <c r="G4521" s="6" t="s">
        <v>8936</v>
      </c>
      <c r="H4521" s="6" t="s">
        <v>8644</v>
      </c>
      <c r="I4521" s="6" t="s">
        <v>8994</v>
      </c>
      <c r="J4521" s="6" t="s">
        <v>5</v>
      </c>
      <c r="K4521" s="7">
        <v>0</v>
      </c>
      <c r="L4521" s="7">
        <f>IFERROR(VLOOKUP(SiscoTable[[#This Row],[Código]],Hoja2!A:B,2,0)*SiscoTable[[#This Row],[Provta(Uns)]],0)</f>
        <v>0</v>
      </c>
      <c r="M4521" s="7">
        <v>0</v>
      </c>
      <c r="N4521" s="7">
        <v>0</v>
      </c>
      <c r="O4521" s="7">
        <f>IFERROR(VLOOKUP(SiscoTable[[#This Row],[Código]],Hoja2!A:B,2,0)*SiscoTable[[#This Row],[Stock_actual]],0)</f>
        <v>0</v>
      </c>
      <c r="P4521" s="6" t="s">
        <v>7</v>
      </c>
      <c r="Q4521" s="7">
        <v>0</v>
      </c>
      <c r="R4521" s="7">
        <v>0</v>
      </c>
      <c r="S4521" s="7" t="s">
        <v>11926</v>
      </c>
      <c r="BI4521"/>
      <c r="BJ4521"/>
    </row>
    <row r="4522" spans="2:62" x14ac:dyDescent="0.4">
      <c r="B4522" s="1">
        <v>22408</v>
      </c>
      <c r="C4522" s="6" t="s">
        <v>8</v>
      </c>
      <c r="D4522" s="6" t="s">
        <v>8</v>
      </c>
      <c r="E4522" s="6" t="s">
        <v>8482</v>
      </c>
      <c r="F4522" s="6" t="s">
        <v>9030</v>
      </c>
      <c r="G4522" s="6" t="s">
        <v>9184</v>
      </c>
      <c r="H4522" s="6" t="s">
        <v>8644</v>
      </c>
      <c r="I4522" s="6" t="s">
        <v>9244</v>
      </c>
      <c r="J4522" s="6" t="s">
        <v>5</v>
      </c>
      <c r="K4522" s="7">
        <v>0</v>
      </c>
      <c r="L4522" s="7">
        <f>IFERROR(VLOOKUP(SiscoTable[[#This Row],[Código]],Hoja2!A:B,2,0)*SiscoTable[[#This Row],[Provta(Uns)]],0)</f>
        <v>0</v>
      </c>
      <c r="M4522" s="7">
        <v>12</v>
      </c>
      <c r="N4522" s="7">
        <v>0</v>
      </c>
      <c r="O4522" s="7">
        <f>IFERROR(VLOOKUP(SiscoTable[[#This Row],[Código]],Hoja2!A:B,2,0)*SiscoTable[[#This Row],[Stock_actual]],0)</f>
        <v>0</v>
      </c>
      <c r="P4522" s="6" t="s">
        <v>7</v>
      </c>
      <c r="Q4522" s="7">
        <v>0</v>
      </c>
      <c r="R4522" s="7">
        <v>0</v>
      </c>
      <c r="S4522" s="7" t="s">
        <v>11926</v>
      </c>
      <c r="BI4522"/>
      <c r="BJ4522"/>
    </row>
    <row r="4523" spans="2:62" x14ac:dyDescent="0.4">
      <c r="B4523" s="1">
        <v>22409</v>
      </c>
      <c r="C4523" s="6" t="s">
        <v>8</v>
      </c>
      <c r="D4523" s="6" t="s">
        <v>8</v>
      </c>
      <c r="E4523" s="6" t="s">
        <v>8482</v>
      </c>
      <c r="F4523" s="6" t="s">
        <v>9030</v>
      </c>
      <c r="G4523" s="6" t="s">
        <v>9184</v>
      </c>
      <c r="H4523" s="6" t="s">
        <v>8644</v>
      </c>
      <c r="I4523" s="6" t="s">
        <v>9245</v>
      </c>
      <c r="J4523" s="6" t="s">
        <v>5</v>
      </c>
      <c r="K4523" s="7">
        <v>2</v>
      </c>
      <c r="L4523" s="7">
        <f>IFERROR(VLOOKUP(SiscoTable[[#This Row],[Código]],Hoja2!A:B,2,0)*SiscoTable[[#This Row],[Provta(Uns)]],0)</f>
        <v>29</v>
      </c>
      <c r="M4523" s="7">
        <v>12</v>
      </c>
      <c r="N4523" s="7">
        <v>0</v>
      </c>
      <c r="O4523" s="7">
        <f>IFERROR(VLOOKUP(SiscoTable[[#This Row],[Código]],Hoja2!A:B,2,0)*SiscoTable[[#This Row],[Stock_actual]],0)</f>
        <v>0</v>
      </c>
      <c r="P4523" s="6" t="s">
        <v>7</v>
      </c>
      <c r="Q4523" s="7">
        <v>2</v>
      </c>
      <c r="R4523" s="7">
        <v>0</v>
      </c>
      <c r="S4523" s="7" t="s">
        <v>11926</v>
      </c>
      <c r="BI4523"/>
      <c r="BJ4523"/>
    </row>
    <row r="4524" spans="2:62" x14ac:dyDescent="0.4">
      <c r="B4524" s="1">
        <v>22411</v>
      </c>
      <c r="C4524" s="6" t="s">
        <v>8</v>
      </c>
      <c r="D4524" s="6" t="s">
        <v>8</v>
      </c>
      <c r="E4524" s="6" t="s">
        <v>2809</v>
      </c>
      <c r="F4524" s="6" t="s">
        <v>2844</v>
      </c>
      <c r="G4524" s="6" t="s">
        <v>2811</v>
      </c>
      <c r="H4524" s="6" t="s">
        <v>4</v>
      </c>
      <c r="I4524" s="6" t="s">
        <v>2879</v>
      </c>
      <c r="J4524" s="6" t="s">
        <v>200</v>
      </c>
      <c r="K4524" s="7">
        <v>0</v>
      </c>
      <c r="L4524" s="7">
        <f>IFERROR(VLOOKUP(SiscoTable[[#This Row],[Código]],Hoja2!A:B,2,0)*SiscoTable[[#This Row],[Provta(Uns)]],0)</f>
        <v>0</v>
      </c>
      <c r="M4524" s="7">
        <v>0</v>
      </c>
      <c r="N4524" s="7">
        <v>80</v>
      </c>
      <c r="O4524" s="7">
        <f>IFERROR(VLOOKUP(SiscoTable[[#This Row],[Código]],Hoja2!A:B,2,0)*SiscoTable[[#This Row],[Stock_actual]],0)</f>
        <v>0</v>
      </c>
      <c r="P4524" s="6" t="s">
        <v>134</v>
      </c>
      <c r="Q4524" s="7">
        <v>0</v>
      </c>
      <c r="R4524" s="7">
        <v>0</v>
      </c>
      <c r="S4524" s="7" t="s">
        <v>11923</v>
      </c>
      <c r="BI4524"/>
      <c r="BJ4524"/>
    </row>
    <row r="4525" spans="2:62" x14ac:dyDescent="0.4">
      <c r="B4525" s="1">
        <v>22413</v>
      </c>
      <c r="C4525" s="6" t="s">
        <v>8</v>
      </c>
      <c r="D4525" s="6" t="s">
        <v>8</v>
      </c>
      <c r="E4525" s="6" t="s">
        <v>2809</v>
      </c>
      <c r="F4525" s="6" t="s">
        <v>2844</v>
      </c>
      <c r="G4525" s="6" t="s">
        <v>2811</v>
      </c>
      <c r="H4525" s="6" t="s">
        <v>2858</v>
      </c>
      <c r="I4525" s="6" t="s">
        <v>2859</v>
      </c>
      <c r="J4525" s="6" t="s">
        <v>5</v>
      </c>
      <c r="K4525" s="7">
        <v>0</v>
      </c>
      <c r="L4525" s="7">
        <f>IFERROR(VLOOKUP(SiscoTable[[#This Row],[Código]],Hoja2!A:B,2,0)*SiscoTable[[#This Row],[Provta(Uns)]],0)</f>
        <v>0</v>
      </c>
      <c r="M4525" s="7">
        <v>0</v>
      </c>
      <c r="N4525" s="7">
        <v>0</v>
      </c>
      <c r="O4525" s="7">
        <f>IFERROR(VLOOKUP(SiscoTable[[#This Row],[Código]],Hoja2!A:B,2,0)*SiscoTable[[#This Row],[Stock_actual]],0)</f>
        <v>0</v>
      </c>
      <c r="P4525" s="6" t="s">
        <v>7</v>
      </c>
      <c r="Q4525" s="7">
        <v>0</v>
      </c>
      <c r="R4525" s="7">
        <v>0</v>
      </c>
      <c r="S4525" s="7" t="s">
        <v>11923</v>
      </c>
      <c r="BI4525"/>
      <c r="BJ4525"/>
    </row>
    <row r="4526" spans="2:62" x14ac:dyDescent="0.4">
      <c r="B4526" s="1">
        <v>22414</v>
      </c>
      <c r="C4526" s="6" t="s">
        <v>8</v>
      </c>
      <c r="D4526" s="6" t="s">
        <v>8</v>
      </c>
      <c r="E4526" s="6" t="s">
        <v>2809</v>
      </c>
      <c r="F4526" s="6" t="s">
        <v>2844</v>
      </c>
      <c r="G4526" s="6" t="s">
        <v>2811</v>
      </c>
      <c r="H4526" s="6" t="s">
        <v>2858</v>
      </c>
      <c r="I4526" s="6" t="s">
        <v>2862</v>
      </c>
      <c r="J4526" s="6" t="s">
        <v>5</v>
      </c>
      <c r="K4526" s="7">
        <v>0</v>
      </c>
      <c r="L4526" s="7">
        <f>IFERROR(VLOOKUP(SiscoTable[[#This Row],[Código]],Hoja2!A:B,2,0)*SiscoTable[[#This Row],[Provta(Uns)]],0)</f>
        <v>0</v>
      </c>
      <c r="M4526" s="7">
        <v>0</v>
      </c>
      <c r="N4526" s="7">
        <v>0</v>
      </c>
      <c r="O4526" s="7">
        <f>IFERROR(VLOOKUP(SiscoTable[[#This Row],[Código]],Hoja2!A:B,2,0)*SiscoTable[[#This Row],[Stock_actual]],0)</f>
        <v>0</v>
      </c>
      <c r="P4526" s="6" t="s">
        <v>7</v>
      </c>
      <c r="Q4526" s="7">
        <v>0</v>
      </c>
      <c r="R4526" s="7">
        <v>0</v>
      </c>
      <c r="S4526" s="7" t="s">
        <v>11923</v>
      </c>
      <c r="BI4526"/>
      <c r="BJ4526"/>
    </row>
    <row r="4527" spans="2:62" x14ac:dyDescent="0.4">
      <c r="B4527" s="1">
        <v>22415</v>
      </c>
      <c r="C4527" s="6" t="s">
        <v>8</v>
      </c>
      <c r="D4527" s="6" t="s">
        <v>8</v>
      </c>
      <c r="E4527" s="6" t="s">
        <v>2809</v>
      </c>
      <c r="F4527" s="6" t="s">
        <v>2844</v>
      </c>
      <c r="G4527" s="6" t="s">
        <v>2811</v>
      </c>
      <c r="H4527" s="6" t="s">
        <v>2858</v>
      </c>
      <c r="I4527" s="6" t="s">
        <v>2861</v>
      </c>
      <c r="J4527" s="6" t="s">
        <v>5</v>
      </c>
      <c r="K4527" s="7">
        <v>0</v>
      </c>
      <c r="L4527" s="7">
        <f>IFERROR(VLOOKUP(SiscoTable[[#This Row],[Código]],Hoja2!A:B,2,0)*SiscoTable[[#This Row],[Provta(Uns)]],0)</f>
        <v>0</v>
      </c>
      <c r="M4527" s="7">
        <v>0</v>
      </c>
      <c r="N4527" s="7">
        <v>15</v>
      </c>
      <c r="O4527" s="7">
        <f>IFERROR(VLOOKUP(SiscoTable[[#This Row],[Código]],Hoja2!A:B,2,0)*SiscoTable[[#This Row],[Stock_actual]],0)</f>
        <v>0</v>
      </c>
      <c r="P4527" s="6" t="s">
        <v>134</v>
      </c>
      <c r="Q4527" s="7">
        <v>0</v>
      </c>
      <c r="R4527" s="7">
        <v>0</v>
      </c>
      <c r="S4527" s="7" t="s">
        <v>11923</v>
      </c>
      <c r="BI4527"/>
      <c r="BJ4527"/>
    </row>
    <row r="4528" spans="2:62" x14ac:dyDescent="0.4">
      <c r="B4528" s="1">
        <v>22416</v>
      </c>
      <c r="C4528" s="6" t="s">
        <v>8</v>
      </c>
      <c r="D4528" s="6" t="s">
        <v>8</v>
      </c>
      <c r="E4528" s="6" t="s">
        <v>2809</v>
      </c>
      <c r="F4528" s="6" t="s">
        <v>2844</v>
      </c>
      <c r="G4528" s="6" t="s">
        <v>2811</v>
      </c>
      <c r="H4528" s="6" t="s">
        <v>2858</v>
      </c>
      <c r="I4528" s="6" t="s">
        <v>2860</v>
      </c>
      <c r="J4528" s="6" t="s">
        <v>5</v>
      </c>
      <c r="K4528" s="7">
        <v>0</v>
      </c>
      <c r="L4528" s="7">
        <f>IFERROR(VLOOKUP(SiscoTable[[#This Row],[Código]],Hoja2!A:B,2,0)*SiscoTable[[#This Row],[Provta(Uns)]],0)</f>
        <v>0</v>
      </c>
      <c r="M4528" s="7">
        <v>0</v>
      </c>
      <c r="N4528" s="7">
        <v>0</v>
      </c>
      <c r="O4528" s="7">
        <f>IFERROR(VLOOKUP(SiscoTable[[#This Row],[Código]],Hoja2!A:B,2,0)*SiscoTable[[#This Row],[Stock_actual]],0)</f>
        <v>0</v>
      </c>
      <c r="P4528" s="6" t="s">
        <v>7</v>
      </c>
      <c r="Q4528" s="7">
        <v>0</v>
      </c>
      <c r="R4528" s="7">
        <v>0</v>
      </c>
      <c r="S4528" s="7" t="s">
        <v>11923</v>
      </c>
      <c r="BI4528"/>
      <c r="BJ4528"/>
    </row>
    <row r="4529" spans="2:62" x14ac:dyDescent="0.4">
      <c r="B4529" s="1">
        <v>22420</v>
      </c>
      <c r="C4529" s="6" t="s">
        <v>25</v>
      </c>
      <c r="D4529" s="6" t="s">
        <v>25</v>
      </c>
      <c r="E4529" s="6" t="s">
        <v>2999</v>
      </c>
      <c r="F4529" s="6" t="s">
        <v>3176</v>
      </c>
      <c r="G4529" s="6" t="s">
        <v>3198</v>
      </c>
      <c r="H4529" s="6" t="s">
        <v>94</v>
      </c>
      <c r="I4529" s="6" t="s">
        <v>3215</v>
      </c>
      <c r="J4529" s="6" t="s">
        <v>5</v>
      </c>
      <c r="K4529" s="7">
        <v>288.67</v>
      </c>
      <c r="L4529" s="7">
        <f>IFERROR(VLOOKUP(SiscoTable[[#This Row],[Código]],Hoja2!A:B,2,0)*SiscoTable[[#This Row],[Provta(Uns)]],0)</f>
        <v>433.005</v>
      </c>
      <c r="M4529" s="7">
        <v>0</v>
      </c>
      <c r="N4529" s="7">
        <v>-45</v>
      </c>
      <c r="O4529" s="7">
        <f>IFERROR(VLOOKUP(SiscoTable[[#This Row],[Código]],Hoja2!A:B,2,0)*SiscoTable[[#This Row],[Stock_actual]],0)</f>
        <v>-67.5</v>
      </c>
      <c r="P4529" s="6" t="s">
        <v>7</v>
      </c>
      <c r="Q4529" s="7">
        <v>317</v>
      </c>
      <c r="R4529" s="7">
        <v>577.19999999999993</v>
      </c>
      <c r="S4529" s="7" t="s">
        <v>11923</v>
      </c>
      <c r="BI4529"/>
      <c r="BJ4529"/>
    </row>
    <row r="4530" spans="2:62" x14ac:dyDescent="0.4">
      <c r="B4530" s="1">
        <v>22421</v>
      </c>
      <c r="C4530" s="6" t="s">
        <v>25</v>
      </c>
      <c r="D4530" s="6" t="s">
        <v>25</v>
      </c>
      <c r="E4530" s="6" t="s">
        <v>2999</v>
      </c>
      <c r="F4530" s="6" t="s">
        <v>3176</v>
      </c>
      <c r="G4530" s="6" t="s">
        <v>3198</v>
      </c>
      <c r="H4530" s="6" t="s">
        <v>94</v>
      </c>
      <c r="I4530" s="6" t="s">
        <v>3216</v>
      </c>
      <c r="J4530" s="6" t="s">
        <v>5</v>
      </c>
      <c r="K4530" s="7">
        <v>277.33</v>
      </c>
      <c r="L4530" s="7">
        <f>IFERROR(VLOOKUP(SiscoTable[[#This Row],[Código]],Hoja2!A:B,2,0)*SiscoTable[[#This Row],[Provta(Uns)]],0)</f>
        <v>831.99</v>
      </c>
      <c r="M4530" s="7">
        <v>0</v>
      </c>
      <c r="N4530" s="7">
        <v>-31</v>
      </c>
      <c r="O4530" s="7">
        <f>IFERROR(VLOOKUP(SiscoTable[[#This Row],[Código]],Hoja2!A:B,2,0)*SiscoTable[[#This Row],[Stock_actual]],0)</f>
        <v>-93</v>
      </c>
      <c r="P4530" s="6" t="s">
        <v>7</v>
      </c>
      <c r="Q4530" s="7">
        <v>305</v>
      </c>
      <c r="R4530" s="7">
        <v>554.4</v>
      </c>
      <c r="S4530" s="7" t="s">
        <v>11923</v>
      </c>
      <c r="BI4530"/>
      <c r="BJ4530"/>
    </row>
    <row r="4531" spans="2:62" x14ac:dyDescent="0.4">
      <c r="B4531" s="1">
        <v>22430</v>
      </c>
      <c r="C4531" s="6" t="s">
        <v>8</v>
      </c>
      <c r="D4531" s="6" t="s">
        <v>30</v>
      </c>
      <c r="E4531" s="6" t="s">
        <v>2999</v>
      </c>
      <c r="F4531" s="6" t="s">
        <v>3000</v>
      </c>
      <c r="G4531" s="6" t="s">
        <v>3001</v>
      </c>
      <c r="H4531" s="6" t="s">
        <v>3001</v>
      </c>
      <c r="I4531" s="6" t="s">
        <v>3053</v>
      </c>
      <c r="J4531" s="6" t="s">
        <v>5</v>
      </c>
      <c r="K4531" s="7">
        <v>0</v>
      </c>
      <c r="L4531" s="7">
        <f>IFERROR(VLOOKUP(SiscoTable[[#This Row],[Código]],Hoja2!A:B,2,0)*SiscoTable[[#This Row],[Provta(Uns)]],0)</f>
        <v>0</v>
      </c>
      <c r="M4531" s="7">
        <v>0</v>
      </c>
      <c r="N4531" s="7">
        <v>0</v>
      </c>
      <c r="O4531" s="7">
        <f>IFERROR(VLOOKUP(SiscoTable[[#This Row],[Código]],Hoja2!A:B,2,0)*SiscoTable[[#This Row],[Stock_actual]],0)</f>
        <v>0</v>
      </c>
      <c r="P4531" s="6" t="s">
        <v>7</v>
      </c>
      <c r="Q4531" s="7">
        <v>0</v>
      </c>
      <c r="R4531" s="7">
        <v>0</v>
      </c>
      <c r="S4531" s="7" t="s">
        <v>11925</v>
      </c>
      <c r="BI4531"/>
      <c r="BJ4531"/>
    </row>
    <row r="4532" spans="2:62" x14ac:dyDescent="0.4">
      <c r="B4532" s="1">
        <v>22431</v>
      </c>
      <c r="C4532" s="6" t="s">
        <v>30</v>
      </c>
      <c r="D4532" s="6" t="s">
        <v>30</v>
      </c>
      <c r="E4532" s="6" t="s">
        <v>2999</v>
      </c>
      <c r="F4532" s="6" t="s">
        <v>3000</v>
      </c>
      <c r="G4532" s="6" t="s">
        <v>3001</v>
      </c>
      <c r="H4532" s="6" t="s">
        <v>3001</v>
      </c>
      <c r="I4532" s="6" t="s">
        <v>3041</v>
      </c>
      <c r="J4532" s="6" t="s">
        <v>5</v>
      </c>
      <c r="K4532" s="7">
        <v>0</v>
      </c>
      <c r="L4532" s="7">
        <f>IFERROR(VLOOKUP(SiscoTable[[#This Row],[Código]],Hoja2!A:B,2,0)*SiscoTable[[#This Row],[Provta(Uns)]],0)</f>
        <v>0</v>
      </c>
      <c r="M4532" s="7">
        <v>0</v>
      </c>
      <c r="N4532" s="7">
        <v>0</v>
      </c>
      <c r="O4532" s="7">
        <f>IFERROR(VLOOKUP(SiscoTable[[#This Row],[Código]],Hoja2!A:B,2,0)*SiscoTable[[#This Row],[Stock_actual]],0)</f>
        <v>0</v>
      </c>
      <c r="P4532" s="6" t="s">
        <v>7</v>
      </c>
      <c r="Q4532" s="7">
        <v>0</v>
      </c>
      <c r="R4532" s="7">
        <v>0</v>
      </c>
      <c r="S4532" s="7" t="s">
        <v>11925</v>
      </c>
      <c r="BI4532"/>
      <c r="BJ4532"/>
    </row>
    <row r="4533" spans="2:62" x14ac:dyDescent="0.4">
      <c r="B4533" s="1">
        <v>22434</v>
      </c>
      <c r="C4533" s="6" t="s">
        <v>8</v>
      </c>
      <c r="D4533" s="6" t="s">
        <v>8</v>
      </c>
      <c r="E4533" s="6" t="s">
        <v>427</v>
      </c>
      <c r="F4533" s="6" t="s">
        <v>430</v>
      </c>
      <c r="G4533" s="6" t="s">
        <v>430</v>
      </c>
      <c r="H4533" s="6" t="s">
        <v>4</v>
      </c>
      <c r="I4533" s="6" t="s">
        <v>434</v>
      </c>
      <c r="J4533" s="6" t="s">
        <v>5</v>
      </c>
      <c r="K4533" s="7">
        <v>0</v>
      </c>
      <c r="L4533" s="7">
        <f>IFERROR(VLOOKUP(SiscoTable[[#This Row],[Código]],Hoja2!A:B,2,0)*SiscoTable[[#This Row],[Provta(Uns)]],0)</f>
        <v>0</v>
      </c>
      <c r="M4533" s="7">
        <v>10000</v>
      </c>
      <c r="N4533" s="7">
        <v>0</v>
      </c>
      <c r="O4533" s="7">
        <f>IFERROR(VLOOKUP(SiscoTable[[#This Row],[Código]],Hoja2!A:B,2,0)*SiscoTable[[#This Row],[Stock_actual]],0)</f>
        <v>0</v>
      </c>
      <c r="P4533" s="6" t="s">
        <v>7</v>
      </c>
      <c r="Q4533" s="7">
        <v>0</v>
      </c>
      <c r="R4533" s="7">
        <v>0</v>
      </c>
      <c r="S4533" s="7" t="s">
        <v>11923</v>
      </c>
      <c r="BI4533"/>
      <c r="BJ4533"/>
    </row>
    <row r="4534" spans="2:62" x14ac:dyDescent="0.4">
      <c r="B4534" s="1">
        <v>22440</v>
      </c>
      <c r="C4534" s="6" t="s">
        <v>30</v>
      </c>
      <c r="D4534" s="6" t="s">
        <v>8</v>
      </c>
      <c r="E4534" s="6" t="s">
        <v>3268</v>
      </c>
      <c r="F4534" s="6" t="s">
        <v>6059</v>
      </c>
      <c r="G4534" s="6" t="s">
        <v>6084</v>
      </c>
      <c r="H4534" s="6" t="s">
        <v>6065</v>
      </c>
      <c r="I4534" s="6" t="s">
        <v>6118</v>
      </c>
      <c r="J4534" s="6" t="s">
        <v>4430</v>
      </c>
      <c r="K4534" s="7">
        <v>10.67</v>
      </c>
      <c r="L4534" s="7">
        <f>IFERROR(VLOOKUP(SiscoTable[[#This Row],[Código]],Hoja2!A:B,2,0)*SiscoTable[[#This Row],[Provta(Uns)]],0)</f>
        <v>244.34299999999999</v>
      </c>
      <c r="M4534" s="7">
        <v>0</v>
      </c>
      <c r="N4534" s="7">
        <v>0</v>
      </c>
      <c r="O4534" s="7">
        <f>IFERROR(VLOOKUP(SiscoTable[[#This Row],[Código]],Hoja2!A:B,2,0)*SiscoTable[[#This Row],[Stock_actual]],0)</f>
        <v>0</v>
      </c>
      <c r="P4534" s="6" t="s">
        <v>7</v>
      </c>
      <c r="Q4534" s="7">
        <v>12</v>
      </c>
      <c r="R4534" s="7">
        <v>21.599999999999998</v>
      </c>
      <c r="S4534" s="7" t="s">
        <v>11925</v>
      </c>
      <c r="BI4534"/>
      <c r="BJ4534"/>
    </row>
    <row r="4535" spans="2:62" x14ac:dyDescent="0.4">
      <c r="B4535" s="1">
        <v>22441</v>
      </c>
      <c r="C4535" s="6" t="s">
        <v>25</v>
      </c>
      <c r="D4535" s="6" t="s">
        <v>25</v>
      </c>
      <c r="E4535" s="6" t="s">
        <v>3268</v>
      </c>
      <c r="F4535" s="6" t="s">
        <v>6059</v>
      </c>
      <c r="G4535" s="6" t="s">
        <v>6084</v>
      </c>
      <c r="H4535" s="6" t="s">
        <v>6065</v>
      </c>
      <c r="I4535" s="6" t="s">
        <v>6104</v>
      </c>
      <c r="J4535" s="6" t="s">
        <v>4430</v>
      </c>
      <c r="K4535" s="7">
        <v>97</v>
      </c>
      <c r="L4535" s="7">
        <f>IFERROR(VLOOKUP(SiscoTable[[#This Row],[Código]],Hoja2!A:B,2,0)*SiscoTable[[#This Row],[Provta(Uns)]],0)</f>
        <v>2318.2999999999997</v>
      </c>
      <c r="M4535" s="7">
        <v>0</v>
      </c>
      <c r="N4535" s="7">
        <v>1</v>
      </c>
      <c r="O4535" s="7">
        <f>IFERROR(VLOOKUP(SiscoTable[[#This Row],[Código]],Hoja2!A:B,2,0)*SiscoTable[[#This Row],[Stock_actual]],0)</f>
        <v>23.9</v>
      </c>
      <c r="P4535" s="6" t="s">
        <v>7</v>
      </c>
      <c r="Q4535" s="7">
        <v>107</v>
      </c>
      <c r="R4535" s="7">
        <v>192.8</v>
      </c>
      <c r="S4535" s="7" t="s">
        <v>11925</v>
      </c>
      <c r="BI4535"/>
      <c r="BJ4535"/>
    </row>
    <row r="4536" spans="2:62" x14ac:dyDescent="0.4">
      <c r="B4536" s="1">
        <v>22442</v>
      </c>
      <c r="C4536" s="6" t="s">
        <v>25</v>
      </c>
      <c r="D4536" s="6" t="s">
        <v>25</v>
      </c>
      <c r="E4536" s="6" t="s">
        <v>3268</v>
      </c>
      <c r="F4536" s="6" t="s">
        <v>6059</v>
      </c>
      <c r="G4536" s="6" t="s">
        <v>6084</v>
      </c>
      <c r="H4536" s="6" t="s">
        <v>6093</v>
      </c>
      <c r="I4536" s="6" t="s">
        <v>6105</v>
      </c>
      <c r="J4536" s="6" t="s">
        <v>4430</v>
      </c>
      <c r="K4536" s="7">
        <v>43.67</v>
      </c>
      <c r="L4536" s="7">
        <f>IFERROR(VLOOKUP(SiscoTable[[#This Row],[Código]],Hoja2!A:B,2,0)*SiscoTable[[#This Row],[Provta(Uns)]],0)</f>
        <v>1244.595</v>
      </c>
      <c r="M4536" s="7">
        <v>0</v>
      </c>
      <c r="N4536" s="7">
        <v>54</v>
      </c>
      <c r="O4536" s="7">
        <f>IFERROR(VLOOKUP(SiscoTable[[#This Row],[Código]],Hoja2!A:B,2,0)*SiscoTable[[#This Row],[Stock_actual]],0)</f>
        <v>1539</v>
      </c>
      <c r="P4536" s="6" t="s">
        <v>516</v>
      </c>
      <c r="Q4536" s="7">
        <v>48</v>
      </c>
      <c r="R4536" s="7">
        <v>0</v>
      </c>
      <c r="S4536" s="7" t="s">
        <v>11925</v>
      </c>
      <c r="BI4536"/>
      <c r="BJ4536"/>
    </row>
    <row r="4537" spans="2:62" x14ac:dyDescent="0.4">
      <c r="B4537" s="1">
        <v>22444</v>
      </c>
      <c r="C4537" s="6" t="s">
        <v>8</v>
      </c>
      <c r="D4537" s="6" t="s">
        <v>30</v>
      </c>
      <c r="E4537" s="6" t="s">
        <v>3268</v>
      </c>
      <c r="F4537" s="6" t="s">
        <v>6803</v>
      </c>
      <c r="G4537" s="6" t="s">
        <v>7041</v>
      </c>
      <c r="H4537" s="6" t="s">
        <v>5060</v>
      </c>
      <c r="I4537" s="6" t="s">
        <v>7125</v>
      </c>
      <c r="J4537" s="6" t="s">
        <v>5</v>
      </c>
      <c r="K4537" s="7">
        <v>0</v>
      </c>
      <c r="L4537" s="7">
        <f>IFERROR(VLOOKUP(SiscoTable[[#This Row],[Código]],Hoja2!A:B,2,0)*SiscoTable[[#This Row],[Provta(Uns)]],0)</f>
        <v>0</v>
      </c>
      <c r="M4537" s="7">
        <v>0</v>
      </c>
      <c r="N4537" s="7">
        <v>0</v>
      </c>
      <c r="O4537" s="7">
        <f>IFERROR(VLOOKUP(SiscoTable[[#This Row],[Código]],Hoja2!A:B,2,0)*SiscoTable[[#This Row],[Stock_actual]],0)</f>
        <v>0</v>
      </c>
      <c r="P4537" s="6" t="s">
        <v>7</v>
      </c>
      <c r="Q4537" s="7">
        <v>0</v>
      </c>
      <c r="R4537" s="7">
        <v>0</v>
      </c>
      <c r="S4537" s="7" t="s">
        <v>11925</v>
      </c>
      <c r="BI4537"/>
      <c r="BJ4537"/>
    </row>
    <row r="4538" spans="2:62" x14ac:dyDescent="0.4">
      <c r="B4538" s="1">
        <v>22445</v>
      </c>
      <c r="C4538" s="6" t="s">
        <v>30</v>
      </c>
      <c r="D4538" s="6" t="s">
        <v>30</v>
      </c>
      <c r="E4538" s="6" t="s">
        <v>3268</v>
      </c>
      <c r="F4538" s="6" t="s">
        <v>6803</v>
      </c>
      <c r="G4538" s="6" t="s">
        <v>7041</v>
      </c>
      <c r="H4538" s="6" t="s">
        <v>7060</v>
      </c>
      <c r="I4538" s="6" t="s">
        <v>7081</v>
      </c>
      <c r="J4538" s="6" t="s">
        <v>5</v>
      </c>
      <c r="K4538" s="7">
        <v>20.170000000000002</v>
      </c>
      <c r="L4538" s="7">
        <f>IFERROR(VLOOKUP(SiscoTable[[#This Row],[Código]],Hoja2!A:B,2,0)*SiscoTable[[#This Row],[Provta(Uns)]],0)</f>
        <v>90.765000000000015</v>
      </c>
      <c r="M4538" s="7">
        <v>0</v>
      </c>
      <c r="N4538" s="7">
        <v>64</v>
      </c>
      <c r="O4538" s="7">
        <f>IFERROR(VLOOKUP(SiscoTable[[#This Row],[Código]],Hoja2!A:B,2,0)*SiscoTable[[#This Row],[Stock_actual]],0)</f>
        <v>288</v>
      </c>
      <c r="P4538" s="6" t="s">
        <v>570</v>
      </c>
      <c r="Q4538" s="7">
        <v>22</v>
      </c>
      <c r="R4538" s="7">
        <v>0</v>
      </c>
      <c r="S4538" s="7" t="s">
        <v>11925</v>
      </c>
      <c r="BI4538"/>
      <c r="BJ4538"/>
    </row>
    <row r="4539" spans="2:62" x14ac:dyDescent="0.4">
      <c r="B4539" s="1">
        <v>22446</v>
      </c>
      <c r="C4539" s="6" t="s">
        <v>30</v>
      </c>
      <c r="D4539" s="6" t="s">
        <v>30</v>
      </c>
      <c r="E4539" s="6" t="s">
        <v>3268</v>
      </c>
      <c r="F4539" s="6" t="s">
        <v>6803</v>
      </c>
      <c r="G4539" s="6" t="s">
        <v>7041</v>
      </c>
      <c r="H4539" s="6" t="s">
        <v>7060</v>
      </c>
      <c r="I4539" s="6" t="s">
        <v>7082</v>
      </c>
      <c r="J4539" s="6" t="s">
        <v>5</v>
      </c>
      <c r="K4539" s="7">
        <v>11.33</v>
      </c>
      <c r="L4539" s="7">
        <f>IFERROR(VLOOKUP(SiscoTable[[#This Row],[Código]],Hoja2!A:B,2,0)*SiscoTable[[#This Row],[Provta(Uns)]],0)</f>
        <v>50.984999999999999</v>
      </c>
      <c r="M4539" s="7">
        <v>0</v>
      </c>
      <c r="N4539" s="7">
        <v>0</v>
      </c>
      <c r="O4539" s="7">
        <f>IFERROR(VLOOKUP(SiscoTable[[#This Row],[Código]],Hoja2!A:B,2,0)*SiscoTable[[#This Row],[Stock_actual]],0)</f>
        <v>0</v>
      </c>
      <c r="P4539" s="6" t="s">
        <v>7</v>
      </c>
      <c r="Q4539" s="7">
        <v>13</v>
      </c>
      <c r="R4539" s="7">
        <v>22.8</v>
      </c>
      <c r="S4539" s="7" t="s">
        <v>11925</v>
      </c>
      <c r="BI4539"/>
      <c r="BJ4539"/>
    </row>
    <row r="4540" spans="2:62" x14ac:dyDescent="0.4">
      <c r="B4540" s="1">
        <v>22453</v>
      </c>
      <c r="C4540" s="6" t="s">
        <v>8</v>
      </c>
      <c r="D4540" s="6" t="s">
        <v>8</v>
      </c>
      <c r="E4540" s="6" t="s">
        <v>469</v>
      </c>
      <c r="F4540" s="6" t="s">
        <v>1050</v>
      </c>
      <c r="G4540" s="6" t="s">
        <v>1128</v>
      </c>
      <c r="H4540" s="6" t="s">
        <v>1225</v>
      </c>
      <c r="I4540" s="6" t="s">
        <v>1224</v>
      </c>
      <c r="J4540" s="6" t="s">
        <v>200</v>
      </c>
      <c r="K4540" s="7">
        <v>0</v>
      </c>
      <c r="L4540" s="34">
        <f>IFERROR(VLOOKUP(SiscoTable[[#This Row],[Código]],Hoja2!A:B,2,0)*SiscoTable[[#This Row],[Provta(Uns)]],0)</f>
        <v>0</v>
      </c>
      <c r="M4540" s="7">
        <v>0</v>
      </c>
      <c r="N4540" s="7">
        <v>0</v>
      </c>
      <c r="O4540" s="34">
        <f>IFERROR(VLOOKUP(SiscoTable[[#This Row],[Código]],Hoja2!A:B,2,0)*SiscoTable[[#This Row],[Stock_actual]],0)</f>
        <v>0</v>
      </c>
      <c r="P4540" s="6" t="s">
        <v>7</v>
      </c>
      <c r="Q4540" s="7">
        <v>0</v>
      </c>
      <c r="R4540" s="7">
        <v>0</v>
      </c>
      <c r="S4540" s="7" t="s">
        <v>11924</v>
      </c>
      <c r="BI4540"/>
      <c r="BJ4540"/>
    </row>
    <row r="4541" spans="2:62" x14ac:dyDescent="0.4">
      <c r="B4541" s="1">
        <v>22455</v>
      </c>
      <c r="C4541" s="6" t="s">
        <v>25</v>
      </c>
      <c r="D4541" s="6" t="s">
        <v>25</v>
      </c>
      <c r="E4541" s="6" t="s">
        <v>3268</v>
      </c>
      <c r="F4541" s="6" t="s">
        <v>6803</v>
      </c>
      <c r="G4541" s="6" t="s">
        <v>7041</v>
      </c>
      <c r="H4541" s="6" t="s">
        <v>7060</v>
      </c>
      <c r="I4541" s="6" t="s">
        <v>7059</v>
      </c>
      <c r="J4541" s="6" t="s">
        <v>5</v>
      </c>
      <c r="K4541" s="7">
        <v>24</v>
      </c>
      <c r="L4541" s="7">
        <f>IFERROR(VLOOKUP(SiscoTable[[#This Row],[Código]],Hoja2!A:B,2,0)*SiscoTable[[#This Row],[Provta(Uns)]],0)</f>
        <v>156</v>
      </c>
      <c r="M4541" s="7">
        <v>0</v>
      </c>
      <c r="N4541" s="7">
        <v>41</v>
      </c>
      <c r="O4541" s="7">
        <f>IFERROR(VLOOKUP(SiscoTable[[#This Row],[Código]],Hoja2!A:B,2,0)*SiscoTable[[#This Row],[Stock_actual]],0)</f>
        <v>266.5</v>
      </c>
      <c r="P4541" s="6" t="s">
        <v>788</v>
      </c>
      <c r="Q4541" s="7">
        <v>26</v>
      </c>
      <c r="R4541" s="7">
        <v>0</v>
      </c>
      <c r="S4541" s="7" t="s">
        <v>11925</v>
      </c>
      <c r="BI4541"/>
      <c r="BJ4541"/>
    </row>
    <row r="4542" spans="2:62" x14ac:dyDescent="0.4">
      <c r="B4542" s="1">
        <v>22456</v>
      </c>
      <c r="C4542" s="6" t="s">
        <v>25</v>
      </c>
      <c r="D4542" s="6" t="s">
        <v>25</v>
      </c>
      <c r="E4542" s="6" t="s">
        <v>3268</v>
      </c>
      <c r="F4542" s="6" t="s">
        <v>8283</v>
      </c>
      <c r="G4542" s="6" t="s">
        <v>8321</v>
      </c>
      <c r="H4542" s="6" t="s">
        <v>1053</v>
      </c>
      <c r="I4542" s="6" t="s">
        <v>8356</v>
      </c>
      <c r="J4542" s="6" t="s">
        <v>4430</v>
      </c>
      <c r="K4542" s="7">
        <v>27.17</v>
      </c>
      <c r="L4542" s="7">
        <f>IFERROR(VLOOKUP(SiscoTable[[#This Row],[Código]],Hoja2!A:B,2,0)*SiscoTable[[#This Row],[Provta(Uns)]],0)</f>
        <v>298.87</v>
      </c>
      <c r="M4542" s="7">
        <v>0</v>
      </c>
      <c r="N4542" s="7">
        <v>0</v>
      </c>
      <c r="O4542" s="7">
        <f>IFERROR(VLOOKUP(SiscoTable[[#This Row],[Código]],Hoja2!A:B,2,0)*SiscoTable[[#This Row],[Stock_actual]],0)</f>
        <v>0</v>
      </c>
      <c r="P4542" s="6" t="s">
        <v>7</v>
      </c>
      <c r="Q4542" s="7">
        <v>30</v>
      </c>
      <c r="R4542" s="7">
        <v>54.6</v>
      </c>
      <c r="S4542" s="7" t="s">
        <v>11928</v>
      </c>
      <c r="BI4542"/>
      <c r="BJ4542"/>
    </row>
    <row r="4543" spans="2:62" x14ac:dyDescent="0.4">
      <c r="B4543" s="1">
        <v>22476</v>
      </c>
      <c r="C4543" s="6" t="s">
        <v>8</v>
      </c>
      <c r="D4543" s="6" t="s">
        <v>8</v>
      </c>
      <c r="E4543" s="6" t="s">
        <v>0</v>
      </c>
      <c r="F4543" s="6" t="s">
        <v>159</v>
      </c>
      <c r="G4543" s="6" t="s">
        <v>159</v>
      </c>
      <c r="H4543" s="6" t="s">
        <v>4</v>
      </c>
      <c r="I4543" s="6" t="s">
        <v>164</v>
      </c>
      <c r="J4543" s="6" t="s">
        <v>5</v>
      </c>
      <c r="K4543" s="7">
        <v>351.5</v>
      </c>
      <c r="L4543" s="7">
        <f>IFERROR(VLOOKUP(SiscoTable[[#This Row],[Código]],Hoja2!A:B,2,0)*SiscoTable[[#This Row],[Provta(Uns)]],0)</f>
        <v>0</v>
      </c>
      <c r="M4543" s="7">
        <v>0</v>
      </c>
      <c r="N4543" s="7">
        <v>1</v>
      </c>
      <c r="O4543" s="7">
        <f>IFERROR(VLOOKUP(SiscoTable[[#This Row],[Código]],Hoja2!A:B,2,0)*SiscoTable[[#This Row],[Stock_actual]],0)</f>
        <v>0</v>
      </c>
      <c r="P4543" s="6" t="s">
        <v>7</v>
      </c>
      <c r="Q4543" s="7">
        <v>387</v>
      </c>
      <c r="R4543" s="7">
        <v>702.2</v>
      </c>
      <c r="S4543" s="7" t="s">
        <v>11923</v>
      </c>
      <c r="BI4543"/>
      <c r="BJ4543"/>
    </row>
    <row r="4544" spans="2:62" x14ac:dyDescent="0.4">
      <c r="B4544" s="1">
        <v>22477</v>
      </c>
      <c r="C4544" s="6" t="s">
        <v>8</v>
      </c>
      <c r="D4544" s="6" t="s">
        <v>8</v>
      </c>
      <c r="E4544" s="6" t="s">
        <v>0</v>
      </c>
      <c r="F4544" s="6" t="s">
        <v>159</v>
      </c>
      <c r="G4544" s="6" t="s">
        <v>159</v>
      </c>
      <c r="H4544" s="6" t="s">
        <v>4</v>
      </c>
      <c r="I4544" s="6" t="s">
        <v>165</v>
      </c>
      <c r="J4544" s="6" t="s">
        <v>5</v>
      </c>
      <c r="K4544" s="7">
        <v>1</v>
      </c>
      <c r="L4544" s="7">
        <f>IFERROR(VLOOKUP(SiscoTable[[#This Row],[Código]],Hoja2!A:B,2,0)*SiscoTable[[#This Row],[Provta(Uns)]],0)</f>
        <v>0</v>
      </c>
      <c r="M4544" s="7">
        <v>0</v>
      </c>
      <c r="N4544" s="7">
        <v>0</v>
      </c>
      <c r="O4544" s="7">
        <f>IFERROR(VLOOKUP(SiscoTable[[#This Row],[Código]],Hoja2!A:B,2,0)*SiscoTable[[#This Row],[Stock_actual]],0)</f>
        <v>0</v>
      </c>
      <c r="P4544" s="6" t="s">
        <v>7</v>
      </c>
      <c r="Q4544" s="7">
        <v>1</v>
      </c>
      <c r="R4544" s="7">
        <v>1.7999999999999998</v>
      </c>
      <c r="S4544" s="7" t="s">
        <v>11923</v>
      </c>
      <c r="BI4544"/>
      <c r="BJ4544"/>
    </row>
    <row r="4545" spans="2:62" x14ac:dyDescent="0.4">
      <c r="B4545" s="1">
        <v>22478</v>
      </c>
      <c r="C4545" s="6" t="s">
        <v>8</v>
      </c>
      <c r="D4545" s="6" t="s">
        <v>8</v>
      </c>
      <c r="E4545" s="6" t="s">
        <v>0</v>
      </c>
      <c r="F4545" s="6" t="s">
        <v>159</v>
      </c>
      <c r="G4545" s="6" t="s">
        <v>159</v>
      </c>
      <c r="H4545" s="6" t="s">
        <v>4</v>
      </c>
      <c r="I4545" s="6" t="s">
        <v>166</v>
      </c>
      <c r="J4545" s="6" t="s">
        <v>5</v>
      </c>
      <c r="K4545" s="7">
        <v>42.83</v>
      </c>
      <c r="L4545" s="7">
        <f>IFERROR(VLOOKUP(SiscoTable[[#This Row],[Código]],Hoja2!A:B,2,0)*SiscoTable[[#This Row],[Provta(Uns)]],0)</f>
        <v>0</v>
      </c>
      <c r="M4545" s="7">
        <v>0</v>
      </c>
      <c r="N4545" s="7">
        <v>0</v>
      </c>
      <c r="O4545" s="7">
        <f>IFERROR(VLOOKUP(SiscoTable[[#This Row],[Código]],Hoja2!A:B,2,0)*SiscoTable[[#This Row],[Stock_actual]],0)</f>
        <v>0</v>
      </c>
      <c r="P4545" s="6" t="s">
        <v>7</v>
      </c>
      <c r="Q4545" s="7">
        <v>47</v>
      </c>
      <c r="R4545" s="7">
        <v>85.8</v>
      </c>
      <c r="S4545" s="7" t="s">
        <v>11923</v>
      </c>
      <c r="BI4545"/>
      <c r="BJ4545"/>
    </row>
    <row r="4546" spans="2:62" x14ac:dyDescent="0.4">
      <c r="B4546" s="1">
        <v>22479</v>
      </c>
      <c r="C4546" s="6" t="s">
        <v>8</v>
      </c>
      <c r="D4546" s="6" t="s">
        <v>8</v>
      </c>
      <c r="E4546" s="6" t="s">
        <v>0</v>
      </c>
      <c r="F4546" s="6" t="s">
        <v>159</v>
      </c>
      <c r="G4546" s="6" t="s">
        <v>159</v>
      </c>
      <c r="H4546" s="6" t="s">
        <v>4</v>
      </c>
      <c r="I4546" s="6" t="s">
        <v>167</v>
      </c>
      <c r="J4546" s="6" t="s">
        <v>5</v>
      </c>
      <c r="K4546" s="7">
        <v>211.5</v>
      </c>
      <c r="L4546" s="7">
        <f>IFERROR(VLOOKUP(SiscoTable[[#This Row],[Código]],Hoja2!A:B,2,0)*SiscoTable[[#This Row],[Provta(Uns)]],0)</f>
        <v>0</v>
      </c>
      <c r="M4546" s="7">
        <v>0</v>
      </c>
      <c r="N4546" s="7">
        <v>0</v>
      </c>
      <c r="O4546" s="7">
        <f>IFERROR(VLOOKUP(SiscoTable[[#This Row],[Código]],Hoja2!A:B,2,0)*SiscoTable[[#This Row],[Stock_actual]],0)</f>
        <v>0</v>
      </c>
      <c r="P4546" s="6" t="s">
        <v>7</v>
      </c>
      <c r="Q4546" s="7">
        <v>233</v>
      </c>
      <c r="R4546" s="7">
        <v>423</v>
      </c>
      <c r="S4546" s="7" t="s">
        <v>11923</v>
      </c>
      <c r="BI4546"/>
      <c r="BJ4546"/>
    </row>
    <row r="4547" spans="2:62" x14ac:dyDescent="0.4">
      <c r="B4547" s="1">
        <v>22480</v>
      </c>
      <c r="C4547" s="6" t="s">
        <v>30</v>
      </c>
      <c r="D4547" s="6" t="s">
        <v>8</v>
      </c>
      <c r="E4547" s="6" t="s">
        <v>0</v>
      </c>
      <c r="F4547" s="6" t="s">
        <v>73</v>
      </c>
      <c r="G4547" s="6" t="s">
        <v>73</v>
      </c>
      <c r="H4547" s="6" t="s">
        <v>4</v>
      </c>
      <c r="I4547" s="6" t="s">
        <v>113</v>
      </c>
      <c r="J4547" s="6" t="s">
        <v>5</v>
      </c>
      <c r="K4547" s="7">
        <v>1.33</v>
      </c>
      <c r="L4547" s="7">
        <f>IFERROR(VLOOKUP(SiscoTable[[#This Row],[Código]],Hoja2!A:B,2,0)*SiscoTable[[#This Row],[Provta(Uns)]],0)</f>
        <v>79.800000000000011</v>
      </c>
      <c r="M4547" s="7">
        <v>0</v>
      </c>
      <c r="N4547" s="7">
        <v>0</v>
      </c>
      <c r="O4547" s="7">
        <f>IFERROR(VLOOKUP(SiscoTable[[#This Row],[Código]],Hoja2!A:B,2,0)*SiscoTable[[#This Row],[Stock_actual]],0)</f>
        <v>0</v>
      </c>
      <c r="P4547" s="6" t="s">
        <v>7</v>
      </c>
      <c r="Q4547" s="7">
        <v>1</v>
      </c>
      <c r="R4547" s="7">
        <v>2.4</v>
      </c>
      <c r="S4547" s="7" t="s">
        <v>11923</v>
      </c>
      <c r="BI4547"/>
      <c r="BJ4547"/>
    </row>
    <row r="4548" spans="2:62" x14ac:dyDescent="0.4">
      <c r="B4548" s="1">
        <v>22483</v>
      </c>
      <c r="C4548" s="6" t="s">
        <v>25</v>
      </c>
      <c r="D4548" s="6" t="s">
        <v>25</v>
      </c>
      <c r="E4548" s="6" t="s">
        <v>0</v>
      </c>
      <c r="F4548" s="6" t="s">
        <v>73</v>
      </c>
      <c r="G4548" s="6" t="s">
        <v>73</v>
      </c>
      <c r="H4548" s="6" t="s">
        <v>4</v>
      </c>
      <c r="I4548" s="6" t="s">
        <v>84</v>
      </c>
      <c r="J4548" s="6" t="s">
        <v>5</v>
      </c>
      <c r="K4548" s="7">
        <v>25.5</v>
      </c>
      <c r="L4548" s="7">
        <f>IFERROR(VLOOKUP(SiscoTable[[#This Row],[Código]],Hoja2!A:B,2,0)*SiscoTable[[#This Row],[Provta(Uns)]],0)</f>
        <v>191.25</v>
      </c>
      <c r="M4548" s="7">
        <v>0</v>
      </c>
      <c r="N4548" s="7">
        <v>-3</v>
      </c>
      <c r="O4548" s="7">
        <f>IFERROR(VLOOKUP(SiscoTable[[#This Row],[Código]],Hoja2!A:B,2,0)*SiscoTable[[#This Row],[Stock_actual]],0)</f>
        <v>-22.5</v>
      </c>
      <c r="P4548" s="6" t="s">
        <v>7</v>
      </c>
      <c r="Q4548" s="7">
        <v>28</v>
      </c>
      <c r="R4548" s="7">
        <v>51</v>
      </c>
      <c r="S4548" s="7" t="s">
        <v>11923</v>
      </c>
      <c r="BI4548"/>
      <c r="BJ4548"/>
    </row>
    <row r="4549" spans="2:62" x14ac:dyDescent="0.4">
      <c r="B4549" s="1">
        <v>22484</v>
      </c>
      <c r="C4549" s="6" t="s">
        <v>25</v>
      </c>
      <c r="D4549" s="6" t="s">
        <v>30</v>
      </c>
      <c r="E4549" s="6" t="s">
        <v>8482</v>
      </c>
      <c r="F4549" s="6" t="s">
        <v>9030</v>
      </c>
      <c r="G4549" s="6" t="s">
        <v>9184</v>
      </c>
      <c r="H4549" s="6" t="s">
        <v>9114</v>
      </c>
      <c r="I4549" s="6" t="s">
        <v>9199</v>
      </c>
      <c r="J4549" s="6" t="s">
        <v>5</v>
      </c>
      <c r="K4549" s="7">
        <v>6.17</v>
      </c>
      <c r="L4549" s="7">
        <f>IFERROR(VLOOKUP(SiscoTable[[#This Row],[Código]],Hoja2!A:B,2,0)*SiscoTable[[#This Row],[Provta(Uns)]],0)</f>
        <v>161.654</v>
      </c>
      <c r="M4549" s="7">
        <v>36</v>
      </c>
      <c r="N4549" s="7">
        <v>3</v>
      </c>
      <c r="O4549" s="7">
        <f>IFERROR(VLOOKUP(SiscoTable[[#This Row],[Código]],Hoja2!A:B,2,0)*SiscoTable[[#This Row],[Stock_actual]],0)</f>
        <v>78.599999999999994</v>
      </c>
      <c r="P4549" s="6" t="s">
        <v>112</v>
      </c>
      <c r="Q4549" s="7">
        <v>7</v>
      </c>
      <c r="R4549" s="7">
        <v>0</v>
      </c>
      <c r="S4549" s="7" t="s">
        <v>11926</v>
      </c>
      <c r="BI4549"/>
      <c r="BJ4549"/>
    </row>
    <row r="4550" spans="2:62" x14ac:dyDescent="0.4">
      <c r="B4550" s="1">
        <v>22485</v>
      </c>
      <c r="C4550" s="6" t="s">
        <v>30</v>
      </c>
      <c r="D4550" s="6" t="s">
        <v>8</v>
      </c>
      <c r="E4550" s="6" t="s">
        <v>8482</v>
      </c>
      <c r="F4550" s="6" t="s">
        <v>9030</v>
      </c>
      <c r="G4550" s="6" t="s">
        <v>9921</v>
      </c>
      <c r="H4550" s="6" t="s">
        <v>9114</v>
      </c>
      <c r="I4550" s="6" t="s">
        <v>9932</v>
      </c>
      <c r="J4550" s="6" t="s">
        <v>5</v>
      </c>
      <c r="K4550" s="7">
        <v>4.33</v>
      </c>
      <c r="L4550" s="7">
        <f>IFERROR(VLOOKUP(SiscoTable[[#This Row],[Código]],Hoja2!A:B,2,0)*SiscoTable[[#This Row],[Provta(Uns)]],0)</f>
        <v>94.826999999999998</v>
      </c>
      <c r="M4550" s="7">
        <v>12</v>
      </c>
      <c r="N4550" s="7">
        <v>5</v>
      </c>
      <c r="O4550" s="7">
        <f>IFERROR(VLOOKUP(SiscoTable[[#This Row],[Código]],Hoja2!A:B,2,0)*SiscoTable[[#This Row],[Stock_actual]],0)</f>
        <v>109.5</v>
      </c>
      <c r="P4550" s="6" t="s">
        <v>121</v>
      </c>
      <c r="Q4550" s="7">
        <v>5</v>
      </c>
      <c r="R4550" s="7">
        <v>0</v>
      </c>
      <c r="S4550" s="7" t="s">
        <v>11926</v>
      </c>
      <c r="BI4550"/>
      <c r="BJ4550"/>
    </row>
    <row r="4551" spans="2:62" x14ac:dyDescent="0.4">
      <c r="B4551" s="1">
        <v>22486</v>
      </c>
      <c r="C4551" s="6" t="s">
        <v>30</v>
      </c>
      <c r="D4551" s="6" t="s">
        <v>8</v>
      </c>
      <c r="E4551" s="6" t="s">
        <v>8482</v>
      </c>
      <c r="F4551" s="6" t="s">
        <v>9030</v>
      </c>
      <c r="G4551" s="6" t="s">
        <v>9921</v>
      </c>
      <c r="H4551" s="6" t="s">
        <v>9114</v>
      </c>
      <c r="I4551" s="6" t="s">
        <v>9933</v>
      </c>
      <c r="J4551" s="6" t="s">
        <v>5</v>
      </c>
      <c r="K4551" s="7">
        <v>3.67</v>
      </c>
      <c r="L4551" s="7">
        <f>IFERROR(VLOOKUP(SiscoTable[[#This Row],[Código]],Hoja2!A:B,2,0)*SiscoTable[[#This Row],[Provta(Uns)]],0)</f>
        <v>80.37299999999999</v>
      </c>
      <c r="M4551" s="7">
        <v>0</v>
      </c>
      <c r="N4551" s="7">
        <v>8</v>
      </c>
      <c r="O4551" s="7">
        <f>IFERROR(VLOOKUP(SiscoTable[[#This Row],[Código]],Hoja2!A:B,2,0)*SiscoTable[[#This Row],[Stock_actual]],0)</f>
        <v>175.2</v>
      </c>
      <c r="P4551" s="6" t="s">
        <v>260</v>
      </c>
      <c r="Q4551" s="7">
        <v>4</v>
      </c>
      <c r="R4551" s="7">
        <v>0</v>
      </c>
      <c r="S4551" s="7" t="s">
        <v>11926</v>
      </c>
      <c r="BI4551"/>
      <c r="BJ4551"/>
    </row>
    <row r="4552" spans="2:62" x14ac:dyDescent="0.4">
      <c r="B4552" s="1">
        <v>22488</v>
      </c>
      <c r="C4552" s="6" t="s">
        <v>8</v>
      </c>
      <c r="D4552" s="6" t="s">
        <v>8</v>
      </c>
      <c r="E4552" s="6" t="s">
        <v>8482</v>
      </c>
      <c r="F4552" s="6" t="s">
        <v>1736</v>
      </c>
      <c r="G4552" s="6" t="s">
        <v>10362</v>
      </c>
      <c r="H4552" s="6" t="s">
        <v>10407</v>
      </c>
      <c r="I4552" s="6" t="s">
        <v>10465</v>
      </c>
      <c r="J4552" s="6" t="s">
        <v>5</v>
      </c>
      <c r="K4552" s="7">
        <v>1.67</v>
      </c>
      <c r="L4552" s="7">
        <f>IFERROR(VLOOKUP(SiscoTable[[#This Row],[Código]],Hoja2!A:B,2,0)*SiscoTable[[#This Row],[Provta(Uns)]],0)</f>
        <v>23.881</v>
      </c>
      <c r="M4552" s="7">
        <v>0</v>
      </c>
      <c r="N4552" s="7">
        <v>25</v>
      </c>
      <c r="O4552" s="7">
        <f>IFERROR(VLOOKUP(SiscoTable[[#This Row],[Código]],Hoja2!A:B,2,0)*SiscoTable[[#This Row],[Stock_actual]],0)</f>
        <v>357.5</v>
      </c>
      <c r="P4552" s="6" t="s">
        <v>10466</v>
      </c>
      <c r="Q4552" s="7">
        <v>2</v>
      </c>
      <c r="R4552" s="7">
        <v>0</v>
      </c>
      <c r="S4552" s="7" t="s">
        <v>11926</v>
      </c>
      <c r="BI4552"/>
      <c r="BJ4552"/>
    </row>
    <row r="4553" spans="2:62" x14ac:dyDescent="0.4">
      <c r="B4553" s="1">
        <v>22489</v>
      </c>
      <c r="C4553" s="6" t="s">
        <v>8</v>
      </c>
      <c r="D4553" s="6" t="s">
        <v>8</v>
      </c>
      <c r="E4553" s="6" t="s">
        <v>8482</v>
      </c>
      <c r="F4553" s="6" t="s">
        <v>9030</v>
      </c>
      <c r="G4553" s="6" t="s">
        <v>10029</v>
      </c>
      <c r="H4553" s="6" t="s">
        <v>10036</v>
      </c>
      <c r="I4553" s="6" t="s">
        <v>10042</v>
      </c>
      <c r="J4553" s="6" t="s">
        <v>5</v>
      </c>
      <c r="K4553" s="7">
        <v>2.5</v>
      </c>
      <c r="L4553" s="7">
        <f>IFERROR(VLOOKUP(SiscoTable[[#This Row],[Código]],Hoja2!A:B,2,0)*SiscoTable[[#This Row],[Provta(Uns)]],0)</f>
        <v>17.5</v>
      </c>
      <c r="M4553" s="7">
        <v>12</v>
      </c>
      <c r="N4553" s="7">
        <v>0</v>
      </c>
      <c r="O4553" s="7">
        <f>IFERROR(VLOOKUP(SiscoTable[[#This Row],[Código]],Hoja2!A:B,2,0)*SiscoTable[[#This Row],[Stock_actual]],0)</f>
        <v>0</v>
      </c>
      <c r="P4553" s="6" t="s">
        <v>7</v>
      </c>
      <c r="Q4553" s="7">
        <v>3</v>
      </c>
      <c r="R4553" s="7">
        <v>0</v>
      </c>
      <c r="S4553" s="7" t="s">
        <v>11926</v>
      </c>
      <c r="BI4553"/>
      <c r="BJ4553"/>
    </row>
    <row r="4554" spans="2:62" x14ac:dyDescent="0.4">
      <c r="B4554" s="1">
        <v>22490</v>
      </c>
      <c r="C4554" s="6" t="s">
        <v>8</v>
      </c>
      <c r="D4554" s="6" t="s">
        <v>8</v>
      </c>
      <c r="E4554" s="6" t="s">
        <v>8482</v>
      </c>
      <c r="F4554" s="6" t="s">
        <v>9030</v>
      </c>
      <c r="G4554" s="6" t="s">
        <v>10029</v>
      </c>
      <c r="H4554" s="6" t="s">
        <v>10036</v>
      </c>
      <c r="I4554" s="6" t="s">
        <v>10043</v>
      </c>
      <c r="J4554" s="6" t="s">
        <v>5</v>
      </c>
      <c r="K4554" s="7">
        <v>1</v>
      </c>
      <c r="L4554" s="7">
        <f>IFERROR(VLOOKUP(SiscoTable[[#This Row],[Código]],Hoja2!A:B,2,0)*SiscoTable[[#This Row],[Provta(Uns)]],0)</f>
        <v>8.5</v>
      </c>
      <c r="M4554" s="7">
        <v>12</v>
      </c>
      <c r="N4554" s="7">
        <v>1</v>
      </c>
      <c r="O4554" s="7">
        <f>IFERROR(VLOOKUP(SiscoTable[[#This Row],[Código]],Hoja2!A:B,2,0)*SiscoTable[[#This Row],[Stock_actual]],0)</f>
        <v>8.5</v>
      </c>
      <c r="P4554" s="6" t="s">
        <v>110</v>
      </c>
      <c r="Q4554" s="7">
        <v>1</v>
      </c>
      <c r="R4554" s="7">
        <v>0</v>
      </c>
      <c r="S4554" s="7" t="s">
        <v>11926</v>
      </c>
      <c r="BI4554"/>
      <c r="BJ4554"/>
    </row>
    <row r="4555" spans="2:62" x14ac:dyDescent="0.4">
      <c r="B4555" s="1">
        <v>22491</v>
      </c>
      <c r="C4555" s="6" t="s">
        <v>8</v>
      </c>
      <c r="D4555" s="6" t="s">
        <v>8</v>
      </c>
      <c r="E4555" s="6" t="s">
        <v>8482</v>
      </c>
      <c r="F4555" s="6" t="s">
        <v>9030</v>
      </c>
      <c r="G4555" s="6" t="s">
        <v>10029</v>
      </c>
      <c r="H4555" s="6" t="s">
        <v>10036</v>
      </c>
      <c r="I4555" s="6" t="s">
        <v>10044</v>
      </c>
      <c r="J4555" s="6" t="s">
        <v>5</v>
      </c>
      <c r="K4555" s="7">
        <v>3.67</v>
      </c>
      <c r="L4555" s="7">
        <f>IFERROR(VLOOKUP(SiscoTable[[#This Row],[Código]],Hoja2!A:B,2,0)*SiscoTable[[#This Row],[Provta(Uns)]],0)</f>
        <v>27.524999999999999</v>
      </c>
      <c r="M4555" s="7">
        <v>0</v>
      </c>
      <c r="N4555" s="7">
        <v>36</v>
      </c>
      <c r="O4555" s="7">
        <f>IFERROR(VLOOKUP(SiscoTable[[#This Row],[Código]],Hoja2!A:B,2,0)*SiscoTable[[#This Row],[Stock_actual]],0)</f>
        <v>270</v>
      </c>
      <c r="P4555" s="6" t="s">
        <v>5311</v>
      </c>
      <c r="Q4555" s="7">
        <v>4</v>
      </c>
      <c r="R4555" s="7">
        <v>0</v>
      </c>
      <c r="S4555" s="7" t="s">
        <v>11926</v>
      </c>
      <c r="BI4555"/>
      <c r="BJ4555"/>
    </row>
    <row r="4556" spans="2:62" x14ac:dyDescent="0.4">
      <c r="B4556" s="1">
        <v>22492</v>
      </c>
      <c r="C4556" s="6" t="s">
        <v>8</v>
      </c>
      <c r="D4556" s="6" t="s">
        <v>8</v>
      </c>
      <c r="E4556" s="6" t="s">
        <v>8482</v>
      </c>
      <c r="F4556" s="6" t="s">
        <v>9030</v>
      </c>
      <c r="G4556" s="6" t="s">
        <v>10029</v>
      </c>
      <c r="H4556" s="6" t="s">
        <v>10036</v>
      </c>
      <c r="I4556" s="6" t="s">
        <v>10045</v>
      </c>
      <c r="J4556" s="6" t="s">
        <v>5</v>
      </c>
      <c r="K4556" s="7">
        <v>0.17</v>
      </c>
      <c r="L4556" s="7">
        <f>IFERROR(VLOOKUP(SiscoTable[[#This Row],[Código]],Hoja2!A:B,2,0)*SiscoTable[[#This Row],[Provta(Uns)]],0)</f>
        <v>1.2750000000000001</v>
      </c>
      <c r="M4556" s="7">
        <v>12</v>
      </c>
      <c r="N4556" s="7">
        <v>1</v>
      </c>
      <c r="O4556" s="7">
        <f>IFERROR(VLOOKUP(SiscoTable[[#This Row],[Código]],Hoja2!A:B,2,0)*SiscoTable[[#This Row],[Stock_actual]],0)</f>
        <v>7.5</v>
      </c>
      <c r="P4556" s="6" t="s">
        <v>630</v>
      </c>
      <c r="Q4556" s="7">
        <v>0</v>
      </c>
      <c r="R4556" s="7">
        <v>0</v>
      </c>
      <c r="S4556" s="7" t="s">
        <v>11926</v>
      </c>
      <c r="BI4556"/>
      <c r="BJ4556"/>
    </row>
    <row r="4557" spans="2:62" x14ac:dyDescent="0.4">
      <c r="B4557" s="1">
        <v>22493</v>
      </c>
      <c r="C4557" s="6" t="s">
        <v>8</v>
      </c>
      <c r="D4557" s="6" t="s">
        <v>8</v>
      </c>
      <c r="E4557" s="6" t="s">
        <v>8482</v>
      </c>
      <c r="F4557" s="6" t="s">
        <v>9030</v>
      </c>
      <c r="G4557" s="6" t="s">
        <v>10029</v>
      </c>
      <c r="H4557" s="6" t="s">
        <v>10036</v>
      </c>
      <c r="I4557" s="6" t="s">
        <v>10046</v>
      </c>
      <c r="J4557" s="6" t="s">
        <v>5</v>
      </c>
      <c r="K4557" s="7">
        <v>0</v>
      </c>
      <c r="L4557" s="7">
        <f>IFERROR(VLOOKUP(SiscoTable[[#This Row],[Código]],Hoja2!A:B,2,0)*SiscoTable[[#This Row],[Provta(Uns)]],0)</f>
        <v>0</v>
      </c>
      <c r="M4557" s="7">
        <v>0</v>
      </c>
      <c r="N4557" s="7">
        <v>0</v>
      </c>
      <c r="O4557" s="7">
        <f>IFERROR(VLOOKUP(SiscoTable[[#This Row],[Código]],Hoja2!A:B,2,0)*SiscoTable[[#This Row],[Stock_actual]],0)</f>
        <v>0</v>
      </c>
      <c r="P4557" s="6" t="s">
        <v>7</v>
      </c>
      <c r="Q4557" s="7">
        <v>0</v>
      </c>
      <c r="R4557" s="7">
        <v>0</v>
      </c>
      <c r="S4557" s="7" t="s">
        <v>11926</v>
      </c>
      <c r="BI4557"/>
      <c r="BJ4557"/>
    </row>
    <row r="4558" spans="2:62" x14ac:dyDescent="0.4">
      <c r="B4558" s="1">
        <v>22494</v>
      </c>
      <c r="C4558" s="6" t="s">
        <v>30</v>
      </c>
      <c r="D4558" s="6" t="s">
        <v>8</v>
      </c>
      <c r="E4558" s="6" t="s">
        <v>8482</v>
      </c>
      <c r="F4558" s="6" t="s">
        <v>9030</v>
      </c>
      <c r="G4558" s="6" t="s">
        <v>10029</v>
      </c>
      <c r="H4558" s="6" t="s">
        <v>10036</v>
      </c>
      <c r="I4558" s="6" t="s">
        <v>10035</v>
      </c>
      <c r="J4558" s="6" t="s">
        <v>5</v>
      </c>
      <c r="K4558" s="7">
        <v>2.83</v>
      </c>
      <c r="L4558" s="7">
        <f>IFERROR(VLOOKUP(SiscoTable[[#This Row],[Código]],Hoja2!A:B,2,0)*SiscoTable[[#This Row],[Provta(Uns)]],0)</f>
        <v>98.766999999999996</v>
      </c>
      <c r="M4558" s="7">
        <v>12</v>
      </c>
      <c r="N4558" s="7">
        <v>6</v>
      </c>
      <c r="O4558" s="7">
        <f>IFERROR(VLOOKUP(SiscoTable[[#This Row],[Código]],Hoja2!A:B,2,0)*SiscoTable[[#This Row],[Stock_actual]],0)</f>
        <v>209.39999999999998</v>
      </c>
      <c r="P4558" s="6" t="s">
        <v>518</v>
      </c>
      <c r="Q4558" s="7">
        <v>3</v>
      </c>
      <c r="R4558" s="7">
        <v>0</v>
      </c>
      <c r="S4558" s="7" t="s">
        <v>11926</v>
      </c>
      <c r="BI4558"/>
      <c r="BJ4558"/>
    </row>
    <row r="4559" spans="2:62" x14ac:dyDescent="0.4">
      <c r="B4559" s="1">
        <v>22495</v>
      </c>
      <c r="C4559" s="6" t="s">
        <v>8</v>
      </c>
      <c r="D4559" s="6" t="s">
        <v>8</v>
      </c>
      <c r="E4559" s="6" t="s">
        <v>8482</v>
      </c>
      <c r="F4559" s="6" t="s">
        <v>9030</v>
      </c>
      <c r="G4559" s="6" t="s">
        <v>10029</v>
      </c>
      <c r="H4559" s="6" t="s">
        <v>10036</v>
      </c>
      <c r="I4559" s="6" t="s">
        <v>10047</v>
      </c>
      <c r="J4559" s="6" t="s">
        <v>5</v>
      </c>
      <c r="K4559" s="7">
        <v>4.33</v>
      </c>
      <c r="L4559" s="7">
        <f>IFERROR(VLOOKUP(SiscoTable[[#This Row],[Código]],Hoja2!A:B,2,0)*SiscoTable[[#This Row],[Provta(Uns)]],0)</f>
        <v>45.465000000000003</v>
      </c>
      <c r="M4559" s="7">
        <v>0</v>
      </c>
      <c r="N4559" s="7">
        <v>21</v>
      </c>
      <c r="O4559" s="7">
        <f>IFERROR(VLOOKUP(SiscoTable[[#This Row],[Código]],Hoja2!A:B,2,0)*SiscoTable[[#This Row],[Stock_actual]],0)</f>
        <v>220.5</v>
      </c>
      <c r="P4559" s="6" t="s">
        <v>1978</v>
      </c>
      <c r="Q4559" s="7">
        <v>5</v>
      </c>
      <c r="R4559" s="7">
        <v>0</v>
      </c>
      <c r="S4559" s="7" t="s">
        <v>11926</v>
      </c>
      <c r="BI4559"/>
      <c r="BJ4559"/>
    </row>
    <row r="4560" spans="2:62" x14ac:dyDescent="0.4">
      <c r="B4560" s="1">
        <v>22496</v>
      </c>
      <c r="C4560" s="6" t="s">
        <v>8</v>
      </c>
      <c r="D4560" s="6" t="s">
        <v>8</v>
      </c>
      <c r="E4560" s="6" t="s">
        <v>8482</v>
      </c>
      <c r="F4560" s="6" t="s">
        <v>9030</v>
      </c>
      <c r="G4560" s="6" t="s">
        <v>10029</v>
      </c>
      <c r="H4560" s="6" t="s">
        <v>10036</v>
      </c>
      <c r="I4560" s="6" t="s">
        <v>10048</v>
      </c>
      <c r="J4560" s="6" t="s">
        <v>5</v>
      </c>
      <c r="K4560" s="7">
        <v>4</v>
      </c>
      <c r="L4560" s="7">
        <f>IFERROR(VLOOKUP(SiscoTable[[#This Row],[Código]],Hoja2!A:B,2,0)*SiscoTable[[#This Row],[Provta(Uns)]],0)</f>
        <v>36</v>
      </c>
      <c r="M4560" s="7">
        <v>0</v>
      </c>
      <c r="N4560" s="7">
        <v>29</v>
      </c>
      <c r="O4560" s="7">
        <f>IFERROR(VLOOKUP(SiscoTable[[#This Row],[Código]],Hoja2!A:B,2,0)*SiscoTable[[#This Row],[Stock_actual]],0)</f>
        <v>261</v>
      </c>
      <c r="P4560" s="6" t="s">
        <v>2719</v>
      </c>
      <c r="Q4560" s="7">
        <v>4</v>
      </c>
      <c r="R4560" s="7">
        <v>0</v>
      </c>
      <c r="S4560" s="7" t="s">
        <v>11926</v>
      </c>
      <c r="BI4560"/>
      <c r="BJ4560"/>
    </row>
    <row r="4561" spans="2:62" x14ac:dyDescent="0.4">
      <c r="B4561" s="1">
        <v>22497</v>
      </c>
      <c r="C4561" s="6" t="s">
        <v>8</v>
      </c>
      <c r="D4561" s="6" t="s">
        <v>8</v>
      </c>
      <c r="E4561" s="6" t="s">
        <v>8482</v>
      </c>
      <c r="F4561" s="6" t="s">
        <v>9030</v>
      </c>
      <c r="G4561" s="6" t="s">
        <v>10029</v>
      </c>
      <c r="H4561" s="6" t="s">
        <v>10036</v>
      </c>
      <c r="I4561" s="6" t="s">
        <v>10049</v>
      </c>
      <c r="J4561" s="6" t="s">
        <v>5</v>
      </c>
      <c r="K4561" s="7">
        <v>5.33</v>
      </c>
      <c r="L4561" s="7">
        <f>IFERROR(VLOOKUP(SiscoTable[[#This Row],[Código]],Hoja2!A:B,2,0)*SiscoTable[[#This Row],[Provta(Uns)]],0)</f>
        <v>45.305</v>
      </c>
      <c r="M4561" s="7">
        <v>0</v>
      </c>
      <c r="N4561" s="7">
        <v>27</v>
      </c>
      <c r="O4561" s="7">
        <f>IFERROR(VLOOKUP(SiscoTable[[#This Row],[Código]],Hoja2!A:B,2,0)*SiscoTable[[#This Row],[Stock_actual]],0)</f>
        <v>229.5</v>
      </c>
      <c r="P4561" s="6" t="s">
        <v>4589</v>
      </c>
      <c r="Q4561" s="7">
        <v>6</v>
      </c>
      <c r="R4561" s="7">
        <v>0</v>
      </c>
      <c r="S4561" s="7" t="s">
        <v>11926</v>
      </c>
      <c r="BI4561"/>
      <c r="BJ4561"/>
    </row>
    <row r="4562" spans="2:62" x14ac:dyDescent="0.4">
      <c r="B4562" s="1">
        <v>22498</v>
      </c>
      <c r="C4562" s="6" t="s">
        <v>30</v>
      </c>
      <c r="D4562" s="6" t="s">
        <v>8</v>
      </c>
      <c r="E4562" s="6" t="s">
        <v>8482</v>
      </c>
      <c r="F4562" s="6" t="s">
        <v>9030</v>
      </c>
      <c r="G4562" s="6" t="s">
        <v>10029</v>
      </c>
      <c r="H4562" s="6" t="s">
        <v>10036</v>
      </c>
      <c r="I4562" s="6" t="s">
        <v>10037</v>
      </c>
      <c r="J4562" s="6" t="s">
        <v>5</v>
      </c>
      <c r="K4562" s="7">
        <v>3.83</v>
      </c>
      <c r="L4562" s="7">
        <f>IFERROR(VLOOKUP(SiscoTable[[#This Row],[Código]],Hoja2!A:B,2,0)*SiscoTable[[#This Row],[Provta(Uns)]],0)</f>
        <v>40.215000000000003</v>
      </c>
      <c r="M4562" s="7">
        <v>0</v>
      </c>
      <c r="N4562" s="7">
        <v>29</v>
      </c>
      <c r="O4562" s="7">
        <f>IFERROR(VLOOKUP(SiscoTable[[#This Row],[Código]],Hoja2!A:B,2,0)*SiscoTable[[#This Row],[Stock_actual]],0)</f>
        <v>304.5</v>
      </c>
      <c r="P4562" s="6" t="s">
        <v>10038</v>
      </c>
      <c r="Q4562" s="7">
        <v>4</v>
      </c>
      <c r="R4562" s="7">
        <v>0</v>
      </c>
      <c r="S4562" s="7" t="s">
        <v>11926</v>
      </c>
      <c r="BI4562"/>
      <c r="BJ4562"/>
    </row>
    <row r="4563" spans="2:62" x14ac:dyDescent="0.4">
      <c r="B4563" s="1">
        <v>22535</v>
      </c>
      <c r="C4563" s="6" t="s">
        <v>8</v>
      </c>
      <c r="D4563" s="6" t="s">
        <v>8</v>
      </c>
      <c r="E4563" s="6" t="s">
        <v>2809</v>
      </c>
      <c r="F4563" s="6" t="s">
        <v>2844</v>
      </c>
      <c r="G4563" s="6" t="s">
        <v>2811</v>
      </c>
      <c r="H4563" s="6" t="s">
        <v>2850</v>
      </c>
      <c r="I4563" s="6" t="s">
        <v>2849</v>
      </c>
      <c r="J4563" s="6" t="s">
        <v>5</v>
      </c>
      <c r="K4563" s="7">
        <v>0</v>
      </c>
      <c r="L4563" s="7">
        <f>IFERROR(VLOOKUP(SiscoTable[[#This Row],[Código]],Hoja2!A:B,2,0)*SiscoTable[[#This Row],[Provta(Uns)]],0)</f>
        <v>0</v>
      </c>
      <c r="M4563" s="7">
        <v>0</v>
      </c>
      <c r="N4563" s="7">
        <v>312</v>
      </c>
      <c r="O4563" s="7">
        <f>IFERROR(VLOOKUP(SiscoTable[[#This Row],[Código]],Hoja2!A:B,2,0)*SiscoTable[[#This Row],[Stock_actual]],0)</f>
        <v>0</v>
      </c>
      <c r="P4563" s="6" t="s">
        <v>134</v>
      </c>
      <c r="Q4563" s="7">
        <v>0</v>
      </c>
      <c r="R4563" s="7">
        <v>0</v>
      </c>
      <c r="S4563" s="7" t="s">
        <v>11923</v>
      </c>
      <c r="BI4563"/>
      <c r="BJ4563"/>
    </row>
    <row r="4564" spans="2:62" x14ac:dyDescent="0.4">
      <c r="B4564" s="1">
        <v>22536</v>
      </c>
      <c r="C4564" s="6" t="s">
        <v>8</v>
      </c>
      <c r="D4564" s="6" t="s">
        <v>8</v>
      </c>
      <c r="E4564" s="6" t="s">
        <v>2809</v>
      </c>
      <c r="F4564" s="6" t="s">
        <v>2844</v>
      </c>
      <c r="G4564" s="6" t="s">
        <v>2811</v>
      </c>
      <c r="H4564" s="6" t="s">
        <v>2852</v>
      </c>
      <c r="I4564" s="6" t="s">
        <v>2851</v>
      </c>
      <c r="J4564" s="6" t="s">
        <v>5</v>
      </c>
      <c r="K4564" s="7">
        <v>0</v>
      </c>
      <c r="L4564" s="7">
        <f>IFERROR(VLOOKUP(SiscoTable[[#This Row],[Código]],Hoja2!A:B,2,0)*SiscoTable[[#This Row],[Provta(Uns)]],0)</f>
        <v>0</v>
      </c>
      <c r="M4564" s="7">
        <v>6</v>
      </c>
      <c r="N4564" s="7">
        <v>0</v>
      </c>
      <c r="O4564" s="7">
        <f>IFERROR(VLOOKUP(SiscoTable[[#This Row],[Código]],Hoja2!A:B,2,0)*SiscoTable[[#This Row],[Stock_actual]],0)</f>
        <v>0</v>
      </c>
      <c r="P4564" s="6" t="s">
        <v>7</v>
      </c>
      <c r="Q4564" s="7">
        <v>0</v>
      </c>
      <c r="R4564" s="7">
        <v>0</v>
      </c>
      <c r="S4564" s="7" t="s">
        <v>11923</v>
      </c>
      <c r="BI4564"/>
      <c r="BJ4564"/>
    </row>
    <row r="4565" spans="2:62" x14ac:dyDescent="0.4">
      <c r="B4565" s="1">
        <v>22538</v>
      </c>
      <c r="C4565" s="6" t="s">
        <v>8</v>
      </c>
      <c r="D4565" s="6" t="s">
        <v>8</v>
      </c>
      <c r="E4565" s="6" t="s">
        <v>2809</v>
      </c>
      <c r="F4565" s="6" t="s">
        <v>2844</v>
      </c>
      <c r="G4565" s="6" t="s">
        <v>2811</v>
      </c>
      <c r="H4565" s="6" t="s">
        <v>4</v>
      </c>
      <c r="I4565" s="6" t="s">
        <v>2864</v>
      </c>
      <c r="J4565" s="6" t="s">
        <v>200</v>
      </c>
      <c r="K4565" s="7">
        <v>0</v>
      </c>
      <c r="L4565" s="7">
        <f>IFERROR(VLOOKUP(SiscoTable[[#This Row],[Código]],Hoja2!A:B,2,0)*SiscoTable[[#This Row],[Provta(Uns)]],0)</f>
        <v>0</v>
      </c>
      <c r="M4565" s="7">
        <v>0</v>
      </c>
      <c r="N4565" s="7">
        <v>50</v>
      </c>
      <c r="O4565" s="7">
        <f>IFERROR(VLOOKUP(SiscoTable[[#This Row],[Código]],Hoja2!A:B,2,0)*SiscoTable[[#This Row],[Stock_actual]],0)</f>
        <v>0</v>
      </c>
      <c r="P4565" s="6" t="s">
        <v>134</v>
      </c>
      <c r="Q4565" s="7">
        <v>0</v>
      </c>
      <c r="R4565" s="7">
        <v>0</v>
      </c>
      <c r="S4565" s="7" t="s">
        <v>11923</v>
      </c>
      <c r="BI4565"/>
      <c r="BJ4565"/>
    </row>
    <row r="4566" spans="2:62" x14ac:dyDescent="0.4">
      <c r="B4566" s="1">
        <v>22539</v>
      </c>
      <c r="C4566" s="6" t="s">
        <v>8</v>
      </c>
      <c r="D4566" s="6" t="s">
        <v>8</v>
      </c>
      <c r="E4566" s="6" t="s">
        <v>2809</v>
      </c>
      <c r="F4566" s="6" t="s">
        <v>2844</v>
      </c>
      <c r="G4566" s="6" t="s">
        <v>2811</v>
      </c>
      <c r="H4566" s="6" t="s">
        <v>4</v>
      </c>
      <c r="I4566" s="6" t="s">
        <v>2875</v>
      </c>
      <c r="J4566" s="6" t="s">
        <v>5</v>
      </c>
      <c r="K4566" s="7">
        <v>0</v>
      </c>
      <c r="L4566" s="7">
        <f>IFERROR(VLOOKUP(SiscoTable[[#This Row],[Código]],Hoja2!A:B,2,0)*SiscoTable[[#This Row],[Provta(Uns)]],0)</f>
        <v>0</v>
      </c>
      <c r="M4566" s="7">
        <v>4</v>
      </c>
      <c r="N4566" s="7">
        <v>5</v>
      </c>
      <c r="O4566" s="7">
        <f>IFERROR(VLOOKUP(SiscoTable[[#This Row],[Código]],Hoja2!A:B,2,0)*SiscoTable[[#This Row],[Stock_actual]],0)</f>
        <v>0</v>
      </c>
      <c r="P4566" s="6" t="s">
        <v>134</v>
      </c>
      <c r="Q4566" s="7">
        <v>0</v>
      </c>
      <c r="R4566" s="7">
        <v>0</v>
      </c>
      <c r="S4566" s="7" t="s">
        <v>11923</v>
      </c>
      <c r="BI4566"/>
      <c r="BJ4566"/>
    </row>
    <row r="4567" spans="2:62" x14ac:dyDescent="0.4">
      <c r="B4567" s="1">
        <v>22540</v>
      </c>
      <c r="C4567" s="6" t="s">
        <v>8</v>
      </c>
      <c r="D4567" s="6" t="s">
        <v>8</v>
      </c>
      <c r="E4567" s="6" t="s">
        <v>2809</v>
      </c>
      <c r="F4567" s="6" t="s">
        <v>2844</v>
      </c>
      <c r="G4567" s="6" t="s">
        <v>2811</v>
      </c>
      <c r="H4567" s="6" t="s">
        <v>4</v>
      </c>
      <c r="I4567" s="6" t="s">
        <v>2878</v>
      </c>
      <c r="J4567" s="6" t="s">
        <v>5</v>
      </c>
      <c r="K4567" s="7">
        <v>0</v>
      </c>
      <c r="L4567" s="7">
        <f>IFERROR(VLOOKUP(SiscoTable[[#This Row],[Código]],Hoja2!A:B,2,0)*SiscoTable[[#This Row],[Provta(Uns)]],0)</f>
        <v>0</v>
      </c>
      <c r="M4567" s="7">
        <v>0</v>
      </c>
      <c r="N4567" s="7">
        <v>9</v>
      </c>
      <c r="O4567" s="7">
        <f>IFERROR(VLOOKUP(SiscoTable[[#This Row],[Código]],Hoja2!A:B,2,0)*SiscoTable[[#This Row],[Stock_actual]],0)</f>
        <v>0</v>
      </c>
      <c r="P4567" s="6" t="s">
        <v>134</v>
      </c>
      <c r="Q4567" s="7">
        <v>0</v>
      </c>
      <c r="R4567" s="7">
        <v>0</v>
      </c>
      <c r="S4567" s="7" t="s">
        <v>11923</v>
      </c>
      <c r="BI4567"/>
      <c r="BJ4567"/>
    </row>
    <row r="4568" spans="2:62" x14ac:dyDescent="0.4">
      <c r="B4568" s="1">
        <v>22546</v>
      </c>
      <c r="C4568" s="6" t="s">
        <v>8</v>
      </c>
      <c r="D4568" s="6" t="s">
        <v>8</v>
      </c>
      <c r="E4568" s="6" t="s">
        <v>3268</v>
      </c>
      <c r="F4568" s="6" t="s">
        <v>3269</v>
      </c>
      <c r="G4568" s="6" t="s">
        <v>4702</v>
      </c>
      <c r="H4568" s="6" t="s">
        <v>4742</v>
      </c>
      <c r="I4568" s="6" t="s">
        <v>4749</v>
      </c>
      <c r="J4568" s="6" t="s">
        <v>5</v>
      </c>
      <c r="K4568" s="7">
        <v>0</v>
      </c>
      <c r="L4568" s="7">
        <f>IFERROR(VLOOKUP(SiscoTable[[#This Row],[Código]],Hoja2!A:B,2,0)*SiscoTable[[#This Row],[Provta(Uns)]],0)</f>
        <v>0</v>
      </c>
      <c r="M4568" s="7">
        <v>0</v>
      </c>
      <c r="N4568" s="7">
        <v>0</v>
      </c>
      <c r="O4568" s="7">
        <f>IFERROR(VLOOKUP(SiscoTable[[#This Row],[Código]],Hoja2!A:B,2,0)*SiscoTable[[#This Row],[Stock_actual]],0)</f>
        <v>0</v>
      </c>
      <c r="P4568" s="6" t="s">
        <v>7</v>
      </c>
      <c r="Q4568" s="7">
        <v>0</v>
      </c>
      <c r="R4568" s="7">
        <v>0</v>
      </c>
      <c r="S4568" s="7" t="s">
        <v>11928</v>
      </c>
      <c r="BI4568"/>
      <c r="BJ4568"/>
    </row>
    <row r="4569" spans="2:62" x14ac:dyDescent="0.4">
      <c r="B4569" s="1">
        <v>22576</v>
      </c>
      <c r="C4569" s="6" t="s">
        <v>8</v>
      </c>
      <c r="D4569" s="6" t="s">
        <v>8</v>
      </c>
      <c r="E4569" s="6" t="s">
        <v>3268</v>
      </c>
      <c r="F4569" s="6" t="s">
        <v>5836</v>
      </c>
      <c r="G4569" s="6" t="s">
        <v>5837</v>
      </c>
      <c r="H4569" s="6" t="s">
        <v>5864</v>
      </c>
      <c r="I4569" s="6" t="s">
        <v>5899</v>
      </c>
      <c r="J4569" s="6" t="s">
        <v>5</v>
      </c>
      <c r="K4569" s="7">
        <v>1.83</v>
      </c>
      <c r="L4569" s="7">
        <f>IFERROR(VLOOKUP(SiscoTable[[#This Row],[Código]],Hoja2!A:B,2,0)*SiscoTable[[#This Row],[Provta(Uns)]],0)</f>
        <v>34.038000000000004</v>
      </c>
      <c r="M4569" s="7">
        <v>0</v>
      </c>
      <c r="N4569" s="7">
        <v>15</v>
      </c>
      <c r="O4569" s="7">
        <f>IFERROR(VLOOKUP(SiscoTable[[#This Row],[Código]],Hoja2!A:B,2,0)*SiscoTable[[#This Row],[Stock_actual]],0)</f>
        <v>279</v>
      </c>
      <c r="P4569" s="6" t="s">
        <v>4815</v>
      </c>
      <c r="Q4569" s="7">
        <v>2</v>
      </c>
      <c r="R4569" s="7">
        <v>0</v>
      </c>
      <c r="S4569" s="7" t="s">
        <v>11928</v>
      </c>
      <c r="BI4569"/>
      <c r="BJ4569"/>
    </row>
    <row r="4570" spans="2:62" x14ac:dyDescent="0.4">
      <c r="B4570" s="1">
        <v>22577</v>
      </c>
      <c r="C4570" s="6" t="s">
        <v>8</v>
      </c>
      <c r="D4570" s="6" t="s">
        <v>8</v>
      </c>
      <c r="E4570" s="6" t="s">
        <v>3268</v>
      </c>
      <c r="F4570" s="6" t="s">
        <v>5836</v>
      </c>
      <c r="G4570" s="6" t="s">
        <v>5837</v>
      </c>
      <c r="H4570" s="6" t="s">
        <v>5864</v>
      </c>
      <c r="I4570" s="6" t="s">
        <v>5900</v>
      </c>
      <c r="J4570" s="6" t="s">
        <v>5</v>
      </c>
      <c r="K4570" s="7">
        <v>0.17</v>
      </c>
      <c r="L4570" s="7">
        <f>IFERROR(VLOOKUP(SiscoTable[[#This Row],[Código]],Hoja2!A:B,2,0)*SiscoTable[[#This Row],[Provta(Uns)]],0)</f>
        <v>3.1620000000000004</v>
      </c>
      <c r="M4570" s="7">
        <v>0</v>
      </c>
      <c r="N4570" s="7">
        <v>0</v>
      </c>
      <c r="O4570" s="7">
        <f>IFERROR(VLOOKUP(SiscoTable[[#This Row],[Código]],Hoja2!A:B,2,0)*SiscoTable[[#This Row],[Stock_actual]],0)</f>
        <v>0</v>
      </c>
      <c r="P4570" s="6" t="s">
        <v>7</v>
      </c>
      <c r="Q4570" s="7">
        <v>0</v>
      </c>
      <c r="R4570" s="7">
        <v>0</v>
      </c>
      <c r="S4570" s="7" t="s">
        <v>11928</v>
      </c>
      <c r="BI4570"/>
      <c r="BJ4570"/>
    </row>
    <row r="4571" spans="2:62" x14ac:dyDescent="0.4">
      <c r="B4571" s="1">
        <v>22578</v>
      </c>
      <c r="C4571" s="6" t="s">
        <v>30</v>
      </c>
      <c r="D4571" s="6" t="s">
        <v>8</v>
      </c>
      <c r="E4571" s="6" t="s">
        <v>3268</v>
      </c>
      <c r="F4571" s="6" t="s">
        <v>5836</v>
      </c>
      <c r="G4571" s="6" t="s">
        <v>5837</v>
      </c>
      <c r="H4571" s="6" t="s">
        <v>5864</v>
      </c>
      <c r="I4571" s="6" t="s">
        <v>5875</v>
      </c>
      <c r="J4571" s="6" t="s">
        <v>5</v>
      </c>
      <c r="K4571" s="7">
        <v>1.33</v>
      </c>
      <c r="L4571" s="7">
        <f>IFERROR(VLOOKUP(SiscoTable[[#This Row],[Código]],Hoja2!A:B,2,0)*SiscoTable[[#This Row],[Provta(Uns)]],0)</f>
        <v>38.835999999999999</v>
      </c>
      <c r="M4571" s="7">
        <v>0</v>
      </c>
      <c r="N4571" s="7">
        <v>6</v>
      </c>
      <c r="O4571" s="7">
        <f>IFERROR(VLOOKUP(SiscoTable[[#This Row],[Código]],Hoja2!A:B,2,0)*SiscoTable[[#This Row],[Stock_actual]],0)</f>
        <v>175.2</v>
      </c>
      <c r="P4571" s="6" t="s">
        <v>1811</v>
      </c>
      <c r="Q4571" s="7">
        <v>1</v>
      </c>
      <c r="R4571" s="7">
        <v>0</v>
      </c>
      <c r="S4571" s="7" t="s">
        <v>11928</v>
      </c>
      <c r="BI4571"/>
      <c r="BJ4571"/>
    </row>
    <row r="4572" spans="2:62" x14ac:dyDescent="0.4">
      <c r="B4572" s="1">
        <v>22579</v>
      </c>
      <c r="C4572" s="6" t="s">
        <v>30</v>
      </c>
      <c r="D4572" s="6" t="s">
        <v>8</v>
      </c>
      <c r="E4572" s="6" t="s">
        <v>3268</v>
      </c>
      <c r="F4572" s="6" t="s">
        <v>5836</v>
      </c>
      <c r="G4572" s="6" t="s">
        <v>5837</v>
      </c>
      <c r="H4572" s="6" t="s">
        <v>5864</v>
      </c>
      <c r="I4572" s="6" t="s">
        <v>5876</v>
      </c>
      <c r="J4572" s="6" t="s">
        <v>5</v>
      </c>
      <c r="K4572" s="7">
        <v>2.5</v>
      </c>
      <c r="L4572" s="7">
        <f>IFERROR(VLOOKUP(SiscoTable[[#This Row],[Código]],Hoja2!A:B,2,0)*SiscoTable[[#This Row],[Provta(Uns)]],0)</f>
        <v>73</v>
      </c>
      <c r="M4572" s="7">
        <v>0</v>
      </c>
      <c r="N4572" s="7">
        <v>13</v>
      </c>
      <c r="O4572" s="7">
        <f>IFERROR(VLOOKUP(SiscoTable[[#This Row],[Código]],Hoja2!A:B,2,0)*SiscoTable[[#This Row],[Stock_actual]],0)</f>
        <v>379.59999999999997</v>
      </c>
      <c r="P4572" s="6" t="s">
        <v>5877</v>
      </c>
      <c r="Q4572" s="7">
        <v>3</v>
      </c>
      <c r="R4572" s="7">
        <v>0</v>
      </c>
      <c r="S4572" s="7" t="s">
        <v>11928</v>
      </c>
      <c r="BI4572"/>
      <c r="BJ4572"/>
    </row>
    <row r="4573" spans="2:62" x14ac:dyDescent="0.4">
      <c r="B4573" s="1">
        <v>22580</v>
      </c>
      <c r="C4573" s="6" t="s">
        <v>8</v>
      </c>
      <c r="D4573" s="6" t="s">
        <v>8</v>
      </c>
      <c r="E4573" s="6" t="s">
        <v>3268</v>
      </c>
      <c r="F4573" s="6" t="s">
        <v>5836</v>
      </c>
      <c r="G4573" s="6" t="s">
        <v>5837</v>
      </c>
      <c r="H4573" s="6" t="s">
        <v>5864</v>
      </c>
      <c r="I4573" s="6" t="s">
        <v>5901</v>
      </c>
      <c r="J4573" s="6" t="s">
        <v>5</v>
      </c>
      <c r="K4573" s="7">
        <v>0</v>
      </c>
      <c r="L4573" s="7">
        <f>IFERROR(VLOOKUP(SiscoTable[[#This Row],[Código]],Hoja2!A:B,2,0)*SiscoTable[[#This Row],[Provta(Uns)]],0)</f>
        <v>0</v>
      </c>
      <c r="M4573" s="7">
        <v>0</v>
      </c>
      <c r="N4573" s="7">
        <v>15</v>
      </c>
      <c r="O4573" s="7">
        <f>IFERROR(VLOOKUP(SiscoTable[[#This Row],[Código]],Hoja2!A:B,2,0)*SiscoTable[[#This Row],[Stock_actual]],0)</f>
        <v>210</v>
      </c>
      <c r="P4573" s="6" t="s">
        <v>134</v>
      </c>
      <c r="Q4573" s="7">
        <v>0</v>
      </c>
      <c r="R4573" s="7">
        <v>0</v>
      </c>
      <c r="S4573" s="7" t="s">
        <v>11928</v>
      </c>
      <c r="BI4573"/>
      <c r="BJ4573"/>
    </row>
    <row r="4574" spans="2:62" x14ac:dyDescent="0.4">
      <c r="B4574" s="1">
        <v>22581</v>
      </c>
      <c r="C4574" s="6" t="s">
        <v>30</v>
      </c>
      <c r="D4574" s="6" t="s">
        <v>8</v>
      </c>
      <c r="E4574" s="6" t="s">
        <v>3268</v>
      </c>
      <c r="F4574" s="6" t="s">
        <v>5836</v>
      </c>
      <c r="G4574" s="6" t="s">
        <v>5837</v>
      </c>
      <c r="H4574" s="6" t="s">
        <v>5864</v>
      </c>
      <c r="I4574" s="6" t="s">
        <v>5878</v>
      </c>
      <c r="J4574" s="6" t="s">
        <v>5</v>
      </c>
      <c r="K4574" s="7">
        <v>2.33</v>
      </c>
      <c r="L4574" s="7">
        <f>IFERROR(VLOOKUP(SiscoTable[[#This Row],[Código]],Hoja2!A:B,2,0)*SiscoTable[[#This Row],[Provta(Uns)]],0)</f>
        <v>35.649000000000001</v>
      </c>
      <c r="M4574" s="7">
        <v>10</v>
      </c>
      <c r="N4574" s="7">
        <v>0</v>
      </c>
      <c r="O4574" s="7">
        <f>IFERROR(VLOOKUP(SiscoTable[[#This Row],[Código]],Hoja2!A:B,2,0)*SiscoTable[[#This Row],[Stock_actual]],0)</f>
        <v>0</v>
      </c>
      <c r="P4574" s="6" t="s">
        <v>7</v>
      </c>
      <c r="Q4574" s="7">
        <v>3</v>
      </c>
      <c r="R4574" s="7">
        <v>0</v>
      </c>
      <c r="S4574" s="7" t="s">
        <v>11928</v>
      </c>
      <c r="BI4574"/>
      <c r="BJ4574"/>
    </row>
    <row r="4575" spans="2:62" x14ac:dyDescent="0.4">
      <c r="B4575" s="1">
        <v>22582</v>
      </c>
      <c r="C4575" s="6" t="s">
        <v>8</v>
      </c>
      <c r="D4575" s="6" t="s">
        <v>8</v>
      </c>
      <c r="E4575" s="6" t="s">
        <v>3268</v>
      </c>
      <c r="F4575" s="6" t="s">
        <v>5836</v>
      </c>
      <c r="G4575" s="6" t="s">
        <v>5837</v>
      </c>
      <c r="H4575" s="6" t="s">
        <v>5864</v>
      </c>
      <c r="I4575" s="6" t="s">
        <v>5902</v>
      </c>
      <c r="J4575" s="6" t="s">
        <v>5</v>
      </c>
      <c r="K4575" s="7">
        <v>0</v>
      </c>
      <c r="L4575" s="7">
        <f>IFERROR(VLOOKUP(SiscoTable[[#This Row],[Código]],Hoja2!A:B,2,0)*SiscoTable[[#This Row],[Provta(Uns)]],0)</f>
        <v>0</v>
      </c>
      <c r="M4575" s="7">
        <v>0</v>
      </c>
      <c r="N4575" s="7">
        <v>0</v>
      </c>
      <c r="O4575" s="7">
        <f>IFERROR(VLOOKUP(SiscoTable[[#This Row],[Código]],Hoja2!A:B,2,0)*SiscoTable[[#This Row],[Stock_actual]],0)</f>
        <v>0</v>
      </c>
      <c r="P4575" s="6" t="s">
        <v>7</v>
      </c>
      <c r="Q4575" s="7">
        <v>0</v>
      </c>
      <c r="R4575" s="7">
        <v>0</v>
      </c>
      <c r="S4575" s="7" t="s">
        <v>11928</v>
      </c>
      <c r="BI4575"/>
      <c r="BJ4575"/>
    </row>
    <row r="4576" spans="2:62" x14ac:dyDescent="0.4">
      <c r="B4576" s="1">
        <v>22583</v>
      </c>
      <c r="C4576" s="6" t="s">
        <v>8</v>
      </c>
      <c r="D4576" s="6" t="s">
        <v>8</v>
      </c>
      <c r="E4576" s="6" t="s">
        <v>3268</v>
      </c>
      <c r="F4576" s="6" t="s">
        <v>5836</v>
      </c>
      <c r="G4576" s="6" t="s">
        <v>5837</v>
      </c>
      <c r="H4576" s="6" t="s">
        <v>5864</v>
      </c>
      <c r="I4576" s="6" t="s">
        <v>5903</v>
      </c>
      <c r="J4576" s="6" t="s">
        <v>5</v>
      </c>
      <c r="K4576" s="7">
        <v>5</v>
      </c>
      <c r="L4576" s="7">
        <f>IFERROR(VLOOKUP(SiscoTable[[#This Row],[Código]],Hoja2!A:B,2,0)*SiscoTable[[#This Row],[Provta(Uns)]],0)</f>
        <v>26</v>
      </c>
      <c r="M4576" s="7">
        <v>30</v>
      </c>
      <c r="N4576" s="7">
        <v>0</v>
      </c>
      <c r="O4576" s="7">
        <f>IFERROR(VLOOKUP(SiscoTable[[#This Row],[Código]],Hoja2!A:B,2,0)*SiscoTable[[#This Row],[Stock_actual]],0)</f>
        <v>0</v>
      </c>
      <c r="P4576" s="6" t="s">
        <v>7</v>
      </c>
      <c r="Q4576" s="7">
        <v>6</v>
      </c>
      <c r="R4576" s="7">
        <v>0</v>
      </c>
      <c r="S4576" s="7" t="s">
        <v>11928</v>
      </c>
      <c r="BI4576"/>
      <c r="BJ4576"/>
    </row>
    <row r="4577" spans="2:62" x14ac:dyDescent="0.4">
      <c r="B4577" s="1">
        <v>22584</v>
      </c>
      <c r="C4577" s="6" t="s">
        <v>30</v>
      </c>
      <c r="D4577" s="6" t="s">
        <v>30</v>
      </c>
      <c r="E4577" s="6" t="s">
        <v>3268</v>
      </c>
      <c r="F4577" s="6" t="s">
        <v>5836</v>
      </c>
      <c r="G4577" s="6" t="s">
        <v>5837</v>
      </c>
      <c r="H4577" s="6" t="s">
        <v>5864</v>
      </c>
      <c r="I4577" s="6" t="s">
        <v>5879</v>
      </c>
      <c r="J4577" s="6" t="s">
        <v>5</v>
      </c>
      <c r="K4577" s="7">
        <v>8.83</v>
      </c>
      <c r="L4577" s="7">
        <f>IFERROR(VLOOKUP(SiscoTable[[#This Row],[Código]],Hoja2!A:B,2,0)*SiscoTable[[#This Row],[Provta(Uns)]],0)</f>
        <v>45.916000000000004</v>
      </c>
      <c r="M4577" s="7">
        <v>0</v>
      </c>
      <c r="N4577" s="7">
        <v>42</v>
      </c>
      <c r="O4577" s="7">
        <f>IFERROR(VLOOKUP(SiscoTable[[#This Row],[Código]],Hoja2!A:B,2,0)*SiscoTable[[#This Row],[Stock_actual]],0)</f>
        <v>218.4</v>
      </c>
      <c r="P4577" s="6" t="s">
        <v>222</v>
      </c>
      <c r="Q4577" s="7">
        <v>10</v>
      </c>
      <c r="R4577" s="7">
        <v>0</v>
      </c>
      <c r="S4577" s="7" t="s">
        <v>11928</v>
      </c>
      <c r="BI4577"/>
      <c r="BJ4577"/>
    </row>
    <row r="4578" spans="2:62" x14ac:dyDescent="0.4">
      <c r="B4578" s="1">
        <v>22585</v>
      </c>
      <c r="C4578" s="6" t="s">
        <v>8</v>
      </c>
      <c r="D4578" s="6" t="s">
        <v>8</v>
      </c>
      <c r="E4578" s="6" t="s">
        <v>3268</v>
      </c>
      <c r="F4578" s="6" t="s">
        <v>5836</v>
      </c>
      <c r="G4578" s="6" t="s">
        <v>5837</v>
      </c>
      <c r="H4578" s="6" t="s">
        <v>5864</v>
      </c>
      <c r="I4578" s="6" t="s">
        <v>5904</v>
      </c>
      <c r="J4578" s="6" t="s">
        <v>5</v>
      </c>
      <c r="K4578" s="7">
        <v>6.17</v>
      </c>
      <c r="L4578" s="7">
        <f>IFERROR(VLOOKUP(SiscoTable[[#This Row],[Código]],Hoja2!A:B,2,0)*SiscoTable[[#This Row],[Provta(Uns)]],0)</f>
        <v>30.85</v>
      </c>
      <c r="M4578" s="7">
        <v>0</v>
      </c>
      <c r="N4578" s="7">
        <v>27</v>
      </c>
      <c r="O4578" s="7">
        <f>IFERROR(VLOOKUP(SiscoTable[[#This Row],[Código]],Hoja2!A:B,2,0)*SiscoTable[[#This Row],[Stock_actual]],0)</f>
        <v>135</v>
      </c>
      <c r="P4578" s="6" t="s">
        <v>522</v>
      </c>
      <c r="Q4578" s="7">
        <v>7</v>
      </c>
      <c r="R4578" s="7">
        <v>0</v>
      </c>
      <c r="S4578" s="7" t="s">
        <v>11928</v>
      </c>
      <c r="BI4578"/>
      <c r="BJ4578"/>
    </row>
    <row r="4579" spans="2:62" x14ac:dyDescent="0.4">
      <c r="B4579" s="1">
        <v>22586</v>
      </c>
      <c r="C4579" s="6" t="s">
        <v>30</v>
      </c>
      <c r="D4579" s="6" t="s">
        <v>30</v>
      </c>
      <c r="E4579" s="6" t="s">
        <v>3268</v>
      </c>
      <c r="F4579" s="6" t="s">
        <v>5836</v>
      </c>
      <c r="G4579" s="6" t="s">
        <v>5837</v>
      </c>
      <c r="H4579" s="6" t="s">
        <v>5864</v>
      </c>
      <c r="I4579" s="6" t="s">
        <v>5880</v>
      </c>
      <c r="J4579" s="6" t="s">
        <v>5</v>
      </c>
      <c r="K4579" s="7">
        <v>9</v>
      </c>
      <c r="L4579" s="7">
        <f>IFERROR(VLOOKUP(SiscoTable[[#This Row],[Código]],Hoja2!A:B,2,0)*SiscoTable[[#This Row],[Provta(Uns)]],0)</f>
        <v>49.5</v>
      </c>
      <c r="M4579" s="7">
        <v>0</v>
      </c>
      <c r="N4579" s="7">
        <v>51</v>
      </c>
      <c r="O4579" s="7">
        <f>IFERROR(VLOOKUP(SiscoTable[[#This Row],[Código]],Hoja2!A:B,2,0)*SiscoTable[[#This Row],[Stock_actual]],0)</f>
        <v>280.5</v>
      </c>
      <c r="P4579" s="6" t="s">
        <v>588</v>
      </c>
      <c r="Q4579" s="7">
        <v>10</v>
      </c>
      <c r="R4579" s="7">
        <v>0</v>
      </c>
      <c r="S4579" s="7" t="s">
        <v>11928</v>
      </c>
      <c r="BI4579"/>
      <c r="BJ4579"/>
    </row>
    <row r="4580" spans="2:62" x14ac:dyDescent="0.4">
      <c r="B4580" s="1">
        <v>22587</v>
      </c>
      <c r="C4580" s="6" t="s">
        <v>8</v>
      </c>
      <c r="D4580" s="6" t="s">
        <v>8</v>
      </c>
      <c r="E4580" s="6" t="s">
        <v>3268</v>
      </c>
      <c r="F4580" s="6" t="s">
        <v>5836</v>
      </c>
      <c r="G4580" s="6" t="s">
        <v>5837</v>
      </c>
      <c r="H4580" s="6" t="s">
        <v>5864</v>
      </c>
      <c r="I4580" s="6" t="s">
        <v>5905</v>
      </c>
      <c r="J4580" s="6" t="s">
        <v>5</v>
      </c>
      <c r="K4580" s="7">
        <v>0</v>
      </c>
      <c r="L4580" s="7">
        <f>IFERROR(VLOOKUP(SiscoTable[[#This Row],[Código]],Hoja2!A:B,2,0)*SiscoTable[[#This Row],[Provta(Uns)]],0)</f>
        <v>0</v>
      </c>
      <c r="M4580" s="7">
        <v>0</v>
      </c>
      <c r="N4580" s="7">
        <v>0</v>
      </c>
      <c r="O4580" s="7">
        <f>IFERROR(VLOOKUP(SiscoTable[[#This Row],[Código]],Hoja2!A:B,2,0)*SiscoTable[[#This Row],[Stock_actual]],0)</f>
        <v>0</v>
      </c>
      <c r="P4580" s="6" t="s">
        <v>7</v>
      </c>
      <c r="Q4580" s="7">
        <v>0</v>
      </c>
      <c r="R4580" s="7">
        <v>0</v>
      </c>
      <c r="S4580" s="7" t="s">
        <v>11928</v>
      </c>
      <c r="BI4580"/>
      <c r="BJ4580"/>
    </row>
    <row r="4581" spans="2:62" x14ac:dyDescent="0.4">
      <c r="B4581" s="1">
        <v>22588</v>
      </c>
      <c r="C4581" s="6" t="s">
        <v>8</v>
      </c>
      <c r="D4581" s="6" t="s">
        <v>8</v>
      </c>
      <c r="E4581" s="6" t="s">
        <v>3268</v>
      </c>
      <c r="F4581" s="6" t="s">
        <v>5836</v>
      </c>
      <c r="G4581" s="6" t="s">
        <v>5837</v>
      </c>
      <c r="H4581" s="6" t="s">
        <v>5864</v>
      </c>
      <c r="I4581" s="6" t="s">
        <v>5906</v>
      </c>
      <c r="J4581" s="6" t="s">
        <v>5</v>
      </c>
      <c r="K4581" s="7">
        <v>0</v>
      </c>
      <c r="L4581" s="7">
        <f>IFERROR(VLOOKUP(SiscoTable[[#This Row],[Código]],Hoja2!A:B,2,0)*SiscoTable[[#This Row],[Provta(Uns)]],0)</f>
        <v>0</v>
      </c>
      <c r="M4581" s="7">
        <v>0</v>
      </c>
      <c r="N4581" s="7">
        <v>0</v>
      </c>
      <c r="O4581" s="7">
        <f>IFERROR(VLOOKUP(SiscoTable[[#This Row],[Código]],Hoja2!A:B,2,0)*SiscoTable[[#This Row],[Stock_actual]],0)</f>
        <v>0</v>
      </c>
      <c r="P4581" s="6" t="s">
        <v>7</v>
      </c>
      <c r="Q4581" s="7">
        <v>0</v>
      </c>
      <c r="R4581" s="7">
        <v>0</v>
      </c>
      <c r="S4581" s="7" t="s">
        <v>11928</v>
      </c>
      <c r="BI4581"/>
      <c r="BJ4581"/>
    </row>
    <row r="4582" spans="2:62" x14ac:dyDescent="0.4">
      <c r="B4582" s="1">
        <v>22589</v>
      </c>
      <c r="C4582" s="6" t="s">
        <v>8</v>
      </c>
      <c r="D4582" s="6" t="s">
        <v>8</v>
      </c>
      <c r="E4582" s="6" t="s">
        <v>3268</v>
      </c>
      <c r="F4582" s="6" t="s">
        <v>5836</v>
      </c>
      <c r="G4582" s="6" t="s">
        <v>5837</v>
      </c>
      <c r="H4582" s="6" t="s">
        <v>5864</v>
      </c>
      <c r="I4582" s="6" t="s">
        <v>5907</v>
      </c>
      <c r="J4582" s="6" t="s">
        <v>5</v>
      </c>
      <c r="K4582" s="7">
        <v>0</v>
      </c>
      <c r="L4582" s="7">
        <f>IFERROR(VLOOKUP(SiscoTable[[#This Row],[Código]],Hoja2!A:B,2,0)*SiscoTable[[#This Row],[Provta(Uns)]],0)</f>
        <v>0</v>
      </c>
      <c r="M4582" s="7">
        <v>0</v>
      </c>
      <c r="N4582" s="7">
        <v>0</v>
      </c>
      <c r="O4582" s="7">
        <f>IFERROR(VLOOKUP(SiscoTable[[#This Row],[Código]],Hoja2!A:B,2,0)*SiscoTable[[#This Row],[Stock_actual]],0)</f>
        <v>0</v>
      </c>
      <c r="P4582" s="6" t="s">
        <v>7</v>
      </c>
      <c r="Q4582" s="7">
        <v>0</v>
      </c>
      <c r="R4582" s="7">
        <v>0</v>
      </c>
      <c r="S4582" s="7" t="s">
        <v>11928</v>
      </c>
      <c r="BI4582"/>
      <c r="BJ4582"/>
    </row>
    <row r="4583" spans="2:62" x14ac:dyDescent="0.4">
      <c r="B4583" s="1">
        <v>22593</v>
      </c>
      <c r="C4583" s="6" t="s">
        <v>30</v>
      </c>
      <c r="D4583" s="6" t="s">
        <v>25</v>
      </c>
      <c r="E4583" s="6" t="s">
        <v>3268</v>
      </c>
      <c r="F4583" s="6" t="s">
        <v>6803</v>
      </c>
      <c r="G4583" s="6" t="s">
        <v>6852</v>
      </c>
      <c r="H4583" s="6" t="s">
        <v>6859</v>
      </c>
      <c r="I4583" s="6" t="s">
        <v>6877</v>
      </c>
      <c r="J4583" s="6" t="s">
        <v>5</v>
      </c>
      <c r="K4583" s="7">
        <v>62.5</v>
      </c>
      <c r="L4583" s="7">
        <f>IFERROR(VLOOKUP(SiscoTable[[#This Row],[Código]],Hoja2!A:B,2,0)*SiscoTable[[#This Row],[Provta(Uns)]],0)</f>
        <v>137.5</v>
      </c>
      <c r="M4583" s="7">
        <v>0</v>
      </c>
      <c r="N4583" s="7">
        <v>-2</v>
      </c>
      <c r="O4583" s="7">
        <f>IFERROR(VLOOKUP(SiscoTable[[#This Row],[Código]],Hoja2!A:B,2,0)*SiscoTable[[#This Row],[Stock_actual]],0)</f>
        <v>-4.4000000000000004</v>
      </c>
      <c r="P4583" s="6" t="s">
        <v>7</v>
      </c>
      <c r="Q4583" s="7">
        <v>69</v>
      </c>
      <c r="R4583" s="7">
        <v>124.80000000000001</v>
      </c>
      <c r="S4583" s="7" t="s">
        <v>11925</v>
      </c>
      <c r="BI4583"/>
      <c r="BJ4583"/>
    </row>
    <row r="4584" spans="2:62" x14ac:dyDescent="0.4">
      <c r="B4584" s="1">
        <v>22595</v>
      </c>
      <c r="C4584" s="6" t="s">
        <v>25</v>
      </c>
      <c r="D4584" s="6" t="s">
        <v>8</v>
      </c>
      <c r="E4584" s="6" t="s">
        <v>427</v>
      </c>
      <c r="F4584" s="6" t="s">
        <v>436</v>
      </c>
      <c r="G4584" s="6" t="s">
        <v>436</v>
      </c>
      <c r="H4584" s="6" t="s">
        <v>4</v>
      </c>
      <c r="I4584" s="6" t="s">
        <v>438</v>
      </c>
      <c r="J4584" s="6" t="s">
        <v>5</v>
      </c>
      <c r="K4584" s="7">
        <v>3.83</v>
      </c>
      <c r="L4584" s="7">
        <f>IFERROR(VLOOKUP(SiscoTable[[#This Row],[Código]],Hoja2!A:B,2,0)*SiscoTable[[#This Row],[Provta(Uns)]],0)</f>
        <v>191.5</v>
      </c>
      <c r="M4584" s="7">
        <v>0</v>
      </c>
      <c r="N4584" s="7">
        <v>-5</v>
      </c>
      <c r="O4584" s="7">
        <f>IFERROR(VLOOKUP(SiscoTable[[#This Row],[Código]],Hoja2!A:B,2,0)*SiscoTable[[#This Row],[Stock_actual]],0)</f>
        <v>-250</v>
      </c>
      <c r="P4584" s="6" t="s">
        <v>7</v>
      </c>
      <c r="Q4584" s="7">
        <v>4</v>
      </c>
      <c r="R4584" s="7">
        <v>7.8000000000000007</v>
      </c>
      <c r="S4584" s="7" t="s">
        <v>11923</v>
      </c>
      <c r="BI4584"/>
      <c r="BJ4584"/>
    </row>
    <row r="4585" spans="2:62" x14ac:dyDescent="0.4">
      <c r="B4585" s="1">
        <v>22597</v>
      </c>
      <c r="C4585" s="6" t="s">
        <v>8</v>
      </c>
      <c r="D4585" s="6" t="s">
        <v>8</v>
      </c>
      <c r="E4585" s="6" t="s">
        <v>469</v>
      </c>
      <c r="F4585" s="6" t="s">
        <v>668</v>
      </c>
      <c r="G4585" s="6" t="s">
        <v>865</v>
      </c>
      <c r="H4585" s="6" t="s">
        <v>213</v>
      </c>
      <c r="I4585" s="6" t="s">
        <v>915</v>
      </c>
      <c r="J4585" s="6" t="s">
        <v>5</v>
      </c>
      <c r="K4585" s="7">
        <v>0</v>
      </c>
      <c r="L4585" s="34">
        <f>IFERROR(VLOOKUP(SiscoTable[[#This Row],[Código]],Hoja2!A:B,2,0)*SiscoTable[[#This Row],[Provta(Uns)]],0)</f>
        <v>0</v>
      </c>
      <c r="M4585" s="7">
        <v>0</v>
      </c>
      <c r="N4585" s="7">
        <v>0</v>
      </c>
      <c r="O4585" s="34">
        <f>IFERROR(VLOOKUP(SiscoTable[[#This Row],[Código]],Hoja2!A:B,2,0)*SiscoTable[[#This Row],[Stock_actual]],0)</f>
        <v>0</v>
      </c>
      <c r="P4585" s="6" t="s">
        <v>7</v>
      </c>
      <c r="Q4585" s="7">
        <v>0</v>
      </c>
      <c r="R4585" s="7">
        <v>0</v>
      </c>
      <c r="S4585" s="7" t="s">
        <v>11924</v>
      </c>
      <c r="BI4585"/>
      <c r="BJ4585"/>
    </row>
    <row r="4586" spans="2:62" x14ac:dyDescent="0.4">
      <c r="B4586" s="1">
        <v>22598</v>
      </c>
      <c r="C4586" s="6" t="s">
        <v>8</v>
      </c>
      <c r="D4586" s="6" t="s">
        <v>8</v>
      </c>
      <c r="E4586" s="6" t="s">
        <v>197</v>
      </c>
      <c r="F4586" s="6" t="s">
        <v>198</v>
      </c>
      <c r="G4586" s="6" t="s">
        <v>198</v>
      </c>
      <c r="H4586" s="6" t="s">
        <v>4</v>
      </c>
      <c r="I4586" s="6" t="s">
        <v>198</v>
      </c>
      <c r="J4586" s="6" t="s">
        <v>200</v>
      </c>
      <c r="K4586" s="7">
        <v>0</v>
      </c>
      <c r="L4586" s="7">
        <f>IFERROR(VLOOKUP(SiscoTable[[#This Row],[Código]],Hoja2!A:B,2,0)*SiscoTable[[#This Row],[Provta(Uns)]],0)</f>
        <v>0</v>
      </c>
      <c r="M4586" s="7">
        <v>0</v>
      </c>
      <c r="N4586" s="7">
        <v>64.38</v>
      </c>
      <c r="O4586" s="7">
        <f>IFERROR(VLOOKUP(SiscoTable[[#This Row],[Código]],Hoja2!A:B,2,0)*SiscoTable[[#This Row],[Stock_actual]],0)</f>
        <v>1673.8799999999999</v>
      </c>
      <c r="P4586" s="6" t="s">
        <v>134</v>
      </c>
      <c r="Q4586" s="7">
        <v>0</v>
      </c>
      <c r="R4586" s="7">
        <v>0</v>
      </c>
      <c r="S4586" s="7" t="s">
        <v>11925</v>
      </c>
      <c r="BI4586"/>
      <c r="BJ4586"/>
    </row>
    <row r="4587" spans="2:62" x14ac:dyDescent="0.4">
      <c r="B4587" s="1">
        <v>22599</v>
      </c>
      <c r="C4587" s="6" t="s">
        <v>25</v>
      </c>
      <c r="D4587" s="6" t="s">
        <v>30</v>
      </c>
      <c r="E4587" s="6" t="s">
        <v>3268</v>
      </c>
      <c r="F4587" s="6" t="s">
        <v>8453</v>
      </c>
      <c r="G4587" s="6" t="s">
        <v>8454</v>
      </c>
      <c r="H4587" s="6" t="s">
        <v>2868</v>
      </c>
      <c r="I4587" s="6" t="s">
        <v>8459</v>
      </c>
      <c r="J4587" s="6" t="s">
        <v>5</v>
      </c>
      <c r="K4587" s="7">
        <v>14.67</v>
      </c>
      <c r="L4587" s="7">
        <f>IFERROR(VLOOKUP(SiscoTable[[#This Row],[Código]],Hoja2!A:B,2,0)*SiscoTable[[#This Row],[Provta(Uns)]],0)</f>
        <v>315.40499999999997</v>
      </c>
      <c r="M4587" s="7">
        <v>0</v>
      </c>
      <c r="N4587" s="7">
        <v>0</v>
      </c>
      <c r="O4587" s="7">
        <f>IFERROR(VLOOKUP(SiscoTable[[#This Row],[Código]],Hoja2!A:B,2,0)*SiscoTable[[#This Row],[Stock_actual]],0)</f>
        <v>0</v>
      </c>
      <c r="P4587" s="6" t="s">
        <v>7</v>
      </c>
      <c r="Q4587" s="7">
        <v>16</v>
      </c>
      <c r="R4587" s="7">
        <v>29.4</v>
      </c>
      <c r="S4587" s="7" t="s">
        <v>11928</v>
      </c>
      <c r="BI4587"/>
      <c r="BJ4587"/>
    </row>
    <row r="4588" spans="2:62" x14ac:dyDescent="0.4">
      <c r="B4588" s="1">
        <v>22600</v>
      </c>
      <c r="C4588" s="6" t="s">
        <v>30</v>
      </c>
      <c r="D4588" s="6" t="s">
        <v>8</v>
      </c>
      <c r="E4588" s="6" t="s">
        <v>3268</v>
      </c>
      <c r="F4588" s="6" t="s">
        <v>8453</v>
      </c>
      <c r="G4588" s="6" t="s">
        <v>8454</v>
      </c>
      <c r="H4588" s="6" t="s">
        <v>2868</v>
      </c>
      <c r="I4588" s="6" t="s">
        <v>8464</v>
      </c>
      <c r="J4588" s="6" t="s">
        <v>5</v>
      </c>
      <c r="K4588" s="7">
        <v>11.17</v>
      </c>
      <c r="L4588" s="7">
        <f>IFERROR(VLOOKUP(SiscoTable[[#This Row],[Código]],Hoja2!A:B,2,0)*SiscoTable[[#This Row],[Provta(Uns)]],0)</f>
        <v>244.62299999999999</v>
      </c>
      <c r="M4588" s="7">
        <v>0</v>
      </c>
      <c r="N4588" s="7">
        <v>0</v>
      </c>
      <c r="O4588" s="7">
        <f>IFERROR(VLOOKUP(SiscoTable[[#This Row],[Código]],Hoja2!A:B,2,0)*SiscoTable[[#This Row],[Stock_actual]],0)</f>
        <v>0</v>
      </c>
      <c r="P4588" s="6" t="s">
        <v>7</v>
      </c>
      <c r="Q4588" s="7">
        <v>12</v>
      </c>
      <c r="R4588" s="7">
        <v>22.2</v>
      </c>
      <c r="S4588" s="7" t="s">
        <v>11928</v>
      </c>
      <c r="BI4588"/>
      <c r="BJ4588"/>
    </row>
    <row r="4589" spans="2:62" x14ac:dyDescent="0.4">
      <c r="B4589" s="1">
        <v>22602</v>
      </c>
      <c r="C4589" s="6" t="s">
        <v>8</v>
      </c>
      <c r="D4589" s="6" t="s">
        <v>8</v>
      </c>
      <c r="E4589" s="6" t="s">
        <v>3268</v>
      </c>
      <c r="F4589" s="6" t="s">
        <v>6059</v>
      </c>
      <c r="G4589" s="6" t="s">
        <v>6084</v>
      </c>
      <c r="H4589" s="6" t="s">
        <v>6065</v>
      </c>
      <c r="I4589" s="6" t="s">
        <v>6150</v>
      </c>
      <c r="J4589" s="6" t="s">
        <v>4430</v>
      </c>
      <c r="K4589" s="7">
        <v>0</v>
      </c>
      <c r="L4589" s="7">
        <f>IFERROR(VLOOKUP(SiscoTable[[#This Row],[Código]],Hoja2!A:B,2,0)*SiscoTable[[#This Row],[Provta(Uns)]],0)</f>
        <v>0</v>
      </c>
      <c r="M4589" s="7">
        <v>0</v>
      </c>
      <c r="N4589" s="7">
        <v>0</v>
      </c>
      <c r="O4589" s="7">
        <f>IFERROR(VLOOKUP(SiscoTable[[#This Row],[Código]],Hoja2!A:B,2,0)*SiscoTable[[#This Row],[Stock_actual]],0)</f>
        <v>0</v>
      </c>
      <c r="P4589" s="6" t="s">
        <v>7</v>
      </c>
      <c r="Q4589" s="7">
        <v>0</v>
      </c>
      <c r="R4589" s="7">
        <v>0</v>
      </c>
      <c r="S4589" s="7" t="s">
        <v>11925</v>
      </c>
      <c r="BI4589"/>
      <c r="BJ4589"/>
    </row>
    <row r="4590" spans="2:62" x14ac:dyDescent="0.4">
      <c r="B4590" s="1">
        <v>22603</v>
      </c>
      <c r="C4590" s="6" t="s">
        <v>30</v>
      </c>
      <c r="D4590" s="6" t="s">
        <v>8</v>
      </c>
      <c r="E4590" s="6" t="s">
        <v>3268</v>
      </c>
      <c r="F4590" s="6" t="s">
        <v>3269</v>
      </c>
      <c r="G4590" s="6" t="s">
        <v>5267</v>
      </c>
      <c r="H4590" s="6" t="s">
        <v>5310</v>
      </c>
      <c r="I4590" s="6" t="s">
        <v>5309</v>
      </c>
      <c r="J4590" s="6" t="s">
        <v>5</v>
      </c>
      <c r="K4590" s="7">
        <v>3.67</v>
      </c>
      <c r="L4590" s="7">
        <f>IFERROR(VLOOKUP(SiscoTable[[#This Row],[Código]],Hoja2!A:B,2,0)*SiscoTable[[#This Row],[Provta(Uns)]],0)</f>
        <v>31.195</v>
      </c>
      <c r="M4590" s="7">
        <v>0</v>
      </c>
      <c r="N4590" s="7">
        <v>36</v>
      </c>
      <c r="O4590" s="7">
        <f>IFERROR(VLOOKUP(SiscoTable[[#This Row],[Código]],Hoja2!A:B,2,0)*SiscoTable[[#This Row],[Stock_actual]],0)</f>
        <v>306</v>
      </c>
      <c r="P4590" s="6" t="s">
        <v>5311</v>
      </c>
      <c r="Q4590" s="7">
        <v>4</v>
      </c>
      <c r="R4590" s="7">
        <v>0</v>
      </c>
      <c r="S4590" s="7" t="s">
        <v>11928</v>
      </c>
      <c r="BI4590"/>
      <c r="BJ4590"/>
    </row>
    <row r="4591" spans="2:62" x14ac:dyDescent="0.4">
      <c r="B4591" s="1">
        <v>22604</v>
      </c>
      <c r="C4591" s="6" t="s">
        <v>30</v>
      </c>
      <c r="D4591" s="6" t="s">
        <v>30</v>
      </c>
      <c r="E4591" s="6" t="s">
        <v>3268</v>
      </c>
      <c r="F4591" s="6" t="s">
        <v>5836</v>
      </c>
      <c r="G4591" s="6" t="s">
        <v>5837</v>
      </c>
      <c r="H4591" s="6" t="s">
        <v>5846</v>
      </c>
      <c r="I4591" s="6" t="s">
        <v>5881</v>
      </c>
      <c r="J4591" s="6" t="s">
        <v>5</v>
      </c>
      <c r="K4591" s="7">
        <v>10.67</v>
      </c>
      <c r="L4591" s="7">
        <f>IFERROR(VLOOKUP(SiscoTable[[#This Row],[Código]],Hoja2!A:B,2,0)*SiscoTable[[#This Row],[Provta(Uns)]],0)</f>
        <v>166.452</v>
      </c>
      <c r="M4591" s="7">
        <v>0</v>
      </c>
      <c r="N4591" s="7">
        <v>26</v>
      </c>
      <c r="O4591" s="7">
        <f>IFERROR(VLOOKUP(SiscoTable[[#This Row],[Código]],Hoja2!A:B,2,0)*SiscoTable[[#This Row],[Stock_actual]],0)</f>
        <v>405.59999999999997</v>
      </c>
      <c r="P4591" s="6" t="s">
        <v>600</v>
      </c>
      <c r="Q4591" s="7">
        <v>12</v>
      </c>
      <c r="R4591" s="7">
        <v>0</v>
      </c>
      <c r="S4591" s="7" t="s">
        <v>11928</v>
      </c>
      <c r="BI4591"/>
      <c r="BJ4591"/>
    </row>
    <row r="4592" spans="2:62" x14ac:dyDescent="0.4">
      <c r="B4592" s="1">
        <v>22605</v>
      </c>
      <c r="C4592" s="6" t="s">
        <v>25</v>
      </c>
      <c r="D4592" s="6" t="s">
        <v>30</v>
      </c>
      <c r="E4592" s="6" t="s">
        <v>3268</v>
      </c>
      <c r="F4592" s="6" t="s">
        <v>5836</v>
      </c>
      <c r="G4592" s="6" t="s">
        <v>5837</v>
      </c>
      <c r="H4592" s="6" t="s">
        <v>5853</v>
      </c>
      <c r="I4592" s="6" t="s">
        <v>5852</v>
      </c>
      <c r="J4592" s="6" t="s">
        <v>5</v>
      </c>
      <c r="K4592" s="7">
        <v>18.329999999999998</v>
      </c>
      <c r="L4592" s="7">
        <f>IFERROR(VLOOKUP(SiscoTable[[#This Row],[Código]],Hoja2!A:B,2,0)*SiscoTable[[#This Row],[Provta(Uns)]],0)</f>
        <v>236.45699999999999</v>
      </c>
      <c r="M4592" s="7">
        <v>0</v>
      </c>
      <c r="N4592" s="7">
        <v>23</v>
      </c>
      <c r="O4592" s="7">
        <f>IFERROR(VLOOKUP(SiscoTable[[#This Row],[Código]],Hoja2!A:B,2,0)*SiscoTable[[#This Row],[Stock_actual]],0)</f>
        <v>296.7</v>
      </c>
      <c r="P4592" s="6" t="s">
        <v>224</v>
      </c>
      <c r="Q4592" s="7">
        <v>20</v>
      </c>
      <c r="R4592" s="7">
        <v>0</v>
      </c>
      <c r="S4592" s="7" t="s">
        <v>11928</v>
      </c>
      <c r="BI4592"/>
      <c r="BJ4592"/>
    </row>
    <row r="4593" spans="2:62" x14ac:dyDescent="0.4">
      <c r="B4593" s="1">
        <v>22610</v>
      </c>
      <c r="C4593" s="6" t="s">
        <v>8</v>
      </c>
      <c r="D4593" s="6" t="s">
        <v>8</v>
      </c>
      <c r="E4593" s="6" t="s">
        <v>1537</v>
      </c>
      <c r="F4593" s="6" t="s">
        <v>1537</v>
      </c>
      <c r="G4593" s="6" t="s">
        <v>1625</v>
      </c>
      <c r="H4593" s="6" t="s">
        <v>4</v>
      </c>
      <c r="I4593" s="6" t="s">
        <v>1703</v>
      </c>
      <c r="J4593" s="6" t="s">
        <v>5</v>
      </c>
      <c r="K4593" s="7">
        <v>0</v>
      </c>
      <c r="L4593" s="7">
        <f>IFERROR(VLOOKUP(SiscoTable[[#This Row],[Código]],Hoja2!A:B,2,0)*SiscoTable[[#This Row],[Provta(Uns)]],0)</f>
        <v>0</v>
      </c>
      <c r="M4593" s="7">
        <v>0</v>
      </c>
      <c r="N4593" s="7">
        <v>0</v>
      </c>
      <c r="O4593" s="7">
        <f>IFERROR(VLOOKUP(SiscoTable[[#This Row],[Código]],Hoja2!A:B,2,0)*SiscoTable[[#This Row],[Stock_actual]],0)</f>
        <v>0</v>
      </c>
      <c r="P4593" s="6" t="s">
        <v>7</v>
      </c>
      <c r="Q4593" s="7">
        <v>0</v>
      </c>
      <c r="R4593" s="7">
        <v>0</v>
      </c>
      <c r="S4593" s="7" t="s">
        <v>11923</v>
      </c>
      <c r="BI4593"/>
      <c r="BJ4593"/>
    </row>
    <row r="4594" spans="2:62" x14ac:dyDescent="0.4">
      <c r="B4594" s="1">
        <v>22611</v>
      </c>
      <c r="C4594" s="6" t="s">
        <v>8</v>
      </c>
      <c r="D4594" s="6" t="s">
        <v>8</v>
      </c>
      <c r="E4594" s="6" t="s">
        <v>1537</v>
      </c>
      <c r="F4594" s="6" t="s">
        <v>1537</v>
      </c>
      <c r="G4594" s="6" t="s">
        <v>1625</v>
      </c>
      <c r="H4594" s="6" t="s">
        <v>4</v>
      </c>
      <c r="I4594" s="6" t="s">
        <v>1704</v>
      </c>
      <c r="J4594" s="6" t="s">
        <v>5</v>
      </c>
      <c r="K4594" s="7">
        <v>0</v>
      </c>
      <c r="L4594" s="7">
        <f>IFERROR(VLOOKUP(SiscoTable[[#This Row],[Código]],Hoja2!A:B,2,0)*SiscoTable[[#This Row],[Provta(Uns)]],0)</f>
        <v>0</v>
      </c>
      <c r="M4594" s="7">
        <v>0</v>
      </c>
      <c r="N4594" s="7">
        <v>0</v>
      </c>
      <c r="O4594" s="7">
        <f>IFERROR(VLOOKUP(SiscoTable[[#This Row],[Código]],Hoja2!A:B,2,0)*SiscoTable[[#This Row],[Stock_actual]],0)</f>
        <v>0</v>
      </c>
      <c r="P4594" s="6" t="s">
        <v>7</v>
      </c>
      <c r="Q4594" s="7">
        <v>0</v>
      </c>
      <c r="R4594" s="7">
        <v>0</v>
      </c>
      <c r="S4594" s="7" t="s">
        <v>11923</v>
      </c>
      <c r="BI4594"/>
      <c r="BJ4594"/>
    </row>
    <row r="4595" spans="2:62" x14ac:dyDescent="0.4">
      <c r="B4595" s="1">
        <v>22613</v>
      </c>
      <c r="C4595" s="6" t="s">
        <v>8</v>
      </c>
      <c r="D4595" s="6" t="s">
        <v>8</v>
      </c>
      <c r="E4595" s="6" t="s">
        <v>1537</v>
      </c>
      <c r="F4595" s="6" t="s">
        <v>1537</v>
      </c>
      <c r="G4595" s="6" t="s">
        <v>1625</v>
      </c>
      <c r="H4595" s="6" t="s">
        <v>4</v>
      </c>
      <c r="I4595" s="6" t="s">
        <v>1706</v>
      </c>
      <c r="J4595" s="6" t="s">
        <v>5</v>
      </c>
      <c r="K4595" s="7">
        <v>0</v>
      </c>
      <c r="L4595" s="7">
        <f>IFERROR(VLOOKUP(SiscoTable[[#This Row],[Código]],Hoja2!A:B,2,0)*SiscoTable[[#This Row],[Provta(Uns)]],0)</f>
        <v>0</v>
      </c>
      <c r="M4595" s="7">
        <v>0</v>
      </c>
      <c r="N4595" s="7">
        <v>0</v>
      </c>
      <c r="O4595" s="7">
        <f>IFERROR(VLOOKUP(SiscoTable[[#This Row],[Código]],Hoja2!A:B,2,0)*SiscoTable[[#This Row],[Stock_actual]],0)</f>
        <v>0</v>
      </c>
      <c r="P4595" s="6" t="s">
        <v>7</v>
      </c>
      <c r="Q4595" s="7">
        <v>0</v>
      </c>
      <c r="R4595" s="7">
        <v>0</v>
      </c>
      <c r="S4595" s="7" t="s">
        <v>11923</v>
      </c>
      <c r="BI4595"/>
      <c r="BJ4595"/>
    </row>
    <row r="4596" spans="2:62" x14ac:dyDescent="0.4">
      <c r="B4596" s="1">
        <v>22616</v>
      </c>
      <c r="C4596" s="6" t="s">
        <v>8</v>
      </c>
      <c r="D4596" s="6" t="s">
        <v>8</v>
      </c>
      <c r="E4596" s="6" t="s">
        <v>1537</v>
      </c>
      <c r="F4596" s="6" t="s">
        <v>1537</v>
      </c>
      <c r="G4596" s="6" t="s">
        <v>1625</v>
      </c>
      <c r="H4596" s="6" t="s">
        <v>4</v>
      </c>
      <c r="I4596" s="6" t="s">
        <v>1708</v>
      </c>
      <c r="J4596" s="6" t="s">
        <v>5</v>
      </c>
      <c r="K4596" s="7">
        <v>0</v>
      </c>
      <c r="L4596" s="7">
        <f>IFERROR(VLOOKUP(SiscoTable[[#This Row],[Código]],Hoja2!A:B,2,0)*SiscoTable[[#This Row],[Provta(Uns)]],0)</f>
        <v>0</v>
      </c>
      <c r="M4596" s="7">
        <v>0</v>
      </c>
      <c r="N4596" s="7">
        <v>0</v>
      </c>
      <c r="O4596" s="7">
        <f>IFERROR(VLOOKUP(SiscoTable[[#This Row],[Código]],Hoja2!A:B,2,0)*SiscoTable[[#This Row],[Stock_actual]],0)</f>
        <v>0</v>
      </c>
      <c r="P4596" s="6" t="s">
        <v>7</v>
      </c>
      <c r="Q4596" s="7">
        <v>0</v>
      </c>
      <c r="R4596" s="7">
        <v>0</v>
      </c>
      <c r="S4596" s="7" t="s">
        <v>11923</v>
      </c>
      <c r="BI4596"/>
      <c r="BJ4596"/>
    </row>
    <row r="4597" spans="2:62" x14ac:dyDescent="0.4">
      <c r="B4597" s="1">
        <v>22620</v>
      </c>
      <c r="C4597" s="6" t="s">
        <v>25</v>
      </c>
      <c r="D4597" s="6" t="s">
        <v>30</v>
      </c>
      <c r="E4597" s="6" t="s">
        <v>8482</v>
      </c>
      <c r="F4597" s="6" t="s">
        <v>9030</v>
      </c>
      <c r="G4597" s="6" t="s">
        <v>9299</v>
      </c>
      <c r="H4597" s="6" t="s">
        <v>9316</v>
      </c>
      <c r="I4597" s="6" t="s">
        <v>9315</v>
      </c>
      <c r="J4597" s="6" t="s">
        <v>5</v>
      </c>
      <c r="K4597" s="7">
        <v>8.17</v>
      </c>
      <c r="L4597" s="7">
        <f>IFERROR(VLOOKUP(SiscoTable[[#This Row],[Código]],Hoja2!A:B,2,0)*SiscoTable[[#This Row],[Provta(Uns)]],0)</f>
        <v>178.92299999999997</v>
      </c>
      <c r="M4597" s="7">
        <v>0</v>
      </c>
      <c r="N4597" s="7">
        <v>8</v>
      </c>
      <c r="O4597" s="7">
        <f>IFERROR(VLOOKUP(SiscoTable[[#This Row],[Código]],Hoja2!A:B,2,0)*SiscoTable[[#This Row],[Stock_actual]],0)</f>
        <v>175.2</v>
      </c>
      <c r="P4597" s="6" t="s">
        <v>252</v>
      </c>
      <c r="Q4597" s="7">
        <v>9</v>
      </c>
      <c r="R4597" s="7">
        <v>16.3</v>
      </c>
      <c r="S4597" s="7" t="s">
        <v>11926</v>
      </c>
      <c r="BI4597"/>
      <c r="BJ4597"/>
    </row>
    <row r="4598" spans="2:62" x14ac:dyDescent="0.4">
      <c r="B4598" s="1">
        <v>22622</v>
      </c>
      <c r="C4598" s="6" t="s">
        <v>30</v>
      </c>
      <c r="D4598" s="6" t="s">
        <v>8</v>
      </c>
      <c r="E4598" s="6" t="s">
        <v>8482</v>
      </c>
      <c r="F4598" s="6" t="s">
        <v>9030</v>
      </c>
      <c r="G4598" s="6" t="s">
        <v>9299</v>
      </c>
      <c r="H4598" s="6" t="s">
        <v>9316</v>
      </c>
      <c r="I4598" s="6" t="s">
        <v>9393</v>
      </c>
      <c r="J4598" s="6" t="s">
        <v>5</v>
      </c>
      <c r="K4598" s="7">
        <v>3.83</v>
      </c>
      <c r="L4598" s="7">
        <f>IFERROR(VLOOKUP(SiscoTable[[#This Row],[Código]],Hoja2!A:B,2,0)*SiscoTable[[#This Row],[Provta(Uns)]],0)</f>
        <v>96.899000000000001</v>
      </c>
      <c r="M4598" s="7">
        <v>0</v>
      </c>
      <c r="N4598" s="7">
        <v>25</v>
      </c>
      <c r="O4598" s="7">
        <f>IFERROR(VLOOKUP(SiscoTable[[#This Row],[Código]],Hoja2!A:B,2,0)*SiscoTable[[#This Row],[Stock_actual]],0)</f>
        <v>632.5</v>
      </c>
      <c r="P4598" s="6" t="s">
        <v>1168</v>
      </c>
      <c r="Q4598" s="7">
        <v>4</v>
      </c>
      <c r="R4598" s="7">
        <v>0</v>
      </c>
      <c r="S4598" s="7" t="s">
        <v>11926</v>
      </c>
      <c r="BI4598"/>
      <c r="BJ4598"/>
    </row>
    <row r="4599" spans="2:62" x14ac:dyDescent="0.4">
      <c r="B4599" s="1">
        <v>22624</v>
      </c>
      <c r="C4599" s="6" t="s">
        <v>8</v>
      </c>
      <c r="D4599" s="6" t="s">
        <v>8</v>
      </c>
      <c r="E4599" s="6" t="s">
        <v>3268</v>
      </c>
      <c r="F4599" s="6" t="s">
        <v>6803</v>
      </c>
      <c r="G4599" s="6" t="s">
        <v>6915</v>
      </c>
      <c r="H4599" s="6" t="s">
        <v>7011</v>
      </c>
      <c r="I4599" s="6" t="s">
        <v>7010</v>
      </c>
      <c r="J4599" s="6" t="s">
        <v>5</v>
      </c>
      <c r="K4599" s="7">
        <v>0</v>
      </c>
      <c r="L4599" s="7">
        <f>IFERROR(VLOOKUP(SiscoTable[[#This Row],[Código]],Hoja2!A:B,2,0)*SiscoTable[[#This Row],[Provta(Uns)]],0)</f>
        <v>0</v>
      </c>
      <c r="M4599" s="7">
        <v>0</v>
      </c>
      <c r="N4599" s="7">
        <v>0</v>
      </c>
      <c r="O4599" s="7">
        <f>IFERROR(VLOOKUP(SiscoTable[[#This Row],[Código]],Hoja2!A:B,2,0)*SiscoTable[[#This Row],[Stock_actual]],0)</f>
        <v>0</v>
      </c>
      <c r="P4599" s="6" t="s">
        <v>7</v>
      </c>
      <c r="Q4599" s="7">
        <v>0</v>
      </c>
      <c r="R4599" s="7">
        <v>0</v>
      </c>
      <c r="S4599" s="7" t="s">
        <v>11925</v>
      </c>
      <c r="BI4599"/>
      <c r="BJ4599"/>
    </row>
    <row r="4600" spans="2:62" x14ac:dyDescent="0.4">
      <c r="B4600" s="1">
        <v>22625</v>
      </c>
      <c r="C4600" s="6" t="s">
        <v>8</v>
      </c>
      <c r="D4600" s="6" t="s">
        <v>8</v>
      </c>
      <c r="E4600" s="6" t="s">
        <v>3268</v>
      </c>
      <c r="F4600" s="6" t="s">
        <v>6803</v>
      </c>
      <c r="G4600" s="6" t="s">
        <v>6915</v>
      </c>
      <c r="H4600" s="6" t="s">
        <v>7011</v>
      </c>
      <c r="I4600" s="6" t="s">
        <v>7012</v>
      </c>
      <c r="J4600" s="6" t="s">
        <v>5</v>
      </c>
      <c r="K4600" s="7">
        <v>0</v>
      </c>
      <c r="L4600" s="7">
        <f>IFERROR(VLOOKUP(SiscoTable[[#This Row],[Código]],Hoja2!A:B,2,0)*SiscoTable[[#This Row],[Provta(Uns)]],0)</f>
        <v>0</v>
      </c>
      <c r="M4600" s="7">
        <v>0</v>
      </c>
      <c r="N4600" s="7">
        <v>0</v>
      </c>
      <c r="O4600" s="7">
        <f>IFERROR(VLOOKUP(SiscoTable[[#This Row],[Código]],Hoja2!A:B,2,0)*SiscoTable[[#This Row],[Stock_actual]],0)</f>
        <v>0</v>
      </c>
      <c r="P4600" s="6" t="s">
        <v>7</v>
      </c>
      <c r="Q4600" s="7">
        <v>0</v>
      </c>
      <c r="R4600" s="7">
        <v>0</v>
      </c>
      <c r="S4600" s="7" t="s">
        <v>11925</v>
      </c>
      <c r="BI4600"/>
      <c r="BJ4600"/>
    </row>
    <row r="4601" spans="2:62" x14ac:dyDescent="0.4">
      <c r="B4601" s="1">
        <v>22627</v>
      </c>
      <c r="C4601" s="6" t="s">
        <v>30</v>
      </c>
      <c r="D4601" s="6" t="s">
        <v>8</v>
      </c>
      <c r="E4601" s="6" t="s">
        <v>8482</v>
      </c>
      <c r="F4601" s="6" t="s">
        <v>9030</v>
      </c>
      <c r="G4601" s="6" t="s">
        <v>9299</v>
      </c>
      <c r="H4601" s="6" t="s">
        <v>9316</v>
      </c>
      <c r="I4601" s="6" t="s">
        <v>9394</v>
      </c>
      <c r="J4601" s="6" t="s">
        <v>5</v>
      </c>
      <c r="K4601" s="7">
        <v>3.17</v>
      </c>
      <c r="L4601" s="7">
        <f>IFERROR(VLOOKUP(SiscoTable[[#This Row],[Código]],Hoja2!A:B,2,0)*SiscoTable[[#This Row],[Provta(Uns)]],0)</f>
        <v>76.713999999999999</v>
      </c>
      <c r="M4601" s="7">
        <v>0</v>
      </c>
      <c r="N4601" s="7">
        <v>14</v>
      </c>
      <c r="O4601" s="7">
        <f>IFERROR(VLOOKUP(SiscoTable[[#This Row],[Código]],Hoja2!A:B,2,0)*SiscoTable[[#This Row],[Stock_actual]],0)</f>
        <v>338.8</v>
      </c>
      <c r="P4601" s="6" t="s">
        <v>130</v>
      </c>
      <c r="Q4601" s="7">
        <v>4</v>
      </c>
      <c r="R4601" s="7">
        <v>0</v>
      </c>
      <c r="S4601" s="7" t="s">
        <v>11926</v>
      </c>
      <c r="BI4601"/>
      <c r="BJ4601"/>
    </row>
    <row r="4602" spans="2:62" x14ac:dyDescent="0.4">
      <c r="B4602" s="1">
        <v>22628</v>
      </c>
      <c r="C4602" s="6" t="s">
        <v>8</v>
      </c>
      <c r="D4602" s="6" t="s">
        <v>8</v>
      </c>
      <c r="E4602" s="6" t="s">
        <v>3268</v>
      </c>
      <c r="F4602" s="6" t="s">
        <v>6803</v>
      </c>
      <c r="G4602" s="6" t="s">
        <v>6915</v>
      </c>
      <c r="H4602" s="6" t="s">
        <v>6917</v>
      </c>
      <c r="I4602" s="6" t="s">
        <v>7013</v>
      </c>
      <c r="J4602" s="6" t="s">
        <v>5</v>
      </c>
      <c r="K4602" s="7">
        <v>2.33</v>
      </c>
      <c r="L4602" s="7">
        <f>IFERROR(VLOOKUP(SiscoTable[[#This Row],[Código]],Hoja2!A:B,2,0)*SiscoTable[[#This Row],[Provta(Uns)]],0)</f>
        <v>15.145</v>
      </c>
      <c r="M4602" s="7">
        <v>0</v>
      </c>
      <c r="N4602" s="7">
        <v>46</v>
      </c>
      <c r="O4602" s="7">
        <f>IFERROR(VLOOKUP(SiscoTable[[#This Row],[Código]],Hoja2!A:B,2,0)*SiscoTable[[#This Row],[Stock_actual]],0)</f>
        <v>299</v>
      </c>
      <c r="P4602" s="6" t="s">
        <v>7014</v>
      </c>
      <c r="Q4602" s="7">
        <v>3</v>
      </c>
      <c r="R4602" s="7">
        <v>0</v>
      </c>
      <c r="S4602" s="7" t="s">
        <v>11925</v>
      </c>
      <c r="BI4602"/>
      <c r="BJ4602"/>
    </row>
    <row r="4603" spans="2:62" x14ac:dyDescent="0.4">
      <c r="B4603" s="1">
        <v>22629</v>
      </c>
      <c r="C4603" s="6" t="s">
        <v>30</v>
      </c>
      <c r="D4603" s="6" t="s">
        <v>30</v>
      </c>
      <c r="E4603" s="6" t="s">
        <v>3268</v>
      </c>
      <c r="F4603" s="6" t="s">
        <v>6803</v>
      </c>
      <c r="G4603" s="6" t="s">
        <v>6915</v>
      </c>
      <c r="H4603" s="6" t="s">
        <v>6917</v>
      </c>
      <c r="I4603" s="6" t="s">
        <v>6975</v>
      </c>
      <c r="J4603" s="6" t="s">
        <v>5</v>
      </c>
      <c r="K4603" s="7">
        <v>12.67</v>
      </c>
      <c r="L4603" s="7">
        <f>IFERROR(VLOOKUP(SiscoTable[[#This Row],[Código]],Hoja2!A:B,2,0)*SiscoTable[[#This Row],[Provta(Uns)]],0)</f>
        <v>83.622</v>
      </c>
      <c r="M4603" s="7">
        <v>0</v>
      </c>
      <c r="N4603" s="7">
        <v>32</v>
      </c>
      <c r="O4603" s="7">
        <f>IFERROR(VLOOKUP(SiscoTable[[#This Row],[Código]],Hoja2!A:B,2,0)*SiscoTable[[#This Row],[Stock_actual]],0)</f>
        <v>211.2</v>
      </c>
      <c r="P4603" s="6" t="s">
        <v>537</v>
      </c>
      <c r="Q4603" s="7">
        <v>14</v>
      </c>
      <c r="R4603" s="7">
        <v>0</v>
      </c>
      <c r="S4603" s="7" t="s">
        <v>11925</v>
      </c>
      <c r="BI4603"/>
      <c r="BJ4603"/>
    </row>
    <row r="4604" spans="2:62" x14ac:dyDescent="0.4">
      <c r="B4604" s="1">
        <v>22630</v>
      </c>
      <c r="C4604" s="6" t="s">
        <v>8</v>
      </c>
      <c r="D4604" s="6" t="s">
        <v>8</v>
      </c>
      <c r="E4604" s="6" t="s">
        <v>3268</v>
      </c>
      <c r="F4604" s="6" t="s">
        <v>8283</v>
      </c>
      <c r="G4604" s="6" t="s">
        <v>8289</v>
      </c>
      <c r="H4604" s="6" t="s">
        <v>8293</v>
      </c>
      <c r="I4604" s="6" t="s">
        <v>8303</v>
      </c>
      <c r="J4604" s="6" t="s">
        <v>5</v>
      </c>
      <c r="K4604" s="7">
        <v>0</v>
      </c>
      <c r="L4604" s="7">
        <f>IFERROR(VLOOKUP(SiscoTable[[#This Row],[Código]],Hoja2!A:B,2,0)*SiscoTable[[#This Row],[Provta(Uns)]],0)</f>
        <v>0</v>
      </c>
      <c r="M4604" s="7">
        <v>16</v>
      </c>
      <c r="N4604" s="7">
        <v>0</v>
      </c>
      <c r="O4604" s="7">
        <f>IFERROR(VLOOKUP(SiscoTable[[#This Row],[Código]],Hoja2!A:B,2,0)*SiscoTable[[#This Row],[Stock_actual]],0)</f>
        <v>0</v>
      </c>
      <c r="P4604" s="6" t="s">
        <v>7</v>
      </c>
      <c r="Q4604" s="7">
        <v>0</v>
      </c>
      <c r="R4604" s="7">
        <v>0</v>
      </c>
      <c r="S4604" s="7" t="s">
        <v>11928</v>
      </c>
      <c r="BI4604"/>
      <c r="BJ4604"/>
    </row>
    <row r="4605" spans="2:62" x14ac:dyDescent="0.4">
      <c r="B4605" s="1">
        <v>22632</v>
      </c>
      <c r="C4605" s="6" t="s">
        <v>8</v>
      </c>
      <c r="D4605" s="6" t="s">
        <v>8</v>
      </c>
      <c r="E4605" s="6" t="s">
        <v>3268</v>
      </c>
      <c r="F4605" s="6" t="s">
        <v>8283</v>
      </c>
      <c r="G4605" s="6" t="s">
        <v>8289</v>
      </c>
      <c r="H4605" s="6" t="s">
        <v>8305</v>
      </c>
      <c r="I4605" s="6" t="s">
        <v>8304</v>
      </c>
      <c r="J4605" s="6" t="s">
        <v>5</v>
      </c>
      <c r="K4605" s="7">
        <v>3.83</v>
      </c>
      <c r="L4605" s="7">
        <f>IFERROR(VLOOKUP(SiscoTable[[#This Row],[Código]],Hoja2!A:B,2,0)*SiscoTable[[#This Row],[Provta(Uns)]],0)</f>
        <v>49.407000000000004</v>
      </c>
      <c r="M4605" s="7">
        <v>0</v>
      </c>
      <c r="N4605" s="7">
        <v>0</v>
      </c>
      <c r="O4605" s="7">
        <f>IFERROR(VLOOKUP(SiscoTable[[#This Row],[Código]],Hoja2!A:B,2,0)*SiscoTable[[#This Row],[Stock_actual]],0)</f>
        <v>0</v>
      </c>
      <c r="P4605" s="6" t="s">
        <v>7</v>
      </c>
      <c r="Q4605" s="7">
        <v>4</v>
      </c>
      <c r="R4605" s="7">
        <v>7.8000000000000007</v>
      </c>
      <c r="S4605" s="7" t="s">
        <v>11928</v>
      </c>
      <c r="BI4605"/>
      <c r="BJ4605"/>
    </row>
    <row r="4606" spans="2:62" x14ac:dyDescent="0.4">
      <c r="B4606" s="1">
        <v>22633</v>
      </c>
      <c r="C4606" s="6" t="s">
        <v>30</v>
      </c>
      <c r="D4606" s="6" t="s">
        <v>8</v>
      </c>
      <c r="E4606" s="6" t="s">
        <v>3268</v>
      </c>
      <c r="F4606" s="6" t="s">
        <v>8283</v>
      </c>
      <c r="G4606" s="6" t="s">
        <v>8289</v>
      </c>
      <c r="H4606" s="6" t="s">
        <v>8293</v>
      </c>
      <c r="I4606" s="6" t="s">
        <v>8292</v>
      </c>
      <c r="J4606" s="6" t="s">
        <v>5</v>
      </c>
      <c r="K4606" s="7">
        <v>0.83</v>
      </c>
      <c r="L4606" s="7">
        <f>IFERROR(VLOOKUP(SiscoTable[[#This Row],[Código]],Hoja2!A:B,2,0)*SiscoTable[[#This Row],[Provta(Uns)]],0)</f>
        <v>56.854999999999997</v>
      </c>
      <c r="M4606" s="7">
        <v>5</v>
      </c>
      <c r="N4606" s="7">
        <v>1</v>
      </c>
      <c r="O4606" s="7">
        <f>IFERROR(VLOOKUP(SiscoTable[[#This Row],[Código]],Hoja2!A:B,2,0)*SiscoTable[[#This Row],[Stock_actual]],0)</f>
        <v>68.5</v>
      </c>
      <c r="P4606" s="6" t="s">
        <v>115</v>
      </c>
      <c r="Q4606" s="7">
        <v>1</v>
      </c>
      <c r="R4606" s="7">
        <v>0</v>
      </c>
      <c r="S4606" s="7" t="s">
        <v>11928</v>
      </c>
      <c r="BI4606"/>
      <c r="BJ4606"/>
    </row>
    <row r="4607" spans="2:62" x14ac:dyDescent="0.4">
      <c r="B4607" s="1">
        <v>22634</v>
      </c>
      <c r="C4607" s="6" t="s">
        <v>8</v>
      </c>
      <c r="D4607" s="6" t="s">
        <v>8</v>
      </c>
      <c r="E4607" s="6" t="s">
        <v>3268</v>
      </c>
      <c r="F4607" s="6" t="s">
        <v>8283</v>
      </c>
      <c r="G4607" s="6" t="s">
        <v>8289</v>
      </c>
      <c r="H4607" s="6" t="s">
        <v>8293</v>
      </c>
      <c r="I4607" s="6" t="s">
        <v>8306</v>
      </c>
      <c r="J4607" s="6" t="s">
        <v>5</v>
      </c>
      <c r="K4607" s="7">
        <v>0</v>
      </c>
      <c r="L4607" s="7">
        <f>IFERROR(VLOOKUP(SiscoTable[[#This Row],[Código]],Hoja2!A:B,2,0)*SiscoTable[[#This Row],[Provta(Uns)]],0)</f>
        <v>0</v>
      </c>
      <c r="M4607" s="7">
        <v>0</v>
      </c>
      <c r="N4607" s="7">
        <v>4</v>
      </c>
      <c r="O4607" s="7">
        <f>IFERROR(VLOOKUP(SiscoTable[[#This Row],[Código]],Hoja2!A:B,2,0)*SiscoTable[[#This Row],[Stock_actual]],0)</f>
        <v>271.60000000000002</v>
      </c>
      <c r="P4607" s="6" t="s">
        <v>134</v>
      </c>
      <c r="Q4607" s="7">
        <v>0</v>
      </c>
      <c r="R4607" s="7">
        <v>0</v>
      </c>
      <c r="S4607" s="7" t="s">
        <v>11928</v>
      </c>
      <c r="BI4607"/>
      <c r="BJ4607"/>
    </row>
    <row r="4608" spans="2:62" x14ac:dyDescent="0.4">
      <c r="B4608" s="1">
        <v>22635</v>
      </c>
      <c r="C4608" s="6" t="s">
        <v>8</v>
      </c>
      <c r="D4608" s="6" t="s">
        <v>8</v>
      </c>
      <c r="E4608" s="6" t="s">
        <v>3268</v>
      </c>
      <c r="F4608" s="6" t="s">
        <v>8283</v>
      </c>
      <c r="G4608" s="6" t="s">
        <v>8289</v>
      </c>
      <c r="H4608" s="6" t="s">
        <v>8293</v>
      </c>
      <c r="I4608" s="6" t="s">
        <v>8307</v>
      </c>
      <c r="J4608" s="6" t="s">
        <v>5</v>
      </c>
      <c r="K4608" s="7">
        <v>0.33</v>
      </c>
      <c r="L4608" s="7">
        <f>IFERROR(VLOOKUP(SiscoTable[[#This Row],[Código]],Hoja2!A:B,2,0)*SiscoTable[[#This Row],[Provta(Uns)]],0)</f>
        <v>22.275000000000002</v>
      </c>
      <c r="M4608" s="7">
        <v>5</v>
      </c>
      <c r="N4608" s="7">
        <v>1</v>
      </c>
      <c r="O4608" s="7">
        <f>IFERROR(VLOOKUP(SiscoTable[[#This Row],[Código]],Hoja2!A:B,2,0)*SiscoTable[[#This Row],[Stock_actual]],0)</f>
        <v>67.5</v>
      </c>
      <c r="P4608" s="6" t="s">
        <v>92</v>
      </c>
      <c r="Q4608" s="7">
        <v>0</v>
      </c>
      <c r="R4608" s="7">
        <v>0</v>
      </c>
      <c r="S4608" s="7" t="s">
        <v>11928</v>
      </c>
      <c r="BI4608"/>
      <c r="BJ4608"/>
    </row>
    <row r="4609" spans="2:62" x14ac:dyDescent="0.4">
      <c r="B4609" s="1">
        <v>22636</v>
      </c>
      <c r="C4609" s="6" t="s">
        <v>30</v>
      </c>
      <c r="D4609" s="6" t="s">
        <v>8</v>
      </c>
      <c r="E4609" s="6" t="s">
        <v>3268</v>
      </c>
      <c r="F4609" s="6" t="s">
        <v>8283</v>
      </c>
      <c r="G4609" s="6" t="s">
        <v>8289</v>
      </c>
      <c r="H4609" s="6" t="s">
        <v>8295</v>
      </c>
      <c r="I4609" s="6" t="s">
        <v>8294</v>
      </c>
      <c r="J4609" s="6" t="s">
        <v>5</v>
      </c>
      <c r="K4609" s="7">
        <v>1.17</v>
      </c>
      <c r="L4609" s="7">
        <f>IFERROR(VLOOKUP(SiscoTable[[#This Row],[Código]],Hoja2!A:B,2,0)*SiscoTable[[#This Row],[Provta(Uns)]],0)</f>
        <v>85.175999999999988</v>
      </c>
      <c r="M4609" s="7">
        <v>6</v>
      </c>
      <c r="N4609" s="7">
        <v>1</v>
      </c>
      <c r="O4609" s="7">
        <f>IFERROR(VLOOKUP(SiscoTable[[#This Row],[Código]],Hoja2!A:B,2,0)*SiscoTable[[#This Row],[Stock_actual]],0)</f>
        <v>72.8</v>
      </c>
      <c r="P4609" s="6" t="s">
        <v>812</v>
      </c>
      <c r="Q4609" s="7">
        <v>1</v>
      </c>
      <c r="R4609" s="7">
        <v>0</v>
      </c>
      <c r="S4609" s="7" t="s">
        <v>11928</v>
      </c>
      <c r="BI4609"/>
      <c r="BJ4609"/>
    </row>
    <row r="4610" spans="2:62" x14ac:dyDescent="0.4">
      <c r="B4610" s="1">
        <v>22637</v>
      </c>
      <c r="C4610" s="6" t="s">
        <v>8</v>
      </c>
      <c r="D4610" s="6" t="s">
        <v>8</v>
      </c>
      <c r="E4610" s="6" t="s">
        <v>3268</v>
      </c>
      <c r="F4610" s="6" t="s">
        <v>8283</v>
      </c>
      <c r="G4610" s="6" t="s">
        <v>8289</v>
      </c>
      <c r="H4610" s="6" t="s">
        <v>8295</v>
      </c>
      <c r="I4610" s="6" t="s">
        <v>8308</v>
      </c>
      <c r="J4610" s="6" t="s">
        <v>5</v>
      </c>
      <c r="K4610" s="7">
        <v>0.17</v>
      </c>
      <c r="L4610" s="7">
        <f>IFERROR(VLOOKUP(SiscoTable[[#This Row],[Código]],Hoja2!A:B,2,0)*SiscoTable[[#This Row],[Provta(Uns)]],0)</f>
        <v>10.183</v>
      </c>
      <c r="M4610" s="7">
        <v>0</v>
      </c>
      <c r="N4610" s="7">
        <v>3</v>
      </c>
      <c r="O4610" s="7">
        <f>IFERROR(VLOOKUP(SiscoTable[[#This Row],[Código]],Hoja2!A:B,2,0)*SiscoTable[[#This Row],[Stock_actual]],0)</f>
        <v>179.7</v>
      </c>
      <c r="P4610" s="6" t="s">
        <v>283</v>
      </c>
      <c r="Q4610" s="7">
        <v>0</v>
      </c>
      <c r="R4610" s="7">
        <v>0</v>
      </c>
      <c r="S4610" s="7" t="s">
        <v>11928</v>
      </c>
      <c r="BI4610"/>
      <c r="BJ4610"/>
    </row>
    <row r="4611" spans="2:62" x14ac:dyDescent="0.4">
      <c r="B4611" s="1">
        <v>22638</v>
      </c>
      <c r="C4611" s="6" t="s">
        <v>8</v>
      </c>
      <c r="D4611" s="6" t="s">
        <v>8</v>
      </c>
      <c r="E4611" s="6" t="s">
        <v>3268</v>
      </c>
      <c r="F4611" s="6" t="s">
        <v>8283</v>
      </c>
      <c r="G4611" s="6" t="s">
        <v>8289</v>
      </c>
      <c r="H4611" s="6" t="s">
        <v>8305</v>
      </c>
      <c r="I4611" s="6" t="s">
        <v>8309</v>
      </c>
      <c r="J4611" s="6" t="s">
        <v>5</v>
      </c>
      <c r="K4611" s="7">
        <v>0.17</v>
      </c>
      <c r="L4611" s="7">
        <f>IFERROR(VLOOKUP(SiscoTable[[#This Row],[Código]],Hoja2!A:B,2,0)*SiscoTable[[#This Row],[Provta(Uns)]],0)</f>
        <v>12.393000000000002</v>
      </c>
      <c r="M4611" s="7">
        <v>0</v>
      </c>
      <c r="N4611" s="7">
        <v>0</v>
      </c>
      <c r="O4611" s="7">
        <f>IFERROR(VLOOKUP(SiscoTable[[#This Row],[Código]],Hoja2!A:B,2,0)*SiscoTable[[#This Row],[Stock_actual]],0)</f>
        <v>0</v>
      </c>
      <c r="P4611" s="6" t="s">
        <v>7</v>
      </c>
      <c r="Q4611" s="7">
        <v>0</v>
      </c>
      <c r="R4611" s="7">
        <v>0</v>
      </c>
      <c r="S4611" s="7" t="s">
        <v>11928</v>
      </c>
      <c r="BI4611"/>
      <c r="BJ4611"/>
    </row>
    <row r="4612" spans="2:62" x14ac:dyDescent="0.4">
      <c r="B4612" s="1">
        <v>22639</v>
      </c>
      <c r="C4612" s="6" t="s">
        <v>30</v>
      </c>
      <c r="D4612" s="6" t="s">
        <v>8</v>
      </c>
      <c r="E4612" s="6" t="s">
        <v>8482</v>
      </c>
      <c r="F4612" s="6" t="s">
        <v>9030</v>
      </c>
      <c r="G4612" s="6" t="s">
        <v>9678</v>
      </c>
      <c r="H4612" s="6" t="s">
        <v>9683</v>
      </c>
      <c r="I4612" s="6" t="s">
        <v>9752</v>
      </c>
      <c r="J4612" s="6" t="s">
        <v>5</v>
      </c>
      <c r="K4612" s="7">
        <v>3.67</v>
      </c>
      <c r="L4612" s="7">
        <f>IFERROR(VLOOKUP(SiscoTable[[#This Row],[Código]],Hoja2!A:B,2,0)*SiscoTable[[#This Row],[Provta(Uns)]],0)</f>
        <v>73.032999999999987</v>
      </c>
      <c r="M4612" s="7">
        <v>0</v>
      </c>
      <c r="N4612" s="7">
        <v>32</v>
      </c>
      <c r="O4612" s="7">
        <f>IFERROR(VLOOKUP(SiscoTable[[#This Row],[Código]],Hoja2!A:B,2,0)*SiscoTable[[#This Row],[Stock_actual]],0)</f>
        <v>636.79999999999995</v>
      </c>
      <c r="P4612" s="6" t="s">
        <v>1698</v>
      </c>
      <c r="Q4612" s="7">
        <v>4</v>
      </c>
      <c r="R4612" s="7">
        <v>0</v>
      </c>
      <c r="S4612" s="7" t="s">
        <v>11926</v>
      </c>
      <c r="BI4612"/>
      <c r="BJ4612"/>
    </row>
    <row r="4613" spans="2:62" x14ac:dyDescent="0.4">
      <c r="B4613" s="1">
        <v>22640</v>
      </c>
      <c r="C4613" s="6" t="s">
        <v>25</v>
      </c>
      <c r="D4613" s="6" t="s">
        <v>30</v>
      </c>
      <c r="E4613" s="6" t="s">
        <v>8482</v>
      </c>
      <c r="F4613" s="6" t="s">
        <v>9030</v>
      </c>
      <c r="G4613" s="6" t="s">
        <v>9678</v>
      </c>
      <c r="H4613" s="6" t="s">
        <v>9683</v>
      </c>
      <c r="I4613" s="6" t="s">
        <v>9686</v>
      </c>
      <c r="J4613" s="6" t="s">
        <v>5</v>
      </c>
      <c r="K4613" s="7">
        <v>6.83</v>
      </c>
      <c r="L4613" s="7">
        <f>IFERROR(VLOOKUP(SiscoTable[[#This Row],[Código]],Hoja2!A:B,2,0)*SiscoTable[[#This Row],[Provta(Uns)]],0)</f>
        <v>127.03800000000001</v>
      </c>
      <c r="M4613" s="7">
        <v>12</v>
      </c>
      <c r="N4613" s="7">
        <v>11</v>
      </c>
      <c r="O4613" s="7">
        <f>IFERROR(VLOOKUP(SiscoTable[[#This Row],[Código]],Hoja2!A:B,2,0)*SiscoTable[[#This Row],[Stock_actual]],0)</f>
        <v>204.60000000000002</v>
      </c>
      <c r="P4613" s="6" t="s">
        <v>573</v>
      </c>
      <c r="Q4613" s="7">
        <v>8</v>
      </c>
      <c r="R4613" s="7">
        <v>0</v>
      </c>
      <c r="S4613" s="7" t="s">
        <v>11926</v>
      </c>
      <c r="BI4613"/>
      <c r="BJ4613"/>
    </row>
    <row r="4614" spans="2:62" x14ac:dyDescent="0.4">
      <c r="B4614" s="1">
        <v>22642</v>
      </c>
      <c r="C4614" s="6" t="s">
        <v>30</v>
      </c>
      <c r="D4614" s="6" t="s">
        <v>8</v>
      </c>
      <c r="E4614" s="6" t="s">
        <v>8482</v>
      </c>
      <c r="F4614" s="6" t="s">
        <v>9030</v>
      </c>
      <c r="G4614" s="6" t="s">
        <v>9678</v>
      </c>
      <c r="H4614" s="6" t="s">
        <v>9683</v>
      </c>
      <c r="I4614" s="6" t="s">
        <v>9753</v>
      </c>
      <c r="J4614" s="6" t="s">
        <v>5</v>
      </c>
      <c r="K4614" s="7">
        <v>4.5</v>
      </c>
      <c r="L4614" s="7">
        <f>IFERROR(VLOOKUP(SiscoTable[[#This Row],[Código]],Hoja2!A:B,2,0)*SiscoTable[[#This Row],[Provta(Uns)]],0)</f>
        <v>77.850000000000009</v>
      </c>
      <c r="M4614" s="7">
        <v>12</v>
      </c>
      <c r="N4614" s="7">
        <v>18</v>
      </c>
      <c r="O4614" s="7">
        <f>IFERROR(VLOOKUP(SiscoTable[[#This Row],[Código]],Hoja2!A:B,2,0)*SiscoTable[[#This Row],[Stock_actual]],0)</f>
        <v>311.40000000000003</v>
      </c>
      <c r="P4614" s="6" t="s">
        <v>560</v>
      </c>
      <c r="Q4614" s="7">
        <v>5</v>
      </c>
      <c r="R4614" s="7">
        <v>0</v>
      </c>
      <c r="S4614" s="7" t="s">
        <v>11926</v>
      </c>
      <c r="BI4614"/>
      <c r="BJ4614"/>
    </row>
    <row r="4615" spans="2:62" x14ac:dyDescent="0.4">
      <c r="B4615" s="1">
        <v>22643</v>
      </c>
      <c r="C4615" s="6" t="s">
        <v>8</v>
      </c>
      <c r="D4615" s="6" t="s">
        <v>8</v>
      </c>
      <c r="E4615" s="6" t="s">
        <v>8482</v>
      </c>
      <c r="F4615" s="6" t="s">
        <v>9030</v>
      </c>
      <c r="G4615" s="6" t="s">
        <v>9678</v>
      </c>
      <c r="H4615" s="6" t="s">
        <v>9683</v>
      </c>
      <c r="I4615" s="6" t="s">
        <v>9844</v>
      </c>
      <c r="J4615" s="6" t="s">
        <v>5</v>
      </c>
      <c r="K4615" s="7">
        <v>3</v>
      </c>
      <c r="L4615" s="7">
        <f>IFERROR(VLOOKUP(SiscoTable[[#This Row],[Código]],Hoja2!A:B,2,0)*SiscoTable[[#This Row],[Provta(Uns)]],0)</f>
        <v>48.599999999999994</v>
      </c>
      <c r="M4615" s="7">
        <v>0</v>
      </c>
      <c r="N4615" s="7">
        <v>11</v>
      </c>
      <c r="O4615" s="7">
        <f>IFERROR(VLOOKUP(SiscoTable[[#This Row],[Código]],Hoja2!A:B,2,0)*SiscoTable[[#This Row],[Stock_actual]],0)</f>
        <v>178.2</v>
      </c>
      <c r="P4615" s="6" t="s">
        <v>4220</v>
      </c>
      <c r="Q4615" s="7">
        <v>3</v>
      </c>
      <c r="R4615" s="7">
        <v>0</v>
      </c>
      <c r="S4615" s="7" t="s">
        <v>11926</v>
      </c>
      <c r="BI4615"/>
      <c r="BJ4615"/>
    </row>
    <row r="4616" spans="2:62" x14ac:dyDescent="0.4">
      <c r="B4616" s="1">
        <v>22644</v>
      </c>
      <c r="C4616" s="6" t="s">
        <v>30</v>
      </c>
      <c r="D4616" s="6" t="s">
        <v>8</v>
      </c>
      <c r="E4616" s="6" t="s">
        <v>2999</v>
      </c>
      <c r="F4616" s="6" t="s">
        <v>3000</v>
      </c>
      <c r="G4616" s="6" t="s">
        <v>3119</v>
      </c>
      <c r="H4616" s="6" t="s">
        <v>3119</v>
      </c>
      <c r="I4616" s="6" t="s">
        <v>3142</v>
      </c>
      <c r="J4616" s="6" t="s">
        <v>5</v>
      </c>
      <c r="K4616" s="7">
        <v>8.33</v>
      </c>
      <c r="L4616" s="7">
        <f>IFERROR(VLOOKUP(SiscoTable[[#This Row],[Código]],Hoja2!A:B,2,0)*SiscoTable[[#This Row],[Provta(Uns)]],0)</f>
        <v>204.91800000000001</v>
      </c>
      <c r="M4616" s="7">
        <v>0</v>
      </c>
      <c r="N4616" s="7">
        <v>0</v>
      </c>
      <c r="O4616" s="7">
        <f>IFERROR(VLOOKUP(SiscoTable[[#This Row],[Código]],Hoja2!A:B,2,0)*SiscoTable[[#This Row],[Stock_actual]],0)</f>
        <v>0</v>
      </c>
      <c r="P4616" s="6" t="s">
        <v>7</v>
      </c>
      <c r="Q4616" s="7">
        <v>9</v>
      </c>
      <c r="R4616" s="7">
        <v>16.8</v>
      </c>
      <c r="S4616" s="7" t="s">
        <v>11925</v>
      </c>
      <c r="BI4616"/>
      <c r="BJ4616"/>
    </row>
    <row r="4617" spans="2:62" x14ac:dyDescent="0.4">
      <c r="B4617" s="1">
        <v>22645</v>
      </c>
      <c r="C4617" s="6" t="s">
        <v>30</v>
      </c>
      <c r="D4617" s="6" t="s">
        <v>30</v>
      </c>
      <c r="E4617" s="6" t="s">
        <v>3268</v>
      </c>
      <c r="F4617" s="6" t="s">
        <v>5836</v>
      </c>
      <c r="G4617" s="6" t="s">
        <v>5837</v>
      </c>
      <c r="H4617" s="6" t="s">
        <v>5846</v>
      </c>
      <c r="I4617" s="6" t="s">
        <v>5882</v>
      </c>
      <c r="J4617" s="6" t="s">
        <v>5</v>
      </c>
      <c r="K4617" s="7">
        <v>15.17</v>
      </c>
      <c r="L4617" s="7">
        <f>IFERROR(VLOOKUP(SiscoTable[[#This Row],[Código]],Hoja2!A:B,2,0)*SiscoTable[[#This Row],[Provta(Uns)]],0)</f>
        <v>130.46199999999999</v>
      </c>
      <c r="M4617" s="7">
        <v>0</v>
      </c>
      <c r="N4617" s="7">
        <v>31</v>
      </c>
      <c r="O4617" s="7">
        <f>IFERROR(VLOOKUP(SiscoTable[[#This Row],[Código]],Hoja2!A:B,2,0)*SiscoTable[[#This Row],[Stock_actual]],0)</f>
        <v>266.59999999999997</v>
      </c>
      <c r="P4617" s="6" t="s">
        <v>320</v>
      </c>
      <c r="Q4617" s="7">
        <v>17</v>
      </c>
      <c r="R4617" s="7">
        <v>0</v>
      </c>
      <c r="S4617" s="7" t="s">
        <v>11928</v>
      </c>
      <c r="BI4617"/>
      <c r="BJ4617"/>
    </row>
    <row r="4618" spans="2:62" x14ac:dyDescent="0.4">
      <c r="B4618" s="1">
        <v>22646</v>
      </c>
      <c r="C4618" s="6" t="s">
        <v>25</v>
      </c>
      <c r="D4618" s="6" t="s">
        <v>30</v>
      </c>
      <c r="E4618" s="6" t="s">
        <v>469</v>
      </c>
      <c r="F4618" s="6" t="s">
        <v>210</v>
      </c>
      <c r="G4618" s="6" t="s">
        <v>617</v>
      </c>
      <c r="H4618" s="6" t="s">
        <v>472</v>
      </c>
      <c r="I4618" s="6" t="s">
        <v>618</v>
      </c>
      <c r="J4618" s="6" t="s">
        <v>5</v>
      </c>
      <c r="K4618" s="7">
        <v>1.33</v>
      </c>
      <c r="L4618" s="34">
        <f>IFERROR(VLOOKUP(SiscoTable[[#This Row],[Código]],Hoja2!A:B,2,0)*SiscoTable[[#This Row],[Provta(Uns)]],0)</f>
        <v>34.447000000000003</v>
      </c>
      <c r="M4618" s="7">
        <v>30</v>
      </c>
      <c r="N4618" s="7">
        <v>0</v>
      </c>
      <c r="O4618" s="34">
        <f>IFERROR(VLOOKUP(SiscoTable[[#This Row],[Código]],Hoja2!A:B,2,0)*SiscoTable[[#This Row],[Stock_actual]],0)</f>
        <v>0</v>
      </c>
      <c r="P4618" s="6" t="s">
        <v>7</v>
      </c>
      <c r="Q4618" s="7">
        <v>1</v>
      </c>
      <c r="R4618" s="7">
        <v>0</v>
      </c>
      <c r="S4618" s="7" t="s">
        <v>11924</v>
      </c>
      <c r="BI4618"/>
      <c r="BJ4618"/>
    </row>
    <row r="4619" spans="2:62" x14ac:dyDescent="0.4">
      <c r="B4619" s="1">
        <v>22647</v>
      </c>
      <c r="C4619" s="6" t="s">
        <v>8</v>
      </c>
      <c r="D4619" s="6" t="s">
        <v>8</v>
      </c>
      <c r="E4619" s="6" t="s">
        <v>8482</v>
      </c>
      <c r="F4619" s="6" t="s">
        <v>9030</v>
      </c>
      <c r="G4619" s="6" t="s">
        <v>10029</v>
      </c>
      <c r="H4619" s="6" t="s">
        <v>10051</v>
      </c>
      <c r="I4619" s="6" t="s">
        <v>10050</v>
      </c>
      <c r="J4619" s="6" t="s">
        <v>5</v>
      </c>
      <c r="K4619" s="7">
        <v>0.17</v>
      </c>
      <c r="L4619" s="7">
        <f>IFERROR(VLOOKUP(SiscoTable[[#This Row],[Código]],Hoja2!A:B,2,0)*SiscoTable[[#This Row],[Provta(Uns)]],0)</f>
        <v>0.83300000000000007</v>
      </c>
      <c r="M4619" s="7">
        <v>0</v>
      </c>
      <c r="N4619" s="7">
        <v>0</v>
      </c>
      <c r="O4619" s="7">
        <f>IFERROR(VLOOKUP(SiscoTable[[#This Row],[Código]],Hoja2!A:B,2,0)*SiscoTable[[#This Row],[Stock_actual]],0)</f>
        <v>0</v>
      </c>
      <c r="P4619" s="6" t="s">
        <v>7</v>
      </c>
      <c r="Q4619" s="7">
        <v>0</v>
      </c>
      <c r="R4619" s="7">
        <v>0</v>
      </c>
      <c r="S4619" s="7" t="s">
        <v>11926</v>
      </c>
      <c r="BI4619"/>
      <c r="BJ4619"/>
    </row>
    <row r="4620" spans="2:62" x14ac:dyDescent="0.4">
      <c r="B4620" s="1">
        <v>22648</v>
      </c>
      <c r="C4620" s="6" t="s">
        <v>8</v>
      </c>
      <c r="D4620" s="6" t="s">
        <v>8</v>
      </c>
      <c r="E4620" s="6" t="s">
        <v>8482</v>
      </c>
      <c r="F4620" s="6" t="s">
        <v>9030</v>
      </c>
      <c r="G4620" s="6" t="s">
        <v>10029</v>
      </c>
      <c r="H4620" s="6" t="s">
        <v>10051</v>
      </c>
      <c r="I4620" s="6" t="s">
        <v>10052</v>
      </c>
      <c r="J4620" s="6" t="s">
        <v>5</v>
      </c>
      <c r="K4620" s="7">
        <v>4.67</v>
      </c>
      <c r="L4620" s="7">
        <f>IFERROR(VLOOKUP(SiscoTable[[#This Row],[Código]],Hoja2!A:B,2,0)*SiscoTable[[#This Row],[Provta(Uns)]],0)</f>
        <v>25.684999999999999</v>
      </c>
      <c r="M4620" s="7">
        <v>0</v>
      </c>
      <c r="N4620" s="7">
        <v>14</v>
      </c>
      <c r="O4620" s="7">
        <f>IFERROR(VLOOKUP(SiscoTable[[#This Row],[Código]],Hoja2!A:B,2,0)*SiscoTable[[#This Row],[Stock_actual]],0)</f>
        <v>77</v>
      </c>
      <c r="P4620" s="6" t="s">
        <v>983</v>
      </c>
      <c r="Q4620" s="7">
        <v>5</v>
      </c>
      <c r="R4620" s="7">
        <v>0</v>
      </c>
      <c r="S4620" s="7" t="s">
        <v>11926</v>
      </c>
      <c r="BI4620"/>
      <c r="BJ4620"/>
    </row>
    <row r="4621" spans="2:62" x14ac:dyDescent="0.4">
      <c r="B4621" s="1">
        <v>22649</v>
      </c>
      <c r="C4621" s="6" t="s">
        <v>8</v>
      </c>
      <c r="D4621" s="6" t="s">
        <v>8</v>
      </c>
      <c r="E4621" s="6" t="s">
        <v>8482</v>
      </c>
      <c r="F4621" s="6" t="s">
        <v>9030</v>
      </c>
      <c r="G4621" s="6" t="s">
        <v>10029</v>
      </c>
      <c r="H4621" s="6" t="s">
        <v>10051</v>
      </c>
      <c r="I4621" s="6" t="s">
        <v>10053</v>
      </c>
      <c r="J4621" s="6" t="s">
        <v>5</v>
      </c>
      <c r="K4621" s="7">
        <v>0</v>
      </c>
      <c r="L4621" s="7">
        <f>IFERROR(VLOOKUP(SiscoTable[[#This Row],[Código]],Hoja2!A:B,2,0)*SiscoTable[[#This Row],[Provta(Uns)]],0)</f>
        <v>0</v>
      </c>
      <c r="M4621" s="7">
        <v>0</v>
      </c>
      <c r="N4621" s="7">
        <v>0</v>
      </c>
      <c r="O4621" s="7">
        <f>IFERROR(VLOOKUP(SiscoTable[[#This Row],[Código]],Hoja2!A:B,2,0)*SiscoTable[[#This Row],[Stock_actual]],0)</f>
        <v>0</v>
      </c>
      <c r="P4621" s="6" t="s">
        <v>7</v>
      </c>
      <c r="Q4621" s="7">
        <v>0</v>
      </c>
      <c r="R4621" s="7">
        <v>0</v>
      </c>
      <c r="S4621" s="7" t="s">
        <v>11926</v>
      </c>
      <c r="BI4621"/>
      <c r="BJ4621"/>
    </row>
    <row r="4622" spans="2:62" x14ac:dyDescent="0.4">
      <c r="B4622" s="1">
        <v>22650</v>
      </c>
      <c r="C4622" s="6" t="s">
        <v>8</v>
      </c>
      <c r="D4622" s="6" t="s">
        <v>8</v>
      </c>
      <c r="E4622" s="6" t="s">
        <v>8482</v>
      </c>
      <c r="F4622" s="6" t="s">
        <v>9030</v>
      </c>
      <c r="G4622" s="6" t="s">
        <v>10029</v>
      </c>
      <c r="H4622" s="6" t="s">
        <v>10051</v>
      </c>
      <c r="I4622" s="6" t="s">
        <v>10054</v>
      </c>
      <c r="J4622" s="6" t="s">
        <v>5</v>
      </c>
      <c r="K4622" s="7">
        <v>0.33</v>
      </c>
      <c r="L4622" s="7">
        <f>IFERROR(VLOOKUP(SiscoTable[[#This Row],[Código]],Hoja2!A:B,2,0)*SiscoTable[[#This Row],[Provta(Uns)]],0)</f>
        <v>1.6170000000000002</v>
      </c>
      <c r="M4622" s="7">
        <v>0</v>
      </c>
      <c r="N4622" s="7">
        <v>22</v>
      </c>
      <c r="O4622" s="7">
        <f>IFERROR(VLOOKUP(SiscoTable[[#This Row],[Código]],Hoja2!A:B,2,0)*SiscoTable[[#This Row],[Stock_actual]],0)</f>
        <v>107.80000000000001</v>
      </c>
      <c r="P4622" s="6" t="s">
        <v>2018</v>
      </c>
      <c r="Q4622" s="7">
        <v>0</v>
      </c>
      <c r="R4622" s="7">
        <v>0</v>
      </c>
      <c r="S4622" s="7" t="s">
        <v>11926</v>
      </c>
      <c r="BI4622"/>
      <c r="BJ4622"/>
    </row>
    <row r="4623" spans="2:62" x14ac:dyDescent="0.4">
      <c r="B4623" s="1">
        <v>22651</v>
      </c>
      <c r="C4623" s="6" t="s">
        <v>8</v>
      </c>
      <c r="D4623" s="6" t="s">
        <v>8</v>
      </c>
      <c r="E4623" s="6" t="s">
        <v>8482</v>
      </c>
      <c r="F4623" s="6" t="s">
        <v>9030</v>
      </c>
      <c r="G4623" s="6" t="s">
        <v>10029</v>
      </c>
      <c r="H4623" s="6" t="s">
        <v>10051</v>
      </c>
      <c r="I4623" s="6" t="s">
        <v>10055</v>
      </c>
      <c r="J4623" s="6" t="s">
        <v>5</v>
      </c>
      <c r="K4623" s="7">
        <v>4.33</v>
      </c>
      <c r="L4623" s="7">
        <f>IFERROR(VLOOKUP(SiscoTable[[#This Row],[Código]],Hoja2!A:B,2,0)*SiscoTable[[#This Row],[Provta(Uns)]],0)</f>
        <v>25.98</v>
      </c>
      <c r="M4623" s="7">
        <v>0</v>
      </c>
      <c r="N4623" s="7">
        <v>22</v>
      </c>
      <c r="O4623" s="7">
        <f>IFERROR(VLOOKUP(SiscoTable[[#This Row],[Código]],Hoja2!A:B,2,0)*SiscoTable[[#This Row],[Stock_actual]],0)</f>
        <v>132</v>
      </c>
      <c r="P4623" s="6" t="s">
        <v>4589</v>
      </c>
      <c r="Q4623" s="7">
        <v>5</v>
      </c>
      <c r="R4623" s="7">
        <v>0</v>
      </c>
      <c r="S4623" s="7" t="s">
        <v>11926</v>
      </c>
      <c r="BI4623"/>
      <c r="BJ4623"/>
    </row>
    <row r="4624" spans="2:62" x14ac:dyDescent="0.4">
      <c r="B4624" s="1">
        <v>22652</v>
      </c>
      <c r="C4624" s="6" t="s">
        <v>8</v>
      </c>
      <c r="D4624" s="6" t="s">
        <v>8</v>
      </c>
      <c r="E4624" s="6" t="s">
        <v>8482</v>
      </c>
      <c r="F4624" s="6" t="s">
        <v>9030</v>
      </c>
      <c r="G4624" s="6" t="s">
        <v>10029</v>
      </c>
      <c r="H4624" s="6" t="s">
        <v>10051</v>
      </c>
      <c r="I4624" s="6" t="s">
        <v>10056</v>
      </c>
      <c r="J4624" s="6" t="s">
        <v>5</v>
      </c>
      <c r="K4624" s="7">
        <v>0</v>
      </c>
      <c r="L4624" s="7">
        <f>IFERROR(VLOOKUP(SiscoTable[[#This Row],[Código]],Hoja2!A:B,2,0)*SiscoTable[[#This Row],[Provta(Uns)]],0)</f>
        <v>0</v>
      </c>
      <c r="M4624" s="7">
        <v>0</v>
      </c>
      <c r="N4624" s="7">
        <v>24</v>
      </c>
      <c r="O4624" s="7">
        <f>IFERROR(VLOOKUP(SiscoTable[[#This Row],[Código]],Hoja2!A:B,2,0)*SiscoTable[[#This Row],[Stock_actual]],0)</f>
        <v>117.60000000000001</v>
      </c>
      <c r="P4624" s="6" t="s">
        <v>134</v>
      </c>
      <c r="Q4624" s="7">
        <v>0</v>
      </c>
      <c r="R4624" s="7">
        <v>0</v>
      </c>
      <c r="S4624" s="7" t="s">
        <v>11926</v>
      </c>
      <c r="BI4624"/>
      <c r="BJ4624"/>
    </row>
    <row r="4625" spans="2:62" x14ac:dyDescent="0.4">
      <c r="B4625" s="1">
        <v>22653</v>
      </c>
      <c r="C4625" s="6" t="s">
        <v>8</v>
      </c>
      <c r="D4625" s="6" t="s">
        <v>8</v>
      </c>
      <c r="E4625" s="6" t="s">
        <v>8482</v>
      </c>
      <c r="F4625" s="6" t="s">
        <v>9030</v>
      </c>
      <c r="G4625" s="6" t="s">
        <v>10029</v>
      </c>
      <c r="H4625" s="6" t="s">
        <v>10051</v>
      </c>
      <c r="I4625" s="6" t="s">
        <v>10057</v>
      </c>
      <c r="J4625" s="6" t="s">
        <v>5</v>
      </c>
      <c r="K4625" s="7">
        <v>0</v>
      </c>
      <c r="L4625" s="7">
        <f>IFERROR(VLOOKUP(SiscoTable[[#This Row],[Código]],Hoja2!A:B,2,0)*SiscoTable[[#This Row],[Provta(Uns)]],0)</f>
        <v>0</v>
      </c>
      <c r="M4625" s="7">
        <v>0</v>
      </c>
      <c r="N4625" s="7">
        <v>24</v>
      </c>
      <c r="O4625" s="7">
        <f>IFERROR(VLOOKUP(SiscoTable[[#This Row],[Código]],Hoja2!A:B,2,0)*SiscoTable[[#This Row],[Stock_actual]],0)</f>
        <v>117.60000000000001</v>
      </c>
      <c r="P4625" s="6" t="s">
        <v>134</v>
      </c>
      <c r="Q4625" s="7">
        <v>0</v>
      </c>
      <c r="R4625" s="7">
        <v>0</v>
      </c>
      <c r="S4625" s="7" t="s">
        <v>11926</v>
      </c>
      <c r="BI4625"/>
      <c r="BJ4625"/>
    </row>
    <row r="4626" spans="2:62" x14ac:dyDescent="0.4">
      <c r="B4626" s="1">
        <v>22654</v>
      </c>
      <c r="C4626" s="6" t="s">
        <v>30</v>
      </c>
      <c r="D4626" s="6" t="s">
        <v>30</v>
      </c>
      <c r="E4626" s="6" t="s">
        <v>8482</v>
      </c>
      <c r="F4626" s="6" t="s">
        <v>9030</v>
      </c>
      <c r="G4626" s="6" t="s">
        <v>9299</v>
      </c>
      <c r="H4626" s="6" t="s">
        <v>9396</v>
      </c>
      <c r="I4626" s="6" t="s">
        <v>9395</v>
      </c>
      <c r="J4626" s="6" t="s">
        <v>5</v>
      </c>
      <c r="K4626" s="7">
        <v>10.17</v>
      </c>
      <c r="L4626" s="7">
        <f>IFERROR(VLOOKUP(SiscoTable[[#This Row],[Código]],Hoja2!A:B,2,0)*SiscoTable[[#This Row],[Provta(Uns)]],0)</f>
        <v>147.465</v>
      </c>
      <c r="M4626" s="7">
        <v>0</v>
      </c>
      <c r="N4626" s="7">
        <v>23</v>
      </c>
      <c r="O4626" s="7">
        <f>IFERROR(VLOOKUP(SiscoTable[[#This Row],[Código]],Hoja2!A:B,2,0)*SiscoTable[[#This Row],[Stock_actual]],0)</f>
        <v>333.5</v>
      </c>
      <c r="P4626" s="6" t="s">
        <v>254</v>
      </c>
      <c r="Q4626" s="7">
        <v>11</v>
      </c>
      <c r="R4626" s="7">
        <v>0</v>
      </c>
      <c r="S4626" s="7" t="s">
        <v>11926</v>
      </c>
      <c r="BI4626"/>
      <c r="BJ4626"/>
    </row>
    <row r="4627" spans="2:62" x14ac:dyDescent="0.4">
      <c r="B4627" s="1">
        <v>22655</v>
      </c>
      <c r="C4627" s="6" t="s">
        <v>30</v>
      </c>
      <c r="D4627" s="6" t="s">
        <v>30</v>
      </c>
      <c r="E4627" s="6" t="s">
        <v>8482</v>
      </c>
      <c r="F4627" s="6" t="s">
        <v>9030</v>
      </c>
      <c r="G4627" s="6" t="s">
        <v>9051</v>
      </c>
      <c r="H4627" s="6" t="s">
        <v>9053</v>
      </c>
      <c r="I4627" s="6" t="s">
        <v>9078</v>
      </c>
      <c r="J4627" s="6" t="s">
        <v>5</v>
      </c>
      <c r="K4627" s="7">
        <v>6.83</v>
      </c>
      <c r="L4627" s="7">
        <f>IFERROR(VLOOKUP(SiscoTable[[#This Row],[Código]],Hoja2!A:B,2,0)*SiscoTable[[#This Row],[Provta(Uns)]],0)</f>
        <v>115.42699999999999</v>
      </c>
      <c r="M4627" s="7">
        <v>0</v>
      </c>
      <c r="N4627" s="7">
        <v>10</v>
      </c>
      <c r="O4627" s="7">
        <f>IFERROR(VLOOKUP(SiscoTable[[#This Row],[Código]],Hoja2!A:B,2,0)*SiscoTable[[#This Row],[Stock_actual]],0)</f>
        <v>169</v>
      </c>
      <c r="P4627" s="6" t="s">
        <v>485</v>
      </c>
      <c r="Q4627" s="7">
        <v>8</v>
      </c>
      <c r="R4627" s="7">
        <v>0</v>
      </c>
      <c r="S4627" s="7" t="s">
        <v>11926</v>
      </c>
      <c r="BI4627"/>
      <c r="BJ4627"/>
    </row>
    <row r="4628" spans="2:62" x14ac:dyDescent="0.4">
      <c r="B4628" s="1">
        <v>22656</v>
      </c>
      <c r="C4628" s="6" t="s">
        <v>8</v>
      </c>
      <c r="D4628" s="6" t="s">
        <v>8</v>
      </c>
      <c r="E4628" s="6" t="s">
        <v>469</v>
      </c>
      <c r="F4628" s="6" t="s">
        <v>1050</v>
      </c>
      <c r="G4628" s="6" t="s">
        <v>1309</v>
      </c>
      <c r="H4628" s="6" t="s">
        <v>1340</v>
      </c>
      <c r="I4628" s="6" t="s">
        <v>1468</v>
      </c>
      <c r="J4628" s="6" t="s">
        <v>5</v>
      </c>
      <c r="K4628" s="7">
        <v>0</v>
      </c>
      <c r="L4628" s="7">
        <f>IFERROR(VLOOKUP(SiscoTable[[#This Row],[Código]],Hoja2!A:B,2,0)*SiscoTable[[#This Row],[Provta(Uns)]],0)</f>
        <v>0</v>
      </c>
      <c r="M4628" s="7">
        <v>0</v>
      </c>
      <c r="N4628" s="7">
        <v>0</v>
      </c>
      <c r="O4628" s="7">
        <f>IFERROR(VLOOKUP(SiscoTable[[#This Row],[Código]],Hoja2!A:B,2,0)*SiscoTable[[#This Row],[Stock_actual]],0)</f>
        <v>0</v>
      </c>
      <c r="P4628" s="6" t="s">
        <v>7</v>
      </c>
      <c r="Q4628" s="7">
        <v>0</v>
      </c>
      <c r="R4628" s="7">
        <v>0</v>
      </c>
      <c r="S4628" s="7" t="s">
        <v>11927</v>
      </c>
      <c r="BI4628"/>
      <c r="BJ4628"/>
    </row>
    <row r="4629" spans="2:62" x14ac:dyDescent="0.4">
      <c r="B4629" s="1">
        <v>22660</v>
      </c>
      <c r="C4629" s="6" t="s">
        <v>25</v>
      </c>
      <c r="D4629" s="6" t="s">
        <v>25</v>
      </c>
      <c r="E4629" s="6" t="s">
        <v>3268</v>
      </c>
      <c r="F4629" s="6" t="s">
        <v>6803</v>
      </c>
      <c r="G4629" s="6" t="s">
        <v>6915</v>
      </c>
      <c r="H4629" s="6" t="s">
        <v>6933</v>
      </c>
      <c r="I4629" s="6" t="s">
        <v>6943</v>
      </c>
      <c r="J4629" s="6" t="s">
        <v>5</v>
      </c>
      <c r="K4629" s="7">
        <v>139.5</v>
      </c>
      <c r="L4629" s="7">
        <f>IFERROR(VLOOKUP(SiscoTable[[#This Row],[Código]],Hoja2!A:B,2,0)*SiscoTable[[#This Row],[Provta(Uns)]],0)</f>
        <v>306.90000000000003</v>
      </c>
      <c r="M4629" s="7">
        <v>0</v>
      </c>
      <c r="N4629" s="7">
        <v>-1</v>
      </c>
      <c r="O4629" s="7">
        <f>IFERROR(VLOOKUP(SiscoTable[[#This Row],[Código]],Hoja2!A:B,2,0)*SiscoTable[[#This Row],[Stock_actual]],0)</f>
        <v>-2.2000000000000002</v>
      </c>
      <c r="P4629" s="6" t="s">
        <v>7</v>
      </c>
      <c r="Q4629" s="7">
        <v>153</v>
      </c>
      <c r="R4629" s="7">
        <v>279</v>
      </c>
      <c r="S4629" s="7" t="s">
        <v>11925</v>
      </c>
      <c r="BI4629"/>
      <c r="BJ4629"/>
    </row>
    <row r="4630" spans="2:62" x14ac:dyDescent="0.4">
      <c r="B4630" s="1">
        <v>22662</v>
      </c>
      <c r="C4630" s="6" t="s">
        <v>25</v>
      </c>
      <c r="D4630" s="6" t="s">
        <v>25</v>
      </c>
      <c r="E4630" s="6" t="s">
        <v>3268</v>
      </c>
      <c r="F4630" s="6" t="s">
        <v>7815</v>
      </c>
      <c r="G4630" s="6" t="s">
        <v>4156</v>
      </c>
      <c r="H4630" s="6" t="s">
        <v>3835</v>
      </c>
      <c r="I4630" s="6" t="s">
        <v>8023</v>
      </c>
      <c r="J4630" s="6" t="s">
        <v>5</v>
      </c>
      <c r="K4630" s="7">
        <v>40.5</v>
      </c>
      <c r="L4630" s="7">
        <f>IFERROR(VLOOKUP(SiscoTable[[#This Row],[Código]],Hoja2!A:B,2,0)*SiscoTable[[#This Row],[Provta(Uns)]],0)</f>
        <v>465.75</v>
      </c>
      <c r="M4630" s="7">
        <v>0</v>
      </c>
      <c r="N4630" s="7">
        <v>78</v>
      </c>
      <c r="O4630" s="7">
        <f>IFERROR(VLOOKUP(SiscoTable[[#This Row],[Código]],Hoja2!A:B,2,0)*SiscoTable[[#This Row],[Stock_actual]],0)</f>
        <v>897</v>
      </c>
      <c r="P4630" s="6" t="s">
        <v>770</v>
      </c>
      <c r="Q4630" s="7">
        <v>45</v>
      </c>
      <c r="R4630" s="7">
        <v>0</v>
      </c>
      <c r="S4630" s="7" t="s">
        <v>11928</v>
      </c>
      <c r="BI4630"/>
      <c r="BJ4630"/>
    </row>
    <row r="4631" spans="2:62" x14ac:dyDescent="0.4">
      <c r="B4631" s="1">
        <v>22663</v>
      </c>
      <c r="C4631" s="6" t="s">
        <v>8</v>
      </c>
      <c r="D4631" s="6" t="s">
        <v>8</v>
      </c>
      <c r="E4631" s="6" t="s">
        <v>469</v>
      </c>
      <c r="F4631" s="6" t="s">
        <v>668</v>
      </c>
      <c r="G4631" s="6" t="s">
        <v>724</v>
      </c>
      <c r="H4631" s="6" t="s">
        <v>213</v>
      </c>
      <c r="I4631" s="6" t="s">
        <v>740</v>
      </c>
      <c r="J4631" s="6" t="s">
        <v>5</v>
      </c>
      <c r="K4631" s="7">
        <v>0</v>
      </c>
      <c r="L4631" s="34">
        <f>IFERROR(VLOOKUP(SiscoTable[[#This Row],[Código]],Hoja2!A:B,2,0)*SiscoTable[[#This Row],[Provta(Uns)]],0)</f>
        <v>0</v>
      </c>
      <c r="M4631" s="7">
        <v>0</v>
      </c>
      <c r="N4631" s="7">
        <v>0</v>
      </c>
      <c r="O4631" s="34">
        <f>IFERROR(VLOOKUP(SiscoTable[[#This Row],[Código]],Hoja2!A:B,2,0)*SiscoTable[[#This Row],[Stock_actual]],0)</f>
        <v>0</v>
      </c>
      <c r="P4631" s="6" t="s">
        <v>7</v>
      </c>
      <c r="Q4631" s="7">
        <v>0</v>
      </c>
      <c r="R4631" s="7">
        <v>0</v>
      </c>
      <c r="S4631" s="7" t="s">
        <v>11924</v>
      </c>
      <c r="BI4631"/>
      <c r="BJ4631"/>
    </row>
    <row r="4632" spans="2:62" x14ac:dyDescent="0.4">
      <c r="B4632" s="1">
        <v>22665</v>
      </c>
      <c r="C4632" s="6" t="s">
        <v>25</v>
      </c>
      <c r="D4632" s="6" t="s">
        <v>25</v>
      </c>
      <c r="E4632" s="6" t="s">
        <v>469</v>
      </c>
      <c r="F4632" s="6" t="s">
        <v>668</v>
      </c>
      <c r="G4632" s="6" t="s">
        <v>794</v>
      </c>
      <c r="H4632" s="6" t="s">
        <v>673</v>
      </c>
      <c r="I4632" s="6" t="s">
        <v>820</v>
      </c>
      <c r="J4632" s="6" t="s">
        <v>5</v>
      </c>
      <c r="K4632" s="7">
        <v>55.5</v>
      </c>
      <c r="L4632" s="34">
        <f>IFERROR(VLOOKUP(SiscoTable[[#This Row],[Código]],Hoja2!A:B,2,0)*SiscoTable[[#This Row],[Provta(Uns)]],0)</f>
        <v>549.45000000000005</v>
      </c>
      <c r="M4632" s="7">
        <v>0</v>
      </c>
      <c r="N4632" s="7">
        <v>17</v>
      </c>
      <c r="O4632" s="34">
        <f>IFERROR(VLOOKUP(SiscoTable[[#This Row],[Código]],Hoja2!A:B,2,0)*SiscoTable[[#This Row],[Stock_actual]],0)</f>
        <v>168.3</v>
      </c>
      <c r="P4632" s="6" t="s">
        <v>117</v>
      </c>
      <c r="Q4632" s="7">
        <v>61</v>
      </c>
      <c r="R4632" s="7">
        <v>110.65</v>
      </c>
      <c r="S4632" s="7" t="s">
        <v>11924</v>
      </c>
      <c r="BI4632"/>
      <c r="BJ4632"/>
    </row>
    <row r="4633" spans="2:62" x14ac:dyDescent="0.4">
      <c r="B4633" s="1">
        <v>22666</v>
      </c>
      <c r="C4633" s="6" t="s">
        <v>25</v>
      </c>
      <c r="D4633" s="6" t="s">
        <v>30</v>
      </c>
      <c r="E4633" s="6" t="s">
        <v>469</v>
      </c>
      <c r="F4633" s="6" t="s">
        <v>668</v>
      </c>
      <c r="G4633" s="6" t="s">
        <v>794</v>
      </c>
      <c r="H4633" s="6" t="s">
        <v>673</v>
      </c>
      <c r="I4633" s="6" t="s">
        <v>821</v>
      </c>
      <c r="J4633" s="6" t="s">
        <v>5</v>
      </c>
      <c r="K4633" s="7">
        <v>21</v>
      </c>
      <c r="L4633" s="34">
        <f>IFERROR(VLOOKUP(SiscoTable[[#This Row],[Código]],Hoja2!A:B,2,0)*SiscoTable[[#This Row],[Provta(Uns)]],0)</f>
        <v>501.9</v>
      </c>
      <c r="M4633" s="7">
        <v>0</v>
      </c>
      <c r="N4633" s="7">
        <v>10</v>
      </c>
      <c r="O4633" s="34">
        <f>IFERROR(VLOOKUP(SiscoTable[[#This Row],[Código]],Hoja2!A:B,2,0)*SiscoTable[[#This Row],[Stock_actual]],0)</f>
        <v>239</v>
      </c>
      <c r="P4633" s="6" t="s">
        <v>402</v>
      </c>
      <c r="Q4633" s="7">
        <v>23</v>
      </c>
      <c r="R4633" s="7">
        <v>41.8</v>
      </c>
      <c r="S4633" s="7" t="s">
        <v>11924</v>
      </c>
      <c r="BI4633"/>
      <c r="BJ4633"/>
    </row>
    <row r="4634" spans="2:62" x14ac:dyDescent="0.4">
      <c r="B4634" s="1">
        <v>22667</v>
      </c>
      <c r="C4634" s="6" t="s">
        <v>8</v>
      </c>
      <c r="D4634" s="6" t="s">
        <v>8</v>
      </c>
      <c r="E4634" s="6" t="s">
        <v>8482</v>
      </c>
      <c r="F4634" s="6" t="s">
        <v>8641</v>
      </c>
      <c r="G4634" s="6" t="s">
        <v>8936</v>
      </c>
      <c r="H4634" s="6" t="s">
        <v>8698</v>
      </c>
      <c r="I4634" s="6" t="s">
        <v>8982</v>
      </c>
      <c r="J4634" s="6" t="s">
        <v>5</v>
      </c>
      <c r="K4634" s="7">
        <v>2</v>
      </c>
      <c r="L4634" s="7">
        <f>IFERROR(VLOOKUP(SiscoTable[[#This Row],[Código]],Hoja2!A:B,2,0)*SiscoTable[[#This Row],[Provta(Uns)]],0)</f>
        <v>65</v>
      </c>
      <c r="M4634" s="7">
        <v>12</v>
      </c>
      <c r="N4634" s="7">
        <v>12</v>
      </c>
      <c r="O4634" s="7">
        <f>IFERROR(VLOOKUP(SiscoTable[[#This Row],[Código]],Hoja2!A:B,2,0)*SiscoTable[[#This Row],[Stock_actual]],0)</f>
        <v>390</v>
      </c>
      <c r="P4634" s="6" t="s">
        <v>1014</v>
      </c>
      <c r="Q4634" s="7">
        <v>2</v>
      </c>
      <c r="R4634" s="7">
        <v>0</v>
      </c>
      <c r="S4634" s="7" t="s">
        <v>11926</v>
      </c>
      <c r="BI4634"/>
      <c r="BJ4634"/>
    </row>
    <row r="4635" spans="2:62" x14ac:dyDescent="0.4">
      <c r="B4635" s="1">
        <v>22669</v>
      </c>
      <c r="C4635" s="6" t="s">
        <v>30</v>
      </c>
      <c r="D4635" s="6" t="s">
        <v>8</v>
      </c>
      <c r="E4635" s="6" t="s">
        <v>8482</v>
      </c>
      <c r="F4635" s="6" t="s">
        <v>8641</v>
      </c>
      <c r="G4635" s="6" t="s">
        <v>8756</v>
      </c>
      <c r="H4635" s="6" t="s">
        <v>8698</v>
      </c>
      <c r="I4635" s="6" t="s">
        <v>8763</v>
      </c>
      <c r="J4635" s="6" t="s">
        <v>5</v>
      </c>
      <c r="K4635" s="7">
        <v>1.33</v>
      </c>
      <c r="L4635" s="7">
        <f>IFERROR(VLOOKUP(SiscoTable[[#This Row],[Código]],Hoja2!A:B,2,0)*SiscoTable[[#This Row],[Provta(Uns)]],0)</f>
        <v>43.89</v>
      </c>
      <c r="M4635" s="7">
        <v>0</v>
      </c>
      <c r="N4635" s="7">
        <v>3</v>
      </c>
      <c r="O4635" s="7">
        <f>IFERROR(VLOOKUP(SiscoTable[[#This Row],[Código]],Hoja2!A:B,2,0)*SiscoTable[[#This Row],[Stock_actual]],0)</f>
        <v>99</v>
      </c>
      <c r="P4635" s="6" t="s">
        <v>254</v>
      </c>
      <c r="Q4635" s="7">
        <v>1</v>
      </c>
      <c r="R4635" s="7">
        <v>0</v>
      </c>
      <c r="S4635" s="7" t="s">
        <v>11926</v>
      </c>
      <c r="BI4635"/>
      <c r="BJ4635"/>
    </row>
    <row r="4636" spans="2:62" x14ac:dyDescent="0.4">
      <c r="B4636" s="1">
        <v>22670</v>
      </c>
      <c r="C4636" s="6" t="s">
        <v>8</v>
      </c>
      <c r="D4636" s="6" t="s">
        <v>8</v>
      </c>
      <c r="E4636" s="6" t="s">
        <v>8482</v>
      </c>
      <c r="F4636" s="6" t="s">
        <v>8641</v>
      </c>
      <c r="G4636" s="6" t="s">
        <v>8756</v>
      </c>
      <c r="H4636" s="6" t="s">
        <v>8698</v>
      </c>
      <c r="I4636" s="6" t="s">
        <v>8855</v>
      </c>
      <c r="J4636" s="6" t="s">
        <v>5</v>
      </c>
      <c r="K4636" s="7">
        <v>0</v>
      </c>
      <c r="L4636" s="7">
        <f>IFERROR(VLOOKUP(SiscoTable[[#This Row],[Código]],Hoja2!A:B,2,0)*SiscoTable[[#This Row],[Provta(Uns)]],0)</f>
        <v>0</v>
      </c>
      <c r="M4636" s="7">
        <v>0</v>
      </c>
      <c r="N4636" s="7">
        <v>0</v>
      </c>
      <c r="O4636" s="7">
        <f>IFERROR(VLOOKUP(SiscoTable[[#This Row],[Código]],Hoja2!A:B,2,0)*SiscoTable[[#This Row],[Stock_actual]],0)</f>
        <v>0</v>
      </c>
      <c r="P4636" s="6" t="s">
        <v>7</v>
      </c>
      <c r="Q4636" s="7">
        <v>0</v>
      </c>
      <c r="R4636" s="7">
        <v>0</v>
      </c>
      <c r="S4636" s="7" t="s">
        <v>11926</v>
      </c>
      <c r="BI4636"/>
      <c r="BJ4636"/>
    </row>
    <row r="4637" spans="2:62" x14ac:dyDescent="0.4">
      <c r="B4637" s="1">
        <v>22671</v>
      </c>
      <c r="C4637" s="6" t="s">
        <v>8</v>
      </c>
      <c r="D4637" s="6" t="s">
        <v>8</v>
      </c>
      <c r="E4637" s="6" t="s">
        <v>8482</v>
      </c>
      <c r="F4637" s="6" t="s">
        <v>8641</v>
      </c>
      <c r="G4637" s="6" t="s">
        <v>8756</v>
      </c>
      <c r="H4637" s="6" t="s">
        <v>8698</v>
      </c>
      <c r="I4637" s="6" t="s">
        <v>8856</v>
      </c>
      <c r="J4637" s="6" t="s">
        <v>5</v>
      </c>
      <c r="K4637" s="7">
        <v>0.67</v>
      </c>
      <c r="L4637" s="7">
        <f>IFERROR(VLOOKUP(SiscoTable[[#This Row],[Código]],Hoja2!A:B,2,0)*SiscoTable[[#This Row],[Provta(Uns)]],0)</f>
        <v>12.663</v>
      </c>
      <c r="M4637" s="7">
        <v>0</v>
      </c>
      <c r="N4637" s="7">
        <v>0</v>
      </c>
      <c r="O4637" s="7">
        <f>IFERROR(VLOOKUP(SiscoTable[[#This Row],[Código]],Hoja2!A:B,2,0)*SiscoTable[[#This Row],[Stock_actual]],0)</f>
        <v>0</v>
      </c>
      <c r="P4637" s="6" t="s">
        <v>7</v>
      </c>
      <c r="Q4637" s="7">
        <v>1</v>
      </c>
      <c r="R4637" s="7">
        <v>1.2</v>
      </c>
      <c r="S4637" s="7" t="s">
        <v>11926</v>
      </c>
      <c r="BI4637"/>
      <c r="BJ4637"/>
    </row>
    <row r="4638" spans="2:62" x14ac:dyDescent="0.4">
      <c r="B4638" s="1">
        <v>22674</v>
      </c>
      <c r="C4638" s="6" t="s">
        <v>30</v>
      </c>
      <c r="D4638" s="6" t="s">
        <v>8</v>
      </c>
      <c r="E4638" s="6" t="s">
        <v>3268</v>
      </c>
      <c r="F4638" s="6" t="s">
        <v>3269</v>
      </c>
      <c r="G4638" s="6" t="s">
        <v>3479</v>
      </c>
      <c r="H4638" s="6" t="s">
        <v>3513</v>
      </c>
      <c r="I4638" s="6" t="s">
        <v>3558</v>
      </c>
      <c r="J4638" s="6" t="s">
        <v>5</v>
      </c>
      <c r="K4638" s="7">
        <v>7.17</v>
      </c>
      <c r="L4638" s="7">
        <f>IFERROR(VLOOKUP(SiscoTable[[#This Row],[Código]],Hoja2!A:B,2,0)*SiscoTable[[#This Row],[Provta(Uns)]],0)</f>
        <v>103.965</v>
      </c>
      <c r="M4638" s="7">
        <v>96</v>
      </c>
      <c r="N4638" s="7">
        <v>10</v>
      </c>
      <c r="O4638" s="7">
        <f>IFERROR(VLOOKUP(SiscoTable[[#This Row],[Código]],Hoja2!A:B,2,0)*SiscoTable[[#This Row],[Stock_actual]],0)</f>
        <v>145</v>
      </c>
      <c r="P4638" s="6" t="s">
        <v>694</v>
      </c>
      <c r="Q4638" s="7">
        <v>8</v>
      </c>
      <c r="R4638" s="7">
        <v>0</v>
      </c>
      <c r="S4638" s="7" t="s">
        <v>11928</v>
      </c>
      <c r="BI4638"/>
      <c r="BJ4638"/>
    </row>
    <row r="4639" spans="2:62" x14ac:dyDescent="0.4">
      <c r="B4639" s="1">
        <v>22675</v>
      </c>
      <c r="C4639" s="6" t="s">
        <v>30</v>
      </c>
      <c r="D4639" s="6" t="s">
        <v>8</v>
      </c>
      <c r="E4639" s="6" t="s">
        <v>3268</v>
      </c>
      <c r="F4639" s="6" t="s">
        <v>3269</v>
      </c>
      <c r="G4639" s="6" t="s">
        <v>3479</v>
      </c>
      <c r="H4639" s="6" t="s">
        <v>3513</v>
      </c>
      <c r="I4639" s="6" t="s">
        <v>3559</v>
      </c>
      <c r="J4639" s="6" t="s">
        <v>5</v>
      </c>
      <c r="K4639" s="7">
        <v>0</v>
      </c>
      <c r="L4639" s="7">
        <f>IFERROR(VLOOKUP(SiscoTable[[#This Row],[Código]],Hoja2!A:B,2,0)*SiscoTable[[#This Row],[Provta(Uns)]],0)</f>
        <v>0</v>
      </c>
      <c r="M4639" s="7">
        <v>0</v>
      </c>
      <c r="N4639" s="7">
        <v>0</v>
      </c>
      <c r="O4639" s="7">
        <f>IFERROR(VLOOKUP(SiscoTable[[#This Row],[Código]],Hoja2!A:B,2,0)*SiscoTable[[#This Row],[Stock_actual]],0)</f>
        <v>0</v>
      </c>
      <c r="P4639" s="6" t="s">
        <v>7</v>
      </c>
      <c r="Q4639" s="7">
        <v>0</v>
      </c>
      <c r="R4639" s="7">
        <v>0</v>
      </c>
      <c r="S4639" s="7" t="s">
        <v>11928</v>
      </c>
      <c r="BI4639"/>
      <c r="BJ4639"/>
    </row>
    <row r="4640" spans="2:62" x14ac:dyDescent="0.4">
      <c r="B4640" s="1">
        <v>22680</v>
      </c>
      <c r="C4640" s="6" t="s">
        <v>30</v>
      </c>
      <c r="D4640" s="6" t="s">
        <v>8</v>
      </c>
      <c r="E4640" s="6" t="s">
        <v>3268</v>
      </c>
      <c r="F4640" s="6" t="s">
        <v>3269</v>
      </c>
      <c r="G4640" s="6" t="s">
        <v>3479</v>
      </c>
      <c r="H4640" s="6" t="s">
        <v>3513</v>
      </c>
      <c r="I4640" s="6" t="s">
        <v>3560</v>
      </c>
      <c r="J4640" s="6" t="s">
        <v>5</v>
      </c>
      <c r="K4640" s="7">
        <v>3.67</v>
      </c>
      <c r="L4640" s="7">
        <f>IFERROR(VLOOKUP(SiscoTable[[#This Row],[Código]],Hoja2!A:B,2,0)*SiscoTable[[#This Row],[Provta(Uns)]],0)</f>
        <v>48.811</v>
      </c>
      <c r="M4640" s="7">
        <v>24</v>
      </c>
      <c r="N4640" s="7">
        <v>3</v>
      </c>
      <c r="O4640" s="7">
        <f>IFERROR(VLOOKUP(SiscoTable[[#This Row],[Código]],Hoja2!A:B,2,0)*SiscoTable[[#This Row],[Stock_actual]],0)</f>
        <v>39.900000000000006</v>
      </c>
      <c r="P4640" s="6" t="s">
        <v>101</v>
      </c>
      <c r="Q4640" s="7">
        <v>4</v>
      </c>
      <c r="R4640" s="7">
        <v>0</v>
      </c>
      <c r="S4640" s="7" t="s">
        <v>11928</v>
      </c>
      <c r="BI4640"/>
      <c r="BJ4640"/>
    </row>
    <row r="4641" spans="2:62" x14ac:dyDescent="0.4">
      <c r="B4641" s="1">
        <v>22687</v>
      </c>
      <c r="C4641" s="6" t="s">
        <v>25</v>
      </c>
      <c r="D4641" s="6" t="s">
        <v>30</v>
      </c>
      <c r="E4641" s="6" t="s">
        <v>3268</v>
      </c>
      <c r="F4641" s="6" t="s">
        <v>3269</v>
      </c>
      <c r="G4641" s="6" t="s">
        <v>3479</v>
      </c>
      <c r="H4641" s="6" t="s">
        <v>3513</v>
      </c>
      <c r="I4641" s="6" t="s">
        <v>3512</v>
      </c>
      <c r="J4641" s="6" t="s">
        <v>5</v>
      </c>
      <c r="K4641" s="7">
        <v>12.83</v>
      </c>
      <c r="L4641" s="7">
        <f>IFERROR(VLOOKUP(SiscoTable[[#This Row],[Código]],Hoja2!A:B,2,0)*SiscoTable[[#This Row],[Provta(Uns)]],0)</f>
        <v>209.12900000000002</v>
      </c>
      <c r="M4641" s="7">
        <v>72</v>
      </c>
      <c r="N4641" s="7">
        <v>0</v>
      </c>
      <c r="O4641" s="7">
        <f>IFERROR(VLOOKUP(SiscoTable[[#This Row],[Código]],Hoja2!A:B,2,0)*SiscoTable[[#This Row],[Stock_actual]],0)</f>
        <v>0</v>
      </c>
      <c r="P4641" s="6" t="s">
        <v>7</v>
      </c>
      <c r="Q4641" s="7">
        <v>14</v>
      </c>
      <c r="R4641" s="7">
        <v>0</v>
      </c>
      <c r="S4641" s="7" t="s">
        <v>11928</v>
      </c>
      <c r="BI4641"/>
      <c r="BJ4641"/>
    </row>
    <row r="4642" spans="2:62" x14ac:dyDescent="0.4">
      <c r="B4642" s="1">
        <v>22705</v>
      </c>
      <c r="C4642" s="6" t="s">
        <v>30</v>
      </c>
      <c r="D4642" s="6" t="s">
        <v>30</v>
      </c>
      <c r="E4642" s="6" t="s">
        <v>469</v>
      </c>
      <c r="F4642" s="6" t="s">
        <v>668</v>
      </c>
      <c r="G4642" s="6" t="s">
        <v>794</v>
      </c>
      <c r="H4642" s="6" t="s">
        <v>229</v>
      </c>
      <c r="I4642" s="6" t="s">
        <v>832</v>
      </c>
      <c r="J4642" s="6" t="s">
        <v>5</v>
      </c>
      <c r="K4642" s="7">
        <v>29.33</v>
      </c>
      <c r="L4642" s="34">
        <f>IFERROR(VLOOKUP(SiscoTable[[#This Row],[Código]],Hoja2!A:B,2,0)*SiscoTable[[#This Row],[Provta(Uns)]],0)</f>
        <v>190.64499999999998</v>
      </c>
      <c r="M4642" s="7">
        <v>0</v>
      </c>
      <c r="N4642" s="7">
        <v>0</v>
      </c>
      <c r="O4642" s="34">
        <f>IFERROR(VLOOKUP(SiscoTable[[#This Row],[Código]],Hoja2!A:B,2,0)*SiscoTable[[#This Row],[Stock_actual]],0)</f>
        <v>0</v>
      </c>
      <c r="P4642" s="6" t="s">
        <v>7</v>
      </c>
      <c r="Q4642" s="7">
        <v>32</v>
      </c>
      <c r="R4642" s="7">
        <v>58.8</v>
      </c>
      <c r="S4642" s="7" t="s">
        <v>11924</v>
      </c>
      <c r="BI4642"/>
      <c r="BJ4642"/>
    </row>
    <row r="4643" spans="2:62" x14ac:dyDescent="0.4">
      <c r="B4643" s="1">
        <v>22706</v>
      </c>
      <c r="C4643" s="6" t="s">
        <v>25</v>
      </c>
      <c r="D4643" s="6" t="s">
        <v>25</v>
      </c>
      <c r="E4643" s="6" t="s">
        <v>469</v>
      </c>
      <c r="F4643" s="6" t="s">
        <v>668</v>
      </c>
      <c r="G4643" s="6" t="s">
        <v>794</v>
      </c>
      <c r="H4643" s="6" t="s">
        <v>229</v>
      </c>
      <c r="I4643" s="6" t="s">
        <v>822</v>
      </c>
      <c r="J4643" s="6" t="s">
        <v>5</v>
      </c>
      <c r="K4643" s="7">
        <v>49</v>
      </c>
      <c r="L4643" s="34">
        <f>IFERROR(VLOOKUP(SiscoTable[[#This Row],[Código]],Hoja2!A:B,2,0)*SiscoTable[[#This Row],[Provta(Uns)]],0)</f>
        <v>813.40000000000009</v>
      </c>
      <c r="M4643" s="7">
        <v>0</v>
      </c>
      <c r="N4643" s="7">
        <v>51</v>
      </c>
      <c r="O4643" s="34">
        <f>IFERROR(VLOOKUP(SiscoTable[[#This Row],[Código]],Hoja2!A:B,2,0)*SiscoTable[[#This Row],[Stock_actual]],0)</f>
        <v>846.6</v>
      </c>
      <c r="P4643" s="6" t="s">
        <v>702</v>
      </c>
      <c r="Q4643" s="7">
        <v>54</v>
      </c>
      <c r="R4643" s="7">
        <v>97.329999999999984</v>
      </c>
      <c r="S4643" s="7" t="s">
        <v>11924</v>
      </c>
      <c r="BI4643"/>
      <c r="BJ4643"/>
    </row>
    <row r="4644" spans="2:62" x14ac:dyDescent="0.4">
      <c r="B4644" s="1">
        <v>22708</v>
      </c>
      <c r="C4644" s="6" t="s">
        <v>8</v>
      </c>
      <c r="D4644" s="6" t="s">
        <v>8</v>
      </c>
      <c r="E4644" s="6" t="s">
        <v>8482</v>
      </c>
      <c r="F4644" s="6" t="s">
        <v>10720</v>
      </c>
      <c r="G4644" s="6" t="s">
        <v>11590</v>
      </c>
      <c r="H4644" s="6" t="s">
        <v>9042</v>
      </c>
      <c r="I4644" s="6" t="s">
        <v>11597</v>
      </c>
      <c r="J4644" s="6" t="s">
        <v>5</v>
      </c>
      <c r="K4644" s="7">
        <v>0</v>
      </c>
      <c r="L4644" s="7">
        <f>IFERROR(VLOOKUP(SiscoTable[[#This Row],[Código]],Hoja2!A:B,2,0)*SiscoTable[[#This Row],[Provta(Uns)]],0)</f>
        <v>0</v>
      </c>
      <c r="M4644" s="7">
        <v>0</v>
      </c>
      <c r="N4644" s="7">
        <v>0</v>
      </c>
      <c r="O4644" s="7">
        <f>IFERROR(VLOOKUP(SiscoTable[[#This Row],[Código]],Hoja2!A:B,2,0)*SiscoTable[[#This Row],[Stock_actual]],0)</f>
        <v>0</v>
      </c>
      <c r="P4644" s="6" t="s">
        <v>7</v>
      </c>
      <c r="Q4644" s="7">
        <v>0</v>
      </c>
      <c r="R4644" s="7">
        <v>0</v>
      </c>
      <c r="S4644" s="7" t="s">
        <v>11926</v>
      </c>
      <c r="BI4644"/>
      <c r="BJ4644"/>
    </row>
    <row r="4645" spans="2:62" x14ac:dyDescent="0.4">
      <c r="B4645" s="1">
        <v>22710</v>
      </c>
      <c r="C4645" s="6" t="s">
        <v>25</v>
      </c>
      <c r="D4645" s="6" t="s">
        <v>8</v>
      </c>
      <c r="E4645" s="6" t="s">
        <v>8482</v>
      </c>
      <c r="F4645" s="6" t="s">
        <v>10720</v>
      </c>
      <c r="G4645" s="6" t="s">
        <v>11105</v>
      </c>
      <c r="H4645" s="6" t="s">
        <v>11135</v>
      </c>
      <c r="I4645" s="6" t="s">
        <v>11134</v>
      </c>
      <c r="J4645" s="6" t="s">
        <v>5</v>
      </c>
      <c r="K4645" s="7">
        <v>4.5</v>
      </c>
      <c r="L4645" s="7">
        <f>IFERROR(VLOOKUP(SiscoTable[[#This Row],[Código]],Hoja2!A:B,2,0)*SiscoTable[[#This Row],[Provta(Uns)]],0)</f>
        <v>239.4</v>
      </c>
      <c r="M4645" s="7">
        <v>0</v>
      </c>
      <c r="N4645" s="7">
        <v>12</v>
      </c>
      <c r="O4645" s="7">
        <f>IFERROR(VLOOKUP(SiscoTable[[#This Row],[Código]],Hoja2!A:B,2,0)*SiscoTable[[#This Row],[Stock_actual]],0)</f>
        <v>638.40000000000009</v>
      </c>
      <c r="P4645" s="6" t="s">
        <v>1484</v>
      </c>
      <c r="Q4645" s="7">
        <v>5</v>
      </c>
      <c r="R4645" s="7">
        <v>0</v>
      </c>
      <c r="S4645" s="7" t="s">
        <v>11926</v>
      </c>
      <c r="BI4645"/>
      <c r="BJ4645"/>
    </row>
    <row r="4646" spans="2:62" x14ac:dyDescent="0.4">
      <c r="B4646" s="1">
        <v>22713</v>
      </c>
      <c r="C4646" s="6" t="s">
        <v>25</v>
      </c>
      <c r="D4646" s="6" t="s">
        <v>25</v>
      </c>
      <c r="E4646" s="6" t="s">
        <v>0</v>
      </c>
      <c r="F4646" s="6" t="s">
        <v>175</v>
      </c>
      <c r="G4646" s="6" t="s">
        <v>176</v>
      </c>
      <c r="H4646" s="6" t="s">
        <v>4</v>
      </c>
      <c r="I4646" s="6" t="s">
        <v>180</v>
      </c>
      <c r="J4646" s="6" t="s">
        <v>5</v>
      </c>
      <c r="K4646" s="7">
        <v>112.33</v>
      </c>
      <c r="L4646" s="7">
        <f>IFERROR(VLOOKUP(SiscoTable[[#This Row],[Código]],Hoja2!A:B,2,0)*SiscoTable[[#This Row],[Provta(Uns)]],0)</f>
        <v>786.31</v>
      </c>
      <c r="M4646" s="7">
        <v>0</v>
      </c>
      <c r="N4646" s="7">
        <v>46</v>
      </c>
      <c r="O4646" s="7">
        <f>IFERROR(VLOOKUP(SiscoTable[[#This Row],[Código]],Hoja2!A:B,2,0)*SiscoTable[[#This Row],[Stock_actual]],0)</f>
        <v>322</v>
      </c>
      <c r="P4646" s="6" t="s">
        <v>181</v>
      </c>
      <c r="Q4646" s="7">
        <v>123</v>
      </c>
      <c r="R4646" s="7">
        <v>223.28000000000003</v>
      </c>
      <c r="S4646" s="7" t="s">
        <v>11923</v>
      </c>
      <c r="BI4646"/>
      <c r="BJ4646"/>
    </row>
    <row r="4647" spans="2:62" x14ac:dyDescent="0.4">
      <c r="B4647" s="1">
        <v>22717</v>
      </c>
      <c r="C4647" s="6" t="s">
        <v>30</v>
      </c>
      <c r="D4647" s="6" t="s">
        <v>25</v>
      </c>
      <c r="E4647" s="6" t="s">
        <v>8482</v>
      </c>
      <c r="F4647" s="6" t="s">
        <v>9030</v>
      </c>
      <c r="G4647" s="6" t="s">
        <v>9112</v>
      </c>
      <c r="H4647" s="6" t="s">
        <v>9114</v>
      </c>
      <c r="I4647" s="6" t="s">
        <v>9135</v>
      </c>
      <c r="J4647" s="6" t="s">
        <v>5</v>
      </c>
      <c r="K4647" s="7">
        <v>67.17</v>
      </c>
      <c r="L4647" s="7">
        <f>IFERROR(VLOOKUP(SiscoTable[[#This Row],[Código]],Hoja2!A:B,2,0)*SiscoTable[[#This Row],[Provta(Uns)]],0)</f>
        <v>201.51</v>
      </c>
      <c r="M4647" s="7">
        <v>0</v>
      </c>
      <c r="N4647" s="7">
        <v>2143</v>
      </c>
      <c r="O4647" s="7">
        <f>IFERROR(VLOOKUP(SiscoTable[[#This Row],[Código]],Hoja2!A:B,2,0)*SiscoTable[[#This Row],[Stock_actual]],0)</f>
        <v>6429</v>
      </c>
      <c r="P4647" s="6" t="s">
        <v>9136</v>
      </c>
      <c r="Q4647" s="7">
        <v>74</v>
      </c>
      <c r="R4647" s="7">
        <v>0</v>
      </c>
      <c r="S4647" s="7" t="s">
        <v>11926</v>
      </c>
      <c r="BI4647"/>
      <c r="BJ4647"/>
    </row>
    <row r="4648" spans="2:62" x14ac:dyDescent="0.4">
      <c r="B4648" s="1">
        <v>22718</v>
      </c>
      <c r="C4648" s="6" t="s">
        <v>8</v>
      </c>
      <c r="D4648" s="6" t="s">
        <v>8</v>
      </c>
      <c r="E4648" s="6" t="s">
        <v>3268</v>
      </c>
      <c r="F4648" s="6" t="s">
        <v>7197</v>
      </c>
      <c r="G4648" s="6" t="s">
        <v>7554</v>
      </c>
      <c r="H4648" s="6" t="s">
        <v>7569</v>
      </c>
      <c r="I4648" s="6" t="s">
        <v>7736</v>
      </c>
      <c r="J4648" s="6" t="s">
        <v>5</v>
      </c>
      <c r="K4648" s="7">
        <v>0.33</v>
      </c>
      <c r="L4648" s="7">
        <f>IFERROR(VLOOKUP(SiscoTable[[#This Row],[Código]],Hoja2!A:B,2,0)*SiscoTable[[#This Row],[Provta(Uns)]],0)</f>
        <v>0.33</v>
      </c>
      <c r="M4648" s="7">
        <v>0</v>
      </c>
      <c r="N4648" s="7">
        <v>0</v>
      </c>
      <c r="O4648" s="7">
        <f>IFERROR(VLOOKUP(SiscoTable[[#This Row],[Código]],Hoja2!A:B,2,0)*SiscoTable[[#This Row],[Stock_actual]],0)</f>
        <v>0</v>
      </c>
      <c r="P4648" s="6" t="s">
        <v>7</v>
      </c>
      <c r="Q4648" s="7">
        <v>0</v>
      </c>
      <c r="R4648" s="7">
        <v>0</v>
      </c>
      <c r="S4648" s="7" t="s">
        <v>11928</v>
      </c>
      <c r="BI4648"/>
      <c r="BJ4648"/>
    </row>
    <row r="4649" spans="2:62" x14ac:dyDescent="0.4">
      <c r="B4649" s="1">
        <v>22719</v>
      </c>
      <c r="C4649" s="6" t="s">
        <v>25</v>
      </c>
      <c r="D4649" s="6" t="s">
        <v>25</v>
      </c>
      <c r="E4649" s="6" t="s">
        <v>3268</v>
      </c>
      <c r="F4649" s="6" t="s">
        <v>7197</v>
      </c>
      <c r="G4649" s="6" t="s">
        <v>7554</v>
      </c>
      <c r="H4649" s="6" t="s">
        <v>4730</v>
      </c>
      <c r="I4649" s="6" t="s">
        <v>7604</v>
      </c>
      <c r="J4649" s="6" t="s">
        <v>5</v>
      </c>
      <c r="K4649" s="7">
        <v>343</v>
      </c>
      <c r="L4649" s="7">
        <f>IFERROR(VLOOKUP(SiscoTable[[#This Row],[Código]],Hoja2!A:B,2,0)*SiscoTable[[#This Row],[Provta(Uns)]],0)</f>
        <v>617.4</v>
      </c>
      <c r="M4649" s="7">
        <v>0</v>
      </c>
      <c r="N4649" s="7">
        <v>219</v>
      </c>
      <c r="O4649" s="7">
        <f>IFERROR(VLOOKUP(SiscoTable[[#This Row],[Código]],Hoja2!A:B,2,0)*SiscoTable[[#This Row],[Stock_actual]],0)</f>
        <v>394.2</v>
      </c>
      <c r="P4649" s="6" t="s">
        <v>296</v>
      </c>
      <c r="Q4649" s="7">
        <v>377</v>
      </c>
      <c r="R4649" s="7">
        <v>683.97</v>
      </c>
      <c r="S4649" s="7" t="s">
        <v>11928</v>
      </c>
      <c r="BI4649"/>
      <c r="BJ4649"/>
    </row>
    <row r="4650" spans="2:62" x14ac:dyDescent="0.4">
      <c r="B4650" s="1">
        <v>22720</v>
      </c>
      <c r="C4650" s="6" t="s">
        <v>25</v>
      </c>
      <c r="D4650" s="6" t="s">
        <v>25</v>
      </c>
      <c r="E4650" s="6" t="s">
        <v>3268</v>
      </c>
      <c r="F4650" s="6" t="s">
        <v>5836</v>
      </c>
      <c r="G4650" s="6" t="s">
        <v>5929</v>
      </c>
      <c r="H4650" s="6" t="s">
        <v>5860</v>
      </c>
      <c r="I4650" s="6" t="s">
        <v>5953</v>
      </c>
      <c r="J4650" s="6" t="s">
        <v>5</v>
      </c>
      <c r="K4650" s="7">
        <v>25.67</v>
      </c>
      <c r="L4650" s="7">
        <f>IFERROR(VLOOKUP(SiscoTable[[#This Row],[Código]],Hoja2!A:B,2,0)*SiscoTable[[#This Row],[Provta(Uns)]],0)</f>
        <v>179.69</v>
      </c>
      <c r="M4650" s="7">
        <v>20</v>
      </c>
      <c r="N4650" s="7">
        <v>65</v>
      </c>
      <c r="O4650" s="7">
        <f>IFERROR(VLOOKUP(SiscoTable[[#This Row],[Código]],Hoja2!A:B,2,0)*SiscoTable[[#This Row],[Stock_actual]],0)</f>
        <v>455</v>
      </c>
      <c r="P4650" s="6" t="s">
        <v>537</v>
      </c>
      <c r="Q4650" s="7">
        <v>28</v>
      </c>
      <c r="R4650" s="7">
        <v>0</v>
      </c>
      <c r="S4650" s="7" t="s">
        <v>11928</v>
      </c>
      <c r="BI4650"/>
      <c r="BJ4650"/>
    </row>
    <row r="4651" spans="2:62" x14ac:dyDescent="0.4">
      <c r="B4651" s="1">
        <v>22725</v>
      </c>
      <c r="C4651" s="6" t="s">
        <v>8</v>
      </c>
      <c r="D4651" s="6" t="s">
        <v>8</v>
      </c>
      <c r="E4651" s="6" t="s">
        <v>8482</v>
      </c>
      <c r="F4651" s="6" t="s">
        <v>8641</v>
      </c>
      <c r="G4651" s="6" t="s">
        <v>8936</v>
      </c>
      <c r="H4651" s="6" t="s">
        <v>8760</v>
      </c>
      <c r="I4651" s="6" t="s">
        <v>8996</v>
      </c>
      <c r="J4651" s="6" t="s">
        <v>5</v>
      </c>
      <c r="K4651" s="7">
        <v>1.5</v>
      </c>
      <c r="L4651" s="7">
        <f>IFERROR(VLOOKUP(SiscoTable[[#This Row],[Código]],Hoja2!A:B,2,0)*SiscoTable[[#This Row],[Provta(Uns)]],0)</f>
        <v>25.799999999999997</v>
      </c>
      <c r="M4651" s="7">
        <v>0</v>
      </c>
      <c r="N4651" s="7">
        <v>11</v>
      </c>
      <c r="O4651" s="7">
        <f>IFERROR(VLOOKUP(SiscoTable[[#This Row],[Código]],Hoja2!A:B,2,0)*SiscoTable[[#This Row],[Stock_actual]],0)</f>
        <v>189.2</v>
      </c>
      <c r="P4651" s="6" t="s">
        <v>1016</v>
      </c>
      <c r="Q4651" s="7">
        <v>2</v>
      </c>
      <c r="R4651" s="7">
        <v>0</v>
      </c>
      <c r="S4651" s="7" t="s">
        <v>11926</v>
      </c>
      <c r="BI4651"/>
      <c r="BJ4651"/>
    </row>
    <row r="4652" spans="2:62" x14ac:dyDescent="0.4">
      <c r="B4652" s="1">
        <v>22726</v>
      </c>
      <c r="C4652" s="6" t="s">
        <v>8</v>
      </c>
      <c r="D4652" s="6" t="s">
        <v>8</v>
      </c>
      <c r="E4652" s="6" t="s">
        <v>8482</v>
      </c>
      <c r="F4652" s="6" t="s">
        <v>8641</v>
      </c>
      <c r="G4652" s="6" t="s">
        <v>8936</v>
      </c>
      <c r="H4652" s="6" t="s">
        <v>8760</v>
      </c>
      <c r="I4652" s="6" t="s">
        <v>8997</v>
      </c>
      <c r="J4652" s="6" t="s">
        <v>5</v>
      </c>
      <c r="K4652" s="7">
        <v>0.83</v>
      </c>
      <c r="L4652" s="7">
        <f>IFERROR(VLOOKUP(SiscoTable[[#This Row],[Código]],Hoja2!A:B,2,0)*SiscoTable[[#This Row],[Provta(Uns)]],0)</f>
        <v>12.865</v>
      </c>
      <c r="M4652" s="7">
        <v>0</v>
      </c>
      <c r="N4652" s="7">
        <v>0</v>
      </c>
      <c r="O4652" s="7">
        <f>IFERROR(VLOOKUP(SiscoTable[[#This Row],[Código]],Hoja2!A:B,2,0)*SiscoTable[[#This Row],[Stock_actual]],0)</f>
        <v>0</v>
      </c>
      <c r="P4652" s="6" t="s">
        <v>7</v>
      </c>
      <c r="Q4652" s="7">
        <v>1</v>
      </c>
      <c r="R4652" s="7">
        <v>1.7999999999999998</v>
      </c>
      <c r="S4652" s="7" t="s">
        <v>11926</v>
      </c>
      <c r="BI4652"/>
      <c r="BJ4652"/>
    </row>
    <row r="4653" spans="2:62" x14ac:dyDescent="0.4">
      <c r="B4653" s="1">
        <v>22727</v>
      </c>
      <c r="C4653" s="6" t="s">
        <v>8</v>
      </c>
      <c r="D4653" s="6" t="s">
        <v>8</v>
      </c>
      <c r="E4653" s="6" t="s">
        <v>8482</v>
      </c>
      <c r="F4653" s="6" t="s">
        <v>8641</v>
      </c>
      <c r="G4653" s="6" t="s">
        <v>8936</v>
      </c>
      <c r="H4653" s="6" t="s">
        <v>8760</v>
      </c>
      <c r="I4653" s="6" t="s">
        <v>8998</v>
      </c>
      <c r="J4653" s="6" t="s">
        <v>5</v>
      </c>
      <c r="K4653" s="7">
        <v>0.67</v>
      </c>
      <c r="L4653" s="7">
        <f>IFERROR(VLOOKUP(SiscoTable[[#This Row],[Código]],Hoja2!A:B,2,0)*SiscoTable[[#This Row],[Provta(Uns)]],0)</f>
        <v>11.323</v>
      </c>
      <c r="M4653" s="7">
        <v>0</v>
      </c>
      <c r="N4653" s="7">
        <v>2</v>
      </c>
      <c r="O4653" s="7">
        <f>IFERROR(VLOOKUP(SiscoTable[[#This Row],[Código]],Hoja2!A:B,2,0)*SiscoTable[[#This Row],[Stock_actual]],0)</f>
        <v>33.799999999999997</v>
      </c>
      <c r="P4653" s="6" t="s">
        <v>983</v>
      </c>
      <c r="Q4653" s="7">
        <v>1</v>
      </c>
      <c r="R4653" s="7">
        <v>0</v>
      </c>
      <c r="S4653" s="7" t="s">
        <v>11926</v>
      </c>
      <c r="BI4653"/>
      <c r="BJ4653"/>
    </row>
    <row r="4654" spans="2:62" x14ac:dyDescent="0.4">
      <c r="B4654" s="1">
        <v>22728</v>
      </c>
      <c r="C4654" s="6" t="s">
        <v>8</v>
      </c>
      <c r="D4654" s="6" t="s">
        <v>8</v>
      </c>
      <c r="E4654" s="6" t="s">
        <v>8482</v>
      </c>
      <c r="F4654" s="6" t="s">
        <v>8641</v>
      </c>
      <c r="G4654" s="6" t="s">
        <v>8756</v>
      </c>
      <c r="H4654" s="6" t="s">
        <v>8760</v>
      </c>
      <c r="I4654" s="6" t="s">
        <v>8842</v>
      </c>
      <c r="J4654" s="6" t="s">
        <v>5</v>
      </c>
      <c r="K4654" s="7">
        <v>0</v>
      </c>
      <c r="L4654" s="7">
        <f>IFERROR(VLOOKUP(SiscoTable[[#This Row],[Código]],Hoja2!A:B,2,0)*SiscoTable[[#This Row],[Provta(Uns)]],0)</f>
        <v>0</v>
      </c>
      <c r="M4654" s="7">
        <v>0</v>
      </c>
      <c r="N4654" s="7">
        <v>0</v>
      </c>
      <c r="O4654" s="7">
        <f>IFERROR(VLOOKUP(SiscoTable[[#This Row],[Código]],Hoja2!A:B,2,0)*SiscoTable[[#This Row],[Stock_actual]],0)</f>
        <v>0</v>
      </c>
      <c r="P4654" s="6" t="s">
        <v>7</v>
      </c>
      <c r="Q4654" s="7">
        <v>0</v>
      </c>
      <c r="R4654" s="7">
        <v>0</v>
      </c>
      <c r="S4654" s="7" t="s">
        <v>11926</v>
      </c>
      <c r="BI4654"/>
      <c r="BJ4654"/>
    </row>
    <row r="4655" spans="2:62" x14ac:dyDescent="0.4">
      <c r="B4655" s="1">
        <v>22729</v>
      </c>
      <c r="C4655" s="6" t="s">
        <v>8</v>
      </c>
      <c r="D4655" s="6" t="s">
        <v>8</v>
      </c>
      <c r="E4655" s="6" t="s">
        <v>8482</v>
      </c>
      <c r="F4655" s="6" t="s">
        <v>8641</v>
      </c>
      <c r="G4655" s="6" t="s">
        <v>8756</v>
      </c>
      <c r="H4655" s="6" t="s">
        <v>8760</v>
      </c>
      <c r="I4655" s="6" t="s">
        <v>8843</v>
      </c>
      <c r="J4655" s="6" t="s">
        <v>5</v>
      </c>
      <c r="K4655" s="7">
        <v>0.83</v>
      </c>
      <c r="L4655" s="7">
        <f>IFERROR(VLOOKUP(SiscoTable[[#This Row],[Código]],Hoja2!A:B,2,0)*SiscoTable[[#This Row],[Provta(Uns)]],0)</f>
        <v>22.326999999999998</v>
      </c>
      <c r="M4655" s="7">
        <v>0</v>
      </c>
      <c r="N4655" s="7">
        <v>7</v>
      </c>
      <c r="O4655" s="7">
        <f>IFERROR(VLOOKUP(SiscoTable[[#This Row],[Código]],Hoja2!A:B,2,0)*SiscoTable[[#This Row],[Stock_actual]],0)</f>
        <v>188.29999999999998</v>
      </c>
      <c r="P4655" s="6" t="s">
        <v>1940</v>
      </c>
      <c r="Q4655" s="7">
        <v>1</v>
      </c>
      <c r="R4655" s="7">
        <v>0</v>
      </c>
      <c r="S4655" s="7" t="s">
        <v>11926</v>
      </c>
      <c r="BI4655"/>
      <c r="BJ4655"/>
    </row>
    <row r="4656" spans="2:62" x14ac:dyDescent="0.4">
      <c r="B4656" s="1">
        <v>22730</v>
      </c>
      <c r="C4656" s="6" t="s">
        <v>8</v>
      </c>
      <c r="D4656" s="6" t="s">
        <v>8</v>
      </c>
      <c r="E4656" s="6" t="s">
        <v>8482</v>
      </c>
      <c r="F4656" s="6" t="s">
        <v>8641</v>
      </c>
      <c r="G4656" s="6" t="s">
        <v>8756</v>
      </c>
      <c r="H4656" s="6" t="s">
        <v>8760</v>
      </c>
      <c r="I4656" s="6" t="s">
        <v>8844</v>
      </c>
      <c r="J4656" s="6" t="s">
        <v>5</v>
      </c>
      <c r="K4656" s="7">
        <v>0.5</v>
      </c>
      <c r="L4656" s="7">
        <f>IFERROR(VLOOKUP(SiscoTable[[#This Row],[Código]],Hoja2!A:B,2,0)*SiscoTable[[#This Row],[Provta(Uns)]],0)</f>
        <v>12.95</v>
      </c>
      <c r="M4656" s="7">
        <v>0</v>
      </c>
      <c r="N4656" s="7">
        <v>10</v>
      </c>
      <c r="O4656" s="7">
        <f>IFERROR(VLOOKUP(SiscoTable[[#This Row],[Código]],Hoja2!A:B,2,0)*SiscoTable[[#This Row],[Stock_actual]],0)</f>
        <v>259</v>
      </c>
      <c r="P4656" s="6" t="s">
        <v>1971</v>
      </c>
      <c r="Q4656" s="7">
        <v>1</v>
      </c>
      <c r="R4656" s="7">
        <v>0</v>
      </c>
      <c r="S4656" s="7" t="s">
        <v>11926</v>
      </c>
      <c r="BI4656"/>
      <c r="BJ4656"/>
    </row>
    <row r="4657" spans="2:62" x14ac:dyDescent="0.4">
      <c r="B4657" s="1">
        <v>22731</v>
      </c>
      <c r="C4657" s="6" t="s">
        <v>8</v>
      </c>
      <c r="D4657" s="6" t="s">
        <v>8</v>
      </c>
      <c r="E4657" s="6" t="s">
        <v>8482</v>
      </c>
      <c r="F4657" s="6" t="s">
        <v>1736</v>
      </c>
      <c r="G4657" s="6" t="s">
        <v>10362</v>
      </c>
      <c r="H4657" s="6" t="s">
        <v>8760</v>
      </c>
      <c r="I4657" s="6" t="s">
        <v>10474</v>
      </c>
      <c r="J4657" s="6" t="s">
        <v>5</v>
      </c>
      <c r="K4657" s="7">
        <v>4.33</v>
      </c>
      <c r="L4657" s="7">
        <f>IFERROR(VLOOKUP(SiscoTable[[#This Row],[Código]],Hoja2!A:B,2,0)*SiscoTable[[#This Row],[Provta(Uns)]],0)</f>
        <v>15.155000000000001</v>
      </c>
      <c r="M4657" s="7">
        <v>0</v>
      </c>
      <c r="N4657" s="7">
        <v>21</v>
      </c>
      <c r="O4657" s="7">
        <f>IFERROR(VLOOKUP(SiscoTable[[#This Row],[Código]],Hoja2!A:B,2,0)*SiscoTable[[#This Row],[Stock_actual]],0)</f>
        <v>73.5</v>
      </c>
      <c r="P4657" s="6" t="s">
        <v>1978</v>
      </c>
      <c r="Q4657" s="7">
        <v>5</v>
      </c>
      <c r="R4657" s="7">
        <v>0</v>
      </c>
      <c r="S4657" s="7" t="s">
        <v>11926</v>
      </c>
      <c r="BI4657"/>
      <c r="BJ4657"/>
    </row>
    <row r="4658" spans="2:62" x14ac:dyDescent="0.4">
      <c r="B4658" s="1">
        <v>22732</v>
      </c>
      <c r="C4658" s="6" t="s">
        <v>8</v>
      </c>
      <c r="D4658" s="6" t="s">
        <v>30</v>
      </c>
      <c r="E4658" s="6" t="s">
        <v>8482</v>
      </c>
      <c r="F4658" s="6" t="s">
        <v>1736</v>
      </c>
      <c r="G4658" s="6" t="s">
        <v>10362</v>
      </c>
      <c r="H4658" s="6" t="s">
        <v>8760</v>
      </c>
      <c r="I4658" s="6" t="s">
        <v>10475</v>
      </c>
      <c r="J4658" s="6" t="s">
        <v>5</v>
      </c>
      <c r="K4658" s="7">
        <v>8.83</v>
      </c>
      <c r="L4658" s="7">
        <f>IFERROR(VLOOKUP(SiscoTable[[#This Row],[Código]],Hoja2!A:B,2,0)*SiscoTable[[#This Row],[Provta(Uns)]],0)</f>
        <v>30.905000000000001</v>
      </c>
      <c r="M4658" s="7">
        <v>0</v>
      </c>
      <c r="N4658" s="7">
        <v>50</v>
      </c>
      <c r="O4658" s="7">
        <f>IFERROR(VLOOKUP(SiscoTable[[#This Row],[Código]],Hoja2!A:B,2,0)*SiscoTable[[#This Row],[Stock_actual]],0)</f>
        <v>175</v>
      </c>
      <c r="P4658" s="6" t="s">
        <v>588</v>
      </c>
      <c r="Q4658" s="7">
        <v>10</v>
      </c>
      <c r="R4658" s="7">
        <v>0</v>
      </c>
      <c r="S4658" s="7" t="s">
        <v>11926</v>
      </c>
      <c r="BI4658"/>
      <c r="BJ4658"/>
    </row>
    <row r="4659" spans="2:62" x14ac:dyDescent="0.4">
      <c r="B4659" s="1">
        <v>22733</v>
      </c>
      <c r="C4659" s="6" t="s">
        <v>8</v>
      </c>
      <c r="D4659" s="6" t="s">
        <v>30</v>
      </c>
      <c r="E4659" s="6" t="s">
        <v>8482</v>
      </c>
      <c r="F4659" s="6" t="s">
        <v>1736</v>
      </c>
      <c r="G4659" s="6" t="s">
        <v>10362</v>
      </c>
      <c r="H4659" s="6" t="s">
        <v>8760</v>
      </c>
      <c r="I4659" s="6" t="s">
        <v>10476</v>
      </c>
      <c r="J4659" s="6" t="s">
        <v>5</v>
      </c>
      <c r="K4659" s="7">
        <v>6.67</v>
      </c>
      <c r="L4659" s="7">
        <f>IFERROR(VLOOKUP(SiscoTable[[#This Row],[Código]],Hoja2!A:B,2,0)*SiscoTable[[#This Row],[Provta(Uns)]],0)</f>
        <v>23.344999999999999</v>
      </c>
      <c r="M4659" s="7">
        <v>0</v>
      </c>
      <c r="N4659" s="7">
        <v>37</v>
      </c>
      <c r="O4659" s="7">
        <f>IFERROR(VLOOKUP(SiscoTable[[#This Row],[Código]],Hoja2!A:B,2,0)*SiscoTable[[#This Row],[Stock_actual]],0)</f>
        <v>129.5</v>
      </c>
      <c r="P4659" s="6" t="s">
        <v>3721</v>
      </c>
      <c r="Q4659" s="7">
        <v>7</v>
      </c>
      <c r="R4659" s="7">
        <v>0</v>
      </c>
      <c r="S4659" s="7" t="s">
        <v>11926</v>
      </c>
      <c r="BI4659"/>
      <c r="BJ4659"/>
    </row>
    <row r="4660" spans="2:62" x14ac:dyDescent="0.4">
      <c r="B4660" s="1">
        <v>22735</v>
      </c>
      <c r="C4660" s="6" t="s">
        <v>25</v>
      </c>
      <c r="D4660" s="6" t="s">
        <v>25</v>
      </c>
      <c r="E4660" s="6" t="s">
        <v>3268</v>
      </c>
      <c r="F4660" s="6" t="s">
        <v>7815</v>
      </c>
      <c r="G4660" s="6" t="s">
        <v>7929</v>
      </c>
      <c r="H4660" s="6" t="s">
        <v>3299</v>
      </c>
      <c r="I4660" s="6" t="s">
        <v>7952</v>
      </c>
      <c r="J4660" s="6" t="s">
        <v>5</v>
      </c>
      <c r="K4660" s="7">
        <v>38.83</v>
      </c>
      <c r="L4660" s="7">
        <f>IFERROR(VLOOKUP(SiscoTable[[#This Row],[Código]],Hoja2!A:B,2,0)*SiscoTable[[#This Row],[Provta(Uns)]],0)</f>
        <v>271.81</v>
      </c>
      <c r="M4660" s="7">
        <v>0</v>
      </c>
      <c r="N4660" s="7">
        <v>50</v>
      </c>
      <c r="O4660" s="7">
        <f>IFERROR(VLOOKUP(SiscoTable[[#This Row],[Código]],Hoja2!A:B,2,0)*SiscoTable[[#This Row],[Stock_actual]],0)</f>
        <v>350</v>
      </c>
      <c r="P4660" s="6" t="s">
        <v>132</v>
      </c>
      <c r="Q4660" s="7">
        <v>43</v>
      </c>
      <c r="R4660" s="7">
        <v>0</v>
      </c>
      <c r="S4660" s="7" t="s">
        <v>11928</v>
      </c>
      <c r="BI4660"/>
      <c r="BJ4660"/>
    </row>
    <row r="4661" spans="2:62" x14ac:dyDescent="0.4">
      <c r="B4661" s="1">
        <v>22736</v>
      </c>
      <c r="C4661" s="6" t="s">
        <v>25</v>
      </c>
      <c r="D4661" s="6" t="s">
        <v>25</v>
      </c>
      <c r="E4661" s="6" t="s">
        <v>3268</v>
      </c>
      <c r="F4661" s="6" t="s">
        <v>7815</v>
      </c>
      <c r="G4661" s="6" t="s">
        <v>7929</v>
      </c>
      <c r="H4661" s="6" t="s">
        <v>3299</v>
      </c>
      <c r="I4661" s="6" t="s">
        <v>7953</v>
      </c>
      <c r="J4661" s="6" t="s">
        <v>5</v>
      </c>
      <c r="K4661" s="7">
        <v>97.33</v>
      </c>
      <c r="L4661" s="7">
        <f>IFERROR(VLOOKUP(SiscoTable[[#This Row],[Código]],Hoja2!A:B,2,0)*SiscoTable[[#This Row],[Provta(Uns)]],0)</f>
        <v>535.31499999999994</v>
      </c>
      <c r="M4661" s="7">
        <v>0</v>
      </c>
      <c r="N4661" s="7">
        <v>168</v>
      </c>
      <c r="O4661" s="7">
        <f>IFERROR(VLOOKUP(SiscoTable[[#This Row],[Código]],Hoja2!A:B,2,0)*SiscoTable[[#This Row],[Stock_actual]],0)</f>
        <v>924</v>
      </c>
      <c r="P4661" s="6" t="s">
        <v>697</v>
      </c>
      <c r="Q4661" s="7">
        <v>107</v>
      </c>
      <c r="R4661" s="7">
        <v>0</v>
      </c>
      <c r="S4661" s="7" t="s">
        <v>11928</v>
      </c>
      <c r="BI4661"/>
      <c r="BJ4661"/>
    </row>
    <row r="4662" spans="2:62" x14ac:dyDescent="0.4">
      <c r="B4662" s="1">
        <v>22737</v>
      </c>
      <c r="C4662" s="6" t="s">
        <v>25</v>
      </c>
      <c r="D4662" s="6" t="s">
        <v>25</v>
      </c>
      <c r="E4662" s="6" t="s">
        <v>3268</v>
      </c>
      <c r="F4662" s="6" t="s">
        <v>7815</v>
      </c>
      <c r="G4662" s="6" t="s">
        <v>7929</v>
      </c>
      <c r="H4662" s="6" t="s">
        <v>3299</v>
      </c>
      <c r="I4662" s="6" t="s">
        <v>7954</v>
      </c>
      <c r="J4662" s="6" t="s">
        <v>5</v>
      </c>
      <c r="K4662" s="7">
        <v>83.83</v>
      </c>
      <c r="L4662" s="7">
        <f>IFERROR(VLOOKUP(SiscoTable[[#This Row],[Código]],Hoja2!A:B,2,0)*SiscoTable[[#This Row],[Provta(Uns)]],0)</f>
        <v>293.40499999999997</v>
      </c>
      <c r="M4662" s="7">
        <v>200</v>
      </c>
      <c r="N4662" s="7">
        <v>-2</v>
      </c>
      <c r="O4662" s="7">
        <f>IFERROR(VLOOKUP(SiscoTable[[#This Row],[Código]],Hoja2!A:B,2,0)*SiscoTable[[#This Row],[Stock_actual]],0)</f>
        <v>-7</v>
      </c>
      <c r="P4662" s="6" t="s">
        <v>7</v>
      </c>
      <c r="Q4662" s="7">
        <v>92</v>
      </c>
      <c r="R4662" s="7">
        <v>0</v>
      </c>
      <c r="S4662" s="7" t="s">
        <v>11928</v>
      </c>
      <c r="BI4662"/>
      <c r="BJ4662"/>
    </row>
    <row r="4663" spans="2:62" x14ac:dyDescent="0.4">
      <c r="B4663" s="1">
        <v>22738</v>
      </c>
      <c r="C4663" s="6" t="s">
        <v>25</v>
      </c>
      <c r="D4663" s="6" t="s">
        <v>25</v>
      </c>
      <c r="E4663" s="6" t="s">
        <v>3268</v>
      </c>
      <c r="F4663" s="6" t="s">
        <v>7815</v>
      </c>
      <c r="G4663" s="6" t="s">
        <v>7929</v>
      </c>
      <c r="H4663" s="6" t="s">
        <v>3299</v>
      </c>
      <c r="I4663" s="6" t="s">
        <v>7955</v>
      </c>
      <c r="J4663" s="6" t="s">
        <v>5</v>
      </c>
      <c r="K4663" s="7">
        <v>52.83</v>
      </c>
      <c r="L4663" s="7">
        <f>IFERROR(VLOOKUP(SiscoTable[[#This Row],[Código]],Hoja2!A:B,2,0)*SiscoTable[[#This Row],[Provta(Uns)]],0)</f>
        <v>316.98</v>
      </c>
      <c r="M4663" s="7">
        <v>48</v>
      </c>
      <c r="N4663" s="7">
        <v>59</v>
      </c>
      <c r="O4663" s="7">
        <f>IFERROR(VLOOKUP(SiscoTable[[#This Row],[Código]],Hoja2!A:B,2,0)*SiscoTable[[#This Row],[Stock_actual]],0)</f>
        <v>354</v>
      </c>
      <c r="P4663" s="6" t="s">
        <v>671</v>
      </c>
      <c r="Q4663" s="7">
        <v>58</v>
      </c>
      <c r="R4663" s="7">
        <v>0</v>
      </c>
      <c r="S4663" s="7" t="s">
        <v>11928</v>
      </c>
      <c r="BI4663"/>
      <c r="BJ4663"/>
    </row>
    <row r="4664" spans="2:62" x14ac:dyDescent="0.4">
      <c r="B4664" s="1">
        <v>22739</v>
      </c>
      <c r="C4664" s="6" t="s">
        <v>25</v>
      </c>
      <c r="D4664" s="6" t="s">
        <v>25</v>
      </c>
      <c r="E4664" s="6" t="s">
        <v>3268</v>
      </c>
      <c r="F4664" s="6" t="s">
        <v>3269</v>
      </c>
      <c r="G4664" s="6" t="s">
        <v>3270</v>
      </c>
      <c r="H4664" s="6" t="s">
        <v>3299</v>
      </c>
      <c r="I4664" s="6" t="s">
        <v>3298</v>
      </c>
      <c r="J4664" s="6" t="s">
        <v>5</v>
      </c>
      <c r="K4664" s="7">
        <v>40.17</v>
      </c>
      <c r="L4664" s="7">
        <f>IFERROR(VLOOKUP(SiscoTable[[#This Row],[Código]],Hoja2!A:B,2,0)*SiscoTable[[#This Row],[Provta(Uns)]],0)</f>
        <v>558.36300000000006</v>
      </c>
      <c r="M4664" s="7">
        <v>0</v>
      </c>
      <c r="N4664" s="7">
        <v>58</v>
      </c>
      <c r="O4664" s="7">
        <f>IFERROR(VLOOKUP(SiscoTable[[#This Row],[Código]],Hoja2!A:B,2,0)*SiscoTable[[#This Row],[Stock_actual]],0)</f>
        <v>806.2</v>
      </c>
      <c r="P4664" s="6" t="s">
        <v>558</v>
      </c>
      <c r="Q4664" s="7">
        <v>44</v>
      </c>
      <c r="R4664" s="7">
        <v>0</v>
      </c>
      <c r="S4664" s="7" t="s">
        <v>11927</v>
      </c>
      <c r="BI4664"/>
      <c r="BJ4664"/>
    </row>
    <row r="4665" spans="2:62" x14ac:dyDescent="0.4">
      <c r="B4665" s="1">
        <v>22740</v>
      </c>
      <c r="C4665" s="6" t="s">
        <v>25</v>
      </c>
      <c r="D4665" s="6" t="s">
        <v>25</v>
      </c>
      <c r="E4665" s="6" t="s">
        <v>8482</v>
      </c>
      <c r="F4665" s="6" t="s">
        <v>10720</v>
      </c>
      <c r="G4665" s="6" t="s">
        <v>11322</v>
      </c>
      <c r="H4665" s="6" t="s">
        <v>11325</v>
      </c>
      <c r="I4665" s="6" t="s">
        <v>11330</v>
      </c>
      <c r="J4665" s="6" t="s">
        <v>5</v>
      </c>
      <c r="K4665" s="7">
        <v>46.67</v>
      </c>
      <c r="L4665" s="7">
        <f>IFERROR(VLOOKUP(SiscoTable[[#This Row],[Código]],Hoja2!A:B,2,0)*SiscoTable[[#This Row],[Provta(Uns)]],0)</f>
        <v>317.35599999999999</v>
      </c>
      <c r="M4665" s="7">
        <v>0</v>
      </c>
      <c r="N4665" s="7">
        <v>184</v>
      </c>
      <c r="O4665" s="7">
        <f>IFERROR(VLOOKUP(SiscoTable[[#This Row],[Código]],Hoja2!A:B,2,0)*SiscoTable[[#This Row],[Stock_actual]],0)</f>
        <v>1251.2</v>
      </c>
      <c r="P4665" s="6" t="s">
        <v>1965</v>
      </c>
      <c r="Q4665" s="7">
        <v>51</v>
      </c>
      <c r="R4665" s="7">
        <v>0</v>
      </c>
      <c r="S4665" s="7" t="s">
        <v>11926</v>
      </c>
      <c r="BI4665"/>
      <c r="BJ4665"/>
    </row>
    <row r="4666" spans="2:62" x14ac:dyDescent="0.4">
      <c r="B4666" s="1">
        <v>22743</v>
      </c>
      <c r="C4666" s="6" t="s">
        <v>30</v>
      </c>
      <c r="D4666" s="6" t="s">
        <v>8</v>
      </c>
      <c r="E4666" s="6" t="s">
        <v>8482</v>
      </c>
      <c r="F4666" s="6" t="s">
        <v>10720</v>
      </c>
      <c r="G4666" s="6" t="s">
        <v>11607</v>
      </c>
      <c r="H4666" s="6" t="s">
        <v>11613</v>
      </c>
      <c r="I4666" s="6" t="s">
        <v>11632</v>
      </c>
      <c r="J4666" s="6" t="s">
        <v>5</v>
      </c>
      <c r="K4666" s="7">
        <v>4</v>
      </c>
      <c r="L4666" s="7">
        <f>IFERROR(VLOOKUP(SiscoTable[[#This Row],[Código]],Hoja2!A:B,2,0)*SiscoTable[[#This Row],[Provta(Uns)]],0)</f>
        <v>134</v>
      </c>
      <c r="M4666" s="7">
        <v>0</v>
      </c>
      <c r="N4666" s="7">
        <v>9</v>
      </c>
      <c r="O4666" s="7">
        <f>IFERROR(VLOOKUP(SiscoTable[[#This Row],[Código]],Hoja2!A:B,2,0)*SiscoTable[[#This Row],[Stock_actual]],0)</f>
        <v>301.5</v>
      </c>
      <c r="P4666" s="6" t="s">
        <v>254</v>
      </c>
      <c r="Q4666" s="7">
        <v>4</v>
      </c>
      <c r="R4666" s="7">
        <v>0</v>
      </c>
      <c r="S4666" s="7" t="s">
        <v>11926</v>
      </c>
      <c r="BI4666"/>
      <c r="BJ4666"/>
    </row>
    <row r="4667" spans="2:62" x14ac:dyDescent="0.4">
      <c r="B4667" s="1">
        <v>22746</v>
      </c>
      <c r="C4667" s="6" t="s">
        <v>25</v>
      </c>
      <c r="D4667" s="6" t="s">
        <v>25</v>
      </c>
      <c r="E4667" s="6" t="s">
        <v>3268</v>
      </c>
      <c r="F4667" s="6" t="s">
        <v>3269</v>
      </c>
      <c r="G4667" s="6" t="s">
        <v>3773</v>
      </c>
      <c r="H4667" s="6" t="s">
        <v>3786</v>
      </c>
      <c r="I4667" s="6" t="s">
        <v>3785</v>
      </c>
      <c r="J4667" s="6" t="s">
        <v>5</v>
      </c>
      <c r="K4667" s="7">
        <v>145</v>
      </c>
      <c r="L4667" s="7">
        <f>IFERROR(VLOOKUP(SiscoTable[[#This Row],[Código]],Hoja2!A:B,2,0)*SiscoTable[[#This Row],[Provta(Uns)]],0)</f>
        <v>174</v>
      </c>
      <c r="M4667" s="7">
        <v>0</v>
      </c>
      <c r="N4667" s="7">
        <v>187</v>
      </c>
      <c r="O4667" s="7">
        <f>IFERROR(VLOOKUP(SiscoTable[[#This Row],[Código]],Hoja2!A:B,2,0)*SiscoTable[[#This Row],[Stock_actual]],0)</f>
        <v>224.4</v>
      </c>
      <c r="P4667" s="6" t="s">
        <v>132</v>
      </c>
      <c r="Q4667" s="7">
        <v>159</v>
      </c>
      <c r="R4667" s="7">
        <v>0</v>
      </c>
      <c r="S4667" s="7" t="s">
        <v>11928</v>
      </c>
      <c r="BI4667"/>
      <c r="BJ4667"/>
    </row>
    <row r="4668" spans="2:62" x14ac:dyDescent="0.4">
      <c r="B4668" s="1">
        <v>22748</v>
      </c>
      <c r="C4668" s="6" t="s">
        <v>8</v>
      </c>
      <c r="D4668" s="6" t="s">
        <v>8</v>
      </c>
      <c r="E4668" s="6" t="s">
        <v>8482</v>
      </c>
      <c r="F4668" s="6" t="s">
        <v>9030</v>
      </c>
      <c r="G4668" s="6" t="s">
        <v>9678</v>
      </c>
      <c r="H4668" s="6" t="s">
        <v>9683</v>
      </c>
      <c r="I4668" s="6" t="s">
        <v>9845</v>
      </c>
      <c r="J4668" s="6" t="s">
        <v>5</v>
      </c>
      <c r="K4668" s="7">
        <v>3.33</v>
      </c>
      <c r="L4668" s="7">
        <f>IFERROR(VLOOKUP(SiscoTable[[#This Row],[Código]],Hoja2!A:B,2,0)*SiscoTable[[#This Row],[Provta(Uns)]],0)</f>
        <v>61.938000000000009</v>
      </c>
      <c r="M4668" s="7">
        <v>0</v>
      </c>
      <c r="N4668" s="7">
        <v>22</v>
      </c>
      <c r="O4668" s="7">
        <f>IFERROR(VLOOKUP(SiscoTable[[#This Row],[Código]],Hoja2!A:B,2,0)*SiscoTable[[#This Row],[Stock_actual]],0)</f>
        <v>409.20000000000005</v>
      </c>
      <c r="P4668" s="6" t="s">
        <v>2343</v>
      </c>
      <c r="Q4668" s="7">
        <v>4</v>
      </c>
      <c r="R4668" s="7">
        <v>0</v>
      </c>
      <c r="S4668" s="7" t="s">
        <v>11926</v>
      </c>
      <c r="BI4668"/>
      <c r="BJ4668"/>
    </row>
    <row r="4669" spans="2:62" x14ac:dyDescent="0.4">
      <c r="B4669" s="1">
        <v>22757</v>
      </c>
      <c r="C4669" s="6" t="s">
        <v>8</v>
      </c>
      <c r="D4669" s="6" t="s">
        <v>8</v>
      </c>
      <c r="E4669" s="6" t="s">
        <v>8482</v>
      </c>
      <c r="F4669" s="6" t="s">
        <v>9030</v>
      </c>
      <c r="G4669" s="6" t="s">
        <v>9678</v>
      </c>
      <c r="H4669" s="6" t="s">
        <v>9683</v>
      </c>
      <c r="I4669" s="6" t="s">
        <v>9846</v>
      </c>
      <c r="J4669" s="6" t="s">
        <v>5</v>
      </c>
      <c r="K4669" s="7">
        <v>1.5</v>
      </c>
      <c r="L4669" s="7">
        <f>IFERROR(VLOOKUP(SiscoTable[[#This Row],[Código]],Hoja2!A:B,2,0)*SiscoTable[[#This Row],[Provta(Uns)]],0)</f>
        <v>27.900000000000002</v>
      </c>
      <c r="M4669" s="7">
        <v>0</v>
      </c>
      <c r="N4669" s="7">
        <v>37</v>
      </c>
      <c r="O4669" s="7">
        <f>IFERROR(VLOOKUP(SiscoTable[[#This Row],[Código]],Hoja2!A:B,2,0)*SiscoTable[[#This Row],[Stock_actual]],0)</f>
        <v>688.2</v>
      </c>
      <c r="P4669" s="6" t="s">
        <v>9847</v>
      </c>
      <c r="Q4669" s="7">
        <v>2</v>
      </c>
      <c r="R4669" s="7">
        <v>0</v>
      </c>
      <c r="S4669" s="7" t="s">
        <v>11926</v>
      </c>
      <c r="BI4669"/>
      <c r="BJ4669"/>
    </row>
    <row r="4670" spans="2:62" x14ac:dyDescent="0.4">
      <c r="B4670" s="1">
        <v>22758</v>
      </c>
      <c r="C4670" s="6" t="s">
        <v>8</v>
      </c>
      <c r="D4670" s="6" t="s">
        <v>8</v>
      </c>
      <c r="E4670" s="6" t="s">
        <v>8482</v>
      </c>
      <c r="F4670" s="6" t="s">
        <v>9030</v>
      </c>
      <c r="G4670" s="6" t="s">
        <v>9678</v>
      </c>
      <c r="H4670" s="6" t="s">
        <v>9683</v>
      </c>
      <c r="I4670" s="6" t="s">
        <v>9848</v>
      </c>
      <c r="J4670" s="6" t="s">
        <v>5</v>
      </c>
      <c r="K4670" s="7">
        <v>1.17</v>
      </c>
      <c r="L4670" s="7">
        <f>IFERROR(VLOOKUP(SiscoTable[[#This Row],[Código]],Hoja2!A:B,2,0)*SiscoTable[[#This Row],[Provta(Uns)]],0)</f>
        <v>21.762</v>
      </c>
      <c r="M4670" s="7">
        <v>0</v>
      </c>
      <c r="N4670" s="7">
        <v>30</v>
      </c>
      <c r="O4670" s="7">
        <f>IFERROR(VLOOKUP(SiscoTable[[#This Row],[Código]],Hoja2!A:B,2,0)*SiscoTable[[#This Row],[Stock_actual]],0)</f>
        <v>558</v>
      </c>
      <c r="P4670" s="6" t="s">
        <v>9849</v>
      </c>
      <c r="Q4670" s="7">
        <v>1</v>
      </c>
      <c r="R4670" s="7">
        <v>0</v>
      </c>
      <c r="S4670" s="7" t="s">
        <v>11926</v>
      </c>
      <c r="BI4670"/>
      <c r="BJ4670"/>
    </row>
    <row r="4671" spans="2:62" x14ac:dyDescent="0.4">
      <c r="B4671" s="1">
        <v>22759</v>
      </c>
      <c r="C4671" s="6" t="s">
        <v>8</v>
      </c>
      <c r="D4671" s="6" t="s">
        <v>8</v>
      </c>
      <c r="E4671" s="6" t="s">
        <v>8482</v>
      </c>
      <c r="F4671" s="6" t="s">
        <v>9030</v>
      </c>
      <c r="G4671" s="6" t="s">
        <v>9678</v>
      </c>
      <c r="H4671" s="6" t="s">
        <v>9683</v>
      </c>
      <c r="I4671" s="6" t="s">
        <v>9850</v>
      </c>
      <c r="J4671" s="6" t="s">
        <v>5</v>
      </c>
      <c r="K4671" s="7">
        <v>0</v>
      </c>
      <c r="L4671" s="7">
        <f>IFERROR(VLOOKUP(SiscoTable[[#This Row],[Código]],Hoja2!A:B,2,0)*SiscoTable[[#This Row],[Provta(Uns)]],0)</f>
        <v>0</v>
      </c>
      <c r="M4671" s="7">
        <v>0</v>
      </c>
      <c r="N4671" s="7">
        <v>38</v>
      </c>
      <c r="O4671" s="7">
        <f>IFERROR(VLOOKUP(SiscoTable[[#This Row],[Código]],Hoja2!A:B,2,0)*SiscoTable[[#This Row],[Stock_actual]],0)</f>
        <v>706.80000000000007</v>
      </c>
      <c r="P4671" s="6" t="s">
        <v>134</v>
      </c>
      <c r="Q4671" s="7">
        <v>0</v>
      </c>
      <c r="R4671" s="7">
        <v>0</v>
      </c>
      <c r="S4671" s="7" t="s">
        <v>11926</v>
      </c>
      <c r="BI4671"/>
      <c r="BJ4671"/>
    </row>
    <row r="4672" spans="2:62" x14ac:dyDescent="0.4">
      <c r="B4672" s="1">
        <v>22764</v>
      </c>
      <c r="C4672" s="6" t="s">
        <v>30</v>
      </c>
      <c r="D4672" s="6" t="s">
        <v>30</v>
      </c>
      <c r="E4672" s="6" t="s">
        <v>3268</v>
      </c>
      <c r="F4672" s="6" t="s">
        <v>3269</v>
      </c>
      <c r="G4672" s="6" t="s">
        <v>5768</v>
      </c>
      <c r="H4672" s="6" t="s">
        <v>5791</v>
      </c>
      <c r="I4672" s="6" t="s">
        <v>5790</v>
      </c>
      <c r="J4672" s="6" t="s">
        <v>5</v>
      </c>
      <c r="K4672" s="7">
        <v>33.17</v>
      </c>
      <c r="L4672" s="7">
        <f>IFERROR(VLOOKUP(SiscoTable[[#This Row],[Código]],Hoja2!A:B,2,0)*SiscoTable[[#This Row],[Provta(Uns)]],0)</f>
        <v>53.072000000000003</v>
      </c>
      <c r="M4672" s="7">
        <v>90</v>
      </c>
      <c r="N4672" s="7">
        <v>11</v>
      </c>
      <c r="O4672" s="7">
        <f>IFERROR(VLOOKUP(SiscoTable[[#This Row],[Código]],Hoja2!A:B,2,0)*SiscoTable[[#This Row],[Stock_actual]],0)</f>
        <v>17.600000000000001</v>
      </c>
      <c r="P4672" s="6" t="s">
        <v>124</v>
      </c>
      <c r="Q4672" s="7">
        <v>37</v>
      </c>
      <c r="R4672" s="7">
        <v>0</v>
      </c>
      <c r="S4672" s="7" t="s">
        <v>11928</v>
      </c>
      <c r="BI4672"/>
      <c r="BJ4672"/>
    </row>
    <row r="4673" spans="2:62" x14ac:dyDescent="0.4">
      <c r="B4673" s="1">
        <v>22765</v>
      </c>
      <c r="C4673" s="6" t="s">
        <v>30</v>
      </c>
      <c r="D4673" s="6" t="s">
        <v>25</v>
      </c>
      <c r="E4673" s="6" t="s">
        <v>3268</v>
      </c>
      <c r="F4673" s="6" t="s">
        <v>3269</v>
      </c>
      <c r="G4673" s="6" t="s">
        <v>5768</v>
      </c>
      <c r="H4673" s="6" t="s">
        <v>5791</v>
      </c>
      <c r="I4673" s="6" t="s">
        <v>5792</v>
      </c>
      <c r="J4673" s="6" t="s">
        <v>5</v>
      </c>
      <c r="K4673" s="7">
        <v>34.67</v>
      </c>
      <c r="L4673" s="7">
        <f>IFERROR(VLOOKUP(SiscoTable[[#This Row],[Código]],Hoja2!A:B,2,0)*SiscoTable[[#This Row],[Provta(Uns)]],0)</f>
        <v>55.472000000000008</v>
      </c>
      <c r="M4673" s="7">
        <v>120</v>
      </c>
      <c r="N4673" s="7">
        <v>2</v>
      </c>
      <c r="O4673" s="7">
        <f>IFERROR(VLOOKUP(SiscoTable[[#This Row],[Código]],Hoja2!A:B,2,0)*SiscoTable[[#This Row],[Stock_actual]],0)</f>
        <v>3.2</v>
      </c>
      <c r="P4673" s="6" t="s">
        <v>80</v>
      </c>
      <c r="Q4673" s="7">
        <v>38</v>
      </c>
      <c r="R4673" s="7">
        <v>0</v>
      </c>
      <c r="S4673" s="7" t="s">
        <v>11928</v>
      </c>
      <c r="BI4673"/>
      <c r="BJ4673"/>
    </row>
    <row r="4674" spans="2:62" x14ac:dyDescent="0.4">
      <c r="B4674" s="1">
        <v>22766</v>
      </c>
      <c r="C4674" s="6" t="s">
        <v>30</v>
      </c>
      <c r="D4674" s="6" t="s">
        <v>25</v>
      </c>
      <c r="E4674" s="6" t="s">
        <v>3268</v>
      </c>
      <c r="F4674" s="6" t="s">
        <v>3269</v>
      </c>
      <c r="G4674" s="6" t="s">
        <v>5768</v>
      </c>
      <c r="H4674" s="6" t="s">
        <v>5791</v>
      </c>
      <c r="I4674" s="6" t="s">
        <v>5793</v>
      </c>
      <c r="J4674" s="6" t="s">
        <v>5</v>
      </c>
      <c r="K4674" s="7">
        <v>25</v>
      </c>
      <c r="L4674" s="7">
        <f>IFERROR(VLOOKUP(SiscoTable[[#This Row],[Código]],Hoja2!A:B,2,0)*SiscoTable[[#This Row],[Provta(Uns)]],0)</f>
        <v>40</v>
      </c>
      <c r="M4674" s="7">
        <v>30</v>
      </c>
      <c r="N4674" s="7">
        <v>31</v>
      </c>
      <c r="O4674" s="7">
        <f>IFERROR(VLOOKUP(SiscoTable[[#This Row],[Código]],Hoja2!A:B,2,0)*SiscoTable[[#This Row],[Stock_actual]],0)</f>
        <v>49.6</v>
      </c>
      <c r="P4674" s="6" t="s">
        <v>516</v>
      </c>
      <c r="Q4674" s="7">
        <v>27</v>
      </c>
      <c r="R4674" s="7">
        <v>0</v>
      </c>
      <c r="S4674" s="7" t="s">
        <v>11928</v>
      </c>
      <c r="BI4674"/>
      <c r="BJ4674"/>
    </row>
    <row r="4675" spans="2:62" x14ac:dyDescent="0.4">
      <c r="B4675" s="1">
        <v>22767</v>
      </c>
      <c r="C4675" s="6" t="s">
        <v>8</v>
      </c>
      <c r="D4675" s="6" t="s">
        <v>8</v>
      </c>
      <c r="E4675" s="6" t="s">
        <v>3268</v>
      </c>
      <c r="F4675" s="6" t="s">
        <v>3269</v>
      </c>
      <c r="G4675" s="6" t="s">
        <v>5768</v>
      </c>
      <c r="H4675" s="6" t="s">
        <v>5791</v>
      </c>
      <c r="I4675" s="6" t="s">
        <v>5818</v>
      </c>
      <c r="J4675" s="6" t="s">
        <v>5</v>
      </c>
      <c r="K4675" s="7">
        <v>0</v>
      </c>
      <c r="L4675" s="7">
        <f>IFERROR(VLOOKUP(SiscoTable[[#This Row],[Código]],Hoja2!A:B,2,0)*SiscoTable[[#This Row],[Provta(Uns)]],0)</f>
        <v>0</v>
      </c>
      <c r="M4675" s="7">
        <v>0</v>
      </c>
      <c r="N4675" s="7">
        <v>0</v>
      </c>
      <c r="O4675" s="7">
        <f>IFERROR(VLOOKUP(SiscoTable[[#This Row],[Código]],Hoja2!A:B,2,0)*SiscoTable[[#This Row],[Stock_actual]],0)</f>
        <v>0</v>
      </c>
      <c r="P4675" s="6" t="s">
        <v>7</v>
      </c>
      <c r="Q4675" s="7">
        <v>0</v>
      </c>
      <c r="R4675" s="7">
        <v>0</v>
      </c>
      <c r="S4675" s="7" t="s">
        <v>11928</v>
      </c>
      <c r="BI4675"/>
      <c r="BJ4675"/>
    </row>
    <row r="4676" spans="2:62" x14ac:dyDescent="0.4">
      <c r="B4676" s="1">
        <v>22768</v>
      </c>
      <c r="C4676" s="6" t="s">
        <v>8</v>
      </c>
      <c r="D4676" s="6" t="s">
        <v>8</v>
      </c>
      <c r="E4676" s="6" t="s">
        <v>3268</v>
      </c>
      <c r="F4676" s="6" t="s">
        <v>3269</v>
      </c>
      <c r="G4676" s="6" t="s">
        <v>5768</v>
      </c>
      <c r="H4676" s="6" t="s">
        <v>5791</v>
      </c>
      <c r="I4676" s="6" t="s">
        <v>5819</v>
      </c>
      <c r="J4676" s="6" t="s">
        <v>5</v>
      </c>
      <c r="K4676" s="7">
        <v>0</v>
      </c>
      <c r="L4676" s="7">
        <f>IFERROR(VLOOKUP(SiscoTable[[#This Row],[Código]],Hoja2!A:B,2,0)*SiscoTable[[#This Row],[Provta(Uns)]],0)</f>
        <v>0</v>
      </c>
      <c r="M4676" s="7">
        <v>0</v>
      </c>
      <c r="N4676" s="7">
        <v>0</v>
      </c>
      <c r="O4676" s="7">
        <f>IFERROR(VLOOKUP(SiscoTable[[#This Row],[Código]],Hoja2!A:B,2,0)*SiscoTable[[#This Row],[Stock_actual]],0)</f>
        <v>0</v>
      </c>
      <c r="P4676" s="6" t="s">
        <v>7</v>
      </c>
      <c r="Q4676" s="7">
        <v>0</v>
      </c>
      <c r="R4676" s="7">
        <v>0</v>
      </c>
      <c r="S4676" s="7" t="s">
        <v>11928</v>
      </c>
      <c r="BI4676"/>
      <c r="BJ4676"/>
    </row>
    <row r="4677" spans="2:62" x14ac:dyDescent="0.4">
      <c r="B4677" s="1">
        <v>22769</v>
      </c>
      <c r="C4677" s="6" t="s">
        <v>8</v>
      </c>
      <c r="D4677" s="6" t="s">
        <v>8</v>
      </c>
      <c r="E4677" s="6" t="s">
        <v>3268</v>
      </c>
      <c r="F4677" s="6" t="s">
        <v>3269</v>
      </c>
      <c r="G4677" s="6" t="s">
        <v>5768</v>
      </c>
      <c r="H4677" s="6" t="s">
        <v>5821</v>
      </c>
      <c r="I4677" s="6" t="s">
        <v>5820</v>
      </c>
      <c r="J4677" s="6" t="s">
        <v>5</v>
      </c>
      <c r="K4677" s="7">
        <v>0</v>
      </c>
      <c r="L4677" s="7">
        <f>IFERROR(VLOOKUP(SiscoTable[[#This Row],[Código]],Hoja2!A:B,2,0)*SiscoTable[[#This Row],[Provta(Uns)]],0)</f>
        <v>0</v>
      </c>
      <c r="M4677" s="7">
        <v>0</v>
      </c>
      <c r="N4677" s="7">
        <v>0</v>
      </c>
      <c r="O4677" s="7">
        <f>IFERROR(VLOOKUP(SiscoTable[[#This Row],[Código]],Hoja2!A:B,2,0)*SiscoTable[[#This Row],[Stock_actual]],0)</f>
        <v>0</v>
      </c>
      <c r="P4677" s="6" t="s">
        <v>7</v>
      </c>
      <c r="Q4677" s="7">
        <v>0</v>
      </c>
      <c r="R4677" s="7">
        <v>0</v>
      </c>
      <c r="S4677" s="7" t="s">
        <v>11925</v>
      </c>
      <c r="BI4677"/>
      <c r="BJ4677"/>
    </row>
    <row r="4678" spans="2:62" x14ac:dyDescent="0.4">
      <c r="B4678" s="1">
        <v>22770</v>
      </c>
      <c r="C4678" s="6" t="s">
        <v>8</v>
      </c>
      <c r="D4678" s="6" t="s">
        <v>8</v>
      </c>
      <c r="E4678" s="6" t="s">
        <v>3268</v>
      </c>
      <c r="F4678" s="6" t="s">
        <v>3269</v>
      </c>
      <c r="G4678" s="6" t="s">
        <v>5768</v>
      </c>
      <c r="H4678" s="6" t="s">
        <v>5821</v>
      </c>
      <c r="I4678" s="6" t="s">
        <v>5822</v>
      </c>
      <c r="J4678" s="6" t="s">
        <v>5</v>
      </c>
      <c r="K4678" s="7">
        <v>0</v>
      </c>
      <c r="L4678" s="7">
        <f>IFERROR(VLOOKUP(SiscoTable[[#This Row],[Código]],Hoja2!A:B,2,0)*SiscoTable[[#This Row],[Provta(Uns)]],0)</f>
        <v>0</v>
      </c>
      <c r="M4678" s="7">
        <v>0</v>
      </c>
      <c r="N4678" s="7">
        <v>0</v>
      </c>
      <c r="O4678" s="7">
        <f>IFERROR(VLOOKUP(SiscoTable[[#This Row],[Código]],Hoja2!A:B,2,0)*SiscoTable[[#This Row],[Stock_actual]],0)</f>
        <v>0</v>
      </c>
      <c r="P4678" s="6" t="s">
        <v>7</v>
      </c>
      <c r="Q4678" s="7">
        <v>0</v>
      </c>
      <c r="R4678" s="7">
        <v>0</v>
      </c>
      <c r="S4678" s="7" t="s">
        <v>11925</v>
      </c>
      <c r="BI4678"/>
      <c r="BJ4678"/>
    </row>
    <row r="4679" spans="2:62" x14ac:dyDescent="0.4">
      <c r="B4679" s="1">
        <v>22771</v>
      </c>
      <c r="C4679" s="6" t="s">
        <v>8</v>
      </c>
      <c r="D4679" s="6" t="s">
        <v>8</v>
      </c>
      <c r="E4679" s="6" t="s">
        <v>3268</v>
      </c>
      <c r="F4679" s="6" t="s">
        <v>3269</v>
      </c>
      <c r="G4679" s="6" t="s">
        <v>5768</v>
      </c>
      <c r="H4679" s="6" t="s">
        <v>5821</v>
      </c>
      <c r="I4679" s="6" t="s">
        <v>5823</v>
      </c>
      <c r="J4679" s="6" t="s">
        <v>5</v>
      </c>
      <c r="K4679" s="7">
        <v>0</v>
      </c>
      <c r="L4679" s="7">
        <f>IFERROR(VLOOKUP(SiscoTable[[#This Row],[Código]],Hoja2!A:B,2,0)*SiscoTable[[#This Row],[Provta(Uns)]],0)</f>
        <v>0</v>
      </c>
      <c r="M4679" s="7">
        <v>0</v>
      </c>
      <c r="N4679" s="7">
        <v>0</v>
      </c>
      <c r="O4679" s="7">
        <f>IFERROR(VLOOKUP(SiscoTable[[#This Row],[Código]],Hoja2!A:B,2,0)*SiscoTable[[#This Row],[Stock_actual]],0)</f>
        <v>0</v>
      </c>
      <c r="P4679" s="6" t="s">
        <v>7</v>
      </c>
      <c r="Q4679" s="7">
        <v>0</v>
      </c>
      <c r="R4679" s="7">
        <v>0</v>
      </c>
      <c r="S4679" s="7" t="s">
        <v>11925</v>
      </c>
      <c r="BI4679"/>
      <c r="BJ4679"/>
    </row>
    <row r="4680" spans="2:62" x14ac:dyDescent="0.4">
      <c r="B4680" s="1">
        <v>22772</v>
      </c>
      <c r="C4680" s="6" t="s">
        <v>8</v>
      </c>
      <c r="D4680" s="6" t="s">
        <v>8</v>
      </c>
      <c r="E4680" s="6" t="s">
        <v>2809</v>
      </c>
      <c r="F4680" s="6" t="s">
        <v>2844</v>
      </c>
      <c r="G4680" s="6" t="s">
        <v>2811</v>
      </c>
      <c r="H4680" s="6" t="s">
        <v>2852</v>
      </c>
      <c r="I4680" s="6" t="s">
        <v>2870</v>
      </c>
      <c r="J4680" s="6" t="s">
        <v>200</v>
      </c>
      <c r="K4680" s="7">
        <v>0</v>
      </c>
      <c r="L4680" s="7">
        <f>IFERROR(VLOOKUP(SiscoTable[[#This Row],[Código]],Hoja2!A:B,2,0)*SiscoTable[[#This Row],[Provta(Uns)]],0)</f>
        <v>0</v>
      </c>
      <c r="M4680" s="7">
        <v>0</v>
      </c>
      <c r="N4680" s="7">
        <v>300</v>
      </c>
      <c r="O4680" s="7">
        <f>IFERROR(VLOOKUP(SiscoTable[[#This Row],[Código]],Hoja2!A:B,2,0)*SiscoTable[[#This Row],[Stock_actual]],0)</f>
        <v>0</v>
      </c>
      <c r="P4680" s="6" t="s">
        <v>134</v>
      </c>
      <c r="Q4680" s="7">
        <v>0</v>
      </c>
      <c r="R4680" s="7">
        <v>0</v>
      </c>
      <c r="S4680" s="7" t="s">
        <v>11923</v>
      </c>
      <c r="BI4680"/>
      <c r="BJ4680"/>
    </row>
    <row r="4681" spans="2:62" x14ac:dyDescent="0.4">
      <c r="B4681" s="1">
        <v>22773</v>
      </c>
      <c r="C4681" s="6" t="s">
        <v>8</v>
      </c>
      <c r="D4681" s="6" t="s">
        <v>8</v>
      </c>
      <c r="E4681" s="6" t="s">
        <v>2809</v>
      </c>
      <c r="F4681" s="6" t="s">
        <v>2844</v>
      </c>
      <c r="G4681" s="6" t="s">
        <v>2811</v>
      </c>
      <c r="H4681" s="6" t="s">
        <v>2868</v>
      </c>
      <c r="I4681" s="6" t="s">
        <v>2867</v>
      </c>
      <c r="J4681" s="6" t="s">
        <v>5</v>
      </c>
      <c r="K4681" s="7">
        <v>0</v>
      </c>
      <c r="L4681" s="7">
        <f>IFERROR(VLOOKUP(SiscoTable[[#This Row],[Código]],Hoja2!A:B,2,0)*SiscoTable[[#This Row],[Provta(Uns)]],0)</f>
        <v>0</v>
      </c>
      <c r="M4681" s="7">
        <v>0</v>
      </c>
      <c r="N4681" s="7">
        <v>0</v>
      </c>
      <c r="O4681" s="7">
        <f>IFERROR(VLOOKUP(SiscoTable[[#This Row],[Código]],Hoja2!A:B,2,0)*SiscoTable[[#This Row],[Stock_actual]],0)</f>
        <v>0</v>
      </c>
      <c r="P4681" s="6" t="s">
        <v>7</v>
      </c>
      <c r="Q4681" s="7">
        <v>0</v>
      </c>
      <c r="R4681" s="7">
        <v>0</v>
      </c>
      <c r="S4681" s="7" t="s">
        <v>11923</v>
      </c>
      <c r="BI4681"/>
      <c r="BJ4681"/>
    </row>
    <row r="4682" spans="2:62" x14ac:dyDescent="0.4">
      <c r="B4682" s="1">
        <v>22774</v>
      </c>
      <c r="C4682" s="6" t="s">
        <v>8</v>
      </c>
      <c r="D4682" s="6" t="s">
        <v>8</v>
      </c>
      <c r="E4682" s="6" t="s">
        <v>3268</v>
      </c>
      <c r="F4682" s="6" t="s">
        <v>61</v>
      </c>
      <c r="G4682" s="6" t="s">
        <v>8157</v>
      </c>
      <c r="H4682" s="6" t="s">
        <v>8194</v>
      </c>
      <c r="I4682" s="6" t="s">
        <v>8234</v>
      </c>
      <c r="J4682" s="6" t="s">
        <v>5</v>
      </c>
      <c r="K4682" s="7">
        <v>6.83</v>
      </c>
      <c r="L4682" s="7">
        <f>IFERROR(VLOOKUP(SiscoTable[[#This Row],[Código]],Hoja2!A:B,2,0)*SiscoTable[[#This Row],[Provta(Uns)]],0)</f>
        <v>12.294</v>
      </c>
      <c r="M4682" s="7">
        <v>0</v>
      </c>
      <c r="N4682" s="7">
        <v>19</v>
      </c>
      <c r="O4682" s="7">
        <f>IFERROR(VLOOKUP(SiscoTable[[#This Row],[Código]],Hoja2!A:B,2,0)*SiscoTable[[#This Row],[Stock_actual]],0)</f>
        <v>34.200000000000003</v>
      </c>
      <c r="P4682" s="6" t="s">
        <v>997</v>
      </c>
      <c r="Q4682" s="7">
        <v>8</v>
      </c>
      <c r="R4682" s="7">
        <v>0</v>
      </c>
      <c r="S4682" s="7" t="s">
        <v>11928</v>
      </c>
      <c r="BI4682"/>
      <c r="BJ4682"/>
    </row>
    <row r="4683" spans="2:62" x14ac:dyDescent="0.4">
      <c r="B4683" s="1">
        <v>22775</v>
      </c>
      <c r="C4683" s="6" t="s">
        <v>8</v>
      </c>
      <c r="D4683" s="6" t="s">
        <v>30</v>
      </c>
      <c r="E4683" s="6" t="s">
        <v>3268</v>
      </c>
      <c r="F4683" s="6" t="s">
        <v>61</v>
      </c>
      <c r="G4683" s="6" t="s">
        <v>8157</v>
      </c>
      <c r="H4683" s="6" t="s">
        <v>8194</v>
      </c>
      <c r="I4683" s="6" t="s">
        <v>8235</v>
      </c>
      <c r="J4683" s="6" t="s">
        <v>5</v>
      </c>
      <c r="K4683" s="7">
        <v>12.83</v>
      </c>
      <c r="L4683" s="7">
        <f>IFERROR(VLOOKUP(SiscoTable[[#This Row],[Código]],Hoja2!A:B,2,0)*SiscoTable[[#This Row],[Provta(Uns)]],0)</f>
        <v>23.094000000000001</v>
      </c>
      <c r="M4683" s="7">
        <v>0</v>
      </c>
      <c r="N4683" s="7">
        <v>1</v>
      </c>
      <c r="O4683" s="7">
        <f>IFERROR(VLOOKUP(SiscoTable[[#This Row],[Código]],Hoja2!A:B,2,0)*SiscoTable[[#This Row],[Stock_actual]],0)</f>
        <v>1.8</v>
      </c>
      <c r="P4683" s="6" t="s">
        <v>80</v>
      </c>
      <c r="Q4683" s="7">
        <v>14</v>
      </c>
      <c r="R4683" s="7">
        <v>25.66</v>
      </c>
      <c r="S4683" s="7" t="s">
        <v>11928</v>
      </c>
      <c r="BI4683"/>
      <c r="BJ4683"/>
    </row>
    <row r="4684" spans="2:62" x14ac:dyDescent="0.4">
      <c r="B4684" s="1">
        <v>22776</v>
      </c>
      <c r="C4684" s="6" t="s">
        <v>8</v>
      </c>
      <c r="D4684" s="6" t="s">
        <v>8</v>
      </c>
      <c r="E4684" s="6" t="s">
        <v>3268</v>
      </c>
      <c r="F4684" s="6" t="s">
        <v>61</v>
      </c>
      <c r="G4684" s="6" t="s">
        <v>8157</v>
      </c>
      <c r="H4684" s="6" t="s">
        <v>8194</v>
      </c>
      <c r="I4684" s="6" t="s">
        <v>8236</v>
      </c>
      <c r="J4684" s="6" t="s">
        <v>5</v>
      </c>
      <c r="K4684" s="7">
        <v>6.83</v>
      </c>
      <c r="L4684" s="7">
        <f>IFERROR(VLOOKUP(SiscoTable[[#This Row],[Código]],Hoja2!A:B,2,0)*SiscoTable[[#This Row],[Provta(Uns)]],0)</f>
        <v>40.980000000000004</v>
      </c>
      <c r="M4684" s="7">
        <v>0</v>
      </c>
      <c r="N4684" s="7">
        <v>3</v>
      </c>
      <c r="O4684" s="7">
        <f>IFERROR(VLOOKUP(SiscoTable[[#This Row],[Código]],Hoja2!A:B,2,0)*SiscoTable[[#This Row],[Stock_actual]],0)</f>
        <v>18</v>
      </c>
      <c r="P4684" s="6" t="s">
        <v>237</v>
      </c>
      <c r="Q4684" s="7">
        <v>8</v>
      </c>
      <c r="R4684" s="7">
        <v>13.79</v>
      </c>
      <c r="S4684" s="7" t="s">
        <v>11928</v>
      </c>
      <c r="BI4684"/>
      <c r="BJ4684"/>
    </row>
    <row r="4685" spans="2:62" x14ac:dyDescent="0.4">
      <c r="B4685" s="1">
        <v>22778</v>
      </c>
      <c r="C4685" s="6" t="s">
        <v>8</v>
      </c>
      <c r="D4685" s="6" t="s">
        <v>8</v>
      </c>
      <c r="E4685" s="6" t="s">
        <v>3268</v>
      </c>
      <c r="F4685" s="6" t="s">
        <v>61</v>
      </c>
      <c r="G4685" s="6" t="s">
        <v>8157</v>
      </c>
      <c r="H4685" s="6" t="s">
        <v>8194</v>
      </c>
      <c r="I4685" s="6" t="s">
        <v>8237</v>
      </c>
      <c r="J4685" s="6" t="s">
        <v>5</v>
      </c>
      <c r="K4685" s="7">
        <v>6.5</v>
      </c>
      <c r="L4685" s="7">
        <f>IFERROR(VLOOKUP(SiscoTable[[#This Row],[Código]],Hoja2!A:B,2,0)*SiscoTable[[#This Row],[Provta(Uns)]],0)</f>
        <v>39</v>
      </c>
      <c r="M4685" s="7">
        <v>0</v>
      </c>
      <c r="N4685" s="7">
        <v>1</v>
      </c>
      <c r="O4685" s="7">
        <f>IFERROR(VLOOKUP(SiscoTable[[#This Row],[Código]],Hoja2!A:B,2,0)*SiscoTable[[#This Row],[Stock_actual]],0)</f>
        <v>6</v>
      </c>
      <c r="P4685" s="6" t="s">
        <v>214</v>
      </c>
      <c r="Q4685" s="7">
        <v>7</v>
      </c>
      <c r="R4685" s="7">
        <v>13.3</v>
      </c>
      <c r="S4685" s="7" t="s">
        <v>11928</v>
      </c>
      <c r="BI4685"/>
      <c r="BJ4685"/>
    </row>
    <row r="4686" spans="2:62" x14ac:dyDescent="0.4">
      <c r="B4686" s="1">
        <v>22779</v>
      </c>
      <c r="C4686" s="6" t="s">
        <v>8</v>
      </c>
      <c r="D4686" s="6" t="s">
        <v>8</v>
      </c>
      <c r="E4686" s="6" t="s">
        <v>3268</v>
      </c>
      <c r="F4686" s="6" t="s">
        <v>61</v>
      </c>
      <c r="G4686" s="6" t="s">
        <v>8157</v>
      </c>
      <c r="H4686" s="6" t="s">
        <v>8194</v>
      </c>
      <c r="I4686" s="6" t="s">
        <v>8238</v>
      </c>
      <c r="J4686" s="6" t="s">
        <v>5</v>
      </c>
      <c r="K4686" s="7">
        <v>0</v>
      </c>
      <c r="L4686" s="7">
        <f>IFERROR(VLOOKUP(SiscoTable[[#This Row],[Código]],Hoja2!A:B,2,0)*SiscoTable[[#This Row],[Provta(Uns)]],0)</f>
        <v>0</v>
      </c>
      <c r="M4686" s="7">
        <v>0</v>
      </c>
      <c r="N4686" s="7">
        <v>0</v>
      </c>
      <c r="O4686" s="7">
        <f>IFERROR(VLOOKUP(SiscoTable[[#This Row],[Código]],Hoja2!A:B,2,0)*SiscoTable[[#This Row],[Stock_actual]],0)</f>
        <v>0</v>
      </c>
      <c r="P4686" s="6" t="s">
        <v>7</v>
      </c>
      <c r="Q4686" s="7">
        <v>0</v>
      </c>
      <c r="R4686" s="7">
        <v>0</v>
      </c>
      <c r="S4686" s="7" t="s">
        <v>11928</v>
      </c>
      <c r="BI4686"/>
      <c r="BJ4686"/>
    </row>
    <row r="4687" spans="2:62" x14ac:dyDescent="0.4">
      <c r="B4687" s="1">
        <v>22780</v>
      </c>
      <c r="C4687" s="6" t="s">
        <v>8</v>
      </c>
      <c r="D4687" s="6" t="s">
        <v>8</v>
      </c>
      <c r="E4687" s="6" t="s">
        <v>3268</v>
      </c>
      <c r="F4687" s="6" t="s">
        <v>61</v>
      </c>
      <c r="G4687" s="6" t="s">
        <v>8157</v>
      </c>
      <c r="H4687" s="6" t="s">
        <v>8194</v>
      </c>
      <c r="I4687" s="6" t="s">
        <v>8239</v>
      </c>
      <c r="J4687" s="6" t="s">
        <v>5</v>
      </c>
      <c r="K4687" s="7">
        <v>0.17</v>
      </c>
      <c r="L4687" s="7">
        <f>IFERROR(VLOOKUP(SiscoTable[[#This Row],[Código]],Hoja2!A:B,2,0)*SiscoTable[[#This Row],[Provta(Uns)]],0)</f>
        <v>1.02</v>
      </c>
      <c r="M4687" s="7">
        <v>0</v>
      </c>
      <c r="N4687" s="7">
        <v>0</v>
      </c>
      <c r="O4687" s="7">
        <f>IFERROR(VLOOKUP(SiscoTable[[#This Row],[Código]],Hoja2!A:B,2,0)*SiscoTable[[#This Row],[Stock_actual]],0)</f>
        <v>0</v>
      </c>
      <c r="P4687" s="6" t="s">
        <v>7</v>
      </c>
      <c r="Q4687" s="7">
        <v>0</v>
      </c>
      <c r="R4687" s="7">
        <v>0</v>
      </c>
      <c r="S4687" s="7" t="s">
        <v>11928</v>
      </c>
      <c r="BI4687"/>
      <c r="BJ4687"/>
    </row>
    <row r="4688" spans="2:62" x14ac:dyDescent="0.4">
      <c r="B4688" s="1">
        <v>22781</v>
      </c>
      <c r="C4688" s="6" t="s">
        <v>8</v>
      </c>
      <c r="D4688" s="6" t="s">
        <v>8</v>
      </c>
      <c r="E4688" s="6" t="s">
        <v>3268</v>
      </c>
      <c r="F4688" s="6" t="s">
        <v>61</v>
      </c>
      <c r="G4688" s="6" t="s">
        <v>8157</v>
      </c>
      <c r="H4688" s="6" t="s">
        <v>8194</v>
      </c>
      <c r="I4688" s="6" t="s">
        <v>8240</v>
      </c>
      <c r="J4688" s="6" t="s">
        <v>5</v>
      </c>
      <c r="K4688" s="7">
        <v>0.17</v>
      </c>
      <c r="L4688" s="7">
        <f>IFERROR(VLOOKUP(SiscoTable[[#This Row],[Código]],Hoja2!A:B,2,0)*SiscoTable[[#This Row],[Provta(Uns)]],0)</f>
        <v>0.34</v>
      </c>
      <c r="M4688" s="7">
        <v>0</v>
      </c>
      <c r="N4688" s="7">
        <v>0</v>
      </c>
      <c r="O4688" s="7">
        <f>IFERROR(VLOOKUP(SiscoTable[[#This Row],[Código]],Hoja2!A:B,2,0)*SiscoTable[[#This Row],[Stock_actual]],0)</f>
        <v>0</v>
      </c>
      <c r="P4688" s="6" t="s">
        <v>7</v>
      </c>
      <c r="Q4688" s="7">
        <v>0</v>
      </c>
      <c r="R4688" s="7">
        <v>0</v>
      </c>
      <c r="S4688" s="7" t="s">
        <v>11928</v>
      </c>
      <c r="BI4688"/>
      <c r="BJ4688"/>
    </row>
    <row r="4689" spans="2:62" x14ac:dyDescent="0.4">
      <c r="B4689" s="1">
        <v>22782</v>
      </c>
      <c r="C4689" s="6" t="s">
        <v>8</v>
      </c>
      <c r="D4689" s="6" t="s">
        <v>8</v>
      </c>
      <c r="E4689" s="6" t="s">
        <v>3268</v>
      </c>
      <c r="F4689" s="6" t="s">
        <v>61</v>
      </c>
      <c r="G4689" s="6" t="s">
        <v>8157</v>
      </c>
      <c r="H4689" s="6" t="s">
        <v>8194</v>
      </c>
      <c r="I4689" s="6" t="s">
        <v>8241</v>
      </c>
      <c r="J4689" s="6" t="s">
        <v>5</v>
      </c>
      <c r="K4689" s="7">
        <v>0</v>
      </c>
      <c r="L4689" s="7">
        <f>IFERROR(VLOOKUP(SiscoTable[[#This Row],[Código]],Hoja2!A:B,2,0)*SiscoTable[[#This Row],[Provta(Uns)]],0)</f>
        <v>0</v>
      </c>
      <c r="M4689" s="7">
        <v>0</v>
      </c>
      <c r="N4689" s="7">
        <v>0</v>
      </c>
      <c r="O4689" s="7">
        <f>IFERROR(VLOOKUP(SiscoTable[[#This Row],[Código]],Hoja2!A:B,2,0)*SiscoTable[[#This Row],[Stock_actual]],0)</f>
        <v>0</v>
      </c>
      <c r="P4689" s="6" t="s">
        <v>7</v>
      </c>
      <c r="Q4689" s="7">
        <v>0</v>
      </c>
      <c r="R4689" s="7">
        <v>0</v>
      </c>
      <c r="S4689" s="7" t="s">
        <v>11928</v>
      </c>
      <c r="BI4689"/>
      <c r="BJ4689"/>
    </row>
    <row r="4690" spans="2:62" x14ac:dyDescent="0.4">
      <c r="B4690" s="1">
        <v>22783</v>
      </c>
      <c r="C4690" s="6" t="s">
        <v>8</v>
      </c>
      <c r="D4690" s="6" t="s">
        <v>8</v>
      </c>
      <c r="E4690" s="6" t="s">
        <v>3268</v>
      </c>
      <c r="F4690" s="6" t="s">
        <v>61</v>
      </c>
      <c r="G4690" s="6" t="s">
        <v>8157</v>
      </c>
      <c r="H4690" s="6" t="s">
        <v>8194</v>
      </c>
      <c r="I4690" s="6" t="s">
        <v>8242</v>
      </c>
      <c r="J4690" s="6" t="s">
        <v>5</v>
      </c>
      <c r="K4690" s="7">
        <v>0</v>
      </c>
      <c r="L4690" s="7">
        <f>IFERROR(VLOOKUP(SiscoTable[[#This Row],[Código]],Hoja2!A:B,2,0)*SiscoTable[[#This Row],[Provta(Uns)]],0)</f>
        <v>0</v>
      </c>
      <c r="M4690" s="7">
        <v>0</v>
      </c>
      <c r="N4690" s="7">
        <v>0</v>
      </c>
      <c r="O4690" s="7">
        <f>IFERROR(VLOOKUP(SiscoTable[[#This Row],[Código]],Hoja2!A:B,2,0)*SiscoTable[[#This Row],[Stock_actual]],0)</f>
        <v>0</v>
      </c>
      <c r="P4690" s="6" t="s">
        <v>7</v>
      </c>
      <c r="Q4690" s="7">
        <v>0</v>
      </c>
      <c r="R4690" s="7">
        <v>0</v>
      </c>
      <c r="S4690" s="7" t="s">
        <v>11928</v>
      </c>
      <c r="BI4690"/>
      <c r="BJ4690"/>
    </row>
    <row r="4691" spans="2:62" x14ac:dyDescent="0.4">
      <c r="B4691" s="1">
        <v>22784</v>
      </c>
      <c r="C4691" s="6" t="s">
        <v>8</v>
      </c>
      <c r="D4691" s="6" t="s">
        <v>8</v>
      </c>
      <c r="E4691" s="6" t="s">
        <v>3268</v>
      </c>
      <c r="F4691" s="6" t="s">
        <v>61</v>
      </c>
      <c r="G4691" s="6" t="s">
        <v>8157</v>
      </c>
      <c r="H4691" s="6" t="s">
        <v>8194</v>
      </c>
      <c r="I4691" s="6" t="s">
        <v>8243</v>
      </c>
      <c r="J4691" s="6" t="s">
        <v>5</v>
      </c>
      <c r="K4691" s="7">
        <v>0</v>
      </c>
      <c r="L4691" s="7">
        <f>IFERROR(VLOOKUP(SiscoTable[[#This Row],[Código]],Hoja2!A:B,2,0)*SiscoTable[[#This Row],[Provta(Uns)]],0)</f>
        <v>0</v>
      </c>
      <c r="M4691" s="7">
        <v>0</v>
      </c>
      <c r="N4691" s="7">
        <v>0</v>
      </c>
      <c r="O4691" s="7">
        <f>IFERROR(VLOOKUP(SiscoTable[[#This Row],[Código]],Hoja2!A:B,2,0)*SiscoTable[[#This Row],[Stock_actual]],0)</f>
        <v>0</v>
      </c>
      <c r="P4691" s="6" t="s">
        <v>7</v>
      </c>
      <c r="Q4691" s="7">
        <v>0</v>
      </c>
      <c r="R4691" s="7">
        <v>0</v>
      </c>
      <c r="S4691" s="7" t="s">
        <v>11928</v>
      </c>
      <c r="BI4691"/>
      <c r="BJ4691"/>
    </row>
    <row r="4692" spans="2:62" x14ac:dyDescent="0.4">
      <c r="B4692" s="1">
        <v>22785</v>
      </c>
      <c r="C4692" s="6" t="s">
        <v>8</v>
      </c>
      <c r="D4692" s="6" t="s">
        <v>8</v>
      </c>
      <c r="E4692" s="6" t="s">
        <v>3268</v>
      </c>
      <c r="F4692" s="6" t="s">
        <v>61</v>
      </c>
      <c r="G4692" s="6" t="s">
        <v>8157</v>
      </c>
      <c r="H4692" s="6" t="s">
        <v>8194</v>
      </c>
      <c r="I4692" s="6" t="s">
        <v>8244</v>
      </c>
      <c r="J4692" s="6" t="s">
        <v>5</v>
      </c>
      <c r="K4692" s="7">
        <v>0</v>
      </c>
      <c r="L4692" s="7">
        <f>IFERROR(VLOOKUP(SiscoTable[[#This Row],[Código]],Hoja2!A:B,2,0)*SiscoTable[[#This Row],[Provta(Uns)]],0)</f>
        <v>0</v>
      </c>
      <c r="M4692" s="7">
        <v>0</v>
      </c>
      <c r="N4692" s="7">
        <v>0</v>
      </c>
      <c r="O4692" s="7">
        <f>IFERROR(VLOOKUP(SiscoTable[[#This Row],[Código]],Hoja2!A:B,2,0)*SiscoTable[[#This Row],[Stock_actual]],0)</f>
        <v>0</v>
      </c>
      <c r="P4692" s="6" t="s">
        <v>7</v>
      </c>
      <c r="Q4692" s="7">
        <v>0</v>
      </c>
      <c r="R4692" s="7">
        <v>0</v>
      </c>
      <c r="S4692" s="7" t="s">
        <v>11928</v>
      </c>
      <c r="BI4692"/>
      <c r="BJ4692"/>
    </row>
    <row r="4693" spans="2:62" x14ac:dyDescent="0.4">
      <c r="B4693" s="1">
        <v>22786</v>
      </c>
      <c r="C4693" s="6" t="s">
        <v>8</v>
      </c>
      <c r="D4693" s="6" t="s">
        <v>8</v>
      </c>
      <c r="E4693" s="6" t="s">
        <v>3268</v>
      </c>
      <c r="F4693" s="6" t="s">
        <v>61</v>
      </c>
      <c r="G4693" s="6" t="s">
        <v>8157</v>
      </c>
      <c r="H4693" s="6" t="s">
        <v>8194</v>
      </c>
      <c r="I4693" s="6" t="s">
        <v>8245</v>
      </c>
      <c r="J4693" s="6" t="s">
        <v>5</v>
      </c>
      <c r="K4693" s="7">
        <v>1.17</v>
      </c>
      <c r="L4693" s="7">
        <f>IFERROR(VLOOKUP(SiscoTable[[#This Row],[Código]],Hoja2!A:B,2,0)*SiscoTable[[#This Row],[Provta(Uns)]],0)</f>
        <v>9.5939999999999994</v>
      </c>
      <c r="M4693" s="7">
        <v>0</v>
      </c>
      <c r="N4693" s="7">
        <v>0</v>
      </c>
      <c r="O4693" s="7">
        <f>IFERROR(VLOOKUP(SiscoTable[[#This Row],[Código]],Hoja2!A:B,2,0)*SiscoTable[[#This Row],[Stock_actual]],0)</f>
        <v>0</v>
      </c>
      <c r="P4693" s="6" t="s">
        <v>7</v>
      </c>
      <c r="Q4693" s="7">
        <v>1</v>
      </c>
      <c r="R4693" s="7">
        <v>2.4</v>
      </c>
      <c r="S4693" s="7" t="s">
        <v>11928</v>
      </c>
      <c r="BI4693"/>
      <c r="BJ4693"/>
    </row>
    <row r="4694" spans="2:62" x14ac:dyDescent="0.4">
      <c r="B4694" s="1">
        <v>22787</v>
      </c>
      <c r="C4694" s="6" t="s">
        <v>8</v>
      </c>
      <c r="D4694" s="6" t="s">
        <v>8</v>
      </c>
      <c r="E4694" s="6" t="s">
        <v>3268</v>
      </c>
      <c r="F4694" s="6" t="s">
        <v>61</v>
      </c>
      <c r="G4694" s="6" t="s">
        <v>8157</v>
      </c>
      <c r="H4694" s="6" t="s">
        <v>8194</v>
      </c>
      <c r="I4694" s="6" t="s">
        <v>8246</v>
      </c>
      <c r="J4694" s="6" t="s">
        <v>5</v>
      </c>
      <c r="K4694" s="7">
        <v>0</v>
      </c>
      <c r="L4694" s="7">
        <f>IFERROR(VLOOKUP(SiscoTable[[#This Row],[Código]],Hoja2!A:B,2,0)*SiscoTable[[#This Row],[Provta(Uns)]],0)</f>
        <v>0</v>
      </c>
      <c r="M4694" s="7">
        <v>0</v>
      </c>
      <c r="N4694" s="7">
        <v>0</v>
      </c>
      <c r="O4694" s="7">
        <f>IFERROR(VLOOKUP(SiscoTable[[#This Row],[Código]],Hoja2!A:B,2,0)*SiscoTable[[#This Row],[Stock_actual]],0)</f>
        <v>0</v>
      </c>
      <c r="P4694" s="6" t="s">
        <v>7</v>
      </c>
      <c r="Q4694" s="7">
        <v>0</v>
      </c>
      <c r="R4694" s="7">
        <v>0</v>
      </c>
      <c r="S4694" s="7" t="s">
        <v>11928</v>
      </c>
      <c r="BI4694"/>
      <c r="BJ4694"/>
    </row>
    <row r="4695" spans="2:62" x14ac:dyDescent="0.4">
      <c r="B4695" s="1">
        <v>22788</v>
      </c>
      <c r="C4695" s="6" t="s">
        <v>8</v>
      </c>
      <c r="D4695" s="6" t="s">
        <v>8</v>
      </c>
      <c r="E4695" s="6" t="s">
        <v>3268</v>
      </c>
      <c r="F4695" s="6" t="s">
        <v>61</v>
      </c>
      <c r="G4695" s="6" t="s">
        <v>8157</v>
      </c>
      <c r="H4695" s="6" t="s">
        <v>8194</v>
      </c>
      <c r="I4695" s="6" t="s">
        <v>8247</v>
      </c>
      <c r="J4695" s="6" t="s">
        <v>5</v>
      </c>
      <c r="K4695" s="7">
        <v>0</v>
      </c>
      <c r="L4695" s="7">
        <f>IFERROR(VLOOKUP(SiscoTable[[#This Row],[Código]],Hoja2!A:B,2,0)*SiscoTable[[#This Row],[Provta(Uns)]],0)</f>
        <v>0</v>
      </c>
      <c r="M4695" s="7">
        <v>0</v>
      </c>
      <c r="N4695" s="7">
        <v>0</v>
      </c>
      <c r="O4695" s="7">
        <f>IFERROR(VLOOKUP(SiscoTable[[#This Row],[Código]],Hoja2!A:B,2,0)*SiscoTable[[#This Row],[Stock_actual]],0)</f>
        <v>0</v>
      </c>
      <c r="P4695" s="6" t="s">
        <v>7</v>
      </c>
      <c r="Q4695" s="7">
        <v>0</v>
      </c>
      <c r="R4695" s="7">
        <v>0</v>
      </c>
      <c r="S4695" s="7" t="s">
        <v>11928</v>
      </c>
      <c r="BI4695"/>
      <c r="BJ4695"/>
    </row>
    <row r="4696" spans="2:62" x14ac:dyDescent="0.4">
      <c r="B4696" s="1">
        <v>22789</v>
      </c>
      <c r="C4696" s="6" t="s">
        <v>25</v>
      </c>
      <c r="D4696" s="6" t="s">
        <v>25</v>
      </c>
      <c r="E4696" s="6" t="s">
        <v>469</v>
      </c>
      <c r="F4696" s="6" t="s">
        <v>1050</v>
      </c>
      <c r="G4696" s="6" t="s">
        <v>1309</v>
      </c>
      <c r="H4696" s="6" t="s">
        <v>1058</v>
      </c>
      <c r="I4696" s="6" t="s">
        <v>1338</v>
      </c>
      <c r="J4696" s="6" t="s">
        <v>5</v>
      </c>
      <c r="K4696" s="7">
        <v>26.67</v>
      </c>
      <c r="L4696" s="7">
        <f>IFERROR(VLOOKUP(SiscoTable[[#This Row],[Código]],Hoja2!A:B,2,0)*SiscoTable[[#This Row],[Provta(Uns)]],0)</f>
        <v>128.01599999999999</v>
      </c>
      <c r="M4696" s="7">
        <v>0</v>
      </c>
      <c r="N4696" s="7">
        <v>23</v>
      </c>
      <c r="O4696" s="7">
        <f>IFERROR(VLOOKUP(SiscoTable[[#This Row],[Código]],Hoja2!A:B,2,0)*SiscoTable[[#This Row],[Stock_actual]],0)</f>
        <v>110.39999999999999</v>
      </c>
      <c r="P4696" s="6" t="s">
        <v>812</v>
      </c>
      <c r="Q4696" s="7">
        <v>29</v>
      </c>
      <c r="R4696" s="7">
        <v>53.540000000000006</v>
      </c>
      <c r="S4696" s="7" t="s">
        <v>11927</v>
      </c>
      <c r="BI4696"/>
      <c r="BJ4696"/>
    </row>
    <row r="4697" spans="2:62" x14ac:dyDescent="0.4">
      <c r="B4697" s="1">
        <v>22790</v>
      </c>
      <c r="C4697" s="6" t="s">
        <v>25</v>
      </c>
      <c r="D4697" s="6" t="s">
        <v>25</v>
      </c>
      <c r="E4697" s="6" t="s">
        <v>469</v>
      </c>
      <c r="F4697" s="6" t="s">
        <v>668</v>
      </c>
      <c r="G4697" s="6" t="s">
        <v>865</v>
      </c>
      <c r="H4697" s="6" t="s">
        <v>213</v>
      </c>
      <c r="I4697" s="6" t="s">
        <v>885</v>
      </c>
      <c r="J4697" s="6" t="s">
        <v>5</v>
      </c>
      <c r="K4697" s="7">
        <v>68.83</v>
      </c>
      <c r="L4697" s="34">
        <f>IFERROR(VLOOKUP(SiscoTable[[#This Row],[Código]],Hoja2!A:B,2,0)*SiscoTable[[#This Row],[Provta(Uns)]],0)</f>
        <v>825.96</v>
      </c>
      <c r="M4697" s="7">
        <v>84</v>
      </c>
      <c r="N4697" s="7">
        <v>-2</v>
      </c>
      <c r="O4697" s="34">
        <f>IFERROR(VLOOKUP(SiscoTable[[#This Row],[Código]],Hoja2!A:B,2,0)*SiscoTable[[#This Row],[Stock_actual]],0)</f>
        <v>-24</v>
      </c>
      <c r="P4697" s="6" t="s">
        <v>7</v>
      </c>
      <c r="Q4697" s="7">
        <v>76</v>
      </c>
      <c r="R4697" s="7">
        <v>53.400000000000006</v>
      </c>
      <c r="S4697" s="7" t="s">
        <v>11924</v>
      </c>
      <c r="BI4697"/>
      <c r="BJ4697"/>
    </row>
    <row r="4698" spans="2:62" x14ac:dyDescent="0.4">
      <c r="B4698" s="1">
        <v>22792</v>
      </c>
      <c r="C4698" s="6" t="s">
        <v>8</v>
      </c>
      <c r="D4698" s="6" t="s">
        <v>8</v>
      </c>
      <c r="E4698" s="6" t="s">
        <v>3268</v>
      </c>
      <c r="F4698" s="6" t="s">
        <v>6059</v>
      </c>
      <c r="G4698" s="6" t="s">
        <v>6084</v>
      </c>
      <c r="H4698" s="6" t="s">
        <v>6065</v>
      </c>
      <c r="I4698" s="6" t="s">
        <v>6151</v>
      </c>
      <c r="J4698" s="6" t="s">
        <v>5</v>
      </c>
      <c r="K4698" s="7">
        <v>2.17</v>
      </c>
      <c r="L4698" s="7">
        <f>IFERROR(VLOOKUP(SiscoTable[[#This Row],[Código]],Hoja2!A:B,2,0)*SiscoTable[[#This Row],[Provta(Uns)]],0)</f>
        <v>8.4629999999999992</v>
      </c>
      <c r="M4698" s="7">
        <v>0</v>
      </c>
      <c r="N4698" s="7">
        <v>0</v>
      </c>
      <c r="O4698" s="7">
        <f>IFERROR(VLOOKUP(SiscoTable[[#This Row],[Código]],Hoja2!A:B,2,0)*SiscoTable[[#This Row],[Stock_actual]],0)</f>
        <v>0</v>
      </c>
      <c r="P4698" s="6" t="s">
        <v>7</v>
      </c>
      <c r="Q4698" s="7">
        <v>2</v>
      </c>
      <c r="R4698" s="7">
        <v>4.2</v>
      </c>
      <c r="S4698" s="7" t="s">
        <v>11925</v>
      </c>
      <c r="BI4698"/>
      <c r="BJ4698"/>
    </row>
    <row r="4699" spans="2:62" x14ac:dyDescent="0.4">
      <c r="B4699" s="1">
        <v>22796</v>
      </c>
      <c r="C4699" s="6" t="s">
        <v>8</v>
      </c>
      <c r="D4699" s="6" t="s">
        <v>8</v>
      </c>
      <c r="E4699" s="6" t="s">
        <v>3268</v>
      </c>
      <c r="F4699" s="6" t="s">
        <v>8453</v>
      </c>
      <c r="G4699" s="6" t="s">
        <v>8454</v>
      </c>
      <c r="H4699" s="6" t="s">
        <v>1053</v>
      </c>
      <c r="I4699" s="6" t="s">
        <v>8476</v>
      </c>
      <c r="J4699" s="6" t="s">
        <v>5</v>
      </c>
      <c r="K4699" s="7">
        <v>0</v>
      </c>
      <c r="L4699" s="7">
        <f>IFERROR(VLOOKUP(SiscoTable[[#This Row],[Código]],Hoja2!A:B,2,0)*SiscoTable[[#This Row],[Provta(Uns)]],0)</f>
        <v>0</v>
      </c>
      <c r="M4699" s="7">
        <v>0</v>
      </c>
      <c r="N4699" s="7">
        <v>0</v>
      </c>
      <c r="O4699" s="7">
        <f>IFERROR(VLOOKUP(SiscoTable[[#This Row],[Código]],Hoja2!A:B,2,0)*SiscoTable[[#This Row],[Stock_actual]],0)</f>
        <v>0</v>
      </c>
      <c r="P4699" s="6" t="s">
        <v>7</v>
      </c>
      <c r="Q4699" s="7">
        <v>0</v>
      </c>
      <c r="R4699" s="7">
        <v>0</v>
      </c>
      <c r="S4699" s="7" t="s">
        <v>11928</v>
      </c>
      <c r="BI4699"/>
      <c r="BJ4699"/>
    </row>
    <row r="4700" spans="2:62" x14ac:dyDescent="0.4">
      <c r="B4700" s="1">
        <v>22797</v>
      </c>
      <c r="C4700" s="6" t="s">
        <v>8</v>
      </c>
      <c r="D4700" s="6" t="s">
        <v>8</v>
      </c>
      <c r="E4700" s="6" t="s">
        <v>3268</v>
      </c>
      <c r="F4700" s="6" t="s">
        <v>8453</v>
      </c>
      <c r="G4700" s="6" t="s">
        <v>8454</v>
      </c>
      <c r="H4700" s="6" t="s">
        <v>153</v>
      </c>
      <c r="I4700" s="6" t="s">
        <v>8472</v>
      </c>
      <c r="J4700" s="6" t="s">
        <v>5</v>
      </c>
      <c r="K4700" s="7">
        <v>0</v>
      </c>
      <c r="L4700" s="7">
        <f>IFERROR(VLOOKUP(SiscoTable[[#This Row],[Código]],Hoja2!A:B,2,0)*SiscoTable[[#This Row],[Provta(Uns)]],0)</f>
        <v>0</v>
      </c>
      <c r="M4700" s="7">
        <v>0</v>
      </c>
      <c r="N4700" s="7">
        <v>0</v>
      </c>
      <c r="O4700" s="7">
        <f>IFERROR(VLOOKUP(SiscoTable[[#This Row],[Código]],Hoja2!A:B,2,0)*SiscoTable[[#This Row],[Stock_actual]],0)</f>
        <v>0</v>
      </c>
      <c r="P4700" s="6" t="s">
        <v>7</v>
      </c>
      <c r="Q4700" s="7">
        <v>0</v>
      </c>
      <c r="R4700" s="7">
        <v>0</v>
      </c>
      <c r="S4700" s="7" t="s">
        <v>11928</v>
      </c>
      <c r="BI4700"/>
      <c r="BJ4700"/>
    </row>
    <row r="4701" spans="2:62" x14ac:dyDescent="0.4">
      <c r="B4701" s="1">
        <v>22798</v>
      </c>
      <c r="C4701" s="6" t="s">
        <v>8</v>
      </c>
      <c r="D4701" s="6" t="s">
        <v>8</v>
      </c>
      <c r="E4701" s="6" t="s">
        <v>3268</v>
      </c>
      <c r="F4701" s="6" t="s">
        <v>8453</v>
      </c>
      <c r="G4701" s="6" t="s">
        <v>8454</v>
      </c>
      <c r="H4701" s="6" t="s">
        <v>153</v>
      </c>
      <c r="I4701" s="6" t="s">
        <v>8473</v>
      </c>
      <c r="J4701" s="6" t="s">
        <v>5</v>
      </c>
      <c r="K4701" s="7">
        <v>0</v>
      </c>
      <c r="L4701" s="7">
        <f>IFERROR(VLOOKUP(SiscoTable[[#This Row],[Código]],Hoja2!A:B,2,0)*SiscoTable[[#This Row],[Provta(Uns)]],0)</f>
        <v>0</v>
      </c>
      <c r="M4701" s="7">
        <v>0</v>
      </c>
      <c r="N4701" s="7">
        <v>0</v>
      </c>
      <c r="O4701" s="7">
        <f>IFERROR(VLOOKUP(SiscoTable[[#This Row],[Código]],Hoja2!A:B,2,0)*SiscoTable[[#This Row],[Stock_actual]],0)</f>
        <v>0</v>
      </c>
      <c r="P4701" s="6" t="s">
        <v>7</v>
      </c>
      <c r="Q4701" s="7">
        <v>0</v>
      </c>
      <c r="R4701" s="7">
        <v>0</v>
      </c>
      <c r="S4701" s="7" t="s">
        <v>11928</v>
      </c>
      <c r="BI4701"/>
      <c r="BJ4701"/>
    </row>
    <row r="4702" spans="2:62" x14ac:dyDescent="0.4">
      <c r="B4702" s="1">
        <v>22801</v>
      </c>
      <c r="C4702" s="6" t="s">
        <v>30</v>
      </c>
      <c r="D4702" s="6" t="s">
        <v>8</v>
      </c>
      <c r="E4702" s="6" t="s">
        <v>8482</v>
      </c>
      <c r="F4702" s="6" t="s">
        <v>9030</v>
      </c>
      <c r="G4702" s="6" t="s">
        <v>9051</v>
      </c>
      <c r="H4702" s="6" t="s">
        <v>9053</v>
      </c>
      <c r="I4702" s="6" t="s">
        <v>9079</v>
      </c>
      <c r="J4702" s="6" t="s">
        <v>5</v>
      </c>
      <c r="K4702" s="7">
        <v>3.17</v>
      </c>
      <c r="L4702" s="7">
        <f>IFERROR(VLOOKUP(SiscoTable[[#This Row],[Código]],Hoja2!A:B,2,0)*SiscoTable[[#This Row],[Provta(Uns)]],0)</f>
        <v>79.884</v>
      </c>
      <c r="M4702" s="7">
        <v>0</v>
      </c>
      <c r="N4702" s="7">
        <v>5</v>
      </c>
      <c r="O4702" s="7">
        <f>IFERROR(VLOOKUP(SiscoTable[[#This Row],[Código]],Hoja2!A:B,2,0)*SiscoTable[[#This Row],[Stock_actual]],0)</f>
        <v>126</v>
      </c>
      <c r="P4702" s="6" t="s">
        <v>581</v>
      </c>
      <c r="Q4702" s="7">
        <v>4</v>
      </c>
      <c r="R4702" s="7">
        <v>0</v>
      </c>
      <c r="S4702" s="7" t="s">
        <v>11926</v>
      </c>
      <c r="BI4702"/>
      <c r="BJ4702"/>
    </row>
    <row r="4703" spans="2:62" x14ac:dyDescent="0.4">
      <c r="B4703" s="1">
        <v>22802</v>
      </c>
      <c r="C4703" s="6" t="s">
        <v>8</v>
      </c>
      <c r="D4703" s="6" t="s">
        <v>8</v>
      </c>
      <c r="E4703" s="6" t="s">
        <v>8482</v>
      </c>
      <c r="F4703" s="6" t="s">
        <v>10720</v>
      </c>
      <c r="G4703" s="6" t="s">
        <v>11504</v>
      </c>
      <c r="H4703" s="6" t="s">
        <v>10578</v>
      </c>
      <c r="I4703" s="6" t="s">
        <v>11542</v>
      </c>
      <c r="J4703" s="6" t="s">
        <v>5</v>
      </c>
      <c r="K4703" s="7">
        <v>2.5</v>
      </c>
      <c r="L4703" s="7">
        <f>IFERROR(VLOOKUP(SiscoTable[[#This Row],[Código]],Hoja2!A:B,2,0)*SiscoTable[[#This Row],[Provta(Uns)]],0)</f>
        <v>10.75</v>
      </c>
      <c r="M4703" s="7">
        <v>0</v>
      </c>
      <c r="N4703" s="7">
        <v>20</v>
      </c>
      <c r="O4703" s="7">
        <f>IFERROR(VLOOKUP(SiscoTable[[#This Row],[Código]],Hoja2!A:B,2,0)*SiscoTable[[#This Row],[Stock_actual]],0)</f>
        <v>86</v>
      </c>
      <c r="P4703" s="6" t="s">
        <v>1759</v>
      </c>
      <c r="Q4703" s="7">
        <v>3</v>
      </c>
      <c r="R4703" s="7">
        <v>0</v>
      </c>
      <c r="S4703" s="7" t="s">
        <v>11926</v>
      </c>
      <c r="BI4703"/>
      <c r="BJ4703"/>
    </row>
    <row r="4704" spans="2:62" x14ac:dyDescent="0.4">
      <c r="B4704" s="1">
        <v>22803</v>
      </c>
      <c r="C4704" s="6" t="s">
        <v>8</v>
      </c>
      <c r="D4704" s="6" t="s">
        <v>8</v>
      </c>
      <c r="E4704" s="6" t="s">
        <v>8482</v>
      </c>
      <c r="F4704" s="6" t="s">
        <v>10720</v>
      </c>
      <c r="G4704" s="6" t="s">
        <v>11504</v>
      </c>
      <c r="H4704" s="6" t="s">
        <v>10578</v>
      </c>
      <c r="I4704" s="6" t="s">
        <v>11543</v>
      </c>
      <c r="J4704" s="6" t="s">
        <v>5</v>
      </c>
      <c r="K4704" s="7">
        <v>3.5</v>
      </c>
      <c r="L4704" s="7">
        <f>IFERROR(VLOOKUP(SiscoTable[[#This Row],[Código]],Hoja2!A:B,2,0)*SiscoTable[[#This Row],[Provta(Uns)]],0)</f>
        <v>15.049999999999999</v>
      </c>
      <c r="M4704" s="7">
        <v>0</v>
      </c>
      <c r="N4704" s="7">
        <v>25</v>
      </c>
      <c r="O4704" s="7">
        <f>IFERROR(VLOOKUP(SiscoTable[[#This Row],[Código]],Hoja2!A:B,2,0)*SiscoTable[[#This Row],[Stock_actual]],0)</f>
        <v>107.5</v>
      </c>
      <c r="P4704" s="6" t="s">
        <v>9138</v>
      </c>
      <c r="Q4704" s="7">
        <v>4</v>
      </c>
      <c r="R4704" s="7">
        <v>0</v>
      </c>
      <c r="S4704" s="7" t="s">
        <v>11926</v>
      </c>
      <c r="BI4704"/>
      <c r="BJ4704"/>
    </row>
    <row r="4705" spans="2:62" x14ac:dyDescent="0.4">
      <c r="B4705" s="1">
        <v>22804</v>
      </c>
      <c r="C4705" s="6" t="s">
        <v>25</v>
      </c>
      <c r="D4705" s="6" t="s">
        <v>30</v>
      </c>
      <c r="E4705" s="6" t="s">
        <v>8482</v>
      </c>
      <c r="F4705" s="6" t="s">
        <v>10720</v>
      </c>
      <c r="G4705" s="6" t="s">
        <v>11504</v>
      </c>
      <c r="H4705" s="6" t="s">
        <v>10578</v>
      </c>
      <c r="I4705" s="6" t="s">
        <v>11505</v>
      </c>
      <c r="J4705" s="6" t="s">
        <v>5</v>
      </c>
      <c r="K4705" s="7">
        <v>9.67</v>
      </c>
      <c r="L4705" s="7">
        <f>IFERROR(VLOOKUP(SiscoTable[[#This Row],[Código]],Hoja2!A:B,2,0)*SiscoTable[[#This Row],[Provta(Uns)]],0)</f>
        <v>153.75300000000001</v>
      </c>
      <c r="M4705" s="7">
        <v>0</v>
      </c>
      <c r="N4705" s="7">
        <v>20</v>
      </c>
      <c r="O4705" s="7">
        <f>IFERROR(VLOOKUP(SiscoTable[[#This Row],[Código]],Hoja2!A:B,2,0)*SiscoTable[[#This Row],[Stock_actual]],0)</f>
        <v>318</v>
      </c>
      <c r="P4705" s="6" t="s">
        <v>1119</v>
      </c>
      <c r="Q4705" s="7">
        <v>11</v>
      </c>
      <c r="R4705" s="7">
        <v>0</v>
      </c>
      <c r="S4705" s="7" t="s">
        <v>11926</v>
      </c>
      <c r="BI4705"/>
      <c r="BJ4705"/>
    </row>
    <row r="4706" spans="2:62" x14ac:dyDescent="0.4">
      <c r="B4706" s="1">
        <v>22805</v>
      </c>
      <c r="C4706" s="6" t="s">
        <v>30</v>
      </c>
      <c r="D4706" s="6" t="s">
        <v>8</v>
      </c>
      <c r="E4706" s="6" t="s">
        <v>8482</v>
      </c>
      <c r="F4706" s="6" t="s">
        <v>10720</v>
      </c>
      <c r="G4706" s="6" t="s">
        <v>11504</v>
      </c>
      <c r="H4706" s="6" t="s">
        <v>10578</v>
      </c>
      <c r="I4706" s="6" t="s">
        <v>11515</v>
      </c>
      <c r="J4706" s="6" t="s">
        <v>5</v>
      </c>
      <c r="K4706" s="7">
        <v>4.17</v>
      </c>
      <c r="L4706" s="7">
        <f>IFERROR(VLOOKUP(SiscoTable[[#This Row],[Código]],Hoja2!A:B,2,0)*SiscoTable[[#This Row],[Provta(Uns)]],0)</f>
        <v>66.302999999999997</v>
      </c>
      <c r="M4706" s="7">
        <v>0</v>
      </c>
      <c r="N4706" s="7">
        <v>6</v>
      </c>
      <c r="O4706" s="7">
        <f>IFERROR(VLOOKUP(SiscoTable[[#This Row],[Código]],Hoja2!A:B,2,0)*SiscoTable[[#This Row],[Stock_actual]],0)</f>
        <v>95.4</v>
      </c>
      <c r="P4706" s="6" t="s">
        <v>558</v>
      </c>
      <c r="Q4706" s="7">
        <v>5</v>
      </c>
      <c r="R4706" s="7">
        <v>0</v>
      </c>
      <c r="S4706" s="7" t="s">
        <v>11926</v>
      </c>
      <c r="BI4706"/>
      <c r="BJ4706"/>
    </row>
    <row r="4707" spans="2:62" x14ac:dyDescent="0.4">
      <c r="B4707" s="1">
        <v>22806</v>
      </c>
      <c r="C4707" s="6" t="s">
        <v>30</v>
      </c>
      <c r="D4707" s="6" t="s">
        <v>8</v>
      </c>
      <c r="E4707" s="6" t="s">
        <v>8482</v>
      </c>
      <c r="F4707" s="6" t="s">
        <v>10720</v>
      </c>
      <c r="G4707" s="6" t="s">
        <v>11504</v>
      </c>
      <c r="H4707" s="6" t="s">
        <v>10578</v>
      </c>
      <c r="I4707" s="6" t="s">
        <v>11516</v>
      </c>
      <c r="J4707" s="6" t="s">
        <v>5</v>
      </c>
      <c r="K4707" s="7">
        <v>3.67</v>
      </c>
      <c r="L4707" s="7">
        <f>IFERROR(VLOOKUP(SiscoTable[[#This Row],[Código]],Hoja2!A:B,2,0)*SiscoTable[[#This Row],[Provta(Uns)]],0)</f>
        <v>59.820999999999998</v>
      </c>
      <c r="M4707" s="7">
        <v>0</v>
      </c>
      <c r="N4707" s="7">
        <v>25</v>
      </c>
      <c r="O4707" s="7">
        <f>IFERROR(VLOOKUP(SiscoTable[[#This Row],[Código]],Hoja2!A:B,2,0)*SiscoTable[[#This Row],[Stock_actual]],0)</f>
        <v>407.5</v>
      </c>
      <c r="P4707" s="6" t="s">
        <v>6961</v>
      </c>
      <c r="Q4707" s="7">
        <v>4</v>
      </c>
      <c r="R4707" s="7">
        <v>0</v>
      </c>
      <c r="S4707" s="7" t="s">
        <v>11926</v>
      </c>
      <c r="BI4707"/>
      <c r="BJ4707"/>
    </row>
    <row r="4708" spans="2:62" x14ac:dyDescent="0.4">
      <c r="B4708" s="1">
        <v>22807</v>
      </c>
      <c r="C4708" s="6" t="s">
        <v>30</v>
      </c>
      <c r="D4708" s="6" t="s">
        <v>30</v>
      </c>
      <c r="E4708" s="6" t="s">
        <v>8482</v>
      </c>
      <c r="F4708" s="6" t="s">
        <v>10720</v>
      </c>
      <c r="G4708" s="6" t="s">
        <v>11504</v>
      </c>
      <c r="H4708" s="6" t="s">
        <v>10578</v>
      </c>
      <c r="I4708" s="6" t="s">
        <v>11517</v>
      </c>
      <c r="J4708" s="6" t="s">
        <v>5</v>
      </c>
      <c r="K4708" s="7">
        <v>7.33</v>
      </c>
      <c r="L4708" s="7">
        <f>IFERROR(VLOOKUP(SiscoTable[[#This Row],[Código]],Hoja2!A:B,2,0)*SiscoTable[[#This Row],[Provta(Uns)]],0)</f>
        <v>116.547</v>
      </c>
      <c r="M4708" s="7">
        <v>0</v>
      </c>
      <c r="N4708" s="7">
        <v>23</v>
      </c>
      <c r="O4708" s="7">
        <f>IFERROR(VLOOKUP(SiscoTable[[#This Row],[Código]],Hoja2!A:B,2,0)*SiscoTable[[#This Row],[Stock_actual]],0)</f>
        <v>365.7</v>
      </c>
      <c r="P4708" s="6" t="s">
        <v>3306</v>
      </c>
      <c r="Q4708" s="7">
        <v>8</v>
      </c>
      <c r="R4708" s="7">
        <v>0</v>
      </c>
      <c r="S4708" s="7" t="s">
        <v>11926</v>
      </c>
      <c r="BI4708"/>
      <c r="BJ4708"/>
    </row>
    <row r="4709" spans="2:62" x14ac:dyDescent="0.4">
      <c r="B4709" s="1">
        <v>22808</v>
      </c>
      <c r="C4709" s="6" t="s">
        <v>30</v>
      </c>
      <c r="D4709" s="6" t="s">
        <v>30</v>
      </c>
      <c r="E4709" s="6" t="s">
        <v>8482</v>
      </c>
      <c r="F4709" s="6" t="s">
        <v>10720</v>
      </c>
      <c r="G4709" s="6" t="s">
        <v>11504</v>
      </c>
      <c r="H4709" s="6" t="s">
        <v>10578</v>
      </c>
      <c r="I4709" s="6" t="s">
        <v>11518</v>
      </c>
      <c r="J4709" s="6" t="s">
        <v>5</v>
      </c>
      <c r="K4709" s="7">
        <v>8.17</v>
      </c>
      <c r="L4709" s="7">
        <f>IFERROR(VLOOKUP(SiscoTable[[#This Row],[Código]],Hoja2!A:B,2,0)*SiscoTable[[#This Row],[Provta(Uns)]],0)</f>
        <v>129.90299999999999</v>
      </c>
      <c r="M4709" s="7">
        <v>0</v>
      </c>
      <c r="N4709" s="7">
        <v>21</v>
      </c>
      <c r="O4709" s="7">
        <f>IFERROR(VLOOKUP(SiscoTable[[#This Row],[Código]],Hoja2!A:B,2,0)*SiscoTable[[#This Row],[Stock_actual]],0)</f>
        <v>333.90000000000003</v>
      </c>
      <c r="P4709" s="6" t="s">
        <v>661</v>
      </c>
      <c r="Q4709" s="7">
        <v>9</v>
      </c>
      <c r="R4709" s="7">
        <v>0</v>
      </c>
      <c r="S4709" s="7" t="s">
        <v>11926</v>
      </c>
      <c r="BI4709"/>
      <c r="BJ4709"/>
    </row>
    <row r="4710" spans="2:62" x14ac:dyDescent="0.4">
      <c r="B4710" s="1">
        <v>22809</v>
      </c>
      <c r="C4710" s="6" t="s">
        <v>30</v>
      </c>
      <c r="D4710" s="6" t="s">
        <v>30</v>
      </c>
      <c r="E4710" s="6" t="s">
        <v>8482</v>
      </c>
      <c r="F4710" s="6" t="s">
        <v>10720</v>
      </c>
      <c r="G4710" s="6" t="s">
        <v>11504</v>
      </c>
      <c r="H4710" s="6" t="s">
        <v>10578</v>
      </c>
      <c r="I4710" s="6" t="s">
        <v>11519</v>
      </c>
      <c r="J4710" s="6" t="s">
        <v>5</v>
      </c>
      <c r="K4710" s="7">
        <v>8.17</v>
      </c>
      <c r="L4710" s="7">
        <f>IFERROR(VLOOKUP(SiscoTable[[#This Row],[Código]],Hoja2!A:B,2,0)*SiscoTable[[#This Row],[Provta(Uns)]],0)</f>
        <v>129.90299999999999</v>
      </c>
      <c r="M4710" s="7">
        <v>0</v>
      </c>
      <c r="N4710" s="7">
        <v>12</v>
      </c>
      <c r="O4710" s="7">
        <f>IFERROR(VLOOKUP(SiscoTable[[#This Row],[Código]],Hoja2!A:B,2,0)*SiscoTable[[#This Row],[Stock_actual]],0)</f>
        <v>190.8</v>
      </c>
      <c r="P4710" s="6" t="s">
        <v>485</v>
      </c>
      <c r="Q4710" s="7">
        <v>9</v>
      </c>
      <c r="R4710" s="7">
        <v>0</v>
      </c>
      <c r="S4710" s="7" t="s">
        <v>11926</v>
      </c>
      <c r="BI4710"/>
      <c r="BJ4710"/>
    </row>
    <row r="4711" spans="2:62" x14ac:dyDescent="0.4">
      <c r="B4711" s="1">
        <v>22810</v>
      </c>
      <c r="C4711" s="6" t="s">
        <v>30</v>
      </c>
      <c r="D4711" s="6" t="s">
        <v>8</v>
      </c>
      <c r="E4711" s="6" t="s">
        <v>8482</v>
      </c>
      <c r="F4711" s="6" t="s">
        <v>10720</v>
      </c>
      <c r="G4711" s="6" t="s">
        <v>11504</v>
      </c>
      <c r="H4711" s="6" t="s">
        <v>10578</v>
      </c>
      <c r="I4711" s="6" t="s">
        <v>11520</v>
      </c>
      <c r="J4711" s="6" t="s">
        <v>5</v>
      </c>
      <c r="K4711" s="7">
        <v>3.5</v>
      </c>
      <c r="L4711" s="7">
        <f>IFERROR(VLOOKUP(SiscoTable[[#This Row],[Código]],Hoja2!A:B,2,0)*SiscoTable[[#This Row],[Provta(Uns)]],0)</f>
        <v>55.65</v>
      </c>
      <c r="M4711" s="7">
        <v>0</v>
      </c>
      <c r="N4711" s="7">
        <v>7</v>
      </c>
      <c r="O4711" s="7">
        <f>IFERROR(VLOOKUP(SiscoTable[[#This Row],[Código]],Hoja2!A:B,2,0)*SiscoTable[[#This Row],[Stock_actual]],0)</f>
        <v>111.3</v>
      </c>
      <c r="P4711" s="6" t="s">
        <v>242</v>
      </c>
      <c r="Q4711" s="7">
        <v>4</v>
      </c>
      <c r="R4711" s="7">
        <v>0</v>
      </c>
      <c r="S4711" s="7" t="s">
        <v>11926</v>
      </c>
      <c r="BI4711"/>
      <c r="BJ4711"/>
    </row>
    <row r="4712" spans="2:62" x14ac:dyDescent="0.4">
      <c r="B4712" s="1">
        <v>22811</v>
      </c>
      <c r="C4712" s="6" t="s">
        <v>8</v>
      </c>
      <c r="D4712" s="6" t="s">
        <v>8</v>
      </c>
      <c r="E4712" s="6" t="s">
        <v>8482</v>
      </c>
      <c r="F4712" s="6" t="s">
        <v>10720</v>
      </c>
      <c r="G4712" s="6" t="s">
        <v>10981</v>
      </c>
      <c r="H4712" s="6" t="s">
        <v>10578</v>
      </c>
      <c r="I4712" s="6" t="s">
        <v>11061</v>
      </c>
      <c r="J4712" s="6" t="s">
        <v>5</v>
      </c>
      <c r="K4712" s="7">
        <v>2.83</v>
      </c>
      <c r="L4712" s="7">
        <f>IFERROR(VLOOKUP(SiscoTable[[#This Row],[Código]],Hoja2!A:B,2,0)*SiscoTable[[#This Row],[Provta(Uns)]],0)</f>
        <v>14.716000000000001</v>
      </c>
      <c r="M4712" s="7">
        <v>0</v>
      </c>
      <c r="N4712" s="7">
        <v>0</v>
      </c>
      <c r="O4712" s="7">
        <f>IFERROR(VLOOKUP(SiscoTable[[#This Row],[Código]],Hoja2!A:B,2,0)*SiscoTable[[#This Row],[Stock_actual]],0)</f>
        <v>0</v>
      </c>
      <c r="P4712" s="6" t="s">
        <v>7</v>
      </c>
      <c r="Q4712" s="7">
        <v>3</v>
      </c>
      <c r="R4712" s="7">
        <v>5.3999999999999995</v>
      </c>
      <c r="S4712" s="7" t="s">
        <v>11926</v>
      </c>
      <c r="BI4712"/>
      <c r="BJ4712"/>
    </row>
    <row r="4713" spans="2:62" x14ac:dyDescent="0.4">
      <c r="B4713" s="1">
        <v>22812</v>
      </c>
      <c r="C4713" s="6" t="s">
        <v>8</v>
      </c>
      <c r="D4713" s="6" t="s">
        <v>8</v>
      </c>
      <c r="E4713" s="6" t="s">
        <v>8482</v>
      </c>
      <c r="F4713" s="6" t="s">
        <v>10720</v>
      </c>
      <c r="G4713" s="6" t="s">
        <v>10981</v>
      </c>
      <c r="H4713" s="6" t="s">
        <v>10578</v>
      </c>
      <c r="I4713" s="6" t="s">
        <v>11060</v>
      </c>
      <c r="J4713" s="6" t="s">
        <v>5</v>
      </c>
      <c r="K4713" s="7">
        <v>0.67</v>
      </c>
      <c r="L4713" s="7">
        <f>IFERROR(VLOOKUP(SiscoTable[[#This Row],[Código]],Hoja2!A:B,2,0)*SiscoTable[[#This Row],[Provta(Uns)]],0)</f>
        <v>12.73</v>
      </c>
      <c r="M4713" s="7">
        <v>0</v>
      </c>
      <c r="N4713" s="7">
        <v>0</v>
      </c>
      <c r="O4713" s="7">
        <f>IFERROR(VLOOKUP(SiscoTable[[#This Row],[Código]],Hoja2!A:B,2,0)*SiscoTable[[#This Row],[Stock_actual]],0)</f>
        <v>0</v>
      </c>
      <c r="P4713" s="6" t="s">
        <v>7</v>
      </c>
      <c r="Q4713" s="7">
        <v>1</v>
      </c>
      <c r="R4713" s="7">
        <v>1.2</v>
      </c>
      <c r="S4713" s="7" t="s">
        <v>11926</v>
      </c>
      <c r="BI4713"/>
      <c r="BJ4713"/>
    </row>
    <row r="4714" spans="2:62" x14ac:dyDescent="0.4">
      <c r="B4714" s="1">
        <v>22814</v>
      </c>
      <c r="C4714" s="6" t="s">
        <v>8</v>
      </c>
      <c r="D4714" s="6" t="s">
        <v>8</v>
      </c>
      <c r="E4714" s="6" t="s">
        <v>8482</v>
      </c>
      <c r="F4714" s="6" t="s">
        <v>10720</v>
      </c>
      <c r="G4714" s="6" t="s">
        <v>10981</v>
      </c>
      <c r="H4714" s="6" t="s">
        <v>10578</v>
      </c>
      <c r="I4714" s="6" t="s">
        <v>11059</v>
      </c>
      <c r="J4714" s="6" t="s">
        <v>5</v>
      </c>
      <c r="K4714" s="7">
        <v>4.83</v>
      </c>
      <c r="L4714" s="7">
        <f>IFERROR(VLOOKUP(SiscoTable[[#This Row],[Código]],Hoja2!A:B,2,0)*SiscoTable[[#This Row],[Provta(Uns)]],0)</f>
        <v>47.817</v>
      </c>
      <c r="M4714" s="7">
        <v>0</v>
      </c>
      <c r="N4714" s="7">
        <v>9</v>
      </c>
      <c r="O4714" s="7">
        <f>IFERROR(VLOOKUP(SiscoTable[[#This Row],[Código]],Hoja2!A:B,2,0)*SiscoTable[[#This Row],[Stock_actual]],0)</f>
        <v>89.100000000000009</v>
      </c>
      <c r="P4714" s="6" t="s">
        <v>1054</v>
      </c>
      <c r="Q4714" s="7">
        <v>5</v>
      </c>
      <c r="R4714" s="7">
        <v>0</v>
      </c>
      <c r="S4714" s="7" t="s">
        <v>11926</v>
      </c>
      <c r="BI4714"/>
      <c r="BJ4714"/>
    </row>
    <row r="4715" spans="2:62" x14ac:dyDescent="0.4">
      <c r="B4715" s="1">
        <v>22817</v>
      </c>
      <c r="C4715" s="6" t="s">
        <v>8</v>
      </c>
      <c r="D4715" s="6" t="s">
        <v>8</v>
      </c>
      <c r="E4715" s="6" t="s">
        <v>8482</v>
      </c>
      <c r="F4715" s="6" t="s">
        <v>10720</v>
      </c>
      <c r="G4715" s="6" t="s">
        <v>11504</v>
      </c>
      <c r="H4715" s="6" t="s">
        <v>10578</v>
      </c>
      <c r="I4715" s="6" t="s">
        <v>11544</v>
      </c>
      <c r="J4715" s="6" t="s">
        <v>5</v>
      </c>
      <c r="K4715" s="7">
        <v>2.67</v>
      </c>
      <c r="L4715" s="7">
        <f>IFERROR(VLOOKUP(SiscoTable[[#This Row],[Código]],Hoja2!A:B,2,0)*SiscoTable[[#This Row],[Provta(Uns)]],0)</f>
        <v>21.893999999999998</v>
      </c>
      <c r="M4715" s="7">
        <v>0</v>
      </c>
      <c r="N4715" s="7">
        <v>6</v>
      </c>
      <c r="O4715" s="7">
        <f>IFERROR(VLOOKUP(SiscoTable[[#This Row],[Código]],Hoja2!A:B,2,0)*SiscoTable[[#This Row],[Stock_actual]],0)</f>
        <v>49.199999999999996</v>
      </c>
      <c r="P4715" s="6" t="s">
        <v>556</v>
      </c>
      <c r="Q4715" s="7">
        <v>3</v>
      </c>
      <c r="R4715" s="7">
        <v>0</v>
      </c>
      <c r="S4715" s="7" t="s">
        <v>11926</v>
      </c>
      <c r="BI4715"/>
      <c r="BJ4715"/>
    </row>
    <row r="4716" spans="2:62" x14ac:dyDescent="0.4">
      <c r="B4716" s="1">
        <v>22818</v>
      </c>
      <c r="C4716" s="6" t="s">
        <v>8</v>
      </c>
      <c r="D4716" s="6" t="s">
        <v>8</v>
      </c>
      <c r="E4716" s="6" t="s">
        <v>8482</v>
      </c>
      <c r="F4716" s="6" t="s">
        <v>10720</v>
      </c>
      <c r="G4716" s="6" t="s">
        <v>11504</v>
      </c>
      <c r="H4716" s="6" t="s">
        <v>10578</v>
      </c>
      <c r="I4716" s="6" t="s">
        <v>11545</v>
      </c>
      <c r="J4716" s="6" t="s">
        <v>5</v>
      </c>
      <c r="K4716" s="7">
        <v>4.83</v>
      </c>
      <c r="L4716" s="7">
        <f>IFERROR(VLOOKUP(SiscoTable[[#This Row],[Código]],Hoja2!A:B,2,0)*SiscoTable[[#This Row],[Provta(Uns)]],0)</f>
        <v>39.605999999999995</v>
      </c>
      <c r="M4716" s="7">
        <v>0</v>
      </c>
      <c r="N4716" s="7">
        <v>0</v>
      </c>
      <c r="O4716" s="7">
        <f>IFERROR(VLOOKUP(SiscoTable[[#This Row],[Código]],Hoja2!A:B,2,0)*SiscoTable[[#This Row],[Stock_actual]],0)</f>
        <v>0</v>
      </c>
      <c r="P4716" s="6" t="s">
        <v>7</v>
      </c>
      <c r="Q4716" s="7">
        <v>5</v>
      </c>
      <c r="R4716" s="7">
        <v>9.6</v>
      </c>
      <c r="S4716" s="7" t="s">
        <v>11926</v>
      </c>
      <c r="BI4716"/>
      <c r="BJ4716"/>
    </row>
    <row r="4717" spans="2:62" x14ac:dyDescent="0.4">
      <c r="B4717" s="1">
        <v>22819</v>
      </c>
      <c r="C4717" s="6" t="s">
        <v>8</v>
      </c>
      <c r="D4717" s="6" t="s">
        <v>8</v>
      </c>
      <c r="E4717" s="6" t="s">
        <v>8482</v>
      </c>
      <c r="F4717" s="6" t="s">
        <v>10720</v>
      </c>
      <c r="G4717" s="6" t="s">
        <v>11504</v>
      </c>
      <c r="H4717" s="6" t="s">
        <v>10578</v>
      </c>
      <c r="I4717" s="6" t="s">
        <v>11546</v>
      </c>
      <c r="J4717" s="6" t="s">
        <v>5</v>
      </c>
      <c r="K4717" s="7">
        <v>5</v>
      </c>
      <c r="L4717" s="7">
        <f>IFERROR(VLOOKUP(SiscoTable[[#This Row],[Código]],Hoja2!A:B,2,0)*SiscoTable[[#This Row],[Provta(Uns)]],0)</f>
        <v>41</v>
      </c>
      <c r="M4717" s="7">
        <v>0</v>
      </c>
      <c r="N4717" s="7">
        <v>22</v>
      </c>
      <c r="O4717" s="7">
        <f>IFERROR(VLOOKUP(SiscoTable[[#This Row],[Código]],Hoja2!A:B,2,0)*SiscoTable[[#This Row],[Stock_actual]],0)</f>
        <v>180.39999999999998</v>
      </c>
      <c r="P4717" s="6" t="s">
        <v>130</v>
      </c>
      <c r="Q4717" s="7">
        <v>6</v>
      </c>
      <c r="R4717" s="7">
        <v>0</v>
      </c>
      <c r="S4717" s="7" t="s">
        <v>11926</v>
      </c>
      <c r="BI4717"/>
      <c r="BJ4717"/>
    </row>
    <row r="4718" spans="2:62" x14ac:dyDescent="0.4">
      <c r="B4718" s="1">
        <v>22820</v>
      </c>
      <c r="C4718" s="6" t="s">
        <v>8</v>
      </c>
      <c r="D4718" s="6" t="s">
        <v>8</v>
      </c>
      <c r="E4718" s="6" t="s">
        <v>8482</v>
      </c>
      <c r="F4718" s="6" t="s">
        <v>10720</v>
      </c>
      <c r="G4718" s="6" t="s">
        <v>10721</v>
      </c>
      <c r="H4718" s="6" t="s">
        <v>10578</v>
      </c>
      <c r="I4718" s="6" t="s">
        <v>10885</v>
      </c>
      <c r="J4718" s="6" t="s">
        <v>5</v>
      </c>
      <c r="K4718" s="7">
        <v>0.83</v>
      </c>
      <c r="L4718" s="7">
        <f>IFERROR(VLOOKUP(SiscoTable[[#This Row],[Código]],Hoja2!A:B,2,0)*SiscoTable[[#This Row],[Provta(Uns)]],0)</f>
        <v>14.524999999999999</v>
      </c>
      <c r="M4718" s="7">
        <v>0</v>
      </c>
      <c r="N4718" s="7">
        <v>1</v>
      </c>
      <c r="O4718" s="7">
        <f>IFERROR(VLOOKUP(SiscoTable[[#This Row],[Código]],Hoja2!A:B,2,0)*SiscoTable[[#This Row],[Stock_actual]],0)</f>
        <v>17.5</v>
      </c>
      <c r="P4718" s="6" t="s">
        <v>115</v>
      </c>
      <c r="Q4718" s="7">
        <v>1</v>
      </c>
      <c r="R4718" s="7">
        <v>1.79</v>
      </c>
      <c r="S4718" s="7" t="s">
        <v>11926</v>
      </c>
      <c r="BI4718"/>
      <c r="BJ4718"/>
    </row>
    <row r="4719" spans="2:62" x14ac:dyDescent="0.4">
      <c r="B4719" s="1">
        <v>22836</v>
      </c>
      <c r="C4719" s="6" t="s">
        <v>25</v>
      </c>
      <c r="D4719" s="6" t="s">
        <v>8</v>
      </c>
      <c r="E4719" s="6" t="s">
        <v>3268</v>
      </c>
      <c r="F4719" s="6" t="s">
        <v>8453</v>
      </c>
      <c r="G4719" s="6" t="s">
        <v>8454</v>
      </c>
      <c r="H4719" s="6" t="s">
        <v>8461</v>
      </c>
      <c r="I4719" s="6" t="s">
        <v>8460</v>
      </c>
      <c r="J4719" s="6" t="s">
        <v>5</v>
      </c>
      <c r="K4719" s="7">
        <v>12.17</v>
      </c>
      <c r="L4719" s="7">
        <f>IFERROR(VLOOKUP(SiscoTable[[#This Row],[Código]],Hoja2!A:B,2,0)*SiscoTable[[#This Row],[Provta(Uns)]],0)</f>
        <v>340.76</v>
      </c>
      <c r="M4719" s="7">
        <v>0</v>
      </c>
      <c r="N4719" s="7">
        <v>0</v>
      </c>
      <c r="O4719" s="7">
        <f>IFERROR(VLOOKUP(SiscoTable[[#This Row],[Código]],Hoja2!A:B,2,0)*SiscoTable[[#This Row],[Stock_actual]],0)</f>
        <v>0</v>
      </c>
      <c r="P4719" s="6" t="s">
        <v>7</v>
      </c>
      <c r="Q4719" s="7">
        <v>14</v>
      </c>
      <c r="R4719" s="7">
        <v>24.599999999999998</v>
      </c>
      <c r="S4719" s="7" t="s">
        <v>11928</v>
      </c>
      <c r="BI4719"/>
      <c r="BJ4719"/>
    </row>
    <row r="4720" spans="2:62" x14ac:dyDescent="0.4">
      <c r="B4720" s="1">
        <v>22838</v>
      </c>
      <c r="C4720" s="6" t="s">
        <v>25</v>
      </c>
      <c r="D4720" s="6" t="s">
        <v>25</v>
      </c>
      <c r="E4720" s="6" t="s">
        <v>3268</v>
      </c>
      <c r="F4720" s="6" t="s">
        <v>5836</v>
      </c>
      <c r="G4720" s="6" t="s">
        <v>5929</v>
      </c>
      <c r="H4720" s="6" t="s">
        <v>5938</v>
      </c>
      <c r="I4720" s="6" t="s">
        <v>5954</v>
      </c>
      <c r="J4720" s="6" t="s">
        <v>5</v>
      </c>
      <c r="K4720" s="7">
        <v>80.17</v>
      </c>
      <c r="L4720" s="7">
        <f>IFERROR(VLOOKUP(SiscoTable[[#This Row],[Código]],Hoja2!A:B,2,0)*SiscoTable[[#This Row],[Provta(Uns)]],0)</f>
        <v>481.02</v>
      </c>
      <c r="M4720" s="7">
        <v>0</v>
      </c>
      <c r="N4720" s="7">
        <v>106</v>
      </c>
      <c r="O4720" s="7">
        <f>IFERROR(VLOOKUP(SiscoTable[[#This Row],[Código]],Hoja2!A:B,2,0)*SiscoTable[[#This Row],[Stock_actual]],0)</f>
        <v>636</v>
      </c>
      <c r="P4720" s="6" t="s">
        <v>300</v>
      </c>
      <c r="Q4720" s="7">
        <v>88</v>
      </c>
      <c r="R4720" s="7">
        <v>0</v>
      </c>
      <c r="S4720" s="7" t="s">
        <v>11928</v>
      </c>
      <c r="BI4720"/>
      <c r="BJ4720"/>
    </row>
    <row r="4721" spans="2:62" x14ac:dyDescent="0.4">
      <c r="B4721" s="1">
        <v>22840</v>
      </c>
      <c r="C4721" s="6" t="s">
        <v>25</v>
      </c>
      <c r="D4721" s="6" t="s">
        <v>25</v>
      </c>
      <c r="E4721" s="6" t="s">
        <v>3268</v>
      </c>
      <c r="F4721" s="6" t="s">
        <v>5836</v>
      </c>
      <c r="G4721" s="6" t="s">
        <v>5929</v>
      </c>
      <c r="H4721" s="6" t="s">
        <v>5938</v>
      </c>
      <c r="I4721" s="6" t="s">
        <v>5955</v>
      </c>
      <c r="J4721" s="6" t="s">
        <v>5</v>
      </c>
      <c r="K4721" s="7">
        <v>31.17</v>
      </c>
      <c r="L4721" s="7">
        <f>IFERROR(VLOOKUP(SiscoTable[[#This Row],[Código]],Hoja2!A:B,2,0)*SiscoTable[[#This Row],[Provta(Uns)]],0)</f>
        <v>162.084</v>
      </c>
      <c r="M4721" s="7">
        <v>24</v>
      </c>
      <c r="N4721" s="7">
        <v>25</v>
      </c>
      <c r="O4721" s="7">
        <f>IFERROR(VLOOKUP(SiscoTable[[#This Row],[Código]],Hoja2!A:B,2,0)*SiscoTable[[#This Row],[Stock_actual]],0)</f>
        <v>130</v>
      </c>
      <c r="P4721" s="6" t="s">
        <v>751</v>
      </c>
      <c r="Q4721" s="7">
        <v>34</v>
      </c>
      <c r="R4721" s="7">
        <v>38.36</v>
      </c>
      <c r="S4721" s="7" t="s">
        <v>11928</v>
      </c>
      <c r="BI4721"/>
      <c r="BJ4721"/>
    </row>
    <row r="4722" spans="2:62" x14ac:dyDescent="0.4">
      <c r="B4722" s="1">
        <v>22841</v>
      </c>
      <c r="C4722" s="6" t="s">
        <v>30</v>
      </c>
      <c r="D4722" s="6" t="s">
        <v>30</v>
      </c>
      <c r="E4722" s="6" t="s">
        <v>3268</v>
      </c>
      <c r="F4722" s="6" t="s">
        <v>5836</v>
      </c>
      <c r="G4722" s="6" t="s">
        <v>5929</v>
      </c>
      <c r="H4722" s="6" t="s">
        <v>5938</v>
      </c>
      <c r="I4722" s="6" t="s">
        <v>5979</v>
      </c>
      <c r="J4722" s="6" t="s">
        <v>5</v>
      </c>
      <c r="K4722" s="7">
        <v>23.33</v>
      </c>
      <c r="L4722" s="7">
        <f>IFERROR(VLOOKUP(SiscoTable[[#This Row],[Código]],Hoja2!A:B,2,0)*SiscoTable[[#This Row],[Provta(Uns)]],0)</f>
        <v>137.64699999999999</v>
      </c>
      <c r="M4722" s="7">
        <v>36</v>
      </c>
      <c r="N4722" s="7">
        <v>-8</v>
      </c>
      <c r="O4722" s="7">
        <f>IFERROR(VLOOKUP(SiscoTable[[#This Row],[Código]],Hoja2!A:B,2,0)*SiscoTable[[#This Row],[Stock_actual]],0)</f>
        <v>-47.2</v>
      </c>
      <c r="P4722" s="6" t="s">
        <v>7</v>
      </c>
      <c r="Q4722" s="7">
        <v>26</v>
      </c>
      <c r="R4722" s="7">
        <v>10.800000000000004</v>
      </c>
      <c r="S4722" s="7" t="s">
        <v>11928</v>
      </c>
      <c r="BI4722"/>
      <c r="BJ4722"/>
    </row>
    <row r="4723" spans="2:62" x14ac:dyDescent="0.4">
      <c r="B4723" s="1">
        <v>22842</v>
      </c>
      <c r="C4723" s="6" t="s">
        <v>25</v>
      </c>
      <c r="D4723" s="6" t="s">
        <v>25</v>
      </c>
      <c r="E4723" s="6" t="s">
        <v>3268</v>
      </c>
      <c r="F4723" s="6" t="s">
        <v>5836</v>
      </c>
      <c r="G4723" s="6" t="s">
        <v>5929</v>
      </c>
      <c r="H4723" s="6" t="s">
        <v>5938</v>
      </c>
      <c r="I4723" s="6" t="s">
        <v>5956</v>
      </c>
      <c r="J4723" s="6" t="s">
        <v>5</v>
      </c>
      <c r="K4723" s="7">
        <v>67.17</v>
      </c>
      <c r="L4723" s="7">
        <f>IFERROR(VLOOKUP(SiscoTable[[#This Row],[Código]],Hoja2!A:B,2,0)*SiscoTable[[#This Row],[Provta(Uns)]],0)</f>
        <v>201.51</v>
      </c>
      <c r="M4723" s="7">
        <v>30</v>
      </c>
      <c r="N4723" s="7">
        <v>82</v>
      </c>
      <c r="O4723" s="7">
        <f>IFERROR(VLOOKUP(SiscoTable[[#This Row],[Código]],Hoja2!A:B,2,0)*SiscoTable[[#This Row],[Stock_actual]],0)</f>
        <v>246</v>
      </c>
      <c r="P4723" s="6" t="s">
        <v>516</v>
      </c>
      <c r="Q4723" s="7">
        <v>74</v>
      </c>
      <c r="R4723" s="7">
        <v>0</v>
      </c>
      <c r="S4723" s="7" t="s">
        <v>11928</v>
      </c>
      <c r="BI4723"/>
      <c r="BJ4723"/>
    </row>
    <row r="4724" spans="2:62" x14ac:dyDescent="0.4">
      <c r="B4724" s="1">
        <v>22843</v>
      </c>
      <c r="C4724" s="6" t="s">
        <v>25</v>
      </c>
      <c r="D4724" s="6" t="s">
        <v>25</v>
      </c>
      <c r="E4724" s="6" t="s">
        <v>3268</v>
      </c>
      <c r="F4724" s="6" t="s">
        <v>5836</v>
      </c>
      <c r="G4724" s="6" t="s">
        <v>5929</v>
      </c>
      <c r="H4724" s="6" t="s">
        <v>5938</v>
      </c>
      <c r="I4724" s="6" t="s">
        <v>5957</v>
      </c>
      <c r="J4724" s="6" t="s">
        <v>5</v>
      </c>
      <c r="K4724" s="7">
        <v>40.33</v>
      </c>
      <c r="L4724" s="7">
        <f>IFERROR(VLOOKUP(SiscoTable[[#This Row],[Código]],Hoja2!A:B,2,0)*SiscoTable[[#This Row],[Provta(Uns)]],0)</f>
        <v>120.99</v>
      </c>
      <c r="M4724" s="7">
        <v>60</v>
      </c>
      <c r="N4724" s="7">
        <v>-2</v>
      </c>
      <c r="O4724" s="7">
        <f>IFERROR(VLOOKUP(SiscoTable[[#This Row],[Código]],Hoja2!A:B,2,0)*SiscoTable[[#This Row],[Stock_actual]],0)</f>
        <v>-6</v>
      </c>
      <c r="P4724" s="6" t="s">
        <v>7</v>
      </c>
      <c r="Q4724" s="7">
        <v>44</v>
      </c>
      <c r="R4724" s="7">
        <v>20.400000000000006</v>
      </c>
      <c r="S4724" s="7" t="s">
        <v>11928</v>
      </c>
      <c r="BI4724"/>
      <c r="BJ4724"/>
    </row>
    <row r="4725" spans="2:62" x14ac:dyDescent="0.4">
      <c r="B4725" s="1">
        <v>22845</v>
      </c>
      <c r="C4725" s="6" t="s">
        <v>25</v>
      </c>
      <c r="D4725" s="6" t="s">
        <v>25</v>
      </c>
      <c r="E4725" s="6" t="s">
        <v>3268</v>
      </c>
      <c r="F4725" s="6" t="s">
        <v>5836</v>
      </c>
      <c r="G4725" s="6" t="s">
        <v>5929</v>
      </c>
      <c r="H4725" s="6" t="s">
        <v>5938</v>
      </c>
      <c r="I4725" s="6" t="s">
        <v>5958</v>
      </c>
      <c r="J4725" s="6" t="s">
        <v>5</v>
      </c>
      <c r="K4725" s="7">
        <v>56.5</v>
      </c>
      <c r="L4725" s="7">
        <f>IFERROR(VLOOKUP(SiscoTable[[#This Row],[Código]],Hoja2!A:B,2,0)*SiscoTable[[#This Row],[Provta(Uns)]],0)</f>
        <v>169.5</v>
      </c>
      <c r="M4725" s="7">
        <v>0</v>
      </c>
      <c r="N4725" s="7">
        <v>102</v>
      </c>
      <c r="O4725" s="7">
        <f>IFERROR(VLOOKUP(SiscoTable[[#This Row],[Código]],Hoja2!A:B,2,0)*SiscoTable[[#This Row],[Stock_actual]],0)</f>
        <v>306</v>
      </c>
      <c r="P4725" s="6" t="s">
        <v>773</v>
      </c>
      <c r="Q4725" s="7">
        <v>62</v>
      </c>
      <c r="R4725" s="7">
        <v>0</v>
      </c>
      <c r="S4725" s="7" t="s">
        <v>11928</v>
      </c>
      <c r="BI4725"/>
      <c r="BJ4725"/>
    </row>
    <row r="4726" spans="2:62" x14ac:dyDescent="0.4">
      <c r="B4726" s="1">
        <v>22846</v>
      </c>
      <c r="C4726" s="6" t="s">
        <v>30</v>
      </c>
      <c r="D4726" s="6" t="s">
        <v>30</v>
      </c>
      <c r="E4726" s="6" t="s">
        <v>3268</v>
      </c>
      <c r="F4726" s="6" t="s">
        <v>5836</v>
      </c>
      <c r="G4726" s="6" t="s">
        <v>5837</v>
      </c>
      <c r="H4726" s="6" t="s">
        <v>5846</v>
      </c>
      <c r="I4726" s="6" t="s">
        <v>5883</v>
      </c>
      <c r="J4726" s="6" t="s">
        <v>5</v>
      </c>
      <c r="K4726" s="7">
        <v>11.33</v>
      </c>
      <c r="L4726" s="7">
        <f>IFERROR(VLOOKUP(SiscoTable[[#This Row],[Código]],Hoja2!A:B,2,0)*SiscoTable[[#This Row],[Provta(Uns)]],0)</f>
        <v>50.984999999999999</v>
      </c>
      <c r="M4726" s="7">
        <v>0</v>
      </c>
      <c r="N4726" s="7">
        <v>21</v>
      </c>
      <c r="O4726" s="7">
        <f>IFERROR(VLOOKUP(SiscoTable[[#This Row],[Código]],Hoja2!A:B,2,0)*SiscoTable[[#This Row],[Stock_actual]],0)</f>
        <v>94.5</v>
      </c>
      <c r="P4726" s="6" t="s">
        <v>1054</v>
      </c>
      <c r="Q4726" s="7">
        <v>13</v>
      </c>
      <c r="R4726" s="7">
        <v>0</v>
      </c>
      <c r="S4726" s="7" t="s">
        <v>11928</v>
      </c>
      <c r="BI4726"/>
      <c r="BJ4726"/>
    </row>
    <row r="4727" spans="2:62" x14ac:dyDescent="0.4">
      <c r="B4727" s="1">
        <v>22847</v>
      </c>
      <c r="C4727" s="6" t="s">
        <v>30</v>
      </c>
      <c r="D4727" s="6" t="s">
        <v>30</v>
      </c>
      <c r="E4727" s="6" t="s">
        <v>3268</v>
      </c>
      <c r="F4727" s="6" t="s">
        <v>5836</v>
      </c>
      <c r="G4727" s="6" t="s">
        <v>5837</v>
      </c>
      <c r="H4727" s="6" t="s">
        <v>5846</v>
      </c>
      <c r="I4727" s="6" t="s">
        <v>5884</v>
      </c>
      <c r="J4727" s="6" t="s">
        <v>5</v>
      </c>
      <c r="K4727" s="7">
        <v>18.670000000000002</v>
      </c>
      <c r="L4727" s="7">
        <f>IFERROR(VLOOKUP(SiscoTable[[#This Row],[Código]],Hoja2!A:B,2,0)*SiscoTable[[#This Row],[Provta(Uns)]],0)</f>
        <v>72.813000000000002</v>
      </c>
      <c r="M4727" s="7">
        <v>24</v>
      </c>
      <c r="N4727" s="7">
        <v>21</v>
      </c>
      <c r="O4727" s="7">
        <f>IFERROR(VLOOKUP(SiscoTable[[#This Row],[Código]],Hoja2!A:B,2,0)*SiscoTable[[#This Row],[Stock_actual]],0)</f>
        <v>81.899999999999991</v>
      </c>
      <c r="P4727" s="6" t="s">
        <v>671</v>
      </c>
      <c r="Q4727" s="7">
        <v>20</v>
      </c>
      <c r="R4727" s="7">
        <v>0</v>
      </c>
      <c r="S4727" s="7" t="s">
        <v>11928</v>
      </c>
      <c r="BI4727"/>
      <c r="BJ4727"/>
    </row>
    <row r="4728" spans="2:62" x14ac:dyDescent="0.4">
      <c r="B4728" s="1">
        <v>22850</v>
      </c>
      <c r="C4728" s="6" t="s">
        <v>30</v>
      </c>
      <c r="D4728" s="6" t="s">
        <v>30</v>
      </c>
      <c r="E4728" s="6" t="s">
        <v>3268</v>
      </c>
      <c r="F4728" s="6" t="s">
        <v>5836</v>
      </c>
      <c r="G4728" s="6" t="s">
        <v>5837</v>
      </c>
      <c r="H4728" s="6" t="s">
        <v>5846</v>
      </c>
      <c r="I4728" s="6" t="s">
        <v>5885</v>
      </c>
      <c r="J4728" s="6" t="s">
        <v>5</v>
      </c>
      <c r="K4728" s="7">
        <v>8.33</v>
      </c>
      <c r="L4728" s="7">
        <f>IFERROR(VLOOKUP(SiscoTable[[#This Row],[Código]],Hoja2!A:B,2,0)*SiscoTable[[#This Row],[Provta(Uns)]],0)</f>
        <v>32.487000000000002</v>
      </c>
      <c r="M4728" s="7">
        <v>0</v>
      </c>
      <c r="N4728" s="7">
        <v>21</v>
      </c>
      <c r="O4728" s="7">
        <f>IFERROR(VLOOKUP(SiscoTable[[#This Row],[Código]],Hoja2!A:B,2,0)*SiscoTable[[#This Row],[Stock_actual]],0)</f>
        <v>81.899999999999991</v>
      </c>
      <c r="P4728" s="6" t="s">
        <v>537</v>
      </c>
      <c r="Q4728" s="7">
        <v>9</v>
      </c>
      <c r="R4728" s="7">
        <v>0</v>
      </c>
      <c r="S4728" s="7" t="s">
        <v>11928</v>
      </c>
      <c r="BI4728"/>
      <c r="BJ4728"/>
    </row>
    <row r="4729" spans="2:62" x14ac:dyDescent="0.4">
      <c r="B4729" s="1">
        <v>22851</v>
      </c>
      <c r="C4729" s="6" t="s">
        <v>8</v>
      </c>
      <c r="D4729" s="6" t="s">
        <v>30</v>
      </c>
      <c r="E4729" s="6" t="s">
        <v>3268</v>
      </c>
      <c r="F4729" s="6" t="s">
        <v>5836</v>
      </c>
      <c r="G4729" s="6" t="s">
        <v>5837</v>
      </c>
      <c r="H4729" s="6" t="s">
        <v>5846</v>
      </c>
      <c r="I4729" s="6" t="s">
        <v>5908</v>
      </c>
      <c r="J4729" s="6" t="s">
        <v>5</v>
      </c>
      <c r="K4729" s="7">
        <v>6.17</v>
      </c>
      <c r="L4729" s="7">
        <f>IFERROR(VLOOKUP(SiscoTable[[#This Row],[Código]],Hoja2!A:B,2,0)*SiscoTable[[#This Row],[Provta(Uns)]],0)</f>
        <v>24.062999999999999</v>
      </c>
      <c r="M4729" s="7">
        <v>0</v>
      </c>
      <c r="N4729" s="7">
        <v>27</v>
      </c>
      <c r="O4729" s="7">
        <f>IFERROR(VLOOKUP(SiscoTable[[#This Row],[Código]],Hoja2!A:B,2,0)*SiscoTable[[#This Row],[Stock_actual]],0)</f>
        <v>105.3</v>
      </c>
      <c r="P4729" s="6" t="s">
        <v>522</v>
      </c>
      <c r="Q4729" s="7">
        <v>7</v>
      </c>
      <c r="R4729" s="7">
        <v>0</v>
      </c>
      <c r="S4729" s="7" t="s">
        <v>11928</v>
      </c>
      <c r="BI4729"/>
      <c r="BJ4729"/>
    </row>
    <row r="4730" spans="2:62" x14ac:dyDescent="0.4">
      <c r="B4730" s="1">
        <v>22852</v>
      </c>
      <c r="C4730" s="6" t="s">
        <v>8</v>
      </c>
      <c r="D4730" s="6" t="s">
        <v>8</v>
      </c>
      <c r="E4730" s="6" t="s">
        <v>3268</v>
      </c>
      <c r="F4730" s="6" t="s">
        <v>5836</v>
      </c>
      <c r="G4730" s="6" t="s">
        <v>5837</v>
      </c>
      <c r="H4730" s="6" t="s">
        <v>5846</v>
      </c>
      <c r="I4730" s="6" t="s">
        <v>5909</v>
      </c>
      <c r="J4730" s="6" t="s">
        <v>5</v>
      </c>
      <c r="K4730" s="7">
        <v>3</v>
      </c>
      <c r="L4730" s="7">
        <f>IFERROR(VLOOKUP(SiscoTable[[#This Row],[Código]],Hoja2!A:B,2,0)*SiscoTable[[#This Row],[Provta(Uns)]],0)</f>
        <v>11.7</v>
      </c>
      <c r="M4730" s="7">
        <v>0</v>
      </c>
      <c r="N4730" s="7">
        <v>18</v>
      </c>
      <c r="O4730" s="7">
        <f>IFERROR(VLOOKUP(SiscoTable[[#This Row],[Código]],Hoja2!A:B,2,0)*SiscoTable[[#This Row],[Stock_actual]],0)</f>
        <v>70.2</v>
      </c>
      <c r="P4730" s="6" t="s">
        <v>1014</v>
      </c>
      <c r="Q4730" s="7">
        <v>3</v>
      </c>
      <c r="R4730" s="7">
        <v>0</v>
      </c>
      <c r="S4730" s="7" t="s">
        <v>11928</v>
      </c>
      <c r="BI4730"/>
      <c r="BJ4730"/>
    </row>
    <row r="4731" spans="2:62" x14ac:dyDescent="0.4">
      <c r="B4731" s="1">
        <v>22853</v>
      </c>
      <c r="C4731" s="6" t="s">
        <v>30</v>
      </c>
      <c r="D4731" s="6" t="s">
        <v>30</v>
      </c>
      <c r="E4731" s="6" t="s">
        <v>3268</v>
      </c>
      <c r="F4731" s="6" t="s">
        <v>5836</v>
      </c>
      <c r="G4731" s="6" t="s">
        <v>5929</v>
      </c>
      <c r="H4731" s="6" t="s">
        <v>5973</v>
      </c>
      <c r="I4731" s="6" t="s">
        <v>5980</v>
      </c>
      <c r="J4731" s="6" t="s">
        <v>5</v>
      </c>
      <c r="K4731" s="7">
        <v>10.67</v>
      </c>
      <c r="L4731" s="7">
        <f>IFERROR(VLOOKUP(SiscoTable[[#This Row],[Código]],Hoja2!A:B,2,0)*SiscoTable[[#This Row],[Provta(Uns)]],0)</f>
        <v>84.293000000000006</v>
      </c>
      <c r="M4731" s="7">
        <v>0</v>
      </c>
      <c r="N4731" s="7">
        <v>41</v>
      </c>
      <c r="O4731" s="7">
        <f>IFERROR(VLOOKUP(SiscoTable[[#This Row],[Código]],Hoja2!A:B,2,0)*SiscoTable[[#This Row],[Stock_actual]],0)</f>
        <v>323.90000000000003</v>
      </c>
      <c r="P4731" s="6" t="s">
        <v>621</v>
      </c>
      <c r="Q4731" s="7">
        <v>12</v>
      </c>
      <c r="R4731" s="7">
        <v>0</v>
      </c>
      <c r="S4731" s="7" t="s">
        <v>11928</v>
      </c>
      <c r="BI4731"/>
      <c r="BJ4731"/>
    </row>
    <row r="4732" spans="2:62" x14ac:dyDescent="0.4">
      <c r="B4732" s="1">
        <v>22855</v>
      </c>
      <c r="C4732" s="6" t="s">
        <v>30</v>
      </c>
      <c r="D4732" s="6" t="s">
        <v>30</v>
      </c>
      <c r="E4732" s="6" t="s">
        <v>3268</v>
      </c>
      <c r="F4732" s="6" t="s">
        <v>5836</v>
      </c>
      <c r="G4732" s="6" t="s">
        <v>5929</v>
      </c>
      <c r="H4732" s="6" t="s">
        <v>5973</v>
      </c>
      <c r="I4732" s="6" t="s">
        <v>5981</v>
      </c>
      <c r="J4732" s="6" t="s">
        <v>5</v>
      </c>
      <c r="K4732" s="7">
        <v>11.67</v>
      </c>
      <c r="L4732" s="7">
        <f>IFERROR(VLOOKUP(SiscoTable[[#This Row],[Código]],Hoja2!A:B,2,0)*SiscoTable[[#This Row],[Provta(Uns)]],0)</f>
        <v>92.192999999999998</v>
      </c>
      <c r="M4732" s="7">
        <v>0</v>
      </c>
      <c r="N4732" s="7">
        <v>16</v>
      </c>
      <c r="O4732" s="7">
        <f>IFERROR(VLOOKUP(SiscoTable[[#This Row],[Código]],Hoja2!A:B,2,0)*SiscoTable[[#This Row],[Stock_actual]],0)</f>
        <v>126.4</v>
      </c>
      <c r="P4732" s="6" t="s">
        <v>575</v>
      </c>
      <c r="Q4732" s="7">
        <v>13</v>
      </c>
      <c r="R4732" s="7">
        <v>0</v>
      </c>
      <c r="S4732" s="7" t="s">
        <v>11928</v>
      </c>
      <c r="BI4732"/>
      <c r="BJ4732"/>
    </row>
    <row r="4733" spans="2:62" x14ac:dyDescent="0.4">
      <c r="B4733" s="1">
        <v>22857</v>
      </c>
      <c r="C4733" s="6" t="s">
        <v>8</v>
      </c>
      <c r="D4733" s="6" t="s">
        <v>8</v>
      </c>
      <c r="E4733" s="6" t="s">
        <v>2809</v>
      </c>
      <c r="F4733" s="6" t="s">
        <v>2810</v>
      </c>
      <c r="G4733" s="6" t="s">
        <v>2811</v>
      </c>
      <c r="H4733" s="6" t="s">
        <v>4</v>
      </c>
      <c r="I4733" s="6" t="s">
        <v>2817</v>
      </c>
      <c r="J4733" s="6" t="s">
        <v>5</v>
      </c>
      <c r="K4733" s="7">
        <v>0</v>
      </c>
      <c r="L4733" s="7">
        <f>IFERROR(VLOOKUP(SiscoTable[[#This Row],[Código]],Hoja2!A:B,2,0)*SiscoTable[[#This Row],[Provta(Uns)]],0)</f>
        <v>0</v>
      </c>
      <c r="M4733" s="7">
        <v>24</v>
      </c>
      <c r="N4733" s="7">
        <v>670</v>
      </c>
      <c r="O4733" s="7">
        <f>IFERROR(VLOOKUP(SiscoTable[[#This Row],[Código]],Hoja2!A:B,2,0)*SiscoTable[[#This Row],[Stock_actual]],0)</f>
        <v>3015</v>
      </c>
      <c r="P4733" s="6" t="s">
        <v>134</v>
      </c>
      <c r="Q4733" s="7">
        <v>0</v>
      </c>
      <c r="R4733" s="7">
        <v>0</v>
      </c>
      <c r="S4733" s="7" t="s">
        <v>11923</v>
      </c>
      <c r="BI4733"/>
      <c r="BJ4733"/>
    </row>
    <row r="4734" spans="2:62" x14ac:dyDescent="0.4">
      <c r="B4734" s="1">
        <v>22858</v>
      </c>
      <c r="C4734" s="6" t="s">
        <v>8</v>
      </c>
      <c r="D4734" s="6" t="s">
        <v>8</v>
      </c>
      <c r="E4734" s="6" t="s">
        <v>0</v>
      </c>
      <c r="F4734" s="6" t="s">
        <v>1</v>
      </c>
      <c r="G4734" s="6" t="s">
        <v>2</v>
      </c>
      <c r="H4734" s="6" t="s">
        <v>4</v>
      </c>
      <c r="I4734" s="6" t="s">
        <v>15</v>
      </c>
      <c r="J4734" s="6" t="s">
        <v>5</v>
      </c>
      <c r="K4734" s="7">
        <v>0</v>
      </c>
      <c r="L4734" s="7">
        <f>IFERROR(VLOOKUP(SiscoTable[[#This Row],[Código]],Hoja2!A:B,2,0)*SiscoTable[[#This Row],[Provta(Uns)]],0)</f>
        <v>0</v>
      </c>
      <c r="M4734" s="7">
        <v>0</v>
      </c>
      <c r="N4734" s="7">
        <v>0</v>
      </c>
      <c r="O4734" s="7">
        <f>IFERROR(VLOOKUP(SiscoTable[[#This Row],[Código]],Hoja2!A:B,2,0)*SiscoTable[[#This Row],[Stock_actual]],0)</f>
        <v>0</v>
      </c>
      <c r="P4734" s="6" t="s">
        <v>7</v>
      </c>
      <c r="Q4734" s="7">
        <v>0</v>
      </c>
      <c r="R4734" s="7">
        <v>0</v>
      </c>
      <c r="S4734" s="7" t="s">
        <v>11923</v>
      </c>
      <c r="BI4734"/>
      <c r="BJ4734"/>
    </row>
    <row r="4735" spans="2:62" x14ac:dyDescent="0.4">
      <c r="B4735" s="1">
        <v>22859</v>
      </c>
      <c r="C4735" s="6" t="s">
        <v>8</v>
      </c>
      <c r="D4735" s="6" t="s">
        <v>8</v>
      </c>
      <c r="E4735" s="6" t="s">
        <v>0</v>
      </c>
      <c r="F4735" s="6" t="s">
        <v>1</v>
      </c>
      <c r="G4735" s="6" t="s">
        <v>2</v>
      </c>
      <c r="H4735" s="6" t="s">
        <v>4</v>
      </c>
      <c r="I4735" s="6" t="s">
        <v>16</v>
      </c>
      <c r="J4735" s="6" t="s">
        <v>5</v>
      </c>
      <c r="K4735" s="7">
        <v>8.33</v>
      </c>
      <c r="L4735" s="7">
        <f>IFERROR(VLOOKUP(SiscoTable[[#This Row],[Código]],Hoja2!A:B,2,0)*SiscoTable[[#This Row],[Provta(Uns)]],0)</f>
        <v>0</v>
      </c>
      <c r="M4735" s="7">
        <v>0</v>
      </c>
      <c r="N4735" s="7">
        <v>0</v>
      </c>
      <c r="O4735" s="7">
        <f>IFERROR(VLOOKUP(SiscoTable[[#This Row],[Código]],Hoja2!A:B,2,0)*SiscoTable[[#This Row],[Stock_actual]],0)</f>
        <v>0</v>
      </c>
      <c r="P4735" s="6" t="s">
        <v>7</v>
      </c>
      <c r="Q4735" s="7">
        <v>9</v>
      </c>
      <c r="R4735" s="7">
        <v>16.8</v>
      </c>
      <c r="S4735" s="7" t="s">
        <v>11923</v>
      </c>
      <c r="BI4735"/>
      <c r="BJ4735"/>
    </row>
    <row r="4736" spans="2:62" x14ac:dyDescent="0.4">
      <c r="B4736" s="1">
        <v>22861</v>
      </c>
      <c r="C4736" s="6" t="s">
        <v>8</v>
      </c>
      <c r="D4736" s="6" t="s">
        <v>8</v>
      </c>
      <c r="E4736" s="6" t="s">
        <v>0</v>
      </c>
      <c r="F4736" s="6" t="s">
        <v>1</v>
      </c>
      <c r="G4736" s="6" t="s">
        <v>2</v>
      </c>
      <c r="H4736" s="6" t="s">
        <v>4</v>
      </c>
      <c r="I4736" s="6" t="s">
        <v>17</v>
      </c>
      <c r="J4736" s="6" t="s">
        <v>5</v>
      </c>
      <c r="K4736" s="7">
        <v>0.83</v>
      </c>
      <c r="L4736" s="7">
        <f>IFERROR(VLOOKUP(SiscoTable[[#This Row],[Código]],Hoja2!A:B,2,0)*SiscoTable[[#This Row],[Provta(Uns)]],0)</f>
        <v>0</v>
      </c>
      <c r="M4736" s="7">
        <v>0</v>
      </c>
      <c r="N4736" s="7">
        <v>0</v>
      </c>
      <c r="O4736" s="7">
        <f>IFERROR(VLOOKUP(SiscoTable[[#This Row],[Código]],Hoja2!A:B,2,0)*SiscoTable[[#This Row],[Stock_actual]],0)</f>
        <v>0</v>
      </c>
      <c r="P4736" s="6" t="s">
        <v>7</v>
      </c>
      <c r="Q4736" s="7">
        <v>1</v>
      </c>
      <c r="R4736" s="7">
        <v>1.7999999999999998</v>
      </c>
      <c r="S4736" s="7" t="s">
        <v>11923</v>
      </c>
      <c r="BI4736"/>
      <c r="BJ4736"/>
    </row>
    <row r="4737" spans="2:62" x14ac:dyDescent="0.4">
      <c r="B4737" s="1">
        <v>22862</v>
      </c>
      <c r="C4737" s="6" t="s">
        <v>25</v>
      </c>
      <c r="D4737" s="6" t="s">
        <v>30</v>
      </c>
      <c r="E4737" s="6" t="s">
        <v>8482</v>
      </c>
      <c r="F4737" s="6" t="s">
        <v>9030</v>
      </c>
      <c r="G4737" s="6" t="s">
        <v>9299</v>
      </c>
      <c r="H4737" s="6" t="s">
        <v>9318</v>
      </c>
      <c r="I4737" s="6" t="s">
        <v>9317</v>
      </c>
      <c r="J4737" s="6" t="s">
        <v>5</v>
      </c>
      <c r="K4737" s="7">
        <v>8.33</v>
      </c>
      <c r="L4737" s="7">
        <f>IFERROR(VLOOKUP(SiscoTable[[#This Row],[Código]],Hoja2!A:B,2,0)*SiscoTable[[#This Row],[Provta(Uns)]],0)</f>
        <v>169.93199999999999</v>
      </c>
      <c r="M4737" s="7">
        <v>0</v>
      </c>
      <c r="N4737" s="7">
        <v>17</v>
      </c>
      <c r="O4737" s="7">
        <f>IFERROR(VLOOKUP(SiscoTable[[#This Row],[Código]],Hoja2!A:B,2,0)*SiscoTable[[#This Row],[Stock_actual]],0)</f>
        <v>346.79999999999995</v>
      </c>
      <c r="P4737" s="6" t="s">
        <v>320</v>
      </c>
      <c r="Q4737" s="7">
        <v>9</v>
      </c>
      <c r="R4737" s="7">
        <v>0</v>
      </c>
      <c r="S4737" s="7" t="s">
        <v>11926</v>
      </c>
      <c r="BI4737"/>
      <c r="BJ4737"/>
    </row>
    <row r="4738" spans="2:62" x14ac:dyDescent="0.4">
      <c r="B4738" s="1">
        <v>22864</v>
      </c>
      <c r="C4738" s="6" t="s">
        <v>30</v>
      </c>
      <c r="D4738" s="6" t="s">
        <v>30</v>
      </c>
      <c r="E4738" s="6" t="s">
        <v>3268</v>
      </c>
      <c r="F4738" s="6" t="s">
        <v>7197</v>
      </c>
      <c r="G4738" s="6" t="s">
        <v>7800</v>
      </c>
      <c r="H4738" s="6" t="s">
        <v>7803</v>
      </c>
      <c r="I4738" s="6" t="s">
        <v>7804</v>
      </c>
      <c r="J4738" s="6" t="s">
        <v>5</v>
      </c>
      <c r="K4738" s="7">
        <v>45</v>
      </c>
      <c r="L4738" s="7">
        <f>IFERROR(VLOOKUP(SiscoTable[[#This Row],[Código]],Hoja2!A:B,2,0)*SiscoTable[[#This Row],[Provta(Uns)]],0)</f>
        <v>180</v>
      </c>
      <c r="M4738" s="7">
        <v>50</v>
      </c>
      <c r="N4738" s="7">
        <v>6</v>
      </c>
      <c r="O4738" s="7">
        <f>IFERROR(VLOOKUP(SiscoTable[[#This Row],[Código]],Hoja2!A:B,2,0)*SiscoTable[[#This Row],[Stock_actual]],0)</f>
        <v>24</v>
      </c>
      <c r="P4738" s="6" t="s">
        <v>107</v>
      </c>
      <c r="Q4738" s="7">
        <v>50</v>
      </c>
      <c r="R4738" s="7">
        <v>40</v>
      </c>
      <c r="S4738" s="7" t="s">
        <v>11928</v>
      </c>
      <c r="BI4738"/>
      <c r="BJ4738"/>
    </row>
    <row r="4739" spans="2:62" x14ac:dyDescent="0.4">
      <c r="B4739" s="1">
        <v>22866</v>
      </c>
      <c r="C4739" s="6" t="s">
        <v>8</v>
      </c>
      <c r="D4739" s="6" t="s">
        <v>30</v>
      </c>
      <c r="E4739" s="6" t="s">
        <v>3268</v>
      </c>
      <c r="F4739" s="6" t="s">
        <v>7815</v>
      </c>
      <c r="G4739" s="6" t="s">
        <v>7929</v>
      </c>
      <c r="H4739" s="6" t="s">
        <v>3342</v>
      </c>
      <c r="I4739" s="6" t="s">
        <v>8002</v>
      </c>
      <c r="J4739" s="6" t="s">
        <v>5</v>
      </c>
      <c r="K4739" s="7">
        <v>8.67</v>
      </c>
      <c r="L4739" s="7">
        <f>IFERROR(VLOOKUP(SiscoTable[[#This Row],[Código]],Hoja2!A:B,2,0)*SiscoTable[[#This Row],[Provta(Uns)]],0)</f>
        <v>33.813000000000002</v>
      </c>
      <c r="M4739" s="7">
        <v>0</v>
      </c>
      <c r="N4739" s="7">
        <v>16</v>
      </c>
      <c r="O4739" s="7">
        <f>IFERROR(VLOOKUP(SiscoTable[[#This Row],[Código]],Hoja2!A:B,2,0)*SiscoTable[[#This Row],[Stock_actual]],0)</f>
        <v>62.4</v>
      </c>
      <c r="P4739" s="6" t="s">
        <v>1443</v>
      </c>
      <c r="Q4739" s="7">
        <v>10</v>
      </c>
      <c r="R4739" s="7">
        <v>0</v>
      </c>
      <c r="S4739" s="7" t="s">
        <v>11928</v>
      </c>
      <c r="BI4739"/>
      <c r="BJ4739"/>
    </row>
    <row r="4740" spans="2:62" x14ac:dyDescent="0.4">
      <c r="B4740" s="1">
        <v>22867</v>
      </c>
      <c r="C4740" s="6" t="s">
        <v>8</v>
      </c>
      <c r="D4740" s="6" t="s">
        <v>8</v>
      </c>
      <c r="E4740" s="6" t="s">
        <v>8482</v>
      </c>
      <c r="F4740" s="6" t="s">
        <v>10720</v>
      </c>
      <c r="G4740" s="6" t="s">
        <v>11322</v>
      </c>
      <c r="H4740" s="6" t="s">
        <v>10604</v>
      </c>
      <c r="I4740" s="6" t="s">
        <v>11416</v>
      </c>
      <c r="J4740" s="6" t="s">
        <v>5</v>
      </c>
      <c r="K4740" s="7">
        <v>1.33</v>
      </c>
      <c r="L4740" s="7">
        <f>IFERROR(VLOOKUP(SiscoTable[[#This Row],[Código]],Hoja2!A:B,2,0)*SiscoTable[[#This Row],[Provta(Uns)]],0)</f>
        <v>14.63</v>
      </c>
      <c r="M4740" s="7">
        <v>0</v>
      </c>
      <c r="N4740" s="7">
        <v>20</v>
      </c>
      <c r="O4740" s="7">
        <f>IFERROR(VLOOKUP(SiscoTable[[#This Row],[Código]],Hoja2!A:B,2,0)*SiscoTable[[#This Row],[Stock_actual]],0)</f>
        <v>220</v>
      </c>
      <c r="P4740" s="6" t="s">
        <v>9263</v>
      </c>
      <c r="Q4740" s="7">
        <v>1</v>
      </c>
      <c r="R4740" s="7">
        <v>0</v>
      </c>
      <c r="S4740" s="7" t="s">
        <v>11926</v>
      </c>
      <c r="BI4740"/>
      <c r="BJ4740"/>
    </row>
    <row r="4741" spans="2:62" x14ac:dyDescent="0.4">
      <c r="B4741" s="1">
        <v>22869</v>
      </c>
      <c r="C4741" s="6" t="s">
        <v>30</v>
      </c>
      <c r="D4741" s="6" t="s">
        <v>8</v>
      </c>
      <c r="E4741" s="6" t="s">
        <v>8482</v>
      </c>
      <c r="F4741" s="6" t="s">
        <v>10720</v>
      </c>
      <c r="G4741" s="6" t="s">
        <v>11607</v>
      </c>
      <c r="H4741" s="6" t="s">
        <v>11181</v>
      </c>
      <c r="I4741" s="6" t="s">
        <v>11633</v>
      </c>
      <c r="J4741" s="6" t="s">
        <v>5</v>
      </c>
      <c r="K4741" s="7">
        <v>2</v>
      </c>
      <c r="L4741" s="7">
        <f>IFERROR(VLOOKUP(SiscoTable[[#This Row],[Código]],Hoja2!A:B,2,0)*SiscoTable[[#This Row],[Provta(Uns)]],0)</f>
        <v>68.8</v>
      </c>
      <c r="M4741" s="7">
        <v>0</v>
      </c>
      <c r="N4741" s="7">
        <v>0</v>
      </c>
      <c r="O4741" s="7">
        <f>IFERROR(VLOOKUP(SiscoTable[[#This Row],[Código]],Hoja2!A:B,2,0)*SiscoTable[[#This Row],[Stock_actual]],0)</f>
        <v>0</v>
      </c>
      <c r="P4741" s="6" t="s">
        <v>7</v>
      </c>
      <c r="Q4741" s="7">
        <v>2</v>
      </c>
      <c r="R4741" s="7">
        <v>4.2</v>
      </c>
      <c r="S4741" s="7" t="s">
        <v>11926</v>
      </c>
      <c r="BI4741"/>
      <c r="BJ4741"/>
    </row>
    <row r="4742" spans="2:62" x14ac:dyDescent="0.4">
      <c r="B4742" s="1">
        <v>22870</v>
      </c>
      <c r="C4742" s="6" t="s">
        <v>8</v>
      </c>
      <c r="D4742" s="6" t="s">
        <v>8</v>
      </c>
      <c r="E4742" s="6" t="s">
        <v>8482</v>
      </c>
      <c r="F4742" s="6" t="s">
        <v>10720</v>
      </c>
      <c r="G4742" s="6" t="s">
        <v>11607</v>
      </c>
      <c r="H4742" s="6" t="s">
        <v>11181</v>
      </c>
      <c r="I4742" s="6" t="s">
        <v>11643</v>
      </c>
      <c r="J4742" s="6" t="s">
        <v>5</v>
      </c>
      <c r="K4742" s="7">
        <v>2.17</v>
      </c>
      <c r="L4742" s="7">
        <f>IFERROR(VLOOKUP(SiscoTable[[#This Row],[Código]],Hoja2!A:B,2,0)*SiscoTable[[#This Row],[Provta(Uns)]],0)</f>
        <v>30.38</v>
      </c>
      <c r="M4742" s="7">
        <v>0</v>
      </c>
      <c r="N4742" s="7">
        <v>0</v>
      </c>
      <c r="O4742" s="7">
        <f>IFERROR(VLOOKUP(SiscoTable[[#This Row],[Código]],Hoja2!A:B,2,0)*SiscoTable[[#This Row],[Stock_actual]],0)</f>
        <v>0</v>
      </c>
      <c r="P4742" s="6" t="s">
        <v>7</v>
      </c>
      <c r="Q4742" s="7">
        <v>2</v>
      </c>
      <c r="R4742" s="7">
        <v>4.2</v>
      </c>
      <c r="S4742" s="7" t="s">
        <v>11926</v>
      </c>
      <c r="BI4742"/>
      <c r="BJ4742"/>
    </row>
    <row r="4743" spans="2:62" x14ac:dyDescent="0.4">
      <c r="B4743" s="1">
        <v>22872</v>
      </c>
      <c r="C4743" s="6" t="s">
        <v>25</v>
      </c>
      <c r="D4743" s="6" t="s">
        <v>25</v>
      </c>
      <c r="E4743" s="6" t="s">
        <v>8482</v>
      </c>
      <c r="F4743" s="6" t="s">
        <v>1736</v>
      </c>
      <c r="G4743" s="6" t="s">
        <v>10324</v>
      </c>
      <c r="H4743" s="6" t="s">
        <v>1901</v>
      </c>
      <c r="I4743" s="6" t="s">
        <v>10337</v>
      </c>
      <c r="J4743" s="6" t="s">
        <v>5</v>
      </c>
      <c r="K4743" s="7">
        <v>77.33</v>
      </c>
      <c r="L4743" s="7">
        <f>IFERROR(VLOOKUP(SiscoTable[[#This Row],[Código]],Hoja2!A:B,2,0)*SiscoTable[[#This Row],[Provta(Uns)]],0)</f>
        <v>247.45600000000002</v>
      </c>
      <c r="M4743" s="7">
        <v>0</v>
      </c>
      <c r="N4743" s="7">
        <v>120</v>
      </c>
      <c r="O4743" s="7">
        <f>IFERROR(VLOOKUP(SiscoTable[[#This Row],[Código]],Hoja2!A:B,2,0)*SiscoTable[[#This Row],[Stock_actual]],0)</f>
        <v>384</v>
      </c>
      <c r="P4743" s="6" t="s">
        <v>581</v>
      </c>
      <c r="Q4743" s="7">
        <v>85</v>
      </c>
      <c r="R4743" s="7">
        <v>0</v>
      </c>
      <c r="S4743" s="7" t="s">
        <v>11926</v>
      </c>
      <c r="BI4743"/>
      <c r="BJ4743"/>
    </row>
    <row r="4744" spans="2:62" x14ac:dyDescent="0.4">
      <c r="B4744" s="1">
        <v>22874</v>
      </c>
      <c r="C4744" s="6" t="s">
        <v>30</v>
      </c>
      <c r="D4744" s="6" t="s">
        <v>8</v>
      </c>
      <c r="E4744" s="6" t="s">
        <v>8482</v>
      </c>
      <c r="F4744" s="6" t="s">
        <v>10720</v>
      </c>
      <c r="G4744" s="6" t="s">
        <v>10981</v>
      </c>
      <c r="H4744" s="6" t="s">
        <v>9042</v>
      </c>
      <c r="I4744" s="6" t="s">
        <v>11005</v>
      </c>
      <c r="J4744" s="6" t="s">
        <v>5</v>
      </c>
      <c r="K4744" s="7">
        <v>3.67</v>
      </c>
      <c r="L4744" s="7">
        <f>IFERROR(VLOOKUP(SiscoTable[[#This Row],[Código]],Hoja2!A:B,2,0)*SiscoTable[[#This Row],[Provta(Uns)]],0)</f>
        <v>69.363</v>
      </c>
      <c r="M4744" s="7">
        <v>0</v>
      </c>
      <c r="N4744" s="7">
        <v>10</v>
      </c>
      <c r="O4744" s="7">
        <f>IFERROR(VLOOKUP(SiscoTable[[#This Row],[Código]],Hoja2!A:B,2,0)*SiscoTable[[#This Row],[Stock_actual]],0)</f>
        <v>189</v>
      </c>
      <c r="P4744" s="6" t="s">
        <v>602</v>
      </c>
      <c r="Q4744" s="7">
        <v>4</v>
      </c>
      <c r="R4744" s="7">
        <v>0</v>
      </c>
      <c r="S4744" s="7" t="s">
        <v>11926</v>
      </c>
      <c r="BI4744"/>
      <c r="BJ4744"/>
    </row>
    <row r="4745" spans="2:62" x14ac:dyDescent="0.4">
      <c r="B4745" s="1">
        <v>22875</v>
      </c>
      <c r="C4745" s="6" t="s">
        <v>8</v>
      </c>
      <c r="D4745" s="6" t="s">
        <v>8</v>
      </c>
      <c r="E4745" s="6" t="s">
        <v>8482</v>
      </c>
      <c r="F4745" s="6" t="s">
        <v>10720</v>
      </c>
      <c r="G4745" s="6" t="s">
        <v>10981</v>
      </c>
      <c r="H4745" s="6" t="s">
        <v>9042</v>
      </c>
      <c r="I4745" s="6" t="s">
        <v>11045</v>
      </c>
      <c r="J4745" s="6" t="s">
        <v>5</v>
      </c>
      <c r="K4745" s="7">
        <v>0.67</v>
      </c>
      <c r="L4745" s="7">
        <f>IFERROR(VLOOKUP(SiscoTable[[#This Row],[Código]],Hoja2!A:B,2,0)*SiscoTable[[#This Row],[Provta(Uns)]],0)</f>
        <v>17.152000000000001</v>
      </c>
      <c r="M4745" s="7">
        <v>0</v>
      </c>
      <c r="N4745" s="7">
        <v>0</v>
      </c>
      <c r="O4745" s="7">
        <f>IFERROR(VLOOKUP(SiscoTable[[#This Row],[Código]],Hoja2!A:B,2,0)*SiscoTable[[#This Row],[Stock_actual]],0)</f>
        <v>0</v>
      </c>
      <c r="P4745" s="6" t="s">
        <v>7</v>
      </c>
      <c r="Q4745" s="7">
        <v>1</v>
      </c>
      <c r="R4745" s="7">
        <v>1.2</v>
      </c>
      <c r="S4745" s="7" t="s">
        <v>11926</v>
      </c>
      <c r="BI4745"/>
      <c r="BJ4745"/>
    </row>
    <row r="4746" spans="2:62" x14ac:dyDescent="0.4">
      <c r="B4746" s="1">
        <v>22876</v>
      </c>
      <c r="C4746" s="6" t="s">
        <v>8</v>
      </c>
      <c r="D4746" s="6" t="s">
        <v>8</v>
      </c>
      <c r="E4746" s="6" t="s">
        <v>8482</v>
      </c>
      <c r="F4746" s="6" t="s">
        <v>10720</v>
      </c>
      <c r="G4746" s="6" t="s">
        <v>10981</v>
      </c>
      <c r="H4746" s="6" t="s">
        <v>9042</v>
      </c>
      <c r="I4746" s="6" t="s">
        <v>11046</v>
      </c>
      <c r="J4746" s="6" t="s">
        <v>5</v>
      </c>
      <c r="K4746" s="7">
        <v>0.67</v>
      </c>
      <c r="L4746" s="7">
        <f>IFERROR(VLOOKUP(SiscoTable[[#This Row],[Código]],Hoja2!A:B,2,0)*SiscoTable[[#This Row],[Provta(Uns)]],0)</f>
        <v>16.951000000000001</v>
      </c>
      <c r="M4746" s="7">
        <v>0</v>
      </c>
      <c r="N4746" s="7">
        <v>4</v>
      </c>
      <c r="O4746" s="7">
        <f>IFERROR(VLOOKUP(SiscoTable[[#This Row],[Código]],Hoja2!A:B,2,0)*SiscoTable[[#This Row],[Stock_actual]],0)</f>
        <v>101.2</v>
      </c>
      <c r="P4746" s="6" t="s">
        <v>2524</v>
      </c>
      <c r="Q4746" s="7">
        <v>1</v>
      </c>
      <c r="R4746" s="7">
        <v>0</v>
      </c>
      <c r="S4746" s="7" t="s">
        <v>11926</v>
      </c>
      <c r="BI4746"/>
      <c r="BJ4746"/>
    </row>
    <row r="4747" spans="2:62" x14ac:dyDescent="0.4">
      <c r="B4747" s="1">
        <v>22885</v>
      </c>
      <c r="C4747" s="6" t="s">
        <v>8</v>
      </c>
      <c r="D4747" s="6" t="s">
        <v>8</v>
      </c>
      <c r="E4747" s="6" t="s">
        <v>1734</v>
      </c>
      <c r="F4747" s="6" t="s">
        <v>1735</v>
      </c>
      <c r="G4747" s="6" t="s">
        <v>2069</v>
      </c>
      <c r="H4747" s="6" t="s">
        <v>2071</v>
      </c>
      <c r="I4747" s="6" t="s">
        <v>2174</v>
      </c>
      <c r="J4747" s="6" t="s">
        <v>5</v>
      </c>
      <c r="K4747" s="7">
        <v>0.5</v>
      </c>
      <c r="L4747" s="7">
        <f>IFERROR(VLOOKUP(SiscoTable[[#This Row],[Código]],Hoja2!A:B,2,0)*SiscoTable[[#This Row],[Provta(Uns)]],0)</f>
        <v>34.5</v>
      </c>
      <c r="M4747" s="7">
        <v>0</v>
      </c>
      <c r="N4747" s="7">
        <v>0</v>
      </c>
      <c r="O4747" s="7">
        <f>IFERROR(VLOOKUP(SiscoTable[[#This Row],[Código]],Hoja2!A:B,2,0)*SiscoTable[[#This Row],[Stock_actual]],0)</f>
        <v>0</v>
      </c>
      <c r="P4747" s="6" t="s">
        <v>7</v>
      </c>
      <c r="Q4747" s="7">
        <v>1</v>
      </c>
      <c r="R4747" s="7">
        <v>1.2</v>
      </c>
      <c r="S4747" s="7" t="s">
        <v>11925</v>
      </c>
      <c r="BI4747"/>
      <c r="BJ4747"/>
    </row>
    <row r="4748" spans="2:62" x14ac:dyDescent="0.4">
      <c r="B4748" s="1">
        <v>22888</v>
      </c>
      <c r="C4748" s="6" t="s">
        <v>30</v>
      </c>
      <c r="D4748" s="6" t="s">
        <v>8</v>
      </c>
      <c r="E4748" s="6" t="s">
        <v>1734</v>
      </c>
      <c r="F4748" s="6" t="s">
        <v>1735</v>
      </c>
      <c r="G4748" s="6" t="s">
        <v>2069</v>
      </c>
      <c r="H4748" s="6" t="s">
        <v>2071</v>
      </c>
      <c r="I4748" s="6" t="s">
        <v>2080</v>
      </c>
      <c r="J4748" s="6" t="s">
        <v>5</v>
      </c>
      <c r="K4748" s="7">
        <v>1.83</v>
      </c>
      <c r="L4748" s="7">
        <f>IFERROR(VLOOKUP(SiscoTable[[#This Row],[Código]],Hoja2!A:B,2,0)*SiscoTable[[#This Row],[Provta(Uns)]],0)</f>
        <v>85.826999999999998</v>
      </c>
      <c r="M4748" s="7">
        <v>0</v>
      </c>
      <c r="N4748" s="7">
        <v>0</v>
      </c>
      <c r="O4748" s="7">
        <f>IFERROR(VLOOKUP(SiscoTable[[#This Row],[Código]],Hoja2!A:B,2,0)*SiscoTable[[#This Row],[Stock_actual]],0)</f>
        <v>0</v>
      </c>
      <c r="P4748" s="6" t="s">
        <v>7</v>
      </c>
      <c r="Q4748" s="7">
        <v>2</v>
      </c>
      <c r="R4748" s="7">
        <v>3.5999999999999996</v>
      </c>
      <c r="S4748" s="7" t="s">
        <v>11925</v>
      </c>
      <c r="BI4748"/>
      <c r="BJ4748"/>
    </row>
    <row r="4749" spans="2:62" x14ac:dyDescent="0.4">
      <c r="B4749" s="1">
        <v>22889</v>
      </c>
      <c r="C4749" s="6" t="s">
        <v>30</v>
      </c>
      <c r="D4749" s="6" t="s">
        <v>8</v>
      </c>
      <c r="E4749" s="6" t="s">
        <v>1734</v>
      </c>
      <c r="F4749" s="6" t="s">
        <v>1735</v>
      </c>
      <c r="G4749" s="6" t="s">
        <v>2069</v>
      </c>
      <c r="H4749" s="6" t="s">
        <v>2071</v>
      </c>
      <c r="I4749" s="6" t="s">
        <v>2081</v>
      </c>
      <c r="J4749" s="6" t="s">
        <v>5</v>
      </c>
      <c r="K4749" s="7">
        <v>0.33</v>
      </c>
      <c r="L4749" s="7">
        <f>IFERROR(VLOOKUP(SiscoTable[[#This Row],[Código]],Hoja2!A:B,2,0)*SiscoTable[[#This Row],[Provta(Uns)]],0)</f>
        <v>15.477</v>
      </c>
      <c r="M4749" s="7">
        <v>0</v>
      </c>
      <c r="N4749" s="7">
        <v>22</v>
      </c>
      <c r="O4749" s="7">
        <f>IFERROR(VLOOKUP(SiscoTable[[#This Row],[Código]],Hoja2!A:B,2,0)*SiscoTable[[#This Row],[Stock_actual]],0)</f>
        <v>1031.8</v>
      </c>
      <c r="P4749" s="6" t="s">
        <v>2018</v>
      </c>
      <c r="Q4749" s="7">
        <v>0</v>
      </c>
      <c r="R4749" s="7">
        <v>0</v>
      </c>
      <c r="S4749" s="7" t="s">
        <v>11925</v>
      </c>
      <c r="BI4749"/>
      <c r="BJ4749"/>
    </row>
    <row r="4750" spans="2:62" x14ac:dyDescent="0.4">
      <c r="B4750" s="1">
        <v>22890</v>
      </c>
      <c r="C4750" s="6" t="s">
        <v>25</v>
      </c>
      <c r="D4750" s="6" t="s">
        <v>8</v>
      </c>
      <c r="E4750" s="6" t="s">
        <v>1734</v>
      </c>
      <c r="F4750" s="6" t="s">
        <v>1735</v>
      </c>
      <c r="G4750" s="6" t="s">
        <v>2069</v>
      </c>
      <c r="H4750" s="6" t="s">
        <v>2071</v>
      </c>
      <c r="I4750" s="6" t="s">
        <v>2070</v>
      </c>
      <c r="J4750" s="6" t="s">
        <v>5</v>
      </c>
      <c r="K4750" s="7">
        <v>59.67</v>
      </c>
      <c r="L4750" s="7">
        <f>IFERROR(VLOOKUP(SiscoTable[[#This Row],[Código]],Hoja2!A:B,2,0)*SiscoTable[[#This Row],[Provta(Uns)]],0)</f>
        <v>1605.123</v>
      </c>
      <c r="M4750" s="7">
        <v>0</v>
      </c>
      <c r="N4750" s="7">
        <v>-1</v>
      </c>
      <c r="O4750" s="7">
        <f>IFERROR(VLOOKUP(SiscoTable[[#This Row],[Código]],Hoja2!A:B,2,0)*SiscoTable[[#This Row],[Stock_actual]],0)</f>
        <v>-26.9</v>
      </c>
      <c r="P4750" s="6" t="s">
        <v>7</v>
      </c>
      <c r="Q4750" s="7">
        <v>66</v>
      </c>
      <c r="R4750" s="7">
        <v>119.4</v>
      </c>
      <c r="S4750" s="7" t="s">
        <v>11925</v>
      </c>
      <c r="BI4750"/>
      <c r="BJ4750"/>
    </row>
    <row r="4751" spans="2:62" x14ac:dyDescent="0.4">
      <c r="B4751" s="1">
        <v>22891</v>
      </c>
      <c r="C4751" s="6" t="s">
        <v>8</v>
      </c>
      <c r="D4751" s="6" t="s">
        <v>8</v>
      </c>
      <c r="E4751" s="6" t="s">
        <v>1734</v>
      </c>
      <c r="F4751" s="6" t="s">
        <v>1735</v>
      </c>
      <c r="G4751" s="6" t="s">
        <v>2069</v>
      </c>
      <c r="H4751" s="6" t="s">
        <v>2071</v>
      </c>
      <c r="I4751" s="6" t="s">
        <v>2175</v>
      </c>
      <c r="J4751" s="6" t="s">
        <v>5</v>
      </c>
      <c r="K4751" s="7">
        <v>0</v>
      </c>
      <c r="L4751" s="7">
        <f>IFERROR(VLOOKUP(SiscoTable[[#This Row],[Código]],Hoja2!A:B,2,0)*SiscoTable[[#This Row],[Provta(Uns)]],0)</f>
        <v>0</v>
      </c>
      <c r="M4751" s="7">
        <v>0</v>
      </c>
      <c r="N4751" s="7">
        <v>0</v>
      </c>
      <c r="O4751" s="7">
        <f>IFERROR(VLOOKUP(SiscoTable[[#This Row],[Código]],Hoja2!A:B,2,0)*SiscoTable[[#This Row],[Stock_actual]],0)</f>
        <v>0</v>
      </c>
      <c r="P4751" s="6" t="s">
        <v>7</v>
      </c>
      <c r="Q4751" s="7">
        <v>0</v>
      </c>
      <c r="R4751" s="7">
        <v>0</v>
      </c>
      <c r="S4751" s="7" t="s">
        <v>11925</v>
      </c>
      <c r="BI4751"/>
      <c r="BJ4751"/>
    </row>
    <row r="4752" spans="2:62" x14ac:dyDescent="0.4">
      <c r="B4752" s="1">
        <v>22892</v>
      </c>
      <c r="C4752" s="6" t="s">
        <v>30</v>
      </c>
      <c r="D4752" s="6" t="s">
        <v>8</v>
      </c>
      <c r="E4752" s="6" t="s">
        <v>1734</v>
      </c>
      <c r="F4752" s="6" t="s">
        <v>1735</v>
      </c>
      <c r="G4752" s="6" t="s">
        <v>2069</v>
      </c>
      <c r="H4752" s="6" t="s">
        <v>2071</v>
      </c>
      <c r="I4752" s="6" t="s">
        <v>2082</v>
      </c>
      <c r="J4752" s="6" t="s">
        <v>5</v>
      </c>
      <c r="K4752" s="7">
        <v>1.5</v>
      </c>
      <c r="L4752" s="7">
        <f>IFERROR(VLOOKUP(SiscoTable[[#This Row],[Código]],Hoja2!A:B,2,0)*SiscoTable[[#This Row],[Provta(Uns)]],0)</f>
        <v>59.849999999999994</v>
      </c>
      <c r="M4752" s="7">
        <v>0</v>
      </c>
      <c r="N4752" s="7">
        <v>11</v>
      </c>
      <c r="O4752" s="7">
        <f>IFERROR(VLOOKUP(SiscoTable[[#This Row],[Código]],Hoja2!A:B,2,0)*SiscoTable[[#This Row],[Stock_actual]],0)</f>
        <v>438.9</v>
      </c>
      <c r="P4752" s="6" t="s">
        <v>1016</v>
      </c>
      <c r="Q4752" s="7">
        <v>2</v>
      </c>
      <c r="R4752" s="7">
        <v>0</v>
      </c>
      <c r="S4752" s="7" t="s">
        <v>11925</v>
      </c>
      <c r="BI4752"/>
      <c r="BJ4752"/>
    </row>
    <row r="4753" spans="2:62" x14ac:dyDescent="0.4">
      <c r="B4753" s="1">
        <v>22893</v>
      </c>
      <c r="C4753" s="6" t="s">
        <v>30</v>
      </c>
      <c r="D4753" s="6" t="s">
        <v>8</v>
      </c>
      <c r="E4753" s="6" t="s">
        <v>1734</v>
      </c>
      <c r="F4753" s="6" t="s">
        <v>1735</v>
      </c>
      <c r="G4753" s="6" t="s">
        <v>2069</v>
      </c>
      <c r="H4753" s="6" t="s">
        <v>2071</v>
      </c>
      <c r="I4753" s="6" t="s">
        <v>2083</v>
      </c>
      <c r="J4753" s="6" t="s">
        <v>5</v>
      </c>
      <c r="K4753" s="7">
        <v>1.67</v>
      </c>
      <c r="L4753" s="7">
        <f>IFERROR(VLOOKUP(SiscoTable[[#This Row],[Código]],Hoja2!A:B,2,0)*SiscoTable[[#This Row],[Provta(Uns)]],0)</f>
        <v>74.98299999999999</v>
      </c>
      <c r="M4753" s="7">
        <v>0</v>
      </c>
      <c r="N4753" s="7">
        <v>0</v>
      </c>
      <c r="O4753" s="7">
        <f>IFERROR(VLOOKUP(SiscoTable[[#This Row],[Código]],Hoja2!A:B,2,0)*SiscoTable[[#This Row],[Stock_actual]],0)</f>
        <v>0</v>
      </c>
      <c r="P4753" s="6" t="s">
        <v>7</v>
      </c>
      <c r="Q4753" s="7">
        <v>2</v>
      </c>
      <c r="R4753" s="7">
        <v>3.5999999999999996</v>
      </c>
      <c r="S4753" s="7" t="s">
        <v>11925</v>
      </c>
      <c r="BI4753"/>
      <c r="BJ4753"/>
    </row>
    <row r="4754" spans="2:62" x14ac:dyDescent="0.4">
      <c r="B4754" s="1">
        <v>22894</v>
      </c>
      <c r="C4754" s="6" t="s">
        <v>30</v>
      </c>
      <c r="D4754" s="6" t="s">
        <v>8</v>
      </c>
      <c r="E4754" s="6" t="s">
        <v>1734</v>
      </c>
      <c r="F4754" s="6" t="s">
        <v>1735</v>
      </c>
      <c r="G4754" s="6" t="s">
        <v>2069</v>
      </c>
      <c r="H4754" s="6" t="s">
        <v>2071</v>
      </c>
      <c r="I4754" s="6" t="s">
        <v>2084</v>
      </c>
      <c r="J4754" s="6" t="s">
        <v>5</v>
      </c>
      <c r="K4754" s="7">
        <v>0.67</v>
      </c>
      <c r="L4754" s="7">
        <f>IFERROR(VLOOKUP(SiscoTable[[#This Row],[Código]],Hoja2!A:B,2,0)*SiscoTable[[#This Row],[Provta(Uns)]],0)</f>
        <v>23.382999999999999</v>
      </c>
      <c r="M4754" s="7">
        <v>0</v>
      </c>
      <c r="N4754" s="7">
        <v>0</v>
      </c>
      <c r="O4754" s="7">
        <f>IFERROR(VLOOKUP(SiscoTable[[#This Row],[Código]],Hoja2!A:B,2,0)*SiscoTable[[#This Row],[Stock_actual]],0)</f>
        <v>0</v>
      </c>
      <c r="P4754" s="6" t="s">
        <v>7</v>
      </c>
      <c r="Q4754" s="7">
        <v>1</v>
      </c>
      <c r="R4754" s="7">
        <v>1.2</v>
      </c>
      <c r="S4754" s="7" t="s">
        <v>11925</v>
      </c>
      <c r="BI4754"/>
      <c r="BJ4754"/>
    </row>
    <row r="4755" spans="2:62" x14ac:dyDescent="0.4">
      <c r="B4755" s="1">
        <v>22895</v>
      </c>
      <c r="C4755" s="6" t="s">
        <v>30</v>
      </c>
      <c r="D4755" s="6" t="s">
        <v>8</v>
      </c>
      <c r="E4755" s="6" t="s">
        <v>1734</v>
      </c>
      <c r="F4755" s="6" t="s">
        <v>1735</v>
      </c>
      <c r="G4755" s="6" t="s">
        <v>2069</v>
      </c>
      <c r="H4755" s="6" t="s">
        <v>2071</v>
      </c>
      <c r="I4755" s="6" t="s">
        <v>2085</v>
      </c>
      <c r="J4755" s="6" t="s">
        <v>5</v>
      </c>
      <c r="K4755" s="7">
        <v>1.83</v>
      </c>
      <c r="L4755" s="7">
        <f>IFERROR(VLOOKUP(SiscoTable[[#This Row],[Código]],Hoja2!A:B,2,0)*SiscoTable[[#This Row],[Provta(Uns)]],0)</f>
        <v>85.826999999999998</v>
      </c>
      <c r="M4755" s="7">
        <v>0</v>
      </c>
      <c r="N4755" s="7">
        <v>10</v>
      </c>
      <c r="O4755" s="7">
        <f>IFERROR(VLOOKUP(SiscoTable[[#This Row],[Código]],Hoja2!A:B,2,0)*SiscoTable[[#This Row],[Stock_actual]],0)</f>
        <v>469</v>
      </c>
      <c r="P4755" s="6" t="s">
        <v>2086</v>
      </c>
      <c r="Q4755" s="7">
        <v>2</v>
      </c>
      <c r="R4755" s="7">
        <v>0</v>
      </c>
      <c r="S4755" s="7" t="s">
        <v>11925</v>
      </c>
      <c r="BI4755"/>
      <c r="BJ4755"/>
    </row>
    <row r="4756" spans="2:62" x14ac:dyDescent="0.4">
      <c r="B4756" s="1">
        <v>22896</v>
      </c>
      <c r="C4756" s="6" t="s">
        <v>8</v>
      </c>
      <c r="D4756" s="6" t="s">
        <v>8</v>
      </c>
      <c r="E4756" s="6" t="s">
        <v>1734</v>
      </c>
      <c r="F4756" s="6" t="s">
        <v>1735</v>
      </c>
      <c r="G4756" s="6" t="s">
        <v>2069</v>
      </c>
      <c r="H4756" s="6" t="s">
        <v>2071</v>
      </c>
      <c r="I4756" s="6" t="s">
        <v>2176</v>
      </c>
      <c r="J4756" s="6" t="s">
        <v>5</v>
      </c>
      <c r="K4756" s="7">
        <v>0</v>
      </c>
      <c r="L4756" s="7">
        <f>IFERROR(VLOOKUP(SiscoTable[[#This Row],[Código]],Hoja2!A:B,2,0)*SiscoTable[[#This Row],[Provta(Uns)]],0)</f>
        <v>0</v>
      </c>
      <c r="M4756" s="7">
        <v>0</v>
      </c>
      <c r="N4756" s="7">
        <v>0</v>
      </c>
      <c r="O4756" s="7">
        <f>IFERROR(VLOOKUP(SiscoTable[[#This Row],[Código]],Hoja2!A:B,2,0)*SiscoTable[[#This Row],[Stock_actual]],0)</f>
        <v>0</v>
      </c>
      <c r="P4756" s="6" t="s">
        <v>7</v>
      </c>
      <c r="Q4756" s="7">
        <v>0</v>
      </c>
      <c r="R4756" s="7">
        <v>0</v>
      </c>
      <c r="S4756" s="7" t="s">
        <v>11925</v>
      </c>
      <c r="BI4756"/>
      <c r="BJ4756"/>
    </row>
    <row r="4757" spans="2:62" x14ac:dyDescent="0.4">
      <c r="B4757" s="1">
        <v>22897</v>
      </c>
      <c r="C4757" s="6" t="s">
        <v>30</v>
      </c>
      <c r="D4757" s="6" t="s">
        <v>8</v>
      </c>
      <c r="E4757" s="6" t="s">
        <v>1734</v>
      </c>
      <c r="F4757" s="6" t="s">
        <v>1735</v>
      </c>
      <c r="G4757" s="6" t="s">
        <v>2069</v>
      </c>
      <c r="H4757" s="6" t="s">
        <v>2071</v>
      </c>
      <c r="I4757" s="6" t="s">
        <v>2087</v>
      </c>
      <c r="J4757" s="6" t="s">
        <v>5</v>
      </c>
      <c r="K4757" s="7">
        <v>0.67</v>
      </c>
      <c r="L4757" s="7">
        <f>IFERROR(VLOOKUP(SiscoTable[[#This Row],[Código]],Hoja2!A:B,2,0)*SiscoTable[[#This Row],[Provta(Uns)]],0)</f>
        <v>33.433</v>
      </c>
      <c r="M4757" s="7">
        <v>0</v>
      </c>
      <c r="N4757" s="7">
        <v>0</v>
      </c>
      <c r="O4757" s="7">
        <f>IFERROR(VLOOKUP(SiscoTable[[#This Row],[Código]],Hoja2!A:B,2,0)*SiscoTable[[#This Row],[Stock_actual]],0)</f>
        <v>0</v>
      </c>
      <c r="P4757" s="6" t="s">
        <v>7</v>
      </c>
      <c r="Q4757" s="7">
        <v>1</v>
      </c>
      <c r="R4757" s="7">
        <v>1.2</v>
      </c>
      <c r="S4757" s="7" t="s">
        <v>11925</v>
      </c>
      <c r="BI4757"/>
      <c r="BJ4757"/>
    </row>
    <row r="4758" spans="2:62" x14ac:dyDescent="0.4">
      <c r="B4758" s="1">
        <v>22898</v>
      </c>
      <c r="C4758" s="6" t="s">
        <v>8</v>
      </c>
      <c r="D4758" s="6" t="s">
        <v>8</v>
      </c>
      <c r="E4758" s="6" t="s">
        <v>1734</v>
      </c>
      <c r="F4758" s="6" t="s">
        <v>1735</v>
      </c>
      <c r="G4758" s="6" t="s">
        <v>2069</v>
      </c>
      <c r="H4758" s="6" t="s">
        <v>2071</v>
      </c>
      <c r="I4758" s="6" t="s">
        <v>2177</v>
      </c>
      <c r="J4758" s="6" t="s">
        <v>5</v>
      </c>
      <c r="K4758" s="7">
        <v>0</v>
      </c>
      <c r="L4758" s="7">
        <f>IFERROR(VLOOKUP(SiscoTable[[#This Row],[Código]],Hoja2!A:B,2,0)*SiscoTable[[#This Row],[Provta(Uns)]],0)</f>
        <v>0</v>
      </c>
      <c r="M4758" s="7">
        <v>0</v>
      </c>
      <c r="N4758" s="7">
        <v>1</v>
      </c>
      <c r="O4758" s="7">
        <f>IFERROR(VLOOKUP(SiscoTable[[#This Row],[Código]],Hoja2!A:B,2,0)*SiscoTable[[#This Row],[Stock_actual]],0)</f>
        <v>29.9</v>
      </c>
      <c r="P4758" s="6" t="s">
        <v>134</v>
      </c>
      <c r="Q4758" s="7">
        <v>0</v>
      </c>
      <c r="R4758" s="7">
        <v>0</v>
      </c>
      <c r="S4758" s="7" t="s">
        <v>11925</v>
      </c>
      <c r="BI4758"/>
      <c r="BJ4758"/>
    </row>
    <row r="4759" spans="2:62" x14ac:dyDescent="0.4">
      <c r="B4759" s="1">
        <v>22899</v>
      </c>
      <c r="C4759" s="6" t="s">
        <v>30</v>
      </c>
      <c r="D4759" s="6" t="s">
        <v>8</v>
      </c>
      <c r="E4759" s="6" t="s">
        <v>1734</v>
      </c>
      <c r="F4759" s="6" t="s">
        <v>1735</v>
      </c>
      <c r="G4759" s="6" t="s">
        <v>2069</v>
      </c>
      <c r="H4759" s="6" t="s">
        <v>2071</v>
      </c>
      <c r="I4759" s="6" t="s">
        <v>2088</v>
      </c>
      <c r="J4759" s="6" t="s">
        <v>5</v>
      </c>
      <c r="K4759" s="7">
        <v>1.5</v>
      </c>
      <c r="L4759" s="7">
        <f>IFERROR(VLOOKUP(SiscoTable[[#This Row],[Código]],Hoja2!A:B,2,0)*SiscoTable[[#This Row],[Provta(Uns)]],0)</f>
        <v>59.849999999999994</v>
      </c>
      <c r="M4759" s="7">
        <v>0</v>
      </c>
      <c r="N4759" s="7">
        <v>2</v>
      </c>
      <c r="O4759" s="7">
        <f>IFERROR(VLOOKUP(SiscoTable[[#This Row],[Código]],Hoja2!A:B,2,0)*SiscoTable[[#This Row],[Stock_actual]],0)</f>
        <v>79.8</v>
      </c>
      <c r="P4759" s="6" t="s">
        <v>300</v>
      </c>
      <c r="Q4759" s="7">
        <v>2</v>
      </c>
      <c r="R4759" s="7">
        <v>3</v>
      </c>
      <c r="S4759" s="7" t="s">
        <v>11925</v>
      </c>
      <c r="BI4759"/>
      <c r="BJ4759"/>
    </row>
    <row r="4760" spans="2:62" x14ac:dyDescent="0.4">
      <c r="B4760" s="1">
        <v>22901</v>
      </c>
      <c r="C4760" s="6" t="s">
        <v>30</v>
      </c>
      <c r="D4760" s="6" t="s">
        <v>8</v>
      </c>
      <c r="E4760" s="6" t="s">
        <v>1734</v>
      </c>
      <c r="F4760" s="6" t="s">
        <v>1735</v>
      </c>
      <c r="G4760" s="6" t="s">
        <v>2069</v>
      </c>
      <c r="H4760" s="6" t="s">
        <v>2071</v>
      </c>
      <c r="I4760" s="6" t="s">
        <v>2089</v>
      </c>
      <c r="J4760" s="6" t="s">
        <v>5</v>
      </c>
      <c r="K4760" s="7">
        <v>1</v>
      </c>
      <c r="L4760" s="7">
        <f>IFERROR(VLOOKUP(SiscoTable[[#This Row],[Código]],Hoja2!A:B,2,0)*SiscoTable[[#This Row],[Provta(Uns)]],0)</f>
        <v>39.9</v>
      </c>
      <c r="M4760" s="7">
        <v>0</v>
      </c>
      <c r="N4760" s="7">
        <v>0</v>
      </c>
      <c r="O4760" s="7">
        <f>IFERROR(VLOOKUP(SiscoTable[[#This Row],[Código]],Hoja2!A:B,2,0)*SiscoTable[[#This Row],[Stock_actual]],0)</f>
        <v>0</v>
      </c>
      <c r="P4760" s="6" t="s">
        <v>7</v>
      </c>
      <c r="Q4760" s="7">
        <v>1</v>
      </c>
      <c r="R4760" s="7">
        <v>1.7999999999999998</v>
      </c>
      <c r="S4760" s="7" t="s">
        <v>11925</v>
      </c>
      <c r="BI4760"/>
      <c r="BJ4760"/>
    </row>
    <row r="4761" spans="2:62" x14ac:dyDescent="0.4">
      <c r="B4761" s="1">
        <v>22902</v>
      </c>
      <c r="C4761" s="6" t="s">
        <v>8</v>
      </c>
      <c r="D4761" s="6" t="s">
        <v>8</v>
      </c>
      <c r="E4761" s="6" t="s">
        <v>1734</v>
      </c>
      <c r="F4761" s="6" t="s">
        <v>1735</v>
      </c>
      <c r="G4761" s="6" t="s">
        <v>2069</v>
      </c>
      <c r="H4761" s="6" t="s">
        <v>2071</v>
      </c>
      <c r="I4761" s="6" t="s">
        <v>2178</v>
      </c>
      <c r="J4761" s="6" t="s">
        <v>5</v>
      </c>
      <c r="K4761" s="7">
        <v>0</v>
      </c>
      <c r="L4761" s="7">
        <f>IFERROR(VLOOKUP(SiscoTable[[#This Row],[Código]],Hoja2!A:B,2,0)*SiscoTable[[#This Row],[Provta(Uns)]],0)</f>
        <v>0</v>
      </c>
      <c r="M4761" s="7">
        <v>0</v>
      </c>
      <c r="N4761" s="7">
        <v>0</v>
      </c>
      <c r="O4761" s="7">
        <f>IFERROR(VLOOKUP(SiscoTable[[#This Row],[Código]],Hoja2!A:B,2,0)*SiscoTable[[#This Row],[Stock_actual]],0)</f>
        <v>0</v>
      </c>
      <c r="P4761" s="6" t="s">
        <v>7</v>
      </c>
      <c r="Q4761" s="7">
        <v>0</v>
      </c>
      <c r="R4761" s="7">
        <v>0</v>
      </c>
      <c r="S4761" s="7" t="s">
        <v>11925</v>
      </c>
      <c r="BI4761"/>
      <c r="BJ4761"/>
    </row>
    <row r="4762" spans="2:62" x14ac:dyDescent="0.4">
      <c r="B4762" s="1">
        <v>22903</v>
      </c>
      <c r="C4762" s="6" t="s">
        <v>30</v>
      </c>
      <c r="D4762" s="6" t="s">
        <v>8</v>
      </c>
      <c r="E4762" s="6" t="s">
        <v>1734</v>
      </c>
      <c r="F4762" s="6" t="s">
        <v>1735</v>
      </c>
      <c r="G4762" s="6" t="s">
        <v>2069</v>
      </c>
      <c r="H4762" s="6" t="s">
        <v>2071</v>
      </c>
      <c r="I4762" s="6" t="s">
        <v>2090</v>
      </c>
      <c r="J4762" s="6" t="s">
        <v>5</v>
      </c>
      <c r="K4762" s="7">
        <v>0.5</v>
      </c>
      <c r="L4762" s="7">
        <f>IFERROR(VLOOKUP(SiscoTable[[#This Row],[Código]],Hoja2!A:B,2,0)*SiscoTable[[#This Row],[Provta(Uns)]],0)</f>
        <v>18.45</v>
      </c>
      <c r="M4762" s="7">
        <v>0</v>
      </c>
      <c r="N4762" s="7">
        <v>1</v>
      </c>
      <c r="O4762" s="7">
        <f>IFERROR(VLOOKUP(SiscoTable[[#This Row],[Código]],Hoja2!A:B,2,0)*SiscoTable[[#This Row],[Stock_actual]],0)</f>
        <v>36.9</v>
      </c>
      <c r="P4762" s="6" t="s">
        <v>242</v>
      </c>
      <c r="Q4762" s="7">
        <v>1</v>
      </c>
      <c r="R4762" s="7">
        <v>1.2000000000000002</v>
      </c>
      <c r="S4762" s="7" t="s">
        <v>11925</v>
      </c>
      <c r="BI4762"/>
      <c r="BJ4762"/>
    </row>
    <row r="4763" spans="2:62" x14ac:dyDescent="0.4">
      <c r="B4763" s="1">
        <v>22904</v>
      </c>
      <c r="C4763" s="6" t="s">
        <v>8</v>
      </c>
      <c r="D4763" s="6" t="s">
        <v>8</v>
      </c>
      <c r="E4763" s="6" t="s">
        <v>1734</v>
      </c>
      <c r="F4763" s="6" t="s">
        <v>1735</v>
      </c>
      <c r="G4763" s="6" t="s">
        <v>2069</v>
      </c>
      <c r="H4763" s="6" t="s">
        <v>2071</v>
      </c>
      <c r="I4763" s="6" t="s">
        <v>2179</v>
      </c>
      <c r="J4763" s="6" t="s">
        <v>5</v>
      </c>
      <c r="K4763" s="7">
        <v>0</v>
      </c>
      <c r="L4763" s="7">
        <f>IFERROR(VLOOKUP(SiscoTable[[#This Row],[Código]],Hoja2!A:B,2,0)*SiscoTable[[#This Row],[Provta(Uns)]],0)</f>
        <v>0</v>
      </c>
      <c r="M4763" s="7">
        <v>0</v>
      </c>
      <c r="N4763" s="7">
        <v>0</v>
      </c>
      <c r="O4763" s="7">
        <f>IFERROR(VLOOKUP(SiscoTable[[#This Row],[Código]],Hoja2!A:B,2,0)*SiscoTable[[#This Row],[Stock_actual]],0)</f>
        <v>0</v>
      </c>
      <c r="P4763" s="6" t="s">
        <v>7</v>
      </c>
      <c r="Q4763" s="7">
        <v>0</v>
      </c>
      <c r="R4763" s="7">
        <v>0</v>
      </c>
      <c r="S4763" s="7" t="s">
        <v>11925</v>
      </c>
      <c r="BI4763"/>
      <c r="BJ4763"/>
    </row>
    <row r="4764" spans="2:62" x14ac:dyDescent="0.4">
      <c r="B4764" s="1">
        <v>22905</v>
      </c>
      <c r="C4764" s="6" t="s">
        <v>8</v>
      </c>
      <c r="D4764" s="6" t="s">
        <v>8</v>
      </c>
      <c r="E4764" s="6" t="s">
        <v>1734</v>
      </c>
      <c r="F4764" s="6" t="s">
        <v>1735</v>
      </c>
      <c r="G4764" s="6" t="s">
        <v>2069</v>
      </c>
      <c r="H4764" s="6" t="s">
        <v>2071</v>
      </c>
      <c r="I4764" s="6" t="s">
        <v>2180</v>
      </c>
      <c r="J4764" s="6" t="s">
        <v>5</v>
      </c>
      <c r="K4764" s="7">
        <v>0</v>
      </c>
      <c r="L4764" s="7">
        <f>IFERROR(VLOOKUP(SiscoTable[[#This Row],[Código]],Hoja2!A:B,2,0)*SiscoTable[[#This Row],[Provta(Uns)]],0)</f>
        <v>0</v>
      </c>
      <c r="M4764" s="7">
        <v>0</v>
      </c>
      <c r="N4764" s="7">
        <v>0</v>
      </c>
      <c r="O4764" s="7">
        <f>IFERROR(VLOOKUP(SiscoTable[[#This Row],[Código]],Hoja2!A:B,2,0)*SiscoTable[[#This Row],[Stock_actual]],0)</f>
        <v>0</v>
      </c>
      <c r="P4764" s="6" t="s">
        <v>7</v>
      </c>
      <c r="Q4764" s="7">
        <v>0</v>
      </c>
      <c r="R4764" s="7">
        <v>0</v>
      </c>
      <c r="S4764" s="7" t="s">
        <v>11925</v>
      </c>
      <c r="BI4764"/>
      <c r="BJ4764"/>
    </row>
    <row r="4765" spans="2:62" x14ac:dyDescent="0.4">
      <c r="B4765" s="1">
        <v>22906</v>
      </c>
      <c r="C4765" s="6" t="s">
        <v>8</v>
      </c>
      <c r="D4765" s="6" t="s">
        <v>8</v>
      </c>
      <c r="E4765" s="6" t="s">
        <v>1734</v>
      </c>
      <c r="F4765" s="6" t="s">
        <v>1735</v>
      </c>
      <c r="G4765" s="6" t="s">
        <v>2069</v>
      </c>
      <c r="H4765" s="6" t="s">
        <v>2071</v>
      </c>
      <c r="I4765" s="6" t="s">
        <v>2181</v>
      </c>
      <c r="J4765" s="6" t="s">
        <v>5</v>
      </c>
      <c r="K4765" s="7">
        <v>0</v>
      </c>
      <c r="L4765" s="7">
        <f>IFERROR(VLOOKUP(SiscoTable[[#This Row],[Código]],Hoja2!A:B,2,0)*SiscoTable[[#This Row],[Provta(Uns)]],0)</f>
        <v>0</v>
      </c>
      <c r="M4765" s="7">
        <v>0</v>
      </c>
      <c r="N4765" s="7">
        <v>0</v>
      </c>
      <c r="O4765" s="7">
        <f>IFERROR(VLOOKUP(SiscoTable[[#This Row],[Código]],Hoja2!A:B,2,0)*SiscoTable[[#This Row],[Stock_actual]],0)</f>
        <v>0</v>
      </c>
      <c r="P4765" s="6" t="s">
        <v>7</v>
      </c>
      <c r="Q4765" s="7">
        <v>0</v>
      </c>
      <c r="R4765" s="7">
        <v>0</v>
      </c>
      <c r="S4765" s="7" t="s">
        <v>11925</v>
      </c>
      <c r="BI4765"/>
      <c r="BJ4765"/>
    </row>
    <row r="4766" spans="2:62" x14ac:dyDescent="0.4">
      <c r="B4766" s="1">
        <v>22907</v>
      </c>
      <c r="C4766" s="6" t="s">
        <v>30</v>
      </c>
      <c r="D4766" s="6" t="s">
        <v>8</v>
      </c>
      <c r="E4766" s="6" t="s">
        <v>1734</v>
      </c>
      <c r="F4766" s="6" t="s">
        <v>1735</v>
      </c>
      <c r="G4766" s="6" t="s">
        <v>2069</v>
      </c>
      <c r="H4766" s="6" t="s">
        <v>2071</v>
      </c>
      <c r="I4766" s="6" t="s">
        <v>2091</v>
      </c>
      <c r="J4766" s="6" t="s">
        <v>5</v>
      </c>
      <c r="K4766" s="7">
        <v>1.33</v>
      </c>
      <c r="L4766" s="7">
        <f>IFERROR(VLOOKUP(SiscoTable[[#This Row],[Código]],Hoja2!A:B,2,0)*SiscoTable[[#This Row],[Provta(Uns)]],0)</f>
        <v>43.756999999999998</v>
      </c>
      <c r="M4766" s="7">
        <v>0</v>
      </c>
      <c r="N4766" s="7">
        <v>3</v>
      </c>
      <c r="O4766" s="7">
        <f>IFERROR(VLOOKUP(SiscoTable[[#This Row],[Código]],Hoja2!A:B,2,0)*SiscoTable[[#This Row],[Stock_actual]],0)</f>
        <v>98.699999999999989</v>
      </c>
      <c r="P4766" s="6" t="s">
        <v>254</v>
      </c>
      <c r="Q4766" s="7">
        <v>1</v>
      </c>
      <c r="R4766" s="7">
        <v>0</v>
      </c>
      <c r="S4766" s="7" t="s">
        <v>11925</v>
      </c>
      <c r="BI4766"/>
      <c r="BJ4766"/>
    </row>
    <row r="4767" spans="2:62" x14ac:dyDescent="0.4">
      <c r="B4767" s="1">
        <v>22908</v>
      </c>
      <c r="C4767" s="6" t="s">
        <v>30</v>
      </c>
      <c r="D4767" s="6" t="s">
        <v>8</v>
      </c>
      <c r="E4767" s="6" t="s">
        <v>1734</v>
      </c>
      <c r="F4767" s="6" t="s">
        <v>1735</v>
      </c>
      <c r="G4767" s="6" t="s">
        <v>2069</v>
      </c>
      <c r="H4767" s="6" t="s">
        <v>2071</v>
      </c>
      <c r="I4767" s="6" t="s">
        <v>2092</v>
      </c>
      <c r="J4767" s="6" t="s">
        <v>5</v>
      </c>
      <c r="K4767" s="7">
        <v>0.67</v>
      </c>
      <c r="L4767" s="7">
        <f>IFERROR(VLOOKUP(SiscoTable[[#This Row],[Código]],Hoja2!A:B,2,0)*SiscoTable[[#This Row],[Provta(Uns)]],0)</f>
        <v>16.683</v>
      </c>
      <c r="M4767" s="7">
        <v>0</v>
      </c>
      <c r="N4767" s="7">
        <v>0</v>
      </c>
      <c r="O4767" s="7">
        <f>IFERROR(VLOOKUP(SiscoTable[[#This Row],[Código]],Hoja2!A:B,2,0)*SiscoTable[[#This Row],[Stock_actual]],0)</f>
        <v>0</v>
      </c>
      <c r="P4767" s="6" t="s">
        <v>7</v>
      </c>
      <c r="Q4767" s="7">
        <v>1</v>
      </c>
      <c r="R4767" s="7">
        <v>1.2</v>
      </c>
      <c r="S4767" s="7" t="s">
        <v>11925</v>
      </c>
      <c r="BI4767"/>
      <c r="BJ4767"/>
    </row>
    <row r="4768" spans="2:62" x14ac:dyDescent="0.4">
      <c r="B4768" s="1">
        <v>22909</v>
      </c>
      <c r="C4768" s="6" t="s">
        <v>8</v>
      </c>
      <c r="D4768" s="6" t="s">
        <v>8</v>
      </c>
      <c r="E4768" s="6" t="s">
        <v>1734</v>
      </c>
      <c r="F4768" s="6" t="s">
        <v>1735</v>
      </c>
      <c r="G4768" s="6" t="s">
        <v>2069</v>
      </c>
      <c r="H4768" s="6" t="s">
        <v>4</v>
      </c>
      <c r="I4768" s="6" t="s">
        <v>2182</v>
      </c>
      <c r="J4768" s="6" t="s">
        <v>5</v>
      </c>
      <c r="K4768" s="7">
        <v>0.17</v>
      </c>
      <c r="L4768" s="7">
        <f>IFERROR(VLOOKUP(SiscoTable[[#This Row],[Código]],Hoja2!A:B,2,0)*SiscoTable[[#This Row],[Provta(Uns)]],0)</f>
        <v>39.083000000000006</v>
      </c>
      <c r="M4768" s="7">
        <v>0</v>
      </c>
      <c r="N4768" s="7">
        <v>0</v>
      </c>
      <c r="O4768" s="7">
        <f>IFERROR(VLOOKUP(SiscoTable[[#This Row],[Código]],Hoja2!A:B,2,0)*SiscoTable[[#This Row],[Stock_actual]],0)</f>
        <v>0</v>
      </c>
      <c r="P4768" s="6" t="s">
        <v>7</v>
      </c>
      <c r="Q4768" s="7">
        <v>0</v>
      </c>
      <c r="R4768" s="7">
        <v>0</v>
      </c>
      <c r="S4768" s="7" t="s">
        <v>11925</v>
      </c>
      <c r="BI4768"/>
      <c r="BJ4768"/>
    </row>
    <row r="4769" spans="2:62" x14ac:dyDescent="0.4">
      <c r="B4769" s="1">
        <v>22910</v>
      </c>
      <c r="C4769" s="6" t="s">
        <v>8</v>
      </c>
      <c r="D4769" s="6" t="s">
        <v>8</v>
      </c>
      <c r="E4769" s="6" t="s">
        <v>1734</v>
      </c>
      <c r="F4769" s="6" t="s">
        <v>1735</v>
      </c>
      <c r="G4769" s="6" t="s">
        <v>2069</v>
      </c>
      <c r="H4769" s="6" t="s">
        <v>4</v>
      </c>
      <c r="I4769" s="6" t="s">
        <v>2183</v>
      </c>
      <c r="J4769" s="6" t="s">
        <v>5</v>
      </c>
      <c r="K4769" s="7">
        <v>0.17</v>
      </c>
      <c r="L4769" s="7">
        <f>IFERROR(VLOOKUP(SiscoTable[[#This Row],[Código]],Hoja2!A:B,2,0)*SiscoTable[[#This Row],[Provta(Uns)]],0)</f>
        <v>39.083000000000006</v>
      </c>
      <c r="M4769" s="7">
        <v>0</v>
      </c>
      <c r="N4769" s="7">
        <v>0</v>
      </c>
      <c r="O4769" s="7">
        <f>IFERROR(VLOOKUP(SiscoTable[[#This Row],[Código]],Hoja2!A:B,2,0)*SiscoTable[[#This Row],[Stock_actual]],0)</f>
        <v>0</v>
      </c>
      <c r="P4769" s="6" t="s">
        <v>7</v>
      </c>
      <c r="Q4769" s="7">
        <v>0</v>
      </c>
      <c r="R4769" s="7">
        <v>0</v>
      </c>
      <c r="S4769" s="7" t="s">
        <v>11925</v>
      </c>
      <c r="BI4769"/>
      <c r="BJ4769"/>
    </row>
    <row r="4770" spans="2:62" x14ac:dyDescent="0.4">
      <c r="B4770" s="1">
        <v>22911</v>
      </c>
      <c r="C4770" s="6" t="s">
        <v>8</v>
      </c>
      <c r="D4770" s="6" t="s">
        <v>8</v>
      </c>
      <c r="E4770" s="6" t="s">
        <v>1734</v>
      </c>
      <c r="F4770" s="6" t="s">
        <v>1735</v>
      </c>
      <c r="G4770" s="6" t="s">
        <v>2069</v>
      </c>
      <c r="H4770" s="6" t="s">
        <v>4</v>
      </c>
      <c r="I4770" s="6" t="s">
        <v>2184</v>
      </c>
      <c r="J4770" s="6" t="s">
        <v>5</v>
      </c>
      <c r="K4770" s="7">
        <v>0</v>
      </c>
      <c r="L4770" s="7">
        <f>IFERROR(VLOOKUP(SiscoTable[[#This Row],[Código]],Hoja2!A:B,2,0)*SiscoTable[[#This Row],[Provta(Uns)]],0)</f>
        <v>0</v>
      </c>
      <c r="M4770" s="7">
        <v>0</v>
      </c>
      <c r="N4770" s="7">
        <v>0</v>
      </c>
      <c r="O4770" s="7">
        <f>IFERROR(VLOOKUP(SiscoTable[[#This Row],[Código]],Hoja2!A:B,2,0)*SiscoTable[[#This Row],[Stock_actual]],0)</f>
        <v>0</v>
      </c>
      <c r="P4770" s="6" t="s">
        <v>7</v>
      </c>
      <c r="Q4770" s="7">
        <v>0</v>
      </c>
      <c r="R4770" s="7">
        <v>0</v>
      </c>
      <c r="S4770" s="7" t="s">
        <v>11925</v>
      </c>
      <c r="BI4770"/>
      <c r="BJ4770"/>
    </row>
    <row r="4771" spans="2:62" x14ac:dyDescent="0.4">
      <c r="B4771" s="1">
        <v>22912</v>
      </c>
      <c r="C4771" s="6" t="s">
        <v>8</v>
      </c>
      <c r="D4771" s="6" t="s">
        <v>8</v>
      </c>
      <c r="E4771" s="6" t="s">
        <v>1734</v>
      </c>
      <c r="F4771" s="6" t="s">
        <v>1735</v>
      </c>
      <c r="G4771" s="6" t="s">
        <v>2069</v>
      </c>
      <c r="H4771" s="6" t="s">
        <v>4</v>
      </c>
      <c r="I4771" s="6" t="s">
        <v>2185</v>
      </c>
      <c r="J4771" s="6" t="s">
        <v>5</v>
      </c>
      <c r="K4771" s="7">
        <v>0</v>
      </c>
      <c r="L4771" s="7">
        <f>IFERROR(VLOOKUP(SiscoTable[[#This Row],[Código]],Hoja2!A:B,2,0)*SiscoTable[[#This Row],[Provta(Uns)]],0)</f>
        <v>0</v>
      </c>
      <c r="M4771" s="7">
        <v>0</v>
      </c>
      <c r="N4771" s="7">
        <v>0</v>
      </c>
      <c r="O4771" s="7">
        <f>IFERROR(VLOOKUP(SiscoTable[[#This Row],[Código]],Hoja2!A:B,2,0)*SiscoTable[[#This Row],[Stock_actual]],0)</f>
        <v>0</v>
      </c>
      <c r="P4771" s="6" t="s">
        <v>7</v>
      </c>
      <c r="Q4771" s="7">
        <v>0</v>
      </c>
      <c r="R4771" s="7">
        <v>0</v>
      </c>
      <c r="S4771" s="7" t="s">
        <v>11925</v>
      </c>
      <c r="BI4771"/>
      <c r="BJ4771"/>
    </row>
    <row r="4772" spans="2:62" x14ac:dyDescent="0.4">
      <c r="B4772" s="1">
        <v>22913</v>
      </c>
      <c r="C4772" s="6" t="s">
        <v>30</v>
      </c>
      <c r="D4772" s="6" t="s">
        <v>8</v>
      </c>
      <c r="E4772" s="6" t="s">
        <v>1734</v>
      </c>
      <c r="F4772" s="6" t="s">
        <v>1735</v>
      </c>
      <c r="G4772" s="6" t="s">
        <v>2069</v>
      </c>
      <c r="H4772" s="6" t="s">
        <v>2094</v>
      </c>
      <c r="I4772" s="6" t="s">
        <v>2093</v>
      </c>
      <c r="J4772" s="6" t="s">
        <v>5</v>
      </c>
      <c r="K4772" s="7">
        <v>0.17</v>
      </c>
      <c r="L4772" s="7">
        <f>IFERROR(VLOOKUP(SiscoTable[[#This Row],[Código]],Hoja2!A:B,2,0)*SiscoTable[[#This Row],[Provta(Uns)]],0)</f>
        <v>25.483000000000004</v>
      </c>
      <c r="M4772" s="7">
        <v>0</v>
      </c>
      <c r="N4772" s="7">
        <v>2</v>
      </c>
      <c r="O4772" s="7">
        <f>IFERROR(VLOOKUP(SiscoTable[[#This Row],[Código]],Hoja2!A:B,2,0)*SiscoTable[[#This Row],[Stock_actual]],0)</f>
        <v>299.8</v>
      </c>
      <c r="P4772" s="6" t="s">
        <v>722</v>
      </c>
      <c r="Q4772" s="7">
        <v>0</v>
      </c>
      <c r="R4772" s="7">
        <v>0</v>
      </c>
      <c r="S4772" s="7" t="s">
        <v>11925</v>
      </c>
      <c r="BI4772"/>
      <c r="BJ4772"/>
    </row>
    <row r="4773" spans="2:62" x14ac:dyDescent="0.4">
      <c r="B4773" s="1">
        <v>22914</v>
      </c>
      <c r="C4773" s="6" t="s">
        <v>8</v>
      </c>
      <c r="D4773" s="6" t="s">
        <v>8</v>
      </c>
      <c r="E4773" s="6" t="s">
        <v>1734</v>
      </c>
      <c r="F4773" s="6" t="s">
        <v>1735</v>
      </c>
      <c r="G4773" s="6" t="s">
        <v>2069</v>
      </c>
      <c r="H4773" s="6" t="s">
        <v>2071</v>
      </c>
      <c r="I4773" s="6" t="s">
        <v>2186</v>
      </c>
      <c r="J4773" s="6" t="s">
        <v>5</v>
      </c>
      <c r="K4773" s="7">
        <v>0</v>
      </c>
      <c r="L4773" s="7">
        <f>IFERROR(VLOOKUP(SiscoTable[[#This Row],[Código]],Hoja2!A:B,2,0)*SiscoTable[[#This Row],[Provta(Uns)]],0)</f>
        <v>0</v>
      </c>
      <c r="M4773" s="7">
        <v>0</v>
      </c>
      <c r="N4773" s="7">
        <v>0</v>
      </c>
      <c r="O4773" s="7">
        <f>IFERROR(VLOOKUP(SiscoTable[[#This Row],[Código]],Hoja2!A:B,2,0)*SiscoTable[[#This Row],[Stock_actual]],0)</f>
        <v>0</v>
      </c>
      <c r="P4773" s="6" t="s">
        <v>7</v>
      </c>
      <c r="Q4773" s="7">
        <v>0</v>
      </c>
      <c r="R4773" s="7">
        <v>0</v>
      </c>
      <c r="S4773" s="7" t="s">
        <v>11925</v>
      </c>
      <c r="BI4773"/>
      <c r="BJ4773"/>
    </row>
    <row r="4774" spans="2:62" x14ac:dyDescent="0.4">
      <c r="B4774" s="1">
        <v>22916</v>
      </c>
      <c r="C4774" s="6" t="s">
        <v>8</v>
      </c>
      <c r="D4774" s="6" t="s">
        <v>8</v>
      </c>
      <c r="E4774" s="6" t="s">
        <v>1734</v>
      </c>
      <c r="F4774" s="6" t="s">
        <v>1735</v>
      </c>
      <c r="G4774" s="6" t="s">
        <v>2069</v>
      </c>
      <c r="H4774" s="6" t="s">
        <v>4</v>
      </c>
      <c r="I4774" s="6" t="s">
        <v>2187</v>
      </c>
      <c r="J4774" s="6" t="s">
        <v>5</v>
      </c>
      <c r="K4774" s="7">
        <v>0</v>
      </c>
      <c r="L4774" s="7">
        <f>IFERROR(VLOOKUP(SiscoTable[[#This Row],[Código]],Hoja2!A:B,2,0)*SiscoTable[[#This Row],[Provta(Uns)]],0)</f>
        <v>0</v>
      </c>
      <c r="M4774" s="7">
        <v>0</v>
      </c>
      <c r="N4774" s="7">
        <v>0</v>
      </c>
      <c r="O4774" s="7">
        <f>IFERROR(VLOOKUP(SiscoTable[[#This Row],[Código]],Hoja2!A:B,2,0)*SiscoTable[[#This Row],[Stock_actual]],0)</f>
        <v>0</v>
      </c>
      <c r="P4774" s="6" t="s">
        <v>7</v>
      </c>
      <c r="Q4774" s="7">
        <v>0</v>
      </c>
      <c r="R4774" s="7">
        <v>0</v>
      </c>
      <c r="S4774" s="7" t="s">
        <v>11925</v>
      </c>
      <c r="BI4774"/>
      <c r="BJ4774"/>
    </row>
    <row r="4775" spans="2:62" x14ac:dyDescent="0.4">
      <c r="B4775" s="1">
        <v>22917</v>
      </c>
      <c r="C4775" s="6" t="s">
        <v>8</v>
      </c>
      <c r="D4775" s="6" t="s">
        <v>8</v>
      </c>
      <c r="E4775" s="6" t="s">
        <v>1734</v>
      </c>
      <c r="F4775" s="6" t="s">
        <v>1735</v>
      </c>
      <c r="G4775" s="6" t="s">
        <v>2069</v>
      </c>
      <c r="H4775" s="6" t="s">
        <v>4</v>
      </c>
      <c r="I4775" s="6" t="s">
        <v>2188</v>
      </c>
      <c r="J4775" s="6" t="s">
        <v>5</v>
      </c>
      <c r="K4775" s="7">
        <v>0</v>
      </c>
      <c r="L4775" s="7">
        <f>IFERROR(VLOOKUP(SiscoTable[[#This Row],[Código]],Hoja2!A:B,2,0)*SiscoTable[[#This Row],[Provta(Uns)]],0)</f>
        <v>0</v>
      </c>
      <c r="M4775" s="7">
        <v>0</v>
      </c>
      <c r="N4775" s="7">
        <v>0</v>
      </c>
      <c r="O4775" s="7">
        <f>IFERROR(VLOOKUP(SiscoTable[[#This Row],[Código]],Hoja2!A:B,2,0)*SiscoTable[[#This Row],[Stock_actual]],0)</f>
        <v>0</v>
      </c>
      <c r="P4775" s="6" t="s">
        <v>7</v>
      </c>
      <c r="Q4775" s="7">
        <v>0</v>
      </c>
      <c r="R4775" s="7">
        <v>0</v>
      </c>
      <c r="S4775" s="7" t="s">
        <v>11925</v>
      </c>
      <c r="BI4775"/>
      <c r="BJ4775"/>
    </row>
    <row r="4776" spans="2:62" x14ac:dyDescent="0.4">
      <c r="B4776" s="1">
        <v>22920</v>
      </c>
      <c r="C4776" s="6" t="s">
        <v>8</v>
      </c>
      <c r="D4776" s="6" t="s">
        <v>8</v>
      </c>
      <c r="E4776" s="6" t="s">
        <v>1734</v>
      </c>
      <c r="F4776" s="6" t="s">
        <v>1735</v>
      </c>
      <c r="G4776" s="6" t="s">
        <v>2069</v>
      </c>
      <c r="H4776" s="6" t="s">
        <v>4</v>
      </c>
      <c r="I4776" s="6" t="s">
        <v>2189</v>
      </c>
      <c r="J4776" s="6" t="s">
        <v>5</v>
      </c>
      <c r="K4776" s="7">
        <v>0</v>
      </c>
      <c r="L4776" s="7">
        <f>IFERROR(VLOOKUP(SiscoTable[[#This Row],[Código]],Hoja2!A:B,2,0)*SiscoTable[[#This Row],[Provta(Uns)]],0)</f>
        <v>0</v>
      </c>
      <c r="M4776" s="7">
        <v>0</v>
      </c>
      <c r="N4776" s="7">
        <v>0</v>
      </c>
      <c r="O4776" s="7">
        <f>IFERROR(VLOOKUP(SiscoTable[[#This Row],[Código]],Hoja2!A:B,2,0)*SiscoTable[[#This Row],[Stock_actual]],0)</f>
        <v>0</v>
      </c>
      <c r="P4776" s="6" t="s">
        <v>7</v>
      </c>
      <c r="Q4776" s="7">
        <v>0</v>
      </c>
      <c r="R4776" s="7">
        <v>0</v>
      </c>
      <c r="S4776" s="7" t="s">
        <v>11925</v>
      </c>
      <c r="BI4776"/>
      <c r="BJ4776"/>
    </row>
    <row r="4777" spans="2:62" x14ac:dyDescent="0.4">
      <c r="B4777" s="1">
        <v>22921</v>
      </c>
      <c r="C4777" s="6" t="s">
        <v>8</v>
      </c>
      <c r="D4777" s="6" t="s">
        <v>8</v>
      </c>
      <c r="E4777" s="6" t="s">
        <v>1734</v>
      </c>
      <c r="F4777" s="6" t="s">
        <v>1735</v>
      </c>
      <c r="G4777" s="6" t="s">
        <v>2069</v>
      </c>
      <c r="H4777" s="6" t="s">
        <v>4</v>
      </c>
      <c r="I4777" s="6" t="s">
        <v>2190</v>
      </c>
      <c r="J4777" s="6" t="s">
        <v>5</v>
      </c>
      <c r="K4777" s="7">
        <v>0.17</v>
      </c>
      <c r="L4777" s="7">
        <f>IFERROR(VLOOKUP(SiscoTable[[#This Row],[Código]],Hoja2!A:B,2,0)*SiscoTable[[#This Row],[Provta(Uns)]],0)</f>
        <v>30.685000000000002</v>
      </c>
      <c r="M4777" s="7">
        <v>0</v>
      </c>
      <c r="N4777" s="7">
        <v>0</v>
      </c>
      <c r="O4777" s="7">
        <f>IFERROR(VLOOKUP(SiscoTable[[#This Row],[Código]],Hoja2!A:B,2,0)*SiscoTable[[#This Row],[Stock_actual]],0)</f>
        <v>0</v>
      </c>
      <c r="P4777" s="6" t="s">
        <v>7</v>
      </c>
      <c r="Q4777" s="7">
        <v>0</v>
      </c>
      <c r="R4777" s="7">
        <v>0</v>
      </c>
      <c r="S4777" s="7" t="s">
        <v>11925</v>
      </c>
      <c r="BI4777"/>
      <c r="BJ4777"/>
    </row>
    <row r="4778" spans="2:62" x14ac:dyDescent="0.4">
      <c r="B4778" s="1">
        <v>22922</v>
      </c>
      <c r="C4778" s="6" t="s">
        <v>30</v>
      </c>
      <c r="D4778" s="6" t="s">
        <v>8</v>
      </c>
      <c r="E4778" s="6" t="s">
        <v>1734</v>
      </c>
      <c r="F4778" s="6" t="s">
        <v>1735</v>
      </c>
      <c r="G4778" s="6" t="s">
        <v>2069</v>
      </c>
      <c r="H4778" s="6" t="s">
        <v>4</v>
      </c>
      <c r="I4778" s="6" t="s">
        <v>2095</v>
      </c>
      <c r="J4778" s="6" t="s">
        <v>5</v>
      </c>
      <c r="K4778" s="7">
        <v>0.67</v>
      </c>
      <c r="L4778" s="7">
        <f>IFERROR(VLOOKUP(SiscoTable[[#This Row],[Código]],Hoja2!A:B,2,0)*SiscoTable[[#This Row],[Provta(Uns)]],0)</f>
        <v>113.16300000000001</v>
      </c>
      <c r="M4778" s="7">
        <v>0</v>
      </c>
      <c r="N4778" s="7">
        <v>6</v>
      </c>
      <c r="O4778" s="7">
        <f>IFERROR(VLOOKUP(SiscoTable[[#This Row],[Código]],Hoja2!A:B,2,0)*SiscoTable[[#This Row],[Stock_actual]],0)</f>
        <v>1013.4000000000001</v>
      </c>
      <c r="P4778" s="6" t="s">
        <v>2096</v>
      </c>
      <c r="Q4778" s="7">
        <v>1</v>
      </c>
      <c r="R4778" s="7">
        <v>0</v>
      </c>
      <c r="S4778" s="7" t="s">
        <v>11925</v>
      </c>
      <c r="BI4778"/>
      <c r="BJ4778"/>
    </row>
    <row r="4779" spans="2:62" x14ac:dyDescent="0.4">
      <c r="B4779" s="1">
        <v>22923</v>
      </c>
      <c r="C4779" s="6" t="s">
        <v>30</v>
      </c>
      <c r="D4779" s="6" t="s">
        <v>8</v>
      </c>
      <c r="E4779" s="6" t="s">
        <v>1734</v>
      </c>
      <c r="F4779" s="6" t="s">
        <v>1735</v>
      </c>
      <c r="G4779" s="6" t="s">
        <v>2069</v>
      </c>
      <c r="H4779" s="6" t="s">
        <v>2094</v>
      </c>
      <c r="I4779" s="6" t="s">
        <v>2097</v>
      </c>
      <c r="J4779" s="6" t="s">
        <v>5</v>
      </c>
      <c r="K4779" s="7">
        <v>0.83</v>
      </c>
      <c r="L4779" s="7">
        <f>IFERROR(VLOOKUP(SiscoTable[[#This Row],[Código]],Hoja2!A:B,2,0)*SiscoTable[[#This Row],[Provta(Uns)]],0)</f>
        <v>145.167</v>
      </c>
      <c r="M4779" s="7">
        <v>0</v>
      </c>
      <c r="N4779" s="7">
        <v>13</v>
      </c>
      <c r="O4779" s="7">
        <f>IFERROR(VLOOKUP(SiscoTable[[#This Row],[Código]],Hoja2!A:B,2,0)*SiscoTable[[#This Row],[Stock_actual]],0)</f>
        <v>2273.7000000000003</v>
      </c>
      <c r="P4779" s="6" t="s">
        <v>2098</v>
      </c>
      <c r="Q4779" s="7">
        <v>1</v>
      </c>
      <c r="R4779" s="7">
        <v>0</v>
      </c>
      <c r="S4779" s="7" t="s">
        <v>11925</v>
      </c>
      <c r="BI4779"/>
      <c r="BJ4779"/>
    </row>
    <row r="4780" spans="2:62" x14ac:dyDescent="0.4">
      <c r="B4780" s="1">
        <v>22924</v>
      </c>
      <c r="C4780" s="6" t="s">
        <v>8</v>
      </c>
      <c r="D4780" s="6" t="s">
        <v>8</v>
      </c>
      <c r="E4780" s="6" t="s">
        <v>1734</v>
      </c>
      <c r="F4780" s="6" t="s">
        <v>1735</v>
      </c>
      <c r="G4780" s="6" t="s">
        <v>2069</v>
      </c>
      <c r="H4780" s="6" t="s">
        <v>4</v>
      </c>
      <c r="I4780" s="6" t="s">
        <v>2191</v>
      </c>
      <c r="J4780" s="6" t="s">
        <v>5</v>
      </c>
      <c r="K4780" s="7">
        <v>0</v>
      </c>
      <c r="L4780" s="7">
        <f>IFERROR(VLOOKUP(SiscoTable[[#This Row],[Código]],Hoja2!A:B,2,0)*SiscoTable[[#This Row],[Provta(Uns)]],0)</f>
        <v>0</v>
      </c>
      <c r="M4780" s="7">
        <v>0</v>
      </c>
      <c r="N4780" s="7">
        <v>0</v>
      </c>
      <c r="O4780" s="7">
        <f>IFERROR(VLOOKUP(SiscoTable[[#This Row],[Código]],Hoja2!A:B,2,0)*SiscoTable[[#This Row],[Stock_actual]],0)</f>
        <v>0</v>
      </c>
      <c r="P4780" s="6" t="s">
        <v>7</v>
      </c>
      <c r="Q4780" s="7">
        <v>0</v>
      </c>
      <c r="R4780" s="7">
        <v>0</v>
      </c>
      <c r="S4780" s="7" t="s">
        <v>11925</v>
      </c>
      <c r="BI4780"/>
      <c r="BJ4780"/>
    </row>
    <row r="4781" spans="2:62" x14ac:dyDescent="0.4">
      <c r="B4781" s="1">
        <v>22925</v>
      </c>
      <c r="C4781" s="6" t="s">
        <v>8</v>
      </c>
      <c r="D4781" s="6" t="s">
        <v>8</v>
      </c>
      <c r="E4781" s="6" t="s">
        <v>1734</v>
      </c>
      <c r="F4781" s="6" t="s">
        <v>1735</v>
      </c>
      <c r="G4781" s="6" t="s">
        <v>2069</v>
      </c>
      <c r="H4781" s="6" t="s">
        <v>4</v>
      </c>
      <c r="I4781" s="6" t="s">
        <v>2192</v>
      </c>
      <c r="J4781" s="6" t="s">
        <v>5</v>
      </c>
      <c r="K4781" s="7">
        <v>0.17</v>
      </c>
      <c r="L4781" s="7">
        <f>IFERROR(VLOOKUP(SiscoTable[[#This Row],[Código]],Hoja2!A:B,2,0)*SiscoTable[[#This Row],[Provta(Uns)]],0)</f>
        <v>28.560000000000002</v>
      </c>
      <c r="M4781" s="7">
        <v>0</v>
      </c>
      <c r="N4781" s="7">
        <v>2</v>
      </c>
      <c r="O4781" s="7">
        <f>IFERROR(VLOOKUP(SiscoTable[[#This Row],[Código]],Hoja2!A:B,2,0)*SiscoTable[[#This Row],[Stock_actual]],0)</f>
        <v>336</v>
      </c>
      <c r="P4781" s="6" t="s">
        <v>722</v>
      </c>
      <c r="Q4781" s="7">
        <v>0</v>
      </c>
      <c r="R4781" s="7">
        <v>0</v>
      </c>
      <c r="S4781" s="7" t="s">
        <v>11925</v>
      </c>
      <c r="BI4781"/>
      <c r="BJ4781"/>
    </row>
    <row r="4782" spans="2:62" x14ac:dyDescent="0.4">
      <c r="B4782" s="1">
        <v>22926</v>
      </c>
      <c r="C4782" s="6" t="s">
        <v>30</v>
      </c>
      <c r="D4782" s="6" t="s">
        <v>8</v>
      </c>
      <c r="E4782" s="6" t="s">
        <v>1734</v>
      </c>
      <c r="F4782" s="6" t="s">
        <v>1735</v>
      </c>
      <c r="G4782" s="6" t="s">
        <v>2069</v>
      </c>
      <c r="H4782" s="6" t="s">
        <v>4</v>
      </c>
      <c r="I4782" s="6" t="s">
        <v>2099</v>
      </c>
      <c r="J4782" s="6" t="s">
        <v>5</v>
      </c>
      <c r="K4782" s="7">
        <v>0.17</v>
      </c>
      <c r="L4782" s="7">
        <f>IFERROR(VLOOKUP(SiscoTable[[#This Row],[Código]],Hoja2!A:B,2,0)*SiscoTable[[#This Row],[Provta(Uns)]],0)</f>
        <v>28.560000000000002</v>
      </c>
      <c r="M4782" s="7">
        <v>0</v>
      </c>
      <c r="N4782" s="7">
        <v>9</v>
      </c>
      <c r="O4782" s="7">
        <f>IFERROR(VLOOKUP(SiscoTable[[#This Row],[Código]],Hoja2!A:B,2,0)*SiscoTable[[#This Row],[Stock_actual]],0)</f>
        <v>1512</v>
      </c>
      <c r="P4782" s="6" t="s">
        <v>2100</v>
      </c>
      <c r="Q4782" s="7">
        <v>0</v>
      </c>
      <c r="R4782" s="7">
        <v>0</v>
      </c>
      <c r="S4782" s="7" t="s">
        <v>11925</v>
      </c>
      <c r="BI4782"/>
      <c r="BJ4782"/>
    </row>
    <row r="4783" spans="2:62" x14ac:dyDescent="0.4">
      <c r="B4783" s="1">
        <v>22927</v>
      </c>
      <c r="C4783" s="6" t="s">
        <v>30</v>
      </c>
      <c r="D4783" s="6" t="s">
        <v>8</v>
      </c>
      <c r="E4783" s="6" t="s">
        <v>1734</v>
      </c>
      <c r="F4783" s="6" t="s">
        <v>1735</v>
      </c>
      <c r="G4783" s="6" t="s">
        <v>2069</v>
      </c>
      <c r="H4783" s="6" t="s">
        <v>4</v>
      </c>
      <c r="I4783" s="6" t="s">
        <v>2101</v>
      </c>
      <c r="J4783" s="6" t="s">
        <v>5</v>
      </c>
      <c r="K4783" s="7">
        <v>0.17</v>
      </c>
      <c r="L4783" s="7">
        <f>IFERROR(VLOOKUP(SiscoTable[[#This Row],[Código]],Hoja2!A:B,2,0)*SiscoTable[[#This Row],[Provta(Uns)]],0)</f>
        <v>15.963000000000003</v>
      </c>
      <c r="M4783" s="7">
        <v>0</v>
      </c>
      <c r="N4783" s="7">
        <v>13</v>
      </c>
      <c r="O4783" s="7">
        <f>IFERROR(VLOOKUP(SiscoTable[[#This Row],[Código]],Hoja2!A:B,2,0)*SiscoTable[[#This Row],[Stock_actual]],0)</f>
        <v>1220.7</v>
      </c>
      <c r="P4783" s="6" t="s">
        <v>2102</v>
      </c>
      <c r="Q4783" s="7">
        <v>0</v>
      </c>
      <c r="R4783" s="7">
        <v>0</v>
      </c>
      <c r="S4783" s="7" t="s">
        <v>11925</v>
      </c>
      <c r="BI4783"/>
      <c r="BJ4783"/>
    </row>
    <row r="4784" spans="2:62" x14ac:dyDescent="0.4">
      <c r="B4784" s="1">
        <v>22928</v>
      </c>
      <c r="C4784" s="6" t="s">
        <v>30</v>
      </c>
      <c r="D4784" s="6" t="s">
        <v>8</v>
      </c>
      <c r="E4784" s="6" t="s">
        <v>1734</v>
      </c>
      <c r="F4784" s="6" t="s">
        <v>1735</v>
      </c>
      <c r="G4784" s="6" t="s">
        <v>2069</v>
      </c>
      <c r="H4784" s="6" t="s">
        <v>2094</v>
      </c>
      <c r="I4784" s="6" t="s">
        <v>2103</v>
      </c>
      <c r="J4784" s="6" t="s">
        <v>5</v>
      </c>
      <c r="K4784" s="7">
        <v>1.33</v>
      </c>
      <c r="L4784" s="7">
        <f>IFERROR(VLOOKUP(SiscoTable[[#This Row],[Código]],Hoja2!A:B,2,0)*SiscoTable[[#This Row],[Provta(Uns)]],0)</f>
        <v>132.86700000000002</v>
      </c>
      <c r="M4784" s="7">
        <v>0</v>
      </c>
      <c r="N4784" s="7">
        <v>1</v>
      </c>
      <c r="O4784" s="7">
        <f>IFERROR(VLOOKUP(SiscoTable[[#This Row],[Código]],Hoja2!A:B,2,0)*SiscoTable[[#This Row],[Stock_actual]],0)</f>
        <v>99.9</v>
      </c>
      <c r="P4784" s="6" t="s">
        <v>119</v>
      </c>
      <c r="Q4784" s="7">
        <v>1</v>
      </c>
      <c r="R4784" s="7">
        <v>2.4</v>
      </c>
      <c r="S4784" s="7" t="s">
        <v>11925</v>
      </c>
      <c r="BI4784"/>
      <c r="BJ4784"/>
    </row>
    <row r="4785" spans="2:62" x14ac:dyDescent="0.4">
      <c r="B4785" s="1">
        <v>22929</v>
      </c>
      <c r="C4785" s="6" t="s">
        <v>8</v>
      </c>
      <c r="D4785" s="6" t="s">
        <v>8</v>
      </c>
      <c r="E4785" s="6" t="s">
        <v>1734</v>
      </c>
      <c r="F4785" s="6" t="s">
        <v>1735</v>
      </c>
      <c r="G4785" s="6" t="s">
        <v>2069</v>
      </c>
      <c r="H4785" s="6" t="s">
        <v>4</v>
      </c>
      <c r="I4785" s="6" t="s">
        <v>2193</v>
      </c>
      <c r="J4785" s="6" t="s">
        <v>5</v>
      </c>
      <c r="K4785" s="7">
        <v>0</v>
      </c>
      <c r="L4785" s="7">
        <f>IFERROR(VLOOKUP(SiscoTable[[#This Row],[Código]],Hoja2!A:B,2,0)*SiscoTable[[#This Row],[Provta(Uns)]],0)</f>
        <v>0</v>
      </c>
      <c r="M4785" s="7">
        <v>0</v>
      </c>
      <c r="N4785" s="7">
        <v>2</v>
      </c>
      <c r="O4785" s="7">
        <f>IFERROR(VLOOKUP(SiscoTable[[#This Row],[Código]],Hoja2!A:B,2,0)*SiscoTable[[#This Row],[Stock_actual]],0)</f>
        <v>309.8</v>
      </c>
      <c r="P4785" s="6" t="s">
        <v>134</v>
      </c>
      <c r="Q4785" s="7">
        <v>0</v>
      </c>
      <c r="R4785" s="7">
        <v>0</v>
      </c>
      <c r="S4785" s="7" t="s">
        <v>11925</v>
      </c>
      <c r="BI4785"/>
      <c r="BJ4785"/>
    </row>
    <row r="4786" spans="2:62" x14ac:dyDescent="0.4">
      <c r="B4786" s="1">
        <v>22931</v>
      </c>
      <c r="C4786" s="6" t="s">
        <v>8</v>
      </c>
      <c r="D4786" s="6" t="s">
        <v>8</v>
      </c>
      <c r="E4786" s="6" t="s">
        <v>1734</v>
      </c>
      <c r="F4786" s="6" t="s">
        <v>1735</v>
      </c>
      <c r="G4786" s="6" t="s">
        <v>2069</v>
      </c>
      <c r="H4786" s="6" t="s">
        <v>4</v>
      </c>
      <c r="I4786" s="6" t="s">
        <v>2194</v>
      </c>
      <c r="J4786" s="6" t="s">
        <v>5</v>
      </c>
      <c r="K4786" s="7">
        <v>0</v>
      </c>
      <c r="L4786" s="7">
        <f>IFERROR(VLOOKUP(SiscoTable[[#This Row],[Código]],Hoja2!A:B,2,0)*SiscoTable[[#This Row],[Provta(Uns)]],0)</f>
        <v>0</v>
      </c>
      <c r="M4786" s="7">
        <v>0</v>
      </c>
      <c r="N4786" s="7">
        <v>1</v>
      </c>
      <c r="O4786" s="7">
        <f>IFERROR(VLOOKUP(SiscoTable[[#This Row],[Código]],Hoja2!A:B,2,0)*SiscoTable[[#This Row],[Stock_actual]],0)</f>
        <v>24.9</v>
      </c>
      <c r="P4786" s="6" t="s">
        <v>134</v>
      </c>
      <c r="Q4786" s="7">
        <v>0</v>
      </c>
      <c r="R4786" s="7">
        <v>0</v>
      </c>
      <c r="S4786" s="7" t="s">
        <v>11925</v>
      </c>
      <c r="BI4786"/>
      <c r="BJ4786"/>
    </row>
    <row r="4787" spans="2:62" x14ac:dyDescent="0.4">
      <c r="B4787" s="1">
        <v>22932</v>
      </c>
      <c r="C4787" s="6" t="s">
        <v>30</v>
      </c>
      <c r="D4787" s="6" t="s">
        <v>8</v>
      </c>
      <c r="E4787" s="6" t="s">
        <v>1734</v>
      </c>
      <c r="F4787" s="6" t="s">
        <v>1735</v>
      </c>
      <c r="G4787" s="6" t="s">
        <v>2069</v>
      </c>
      <c r="H4787" s="6" t="s">
        <v>4</v>
      </c>
      <c r="I4787" s="6" t="s">
        <v>2104</v>
      </c>
      <c r="J4787" s="6" t="s">
        <v>5</v>
      </c>
      <c r="K4787" s="7">
        <v>1.33</v>
      </c>
      <c r="L4787" s="7">
        <f>IFERROR(VLOOKUP(SiscoTable[[#This Row],[Código]],Hoja2!A:B,2,0)*SiscoTable[[#This Row],[Provta(Uns)]],0)</f>
        <v>46.417000000000002</v>
      </c>
      <c r="M4787" s="7">
        <v>0</v>
      </c>
      <c r="N4787" s="7">
        <v>0</v>
      </c>
      <c r="O4787" s="7">
        <f>IFERROR(VLOOKUP(SiscoTable[[#This Row],[Código]],Hoja2!A:B,2,0)*SiscoTable[[#This Row],[Stock_actual]],0)</f>
        <v>0</v>
      </c>
      <c r="P4787" s="6" t="s">
        <v>7</v>
      </c>
      <c r="Q4787" s="7">
        <v>1</v>
      </c>
      <c r="R4787" s="7">
        <v>2.4</v>
      </c>
      <c r="S4787" s="7" t="s">
        <v>11925</v>
      </c>
      <c r="BI4787"/>
      <c r="BJ4787"/>
    </row>
    <row r="4788" spans="2:62" x14ac:dyDescent="0.4">
      <c r="B4788" s="1">
        <v>22933</v>
      </c>
      <c r="C4788" s="6" t="s">
        <v>8</v>
      </c>
      <c r="D4788" s="6" t="s">
        <v>8</v>
      </c>
      <c r="E4788" s="6" t="s">
        <v>1734</v>
      </c>
      <c r="F4788" s="6" t="s">
        <v>1735</v>
      </c>
      <c r="G4788" s="6" t="s">
        <v>2069</v>
      </c>
      <c r="H4788" s="6" t="s">
        <v>4</v>
      </c>
      <c r="I4788" s="6" t="s">
        <v>2195</v>
      </c>
      <c r="J4788" s="6" t="s">
        <v>5</v>
      </c>
      <c r="K4788" s="7">
        <v>0</v>
      </c>
      <c r="L4788" s="7">
        <f>IFERROR(VLOOKUP(SiscoTable[[#This Row],[Código]],Hoja2!A:B,2,0)*SiscoTable[[#This Row],[Provta(Uns)]],0)</f>
        <v>0</v>
      </c>
      <c r="M4788" s="7">
        <v>0</v>
      </c>
      <c r="N4788" s="7">
        <v>0</v>
      </c>
      <c r="O4788" s="7">
        <f>IFERROR(VLOOKUP(SiscoTable[[#This Row],[Código]],Hoja2!A:B,2,0)*SiscoTable[[#This Row],[Stock_actual]],0)</f>
        <v>0</v>
      </c>
      <c r="P4788" s="6" t="s">
        <v>7</v>
      </c>
      <c r="Q4788" s="7">
        <v>0</v>
      </c>
      <c r="R4788" s="7">
        <v>0</v>
      </c>
      <c r="S4788" s="7" t="s">
        <v>11925</v>
      </c>
      <c r="BI4788"/>
      <c r="BJ4788"/>
    </row>
    <row r="4789" spans="2:62" x14ac:dyDescent="0.4">
      <c r="B4789" s="1">
        <v>22934</v>
      </c>
      <c r="C4789" s="6" t="s">
        <v>8</v>
      </c>
      <c r="D4789" s="6" t="s">
        <v>8</v>
      </c>
      <c r="E4789" s="6" t="s">
        <v>1734</v>
      </c>
      <c r="F4789" s="6" t="s">
        <v>1735</v>
      </c>
      <c r="G4789" s="6" t="s">
        <v>2069</v>
      </c>
      <c r="H4789" s="6" t="s">
        <v>4</v>
      </c>
      <c r="I4789" s="6" t="s">
        <v>2196</v>
      </c>
      <c r="J4789" s="6" t="s">
        <v>5</v>
      </c>
      <c r="K4789" s="7">
        <v>0</v>
      </c>
      <c r="L4789" s="7">
        <f>IFERROR(VLOOKUP(SiscoTable[[#This Row],[Código]],Hoja2!A:B,2,0)*SiscoTable[[#This Row],[Provta(Uns)]],0)</f>
        <v>0</v>
      </c>
      <c r="M4789" s="7">
        <v>0</v>
      </c>
      <c r="N4789" s="7">
        <v>0</v>
      </c>
      <c r="O4789" s="7">
        <f>IFERROR(VLOOKUP(SiscoTable[[#This Row],[Código]],Hoja2!A:B,2,0)*SiscoTable[[#This Row],[Stock_actual]],0)</f>
        <v>0</v>
      </c>
      <c r="P4789" s="6" t="s">
        <v>7</v>
      </c>
      <c r="Q4789" s="7">
        <v>0</v>
      </c>
      <c r="R4789" s="7">
        <v>0</v>
      </c>
      <c r="S4789" s="7" t="s">
        <v>11925</v>
      </c>
      <c r="BI4789"/>
      <c r="BJ4789"/>
    </row>
    <row r="4790" spans="2:62" x14ac:dyDescent="0.4">
      <c r="B4790" s="1">
        <v>22937</v>
      </c>
      <c r="C4790" s="6" t="s">
        <v>30</v>
      </c>
      <c r="D4790" s="6" t="s">
        <v>8</v>
      </c>
      <c r="E4790" s="6" t="s">
        <v>1734</v>
      </c>
      <c r="F4790" s="6" t="s">
        <v>1735</v>
      </c>
      <c r="G4790" s="6" t="s">
        <v>2069</v>
      </c>
      <c r="H4790" s="6" t="s">
        <v>4</v>
      </c>
      <c r="I4790" s="6" t="s">
        <v>2105</v>
      </c>
      <c r="J4790" s="6" t="s">
        <v>5</v>
      </c>
      <c r="K4790" s="7">
        <v>0.17</v>
      </c>
      <c r="L4790" s="7">
        <f>IFERROR(VLOOKUP(SiscoTable[[#This Row],[Código]],Hoja2!A:B,2,0)*SiscoTable[[#This Row],[Provta(Uns)]],0)</f>
        <v>4.2329999999999997</v>
      </c>
      <c r="M4790" s="7">
        <v>0</v>
      </c>
      <c r="N4790" s="7">
        <v>-1</v>
      </c>
      <c r="O4790" s="7">
        <f>IFERROR(VLOOKUP(SiscoTable[[#This Row],[Código]],Hoja2!A:B,2,0)*SiscoTable[[#This Row],[Stock_actual]],0)</f>
        <v>-24.9</v>
      </c>
      <c r="P4790" s="6" t="s">
        <v>7</v>
      </c>
      <c r="Q4790" s="7">
        <v>0</v>
      </c>
      <c r="R4790" s="7">
        <v>0.6</v>
      </c>
      <c r="S4790" s="7" t="s">
        <v>11925</v>
      </c>
      <c r="BI4790"/>
      <c r="BJ4790"/>
    </row>
    <row r="4791" spans="2:62" x14ac:dyDescent="0.4">
      <c r="B4791" s="1">
        <v>22938</v>
      </c>
      <c r="C4791" s="6" t="s">
        <v>30</v>
      </c>
      <c r="D4791" s="6" t="s">
        <v>8</v>
      </c>
      <c r="E4791" s="6" t="s">
        <v>1734</v>
      </c>
      <c r="F4791" s="6" t="s">
        <v>1735</v>
      </c>
      <c r="G4791" s="6" t="s">
        <v>2069</v>
      </c>
      <c r="H4791" s="6" t="s">
        <v>4</v>
      </c>
      <c r="I4791" s="6" t="s">
        <v>2106</v>
      </c>
      <c r="J4791" s="6" t="s">
        <v>5</v>
      </c>
      <c r="K4791" s="7">
        <v>0.33</v>
      </c>
      <c r="L4791" s="7">
        <f>IFERROR(VLOOKUP(SiscoTable[[#This Row],[Código]],Hoja2!A:B,2,0)*SiscoTable[[#This Row],[Provta(Uns)]],0)</f>
        <v>42.867000000000004</v>
      </c>
      <c r="M4791" s="7">
        <v>0</v>
      </c>
      <c r="N4791" s="7">
        <v>2</v>
      </c>
      <c r="O4791" s="7">
        <f>IFERROR(VLOOKUP(SiscoTable[[#This Row],[Código]],Hoja2!A:B,2,0)*SiscoTable[[#This Row],[Stock_actual]],0)</f>
        <v>259.8</v>
      </c>
      <c r="P4791" s="6" t="s">
        <v>99</v>
      </c>
      <c r="Q4791" s="7">
        <v>0</v>
      </c>
      <c r="R4791" s="7">
        <v>0</v>
      </c>
      <c r="S4791" s="7" t="s">
        <v>11925</v>
      </c>
      <c r="BI4791"/>
      <c r="BJ4791"/>
    </row>
    <row r="4792" spans="2:62" x14ac:dyDescent="0.4">
      <c r="B4792" s="1">
        <v>22940</v>
      </c>
      <c r="C4792" s="6" t="s">
        <v>30</v>
      </c>
      <c r="D4792" s="6" t="s">
        <v>8</v>
      </c>
      <c r="E4792" s="6" t="s">
        <v>1734</v>
      </c>
      <c r="F4792" s="6" t="s">
        <v>1735</v>
      </c>
      <c r="G4792" s="6" t="s">
        <v>2069</v>
      </c>
      <c r="H4792" s="6" t="s">
        <v>4</v>
      </c>
      <c r="I4792" s="6" t="s">
        <v>2107</v>
      </c>
      <c r="J4792" s="6" t="s">
        <v>5</v>
      </c>
      <c r="K4792" s="7">
        <v>0.5</v>
      </c>
      <c r="L4792" s="7">
        <f>IFERROR(VLOOKUP(SiscoTable[[#This Row],[Código]],Hoja2!A:B,2,0)*SiscoTable[[#This Row],[Provta(Uns)]],0)</f>
        <v>62.95</v>
      </c>
      <c r="M4792" s="7">
        <v>0</v>
      </c>
      <c r="N4792" s="7">
        <v>5</v>
      </c>
      <c r="O4792" s="7">
        <f>IFERROR(VLOOKUP(SiscoTable[[#This Row],[Código]],Hoja2!A:B,2,0)*SiscoTable[[#This Row],[Stock_actual]],0)</f>
        <v>629.5</v>
      </c>
      <c r="P4792" s="6" t="s">
        <v>240</v>
      </c>
      <c r="Q4792" s="7">
        <v>1</v>
      </c>
      <c r="R4792" s="7">
        <v>0</v>
      </c>
      <c r="S4792" s="7" t="s">
        <v>11925</v>
      </c>
      <c r="BI4792"/>
      <c r="BJ4792"/>
    </row>
    <row r="4793" spans="2:62" x14ac:dyDescent="0.4">
      <c r="B4793" s="1">
        <v>22941</v>
      </c>
      <c r="C4793" s="6" t="s">
        <v>30</v>
      </c>
      <c r="D4793" s="6" t="s">
        <v>8</v>
      </c>
      <c r="E4793" s="6" t="s">
        <v>1734</v>
      </c>
      <c r="F4793" s="6" t="s">
        <v>1735</v>
      </c>
      <c r="G4793" s="6" t="s">
        <v>2069</v>
      </c>
      <c r="H4793" s="6" t="s">
        <v>4</v>
      </c>
      <c r="I4793" s="6" t="s">
        <v>2108</v>
      </c>
      <c r="J4793" s="6" t="s">
        <v>5</v>
      </c>
      <c r="K4793" s="7">
        <v>0.67</v>
      </c>
      <c r="L4793" s="7">
        <f>IFERROR(VLOOKUP(SiscoTable[[#This Row],[Código]],Hoja2!A:B,2,0)*SiscoTable[[#This Row],[Provta(Uns)]],0)</f>
        <v>84.353000000000009</v>
      </c>
      <c r="M4793" s="7">
        <v>0</v>
      </c>
      <c r="N4793" s="7">
        <v>8</v>
      </c>
      <c r="O4793" s="7">
        <f>IFERROR(VLOOKUP(SiscoTable[[#This Row],[Código]],Hoja2!A:B,2,0)*SiscoTable[[#This Row],[Stock_actual]],0)</f>
        <v>1007.2</v>
      </c>
      <c r="P4793" s="6" t="s">
        <v>244</v>
      </c>
      <c r="Q4793" s="7">
        <v>1</v>
      </c>
      <c r="R4793" s="7">
        <v>0</v>
      </c>
      <c r="S4793" s="7" t="s">
        <v>11925</v>
      </c>
      <c r="BI4793"/>
      <c r="BJ4793"/>
    </row>
    <row r="4794" spans="2:62" x14ac:dyDescent="0.4">
      <c r="B4794" s="1">
        <v>22942</v>
      </c>
      <c r="C4794" s="6" t="s">
        <v>8</v>
      </c>
      <c r="D4794" s="6" t="s">
        <v>8</v>
      </c>
      <c r="E4794" s="6" t="s">
        <v>1734</v>
      </c>
      <c r="F4794" s="6" t="s">
        <v>1735</v>
      </c>
      <c r="G4794" s="6" t="s">
        <v>2069</v>
      </c>
      <c r="H4794" s="6" t="s">
        <v>4</v>
      </c>
      <c r="I4794" s="6" t="s">
        <v>2197</v>
      </c>
      <c r="J4794" s="6" t="s">
        <v>5</v>
      </c>
      <c r="K4794" s="7">
        <v>0</v>
      </c>
      <c r="L4794" s="7">
        <f>IFERROR(VLOOKUP(SiscoTable[[#This Row],[Código]],Hoja2!A:B,2,0)*SiscoTable[[#This Row],[Provta(Uns)]],0)</f>
        <v>0</v>
      </c>
      <c r="M4794" s="7">
        <v>0</v>
      </c>
      <c r="N4794" s="7">
        <v>0</v>
      </c>
      <c r="O4794" s="7">
        <f>IFERROR(VLOOKUP(SiscoTable[[#This Row],[Código]],Hoja2!A:B,2,0)*SiscoTable[[#This Row],[Stock_actual]],0)</f>
        <v>0</v>
      </c>
      <c r="P4794" s="6" t="s">
        <v>7</v>
      </c>
      <c r="Q4794" s="7">
        <v>0</v>
      </c>
      <c r="R4794" s="7">
        <v>0</v>
      </c>
      <c r="S4794" s="7" t="s">
        <v>11925</v>
      </c>
      <c r="BI4794"/>
      <c r="BJ4794"/>
    </row>
    <row r="4795" spans="2:62" x14ac:dyDescent="0.4">
      <c r="B4795" s="1">
        <v>22943</v>
      </c>
      <c r="C4795" s="6" t="s">
        <v>8</v>
      </c>
      <c r="D4795" s="6" t="s">
        <v>8</v>
      </c>
      <c r="E4795" s="6" t="s">
        <v>1734</v>
      </c>
      <c r="F4795" s="6" t="s">
        <v>1735</v>
      </c>
      <c r="G4795" s="6" t="s">
        <v>2069</v>
      </c>
      <c r="H4795" s="6" t="s">
        <v>4</v>
      </c>
      <c r="I4795" s="6" t="s">
        <v>2198</v>
      </c>
      <c r="J4795" s="6" t="s">
        <v>5</v>
      </c>
      <c r="K4795" s="7">
        <v>0</v>
      </c>
      <c r="L4795" s="7">
        <f>IFERROR(VLOOKUP(SiscoTable[[#This Row],[Código]],Hoja2!A:B,2,0)*SiscoTable[[#This Row],[Provta(Uns)]],0)</f>
        <v>0</v>
      </c>
      <c r="M4795" s="7">
        <v>0</v>
      </c>
      <c r="N4795" s="7">
        <v>0</v>
      </c>
      <c r="O4795" s="7">
        <f>IFERROR(VLOOKUP(SiscoTable[[#This Row],[Código]],Hoja2!A:B,2,0)*SiscoTable[[#This Row],[Stock_actual]],0)</f>
        <v>0</v>
      </c>
      <c r="P4795" s="6" t="s">
        <v>7</v>
      </c>
      <c r="Q4795" s="7">
        <v>0</v>
      </c>
      <c r="R4795" s="7">
        <v>0</v>
      </c>
      <c r="S4795" s="7" t="s">
        <v>11925</v>
      </c>
      <c r="BI4795"/>
      <c r="BJ4795"/>
    </row>
    <row r="4796" spans="2:62" x14ac:dyDescent="0.4">
      <c r="B4796" s="1">
        <v>22944</v>
      </c>
      <c r="C4796" s="6" t="s">
        <v>8</v>
      </c>
      <c r="D4796" s="6" t="s">
        <v>8</v>
      </c>
      <c r="E4796" s="6" t="s">
        <v>1734</v>
      </c>
      <c r="F4796" s="6" t="s">
        <v>1735</v>
      </c>
      <c r="G4796" s="6" t="s">
        <v>2069</v>
      </c>
      <c r="H4796" s="6" t="s">
        <v>4</v>
      </c>
      <c r="I4796" s="6" t="s">
        <v>2199</v>
      </c>
      <c r="J4796" s="6" t="s">
        <v>5</v>
      </c>
      <c r="K4796" s="7">
        <v>0</v>
      </c>
      <c r="L4796" s="7">
        <f>IFERROR(VLOOKUP(SiscoTable[[#This Row],[Código]],Hoja2!A:B,2,0)*SiscoTable[[#This Row],[Provta(Uns)]],0)</f>
        <v>0</v>
      </c>
      <c r="M4796" s="7">
        <v>0</v>
      </c>
      <c r="N4796" s="7">
        <v>0</v>
      </c>
      <c r="O4796" s="7">
        <f>IFERROR(VLOOKUP(SiscoTable[[#This Row],[Código]],Hoja2!A:B,2,0)*SiscoTable[[#This Row],[Stock_actual]],0)</f>
        <v>0</v>
      </c>
      <c r="P4796" s="6" t="s">
        <v>7</v>
      </c>
      <c r="Q4796" s="7">
        <v>0</v>
      </c>
      <c r="R4796" s="7">
        <v>0</v>
      </c>
      <c r="S4796" s="7" t="s">
        <v>11925</v>
      </c>
      <c r="BI4796"/>
      <c r="BJ4796"/>
    </row>
    <row r="4797" spans="2:62" x14ac:dyDescent="0.4">
      <c r="B4797" s="1">
        <v>22946</v>
      </c>
      <c r="C4797" s="6" t="s">
        <v>8</v>
      </c>
      <c r="D4797" s="6" t="s">
        <v>8</v>
      </c>
      <c r="E4797" s="6" t="s">
        <v>1734</v>
      </c>
      <c r="F4797" s="6" t="s">
        <v>1735</v>
      </c>
      <c r="G4797" s="6" t="s">
        <v>2069</v>
      </c>
      <c r="H4797" s="6" t="s">
        <v>4</v>
      </c>
      <c r="I4797" s="6" t="s">
        <v>2200</v>
      </c>
      <c r="J4797" s="6" t="s">
        <v>5</v>
      </c>
      <c r="K4797" s="7">
        <v>0</v>
      </c>
      <c r="L4797" s="7">
        <f>IFERROR(VLOOKUP(SiscoTable[[#This Row],[Código]],Hoja2!A:B,2,0)*SiscoTable[[#This Row],[Provta(Uns)]],0)</f>
        <v>0</v>
      </c>
      <c r="M4797" s="7">
        <v>0</v>
      </c>
      <c r="N4797" s="7">
        <v>0</v>
      </c>
      <c r="O4797" s="7">
        <f>IFERROR(VLOOKUP(SiscoTable[[#This Row],[Código]],Hoja2!A:B,2,0)*SiscoTable[[#This Row],[Stock_actual]],0)</f>
        <v>0</v>
      </c>
      <c r="P4797" s="6" t="s">
        <v>7</v>
      </c>
      <c r="Q4797" s="7">
        <v>0</v>
      </c>
      <c r="R4797" s="7">
        <v>0</v>
      </c>
      <c r="S4797" s="7" t="s">
        <v>11925</v>
      </c>
      <c r="BI4797"/>
      <c r="BJ4797"/>
    </row>
    <row r="4798" spans="2:62" x14ac:dyDescent="0.4">
      <c r="B4798" s="1">
        <v>22947</v>
      </c>
      <c r="C4798" s="6" t="s">
        <v>25</v>
      </c>
      <c r="D4798" s="6" t="s">
        <v>8</v>
      </c>
      <c r="E4798" s="6" t="s">
        <v>1734</v>
      </c>
      <c r="F4798" s="6" t="s">
        <v>1735</v>
      </c>
      <c r="G4798" s="6" t="s">
        <v>2069</v>
      </c>
      <c r="H4798" s="6" t="s">
        <v>4</v>
      </c>
      <c r="I4798" s="6" t="s">
        <v>2072</v>
      </c>
      <c r="J4798" s="6" t="s">
        <v>5</v>
      </c>
      <c r="K4798" s="7">
        <v>3.17</v>
      </c>
      <c r="L4798" s="7">
        <f>IFERROR(VLOOKUP(SiscoTable[[#This Row],[Código]],Hoja2!A:B,2,0)*SiscoTable[[#This Row],[Provta(Uns)]],0)</f>
        <v>269.13300000000004</v>
      </c>
      <c r="M4798" s="7">
        <v>0</v>
      </c>
      <c r="N4798" s="7">
        <v>0</v>
      </c>
      <c r="O4798" s="7">
        <f>IFERROR(VLOOKUP(SiscoTable[[#This Row],[Código]],Hoja2!A:B,2,0)*SiscoTable[[#This Row],[Stock_actual]],0)</f>
        <v>0</v>
      </c>
      <c r="P4798" s="6" t="s">
        <v>7</v>
      </c>
      <c r="Q4798" s="7">
        <v>4</v>
      </c>
      <c r="R4798" s="7">
        <v>6.6</v>
      </c>
      <c r="S4798" s="7" t="s">
        <v>11925</v>
      </c>
      <c r="BI4798"/>
      <c r="BJ4798"/>
    </row>
    <row r="4799" spans="2:62" x14ac:dyDescent="0.4">
      <c r="B4799" s="1">
        <v>22948</v>
      </c>
      <c r="C4799" s="6" t="s">
        <v>8</v>
      </c>
      <c r="D4799" s="6" t="s">
        <v>8</v>
      </c>
      <c r="E4799" s="6" t="s">
        <v>1734</v>
      </c>
      <c r="F4799" s="6" t="s">
        <v>1735</v>
      </c>
      <c r="G4799" s="6" t="s">
        <v>2069</v>
      </c>
      <c r="H4799" s="6" t="s">
        <v>4</v>
      </c>
      <c r="I4799" s="6" t="s">
        <v>2201</v>
      </c>
      <c r="J4799" s="6" t="s">
        <v>5</v>
      </c>
      <c r="K4799" s="7">
        <v>0</v>
      </c>
      <c r="L4799" s="7">
        <f>IFERROR(VLOOKUP(SiscoTable[[#This Row],[Código]],Hoja2!A:B,2,0)*SiscoTable[[#This Row],[Provta(Uns)]],0)</f>
        <v>0</v>
      </c>
      <c r="M4799" s="7">
        <v>0</v>
      </c>
      <c r="N4799" s="7">
        <v>1</v>
      </c>
      <c r="O4799" s="7">
        <f>IFERROR(VLOOKUP(SiscoTable[[#This Row],[Código]],Hoja2!A:B,2,0)*SiscoTable[[#This Row],[Stock_actual]],0)</f>
        <v>49.9</v>
      </c>
      <c r="P4799" s="6" t="s">
        <v>134</v>
      </c>
      <c r="Q4799" s="7">
        <v>0</v>
      </c>
      <c r="R4799" s="7">
        <v>0</v>
      </c>
      <c r="S4799" s="7" t="s">
        <v>11925</v>
      </c>
      <c r="BI4799"/>
      <c r="BJ4799"/>
    </row>
    <row r="4800" spans="2:62" x14ac:dyDescent="0.4">
      <c r="B4800" s="1">
        <v>22949</v>
      </c>
      <c r="C4800" s="6" t="s">
        <v>30</v>
      </c>
      <c r="D4800" s="6" t="s">
        <v>8</v>
      </c>
      <c r="E4800" s="6" t="s">
        <v>1734</v>
      </c>
      <c r="F4800" s="6" t="s">
        <v>1735</v>
      </c>
      <c r="G4800" s="6" t="s">
        <v>2069</v>
      </c>
      <c r="H4800" s="6" t="s">
        <v>4</v>
      </c>
      <c r="I4800" s="6" t="s">
        <v>2109</v>
      </c>
      <c r="J4800" s="6" t="s">
        <v>5</v>
      </c>
      <c r="K4800" s="7">
        <v>0.33</v>
      </c>
      <c r="L4800" s="7">
        <f>IFERROR(VLOOKUP(SiscoTable[[#This Row],[Código]],Hoja2!A:B,2,0)*SiscoTable[[#This Row],[Provta(Uns)]],0)</f>
        <v>47.52</v>
      </c>
      <c r="M4800" s="7">
        <v>0</v>
      </c>
      <c r="N4800" s="7">
        <v>0</v>
      </c>
      <c r="O4800" s="7">
        <f>IFERROR(VLOOKUP(SiscoTable[[#This Row],[Código]],Hoja2!A:B,2,0)*SiscoTable[[#This Row],[Stock_actual]],0)</f>
        <v>0</v>
      </c>
      <c r="P4800" s="6" t="s">
        <v>7</v>
      </c>
      <c r="Q4800" s="7">
        <v>0</v>
      </c>
      <c r="R4800" s="7">
        <v>0</v>
      </c>
      <c r="S4800" s="7" t="s">
        <v>11925</v>
      </c>
      <c r="BI4800"/>
      <c r="BJ4800"/>
    </row>
    <row r="4801" spans="2:62" x14ac:dyDescent="0.4">
      <c r="B4801" s="1">
        <v>22950</v>
      </c>
      <c r="C4801" s="6" t="s">
        <v>8</v>
      </c>
      <c r="D4801" s="6" t="s">
        <v>8</v>
      </c>
      <c r="E4801" s="6" t="s">
        <v>1734</v>
      </c>
      <c r="F4801" s="6" t="s">
        <v>1735</v>
      </c>
      <c r="G4801" s="6" t="s">
        <v>2069</v>
      </c>
      <c r="H4801" s="6" t="s">
        <v>2071</v>
      </c>
      <c r="I4801" s="6" t="s">
        <v>2202</v>
      </c>
      <c r="J4801" s="6" t="s">
        <v>5</v>
      </c>
      <c r="K4801" s="7">
        <v>0</v>
      </c>
      <c r="L4801" s="7">
        <f>IFERROR(VLOOKUP(SiscoTable[[#This Row],[Código]],Hoja2!A:B,2,0)*SiscoTable[[#This Row],[Provta(Uns)]],0)</f>
        <v>0</v>
      </c>
      <c r="M4801" s="7">
        <v>0</v>
      </c>
      <c r="N4801" s="7">
        <v>0</v>
      </c>
      <c r="O4801" s="7">
        <f>IFERROR(VLOOKUP(SiscoTable[[#This Row],[Código]],Hoja2!A:B,2,0)*SiscoTable[[#This Row],[Stock_actual]],0)</f>
        <v>0</v>
      </c>
      <c r="P4801" s="6" t="s">
        <v>7</v>
      </c>
      <c r="Q4801" s="7">
        <v>0</v>
      </c>
      <c r="R4801" s="7">
        <v>0</v>
      </c>
      <c r="S4801" s="7" t="s">
        <v>11925</v>
      </c>
      <c r="BI4801"/>
      <c r="BJ4801"/>
    </row>
    <row r="4802" spans="2:62" x14ac:dyDescent="0.4">
      <c r="B4802" s="1">
        <v>22951</v>
      </c>
      <c r="C4802" s="6" t="s">
        <v>8</v>
      </c>
      <c r="D4802" s="6" t="s">
        <v>8</v>
      </c>
      <c r="E4802" s="6" t="s">
        <v>1734</v>
      </c>
      <c r="F4802" s="6" t="s">
        <v>1735</v>
      </c>
      <c r="G4802" s="6" t="s">
        <v>2069</v>
      </c>
      <c r="H4802" s="6" t="s">
        <v>2071</v>
      </c>
      <c r="I4802" s="6" t="s">
        <v>2203</v>
      </c>
      <c r="J4802" s="6" t="s">
        <v>5</v>
      </c>
      <c r="K4802" s="7">
        <v>0.33</v>
      </c>
      <c r="L4802" s="7">
        <f>IFERROR(VLOOKUP(SiscoTable[[#This Row],[Código]],Hoja2!A:B,2,0)*SiscoTable[[#This Row],[Provta(Uns)]],0)</f>
        <v>16.466999999999999</v>
      </c>
      <c r="M4802" s="7">
        <v>0</v>
      </c>
      <c r="N4802" s="7">
        <v>0</v>
      </c>
      <c r="O4802" s="7">
        <f>IFERROR(VLOOKUP(SiscoTable[[#This Row],[Código]],Hoja2!A:B,2,0)*SiscoTable[[#This Row],[Stock_actual]],0)</f>
        <v>0</v>
      </c>
      <c r="P4802" s="6" t="s">
        <v>7</v>
      </c>
      <c r="Q4802" s="7">
        <v>0</v>
      </c>
      <c r="R4802" s="7">
        <v>0</v>
      </c>
      <c r="S4802" s="7" t="s">
        <v>11925</v>
      </c>
      <c r="BI4802"/>
      <c r="BJ4802"/>
    </row>
    <row r="4803" spans="2:62" x14ac:dyDescent="0.4">
      <c r="B4803" s="1">
        <v>22953</v>
      </c>
      <c r="C4803" s="6" t="s">
        <v>8</v>
      </c>
      <c r="D4803" s="6" t="s">
        <v>8</v>
      </c>
      <c r="E4803" s="6" t="s">
        <v>1734</v>
      </c>
      <c r="F4803" s="6" t="s">
        <v>1735</v>
      </c>
      <c r="G4803" s="6" t="s">
        <v>2069</v>
      </c>
      <c r="H4803" s="6" t="s">
        <v>2071</v>
      </c>
      <c r="I4803" s="6" t="s">
        <v>2204</v>
      </c>
      <c r="J4803" s="6" t="s">
        <v>5</v>
      </c>
      <c r="K4803" s="7">
        <v>0</v>
      </c>
      <c r="L4803" s="7">
        <f>IFERROR(VLOOKUP(SiscoTable[[#This Row],[Código]],Hoja2!A:B,2,0)*SiscoTable[[#This Row],[Provta(Uns)]],0)</f>
        <v>0</v>
      </c>
      <c r="M4803" s="7">
        <v>0</v>
      </c>
      <c r="N4803" s="7">
        <v>0</v>
      </c>
      <c r="O4803" s="7">
        <f>IFERROR(VLOOKUP(SiscoTable[[#This Row],[Código]],Hoja2!A:B,2,0)*SiscoTable[[#This Row],[Stock_actual]],0)</f>
        <v>0</v>
      </c>
      <c r="P4803" s="6" t="s">
        <v>7</v>
      </c>
      <c r="Q4803" s="7">
        <v>0</v>
      </c>
      <c r="R4803" s="7">
        <v>0</v>
      </c>
      <c r="S4803" s="7" t="s">
        <v>11925</v>
      </c>
      <c r="BI4803"/>
      <c r="BJ4803"/>
    </row>
    <row r="4804" spans="2:62" x14ac:dyDescent="0.4">
      <c r="B4804" s="1">
        <v>22954</v>
      </c>
      <c r="C4804" s="6" t="s">
        <v>30</v>
      </c>
      <c r="D4804" s="6" t="s">
        <v>8</v>
      </c>
      <c r="E4804" s="6" t="s">
        <v>1734</v>
      </c>
      <c r="F4804" s="6" t="s">
        <v>1735</v>
      </c>
      <c r="G4804" s="6" t="s">
        <v>2069</v>
      </c>
      <c r="H4804" s="6" t="s">
        <v>4</v>
      </c>
      <c r="I4804" s="6" t="s">
        <v>2110</v>
      </c>
      <c r="J4804" s="6" t="s">
        <v>5</v>
      </c>
      <c r="K4804" s="7">
        <v>0.67</v>
      </c>
      <c r="L4804" s="7">
        <f>IFERROR(VLOOKUP(SiscoTable[[#This Row],[Código]],Hoja2!A:B,2,0)*SiscoTable[[#This Row],[Provta(Uns)]],0)</f>
        <v>87.033000000000015</v>
      </c>
      <c r="M4804" s="7">
        <v>0</v>
      </c>
      <c r="N4804" s="7">
        <v>0</v>
      </c>
      <c r="O4804" s="7">
        <f>IFERROR(VLOOKUP(SiscoTable[[#This Row],[Código]],Hoja2!A:B,2,0)*SiscoTable[[#This Row],[Stock_actual]],0)</f>
        <v>0</v>
      </c>
      <c r="P4804" s="6" t="s">
        <v>7</v>
      </c>
      <c r="Q4804" s="7">
        <v>1</v>
      </c>
      <c r="R4804" s="7">
        <v>1.2</v>
      </c>
      <c r="S4804" s="7" t="s">
        <v>11925</v>
      </c>
      <c r="BI4804"/>
      <c r="BJ4804"/>
    </row>
    <row r="4805" spans="2:62" x14ac:dyDescent="0.4">
      <c r="B4805" s="1">
        <v>22955</v>
      </c>
      <c r="C4805" s="6" t="s">
        <v>8</v>
      </c>
      <c r="D4805" s="6" t="s">
        <v>8</v>
      </c>
      <c r="E4805" s="6" t="s">
        <v>1734</v>
      </c>
      <c r="F4805" s="6" t="s">
        <v>1735</v>
      </c>
      <c r="G4805" s="6" t="s">
        <v>2069</v>
      </c>
      <c r="H4805" s="6" t="s">
        <v>4</v>
      </c>
      <c r="I4805" s="6" t="s">
        <v>2205</v>
      </c>
      <c r="J4805" s="6" t="s">
        <v>5</v>
      </c>
      <c r="K4805" s="7">
        <v>0</v>
      </c>
      <c r="L4805" s="7">
        <f>IFERROR(VLOOKUP(SiscoTable[[#This Row],[Código]],Hoja2!A:B,2,0)*SiscoTable[[#This Row],[Provta(Uns)]],0)</f>
        <v>0</v>
      </c>
      <c r="M4805" s="7">
        <v>0</v>
      </c>
      <c r="N4805" s="7">
        <v>0</v>
      </c>
      <c r="O4805" s="7">
        <f>IFERROR(VLOOKUP(SiscoTable[[#This Row],[Código]],Hoja2!A:B,2,0)*SiscoTable[[#This Row],[Stock_actual]],0)</f>
        <v>0</v>
      </c>
      <c r="P4805" s="6" t="s">
        <v>7</v>
      </c>
      <c r="Q4805" s="7">
        <v>0</v>
      </c>
      <c r="R4805" s="7">
        <v>0</v>
      </c>
      <c r="S4805" s="7" t="s">
        <v>11925</v>
      </c>
      <c r="BI4805"/>
      <c r="BJ4805"/>
    </row>
    <row r="4806" spans="2:62" x14ac:dyDescent="0.4">
      <c r="B4806" s="1">
        <v>22957</v>
      </c>
      <c r="C4806" s="6" t="s">
        <v>8</v>
      </c>
      <c r="D4806" s="6" t="s">
        <v>8</v>
      </c>
      <c r="E4806" s="6" t="s">
        <v>1734</v>
      </c>
      <c r="F4806" s="6" t="s">
        <v>1735</v>
      </c>
      <c r="G4806" s="6" t="s">
        <v>2069</v>
      </c>
      <c r="H4806" s="6" t="s">
        <v>2112</v>
      </c>
      <c r="I4806" s="6" t="s">
        <v>2206</v>
      </c>
      <c r="J4806" s="6" t="s">
        <v>5</v>
      </c>
      <c r="K4806" s="7">
        <v>0</v>
      </c>
      <c r="L4806" s="7">
        <f>IFERROR(VLOOKUP(SiscoTable[[#This Row],[Código]],Hoja2!A:B,2,0)*SiscoTable[[#This Row],[Provta(Uns)]],0)</f>
        <v>0</v>
      </c>
      <c r="M4806" s="7">
        <v>0</v>
      </c>
      <c r="N4806" s="7">
        <v>0</v>
      </c>
      <c r="O4806" s="7">
        <f>IFERROR(VLOOKUP(SiscoTable[[#This Row],[Código]],Hoja2!A:B,2,0)*SiscoTable[[#This Row],[Stock_actual]],0)</f>
        <v>0</v>
      </c>
      <c r="P4806" s="6" t="s">
        <v>7</v>
      </c>
      <c r="Q4806" s="7">
        <v>0</v>
      </c>
      <c r="R4806" s="7">
        <v>0</v>
      </c>
      <c r="S4806" s="7" t="s">
        <v>11925</v>
      </c>
      <c r="BI4806"/>
      <c r="BJ4806"/>
    </row>
    <row r="4807" spans="2:62" x14ac:dyDescent="0.4">
      <c r="B4807" s="1">
        <v>22958</v>
      </c>
      <c r="C4807" s="6" t="s">
        <v>8</v>
      </c>
      <c r="D4807" s="6" t="s">
        <v>8</v>
      </c>
      <c r="E4807" s="6" t="s">
        <v>1734</v>
      </c>
      <c r="F4807" s="6" t="s">
        <v>1735</v>
      </c>
      <c r="G4807" s="6" t="s">
        <v>2069</v>
      </c>
      <c r="H4807" s="6" t="s">
        <v>4</v>
      </c>
      <c r="I4807" s="6" t="s">
        <v>2207</v>
      </c>
      <c r="J4807" s="6" t="s">
        <v>5</v>
      </c>
      <c r="K4807" s="7">
        <v>0</v>
      </c>
      <c r="L4807" s="7">
        <f>IFERROR(VLOOKUP(SiscoTable[[#This Row],[Código]],Hoja2!A:B,2,0)*SiscoTable[[#This Row],[Provta(Uns)]],0)</f>
        <v>0</v>
      </c>
      <c r="M4807" s="7">
        <v>0</v>
      </c>
      <c r="N4807" s="7">
        <v>2</v>
      </c>
      <c r="O4807" s="7">
        <f>IFERROR(VLOOKUP(SiscoTable[[#This Row],[Código]],Hoja2!A:B,2,0)*SiscoTable[[#This Row],[Stock_actual]],0)</f>
        <v>259.8</v>
      </c>
      <c r="P4807" s="6" t="s">
        <v>134</v>
      </c>
      <c r="Q4807" s="7">
        <v>0</v>
      </c>
      <c r="R4807" s="7">
        <v>0</v>
      </c>
      <c r="S4807" s="7" t="s">
        <v>11925</v>
      </c>
      <c r="BI4807"/>
      <c r="BJ4807"/>
    </row>
    <row r="4808" spans="2:62" x14ac:dyDescent="0.4">
      <c r="B4808" s="1">
        <v>22959</v>
      </c>
      <c r="C4808" s="6" t="s">
        <v>8</v>
      </c>
      <c r="D4808" s="6" t="s">
        <v>8</v>
      </c>
      <c r="E4808" s="6" t="s">
        <v>1734</v>
      </c>
      <c r="F4808" s="6" t="s">
        <v>1735</v>
      </c>
      <c r="G4808" s="6" t="s">
        <v>2069</v>
      </c>
      <c r="H4808" s="6" t="s">
        <v>2112</v>
      </c>
      <c r="I4808" s="6" t="s">
        <v>2208</v>
      </c>
      <c r="J4808" s="6" t="s">
        <v>5</v>
      </c>
      <c r="K4808" s="7">
        <v>0</v>
      </c>
      <c r="L4808" s="7">
        <f>IFERROR(VLOOKUP(SiscoTable[[#This Row],[Código]],Hoja2!A:B,2,0)*SiscoTable[[#This Row],[Provta(Uns)]],0)</f>
        <v>0</v>
      </c>
      <c r="M4808" s="7">
        <v>0</v>
      </c>
      <c r="N4808" s="7">
        <v>0</v>
      </c>
      <c r="O4808" s="7">
        <f>IFERROR(VLOOKUP(SiscoTable[[#This Row],[Código]],Hoja2!A:B,2,0)*SiscoTable[[#This Row],[Stock_actual]],0)</f>
        <v>0</v>
      </c>
      <c r="P4808" s="6" t="s">
        <v>7</v>
      </c>
      <c r="Q4808" s="7">
        <v>0</v>
      </c>
      <c r="R4808" s="7">
        <v>0</v>
      </c>
      <c r="S4808" s="7" t="s">
        <v>11925</v>
      </c>
      <c r="BI4808"/>
      <c r="BJ4808"/>
    </row>
    <row r="4809" spans="2:62" x14ac:dyDescent="0.4">
      <c r="B4809" s="1">
        <v>22960</v>
      </c>
      <c r="C4809" s="6" t="s">
        <v>8</v>
      </c>
      <c r="D4809" s="6" t="s">
        <v>8</v>
      </c>
      <c r="E4809" s="6" t="s">
        <v>1734</v>
      </c>
      <c r="F4809" s="6" t="s">
        <v>1735</v>
      </c>
      <c r="G4809" s="6" t="s">
        <v>2069</v>
      </c>
      <c r="H4809" s="6" t="s">
        <v>2094</v>
      </c>
      <c r="I4809" s="6" t="s">
        <v>2209</v>
      </c>
      <c r="J4809" s="6" t="s">
        <v>5</v>
      </c>
      <c r="K4809" s="7">
        <v>0.17</v>
      </c>
      <c r="L4809" s="7">
        <f>IFERROR(VLOOKUP(SiscoTable[[#This Row],[Código]],Hoja2!A:B,2,0)*SiscoTable[[#This Row],[Provta(Uns)]],0)</f>
        <v>28.883000000000003</v>
      </c>
      <c r="M4809" s="7">
        <v>0</v>
      </c>
      <c r="N4809" s="7">
        <v>12</v>
      </c>
      <c r="O4809" s="7">
        <f>IFERROR(VLOOKUP(SiscoTable[[#This Row],[Código]],Hoja2!A:B,2,0)*SiscoTable[[#This Row],[Stock_actual]],0)</f>
        <v>2038.8000000000002</v>
      </c>
      <c r="P4809" s="6" t="s">
        <v>2210</v>
      </c>
      <c r="Q4809" s="7">
        <v>0</v>
      </c>
      <c r="R4809" s="7">
        <v>0</v>
      </c>
      <c r="S4809" s="7" t="s">
        <v>11925</v>
      </c>
      <c r="BI4809"/>
      <c r="BJ4809"/>
    </row>
    <row r="4810" spans="2:62" x14ac:dyDescent="0.4">
      <c r="B4810" s="1">
        <v>22961</v>
      </c>
      <c r="C4810" s="6" t="s">
        <v>8</v>
      </c>
      <c r="D4810" s="6" t="s">
        <v>8</v>
      </c>
      <c r="E4810" s="6" t="s">
        <v>1734</v>
      </c>
      <c r="F4810" s="6" t="s">
        <v>1735</v>
      </c>
      <c r="G4810" s="6" t="s">
        <v>2069</v>
      </c>
      <c r="H4810" s="6" t="s">
        <v>2112</v>
      </c>
      <c r="I4810" s="6" t="s">
        <v>2211</v>
      </c>
      <c r="J4810" s="6" t="s">
        <v>5</v>
      </c>
      <c r="K4810" s="7">
        <v>1</v>
      </c>
      <c r="L4810" s="7">
        <f>IFERROR(VLOOKUP(SiscoTable[[#This Row],[Código]],Hoja2!A:B,2,0)*SiscoTable[[#This Row],[Provta(Uns)]],0)</f>
        <v>35.9</v>
      </c>
      <c r="M4810" s="7">
        <v>0</v>
      </c>
      <c r="N4810" s="7">
        <v>0</v>
      </c>
      <c r="O4810" s="7">
        <f>IFERROR(VLOOKUP(SiscoTable[[#This Row],[Código]],Hoja2!A:B,2,0)*SiscoTable[[#This Row],[Stock_actual]],0)</f>
        <v>0</v>
      </c>
      <c r="P4810" s="6" t="s">
        <v>7</v>
      </c>
      <c r="Q4810" s="7">
        <v>1</v>
      </c>
      <c r="R4810" s="7">
        <v>1.7999999999999998</v>
      </c>
      <c r="S4810" s="7" t="s">
        <v>11925</v>
      </c>
      <c r="BI4810"/>
      <c r="BJ4810"/>
    </row>
    <row r="4811" spans="2:62" x14ac:dyDescent="0.4">
      <c r="B4811" s="1">
        <v>22962</v>
      </c>
      <c r="C4811" s="6" t="s">
        <v>8</v>
      </c>
      <c r="D4811" s="6" t="s">
        <v>8</v>
      </c>
      <c r="E4811" s="6" t="s">
        <v>1734</v>
      </c>
      <c r="F4811" s="6" t="s">
        <v>1735</v>
      </c>
      <c r="G4811" s="6" t="s">
        <v>2069</v>
      </c>
      <c r="H4811" s="6" t="s">
        <v>2112</v>
      </c>
      <c r="I4811" s="6" t="s">
        <v>2212</v>
      </c>
      <c r="J4811" s="6" t="s">
        <v>5</v>
      </c>
      <c r="K4811" s="7">
        <v>0</v>
      </c>
      <c r="L4811" s="7">
        <f>IFERROR(VLOOKUP(SiscoTable[[#This Row],[Código]],Hoja2!A:B,2,0)*SiscoTable[[#This Row],[Provta(Uns)]],0)</f>
        <v>0</v>
      </c>
      <c r="M4811" s="7">
        <v>0</v>
      </c>
      <c r="N4811" s="7">
        <v>0</v>
      </c>
      <c r="O4811" s="7">
        <f>IFERROR(VLOOKUP(SiscoTable[[#This Row],[Código]],Hoja2!A:B,2,0)*SiscoTable[[#This Row],[Stock_actual]],0)</f>
        <v>0</v>
      </c>
      <c r="P4811" s="6" t="s">
        <v>7</v>
      </c>
      <c r="Q4811" s="7">
        <v>0</v>
      </c>
      <c r="R4811" s="7">
        <v>0</v>
      </c>
      <c r="S4811" s="7" t="s">
        <v>11925</v>
      </c>
      <c r="BI4811"/>
      <c r="BJ4811"/>
    </row>
    <row r="4812" spans="2:62" x14ac:dyDescent="0.4">
      <c r="B4812" s="1">
        <v>22963</v>
      </c>
      <c r="C4812" s="6" t="s">
        <v>30</v>
      </c>
      <c r="D4812" s="6" t="s">
        <v>8</v>
      </c>
      <c r="E4812" s="6" t="s">
        <v>1734</v>
      </c>
      <c r="F4812" s="6" t="s">
        <v>1735</v>
      </c>
      <c r="G4812" s="6" t="s">
        <v>2069</v>
      </c>
      <c r="H4812" s="6" t="s">
        <v>2112</v>
      </c>
      <c r="I4812" s="6" t="s">
        <v>2111</v>
      </c>
      <c r="J4812" s="6" t="s">
        <v>5</v>
      </c>
      <c r="K4812" s="7">
        <v>1.5</v>
      </c>
      <c r="L4812" s="7">
        <f>IFERROR(VLOOKUP(SiscoTable[[#This Row],[Código]],Hoja2!A:B,2,0)*SiscoTable[[#This Row],[Provta(Uns)]],0)</f>
        <v>97.350000000000009</v>
      </c>
      <c r="M4812" s="7">
        <v>0</v>
      </c>
      <c r="N4812" s="7">
        <v>0</v>
      </c>
      <c r="O4812" s="7">
        <f>IFERROR(VLOOKUP(SiscoTable[[#This Row],[Código]],Hoja2!A:B,2,0)*SiscoTable[[#This Row],[Stock_actual]],0)</f>
        <v>0</v>
      </c>
      <c r="P4812" s="6" t="s">
        <v>7</v>
      </c>
      <c r="Q4812" s="7">
        <v>2</v>
      </c>
      <c r="R4812" s="7">
        <v>3</v>
      </c>
      <c r="S4812" s="7" t="s">
        <v>11925</v>
      </c>
      <c r="BI4812"/>
      <c r="BJ4812"/>
    </row>
    <row r="4813" spans="2:62" x14ac:dyDescent="0.4">
      <c r="B4813" s="1">
        <v>22965</v>
      </c>
      <c r="C4813" s="6" t="s">
        <v>8</v>
      </c>
      <c r="D4813" s="6" t="s">
        <v>8</v>
      </c>
      <c r="E4813" s="6" t="s">
        <v>1734</v>
      </c>
      <c r="F4813" s="6" t="s">
        <v>1735</v>
      </c>
      <c r="G4813" s="6" t="s">
        <v>2069</v>
      </c>
      <c r="H4813" s="6" t="s">
        <v>2214</v>
      </c>
      <c r="I4813" s="6" t="s">
        <v>2213</v>
      </c>
      <c r="J4813" s="6" t="s">
        <v>5</v>
      </c>
      <c r="K4813" s="7">
        <v>0.33</v>
      </c>
      <c r="L4813" s="7">
        <f>IFERROR(VLOOKUP(SiscoTable[[#This Row],[Código]],Hoja2!A:B,2,0)*SiscoTable[[#This Row],[Provta(Uns)]],0)</f>
        <v>39.567000000000007</v>
      </c>
      <c r="M4813" s="7">
        <v>0</v>
      </c>
      <c r="N4813" s="7">
        <v>2</v>
      </c>
      <c r="O4813" s="7">
        <f>IFERROR(VLOOKUP(SiscoTable[[#This Row],[Código]],Hoja2!A:B,2,0)*SiscoTable[[#This Row],[Stock_actual]],0)</f>
        <v>239.8</v>
      </c>
      <c r="P4813" s="6" t="s">
        <v>99</v>
      </c>
      <c r="Q4813" s="7">
        <v>0</v>
      </c>
      <c r="R4813" s="7">
        <v>0</v>
      </c>
      <c r="S4813" s="7" t="s">
        <v>11925</v>
      </c>
      <c r="BI4813"/>
      <c r="BJ4813"/>
    </row>
    <row r="4814" spans="2:62" x14ac:dyDescent="0.4">
      <c r="B4814" s="1">
        <v>22966</v>
      </c>
      <c r="C4814" s="6" t="s">
        <v>8</v>
      </c>
      <c r="D4814" s="6" t="s">
        <v>8</v>
      </c>
      <c r="E4814" s="6" t="s">
        <v>1734</v>
      </c>
      <c r="F4814" s="6" t="s">
        <v>1735</v>
      </c>
      <c r="G4814" s="6" t="s">
        <v>2069</v>
      </c>
      <c r="H4814" s="6" t="s">
        <v>2216</v>
      </c>
      <c r="I4814" s="6" t="s">
        <v>2215</v>
      </c>
      <c r="J4814" s="6" t="s">
        <v>5</v>
      </c>
      <c r="K4814" s="7">
        <v>0</v>
      </c>
      <c r="L4814" s="7">
        <f>IFERROR(VLOOKUP(SiscoTable[[#This Row],[Código]],Hoja2!A:B,2,0)*SiscoTable[[#This Row],[Provta(Uns)]],0)</f>
        <v>0</v>
      </c>
      <c r="M4814" s="7">
        <v>0</v>
      </c>
      <c r="N4814" s="7">
        <v>1</v>
      </c>
      <c r="O4814" s="7">
        <f>IFERROR(VLOOKUP(SiscoTable[[#This Row],[Código]],Hoja2!A:B,2,0)*SiscoTable[[#This Row],[Stock_actual]],0)</f>
        <v>149.9</v>
      </c>
      <c r="P4814" s="6" t="s">
        <v>134</v>
      </c>
      <c r="Q4814" s="7">
        <v>0</v>
      </c>
      <c r="R4814" s="7">
        <v>0</v>
      </c>
      <c r="S4814" s="7" t="s">
        <v>11925</v>
      </c>
      <c r="BI4814"/>
      <c r="BJ4814"/>
    </row>
    <row r="4815" spans="2:62" x14ac:dyDescent="0.4">
      <c r="B4815" s="1">
        <v>22967</v>
      </c>
      <c r="C4815" s="6" t="s">
        <v>8</v>
      </c>
      <c r="D4815" s="6" t="s">
        <v>8</v>
      </c>
      <c r="E4815" s="6" t="s">
        <v>1734</v>
      </c>
      <c r="F4815" s="6" t="s">
        <v>1735</v>
      </c>
      <c r="G4815" s="6" t="s">
        <v>2069</v>
      </c>
      <c r="H4815" s="6" t="s">
        <v>2216</v>
      </c>
      <c r="I4815" s="6" t="s">
        <v>2217</v>
      </c>
      <c r="J4815" s="6" t="s">
        <v>5</v>
      </c>
      <c r="K4815" s="7">
        <v>0</v>
      </c>
      <c r="L4815" s="7">
        <f>IFERROR(VLOOKUP(SiscoTable[[#This Row],[Código]],Hoja2!A:B,2,0)*SiscoTable[[#This Row],[Provta(Uns)]],0)</f>
        <v>0</v>
      </c>
      <c r="M4815" s="7">
        <v>0</v>
      </c>
      <c r="N4815" s="7">
        <v>0</v>
      </c>
      <c r="O4815" s="7">
        <f>IFERROR(VLOOKUP(SiscoTable[[#This Row],[Código]],Hoja2!A:B,2,0)*SiscoTable[[#This Row],[Stock_actual]],0)</f>
        <v>0</v>
      </c>
      <c r="P4815" s="6" t="s">
        <v>7</v>
      </c>
      <c r="Q4815" s="7">
        <v>0</v>
      </c>
      <c r="R4815" s="7">
        <v>0</v>
      </c>
      <c r="S4815" s="7" t="s">
        <v>11925</v>
      </c>
      <c r="BI4815"/>
      <c r="BJ4815"/>
    </row>
    <row r="4816" spans="2:62" x14ac:dyDescent="0.4">
      <c r="B4816" s="1">
        <v>22968</v>
      </c>
      <c r="C4816" s="6" t="s">
        <v>8</v>
      </c>
      <c r="D4816" s="6" t="s">
        <v>8</v>
      </c>
      <c r="E4816" s="6" t="s">
        <v>1734</v>
      </c>
      <c r="F4816" s="6" t="s">
        <v>1735</v>
      </c>
      <c r="G4816" s="6" t="s">
        <v>2069</v>
      </c>
      <c r="H4816" s="6" t="s">
        <v>2071</v>
      </c>
      <c r="I4816" s="6" t="s">
        <v>2218</v>
      </c>
      <c r="J4816" s="6" t="s">
        <v>5</v>
      </c>
      <c r="K4816" s="7">
        <v>0</v>
      </c>
      <c r="L4816" s="7">
        <f>IFERROR(VLOOKUP(SiscoTable[[#This Row],[Código]],Hoja2!A:B,2,0)*SiscoTable[[#This Row],[Provta(Uns)]],0)</f>
        <v>0</v>
      </c>
      <c r="M4816" s="7">
        <v>0</v>
      </c>
      <c r="N4816" s="7">
        <v>0</v>
      </c>
      <c r="O4816" s="7">
        <f>IFERROR(VLOOKUP(SiscoTable[[#This Row],[Código]],Hoja2!A:B,2,0)*SiscoTable[[#This Row],[Stock_actual]],0)</f>
        <v>0</v>
      </c>
      <c r="P4816" s="6" t="s">
        <v>7</v>
      </c>
      <c r="Q4816" s="7">
        <v>0</v>
      </c>
      <c r="R4816" s="7">
        <v>0</v>
      </c>
      <c r="S4816" s="7" t="s">
        <v>11925</v>
      </c>
      <c r="BI4816"/>
      <c r="BJ4816"/>
    </row>
    <row r="4817" spans="2:62" x14ac:dyDescent="0.4">
      <c r="B4817" s="1">
        <v>22969</v>
      </c>
      <c r="C4817" s="6" t="s">
        <v>8</v>
      </c>
      <c r="D4817" s="6" t="s">
        <v>8</v>
      </c>
      <c r="E4817" s="6" t="s">
        <v>1734</v>
      </c>
      <c r="F4817" s="6" t="s">
        <v>1735</v>
      </c>
      <c r="G4817" s="6" t="s">
        <v>2069</v>
      </c>
      <c r="H4817" s="6" t="s">
        <v>2071</v>
      </c>
      <c r="I4817" s="6" t="s">
        <v>2219</v>
      </c>
      <c r="J4817" s="6" t="s">
        <v>5</v>
      </c>
      <c r="K4817" s="7">
        <v>0</v>
      </c>
      <c r="L4817" s="7">
        <f>IFERROR(VLOOKUP(SiscoTable[[#This Row],[Código]],Hoja2!A:B,2,0)*SiscoTable[[#This Row],[Provta(Uns)]],0)</f>
        <v>0</v>
      </c>
      <c r="M4817" s="7">
        <v>0</v>
      </c>
      <c r="N4817" s="7">
        <v>0</v>
      </c>
      <c r="O4817" s="7">
        <f>IFERROR(VLOOKUP(SiscoTable[[#This Row],[Código]],Hoja2!A:B,2,0)*SiscoTable[[#This Row],[Stock_actual]],0)</f>
        <v>0</v>
      </c>
      <c r="P4817" s="6" t="s">
        <v>7</v>
      </c>
      <c r="Q4817" s="7">
        <v>0</v>
      </c>
      <c r="R4817" s="7">
        <v>0</v>
      </c>
      <c r="S4817" s="7" t="s">
        <v>11925</v>
      </c>
      <c r="BI4817"/>
      <c r="BJ4817"/>
    </row>
    <row r="4818" spans="2:62" x14ac:dyDescent="0.4">
      <c r="B4818" s="1">
        <v>22970</v>
      </c>
      <c r="C4818" s="6" t="s">
        <v>8</v>
      </c>
      <c r="D4818" s="6" t="s">
        <v>8</v>
      </c>
      <c r="E4818" s="6" t="s">
        <v>1734</v>
      </c>
      <c r="F4818" s="6" t="s">
        <v>1735</v>
      </c>
      <c r="G4818" s="6" t="s">
        <v>2069</v>
      </c>
      <c r="H4818" s="6" t="s">
        <v>2221</v>
      </c>
      <c r="I4818" s="6" t="s">
        <v>2220</v>
      </c>
      <c r="J4818" s="6" t="s">
        <v>5</v>
      </c>
      <c r="K4818" s="7">
        <v>0</v>
      </c>
      <c r="L4818" s="7">
        <f>IFERROR(VLOOKUP(SiscoTable[[#This Row],[Código]],Hoja2!A:B,2,0)*SiscoTable[[#This Row],[Provta(Uns)]],0)</f>
        <v>0</v>
      </c>
      <c r="M4818" s="7">
        <v>0</v>
      </c>
      <c r="N4818" s="7">
        <v>0</v>
      </c>
      <c r="O4818" s="7">
        <f>IFERROR(VLOOKUP(SiscoTable[[#This Row],[Código]],Hoja2!A:B,2,0)*SiscoTable[[#This Row],[Stock_actual]],0)</f>
        <v>0</v>
      </c>
      <c r="P4818" s="6" t="s">
        <v>7</v>
      </c>
      <c r="Q4818" s="7">
        <v>0</v>
      </c>
      <c r="R4818" s="7">
        <v>0</v>
      </c>
      <c r="S4818" s="7" t="s">
        <v>11925</v>
      </c>
      <c r="BI4818"/>
      <c r="BJ4818"/>
    </row>
    <row r="4819" spans="2:62" x14ac:dyDescent="0.4">
      <c r="B4819" s="1">
        <v>22971</v>
      </c>
      <c r="C4819" s="6" t="s">
        <v>8</v>
      </c>
      <c r="D4819" s="6" t="s">
        <v>8</v>
      </c>
      <c r="E4819" s="6" t="s">
        <v>1734</v>
      </c>
      <c r="F4819" s="6" t="s">
        <v>1735</v>
      </c>
      <c r="G4819" s="6" t="s">
        <v>2069</v>
      </c>
      <c r="H4819" s="6" t="s">
        <v>2221</v>
      </c>
      <c r="I4819" s="6" t="s">
        <v>2222</v>
      </c>
      <c r="J4819" s="6" t="s">
        <v>5</v>
      </c>
      <c r="K4819" s="7">
        <v>0</v>
      </c>
      <c r="L4819" s="7">
        <f>IFERROR(VLOOKUP(SiscoTable[[#This Row],[Código]],Hoja2!A:B,2,0)*SiscoTable[[#This Row],[Provta(Uns)]],0)</f>
        <v>0</v>
      </c>
      <c r="M4819" s="7">
        <v>0</v>
      </c>
      <c r="N4819" s="7">
        <v>0</v>
      </c>
      <c r="O4819" s="7">
        <f>IFERROR(VLOOKUP(SiscoTable[[#This Row],[Código]],Hoja2!A:B,2,0)*SiscoTable[[#This Row],[Stock_actual]],0)</f>
        <v>0</v>
      </c>
      <c r="P4819" s="6" t="s">
        <v>7</v>
      </c>
      <c r="Q4819" s="7">
        <v>0</v>
      </c>
      <c r="R4819" s="7">
        <v>0</v>
      </c>
      <c r="S4819" s="7" t="s">
        <v>11925</v>
      </c>
      <c r="BI4819"/>
      <c r="BJ4819"/>
    </row>
    <row r="4820" spans="2:62" x14ac:dyDescent="0.4">
      <c r="B4820" s="1">
        <v>22973</v>
      </c>
      <c r="C4820" s="6" t="s">
        <v>8</v>
      </c>
      <c r="D4820" s="6" t="s">
        <v>8</v>
      </c>
      <c r="E4820" s="6" t="s">
        <v>1734</v>
      </c>
      <c r="F4820" s="6" t="s">
        <v>1735</v>
      </c>
      <c r="G4820" s="6" t="s">
        <v>2069</v>
      </c>
      <c r="H4820" s="6" t="s">
        <v>2221</v>
      </c>
      <c r="I4820" s="6" t="s">
        <v>2227</v>
      </c>
      <c r="J4820" s="6" t="s">
        <v>5</v>
      </c>
      <c r="K4820" s="7">
        <v>0</v>
      </c>
      <c r="L4820" s="7">
        <f>IFERROR(VLOOKUP(SiscoTable[[#This Row],[Código]],Hoja2!A:B,2,0)*SiscoTable[[#This Row],[Provta(Uns)]],0)</f>
        <v>0</v>
      </c>
      <c r="M4820" s="7">
        <v>0</v>
      </c>
      <c r="N4820" s="7">
        <v>0</v>
      </c>
      <c r="O4820" s="7">
        <f>IFERROR(VLOOKUP(SiscoTable[[#This Row],[Código]],Hoja2!A:B,2,0)*SiscoTable[[#This Row],[Stock_actual]],0)</f>
        <v>0</v>
      </c>
      <c r="P4820" s="6" t="s">
        <v>7</v>
      </c>
      <c r="Q4820" s="7">
        <v>0</v>
      </c>
      <c r="R4820" s="7">
        <v>0</v>
      </c>
      <c r="S4820" s="7" t="s">
        <v>11925</v>
      </c>
      <c r="BI4820"/>
      <c r="BJ4820"/>
    </row>
    <row r="4821" spans="2:62" x14ac:dyDescent="0.4">
      <c r="B4821" s="1">
        <v>22977</v>
      </c>
      <c r="C4821" s="6" t="s">
        <v>8</v>
      </c>
      <c r="D4821" s="6" t="s">
        <v>8</v>
      </c>
      <c r="E4821" s="6" t="s">
        <v>1734</v>
      </c>
      <c r="F4821" s="6" t="s">
        <v>1735</v>
      </c>
      <c r="G4821" s="6" t="s">
        <v>2069</v>
      </c>
      <c r="H4821" s="6" t="s">
        <v>2216</v>
      </c>
      <c r="I4821" s="6" t="s">
        <v>2223</v>
      </c>
      <c r="J4821" s="6" t="s">
        <v>5</v>
      </c>
      <c r="K4821" s="7">
        <v>0</v>
      </c>
      <c r="L4821" s="7">
        <f>IFERROR(VLOOKUP(SiscoTable[[#This Row],[Código]],Hoja2!A:B,2,0)*SiscoTable[[#This Row],[Provta(Uns)]],0)</f>
        <v>0</v>
      </c>
      <c r="M4821" s="7">
        <v>0</v>
      </c>
      <c r="N4821" s="7">
        <v>0</v>
      </c>
      <c r="O4821" s="7">
        <f>IFERROR(VLOOKUP(SiscoTable[[#This Row],[Código]],Hoja2!A:B,2,0)*SiscoTable[[#This Row],[Stock_actual]],0)</f>
        <v>0</v>
      </c>
      <c r="P4821" s="6" t="s">
        <v>7</v>
      </c>
      <c r="Q4821" s="7">
        <v>0</v>
      </c>
      <c r="R4821" s="7">
        <v>0</v>
      </c>
      <c r="S4821" s="7" t="s">
        <v>11925</v>
      </c>
      <c r="BI4821"/>
      <c r="BJ4821"/>
    </row>
    <row r="4822" spans="2:62" x14ac:dyDescent="0.4">
      <c r="B4822" s="1">
        <v>22978</v>
      </c>
      <c r="C4822" s="6" t="s">
        <v>8</v>
      </c>
      <c r="D4822" s="6" t="s">
        <v>8</v>
      </c>
      <c r="E4822" s="6" t="s">
        <v>1734</v>
      </c>
      <c r="F4822" s="6" t="s">
        <v>1735</v>
      </c>
      <c r="G4822" s="6" t="s">
        <v>2069</v>
      </c>
      <c r="H4822" s="6" t="s">
        <v>2216</v>
      </c>
      <c r="I4822" s="6" t="s">
        <v>2224</v>
      </c>
      <c r="J4822" s="6" t="s">
        <v>5</v>
      </c>
      <c r="K4822" s="7">
        <v>0</v>
      </c>
      <c r="L4822" s="7">
        <f>IFERROR(VLOOKUP(SiscoTable[[#This Row],[Código]],Hoja2!A:B,2,0)*SiscoTable[[#This Row],[Provta(Uns)]],0)</f>
        <v>0</v>
      </c>
      <c r="M4822" s="7">
        <v>0</v>
      </c>
      <c r="N4822" s="7">
        <v>0</v>
      </c>
      <c r="O4822" s="7">
        <f>IFERROR(VLOOKUP(SiscoTable[[#This Row],[Código]],Hoja2!A:B,2,0)*SiscoTable[[#This Row],[Stock_actual]],0)</f>
        <v>0</v>
      </c>
      <c r="P4822" s="6" t="s">
        <v>7</v>
      </c>
      <c r="Q4822" s="7">
        <v>0</v>
      </c>
      <c r="R4822" s="7">
        <v>0</v>
      </c>
      <c r="S4822" s="7" t="s">
        <v>11925</v>
      </c>
      <c r="BI4822"/>
      <c r="BJ4822"/>
    </row>
    <row r="4823" spans="2:62" x14ac:dyDescent="0.4">
      <c r="B4823" s="1">
        <v>22979</v>
      </c>
      <c r="C4823" s="6" t="s">
        <v>8</v>
      </c>
      <c r="D4823" s="6" t="s">
        <v>8</v>
      </c>
      <c r="E4823" s="6" t="s">
        <v>1734</v>
      </c>
      <c r="F4823" s="6" t="s">
        <v>1735</v>
      </c>
      <c r="G4823" s="6" t="s">
        <v>2069</v>
      </c>
      <c r="H4823" s="6" t="s">
        <v>2216</v>
      </c>
      <c r="I4823" s="6" t="s">
        <v>2225</v>
      </c>
      <c r="J4823" s="6" t="s">
        <v>5</v>
      </c>
      <c r="K4823" s="7">
        <v>0</v>
      </c>
      <c r="L4823" s="7">
        <f>IFERROR(VLOOKUP(SiscoTable[[#This Row],[Código]],Hoja2!A:B,2,0)*SiscoTable[[#This Row],[Provta(Uns)]],0)</f>
        <v>0</v>
      </c>
      <c r="M4823" s="7">
        <v>0</v>
      </c>
      <c r="N4823" s="7">
        <v>1</v>
      </c>
      <c r="O4823" s="7">
        <f>IFERROR(VLOOKUP(SiscoTable[[#This Row],[Código]],Hoja2!A:B,2,0)*SiscoTable[[#This Row],[Stock_actual]],0)</f>
        <v>108</v>
      </c>
      <c r="P4823" s="6" t="s">
        <v>134</v>
      </c>
      <c r="Q4823" s="7">
        <v>0</v>
      </c>
      <c r="R4823" s="7">
        <v>0</v>
      </c>
      <c r="S4823" s="7" t="s">
        <v>11925</v>
      </c>
      <c r="BI4823"/>
      <c r="BJ4823"/>
    </row>
    <row r="4824" spans="2:62" x14ac:dyDescent="0.4">
      <c r="B4824" s="1">
        <v>22980</v>
      </c>
      <c r="C4824" s="6" t="s">
        <v>8</v>
      </c>
      <c r="D4824" s="6" t="s">
        <v>8</v>
      </c>
      <c r="E4824" s="6" t="s">
        <v>1734</v>
      </c>
      <c r="F4824" s="6" t="s">
        <v>1735</v>
      </c>
      <c r="G4824" s="6" t="s">
        <v>2069</v>
      </c>
      <c r="H4824" s="6" t="s">
        <v>2216</v>
      </c>
      <c r="I4824" s="6" t="s">
        <v>2226</v>
      </c>
      <c r="J4824" s="6" t="s">
        <v>5</v>
      </c>
      <c r="K4824" s="7">
        <v>0</v>
      </c>
      <c r="L4824" s="7">
        <f>IFERROR(VLOOKUP(SiscoTable[[#This Row],[Código]],Hoja2!A:B,2,0)*SiscoTable[[#This Row],[Provta(Uns)]],0)</f>
        <v>0</v>
      </c>
      <c r="M4824" s="7">
        <v>0</v>
      </c>
      <c r="N4824" s="7">
        <v>0</v>
      </c>
      <c r="O4824" s="7">
        <f>IFERROR(VLOOKUP(SiscoTable[[#This Row],[Código]],Hoja2!A:B,2,0)*SiscoTable[[#This Row],[Stock_actual]],0)</f>
        <v>0</v>
      </c>
      <c r="P4824" s="6" t="s">
        <v>7</v>
      </c>
      <c r="Q4824" s="7">
        <v>0</v>
      </c>
      <c r="R4824" s="7">
        <v>0</v>
      </c>
      <c r="S4824" s="7" t="s">
        <v>11925</v>
      </c>
      <c r="BI4824"/>
      <c r="BJ4824"/>
    </row>
    <row r="4825" spans="2:62" x14ac:dyDescent="0.4">
      <c r="B4825" s="1">
        <v>22981</v>
      </c>
      <c r="C4825" s="6" t="s">
        <v>8</v>
      </c>
      <c r="D4825" s="6" t="s">
        <v>8</v>
      </c>
      <c r="E4825" s="6" t="s">
        <v>1734</v>
      </c>
      <c r="F4825" s="6" t="s">
        <v>1735</v>
      </c>
      <c r="G4825" s="6" t="s">
        <v>2069</v>
      </c>
      <c r="H4825" s="6" t="s">
        <v>2229</v>
      </c>
      <c r="I4825" s="6" t="s">
        <v>2228</v>
      </c>
      <c r="J4825" s="6" t="s">
        <v>5</v>
      </c>
      <c r="K4825" s="7">
        <v>0</v>
      </c>
      <c r="L4825" s="7">
        <f>IFERROR(VLOOKUP(SiscoTable[[#This Row],[Código]],Hoja2!A:B,2,0)*SiscoTable[[#This Row],[Provta(Uns)]],0)</f>
        <v>0</v>
      </c>
      <c r="M4825" s="7">
        <v>0</v>
      </c>
      <c r="N4825" s="7">
        <v>0</v>
      </c>
      <c r="O4825" s="7">
        <f>IFERROR(VLOOKUP(SiscoTable[[#This Row],[Código]],Hoja2!A:B,2,0)*SiscoTable[[#This Row],[Stock_actual]],0)</f>
        <v>0</v>
      </c>
      <c r="P4825" s="6" t="s">
        <v>7</v>
      </c>
      <c r="Q4825" s="7">
        <v>0</v>
      </c>
      <c r="R4825" s="7">
        <v>0</v>
      </c>
      <c r="S4825" s="7" t="s">
        <v>11925</v>
      </c>
      <c r="BI4825"/>
      <c r="BJ4825"/>
    </row>
    <row r="4826" spans="2:62" x14ac:dyDescent="0.4">
      <c r="B4826" s="1">
        <v>22982</v>
      </c>
      <c r="C4826" s="6" t="s">
        <v>8</v>
      </c>
      <c r="D4826" s="6" t="s">
        <v>8</v>
      </c>
      <c r="E4826" s="6" t="s">
        <v>1734</v>
      </c>
      <c r="F4826" s="6" t="s">
        <v>1735</v>
      </c>
      <c r="G4826" s="6" t="s">
        <v>2069</v>
      </c>
      <c r="H4826" s="6" t="s">
        <v>2229</v>
      </c>
      <c r="I4826" s="6" t="s">
        <v>2230</v>
      </c>
      <c r="J4826" s="6" t="s">
        <v>5</v>
      </c>
      <c r="K4826" s="7">
        <v>0.17</v>
      </c>
      <c r="L4826" s="7">
        <f>IFERROR(VLOOKUP(SiscoTable[[#This Row],[Código]],Hoja2!A:B,2,0)*SiscoTable[[#This Row],[Provta(Uns)]],0)</f>
        <v>42.143000000000001</v>
      </c>
      <c r="M4826" s="7">
        <v>0</v>
      </c>
      <c r="N4826" s="7">
        <v>0</v>
      </c>
      <c r="O4826" s="7">
        <f>IFERROR(VLOOKUP(SiscoTable[[#This Row],[Código]],Hoja2!A:B,2,0)*SiscoTable[[#This Row],[Stock_actual]],0)</f>
        <v>0</v>
      </c>
      <c r="P4826" s="6" t="s">
        <v>7</v>
      </c>
      <c r="Q4826" s="7">
        <v>0</v>
      </c>
      <c r="R4826" s="7">
        <v>0</v>
      </c>
      <c r="S4826" s="7" t="s">
        <v>11925</v>
      </c>
      <c r="BI4826"/>
      <c r="BJ4826"/>
    </row>
    <row r="4827" spans="2:62" x14ac:dyDescent="0.4">
      <c r="B4827" s="1">
        <v>22983</v>
      </c>
      <c r="C4827" s="6" t="s">
        <v>8</v>
      </c>
      <c r="D4827" s="6" t="s">
        <v>8</v>
      </c>
      <c r="E4827" s="6" t="s">
        <v>1734</v>
      </c>
      <c r="F4827" s="6" t="s">
        <v>1735</v>
      </c>
      <c r="G4827" s="6" t="s">
        <v>2069</v>
      </c>
      <c r="H4827" s="6" t="s">
        <v>2229</v>
      </c>
      <c r="I4827" s="6" t="s">
        <v>2231</v>
      </c>
      <c r="J4827" s="6" t="s">
        <v>5</v>
      </c>
      <c r="K4827" s="7">
        <v>0</v>
      </c>
      <c r="L4827" s="7">
        <f>IFERROR(VLOOKUP(SiscoTable[[#This Row],[Código]],Hoja2!A:B,2,0)*SiscoTable[[#This Row],[Provta(Uns)]],0)</f>
        <v>0</v>
      </c>
      <c r="M4827" s="7">
        <v>0</v>
      </c>
      <c r="N4827" s="7">
        <v>0</v>
      </c>
      <c r="O4827" s="7">
        <f>IFERROR(VLOOKUP(SiscoTable[[#This Row],[Código]],Hoja2!A:B,2,0)*SiscoTable[[#This Row],[Stock_actual]],0)</f>
        <v>0</v>
      </c>
      <c r="P4827" s="6" t="s">
        <v>7</v>
      </c>
      <c r="Q4827" s="7">
        <v>0</v>
      </c>
      <c r="R4827" s="7">
        <v>0</v>
      </c>
      <c r="S4827" s="7" t="s">
        <v>11925</v>
      </c>
      <c r="BI4827"/>
      <c r="BJ4827"/>
    </row>
    <row r="4828" spans="2:62" x14ac:dyDescent="0.4">
      <c r="B4828" s="1">
        <v>22984</v>
      </c>
      <c r="C4828" s="6" t="s">
        <v>30</v>
      </c>
      <c r="D4828" s="6" t="s">
        <v>8</v>
      </c>
      <c r="E4828" s="6" t="s">
        <v>1734</v>
      </c>
      <c r="F4828" s="6" t="s">
        <v>1735</v>
      </c>
      <c r="G4828" s="6" t="s">
        <v>2069</v>
      </c>
      <c r="H4828" s="6" t="s">
        <v>2169</v>
      </c>
      <c r="I4828" s="6" t="s">
        <v>2168</v>
      </c>
      <c r="J4828" s="6" t="s">
        <v>5</v>
      </c>
      <c r="K4828" s="7">
        <v>0</v>
      </c>
      <c r="L4828" s="7">
        <f>IFERROR(VLOOKUP(SiscoTable[[#This Row],[Código]],Hoja2!A:B,2,0)*SiscoTable[[#This Row],[Provta(Uns)]],0)</f>
        <v>0</v>
      </c>
      <c r="M4828" s="7">
        <v>0</v>
      </c>
      <c r="N4828" s="7">
        <v>1</v>
      </c>
      <c r="O4828" s="7">
        <f>IFERROR(VLOOKUP(SiscoTable[[#This Row],[Código]],Hoja2!A:B,2,0)*SiscoTable[[#This Row],[Stock_actual]],0)</f>
        <v>57.9</v>
      </c>
      <c r="P4828" s="6" t="s">
        <v>134</v>
      </c>
      <c r="Q4828" s="7">
        <v>0</v>
      </c>
      <c r="R4828" s="7">
        <v>0</v>
      </c>
      <c r="S4828" s="7" t="s">
        <v>11925</v>
      </c>
      <c r="BI4828"/>
      <c r="BJ4828"/>
    </row>
    <row r="4829" spans="2:62" x14ac:dyDescent="0.4">
      <c r="B4829" s="1">
        <v>22985</v>
      </c>
      <c r="C4829" s="6" t="s">
        <v>8</v>
      </c>
      <c r="D4829" s="6" t="s">
        <v>8</v>
      </c>
      <c r="E4829" s="6" t="s">
        <v>1734</v>
      </c>
      <c r="F4829" s="6" t="s">
        <v>1735</v>
      </c>
      <c r="G4829" s="6" t="s">
        <v>2069</v>
      </c>
      <c r="H4829" s="6" t="s">
        <v>2094</v>
      </c>
      <c r="I4829" s="6" t="s">
        <v>2232</v>
      </c>
      <c r="J4829" s="6" t="s">
        <v>5</v>
      </c>
      <c r="K4829" s="7">
        <v>0</v>
      </c>
      <c r="L4829" s="7">
        <f>IFERROR(VLOOKUP(SiscoTable[[#This Row],[Código]],Hoja2!A:B,2,0)*SiscoTable[[#This Row],[Provta(Uns)]],0)</f>
        <v>0</v>
      </c>
      <c r="M4829" s="7">
        <v>0</v>
      </c>
      <c r="N4829" s="7">
        <v>10</v>
      </c>
      <c r="O4829" s="7">
        <f>IFERROR(VLOOKUP(SiscoTable[[#This Row],[Código]],Hoja2!A:B,2,0)*SiscoTable[[#This Row],[Stock_actual]],0)</f>
        <v>1699</v>
      </c>
      <c r="P4829" s="6" t="s">
        <v>134</v>
      </c>
      <c r="Q4829" s="7">
        <v>0</v>
      </c>
      <c r="R4829" s="7">
        <v>0</v>
      </c>
      <c r="S4829" s="7" t="s">
        <v>11925</v>
      </c>
      <c r="BI4829"/>
      <c r="BJ4829"/>
    </row>
    <row r="4830" spans="2:62" x14ac:dyDescent="0.4">
      <c r="B4830" s="1">
        <v>22986</v>
      </c>
      <c r="C4830" s="6" t="s">
        <v>8</v>
      </c>
      <c r="D4830" s="6" t="s">
        <v>8</v>
      </c>
      <c r="E4830" s="6" t="s">
        <v>1734</v>
      </c>
      <c r="F4830" s="6" t="s">
        <v>1735</v>
      </c>
      <c r="G4830" s="6" t="s">
        <v>2069</v>
      </c>
      <c r="H4830" s="6" t="s">
        <v>2234</v>
      </c>
      <c r="I4830" s="6" t="s">
        <v>2233</v>
      </c>
      <c r="J4830" s="6" t="s">
        <v>5</v>
      </c>
      <c r="K4830" s="7">
        <v>0</v>
      </c>
      <c r="L4830" s="7">
        <f>IFERROR(VLOOKUP(SiscoTable[[#This Row],[Código]],Hoja2!A:B,2,0)*SiscoTable[[#This Row],[Provta(Uns)]],0)</f>
        <v>0</v>
      </c>
      <c r="M4830" s="7">
        <v>0</v>
      </c>
      <c r="N4830" s="7">
        <v>0</v>
      </c>
      <c r="O4830" s="7">
        <f>IFERROR(VLOOKUP(SiscoTable[[#This Row],[Código]],Hoja2!A:B,2,0)*SiscoTable[[#This Row],[Stock_actual]],0)</f>
        <v>0</v>
      </c>
      <c r="P4830" s="6" t="s">
        <v>7</v>
      </c>
      <c r="Q4830" s="7">
        <v>0</v>
      </c>
      <c r="R4830" s="7">
        <v>0</v>
      </c>
      <c r="S4830" s="7" t="s">
        <v>11925</v>
      </c>
      <c r="BI4830"/>
      <c r="BJ4830"/>
    </row>
    <row r="4831" spans="2:62" x14ac:dyDescent="0.4">
      <c r="B4831" s="1">
        <v>22987</v>
      </c>
      <c r="C4831" s="6" t="s">
        <v>8</v>
      </c>
      <c r="D4831" s="6" t="s">
        <v>8</v>
      </c>
      <c r="E4831" s="6" t="s">
        <v>1734</v>
      </c>
      <c r="F4831" s="6" t="s">
        <v>1735</v>
      </c>
      <c r="G4831" s="6" t="s">
        <v>2069</v>
      </c>
      <c r="H4831" s="6" t="s">
        <v>2229</v>
      </c>
      <c r="I4831" s="6" t="s">
        <v>2235</v>
      </c>
      <c r="J4831" s="6" t="s">
        <v>5</v>
      </c>
      <c r="K4831" s="7">
        <v>0</v>
      </c>
      <c r="L4831" s="7">
        <f>IFERROR(VLOOKUP(SiscoTable[[#This Row],[Código]],Hoja2!A:B,2,0)*SiscoTable[[#This Row],[Provta(Uns)]],0)</f>
        <v>0</v>
      </c>
      <c r="M4831" s="7">
        <v>0</v>
      </c>
      <c r="N4831" s="7">
        <v>0</v>
      </c>
      <c r="O4831" s="7">
        <f>IFERROR(VLOOKUP(SiscoTable[[#This Row],[Código]],Hoja2!A:B,2,0)*SiscoTable[[#This Row],[Stock_actual]],0)</f>
        <v>0</v>
      </c>
      <c r="P4831" s="6" t="s">
        <v>7</v>
      </c>
      <c r="Q4831" s="7">
        <v>0</v>
      </c>
      <c r="R4831" s="7">
        <v>0</v>
      </c>
      <c r="S4831" s="7" t="s">
        <v>11925</v>
      </c>
      <c r="BI4831"/>
      <c r="BJ4831"/>
    </row>
    <row r="4832" spans="2:62" x14ac:dyDescent="0.4">
      <c r="B4832" s="1">
        <v>22989</v>
      </c>
      <c r="C4832" s="6" t="s">
        <v>8</v>
      </c>
      <c r="D4832" s="6" t="s">
        <v>8</v>
      </c>
      <c r="E4832" s="6" t="s">
        <v>1734</v>
      </c>
      <c r="F4832" s="6" t="s">
        <v>1735</v>
      </c>
      <c r="G4832" s="6" t="s">
        <v>2069</v>
      </c>
      <c r="H4832" s="6" t="s">
        <v>2229</v>
      </c>
      <c r="I4832" s="6" t="s">
        <v>2236</v>
      </c>
      <c r="J4832" s="6" t="s">
        <v>5</v>
      </c>
      <c r="K4832" s="7">
        <v>0</v>
      </c>
      <c r="L4832" s="7">
        <f>IFERROR(VLOOKUP(SiscoTable[[#This Row],[Código]],Hoja2!A:B,2,0)*SiscoTable[[#This Row],[Provta(Uns)]],0)</f>
        <v>0</v>
      </c>
      <c r="M4832" s="7">
        <v>0</v>
      </c>
      <c r="N4832" s="7">
        <v>0</v>
      </c>
      <c r="O4832" s="7">
        <f>IFERROR(VLOOKUP(SiscoTable[[#This Row],[Código]],Hoja2!A:B,2,0)*SiscoTable[[#This Row],[Stock_actual]],0)</f>
        <v>0</v>
      </c>
      <c r="P4832" s="6" t="s">
        <v>7</v>
      </c>
      <c r="Q4832" s="7">
        <v>0</v>
      </c>
      <c r="R4832" s="7">
        <v>0</v>
      </c>
      <c r="S4832" s="7" t="s">
        <v>11925</v>
      </c>
      <c r="BI4832"/>
      <c r="BJ4832"/>
    </row>
    <row r="4833" spans="2:62" x14ac:dyDescent="0.4">
      <c r="B4833" s="1">
        <v>22990</v>
      </c>
      <c r="C4833" s="6" t="s">
        <v>8</v>
      </c>
      <c r="D4833" s="6" t="s">
        <v>8</v>
      </c>
      <c r="E4833" s="6" t="s">
        <v>1734</v>
      </c>
      <c r="F4833" s="6" t="s">
        <v>1735</v>
      </c>
      <c r="G4833" s="6" t="s">
        <v>2069</v>
      </c>
      <c r="H4833" s="6" t="s">
        <v>2238</v>
      </c>
      <c r="I4833" s="6" t="s">
        <v>2237</v>
      </c>
      <c r="J4833" s="6" t="s">
        <v>5</v>
      </c>
      <c r="K4833" s="7">
        <v>0</v>
      </c>
      <c r="L4833" s="7">
        <f>IFERROR(VLOOKUP(SiscoTable[[#This Row],[Código]],Hoja2!A:B,2,0)*SiscoTable[[#This Row],[Provta(Uns)]],0)</f>
        <v>0</v>
      </c>
      <c r="M4833" s="7">
        <v>0</v>
      </c>
      <c r="N4833" s="7">
        <v>0</v>
      </c>
      <c r="O4833" s="7">
        <f>IFERROR(VLOOKUP(SiscoTable[[#This Row],[Código]],Hoja2!A:B,2,0)*SiscoTable[[#This Row],[Stock_actual]],0)</f>
        <v>0</v>
      </c>
      <c r="P4833" s="6" t="s">
        <v>7</v>
      </c>
      <c r="Q4833" s="7">
        <v>0</v>
      </c>
      <c r="R4833" s="7">
        <v>0</v>
      </c>
      <c r="S4833" s="7" t="s">
        <v>11925</v>
      </c>
      <c r="BI4833"/>
      <c r="BJ4833"/>
    </row>
    <row r="4834" spans="2:62" x14ac:dyDescent="0.4">
      <c r="B4834" s="1">
        <v>22991</v>
      </c>
      <c r="C4834" s="6" t="s">
        <v>8</v>
      </c>
      <c r="D4834" s="6" t="s">
        <v>8</v>
      </c>
      <c r="E4834" s="6" t="s">
        <v>1734</v>
      </c>
      <c r="F4834" s="6" t="s">
        <v>1735</v>
      </c>
      <c r="G4834" s="6" t="s">
        <v>2069</v>
      </c>
      <c r="H4834" s="6" t="s">
        <v>2238</v>
      </c>
      <c r="I4834" s="6" t="s">
        <v>2239</v>
      </c>
      <c r="J4834" s="6" t="s">
        <v>5</v>
      </c>
      <c r="K4834" s="7">
        <v>0</v>
      </c>
      <c r="L4834" s="7">
        <f>IFERROR(VLOOKUP(SiscoTable[[#This Row],[Código]],Hoja2!A:B,2,0)*SiscoTable[[#This Row],[Provta(Uns)]],0)</f>
        <v>0</v>
      </c>
      <c r="M4834" s="7">
        <v>0</v>
      </c>
      <c r="N4834" s="7">
        <v>0</v>
      </c>
      <c r="O4834" s="7">
        <f>IFERROR(VLOOKUP(SiscoTable[[#This Row],[Código]],Hoja2!A:B,2,0)*SiscoTable[[#This Row],[Stock_actual]],0)</f>
        <v>0</v>
      </c>
      <c r="P4834" s="6" t="s">
        <v>7</v>
      </c>
      <c r="Q4834" s="7">
        <v>0</v>
      </c>
      <c r="R4834" s="7">
        <v>0</v>
      </c>
      <c r="S4834" s="7" t="s">
        <v>11925</v>
      </c>
      <c r="BI4834"/>
      <c r="BJ4834"/>
    </row>
    <row r="4835" spans="2:62" x14ac:dyDescent="0.4">
      <c r="B4835" s="1">
        <v>22992</v>
      </c>
      <c r="C4835" s="6" t="s">
        <v>30</v>
      </c>
      <c r="D4835" s="6" t="s">
        <v>8</v>
      </c>
      <c r="E4835" s="6" t="s">
        <v>1734</v>
      </c>
      <c r="F4835" s="6" t="s">
        <v>1735</v>
      </c>
      <c r="G4835" s="6" t="s">
        <v>2069</v>
      </c>
      <c r="H4835" s="6" t="s">
        <v>2094</v>
      </c>
      <c r="I4835" s="6" t="s">
        <v>2113</v>
      </c>
      <c r="J4835" s="6" t="s">
        <v>5</v>
      </c>
      <c r="K4835" s="7">
        <v>1</v>
      </c>
      <c r="L4835" s="7">
        <f>IFERROR(VLOOKUP(SiscoTable[[#This Row],[Código]],Hoja2!A:B,2,0)*SiscoTable[[#This Row],[Provta(Uns)]],0)</f>
        <v>94.9</v>
      </c>
      <c r="M4835" s="7">
        <v>0</v>
      </c>
      <c r="N4835" s="7">
        <v>3</v>
      </c>
      <c r="O4835" s="7">
        <f>IFERROR(VLOOKUP(SiscoTable[[#This Row],[Código]],Hoja2!A:B,2,0)*SiscoTable[[#This Row],[Stock_actual]],0)</f>
        <v>284.70000000000005</v>
      </c>
      <c r="P4835" s="6" t="s">
        <v>983</v>
      </c>
      <c r="Q4835" s="7">
        <v>1</v>
      </c>
      <c r="R4835" s="7">
        <v>0</v>
      </c>
      <c r="S4835" s="7" t="s">
        <v>11925</v>
      </c>
      <c r="BI4835"/>
      <c r="BJ4835"/>
    </row>
    <row r="4836" spans="2:62" x14ac:dyDescent="0.4">
      <c r="B4836" s="1">
        <v>22993</v>
      </c>
      <c r="C4836" s="6" t="s">
        <v>8</v>
      </c>
      <c r="D4836" s="6" t="s">
        <v>8</v>
      </c>
      <c r="E4836" s="6" t="s">
        <v>1734</v>
      </c>
      <c r="F4836" s="6" t="s">
        <v>1735</v>
      </c>
      <c r="G4836" s="6" t="s">
        <v>2069</v>
      </c>
      <c r="H4836" s="6" t="s">
        <v>2238</v>
      </c>
      <c r="I4836" s="6" t="s">
        <v>2240</v>
      </c>
      <c r="J4836" s="6" t="s">
        <v>5</v>
      </c>
      <c r="K4836" s="7">
        <v>0.33</v>
      </c>
      <c r="L4836" s="7">
        <f>IFERROR(VLOOKUP(SiscoTable[[#This Row],[Código]],Hoja2!A:B,2,0)*SiscoTable[[#This Row],[Provta(Uns)]],0)</f>
        <v>18.48</v>
      </c>
      <c r="M4836" s="7">
        <v>0</v>
      </c>
      <c r="N4836" s="7">
        <v>-2</v>
      </c>
      <c r="O4836" s="7">
        <f>IFERROR(VLOOKUP(SiscoTable[[#This Row],[Código]],Hoja2!A:B,2,0)*SiscoTable[[#This Row],[Stock_actual]],0)</f>
        <v>-112</v>
      </c>
      <c r="P4836" s="6" t="s">
        <v>7</v>
      </c>
      <c r="Q4836" s="7">
        <v>0</v>
      </c>
      <c r="R4836" s="7">
        <v>0.6</v>
      </c>
      <c r="S4836" s="7" t="s">
        <v>11925</v>
      </c>
      <c r="BI4836"/>
      <c r="BJ4836"/>
    </row>
    <row r="4837" spans="2:62" x14ac:dyDescent="0.4">
      <c r="B4837" s="1">
        <v>22994</v>
      </c>
      <c r="C4837" s="6" t="s">
        <v>8</v>
      </c>
      <c r="D4837" s="6" t="s">
        <v>8</v>
      </c>
      <c r="E4837" s="6" t="s">
        <v>1734</v>
      </c>
      <c r="F4837" s="6" t="s">
        <v>1735</v>
      </c>
      <c r="G4837" s="6" t="s">
        <v>2069</v>
      </c>
      <c r="H4837" s="6" t="s">
        <v>2242</v>
      </c>
      <c r="I4837" s="6" t="s">
        <v>2241</v>
      </c>
      <c r="J4837" s="6" t="s">
        <v>5</v>
      </c>
      <c r="K4837" s="7">
        <v>0</v>
      </c>
      <c r="L4837" s="7">
        <f>IFERROR(VLOOKUP(SiscoTable[[#This Row],[Código]],Hoja2!A:B,2,0)*SiscoTable[[#This Row],[Provta(Uns)]],0)</f>
        <v>0</v>
      </c>
      <c r="M4837" s="7">
        <v>0</v>
      </c>
      <c r="N4837" s="7">
        <v>0</v>
      </c>
      <c r="O4837" s="7">
        <f>IFERROR(VLOOKUP(SiscoTable[[#This Row],[Código]],Hoja2!A:B,2,0)*SiscoTable[[#This Row],[Stock_actual]],0)</f>
        <v>0</v>
      </c>
      <c r="P4837" s="6" t="s">
        <v>7</v>
      </c>
      <c r="Q4837" s="7">
        <v>0</v>
      </c>
      <c r="R4837" s="7">
        <v>0</v>
      </c>
      <c r="S4837" s="7" t="s">
        <v>11925</v>
      </c>
      <c r="BI4837"/>
      <c r="BJ4837"/>
    </row>
    <row r="4838" spans="2:62" x14ac:dyDescent="0.4">
      <c r="B4838" s="1">
        <v>22995</v>
      </c>
      <c r="C4838" s="6" t="s">
        <v>8</v>
      </c>
      <c r="D4838" s="6" t="s">
        <v>8</v>
      </c>
      <c r="E4838" s="6" t="s">
        <v>1734</v>
      </c>
      <c r="F4838" s="6" t="s">
        <v>1735</v>
      </c>
      <c r="G4838" s="6" t="s">
        <v>2069</v>
      </c>
      <c r="H4838" s="6" t="s">
        <v>2238</v>
      </c>
      <c r="I4838" s="6" t="s">
        <v>2243</v>
      </c>
      <c r="J4838" s="6" t="s">
        <v>5</v>
      </c>
      <c r="K4838" s="7">
        <v>0</v>
      </c>
      <c r="L4838" s="7">
        <f>IFERROR(VLOOKUP(SiscoTable[[#This Row],[Código]],Hoja2!A:B,2,0)*SiscoTable[[#This Row],[Provta(Uns)]],0)</f>
        <v>0</v>
      </c>
      <c r="M4838" s="7">
        <v>0</v>
      </c>
      <c r="N4838" s="7">
        <v>0</v>
      </c>
      <c r="O4838" s="7">
        <f>IFERROR(VLOOKUP(SiscoTable[[#This Row],[Código]],Hoja2!A:B,2,0)*SiscoTable[[#This Row],[Stock_actual]],0)</f>
        <v>0</v>
      </c>
      <c r="P4838" s="6" t="s">
        <v>7</v>
      </c>
      <c r="Q4838" s="7">
        <v>0</v>
      </c>
      <c r="R4838" s="7">
        <v>0</v>
      </c>
      <c r="S4838" s="7" t="s">
        <v>11925</v>
      </c>
      <c r="BI4838"/>
      <c r="BJ4838"/>
    </row>
    <row r="4839" spans="2:62" x14ac:dyDescent="0.4">
      <c r="B4839" s="1">
        <v>22996</v>
      </c>
      <c r="C4839" s="6" t="s">
        <v>8</v>
      </c>
      <c r="D4839" s="6" t="s">
        <v>8</v>
      </c>
      <c r="E4839" s="6" t="s">
        <v>1734</v>
      </c>
      <c r="F4839" s="6" t="s">
        <v>1735</v>
      </c>
      <c r="G4839" s="6" t="s">
        <v>2069</v>
      </c>
      <c r="H4839" s="6" t="s">
        <v>2216</v>
      </c>
      <c r="I4839" s="6" t="s">
        <v>2244</v>
      </c>
      <c r="J4839" s="6" t="s">
        <v>5</v>
      </c>
      <c r="K4839" s="7">
        <v>0</v>
      </c>
      <c r="L4839" s="7">
        <f>IFERROR(VLOOKUP(SiscoTable[[#This Row],[Código]],Hoja2!A:B,2,0)*SiscoTable[[#This Row],[Provta(Uns)]],0)</f>
        <v>0</v>
      </c>
      <c r="M4839" s="7">
        <v>0</v>
      </c>
      <c r="N4839" s="7">
        <v>0</v>
      </c>
      <c r="O4839" s="7">
        <f>IFERROR(VLOOKUP(SiscoTable[[#This Row],[Código]],Hoja2!A:B,2,0)*SiscoTable[[#This Row],[Stock_actual]],0)</f>
        <v>0</v>
      </c>
      <c r="P4839" s="6" t="s">
        <v>7</v>
      </c>
      <c r="Q4839" s="7">
        <v>0</v>
      </c>
      <c r="R4839" s="7">
        <v>0</v>
      </c>
      <c r="S4839" s="7" t="s">
        <v>11925</v>
      </c>
      <c r="BI4839"/>
      <c r="BJ4839"/>
    </row>
    <row r="4840" spans="2:62" x14ac:dyDescent="0.4">
      <c r="B4840" s="1">
        <v>22997</v>
      </c>
      <c r="C4840" s="6" t="s">
        <v>30</v>
      </c>
      <c r="D4840" s="6" t="s">
        <v>8</v>
      </c>
      <c r="E4840" s="6" t="s">
        <v>1734</v>
      </c>
      <c r="F4840" s="6" t="s">
        <v>1735</v>
      </c>
      <c r="G4840" s="6" t="s">
        <v>2069</v>
      </c>
      <c r="H4840" s="6" t="s">
        <v>2094</v>
      </c>
      <c r="I4840" s="6" t="s">
        <v>2114</v>
      </c>
      <c r="J4840" s="6" t="s">
        <v>5</v>
      </c>
      <c r="K4840" s="7">
        <v>1.33</v>
      </c>
      <c r="L4840" s="7">
        <f>IFERROR(VLOOKUP(SiscoTable[[#This Row],[Código]],Hoja2!A:B,2,0)*SiscoTable[[#This Row],[Provta(Uns)]],0)</f>
        <v>66.367000000000004</v>
      </c>
      <c r="M4840" s="7">
        <v>0</v>
      </c>
      <c r="N4840" s="7">
        <v>11</v>
      </c>
      <c r="O4840" s="7">
        <f>IFERROR(VLOOKUP(SiscoTable[[#This Row],[Código]],Hoja2!A:B,2,0)*SiscoTable[[#This Row],[Stock_actual]],0)</f>
        <v>548.9</v>
      </c>
      <c r="P4840" s="6" t="s">
        <v>2115</v>
      </c>
      <c r="Q4840" s="7">
        <v>1</v>
      </c>
      <c r="R4840" s="7">
        <v>0</v>
      </c>
      <c r="S4840" s="7" t="s">
        <v>11925</v>
      </c>
      <c r="BI4840"/>
      <c r="BJ4840"/>
    </row>
    <row r="4841" spans="2:62" x14ac:dyDescent="0.4">
      <c r="B4841" s="1">
        <v>22998</v>
      </c>
      <c r="C4841" s="6" t="s">
        <v>8</v>
      </c>
      <c r="D4841" s="6" t="s">
        <v>8</v>
      </c>
      <c r="E4841" s="6" t="s">
        <v>1734</v>
      </c>
      <c r="F4841" s="6" t="s">
        <v>1735</v>
      </c>
      <c r="G4841" s="6" t="s">
        <v>2069</v>
      </c>
      <c r="H4841" s="6" t="s">
        <v>2216</v>
      </c>
      <c r="I4841" s="6" t="s">
        <v>2245</v>
      </c>
      <c r="J4841" s="6" t="s">
        <v>5</v>
      </c>
      <c r="K4841" s="7">
        <v>0</v>
      </c>
      <c r="L4841" s="7">
        <f>IFERROR(VLOOKUP(SiscoTable[[#This Row],[Código]],Hoja2!A:B,2,0)*SiscoTable[[#This Row],[Provta(Uns)]],0)</f>
        <v>0</v>
      </c>
      <c r="M4841" s="7">
        <v>0</v>
      </c>
      <c r="N4841" s="7">
        <v>0</v>
      </c>
      <c r="O4841" s="7">
        <f>IFERROR(VLOOKUP(SiscoTable[[#This Row],[Código]],Hoja2!A:B,2,0)*SiscoTable[[#This Row],[Stock_actual]],0)</f>
        <v>0</v>
      </c>
      <c r="P4841" s="6" t="s">
        <v>7</v>
      </c>
      <c r="Q4841" s="7">
        <v>0</v>
      </c>
      <c r="R4841" s="7">
        <v>0</v>
      </c>
      <c r="S4841" s="7" t="s">
        <v>11925</v>
      </c>
      <c r="BI4841"/>
      <c r="BJ4841"/>
    </row>
    <row r="4842" spans="2:62" x14ac:dyDescent="0.4">
      <c r="B4842" s="1">
        <v>22999</v>
      </c>
      <c r="C4842" s="6" t="s">
        <v>8</v>
      </c>
      <c r="D4842" s="6" t="s">
        <v>8</v>
      </c>
      <c r="E4842" s="6" t="s">
        <v>1734</v>
      </c>
      <c r="F4842" s="6" t="s">
        <v>1735</v>
      </c>
      <c r="G4842" s="6" t="s">
        <v>2069</v>
      </c>
      <c r="H4842" s="6" t="s">
        <v>2216</v>
      </c>
      <c r="I4842" s="6" t="s">
        <v>2246</v>
      </c>
      <c r="J4842" s="6" t="s">
        <v>5</v>
      </c>
      <c r="K4842" s="7">
        <v>0</v>
      </c>
      <c r="L4842" s="7">
        <f>IFERROR(VLOOKUP(SiscoTable[[#This Row],[Código]],Hoja2!A:B,2,0)*SiscoTable[[#This Row],[Provta(Uns)]],0)</f>
        <v>0</v>
      </c>
      <c r="M4842" s="7">
        <v>0</v>
      </c>
      <c r="N4842" s="7">
        <v>0</v>
      </c>
      <c r="O4842" s="7">
        <f>IFERROR(VLOOKUP(SiscoTable[[#This Row],[Código]],Hoja2!A:B,2,0)*SiscoTable[[#This Row],[Stock_actual]],0)</f>
        <v>0</v>
      </c>
      <c r="P4842" s="6" t="s">
        <v>7</v>
      </c>
      <c r="Q4842" s="7">
        <v>0</v>
      </c>
      <c r="R4842" s="7">
        <v>0</v>
      </c>
      <c r="S4842" s="7" t="s">
        <v>11925</v>
      </c>
      <c r="BI4842"/>
      <c r="BJ4842"/>
    </row>
    <row r="4843" spans="2:62" x14ac:dyDescent="0.4">
      <c r="B4843" s="1">
        <v>23001</v>
      </c>
      <c r="C4843" s="6" t="s">
        <v>8</v>
      </c>
      <c r="D4843" s="6" t="s">
        <v>8</v>
      </c>
      <c r="E4843" s="6" t="s">
        <v>1734</v>
      </c>
      <c r="F4843" s="6" t="s">
        <v>1735</v>
      </c>
      <c r="G4843" s="6" t="s">
        <v>2069</v>
      </c>
      <c r="H4843" s="6" t="s">
        <v>2216</v>
      </c>
      <c r="I4843" s="6" t="s">
        <v>2247</v>
      </c>
      <c r="J4843" s="6" t="s">
        <v>5</v>
      </c>
      <c r="K4843" s="7">
        <v>0.17</v>
      </c>
      <c r="L4843" s="7">
        <f>IFERROR(VLOOKUP(SiscoTable[[#This Row],[Código]],Hoja2!A:B,2,0)*SiscoTable[[#This Row],[Provta(Uns)]],0)</f>
        <v>12.920000000000002</v>
      </c>
      <c r="M4843" s="7">
        <v>0</v>
      </c>
      <c r="N4843" s="7">
        <v>0</v>
      </c>
      <c r="O4843" s="7">
        <f>IFERROR(VLOOKUP(SiscoTable[[#This Row],[Código]],Hoja2!A:B,2,0)*SiscoTable[[#This Row],[Stock_actual]],0)</f>
        <v>0</v>
      </c>
      <c r="P4843" s="6" t="s">
        <v>7</v>
      </c>
      <c r="Q4843" s="7">
        <v>0</v>
      </c>
      <c r="R4843" s="7">
        <v>0</v>
      </c>
      <c r="S4843" s="7" t="s">
        <v>11925</v>
      </c>
      <c r="BI4843"/>
      <c r="BJ4843"/>
    </row>
    <row r="4844" spans="2:62" x14ac:dyDescent="0.4">
      <c r="B4844" s="1">
        <v>23002</v>
      </c>
      <c r="C4844" s="6" t="s">
        <v>8</v>
      </c>
      <c r="D4844" s="6" t="s">
        <v>8</v>
      </c>
      <c r="E4844" s="6" t="s">
        <v>1734</v>
      </c>
      <c r="F4844" s="6" t="s">
        <v>1735</v>
      </c>
      <c r="G4844" s="6" t="s">
        <v>2069</v>
      </c>
      <c r="H4844" s="6" t="s">
        <v>2216</v>
      </c>
      <c r="I4844" s="6" t="s">
        <v>2248</v>
      </c>
      <c r="J4844" s="6" t="s">
        <v>5</v>
      </c>
      <c r="K4844" s="7">
        <v>0</v>
      </c>
      <c r="L4844" s="7">
        <f>IFERROR(VLOOKUP(SiscoTable[[#This Row],[Código]],Hoja2!A:B,2,0)*SiscoTable[[#This Row],[Provta(Uns)]],0)</f>
        <v>0</v>
      </c>
      <c r="M4844" s="7">
        <v>0</v>
      </c>
      <c r="N4844" s="7">
        <v>0</v>
      </c>
      <c r="O4844" s="7">
        <f>IFERROR(VLOOKUP(SiscoTable[[#This Row],[Código]],Hoja2!A:B,2,0)*SiscoTable[[#This Row],[Stock_actual]],0)</f>
        <v>0</v>
      </c>
      <c r="P4844" s="6" t="s">
        <v>7</v>
      </c>
      <c r="Q4844" s="7">
        <v>0</v>
      </c>
      <c r="R4844" s="7">
        <v>0</v>
      </c>
      <c r="S4844" s="7" t="s">
        <v>11925</v>
      </c>
      <c r="BI4844"/>
      <c r="BJ4844"/>
    </row>
    <row r="4845" spans="2:62" x14ac:dyDescent="0.4">
      <c r="B4845" s="1">
        <v>23004</v>
      </c>
      <c r="C4845" s="6" t="s">
        <v>8</v>
      </c>
      <c r="D4845" s="6" t="s">
        <v>8</v>
      </c>
      <c r="E4845" s="6" t="s">
        <v>1734</v>
      </c>
      <c r="F4845" s="6" t="s">
        <v>1735</v>
      </c>
      <c r="G4845" s="6" t="s">
        <v>2069</v>
      </c>
      <c r="H4845" s="6" t="s">
        <v>2071</v>
      </c>
      <c r="I4845" s="6" t="s">
        <v>2249</v>
      </c>
      <c r="J4845" s="6" t="s">
        <v>5</v>
      </c>
      <c r="K4845" s="7">
        <v>0</v>
      </c>
      <c r="L4845" s="7">
        <f>IFERROR(VLOOKUP(SiscoTable[[#This Row],[Código]],Hoja2!A:B,2,0)*SiscoTable[[#This Row],[Provta(Uns)]],0)</f>
        <v>0</v>
      </c>
      <c r="M4845" s="7">
        <v>0</v>
      </c>
      <c r="N4845" s="7">
        <v>0</v>
      </c>
      <c r="O4845" s="7">
        <f>IFERROR(VLOOKUP(SiscoTable[[#This Row],[Código]],Hoja2!A:B,2,0)*SiscoTable[[#This Row],[Stock_actual]],0)</f>
        <v>0</v>
      </c>
      <c r="P4845" s="6" t="s">
        <v>7</v>
      </c>
      <c r="Q4845" s="7">
        <v>0</v>
      </c>
      <c r="R4845" s="7">
        <v>0</v>
      </c>
      <c r="S4845" s="7" t="s">
        <v>11925</v>
      </c>
      <c r="BI4845"/>
      <c r="BJ4845"/>
    </row>
    <row r="4846" spans="2:62" x14ac:dyDescent="0.4">
      <c r="B4846" s="1">
        <v>23005</v>
      </c>
      <c r="C4846" s="6" t="s">
        <v>8</v>
      </c>
      <c r="D4846" s="6" t="s">
        <v>8</v>
      </c>
      <c r="E4846" s="6" t="s">
        <v>1734</v>
      </c>
      <c r="F4846" s="6" t="s">
        <v>1735</v>
      </c>
      <c r="G4846" s="6" t="s">
        <v>2069</v>
      </c>
      <c r="H4846" s="6" t="s">
        <v>2071</v>
      </c>
      <c r="I4846" s="6" t="s">
        <v>2250</v>
      </c>
      <c r="J4846" s="6" t="s">
        <v>5</v>
      </c>
      <c r="K4846" s="7">
        <v>0</v>
      </c>
      <c r="L4846" s="7">
        <f>IFERROR(VLOOKUP(SiscoTable[[#This Row],[Código]],Hoja2!A:B,2,0)*SiscoTable[[#This Row],[Provta(Uns)]],0)</f>
        <v>0</v>
      </c>
      <c r="M4846" s="7">
        <v>0</v>
      </c>
      <c r="N4846" s="7">
        <v>0</v>
      </c>
      <c r="O4846" s="7">
        <f>IFERROR(VLOOKUP(SiscoTable[[#This Row],[Código]],Hoja2!A:B,2,0)*SiscoTable[[#This Row],[Stock_actual]],0)</f>
        <v>0</v>
      </c>
      <c r="P4846" s="6" t="s">
        <v>7</v>
      </c>
      <c r="Q4846" s="7">
        <v>0</v>
      </c>
      <c r="R4846" s="7">
        <v>0</v>
      </c>
      <c r="S4846" s="7" t="s">
        <v>11925</v>
      </c>
      <c r="BI4846"/>
      <c r="BJ4846"/>
    </row>
    <row r="4847" spans="2:62" x14ac:dyDescent="0.4">
      <c r="B4847" s="1">
        <v>23006</v>
      </c>
      <c r="C4847" s="6" t="s">
        <v>8</v>
      </c>
      <c r="D4847" s="6" t="s">
        <v>8</v>
      </c>
      <c r="E4847" s="6" t="s">
        <v>1734</v>
      </c>
      <c r="F4847" s="6" t="s">
        <v>1735</v>
      </c>
      <c r="G4847" s="6" t="s">
        <v>2069</v>
      </c>
      <c r="H4847" s="6" t="s">
        <v>2071</v>
      </c>
      <c r="I4847" s="6" t="s">
        <v>2251</v>
      </c>
      <c r="J4847" s="6" t="s">
        <v>5</v>
      </c>
      <c r="K4847" s="7">
        <v>0</v>
      </c>
      <c r="L4847" s="7">
        <f>IFERROR(VLOOKUP(SiscoTable[[#This Row],[Código]],Hoja2!A:B,2,0)*SiscoTable[[#This Row],[Provta(Uns)]],0)</f>
        <v>0</v>
      </c>
      <c r="M4847" s="7">
        <v>0</v>
      </c>
      <c r="N4847" s="7">
        <v>0</v>
      </c>
      <c r="O4847" s="7">
        <f>IFERROR(VLOOKUP(SiscoTable[[#This Row],[Código]],Hoja2!A:B,2,0)*SiscoTable[[#This Row],[Stock_actual]],0)</f>
        <v>0</v>
      </c>
      <c r="P4847" s="6" t="s">
        <v>7</v>
      </c>
      <c r="Q4847" s="7">
        <v>0</v>
      </c>
      <c r="R4847" s="7">
        <v>0</v>
      </c>
      <c r="S4847" s="7" t="s">
        <v>11925</v>
      </c>
      <c r="BI4847"/>
      <c r="BJ4847"/>
    </row>
    <row r="4848" spans="2:62" x14ac:dyDescent="0.4">
      <c r="B4848" s="1">
        <v>23008</v>
      </c>
      <c r="C4848" s="6" t="s">
        <v>8</v>
      </c>
      <c r="D4848" s="6" t="s">
        <v>8</v>
      </c>
      <c r="E4848" s="6" t="s">
        <v>1734</v>
      </c>
      <c r="F4848" s="6" t="s">
        <v>1735</v>
      </c>
      <c r="G4848" s="6" t="s">
        <v>2069</v>
      </c>
      <c r="H4848" s="6" t="s">
        <v>2253</v>
      </c>
      <c r="I4848" s="6" t="s">
        <v>2252</v>
      </c>
      <c r="J4848" s="6" t="s">
        <v>5</v>
      </c>
      <c r="K4848" s="7">
        <v>0</v>
      </c>
      <c r="L4848" s="7">
        <f>IFERROR(VLOOKUP(SiscoTable[[#This Row],[Código]],Hoja2!A:B,2,0)*SiscoTable[[#This Row],[Provta(Uns)]],0)</f>
        <v>0</v>
      </c>
      <c r="M4848" s="7">
        <v>0</v>
      </c>
      <c r="N4848" s="7">
        <v>0</v>
      </c>
      <c r="O4848" s="7">
        <f>IFERROR(VLOOKUP(SiscoTable[[#This Row],[Código]],Hoja2!A:B,2,0)*SiscoTable[[#This Row],[Stock_actual]],0)</f>
        <v>0</v>
      </c>
      <c r="P4848" s="6" t="s">
        <v>7</v>
      </c>
      <c r="Q4848" s="7">
        <v>0</v>
      </c>
      <c r="R4848" s="7">
        <v>0</v>
      </c>
      <c r="S4848" s="7" t="s">
        <v>11925</v>
      </c>
      <c r="BI4848"/>
      <c r="BJ4848"/>
    </row>
    <row r="4849" spans="2:62" x14ac:dyDescent="0.4">
      <c r="B4849" s="1">
        <v>23009</v>
      </c>
      <c r="C4849" s="6" t="s">
        <v>8</v>
      </c>
      <c r="D4849" s="6" t="s">
        <v>8</v>
      </c>
      <c r="E4849" s="6" t="s">
        <v>1734</v>
      </c>
      <c r="F4849" s="6" t="s">
        <v>1735</v>
      </c>
      <c r="G4849" s="6" t="s">
        <v>2069</v>
      </c>
      <c r="H4849" s="6" t="s">
        <v>2074</v>
      </c>
      <c r="I4849" s="6" t="s">
        <v>2254</v>
      </c>
      <c r="J4849" s="6" t="s">
        <v>5</v>
      </c>
      <c r="K4849" s="7">
        <v>0</v>
      </c>
      <c r="L4849" s="7">
        <f>IFERROR(VLOOKUP(SiscoTable[[#This Row],[Código]],Hoja2!A:B,2,0)*SiscoTable[[#This Row],[Provta(Uns)]],0)</f>
        <v>0</v>
      </c>
      <c r="M4849" s="7">
        <v>0</v>
      </c>
      <c r="N4849" s="7">
        <v>0</v>
      </c>
      <c r="O4849" s="7">
        <f>IFERROR(VLOOKUP(SiscoTable[[#This Row],[Código]],Hoja2!A:B,2,0)*SiscoTable[[#This Row],[Stock_actual]],0)</f>
        <v>0</v>
      </c>
      <c r="P4849" s="6" t="s">
        <v>7</v>
      </c>
      <c r="Q4849" s="7">
        <v>0</v>
      </c>
      <c r="R4849" s="7">
        <v>0</v>
      </c>
      <c r="S4849" s="7" t="s">
        <v>11925</v>
      </c>
      <c r="BI4849"/>
      <c r="BJ4849"/>
    </row>
    <row r="4850" spans="2:62" x14ac:dyDescent="0.4">
      <c r="B4850" s="1">
        <v>23010</v>
      </c>
      <c r="C4850" s="6" t="s">
        <v>30</v>
      </c>
      <c r="D4850" s="6" t="s">
        <v>8</v>
      </c>
      <c r="E4850" s="6" t="s">
        <v>1734</v>
      </c>
      <c r="F4850" s="6" t="s">
        <v>1735</v>
      </c>
      <c r="G4850" s="6" t="s">
        <v>2069</v>
      </c>
      <c r="H4850" s="6" t="s">
        <v>2074</v>
      </c>
      <c r="I4850" s="6" t="s">
        <v>2116</v>
      </c>
      <c r="J4850" s="6" t="s">
        <v>5</v>
      </c>
      <c r="K4850" s="7">
        <v>1.83</v>
      </c>
      <c r="L4850" s="7">
        <f>IFERROR(VLOOKUP(SiscoTable[[#This Row],[Código]],Hoja2!A:B,2,0)*SiscoTable[[#This Row],[Provta(Uns)]],0)</f>
        <v>81.435000000000002</v>
      </c>
      <c r="M4850" s="7">
        <v>0</v>
      </c>
      <c r="N4850" s="7">
        <v>-1</v>
      </c>
      <c r="O4850" s="7">
        <f>IFERROR(VLOOKUP(SiscoTable[[#This Row],[Código]],Hoja2!A:B,2,0)*SiscoTable[[#This Row],[Stock_actual]],0)</f>
        <v>-44.5</v>
      </c>
      <c r="P4850" s="6" t="s">
        <v>7</v>
      </c>
      <c r="Q4850" s="7">
        <v>2</v>
      </c>
      <c r="R4850" s="7">
        <v>3.5999999999999996</v>
      </c>
      <c r="S4850" s="7" t="s">
        <v>11925</v>
      </c>
      <c r="BI4850"/>
      <c r="BJ4850"/>
    </row>
    <row r="4851" spans="2:62" x14ac:dyDescent="0.4">
      <c r="B4851" s="1">
        <v>23012</v>
      </c>
      <c r="C4851" s="6" t="s">
        <v>8</v>
      </c>
      <c r="D4851" s="6" t="s">
        <v>8</v>
      </c>
      <c r="E4851" s="6" t="s">
        <v>1734</v>
      </c>
      <c r="F4851" s="6" t="s">
        <v>1735</v>
      </c>
      <c r="G4851" s="6" t="s">
        <v>2069</v>
      </c>
      <c r="H4851" s="6" t="s">
        <v>2256</v>
      </c>
      <c r="I4851" s="6" t="s">
        <v>2255</v>
      </c>
      <c r="J4851" s="6" t="s">
        <v>5</v>
      </c>
      <c r="K4851" s="7">
        <v>0</v>
      </c>
      <c r="L4851" s="7">
        <f>IFERROR(VLOOKUP(SiscoTable[[#This Row],[Código]],Hoja2!A:B,2,0)*SiscoTable[[#This Row],[Provta(Uns)]],0)</f>
        <v>0</v>
      </c>
      <c r="M4851" s="7">
        <v>0</v>
      </c>
      <c r="N4851" s="7">
        <v>0</v>
      </c>
      <c r="O4851" s="7">
        <f>IFERROR(VLOOKUP(SiscoTable[[#This Row],[Código]],Hoja2!A:B,2,0)*SiscoTable[[#This Row],[Stock_actual]],0)</f>
        <v>0</v>
      </c>
      <c r="P4851" s="6" t="s">
        <v>7</v>
      </c>
      <c r="Q4851" s="7">
        <v>0</v>
      </c>
      <c r="R4851" s="7">
        <v>0</v>
      </c>
      <c r="S4851" s="7" t="s">
        <v>11925</v>
      </c>
      <c r="BI4851"/>
      <c r="BJ4851"/>
    </row>
    <row r="4852" spans="2:62" x14ac:dyDescent="0.4">
      <c r="B4852" s="1">
        <v>23013</v>
      </c>
      <c r="C4852" s="6" t="s">
        <v>8</v>
      </c>
      <c r="D4852" s="6" t="s">
        <v>8</v>
      </c>
      <c r="E4852" s="6" t="s">
        <v>1734</v>
      </c>
      <c r="F4852" s="6" t="s">
        <v>1735</v>
      </c>
      <c r="G4852" s="6" t="s">
        <v>2069</v>
      </c>
      <c r="H4852" s="6" t="s">
        <v>2256</v>
      </c>
      <c r="I4852" s="6" t="s">
        <v>2257</v>
      </c>
      <c r="J4852" s="6" t="s">
        <v>5</v>
      </c>
      <c r="K4852" s="7">
        <v>1.17</v>
      </c>
      <c r="L4852" s="7">
        <f>IFERROR(VLOOKUP(SiscoTable[[#This Row],[Código]],Hoja2!A:B,2,0)*SiscoTable[[#This Row],[Provta(Uns)]],0)</f>
        <v>75.933000000000007</v>
      </c>
      <c r="M4852" s="7">
        <v>0</v>
      </c>
      <c r="N4852" s="7">
        <v>0</v>
      </c>
      <c r="O4852" s="7">
        <f>IFERROR(VLOOKUP(SiscoTable[[#This Row],[Código]],Hoja2!A:B,2,0)*SiscoTable[[#This Row],[Stock_actual]],0)</f>
        <v>0</v>
      </c>
      <c r="P4852" s="6" t="s">
        <v>7</v>
      </c>
      <c r="Q4852" s="7">
        <v>1</v>
      </c>
      <c r="R4852" s="7">
        <v>2.4</v>
      </c>
      <c r="S4852" s="7" t="s">
        <v>11925</v>
      </c>
      <c r="BI4852"/>
      <c r="BJ4852"/>
    </row>
    <row r="4853" spans="2:62" x14ac:dyDescent="0.4">
      <c r="B4853" s="1">
        <v>23014</v>
      </c>
      <c r="C4853" s="6" t="s">
        <v>8</v>
      </c>
      <c r="D4853" s="6" t="s">
        <v>8</v>
      </c>
      <c r="E4853" s="6" t="s">
        <v>1734</v>
      </c>
      <c r="F4853" s="6" t="s">
        <v>1735</v>
      </c>
      <c r="G4853" s="6" t="s">
        <v>2069</v>
      </c>
      <c r="H4853" s="6" t="s">
        <v>2094</v>
      </c>
      <c r="I4853" s="6" t="s">
        <v>2258</v>
      </c>
      <c r="J4853" s="6" t="s">
        <v>5</v>
      </c>
      <c r="K4853" s="7">
        <v>0</v>
      </c>
      <c r="L4853" s="7">
        <f>IFERROR(VLOOKUP(SiscoTable[[#This Row],[Código]],Hoja2!A:B,2,0)*SiscoTable[[#This Row],[Provta(Uns)]],0)</f>
        <v>0</v>
      </c>
      <c r="M4853" s="7">
        <v>0</v>
      </c>
      <c r="N4853" s="7">
        <v>0</v>
      </c>
      <c r="O4853" s="7">
        <f>IFERROR(VLOOKUP(SiscoTable[[#This Row],[Código]],Hoja2!A:B,2,0)*SiscoTable[[#This Row],[Stock_actual]],0)</f>
        <v>0</v>
      </c>
      <c r="P4853" s="6" t="s">
        <v>7</v>
      </c>
      <c r="Q4853" s="7">
        <v>0</v>
      </c>
      <c r="R4853" s="7">
        <v>0</v>
      </c>
      <c r="S4853" s="7" t="s">
        <v>11925</v>
      </c>
      <c r="BI4853"/>
      <c r="BJ4853"/>
    </row>
    <row r="4854" spans="2:62" x14ac:dyDescent="0.4">
      <c r="B4854" s="1">
        <v>23015</v>
      </c>
      <c r="C4854" s="6" t="s">
        <v>8</v>
      </c>
      <c r="D4854" s="6" t="s">
        <v>8</v>
      </c>
      <c r="E4854" s="6" t="s">
        <v>1734</v>
      </c>
      <c r="F4854" s="6" t="s">
        <v>1735</v>
      </c>
      <c r="G4854" s="6" t="s">
        <v>2069</v>
      </c>
      <c r="H4854" s="6" t="s">
        <v>2260</v>
      </c>
      <c r="I4854" s="6" t="s">
        <v>2259</v>
      </c>
      <c r="J4854" s="6" t="s">
        <v>5</v>
      </c>
      <c r="K4854" s="7">
        <v>0</v>
      </c>
      <c r="L4854" s="7">
        <f>IFERROR(VLOOKUP(SiscoTable[[#This Row],[Código]],Hoja2!A:B,2,0)*SiscoTable[[#This Row],[Provta(Uns)]],0)</f>
        <v>0</v>
      </c>
      <c r="M4854" s="7">
        <v>0</v>
      </c>
      <c r="N4854" s="7">
        <v>1</v>
      </c>
      <c r="O4854" s="7">
        <f>IFERROR(VLOOKUP(SiscoTable[[#This Row],[Código]],Hoja2!A:B,2,0)*SiscoTable[[#This Row],[Stock_actual]],0)</f>
        <v>46</v>
      </c>
      <c r="P4854" s="6" t="s">
        <v>134</v>
      </c>
      <c r="Q4854" s="7">
        <v>0</v>
      </c>
      <c r="R4854" s="7">
        <v>0</v>
      </c>
      <c r="S4854" s="7" t="s">
        <v>11925</v>
      </c>
      <c r="BI4854"/>
      <c r="BJ4854"/>
    </row>
    <row r="4855" spans="2:62" x14ac:dyDescent="0.4">
      <c r="B4855" s="1">
        <v>23016</v>
      </c>
      <c r="C4855" s="6" t="s">
        <v>8</v>
      </c>
      <c r="D4855" s="6" t="s">
        <v>8</v>
      </c>
      <c r="E4855" s="6" t="s">
        <v>1734</v>
      </c>
      <c r="F4855" s="6" t="s">
        <v>1735</v>
      </c>
      <c r="G4855" s="6" t="s">
        <v>2069</v>
      </c>
      <c r="H4855" s="6" t="s">
        <v>2260</v>
      </c>
      <c r="I4855" s="6" t="s">
        <v>2261</v>
      </c>
      <c r="J4855" s="6" t="s">
        <v>5</v>
      </c>
      <c r="K4855" s="7">
        <v>0</v>
      </c>
      <c r="L4855" s="7">
        <f>IFERROR(VLOOKUP(SiscoTable[[#This Row],[Código]],Hoja2!A:B,2,0)*SiscoTable[[#This Row],[Provta(Uns)]],0)</f>
        <v>0</v>
      </c>
      <c r="M4855" s="7">
        <v>0</v>
      </c>
      <c r="N4855" s="7">
        <v>0</v>
      </c>
      <c r="O4855" s="7">
        <f>IFERROR(VLOOKUP(SiscoTable[[#This Row],[Código]],Hoja2!A:B,2,0)*SiscoTable[[#This Row],[Stock_actual]],0)</f>
        <v>0</v>
      </c>
      <c r="P4855" s="6" t="s">
        <v>7</v>
      </c>
      <c r="Q4855" s="7">
        <v>0</v>
      </c>
      <c r="R4855" s="7">
        <v>0</v>
      </c>
      <c r="S4855" s="7" t="s">
        <v>11925</v>
      </c>
      <c r="BI4855"/>
      <c r="BJ4855"/>
    </row>
    <row r="4856" spans="2:62" x14ac:dyDescent="0.4">
      <c r="B4856" s="1">
        <v>23017</v>
      </c>
      <c r="C4856" s="6" t="s">
        <v>8</v>
      </c>
      <c r="D4856" s="6" t="s">
        <v>8</v>
      </c>
      <c r="E4856" s="6" t="s">
        <v>1734</v>
      </c>
      <c r="F4856" s="6" t="s">
        <v>1735</v>
      </c>
      <c r="G4856" s="6" t="s">
        <v>2069</v>
      </c>
      <c r="H4856" s="6" t="s">
        <v>2260</v>
      </c>
      <c r="I4856" s="6" t="s">
        <v>2262</v>
      </c>
      <c r="J4856" s="6" t="s">
        <v>5</v>
      </c>
      <c r="K4856" s="7">
        <v>0.17</v>
      </c>
      <c r="L4856" s="7">
        <f>IFERROR(VLOOKUP(SiscoTable[[#This Row],[Código]],Hoja2!A:B,2,0)*SiscoTable[[#This Row],[Provta(Uns)]],0)</f>
        <v>16.983000000000001</v>
      </c>
      <c r="M4856" s="7">
        <v>0</v>
      </c>
      <c r="N4856" s="7">
        <v>0</v>
      </c>
      <c r="O4856" s="7">
        <f>IFERROR(VLOOKUP(SiscoTable[[#This Row],[Código]],Hoja2!A:B,2,0)*SiscoTable[[#This Row],[Stock_actual]],0)</f>
        <v>0</v>
      </c>
      <c r="P4856" s="6" t="s">
        <v>7</v>
      </c>
      <c r="Q4856" s="7">
        <v>0</v>
      </c>
      <c r="R4856" s="7">
        <v>0</v>
      </c>
      <c r="S4856" s="7" t="s">
        <v>11925</v>
      </c>
      <c r="BI4856"/>
      <c r="BJ4856"/>
    </row>
    <row r="4857" spans="2:62" x14ac:dyDescent="0.4">
      <c r="B4857" s="1">
        <v>23018</v>
      </c>
      <c r="C4857" s="6" t="s">
        <v>25</v>
      </c>
      <c r="D4857" s="6" t="s">
        <v>8</v>
      </c>
      <c r="E4857" s="6" t="s">
        <v>1734</v>
      </c>
      <c r="F4857" s="6" t="s">
        <v>1735</v>
      </c>
      <c r="G4857" s="6" t="s">
        <v>2069</v>
      </c>
      <c r="H4857" s="6" t="s">
        <v>2074</v>
      </c>
      <c r="I4857" s="6" t="s">
        <v>2073</v>
      </c>
      <c r="J4857" s="6" t="s">
        <v>5</v>
      </c>
      <c r="K4857" s="7">
        <v>7.83</v>
      </c>
      <c r="L4857" s="7">
        <f>IFERROR(VLOOKUP(SiscoTable[[#This Row],[Código]],Hoja2!A:B,2,0)*SiscoTable[[#This Row],[Provta(Uns)]],0)</f>
        <v>288.92699999999996</v>
      </c>
      <c r="M4857" s="7">
        <v>0</v>
      </c>
      <c r="N4857" s="7">
        <v>0</v>
      </c>
      <c r="O4857" s="7">
        <f>IFERROR(VLOOKUP(SiscoTable[[#This Row],[Código]],Hoja2!A:B,2,0)*SiscoTable[[#This Row],[Stock_actual]],0)</f>
        <v>0</v>
      </c>
      <c r="P4857" s="6" t="s">
        <v>7</v>
      </c>
      <c r="Q4857" s="7">
        <v>9</v>
      </c>
      <c r="R4857" s="7">
        <v>15.600000000000001</v>
      </c>
      <c r="S4857" s="7" t="s">
        <v>11925</v>
      </c>
      <c r="BI4857"/>
      <c r="BJ4857"/>
    </row>
    <row r="4858" spans="2:62" x14ac:dyDescent="0.4">
      <c r="B4858" s="1">
        <v>23019</v>
      </c>
      <c r="C4858" s="6" t="s">
        <v>8</v>
      </c>
      <c r="D4858" s="6" t="s">
        <v>8</v>
      </c>
      <c r="E4858" s="6" t="s">
        <v>1734</v>
      </c>
      <c r="F4858" s="6" t="s">
        <v>1735</v>
      </c>
      <c r="G4858" s="6" t="s">
        <v>2069</v>
      </c>
      <c r="H4858" s="6" t="s">
        <v>2071</v>
      </c>
      <c r="I4858" s="6" t="s">
        <v>2263</v>
      </c>
      <c r="J4858" s="6" t="s">
        <v>5</v>
      </c>
      <c r="K4858" s="7">
        <v>0</v>
      </c>
      <c r="L4858" s="7">
        <f>IFERROR(VLOOKUP(SiscoTable[[#This Row],[Código]],Hoja2!A:B,2,0)*SiscoTable[[#This Row],[Provta(Uns)]],0)</f>
        <v>0</v>
      </c>
      <c r="M4858" s="7">
        <v>0</v>
      </c>
      <c r="N4858" s="7">
        <v>0</v>
      </c>
      <c r="O4858" s="7">
        <f>IFERROR(VLOOKUP(SiscoTable[[#This Row],[Código]],Hoja2!A:B,2,0)*SiscoTable[[#This Row],[Stock_actual]],0)</f>
        <v>0</v>
      </c>
      <c r="P4858" s="6" t="s">
        <v>7</v>
      </c>
      <c r="Q4858" s="7">
        <v>0</v>
      </c>
      <c r="R4858" s="7">
        <v>0</v>
      </c>
      <c r="S4858" s="7" t="s">
        <v>11925</v>
      </c>
      <c r="BI4858"/>
      <c r="BJ4858"/>
    </row>
    <row r="4859" spans="2:62" x14ac:dyDescent="0.4">
      <c r="B4859" s="1">
        <v>23020</v>
      </c>
      <c r="C4859" s="6" t="s">
        <v>8</v>
      </c>
      <c r="D4859" s="6" t="s">
        <v>8</v>
      </c>
      <c r="E4859" s="6" t="s">
        <v>1734</v>
      </c>
      <c r="F4859" s="6" t="s">
        <v>1735</v>
      </c>
      <c r="G4859" s="6" t="s">
        <v>2069</v>
      </c>
      <c r="H4859" s="6" t="s">
        <v>2265</v>
      </c>
      <c r="I4859" s="6" t="s">
        <v>2264</v>
      </c>
      <c r="J4859" s="6" t="s">
        <v>5</v>
      </c>
      <c r="K4859" s="7">
        <v>0</v>
      </c>
      <c r="L4859" s="7">
        <f>IFERROR(VLOOKUP(SiscoTable[[#This Row],[Código]],Hoja2!A:B,2,0)*SiscoTable[[#This Row],[Provta(Uns)]],0)</f>
        <v>0</v>
      </c>
      <c r="M4859" s="7">
        <v>0</v>
      </c>
      <c r="N4859" s="7">
        <v>0</v>
      </c>
      <c r="O4859" s="7">
        <f>IFERROR(VLOOKUP(SiscoTable[[#This Row],[Código]],Hoja2!A:B,2,0)*SiscoTable[[#This Row],[Stock_actual]],0)</f>
        <v>0</v>
      </c>
      <c r="P4859" s="6" t="s">
        <v>7</v>
      </c>
      <c r="Q4859" s="7">
        <v>0</v>
      </c>
      <c r="R4859" s="7">
        <v>0</v>
      </c>
      <c r="S4859" s="7" t="s">
        <v>11925</v>
      </c>
      <c r="BI4859"/>
      <c r="BJ4859"/>
    </row>
    <row r="4860" spans="2:62" x14ac:dyDescent="0.4">
      <c r="B4860" s="1">
        <v>23021</v>
      </c>
      <c r="C4860" s="6" t="s">
        <v>8</v>
      </c>
      <c r="D4860" s="6" t="s">
        <v>8</v>
      </c>
      <c r="E4860" s="6" t="s">
        <v>1734</v>
      </c>
      <c r="F4860" s="6" t="s">
        <v>1735</v>
      </c>
      <c r="G4860" s="6" t="s">
        <v>2069</v>
      </c>
      <c r="H4860" s="6" t="s">
        <v>2118</v>
      </c>
      <c r="I4860" s="6" t="s">
        <v>2266</v>
      </c>
      <c r="J4860" s="6" t="s">
        <v>5</v>
      </c>
      <c r="K4860" s="7">
        <v>0.17</v>
      </c>
      <c r="L4860" s="7">
        <f>IFERROR(VLOOKUP(SiscoTable[[#This Row],[Código]],Hoja2!A:B,2,0)*SiscoTable[[#This Row],[Provta(Uns)]],0)</f>
        <v>4.7600000000000007</v>
      </c>
      <c r="M4860" s="7">
        <v>0</v>
      </c>
      <c r="N4860" s="7">
        <v>2</v>
      </c>
      <c r="O4860" s="7">
        <f>IFERROR(VLOOKUP(SiscoTable[[#This Row],[Código]],Hoja2!A:B,2,0)*SiscoTable[[#This Row],[Stock_actual]],0)</f>
        <v>56</v>
      </c>
      <c r="P4860" s="6" t="s">
        <v>722</v>
      </c>
      <c r="Q4860" s="7">
        <v>0</v>
      </c>
      <c r="R4860" s="7">
        <v>0</v>
      </c>
      <c r="S4860" s="7" t="s">
        <v>11925</v>
      </c>
      <c r="BI4860"/>
      <c r="BJ4860"/>
    </row>
    <row r="4861" spans="2:62" x14ac:dyDescent="0.4">
      <c r="B4861" s="1">
        <v>23022</v>
      </c>
      <c r="C4861" s="6" t="s">
        <v>8</v>
      </c>
      <c r="D4861" s="6" t="s">
        <v>8</v>
      </c>
      <c r="E4861" s="6" t="s">
        <v>1734</v>
      </c>
      <c r="F4861" s="6" t="s">
        <v>1735</v>
      </c>
      <c r="G4861" s="6" t="s">
        <v>2069</v>
      </c>
      <c r="H4861" s="6" t="s">
        <v>2118</v>
      </c>
      <c r="I4861" s="6" t="s">
        <v>2267</v>
      </c>
      <c r="J4861" s="6" t="s">
        <v>5</v>
      </c>
      <c r="K4861" s="7">
        <v>0.17</v>
      </c>
      <c r="L4861" s="7">
        <f>IFERROR(VLOOKUP(SiscoTable[[#This Row],[Código]],Hoja2!A:B,2,0)*SiscoTable[[#This Row],[Provta(Uns)]],0)</f>
        <v>4.7600000000000007</v>
      </c>
      <c r="M4861" s="7">
        <v>0</v>
      </c>
      <c r="N4861" s="7">
        <v>0</v>
      </c>
      <c r="O4861" s="7">
        <f>IFERROR(VLOOKUP(SiscoTable[[#This Row],[Código]],Hoja2!A:B,2,0)*SiscoTable[[#This Row],[Stock_actual]],0)</f>
        <v>0</v>
      </c>
      <c r="P4861" s="6" t="s">
        <v>7</v>
      </c>
      <c r="Q4861" s="7">
        <v>0</v>
      </c>
      <c r="R4861" s="7">
        <v>0</v>
      </c>
      <c r="S4861" s="7" t="s">
        <v>11925</v>
      </c>
      <c r="BI4861"/>
      <c r="BJ4861"/>
    </row>
    <row r="4862" spans="2:62" x14ac:dyDescent="0.4">
      <c r="B4862" s="1">
        <v>23023</v>
      </c>
      <c r="C4862" s="6" t="s">
        <v>30</v>
      </c>
      <c r="D4862" s="6" t="s">
        <v>8</v>
      </c>
      <c r="E4862" s="6" t="s">
        <v>1734</v>
      </c>
      <c r="F4862" s="6" t="s">
        <v>1735</v>
      </c>
      <c r="G4862" s="6" t="s">
        <v>2069</v>
      </c>
      <c r="H4862" s="6" t="s">
        <v>2118</v>
      </c>
      <c r="I4862" s="6" t="s">
        <v>2117</v>
      </c>
      <c r="J4862" s="6" t="s">
        <v>5</v>
      </c>
      <c r="K4862" s="7">
        <v>0</v>
      </c>
      <c r="L4862" s="7">
        <f>IFERROR(VLOOKUP(SiscoTable[[#This Row],[Código]],Hoja2!A:B,2,0)*SiscoTable[[#This Row],[Provta(Uns)]],0)</f>
        <v>0</v>
      </c>
      <c r="M4862" s="7">
        <v>0</v>
      </c>
      <c r="N4862" s="7">
        <v>0</v>
      </c>
      <c r="O4862" s="7">
        <f>IFERROR(VLOOKUP(SiscoTable[[#This Row],[Código]],Hoja2!A:B,2,0)*SiscoTable[[#This Row],[Stock_actual]],0)</f>
        <v>0</v>
      </c>
      <c r="P4862" s="6" t="s">
        <v>7</v>
      </c>
      <c r="Q4862" s="7">
        <v>0</v>
      </c>
      <c r="R4862" s="7">
        <v>0</v>
      </c>
      <c r="S4862" s="7" t="s">
        <v>11925</v>
      </c>
      <c r="BI4862"/>
      <c r="BJ4862"/>
    </row>
    <row r="4863" spans="2:62" x14ac:dyDescent="0.4">
      <c r="B4863" s="1">
        <v>23024</v>
      </c>
      <c r="C4863" s="6" t="s">
        <v>30</v>
      </c>
      <c r="D4863" s="6" t="s">
        <v>8</v>
      </c>
      <c r="E4863" s="6" t="s">
        <v>1734</v>
      </c>
      <c r="F4863" s="6" t="s">
        <v>1735</v>
      </c>
      <c r="G4863" s="6" t="s">
        <v>2069</v>
      </c>
      <c r="H4863" s="6" t="s">
        <v>4</v>
      </c>
      <c r="I4863" s="6" t="s">
        <v>2119</v>
      </c>
      <c r="J4863" s="6" t="s">
        <v>5</v>
      </c>
      <c r="K4863" s="7">
        <v>1</v>
      </c>
      <c r="L4863" s="7">
        <f>IFERROR(VLOOKUP(SiscoTable[[#This Row],[Código]],Hoja2!A:B,2,0)*SiscoTable[[#This Row],[Provta(Uns)]],0)</f>
        <v>33</v>
      </c>
      <c r="M4863" s="7">
        <v>0</v>
      </c>
      <c r="N4863" s="7">
        <v>0</v>
      </c>
      <c r="O4863" s="7">
        <f>IFERROR(VLOOKUP(SiscoTable[[#This Row],[Código]],Hoja2!A:B,2,0)*SiscoTable[[#This Row],[Stock_actual]],0)</f>
        <v>0</v>
      </c>
      <c r="P4863" s="6" t="s">
        <v>7</v>
      </c>
      <c r="Q4863" s="7">
        <v>1</v>
      </c>
      <c r="R4863" s="7">
        <v>1.7999999999999998</v>
      </c>
      <c r="S4863" s="7" t="s">
        <v>11925</v>
      </c>
      <c r="BI4863"/>
      <c r="BJ4863"/>
    </row>
    <row r="4864" spans="2:62" x14ac:dyDescent="0.4">
      <c r="B4864" s="1">
        <v>23026</v>
      </c>
      <c r="C4864" s="6" t="s">
        <v>8</v>
      </c>
      <c r="D4864" s="6" t="s">
        <v>8</v>
      </c>
      <c r="E4864" s="6" t="s">
        <v>1734</v>
      </c>
      <c r="F4864" s="6" t="s">
        <v>1735</v>
      </c>
      <c r="G4864" s="6" t="s">
        <v>2069</v>
      </c>
      <c r="H4864" s="6" t="s">
        <v>2269</v>
      </c>
      <c r="I4864" s="6" t="s">
        <v>2268</v>
      </c>
      <c r="J4864" s="6" t="s">
        <v>5</v>
      </c>
      <c r="K4864" s="7">
        <v>0</v>
      </c>
      <c r="L4864" s="7">
        <f>IFERROR(VLOOKUP(SiscoTable[[#This Row],[Código]],Hoja2!A:B,2,0)*SiscoTable[[#This Row],[Provta(Uns)]],0)</f>
        <v>0</v>
      </c>
      <c r="M4864" s="7">
        <v>0</v>
      </c>
      <c r="N4864" s="7">
        <v>0</v>
      </c>
      <c r="O4864" s="7">
        <f>IFERROR(VLOOKUP(SiscoTable[[#This Row],[Código]],Hoja2!A:B,2,0)*SiscoTable[[#This Row],[Stock_actual]],0)</f>
        <v>0</v>
      </c>
      <c r="P4864" s="6" t="s">
        <v>7</v>
      </c>
      <c r="Q4864" s="7">
        <v>0</v>
      </c>
      <c r="R4864" s="7">
        <v>0</v>
      </c>
      <c r="S4864" s="7" t="s">
        <v>11925</v>
      </c>
      <c r="BI4864"/>
      <c r="BJ4864"/>
    </row>
    <row r="4865" spans="2:62" x14ac:dyDescent="0.4">
      <c r="B4865" s="1">
        <v>23027</v>
      </c>
      <c r="C4865" s="6" t="s">
        <v>8</v>
      </c>
      <c r="D4865" s="6" t="s">
        <v>8</v>
      </c>
      <c r="E4865" s="6" t="s">
        <v>1734</v>
      </c>
      <c r="F4865" s="6" t="s">
        <v>1735</v>
      </c>
      <c r="G4865" s="6" t="s">
        <v>2069</v>
      </c>
      <c r="H4865" s="6" t="s">
        <v>2094</v>
      </c>
      <c r="I4865" s="6" t="s">
        <v>2270</v>
      </c>
      <c r="J4865" s="6" t="s">
        <v>5</v>
      </c>
      <c r="K4865" s="7">
        <v>0.17</v>
      </c>
      <c r="L4865" s="7">
        <f>IFERROR(VLOOKUP(SiscoTable[[#This Row],[Código]],Hoja2!A:B,2,0)*SiscoTable[[#This Row],[Provta(Uns)]],0)</f>
        <v>37.383000000000003</v>
      </c>
      <c r="M4865" s="7">
        <v>0</v>
      </c>
      <c r="N4865" s="7">
        <v>0</v>
      </c>
      <c r="O4865" s="7">
        <f>IFERROR(VLOOKUP(SiscoTable[[#This Row],[Código]],Hoja2!A:B,2,0)*SiscoTable[[#This Row],[Stock_actual]],0)</f>
        <v>0</v>
      </c>
      <c r="P4865" s="6" t="s">
        <v>7</v>
      </c>
      <c r="Q4865" s="7">
        <v>0</v>
      </c>
      <c r="R4865" s="7">
        <v>0</v>
      </c>
      <c r="S4865" s="7" t="s">
        <v>11925</v>
      </c>
      <c r="BI4865"/>
      <c r="BJ4865"/>
    </row>
    <row r="4866" spans="2:62" x14ac:dyDescent="0.4">
      <c r="B4866" s="1">
        <v>23028</v>
      </c>
      <c r="C4866" s="6" t="s">
        <v>30</v>
      </c>
      <c r="D4866" s="6" t="s">
        <v>8</v>
      </c>
      <c r="E4866" s="6" t="s">
        <v>1734</v>
      </c>
      <c r="F4866" s="6" t="s">
        <v>1735</v>
      </c>
      <c r="G4866" s="6" t="s">
        <v>2069</v>
      </c>
      <c r="H4866" s="6" t="s">
        <v>2071</v>
      </c>
      <c r="I4866" s="6" t="s">
        <v>2120</v>
      </c>
      <c r="J4866" s="6" t="s">
        <v>5</v>
      </c>
      <c r="K4866" s="7">
        <v>0</v>
      </c>
      <c r="L4866" s="7">
        <f>IFERROR(VLOOKUP(SiscoTable[[#This Row],[Código]],Hoja2!A:B,2,0)*SiscoTable[[#This Row],[Provta(Uns)]],0)</f>
        <v>0</v>
      </c>
      <c r="M4866" s="7">
        <v>0</v>
      </c>
      <c r="N4866" s="7">
        <v>0</v>
      </c>
      <c r="O4866" s="7">
        <f>IFERROR(VLOOKUP(SiscoTable[[#This Row],[Código]],Hoja2!A:B,2,0)*SiscoTable[[#This Row],[Stock_actual]],0)</f>
        <v>0</v>
      </c>
      <c r="P4866" s="6" t="s">
        <v>7</v>
      </c>
      <c r="Q4866" s="7">
        <v>0</v>
      </c>
      <c r="R4866" s="7">
        <v>0</v>
      </c>
      <c r="S4866" s="7" t="s">
        <v>11925</v>
      </c>
      <c r="BI4866"/>
      <c r="BJ4866"/>
    </row>
    <row r="4867" spans="2:62" x14ac:dyDescent="0.4">
      <c r="B4867" s="1">
        <v>23032</v>
      </c>
      <c r="C4867" s="6" t="s">
        <v>30</v>
      </c>
      <c r="D4867" s="6" t="s">
        <v>8</v>
      </c>
      <c r="E4867" s="6" t="s">
        <v>1734</v>
      </c>
      <c r="F4867" s="6" t="s">
        <v>1735</v>
      </c>
      <c r="G4867" s="6" t="s">
        <v>2069</v>
      </c>
      <c r="H4867" s="6" t="s">
        <v>4</v>
      </c>
      <c r="I4867" s="6" t="s">
        <v>2121</v>
      </c>
      <c r="J4867" s="6" t="s">
        <v>5</v>
      </c>
      <c r="K4867" s="7">
        <v>2.33</v>
      </c>
      <c r="L4867" s="7">
        <f>IFERROR(VLOOKUP(SiscoTable[[#This Row],[Código]],Hoja2!A:B,2,0)*SiscoTable[[#This Row],[Provta(Uns)]],0)</f>
        <v>97.626999999999995</v>
      </c>
      <c r="M4867" s="7">
        <v>0</v>
      </c>
      <c r="N4867" s="7">
        <v>0</v>
      </c>
      <c r="O4867" s="7">
        <f>IFERROR(VLOOKUP(SiscoTable[[#This Row],[Código]],Hoja2!A:B,2,0)*SiscoTable[[#This Row],[Stock_actual]],0)</f>
        <v>0</v>
      </c>
      <c r="P4867" s="6" t="s">
        <v>7</v>
      </c>
      <c r="Q4867" s="7">
        <v>3</v>
      </c>
      <c r="R4867" s="7">
        <v>4.8</v>
      </c>
      <c r="S4867" s="7" t="s">
        <v>11925</v>
      </c>
      <c r="BI4867"/>
      <c r="BJ4867"/>
    </row>
    <row r="4868" spans="2:62" x14ac:dyDescent="0.4">
      <c r="B4868" s="1">
        <v>23033</v>
      </c>
      <c r="C4868" s="6" t="s">
        <v>30</v>
      </c>
      <c r="D4868" s="6" t="s">
        <v>8</v>
      </c>
      <c r="E4868" s="6" t="s">
        <v>1734</v>
      </c>
      <c r="F4868" s="6" t="s">
        <v>1735</v>
      </c>
      <c r="G4868" s="6" t="s">
        <v>2069</v>
      </c>
      <c r="H4868" s="6" t="s">
        <v>2094</v>
      </c>
      <c r="I4868" s="6" t="s">
        <v>2122</v>
      </c>
      <c r="J4868" s="6" t="s">
        <v>5</v>
      </c>
      <c r="K4868" s="7">
        <v>0.33</v>
      </c>
      <c r="L4868" s="7">
        <f>IFERROR(VLOOKUP(SiscoTable[[#This Row],[Código]],Hoja2!A:B,2,0)*SiscoTable[[#This Row],[Provta(Uns)]],0)</f>
        <v>57.717000000000006</v>
      </c>
      <c r="M4868" s="7">
        <v>0</v>
      </c>
      <c r="N4868" s="7">
        <v>2</v>
      </c>
      <c r="O4868" s="7">
        <f>IFERROR(VLOOKUP(SiscoTable[[#This Row],[Código]],Hoja2!A:B,2,0)*SiscoTable[[#This Row],[Stock_actual]],0)</f>
        <v>349.8</v>
      </c>
      <c r="P4868" s="6" t="s">
        <v>99</v>
      </c>
      <c r="Q4868" s="7">
        <v>0</v>
      </c>
      <c r="R4868" s="7">
        <v>0</v>
      </c>
      <c r="S4868" s="7" t="s">
        <v>11925</v>
      </c>
      <c r="BI4868"/>
      <c r="BJ4868"/>
    </row>
    <row r="4869" spans="2:62" x14ac:dyDescent="0.4">
      <c r="B4869" s="1">
        <v>23034</v>
      </c>
      <c r="C4869" s="6" t="s">
        <v>30</v>
      </c>
      <c r="D4869" s="6" t="s">
        <v>8</v>
      </c>
      <c r="E4869" s="6" t="s">
        <v>1734</v>
      </c>
      <c r="F4869" s="6" t="s">
        <v>1735</v>
      </c>
      <c r="G4869" s="6" t="s">
        <v>2069</v>
      </c>
      <c r="H4869" s="6" t="s">
        <v>4</v>
      </c>
      <c r="I4869" s="6" t="s">
        <v>2123</v>
      </c>
      <c r="J4869" s="6" t="s">
        <v>5</v>
      </c>
      <c r="K4869" s="7">
        <v>0.33</v>
      </c>
      <c r="L4869" s="7">
        <f>IFERROR(VLOOKUP(SiscoTable[[#This Row],[Código]],Hoja2!A:B,2,0)*SiscoTable[[#This Row],[Provta(Uns)]],0)</f>
        <v>15.147</v>
      </c>
      <c r="M4869" s="7">
        <v>0</v>
      </c>
      <c r="N4869" s="7">
        <v>1</v>
      </c>
      <c r="O4869" s="7">
        <f>IFERROR(VLOOKUP(SiscoTable[[#This Row],[Código]],Hoja2!A:B,2,0)*SiscoTable[[#This Row],[Stock_actual]],0)</f>
        <v>45.9</v>
      </c>
      <c r="P4869" s="6" t="s">
        <v>92</v>
      </c>
      <c r="Q4869" s="7">
        <v>0</v>
      </c>
      <c r="R4869" s="7">
        <v>0</v>
      </c>
      <c r="S4869" s="7" t="s">
        <v>11925</v>
      </c>
      <c r="BI4869"/>
      <c r="BJ4869"/>
    </row>
    <row r="4870" spans="2:62" x14ac:dyDescent="0.4">
      <c r="B4870" s="1">
        <v>23035</v>
      </c>
      <c r="C4870" s="6" t="s">
        <v>30</v>
      </c>
      <c r="D4870" s="6" t="s">
        <v>8</v>
      </c>
      <c r="E4870" s="6" t="s">
        <v>1734</v>
      </c>
      <c r="F4870" s="6" t="s">
        <v>1735</v>
      </c>
      <c r="G4870" s="6" t="s">
        <v>2069</v>
      </c>
      <c r="H4870" s="6" t="s">
        <v>4</v>
      </c>
      <c r="I4870" s="6" t="s">
        <v>2124</v>
      </c>
      <c r="J4870" s="6" t="s">
        <v>5</v>
      </c>
      <c r="K4870" s="7">
        <v>0.17</v>
      </c>
      <c r="L4870" s="7">
        <f>IFERROR(VLOOKUP(SiscoTable[[#This Row],[Código]],Hoja2!A:B,2,0)*SiscoTable[[#This Row],[Provta(Uns)]],0)</f>
        <v>8.4830000000000005</v>
      </c>
      <c r="M4870" s="7">
        <v>0</v>
      </c>
      <c r="N4870" s="7">
        <v>4</v>
      </c>
      <c r="O4870" s="7">
        <f>IFERROR(VLOOKUP(SiscoTable[[#This Row],[Código]],Hoja2!A:B,2,0)*SiscoTable[[#This Row],[Stock_actual]],0)</f>
        <v>199.6</v>
      </c>
      <c r="P4870" s="6" t="s">
        <v>1949</v>
      </c>
      <c r="Q4870" s="7">
        <v>0</v>
      </c>
      <c r="R4870" s="7">
        <v>0</v>
      </c>
      <c r="S4870" s="7" t="s">
        <v>11925</v>
      </c>
      <c r="BI4870"/>
      <c r="BJ4870"/>
    </row>
    <row r="4871" spans="2:62" x14ac:dyDescent="0.4">
      <c r="B4871" s="1">
        <v>23036</v>
      </c>
      <c r="C4871" s="6" t="s">
        <v>30</v>
      </c>
      <c r="D4871" s="6" t="s">
        <v>8</v>
      </c>
      <c r="E4871" s="6" t="s">
        <v>1734</v>
      </c>
      <c r="F4871" s="6" t="s">
        <v>1735</v>
      </c>
      <c r="G4871" s="6" t="s">
        <v>2069</v>
      </c>
      <c r="H4871" s="6" t="s">
        <v>4</v>
      </c>
      <c r="I4871" s="6" t="s">
        <v>2125</v>
      </c>
      <c r="J4871" s="6" t="s">
        <v>5</v>
      </c>
      <c r="K4871" s="7">
        <v>0.67</v>
      </c>
      <c r="L4871" s="7">
        <f>IFERROR(VLOOKUP(SiscoTable[[#This Row],[Código]],Hoja2!A:B,2,0)*SiscoTable[[#This Row],[Provta(Uns)]],0)</f>
        <v>46.833000000000006</v>
      </c>
      <c r="M4871" s="7">
        <v>0</v>
      </c>
      <c r="N4871" s="7">
        <v>0</v>
      </c>
      <c r="O4871" s="7">
        <f>IFERROR(VLOOKUP(SiscoTable[[#This Row],[Código]],Hoja2!A:B,2,0)*SiscoTable[[#This Row],[Stock_actual]],0)</f>
        <v>0</v>
      </c>
      <c r="P4871" s="6" t="s">
        <v>7</v>
      </c>
      <c r="Q4871" s="7">
        <v>1</v>
      </c>
      <c r="R4871" s="7">
        <v>1.2</v>
      </c>
      <c r="S4871" s="7" t="s">
        <v>11925</v>
      </c>
      <c r="BI4871"/>
      <c r="BJ4871"/>
    </row>
    <row r="4872" spans="2:62" x14ac:dyDescent="0.4">
      <c r="B4872" s="1">
        <v>23037</v>
      </c>
      <c r="C4872" s="6" t="s">
        <v>30</v>
      </c>
      <c r="D4872" s="6" t="s">
        <v>8</v>
      </c>
      <c r="E4872" s="6" t="s">
        <v>1734</v>
      </c>
      <c r="F4872" s="6" t="s">
        <v>1735</v>
      </c>
      <c r="G4872" s="6" t="s">
        <v>2069</v>
      </c>
      <c r="H4872" s="6" t="s">
        <v>4</v>
      </c>
      <c r="I4872" s="6" t="s">
        <v>2126</v>
      </c>
      <c r="J4872" s="6" t="s">
        <v>5</v>
      </c>
      <c r="K4872" s="7">
        <v>0.17</v>
      </c>
      <c r="L4872" s="7">
        <f>IFERROR(VLOOKUP(SiscoTable[[#This Row],[Código]],Hoja2!A:B,2,0)*SiscoTable[[#This Row],[Provta(Uns)]],0)</f>
        <v>11.883000000000003</v>
      </c>
      <c r="M4872" s="7">
        <v>0</v>
      </c>
      <c r="N4872" s="7">
        <v>0</v>
      </c>
      <c r="O4872" s="7">
        <f>IFERROR(VLOOKUP(SiscoTable[[#This Row],[Código]],Hoja2!A:B,2,0)*SiscoTable[[#This Row],[Stock_actual]],0)</f>
        <v>0</v>
      </c>
      <c r="P4872" s="6" t="s">
        <v>7</v>
      </c>
      <c r="Q4872" s="7">
        <v>0</v>
      </c>
      <c r="R4872" s="7">
        <v>0</v>
      </c>
      <c r="S4872" s="7" t="s">
        <v>11925</v>
      </c>
      <c r="BI4872"/>
      <c r="BJ4872"/>
    </row>
    <row r="4873" spans="2:62" x14ac:dyDescent="0.4">
      <c r="B4873" s="1">
        <v>23039</v>
      </c>
      <c r="C4873" s="6" t="s">
        <v>30</v>
      </c>
      <c r="D4873" s="6" t="s">
        <v>8</v>
      </c>
      <c r="E4873" s="6" t="s">
        <v>1734</v>
      </c>
      <c r="F4873" s="6" t="s">
        <v>1735</v>
      </c>
      <c r="G4873" s="6" t="s">
        <v>2069</v>
      </c>
      <c r="H4873" s="6" t="s">
        <v>4</v>
      </c>
      <c r="I4873" s="6" t="s">
        <v>2127</v>
      </c>
      <c r="J4873" s="6" t="s">
        <v>5</v>
      </c>
      <c r="K4873" s="7">
        <v>1</v>
      </c>
      <c r="L4873" s="7">
        <f>IFERROR(VLOOKUP(SiscoTable[[#This Row],[Código]],Hoja2!A:B,2,0)*SiscoTable[[#This Row],[Provta(Uns)]],0)</f>
        <v>62.9</v>
      </c>
      <c r="M4873" s="7">
        <v>0</v>
      </c>
      <c r="N4873" s="7">
        <v>4</v>
      </c>
      <c r="O4873" s="7">
        <f>IFERROR(VLOOKUP(SiscoTable[[#This Row],[Código]],Hoja2!A:B,2,0)*SiscoTable[[#This Row],[Stock_actual]],0)</f>
        <v>251.6</v>
      </c>
      <c r="P4873" s="6" t="s">
        <v>560</v>
      </c>
      <c r="Q4873" s="7">
        <v>1</v>
      </c>
      <c r="R4873" s="7">
        <v>0</v>
      </c>
      <c r="S4873" s="7" t="s">
        <v>11925</v>
      </c>
      <c r="BI4873"/>
      <c r="BJ4873"/>
    </row>
    <row r="4874" spans="2:62" x14ac:dyDescent="0.4">
      <c r="B4874" s="1">
        <v>23040</v>
      </c>
      <c r="C4874" s="6" t="s">
        <v>30</v>
      </c>
      <c r="D4874" s="6" t="s">
        <v>8</v>
      </c>
      <c r="E4874" s="6" t="s">
        <v>1734</v>
      </c>
      <c r="F4874" s="6" t="s">
        <v>1735</v>
      </c>
      <c r="G4874" s="6" t="s">
        <v>2069</v>
      </c>
      <c r="H4874" s="6" t="s">
        <v>4</v>
      </c>
      <c r="I4874" s="6" t="s">
        <v>2128</v>
      </c>
      <c r="J4874" s="6" t="s">
        <v>5</v>
      </c>
      <c r="K4874" s="7">
        <v>0.67</v>
      </c>
      <c r="L4874" s="7">
        <f>IFERROR(VLOOKUP(SiscoTable[[#This Row],[Código]],Hoja2!A:B,2,0)*SiscoTable[[#This Row],[Provta(Uns)]],0)</f>
        <v>46.163000000000004</v>
      </c>
      <c r="M4874" s="7">
        <v>0</v>
      </c>
      <c r="N4874" s="7">
        <v>0</v>
      </c>
      <c r="O4874" s="7">
        <f>IFERROR(VLOOKUP(SiscoTable[[#This Row],[Código]],Hoja2!A:B,2,0)*SiscoTable[[#This Row],[Stock_actual]],0)</f>
        <v>0</v>
      </c>
      <c r="P4874" s="6" t="s">
        <v>7</v>
      </c>
      <c r="Q4874" s="7">
        <v>1</v>
      </c>
      <c r="R4874" s="7">
        <v>1.2</v>
      </c>
      <c r="S4874" s="7" t="s">
        <v>11925</v>
      </c>
      <c r="BI4874"/>
      <c r="BJ4874"/>
    </row>
    <row r="4875" spans="2:62" x14ac:dyDescent="0.4">
      <c r="B4875" s="1">
        <v>23041</v>
      </c>
      <c r="C4875" s="6" t="s">
        <v>30</v>
      </c>
      <c r="D4875" s="6" t="s">
        <v>8</v>
      </c>
      <c r="E4875" s="6" t="s">
        <v>1734</v>
      </c>
      <c r="F4875" s="6" t="s">
        <v>1735</v>
      </c>
      <c r="G4875" s="6" t="s">
        <v>2069</v>
      </c>
      <c r="H4875" s="6" t="s">
        <v>2094</v>
      </c>
      <c r="I4875" s="6" t="s">
        <v>2129</v>
      </c>
      <c r="J4875" s="6" t="s">
        <v>5</v>
      </c>
      <c r="K4875" s="7">
        <v>0.67</v>
      </c>
      <c r="L4875" s="7">
        <f>IFERROR(VLOOKUP(SiscoTable[[#This Row],[Código]],Hoja2!A:B,2,0)*SiscoTable[[#This Row],[Provta(Uns)]],0)</f>
        <v>60.233000000000004</v>
      </c>
      <c r="M4875" s="7">
        <v>0</v>
      </c>
      <c r="N4875" s="7">
        <v>9</v>
      </c>
      <c r="O4875" s="7">
        <f>IFERROR(VLOOKUP(SiscoTable[[#This Row],[Código]],Hoja2!A:B,2,0)*SiscoTable[[#This Row],[Stock_actual]],0)</f>
        <v>809.1</v>
      </c>
      <c r="P4875" s="6" t="s">
        <v>2130</v>
      </c>
      <c r="Q4875" s="7">
        <v>1</v>
      </c>
      <c r="R4875" s="7">
        <v>0</v>
      </c>
      <c r="S4875" s="7" t="s">
        <v>11925</v>
      </c>
      <c r="BI4875"/>
      <c r="BJ4875"/>
    </row>
    <row r="4876" spans="2:62" x14ac:dyDescent="0.4">
      <c r="B4876" s="1">
        <v>23042</v>
      </c>
      <c r="C4876" s="6" t="s">
        <v>8</v>
      </c>
      <c r="D4876" s="6" t="s">
        <v>8</v>
      </c>
      <c r="E4876" s="6" t="s">
        <v>1734</v>
      </c>
      <c r="F4876" s="6" t="s">
        <v>1735</v>
      </c>
      <c r="G4876" s="6" t="s">
        <v>2069</v>
      </c>
      <c r="H4876" s="6" t="s">
        <v>4</v>
      </c>
      <c r="I4876" s="6" t="s">
        <v>2271</v>
      </c>
      <c r="J4876" s="6" t="s">
        <v>5</v>
      </c>
      <c r="K4876" s="7">
        <v>0.17</v>
      </c>
      <c r="L4876" s="7">
        <f>IFERROR(VLOOKUP(SiscoTable[[#This Row],[Código]],Hoja2!A:B,2,0)*SiscoTable[[#This Row],[Provta(Uns)]],0)</f>
        <v>16.813000000000002</v>
      </c>
      <c r="M4876" s="7">
        <v>0</v>
      </c>
      <c r="N4876" s="7">
        <v>6</v>
      </c>
      <c r="O4876" s="7">
        <f>IFERROR(VLOOKUP(SiscoTable[[#This Row],[Código]],Hoja2!A:B,2,0)*SiscoTable[[#This Row],[Stock_actual]],0)</f>
        <v>593.40000000000009</v>
      </c>
      <c r="P4876" s="6" t="s">
        <v>151</v>
      </c>
      <c r="Q4876" s="7">
        <v>0</v>
      </c>
      <c r="R4876" s="7">
        <v>0</v>
      </c>
      <c r="S4876" s="7" t="s">
        <v>11925</v>
      </c>
      <c r="BI4876"/>
      <c r="BJ4876"/>
    </row>
    <row r="4877" spans="2:62" x14ac:dyDescent="0.4">
      <c r="B4877" s="1">
        <v>23043</v>
      </c>
      <c r="C4877" s="6" t="s">
        <v>30</v>
      </c>
      <c r="D4877" s="6" t="s">
        <v>8</v>
      </c>
      <c r="E4877" s="6" t="s">
        <v>1734</v>
      </c>
      <c r="F4877" s="6" t="s">
        <v>1735</v>
      </c>
      <c r="G4877" s="6" t="s">
        <v>2069</v>
      </c>
      <c r="H4877" s="6" t="s">
        <v>4</v>
      </c>
      <c r="I4877" s="6" t="s">
        <v>2131</v>
      </c>
      <c r="J4877" s="6" t="s">
        <v>5</v>
      </c>
      <c r="K4877" s="7">
        <v>0.67</v>
      </c>
      <c r="L4877" s="7">
        <f>IFERROR(VLOOKUP(SiscoTable[[#This Row],[Código]],Hoja2!A:B,2,0)*SiscoTable[[#This Row],[Provta(Uns)]],0)</f>
        <v>60.233000000000004</v>
      </c>
      <c r="M4877" s="7">
        <v>0</v>
      </c>
      <c r="N4877" s="7">
        <v>5</v>
      </c>
      <c r="O4877" s="7">
        <f>IFERROR(VLOOKUP(SiscoTable[[#This Row],[Código]],Hoja2!A:B,2,0)*SiscoTable[[#This Row],[Stock_actual]],0)</f>
        <v>449.5</v>
      </c>
      <c r="P4877" s="6" t="s">
        <v>1739</v>
      </c>
      <c r="Q4877" s="7">
        <v>1</v>
      </c>
      <c r="R4877" s="7">
        <v>0</v>
      </c>
      <c r="S4877" s="7" t="s">
        <v>11925</v>
      </c>
      <c r="BI4877"/>
      <c r="BJ4877"/>
    </row>
    <row r="4878" spans="2:62" x14ac:dyDescent="0.4">
      <c r="B4878" s="1">
        <v>23044</v>
      </c>
      <c r="C4878" s="6" t="s">
        <v>30</v>
      </c>
      <c r="D4878" s="6" t="s">
        <v>8</v>
      </c>
      <c r="E4878" s="6" t="s">
        <v>1734</v>
      </c>
      <c r="F4878" s="6" t="s">
        <v>1735</v>
      </c>
      <c r="G4878" s="6" t="s">
        <v>2069</v>
      </c>
      <c r="H4878" s="6" t="s">
        <v>4</v>
      </c>
      <c r="I4878" s="6" t="s">
        <v>2132</v>
      </c>
      <c r="J4878" s="6" t="s">
        <v>5</v>
      </c>
      <c r="K4878" s="7">
        <v>1.33</v>
      </c>
      <c r="L4878" s="7">
        <f>IFERROR(VLOOKUP(SiscoTable[[#This Row],[Código]],Hoja2!A:B,2,0)*SiscoTable[[#This Row],[Provta(Uns)]],0)</f>
        <v>119.56700000000001</v>
      </c>
      <c r="M4878" s="7">
        <v>0</v>
      </c>
      <c r="N4878" s="7">
        <v>0</v>
      </c>
      <c r="O4878" s="7">
        <f>IFERROR(VLOOKUP(SiscoTable[[#This Row],[Código]],Hoja2!A:B,2,0)*SiscoTable[[#This Row],[Stock_actual]],0)</f>
        <v>0</v>
      </c>
      <c r="P4878" s="6" t="s">
        <v>7</v>
      </c>
      <c r="Q4878" s="7">
        <v>1</v>
      </c>
      <c r="R4878" s="7">
        <v>2.4</v>
      </c>
      <c r="S4878" s="7" t="s">
        <v>11925</v>
      </c>
      <c r="BI4878"/>
      <c r="BJ4878"/>
    </row>
    <row r="4879" spans="2:62" x14ac:dyDescent="0.4">
      <c r="B4879" s="1">
        <v>23045</v>
      </c>
      <c r="C4879" s="6" t="s">
        <v>8</v>
      </c>
      <c r="D4879" s="6" t="s">
        <v>8</v>
      </c>
      <c r="E4879" s="6" t="s">
        <v>1734</v>
      </c>
      <c r="F4879" s="6" t="s">
        <v>1735</v>
      </c>
      <c r="G4879" s="6" t="s">
        <v>2069</v>
      </c>
      <c r="H4879" s="6" t="s">
        <v>4</v>
      </c>
      <c r="I4879" s="6" t="s">
        <v>2272</v>
      </c>
      <c r="J4879" s="6" t="s">
        <v>5</v>
      </c>
      <c r="K4879" s="7">
        <v>0.33</v>
      </c>
      <c r="L4879" s="7">
        <f>IFERROR(VLOOKUP(SiscoTable[[#This Row],[Código]],Hoja2!A:B,2,0)*SiscoTable[[#This Row],[Provta(Uns)]],0)</f>
        <v>31.317000000000004</v>
      </c>
      <c r="M4879" s="7">
        <v>0</v>
      </c>
      <c r="N4879" s="7">
        <v>3</v>
      </c>
      <c r="O4879" s="7">
        <f>IFERROR(VLOOKUP(SiscoTable[[#This Row],[Código]],Hoja2!A:B,2,0)*SiscoTable[[#This Row],[Stock_actual]],0)</f>
        <v>284.70000000000005</v>
      </c>
      <c r="P4879" s="6" t="s">
        <v>2273</v>
      </c>
      <c r="Q4879" s="7">
        <v>0</v>
      </c>
      <c r="R4879" s="7">
        <v>0</v>
      </c>
      <c r="S4879" s="7" t="s">
        <v>11925</v>
      </c>
      <c r="BI4879"/>
      <c r="BJ4879"/>
    </row>
    <row r="4880" spans="2:62" x14ac:dyDescent="0.4">
      <c r="B4880" s="1">
        <v>23047</v>
      </c>
      <c r="C4880" s="6" t="s">
        <v>8</v>
      </c>
      <c r="D4880" s="6" t="s">
        <v>8</v>
      </c>
      <c r="E4880" s="6" t="s">
        <v>1734</v>
      </c>
      <c r="F4880" s="6" t="s">
        <v>1735</v>
      </c>
      <c r="G4880" s="6" t="s">
        <v>2069</v>
      </c>
      <c r="H4880" s="6" t="s">
        <v>2094</v>
      </c>
      <c r="I4880" s="6" t="s">
        <v>2274</v>
      </c>
      <c r="J4880" s="6" t="s">
        <v>5</v>
      </c>
      <c r="K4880" s="7">
        <v>0.33</v>
      </c>
      <c r="L4880" s="7">
        <f>IFERROR(VLOOKUP(SiscoTable[[#This Row],[Código]],Hoja2!A:B,2,0)*SiscoTable[[#This Row],[Provta(Uns)]],0)</f>
        <v>29.667000000000002</v>
      </c>
      <c r="M4880" s="7">
        <v>0</v>
      </c>
      <c r="N4880" s="7">
        <v>11</v>
      </c>
      <c r="O4880" s="7">
        <f>IFERROR(VLOOKUP(SiscoTable[[#This Row],[Código]],Hoja2!A:B,2,0)*SiscoTable[[#This Row],[Stock_actual]],0)</f>
        <v>988.90000000000009</v>
      </c>
      <c r="P4880" s="6" t="s">
        <v>2275</v>
      </c>
      <c r="Q4880" s="7">
        <v>0</v>
      </c>
      <c r="R4880" s="7">
        <v>0</v>
      </c>
      <c r="S4880" s="7" t="s">
        <v>11925</v>
      </c>
      <c r="BI4880"/>
      <c r="BJ4880"/>
    </row>
    <row r="4881" spans="2:62" x14ac:dyDescent="0.4">
      <c r="B4881" s="1">
        <v>23048</v>
      </c>
      <c r="C4881" s="6" t="s">
        <v>8</v>
      </c>
      <c r="D4881" s="6" t="s">
        <v>8</v>
      </c>
      <c r="E4881" s="6" t="s">
        <v>1734</v>
      </c>
      <c r="F4881" s="6" t="s">
        <v>1735</v>
      </c>
      <c r="G4881" s="6" t="s">
        <v>2069</v>
      </c>
      <c r="H4881" s="6" t="s">
        <v>4</v>
      </c>
      <c r="I4881" s="6" t="s">
        <v>2276</v>
      </c>
      <c r="J4881" s="6" t="s">
        <v>5</v>
      </c>
      <c r="K4881" s="7">
        <v>0.17</v>
      </c>
      <c r="L4881" s="7">
        <f>IFERROR(VLOOKUP(SiscoTable[[#This Row],[Código]],Hoja2!A:B,2,0)*SiscoTable[[#This Row],[Provta(Uns)]],0)</f>
        <v>16.473000000000003</v>
      </c>
      <c r="M4881" s="7">
        <v>0</v>
      </c>
      <c r="N4881" s="7">
        <v>9</v>
      </c>
      <c r="O4881" s="7">
        <f>IFERROR(VLOOKUP(SiscoTable[[#This Row],[Código]],Hoja2!A:B,2,0)*SiscoTable[[#This Row],[Stock_actual]],0)</f>
        <v>872.1</v>
      </c>
      <c r="P4881" s="6" t="s">
        <v>2100</v>
      </c>
      <c r="Q4881" s="7">
        <v>0</v>
      </c>
      <c r="R4881" s="7">
        <v>0</v>
      </c>
      <c r="S4881" s="7" t="s">
        <v>11925</v>
      </c>
      <c r="BI4881"/>
      <c r="BJ4881"/>
    </row>
    <row r="4882" spans="2:62" x14ac:dyDescent="0.4">
      <c r="B4882" s="1">
        <v>23049</v>
      </c>
      <c r="C4882" s="6" t="s">
        <v>8</v>
      </c>
      <c r="D4882" s="6" t="s">
        <v>8</v>
      </c>
      <c r="E4882" s="6" t="s">
        <v>1734</v>
      </c>
      <c r="F4882" s="6" t="s">
        <v>1735</v>
      </c>
      <c r="G4882" s="6" t="s">
        <v>2069</v>
      </c>
      <c r="H4882" s="6" t="s">
        <v>4</v>
      </c>
      <c r="I4882" s="6" t="s">
        <v>2277</v>
      </c>
      <c r="J4882" s="6" t="s">
        <v>5</v>
      </c>
      <c r="K4882" s="7">
        <v>0.5</v>
      </c>
      <c r="L4882" s="7">
        <f>IFERROR(VLOOKUP(SiscoTable[[#This Row],[Código]],Hoja2!A:B,2,0)*SiscoTable[[#This Row],[Provta(Uns)]],0)</f>
        <v>49.95</v>
      </c>
      <c r="M4882" s="7">
        <v>0</v>
      </c>
      <c r="N4882" s="7">
        <v>6</v>
      </c>
      <c r="O4882" s="7">
        <f>IFERROR(VLOOKUP(SiscoTable[[#This Row],[Código]],Hoja2!A:B,2,0)*SiscoTable[[#This Row],[Stock_actual]],0)</f>
        <v>599.40000000000009</v>
      </c>
      <c r="P4882" s="6" t="s">
        <v>1828</v>
      </c>
      <c r="Q4882" s="7">
        <v>1</v>
      </c>
      <c r="R4882" s="7">
        <v>0</v>
      </c>
      <c r="S4882" s="7" t="s">
        <v>11925</v>
      </c>
      <c r="BI4882"/>
      <c r="BJ4882"/>
    </row>
    <row r="4883" spans="2:62" x14ac:dyDescent="0.4">
      <c r="B4883" s="1">
        <v>23050</v>
      </c>
      <c r="C4883" s="6" t="s">
        <v>30</v>
      </c>
      <c r="D4883" s="6" t="s">
        <v>8</v>
      </c>
      <c r="E4883" s="6" t="s">
        <v>1734</v>
      </c>
      <c r="F4883" s="6" t="s">
        <v>1735</v>
      </c>
      <c r="G4883" s="6" t="s">
        <v>2069</v>
      </c>
      <c r="H4883" s="6" t="s">
        <v>4</v>
      </c>
      <c r="I4883" s="6" t="s">
        <v>2133</v>
      </c>
      <c r="J4883" s="6" t="s">
        <v>5</v>
      </c>
      <c r="K4883" s="7">
        <v>0.83</v>
      </c>
      <c r="L4883" s="7">
        <f>IFERROR(VLOOKUP(SiscoTable[[#This Row],[Código]],Hoja2!A:B,2,0)*SiscoTable[[#This Row],[Provta(Uns)]],0)</f>
        <v>72.126999999999995</v>
      </c>
      <c r="M4883" s="7">
        <v>0</v>
      </c>
      <c r="N4883" s="7">
        <v>0</v>
      </c>
      <c r="O4883" s="7">
        <f>IFERROR(VLOOKUP(SiscoTable[[#This Row],[Código]],Hoja2!A:B,2,0)*SiscoTable[[#This Row],[Stock_actual]],0)</f>
        <v>0</v>
      </c>
      <c r="P4883" s="6" t="s">
        <v>7</v>
      </c>
      <c r="Q4883" s="7">
        <v>1</v>
      </c>
      <c r="R4883" s="7">
        <v>1.7999999999999998</v>
      </c>
      <c r="S4883" s="7" t="s">
        <v>11925</v>
      </c>
      <c r="BI4883"/>
      <c r="BJ4883"/>
    </row>
    <row r="4884" spans="2:62" x14ac:dyDescent="0.4">
      <c r="B4884" s="1">
        <v>23051</v>
      </c>
      <c r="C4884" s="6" t="s">
        <v>8</v>
      </c>
      <c r="D4884" s="6" t="s">
        <v>8</v>
      </c>
      <c r="E4884" s="6" t="s">
        <v>1734</v>
      </c>
      <c r="F4884" s="6" t="s">
        <v>1735</v>
      </c>
      <c r="G4884" s="6" t="s">
        <v>2069</v>
      </c>
      <c r="H4884" s="6" t="s">
        <v>4</v>
      </c>
      <c r="I4884" s="6" t="s">
        <v>2278</v>
      </c>
      <c r="J4884" s="6" t="s">
        <v>5</v>
      </c>
      <c r="K4884" s="7">
        <v>0.83</v>
      </c>
      <c r="L4884" s="7">
        <f>IFERROR(VLOOKUP(SiscoTable[[#This Row],[Código]],Hoja2!A:B,2,0)*SiscoTable[[#This Row],[Provta(Uns)]],0)</f>
        <v>66.399999999999991</v>
      </c>
      <c r="M4884" s="7">
        <v>0</v>
      </c>
      <c r="N4884" s="7">
        <v>10</v>
      </c>
      <c r="O4884" s="7">
        <f>IFERROR(VLOOKUP(SiscoTable[[#This Row],[Código]],Hoja2!A:B,2,0)*SiscoTable[[#This Row],[Stock_actual]],0)</f>
        <v>800</v>
      </c>
      <c r="P4884" s="6" t="s">
        <v>2279</v>
      </c>
      <c r="Q4884" s="7">
        <v>1</v>
      </c>
      <c r="R4884" s="7">
        <v>0</v>
      </c>
      <c r="S4884" s="7" t="s">
        <v>11925</v>
      </c>
      <c r="BI4884"/>
      <c r="BJ4884"/>
    </row>
    <row r="4885" spans="2:62" x14ac:dyDescent="0.4">
      <c r="B4885" s="1">
        <v>23052</v>
      </c>
      <c r="C4885" s="6" t="s">
        <v>30</v>
      </c>
      <c r="D4885" s="6" t="s">
        <v>8</v>
      </c>
      <c r="E4885" s="6" t="s">
        <v>1734</v>
      </c>
      <c r="F4885" s="6" t="s">
        <v>1735</v>
      </c>
      <c r="G4885" s="6" t="s">
        <v>2069</v>
      </c>
      <c r="H4885" s="6" t="s">
        <v>2094</v>
      </c>
      <c r="I4885" s="6" t="s">
        <v>2134</v>
      </c>
      <c r="J4885" s="6" t="s">
        <v>5</v>
      </c>
      <c r="K4885" s="7">
        <v>1</v>
      </c>
      <c r="L4885" s="7">
        <f>IFERROR(VLOOKUP(SiscoTable[[#This Row],[Código]],Hoja2!A:B,2,0)*SiscoTable[[#This Row],[Provta(Uns)]],0)</f>
        <v>62.9</v>
      </c>
      <c r="M4885" s="7">
        <v>0</v>
      </c>
      <c r="N4885" s="7">
        <v>2</v>
      </c>
      <c r="O4885" s="7">
        <f>IFERROR(VLOOKUP(SiscoTable[[#This Row],[Código]],Hoja2!A:B,2,0)*SiscoTable[[#This Row],[Stock_actual]],0)</f>
        <v>125.8</v>
      </c>
      <c r="P4885" s="6" t="s">
        <v>242</v>
      </c>
      <c r="Q4885" s="7">
        <v>1</v>
      </c>
      <c r="R4885" s="7">
        <v>0</v>
      </c>
      <c r="S4885" s="7" t="s">
        <v>11925</v>
      </c>
      <c r="BI4885"/>
      <c r="BJ4885"/>
    </row>
    <row r="4886" spans="2:62" x14ac:dyDescent="0.4">
      <c r="B4886" s="1">
        <v>23053</v>
      </c>
      <c r="C4886" s="6" t="s">
        <v>8</v>
      </c>
      <c r="D4886" s="6" t="s">
        <v>8</v>
      </c>
      <c r="E4886" s="6" t="s">
        <v>1734</v>
      </c>
      <c r="F4886" s="6" t="s">
        <v>1735</v>
      </c>
      <c r="G4886" s="6" t="s">
        <v>2069</v>
      </c>
      <c r="H4886" s="6" t="s">
        <v>4</v>
      </c>
      <c r="I4886" s="6" t="s">
        <v>2280</v>
      </c>
      <c r="J4886" s="6" t="s">
        <v>5</v>
      </c>
      <c r="K4886" s="7">
        <v>0</v>
      </c>
      <c r="L4886" s="7">
        <f>IFERROR(VLOOKUP(SiscoTable[[#This Row],[Código]],Hoja2!A:B,2,0)*SiscoTable[[#This Row],[Provta(Uns)]],0)</f>
        <v>0</v>
      </c>
      <c r="M4886" s="7">
        <v>0</v>
      </c>
      <c r="N4886" s="7">
        <v>0</v>
      </c>
      <c r="O4886" s="7">
        <f>IFERROR(VLOOKUP(SiscoTable[[#This Row],[Código]],Hoja2!A:B,2,0)*SiscoTable[[#This Row],[Stock_actual]],0)</f>
        <v>0</v>
      </c>
      <c r="P4886" s="6" t="s">
        <v>7</v>
      </c>
      <c r="Q4886" s="7">
        <v>0</v>
      </c>
      <c r="R4886" s="7">
        <v>0</v>
      </c>
      <c r="S4886" s="7" t="s">
        <v>11925</v>
      </c>
      <c r="BI4886"/>
      <c r="BJ4886"/>
    </row>
    <row r="4887" spans="2:62" x14ac:dyDescent="0.4">
      <c r="B4887" s="1">
        <v>23054</v>
      </c>
      <c r="C4887" s="6" t="s">
        <v>30</v>
      </c>
      <c r="D4887" s="6" t="s">
        <v>8</v>
      </c>
      <c r="E4887" s="6" t="s">
        <v>1734</v>
      </c>
      <c r="F4887" s="6" t="s">
        <v>1735</v>
      </c>
      <c r="G4887" s="6" t="s">
        <v>2069</v>
      </c>
      <c r="H4887" s="6" t="s">
        <v>4</v>
      </c>
      <c r="I4887" s="6" t="s">
        <v>2135</v>
      </c>
      <c r="J4887" s="6" t="s">
        <v>5</v>
      </c>
      <c r="K4887" s="7">
        <v>1.83</v>
      </c>
      <c r="L4887" s="7">
        <f>IFERROR(VLOOKUP(SiscoTable[[#This Row],[Código]],Hoja2!A:B,2,0)*SiscoTable[[#This Row],[Provta(Uns)]],0)</f>
        <v>82.167000000000002</v>
      </c>
      <c r="M4887" s="7">
        <v>0</v>
      </c>
      <c r="N4887" s="7">
        <v>27</v>
      </c>
      <c r="O4887" s="7">
        <f>IFERROR(VLOOKUP(SiscoTable[[#This Row],[Código]],Hoja2!A:B,2,0)*SiscoTable[[#This Row],[Stock_actual]],0)</f>
        <v>1212.3</v>
      </c>
      <c r="P4887" s="6" t="s">
        <v>2136</v>
      </c>
      <c r="Q4887" s="7">
        <v>2</v>
      </c>
      <c r="R4887" s="7">
        <v>0</v>
      </c>
      <c r="S4887" s="7" t="s">
        <v>11925</v>
      </c>
      <c r="BI4887"/>
      <c r="BJ4887"/>
    </row>
    <row r="4888" spans="2:62" x14ac:dyDescent="0.4">
      <c r="B4888" s="1">
        <v>23055</v>
      </c>
      <c r="C4888" s="6" t="s">
        <v>30</v>
      </c>
      <c r="D4888" s="6" t="s">
        <v>8</v>
      </c>
      <c r="E4888" s="6" t="s">
        <v>1734</v>
      </c>
      <c r="F4888" s="6" t="s">
        <v>1735</v>
      </c>
      <c r="G4888" s="6" t="s">
        <v>2069</v>
      </c>
      <c r="H4888" s="6" t="s">
        <v>2094</v>
      </c>
      <c r="I4888" s="6" t="s">
        <v>2137</v>
      </c>
      <c r="J4888" s="6" t="s">
        <v>5</v>
      </c>
      <c r="K4888" s="7">
        <v>0.33</v>
      </c>
      <c r="L4888" s="7">
        <f>IFERROR(VLOOKUP(SiscoTable[[#This Row],[Código]],Hoja2!A:B,2,0)*SiscoTable[[#This Row],[Provta(Uns)]],0)</f>
        <v>20.757000000000001</v>
      </c>
      <c r="M4888" s="7">
        <v>0</v>
      </c>
      <c r="N4888" s="7">
        <v>7</v>
      </c>
      <c r="O4888" s="7">
        <f>IFERROR(VLOOKUP(SiscoTable[[#This Row],[Código]],Hoja2!A:B,2,0)*SiscoTable[[#This Row],[Stock_actual]],0)</f>
        <v>440.3</v>
      </c>
      <c r="P4888" s="6" t="s">
        <v>2138</v>
      </c>
      <c r="Q4888" s="7">
        <v>0</v>
      </c>
      <c r="R4888" s="7">
        <v>0</v>
      </c>
      <c r="S4888" s="7" t="s">
        <v>11925</v>
      </c>
      <c r="BI4888"/>
      <c r="BJ4888"/>
    </row>
    <row r="4889" spans="2:62" x14ac:dyDescent="0.4">
      <c r="B4889" s="1">
        <v>23056</v>
      </c>
      <c r="C4889" s="6" t="s">
        <v>30</v>
      </c>
      <c r="D4889" s="6" t="s">
        <v>8</v>
      </c>
      <c r="E4889" s="6" t="s">
        <v>1734</v>
      </c>
      <c r="F4889" s="6" t="s">
        <v>1735</v>
      </c>
      <c r="G4889" s="6" t="s">
        <v>2069</v>
      </c>
      <c r="H4889" s="6" t="s">
        <v>4</v>
      </c>
      <c r="I4889" s="6" t="s">
        <v>2139</v>
      </c>
      <c r="J4889" s="6" t="s">
        <v>5</v>
      </c>
      <c r="K4889" s="7">
        <v>1.33</v>
      </c>
      <c r="L4889" s="7">
        <f>IFERROR(VLOOKUP(SiscoTable[[#This Row],[Código]],Hoja2!A:B,2,0)*SiscoTable[[#This Row],[Provta(Uns)]],0)</f>
        <v>87.647000000000006</v>
      </c>
      <c r="M4889" s="7">
        <v>0</v>
      </c>
      <c r="N4889" s="7">
        <v>3</v>
      </c>
      <c r="O4889" s="7">
        <f>IFERROR(VLOOKUP(SiscoTable[[#This Row],[Código]],Hoja2!A:B,2,0)*SiscoTable[[#This Row],[Stock_actual]],0)</f>
        <v>197.70000000000002</v>
      </c>
      <c r="P4889" s="6" t="s">
        <v>254</v>
      </c>
      <c r="Q4889" s="7">
        <v>1</v>
      </c>
      <c r="R4889" s="7">
        <v>0</v>
      </c>
      <c r="S4889" s="7" t="s">
        <v>11925</v>
      </c>
      <c r="BI4889"/>
      <c r="BJ4889"/>
    </row>
    <row r="4890" spans="2:62" x14ac:dyDescent="0.4">
      <c r="B4890" s="1">
        <v>23057</v>
      </c>
      <c r="C4890" s="6" t="s">
        <v>30</v>
      </c>
      <c r="D4890" s="6" t="s">
        <v>8</v>
      </c>
      <c r="E4890" s="6" t="s">
        <v>1734</v>
      </c>
      <c r="F4890" s="6" t="s">
        <v>1735</v>
      </c>
      <c r="G4890" s="6" t="s">
        <v>2069</v>
      </c>
      <c r="H4890" s="6" t="s">
        <v>4</v>
      </c>
      <c r="I4890" s="6" t="s">
        <v>2140</v>
      </c>
      <c r="J4890" s="6" t="s">
        <v>5</v>
      </c>
      <c r="K4890" s="7">
        <v>0.17</v>
      </c>
      <c r="L4890" s="7">
        <f>IFERROR(VLOOKUP(SiscoTable[[#This Row],[Código]],Hoja2!A:B,2,0)*SiscoTable[[#This Row],[Provta(Uns)]],0)</f>
        <v>13.073000000000002</v>
      </c>
      <c r="M4890" s="7">
        <v>0</v>
      </c>
      <c r="N4890" s="7">
        <v>0</v>
      </c>
      <c r="O4890" s="7">
        <f>IFERROR(VLOOKUP(SiscoTable[[#This Row],[Código]],Hoja2!A:B,2,0)*SiscoTable[[#This Row],[Stock_actual]],0)</f>
        <v>0</v>
      </c>
      <c r="P4890" s="6" t="s">
        <v>7</v>
      </c>
      <c r="Q4890" s="7">
        <v>0</v>
      </c>
      <c r="R4890" s="7">
        <v>0</v>
      </c>
      <c r="S4890" s="7" t="s">
        <v>11925</v>
      </c>
      <c r="BI4890"/>
      <c r="BJ4890"/>
    </row>
    <row r="4891" spans="2:62" x14ac:dyDescent="0.4">
      <c r="B4891" s="1">
        <v>23058</v>
      </c>
      <c r="C4891" s="6" t="s">
        <v>8</v>
      </c>
      <c r="D4891" s="6" t="s">
        <v>8</v>
      </c>
      <c r="E4891" s="6" t="s">
        <v>1734</v>
      </c>
      <c r="F4891" s="6" t="s">
        <v>1735</v>
      </c>
      <c r="G4891" s="6" t="s">
        <v>2069</v>
      </c>
      <c r="H4891" s="6" t="s">
        <v>4</v>
      </c>
      <c r="I4891" s="6" t="s">
        <v>2281</v>
      </c>
      <c r="J4891" s="6" t="s">
        <v>5</v>
      </c>
      <c r="K4891" s="7">
        <v>0.17</v>
      </c>
      <c r="L4891" s="7">
        <f>IFERROR(VLOOKUP(SiscoTable[[#This Row],[Código]],Hoja2!A:B,2,0)*SiscoTable[[#This Row],[Provta(Uns)]],0)</f>
        <v>16.983000000000001</v>
      </c>
      <c r="M4891" s="7">
        <v>0</v>
      </c>
      <c r="N4891" s="7">
        <v>15</v>
      </c>
      <c r="O4891" s="7">
        <f>IFERROR(VLOOKUP(SiscoTable[[#This Row],[Código]],Hoja2!A:B,2,0)*SiscoTable[[#This Row],[Stock_actual]],0)</f>
        <v>1498.5</v>
      </c>
      <c r="P4891" s="6" t="s">
        <v>2282</v>
      </c>
      <c r="Q4891" s="7">
        <v>0</v>
      </c>
      <c r="R4891" s="7">
        <v>0</v>
      </c>
      <c r="S4891" s="7" t="s">
        <v>11925</v>
      </c>
      <c r="BI4891"/>
      <c r="BJ4891"/>
    </row>
    <row r="4892" spans="2:62" x14ac:dyDescent="0.4">
      <c r="B4892" s="1">
        <v>23059</v>
      </c>
      <c r="C4892" s="6" t="s">
        <v>8</v>
      </c>
      <c r="D4892" s="6" t="s">
        <v>8</v>
      </c>
      <c r="E4892" s="6" t="s">
        <v>1734</v>
      </c>
      <c r="F4892" s="6" t="s">
        <v>1735</v>
      </c>
      <c r="G4892" s="6" t="s">
        <v>2069</v>
      </c>
      <c r="H4892" s="6" t="s">
        <v>2094</v>
      </c>
      <c r="I4892" s="6" t="s">
        <v>2283</v>
      </c>
      <c r="J4892" s="6" t="s">
        <v>5</v>
      </c>
      <c r="K4892" s="7">
        <v>0.5</v>
      </c>
      <c r="L4892" s="7">
        <f>IFERROR(VLOOKUP(SiscoTable[[#This Row],[Código]],Hoja2!A:B,2,0)*SiscoTable[[#This Row],[Provta(Uns)]],0)</f>
        <v>31.45</v>
      </c>
      <c r="M4892" s="7">
        <v>0</v>
      </c>
      <c r="N4892" s="7">
        <v>15</v>
      </c>
      <c r="O4892" s="7">
        <f>IFERROR(VLOOKUP(SiscoTable[[#This Row],[Código]],Hoja2!A:B,2,0)*SiscoTable[[#This Row],[Stock_actual]],0)</f>
        <v>943.5</v>
      </c>
      <c r="P4892" s="6" t="s">
        <v>2284</v>
      </c>
      <c r="Q4892" s="7">
        <v>1</v>
      </c>
      <c r="R4892" s="7">
        <v>0</v>
      </c>
      <c r="S4892" s="7" t="s">
        <v>11925</v>
      </c>
      <c r="BI4892"/>
      <c r="BJ4892"/>
    </row>
    <row r="4893" spans="2:62" x14ac:dyDescent="0.4">
      <c r="B4893" s="1">
        <v>23060</v>
      </c>
      <c r="C4893" s="6" t="s">
        <v>30</v>
      </c>
      <c r="D4893" s="6" t="s">
        <v>8</v>
      </c>
      <c r="E4893" s="6" t="s">
        <v>1734</v>
      </c>
      <c r="F4893" s="6" t="s">
        <v>1735</v>
      </c>
      <c r="G4893" s="6" t="s">
        <v>2069</v>
      </c>
      <c r="H4893" s="6" t="s">
        <v>4</v>
      </c>
      <c r="I4893" s="6" t="s">
        <v>2141</v>
      </c>
      <c r="J4893" s="6" t="s">
        <v>5</v>
      </c>
      <c r="K4893" s="7">
        <v>0.17</v>
      </c>
      <c r="L4893" s="7">
        <f>IFERROR(VLOOKUP(SiscoTable[[#This Row],[Código]],Hoja2!A:B,2,0)*SiscoTable[[#This Row],[Provta(Uns)]],0)</f>
        <v>6.7830000000000004</v>
      </c>
      <c r="M4893" s="7">
        <v>0</v>
      </c>
      <c r="N4893" s="7">
        <v>0</v>
      </c>
      <c r="O4893" s="7">
        <f>IFERROR(VLOOKUP(SiscoTable[[#This Row],[Código]],Hoja2!A:B,2,0)*SiscoTable[[#This Row],[Stock_actual]],0)</f>
        <v>0</v>
      </c>
      <c r="P4893" s="6" t="s">
        <v>7</v>
      </c>
      <c r="Q4893" s="7">
        <v>0</v>
      </c>
      <c r="R4893" s="7">
        <v>0</v>
      </c>
      <c r="S4893" s="7" t="s">
        <v>11925</v>
      </c>
      <c r="BI4893"/>
      <c r="BJ4893"/>
    </row>
    <row r="4894" spans="2:62" x14ac:dyDescent="0.4">
      <c r="B4894" s="1">
        <v>23061</v>
      </c>
      <c r="C4894" s="6" t="s">
        <v>8</v>
      </c>
      <c r="D4894" s="6" t="s">
        <v>8</v>
      </c>
      <c r="E4894" s="6" t="s">
        <v>1734</v>
      </c>
      <c r="F4894" s="6" t="s">
        <v>1735</v>
      </c>
      <c r="G4894" s="6" t="s">
        <v>2069</v>
      </c>
      <c r="H4894" s="6" t="s">
        <v>4</v>
      </c>
      <c r="I4894" s="6" t="s">
        <v>2285</v>
      </c>
      <c r="J4894" s="6" t="s">
        <v>5</v>
      </c>
      <c r="K4894" s="7">
        <v>1</v>
      </c>
      <c r="L4894" s="7">
        <f>IFERROR(VLOOKUP(SiscoTable[[#This Row],[Código]],Hoja2!A:B,2,0)*SiscoTable[[#This Row],[Provta(Uns)]],0)</f>
        <v>64.900000000000006</v>
      </c>
      <c r="M4894" s="7">
        <v>0</v>
      </c>
      <c r="N4894" s="7">
        <v>0</v>
      </c>
      <c r="O4894" s="7">
        <f>IFERROR(VLOOKUP(SiscoTable[[#This Row],[Código]],Hoja2!A:B,2,0)*SiscoTable[[#This Row],[Stock_actual]],0)</f>
        <v>0</v>
      </c>
      <c r="P4894" s="6" t="s">
        <v>7</v>
      </c>
      <c r="Q4894" s="7">
        <v>1</v>
      </c>
      <c r="R4894" s="7">
        <v>1.7999999999999998</v>
      </c>
      <c r="S4894" s="7" t="s">
        <v>11925</v>
      </c>
      <c r="BI4894"/>
      <c r="BJ4894"/>
    </row>
    <row r="4895" spans="2:62" x14ac:dyDescent="0.4">
      <c r="B4895" s="1">
        <v>23062</v>
      </c>
      <c r="C4895" s="6" t="s">
        <v>8</v>
      </c>
      <c r="D4895" s="6" t="s">
        <v>8</v>
      </c>
      <c r="E4895" s="6" t="s">
        <v>1734</v>
      </c>
      <c r="F4895" s="6" t="s">
        <v>1735</v>
      </c>
      <c r="G4895" s="6" t="s">
        <v>2069</v>
      </c>
      <c r="H4895" s="6" t="s">
        <v>4</v>
      </c>
      <c r="I4895" s="6" t="s">
        <v>2286</v>
      </c>
      <c r="J4895" s="6" t="s">
        <v>5</v>
      </c>
      <c r="K4895" s="7">
        <v>0.33</v>
      </c>
      <c r="L4895" s="7">
        <f>IFERROR(VLOOKUP(SiscoTable[[#This Row],[Código]],Hoja2!A:B,2,0)*SiscoTable[[#This Row],[Provta(Uns)]],0)</f>
        <v>25.047000000000004</v>
      </c>
      <c r="M4895" s="7">
        <v>0</v>
      </c>
      <c r="N4895" s="7">
        <v>3</v>
      </c>
      <c r="O4895" s="7">
        <f>IFERROR(VLOOKUP(SiscoTable[[#This Row],[Código]],Hoja2!A:B,2,0)*SiscoTable[[#This Row],[Stock_actual]],0)</f>
        <v>227.70000000000002</v>
      </c>
      <c r="P4895" s="6" t="s">
        <v>2273</v>
      </c>
      <c r="Q4895" s="7">
        <v>0</v>
      </c>
      <c r="R4895" s="7">
        <v>0</v>
      </c>
      <c r="S4895" s="7" t="s">
        <v>11925</v>
      </c>
      <c r="BI4895"/>
      <c r="BJ4895"/>
    </row>
    <row r="4896" spans="2:62" x14ac:dyDescent="0.4">
      <c r="B4896" s="1">
        <v>23063</v>
      </c>
      <c r="C4896" s="6" t="s">
        <v>30</v>
      </c>
      <c r="D4896" s="6" t="s">
        <v>8</v>
      </c>
      <c r="E4896" s="6" t="s">
        <v>1734</v>
      </c>
      <c r="F4896" s="6" t="s">
        <v>1735</v>
      </c>
      <c r="G4896" s="6" t="s">
        <v>2069</v>
      </c>
      <c r="H4896" s="6" t="s">
        <v>4</v>
      </c>
      <c r="I4896" s="6" t="s">
        <v>2142</v>
      </c>
      <c r="J4896" s="6" t="s">
        <v>5</v>
      </c>
      <c r="K4896" s="7">
        <v>1.67</v>
      </c>
      <c r="L4896" s="7">
        <f>IFERROR(VLOOKUP(SiscoTable[[#This Row],[Código]],Hoja2!A:B,2,0)*SiscoTable[[#This Row],[Provta(Uns)]],0)</f>
        <v>98.363</v>
      </c>
      <c r="M4896" s="7">
        <v>0</v>
      </c>
      <c r="N4896" s="7">
        <v>0</v>
      </c>
      <c r="O4896" s="7">
        <f>IFERROR(VLOOKUP(SiscoTable[[#This Row],[Código]],Hoja2!A:B,2,0)*SiscoTable[[#This Row],[Stock_actual]],0)</f>
        <v>0</v>
      </c>
      <c r="P4896" s="6" t="s">
        <v>7</v>
      </c>
      <c r="Q4896" s="7">
        <v>2</v>
      </c>
      <c r="R4896" s="7">
        <v>3.5999999999999996</v>
      </c>
      <c r="S4896" s="7" t="s">
        <v>11925</v>
      </c>
      <c r="BI4896"/>
      <c r="BJ4896"/>
    </row>
    <row r="4897" spans="2:62" x14ac:dyDescent="0.4">
      <c r="B4897" s="1">
        <v>23064</v>
      </c>
      <c r="C4897" s="6" t="s">
        <v>30</v>
      </c>
      <c r="D4897" s="6" t="s">
        <v>8</v>
      </c>
      <c r="E4897" s="6" t="s">
        <v>1734</v>
      </c>
      <c r="F4897" s="6" t="s">
        <v>1735</v>
      </c>
      <c r="G4897" s="6" t="s">
        <v>2069</v>
      </c>
      <c r="H4897" s="6" t="s">
        <v>4</v>
      </c>
      <c r="I4897" s="6" t="s">
        <v>2143</v>
      </c>
      <c r="J4897" s="6" t="s">
        <v>5</v>
      </c>
      <c r="K4897" s="7">
        <v>0.17</v>
      </c>
      <c r="L4897" s="7">
        <f>IFERROR(VLOOKUP(SiscoTable[[#This Row],[Código]],Hoja2!A:B,2,0)*SiscoTable[[#This Row],[Provta(Uns)]],0)</f>
        <v>15.283000000000001</v>
      </c>
      <c r="M4897" s="7">
        <v>0</v>
      </c>
      <c r="N4897" s="7">
        <v>0</v>
      </c>
      <c r="O4897" s="7">
        <f>IFERROR(VLOOKUP(SiscoTable[[#This Row],[Código]],Hoja2!A:B,2,0)*SiscoTable[[#This Row],[Stock_actual]],0)</f>
        <v>0</v>
      </c>
      <c r="P4897" s="6" t="s">
        <v>7</v>
      </c>
      <c r="Q4897" s="7">
        <v>0</v>
      </c>
      <c r="R4897" s="7">
        <v>0</v>
      </c>
      <c r="S4897" s="7" t="s">
        <v>11925</v>
      </c>
      <c r="BI4897"/>
      <c r="BJ4897"/>
    </row>
    <row r="4898" spans="2:62" x14ac:dyDescent="0.4">
      <c r="B4898" s="1">
        <v>23065</v>
      </c>
      <c r="C4898" s="6" t="s">
        <v>8</v>
      </c>
      <c r="D4898" s="6" t="s">
        <v>8</v>
      </c>
      <c r="E4898" s="6" t="s">
        <v>1734</v>
      </c>
      <c r="F4898" s="6" t="s">
        <v>1735</v>
      </c>
      <c r="G4898" s="6" t="s">
        <v>2069</v>
      </c>
      <c r="H4898" s="6" t="s">
        <v>4</v>
      </c>
      <c r="I4898" s="6" t="s">
        <v>2287</v>
      </c>
      <c r="J4898" s="6" t="s">
        <v>5</v>
      </c>
      <c r="K4898" s="7">
        <v>0.33</v>
      </c>
      <c r="L4898" s="7">
        <f>IFERROR(VLOOKUP(SiscoTable[[#This Row],[Código]],Hoja2!A:B,2,0)*SiscoTable[[#This Row],[Provta(Uns)]],0)</f>
        <v>14.817</v>
      </c>
      <c r="M4898" s="7">
        <v>0</v>
      </c>
      <c r="N4898" s="7">
        <v>5</v>
      </c>
      <c r="O4898" s="7">
        <f>IFERROR(VLOOKUP(SiscoTable[[#This Row],[Código]],Hoja2!A:B,2,0)*SiscoTable[[#This Row],[Stock_actual]],0)</f>
        <v>224.5</v>
      </c>
      <c r="P4898" s="6" t="s">
        <v>1853</v>
      </c>
      <c r="Q4898" s="7">
        <v>0</v>
      </c>
      <c r="R4898" s="7">
        <v>0</v>
      </c>
      <c r="S4898" s="7" t="s">
        <v>11925</v>
      </c>
      <c r="BI4898"/>
      <c r="BJ4898"/>
    </row>
    <row r="4899" spans="2:62" x14ac:dyDescent="0.4">
      <c r="B4899" s="1">
        <v>23066</v>
      </c>
      <c r="C4899" s="6" t="s">
        <v>30</v>
      </c>
      <c r="D4899" s="6" t="s">
        <v>8</v>
      </c>
      <c r="E4899" s="6" t="s">
        <v>1734</v>
      </c>
      <c r="F4899" s="6" t="s">
        <v>1735</v>
      </c>
      <c r="G4899" s="6" t="s">
        <v>2069</v>
      </c>
      <c r="H4899" s="6" t="s">
        <v>4</v>
      </c>
      <c r="I4899" s="6" t="s">
        <v>2144</v>
      </c>
      <c r="J4899" s="6" t="s">
        <v>5</v>
      </c>
      <c r="K4899" s="7">
        <v>1.17</v>
      </c>
      <c r="L4899" s="7">
        <f>IFERROR(VLOOKUP(SiscoTable[[#This Row],[Código]],Hoja2!A:B,2,0)*SiscoTable[[#This Row],[Provta(Uns)]],0)</f>
        <v>37.44</v>
      </c>
      <c r="M4899" s="7">
        <v>0</v>
      </c>
      <c r="N4899" s="7">
        <v>0</v>
      </c>
      <c r="O4899" s="7">
        <f>IFERROR(VLOOKUP(SiscoTable[[#This Row],[Código]],Hoja2!A:B,2,0)*SiscoTable[[#This Row],[Stock_actual]],0)</f>
        <v>0</v>
      </c>
      <c r="P4899" s="6" t="s">
        <v>7</v>
      </c>
      <c r="Q4899" s="7">
        <v>1</v>
      </c>
      <c r="R4899" s="7">
        <v>2.4</v>
      </c>
      <c r="S4899" s="7" t="s">
        <v>11925</v>
      </c>
      <c r="BI4899"/>
      <c r="BJ4899"/>
    </row>
    <row r="4900" spans="2:62" x14ac:dyDescent="0.4">
      <c r="B4900" s="1">
        <v>23067</v>
      </c>
      <c r="C4900" s="6" t="s">
        <v>30</v>
      </c>
      <c r="D4900" s="6" t="s">
        <v>8</v>
      </c>
      <c r="E4900" s="6" t="s">
        <v>1734</v>
      </c>
      <c r="F4900" s="6" t="s">
        <v>1735</v>
      </c>
      <c r="G4900" s="6" t="s">
        <v>2069</v>
      </c>
      <c r="H4900" s="6" t="s">
        <v>4</v>
      </c>
      <c r="I4900" s="6" t="s">
        <v>2145</v>
      </c>
      <c r="J4900" s="6" t="s">
        <v>5</v>
      </c>
      <c r="K4900" s="7">
        <v>1.5</v>
      </c>
      <c r="L4900" s="7">
        <f>IFERROR(VLOOKUP(SiscoTable[[#This Row],[Código]],Hoja2!A:B,2,0)*SiscoTable[[#This Row],[Provta(Uns)]],0)</f>
        <v>118.35000000000001</v>
      </c>
      <c r="M4900" s="7">
        <v>0</v>
      </c>
      <c r="N4900" s="7">
        <v>0</v>
      </c>
      <c r="O4900" s="7">
        <f>IFERROR(VLOOKUP(SiscoTable[[#This Row],[Código]],Hoja2!A:B,2,0)*SiscoTable[[#This Row],[Stock_actual]],0)</f>
        <v>0</v>
      </c>
      <c r="P4900" s="6" t="s">
        <v>7</v>
      </c>
      <c r="Q4900" s="7">
        <v>2</v>
      </c>
      <c r="R4900" s="7">
        <v>3</v>
      </c>
      <c r="S4900" s="7" t="s">
        <v>11925</v>
      </c>
      <c r="BI4900"/>
      <c r="BJ4900"/>
    </row>
    <row r="4901" spans="2:62" x14ac:dyDescent="0.4">
      <c r="B4901" s="1">
        <v>23068</v>
      </c>
      <c r="C4901" s="6" t="s">
        <v>8</v>
      </c>
      <c r="D4901" s="6" t="s">
        <v>8</v>
      </c>
      <c r="E4901" s="6" t="s">
        <v>1734</v>
      </c>
      <c r="F4901" s="6" t="s">
        <v>1735</v>
      </c>
      <c r="G4901" s="6" t="s">
        <v>2069</v>
      </c>
      <c r="H4901" s="6" t="s">
        <v>4</v>
      </c>
      <c r="I4901" s="6" t="s">
        <v>2288</v>
      </c>
      <c r="J4901" s="6" t="s">
        <v>5</v>
      </c>
      <c r="K4901" s="7">
        <v>0</v>
      </c>
      <c r="L4901" s="7">
        <f>IFERROR(VLOOKUP(SiscoTable[[#This Row],[Código]],Hoja2!A:B,2,0)*SiscoTable[[#This Row],[Provta(Uns)]],0)</f>
        <v>0</v>
      </c>
      <c r="M4901" s="7">
        <v>0</v>
      </c>
      <c r="N4901" s="7">
        <v>0</v>
      </c>
      <c r="O4901" s="7">
        <f>IFERROR(VLOOKUP(SiscoTable[[#This Row],[Código]],Hoja2!A:B,2,0)*SiscoTable[[#This Row],[Stock_actual]],0)</f>
        <v>0</v>
      </c>
      <c r="P4901" s="6" t="s">
        <v>7</v>
      </c>
      <c r="Q4901" s="7">
        <v>0</v>
      </c>
      <c r="R4901" s="7">
        <v>0</v>
      </c>
      <c r="S4901" s="7" t="s">
        <v>11925</v>
      </c>
      <c r="BI4901"/>
      <c r="BJ4901"/>
    </row>
    <row r="4902" spans="2:62" x14ac:dyDescent="0.4">
      <c r="B4902" s="1">
        <v>23069</v>
      </c>
      <c r="C4902" s="6" t="s">
        <v>8</v>
      </c>
      <c r="D4902" s="6" t="s">
        <v>8</v>
      </c>
      <c r="E4902" s="6" t="s">
        <v>1734</v>
      </c>
      <c r="F4902" s="6" t="s">
        <v>1735</v>
      </c>
      <c r="G4902" s="6" t="s">
        <v>2069</v>
      </c>
      <c r="H4902" s="6" t="s">
        <v>4</v>
      </c>
      <c r="I4902" s="6" t="s">
        <v>2289</v>
      </c>
      <c r="J4902" s="6" t="s">
        <v>5</v>
      </c>
      <c r="K4902" s="7">
        <v>0.33</v>
      </c>
      <c r="L4902" s="7">
        <f>IFERROR(VLOOKUP(SiscoTable[[#This Row],[Código]],Hoja2!A:B,2,0)*SiscoTable[[#This Row],[Provta(Uns)]],0)</f>
        <v>29.667000000000002</v>
      </c>
      <c r="M4902" s="7">
        <v>0</v>
      </c>
      <c r="N4902" s="7">
        <v>13</v>
      </c>
      <c r="O4902" s="7">
        <f>IFERROR(VLOOKUP(SiscoTable[[#This Row],[Código]],Hoja2!A:B,2,0)*SiscoTable[[#This Row],[Stock_actual]],0)</f>
        <v>1168.7</v>
      </c>
      <c r="P4902" s="6" t="s">
        <v>2290</v>
      </c>
      <c r="Q4902" s="7">
        <v>0</v>
      </c>
      <c r="R4902" s="7">
        <v>0</v>
      </c>
      <c r="S4902" s="7" t="s">
        <v>11925</v>
      </c>
      <c r="BI4902"/>
      <c r="BJ4902"/>
    </row>
    <row r="4903" spans="2:62" x14ac:dyDescent="0.4">
      <c r="B4903" s="1">
        <v>23070</v>
      </c>
      <c r="C4903" s="6" t="s">
        <v>30</v>
      </c>
      <c r="D4903" s="6" t="s">
        <v>8</v>
      </c>
      <c r="E4903" s="6" t="s">
        <v>1734</v>
      </c>
      <c r="F4903" s="6" t="s">
        <v>1735</v>
      </c>
      <c r="G4903" s="6" t="s">
        <v>2069</v>
      </c>
      <c r="H4903" s="6" t="s">
        <v>4</v>
      </c>
      <c r="I4903" s="6" t="s">
        <v>2146</v>
      </c>
      <c r="J4903" s="6" t="s">
        <v>5</v>
      </c>
      <c r="K4903" s="7">
        <v>1.17</v>
      </c>
      <c r="L4903" s="7">
        <f>IFERROR(VLOOKUP(SiscoTable[[#This Row],[Código]],Hoja2!A:B,2,0)*SiscoTable[[#This Row],[Provta(Uns)]],0)</f>
        <v>81.783000000000001</v>
      </c>
      <c r="M4903" s="7">
        <v>0</v>
      </c>
      <c r="N4903" s="7">
        <v>4</v>
      </c>
      <c r="O4903" s="7">
        <f>IFERROR(VLOOKUP(SiscoTable[[#This Row],[Código]],Hoja2!A:B,2,0)*SiscoTable[[#This Row],[Stock_actual]],0)</f>
        <v>279.60000000000002</v>
      </c>
      <c r="P4903" s="6" t="s">
        <v>1451</v>
      </c>
      <c r="Q4903" s="7">
        <v>1</v>
      </c>
      <c r="R4903" s="7">
        <v>0</v>
      </c>
      <c r="S4903" s="7" t="s">
        <v>11925</v>
      </c>
      <c r="BI4903"/>
      <c r="BJ4903"/>
    </row>
    <row r="4904" spans="2:62" x14ac:dyDescent="0.4">
      <c r="B4904" s="1">
        <v>23072</v>
      </c>
      <c r="C4904" s="6" t="s">
        <v>30</v>
      </c>
      <c r="D4904" s="6" t="s">
        <v>8</v>
      </c>
      <c r="E4904" s="6" t="s">
        <v>1734</v>
      </c>
      <c r="F4904" s="6" t="s">
        <v>1735</v>
      </c>
      <c r="G4904" s="6" t="s">
        <v>2069</v>
      </c>
      <c r="H4904" s="6" t="s">
        <v>4</v>
      </c>
      <c r="I4904" s="6" t="s">
        <v>2147</v>
      </c>
      <c r="J4904" s="6" t="s">
        <v>5</v>
      </c>
      <c r="K4904" s="7">
        <v>0.67</v>
      </c>
      <c r="L4904" s="7">
        <f>IFERROR(VLOOKUP(SiscoTable[[#This Row],[Código]],Hoja2!A:B,2,0)*SiscoTable[[#This Row],[Provta(Uns)]],0)</f>
        <v>46.833000000000006</v>
      </c>
      <c r="M4904" s="7">
        <v>0</v>
      </c>
      <c r="N4904" s="7">
        <v>63</v>
      </c>
      <c r="O4904" s="7">
        <f>IFERROR(VLOOKUP(SiscoTable[[#This Row],[Código]],Hoja2!A:B,2,0)*SiscoTable[[#This Row],[Stock_actual]],0)</f>
        <v>4403.7000000000007</v>
      </c>
      <c r="P4904" s="6" t="s">
        <v>2148</v>
      </c>
      <c r="Q4904" s="7">
        <v>1</v>
      </c>
      <c r="R4904" s="7">
        <v>0</v>
      </c>
      <c r="S4904" s="7" t="s">
        <v>11925</v>
      </c>
      <c r="BI4904"/>
      <c r="BJ4904"/>
    </row>
    <row r="4905" spans="2:62" x14ac:dyDescent="0.4">
      <c r="B4905" s="1">
        <v>23073</v>
      </c>
      <c r="C4905" s="6" t="s">
        <v>8</v>
      </c>
      <c r="D4905" s="6" t="s">
        <v>8</v>
      </c>
      <c r="E4905" s="6" t="s">
        <v>1734</v>
      </c>
      <c r="F4905" s="6" t="s">
        <v>1735</v>
      </c>
      <c r="G4905" s="6" t="s">
        <v>2069</v>
      </c>
      <c r="H4905" s="6" t="s">
        <v>4</v>
      </c>
      <c r="I4905" s="6" t="s">
        <v>2291</v>
      </c>
      <c r="J4905" s="6" t="s">
        <v>5</v>
      </c>
      <c r="K4905" s="7">
        <v>1.17</v>
      </c>
      <c r="L4905" s="7">
        <f>IFERROR(VLOOKUP(SiscoTable[[#This Row],[Código]],Hoja2!A:B,2,0)*SiscoTable[[#This Row],[Provta(Uns)]],0)</f>
        <v>78.272999999999996</v>
      </c>
      <c r="M4905" s="7">
        <v>0</v>
      </c>
      <c r="N4905" s="7">
        <v>24</v>
      </c>
      <c r="O4905" s="7">
        <f>IFERROR(VLOOKUP(SiscoTable[[#This Row],[Código]],Hoja2!A:B,2,0)*SiscoTable[[#This Row],[Stock_actual]],0)</f>
        <v>1605.6000000000001</v>
      </c>
      <c r="P4905" s="6" t="s">
        <v>2292</v>
      </c>
      <c r="Q4905" s="7">
        <v>1</v>
      </c>
      <c r="R4905" s="7">
        <v>0</v>
      </c>
      <c r="S4905" s="7" t="s">
        <v>11925</v>
      </c>
      <c r="BI4905"/>
      <c r="BJ4905"/>
    </row>
    <row r="4906" spans="2:62" x14ac:dyDescent="0.4">
      <c r="B4906" s="1">
        <v>23074</v>
      </c>
      <c r="C4906" s="6" t="s">
        <v>8</v>
      </c>
      <c r="D4906" s="6" t="s">
        <v>8</v>
      </c>
      <c r="E4906" s="6" t="s">
        <v>1734</v>
      </c>
      <c r="F4906" s="6" t="s">
        <v>1735</v>
      </c>
      <c r="G4906" s="6" t="s">
        <v>2069</v>
      </c>
      <c r="H4906" s="6" t="s">
        <v>4</v>
      </c>
      <c r="I4906" s="6" t="s">
        <v>2293</v>
      </c>
      <c r="J4906" s="6" t="s">
        <v>5</v>
      </c>
      <c r="K4906" s="7">
        <v>0</v>
      </c>
      <c r="L4906" s="7">
        <f>IFERROR(VLOOKUP(SiscoTable[[#This Row],[Código]],Hoja2!A:B,2,0)*SiscoTable[[#This Row],[Provta(Uns)]],0)</f>
        <v>0</v>
      </c>
      <c r="M4906" s="7">
        <v>0</v>
      </c>
      <c r="N4906" s="7">
        <v>3</v>
      </c>
      <c r="O4906" s="7">
        <f>IFERROR(VLOOKUP(SiscoTable[[#This Row],[Código]],Hoja2!A:B,2,0)*SiscoTable[[#This Row],[Stock_actual]],0)</f>
        <v>269.70000000000005</v>
      </c>
      <c r="P4906" s="6" t="s">
        <v>134</v>
      </c>
      <c r="Q4906" s="7">
        <v>0</v>
      </c>
      <c r="R4906" s="7">
        <v>0</v>
      </c>
      <c r="S4906" s="7" t="s">
        <v>11925</v>
      </c>
      <c r="BI4906"/>
      <c r="BJ4906"/>
    </row>
    <row r="4907" spans="2:62" x14ac:dyDescent="0.4">
      <c r="B4907" s="1">
        <v>23075</v>
      </c>
      <c r="C4907" s="6" t="s">
        <v>8</v>
      </c>
      <c r="D4907" s="6" t="s">
        <v>8</v>
      </c>
      <c r="E4907" s="6" t="s">
        <v>1734</v>
      </c>
      <c r="F4907" s="6" t="s">
        <v>1735</v>
      </c>
      <c r="G4907" s="6" t="s">
        <v>2069</v>
      </c>
      <c r="H4907" s="6" t="s">
        <v>4</v>
      </c>
      <c r="I4907" s="6" t="s">
        <v>2294</v>
      </c>
      <c r="J4907" s="6" t="s">
        <v>5</v>
      </c>
      <c r="K4907" s="7">
        <v>0.5</v>
      </c>
      <c r="L4907" s="7">
        <f>IFERROR(VLOOKUP(SiscoTable[[#This Row],[Código]],Hoja2!A:B,2,0)*SiscoTable[[#This Row],[Provta(Uns)]],0)</f>
        <v>38.450000000000003</v>
      </c>
      <c r="M4907" s="7">
        <v>0</v>
      </c>
      <c r="N4907" s="7">
        <v>0</v>
      </c>
      <c r="O4907" s="7">
        <f>IFERROR(VLOOKUP(SiscoTable[[#This Row],[Código]],Hoja2!A:B,2,0)*SiscoTable[[#This Row],[Stock_actual]],0)</f>
        <v>0</v>
      </c>
      <c r="P4907" s="6" t="s">
        <v>7</v>
      </c>
      <c r="Q4907" s="7">
        <v>1</v>
      </c>
      <c r="R4907" s="7">
        <v>1.2</v>
      </c>
      <c r="S4907" s="7" t="s">
        <v>11925</v>
      </c>
      <c r="BI4907"/>
      <c r="BJ4907"/>
    </row>
    <row r="4908" spans="2:62" x14ac:dyDescent="0.4">
      <c r="B4908" s="1">
        <v>23076</v>
      </c>
      <c r="C4908" s="6" t="s">
        <v>8</v>
      </c>
      <c r="D4908" s="6" t="s">
        <v>8</v>
      </c>
      <c r="E4908" s="6" t="s">
        <v>1734</v>
      </c>
      <c r="F4908" s="6" t="s">
        <v>1735</v>
      </c>
      <c r="G4908" s="6" t="s">
        <v>2069</v>
      </c>
      <c r="H4908" s="6" t="s">
        <v>4</v>
      </c>
      <c r="I4908" s="6" t="s">
        <v>2295</v>
      </c>
      <c r="J4908" s="6" t="s">
        <v>5</v>
      </c>
      <c r="K4908" s="7">
        <v>0.5</v>
      </c>
      <c r="L4908" s="7">
        <f>IFERROR(VLOOKUP(SiscoTable[[#This Row],[Código]],Hoja2!A:B,2,0)*SiscoTable[[#This Row],[Provta(Uns)]],0)</f>
        <v>47.45</v>
      </c>
      <c r="M4908" s="7">
        <v>0</v>
      </c>
      <c r="N4908" s="7">
        <v>2</v>
      </c>
      <c r="O4908" s="7">
        <f>IFERROR(VLOOKUP(SiscoTable[[#This Row],[Código]],Hoja2!A:B,2,0)*SiscoTable[[#This Row],[Stock_actual]],0)</f>
        <v>189.8</v>
      </c>
      <c r="P4908" s="6" t="s">
        <v>560</v>
      </c>
      <c r="Q4908" s="7">
        <v>1</v>
      </c>
      <c r="R4908" s="7">
        <v>0</v>
      </c>
      <c r="S4908" s="7" t="s">
        <v>11925</v>
      </c>
      <c r="BI4908"/>
      <c r="BJ4908"/>
    </row>
    <row r="4909" spans="2:62" x14ac:dyDescent="0.4">
      <c r="B4909" s="1">
        <v>23078</v>
      </c>
      <c r="C4909" s="6" t="s">
        <v>30</v>
      </c>
      <c r="D4909" s="6" t="s">
        <v>8</v>
      </c>
      <c r="E4909" s="6" t="s">
        <v>1734</v>
      </c>
      <c r="F4909" s="6" t="s">
        <v>1735</v>
      </c>
      <c r="G4909" s="6" t="s">
        <v>2069</v>
      </c>
      <c r="H4909" s="6" t="s">
        <v>4</v>
      </c>
      <c r="I4909" s="6" t="s">
        <v>2149</v>
      </c>
      <c r="J4909" s="6" t="s">
        <v>5</v>
      </c>
      <c r="K4909" s="7">
        <v>0.67</v>
      </c>
      <c r="L4909" s="7">
        <f>IFERROR(VLOOKUP(SiscoTable[[#This Row],[Código]],Hoja2!A:B,2,0)*SiscoTable[[#This Row],[Provta(Uns)]],0)</f>
        <v>46.833000000000006</v>
      </c>
      <c r="M4909" s="7">
        <v>0</v>
      </c>
      <c r="N4909" s="7">
        <v>13</v>
      </c>
      <c r="O4909" s="7">
        <f>IFERROR(VLOOKUP(SiscoTable[[#This Row],[Código]],Hoja2!A:B,2,0)*SiscoTable[[#This Row],[Stock_actual]],0)</f>
        <v>908.7</v>
      </c>
      <c r="P4909" s="6" t="s">
        <v>2150</v>
      </c>
      <c r="Q4909" s="7">
        <v>1</v>
      </c>
      <c r="R4909" s="7">
        <v>0</v>
      </c>
      <c r="S4909" s="7" t="s">
        <v>11925</v>
      </c>
      <c r="BI4909"/>
      <c r="BJ4909"/>
    </row>
    <row r="4910" spans="2:62" x14ac:dyDescent="0.4">
      <c r="B4910" s="1">
        <v>23079</v>
      </c>
      <c r="C4910" s="6" t="s">
        <v>30</v>
      </c>
      <c r="D4910" s="6" t="s">
        <v>8</v>
      </c>
      <c r="E4910" s="6" t="s">
        <v>1734</v>
      </c>
      <c r="F4910" s="6" t="s">
        <v>1735</v>
      </c>
      <c r="G4910" s="6" t="s">
        <v>2069</v>
      </c>
      <c r="H4910" s="6" t="s">
        <v>4</v>
      </c>
      <c r="I4910" s="6" t="s">
        <v>2151</v>
      </c>
      <c r="J4910" s="6" t="s">
        <v>5</v>
      </c>
      <c r="K4910" s="7">
        <v>0.17</v>
      </c>
      <c r="L4910" s="7">
        <f>IFERROR(VLOOKUP(SiscoTable[[#This Row],[Código]],Hoja2!A:B,2,0)*SiscoTable[[#This Row],[Provta(Uns)]],0)</f>
        <v>15.283000000000001</v>
      </c>
      <c r="M4910" s="7">
        <v>0</v>
      </c>
      <c r="N4910" s="7">
        <v>1</v>
      </c>
      <c r="O4910" s="7">
        <f>IFERROR(VLOOKUP(SiscoTable[[#This Row],[Código]],Hoja2!A:B,2,0)*SiscoTable[[#This Row],[Stock_actual]],0)</f>
        <v>89.9</v>
      </c>
      <c r="P4910" s="6" t="s">
        <v>630</v>
      </c>
      <c r="Q4910" s="7">
        <v>0</v>
      </c>
      <c r="R4910" s="7">
        <v>0</v>
      </c>
      <c r="S4910" s="7" t="s">
        <v>11925</v>
      </c>
      <c r="BI4910"/>
      <c r="BJ4910"/>
    </row>
    <row r="4911" spans="2:62" x14ac:dyDescent="0.4">
      <c r="B4911" s="1">
        <v>23080</v>
      </c>
      <c r="C4911" s="6" t="s">
        <v>30</v>
      </c>
      <c r="D4911" s="6" t="s">
        <v>8</v>
      </c>
      <c r="E4911" s="6" t="s">
        <v>1734</v>
      </c>
      <c r="F4911" s="6" t="s">
        <v>1735</v>
      </c>
      <c r="G4911" s="6" t="s">
        <v>2069</v>
      </c>
      <c r="H4911" s="6" t="s">
        <v>4</v>
      </c>
      <c r="I4911" s="6" t="s">
        <v>2152</v>
      </c>
      <c r="J4911" s="6" t="s">
        <v>5</v>
      </c>
      <c r="K4911" s="7">
        <v>1.5</v>
      </c>
      <c r="L4911" s="7">
        <f>IFERROR(VLOOKUP(SiscoTable[[#This Row],[Código]],Hoja2!A:B,2,0)*SiscoTable[[#This Row],[Provta(Uns)]],0)</f>
        <v>89.85</v>
      </c>
      <c r="M4911" s="7">
        <v>0</v>
      </c>
      <c r="N4911" s="7">
        <v>5</v>
      </c>
      <c r="O4911" s="7">
        <f>IFERROR(VLOOKUP(SiscoTable[[#This Row],[Código]],Hoja2!A:B,2,0)*SiscoTable[[#This Row],[Stock_actual]],0)</f>
        <v>299.5</v>
      </c>
      <c r="P4911" s="6" t="s">
        <v>904</v>
      </c>
      <c r="Q4911" s="7">
        <v>2</v>
      </c>
      <c r="R4911" s="7">
        <v>0</v>
      </c>
      <c r="S4911" s="7" t="s">
        <v>11925</v>
      </c>
      <c r="BI4911"/>
      <c r="BJ4911"/>
    </row>
    <row r="4912" spans="2:62" x14ac:dyDescent="0.4">
      <c r="B4912" s="1">
        <v>23081</v>
      </c>
      <c r="C4912" s="6" t="s">
        <v>30</v>
      </c>
      <c r="D4912" s="6" t="s">
        <v>8</v>
      </c>
      <c r="E4912" s="6" t="s">
        <v>1734</v>
      </c>
      <c r="F4912" s="6" t="s">
        <v>1735</v>
      </c>
      <c r="G4912" s="6" t="s">
        <v>2069</v>
      </c>
      <c r="H4912" s="6" t="s">
        <v>2094</v>
      </c>
      <c r="I4912" s="6" t="s">
        <v>2153</v>
      </c>
      <c r="J4912" s="6" t="s">
        <v>5</v>
      </c>
      <c r="K4912" s="7">
        <v>1.33</v>
      </c>
      <c r="L4912" s="7">
        <f>IFERROR(VLOOKUP(SiscoTable[[#This Row],[Código]],Hoja2!A:B,2,0)*SiscoTable[[#This Row],[Provta(Uns)]],0)</f>
        <v>112.91700000000002</v>
      </c>
      <c r="M4912" s="7">
        <v>0</v>
      </c>
      <c r="N4912" s="7">
        <v>1</v>
      </c>
      <c r="O4912" s="7">
        <f>IFERROR(VLOOKUP(SiscoTable[[#This Row],[Código]],Hoja2!A:B,2,0)*SiscoTable[[#This Row],[Stock_actual]],0)</f>
        <v>84.9</v>
      </c>
      <c r="P4912" s="6" t="s">
        <v>119</v>
      </c>
      <c r="Q4912" s="7">
        <v>1</v>
      </c>
      <c r="R4912" s="7">
        <v>2.4</v>
      </c>
      <c r="S4912" s="7" t="s">
        <v>11925</v>
      </c>
      <c r="BI4912"/>
      <c r="BJ4912"/>
    </row>
    <row r="4913" spans="2:62" x14ac:dyDescent="0.4">
      <c r="B4913" s="1">
        <v>23082</v>
      </c>
      <c r="C4913" s="6" t="s">
        <v>8</v>
      </c>
      <c r="D4913" s="6" t="s">
        <v>8</v>
      </c>
      <c r="E4913" s="6" t="s">
        <v>1734</v>
      </c>
      <c r="F4913" s="6" t="s">
        <v>1735</v>
      </c>
      <c r="G4913" s="6" t="s">
        <v>2069</v>
      </c>
      <c r="H4913" s="6" t="s">
        <v>4</v>
      </c>
      <c r="I4913" s="6" t="s">
        <v>2296</v>
      </c>
      <c r="J4913" s="6" t="s">
        <v>5</v>
      </c>
      <c r="K4913" s="7">
        <v>0.33</v>
      </c>
      <c r="L4913" s="7">
        <f>IFERROR(VLOOKUP(SiscoTable[[#This Row],[Código]],Hoja2!A:B,2,0)*SiscoTable[[#This Row],[Provta(Uns)]],0)</f>
        <v>16.466999999999999</v>
      </c>
      <c r="M4913" s="7">
        <v>0</v>
      </c>
      <c r="N4913" s="7">
        <v>0</v>
      </c>
      <c r="O4913" s="7">
        <f>IFERROR(VLOOKUP(SiscoTable[[#This Row],[Código]],Hoja2!A:B,2,0)*SiscoTable[[#This Row],[Stock_actual]],0)</f>
        <v>0</v>
      </c>
      <c r="P4913" s="6" t="s">
        <v>7</v>
      </c>
      <c r="Q4913" s="7">
        <v>0</v>
      </c>
      <c r="R4913" s="7">
        <v>0</v>
      </c>
      <c r="S4913" s="7" t="s">
        <v>11925</v>
      </c>
      <c r="BI4913"/>
      <c r="BJ4913"/>
    </row>
    <row r="4914" spans="2:62" x14ac:dyDescent="0.4">
      <c r="B4914" s="1">
        <v>23083</v>
      </c>
      <c r="C4914" s="6" t="s">
        <v>8</v>
      </c>
      <c r="D4914" s="6" t="s">
        <v>8</v>
      </c>
      <c r="E4914" s="6" t="s">
        <v>1734</v>
      </c>
      <c r="F4914" s="6" t="s">
        <v>1735</v>
      </c>
      <c r="G4914" s="6" t="s">
        <v>2069</v>
      </c>
      <c r="H4914" s="6" t="s">
        <v>4</v>
      </c>
      <c r="I4914" s="6" t="s">
        <v>2297</v>
      </c>
      <c r="J4914" s="6" t="s">
        <v>5</v>
      </c>
      <c r="K4914" s="7">
        <v>0.67</v>
      </c>
      <c r="L4914" s="7">
        <f>IFERROR(VLOOKUP(SiscoTable[[#This Row],[Código]],Hoja2!A:B,2,0)*SiscoTable[[#This Row],[Provta(Uns)]],0)</f>
        <v>26.733000000000001</v>
      </c>
      <c r="M4914" s="7">
        <v>0</v>
      </c>
      <c r="N4914" s="7">
        <v>0</v>
      </c>
      <c r="O4914" s="7">
        <f>IFERROR(VLOOKUP(SiscoTable[[#This Row],[Código]],Hoja2!A:B,2,0)*SiscoTable[[#This Row],[Stock_actual]],0)</f>
        <v>0</v>
      </c>
      <c r="P4914" s="6" t="s">
        <v>7</v>
      </c>
      <c r="Q4914" s="7">
        <v>1</v>
      </c>
      <c r="R4914" s="7">
        <v>1.2</v>
      </c>
      <c r="S4914" s="7" t="s">
        <v>11925</v>
      </c>
      <c r="BI4914"/>
      <c r="BJ4914"/>
    </row>
    <row r="4915" spans="2:62" x14ac:dyDescent="0.4">
      <c r="B4915" s="1">
        <v>23084</v>
      </c>
      <c r="C4915" s="6" t="s">
        <v>8</v>
      </c>
      <c r="D4915" s="6" t="s">
        <v>8</v>
      </c>
      <c r="E4915" s="6" t="s">
        <v>1734</v>
      </c>
      <c r="F4915" s="6" t="s">
        <v>1735</v>
      </c>
      <c r="G4915" s="6" t="s">
        <v>2069</v>
      </c>
      <c r="H4915" s="6" t="s">
        <v>4</v>
      </c>
      <c r="I4915" s="6" t="s">
        <v>2298</v>
      </c>
      <c r="J4915" s="6" t="s">
        <v>5</v>
      </c>
      <c r="K4915" s="7">
        <v>0.33</v>
      </c>
      <c r="L4915" s="7">
        <f>IFERROR(VLOOKUP(SiscoTable[[#This Row],[Código]],Hoja2!A:B,2,0)*SiscoTable[[#This Row],[Provta(Uns)]],0)</f>
        <v>13.827</v>
      </c>
      <c r="M4915" s="7">
        <v>0</v>
      </c>
      <c r="N4915" s="7">
        <v>0</v>
      </c>
      <c r="O4915" s="7">
        <f>IFERROR(VLOOKUP(SiscoTable[[#This Row],[Código]],Hoja2!A:B,2,0)*SiscoTable[[#This Row],[Stock_actual]],0)</f>
        <v>0</v>
      </c>
      <c r="P4915" s="6" t="s">
        <v>7</v>
      </c>
      <c r="Q4915" s="7">
        <v>0</v>
      </c>
      <c r="R4915" s="7">
        <v>0</v>
      </c>
      <c r="S4915" s="7" t="s">
        <v>11925</v>
      </c>
      <c r="BI4915"/>
      <c r="BJ4915"/>
    </row>
    <row r="4916" spans="2:62" x14ac:dyDescent="0.4">
      <c r="B4916" s="1">
        <v>23087</v>
      </c>
      <c r="C4916" s="6" t="s">
        <v>30</v>
      </c>
      <c r="D4916" s="6" t="s">
        <v>8</v>
      </c>
      <c r="E4916" s="6" t="s">
        <v>1734</v>
      </c>
      <c r="F4916" s="6" t="s">
        <v>1735</v>
      </c>
      <c r="G4916" s="6" t="s">
        <v>2069</v>
      </c>
      <c r="H4916" s="6" t="s">
        <v>2094</v>
      </c>
      <c r="I4916" s="6" t="s">
        <v>2154</v>
      </c>
      <c r="J4916" s="6" t="s">
        <v>5</v>
      </c>
      <c r="K4916" s="7">
        <v>0.17</v>
      </c>
      <c r="L4916" s="7">
        <f>IFERROR(VLOOKUP(SiscoTable[[#This Row],[Código]],Hoja2!A:B,2,0)*SiscoTable[[#This Row],[Provta(Uns)]],0)</f>
        <v>22.083000000000002</v>
      </c>
      <c r="M4916" s="7">
        <v>0</v>
      </c>
      <c r="N4916" s="7">
        <v>4</v>
      </c>
      <c r="O4916" s="7">
        <f>IFERROR(VLOOKUP(SiscoTable[[#This Row],[Código]],Hoja2!A:B,2,0)*SiscoTable[[#This Row],[Stock_actual]],0)</f>
        <v>519.6</v>
      </c>
      <c r="P4916" s="6" t="s">
        <v>1949</v>
      </c>
      <c r="Q4916" s="7">
        <v>0</v>
      </c>
      <c r="R4916" s="7">
        <v>0</v>
      </c>
      <c r="S4916" s="7" t="s">
        <v>11925</v>
      </c>
      <c r="BI4916"/>
      <c r="BJ4916"/>
    </row>
    <row r="4917" spans="2:62" x14ac:dyDescent="0.4">
      <c r="B4917" s="1">
        <v>23088</v>
      </c>
      <c r="C4917" s="6" t="s">
        <v>30</v>
      </c>
      <c r="D4917" s="6" t="s">
        <v>8</v>
      </c>
      <c r="E4917" s="6" t="s">
        <v>1734</v>
      </c>
      <c r="F4917" s="6" t="s">
        <v>1735</v>
      </c>
      <c r="G4917" s="6" t="s">
        <v>2069</v>
      </c>
      <c r="H4917" s="6" t="s">
        <v>2094</v>
      </c>
      <c r="I4917" s="6" t="s">
        <v>2155</v>
      </c>
      <c r="J4917" s="6" t="s">
        <v>5</v>
      </c>
      <c r="K4917" s="7">
        <v>3.5</v>
      </c>
      <c r="L4917" s="7">
        <f>IFERROR(VLOOKUP(SiscoTable[[#This Row],[Código]],Hoja2!A:B,2,0)*SiscoTable[[#This Row],[Provta(Uns)]],0)</f>
        <v>174.65</v>
      </c>
      <c r="M4917" s="7">
        <v>0</v>
      </c>
      <c r="N4917" s="7">
        <v>9</v>
      </c>
      <c r="O4917" s="7">
        <f>IFERROR(VLOOKUP(SiscoTable[[#This Row],[Código]],Hoja2!A:B,2,0)*SiscoTable[[#This Row],[Stock_actual]],0)</f>
        <v>449.09999999999997</v>
      </c>
      <c r="P4917" s="6" t="s">
        <v>661</v>
      </c>
      <c r="Q4917" s="7">
        <v>4</v>
      </c>
      <c r="R4917" s="7">
        <v>0</v>
      </c>
      <c r="S4917" s="7" t="s">
        <v>11925</v>
      </c>
      <c r="BI4917"/>
      <c r="BJ4917"/>
    </row>
    <row r="4918" spans="2:62" x14ac:dyDescent="0.4">
      <c r="B4918" s="1">
        <v>23092</v>
      </c>
      <c r="C4918" s="6" t="s">
        <v>30</v>
      </c>
      <c r="D4918" s="6" t="s">
        <v>8</v>
      </c>
      <c r="E4918" s="6" t="s">
        <v>1734</v>
      </c>
      <c r="F4918" s="6" t="s">
        <v>1735</v>
      </c>
      <c r="G4918" s="6" t="s">
        <v>2069</v>
      </c>
      <c r="H4918" s="6" t="s">
        <v>2094</v>
      </c>
      <c r="I4918" s="6" t="s">
        <v>2156</v>
      </c>
      <c r="J4918" s="6" t="s">
        <v>5</v>
      </c>
      <c r="K4918" s="7">
        <v>1.17</v>
      </c>
      <c r="L4918" s="7">
        <f>IFERROR(VLOOKUP(SiscoTable[[#This Row],[Código]],Hoja2!A:B,2,0)*SiscoTable[[#This Row],[Provta(Uns)]],0)</f>
        <v>70.082999999999998</v>
      </c>
      <c r="M4918" s="7">
        <v>0</v>
      </c>
      <c r="N4918" s="7">
        <v>22</v>
      </c>
      <c r="O4918" s="7">
        <f>IFERROR(VLOOKUP(SiscoTable[[#This Row],[Código]],Hoja2!A:B,2,0)*SiscoTable[[#This Row],[Stock_actual]],0)</f>
        <v>1317.8</v>
      </c>
      <c r="P4918" s="6" t="s">
        <v>2157</v>
      </c>
      <c r="Q4918" s="7">
        <v>1</v>
      </c>
      <c r="R4918" s="7">
        <v>0</v>
      </c>
      <c r="S4918" s="7" t="s">
        <v>11925</v>
      </c>
      <c r="BI4918"/>
      <c r="BJ4918"/>
    </row>
    <row r="4919" spans="2:62" x14ac:dyDescent="0.4">
      <c r="B4919" s="1">
        <v>23093</v>
      </c>
      <c r="C4919" s="6" t="s">
        <v>8</v>
      </c>
      <c r="D4919" s="6" t="s">
        <v>8</v>
      </c>
      <c r="E4919" s="6" t="s">
        <v>1734</v>
      </c>
      <c r="F4919" s="6" t="s">
        <v>1735</v>
      </c>
      <c r="G4919" s="6" t="s">
        <v>2069</v>
      </c>
      <c r="H4919" s="6" t="s">
        <v>2094</v>
      </c>
      <c r="I4919" s="6" t="s">
        <v>2299</v>
      </c>
      <c r="J4919" s="6" t="s">
        <v>5</v>
      </c>
      <c r="K4919" s="7">
        <v>0</v>
      </c>
      <c r="L4919" s="7">
        <f>IFERROR(VLOOKUP(SiscoTable[[#This Row],[Código]],Hoja2!A:B,2,0)*SiscoTable[[#This Row],[Provta(Uns)]],0)</f>
        <v>0</v>
      </c>
      <c r="M4919" s="7">
        <v>0</v>
      </c>
      <c r="N4919" s="7">
        <v>11</v>
      </c>
      <c r="O4919" s="7">
        <f>IFERROR(VLOOKUP(SiscoTable[[#This Row],[Código]],Hoja2!A:B,2,0)*SiscoTable[[#This Row],[Stock_actual]],0)</f>
        <v>988.90000000000009</v>
      </c>
      <c r="P4919" s="6" t="s">
        <v>134</v>
      </c>
      <c r="Q4919" s="7">
        <v>0</v>
      </c>
      <c r="R4919" s="7">
        <v>0</v>
      </c>
      <c r="S4919" s="7" t="s">
        <v>11925</v>
      </c>
      <c r="BI4919"/>
      <c r="BJ4919"/>
    </row>
    <row r="4920" spans="2:62" x14ac:dyDescent="0.4">
      <c r="B4920" s="1">
        <v>23094</v>
      </c>
      <c r="C4920" s="6" t="s">
        <v>8</v>
      </c>
      <c r="D4920" s="6" t="s">
        <v>8</v>
      </c>
      <c r="E4920" s="6" t="s">
        <v>1734</v>
      </c>
      <c r="F4920" s="6" t="s">
        <v>1735</v>
      </c>
      <c r="G4920" s="6" t="s">
        <v>2069</v>
      </c>
      <c r="H4920" s="6" t="s">
        <v>2094</v>
      </c>
      <c r="I4920" s="6" t="s">
        <v>2300</v>
      </c>
      <c r="J4920" s="6" t="s">
        <v>5</v>
      </c>
      <c r="K4920" s="7">
        <v>0</v>
      </c>
      <c r="L4920" s="7">
        <f>IFERROR(VLOOKUP(SiscoTable[[#This Row],[Código]],Hoja2!A:B,2,0)*SiscoTable[[#This Row],[Provta(Uns)]],0)</f>
        <v>0</v>
      </c>
      <c r="M4920" s="7">
        <v>0</v>
      </c>
      <c r="N4920" s="7">
        <v>0</v>
      </c>
      <c r="O4920" s="7">
        <f>IFERROR(VLOOKUP(SiscoTable[[#This Row],[Código]],Hoja2!A:B,2,0)*SiscoTable[[#This Row],[Stock_actual]],0)</f>
        <v>0</v>
      </c>
      <c r="P4920" s="6" t="s">
        <v>7</v>
      </c>
      <c r="Q4920" s="7">
        <v>0</v>
      </c>
      <c r="R4920" s="7">
        <v>0</v>
      </c>
      <c r="S4920" s="7" t="s">
        <v>11925</v>
      </c>
      <c r="BI4920"/>
      <c r="BJ4920"/>
    </row>
    <row r="4921" spans="2:62" x14ac:dyDescent="0.4">
      <c r="B4921" s="1">
        <v>23095</v>
      </c>
      <c r="C4921" s="6" t="s">
        <v>8</v>
      </c>
      <c r="D4921" s="6" t="s">
        <v>8</v>
      </c>
      <c r="E4921" s="6" t="s">
        <v>1734</v>
      </c>
      <c r="F4921" s="6" t="s">
        <v>1735</v>
      </c>
      <c r="G4921" s="6" t="s">
        <v>2069</v>
      </c>
      <c r="H4921" s="6" t="s">
        <v>2094</v>
      </c>
      <c r="I4921" s="6" t="s">
        <v>2301</v>
      </c>
      <c r="J4921" s="6" t="s">
        <v>5</v>
      </c>
      <c r="K4921" s="7">
        <v>1.33</v>
      </c>
      <c r="L4921" s="7">
        <f>IFERROR(VLOOKUP(SiscoTable[[#This Row],[Código]],Hoja2!A:B,2,0)*SiscoTable[[#This Row],[Provta(Uns)]],0)</f>
        <v>57.057000000000002</v>
      </c>
      <c r="M4921" s="7">
        <v>0</v>
      </c>
      <c r="N4921" s="7">
        <v>2</v>
      </c>
      <c r="O4921" s="7">
        <f>IFERROR(VLOOKUP(SiscoTable[[#This Row],[Código]],Hoja2!A:B,2,0)*SiscoTable[[#This Row],[Stock_actual]],0)</f>
        <v>85.8</v>
      </c>
      <c r="P4921" s="6" t="s">
        <v>220</v>
      </c>
      <c r="Q4921" s="7">
        <v>1</v>
      </c>
      <c r="R4921" s="7">
        <v>0</v>
      </c>
      <c r="S4921" s="7" t="s">
        <v>11925</v>
      </c>
      <c r="BI4921"/>
      <c r="BJ4921"/>
    </row>
    <row r="4922" spans="2:62" x14ac:dyDescent="0.4">
      <c r="B4922" s="1">
        <v>23096</v>
      </c>
      <c r="C4922" s="6" t="s">
        <v>8</v>
      </c>
      <c r="D4922" s="6" t="s">
        <v>8</v>
      </c>
      <c r="E4922" s="6" t="s">
        <v>1734</v>
      </c>
      <c r="F4922" s="6" t="s">
        <v>1735</v>
      </c>
      <c r="G4922" s="6" t="s">
        <v>2069</v>
      </c>
      <c r="H4922" s="6" t="s">
        <v>2094</v>
      </c>
      <c r="I4922" s="6" t="s">
        <v>2302</v>
      </c>
      <c r="J4922" s="6" t="s">
        <v>5</v>
      </c>
      <c r="K4922" s="7">
        <v>0.67</v>
      </c>
      <c r="L4922" s="7">
        <f>IFERROR(VLOOKUP(SiscoTable[[#This Row],[Código]],Hoja2!A:B,2,0)*SiscoTable[[#This Row],[Provta(Uns)]],0)</f>
        <v>28.073</v>
      </c>
      <c r="M4922" s="7">
        <v>0</v>
      </c>
      <c r="N4922" s="7">
        <v>0</v>
      </c>
      <c r="O4922" s="7">
        <f>IFERROR(VLOOKUP(SiscoTable[[#This Row],[Código]],Hoja2!A:B,2,0)*SiscoTable[[#This Row],[Stock_actual]],0)</f>
        <v>0</v>
      </c>
      <c r="P4922" s="6" t="s">
        <v>7</v>
      </c>
      <c r="Q4922" s="7">
        <v>1</v>
      </c>
      <c r="R4922" s="7">
        <v>1.2</v>
      </c>
      <c r="S4922" s="7" t="s">
        <v>11925</v>
      </c>
      <c r="BI4922"/>
      <c r="BJ4922"/>
    </row>
    <row r="4923" spans="2:62" x14ac:dyDescent="0.4">
      <c r="B4923" s="1">
        <v>23097</v>
      </c>
      <c r="C4923" s="6" t="s">
        <v>30</v>
      </c>
      <c r="D4923" s="6" t="s">
        <v>8</v>
      </c>
      <c r="E4923" s="6" t="s">
        <v>1734</v>
      </c>
      <c r="F4923" s="6" t="s">
        <v>1735</v>
      </c>
      <c r="G4923" s="6" t="s">
        <v>2069</v>
      </c>
      <c r="H4923" s="6" t="s">
        <v>2094</v>
      </c>
      <c r="I4923" s="6" t="s">
        <v>2158</v>
      </c>
      <c r="J4923" s="6" t="s">
        <v>5</v>
      </c>
      <c r="K4923" s="7">
        <v>0.17</v>
      </c>
      <c r="L4923" s="7">
        <f>IFERROR(VLOOKUP(SiscoTable[[#This Row],[Código]],Hoja2!A:B,2,0)*SiscoTable[[#This Row],[Provta(Uns)]],0)</f>
        <v>5.0830000000000002</v>
      </c>
      <c r="M4923" s="7">
        <v>0</v>
      </c>
      <c r="N4923" s="7">
        <v>10</v>
      </c>
      <c r="O4923" s="7">
        <f>IFERROR(VLOOKUP(SiscoTable[[#This Row],[Código]],Hoja2!A:B,2,0)*SiscoTable[[#This Row],[Stock_actual]],0)</f>
        <v>299</v>
      </c>
      <c r="P4923" s="6" t="s">
        <v>2159</v>
      </c>
      <c r="Q4923" s="7">
        <v>0</v>
      </c>
      <c r="R4923" s="7">
        <v>0</v>
      </c>
      <c r="S4923" s="7" t="s">
        <v>11925</v>
      </c>
      <c r="BI4923"/>
      <c r="BJ4923"/>
    </row>
    <row r="4924" spans="2:62" x14ac:dyDescent="0.4">
      <c r="B4924" s="1">
        <v>23098</v>
      </c>
      <c r="C4924" s="6" t="s">
        <v>30</v>
      </c>
      <c r="D4924" s="6" t="s">
        <v>8</v>
      </c>
      <c r="E4924" s="6" t="s">
        <v>1734</v>
      </c>
      <c r="F4924" s="6" t="s">
        <v>1735</v>
      </c>
      <c r="G4924" s="6" t="s">
        <v>2069</v>
      </c>
      <c r="H4924" s="6" t="s">
        <v>2094</v>
      </c>
      <c r="I4924" s="6" t="s">
        <v>2160</v>
      </c>
      <c r="J4924" s="6" t="s">
        <v>5</v>
      </c>
      <c r="K4924" s="7">
        <v>1.17</v>
      </c>
      <c r="L4924" s="7">
        <f>IFERROR(VLOOKUP(SiscoTable[[#This Row],[Código]],Hoja2!A:B,2,0)*SiscoTable[[#This Row],[Provta(Uns)]],0)</f>
        <v>34.982999999999997</v>
      </c>
      <c r="M4924" s="7">
        <v>0</v>
      </c>
      <c r="N4924" s="7">
        <v>6</v>
      </c>
      <c r="O4924" s="7">
        <f>IFERROR(VLOOKUP(SiscoTable[[#This Row],[Código]],Hoja2!A:B,2,0)*SiscoTable[[#This Row],[Stock_actual]],0)</f>
        <v>179.39999999999998</v>
      </c>
      <c r="P4924" s="6" t="s">
        <v>2161</v>
      </c>
      <c r="Q4924" s="7">
        <v>1</v>
      </c>
      <c r="R4924" s="7">
        <v>0</v>
      </c>
      <c r="S4924" s="7" t="s">
        <v>11925</v>
      </c>
      <c r="BI4924"/>
      <c r="BJ4924"/>
    </row>
    <row r="4925" spans="2:62" x14ac:dyDescent="0.4">
      <c r="B4925" s="1">
        <v>23099</v>
      </c>
      <c r="C4925" s="6" t="s">
        <v>30</v>
      </c>
      <c r="D4925" s="6" t="s">
        <v>8</v>
      </c>
      <c r="E4925" s="6" t="s">
        <v>1734</v>
      </c>
      <c r="F4925" s="6" t="s">
        <v>1735</v>
      </c>
      <c r="G4925" s="6" t="s">
        <v>2069</v>
      </c>
      <c r="H4925" s="6" t="s">
        <v>2094</v>
      </c>
      <c r="I4925" s="6" t="s">
        <v>2162</v>
      </c>
      <c r="J4925" s="6" t="s">
        <v>5</v>
      </c>
      <c r="K4925" s="7">
        <v>1.83</v>
      </c>
      <c r="L4925" s="7">
        <f>IFERROR(VLOOKUP(SiscoTable[[#This Row],[Código]],Hoja2!A:B,2,0)*SiscoTable[[#This Row],[Provta(Uns)]],0)</f>
        <v>73.016999999999996</v>
      </c>
      <c r="M4925" s="7">
        <v>0</v>
      </c>
      <c r="N4925" s="7">
        <v>0</v>
      </c>
      <c r="O4925" s="7">
        <f>IFERROR(VLOOKUP(SiscoTable[[#This Row],[Código]],Hoja2!A:B,2,0)*SiscoTable[[#This Row],[Stock_actual]],0)</f>
        <v>0</v>
      </c>
      <c r="P4925" s="6" t="s">
        <v>7</v>
      </c>
      <c r="Q4925" s="7">
        <v>2</v>
      </c>
      <c r="R4925" s="7">
        <v>3.5999999999999996</v>
      </c>
      <c r="S4925" s="7" t="s">
        <v>11925</v>
      </c>
      <c r="BI4925"/>
      <c r="BJ4925"/>
    </row>
    <row r="4926" spans="2:62" x14ac:dyDescent="0.4">
      <c r="B4926" s="1">
        <v>23100</v>
      </c>
      <c r="C4926" s="6" t="s">
        <v>8</v>
      </c>
      <c r="D4926" s="6" t="s">
        <v>8</v>
      </c>
      <c r="E4926" s="6" t="s">
        <v>1734</v>
      </c>
      <c r="F4926" s="6" t="s">
        <v>1735</v>
      </c>
      <c r="G4926" s="6" t="s">
        <v>2069</v>
      </c>
      <c r="H4926" s="6" t="s">
        <v>2094</v>
      </c>
      <c r="I4926" s="6" t="s">
        <v>2303</v>
      </c>
      <c r="J4926" s="6" t="s">
        <v>5</v>
      </c>
      <c r="K4926" s="7">
        <v>1.17</v>
      </c>
      <c r="L4926" s="7">
        <f>IFERROR(VLOOKUP(SiscoTable[[#This Row],[Código]],Hoja2!A:B,2,0)*SiscoTable[[#This Row],[Provta(Uns)]],0)</f>
        <v>47.852999999999994</v>
      </c>
      <c r="M4926" s="7">
        <v>0</v>
      </c>
      <c r="N4926" s="7">
        <v>0</v>
      </c>
      <c r="O4926" s="7">
        <f>IFERROR(VLOOKUP(SiscoTable[[#This Row],[Código]],Hoja2!A:B,2,0)*SiscoTable[[#This Row],[Stock_actual]],0)</f>
        <v>0</v>
      </c>
      <c r="P4926" s="6" t="s">
        <v>7</v>
      </c>
      <c r="Q4926" s="7">
        <v>1</v>
      </c>
      <c r="R4926" s="7">
        <v>2.4</v>
      </c>
      <c r="S4926" s="7" t="s">
        <v>11925</v>
      </c>
      <c r="BI4926"/>
      <c r="BJ4926"/>
    </row>
    <row r="4927" spans="2:62" x14ac:dyDescent="0.4">
      <c r="B4927" s="1">
        <v>23101</v>
      </c>
      <c r="C4927" s="6" t="s">
        <v>30</v>
      </c>
      <c r="D4927" s="6" t="s">
        <v>8</v>
      </c>
      <c r="E4927" s="6" t="s">
        <v>1734</v>
      </c>
      <c r="F4927" s="6" t="s">
        <v>1735</v>
      </c>
      <c r="G4927" s="6" t="s">
        <v>2069</v>
      </c>
      <c r="H4927" s="6" t="s">
        <v>2094</v>
      </c>
      <c r="I4927" s="6" t="s">
        <v>2163</v>
      </c>
      <c r="J4927" s="6" t="s">
        <v>5</v>
      </c>
      <c r="K4927" s="7">
        <v>1</v>
      </c>
      <c r="L4927" s="7">
        <f>IFERROR(VLOOKUP(SiscoTable[[#This Row],[Código]],Hoja2!A:B,2,0)*SiscoTable[[#This Row],[Provta(Uns)]],0)</f>
        <v>42.9</v>
      </c>
      <c r="M4927" s="7">
        <v>0</v>
      </c>
      <c r="N4927" s="7">
        <v>0</v>
      </c>
      <c r="O4927" s="7">
        <f>IFERROR(VLOOKUP(SiscoTable[[#This Row],[Código]],Hoja2!A:B,2,0)*SiscoTable[[#This Row],[Stock_actual]],0)</f>
        <v>0</v>
      </c>
      <c r="P4927" s="6" t="s">
        <v>7</v>
      </c>
      <c r="Q4927" s="7">
        <v>1</v>
      </c>
      <c r="R4927" s="7">
        <v>1.7999999999999998</v>
      </c>
      <c r="S4927" s="7" t="s">
        <v>11925</v>
      </c>
      <c r="BI4927"/>
      <c r="BJ4927"/>
    </row>
    <row r="4928" spans="2:62" x14ac:dyDescent="0.4">
      <c r="B4928" s="1">
        <v>23102</v>
      </c>
      <c r="C4928" s="6" t="s">
        <v>30</v>
      </c>
      <c r="D4928" s="6" t="s">
        <v>8</v>
      </c>
      <c r="E4928" s="6" t="s">
        <v>1734</v>
      </c>
      <c r="F4928" s="6" t="s">
        <v>1735</v>
      </c>
      <c r="G4928" s="6" t="s">
        <v>2069</v>
      </c>
      <c r="H4928" s="6" t="s">
        <v>2094</v>
      </c>
      <c r="I4928" s="6" t="s">
        <v>2164</v>
      </c>
      <c r="J4928" s="6" t="s">
        <v>5</v>
      </c>
      <c r="K4928" s="7">
        <v>1.33</v>
      </c>
      <c r="L4928" s="7">
        <f>IFERROR(VLOOKUP(SiscoTable[[#This Row],[Código]],Hoja2!A:B,2,0)*SiscoTable[[#This Row],[Provta(Uns)]],0)</f>
        <v>29.126999999999999</v>
      </c>
      <c r="M4928" s="7">
        <v>0</v>
      </c>
      <c r="N4928" s="7">
        <v>0</v>
      </c>
      <c r="O4928" s="7">
        <f>IFERROR(VLOOKUP(SiscoTable[[#This Row],[Código]],Hoja2!A:B,2,0)*SiscoTable[[#This Row],[Stock_actual]],0)</f>
        <v>0</v>
      </c>
      <c r="P4928" s="6" t="s">
        <v>7</v>
      </c>
      <c r="Q4928" s="7">
        <v>1</v>
      </c>
      <c r="R4928" s="7">
        <v>2.4</v>
      </c>
      <c r="S4928" s="7" t="s">
        <v>11925</v>
      </c>
      <c r="BI4928"/>
      <c r="BJ4928"/>
    </row>
    <row r="4929" spans="2:62" x14ac:dyDescent="0.4">
      <c r="B4929" s="1">
        <v>23103</v>
      </c>
      <c r="C4929" s="6" t="s">
        <v>8</v>
      </c>
      <c r="D4929" s="6" t="s">
        <v>8</v>
      </c>
      <c r="E4929" s="6" t="s">
        <v>1734</v>
      </c>
      <c r="F4929" s="6" t="s">
        <v>1735</v>
      </c>
      <c r="G4929" s="6" t="s">
        <v>2069</v>
      </c>
      <c r="H4929" s="6" t="s">
        <v>2094</v>
      </c>
      <c r="I4929" s="6" t="s">
        <v>2304</v>
      </c>
      <c r="J4929" s="6" t="s">
        <v>5</v>
      </c>
      <c r="K4929" s="7">
        <v>0.33</v>
      </c>
      <c r="L4929" s="7">
        <f>IFERROR(VLOOKUP(SiscoTable[[#This Row],[Código]],Hoja2!A:B,2,0)*SiscoTable[[#This Row],[Provta(Uns)]],0)</f>
        <v>3.6300000000000003</v>
      </c>
      <c r="M4929" s="7">
        <v>0</v>
      </c>
      <c r="N4929" s="7">
        <v>0</v>
      </c>
      <c r="O4929" s="7">
        <f>IFERROR(VLOOKUP(SiscoTable[[#This Row],[Código]],Hoja2!A:B,2,0)*SiscoTable[[#This Row],[Stock_actual]],0)</f>
        <v>0</v>
      </c>
      <c r="P4929" s="6" t="s">
        <v>7</v>
      </c>
      <c r="Q4929" s="7">
        <v>0</v>
      </c>
      <c r="R4929" s="7">
        <v>0</v>
      </c>
      <c r="S4929" s="7" t="s">
        <v>11925</v>
      </c>
      <c r="BI4929"/>
      <c r="BJ4929"/>
    </row>
    <row r="4930" spans="2:62" x14ac:dyDescent="0.4">
      <c r="B4930" s="1">
        <v>23104</v>
      </c>
      <c r="C4930" s="6" t="s">
        <v>30</v>
      </c>
      <c r="D4930" s="6" t="s">
        <v>8</v>
      </c>
      <c r="E4930" s="6" t="s">
        <v>1734</v>
      </c>
      <c r="F4930" s="6" t="s">
        <v>1735</v>
      </c>
      <c r="G4930" s="6" t="s">
        <v>2069</v>
      </c>
      <c r="H4930" s="6" t="s">
        <v>2094</v>
      </c>
      <c r="I4930" s="6" t="s">
        <v>2165</v>
      </c>
      <c r="J4930" s="6" t="s">
        <v>5</v>
      </c>
      <c r="K4930" s="7">
        <v>0.67</v>
      </c>
      <c r="L4930" s="7">
        <f>IFERROR(VLOOKUP(SiscoTable[[#This Row],[Código]],Hoja2!A:B,2,0)*SiscoTable[[#This Row],[Provta(Uns)]],0)</f>
        <v>14.673</v>
      </c>
      <c r="M4930" s="7">
        <v>0</v>
      </c>
      <c r="N4930" s="7">
        <v>2</v>
      </c>
      <c r="O4930" s="7">
        <f>IFERROR(VLOOKUP(SiscoTable[[#This Row],[Código]],Hoja2!A:B,2,0)*SiscoTable[[#This Row],[Stock_actual]],0)</f>
        <v>43.8</v>
      </c>
      <c r="P4930" s="6" t="s">
        <v>983</v>
      </c>
      <c r="Q4930" s="7">
        <v>1</v>
      </c>
      <c r="R4930" s="7">
        <v>0</v>
      </c>
      <c r="S4930" s="7" t="s">
        <v>11925</v>
      </c>
      <c r="BI4930"/>
      <c r="BJ4930"/>
    </row>
    <row r="4931" spans="2:62" x14ac:dyDescent="0.4">
      <c r="B4931" s="1">
        <v>23105</v>
      </c>
      <c r="C4931" s="6" t="s">
        <v>8</v>
      </c>
      <c r="D4931" s="6" t="s">
        <v>8</v>
      </c>
      <c r="E4931" s="6" t="s">
        <v>1734</v>
      </c>
      <c r="F4931" s="6" t="s">
        <v>1735</v>
      </c>
      <c r="G4931" s="6" t="s">
        <v>2069</v>
      </c>
      <c r="H4931" s="6" t="s">
        <v>2094</v>
      </c>
      <c r="I4931" s="6" t="s">
        <v>2305</v>
      </c>
      <c r="J4931" s="6" t="s">
        <v>5</v>
      </c>
      <c r="K4931" s="7">
        <v>3.33</v>
      </c>
      <c r="L4931" s="7">
        <f>IFERROR(VLOOKUP(SiscoTable[[#This Row],[Código]],Hoja2!A:B,2,0)*SiscoTable[[#This Row],[Provta(Uns)]],0)</f>
        <v>36.630000000000003</v>
      </c>
      <c r="M4931" s="7">
        <v>0</v>
      </c>
      <c r="N4931" s="7">
        <v>3</v>
      </c>
      <c r="O4931" s="7">
        <f>IFERROR(VLOOKUP(SiscoTable[[#This Row],[Código]],Hoja2!A:B,2,0)*SiscoTable[[#This Row],[Stock_actual]],0)</f>
        <v>33</v>
      </c>
      <c r="P4931" s="6" t="s">
        <v>699</v>
      </c>
      <c r="Q4931" s="7">
        <v>4</v>
      </c>
      <c r="R4931" s="7">
        <v>6.57</v>
      </c>
      <c r="S4931" s="7" t="s">
        <v>11925</v>
      </c>
      <c r="BI4931"/>
      <c r="BJ4931"/>
    </row>
    <row r="4932" spans="2:62" x14ac:dyDescent="0.4">
      <c r="B4932" s="1">
        <v>23106</v>
      </c>
      <c r="C4932" s="6" t="s">
        <v>30</v>
      </c>
      <c r="D4932" s="6" t="s">
        <v>8</v>
      </c>
      <c r="E4932" s="6" t="s">
        <v>1734</v>
      </c>
      <c r="F4932" s="6" t="s">
        <v>1735</v>
      </c>
      <c r="G4932" s="6" t="s">
        <v>2069</v>
      </c>
      <c r="H4932" s="6" t="s">
        <v>2094</v>
      </c>
      <c r="I4932" s="6" t="s">
        <v>2166</v>
      </c>
      <c r="J4932" s="6" t="s">
        <v>5</v>
      </c>
      <c r="K4932" s="7">
        <v>2.67</v>
      </c>
      <c r="L4932" s="7">
        <f>IFERROR(VLOOKUP(SiscoTable[[#This Row],[Código]],Hoja2!A:B,2,0)*SiscoTable[[#This Row],[Provta(Uns)]],0)</f>
        <v>79.832999999999998</v>
      </c>
      <c r="M4932" s="7">
        <v>0</v>
      </c>
      <c r="N4932" s="7">
        <v>0</v>
      </c>
      <c r="O4932" s="7">
        <f>IFERROR(VLOOKUP(SiscoTable[[#This Row],[Código]],Hoja2!A:B,2,0)*SiscoTable[[#This Row],[Stock_actual]],0)</f>
        <v>0</v>
      </c>
      <c r="P4932" s="6" t="s">
        <v>7</v>
      </c>
      <c r="Q4932" s="7">
        <v>3</v>
      </c>
      <c r="R4932" s="7">
        <v>5.3999999999999995</v>
      </c>
      <c r="S4932" s="7" t="s">
        <v>11925</v>
      </c>
      <c r="BI4932"/>
      <c r="BJ4932"/>
    </row>
    <row r="4933" spans="2:62" x14ac:dyDescent="0.4">
      <c r="B4933" s="1">
        <v>23107</v>
      </c>
      <c r="C4933" s="6" t="s">
        <v>8</v>
      </c>
      <c r="D4933" s="6" t="s">
        <v>8</v>
      </c>
      <c r="E4933" s="6" t="s">
        <v>3268</v>
      </c>
      <c r="F4933" s="6" t="s">
        <v>6803</v>
      </c>
      <c r="G4933" s="6" t="s">
        <v>6915</v>
      </c>
      <c r="H4933" s="6" t="s">
        <v>7016</v>
      </c>
      <c r="I4933" s="6" t="s">
        <v>7015</v>
      </c>
      <c r="J4933" s="6" t="s">
        <v>5</v>
      </c>
      <c r="K4933" s="7">
        <v>0</v>
      </c>
      <c r="L4933" s="7">
        <f>IFERROR(VLOOKUP(SiscoTable[[#This Row],[Código]],Hoja2!A:B,2,0)*SiscoTable[[#This Row],[Provta(Uns)]],0)</f>
        <v>0</v>
      </c>
      <c r="M4933" s="7">
        <v>0</v>
      </c>
      <c r="N4933" s="7">
        <v>0</v>
      </c>
      <c r="O4933" s="7">
        <f>IFERROR(VLOOKUP(SiscoTable[[#This Row],[Código]],Hoja2!A:B,2,0)*SiscoTable[[#This Row],[Stock_actual]],0)</f>
        <v>0</v>
      </c>
      <c r="P4933" s="6" t="s">
        <v>7</v>
      </c>
      <c r="Q4933" s="7">
        <v>0</v>
      </c>
      <c r="R4933" s="7">
        <v>0</v>
      </c>
      <c r="S4933" s="7" t="s">
        <v>11925</v>
      </c>
      <c r="BI4933"/>
      <c r="BJ4933"/>
    </row>
    <row r="4934" spans="2:62" x14ac:dyDescent="0.4">
      <c r="B4934" s="1">
        <v>23110</v>
      </c>
      <c r="C4934" s="6" t="s">
        <v>8</v>
      </c>
      <c r="D4934" s="6" t="s">
        <v>8</v>
      </c>
      <c r="E4934" s="6" t="s">
        <v>3268</v>
      </c>
      <c r="F4934" s="6" t="s">
        <v>6803</v>
      </c>
      <c r="G4934" s="6" t="s">
        <v>6915</v>
      </c>
      <c r="H4934" s="6" t="s">
        <v>7016</v>
      </c>
      <c r="I4934" s="6" t="s">
        <v>7017</v>
      </c>
      <c r="J4934" s="6" t="s">
        <v>5</v>
      </c>
      <c r="K4934" s="7">
        <v>0</v>
      </c>
      <c r="L4934" s="7">
        <f>IFERROR(VLOOKUP(SiscoTable[[#This Row],[Código]],Hoja2!A:B,2,0)*SiscoTable[[#This Row],[Provta(Uns)]],0)</f>
        <v>0</v>
      </c>
      <c r="M4934" s="7">
        <v>0</v>
      </c>
      <c r="N4934" s="7">
        <v>0</v>
      </c>
      <c r="O4934" s="7">
        <f>IFERROR(VLOOKUP(SiscoTable[[#This Row],[Código]],Hoja2!A:B,2,0)*SiscoTable[[#This Row],[Stock_actual]],0)</f>
        <v>0</v>
      </c>
      <c r="P4934" s="6" t="s">
        <v>7</v>
      </c>
      <c r="Q4934" s="7">
        <v>0</v>
      </c>
      <c r="R4934" s="7">
        <v>0</v>
      </c>
      <c r="S4934" s="7" t="s">
        <v>11925</v>
      </c>
      <c r="BI4934"/>
      <c r="BJ4934"/>
    </row>
    <row r="4935" spans="2:62" x14ac:dyDescent="0.4">
      <c r="B4935" s="1">
        <v>23113</v>
      </c>
      <c r="C4935" s="6" t="s">
        <v>25</v>
      </c>
      <c r="D4935" s="6" t="s">
        <v>25</v>
      </c>
      <c r="E4935" s="6" t="s">
        <v>3268</v>
      </c>
      <c r="F4935" s="6" t="s">
        <v>6803</v>
      </c>
      <c r="G4935" s="6" t="s">
        <v>6915</v>
      </c>
      <c r="H4935" s="6" t="s">
        <v>6933</v>
      </c>
      <c r="I4935" s="6" t="s">
        <v>6944</v>
      </c>
      <c r="J4935" s="6" t="s">
        <v>5</v>
      </c>
      <c r="K4935" s="7">
        <v>102.5</v>
      </c>
      <c r="L4935" s="7">
        <f>IFERROR(VLOOKUP(SiscoTable[[#This Row],[Código]],Hoja2!A:B,2,0)*SiscoTable[[#This Row],[Provta(Uns)]],0)</f>
        <v>328</v>
      </c>
      <c r="M4935" s="7">
        <v>0</v>
      </c>
      <c r="N4935" s="7">
        <v>114</v>
      </c>
      <c r="O4935" s="7">
        <f>IFERROR(VLOOKUP(SiscoTable[[#This Row],[Código]],Hoja2!A:B,2,0)*SiscoTable[[#This Row],[Stock_actual]],0)</f>
        <v>364.8</v>
      </c>
      <c r="P4935" s="6" t="s">
        <v>565</v>
      </c>
      <c r="Q4935" s="7">
        <v>113</v>
      </c>
      <c r="R4935" s="7">
        <v>0</v>
      </c>
      <c r="S4935" s="7" t="s">
        <v>11925</v>
      </c>
      <c r="BI4935"/>
      <c r="BJ4935"/>
    </row>
    <row r="4936" spans="2:62" x14ac:dyDescent="0.4">
      <c r="B4936" s="1">
        <v>23114</v>
      </c>
      <c r="C4936" s="6" t="s">
        <v>30</v>
      </c>
      <c r="D4936" s="6" t="s">
        <v>25</v>
      </c>
      <c r="E4936" s="6" t="s">
        <v>3268</v>
      </c>
      <c r="F4936" s="6" t="s">
        <v>6803</v>
      </c>
      <c r="G4936" s="6" t="s">
        <v>6804</v>
      </c>
      <c r="H4936" s="6" t="s">
        <v>6824</v>
      </c>
      <c r="I4936" s="6" t="s">
        <v>6826</v>
      </c>
      <c r="J4936" s="6" t="s">
        <v>5</v>
      </c>
      <c r="K4936" s="7">
        <v>33</v>
      </c>
      <c r="L4936" s="7">
        <f>IFERROR(VLOOKUP(SiscoTable[[#This Row],[Código]],Hoja2!A:B,2,0)*SiscoTable[[#This Row],[Provta(Uns)]],0)</f>
        <v>49.5</v>
      </c>
      <c r="M4936" s="7">
        <v>0</v>
      </c>
      <c r="N4936" s="7">
        <v>56</v>
      </c>
      <c r="O4936" s="7">
        <f>IFERROR(VLOOKUP(SiscoTable[[#This Row],[Código]],Hoja2!A:B,2,0)*SiscoTable[[#This Row],[Stock_actual]],0)</f>
        <v>84</v>
      </c>
      <c r="P4936" s="6" t="s">
        <v>788</v>
      </c>
      <c r="Q4936" s="7">
        <v>36</v>
      </c>
      <c r="R4936" s="7">
        <v>0</v>
      </c>
      <c r="S4936" s="7" t="s">
        <v>11925</v>
      </c>
      <c r="BI4936"/>
      <c r="BJ4936"/>
    </row>
    <row r="4937" spans="2:62" x14ac:dyDescent="0.4">
      <c r="B4937" s="1">
        <v>23116</v>
      </c>
      <c r="C4937" s="6" t="s">
        <v>25</v>
      </c>
      <c r="D4937" s="6" t="s">
        <v>25</v>
      </c>
      <c r="E4937" s="6" t="s">
        <v>3268</v>
      </c>
      <c r="F4937" s="6" t="s">
        <v>3269</v>
      </c>
      <c r="G4937" s="6" t="s">
        <v>3479</v>
      </c>
      <c r="H4937" s="6" t="s">
        <v>3481</v>
      </c>
      <c r="I4937" s="6" t="s">
        <v>3496</v>
      </c>
      <c r="J4937" s="6" t="s">
        <v>5</v>
      </c>
      <c r="K4937" s="7">
        <v>52.17</v>
      </c>
      <c r="L4937" s="7">
        <f>IFERROR(VLOOKUP(SiscoTable[[#This Row],[Código]],Hoja2!A:B,2,0)*SiscoTable[[#This Row],[Provta(Uns)]],0)</f>
        <v>302.58600000000001</v>
      </c>
      <c r="M4937" s="7">
        <v>0</v>
      </c>
      <c r="N4937" s="7">
        <v>1</v>
      </c>
      <c r="O4937" s="7">
        <f>IFERROR(VLOOKUP(SiscoTable[[#This Row],[Código]],Hoja2!A:B,2,0)*SiscoTable[[#This Row],[Stock_actual]],0)</f>
        <v>5.8</v>
      </c>
      <c r="P4937" s="6" t="s">
        <v>24</v>
      </c>
      <c r="Q4937" s="7">
        <v>57</v>
      </c>
      <c r="R4937" s="7">
        <v>105.14</v>
      </c>
      <c r="S4937" s="7" t="s">
        <v>11928</v>
      </c>
      <c r="BI4937"/>
      <c r="BJ4937"/>
    </row>
    <row r="4938" spans="2:62" x14ac:dyDescent="0.4">
      <c r="B4938" s="1">
        <v>23117</v>
      </c>
      <c r="C4938" s="6" t="s">
        <v>25</v>
      </c>
      <c r="D4938" s="6" t="s">
        <v>25</v>
      </c>
      <c r="E4938" s="6" t="s">
        <v>3268</v>
      </c>
      <c r="F4938" s="6" t="s">
        <v>6803</v>
      </c>
      <c r="G4938" s="6" t="s">
        <v>6804</v>
      </c>
      <c r="H4938" s="6" t="s">
        <v>6811</v>
      </c>
      <c r="I4938" s="6" t="s">
        <v>6815</v>
      </c>
      <c r="J4938" s="6" t="s">
        <v>5</v>
      </c>
      <c r="K4938" s="7">
        <v>115.5</v>
      </c>
      <c r="L4938" s="7">
        <f>IFERROR(VLOOKUP(SiscoTable[[#This Row],[Código]],Hoja2!A:B,2,0)*SiscoTable[[#This Row],[Provta(Uns)]],0)</f>
        <v>254.10000000000002</v>
      </c>
      <c r="M4938" s="7">
        <v>0</v>
      </c>
      <c r="N4938" s="7">
        <v>131</v>
      </c>
      <c r="O4938" s="7">
        <f>IFERROR(VLOOKUP(SiscoTable[[#This Row],[Código]],Hoja2!A:B,2,0)*SiscoTable[[#This Row],[Stock_actual]],0)</f>
        <v>288.20000000000005</v>
      </c>
      <c r="P4938" s="6" t="s">
        <v>671</v>
      </c>
      <c r="Q4938" s="7">
        <v>127</v>
      </c>
      <c r="R4938" s="7">
        <v>0</v>
      </c>
      <c r="S4938" s="7" t="s">
        <v>11925</v>
      </c>
      <c r="BI4938"/>
      <c r="BJ4938"/>
    </row>
    <row r="4939" spans="2:62" x14ac:dyDescent="0.4">
      <c r="B4939" s="1">
        <v>23118</v>
      </c>
      <c r="C4939" s="6" t="s">
        <v>25</v>
      </c>
      <c r="D4939" s="6" t="s">
        <v>25</v>
      </c>
      <c r="E4939" s="6" t="s">
        <v>3268</v>
      </c>
      <c r="F4939" s="6" t="s">
        <v>6803</v>
      </c>
      <c r="G4939" s="6" t="s">
        <v>6804</v>
      </c>
      <c r="H4939" s="6" t="s">
        <v>6811</v>
      </c>
      <c r="I4939" s="6" t="s">
        <v>6816</v>
      </c>
      <c r="J4939" s="6" t="s">
        <v>5</v>
      </c>
      <c r="K4939" s="7">
        <v>62.83</v>
      </c>
      <c r="L4939" s="7">
        <f>IFERROR(VLOOKUP(SiscoTable[[#This Row],[Código]],Hoja2!A:B,2,0)*SiscoTable[[#This Row],[Provta(Uns)]],0)</f>
        <v>219.905</v>
      </c>
      <c r="M4939" s="7">
        <v>0</v>
      </c>
      <c r="N4939" s="7">
        <v>103</v>
      </c>
      <c r="O4939" s="7">
        <f>IFERROR(VLOOKUP(SiscoTable[[#This Row],[Código]],Hoja2!A:B,2,0)*SiscoTable[[#This Row],[Stock_actual]],0)</f>
        <v>360.5</v>
      </c>
      <c r="P4939" s="6" t="s">
        <v>520</v>
      </c>
      <c r="Q4939" s="7">
        <v>69</v>
      </c>
      <c r="R4939" s="7">
        <v>0</v>
      </c>
      <c r="S4939" s="7" t="s">
        <v>11925</v>
      </c>
      <c r="BI4939"/>
      <c r="BJ4939"/>
    </row>
    <row r="4940" spans="2:62" x14ac:dyDescent="0.4">
      <c r="B4940" s="1">
        <v>23119</v>
      </c>
      <c r="C4940" s="6" t="s">
        <v>25</v>
      </c>
      <c r="D4940" s="6" t="s">
        <v>25</v>
      </c>
      <c r="E4940" s="6" t="s">
        <v>3268</v>
      </c>
      <c r="F4940" s="6" t="s">
        <v>6803</v>
      </c>
      <c r="G4940" s="6" t="s">
        <v>6804</v>
      </c>
      <c r="H4940" s="6" t="s">
        <v>6811</v>
      </c>
      <c r="I4940" s="6" t="s">
        <v>6817</v>
      </c>
      <c r="J4940" s="6" t="s">
        <v>5</v>
      </c>
      <c r="K4940" s="7">
        <v>117.67</v>
      </c>
      <c r="L4940" s="7">
        <f>IFERROR(VLOOKUP(SiscoTable[[#This Row],[Código]],Hoja2!A:B,2,0)*SiscoTable[[#This Row],[Provta(Uns)]],0)</f>
        <v>152.971</v>
      </c>
      <c r="M4940" s="7">
        <v>0</v>
      </c>
      <c r="N4940" s="7">
        <v>106</v>
      </c>
      <c r="O4940" s="7">
        <f>IFERROR(VLOOKUP(SiscoTable[[#This Row],[Código]],Hoja2!A:B,2,0)*SiscoTable[[#This Row],[Stock_actual]],0)</f>
        <v>137.80000000000001</v>
      </c>
      <c r="P4940" s="6" t="s">
        <v>699</v>
      </c>
      <c r="Q4940" s="7">
        <v>129</v>
      </c>
      <c r="R4940" s="7">
        <v>235.04000000000002</v>
      </c>
      <c r="S4940" s="7" t="s">
        <v>11925</v>
      </c>
      <c r="BI4940"/>
      <c r="BJ4940"/>
    </row>
    <row r="4941" spans="2:62" x14ac:dyDescent="0.4">
      <c r="B4941" s="1">
        <v>23120</v>
      </c>
      <c r="C4941" s="6" t="s">
        <v>30</v>
      </c>
      <c r="D4941" s="6" t="s">
        <v>30</v>
      </c>
      <c r="E4941" s="6" t="s">
        <v>3268</v>
      </c>
      <c r="F4941" s="6" t="s">
        <v>6803</v>
      </c>
      <c r="G4941" s="6" t="s">
        <v>6852</v>
      </c>
      <c r="H4941" s="6" t="s">
        <v>6861</v>
      </c>
      <c r="I4941" s="6" t="s">
        <v>6878</v>
      </c>
      <c r="J4941" s="6" t="s">
        <v>5</v>
      </c>
      <c r="K4941" s="7">
        <v>23.67</v>
      </c>
      <c r="L4941" s="7">
        <f>IFERROR(VLOOKUP(SiscoTable[[#This Row],[Código]],Hoja2!A:B,2,0)*SiscoTable[[#This Row],[Provta(Uns)]],0)</f>
        <v>78.111000000000004</v>
      </c>
      <c r="M4941" s="7">
        <v>0</v>
      </c>
      <c r="N4941" s="7">
        <v>50</v>
      </c>
      <c r="O4941" s="7">
        <f>IFERROR(VLOOKUP(SiscoTable[[#This Row],[Código]],Hoja2!A:B,2,0)*SiscoTable[[#This Row],[Stock_actual]],0)</f>
        <v>165</v>
      </c>
      <c r="P4941" s="6" t="s">
        <v>610</v>
      </c>
      <c r="Q4941" s="7">
        <v>26</v>
      </c>
      <c r="R4941" s="7">
        <v>0</v>
      </c>
      <c r="S4941" s="7" t="s">
        <v>11925</v>
      </c>
      <c r="BI4941"/>
      <c r="BJ4941"/>
    </row>
    <row r="4942" spans="2:62" x14ac:dyDescent="0.4">
      <c r="B4942" s="1">
        <v>23121</v>
      </c>
      <c r="C4942" s="6" t="s">
        <v>30</v>
      </c>
      <c r="D4942" s="6" t="s">
        <v>30</v>
      </c>
      <c r="E4942" s="6" t="s">
        <v>3268</v>
      </c>
      <c r="F4942" s="6" t="s">
        <v>6803</v>
      </c>
      <c r="G4942" s="6" t="s">
        <v>7041</v>
      </c>
      <c r="H4942" s="6" t="s">
        <v>7060</v>
      </c>
      <c r="I4942" s="6" t="s">
        <v>7083</v>
      </c>
      <c r="J4942" s="6" t="s">
        <v>5</v>
      </c>
      <c r="K4942" s="7">
        <v>11.33</v>
      </c>
      <c r="L4942" s="7">
        <f>IFERROR(VLOOKUP(SiscoTable[[#This Row],[Código]],Hoja2!A:B,2,0)*SiscoTable[[#This Row],[Provta(Uns)]],0)</f>
        <v>50.984999999999999</v>
      </c>
      <c r="M4942" s="7">
        <v>0</v>
      </c>
      <c r="N4942" s="7">
        <v>37</v>
      </c>
      <c r="O4942" s="7">
        <f>IFERROR(VLOOKUP(SiscoTable[[#This Row],[Código]],Hoja2!A:B,2,0)*SiscoTable[[#This Row],[Stock_actual]],0)</f>
        <v>166.5</v>
      </c>
      <c r="P4942" s="6" t="s">
        <v>3594</v>
      </c>
      <c r="Q4942" s="7">
        <v>13</v>
      </c>
      <c r="R4942" s="7">
        <v>0</v>
      </c>
      <c r="S4942" s="7" t="s">
        <v>11925</v>
      </c>
      <c r="BI4942"/>
      <c r="BJ4942"/>
    </row>
    <row r="4943" spans="2:62" x14ac:dyDescent="0.4">
      <c r="B4943" s="1">
        <v>23122</v>
      </c>
      <c r="C4943" s="6" t="s">
        <v>8</v>
      </c>
      <c r="D4943" s="6" t="s">
        <v>8</v>
      </c>
      <c r="E4943" s="6" t="s">
        <v>3268</v>
      </c>
      <c r="F4943" s="6" t="s">
        <v>6803</v>
      </c>
      <c r="G4943" s="6" t="s">
        <v>4781</v>
      </c>
      <c r="H4943" s="6" t="s">
        <v>7177</v>
      </c>
      <c r="I4943" s="6" t="s">
        <v>7183</v>
      </c>
      <c r="J4943" s="6" t="s">
        <v>5</v>
      </c>
      <c r="K4943" s="7">
        <v>5.83</v>
      </c>
      <c r="L4943" s="7">
        <f>IFERROR(VLOOKUP(SiscoTable[[#This Row],[Código]],Hoja2!A:B,2,0)*SiscoTable[[#This Row],[Provta(Uns)]],0)</f>
        <v>19.239000000000001</v>
      </c>
      <c r="M4943" s="7">
        <v>0</v>
      </c>
      <c r="N4943" s="7">
        <v>1</v>
      </c>
      <c r="O4943" s="7">
        <f>IFERROR(VLOOKUP(SiscoTable[[#This Row],[Código]],Hoja2!A:B,2,0)*SiscoTable[[#This Row],[Stock_actual]],0)</f>
        <v>3.3</v>
      </c>
      <c r="P4943" s="6" t="s">
        <v>214</v>
      </c>
      <c r="Q4943" s="7">
        <v>6</v>
      </c>
      <c r="R4943" s="7">
        <v>11.35</v>
      </c>
      <c r="S4943" s="7" t="s">
        <v>11925</v>
      </c>
      <c r="BI4943"/>
      <c r="BJ4943"/>
    </row>
    <row r="4944" spans="2:62" x14ac:dyDescent="0.4">
      <c r="B4944" s="1">
        <v>23123</v>
      </c>
      <c r="C4944" s="6" t="s">
        <v>30</v>
      </c>
      <c r="D4944" s="6" t="s">
        <v>30</v>
      </c>
      <c r="E4944" s="6" t="s">
        <v>3268</v>
      </c>
      <c r="F4944" s="6" t="s">
        <v>6803</v>
      </c>
      <c r="G4944" s="6" t="s">
        <v>4781</v>
      </c>
      <c r="H4944" s="6" t="s">
        <v>7177</v>
      </c>
      <c r="I4944" s="6" t="s">
        <v>7176</v>
      </c>
      <c r="J4944" s="6" t="s">
        <v>5</v>
      </c>
      <c r="K4944" s="7">
        <v>22.67</v>
      </c>
      <c r="L4944" s="7">
        <f>IFERROR(VLOOKUP(SiscoTable[[#This Row],[Código]],Hoja2!A:B,2,0)*SiscoTable[[#This Row],[Provta(Uns)]],0)</f>
        <v>74.811000000000007</v>
      </c>
      <c r="M4944" s="7">
        <v>0</v>
      </c>
      <c r="N4944" s="7">
        <v>56</v>
      </c>
      <c r="O4944" s="7">
        <f>IFERROR(VLOOKUP(SiscoTable[[#This Row],[Código]],Hoja2!A:B,2,0)*SiscoTable[[#This Row],[Stock_actual]],0)</f>
        <v>184.79999999999998</v>
      </c>
      <c r="P4944" s="6" t="s">
        <v>1465</v>
      </c>
      <c r="Q4944" s="7">
        <v>25</v>
      </c>
      <c r="R4944" s="7">
        <v>0</v>
      </c>
      <c r="S4944" s="7" t="s">
        <v>11925</v>
      </c>
      <c r="BI4944"/>
      <c r="BJ4944"/>
    </row>
    <row r="4945" spans="2:62" x14ac:dyDescent="0.4">
      <c r="B4945" s="1">
        <v>23124</v>
      </c>
      <c r="C4945" s="6" t="s">
        <v>30</v>
      </c>
      <c r="D4945" s="6" t="s">
        <v>30</v>
      </c>
      <c r="E4945" s="6" t="s">
        <v>3268</v>
      </c>
      <c r="F4945" s="6" t="s">
        <v>6803</v>
      </c>
      <c r="G4945" s="6" t="s">
        <v>4781</v>
      </c>
      <c r="H4945" s="6" t="s">
        <v>7177</v>
      </c>
      <c r="I4945" s="6" t="s">
        <v>7178</v>
      </c>
      <c r="J4945" s="6" t="s">
        <v>5</v>
      </c>
      <c r="K4945" s="7">
        <v>18.5</v>
      </c>
      <c r="L4945" s="7">
        <f>IFERROR(VLOOKUP(SiscoTable[[#This Row],[Código]],Hoja2!A:B,2,0)*SiscoTable[[#This Row],[Provta(Uns)]],0)</f>
        <v>61.05</v>
      </c>
      <c r="M4945" s="7">
        <v>0</v>
      </c>
      <c r="N4945" s="7">
        <v>59</v>
      </c>
      <c r="O4945" s="7">
        <f>IFERROR(VLOOKUP(SiscoTable[[#This Row],[Código]],Hoja2!A:B,2,0)*SiscoTable[[#This Row],[Stock_actual]],0)</f>
        <v>194.7</v>
      </c>
      <c r="P4945" s="6" t="s">
        <v>623</v>
      </c>
      <c r="Q4945" s="7">
        <v>20</v>
      </c>
      <c r="R4945" s="7">
        <v>0</v>
      </c>
      <c r="S4945" s="7" t="s">
        <v>11925</v>
      </c>
      <c r="BI4945"/>
      <c r="BJ4945"/>
    </row>
    <row r="4946" spans="2:62" x14ac:dyDescent="0.4">
      <c r="B4946" s="1">
        <v>23126</v>
      </c>
      <c r="C4946" s="6" t="s">
        <v>25</v>
      </c>
      <c r="D4946" s="6" t="s">
        <v>30</v>
      </c>
      <c r="E4946" s="6" t="s">
        <v>469</v>
      </c>
      <c r="F4946" s="6" t="s">
        <v>1050</v>
      </c>
      <c r="G4946" s="6" t="s">
        <v>1113</v>
      </c>
      <c r="H4946" s="6" t="s">
        <v>1117</v>
      </c>
      <c r="I4946" s="6" t="s">
        <v>1116</v>
      </c>
      <c r="J4946" s="6" t="s">
        <v>5</v>
      </c>
      <c r="K4946" s="7">
        <v>18</v>
      </c>
      <c r="L4946" s="7">
        <f>IFERROR(VLOOKUP(SiscoTable[[#This Row],[Código]],Hoja2!A:B,2,0)*SiscoTable[[#This Row],[Provta(Uns)]],0)</f>
        <v>279</v>
      </c>
      <c r="M4946" s="7">
        <v>0</v>
      </c>
      <c r="N4946" s="7">
        <v>16</v>
      </c>
      <c r="O4946" s="7">
        <f>IFERROR(VLOOKUP(SiscoTable[[#This Row],[Código]],Hoja2!A:B,2,0)*SiscoTable[[#This Row],[Stock_actual]],0)</f>
        <v>248</v>
      </c>
      <c r="P4946" s="6" t="s">
        <v>699</v>
      </c>
      <c r="Q4946" s="7">
        <v>20</v>
      </c>
      <c r="R4946" s="7">
        <v>36.199999999999996</v>
      </c>
      <c r="S4946" s="7" t="s">
        <v>11927</v>
      </c>
      <c r="BI4946"/>
      <c r="BJ4946"/>
    </row>
    <row r="4947" spans="2:62" x14ac:dyDescent="0.4">
      <c r="B4947" s="1">
        <v>23129</v>
      </c>
      <c r="C4947" s="6" t="s">
        <v>30</v>
      </c>
      <c r="D4947" s="6" t="s">
        <v>8</v>
      </c>
      <c r="E4947" s="6" t="s">
        <v>8482</v>
      </c>
      <c r="F4947" s="6" t="s">
        <v>9030</v>
      </c>
      <c r="G4947" s="6" t="s">
        <v>9299</v>
      </c>
      <c r="H4947" s="6" t="s">
        <v>9344</v>
      </c>
      <c r="I4947" s="6" t="s">
        <v>9345</v>
      </c>
      <c r="J4947" s="6" t="s">
        <v>5</v>
      </c>
      <c r="K4947" s="7">
        <v>4</v>
      </c>
      <c r="L4947" s="7">
        <f>IFERROR(VLOOKUP(SiscoTable[[#This Row],[Código]],Hoja2!A:B,2,0)*SiscoTable[[#This Row],[Provta(Uns)]],0)</f>
        <v>84</v>
      </c>
      <c r="M4947" s="7">
        <v>0</v>
      </c>
      <c r="N4947" s="7">
        <v>0</v>
      </c>
      <c r="O4947" s="7">
        <f>IFERROR(VLOOKUP(SiscoTable[[#This Row],[Código]],Hoja2!A:B,2,0)*SiscoTable[[#This Row],[Stock_actual]],0)</f>
        <v>0</v>
      </c>
      <c r="P4947" s="6" t="s">
        <v>7</v>
      </c>
      <c r="Q4947" s="7">
        <v>4</v>
      </c>
      <c r="R4947" s="7">
        <v>7.8000000000000007</v>
      </c>
      <c r="S4947" s="7" t="s">
        <v>11926</v>
      </c>
      <c r="BI4947"/>
      <c r="BJ4947"/>
    </row>
    <row r="4948" spans="2:62" x14ac:dyDescent="0.4">
      <c r="B4948" s="1">
        <v>23130</v>
      </c>
      <c r="C4948" s="6" t="s">
        <v>30</v>
      </c>
      <c r="D4948" s="6" t="s">
        <v>8</v>
      </c>
      <c r="E4948" s="6" t="s">
        <v>8482</v>
      </c>
      <c r="F4948" s="6" t="s">
        <v>9030</v>
      </c>
      <c r="G4948" s="6" t="s">
        <v>9299</v>
      </c>
      <c r="H4948" s="6" t="s">
        <v>9344</v>
      </c>
      <c r="I4948" s="6" t="s">
        <v>9346</v>
      </c>
      <c r="J4948" s="6" t="s">
        <v>5</v>
      </c>
      <c r="K4948" s="7">
        <v>2</v>
      </c>
      <c r="L4948" s="7">
        <f>IFERROR(VLOOKUP(SiscoTable[[#This Row],[Código]],Hoja2!A:B,2,0)*SiscoTable[[#This Row],[Provta(Uns)]],0)</f>
        <v>42</v>
      </c>
      <c r="M4948" s="7">
        <v>0</v>
      </c>
      <c r="N4948" s="7">
        <v>0</v>
      </c>
      <c r="O4948" s="7">
        <f>IFERROR(VLOOKUP(SiscoTable[[#This Row],[Código]],Hoja2!A:B,2,0)*SiscoTable[[#This Row],[Stock_actual]],0)</f>
        <v>0</v>
      </c>
      <c r="P4948" s="6" t="s">
        <v>7</v>
      </c>
      <c r="Q4948" s="7">
        <v>2</v>
      </c>
      <c r="R4948" s="7">
        <v>4.2</v>
      </c>
      <c r="S4948" s="7" t="s">
        <v>11926</v>
      </c>
      <c r="BI4948"/>
      <c r="BJ4948"/>
    </row>
    <row r="4949" spans="2:62" x14ac:dyDescent="0.4">
      <c r="B4949" s="1">
        <v>23132</v>
      </c>
      <c r="C4949" s="6" t="s">
        <v>8</v>
      </c>
      <c r="D4949" s="6" t="s">
        <v>8</v>
      </c>
      <c r="E4949" s="6" t="s">
        <v>3268</v>
      </c>
      <c r="F4949" s="6" t="s">
        <v>8453</v>
      </c>
      <c r="G4949" s="6" t="s">
        <v>8454</v>
      </c>
      <c r="H4949" s="6" t="s">
        <v>153</v>
      </c>
      <c r="I4949" s="6" t="s">
        <v>8474</v>
      </c>
      <c r="J4949" s="6" t="s">
        <v>5</v>
      </c>
      <c r="K4949" s="7">
        <v>0</v>
      </c>
      <c r="L4949" s="7">
        <f>IFERROR(VLOOKUP(SiscoTable[[#This Row],[Código]],Hoja2!A:B,2,0)*SiscoTable[[#This Row],[Provta(Uns)]],0)</f>
        <v>0</v>
      </c>
      <c r="M4949" s="7">
        <v>0</v>
      </c>
      <c r="N4949" s="7">
        <v>0</v>
      </c>
      <c r="O4949" s="7">
        <f>IFERROR(VLOOKUP(SiscoTable[[#This Row],[Código]],Hoja2!A:B,2,0)*SiscoTable[[#This Row],[Stock_actual]],0)</f>
        <v>0</v>
      </c>
      <c r="P4949" s="6" t="s">
        <v>7</v>
      </c>
      <c r="Q4949" s="7">
        <v>0</v>
      </c>
      <c r="R4949" s="7">
        <v>0</v>
      </c>
      <c r="S4949" s="7" t="s">
        <v>11928</v>
      </c>
      <c r="BI4949"/>
      <c r="BJ4949"/>
    </row>
    <row r="4950" spans="2:62" x14ac:dyDescent="0.4">
      <c r="B4950" s="1">
        <v>23133</v>
      </c>
      <c r="C4950" s="6" t="s">
        <v>8</v>
      </c>
      <c r="D4950" s="6" t="s">
        <v>8</v>
      </c>
      <c r="E4950" s="6" t="s">
        <v>3268</v>
      </c>
      <c r="F4950" s="6" t="s">
        <v>8453</v>
      </c>
      <c r="G4950" s="6" t="s">
        <v>8454</v>
      </c>
      <c r="H4950" s="6" t="s">
        <v>153</v>
      </c>
      <c r="I4950" s="6" t="s">
        <v>8475</v>
      </c>
      <c r="J4950" s="6" t="s">
        <v>5</v>
      </c>
      <c r="K4950" s="7">
        <v>0</v>
      </c>
      <c r="L4950" s="7">
        <f>IFERROR(VLOOKUP(SiscoTable[[#This Row],[Código]],Hoja2!A:B,2,0)*SiscoTable[[#This Row],[Provta(Uns)]],0)</f>
        <v>0</v>
      </c>
      <c r="M4950" s="7">
        <v>0</v>
      </c>
      <c r="N4950" s="7">
        <v>0</v>
      </c>
      <c r="O4950" s="7">
        <f>IFERROR(VLOOKUP(SiscoTable[[#This Row],[Código]],Hoja2!A:B,2,0)*SiscoTable[[#This Row],[Stock_actual]],0)</f>
        <v>0</v>
      </c>
      <c r="P4950" s="6" t="s">
        <v>7</v>
      </c>
      <c r="Q4950" s="7">
        <v>0</v>
      </c>
      <c r="R4950" s="7">
        <v>0</v>
      </c>
      <c r="S4950" s="7" t="s">
        <v>11928</v>
      </c>
      <c r="BI4950"/>
      <c r="BJ4950"/>
    </row>
    <row r="4951" spans="2:62" x14ac:dyDescent="0.4">
      <c r="B4951" s="1">
        <v>23134</v>
      </c>
      <c r="C4951" s="6" t="s">
        <v>30</v>
      </c>
      <c r="D4951" s="6" t="s">
        <v>30</v>
      </c>
      <c r="E4951" s="6" t="s">
        <v>8482</v>
      </c>
      <c r="F4951" s="6" t="s">
        <v>9030</v>
      </c>
      <c r="G4951" s="6" t="s">
        <v>9969</v>
      </c>
      <c r="H4951" s="6" t="s">
        <v>8660</v>
      </c>
      <c r="I4951" s="6" t="s">
        <v>9971</v>
      </c>
      <c r="J4951" s="6" t="s">
        <v>5</v>
      </c>
      <c r="K4951" s="7">
        <v>6.33</v>
      </c>
      <c r="L4951" s="7">
        <f>IFERROR(VLOOKUP(SiscoTable[[#This Row],[Código]],Hoja2!A:B,2,0)*SiscoTable[[#This Row],[Provta(Uns)]],0)</f>
        <v>28.484999999999999</v>
      </c>
      <c r="M4951" s="7">
        <v>0</v>
      </c>
      <c r="N4951" s="7">
        <v>138</v>
      </c>
      <c r="O4951" s="7">
        <f>IFERROR(VLOOKUP(SiscoTable[[#This Row],[Código]],Hoja2!A:B,2,0)*SiscoTable[[#This Row],[Stock_actual]],0)</f>
        <v>621</v>
      </c>
      <c r="P4951" s="6" t="s">
        <v>9972</v>
      </c>
      <c r="Q4951" s="7">
        <v>7</v>
      </c>
      <c r="R4951" s="7">
        <v>0</v>
      </c>
      <c r="S4951" s="7" t="s">
        <v>11926</v>
      </c>
      <c r="BI4951"/>
      <c r="BJ4951"/>
    </row>
    <row r="4952" spans="2:62" x14ac:dyDescent="0.4">
      <c r="B4952" s="1">
        <v>23135</v>
      </c>
      <c r="C4952" s="6" t="s">
        <v>30</v>
      </c>
      <c r="D4952" s="6" t="s">
        <v>30</v>
      </c>
      <c r="E4952" s="6" t="s">
        <v>8482</v>
      </c>
      <c r="F4952" s="6" t="s">
        <v>9030</v>
      </c>
      <c r="G4952" s="6" t="s">
        <v>9969</v>
      </c>
      <c r="H4952" s="6" t="s">
        <v>8660</v>
      </c>
      <c r="I4952" s="6" t="s">
        <v>9973</v>
      </c>
      <c r="J4952" s="6" t="s">
        <v>5</v>
      </c>
      <c r="K4952" s="7">
        <v>14.5</v>
      </c>
      <c r="L4952" s="7">
        <f>IFERROR(VLOOKUP(SiscoTable[[#This Row],[Código]],Hoja2!A:B,2,0)*SiscoTable[[#This Row],[Provta(Uns)]],0)</f>
        <v>84.1</v>
      </c>
      <c r="M4952" s="7">
        <v>0</v>
      </c>
      <c r="N4952" s="7">
        <v>137</v>
      </c>
      <c r="O4952" s="7">
        <f>IFERROR(VLOOKUP(SiscoTable[[#This Row],[Código]],Hoja2!A:B,2,0)*SiscoTable[[#This Row],[Stock_actual]],0)</f>
        <v>794.6</v>
      </c>
      <c r="P4952" s="6" t="s">
        <v>3980</v>
      </c>
      <c r="Q4952" s="7">
        <v>16</v>
      </c>
      <c r="R4952" s="7">
        <v>0</v>
      </c>
      <c r="S4952" s="7" t="s">
        <v>11926</v>
      </c>
      <c r="BI4952"/>
      <c r="BJ4952"/>
    </row>
    <row r="4953" spans="2:62" x14ac:dyDescent="0.4">
      <c r="B4953" s="1">
        <v>23136</v>
      </c>
      <c r="C4953" s="6" t="s">
        <v>25</v>
      </c>
      <c r="D4953" s="6" t="s">
        <v>25</v>
      </c>
      <c r="E4953" s="6" t="s">
        <v>8482</v>
      </c>
      <c r="F4953" s="6" t="s">
        <v>9030</v>
      </c>
      <c r="G4953" s="6" t="s">
        <v>9969</v>
      </c>
      <c r="H4953" s="6" t="s">
        <v>8660</v>
      </c>
      <c r="I4953" s="6" t="s">
        <v>9970</v>
      </c>
      <c r="J4953" s="6" t="s">
        <v>5</v>
      </c>
      <c r="K4953" s="7">
        <v>36.33</v>
      </c>
      <c r="L4953" s="7">
        <f>IFERROR(VLOOKUP(SiscoTable[[#This Row],[Código]],Hoja2!A:B,2,0)*SiscoTable[[#This Row],[Provta(Uns)]],0)</f>
        <v>272.47499999999997</v>
      </c>
      <c r="M4953" s="7">
        <v>120</v>
      </c>
      <c r="N4953" s="7">
        <v>38</v>
      </c>
      <c r="O4953" s="7">
        <f>IFERROR(VLOOKUP(SiscoTable[[#This Row],[Código]],Hoja2!A:B,2,0)*SiscoTable[[#This Row],[Stock_actual]],0)</f>
        <v>285</v>
      </c>
      <c r="P4953" s="6" t="s">
        <v>702</v>
      </c>
      <c r="Q4953" s="7">
        <v>40</v>
      </c>
      <c r="R4953" s="7">
        <v>0</v>
      </c>
      <c r="S4953" s="7" t="s">
        <v>11926</v>
      </c>
      <c r="BI4953"/>
      <c r="BJ4953"/>
    </row>
    <row r="4954" spans="2:62" x14ac:dyDescent="0.4">
      <c r="B4954" s="1">
        <v>23137</v>
      </c>
      <c r="C4954" s="6" t="s">
        <v>30</v>
      </c>
      <c r="D4954" s="6" t="s">
        <v>30</v>
      </c>
      <c r="E4954" s="6" t="s">
        <v>8482</v>
      </c>
      <c r="F4954" s="6" t="s">
        <v>8641</v>
      </c>
      <c r="G4954" s="6" t="s">
        <v>8649</v>
      </c>
      <c r="H4954" s="6" t="s">
        <v>8660</v>
      </c>
      <c r="I4954" s="6" t="s">
        <v>8659</v>
      </c>
      <c r="J4954" s="6" t="s">
        <v>5</v>
      </c>
      <c r="K4954" s="7">
        <v>0.83</v>
      </c>
      <c r="L4954" s="7">
        <f>IFERROR(VLOOKUP(SiscoTable[[#This Row],[Código]],Hoja2!A:B,2,0)*SiscoTable[[#This Row],[Provta(Uns)]],0)</f>
        <v>4.8140000000000001</v>
      </c>
      <c r="M4954" s="7">
        <v>0</v>
      </c>
      <c r="N4954" s="7">
        <v>0</v>
      </c>
      <c r="O4954" s="7">
        <f>IFERROR(VLOOKUP(SiscoTable[[#This Row],[Código]],Hoja2!A:B,2,0)*SiscoTable[[#This Row],[Stock_actual]],0)</f>
        <v>0</v>
      </c>
      <c r="P4954" s="6" t="s">
        <v>7</v>
      </c>
      <c r="Q4954" s="7">
        <v>1</v>
      </c>
      <c r="R4954" s="7">
        <v>1.7999999999999998</v>
      </c>
      <c r="S4954" s="7" t="s">
        <v>11926</v>
      </c>
      <c r="BI4954"/>
      <c r="BJ4954"/>
    </row>
    <row r="4955" spans="2:62" x14ac:dyDescent="0.4">
      <c r="B4955" s="1">
        <v>23138</v>
      </c>
      <c r="C4955" s="6" t="s">
        <v>30</v>
      </c>
      <c r="D4955" s="6" t="s">
        <v>30</v>
      </c>
      <c r="E4955" s="6" t="s">
        <v>8482</v>
      </c>
      <c r="F4955" s="6" t="s">
        <v>8641</v>
      </c>
      <c r="G4955" s="6" t="s">
        <v>8649</v>
      </c>
      <c r="H4955" s="6" t="s">
        <v>8660</v>
      </c>
      <c r="I4955" s="6" t="s">
        <v>8661</v>
      </c>
      <c r="J4955" s="6" t="s">
        <v>5</v>
      </c>
      <c r="K4955" s="7">
        <v>20.170000000000002</v>
      </c>
      <c r="L4955" s="7">
        <f>IFERROR(VLOOKUP(SiscoTable[[#This Row],[Código]],Hoja2!A:B,2,0)*SiscoTable[[#This Row],[Provta(Uns)]],0)</f>
        <v>159.34300000000002</v>
      </c>
      <c r="M4955" s="7">
        <v>0</v>
      </c>
      <c r="N4955" s="7">
        <v>21</v>
      </c>
      <c r="O4955" s="7">
        <f>IFERROR(VLOOKUP(SiscoTable[[#This Row],[Código]],Hoja2!A:B,2,0)*SiscoTable[[#This Row],[Stock_actual]],0)</f>
        <v>165.9</v>
      </c>
      <c r="P4955" s="6" t="s">
        <v>702</v>
      </c>
      <c r="Q4955" s="7">
        <v>22</v>
      </c>
      <c r="R4955" s="7">
        <v>39.970000000000006</v>
      </c>
      <c r="S4955" s="7" t="s">
        <v>11926</v>
      </c>
      <c r="BI4955"/>
      <c r="BJ4955"/>
    </row>
    <row r="4956" spans="2:62" x14ac:dyDescent="0.4">
      <c r="B4956" s="1">
        <v>23145</v>
      </c>
      <c r="C4956" s="6" t="s">
        <v>25</v>
      </c>
      <c r="D4956" s="6" t="s">
        <v>8</v>
      </c>
      <c r="E4956" s="6" t="s">
        <v>8482</v>
      </c>
      <c r="F4956" s="6" t="s">
        <v>10720</v>
      </c>
      <c r="G4956" s="6" t="s">
        <v>11105</v>
      </c>
      <c r="H4956" s="6" t="s">
        <v>11135</v>
      </c>
      <c r="I4956" s="6" t="s">
        <v>11136</v>
      </c>
      <c r="J4956" s="6" t="s">
        <v>5</v>
      </c>
      <c r="K4956" s="7">
        <v>2</v>
      </c>
      <c r="L4956" s="7">
        <f>IFERROR(VLOOKUP(SiscoTable[[#This Row],[Código]],Hoja2!A:B,2,0)*SiscoTable[[#This Row],[Provta(Uns)]],0)</f>
        <v>169.8</v>
      </c>
      <c r="M4956" s="7">
        <v>0</v>
      </c>
      <c r="N4956" s="7">
        <v>17</v>
      </c>
      <c r="O4956" s="7">
        <f>IFERROR(VLOOKUP(SiscoTable[[#This Row],[Código]],Hoja2!A:B,2,0)*SiscoTable[[#This Row],[Stock_actual]],0)</f>
        <v>1443.3000000000002</v>
      </c>
      <c r="P4956" s="6" t="s">
        <v>11137</v>
      </c>
      <c r="Q4956" s="7">
        <v>2</v>
      </c>
      <c r="R4956" s="7">
        <v>0</v>
      </c>
      <c r="S4956" s="7" t="s">
        <v>11926</v>
      </c>
      <c r="BI4956"/>
      <c r="BJ4956"/>
    </row>
    <row r="4957" spans="2:62" x14ac:dyDescent="0.4">
      <c r="B4957" s="1">
        <v>23146</v>
      </c>
      <c r="C4957" s="6" t="s">
        <v>30</v>
      </c>
      <c r="D4957" s="6" t="s">
        <v>8</v>
      </c>
      <c r="E4957" s="6" t="s">
        <v>8482</v>
      </c>
      <c r="F4957" s="6" t="s">
        <v>10720</v>
      </c>
      <c r="G4957" s="6" t="s">
        <v>11105</v>
      </c>
      <c r="H4957" s="6" t="s">
        <v>11135</v>
      </c>
      <c r="I4957" s="6" t="s">
        <v>11182</v>
      </c>
      <c r="J4957" s="6" t="s">
        <v>5</v>
      </c>
      <c r="K4957" s="7">
        <v>1.17</v>
      </c>
      <c r="L4957" s="7">
        <f>IFERROR(VLOOKUP(SiscoTable[[#This Row],[Código]],Hoja2!A:B,2,0)*SiscoTable[[#This Row],[Provta(Uns)]],0)</f>
        <v>57.33</v>
      </c>
      <c r="M4957" s="7">
        <v>0</v>
      </c>
      <c r="N4957" s="7">
        <v>5</v>
      </c>
      <c r="O4957" s="7">
        <f>IFERROR(VLOOKUP(SiscoTable[[#This Row],[Código]],Hoja2!A:B,2,0)*SiscoTable[[#This Row],[Stock_actual]],0)</f>
        <v>245</v>
      </c>
      <c r="P4957" s="6" t="s">
        <v>1822</v>
      </c>
      <c r="Q4957" s="7">
        <v>1</v>
      </c>
      <c r="R4957" s="7">
        <v>0</v>
      </c>
      <c r="S4957" s="7" t="s">
        <v>11926</v>
      </c>
      <c r="BI4957"/>
      <c r="BJ4957"/>
    </row>
    <row r="4958" spans="2:62" x14ac:dyDescent="0.4">
      <c r="B4958" s="1">
        <v>23147</v>
      </c>
      <c r="C4958" s="6" t="s">
        <v>8</v>
      </c>
      <c r="D4958" s="6" t="s">
        <v>8</v>
      </c>
      <c r="E4958" s="6" t="s">
        <v>8482</v>
      </c>
      <c r="F4958" s="6" t="s">
        <v>8641</v>
      </c>
      <c r="G4958" s="6" t="s">
        <v>8936</v>
      </c>
      <c r="H4958" s="6" t="s">
        <v>8644</v>
      </c>
      <c r="I4958" s="6" t="s">
        <v>8983</v>
      </c>
      <c r="J4958" s="6" t="s">
        <v>5</v>
      </c>
      <c r="K4958" s="7">
        <v>0.5</v>
      </c>
      <c r="L4958" s="7">
        <f>IFERROR(VLOOKUP(SiscoTable[[#This Row],[Código]],Hoja2!A:B,2,0)*SiscoTable[[#This Row],[Provta(Uns)]],0)</f>
        <v>9.4499999999999993</v>
      </c>
      <c r="M4958" s="7">
        <v>0</v>
      </c>
      <c r="N4958" s="7">
        <v>9</v>
      </c>
      <c r="O4958" s="7">
        <f>IFERROR(VLOOKUP(SiscoTable[[#This Row],[Código]],Hoja2!A:B,2,0)*SiscoTable[[#This Row],[Stock_actual]],0)</f>
        <v>170.1</v>
      </c>
      <c r="P4958" s="6" t="s">
        <v>1530</v>
      </c>
      <c r="Q4958" s="7">
        <v>1</v>
      </c>
      <c r="R4958" s="7">
        <v>0</v>
      </c>
      <c r="S4958" s="7" t="s">
        <v>11926</v>
      </c>
      <c r="BI4958"/>
      <c r="BJ4958"/>
    </row>
    <row r="4959" spans="2:62" x14ac:dyDescent="0.4">
      <c r="B4959" s="1">
        <v>23148</v>
      </c>
      <c r="C4959" s="6" t="s">
        <v>30</v>
      </c>
      <c r="D4959" s="6" t="s">
        <v>8</v>
      </c>
      <c r="E4959" s="6" t="s">
        <v>8482</v>
      </c>
      <c r="F4959" s="6" t="s">
        <v>8641</v>
      </c>
      <c r="G4959" s="6" t="s">
        <v>8936</v>
      </c>
      <c r="H4959" s="6" t="s">
        <v>8644</v>
      </c>
      <c r="I4959" s="6" t="s">
        <v>8944</v>
      </c>
      <c r="J4959" s="6" t="s">
        <v>5</v>
      </c>
      <c r="K4959" s="7">
        <v>2.67</v>
      </c>
      <c r="L4959" s="7">
        <f>IFERROR(VLOOKUP(SiscoTable[[#This Row],[Código]],Hoja2!A:B,2,0)*SiscoTable[[#This Row],[Provta(Uns)]],0)</f>
        <v>44.322000000000003</v>
      </c>
      <c r="M4959" s="7">
        <v>0</v>
      </c>
      <c r="N4959" s="7">
        <v>3</v>
      </c>
      <c r="O4959" s="7">
        <f>IFERROR(VLOOKUP(SiscoTable[[#This Row],[Código]],Hoja2!A:B,2,0)*SiscoTable[[#This Row],[Stock_actual]],0)</f>
        <v>49.800000000000004</v>
      </c>
      <c r="P4959" s="6" t="s">
        <v>671</v>
      </c>
      <c r="Q4959" s="7">
        <v>3</v>
      </c>
      <c r="R4959" s="7">
        <v>5.3699999999999992</v>
      </c>
      <c r="S4959" s="7" t="s">
        <v>11926</v>
      </c>
      <c r="BI4959"/>
      <c r="BJ4959"/>
    </row>
    <row r="4960" spans="2:62" x14ac:dyDescent="0.4">
      <c r="B4960" s="1">
        <v>23149</v>
      </c>
      <c r="C4960" s="6" t="s">
        <v>8</v>
      </c>
      <c r="D4960" s="6" t="s">
        <v>8</v>
      </c>
      <c r="E4960" s="6" t="s">
        <v>8482</v>
      </c>
      <c r="F4960" s="6" t="s">
        <v>8641</v>
      </c>
      <c r="G4960" s="6" t="s">
        <v>8936</v>
      </c>
      <c r="H4960" s="6" t="s">
        <v>8644</v>
      </c>
      <c r="I4960" s="6" t="s">
        <v>8984</v>
      </c>
      <c r="J4960" s="6" t="s">
        <v>5</v>
      </c>
      <c r="K4960" s="7">
        <v>0</v>
      </c>
      <c r="L4960" s="7">
        <f>IFERROR(VLOOKUP(SiscoTable[[#This Row],[Código]],Hoja2!A:B,2,0)*SiscoTable[[#This Row],[Provta(Uns)]],0)</f>
        <v>0</v>
      </c>
      <c r="M4960" s="7">
        <v>0</v>
      </c>
      <c r="N4960" s="7">
        <v>0</v>
      </c>
      <c r="O4960" s="7">
        <f>IFERROR(VLOOKUP(SiscoTable[[#This Row],[Código]],Hoja2!A:B,2,0)*SiscoTable[[#This Row],[Stock_actual]],0)</f>
        <v>0</v>
      </c>
      <c r="P4960" s="6" t="s">
        <v>7</v>
      </c>
      <c r="Q4960" s="7">
        <v>0</v>
      </c>
      <c r="R4960" s="7">
        <v>0</v>
      </c>
      <c r="S4960" s="7" t="s">
        <v>11926</v>
      </c>
      <c r="BI4960"/>
      <c r="BJ4960"/>
    </row>
    <row r="4961" spans="2:62" x14ac:dyDescent="0.4">
      <c r="B4961" s="1">
        <v>23150</v>
      </c>
      <c r="C4961" s="6" t="s">
        <v>30</v>
      </c>
      <c r="D4961" s="6" t="s">
        <v>8</v>
      </c>
      <c r="E4961" s="6" t="s">
        <v>8482</v>
      </c>
      <c r="F4961" s="6" t="s">
        <v>8641</v>
      </c>
      <c r="G4961" s="6" t="s">
        <v>8936</v>
      </c>
      <c r="H4961" s="6" t="s">
        <v>8644</v>
      </c>
      <c r="I4961" s="6" t="s">
        <v>8945</v>
      </c>
      <c r="J4961" s="6" t="s">
        <v>5</v>
      </c>
      <c r="K4961" s="7">
        <v>4.33</v>
      </c>
      <c r="L4961" s="7">
        <f>IFERROR(VLOOKUP(SiscoTable[[#This Row],[Código]],Hoja2!A:B,2,0)*SiscoTable[[#This Row],[Provta(Uns)]],0)</f>
        <v>71.878000000000014</v>
      </c>
      <c r="M4961" s="7">
        <v>24</v>
      </c>
      <c r="N4961" s="7">
        <v>1</v>
      </c>
      <c r="O4961" s="7">
        <f>IFERROR(VLOOKUP(SiscoTable[[#This Row],[Código]],Hoja2!A:B,2,0)*SiscoTable[[#This Row],[Stock_actual]],0)</f>
        <v>16.600000000000001</v>
      </c>
      <c r="P4961" s="6" t="s">
        <v>29</v>
      </c>
      <c r="Q4961" s="7">
        <v>5</v>
      </c>
      <c r="R4961" s="7">
        <v>0</v>
      </c>
      <c r="S4961" s="7" t="s">
        <v>11926</v>
      </c>
      <c r="BI4961"/>
      <c r="BJ4961"/>
    </row>
    <row r="4962" spans="2:62" x14ac:dyDescent="0.4">
      <c r="B4962" s="1">
        <v>23153</v>
      </c>
      <c r="C4962" s="6" t="s">
        <v>8</v>
      </c>
      <c r="D4962" s="6" t="s">
        <v>8</v>
      </c>
      <c r="E4962" s="6" t="s">
        <v>8482</v>
      </c>
      <c r="F4962" s="6" t="s">
        <v>8641</v>
      </c>
      <c r="G4962" s="6" t="s">
        <v>8642</v>
      </c>
      <c r="H4962" s="6" t="s">
        <v>8644</v>
      </c>
      <c r="I4962" s="6" t="s">
        <v>8646</v>
      </c>
      <c r="J4962" s="6" t="s">
        <v>5</v>
      </c>
      <c r="K4962" s="7">
        <v>0</v>
      </c>
      <c r="L4962" s="7">
        <f>IFERROR(VLOOKUP(SiscoTable[[#This Row],[Código]],Hoja2!A:B,2,0)*SiscoTable[[#This Row],[Provta(Uns)]],0)</f>
        <v>0</v>
      </c>
      <c r="M4962" s="7">
        <v>24</v>
      </c>
      <c r="N4962" s="7">
        <v>0</v>
      </c>
      <c r="O4962" s="7">
        <f>IFERROR(VLOOKUP(SiscoTable[[#This Row],[Código]],Hoja2!A:B,2,0)*SiscoTable[[#This Row],[Stock_actual]],0)</f>
        <v>0</v>
      </c>
      <c r="P4962" s="6" t="s">
        <v>7</v>
      </c>
      <c r="Q4962" s="7">
        <v>0</v>
      </c>
      <c r="R4962" s="7">
        <v>0</v>
      </c>
      <c r="S4962" s="7" t="s">
        <v>11926</v>
      </c>
      <c r="BI4962"/>
      <c r="BJ4962"/>
    </row>
    <row r="4963" spans="2:62" x14ac:dyDescent="0.4">
      <c r="B4963" s="1">
        <v>23154</v>
      </c>
      <c r="C4963" s="6" t="s">
        <v>30</v>
      </c>
      <c r="D4963" s="6" t="s">
        <v>8</v>
      </c>
      <c r="E4963" s="6" t="s">
        <v>8482</v>
      </c>
      <c r="F4963" s="6" t="s">
        <v>8641</v>
      </c>
      <c r="G4963" s="6" t="s">
        <v>8642</v>
      </c>
      <c r="H4963" s="6" t="s">
        <v>8644</v>
      </c>
      <c r="I4963" s="6" t="s">
        <v>8643</v>
      </c>
      <c r="J4963" s="6" t="s">
        <v>5</v>
      </c>
      <c r="K4963" s="7">
        <v>2.17</v>
      </c>
      <c r="L4963" s="7">
        <f>IFERROR(VLOOKUP(SiscoTable[[#This Row],[Código]],Hoja2!A:B,2,0)*SiscoTable[[#This Row],[Provta(Uns)]],0)</f>
        <v>43.182999999999993</v>
      </c>
      <c r="M4963" s="7">
        <v>0</v>
      </c>
      <c r="N4963" s="7">
        <v>12</v>
      </c>
      <c r="O4963" s="7">
        <f>IFERROR(VLOOKUP(SiscoTable[[#This Row],[Código]],Hoja2!A:B,2,0)*SiscoTable[[#This Row],[Stock_actual]],0)</f>
        <v>238.79999999999998</v>
      </c>
      <c r="P4963" s="6" t="s">
        <v>3721</v>
      </c>
      <c r="Q4963" s="7">
        <v>2</v>
      </c>
      <c r="R4963" s="7">
        <v>0</v>
      </c>
      <c r="S4963" s="7" t="s">
        <v>11926</v>
      </c>
      <c r="BI4963"/>
      <c r="BJ4963"/>
    </row>
    <row r="4964" spans="2:62" x14ac:dyDescent="0.4">
      <c r="B4964" s="1">
        <v>23155</v>
      </c>
      <c r="C4964" s="6" t="s">
        <v>8</v>
      </c>
      <c r="D4964" s="6" t="s">
        <v>8</v>
      </c>
      <c r="E4964" s="6" t="s">
        <v>8482</v>
      </c>
      <c r="F4964" s="6" t="s">
        <v>8641</v>
      </c>
      <c r="G4964" s="6" t="s">
        <v>8642</v>
      </c>
      <c r="H4964" s="6" t="s">
        <v>8644</v>
      </c>
      <c r="I4964" s="6" t="s">
        <v>8647</v>
      </c>
      <c r="J4964" s="6" t="s">
        <v>5</v>
      </c>
      <c r="K4964" s="7">
        <v>0</v>
      </c>
      <c r="L4964" s="7">
        <f>IFERROR(VLOOKUP(SiscoTable[[#This Row],[Código]],Hoja2!A:B,2,0)*SiscoTable[[#This Row],[Provta(Uns)]],0)</f>
        <v>0</v>
      </c>
      <c r="M4964" s="7">
        <v>12</v>
      </c>
      <c r="N4964" s="7">
        <v>0</v>
      </c>
      <c r="O4964" s="7">
        <f>IFERROR(VLOOKUP(SiscoTable[[#This Row],[Código]],Hoja2!A:B,2,0)*SiscoTable[[#This Row],[Stock_actual]],0)</f>
        <v>0</v>
      </c>
      <c r="P4964" s="6" t="s">
        <v>7</v>
      </c>
      <c r="Q4964" s="7">
        <v>0</v>
      </c>
      <c r="R4964" s="7">
        <v>0</v>
      </c>
      <c r="S4964" s="7" t="s">
        <v>11926</v>
      </c>
      <c r="BI4964"/>
      <c r="BJ4964"/>
    </row>
    <row r="4965" spans="2:62" x14ac:dyDescent="0.4">
      <c r="B4965" s="1">
        <v>23156</v>
      </c>
      <c r="C4965" s="6" t="s">
        <v>30</v>
      </c>
      <c r="D4965" s="6" t="s">
        <v>8</v>
      </c>
      <c r="E4965" s="6" t="s">
        <v>8482</v>
      </c>
      <c r="F4965" s="6" t="s">
        <v>8641</v>
      </c>
      <c r="G4965" s="6" t="s">
        <v>8642</v>
      </c>
      <c r="H4965" s="6" t="s">
        <v>8644</v>
      </c>
      <c r="I4965" s="6" t="s">
        <v>8645</v>
      </c>
      <c r="J4965" s="6" t="s">
        <v>5</v>
      </c>
      <c r="K4965" s="7">
        <v>0.5</v>
      </c>
      <c r="L4965" s="7">
        <f>IFERROR(VLOOKUP(SiscoTable[[#This Row],[Código]],Hoja2!A:B,2,0)*SiscoTable[[#This Row],[Provta(Uns)]],0)</f>
        <v>9.4499999999999993</v>
      </c>
      <c r="M4965" s="7">
        <v>0</v>
      </c>
      <c r="N4965" s="7">
        <v>0</v>
      </c>
      <c r="O4965" s="7">
        <f>IFERROR(VLOOKUP(SiscoTable[[#This Row],[Código]],Hoja2!A:B,2,0)*SiscoTable[[#This Row],[Stock_actual]],0)</f>
        <v>0</v>
      </c>
      <c r="P4965" s="6" t="s">
        <v>7</v>
      </c>
      <c r="Q4965" s="7">
        <v>1</v>
      </c>
      <c r="R4965" s="7">
        <v>1.2</v>
      </c>
      <c r="S4965" s="7" t="s">
        <v>11926</v>
      </c>
      <c r="BI4965"/>
      <c r="BJ4965"/>
    </row>
    <row r="4966" spans="2:62" x14ac:dyDescent="0.4">
      <c r="B4966" s="1">
        <v>23157</v>
      </c>
      <c r="C4966" s="6" t="s">
        <v>30</v>
      </c>
      <c r="D4966" s="6" t="s">
        <v>25</v>
      </c>
      <c r="E4966" s="6" t="s">
        <v>3268</v>
      </c>
      <c r="F4966" s="6" t="s">
        <v>6803</v>
      </c>
      <c r="G4966" s="6" t="s">
        <v>6852</v>
      </c>
      <c r="H4966" s="6" t="s">
        <v>6880</v>
      </c>
      <c r="I4966" s="6" t="s">
        <v>6879</v>
      </c>
      <c r="J4966" s="6" t="s">
        <v>5</v>
      </c>
      <c r="K4966" s="7">
        <v>36</v>
      </c>
      <c r="L4966" s="7">
        <f>IFERROR(VLOOKUP(SiscoTable[[#This Row],[Código]],Hoja2!A:B,2,0)*SiscoTable[[#This Row],[Provta(Uns)]],0)</f>
        <v>72</v>
      </c>
      <c r="M4966" s="7">
        <v>0</v>
      </c>
      <c r="N4966" s="7">
        <v>203</v>
      </c>
      <c r="O4966" s="7">
        <f>IFERROR(VLOOKUP(SiscoTable[[#This Row],[Código]],Hoja2!A:B,2,0)*SiscoTable[[#This Row],[Stock_actual]],0)</f>
        <v>406</v>
      </c>
      <c r="P4966" s="6" t="s">
        <v>757</v>
      </c>
      <c r="Q4966" s="7">
        <v>40</v>
      </c>
      <c r="R4966" s="7">
        <v>0</v>
      </c>
      <c r="S4966" s="7" t="s">
        <v>11925</v>
      </c>
      <c r="BI4966"/>
      <c r="BJ4966"/>
    </row>
    <row r="4967" spans="2:62" x14ac:dyDescent="0.4">
      <c r="B4967" s="1">
        <v>23162</v>
      </c>
      <c r="C4967" s="6" t="s">
        <v>25</v>
      </c>
      <c r="D4967" s="6" t="s">
        <v>25</v>
      </c>
      <c r="E4967" s="6" t="s">
        <v>3268</v>
      </c>
      <c r="F4967" s="6" t="s">
        <v>5836</v>
      </c>
      <c r="G4967" s="6" t="s">
        <v>5837</v>
      </c>
      <c r="H4967" s="6" t="s">
        <v>5846</v>
      </c>
      <c r="I4967" s="6" t="s">
        <v>5855</v>
      </c>
      <c r="J4967" s="6" t="s">
        <v>5</v>
      </c>
      <c r="K4967" s="7">
        <v>34</v>
      </c>
      <c r="L4967" s="7">
        <f>IFERROR(VLOOKUP(SiscoTable[[#This Row],[Código]],Hoja2!A:B,2,0)*SiscoTable[[#This Row],[Provta(Uns)]],0)</f>
        <v>221</v>
      </c>
      <c r="M4967" s="7">
        <v>24</v>
      </c>
      <c r="N4967" s="7">
        <v>41</v>
      </c>
      <c r="O4967" s="7">
        <f>IFERROR(VLOOKUP(SiscoTable[[#This Row],[Código]],Hoja2!A:B,2,0)*SiscoTable[[#This Row],[Stock_actual]],0)</f>
        <v>266.5</v>
      </c>
      <c r="P4967" s="6" t="s">
        <v>115</v>
      </c>
      <c r="Q4967" s="7">
        <v>37</v>
      </c>
      <c r="R4967" s="7">
        <v>0</v>
      </c>
      <c r="S4967" s="7" t="s">
        <v>11928</v>
      </c>
      <c r="BI4967"/>
      <c r="BJ4967"/>
    </row>
    <row r="4968" spans="2:62" x14ac:dyDescent="0.4">
      <c r="B4968" s="1">
        <v>23163</v>
      </c>
      <c r="C4968" s="6" t="s">
        <v>25</v>
      </c>
      <c r="D4968" s="6" t="s">
        <v>30</v>
      </c>
      <c r="E4968" s="6" t="s">
        <v>3268</v>
      </c>
      <c r="F4968" s="6" t="s">
        <v>5836</v>
      </c>
      <c r="G4968" s="6" t="s">
        <v>5837</v>
      </c>
      <c r="H4968" s="6" t="s">
        <v>5846</v>
      </c>
      <c r="I4968" s="6" t="s">
        <v>5856</v>
      </c>
      <c r="J4968" s="6" t="s">
        <v>5</v>
      </c>
      <c r="K4968" s="7">
        <v>28.83</v>
      </c>
      <c r="L4968" s="7">
        <f>IFERROR(VLOOKUP(SiscoTable[[#This Row],[Código]],Hoja2!A:B,2,0)*SiscoTable[[#This Row],[Provta(Uns)]],0)</f>
        <v>190.27799999999999</v>
      </c>
      <c r="M4968" s="7">
        <v>24</v>
      </c>
      <c r="N4968" s="7">
        <v>21</v>
      </c>
      <c r="O4968" s="7">
        <f>IFERROR(VLOOKUP(SiscoTable[[#This Row],[Código]],Hoja2!A:B,2,0)*SiscoTable[[#This Row],[Stock_actual]],0)</f>
        <v>138.6</v>
      </c>
      <c r="P4968" s="6" t="s">
        <v>144</v>
      </c>
      <c r="Q4968" s="7">
        <v>32</v>
      </c>
      <c r="R4968" s="7">
        <v>33.72</v>
      </c>
      <c r="S4968" s="7" t="s">
        <v>11928</v>
      </c>
      <c r="BI4968"/>
      <c r="BJ4968"/>
    </row>
    <row r="4969" spans="2:62" x14ac:dyDescent="0.4">
      <c r="B4969" s="1">
        <v>23164</v>
      </c>
      <c r="C4969" s="6" t="s">
        <v>25</v>
      </c>
      <c r="D4969" s="6" t="s">
        <v>25</v>
      </c>
      <c r="E4969" s="6" t="s">
        <v>3268</v>
      </c>
      <c r="F4969" s="6" t="s">
        <v>5836</v>
      </c>
      <c r="G4969" s="6" t="s">
        <v>5837</v>
      </c>
      <c r="H4969" s="6" t="s">
        <v>5846</v>
      </c>
      <c r="I4969" s="6" t="s">
        <v>5857</v>
      </c>
      <c r="J4969" s="6" t="s">
        <v>5</v>
      </c>
      <c r="K4969" s="7">
        <v>33.17</v>
      </c>
      <c r="L4969" s="7">
        <f>IFERROR(VLOOKUP(SiscoTable[[#This Row],[Código]],Hoja2!A:B,2,0)*SiscoTable[[#This Row],[Provta(Uns)]],0)</f>
        <v>218.922</v>
      </c>
      <c r="M4969" s="7">
        <v>0</v>
      </c>
      <c r="N4969" s="7">
        <v>73</v>
      </c>
      <c r="O4969" s="7">
        <f>IFERROR(VLOOKUP(SiscoTable[[#This Row],[Código]],Hoja2!A:B,2,0)*SiscoTable[[#This Row],[Stock_actual]],0)</f>
        <v>481.79999999999995</v>
      </c>
      <c r="P4969" s="6" t="s">
        <v>909</v>
      </c>
      <c r="Q4969" s="7">
        <v>37</v>
      </c>
      <c r="R4969" s="7">
        <v>0</v>
      </c>
      <c r="S4969" s="7" t="s">
        <v>11928</v>
      </c>
      <c r="BI4969"/>
      <c r="BJ4969"/>
    </row>
    <row r="4970" spans="2:62" x14ac:dyDescent="0.4">
      <c r="B4970" s="1">
        <v>23165</v>
      </c>
      <c r="C4970" s="6" t="s">
        <v>8</v>
      </c>
      <c r="D4970" s="6" t="s">
        <v>8</v>
      </c>
      <c r="E4970" s="6" t="s">
        <v>3268</v>
      </c>
      <c r="F4970" s="6" t="s">
        <v>8283</v>
      </c>
      <c r="G4970" s="6" t="s">
        <v>8321</v>
      </c>
      <c r="H4970" s="6" t="s">
        <v>8333</v>
      </c>
      <c r="I4970" s="6" t="s">
        <v>8395</v>
      </c>
      <c r="J4970" s="6" t="s">
        <v>4430</v>
      </c>
      <c r="K4970" s="7">
        <v>0</v>
      </c>
      <c r="L4970" s="7">
        <f>IFERROR(VLOOKUP(SiscoTable[[#This Row],[Código]],Hoja2!A:B,2,0)*SiscoTable[[#This Row],[Provta(Uns)]],0)</f>
        <v>0</v>
      </c>
      <c r="M4970" s="7">
        <v>0</v>
      </c>
      <c r="N4970" s="7">
        <v>0</v>
      </c>
      <c r="O4970" s="7">
        <f>IFERROR(VLOOKUP(SiscoTable[[#This Row],[Código]],Hoja2!A:B,2,0)*SiscoTable[[#This Row],[Stock_actual]],0)</f>
        <v>0</v>
      </c>
      <c r="P4970" s="6" t="s">
        <v>7</v>
      </c>
      <c r="Q4970" s="7">
        <v>0</v>
      </c>
      <c r="R4970" s="7">
        <v>0</v>
      </c>
      <c r="S4970" s="7" t="s">
        <v>11928</v>
      </c>
      <c r="BI4970"/>
      <c r="BJ4970"/>
    </row>
    <row r="4971" spans="2:62" x14ac:dyDescent="0.4">
      <c r="B4971" s="1">
        <v>23166</v>
      </c>
      <c r="C4971" s="6" t="s">
        <v>8</v>
      </c>
      <c r="D4971" s="6" t="s">
        <v>8</v>
      </c>
      <c r="E4971" s="6" t="s">
        <v>3268</v>
      </c>
      <c r="F4971" s="6" t="s">
        <v>8283</v>
      </c>
      <c r="G4971" s="6" t="s">
        <v>8321</v>
      </c>
      <c r="H4971" s="6" t="s">
        <v>8333</v>
      </c>
      <c r="I4971" s="6" t="s">
        <v>8396</v>
      </c>
      <c r="J4971" s="6" t="s">
        <v>4430</v>
      </c>
      <c r="K4971" s="7">
        <v>0</v>
      </c>
      <c r="L4971" s="7">
        <f>IFERROR(VLOOKUP(SiscoTable[[#This Row],[Código]],Hoja2!A:B,2,0)*SiscoTable[[#This Row],[Provta(Uns)]],0)</f>
        <v>0</v>
      </c>
      <c r="M4971" s="7">
        <v>0</v>
      </c>
      <c r="N4971" s="7">
        <v>0</v>
      </c>
      <c r="O4971" s="7">
        <f>IFERROR(VLOOKUP(SiscoTable[[#This Row],[Código]],Hoja2!A:B,2,0)*SiscoTable[[#This Row],[Stock_actual]],0)</f>
        <v>0</v>
      </c>
      <c r="P4971" s="6" t="s">
        <v>7</v>
      </c>
      <c r="Q4971" s="7">
        <v>0</v>
      </c>
      <c r="R4971" s="7">
        <v>0</v>
      </c>
      <c r="S4971" s="7" t="s">
        <v>11928</v>
      </c>
      <c r="BI4971"/>
      <c r="BJ4971"/>
    </row>
    <row r="4972" spans="2:62" x14ac:dyDescent="0.4">
      <c r="B4972" s="1">
        <v>23167</v>
      </c>
      <c r="C4972" s="6" t="s">
        <v>8</v>
      </c>
      <c r="D4972" s="6" t="s">
        <v>8</v>
      </c>
      <c r="E4972" s="6" t="s">
        <v>3268</v>
      </c>
      <c r="F4972" s="6" t="s">
        <v>3269</v>
      </c>
      <c r="G4972" s="6" t="s">
        <v>3706</v>
      </c>
      <c r="H4972" s="6" t="s">
        <v>3745</v>
      </c>
      <c r="I4972" s="6" t="s">
        <v>3746</v>
      </c>
      <c r="J4972" s="6" t="s">
        <v>5</v>
      </c>
      <c r="K4972" s="7">
        <v>0.67</v>
      </c>
      <c r="L4972" s="7">
        <f>IFERROR(VLOOKUP(SiscoTable[[#This Row],[Código]],Hoja2!A:B,2,0)*SiscoTable[[#This Row],[Provta(Uns)]],0)</f>
        <v>0.80400000000000005</v>
      </c>
      <c r="M4972" s="7">
        <v>0</v>
      </c>
      <c r="N4972" s="7">
        <v>116</v>
      </c>
      <c r="O4972" s="7">
        <f>IFERROR(VLOOKUP(SiscoTable[[#This Row],[Código]],Hoja2!A:B,2,0)*SiscoTable[[#This Row],[Stock_actual]],0)</f>
        <v>139.19999999999999</v>
      </c>
      <c r="P4972" s="6" t="s">
        <v>3747</v>
      </c>
      <c r="Q4972" s="7">
        <v>1</v>
      </c>
      <c r="R4972" s="7">
        <v>0</v>
      </c>
      <c r="S4972" s="7" t="s">
        <v>11928</v>
      </c>
      <c r="BI4972"/>
      <c r="BJ4972"/>
    </row>
    <row r="4973" spans="2:62" x14ac:dyDescent="0.4">
      <c r="B4973" s="1">
        <v>23168</v>
      </c>
      <c r="C4973" s="6" t="s">
        <v>30</v>
      </c>
      <c r="D4973" s="6" t="s">
        <v>8</v>
      </c>
      <c r="E4973" s="6" t="s">
        <v>2999</v>
      </c>
      <c r="F4973" s="6" t="s">
        <v>3000</v>
      </c>
      <c r="G4973" s="6" t="s">
        <v>2824</v>
      </c>
      <c r="H4973" s="6" t="s">
        <v>2824</v>
      </c>
      <c r="I4973" s="6" t="s">
        <v>3085</v>
      </c>
      <c r="J4973" s="6" t="s">
        <v>5</v>
      </c>
      <c r="K4973" s="7">
        <v>9.17</v>
      </c>
      <c r="L4973" s="7">
        <f>IFERROR(VLOOKUP(SiscoTable[[#This Row],[Código]],Hoja2!A:B,2,0)*SiscoTable[[#This Row],[Provta(Uns)]],0)</f>
        <v>81.613</v>
      </c>
      <c r="M4973" s="7">
        <v>0</v>
      </c>
      <c r="N4973" s="7">
        <v>10</v>
      </c>
      <c r="O4973" s="7">
        <f>IFERROR(VLOOKUP(SiscoTable[[#This Row],[Código]],Hoja2!A:B,2,0)*SiscoTable[[#This Row],[Stock_actual]],0)</f>
        <v>89</v>
      </c>
      <c r="P4973" s="6" t="s">
        <v>565</v>
      </c>
      <c r="Q4973" s="7">
        <v>10</v>
      </c>
      <c r="R4973" s="7">
        <v>18.52</v>
      </c>
      <c r="S4973" s="7" t="s">
        <v>11925</v>
      </c>
      <c r="BI4973"/>
      <c r="BJ4973"/>
    </row>
    <row r="4974" spans="2:62" x14ac:dyDescent="0.4">
      <c r="B4974" s="1">
        <v>23169</v>
      </c>
      <c r="C4974" s="6" t="s">
        <v>30</v>
      </c>
      <c r="D4974" s="6" t="s">
        <v>30</v>
      </c>
      <c r="E4974" s="6" t="s">
        <v>2999</v>
      </c>
      <c r="F4974" s="6" t="s">
        <v>3000</v>
      </c>
      <c r="G4974" s="6" t="s">
        <v>2824</v>
      </c>
      <c r="H4974" s="6" t="s">
        <v>2824</v>
      </c>
      <c r="I4974" s="6" t="s">
        <v>3086</v>
      </c>
      <c r="J4974" s="6" t="s">
        <v>5</v>
      </c>
      <c r="K4974" s="7">
        <v>24.17</v>
      </c>
      <c r="L4974" s="7">
        <f>IFERROR(VLOOKUP(SiscoTable[[#This Row],[Código]],Hoja2!A:B,2,0)*SiscoTable[[#This Row],[Provta(Uns)]],0)</f>
        <v>65.259000000000015</v>
      </c>
      <c r="M4974" s="7">
        <v>25</v>
      </c>
      <c r="N4974" s="7">
        <v>4</v>
      </c>
      <c r="O4974" s="7">
        <f>IFERROR(VLOOKUP(SiscoTable[[#This Row],[Código]],Hoja2!A:B,2,0)*SiscoTable[[#This Row],[Stock_actual]],0)</f>
        <v>10.8</v>
      </c>
      <c r="P4974" s="6" t="s">
        <v>214</v>
      </c>
      <c r="Q4974" s="7">
        <v>27</v>
      </c>
      <c r="R4974" s="7">
        <v>23.650000000000006</v>
      </c>
      <c r="S4974" s="7" t="s">
        <v>11925</v>
      </c>
      <c r="BI4974"/>
      <c r="BJ4974"/>
    </row>
    <row r="4975" spans="2:62" x14ac:dyDescent="0.4">
      <c r="B4975" s="1">
        <v>23170</v>
      </c>
      <c r="C4975" s="6" t="s">
        <v>25</v>
      </c>
      <c r="D4975" s="6" t="s">
        <v>25</v>
      </c>
      <c r="E4975" s="6" t="s">
        <v>2999</v>
      </c>
      <c r="F4975" s="6" t="s">
        <v>3000</v>
      </c>
      <c r="G4975" s="6" t="s">
        <v>2824</v>
      </c>
      <c r="H4975" s="6" t="s">
        <v>2824</v>
      </c>
      <c r="I4975" s="6" t="s">
        <v>3067</v>
      </c>
      <c r="J4975" s="6" t="s">
        <v>5</v>
      </c>
      <c r="K4975" s="7">
        <v>71.33</v>
      </c>
      <c r="L4975" s="7">
        <f>IFERROR(VLOOKUP(SiscoTable[[#This Row],[Código]],Hoja2!A:B,2,0)*SiscoTable[[#This Row],[Provta(Uns)]],0)</f>
        <v>492.17700000000002</v>
      </c>
      <c r="M4975" s="7">
        <v>0</v>
      </c>
      <c r="N4975" s="7">
        <v>3</v>
      </c>
      <c r="O4975" s="7">
        <f>IFERROR(VLOOKUP(SiscoTable[[#This Row],[Código]],Hoja2!A:B,2,0)*SiscoTable[[#This Row],[Stock_actual]],0)</f>
        <v>20.700000000000003</v>
      </c>
      <c r="P4975" s="6" t="s">
        <v>24</v>
      </c>
      <c r="Q4975" s="7">
        <v>79</v>
      </c>
      <c r="R4975" s="7">
        <v>142.18</v>
      </c>
      <c r="S4975" s="7" t="s">
        <v>11925</v>
      </c>
      <c r="BI4975"/>
      <c r="BJ4975"/>
    </row>
    <row r="4976" spans="2:62" x14ac:dyDescent="0.4">
      <c r="B4976" s="1">
        <v>23171</v>
      </c>
      <c r="C4976" s="6" t="s">
        <v>8</v>
      </c>
      <c r="D4976" s="6" t="s">
        <v>30</v>
      </c>
      <c r="E4976" s="6" t="s">
        <v>2999</v>
      </c>
      <c r="F4976" s="6" t="s">
        <v>3000</v>
      </c>
      <c r="G4976" s="6" t="s">
        <v>2824</v>
      </c>
      <c r="H4976" s="6" t="s">
        <v>2824</v>
      </c>
      <c r="I4976" s="6" t="s">
        <v>3116</v>
      </c>
      <c r="J4976" s="6" t="s">
        <v>5</v>
      </c>
      <c r="K4976" s="7">
        <v>31.5</v>
      </c>
      <c r="L4976" s="7">
        <f>IFERROR(VLOOKUP(SiscoTable[[#This Row],[Código]],Hoja2!A:B,2,0)*SiscoTable[[#This Row],[Provta(Uns)]],0)</f>
        <v>56.7</v>
      </c>
      <c r="M4976" s="7">
        <v>40</v>
      </c>
      <c r="N4976" s="7">
        <v>3</v>
      </c>
      <c r="O4976" s="7">
        <f>IFERROR(VLOOKUP(SiscoTable[[#This Row],[Código]],Hoja2!A:B,2,0)*SiscoTable[[#This Row],[Stock_actual]],0)</f>
        <v>5.4</v>
      </c>
      <c r="P4976" s="6" t="s">
        <v>82</v>
      </c>
      <c r="Q4976" s="7">
        <v>35</v>
      </c>
      <c r="R4976" s="7">
        <v>23.150000000000006</v>
      </c>
      <c r="S4976" s="7" t="s">
        <v>11925</v>
      </c>
      <c r="BI4976"/>
      <c r="BJ4976"/>
    </row>
    <row r="4977" spans="2:62" x14ac:dyDescent="0.4">
      <c r="B4977" s="1">
        <v>23172</v>
      </c>
      <c r="C4977" s="6" t="s">
        <v>8</v>
      </c>
      <c r="D4977" s="6" t="s">
        <v>30</v>
      </c>
      <c r="E4977" s="6" t="s">
        <v>2999</v>
      </c>
      <c r="F4977" s="6" t="s">
        <v>3000</v>
      </c>
      <c r="G4977" s="6" t="s">
        <v>2824</v>
      </c>
      <c r="H4977" s="6" t="s">
        <v>2824</v>
      </c>
      <c r="I4977" s="6" t="s">
        <v>3092</v>
      </c>
      <c r="J4977" s="6" t="s">
        <v>5</v>
      </c>
      <c r="K4977" s="7">
        <v>21.67</v>
      </c>
      <c r="L4977" s="7">
        <f>IFERROR(VLOOKUP(SiscoTable[[#This Row],[Código]],Hoja2!A:B,2,0)*SiscoTable[[#This Row],[Provta(Uns)]],0)</f>
        <v>34.672000000000004</v>
      </c>
      <c r="M4977" s="7">
        <v>0</v>
      </c>
      <c r="N4977" s="7">
        <v>19</v>
      </c>
      <c r="O4977" s="7">
        <f>IFERROR(VLOOKUP(SiscoTable[[#This Row],[Código]],Hoja2!A:B,2,0)*SiscoTable[[#This Row],[Stock_actual]],0)</f>
        <v>30.400000000000002</v>
      </c>
      <c r="P4977" s="6" t="s">
        <v>812</v>
      </c>
      <c r="Q4977" s="7">
        <v>24</v>
      </c>
      <c r="R4977" s="7">
        <v>42.919999999999995</v>
      </c>
      <c r="S4977" s="7" t="s">
        <v>11925</v>
      </c>
      <c r="BI4977"/>
      <c r="BJ4977"/>
    </row>
    <row r="4978" spans="2:62" x14ac:dyDescent="0.4">
      <c r="B4978" s="1">
        <v>23173</v>
      </c>
      <c r="C4978" s="6" t="s">
        <v>30</v>
      </c>
      <c r="D4978" s="6" t="s">
        <v>30</v>
      </c>
      <c r="E4978" s="6" t="s">
        <v>2999</v>
      </c>
      <c r="F4978" s="6" t="s">
        <v>3000</v>
      </c>
      <c r="G4978" s="6" t="s">
        <v>2824</v>
      </c>
      <c r="H4978" s="6" t="s">
        <v>2824</v>
      </c>
      <c r="I4978" s="6" t="s">
        <v>3087</v>
      </c>
      <c r="J4978" s="6" t="s">
        <v>5</v>
      </c>
      <c r="K4978" s="7">
        <v>43.5</v>
      </c>
      <c r="L4978" s="7">
        <f>IFERROR(VLOOKUP(SiscoTable[[#This Row],[Código]],Hoja2!A:B,2,0)*SiscoTable[[#This Row],[Provta(Uns)]],0)</f>
        <v>139.20000000000002</v>
      </c>
      <c r="M4978" s="7">
        <v>30</v>
      </c>
      <c r="N4978" s="7">
        <v>8</v>
      </c>
      <c r="O4978" s="7">
        <f>IFERROR(VLOOKUP(SiscoTable[[#This Row],[Código]],Hoja2!A:B,2,0)*SiscoTable[[#This Row],[Stock_actual]],0)</f>
        <v>25.6</v>
      </c>
      <c r="P4978" s="6" t="s">
        <v>27</v>
      </c>
      <c r="Q4978" s="7">
        <v>48</v>
      </c>
      <c r="R4978" s="7">
        <v>57.7</v>
      </c>
      <c r="S4978" s="7" t="s">
        <v>11925</v>
      </c>
      <c r="BI4978"/>
      <c r="BJ4978"/>
    </row>
    <row r="4979" spans="2:62" x14ac:dyDescent="0.4">
      <c r="B4979" s="1">
        <v>23174</v>
      </c>
      <c r="C4979" s="6" t="s">
        <v>25</v>
      </c>
      <c r="D4979" s="6" t="s">
        <v>25</v>
      </c>
      <c r="E4979" s="6" t="s">
        <v>2999</v>
      </c>
      <c r="F4979" s="6" t="s">
        <v>3000</v>
      </c>
      <c r="G4979" s="6" t="s">
        <v>2824</v>
      </c>
      <c r="H4979" s="6" t="s">
        <v>2824</v>
      </c>
      <c r="I4979" s="6" t="s">
        <v>3068</v>
      </c>
      <c r="J4979" s="6" t="s">
        <v>5</v>
      </c>
      <c r="K4979" s="7">
        <v>64.33</v>
      </c>
      <c r="L4979" s="7">
        <f>IFERROR(VLOOKUP(SiscoTable[[#This Row],[Código]],Hoja2!A:B,2,0)*SiscoTable[[#This Row],[Provta(Uns)]],0)</f>
        <v>225.155</v>
      </c>
      <c r="M4979" s="7">
        <v>0</v>
      </c>
      <c r="N4979" s="7">
        <v>-1</v>
      </c>
      <c r="O4979" s="7">
        <f>IFERROR(VLOOKUP(SiscoTable[[#This Row],[Código]],Hoja2!A:B,2,0)*SiscoTable[[#This Row],[Stock_actual]],0)</f>
        <v>-3.5</v>
      </c>
      <c r="P4979" s="6" t="s">
        <v>7</v>
      </c>
      <c r="Q4979" s="7">
        <v>71</v>
      </c>
      <c r="R4979" s="7">
        <v>128.4</v>
      </c>
      <c r="S4979" s="7" t="s">
        <v>11925</v>
      </c>
      <c r="BI4979"/>
      <c r="BJ4979"/>
    </row>
    <row r="4980" spans="2:62" x14ac:dyDescent="0.4">
      <c r="B4980" s="1">
        <v>23175</v>
      </c>
      <c r="C4980" s="6" t="s">
        <v>8</v>
      </c>
      <c r="D4980" s="6" t="s">
        <v>8</v>
      </c>
      <c r="E4980" s="6" t="s">
        <v>2999</v>
      </c>
      <c r="F4980" s="6" t="s">
        <v>3000</v>
      </c>
      <c r="G4980" s="6" t="s">
        <v>2824</v>
      </c>
      <c r="H4980" s="6" t="s">
        <v>2824</v>
      </c>
      <c r="I4980" s="6" t="s">
        <v>3093</v>
      </c>
      <c r="J4980" s="6" t="s">
        <v>5</v>
      </c>
      <c r="K4980" s="7">
        <v>4.83</v>
      </c>
      <c r="L4980" s="7">
        <f>IFERROR(VLOOKUP(SiscoTable[[#This Row],[Código]],Hoja2!A:B,2,0)*SiscoTable[[#This Row],[Provta(Uns)]],0)</f>
        <v>39.122999999999998</v>
      </c>
      <c r="M4980" s="7">
        <v>10</v>
      </c>
      <c r="N4980" s="7">
        <v>8</v>
      </c>
      <c r="O4980" s="7">
        <f>IFERROR(VLOOKUP(SiscoTable[[#This Row],[Código]],Hoja2!A:B,2,0)*SiscoTable[[#This Row],[Stock_actual]],0)</f>
        <v>64.8</v>
      </c>
      <c r="P4980" s="6" t="s">
        <v>353</v>
      </c>
      <c r="Q4980" s="7">
        <v>5</v>
      </c>
      <c r="R4980" s="7">
        <v>0</v>
      </c>
      <c r="S4980" s="7" t="s">
        <v>11925</v>
      </c>
      <c r="BI4980"/>
      <c r="BJ4980"/>
    </row>
    <row r="4981" spans="2:62" x14ac:dyDescent="0.4">
      <c r="B4981" s="1">
        <v>23176</v>
      </c>
      <c r="C4981" s="6" t="s">
        <v>8</v>
      </c>
      <c r="D4981" s="6" t="s">
        <v>8</v>
      </c>
      <c r="E4981" s="6" t="s">
        <v>2999</v>
      </c>
      <c r="F4981" s="6" t="s">
        <v>3000</v>
      </c>
      <c r="G4981" s="6" t="s">
        <v>2824</v>
      </c>
      <c r="H4981" s="6" t="s">
        <v>2824</v>
      </c>
      <c r="I4981" s="6" t="s">
        <v>3094</v>
      </c>
      <c r="J4981" s="6" t="s">
        <v>5</v>
      </c>
      <c r="K4981" s="7">
        <v>0.5</v>
      </c>
      <c r="L4981" s="7">
        <f>IFERROR(VLOOKUP(SiscoTable[[#This Row],[Código]],Hoja2!A:B,2,0)*SiscoTable[[#This Row],[Provta(Uns)]],0)</f>
        <v>1.5</v>
      </c>
      <c r="M4981" s="7">
        <v>0</v>
      </c>
      <c r="N4981" s="7">
        <v>0</v>
      </c>
      <c r="O4981" s="7">
        <f>IFERROR(VLOOKUP(SiscoTable[[#This Row],[Código]],Hoja2!A:B,2,0)*SiscoTable[[#This Row],[Stock_actual]],0)</f>
        <v>0</v>
      </c>
      <c r="P4981" s="6" t="s">
        <v>7</v>
      </c>
      <c r="Q4981" s="7">
        <v>1</v>
      </c>
      <c r="R4981" s="7">
        <v>1.2</v>
      </c>
      <c r="S4981" s="7" t="s">
        <v>11925</v>
      </c>
      <c r="BI4981"/>
      <c r="BJ4981"/>
    </row>
    <row r="4982" spans="2:62" x14ac:dyDescent="0.4">
      <c r="B4982" s="1">
        <v>23177</v>
      </c>
      <c r="C4982" s="6" t="s">
        <v>8</v>
      </c>
      <c r="D4982" s="6" t="s">
        <v>8</v>
      </c>
      <c r="E4982" s="6" t="s">
        <v>2999</v>
      </c>
      <c r="F4982" s="6" t="s">
        <v>3000</v>
      </c>
      <c r="G4982" s="6" t="s">
        <v>2824</v>
      </c>
      <c r="H4982" s="6" t="s">
        <v>2824</v>
      </c>
      <c r="I4982" s="6" t="s">
        <v>3095</v>
      </c>
      <c r="J4982" s="6" t="s">
        <v>5</v>
      </c>
      <c r="K4982" s="7">
        <v>0</v>
      </c>
      <c r="L4982" s="7">
        <f>IFERROR(VLOOKUP(SiscoTable[[#This Row],[Código]],Hoja2!A:B,2,0)*SiscoTable[[#This Row],[Provta(Uns)]],0)</f>
        <v>0</v>
      </c>
      <c r="M4982" s="7">
        <v>0</v>
      </c>
      <c r="N4982" s="7">
        <v>0</v>
      </c>
      <c r="O4982" s="7">
        <f>IFERROR(VLOOKUP(SiscoTable[[#This Row],[Código]],Hoja2!A:B,2,0)*SiscoTable[[#This Row],[Stock_actual]],0)</f>
        <v>0</v>
      </c>
      <c r="P4982" s="6" t="s">
        <v>7</v>
      </c>
      <c r="Q4982" s="7">
        <v>0</v>
      </c>
      <c r="R4982" s="7">
        <v>0</v>
      </c>
      <c r="S4982" s="7" t="s">
        <v>11925</v>
      </c>
      <c r="BI4982"/>
      <c r="BJ4982"/>
    </row>
    <row r="4983" spans="2:62" x14ac:dyDescent="0.4">
      <c r="B4983" s="1">
        <v>23178</v>
      </c>
      <c r="C4983" s="6" t="s">
        <v>8</v>
      </c>
      <c r="D4983" s="6" t="s">
        <v>8</v>
      </c>
      <c r="E4983" s="6" t="s">
        <v>2999</v>
      </c>
      <c r="F4983" s="6" t="s">
        <v>3000</v>
      </c>
      <c r="G4983" s="6" t="s">
        <v>2824</v>
      </c>
      <c r="H4983" s="6" t="s">
        <v>2824</v>
      </c>
      <c r="I4983" s="6" t="s">
        <v>3096</v>
      </c>
      <c r="J4983" s="6" t="s">
        <v>5</v>
      </c>
      <c r="K4983" s="7">
        <v>0</v>
      </c>
      <c r="L4983" s="7">
        <f>IFERROR(VLOOKUP(SiscoTable[[#This Row],[Código]],Hoja2!A:B,2,0)*SiscoTable[[#This Row],[Provta(Uns)]],0)</f>
        <v>0</v>
      </c>
      <c r="M4983" s="7">
        <v>0</v>
      </c>
      <c r="N4983" s="7">
        <v>0</v>
      </c>
      <c r="O4983" s="7">
        <f>IFERROR(VLOOKUP(SiscoTable[[#This Row],[Código]],Hoja2!A:B,2,0)*SiscoTable[[#This Row],[Stock_actual]],0)</f>
        <v>0</v>
      </c>
      <c r="P4983" s="6" t="s">
        <v>7</v>
      </c>
      <c r="Q4983" s="7">
        <v>0</v>
      </c>
      <c r="R4983" s="7">
        <v>0</v>
      </c>
      <c r="S4983" s="7" t="s">
        <v>11925</v>
      </c>
      <c r="BI4983"/>
      <c r="BJ4983"/>
    </row>
    <row r="4984" spans="2:62" x14ac:dyDescent="0.4">
      <c r="B4984" s="1">
        <v>23179</v>
      </c>
      <c r="C4984" s="6" t="s">
        <v>8</v>
      </c>
      <c r="D4984" s="6" t="s">
        <v>8</v>
      </c>
      <c r="E4984" s="6" t="s">
        <v>2999</v>
      </c>
      <c r="F4984" s="6" t="s">
        <v>3000</v>
      </c>
      <c r="G4984" s="6" t="s">
        <v>2824</v>
      </c>
      <c r="H4984" s="6" t="s">
        <v>2824</v>
      </c>
      <c r="I4984" s="6" t="s">
        <v>3097</v>
      </c>
      <c r="J4984" s="6" t="s">
        <v>5</v>
      </c>
      <c r="K4984" s="7">
        <v>0</v>
      </c>
      <c r="L4984" s="7">
        <f>IFERROR(VLOOKUP(SiscoTable[[#This Row],[Código]],Hoja2!A:B,2,0)*SiscoTable[[#This Row],[Provta(Uns)]],0)</f>
        <v>0</v>
      </c>
      <c r="M4984" s="7">
        <v>0</v>
      </c>
      <c r="N4984" s="7">
        <v>0</v>
      </c>
      <c r="O4984" s="7">
        <f>IFERROR(VLOOKUP(SiscoTable[[#This Row],[Código]],Hoja2!A:B,2,0)*SiscoTable[[#This Row],[Stock_actual]],0)</f>
        <v>0</v>
      </c>
      <c r="P4984" s="6" t="s">
        <v>7</v>
      </c>
      <c r="Q4984" s="7">
        <v>0</v>
      </c>
      <c r="R4984" s="7">
        <v>0</v>
      </c>
      <c r="S4984" s="7" t="s">
        <v>11925</v>
      </c>
      <c r="BI4984"/>
      <c r="BJ4984"/>
    </row>
    <row r="4985" spans="2:62" x14ac:dyDescent="0.4">
      <c r="B4985" s="1">
        <v>23180</v>
      </c>
      <c r="C4985" s="6" t="s">
        <v>8</v>
      </c>
      <c r="D4985" s="6" t="s">
        <v>8</v>
      </c>
      <c r="E4985" s="6" t="s">
        <v>2999</v>
      </c>
      <c r="F4985" s="6" t="s">
        <v>3000</v>
      </c>
      <c r="G4985" s="6" t="s">
        <v>2824</v>
      </c>
      <c r="H4985" s="6" t="s">
        <v>2824</v>
      </c>
      <c r="I4985" s="6" t="s">
        <v>3098</v>
      </c>
      <c r="J4985" s="6" t="s">
        <v>5</v>
      </c>
      <c r="K4985" s="7">
        <v>0</v>
      </c>
      <c r="L4985" s="7">
        <f>IFERROR(VLOOKUP(SiscoTable[[#This Row],[Código]],Hoja2!A:B,2,0)*SiscoTable[[#This Row],[Provta(Uns)]],0)</f>
        <v>0</v>
      </c>
      <c r="M4985" s="7">
        <v>0</v>
      </c>
      <c r="N4985" s="7">
        <v>0</v>
      </c>
      <c r="O4985" s="7">
        <f>IFERROR(VLOOKUP(SiscoTable[[#This Row],[Código]],Hoja2!A:B,2,0)*SiscoTable[[#This Row],[Stock_actual]],0)</f>
        <v>0</v>
      </c>
      <c r="P4985" s="6" t="s">
        <v>7</v>
      </c>
      <c r="Q4985" s="7">
        <v>0</v>
      </c>
      <c r="R4985" s="7">
        <v>0</v>
      </c>
      <c r="S4985" s="7" t="s">
        <v>11925</v>
      </c>
      <c r="BI4985"/>
      <c r="BJ4985"/>
    </row>
    <row r="4986" spans="2:62" x14ac:dyDescent="0.4">
      <c r="B4986" s="1">
        <v>23181</v>
      </c>
      <c r="C4986" s="6" t="s">
        <v>8</v>
      </c>
      <c r="D4986" s="6" t="s">
        <v>8</v>
      </c>
      <c r="E4986" s="6" t="s">
        <v>2999</v>
      </c>
      <c r="F4986" s="6" t="s">
        <v>3000</v>
      </c>
      <c r="G4986" s="6" t="s">
        <v>2824</v>
      </c>
      <c r="H4986" s="6" t="s">
        <v>2824</v>
      </c>
      <c r="I4986" s="6" t="s">
        <v>3099</v>
      </c>
      <c r="J4986" s="6" t="s">
        <v>5</v>
      </c>
      <c r="K4986" s="7">
        <v>6.83</v>
      </c>
      <c r="L4986" s="7">
        <f>IFERROR(VLOOKUP(SiscoTable[[#This Row],[Código]],Hoja2!A:B,2,0)*SiscoTable[[#This Row],[Provta(Uns)]],0)</f>
        <v>17.757999999999999</v>
      </c>
      <c r="M4986" s="7">
        <v>0</v>
      </c>
      <c r="N4986" s="7">
        <v>8</v>
      </c>
      <c r="O4986" s="7">
        <f>IFERROR(VLOOKUP(SiscoTable[[#This Row],[Código]],Hoja2!A:B,2,0)*SiscoTable[[#This Row],[Stock_actual]],0)</f>
        <v>20.8</v>
      </c>
      <c r="P4986" s="6" t="s">
        <v>121</v>
      </c>
      <c r="Q4986" s="7">
        <v>8</v>
      </c>
      <c r="R4986" s="7">
        <v>13.850000000000001</v>
      </c>
      <c r="S4986" s="7" t="s">
        <v>11925</v>
      </c>
      <c r="BI4986"/>
      <c r="BJ4986"/>
    </row>
    <row r="4987" spans="2:62" x14ac:dyDescent="0.4">
      <c r="B4987" s="1">
        <v>23182</v>
      </c>
      <c r="C4987" s="6" t="s">
        <v>25</v>
      </c>
      <c r="D4987" s="6" t="s">
        <v>25</v>
      </c>
      <c r="E4987" s="6" t="s">
        <v>2999</v>
      </c>
      <c r="F4987" s="6" t="s">
        <v>3000</v>
      </c>
      <c r="G4987" s="6" t="s">
        <v>2824</v>
      </c>
      <c r="H4987" s="6" t="s">
        <v>2824</v>
      </c>
      <c r="I4987" s="6" t="s">
        <v>3069</v>
      </c>
      <c r="J4987" s="6" t="s">
        <v>5</v>
      </c>
      <c r="K4987" s="7">
        <v>49.83</v>
      </c>
      <c r="L4987" s="7">
        <f>IFERROR(VLOOKUP(SiscoTable[[#This Row],[Código]],Hoja2!A:B,2,0)*SiscoTable[[#This Row],[Provta(Uns)]],0)</f>
        <v>298.98</v>
      </c>
      <c r="M4987" s="7">
        <v>18</v>
      </c>
      <c r="N4987" s="7">
        <v>0</v>
      </c>
      <c r="O4987" s="7">
        <f>IFERROR(VLOOKUP(SiscoTable[[#This Row],[Código]],Hoja2!A:B,2,0)*SiscoTable[[#This Row],[Stock_actual]],0)</f>
        <v>0</v>
      </c>
      <c r="P4987" s="6" t="s">
        <v>7</v>
      </c>
      <c r="Q4987" s="7">
        <v>55</v>
      </c>
      <c r="R4987" s="7">
        <v>81.599999999999994</v>
      </c>
      <c r="S4987" s="7" t="s">
        <v>11925</v>
      </c>
      <c r="BI4987"/>
      <c r="BJ4987"/>
    </row>
    <row r="4988" spans="2:62" x14ac:dyDescent="0.4">
      <c r="B4988" s="1">
        <v>23183</v>
      </c>
      <c r="C4988" s="6" t="s">
        <v>8</v>
      </c>
      <c r="D4988" s="6" t="s">
        <v>8</v>
      </c>
      <c r="E4988" s="6" t="s">
        <v>2999</v>
      </c>
      <c r="F4988" s="6" t="s">
        <v>3000</v>
      </c>
      <c r="G4988" s="6" t="s">
        <v>2824</v>
      </c>
      <c r="H4988" s="6" t="s">
        <v>2824</v>
      </c>
      <c r="I4988" s="6" t="s">
        <v>3100</v>
      </c>
      <c r="J4988" s="6" t="s">
        <v>5</v>
      </c>
      <c r="K4988" s="7">
        <v>0</v>
      </c>
      <c r="L4988" s="7">
        <f>IFERROR(VLOOKUP(SiscoTable[[#This Row],[Código]],Hoja2!A:B,2,0)*SiscoTable[[#This Row],[Provta(Uns)]],0)</f>
        <v>0</v>
      </c>
      <c r="M4988" s="7">
        <v>0</v>
      </c>
      <c r="N4988" s="7">
        <v>0</v>
      </c>
      <c r="O4988" s="7">
        <f>IFERROR(VLOOKUP(SiscoTable[[#This Row],[Código]],Hoja2!A:B,2,0)*SiscoTable[[#This Row],[Stock_actual]],0)</f>
        <v>0</v>
      </c>
      <c r="P4988" s="6" t="s">
        <v>7</v>
      </c>
      <c r="Q4988" s="7">
        <v>0</v>
      </c>
      <c r="R4988" s="7">
        <v>0</v>
      </c>
      <c r="S4988" s="7" t="s">
        <v>11925</v>
      </c>
      <c r="BI4988"/>
      <c r="BJ4988"/>
    </row>
    <row r="4989" spans="2:62" x14ac:dyDescent="0.4">
      <c r="B4989" s="1">
        <v>23184</v>
      </c>
      <c r="C4989" s="6" t="s">
        <v>8</v>
      </c>
      <c r="D4989" s="6" t="s">
        <v>8</v>
      </c>
      <c r="E4989" s="6" t="s">
        <v>2809</v>
      </c>
      <c r="F4989" s="6" t="s">
        <v>2810</v>
      </c>
      <c r="G4989" s="6" t="s">
        <v>2811</v>
      </c>
      <c r="H4989" s="6" t="s">
        <v>2824</v>
      </c>
      <c r="I4989" s="6" t="s">
        <v>2823</v>
      </c>
      <c r="J4989" s="6" t="s">
        <v>5</v>
      </c>
      <c r="K4989" s="7">
        <v>0</v>
      </c>
      <c r="L4989" s="7">
        <f>IFERROR(VLOOKUP(SiscoTable[[#This Row],[Código]],Hoja2!A:B,2,0)*SiscoTable[[#This Row],[Provta(Uns)]],0)</f>
        <v>0</v>
      </c>
      <c r="M4989" s="7">
        <v>13</v>
      </c>
      <c r="N4989" s="7">
        <v>10</v>
      </c>
      <c r="O4989" s="7">
        <f>IFERROR(VLOOKUP(SiscoTable[[#This Row],[Código]],Hoja2!A:B,2,0)*SiscoTable[[#This Row],[Stock_actual]],0)</f>
        <v>216</v>
      </c>
      <c r="P4989" s="6" t="s">
        <v>134</v>
      </c>
      <c r="Q4989" s="7">
        <v>0</v>
      </c>
      <c r="R4989" s="7">
        <v>0</v>
      </c>
      <c r="S4989" s="7" t="s">
        <v>11923</v>
      </c>
      <c r="BI4989"/>
      <c r="BJ4989"/>
    </row>
    <row r="4990" spans="2:62" x14ac:dyDescent="0.4">
      <c r="B4990" s="1">
        <v>23185</v>
      </c>
      <c r="C4990" s="6" t="s">
        <v>25</v>
      </c>
      <c r="D4990" s="6" t="s">
        <v>25</v>
      </c>
      <c r="E4990" s="6" t="s">
        <v>2999</v>
      </c>
      <c r="F4990" s="6" t="s">
        <v>3000</v>
      </c>
      <c r="G4990" s="6" t="s">
        <v>2824</v>
      </c>
      <c r="H4990" s="6" t="s">
        <v>2824</v>
      </c>
      <c r="I4990" s="6" t="s">
        <v>3070</v>
      </c>
      <c r="J4990" s="6" t="s">
        <v>5</v>
      </c>
      <c r="K4990" s="7">
        <v>131.83000000000001</v>
      </c>
      <c r="L4990" s="7">
        <f>IFERROR(VLOOKUP(SiscoTable[[#This Row],[Código]],Hoja2!A:B,2,0)*SiscoTable[[#This Row],[Provta(Uns)]],0)</f>
        <v>1924.7180000000001</v>
      </c>
      <c r="M4990" s="7">
        <v>5</v>
      </c>
      <c r="N4990" s="7">
        <v>1</v>
      </c>
      <c r="O4990" s="7">
        <f>IFERROR(VLOOKUP(SiscoTable[[#This Row],[Código]],Hoja2!A:B,2,0)*SiscoTable[[#This Row],[Stock_actual]],0)</f>
        <v>14.6</v>
      </c>
      <c r="P4990" s="6" t="s">
        <v>7</v>
      </c>
      <c r="Q4990" s="7">
        <v>145</v>
      </c>
      <c r="R4990" s="7">
        <v>257.39999999999998</v>
      </c>
      <c r="S4990" s="7" t="s">
        <v>11925</v>
      </c>
      <c r="BI4990"/>
      <c r="BJ4990"/>
    </row>
    <row r="4991" spans="2:62" x14ac:dyDescent="0.4">
      <c r="B4991" s="1">
        <v>23186</v>
      </c>
      <c r="C4991" s="6" t="s">
        <v>8</v>
      </c>
      <c r="D4991" s="6" t="s">
        <v>8</v>
      </c>
      <c r="E4991" s="6" t="s">
        <v>2999</v>
      </c>
      <c r="F4991" s="6" t="s">
        <v>3000</v>
      </c>
      <c r="G4991" s="6" t="s">
        <v>2824</v>
      </c>
      <c r="H4991" s="6" t="s">
        <v>2824</v>
      </c>
      <c r="I4991" s="6" t="s">
        <v>3101</v>
      </c>
      <c r="J4991" s="6" t="s">
        <v>5</v>
      </c>
      <c r="K4991" s="7">
        <v>0</v>
      </c>
      <c r="L4991" s="7">
        <f>IFERROR(VLOOKUP(SiscoTable[[#This Row],[Código]],Hoja2!A:B,2,0)*SiscoTable[[#This Row],[Provta(Uns)]],0)</f>
        <v>0</v>
      </c>
      <c r="M4991" s="7">
        <v>0</v>
      </c>
      <c r="N4991" s="7">
        <v>0</v>
      </c>
      <c r="O4991" s="7">
        <f>IFERROR(VLOOKUP(SiscoTable[[#This Row],[Código]],Hoja2!A:B,2,0)*SiscoTable[[#This Row],[Stock_actual]],0)</f>
        <v>0</v>
      </c>
      <c r="P4991" s="6" t="s">
        <v>7</v>
      </c>
      <c r="Q4991" s="7">
        <v>0</v>
      </c>
      <c r="R4991" s="7">
        <v>0</v>
      </c>
      <c r="S4991" s="7" t="s">
        <v>11925</v>
      </c>
      <c r="BI4991"/>
      <c r="BJ4991"/>
    </row>
    <row r="4992" spans="2:62" x14ac:dyDescent="0.4">
      <c r="B4992" s="1">
        <v>23188</v>
      </c>
      <c r="C4992" s="6" t="s">
        <v>8</v>
      </c>
      <c r="D4992" s="6" t="s">
        <v>8</v>
      </c>
      <c r="E4992" s="6" t="s">
        <v>2999</v>
      </c>
      <c r="F4992" s="6" t="s">
        <v>3000</v>
      </c>
      <c r="G4992" s="6" t="s">
        <v>2824</v>
      </c>
      <c r="H4992" s="6" t="s">
        <v>2824</v>
      </c>
      <c r="I4992" s="6" t="s">
        <v>3102</v>
      </c>
      <c r="J4992" s="6" t="s">
        <v>5</v>
      </c>
      <c r="K4992" s="7">
        <v>2.67</v>
      </c>
      <c r="L4992" s="7">
        <f>IFERROR(VLOOKUP(SiscoTable[[#This Row],[Código]],Hoja2!A:B,2,0)*SiscoTable[[#This Row],[Provta(Uns)]],0)</f>
        <v>9.3449999999999989</v>
      </c>
      <c r="M4992" s="7">
        <v>0</v>
      </c>
      <c r="N4992" s="7">
        <v>10</v>
      </c>
      <c r="O4992" s="7">
        <f>IFERROR(VLOOKUP(SiscoTable[[#This Row],[Código]],Hoja2!A:B,2,0)*SiscoTable[[#This Row],[Stock_actual]],0)</f>
        <v>35</v>
      </c>
      <c r="P4992" s="6" t="s">
        <v>3103</v>
      </c>
      <c r="Q4992" s="7">
        <v>3</v>
      </c>
      <c r="R4992" s="7">
        <v>0</v>
      </c>
      <c r="S4992" s="7" t="s">
        <v>11925</v>
      </c>
      <c r="BI4992"/>
      <c r="BJ4992"/>
    </row>
    <row r="4993" spans="2:62" x14ac:dyDescent="0.4">
      <c r="B4993" s="1">
        <v>23189</v>
      </c>
      <c r="C4993" s="6" t="s">
        <v>25</v>
      </c>
      <c r="D4993" s="6" t="s">
        <v>25</v>
      </c>
      <c r="E4993" s="6" t="s">
        <v>2999</v>
      </c>
      <c r="F4993" s="6" t="s">
        <v>3000</v>
      </c>
      <c r="G4993" s="6" t="s">
        <v>2824</v>
      </c>
      <c r="H4993" s="6" t="s">
        <v>2824</v>
      </c>
      <c r="I4993" s="6" t="s">
        <v>3071</v>
      </c>
      <c r="J4993" s="6" t="s">
        <v>5</v>
      </c>
      <c r="K4993" s="7">
        <v>69.5</v>
      </c>
      <c r="L4993" s="7">
        <f>IFERROR(VLOOKUP(SiscoTable[[#This Row],[Código]],Hoja2!A:B,2,0)*SiscoTable[[#This Row],[Provta(Uns)]],0)</f>
        <v>569.9</v>
      </c>
      <c r="M4993" s="7">
        <v>40</v>
      </c>
      <c r="N4993" s="7">
        <v>7</v>
      </c>
      <c r="O4993" s="7">
        <f>IFERROR(VLOOKUP(SiscoTable[[#This Row],[Código]],Hoja2!A:B,2,0)*SiscoTable[[#This Row],[Stock_actual]],0)</f>
        <v>57.399999999999991</v>
      </c>
      <c r="P4993" s="6" t="s">
        <v>82</v>
      </c>
      <c r="Q4993" s="7">
        <v>77</v>
      </c>
      <c r="R4993" s="7">
        <v>99.16</v>
      </c>
      <c r="S4993" s="7" t="s">
        <v>11925</v>
      </c>
      <c r="BI4993"/>
      <c r="BJ4993"/>
    </row>
    <row r="4994" spans="2:62" x14ac:dyDescent="0.4">
      <c r="B4994" s="1">
        <v>23190</v>
      </c>
      <c r="C4994" s="6" t="s">
        <v>25</v>
      </c>
      <c r="D4994" s="6" t="s">
        <v>30</v>
      </c>
      <c r="E4994" s="6" t="s">
        <v>2999</v>
      </c>
      <c r="F4994" s="6" t="s">
        <v>3000</v>
      </c>
      <c r="G4994" s="6" t="s">
        <v>2824</v>
      </c>
      <c r="H4994" s="6" t="s">
        <v>2824</v>
      </c>
      <c r="I4994" s="6" t="s">
        <v>3072</v>
      </c>
      <c r="J4994" s="6" t="s">
        <v>5</v>
      </c>
      <c r="K4994" s="7">
        <v>31</v>
      </c>
      <c r="L4994" s="7">
        <f>IFERROR(VLOOKUP(SiscoTable[[#This Row],[Código]],Hoja2!A:B,2,0)*SiscoTable[[#This Row],[Provta(Uns)]],0)</f>
        <v>217</v>
      </c>
      <c r="M4994" s="7">
        <v>8</v>
      </c>
      <c r="N4994" s="7">
        <v>21</v>
      </c>
      <c r="O4994" s="7">
        <f>IFERROR(VLOOKUP(SiscoTable[[#This Row],[Código]],Hoja2!A:B,2,0)*SiscoTable[[#This Row],[Stock_actual]],0)</f>
        <v>147</v>
      </c>
      <c r="P4994" s="6" t="s">
        <v>218</v>
      </c>
      <c r="Q4994" s="7">
        <v>34</v>
      </c>
      <c r="R4994" s="7">
        <v>53.400000000000006</v>
      </c>
      <c r="S4994" s="7" t="s">
        <v>11925</v>
      </c>
      <c r="BI4994"/>
      <c r="BJ4994"/>
    </row>
    <row r="4995" spans="2:62" x14ac:dyDescent="0.4">
      <c r="B4995" s="1">
        <v>23191</v>
      </c>
      <c r="C4995" s="6" t="s">
        <v>25</v>
      </c>
      <c r="D4995" s="6" t="s">
        <v>25</v>
      </c>
      <c r="E4995" s="6" t="s">
        <v>2999</v>
      </c>
      <c r="F4995" s="6" t="s">
        <v>3000</v>
      </c>
      <c r="G4995" s="6" t="s">
        <v>2824</v>
      </c>
      <c r="H4995" s="6" t="s">
        <v>2824</v>
      </c>
      <c r="I4995" s="6" t="s">
        <v>3073</v>
      </c>
      <c r="J4995" s="6" t="s">
        <v>5</v>
      </c>
      <c r="K4995" s="7">
        <v>50.67</v>
      </c>
      <c r="L4995" s="7">
        <f>IFERROR(VLOOKUP(SiscoTable[[#This Row],[Código]],Hoja2!A:B,2,0)*SiscoTable[[#This Row],[Provta(Uns)]],0)</f>
        <v>405.36</v>
      </c>
      <c r="M4995" s="7">
        <v>0</v>
      </c>
      <c r="N4995" s="7">
        <v>6</v>
      </c>
      <c r="O4995" s="7">
        <f>IFERROR(VLOOKUP(SiscoTable[[#This Row],[Código]],Hoja2!A:B,2,0)*SiscoTable[[#This Row],[Stock_actual]],0)</f>
        <v>48</v>
      </c>
      <c r="P4995" s="6" t="s">
        <v>107</v>
      </c>
      <c r="Q4995" s="7">
        <v>56</v>
      </c>
      <c r="R4995" s="7">
        <v>102.16</v>
      </c>
      <c r="S4995" s="7" t="s">
        <v>11925</v>
      </c>
      <c r="BI4995"/>
      <c r="BJ4995"/>
    </row>
    <row r="4996" spans="2:62" x14ac:dyDescent="0.4">
      <c r="B4996" s="1">
        <v>23192</v>
      </c>
      <c r="C4996" s="6" t="s">
        <v>8</v>
      </c>
      <c r="D4996" s="6" t="s">
        <v>8</v>
      </c>
      <c r="E4996" s="6" t="s">
        <v>2999</v>
      </c>
      <c r="F4996" s="6" t="s">
        <v>3000</v>
      </c>
      <c r="G4996" s="6" t="s">
        <v>2824</v>
      </c>
      <c r="H4996" s="6" t="s">
        <v>2824</v>
      </c>
      <c r="I4996" s="6" t="s">
        <v>3104</v>
      </c>
      <c r="J4996" s="6" t="s">
        <v>5</v>
      </c>
      <c r="K4996" s="7">
        <v>0.67</v>
      </c>
      <c r="L4996" s="7">
        <f>IFERROR(VLOOKUP(SiscoTable[[#This Row],[Código]],Hoja2!A:B,2,0)*SiscoTable[[#This Row],[Provta(Uns)]],0)</f>
        <v>5.0250000000000004</v>
      </c>
      <c r="M4996" s="7">
        <v>0</v>
      </c>
      <c r="N4996" s="7">
        <v>0</v>
      </c>
      <c r="O4996" s="7">
        <f>IFERROR(VLOOKUP(SiscoTable[[#This Row],[Código]],Hoja2!A:B,2,0)*SiscoTable[[#This Row],[Stock_actual]],0)</f>
        <v>0</v>
      </c>
      <c r="P4996" s="6" t="s">
        <v>7</v>
      </c>
      <c r="Q4996" s="7">
        <v>1</v>
      </c>
      <c r="R4996" s="7">
        <v>1.2</v>
      </c>
      <c r="S4996" s="7" t="s">
        <v>11925</v>
      </c>
      <c r="BI4996"/>
      <c r="BJ4996"/>
    </row>
    <row r="4997" spans="2:62" x14ac:dyDescent="0.4">
      <c r="B4997" s="1">
        <v>23193</v>
      </c>
      <c r="C4997" s="6" t="s">
        <v>25</v>
      </c>
      <c r="D4997" s="6" t="s">
        <v>25</v>
      </c>
      <c r="E4997" s="6" t="s">
        <v>2999</v>
      </c>
      <c r="F4997" s="6" t="s">
        <v>3000</v>
      </c>
      <c r="G4997" s="6" t="s">
        <v>2824</v>
      </c>
      <c r="H4997" s="6" t="s">
        <v>2824</v>
      </c>
      <c r="I4997" s="6" t="s">
        <v>3074</v>
      </c>
      <c r="J4997" s="6" t="s">
        <v>5</v>
      </c>
      <c r="K4997" s="7">
        <v>196.5</v>
      </c>
      <c r="L4997" s="7">
        <f>IFERROR(VLOOKUP(SiscoTable[[#This Row],[Código]],Hoja2!A:B,2,0)*SiscoTable[[#This Row],[Provta(Uns)]],0)</f>
        <v>510.90000000000003</v>
      </c>
      <c r="M4997" s="7">
        <v>30</v>
      </c>
      <c r="N4997" s="7">
        <v>25</v>
      </c>
      <c r="O4997" s="7">
        <f>IFERROR(VLOOKUP(SiscoTable[[#This Row],[Código]],Hoja2!A:B,2,0)*SiscoTable[[#This Row],[Stock_actual]],0)</f>
        <v>65</v>
      </c>
      <c r="P4997" s="6" t="s">
        <v>107</v>
      </c>
      <c r="Q4997" s="7">
        <v>216</v>
      </c>
      <c r="R4997" s="7">
        <v>364.2</v>
      </c>
      <c r="S4997" s="7" t="s">
        <v>11925</v>
      </c>
      <c r="BI4997"/>
      <c r="BJ4997"/>
    </row>
    <row r="4998" spans="2:62" x14ac:dyDescent="0.4">
      <c r="B4998" s="1">
        <v>23194</v>
      </c>
      <c r="C4998" s="6" t="s">
        <v>25</v>
      </c>
      <c r="D4998" s="6" t="s">
        <v>25</v>
      </c>
      <c r="E4998" s="6" t="s">
        <v>2999</v>
      </c>
      <c r="F4998" s="6" t="s">
        <v>3000</v>
      </c>
      <c r="G4998" s="6" t="s">
        <v>2824</v>
      </c>
      <c r="H4998" s="6" t="s">
        <v>2824</v>
      </c>
      <c r="I4998" s="6" t="s">
        <v>3075</v>
      </c>
      <c r="J4998" s="6" t="s">
        <v>5</v>
      </c>
      <c r="K4998" s="7">
        <v>104.83</v>
      </c>
      <c r="L4998" s="7">
        <f>IFERROR(VLOOKUP(SiscoTable[[#This Row],[Código]],Hoja2!A:B,2,0)*SiscoTable[[#This Row],[Provta(Uns)]],0)</f>
        <v>1132.164</v>
      </c>
      <c r="M4998" s="7">
        <v>20</v>
      </c>
      <c r="N4998" s="7">
        <v>16</v>
      </c>
      <c r="O4998" s="7">
        <f>IFERROR(VLOOKUP(SiscoTable[[#This Row],[Código]],Hoja2!A:B,2,0)*SiscoTable[[#This Row],[Stock_actual]],0)</f>
        <v>172.8</v>
      </c>
      <c r="P4998" s="6" t="s">
        <v>214</v>
      </c>
      <c r="Q4998" s="7">
        <v>115</v>
      </c>
      <c r="R4998" s="7">
        <v>190.85000000000002</v>
      </c>
      <c r="S4998" s="7" t="s">
        <v>11925</v>
      </c>
      <c r="BI4998"/>
      <c r="BJ4998"/>
    </row>
    <row r="4999" spans="2:62" x14ac:dyDescent="0.4">
      <c r="B4999" s="1">
        <v>23195</v>
      </c>
      <c r="C4999" s="6" t="s">
        <v>25</v>
      </c>
      <c r="D4999" s="6" t="s">
        <v>25</v>
      </c>
      <c r="E4999" s="6" t="s">
        <v>2999</v>
      </c>
      <c r="F4999" s="6" t="s">
        <v>3000</v>
      </c>
      <c r="G4999" s="6" t="s">
        <v>2824</v>
      </c>
      <c r="H4999" s="6" t="s">
        <v>2824</v>
      </c>
      <c r="I4999" s="6" t="s">
        <v>3076</v>
      </c>
      <c r="J4999" s="6" t="s">
        <v>5</v>
      </c>
      <c r="K4999" s="7">
        <v>93.33</v>
      </c>
      <c r="L4999" s="7">
        <f>IFERROR(VLOOKUP(SiscoTable[[#This Row],[Código]],Hoja2!A:B,2,0)*SiscoTable[[#This Row],[Provta(Uns)]],0)</f>
        <v>447.98399999999998</v>
      </c>
      <c r="M4999" s="7">
        <v>0</v>
      </c>
      <c r="N4999" s="7">
        <v>12</v>
      </c>
      <c r="O4999" s="7">
        <f>IFERROR(VLOOKUP(SiscoTable[[#This Row],[Código]],Hoja2!A:B,2,0)*SiscoTable[[#This Row],[Stock_actual]],0)</f>
        <v>57.599999999999994</v>
      </c>
      <c r="P4999" s="6" t="s">
        <v>107</v>
      </c>
      <c r="Q4999" s="7">
        <v>103</v>
      </c>
      <c r="R4999" s="7">
        <v>187.04</v>
      </c>
      <c r="S4999" s="7" t="s">
        <v>11925</v>
      </c>
      <c r="BI4999"/>
      <c r="BJ4999"/>
    </row>
    <row r="5000" spans="2:62" x14ac:dyDescent="0.4">
      <c r="B5000" s="1">
        <v>23196</v>
      </c>
      <c r="C5000" s="6" t="s">
        <v>25</v>
      </c>
      <c r="D5000" s="6" t="s">
        <v>25</v>
      </c>
      <c r="E5000" s="6" t="s">
        <v>2999</v>
      </c>
      <c r="F5000" s="6" t="s">
        <v>3000</v>
      </c>
      <c r="G5000" s="6" t="s">
        <v>2824</v>
      </c>
      <c r="H5000" s="6" t="s">
        <v>2824</v>
      </c>
      <c r="I5000" s="6" t="s">
        <v>3077</v>
      </c>
      <c r="J5000" s="6" t="s">
        <v>5</v>
      </c>
      <c r="K5000" s="7">
        <v>42.17</v>
      </c>
      <c r="L5000" s="7">
        <f>IFERROR(VLOOKUP(SiscoTable[[#This Row],[Código]],Hoja2!A:B,2,0)*SiscoTable[[#This Row],[Provta(Uns)]],0)</f>
        <v>822.31500000000005</v>
      </c>
      <c r="M5000" s="7">
        <v>0</v>
      </c>
      <c r="N5000" s="7">
        <v>19</v>
      </c>
      <c r="O5000" s="7">
        <f>IFERROR(VLOOKUP(SiscoTable[[#This Row],[Código]],Hoja2!A:B,2,0)*SiscoTable[[#This Row],[Stock_actual]],0)</f>
        <v>370.5</v>
      </c>
      <c r="P5000" s="6" t="s">
        <v>402</v>
      </c>
      <c r="Q5000" s="7">
        <v>47</v>
      </c>
      <c r="R5000" s="7">
        <v>83.929999999999993</v>
      </c>
      <c r="S5000" s="7" t="s">
        <v>11925</v>
      </c>
      <c r="BI5000"/>
      <c r="BJ5000"/>
    </row>
    <row r="5001" spans="2:62" x14ac:dyDescent="0.4">
      <c r="B5001" s="1">
        <v>23197</v>
      </c>
      <c r="C5001" s="6" t="s">
        <v>30</v>
      </c>
      <c r="D5001" s="6" t="s">
        <v>8</v>
      </c>
      <c r="E5001" s="6" t="s">
        <v>8482</v>
      </c>
      <c r="F5001" s="6" t="s">
        <v>10720</v>
      </c>
      <c r="G5001" s="6" t="s">
        <v>11452</v>
      </c>
      <c r="H5001" s="6" t="s">
        <v>10292</v>
      </c>
      <c r="I5001" s="6" t="s">
        <v>11473</v>
      </c>
      <c r="J5001" s="6" t="s">
        <v>5</v>
      </c>
      <c r="K5001" s="7">
        <v>1.17</v>
      </c>
      <c r="L5001" s="7">
        <f>IFERROR(VLOOKUP(SiscoTable[[#This Row],[Código]],Hoja2!A:B,2,0)*SiscoTable[[#This Row],[Provta(Uns)]],0)</f>
        <v>17.549999999999997</v>
      </c>
      <c r="M5001" s="7">
        <v>0</v>
      </c>
      <c r="N5001" s="7">
        <v>0</v>
      </c>
      <c r="O5001" s="7">
        <f>IFERROR(VLOOKUP(SiscoTable[[#This Row],[Código]],Hoja2!A:B,2,0)*SiscoTable[[#This Row],[Stock_actual]],0)</f>
        <v>0</v>
      </c>
      <c r="P5001" s="6" t="s">
        <v>7</v>
      </c>
      <c r="Q5001" s="7">
        <v>1</v>
      </c>
      <c r="R5001" s="7">
        <v>2.4</v>
      </c>
      <c r="S5001" s="7" t="s">
        <v>11926</v>
      </c>
      <c r="BI5001"/>
      <c r="BJ5001"/>
    </row>
    <row r="5002" spans="2:62" x14ac:dyDescent="0.4">
      <c r="B5002" s="1">
        <v>23199</v>
      </c>
      <c r="C5002" s="6" t="s">
        <v>8</v>
      </c>
      <c r="D5002" s="6" t="s">
        <v>8</v>
      </c>
      <c r="E5002" s="6" t="s">
        <v>2999</v>
      </c>
      <c r="F5002" s="6" t="s">
        <v>3000</v>
      </c>
      <c r="G5002" s="6" t="s">
        <v>2824</v>
      </c>
      <c r="H5002" s="6" t="s">
        <v>2824</v>
      </c>
      <c r="I5002" s="6" t="s">
        <v>3105</v>
      </c>
      <c r="J5002" s="6" t="s">
        <v>5</v>
      </c>
      <c r="K5002" s="7">
        <v>0</v>
      </c>
      <c r="L5002" s="7">
        <f>IFERROR(VLOOKUP(SiscoTable[[#This Row],[Código]],Hoja2!A:B,2,0)*SiscoTable[[#This Row],[Provta(Uns)]],0)</f>
        <v>0</v>
      </c>
      <c r="M5002" s="7">
        <v>0</v>
      </c>
      <c r="N5002" s="7">
        <v>14</v>
      </c>
      <c r="O5002" s="7">
        <f>IFERROR(VLOOKUP(SiscoTable[[#This Row],[Código]],Hoja2!A:B,2,0)*SiscoTable[[#This Row],[Stock_actual]],0)</f>
        <v>203</v>
      </c>
      <c r="P5002" s="6" t="s">
        <v>134</v>
      </c>
      <c r="Q5002" s="7">
        <v>0</v>
      </c>
      <c r="R5002" s="7">
        <v>0</v>
      </c>
      <c r="S5002" s="7" t="s">
        <v>11925</v>
      </c>
      <c r="BI5002"/>
      <c r="BJ5002"/>
    </row>
    <row r="5003" spans="2:62" x14ac:dyDescent="0.4">
      <c r="B5003" s="1">
        <v>23200</v>
      </c>
      <c r="C5003" s="6" t="s">
        <v>8</v>
      </c>
      <c r="D5003" s="6" t="s">
        <v>8</v>
      </c>
      <c r="E5003" s="6" t="s">
        <v>3268</v>
      </c>
      <c r="F5003" s="6" t="s">
        <v>6059</v>
      </c>
      <c r="G5003" s="6" t="s">
        <v>6174</v>
      </c>
      <c r="H5003" s="6" t="s">
        <v>6179</v>
      </c>
      <c r="I5003" s="6" t="s">
        <v>6196</v>
      </c>
      <c r="J5003" s="6" t="s">
        <v>5</v>
      </c>
      <c r="K5003" s="7">
        <v>1.67</v>
      </c>
      <c r="L5003" s="7">
        <f>IFERROR(VLOOKUP(SiscoTable[[#This Row],[Código]],Hoja2!A:B,2,0)*SiscoTable[[#This Row],[Provta(Uns)]],0)</f>
        <v>43.252999999999993</v>
      </c>
      <c r="M5003" s="7">
        <v>0</v>
      </c>
      <c r="N5003" s="7">
        <v>8</v>
      </c>
      <c r="O5003" s="7">
        <f>IFERROR(VLOOKUP(SiscoTable[[#This Row],[Código]],Hoja2!A:B,2,0)*SiscoTable[[#This Row],[Stock_actual]],0)</f>
        <v>207.2</v>
      </c>
      <c r="P5003" s="6" t="s">
        <v>1448</v>
      </c>
      <c r="Q5003" s="7">
        <v>2</v>
      </c>
      <c r="R5003" s="7">
        <v>0</v>
      </c>
      <c r="S5003" s="7" t="s">
        <v>11925</v>
      </c>
      <c r="BI5003"/>
      <c r="BJ5003"/>
    </row>
    <row r="5004" spans="2:62" x14ac:dyDescent="0.4">
      <c r="B5004" s="1">
        <v>23201</v>
      </c>
      <c r="C5004" s="6" t="s">
        <v>8</v>
      </c>
      <c r="D5004" s="6" t="s">
        <v>8</v>
      </c>
      <c r="E5004" s="6" t="s">
        <v>3268</v>
      </c>
      <c r="F5004" s="6" t="s">
        <v>6059</v>
      </c>
      <c r="G5004" s="6" t="s">
        <v>6174</v>
      </c>
      <c r="H5004" s="6" t="s">
        <v>6179</v>
      </c>
      <c r="I5004" s="6" t="s">
        <v>6197</v>
      </c>
      <c r="J5004" s="6" t="s">
        <v>5</v>
      </c>
      <c r="K5004" s="7">
        <v>0.67</v>
      </c>
      <c r="L5004" s="7">
        <f>IFERROR(VLOOKUP(SiscoTable[[#This Row],[Código]],Hoja2!A:B,2,0)*SiscoTable[[#This Row],[Provta(Uns)]],0)</f>
        <v>17.353000000000002</v>
      </c>
      <c r="M5004" s="7">
        <v>0</v>
      </c>
      <c r="N5004" s="7">
        <v>10</v>
      </c>
      <c r="O5004" s="7">
        <f>IFERROR(VLOOKUP(SiscoTable[[#This Row],[Código]],Hoja2!A:B,2,0)*SiscoTable[[#This Row],[Stock_actual]],0)</f>
        <v>259</v>
      </c>
      <c r="P5004" s="6" t="s">
        <v>1953</v>
      </c>
      <c r="Q5004" s="7">
        <v>1</v>
      </c>
      <c r="R5004" s="7">
        <v>0</v>
      </c>
      <c r="S5004" s="7" t="s">
        <v>11925</v>
      </c>
      <c r="BI5004"/>
      <c r="BJ5004"/>
    </row>
    <row r="5005" spans="2:62" x14ac:dyDescent="0.4">
      <c r="B5005" s="1">
        <v>23202</v>
      </c>
      <c r="C5005" s="6" t="s">
        <v>8</v>
      </c>
      <c r="D5005" s="6" t="s">
        <v>8</v>
      </c>
      <c r="E5005" s="6" t="s">
        <v>3268</v>
      </c>
      <c r="F5005" s="6" t="s">
        <v>6059</v>
      </c>
      <c r="G5005" s="6" t="s">
        <v>6174</v>
      </c>
      <c r="H5005" s="6" t="s">
        <v>6179</v>
      </c>
      <c r="I5005" s="6" t="s">
        <v>6198</v>
      </c>
      <c r="J5005" s="6" t="s">
        <v>5</v>
      </c>
      <c r="K5005" s="7">
        <v>0.67</v>
      </c>
      <c r="L5005" s="7">
        <f>IFERROR(VLOOKUP(SiscoTable[[#This Row],[Código]],Hoja2!A:B,2,0)*SiscoTable[[#This Row],[Provta(Uns)]],0)</f>
        <v>16.080000000000002</v>
      </c>
      <c r="M5005" s="7">
        <v>0</v>
      </c>
      <c r="N5005" s="7">
        <v>5</v>
      </c>
      <c r="O5005" s="7">
        <f>IFERROR(VLOOKUP(SiscoTable[[#This Row],[Código]],Hoja2!A:B,2,0)*SiscoTable[[#This Row],[Stock_actual]],0)</f>
        <v>120</v>
      </c>
      <c r="P5005" s="6" t="s">
        <v>1739</v>
      </c>
      <c r="Q5005" s="7">
        <v>1</v>
      </c>
      <c r="R5005" s="7">
        <v>0</v>
      </c>
      <c r="S5005" s="7" t="s">
        <v>11925</v>
      </c>
      <c r="BI5005"/>
      <c r="BJ5005"/>
    </row>
    <row r="5006" spans="2:62" x14ac:dyDescent="0.4">
      <c r="B5006" s="1">
        <v>23203</v>
      </c>
      <c r="C5006" s="6" t="s">
        <v>8</v>
      </c>
      <c r="D5006" s="6" t="s">
        <v>8</v>
      </c>
      <c r="E5006" s="6" t="s">
        <v>3268</v>
      </c>
      <c r="F5006" s="6" t="s">
        <v>6059</v>
      </c>
      <c r="G5006" s="6" t="s">
        <v>6174</v>
      </c>
      <c r="H5006" s="6" t="s">
        <v>6179</v>
      </c>
      <c r="I5006" s="6" t="s">
        <v>6199</v>
      </c>
      <c r="J5006" s="6" t="s">
        <v>5</v>
      </c>
      <c r="K5006" s="7">
        <v>1.17</v>
      </c>
      <c r="L5006" s="7">
        <f>IFERROR(VLOOKUP(SiscoTable[[#This Row],[Código]],Hoja2!A:B,2,0)*SiscoTable[[#This Row],[Provta(Uns)]],0)</f>
        <v>28.08</v>
      </c>
      <c r="M5006" s="7">
        <v>0</v>
      </c>
      <c r="N5006" s="7">
        <v>13</v>
      </c>
      <c r="O5006" s="7">
        <f>IFERROR(VLOOKUP(SiscoTable[[#This Row],[Código]],Hoja2!A:B,2,0)*SiscoTable[[#This Row],[Stock_actual]],0)</f>
        <v>312</v>
      </c>
      <c r="P5006" s="6" t="s">
        <v>5265</v>
      </c>
      <c r="Q5006" s="7">
        <v>1</v>
      </c>
      <c r="R5006" s="7">
        <v>0</v>
      </c>
      <c r="S5006" s="7" t="s">
        <v>11925</v>
      </c>
      <c r="BI5006"/>
      <c r="BJ5006"/>
    </row>
    <row r="5007" spans="2:62" x14ac:dyDescent="0.4">
      <c r="B5007" s="1">
        <v>23204</v>
      </c>
      <c r="C5007" s="6" t="s">
        <v>25</v>
      </c>
      <c r="D5007" s="6" t="s">
        <v>30</v>
      </c>
      <c r="E5007" s="6" t="s">
        <v>3268</v>
      </c>
      <c r="F5007" s="6" t="s">
        <v>6059</v>
      </c>
      <c r="G5007" s="6" t="s">
        <v>6174</v>
      </c>
      <c r="H5007" s="6" t="s">
        <v>6179</v>
      </c>
      <c r="I5007" s="6" t="s">
        <v>6178</v>
      </c>
      <c r="J5007" s="6" t="s">
        <v>5</v>
      </c>
      <c r="K5007" s="7">
        <v>4.83</v>
      </c>
      <c r="L5007" s="7">
        <f>IFERROR(VLOOKUP(SiscoTable[[#This Row],[Código]],Hoja2!A:B,2,0)*SiscoTable[[#This Row],[Provta(Uns)]],0)</f>
        <v>156.97499999999999</v>
      </c>
      <c r="M5007" s="7">
        <v>0</v>
      </c>
      <c r="N5007" s="7">
        <v>12</v>
      </c>
      <c r="O5007" s="7">
        <f>IFERROR(VLOOKUP(SiscoTable[[#This Row],[Código]],Hoja2!A:B,2,0)*SiscoTable[[#This Row],[Stock_actual]],0)</f>
        <v>390</v>
      </c>
      <c r="P5007" s="6" t="s">
        <v>510</v>
      </c>
      <c r="Q5007" s="7">
        <v>5</v>
      </c>
      <c r="R5007" s="7">
        <v>0</v>
      </c>
      <c r="S5007" s="7" t="s">
        <v>11925</v>
      </c>
      <c r="BI5007"/>
      <c r="BJ5007"/>
    </row>
    <row r="5008" spans="2:62" x14ac:dyDescent="0.4">
      <c r="B5008" s="1">
        <v>23205</v>
      </c>
      <c r="C5008" s="6" t="s">
        <v>25</v>
      </c>
      <c r="D5008" s="6" t="s">
        <v>8</v>
      </c>
      <c r="E5008" s="6" t="s">
        <v>3268</v>
      </c>
      <c r="F5008" s="6" t="s">
        <v>6059</v>
      </c>
      <c r="G5008" s="6" t="s">
        <v>6174</v>
      </c>
      <c r="H5008" s="6" t="s">
        <v>6179</v>
      </c>
      <c r="I5008" s="6" t="s">
        <v>6180</v>
      </c>
      <c r="J5008" s="6" t="s">
        <v>5</v>
      </c>
      <c r="K5008" s="7">
        <v>4.67</v>
      </c>
      <c r="L5008" s="7">
        <f>IFERROR(VLOOKUP(SiscoTable[[#This Row],[Código]],Hoja2!A:B,2,0)*SiscoTable[[#This Row],[Provta(Uns)]],0)</f>
        <v>153.643</v>
      </c>
      <c r="M5008" s="7">
        <v>0</v>
      </c>
      <c r="N5008" s="7">
        <v>8</v>
      </c>
      <c r="O5008" s="7">
        <f>IFERROR(VLOOKUP(SiscoTable[[#This Row],[Código]],Hoja2!A:B,2,0)*SiscoTable[[#This Row],[Stock_actual]],0)</f>
        <v>263.2</v>
      </c>
      <c r="P5008" s="6" t="s">
        <v>788</v>
      </c>
      <c r="Q5008" s="7">
        <v>5</v>
      </c>
      <c r="R5008" s="7">
        <v>0</v>
      </c>
      <c r="S5008" s="7" t="s">
        <v>11925</v>
      </c>
      <c r="BI5008"/>
      <c r="BJ5008"/>
    </row>
    <row r="5009" spans="2:62" x14ac:dyDescent="0.4">
      <c r="B5009" s="1">
        <v>23206</v>
      </c>
      <c r="C5009" s="6" t="s">
        <v>8</v>
      </c>
      <c r="D5009" s="6" t="s">
        <v>8</v>
      </c>
      <c r="E5009" s="6" t="s">
        <v>3268</v>
      </c>
      <c r="F5009" s="6" t="s">
        <v>6059</v>
      </c>
      <c r="G5009" s="6" t="s">
        <v>6174</v>
      </c>
      <c r="H5009" s="6" t="s">
        <v>6179</v>
      </c>
      <c r="I5009" s="6" t="s">
        <v>6200</v>
      </c>
      <c r="J5009" s="6" t="s">
        <v>5</v>
      </c>
      <c r="K5009" s="7">
        <v>1.5</v>
      </c>
      <c r="L5009" s="7">
        <f>IFERROR(VLOOKUP(SiscoTable[[#This Row],[Código]],Hoja2!A:B,2,0)*SiscoTable[[#This Row],[Provta(Uns)]],0)</f>
        <v>49.349999999999994</v>
      </c>
      <c r="M5009" s="7">
        <v>0</v>
      </c>
      <c r="N5009" s="7">
        <v>6</v>
      </c>
      <c r="O5009" s="7">
        <f>IFERROR(VLOOKUP(SiscoTable[[#This Row],[Código]],Hoja2!A:B,2,0)*SiscoTable[[#This Row],[Stock_actual]],0)</f>
        <v>197.39999999999998</v>
      </c>
      <c r="P5009" s="6" t="s">
        <v>560</v>
      </c>
      <c r="Q5009" s="7">
        <v>2</v>
      </c>
      <c r="R5009" s="7">
        <v>0</v>
      </c>
      <c r="S5009" s="7" t="s">
        <v>11925</v>
      </c>
      <c r="BI5009"/>
      <c r="BJ5009"/>
    </row>
    <row r="5010" spans="2:62" x14ac:dyDescent="0.4">
      <c r="B5010" s="1">
        <v>23207</v>
      </c>
      <c r="C5010" s="6" t="s">
        <v>8</v>
      </c>
      <c r="D5010" s="6" t="s">
        <v>8</v>
      </c>
      <c r="E5010" s="6" t="s">
        <v>3268</v>
      </c>
      <c r="F5010" s="6" t="s">
        <v>6059</v>
      </c>
      <c r="G5010" s="6" t="s">
        <v>6174</v>
      </c>
      <c r="H5010" s="6" t="s">
        <v>6179</v>
      </c>
      <c r="I5010" s="6" t="s">
        <v>6201</v>
      </c>
      <c r="J5010" s="6" t="s">
        <v>5</v>
      </c>
      <c r="K5010" s="7">
        <v>0.17</v>
      </c>
      <c r="L5010" s="7">
        <f>IFERROR(VLOOKUP(SiscoTable[[#This Row],[Código]],Hoja2!A:B,2,0)*SiscoTable[[#This Row],[Provta(Uns)]],0)</f>
        <v>5.0830000000000002</v>
      </c>
      <c r="M5010" s="7">
        <v>0</v>
      </c>
      <c r="N5010" s="7">
        <v>8</v>
      </c>
      <c r="O5010" s="7">
        <f>IFERROR(VLOOKUP(SiscoTable[[#This Row],[Código]],Hoja2!A:B,2,0)*SiscoTable[[#This Row],[Stock_actual]],0)</f>
        <v>239.2</v>
      </c>
      <c r="P5010" s="6" t="s">
        <v>4014</v>
      </c>
      <c r="Q5010" s="7">
        <v>0</v>
      </c>
      <c r="R5010" s="7">
        <v>0</v>
      </c>
      <c r="S5010" s="7" t="s">
        <v>11925</v>
      </c>
      <c r="BI5010"/>
      <c r="BJ5010"/>
    </row>
    <row r="5011" spans="2:62" x14ac:dyDescent="0.4">
      <c r="B5011" s="1">
        <v>23208</v>
      </c>
      <c r="C5011" s="6" t="s">
        <v>30</v>
      </c>
      <c r="D5011" s="6" t="s">
        <v>8</v>
      </c>
      <c r="E5011" s="6" t="s">
        <v>3268</v>
      </c>
      <c r="F5011" s="6" t="s">
        <v>6059</v>
      </c>
      <c r="G5011" s="6" t="s">
        <v>6174</v>
      </c>
      <c r="H5011" s="6" t="s">
        <v>6179</v>
      </c>
      <c r="I5011" s="6" t="s">
        <v>6186</v>
      </c>
      <c r="J5011" s="6" t="s">
        <v>5</v>
      </c>
      <c r="K5011" s="7">
        <v>4.33</v>
      </c>
      <c r="L5011" s="7">
        <f>IFERROR(VLOOKUP(SiscoTable[[#This Row],[Código]],Hoja2!A:B,2,0)*SiscoTable[[#This Row],[Provta(Uns)]],0)</f>
        <v>142.45699999999999</v>
      </c>
      <c r="M5011" s="7">
        <v>0</v>
      </c>
      <c r="N5011" s="7">
        <v>10</v>
      </c>
      <c r="O5011" s="7">
        <f>IFERROR(VLOOKUP(SiscoTable[[#This Row],[Código]],Hoja2!A:B,2,0)*SiscoTable[[#This Row],[Stock_actual]],0)</f>
        <v>329</v>
      </c>
      <c r="P5011" s="6" t="s">
        <v>1038</v>
      </c>
      <c r="Q5011" s="7">
        <v>5</v>
      </c>
      <c r="R5011" s="7">
        <v>0</v>
      </c>
      <c r="S5011" s="7" t="s">
        <v>11925</v>
      </c>
      <c r="BI5011"/>
      <c r="BJ5011"/>
    </row>
    <row r="5012" spans="2:62" x14ac:dyDescent="0.4">
      <c r="B5012" s="1">
        <v>23209</v>
      </c>
      <c r="C5012" s="6" t="s">
        <v>30</v>
      </c>
      <c r="D5012" s="6" t="s">
        <v>8</v>
      </c>
      <c r="E5012" s="6" t="s">
        <v>3268</v>
      </c>
      <c r="F5012" s="6" t="s">
        <v>6059</v>
      </c>
      <c r="G5012" s="6" t="s">
        <v>6307</v>
      </c>
      <c r="H5012" s="6" t="s">
        <v>6340</v>
      </c>
      <c r="I5012" s="6" t="s">
        <v>6339</v>
      </c>
      <c r="J5012" s="6" t="s">
        <v>5</v>
      </c>
      <c r="K5012" s="7">
        <v>1.33</v>
      </c>
      <c r="L5012" s="7">
        <f>IFERROR(VLOOKUP(SiscoTable[[#This Row],[Código]],Hoja2!A:B,2,0)*SiscoTable[[#This Row],[Provta(Uns)]],0)</f>
        <v>34.447000000000003</v>
      </c>
      <c r="M5012" s="7">
        <v>0</v>
      </c>
      <c r="N5012" s="7">
        <v>6</v>
      </c>
      <c r="O5012" s="7">
        <f>IFERROR(VLOOKUP(SiscoTable[[#This Row],[Código]],Hoja2!A:B,2,0)*SiscoTable[[#This Row],[Stock_actual]],0)</f>
        <v>155.39999999999998</v>
      </c>
      <c r="P5012" s="6" t="s">
        <v>1811</v>
      </c>
      <c r="Q5012" s="7">
        <v>1</v>
      </c>
      <c r="R5012" s="7">
        <v>0</v>
      </c>
      <c r="S5012" s="7" t="s">
        <v>11925</v>
      </c>
      <c r="BI5012"/>
      <c r="BJ5012"/>
    </row>
    <row r="5013" spans="2:62" x14ac:dyDescent="0.4">
      <c r="B5013" s="1">
        <v>23210</v>
      </c>
      <c r="C5013" s="6" t="s">
        <v>30</v>
      </c>
      <c r="D5013" s="6" t="s">
        <v>8</v>
      </c>
      <c r="E5013" s="6" t="s">
        <v>3268</v>
      </c>
      <c r="F5013" s="6" t="s">
        <v>6059</v>
      </c>
      <c r="G5013" s="6" t="s">
        <v>6174</v>
      </c>
      <c r="H5013" s="6" t="s">
        <v>6179</v>
      </c>
      <c r="I5013" s="6" t="s">
        <v>6187</v>
      </c>
      <c r="J5013" s="6" t="s">
        <v>5</v>
      </c>
      <c r="K5013" s="7">
        <v>1.33</v>
      </c>
      <c r="L5013" s="7">
        <f>IFERROR(VLOOKUP(SiscoTable[[#This Row],[Código]],Hoja2!A:B,2,0)*SiscoTable[[#This Row],[Provta(Uns)]],0)</f>
        <v>37.905000000000001</v>
      </c>
      <c r="M5013" s="7">
        <v>0</v>
      </c>
      <c r="N5013" s="7">
        <v>11</v>
      </c>
      <c r="O5013" s="7">
        <f>IFERROR(VLOOKUP(SiscoTable[[#This Row],[Código]],Hoja2!A:B,2,0)*SiscoTable[[#This Row],[Stock_actual]],0)</f>
        <v>313.5</v>
      </c>
      <c r="P5013" s="6" t="s">
        <v>2115</v>
      </c>
      <c r="Q5013" s="7">
        <v>1</v>
      </c>
      <c r="R5013" s="7">
        <v>0</v>
      </c>
      <c r="S5013" s="7" t="s">
        <v>11925</v>
      </c>
      <c r="BI5013"/>
      <c r="BJ5013"/>
    </row>
    <row r="5014" spans="2:62" x14ac:dyDescent="0.4">
      <c r="B5014" s="1">
        <v>23211</v>
      </c>
      <c r="C5014" s="6" t="s">
        <v>30</v>
      </c>
      <c r="D5014" s="6" t="s">
        <v>8</v>
      </c>
      <c r="E5014" s="6" t="s">
        <v>3268</v>
      </c>
      <c r="F5014" s="6" t="s">
        <v>6059</v>
      </c>
      <c r="G5014" s="6" t="s">
        <v>6489</v>
      </c>
      <c r="H5014" s="6" t="s">
        <v>6340</v>
      </c>
      <c r="I5014" s="6" t="s">
        <v>6548</v>
      </c>
      <c r="J5014" s="6" t="s">
        <v>5</v>
      </c>
      <c r="K5014" s="7">
        <v>4.33</v>
      </c>
      <c r="L5014" s="7">
        <f>IFERROR(VLOOKUP(SiscoTable[[#This Row],[Código]],Hoja2!A:B,2,0)*SiscoTable[[#This Row],[Provta(Uns)]],0)</f>
        <v>77.506999999999991</v>
      </c>
      <c r="M5014" s="7">
        <v>0</v>
      </c>
      <c r="N5014" s="7">
        <v>10</v>
      </c>
      <c r="O5014" s="7">
        <f>IFERROR(VLOOKUP(SiscoTable[[#This Row],[Código]],Hoja2!A:B,2,0)*SiscoTable[[#This Row],[Stock_actual]],0)</f>
        <v>179</v>
      </c>
      <c r="P5014" s="6" t="s">
        <v>1038</v>
      </c>
      <c r="Q5014" s="7">
        <v>5</v>
      </c>
      <c r="R5014" s="7">
        <v>0</v>
      </c>
      <c r="S5014" s="7" t="s">
        <v>11925</v>
      </c>
      <c r="BI5014"/>
      <c r="BJ5014"/>
    </row>
    <row r="5015" spans="2:62" x14ac:dyDescent="0.4">
      <c r="B5015" s="1">
        <v>23212</v>
      </c>
      <c r="C5015" s="6" t="s">
        <v>8</v>
      </c>
      <c r="D5015" s="6" t="s">
        <v>8</v>
      </c>
      <c r="E5015" s="6" t="s">
        <v>3268</v>
      </c>
      <c r="F5015" s="6" t="s">
        <v>6059</v>
      </c>
      <c r="G5015" s="6" t="s">
        <v>6489</v>
      </c>
      <c r="H5015" s="6" t="s">
        <v>6340</v>
      </c>
      <c r="I5015" s="6" t="s">
        <v>6618</v>
      </c>
      <c r="J5015" s="6" t="s">
        <v>5</v>
      </c>
      <c r="K5015" s="7">
        <v>1</v>
      </c>
      <c r="L5015" s="7">
        <f>IFERROR(VLOOKUP(SiscoTable[[#This Row],[Código]],Hoja2!A:B,2,0)*SiscoTable[[#This Row],[Provta(Uns)]],0)</f>
        <v>36.5</v>
      </c>
      <c r="M5015" s="7">
        <v>0</v>
      </c>
      <c r="N5015" s="7">
        <v>4</v>
      </c>
      <c r="O5015" s="7">
        <f>IFERROR(VLOOKUP(SiscoTable[[#This Row],[Código]],Hoja2!A:B,2,0)*SiscoTable[[#This Row],[Stock_actual]],0)</f>
        <v>146</v>
      </c>
      <c r="P5015" s="6" t="s">
        <v>560</v>
      </c>
      <c r="Q5015" s="7">
        <v>1</v>
      </c>
      <c r="R5015" s="7">
        <v>0</v>
      </c>
      <c r="S5015" s="7" t="s">
        <v>11925</v>
      </c>
      <c r="BI5015"/>
      <c r="BJ5015"/>
    </row>
    <row r="5016" spans="2:62" x14ac:dyDescent="0.4">
      <c r="B5016" s="1">
        <v>23213</v>
      </c>
      <c r="C5016" s="6" t="s">
        <v>30</v>
      </c>
      <c r="D5016" s="6" t="s">
        <v>8</v>
      </c>
      <c r="E5016" s="6" t="s">
        <v>3268</v>
      </c>
      <c r="F5016" s="6" t="s">
        <v>6059</v>
      </c>
      <c r="G5016" s="6" t="s">
        <v>6489</v>
      </c>
      <c r="H5016" s="6" t="s">
        <v>6340</v>
      </c>
      <c r="I5016" s="6" t="s">
        <v>6549</v>
      </c>
      <c r="J5016" s="6" t="s">
        <v>5</v>
      </c>
      <c r="K5016" s="7">
        <v>0.5</v>
      </c>
      <c r="L5016" s="7">
        <f>IFERROR(VLOOKUP(SiscoTable[[#This Row],[Código]],Hoja2!A:B,2,0)*SiscoTable[[#This Row],[Provta(Uns)]],0)</f>
        <v>22.95</v>
      </c>
      <c r="M5016" s="7">
        <v>0</v>
      </c>
      <c r="N5016" s="7">
        <v>6</v>
      </c>
      <c r="O5016" s="7">
        <f>IFERROR(VLOOKUP(SiscoTable[[#This Row],[Código]],Hoja2!A:B,2,0)*SiscoTable[[#This Row],[Stock_actual]],0)</f>
        <v>275.39999999999998</v>
      </c>
      <c r="P5016" s="6" t="s">
        <v>1828</v>
      </c>
      <c r="Q5016" s="7">
        <v>1</v>
      </c>
      <c r="R5016" s="7">
        <v>0</v>
      </c>
      <c r="S5016" s="7" t="s">
        <v>11925</v>
      </c>
      <c r="BI5016"/>
      <c r="BJ5016"/>
    </row>
    <row r="5017" spans="2:62" x14ac:dyDescent="0.4">
      <c r="B5017" s="1">
        <v>23214</v>
      </c>
      <c r="C5017" s="6" t="s">
        <v>30</v>
      </c>
      <c r="D5017" s="6" t="s">
        <v>8</v>
      </c>
      <c r="E5017" s="6" t="s">
        <v>3268</v>
      </c>
      <c r="F5017" s="6" t="s">
        <v>6059</v>
      </c>
      <c r="G5017" s="6" t="s">
        <v>6489</v>
      </c>
      <c r="H5017" s="6" t="s">
        <v>6340</v>
      </c>
      <c r="I5017" s="6" t="s">
        <v>6550</v>
      </c>
      <c r="J5017" s="6" t="s">
        <v>5</v>
      </c>
      <c r="K5017" s="7">
        <v>2.33</v>
      </c>
      <c r="L5017" s="7">
        <f>IFERROR(VLOOKUP(SiscoTable[[#This Row],[Código]],Hoja2!A:B,2,0)*SiscoTable[[#This Row],[Provta(Uns)]],0)</f>
        <v>151.21700000000001</v>
      </c>
      <c r="M5017" s="7">
        <v>0</v>
      </c>
      <c r="N5017" s="7">
        <v>4</v>
      </c>
      <c r="O5017" s="7">
        <f>IFERROR(VLOOKUP(SiscoTable[[#This Row],[Código]],Hoja2!A:B,2,0)*SiscoTable[[#This Row],[Stock_actual]],0)</f>
        <v>259.60000000000002</v>
      </c>
      <c r="P5017" s="6" t="s">
        <v>697</v>
      </c>
      <c r="Q5017" s="7">
        <v>3</v>
      </c>
      <c r="R5017" s="7">
        <v>0</v>
      </c>
      <c r="S5017" s="7" t="s">
        <v>11925</v>
      </c>
      <c r="BI5017"/>
      <c r="BJ5017"/>
    </row>
    <row r="5018" spans="2:62" x14ac:dyDescent="0.4">
      <c r="B5018" s="1">
        <v>23215</v>
      </c>
      <c r="C5018" s="6" t="s">
        <v>8</v>
      </c>
      <c r="D5018" s="6" t="s">
        <v>8</v>
      </c>
      <c r="E5018" s="6" t="s">
        <v>3268</v>
      </c>
      <c r="F5018" s="6" t="s">
        <v>6059</v>
      </c>
      <c r="G5018" s="6" t="s">
        <v>6489</v>
      </c>
      <c r="H5018" s="6" t="s">
        <v>6340</v>
      </c>
      <c r="I5018" s="6" t="s">
        <v>6619</v>
      </c>
      <c r="J5018" s="6" t="s">
        <v>5</v>
      </c>
      <c r="K5018" s="7">
        <v>1</v>
      </c>
      <c r="L5018" s="7">
        <f>IFERROR(VLOOKUP(SiscoTable[[#This Row],[Código]],Hoja2!A:B,2,0)*SiscoTable[[#This Row],[Provta(Uns)]],0)</f>
        <v>17.899999999999999</v>
      </c>
      <c r="M5018" s="7">
        <v>0</v>
      </c>
      <c r="N5018" s="7">
        <v>17</v>
      </c>
      <c r="O5018" s="7">
        <f>IFERROR(VLOOKUP(SiscoTable[[#This Row],[Código]],Hoja2!A:B,2,0)*SiscoTable[[#This Row],[Stock_actual]],0)</f>
        <v>304.29999999999995</v>
      </c>
      <c r="P5018" s="6" t="s">
        <v>6620</v>
      </c>
      <c r="Q5018" s="7">
        <v>1</v>
      </c>
      <c r="R5018" s="7">
        <v>0</v>
      </c>
      <c r="S5018" s="7" t="s">
        <v>11925</v>
      </c>
      <c r="BI5018"/>
      <c r="BJ5018"/>
    </row>
    <row r="5019" spans="2:62" x14ac:dyDescent="0.4">
      <c r="B5019" s="1">
        <v>23216</v>
      </c>
      <c r="C5019" s="6" t="s">
        <v>30</v>
      </c>
      <c r="D5019" s="6" t="s">
        <v>8</v>
      </c>
      <c r="E5019" s="6" t="s">
        <v>3268</v>
      </c>
      <c r="F5019" s="6" t="s">
        <v>6059</v>
      </c>
      <c r="G5019" s="6" t="s">
        <v>6489</v>
      </c>
      <c r="H5019" s="6" t="s">
        <v>6340</v>
      </c>
      <c r="I5019" s="6" t="s">
        <v>6551</v>
      </c>
      <c r="J5019" s="6" t="s">
        <v>5</v>
      </c>
      <c r="K5019" s="7">
        <v>2.67</v>
      </c>
      <c r="L5019" s="7">
        <f>IFERROR(VLOOKUP(SiscoTable[[#This Row],[Código]],Hoja2!A:B,2,0)*SiscoTable[[#This Row],[Provta(Uns)]],0)</f>
        <v>82.77</v>
      </c>
      <c r="M5019" s="7">
        <v>0</v>
      </c>
      <c r="N5019" s="7">
        <v>10</v>
      </c>
      <c r="O5019" s="7">
        <f>IFERROR(VLOOKUP(SiscoTable[[#This Row],[Código]],Hoja2!A:B,2,0)*SiscoTable[[#This Row],[Stock_actual]],0)</f>
        <v>310</v>
      </c>
      <c r="P5019" s="6" t="s">
        <v>3103</v>
      </c>
      <c r="Q5019" s="7">
        <v>3</v>
      </c>
      <c r="R5019" s="7">
        <v>0</v>
      </c>
      <c r="S5019" s="7" t="s">
        <v>11925</v>
      </c>
      <c r="BI5019"/>
      <c r="BJ5019"/>
    </row>
    <row r="5020" spans="2:62" x14ac:dyDescent="0.4">
      <c r="B5020" s="1">
        <v>23217</v>
      </c>
      <c r="C5020" s="6" t="s">
        <v>8</v>
      </c>
      <c r="D5020" s="6" t="s">
        <v>8</v>
      </c>
      <c r="E5020" s="6" t="s">
        <v>3268</v>
      </c>
      <c r="F5020" s="6" t="s">
        <v>6059</v>
      </c>
      <c r="G5020" s="6" t="s">
        <v>6489</v>
      </c>
      <c r="H5020" s="6" t="s">
        <v>6340</v>
      </c>
      <c r="I5020" s="6" t="s">
        <v>6621</v>
      </c>
      <c r="J5020" s="6" t="s">
        <v>5</v>
      </c>
      <c r="K5020" s="7">
        <v>0.33</v>
      </c>
      <c r="L5020" s="7">
        <f>IFERROR(VLOOKUP(SiscoTable[[#This Row],[Código]],Hoja2!A:B,2,0)*SiscoTable[[#This Row],[Provta(Uns)]],0)</f>
        <v>5.7750000000000004</v>
      </c>
      <c r="M5020" s="7">
        <v>0</v>
      </c>
      <c r="N5020" s="7">
        <v>5</v>
      </c>
      <c r="O5020" s="7">
        <f>IFERROR(VLOOKUP(SiscoTable[[#This Row],[Código]],Hoja2!A:B,2,0)*SiscoTable[[#This Row],[Stock_actual]],0)</f>
        <v>87.5</v>
      </c>
      <c r="P5020" s="6" t="s">
        <v>1853</v>
      </c>
      <c r="Q5020" s="7">
        <v>0</v>
      </c>
      <c r="R5020" s="7">
        <v>0</v>
      </c>
      <c r="S5020" s="7" t="s">
        <v>11925</v>
      </c>
      <c r="BI5020"/>
      <c r="BJ5020"/>
    </row>
    <row r="5021" spans="2:62" x14ac:dyDescent="0.4">
      <c r="B5021" s="1">
        <v>23219</v>
      </c>
      <c r="C5021" s="6" t="s">
        <v>30</v>
      </c>
      <c r="D5021" s="6" t="s">
        <v>8</v>
      </c>
      <c r="E5021" s="6" t="s">
        <v>2584</v>
      </c>
      <c r="F5021" s="6" t="s">
        <v>2970</v>
      </c>
      <c r="G5021" s="6" t="s">
        <v>2971</v>
      </c>
      <c r="H5021" s="6" t="s">
        <v>94</v>
      </c>
      <c r="I5021" s="6" t="s">
        <v>2982</v>
      </c>
      <c r="J5021" s="6" t="s">
        <v>5</v>
      </c>
      <c r="K5021" s="7">
        <v>0.83</v>
      </c>
      <c r="L5021" s="7">
        <f>IFERROR(VLOOKUP(SiscoTable[[#This Row],[Código]],Hoja2!A:B,2,0)*SiscoTable[[#This Row],[Provta(Uns)]],0)</f>
        <v>248.91699999999997</v>
      </c>
      <c r="M5021" s="7">
        <v>0</v>
      </c>
      <c r="N5021" s="7">
        <v>0</v>
      </c>
      <c r="O5021" s="7">
        <f>IFERROR(VLOOKUP(SiscoTable[[#This Row],[Código]],Hoja2!A:B,2,0)*SiscoTable[[#This Row],[Stock_actual]],0)</f>
        <v>0</v>
      </c>
      <c r="P5021" s="6" t="s">
        <v>7</v>
      </c>
      <c r="Q5021" s="7">
        <v>1</v>
      </c>
      <c r="R5021" s="7">
        <v>1.7999999999999998</v>
      </c>
      <c r="S5021" s="7" t="s">
        <v>11929</v>
      </c>
      <c r="BI5021"/>
      <c r="BJ5021"/>
    </row>
    <row r="5022" spans="2:62" x14ac:dyDescent="0.4">
      <c r="B5022" s="1">
        <v>23220</v>
      </c>
      <c r="C5022" s="6" t="s">
        <v>30</v>
      </c>
      <c r="D5022" s="6" t="s">
        <v>8</v>
      </c>
      <c r="E5022" s="6" t="s">
        <v>2584</v>
      </c>
      <c r="F5022" s="6" t="s">
        <v>2970</v>
      </c>
      <c r="G5022" s="6" t="s">
        <v>2971</v>
      </c>
      <c r="H5022" s="6" t="s">
        <v>94</v>
      </c>
      <c r="I5022" s="6" t="s">
        <v>2981</v>
      </c>
      <c r="J5022" s="6" t="s">
        <v>5</v>
      </c>
      <c r="K5022" s="7">
        <v>0.83</v>
      </c>
      <c r="L5022" s="7">
        <f>IFERROR(VLOOKUP(SiscoTable[[#This Row],[Código]],Hoja2!A:B,2,0)*SiscoTable[[#This Row],[Provta(Uns)]],0)</f>
        <v>132.71699999999998</v>
      </c>
      <c r="M5022" s="7">
        <v>0</v>
      </c>
      <c r="N5022" s="7">
        <v>0</v>
      </c>
      <c r="O5022" s="7">
        <f>IFERROR(VLOOKUP(SiscoTable[[#This Row],[Código]],Hoja2!A:B,2,0)*SiscoTable[[#This Row],[Stock_actual]],0)</f>
        <v>0</v>
      </c>
      <c r="P5022" s="6" t="s">
        <v>7</v>
      </c>
      <c r="Q5022" s="7">
        <v>1</v>
      </c>
      <c r="R5022" s="7">
        <v>1.7999999999999998</v>
      </c>
      <c r="S5022" s="7" t="s">
        <v>11929</v>
      </c>
      <c r="BI5022"/>
      <c r="BJ5022"/>
    </row>
    <row r="5023" spans="2:62" x14ac:dyDescent="0.4">
      <c r="B5023" s="1">
        <v>23221</v>
      </c>
      <c r="C5023" s="6" t="s">
        <v>8</v>
      </c>
      <c r="D5023" s="6" t="s">
        <v>8</v>
      </c>
      <c r="E5023" s="6" t="s">
        <v>8482</v>
      </c>
      <c r="F5023" s="6" t="s">
        <v>8483</v>
      </c>
      <c r="G5023" s="6" t="s">
        <v>2312</v>
      </c>
      <c r="H5023" s="6" t="s">
        <v>4</v>
      </c>
      <c r="I5023" s="6" t="s">
        <v>8530</v>
      </c>
      <c r="J5023" s="6" t="s">
        <v>5</v>
      </c>
      <c r="K5023" s="7">
        <v>0.5</v>
      </c>
      <c r="L5023" s="7">
        <f>IFERROR(VLOOKUP(SiscoTable[[#This Row],[Código]],Hoja2!A:B,2,0)*SiscoTable[[#This Row],[Provta(Uns)]],0)</f>
        <v>3.1</v>
      </c>
      <c r="M5023" s="7">
        <v>0</v>
      </c>
      <c r="N5023" s="7">
        <v>0</v>
      </c>
      <c r="O5023" s="7">
        <f>IFERROR(VLOOKUP(SiscoTable[[#This Row],[Código]],Hoja2!A:B,2,0)*SiscoTable[[#This Row],[Stock_actual]],0)</f>
        <v>0</v>
      </c>
      <c r="P5023" s="6" t="s">
        <v>7</v>
      </c>
      <c r="Q5023" s="7">
        <v>1</v>
      </c>
      <c r="R5023" s="7">
        <v>1.2</v>
      </c>
      <c r="S5023" s="7" t="s">
        <v>11925</v>
      </c>
      <c r="BI5023"/>
      <c r="BJ5023"/>
    </row>
    <row r="5024" spans="2:62" x14ac:dyDescent="0.4">
      <c r="B5024" s="1">
        <v>23222</v>
      </c>
      <c r="C5024" s="6" t="s">
        <v>25</v>
      </c>
      <c r="D5024" s="6" t="s">
        <v>30</v>
      </c>
      <c r="E5024" s="6" t="s">
        <v>469</v>
      </c>
      <c r="F5024" s="6" t="s">
        <v>59</v>
      </c>
      <c r="G5024" s="6" t="s">
        <v>59</v>
      </c>
      <c r="H5024" s="6" t="s">
        <v>153</v>
      </c>
      <c r="I5024" s="6" t="s">
        <v>947</v>
      </c>
      <c r="J5024" s="6" t="s">
        <v>5</v>
      </c>
      <c r="K5024" s="7">
        <v>4.5</v>
      </c>
      <c r="L5024" s="7">
        <f>IFERROR(VLOOKUP(SiscoTable[[#This Row],[Código]],Hoja2!A:B,2,0)*SiscoTable[[#This Row],[Provta(Uns)]],0)</f>
        <v>116.55</v>
      </c>
      <c r="M5024" s="7">
        <v>0</v>
      </c>
      <c r="N5024" s="7">
        <v>3</v>
      </c>
      <c r="O5024" s="7">
        <f>IFERROR(VLOOKUP(SiscoTable[[#This Row],[Código]],Hoja2!A:B,2,0)*SiscoTable[[#This Row],[Stock_actual]],0)</f>
        <v>77.699999999999989</v>
      </c>
      <c r="P5024" s="6" t="s">
        <v>218</v>
      </c>
      <c r="Q5024" s="7">
        <v>5</v>
      </c>
      <c r="R5024" s="7">
        <v>9</v>
      </c>
      <c r="S5024" s="7" t="s">
        <v>11927</v>
      </c>
      <c r="BI5024"/>
      <c r="BJ5024"/>
    </row>
    <row r="5025" spans="2:62" x14ac:dyDescent="0.4">
      <c r="B5025" s="1">
        <v>23223</v>
      </c>
      <c r="C5025" s="6" t="s">
        <v>8</v>
      </c>
      <c r="D5025" s="6" t="s">
        <v>8</v>
      </c>
      <c r="E5025" s="6" t="s">
        <v>2584</v>
      </c>
      <c r="F5025" s="6" t="s">
        <v>2970</v>
      </c>
      <c r="G5025" s="6" t="s">
        <v>2971</v>
      </c>
      <c r="H5025" s="6" t="s">
        <v>94</v>
      </c>
      <c r="I5025" s="6" t="s">
        <v>2989</v>
      </c>
      <c r="J5025" s="6" t="s">
        <v>5</v>
      </c>
      <c r="K5025" s="7">
        <v>0</v>
      </c>
      <c r="L5025" s="7">
        <f>IFERROR(VLOOKUP(SiscoTable[[#This Row],[Código]],Hoja2!A:B,2,0)*SiscoTable[[#This Row],[Provta(Uns)]],0)</f>
        <v>0</v>
      </c>
      <c r="M5025" s="7">
        <v>0</v>
      </c>
      <c r="N5025" s="7">
        <v>0</v>
      </c>
      <c r="O5025" s="7">
        <f>IFERROR(VLOOKUP(SiscoTable[[#This Row],[Código]],Hoja2!A:B,2,0)*SiscoTable[[#This Row],[Stock_actual]],0)</f>
        <v>0</v>
      </c>
      <c r="P5025" s="6" t="s">
        <v>7</v>
      </c>
      <c r="Q5025" s="7">
        <v>0</v>
      </c>
      <c r="R5025" s="7">
        <v>0</v>
      </c>
      <c r="S5025" s="7" t="s">
        <v>11929</v>
      </c>
      <c r="BI5025"/>
      <c r="BJ5025"/>
    </row>
    <row r="5026" spans="2:62" x14ac:dyDescent="0.4">
      <c r="B5026" s="1">
        <v>23225</v>
      </c>
      <c r="C5026" s="6" t="s">
        <v>8</v>
      </c>
      <c r="D5026" s="6" t="s">
        <v>8</v>
      </c>
      <c r="E5026" s="6" t="s">
        <v>2809</v>
      </c>
      <c r="F5026" s="6" t="s">
        <v>2810</v>
      </c>
      <c r="G5026" s="6" t="s">
        <v>2811</v>
      </c>
      <c r="H5026" s="6" t="s">
        <v>2816</v>
      </c>
      <c r="I5026" s="6" t="s">
        <v>2815</v>
      </c>
      <c r="J5026" s="6" t="s">
        <v>5</v>
      </c>
      <c r="K5026" s="7">
        <v>0</v>
      </c>
      <c r="L5026" s="7">
        <f>IFERROR(VLOOKUP(SiscoTable[[#This Row],[Código]],Hoja2!A:B,2,0)*SiscoTable[[#This Row],[Provta(Uns)]],0)</f>
        <v>0</v>
      </c>
      <c r="M5026" s="7">
        <v>0</v>
      </c>
      <c r="N5026" s="7">
        <v>0</v>
      </c>
      <c r="O5026" s="7">
        <f>IFERROR(VLOOKUP(SiscoTable[[#This Row],[Código]],Hoja2!A:B,2,0)*SiscoTable[[#This Row],[Stock_actual]],0)</f>
        <v>0</v>
      </c>
      <c r="P5026" s="6" t="s">
        <v>7</v>
      </c>
      <c r="Q5026" s="7">
        <v>0</v>
      </c>
      <c r="R5026" s="7">
        <v>0</v>
      </c>
      <c r="S5026" s="7" t="s">
        <v>11923</v>
      </c>
      <c r="BI5026"/>
      <c r="BJ5026"/>
    </row>
    <row r="5027" spans="2:62" x14ac:dyDescent="0.4">
      <c r="B5027" s="1">
        <v>23226</v>
      </c>
      <c r="C5027" s="6" t="s">
        <v>30</v>
      </c>
      <c r="D5027" s="6" t="s">
        <v>30</v>
      </c>
      <c r="E5027" s="6" t="s">
        <v>8482</v>
      </c>
      <c r="F5027" s="6" t="s">
        <v>9030</v>
      </c>
      <c r="G5027" s="6" t="s">
        <v>10068</v>
      </c>
      <c r="H5027" s="6" t="s">
        <v>10070</v>
      </c>
      <c r="I5027" s="6" t="s">
        <v>10108</v>
      </c>
      <c r="J5027" s="6" t="s">
        <v>5</v>
      </c>
      <c r="K5027" s="7">
        <v>4.17</v>
      </c>
      <c r="L5027" s="7">
        <f>IFERROR(VLOOKUP(SiscoTable[[#This Row],[Código]],Hoja2!A:B,2,0)*SiscoTable[[#This Row],[Provta(Uns)]],0)</f>
        <v>29.189999999999998</v>
      </c>
      <c r="M5027" s="7">
        <v>0</v>
      </c>
      <c r="N5027" s="7">
        <v>9</v>
      </c>
      <c r="O5027" s="7">
        <f>IFERROR(VLOOKUP(SiscoTable[[#This Row],[Código]],Hoja2!A:B,2,0)*SiscoTable[[#This Row],[Stock_actual]],0)</f>
        <v>63</v>
      </c>
      <c r="P5027" s="6" t="s">
        <v>260</v>
      </c>
      <c r="Q5027" s="7">
        <v>5</v>
      </c>
      <c r="R5027" s="7">
        <v>0</v>
      </c>
      <c r="S5027" s="7" t="s">
        <v>11926</v>
      </c>
      <c r="BI5027"/>
      <c r="BJ5027"/>
    </row>
    <row r="5028" spans="2:62" x14ac:dyDescent="0.4">
      <c r="B5028" s="1">
        <v>23227</v>
      </c>
      <c r="C5028" s="6" t="s">
        <v>30</v>
      </c>
      <c r="D5028" s="6" t="s">
        <v>30</v>
      </c>
      <c r="E5028" s="6" t="s">
        <v>8482</v>
      </c>
      <c r="F5028" s="6" t="s">
        <v>9030</v>
      </c>
      <c r="G5028" s="6" t="s">
        <v>10068</v>
      </c>
      <c r="H5028" s="6" t="s">
        <v>10070</v>
      </c>
      <c r="I5028" s="6" t="s">
        <v>10109</v>
      </c>
      <c r="J5028" s="6" t="s">
        <v>5</v>
      </c>
      <c r="K5028" s="7">
        <v>8.17</v>
      </c>
      <c r="L5028" s="7">
        <f>IFERROR(VLOOKUP(SiscoTable[[#This Row],[Código]],Hoja2!A:B,2,0)*SiscoTable[[#This Row],[Provta(Uns)]],0)</f>
        <v>66.994</v>
      </c>
      <c r="M5028" s="7">
        <v>0</v>
      </c>
      <c r="N5028" s="7">
        <v>39</v>
      </c>
      <c r="O5028" s="7">
        <f>IFERROR(VLOOKUP(SiscoTable[[#This Row],[Código]],Hoja2!A:B,2,0)*SiscoTable[[#This Row],[Stock_actual]],0)</f>
        <v>319.79999999999995</v>
      </c>
      <c r="P5028" s="6" t="s">
        <v>222</v>
      </c>
      <c r="Q5028" s="7">
        <v>9</v>
      </c>
      <c r="R5028" s="7">
        <v>0</v>
      </c>
      <c r="S5028" s="7" t="s">
        <v>11926</v>
      </c>
      <c r="BI5028"/>
      <c r="BJ5028"/>
    </row>
    <row r="5029" spans="2:62" x14ac:dyDescent="0.4">
      <c r="B5029" s="1">
        <v>23228</v>
      </c>
      <c r="C5029" s="6" t="s">
        <v>8</v>
      </c>
      <c r="D5029" s="6" t="s">
        <v>30</v>
      </c>
      <c r="E5029" s="6" t="s">
        <v>8482</v>
      </c>
      <c r="F5029" s="6" t="s">
        <v>9030</v>
      </c>
      <c r="G5029" s="6" t="s">
        <v>10068</v>
      </c>
      <c r="H5029" s="6" t="s">
        <v>10070</v>
      </c>
      <c r="I5029" s="6" t="s">
        <v>10137</v>
      </c>
      <c r="J5029" s="6" t="s">
        <v>5</v>
      </c>
      <c r="K5029" s="7">
        <v>9.33</v>
      </c>
      <c r="L5029" s="7">
        <f>IFERROR(VLOOKUP(SiscoTable[[#This Row],[Código]],Hoja2!A:B,2,0)*SiscoTable[[#This Row],[Provta(Uns)]],0)</f>
        <v>51.314999999999998</v>
      </c>
      <c r="M5029" s="7">
        <v>0</v>
      </c>
      <c r="N5029" s="7">
        <v>39</v>
      </c>
      <c r="O5029" s="7">
        <f>IFERROR(VLOOKUP(SiscoTable[[#This Row],[Código]],Hoja2!A:B,2,0)*SiscoTable[[#This Row],[Stock_actual]],0)</f>
        <v>214.5</v>
      </c>
      <c r="P5029" s="6" t="s">
        <v>628</v>
      </c>
      <c r="Q5029" s="7">
        <v>10</v>
      </c>
      <c r="R5029" s="7">
        <v>0</v>
      </c>
      <c r="S5029" s="7" t="s">
        <v>11926</v>
      </c>
      <c r="BI5029"/>
      <c r="BJ5029"/>
    </row>
    <row r="5030" spans="2:62" x14ac:dyDescent="0.4">
      <c r="B5030" s="1">
        <v>23230</v>
      </c>
      <c r="C5030" s="6" t="s">
        <v>8</v>
      </c>
      <c r="D5030" s="6" t="s">
        <v>8</v>
      </c>
      <c r="E5030" s="6" t="s">
        <v>8482</v>
      </c>
      <c r="F5030" s="6" t="s">
        <v>10720</v>
      </c>
      <c r="G5030" s="6" t="s">
        <v>11322</v>
      </c>
      <c r="H5030" s="6" t="s">
        <v>9039</v>
      </c>
      <c r="I5030" s="6" t="s">
        <v>11391</v>
      </c>
      <c r="J5030" s="6" t="s">
        <v>5</v>
      </c>
      <c r="K5030" s="7">
        <v>0</v>
      </c>
      <c r="L5030" s="7">
        <f>IFERROR(VLOOKUP(SiscoTable[[#This Row],[Código]],Hoja2!A:B,2,0)*SiscoTable[[#This Row],[Provta(Uns)]],0)</f>
        <v>0</v>
      </c>
      <c r="M5030" s="7">
        <v>0</v>
      </c>
      <c r="N5030" s="7">
        <v>0</v>
      </c>
      <c r="O5030" s="7">
        <f>IFERROR(VLOOKUP(SiscoTable[[#This Row],[Código]],Hoja2!A:B,2,0)*SiscoTable[[#This Row],[Stock_actual]],0)</f>
        <v>0</v>
      </c>
      <c r="P5030" s="6" t="s">
        <v>7</v>
      </c>
      <c r="Q5030" s="7">
        <v>0</v>
      </c>
      <c r="R5030" s="7">
        <v>0</v>
      </c>
      <c r="S5030" s="7" t="s">
        <v>11926</v>
      </c>
      <c r="BI5030"/>
      <c r="BJ5030"/>
    </row>
    <row r="5031" spans="2:62" x14ac:dyDescent="0.4">
      <c r="B5031" s="1">
        <v>23233</v>
      </c>
      <c r="C5031" s="6" t="s">
        <v>8</v>
      </c>
      <c r="D5031" s="6" t="s">
        <v>8</v>
      </c>
      <c r="E5031" s="6" t="s">
        <v>8482</v>
      </c>
      <c r="F5031" s="6" t="s">
        <v>10720</v>
      </c>
      <c r="G5031" s="6" t="s">
        <v>11322</v>
      </c>
      <c r="H5031" s="6" t="s">
        <v>9039</v>
      </c>
      <c r="I5031" s="6" t="s">
        <v>11392</v>
      </c>
      <c r="J5031" s="6" t="s">
        <v>5</v>
      </c>
      <c r="K5031" s="7">
        <v>1.17</v>
      </c>
      <c r="L5031" s="7">
        <f>IFERROR(VLOOKUP(SiscoTable[[#This Row],[Código]],Hoja2!A:B,2,0)*SiscoTable[[#This Row],[Provta(Uns)]],0)</f>
        <v>18.134999999999998</v>
      </c>
      <c r="M5031" s="7">
        <v>0</v>
      </c>
      <c r="N5031" s="7">
        <v>0</v>
      </c>
      <c r="O5031" s="7">
        <f>IFERROR(VLOOKUP(SiscoTable[[#This Row],[Código]],Hoja2!A:B,2,0)*SiscoTable[[#This Row],[Stock_actual]],0)</f>
        <v>0</v>
      </c>
      <c r="P5031" s="6" t="s">
        <v>7</v>
      </c>
      <c r="Q5031" s="7">
        <v>1</v>
      </c>
      <c r="R5031" s="7">
        <v>2.4</v>
      </c>
      <c r="S5031" s="7" t="s">
        <v>11926</v>
      </c>
      <c r="BI5031"/>
      <c r="BJ5031"/>
    </row>
    <row r="5032" spans="2:62" x14ac:dyDescent="0.4">
      <c r="B5032" s="1">
        <v>23234</v>
      </c>
      <c r="C5032" s="6" t="s">
        <v>8</v>
      </c>
      <c r="D5032" s="6" t="s">
        <v>8</v>
      </c>
      <c r="E5032" s="6" t="s">
        <v>8482</v>
      </c>
      <c r="F5032" s="6" t="s">
        <v>10720</v>
      </c>
      <c r="G5032" s="6" t="s">
        <v>11322</v>
      </c>
      <c r="H5032" s="6" t="s">
        <v>9039</v>
      </c>
      <c r="I5032" s="6" t="s">
        <v>11393</v>
      </c>
      <c r="J5032" s="6" t="s">
        <v>5</v>
      </c>
      <c r="K5032" s="7">
        <v>1</v>
      </c>
      <c r="L5032" s="7">
        <f>IFERROR(VLOOKUP(SiscoTable[[#This Row],[Código]],Hoja2!A:B,2,0)*SiscoTable[[#This Row],[Provta(Uns)]],0)</f>
        <v>8</v>
      </c>
      <c r="M5032" s="7">
        <v>0</v>
      </c>
      <c r="N5032" s="7">
        <v>14</v>
      </c>
      <c r="O5032" s="7">
        <f>IFERROR(VLOOKUP(SiscoTable[[#This Row],[Código]],Hoja2!A:B,2,0)*SiscoTable[[#This Row],[Stock_actual]],0)</f>
        <v>112</v>
      </c>
      <c r="P5032" s="6" t="s">
        <v>707</v>
      </c>
      <c r="Q5032" s="7">
        <v>1</v>
      </c>
      <c r="R5032" s="7">
        <v>0</v>
      </c>
      <c r="S5032" s="7" t="s">
        <v>11926</v>
      </c>
      <c r="BI5032"/>
      <c r="BJ5032"/>
    </row>
    <row r="5033" spans="2:62" x14ac:dyDescent="0.4">
      <c r="B5033" s="1">
        <v>23235</v>
      </c>
      <c r="C5033" s="6" t="s">
        <v>8</v>
      </c>
      <c r="D5033" s="6" t="s">
        <v>8</v>
      </c>
      <c r="E5033" s="6" t="s">
        <v>8482</v>
      </c>
      <c r="F5033" s="6" t="s">
        <v>10720</v>
      </c>
      <c r="G5033" s="6" t="s">
        <v>11322</v>
      </c>
      <c r="H5033" s="6" t="s">
        <v>9039</v>
      </c>
      <c r="I5033" s="6" t="s">
        <v>11394</v>
      </c>
      <c r="J5033" s="6" t="s">
        <v>5</v>
      </c>
      <c r="K5033" s="7">
        <v>2.17</v>
      </c>
      <c r="L5033" s="7">
        <f>IFERROR(VLOOKUP(SiscoTable[[#This Row],[Código]],Hoja2!A:B,2,0)*SiscoTable[[#This Row],[Provta(Uns)]],0)</f>
        <v>13.02</v>
      </c>
      <c r="M5033" s="7">
        <v>0</v>
      </c>
      <c r="N5033" s="7">
        <v>7</v>
      </c>
      <c r="O5033" s="7">
        <f>IFERROR(VLOOKUP(SiscoTable[[#This Row],[Código]],Hoja2!A:B,2,0)*SiscoTable[[#This Row],[Stock_actual]],0)</f>
        <v>42</v>
      </c>
      <c r="P5033" s="6" t="s">
        <v>1002</v>
      </c>
      <c r="Q5033" s="7">
        <v>2</v>
      </c>
      <c r="R5033" s="7">
        <v>0</v>
      </c>
      <c r="S5033" s="7" t="s">
        <v>11926</v>
      </c>
      <c r="BI5033"/>
      <c r="BJ5033"/>
    </row>
    <row r="5034" spans="2:62" x14ac:dyDescent="0.4">
      <c r="B5034" s="1">
        <v>23236</v>
      </c>
      <c r="C5034" s="6" t="s">
        <v>8</v>
      </c>
      <c r="D5034" s="6" t="s">
        <v>8</v>
      </c>
      <c r="E5034" s="6" t="s">
        <v>8482</v>
      </c>
      <c r="F5034" s="6" t="s">
        <v>10720</v>
      </c>
      <c r="G5034" s="6" t="s">
        <v>11322</v>
      </c>
      <c r="H5034" s="6" t="s">
        <v>9039</v>
      </c>
      <c r="I5034" s="6" t="s">
        <v>11395</v>
      </c>
      <c r="J5034" s="6" t="s">
        <v>5</v>
      </c>
      <c r="K5034" s="7">
        <v>0.67</v>
      </c>
      <c r="L5034" s="7">
        <f>IFERROR(VLOOKUP(SiscoTable[[#This Row],[Código]],Hoja2!A:B,2,0)*SiscoTable[[#This Row],[Provta(Uns)]],0)</f>
        <v>5.8289999999999997</v>
      </c>
      <c r="M5034" s="7">
        <v>0</v>
      </c>
      <c r="N5034" s="7">
        <v>-4</v>
      </c>
      <c r="O5034" s="7">
        <f>IFERROR(VLOOKUP(SiscoTable[[#This Row],[Código]],Hoja2!A:B,2,0)*SiscoTable[[#This Row],[Stock_actual]],0)</f>
        <v>-34.799999999999997</v>
      </c>
      <c r="P5034" s="6" t="s">
        <v>7</v>
      </c>
      <c r="Q5034" s="7">
        <v>1</v>
      </c>
      <c r="R5034" s="7">
        <v>1.2</v>
      </c>
      <c r="S5034" s="7" t="s">
        <v>11926</v>
      </c>
      <c r="BI5034"/>
      <c r="BJ5034"/>
    </row>
    <row r="5035" spans="2:62" x14ac:dyDescent="0.4">
      <c r="B5035" s="1">
        <v>23237</v>
      </c>
      <c r="C5035" s="6" t="s">
        <v>8</v>
      </c>
      <c r="D5035" s="6" t="s">
        <v>8</v>
      </c>
      <c r="E5035" s="6" t="s">
        <v>8482</v>
      </c>
      <c r="F5035" s="6" t="s">
        <v>10720</v>
      </c>
      <c r="G5035" s="6" t="s">
        <v>11322</v>
      </c>
      <c r="H5035" s="6" t="s">
        <v>9039</v>
      </c>
      <c r="I5035" s="6" t="s">
        <v>11396</v>
      </c>
      <c r="J5035" s="6" t="s">
        <v>5</v>
      </c>
      <c r="K5035" s="7">
        <v>2.17</v>
      </c>
      <c r="L5035" s="7">
        <f>IFERROR(VLOOKUP(SiscoTable[[#This Row],[Código]],Hoja2!A:B,2,0)*SiscoTable[[#This Row],[Provta(Uns)]],0)</f>
        <v>16.709</v>
      </c>
      <c r="M5035" s="7">
        <v>0</v>
      </c>
      <c r="N5035" s="7">
        <v>15</v>
      </c>
      <c r="O5035" s="7">
        <f>IFERROR(VLOOKUP(SiscoTable[[#This Row],[Código]],Hoja2!A:B,2,0)*SiscoTable[[#This Row],[Stock_actual]],0)</f>
        <v>115.5</v>
      </c>
      <c r="P5035" s="6" t="s">
        <v>5093</v>
      </c>
      <c r="Q5035" s="7">
        <v>2</v>
      </c>
      <c r="R5035" s="7">
        <v>0</v>
      </c>
      <c r="S5035" s="7" t="s">
        <v>11926</v>
      </c>
      <c r="BI5035"/>
      <c r="BJ5035"/>
    </row>
    <row r="5036" spans="2:62" x14ac:dyDescent="0.4">
      <c r="B5036" s="1">
        <v>23238</v>
      </c>
      <c r="C5036" s="6" t="s">
        <v>30</v>
      </c>
      <c r="D5036" s="6" t="s">
        <v>8</v>
      </c>
      <c r="E5036" s="6" t="s">
        <v>8482</v>
      </c>
      <c r="F5036" s="6" t="s">
        <v>9030</v>
      </c>
      <c r="G5036" s="6" t="s">
        <v>9299</v>
      </c>
      <c r="H5036" s="6" t="s">
        <v>9318</v>
      </c>
      <c r="I5036" s="6" t="s">
        <v>9397</v>
      </c>
      <c r="J5036" s="6" t="s">
        <v>5</v>
      </c>
      <c r="K5036" s="7">
        <v>3.83</v>
      </c>
      <c r="L5036" s="7">
        <f>IFERROR(VLOOKUP(SiscoTable[[#This Row],[Código]],Hoja2!A:B,2,0)*SiscoTable[[#This Row],[Provta(Uns)]],0)</f>
        <v>78.89800000000001</v>
      </c>
      <c r="M5036" s="7">
        <v>0</v>
      </c>
      <c r="N5036" s="7">
        <v>1</v>
      </c>
      <c r="O5036" s="7">
        <f>IFERROR(VLOOKUP(SiscoTable[[#This Row],[Código]],Hoja2!A:B,2,0)*SiscoTable[[#This Row],[Stock_actual]],0)</f>
        <v>20.6</v>
      </c>
      <c r="P5036" s="6" t="s">
        <v>76</v>
      </c>
      <c r="Q5036" s="7">
        <v>4</v>
      </c>
      <c r="R5036" s="7">
        <v>7.84</v>
      </c>
      <c r="S5036" s="7" t="s">
        <v>11926</v>
      </c>
      <c r="BI5036"/>
      <c r="BJ5036"/>
    </row>
    <row r="5037" spans="2:62" x14ac:dyDescent="0.4">
      <c r="B5037" s="1">
        <v>23239</v>
      </c>
      <c r="C5037" s="6" t="s">
        <v>8</v>
      </c>
      <c r="D5037" s="6" t="s">
        <v>8</v>
      </c>
      <c r="E5037" s="6" t="s">
        <v>8482</v>
      </c>
      <c r="F5037" s="6" t="s">
        <v>9030</v>
      </c>
      <c r="G5037" s="6" t="s">
        <v>9299</v>
      </c>
      <c r="H5037" s="6" t="s">
        <v>9322</v>
      </c>
      <c r="I5037" s="6" t="s">
        <v>9468</v>
      </c>
      <c r="J5037" s="6" t="s">
        <v>5</v>
      </c>
      <c r="K5037" s="7">
        <v>0.17</v>
      </c>
      <c r="L5037" s="7">
        <f>IFERROR(VLOOKUP(SiscoTable[[#This Row],[Código]],Hoja2!A:B,2,0)*SiscoTable[[#This Row],[Provta(Uns)]],0)</f>
        <v>3.6550000000000002</v>
      </c>
      <c r="M5037" s="7">
        <v>0</v>
      </c>
      <c r="N5037" s="7">
        <v>1</v>
      </c>
      <c r="O5037" s="7">
        <f>IFERROR(VLOOKUP(SiscoTable[[#This Row],[Código]],Hoja2!A:B,2,0)*SiscoTable[[#This Row],[Stock_actual]],0)</f>
        <v>21.5</v>
      </c>
      <c r="P5037" s="6" t="s">
        <v>630</v>
      </c>
      <c r="Q5037" s="7">
        <v>0</v>
      </c>
      <c r="R5037" s="7">
        <v>0</v>
      </c>
      <c r="S5037" s="7" t="s">
        <v>11926</v>
      </c>
      <c r="BI5037"/>
      <c r="BJ5037"/>
    </row>
    <row r="5038" spans="2:62" x14ac:dyDescent="0.4">
      <c r="B5038" s="1">
        <v>23240</v>
      </c>
      <c r="C5038" s="6" t="s">
        <v>8</v>
      </c>
      <c r="D5038" s="6" t="s">
        <v>8</v>
      </c>
      <c r="E5038" s="6" t="s">
        <v>8482</v>
      </c>
      <c r="F5038" s="6" t="s">
        <v>9030</v>
      </c>
      <c r="G5038" s="6" t="s">
        <v>9299</v>
      </c>
      <c r="H5038" s="6" t="s">
        <v>9322</v>
      </c>
      <c r="I5038" s="6" t="s">
        <v>9469</v>
      </c>
      <c r="J5038" s="6" t="s">
        <v>5</v>
      </c>
      <c r="K5038" s="7">
        <v>1</v>
      </c>
      <c r="L5038" s="7">
        <f>IFERROR(VLOOKUP(SiscoTable[[#This Row],[Código]],Hoja2!A:B,2,0)*SiscoTable[[#This Row],[Provta(Uns)]],0)</f>
        <v>21.6</v>
      </c>
      <c r="M5038" s="7">
        <v>6</v>
      </c>
      <c r="N5038" s="7">
        <v>4</v>
      </c>
      <c r="O5038" s="7">
        <f>IFERROR(VLOOKUP(SiscoTable[[#This Row],[Código]],Hoja2!A:B,2,0)*SiscoTable[[#This Row],[Stock_actual]],0)</f>
        <v>86.4</v>
      </c>
      <c r="P5038" s="6" t="s">
        <v>560</v>
      </c>
      <c r="Q5038" s="7">
        <v>1</v>
      </c>
      <c r="R5038" s="7">
        <v>0</v>
      </c>
      <c r="S5038" s="7" t="s">
        <v>11926</v>
      </c>
      <c r="BI5038"/>
      <c r="BJ5038"/>
    </row>
    <row r="5039" spans="2:62" x14ac:dyDescent="0.4">
      <c r="B5039" s="1">
        <v>23241</v>
      </c>
      <c r="C5039" s="6" t="s">
        <v>8</v>
      </c>
      <c r="D5039" s="6" t="s">
        <v>8</v>
      </c>
      <c r="E5039" s="6" t="s">
        <v>8482</v>
      </c>
      <c r="F5039" s="6" t="s">
        <v>9030</v>
      </c>
      <c r="G5039" s="6" t="s">
        <v>9299</v>
      </c>
      <c r="H5039" s="6" t="s">
        <v>9322</v>
      </c>
      <c r="I5039" s="6" t="s">
        <v>9470</v>
      </c>
      <c r="J5039" s="6" t="s">
        <v>5</v>
      </c>
      <c r="K5039" s="7">
        <v>0.17</v>
      </c>
      <c r="L5039" s="7">
        <f>IFERROR(VLOOKUP(SiscoTable[[#This Row],[Código]],Hoja2!A:B,2,0)*SiscoTable[[#This Row],[Provta(Uns)]],0)</f>
        <v>3.7229999999999999</v>
      </c>
      <c r="M5039" s="7">
        <v>0</v>
      </c>
      <c r="N5039" s="7">
        <v>0</v>
      </c>
      <c r="O5039" s="7">
        <f>IFERROR(VLOOKUP(SiscoTable[[#This Row],[Código]],Hoja2!A:B,2,0)*SiscoTable[[#This Row],[Stock_actual]],0)</f>
        <v>0</v>
      </c>
      <c r="P5039" s="6" t="s">
        <v>7</v>
      </c>
      <c r="Q5039" s="7">
        <v>0</v>
      </c>
      <c r="R5039" s="7">
        <v>0</v>
      </c>
      <c r="S5039" s="7" t="s">
        <v>11926</v>
      </c>
      <c r="BI5039"/>
      <c r="BJ5039"/>
    </row>
    <row r="5040" spans="2:62" x14ac:dyDescent="0.4">
      <c r="B5040" s="1">
        <v>23242</v>
      </c>
      <c r="C5040" s="6" t="s">
        <v>30</v>
      </c>
      <c r="D5040" s="6" t="s">
        <v>30</v>
      </c>
      <c r="E5040" s="6" t="s">
        <v>8482</v>
      </c>
      <c r="F5040" s="6" t="s">
        <v>9030</v>
      </c>
      <c r="G5040" s="6" t="s">
        <v>9299</v>
      </c>
      <c r="H5040" s="6" t="s">
        <v>9348</v>
      </c>
      <c r="I5040" s="6" t="s">
        <v>9347</v>
      </c>
      <c r="J5040" s="6" t="s">
        <v>5</v>
      </c>
      <c r="K5040" s="7">
        <v>3.17</v>
      </c>
      <c r="L5040" s="7">
        <f>IFERROR(VLOOKUP(SiscoTable[[#This Row],[Código]],Hoja2!A:B,2,0)*SiscoTable[[#This Row],[Provta(Uns)]],0)</f>
        <v>51.353999999999999</v>
      </c>
      <c r="M5040" s="7">
        <v>0</v>
      </c>
      <c r="N5040" s="7">
        <v>22</v>
      </c>
      <c r="O5040" s="7">
        <f>IFERROR(VLOOKUP(SiscoTable[[#This Row],[Código]],Hoja2!A:B,2,0)*SiscoTable[[#This Row],[Stock_actual]],0)</f>
        <v>356.4</v>
      </c>
      <c r="P5040" s="6" t="s">
        <v>9349</v>
      </c>
      <c r="Q5040" s="7">
        <v>4</v>
      </c>
      <c r="R5040" s="7">
        <v>0</v>
      </c>
      <c r="S5040" s="7" t="s">
        <v>11926</v>
      </c>
      <c r="BI5040"/>
      <c r="BJ5040"/>
    </row>
    <row r="5041" spans="2:62" x14ac:dyDescent="0.4">
      <c r="B5041" s="1">
        <v>23243</v>
      </c>
      <c r="C5041" s="6" t="s">
        <v>30</v>
      </c>
      <c r="D5041" s="6" t="s">
        <v>8</v>
      </c>
      <c r="E5041" s="6" t="s">
        <v>8482</v>
      </c>
      <c r="F5041" s="6" t="s">
        <v>9030</v>
      </c>
      <c r="G5041" s="6" t="s">
        <v>9299</v>
      </c>
      <c r="H5041" s="6" t="s">
        <v>9348</v>
      </c>
      <c r="I5041" s="6" t="s">
        <v>9350</v>
      </c>
      <c r="J5041" s="6" t="s">
        <v>5</v>
      </c>
      <c r="K5041" s="7">
        <v>7</v>
      </c>
      <c r="L5041" s="7">
        <f>IFERROR(VLOOKUP(SiscoTable[[#This Row],[Código]],Hoja2!A:B,2,0)*SiscoTable[[#This Row],[Provta(Uns)]],0)</f>
        <v>113.39999999999999</v>
      </c>
      <c r="M5041" s="7">
        <v>0</v>
      </c>
      <c r="N5041" s="7">
        <v>16</v>
      </c>
      <c r="O5041" s="7">
        <f>IFERROR(VLOOKUP(SiscoTable[[#This Row],[Código]],Hoja2!A:B,2,0)*SiscoTable[[#This Row],[Stock_actual]],0)</f>
        <v>259.2</v>
      </c>
      <c r="P5041" s="6" t="s">
        <v>1038</v>
      </c>
      <c r="Q5041" s="7">
        <v>8</v>
      </c>
      <c r="R5041" s="7">
        <v>0</v>
      </c>
      <c r="S5041" s="7" t="s">
        <v>11926</v>
      </c>
      <c r="BI5041"/>
      <c r="BJ5041"/>
    </row>
    <row r="5042" spans="2:62" x14ac:dyDescent="0.4">
      <c r="B5042" s="1">
        <v>23244</v>
      </c>
      <c r="C5042" s="6" t="s">
        <v>30</v>
      </c>
      <c r="D5042" s="6" t="s">
        <v>8</v>
      </c>
      <c r="E5042" s="6" t="s">
        <v>8482</v>
      </c>
      <c r="F5042" s="6" t="s">
        <v>9030</v>
      </c>
      <c r="G5042" s="6" t="s">
        <v>9299</v>
      </c>
      <c r="H5042" s="6" t="s">
        <v>9348</v>
      </c>
      <c r="I5042" s="6" t="s">
        <v>9351</v>
      </c>
      <c r="J5042" s="6" t="s">
        <v>5</v>
      </c>
      <c r="K5042" s="7">
        <v>5.5</v>
      </c>
      <c r="L5042" s="7">
        <f>IFERROR(VLOOKUP(SiscoTable[[#This Row],[Código]],Hoja2!A:B,2,0)*SiscoTable[[#This Row],[Provta(Uns)]],0)</f>
        <v>63.25</v>
      </c>
      <c r="M5042" s="7">
        <v>0</v>
      </c>
      <c r="N5042" s="7">
        <v>2</v>
      </c>
      <c r="O5042" s="7">
        <f>IFERROR(VLOOKUP(SiscoTable[[#This Row],[Código]],Hoja2!A:B,2,0)*SiscoTable[[#This Row],[Stock_actual]],0)</f>
        <v>23</v>
      </c>
      <c r="P5042" s="6" t="s">
        <v>96</v>
      </c>
      <c r="Q5042" s="7">
        <v>6</v>
      </c>
      <c r="R5042" s="7">
        <v>10.78</v>
      </c>
      <c r="S5042" s="7" t="s">
        <v>11926</v>
      </c>
      <c r="BI5042"/>
      <c r="BJ5042"/>
    </row>
    <row r="5043" spans="2:62" x14ac:dyDescent="0.4">
      <c r="B5043" s="1">
        <v>23245</v>
      </c>
      <c r="C5043" s="6" t="s">
        <v>30</v>
      </c>
      <c r="D5043" s="6" t="s">
        <v>8</v>
      </c>
      <c r="E5043" s="6" t="s">
        <v>8482</v>
      </c>
      <c r="F5043" s="6" t="s">
        <v>9030</v>
      </c>
      <c r="G5043" s="6" t="s">
        <v>9299</v>
      </c>
      <c r="H5043" s="6" t="s">
        <v>9348</v>
      </c>
      <c r="I5043" s="6" t="s">
        <v>9352</v>
      </c>
      <c r="J5043" s="6" t="s">
        <v>5</v>
      </c>
      <c r="K5043" s="7">
        <v>3</v>
      </c>
      <c r="L5043" s="7">
        <f>IFERROR(VLOOKUP(SiscoTable[[#This Row],[Código]],Hoja2!A:B,2,0)*SiscoTable[[#This Row],[Provta(Uns)]],0)</f>
        <v>48.599999999999994</v>
      </c>
      <c r="M5043" s="7">
        <v>0</v>
      </c>
      <c r="N5043" s="7">
        <v>10</v>
      </c>
      <c r="O5043" s="7">
        <f>IFERROR(VLOOKUP(SiscoTable[[#This Row],[Código]],Hoja2!A:B,2,0)*SiscoTable[[#This Row],[Stock_actual]],0)</f>
        <v>162</v>
      </c>
      <c r="P5043" s="6" t="s">
        <v>904</v>
      </c>
      <c r="Q5043" s="7">
        <v>3</v>
      </c>
      <c r="R5043" s="7">
        <v>0</v>
      </c>
      <c r="S5043" s="7" t="s">
        <v>11926</v>
      </c>
      <c r="BI5043"/>
      <c r="BJ5043"/>
    </row>
    <row r="5044" spans="2:62" x14ac:dyDescent="0.4">
      <c r="B5044" s="1">
        <v>23246</v>
      </c>
      <c r="C5044" s="6" t="s">
        <v>30</v>
      </c>
      <c r="D5044" s="6" t="s">
        <v>8</v>
      </c>
      <c r="E5044" s="6" t="s">
        <v>8482</v>
      </c>
      <c r="F5044" s="6" t="s">
        <v>9030</v>
      </c>
      <c r="G5044" s="6" t="s">
        <v>9299</v>
      </c>
      <c r="H5044" s="6" t="s">
        <v>9348</v>
      </c>
      <c r="I5044" s="6" t="s">
        <v>9353</v>
      </c>
      <c r="J5044" s="6" t="s">
        <v>5</v>
      </c>
      <c r="K5044" s="7">
        <v>4.17</v>
      </c>
      <c r="L5044" s="7">
        <f>IFERROR(VLOOKUP(SiscoTable[[#This Row],[Código]],Hoja2!A:B,2,0)*SiscoTable[[#This Row],[Provta(Uns)]],0)</f>
        <v>67.554000000000002</v>
      </c>
      <c r="M5044" s="7">
        <v>0</v>
      </c>
      <c r="N5044" s="7">
        <v>7</v>
      </c>
      <c r="O5044" s="7">
        <f>IFERROR(VLOOKUP(SiscoTable[[#This Row],[Código]],Hoja2!A:B,2,0)*SiscoTable[[#This Row],[Stock_actual]],0)</f>
        <v>113.39999999999999</v>
      </c>
      <c r="P5044" s="6" t="s">
        <v>353</v>
      </c>
      <c r="Q5044" s="7">
        <v>5</v>
      </c>
      <c r="R5044" s="7">
        <v>0</v>
      </c>
      <c r="S5044" s="7" t="s">
        <v>11926</v>
      </c>
      <c r="BI5044"/>
      <c r="BJ5044"/>
    </row>
    <row r="5045" spans="2:62" x14ac:dyDescent="0.4">
      <c r="B5045" s="1">
        <v>23247</v>
      </c>
      <c r="C5045" s="6" t="s">
        <v>30</v>
      </c>
      <c r="D5045" s="6" t="s">
        <v>8</v>
      </c>
      <c r="E5045" s="6" t="s">
        <v>8482</v>
      </c>
      <c r="F5045" s="6" t="s">
        <v>9030</v>
      </c>
      <c r="G5045" s="6" t="s">
        <v>9299</v>
      </c>
      <c r="H5045" s="6" t="s">
        <v>9348</v>
      </c>
      <c r="I5045" s="6" t="s">
        <v>9354</v>
      </c>
      <c r="J5045" s="6" t="s">
        <v>5</v>
      </c>
      <c r="K5045" s="7">
        <v>3.67</v>
      </c>
      <c r="L5045" s="7">
        <f>IFERROR(VLOOKUP(SiscoTable[[#This Row],[Código]],Hoja2!A:B,2,0)*SiscoTable[[#This Row],[Provta(Uns)]],0)</f>
        <v>59.453999999999994</v>
      </c>
      <c r="M5045" s="7">
        <v>0</v>
      </c>
      <c r="N5045" s="7">
        <v>23</v>
      </c>
      <c r="O5045" s="7">
        <f>IFERROR(VLOOKUP(SiscoTable[[#This Row],[Código]],Hoja2!A:B,2,0)*SiscoTable[[#This Row],[Stock_actual]],0)</f>
        <v>372.59999999999997</v>
      </c>
      <c r="P5045" s="6" t="s">
        <v>248</v>
      </c>
      <c r="Q5045" s="7">
        <v>4</v>
      </c>
      <c r="R5045" s="7">
        <v>0</v>
      </c>
      <c r="S5045" s="7" t="s">
        <v>11926</v>
      </c>
      <c r="BI5045"/>
      <c r="BJ5045"/>
    </row>
    <row r="5046" spans="2:62" x14ac:dyDescent="0.4">
      <c r="B5046" s="1">
        <v>23248</v>
      </c>
      <c r="C5046" s="6" t="s">
        <v>8</v>
      </c>
      <c r="D5046" s="6" t="s">
        <v>8</v>
      </c>
      <c r="E5046" s="6" t="s">
        <v>8482</v>
      </c>
      <c r="F5046" s="6" t="s">
        <v>8641</v>
      </c>
      <c r="G5046" s="6" t="s">
        <v>8936</v>
      </c>
      <c r="H5046" s="6" t="s">
        <v>8663</v>
      </c>
      <c r="I5046" s="6" t="s">
        <v>8969</v>
      </c>
      <c r="J5046" s="6" t="s">
        <v>5</v>
      </c>
      <c r="K5046" s="7">
        <v>1.67</v>
      </c>
      <c r="L5046" s="7">
        <f>IFERROR(VLOOKUP(SiscoTable[[#This Row],[Código]],Hoja2!A:B,2,0)*SiscoTable[[#This Row],[Provta(Uns)]],0)</f>
        <v>32.564999999999998</v>
      </c>
      <c r="M5046" s="7">
        <v>0</v>
      </c>
      <c r="N5046" s="7">
        <v>2</v>
      </c>
      <c r="O5046" s="7">
        <f>IFERROR(VLOOKUP(SiscoTable[[#This Row],[Código]],Hoja2!A:B,2,0)*SiscoTable[[#This Row],[Stock_actual]],0)</f>
        <v>39</v>
      </c>
      <c r="P5046" s="6" t="s">
        <v>115</v>
      </c>
      <c r="Q5046" s="7">
        <v>2</v>
      </c>
      <c r="R5046" s="7">
        <v>3.58</v>
      </c>
      <c r="S5046" s="7" t="s">
        <v>11926</v>
      </c>
      <c r="BI5046"/>
      <c r="BJ5046"/>
    </row>
    <row r="5047" spans="2:62" x14ac:dyDescent="0.4">
      <c r="B5047" s="1">
        <v>23249</v>
      </c>
      <c r="C5047" s="6" t="s">
        <v>8</v>
      </c>
      <c r="D5047" s="6" t="s">
        <v>8</v>
      </c>
      <c r="E5047" s="6" t="s">
        <v>8482</v>
      </c>
      <c r="F5047" s="6" t="s">
        <v>8641</v>
      </c>
      <c r="G5047" s="6" t="s">
        <v>8936</v>
      </c>
      <c r="H5047" s="6" t="s">
        <v>8663</v>
      </c>
      <c r="I5047" s="6" t="s">
        <v>8970</v>
      </c>
      <c r="J5047" s="6" t="s">
        <v>5</v>
      </c>
      <c r="K5047" s="7">
        <v>2</v>
      </c>
      <c r="L5047" s="7">
        <f>IFERROR(VLOOKUP(SiscoTable[[#This Row],[Código]],Hoja2!A:B,2,0)*SiscoTable[[#This Row],[Provta(Uns)]],0)</f>
        <v>27</v>
      </c>
      <c r="M5047" s="7">
        <v>0</v>
      </c>
      <c r="N5047" s="7">
        <v>0</v>
      </c>
      <c r="O5047" s="7">
        <f>IFERROR(VLOOKUP(SiscoTable[[#This Row],[Código]],Hoja2!A:B,2,0)*SiscoTable[[#This Row],[Stock_actual]],0)</f>
        <v>0</v>
      </c>
      <c r="P5047" s="6" t="s">
        <v>7</v>
      </c>
      <c r="Q5047" s="7">
        <v>2</v>
      </c>
      <c r="R5047" s="7">
        <v>4.2</v>
      </c>
      <c r="S5047" s="7" t="s">
        <v>11926</v>
      </c>
      <c r="BI5047"/>
      <c r="BJ5047"/>
    </row>
    <row r="5048" spans="2:62" x14ac:dyDescent="0.4">
      <c r="B5048" s="1">
        <v>23250</v>
      </c>
      <c r="C5048" s="6" t="s">
        <v>30</v>
      </c>
      <c r="D5048" s="6" t="s">
        <v>30</v>
      </c>
      <c r="E5048" s="6" t="s">
        <v>8482</v>
      </c>
      <c r="F5048" s="6" t="s">
        <v>8641</v>
      </c>
      <c r="G5048" s="6" t="s">
        <v>8649</v>
      </c>
      <c r="H5048" s="6" t="s">
        <v>8663</v>
      </c>
      <c r="I5048" s="6" t="s">
        <v>8662</v>
      </c>
      <c r="J5048" s="6" t="s">
        <v>5</v>
      </c>
      <c r="K5048" s="7">
        <v>28.67</v>
      </c>
      <c r="L5048" s="7">
        <f>IFERROR(VLOOKUP(SiscoTable[[#This Row],[Código]],Hoja2!A:B,2,0)*SiscoTable[[#This Row],[Provta(Uns)]],0)</f>
        <v>111.813</v>
      </c>
      <c r="M5048" s="7">
        <v>0</v>
      </c>
      <c r="N5048" s="7">
        <v>1</v>
      </c>
      <c r="O5048" s="7">
        <f>IFERROR(VLOOKUP(SiscoTable[[#This Row],[Código]],Hoja2!A:B,2,0)*SiscoTable[[#This Row],[Stock_actual]],0)</f>
        <v>3.9</v>
      </c>
      <c r="P5048" s="6" t="s">
        <v>24</v>
      </c>
      <c r="Q5048" s="7">
        <v>32</v>
      </c>
      <c r="R5048" s="7">
        <v>57.559999999999995</v>
      </c>
      <c r="S5048" s="7" t="s">
        <v>11926</v>
      </c>
      <c r="BI5048"/>
      <c r="BJ5048"/>
    </row>
    <row r="5049" spans="2:62" x14ac:dyDescent="0.4">
      <c r="B5049" s="1">
        <v>23251</v>
      </c>
      <c r="C5049" s="6" t="s">
        <v>8</v>
      </c>
      <c r="D5049" s="6" t="s">
        <v>8</v>
      </c>
      <c r="E5049" s="6" t="s">
        <v>8482</v>
      </c>
      <c r="F5049" s="6" t="s">
        <v>8641</v>
      </c>
      <c r="G5049" s="6" t="s">
        <v>8649</v>
      </c>
      <c r="H5049" s="6" t="s">
        <v>8663</v>
      </c>
      <c r="I5049" s="6" t="s">
        <v>8712</v>
      </c>
      <c r="J5049" s="6" t="s">
        <v>5</v>
      </c>
      <c r="K5049" s="7">
        <v>6.67</v>
      </c>
      <c r="L5049" s="7">
        <f>IFERROR(VLOOKUP(SiscoTable[[#This Row],[Código]],Hoja2!A:B,2,0)*SiscoTable[[#This Row],[Provta(Uns)]],0)</f>
        <v>26.012999999999998</v>
      </c>
      <c r="M5049" s="7">
        <v>0</v>
      </c>
      <c r="N5049" s="7">
        <v>0</v>
      </c>
      <c r="O5049" s="7">
        <f>IFERROR(VLOOKUP(SiscoTable[[#This Row],[Código]],Hoja2!A:B,2,0)*SiscoTable[[#This Row],[Stock_actual]],0)</f>
        <v>0</v>
      </c>
      <c r="P5049" s="6" t="s">
        <v>7</v>
      </c>
      <c r="Q5049" s="7">
        <v>7</v>
      </c>
      <c r="R5049" s="7">
        <v>13.2</v>
      </c>
      <c r="S5049" s="7" t="s">
        <v>11926</v>
      </c>
      <c r="BI5049"/>
      <c r="BJ5049"/>
    </row>
    <row r="5050" spans="2:62" x14ac:dyDescent="0.4">
      <c r="B5050" s="1">
        <v>23252</v>
      </c>
      <c r="C5050" s="6" t="s">
        <v>8</v>
      </c>
      <c r="D5050" s="6" t="s">
        <v>8</v>
      </c>
      <c r="E5050" s="6" t="s">
        <v>8482</v>
      </c>
      <c r="F5050" s="6" t="s">
        <v>8641</v>
      </c>
      <c r="G5050" s="6" t="s">
        <v>8649</v>
      </c>
      <c r="H5050" s="6" t="s">
        <v>8663</v>
      </c>
      <c r="I5050" s="6" t="s">
        <v>8703</v>
      </c>
      <c r="J5050" s="6" t="s">
        <v>5</v>
      </c>
      <c r="K5050" s="7">
        <v>6.67</v>
      </c>
      <c r="L5050" s="7">
        <f>IFERROR(VLOOKUP(SiscoTable[[#This Row],[Código]],Hoja2!A:B,2,0)*SiscoTable[[#This Row],[Provta(Uns)]],0)</f>
        <v>26.012999999999998</v>
      </c>
      <c r="M5050" s="7">
        <v>0</v>
      </c>
      <c r="N5050" s="7">
        <v>0</v>
      </c>
      <c r="O5050" s="7">
        <f>IFERROR(VLOOKUP(SiscoTable[[#This Row],[Código]],Hoja2!A:B,2,0)*SiscoTable[[#This Row],[Stock_actual]],0)</f>
        <v>0</v>
      </c>
      <c r="P5050" s="6" t="s">
        <v>7</v>
      </c>
      <c r="Q5050" s="7">
        <v>7</v>
      </c>
      <c r="R5050" s="7">
        <v>13.2</v>
      </c>
      <c r="S5050" s="7" t="s">
        <v>11926</v>
      </c>
      <c r="BI5050"/>
      <c r="BJ5050"/>
    </row>
    <row r="5051" spans="2:62" x14ac:dyDescent="0.4">
      <c r="B5051" s="1">
        <v>23253</v>
      </c>
      <c r="C5051" s="6" t="s">
        <v>30</v>
      </c>
      <c r="D5051" s="6" t="s">
        <v>8</v>
      </c>
      <c r="E5051" s="6" t="s">
        <v>8482</v>
      </c>
      <c r="F5051" s="6" t="s">
        <v>8641</v>
      </c>
      <c r="G5051" s="6" t="s">
        <v>8649</v>
      </c>
      <c r="H5051" s="6" t="s">
        <v>8644</v>
      </c>
      <c r="I5051" s="6" t="s">
        <v>8664</v>
      </c>
      <c r="J5051" s="6" t="s">
        <v>5</v>
      </c>
      <c r="K5051" s="7">
        <v>3.67</v>
      </c>
      <c r="L5051" s="7">
        <f>IFERROR(VLOOKUP(SiscoTable[[#This Row],[Código]],Hoja2!A:B,2,0)*SiscoTable[[#This Row],[Provta(Uns)]],0)</f>
        <v>46.241999999999997</v>
      </c>
      <c r="M5051" s="7">
        <v>0</v>
      </c>
      <c r="N5051" s="7">
        <v>0</v>
      </c>
      <c r="O5051" s="7">
        <f>IFERROR(VLOOKUP(SiscoTable[[#This Row],[Código]],Hoja2!A:B,2,0)*SiscoTable[[#This Row],[Stock_actual]],0)</f>
        <v>0</v>
      </c>
      <c r="P5051" s="6" t="s">
        <v>7</v>
      </c>
      <c r="Q5051" s="7">
        <v>4</v>
      </c>
      <c r="R5051" s="7">
        <v>7.1999999999999993</v>
      </c>
      <c r="S5051" s="7" t="s">
        <v>11926</v>
      </c>
      <c r="BI5051"/>
      <c r="BJ5051"/>
    </row>
    <row r="5052" spans="2:62" x14ac:dyDescent="0.4">
      <c r="B5052" s="1">
        <v>23254</v>
      </c>
      <c r="C5052" s="6" t="s">
        <v>8</v>
      </c>
      <c r="D5052" s="6" t="s">
        <v>8</v>
      </c>
      <c r="E5052" s="6" t="s">
        <v>8482</v>
      </c>
      <c r="F5052" s="6" t="s">
        <v>8641</v>
      </c>
      <c r="G5052" s="6" t="s">
        <v>8649</v>
      </c>
      <c r="H5052" s="6" t="s">
        <v>8663</v>
      </c>
      <c r="I5052" s="6" t="s">
        <v>8704</v>
      </c>
      <c r="J5052" s="6" t="s">
        <v>5</v>
      </c>
      <c r="K5052" s="7">
        <v>0</v>
      </c>
      <c r="L5052" s="7">
        <f>IFERROR(VLOOKUP(SiscoTable[[#This Row],[Código]],Hoja2!A:B,2,0)*SiscoTable[[#This Row],[Provta(Uns)]],0)</f>
        <v>0</v>
      </c>
      <c r="M5052" s="7">
        <v>0</v>
      </c>
      <c r="N5052" s="7">
        <v>0</v>
      </c>
      <c r="O5052" s="7">
        <f>IFERROR(VLOOKUP(SiscoTable[[#This Row],[Código]],Hoja2!A:B,2,0)*SiscoTable[[#This Row],[Stock_actual]],0)</f>
        <v>0</v>
      </c>
      <c r="P5052" s="6" t="s">
        <v>7</v>
      </c>
      <c r="Q5052" s="7">
        <v>0</v>
      </c>
      <c r="R5052" s="7">
        <v>0</v>
      </c>
      <c r="S5052" s="7" t="s">
        <v>11926</v>
      </c>
      <c r="BI5052"/>
      <c r="BJ5052"/>
    </row>
    <row r="5053" spans="2:62" x14ac:dyDescent="0.4">
      <c r="B5053" s="1">
        <v>23255</v>
      </c>
      <c r="C5053" s="6" t="s">
        <v>8</v>
      </c>
      <c r="D5053" s="6" t="s">
        <v>8</v>
      </c>
      <c r="E5053" s="6" t="s">
        <v>8482</v>
      </c>
      <c r="F5053" s="6" t="s">
        <v>8641</v>
      </c>
      <c r="G5053" s="6" t="s">
        <v>8649</v>
      </c>
      <c r="H5053" s="6" t="s">
        <v>8663</v>
      </c>
      <c r="I5053" s="6" t="s">
        <v>8705</v>
      </c>
      <c r="J5053" s="6" t="s">
        <v>5</v>
      </c>
      <c r="K5053" s="7">
        <v>0</v>
      </c>
      <c r="L5053" s="7">
        <f>IFERROR(VLOOKUP(SiscoTable[[#This Row],[Código]],Hoja2!A:B,2,0)*SiscoTable[[#This Row],[Provta(Uns)]],0)</f>
        <v>0</v>
      </c>
      <c r="M5053" s="7">
        <v>0</v>
      </c>
      <c r="N5053" s="7">
        <v>0</v>
      </c>
      <c r="O5053" s="7">
        <f>IFERROR(VLOOKUP(SiscoTable[[#This Row],[Código]],Hoja2!A:B,2,0)*SiscoTable[[#This Row],[Stock_actual]],0)</f>
        <v>0</v>
      </c>
      <c r="P5053" s="6" t="s">
        <v>7</v>
      </c>
      <c r="Q5053" s="7">
        <v>0</v>
      </c>
      <c r="R5053" s="7">
        <v>0</v>
      </c>
      <c r="S5053" s="7" t="s">
        <v>11926</v>
      </c>
      <c r="BI5053"/>
      <c r="BJ5053"/>
    </row>
    <row r="5054" spans="2:62" x14ac:dyDescent="0.4">
      <c r="B5054" s="1">
        <v>23256</v>
      </c>
      <c r="C5054" s="6" t="s">
        <v>30</v>
      </c>
      <c r="D5054" s="6" t="s">
        <v>30</v>
      </c>
      <c r="E5054" s="6" t="s">
        <v>8482</v>
      </c>
      <c r="F5054" s="6" t="s">
        <v>8641</v>
      </c>
      <c r="G5054" s="6" t="s">
        <v>8649</v>
      </c>
      <c r="H5054" s="6" t="s">
        <v>8663</v>
      </c>
      <c r="I5054" s="6" t="s">
        <v>8665</v>
      </c>
      <c r="J5054" s="6" t="s">
        <v>5</v>
      </c>
      <c r="K5054" s="7">
        <v>23</v>
      </c>
      <c r="L5054" s="7">
        <f>IFERROR(VLOOKUP(SiscoTable[[#This Row],[Código]],Hoja2!A:B,2,0)*SiscoTable[[#This Row],[Provta(Uns)]],0)</f>
        <v>89.7</v>
      </c>
      <c r="M5054" s="7">
        <v>0</v>
      </c>
      <c r="N5054" s="7">
        <v>0</v>
      </c>
      <c r="O5054" s="7">
        <f>IFERROR(VLOOKUP(SiscoTable[[#This Row],[Código]],Hoja2!A:B,2,0)*SiscoTable[[#This Row],[Stock_actual]],0)</f>
        <v>0</v>
      </c>
      <c r="P5054" s="6" t="s">
        <v>7</v>
      </c>
      <c r="Q5054" s="7">
        <v>25</v>
      </c>
      <c r="R5054" s="7">
        <v>46.2</v>
      </c>
      <c r="S5054" s="7" t="s">
        <v>11926</v>
      </c>
      <c r="BI5054"/>
      <c r="BJ5054"/>
    </row>
    <row r="5055" spans="2:62" x14ac:dyDescent="0.4">
      <c r="B5055" s="1">
        <v>23257</v>
      </c>
      <c r="C5055" s="6" t="s">
        <v>8</v>
      </c>
      <c r="D5055" s="6" t="s">
        <v>8</v>
      </c>
      <c r="E5055" s="6" t="s">
        <v>8482</v>
      </c>
      <c r="F5055" s="6" t="s">
        <v>8641</v>
      </c>
      <c r="G5055" s="6" t="s">
        <v>8649</v>
      </c>
      <c r="H5055" s="6" t="s">
        <v>8663</v>
      </c>
      <c r="I5055" s="6" t="s">
        <v>8706</v>
      </c>
      <c r="J5055" s="6" t="s">
        <v>5</v>
      </c>
      <c r="K5055" s="7">
        <v>0.5</v>
      </c>
      <c r="L5055" s="7">
        <f>IFERROR(VLOOKUP(SiscoTable[[#This Row],[Código]],Hoja2!A:B,2,0)*SiscoTable[[#This Row],[Provta(Uns)]],0)</f>
        <v>9.9499999999999993</v>
      </c>
      <c r="M5055" s="7">
        <v>0</v>
      </c>
      <c r="N5055" s="7">
        <v>0</v>
      </c>
      <c r="O5055" s="7">
        <f>IFERROR(VLOOKUP(SiscoTable[[#This Row],[Código]],Hoja2!A:B,2,0)*SiscoTable[[#This Row],[Stock_actual]],0)</f>
        <v>0</v>
      </c>
      <c r="P5055" s="6" t="s">
        <v>7</v>
      </c>
      <c r="Q5055" s="7">
        <v>1</v>
      </c>
      <c r="R5055" s="7">
        <v>1.2</v>
      </c>
      <c r="S5055" s="7" t="s">
        <v>11926</v>
      </c>
      <c r="BI5055"/>
      <c r="BJ5055"/>
    </row>
    <row r="5056" spans="2:62" x14ac:dyDescent="0.4">
      <c r="B5056" s="1">
        <v>23261</v>
      </c>
      <c r="C5056" s="6" t="s">
        <v>8</v>
      </c>
      <c r="D5056" s="6" t="s">
        <v>8</v>
      </c>
      <c r="E5056" s="6" t="s">
        <v>3268</v>
      </c>
      <c r="F5056" s="6" t="s">
        <v>7197</v>
      </c>
      <c r="G5056" s="6" t="s">
        <v>7554</v>
      </c>
      <c r="H5056" s="6" t="s">
        <v>7693</v>
      </c>
      <c r="I5056" s="6" t="s">
        <v>7737</v>
      </c>
      <c r="J5056" s="6" t="s">
        <v>5</v>
      </c>
      <c r="K5056" s="7">
        <v>6.33</v>
      </c>
      <c r="L5056" s="7">
        <f>IFERROR(VLOOKUP(SiscoTable[[#This Row],[Código]],Hoja2!A:B,2,0)*SiscoTable[[#This Row],[Provta(Uns)]],0)</f>
        <v>37.980000000000004</v>
      </c>
      <c r="M5056" s="7">
        <v>0</v>
      </c>
      <c r="N5056" s="7">
        <v>7</v>
      </c>
      <c r="O5056" s="7">
        <f>IFERROR(VLOOKUP(SiscoTable[[#This Row],[Código]],Hoja2!A:B,2,0)*SiscoTable[[#This Row],[Stock_actual]],0)</f>
        <v>42</v>
      </c>
      <c r="P5056" s="6" t="s">
        <v>565</v>
      </c>
      <c r="Q5056" s="7">
        <v>7</v>
      </c>
      <c r="R5056" s="7">
        <v>12.529999999999998</v>
      </c>
      <c r="S5056" s="7" t="s">
        <v>11928</v>
      </c>
      <c r="BI5056"/>
      <c r="BJ5056"/>
    </row>
    <row r="5057" spans="2:62" x14ac:dyDescent="0.4">
      <c r="B5057" s="1">
        <v>23262</v>
      </c>
      <c r="C5057" s="6" t="s">
        <v>30</v>
      </c>
      <c r="D5057" s="6" t="s">
        <v>30</v>
      </c>
      <c r="E5057" s="6" t="s">
        <v>3268</v>
      </c>
      <c r="F5057" s="6" t="s">
        <v>3269</v>
      </c>
      <c r="G5057" s="6" t="s">
        <v>4384</v>
      </c>
      <c r="H5057" s="6" t="s">
        <v>4392</v>
      </c>
      <c r="I5057" s="6" t="s">
        <v>4482</v>
      </c>
      <c r="J5057" s="6" t="s">
        <v>5</v>
      </c>
      <c r="K5057" s="7">
        <v>12.5</v>
      </c>
      <c r="L5057" s="7">
        <f>IFERROR(VLOOKUP(SiscoTable[[#This Row],[Código]],Hoja2!A:B,2,0)*SiscoTable[[#This Row],[Provta(Uns)]],0)</f>
        <v>198.75</v>
      </c>
      <c r="M5057" s="7">
        <v>0</v>
      </c>
      <c r="N5057" s="7">
        <v>12</v>
      </c>
      <c r="O5057" s="7">
        <f>IFERROR(VLOOKUP(SiscoTable[[#This Row],[Código]],Hoja2!A:B,2,0)*SiscoTable[[#This Row],[Stock_actual]],0)</f>
        <v>190.8</v>
      </c>
      <c r="P5057" s="6" t="s">
        <v>252</v>
      </c>
      <c r="Q5057" s="7">
        <v>14</v>
      </c>
      <c r="R5057" s="7">
        <v>25.379999999999995</v>
      </c>
      <c r="S5057" s="7" t="s">
        <v>11928</v>
      </c>
      <c r="BI5057"/>
      <c r="BJ5057"/>
    </row>
    <row r="5058" spans="2:62" x14ac:dyDescent="0.4">
      <c r="B5058" s="1">
        <v>23265</v>
      </c>
      <c r="C5058" s="6" t="s">
        <v>30</v>
      </c>
      <c r="D5058" s="6" t="s">
        <v>30</v>
      </c>
      <c r="E5058" s="6" t="s">
        <v>3268</v>
      </c>
      <c r="F5058" s="6" t="s">
        <v>3269</v>
      </c>
      <c r="G5058" s="6" t="s">
        <v>3706</v>
      </c>
      <c r="H5058" s="6" t="s">
        <v>3712</v>
      </c>
      <c r="I5058" s="6" t="s">
        <v>3723</v>
      </c>
      <c r="J5058" s="6" t="s">
        <v>5</v>
      </c>
      <c r="K5058" s="7">
        <v>6.33</v>
      </c>
      <c r="L5058" s="7">
        <f>IFERROR(VLOOKUP(SiscoTable[[#This Row],[Código]],Hoja2!A:B,2,0)*SiscoTable[[#This Row],[Provta(Uns)]],0)</f>
        <v>48.107999999999997</v>
      </c>
      <c r="M5058" s="7">
        <v>0</v>
      </c>
      <c r="N5058" s="7">
        <v>1</v>
      </c>
      <c r="O5058" s="7">
        <f>IFERROR(VLOOKUP(SiscoTable[[#This Row],[Código]],Hoja2!A:B,2,0)*SiscoTable[[#This Row],[Stock_actual]],0)</f>
        <v>7.6</v>
      </c>
      <c r="P5058" s="6" t="s">
        <v>214</v>
      </c>
      <c r="Q5058" s="7">
        <v>7</v>
      </c>
      <c r="R5058" s="7">
        <v>12.65</v>
      </c>
      <c r="S5058" s="7" t="s">
        <v>11928</v>
      </c>
      <c r="BI5058"/>
      <c r="BJ5058"/>
    </row>
    <row r="5059" spans="2:62" x14ac:dyDescent="0.4">
      <c r="B5059" s="1">
        <v>23266</v>
      </c>
      <c r="C5059" s="6" t="s">
        <v>8</v>
      </c>
      <c r="D5059" s="6" t="s">
        <v>8</v>
      </c>
      <c r="E5059" s="6" t="s">
        <v>3268</v>
      </c>
      <c r="F5059" s="6" t="s">
        <v>7197</v>
      </c>
      <c r="G5059" s="6" t="s">
        <v>7554</v>
      </c>
      <c r="H5059" s="6" t="s">
        <v>7693</v>
      </c>
      <c r="I5059" s="6" t="s">
        <v>7738</v>
      </c>
      <c r="J5059" s="6" t="s">
        <v>5</v>
      </c>
      <c r="K5059" s="7">
        <v>1.5</v>
      </c>
      <c r="L5059" s="7">
        <f>IFERROR(VLOOKUP(SiscoTable[[#This Row],[Código]],Hoja2!A:B,2,0)*SiscoTable[[#This Row],[Provta(Uns)]],0)</f>
        <v>9.3000000000000007</v>
      </c>
      <c r="M5059" s="7">
        <v>0</v>
      </c>
      <c r="N5059" s="7">
        <v>3</v>
      </c>
      <c r="O5059" s="7">
        <f>IFERROR(VLOOKUP(SiscoTable[[#This Row],[Código]],Hoja2!A:B,2,0)*SiscoTable[[#This Row],[Stock_actual]],0)</f>
        <v>18.600000000000001</v>
      </c>
      <c r="P5059" s="6" t="s">
        <v>242</v>
      </c>
      <c r="Q5059" s="7">
        <v>2</v>
      </c>
      <c r="R5059" s="7">
        <v>0</v>
      </c>
      <c r="S5059" s="7" t="s">
        <v>11928</v>
      </c>
      <c r="BI5059"/>
      <c r="BJ5059"/>
    </row>
    <row r="5060" spans="2:62" x14ac:dyDescent="0.4">
      <c r="B5060" s="1">
        <v>23274</v>
      </c>
      <c r="C5060" s="6" t="s">
        <v>30</v>
      </c>
      <c r="D5060" s="6" t="s">
        <v>8</v>
      </c>
      <c r="E5060" s="6" t="s">
        <v>3268</v>
      </c>
      <c r="F5060" s="6" t="s">
        <v>5836</v>
      </c>
      <c r="G5060" s="6" t="s">
        <v>5929</v>
      </c>
      <c r="H5060" s="6" t="s">
        <v>5864</v>
      </c>
      <c r="I5060" s="6" t="s">
        <v>5982</v>
      </c>
      <c r="J5060" s="6" t="s">
        <v>5</v>
      </c>
      <c r="K5060" s="7">
        <v>0</v>
      </c>
      <c r="L5060" s="7">
        <f>IFERROR(VLOOKUP(SiscoTable[[#This Row],[Código]],Hoja2!A:B,2,0)*SiscoTable[[#This Row],[Provta(Uns)]],0)</f>
        <v>0</v>
      </c>
      <c r="M5060" s="7">
        <v>0</v>
      </c>
      <c r="N5060" s="7">
        <v>0</v>
      </c>
      <c r="O5060" s="7">
        <f>IFERROR(VLOOKUP(SiscoTable[[#This Row],[Código]],Hoja2!A:B,2,0)*SiscoTable[[#This Row],[Stock_actual]],0)</f>
        <v>0</v>
      </c>
      <c r="P5060" s="6" t="s">
        <v>7</v>
      </c>
      <c r="Q5060" s="7">
        <v>0</v>
      </c>
      <c r="R5060" s="7">
        <v>0</v>
      </c>
      <c r="S5060" s="7" t="s">
        <v>11928</v>
      </c>
      <c r="BI5060"/>
      <c r="BJ5060"/>
    </row>
    <row r="5061" spans="2:62" x14ac:dyDescent="0.4">
      <c r="B5061" s="1">
        <v>23275</v>
      </c>
      <c r="C5061" s="6" t="s">
        <v>8</v>
      </c>
      <c r="D5061" s="6" t="s">
        <v>8</v>
      </c>
      <c r="E5061" s="6" t="s">
        <v>3268</v>
      </c>
      <c r="F5061" s="6" t="s">
        <v>5836</v>
      </c>
      <c r="G5061" s="6" t="s">
        <v>5929</v>
      </c>
      <c r="H5061" s="6" t="s">
        <v>5864</v>
      </c>
      <c r="I5061" s="6" t="s">
        <v>6024</v>
      </c>
      <c r="J5061" s="6" t="s">
        <v>5</v>
      </c>
      <c r="K5061" s="7">
        <v>0</v>
      </c>
      <c r="L5061" s="7">
        <f>IFERROR(VLOOKUP(SiscoTable[[#This Row],[Código]],Hoja2!A:B,2,0)*SiscoTable[[#This Row],[Provta(Uns)]],0)</f>
        <v>0</v>
      </c>
      <c r="M5061" s="7">
        <v>0</v>
      </c>
      <c r="N5061" s="7">
        <v>0</v>
      </c>
      <c r="O5061" s="7">
        <f>IFERROR(VLOOKUP(SiscoTable[[#This Row],[Código]],Hoja2!A:B,2,0)*SiscoTable[[#This Row],[Stock_actual]],0)</f>
        <v>0</v>
      </c>
      <c r="P5061" s="6" t="s">
        <v>7</v>
      </c>
      <c r="Q5061" s="7">
        <v>0</v>
      </c>
      <c r="R5061" s="7">
        <v>0</v>
      </c>
      <c r="S5061" s="7" t="s">
        <v>11928</v>
      </c>
      <c r="BI5061"/>
      <c r="BJ5061"/>
    </row>
    <row r="5062" spans="2:62" x14ac:dyDescent="0.4">
      <c r="B5062" s="1">
        <v>23276</v>
      </c>
      <c r="C5062" s="6" t="s">
        <v>30</v>
      </c>
      <c r="D5062" s="6" t="s">
        <v>8</v>
      </c>
      <c r="E5062" s="6" t="s">
        <v>3268</v>
      </c>
      <c r="F5062" s="6" t="s">
        <v>5836</v>
      </c>
      <c r="G5062" s="6" t="s">
        <v>5929</v>
      </c>
      <c r="H5062" s="6" t="s">
        <v>5864</v>
      </c>
      <c r="I5062" s="6" t="s">
        <v>5983</v>
      </c>
      <c r="J5062" s="6" t="s">
        <v>5</v>
      </c>
      <c r="K5062" s="7">
        <v>0.67</v>
      </c>
      <c r="L5062" s="7">
        <f>IFERROR(VLOOKUP(SiscoTable[[#This Row],[Código]],Hoja2!A:B,2,0)*SiscoTable[[#This Row],[Provta(Uns)]],0)</f>
        <v>18.09</v>
      </c>
      <c r="M5062" s="7">
        <v>0</v>
      </c>
      <c r="N5062" s="7">
        <v>0</v>
      </c>
      <c r="O5062" s="7">
        <f>IFERROR(VLOOKUP(SiscoTable[[#This Row],[Código]],Hoja2!A:B,2,0)*SiscoTable[[#This Row],[Stock_actual]],0)</f>
        <v>0</v>
      </c>
      <c r="P5062" s="6" t="s">
        <v>7</v>
      </c>
      <c r="Q5062" s="7">
        <v>1</v>
      </c>
      <c r="R5062" s="7">
        <v>1.2</v>
      </c>
      <c r="S5062" s="7" t="s">
        <v>11928</v>
      </c>
      <c r="BI5062"/>
      <c r="BJ5062"/>
    </row>
    <row r="5063" spans="2:62" x14ac:dyDescent="0.4">
      <c r="B5063" s="1">
        <v>23277</v>
      </c>
      <c r="C5063" s="6" t="s">
        <v>8</v>
      </c>
      <c r="D5063" s="6" t="s">
        <v>8</v>
      </c>
      <c r="E5063" s="6" t="s">
        <v>3268</v>
      </c>
      <c r="F5063" s="6" t="s">
        <v>5836</v>
      </c>
      <c r="G5063" s="6" t="s">
        <v>5929</v>
      </c>
      <c r="H5063" s="6" t="s">
        <v>5864</v>
      </c>
      <c r="I5063" s="6" t="s">
        <v>6025</v>
      </c>
      <c r="J5063" s="6" t="s">
        <v>5</v>
      </c>
      <c r="K5063" s="7">
        <v>0</v>
      </c>
      <c r="L5063" s="7">
        <f>IFERROR(VLOOKUP(SiscoTable[[#This Row],[Código]],Hoja2!A:B,2,0)*SiscoTable[[#This Row],[Provta(Uns)]],0)</f>
        <v>0</v>
      </c>
      <c r="M5063" s="7">
        <v>0</v>
      </c>
      <c r="N5063" s="7">
        <v>0</v>
      </c>
      <c r="O5063" s="7">
        <f>IFERROR(VLOOKUP(SiscoTable[[#This Row],[Código]],Hoja2!A:B,2,0)*SiscoTable[[#This Row],[Stock_actual]],0)</f>
        <v>0</v>
      </c>
      <c r="P5063" s="6" t="s">
        <v>7</v>
      </c>
      <c r="Q5063" s="7">
        <v>0</v>
      </c>
      <c r="R5063" s="7">
        <v>0</v>
      </c>
      <c r="S5063" s="7" t="s">
        <v>11928</v>
      </c>
      <c r="BI5063"/>
      <c r="BJ5063"/>
    </row>
    <row r="5064" spans="2:62" x14ac:dyDescent="0.4">
      <c r="B5064" s="1">
        <v>23278</v>
      </c>
      <c r="C5064" s="6" t="s">
        <v>25</v>
      </c>
      <c r="D5064" s="6" t="s">
        <v>8</v>
      </c>
      <c r="E5064" s="6" t="s">
        <v>3268</v>
      </c>
      <c r="F5064" s="6" t="s">
        <v>5836</v>
      </c>
      <c r="G5064" s="6" t="s">
        <v>5929</v>
      </c>
      <c r="H5064" s="6" t="s">
        <v>5864</v>
      </c>
      <c r="I5064" s="6" t="s">
        <v>5959</v>
      </c>
      <c r="J5064" s="6" t="s">
        <v>5</v>
      </c>
      <c r="K5064" s="7">
        <v>5.17</v>
      </c>
      <c r="L5064" s="7">
        <f>IFERROR(VLOOKUP(SiscoTable[[#This Row],[Código]],Hoja2!A:B,2,0)*SiscoTable[[#This Row],[Provta(Uns)]],0)</f>
        <v>157.685</v>
      </c>
      <c r="M5064" s="7">
        <v>0</v>
      </c>
      <c r="N5064" s="7">
        <v>10</v>
      </c>
      <c r="O5064" s="7">
        <f>IFERROR(VLOOKUP(SiscoTable[[#This Row],[Código]],Hoja2!A:B,2,0)*SiscoTable[[#This Row],[Stock_actual]],0)</f>
        <v>305</v>
      </c>
      <c r="P5064" s="6" t="s">
        <v>770</v>
      </c>
      <c r="Q5064" s="7">
        <v>6</v>
      </c>
      <c r="R5064" s="7">
        <v>0</v>
      </c>
      <c r="S5064" s="7" t="s">
        <v>11928</v>
      </c>
      <c r="BI5064"/>
      <c r="BJ5064"/>
    </row>
    <row r="5065" spans="2:62" x14ac:dyDescent="0.4">
      <c r="B5065" s="1">
        <v>23280</v>
      </c>
      <c r="C5065" s="6" t="s">
        <v>8</v>
      </c>
      <c r="D5065" s="6" t="s">
        <v>8</v>
      </c>
      <c r="E5065" s="6" t="s">
        <v>3268</v>
      </c>
      <c r="F5065" s="6" t="s">
        <v>3269</v>
      </c>
      <c r="G5065" s="6" t="s">
        <v>5543</v>
      </c>
      <c r="H5065" s="6" t="s">
        <v>5685</v>
      </c>
      <c r="I5065" s="6" t="s">
        <v>5684</v>
      </c>
      <c r="J5065" s="6" t="s">
        <v>5</v>
      </c>
      <c r="K5065" s="7">
        <v>0</v>
      </c>
      <c r="L5065" s="7">
        <f>IFERROR(VLOOKUP(SiscoTable[[#This Row],[Código]],Hoja2!A:B,2,0)*SiscoTable[[#This Row],[Provta(Uns)]],0)</f>
        <v>0</v>
      </c>
      <c r="M5065" s="7">
        <v>0</v>
      </c>
      <c r="N5065" s="7">
        <v>0</v>
      </c>
      <c r="O5065" s="7">
        <f>IFERROR(VLOOKUP(SiscoTable[[#This Row],[Código]],Hoja2!A:B,2,0)*SiscoTable[[#This Row],[Stock_actual]],0)</f>
        <v>0</v>
      </c>
      <c r="P5065" s="6" t="s">
        <v>7</v>
      </c>
      <c r="Q5065" s="7">
        <v>0</v>
      </c>
      <c r="R5065" s="7">
        <v>0</v>
      </c>
      <c r="S5065" s="7" t="s">
        <v>11925</v>
      </c>
      <c r="BI5065"/>
      <c r="BJ5065"/>
    </row>
    <row r="5066" spans="2:62" x14ac:dyDescent="0.4">
      <c r="B5066" s="1">
        <v>23281</v>
      </c>
      <c r="C5066" s="6" t="s">
        <v>8</v>
      </c>
      <c r="D5066" s="6" t="s">
        <v>8</v>
      </c>
      <c r="E5066" s="6" t="s">
        <v>3268</v>
      </c>
      <c r="F5066" s="6" t="s">
        <v>3269</v>
      </c>
      <c r="G5066" s="6" t="s">
        <v>5543</v>
      </c>
      <c r="H5066" s="6" t="s">
        <v>5685</v>
      </c>
      <c r="I5066" s="6" t="s">
        <v>5686</v>
      </c>
      <c r="J5066" s="6" t="s">
        <v>5</v>
      </c>
      <c r="K5066" s="7">
        <v>0</v>
      </c>
      <c r="L5066" s="7">
        <f>IFERROR(VLOOKUP(SiscoTable[[#This Row],[Código]],Hoja2!A:B,2,0)*SiscoTable[[#This Row],[Provta(Uns)]],0)</f>
        <v>0</v>
      </c>
      <c r="M5066" s="7">
        <v>0</v>
      </c>
      <c r="N5066" s="7">
        <v>0</v>
      </c>
      <c r="O5066" s="7">
        <f>IFERROR(VLOOKUP(SiscoTable[[#This Row],[Código]],Hoja2!A:B,2,0)*SiscoTable[[#This Row],[Stock_actual]],0)</f>
        <v>0</v>
      </c>
      <c r="P5066" s="6" t="s">
        <v>7</v>
      </c>
      <c r="Q5066" s="7">
        <v>0</v>
      </c>
      <c r="R5066" s="7">
        <v>0</v>
      </c>
      <c r="S5066" s="7" t="s">
        <v>11925</v>
      </c>
      <c r="BI5066"/>
      <c r="BJ5066"/>
    </row>
    <row r="5067" spans="2:62" x14ac:dyDescent="0.4">
      <c r="B5067" s="1">
        <v>23282</v>
      </c>
      <c r="C5067" s="6" t="s">
        <v>8</v>
      </c>
      <c r="D5067" s="6" t="s">
        <v>8</v>
      </c>
      <c r="E5067" s="6" t="s">
        <v>3268</v>
      </c>
      <c r="F5067" s="6" t="s">
        <v>3269</v>
      </c>
      <c r="G5067" s="6" t="s">
        <v>5543</v>
      </c>
      <c r="H5067" s="6" t="s">
        <v>5685</v>
      </c>
      <c r="I5067" s="6" t="s">
        <v>5687</v>
      </c>
      <c r="J5067" s="6" t="s">
        <v>5</v>
      </c>
      <c r="K5067" s="7">
        <v>0</v>
      </c>
      <c r="L5067" s="7">
        <f>IFERROR(VLOOKUP(SiscoTable[[#This Row],[Código]],Hoja2!A:B,2,0)*SiscoTable[[#This Row],[Provta(Uns)]],0)</f>
        <v>0</v>
      </c>
      <c r="M5067" s="7">
        <v>0</v>
      </c>
      <c r="N5067" s="7">
        <v>0</v>
      </c>
      <c r="O5067" s="7">
        <f>IFERROR(VLOOKUP(SiscoTable[[#This Row],[Código]],Hoja2!A:B,2,0)*SiscoTable[[#This Row],[Stock_actual]],0)</f>
        <v>0</v>
      </c>
      <c r="P5067" s="6" t="s">
        <v>7</v>
      </c>
      <c r="Q5067" s="7">
        <v>0</v>
      </c>
      <c r="R5067" s="7">
        <v>0</v>
      </c>
      <c r="S5067" s="7" t="s">
        <v>11925</v>
      </c>
      <c r="BI5067"/>
      <c r="BJ5067"/>
    </row>
    <row r="5068" spans="2:62" x14ac:dyDescent="0.4">
      <c r="B5068" s="1">
        <v>23283</v>
      </c>
      <c r="C5068" s="6" t="s">
        <v>8</v>
      </c>
      <c r="D5068" s="6" t="s">
        <v>8</v>
      </c>
      <c r="E5068" s="6" t="s">
        <v>3268</v>
      </c>
      <c r="F5068" s="6" t="s">
        <v>3269</v>
      </c>
      <c r="G5068" s="6" t="s">
        <v>5543</v>
      </c>
      <c r="H5068" s="6" t="s">
        <v>5685</v>
      </c>
      <c r="I5068" s="6" t="s">
        <v>5688</v>
      </c>
      <c r="J5068" s="6" t="s">
        <v>5</v>
      </c>
      <c r="K5068" s="7">
        <v>0</v>
      </c>
      <c r="L5068" s="7">
        <f>IFERROR(VLOOKUP(SiscoTable[[#This Row],[Código]],Hoja2!A:B,2,0)*SiscoTable[[#This Row],[Provta(Uns)]],0)</f>
        <v>0</v>
      </c>
      <c r="M5068" s="7">
        <v>0</v>
      </c>
      <c r="N5068" s="7">
        <v>0</v>
      </c>
      <c r="O5068" s="7">
        <f>IFERROR(VLOOKUP(SiscoTable[[#This Row],[Código]],Hoja2!A:B,2,0)*SiscoTable[[#This Row],[Stock_actual]],0)</f>
        <v>0</v>
      </c>
      <c r="P5068" s="6" t="s">
        <v>7</v>
      </c>
      <c r="Q5068" s="7">
        <v>0</v>
      </c>
      <c r="R5068" s="7">
        <v>0</v>
      </c>
      <c r="S5068" s="7" t="s">
        <v>11925</v>
      </c>
      <c r="BI5068"/>
      <c r="BJ5068"/>
    </row>
    <row r="5069" spans="2:62" x14ac:dyDescent="0.4">
      <c r="B5069" s="1">
        <v>23284</v>
      </c>
      <c r="C5069" s="6" t="s">
        <v>8</v>
      </c>
      <c r="D5069" s="6" t="s">
        <v>8</v>
      </c>
      <c r="E5069" s="6" t="s">
        <v>3268</v>
      </c>
      <c r="F5069" s="6" t="s">
        <v>3269</v>
      </c>
      <c r="G5069" s="6" t="s">
        <v>5543</v>
      </c>
      <c r="H5069" s="6" t="s">
        <v>5685</v>
      </c>
      <c r="I5069" s="6" t="s">
        <v>5689</v>
      </c>
      <c r="J5069" s="6" t="s">
        <v>5</v>
      </c>
      <c r="K5069" s="7">
        <v>0</v>
      </c>
      <c r="L5069" s="7">
        <f>IFERROR(VLOOKUP(SiscoTable[[#This Row],[Código]],Hoja2!A:B,2,0)*SiscoTable[[#This Row],[Provta(Uns)]],0)</f>
        <v>0</v>
      </c>
      <c r="M5069" s="7">
        <v>0</v>
      </c>
      <c r="N5069" s="7">
        <v>0</v>
      </c>
      <c r="O5069" s="7">
        <f>IFERROR(VLOOKUP(SiscoTable[[#This Row],[Código]],Hoja2!A:B,2,0)*SiscoTable[[#This Row],[Stock_actual]],0)</f>
        <v>0</v>
      </c>
      <c r="P5069" s="6" t="s">
        <v>7</v>
      </c>
      <c r="Q5069" s="7">
        <v>0</v>
      </c>
      <c r="R5069" s="7">
        <v>0</v>
      </c>
      <c r="S5069" s="7" t="s">
        <v>11925</v>
      </c>
      <c r="BI5069"/>
      <c r="BJ5069"/>
    </row>
    <row r="5070" spans="2:62" x14ac:dyDescent="0.4">
      <c r="B5070" s="1">
        <v>23285</v>
      </c>
      <c r="C5070" s="6" t="s">
        <v>8</v>
      </c>
      <c r="D5070" s="6" t="s">
        <v>8</v>
      </c>
      <c r="E5070" s="6" t="s">
        <v>3268</v>
      </c>
      <c r="F5070" s="6" t="s">
        <v>3269</v>
      </c>
      <c r="G5070" s="6" t="s">
        <v>5543</v>
      </c>
      <c r="H5070" s="6" t="s">
        <v>5685</v>
      </c>
      <c r="I5070" s="6" t="s">
        <v>5690</v>
      </c>
      <c r="J5070" s="6" t="s">
        <v>5</v>
      </c>
      <c r="K5070" s="7">
        <v>0</v>
      </c>
      <c r="L5070" s="7">
        <f>IFERROR(VLOOKUP(SiscoTable[[#This Row],[Código]],Hoja2!A:B,2,0)*SiscoTable[[#This Row],[Provta(Uns)]],0)</f>
        <v>0</v>
      </c>
      <c r="M5070" s="7">
        <v>0</v>
      </c>
      <c r="N5070" s="7">
        <v>0</v>
      </c>
      <c r="O5070" s="7">
        <f>IFERROR(VLOOKUP(SiscoTable[[#This Row],[Código]],Hoja2!A:B,2,0)*SiscoTable[[#This Row],[Stock_actual]],0)</f>
        <v>0</v>
      </c>
      <c r="P5070" s="6" t="s">
        <v>7</v>
      </c>
      <c r="Q5070" s="7">
        <v>0</v>
      </c>
      <c r="R5070" s="7">
        <v>0</v>
      </c>
      <c r="S5070" s="7" t="s">
        <v>11925</v>
      </c>
      <c r="BI5070"/>
      <c r="BJ5070"/>
    </row>
    <row r="5071" spans="2:62" x14ac:dyDescent="0.4">
      <c r="B5071" s="1">
        <v>23286</v>
      </c>
      <c r="C5071" s="6" t="s">
        <v>8</v>
      </c>
      <c r="D5071" s="6" t="s">
        <v>30</v>
      </c>
      <c r="E5071" s="6" t="s">
        <v>3268</v>
      </c>
      <c r="F5071" s="6" t="s">
        <v>3269</v>
      </c>
      <c r="G5071" s="6" t="s">
        <v>5543</v>
      </c>
      <c r="H5071" s="6" t="s">
        <v>5685</v>
      </c>
      <c r="I5071" s="6" t="s">
        <v>5691</v>
      </c>
      <c r="J5071" s="6" t="s">
        <v>5</v>
      </c>
      <c r="K5071" s="7">
        <v>0</v>
      </c>
      <c r="L5071" s="7">
        <f>IFERROR(VLOOKUP(SiscoTable[[#This Row],[Código]],Hoja2!A:B,2,0)*SiscoTable[[#This Row],[Provta(Uns)]],0)</f>
        <v>0</v>
      </c>
      <c r="M5071" s="7">
        <v>0</v>
      </c>
      <c r="N5071" s="7">
        <v>0</v>
      </c>
      <c r="O5071" s="7">
        <f>IFERROR(VLOOKUP(SiscoTable[[#This Row],[Código]],Hoja2!A:B,2,0)*SiscoTable[[#This Row],[Stock_actual]],0)</f>
        <v>0</v>
      </c>
      <c r="P5071" s="6" t="s">
        <v>7</v>
      </c>
      <c r="Q5071" s="7">
        <v>0</v>
      </c>
      <c r="R5071" s="7">
        <v>0</v>
      </c>
      <c r="S5071" s="7" t="s">
        <v>11925</v>
      </c>
      <c r="BI5071"/>
      <c r="BJ5071"/>
    </row>
    <row r="5072" spans="2:62" x14ac:dyDescent="0.4">
      <c r="B5072" s="1">
        <v>23287</v>
      </c>
      <c r="C5072" s="6" t="s">
        <v>8</v>
      </c>
      <c r="D5072" s="6" t="s">
        <v>8</v>
      </c>
      <c r="E5072" s="6" t="s">
        <v>8482</v>
      </c>
      <c r="F5072" s="6" t="s">
        <v>11853</v>
      </c>
      <c r="G5072" s="6" t="s">
        <v>11861</v>
      </c>
      <c r="H5072" s="6" t="s">
        <v>11885</v>
      </c>
      <c r="I5072" s="6" t="s">
        <v>11896</v>
      </c>
      <c r="J5072" s="6" t="s">
        <v>5</v>
      </c>
      <c r="K5072" s="7">
        <v>0</v>
      </c>
      <c r="L5072" s="7">
        <f>IFERROR(VLOOKUP(SiscoTable[[#This Row],[Código]],Hoja2!A:B,2,0)*SiscoTable[[#This Row],[Provta(Uns)]],0)</f>
        <v>0</v>
      </c>
      <c r="M5072" s="7">
        <v>0</v>
      </c>
      <c r="N5072" s="7">
        <v>0</v>
      </c>
      <c r="O5072" s="7">
        <f>IFERROR(VLOOKUP(SiscoTable[[#This Row],[Código]],Hoja2!A:B,2,0)*SiscoTable[[#This Row],[Stock_actual]],0)</f>
        <v>0</v>
      </c>
      <c r="P5072" s="6" t="s">
        <v>7</v>
      </c>
      <c r="Q5072" s="7">
        <v>0</v>
      </c>
      <c r="R5072" s="7">
        <v>0</v>
      </c>
      <c r="S5072" s="7" t="s">
        <v>11926</v>
      </c>
      <c r="BI5072"/>
      <c r="BJ5072"/>
    </row>
    <row r="5073" spans="2:62" x14ac:dyDescent="0.4">
      <c r="B5073" s="1">
        <v>23288</v>
      </c>
      <c r="C5073" s="6" t="s">
        <v>30</v>
      </c>
      <c r="D5073" s="6" t="s">
        <v>30</v>
      </c>
      <c r="E5073" s="6" t="s">
        <v>3268</v>
      </c>
      <c r="F5073" s="6" t="s">
        <v>3269</v>
      </c>
      <c r="G5073" s="6" t="s">
        <v>4996</v>
      </c>
      <c r="H5073" s="6" t="s">
        <v>5012</v>
      </c>
      <c r="I5073" s="6" t="s">
        <v>5052</v>
      </c>
      <c r="J5073" s="6" t="s">
        <v>5</v>
      </c>
      <c r="K5073" s="7">
        <v>0</v>
      </c>
      <c r="L5073" s="7">
        <f>IFERROR(VLOOKUP(SiscoTable[[#This Row],[Código]],Hoja2!A:B,2,0)*SiscoTable[[#This Row],[Provta(Uns)]],0)</f>
        <v>0</v>
      </c>
      <c r="M5073" s="7">
        <v>0</v>
      </c>
      <c r="N5073" s="7">
        <v>0</v>
      </c>
      <c r="O5073" s="7">
        <f>IFERROR(VLOOKUP(SiscoTable[[#This Row],[Código]],Hoja2!A:B,2,0)*SiscoTable[[#This Row],[Stock_actual]],0)</f>
        <v>0</v>
      </c>
      <c r="P5073" s="6" t="s">
        <v>7</v>
      </c>
      <c r="Q5073" s="7">
        <v>0</v>
      </c>
      <c r="R5073" s="7">
        <v>0</v>
      </c>
      <c r="S5073" s="7" t="s">
        <v>11928</v>
      </c>
      <c r="BI5073"/>
      <c r="BJ5073"/>
    </row>
    <row r="5074" spans="2:62" x14ac:dyDescent="0.4">
      <c r="B5074" s="1">
        <v>23289</v>
      </c>
      <c r="C5074" s="6" t="s">
        <v>8</v>
      </c>
      <c r="D5074" s="6" t="s">
        <v>8</v>
      </c>
      <c r="E5074" s="6" t="s">
        <v>8482</v>
      </c>
      <c r="F5074" s="6" t="s">
        <v>9030</v>
      </c>
      <c r="G5074" s="6" t="s">
        <v>9112</v>
      </c>
      <c r="H5074" s="6" t="s">
        <v>8663</v>
      </c>
      <c r="I5074" s="6" t="s">
        <v>9159</v>
      </c>
      <c r="J5074" s="6" t="s">
        <v>5</v>
      </c>
      <c r="K5074" s="7">
        <v>0</v>
      </c>
      <c r="L5074" s="7">
        <f>IFERROR(VLOOKUP(SiscoTable[[#This Row],[Código]],Hoja2!A:B,2,0)*SiscoTable[[#This Row],[Provta(Uns)]],0)</f>
        <v>0</v>
      </c>
      <c r="M5074" s="7">
        <v>0</v>
      </c>
      <c r="N5074" s="7">
        <v>0</v>
      </c>
      <c r="O5074" s="7">
        <f>IFERROR(VLOOKUP(SiscoTable[[#This Row],[Código]],Hoja2!A:B,2,0)*SiscoTable[[#This Row],[Stock_actual]],0)</f>
        <v>0</v>
      </c>
      <c r="P5074" s="6" t="s">
        <v>7</v>
      </c>
      <c r="Q5074" s="7">
        <v>0</v>
      </c>
      <c r="R5074" s="7">
        <v>0</v>
      </c>
      <c r="S5074" s="7" t="s">
        <v>11926</v>
      </c>
      <c r="BI5074"/>
      <c r="BJ5074"/>
    </row>
    <row r="5075" spans="2:62" x14ac:dyDescent="0.4">
      <c r="B5075" s="1">
        <v>23290</v>
      </c>
      <c r="C5075" s="6" t="s">
        <v>30</v>
      </c>
      <c r="D5075" s="6" t="s">
        <v>25</v>
      </c>
      <c r="E5075" s="6" t="s">
        <v>469</v>
      </c>
      <c r="F5075" s="6" t="s">
        <v>1050</v>
      </c>
      <c r="G5075" s="6" t="s">
        <v>1064</v>
      </c>
      <c r="H5075" s="6" t="s">
        <v>1087</v>
      </c>
      <c r="I5075" s="6" t="s">
        <v>1098</v>
      </c>
      <c r="J5075" s="6" t="s">
        <v>5</v>
      </c>
      <c r="K5075" s="7">
        <v>31.33</v>
      </c>
      <c r="L5075" s="7">
        <f>IFERROR(VLOOKUP(SiscoTable[[#This Row],[Código]],Hoja2!A:B,2,0)*SiscoTable[[#This Row],[Provta(Uns)]],0)</f>
        <v>90.856999999999999</v>
      </c>
      <c r="M5075" s="7">
        <v>0</v>
      </c>
      <c r="N5075" s="7">
        <v>94</v>
      </c>
      <c r="O5075" s="7">
        <f>IFERROR(VLOOKUP(SiscoTable[[#This Row],[Código]],Hoja2!A:B,2,0)*SiscoTable[[#This Row],[Stock_actual]],0)</f>
        <v>272.59999999999997</v>
      </c>
      <c r="P5075" s="6" t="s">
        <v>983</v>
      </c>
      <c r="Q5075" s="7">
        <v>34</v>
      </c>
      <c r="R5075" s="7">
        <v>0</v>
      </c>
      <c r="S5075" s="7" t="s">
        <v>11927</v>
      </c>
      <c r="BI5075"/>
      <c r="BJ5075"/>
    </row>
    <row r="5076" spans="2:62" x14ac:dyDescent="0.4">
      <c r="B5076" s="1">
        <v>23291</v>
      </c>
      <c r="C5076" s="6" t="s">
        <v>30</v>
      </c>
      <c r="D5076" s="6" t="s">
        <v>30</v>
      </c>
      <c r="E5076" s="6" t="s">
        <v>469</v>
      </c>
      <c r="F5076" s="6" t="s">
        <v>1050</v>
      </c>
      <c r="G5076" s="6" t="s">
        <v>1064</v>
      </c>
      <c r="H5076" s="6" t="s">
        <v>1087</v>
      </c>
      <c r="I5076" s="6" t="s">
        <v>1099</v>
      </c>
      <c r="J5076" s="6" t="s">
        <v>5</v>
      </c>
      <c r="K5076" s="7">
        <v>0</v>
      </c>
      <c r="L5076" s="7">
        <f>IFERROR(VLOOKUP(SiscoTable[[#This Row],[Código]],Hoja2!A:B,2,0)*SiscoTable[[#This Row],[Provta(Uns)]],0)</f>
        <v>0</v>
      </c>
      <c r="M5076" s="7">
        <v>0</v>
      </c>
      <c r="N5076" s="7">
        <v>0</v>
      </c>
      <c r="O5076" s="7">
        <f>IFERROR(VLOOKUP(SiscoTable[[#This Row],[Código]],Hoja2!A:B,2,0)*SiscoTable[[#This Row],[Stock_actual]],0)</f>
        <v>0</v>
      </c>
      <c r="P5076" s="6" t="s">
        <v>7</v>
      </c>
      <c r="Q5076" s="7">
        <v>0</v>
      </c>
      <c r="R5076" s="7">
        <v>0</v>
      </c>
      <c r="S5076" s="7" t="s">
        <v>11927</v>
      </c>
      <c r="BI5076"/>
      <c r="BJ5076"/>
    </row>
    <row r="5077" spans="2:62" x14ac:dyDescent="0.4">
      <c r="B5077" s="1">
        <v>23292</v>
      </c>
      <c r="C5077" s="6" t="s">
        <v>8</v>
      </c>
      <c r="D5077" s="6" t="s">
        <v>8</v>
      </c>
      <c r="E5077" s="6" t="s">
        <v>8482</v>
      </c>
      <c r="F5077" s="6" t="s">
        <v>8641</v>
      </c>
      <c r="G5077" s="6" t="s">
        <v>8756</v>
      </c>
      <c r="H5077" s="6" t="s">
        <v>8663</v>
      </c>
      <c r="I5077" s="6" t="s">
        <v>8810</v>
      </c>
      <c r="J5077" s="6" t="s">
        <v>5</v>
      </c>
      <c r="K5077" s="7">
        <v>1.67</v>
      </c>
      <c r="L5077" s="7">
        <f>IFERROR(VLOOKUP(SiscoTable[[#This Row],[Código]],Hoja2!A:B,2,0)*SiscoTable[[#This Row],[Provta(Uns)]],0)</f>
        <v>32.564999999999998</v>
      </c>
      <c r="M5077" s="7">
        <v>0</v>
      </c>
      <c r="N5077" s="7">
        <v>14</v>
      </c>
      <c r="O5077" s="7">
        <f>IFERROR(VLOOKUP(SiscoTable[[#This Row],[Código]],Hoja2!A:B,2,0)*SiscoTable[[#This Row],[Stock_actual]],0)</f>
        <v>273</v>
      </c>
      <c r="P5077" s="6" t="s">
        <v>5526</v>
      </c>
      <c r="Q5077" s="7">
        <v>2</v>
      </c>
      <c r="R5077" s="7">
        <v>0</v>
      </c>
      <c r="S5077" s="7" t="s">
        <v>11926</v>
      </c>
      <c r="BI5077"/>
      <c r="BJ5077"/>
    </row>
    <row r="5078" spans="2:62" x14ac:dyDescent="0.4">
      <c r="B5078" s="1">
        <v>23293</v>
      </c>
      <c r="C5078" s="6" t="s">
        <v>30</v>
      </c>
      <c r="D5078" s="6" t="s">
        <v>30</v>
      </c>
      <c r="E5078" s="6" t="s">
        <v>8482</v>
      </c>
      <c r="F5078" s="6" t="s">
        <v>8641</v>
      </c>
      <c r="G5078" s="6" t="s">
        <v>8649</v>
      </c>
      <c r="H5078" s="6" t="s">
        <v>8663</v>
      </c>
      <c r="I5078" s="6" t="s">
        <v>8666</v>
      </c>
      <c r="J5078" s="6" t="s">
        <v>5</v>
      </c>
      <c r="K5078" s="7">
        <v>21.67</v>
      </c>
      <c r="L5078" s="7">
        <f>IFERROR(VLOOKUP(SiscoTable[[#This Row],[Código]],Hoja2!A:B,2,0)*SiscoTable[[#This Row],[Provta(Uns)]],0)</f>
        <v>84.513000000000005</v>
      </c>
      <c r="M5078" s="7">
        <v>0</v>
      </c>
      <c r="N5078" s="7">
        <v>2</v>
      </c>
      <c r="O5078" s="7">
        <f>IFERROR(VLOOKUP(SiscoTable[[#This Row],[Código]],Hoja2!A:B,2,0)*SiscoTable[[#This Row],[Stock_actual]],0)</f>
        <v>7.8</v>
      </c>
      <c r="P5078" s="6" t="s">
        <v>82</v>
      </c>
      <c r="Q5078" s="7">
        <v>24</v>
      </c>
      <c r="R5078" s="7">
        <v>43.36</v>
      </c>
      <c r="S5078" s="7" t="s">
        <v>11926</v>
      </c>
      <c r="BI5078"/>
      <c r="BJ5078"/>
    </row>
    <row r="5079" spans="2:62" x14ac:dyDescent="0.4">
      <c r="B5079" s="1">
        <v>23296</v>
      </c>
      <c r="C5079" s="6" t="s">
        <v>8</v>
      </c>
      <c r="D5079" s="6" t="s">
        <v>8</v>
      </c>
      <c r="E5079" s="6" t="s">
        <v>8482</v>
      </c>
      <c r="F5079" s="6" t="s">
        <v>10720</v>
      </c>
      <c r="G5079" s="6" t="s">
        <v>11322</v>
      </c>
      <c r="H5079" s="6" t="s">
        <v>9039</v>
      </c>
      <c r="I5079" s="6" t="s">
        <v>11397</v>
      </c>
      <c r="J5079" s="6" t="s">
        <v>5</v>
      </c>
      <c r="K5079" s="7">
        <v>0</v>
      </c>
      <c r="L5079" s="7">
        <f>IFERROR(VLOOKUP(SiscoTable[[#This Row],[Código]],Hoja2!A:B,2,0)*SiscoTable[[#This Row],[Provta(Uns)]],0)</f>
        <v>0</v>
      </c>
      <c r="M5079" s="7">
        <v>0</v>
      </c>
      <c r="N5079" s="7">
        <v>0</v>
      </c>
      <c r="O5079" s="7">
        <f>IFERROR(VLOOKUP(SiscoTable[[#This Row],[Código]],Hoja2!A:B,2,0)*SiscoTable[[#This Row],[Stock_actual]],0)</f>
        <v>0</v>
      </c>
      <c r="P5079" s="6" t="s">
        <v>7</v>
      </c>
      <c r="Q5079" s="7">
        <v>0</v>
      </c>
      <c r="R5079" s="7">
        <v>0</v>
      </c>
      <c r="S5079" s="7" t="s">
        <v>11926</v>
      </c>
      <c r="BI5079"/>
      <c r="BJ5079"/>
    </row>
    <row r="5080" spans="2:62" x14ac:dyDescent="0.4">
      <c r="B5080" s="1">
        <v>23298</v>
      </c>
      <c r="C5080" s="6" t="s">
        <v>25</v>
      </c>
      <c r="D5080" s="6" t="s">
        <v>30</v>
      </c>
      <c r="E5080" s="6" t="s">
        <v>1734</v>
      </c>
      <c r="F5080" s="6" t="s">
        <v>1735</v>
      </c>
      <c r="G5080" s="6" t="s">
        <v>1736</v>
      </c>
      <c r="H5080" s="6" t="s">
        <v>4</v>
      </c>
      <c r="I5080" s="6" t="s">
        <v>1738</v>
      </c>
      <c r="J5080" s="6" t="s">
        <v>5</v>
      </c>
      <c r="K5080" s="7">
        <v>6.17</v>
      </c>
      <c r="L5080" s="7">
        <f>IFERROR(VLOOKUP(SiscoTable[[#This Row],[Código]],Hoja2!A:B,2,0)*SiscoTable[[#This Row],[Provta(Uns)]],0)</f>
        <v>153.63299999999998</v>
      </c>
      <c r="M5080" s="7">
        <v>0</v>
      </c>
      <c r="N5080" s="7">
        <v>46</v>
      </c>
      <c r="O5080" s="7">
        <f>IFERROR(VLOOKUP(SiscoTable[[#This Row],[Código]],Hoja2!A:B,2,0)*SiscoTable[[#This Row],[Stock_actual]],0)</f>
        <v>1145.3999999999999</v>
      </c>
      <c r="P5080" s="6" t="s">
        <v>1739</v>
      </c>
      <c r="Q5080" s="7">
        <v>7</v>
      </c>
      <c r="R5080" s="7">
        <v>0</v>
      </c>
      <c r="S5080" s="7" t="s">
        <v>11925</v>
      </c>
      <c r="BI5080"/>
      <c r="BJ5080"/>
    </row>
    <row r="5081" spans="2:62" x14ac:dyDescent="0.4">
      <c r="B5081" s="1">
        <v>23299</v>
      </c>
      <c r="C5081" s="6" t="s">
        <v>30</v>
      </c>
      <c r="D5081" s="6" t="s">
        <v>25</v>
      </c>
      <c r="E5081" s="6" t="s">
        <v>8482</v>
      </c>
      <c r="F5081" s="6" t="s">
        <v>10720</v>
      </c>
      <c r="G5081" s="6" t="s">
        <v>10721</v>
      </c>
      <c r="H5081" s="6" t="s">
        <v>9042</v>
      </c>
      <c r="I5081" s="6" t="s">
        <v>10787</v>
      </c>
      <c r="J5081" s="6" t="s">
        <v>5</v>
      </c>
      <c r="K5081" s="7">
        <v>62.5</v>
      </c>
      <c r="L5081" s="7">
        <f>IFERROR(VLOOKUP(SiscoTable[[#This Row],[Código]],Hoja2!A:B,2,0)*SiscoTable[[#This Row],[Provta(Uns)]],0)</f>
        <v>118.75</v>
      </c>
      <c r="M5081" s="7">
        <v>0</v>
      </c>
      <c r="N5081" s="7">
        <v>51</v>
      </c>
      <c r="O5081" s="7">
        <f>IFERROR(VLOOKUP(SiscoTable[[#This Row],[Código]],Hoja2!A:B,2,0)*SiscoTable[[#This Row],[Stock_actual]],0)</f>
        <v>96.899999999999991</v>
      </c>
      <c r="P5081" s="6" t="s">
        <v>751</v>
      </c>
      <c r="Q5081" s="7">
        <v>69</v>
      </c>
      <c r="R5081" s="7">
        <v>125.80000000000001</v>
      </c>
      <c r="S5081" s="7" t="s">
        <v>11926</v>
      </c>
      <c r="BI5081"/>
      <c r="BJ5081"/>
    </row>
    <row r="5082" spans="2:62" x14ac:dyDescent="0.4">
      <c r="B5082" s="1">
        <v>23302</v>
      </c>
      <c r="C5082" s="6" t="s">
        <v>30</v>
      </c>
      <c r="D5082" s="6" t="s">
        <v>25</v>
      </c>
      <c r="E5082" s="6" t="s">
        <v>469</v>
      </c>
      <c r="F5082" s="6" t="s">
        <v>668</v>
      </c>
      <c r="G5082" s="6" t="s">
        <v>794</v>
      </c>
      <c r="H5082" s="6" t="s">
        <v>213</v>
      </c>
      <c r="I5082" s="6" t="s">
        <v>833</v>
      </c>
      <c r="J5082" s="6" t="s">
        <v>5</v>
      </c>
      <c r="K5082" s="7">
        <v>31</v>
      </c>
      <c r="L5082" s="34">
        <f>IFERROR(VLOOKUP(SiscoTable[[#This Row],[Código]],Hoja2!A:B,2,0)*SiscoTable[[#This Row],[Provta(Uns)]],0)</f>
        <v>111.60000000000001</v>
      </c>
      <c r="M5082" s="7">
        <v>0</v>
      </c>
      <c r="N5082" s="7">
        <v>0</v>
      </c>
      <c r="O5082" s="34">
        <f>IFERROR(VLOOKUP(SiscoTable[[#This Row],[Código]],Hoja2!A:B,2,0)*SiscoTable[[#This Row],[Stock_actual]],0)</f>
        <v>0</v>
      </c>
      <c r="P5082" s="6" t="s">
        <v>7</v>
      </c>
      <c r="Q5082" s="7">
        <v>34</v>
      </c>
      <c r="R5082" s="7">
        <v>61.800000000000004</v>
      </c>
      <c r="S5082" s="7" t="s">
        <v>11924</v>
      </c>
      <c r="BI5082"/>
      <c r="BJ5082"/>
    </row>
    <row r="5083" spans="2:62" x14ac:dyDescent="0.4">
      <c r="B5083" s="1">
        <v>23303</v>
      </c>
      <c r="C5083" s="6" t="s">
        <v>8</v>
      </c>
      <c r="D5083" s="6" t="s">
        <v>8</v>
      </c>
      <c r="E5083" s="6" t="s">
        <v>8482</v>
      </c>
      <c r="F5083" s="6" t="s">
        <v>10720</v>
      </c>
      <c r="G5083" s="6" t="s">
        <v>11322</v>
      </c>
      <c r="H5083" s="6" t="s">
        <v>10604</v>
      </c>
      <c r="I5083" s="6" t="s">
        <v>11417</v>
      </c>
      <c r="J5083" s="6" t="s">
        <v>5</v>
      </c>
      <c r="K5083" s="7">
        <v>0.33</v>
      </c>
      <c r="L5083" s="7">
        <f>IFERROR(VLOOKUP(SiscoTable[[#This Row],[Código]],Hoja2!A:B,2,0)*SiscoTable[[#This Row],[Provta(Uns)]],0)</f>
        <v>4.4550000000000001</v>
      </c>
      <c r="M5083" s="7">
        <v>0</v>
      </c>
      <c r="N5083" s="7">
        <v>0</v>
      </c>
      <c r="O5083" s="7">
        <f>IFERROR(VLOOKUP(SiscoTable[[#This Row],[Código]],Hoja2!A:B,2,0)*SiscoTable[[#This Row],[Stock_actual]],0)</f>
        <v>0</v>
      </c>
      <c r="P5083" s="6" t="s">
        <v>7</v>
      </c>
      <c r="Q5083" s="7">
        <v>0</v>
      </c>
      <c r="R5083" s="7">
        <v>0</v>
      </c>
      <c r="S5083" s="7" t="s">
        <v>11926</v>
      </c>
      <c r="BI5083"/>
      <c r="BJ5083"/>
    </row>
    <row r="5084" spans="2:62" x14ac:dyDescent="0.4">
      <c r="B5084" s="1">
        <v>23304</v>
      </c>
      <c r="C5084" s="6" t="s">
        <v>8</v>
      </c>
      <c r="D5084" s="6" t="s">
        <v>8</v>
      </c>
      <c r="E5084" s="6" t="s">
        <v>8482</v>
      </c>
      <c r="F5084" s="6" t="s">
        <v>10720</v>
      </c>
      <c r="G5084" s="6" t="s">
        <v>11322</v>
      </c>
      <c r="H5084" s="6" t="s">
        <v>10604</v>
      </c>
      <c r="I5084" s="6" t="s">
        <v>11418</v>
      </c>
      <c r="J5084" s="6" t="s">
        <v>5</v>
      </c>
      <c r="K5084" s="7">
        <v>0</v>
      </c>
      <c r="L5084" s="7">
        <f>IFERROR(VLOOKUP(SiscoTable[[#This Row],[Código]],Hoja2!A:B,2,0)*SiscoTable[[#This Row],[Provta(Uns)]],0)</f>
        <v>0</v>
      </c>
      <c r="M5084" s="7">
        <v>0</v>
      </c>
      <c r="N5084" s="7">
        <v>0</v>
      </c>
      <c r="O5084" s="7">
        <f>IFERROR(VLOOKUP(SiscoTable[[#This Row],[Código]],Hoja2!A:B,2,0)*SiscoTable[[#This Row],[Stock_actual]],0)</f>
        <v>0</v>
      </c>
      <c r="P5084" s="6" t="s">
        <v>7</v>
      </c>
      <c r="Q5084" s="7">
        <v>0</v>
      </c>
      <c r="R5084" s="7">
        <v>0</v>
      </c>
      <c r="S5084" s="7" t="s">
        <v>11926</v>
      </c>
      <c r="BI5084"/>
      <c r="BJ5084"/>
    </row>
    <row r="5085" spans="2:62" x14ac:dyDescent="0.4">
      <c r="B5085" s="1">
        <v>23305</v>
      </c>
      <c r="C5085" s="6" t="s">
        <v>30</v>
      </c>
      <c r="D5085" s="6" t="s">
        <v>30</v>
      </c>
      <c r="E5085" s="6" t="s">
        <v>8482</v>
      </c>
      <c r="F5085" s="6" t="s">
        <v>10720</v>
      </c>
      <c r="G5085" s="6" t="s">
        <v>11322</v>
      </c>
      <c r="H5085" s="6" t="s">
        <v>10604</v>
      </c>
      <c r="I5085" s="6" t="s">
        <v>11361</v>
      </c>
      <c r="J5085" s="6" t="s">
        <v>5</v>
      </c>
      <c r="K5085" s="7">
        <v>4.33</v>
      </c>
      <c r="L5085" s="7">
        <f>IFERROR(VLOOKUP(SiscoTable[[#This Row],[Código]],Hoja2!A:B,2,0)*SiscoTable[[#This Row],[Provta(Uns)]],0)</f>
        <v>28.577999999999999</v>
      </c>
      <c r="M5085" s="7">
        <v>6</v>
      </c>
      <c r="N5085" s="7">
        <v>0</v>
      </c>
      <c r="O5085" s="7">
        <f>IFERROR(VLOOKUP(SiscoTable[[#This Row],[Código]],Hoja2!A:B,2,0)*SiscoTable[[#This Row],[Stock_actual]],0)</f>
        <v>0</v>
      </c>
      <c r="P5085" s="6" t="s">
        <v>7</v>
      </c>
      <c r="Q5085" s="7">
        <v>5</v>
      </c>
      <c r="R5085" s="7">
        <v>2.4000000000000004</v>
      </c>
      <c r="S5085" s="7" t="s">
        <v>11926</v>
      </c>
      <c r="BI5085"/>
      <c r="BJ5085"/>
    </row>
    <row r="5086" spans="2:62" x14ac:dyDescent="0.4">
      <c r="B5086" s="1">
        <v>23306</v>
      </c>
      <c r="C5086" s="6" t="s">
        <v>8</v>
      </c>
      <c r="D5086" s="6" t="s">
        <v>8</v>
      </c>
      <c r="E5086" s="6" t="s">
        <v>8482</v>
      </c>
      <c r="F5086" s="6" t="s">
        <v>10720</v>
      </c>
      <c r="G5086" s="6" t="s">
        <v>11322</v>
      </c>
      <c r="H5086" s="6" t="s">
        <v>10604</v>
      </c>
      <c r="I5086" s="6" t="s">
        <v>11419</v>
      </c>
      <c r="J5086" s="6" t="s">
        <v>5</v>
      </c>
      <c r="K5086" s="7">
        <v>1.67</v>
      </c>
      <c r="L5086" s="7">
        <f>IFERROR(VLOOKUP(SiscoTable[[#This Row],[Código]],Hoja2!A:B,2,0)*SiscoTable[[#This Row],[Provta(Uns)]],0)</f>
        <v>8.35</v>
      </c>
      <c r="M5086" s="7">
        <v>0</v>
      </c>
      <c r="N5086" s="7">
        <v>0</v>
      </c>
      <c r="O5086" s="7">
        <f>IFERROR(VLOOKUP(SiscoTable[[#This Row],[Código]],Hoja2!A:B,2,0)*SiscoTable[[#This Row],[Stock_actual]],0)</f>
        <v>0</v>
      </c>
      <c r="P5086" s="6" t="s">
        <v>7</v>
      </c>
      <c r="Q5086" s="7">
        <v>2</v>
      </c>
      <c r="R5086" s="7">
        <v>3.5999999999999996</v>
      </c>
      <c r="S5086" s="7" t="s">
        <v>11926</v>
      </c>
      <c r="BI5086"/>
      <c r="BJ5086"/>
    </row>
    <row r="5087" spans="2:62" x14ac:dyDescent="0.4">
      <c r="B5087" s="1">
        <v>23307</v>
      </c>
      <c r="C5087" s="6" t="s">
        <v>25</v>
      </c>
      <c r="D5087" s="6" t="s">
        <v>25</v>
      </c>
      <c r="E5087" s="6" t="s">
        <v>8482</v>
      </c>
      <c r="F5087" s="6" t="s">
        <v>10720</v>
      </c>
      <c r="G5087" s="6" t="s">
        <v>11105</v>
      </c>
      <c r="H5087" s="6" t="s">
        <v>10604</v>
      </c>
      <c r="I5087" s="6" t="s">
        <v>11156</v>
      </c>
      <c r="J5087" s="6" t="s">
        <v>5</v>
      </c>
      <c r="K5087" s="7">
        <v>35</v>
      </c>
      <c r="L5087" s="7">
        <f>IFERROR(VLOOKUP(SiscoTable[[#This Row],[Código]],Hoja2!A:B,2,0)*SiscoTable[[#This Row],[Provta(Uns)]],0)</f>
        <v>322</v>
      </c>
      <c r="M5087" s="7">
        <v>0</v>
      </c>
      <c r="N5087" s="7">
        <v>4</v>
      </c>
      <c r="O5087" s="7">
        <f>IFERROR(VLOOKUP(SiscoTable[[#This Row],[Código]],Hoja2!A:B,2,0)*SiscoTable[[#This Row],[Stock_actual]],0)</f>
        <v>36.799999999999997</v>
      </c>
      <c r="P5087" s="6" t="s">
        <v>82</v>
      </c>
      <c r="Q5087" s="7">
        <v>39</v>
      </c>
      <c r="R5087" s="7">
        <v>69.709999999999994</v>
      </c>
      <c r="S5087" s="7" t="s">
        <v>11926</v>
      </c>
      <c r="BI5087"/>
      <c r="BJ5087"/>
    </row>
    <row r="5088" spans="2:62" x14ac:dyDescent="0.4">
      <c r="B5088" s="1">
        <v>23308</v>
      </c>
      <c r="C5088" s="6" t="s">
        <v>25</v>
      </c>
      <c r="D5088" s="6" t="s">
        <v>30</v>
      </c>
      <c r="E5088" s="6" t="s">
        <v>8482</v>
      </c>
      <c r="F5088" s="6" t="s">
        <v>10720</v>
      </c>
      <c r="G5088" s="6" t="s">
        <v>11105</v>
      </c>
      <c r="H5088" s="6" t="s">
        <v>10604</v>
      </c>
      <c r="I5088" s="6" t="s">
        <v>11157</v>
      </c>
      <c r="J5088" s="6" t="s">
        <v>5</v>
      </c>
      <c r="K5088" s="7">
        <v>10.17</v>
      </c>
      <c r="L5088" s="7">
        <f>IFERROR(VLOOKUP(SiscoTable[[#This Row],[Código]],Hoja2!A:B,2,0)*SiscoTable[[#This Row],[Provta(Uns)]],0)</f>
        <v>253.23299999999998</v>
      </c>
      <c r="M5088" s="7">
        <v>0</v>
      </c>
      <c r="N5088" s="7">
        <v>2</v>
      </c>
      <c r="O5088" s="7">
        <f>IFERROR(VLOOKUP(SiscoTable[[#This Row],[Código]],Hoja2!A:B,2,0)*SiscoTable[[#This Row],[Stock_actual]],0)</f>
        <v>49.8</v>
      </c>
      <c r="P5088" s="6" t="s">
        <v>27</v>
      </c>
      <c r="Q5088" s="7">
        <v>11</v>
      </c>
      <c r="R5088" s="7">
        <v>20.440000000000001</v>
      </c>
      <c r="S5088" s="7" t="s">
        <v>11926</v>
      </c>
      <c r="BI5088"/>
      <c r="BJ5088"/>
    </row>
    <row r="5089" spans="2:62" x14ac:dyDescent="0.4">
      <c r="B5089" s="1">
        <v>23309</v>
      </c>
      <c r="C5089" s="6" t="s">
        <v>8</v>
      </c>
      <c r="D5089" s="6" t="s">
        <v>8</v>
      </c>
      <c r="E5089" s="6" t="s">
        <v>8482</v>
      </c>
      <c r="F5089" s="6" t="s">
        <v>10720</v>
      </c>
      <c r="G5089" s="6" t="s">
        <v>11504</v>
      </c>
      <c r="H5089" s="6" t="s">
        <v>10604</v>
      </c>
      <c r="I5089" s="6" t="s">
        <v>11547</v>
      </c>
      <c r="J5089" s="6" t="s">
        <v>5</v>
      </c>
      <c r="K5089" s="7">
        <v>1.67</v>
      </c>
      <c r="L5089" s="7">
        <f>IFERROR(VLOOKUP(SiscoTable[[#This Row],[Código]],Hoja2!A:B,2,0)*SiscoTable[[#This Row],[Provta(Uns)]],0)</f>
        <v>29.224999999999998</v>
      </c>
      <c r="M5089" s="7">
        <v>0</v>
      </c>
      <c r="N5089" s="7">
        <v>6</v>
      </c>
      <c r="O5089" s="7">
        <f>IFERROR(VLOOKUP(SiscoTable[[#This Row],[Código]],Hoja2!A:B,2,0)*SiscoTable[[#This Row],[Stock_actual]],0)</f>
        <v>105</v>
      </c>
      <c r="P5089" s="6" t="s">
        <v>476</v>
      </c>
      <c r="Q5089" s="7">
        <v>2</v>
      </c>
      <c r="R5089" s="7">
        <v>0</v>
      </c>
      <c r="S5089" s="7" t="s">
        <v>11926</v>
      </c>
      <c r="BI5089"/>
      <c r="BJ5089"/>
    </row>
    <row r="5090" spans="2:62" x14ac:dyDescent="0.4">
      <c r="B5090" s="1">
        <v>23310</v>
      </c>
      <c r="C5090" s="6" t="s">
        <v>8</v>
      </c>
      <c r="D5090" s="6" t="s">
        <v>8</v>
      </c>
      <c r="E5090" s="6" t="s">
        <v>8482</v>
      </c>
      <c r="F5090" s="6" t="s">
        <v>10720</v>
      </c>
      <c r="G5090" s="6" t="s">
        <v>11504</v>
      </c>
      <c r="H5090" s="6" t="s">
        <v>10604</v>
      </c>
      <c r="I5090" s="6" t="s">
        <v>11548</v>
      </c>
      <c r="J5090" s="6" t="s">
        <v>5</v>
      </c>
      <c r="K5090" s="7">
        <v>3.83</v>
      </c>
      <c r="L5090" s="7">
        <f>IFERROR(VLOOKUP(SiscoTable[[#This Row],[Código]],Hoja2!A:B,2,0)*SiscoTable[[#This Row],[Provta(Uns)]],0)</f>
        <v>18.767000000000003</v>
      </c>
      <c r="M5090" s="7">
        <v>0</v>
      </c>
      <c r="N5090" s="7">
        <v>15</v>
      </c>
      <c r="O5090" s="7">
        <f>IFERROR(VLOOKUP(SiscoTable[[#This Row],[Código]],Hoja2!A:B,2,0)*SiscoTable[[#This Row],[Stock_actual]],0)</f>
        <v>73.5</v>
      </c>
      <c r="P5090" s="6" t="s">
        <v>4036</v>
      </c>
      <c r="Q5090" s="7">
        <v>4</v>
      </c>
      <c r="R5090" s="7">
        <v>0</v>
      </c>
      <c r="S5090" s="7" t="s">
        <v>11926</v>
      </c>
      <c r="BI5090"/>
      <c r="BJ5090"/>
    </row>
    <row r="5091" spans="2:62" x14ac:dyDescent="0.4">
      <c r="B5091" s="1">
        <v>23311</v>
      </c>
      <c r="C5091" s="6" t="s">
        <v>8</v>
      </c>
      <c r="D5091" s="6" t="s">
        <v>8</v>
      </c>
      <c r="E5091" s="6" t="s">
        <v>8482</v>
      </c>
      <c r="F5091" s="6" t="s">
        <v>10720</v>
      </c>
      <c r="G5091" s="6" t="s">
        <v>11504</v>
      </c>
      <c r="H5091" s="6" t="s">
        <v>10604</v>
      </c>
      <c r="I5091" s="6" t="s">
        <v>11549</v>
      </c>
      <c r="J5091" s="6" t="s">
        <v>5</v>
      </c>
      <c r="K5091" s="7">
        <v>1.83</v>
      </c>
      <c r="L5091" s="7">
        <f>IFERROR(VLOOKUP(SiscoTable[[#This Row],[Código]],Hoja2!A:B,2,0)*SiscoTable[[#This Row],[Provta(Uns)]],0)</f>
        <v>8.7840000000000007</v>
      </c>
      <c r="M5091" s="7">
        <v>0</v>
      </c>
      <c r="N5091" s="7">
        <v>18</v>
      </c>
      <c r="O5091" s="7">
        <f>IFERROR(VLOOKUP(SiscoTable[[#This Row],[Código]],Hoja2!A:B,2,0)*SiscoTable[[#This Row],[Stock_actual]],0)</f>
        <v>86.399999999999991</v>
      </c>
      <c r="P5091" s="6" t="s">
        <v>11550</v>
      </c>
      <c r="Q5091" s="7">
        <v>2</v>
      </c>
      <c r="R5091" s="7">
        <v>0</v>
      </c>
      <c r="S5091" s="7" t="s">
        <v>11926</v>
      </c>
      <c r="BI5091"/>
      <c r="BJ5091"/>
    </row>
    <row r="5092" spans="2:62" x14ac:dyDescent="0.4">
      <c r="B5092" s="1">
        <v>23312</v>
      </c>
      <c r="C5092" s="6" t="s">
        <v>8</v>
      </c>
      <c r="D5092" s="6" t="s">
        <v>8</v>
      </c>
      <c r="E5092" s="6" t="s">
        <v>8482</v>
      </c>
      <c r="F5092" s="6" t="s">
        <v>10720</v>
      </c>
      <c r="G5092" s="6" t="s">
        <v>11504</v>
      </c>
      <c r="H5092" s="6" t="s">
        <v>10604</v>
      </c>
      <c r="I5092" s="6" t="s">
        <v>11551</v>
      </c>
      <c r="J5092" s="6" t="s">
        <v>5</v>
      </c>
      <c r="K5092" s="7">
        <v>0.5</v>
      </c>
      <c r="L5092" s="7">
        <f>IFERROR(VLOOKUP(SiscoTable[[#This Row],[Código]],Hoja2!A:B,2,0)*SiscoTable[[#This Row],[Provta(Uns)]],0)</f>
        <v>2.4</v>
      </c>
      <c r="M5092" s="7">
        <v>0</v>
      </c>
      <c r="N5092" s="7">
        <v>29</v>
      </c>
      <c r="O5092" s="7">
        <f>IFERROR(VLOOKUP(SiscoTable[[#This Row],[Código]],Hoja2!A:B,2,0)*SiscoTable[[#This Row],[Stock_actual]],0)</f>
        <v>139.19999999999999</v>
      </c>
      <c r="P5092" s="6" t="s">
        <v>4004</v>
      </c>
      <c r="Q5092" s="7">
        <v>1</v>
      </c>
      <c r="R5092" s="7">
        <v>0</v>
      </c>
      <c r="S5092" s="7" t="s">
        <v>11926</v>
      </c>
      <c r="BI5092"/>
      <c r="BJ5092"/>
    </row>
    <row r="5093" spans="2:62" x14ac:dyDescent="0.4">
      <c r="B5093" s="1">
        <v>23313</v>
      </c>
      <c r="C5093" s="6" t="s">
        <v>8</v>
      </c>
      <c r="D5093" s="6" t="s">
        <v>8</v>
      </c>
      <c r="E5093" s="6" t="s">
        <v>8482</v>
      </c>
      <c r="F5093" s="6" t="s">
        <v>10720</v>
      </c>
      <c r="G5093" s="6" t="s">
        <v>11504</v>
      </c>
      <c r="H5093" s="6" t="s">
        <v>10604</v>
      </c>
      <c r="I5093" s="6" t="s">
        <v>11552</v>
      </c>
      <c r="J5093" s="6" t="s">
        <v>5</v>
      </c>
      <c r="K5093" s="7">
        <v>1</v>
      </c>
      <c r="L5093" s="7">
        <f>IFERROR(VLOOKUP(SiscoTable[[#This Row],[Código]],Hoja2!A:B,2,0)*SiscoTable[[#This Row],[Provta(Uns)]],0)</f>
        <v>17.899999999999999</v>
      </c>
      <c r="M5093" s="7">
        <v>0</v>
      </c>
      <c r="N5093" s="7">
        <v>0</v>
      </c>
      <c r="O5093" s="7">
        <f>IFERROR(VLOOKUP(SiscoTable[[#This Row],[Código]],Hoja2!A:B,2,0)*SiscoTable[[#This Row],[Stock_actual]],0)</f>
        <v>0</v>
      </c>
      <c r="P5093" s="6" t="s">
        <v>7</v>
      </c>
      <c r="Q5093" s="7">
        <v>1</v>
      </c>
      <c r="R5093" s="7">
        <v>1.7999999999999998</v>
      </c>
      <c r="S5093" s="7" t="s">
        <v>11926</v>
      </c>
      <c r="BI5093"/>
      <c r="BJ5093"/>
    </row>
    <row r="5094" spans="2:62" x14ac:dyDescent="0.4">
      <c r="B5094" s="1">
        <v>23314</v>
      </c>
      <c r="C5094" s="6" t="s">
        <v>8</v>
      </c>
      <c r="D5094" s="6" t="s">
        <v>8</v>
      </c>
      <c r="E5094" s="6" t="s">
        <v>8482</v>
      </c>
      <c r="F5094" s="6" t="s">
        <v>10720</v>
      </c>
      <c r="G5094" s="6" t="s">
        <v>11504</v>
      </c>
      <c r="H5094" s="6" t="s">
        <v>10604</v>
      </c>
      <c r="I5094" s="6" t="s">
        <v>11553</v>
      </c>
      <c r="J5094" s="6" t="s">
        <v>5</v>
      </c>
      <c r="K5094" s="7">
        <v>0.17</v>
      </c>
      <c r="L5094" s="7">
        <f>IFERROR(VLOOKUP(SiscoTable[[#This Row],[Código]],Hoja2!A:B,2,0)*SiscoTable[[#This Row],[Provta(Uns)]],0)</f>
        <v>3.0940000000000003</v>
      </c>
      <c r="M5094" s="7">
        <v>0</v>
      </c>
      <c r="N5094" s="7">
        <v>0</v>
      </c>
      <c r="O5094" s="7">
        <f>IFERROR(VLOOKUP(SiscoTable[[#This Row],[Código]],Hoja2!A:B,2,0)*SiscoTable[[#This Row],[Stock_actual]],0)</f>
        <v>0</v>
      </c>
      <c r="P5094" s="6" t="s">
        <v>7</v>
      </c>
      <c r="Q5094" s="7">
        <v>0</v>
      </c>
      <c r="R5094" s="7">
        <v>0</v>
      </c>
      <c r="S5094" s="7" t="s">
        <v>11926</v>
      </c>
      <c r="BI5094"/>
      <c r="BJ5094"/>
    </row>
    <row r="5095" spans="2:62" x14ac:dyDescent="0.4">
      <c r="B5095" s="1">
        <v>23315</v>
      </c>
      <c r="C5095" s="6" t="s">
        <v>8</v>
      </c>
      <c r="D5095" s="6" t="s">
        <v>8</v>
      </c>
      <c r="E5095" s="6" t="s">
        <v>8482</v>
      </c>
      <c r="F5095" s="6" t="s">
        <v>10720</v>
      </c>
      <c r="G5095" s="6" t="s">
        <v>11504</v>
      </c>
      <c r="H5095" s="6" t="s">
        <v>10604</v>
      </c>
      <c r="I5095" s="6" t="s">
        <v>11554</v>
      </c>
      <c r="J5095" s="6" t="s">
        <v>5</v>
      </c>
      <c r="K5095" s="7">
        <v>0.67</v>
      </c>
      <c r="L5095" s="7">
        <f>IFERROR(VLOOKUP(SiscoTable[[#This Row],[Código]],Hoja2!A:B,2,0)*SiscoTable[[#This Row],[Provta(Uns)]],0)</f>
        <v>3.1490000000000005</v>
      </c>
      <c r="M5095" s="7">
        <v>0</v>
      </c>
      <c r="N5095" s="7">
        <v>14</v>
      </c>
      <c r="O5095" s="7">
        <f>IFERROR(VLOOKUP(SiscoTable[[#This Row],[Código]],Hoja2!A:B,2,0)*SiscoTable[[#This Row],[Stock_actual]],0)</f>
        <v>65.8</v>
      </c>
      <c r="P5095" s="6" t="s">
        <v>5378</v>
      </c>
      <c r="Q5095" s="7">
        <v>1</v>
      </c>
      <c r="R5095" s="7">
        <v>0</v>
      </c>
      <c r="S5095" s="7" t="s">
        <v>11926</v>
      </c>
      <c r="BI5095"/>
      <c r="BJ5095"/>
    </row>
    <row r="5096" spans="2:62" x14ac:dyDescent="0.4">
      <c r="B5096" s="1">
        <v>23316</v>
      </c>
      <c r="C5096" s="6" t="s">
        <v>8</v>
      </c>
      <c r="D5096" s="6" t="s">
        <v>8</v>
      </c>
      <c r="E5096" s="6" t="s">
        <v>8482</v>
      </c>
      <c r="F5096" s="6" t="s">
        <v>1736</v>
      </c>
      <c r="G5096" s="6" t="s">
        <v>10563</v>
      </c>
      <c r="H5096" s="6" t="s">
        <v>10604</v>
      </c>
      <c r="I5096" s="6" t="s">
        <v>10609</v>
      </c>
      <c r="J5096" s="6" t="s">
        <v>5</v>
      </c>
      <c r="K5096" s="7">
        <v>0</v>
      </c>
      <c r="L5096" s="7">
        <f>IFERROR(VLOOKUP(SiscoTable[[#This Row],[Código]],Hoja2!A:B,2,0)*SiscoTable[[#This Row],[Provta(Uns)]],0)</f>
        <v>0</v>
      </c>
      <c r="M5096" s="7">
        <v>0</v>
      </c>
      <c r="N5096" s="7">
        <v>0</v>
      </c>
      <c r="O5096" s="7">
        <f>IFERROR(VLOOKUP(SiscoTable[[#This Row],[Código]],Hoja2!A:B,2,0)*SiscoTable[[#This Row],[Stock_actual]],0)</f>
        <v>0</v>
      </c>
      <c r="P5096" s="6" t="s">
        <v>7</v>
      </c>
      <c r="Q5096" s="7">
        <v>0</v>
      </c>
      <c r="R5096" s="7">
        <v>0</v>
      </c>
      <c r="S5096" s="7" t="s">
        <v>11926</v>
      </c>
      <c r="BI5096"/>
      <c r="BJ5096"/>
    </row>
    <row r="5097" spans="2:62" x14ac:dyDescent="0.4">
      <c r="B5097" s="1">
        <v>23317</v>
      </c>
      <c r="C5097" s="6" t="s">
        <v>8</v>
      </c>
      <c r="D5097" s="6" t="s">
        <v>8</v>
      </c>
      <c r="E5097" s="6" t="s">
        <v>8482</v>
      </c>
      <c r="F5097" s="6" t="s">
        <v>1736</v>
      </c>
      <c r="G5097" s="6" t="s">
        <v>10563</v>
      </c>
      <c r="H5097" s="6" t="s">
        <v>10604</v>
      </c>
      <c r="I5097" s="6" t="s">
        <v>10605</v>
      </c>
      <c r="J5097" s="6" t="s">
        <v>5</v>
      </c>
      <c r="K5097" s="7">
        <v>0</v>
      </c>
      <c r="L5097" s="7">
        <f>IFERROR(VLOOKUP(SiscoTable[[#This Row],[Código]],Hoja2!A:B,2,0)*SiscoTable[[#This Row],[Provta(Uns)]],0)</f>
        <v>0</v>
      </c>
      <c r="M5097" s="7">
        <v>0</v>
      </c>
      <c r="N5097" s="7">
        <v>0</v>
      </c>
      <c r="O5097" s="7">
        <f>IFERROR(VLOOKUP(SiscoTable[[#This Row],[Código]],Hoja2!A:B,2,0)*SiscoTable[[#This Row],[Stock_actual]],0)</f>
        <v>0</v>
      </c>
      <c r="P5097" s="6" t="s">
        <v>7</v>
      </c>
      <c r="Q5097" s="7">
        <v>0</v>
      </c>
      <c r="R5097" s="7">
        <v>0</v>
      </c>
      <c r="S5097" s="7" t="s">
        <v>11926</v>
      </c>
      <c r="BI5097"/>
      <c r="BJ5097"/>
    </row>
    <row r="5098" spans="2:62" x14ac:dyDescent="0.4">
      <c r="B5098" s="1">
        <v>23318</v>
      </c>
      <c r="C5098" s="6" t="s">
        <v>30</v>
      </c>
      <c r="D5098" s="6" t="s">
        <v>30</v>
      </c>
      <c r="E5098" s="6" t="s">
        <v>3268</v>
      </c>
      <c r="F5098" s="6" t="s">
        <v>6803</v>
      </c>
      <c r="G5098" s="6" t="s">
        <v>6852</v>
      </c>
      <c r="H5098" s="6" t="s">
        <v>6882</v>
      </c>
      <c r="I5098" s="6" t="s">
        <v>6881</v>
      </c>
      <c r="J5098" s="6" t="s">
        <v>5</v>
      </c>
      <c r="K5098" s="7">
        <v>0</v>
      </c>
      <c r="L5098" s="7">
        <f>IFERROR(VLOOKUP(SiscoTable[[#This Row],[Código]],Hoja2!A:B,2,0)*SiscoTable[[#This Row],[Provta(Uns)]],0)</f>
        <v>0</v>
      </c>
      <c r="M5098" s="7">
        <v>0</v>
      </c>
      <c r="N5098" s="7">
        <v>0</v>
      </c>
      <c r="O5098" s="7">
        <f>IFERROR(VLOOKUP(SiscoTable[[#This Row],[Código]],Hoja2!A:B,2,0)*SiscoTable[[#This Row],[Stock_actual]],0)</f>
        <v>0</v>
      </c>
      <c r="P5098" s="6" t="s">
        <v>7</v>
      </c>
      <c r="Q5098" s="7">
        <v>0</v>
      </c>
      <c r="R5098" s="7">
        <v>0</v>
      </c>
      <c r="S5098" s="7" t="s">
        <v>11925</v>
      </c>
      <c r="BI5098"/>
      <c r="BJ5098"/>
    </row>
    <row r="5099" spans="2:62" x14ac:dyDescent="0.4">
      <c r="B5099" s="1">
        <v>23319</v>
      </c>
      <c r="C5099" s="6" t="s">
        <v>8</v>
      </c>
      <c r="D5099" s="6" t="s">
        <v>8</v>
      </c>
      <c r="E5099" s="6" t="s">
        <v>3268</v>
      </c>
      <c r="F5099" s="6" t="s">
        <v>6803</v>
      </c>
      <c r="G5099" s="6" t="s">
        <v>6852</v>
      </c>
      <c r="H5099" s="6" t="s">
        <v>6861</v>
      </c>
      <c r="I5099" s="6" t="s">
        <v>6890</v>
      </c>
      <c r="J5099" s="6" t="s">
        <v>5</v>
      </c>
      <c r="K5099" s="7">
        <v>0</v>
      </c>
      <c r="L5099" s="7">
        <f>IFERROR(VLOOKUP(SiscoTable[[#This Row],[Código]],Hoja2!A:B,2,0)*SiscoTable[[#This Row],[Provta(Uns)]],0)</f>
        <v>0</v>
      </c>
      <c r="M5099" s="7">
        <v>0</v>
      </c>
      <c r="N5099" s="7">
        <v>0</v>
      </c>
      <c r="O5099" s="7">
        <f>IFERROR(VLOOKUP(SiscoTable[[#This Row],[Código]],Hoja2!A:B,2,0)*SiscoTable[[#This Row],[Stock_actual]],0)</f>
        <v>0</v>
      </c>
      <c r="P5099" s="6" t="s">
        <v>7</v>
      </c>
      <c r="Q5099" s="7">
        <v>0</v>
      </c>
      <c r="R5099" s="7">
        <v>0</v>
      </c>
      <c r="S5099" s="7" t="s">
        <v>11925</v>
      </c>
      <c r="BI5099"/>
      <c r="BJ5099"/>
    </row>
    <row r="5100" spans="2:62" x14ac:dyDescent="0.4">
      <c r="B5100" s="1">
        <v>23323</v>
      </c>
      <c r="C5100" s="6" t="s">
        <v>25</v>
      </c>
      <c r="D5100" s="6" t="s">
        <v>25</v>
      </c>
      <c r="E5100" s="6" t="s">
        <v>0</v>
      </c>
      <c r="F5100" s="6" t="s">
        <v>175</v>
      </c>
      <c r="G5100" s="6" t="s">
        <v>176</v>
      </c>
      <c r="H5100" s="6" t="s">
        <v>4</v>
      </c>
      <c r="I5100" s="6" t="s">
        <v>182</v>
      </c>
      <c r="J5100" s="6" t="s">
        <v>5</v>
      </c>
      <c r="K5100" s="7">
        <v>477.17</v>
      </c>
      <c r="L5100" s="7">
        <f>IFERROR(VLOOKUP(SiscoTable[[#This Row],[Código]],Hoja2!A:B,2,0)*SiscoTable[[#This Row],[Provta(Uns)]],0)</f>
        <v>3817.36</v>
      </c>
      <c r="M5100" s="7">
        <v>0</v>
      </c>
      <c r="N5100" s="7">
        <v>-18</v>
      </c>
      <c r="O5100" s="7">
        <f>IFERROR(VLOOKUP(SiscoTable[[#This Row],[Código]],Hoja2!A:B,2,0)*SiscoTable[[#This Row],[Stock_actual]],0)</f>
        <v>-144</v>
      </c>
      <c r="P5100" s="6" t="s">
        <v>7</v>
      </c>
      <c r="Q5100" s="7">
        <v>525</v>
      </c>
      <c r="R5100" s="7">
        <v>954.6</v>
      </c>
      <c r="S5100" s="7" t="s">
        <v>11923</v>
      </c>
      <c r="BI5100"/>
      <c r="BJ5100"/>
    </row>
    <row r="5101" spans="2:62" x14ac:dyDescent="0.4">
      <c r="B5101" s="1">
        <v>23326</v>
      </c>
      <c r="C5101" s="6" t="s">
        <v>25</v>
      </c>
      <c r="D5101" s="6" t="s">
        <v>30</v>
      </c>
      <c r="E5101" s="6" t="s">
        <v>8482</v>
      </c>
      <c r="F5101" s="6" t="s">
        <v>1736</v>
      </c>
      <c r="G5101" s="6" t="s">
        <v>10616</v>
      </c>
      <c r="H5101" s="6" t="s">
        <v>10618</v>
      </c>
      <c r="I5101" s="6" t="s">
        <v>10643</v>
      </c>
      <c r="J5101" s="6" t="s">
        <v>5</v>
      </c>
      <c r="K5101" s="7">
        <v>16.5</v>
      </c>
      <c r="L5101" s="7">
        <f>IFERROR(VLOOKUP(SiscoTable[[#This Row],[Código]],Hoja2!A:B,2,0)*SiscoTable[[#This Row],[Provta(Uns)]],0)</f>
        <v>755.69999999999993</v>
      </c>
      <c r="M5101" s="7">
        <v>0</v>
      </c>
      <c r="N5101" s="7">
        <v>36</v>
      </c>
      <c r="O5101" s="7">
        <f>IFERROR(VLOOKUP(SiscoTable[[#This Row],[Código]],Hoja2!A:B,2,0)*SiscoTable[[#This Row],[Stock_actual]],0)</f>
        <v>1648.8</v>
      </c>
      <c r="P5101" s="6" t="s">
        <v>260</v>
      </c>
      <c r="Q5101" s="7">
        <v>18</v>
      </c>
      <c r="R5101" s="7">
        <v>0</v>
      </c>
      <c r="S5101" s="7" t="s">
        <v>11926</v>
      </c>
      <c r="BI5101"/>
      <c r="BJ5101"/>
    </row>
    <row r="5102" spans="2:62" x14ac:dyDescent="0.4">
      <c r="B5102" s="1">
        <v>23329</v>
      </c>
      <c r="C5102" s="6" t="s">
        <v>25</v>
      </c>
      <c r="D5102" s="6" t="s">
        <v>8</v>
      </c>
      <c r="E5102" s="6" t="s">
        <v>3268</v>
      </c>
      <c r="F5102" s="6" t="s">
        <v>6059</v>
      </c>
      <c r="G5102" s="6" t="s">
        <v>6474</v>
      </c>
      <c r="H5102" s="6" t="s">
        <v>6476</v>
      </c>
      <c r="I5102" s="6" t="s">
        <v>6475</v>
      </c>
      <c r="J5102" s="6" t="s">
        <v>5</v>
      </c>
      <c r="K5102" s="7">
        <v>2.83</v>
      </c>
      <c r="L5102" s="7">
        <f>IFERROR(VLOOKUP(SiscoTable[[#This Row],[Código]],Hoja2!A:B,2,0)*SiscoTable[[#This Row],[Provta(Uns)]],0)</f>
        <v>243.38</v>
      </c>
      <c r="M5102" s="7">
        <v>0</v>
      </c>
      <c r="N5102" s="7">
        <v>26</v>
      </c>
      <c r="O5102" s="7">
        <f>IFERROR(VLOOKUP(SiscoTable[[#This Row],[Código]],Hoja2!A:B,2,0)*SiscoTable[[#This Row],[Stock_actual]],0)</f>
        <v>2236</v>
      </c>
      <c r="P5102" s="6" t="s">
        <v>6477</v>
      </c>
      <c r="Q5102" s="7">
        <v>3</v>
      </c>
      <c r="R5102" s="7">
        <v>0</v>
      </c>
      <c r="S5102" s="7" t="s">
        <v>11925</v>
      </c>
      <c r="BI5102"/>
      <c r="BJ5102"/>
    </row>
    <row r="5103" spans="2:62" x14ac:dyDescent="0.4">
      <c r="B5103" s="1">
        <v>23330</v>
      </c>
      <c r="C5103" s="6" t="s">
        <v>30</v>
      </c>
      <c r="D5103" s="6" t="s">
        <v>8</v>
      </c>
      <c r="E5103" s="6" t="s">
        <v>3268</v>
      </c>
      <c r="F5103" s="6" t="s">
        <v>6059</v>
      </c>
      <c r="G5103" s="6" t="s">
        <v>6474</v>
      </c>
      <c r="H5103" s="6" t="s">
        <v>6476</v>
      </c>
      <c r="I5103" s="6" t="s">
        <v>6480</v>
      </c>
      <c r="J5103" s="6" t="s">
        <v>5</v>
      </c>
      <c r="K5103" s="7">
        <v>1.17</v>
      </c>
      <c r="L5103" s="7">
        <f>IFERROR(VLOOKUP(SiscoTable[[#This Row],[Código]],Hoja2!A:B,2,0)*SiscoTable[[#This Row],[Provta(Uns)]],0)</f>
        <v>100.61999999999999</v>
      </c>
      <c r="M5103" s="7">
        <v>0</v>
      </c>
      <c r="N5103" s="7">
        <v>8</v>
      </c>
      <c r="O5103" s="7">
        <f>IFERROR(VLOOKUP(SiscoTable[[#This Row],[Código]],Hoja2!A:B,2,0)*SiscoTable[[#This Row],[Stock_actual]],0)</f>
        <v>688</v>
      </c>
      <c r="P5103" s="6" t="s">
        <v>6481</v>
      </c>
      <c r="Q5103" s="7">
        <v>1</v>
      </c>
      <c r="R5103" s="7">
        <v>0</v>
      </c>
      <c r="S5103" s="7" t="s">
        <v>11925</v>
      </c>
      <c r="BI5103"/>
      <c r="BJ5103"/>
    </row>
    <row r="5104" spans="2:62" x14ac:dyDescent="0.4">
      <c r="B5104" s="1">
        <v>23332</v>
      </c>
      <c r="C5104" s="6" t="s">
        <v>25</v>
      </c>
      <c r="D5104" s="6" t="s">
        <v>30</v>
      </c>
      <c r="E5104" s="6" t="s">
        <v>3268</v>
      </c>
      <c r="F5104" s="6" t="s">
        <v>8453</v>
      </c>
      <c r="G5104" s="6" t="s">
        <v>8454</v>
      </c>
      <c r="H5104" s="6" t="s">
        <v>8463</v>
      </c>
      <c r="I5104" s="6" t="s">
        <v>8462</v>
      </c>
      <c r="J5104" s="6" t="s">
        <v>5</v>
      </c>
      <c r="K5104" s="7">
        <v>36.33</v>
      </c>
      <c r="L5104" s="7">
        <f>IFERROR(VLOOKUP(SiscoTable[[#This Row],[Código]],Hoja2!A:B,2,0)*SiscoTable[[#This Row],[Provta(Uns)]],0)</f>
        <v>504.98699999999997</v>
      </c>
      <c r="M5104" s="7">
        <v>0</v>
      </c>
      <c r="N5104" s="7">
        <v>0</v>
      </c>
      <c r="O5104" s="7">
        <f>IFERROR(VLOOKUP(SiscoTable[[#This Row],[Código]],Hoja2!A:B,2,0)*SiscoTable[[#This Row],[Stock_actual]],0)</f>
        <v>0</v>
      </c>
      <c r="P5104" s="6" t="s">
        <v>7</v>
      </c>
      <c r="Q5104" s="7">
        <v>40</v>
      </c>
      <c r="R5104" s="7">
        <v>72.599999999999994</v>
      </c>
      <c r="S5104" s="7" t="s">
        <v>11928</v>
      </c>
      <c r="BI5104"/>
      <c r="BJ5104"/>
    </row>
    <row r="5105" spans="2:62" x14ac:dyDescent="0.4">
      <c r="B5105" s="1">
        <v>23333</v>
      </c>
      <c r="C5105" s="6" t="s">
        <v>8</v>
      </c>
      <c r="D5105" s="6" t="s">
        <v>8</v>
      </c>
      <c r="E5105" s="6" t="s">
        <v>8482</v>
      </c>
      <c r="F5105" s="6" t="s">
        <v>8641</v>
      </c>
      <c r="G5105" s="6" t="s">
        <v>8756</v>
      </c>
      <c r="H5105" s="6" t="s">
        <v>8758</v>
      </c>
      <c r="I5105" s="6" t="s">
        <v>8811</v>
      </c>
      <c r="J5105" s="6" t="s">
        <v>5</v>
      </c>
      <c r="K5105" s="7">
        <v>0</v>
      </c>
      <c r="L5105" s="7">
        <f>IFERROR(VLOOKUP(SiscoTable[[#This Row],[Código]],Hoja2!A:B,2,0)*SiscoTable[[#This Row],[Provta(Uns)]],0)</f>
        <v>0</v>
      </c>
      <c r="M5105" s="7">
        <v>0</v>
      </c>
      <c r="N5105" s="7">
        <v>0</v>
      </c>
      <c r="O5105" s="7">
        <f>IFERROR(VLOOKUP(SiscoTable[[#This Row],[Código]],Hoja2!A:B,2,0)*SiscoTable[[#This Row],[Stock_actual]],0)</f>
        <v>0</v>
      </c>
      <c r="P5105" s="6" t="s">
        <v>7</v>
      </c>
      <c r="Q5105" s="7">
        <v>0</v>
      </c>
      <c r="R5105" s="7">
        <v>0</v>
      </c>
      <c r="S5105" s="7" t="s">
        <v>11926</v>
      </c>
      <c r="BI5105"/>
      <c r="BJ5105"/>
    </row>
    <row r="5106" spans="2:62" x14ac:dyDescent="0.4">
      <c r="B5106" s="1">
        <v>23334</v>
      </c>
      <c r="C5106" s="6" t="s">
        <v>8</v>
      </c>
      <c r="D5106" s="6" t="s">
        <v>8</v>
      </c>
      <c r="E5106" s="6" t="s">
        <v>8482</v>
      </c>
      <c r="F5106" s="6" t="s">
        <v>8641</v>
      </c>
      <c r="G5106" s="6" t="s">
        <v>8756</v>
      </c>
      <c r="H5106" s="6" t="s">
        <v>8758</v>
      </c>
      <c r="I5106" s="6" t="s">
        <v>8812</v>
      </c>
      <c r="J5106" s="6" t="s">
        <v>5</v>
      </c>
      <c r="K5106" s="7">
        <v>1.83</v>
      </c>
      <c r="L5106" s="7">
        <f>IFERROR(VLOOKUP(SiscoTable[[#This Row],[Código]],Hoja2!A:B,2,0)*SiscoTable[[#This Row],[Provta(Uns)]],0)</f>
        <v>14.091000000000001</v>
      </c>
      <c r="M5106" s="7">
        <v>0</v>
      </c>
      <c r="N5106" s="7">
        <v>8</v>
      </c>
      <c r="O5106" s="7">
        <f>IFERROR(VLOOKUP(SiscoTable[[#This Row],[Código]],Hoja2!A:B,2,0)*SiscoTable[[#This Row],[Stock_actual]],0)</f>
        <v>61.6</v>
      </c>
      <c r="P5106" s="6" t="s">
        <v>522</v>
      </c>
      <c r="Q5106" s="7">
        <v>2</v>
      </c>
      <c r="R5106" s="7">
        <v>0</v>
      </c>
      <c r="S5106" s="7" t="s">
        <v>11926</v>
      </c>
      <c r="BI5106"/>
      <c r="BJ5106"/>
    </row>
    <row r="5107" spans="2:62" x14ac:dyDescent="0.4">
      <c r="B5107" s="1">
        <v>23335</v>
      </c>
      <c r="C5107" s="6" t="s">
        <v>8</v>
      </c>
      <c r="D5107" s="6" t="s">
        <v>8</v>
      </c>
      <c r="E5107" s="6" t="s">
        <v>8482</v>
      </c>
      <c r="F5107" s="6" t="s">
        <v>8641</v>
      </c>
      <c r="G5107" s="6" t="s">
        <v>8756</v>
      </c>
      <c r="H5107" s="6" t="s">
        <v>8758</v>
      </c>
      <c r="I5107" s="6" t="s">
        <v>8813</v>
      </c>
      <c r="J5107" s="6" t="s">
        <v>5</v>
      </c>
      <c r="K5107" s="7">
        <v>0.17</v>
      </c>
      <c r="L5107" s="7">
        <f>IFERROR(VLOOKUP(SiscoTable[[#This Row],[Código]],Hoja2!A:B,2,0)*SiscoTable[[#This Row],[Provta(Uns)]],0)</f>
        <v>1.9550000000000001</v>
      </c>
      <c r="M5107" s="7">
        <v>0</v>
      </c>
      <c r="N5107" s="7">
        <v>0</v>
      </c>
      <c r="O5107" s="7">
        <f>IFERROR(VLOOKUP(SiscoTable[[#This Row],[Código]],Hoja2!A:B,2,0)*SiscoTable[[#This Row],[Stock_actual]],0)</f>
        <v>0</v>
      </c>
      <c r="P5107" s="6" t="s">
        <v>7</v>
      </c>
      <c r="Q5107" s="7">
        <v>0</v>
      </c>
      <c r="R5107" s="7">
        <v>0</v>
      </c>
      <c r="S5107" s="7" t="s">
        <v>11926</v>
      </c>
      <c r="BI5107"/>
      <c r="BJ5107"/>
    </row>
    <row r="5108" spans="2:62" x14ac:dyDescent="0.4">
      <c r="B5108" s="1">
        <v>23336</v>
      </c>
      <c r="C5108" s="6" t="s">
        <v>8</v>
      </c>
      <c r="D5108" s="6" t="s">
        <v>8</v>
      </c>
      <c r="E5108" s="6" t="s">
        <v>8482</v>
      </c>
      <c r="F5108" s="6" t="s">
        <v>8641</v>
      </c>
      <c r="G5108" s="6" t="s">
        <v>8756</v>
      </c>
      <c r="H5108" s="6" t="s">
        <v>8758</v>
      </c>
      <c r="I5108" s="6" t="s">
        <v>8814</v>
      </c>
      <c r="J5108" s="6" t="s">
        <v>5</v>
      </c>
      <c r="K5108" s="7">
        <v>0.33</v>
      </c>
      <c r="L5108" s="7">
        <f>IFERROR(VLOOKUP(SiscoTable[[#This Row],[Código]],Hoja2!A:B,2,0)*SiscoTable[[#This Row],[Provta(Uns)]],0)</f>
        <v>3.7950000000000004</v>
      </c>
      <c r="M5108" s="7">
        <v>0</v>
      </c>
      <c r="N5108" s="7">
        <v>0</v>
      </c>
      <c r="O5108" s="7">
        <f>IFERROR(VLOOKUP(SiscoTable[[#This Row],[Código]],Hoja2!A:B,2,0)*SiscoTable[[#This Row],[Stock_actual]],0)</f>
        <v>0</v>
      </c>
      <c r="P5108" s="6" t="s">
        <v>7</v>
      </c>
      <c r="Q5108" s="7">
        <v>0</v>
      </c>
      <c r="R5108" s="7">
        <v>0</v>
      </c>
      <c r="S5108" s="7" t="s">
        <v>11926</v>
      </c>
      <c r="BI5108"/>
      <c r="BJ5108"/>
    </row>
    <row r="5109" spans="2:62" x14ac:dyDescent="0.4">
      <c r="B5109" s="1">
        <v>23337</v>
      </c>
      <c r="C5109" s="6" t="s">
        <v>8</v>
      </c>
      <c r="D5109" s="6" t="s">
        <v>8</v>
      </c>
      <c r="E5109" s="6" t="s">
        <v>8482</v>
      </c>
      <c r="F5109" s="6" t="s">
        <v>8641</v>
      </c>
      <c r="G5109" s="6" t="s">
        <v>8756</v>
      </c>
      <c r="H5109" s="6" t="s">
        <v>8758</v>
      </c>
      <c r="I5109" s="6" t="s">
        <v>8815</v>
      </c>
      <c r="J5109" s="6" t="s">
        <v>5</v>
      </c>
      <c r="K5109" s="7">
        <v>0.5</v>
      </c>
      <c r="L5109" s="7">
        <f>IFERROR(VLOOKUP(SiscoTable[[#This Row],[Código]],Hoja2!A:B,2,0)*SiscoTable[[#This Row],[Provta(Uns)]],0)</f>
        <v>13.15</v>
      </c>
      <c r="M5109" s="7">
        <v>0</v>
      </c>
      <c r="N5109" s="7">
        <v>0</v>
      </c>
      <c r="O5109" s="7">
        <f>IFERROR(VLOOKUP(SiscoTable[[#This Row],[Código]],Hoja2!A:B,2,0)*SiscoTable[[#This Row],[Stock_actual]],0)</f>
        <v>0</v>
      </c>
      <c r="P5109" s="6" t="s">
        <v>7</v>
      </c>
      <c r="Q5109" s="7">
        <v>1</v>
      </c>
      <c r="R5109" s="7">
        <v>1.2</v>
      </c>
      <c r="S5109" s="7" t="s">
        <v>11926</v>
      </c>
      <c r="BI5109"/>
      <c r="BJ5109"/>
    </row>
    <row r="5110" spans="2:62" x14ac:dyDescent="0.4">
      <c r="B5110" s="1">
        <v>23338</v>
      </c>
      <c r="C5110" s="6" t="s">
        <v>8</v>
      </c>
      <c r="D5110" s="6" t="s">
        <v>8</v>
      </c>
      <c r="E5110" s="6" t="s">
        <v>8482</v>
      </c>
      <c r="F5110" s="6" t="s">
        <v>8641</v>
      </c>
      <c r="G5110" s="6" t="s">
        <v>8756</v>
      </c>
      <c r="H5110" s="6" t="s">
        <v>8758</v>
      </c>
      <c r="I5110" s="6" t="s">
        <v>8816</v>
      </c>
      <c r="J5110" s="6" t="s">
        <v>5</v>
      </c>
      <c r="K5110" s="7">
        <v>0.17</v>
      </c>
      <c r="L5110" s="7">
        <f>IFERROR(VLOOKUP(SiscoTable[[#This Row],[Código]],Hoja2!A:B,2,0)*SiscoTable[[#This Row],[Provta(Uns)]],0)</f>
        <v>4.1139999999999999</v>
      </c>
      <c r="M5110" s="7">
        <v>0</v>
      </c>
      <c r="N5110" s="7">
        <v>0</v>
      </c>
      <c r="O5110" s="7">
        <f>IFERROR(VLOOKUP(SiscoTable[[#This Row],[Código]],Hoja2!A:B,2,0)*SiscoTable[[#This Row],[Stock_actual]],0)</f>
        <v>0</v>
      </c>
      <c r="P5110" s="6" t="s">
        <v>7</v>
      </c>
      <c r="Q5110" s="7">
        <v>0</v>
      </c>
      <c r="R5110" s="7">
        <v>0</v>
      </c>
      <c r="S5110" s="7" t="s">
        <v>11926</v>
      </c>
      <c r="BI5110"/>
      <c r="BJ5110"/>
    </row>
    <row r="5111" spans="2:62" x14ac:dyDescent="0.4">
      <c r="B5111" s="1">
        <v>23339</v>
      </c>
      <c r="C5111" s="6" t="s">
        <v>8</v>
      </c>
      <c r="D5111" s="6" t="s">
        <v>8</v>
      </c>
      <c r="E5111" s="6" t="s">
        <v>8482</v>
      </c>
      <c r="F5111" s="6" t="s">
        <v>8641</v>
      </c>
      <c r="G5111" s="6" t="s">
        <v>8756</v>
      </c>
      <c r="H5111" s="6" t="s">
        <v>8758</v>
      </c>
      <c r="I5111" s="6" t="s">
        <v>8817</v>
      </c>
      <c r="J5111" s="6" t="s">
        <v>5</v>
      </c>
      <c r="K5111" s="7">
        <v>0</v>
      </c>
      <c r="L5111" s="7">
        <f>IFERROR(VLOOKUP(SiscoTable[[#This Row],[Código]],Hoja2!A:B,2,0)*SiscoTable[[#This Row],[Provta(Uns)]],0)</f>
        <v>0</v>
      </c>
      <c r="M5111" s="7">
        <v>0</v>
      </c>
      <c r="N5111" s="7">
        <v>0</v>
      </c>
      <c r="O5111" s="7">
        <f>IFERROR(VLOOKUP(SiscoTable[[#This Row],[Código]],Hoja2!A:B,2,0)*SiscoTable[[#This Row],[Stock_actual]],0)</f>
        <v>0</v>
      </c>
      <c r="P5111" s="6" t="s">
        <v>7</v>
      </c>
      <c r="Q5111" s="7">
        <v>0</v>
      </c>
      <c r="R5111" s="7">
        <v>0</v>
      </c>
      <c r="S5111" s="7" t="s">
        <v>11926</v>
      </c>
      <c r="BI5111"/>
      <c r="BJ5111"/>
    </row>
    <row r="5112" spans="2:62" x14ac:dyDescent="0.4">
      <c r="B5112" s="1">
        <v>23340</v>
      </c>
      <c r="C5112" s="6" t="s">
        <v>8</v>
      </c>
      <c r="D5112" s="6" t="s">
        <v>8</v>
      </c>
      <c r="E5112" s="6" t="s">
        <v>8482</v>
      </c>
      <c r="F5112" s="6" t="s">
        <v>8641</v>
      </c>
      <c r="G5112" s="6" t="s">
        <v>8756</v>
      </c>
      <c r="H5112" s="6" t="s">
        <v>8758</v>
      </c>
      <c r="I5112" s="6" t="s">
        <v>8818</v>
      </c>
      <c r="J5112" s="6" t="s">
        <v>5</v>
      </c>
      <c r="K5112" s="7">
        <v>0.5</v>
      </c>
      <c r="L5112" s="7">
        <f>IFERROR(VLOOKUP(SiscoTable[[#This Row],[Código]],Hoja2!A:B,2,0)*SiscoTable[[#This Row],[Provta(Uns)]],0)</f>
        <v>5.45</v>
      </c>
      <c r="M5112" s="7">
        <v>0</v>
      </c>
      <c r="N5112" s="7">
        <v>0</v>
      </c>
      <c r="O5112" s="7">
        <f>IFERROR(VLOOKUP(SiscoTable[[#This Row],[Código]],Hoja2!A:B,2,0)*SiscoTable[[#This Row],[Stock_actual]],0)</f>
        <v>0</v>
      </c>
      <c r="P5112" s="6" t="s">
        <v>7</v>
      </c>
      <c r="Q5112" s="7">
        <v>1</v>
      </c>
      <c r="R5112" s="7">
        <v>1.2</v>
      </c>
      <c r="S5112" s="7" t="s">
        <v>11926</v>
      </c>
      <c r="BI5112"/>
      <c r="BJ5112"/>
    </row>
    <row r="5113" spans="2:62" x14ac:dyDescent="0.4">
      <c r="B5113" s="1">
        <v>23341</v>
      </c>
      <c r="C5113" s="6" t="s">
        <v>8</v>
      </c>
      <c r="D5113" s="6" t="s">
        <v>8</v>
      </c>
      <c r="E5113" s="6" t="s">
        <v>8482</v>
      </c>
      <c r="F5113" s="6" t="s">
        <v>8641</v>
      </c>
      <c r="G5113" s="6" t="s">
        <v>8756</v>
      </c>
      <c r="H5113" s="6" t="s">
        <v>8758</v>
      </c>
      <c r="I5113" s="6" t="s">
        <v>8819</v>
      </c>
      <c r="J5113" s="6" t="s">
        <v>5</v>
      </c>
      <c r="K5113" s="7">
        <v>0</v>
      </c>
      <c r="L5113" s="7">
        <f>IFERROR(VLOOKUP(SiscoTable[[#This Row],[Código]],Hoja2!A:B,2,0)*SiscoTable[[#This Row],[Provta(Uns)]],0)</f>
        <v>0</v>
      </c>
      <c r="M5113" s="7">
        <v>0</v>
      </c>
      <c r="N5113" s="7">
        <v>0</v>
      </c>
      <c r="O5113" s="7">
        <f>IFERROR(VLOOKUP(SiscoTable[[#This Row],[Código]],Hoja2!A:B,2,0)*SiscoTable[[#This Row],[Stock_actual]],0)</f>
        <v>0</v>
      </c>
      <c r="P5113" s="6" t="s">
        <v>7</v>
      </c>
      <c r="Q5113" s="7">
        <v>0</v>
      </c>
      <c r="R5113" s="7">
        <v>0</v>
      </c>
      <c r="S5113" s="7" t="s">
        <v>11926</v>
      </c>
      <c r="BI5113"/>
      <c r="BJ5113"/>
    </row>
    <row r="5114" spans="2:62" x14ac:dyDescent="0.4">
      <c r="B5114" s="1">
        <v>23342</v>
      </c>
      <c r="C5114" s="6" t="s">
        <v>8</v>
      </c>
      <c r="D5114" s="6" t="s">
        <v>8</v>
      </c>
      <c r="E5114" s="6" t="s">
        <v>8482</v>
      </c>
      <c r="F5114" s="6" t="s">
        <v>11692</v>
      </c>
      <c r="G5114" s="6" t="s">
        <v>11692</v>
      </c>
      <c r="H5114" s="6" t="s">
        <v>8758</v>
      </c>
      <c r="I5114" s="6" t="s">
        <v>11781</v>
      </c>
      <c r="J5114" s="6" t="s">
        <v>5</v>
      </c>
      <c r="K5114" s="7">
        <v>0.5</v>
      </c>
      <c r="L5114" s="7">
        <f>IFERROR(VLOOKUP(SiscoTable[[#This Row],[Código]],Hoja2!A:B,2,0)*SiscoTable[[#This Row],[Provta(Uns)]],0)</f>
        <v>12.7</v>
      </c>
      <c r="M5114" s="7">
        <v>0</v>
      </c>
      <c r="N5114" s="7">
        <v>0</v>
      </c>
      <c r="O5114" s="7">
        <f>IFERROR(VLOOKUP(SiscoTable[[#This Row],[Código]],Hoja2!A:B,2,0)*SiscoTable[[#This Row],[Stock_actual]],0)</f>
        <v>0</v>
      </c>
      <c r="P5114" s="6" t="s">
        <v>7</v>
      </c>
      <c r="Q5114" s="7">
        <v>1</v>
      </c>
      <c r="R5114" s="7">
        <v>1.2</v>
      </c>
      <c r="S5114" s="7" t="s">
        <v>11926</v>
      </c>
      <c r="BI5114"/>
      <c r="BJ5114"/>
    </row>
    <row r="5115" spans="2:62" x14ac:dyDescent="0.4">
      <c r="B5115" s="1">
        <v>23343</v>
      </c>
      <c r="C5115" s="6" t="s">
        <v>8</v>
      </c>
      <c r="D5115" s="6" t="s">
        <v>8</v>
      </c>
      <c r="E5115" s="6" t="s">
        <v>8482</v>
      </c>
      <c r="F5115" s="6" t="s">
        <v>11692</v>
      </c>
      <c r="G5115" s="6" t="s">
        <v>11692</v>
      </c>
      <c r="H5115" s="6" t="s">
        <v>8758</v>
      </c>
      <c r="I5115" s="6" t="s">
        <v>11782</v>
      </c>
      <c r="J5115" s="6" t="s">
        <v>5</v>
      </c>
      <c r="K5115" s="7">
        <v>0</v>
      </c>
      <c r="L5115" s="7">
        <f>IFERROR(VLOOKUP(SiscoTable[[#This Row],[Código]],Hoja2!A:B,2,0)*SiscoTable[[#This Row],[Provta(Uns)]],0)</f>
        <v>0</v>
      </c>
      <c r="M5115" s="7">
        <v>0</v>
      </c>
      <c r="N5115" s="7">
        <v>0</v>
      </c>
      <c r="O5115" s="7">
        <f>IFERROR(VLOOKUP(SiscoTable[[#This Row],[Código]],Hoja2!A:B,2,0)*SiscoTable[[#This Row],[Stock_actual]],0)</f>
        <v>0</v>
      </c>
      <c r="P5115" s="6" t="s">
        <v>7</v>
      </c>
      <c r="Q5115" s="7">
        <v>0</v>
      </c>
      <c r="R5115" s="7">
        <v>0</v>
      </c>
      <c r="S5115" s="7" t="s">
        <v>11926</v>
      </c>
      <c r="BI5115"/>
      <c r="BJ5115"/>
    </row>
    <row r="5116" spans="2:62" x14ac:dyDescent="0.4">
      <c r="B5116" s="1">
        <v>23344</v>
      </c>
      <c r="C5116" s="6" t="s">
        <v>8</v>
      </c>
      <c r="D5116" s="6" t="s">
        <v>8</v>
      </c>
      <c r="E5116" s="6" t="s">
        <v>8482</v>
      </c>
      <c r="F5116" s="6" t="s">
        <v>11692</v>
      </c>
      <c r="G5116" s="6" t="s">
        <v>11692</v>
      </c>
      <c r="H5116" s="6" t="s">
        <v>8758</v>
      </c>
      <c r="I5116" s="6" t="s">
        <v>11783</v>
      </c>
      <c r="J5116" s="6" t="s">
        <v>5</v>
      </c>
      <c r="K5116" s="7">
        <v>0</v>
      </c>
      <c r="L5116" s="7">
        <f>IFERROR(VLOOKUP(SiscoTable[[#This Row],[Código]],Hoja2!A:B,2,0)*SiscoTable[[#This Row],[Provta(Uns)]],0)</f>
        <v>0</v>
      </c>
      <c r="M5116" s="7">
        <v>0</v>
      </c>
      <c r="N5116" s="7">
        <v>0</v>
      </c>
      <c r="O5116" s="7">
        <f>IFERROR(VLOOKUP(SiscoTable[[#This Row],[Código]],Hoja2!A:B,2,0)*SiscoTable[[#This Row],[Stock_actual]],0)</f>
        <v>0</v>
      </c>
      <c r="P5116" s="6" t="s">
        <v>7</v>
      </c>
      <c r="Q5116" s="7">
        <v>0</v>
      </c>
      <c r="R5116" s="7">
        <v>0</v>
      </c>
      <c r="S5116" s="7" t="s">
        <v>11926</v>
      </c>
      <c r="BI5116"/>
      <c r="BJ5116"/>
    </row>
    <row r="5117" spans="2:62" x14ac:dyDescent="0.4">
      <c r="B5117" s="1">
        <v>23345</v>
      </c>
      <c r="C5117" s="6" t="s">
        <v>8</v>
      </c>
      <c r="D5117" s="6" t="s">
        <v>8</v>
      </c>
      <c r="E5117" s="6" t="s">
        <v>8482</v>
      </c>
      <c r="F5117" s="6" t="s">
        <v>11692</v>
      </c>
      <c r="G5117" s="6" t="s">
        <v>11692</v>
      </c>
      <c r="H5117" s="6" t="s">
        <v>8758</v>
      </c>
      <c r="I5117" s="6" t="s">
        <v>11784</v>
      </c>
      <c r="J5117" s="6" t="s">
        <v>5</v>
      </c>
      <c r="K5117" s="7">
        <v>0</v>
      </c>
      <c r="L5117" s="7">
        <f>IFERROR(VLOOKUP(SiscoTable[[#This Row],[Código]],Hoja2!A:B,2,0)*SiscoTable[[#This Row],[Provta(Uns)]],0)</f>
        <v>0</v>
      </c>
      <c r="M5117" s="7">
        <v>0</v>
      </c>
      <c r="N5117" s="7">
        <v>0</v>
      </c>
      <c r="O5117" s="7">
        <f>IFERROR(VLOOKUP(SiscoTable[[#This Row],[Código]],Hoja2!A:B,2,0)*SiscoTable[[#This Row],[Stock_actual]],0)</f>
        <v>0</v>
      </c>
      <c r="P5117" s="6" t="s">
        <v>7</v>
      </c>
      <c r="Q5117" s="7">
        <v>0</v>
      </c>
      <c r="R5117" s="7">
        <v>0</v>
      </c>
      <c r="S5117" s="7" t="s">
        <v>11926</v>
      </c>
      <c r="BI5117"/>
      <c r="BJ5117"/>
    </row>
    <row r="5118" spans="2:62" x14ac:dyDescent="0.4">
      <c r="B5118" s="1">
        <v>23346</v>
      </c>
      <c r="C5118" s="6" t="s">
        <v>8</v>
      </c>
      <c r="D5118" s="6" t="s">
        <v>8</v>
      </c>
      <c r="E5118" s="6" t="s">
        <v>8482</v>
      </c>
      <c r="F5118" s="6" t="s">
        <v>11692</v>
      </c>
      <c r="G5118" s="6" t="s">
        <v>11692</v>
      </c>
      <c r="H5118" s="6" t="s">
        <v>8758</v>
      </c>
      <c r="I5118" s="6" t="s">
        <v>11785</v>
      </c>
      <c r="J5118" s="6" t="s">
        <v>5</v>
      </c>
      <c r="K5118" s="7">
        <v>0</v>
      </c>
      <c r="L5118" s="7">
        <f>IFERROR(VLOOKUP(SiscoTable[[#This Row],[Código]],Hoja2!A:B,2,0)*SiscoTable[[#This Row],[Provta(Uns)]],0)</f>
        <v>0</v>
      </c>
      <c r="M5118" s="7">
        <v>0</v>
      </c>
      <c r="N5118" s="7">
        <v>0</v>
      </c>
      <c r="O5118" s="7">
        <f>IFERROR(VLOOKUP(SiscoTable[[#This Row],[Código]],Hoja2!A:B,2,0)*SiscoTable[[#This Row],[Stock_actual]],0)</f>
        <v>0</v>
      </c>
      <c r="P5118" s="6" t="s">
        <v>7</v>
      </c>
      <c r="Q5118" s="7">
        <v>0</v>
      </c>
      <c r="R5118" s="7">
        <v>0</v>
      </c>
      <c r="S5118" s="7" t="s">
        <v>11926</v>
      </c>
      <c r="BI5118"/>
      <c r="BJ5118"/>
    </row>
    <row r="5119" spans="2:62" x14ac:dyDescent="0.4">
      <c r="B5119" s="1">
        <v>23347</v>
      </c>
      <c r="C5119" s="6" t="s">
        <v>8</v>
      </c>
      <c r="D5119" s="6" t="s">
        <v>8</v>
      </c>
      <c r="E5119" s="6" t="s">
        <v>8482</v>
      </c>
      <c r="F5119" s="6" t="s">
        <v>11692</v>
      </c>
      <c r="G5119" s="6" t="s">
        <v>11692</v>
      </c>
      <c r="H5119" s="6" t="s">
        <v>8758</v>
      </c>
      <c r="I5119" s="6" t="s">
        <v>11786</v>
      </c>
      <c r="J5119" s="6" t="s">
        <v>5</v>
      </c>
      <c r="K5119" s="7">
        <v>0.67</v>
      </c>
      <c r="L5119" s="7">
        <f>IFERROR(VLOOKUP(SiscoTable[[#This Row],[Código]],Hoja2!A:B,2,0)*SiscoTable[[#This Row],[Provta(Uns)]],0)</f>
        <v>15.544</v>
      </c>
      <c r="M5119" s="7">
        <v>0</v>
      </c>
      <c r="N5119" s="7">
        <v>0</v>
      </c>
      <c r="O5119" s="7">
        <f>IFERROR(VLOOKUP(SiscoTable[[#This Row],[Código]],Hoja2!A:B,2,0)*SiscoTable[[#This Row],[Stock_actual]],0)</f>
        <v>0</v>
      </c>
      <c r="P5119" s="6" t="s">
        <v>7</v>
      </c>
      <c r="Q5119" s="7">
        <v>1</v>
      </c>
      <c r="R5119" s="7">
        <v>1.2</v>
      </c>
      <c r="S5119" s="7" t="s">
        <v>11926</v>
      </c>
      <c r="BI5119"/>
      <c r="BJ5119"/>
    </row>
    <row r="5120" spans="2:62" x14ac:dyDescent="0.4">
      <c r="B5120" s="1">
        <v>23348</v>
      </c>
      <c r="C5120" s="6" t="s">
        <v>8</v>
      </c>
      <c r="D5120" s="6" t="s">
        <v>8</v>
      </c>
      <c r="E5120" s="6" t="s">
        <v>8482</v>
      </c>
      <c r="F5120" s="6" t="s">
        <v>8641</v>
      </c>
      <c r="G5120" s="6" t="s">
        <v>8756</v>
      </c>
      <c r="H5120" s="6" t="s">
        <v>8758</v>
      </c>
      <c r="I5120" s="6" t="s">
        <v>8820</v>
      </c>
      <c r="J5120" s="6" t="s">
        <v>5</v>
      </c>
      <c r="K5120" s="7">
        <v>1.67</v>
      </c>
      <c r="L5120" s="7">
        <f>IFERROR(VLOOKUP(SiscoTable[[#This Row],[Código]],Hoja2!A:B,2,0)*SiscoTable[[#This Row],[Provta(Uns)]],0)</f>
        <v>52.771999999999998</v>
      </c>
      <c r="M5120" s="7">
        <v>0</v>
      </c>
      <c r="N5120" s="7">
        <v>0</v>
      </c>
      <c r="O5120" s="7">
        <f>IFERROR(VLOOKUP(SiscoTable[[#This Row],[Código]],Hoja2!A:B,2,0)*SiscoTable[[#This Row],[Stock_actual]],0)</f>
        <v>0</v>
      </c>
      <c r="P5120" s="6" t="s">
        <v>7</v>
      </c>
      <c r="Q5120" s="7">
        <v>2</v>
      </c>
      <c r="R5120" s="7">
        <v>3.5999999999999996</v>
      </c>
      <c r="S5120" s="7" t="s">
        <v>11926</v>
      </c>
      <c r="BI5120"/>
      <c r="BJ5120"/>
    </row>
    <row r="5121" spans="2:62" x14ac:dyDescent="0.4">
      <c r="B5121" s="1">
        <v>23349</v>
      </c>
      <c r="C5121" s="6" t="s">
        <v>8</v>
      </c>
      <c r="D5121" s="6" t="s">
        <v>8</v>
      </c>
      <c r="E5121" s="6" t="s">
        <v>8482</v>
      </c>
      <c r="F5121" s="6" t="s">
        <v>8641</v>
      </c>
      <c r="G5121" s="6" t="s">
        <v>8756</v>
      </c>
      <c r="H5121" s="6" t="s">
        <v>8758</v>
      </c>
      <c r="I5121" s="6" t="s">
        <v>8821</v>
      </c>
      <c r="J5121" s="6" t="s">
        <v>5</v>
      </c>
      <c r="K5121" s="7">
        <v>0</v>
      </c>
      <c r="L5121" s="7">
        <f>IFERROR(VLOOKUP(SiscoTable[[#This Row],[Código]],Hoja2!A:B,2,0)*SiscoTable[[#This Row],[Provta(Uns)]],0)</f>
        <v>0</v>
      </c>
      <c r="M5121" s="7">
        <v>0</v>
      </c>
      <c r="N5121" s="7">
        <v>0</v>
      </c>
      <c r="O5121" s="7">
        <f>IFERROR(VLOOKUP(SiscoTable[[#This Row],[Código]],Hoja2!A:B,2,0)*SiscoTable[[#This Row],[Stock_actual]],0)</f>
        <v>0</v>
      </c>
      <c r="P5121" s="6" t="s">
        <v>7</v>
      </c>
      <c r="Q5121" s="7">
        <v>0</v>
      </c>
      <c r="R5121" s="7">
        <v>0</v>
      </c>
      <c r="S5121" s="7" t="s">
        <v>11926</v>
      </c>
      <c r="BI5121"/>
      <c r="BJ5121"/>
    </row>
    <row r="5122" spans="2:62" x14ac:dyDescent="0.4">
      <c r="B5122" s="1">
        <v>23350</v>
      </c>
      <c r="C5122" s="6" t="s">
        <v>8</v>
      </c>
      <c r="D5122" s="6" t="s">
        <v>8</v>
      </c>
      <c r="E5122" s="6" t="s">
        <v>8482</v>
      </c>
      <c r="F5122" s="6" t="s">
        <v>8641</v>
      </c>
      <c r="G5122" s="6" t="s">
        <v>8756</v>
      </c>
      <c r="H5122" s="6" t="s">
        <v>8758</v>
      </c>
      <c r="I5122" s="6" t="s">
        <v>8822</v>
      </c>
      <c r="J5122" s="6" t="s">
        <v>5</v>
      </c>
      <c r="K5122" s="7">
        <v>0.17</v>
      </c>
      <c r="L5122" s="7">
        <f>IFERROR(VLOOKUP(SiscoTable[[#This Row],[Código]],Hoja2!A:B,2,0)*SiscoTable[[#This Row],[Provta(Uns)]],0)</f>
        <v>2.4140000000000001</v>
      </c>
      <c r="M5122" s="7">
        <v>0</v>
      </c>
      <c r="N5122" s="7">
        <v>0</v>
      </c>
      <c r="O5122" s="7">
        <f>IFERROR(VLOOKUP(SiscoTable[[#This Row],[Código]],Hoja2!A:B,2,0)*SiscoTable[[#This Row],[Stock_actual]],0)</f>
        <v>0</v>
      </c>
      <c r="P5122" s="6" t="s">
        <v>7</v>
      </c>
      <c r="Q5122" s="7">
        <v>0</v>
      </c>
      <c r="R5122" s="7">
        <v>0</v>
      </c>
      <c r="S5122" s="7" t="s">
        <v>11926</v>
      </c>
      <c r="BI5122"/>
      <c r="BJ5122"/>
    </row>
    <row r="5123" spans="2:62" x14ac:dyDescent="0.4">
      <c r="B5123" s="1">
        <v>23351</v>
      </c>
      <c r="C5123" s="6" t="s">
        <v>30</v>
      </c>
      <c r="D5123" s="6" t="s">
        <v>8</v>
      </c>
      <c r="E5123" s="6" t="s">
        <v>8482</v>
      </c>
      <c r="F5123" s="6" t="s">
        <v>8641</v>
      </c>
      <c r="G5123" s="6" t="s">
        <v>8756</v>
      </c>
      <c r="H5123" s="6" t="s">
        <v>8758</v>
      </c>
      <c r="I5123" s="6" t="s">
        <v>8767</v>
      </c>
      <c r="J5123" s="6" t="s">
        <v>5</v>
      </c>
      <c r="K5123" s="7">
        <v>1.83</v>
      </c>
      <c r="L5123" s="7">
        <f>IFERROR(VLOOKUP(SiscoTable[[#This Row],[Código]],Hoja2!A:B,2,0)*SiscoTable[[#This Row],[Provta(Uns)]],0)</f>
        <v>55.815000000000005</v>
      </c>
      <c r="M5123" s="7">
        <v>0</v>
      </c>
      <c r="N5123" s="7">
        <v>5</v>
      </c>
      <c r="O5123" s="7">
        <f>IFERROR(VLOOKUP(SiscoTable[[#This Row],[Código]],Hoja2!A:B,2,0)*SiscoTable[[#This Row],[Stock_actual]],0)</f>
        <v>152.5</v>
      </c>
      <c r="P5123" s="6" t="s">
        <v>602</v>
      </c>
      <c r="Q5123" s="7">
        <v>2</v>
      </c>
      <c r="R5123" s="7">
        <v>0</v>
      </c>
      <c r="S5123" s="7" t="s">
        <v>11926</v>
      </c>
      <c r="BI5123"/>
      <c r="BJ5123"/>
    </row>
    <row r="5124" spans="2:62" x14ac:dyDescent="0.4">
      <c r="B5124" s="1">
        <v>23352</v>
      </c>
      <c r="C5124" s="6" t="s">
        <v>30</v>
      </c>
      <c r="D5124" s="6" t="s">
        <v>8</v>
      </c>
      <c r="E5124" s="6" t="s">
        <v>8482</v>
      </c>
      <c r="F5124" s="6" t="s">
        <v>8641</v>
      </c>
      <c r="G5124" s="6" t="s">
        <v>8756</v>
      </c>
      <c r="H5124" s="6" t="s">
        <v>8758</v>
      </c>
      <c r="I5124" s="6" t="s">
        <v>8768</v>
      </c>
      <c r="J5124" s="6" t="s">
        <v>5</v>
      </c>
      <c r="K5124" s="7">
        <v>1.83</v>
      </c>
      <c r="L5124" s="7">
        <f>IFERROR(VLOOKUP(SiscoTable[[#This Row],[Código]],Hoja2!A:B,2,0)*SiscoTable[[#This Row],[Provta(Uns)]],0)</f>
        <v>56.546999999999997</v>
      </c>
      <c r="M5124" s="7">
        <v>0</v>
      </c>
      <c r="N5124" s="7">
        <v>4</v>
      </c>
      <c r="O5124" s="7">
        <f>IFERROR(VLOOKUP(SiscoTable[[#This Row],[Código]],Hoja2!A:B,2,0)*SiscoTable[[#This Row],[Stock_actual]],0)</f>
        <v>123.6</v>
      </c>
      <c r="P5124" s="6" t="s">
        <v>909</v>
      </c>
      <c r="Q5124" s="7">
        <v>2</v>
      </c>
      <c r="R5124" s="7">
        <v>0</v>
      </c>
      <c r="S5124" s="7" t="s">
        <v>11926</v>
      </c>
      <c r="BI5124"/>
      <c r="BJ5124"/>
    </row>
    <row r="5125" spans="2:62" x14ac:dyDescent="0.4">
      <c r="B5125" s="1">
        <v>23353</v>
      </c>
      <c r="C5125" s="6" t="s">
        <v>8</v>
      </c>
      <c r="D5125" s="6" t="s">
        <v>8</v>
      </c>
      <c r="E5125" s="6" t="s">
        <v>8482</v>
      </c>
      <c r="F5125" s="6" t="s">
        <v>11692</v>
      </c>
      <c r="G5125" s="6" t="s">
        <v>11692</v>
      </c>
      <c r="H5125" s="6" t="s">
        <v>8758</v>
      </c>
      <c r="I5125" s="6" t="s">
        <v>11787</v>
      </c>
      <c r="J5125" s="6" t="s">
        <v>5</v>
      </c>
      <c r="K5125" s="7">
        <v>0</v>
      </c>
      <c r="L5125" s="7">
        <f>IFERROR(VLOOKUP(SiscoTable[[#This Row],[Código]],Hoja2!A:B,2,0)*SiscoTable[[#This Row],[Provta(Uns)]],0)</f>
        <v>0</v>
      </c>
      <c r="M5125" s="7">
        <v>0</v>
      </c>
      <c r="N5125" s="7">
        <v>0</v>
      </c>
      <c r="O5125" s="7">
        <f>IFERROR(VLOOKUP(SiscoTable[[#This Row],[Código]],Hoja2!A:B,2,0)*SiscoTable[[#This Row],[Stock_actual]],0)</f>
        <v>0</v>
      </c>
      <c r="P5125" s="6" t="s">
        <v>7</v>
      </c>
      <c r="Q5125" s="7">
        <v>0</v>
      </c>
      <c r="R5125" s="7">
        <v>0</v>
      </c>
      <c r="S5125" s="7" t="s">
        <v>11926</v>
      </c>
      <c r="BI5125"/>
      <c r="BJ5125"/>
    </row>
    <row r="5126" spans="2:62" x14ac:dyDescent="0.4">
      <c r="B5126" s="1">
        <v>23354</v>
      </c>
      <c r="C5126" s="6" t="s">
        <v>8</v>
      </c>
      <c r="D5126" s="6" t="s">
        <v>8</v>
      </c>
      <c r="E5126" s="6" t="s">
        <v>8482</v>
      </c>
      <c r="F5126" s="6" t="s">
        <v>11692</v>
      </c>
      <c r="G5126" s="6" t="s">
        <v>11692</v>
      </c>
      <c r="H5126" s="6" t="s">
        <v>8758</v>
      </c>
      <c r="I5126" s="6" t="s">
        <v>11788</v>
      </c>
      <c r="J5126" s="6" t="s">
        <v>5</v>
      </c>
      <c r="K5126" s="7">
        <v>0</v>
      </c>
      <c r="L5126" s="7">
        <f>IFERROR(VLOOKUP(SiscoTable[[#This Row],[Código]],Hoja2!A:B,2,0)*SiscoTable[[#This Row],[Provta(Uns)]],0)</f>
        <v>0</v>
      </c>
      <c r="M5126" s="7">
        <v>0</v>
      </c>
      <c r="N5126" s="7">
        <v>0</v>
      </c>
      <c r="O5126" s="7">
        <f>IFERROR(VLOOKUP(SiscoTable[[#This Row],[Código]],Hoja2!A:B,2,0)*SiscoTable[[#This Row],[Stock_actual]],0)</f>
        <v>0</v>
      </c>
      <c r="P5126" s="6" t="s">
        <v>7</v>
      </c>
      <c r="Q5126" s="7">
        <v>0</v>
      </c>
      <c r="R5126" s="7">
        <v>0</v>
      </c>
      <c r="S5126" s="7" t="s">
        <v>11926</v>
      </c>
      <c r="BI5126"/>
      <c r="BJ5126"/>
    </row>
    <row r="5127" spans="2:62" x14ac:dyDescent="0.4">
      <c r="B5127" s="1">
        <v>23355</v>
      </c>
      <c r="C5127" s="6" t="s">
        <v>8</v>
      </c>
      <c r="D5127" s="6" t="s">
        <v>8</v>
      </c>
      <c r="E5127" s="6" t="s">
        <v>8482</v>
      </c>
      <c r="F5127" s="6" t="s">
        <v>11692</v>
      </c>
      <c r="G5127" s="6" t="s">
        <v>11692</v>
      </c>
      <c r="H5127" s="6" t="s">
        <v>8758</v>
      </c>
      <c r="I5127" s="6" t="s">
        <v>11789</v>
      </c>
      <c r="J5127" s="6" t="s">
        <v>5</v>
      </c>
      <c r="K5127" s="7">
        <v>0</v>
      </c>
      <c r="L5127" s="7">
        <f>IFERROR(VLOOKUP(SiscoTable[[#This Row],[Código]],Hoja2!A:B,2,0)*SiscoTable[[#This Row],[Provta(Uns)]],0)</f>
        <v>0</v>
      </c>
      <c r="M5127" s="7">
        <v>0</v>
      </c>
      <c r="N5127" s="7">
        <v>0</v>
      </c>
      <c r="O5127" s="7">
        <f>IFERROR(VLOOKUP(SiscoTable[[#This Row],[Código]],Hoja2!A:B,2,0)*SiscoTable[[#This Row],[Stock_actual]],0)</f>
        <v>0</v>
      </c>
      <c r="P5127" s="6" t="s">
        <v>7</v>
      </c>
      <c r="Q5127" s="7">
        <v>0</v>
      </c>
      <c r="R5127" s="7">
        <v>0</v>
      </c>
      <c r="S5127" s="7" t="s">
        <v>11926</v>
      </c>
      <c r="BI5127"/>
      <c r="BJ5127"/>
    </row>
    <row r="5128" spans="2:62" x14ac:dyDescent="0.4">
      <c r="B5128" s="1">
        <v>23356</v>
      </c>
      <c r="C5128" s="6" t="s">
        <v>30</v>
      </c>
      <c r="D5128" s="6" t="s">
        <v>8</v>
      </c>
      <c r="E5128" s="6" t="s">
        <v>8482</v>
      </c>
      <c r="F5128" s="6" t="s">
        <v>11692</v>
      </c>
      <c r="G5128" s="6" t="s">
        <v>11692</v>
      </c>
      <c r="H5128" s="6" t="s">
        <v>8758</v>
      </c>
      <c r="I5128" s="6" t="s">
        <v>11776</v>
      </c>
      <c r="J5128" s="6" t="s">
        <v>5</v>
      </c>
      <c r="K5128" s="7">
        <v>1.67</v>
      </c>
      <c r="L5128" s="7">
        <f>IFERROR(VLOOKUP(SiscoTable[[#This Row],[Código]],Hoja2!A:B,2,0)*SiscoTable[[#This Row],[Provta(Uns)]],0)</f>
        <v>61.622999999999998</v>
      </c>
      <c r="M5128" s="7">
        <v>0</v>
      </c>
      <c r="N5128" s="7">
        <v>2</v>
      </c>
      <c r="O5128" s="7">
        <f>IFERROR(VLOOKUP(SiscoTable[[#This Row],[Código]],Hoja2!A:B,2,0)*SiscoTable[[#This Row],[Stock_actual]],0)</f>
        <v>73.8</v>
      </c>
      <c r="P5128" s="6" t="s">
        <v>115</v>
      </c>
      <c r="Q5128" s="7">
        <v>2</v>
      </c>
      <c r="R5128" s="7">
        <v>3.58</v>
      </c>
      <c r="S5128" s="7" t="s">
        <v>11926</v>
      </c>
      <c r="BI5128"/>
      <c r="BJ5128"/>
    </row>
    <row r="5129" spans="2:62" x14ac:dyDescent="0.4">
      <c r="B5129" s="1">
        <v>23357</v>
      </c>
      <c r="C5129" s="6" t="s">
        <v>30</v>
      </c>
      <c r="D5129" s="6" t="s">
        <v>8</v>
      </c>
      <c r="E5129" s="6" t="s">
        <v>8482</v>
      </c>
      <c r="F5129" s="6" t="s">
        <v>11692</v>
      </c>
      <c r="G5129" s="6" t="s">
        <v>11692</v>
      </c>
      <c r="H5129" s="6" t="s">
        <v>8758</v>
      </c>
      <c r="I5129" s="6" t="s">
        <v>11777</v>
      </c>
      <c r="J5129" s="6" t="s">
        <v>5</v>
      </c>
      <c r="K5129" s="7">
        <v>1.17</v>
      </c>
      <c r="L5129" s="7">
        <f>IFERROR(VLOOKUP(SiscoTable[[#This Row],[Código]],Hoja2!A:B,2,0)*SiscoTable[[#This Row],[Provta(Uns)]],0)</f>
        <v>40.481999999999999</v>
      </c>
      <c r="M5129" s="7">
        <v>0</v>
      </c>
      <c r="N5129" s="7">
        <v>2</v>
      </c>
      <c r="O5129" s="7">
        <f>IFERROR(VLOOKUP(SiscoTable[[#This Row],[Código]],Hoja2!A:B,2,0)*SiscoTable[[#This Row],[Stock_actual]],0)</f>
        <v>69.2</v>
      </c>
      <c r="P5129" s="6" t="s">
        <v>788</v>
      </c>
      <c r="Q5129" s="7">
        <v>1</v>
      </c>
      <c r="R5129" s="7">
        <v>0</v>
      </c>
      <c r="S5129" s="7" t="s">
        <v>11926</v>
      </c>
      <c r="BI5129"/>
      <c r="BJ5129"/>
    </row>
    <row r="5130" spans="2:62" x14ac:dyDescent="0.4">
      <c r="B5130" s="1">
        <v>23358</v>
      </c>
      <c r="C5130" s="6" t="s">
        <v>8</v>
      </c>
      <c r="D5130" s="6" t="s">
        <v>8</v>
      </c>
      <c r="E5130" s="6" t="s">
        <v>8482</v>
      </c>
      <c r="F5130" s="6" t="s">
        <v>8641</v>
      </c>
      <c r="G5130" s="6" t="s">
        <v>8936</v>
      </c>
      <c r="H5130" s="6" t="s">
        <v>8758</v>
      </c>
      <c r="I5130" s="6" t="s">
        <v>8971</v>
      </c>
      <c r="J5130" s="6" t="s">
        <v>5</v>
      </c>
      <c r="K5130" s="7">
        <v>0.17</v>
      </c>
      <c r="L5130" s="7">
        <f>IFERROR(VLOOKUP(SiscoTable[[#This Row],[Código]],Hoja2!A:B,2,0)*SiscoTable[[#This Row],[Provta(Uns)]],0)</f>
        <v>3.383</v>
      </c>
      <c r="M5130" s="7">
        <v>0</v>
      </c>
      <c r="N5130" s="7">
        <v>5</v>
      </c>
      <c r="O5130" s="7">
        <f>IFERROR(VLOOKUP(SiscoTable[[#This Row],[Código]],Hoja2!A:B,2,0)*SiscoTable[[#This Row],[Stock_actual]],0)</f>
        <v>99.5</v>
      </c>
      <c r="P5130" s="6" t="s">
        <v>146</v>
      </c>
      <c r="Q5130" s="7">
        <v>0</v>
      </c>
      <c r="R5130" s="7">
        <v>0</v>
      </c>
      <c r="S5130" s="7" t="s">
        <v>11926</v>
      </c>
      <c r="BI5130"/>
      <c r="BJ5130"/>
    </row>
    <row r="5131" spans="2:62" x14ac:dyDescent="0.4">
      <c r="B5131" s="1">
        <v>23359</v>
      </c>
      <c r="C5131" s="6" t="s">
        <v>8</v>
      </c>
      <c r="D5131" s="6" t="s">
        <v>8</v>
      </c>
      <c r="E5131" s="6" t="s">
        <v>8482</v>
      </c>
      <c r="F5131" s="6" t="s">
        <v>8641</v>
      </c>
      <c r="G5131" s="6" t="s">
        <v>8756</v>
      </c>
      <c r="H5131" s="6" t="s">
        <v>8758</v>
      </c>
      <c r="I5131" s="6" t="s">
        <v>8823</v>
      </c>
      <c r="J5131" s="6" t="s">
        <v>5</v>
      </c>
      <c r="K5131" s="7">
        <v>1</v>
      </c>
      <c r="L5131" s="7">
        <f>IFERROR(VLOOKUP(SiscoTable[[#This Row],[Código]],Hoja2!A:B,2,0)*SiscoTable[[#This Row],[Provta(Uns)]],0)</f>
        <v>19.899999999999999</v>
      </c>
      <c r="M5131" s="7">
        <v>0</v>
      </c>
      <c r="N5131" s="7">
        <v>4</v>
      </c>
      <c r="O5131" s="7">
        <f>IFERROR(VLOOKUP(SiscoTable[[#This Row],[Código]],Hoja2!A:B,2,0)*SiscoTable[[#This Row],[Stock_actual]],0)</f>
        <v>79.599999999999994</v>
      </c>
      <c r="P5131" s="6" t="s">
        <v>560</v>
      </c>
      <c r="Q5131" s="7">
        <v>1</v>
      </c>
      <c r="R5131" s="7">
        <v>0</v>
      </c>
      <c r="S5131" s="7" t="s">
        <v>11926</v>
      </c>
      <c r="BI5131"/>
      <c r="BJ5131"/>
    </row>
    <row r="5132" spans="2:62" x14ac:dyDescent="0.4">
      <c r="B5132" s="1">
        <v>23360</v>
      </c>
      <c r="C5132" s="6" t="s">
        <v>30</v>
      </c>
      <c r="D5132" s="6" t="s">
        <v>8</v>
      </c>
      <c r="E5132" s="6" t="s">
        <v>8482</v>
      </c>
      <c r="F5132" s="6" t="s">
        <v>8641</v>
      </c>
      <c r="G5132" s="6" t="s">
        <v>8936</v>
      </c>
      <c r="H5132" s="6" t="s">
        <v>8758</v>
      </c>
      <c r="I5132" s="6" t="s">
        <v>8942</v>
      </c>
      <c r="J5132" s="6" t="s">
        <v>5</v>
      </c>
      <c r="K5132" s="7">
        <v>1.33</v>
      </c>
      <c r="L5132" s="7">
        <f>IFERROR(VLOOKUP(SiscoTable[[#This Row],[Código]],Hoja2!A:B,2,0)*SiscoTable[[#This Row],[Provta(Uns)]],0)</f>
        <v>30.590000000000003</v>
      </c>
      <c r="M5132" s="7">
        <v>0</v>
      </c>
      <c r="N5132" s="7">
        <v>6</v>
      </c>
      <c r="O5132" s="7">
        <f>IFERROR(VLOOKUP(SiscoTable[[#This Row],[Código]],Hoja2!A:B,2,0)*SiscoTable[[#This Row],[Stock_actual]],0)</f>
        <v>138</v>
      </c>
      <c r="P5132" s="6" t="s">
        <v>1811</v>
      </c>
      <c r="Q5132" s="7">
        <v>1</v>
      </c>
      <c r="R5132" s="7">
        <v>0</v>
      </c>
      <c r="S5132" s="7" t="s">
        <v>11926</v>
      </c>
      <c r="BI5132"/>
      <c r="BJ5132"/>
    </row>
    <row r="5133" spans="2:62" x14ac:dyDescent="0.4">
      <c r="B5133" s="1">
        <v>23361</v>
      </c>
      <c r="C5133" s="6" t="s">
        <v>8</v>
      </c>
      <c r="D5133" s="6" t="s">
        <v>8</v>
      </c>
      <c r="E5133" s="6" t="s">
        <v>8482</v>
      </c>
      <c r="F5133" s="6" t="s">
        <v>8641</v>
      </c>
      <c r="G5133" s="6" t="s">
        <v>8756</v>
      </c>
      <c r="H5133" s="6" t="s">
        <v>8758</v>
      </c>
      <c r="I5133" s="6" t="s">
        <v>8824</v>
      </c>
      <c r="J5133" s="6" t="s">
        <v>5</v>
      </c>
      <c r="K5133" s="7">
        <v>0</v>
      </c>
      <c r="L5133" s="7">
        <f>IFERROR(VLOOKUP(SiscoTable[[#This Row],[Código]],Hoja2!A:B,2,0)*SiscoTable[[#This Row],[Provta(Uns)]],0)</f>
        <v>0</v>
      </c>
      <c r="M5133" s="7">
        <v>0</v>
      </c>
      <c r="N5133" s="7">
        <v>0</v>
      </c>
      <c r="O5133" s="7">
        <f>IFERROR(VLOOKUP(SiscoTable[[#This Row],[Código]],Hoja2!A:B,2,0)*SiscoTable[[#This Row],[Stock_actual]],0)</f>
        <v>0</v>
      </c>
      <c r="P5133" s="6" t="s">
        <v>7</v>
      </c>
      <c r="Q5133" s="7">
        <v>0</v>
      </c>
      <c r="R5133" s="7">
        <v>0</v>
      </c>
      <c r="S5133" s="7" t="s">
        <v>11926</v>
      </c>
      <c r="BI5133"/>
      <c r="BJ5133"/>
    </row>
    <row r="5134" spans="2:62" x14ac:dyDescent="0.4">
      <c r="B5134" s="1">
        <v>23362</v>
      </c>
      <c r="C5134" s="6" t="s">
        <v>8</v>
      </c>
      <c r="D5134" s="6" t="s">
        <v>8</v>
      </c>
      <c r="E5134" s="6" t="s">
        <v>8482</v>
      </c>
      <c r="F5134" s="6" t="s">
        <v>8641</v>
      </c>
      <c r="G5134" s="6" t="s">
        <v>8756</v>
      </c>
      <c r="H5134" s="6" t="s">
        <v>8758</v>
      </c>
      <c r="I5134" s="6" t="s">
        <v>8825</v>
      </c>
      <c r="J5134" s="6" t="s">
        <v>5</v>
      </c>
      <c r="K5134" s="7">
        <v>0</v>
      </c>
      <c r="L5134" s="7">
        <f>IFERROR(VLOOKUP(SiscoTable[[#This Row],[Código]],Hoja2!A:B,2,0)*SiscoTable[[#This Row],[Provta(Uns)]],0)</f>
        <v>0</v>
      </c>
      <c r="M5134" s="7">
        <v>0</v>
      </c>
      <c r="N5134" s="7">
        <v>0</v>
      </c>
      <c r="O5134" s="7">
        <f>IFERROR(VLOOKUP(SiscoTable[[#This Row],[Código]],Hoja2!A:B,2,0)*SiscoTable[[#This Row],[Stock_actual]],0)</f>
        <v>0</v>
      </c>
      <c r="P5134" s="6" t="s">
        <v>7</v>
      </c>
      <c r="Q5134" s="7">
        <v>0</v>
      </c>
      <c r="R5134" s="7">
        <v>0</v>
      </c>
      <c r="S5134" s="7" t="s">
        <v>11926</v>
      </c>
      <c r="BI5134"/>
      <c r="BJ5134"/>
    </row>
    <row r="5135" spans="2:62" x14ac:dyDescent="0.4">
      <c r="B5135" s="1">
        <v>23363</v>
      </c>
      <c r="C5135" s="6" t="s">
        <v>8</v>
      </c>
      <c r="D5135" s="6" t="s">
        <v>8</v>
      </c>
      <c r="E5135" s="6" t="s">
        <v>8482</v>
      </c>
      <c r="F5135" s="6" t="s">
        <v>8641</v>
      </c>
      <c r="G5135" s="6" t="s">
        <v>8756</v>
      </c>
      <c r="H5135" s="6" t="s">
        <v>8758</v>
      </c>
      <c r="I5135" s="6" t="s">
        <v>8826</v>
      </c>
      <c r="J5135" s="6" t="s">
        <v>5</v>
      </c>
      <c r="K5135" s="7">
        <v>0</v>
      </c>
      <c r="L5135" s="7">
        <f>IFERROR(VLOOKUP(SiscoTable[[#This Row],[Código]],Hoja2!A:B,2,0)*SiscoTable[[#This Row],[Provta(Uns)]],0)</f>
        <v>0</v>
      </c>
      <c r="M5135" s="7">
        <v>0</v>
      </c>
      <c r="N5135" s="7">
        <v>0</v>
      </c>
      <c r="O5135" s="7">
        <f>IFERROR(VLOOKUP(SiscoTable[[#This Row],[Código]],Hoja2!A:B,2,0)*SiscoTable[[#This Row],[Stock_actual]],0)</f>
        <v>0</v>
      </c>
      <c r="P5135" s="6" t="s">
        <v>7</v>
      </c>
      <c r="Q5135" s="7">
        <v>0</v>
      </c>
      <c r="R5135" s="7">
        <v>0</v>
      </c>
      <c r="S5135" s="7" t="s">
        <v>11926</v>
      </c>
      <c r="BI5135"/>
      <c r="BJ5135"/>
    </row>
    <row r="5136" spans="2:62" x14ac:dyDescent="0.4">
      <c r="B5136" s="1">
        <v>23364</v>
      </c>
      <c r="C5136" s="6" t="s">
        <v>8</v>
      </c>
      <c r="D5136" s="6" t="s">
        <v>8</v>
      </c>
      <c r="E5136" s="6" t="s">
        <v>8482</v>
      </c>
      <c r="F5136" s="6" t="s">
        <v>11692</v>
      </c>
      <c r="G5136" s="6" t="s">
        <v>11692</v>
      </c>
      <c r="H5136" s="6" t="s">
        <v>8758</v>
      </c>
      <c r="I5136" s="6" t="s">
        <v>11790</v>
      </c>
      <c r="J5136" s="6" t="s">
        <v>5</v>
      </c>
      <c r="K5136" s="7">
        <v>0</v>
      </c>
      <c r="L5136" s="7">
        <f>IFERROR(VLOOKUP(SiscoTable[[#This Row],[Código]],Hoja2!A:B,2,0)*SiscoTable[[#This Row],[Provta(Uns)]],0)</f>
        <v>0</v>
      </c>
      <c r="M5136" s="7">
        <v>0</v>
      </c>
      <c r="N5136" s="7">
        <v>0</v>
      </c>
      <c r="O5136" s="7">
        <f>IFERROR(VLOOKUP(SiscoTable[[#This Row],[Código]],Hoja2!A:B,2,0)*SiscoTable[[#This Row],[Stock_actual]],0)</f>
        <v>0</v>
      </c>
      <c r="P5136" s="6" t="s">
        <v>7</v>
      </c>
      <c r="Q5136" s="7">
        <v>0</v>
      </c>
      <c r="R5136" s="7">
        <v>0</v>
      </c>
      <c r="S5136" s="7" t="s">
        <v>11926</v>
      </c>
      <c r="BI5136"/>
      <c r="BJ5136"/>
    </row>
    <row r="5137" spans="2:62" x14ac:dyDescent="0.4">
      <c r="B5137" s="1">
        <v>23365</v>
      </c>
      <c r="C5137" s="6" t="s">
        <v>8</v>
      </c>
      <c r="D5137" s="6" t="s">
        <v>8</v>
      </c>
      <c r="E5137" s="6" t="s">
        <v>8482</v>
      </c>
      <c r="F5137" s="6" t="s">
        <v>11692</v>
      </c>
      <c r="G5137" s="6" t="s">
        <v>11692</v>
      </c>
      <c r="H5137" s="6" t="s">
        <v>8758</v>
      </c>
      <c r="I5137" s="6" t="s">
        <v>11791</v>
      </c>
      <c r="J5137" s="6" t="s">
        <v>5</v>
      </c>
      <c r="K5137" s="7">
        <v>0</v>
      </c>
      <c r="L5137" s="7">
        <f>IFERROR(VLOOKUP(SiscoTable[[#This Row],[Código]],Hoja2!A:B,2,0)*SiscoTable[[#This Row],[Provta(Uns)]],0)</f>
        <v>0</v>
      </c>
      <c r="M5137" s="7">
        <v>0</v>
      </c>
      <c r="N5137" s="7">
        <v>0</v>
      </c>
      <c r="O5137" s="7">
        <f>IFERROR(VLOOKUP(SiscoTable[[#This Row],[Código]],Hoja2!A:B,2,0)*SiscoTable[[#This Row],[Stock_actual]],0)</f>
        <v>0</v>
      </c>
      <c r="P5137" s="6" t="s">
        <v>7</v>
      </c>
      <c r="Q5137" s="7">
        <v>0</v>
      </c>
      <c r="R5137" s="7">
        <v>0</v>
      </c>
      <c r="S5137" s="7" t="s">
        <v>11926</v>
      </c>
      <c r="BI5137"/>
      <c r="BJ5137"/>
    </row>
    <row r="5138" spans="2:62" x14ac:dyDescent="0.4">
      <c r="B5138" s="1">
        <v>23366</v>
      </c>
      <c r="C5138" s="6" t="s">
        <v>8</v>
      </c>
      <c r="D5138" s="6" t="s">
        <v>8</v>
      </c>
      <c r="E5138" s="6" t="s">
        <v>8482</v>
      </c>
      <c r="F5138" s="6" t="s">
        <v>11692</v>
      </c>
      <c r="G5138" s="6" t="s">
        <v>11692</v>
      </c>
      <c r="H5138" s="6" t="s">
        <v>8758</v>
      </c>
      <c r="I5138" s="6" t="s">
        <v>11792</v>
      </c>
      <c r="J5138" s="6" t="s">
        <v>5</v>
      </c>
      <c r="K5138" s="7">
        <v>0.5</v>
      </c>
      <c r="L5138" s="7">
        <f>IFERROR(VLOOKUP(SiscoTable[[#This Row],[Código]],Hoja2!A:B,2,0)*SiscoTable[[#This Row],[Provta(Uns)]],0)</f>
        <v>12.75</v>
      </c>
      <c r="M5138" s="7">
        <v>0</v>
      </c>
      <c r="N5138" s="7">
        <v>0</v>
      </c>
      <c r="O5138" s="7">
        <f>IFERROR(VLOOKUP(SiscoTable[[#This Row],[Código]],Hoja2!A:B,2,0)*SiscoTable[[#This Row],[Stock_actual]],0)</f>
        <v>0</v>
      </c>
      <c r="P5138" s="6" t="s">
        <v>7</v>
      </c>
      <c r="Q5138" s="7">
        <v>1</v>
      </c>
      <c r="R5138" s="7">
        <v>1.2</v>
      </c>
      <c r="S5138" s="7" t="s">
        <v>11926</v>
      </c>
      <c r="BI5138"/>
      <c r="BJ5138"/>
    </row>
    <row r="5139" spans="2:62" x14ac:dyDescent="0.4">
      <c r="B5139" s="1">
        <v>23367</v>
      </c>
      <c r="C5139" s="6" t="s">
        <v>8</v>
      </c>
      <c r="D5139" s="6" t="s">
        <v>8</v>
      </c>
      <c r="E5139" s="6" t="s">
        <v>8482</v>
      </c>
      <c r="F5139" s="6" t="s">
        <v>11692</v>
      </c>
      <c r="G5139" s="6" t="s">
        <v>11692</v>
      </c>
      <c r="H5139" s="6" t="s">
        <v>8758</v>
      </c>
      <c r="I5139" s="6" t="s">
        <v>11793</v>
      </c>
      <c r="J5139" s="6" t="s">
        <v>5</v>
      </c>
      <c r="K5139" s="7">
        <v>0</v>
      </c>
      <c r="L5139" s="7">
        <f>IFERROR(VLOOKUP(SiscoTable[[#This Row],[Código]],Hoja2!A:B,2,0)*SiscoTable[[#This Row],[Provta(Uns)]],0)</f>
        <v>0</v>
      </c>
      <c r="M5139" s="7">
        <v>0</v>
      </c>
      <c r="N5139" s="7">
        <v>0</v>
      </c>
      <c r="O5139" s="7">
        <f>IFERROR(VLOOKUP(SiscoTable[[#This Row],[Código]],Hoja2!A:B,2,0)*SiscoTable[[#This Row],[Stock_actual]],0)</f>
        <v>0</v>
      </c>
      <c r="P5139" s="6" t="s">
        <v>7</v>
      </c>
      <c r="Q5139" s="7">
        <v>0</v>
      </c>
      <c r="R5139" s="7">
        <v>0</v>
      </c>
      <c r="S5139" s="7" t="s">
        <v>11926</v>
      </c>
      <c r="BI5139"/>
      <c r="BJ5139"/>
    </row>
    <row r="5140" spans="2:62" x14ac:dyDescent="0.4">
      <c r="B5140" s="1">
        <v>23368</v>
      </c>
      <c r="C5140" s="6" t="s">
        <v>8</v>
      </c>
      <c r="D5140" s="6" t="s">
        <v>8</v>
      </c>
      <c r="E5140" s="6" t="s">
        <v>8482</v>
      </c>
      <c r="F5140" s="6" t="s">
        <v>11692</v>
      </c>
      <c r="G5140" s="6" t="s">
        <v>11692</v>
      </c>
      <c r="H5140" s="6" t="s">
        <v>8758</v>
      </c>
      <c r="I5140" s="6" t="s">
        <v>11794</v>
      </c>
      <c r="J5140" s="6" t="s">
        <v>5</v>
      </c>
      <c r="K5140" s="7">
        <v>0</v>
      </c>
      <c r="L5140" s="7">
        <f>IFERROR(VLOOKUP(SiscoTable[[#This Row],[Código]],Hoja2!A:B,2,0)*SiscoTable[[#This Row],[Provta(Uns)]],0)</f>
        <v>0</v>
      </c>
      <c r="M5140" s="7">
        <v>0</v>
      </c>
      <c r="N5140" s="7">
        <v>0</v>
      </c>
      <c r="O5140" s="7">
        <f>IFERROR(VLOOKUP(SiscoTable[[#This Row],[Código]],Hoja2!A:B,2,0)*SiscoTable[[#This Row],[Stock_actual]],0)</f>
        <v>0</v>
      </c>
      <c r="P5140" s="6" t="s">
        <v>7</v>
      </c>
      <c r="Q5140" s="7">
        <v>0</v>
      </c>
      <c r="R5140" s="7">
        <v>0</v>
      </c>
      <c r="S5140" s="7" t="s">
        <v>11926</v>
      </c>
      <c r="BI5140"/>
      <c r="BJ5140"/>
    </row>
    <row r="5141" spans="2:62" x14ac:dyDescent="0.4">
      <c r="B5141" s="1">
        <v>23369</v>
      </c>
      <c r="C5141" s="6" t="s">
        <v>8</v>
      </c>
      <c r="D5141" s="6" t="s">
        <v>8</v>
      </c>
      <c r="E5141" s="6" t="s">
        <v>8482</v>
      </c>
      <c r="F5141" s="6" t="s">
        <v>11692</v>
      </c>
      <c r="G5141" s="6" t="s">
        <v>11692</v>
      </c>
      <c r="H5141" s="6" t="s">
        <v>8758</v>
      </c>
      <c r="I5141" s="6" t="s">
        <v>11795</v>
      </c>
      <c r="J5141" s="6" t="s">
        <v>5</v>
      </c>
      <c r="K5141" s="7">
        <v>0</v>
      </c>
      <c r="L5141" s="7">
        <f>IFERROR(VLOOKUP(SiscoTable[[#This Row],[Código]],Hoja2!A:B,2,0)*SiscoTable[[#This Row],[Provta(Uns)]],0)</f>
        <v>0</v>
      </c>
      <c r="M5141" s="7">
        <v>0</v>
      </c>
      <c r="N5141" s="7">
        <v>0</v>
      </c>
      <c r="O5141" s="7">
        <f>IFERROR(VLOOKUP(SiscoTable[[#This Row],[Código]],Hoja2!A:B,2,0)*SiscoTable[[#This Row],[Stock_actual]],0)</f>
        <v>0</v>
      </c>
      <c r="P5141" s="6" t="s">
        <v>7</v>
      </c>
      <c r="Q5141" s="7">
        <v>0</v>
      </c>
      <c r="R5141" s="7">
        <v>0</v>
      </c>
      <c r="S5141" s="7" t="s">
        <v>11926</v>
      </c>
      <c r="BI5141"/>
      <c r="BJ5141"/>
    </row>
    <row r="5142" spans="2:62" x14ac:dyDescent="0.4">
      <c r="B5142" s="1">
        <v>23370</v>
      </c>
      <c r="C5142" s="6" t="s">
        <v>8</v>
      </c>
      <c r="D5142" s="6" t="s">
        <v>8</v>
      </c>
      <c r="E5142" s="6" t="s">
        <v>8482</v>
      </c>
      <c r="F5142" s="6" t="s">
        <v>11692</v>
      </c>
      <c r="G5142" s="6" t="s">
        <v>11692</v>
      </c>
      <c r="H5142" s="6" t="s">
        <v>8758</v>
      </c>
      <c r="I5142" s="6" t="s">
        <v>11796</v>
      </c>
      <c r="J5142" s="6" t="s">
        <v>5</v>
      </c>
      <c r="K5142" s="7">
        <v>0</v>
      </c>
      <c r="L5142" s="7">
        <f>IFERROR(VLOOKUP(SiscoTable[[#This Row],[Código]],Hoja2!A:B,2,0)*SiscoTable[[#This Row],[Provta(Uns)]],0)</f>
        <v>0</v>
      </c>
      <c r="M5142" s="7">
        <v>0</v>
      </c>
      <c r="N5142" s="7">
        <v>0</v>
      </c>
      <c r="O5142" s="7">
        <f>IFERROR(VLOOKUP(SiscoTable[[#This Row],[Código]],Hoja2!A:B,2,0)*SiscoTable[[#This Row],[Stock_actual]],0)</f>
        <v>0</v>
      </c>
      <c r="P5142" s="6" t="s">
        <v>7</v>
      </c>
      <c r="Q5142" s="7">
        <v>0</v>
      </c>
      <c r="R5142" s="7">
        <v>0</v>
      </c>
      <c r="S5142" s="7" t="s">
        <v>11926</v>
      </c>
      <c r="BI5142"/>
      <c r="BJ5142"/>
    </row>
    <row r="5143" spans="2:62" x14ac:dyDescent="0.4">
      <c r="B5143" s="1">
        <v>23371</v>
      </c>
      <c r="C5143" s="6" t="s">
        <v>8</v>
      </c>
      <c r="D5143" s="6" t="s">
        <v>8</v>
      </c>
      <c r="E5143" s="6" t="s">
        <v>8482</v>
      </c>
      <c r="F5143" s="6" t="s">
        <v>11692</v>
      </c>
      <c r="G5143" s="6" t="s">
        <v>11692</v>
      </c>
      <c r="H5143" s="6" t="s">
        <v>8758</v>
      </c>
      <c r="I5143" s="6" t="s">
        <v>11797</v>
      </c>
      <c r="J5143" s="6" t="s">
        <v>5</v>
      </c>
      <c r="K5143" s="7">
        <v>0</v>
      </c>
      <c r="L5143" s="7">
        <f>IFERROR(VLOOKUP(SiscoTable[[#This Row],[Código]],Hoja2!A:B,2,0)*SiscoTable[[#This Row],[Provta(Uns)]],0)</f>
        <v>0</v>
      </c>
      <c r="M5143" s="7">
        <v>0</v>
      </c>
      <c r="N5143" s="7">
        <v>0</v>
      </c>
      <c r="O5143" s="7">
        <f>IFERROR(VLOOKUP(SiscoTable[[#This Row],[Código]],Hoja2!A:B,2,0)*SiscoTable[[#This Row],[Stock_actual]],0)</f>
        <v>0</v>
      </c>
      <c r="P5143" s="6" t="s">
        <v>7</v>
      </c>
      <c r="Q5143" s="7">
        <v>0</v>
      </c>
      <c r="R5143" s="7">
        <v>0</v>
      </c>
      <c r="S5143" s="7" t="s">
        <v>11926</v>
      </c>
      <c r="BI5143"/>
      <c r="BJ5143"/>
    </row>
    <row r="5144" spans="2:62" x14ac:dyDescent="0.4">
      <c r="B5144" s="1">
        <v>23372</v>
      </c>
      <c r="C5144" s="6" t="s">
        <v>8</v>
      </c>
      <c r="D5144" s="6" t="s">
        <v>8</v>
      </c>
      <c r="E5144" s="6" t="s">
        <v>8482</v>
      </c>
      <c r="F5144" s="6" t="s">
        <v>11692</v>
      </c>
      <c r="G5144" s="6" t="s">
        <v>11692</v>
      </c>
      <c r="H5144" s="6" t="s">
        <v>8758</v>
      </c>
      <c r="I5144" s="6" t="s">
        <v>11798</v>
      </c>
      <c r="J5144" s="6" t="s">
        <v>5</v>
      </c>
      <c r="K5144" s="7">
        <v>0.5</v>
      </c>
      <c r="L5144" s="7">
        <f>IFERROR(VLOOKUP(SiscoTable[[#This Row],[Código]],Hoja2!A:B,2,0)*SiscoTable[[#This Row],[Provta(Uns)]],0)</f>
        <v>11.75</v>
      </c>
      <c r="M5144" s="7">
        <v>0</v>
      </c>
      <c r="N5144" s="7">
        <v>0</v>
      </c>
      <c r="O5144" s="7">
        <f>IFERROR(VLOOKUP(SiscoTable[[#This Row],[Código]],Hoja2!A:B,2,0)*SiscoTable[[#This Row],[Stock_actual]],0)</f>
        <v>0</v>
      </c>
      <c r="P5144" s="6" t="s">
        <v>7</v>
      </c>
      <c r="Q5144" s="7">
        <v>1</v>
      </c>
      <c r="R5144" s="7">
        <v>1.2</v>
      </c>
      <c r="S5144" s="7" t="s">
        <v>11926</v>
      </c>
      <c r="BI5144"/>
      <c r="BJ5144"/>
    </row>
    <row r="5145" spans="2:62" x14ac:dyDescent="0.4">
      <c r="B5145" s="1">
        <v>23373</v>
      </c>
      <c r="C5145" s="6" t="s">
        <v>8</v>
      </c>
      <c r="D5145" s="6" t="s">
        <v>8</v>
      </c>
      <c r="E5145" s="6" t="s">
        <v>8482</v>
      </c>
      <c r="F5145" s="6" t="s">
        <v>8641</v>
      </c>
      <c r="G5145" s="6" t="s">
        <v>8756</v>
      </c>
      <c r="H5145" s="6" t="s">
        <v>8758</v>
      </c>
      <c r="I5145" s="6" t="s">
        <v>8827</v>
      </c>
      <c r="J5145" s="6" t="s">
        <v>5</v>
      </c>
      <c r="K5145" s="7">
        <v>0.33</v>
      </c>
      <c r="L5145" s="7">
        <f>IFERROR(VLOOKUP(SiscoTable[[#This Row],[Código]],Hoja2!A:B,2,0)*SiscoTable[[#This Row],[Provta(Uns)]],0)</f>
        <v>8.6790000000000003</v>
      </c>
      <c r="M5145" s="7">
        <v>0</v>
      </c>
      <c r="N5145" s="7">
        <v>0</v>
      </c>
      <c r="O5145" s="7">
        <f>IFERROR(VLOOKUP(SiscoTable[[#This Row],[Código]],Hoja2!A:B,2,0)*SiscoTable[[#This Row],[Stock_actual]],0)</f>
        <v>0</v>
      </c>
      <c r="P5145" s="6" t="s">
        <v>7</v>
      </c>
      <c r="Q5145" s="7">
        <v>0</v>
      </c>
      <c r="R5145" s="7">
        <v>0</v>
      </c>
      <c r="S5145" s="7" t="s">
        <v>11926</v>
      </c>
      <c r="BI5145"/>
      <c r="BJ5145"/>
    </row>
    <row r="5146" spans="2:62" x14ac:dyDescent="0.4">
      <c r="B5146" s="1">
        <v>23374</v>
      </c>
      <c r="C5146" s="6" t="s">
        <v>8</v>
      </c>
      <c r="D5146" s="6" t="s">
        <v>8</v>
      </c>
      <c r="E5146" s="6" t="s">
        <v>8482</v>
      </c>
      <c r="F5146" s="6" t="s">
        <v>8641</v>
      </c>
      <c r="G5146" s="6" t="s">
        <v>8756</v>
      </c>
      <c r="H5146" s="6" t="s">
        <v>8758</v>
      </c>
      <c r="I5146" s="6" t="s">
        <v>8828</v>
      </c>
      <c r="J5146" s="6" t="s">
        <v>5</v>
      </c>
      <c r="K5146" s="7">
        <v>0.17</v>
      </c>
      <c r="L5146" s="7">
        <f>IFERROR(VLOOKUP(SiscoTable[[#This Row],[Código]],Hoja2!A:B,2,0)*SiscoTable[[#This Row],[Provta(Uns)]],0)</f>
        <v>1.9550000000000001</v>
      </c>
      <c r="M5146" s="7">
        <v>0</v>
      </c>
      <c r="N5146" s="7">
        <v>0</v>
      </c>
      <c r="O5146" s="7">
        <f>IFERROR(VLOOKUP(SiscoTable[[#This Row],[Código]],Hoja2!A:B,2,0)*SiscoTable[[#This Row],[Stock_actual]],0)</f>
        <v>0</v>
      </c>
      <c r="P5146" s="6" t="s">
        <v>7</v>
      </c>
      <c r="Q5146" s="7">
        <v>0</v>
      </c>
      <c r="R5146" s="7">
        <v>0</v>
      </c>
      <c r="S5146" s="7" t="s">
        <v>11926</v>
      </c>
      <c r="BI5146"/>
      <c r="BJ5146"/>
    </row>
    <row r="5147" spans="2:62" x14ac:dyDescent="0.4">
      <c r="B5147" s="1">
        <v>23375</v>
      </c>
      <c r="C5147" s="6" t="s">
        <v>8</v>
      </c>
      <c r="D5147" s="6" t="s">
        <v>8</v>
      </c>
      <c r="E5147" s="6" t="s">
        <v>8482</v>
      </c>
      <c r="F5147" s="6" t="s">
        <v>8641</v>
      </c>
      <c r="G5147" s="6" t="s">
        <v>8756</v>
      </c>
      <c r="H5147" s="6" t="s">
        <v>8758</v>
      </c>
      <c r="I5147" s="6" t="s">
        <v>8829</v>
      </c>
      <c r="J5147" s="6" t="s">
        <v>5</v>
      </c>
      <c r="K5147" s="7">
        <v>0</v>
      </c>
      <c r="L5147" s="7">
        <f>IFERROR(VLOOKUP(SiscoTable[[#This Row],[Código]],Hoja2!A:B,2,0)*SiscoTable[[#This Row],[Provta(Uns)]],0)</f>
        <v>0</v>
      </c>
      <c r="M5147" s="7">
        <v>0</v>
      </c>
      <c r="N5147" s="7">
        <v>0</v>
      </c>
      <c r="O5147" s="7">
        <f>IFERROR(VLOOKUP(SiscoTable[[#This Row],[Código]],Hoja2!A:B,2,0)*SiscoTable[[#This Row],[Stock_actual]],0)</f>
        <v>0</v>
      </c>
      <c r="P5147" s="6" t="s">
        <v>7</v>
      </c>
      <c r="Q5147" s="7">
        <v>0</v>
      </c>
      <c r="R5147" s="7">
        <v>0</v>
      </c>
      <c r="S5147" s="7" t="s">
        <v>11926</v>
      </c>
      <c r="BI5147"/>
      <c r="BJ5147"/>
    </row>
    <row r="5148" spans="2:62" x14ac:dyDescent="0.4">
      <c r="B5148" s="1">
        <v>23376</v>
      </c>
      <c r="C5148" s="6" t="s">
        <v>8</v>
      </c>
      <c r="D5148" s="6" t="s">
        <v>8</v>
      </c>
      <c r="E5148" s="6" t="s">
        <v>8482</v>
      </c>
      <c r="F5148" s="6" t="s">
        <v>8641</v>
      </c>
      <c r="G5148" s="6" t="s">
        <v>8756</v>
      </c>
      <c r="H5148" s="6" t="s">
        <v>8758</v>
      </c>
      <c r="I5148" s="6" t="s">
        <v>8830</v>
      </c>
      <c r="J5148" s="6" t="s">
        <v>5</v>
      </c>
      <c r="K5148" s="7">
        <v>0.17</v>
      </c>
      <c r="L5148" s="7">
        <f>IFERROR(VLOOKUP(SiscoTable[[#This Row],[Código]],Hoja2!A:B,2,0)*SiscoTable[[#This Row],[Provta(Uns)]],0)</f>
        <v>1.9550000000000001</v>
      </c>
      <c r="M5148" s="7">
        <v>0</v>
      </c>
      <c r="N5148" s="7">
        <v>0</v>
      </c>
      <c r="O5148" s="7">
        <f>IFERROR(VLOOKUP(SiscoTable[[#This Row],[Código]],Hoja2!A:B,2,0)*SiscoTable[[#This Row],[Stock_actual]],0)</f>
        <v>0</v>
      </c>
      <c r="P5148" s="6" t="s">
        <v>7</v>
      </c>
      <c r="Q5148" s="7">
        <v>0</v>
      </c>
      <c r="R5148" s="7">
        <v>0</v>
      </c>
      <c r="S5148" s="7" t="s">
        <v>11926</v>
      </c>
      <c r="BI5148"/>
      <c r="BJ5148"/>
    </row>
    <row r="5149" spans="2:62" x14ac:dyDescent="0.4">
      <c r="B5149" s="1">
        <v>23377</v>
      </c>
      <c r="C5149" s="6" t="s">
        <v>8</v>
      </c>
      <c r="D5149" s="6" t="s">
        <v>8</v>
      </c>
      <c r="E5149" s="6" t="s">
        <v>8482</v>
      </c>
      <c r="F5149" s="6" t="s">
        <v>8641</v>
      </c>
      <c r="G5149" s="6" t="s">
        <v>8756</v>
      </c>
      <c r="H5149" s="6" t="s">
        <v>8758</v>
      </c>
      <c r="I5149" s="6" t="s">
        <v>8831</v>
      </c>
      <c r="J5149" s="6" t="s">
        <v>5</v>
      </c>
      <c r="K5149" s="7">
        <v>1.67</v>
      </c>
      <c r="L5149" s="7">
        <f>IFERROR(VLOOKUP(SiscoTable[[#This Row],[Código]],Hoja2!A:B,2,0)*SiscoTable[[#This Row],[Provta(Uns)]],0)</f>
        <v>14.028</v>
      </c>
      <c r="M5149" s="7">
        <v>0</v>
      </c>
      <c r="N5149" s="7">
        <v>10</v>
      </c>
      <c r="O5149" s="7">
        <f>IFERROR(VLOOKUP(SiscoTable[[#This Row],[Código]],Hoja2!A:B,2,0)*SiscoTable[[#This Row],[Stock_actual]],0)</f>
        <v>84</v>
      </c>
      <c r="P5149" s="6" t="s">
        <v>1014</v>
      </c>
      <c r="Q5149" s="7">
        <v>2</v>
      </c>
      <c r="R5149" s="7">
        <v>0</v>
      </c>
      <c r="S5149" s="7" t="s">
        <v>11926</v>
      </c>
      <c r="BI5149"/>
      <c r="BJ5149"/>
    </row>
    <row r="5150" spans="2:62" x14ac:dyDescent="0.4">
      <c r="B5150" s="1">
        <v>23378</v>
      </c>
      <c r="C5150" s="6" t="s">
        <v>25</v>
      </c>
      <c r="D5150" s="6" t="s">
        <v>30</v>
      </c>
      <c r="E5150" s="6" t="s">
        <v>8482</v>
      </c>
      <c r="F5150" s="6" t="s">
        <v>8641</v>
      </c>
      <c r="G5150" s="6" t="s">
        <v>8756</v>
      </c>
      <c r="H5150" s="6" t="s">
        <v>8758</v>
      </c>
      <c r="I5150" s="6" t="s">
        <v>8757</v>
      </c>
      <c r="J5150" s="6" t="s">
        <v>5</v>
      </c>
      <c r="K5150" s="7">
        <v>15.67</v>
      </c>
      <c r="L5150" s="7">
        <f>IFERROR(VLOOKUP(SiscoTable[[#This Row],[Código]],Hoja2!A:B,2,0)*SiscoTable[[#This Row],[Provta(Uns)]],0)</f>
        <v>123.79300000000001</v>
      </c>
      <c r="M5150" s="7">
        <v>0</v>
      </c>
      <c r="N5150" s="7">
        <v>72</v>
      </c>
      <c r="O5150" s="7">
        <f>IFERROR(VLOOKUP(SiscoTable[[#This Row],[Código]],Hoja2!A:B,2,0)*SiscoTable[[#This Row],[Stock_actual]],0)</f>
        <v>568.80000000000007</v>
      </c>
      <c r="P5150" s="6" t="s">
        <v>1008</v>
      </c>
      <c r="Q5150" s="7">
        <v>17</v>
      </c>
      <c r="R5150" s="7">
        <v>0</v>
      </c>
      <c r="S5150" s="7" t="s">
        <v>11926</v>
      </c>
      <c r="BI5150"/>
      <c r="BJ5150"/>
    </row>
    <row r="5151" spans="2:62" x14ac:dyDescent="0.4">
      <c r="B5151" s="1">
        <v>23379</v>
      </c>
      <c r="C5151" s="6" t="s">
        <v>8</v>
      </c>
      <c r="D5151" s="6" t="s">
        <v>8</v>
      </c>
      <c r="E5151" s="6" t="s">
        <v>8482</v>
      </c>
      <c r="F5151" s="6" t="s">
        <v>11692</v>
      </c>
      <c r="G5151" s="6" t="s">
        <v>11692</v>
      </c>
      <c r="H5151" s="6" t="s">
        <v>8758</v>
      </c>
      <c r="I5151" s="6" t="s">
        <v>11799</v>
      </c>
      <c r="J5151" s="6" t="s">
        <v>5</v>
      </c>
      <c r="K5151" s="7">
        <v>0</v>
      </c>
      <c r="L5151" s="7">
        <f>IFERROR(VLOOKUP(SiscoTable[[#This Row],[Código]],Hoja2!A:B,2,0)*SiscoTable[[#This Row],[Provta(Uns)]],0)</f>
        <v>0</v>
      </c>
      <c r="M5151" s="7">
        <v>0</v>
      </c>
      <c r="N5151" s="7">
        <v>0</v>
      </c>
      <c r="O5151" s="7">
        <f>IFERROR(VLOOKUP(SiscoTable[[#This Row],[Código]],Hoja2!A:B,2,0)*SiscoTable[[#This Row],[Stock_actual]],0)</f>
        <v>0</v>
      </c>
      <c r="P5151" s="6" t="s">
        <v>7</v>
      </c>
      <c r="Q5151" s="7">
        <v>0</v>
      </c>
      <c r="R5151" s="7">
        <v>0</v>
      </c>
      <c r="S5151" s="7" t="s">
        <v>11926</v>
      </c>
      <c r="BI5151"/>
      <c r="BJ5151"/>
    </row>
    <row r="5152" spans="2:62" x14ac:dyDescent="0.4">
      <c r="B5152" s="1">
        <v>23382</v>
      </c>
      <c r="C5152" s="6" t="s">
        <v>25</v>
      </c>
      <c r="D5152" s="6" t="s">
        <v>8</v>
      </c>
      <c r="E5152" s="6" t="s">
        <v>8482</v>
      </c>
      <c r="F5152" s="6" t="s">
        <v>10720</v>
      </c>
      <c r="G5152" s="6" t="s">
        <v>11105</v>
      </c>
      <c r="H5152" s="6" t="s">
        <v>10789</v>
      </c>
      <c r="I5152" s="6" t="s">
        <v>11148</v>
      </c>
      <c r="J5152" s="6" t="s">
        <v>5</v>
      </c>
      <c r="K5152" s="7">
        <v>4.5</v>
      </c>
      <c r="L5152" s="7">
        <f>IFERROR(VLOOKUP(SiscoTable[[#This Row],[Código]],Hoja2!A:B,2,0)*SiscoTable[[#This Row],[Provta(Uns)]],0)</f>
        <v>254.70000000000002</v>
      </c>
      <c r="M5152" s="7">
        <v>6</v>
      </c>
      <c r="N5152" s="7">
        <v>0</v>
      </c>
      <c r="O5152" s="7">
        <f>IFERROR(VLOOKUP(SiscoTable[[#This Row],[Código]],Hoja2!A:B,2,0)*SiscoTable[[#This Row],[Stock_actual]],0)</f>
        <v>0</v>
      </c>
      <c r="P5152" s="6" t="s">
        <v>7</v>
      </c>
      <c r="Q5152" s="7">
        <v>5</v>
      </c>
      <c r="R5152" s="7">
        <v>3</v>
      </c>
      <c r="S5152" s="7" t="s">
        <v>11926</v>
      </c>
      <c r="BI5152"/>
      <c r="BJ5152"/>
    </row>
    <row r="5153" spans="2:62" x14ac:dyDescent="0.4">
      <c r="B5153" s="1">
        <v>23386</v>
      </c>
      <c r="C5153" s="6" t="s">
        <v>8</v>
      </c>
      <c r="D5153" s="6" t="s">
        <v>8</v>
      </c>
      <c r="E5153" s="6" t="s">
        <v>8482</v>
      </c>
      <c r="F5153" s="6" t="s">
        <v>10720</v>
      </c>
      <c r="G5153" s="6" t="s">
        <v>11105</v>
      </c>
      <c r="H5153" s="6" t="s">
        <v>10789</v>
      </c>
      <c r="I5153" s="6" t="s">
        <v>11252</v>
      </c>
      <c r="J5153" s="6" t="s">
        <v>5</v>
      </c>
      <c r="K5153" s="7">
        <v>0</v>
      </c>
      <c r="L5153" s="7">
        <f>IFERROR(VLOOKUP(SiscoTable[[#This Row],[Código]],Hoja2!A:B,2,0)*SiscoTable[[#This Row],[Provta(Uns)]],0)</f>
        <v>0</v>
      </c>
      <c r="M5153" s="7">
        <v>10</v>
      </c>
      <c r="N5153" s="7">
        <v>0</v>
      </c>
      <c r="O5153" s="7">
        <f>IFERROR(VLOOKUP(SiscoTable[[#This Row],[Código]],Hoja2!A:B,2,0)*SiscoTable[[#This Row],[Stock_actual]],0)</f>
        <v>0</v>
      </c>
      <c r="P5153" s="6" t="s">
        <v>7</v>
      </c>
      <c r="Q5153" s="7">
        <v>0</v>
      </c>
      <c r="R5153" s="7">
        <v>0</v>
      </c>
      <c r="S5153" s="7" t="s">
        <v>11926</v>
      </c>
      <c r="BI5153"/>
      <c r="BJ5153"/>
    </row>
    <row r="5154" spans="2:62" x14ac:dyDescent="0.4">
      <c r="B5154" s="1">
        <v>23391</v>
      </c>
      <c r="C5154" s="6" t="s">
        <v>8</v>
      </c>
      <c r="D5154" s="6" t="s">
        <v>30</v>
      </c>
      <c r="E5154" s="6" t="s">
        <v>8482</v>
      </c>
      <c r="F5154" s="6" t="s">
        <v>10720</v>
      </c>
      <c r="G5154" s="6" t="s">
        <v>10721</v>
      </c>
      <c r="H5154" s="6" t="s">
        <v>10789</v>
      </c>
      <c r="I5154" s="6" t="s">
        <v>10886</v>
      </c>
      <c r="J5154" s="6" t="s">
        <v>5</v>
      </c>
      <c r="K5154" s="7">
        <v>0</v>
      </c>
      <c r="L5154" s="7">
        <f>IFERROR(VLOOKUP(SiscoTable[[#This Row],[Código]],Hoja2!A:B,2,0)*SiscoTable[[#This Row],[Provta(Uns)]],0)</f>
        <v>0</v>
      </c>
      <c r="M5154" s="7">
        <v>36</v>
      </c>
      <c r="N5154" s="7">
        <v>0</v>
      </c>
      <c r="O5154" s="7">
        <f>IFERROR(VLOOKUP(SiscoTable[[#This Row],[Código]],Hoja2!A:B,2,0)*SiscoTable[[#This Row],[Stock_actual]],0)</f>
        <v>0</v>
      </c>
      <c r="P5154" s="6" t="s">
        <v>7</v>
      </c>
      <c r="Q5154" s="7">
        <v>0</v>
      </c>
      <c r="R5154" s="7">
        <v>0</v>
      </c>
      <c r="S5154" s="7" t="s">
        <v>11926</v>
      </c>
      <c r="BI5154"/>
      <c r="BJ5154"/>
    </row>
    <row r="5155" spans="2:62" x14ac:dyDescent="0.4">
      <c r="B5155" s="1">
        <v>23392</v>
      </c>
      <c r="C5155" s="6" t="s">
        <v>8</v>
      </c>
      <c r="D5155" s="6" t="s">
        <v>30</v>
      </c>
      <c r="E5155" s="6" t="s">
        <v>8482</v>
      </c>
      <c r="F5155" s="6" t="s">
        <v>10720</v>
      </c>
      <c r="G5155" s="6" t="s">
        <v>10721</v>
      </c>
      <c r="H5155" s="6" t="s">
        <v>10789</v>
      </c>
      <c r="I5155" s="6" t="s">
        <v>10887</v>
      </c>
      <c r="J5155" s="6" t="s">
        <v>5</v>
      </c>
      <c r="K5155" s="7">
        <v>0</v>
      </c>
      <c r="L5155" s="7">
        <f>IFERROR(VLOOKUP(SiscoTable[[#This Row],[Código]],Hoja2!A:B,2,0)*SiscoTable[[#This Row],[Provta(Uns)]],0)</f>
        <v>0</v>
      </c>
      <c r="M5155" s="7">
        <v>0</v>
      </c>
      <c r="N5155" s="7">
        <v>0</v>
      </c>
      <c r="O5155" s="7">
        <f>IFERROR(VLOOKUP(SiscoTable[[#This Row],[Código]],Hoja2!A:B,2,0)*SiscoTable[[#This Row],[Stock_actual]],0)</f>
        <v>0</v>
      </c>
      <c r="P5155" s="6" t="s">
        <v>7</v>
      </c>
      <c r="Q5155" s="7">
        <v>0</v>
      </c>
      <c r="R5155" s="7">
        <v>0</v>
      </c>
      <c r="S5155" s="7" t="s">
        <v>11926</v>
      </c>
      <c r="BI5155"/>
      <c r="BJ5155"/>
    </row>
    <row r="5156" spans="2:62" x14ac:dyDescent="0.4">
      <c r="B5156" s="1">
        <v>23394</v>
      </c>
      <c r="C5156" s="6" t="s">
        <v>8</v>
      </c>
      <c r="D5156" s="6" t="s">
        <v>8</v>
      </c>
      <c r="E5156" s="6" t="s">
        <v>8482</v>
      </c>
      <c r="F5156" s="6" t="s">
        <v>10720</v>
      </c>
      <c r="G5156" s="6" t="s">
        <v>10721</v>
      </c>
      <c r="H5156" s="6" t="s">
        <v>10889</v>
      </c>
      <c r="I5156" s="6" t="s">
        <v>10888</v>
      </c>
      <c r="J5156" s="6" t="s">
        <v>5</v>
      </c>
      <c r="K5156" s="7">
        <v>0</v>
      </c>
      <c r="L5156" s="7">
        <f>IFERROR(VLOOKUP(SiscoTable[[#This Row],[Código]],Hoja2!A:B,2,0)*SiscoTable[[#This Row],[Provta(Uns)]],0)</f>
        <v>0</v>
      </c>
      <c r="M5156" s="7">
        <v>0</v>
      </c>
      <c r="N5156" s="7">
        <v>0</v>
      </c>
      <c r="O5156" s="7">
        <f>IFERROR(VLOOKUP(SiscoTable[[#This Row],[Código]],Hoja2!A:B,2,0)*SiscoTable[[#This Row],[Stock_actual]],0)</f>
        <v>0</v>
      </c>
      <c r="P5156" s="6" t="s">
        <v>7</v>
      </c>
      <c r="Q5156" s="7">
        <v>0</v>
      </c>
      <c r="R5156" s="7">
        <v>0</v>
      </c>
      <c r="S5156" s="7" t="s">
        <v>11926</v>
      </c>
      <c r="BI5156"/>
      <c r="BJ5156"/>
    </row>
    <row r="5157" spans="2:62" x14ac:dyDescent="0.4">
      <c r="B5157" s="1">
        <v>23395</v>
      </c>
      <c r="C5157" s="6" t="s">
        <v>8</v>
      </c>
      <c r="D5157" s="6" t="s">
        <v>8</v>
      </c>
      <c r="E5157" s="6" t="s">
        <v>8482</v>
      </c>
      <c r="F5157" s="6" t="s">
        <v>10720</v>
      </c>
      <c r="G5157" s="6" t="s">
        <v>10721</v>
      </c>
      <c r="H5157" s="6" t="s">
        <v>10889</v>
      </c>
      <c r="I5157" s="6" t="s">
        <v>10890</v>
      </c>
      <c r="J5157" s="6" t="s">
        <v>5</v>
      </c>
      <c r="K5157" s="7">
        <v>0</v>
      </c>
      <c r="L5157" s="7">
        <f>IFERROR(VLOOKUP(SiscoTable[[#This Row],[Código]],Hoja2!A:B,2,0)*SiscoTable[[#This Row],[Provta(Uns)]],0)</f>
        <v>0</v>
      </c>
      <c r="M5157" s="7">
        <v>0</v>
      </c>
      <c r="N5157" s="7">
        <v>0</v>
      </c>
      <c r="O5157" s="7">
        <f>IFERROR(VLOOKUP(SiscoTable[[#This Row],[Código]],Hoja2!A:B,2,0)*SiscoTable[[#This Row],[Stock_actual]],0)</f>
        <v>0</v>
      </c>
      <c r="P5157" s="6" t="s">
        <v>7</v>
      </c>
      <c r="Q5157" s="7">
        <v>0</v>
      </c>
      <c r="R5157" s="7">
        <v>0</v>
      </c>
      <c r="S5157" s="7" t="s">
        <v>11926</v>
      </c>
      <c r="BI5157"/>
      <c r="BJ5157"/>
    </row>
    <row r="5158" spans="2:62" x14ac:dyDescent="0.4">
      <c r="B5158" s="1">
        <v>23396</v>
      </c>
      <c r="C5158" s="6" t="s">
        <v>8</v>
      </c>
      <c r="D5158" s="6" t="s">
        <v>8</v>
      </c>
      <c r="E5158" s="6" t="s">
        <v>8482</v>
      </c>
      <c r="F5158" s="6" t="s">
        <v>10720</v>
      </c>
      <c r="G5158" s="6" t="s">
        <v>10721</v>
      </c>
      <c r="H5158" s="6" t="s">
        <v>10889</v>
      </c>
      <c r="I5158" s="6" t="s">
        <v>10891</v>
      </c>
      <c r="J5158" s="6" t="s">
        <v>5</v>
      </c>
      <c r="K5158" s="7">
        <v>0.33</v>
      </c>
      <c r="L5158" s="7">
        <f>IFERROR(VLOOKUP(SiscoTable[[#This Row],[Código]],Hoja2!A:B,2,0)*SiscoTable[[#This Row],[Provta(Uns)]],0)</f>
        <v>1.9470000000000003</v>
      </c>
      <c r="M5158" s="7">
        <v>0</v>
      </c>
      <c r="N5158" s="7">
        <v>0</v>
      </c>
      <c r="O5158" s="7">
        <f>IFERROR(VLOOKUP(SiscoTable[[#This Row],[Código]],Hoja2!A:B,2,0)*SiscoTable[[#This Row],[Stock_actual]],0)</f>
        <v>0</v>
      </c>
      <c r="P5158" s="6" t="s">
        <v>7</v>
      </c>
      <c r="Q5158" s="7">
        <v>0</v>
      </c>
      <c r="R5158" s="7">
        <v>0</v>
      </c>
      <c r="S5158" s="7" t="s">
        <v>11926</v>
      </c>
      <c r="BI5158"/>
      <c r="BJ5158"/>
    </row>
    <row r="5159" spans="2:62" x14ac:dyDescent="0.4">
      <c r="B5159" s="1">
        <v>23405</v>
      </c>
      <c r="C5159" s="6" t="s">
        <v>30</v>
      </c>
      <c r="D5159" s="6" t="s">
        <v>8</v>
      </c>
      <c r="E5159" s="6" t="s">
        <v>8482</v>
      </c>
      <c r="F5159" s="6" t="s">
        <v>10720</v>
      </c>
      <c r="G5159" s="6" t="s">
        <v>10721</v>
      </c>
      <c r="H5159" s="6" t="s">
        <v>10789</v>
      </c>
      <c r="I5159" s="6" t="s">
        <v>10788</v>
      </c>
      <c r="J5159" s="6" t="s">
        <v>5</v>
      </c>
      <c r="K5159" s="7">
        <v>0.5</v>
      </c>
      <c r="L5159" s="7">
        <f>IFERROR(VLOOKUP(SiscoTable[[#This Row],[Código]],Hoja2!A:B,2,0)*SiscoTable[[#This Row],[Provta(Uns)]],0)</f>
        <v>30.5</v>
      </c>
      <c r="M5159" s="7">
        <v>0</v>
      </c>
      <c r="N5159" s="7">
        <v>1</v>
      </c>
      <c r="O5159" s="7">
        <f>IFERROR(VLOOKUP(SiscoTable[[#This Row],[Código]],Hoja2!A:B,2,0)*SiscoTable[[#This Row],[Stock_actual]],0)</f>
        <v>61</v>
      </c>
      <c r="P5159" s="6" t="s">
        <v>242</v>
      </c>
      <c r="Q5159" s="7">
        <v>1</v>
      </c>
      <c r="R5159" s="7">
        <v>1.2000000000000002</v>
      </c>
      <c r="S5159" s="7" t="s">
        <v>11926</v>
      </c>
      <c r="BI5159"/>
      <c r="BJ5159"/>
    </row>
    <row r="5160" spans="2:62" x14ac:dyDescent="0.4">
      <c r="B5160" s="1">
        <v>23422</v>
      </c>
      <c r="C5160" s="6" t="s">
        <v>8</v>
      </c>
      <c r="D5160" s="6" t="s">
        <v>8</v>
      </c>
      <c r="E5160" s="6" t="s">
        <v>3268</v>
      </c>
      <c r="F5160" s="6" t="s">
        <v>8283</v>
      </c>
      <c r="G5160" s="6" t="s">
        <v>8289</v>
      </c>
      <c r="H5160" s="6" t="s">
        <v>8298</v>
      </c>
      <c r="I5160" s="6" t="s">
        <v>8314</v>
      </c>
      <c r="J5160" s="6" t="s">
        <v>5</v>
      </c>
      <c r="K5160" s="7">
        <v>0</v>
      </c>
      <c r="L5160" s="7">
        <f>IFERROR(VLOOKUP(SiscoTable[[#This Row],[Código]],Hoja2!A:B,2,0)*SiscoTable[[#This Row],[Provta(Uns)]],0)</f>
        <v>0</v>
      </c>
      <c r="M5160" s="7">
        <v>0</v>
      </c>
      <c r="N5160" s="7">
        <v>0</v>
      </c>
      <c r="O5160" s="7">
        <f>IFERROR(VLOOKUP(SiscoTable[[#This Row],[Código]],Hoja2!A:B,2,0)*SiscoTable[[#This Row],[Stock_actual]],0)</f>
        <v>0</v>
      </c>
      <c r="P5160" s="6" t="s">
        <v>7</v>
      </c>
      <c r="Q5160" s="7">
        <v>0</v>
      </c>
      <c r="R5160" s="7">
        <v>0</v>
      </c>
      <c r="S5160" s="7" t="s">
        <v>11928</v>
      </c>
      <c r="BI5160"/>
      <c r="BJ5160"/>
    </row>
    <row r="5161" spans="2:62" x14ac:dyDescent="0.4">
      <c r="B5161" s="1">
        <v>23426</v>
      </c>
      <c r="C5161" s="6" t="s">
        <v>8</v>
      </c>
      <c r="D5161" s="6" t="s">
        <v>8</v>
      </c>
      <c r="E5161" s="6" t="s">
        <v>3268</v>
      </c>
      <c r="F5161" s="6" t="s">
        <v>7197</v>
      </c>
      <c r="G5161" s="6" t="s">
        <v>7554</v>
      </c>
      <c r="H5161" s="6" t="s">
        <v>3563</v>
      </c>
      <c r="I5161" s="6" t="s">
        <v>7739</v>
      </c>
      <c r="J5161" s="6" t="s">
        <v>5</v>
      </c>
      <c r="K5161" s="7">
        <v>0</v>
      </c>
      <c r="L5161" s="7">
        <f>IFERROR(VLOOKUP(SiscoTable[[#This Row],[Código]],Hoja2!A:B,2,0)*SiscoTable[[#This Row],[Provta(Uns)]],0)</f>
        <v>0</v>
      </c>
      <c r="M5161" s="7">
        <v>0</v>
      </c>
      <c r="N5161" s="7">
        <v>0</v>
      </c>
      <c r="O5161" s="7">
        <f>IFERROR(VLOOKUP(SiscoTable[[#This Row],[Código]],Hoja2!A:B,2,0)*SiscoTable[[#This Row],[Stock_actual]],0)</f>
        <v>0</v>
      </c>
      <c r="P5161" s="6" t="s">
        <v>7</v>
      </c>
      <c r="Q5161" s="7">
        <v>0</v>
      </c>
      <c r="R5161" s="7">
        <v>0</v>
      </c>
      <c r="S5161" s="7" t="s">
        <v>11928</v>
      </c>
      <c r="BI5161"/>
      <c r="BJ5161"/>
    </row>
    <row r="5162" spans="2:62" x14ac:dyDescent="0.4">
      <c r="B5162" s="1">
        <v>23427</v>
      </c>
      <c r="C5162" s="6" t="s">
        <v>30</v>
      </c>
      <c r="D5162" s="6" t="s">
        <v>8</v>
      </c>
      <c r="E5162" s="6" t="s">
        <v>3268</v>
      </c>
      <c r="F5162" s="6" t="s">
        <v>8283</v>
      </c>
      <c r="G5162" s="6" t="s">
        <v>8289</v>
      </c>
      <c r="H5162" s="6" t="s">
        <v>3563</v>
      </c>
      <c r="I5162" s="6" t="s">
        <v>8296</v>
      </c>
      <c r="J5162" s="6" t="s">
        <v>5</v>
      </c>
      <c r="K5162" s="7">
        <v>1.17</v>
      </c>
      <c r="L5162" s="7">
        <f>IFERROR(VLOOKUP(SiscoTable[[#This Row],[Código]],Hoja2!A:B,2,0)*SiscoTable[[#This Row],[Provta(Uns)]],0)</f>
        <v>94.301999999999992</v>
      </c>
      <c r="M5162" s="7">
        <v>0</v>
      </c>
      <c r="N5162" s="7">
        <v>3</v>
      </c>
      <c r="O5162" s="7">
        <f>IFERROR(VLOOKUP(SiscoTable[[#This Row],[Código]],Hoja2!A:B,2,0)*SiscoTable[[#This Row],[Stock_actual]],0)</f>
        <v>241.79999999999998</v>
      </c>
      <c r="P5162" s="6" t="s">
        <v>661</v>
      </c>
      <c r="Q5162" s="7">
        <v>1</v>
      </c>
      <c r="R5162" s="7">
        <v>0</v>
      </c>
      <c r="S5162" s="7" t="s">
        <v>11928</v>
      </c>
      <c r="BI5162"/>
      <c r="BJ5162"/>
    </row>
    <row r="5163" spans="2:62" x14ac:dyDescent="0.4">
      <c r="B5163" s="1">
        <v>23430</v>
      </c>
      <c r="C5163" s="6" t="s">
        <v>8</v>
      </c>
      <c r="D5163" s="6" t="s">
        <v>8</v>
      </c>
      <c r="E5163" s="6" t="s">
        <v>2809</v>
      </c>
      <c r="F5163" s="6" t="s">
        <v>2844</v>
      </c>
      <c r="G5163" s="6" t="s">
        <v>2811</v>
      </c>
      <c r="H5163" s="6" t="s">
        <v>2938</v>
      </c>
      <c r="I5163" s="6" t="s">
        <v>2937</v>
      </c>
      <c r="J5163" s="6" t="s">
        <v>5</v>
      </c>
      <c r="K5163" s="7">
        <v>0</v>
      </c>
      <c r="L5163" s="7">
        <f>IFERROR(VLOOKUP(SiscoTable[[#This Row],[Código]],Hoja2!A:B,2,0)*SiscoTable[[#This Row],[Provta(Uns)]],0)</f>
        <v>0</v>
      </c>
      <c r="M5163" s="7">
        <v>0</v>
      </c>
      <c r="N5163" s="7">
        <v>30</v>
      </c>
      <c r="O5163" s="7">
        <f>IFERROR(VLOOKUP(SiscoTable[[#This Row],[Código]],Hoja2!A:B,2,0)*SiscoTable[[#This Row],[Stock_actual]],0)</f>
        <v>5130</v>
      </c>
      <c r="P5163" s="6" t="s">
        <v>134</v>
      </c>
      <c r="Q5163" s="7">
        <v>0</v>
      </c>
      <c r="R5163" s="7">
        <v>0</v>
      </c>
      <c r="S5163" s="7" t="s">
        <v>11923</v>
      </c>
      <c r="BI5163"/>
      <c r="BJ5163"/>
    </row>
    <row r="5164" spans="2:62" x14ac:dyDescent="0.4">
      <c r="B5164" s="1">
        <v>23432</v>
      </c>
      <c r="C5164" s="6" t="s">
        <v>25</v>
      </c>
      <c r="D5164" s="6" t="s">
        <v>8</v>
      </c>
      <c r="E5164" s="6" t="s">
        <v>3268</v>
      </c>
      <c r="F5164" s="6" t="s">
        <v>8283</v>
      </c>
      <c r="G5164" s="6" t="s">
        <v>8289</v>
      </c>
      <c r="H5164" s="6" t="s">
        <v>3563</v>
      </c>
      <c r="I5164" s="6" t="s">
        <v>8291</v>
      </c>
      <c r="J5164" s="6" t="s">
        <v>5</v>
      </c>
      <c r="K5164" s="7">
        <v>4.67</v>
      </c>
      <c r="L5164" s="7">
        <f>IFERROR(VLOOKUP(SiscoTable[[#This Row],[Código]],Hoja2!A:B,2,0)*SiscoTable[[#This Row],[Provta(Uns)]],0)</f>
        <v>279.733</v>
      </c>
      <c r="M5164" s="7">
        <v>0</v>
      </c>
      <c r="N5164" s="7">
        <v>3</v>
      </c>
      <c r="O5164" s="7">
        <f>IFERROR(VLOOKUP(SiscoTable[[#This Row],[Código]],Hoja2!A:B,2,0)*SiscoTable[[#This Row],[Stock_actual]],0)</f>
        <v>179.7</v>
      </c>
      <c r="P5164" s="6" t="s">
        <v>296</v>
      </c>
      <c r="Q5164" s="7">
        <v>5</v>
      </c>
      <c r="R5164" s="7">
        <v>9.64</v>
      </c>
      <c r="S5164" s="7" t="s">
        <v>11928</v>
      </c>
      <c r="BI5164"/>
      <c r="BJ5164"/>
    </row>
    <row r="5165" spans="2:62" x14ac:dyDescent="0.4">
      <c r="B5165" s="1">
        <v>23434</v>
      </c>
      <c r="C5165" s="6" t="s">
        <v>25</v>
      </c>
      <c r="D5165" s="6" t="s">
        <v>25</v>
      </c>
      <c r="E5165" s="6" t="s">
        <v>3268</v>
      </c>
      <c r="F5165" s="6" t="s">
        <v>6803</v>
      </c>
      <c r="G5165" s="6" t="s">
        <v>6915</v>
      </c>
      <c r="H5165" s="6" t="s">
        <v>6935</v>
      </c>
      <c r="I5165" s="6" t="s">
        <v>6945</v>
      </c>
      <c r="J5165" s="6" t="s">
        <v>5</v>
      </c>
      <c r="K5165" s="7">
        <v>65.83</v>
      </c>
      <c r="L5165" s="7">
        <f>IFERROR(VLOOKUP(SiscoTable[[#This Row],[Código]],Hoja2!A:B,2,0)*SiscoTable[[#This Row],[Provta(Uns)]],0)</f>
        <v>184.32399999999998</v>
      </c>
      <c r="M5165" s="7">
        <v>0</v>
      </c>
      <c r="N5165" s="7">
        <v>56</v>
      </c>
      <c r="O5165" s="7">
        <f>IFERROR(VLOOKUP(SiscoTable[[#This Row],[Código]],Hoja2!A:B,2,0)*SiscoTable[[#This Row],[Stock_actual]],0)</f>
        <v>156.79999999999998</v>
      </c>
      <c r="P5165" s="6" t="s">
        <v>812</v>
      </c>
      <c r="Q5165" s="7">
        <v>72</v>
      </c>
      <c r="R5165" s="7">
        <v>132.34</v>
      </c>
      <c r="S5165" s="7" t="s">
        <v>11925</v>
      </c>
      <c r="BI5165"/>
      <c r="BJ5165"/>
    </row>
    <row r="5166" spans="2:62" x14ac:dyDescent="0.4">
      <c r="B5166" s="1">
        <v>23435</v>
      </c>
      <c r="C5166" s="6" t="s">
        <v>8</v>
      </c>
      <c r="D5166" s="6" t="s">
        <v>30</v>
      </c>
      <c r="E5166" s="6" t="s">
        <v>3268</v>
      </c>
      <c r="F5166" s="6" t="s">
        <v>6803</v>
      </c>
      <c r="G5166" s="6" t="s">
        <v>6915</v>
      </c>
      <c r="H5166" s="6" t="s">
        <v>7019</v>
      </c>
      <c r="I5166" s="6" t="s">
        <v>7018</v>
      </c>
      <c r="J5166" s="6" t="s">
        <v>5</v>
      </c>
      <c r="K5166" s="7">
        <v>0</v>
      </c>
      <c r="L5166" s="7">
        <f>IFERROR(VLOOKUP(SiscoTable[[#This Row],[Código]],Hoja2!A:B,2,0)*SiscoTable[[#This Row],[Provta(Uns)]],0)</f>
        <v>0</v>
      </c>
      <c r="M5166" s="7">
        <v>0</v>
      </c>
      <c r="N5166" s="7">
        <v>0</v>
      </c>
      <c r="O5166" s="7">
        <f>IFERROR(VLOOKUP(SiscoTable[[#This Row],[Código]],Hoja2!A:B,2,0)*SiscoTable[[#This Row],[Stock_actual]],0)</f>
        <v>0</v>
      </c>
      <c r="P5166" s="6" t="s">
        <v>7</v>
      </c>
      <c r="Q5166" s="7">
        <v>0</v>
      </c>
      <c r="R5166" s="7">
        <v>0</v>
      </c>
      <c r="S5166" s="7" t="s">
        <v>11925</v>
      </c>
      <c r="BI5166"/>
      <c r="BJ5166"/>
    </row>
    <row r="5167" spans="2:62" x14ac:dyDescent="0.4">
      <c r="B5167" s="1">
        <v>23436</v>
      </c>
      <c r="C5167" s="6" t="s">
        <v>8</v>
      </c>
      <c r="D5167" s="6" t="s">
        <v>8</v>
      </c>
      <c r="E5167" s="6" t="s">
        <v>3268</v>
      </c>
      <c r="F5167" s="6" t="s">
        <v>6803</v>
      </c>
      <c r="G5167" s="6" t="s">
        <v>6915</v>
      </c>
      <c r="H5167" s="6" t="s">
        <v>7019</v>
      </c>
      <c r="I5167" s="6" t="s">
        <v>7020</v>
      </c>
      <c r="J5167" s="6" t="s">
        <v>5</v>
      </c>
      <c r="K5167" s="7">
        <v>0</v>
      </c>
      <c r="L5167" s="7">
        <f>IFERROR(VLOOKUP(SiscoTable[[#This Row],[Código]],Hoja2!A:B,2,0)*SiscoTable[[#This Row],[Provta(Uns)]],0)</f>
        <v>0</v>
      </c>
      <c r="M5167" s="7">
        <v>0</v>
      </c>
      <c r="N5167" s="7">
        <v>0</v>
      </c>
      <c r="O5167" s="7">
        <f>IFERROR(VLOOKUP(SiscoTable[[#This Row],[Código]],Hoja2!A:B,2,0)*SiscoTable[[#This Row],[Stock_actual]],0)</f>
        <v>0</v>
      </c>
      <c r="P5167" s="6" t="s">
        <v>7</v>
      </c>
      <c r="Q5167" s="7">
        <v>0</v>
      </c>
      <c r="R5167" s="7">
        <v>0</v>
      </c>
      <c r="S5167" s="7" t="s">
        <v>11925</v>
      </c>
      <c r="BI5167"/>
      <c r="BJ5167"/>
    </row>
    <row r="5168" spans="2:62" x14ac:dyDescent="0.4">
      <c r="B5168" s="1">
        <v>23437</v>
      </c>
      <c r="C5168" s="6" t="s">
        <v>30</v>
      </c>
      <c r="D5168" s="6" t="s">
        <v>8</v>
      </c>
      <c r="E5168" s="6" t="s">
        <v>3268</v>
      </c>
      <c r="F5168" s="6" t="s">
        <v>3269</v>
      </c>
      <c r="G5168" s="6" t="s">
        <v>3773</v>
      </c>
      <c r="H5168" s="6" t="s">
        <v>3846</v>
      </c>
      <c r="I5168" s="6" t="s">
        <v>3845</v>
      </c>
      <c r="J5168" s="6" t="s">
        <v>5</v>
      </c>
      <c r="K5168" s="7">
        <v>3.5</v>
      </c>
      <c r="L5168" s="7">
        <f>IFERROR(VLOOKUP(SiscoTable[[#This Row],[Código]],Hoja2!A:B,2,0)*SiscoTable[[#This Row],[Provta(Uns)]],0)</f>
        <v>100.10000000000001</v>
      </c>
      <c r="M5168" s="7">
        <v>0</v>
      </c>
      <c r="N5168" s="7">
        <v>4</v>
      </c>
      <c r="O5168" s="7">
        <f>IFERROR(VLOOKUP(SiscoTable[[#This Row],[Código]],Hoja2!A:B,2,0)*SiscoTable[[#This Row],[Stock_actual]],0)</f>
        <v>114.4</v>
      </c>
      <c r="P5168" s="6" t="s">
        <v>671</v>
      </c>
      <c r="Q5168" s="7">
        <v>4</v>
      </c>
      <c r="R5168" s="7">
        <v>7.16</v>
      </c>
      <c r="S5168" s="7" t="s">
        <v>11928</v>
      </c>
      <c r="BI5168"/>
      <c r="BJ5168"/>
    </row>
    <row r="5169" spans="2:62" x14ac:dyDescent="0.4">
      <c r="B5169" s="1">
        <v>23438</v>
      </c>
      <c r="C5169" s="6" t="s">
        <v>30</v>
      </c>
      <c r="D5169" s="6" t="s">
        <v>8</v>
      </c>
      <c r="E5169" s="6" t="s">
        <v>3268</v>
      </c>
      <c r="F5169" s="6" t="s">
        <v>6059</v>
      </c>
      <c r="G5169" s="6" t="s">
        <v>6084</v>
      </c>
      <c r="H5169" s="6" t="s">
        <v>6093</v>
      </c>
      <c r="I5169" s="6" t="s">
        <v>6119</v>
      </c>
      <c r="J5169" s="6" t="s">
        <v>4430</v>
      </c>
      <c r="K5169" s="7">
        <v>2</v>
      </c>
      <c r="L5169" s="7">
        <f>IFERROR(VLOOKUP(SiscoTable[[#This Row],[Código]],Hoja2!A:B,2,0)*SiscoTable[[#This Row],[Provta(Uns)]],0)</f>
        <v>57</v>
      </c>
      <c r="M5169" s="7">
        <v>0</v>
      </c>
      <c r="N5169" s="7">
        <v>0</v>
      </c>
      <c r="O5169" s="7">
        <f>IFERROR(VLOOKUP(SiscoTable[[#This Row],[Código]],Hoja2!A:B,2,0)*SiscoTable[[#This Row],[Stock_actual]],0)</f>
        <v>0</v>
      </c>
      <c r="P5169" s="6" t="s">
        <v>7</v>
      </c>
      <c r="Q5169" s="7">
        <v>2</v>
      </c>
      <c r="R5169" s="7">
        <v>4.2</v>
      </c>
      <c r="S5169" s="7" t="s">
        <v>11925</v>
      </c>
      <c r="BI5169"/>
      <c r="BJ5169"/>
    </row>
    <row r="5170" spans="2:62" x14ac:dyDescent="0.4">
      <c r="B5170" s="1">
        <v>23439</v>
      </c>
      <c r="C5170" s="6" t="s">
        <v>30</v>
      </c>
      <c r="D5170" s="6" t="s">
        <v>8</v>
      </c>
      <c r="E5170" s="6" t="s">
        <v>3268</v>
      </c>
      <c r="F5170" s="6" t="s">
        <v>3269</v>
      </c>
      <c r="G5170" s="6" t="s">
        <v>3773</v>
      </c>
      <c r="H5170" s="6" t="s">
        <v>3846</v>
      </c>
      <c r="I5170" s="6" t="s">
        <v>3847</v>
      </c>
      <c r="J5170" s="6" t="s">
        <v>5</v>
      </c>
      <c r="K5170" s="7">
        <v>7.83</v>
      </c>
      <c r="L5170" s="7">
        <f>IFERROR(VLOOKUP(SiscoTable[[#This Row],[Código]],Hoja2!A:B,2,0)*SiscoTable[[#This Row],[Provta(Uns)]],0)</f>
        <v>226.28699999999998</v>
      </c>
      <c r="M5170" s="7">
        <v>0</v>
      </c>
      <c r="N5170" s="7">
        <v>6</v>
      </c>
      <c r="O5170" s="7">
        <f>IFERROR(VLOOKUP(SiscoTable[[#This Row],[Código]],Hoja2!A:B,2,0)*SiscoTable[[#This Row],[Stock_actual]],0)</f>
        <v>173.39999999999998</v>
      </c>
      <c r="P5170" s="6" t="s">
        <v>119</v>
      </c>
      <c r="Q5170" s="7">
        <v>9</v>
      </c>
      <c r="R5170" s="7">
        <v>15.580000000000002</v>
      </c>
      <c r="S5170" s="7" t="s">
        <v>11928</v>
      </c>
      <c r="BI5170"/>
      <c r="BJ5170"/>
    </row>
    <row r="5171" spans="2:62" x14ac:dyDescent="0.4">
      <c r="B5171" s="1">
        <v>23440</v>
      </c>
      <c r="C5171" s="6" t="s">
        <v>8</v>
      </c>
      <c r="D5171" s="6" t="s">
        <v>8</v>
      </c>
      <c r="E5171" s="6" t="s">
        <v>3268</v>
      </c>
      <c r="F5171" s="6" t="s">
        <v>3269</v>
      </c>
      <c r="G5171" s="6" t="s">
        <v>3773</v>
      </c>
      <c r="H5171" s="6" t="s">
        <v>3849</v>
      </c>
      <c r="I5171" s="6" t="s">
        <v>4033</v>
      </c>
      <c r="J5171" s="6" t="s">
        <v>5</v>
      </c>
      <c r="K5171" s="7">
        <v>1.83</v>
      </c>
      <c r="L5171" s="7">
        <f>IFERROR(VLOOKUP(SiscoTable[[#This Row],[Código]],Hoja2!A:B,2,0)*SiscoTable[[#This Row],[Provta(Uns)]],0)</f>
        <v>12.444000000000001</v>
      </c>
      <c r="M5171" s="7">
        <v>0</v>
      </c>
      <c r="N5171" s="7">
        <v>36</v>
      </c>
      <c r="O5171" s="7">
        <f>IFERROR(VLOOKUP(SiscoTable[[#This Row],[Código]],Hoja2!A:B,2,0)*SiscoTable[[#This Row],[Stock_actual]],0)</f>
        <v>244.79999999999998</v>
      </c>
      <c r="P5171" s="6" t="s">
        <v>1021</v>
      </c>
      <c r="Q5171" s="7">
        <v>2</v>
      </c>
      <c r="R5171" s="7">
        <v>0</v>
      </c>
      <c r="S5171" s="7" t="s">
        <v>11928</v>
      </c>
      <c r="BI5171"/>
      <c r="BJ5171"/>
    </row>
    <row r="5172" spans="2:62" x14ac:dyDescent="0.4">
      <c r="B5172" s="1">
        <v>23441</v>
      </c>
      <c r="C5172" s="6" t="s">
        <v>30</v>
      </c>
      <c r="D5172" s="6" t="s">
        <v>30</v>
      </c>
      <c r="E5172" s="6" t="s">
        <v>3268</v>
      </c>
      <c r="F5172" s="6" t="s">
        <v>3269</v>
      </c>
      <c r="G5172" s="6" t="s">
        <v>3773</v>
      </c>
      <c r="H5172" s="6" t="s">
        <v>3849</v>
      </c>
      <c r="I5172" s="6" t="s">
        <v>3848</v>
      </c>
      <c r="J5172" s="6" t="s">
        <v>5</v>
      </c>
      <c r="K5172" s="7">
        <v>9.17</v>
      </c>
      <c r="L5172" s="7">
        <f>IFERROR(VLOOKUP(SiscoTable[[#This Row],[Código]],Hoja2!A:B,2,0)*SiscoTable[[#This Row],[Provta(Uns)]],0)</f>
        <v>49.518000000000001</v>
      </c>
      <c r="M5172" s="7">
        <v>0</v>
      </c>
      <c r="N5172" s="7">
        <v>20</v>
      </c>
      <c r="O5172" s="7">
        <f>IFERROR(VLOOKUP(SiscoTable[[#This Row],[Código]],Hoja2!A:B,2,0)*SiscoTable[[#This Row],[Stock_actual]],0)</f>
        <v>108</v>
      </c>
      <c r="P5172" s="6" t="s">
        <v>260</v>
      </c>
      <c r="Q5172" s="7">
        <v>10</v>
      </c>
      <c r="R5172" s="7">
        <v>0</v>
      </c>
      <c r="S5172" s="7" t="s">
        <v>11928</v>
      </c>
      <c r="BI5172"/>
      <c r="BJ5172"/>
    </row>
    <row r="5173" spans="2:62" x14ac:dyDescent="0.4">
      <c r="B5173" s="1">
        <v>23442</v>
      </c>
      <c r="C5173" s="6" t="s">
        <v>30</v>
      </c>
      <c r="D5173" s="6" t="s">
        <v>30</v>
      </c>
      <c r="E5173" s="6" t="s">
        <v>3268</v>
      </c>
      <c r="F5173" s="6" t="s">
        <v>3269</v>
      </c>
      <c r="G5173" s="6" t="s">
        <v>3773</v>
      </c>
      <c r="H5173" s="6" t="s">
        <v>3849</v>
      </c>
      <c r="I5173" s="6" t="s">
        <v>3850</v>
      </c>
      <c r="J5173" s="6" t="s">
        <v>5</v>
      </c>
      <c r="K5173" s="7">
        <v>20</v>
      </c>
      <c r="L5173" s="7">
        <f>IFERROR(VLOOKUP(SiscoTable[[#This Row],[Código]],Hoja2!A:B,2,0)*SiscoTable[[#This Row],[Provta(Uns)]],0)</f>
        <v>108</v>
      </c>
      <c r="M5173" s="7">
        <v>0</v>
      </c>
      <c r="N5173" s="7">
        <v>51</v>
      </c>
      <c r="O5173" s="7">
        <f>IFERROR(VLOOKUP(SiscoTable[[#This Row],[Código]],Hoja2!A:B,2,0)*SiscoTable[[#This Row],[Stock_actual]],0)</f>
        <v>275.40000000000003</v>
      </c>
      <c r="P5173" s="6" t="s">
        <v>661</v>
      </c>
      <c r="Q5173" s="7">
        <v>22</v>
      </c>
      <c r="R5173" s="7">
        <v>0</v>
      </c>
      <c r="S5173" s="7" t="s">
        <v>11928</v>
      </c>
      <c r="BI5173"/>
      <c r="BJ5173"/>
    </row>
    <row r="5174" spans="2:62" x14ac:dyDescent="0.4">
      <c r="B5174" s="1">
        <v>23443</v>
      </c>
      <c r="C5174" s="6" t="s">
        <v>8</v>
      </c>
      <c r="D5174" s="6" t="s">
        <v>30</v>
      </c>
      <c r="E5174" s="6" t="s">
        <v>3268</v>
      </c>
      <c r="F5174" s="6" t="s">
        <v>3269</v>
      </c>
      <c r="G5174" s="6" t="s">
        <v>3773</v>
      </c>
      <c r="H5174" s="6" t="s">
        <v>3849</v>
      </c>
      <c r="I5174" s="6" t="s">
        <v>4034</v>
      </c>
      <c r="J5174" s="6" t="s">
        <v>5</v>
      </c>
      <c r="K5174" s="7">
        <v>3</v>
      </c>
      <c r="L5174" s="7">
        <f>IFERROR(VLOOKUP(SiscoTable[[#This Row],[Código]],Hoja2!A:B,2,0)*SiscoTable[[#This Row],[Provta(Uns)]],0)</f>
        <v>16.200000000000003</v>
      </c>
      <c r="M5174" s="7">
        <v>0</v>
      </c>
      <c r="N5174" s="7">
        <v>22</v>
      </c>
      <c r="O5174" s="7">
        <f>IFERROR(VLOOKUP(SiscoTable[[#This Row],[Código]],Hoja2!A:B,2,0)*SiscoTable[[#This Row],[Stock_actual]],0)</f>
        <v>118.80000000000001</v>
      </c>
      <c r="P5174" s="6" t="s">
        <v>1016</v>
      </c>
      <c r="Q5174" s="7">
        <v>3</v>
      </c>
      <c r="R5174" s="7">
        <v>0</v>
      </c>
      <c r="S5174" s="7" t="s">
        <v>11928</v>
      </c>
      <c r="BI5174"/>
      <c r="BJ5174"/>
    </row>
    <row r="5175" spans="2:62" x14ac:dyDescent="0.4">
      <c r="B5175" s="1">
        <v>23444</v>
      </c>
      <c r="C5175" s="6" t="s">
        <v>30</v>
      </c>
      <c r="D5175" s="6" t="s">
        <v>30</v>
      </c>
      <c r="E5175" s="6" t="s">
        <v>3268</v>
      </c>
      <c r="F5175" s="6" t="s">
        <v>3269</v>
      </c>
      <c r="G5175" s="6" t="s">
        <v>3773</v>
      </c>
      <c r="H5175" s="6" t="s">
        <v>3852</v>
      </c>
      <c r="I5175" s="6" t="s">
        <v>3851</v>
      </c>
      <c r="J5175" s="6" t="s">
        <v>5</v>
      </c>
      <c r="K5175" s="7">
        <v>16.329999999999998</v>
      </c>
      <c r="L5175" s="7">
        <f>IFERROR(VLOOKUP(SiscoTable[[#This Row],[Código]],Hoja2!A:B,2,0)*SiscoTable[[#This Row],[Provta(Uns)]],0)</f>
        <v>94.713999999999984</v>
      </c>
      <c r="M5175" s="7">
        <v>0</v>
      </c>
      <c r="N5175" s="7">
        <v>24</v>
      </c>
      <c r="O5175" s="7">
        <f>IFERROR(VLOOKUP(SiscoTable[[#This Row],[Código]],Hoja2!A:B,2,0)*SiscoTable[[#This Row],[Stock_actual]],0)</f>
        <v>139.19999999999999</v>
      </c>
      <c r="P5175" s="6" t="s">
        <v>485</v>
      </c>
      <c r="Q5175" s="7">
        <v>18</v>
      </c>
      <c r="R5175" s="7">
        <v>0</v>
      </c>
      <c r="S5175" s="7" t="s">
        <v>11928</v>
      </c>
      <c r="BI5175"/>
      <c r="BJ5175"/>
    </row>
    <row r="5176" spans="2:62" x14ac:dyDescent="0.4">
      <c r="B5176" s="1">
        <v>23445</v>
      </c>
      <c r="C5176" s="6" t="s">
        <v>8</v>
      </c>
      <c r="D5176" s="6" t="s">
        <v>8</v>
      </c>
      <c r="E5176" s="6" t="s">
        <v>3268</v>
      </c>
      <c r="F5176" s="6" t="s">
        <v>3269</v>
      </c>
      <c r="G5176" s="6" t="s">
        <v>3773</v>
      </c>
      <c r="H5176" s="6" t="s">
        <v>3852</v>
      </c>
      <c r="I5176" s="6" t="s">
        <v>4035</v>
      </c>
      <c r="J5176" s="6" t="s">
        <v>5</v>
      </c>
      <c r="K5176" s="7">
        <v>3.83</v>
      </c>
      <c r="L5176" s="7">
        <f>IFERROR(VLOOKUP(SiscoTable[[#This Row],[Código]],Hoja2!A:B,2,0)*SiscoTable[[#This Row],[Provta(Uns)]],0)</f>
        <v>19.916</v>
      </c>
      <c r="M5176" s="7">
        <v>0</v>
      </c>
      <c r="N5176" s="7">
        <v>15</v>
      </c>
      <c r="O5176" s="7">
        <f>IFERROR(VLOOKUP(SiscoTable[[#This Row],[Código]],Hoja2!A:B,2,0)*SiscoTable[[#This Row],[Stock_actual]],0)</f>
        <v>78</v>
      </c>
      <c r="P5176" s="6" t="s">
        <v>4036</v>
      </c>
      <c r="Q5176" s="7">
        <v>4</v>
      </c>
      <c r="R5176" s="7">
        <v>0</v>
      </c>
      <c r="S5176" s="7" t="s">
        <v>11928</v>
      </c>
      <c r="BI5176"/>
      <c r="BJ5176"/>
    </row>
    <row r="5177" spans="2:62" x14ac:dyDescent="0.4">
      <c r="B5177" s="1">
        <v>23446</v>
      </c>
      <c r="C5177" s="6" t="s">
        <v>30</v>
      </c>
      <c r="D5177" s="6" t="s">
        <v>30</v>
      </c>
      <c r="E5177" s="6" t="s">
        <v>3268</v>
      </c>
      <c r="F5177" s="6" t="s">
        <v>3269</v>
      </c>
      <c r="G5177" s="6" t="s">
        <v>3773</v>
      </c>
      <c r="H5177" s="6" t="s">
        <v>3849</v>
      </c>
      <c r="I5177" s="6" t="s">
        <v>3853</v>
      </c>
      <c r="J5177" s="6" t="s">
        <v>5</v>
      </c>
      <c r="K5177" s="7">
        <v>12.17</v>
      </c>
      <c r="L5177" s="7">
        <f>IFERROR(VLOOKUP(SiscoTable[[#This Row],[Código]],Hoja2!A:B,2,0)*SiscoTable[[#This Row],[Provta(Uns)]],0)</f>
        <v>83.972999999999999</v>
      </c>
      <c r="M5177" s="7">
        <v>0</v>
      </c>
      <c r="N5177" s="7">
        <v>20</v>
      </c>
      <c r="O5177" s="7">
        <f>IFERROR(VLOOKUP(SiscoTable[[#This Row],[Código]],Hoja2!A:B,2,0)*SiscoTable[[#This Row],[Stock_actual]],0)</f>
        <v>138</v>
      </c>
      <c r="P5177" s="6" t="s">
        <v>520</v>
      </c>
      <c r="Q5177" s="7">
        <v>14</v>
      </c>
      <c r="R5177" s="7">
        <v>0</v>
      </c>
      <c r="S5177" s="7" t="s">
        <v>11928</v>
      </c>
      <c r="BI5177"/>
      <c r="BJ5177"/>
    </row>
    <row r="5178" spans="2:62" x14ac:dyDescent="0.4">
      <c r="B5178" s="1">
        <v>23447</v>
      </c>
      <c r="C5178" s="6" t="s">
        <v>25</v>
      </c>
      <c r="D5178" s="6" t="s">
        <v>8</v>
      </c>
      <c r="E5178" s="6" t="s">
        <v>2584</v>
      </c>
      <c r="F5178" s="6" t="s">
        <v>2970</v>
      </c>
      <c r="G5178" s="6" t="s">
        <v>2971</v>
      </c>
      <c r="H5178" s="6" t="s">
        <v>94</v>
      </c>
      <c r="I5178" s="6" t="s">
        <v>2972</v>
      </c>
      <c r="J5178" s="6" t="s">
        <v>5</v>
      </c>
      <c r="K5178" s="7">
        <v>5.67</v>
      </c>
      <c r="L5178" s="7">
        <f>IFERROR(VLOOKUP(SiscoTable[[#This Row],[Código]],Hoja2!A:B,2,0)*SiscoTable[[#This Row],[Provta(Uns)]],0)</f>
        <v>515.40300000000002</v>
      </c>
      <c r="M5178" s="7">
        <v>0</v>
      </c>
      <c r="N5178" s="7">
        <v>0</v>
      </c>
      <c r="O5178" s="7">
        <f>IFERROR(VLOOKUP(SiscoTable[[#This Row],[Código]],Hoja2!A:B,2,0)*SiscoTable[[#This Row],[Stock_actual]],0)</f>
        <v>0</v>
      </c>
      <c r="P5178" s="6" t="s">
        <v>7</v>
      </c>
      <c r="Q5178" s="7">
        <v>6</v>
      </c>
      <c r="R5178" s="7">
        <v>11.4</v>
      </c>
      <c r="S5178" s="7" t="s">
        <v>11929</v>
      </c>
      <c r="BI5178"/>
      <c r="BJ5178"/>
    </row>
    <row r="5179" spans="2:62" x14ac:dyDescent="0.4">
      <c r="B5179" s="1">
        <v>23448</v>
      </c>
      <c r="C5179" s="6" t="s">
        <v>30</v>
      </c>
      <c r="D5179" s="6" t="s">
        <v>25</v>
      </c>
      <c r="E5179" s="6" t="s">
        <v>3268</v>
      </c>
      <c r="F5179" s="6" t="s">
        <v>3269</v>
      </c>
      <c r="G5179" s="6" t="s">
        <v>3773</v>
      </c>
      <c r="H5179" s="6" t="s">
        <v>3786</v>
      </c>
      <c r="I5179" s="6" t="s">
        <v>3854</v>
      </c>
      <c r="J5179" s="6" t="s">
        <v>5</v>
      </c>
      <c r="K5179" s="7">
        <v>127.33</v>
      </c>
      <c r="L5179" s="7">
        <f>IFERROR(VLOOKUP(SiscoTable[[#This Row],[Código]],Hoja2!A:B,2,0)*SiscoTable[[#This Row],[Provta(Uns)]],0)</f>
        <v>127.33</v>
      </c>
      <c r="M5179" s="7">
        <v>0</v>
      </c>
      <c r="N5179" s="7">
        <v>283</v>
      </c>
      <c r="O5179" s="7">
        <f>IFERROR(VLOOKUP(SiscoTable[[#This Row],[Código]],Hoja2!A:B,2,0)*SiscoTable[[#This Row],[Stock_actual]],0)</f>
        <v>283</v>
      </c>
      <c r="P5179" s="6" t="s">
        <v>556</v>
      </c>
      <c r="Q5179" s="7">
        <v>140</v>
      </c>
      <c r="R5179" s="7">
        <v>0</v>
      </c>
      <c r="S5179" s="7" t="s">
        <v>11928</v>
      </c>
      <c r="BI5179"/>
      <c r="BJ5179"/>
    </row>
    <row r="5180" spans="2:62" x14ac:dyDescent="0.4">
      <c r="B5180" s="1">
        <v>23449</v>
      </c>
      <c r="C5180" s="6" t="s">
        <v>25</v>
      </c>
      <c r="D5180" s="6" t="s">
        <v>25</v>
      </c>
      <c r="E5180" s="6" t="s">
        <v>3268</v>
      </c>
      <c r="F5180" s="6" t="s">
        <v>3269</v>
      </c>
      <c r="G5180" s="6" t="s">
        <v>3773</v>
      </c>
      <c r="H5180" s="6" t="s">
        <v>3786</v>
      </c>
      <c r="I5180" s="6" t="s">
        <v>3787</v>
      </c>
      <c r="J5180" s="6" t="s">
        <v>5</v>
      </c>
      <c r="K5180" s="7">
        <v>183.77</v>
      </c>
      <c r="L5180" s="7">
        <f>IFERROR(VLOOKUP(SiscoTable[[#This Row],[Código]],Hoja2!A:B,2,0)*SiscoTable[[#This Row],[Provta(Uns)]],0)</f>
        <v>238.90100000000001</v>
      </c>
      <c r="M5180" s="7">
        <v>0</v>
      </c>
      <c r="N5180" s="7">
        <v>267</v>
      </c>
      <c r="O5180" s="7">
        <f>IFERROR(VLOOKUP(SiscoTable[[#This Row],[Código]],Hoja2!A:B,2,0)*SiscoTable[[#This Row],[Stock_actual]],0)</f>
        <v>347.1</v>
      </c>
      <c r="P5180" s="6" t="s">
        <v>485</v>
      </c>
      <c r="Q5180" s="7">
        <v>202</v>
      </c>
      <c r="R5180" s="7">
        <v>0</v>
      </c>
      <c r="S5180" s="7" t="s">
        <v>11928</v>
      </c>
      <c r="BI5180"/>
      <c r="BJ5180"/>
    </row>
    <row r="5181" spans="2:62" x14ac:dyDescent="0.4">
      <c r="B5181" s="1">
        <v>23450</v>
      </c>
      <c r="C5181" s="6" t="s">
        <v>30</v>
      </c>
      <c r="D5181" s="6" t="s">
        <v>25</v>
      </c>
      <c r="E5181" s="6" t="s">
        <v>3268</v>
      </c>
      <c r="F5181" s="6" t="s">
        <v>3269</v>
      </c>
      <c r="G5181" s="6" t="s">
        <v>3773</v>
      </c>
      <c r="H5181" s="6" t="s">
        <v>3786</v>
      </c>
      <c r="I5181" s="6" t="s">
        <v>3855</v>
      </c>
      <c r="J5181" s="6" t="s">
        <v>5</v>
      </c>
      <c r="K5181" s="7">
        <v>79</v>
      </c>
      <c r="L5181" s="7">
        <f>IFERROR(VLOOKUP(SiscoTable[[#This Row],[Código]],Hoja2!A:B,2,0)*SiscoTable[[#This Row],[Provta(Uns)]],0)</f>
        <v>94.8</v>
      </c>
      <c r="M5181" s="7">
        <v>0</v>
      </c>
      <c r="N5181" s="7">
        <v>198</v>
      </c>
      <c r="O5181" s="7">
        <f>IFERROR(VLOOKUP(SiscoTable[[#This Row],[Código]],Hoja2!A:B,2,0)*SiscoTable[[#This Row],[Stock_actual]],0)</f>
        <v>237.6</v>
      </c>
      <c r="P5181" s="6" t="s">
        <v>510</v>
      </c>
      <c r="Q5181" s="7">
        <v>87</v>
      </c>
      <c r="R5181" s="7">
        <v>0</v>
      </c>
      <c r="S5181" s="7" t="s">
        <v>11928</v>
      </c>
      <c r="BI5181"/>
      <c r="BJ5181"/>
    </row>
    <row r="5182" spans="2:62" x14ac:dyDescent="0.4">
      <c r="B5182" s="1">
        <v>23452</v>
      </c>
      <c r="C5182" s="6" t="s">
        <v>25</v>
      </c>
      <c r="D5182" s="6" t="s">
        <v>25</v>
      </c>
      <c r="E5182" s="6" t="s">
        <v>3268</v>
      </c>
      <c r="F5182" s="6" t="s">
        <v>3269</v>
      </c>
      <c r="G5182" s="6" t="s">
        <v>3773</v>
      </c>
      <c r="H5182" s="6" t="s">
        <v>3786</v>
      </c>
      <c r="I5182" s="6" t="s">
        <v>3788</v>
      </c>
      <c r="J5182" s="6" t="s">
        <v>5</v>
      </c>
      <c r="K5182" s="7">
        <v>283.66000000000003</v>
      </c>
      <c r="L5182" s="7">
        <f>IFERROR(VLOOKUP(SiscoTable[[#This Row],[Código]],Hoja2!A:B,2,0)*SiscoTable[[#This Row],[Provta(Uns)]],0)</f>
        <v>340.392</v>
      </c>
      <c r="M5182" s="7">
        <v>0</v>
      </c>
      <c r="N5182" s="7">
        <v>318</v>
      </c>
      <c r="O5182" s="7">
        <f>IFERROR(VLOOKUP(SiscoTable[[#This Row],[Código]],Hoja2!A:B,2,0)*SiscoTable[[#This Row],[Stock_actual]],0)</f>
        <v>381.59999999999997</v>
      </c>
      <c r="P5182" s="6" t="s">
        <v>671</v>
      </c>
      <c r="Q5182" s="7">
        <v>312</v>
      </c>
      <c r="R5182" s="7">
        <v>0</v>
      </c>
      <c r="S5182" s="7" t="s">
        <v>11928</v>
      </c>
      <c r="BI5182"/>
      <c r="BJ5182"/>
    </row>
    <row r="5183" spans="2:62" x14ac:dyDescent="0.4">
      <c r="B5183" s="1">
        <v>23454</v>
      </c>
      <c r="C5183" s="6" t="s">
        <v>25</v>
      </c>
      <c r="D5183" s="6" t="s">
        <v>25</v>
      </c>
      <c r="E5183" s="6" t="s">
        <v>3268</v>
      </c>
      <c r="F5183" s="6" t="s">
        <v>3269</v>
      </c>
      <c r="G5183" s="6" t="s">
        <v>3773</v>
      </c>
      <c r="H5183" s="6" t="s">
        <v>3786</v>
      </c>
      <c r="I5183" s="6" t="s">
        <v>3789</v>
      </c>
      <c r="J5183" s="6" t="s">
        <v>5</v>
      </c>
      <c r="K5183" s="7">
        <v>119</v>
      </c>
      <c r="L5183" s="7">
        <f>IFERROR(VLOOKUP(SiscoTable[[#This Row],[Código]],Hoja2!A:B,2,0)*SiscoTable[[#This Row],[Provta(Uns)]],0)</f>
        <v>178.5</v>
      </c>
      <c r="M5183" s="7">
        <v>0</v>
      </c>
      <c r="N5183" s="7">
        <v>161</v>
      </c>
      <c r="O5183" s="7">
        <f>IFERROR(VLOOKUP(SiscoTable[[#This Row],[Código]],Hoja2!A:B,2,0)*SiscoTable[[#This Row],[Stock_actual]],0)</f>
        <v>241.5</v>
      </c>
      <c r="P5183" s="6" t="s">
        <v>575</v>
      </c>
      <c r="Q5183" s="7">
        <v>131</v>
      </c>
      <c r="R5183" s="7">
        <v>0</v>
      </c>
      <c r="S5183" s="7" t="s">
        <v>11928</v>
      </c>
      <c r="BI5183"/>
      <c r="BJ5183"/>
    </row>
    <row r="5184" spans="2:62" x14ac:dyDescent="0.4">
      <c r="B5184" s="1">
        <v>23455</v>
      </c>
      <c r="C5184" s="6" t="s">
        <v>25</v>
      </c>
      <c r="D5184" s="6" t="s">
        <v>25</v>
      </c>
      <c r="E5184" s="6" t="s">
        <v>3268</v>
      </c>
      <c r="F5184" s="6" t="s">
        <v>7815</v>
      </c>
      <c r="G5184" s="6" t="s">
        <v>7929</v>
      </c>
      <c r="H5184" s="6" t="s">
        <v>3299</v>
      </c>
      <c r="I5184" s="6" t="s">
        <v>7956</v>
      </c>
      <c r="J5184" s="6" t="s">
        <v>5</v>
      </c>
      <c r="K5184" s="7">
        <v>29.17</v>
      </c>
      <c r="L5184" s="7">
        <f>IFERROR(VLOOKUP(SiscoTable[[#This Row],[Código]],Hoja2!A:B,2,0)*SiscoTable[[#This Row],[Provta(Uns)]],0)</f>
        <v>210.02400000000003</v>
      </c>
      <c r="M5184" s="7">
        <v>0</v>
      </c>
      <c r="N5184" s="7">
        <v>89</v>
      </c>
      <c r="O5184" s="7">
        <f>IFERROR(VLOOKUP(SiscoTable[[#This Row],[Código]],Hoja2!A:B,2,0)*SiscoTable[[#This Row],[Stock_actual]],0)</f>
        <v>640.80000000000007</v>
      </c>
      <c r="P5184" s="6" t="s">
        <v>974</v>
      </c>
      <c r="Q5184" s="7">
        <v>32</v>
      </c>
      <c r="R5184" s="7">
        <v>0</v>
      </c>
      <c r="S5184" s="7" t="s">
        <v>11928</v>
      </c>
      <c r="BI5184"/>
      <c r="BJ5184"/>
    </row>
    <row r="5185" spans="2:62" x14ac:dyDescent="0.4">
      <c r="B5185" s="1">
        <v>23456</v>
      </c>
      <c r="C5185" s="6" t="s">
        <v>30</v>
      </c>
      <c r="D5185" s="6" t="s">
        <v>8</v>
      </c>
      <c r="E5185" s="6" t="s">
        <v>3268</v>
      </c>
      <c r="F5185" s="6" t="s">
        <v>7815</v>
      </c>
      <c r="G5185" s="6" t="s">
        <v>4156</v>
      </c>
      <c r="H5185" s="6" t="s">
        <v>3831</v>
      </c>
      <c r="I5185" s="6" t="s">
        <v>8033</v>
      </c>
      <c r="J5185" s="6" t="s">
        <v>5</v>
      </c>
      <c r="K5185" s="7">
        <v>10.67</v>
      </c>
      <c r="L5185" s="7">
        <f>IFERROR(VLOOKUP(SiscoTable[[#This Row],[Código]],Hoja2!A:B,2,0)*SiscoTable[[#This Row],[Provta(Uns)]],0)</f>
        <v>154.715</v>
      </c>
      <c r="M5185" s="7">
        <v>0</v>
      </c>
      <c r="N5185" s="7">
        <v>29</v>
      </c>
      <c r="O5185" s="7">
        <f>IFERROR(VLOOKUP(SiscoTable[[#This Row],[Código]],Hoja2!A:B,2,0)*SiscoTable[[#This Row],[Stock_actual]],0)</f>
        <v>420.5</v>
      </c>
      <c r="P5185" s="6" t="s">
        <v>602</v>
      </c>
      <c r="Q5185" s="7">
        <v>12</v>
      </c>
      <c r="R5185" s="7">
        <v>0</v>
      </c>
      <c r="S5185" s="7" t="s">
        <v>11928</v>
      </c>
      <c r="BI5185"/>
      <c r="BJ5185"/>
    </row>
    <row r="5186" spans="2:62" x14ac:dyDescent="0.4">
      <c r="B5186" s="1">
        <v>23457</v>
      </c>
      <c r="C5186" s="6" t="s">
        <v>25</v>
      </c>
      <c r="D5186" s="6" t="s">
        <v>30</v>
      </c>
      <c r="E5186" s="6" t="s">
        <v>3268</v>
      </c>
      <c r="F5186" s="6" t="s">
        <v>6059</v>
      </c>
      <c r="G5186" s="6" t="s">
        <v>6489</v>
      </c>
      <c r="H5186" s="6" t="s">
        <v>6313</v>
      </c>
      <c r="I5186" s="6" t="s">
        <v>6501</v>
      </c>
      <c r="J5186" s="6" t="s">
        <v>5</v>
      </c>
      <c r="K5186" s="7">
        <v>12.67</v>
      </c>
      <c r="L5186" s="7">
        <f>IFERROR(VLOOKUP(SiscoTable[[#This Row],[Código]],Hoja2!A:B,2,0)*SiscoTable[[#This Row],[Provta(Uns)]],0)</f>
        <v>221.72499999999999</v>
      </c>
      <c r="M5186" s="7">
        <v>0</v>
      </c>
      <c r="N5186" s="7">
        <v>45</v>
      </c>
      <c r="O5186" s="7">
        <f>IFERROR(VLOOKUP(SiscoTable[[#This Row],[Código]],Hoja2!A:B,2,0)*SiscoTable[[#This Row],[Stock_actual]],0)</f>
        <v>787.5</v>
      </c>
      <c r="P5186" s="6" t="s">
        <v>590</v>
      </c>
      <c r="Q5186" s="7">
        <v>14</v>
      </c>
      <c r="R5186" s="7">
        <v>0</v>
      </c>
      <c r="S5186" s="7" t="s">
        <v>11925</v>
      </c>
      <c r="BI5186"/>
      <c r="BJ5186"/>
    </row>
    <row r="5187" spans="2:62" x14ac:dyDescent="0.4">
      <c r="B5187" s="1">
        <v>23458</v>
      </c>
      <c r="C5187" s="6" t="s">
        <v>25</v>
      </c>
      <c r="D5187" s="6" t="s">
        <v>25</v>
      </c>
      <c r="E5187" s="6" t="s">
        <v>0</v>
      </c>
      <c r="F5187" s="6" t="s">
        <v>37</v>
      </c>
      <c r="G5187" s="6" t="s">
        <v>37</v>
      </c>
      <c r="H5187" s="6" t="s">
        <v>4</v>
      </c>
      <c r="I5187" s="6" t="s">
        <v>38</v>
      </c>
      <c r="J5187" s="6" t="s">
        <v>5</v>
      </c>
      <c r="K5187" s="7">
        <v>105.17</v>
      </c>
      <c r="L5187" s="7">
        <f>IFERROR(VLOOKUP(SiscoTable[[#This Row],[Código]],Hoja2!A:B,2,0)*SiscoTable[[#This Row],[Provta(Uns)]],0)</f>
        <v>431.19699999999995</v>
      </c>
      <c r="M5187" s="7">
        <v>0</v>
      </c>
      <c r="N5187" s="7">
        <v>23</v>
      </c>
      <c r="O5187" s="7">
        <f>IFERROR(VLOOKUP(SiscoTable[[#This Row],[Código]],Hoja2!A:B,2,0)*SiscoTable[[#This Row],[Stock_actual]],0)</f>
        <v>94.3</v>
      </c>
      <c r="P5187" s="6" t="s">
        <v>29</v>
      </c>
      <c r="Q5187" s="7">
        <v>116</v>
      </c>
      <c r="R5187" s="7">
        <v>212.17</v>
      </c>
      <c r="S5187" s="7" t="s">
        <v>11923</v>
      </c>
      <c r="BI5187"/>
      <c r="BJ5187"/>
    </row>
    <row r="5188" spans="2:62" x14ac:dyDescent="0.4">
      <c r="B5188" s="1">
        <v>23460</v>
      </c>
      <c r="C5188" s="6" t="s">
        <v>8</v>
      </c>
      <c r="D5188" s="6" t="s">
        <v>30</v>
      </c>
      <c r="E5188" s="6" t="s">
        <v>8482</v>
      </c>
      <c r="F5188" s="6" t="s">
        <v>9030</v>
      </c>
      <c r="G5188" s="6" t="s">
        <v>9184</v>
      </c>
      <c r="H5188" s="6" t="s">
        <v>8644</v>
      </c>
      <c r="I5188" s="6" t="s">
        <v>9246</v>
      </c>
      <c r="J5188" s="6" t="s">
        <v>5</v>
      </c>
      <c r="K5188" s="7">
        <v>1.5</v>
      </c>
      <c r="L5188" s="7">
        <f>IFERROR(VLOOKUP(SiscoTable[[#This Row],[Código]],Hoja2!A:B,2,0)*SiscoTable[[#This Row],[Provta(Uns)]],0)</f>
        <v>7.3500000000000005</v>
      </c>
      <c r="M5188" s="7">
        <v>48</v>
      </c>
      <c r="N5188" s="7">
        <v>0</v>
      </c>
      <c r="O5188" s="7">
        <f>IFERROR(VLOOKUP(SiscoTable[[#This Row],[Código]],Hoja2!A:B,2,0)*SiscoTable[[#This Row],[Stock_actual]],0)</f>
        <v>0</v>
      </c>
      <c r="P5188" s="6" t="s">
        <v>7</v>
      </c>
      <c r="Q5188" s="7">
        <v>2</v>
      </c>
      <c r="R5188" s="7">
        <v>0</v>
      </c>
      <c r="S5188" s="7" t="s">
        <v>11926</v>
      </c>
      <c r="BI5188"/>
      <c r="BJ5188"/>
    </row>
    <row r="5189" spans="2:62" x14ac:dyDescent="0.4">
      <c r="B5189" s="1">
        <v>23461</v>
      </c>
      <c r="C5189" s="6" t="s">
        <v>8</v>
      </c>
      <c r="D5189" s="6" t="s">
        <v>8</v>
      </c>
      <c r="E5189" s="6" t="s">
        <v>8482</v>
      </c>
      <c r="F5189" s="6" t="s">
        <v>9030</v>
      </c>
      <c r="G5189" s="6" t="s">
        <v>9184</v>
      </c>
      <c r="H5189" s="6" t="s">
        <v>8644</v>
      </c>
      <c r="I5189" s="6" t="s">
        <v>9247</v>
      </c>
      <c r="J5189" s="6" t="s">
        <v>5</v>
      </c>
      <c r="K5189" s="7">
        <v>0</v>
      </c>
      <c r="L5189" s="7">
        <f>IFERROR(VLOOKUP(SiscoTable[[#This Row],[Código]],Hoja2!A:B,2,0)*SiscoTable[[#This Row],[Provta(Uns)]],0)</f>
        <v>0</v>
      </c>
      <c r="M5189" s="7">
        <v>24</v>
      </c>
      <c r="N5189" s="7">
        <v>0</v>
      </c>
      <c r="O5189" s="7">
        <f>IFERROR(VLOOKUP(SiscoTable[[#This Row],[Código]],Hoja2!A:B,2,0)*SiscoTable[[#This Row],[Stock_actual]],0)</f>
        <v>0</v>
      </c>
      <c r="P5189" s="6" t="s">
        <v>7</v>
      </c>
      <c r="Q5189" s="7">
        <v>0</v>
      </c>
      <c r="R5189" s="7">
        <v>0</v>
      </c>
      <c r="S5189" s="7" t="s">
        <v>11926</v>
      </c>
      <c r="BI5189"/>
      <c r="BJ5189"/>
    </row>
    <row r="5190" spans="2:62" x14ac:dyDescent="0.4">
      <c r="B5190" s="1">
        <v>23462</v>
      </c>
      <c r="C5190" s="6" t="s">
        <v>8</v>
      </c>
      <c r="D5190" s="6" t="s">
        <v>8</v>
      </c>
      <c r="E5190" s="6" t="s">
        <v>8482</v>
      </c>
      <c r="F5190" s="6" t="s">
        <v>11692</v>
      </c>
      <c r="G5190" s="6" t="s">
        <v>11692</v>
      </c>
      <c r="H5190" s="6" t="s">
        <v>10484</v>
      </c>
      <c r="I5190" s="6" t="s">
        <v>11800</v>
      </c>
      <c r="J5190" s="6" t="s">
        <v>5</v>
      </c>
      <c r="K5190" s="7">
        <v>2.33</v>
      </c>
      <c r="L5190" s="7">
        <f>IFERROR(VLOOKUP(SiscoTable[[#This Row],[Código]],Hoja2!A:B,2,0)*SiscoTable[[#This Row],[Provta(Uns)]],0)</f>
        <v>36.115000000000002</v>
      </c>
      <c r="M5190" s="7">
        <v>0</v>
      </c>
      <c r="N5190" s="7">
        <v>12</v>
      </c>
      <c r="O5190" s="7">
        <f>IFERROR(VLOOKUP(SiscoTable[[#This Row],[Código]],Hoja2!A:B,2,0)*SiscoTable[[#This Row],[Stock_actual]],0)</f>
        <v>186</v>
      </c>
      <c r="P5190" s="6" t="s">
        <v>5976</v>
      </c>
      <c r="Q5190" s="7">
        <v>3</v>
      </c>
      <c r="R5190" s="7">
        <v>0</v>
      </c>
      <c r="S5190" s="7" t="s">
        <v>11926</v>
      </c>
      <c r="BI5190"/>
      <c r="BJ5190"/>
    </row>
    <row r="5191" spans="2:62" x14ac:dyDescent="0.4">
      <c r="B5191" s="1">
        <v>23463</v>
      </c>
      <c r="C5191" s="6" t="s">
        <v>30</v>
      </c>
      <c r="D5191" s="6" t="s">
        <v>30</v>
      </c>
      <c r="E5191" s="6" t="s">
        <v>8482</v>
      </c>
      <c r="F5191" s="6" t="s">
        <v>11692</v>
      </c>
      <c r="G5191" s="6" t="s">
        <v>11692</v>
      </c>
      <c r="H5191" s="6" t="s">
        <v>10484</v>
      </c>
      <c r="I5191" s="6" t="s">
        <v>11778</v>
      </c>
      <c r="J5191" s="6" t="s">
        <v>5</v>
      </c>
      <c r="K5191" s="7">
        <v>7</v>
      </c>
      <c r="L5191" s="7">
        <f>IFERROR(VLOOKUP(SiscoTable[[#This Row],[Código]],Hoja2!A:B,2,0)*SiscoTable[[#This Row],[Provta(Uns)]],0)</f>
        <v>52.5</v>
      </c>
      <c r="M5191" s="7">
        <v>40</v>
      </c>
      <c r="N5191" s="7">
        <v>1</v>
      </c>
      <c r="O5191" s="7">
        <f>IFERROR(VLOOKUP(SiscoTable[[#This Row],[Código]],Hoja2!A:B,2,0)*SiscoTable[[#This Row],[Stock_actual]],0)</f>
        <v>7.5</v>
      </c>
      <c r="P5191" s="6" t="s">
        <v>107</v>
      </c>
      <c r="Q5191" s="7">
        <v>8</v>
      </c>
      <c r="R5191" s="7">
        <v>0</v>
      </c>
      <c r="S5191" s="7" t="s">
        <v>11926</v>
      </c>
      <c r="BI5191"/>
      <c r="BJ5191"/>
    </row>
    <row r="5192" spans="2:62" x14ac:dyDescent="0.4">
      <c r="B5192" s="1">
        <v>23464</v>
      </c>
      <c r="C5192" s="6" t="s">
        <v>8</v>
      </c>
      <c r="D5192" s="6" t="s">
        <v>8</v>
      </c>
      <c r="E5192" s="6" t="s">
        <v>8482</v>
      </c>
      <c r="F5192" s="6" t="s">
        <v>1736</v>
      </c>
      <c r="G5192" s="6" t="s">
        <v>10362</v>
      </c>
      <c r="H5192" s="6" t="s">
        <v>10364</v>
      </c>
      <c r="I5192" s="6" t="s">
        <v>10467</v>
      </c>
      <c r="J5192" s="6" t="s">
        <v>5</v>
      </c>
      <c r="K5192" s="7">
        <v>0</v>
      </c>
      <c r="L5192" s="7">
        <f>IFERROR(VLOOKUP(SiscoTable[[#This Row],[Código]],Hoja2!A:B,2,0)*SiscoTable[[#This Row],[Provta(Uns)]],0)</f>
        <v>0</v>
      </c>
      <c r="M5192" s="7">
        <v>12</v>
      </c>
      <c r="N5192" s="7">
        <v>0</v>
      </c>
      <c r="O5192" s="7">
        <f>IFERROR(VLOOKUP(SiscoTable[[#This Row],[Código]],Hoja2!A:B,2,0)*SiscoTable[[#This Row],[Stock_actual]],0)</f>
        <v>0</v>
      </c>
      <c r="P5192" s="6" t="s">
        <v>7</v>
      </c>
      <c r="Q5192" s="7">
        <v>0</v>
      </c>
      <c r="R5192" s="7">
        <v>0</v>
      </c>
      <c r="S5192" s="7" t="s">
        <v>11926</v>
      </c>
      <c r="BI5192"/>
      <c r="BJ5192"/>
    </row>
    <row r="5193" spans="2:62" x14ac:dyDescent="0.4">
      <c r="B5193" s="1">
        <v>23465</v>
      </c>
      <c r="C5193" s="6" t="s">
        <v>8</v>
      </c>
      <c r="D5193" s="6" t="s">
        <v>8</v>
      </c>
      <c r="E5193" s="6" t="s">
        <v>8482</v>
      </c>
      <c r="F5193" s="6" t="s">
        <v>8641</v>
      </c>
      <c r="G5193" s="6" t="s">
        <v>8756</v>
      </c>
      <c r="H5193" s="6" t="s">
        <v>8798</v>
      </c>
      <c r="I5193" s="6" t="s">
        <v>8857</v>
      </c>
      <c r="J5193" s="6" t="s">
        <v>5</v>
      </c>
      <c r="K5193" s="7">
        <v>0.5</v>
      </c>
      <c r="L5193" s="7">
        <f>IFERROR(VLOOKUP(SiscoTable[[#This Row],[Código]],Hoja2!A:B,2,0)*SiscoTable[[#This Row],[Provta(Uns)]],0)</f>
        <v>1.3</v>
      </c>
      <c r="M5193" s="7">
        <v>0</v>
      </c>
      <c r="N5193" s="7">
        <v>0</v>
      </c>
      <c r="O5193" s="7">
        <f>IFERROR(VLOOKUP(SiscoTable[[#This Row],[Código]],Hoja2!A:B,2,0)*SiscoTable[[#This Row],[Stock_actual]],0)</f>
        <v>0</v>
      </c>
      <c r="P5193" s="6" t="s">
        <v>7</v>
      </c>
      <c r="Q5193" s="7">
        <v>1</v>
      </c>
      <c r="R5193" s="7">
        <v>1.2</v>
      </c>
      <c r="S5193" s="7" t="s">
        <v>11926</v>
      </c>
      <c r="BI5193"/>
      <c r="BJ5193"/>
    </row>
    <row r="5194" spans="2:62" x14ac:dyDescent="0.4">
      <c r="B5194" s="1">
        <v>23466</v>
      </c>
      <c r="C5194" s="6" t="s">
        <v>8</v>
      </c>
      <c r="D5194" s="6" t="s">
        <v>8</v>
      </c>
      <c r="E5194" s="6" t="s">
        <v>8482</v>
      </c>
      <c r="F5194" s="6" t="s">
        <v>8641</v>
      </c>
      <c r="G5194" s="6" t="s">
        <v>8756</v>
      </c>
      <c r="H5194" s="6" t="s">
        <v>8798</v>
      </c>
      <c r="I5194" s="6" t="s">
        <v>8858</v>
      </c>
      <c r="J5194" s="6" t="s">
        <v>5</v>
      </c>
      <c r="K5194" s="7">
        <v>2.17</v>
      </c>
      <c r="L5194" s="7">
        <f>IFERROR(VLOOKUP(SiscoTable[[#This Row],[Código]],Hoja2!A:B,2,0)*SiscoTable[[#This Row],[Provta(Uns)]],0)</f>
        <v>7.5949999999999998</v>
      </c>
      <c r="M5194" s="7">
        <v>0</v>
      </c>
      <c r="N5194" s="7">
        <v>11</v>
      </c>
      <c r="O5194" s="7">
        <f>IFERROR(VLOOKUP(SiscoTable[[#This Row],[Código]],Hoja2!A:B,2,0)*SiscoTable[[#This Row],[Stock_actual]],0)</f>
        <v>38.5</v>
      </c>
      <c r="P5194" s="6" t="s">
        <v>4589</v>
      </c>
      <c r="Q5194" s="7">
        <v>2</v>
      </c>
      <c r="R5194" s="7">
        <v>0</v>
      </c>
      <c r="S5194" s="7" t="s">
        <v>11926</v>
      </c>
      <c r="BI5194"/>
      <c r="BJ5194"/>
    </row>
    <row r="5195" spans="2:62" x14ac:dyDescent="0.4">
      <c r="B5195" s="1">
        <v>23467</v>
      </c>
      <c r="C5195" s="6" t="s">
        <v>8</v>
      </c>
      <c r="D5195" s="6" t="s">
        <v>8</v>
      </c>
      <c r="E5195" s="6" t="s">
        <v>8482</v>
      </c>
      <c r="F5195" s="6" t="s">
        <v>8641</v>
      </c>
      <c r="G5195" s="6" t="s">
        <v>8756</v>
      </c>
      <c r="H5195" s="6" t="s">
        <v>8798</v>
      </c>
      <c r="I5195" s="6" t="s">
        <v>8859</v>
      </c>
      <c r="J5195" s="6" t="s">
        <v>5</v>
      </c>
      <c r="K5195" s="7">
        <v>1.5</v>
      </c>
      <c r="L5195" s="7">
        <f>IFERROR(VLOOKUP(SiscoTable[[#This Row],[Código]],Hoja2!A:B,2,0)*SiscoTable[[#This Row],[Provta(Uns)]],0)</f>
        <v>5.25</v>
      </c>
      <c r="M5195" s="7">
        <v>0</v>
      </c>
      <c r="N5195" s="7">
        <v>15</v>
      </c>
      <c r="O5195" s="7">
        <f>IFERROR(VLOOKUP(SiscoTable[[#This Row],[Código]],Hoja2!A:B,2,0)*SiscoTable[[#This Row],[Stock_actual]],0)</f>
        <v>52.5</v>
      </c>
      <c r="P5195" s="6" t="s">
        <v>240</v>
      </c>
      <c r="Q5195" s="7">
        <v>2</v>
      </c>
      <c r="R5195" s="7">
        <v>0</v>
      </c>
      <c r="S5195" s="7" t="s">
        <v>11926</v>
      </c>
      <c r="BI5195"/>
      <c r="BJ5195"/>
    </row>
    <row r="5196" spans="2:62" x14ac:dyDescent="0.4">
      <c r="B5196" s="1">
        <v>23468</v>
      </c>
      <c r="C5196" s="6" t="s">
        <v>8</v>
      </c>
      <c r="D5196" s="6" t="s">
        <v>8</v>
      </c>
      <c r="E5196" s="6" t="s">
        <v>8482</v>
      </c>
      <c r="F5196" s="6" t="s">
        <v>8641</v>
      </c>
      <c r="G5196" s="6" t="s">
        <v>8756</v>
      </c>
      <c r="H5196" s="6" t="s">
        <v>8798</v>
      </c>
      <c r="I5196" s="6" t="s">
        <v>8860</v>
      </c>
      <c r="J5196" s="6" t="s">
        <v>5</v>
      </c>
      <c r="K5196" s="7">
        <v>0</v>
      </c>
      <c r="L5196" s="7">
        <f>IFERROR(VLOOKUP(SiscoTable[[#This Row],[Código]],Hoja2!A:B,2,0)*SiscoTable[[#This Row],[Provta(Uns)]],0)</f>
        <v>0</v>
      </c>
      <c r="M5196" s="7">
        <v>0</v>
      </c>
      <c r="N5196" s="7">
        <v>0</v>
      </c>
      <c r="O5196" s="7">
        <f>IFERROR(VLOOKUP(SiscoTable[[#This Row],[Código]],Hoja2!A:B,2,0)*SiscoTable[[#This Row],[Stock_actual]],0)</f>
        <v>0</v>
      </c>
      <c r="P5196" s="6" t="s">
        <v>7</v>
      </c>
      <c r="Q5196" s="7">
        <v>0</v>
      </c>
      <c r="R5196" s="7">
        <v>0</v>
      </c>
      <c r="S5196" s="7" t="s">
        <v>11926</v>
      </c>
      <c r="BI5196"/>
      <c r="BJ5196"/>
    </row>
    <row r="5197" spans="2:62" x14ac:dyDescent="0.4">
      <c r="B5197" s="1">
        <v>23469</v>
      </c>
      <c r="C5197" s="6" t="s">
        <v>8</v>
      </c>
      <c r="D5197" s="6" t="s">
        <v>8</v>
      </c>
      <c r="E5197" s="6" t="s">
        <v>8482</v>
      </c>
      <c r="F5197" s="6" t="s">
        <v>9030</v>
      </c>
      <c r="G5197" s="6" t="s">
        <v>9176</v>
      </c>
      <c r="H5197" s="6" t="s">
        <v>9178</v>
      </c>
      <c r="I5197" s="6" t="s">
        <v>9182</v>
      </c>
      <c r="J5197" s="6" t="s">
        <v>5</v>
      </c>
      <c r="K5197" s="7">
        <v>0</v>
      </c>
      <c r="L5197" s="7">
        <f>IFERROR(VLOOKUP(SiscoTable[[#This Row],[Código]],Hoja2!A:B,2,0)*SiscoTable[[#This Row],[Provta(Uns)]],0)</f>
        <v>0</v>
      </c>
      <c r="M5197" s="7">
        <v>0</v>
      </c>
      <c r="N5197" s="7">
        <v>0</v>
      </c>
      <c r="O5197" s="7">
        <f>IFERROR(VLOOKUP(SiscoTable[[#This Row],[Código]],Hoja2!A:B,2,0)*SiscoTable[[#This Row],[Stock_actual]],0)</f>
        <v>0</v>
      </c>
      <c r="P5197" s="6" t="s">
        <v>7</v>
      </c>
      <c r="Q5197" s="7">
        <v>0</v>
      </c>
      <c r="R5197" s="7">
        <v>0</v>
      </c>
      <c r="S5197" s="7" t="s">
        <v>11926</v>
      </c>
      <c r="BI5197"/>
      <c r="BJ5197"/>
    </row>
    <row r="5198" spans="2:62" x14ac:dyDescent="0.4">
      <c r="B5198" s="1">
        <v>23470</v>
      </c>
      <c r="C5198" s="6" t="s">
        <v>8</v>
      </c>
      <c r="D5198" s="6" t="s">
        <v>8</v>
      </c>
      <c r="E5198" s="6" t="s">
        <v>8482</v>
      </c>
      <c r="F5198" s="6" t="s">
        <v>9030</v>
      </c>
      <c r="G5198" s="6" t="s">
        <v>9176</v>
      </c>
      <c r="H5198" s="6" t="s">
        <v>9178</v>
      </c>
      <c r="I5198" s="6" t="s">
        <v>9183</v>
      </c>
      <c r="J5198" s="6" t="s">
        <v>5</v>
      </c>
      <c r="K5198" s="7">
        <v>0</v>
      </c>
      <c r="L5198" s="7">
        <f>IFERROR(VLOOKUP(SiscoTable[[#This Row],[Código]],Hoja2!A:B,2,0)*SiscoTable[[#This Row],[Provta(Uns)]],0)</f>
        <v>0</v>
      </c>
      <c r="M5198" s="7">
        <v>0</v>
      </c>
      <c r="N5198" s="7">
        <v>0</v>
      </c>
      <c r="O5198" s="7">
        <f>IFERROR(VLOOKUP(SiscoTable[[#This Row],[Código]],Hoja2!A:B,2,0)*SiscoTable[[#This Row],[Stock_actual]],0)</f>
        <v>0</v>
      </c>
      <c r="P5198" s="6" t="s">
        <v>7</v>
      </c>
      <c r="Q5198" s="7">
        <v>0</v>
      </c>
      <c r="R5198" s="7">
        <v>0</v>
      </c>
      <c r="S5198" s="7" t="s">
        <v>11926</v>
      </c>
      <c r="BI5198"/>
      <c r="BJ5198"/>
    </row>
    <row r="5199" spans="2:62" x14ac:dyDescent="0.4">
      <c r="B5199" s="1">
        <v>23475</v>
      </c>
      <c r="C5199" s="6" t="s">
        <v>8</v>
      </c>
      <c r="D5199" s="6" t="s">
        <v>30</v>
      </c>
      <c r="E5199" s="6" t="s">
        <v>469</v>
      </c>
      <c r="F5199" s="6" t="s">
        <v>668</v>
      </c>
      <c r="G5199" s="6" t="s">
        <v>865</v>
      </c>
      <c r="H5199" s="6" t="s">
        <v>887</v>
      </c>
      <c r="I5199" s="6" t="s">
        <v>916</v>
      </c>
      <c r="J5199" s="6" t="s">
        <v>5</v>
      </c>
      <c r="K5199" s="7">
        <v>11.33</v>
      </c>
      <c r="L5199" s="34">
        <f>IFERROR(VLOOKUP(SiscoTable[[#This Row],[Código]],Hoja2!A:B,2,0)*SiscoTable[[#This Row],[Provta(Uns)]],0)</f>
        <v>43.053999999999995</v>
      </c>
      <c r="M5199" s="7">
        <v>0</v>
      </c>
      <c r="N5199" s="7">
        <v>0</v>
      </c>
      <c r="O5199" s="34">
        <f>IFERROR(VLOOKUP(SiscoTable[[#This Row],[Código]],Hoja2!A:B,2,0)*SiscoTable[[#This Row],[Stock_actual]],0)</f>
        <v>0</v>
      </c>
      <c r="P5199" s="6" t="s">
        <v>7</v>
      </c>
      <c r="Q5199" s="7">
        <v>13</v>
      </c>
      <c r="R5199" s="7">
        <v>22.8</v>
      </c>
      <c r="S5199" s="7" t="s">
        <v>11924</v>
      </c>
      <c r="BI5199"/>
      <c r="BJ5199"/>
    </row>
    <row r="5200" spans="2:62" x14ac:dyDescent="0.4">
      <c r="B5200" s="1">
        <v>23476</v>
      </c>
      <c r="C5200" s="6" t="s">
        <v>30</v>
      </c>
      <c r="D5200" s="6" t="s">
        <v>30</v>
      </c>
      <c r="E5200" s="6" t="s">
        <v>469</v>
      </c>
      <c r="F5200" s="6" t="s">
        <v>668</v>
      </c>
      <c r="G5200" s="6" t="s">
        <v>865</v>
      </c>
      <c r="H5200" s="6" t="s">
        <v>887</v>
      </c>
      <c r="I5200" s="6" t="s">
        <v>905</v>
      </c>
      <c r="J5200" s="6" t="s">
        <v>5</v>
      </c>
      <c r="K5200" s="7">
        <v>11.33</v>
      </c>
      <c r="L5200" s="34">
        <f>IFERROR(VLOOKUP(SiscoTable[[#This Row],[Código]],Hoja2!A:B,2,0)*SiscoTable[[#This Row],[Provta(Uns)]],0)</f>
        <v>40.788000000000004</v>
      </c>
      <c r="M5200" s="7">
        <v>0</v>
      </c>
      <c r="N5200" s="7">
        <v>0</v>
      </c>
      <c r="O5200" s="34">
        <f>IFERROR(VLOOKUP(SiscoTable[[#This Row],[Código]],Hoja2!A:B,2,0)*SiscoTable[[#This Row],[Stock_actual]],0)</f>
        <v>0</v>
      </c>
      <c r="P5200" s="6" t="s">
        <v>7</v>
      </c>
      <c r="Q5200" s="7">
        <v>13</v>
      </c>
      <c r="R5200" s="7">
        <v>22.8</v>
      </c>
      <c r="S5200" s="7" t="s">
        <v>11924</v>
      </c>
      <c r="BI5200"/>
      <c r="BJ5200"/>
    </row>
    <row r="5201" spans="2:62" x14ac:dyDescent="0.4">
      <c r="B5201" s="1">
        <v>23477</v>
      </c>
      <c r="C5201" s="6" t="s">
        <v>30</v>
      </c>
      <c r="D5201" s="6" t="s">
        <v>30</v>
      </c>
      <c r="E5201" s="6" t="s">
        <v>469</v>
      </c>
      <c r="F5201" s="6" t="s">
        <v>668</v>
      </c>
      <c r="G5201" s="6" t="s">
        <v>865</v>
      </c>
      <c r="H5201" s="6" t="s">
        <v>887</v>
      </c>
      <c r="I5201" s="6" t="s">
        <v>906</v>
      </c>
      <c r="J5201" s="6" t="s">
        <v>5</v>
      </c>
      <c r="K5201" s="7">
        <v>12</v>
      </c>
      <c r="L5201" s="34">
        <f>IFERROR(VLOOKUP(SiscoTable[[#This Row],[Código]],Hoja2!A:B,2,0)*SiscoTable[[#This Row],[Provta(Uns)]],0)</f>
        <v>67.199999999999989</v>
      </c>
      <c r="M5201" s="7">
        <v>0</v>
      </c>
      <c r="N5201" s="7">
        <v>0</v>
      </c>
      <c r="O5201" s="34">
        <f>IFERROR(VLOOKUP(SiscoTable[[#This Row],[Código]],Hoja2!A:B,2,0)*SiscoTable[[#This Row],[Stock_actual]],0)</f>
        <v>0</v>
      </c>
      <c r="P5201" s="6" t="s">
        <v>7</v>
      </c>
      <c r="Q5201" s="7">
        <v>13</v>
      </c>
      <c r="R5201" s="7">
        <v>24</v>
      </c>
      <c r="S5201" s="7" t="s">
        <v>11924</v>
      </c>
      <c r="BI5201"/>
      <c r="BJ5201"/>
    </row>
    <row r="5202" spans="2:62" x14ac:dyDescent="0.4">
      <c r="B5202" s="1">
        <v>23478</v>
      </c>
      <c r="C5202" s="6" t="s">
        <v>8</v>
      </c>
      <c r="D5202" s="6" t="s">
        <v>8</v>
      </c>
      <c r="E5202" s="6" t="s">
        <v>469</v>
      </c>
      <c r="F5202" s="6" t="s">
        <v>668</v>
      </c>
      <c r="G5202" s="6" t="s">
        <v>865</v>
      </c>
      <c r="H5202" s="6" t="s">
        <v>887</v>
      </c>
      <c r="I5202" s="6" t="s">
        <v>917</v>
      </c>
      <c r="J5202" s="6" t="s">
        <v>5</v>
      </c>
      <c r="K5202" s="7">
        <v>0</v>
      </c>
      <c r="L5202" s="34">
        <f>IFERROR(VLOOKUP(SiscoTable[[#This Row],[Código]],Hoja2!A:B,2,0)*SiscoTable[[#This Row],[Provta(Uns)]],0)</f>
        <v>0</v>
      </c>
      <c r="M5202" s="7">
        <v>0</v>
      </c>
      <c r="N5202" s="7">
        <v>0</v>
      </c>
      <c r="O5202" s="34">
        <f>IFERROR(VLOOKUP(SiscoTable[[#This Row],[Código]],Hoja2!A:B,2,0)*SiscoTable[[#This Row],[Stock_actual]],0)</f>
        <v>0</v>
      </c>
      <c r="P5202" s="6" t="s">
        <v>7</v>
      </c>
      <c r="Q5202" s="7">
        <v>0</v>
      </c>
      <c r="R5202" s="7">
        <v>0</v>
      </c>
      <c r="S5202" s="7" t="s">
        <v>11924</v>
      </c>
      <c r="BI5202"/>
      <c r="BJ5202"/>
    </row>
    <row r="5203" spans="2:62" x14ac:dyDescent="0.4">
      <c r="B5203" s="1">
        <v>23479</v>
      </c>
      <c r="C5203" s="6" t="s">
        <v>8</v>
      </c>
      <c r="D5203" s="6" t="s">
        <v>30</v>
      </c>
      <c r="E5203" s="6" t="s">
        <v>469</v>
      </c>
      <c r="F5203" s="6" t="s">
        <v>668</v>
      </c>
      <c r="G5203" s="6" t="s">
        <v>865</v>
      </c>
      <c r="H5203" s="6" t="s">
        <v>887</v>
      </c>
      <c r="I5203" s="6" t="s">
        <v>918</v>
      </c>
      <c r="J5203" s="6" t="s">
        <v>5</v>
      </c>
      <c r="K5203" s="7">
        <v>3.33</v>
      </c>
      <c r="L5203" s="34">
        <f>IFERROR(VLOOKUP(SiscoTable[[#This Row],[Código]],Hoja2!A:B,2,0)*SiscoTable[[#This Row],[Provta(Uns)]],0)</f>
        <v>9.657</v>
      </c>
      <c r="M5203" s="7">
        <v>0</v>
      </c>
      <c r="N5203" s="7">
        <v>0</v>
      </c>
      <c r="O5203" s="34">
        <f>IFERROR(VLOOKUP(SiscoTable[[#This Row],[Código]],Hoja2!A:B,2,0)*SiscoTable[[#This Row],[Stock_actual]],0)</f>
        <v>0</v>
      </c>
      <c r="P5203" s="6" t="s">
        <v>7</v>
      </c>
      <c r="Q5203" s="7">
        <v>4</v>
      </c>
      <c r="R5203" s="7">
        <v>6.6</v>
      </c>
      <c r="S5203" s="7" t="s">
        <v>11924</v>
      </c>
      <c r="BI5203"/>
      <c r="BJ5203"/>
    </row>
    <row r="5204" spans="2:62" x14ac:dyDescent="0.4">
      <c r="B5204" s="1">
        <v>23487</v>
      </c>
      <c r="C5204" s="6" t="s">
        <v>30</v>
      </c>
      <c r="D5204" s="6" t="s">
        <v>30</v>
      </c>
      <c r="E5204" s="6" t="s">
        <v>3268</v>
      </c>
      <c r="F5204" s="6" t="s">
        <v>5836</v>
      </c>
      <c r="G5204" s="6" t="s">
        <v>5929</v>
      </c>
      <c r="H5204" s="6" t="s">
        <v>5973</v>
      </c>
      <c r="I5204" s="6" t="s">
        <v>5984</v>
      </c>
      <c r="J5204" s="6" t="s">
        <v>5</v>
      </c>
      <c r="K5204" s="7">
        <v>9.33</v>
      </c>
      <c r="L5204" s="7">
        <f>IFERROR(VLOOKUP(SiscoTable[[#This Row],[Código]],Hoja2!A:B,2,0)*SiscoTable[[#This Row],[Provta(Uns)]],0)</f>
        <v>73.707000000000008</v>
      </c>
      <c r="M5204" s="7">
        <v>0</v>
      </c>
      <c r="N5204" s="7">
        <v>34</v>
      </c>
      <c r="O5204" s="7">
        <f>IFERROR(VLOOKUP(SiscoTable[[#This Row],[Código]],Hoja2!A:B,2,0)*SiscoTable[[#This Row],[Stock_actual]],0)</f>
        <v>268.60000000000002</v>
      </c>
      <c r="P5204" s="6" t="s">
        <v>3156</v>
      </c>
      <c r="Q5204" s="7">
        <v>10</v>
      </c>
      <c r="R5204" s="7">
        <v>0</v>
      </c>
      <c r="S5204" s="7" t="s">
        <v>11928</v>
      </c>
      <c r="BI5204"/>
      <c r="BJ5204"/>
    </row>
    <row r="5205" spans="2:62" x14ac:dyDescent="0.4">
      <c r="B5205" s="1">
        <v>23488</v>
      </c>
      <c r="C5205" s="6" t="s">
        <v>8</v>
      </c>
      <c r="D5205" s="6" t="s">
        <v>8</v>
      </c>
      <c r="E5205" s="6" t="s">
        <v>2584</v>
      </c>
      <c r="F5205" s="6" t="s">
        <v>2970</v>
      </c>
      <c r="G5205" s="6" t="s">
        <v>2971</v>
      </c>
      <c r="H5205" s="6" t="s">
        <v>94</v>
      </c>
      <c r="I5205" s="6" t="s">
        <v>2985</v>
      </c>
      <c r="J5205" s="6" t="s">
        <v>5</v>
      </c>
      <c r="K5205" s="7">
        <v>0</v>
      </c>
      <c r="L5205" s="7">
        <f>IFERROR(VLOOKUP(SiscoTable[[#This Row],[Código]],Hoja2!A:B,2,0)*SiscoTable[[#This Row],[Provta(Uns)]],0)</f>
        <v>0</v>
      </c>
      <c r="M5205" s="7">
        <v>0</v>
      </c>
      <c r="N5205" s="7">
        <v>0</v>
      </c>
      <c r="O5205" s="7">
        <f>IFERROR(VLOOKUP(SiscoTable[[#This Row],[Código]],Hoja2!A:B,2,0)*SiscoTable[[#This Row],[Stock_actual]],0)</f>
        <v>0</v>
      </c>
      <c r="P5205" s="6" t="s">
        <v>7</v>
      </c>
      <c r="Q5205" s="7">
        <v>0</v>
      </c>
      <c r="R5205" s="7">
        <v>0</v>
      </c>
      <c r="S5205" s="7" t="s">
        <v>11929</v>
      </c>
      <c r="BI5205"/>
      <c r="BJ5205"/>
    </row>
    <row r="5206" spans="2:62" x14ac:dyDescent="0.4">
      <c r="B5206" s="1">
        <v>23490</v>
      </c>
      <c r="C5206" s="6" t="s">
        <v>30</v>
      </c>
      <c r="D5206" s="6" t="s">
        <v>8</v>
      </c>
      <c r="E5206" s="6" t="s">
        <v>3268</v>
      </c>
      <c r="F5206" s="6" t="s">
        <v>3269</v>
      </c>
      <c r="G5206" s="6" t="s">
        <v>4384</v>
      </c>
      <c r="H5206" s="6" t="s">
        <v>4466</v>
      </c>
      <c r="I5206" s="6" t="s">
        <v>4483</v>
      </c>
      <c r="J5206" s="6" t="s">
        <v>5</v>
      </c>
      <c r="K5206" s="7">
        <v>8.17</v>
      </c>
      <c r="L5206" s="7">
        <f>IFERROR(VLOOKUP(SiscoTable[[#This Row],[Código]],Hoja2!A:B,2,0)*SiscoTable[[#This Row],[Provta(Uns)]],0)</f>
        <v>160.13200000000001</v>
      </c>
      <c r="M5206" s="7">
        <v>24</v>
      </c>
      <c r="N5206" s="7">
        <v>0</v>
      </c>
      <c r="O5206" s="7">
        <f>IFERROR(VLOOKUP(SiscoTable[[#This Row],[Código]],Hoja2!A:B,2,0)*SiscoTable[[#This Row],[Stock_actual]],0)</f>
        <v>0</v>
      </c>
      <c r="P5206" s="6" t="s">
        <v>7</v>
      </c>
      <c r="Q5206" s="7">
        <v>9</v>
      </c>
      <c r="R5206" s="7">
        <v>0</v>
      </c>
      <c r="S5206" s="7" t="s">
        <v>11928</v>
      </c>
      <c r="BI5206"/>
      <c r="BJ5206"/>
    </row>
    <row r="5207" spans="2:62" x14ac:dyDescent="0.4">
      <c r="B5207" s="1">
        <v>23491</v>
      </c>
      <c r="C5207" s="6" t="s">
        <v>25</v>
      </c>
      <c r="D5207" s="6" t="s">
        <v>30</v>
      </c>
      <c r="E5207" s="6" t="s">
        <v>3268</v>
      </c>
      <c r="F5207" s="6" t="s">
        <v>5836</v>
      </c>
      <c r="G5207" s="6" t="s">
        <v>5837</v>
      </c>
      <c r="H5207" s="6" t="s">
        <v>5853</v>
      </c>
      <c r="I5207" s="6" t="s">
        <v>5858</v>
      </c>
      <c r="J5207" s="6" t="s">
        <v>5</v>
      </c>
      <c r="K5207" s="7">
        <v>17.5</v>
      </c>
      <c r="L5207" s="7">
        <f>IFERROR(VLOOKUP(SiscoTable[[#This Row],[Código]],Hoja2!A:B,2,0)*SiscoTable[[#This Row],[Provta(Uns)]],0)</f>
        <v>236.25</v>
      </c>
      <c r="M5207" s="7">
        <v>0</v>
      </c>
      <c r="N5207" s="7">
        <v>40</v>
      </c>
      <c r="O5207" s="7">
        <f>IFERROR(VLOOKUP(SiscoTable[[#This Row],[Código]],Hoja2!A:B,2,0)*SiscoTable[[#This Row],[Stock_actual]],0)</f>
        <v>540</v>
      </c>
      <c r="P5207" s="6" t="s">
        <v>1038</v>
      </c>
      <c r="Q5207" s="7">
        <v>19</v>
      </c>
      <c r="R5207" s="7">
        <v>0</v>
      </c>
      <c r="S5207" s="7" t="s">
        <v>11928</v>
      </c>
      <c r="BI5207"/>
      <c r="BJ5207"/>
    </row>
    <row r="5208" spans="2:62" x14ac:dyDescent="0.4">
      <c r="B5208" s="1">
        <v>23492</v>
      </c>
      <c r="C5208" s="6" t="s">
        <v>30</v>
      </c>
      <c r="D5208" s="6" t="s">
        <v>30</v>
      </c>
      <c r="E5208" s="6" t="s">
        <v>3268</v>
      </c>
      <c r="F5208" s="6" t="s">
        <v>5836</v>
      </c>
      <c r="G5208" s="6" t="s">
        <v>5929</v>
      </c>
      <c r="H5208" s="6" t="s">
        <v>5973</v>
      </c>
      <c r="I5208" s="6" t="s">
        <v>5985</v>
      </c>
      <c r="J5208" s="6" t="s">
        <v>5</v>
      </c>
      <c r="K5208" s="7">
        <v>6</v>
      </c>
      <c r="L5208" s="7">
        <f>IFERROR(VLOOKUP(SiscoTable[[#This Row],[Código]],Hoja2!A:B,2,0)*SiscoTable[[#This Row],[Provta(Uns)]],0)</f>
        <v>47.400000000000006</v>
      </c>
      <c r="M5208" s="7">
        <v>0</v>
      </c>
      <c r="N5208" s="7">
        <v>32</v>
      </c>
      <c r="O5208" s="7">
        <f>IFERROR(VLOOKUP(SiscoTable[[#This Row],[Código]],Hoja2!A:B,2,0)*SiscoTable[[#This Row],[Stock_actual]],0)</f>
        <v>252.8</v>
      </c>
      <c r="P5208" s="6" t="s">
        <v>3301</v>
      </c>
      <c r="Q5208" s="7">
        <v>7</v>
      </c>
      <c r="R5208" s="7">
        <v>0</v>
      </c>
      <c r="S5208" s="7" t="s">
        <v>11928</v>
      </c>
      <c r="BI5208"/>
      <c r="BJ5208"/>
    </row>
    <row r="5209" spans="2:62" x14ac:dyDescent="0.4">
      <c r="B5209" s="1">
        <v>23493</v>
      </c>
      <c r="C5209" s="6" t="s">
        <v>30</v>
      </c>
      <c r="D5209" s="6" t="s">
        <v>25</v>
      </c>
      <c r="E5209" s="6" t="s">
        <v>3268</v>
      </c>
      <c r="F5209" s="6" t="s">
        <v>61</v>
      </c>
      <c r="G5209" s="6" t="s">
        <v>8157</v>
      </c>
      <c r="H5209" s="6" t="s">
        <v>8194</v>
      </c>
      <c r="I5209" s="6" t="s">
        <v>8193</v>
      </c>
      <c r="J5209" s="6" t="s">
        <v>5</v>
      </c>
      <c r="K5209" s="7">
        <v>20.67</v>
      </c>
      <c r="L5209" s="7">
        <f>IFERROR(VLOOKUP(SiscoTable[[#This Row],[Código]],Hoja2!A:B,2,0)*SiscoTable[[#This Row],[Provta(Uns)]],0)</f>
        <v>37.206000000000003</v>
      </c>
      <c r="M5209" s="7">
        <v>0</v>
      </c>
      <c r="N5209" s="7">
        <v>2</v>
      </c>
      <c r="O5209" s="7">
        <f>IFERROR(VLOOKUP(SiscoTable[[#This Row],[Código]],Hoja2!A:B,2,0)*SiscoTable[[#This Row],[Stock_actual]],0)</f>
        <v>3.6</v>
      </c>
      <c r="P5209" s="6" t="s">
        <v>82</v>
      </c>
      <c r="Q5209" s="7">
        <v>23</v>
      </c>
      <c r="R5209" s="7">
        <v>41.47</v>
      </c>
      <c r="S5209" s="7" t="s">
        <v>11928</v>
      </c>
      <c r="BI5209"/>
      <c r="BJ5209"/>
    </row>
    <row r="5210" spans="2:62" x14ac:dyDescent="0.4">
      <c r="B5210" s="1">
        <v>23494</v>
      </c>
      <c r="C5210" s="6" t="s">
        <v>25</v>
      </c>
      <c r="D5210" s="6" t="s">
        <v>25</v>
      </c>
      <c r="E5210" s="6" t="s">
        <v>469</v>
      </c>
      <c r="F5210" s="6" t="s">
        <v>1050</v>
      </c>
      <c r="G5210" s="6" t="s">
        <v>1051</v>
      </c>
      <c r="H5210" s="6" t="s">
        <v>1058</v>
      </c>
      <c r="I5210" s="6" t="s">
        <v>1057</v>
      </c>
      <c r="J5210" s="6" t="s">
        <v>5</v>
      </c>
      <c r="K5210" s="7">
        <v>75</v>
      </c>
      <c r="L5210" s="7">
        <f>IFERROR(VLOOKUP(SiscoTable[[#This Row],[Código]],Hoja2!A:B,2,0)*SiscoTable[[#This Row],[Provta(Uns)]],0)</f>
        <v>300</v>
      </c>
      <c r="M5210" s="7">
        <v>0</v>
      </c>
      <c r="N5210" s="7">
        <v>124</v>
      </c>
      <c r="O5210" s="7">
        <f>IFERROR(VLOOKUP(SiscoTable[[#This Row],[Código]],Hoja2!A:B,2,0)*SiscoTable[[#This Row],[Stock_actual]],0)</f>
        <v>496</v>
      </c>
      <c r="P5210" s="6" t="s">
        <v>353</v>
      </c>
      <c r="Q5210" s="7">
        <v>83</v>
      </c>
      <c r="R5210" s="7">
        <v>0</v>
      </c>
      <c r="S5210" s="7" t="s">
        <v>11927</v>
      </c>
      <c r="BI5210"/>
      <c r="BJ5210"/>
    </row>
    <row r="5211" spans="2:62" x14ac:dyDescent="0.4">
      <c r="B5211" s="1">
        <v>23495</v>
      </c>
      <c r="C5211" s="6" t="s">
        <v>25</v>
      </c>
      <c r="D5211" s="6" t="s">
        <v>25</v>
      </c>
      <c r="E5211" s="6" t="s">
        <v>2999</v>
      </c>
      <c r="F5211" s="6" t="s">
        <v>3176</v>
      </c>
      <c r="G5211" s="6" t="s">
        <v>3263</v>
      </c>
      <c r="H5211" s="6" t="s">
        <v>94</v>
      </c>
      <c r="I5211" s="6" t="s">
        <v>3264</v>
      </c>
      <c r="J5211" s="6" t="s">
        <v>5</v>
      </c>
      <c r="K5211" s="7">
        <v>62</v>
      </c>
      <c r="L5211" s="7">
        <f>IFERROR(VLOOKUP(SiscoTable[[#This Row],[Código]],Hoja2!A:B,2,0)*SiscoTable[[#This Row],[Provta(Uns)]],0)</f>
        <v>558</v>
      </c>
      <c r="M5211" s="7">
        <v>0</v>
      </c>
      <c r="N5211" s="7">
        <v>0</v>
      </c>
      <c r="O5211" s="7">
        <f>IFERROR(VLOOKUP(SiscoTable[[#This Row],[Código]],Hoja2!A:B,2,0)*SiscoTable[[#This Row],[Stock_actual]],0)</f>
        <v>0</v>
      </c>
      <c r="P5211" s="6" t="s">
        <v>7</v>
      </c>
      <c r="Q5211" s="7">
        <v>68</v>
      </c>
      <c r="R5211" s="7">
        <v>124.19999999999999</v>
      </c>
      <c r="S5211" s="7" t="s">
        <v>11923</v>
      </c>
      <c r="BI5211"/>
      <c r="BJ5211"/>
    </row>
    <row r="5212" spans="2:62" x14ac:dyDescent="0.4">
      <c r="B5212" s="1">
        <v>23497</v>
      </c>
      <c r="C5212" s="6" t="s">
        <v>8</v>
      </c>
      <c r="D5212" s="6" t="s">
        <v>8</v>
      </c>
      <c r="E5212" s="6" t="s">
        <v>3268</v>
      </c>
      <c r="F5212" s="6" t="s">
        <v>3269</v>
      </c>
      <c r="G5212" s="6" t="s">
        <v>5267</v>
      </c>
      <c r="H5212" s="6" t="s">
        <v>3342</v>
      </c>
      <c r="I5212" s="6" t="s">
        <v>5388</v>
      </c>
      <c r="J5212" s="6" t="s">
        <v>5</v>
      </c>
      <c r="K5212" s="7">
        <v>0</v>
      </c>
      <c r="L5212" s="7">
        <f>IFERROR(VLOOKUP(SiscoTable[[#This Row],[Código]],Hoja2!A:B,2,0)*SiscoTable[[#This Row],[Provta(Uns)]],0)</f>
        <v>0</v>
      </c>
      <c r="M5212" s="7">
        <v>0</v>
      </c>
      <c r="N5212" s="7">
        <v>0</v>
      </c>
      <c r="O5212" s="7">
        <f>IFERROR(VLOOKUP(SiscoTable[[#This Row],[Código]],Hoja2!A:B,2,0)*SiscoTable[[#This Row],[Stock_actual]],0)</f>
        <v>0</v>
      </c>
      <c r="P5212" s="6" t="s">
        <v>7</v>
      </c>
      <c r="Q5212" s="7">
        <v>0</v>
      </c>
      <c r="R5212" s="7">
        <v>0</v>
      </c>
      <c r="S5212" s="7" t="s">
        <v>11928</v>
      </c>
      <c r="BI5212"/>
      <c r="BJ5212"/>
    </row>
    <row r="5213" spans="2:62" x14ac:dyDescent="0.4">
      <c r="B5213" s="1">
        <v>23498</v>
      </c>
      <c r="C5213" s="6" t="s">
        <v>8</v>
      </c>
      <c r="D5213" s="6" t="s">
        <v>8</v>
      </c>
      <c r="E5213" s="6" t="s">
        <v>8482</v>
      </c>
      <c r="F5213" s="6" t="s">
        <v>11823</v>
      </c>
      <c r="G5213" s="6" t="s">
        <v>11823</v>
      </c>
      <c r="H5213" s="6" t="s">
        <v>4</v>
      </c>
      <c r="I5213" s="6" t="s">
        <v>11839</v>
      </c>
      <c r="J5213" s="6" t="s">
        <v>4099</v>
      </c>
      <c r="K5213" s="7">
        <v>0</v>
      </c>
      <c r="L5213" s="7">
        <f>IFERROR(VLOOKUP(SiscoTable[[#This Row],[Código]],Hoja2!A:B,2,0)*SiscoTable[[#This Row],[Provta(Uns)]],0)</f>
        <v>0</v>
      </c>
      <c r="M5213" s="7">
        <v>0</v>
      </c>
      <c r="N5213" s="7">
        <v>24</v>
      </c>
      <c r="O5213" s="7">
        <f>IFERROR(VLOOKUP(SiscoTable[[#This Row],[Código]],Hoja2!A:B,2,0)*SiscoTable[[#This Row],[Stock_actual]],0)</f>
        <v>4.8000000000000007</v>
      </c>
      <c r="P5213" s="6" t="s">
        <v>134</v>
      </c>
      <c r="Q5213" s="7">
        <v>0</v>
      </c>
      <c r="R5213" s="7">
        <v>0</v>
      </c>
      <c r="S5213" s="7" t="s">
        <v>11925</v>
      </c>
      <c r="BI5213"/>
      <c r="BJ5213"/>
    </row>
    <row r="5214" spans="2:62" x14ac:dyDescent="0.4">
      <c r="B5214" s="1">
        <v>23499</v>
      </c>
      <c r="C5214" s="6" t="s">
        <v>30</v>
      </c>
      <c r="D5214" s="6" t="s">
        <v>8</v>
      </c>
      <c r="E5214" s="6" t="s">
        <v>8482</v>
      </c>
      <c r="F5214" s="6" t="s">
        <v>10720</v>
      </c>
      <c r="G5214" s="6" t="s">
        <v>11607</v>
      </c>
      <c r="H5214" s="6" t="s">
        <v>11135</v>
      </c>
      <c r="I5214" s="6" t="s">
        <v>11634</v>
      </c>
      <c r="J5214" s="6" t="s">
        <v>5</v>
      </c>
      <c r="K5214" s="7">
        <v>2.67</v>
      </c>
      <c r="L5214" s="7">
        <f>IFERROR(VLOOKUP(SiscoTable[[#This Row],[Código]],Hoja2!A:B,2,0)*SiscoTable[[#This Row],[Provta(Uns)]],0)</f>
        <v>95.852999999999994</v>
      </c>
      <c r="M5214" s="7">
        <v>0</v>
      </c>
      <c r="N5214" s="7">
        <v>8</v>
      </c>
      <c r="O5214" s="7">
        <f>IFERROR(VLOOKUP(SiscoTable[[#This Row],[Código]],Hoja2!A:B,2,0)*SiscoTable[[#This Row],[Stock_actual]],0)</f>
        <v>287.2</v>
      </c>
      <c r="P5214" s="6" t="s">
        <v>983</v>
      </c>
      <c r="Q5214" s="7">
        <v>3</v>
      </c>
      <c r="R5214" s="7">
        <v>0</v>
      </c>
      <c r="S5214" s="7" t="s">
        <v>11926</v>
      </c>
      <c r="BI5214"/>
      <c r="BJ5214"/>
    </row>
    <row r="5215" spans="2:62" x14ac:dyDescent="0.4">
      <c r="B5215" s="1">
        <v>23500</v>
      </c>
      <c r="C5215" s="6" t="s">
        <v>30</v>
      </c>
      <c r="D5215" s="6" t="s">
        <v>30</v>
      </c>
      <c r="E5215" s="6" t="s">
        <v>3268</v>
      </c>
      <c r="F5215" s="6" t="s">
        <v>3269</v>
      </c>
      <c r="G5215" s="6" t="s">
        <v>5267</v>
      </c>
      <c r="H5215" s="6" t="s">
        <v>3835</v>
      </c>
      <c r="I5215" s="6" t="s">
        <v>5312</v>
      </c>
      <c r="J5215" s="6" t="s">
        <v>5</v>
      </c>
      <c r="K5215" s="7">
        <v>12.83</v>
      </c>
      <c r="L5215" s="7">
        <f>IFERROR(VLOOKUP(SiscoTable[[#This Row],[Código]],Hoja2!A:B,2,0)*SiscoTable[[#This Row],[Provta(Uns)]],0)</f>
        <v>84.677999999999997</v>
      </c>
      <c r="M5215" s="7">
        <v>0</v>
      </c>
      <c r="N5215" s="7">
        <v>42</v>
      </c>
      <c r="O5215" s="7">
        <f>IFERROR(VLOOKUP(SiscoTable[[#This Row],[Código]],Hoja2!A:B,2,0)*SiscoTable[[#This Row],[Stock_actual]],0)</f>
        <v>277.2</v>
      </c>
      <c r="P5215" s="6" t="s">
        <v>3594</v>
      </c>
      <c r="Q5215" s="7">
        <v>14</v>
      </c>
      <c r="R5215" s="7">
        <v>0</v>
      </c>
      <c r="S5215" s="7" t="s">
        <v>11928</v>
      </c>
      <c r="BI5215"/>
      <c r="BJ5215"/>
    </row>
    <row r="5216" spans="2:62" x14ac:dyDescent="0.4">
      <c r="B5216" s="1">
        <v>23501</v>
      </c>
      <c r="C5216" s="6" t="s">
        <v>30</v>
      </c>
      <c r="D5216" s="6" t="s">
        <v>8</v>
      </c>
      <c r="E5216" s="6" t="s">
        <v>3268</v>
      </c>
      <c r="F5216" s="6" t="s">
        <v>3269</v>
      </c>
      <c r="G5216" s="6" t="s">
        <v>4702</v>
      </c>
      <c r="H5216" s="6" t="s">
        <v>3835</v>
      </c>
      <c r="I5216" s="6" t="s">
        <v>4724</v>
      </c>
      <c r="J5216" s="6" t="s">
        <v>5</v>
      </c>
      <c r="K5216" s="7">
        <v>5</v>
      </c>
      <c r="L5216" s="7">
        <f>IFERROR(VLOOKUP(SiscoTable[[#This Row],[Código]],Hoja2!A:B,2,0)*SiscoTable[[#This Row],[Provta(Uns)]],0)</f>
        <v>72.5</v>
      </c>
      <c r="M5216" s="7">
        <v>6</v>
      </c>
      <c r="N5216" s="7">
        <v>9</v>
      </c>
      <c r="O5216" s="7">
        <f>IFERROR(VLOOKUP(SiscoTable[[#This Row],[Código]],Hoja2!A:B,2,0)*SiscoTable[[#This Row],[Stock_actual]],0)</f>
        <v>130.5</v>
      </c>
      <c r="P5216" s="6" t="s">
        <v>773</v>
      </c>
      <c r="Q5216" s="7">
        <v>6</v>
      </c>
      <c r="R5216" s="7">
        <v>0</v>
      </c>
      <c r="S5216" s="7" t="s">
        <v>11928</v>
      </c>
      <c r="BI5216"/>
      <c r="BJ5216"/>
    </row>
    <row r="5217" spans="2:62" x14ac:dyDescent="0.4">
      <c r="B5217" s="1">
        <v>23502</v>
      </c>
      <c r="C5217" s="6" t="s">
        <v>30</v>
      </c>
      <c r="D5217" s="6" t="s">
        <v>30</v>
      </c>
      <c r="E5217" s="6" t="s">
        <v>3268</v>
      </c>
      <c r="F5217" s="6" t="s">
        <v>3269</v>
      </c>
      <c r="G5217" s="6" t="s">
        <v>5267</v>
      </c>
      <c r="H5217" s="6" t="s">
        <v>3835</v>
      </c>
      <c r="I5217" s="6" t="s">
        <v>5313</v>
      </c>
      <c r="J5217" s="6" t="s">
        <v>5</v>
      </c>
      <c r="K5217" s="7">
        <v>18.5</v>
      </c>
      <c r="L5217" s="7">
        <f>IFERROR(VLOOKUP(SiscoTable[[#This Row],[Código]],Hoja2!A:B,2,0)*SiscoTable[[#This Row],[Provta(Uns)]],0)</f>
        <v>77.7</v>
      </c>
      <c r="M5217" s="7">
        <v>0</v>
      </c>
      <c r="N5217" s="7">
        <v>20</v>
      </c>
      <c r="O5217" s="7">
        <f>IFERROR(VLOOKUP(SiscoTable[[#This Row],[Código]],Hoja2!A:B,2,0)*SiscoTable[[#This Row],[Stock_actual]],0)</f>
        <v>84</v>
      </c>
      <c r="P5217" s="6" t="s">
        <v>324</v>
      </c>
      <c r="Q5217" s="7">
        <v>20</v>
      </c>
      <c r="R5217" s="7">
        <v>37.04</v>
      </c>
      <c r="S5217" s="7" t="s">
        <v>11928</v>
      </c>
      <c r="BI5217"/>
      <c r="BJ5217"/>
    </row>
    <row r="5218" spans="2:62" x14ac:dyDescent="0.4">
      <c r="B5218" s="1">
        <v>23503</v>
      </c>
      <c r="C5218" s="6" t="s">
        <v>30</v>
      </c>
      <c r="D5218" s="6" t="s">
        <v>30</v>
      </c>
      <c r="E5218" s="6" t="s">
        <v>3268</v>
      </c>
      <c r="F5218" s="6" t="s">
        <v>3269</v>
      </c>
      <c r="G5218" s="6" t="s">
        <v>3773</v>
      </c>
      <c r="H5218" s="6" t="s">
        <v>3835</v>
      </c>
      <c r="I5218" s="6" t="s">
        <v>3856</v>
      </c>
      <c r="J5218" s="6" t="s">
        <v>5</v>
      </c>
      <c r="K5218" s="7">
        <v>20</v>
      </c>
      <c r="L5218" s="7">
        <f>IFERROR(VLOOKUP(SiscoTable[[#This Row],[Código]],Hoja2!A:B,2,0)*SiscoTable[[#This Row],[Provta(Uns)]],0)</f>
        <v>64</v>
      </c>
      <c r="M5218" s="7">
        <v>0</v>
      </c>
      <c r="N5218" s="7">
        <v>25</v>
      </c>
      <c r="O5218" s="7">
        <f>IFERROR(VLOOKUP(SiscoTable[[#This Row],[Código]],Hoja2!A:B,2,0)*SiscoTable[[#This Row],[Stock_actual]],0)</f>
        <v>80</v>
      </c>
      <c r="P5218" s="6" t="s">
        <v>224</v>
      </c>
      <c r="Q5218" s="7">
        <v>22</v>
      </c>
      <c r="R5218" s="7">
        <v>0</v>
      </c>
      <c r="S5218" s="7" t="s">
        <v>11928</v>
      </c>
      <c r="BI5218"/>
      <c r="BJ5218"/>
    </row>
    <row r="5219" spans="2:62" x14ac:dyDescent="0.4">
      <c r="B5219" s="1">
        <v>23504</v>
      </c>
      <c r="C5219" s="6" t="s">
        <v>8</v>
      </c>
      <c r="D5219" s="6" t="s">
        <v>8</v>
      </c>
      <c r="E5219" s="6" t="s">
        <v>3268</v>
      </c>
      <c r="F5219" s="6" t="s">
        <v>3269</v>
      </c>
      <c r="G5219" s="6" t="s">
        <v>3270</v>
      </c>
      <c r="H5219" s="6" t="s">
        <v>3369</v>
      </c>
      <c r="I5219" s="6" t="s">
        <v>3368</v>
      </c>
      <c r="J5219" s="6" t="s">
        <v>5</v>
      </c>
      <c r="K5219" s="7">
        <v>0</v>
      </c>
      <c r="L5219" s="7">
        <f>IFERROR(VLOOKUP(SiscoTable[[#This Row],[Código]],Hoja2!A:B,2,0)*SiscoTable[[#This Row],[Provta(Uns)]],0)</f>
        <v>0</v>
      </c>
      <c r="M5219" s="7">
        <v>0</v>
      </c>
      <c r="N5219" s="7">
        <v>0</v>
      </c>
      <c r="O5219" s="7">
        <f>IFERROR(VLOOKUP(SiscoTable[[#This Row],[Código]],Hoja2!A:B,2,0)*SiscoTable[[#This Row],[Stock_actual]],0)</f>
        <v>0</v>
      </c>
      <c r="P5219" s="6" t="s">
        <v>7</v>
      </c>
      <c r="Q5219" s="7">
        <v>0</v>
      </c>
      <c r="R5219" s="7">
        <v>0</v>
      </c>
      <c r="S5219" s="7" t="s">
        <v>11927</v>
      </c>
      <c r="BI5219"/>
      <c r="BJ5219"/>
    </row>
    <row r="5220" spans="2:62" x14ac:dyDescent="0.4">
      <c r="B5220" s="1">
        <v>23505</v>
      </c>
      <c r="C5220" s="6" t="s">
        <v>8</v>
      </c>
      <c r="D5220" s="6" t="s">
        <v>8</v>
      </c>
      <c r="E5220" s="6" t="s">
        <v>3268</v>
      </c>
      <c r="F5220" s="6" t="s">
        <v>3269</v>
      </c>
      <c r="G5220" s="6" t="s">
        <v>5267</v>
      </c>
      <c r="H5220" s="6" t="s">
        <v>5269</v>
      </c>
      <c r="I5220" s="6" t="s">
        <v>5389</v>
      </c>
      <c r="J5220" s="6" t="s">
        <v>5</v>
      </c>
      <c r="K5220" s="7">
        <v>10.5</v>
      </c>
      <c r="L5220" s="7">
        <f>IFERROR(VLOOKUP(SiscoTable[[#This Row],[Código]],Hoja2!A:B,2,0)*SiscoTable[[#This Row],[Provta(Uns)]],0)</f>
        <v>75.600000000000009</v>
      </c>
      <c r="M5220" s="7">
        <v>0</v>
      </c>
      <c r="N5220" s="7">
        <v>9</v>
      </c>
      <c r="O5220" s="7">
        <f>IFERROR(VLOOKUP(SiscoTable[[#This Row],[Código]],Hoja2!A:B,2,0)*SiscoTable[[#This Row],[Stock_actual]],0)</f>
        <v>64.8</v>
      </c>
      <c r="P5220" s="6" t="s">
        <v>812</v>
      </c>
      <c r="Q5220" s="7">
        <v>12</v>
      </c>
      <c r="R5220" s="7">
        <v>21.099999999999998</v>
      </c>
      <c r="S5220" s="7" t="s">
        <v>11928</v>
      </c>
      <c r="BI5220"/>
      <c r="BJ5220"/>
    </row>
    <row r="5221" spans="2:62" x14ac:dyDescent="0.4">
      <c r="B5221" s="1">
        <v>23506</v>
      </c>
      <c r="C5221" s="6" t="s">
        <v>8</v>
      </c>
      <c r="D5221" s="6" t="s">
        <v>8</v>
      </c>
      <c r="E5221" s="6" t="s">
        <v>3268</v>
      </c>
      <c r="F5221" s="6" t="s">
        <v>3269</v>
      </c>
      <c r="G5221" s="6" t="s">
        <v>5267</v>
      </c>
      <c r="H5221" s="6" t="s">
        <v>5269</v>
      </c>
      <c r="I5221" s="6" t="s">
        <v>5390</v>
      </c>
      <c r="J5221" s="6" t="s">
        <v>5</v>
      </c>
      <c r="K5221" s="7">
        <v>0</v>
      </c>
      <c r="L5221" s="7">
        <f>IFERROR(VLOOKUP(SiscoTable[[#This Row],[Código]],Hoja2!A:B,2,0)*SiscoTable[[#This Row],[Provta(Uns)]],0)</f>
        <v>0</v>
      </c>
      <c r="M5221" s="7">
        <v>0</v>
      </c>
      <c r="N5221" s="7">
        <v>0</v>
      </c>
      <c r="O5221" s="7">
        <f>IFERROR(VLOOKUP(SiscoTable[[#This Row],[Código]],Hoja2!A:B,2,0)*SiscoTable[[#This Row],[Stock_actual]],0)</f>
        <v>0</v>
      </c>
      <c r="P5221" s="6" t="s">
        <v>7</v>
      </c>
      <c r="Q5221" s="7">
        <v>0</v>
      </c>
      <c r="R5221" s="7">
        <v>0</v>
      </c>
      <c r="S5221" s="7" t="s">
        <v>11928</v>
      </c>
      <c r="BI5221"/>
      <c r="BJ5221"/>
    </row>
    <row r="5222" spans="2:62" x14ac:dyDescent="0.4">
      <c r="B5222" s="1">
        <v>23507</v>
      </c>
      <c r="C5222" s="6" t="s">
        <v>30</v>
      </c>
      <c r="D5222" s="6" t="s">
        <v>30</v>
      </c>
      <c r="E5222" s="6" t="s">
        <v>8482</v>
      </c>
      <c r="F5222" s="6" t="s">
        <v>10720</v>
      </c>
      <c r="G5222" s="6" t="s">
        <v>11105</v>
      </c>
      <c r="H5222" s="6" t="s">
        <v>11135</v>
      </c>
      <c r="I5222" s="6" t="s">
        <v>11183</v>
      </c>
      <c r="J5222" s="6" t="s">
        <v>5</v>
      </c>
      <c r="K5222" s="7">
        <v>12</v>
      </c>
      <c r="L5222" s="7">
        <f>IFERROR(VLOOKUP(SiscoTable[[#This Row],[Código]],Hoja2!A:B,2,0)*SiscoTable[[#This Row],[Provta(Uns)]],0)</f>
        <v>163.19999999999999</v>
      </c>
      <c r="M5222" s="7">
        <v>0</v>
      </c>
      <c r="N5222" s="7">
        <v>18</v>
      </c>
      <c r="O5222" s="7">
        <f>IFERROR(VLOOKUP(SiscoTable[[#This Row],[Código]],Hoja2!A:B,2,0)*SiscoTable[[#This Row],[Stock_actual]],0)</f>
        <v>244.79999999999998</v>
      </c>
      <c r="P5222" s="6" t="s">
        <v>220</v>
      </c>
      <c r="Q5222" s="7">
        <v>13</v>
      </c>
      <c r="R5222" s="7">
        <v>0</v>
      </c>
      <c r="S5222" s="7" t="s">
        <v>11926</v>
      </c>
      <c r="BI5222"/>
      <c r="BJ5222"/>
    </row>
    <row r="5223" spans="2:62" x14ac:dyDescent="0.4">
      <c r="B5223" s="1">
        <v>23509</v>
      </c>
      <c r="C5223" s="6" t="s">
        <v>8</v>
      </c>
      <c r="D5223" s="6" t="s">
        <v>8</v>
      </c>
      <c r="E5223" s="6" t="s">
        <v>3268</v>
      </c>
      <c r="F5223" s="6" t="s">
        <v>7815</v>
      </c>
      <c r="G5223" s="6" t="s">
        <v>7827</v>
      </c>
      <c r="H5223" s="6" t="s">
        <v>3274</v>
      </c>
      <c r="I5223" s="6" t="s">
        <v>7909</v>
      </c>
      <c r="J5223" s="6" t="s">
        <v>5</v>
      </c>
      <c r="K5223" s="7">
        <v>0</v>
      </c>
      <c r="L5223" s="7">
        <f>IFERROR(VLOOKUP(SiscoTable[[#This Row],[Código]],Hoja2!A:B,2,0)*SiscoTable[[#This Row],[Provta(Uns)]],0)</f>
        <v>0</v>
      </c>
      <c r="M5223" s="7">
        <v>0</v>
      </c>
      <c r="N5223" s="7">
        <v>0</v>
      </c>
      <c r="O5223" s="7">
        <f>IFERROR(VLOOKUP(SiscoTable[[#This Row],[Código]],Hoja2!A:B,2,0)*SiscoTable[[#This Row],[Stock_actual]],0)</f>
        <v>0</v>
      </c>
      <c r="P5223" s="6" t="s">
        <v>7</v>
      </c>
      <c r="Q5223" s="7">
        <v>0</v>
      </c>
      <c r="R5223" s="7">
        <v>0</v>
      </c>
      <c r="S5223" s="7" t="s">
        <v>11927</v>
      </c>
      <c r="BI5223"/>
      <c r="BJ5223"/>
    </row>
    <row r="5224" spans="2:62" x14ac:dyDescent="0.4">
      <c r="B5224" s="1">
        <v>23510</v>
      </c>
      <c r="C5224" s="6" t="s">
        <v>30</v>
      </c>
      <c r="D5224" s="6" t="s">
        <v>8</v>
      </c>
      <c r="E5224" s="6" t="s">
        <v>3268</v>
      </c>
      <c r="F5224" s="6" t="s">
        <v>7815</v>
      </c>
      <c r="G5224" s="6" t="s">
        <v>7827</v>
      </c>
      <c r="H5224" s="6" t="s">
        <v>3274</v>
      </c>
      <c r="I5224" s="6" t="s">
        <v>7853</v>
      </c>
      <c r="J5224" s="6" t="s">
        <v>5</v>
      </c>
      <c r="K5224" s="7">
        <v>2</v>
      </c>
      <c r="L5224" s="7">
        <f>IFERROR(VLOOKUP(SiscoTable[[#This Row],[Código]],Hoja2!A:B,2,0)*SiscoTable[[#This Row],[Provta(Uns)]],0)</f>
        <v>69.599999999999994</v>
      </c>
      <c r="M5224" s="7">
        <v>0</v>
      </c>
      <c r="N5224" s="7">
        <v>12</v>
      </c>
      <c r="O5224" s="7">
        <f>IFERROR(VLOOKUP(SiscoTable[[#This Row],[Código]],Hoja2!A:B,2,0)*SiscoTable[[#This Row],[Stock_actual]],0)</f>
        <v>417.59999999999997</v>
      </c>
      <c r="P5224" s="6" t="s">
        <v>1014</v>
      </c>
      <c r="Q5224" s="7">
        <v>2</v>
      </c>
      <c r="R5224" s="7">
        <v>0</v>
      </c>
      <c r="S5224" s="7" t="s">
        <v>11927</v>
      </c>
      <c r="BI5224"/>
      <c r="BJ5224"/>
    </row>
    <row r="5225" spans="2:62" x14ac:dyDescent="0.4">
      <c r="B5225" s="1">
        <v>23511</v>
      </c>
      <c r="C5225" s="6" t="s">
        <v>30</v>
      </c>
      <c r="D5225" s="6" t="s">
        <v>30</v>
      </c>
      <c r="E5225" s="6" t="s">
        <v>3268</v>
      </c>
      <c r="F5225" s="6" t="s">
        <v>7815</v>
      </c>
      <c r="G5225" s="6" t="s">
        <v>7827</v>
      </c>
      <c r="H5225" s="6" t="s">
        <v>3274</v>
      </c>
      <c r="I5225" s="6" t="s">
        <v>7854</v>
      </c>
      <c r="J5225" s="6" t="s">
        <v>5</v>
      </c>
      <c r="K5225" s="7">
        <v>7.5</v>
      </c>
      <c r="L5225" s="7">
        <f>IFERROR(VLOOKUP(SiscoTable[[#This Row],[Código]],Hoja2!A:B,2,0)*SiscoTable[[#This Row],[Provta(Uns)]],0)</f>
        <v>123.75</v>
      </c>
      <c r="M5225" s="7">
        <v>12</v>
      </c>
      <c r="N5225" s="7">
        <v>6</v>
      </c>
      <c r="O5225" s="7">
        <f>IFERROR(VLOOKUP(SiscoTable[[#This Row],[Código]],Hoja2!A:B,2,0)*SiscoTable[[#This Row],[Stock_actual]],0)</f>
        <v>99</v>
      </c>
      <c r="P5225" s="6" t="s">
        <v>751</v>
      </c>
      <c r="Q5225" s="7">
        <v>8</v>
      </c>
      <c r="R5225" s="7">
        <v>3</v>
      </c>
      <c r="S5225" s="7" t="s">
        <v>11927</v>
      </c>
      <c r="BI5225"/>
      <c r="BJ5225"/>
    </row>
    <row r="5226" spans="2:62" x14ac:dyDescent="0.4">
      <c r="B5226" s="1">
        <v>23512</v>
      </c>
      <c r="C5226" s="6" t="s">
        <v>30</v>
      </c>
      <c r="D5226" s="6" t="s">
        <v>30</v>
      </c>
      <c r="E5226" s="6" t="s">
        <v>469</v>
      </c>
      <c r="F5226" s="6" t="s">
        <v>59</v>
      </c>
      <c r="G5226" s="6" t="s">
        <v>59</v>
      </c>
      <c r="H5226" s="6" t="s">
        <v>153</v>
      </c>
      <c r="I5226" s="6" t="s">
        <v>967</v>
      </c>
      <c r="J5226" s="6" t="s">
        <v>5</v>
      </c>
      <c r="K5226" s="7">
        <v>21.5</v>
      </c>
      <c r="L5226" s="7">
        <f>IFERROR(VLOOKUP(SiscoTable[[#This Row],[Código]],Hoja2!A:B,2,0)*SiscoTable[[#This Row],[Provta(Uns)]],0)</f>
        <v>118.25</v>
      </c>
      <c r="M5226" s="7">
        <v>0</v>
      </c>
      <c r="N5226" s="7">
        <v>36</v>
      </c>
      <c r="O5226" s="7">
        <f>IFERROR(VLOOKUP(SiscoTable[[#This Row],[Código]],Hoja2!A:B,2,0)*SiscoTable[[#This Row],[Stock_actual]],0)</f>
        <v>198</v>
      </c>
      <c r="P5226" s="6" t="s">
        <v>353</v>
      </c>
      <c r="Q5226" s="7">
        <v>24</v>
      </c>
      <c r="R5226" s="7">
        <v>0</v>
      </c>
      <c r="S5226" s="7" t="s">
        <v>11927</v>
      </c>
      <c r="BI5226"/>
      <c r="BJ5226"/>
    </row>
    <row r="5227" spans="2:62" x14ac:dyDescent="0.4">
      <c r="B5227" s="1">
        <v>23513</v>
      </c>
      <c r="C5227" s="6" t="s">
        <v>8</v>
      </c>
      <c r="D5227" s="6" t="s">
        <v>8</v>
      </c>
      <c r="E5227" s="6" t="s">
        <v>3268</v>
      </c>
      <c r="F5227" s="6" t="s">
        <v>6803</v>
      </c>
      <c r="G5227" s="6" t="s">
        <v>6915</v>
      </c>
      <c r="H5227" s="6" t="s">
        <v>7016</v>
      </c>
      <c r="I5227" s="6" t="s">
        <v>7021</v>
      </c>
      <c r="J5227" s="6" t="s">
        <v>5</v>
      </c>
      <c r="K5227" s="7">
        <v>0</v>
      </c>
      <c r="L5227" s="7">
        <f>IFERROR(VLOOKUP(SiscoTable[[#This Row],[Código]],Hoja2!A:B,2,0)*SiscoTable[[#This Row],[Provta(Uns)]],0)</f>
        <v>0</v>
      </c>
      <c r="M5227" s="7">
        <v>0</v>
      </c>
      <c r="N5227" s="7">
        <v>0</v>
      </c>
      <c r="O5227" s="7">
        <f>IFERROR(VLOOKUP(SiscoTable[[#This Row],[Código]],Hoja2!A:B,2,0)*SiscoTable[[#This Row],[Stock_actual]],0)</f>
        <v>0</v>
      </c>
      <c r="P5227" s="6" t="s">
        <v>7</v>
      </c>
      <c r="Q5227" s="7">
        <v>0</v>
      </c>
      <c r="R5227" s="7">
        <v>0</v>
      </c>
      <c r="S5227" s="7" t="s">
        <v>11925</v>
      </c>
      <c r="BI5227"/>
      <c r="BJ5227"/>
    </row>
    <row r="5228" spans="2:62" x14ac:dyDescent="0.4">
      <c r="B5228" s="1">
        <v>23514</v>
      </c>
      <c r="C5228" s="6" t="s">
        <v>8</v>
      </c>
      <c r="D5228" s="6" t="s">
        <v>8</v>
      </c>
      <c r="E5228" s="6" t="s">
        <v>3268</v>
      </c>
      <c r="F5228" s="6" t="s">
        <v>6803</v>
      </c>
      <c r="G5228" s="6" t="s">
        <v>6915</v>
      </c>
      <c r="H5228" s="6" t="s">
        <v>7016</v>
      </c>
      <c r="I5228" s="6" t="s">
        <v>7022</v>
      </c>
      <c r="J5228" s="6" t="s">
        <v>5</v>
      </c>
      <c r="K5228" s="7">
        <v>0</v>
      </c>
      <c r="L5228" s="7">
        <f>IFERROR(VLOOKUP(SiscoTable[[#This Row],[Código]],Hoja2!A:B,2,0)*SiscoTable[[#This Row],[Provta(Uns)]],0)</f>
        <v>0</v>
      </c>
      <c r="M5228" s="7">
        <v>0</v>
      </c>
      <c r="N5228" s="7">
        <v>0</v>
      </c>
      <c r="O5228" s="7">
        <f>IFERROR(VLOOKUP(SiscoTable[[#This Row],[Código]],Hoja2!A:B,2,0)*SiscoTable[[#This Row],[Stock_actual]],0)</f>
        <v>0</v>
      </c>
      <c r="P5228" s="6" t="s">
        <v>7</v>
      </c>
      <c r="Q5228" s="7">
        <v>0</v>
      </c>
      <c r="R5228" s="7">
        <v>0</v>
      </c>
      <c r="S5228" s="7" t="s">
        <v>11925</v>
      </c>
      <c r="BI5228"/>
      <c r="BJ5228"/>
    </row>
    <row r="5229" spans="2:62" x14ac:dyDescent="0.4">
      <c r="B5229" s="1">
        <v>23517</v>
      </c>
      <c r="C5229" s="6" t="s">
        <v>30</v>
      </c>
      <c r="D5229" s="6" t="s">
        <v>30</v>
      </c>
      <c r="E5229" s="6" t="s">
        <v>3268</v>
      </c>
      <c r="F5229" s="6" t="s">
        <v>6803</v>
      </c>
      <c r="G5229" s="6" t="s">
        <v>6915</v>
      </c>
      <c r="H5229" s="6" t="s">
        <v>6935</v>
      </c>
      <c r="I5229" s="6" t="s">
        <v>6976</v>
      </c>
      <c r="J5229" s="6" t="s">
        <v>5</v>
      </c>
      <c r="K5229" s="7">
        <v>19.329999999999998</v>
      </c>
      <c r="L5229" s="7">
        <f>IFERROR(VLOOKUP(SiscoTable[[#This Row],[Código]],Hoja2!A:B,2,0)*SiscoTable[[#This Row],[Provta(Uns)]],0)</f>
        <v>183.63499999999999</v>
      </c>
      <c r="M5229" s="7">
        <v>0</v>
      </c>
      <c r="N5229" s="7">
        <v>27</v>
      </c>
      <c r="O5229" s="7">
        <f>IFERROR(VLOOKUP(SiscoTable[[#This Row],[Código]],Hoja2!A:B,2,0)*SiscoTable[[#This Row],[Stock_actual]],0)</f>
        <v>256.5</v>
      </c>
      <c r="P5229" s="6" t="s">
        <v>694</v>
      </c>
      <c r="Q5229" s="7">
        <v>21</v>
      </c>
      <c r="R5229" s="7">
        <v>0</v>
      </c>
      <c r="S5229" s="7" t="s">
        <v>11925</v>
      </c>
      <c r="BI5229"/>
      <c r="BJ5229"/>
    </row>
    <row r="5230" spans="2:62" x14ac:dyDescent="0.4">
      <c r="B5230" s="1">
        <v>23519</v>
      </c>
      <c r="C5230" s="6" t="s">
        <v>30</v>
      </c>
      <c r="D5230" s="6" t="s">
        <v>30</v>
      </c>
      <c r="E5230" s="6" t="s">
        <v>3268</v>
      </c>
      <c r="F5230" s="6" t="s">
        <v>6803</v>
      </c>
      <c r="G5230" s="6" t="s">
        <v>6915</v>
      </c>
      <c r="H5230" s="6" t="s">
        <v>6935</v>
      </c>
      <c r="I5230" s="6" t="s">
        <v>6977</v>
      </c>
      <c r="J5230" s="6" t="s">
        <v>5</v>
      </c>
      <c r="K5230" s="7">
        <v>29.17</v>
      </c>
      <c r="L5230" s="7">
        <f>IFERROR(VLOOKUP(SiscoTable[[#This Row],[Código]],Hoja2!A:B,2,0)*SiscoTable[[#This Row],[Provta(Uns)]],0)</f>
        <v>102.095</v>
      </c>
      <c r="M5230" s="7">
        <v>0</v>
      </c>
      <c r="N5230" s="7">
        <v>31</v>
      </c>
      <c r="O5230" s="7">
        <f>IFERROR(VLOOKUP(SiscoTable[[#This Row],[Código]],Hoja2!A:B,2,0)*SiscoTable[[#This Row],[Stock_actual]],0)</f>
        <v>108.5</v>
      </c>
      <c r="P5230" s="6" t="s">
        <v>324</v>
      </c>
      <c r="Q5230" s="7">
        <v>32</v>
      </c>
      <c r="R5230" s="7">
        <v>58.239999999999995</v>
      </c>
      <c r="S5230" s="7" t="s">
        <v>11925</v>
      </c>
      <c r="BI5230"/>
      <c r="BJ5230"/>
    </row>
    <row r="5231" spans="2:62" x14ac:dyDescent="0.4">
      <c r="B5231" s="1">
        <v>23520</v>
      </c>
      <c r="C5231" s="6" t="s">
        <v>8</v>
      </c>
      <c r="D5231" s="6" t="s">
        <v>8</v>
      </c>
      <c r="E5231" s="6" t="s">
        <v>3268</v>
      </c>
      <c r="F5231" s="6" t="s">
        <v>6059</v>
      </c>
      <c r="G5231" s="6" t="s">
        <v>6174</v>
      </c>
      <c r="H5231" s="6" t="s">
        <v>6184</v>
      </c>
      <c r="I5231" s="6" t="s">
        <v>6211</v>
      </c>
      <c r="J5231" s="6" t="s">
        <v>5</v>
      </c>
      <c r="K5231" s="7">
        <v>0</v>
      </c>
      <c r="L5231" s="7">
        <f>IFERROR(VLOOKUP(SiscoTable[[#This Row],[Código]],Hoja2!A:B,2,0)*SiscoTable[[#This Row],[Provta(Uns)]],0)</f>
        <v>0</v>
      </c>
      <c r="M5231" s="7">
        <v>0</v>
      </c>
      <c r="N5231" s="7">
        <v>0</v>
      </c>
      <c r="O5231" s="7">
        <f>IFERROR(VLOOKUP(SiscoTable[[#This Row],[Código]],Hoja2!A:B,2,0)*SiscoTable[[#This Row],[Stock_actual]],0)</f>
        <v>0</v>
      </c>
      <c r="P5231" s="6" t="s">
        <v>7</v>
      </c>
      <c r="Q5231" s="7">
        <v>0</v>
      </c>
      <c r="R5231" s="7">
        <v>0</v>
      </c>
      <c r="S5231" s="7" t="s">
        <v>11925</v>
      </c>
      <c r="BI5231"/>
      <c r="BJ5231"/>
    </row>
    <row r="5232" spans="2:62" x14ac:dyDescent="0.4">
      <c r="B5232" s="1">
        <v>23521</v>
      </c>
      <c r="C5232" s="6" t="s">
        <v>8</v>
      </c>
      <c r="D5232" s="6" t="s">
        <v>8</v>
      </c>
      <c r="E5232" s="6" t="s">
        <v>3268</v>
      </c>
      <c r="F5232" s="6" t="s">
        <v>3269</v>
      </c>
      <c r="G5232" s="6" t="s">
        <v>5267</v>
      </c>
      <c r="H5232" s="6" t="s">
        <v>3872</v>
      </c>
      <c r="I5232" s="6" t="s">
        <v>5447</v>
      </c>
      <c r="J5232" s="6" t="s">
        <v>5</v>
      </c>
      <c r="K5232" s="7">
        <v>0</v>
      </c>
      <c r="L5232" s="7">
        <f>IFERROR(VLOOKUP(SiscoTable[[#This Row],[Código]],Hoja2!A:B,2,0)*SiscoTable[[#This Row],[Provta(Uns)]],0)</f>
        <v>0</v>
      </c>
      <c r="M5232" s="7">
        <v>0</v>
      </c>
      <c r="N5232" s="7">
        <v>0</v>
      </c>
      <c r="O5232" s="7">
        <f>IFERROR(VLOOKUP(SiscoTable[[#This Row],[Código]],Hoja2!A:B,2,0)*SiscoTable[[#This Row],[Stock_actual]],0)</f>
        <v>0</v>
      </c>
      <c r="P5232" s="6" t="s">
        <v>7</v>
      </c>
      <c r="Q5232" s="7">
        <v>0</v>
      </c>
      <c r="R5232" s="7">
        <v>0</v>
      </c>
      <c r="S5232" s="7" t="s">
        <v>11928</v>
      </c>
      <c r="BI5232"/>
      <c r="BJ5232"/>
    </row>
    <row r="5233" spans="2:62" x14ac:dyDescent="0.4">
      <c r="B5233" s="1">
        <v>23522</v>
      </c>
      <c r="C5233" s="6" t="s">
        <v>25</v>
      </c>
      <c r="D5233" s="6" t="s">
        <v>25</v>
      </c>
      <c r="E5233" s="6" t="s">
        <v>3268</v>
      </c>
      <c r="F5233" s="6" t="s">
        <v>8283</v>
      </c>
      <c r="G5233" s="6" t="s">
        <v>8321</v>
      </c>
      <c r="H5233" s="6" t="s">
        <v>8358</v>
      </c>
      <c r="I5233" s="6" t="s">
        <v>8359</v>
      </c>
      <c r="J5233" s="6" t="s">
        <v>4430</v>
      </c>
      <c r="K5233" s="7">
        <v>113.17</v>
      </c>
      <c r="L5233" s="7">
        <f>IFERROR(VLOOKUP(SiscoTable[[#This Row],[Código]],Hoja2!A:B,2,0)*SiscoTable[[#This Row],[Provta(Uns)]],0)</f>
        <v>1573.0630000000001</v>
      </c>
      <c r="M5233" s="7">
        <v>0</v>
      </c>
      <c r="N5233" s="7">
        <v>131</v>
      </c>
      <c r="O5233" s="7">
        <f>IFERROR(VLOOKUP(SiscoTable[[#This Row],[Código]],Hoja2!A:B,2,0)*SiscoTable[[#This Row],[Stock_actual]],0)</f>
        <v>1820.9</v>
      </c>
      <c r="P5233" s="6" t="s">
        <v>121</v>
      </c>
      <c r="Q5233" s="7">
        <v>124</v>
      </c>
      <c r="R5233" s="7">
        <v>0</v>
      </c>
      <c r="S5233" s="7" t="s">
        <v>11928</v>
      </c>
      <c r="BI5233"/>
      <c r="BJ5233"/>
    </row>
    <row r="5234" spans="2:62" x14ac:dyDescent="0.4">
      <c r="B5234" s="1">
        <v>23523</v>
      </c>
      <c r="C5234" s="6" t="s">
        <v>8</v>
      </c>
      <c r="D5234" s="6" t="s">
        <v>8</v>
      </c>
      <c r="E5234" s="6" t="s">
        <v>2809</v>
      </c>
      <c r="F5234" s="6" t="s">
        <v>2844</v>
      </c>
      <c r="G5234" s="6" t="s">
        <v>2811</v>
      </c>
      <c r="H5234" s="6" t="s">
        <v>2858</v>
      </c>
      <c r="I5234" s="6" t="s">
        <v>2869</v>
      </c>
      <c r="J5234" s="6" t="s">
        <v>5</v>
      </c>
      <c r="K5234" s="7">
        <v>0</v>
      </c>
      <c r="L5234" s="7">
        <f>IFERROR(VLOOKUP(SiscoTable[[#This Row],[Código]],Hoja2!A:B,2,0)*SiscoTable[[#This Row],[Provta(Uns)]],0)</f>
        <v>0</v>
      </c>
      <c r="M5234" s="7">
        <v>1</v>
      </c>
      <c r="N5234" s="7">
        <v>9</v>
      </c>
      <c r="O5234" s="7">
        <f>IFERROR(VLOOKUP(SiscoTable[[#This Row],[Código]],Hoja2!A:B,2,0)*SiscoTable[[#This Row],[Stock_actual]],0)</f>
        <v>0</v>
      </c>
      <c r="P5234" s="6" t="s">
        <v>134</v>
      </c>
      <c r="Q5234" s="7">
        <v>0</v>
      </c>
      <c r="R5234" s="7">
        <v>0</v>
      </c>
      <c r="S5234" s="7" t="s">
        <v>11923</v>
      </c>
      <c r="BI5234"/>
      <c r="BJ5234"/>
    </row>
    <row r="5235" spans="2:62" x14ac:dyDescent="0.4">
      <c r="B5235" s="1">
        <v>23524</v>
      </c>
      <c r="C5235" s="6" t="s">
        <v>8</v>
      </c>
      <c r="D5235" s="6" t="s">
        <v>8</v>
      </c>
      <c r="E5235" s="6" t="s">
        <v>0</v>
      </c>
      <c r="F5235" s="6" t="s">
        <v>73</v>
      </c>
      <c r="G5235" s="6" t="s">
        <v>73</v>
      </c>
      <c r="H5235" s="6" t="s">
        <v>153</v>
      </c>
      <c r="I5235" s="6" t="s">
        <v>152</v>
      </c>
      <c r="J5235" s="6" t="s">
        <v>5</v>
      </c>
      <c r="K5235" s="7">
        <v>0</v>
      </c>
      <c r="L5235" s="7">
        <f>IFERROR(VLOOKUP(SiscoTable[[#This Row],[Código]],Hoja2!A:B,2,0)*SiscoTable[[#This Row],[Provta(Uns)]],0)</f>
        <v>0</v>
      </c>
      <c r="M5235" s="7">
        <v>0</v>
      </c>
      <c r="N5235" s="7">
        <v>0</v>
      </c>
      <c r="O5235" s="7">
        <f>IFERROR(VLOOKUP(SiscoTable[[#This Row],[Código]],Hoja2!A:B,2,0)*SiscoTable[[#This Row],[Stock_actual]],0)</f>
        <v>0</v>
      </c>
      <c r="P5235" s="6" t="s">
        <v>7</v>
      </c>
      <c r="Q5235" s="7">
        <v>0</v>
      </c>
      <c r="R5235" s="7">
        <v>0</v>
      </c>
      <c r="S5235" s="7" t="s">
        <v>11923</v>
      </c>
      <c r="BI5235"/>
      <c r="BJ5235"/>
    </row>
    <row r="5236" spans="2:62" x14ac:dyDescent="0.4">
      <c r="B5236" s="1">
        <v>23526</v>
      </c>
      <c r="C5236" s="6" t="s">
        <v>8</v>
      </c>
      <c r="D5236" s="6" t="s">
        <v>8</v>
      </c>
      <c r="E5236" s="6" t="s">
        <v>2809</v>
      </c>
      <c r="F5236" s="6" t="s">
        <v>2844</v>
      </c>
      <c r="G5236" s="6" t="s">
        <v>2811</v>
      </c>
      <c r="H5236" s="6" t="s">
        <v>4</v>
      </c>
      <c r="I5236" s="6" t="s">
        <v>2948</v>
      </c>
      <c r="J5236" s="6" t="s">
        <v>200</v>
      </c>
      <c r="K5236" s="7">
        <v>0</v>
      </c>
      <c r="L5236" s="7">
        <f>IFERROR(VLOOKUP(SiscoTable[[#This Row],[Código]],Hoja2!A:B,2,0)*SiscoTable[[#This Row],[Provta(Uns)]],0)</f>
        <v>0</v>
      </c>
      <c r="M5236" s="7">
        <v>0</v>
      </c>
      <c r="N5236" s="7">
        <v>0</v>
      </c>
      <c r="O5236" s="7">
        <f>IFERROR(VLOOKUP(SiscoTable[[#This Row],[Código]],Hoja2!A:B,2,0)*SiscoTable[[#This Row],[Stock_actual]],0)</f>
        <v>0</v>
      </c>
      <c r="P5236" s="6" t="s">
        <v>7</v>
      </c>
      <c r="Q5236" s="7">
        <v>0</v>
      </c>
      <c r="R5236" s="7">
        <v>0</v>
      </c>
      <c r="S5236" s="7" t="s">
        <v>11923</v>
      </c>
      <c r="BI5236"/>
      <c r="BJ5236"/>
    </row>
    <row r="5237" spans="2:62" x14ac:dyDescent="0.4">
      <c r="B5237" s="1">
        <v>23530</v>
      </c>
      <c r="C5237" s="6" t="s">
        <v>25</v>
      </c>
      <c r="D5237" s="6" t="s">
        <v>30</v>
      </c>
      <c r="E5237" s="6" t="s">
        <v>8482</v>
      </c>
      <c r="F5237" s="6" t="s">
        <v>1736</v>
      </c>
      <c r="G5237" s="6" t="s">
        <v>10193</v>
      </c>
      <c r="H5237" s="6" t="s">
        <v>10199</v>
      </c>
      <c r="I5237" s="6" t="s">
        <v>10210</v>
      </c>
      <c r="J5237" s="6" t="s">
        <v>5</v>
      </c>
      <c r="K5237" s="7">
        <v>5.83</v>
      </c>
      <c r="L5237" s="7">
        <f>IFERROR(VLOOKUP(SiscoTable[[#This Row],[Código]],Hoja2!A:B,2,0)*SiscoTable[[#This Row],[Provta(Uns)]],0)</f>
        <v>148.66499999999999</v>
      </c>
      <c r="M5237" s="7">
        <v>0</v>
      </c>
      <c r="N5237" s="7">
        <v>34</v>
      </c>
      <c r="O5237" s="7">
        <f>IFERROR(VLOOKUP(SiscoTable[[#This Row],[Código]],Hoja2!A:B,2,0)*SiscoTable[[#This Row],[Stock_actual]],0)</f>
        <v>867</v>
      </c>
      <c r="P5237" s="6" t="s">
        <v>612</v>
      </c>
      <c r="Q5237" s="7">
        <v>6</v>
      </c>
      <c r="R5237" s="7">
        <v>0</v>
      </c>
      <c r="S5237" s="7" t="s">
        <v>11926</v>
      </c>
      <c r="BI5237"/>
      <c r="BJ5237"/>
    </row>
    <row r="5238" spans="2:62" x14ac:dyDescent="0.4">
      <c r="B5238" s="1">
        <v>23531</v>
      </c>
      <c r="C5238" s="6" t="s">
        <v>25</v>
      </c>
      <c r="D5238" s="6" t="s">
        <v>30</v>
      </c>
      <c r="E5238" s="6" t="s">
        <v>8482</v>
      </c>
      <c r="F5238" s="6" t="s">
        <v>1736</v>
      </c>
      <c r="G5238" s="6" t="s">
        <v>10193</v>
      </c>
      <c r="H5238" s="6" t="s">
        <v>10199</v>
      </c>
      <c r="I5238" s="6" t="s">
        <v>10211</v>
      </c>
      <c r="J5238" s="6" t="s">
        <v>5</v>
      </c>
      <c r="K5238" s="7">
        <v>5</v>
      </c>
      <c r="L5238" s="7">
        <f>IFERROR(VLOOKUP(SiscoTable[[#This Row],[Código]],Hoja2!A:B,2,0)*SiscoTable[[#This Row],[Provta(Uns)]],0)</f>
        <v>127.5</v>
      </c>
      <c r="M5238" s="7">
        <v>0</v>
      </c>
      <c r="N5238" s="7">
        <v>33</v>
      </c>
      <c r="O5238" s="7">
        <f>IFERROR(VLOOKUP(SiscoTable[[#This Row],[Código]],Hoja2!A:B,2,0)*SiscoTable[[#This Row],[Stock_actual]],0)</f>
        <v>841.5</v>
      </c>
      <c r="P5238" s="6" t="s">
        <v>2343</v>
      </c>
      <c r="Q5238" s="7">
        <v>6</v>
      </c>
      <c r="R5238" s="7">
        <v>0</v>
      </c>
      <c r="S5238" s="7" t="s">
        <v>11926</v>
      </c>
      <c r="BI5238"/>
      <c r="BJ5238"/>
    </row>
    <row r="5239" spans="2:62" x14ac:dyDescent="0.4">
      <c r="B5239" s="1">
        <v>23532</v>
      </c>
      <c r="C5239" s="6" t="s">
        <v>8</v>
      </c>
      <c r="D5239" s="6" t="s">
        <v>8</v>
      </c>
      <c r="E5239" s="6" t="s">
        <v>8482</v>
      </c>
      <c r="F5239" s="6" t="s">
        <v>1736</v>
      </c>
      <c r="G5239" s="6" t="s">
        <v>10193</v>
      </c>
      <c r="H5239" s="6" t="s">
        <v>10199</v>
      </c>
      <c r="I5239" s="6" t="s">
        <v>10269</v>
      </c>
      <c r="J5239" s="6" t="s">
        <v>5</v>
      </c>
      <c r="K5239" s="7">
        <v>2</v>
      </c>
      <c r="L5239" s="7">
        <f>IFERROR(VLOOKUP(SiscoTable[[#This Row],[Código]],Hoja2!A:B,2,0)*SiscoTable[[#This Row],[Provta(Uns)]],0)</f>
        <v>74.400000000000006</v>
      </c>
      <c r="M5239" s="7">
        <v>0</v>
      </c>
      <c r="N5239" s="7">
        <v>6</v>
      </c>
      <c r="O5239" s="7">
        <f>IFERROR(VLOOKUP(SiscoTable[[#This Row],[Código]],Hoja2!A:B,2,0)*SiscoTable[[#This Row],[Stock_actual]],0)</f>
        <v>223.20000000000002</v>
      </c>
      <c r="P5239" s="6" t="s">
        <v>983</v>
      </c>
      <c r="Q5239" s="7">
        <v>2</v>
      </c>
      <c r="R5239" s="7">
        <v>0</v>
      </c>
      <c r="S5239" s="7" t="s">
        <v>11926</v>
      </c>
      <c r="BI5239"/>
      <c r="BJ5239"/>
    </row>
    <row r="5240" spans="2:62" x14ac:dyDescent="0.4">
      <c r="B5240" s="1">
        <v>23533</v>
      </c>
      <c r="C5240" s="6" t="s">
        <v>25</v>
      </c>
      <c r="D5240" s="6" t="s">
        <v>30</v>
      </c>
      <c r="E5240" s="6" t="s">
        <v>8482</v>
      </c>
      <c r="F5240" s="6" t="s">
        <v>1736</v>
      </c>
      <c r="G5240" s="6" t="s">
        <v>10193</v>
      </c>
      <c r="H5240" s="6" t="s">
        <v>10199</v>
      </c>
      <c r="I5240" s="6" t="s">
        <v>10212</v>
      </c>
      <c r="J5240" s="6" t="s">
        <v>5</v>
      </c>
      <c r="K5240" s="7">
        <v>7</v>
      </c>
      <c r="L5240" s="7">
        <f>IFERROR(VLOOKUP(SiscoTable[[#This Row],[Código]],Hoja2!A:B,2,0)*SiscoTable[[#This Row],[Provta(Uns)]],0)</f>
        <v>178.5</v>
      </c>
      <c r="M5240" s="7">
        <v>0</v>
      </c>
      <c r="N5240" s="7">
        <v>46</v>
      </c>
      <c r="O5240" s="7">
        <f>IFERROR(VLOOKUP(SiscoTable[[#This Row],[Código]],Hoja2!A:B,2,0)*SiscoTable[[#This Row],[Stock_actual]],0)</f>
        <v>1173</v>
      </c>
      <c r="P5240" s="6" t="s">
        <v>1839</v>
      </c>
      <c r="Q5240" s="7">
        <v>8</v>
      </c>
      <c r="R5240" s="7">
        <v>0</v>
      </c>
      <c r="S5240" s="7" t="s">
        <v>11926</v>
      </c>
      <c r="BI5240"/>
      <c r="BJ5240"/>
    </row>
    <row r="5241" spans="2:62" x14ac:dyDescent="0.4">
      <c r="B5241" s="1">
        <v>23537</v>
      </c>
      <c r="C5241" s="6" t="s">
        <v>25</v>
      </c>
      <c r="D5241" s="6" t="s">
        <v>25</v>
      </c>
      <c r="E5241" s="6" t="s">
        <v>3268</v>
      </c>
      <c r="F5241" s="6" t="s">
        <v>3269</v>
      </c>
      <c r="G5241" s="6" t="s">
        <v>3446</v>
      </c>
      <c r="H5241" s="6" t="s">
        <v>3430</v>
      </c>
      <c r="I5241" s="6" t="s">
        <v>3461</v>
      </c>
      <c r="J5241" s="6" t="s">
        <v>5</v>
      </c>
      <c r="K5241" s="7">
        <v>526</v>
      </c>
      <c r="L5241" s="7">
        <f>IFERROR(VLOOKUP(SiscoTable[[#This Row],[Código]],Hoja2!A:B,2,0)*SiscoTable[[#This Row],[Provta(Uns)]],0)</f>
        <v>2630</v>
      </c>
      <c r="M5241" s="7">
        <v>0</v>
      </c>
      <c r="N5241" s="7">
        <v>699</v>
      </c>
      <c r="O5241" s="7">
        <f>IFERROR(VLOOKUP(SiscoTable[[#This Row],[Código]],Hoja2!A:B,2,0)*SiscoTable[[#This Row],[Stock_actual]],0)</f>
        <v>3495</v>
      </c>
      <c r="P5241" s="6" t="s">
        <v>300</v>
      </c>
      <c r="Q5241" s="7">
        <v>578</v>
      </c>
      <c r="R5241" s="7">
        <v>0</v>
      </c>
      <c r="S5241" s="7" t="s">
        <v>11927</v>
      </c>
      <c r="BI5241"/>
      <c r="BJ5241"/>
    </row>
    <row r="5242" spans="2:62" x14ac:dyDescent="0.4">
      <c r="B5242" s="1">
        <v>23538</v>
      </c>
      <c r="C5242" s="6" t="s">
        <v>8</v>
      </c>
      <c r="D5242" s="6" t="s">
        <v>8</v>
      </c>
      <c r="E5242" s="6" t="s">
        <v>3268</v>
      </c>
      <c r="F5242" s="6" t="s">
        <v>3269</v>
      </c>
      <c r="G5242" s="6" t="s">
        <v>5543</v>
      </c>
      <c r="H5242" s="6" t="s">
        <v>5580</v>
      </c>
      <c r="I5242" s="6" t="s">
        <v>5692</v>
      </c>
      <c r="J5242" s="6" t="s">
        <v>5</v>
      </c>
      <c r="K5242" s="7">
        <v>0</v>
      </c>
      <c r="L5242" s="7">
        <f>IFERROR(VLOOKUP(SiscoTable[[#This Row],[Código]],Hoja2!A:B,2,0)*SiscoTable[[#This Row],[Provta(Uns)]],0)</f>
        <v>0</v>
      </c>
      <c r="M5242" s="7">
        <v>0</v>
      </c>
      <c r="N5242" s="7">
        <v>0</v>
      </c>
      <c r="O5242" s="7">
        <f>IFERROR(VLOOKUP(SiscoTable[[#This Row],[Código]],Hoja2!A:B,2,0)*SiscoTable[[#This Row],[Stock_actual]],0)</f>
        <v>0</v>
      </c>
      <c r="P5242" s="6" t="s">
        <v>7</v>
      </c>
      <c r="Q5242" s="7">
        <v>0</v>
      </c>
      <c r="R5242" s="7">
        <v>0</v>
      </c>
      <c r="S5242" s="7" t="s">
        <v>11925</v>
      </c>
      <c r="BI5242"/>
      <c r="BJ5242"/>
    </row>
    <row r="5243" spans="2:62" x14ac:dyDescent="0.4">
      <c r="B5243" s="1">
        <v>23539</v>
      </c>
      <c r="C5243" s="6" t="s">
        <v>8</v>
      </c>
      <c r="D5243" s="6" t="s">
        <v>8</v>
      </c>
      <c r="E5243" s="6" t="s">
        <v>3268</v>
      </c>
      <c r="F5243" s="6" t="s">
        <v>3269</v>
      </c>
      <c r="G5243" s="6" t="s">
        <v>5543</v>
      </c>
      <c r="H5243" s="6" t="s">
        <v>5580</v>
      </c>
      <c r="I5243" s="6" t="s">
        <v>5693</v>
      </c>
      <c r="J5243" s="6" t="s">
        <v>5</v>
      </c>
      <c r="K5243" s="7">
        <v>0</v>
      </c>
      <c r="L5243" s="7">
        <f>IFERROR(VLOOKUP(SiscoTable[[#This Row],[Código]],Hoja2!A:B,2,0)*SiscoTable[[#This Row],[Provta(Uns)]],0)</f>
        <v>0</v>
      </c>
      <c r="M5243" s="7">
        <v>0</v>
      </c>
      <c r="N5243" s="7">
        <v>0</v>
      </c>
      <c r="O5243" s="7">
        <f>IFERROR(VLOOKUP(SiscoTable[[#This Row],[Código]],Hoja2!A:B,2,0)*SiscoTable[[#This Row],[Stock_actual]],0)</f>
        <v>0</v>
      </c>
      <c r="P5243" s="6" t="s">
        <v>7</v>
      </c>
      <c r="Q5243" s="7">
        <v>0</v>
      </c>
      <c r="R5243" s="7">
        <v>0</v>
      </c>
      <c r="S5243" s="7" t="s">
        <v>11925</v>
      </c>
      <c r="BI5243"/>
      <c r="BJ5243"/>
    </row>
    <row r="5244" spans="2:62" x14ac:dyDescent="0.4">
      <c r="B5244" s="1">
        <v>23540</v>
      </c>
      <c r="C5244" s="6" t="s">
        <v>30</v>
      </c>
      <c r="D5244" s="6" t="s">
        <v>30</v>
      </c>
      <c r="E5244" s="6" t="s">
        <v>3268</v>
      </c>
      <c r="F5244" s="6" t="s">
        <v>3269</v>
      </c>
      <c r="G5244" s="6" t="s">
        <v>5543</v>
      </c>
      <c r="H5244" s="6" t="s">
        <v>5580</v>
      </c>
      <c r="I5244" s="6" t="s">
        <v>5618</v>
      </c>
      <c r="J5244" s="6" t="s">
        <v>5</v>
      </c>
      <c r="K5244" s="7">
        <v>7.67</v>
      </c>
      <c r="L5244" s="7">
        <f>IFERROR(VLOOKUP(SiscoTable[[#This Row],[Código]],Hoja2!A:B,2,0)*SiscoTable[[#This Row],[Provta(Uns)]],0)</f>
        <v>110.44800000000001</v>
      </c>
      <c r="M5244" s="7">
        <v>0</v>
      </c>
      <c r="N5244" s="7">
        <v>-1</v>
      </c>
      <c r="O5244" s="7">
        <f>IFERROR(VLOOKUP(SiscoTable[[#This Row],[Código]],Hoja2!A:B,2,0)*SiscoTable[[#This Row],[Stock_actual]],0)</f>
        <v>-14.4</v>
      </c>
      <c r="P5244" s="6" t="s">
        <v>7</v>
      </c>
      <c r="Q5244" s="7">
        <v>9</v>
      </c>
      <c r="R5244" s="7">
        <v>15.600000000000001</v>
      </c>
      <c r="S5244" s="7" t="s">
        <v>11925</v>
      </c>
      <c r="BI5244"/>
      <c r="BJ5244"/>
    </row>
    <row r="5245" spans="2:62" x14ac:dyDescent="0.4">
      <c r="B5245" s="1">
        <v>23541</v>
      </c>
      <c r="C5245" s="6" t="s">
        <v>8</v>
      </c>
      <c r="D5245" s="6" t="s">
        <v>8</v>
      </c>
      <c r="E5245" s="6" t="s">
        <v>3268</v>
      </c>
      <c r="F5245" s="6" t="s">
        <v>3269</v>
      </c>
      <c r="G5245" s="6" t="s">
        <v>5543</v>
      </c>
      <c r="H5245" s="6" t="s">
        <v>5580</v>
      </c>
      <c r="I5245" s="6" t="s">
        <v>5694</v>
      </c>
      <c r="J5245" s="6" t="s">
        <v>5</v>
      </c>
      <c r="K5245" s="7">
        <v>0</v>
      </c>
      <c r="L5245" s="7">
        <f>IFERROR(VLOOKUP(SiscoTable[[#This Row],[Código]],Hoja2!A:B,2,0)*SiscoTable[[#This Row],[Provta(Uns)]],0)</f>
        <v>0</v>
      </c>
      <c r="M5245" s="7">
        <v>0</v>
      </c>
      <c r="N5245" s="7">
        <v>0</v>
      </c>
      <c r="O5245" s="7">
        <f>IFERROR(VLOOKUP(SiscoTable[[#This Row],[Código]],Hoja2!A:B,2,0)*SiscoTable[[#This Row],[Stock_actual]],0)</f>
        <v>0</v>
      </c>
      <c r="P5245" s="6" t="s">
        <v>7</v>
      </c>
      <c r="Q5245" s="7">
        <v>0</v>
      </c>
      <c r="R5245" s="7">
        <v>0</v>
      </c>
      <c r="S5245" s="7" t="s">
        <v>11925</v>
      </c>
      <c r="BI5245"/>
      <c r="BJ5245"/>
    </row>
    <row r="5246" spans="2:62" x14ac:dyDescent="0.4">
      <c r="B5246" s="1">
        <v>23542</v>
      </c>
      <c r="C5246" s="6" t="s">
        <v>30</v>
      </c>
      <c r="D5246" s="6" t="s">
        <v>30</v>
      </c>
      <c r="E5246" s="6" t="s">
        <v>3268</v>
      </c>
      <c r="F5246" s="6" t="s">
        <v>3269</v>
      </c>
      <c r="G5246" s="6" t="s">
        <v>5543</v>
      </c>
      <c r="H5246" s="6" t="s">
        <v>5580</v>
      </c>
      <c r="I5246" s="6" t="s">
        <v>5619</v>
      </c>
      <c r="J5246" s="6" t="s">
        <v>5</v>
      </c>
      <c r="K5246" s="7">
        <v>8.5</v>
      </c>
      <c r="L5246" s="7">
        <f>IFERROR(VLOOKUP(SiscoTable[[#This Row],[Código]],Hoja2!A:B,2,0)*SiscoTable[[#This Row],[Provta(Uns)]],0)</f>
        <v>122.4</v>
      </c>
      <c r="M5246" s="7">
        <v>0</v>
      </c>
      <c r="N5246" s="7">
        <v>9</v>
      </c>
      <c r="O5246" s="7">
        <f>IFERROR(VLOOKUP(SiscoTable[[#This Row],[Código]],Hoja2!A:B,2,0)*SiscoTable[[#This Row],[Stock_actual]],0)</f>
        <v>129.6</v>
      </c>
      <c r="P5246" s="6" t="s">
        <v>324</v>
      </c>
      <c r="Q5246" s="7">
        <v>9</v>
      </c>
      <c r="R5246" s="7">
        <v>16.760000000000002</v>
      </c>
      <c r="S5246" s="7" t="s">
        <v>11925</v>
      </c>
      <c r="BI5246"/>
      <c r="BJ5246"/>
    </row>
    <row r="5247" spans="2:62" x14ac:dyDescent="0.4">
      <c r="B5247" s="1">
        <v>23543</v>
      </c>
      <c r="C5247" s="6" t="s">
        <v>30</v>
      </c>
      <c r="D5247" s="6" t="s">
        <v>8</v>
      </c>
      <c r="E5247" s="6" t="s">
        <v>3268</v>
      </c>
      <c r="F5247" s="6" t="s">
        <v>3269</v>
      </c>
      <c r="G5247" s="6" t="s">
        <v>5543</v>
      </c>
      <c r="H5247" s="6" t="s">
        <v>5580</v>
      </c>
      <c r="I5247" s="6" t="s">
        <v>5620</v>
      </c>
      <c r="J5247" s="6" t="s">
        <v>5</v>
      </c>
      <c r="K5247" s="7">
        <v>4.67</v>
      </c>
      <c r="L5247" s="7">
        <f>IFERROR(VLOOKUP(SiscoTable[[#This Row],[Código]],Hoja2!A:B,2,0)*SiscoTable[[#This Row],[Provta(Uns)]],0)</f>
        <v>57.441000000000003</v>
      </c>
      <c r="M5247" s="7">
        <v>0</v>
      </c>
      <c r="N5247" s="7">
        <v>0</v>
      </c>
      <c r="O5247" s="7">
        <f>IFERROR(VLOOKUP(SiscoTable[[#This Row],[Código]],Hoja2!A:B,2,0)*SiscoTable[[#This Row],[Stock_actual]],0)</f>
        <v>0</v>
      </c>
      <c r="P5247" s="6" t="s">
        <v>7</v>
      </c>
      <c r="Q5247" s="7">
        <v>5</v>
      </c>
      <c r="R5247" s="7">
        <v>9.6</v>
      </c>
      <c r="S5247" s="7" t="s">
        <v>11925</v>
      </c>
      <c r="BI5247"/>
      <c r="BJ5247"/>
    </row>
    <row r="5248" spans="2:62" x14ac:dyDescent="0.4">
      <c r="B5248" s="1">
        <v>23547</v>
      </c>
      <c r="C5248" s="6" t="s">
        <v>8</v>
      </c>
      <c r="D5248" s="6" t="s">
        <v>8</v>
      </c>
      <c r="E5248" s="6" t="s">
        <v>3268</v>
      </c>
      <c r="F5248" s="6" t="s">
        <v>3269</v>
      </c>
      <c r="G5248" s="6" t="s">
        <v>4702</v>
      </c>
      <c r="H5248" s="6" t="s">
        <v>4751</v>
      </c>
      <c r="I5248" s="6" t="s">
        <v>4750</v>
      </c>
      <c r="J5248" s="6" t="s">
        <v>5</v>
      </c>
      <c r="K5248" s="7">
        <v>0</v>
      </c>
      <c r="L5248" s="7">
        <f>IFERROR(VLOOKUP(SiscoTable[[#This Row],[Código]],Hoja2!A:B,2,0)*SiscoTable[[#This Row],[Provta(Uns)]],0)</f>
        <v>0</v>
      </c>
      <c r="M5248" s="7">
        <v>0</v>
      </c>
      <c r="N5248" s="7">
        <v>0</v>
      </c>
      <c r="O5248" s="7">
        <f>IFERROR(VLOOKUP(SiscoTable[[#This Row],[Código]],Hoja2!A:B,2,0)*SiscoTable[[#This Row],[Stock_actual]],0)</f>
        <v>0</v>
      </c>
      <c r="P5248" s="6" t="s">
        <v>7</v>
      </c>
      <c r="Q5248" s="7">
        <v>0</v>
      </c>
      <c r="R5248" s="7">
        <v>0</v>
      </c>
      <c r="S5248" s="7" t="s">
        <v>11927</v>
      </c>
      <c r="BI5248"/>
      <c r="BJ5248"/>
    </row>
    <row r="5249" spans="2:62" x14ac:dyDescent="0.4">
      <c r="B5249" s="1">
        <v>23549</v>
      </c>
      <c r="C5249" s="6" t="s">
        <v>8</v>
      </c>
      <c r="D5249" s="6" t="s">
        <v>8</v>
      </c>
      <c r="E5249" s="6" t="s">
        <v>197</v>
      </c>
      <c r="F5249" s="6" t="s">
        <v>399</v>
      </c>
      <c r="G5249" s="6" t="s">
        <v>399</v>
      </c>
      <c r="H5249" s="6" t="s">
        <v>4</v>
      </c>
      <c r="I5249" s="6" t="s">
        <v>420</v>
      </c>
      <c r="J5249" s="6" t="s">
        <v>200</v>
      </c>
      <c r="K5249" s="7">
        <v>0</v>
      </c>
      <c r="L5249" s="7">
        <f>IFERROR(VLOOKUP(SiscoTable[[#This Row],[Código]],Hoja2!A:B,2,0)*SiscoTable[[#This Row],[Provta(Uns)]],0)</f>
        <v>0</v>
      </c>
      <c r="M5249" s="7">
        <v>0</v>
      </c>
      <c r="N5249" s="7">
        <v>317.76</v>
      </c>
      <c r="O5249" s="7">
        <f>IFERROR(VLOOKUP(SiscoTable[[#This Row],[Código]],Hoja2!A:B,2,0)*SiscoTable[[#This Row],[Stock_actual]],0)</f>
        <v>7944</v>
      </c>
      <c r="P5249" s="6" t="s">
        <v>134</v>
      </c>
      <c r="Q5249" s="7">
        <v>0</v>
      </c>
      <c r="R5249" s="7">
        <v>0</v>
      </c>
      <c r="S5249" s="7" t="s">
        <v>11925</v>
      </c>
      <c r="BI5249"/>
      <c r="BJ5249"/>
    </row>
    <row r="5250" spans="2:62" x14ac:dyDescent="0.4">
      <c r="B5250" s="1">
        <v>23552</v>
      </c>
      <c r="C5250" s="6" t="s">
        <v>25</v>
      </c>
      <c r="D5250" s="6" t="s">
        <v>25</v>
      </c>
      <c r="E5250" s="6" t="s">
        <v>3268</v>
      </c>
      <c r="F5250" s="6" t="s">
        <v>6803</v>
      </c>
      <c r="G5250" s="6" t="s">
        <v>6915</v>
      </c>
      <c r="H5250" s="6" t="s">
        <v>6922</v>
      </c>
      <c r="I5250" s="6" t="s">
        <v>6946</v>
      </c>
      <c r="J5250" s="6" t="s">
        <v>5</v>
      </c>
      <c r="K5250" s="7">
        <v>111.33</v>
      </c>
      <c r="L5250" s="7">
        <f>IFERROR(VLOOKUP(SiscoTable[[#This Row],[Código]],Hoja2!A:B,2,0)*SiscoTable[[#This Row],[Provta(Uns)]],0)</f>
        <v>612.31499999999994</v>
      </c>
      <c r="M5250" s="7">
        <v>0</v>
      </c>
      <c r="N5250" s="7">
        <v>116</v>
      </c>
      <c r="O5250" s="7">
        <f>IFERROR(VLOOKUP(SiscoTable[[#This Row],[Código]],Hoja2!A:B,2,0)*SiscoTable[[#This Row],[Stock_actual]],0)</f>
        <v>638</v>
      </c>
      <c r="P5250" s="6" t="s">
        <v>702</v>
      </c>
      <c r="Q5250" s="7">
        <v>122</v>
      </c>
      <c r="R5250" s="7">
        <v>221.61</v>
      </c>
      <c r="S5250" s="7" t="s">
        <v>11925</v>
      </c>
      <c r="BI5250"/>
      <c r="BJ5250"/>
    </row>
    <row r="5251" spans="2:62" x14ac:dyDescent="0.4">
      <c r="B5251" s="1">
        <v>23553</v>
      </c>
      <c r="C5251" s="6" t="s">
        <v>25</v>
      </c>
      <c r="D5251" s="6" t="s">
        <v>25</v>
      </c>
      <c r="E5251" s="6" t="s">
        <v>3268</v>
      </c>
      <c r="F5251" s="6" t="s">
        <v>6803</v>
      </c>
      <c r="G5251" s="6" t="s">
        <v>6915</v>
      </c>
      <c r="H5251" s="6" t="s">
        <v>6922</v>
      </c>
      <c r="I5251" s="6" t="s">
        <v>6947</v>
      </c>
      <c r="J5251" s="6" t="s">
        <v>5</v>
      </c>
      <c r="K5251" s="7">
        <v>78.5</v>
      </c>
      <c r="L5251" s="7">
        <f>IFERROR(VLOOKUP(SiscoTable[[#This Row],[Código]],Hoja2!A:B,2,0)*SiscoTable[[#This Row],[Provta(Uns)]],0)</f>
        <v>431.75</v>
      </c>
      <c r="M5251" s="7">
        <v>0</v>
      </c>
      <c r="N5251" s="7">
        <v>92</v>
      </c>
      <c r="O5251" s="7">
        <f>IFERROR(VLOOKUP(SiscoTable[[#This Row],[Código]],Hoja2!A:B,2,0)*SiscoTable[[#This Row],[Stock_actual]],0)</f>
        <v>506</v>
      </c>
      <c r="P5251" s="6" t="s">
        <v>121</v>
      </c>
      <c r="Q5251" s="7">
        <v>86</v>
      </c>
      <c r="R5251" s="7">
        <v>0</v>
      </c>
      <c r="S5251" s="7" t="s">
        <v>11925</v>
      </c>
      <c r="BI5251"/>
      <c r="BJ5251"/>
    </row>
    <row r="5252" spans="2:62" x14ac:dyDescent="0.4">
      <c r="B5252" s="1">
        <v>23555</v>
      </c>
      <c r="C5252" s="6" t="s">
        <v>25</v>
      </c>
      <c r="D5252" s="6" t="s">
        <v>30</v>
      </c>
      <c r="E5252" s="6" t="s">
        <v>3268</v>
      </c>
      <c r="F5252" s="6" t="s">
        <v>7197</v>
      </c>
      <c r="G5252" s="6" t="s">
        <v>7388</v>
      </c>
      <c r="H5252" s="6" t="s">
        <v>7405</v>
      </c>
      <c r="I5252" s="6" t="s">
        <v>7404</v>
      </c>
      <c r="J5252" s="6" t="s">
        <v>5</v>
      </c>
      <c r="K5252" s="7">
        <v>28</v>
      </c>
      <c r="L5252" s="7">
        <f>IFERROR(VLOOKUP(SiscoTable[[#This Row],[Código]],Hoja2!A:B,2,0)*SiscoTable[[#This Row],[Provta(Uns)]],0)</f>
        <v>369.59999999999997</v>
      </c>
      <c r="M5252" s="7">
        <v>0</v>
      </c>
      <c r="N5252" s="7">
        <v>42</v>
      </c>
      <c r="O5252" s="7">
        <f>IFERROR(VLOOKUP(SiscoTable[[#This Row],[Código]],Hoja2!A:B,2,0)*SiscoTable[[#This Row],[Stock_actual]],0)</f>
        <v>554.4</v>
      </c>
      <c r="P5252" s="6" t="s">
        <v>220</v>
      </c>
      <c r="Q5252" s="7">
        <v>31</v>
      </c>
      <c r="R5252" s="7">
        <v>0</v>
      </c>
      <c r="S5252" s="7" t="s">
        <v>11928</v>
      </c>
      <c r="BI5252"/>
      <c r="BJ5252"/>
    </row>
    <row r="5253" spans="2:62" x14ac:dyDescent="0.4">
      <c r="B5253" s="1">
        <v>23556</v>
      </c>
      <c r="C5253" s="6" t="s">
        <v>8</v>
      </c>
      <c r="D5253" s="6" t="s">
        <v>8</v>
      </c>
      <c r="E5253" s="6" t="s">
        <v>3268</v>
      </c>
      <c r="F5253" s="6" t="s">
        <v>3269</v>
      </c>
      <c r="G5253" s="6" t="s">
        <v>3479</v>
      </c>
      <c r="H5253" s="6" t="s">
        <v>3481</v>
      </c>
      <c r="I5253" s="6" t="s">
        <v>3641</v>
      </c>
      <c r="J5253" s="6" t="s">
        <v>5</v>
      </c>
      <c r="K5253" s="7">
        <v>0</v>
      </c>
      <c r="L5253" s="7">
        <f>IFERROR(VLOOKUP(SiscoTable[[#This Row],[Código]],Hoja2!A:B,2,0)*SiscoTable[[#This Row],[Provta(Uns)]],0)</f>
        <v>0</v>
      </c>
      <c r="M5253" s="7">
        <v>0</v>
      </c>
      <c r="N5253" s="7">
        <v>0</v>
      </c>
      <c r="O5253" s="7">
        <f>IFERROR(VLOOKUP(SiscoTable[[#This Row],[Código]],Hoja2!A:B,2,0)*SiscoTable[[#This Row],[Stock_actual]],0)</f>
        <v>0</v>
      </c>
      <c r="P5253" s="6" t="s">
        <v>7</v>
      </c>
      <c r="Q5253" s="7">
        <v>0</v>
      </c>
      <c r="R5253" s="7">
        <v>0</v>
      </c>
      <c r="S5253" s="7" t="s">
        <v>11928</v>
      </c>
      <c r="BI5253"/>
      <c r="BJ5253"/>
    </row>
    <row r="5254" spans="2:62" x14ac:dyDescent="0.4">
      <c r="B5254" s="1">
        <v>23557</v>
      </c>
      <c r="C5254" s="6" t="s">
        <v>30</v>
      </c>
      <c r="D5254" s="6" t="s">
        <v>30</v>
      </c>
      <c r="E5254" s="6" t="s">
        <v>3268</v>
      </c>
      <c r="F5254" s="6" t="s">
        <v>3269</v>
      </c>
      <c r="G5254" s="6" t="s">
        <v>5543</v>
      </c>
      <c r="H5254" s="6" t="s">
        <v>5571</v>
      </c>
      <c r="I5254" s="6" t="s">
        <v>5621</v>
      </c>
      <c r="J5254" s="6" t="s">
        <v>5</v>
      </c>
      <c r="K5254" s="7">
        <v>12.33</v>
      </c>
      <c r="L5254" s="7">
        <f>IFERROR(VLOOKUP(SiscoTable[[#This Row],[Código]],Hoja2!A:B,2,0)*SiscoTable[[#This Row],[Provta(Uns)]],0)</f>
        <v>76.445999999999998</v>
      </c>
      <c r="M5254" s="7">
        <v>48</v>
      </c>
      <c r="N5254" s="7">
        <v>0</v>
      </c>
      <c r="O5254" s="7">
        <f>IFERROR(VLOOKUP(SiscoTable[[#This Row],[Código]],Hoja2!A:B,2,0)*SiscoTable[[#This Row],[Stock_actual]],0)</f>
        <v>0</v>
      </c>
      <c r="P5254" s="6" t="s">
        <v>7</v>
      </c>
      <c r="Q5254" s="7">
        <v>14</v>
      </c>
      <c r="R5254" s="7">
        <v>0</v>
      </c>
      <c r="S5254" s="7" t="s">
        <v>11925</v>
      </c>
      <c r="BI5254"/>
      <c r="BJ5254"/>
    </row>
    <row r="5255" spans="2:62" x14ac:dyDescent="0.4">
      <c r="B5255" s="1">
        <v>23558</v>
      </c>
      <c r="C5255" s="6" t="s">
        <v>25</v>
      </c>
      <c r="D5255" s="6" t="s">
        <v>25</v>
      </c>
      <c r="E5255" s="6" t="s">
        <v>3268</v>
      </c>
      <c r="F5255" s="6" t="s">
        <v>6803</v>
      </c>
      <c r="G5255" s="6" t="s">
        <v>6915</v>
      </c>
      <c r="H5255" s="6" t="s">
        <v>6939</v>
      </c>
      <c r="I5255" s="6" t="s">
        <v>6948</v>
      </c>
      <c r="J5255" s="6" t="s">
        <v>5</v>
      </c>
      <c r="K5255" s="7">
        <v>41.33</v>
      </c>
      <c r="L5255" s="7">
        <f>IFERROR(VLOOKUP(SiscoTable[[#This Row],[Código]],Hoja2!A:B,2,0)*SiscoTable[[#This Row],[Provta(Uns)]],0)</f>
        <v>227.315</v>
      </c>
      <c r="M5255" s="7">
        <v>60</v>
      </c>
      <c r="N5255" s="7">
        <v>0</v>
      </c>
      <c r="O5255" s="7">
        <f>IFERROR(VLOOKUP(SiscoTable[[#This Row],[Código]],Hoja2!A:B,2,0)*SiscoTable[[#This Row],[Stock_actual]],0)</f>
        <v>0</v>
      </c>
      <c r="P5255" s="6" t="s">
        <v>7</v>
      </c>
      <c r="Q5255" s="7">
        <v>46</v>
      </c>
      <c r="R5255" s="7">
        <v>22.799999999999997</v>
      </c>
      <c r="S5255" s="7" t="s">
        <v>11925</v>
      </c>
      <c r="BI5255"/>
      <c r="BJ5255"/>
    </row>
    <row r="5256" spans="2:62" x14ac:dyDescent="0.4">
      <c r="B5256" s="1">
        <v>23559</v>
      </c>
      <c r="C5256" s="6" t="s">
        <v>30</v>
      </c>
      <c r="D5256" s="6" t="s">
        <v>30</v>
      </c>
      <c r="E5256" s="6" t="s">
        <v>3268</v>
      </c>
      <c r="F5256" s="6" t="s">
        <v>6803</v>
      </c>
      <c r="G5256" s="6" t="s">
        <v>6915</v>
      </c>
      <c r="H5256" s="6" t="s">
        <v>6933</v>
      </c>
      <c r="I5256" s="6" t="s">
        <v>6978</v>
      </c>
      <c r="J5256" s="6" t="s">
        <v>5</v>
      </c>
      <c r="K5256" s="7">
        <v>21.33</v>
      </c>
      <c r="L5256" s="7">
        <f>IFERROR(VLOOKUP(SiscoTable[[#This Row],[Código]],Hoja2!A:B,2,0)*SiscoTable[[#This Row],[Provta(Uns)]],0)</f>
        <v>117.315</v>
      </c>
      <c r="M5256" s="7">
        <v>0</v>
      </c>
      <c r="N5256" s="7">
        <v>46</v>
      </c>
      <c r="O5256" s="7">
        <f>IFERROR(VLOOKUP(SiscoTable[[#This Row],[Código]],Hoja2!A:B,2,0)*SiscoTable[[#This Row],[Stock_actual]],0)</f>
        <v>253</v>
      </c>
      <c r="P5256" s="6" t="s">
        <v>260</v>
      </c>
      <c r="Q5256" s="7">
        <v>23</v>
      </c>
      <c r="R5256" s="7">
        <v>0</v>
      </c>
      <c r="S5256" s="7" t="s">
        <v>11925</v>
      </c>
      <c r="BI5256"/>
      <c r="BJ5256"/>
    </row>
    <row r="5257" spans="2:62" x14ac:dyDescent="0.4">
      <c r="B5257" s="1">
        <v>23560</v>
      </c>
      <c r="C5257" s="6" t="s">
        <v>25</v>
      </c>
      <c r="D5257" s="6" t="s">
        <v>25</v>
      </c>
      <c r="E5257" s="6" t="s">
        <v>3268</v>
      </c>
      <c r="F5257" s="6" t="s">
        <v>6803</v>
      </c>
      <c r="G5257" s="6" t="s">
        <v>6915</v>
      </c>
      <c r="H5257" s="6" t="s">
        <v>6928</v>
      </c>
      <c r="I5257" s="6" t="s">
        <v>6949</v>
      </c>
      <c r="J5257" s="6" t="s">
        <v>5</v>
      </c>
      <c r="K5257" s="7">
        <v>59.83</v>
      </c>
      <c r="L5257" s="7">
        <f>IFERROR(VLOOKUP(SiscoTable[[#This Row],[Código]],Hoja2!A:B,2,0)*SiscoTable[[#This Row],[Provta(Uns)]],0)</f>
        <v>329.065</v>
      </c>
      <c r="M5257" s="7">
        <v>0</v>
      </c>
      <c r="N5257" s="7">
        <v>18</v>
      </c>
      <c r="O5257" s="7">
        <f>IFERROR(VLOOKUP(SiscoTable[[#This Row],[Código]],Hoja2!A:B,2,0)*SiscoTable[[#This Row],[Stock_actual]],0)</f>
        <v>99</v>
      </c>
      <c r="P5257" s="6" t="s">
        <v>117</v>
      </c>
      <c r="Q5257" s="7">
        <v>66</v>
      </c>
      <c r="R5257" s="7">
        <v>119.31</v>
      </c>
      <c r="S5257" s="7" t="s">
        <v>11925</v>
      </c>
      <c r="BI5257"/>
      <c r="BJ5257"/>
    </row>
    <row r="5258" spans="2:62" x14ac:dyDescent="0.4">
      <c r="B5258" s="1">
        <v>23561</v>
      </c>
      <c r="C5258" s="6" t="s">
        <v>25</v>
      </c>
      <c r="D5258" s="6" t="s">
        <v>8</v>
      </c>
      <c r="E5258" s="6" t="s">
        <v>8482</v>
      </c>
      <c r="F5258" s="6" t="s">
        <v>10720</v>
      </c>
      <c r="G5258" s="6" t="s">
        <v>11105</v>
      </c>
      <c r="H5258" s="6" t="s">
        <v>11119</v>
      </c>
      <c r="I5258" s="6" t="s">
        <v>11138</v>
      </c>
      <c r="J5258" s="6" t="s">
        <v>5</v>
      </c>
      <c r="K5258" s="7">
        <v>2</v>
      </c>
      <c r="L5258" s="7">
        <f>IFERROR(VLOOKUP(SiscoTable[[#This Row],[Código]],Hoja2!A:B,2,0)*SiscoTable[[#This Row],[Provta(Uns)]],0)</f>
        <v>127</v>
      </c>
      <c r="M5258" s="7">
        <v>0</v>
      </c>
      <c r="N5258" s="7">
        <v>7</v>
      </c>
      <c r="O5258" s="7">
        <f>IFERROR(VLOOKUP(SiscoTable[[#This Row],[Código]],Hoja2!A:B,2,0)*SiscoTable[[#This Row],[Stock_actual]],0)</f>
        <v>444.5</v>
      </c>
      <c r="P5258" s="6" t="s">
        <v>311</v>
      </c>
      <c r="Q5258" s="7">
        <v>2</v>
      </c>
      <c r="R5258" s="7">
        <v>0</v>
      </c>
      <c r="S5258" s="7" t="s">
        <v>11926</v>
      </c>
      <c r="BI5258"/>
      <c r="BJ5258"/>
    </row>
    <row r="5259" spans="2:62" x14ac:dyDescent="0.4">
      <c r="B5259" s="1">
        <v>23563</v>
      </c>
      <c r="C5259" s="6" t="s">
        <v>8</v>
      </c>
      <c r="D5259" s="6" t="s">
        <v>8</v>
      </c>
      <c r="E5259" s="6" t="s">
        <v>8482</v>
      </c>
      <c r="F5259" s="6" t="s">
        <v>9030</v>
      </c>
      <c r="G5259" s="6" t="s">
        <v>10068</v>
      </c>
      <c r="H5259" s="6" t="s">
        <v>10095</v>
      </c>
      <c r="I5259" s="6" t="s">
        <v>10138</v>
      </c>
      <c r="J5259" s="6" t="s">
        <v>5</v>
      </c>
      <c r="K5259" s="7">
        <v>2</v>
      </c>
      <c r="L5259" s="7">
        <f>IFERROR(VLOOKUP(SiscoTable[[#This Row],[Código]],Hoja2!A:B,2,0)*SiscoTable[[#This Row],[Provta(Uns)]],0)</f>
        <v>39</v>
      </c>
      <c r="M5259" s="7">
        <v>0</v>
      </c>
      <c r="N5259" s="7">
        <v>27</v>
      </c>
      <c r="O5259" s="7">
        <f>IFERROR(VLOOKUP(SiscoTable[[#This Row],[Código]],Hoja2!A:B,2,0)*SiscoTable[[#This Row],[Stock_actual]],0)</f>
        <v>526.5</v>
      </c>
      <c r="P5259" s="6" t="s">
        <v>343</v>
      </c>
      <c r="Q5259" s="7">
        <v>2</v>
      </c>
      <c r="R5259" s="7">
        <v>0</v>
      </c>
      <c r="S5259" s="7" t="s">
        <v>11926</v>
      </c>
      <c r="BI5259"/>
      <c r="BJ5259"/>
    </row>
    <row r="5260" spans="2:62" x14ac:dyDescent="0.4">
      <c r="B5260" s="1">
        <v>23564</v>
      </c>
      <c r="C5260" s="6" t="s">
        <v>30</v>
      </c>
      <c r="D5260" s="6" t="s">
        <v>30</v>
      </c>
      <c r="E5260" s="6" t="s">
        <v>8482</v>
      </c>
      <c r="F5260" s="6" t="s">
        <v>9030</v>
      </c>
      <c r="G5260" s="6" t="s">
        <v>10068</v>
      </c>
      <c r="H5260" s="6" t="s">
        <v>10095</v>
      </c>
      <c r="I5260" s="6" t="s">
        <v>10110</v>
      </c>
      <c r="J5260" s="6" t="s">
        <v>5</v>
      </c>
      <c r="K5260" s="7">
        <v>4</v>
      </c>
      <c r="L5260" s="7">
        <f>IFERROR(VLOOKUP(SiscoTable[[#This Row],[Código]],Hoja2!A:B,2,0)*SiscoTable[[#This Row],[Provta(Uns)]],0)</f>
        <v>59.6</v>
      </c>
      <c r="M5260" s="7">
        <v>0</v>
      </c>
      <c r="N5260" s="7">
        <v>36</v>
      </c>
      <c r="O5260" s="7">
        <f>IFERROR(VLOOKUP(SiscoTable[[#This Row],[Código]],Hoja2!A:B,2,0)*SiscoTable[[#This Row],[Stock_actual]],0)</f>
        <v>536.4</v>
      </c>
      <c r="P5260" s="6" t="s">
        <v>1532</v>
      </c>
      <c r="Q5260" s="7">
        <v>4</v>
      </c>
      <c r="R5260" s="7">
        <v>0</v>
      </c>
      <c r="S5260" s="7" t="s">
        <v>11926</v>
      </c>
      <c r="BI5260"/>
      <c r="BJ5260"/>
    </row>
    <row r="5261" spans="2:62" x14ac:dyDescent="0.4">
      <c r="B5261" s="1">
        <v>23565</v>
      </c>
      <c r="C5261" s="6" t="s">
        <v>30</v>
      </c>
      <c r="D5261" s="6" t="s">
        <v>8</v>
      </c>
      <c r="E5261" s="6" t="s">
        <v>8482</v>
      </c>
      <c r="F5261" s="6" t="s">
        <v>9030</v>
      </c>
      <c r="G5261" s="6" t="s">
        <v>10068</v>
      </c>
      <c r="H5261" s="6" t="s">
        <v>10095</v>
      </c>
      <c r="I5261" s="6" t="s">
        <v>10111</v>
      </c>
      <c r="J5261" s="6" t="s">
        <v>5</v>
      </c>
      <c r="K5261" s="7">
        <v>3.33</v>
      </c>
      <c r="L5261" s="7">
        <f>IFERROR(VLOOKUP(SiscoTable[[#This Row],[Código]],Hoja2!A:B,2,0)*SiscoTable[[#This Row],[Provta(Uns)]],0)</f>
        <v>70.596000000000004</v>
      </c>
      <c r="M5261" s="7">
        <v>0</v>
      </c>
      <c r="N5261" s="7">
        <v>41</v>
      </c>
      <c r="O5261" s="7">
        <f>IFERROR(VLOOKUP(SiscoTable[[#This Row],[Código]],Hoja2!A:B,2,0)*SiscoTable[[#This Row],[Stock_actual]],0)</f>
        <v>869.19999999999993</v>
      </c>
      <c r="P5261" s="6" t="s">
        <v>10112</v>
      </c>
      <c r="Q5261" s="7">
        <v>4</v>
      </c>
      <c r="R5261" s="7">
        <v>0</v>
      </c>
      <c r="S5261" s="7" t="s">
        <v>11926</v>
      </c>
      <c r="BI5261"/>
      <c r="BJ5261"/>
    </row>
    <row r="5262" spans="2:62" x14ac:dyDescent="0.4">
      <c r="B5262" s="1">
        <v>23566</v>
      </c>
      <c r="C5262" s="6" t="s">
        <v>30</v>
      </c>
      <c r="D5262" s="6" t="s">
        <v>8</v>
      </c>
      <c r="E5262" s="6" t="s">
        <v>8482</v>
      </c>
      <c r="F5262" s="6" t="s">
        <v>9030</v>
      </c>
      <c r="G5262" s="6" t="s">
        <v>10068</v>
      </c>
      <c r="H5262" s="6" t="s">
        <v>10095</v>
      </c>
      <c r="I5262" s="6" t="s">
        <v>10113</v>
      </c>
      <c r="J5262" s="6" t="s">
        <v>5</v>
      </c>
      <c r="K5262" s="7">
        <v>5</v>
      </c>
      <c r="L5262" s="7">
        <f>IFERROR(VLOOKUP(SiscoTable[[#This Row],[Código]],Hoja2!A:B,2,0)*SiscoTable[[#This Row],[Provta(Uns)]],0)</f>
        <v>106</v>
      </c>
      <c r="M5262" s="7">
        <v>0</v>
      </c>
      <c r="N5262" s="7">
        <v>61</v>
      </c>
      <c r="O5262" s="7">
        <f>IFERROR(VLOOKUP(SiscoTable[[#This Row],[Código]],Hoja2!A:B,2,0)*SiscoTable[[#This Row],[Stock_actual]],0)</f>
        <v>1293.2</v>
      </c>
      <c r="P5262" s="6" t="s">
        <v>10114</v>
      </c>
      <c r="Q5262" s="7">
        <v>6</v>
      </c>
      <c r="R5262" s="7">
        <v>0</v>
      </c>
      <c r="S5262" s="7" t="s">
        <v>11926</v>
      </c>
      <c r="BI5262"/>
      <c r="BJ5262"/>
    </row>
    <row r="5263" spans="2:62" x14ac:dyDescent="0.4">
      <c r="B5263" s="1">
        <v>23567</v>
      </c>
      <c r="C5263" s="6" t="s">
        <v>25</v>
      </c>
      <c r="D5263" s="6" t="s">
        <v>30</v>
      </c>
      <c r="E5263" s="6" t="s">
        <v>3268</v>
      </c>
      <c r="F5263" s="6" t="s">
        <v>3269</v>
      </c>
      <c r="G5263" s="6" t="s">
        <v>4384</v>
      </c>
      <c r="H5263" s="6" t="s">
        <v>4396</v>
      </c>
      <c r="I5263" s="6" t="s">
        <v>4428</v>
      </c>
      <c r="J5263" s="6" t="s">
        <v>5</v>
      </c>
      <c r="K5263" s="7">
        <v>26.33</v>
      </c>
      <c r="L5263" s="7">
        <f>IFERROR(VLOOKUP(SiscoTable[[#This Row],[Código]],Hoja2!A:B,2,0)*SiscoTable[[#This Row],[Provta(Uns)]],0)</f>
        <v>276.46499999999997</v>
      </c>
      <c r="M5263" s="7">
        <v>0</v>
      </c>
      <c r="N5263" s="7">
        <v>46</v>
      </c>
      <c r="O5263" s="7">
        <f>IFERROR(VLOOKUP(SiscoTable[[#This Row],[Código]],Hoja2!A:B,2,0)*SiscoTable[[#This Row],[Stock_actual]],0)</f>
        <v>483</v>
      </c>
      <c r="P5263" s="6" t="s">
        <v>697</v>
      </c>
      <c r="Q5263" s="7">
        <v>29</v>
      </c>
      <c r="R5263" s="7">
        <v>0</v>
      </c>
      <c r="S5263" s="7" t="s">
        <v>11928</v>
      </c>
      <c r="BI5263"/>
      <c r="BJ5263"/>
    </row>
    <row r="5264" spans="2:62" x14ac:dyDescent="0.4">
      <c r="B5264" s="1">
        <v>23568</v>
      </c>
      <c r="C5264" s="6" t="s">
        <v>30</v>
      </c>
      <c r="D5264" s="6" t="s">
        <v>8</v>
      </c>
      <c r="E5264" s="6" t="s">
        <v>8482</v>
      </c>
      <c r="F5264" s="6" t="s">
        <v>10720</v>
      </c>
      <c r="G5264" s="6" t="s">
        <v>11452</v>
      </c>
      <c r="H5264" s="6" t="s">
        <v>10292</v>
      </c>
      <c r="I5264" s="6" t="s">
        <v>11474</v>
      </c>
      <c r="J5264" s="6" t="s">
        <v>5</v>
      </c>
      <c r="K5264" s="7">
        <v>3.83</v>
      </c>
      <c r="L5264" s="7">
        <f>IFERROR(VLOOKUP(SiscoTable[[#This Row],[Código]],Hoja2!A:B,2,0)*SiscoTable[[#This Row],[Provta(Uns)]],0)</f>
        <v>52.854000000000006</v>
      </c>
      <c r="M5264" s="7">
        <v>0</v>
      </c>
      <c r="N5264" s="7">
        <v>22</v>
      </c>
      <c r="O5264" s="7">
        <f>IFERROR(VLOOKUP(SiscoTable[[#This Row],[Código]],Hoja2!A:B,2,0)*SiscoTable[[#This Row],[Stock_actual]],0)</f>
        <v>303.60000000000002</v>
      </c>
      <c r="P5264" s="6" t="s">
        <v>979</v>
      </c>
      <c r="Q5264" s="7">
        <v>4</v>
      </c>
      <c r="R5264" s="7">
        <v>0</v>
      </c>
      <c r="S5264" s="7" t="s">
        <v>11926</v>
      </c>
      <c r="BI5264"/>
      <c r="BJ5264"/>
    </row>
    <row r="5265" spans="2:62" x14ac:dyDescent="0.4">
      <c r="B5265" s="1">
        <v>23571</v>
      </c>
      <c r="C5265" s="6" t="s">
        <v>25</v>
      </c>
      <c r="D5265" s="6" t="s">
        <v>30</v>
      </c>
      <c r="E5265" s="6" t="s">
        <v>8482</v>
      </c>
      <c r="F5265" s="6" t="s">
        <v>10720</v>
      </c>
      <c r="G5265" s="6" t="s">
        <v>11607</v>
      </c>
      <c r="H5265" s="6" t="s">
        <v>11609</v>
      </c>
      <c r="I5265" s="6" t="s">
        <v>11619</v>
      </c>
      <c r="J5265" s="6" t="s">
        <v>5</v>
      </c>
      <c r="K5265" s="7">
        <v>14.17</v>
      </c>
      <c r="L5265" s="7">
        <f>IFERROR(VLOOKUP(SiscoTable[[#This Row],[Código]],Hoja2!A:B,2,0)*SiscoTable[[#This Row],[Provta(Uns)]],0)</f>
        <v>205.465</v>
      </c>
      <c r="M5265" s="7">
        <v>0</v>
      </c>
      <c r="N5265" s="7">
        <v>39</v>
      </c>
      <c r="O5265" s="7">
        <f>IFERROR(VLOOKUP(SiscoTable[[#This Row],[Código]],Hoja2!A:B,2,0)*SiscoTable[[#This Row],[Stock_actual]],0)</f>
        <v>565.5</v>
      </c>
      <c r="P5265" s="6" t="s">
        <v>997</v>
      </c>
      <c r="Q5265" s="7">
        <v>16</v>
      </c>
      <c r="R5265" s="7">
        <v>0</v>
      </c>
      <c r="S5265" s="7" t="s">
        <v>11926</v>
      </c>
      <c r="BI5265"/>
      <c r="BJ5265"/>
    </row>
    <row r="5266" spans="2:62" x14ac:dyDescent="0.4">
      <c r="B5266" s="1">
        <v>23574</v>
      </c>
      <c r="C5266" s="6" t="s">
        <v>30</v>
      </c>
      <c r="D5266" s="6" t="s">
        <v>8</v>
      </c>
      <c r="E5266" s="6" t="s">
        <v>8482</v>
      </c>
      <c r="F5266" s="6" t="s">
        <v>10720</v>
      </c>
      <c r="G5266" s="6" t="s">
        <v>11607</v>
      </c>
      <c r="H5266" s="6" t="s">
        <v>11609</v>
      </c>
      <c r="I5266" s="6" t="s">
        <v>11635</v>
      </c>
      <c r="J5266" s="6" t="s">
        <v>5</v>
      </c>
      <c r="K5266" s="7">
        <v>1.17</v>
      </c>
      <c r="L5266" s="7">
        <f>IFERROR(VLOOKUP(SiscoTable[[#This Row],[Código]],Hoja2!A:B,2,0)*SiscoTable[[#This Row],[Provta(Uns)]],0)</f>
        <v>47.97</v>
      </c>
      <c r="M5266" s="7">
        <v>0</v>
      </c>
      <c r="N5266" s="7">
        <v>0</v>
      </c>
      <c r="O5266" s="7">
        <f>IFERROR(VLOOKUP(SiscoTable[[#This Row],[Código]],Hoja2!A:B,2,0)*SiscoTable[[#This Row],[Stock_actual]],0)</f>
        <v>0</v>
      </c>
      <c r="P5266" s="6" t="s">
        <v>7</v>
      </c>
      <c r="Q5266" s="7">
        <v>1</v>
      </c>
      <c r="R5266" s="7">
        <v>2.4</v>
      </c>
      <c r="S5266" s="7" t="s">
        <v>11926</v>
      </c>
      <c r="BI5266"/>
      <c r="BJ5266"/>
    </row>
    <row r="5267" spans="2:62" x14ac:dyDescent="0.4">
      <c r="B5267" s="1">
        <v>23575</v>
      </c>
      <c r="C5267" s="6" t="s">
        <v>25</v>
      </c>
      <c r="D5267" s="6" t="s">
        <v>30</v>
      </c>
      <c r="E5267" s="6" t="s">
        <v>8482</v>
      </c>
      <c r="F5267" s="6" t="s">
        <v>10720</v>
      </c>
      <c r="G5267" s="6" t="s">
        <v>11607</v>
      </c>
      <c r="H5267" s="6" t="s">
        <v>11609</v>
      </c>
      <c r="I5267" s="6" t="s">
        <v>11620</v>
      </c>
      <c r="J5267" s="6" t="s">
        <v>5</v>
      </c>
      <c r="K5267" s="7">
        <v>14</v>
      </c>
      <c r="L5267" s="7">
        <f>IFERROR(VLOOKUP(SiscoTable[[#This Row],[Código]],Hoja2!A:B,2,0)*SiscoTable[[#This Row],[Provta(Uns)]],0)</f>
        <v>173.6</v>
      </c>
      <c r="M5267" s="7">
        <v>0</v>
      </c>
      <c r="N5267" s="7">
        <v>0</v>
      </c>
      <c r="O5267" s="7">
        <f>IFERROR(VLOOKUP(SiscoTable[[#This Row],[Código]],Hoja2!A:B,2,0)*SiscoTable[[#This Row],[Stock_actual]],0)</f>
        <v>0</v>
      </c>
      <c r="P5267" s="6" t="s">
        <v>7</v>
      </c>
      <c r="Q5267" s="7">
        <v>16</v>
      </c>
      <c r="R5267" s="7">
        <v>28.2</v>
      </c>
      <c r="S5267" s="7" t="s">
        <v>11926</v>
      </c>
      <c r="BI5267"/>
      <c r="BJ5267"/>
    </row>
    <row r="5268" spans="2:62" x14ac:dyDescent="0.4">
      <c r="B5268" s="1">
        <v>23576</v>
      </c>
      <c r="C5268" s="6" t="s">
        <v>8</v>
      </c>
      <c r="D5268" s="6" t="s">
        <v>8</v>
      </c>
      <c r="E5268" s="6" t="s">
        <v>3268</v>
      </c>
      <c r="F5268" s="6" t="s">
        <v>3269</v>
      </c>
      <c r="G5268" s="6" t="s">
        <v>4384</v>
      </c>
      <c r="H5268" s="6" t="s">
        <v>4396</v>
      </c>
      <c r="I5268" s="6" t="s">
        <v>4537</v>
      </c>
      <c r="J5268" s="6" t="s">
        <v>5</v>
      </c>
      <c r="K5268" s="7">
        <v>0</v>
      </c>
      <c r="L5268" s="7">
        <f>IFERROR(VLOOKUP(SiscoTable[[#This Row],[Código]],Hoja2!A:B,2,0)*SiscoTable[[#This Row],[Provta(Uns)]],0)</f>
        <v>0</v>
      </c>
      <c r="M5268" s="7">
        <v>0</v>
      </c>
      <c r="N5268" s="7">
        <v>0</v>
      </c>
      <c r="O5268" s="7">
        <f>IFERROR(VLOOKUP(SiscoTable[[#This Row],[Código]],Hoja2!A:B,2,0)*SiscoTable[[#This Row],[Stock_actual]],0)</f>
        <v>0</v>
      </c>
      <c r="P5268" s="6" t="s">
        <v>7</v>
      </c>
      <c r="Q5268" s="7">
        <v>0</v>
      </c>
      <c r="R5268" s="7">
        <v>0</v>
      </c>
      <c r="S5268" s="7" t="s">
        <v>11928</v>
      </c>
      <c r="BI5268"/>
      <c r="BJ5268"/>
    </row>
    <row r="5269" spans="2:62" x14ac:dyDescent="0.4">
      <c r="B5269" s="1">
        <v>23578</v>
      </c>
      <c r="C5269" s="6" t="s">
        <v>25</v>
      </c>
      <c r="D5269" s="6" t="s">
        <v>30</v>
      </c>
      <c r="E5269" s="6" t="s">
        <v>8482</v>
      </c>
      <c r="F5269" s="6" t="s">
        <v>10720</v>
      </c>
      <c r="G5269" s="6" t="s">
        <v>11607</v>
      </c>
      <c r="H5269" s="6" t="s">
        <v>11613</v>
      </c>
      <c r="I5269" s="6" t="s">
        <v>11621</v>
      </c>
      <c r="J5269" s="6" t="s">
        <v>5</v>
      </c>
      <c r="K5269" s="7">
        <v>22.17</v>
      </c>
      <c r="L5269" s="7">
        <f>IFERROR(VLOOKUP(SiscoTable[[#This Row],[Código]],Hoja2!A:B,2,0)*SiscoTable[[#This Row],[Provta(Uns)]],0)</f>
        <v>230.56800000000001</v>
      </c>
      <c r="M5269" s="7">
        <v>0</v>
      </c>
      <c r="N5269" s="7">
        <v>31</v>
      </c>
      <c r="O5269" s="7">
        <f>IFERROR(VLOOKUP(SiscoTable[[#This Row],[Código]],Hoja2!A:B,2,0)*SiscoTable[[#This Row],[Stock_actual]],0)</f>
        <v>322.40000000000003</v>
      </c>
      <c r="P5269" s="6" t="s">
        <v>694</v>
      </c>
      <c r="Q5269" s="7">
        <v>24</v>
      </c>
      <c r="R5269" s="7">
        <v>0</v>
      </c>
      <c r="S5269" s="7" t="s">
        <v>11926</v>
      </c>
      <c r="BI5269"/>
      <c r="BJ5269"/>
    </row>
    <row r="5270" spans="2:62" x14ac:dyDescent="0.4">
      <c r="B5270" s="1">
        <v>23579</v>
      </c>
      <c r="C5270" s="6" t="s">
        <v>8</v>
      </c>
      <c r="D5270" s="6" t="s">
        <v>8</v>
      </c>
      <c r="E5270" s="6" t="s">
        <v>2809</v>
      </c>
      <c r="F5270" s="6" t="s">
        <v>2844</v>
      </c>
      <c r="G5270" s="6" t="s">
        <v>2811</v>
      </c>
      <c r="H5270" s="6" t="s">
        <v>2852</v>
      </c>
      <c r="I5270" s="6" t="s">
        <v>2888</v>
      </c>
      <c r="J5270" s="6" t="s">
        <v>5</v>
      </c>
      <c r="K5270" s="7">
        <v>0</v>
      </c>
      <c r="L5270" s="7">
        <f>IFERROR(VLOOKUP(SiscoTable[[#This Row],[Código]],Hoja2!A:B,2,0)*SiscoTable[[#This Row],[Provta(Uns)]],0)</f>
        <v>0</v>
      </c>
      <c r="M5270" s="7">
        <v>0</v>
      </c>
      <c r="N5270" s="7">
        <v>9</v>
      </c>
      <c r="O5270" s="7">
        <f>IFERROR(VLOOKUP(SiscoTable[[#This Row],[Código]],Hoja2!A:B,2,0)*SiscoTable[[#This Row],[Stock_actual]],0)</f>
        <v>0</v>
      </c>
      <c r="P5270" s="6" t="s">
        <v>134</v>
      </c>
      <c r="Q5270" s="7">
        <v>0</v>
      </c>
      <c r="R5270" s="7">
        <v>0</v>
      </c>
      <c r="S5270" s="7" t="s">
        <v>11923</v>
      </c>
      <c r="BI5270"/>
      <c r="BJ5270"/>
    </row>
    <row r="5271" spans="2:62" x14ac:dyDescent="0.4">
      <c r="B5271" s="1">
        <v>23580</v>
      </c>
      <c r="C5271" s="6" t="s">
        <v>25</v>
      </c>
      <c r="D5271" s="6" t="s">
        <v>30</v>
      </c>
      <c r="E5271" s="6" t="s">
        <v>8482</v>
      </c>
      <c r="F5271" s="6" t="s">
        <v>10720</v>
      </c>
      <c r="G5271" s="6" t="s">
        <v>11105</v>
      </c>
      <c r="H5271" s="6" t="s">
        <v>11129</v>
      </c>
      <c r="I5271" s="6" t="s">
        <v>11139</v>
      </c>
      <c r="J5271" s="6" t="s">
        <v>5</v>
      </c>
      <c r="K5271" s="7">
        <v>21.67</v>
      </c>
      <c r="L5271" s="7">
        <f>IFERROR(VLOOKUP(SiscoTable[[#This Row],[Código]],Hoja2!A:B,2,0)*SiscoTable[[#This Row],[Provta(Uns)]],0)</f>
        <v>942.6450000000001</v>
      </c>
      <c r="M5271" s="7">
        <v>0</v>
      </c>
      <c r="N5271" s="7">
        <v>31</v>
      </c>
      <c r="O5271" s="7">
        <f>IFERROR(VLOOKUP(SiscoTable[[#This Row],[Código]],Hoja2!A:B,2,0)*SiscoTable[[#This Row],[Stock_actual]],0)</f>
        <v>1348.5</v>
      </c>
      <c r="P5271" s="6" t="s">
        <v>558</v>
      </c>
      <c r="Q5271" s="7">
        <v>24</v>
      </c>
      <c r="R5271" s="7">
        <v>0</v>
      </c>
      <c r="S5271" s="7" t="s">
        <v>11926</v>
      </c>
      <c r="BI5271"/>
      <c r="BJ5271"/>
    </row>
    <row r="5272" spans="2:62" x14ac:dyDescent="0.4">
      <c r="B5272" s="1">
        <v>23582</v>
      </c>
      <c r="C5272" s="6" t="s">
        <v>25</v>
      </c>
      <c r="D5272" s="6" t="s">
        <v>25</v>
      </c>
      <c r="E5272" s="6" t="s">
        <v>8482</v>
      </c>
      <c r="F5272" s="6" t="s">
        <v>10720</v>
      </c>
      <c r="G5272" s="6" t="s">
        <v>11105</v>
      </c>
      <c r="H5272" s="6" t="s">
        <v>11129</v>
      </c>
      <c r="I5272" s="6" t="s">
        <v>11140</v>
      </c>
      <c r="J5272" s="6" t="s">
        <v>5</v>
      </c>
      <c r="K5272" s="7">
        <v>41</v>
      </c>
      <c r="L5272" s="7">
        <f>IFERROR(VLOOKUP(SiscoTable[[#This Row],[Código]],Hoja2!A:B,2,0)*SiscoTable[[#This Row],[Provta(Uns)]],0)</f>
        <v>213.20000000000002</v>
      </c>
      <c r="M5272" s="7">
        <v>0</v>
      </c>
      <c r="N5272" s="7">
        <v>64</v>
      </c>
      <c r="O5272" s="7">
        <f>IFERROR(VLOOKUP(SiscoTable[[#This Row],[Código]],Hoja2!A:B,2,0)*SiscoTable[[#This Row],[Stock_actual]],0)</f>
        <v>332.8</v>
      </c>
      <c r="P5272" s="6" t="s">
        <v>581</v>
      </c>
      <c r="Q5272" s="7">
        <v>45</v>
      </c>
      <c r="R5272" s="7">
        <v>0</v>
      </c>
      <c r="S5272" s="7" t="s">
        <v>11926</v>
      </c>
      <c r="BI5272"/>
      <c r="BJ5272"/>
    </row>
    <row r="5273" spans="2:62" x14ac:dyDescent="0.4">
      <c r="B5273" s="1">
        <v>23583</v>
      </c>
      <c r="C5273" s="6" t="s">
        <v>25</v>
      </c>
      <c r="D5273" s="6" t="s">
        <v>30</v>
      </c>
      <c r="E5273" s="6" t="s">
        <v>8482</v>
      </c>
      <c r="F5273" s="6" t="s">
        <v>10720</v>
      </c>
      <c r="G5273" s="6" t="s">
        <v>11105</v>
      </c>
      <c r="H5273" s="6" t="s">
        <v>11129</v>
      </c>
      <c r="I5273" s="6" t="s">
        <v>11141</v>
      </c>
      <c r="J5273" s="6" t="s">
        <v>5</v>
      </c>
      <c r="K5273" s="7">
        <v>11.67</v>
      </c>
      <c r="L5273" s="7">
        <f>IFERROR(VLOOKUP(SiscoTable[[#This Row],[Código]],Hoja2!A:B,2,0)*SiscoTable[[#This Row],[Provta(Uns)]],0)</f>
        <v>507.64499999999998</v>
      </c>
      <c r="M5273" s="7">
        <v>0</v>
      </c>
      <c r="N5273" s="7">
        <v>32</v>
      </c>
      <c r="O5273" s="7">
        <f>IFERROR(VLOOKUP(SiscoTable[[#This Row],[Código]],Hoja2!A:B,2,0)*SiscoTable[[#This Row],[Stock_actual]],0)</f>
        <v>1392</v>
      </c>
      <c r="P5273" s="6" t="s">
        <v>602</v>
      </c>
      <c r="Q5273" s="7">
        <v>13</v>
      </c>
      <c r="R5273" s="7">
        <v>0</v>
      </c>
      <c r="S5273" s="7" t="s">
        <v>11926</v>
      </c>
      <c r="BI5273"/>
      <c r="BJ5273"/>
    </row>
    <row r="5274" spans="2:62" x14ac:dyDescent="0.4">
      <c r="B5274" s="1">
        <v>23584</v>
      </c>
      <c r="C5274" s="6" t="s">
        <v>25</v>
      </c>
      <c r="D5274" s="6" t="s">
        <v>30</v>
      </c>
      <c r="E5274" s="6" t="s">
        <v>8482</v>
      </c>
      <c r="F5274" s="6" t="s">
        <v>10720</v>
      </c>
      <c r="G5274" s="6" t="s">
        <v>11105</v>
      </c>
      <c r="H5274" s="6" t="s">
        <v>11129</v>
      </c>
      <c r="I5274" s="6" t="s">
        <v>11142</v>
      </c>
      <c r="J5274" s="6" t="s">
        <v>5</v>
      </c>
      <c r="K5274" s="7">
        <v>12.17</v>
      </c>
      <c r="L5274" s="7">
        <f>IFERROR(VLOOKUP(SiscoTable[[#This Row],[Código]],Hoja2!A:B,2,0)*SiscoTable[[#This Row],[Provta(Uns)]],0)</f>
        <v>258.00399999999996</v>
      </c>
      <c r="M5274" s="7">
        <v>0</v>
      </c>
      <c r="N5274" s="7">
        <v>36</v>
      </c>
      <c r="O5274" s="7">
        <f>IFERROR(VLOOKUP(SiscoTable[[#This Row],[Código]],Hoja2!A:B,2,0)*SiscoTable[[#This Row],[Stock_actual]],0)</f>
        <v>763.19999999999993</v>
      </c>
      <c r="P5274" s="6" t="s">
        <v>527</v>
      </c>
      <c r="Q5274" s="7">
        <v>14</v>
      </c>
      <c r="R5274" s="7">
        <v>0</v>
      </c>
      <c r="S5274" s="7" t="s">
        <v>11926</v>
      </c>
      <c r="BI5274"/>
      <c r="BJ5274"/>
    </row>
    <row r="5275" spans="2:62" x14ac:dyDescent="0.4">
      <c r="B5275" s="1">
        <v>23586</v>
      </c>
      <c r="C5275" s="6" t="s">
        <v>30</v>
      </c>
      <c r="D5275" s="6" t="s">
        <v>30</v>
      </c>
      <c r="E5275" s="6" t="s">
        <v>3268</v>
      </c>
      <c r="F5275" s="6" t="s">
        <v>6059</v>
      </c>
      <c r="G5275" s="6" t="s">
        <v>6693</v>
      </c>
      <c r="H5275" s="6" t="s">
        <v>6701</v>
      </c>
      <c r="I5275" s="6" t="s">
        <v>6704</v>
      </c>
      <c r="J5275" s="6" t="s">
        <v>5</v>
      </c>
      <c r="K5275" s="7">
        <v>17</v>
      </c>
      <c r="L5275" s="7">
        <f>IFERROR(VLOOKUP(SiscoTable[[#This Row],[Código]],Hoja2!A:B,2,0)*SiscoTable[[#This Row],[Provta(Uns)]],0)</f>
        <v>136</v>
      </c>
      <c r="M5275" s="7">
        <v>0</v>
      </c>
      <c r="N5275" s="7">
        <v>18</v>
      </c>
      <c r="O5275" s="7">
        <f>IFERROR(VLOOKUP(SiscoTable[[#This Row],[Código]],Hoja2!A:B,2,0)*SiscoTable[[#This Row],[Stock_actual]],0)</f>
        <v>144</v>
      </c>
      <c r="P5275" s="6" t="s">
        <v>324</v>
      </c>
      <c r="Q5275" s="7">
        <v>19</v>
      </c>
      <c r="R5275" s="7">
        <v>34.44</v>
      </c>
      <c r="S5275" s="7" t="s">
        <v>11925</v>
      </c>
      <c r="BI5275"/>
      <c r="BJ5275"/>
    </row>
    <row r="5276" spans="2:62" x14ac:dyDescent="0.4">
      <c r="B5276" s="1">
        <v>23587</v>
      </c>
      <c r="C5276" s="6" t="s">
        <v>30</v>
      </c>
      <c r="D5276" s="6" t="s">
        <v>30</v>
      </c>
      <c r="E5276" s="6" t="s">
        <v>8482</v>
      </c>
      <c r="F5276" s="6" t="s">
        <v>9030</v>
      </c>
      <c r="G5276" s="6" t="s">
        <v>9112</v>
      </c>
      <c r="H5276" s="6" t="s">
        <v>9118</v>
      </c>
      <c r="I5276" s="6" t="s">
        <v>9137</v>
      </c>
      <c r="J5276" s="6" t="s">
        <v>5</v>
      </c>
      <c r="K5276" s="7">
        <v>3.5</v>
      </c>
      <c r="L5276" s="7">
        <f>IFERROR(VLOOKUP(SiscoTable[[#This Row],[Código]],Hoja2!A:B,2,0)*SiscoTable[[#This Row],[Provta(Uns)]],0)</f>
        <v>90.649999999999991</v>
      </c>
      <c r="M5276" s="7">
        <v>0</v>
      </c>
      <c r="N5276" s="7">
        <v>25</v>
      </c>
      <c r="O5276" s="7">
        <f>IFERROR(VLOOKUP(SiscoTable[[#This Row],[Código]],Hoja2!A:B,2,0)*SiscoTable[[#This Row],[Stock_actual]],0)</f>
        <v>647.5</v>
      </c>
      <c r="P5276" s="6" t="s">
        <v>9138</v>
      </c>
      <c r="Q5276" s="7">
        <v>4</v>
      </c>
      <c r="R5276" s="7">
        <v>0</v>
      </c>
      <c r="S5276" s="7" t="s">
        <v>11926</v>
      </c>
      <c r="BI5276"/>
      <c r="BJ5276"/>
    </row>
    <row r="5277" spans="2:62" x14ac:dyDescent="0.4">
      <c r="B5277" s="1">
        <v>23588</v>
      </c>
      <c r="C5277" s="6" t="s">
        <v>8</v>
      </c>
      <c r="D5277" s="6" t="s">
        <v>8</v>
      </c>
      <c r="E5277" s="6" t="s">
        <v>8482</v>
      </c>
      <c r="F5277" s="6" t="s">
        <v>9030</v>
      </c>
      <c r="G5277" s="6" t="s">
        <v>9112</v>
      </c>
      <c r="H5277" s="6" t="s">
        <v>9118</v>
      </c>
      <c r="I5277" s="6" t="s">
        <v>9160</v>
      </c>
      <c r="J5277" s="6" t="s">
        <v>5</v>
      </c>
      <c r="K5277" s="7">
        <v>0</v>
      </c>
      <c r="L5277" s="7">
        <f>IFERROR(VLOOKUP(SiscoTable[[#This Row],[Código]],Hoja2!A:B,2,0)*SiscoTable[[#This Row],[Provta(Uns)]],0)</f>
        <v>0</v>
      </c>
      <c r="M5277" s="7">
        <v>24</v>
      </c>
      <c r="N5277" s="7">
        <v>0</v>
      </c>
      <c r="O5277" s="7">
        <f>IFERROR(VLOOKUP(SiscoTable[[#This Row],[Código]],Hoja2!A:B,2,0)*SiscoTable[[#This Row],[Stock_actual]],0)</f>
        <v>0</v>
      </c>
      <c r="P5277" s="6" t="s">
        <v>7</v>
      </c>
      <c r="Q5277" s="7">
        <v>0</v>
      </c>
      <c r="R5277" s="7">
        <v>0</v>
      </c>
      <c r="S5277" s="7" t="s">
        <v>11926</v>
      </c>
      <c r="BI5277"/>
      <c r="BJ5277"/>
    </row>
    <row r="5278" spans="2:62" x14ac:dyDescent="0.4">
      <c r="B5278" s="1">
        <v>23590</v>
      </c>
      <c r="C5278" s="6" t="s">
        <v>30</v>
      </c>
      <c r="D5278" s="6" t="s">
        <v>8</v>
      </c>
      <c r="E5278" s="6" t="s">
        <v>8482</v>
      </c>
      <c r="F5278" s="6" t="s">
        <v>9030</v>
      </c>
      <c r="G5278" s="6" t="s">
        <v>9112</v>
      </c>
      <c r="H5278" s="6" t="s">
        <v>9118</v>
      </c>
      <c r="I5278" s="6" t="s">
        <v>9139</v>
      </c>
      <c r="J5278" s="6" t="s">
        <v>5</v>
      </c>
      <c r="K5278" s="7">
        <v>5</v>
      </c>
      <c r="L5278" s="7">
        <f>IFERROR(VLOOKUP(SiscoTable[[#This Row],[Código]],Hoja2!A:B,2,0)*SiscoTable[[#This Row],[Provta(Uns)]],0)</f>
        <v>62.5</v>
      </c>
      <c r="M5278" s="7">
        <v>0</v>
      </c>
      <c r="N5278" s="7">
        <v>15</v>
      </c>
      <c r="O5278" s="7">
        <f>IFERROR(VLOOKUP(SiscoTable[[#This Row],[Código]],Hoja2!A:B,2,0)*SiscoTable[[#This Row],[Stock_actual]],0)</f>
        <v>187.5</v>
      </c>
      <c r="P5278" s="6" t="s">
        <v>983</v>
      </c>
      <c r="Q5278" s="7">
        <v>6</v>
      </c>
      <c r="R5278" s="7">
        <v>0</v>
      </c>
      <c r="S5278" s="7" t="s">
        <v>11926</v>
      </c>
      <c r="BI5278"/>
      <c r="BJ5278"/>
    </row>
    <row r="5279" spans="2:62" x14ac:dyDescent="0.4">
      <c r="B5279" s="1">
        <v>23591</v>
      </c>
      <c r="C5279" s="6" t="s">
        <v>30</v>
      </c>
      <c r="D5279" s="6" t="s">
        <v>30</v>
      </c>
      <c r="E5279" s="6" t="s">
        <v>8482</v>
      </c>
      <c r="F5279" s="6" t="s">
        <v>9030</v>
      </c>
      <c r="G5279" s="6" t="s">
        <v>9184</v>
      </c>
      <c r="H5279" s="6" t="s">
        <v>9118</v>
      </c>
      <c r="I5279" s="6" t="s">
        <v>9210</v>
      </c>
      <c r="J5279" s="6" t="s">
        <v>5</v>
      </c>
      <c r="K5279" s="7">
        <v>8.67</v>
      </c>
      <c r="L5279" s="7">
        <f>IFERROR(VLOOKUP(SiscoTable[[#This Row],[Código]],Hoja2!A:B,2,0)*SiscoTable[[#This Row],[Provta(Uns)]],0)</f>
        <v>150.85799999999998</v>
      </c>
      <c r="M5279" s="7">
        <v>0</v>
      </c>
      <c r="N5279" s="7">
        <v>15</v>
      </c>
      <c r="O5279" s="7">
        <f>IFERROR(VLOOKUP(SiscoTable[[#This Row],[Código]],Hoja2!A:B,2,0)*SiscoTable[[#This Row],[Stock_actual]],0)</f>
        <v>261</v>
      </c>
      <c r="P5279" s="6" t="s">
        <v>697</v>
      </c>
      <c r="Q5279" s="7">
        <v>10</v>
      </c>
      <c r="R5279" s="7">
        <v>0</v>
      </c>
      <c r="S5279" s="7" t="s">
        <v>11926</v>
      </c>
      <c r="BI5279"/>
      <c r="BJ5279"/>
    </row>
    <row r="5280" spans="2:62" x14ac:dyDescent="0.4">
      <c r="B5280" s="1">
        <v>23592</v>
      </c>
      <c r="C5280" s="6" t="s">
        <v>30</v>
      </c>
      <c r="D5280" s="6" t="s">
        <v>8</v>
      </c>
      <c r="E5280" s="6" t="s">
        <v>8482</v>
      </c>
      <c r="F5280" s="6" t="s">
        <v>9030</v>
      </c>
      <c r="G5280" s="6" t="s">
        <v>9184</v>
      </c>
      <c r="H5280" s="6" t="s">
        <v>9118</v>
      </c>
      <c r="I5280" s="6" t="s">
        <v>9211</v>
      </c>
      <c r="J5280" s="6" t="s">
        <v>5</v>
      </c>
      <c r="K5280" s="7">
        <v>5.83</v>
      </c>
      <c r="L5280" s="7">
        <f>IFERROR(VLOOKUP(SiscoTable[[#This Row],[Código]],Hoja2!A:B,2,0)*SiscoTable[[#This Row],[Provta(Uns)]],0)</f>
        <v>98.526999999999987</v>
      </c>
      <c r="M5280" s="7">
        <v>0</v>
      </c>
      <c r="N5280" s="7">
        <v>20</v>
      </c>
      <c r="O5280" s="7">
        <f>IFERROR(VLOOKUP(SiscoTable[[#This Row],[Código]],Hoja2!A:B,2,0)*SiscoTable[[#This Row],[Stock_actual]],0)</f>
        <v>338</v>
      </c>
      <c r="P5280" s="6" t="s">
        <v>1451</v>
      </c>
      <c r="Q5280" s="7">
        <v>6</v>
      </c>
      <c r="R5280" s="7">
        <v>0</v>
      </c>
      <c r="S5280" s="7" t="s">
        <v>11926</v>
      </c>
      <c r="BI5280"/>
      <c r="BJ5280"/>
    </row>
    <row r="5281" spans="2:62" x14ac:dyDescent="0.4">
      <c r="B5281" s="1">
        <v>23593</v>
      </c>
      <c r="C5281" s="6" t="s">
        <v>30</v>
      </c>
      <c r="D5281" s="6" t="s">
        <v>8</v>
      </c>
      <c r="E5281" s="6" t="s">
        <v>3268</v>
      </c>
      <c r="F5281" s="6" t="s">
        <v>6059</v>
      </c>
      <c r="G5281" s="6" t="s">
        <v>6060</v>
      </c>
      <c r="H5281" s="6" t="s">
        <v>6065</v>
      </c>
      <c r="I5281" s="6" t="s">
        <v>6064</v>
      </c>
      <c r="J5281" s="6" t="s">
        <v>5</v>
      </c>
      <c r="K5281" s="7">
        <v>0.83</v>
      </c>
      <c r="L5281" s="7">
        <f>IFERROR(VLOOKUP(SiscoTable[[#This Row],[Código]],Hoja2!A:B,2,0)*SiscoTable[[#This Row],[Provta(Uns)]],0)</f>
        <v>26.56</v>
      </c>
      <c r="M5281" s="7">
        <v>0</v>
      </c>
      <c r="N5281" s="7">
        <v>12</v>
      </c>
      <c r="O5281" s="7">
        <f>IFERROR(VLOOKUP(SiscoTable[[#This Row],[Código]],Hoja2!A:B,2,0)*SiscoTable[[#This Row],[Stock_actual]],0)</f>
        <v>384</v>
      </c>
      <c r="P5281" s="6" t="s">
        <v>6066</v>
      </c>
      <c r="Q5281" s="7">
        <v>1</v>
      </c>
      <c r="R5281" s="7">
        <v>0</v>
      </c>
      <c r="S5281" s="7" t="s">
        <v>11925</v>
      </c>
      <c r="BI5281"/>
      <c r="BJ5281"/>
    </row>
    <row r="5282" spans="2:62" x14ac:dyDescent="0.4">
      <c r="B5282" s="1">
        <v>23596</v>
      </c>
      <c r="C5282" s="6" t="s">
        <v>8</v>
      </c>
      <c r="D5282" s="6" t="s">
        <v>8</v>
      </c>
      <c r="E5282" s="6" t="s">
        <v>3268</v>
      </c>
      <c r="F5282" s="6" t="s">
        <v>3269</v>
      </c>
      <c r="G5282" s="6" t="s">
        <v>4384</v>
      </c>
      <c r="H5282" s="6" t="s">
        <v>4466</v>
      </c>
      <c r="I5282" s="6" t="s">
        <v>4538</v>
      </c>
      <c r="J5282" s="6" t="s">
        <v>5</v>
      </c>
      <c r="K5282" s="7">
        <v>3.83</v>
      </c>
      <c r="L5282" s="7">
        <f>IFERROR(VLOOKUP(SiscoTable[[#This Row],[Código]],Hoja2!A:B,2,0)*SiscoTable[[#This Row],[Provta(Uns)]],0)</f>
        <v>49.407000000000004</v>
      </c>
      <c r="M5282" s="7">
        <v>0</v>
      </c>
      <c r="N5282" s="7">
        <v>0</v>
      </c>
      <c r="O5282" s="7">
        <f>IFERROR(VLOOKUP(SiscoTable[[#This Row],[Código]],Hoja2!A:B,2,0)*SiscoTable[[#This Row],[Stock_actual]],0)</f>
        <v>0</v>
      </c>
      <c r="P5282" s="6" t="s">
        <v>7</v>
      </c>
      <c r="Q5282" s="7">
        <v>4</v>
      </c>
      <c r="R5282" s="7">
        <v>7.8000000000000007</v>
      </c>
      <c r="S5282" s="7" t="s">
        <v>11928</v>
      </c>
      <c r="BI5282"/>
      <c r="BJ5282"/>
    </row>
    <row r="5283" spans="2:62" x14ac:dyDescent="0.4">
      <c r="B5283" s="1">
        <v>23597</v>
      </c>
      <c r="C5283" s="6" t="s">
        <v>30</v>
      </c>
      <c r="D5283" s="6" t="s">
        <v>8</v>
      </c>
      <c r="E5283" s="6" t="s">
        <v>8482</v>
      </c>
      <c r="F5283" s="6" t="s">
        <v>10720</v>
      </c>
      <c r="G5283" s="6" t="s">
        <v>11322</v>
      </c>
      <c r="H5283" s="6" t="s">
        <v>10578</v>
      </c>
      <c r="I5283" s="6" t="s">
        <v>11350</v>
      </c>
      <c r="J5283" s="6" t="s">
        <v>5</v>
      </c>
      <c r="K5283" s="7">
        <v>2.17</v>
      </c>
      <c r="L5283" s="7">
        <f>IFERROR(VLOOKUP(SiscoTable[[#This Row],[Código]],Hoja2!A:B,2,0)*SiscoTable[[#This Row],[Provta(Uns)]],0)</f>
        <v>78.988</v>
      </c>
      <c r="M5283" s="7">
        <v>0</v>
      </c>
      <c r="N5283" s="7">
        <v>7</v>
      </c>
      <c r="O5283" s="7">
        <f>IFERROR(VLOOKUP(SiscoTable[[#This Row],[Código]],Hoja2!A:B,2,0)*SiscoTable[[#This Row],[Stock_actual]],0)</f>
        <v>254.79999999999998</v>
      </c>
      <c r="P5283" s="6" t="s">
        <v>1002</v>
      </c>
      <c r="Q5283" s="7">
        <v>2</v>
      </c>
      <c r="R5283" s="7">
        <v>0</v>
      </c>
      <c r="S5283" s="7" t="s">
        <v>11926</v>
      </c>
      <c r="BI5283"/>
      <c r="BJ5283"/>
    </row>
    <row r="5284" spans="2:62" x14ac:dyDescent="0.4">
      <c r="B5284" s="1">
        <v>23598</v>
      </c>
      <c r="C5284" s="6" t="s">
        <v>8</v>
      </c>
      <c r="D5284" s="6" t="s">
        <v>8</v>
      </c>
      <c r="E5284" s="6" t="s">
        <v>8482</v>
      </c>
      <c r="F5284" s="6" t="s">
        <v>10720</v>
      </c>
      <c r="G5284" s="6" t="s">
        <v>10721</v>
      </c>
      <c r="H5284" s="6" t="s">
        <v>10791</v>
      </c>
      <c r="I5284" s="6" t="s">
        <v>10892</v>
      </c>
      <c r="J5284" s="6" t="s">
        <v>5</v>
      </c>
      <c r="K5284" s="7">
        <v>1.5</v>
      </c>
      <c r="L5284" s="7">
        <f>IFERROR(VLOOKUP(SiscoTable[[#This Row],[Código]],Hoja2!A:B,2,0)*SiscoTable[[#This Row],[Provta(Uns)]],0)</f>
        <v>13.5</v>
      </c>
      <c r="M5284" s="7">
        <v>0</v>
      </c>
      <c r="N5284" s="7">
        <v>9</v>
      </c>
      <c r="O5284" s="7">
        <f>IFERROR(VLOOKUP(SiscoTable[[#This Row],[Código]],Hoja2!A:B,2,0)*SiscoTable[[#This Row],[Stock_actual]],0)</f>
        <v>81</v>
      </c>
      <c r="P5284" s="6" t="s">
        <v>1014</v>
      </c>
      <c r="Q5284" s="7">
        <v>2</v>
      </c>
      <c r="R5284" s="7">
        <v>0</v>
      </c>
      <c r="S5284" s="7" t="s">
        <v>11926</v>
      </c>
      <c r="BI5284"/>
      <c r="BJ5284"/>
    </row>
    <row r="5285" spans="2:62" x14ac:dyDescent="0.4">
      <c r="B5285" s="1">
        <v>23602</v>
      </c>
      <c r="C5285" s="6" t="s">
        <v>30</v>
      </c>
      <c r="D5285" s="6" t="s">
        <v>30</v>
      </c>
      <c r="E5285" s="6" t="s">
        <v>8482</v>
      </c>
      <c r="F5285" s="6" t="s">
        <v>10720</v>
      </c>
      <c r="G5285" s="6" t="s">
        <v>10721</v>
      </c>
      <c r="H5285" s="6" t="s">
        <v>10791</v>
      </c>
      <c r="I5285" s="6" t="s">
        <v>10790</v>
      </c>
      <c r="J5285" s="6" t="s">
        <v>5</v>
      </c>
      <c r="K5285" s="7">
        <v>4</v>
      </c>
      <c r="L5285" s="7">
        <f>IFERROR(VLOOKUP(SiscoTable[[#This Row],[Código]],Hoja2!A:B,2,0)*SiscoTable[[#This Row],[Provta(Uns)]],0)</f>
        <v>20.8</v>
      </c>
      <c r="M5285" s="7">
        <v>0</v>
      </c>
      <c r="N5285" s="7">
        <v>11</v>
      </c>
      <c r="O5285" s="7">
        <f>IFERROR(VLOOKUP(SiscoTable[[#This Row],[Código]],Hoja2!A:B,2,0)*SiscoTable[[#This Row],[Stock_actual]],0)</f>
        <v>57.2</v>
      </c>
      <c r="P5285" s="6" t="s">
        <v>997</v>
      </c>
      <c r="Q5285" s="7">
        <v>4</v>
      </c>
      <c r="R5285" s="7">
        <v>0</v>
      </c>
      <c r="S5285" s="7" t="s">
        <v>11926</v>
      </c>
      <c r="BI5285"/>
      <c r="BJ5285"/>
    </row>
    <row r="5286" spans="2:62" x14ac:dyDescent="0.4">
      <c r="B5286" s="1">
        <v>23603</v>
      </c>
      <c r="C5286" s="6" t="s">
        <v>8</v>
      </c>
      <c r="D5286" s="6" t="s">
        <v>8</v>
      </c>
      <c r="E5286" s="6" t="s">
        <v>8482</v>
      </c>
      <c r="F5286" s="6" t="s">
        <v>10720</v>
      </c>
      <c r="G5286" s="6" t="s">
        <v>10721</v>
      </c>
      <c r="H5286" s="6" t="s">
        <v>10791</v>
      </c>
      <c r="I5286" s="6" t="s">
        <v>10893</v>
      </c>
      <c r="J5286" s="6" t="s">
        <v>5</v>
      </c>
      <c r="K5286" s="7">
        <v>0</v>
      </c>
      <c r="L5286" s="7">
        <f>IFERROR(VLOOKUP(SiscoTable[[#This Row],[Código]],Hoja2!A:B,2,0)*SiscoTable[[#This Row],[Provta(Uns)]],0)</f>
        <v>0</v>
      </c>
      <c r="M5286" s="7">
        <v>0</v>
      </c>
      <c r="N5286" s="7">
        <v>24</v>
      </c>
      <c r="O5286" s="7">
        <f>IFERROR(VLOOKUP(SiscoTable[[#This Row],[Código]],Hoja2!A:B,2,0)*SiscoTable[[#This Row],[Stock_actual]],0)</f>
        <v>132</v>
      </c>
      <c r="P5286" s="6" t="s">
        <v>134</v>
      </c>
      <c r="Q5286" s="7">
        <v>0</v>
      </c>
      <c r="R5286" s="7">
        <v>0</v>
      </c>
      <c r="S5286" s="7" t="s">
        <v>11926</v>
      </c>
      <c r="BI5286"/>
      <c r="BJ5286"/>
    </row>
    <row r="5287" spans="2:62" x14ac:dyDescent="0.4">
      <c r="B5287" s="1">
        <v>23604</v>
      </c>
      <c r="C5287" s="6" t="s">
        <v>30</v>
      </c>
      <c r="D5287" s="6" t="s">
        <v>8</v>
      </c>
      <c r="E5287" s="6" t="s">
        <v>8482</v>
      </c>
      <c r="F5287" s="6" t="s">
        <v>10720</v>
      </c>
      <c r="G5287" s="6" t="s">
        <v>10721</v>
      </c>
      <c r="H5287" s="6" t="s">
        <v>10791</v>
      </c>
      <c r="I5287" s="6" t="s">
        <v>10792</v>
      </c>
      <c r="J5287" s="6" t="s">
        <v>5</v>
      </c>
      <c r="K5287" s="7">
        <v>2</v>
      </c>
      <c r="L5287" s="7">
        <f>IFERROR(VLOOKUP(SiscoTable[[#This Row],[Código]],Hoja2!A:B,2,0)*SiscoTable[[#This Row],[Provta(Uns)]],0)</f>
        <v>14</v>
      </c>
      <c r="M5287" s="7">
        <v>0</v>
      </c>
      <c r="N5287" s="7">
        <v>12</v>
      </c>
      <c r="O5287" s="7">
        <f>IFERROR(VLOOKUP(SiscoTable[[#This Row],[Código]],Hoja2!A:B,2,0)*SiscoTable[[#This Row],[Stock_actual]],0)</f>
        <v>84</v>
      </c>
      <c r="P5287" s="6" t="s">
        <v>1014</v>
      </c>
      <c r="Q5287" s="7">
        <v>2</v>
      </c>
      <c r="R5287" s="7">
        <v>0</v>
      </c>
      <c r="S5287" s="7" t="s">
        <v>11926</v>
      </c>
      <c r="BI5287"/>
      <c r="BJ5287"/>
    </row>
    <row r="5288" spans="2:62" x14ac:dyDescent="0.4">
      <c r="B5288" s="1">
        <v>23608</v>
      </c>
      <c r="C5288" s="6" t="s">
        <v>8</v>
      </c>
      <c r="D5288" s="6" t="s">
        <v>8</v>
      </c>
      <c r="E5288" s="6" t="s">
        <v>8482</v>
      </c>
      <c r="F5288" s="6" t="s">
        <v>10720</v>
      </c>
      <c r="G5288" s="6" t="s">
        <v>10721</v>
      </c>
      <c r="H5288" s="6" t="s">
        <v>10791</v>
      </c>
      <c r="I5288" s="6" t="s">
        <v>10894</v>
      </c>
      <c r="J5288" s="6" t="s">
        <v>5</v>
      </c>
      <c r="K5288" s="7">
        <v>0</v>
      </c>
      <c r="L5288" s="7">
        <f>IFERROR(VLOOKUP(SiscoTable[[#This Row],[Código]],Hoja2!A:B,2,0)*SiscoTable[[#This Row],[Provta(Uns)]],0)</f>
        <v>0</v>
      </c>
      <c r="M5288" s="7">
        <v>0</v>
      </c>
      <c r="N5288" s="7">
        <v>3</v>
      </c>
      <c r="O5288" s="7">
        <f>IFERROR(VLOOKUP(SiscoTable[[#This Row],[Código]],Hoja2!A:B,2,0)*SiscoTable[[#This Row],[Stock_actual]],0)</f>
        <v>67.5</v>
      </c>
      <c r="P5288" s="6" t="s">
        <v>134</v>
      </c>
      <c r="Q5288" s="7">
        <v>0</v>
      </c>
      <c r="R5288" s="7">
        <v>0</v>
      </c>
      <c r="S5288" s="7" t="s">
        <v>11926</v>
      </c>
      <c r="BI5288"/>
      <c r="BJ5288"/>
    </row>
    <row r="5289" spans="2:62" x14ac:dyDescent="0.4">
      <c r="B5289" s="1">
        <v>23609</v>
      </c>
      <c r="C5289" s="6" t="s">
        <v>8</v>
      </c>
      <c r="D5289" s="6" t="s">
        <v>8</v>
      </c>
      <c r="E5289" s="6" t="s">
        <v>8482</v>
      </c>
      <c r="F5289" s="6" t="s">
        <v>10720</v>
      </c>
      <c r="G5289" s="6" t="s">
        <v>10721</v>
      </c>
      <c r="H5289" s="6" t="s">
        <v>10791</v>
      </c>
      <c r="I5289" s="6" t="s">
        <v>10895</v>
      </c>
      <c r="J5289" s="6" t="s">
        <v>5</v>
      </c>
      <c r="K5289" s="7">
        <v>0</v>
      </c>
      <c r="L5289" s="7">
        <f>IFERROR(VLOOKUP(SiscoTable[[#This Row],[Código]],Hoja2!A:B,2,0)*SiscoTable[[#This Row],[Provta(Uns)]],0)</f>
        <v>0</v>
      </c>
      <c r="M5289" s="7">
        <v>0</v>
      </c>
      <c r="N5289" s="7">
        <v>0</v>
      </c>
      <c r="O5289" s="7">
        <f>IFERROR(VLOOKUP(SiscoTable[[#This Row],[Código]],Hoja2!A:B,2,0)*SiscoTable[[#This Row],[Stock_actual]],0)</f>
        <v>0</v>
      </c>
      <c r="P5289" s="6" t="s">
        <v>7</v>
      </c>
      <c r="Q5289" s="7">
        <v>0</v>
      </c>
      <c r="R5289" s="7">
        <v>0</v>
      </c>
      <c r="S5289" s="7" t="s">
        <v>11926</v>
      </c>
      <c r="BI5289"/>
      <c r="BJ5289"/>
    </row>
    <row r="5290" spans="2:62" x14ac:dyDescent="0.4">
      <c r="B5290" s="1">
        <v>23610</v>
      </c>
      <c r="C5290" s="6" t="s">
        <v>8</v>
      </c>
      <c r="D5290" s="6" t="s">
        <v>8</v>
      </c>
      <c r="E5290" s="6" t="s">
        <v>8482</v>
      </c>
      <c r="F5290" s="6" t="s">
        <v>10720</v>
      </c>
      <c r="G5290" s="6" t="s">
        <v>10721</v>
      </c>
      <c r="H5290" s="6" t="s">
        <v>10791</v>
      </c>
      <c r="I5290" s="6" t="s">
        <v>10896</v>
      </c>
      <c r="J5290" s="6" t="s">
        <v>5</v>
      </c>
      <c r="K5290" s="7">
        <v>0</v>
      </c>
      <c r="L5290" s="7">
        <f>IFERROR(VLOOKUP(SiscoTable[[#This Row],[Código]],Hoja2!A:B,2,0)*SiscoTable[[#This Row],[Provta(Uns)]],0)</f>
        <v>0</v>
      </c>
      <c r="M5290" s="7">
        <v>0</v>
      </c>
      <c r="N5290" s="7">
        <v>6</v>
      </c>
      <c r="O5290" s="7">
        <f>IFERROR(VLOOKUP(SiscoTable[[#This Row],[Código]],Hoja2!A:B,2,0)*SiscoTable[[#This Row],[Stock_actual]],0)</f>
        <v>168</v>
      </c>
      <c r="P5290" s="6" t="s">
        <v>134</v>
      </c>
      <c r="Q5290" s="7">
        <v>0</v>
      </c>
      <c r="R5290" s="7">
        <v>0</v>
      </c>
      <c r="S5290" s="7" t="s">
        <v>11926</v>
      </c>
      <c r="BI5290"/>
      <c r="BJ5290"/>
    </row>
    <row r="5291" spans="2:62" x14ac:dyDescent="0.4">
      <c r="B5291" s="1">
        <v>23612</v>
      </c>
      <c r="C5291" s="6" t="s">
        <v>25</v>
      </c>
      <c r="D5291" s="6" t="s">
        <v>25</v>
      </c>
      <c r="E5291" s="6" t="s">
        <v>8482</v>
      </c>
      <c r="F5291" s="6" t="s">
        <v>1736</v>
      </c>
      <c r="G5291" s="6" t="s">
        <v>10616</v>
      </c>
      <c r="H5291" s="6" t="s">
        <v>10618</v>
      </c>
      <c r="I5291" s="6" t="s">
        <v>10644</v>
      </c>
      <c r="J5291" s="6" t="s">
        <v>5</v>
      </c>
      <c r="K5291" s="7">
        <v>35.5</v>
      </c>
      <c r="L5291" s="7">
        <f>IFERROR(VLOOKUP(SiscoTable[[#This Row],[Código]],Hoja2!A:B,2,0)*SiscoTable[[#This Row],[Provta(Uns)]],0)</f>
        <v>173.95000000000002</v>
      </c>
      <c r="M5291" s="7">
        <v>0</v>
      </c>
      <c r="N5291" s="7">
        <v>39</v>
      </c>
      <c r="O5291" s="7">
        <f>IFERROR(VLOOKUP(SiscoTable[[#This Row],[Código]],Hoja2!A:B,2,0)*SiscoTable[[#This Row],[Stock_actual]],0)</f>
        <v>191.10000000000002</v>
      </c>
      <c r="P5291" s="6" t="s">
        <v>565</v>
      </c>
      <c r="Q5291" s="7">
        <v>39</v>
      </c>
      <c r="R5291" s="7">
        <v>70.739999999999995</v>
      </c>
      <c r="S5291" s="7" t="s">
        <v>11926</v>
      </c>
      <c r="BI5291"/>
      <c r="BJ5291"/>
    </row>
    <row r="5292" spans="2:62" x14ac:dyDescent="0.4">
      <c r="B5292" s="1">
        <v>23614</v>
      </c>
      <c r="C5292" s="6" t="s">
        <v>25</v>
      </c>
      <c r="D5292" s="6" t="s">
        <v>25</v>
      </c>
      <c r="E5292" s="6" t="s">
        <v>8482</v>
      </c>
      <c r="F5292" s="6" t="s">
        <v>1736</v>
      </c>
      <c r="G5292" s="6" t="s">
        <v>10616</v>
      </c>
      <c r="H5292" s="6" t="s">
        <v>10618</v>
      </c>
      <c r="I5292" s="6" t="s">
        <v>10645</v>
      </c>
      <c r="J5292" s="6" t="s">
        <v>5</v>
      </c>
      <c r="K5292" s="7">
        <v>17.329999999999998</v>
      </c>
      <c r="L5292" s="7">
        <f>IFERROR(VLOOKUP(SiscoTable[[#This Row],[Código]],Hoja2!A:B,2,0)*SiscoTable[[#This Row],[Provta(Uns)]],0)</f>
        <v>121.30999999999999</v>
      </c>
      <c r="M5292" s="7">
        <v>0</v>
      </c>
      <c r="N5292" s="7">
        <v>256</v>
      </c>
      <c r="O5292" s="7">
        <f>IFERROR(VLOOKUP(SiscoTable[[#This Row],[Código]],Hoja2!A:B,2,0)*SiscoTable[[#This Row],[Stock_actual]],0)</f>
        <v>1792</v>
      </c>
      <c r="P5292" s="6" t="s">
        <v>2136</v>
      </c>
      <c r="Q5292" s="7">
        <v>19</v>
      </c>
      <c r="R5292" s="7">
        <v>0</v>
      </c>
      <c r="S5292" s="7" t="s">
        <v>11926</v>
      </c>
      <c r="BI5292"/>
      <c r="BJ5292"/>
    </row>
    <row r="5293" spans="2:62" x14ac:dyDescent="0.4">
      <c r="B5293" s="1">
        <v>23615</v>
      </c>
      <c r="C5293" s="6" t="s">
        <v>25</v>
      </c>
      <c r="D5293" s="6" t="s">
        <v>25</v>
      </c>
      <c r="E5293" s="6" t="s">
        <v>3268</v>
      </c>
      <c r="F5293" s="6" t="s">
        <v>6803</v>
      </c>
      <c r="G5293" s="6" t="s">
        <v>6915</v>
      </c>
      <c r="H5293" s="6" t="s">
        <v>6939</v>
      </c>
      <c r="I5293" s="6" t="s">
        <v>6950</v>
      </c>
      <c r="J5293" s="6" t="s">
        <v>5</v>
      </c>
      <c r="K5293" s="7">
        <v>76.17</v>
      </c>
      <c r="L5293" s="7">
        <f>IFERROR(VLOOKUP(SiscoTable[[#This Row],[Código]],Hoja2!A:B,2,0)*SiscoTable[[#This Row],[Provta(Uns)]],0)</f>
        <v>266.59500000000003</v>
      </c>
      <c r="M5293" s="7">
        <v>0</v>
      </c>
      <c r="N5293" s="7">
        <v>70</v>
      </c>
      <c r="O5293" s="7">
        <f>IFERROR(VLOOKUP(SiscoTable[[#This Row],[Código]],Hoja2!A:B,2,0)*SiscoTable[[#This Row],[Stock_actual]],0)</f>
        <v>245</v>
      </c>
      <c r="P5293" s="6" t="s">
        <v>474</v>
      </c>
      <c r="Q5293" s="7">
        <v>84</v>
      </c>
      <c r="R5293" s="7">
        <v>153.52000000000001</v>
      </c>
      <c r="S5293" s="7" t="s">
        <v>11925</v>
      </c>
      <c r="BI5293"/>
      <c r="BJ5293"/>
    </row>
    <row r="5294" spans="2:62" x14ac:dyDescent="0.4">
      <c r="B5294" s="1">
        <v>23616</v>
      </c>
      <c r="C5294" s="6" t="s">
        <v>8</v>
      </c>
      <c r="D5294" s="6" t="s">
        <v>8</v>
      </c>
      <c r="E5294" s="6" t="s">
        <v>3268</v>
      </c>
      <c r="F5294" s="6" t="s">
        <v>3269</v>
      </c>
      <c r="G5294" s="6" t="s">
        <v>5267</v>
      </c>
      <c r="H5294" s="6" t="s">
        <v>5285</v>
      </c>
      <c r="I5294" s="6" t="s">
        <v>5391</v>
      </c>
      <c r="J5294" s="6" t="s">
        <v>5</v>
      </c>
      <c r="K5294" s="7">
        <v>0</v>
      </c>
      <c r="L5294" s="7">
        <f>IFERROR(VLOOKUP(SiscoTable[[#This Row],[Código]],Hoja2!A:B,2,0)*SiscoTable[[#This Row],[Provta(Uns)]],0)</f>
        <v>0</v>
      </c>
      <c r="M5294" s="7">
        <v>0</v>
      </c>
      <c r="N5294" s="7">
        <v>0</v>
      </c>
      <c r="O5294" s="7">
        <f>IFERROR(VLOOKUP(SiscoTable[[#This Row],[Código]],Hoja2!A:B,2,0)*SiscoTable[[#This Row],[Stock_actual]],0)</f>
        <v>0</v>
      </c>
      <c r="P5294" s="6" t="s">
        <v>7</v>
      </c>
      <c r="Q5294" s="7">
        <v>0</v>
      </c>
      <c r="R5294" s="7">
        <v>0</v>
      </c>
      <c r="S5294" s="7" t="s">
        <v>11928</v>
      </c>
      <c r="BI5294"/>
      <c r="BJ5294"/>
    </row>
    <row r="5295" spans="2:62" x14ac:dyDescent="0.4">
      <c r="B5295" s="1">
        <v>23617</v>
      </c>
      <c r="C5295" s="6" t="s">
        <v>30</v>
      </c>
      <c r="D5295" s="6" t="s">
        <v>30</v>
      </c>
      <c r="E5295" s="6" t="s">
        <v>3268</v>
      </c>
      <c r="F5295" s="6" t="s">
        <v>3269</v>
      </c>
      <c r="G5295" s="6" t="s">
        <v>5267</v>
      </c>
      <c r="H5295" s="6" t="s">
        <v>5285</v>
      </c>
      <c r="I5295" s="6" t="s">
        <v>5314</v>
      </c>
      <c r="J5295" s="6" t="s">
        <v>5</v>
      </c>
      <c r="K5295" s="7">
        <v>8.5</v>
      </c>
      <c r="L5295" s="7">
        <f>IFERROR(VLOOKUP(SiscoTable[[#This Row],[Código]],Hoja2!A:B,2,0)*SiscoTable[[#This Row],[Provta(Uns)]],0)</f>
        <v>174.25</v>
      </c>
      <c r="M5295" s="7">
        <v>24</v>
      </c>
      <c r="N5295" s="7">
        <v>0</v>
      </c>
      <c r="O5295" s="7">
        <f>IFERROR(VLOOKUP(SiscoTable[[#This Row],[Código]],Hoja2!A:B,2,0)*SiscoTable[[#This Row],[Stock_actual]],0)</f>
        <v>0</v>
      </c>
      <c r="P5295" s="6" t="s">
        <v>7</v>
      </c>
      <c r="Q5295" s="7">
        <v>9</v>
      </c>
      <c r="R5295" s="7">
        <v>0</v>
      </c>
      <c r="S5295" s="7" t="s">
        <v>11928</v>
      </c>
      <c r="BI5295"/>
      <c r="BJ5295"/>
    </row>
    <row r="5296" spans="2:62" x14ac:dyDescent="0.4">
      <c r="B5296" s="1">
        <v>23618</v>
      </c>
      <c r="C5296" s="6" t="s">
        <v>30</v>
      </c>
      <c r="D5296" s="6" t="s">
        <v>8</v>
      </c>
      <c r="E5296" s="6" t="s">
        <v>3268</v>
      </c>
      <c r="F5296" s="6" t="s">
        <v>3269</v>
      </c>
      <c r="G5296" s="6" t="s">
        <v>5267</v>
      </c>
      <c r="H5296" s="6" t="s">
        <v>5285</v>
      </c>
      <c r="I5296" s="6" t="s">
        <v>5315</v>
      </c>
      <c r="J5296" s="6" t="s">
        <v>5</v>
      </c>
      <c r="K5296" s="7">
        <v>5.67</v>
      </c>
      <c r="L5296" s="7">
        <f>IFERROR(VLOOKUP(SiscoTable[[#This Row],[Código]],Hoja2!A:B,2,0)*SiscoTable[[#This Row],[Provta(Uns)]],0)</f>
        <v>103.19399999999999</v>
      </c>
      <c r="M5296" s="7">
        <v>0</v>
      </c>
      <c r="N5296" s="7">
        <v>15</v>
      </c>
      <c r="O5296" s="7">
        <f>IFERROR(VLOOKUP(SiscoTable[[#This Row],[Código]],Hoja2!A:B,2,0)*SiscoTable[[#This Row],[Stock_actual]],0)</f>
        <v>273</v>
      </c>
      <c r="P5296" s="6" t="s">
        <v>592</v>
      </c>
      <c r="Q5296" s="7">
        <v>6</v>
      </c>
      <c r="R5296" s="7">
        <v>0</v>
      </c>
      <c r="S5296" s="7" t="s">
        <v>11928</v>
      </c>
      <c r="BI5296"/>
      <c r="BJ5296"/>
    </row>
    <row r="5297" spans="2:62" x14ac:dyDescent="0.4">
      <c r="B5297" s="1">
        <v>23619</v>
      </c>
      <c r="C5297" s="6" t="s">
        <v>25</v>
      </c>
      <c r="D5297" s="6" t="s">
        <v>30</v>
      </c>
      <c r="E5297" s="6" t="s">
        <v>3268</v>
      </c>
      <c r="F5297" s="6" t="s">
        <v>3269</v>
      </c>
      <c r="G5297" s="6" t="s">
        <v>5267</v>
      </c>
      <c r="H5297" s="6" t="s">
        <v>5285</v>
      </c>
      <c r="I5297" s="6" t="s">
        <v>5284</v>
      </c>
      <c r="J5297" s="6" t="s">
        <v>5</v>
      </c>
      <c r="K5297" s="7">
        <v>17.670000000000002</v>
      </c>
      <c r="L5297" s="7">
        <f>IFERROR(VLOOKUP(SiscoTable[[#This Row],[Código]],Hoja2!A:B,2,0)*SiscoTable[[#This Row],[Provta(Uns)]],0)</f>
        <v>321.59399999999999</v>
      </c>
      <c r="M5297" s="7">
        <v>0</v>
      </c>
      <c r="N5297" s="7">
        <v>21</v>
      </c>
      <c r="O5297" s="7">
        <f>IFERROR(VLOOKUP(SiscoTable[[#This Row],[Código]],Hoja2!A:B,2,0)*SiscoTable[[#This Row],[Stock_actual]],0)</f>
        <v>382.2</v>
      </c>
      <c r="P5297" s="6" t="s">
        <v>115</v>
      </c>
      <c r="Q5297" s="7">
        <v>19</v>
      </c>
      <c r="R5297" s="7">
        <v>0</v>
      </c>
      <c r="S5297" s="7" t="s">
        <v>11928</v>
      </c>
      <c r="BI5297"/>
      <c r="BJ5297"/>
    </row>
    <row r="5298" spans="2:62" x14ac:dyDescent="0.4">
      <c r="B5298" s="1">
        <v>23620</v>
      </c>
      <c r="C5298" s="6" t="s">
        <v>25</v>
      </c>
      <c r="D5298" s="6" t="s">
        <v>30</v>
      </c>
      <c r="E5298" s="6" t="s">
        <v>3268</v>
      </c>
      <c r="F5298" s="6" t="s">
        <v>6059</v>
      </c>
      <c r="G5298" s="6" t="s">
        <v>6693</v>
      </c>
      <c r="H5298" s="6" t="s">
        <v>6695</v>
      </c>
      <c r="I5298" s="6" t="s">
        <v>6697</v>
      </c>
      <c r="J5298" s="6" t="s">
        <v>5</v>
      </c>
      <c r="K5298" s="7">
        <v>31.67</v>
      </c>
      <c r="L5298" s="7">
        <f>IFERROR(VLOOKUP(SiscoTable[[#This Row],[Código]],Hoja2!A:B,2,0)*SiscoTable[[#This Row],[Provta(Uns)]],0)</f>
        <v>174.185</v>
      </c>
      <c r="M5298" s="7">
        <v>0</v>
      </c>
      <c r="N5298" s="7">
        <v>66</v>
      </c>
      <c r="O5298" s="7">
        <f>IFERROR(VLOOKUP(SiscoTable[[#This Row],[Código]],Hoja2!A:B,2,0)*SiscoTable[[#This Row],[Stock_actual]],0)</f>
        <v>363</v>
      </c>
      <c r="P5298" s="6" t="s">
        <v>610</v>
      </c>
      <c r="Q5298" s="7">
        <v>35</v>
      </c>
      <c r="R5298" s="7">
        <v>0</v>
      </c>
      <c r="S5298" s="7" t="s">
        <v>11925</v>
      </c>
      <c r="BI5298"/>
      <c r="BJ5298"/>
    </row>
    <row r="5299" spans="2:62" x14ac:dyDescent="0.4">
      <c r="B5299" s="1">
        <v>23621</v>
      </c>
      <c r="C5299" s="6" t="s">
        <v>8</v>
      </c>
      <c r="D5299" s="6" t="s">
        <v>8</v>
      </c>
      <c r="E5299" s="6" t="s">
        <v>3268</v>
      </c>
      <c r="F5299" s="6" t="s">
        <v>6803</v>
      </c>
      <c r="G5299" s="6" t="s">
        <v>6915</v>
      </c>
      <c r="H5299" s="6" t="s">
        <v>6980</v>
      </c>
      <c r="I5299" s="6" t="s">
        <v>7023</v>
      </c>
      <c r="J5299" s="6" t="s">
        <v>5</v>
      </c>
      <c r="K5299" s="7">
        <v>0</v>
      </c>
      <c r="L5299" s="7">
        <f>IFERROR(VLOOKUP(SiscoTable[[#This Row],[Código]],Hoja2!A:B,2,0)*SiscoTable[[#This Row],[Provta(Uns)]],0)</f>
        <v>0</v>
      </c>
      <c r="M5299" s="7">
        <v>0</v>
      </c>
      <c r="N5299" s="7">
        <v>0</v>
      </c>
      <c r="O5299" s="7">
        <f>IFERROR(VLOOKUP(SiscoTable[[#This Row],[Código]],Hoja2!A:B,2,0)*SiscoTable[[#This Row],[Stock_actual]],0)</f>
        <v>0</v>
      </c>
      <c r="P5299" s="6" t="s">
        <v>7</v>
      </c>
      <c r="Q5299" s="7">
        <v>0</v>
      </c>
      <c r="R5299" s="7">
        <v>0</v>
      </c>
      <c r="S5299" s="7" t="s">
        <v>11925</v>
      </c>
      <c r="BI5299"/>
      <c r="BJ5299"/>
    </row>
    <row r="5300" spans="2:62" x14ac:dyDescent="0.4">
      <c r="B5300" s="1">
        <v>23622</v>
      </c>
      <c r="C5300" s="6" t="s">
        <v>25</v>
      </c>
      <c r="D5300" s="6" t="s">
        <v>25</v>
      </c>
      <c r="E5300" s="6" t="s">
        <v>8482</v>
      </c>
      <c r="F5300" s="6" t="s">
        <v>9030</v>
      </c>
      <c r="G5300" s="6" t="s">
        <v>9051</v>
      </c>
      <c r="H5300" s="6" t="s">
        <v>9057</v>
      </c>
      <c r="I5300" s="6" t="s">
        <v>9056</v>
      </c>
      <c r="J5300" s="6" t="s">
        <v>5</v>
      </c>
      <c r="K5300" s="7">
        <v>93.5</v>
      </c>
      <c r="L5300" s="7">
        <f>IFERROR(VLOOKUP(SiscoTable[[#This Row],[Código]],Hoja2!A:B,2,0)*SiscoTable[[#This Row],[Provta(Uns)]],0)</f>
        <v>420.75</v>
      </c>
      <c r="M5300" s="7">
        <v>0</v>
      </c>
      <c r="N5300" s="7">
        <v>232</v>
      </c>
      <c r="O5300" s="7">
        <f>IFERROR(VLOOKUP(SiscoTable[[#This Row],[Código]],Hoja2!A:B,2,0)*SiscoTable[[#This Row],[Stock_actual]],0)</f>
        <v>1044</v>
      </c>
      <c r="P5300" s="6" t="s">
        <v>1465</v>
      </c>
      <c r="Q5300" s="7">
        <v>103</v>
      </c>
      <c r="R5300" s="7">
        <v>0</v>
      </c>
      <c r="S5300" s="7" t="s">
        <v>11926</v>
      </c>
      <c r="BI5300"/>
      <c r="BJ5300"/>
    </row>
    <row r="5301" spans="2:62" x14ac:dyDescent="0.4">
      <c r="B5301" s="1">
        <v>23623</v>
      </c>
      <c r="C5301" s="6" t="s">
        <v>25</v>
      </c>
      <c r="D5301" s="6" t="s">
        <v>25</v>
      </c>
      <c r="E5301" s="6" t="s">
        <v>8482</v>
      </c>
      <c r="F5301" s="6" t="s">
        <v>9030</v>
      </c>
      <c r="G5301" s="6" t="s">
        <v>9051</v>
      </c>
      <c r="H5301" s="6" t="s">
        <v>9057</v>
      </c>
      <c r="I5301" s="6" t="s">
        <v>9058</v>
      </c>
      <c r="J5301" s="6" t="s">
        <v>5</v>
      </c>
      <c r="K5301" s="7">
        <v>61.83</v>
      </c>
      <c r="L5301" s="7">
        <f>IFERROR(VLOOKUP(SiscoTable[[#This Row],[Código]],Hoja2!A:B,2,0)*SiscoTable[[#This Row],[Provta(Uns)]],0)</f>
        <v>296.78399999999999</v>
      </c>
      <c r="M5301" s="7">
        <v>0</v>
      </c>
      <c r="N5301" s="7">
        <v>261</v>
      </c>
      <c r="O5301" s="7">
        <f>IFERROR(VLOOKUP(SiscoTable[[#This Row],[Código]],Hoja2!A:B,2,0)*SiscoTable[[#This Row],[Stock_actual]],0)</f>
        <v>1252.8</v>
      </c>
      <c r="P5301" s="6" t="s">
        <v>2378</v>
      </c>
      <c r="Q5301" s="7">
        <v>68</v>
      </c>
      <c r="R5301" s="7">
        <v>0</v>
      </c>
      <c r="S5301" s="7" t="s">
        <v>11926</v>
      </c>
      <c r="BI5301"/>
      <c r="BJ5301"/>
    </row>
    <row r="5302" spans="2:62" x14ac:dyDescent="0.4">
      <c r="B5302" s="1">
        <v>23624</v>
      </c>
      <c r="C5302" s="6" t="s">
        <v>25</v>
      </c>
      <c r="D5302" s="6" t="s">
        <v>25</v>
      </c>
      <c r="E5302" s="6" t="s">
        <v>8482</v>
      </c>
      <c r="F5302" s="6" t="s">
        <v>9030</v>
      </c>
      <c r="G5302" s="6" t="s">
        <v>9051</v>
      </c>
      <c r="H5302" s="6" t="s">
        <v>9057</v>
      </c>
      <c r="I5302" s="6" t="s">
        <v>9059</v>
      </c>
      <c r="J5302" s="6" t="s">
        <v>5</v>
      </c>
      <c r="K5302" s="7">
        <v>75.67</v>
      </c>
      <c r="L5302" s="7">
        <f>IFERROR(VLOOKUP(SiscoTable[[#This Row],[Código]],Hoja2!A:B,2,0)*SiscoTable[[#This Row],[Provta(Uns)]],0)</f>
        <v>151.34</v>
      </c>
      <c r="M5302" s="7">
        <v>0</v>
      </c>
      <c r="N5302" s="7">
        <v>268</v>
      </c>
      <c r="O5302" s="7">
        <f>IFERROR(VLOOKUP(SiscoTable[[#This Row],[Código]],Hoja2!A:B,2,0)*SiscoTable[[#This Row],[Stock_actual]],0)</f>
        <v>536</v>
      </c>
      <c r="P5302" s="6" t="s">
        <v>3837</v>
      </c>
      <c r="Q5302" s="7">
        <v>83</v>
      </c>
      <c r="R5302" s="7">
        <v>0</v>
      </c>
      <c r="S5302" s="7" t="s">
        <v>11926</v>
      </c>
      <c r="BI5302"/>
      <c r="BJ5302"/>
    </row>
    <row r="5303" spans="2:62" x14ac:dyDescent="0.4">
      <c r="B5303" s="1">
        <v>23625</v>
      </c>
      <c r="C5303" s="6" t="s">
        <v>30</v>
      </c>
      <c r="D5303" s="6" t="s">
        <v>30</v>
      </c>
      <c r="E5303" s="6" t="s">
        <v>8482</v>
      </c>
      <c r="F5303" s="6" t="s">
        <v>9030</v>
      </c>
      <c r="G5303" s="6" t="s">
        <v>9051</v>
      </c>
      <c r="H5303" s="6" t="s">
        <v>9057</v>
      </c>
      <c r="I5303" s="6" t="s">
        <v>9080</v>
      </c>
      <c r="J5303" s="6" t="s">
        <v>5</v>
      </c>
      <c r="K5303" s="7">
        <v>24.33</v>
      </c>
      <c r="L5303" s="7">
        <f>IFERROR(VLOOKUP(SiscoTable[[#This Row],[Código]],Hoja2!A:B,2,0)*SiscoTable[[#This Row],[Provta(Uns)]],0)</f>
        <v>48.66</v>
      </c>
      <c r="M5303" s="7">
        <v>0</v>
      </c>
      <c r="N5303" s="7">
        <v>138</v>
      </c>
      <c r="O5303" s="7">
        <f>IFERROR(VLOOKUP(SiscoTable[[#This Row],[Código]],Hoja2!A:B,2,0)*SiscoTable[[#This Row],[Stock_actual]],0)</f>
        <v>276</v>
      </c>
      <c r="P5303" s="6" t="s">
        <v>588</v>
      </c>
      <c r="Q5303" s="7">
        <v>27</v>
      </c>
      <c r="R5303" s="7">
        <v>0</v>
      </c>
      <c r="S5303" s="7" t="s">
        <v>11926</v>
      </c>
      <c r="BI5303"/>
      <c r="BJ5303"/>
    </row>
    <row r="5304" spans="2:62" x14ac:dyDescent="0.4">
      <c r="B5304" s="1">
        <v>23626</v>
      </c>
      <c r="C5304" s="6" t="s">
        <v>30</v>
      </c>
      <c r="D5304" s="6" t="s">
        <v>25</v>
      </c>
      <c r="E5304" s="6" t="s">
        <v>8482</v>
      </c>
      <c r="F5304" s="6" t="s">
        <v>9030</v>
      </c>
      <c r="G5304" s="6" t="s">
        <v>9051</v>
      </c>
      <c r="H5304" s="6" t="s">
        <v>9057</v>
      </c>
      <c r="I5304" s="6" t="s">
        <v>9081</v>
      </c>
      <c r="J5304" s="6" t="s">
        <v>5</v>
      </c>
      <c r="K5304" s="7">
        <v>42</v>
      </c>
      <c r="L5304" s="7">
        <f>IFERROR(VLOOKUP(SiscoTable[[#This Row],[Código]],Hoja2!A:B,2,0)*SiscoTable[[#This Row],[Provta(Uns)]],0)</f>
        <v>84</v>
      </c>
      <c r="M5304" s="7">
        <v>0</v>
      </c>
      <c r="N5304" s="7">
        <v>137</v>
      </c>
      <c r="O5304" s="7">
        <f>IFERROR(VLOOKUP(SiscoTable[[#This Row],[Código]],Hoja2!A:B,2,0)*SiscoTable[[#This Row],[Stock_actual]],0)</f>
        <v>274</v>
      </c>
      <c r="P5304" s="6" t="s">
        <v>3594</v>
      </c>
      <c r="Q5304" s="7">
        <v>46</v>
      </c>
      <c r="R5304" s="7">
        <v>0</v>
      </c>
      <c r="S5304" s="7" t="s">
        <v>11926</v>
      </c>
      <c r="BI5304"/>
      <c r="BJ5304"/>
    </row>
    <row r="5305" spans="2:62" x14ac:dyDescent="0.4">
      <c r="B5305" s="1">
        <v>23627</v>
      </c>
      <c r="C5305" s="6" t="s">
        <v>30</v>
      </c>
      <c r="D5305" s="6" t="s">
        <v>25</v>
      </c>
      <c r="E5305" s="6" t="s">
        <v>8482</v>
      </c>
      <c r="F5305" s="6" t="s">
        <v>9030</v>
      </c>
      <c r="G5305" s="6" t="s">
        <v>9051</v>
      </c>
      <c r="H5305" s="6" t="s">
        <v>9057</v>
      </c>
      <c r="I5305" s="6" t="s">
        <v>9082</v>
      </c>
      <c r="J5305" s="6" t="s">
        <v>5</v>
      </c>
      <c r="K5305" s="7">
        <v>30.67</v>
      </c>
      <c r="L5305" s="7">
        <f>IFERROR(VLOOKUP(SiscoTable[[#This Row],[Código]],Hoja2!A:B,2,0)*SiscoTable[[#This Row],[Provta(Uns)]],0)</f>
        <v>122.68</v>
      </c>
      <c r="M5305" s="7">
        <v>0</v>
      </c>
      <c r="N5305" s="7">
        <v>-4</v>
      </c>
      <c r="O5305" s="7">
        <f>IFERROR(VLOOKUP(SiscoTable[[#This Row],[Código]],Hoja2!A:B,2,0)*SiscoTable[[#This Row],[Stock_actual]],0)</f>
        <v>-16</v>
      </c>
      <c r="P5305" s="6" t="s">
        <v>7</v>
      </c>
      <c r="Q5305" s="7">
        <v>34</v>
      </c>
      <c r="R5305" s="7">
        <v>61.2</v>
      </c>
      <c r="S5305" s="7" t="s">
        <v>11926</v>
      </c>
      <c r="BI5305"/>
      <c r="BJ5305"/>
    </row>
    <row r="5306" spans="2:62" x14ac:dyDescent="0.4">
      <c r="B5306" s="1">
        <v>23628</v>
      </c>
      <c r="C5306" s="6" t="s">
        <v>25</v>
      </c>
      <c r="D5306" s="6" t="s">
        <v>25</v>
      </c>
      <c r="E5306" s="6" t="s">
        <v>8482</v>
      </c>
      <c r="F5306" s="6" t="s">
        <v>9030</v>
      </c>
      <c r="G5306" s="6" t="s">
        <v>9051</v>
      </c>
      <c r="H5306" s="6" t="s">
        <v>9057</v>
      </c>
      <c r="I5306" s="6" t="s">
        <v>9060</v>
      </c>
      <c r="J5306" s="6" t="s">
        <v>5</v>
      </c>
      <c r="K5306" s="7">
        <v>67.17</v>
      </c>
      <c r="L5306" s="7">
        <f>IFERROR(VLOOKUP(SiscoTable[[#This Row],[Código]],Hoja2!A:B,2,0)*SiscoTable[[#This Row],[Provta(Uns)]],0)</f>
        <v>214.94400000000002</v>
      </c>
      <c r="M5306" s="7">
        <v>0</v>
      </c>
      <c r="N5306" s="7">
        <v>135</v>
      </c>
      <c r="O5306" s="7">
        <f>IFERROR(VLOOKUP(SiscoTable[[#This Row],[Código]],Hoja2!A:B,2,0)*SiscoTable[[#This Row],[Stock_actual]],0)</f>
        <v>432</v>
      </c>
      <c r="P5306" s="6" t="s">
        <v>242</v>
      </c>
      <c r="Q5306" s="7">
        <v>74</v>
      </c>
      <c r="R5306" s="7">
        <v>0</v>
      </c>
      <c r="S5306" s="7" t="s">
        <v>11926</v>
      </c>
      <c r="BI5306"/>
      <c r="BJ5306"/>
    </row>
    <row r="5307" spans="2:62" x14ac:dyDescent="0.4">
      <c r="B5307" s="1">
        <v>23630</v>
      </c>
      <c r="C5307" s="6" t="s">
        <v>30</v>
      </c>
      <c r="D5307" s="6" t="s">
        <v>25</v>
      </c>
      <c r="E5307" s="6" t="s">
        <v>8482</v>
      </c>
      <c r="F5307" s="6" t="s">
        <v>9030</v>
      </c>
      <c r="G5307" s="6" t="s">
        <v>9051</v>
      </c>
      <c r="H5307" s="6" t="s">
        <v>9057</v>
      </c>
      <c r="I5307" s="6" t="s">
        <v>9083</v>
      </c>
      <c r="J5307" s="6" t="s">
        <v>5</v>
      </c>
      <c r="K5307" s="7">
        <v>35.33</v>
      </c>
      <c r="L5307" s="7">
        <f>IFERROR(VLOOKUP(SiscoTable[[#This Row],[Código]],Hoja2!A:B,2,0)*SiscoTable[[#This Row],[Provta(Uns)]],0)</f>
        <v>52.994999999999997</v>
      </c>
      <c r="M5307" s="7">
        <v>0</v>
      </c>
      <c r="N5307" s="7">
        <v>168</v>
      </c>
      <c r="O5307" s="7">
        <f>IFERROR(VLOOKUP(SiscoTable[[#This Row],[Código]],Hoja2!A:B,2,0)*SiscoTable[[#This Row],[Stock_actual]],0)</f>
        <v>252</v>
      </c>
      <c r="P5307" s="6" t="s">
        <v>222</v>
      </c>
      <c r="Q5307" s="7">
        <v>39</v>
      </c>
      <c r="R5307" s="7">
        <v>0</v>
      </c>
      <c r="S5307" s="7" t="s">
        <v>11926</v>
      </c>
      <c r="BI5307"/>
      <c r="BJ5307"/>
    </row>
    <row r="5308" spans="2:62" x14ac:dyDescent="0.4">
      <c r="B5308" s="1">
        <v>23632</v>
      </c>
      <c r="C5308" s="6" t="s">
        <v>25</v>
      </c>
      <c r="D5308" s="6" t="s">
        <v>25</v>
      </c>
      <c r="E5308" s="6" t="s">
        <v>3268</v>
      </c>
      <c r="F5308" s="6" t="s">
        <v>61</v>
      </c>
      <c r="G5308" s="6" t="s">
        <v>8157</v>
      </c>
      <c r="H5308" s="6" t="s">
        <v>8161</v>
      </c>
      <c r="I5308" s="6" t="s">
        <v>8165</v>
      </c>
      <c r="J5308" s="6" t="s">
        <v>5</v>
      </c>
      <c r="K5308" s="7">
        <v>43</v>
      </c>
      <c r="L5308" s="7">
        <f>IFERROR(VLOOKUP(SiscoTable[[#This Row],[Código]],Hoja2!A:B,2,0)*SiscoTable[[#This Row],[Provta(Uns)]],0)</f>
        <v>382.7</v>
      </c>
      <c r="M5308" s="7">
        <v>0</v>
      </c>
      <c r="N5308" s="7">
        <v>63</v>
      </c>
      <c r="O5308" s="7">
        <f>IFERROR(VLOOKUP(SiscoTable[[#This Row],[Código]],Hoja2!A:B,2,0)*SiscoTable[[#This Row],[Stock_actual]],0)</f>
        <v>560.70000000000005</v>
      </c>
      <c r="P5308" s="6" t="s">
        <v>485</v>
      </c>
      <c r="Q5308" s="7">
        <v>47</v>
      </c>
      <c r="R5308" s="7">
        <v>0</v>
      </c>
      <c r="S5308" s="7" t="s">
        <v>11928</v>
      </c>
      <c r="BI5308"/>
      <c r="BJ5308"/>
    </row>
    <row r="5309" spans="2:62" x14ac:dyDescent="0.4">
      <c r="B5309" s="1">
        <v>23633</v>
      </c>
      <c r="C5309" s="6" t="s">
        <v>25</v>
      </c>
      <c r="D5309" s="6" t="s">
        <v>30</v>
      </c>
      <c r="E5309" s="6" t="s">
        <v>3268</v>
      </c>
      <c r="F5309" s="6" t="s">
        <v>61</v>
      </c>
      <c r="G5309" s="6" t="s">
        <v>8157</v>
      </c>
      <c r="H5309" s="6" t="s">
        <v>8161</v>
      </c>
      <c r="I5309" s="6" t="s">
        <v>8166</v>
      </c>
      <c r="J5309" s="6" t="s">
        <v>5</v>
      </c>
      <c r="K5309" s="7">
        <v>22.5</v>
      </c>
      <c r="L5309" s="7">
        <f>IFERROR(VLOOKUP(SiscoTable[[#This Row],[Código]],Hoja2!A:B,2,0)*SiscoTable[[#This Row],[Provta(Uns)]],0)</f>
        <v>200.25</v>
      </c>
      <c r="M5309" s="7">
        <v>0</v>
      </c>
      <c r="N5309" s="7">
        <v>39</v>
      </c>
      <c r="O5309" s="7">
        <f>IFERROR(VLOOKUP(SiscoTable[[#This Row],[Código]],Hoja2!A:B,2,0)*SiscoTable[[#This Row],[Stock_actual]],0)</f>
        <v>347.1</v>
      </c>
      <c r="P5309" s="6" t="s">
        <v>697</v>
      </c>
      <c r="Q5309" s="7">
        <v>25</v>
      </c>
      <c r="R5309" s="7">
        <v>0</v>
      </c>
      <c r="S5309" s="7" t="s">
        <v>11928</v>
      </c>
      <c r="BI5309"/>
      <c r="BJ5309"/>
    </row>
    <row r="5310" spans="2:62" x14ac:dyDescent="0.4">
      <c r="B5310" s="1">
        <v>23634</v>
      </c>
      <c r="C5310" s="6" t="s">
        <v>25</v>
      </c>
      <c r="D5310" s="6" t="s">
        <v>25</v>
      </c>
      <c r="E5310" s="6" t="s">
        <v>3268</v>
      </c>
      <c r="F5310" s="6" t="s">
        <v>61</v>
      </c>
      <c r="G5310" s="6" t="s">
        <v>8157</v>
      </c>
      <c r="H5310" s="6" t="s">
        <v>8161</v>
      </c>
      <c r="I5310" s="6" t="s">
        <v>8167</v>
      </c>
      <c r="J5310" s="6" t="s">
        <v>5</v>
      </c>
      <c r="K5310" s="7">
        <v>29.33</v>
      </c>
      <c r="L5310" s="7">
        <f>IFERROR(VLOOKUP(SiscoTable[[#This Row],[Código]],Hoja2!A:B,2,0)*SiscoTable[[#This Row],[Provta(Uns)]],0)</f>
        <v>261.03699999999998</v>
      </c>
      <c r="M5310" s="7">
        <v>0</v>
      </c>
      <c r="N5310" s="7">
        <v>41</v>
      </c>
      <c r="O5310" s="7">
        <f>IFERROR(VLOOKUP(SiscoTable[[#This Row],[Código]],Hoja2!A:B,2,0)*SiscoTable[[#This Row],[Stock_actual]],0)</f>
        <v>364.90000000000003</v>
      </c>
      <c r="P5310" s="6" t="s">
        <v>694</v>
      </c>
      <c r="Q5310" s="7">
        <v>32</v>
      </c>
      <c r="R5310" s="7">
        <v>0</v>
      </c>
      <c r="S5310" s="7" t="s">
        <v>11928</v>
      </c>
      <c r="BI5310"/>
      <c r="BJ5310"/>
    </row>
    <row r="5311" spans="2:62" x14ac:dyDescent="0.4">
      <c r="B5311" s="1">
        <v>23635</v>
      </c>
      <c r="C5311" s="6" t="s">
        <v>30</v>
      </c>
      <c r="D5311" s="6" t="s">
        <v>30</v>
      </c>
      <c r="E5311" s="6" t="s">
        <v>3268</v>
      </c>
      <c r="F5311" s="6" t="s">
        <v>61</v>
      </c>
      <c r="G5311" s="6" t="s">
        <v>8157</v>
      </c>
      <c r="H5311" s="6" t="s">
        <v>8161</v>
      </c>
      <c r="I5311" s="6" t="s">
        <v>8195</v>
      </c>
      <c r="J5311" s="6" t="s">
        <v>5</v>
      </c>
      <c r="K5311" s="7">
        <v>7</v>
      </c>
      <c r="L5311" s="7">
        <f>IFERROR(VLOOKUP(SiscoTable[[#This Row],[Código]],Hoja2!A:B,2,0)*SiscoTable[[#This Row],[Provta(Uns)]],0)</f>
        <v>62.300000000000004</v>
      </c>
      <c r="M5311" s="7">
        <v>0</v>
      </c>
      <c r="N5311" s="7">
        <v>30</v>
      </c>
      <c r="O5311" s="7">
        <f>IFERROR(VLOOKUP(SiscoTable[[#This Row],[Código]],Hoja2!A:B,2,0)*SiscoTable[[#This Row],[Stock_actual]],0)</f>
        <v>267</v>
      </c>
      <c r="P5311" s="6" t="s">
        <v>3908</v>
      </c>
      <c r="Q5311" s="7">
        <v>8</v>
      </c>
      <c r="R5311" s="7">
        <v>0</v>
      </c>
      <c r="S5311" s="7" t="s">
        <v>11928</v>
      </c>
      <c r="BI5311"/>
      <c r="BJ5311"/>
    </row>
    <row r="5312" spans="2:62" x14ac:dyDescent="0.4">
      <c r="B5312" s="1">
        <v>23636</v>
      </c>
      <c r="C5312" s="6" t="s">
        <v>30</v>
      </c>
      <c r="D5312" s="6" t="s">
        <v>30</v>
      </c>
      <c r="E5312" s="6" t="s">
        <v>3268</v>
      </c>
      <c r="F5312" s="6" t="s">
        <v>61</v>
      </c>
      <c r="G5312" s="6" t="s">
        <v>8157</v>
      </c>
      <c r="H5312" s="6" t="s">
        <v>8161</v>
      </c>
      <c r="I5312" s="6" t="s">
        <v>8196</v>
      </c>
      <c r="J5312" s="6" t="s">
        <v>5</v>
      </c>
      <c r="K5312" s="7">
        <v>13.83</v>
      </c>
      <c r="L5312" s="7">
        <f>IFERROR(VLOOKUP(SiscoTable[[#This Row],[Código]],Hoja2!A:B,2,0)*SiscoTable[[#This Row],[Provta(Uns)]],0)</f>
        <v>113.40599999999999</v>
      </c>
      <c r="M5312" s="7">
        <v>0</v>
      </c>
      <c r="N5312" s="7">
        <v>24</v>
      </c>
      <c r="O5312" s="7">
        <f>IFERROR(VLOOKUP(SiscoTable[[#This Row],[Código]],Hoja2!A:B,2,0)*SiscoTable[[#This Row],[Stock_actual]],0)</f>
        <v>196.79999999999998</v>
      </c>
      <c r="P5312" s="6" t="s">
        <v>697</v>
      </c>
      <c r="Q5312" s="7">
        <v>15</v>
      </c>
      <c r="R5312" s="7">
        <v>0</v>
      </c>
      <c r="S5312" s="7" t="s">
        <v>11928</v>
      </c>
      <c r="BI5312"/>
      <c r="BJ5312"/>
    </row>
    <row r="5313" spans="2:62" x14ac:dyDescent="0.4">
      <c r="B5313" s="1">
        <v>23637</v>
      </c>
      <c r="C5313" s="6" t="s">
        <v>25</v>
      </c>
      <c r="D5313" s="6" t="s">
        <v>25</v>
      </c>
      <c r="E5313" s="6" t="s">
        <v>3268</v>
      </c>
      <c r="F5313" s="6" t="s">
        <v>3269</v>
      </c>
      <c r="G5313" s="6" t="s">
        <v>5543</v>
      </c>
      <c r="H5313" s="6" t="s">
        <v>5580</v>
      </c>
      <c r="I5313" s="6" t="s">
        <v>5579</v>
      </c>
      <c r="J5313" s="6" t="s">
        <v>5</v>
      </c>
      <c r="K5313" s="7">
        <v>41.5</v>
      </c>
      <c r="L5313" s="7">
        <f>IFERROR(VLOOKUP(SiscoTable[[#This Row],[Código]],Hoja2!A:B,2,0)*SiscoTable[[#This Row],[Provta(Uns)]],0)</f>
        <v>178.45</v>
      </c>
      <c r="M5313" s="7">
        <v>216</v>
      </c>
      <c r="N5313" s="7">
        <v>0</v>
      </c>
      <c r="O5313" s="7">
        <f>IFERROR(VLOOKUP(SiscoTable[[#This Row],[Código]],Hoja2!A:B,2,0)*SiscoTable[[#This Row],[Stock_actual]],0)</f>
        <v>0</v>
      </c>
      <c r="P5313" s="6" t="s">
        <v>7</v>
      </c>
      <c r="Q5313" s="7">
        <v>46</v>
      </c>
      <c r="R5313" s="7">
        <v>0</v>
      </c>
      <c r="S5313" s="7" t="s">
        <v>11925</v>
      </c>
      <c r="BI5313"/>
      <c r="BJ5313"/>
    </row>
    <row r="5314" spans="2:62" x14ac:dyDescent="0.4">
      <c r="B5314" s="1">
        <v>23638</v>
      </c>
      <c r="C5314" s="6" t="s">
        <v>25</v>
      </c>
      <c r="D5314" s="6" t="s">
        <v>25</v>
      </c>
      <c r="E5314" s="6" t="s">
        <v>3268</v>
      </c>
      <c r="F5314" s="6" t="s">
        <v>3269</v>
      </c>
      <c r="G5314" s="6" t="s">
        <v>5543</v>
      </c>
      <c r="H5314" s="6" t="s">
        <v>5580</v>
      </c>
      <c r="I5314" s="6" t="s">
        <v>5581</v>
      </c>
      <c r="J5314" s="6" t="s">
        <v>5</v>
      </c>
      <c r="K5314" s="7">
        <v>40.67</v>
      </c>
      <c r="L5314" s="7">
        <f>IFERROR(VLOOKUP(SiscoTable[[#This Row],[Código]],Hoja2!A:B,2,0)*SiscoTable[[#This Row],[Provta(Uns)]],0)</f>
        <v>174.881</v>
      </c>
      <c r="M5314" s="7">
        <v>288</v>
      </c>
      <c r="N5314" s="7">
        <v>0</v>
      </c>
      <c r="O5314" s="7">
        <f>IFERROR(VLOOKUP(SiscoTable[[#This Row],[Código]],Hoja2!A:B,2,0)*SiscoTable[[#This Row],[Stock_actual]],0)</f>
        <v>0</v>
      </c>
      <c r="P5314" s="6" t="s">
        <v>7</v>
      </c>
      <c r="Q5314" s="7">
        <v>45</v>
      </c>
      <c r="R5314" s="7">
        <v>0</v>
      </c>
      <c r="S5314" s="7" t="s">
        <v>11925</v>
      </c>
      <c r="BI5314"/>
      <c r="BJ5314"/>
    </row>
    <row r="5315" spans="2:62" x14ac:dyDescent="0.4">
      <c r="B5315" s="1">
        <v>23639</v>
      </c>
      <c r="C5315" s="6" t="s">
        <v>25</v>
      </c>
      <c r="D5315" s="6" t="s">
        <v>25</v>
      </c>
      <c r="E5315" s="6" t="s">
        <v>3268</v>
      </c>
      <c r="F5315" s="6" t="s">
        <v>3269</v>
      </c>
      <c r="G5315" s="6" t="s">
        <v>5543</v>
      </c>
      <c r="H5315" s="6" t="s">
        <v>5580</v>
      </c>
      <c r="I5315" s="6" t="s">
        <v>5582</v>
      </c>
      <c r="J5315" s="6" t="s">
        <v>5</v>
      </c>
      <c r="K5315" s="7">
        <v>38.17</v>
      </c>
      <c r="L5315" s="7">
        <f>IFERROR(VLOOKUP(SiscoTable[[#This Row],[Código]],Hoja2!A:B,2,0)*SiscoTable[[#This Row],[Provta(Uns)]],0)</f>
        <v>164.131</v>
      </c>
      <c r="M5315" s="7">
        <v>288</v>
      </c>
      <c r="N5315" s="7">
        <v>0</v>
      </c>
      <c r="O5315" s="7">
        <f>IFERROR(VLOOKUP(SiscoTable[[#This Row],[Código]],Hoja2!A:B,2,0)*SiscoTable[[#This Row],[Stock_actual]],0)</f>
        <v>0</v>
      </c>
      <c r="P5315" s="6" t="s">
        <v>7</v>
      </c>
      <c r="Q5315" s="7">
        <v>42</v>
      </c>
      <c r="R5315" s="7">
        <v>0</v>
      </c>
      <c r="S5315" s="7" t="s">
        <v>11925</v>
      </c>
      <c r="BI5315"/>
      <c r="BJ5315"/>
    </row>
    <row r="5316" spans="2:62" x14ac:dyDescent="0.4">
      <c r="B5316" s="1">
        <v>23640</v>
      </c>
      <c r="C5316" s="6" t="s">
        <v>30</v>
      </c>
      <c r="D5316" s="6" t="s">
        <v>8</v>
      </c>
      <c r="E5316" s="6" t="s">
        <v>3268</v>
      </c>
      <c r="F5316" s="6" t="s">
        <v>3269</v>
      </c>
      <c r="G5316" s="6" t="s">
        <v>4996</v>
      </c>
      <c r="H5316" s="6" t="s">
        <v>5054</v>
      </c>
      <c r="I5316" s="6" t="s">
        <v>5053</v>
      </c>
      <c r="J5316" s="6" t="s">
        <v>5</v>
      </c>
      <c r="K5316" s="7">
        <v>1.5</v>
      </c>
      <c r="L5316" s="7">
        <f>IFERROR(VLOOKUP(SiscoTable[[#This Row],[Código]],Hoja2!A:B,2,0)*SiscoTable[[#This Row],[Provta(Uns)]],0)</f>
        <v>28.799999999999997</v>
      </c>
      <c r="M5316" s="7">
        <v>24</v>
      </c>
      <c r="N5316" s="7">
        <v>0</v>
      </c>
      <c r="O5316" s="7">
        <f>IFERROR(VLOOKUP(SiscoTable[[#This Row],[Código]],Hoja2!A:B,2,0)*SiscoTable[[#This Row],[Stock_actual]],0)</f>
        <v>0</v>
      </c>
      <c r="P5316" s="6" t="s">
        <v>7</v>
      </c>
      <c r="Q5316" s="7">
        <v>2</v>
      </c>
      <c r="R5316" s="7">
        <v>0</v>
      </c>
      <c r="S5316" s="7" t="s">
        <v>11928</v>
      </c>
      <c r="BI5316"/>
      <c r="BJ5316"/>
    </row>
    <row r="5317" spans="2:62" x14ac:dyDescent="0.4">
      <c r="B5317" s="1">
        <v>23642</v>
      </c>
      <c r="C5317" s="6" t="s">
        <v>30</v>
      </c>
      <c r="D5317" s="6" t="s">
        <v>30</v>
      </c>
      <c r="E5317" s="6" t="s">
        <v>8482</v>
      </c>
      <c r="F5317" s="6" t="s">
        <v>9030</v>
      </c>
      <c r="G5317" s="6" t="s">
        <v>9921</v>
      </c>
      <c r="H5317" s="6" t="s">
        <v>9924</v>
      </c>
      <c r="I5317" s="6" t="s">
        <v>9942</v>
      </c>
      <c r="J5317" s="6" t="s">
        <v>5</v>
      </c>
      <c r="K5317" s="7">
        <v>10.17</v>
      </c>
      <c r="L5317" s="7">
        <f>IFERROR(VLOOKUP(SiscoTable[[#This Row],[Código]],Hoja2!A:B,2,0)*SiscoTable[[#This Row],[Provta(Uns)]],0)</f>
        <v>128.142</v>
      </c>
      <c r="M5317" s="7">
        <v>12</v>
      </c>
      <c r="N5317" s="7">
        <v>27</v>
      </c>
      <c r="O5317" s="7">
        <f>IFERROR(VLOOKUP(SiscoTable[[#This Row],[Código]],Hoja2!A:B,2,0)*SiscoTable[[#This Row],[Stock_actual]],0)</f>
        <v>340.2</v>
      </c>
      <c r="P5317" s="6" t="s">
        <v>1484</v>
      </c>
      <c r="Q5317" s="7">
        <v>11</v>
      </c>
      <c r="R5317" s="7">
        <v>0</v>
      </c>
      <c r="S5317" s="7" t="s">
        <v>11926</v>
      </c>
      <c r="BI5317"/>
      <c r="BJ5317"/>
    </row>
    <row r="5318" spans="2:62" x14ac:dyDescent="0.4">
      <c r="B5318" s="1">
        <v>23643</v>
      </c>
      <c r="C5318" s="6" t="s">
        <v>30</v>
      </c>
      <c r="D5318" s="6" t="s">
        <v>8</v>
      </c>
      <c r="E5318" s="6" t="s">
        <v>8482</v>
      </c>
      <c r="F5318" s="6" t="s">
        <v>9030</v>
      </c>
      <c r="G5318" s="6" t="s">
        <v>9921</v>
      </c>
      <c r="H5318" s="6" t="s">
        <v>9924</v>
      </c>
      <c r="I5318" s="6" t="s">
        <v>9943</v>
      </c>
      <c r="J5318" s="6" t="s">
        <v>5</v>
      </c>
      <c r="K5318" s="7">
        <v>2.17</v>
      </c>
      <c r="L5318" s="7">
        <f>IFERROR(VLOOKUP(SiscoTable[[#This Row],[Código]],Hoja2!A:B,2,0)*SiscoTable[[#This Row],[Provta(Uns)]],0)</f>
        <v>53.381999999999998</v>
      </c>
      <c r="M5318" s="7">
        <v>24</v>
      </c>
      <c r="N5318" s="7">
        <v>0</v>
      </c>
      <c r="O5318" s="7">
        <f>IFERROR(VLOOKUP(SiscoTable[[#This Row],[Código]],Hoja2!A:B,2,0)*SiscoTable[[#This Row],[Stock_actual]],0)</f>
        <v>0</v>
      </c>
      <c r="P5318" s="6" t="s">
        <v>7</v>
      </c>
      <c r="Q5318" s="7">
        <v>2</v>
      </c>
      <c r="R5318" s="7">
        <v>0</v>
      </c>
      <c r="S5318" s="7" t="s">
        <v>11926</v>
      </c>
      <c r="BI5318"/>
      <c r="BJ5318"/>
    </row>
    <row r="5319" spans="2:62" x14ac:dyDescent="0.4">
      <c r="B5319" s="1">
        <v>23644</v>
      </c>
      <c r="C5319" s="6" t="s">
        <v>8</v>
      </c>
      <c r="D5319" s="6" t="s">
        <v>8</v>
      </c>
      <c r="E5319" s="6" t="s">
        <v>8482</v>
      </c>
      <c r="F5319" s="6" t="s">
        <v>9030</v>
      </c>
      <c r="G5319" s="6" t="s">
        <v>9921</v>
      </c>
      <c r="H5319" s="6" t="s">
        <v>9924</v>
      </c>
      <c r="I5319" s="6" t="s">
        <v>9961</v>
      </c>
      <c r="J5319" s="6" t="s">
        <v>5</v>
      </c>
      <c r="K5319" s="7">
        <v>0</v>
      </c>
      <c r="L5319" s="7">
        <f>IFERROR(VLOOKUP(SiscoTable[[#This Row],[Código]],Hoja2!A:B,2,0)*SiscoTable[[#This Row],[Provta(Uns)]],0)</f>
        <v>0</v>
      </c>
      <c r="M5319" s="7">
        <v>24</v>
      </c>
      <c r="N5319" s="7">
        <v>0</v>
      </c>
      <c r="O5319" s="7">
        <f>IFERROR(VLOOKUP(SiscoTable[[#This Row],[Código]],Hoja2!A:B,2,0)*SiscoTable[[#This Row],[Stock_actual]],0)</f>
        <v>0</v>
      </c>
      <c r="P5319" s="6" t="s">
        <v>7</v>
      </c>
      <c r="Q5319" s="7">
        <v>0</v>
      </c>
      <c r="R5319" s="7">
        <v>0</v>
      </c>
      <c r="S5319" s="7" t="s">
        <v>11926</v>
      </c>
      <c r="BI5319"/>
      <c r="BJ5319"/>
    </row>
    <row r="5320" spans="2:62" x14ac:dyDescent="0.4">
      <c r="B5320" s="1">
        <v>23646</v>
      </c>
      <c r="C5320" s="6" t="s">
        <v>8</v>
      </c>
      <c r="D5320" s="6" t="s">
        <v>8</v>
      </c>
      <c r="E5320" s="6" t="s">
        <v>8482</v>
      </c>
      <c r="F5320" s="6" t="s">
        <v>9030</v>
      </c>
      <c r="G5320" s="6" t="s">
        <v>10068</v>
      </c>
      <c r="H5320" s="6" t="s">
        <v>10093</v>
      </c>
      <c r="I5320" s="6" t="s">
        <v>10139</v>
      </c>
      <c r="J5320" s="6" t="s">
        <v>5</v>
      </c>
      <c r="K5320" s="7">
        <v>0</v>
      </c>
      <c r="L5320" s="7">
        <f>IFERROR(VLOOKUP(SiscoTable[[#This Row],[Código]],Hoja2!A:B,2,0)*SiscoTable[[#This Row],[Provta(Uns)]],0)</f>
        <v>0</v>
      </c>
      <c r="M5320" s="7">
        <v>0</v>
      </c>
      <c r="N5320" s="7">
        <v>0</v>
      </c>
      <c r="O5320" s="7">
        <f>IFERROR(VLOOKUP(SiscoTable[[#This Row],[Código]],Hoja2!A:B,2,0)*SiscoTable[[#This Row],[Stock_actual]],0)</f>
        <v>0</v>
      </c>
      <c r="P5320" s="6" t="s">
        <v>7</v>
      </c>
      <c r="Q5320" s="7">
        <v>0</v>
      </c>
      <c r="R5320" s="7">
        <v>0</v>
      </c>
      <c r="S5320" s="7" t="s">
        <v>11926</v>
      </c>
      <c r="BI5320"/>
      <c r="BJ5320"/>
    </row>
    <row r="5321" spans="2:62" x14ac:dyDescent="0.4">
      <c r="B5321" s="1">
        <v>23647</v>
      </c>
      <c r="C5321" s="6" t="s">
        <v>30</v>
      </c>
      <c r="D5321" s="6" t="s">
        <v>30</v>
      </c>
      <c r="E5321" s="6" t="s">
        <v>8482</v>
      </c>
      <c r="F5321" s="6" t="s">
        <v>9030</v>
      </c>
      <c r="G5321" s="6" t="s">
        <v>9921</v>
      </c>
      <c r="H5321" s="6" t="s">
        <v>9924</v>
      </c>
      <c r="I5321" s="6" t="s">
        <v>9944</v>
      </c>
      <c r="J5321" s="6" t="s">
        <v>5</v>
      </c>
      <c r="K5321" s="7">
        <v>12.5</v>
      </c>
      <c r="L5321" s="7">
        <f>IFERROR(VLOOKUP(SiscoTable[[#This Row],[Código]],Hoja2!A:B,2,0)*SiscoTable[[#This Row],[Provta(Uns)]],0)</f>
        <v>157.5</v>
      </c>
      <c r="M5321" s="7">
        <v>24</v>
      </c>
      <c r="N5321" s="7">
        <v>18</v>
      </c>
      <c r="O5321" s="7">
        <f>IFERROR(VLOOKUP(SiscoTable[[#This Row],[Código]],Hoja2!A:B,2,0)*SiscoTable[[#This Row],[Stock_actual]],0)</f>
        <v>226.79999999999998</v>
      </c>
      <c r="P5321" s="6" t="s">
        <v>558</v>
      </c>
      <c r="Q5321" s="7">
        <v>14</v>
      </c>
      <c r="R5321" s="7">
        <v>0</v>
      </c>
      <c r="S5321" s="7" t="s">
        <v>11926</v>
      </c>
      <c r="BI5321"/>
      <c r="BJ5321"/>
    </row>
    <row r="5322" spans="2:62" x14ac:dyDescent="0.4">
      <c r="B5322" s="1">
        <v>23648</v>
      </c>
      <c r="C5322" s="6" t="s">
        <v>25</v>
      </c>
      <c r="D5322" s="6" t="s">
        <v>30</v>
      </c>
      <c r="E5322" s="6" t="s">
        <v>8482</v>
      </c>
      <c r="F5322" s="6" t="s">
        <v>9030</v>
      </c>
      <c r="G5322" s="6" t="s">
        <v>9921</v>
      </c>
      <c r="H5322" s="6" t="s">
        <v>9924</v>
      </c>
      <c r="I5322" s="6" t="s">
        <v>9925</v>
      </c>
      <c r="J5322" s="6" t="s">
        <v>5</v>
      </c>
      <c r="K5322" s="7">
        <v>10.67</v>
      </c>
      <c r="L5322" s="7">
        <f>IFERROR(VLOOKUP(SiscoTable[[#This Row],[Código]],Hoja2!A:B,2,0)*SiscoTable[[#This Row],[Provta(Uns)]],0)</f>
        <v>240.07499999999999</v>
      </c>
      <c r="M5322" s="7">
        <v>24</v>
      </c>
      <c r="N5322" s="7">
        <v>0</v>
      </c>
      <c r="O5322" s="7">
        <f>IFERROR(VLOOKUP(SiscoTable[[#This Row],[Código]],Hoja2!A:B,2,0)*SiscoTable[[#This Row],[Stock_actual]],0)</f>
        <v>0</v>
      </c>
      <c r="P5322" s="6" t="s">
        <v>7</v>
      </c>
      <c r="Q5322" s="7">
        <v>12</v>
      </c>
      <c r="R5322" s="7">
        <v>0</v>
      </c>
      <c r="S5322" s="7" t="s">
        <v>11926</v>
      </c>
      <c r="BI5322"/>
      <c r="BJ5322"/>
    </row>
    <row r="5323" spans="2:62" x14ac:dyDescent="0.4">
      <c r="B5323" s="1">
        <v>23650</v>
      </c>
      <c r="C5323" s="6" t="s">
        <v>8</v>
      </c>
      <c r="D5323" s="6" t="s">
        <v>8</v>
      </c>
      <c r="E5323" s="6" t="s">
        <v>8482</v>
      </c>
      <c r="F5323" s="6" t="s">
        <v>10720</v>
      </c>
      <c r="G5323" s="6" t="s">
        <v>11105</v>
      </c>
      <c r="H5323" s="6" t="s">
        <v>11135</v>
      </c>
      <c r="I5323" s="6" t="s">
        <v>11262</v>
      </c>
      <c r="J5323" s="6" t="s">
        <v>5</v>
      </c>
      <c r="K5323" s="7">
        <v>8</v>
      </c>
      <c r="L5323" s="7">
        <f>IFERROR(VLOOKUP(SiscoTable[[#This Row],[Código]],Hoja2!A:B,2,0)*SiscoTable[[#This Row],[Provta(Uns)]],0)</f>
        <v>63.2</v>
      </c>
      <c r="M5323" s="7">
        <v>0</v>
      </c>
      <c r="N5323" s="7">
        <v>26</v>
      </c>
      <c r="O5323" s="7">
        <f>IFERROR(VLOOKUP(SiscoTable[[#This Row],[Código]],Hoja2!A:B,2,0)*SiscoTable[[#This Row],[Stock_actual]],0)</f>
        <v>205.4</v>
      </c>
      <c r="P5323" s="6" t="s">
        <v>3594</v>
      </c>
      <c r="Q5323" s="7">
        <v>9</v>
      </c>
      <c r="R5323" s="7">
        <v>0</v>
      </c>
      <c r="S5323" s="7" t="s">
        <v>11926</v>
      </c>
      <c r="BI5323"/>
      <c r="BJ5323"/>
    </row>
    <row r="5324" spans="2:62" x14ac:dyDescent="0.4">
      <c r="B5324" s="1">
        <v>23651</v>
      </c>
      <c r="C5324" s="6" t="s">
        <v>8</v>
      </c>
      <c r="D5324" s="6" t="s">
        <v>8</v>
      </c>
      <c r="E5324" s="6" t="s">
        <v>8482</v>
      </c>
      <c r="F5324" s="6" t="s">
        <v>10720</v>
      </c>
      <c r="G5324" s="6" t="s">
        <v>11452</v>
      </c>
      <c r="H5324" s="6" t="s">
        <v>10292</v>
      </c>
      <c r="I5324" s="6" t="s">
        <v>11489</v>
      </c>
      <c r="J5324" s="6" t="s">
        <v>5</v>
      </c>
      <c r="K5324" s="7">
        <v>0</v>
      </c>
      <c r="L5324" s="7">
        <f>IFERROR(VLOOKUP(SiscoTable[[#This Row],[Código]],Hoja2!A:B,2,0)*SiscoTable[[#This Row],[Provta(Uns)]],0)</f>
        <v>0</v>
      </c>
      <c r="M5324" s="7">
        <v>0</v>
      </c>
      <c r="N5324" s="7">
        <v>0</v>
      </c>
      <c r="O5324" s="7">
        <f>IFERROR(VLOOKUP(SiscoTable[[#This Row],[Código]],Hoja2!A:B,2,0)*SiscoTable[[#This Row],[Stock_actual]],0)</f>
        <v>0</v>
      </c>
      <c r="P5324" s="6" t="s">
        <v>7</v>
      </c>
      <c r="Q5324" s="7">
        <v>0</v>
      </c>
      <c r="R5324" s="7">
        <v>0</v>
      </c>
      <c r="S5324" s="7" t="s">
        <v>11926</v>
      </c>
      <c r="BI5324"/>
      <c r="BJ5324"/>
    </row>
    <row r="5325" spans="2:62" x14ac:dyDescent="0.4">
      <c r="B5325" s="1">
        <v>23654</v>
      </c>
      <c r="C5325" s="6" t="s">
        <v>25</v>
      </c>
      <c r="D5325" s="6" t="s">
        <v>30</v>
      </c>
      <c r="E5325" s="6" t="s">
        <v>3268</v>
      </c>
      <c r="F5325" s="6" t="s">
        <v>3269</v>
      </c>
      <c r="G5325" s="6" t="s">
        <v>4384</v>
      </c>
      <c r="H5325" s="6" t="s">
        <v>3508</v>
      </c>
      <c r="I5325" s="6" t="s">
        <v>4429</v>
      </c>
      <c r="J5325" s="6" t="s">
        <v>4430</v>
      </c>
      <c r="K5325" s="7">
        <v>15.33</v>
      </c>
      <c r="L5325" s="7">
        <f>IFERROR(VLOOKUP(SiscoTable[[#This Row],[Código]],Hoja2!A:B,2,0)*SiscoTable[[#This Row],[Provta(Uns)]],0)</f>
        <v>187.02599999999998</v>
      </c>
      <c r="M5325" s="7">
        <v>0</v>
      </c>
      <c r="N5325" s="7">
        <v>0</v>
      </c>
      <c r="O5325" s="7">
        <f>IFERROR(VLOOKUP(SiscoTable[[#This Row],[Código]],Hoja2!A:B,2,0)*SiscoTable[[#This Row],[Stock_actual]],0)</f>
        <v>0</v>
      </c>
      <c r="P5325" s="6" t="s">
        <v>7</v>
      </c>
      <c r="Q5325" s="7">
        <v>17</v>
      </c>
      <c r="R5325" s="7">
        <v>30.6</v>
      </c>
      <c r="S5325" s="7" t="s">
        <v>11928</v>
      </c>
      <c r="BI5325"/>
      <c r="BJ5325"/>
    </row>
    <row r="5326" spans="2:62" x14ac:dyDescent="0.4">
      <c r="B5326" s="1">
        <v>23655</v>
      </c>
      <c r="C5326" s="6" t="s">
        <v>30</v>
      </c>
      <c r="D5326" s="6" t="s">
        <v>30</v>
      </c>
      <c r="E5326" s="6" t="s">
        <v>3268</v>
      </c>
      <c r="F5326" s="6" t="s">
        <v>8283</v>
      </c>
      <c r="G5326" s="6" t="s">
        <v>8321</v>
      </c>
      <c r="H5326" s="6" t="s">
        <v>1053</v>
      </c>
      <c r="I5326" s="6" t="s">
        <v>8376</v>
      </c>
      <c r="J5326" s="6" t="s">
        <v>4430</v>
      </c>
      <c r="K5326" s="7">
        <v>3.67</v>
      </c>
      <c r="L5326" s="7">
        <f>IFERROR(VLOOKUP(SiscoTable[[#This Row],[Código]],Hoja2!A:B,2,0)*SiscoTable[[#This Row],[Provta(Uns)]],0)</f>
        <v>37.433999999999997</v>
      </c>
      <c r="M5326" s="7">
        <v>0</v>
      </c>
      <c r="N5326" s="7">
        <v>34</v>
      </c>
      <c r="O5326" s="7">
        <f>IFERROR(VLOOKUP(SiscoTable[[#This Row],[Código]],Hoja2!A:B,2,0)*SiscoTable[[#This Row],[Stock_actual]],0)</f>
        <v>346.79999999999995</v>
      </c>
      <c r="P5326" s="6" t="s">
        <v>4937</v>
      </c>
      <c r="Q5326" s="7">
        <v>4</v>
      </c>
      <c r="R5326" s="7">
        <v>0</v>
      </c>
      <c r="S5326" s="7" t="s">
        <v>11928</v>
      </c>
      <c r="BI5326"/>
      <c r="BJ5326"/>
    </row>
    <row r="5327" spans="2:62" x14ac:dyDescent="0.4">
      <c r="B5327" s="1">
        <v>23657</v>
      </c>
      <c r="C5327" s="6" t="s">
        <v>25</v>
      </c>
      <c r="D5327" s="6" t="s">
        <v>25</v>
      </c>
      <c r="E5327" s="6" t="s">
        <v>2999</v>
      </c>
      <c r="F5327" s="6" t="s">
        <v>3000</v>
      </c>
      <c r="G5327" s="6" t="s">
        <v>3001</v>
      </c>
      <c r="H5327" s="6" t="s">
        <v>3001</v>
      </c>
      <c r="I5327" s="6" t="s">
        <v>3023</v>
      </c>
      <c r="J5327" s="6" t="s">
        <v>5</v>
      </c>
      <c r="K5327" s="7">
        <v>39.17</v>
      </c>
      <c r="L5327" s="7">
        <f>IFERROR(VLOOKUP(SiscoTable[[#This Row],[Código]],Hoja2!A:B,2,0)*SiscoTable[[#This Row],[Provta(Uns)]],0)</f>
        <v>509.21000000000004</v>
      </c>
      <c r="M5327" s="7">
        <v>0</v>
      </c>
      <c r="N5327" s="7">
        <v>5</v>
      </c>
      <c r="O5327" s="7">
        <f>IFERROR(VLOOKUP(SiscoTable[[#This Row],[Código]],Hoja2!A:B,2,0)*SiscoTable[[#This Row],[Stock_actual]],0)</f>
        <v>65</v>
      </c>
      <c r="P5327" s="6" t="s">
        <v>107</v>
      </c>
      <c r="Q5327" s="7">
        <v>43</v>
      </c>
      <c r="R5327" s="7">
        <v>78.84</v>
      </c>
      <c r="S5327" s="7" t="s">
        <v>11925</v>
      </c>
      <c r="BI5327"/>
      <c r="BJ5327"/>
    </row>
    <row r="5328" spans="2:62" x14ac:dyDescent="0.4">
      <c r="B5328" s="1">
        <v>23658</v>
      </c>
      <c r="C5328" s="6" t="s">
        <v>25</v>
      </c>
      <c r="D5328" s="6" t="s">
        <v>8</v>
      </c>
      <c r="E5328" s="6" t="s">
        <v>3268</v>
      </c>
      <c r="F5328" s="6" t="s">
        <v>6059</v>
      </c>
      <c r="G5328" s="6" t="s">
        <v>6489</v>
      </c>
      <c r="H5328" s="6" t="s">
        <v>6321</v>
      </c>
      <c r="I5328" s="6" t="s">
        <v>6502</v>
      </c>
      <c r="J5328" s="6" t="s">
        <v>5</v>
      </c>
      <c r="K5328" s="7">
        <v>5.83</v>
      </c>
      <c r="L5328" s="7">
        <f>IFERROR(VLOOKUP(SiscoTable[[#This Row],[Código]],Hoja2!A:B,2,0)*SiscoTable[[#This Row],[Provta(Uns)]],0)</f>
        <v>261.767</v>
      </c>
      <c r="M5328" s="7">
        <v>0</v>
      </c>
      <c r="N5328" s="7">
        <v>22</v>
      </c>
      <c r="O5328" s="7">
        <f>IFERROR(VLOOKUP(SiscoTable[[#This Row],[Código]],Hoja2!A:B,2,0)*SiscoTable[[#This Row],[Stock_actual]],0)</f>
        <v>987.8</v>
      </c>
      <c r="P5328" s="6" t="s">
        <v>415</v>
      </c>
      <c r="Q5328" s="7">
        <v>6</v>
      </c>
      <c r="R5328" s="7">
        <v>0</v>
      </c>
      <c r="S5328" s="7" t="s">
        <v>11925</v>
      </c>
      <c r="BI5328"/>
      <c r="BJ5328"/>
    </row>
    <row r="5329" spans="2:62" x14ac:dyDescent="0.4">
      <c r="B5329" s="1">
        <v>23661</v>
      </c>
      <c r="C5329" s="6" t="s">
        <v>30</v>
      </c>
      <c r="D5329" s="6" t="s">
        <v>25</v>
      </c>
      <c r="E5329" s="6" t="s">
        <v>8482</v>
      </c>
      <c r="F5329" s="6" t="s">
        <v>10720</v>
      </c>
      <c r="G5329" s="6" t="s">
        <v>11282</v>
      </c>
      <c r="H5329" s="6" t="s">
        <v>11135</v>
      </c>
      <c r="I5329" s="6" t="s">
        <v>11296</v>
      </c>
      <c r="J5329" s="6" t="s">
        <v>5</v>
      </c>
      <c r="K5329" s="7">
        <v>25.33</v>
      </c>
      <c r="L5329" s="7">
        <f>IFERROR(VLOOKUP(SiscoTable[[#This Row],[Código]],Hoja2!A:B,2,0)*SiscoTable[[#This Row],[Provta(Uns)]],0)</f>
        <v>98.786999999999992</v>
      </c>
      <c r="M5329" s="7">
        <v>0</v>
      </c>
      <c r="N5329" s="7">
        <v>137</v>
      </c>
      <c r="O5329" s="7">
        <f>IFERROR(VLOOKUP(SiscoTable[[#This Row],[Código]],Hoja2!A:B,2,0)*SiscoTable[[#This Row],[Stock_actual]],0)</f>
        <v>534.29999999999995</v>
      </c>
      <c r="P5329" s="6" t="s">
        <v>5337</v>
      </c>
      <c r="Q5329" s="7">
        <v>28</v>
      </c>
      <c r="R5329" s="7">
        <v>0</v>
      </c>
      <c r="S5329" s="7" t="s">
        <v>11926</v>
      </c>
      <c r="BI5329"/>
      <c r="BJ5329"/>
    </row>
    <row r="5330" spans="2:62" x14ac:dyDescent="0.4">
      <c r="B5330" s="1">
        <v>23662</v>
      </c>
      <c r="C5330" s="6" t="s">
        <v>30</v>
      </c>
      <c r="D5330" s="6" t="s">
        <v>30</v>
      </c>
      <c r="E5330" s="6" t="s">
        <v>8482</v>
      </c>
      <c r="F5330" s="6" t="s">
        <v>10720</v>
      </c>
      <c r="G5330" s="6" t="s">
        <v>11105</v>
      </c>
      <c r="H5330" s="6" t="s">
        <v>11107</v>
      </c>
      <c r="I5330" s="6" t="s">
        <v>11184</v>
      </c>
      <c r="J5330" s="6" t="s">
        <v>5</v>
      </c>
      <c r="K5330" s="7">
        <v>23.83</v>
      </c>
      <c r="L5330" s="7">
        <f>IFERROR(VLOOKUP(SiscoTable[[#This Row],[Código]],Hoja2!A:B,2,0)*SiscoTable[[#This Row],[Provta(Uns)]],0)</f>
        <v>162.04399999999998</v>
      </c>
      <c r="M5330" s="7">
        <v>0</v>
      </c>
      <c r="N5330" s="7">
        <v>252</v>
      </c>
      <c r="O5330" s="7">
        <f>IFERROR(VLOOKUP(SiscoTable[[#This Row],[Código]],Hoja2!A:B,2,0)*SiscoTable[[#This Row],[Stock_actual]],0)</f>
        <v>1713.6</v>
      </c>
      <c r="P5330" s="6" t="s">
        <v>11185</v>
      </c>
      <c r="Q5330" s="7">
        <v>26</v>
      </c>
      <c r="R5330" s="7">
        <v>0</v>
      </c>
      <c r="S5330" s="7" t="s">
        <v>11926</v>
      </c>
      <c r="BI5330"/>
      <c r="BJ5330"/>
    </row>
    <row r="5331" spans="2:62" x14ac:dyDescent="0.4">
      <c r="B5331" s="1">
        <v>23663</v>
      </c>
      <c r="C5331" s="6" t="s">
        <v>25</v>
      </c>
      <c r="D5331" s="6" t="s">
        <v>30</v>
      </c>
      <c r="E5331" s="6" t="s">
        <v>8482</v>
      </c>
      <c r="F5331" s="6" t="s">
        <v>10720</v>
      </c>
      <c r="G5331" s="6" t="s">
        <v>11105</v>
      </c>
      <c r="H5331" s="6" t="s">
        <v>11107</v>
      </c>
      <c r="I5331" s="6" t="s">
        <v>11143</v>
      </c>
      <c r="J5331" s="6" t="s">
        <v>5</v>
      </c>
      <c r="K5331" s="7">
        <v>22.5</v>
      </c>
      <c r="L5331" s="7">
        <f>IFERROR(VLOOKUP(SiscoTable[[#This Row],[Código]],Hoja2!A:B,2,0)*SiscoTable[[#This Row],[Provta(Uns)]],0)</f>
        <v>245.25</v>
      </c>
      <c r="M5331" s="7">
        <v>0</v>
      </c>
      <c r="N5331" s="7">
        <v>14</v>
      </c>
      <c r="O5331" s="7">
        <f>IFERROR(VLOOKUP(SiscoTable[[#This Row],[Código]],Hoja2!A:B,2,0)*SiscoTable[[#This Row],[Stock_actual]],0)</f>
        <v>152.6</v>
      </c>
      <c r="P5331" s="6" t="s">
        <v>296</v>
      </c>
      <c r="Q5331" s="7">
        <v>25</v>
      </c>
      <c r="R5331" s="7">
        <v>45.25</v>
      </c>
      <c r="S5331" s="7" t="s">
        <v>11926</v>
      </c>
      <c r="BI5331"/>
      <c r="BJ5331"/>
    </row>
    <row r="5332" spans="2:62" x14ac:dyDescent="0.4">
      <c r="B5332" s="1">
        <v>23665</v>
      </c>
      <c r="C5332" s="6" t="s">
        <v>8</v>
      </c>
      <c r="D5332" s="6" t="s">
        <v>8</v>
      </c>
      <c r="E5332" s="6" t="s">
        <v>8482</v>
      </c>
      <c r="F5332" s="6" t="s">
        <v>10720</v>
      </c>
      <c r="G5332" s="6" t="s">
        <v>11105</v>
      </c>
      <c r="H5332" s="6" t="s">
        <v>11111</v>
      </c>
      <c r="I5332" s="6" t="s">
        <v>11241</v>
      </c>
      <c r="J5332" s="6" t="s">
        <v>5</v>
      </c>
      <c r="K5332" s="7">
        <v>0</v>
      </c>
      <c r="L5332" s="7">
        <f>IFERROR(VLOOKUP(SiscoTable[[#This Row],[Código]],Hoja2!A:B,2,0)*SiscoTable[[#This Row],[Provta(Uns)]],0)</f>
        <v>0</v>
      </c>
      <c r="M5332" s="7">
        <v>0</v>
      </c>
      <c r="N5332" s="7">
        <v>0</v>
      </c>
      <c r="O5332" s="7">
        <f>IFERROR(VLOOKUP(SiscoTable[[#This Row],[Código]],Hoja2!A:B,2,0)*SiscoTable[[#This Row],[Stock_actual]],0)</f>
        <v>0</v>
      </c>
      <c r="P5332" s="6" t="s">
        <v>7</v>
      </c>
      <c r="Q5332" s="7">
        <v>0</v>
      </c>
      <c r="R5332" s="7">
        <v>0</v>
      </c>
      <c r="S5332" s="7" t="s">
        <v>11926</v>
      </c>
      <c r="BI5332"/>
      <c r="BJ5332"/>
    </row>
    <row r="5333" spans="2:62" x14ac:dyDescent="0.4">
      <c r="B5333" s="1">
        <v>23666</v>
      </c>
      <c r="C5333" s="6" t="s">
        <v>8</v>
      </c>
      <c r="D5333" s="6" t="s">
        <v>8</v>
      </c>
      <c r="E5333" s="6" t="s">
        <v>8482</v>
      </c>
      <c r="F5333" s="6" t="s">
        <v>10720</v>
      </c>
      <c r="G5333" s="6" t="s">
        <v>11322</v>
      </c>
      <c r="H5333" s="6" t="s">
        <v>11107</v>
      </c>
      <c r="I5333" s="6" t="s">
        <v>11398</v>
      </c>
      <c r="J5333" s="6" t="s">
        <v>5</v>
      </c>
      <c r="K5333" s="7">
        <v>0</v>
      </c>
      <c r="L5333" s="7">
        <f>IFERROR(VLOOKUP(SiscoTable[[#This Row],[Código]],Hoja2!A:B,2,0)*SiscoTable[[#This Row],[Provta(Uns)]],0)</f>
        <v>0</v>
      </c>
      <c r="M5333" s="7">
        <v>0</v>
      </c>
      <c r="N5333" s="7">
        <v>0</v>
      </c>
      <c r="O5333" s="7">
        <f>IFERROR(VLOOKUP(SiscoTable[[#This Row],[Código]],Hoja2!A:B,2,0)*SiscoTable[[#This Row],[Stock_actual]],0)</f>
        <v>0</v>
      </c>
      <c r="P5333" s="6" t="s">
        <v>7</v>
      </c>
      <c r="Q5333" s="7">
        <v>0</v>
      </c>
      <c r="R5333" s="7">
        <v>0</v>
      </c>
      <c r="S5333" s="7" t="s">
        <v>11926</v>
      </c>
      <c r="BI5333"/>
      <c r="BJ5333"/>
    </row>
    <row r="5334" spans="2:62" x14ac:dyDescent="0.4">
      <c r="B5334" s="1">
        <v>23667</v>
      </c>
      <c r="C5334" s="6" t="s">
        <v>8</v>
      </c>
      <c r="D5334" s="6" t="s">
        <v>8</v>
      </c>
      <c r="E5334" s="6" t="s">
        <v>8482</v>
      </c>
      <c r="F5334" s="6" t="s">
        <v>10720</v>
      </c>
      <c r="G5334" s="6" t="s">
        <v>11322</v>
      </c>
      <c r="H5334" s="6" t="s">
        <v>11107</v>
      </c>
      <c r="I5334" s="6" t="s">
        <v>11399</v>
      </c>
      <c r="J5334" s="6" t="s">
        <v>5</v>
      </c>
      <c r="K5334" s="7">
        <v>0</v>
      </c>
      <c r="L5334" s="7">
        <f>IFERROR(VLOOKUP(SiscoTable[[#This Row],[Código]],Hoja2!A:B,2,0)*SiscoTable[[#This Row],[Provta(Uns)]],0)</f>
        <v>0</v>
      </c>
      <c r="M5334" s="7">
        <v>0</v>
      </c>
      <c r="N5334" s="7">
        <v>0</v>
      </c>
      <c r="O5334" s="7">
        <f>IFERROR(VLOOKUP(SiscoTable[[#This Row],[Código]],Hoja2!A:B,2,0)*SiscoTable[[#This Row],[Stock_actual]],0)</f>
        <v>0</v>
      </c>
      <c r="P5334" s="6" t="s">
        <v>7</v>
      </c>
      <c r="Q5334" s="7">
        <v>0</v>
      </c>
      <c r="R5334" s="7">
        <v>0</v>
      </c>
      <c r="S5334" s="7" t="s">
        <v>11926</v>
      </c>
      <c r="BI5334"/>
      <c r="BJ5334"/>
    </row>
    <row r="5335" spans="2:62" x14ac:dyDescent="0.4">
      <c r="B5335" s="1">
        <v>23668</v>
      </c>
      <c r="C5335" s="6" t="s">
        <v>8</v>
      </c>
      <c r="D5335" s="6" t="s">
        <v>8</v>
      </c>
      <c r="E5335" s="6" t="s">
        <v>8482</v>
      </c>
      <c r="F5335" s="6" t="s">
        <v>10720</v>
      </c>
      <c r="G5335" s="6" t="s">
        <v>11322</v>
      </c>
      <c r="H5335" s="6" t="s">
        <v>11107</v>
      </c>
      <c r="I5335" s="6" t="s">
        <v>11400</v>
      </c>
      <c r="J5335" s="6" t="s">
        <v>5</v>
      </c>
      <c r="K5335" s="7">
        <v>0</v>
      </c>
      <c r="L5335" s="7">
        <f>IFERROR(VLOOKUP(SiscoTable[[#This Row],[Código]],Hoja2!A:B,2,0)*SiscoTable[[#This Row],[Provta(Uns)]],0)</f>
        <v>0</v>
      </c>
      <c r="M5335" s="7">
        <v>0</v>
      </c>
      <c r="N5335" s="7">
        <v>0</v>
      </c>
      <c r="O5335" s="7">
        <f>IFERROR(VLOOKUP(SiscoTable[[#This Row],[Código]],Hoja2!A:B,2,0)*SiscoTable[[#This Row],[Stock_actual]],0)</f>
        <v>0</v>
      </c>
      <c r="P5335" s="6" t="s">
        <v>7</v>
      </c>
      <c r="Q5335" s="7">
        <v>0</v>
      </c>
      <c r="R5335" s="7">
        <v>0</v>
      </c>
      <c r="S5335" s="7" t="s">
        <v>11926</v>
      </c>
      <c r="BI5335"/>
      <c r="BJ5335"/>
    </row>
    <row r="5336" spans="2:62" x14ac:dyDescent="0.4">
      <c r="B5336" s="1">
        <v>23670</v>
      </c>
      <c r="C5336" s="6" t="s">
        <v>30</v>
      </c>
      <c r="D5336" s="6" t="s">
        <v>30</v>
      </c>
      <c r="E5336" s="6" t="s">
        <v>8482</v>
      </c>
      <c r="F5336" s="6" t="s">
        <v>9030</v>
      </c>
      <c r="G5336" s="6" t="s">
        <v>9184</v>
      </c>
      <c r="H5336" s="6" t="s">
        <v>7237</v>
      </c>
      <c r="I5336" s="6" t="s">
        <v>9212</v>
      </c>
      <c r="J5336" s="6" t="s">
        <v>5</v>
      </c>
      <c r="K5336" s="7">
        <v>4.5</v>
      </c>
      <c r="L5336" s="7">
        <f>IFERROR(VLOOKUP(SiscoTable[[#This Row],[Código]],Hoja2!A:B,2,0)*SiscoTable[[#This Row],[Provta(Uns)]],0)</f>
        <v>41.85</v>
      </c>
      <c r="M5336" s="7">
        <v>0</v>
      </c>
      <c r="N5336" s="7">
        <v>21</v>
      </c>
      <c r="O5336" s="7">
        <f>IFERROR(VLOOKUP(SiscoTable[[#This Row],[Código]],Hoja2!A:B,2,0)*SiscoTable[[#This Row],[Stock_actual]],0)</f>
        <v>195.3</v>
      </c>
      <c r="P5336" s="6" t="s">
        <v>3766</v>
      </c>
      <c r="Q5336" s="7">
        <v>5</v>
      </c>
      <c r="R5336" s="7">
        <v>0</v>
      </c>
      <c r="S5336" s="7" t="s">
        <v>11926</v>
      </c>
      <c r="BI5336"/>
      <c r="BJ5336"/>
    </row>
    <row r="5337" spans="2:62" x14ac:dyDescent="0.4">
      <c r="B5337" s="1">
        <v>23672</v>
      </c>
      <c r="C5337" s="6" t="s">
        <v>25</v>
      </c>
      <c r="D5337" s="6" t="s">
        <v>25</v>
      </c>
      <c r="E5337" s="6" t="s">
        <v>8482</v>
      </c>
      <c r="F5337" s="6" t="s">
        <v>10720</v>
      </c>
      <c r="G5337" s="6" t="s">
        <v>11452</v>
      </c>
      <c r="H5337" s="6" t="s">
        <v>9042</v>
      </c>
      <c r="I5337" s="6" t="s">
        <v>11460</v>
      </c>
      <c r="J5337" s="6" t="s">
        <v>5</v>
      </c>
      <c r="K5337" s="7">
        <v>36.83</v>
      </c>
      <c r="L5337" s="7">
        <f>IFERROR(VLOOKUP(SiscoTable[[#This Row],[Código]],Hoja2!A:B,2,0)*SiscoTable[[#This Row],[Provta(Uns)]],0)</f>
        <v>497.20499999999998</v>
      </c>
      <c r="M5337" s="7">
        <v>0</v>
      </c>
      <c r="N5337" s="7">
        <v>92</v>
      </c>
      <c r="O5337" s="7">
        <f>IFERROR(VLOOKUP(SiscoTable[[#This Row],[Código]],Hoja2!A:B,2,0)*SiscoTable[[#This Row],[Stock_actual]],0)</f>
        <v>1242</v>
      </c>
      <c r="P5337" s="6" t="s">
        <v>510</v>
      </c>
      <c r="Q5337" s="7">
        <v>41</v>
      </c>
      <c r="R5337" s="7">
        <v>0</v>
      </c>
      <c r="S5337" s="7" t="s">
        <v>11926</v>
      </c>
      <c r="BI5337"/>
      <c r="BJ5337"/>
    </row>
    <row r="5338" spans="2:62" x14ac:dyDescent="0.4">
      <c r="B5338" s="1">
        <v>23673</v>
      </c>
      <c r="C5338" s="6" t="s">
        <v>25</v>
      </c>
      <c r="D5338" s="6" t="s">
        <v>8</v>
      </c>
      <c r="E5338" s="6" t="s">
        <v>8482</v>
      </c>
      <c r="F5338" s="6" t="s">
        <v>10720</v>
      </c>
      <c r="G5338" s="6" t="s">
        <v>11105</v>
      </c>
      <c r="H5338" s="6" t="s">
        <v>9042</v>
      </c>
      <c r="I5338" s="6" t="s">
        <v>11144</v>
      </c>
      <c r="J5338" s="6" t="s">
        <v>5</v>
      </c>
      <c r="K5338" s="7">
        <v>2.33</v>
      </c>
      <c r="L5338" s="7">
        <f>IFERROR(VLOOKUP(SiscoTable[[#This Row],[Código]],Hoja2!A:B,2,0)*SiscoTable[[#This Row],[Provta(Uns)]],0)</f>
        <v>209.46700000000001</v>
      </c>
      <c r="M5338" s="7">
        <v>0</v>
      </c>
      <c r="N5338" s="7">
        <v>19</v>
      </c>
      <c r="O5338" s="7">
        <f>IFERROR(VLOOKUP(SiscoTable[[#This Row],[Código]],Hoja2!A:B,2,0)*SiscoTable[[#This Row],[Stock_actual]],0)</f>
        <v>1708.1000000000001</v>
      </c>
      <c r="P5338" s="6" t="s">
        <v>11145</v>
      </c>
      <c r="Q5338" s="7">
        <v>3</v>
      </c>
      <c r="R5338" s="7">
        <v>0</v>
      </c>
      <c r="S5338" s="7" t="s">
        <v>11926</v>
      </c>
      <c r="BI5338"/>
      <c r="BJ5338"/>
    </row>
    <row r="5339" spans="2:62" x14ac:dyDescent="0.4">
      <c r="B5339" s="1">
        <v>23675</v>
      </c>
      <c r="C5339" s="6" t="s">
        <v>30</v>
      </c>
      <c r="D5339" s="6" t="s">
        <v>8</v>
      </c>
      <c r="E5339" s="6" t="s">
        <v>8482</v>
      </c>
      <c r="F5339" s="6" t="s">
        <v>9030</v>
      </c>
      <c r="G5339" s="6" t="s">
        <v>9921</v>
      </c>
      <c r="H5339" s="6" t="s">
        <v>7237</v>
      </c>
      <c r="I5339" s="6" t="s">
        <v>9934</v>
      </c>
      <c r="J5339" s="6" t="s">
        <v>5</v>
      </c>
      <c r="K5339" s="7">
        <v>2</v>
      </c>
      <c r="L5339" s="7">
        <f>IFERROR(VLOOKUP(SiscoTable[[#This Row],[Código]],Hoja2!A:B,2,0)*SiscoTable[[#This Row],[Provta(Uns)]],0)</f>
        <v>25.2</v>
      </c>
      <c r="M5339" s="7">
        <v>0</v>
      </c>
      <c r="N5339" s="7">
        <v>0</v>
      </c>
      <c r="O5339" s="7">
        <f>IFERROR(VLOOKUP(SiscoTable[[#This Row],[Código]],Hoja2!A:B,2,0)*SiscoTable[[#This Row],[Stock_actual]],0)</f>
        <v>0</v>
      </c>
      <c r="P5339" s="6" t="s">
        <v>7</v>
      </c>
      <c r="Q5339" s="7">
        <v>2</v>
      </c>
      <c r="R5339" s="7">
        <v>4.2</v>
      </c>
      <c r="S5339" s="7" t="s">
        <v>11926</v>
      </c>
      <c r="BI5339"/>
      <c r="BJ5339"/>
    </row>
    <row r="5340" spans="2:62" x14ac:dyDescent="0.4">
      <c r="B5340" s="1">
        <v>23676</v>
      </c>
      <c r="C5340" s="6" t="s">
        <v>8</v>
      </c>
      <c r="D5340" s="6" t="s">
        <v>8</v>
      </c>
      <c r="E5340" s="6" t="s">
        <v>8482</v>
      </c>
      <c r="F5340" s="6" t="s">
        <v>9030</v>
      </c>
      <c r="G5340" s="6" t="s">
        <v>9921</v>
      </c>
      <c r="H5340" s="6" t="s">
        <v>7237</v>
      </c>
      <c r="I5340" s="6" t="s">
        <v>9953</v>
      </c>
      <c r="J5340" s="6" t="s">
        <v>5</v>
      </c>
      <c r="K5340" s="7">
        <v>4.17</v>
      </c>
      <c r="L5340" s="7">
        <f>IFERROR(VLOOKUP(SiscoTable[[#This Row],[Código]],Hoja2!A:B,2,0)*SiscoTable[[#This Row],[Provta(Uns)]],0)</f>
        <v>34.193999999999996</v>
      </c>
      <c r="M5340" s="7">
        <v>0</v>
      </c>
      <c r="N5340" s="7">
        <v>13</v>
      </c>
      <c r="O5340" s="7">
        <f>IFERROR(VLOOKUP(SiscoTable[[#This Row],[Código]],Hoja2!A:B,2,0)*SiscoTable[[#This Row],[Stock_actual]],0)</f>
        <v>106.6</v>
      </c>
      <c r="P5340" s="6" t="s">
        <v>3306</v>
      </c>
      <c r="Q5340" s="7">
        <v>5</v>
      </c>
      <c r="R5340" s="7">
        <v>0</v>
      </c>
      <c r="S5340" s="7" t="s">
        <v>11926</v>
      </c>
      <c r="BI5340"/>
      <c r="BJ5340"/>
    </row>
    <row r="5341" spans="2:62" x14ac:dyDescent="0.4">
      <c r="B5341" s="1">
        <v>23677</v>
      </c>
      <c r="C5341" s="6" t="s">
        <v>30</v>
      </c>
      <c r="D5341" s="6" t="s">
        <v>30</v>
      </c>
      <c r="E5341" s="6" t="s">
        <v>8482</v>
      </c>
      <c r="F5341" s="6" t="s">
        <v>9030</v>
      </c>
      <c r="G5341" s="6" t="s">
        <v>9921</v>
      </c>
      <c r="H5341" s="6" t="s">
        <v>7237</v>
      </c>
      <c r="I5341" s="6" t="s">
        <v>9935</v>
      </c>
      <c r="J5341" s="6" t="s">
        <v>5</v>
      </c>
      <c r="K5341" s="7">
        <v>7.17</v>
      </c>
      <c r="L5341" s="7">
        <f>IFERROR(VLOOKUP(SiscoTable[[#This Row],[Código]],Hoja2!A:B,2,0)*SiscoTable[[#This Row],[Provta(Uns)]],0)</f>
        <v>43.019999999999996</v>
      </c>
      <c r="M5341" s="7">
        <v>0</v>
      </c>
      <c r="N5341" s="7">
        <v>1</v>
      </c>
      <c r="O5341" s="7">
        <f>IFERROR(VLOOKUP(SiscoTable[[#This Row],[Código]],Hoja2!A:B,2,0)*SiscoTable[[#This Row],[Stock_actual]],0)</f>
        <v>6</v>
      </c>
      <c r="P5341" s="6" t="s">
        <v>107</v>
      </c>
      <c r="Q5341" s="7">
        <v>8</v>
      </c>
      <c r="R5341" s="7">
        <v>14.36</v>
      </c>
      <c r="S5341" s="7" t="s">
        <v>11926</v>
      </c>
      <c r="BI5341"/>
      <c r="BJ5341"/>
    </row>
    <row r="5342" spans="2:62" x14ac:dyDescent="0.4">
      <c r="B5342" s="1">
        <v>23681</v>
      </c>
      <c r="C5342" s="6" t="s">
        <v>25</v>
      </c>
      <c r="D5342" s="6" t="s">
        <v>25</v>
      </c>
      <c r="E5342" s="6" t="s">
        <v>3268</v>
      </c>
      <c r="F5342" s="6" t="s">
        <v>3269</v>
      </c>
      <c r="G5342" s="6" t="s">
        <v>4377</v>
      </c>
      <c r="H5342" s="6" t="s">
        <v>4</v>
      </c>
      <c r="I5342" s="6" t="s">
        <v>4382</v>
      </c>
      <c r="J5342" s="6" t="s">
        <v>5</v>
      </c>
      <c r="K5342" s="7">
        <v>228.83</v>
      </c>
      <c r="L5342" s="7">
        <f>IFERROR(VLOOKUP(SiscoTable[[#This Row],[Código]],Hoja2!A:B,2,0)*SiscoTable[[#This Row],[Provta(Uns)]],0)</f>
        <v>2036.5870000000002</v>
      </c>
      <c r="M5342" s="7">
        <v>150</v>
      </c>
      <c r="N5342" s="7">
        <v>5</v>
      </c>
      <c r="O5342" s="7">
        <f>IFERROR(VLOOKUP(SiscoTable[[#This Row],[Código]],Hoja2!A:B,2,0)*SiscoTable[[#This Row],[Stock_actual]],0)</f>
        <v>44.5</v>
      </c>
      <c r="P5342" s="6" t="s">
        <v>24</v>
      </c>
      <c r="Q5342" s="7">
        <v>252</v>
      </c>
      <c r="R5342" s="7">
        <v>310.43</v>
      </c>
      <c r="S5342" s="7" t="s">
        <v>11926</v>
      </c>
      <c r="BI5342"/>
      <c r="BJ5342"/>
    </row>
    <row r="5343" spans="2:62" x14ac:dyDescent="0.4">
      <c r="B5343" s="1">
        <v>23682</v>
      </c>
      <c r="C5343" s="6" t="s">
        <v>8</v>
      </c>
      <c r="D5343" s="6" t="s">
        <v>30</v>
      </c>
      <c r="E5343" s="6" t="s">
        <v>8482</v>
      </c>
      <c r="F5343" s="6" t="s">
        <v>1736</v>
      </c>
      <c r="G5343" s="6" t="s">
        <v>10563</v>
      </c>
      <c r="H5343" s="6" t="s">
        <v>9042</v>
      </c>
      <c r="I5343" s="6" t="s">
        <v>10606</v>
      </c>
      <c r="J5343" s="6" t="s">
        <v>5</v>
      </c>
      <c r="K5343" s="7">
        <v>7.83</v>
      </c>
      <c r="L5343" s="7">
        <f>IFERROR(VLOOKUP(SiscoTable[[#This Row],[Código]],Hoja2!A:B,2,0)*SiscoTable[[#This Row],[Provta(Uns)]],0)</f>
        <v>46.197000000000003</v>
      </c>
      <c r="M5343" s="7">
        <v>0</v>
      </c>
      <c r="N5343" s="7">
        <v>1</v>
      </c>
      <c r="O5343" s="7">
        <f>IFERROR(VLOOKUP(SiscoTable[[#This Row],[Código]],Hoja2!A:B,2,0)*SiscoTable[[#This Row],[Stock_actual]],0)</f>
        <v>5.9</v>
      </c>
      <c r="P5343" s="6" t="s">
        <v>107</v>
      </c>
      <c r="Q5343" s="7">
        <v>9</v>
      </c>
      <c r="R5343" s="7">
        <v>15.64</v>
      </c>
      <c r="S5343" s="7" t="s">
        <v>11926</v>
      </c>
      <c r="BI5343"/>
      <c r="BJ5343"/>
    </row>
    <row r="5344" spans="2:62" x14ac:dyDescent="0.4">
      <c r="B5344" s="1">
        <v>23683</v>
      </c>
      <c r="C5344" s="6" t="s">
        <v>8</v>
      </c>
      <c r="D5344" s="6" t="s">
        <v>8</v>
      </c>
      <c r="E5344" s="6" t="s">
        <v>8482</v>
      </c>
      <c r="F5344" s="6" t="s">
        <v>1736</v>
      </c>
      <c r="G5344" s="6" t="s">
        <v>10563</v>
      </c>
      <c r="H5344" s="6" t="s">
        <v>9042</v>
      </c>
      <c r="I5344" s="6" t="s">
        <v>10607</v>
      </c>
      <c r="J5344" s="6" t="s">
        <v>5</v>
      </c>
      <c r="K5344" s="7">
        <v>0</v>
      </c>
      <c r="L5344" s="7">
        <f>IFERROR(VLOOKUP(SiscoTable[[#This Row],[Código]],Hoja2!A:B,2,0)*SiscoTable[[#This Row],[Provta(Uns)]],0)</f>
        <v>0</v>
      </c>
      <c r="M5344" s="7">
        <v>0</v>
      </c>
      <c r="N5344" s="7">
        <v>0</v>
      </c>
      <c r="O5344" s="7">
        <f>IFERROR(VLOOKUP(SiscoTable[[#This Row],[Código]],Hoja2!A:B,2,0)*SiscoTable[[#This Row],[Stock_actual]],0)</f>
        <v>0</v>
      </c>
      <c r="P5344" s="6" t="s">
        <v>7</v>
      </c>
      <c r="Q5344" s="7">
        <v>0</v>
      </c>
      <c r="R5344" s="7">
        <v>0</v>
      </c>
      <c r="S5344" s="7" t="s">
        <v>11926</v>
      </c>
      <c r="BI5344"/>
      <c r="BJ5344"/>
    </row>
    <row r="5345" spans="2:62" x14ac:dyDescent="0.4">
      <c r="B5345" s="1">
        <v>23684</v>
      </c>
      <c r="C5345" s="6" t="s">
        <v>8</v>
      </c>
      <c r="D5345" s="6" t="s">
        <v>8</v>
      </c>
      <c r="E5345" s="6" t="s">
        <v>8482</v>
      </c>
      <c r="F5345" s="6" t="s">
        <v>10720</v>
      </c>
      <c r="G5345" s="6" t="s">
        <v>11322</v>
      </c>
      <c r="H5345" s="6" t="s">
        <v>9042</v>
      </c>
      <c r="I5345" s="6" t="s">
        <v>11413</v>
      </c>
      <c r="J5345" s="6" t="s">
        <v>5</v>
      </c>
      <c r="K5345" s="7">
        <v>0</v>
      </c>
      <c r="L5345" s="7">
        <f>IFERROR(VLOOKUP(SiscoTable[[#This Row],[Código]],Hoja2!A:B,2,0)*SiscoTable[[#This Row],[Provta(Uns)]],0)</f>
        <v>0</v>
      </c>
      <c r="M5345" s="7">
        <v>0</v>
      </c>
      <c r="N5345" s="7">
        <v>0</v>
      </c>
      <c r="O5345" s="7">
        <f>IFERROR(VLOOKUP(SiscoTable[[#This Row],[Código]],Hoja2!A:B,2,0)*SiscoTable[[#This Row],[Stock_actual]],0)</f>
        <v>0</v>
      </c>
      <c r="P5345" s="6" t="s">
        <v>7</v>
      </c>
      <c r="Q5345" s="7">
        <v>0</v>
      </c>
      <c r="R5345" s="7">
        <v>0</v>
      </c>
      <c r="S5345" s="7" t="s">
        <v>11926</v>
      </c>
      <c r="BI5345"/>
      <c r="BJ5345"/>
    </row>
    <row r="5346" spans="2:62" x14ac:dyDescent="0.4">
      <c r="B5346" s="1">
        <v>23686</v>
      </c>
      <c r="C5346" s="6" t="s">
        <v>8</v>
      </c>
      <c r="D5346" s="6" t="s">
        <v>8</v>
      </c>
      <c r="E5346" s="6" t="s">
        <v>8482</v>
      </c>
      <c r="F5346" s="6" t="s">
        <v>9030</v>
      </c>
      <c r="G5346" s="6" t="s">
        <v>9299</v>
      </c>
      <c r="H5346" s="6" t="s">
        <v>9301</v>
      </c>
      <c r="I5346" s="6" t="s">
        <v>9471</v>
      </c>
      <c r="J5346" s="6" t="s">
        <v>5</v>
      </c>
      <c r="K5346" s="7">
        <v>1.33</v>
      </c>
      <c r="L5346" s="7">
        <f>IFERROR(VLOOKUP(SiscoTable[[#This Row],[Código]],Hoja2!A:B,2,0)*SiscoTable[[#This Row],[Provta(Uns)]],0)</f>
        <v>19.285</v>
      </c>
      <c r="M5346" s="7">
        <v>0</v>
      </c>
      <c r="N5346" s="7">
        <v>8</v>
      </c>
      <c r="O5346" s="7">
        <f>IFERROR(VLOOKUP(SiscoTable[[#This Row],[Código]],Hoja2!A:B,2,0)*SiscoTable[[#This Row],[Stock_actual]],0)</f>
        <v>116</v>
      </c>
      <c r="P5346" s="6" t="s">
        <v>1014</v>
      </c>
      <c r="Q5346" s="7">
        <v>1</v>
      </c>
      <c r="R5346" s="7">
        <v>0</v>
      </c>
      <c r="S5346" s="7" t="s">
        <v>11926</v>
      </c>
      <c r="BI5346"/>
      <c r="BJ5346"/>
    </row>
    <row r="5347" spans="2:62" x14ac:dyDescent="0.4">
      <c r="B5347" s="1">
        <v>23687</v>
      </c>
      <c r="C5347" s="6" t="s">
        <v>30</v>
      </c>
      <c r="D5347" s="6" t="s">
        <v>8</v>
      </c>
      <c r="E5347" s="6" t="s">
        <v>8482</v>
      </c>
      <c r="F5347" s="6" t="s">
        <v>9030</v>
      </c>
      <c r="G5347" s="6" t="s">
        <v>9299</v>
      </c>
      <c r="H5347" s="6" t="s">
        <v>9301</v>
      </c>
      <c r="I5347" s="6" t="s">
        <v>9355</v>
      </c>
      <c r="J5347" s="6" t="s">
        <v>5</v>
      </c>
      <c r="K5347" s="7">
        <v>2.83</v>
      </c>
      <c r="L5347" s="7">
        <f>IFERROR(VLOOKUP(SiscoTable[[#This Row],[Código]],Hoja2!A:B,2,0)*SiscoTable[[#This Row],[Provta(Uns)]],0)</f>
        <v>42.45</v>
      </c>
      <c r="M5347" s="7">
        <v>0</v>
      </c>
      <c r="N5347" s="7">
        <v>12</v>
      </c>
      <c r="O5347" s="7">
        <f>IFERROR(VLOOKUP(SiscoTable[[#This Row],[Código]],Hoja2!A:B,2,0)*SiscoTable[[#This Row],[Stock_actual]],0)</f>
        <v>180</v>
      </c>
      <c r="P5347" s="6" t="s">
        <v>2378</v>
      </c>
      <c r="Q5347" s="7">
        <v>3</v>
      </c>
      <c r="R5347" s="7">
        <v>0</v>
      </c>
      <c r="S5347" s="7" t="s">
        <v>11926</v>
      </c>
      <c r="BI5347"/>
      <c r="BJ5347"/>
    </row>
    <row r="5348" spans="2:62" x14ac:dyDescent="0.4">
      <c r="B5348" s="1">
        <v>23690</v>
      </c>
      <c r="C5348" s="6" t="s">
        <v>8</v>
      </c>
      <c r="D5348" s="6" t="s">
        <v>8</v>
      </c>
      <c r="E5348" s="6" t="s">
        <v>3268</v>
      </c>
      <c r="F5348" s="6" t="s">
        <v>3269</v>
      </c>
      <c r="G5348" s="6" t="s">
        <v>4384</v>
      </c>
      <c r="H5348" s="6" t="s">
        <v>4403</v>
      </c>
      <c r="I5348" s="6" t="s">
        <v>4539</v>
      </c>
      <c r="J5348" s="6" t="s">
        <v>5</v>
      </c>
      <c r="K5348" s="7">
        <v>0</v>
      </c>
      <c r="L5348" s="7">
        <f>IFERROR(VLOOKUP(SiscoTable[[#This Row],[Código]],Hoja2!A:B,2,0)*SiscoTable[[#This Row],[Provta(Uns)]],0)</f>
        <v>0</v>
      </c>
      <c r="M5348" s="7">
        <v>0</v>
      </c>
      <c r="N5348" s="7">
        <v>0</v>
      </c>
      <c r="O5348" s="7">
        <f>IFERROR(VLOOKUP(SiscoTable[[#This Row],[Código]],Hoja2!A:B,2,0)*SiscoTable[[#This Row],[Stock_actual]],0)</f>
        <v>0</v>
      </c>
      <c r="P5348" s="6" t="s">
        <v>7</v>
      </c>
      <c r="Q5348" s="7">
        <v>0</v>
      </c>
      <c r="R5348" s="7">
        <v>0</v>
      </c>
      <c r="S5348" s="7" t="s">
        <v>11928</v>
      </c>
      <c r="BI5348"/>
      <c r="BJ5348"/>
    </row>
    <row r="5349" spans="2:62" x14ac:dyDescent="0.4">
      <c r="B5349" s="1">
        <v>23691</v>
      </c>
      <c r="C5349" s="6" t="s">
        <v>8</v>
      </c>
      <c r="D5349" s="6" t="s">
        <v>8</v>
      </c>
      <c r="E5349" s="6" t="s">
        <v>3268</v>
      </c>
      <c r="F5349" s="6" t="s">
        <v>3269</v>
      </c>
      <c r="G5349" s="6" t="s">
        <v>4384</v>
      </c>
      <c r="H5349" s="6" t="s">
        <v>4403</v>
      </c>
      <c r="I5349" s="6" t="s">
        <v>4540</v>
      </c>
      <c r="J5349" s="6" t="s">
        <v>5</v>
      </c>
      <c r="K5349" s="7">
        <v>0</v>
      </c>
      <c r="L5349" s="7">
        <f>IFERROR(VLOOKUP(SiscoTable[[#This Row],[Código]],Hoja2!A:B,2,0)*SiscoTable[[#This Row],[Provta(Uns)]],0)</f>
        <v>0</v>
      </c>
      <c r="M5349" s="7">
        <v>0</v>
      </c>
      <c r="N5349" s="7">
        <v>0</v>
      </c>
      <c r="O5349" s="7">
        <f>IFERROR(VLOOKUP(SiscoTable[[#This Row],[Código]],Hoja2!A:B,2,0)*SiscoTable[[#This Row],[Stock_actual]],0)</f>
        <v>0</v>
      </c>
      <c r="P5349" s="6" t="s">
        <v>7</v>
      </c>
      <c r="Q5349" s="7">
        <v>0</v>
      </c>
      <c r="R5349" s="7">
        <v>0</v>
      </c>
      <c r="S5349" s="7" t="s">
        <v>11928</v>
      </c>
      <c r="BI5349"/>
      <c r="BJ5349"/>
    </row>
    <row r="5350" spans="2:62" x14ac:dyDescent="0.4">
      <c r="B5350" s="1">
        <v>23692</v>
      </c>
      <c r="C5350" s="6" t="s">
        <v>30</v>
      </c>
      <c r="D5350" s="6" t="s">
        <v>8</v>
      </c>
      <c r="E5350" s="6" t="s">
        <v>469</v>
      </c>
      <c r="F5350" s="6" t="s">
        <v>210</v>
      </c>
      <c r="G5350" s="6" t="s">
        <v>505</v>
      </c>
      <c r="H5350" s="6" t="s">
        <v>489</v>
      </c>
      <c r="I5350" s="6" t="s">
        <v>531</v>
      </c>
      <c r="J5350" s="6" t="s">
        <v>5</v>
      </c>
      <c r="K5350" s="7">
        <v>0.17</v>
      </c>
      <c r="L5350" s="34">
        <f>IFERROR(VLOOKUP(SiscoTable[[#This Row],[Código]],Hoja2!A:B,2,0)*SiscoTable[[#This Row],[Provta(Uns)]],0)</f>
        <v>2.1930000000000001</v>
      </c>
      <c r="M5350" s="7">
        <v>0</v>
      </c>
      <c r="N5350" s="7">
        <v>-1</v>
      </c>
      <c r="O5350" s="34">
        <f>IFERROR(VLOOKUP(SiscoTable[[#This Row],[Código]],Hoja2!A:B,2,0)*SiscoTable[[#This Row],[Stock_actual]],0)</f>
        <v>-12.9</v>
      </c>
      <c r="P5350" s="6" t="s">
        <v>7</v>
      </c>
      <c r="Q5350" s="7">
        <v>0</v>
      </c>
      <c r="R5350" s="7">
        <v>0.6</v>
      </c>
      <c r="S5350" s="7" t="s">
        <v>11924</v>
      </c>
      <c r="BI5350"/>
      <c r="BJ5350"/>
    </row>
    <row r="5351" spans="2:62" x14ac:dyDescent="0.4">
      <c r="B5351" s="1">
        <v>23693</v>
      </c>
      <c r="C5351" s="6" t="s">
        <v>8</v>
      </c>
      <c r="D5351" s="6" t="s">
        <v>8</v>
      </c>
      <c r="E5351" s="6" t="s">
        <v>469</v>
      </c>
      <c r="F5351" s="6" t="s">
        <v>210</v>
      </c>
      <c r="G5351" s="6" t="s">
        <v>505</v>
      </c>
      <c r="H5351" s="6" t="s">
        <v>489</v>
      </c>
      <c r="I5351" s="6" t="s">
        <v>542</v>
      </c>
      <c r="J5351" s="6" t="s">
        <v>5</v>
      </c>
      <c r="K5351" s="7">
        <v>1.83</v>
      </c>
      <c r="L5351" s="34">
        <f>IFERROR(VLOOKUP(SiscoTable[[#This Row],[Código]],Hoja2!A:B,2,0)*SiscoTable[[#This Row],[Provta(Uns)]],0)</f>
        <v>26.535</v>
      </c>
      <c r="M5351" s="7">
        <v>0</v>
      </c>
      <c r="N5351" s="7">
        <v>0</v>
      </c>
      <c r="O5351" s="34">
        <f>IFERROR(VLOOKUP(SiscoTable[[#This Row],[Código]],Hoja2!A:B,2,0)*SiscoTable[[#This Row],[Stock_actual]],0)</f>
        <v>0</v>
      </c>
      <c r="P5351" s="6" t="s">
        <v>7</v>
      </c>
      <c r="Q5351" s="7">
        <v>2</v>
      </c>
      <c r="R5351" s="7">
        <v>3.5999999999999996</v>
      </c>
      <c r="S5351" s="7" t="s">
        <v>11924</v>
      </c>
      <c r="BI5351"/>
      <c r="BJ5351"/>
    </row>
    <row r="5352" spans="2:62" x14ac:dyDescent="0.4">
      <c r="B5352" s="1">
        <v>23694</v>
      </c>
      <c r="C5352" s="6" t="s">
        <v>8</v>
      </c>
      <c r="D5352" s="6" t="s">
        <v>8</v>
      </c>
      <c r="E5352" s="6" t="s">
        <v>469</v>
      </c>
      <c r="F5352" s="6" t="s">
        <v>210</v>
      </c>
      <c r="G5352" s="6" t="s">
        <v>505</v>
      </c>
      <c r="H5352" s="6" t="s">
        <v>489</v>
      </c>
      <c r="I5352" s="6" t="s">
        <v>543</v>
      </c>
      <c r="J5352" s="6" t="s">
        <v>5</v>
      </c>
      <c r="K5352" s="7">
        <v>0</v>
      </c>
      <c r="L5352" s="34">
        <f>IFERROR(VLOOKUP(SiscoTable[[#This Row],[Código]],Hoja2!A:B,2,0)*SiscoTable[[#This Row],[Provta(Uns)]],0)</f>
        <v>0</v>
      </c>
      <c r="M5352" s="7">
        <v>0</v>
      </c>
      <c r="N5352" s="7">
        <v>0</v>
      </c>
      <c r="O5352" s="34">
        <f>IFERROR(VLOOKUP(SiscoTable[[#This Row],[Código]],Hoja2!A:B,2,0)*SiscoTable[[#This Row],[Stock_actual]],0)</f>
        <v>0</v>
      </c>
      <c r="P5352" s="6" t="s">
        <v>7</v>
      </c>
      <c r="Q5352" s="7">
        <v>0</v>
      </c>
      <c r="R5352" s="7">
        <v>0</v>
      </c>
      <c r="S5352" s="7" t="s">
        <v>11924</v>
      </c>
      <c r="BI5352"/>
      <c r="BJ5352"/>
    </row>
    <row r="5353" spans="2:62" x14ac:dyDescent="0.4">
      <c r="B5353" s="1">
        <v>23695</v>
      </c>
      <c r="C5353" s="6" t="s">
        <v>8</v>
      </c>
      <c r="D5353" s="6" t="s">
        <v>8</v>
      </c>
      <c r="E5353" s="6" t="s">
        <v>469</v>
      </c>
      <c r="F5353" s="6" t="s">
        <v>210</v>
      </c>
      <c r="G5353" s="6" t="s">
        <v>505</v>
      </c>
      <c r="H5353" s="6" t="s">
        <v>489</v>
      </c>
      <c r="I5353" s="6" t="s">
        <v>544</v>
      </c>
      <c r="J5353" s="6" t="s">
        <v>5</v>
      </c>
      <c r="K5353" s="7">
        <v>0</v>
      </c>
      <c r="L5353" s="34">
        <f>IFERROR(VLOOKUP(SiscoTable[[#This Row],[Código]],Hoja2!A:B,2,0)*SiscoTable[[#This Row],[Provta(Uns)]],0)</f>
        <v>0</v>
      </c>
      <c r="M5353" s="7">
        <v>0</v>
      </c>
      <c r="N5353" s="7">
        <v>0</v>
      </c>
      <c r="O5353" s="34">
        <f>IFERROR(VLOOKUP(SiscoTable[[#This Row],[Código]],Hoja2!A:B,2,0)*SiscoTable[[#This Row],[Stock_actual]],0)</f>
        <v>0</v>
      </c>
      <c r="P5353" s="6" t="s">
        <v>7</v>
      </c>
      <c r="Q5353" s="7">
        <v>0</v>
      </c>
      <c r="R5353" s="7">
        <v>0</v>
      </c>
      <c r="S5353" s="7" t="s">
        <v>11924</v>
      </c>
      <c r="BI5353"/>
      <c r="BJ5353"/>
    </row>
    <row r="5354" spans="2:62" x14ac:dyDescent="0.4">
      <c r="B5354" s="1">
        <v>23696</v>
      </c>
      <c r="C5354" s="6" t="s">
        <v>8</v>
      </c>
      <c r="D5354" s="6" t="s">
        <v>8</v>
      </c>
      <c r="E5354" s="6" t="s">
        <v>469</v>
      </c>
      <c r="F5354" s="6" t="s">
        <v>210</v>
      </c>
      <c r="G5354" s="6" t="s">
        <v>505</v>
      </c>
      <c r="H5354" s="6" t="s">
        <v>489</v>
      </c>
      <c r="I5354" s="6" t="s">
        <v>545</v>
      </c>
      <c r="J5354" s="6" t="s">
        <v>5</v>
      </c>
      <c r="K5354" s="7">
        <v>0</v>
      </c>
      <c r="L5354" s="34">
        <f>IFERROR(VLOOKUP(SiscoTable[[#This Row],[Código]],Hoja2!A:B,2,0)*SiscoTable[[#This Row],[Provta(Uns)]],0)</f>
        <v>0</v>
      </c>
      <c r="M5354" s="7">
        <v>0</v>
      </c>
      <c r="N5354" s="7">
        <v>0</v>
      </c>
      <c r="O5354" s="34">
        <f>IFERROR(VLOOKUP(SiscoTable[[#This Row],[Código]],Hoja2!A:B,2,0)*SiscoTable[[#This Row],[Stock_actual]],0)</f>
        <v>0</v>
      </c>
      <c r="P5354" s="6" t="s">
        <v>7</v>
      </c>
      <c r="Q5354" s="7">
        <v>0</v>
      </c>
      <c r="R5354" s="7">
        <v>0</v>
      </c>
      <c r="S5354" s="7" t="s">
        <v>11924</v>
      </c>
      <c r="BI5354"/>
      <c r="BJ5354"/>
    </row>
    <row r="5355" spans="2:62" x14ac:dyDescent="0.4">
      <c r="B5355" s="1">
        <v>23699</v>
      </c>
      <c r="C5355" s="6" t="s">
        <v>8</v>
      </c>
      <c r="D5355" s="6" t="s">
        <v>8</v>
      </c>
      <c r="E5355" s="6" t="s">
        <v>469</v>
      </c>
      <c r="F5355" s="6" t="s">
        <v>210</v>
      </c>
      <c r="G5355" s="6" t="s">
        <v>505</v>
      </c>
      <c r="H5355" s="6" t="s">
        <v>489</v>
      </c>
      <c r="I5355" s="6" t="s">
        <v>546</v>
      </c>
      <c r="J5355" s="6" t="s">
        <v>5</v>
      </c>
      <c r="K5355" s="7">
        <v>0</v>
      </c>
      <c r="L5355" s="34">
        <f>IFERROR(VLOOKUP(SiscoTable[[#This Row],[Código]],Hoja2!A:B,2,0)*SiscoTable[[#This Row],[Provta(Uns)]],0)</f>
        <v>0</v>
      </c>
      <c r="M5355" s="7">
        <v>0</v>
      </c>
      <c r="N5355" s="7">
        <v>0</v>
      </c>
      <c r="O5355" s="34">
        <f>IFERROR(VLOOKUP(SiscoTable[[#This Row],[Código]],Hoja2!A:B,2,0)*SiscoTable[[#This Row],[Stock_actual]],0)</f>
        <v>0</v>
      </c>
      <c r="P5355" s="6" t="s">
        <v>7</v>
      </c>
      <c r="Q5355" s="7">
        <v>0</v>
      </c>
      <c r="R5355" s="7">
        <v>0</v>
      </c>
      <c r="S5355" s="7" t="s">
        <v>11924</v>
      </c>
      <c r="BI5355"/>
      <c r="BJ5355"/>
    </row>
    <row r="5356" spans="2:62" x14ac:dyDescent="0.4">
      <c r="B5356" s="1">
        <v>23700</v>
      </c>
      <c r="C5356" s="6" t="s">
        <v>8</v>
      </c>
      <c r="D5356" s="6" t="s">
        <v>8</v>
      </c>
      <c r="E5356" s="6" t="s">
        <v>469</v>
      </c>
      <c r="F5356" s="6" t="s">
        <v>210</v>
      </c>
      <c r="G5356" s="6" t="s">
        <v>505</v>
      </c>
      <c r="H5356" s="6" t="s">
        <v>489</v>
      </c>
      <c r="I5356" s="6" t="s">
        <v>547</v>
      </c>
      <c r="J5356" s="6" t="s">
        <v>5</v>
      </c>
      <c r="K5356" s="7">
        <v>0</v>
      </c>
      <c r="L5356" s="34">
        <f>IFERROR(VLOOKUP(SiscoTable[[#This Row],[Código]],Hoja2!A:B,2,0)*SiscoTable[[#This Row],[Provta(Uns)]],0)</f>
        <v>0</v>
      </c>
      <c r="M5356" s="7">
        <v>0</v>
      </c>
      <c r="N5356" s="7">
        <v>0</v>
      </c>
      <c r="O5356" s="34">
        <f>IFERROR(VLOOKUP(SiscoTable[[#This Row],[Código]],Hoja2!A:B,2,0)*SiscoTable[[#This Row],[Stock_actual]],0)</f>
        <v>0</v>
      </c>
      <c r="P5356" s="6" t="s">
        <v>7</v>
      </c>
      <c r="Q5356" s="7">
        <v>0</v>
      </c>
      <c r="R5356" s="7">
        <v>0</v>
      </c>
      <c r="S5356" s="7" t="s">
        <v>11924</v>
      </c>
      <c r="BI5356"/>
      <c r="BJ5356"/>
    </row>
    <row r="5357" spans="2:62" x14ac:dyDescent="0.4">
      <c r="B5357" s="1">
        <v>23702</v>
      </c>
      <c r="C5357" s="6" t="s">
        <v>25</v>
      </c>
      <c r="D5357" s="6" t="s">
        <v>25</v>
      </c>
      <c r="E5357" s="6" t="s">
        <v>3268</v>
      </c>
      <c r="F5357" s="6" t="s">
        <v>7197</v>
      </c>
      <c r="G5357" s="6" t="s">
        <v>7554</v>
      </c>
      <c r="H5357" s="6" t="s">
        <v>3563</v>
      </c>
      <c r="I5357" s="6" t="s">
        <v>7605</v>
      </c>
      <c r="J5357" s="6" t="s">
        <v>5</v>
      </c>
      <c r="K5357" s="7">
        <v>25.33</v>
      </c>
      <c r="L5357" s="7">
        <f>IFERROR(VLOOKUP(SiscoTable[[#This Row],[Código]],Hoja2!A:B,2,0)*SiscoTable[[#This Row],[Provta(Uns)]],0)</f>
        <v>35.461999999999996</v>
      </c>
      <c r="M5357" s="7">
        <v>0</v>
      </c>
      <c r="N5357" s="7">
        <v>2</v>
      </c>
      <c r="O5357" s="7">
        <f>IFERROR(VLOOKUP(SiscoTable[[#This Row],[Código]],Hoja2!A:B,2,0)*SiscoTable[[#This Row],[Stock_actual]],0)</f>
        <v>2.8</v>
      </c>
      <c r="P5357" s="6" t="s">
        <v>80</v>
      </c>
      <c r="Q5357" s="7">
        <v>28</v>
      </c>
      <c r="R5357" s="7">
        <v>50.08</v>
      </c>
      <c r="S5357" s="7" t="s">
        <v>11928</v>
      </c>
      <c r="BI5357"/>
      <c r="BJ5357"/>
    </row>
    <row r="5358" spans="2:62" x14ac:dyDescent="0.4">
      <c r="B5358" s="1">
        <v>23703</v>
      </c>
      <c r="C5358" s="6" t="s">
        <v>8</v>
      </c>
      <c r="D5358" s="6" t="s">
        <v>8</v>
      </c>
      <c r="E5358" s="6" t="s">
        <v>469</v>
      </c>
      <c r="F5358" s="6" t="s">
        <v>210</v>
      </c>
      <c r="G5358" s="6" t="s">
        <v>470</v>
      </c>
      <c r="H5358" s="6" t="s">
        <v>489</v>
      </c>
      <c r="I5358" s="6" t="s">
        <v>499</v>
      </c>
      <c r="J5358" s="6" t="s">
        <v>5</v>
      </c>
      <c r="K5358" s="7">
        <v>0.17</v>
      </c>
      <c r="L5358" s="34">
        <f>IFERROR(VLOOKUP(SiscoTable[[#This Row],[Código]],Hoja2!A:B,2,0)*SiscoTable[[#This Row],[Provta(Uns)]],0)</f>
        <v>3.8250000000000002</v>
      </c>
      <c r="M5358" s="7">
        <v>0</v>
      </c>
      <c r="N5358" s="7">
        <v>0</v>
      </c>
      <c r="O5358" s="34">
        <f>IFERROR(VLOOKUP(SiscoTable[[#This Row],[Código]],Hoja2!A:B,2,0)*SiscoTable[[#This Row],[Stock_actual]],0)</f>
        <v>0</v>
      </c>
      <c r="P5358" s="6" t="s">
        <v>7</v>
      </c>
      <c r="Q5358" s="7">
        <v>0</v>
      </c>
      <c r="R5358" s="7">
        <v>0</v>
      </c>
      <c r="S5358" s="7" t="s">
        <v>11924</v>
      </c>
      <c r="BI5358"/>
      <c r="BJ5358"/>
    </row>
    <row r="5359" spans="2:62" x14ac:dyDescent="0.4">
      <c r="B5359" s="1">
        <v>23704</v>
      </c>
      <c r="C5359" s="6" t="s">
        <v>8</v>
      </c>
      <c r="D5359" s="6" t="s">
        <v>8</v>
      </c>
      <c r="E5359" s="6" t="s">
        <v>469</v>
      </c>
      <c r="F5359" s="6" t="s">
        <v>210</v>
      </c>
      <c r="G5359" s="6" t="s">
        <v>470</v>
      </c>
      <c r="H5359" s="6" t="s">
        <v>489</v>
      </c>
      <c r="I5359" s="6" t="s">
        <v>500</v>
      </c>
      <c r="J5359" s="6" t="s">
        <v>5</v>
      </c>
      <c r="K5359" s="7">
        <v>0</v>
      </c>
      <c r="L5359" s="34">
        <f>IFERROR(VLOOKUP(SiscoTable[[#This Row],[Código]],Hoja2!A:B,2,0)*SiscoTable[[#This Row],[Provta(Uns)]],0)</f>
        <v>0</v>
      </c>
      <c r="M5359" s="7">
        <v>0</v>
      </c>
      <c r="N5359" s="7">
        <v>0</v>
      </c>
      <c r="O5359" s="34">
        <f>IFERROR(VLOOKUP(SiscoTable[[#This Row],[Código]],Hoja2!A:B,2,0)*SiscoTable[[#This Row],[Stock_actual]],0)</f>
        <v>0</v>
      </c>
      <c r="P5359" s="6" t="s">
        <v>7</v>
      </c>
      <c r="Q5359" s="7">
        <v>0</v>
      </c>
      <c r="R5359" s="7">
        <v>0</v>
      </c>
      <c r="S5359" s="7" t="s">
        <v>11924</v>
      </c>
      <c r="BI5359"/>
      <c r="BJ5359"/>
    </row>
    <row r="5360" spans="2:62" x14ac:dyDescent="0.4">
      <c r="B5360" s="1">
        <v>23705</v>
      </c>
      <c r="C5360" s="6" t="s">
        <v>8</v>
      </c>
      <c r="D5360" s="6" t="s">
        <v>8</v>
      </c>
      <c r="E5360" s="6" t="s">
        <v>469</v>
      </c>
      <c r="F5360" s="6" t="s">
        <v>210</v>
      </c>
      <c r="G5360" s="6" t="s">
        <v>470</v>
      </c>
      <c r="H5360" s="6" t="s">
        <v>489</v>
      </c>
      <c r="I5360" s="6" t="s">
        <v>501</v>
      </c>
      <c r="J5360" s="6" t="s">
        <v>5</v>
      </c>
      <c r="K5360" s="7">
        <v>0</v>
      </c>
      <c r="L5360" s="34">
        <f>IFERROR(VLOOKUP(SiscoTable[[#This Row],[Código]],Hoja2!A:B,2,0)*SiscoTable[[#This Row],[Provta(Uns)]],0)</f>
        <v>0</v>
      </c>
      <c r="M5360" s="7">
        <v>0</v>
      </c>
      <c r="N5360" s="7">
        <v>0</v>
      </c>
      <c r="O5360" s="34">
        <f>IFERROR(VLOOKUP(SiscoTable[[#This Row],[Código]],Hoja2!A:B,2,0)*SiscoTable[[#This Row],[Stock_actual]],0)</f>
        <v>0</v>
      </c>
      <c r="P5360" s="6" t="s">
        <v>7</v>
      </c>
      <c r="Q5360" s="7">
        <v>0</v>
      </c>
      <c r="R5360" s="7">
        <v>0</v>
      </c>
      <c r="S5360" s="7" t="s">
        <v>11924</v>
      </c>
      <c r="BI5360"/>
      <c r="BJ5360"/>
    </row>
    <row r="5361" spans="2:62" x14ac:dyDescent="0.4">
      <c r="B5361" s="1">
        <v>23706</v>
      </c>
      <c r="C5361" s="6" t="s">
        <v>8</v>
      </c>
      <c r="D5361" s="6" t="s">
        <v>8</v>
      </c>
      <c r="E5361" s="6" t="s">
        <v>469</v>
      </c>
      <c r="F5361" s="6" t="s">
        <v>210</v>
      </c>
      <c r="G5361" s="6" t="s">
        <v>470</v>
      </c>
      <c r="H5361" s="6" t="s">
        <v>489</v>
      </c>
      <c r="I5361" s="6" t="s">
        <v>502</v>
      </c>
      <c r="J5361" s="6" t="s">
        <v>5</v>
      </c>
      <c r="K5361" s="7">
        <v>0</v>
      </c>
      <c r="L5361" s="34">
        <f>IFERROR(VLOOKUP(SiscoTable[[#This Row],[Código]],Hoja2!A:B,2,0)*SiscoTable[[#This Row],[Provta(Uns)]],0)</f>
        <v>0</v>
      </c>
      <c r="M5361" s="7">
        <v>0</v>
      </c>
      <c r="N5361" s="7">
        <v>0</v>
      </c>
      <c r="O5361" s="34">
        <f>IFERROR(VLOOKUP(SiscoTable[[#This Row],[Código]],Hoja2!A:B,2,0)*SiscoTable[[#This Row],[Stock_actual]],0)</f>
        <v>0</v>
      </c>
      <c r="P5361" s="6" t="s">
        <v>7</v>
      </c>
      <c r="Q5361" s="7">
        <v>0</v>
      </c>
      <c r="R5361" s="7">
        <v>0</v>
      </c>
      <c r="S5361" s="7" t="s">
        <v>11924</v>
      </c>
      <c r="BI5361"/>
      <c r="BJ5361"/>
    </row>
    <row r="5362" spans="2:62" x14ac:dyDescent="0.4">
      <c r="B5362" s="1">
        <v>23707</v>
      </c>
      <c r="C5362" s="6" t="s">
        <v>8</v>
      </c>
      <c r="D5362" s="6" t="s">
        <v>8</v>
      </c>
      <c r="E5362" s="6" t="s">
        <v>469</v>
      </c>
      <c r="F5362" s="6" t="s">
        <v>210</v>
      </c>
      <c r="G5362" s="6" t="s">
        <v>470</v>
      </c>
      <c r="H5362" s="6" t="s">
        <v>489</v>
      </c>
      <c r="I5362" s="6" t="s">
        <v>503</v>
      </c>
      <c r="J5362" s="6" t="s">
        <v>5</v>
      </c>
      <c r="K5362" s="7">
        <v>0</v>
      </c>
      <c r="L5362" s="34">
        <f>IFERROR(VLOOKUP(SiscoTable[[#This Row],[Código]],Hoja2!A:B,2,0)*SiscoTable[[#This Row],[Provta(Uns)]],0)</f>
        <v>0</v>
      </c>
      <c r="M5362" s="7">
        <v>0</v>
      </c>
      <c r="N5362" s="7">
        <v>0</v>
      </c>
      <c r="O5362" s="34">
        <f>IFERROR(VLOOKUP(SiscoTable[[#This Row],[Código]],Hoja2!A:B,2,0)*SiscoTable[[#This Row],[Stock_actual]],0)</f>
        <v>0</v>
      </c>
      <c r="P5362" s="6" t="s">
        <v>7</v>
      </c>
      <c r="Q5362" s="7">
        <v>0</v>
      </c>
      <c r="R5362" s="7">
        <v>0</v>
      </c>
      <c r="S5362" s="7" t="s">
        <v>11924</v>
      </c>
      <c r="BI5362"/>
      <c r="BJ5362"/>
    </row>
    <row r="5363" spans="2:62" x14ac:dyDescent="0.4">
      <c r="B5363" s="1">
        <v>23708</v>
      </c>
      <c r="C5363" s="6" t="s">
        <v>8</v>
      </c>
      <c r="D5363" s="6" t="s">
        <v>8</v>
      </c>
      <c r="E5363" s="6" t="s">
        <v>469</v>
      </c>
      <c r="F5363" s="6" t="s">
        <v>210</v>
      </c>
      <c r="G5363" s="6" t="s">
        <v>470</v>
      </c>
      <c r="H5363" s="6" t="s">
        <v>489</v>
      </c>
      <c r="I5363" s="6" t="s">
        <v>504</v>
      </c>
      <c r="J5363" s="6" t="s">
        <v>5</v>
      </c>
      <c r="K5363" s="7">
        <v>0</v>
      </c>
      <c r="L5363" s="34">
        <f>IFERROR(VLOOKUP(SiscoTable[[#This Row],[Código]],Hoja2!A:B,2,0)*SiscoTable[[#This Row],[Provta(Uns)]],0)</f>
        <v>0</v>
      </c>
      <c r="M5363" s="7">
        <v>0</v>
      </c>
      <c r="N5363" s="7">
        <v>0</v>
      </c>
      <c r="O5363" s="34">
        <f>IFERROR(VLOOKUP(SiscoTable[[#This Row],[Código]],Hoja2!A:B,2,0)*SiscoTable[[#This Row],[Stock_actual]],0)</f>
        <v>0</v>
      </c>
      <c r="P5363" s="6" t="s">
        <v>7</v>
      </c>
      <c r="Q5363" s="7">
        <v>0</v>
      </c>
      <c r="R5363" s="7">
        <v>0</v>
      </c>
      <c r="S5363" s="7" t="s">
        <v>11924</v>
      </c>
      <c r="BI5363"/>
      <c r="BJ5363"/>
    </row>
    <row r="5364" spans="2:62" x14ac:dyDescent="0.4">
      <c r="B5364" s="1">
        <v>23710</v>
      </c>
      <c r="C5364" s="6" t="s">
        <v>25</v>
      </c>
      <c r="D5364" s="6" t="s">
        <v>25</v>
      </c>
      <c r="E5364" s="6" t="s">
        <v>0</v>
      </c>
      <c r="F5364" s="6" t="s">
        <v>18</v>
      </c>
      <c r="G5364" s="6" t="s">
        <v>22</v>
      </c>
      <c r="H5364" s="6" t="s">
        <v>4</v>
      </c>
      <c r="I5364" s="6" t="s">
        <v>23</v>
      </c>
      <c r="J5364" s="6" t="s">
        <v>5</v>
      </c>
      <c r="K5364" s="7">
        <v>184.67</v>
      </c>
      <c r="L5364" s="7">
        <f>IFERROR(VLOOKUP(SiscoTable[[#This Row],[Código]],Hoja2!A:B,2,0)*SiscoTable[[#This Row],[Provta(Uns)]],0)</f>
        <v>554.01</v>
      </c>
      <c r="M5364" s="7">
        <v>0</v>
      </c>
      <c r="N5364" s="7">
        <v>5</v>
      </c>
      <c r="O5364" s="7">
        <f>IFERROR(VLOOKUP(SiscoTable[[#This Row],[Código]],Hoja2!A:B,2,0)*SiscoTable[[#This Row],[Stock_actual]],0)</f>
        <v>15</v>
      </c>
      <c r="P5364" s="6" t="s">
        <v>24</v>
      </c>
      <c r="Q5364" s="7">
        <v>203</v>
      </c>
      <c r="R5364" s="7">
        <v>370.76</v>
      </c>
      <c r="S5364" s="7" t="s">
        <v>11923</v>
      </c>
      <c r="BI5364"/>
      <c r="BJ5364"/>
    </row>
    <row r="5365" spans="2:62" x14ac:dyDescent="0.4">
      <c r="B5365" s="1">
        <v>23711</v>
      </c>
      <c r="C5365" s="6" t="s">
        <v>30</v>
      </c>
      <c r="D5365" s="6" t="s">
        <v>25</v>
      </c>
      <c r="E5365" s="6" t="s">
        <v>3268</v>
      </c>
      <c r="F5365" s="6" t="s">
        <v>7197</v>
      </c>
      <c r="G5365" s="6" t="s">
        <v>7554</v>
      </c>
      <c r="H5365" s="6" t="s">
        <v>7668</v>
      </c>
      <c r="I5365" s="6" t="s">
        <v>7667</v>
      </c>
      <c r="J5365" s="6" t="s">
        <v>5</v>
      </c>
      <c r="K5365" s="7">
        <v>48.33</v>
      </c>
      <c r="L5365" s="7">
        <f>IFERROR(VLOOKUP(SiscoTable[[#This Row],[Código]],Hoja2!A:B,2,0)*SiscoTable[[#This Row],[Provta(Uns)]],0)</f>
        <v>57.995999999999995</v>
      </c>
      <c r="M5365" s="7">
        <v>0</v>
      </c>
      <c r="N5365" s="7">
        <v>8</v>
      </c>
      <c r="O5365" s="7">
        <f>IFERROR(VLOOKUP(SiscoTable[[#This Row],[Código]],Hoja2!A:B,2,0)*SiscoTable[[#This Row],[Stock_actual]],0)</f>
        <v>9.6</v>
      </c>
      <c r="P5365" s="6" t="s">
        <v>214</v>
      </c>
      <c r="Q5365" s="7">
        <v>53</v>
      </c>
      <c r="R5365" s="7">
        <v>96.65</v>
      </c>
      <c r="S5365" s="7" t="s">
        <v>11928</v>
      </c>
      <c r="BI5365"/>
      <c r="BJ5365"/>
    </row>
    <row r="5366" spans="2:62" x14ac:dyDescent="0.4">
      <c r="B5366" s="1">
        <v>23712</v>
      </c>
      <c r="C5366" s="6" t="s">
        <v>25</v>
      </c>
      <c r="D5366" s="6" t="s">
        <v>30</v>
      </c>
      <c r="E5366" s="6" t="s">
        <v>2999</v>
      </c>
      <c r="F5366" s="6" t="s">
        <v>3000</v>
      </c>
      <c r="G5366" s="6" t="s">
        <v>3001</v>
      </c>
      <c r="H5366" s="6" t="s">
        <v>3001</v>
      </c>
      <c r="I5366" s="6" t="s">
        <v>3024</v>
      </c>
      <c r="J5366" s="6" t="s">
        <v>5</v>
      </c>
      <c r="K5366" s="7">
        <v>470.33</v>
      </c>
      <c r="L5366" s="7">
        <f>IFERROR(VLOOKUP(SiscoTable[[#This Row],[Código]],Hoja2!A:B,2,0)*SiscoTable[[#This Row],[Provta(Uns)]],0)</f>
        <v>13169.24</v>
      </c>
      <c r="M5366" s="7">
        <v>0</v>
      </c>
      <c r="N5366" s="7">
        <v>0</v>
      </c>
      <c r="O5366" s="7">
        <f>IFERROR(VLOOKUP(SiscoTable[[#This Row],[Código]],Hoja2!A:B,2,0)*SiscoTable[[#This Row],[Stock_actual]],0)</f>
        <v>0</v>
      </c>
      <c r="P5366" s="6" t="s">
        <v>7</v>
      </c>
      <c r="Q5366" s="7">
        <v>517</v>
      </c>
      <c r="R5366" s="7">
        <v>940.8</v>
      </c>
      <c r="S5366" s="7" t="s">
        <v>11925</v>
      </c>
      <c r="BI5366"/>
      <c r="BJ5366"/>
    </row>
    <row r="5367" spans="2:62" x14ac:dyDescent="0.4">
      <c r="B5367" s="1">
        <v>23713</v>
      </c>
      <c r="C5367" s="6" t="s">
        <v>8</v>
      </c>
      <c r="D5367" s="6" t="s">
        <v>8</v>
      </c>
      <c r="E5367" s="6" t="s">
        <v>0</v>
      </c>
      <c r="F5367" s="6" t="s">
        <v>159</v>
      </c>
      <c r="G5367" s="6" t="s">
        <v>159</v>
      </c>
      <c r="H5367" s="6" t="s">
        <v>4</v>
      </c>
      <c r="I5367" s="6" t="s">
        <v>168</v>
      </c>
      <c r="J5367" s="6" t="s">
        <v>5</v>
      </c>
      <c r="K5367" s="7">
        <v>0</v>
      </c>
      <c r="L5367" s="7">
        <f>IFERROR(VLOOKUP(SiscoTable[[#This Row],[Código]],Hoja2!A:B,2,0)*SiscoTable[[#This Row],[Provta(Uns)]],0)</f>
        <v>0</v>
      </c>
      <c r="M5367" s="7">
        <v>0</v>
      </c>
      <c r="N5367" s="7">
        <v>1</v>
      </c>
      <c r="O5367" s="7">
        <f>IFERROR(VLOOKUP(SiscoTable[[#This Row],[Código]],Hoja2!A:B,2,0)*SiscoTable[[#This Row],[Stock_actual]],0)</f>
        <v>0</v>
      </c>
      <c r="P5367" s="6" t="s">
        <v>134</v>
      </c>
      <c r="Q5367" s="7">
        <v>0</v>
      </c>
      <c r="R5367" s="7">
        <v>0</v>
      </c>
      <c r="S5367" s="7" t="s">
        <v>11923</v>
      </c>
      <c r="BI5367"/>
      <c r="BJ5367"/>
    </row>
    <row r="5368" spans="2:62" x14ac:dyDescent="0.4">
      <c r="B5368" s="1">
        <v>27112</v>
      </c>
      <c r="C5368" s="6" t="s">
        <v>25</v>
      </c>
      <c r="D5368" s="6" t="s">
        <v>25</v>
      </c>
      <c r="E5368" s="6" t="s">
        <v>2999</v>
      </c>
      <c r="F5368" s="6" t="s">
        <v>3176</v>
      </c>
      <c r="G5368" s="6" t="s">
        <v>3198</v>
      </c>
      <c r="H5368" s="6" t="s">
        <v>94</v>
      </c>
      <c r="I5368" s="6" t="s">
        <v>3228</v>
      </c>
      <c r="J5368" s="6" t="s">
        <v>5</v>
      </c>
      <c r="K5368" s="7">
        <v>182.17</v>
      </c>
      <c r="L5368" s="7">
        <f>IFERROR(VLOOKUP(SiscoTable[[#This Row],[Código]],Hoja2!A:B,2,0)*SiscoTable[[#This Row],[Provta(Uns)]],0)</f>
        <v>2368.21</v>
      </c>
      <c r="M5368" s="7">
        <v>0</v>
      </c>
      <c r="N5368" s="7">
        <v>0</v>
      </c>
      <c r="O5368" s="7">
        <f>IFERROR(VLOOKUP(SiscoTable[[#This Row],[Código]],Hoja2!A:B,2,0)*SiscoTable[[#This Row],[Stock_actual]],0)</f>
        <v>0</v>
      </c>
      <c r="P5368" s="6" t="s">
        <v>7</v>
      </c>
      <c r="Q5368" s="7">
        <v>200</v>
      </c>
      <c r="R5368" s="7">
        <v>364.20000000000005</v>
      </c>
      <c r="S5368" s="7" t="s">
        <v>11923</v>
      </c>
      <c r="BI5368"/>
      <c r="BJ5368"/>
    </row>
    <row r="5369" spans="2:62" x14ac:dyDescent="0.4">
      <c r="B5369" s="1">
        <v>27113</v>
      </c>
      <c r="C5369" s="6" t="s">
        <v>25</v>
      </c>
      <c r="D5369" s="6" t="s">
        <v>25</v>
      </c>
      <c r="E5369" s="6" t="s">
        <v>3268</v>
      </c>
      <c r="F5369" s="6" t="s">
        <v>3269</v>
      </c>
      <c r="G5369" s="6" t="s">
        <v>5217</v>
      </c>
      <c r="H5369" s="6" t="s">
        <v>5222</v>
      </c>
      <c r="I5369" s="6" t="s">
        <v>5221</v>
      </c>
      <c r="J5369" s="6" t="s">
        <v>5</v>
      </c>
      <c r="K5369" s="7">
        <v>224.33</v>
      </c>
      <c r="L5369" s="7">
        <f>IFERROR(VLOOKUP(SiscoTable[[#This Row],[Código]],Hoja2!A:B,2,0)*SiscoTable[[#This Row],[Provta(Uns)]],0)</f>
        <v>179.46400000000003</v>
      </c>
      <c r="M5369" s="7">
        <v>0</v>
      </c>
      <c r="N5369" s="7">
        <v>793</v>
      </c>
      <c r="O5369" s="7">
        <f>IFERROR(VLOOKUP(SiscoTable[[#This Row],[Código]],Hoja2!A:B,2,0)*SiscoTable[[#This Row],[Stock_actual]],0)</f>
        <v>634.40000000000009</v>
      </c>
      <c r="P5369" s="6" t="s">
        <v>3837</v>
      </c>
      <c r="Q5369" s="7">
        <v>247</v>
      </c>
      <c r="R5369" s="7">
        <v>0</v>
      </c>
      <c r="S5369" s="7" t="s">
        <v>11928</v>
      </c>
      <c r="BI5369"/>
      <c r="BJ5369"/>
    </row>
    <row r="5370" spans="2:62" x14ac:dyDescent="0.4">
      <c r="B5370" s="1">
        <v>27114</v>
      </c>
      <c r="C5370" s="6" t="s">
        <v>25</v>
      </c>
      <c r="D5370" s="6" t="s">
        <v>25</v>
      </c>
      <c r="E5370" s="6" t="s">
        <v>197</v>
      </c>
      <c r="F5370" s="6" t="s">
        <v>210</v>
      </c>
      <c r="G5370" s="6" t="s">
        <v>211</v>
      </c>
      <c r="H5370" s="6" t="s">
        <v>213</v>
      </c>
      <c r="I5370" s="6" t="s">
        <v>212</v>
      </c>
      <c r="J5370" s="6" t="s">
        <v>5</v>
      </c>
      <c r="K5370" s="7">
        <v>18.170000000000002</v>
      </c>
      <c r="L5370" s="34">
        <f>IFERROR(VLOOKUP(SiscoTable[[#This Row],[Código]],Hoja2!A:B,2,0)*SiscoTable[[#This Row],[Provta(Uns)]],0)</f>
        <v>154.44500000000002</v>
      </c>
      <c r="M5370" s="7">
        <v>0</v>
      </c>
      <c r="N5370" s="7">
        <v>3</v>
      </c>
      <c r="O5370" s="34">
        <f>IFERROR(VLOOKUP(SiscoTable[[#This Row],[Código]],Hoja2!A:B,2,0)*SiscoTable[[#This Row],[Stock_actual]],0)</f>
        <v>25.5</v>
      </c>
      <c r="P5370" s="6" t="s">
        <v>214</v>
      </c>
      <c r="Q5370" s="7">
        <v>20</v>
      </c>
      <c r="R5370" s="7">
        <v>36.65</v>
      </c>
      <c r="S5370" s="7" t="s">
        <v>11924</v>
      </c>
      <c r="BI5370"/>
      <c r="BJ5370"/>
    </row>
    <row r="5371" spans="2:62" x14ac:dyDescent="0.4">
      <c r="B5371" s="1">
        <v>27116</v>
      </c>
      <c r="C5371" s="6" t="s">
        <v>30</v>
      </c>
      <c r="D5371" s="6" t="s">
        <v>8</v>
      </c>
      <c r="E5371" s="6" t="s">
        <v>3268</v>
      </c>
      <c r="F5371" s="6" t="s">
        <v>6059</v>
      </c>
      <c r="G5371" s="6" t="s">
        <v>6489</v>
      </c>
      <c r="H5371" s="6" t="s">
        <v>6313</v>
      </c>
      <c r="I5371" s="6" t="s">
        <v>6552</v>
      </c>
      <c r="J5371" s="6" t="s">
        <v>5</v>
      </c>
      <c r="K5371" s="7">
        <v>7.67</v>
      </c>
      <c r="L5371" s="7">
        <f>IFERROR(VLOOKUP(SiscoTable[[#This Row],[Código]],Hoja2!A:B,2,0)*SiscoTable[[#This Row],[Provta(Uns)]],0)</f>
        <v>199.8802</v>
      </c>
      <c r="M5371" s="7">
        <v>0</v>
      </c>
      <c r="N5371" s="7">
        <v>12</v>
      </c>
      <c r="O5371" s="7">
        <f>IFERROR(VLOOKUP(SiscoTable[[#This Row],[Código]],Hoja2!A:B,2,0)*SiscoTable[[#This Row],[Stock_actual]],0)</f>
        <v>312.71999999999997</v>
      </c>
      <c r="P5371" s="6" t="s">
        <v>581</v>
      </c>
      <c r="Q5371" s="7">
        <v>9</v>
      </c>
      <c r="R5371" s="7">
        <v>0</v>
      </c>
      <c r="S5371" s="7" t="s">
        <v>11925</v>
      </c>
      <c r="BI5371"/>
      <c r="BJ5371"/>
    </row>
    <row r="5372" spans="2:62" x14ac:dyDescent="0.4">
      <c r="B5372" s="1">
        <v>27117</v>
      </c>
      <c r="C5372" s="6" t="s">
        <v>30</v>
      </c>
      <c r="D5372" s="6" t="s">
        <v>8</v>
      </c>
      <c r="E5372" s="6" t="s">
        <v>3268</v>
      </c>
      <c r="F5372" s="6" t="s">
        <v>6059</v>
      </c>
      <c r="G5372" s="6" t="s">
        <v>6489</v>
      </c>
      <c r="H5372" s="6" t="s">
        <v>6536</v>
      </c>
      <c r="I5372" s="6" t="s">
        <v>6553</v>
      </c>
      <c r="J5372" s="6" t="s">
        <v>5</v>
      </c>
      <c r="K5372" s="7">
        <v>0.67</v>
      </c>
      <c r="L5372" s="7">
        <f>IFERROR(VLOOKUP(SiscoTable[[#This Row],[Código]],Hoja2!A:B,2,0)*SiscoTable[[#This Row],[Provta(Uns)]],0)</f>
        <v>38.525000000000006</v>
      </c>
      <c r="M5372" s="7">
        <v>0</v>
      </c>
      <c r="N5372" s="7">
        <v>10</v>
      </c>
      <c r="O5372" s="7">
        <f>IFERROR(VLOOKUP(SiscoTable[[#This Row],[Código]],Hoja2!A:B,2,0)*SiscoTable[[#This Row],[Stock_actual]],0)</f>
        <v>575</v>
      </c>
      <c r="P5372" s="6" t="s">
        <v>1953</v>
      </c>
      <c r="Q5372" s="7">
        <v>1</v>
      </c>
      <c r="R5372" s="7">
        <v>0</v>
      </c>
      <c r="S5372" s="7" t="s">
        <v>11925</v>
      </c>
      <c r="BI5372"/>
      <c r="BJ5372"/>
    </row>
    <row r="5373" spans="2:62" x14ac:dyDescent="0.4">
      <c r="B5373" s="1">
        <v>27118</v>
      </c>
      <c r="C5373" s="6" t="s">
        <v>25</v>
      </c>
      <c r="D5373" s="6" t="s">
        <v>8</v>
      </c>
      <c r="E5373" s="6" t="s">
        <v>3268</v>
      </c>
      <c r="F5373" s="6" t="s">
        <v>6059</v>
      </c>
      <c r="G5373" s="6" t="s">
        <v>6489</v>
      </c>
      <c r="H5373" s="6" t="s">
        <v>6504</v>
      </c>
      <c r="I5373" s="6" t="s">
        <v>6503</v>
      </c>
      <c r="J5373" s="6" t="s">
        <v>5</v>
      </c>
      <c r="K5373" s="7">
        <v>7.5</v>
      </c>
      <c r="L5373" s="7">
        <f>IFERROR(VLOOKUP(SiscoTable[[#This Row],[Código]],Hoja2!A:B,2,0)*SiscoTable[[#This Row],[Provta(Uns)]],0)</f>
        <v>363.75</v>
      </c>
      <c r="M5373" s="7">
        <v>0</v>
      </c>
      <c r="N5373" s="7">
        <v>10</v>
      </c>
      <c r="O5373" s="7">
        <f>IFERROR(VLOOKUP(SiscoTable[[#This Row],[Código]],Hoja2!A:B,2,0)*SiscoTable[[#This Row],[Stock_actual]],0)</f>
        <v>485</v>
      </c>
      <c r="P5373" s="6" t="s">
        <v>300</v>
      </c>
      <c r="Q5373" s="7">
        <v>8</v>
      </c>
      <c r="R5373" s="7">
        <v>0</v>
      </c>
      <c r="S5373" s="7" t="s">
        <v>11925</v>
      </c>
      <c r="BI5373"/>
      <c r="BJ5373"/>
    </row>
    <row r="5374" spans="2:62" x14ac:dyDescent="0.4">
      <c r="B5374" s="1">
        <v>27119</v>
      </c>
      <c r="C5374" s="6" t="s">
        <v>30</v>
      </c>
      <c r="D5374" s="6" t="s">
        <v>8</v>
      </c>
      <c r="E5374" s="6" t="s">
        <v>3268</v>
      </c>
      <c r="F5374" s="6" t="s">
        <v>6059</v>
      </c>
      <c r="G5374" s="6" t="s">
        <v>6489</v>
      </c>
      <c r="H5374" s="6" t="s">
        <v>6555</v>
      </c>
      <c r="I5374" s="6" t="s">
        <v>6554</v>
      </c>
      <c r="J5374" s="6" t="s">
        <v>5</v>
      </c>
      <c r="K5374" s="7">
        <v>3.5</v>
      </c>
      <c r="L5374" s="7">
        <f>IFERROR(VLOOKUP(SiscoTable[[#This Row],[Código]],Hoja2!A:B,2,0)*SiscoTable[[#This Row],[Provta(Uns)]],0)</f>
        <v>101.14999999999999</v>
      </c>
      <c r="M5374" s="7">
        <v>0</v>
      </c>
      <c r="N5374" s="7">
        <v>9</v>
      </c>
      <c r="O5374" s="7">
        <f>IFERROR(VLOOKUP(SiscoTable[[#This Row],[Código]],Hoja2!A:B,2,0)*SiscoTable[[#This Row],[Stock_actual]],0)</f>
        <v>260.09999999999997</v>
      </c>
      <c r="P5374" s="6" t="s">
        <v>661</v>
      </c>
      <c r="Q5374" s="7">
        <v>4</v>
      </c>
      <c r="R5374" s="7">
        <v>0</v>
      </c>
      <c r="S5374" s="7" t="s">
        <v>11925</v>
      </c>
      <c r="BI5374"/>
      <c r="BJ5374"/>
    </row>
    <row r="5375" spans="2:62" x14ac:dyDescent="0.4">
      <c r="B5375" s="1">
        <v>27120</v>
      </c>
      <c r="C5375" s="6" t="s">
        <v>8</v>
      </c>
      <c r="D5375" s="6" t="s">
        <v>8</v>
      </c>
      <c r="E5375" s="6" t="s">
        <v>3268</v>
      </c>
      <c r="F5375" s="6" t="s">
        <v>6059</v>
      </c>
      <c r="G5375" s="6" t="s">
        <v>6489</v>
      </c>
      <c r="H5375" s="6" t="s">
        <v>6623</v>
      </c>
      <c r="I5375" s="6" t="s">
        <v>6622</v>
      </c>
      <c r="J5375" s="6" t="s">
        <v>5</v>
      </c>
      <c r="K5375" s="7">
        <v>0.17</v>
      </c>
      <c r="L5375" s="7">
        <f>IFERROR(VLOOKUP(SiscoTable[[#This Row],[Código]],Hoja2!A:B,2,0)*SiscoTable[[#This Row],[Provta(Uns)]],0)</f>
        <v>12.750000000000002</v>
      </c>
      <c r="M5375" s="7">
        <v>0</v>
      </c>
      <c r="N5375" s="7">
        <v>0</v>
      </c>
      <c r="O5375" s="7">
        <f>IFERROR(VLOOKUP(SiscoTable[[#This Row],[Código]],Hoja2!A:B,2,0)*SiscoTable[[#This Row],[Stock_actual]],0)</f>
        <v>0</v>
      </c>
      <c r="P5375" s="6" t="s">
        <v>7</v>
      </c>
      <c r="Q5375" s="7">
        <v>0</v>
      </c>
      <c r="R5375" s="7">
        <v>0</v>
      </c>
      <c r="S5375" s="7" t="s">
        <v>11925</v>
      </c>
      <c r="BI5375"/>
      <c r="BJ5375"/>
    </row>
    <row r="5376" spans="2:62" x14ac:dyDescent="0.4">
      <c r="B5376" s="1">
        <v>27126</v>
      </c>
      <c r="C5376" s="6" t="s">
        <v>8</v>
      </c>
      <c r="D5376" s="6" t="s">
        <v>8</v>
      </c>
      <c r="E5376" s="6" t="s">
        <v>3268</v>
      </c>
      <c r="F5376" s="6" t="s">
        <v>7197</v>
      </c>
      <c r="G5376" s="6" t="s">
        <v>7554</v>
      </c>
      <c r="H5376" s="6" t="s">
        <v>3563</v>
      </c>
      <c r="I5376" s="6" t="s">
        <v>7740</v>
      </c>
      <c r="J5376" s="6" t="s">
        <v>4099</v>
      </c>
      <c r="K5376" s="7">
        <v>0</v>
      </c>
      <c r="L5376" s="7">
        <f>IFERROR(VLOOKUP(SiscoTable[[#This Row],[Código]],Hoja2!A:B,2,0)*SiscoTable[[#This Row],[Provta(Uns)]],0)</f>
        <v>0</v>
      </c>
      <c r="M5376" s="7">
        <v>0</v>
      </c>
      <c r="N5376" s="7">
        <v>0</v>
      </c>
      <c r="O5376" s="7">
        <f>IFERROR(VLOOKUP(SiscoTable[[#This Row],[Código]],Hoja2!A:B,2,0)*SiscoTable[[#This Row],[Stock_actual]],0)</f>
        <v>0</v>
      </c>
      <c r="P5376" s="6" t="s">
        <v>7</v>
      </c>
      <c r="Q5376" s="7">
        <v>0</v>
      </c>
      <c r="R5376" s="7">
        <v>0</v>
      </c>
      <c r="S5376" s="7" t="s">
        <v>11928</v>
      </c>
      <c r="BI5376"/>
      <c r="BJ5376"/>
    </row>
    <row r="5377" spans="2:62" x14ac:dyDescent="0.4">
      <c r="B5377" s="1">
        <v>27127</v>
      </c>
      <c r="C5377" s="6" t="s">
        <v>8</v>
      </c>
      <c r="D5377" s="6" t="s">
        <v>8</v>
      </c>
      <c r="E5377" s="6" t="s">
        <v>3268</v>
      </c>
      <c r="F5377" s="6" t="s">
        <v>3269</v>
      </c>
      <c r="G5377" s="6" t="s">
        <v>5543</v>
      </c>
      <c r="H5377" s="6" t="s">
        <v>5685</v>
      </c>
      <c r="I5377" s="6" t="s">
        <v>5695</v>
      </c>
      <c r="J5377" s="6" t="s">
        <v>5</v>
      </c>
      <c r="K5377" s="7">
        <v>0</v>
      </c>
      <c r="L5377" s="7">
        <f>IFERROR(VLOOKUP(SiscoTable[[#This Row],[Código]],Hoja2!A:B,2,0)*SiscoTable[[#This Row],[Provta(Uns)]],0)</f>
        <v>0</v>
      </c>
      <c r="M5377" s="7">
        <v>0</v>
      </c>
      <c r="N5377" s="7">
        <v>0</v>
      </c>
      <c r="O5377" s="7">
        <f>IFERROR(VLOOKUP(SiscoTable[[#This Row],[Código]],Hoja2!A:B,2,0)*SiscoTable[[#This Row],[Stock_actual]],0)</f>
        <v>0</v>
      </c>
      <c r="P5377" s="6" t="s">
        <v>7</v>
      </c>
      <c r="Q5377" s="7">
        <v>0</v>
      </c>
      <c r="R5377" s="7">
        <v>0</v>
      </c>
      <c r="S5377" s="7" t="s">
        <v>11925</v>
      </c>
      <c r="BI5377"/>
      <c r="BJ5377"/>
    </row>
    <row r="5378" spans="2:62" x14ac:dyDescent="0.4">
      <c r="B5378" s="1">
        <v>27129</v>
      </c>
      <c r="C5378" s="6" t="s">
        <v>8</v>
      </c>
      <c r="D5378" s="6" t="s">
        <v>8</v>
      </c>
      <c r="E5378" s="6" t="s">
        <v>8482</v>
      </c>
      <c r="F5378" s="6" t="s">
        <v>10720</v>
      </c>
      <c r="G5378" s="6" t="s">
        <v>10721</v>
      </c>
      <c r="H5378" s="6" t="s">
        <v>10898</v>
      </c>
      <c r="I5378" s="6" t="s">
        <v>10897</v>
      </c>
      <c r="J5378" s="6" t="s">
        <v>5</v>
      </c>
      <c r="K5378" s="7">
        <v>0</v>
      </c>
      <c r="L5378" s="7">
        <f>IFERROR(VLOOKUP(SiscoTable[[#This Row],[Código]],Hoja2!A:B,2,0)*SiscoTable[[#This Row],[Provta(Uns)]],0)</f>
        <v>0</v>
      </c>
      <c r="M5378" s="7">
        <v>0</v>
      </c>
      <c r="N5378" s="7">
        <v>0</v>
      </c>
      <c r="O5378" s="7">
        <f>IFERROR(VLOOKUP(SiscoTable[[#This Row],[Código]],Hoja2!A:B,2,0)*SiscoTable[[#This Row],[Stock_actual]],0)</f>
        <v>0</v>
      </c>
      <c r="P5378" s="6" t="s">
        <v>7</v>
      </c>
      <c r="Q5378" s="7">
        <v>0</v>
      </c>
      <c r="R5378" s="7">
        <v>0</v>
      </c>
      <c r="S5378" s="7" t="s">
        <v>11926</v>
      </c>
      <c r="BI5378"/>
      <c r="BJ5378"/>
    </row>
    <row r="5379" spans="2:62" x14ac:dyDescent="0.4">
      <c r="B5379" s="1">
        <v>27130</v>
      </c>
      <c r="C5379" s="6" t="s">
        <v>25</v>
      </c>
      <c r="D5379" s="6" t="s">
        <v>8</v>
      </c>
      <c r="E5379" s="6" t="s">
        <v>3268</v>
      </c>
      <c r="F5379" s="6" t="s">
        <v>6059</v>
      </c>
      <c r="G5379" s="6" t="s">
        <v>6747</v>
      </c>
      <c r="H5379" s="6" t="s">
        <v>6759</v>
      </c>
      <c r="I5379" s="6" t="s">
        <v>6765</v>
      </c>
      <c r="J5379" s="6" t="s">
        <v>5</v>
      </c>
      <c r="K5379" s="7">
        <v>2.67</v>
      </c>
      <c r="L5379" s="7">
        <f>IFERROR(VLOOKUP(SiscoTable[[#This Row],[Código]],Hoja2!A:B,2,0)*SiscoTable[[#This Row],[Provta(Uns)]],0)</f>
        <v>290.76300000000003</v>
      </c>
      <c r="M5379" s="7">
        <v>0</v>
      </c>
      <c r="N5379" s="7">
        <v>5</v>
      </c>
      <c r="O5379" s="7">
        <f>IFERROR(VLOOKUP(SiscoTable[[#This Row],[Código]],Hoja2!A:B,2,0)*SiscoTable[[#This Row],[Stock_actual]],0)</f>
        <v>544.5</v>
      </c>
      <c r="P5379" s="6" t="s">
        <v>1054</v>
      </c>
      <c r="Q5379" s="7">
        <v>3</v>
      </c>
      <c r="R5379" s="7">
        <v>0</v>
      </c>
      <c r="S5379" s="7" t="s">
        <v>11925</v>
      </c>
      <c r="BI5379"/>
      <c r="BJ5379"/>
    </row>
    <row r="5380" spans="2:62" x14ac:dyDescent="0.4">
      <c r="B5380" s="1">
        <v>27131</v>
      </c>
      <c r="C5380" s="6" t="s">
        <v>8</v>
      </c>
      <c r="D5380" s="6" t="s">
        <v>8</v>
      </c>
      <c r="E5380" s="6" t="s">
        <v>3268</v>
      </c>
      <c r="F5380" s="6" t="s">
        <v>3269</v>
      </c>
      <c r="G5380" s="6" t="s">
        <v>4384</v>
      </c>
      <c r="H5380" s="6" t="s">
        <v>4469</v>
      </c>
      <c r="I5380" s="6" t="s">
        <v>4541</v>
      </c>
      <c r="J5380" s="6" t="s">
        <v>5</v>
      </c>
      <c r="K5380" s="7">
        <v>0</v>
      </c>
      <c r="L5380" s="7">
        <f>IFERROR(VLOOKUP(SiscoTable[[#This Row],[Código]],Hoja2!A:B,2,0)*SiscoTable[[#This Row],[Provta(Uns)]],0)</f>
        <v>0</v>
      </c>
      <c r="M5380" s="7">
        <v>0</v>
      </c>
      <c r="N5380" s="7">
        <v>0</v>
      </c>
      <c r="O5380" s="7">
        <f>IFERROR(VLOOKUP(SiscoTable[[#This Row],[Código]],Hoja2!A:B,2,0)*SiscoTable[[#This Row],[Stock_actual]],0)</f>
        <v>0</v>
      </c>
      <c r="P5380" s="6" t="s">
        <v>7</v>
      </c>
      <c r="Q5380" s="7">
        <v>0</v>
      </c>
      <c r="R5380" s="7">
        <v>0</v>
      </c>
      <c r="S5380" s="7" t="s">
        <v>11928</v>
      </c>
      <c r="BI5380"/>
      <c r="BJ5380"/>
    </row>
    <row r="5381" spans="2:62" x14ac:dyDescent="0.4">
      <c r="B5381" s="1">
        <v>27132</v>
      </c>
      <c r="C5381" s="6" t="s">
        <v>8</v>
      </c>
      <c r="D5381" s="6" t="s">
        <v>8</v>
      </c>
      <c r="E5381" s="6" t="s">
        <v>0</v>
      </c>
      <c r="F5381" s="6" t="s">
        <v>159</v>
      </c>
      <c r="G5381" s="6" t="s">
        <v>159</v>
      </c>
      <c r="H5381" s="6" t="s">
        <v>4</v>
      </c>
      <c r="I5381" s="6" t="s">
        <v>169</v>
      </c>
      <c r="J5381" s="6" t="s">
        <v>5</v>
      </c>
      <c r="K5381" s="7">
        <v>0</v>
      </c>
      <c r="L5381" s="7">
        <f>IFERROR(VLOOKUP(SiscoTable[[#This Row],[Código]],Hoja2!A:B,2,0)*SiscoTable[[#This Row],[Provta(Uns)]],0)</f>
        <v>0</v>
      </c>
      <c r="M5381" s="7">
        <v>0</v>
      </c>
      <c r="N5381" s="7">
        <v>0</v>
      </c>
      <c r="O5381" s="7">
        <f>IFERROR(VLOOKUP(SiscoTable[[#This Row],[Código]],Hoja2!A:B,2,0)*SiscoTable[[#This Row],[Stock_actual]],0)</f>
        <v>0</v>
      </c>
      <c r="P5381" s="6" t="s">
        <v>7</v>
      </c>
      <c r="Q5381" s="7">
        <v>0</v>
      </c>
      <c r="R5381" s="7">
        <v>0</v>
      </c>
      <c r="S5381" s="7" t="s">
        <v>11923</v>
      </c>
      <c r="BI5381"/>
      <c r="BJ5381"/>
    </row>
    <row r="5382" spans="2:62" x14ac:dyDescent="0.4">
      <c r="B5382" s="1">
        <v>27133</v>
      </c>
      <c r="C5382" s="6" t="s">
        <v>8</v>
      </c>
      <c r="D5382" s="6" t="s">
        <v>30</v>
      </c>
      <c r="E5382" s="6" t="s">
        <v>3268</v>
      </c>
      <c r="F5382" s="6" t="s">
        <v>3269</v>
      </c>
      <c r="G5382" s="6" t="s">
        <v>3773</v>
      </c>
      <c r="H5382" s="6" t="s">
        <v>3835</v>
      </c>
      <c r="I5382" s="6" t="s">
        <v>4037</v>
      </c>
      <c r="J5382" s="6" t="s">
        <v>5</v>
      </c>
      <c r="K5382" s="7">
        <v>8.33</v>
      </c>
      <c r="L5382" s="7">
        <f>IFERROR(VLOOKUP(SiscoTable[[#This Row],[Código]],Hoja2!A:B,2,0)*SiscoTable[[#This Row],[Provta(Uns)]],0)</f>
        <v>18.326000000000001</v>
      </c>
      <c r="M5382" s="7">
        <v>0</v>
      </c>
      <c r="N5382" s="7">
        <v>12</v>
      </c>
      <c r="O5382" s="7">
        <f>IFERROR(VLOOKUP(SiscoTable[[#This Row],[Código]],Hoja2!A:B,2,0)*SiscoTable[[#This Row],[Stock_actual]],0)</f>
        <v>26.400000000000002</v>
      </c>
      <c r="P5382" s="6" t="s">
        <v>558</v>
      </c>
      <c r="Q5382" s="7">
        <v>9</v>
      </c>
      <c r="R5382" s="7">
        <v>0</v>
      </c>
      <c r="S5382" s="7" t="s">
        <v>11928</v>
      </c>
      <c r="BI5382"/>
      <c r="BJ5382"/>
    </row>
    <row r="5383" spans="2:62" x14ac:dyDescent="0.4">
      <c r="B5383" s="1">
        <v>27134</v>
      </c>
      <c r="C5383" s="6" t="s">
        <v>8</v>
      </c>
      <c r="D5383" s="6" t="s">
        <v>30</v>
      </c>
      <c r="E5383" s="6" t="s">
        <v>3268</v>
      </c>
      <c r="F5383" s="6" t="s">
        <v>3269</v>
      </c>
      <c r="G5383" s="6" t="s">
        <v>3773</v>
      </c>
      <c r="H5383" s="6" t="s">
        <v>3835</v>
      </c>
      <c r="I5383" s="6" t="s">
        <v>4038</v>
      </c>
      <c r="J5383" s="6" t="s">
        <v>5</v>
      </c>
      <c r="K5383" s="7">
        <v>8.5</v>
      </c>
      <c r="L5383" s="7">
        <f>IFERROR(VLOOKUP(SiscoTable[[#This Row],[Código]],Hoja2!A:B,2,0)*SiscoTable[[#This Row],[Provta(Uns)]],0)</f>
        <v>11.899999999999999</v>
      </c>
      <c r="M5383" s="7">
        <v>0</v>
      </c>
      <c r="N5383" s="7">
        <v>24</v>
      </c>
      <c r="O5383" s="7">
        <f>IFERROR(VLOOKUP(SiscoTable[[#This Row],[Código]],Hoja2!A:B,2,0)*SiscoTable[[#This Row],[Stock_actual]],0)</f>
        <v>33.599999999999994</v>
      </c>
      <c r="P5383" s="6" t="s">
        <v>539</v>
      </c>
      <c r="Q5383" s="7">
        <v>9</v>
      </c>
      <c r="R5383" s="7">
        <v>0</v>
      </c>
      <c r="S5383" s="7" t="s">
        <v>11928</v>
      </c>
      <c r="BI5383"/>
      <c r="BJ5383"/>
    </row>
    <row r="5384" spans="2:62" x14ac:dyDescent="0.4">
      <c r="B5384" s="1">
        <v>27135</v>
      </c>
      <c r="C5384" s="6" t="s">
        <v>30</v>
      </c>
      <c r="D5384" s="6" t="s">
        <v>30</v>
      </c>
      <c r="E5384" s="6" t="s">
        <v>3268</v>
      </c>
      <c r="F5384" s="6" t="s">
        <v>3269</v>
      </c>
      <c r="G5384" s="6" t="s">
        <v>5267</v>
      </c>
      <c r="H5384" s="6" t="s">
        <v>5283</v>
      </c>
      <c r="I5384" s="6" t="s">
        <v>5316</v>
      </c>
      <c r="J5384" s="6" t="s">
        <v>5</v>
      </c>
      <c r="K5384" s="7">
        <v>12</v>
      </c>
      <c r="L5384" s="7">
        <f>IFERROR(VLOOKUP(SiscoTable[[#This Row],[Código]],Hoja2!A:B,2,0)*SiscoTable[[#This Row],[Provta(Uns)]],0)</f>
        <v>156</v>
      </c>
      <c r="M5384" s="7">
        <v>0</v>
      </c>
      <c r="N5384" s="7">
        <v>28</v>
      </c>
      <c r="O5384" s="7">
        <f>IFERROR(VLOOKUP(SiscoTable[[#This Row],[Código]],Hoja2!A:B,2,0)*SiscoTable[[#This Row],[Stock_actual]],0)</f>
        <v>364</v>
      </c>
      <c r="P5384" s="6" t="s">
        <v>1159</v>
      </c>
      <c r="Q5384" s="7">
        <v>13</v>
      </c>
      <c r="R5384" s="7">
        <v>0</v>
      </c>
      <c r="S5384" s="7" t="s">
        <v>11928</v>
      </c>
      <c r="BI5384"/>
      <c r="BJ5384"/>
    </row>
    <row r="5385" spans="2:62" x14ac:dyDescent="0.4">
      <c r="B5385" s="1">
        <v>27137</v>
      </c>
      <c r="C5385" s="6" t="s">
        <v>25</v>
      </c>
      <c r="D5385" s="6" t="s">
        <v>30</v>
      </c>
      <c r="E5385" s="6" t="s">
        <v>3268</v>
      </c>
      <c r="F5385" s="6" t="s">
        <v>3269</v>
      </c>
      <c r="G5385" s="6" t="s">
        <v>3773</v>
      </c>
      <c r="H5385" s="6" t="s">
        <v>3791</v>
      </c>
      <c r="I5385" s="6" t="s">
        <v>3790</v>
      </c>
      <c r="J5385" s="6" t="s">
        <v>5</v>
      </c>
      <c r="K5385" s="7">
        <v>43.67</v>
      </c>
      <c r="L5385" s="7">
        <f>IFERROR(VLOOKUP(SiscoTable[[#This Row],[Código]],Hoja2!A:B,2,0)*SiscoTable[[#This Row],[Provta(Uns)]],0)</f>
        <v>414.86500000000001</v>
      </c>
      <c r="M5385" s="7">
        <v>0</v>
      </c>
      <c r="N5385" s="7">
        <v>100</v>
      </c>
      <c r="O5385" s="7">
        <f>IFERROR(VLOOKUP(SiscoTable[[#This Row],[Código]],Hoja2!A:B,2,0)*SiscoTable[[#This Row],[Stock_actual]],0)</f>
        <v>950</v>
      </c>
      <c r="P5385" s="6" t="s">
        <v>1038</v>
      </c>
      <c r="Q5385" s="7">
        <v>48</v>
      </c>
      <c r="R5385" s="7">
        <v>0</v>
      </c>
      <c r="S5385" s="7" t="s">
        <v>11928</v>
      </c>
      <c r="BI5385"/>
      <c r="BJ5385"/>
    </row>
    <row r="5386" spans="2:62" x14ac:dyDescent="0.4">
      <c r="B5386" s="1">
        <v>27138</v>
      </c>
      <c r="C5386" s="6" t="s">
        <v>30</v>
      </c>
      <c r="D5386" s="6" t="s">
        <v>30</v>
      </c>
      <c r="E5386" s="6" t="s">
        <v>3268</v>
      </c>
      <c r="F5386" s="6" t="s">
        <v>3269</v>
      </c>
      <c r="G5386" s="6" t="s">
        <v>3773</v>
      </c>
      <c r="H5386" s="6" t="s">
        <v>3791</v>
      </c>
      <c r="I5386" s="6" t="s">
        <v>3857</v>
      </c>
      <c r="J5386" s="6" t="s">
        <v>5</v>
      </c>
      <c r="K5386" s="7">
        <v>12.17</v>
      </c>
      <c r="L5386" s="7">
        <f>IFERROR(VLOOKUP(SiscoTable[[#This Row],[Código]],Hoja2!A:B,2,0)*SiscoTable[[#This Row],[Provta(Uns)]],0)</f>
        <v>124.13399999999999</v>
      </c>
      <c r="M5386" s="7">
        <v>0</v>
      </c>
      <c r="N5386" s="7">
        <v>77</v>
      </c>
      <c r="O5386" s="7">
        <f>IFERROR(VLOOKUP(SiscoTable[[#This Row],[Código]],Hoja2!A:B,2,0)*SiscoTable[[#This Row],[Stock_actual]],0)</f>
        <v>785.4</v>
      </c>
      <c r="P5386" s="6" t="s">
        <v>3858</v>
      </c>
      <c r="Q5386" s="7">
        <v>14</v>
      </c>
      <c r="R5386" s="7">
        <v>0</v>
      </c>
      <c r="S5386" s="7" t="s">
        <v>11928</v>
      </c>
      <c r="BI5386"/>
      <c r="BJ5386"/>
    </row>
    <row r="5387" spans="2:62" x14ac:dyDescent="0.4">
      <c r="B5387" s="1">
        <v>27139</v>
      </c>
      <c r="C5387" s="6" t="s">
        <v>30</v>
      </c>
      <c r="D5387" s="6" t="s">
        <v>30</v>
      </c>
      <c r="E5387" s="6" t="s">
        <v>3268</v>
      </c>
      <c r="F5387" s="6" t="s">
        <v>3269</v>
      </c>
      <c r="G5387" s="6" t="s">
        <v>3773</v>
      </c>
      <c r="H5387" s="6" t="s">
        <v>3791</v>
      </c>
      <c r="I5387" s="6" t="s">
        <v>3859</v>
      </c>
      <c r="J5387" s="6" t="s">
        <v>5</v>
      </c>
      <c r="K5387" s="7">
        <v>12</v>
      </c>
      <c r="L5387" s="7">
        <f>IFERROR(VLOOKUP(SiscoTable[[#This Row],[Código]],Hoja2!A:B,2,0)*SiscoTable[[#This Row],[Provta(Uns)]],0)</f>
        <v>122.39999999999999</v>
      </c>
      <c r="M5387" s="7">
        <v>0</v>
      </c>
      <c r="N5387" s="7">
        <v>11</v>
      </c>
      <c r="O5387" s="7">
        <f>IFERROR(VLOOKUP(SiscoTable[[#This Row],[Código]],Hoja2!A:B,2,0)*SiscoTable[[#This Row],[Stock_actual]],0)</f>
        <v>112.19999999999999</v>
      </c>
      <c r="P5387" s="6" t="s">
        <v>474</v>
      </c>
      <c r="Q5387" s="7">
        <v>13</v>
      </c>
      <c r="R5387" s="7">
        <v>24.200000000000003</v>
      </c>
      <c r="S5387" s="7" t="s">
        <v>11928</v>
      </c>
      <c r="BI5387"/>
      <c r="BJ5387"/>
    </row>
    <row r="5388" spans="2:62" x14ac:dyDescent="0.4">
      <c r="B5388" s="1">
        <v>27140</v>
      </c>
      <c r="C5388" s="6" t="s">
        <v>30</v>
      </c>
      <c r="D5388" s="6" t="s">
        <v>8</v>
      </c>
      <c r="E5388" s="6" t="s">
        <v>3268</v>
      </c>
      <c r="F5388" s="6" t="s">
        <v>3269</v>
      </c>
      <c r="G5388" s="6" t="s">
        <v>3773</v>
      </c>
      <c r="H5388" s="6" t="s">
        <v>3791</v>
      </c>
      <c r="I5388" s="6" t="s">
        <v>3860</v>
      </c>
      <c r="J5388" s="6" t="s">
        <v>5</v>
      </c>
      <c r="K5388" s="7">
        <v>5.17</v>
      </c>
      <c r="L5388" s="7">
        <f>IFERROR(VLOOKUP(SiscoTable[[#This Row],[Código]],Hoja2!A:B,2,0)*SiscoTable[[#This Row],[Provta(Uns)]],0)</f>
        <v>52.733999999999995</v>
      </c>
      <c r="M5388" s="7">
        <v>0</v>
      </c>
      <c r="N5388" s="7">
        <v>17</v>
      </c>
      <c r="O5388" s="7">
        <f>IFERROR(VLOOKUP(SiscoTable[[#This Row],[Código]],Hoja2!A:B,2,0)*SiscoTable[[#This Row],[Stock_actual]],0)</f>
        <v>173.39999999999998</v>
      </c>
      <c r="P5388" s="6" t="s">
        <v>2381</v>
      </c>
      <c r="Q5388" s="7">
        <v>6</v>
      </c>
      <c r="R5388" s="7">
        <v>0</v>
      </c>
      <c r="S5388" s="7" t="s">
        <v>11928</v>
      </c>
      <c r="BI5388"/>
      <c r="BJ5388"/>
    </row>
    <row r="5389" spans="2:62" x14ac:dyDescent="0.4">
      <c r="B5389" s="1">
        <v>27141</v>
      </c>
      <c r="C5389" s="6" t="s">
        <v>30</v>
      </c>
      <c r="D5389" s="6" t="s">
        <v>30</v>
      </c>
      <c r="E5389" s="6" t="s">
        <v>3268</v>
      </c>
      <c r="F5389" s="6" t="s">
        <v>3269</v>
      </c>
      <c r="G5389" s="6" t="s">
        <v>5267</v>
      </c>
      <c r="H5389" s="6" t="s">
        <v>5340</v>
      </c>
      <c r="I5389" s="6" t="s">
        <v>5348</v>
      </c>
      <c r="J5389" s="6" t="s">
        <v>5</v>
      </c>
      <c r="K5389" s="7">
        <v>8.33</v>
      </c>
      <c r="L5389" s="7">
        <f>IFERROR(VLOOKUP(SiscoTable[[#This Row],[Código]],Hoja2!A:B,2,0)*SiscoTable[[#This Row],[Provta(Uns)]],0)</f>
        <v>82.466999999999999</v>
      </c>
      <c r="M5389" s="7">
        <v>0</v>
      </c>
      <c r="N5389" s="7">
        <v>10</v>
      </c>
      <c r="O5389" s="7">
        <f>IFERROR(VLOOKUP(SiscoTable[[#This Row],[Código]],Hoja2!A:B,2,0)*SiscoTable[[#This Row],[Stock_actual]],0)</f>
        <v>99</v>
      </c>
      <c r="P5389" s="6" t="s">
        <v>115</v>
      </c>
      <c r="Q5389" s="7">
        <v>9</v>
      </c>
      <c r="R5389" s="7">
        <v>0</v>
      </c>
      <c r="S5389" s="7" t="s">
        <v>11928</v>
      </c>
      <c r="BI5389"/>
      <c r="BJ5389"/>
    </row>
    <row r="5390" spans="2:62" x14ac:dyDescent="0.4">
      <c r="B5390" s="1">
        <v>27142</v>
      </c>
      <c r="C5390" s="6" t="s">
        <v>8</v>
      </c>
      <c r="D5390" s="6" t="s">
        <v>8</v>
      </c>
      <c r="E5390" s="6" t="s">
        <v>3268</v>
      </c>
      <c r="F5390" s="6" t="s">
        <v>3269</v>
      </c>
      <c r="G5390" s="6" t="s">
        <v>5267</v>
      </c>
      <c r="H5390" s="6" t="s">
        <v>5340</v>
      </c>
      <c r="I5390" s="6" t="s">
        <v>5448</v>
      </c>
      <c r="J5390" s="6" t="s">
        <v>5</v>
      </c>
      <c r="K5390" s="7">
        <v>0.33</v>
      </c>
      <c r="L5390" s="7">
        <f>IFERROR(VLOOKUP(SiscoTable[[#This Row],[Código]],Hoja2!A:B,2,0)*SiscoTable[[#This Row],[Provta(Uns)]],0)</f>
        <v>3.2670000000000003</v>
      </c>
      <c r="M5390" s="7">
        <v>0</v>
      </c>
      <c r="N5390" s="7">
        <v>10</v>
      </c>
      <c r="O5390" s="7">
        <f>IFERROR(VLOOKUP(SiscoTable[[#This Row],[Código]],Hoja2!A:B,2,0)*SiscoTable[[#This Row],[Stock_actual]],0)</f>
        <v>99</v>
      </c>
      <c r="P5390" s="6" t="s">
        <v>1250</v>
      </c>
      <c r="Q5390" s="7">
        <v>0</v>
      </c>
      <c r="R5390" s="7">
        <v>0</v>
      </c>
      <c r="S5390" s="7" t="s">
        <v>11928</v>
      </c>
      <c r="BI5390"/>
      <c r="BJ5390"/>
    </row>
    <row r="5391" spans="2:62" x14ac:dyDescent="0.4">
      <c r="B5391" s="1">
        <v>27143</v>
      </c>
      <c r="C5391" s="6" t="s">
        <v>30</v>
      </c>
      <c r="D5391" s="6" t="s">
        <v>30</v>
      </c>
      <c r="E5391" s="6" t="s">
        <v>3268</v>
      </c>
      <c r="F5391" s="6" t="s">
        <v>3269</v>
      </c>
      <c r="G5391" s="6" t="s">
        <v>5267</v>
      </c>
      <c r="H5391" s="6" t="s">
        <v>5340</v>
      </c>
      <c r="I5391" s="6" t="s">
        <v>5339</v>
      </c>
      <c r="J5391" s="6" t="s">
        <v>5</v>
      </c>
      <c r="K5391" s="7">
        <v>8.17</v>
      </c>
      <c r="L5391" s="7">
        <f>IFERROR(VLOOKUP(SiscoTable[[#This Row],[Código]],Hoja2!A:B,2,0)*SiscoTable[[#This Row],[Provta(Uns)]],0)</f>
        <v>80.882999999999996</v>
      </c>
      <c r="M5391" s="7">
        <v>0</v>
      </c>
      <c r="N5391" s="7">
        <v>22</v>
      </c>
      <c r="O5391" s="7">
        <f>IFERROR(VLOOKUP(SiscoTable[[#This Row],[Código]],Hoja2!A:B,2,0)*SiscoTable[[#This Row],[Stock_actual]],0)</f>
        <v>217.8</v>
      </c>
      <c r="P5391" s="6" t="s">
        <v>1197</v>
      </c>
      <c r="Q5391" s="7">
        <v>9</v>
      </c>
      <c r="R5391" s="7">
        <v>0</v>
      </c>
      <c r="S5391" s="7" t="s">
        <v>11928</v>
      </c>
      <c r="BI5391"/>
      <c r="BJ5391"/>
    </row>
    <row r="5392" spans="2:62" x14ac:dyDescent="0.4">
      <c r="B5392" s="1">
        <v>27144</v>
      </c>
      <c r="C5392" s="6" t="s">
        <v>25</v>
      </c>
      <c r="D5392" s="6" t="s">
        <v>30</v>
      </c>
      <c r="E5392" s="6" t="s">
        <v>3268</v>
      </c>
      <c r="F5392" s="6" t="s">
        <v>3269</v>
      </c>
      <c r="G5392" s="6" t="s">
        <v>4760</v>
      </c>
      <c r="H5392" s="6" t="s">
        <v>4769</v>
      </c>
      <c r="I5392" s="6" t="s">
        <v>4768</v>
      </c>
      <c r="J5392" s="6" t="s">
        <v>5</v>
      </c>
      <c r="K5392" s="7">
        <v>47.67</v>
      </c>
      <c r="L5392" s="7">
        <f>IFERROR(VLOOKUP(SiscoTable[[#This Row],[Código]],Hoja2!A:B,2,0)*SiscoTable[[#This Row],[Provta(Uns)]],0)</f>
        <v>500.53500000000003</v>
      </c>
      <c r="M5392" s="7">
        <v>0</v>
      </c>
      <c r="N5392" s="7">
        <v>64</v>
      </c>
      <c r="O5392" s="7">
        <f>IFERROR(VLOOKUP(SiscoTable[[#This Row],[Código]],Hoja2!A:B,2,0)*SiscoTable[[#This Row],[Stock_actual]],0)</f>
        <v>672</v>
      </c>
      <c r="P5392" s="6" t="s">
        <v>300</v>
      </c>
      <c r="Q5392" s="7">
        <v>52</v>
      </c>
      <c r="R5392" s="7">
        <v>0</v>
      </c>
      <c r="S5392" s="7" t="s">
        <v>11928</v>
      </c>
      <c r="BI5392"/>
      <c r="BJ5392"/>
    </row>
    <row r="5393" spans="2:62" x14ac:dyDescent="0.4">
      <c r="B5393" s="1">
        <v>27145</v>
      </c>
      <c r="C5393" s="6" t="s">
        <v>25</v>
      </c>
      <c r="D5393" s="6" t="s">
        <v>25</v>
      </c>
      <c r="E5393" s="6" t="s">
        <v>2999</v>
      </c>
      <c r="F5393" s="6" t="s">
        <v>3000</v>
      </c>
      <c r="G5393" s="6" t="s">
        <v>3001</v>
      </c>
      <c r="H5393" s="6" t="s">
        <v>3001</v>
      </c>
      <c r="I5393" s="6" t="s">
        <v>3025</v>
      </c>
      <c r="J5393" s="6" t="s">
        <v>5</v>
      </c>
      <c r="K5393" s="7">
        <v>58.67</v>
      </c>
      <c r="L5393" s="7">
        <f>IFERROR(VLOOKUP(SiscoTable[[#This Row],[Código]],Hoja2!A:B,2,0)*SiscoTable[[#This Row],[Provta(Uns)]],0)</f>
        <v>698.173</v>
      </c>
      <c r="M5393" s="7">
        <v>0</v>
      </c>
      <c r="N5393" s="7">
        <v>22</v>
      </c>
      <c r="O5393" s="7">
        <f>IFERROR(VLOOKUP(SiscoTable[[#This Row],[Código]],Hoja2!A:B,2,0)*SiscoTable[[#This Row],[Stock_actual]],0)</f>
        <v>261.8</v>
      </c>
      <c r="P5393" s="6" t="s">
        <v>96</v>
      </c>
      <c r="Q5393" s="7">
        <v>65</v>
      </c>
      <c r="R5393" s="7">
        <v>117.16</v>
      </c>
      <c r="S5393" s="7" t="s">
        <v>11925</v>
      </c>
      <c r="BI5393"/>
      <c r="BJ5393"/>
    </row>
    <row r="5394" spans="2:62" x14ac:dyDescent="0.4">
      <c r="B5394" s="1">
        <v>27146</v>
      </c>
      <c r="C5394" s="6" t="s">
        <v>8</v>
      </c>
      <c r="D5394" s="6" t="s">
        <v>8</v>
      </c>
      <c r="E5394" s="6" t="s">
        <v>1734</v>
      </c>
      <c r="F5394" s="6" t="s">
        <v>1735</v>
      </c>
      <c r="G5394" s="6" t="s">
        <v>2069</v>
      </c>
      <c r="H5394" s="6" t="s">
        <v>4</v>
      </c>
      <c r="I5394" s="6" t="s">
        <v>2306</v>
      </c>
      <c r="J5394" s="6" t="s">
        <v>5</v>
      </c>
      <c r="K5394" s="7">
        <v>0.17</v>
      </c>
      <c r="L5394" s="7">
        <f>IFERROR(VLOOKUP(SiscoTable[[#This Row],[Código]],Hoja2!A:B,2,0)*SiscoTable[[#This Row],[Provta(Uns)]],0)</f>
        <v>21.233000000000004</v>
      </c>
      <c r="M5394" s="7">
        <v>0</v>
      </c>
      <c r="N5394" s="7">
        <v>9</v>
      </c>
      <c r="O5394" s="7">
        <f>IFERROR(VLOOKUP(SiscoTable[[#This Row],[Código]],Hoja2!A:B,2,0)*SiscoTable[[#This Row],[Stock_actual]],0)</f>
        <v>1124.1000000000001</v>
      </c>
      <c r="P5394" s="6" t="s">
        <v>2100</v>
      </c>
      <c r="Q5394" s="7">
        <v>0</v>
      </c>
      <c r="R5394" s="7">
        <v>0</v>
      </c>
      <c r="S5394" s="7" t="s">
        <v>11925</v>
      </c>
      <c r="BI5394"/>
      <c r="BJ5394"/>
    </row>
    <row r="5395" spans="2:62" x14ac:dyDescent="0.4">
      <c r="B5395" s="1">
        <v>27147</v>
      </c>
      <c r="C5395" s="6" t="s">
        <v>30</v>
      </c>
      <c r="D5395" s="6" t="s">
        <v>8</v>
      </c>
      <c r="E5395" s="6" t="s">
        <v>1734</v>
      </c>
      <c r="F5395" s="6" t="s">
        <v>1735</v>
      </c>
      <c r="G5395" s="6" t="s">
        <v>2069</v>
      </c>
      <c r="H5395" s="6" t="s">
        <v>4</v>
      </c>
      <c r="I5395" s="6" t="s">
        <v>2170</v>
      </c>
      <c r="J5395" s="6" t="s">
        <v>5</v>
      </c>
      <c r="K5395" s="7">
        <v>1.67</v>
      </c>
      <c r="L5395" s="7">
        <f>IFERROR(VLOOKUP(SiscoTable[[#This Row],[Código]],Hoja2!A:B,2,0)*SiscoTable[[#This Row],[Provta(Uns)]],0)</f>
        <v>83.332999999999998</v>
      </c>
      <c r="M5395" s="7">
        <v>0</v>
      </c>
      <c r="N5395" s="7">
        <v>0</v>
      </c>
      <c r="O5395" s="7">
        <f>IFERROR(VLOOKUP(SiscoTable[[#This Row],[Código]],Hoja2!A:B,2,0)*SiscoTable[[#This Row],[Stock_actual]],0)</f>
        <v>0</v>
      </c>
      <c r="P5395" s="6" t="s">
        <v>7</v>
      </c>
      <c r="Q5395" s="7">
        <v>2</v>
      </c>
      <c r="R5395" s="7">
        <v>3.5999999999999996</v>
      </c>
      <c r="S5395" s="7" t="s">
        <v>11925</v>
      </c>
      <c r="BI5395"/>
      <c r="BJ5395"/>
    </row>
    <row r="5396" spans="2:62" x14ac:dyDescent="0.4">
      <c r="B5396" s="1">
        <v>27149</v>
      </c>
      <c r="C5396" s="6" t="s">
        <v>25</v>
      </c>
      <c r="D5396" s="6" t="s">
        <v>8</v>
      </c>
      <c r="E5396" s="6" t="s">
        <v>1734</v>
      </c>
      <c r="F5396" s="6" t="s">
        <v>1735</v>
      </c>
      <c r="G5396" s="6" t="s">
        <v>2069</v>
      </c>
      <c r="H5396" s="6" t="s">
        <v>4</v>
      </c>
      <c r="I5396" s="6" t="s">
        <v>2075</v>
      </c>
      <c r="J5396" s="6" t="s">
        <v>5</v>
      </c>
      <c r="K5396" s="7">
        <v>4.67</v>
      </c>
      <c r="L5396" s="7">
        <f>IFERROR(VLOOKUP(SiscoTable[[#This Row],[Código]],Hoja2!A:B,2,0)*SiscoTable[[#This Row],[Provta(Uns)]],0)</f>
        <v>219.023</v>
      </c>
      <c r="M5396" s="7">
        <v>0</v>
      </c>
      <c r="N5396" s="7">
        <v>5</v>
      </c>
      <c r="O5396" s="7">
        <f>IFERROR(VLOOKUP(SiscoTable[[#This Row],[Código]],Hoja2!A:B,2,0)*SiscoTable[[#This Row],[Stock_actual]],0)</f>
        <v>234.5</v>
      </c>
      <c r="P5396" s="6" t="s">
        <v>324</v>
      </c>
      <c r="Q5396" s="7">
        <v>5</v>
      </c>
      <c r="R5396" s="7">
        <v>9.56</v>
      </c>
      <c r="S5396" s="7" t="s">
        <v>11925</v>
      </c>
      <c r="BI5396"/>
      <c r="BJ5396"/>
    </row>
    <row r="5397" spans="2:62" x14ac:dyDescent="0.4">
      <c r="B5397" s="1">
        <v>27150</v>
      </c>
      <c r="C5397" s="6" t="s">
        <v>8</v>
      </c>
      <c r="D5397" s="6" t="s">
        <v>8</v>
      </c>
      <c r="E5397" s="6" t="s">
        <v>1734</v>
      </c>
      <c r="F5397" s="6" t="s">
        <v>1735</v>
      </c>
      <c r="G5397" s="6" t="s">
        <v>2069</v>
      </c>
      <c r="H5397" s="6" t="s">
        <v>4</v>
      </c>
      <c r="I5397" s="6" t="s">
        <v>2311</v>
      </c>
      <c r="J5397" s="6" t="s">
        <v>5</v>
      </c>
      <c r="K5397" s="7">
        <v>0</v>
      </c>
      <c r="L5397" s="7">
        <f>IFERROR(VLOOKUP(SiscoTable[[#This Row],[Código]],Hoja2!A:B,2,0)*SiscoTable[[#This Row],[Provta(Uns)]],0)</f>
        <v>0</v>
      </c>
      <c r="M5397" s="7">
        <v>0</v>
      </c>
      <c r="N5397" s="7">
        <v>8</v>
      </c>
      <c r="O5397" s="7">
        <f>IFERROR(VLOOKUP(SiscoTable[[#This Row],[Código]],Hoja2!A:B,2,0)*SiscoTable[[#This Row],[Stock_actual]],0)</f>
        <v>1863.2</v>
      </c>
      <c r="P5397" s="6" t="s">
        <v>134</v>
      </c>
      <c r="Q5397" s="7">
        <v>0</v>
      </c>
      <c r="R5397" s="7">
        <v>0</v>
      </c>
      <c r="S5397" s="7" t="s">
        <v>11925</v>
      </c>
      <c r="BI5397"/>
      <c r="BJ5397"/>
    </row>
    <row r="5398" spans="2:62" x14ac:dyDescent="0.4">
      <c r="B5398" s="1">
        <v>27152</v>
      </c>
      <c r="C5398" s="6" t="s">
        <v>8</v>
      </c>
      <c r="D5398" s="6" t="s">
        <v>8</v>
      </c>
      <c r="E5398" s="6" t="s">
        <v>1734</v>
      </c>
      <c r="F5398" s="6" t="s">
        <v>1735</v>
      </c>
      <c r="G5398" s="6" t="s">
        <v>2069</v>
      </c>
      <c r="H5398" s="6" t="s">
        <v>4</v>
      </c>
      <c r="I5398" s="6" t="s">
        <v>2307</v>
      </c>
      <c r="J5398" s="6" t="s">
        <v>5</v>
      </c>
      <c r="K5398" s="7">
        <v>0</v>
      </c>
      <c r="L5398" s="7">
        <f>IFERROR(VLOOKUP(SiscoTable[[#This Row],[Código]],Hoja2!A:B,2,0)*SiscoTable[[#This Row],[Provta(Uns)]],0)</f>
        <v>0</v>
      </c>
      <c r="M5398" s="7">
        <v>0</v>
      </c>
      <c r="N5398" s="7">
        <v>0</v>
      </c>
      <c r="O5398" s="7">
        <f>IFERROR(VLOOKUP(SiscoTable[[#This Row],[Código]],Hoja2!A:B,2,0)*SiscoTable[[#This Row],[Stock_actual]],0)</f>
        <v>0</v>
      </c>
      <c r="P5398" s="6" t="s">
        <v>7</v>
      </c>
      <c r="Q5398" s="7">
        <v>0</v>
      </c>
      <c r="R5398" s="7">
        <v>0</v>
      </c>
      <c r="S5398" s="7" t="s">
        <v>11925</v>
      </c>
      <c r="BI5398"/>
      <c r="BJ5398"/>
    </row>
    <row r="5399" spans="2:62" x14ac:dyDescent="0.4">
      <c r="B5399" s="1">
        <v>27153</v>
      </c>
      <c r="C5399" s="6" t="s">
        <v>8</v>
      </c>
      <c r="D5399" s="6" t="s">
        <v>8</v>
      </c>
      <c r="E5399" s="6" t="s">
        <v>1734</v>
      </c>
      <c r="F5399" s="6" t="s">
        <v>1735</v>
      </c>
      <c r="G5399" s="6" t="s">
        <v>2069</v>
      </c>
      <c r="H5399" s="6" t="s">
        <v>4</v>
      </c>
      <c r="I5399" s="6" t="s">
        <v>2308</v>
      </c>
      <c r="J5399" s="6" t="s">
        <v>5</v>
      </c>
      <c r="K5399" s="7">
        <v>0</v>
      </c>
      <c r="L5399" s="7">
        <f>IFERROR(VLOOKUP(SiscoTable[[#This Row],[Código]],Hoja2!A:B,2,0)*SiscoTable[[#This Row],[Provta(Uns)]],0)</f>
        <v>0</v>
      </c>
      <c r="M5399" s="7">
        <v>0</v>
      </c>
      <c r="N5399" s="7">
        <v>0</v>
      </c>
      <c r="O5399" s="7">
        <f>IFERROR(VLOOKUP(SiscoTable[[#This Row],[Código]],Hoja2!A:B,2,0)*SiscoTable[[#This Row],[Stock_actual]],0)</f>
        <v>0</v>
      </c>
      <c r="P5399" s="6" t="s">
        <v>7</v>
      </c>
      <c r="Q5399" s="7">
        <v>0</v>
      </c>
      <c r="R5399" s="7">
        <v>0</v>
      </c>
      <c r="S5399" s="7" t="s">
        <v>11925</v>
      </c>
      <c r="BI5399"/>
      <c r="BJ5399"/>
    </row>
    <row r="5400" spans="2:62" x14ac:dyDescent="0.4">
      <c r="B5400" s="1">
        <v>27154</v>
      </c>
      <c r="C5400" s="6" t="s">
        <v>30</v>
      </c>
      <c r="D5400" s="6" t="s">
        <v>8</v>
      </c>
      <c r="E5400" s="6" t="s">
        <v>1734</v>
      </c>
      <c r="F5400" s="6" t="s">
        <v>1735</v>
      </c>
      <c r="G5400" s="6" t="s">
        <v>2069</v>
      </c>
      <c r="H5400" s="6" t="s">
        <v>4</v>
      </c>
      <c r="I5400" s="6" t="s">
        <v>2167</v>
      </c>
      <c r="J5400" s="6" t="s">
        <v>5</v>
      </c>
      <c r="K5400" s="7">
        <v>2.33</v>
      </c>
      <c r="L5400" s="7">
        <f>IFERROR(VLOOKUP(SiscoTable[[#This Row],[Código]],Hoja2!A:B,2,0)*SiscoTable[[#This Row],[Provta(Uns)]],0)</f>
        <v>139.56700000000001</v>
      </c>
      <c r="M5400" s="7">
        <v>0</v>
      </c>
      <c r="N5400" s="7">
        <v>-3</v>
      </c>
      <c r="O5400" s="7">
        <f>IFERROR(VLOOKUP(SiscoTable[[#This Row],[Código]],Hoja2!A:B,2,0)*SiscoTable[[#This Row],[Stock_actual]],0)</f>
        <v>-179.7</v>
      </c>
      <c r="P5400" s="6" t="s">
        <v>7</v>
      </c>
      <c r="Q5400" s="7">
        <v>3</v>
      </c>
      <c r="R5400" s="7">
        <v>4.8</v>
      </c>
      <c r="S5400" s="7" t="s">
        <v>11925</v>
      </c>
      <c r="BI5400"/>
      <c r="BJ5400"/>
    </row>
    <row r="5401" spans="2:62" x14ac:dyDescent="0.4">
      <c r="B5401" s="1">
        <v>27155</v>
      </c>
      <c r="C5401" s="6" t="s">
        <v>30</v>
      </c>
      <c r="D5401" s="6" t="s">
        <v>8</v>
      </c>
      <c r="E5401" s="6" t="s">
        <v>8482</v>
      </c>
      <c r="F5401" s="6" t="s">
        <v>10720</v>
      </c>
      <c r="G5401" s="6" t="s">
        <v>10721</v>
      </c>
      <c r="H5401" s="6" t="s">
        <v>10723</v>
      </c>
      <c r="I5401" s="6" t="s">
        <v>10793</v>
      </c>
      <c r="J5401" s="6" t="s">
        <v>5</v>
      </c>
      <c r="K5401" s="7">
        <v>6.17</v>
      </c>
      <c r="L5401" s="7">
        <f>IFERROR(VLOOKUP(SiscoTable[[#This Row],[Código]],Hoja2!A:B,2,0)*SiscoTable[[#This Row],[Provta(Uns)]],0)</f>
        <v>75.274000000000001</v>
      </c>
      <c r="M5401" s="7">
        <v>36</v>
      </c>
      <c r="N5401" s="7">
        <v>0</v>
      </c>
      <c r="O5401" s="7">
        <f>IFERROR(VLOOKUP(SiscoTable[[#This Row],[Código]],Hoja2!A:B,2,0)*SiscoTable[[#This Row],[Stock_actual]],0)</f>
        <v>0</v>
      </c>
      <c r="P5401" s="6" t="s">
        <v>7</v>
      </c>
      <c r="Q5401" s="7">
        <v>7</v>
      </c>
      <c r="R5401" s="7">
        <v>0</v>
      </c>
      <c r="S5401" s="7" t="s">
        <v>11926</v>
      </c>
      <c r="BI5401"/>
      <c r="BJ5401"/>
    </row>
    <row r="5402" spans="2:62" x14ac:dyDescent="0.4">
      <c r="B5402" s="1">
        <v>27156</v>
      </c>
      <c r="C5402" s="6" t="s">
        <v>30</v>
      </c>
      <c r="D5402" s="6" t="s">
        <v>30</v>
      </c>
      <c r="E5402" s="6" t="s">
        <v>8482</v>
      </c>
      <c r="F5402" s="6" t="s">
        <v>10720</v>
      </c>
      <c r="G5402" s="6" t="s">
        <v>10721</v>
      </c>
      <c r="H5402" s="6" t="s">
        <v>10723</v>
      </c>
      <c r="I5402" s="6" t="s">
        <v>10794</v>
      </c>
      <c r="J5402" s="6" t="s">
        <v>5</v>
      </c>
      <c r="K5402" s="7">
        <v>13.5</v>
      </c>
      <c r="L5402" s="7">
        <f>IFERROR(VLOOKUP(SiscoTable[[#This Row],[Código]],Hoja2!A:B,2,0)*SiscoTable[[#This Row],[Provta(Uns)]],0)</f>
        <v>129.6</v>
      </c>
      <c r="M5402" s="7">
        <v>40</v>
      </c>
      <c r="N5402" s="7">
        <v>7</v>
      </c>
      <c r="O5402" s="7">
        <f>IFERROR(VLOOKUP(SiscoTable[[#This Row],[Código]],Hoja2!A:B,2,0)*SiscoTable[[#This Row],[Stock_actual]],0)</f>
        <v>67.2</v>
      </c>
      <c r="P5402" s="6" t="s">
        <v>810</v>
      </c>
      <c r="Q5402" s="7">
        <v>15</v>
      </c>
      <c r="R5402" s="7">
        <v>0</v>
      </c>
      <c r="S5402" s="7" t="s">
        <v>11926</v>
      </c>
      <c r="BI5402"/>
      <c r="BJ5402"/>
    </row>
    <row r="5403" spans="2:62" x14ac:dyDescent="0.4">
      <c r="B5403" s="1">
        <v>27158</v>
      </c>
      <c r="C5403" s="6" t="s">
        <v>30</v>
      </c>
      <c r="D5403" s="6" t="s">
        <v>25</v>
      </c>
      <c r="E5403" s="6" t="s">
        <v>8482</v>
      </c>
      <c r="F5403" s="6" t="s">
        <v>11823</v>
      </c>
      <c r="G5403" s="6" t="s">
        <v>11823</v>
      </c>
      <c r="H5403" s="6" t="s">
        <v>11830</v>
      </c>
      <c r="I5403" s="6" t="s">
        <v>11834</v>
      </c>
      <c r="J5403" s="6" t="s">
        <v>5</v>
      </c>
      <c r="K5403" s="7">
        <v>61</v>
      </c>
      <c r="L5403" s="7">
        <f>IFERROR(VLOOKUP(SiscoTable[[#This Row],[Código]],Hoja2!A:B,2,0)*SiscoTable[[#This Row],[Provta(Uns)]],0)</f>
        <v>152.5</v>
      </c>
      <c r="M5403" s="7">
        <v>0</v>
      </c>
      <c r="N5403" s="7">
        <v>-66</v>
      </c>
      <c r="O5403" s="7">
        <f>IFERROR(VLOOKUP(SiscoTable[[#This Row],[Código]],Hoja2!A:B,2,0)*SiscoTable[[#This Row],[Stock_actual]],0)</f>
        <v>-165</v>
      </c>
      <c r="P5403" s="6" t="s">
        <v>7</v>
      </c>
      <c r="Q5403" s="7">
        <v>67</v>
      </c>
      <c r="R5403" s="7">
        <v>121.79999999999998</v>
      </c>
      <c r="S5403" s="7" t="s">
        <v>11925</v>
      </c>
      <c r="BI5403"/>
      <c r="BJ5403"/>
    </row>
    <row r="5404" spans="2:62" x14ac:dyDescent="0.4">
      <c r="B5404" s="1">
        <v>27159</v>
      </c>
      <c r="C5404" s="6" t="s">
        <v>25</v>
      </c>
      <c r="D5404" s="6" t="s">
        <v>25</v>
      </c>
      <c r="E5404" s="6" t="s">
        <v>8482</v>
      </c>
      <c r="F5404" s="6" t="s">
        <v>11823</v>
      </c>
      <c r="G5404" s="6" t="s">
        <v>11823</v>
      </c>
      <c r="H5404" s="6" t="s">
        <v>11830</v>
      </c>
      <c r="I5404" s="6" t="s">
        <v>11829</v>
      </c>
      <c r="J5404" s="6" t="s">
        <v>5</v>
      </c>
      <c r="K5404" s="7">
        <v>49.67</v>
      </c>
      <c r="L5404" s="7">
        <f>IFERROR(VLOOKUP(SiscoTable[[#This Row],[Código]],Hoja2!A:B,2,0)*SiscoTable[[#This Row],[Provta(Uns)]],0)</f>
        <v>198.68</v>
      </c>
      <c r="M5404" s="7">
        <v>0</v>
      </c>
      <c r="N5404" s="7">
        <v>600</v>
      </c>
      <c r="O5404" s="7">
        <f>IFERROR(VLOOKUP(SiscoTable[[#This Row],[Código]],Hoja2!A:B,2,0)*SiscoTable[[#This Row],[Stock_actual]],0)</f>
        <v>2400</v>
      </c>
      <c r="P5404" s="6" t="s">
        <v>11831</v>
      </c>
      <c r="Q5404" s="7">
        <v>55</v>
      </c>
      <c r="R5404" s="7">
        <v>0</v>
      </c>
      <c r="S5404" s="7" t="s">
        <v>11925</v>
      </c>
      <c r="BI5404"/>
      <c r="BJ5404"/>
    </row>
    <row r="5405" spans="2:62" x14ac:dyDescent="0.4">
      <c r="B5405" s="1">
        <v>27160</v>
      </c>
      <c r="C5405" s="6" t="s">
        <v>25</v>
      </c>
      <c r="D5405" s="6" t="s">
        <v>25</v>
      </c>
      <c r="E5405" s="6" t="s">
        <v>8482</v>
      </c>
      <c r="F5405" s="6" t="s">
        <v>11823</v>
      </c>
      <c r="G5405" s="6" t="s">
        <v>11823</v>
      </c>
      <c r="H5405" s="6" t="s">
        <v>11830</v>
      </c>
      <c r="I5405" s="6" t="s">
        <v>11832</v>
      </c>
      <c r="J5405" s="6" t="s">
        <v>5</v>
      </c>
      <c r="K5405" s="7">
        <v>41.83</v>
      </c>
      <c r="L5405" s="7">
        <f>IFERROR(VLOOKUP(SiscoTable[[#This Row],[Código]],Hoja2!A:B,2,0)*SiscoTable[[#This Row],[Provta(Uns)]],0)</f>
        <v>125.49</v>
      </c>
      <c r="M5405" s="7">
        <v>0</v>
      </c>
      <c r="N5405" s="7">
        <v>296</v>
      </c>
      <c r="O5405" s="7">
        <f>IFERROR(VLOOKUP(SiscoTable[[#This Row],[Código]],Hoja2!A:B,2,0)*SiscoTable[[#This Row],[Stock_actual]],0)</f>
        <v>888</v>
      </c>
      <c r="P5405" s="6" t="s">
        <v>2374</v>
      </c>
      <c r="Q5405" s="7">
        <v>46</v>
      </c>
      <c r="R5405" s="7">
        <v>0</v>
      </c>
      <c r="S5405" s="7" t="s">
        <v>11925</v>
      </c>
      <c r="BI5405"/>
      <c r="BJ5405"/>
    </row>
    <row r="5406" spans="2:62" x14ac:dyDescent="0.4">
      <c r="B5406" s="1">
        <v>27161</v>
      </c>
      <c r="C5406" s="6" t="s">
        <v>8</v>
      </c>
      <c r="D5406" s="6" t="s">
        <v>30</v>
      </c>
      <c r="E5406" s="6" t="s">
        <v>8482</v>
      </c>
      <c r="F5406" s="6" t="s">
        <v>11823</v>
      </c>
      <c r="G5406" s="6" t="s">
        <v>11823</v>
      </c>
      <c r="H5406" s="6" t="s">
        <v>4</v>
      </c>
      <c r="I5406" s="6" t="s">
        <v>11840</v>
      </c>
      <c r="J5406" s="6" t="s">
        <v>5</v>
      </c>
      <c r="K5406" s="7">
        <v>11.83</v>
      </c>
      <c r="L5406" s="7">
        <f>IFERROR(VLOOKUP(SiscoTable[[#This Row],[Código]],Hoja2!A:B,2,0)*SiscoTable[[#This Row],[Provta(Uns)]],0)</f>
        <v>41.405000000000001</v>
      </c>
      <c r="M5406" s="7">
        <v>0</v>
      </c>
      <c r="N5406" s="7">
        <v>0</v>
      </c>
      <c r="O5406" s="7">
        <f>IFERROR(VLOOKUP(SiscoTable[[#This Row],[Código]],Hoja2!A:B,2,0)*SiscoTable[[#This Row],[Stock_actual]],0)</f>
        <v>0</v>
      </c>
      <c r="P5406" s="6" t="s">
        <v>7</v>
      </c>
      <c r="Q5406" s="7">
        <v>13</v>
      </c>
      <c r="R5406" s="7">
        <v>23.400000000000002</v>
      </c>
      <c r="S5406" s="7" t="s">
        <v>11925</v>
      </c>
      <c r="BI5406"/>
      <c r="BJ5406"/>
    </row>
    <row r="5407" spans="2:62" x14ac:dyDescent="0.4">
      <c r="B5407" s="1">
        <v>27162</v>
      </c>
      <c r="C5407" s="6" t="s">
        <v>30</v>
      </c>
      <c r="D5407" s="6" t="s">
        <v>30</v>
      </c>
      <c r="E5407" s="6" t="s">
        <v>3268</v>
      </c>
      <c r="F5407" s="6" t="s">
        <v>3269</v>
      </c>
      <c r="G5407" s="6" t="s">
        <v>5267</v>
      </c>
      <c r="H5407" s="6" t="s">
        <v>3872</v>
      </c>
      <c r="I5407" s="6" t="s">
        <v>5341</v>
      </c>
      <c r="J5407" s="6" t="s">
        <v>5</v>
      </c>
      <c r="K5407" s="7">
        <v>10.33</v>
      </c>
      <c r="L5407" s="7">
        <f>IFERROR(VLOOKUP(SiscoTable[[#This Row],[Código]],Hoja2!A:B,2,0)*SiscoTable[[#This Row],[Provta(Uns)]],0)</f>
        <v>37.188000000000002</v>
      </c>
      <c r="M5407" s="7">
        <v>48</v>
      </c>
      <c r="N5407" s="7">
        <v>1</v>
      </c>
      <c r="O5407" s="7">
        <f>IFERROR(VLOOKUP(SiscoTable[[#This Row],[Código]],Hoja2!A:B,2,0)*SiscoTable[[#This Row],[Stock_actual]],0)</f>
        <v>3.6</v>
      </c>
      <c r="P5407" s="6" t="s">
        <v>82</v>
      </c>
      <c r="Q5407" s="7">
        <v>11</v>
      </c>
      <c r="R5407" s="7">
        <v>0</v>
      </c>
      <c r="S5407" s="7" t="s">
        <v>11928</v>
      </c>
      <c r="BI5407"/>
      <c r="BJ5407"/>
    </row>
    <row r="5408" spans="2:62" x14ac:dyDescent="0.4">
      <c r="B5408" s="1">
        <v>27163</v>
      </c>
      <c r="C5408" s="6" t="s">
        <v>30</v>
      </c>
      <c r="D5408" s="6" t="s">
        <v>30</v>
      </c>
      <c r="E5408" s="6" t="s">
        <v>3268</v>
      </c>
      <c r="F5408" s="6" t="s">
        <v>3269</v>
      </c>
      <c r="G5408" s="6" t="s">
        <v>5267</v>
      </c>
      <c r="H5408" s="6" t="s">
        <v>3872</v>
      </c>
      <c r="I5408" s="6" t="s">
        <v>5342</v>
      </c>
      <c r="J5408" s="6" t="s">
        <v>5</v>
      </c>
      <c r="K5408" s="7">
        <v>17.5</v>
      </c>
      <c r="L5408" s="7">
        <f>IFERROR(VLOOKUP(SiscoTable[[#This Row],[Código]],Hoja2!A:B,2,0)*SiscoTable[[#This Row],[Provta(Uns)]],0)</f>
        <v>63</v>
      </c>
      <c r="M5408" s="7">
        <v>0</v>
      </c>
      <c r="N5408" s="7">
        <v>32</v>
      </c>
      <c r="O5408" s="7">
        <f>IFERROR(VLOOKUP(SiscoTable[[#This Row],[Código]],Hoja2!A:B,2,0)*SiscoTable[[#This Row],[Stock_actual]],0)</f>
        <v>115.2</v>
      </c>
      <c r="P5408" s="6" t="s">
        <v>1443</v>
      </c>
      <c r="Q5408" s="7">
        <v>19</v>
      </c>
      <c r="R5408" s="7">
        <v>0</v>
      </c>
      <c r="S5408" s="7" t="s">
        <v>11928</v>
      </c>
      <c r="BI5408"/>
      <c r="BJ5408"/>
    </row>
    <row r="5409" spans="2:62" x14ac:dyDescent="0.4">
      <c r="B5409" s="1">
        <v>27164</v>
      </c>
      <c r="C5409" s="6" t="s">
        <v>25</v>
      </c>
      <c r="D5409" s="6" t="s">
        <v>30</v>
      </c>
      <c r="E5409" s="6" t="s">
        <v>8482</v>
      </c>
      <c r="F5409" s="6" t="s">
        <v>9030</v>
      </c>
      <c r="G5409" s="6" t="s">
        <v>9184</v>
      </c>
      <c r="H5409" s="6" t="s">
        <v>9114</v>
      </c>
      <c r="I5409" s="6" t="s">
        <v>9200</v>
      </c>
      <c r="J5409" s="6" t="s">
        <v>5</v>
      </c>
      <c r="K5409" s="7">
        <v>7.67</v>
      </c>
      <c r="L5409" s="7">
        <f>IFERROR(VLOOKUP(SiscoTable[[#This Row],[Código]],Hoja2!A:B,2,0)*SiscoTable[[#This Row],[Provta(Uns)]],0)</f>
        <v>141.89500000000001</v>
      </c>
      <c r="M5409" s="7">
        <v>15</v>
      </c>
      <c r="N5409" s="7">
        <v>11</v>
      </c>
      <c r="O5409" s="7">
        <f>IFERROR(VLOOKUP(SiscoTable[[#This Row],[Código]],Hoja2!A:B,2,0)*SiscoTable[[#This Row],[Stock_actual]],0)</f>
        <v>203.5</v>
      </c>
      <c r="P5409" s="6" t="s">
        <v>558</v>
      </c>
      <c r="Q5409" s="7">
        <v>9</v>
      </c>
      <c r="R5409" s="7">
        <v>0</v>
      </c>
      <c r="S5409" s="7" t="s">
        <v>11926</v>
      </c>
      <c r="BI5409"/>
      <c r="BJ5409"/>
    </row>
    <row r="5410" spans="2:62" x14ac:dyDescent="0.4">
      <c r="B5410" s="1">
        <v>27165</v>
      </c>
      <c r="C5410" s="6" t="s">
        <v>25</v>
      </c>
      <c r="D5410" s="6" t="s">
        <v>25</v>
      </c>
      <c r="E5410" s="6" t="s">
        <v>0</v>
      </c>
      <c r="F5410" s="6" t="s">
        <v>73</v>
      </c>
      <c r="G5410" s="6" t="s">
        <v>73</v>
      </c>
      <c r="H5410" s="6" t="s">
        <v>4</v>
      </c>
      <c r="I5410" s="6" t="s">
        <v>75</v>
      </c>
      <c r="J5410" s="6" t="s">
        <v>5</v>
      </c>
      <c r="K5410" s="7">
        <v>133</v>
      </c>
      <c r="L5410" s="7">
        <f>IFERROR(VLOOKUP(SiscoTable[[#This Row],[Código]],Hoja2!A:B,2,0)*SiscoTable[[#This Row],[Provta(Uns)]],0)</f>
        <v>665</v>
      </c>
      <c r="M5410" s="7">
        <v>0</v>
      </c>
      <c r="N5410" s="7">
        <v>34</v>
      </c>
      <c r="O5410" s="7">
        <f>IFERROR(VLOOKUP(SiscoTable[[#This Row],[Código]],Hoja2!A:B,2,0)*SiscoTable[[#This Row],[Stock_actual]],0)</f>
        <v>170</v>
      </c>
      <c r="P5410" s="6" t="s">
        <v>76</v>
      </c>
      <c r="Q5410" s="7">
        <v>146</v>
      </c>
      <c r="R5410" s="7">
        <v>267.24</v>
      </c>
      <c r="S5410" s="7" t="s">
        <v>11923</v>
      </c>
      <c r="BI5410"/>
      <c r="BJ5410"/>
    </row>
    <row r="5411" spans="2:62" x14ac:dyDescent="0.4">
      <c r="B5411" s="1">
        <v>27166</v>
      </c>
      <c r="C5411" s="6" t="s">
        <v>30</v>
      </c>
      <c r="D5411" s="6" t="s">
        <v>25</v>
      </c>
      <c r="E5411" s="6" t="s">
        <v>3268</v>
      </c>
      <c r="F5411" s="6" t="s">
        <v>6803</v>
      </c>
      <c r="G5411" s="6" t="s">
        <v>6804</v>
      </c>
      <c r="H5411" s="6" t="s">
        <v>6813</v>
      </c>
      <c r="I5411" s="6" t="s">
        <v>6827</v>
      </c>
      <c r="J5411" s="6" t="s">
        <v>5</v>
      </c>
      <c r="K5411" s="7">
        <v>67.33</v>
      </c>
      <c r="L5411" s="7">
        <f>IFERROR(VLOOKUP(SiscoTable[[#This Row],[Código]],Hoja2!A:B,2,0)*SiscoTable[[#This Row],[Provta(Uns)]],0)</f>
        <v>107.72800000000001</v>
      </c>
      <c r="M5411" s="7">
        <v>0</v>
      </c>
      <c r="N5411" s="7">
        <v>53</v>
      </c>
      <c r="O5411" s="7">
        <f>IFERROR(VLOOKUP(SiscoTable[[#This Row],[Código]],Hoja2!A:B,2,0)*SiscoTable[[#This Row],[Stock_actual]],0)</f>
        <v>84.800000000000011</v>
      </c>
      <c r="P5411" s="6" t="s">
        <v>751</v>
      </c>
      <c r="Q5411" s="7">
        <v>74</v>
      </c>
      <c r="R5411" s="7">
        <v>135.16000000000003</v>
      </c>
      <c r="S5411" s="7" t="s">
        <v>11925</v>
      </c>
      <c r="BI5411"/>
      <c r="BJ5411"/>
    </row>
    <row r="5412" spans="2:62" x14ac:dyDescent="0.4">
      <c r="B5412" s="1">
        <v>27167</v>
      </c>
      <c r="C5412" s="6" t="s">
        <v>8</v>
      </c>
      <c r="D5412" s="6" t="s">
        <v>30</v>
      </c>
      <c r="E5412" s="6" t="s">
        <v>3268</v>
      </c>
      <c r="F5412" s="6" t="s">
        <v>7197</v>
      </c>
      <c r="G5412" s="6" t="s">
        <v>7554</v>
      </c>
      <c r="H5412" s="6" t="s">
        <v>7569</v>
      </c>
      <c r="I5412" s="6" t="s">
        <v>7741</v>
      </c>
      <c r="J5412" s="6" t="s">
        <v>5</v>
      </c>
      <c r="K5412" s="7">
        <v>0</v>
      </c>
      <c r="L5412" s="7">
        <f>IFERROR(VLOOKUP(SiscoTable[[#This Row],[Código]],Hoja2!A:B,2,0)*SiscoTable[[#This Row],[Provta(Uns)]],0)</f>
        <v>0</v>
      </c>
      <c r="M5412" s="7">
        <v>0</v>
      </c>
      <c r="N5412" s="7">
        <v>0</v>
      </c>
      <c r="O5412" s="7">
        <f>IFERROR(VLOOKUP(SiscoTable[[#This Row],[Código]],Hoja2!A:B,2,0)*SiscoTable[[#This Row],[Stock_actual]],0)</f>
        <v>0</v>
      </c>
      <c r="P5412" s="6" t="s">
        <v>7</v>
      </c>
      <c r="Q5412" s="7">
        <v>0</v>
      </c>
      <c r="R5412" s="7">
        <v>0</v>
      </c>
      <c r="S5412" s="7" t="s">
        <v>11928</v>
      </c>
      <c r="BI5412"/>
      <c r="BJ5412"/>
    </row>
    <row r="5413" spans="2:62" x14ac:dyDescent="0.4">
      <c r="B5413" s="1">
        <v>27168</v>
      </c>
      <c r="C5413" s="6" t="s">
        <v>25</v>
      </c>
      <c r="D5413" s="6" t="s">
        <v>25</v>
      </c>
      <c r="E5413" s="6" t="s">
        <v>469</v>
      </c>
      <c r="F5413" s="6" t="s">
        <v>1050</v>
      </c>
      <c r="G5413" s="6" t="s">
        <v>1309</v>
      </c>
      <c r="H5413" s="6" t="s">
        <v>1066</v>
      </c>
      <c r="I5413" s="6" t="s">
        <v>1345</v>
      </c>
      <c r="J5413" s="6" t="s">
        <v>5</v>
      </c>
      <c r="K5413" s="7">
        <v>43.33</v>
      </c>
      <c r="L5413" s="7">
        <f>IFERROR(VLOOKUP(SiscoTable[[#This Row],[Código]],Hoja2!A:B,2,0)*SiscoTable[[#This Row],[Provta(Uns)]],0)</f>
        <v>506.96099999999996</v>
      </c>
      <c r="M5413" s="7">
        <v>0</v>
      </c>
      <c r="N5413" s="7">
        <v>35</v>
      </c>
      <c r="O5413" s="7">
        <f>IFERROR(VLOOKUP(SiscoTable[[#This Row],[Código]],Hoja2!A:B,2,0)*SiscoTable[[#This Row],[Stock_actual]],0)</f>
        <v>409.5</v>
      </c>
      <c r="P5413" s="6" t="s">
        <v>751</v>
      </c>
      <c r="Q5413" s="7">
        <v>48</v>
      </c>
      <c r="R5413" s="7">
        <v>85.96</v>
      </c>
      <c r="S5413" s="7" t="s">
        <v>11927</v>
      </c>
      <c r="BI5413"/>
      <c r="BJ5413"/>
    </row>
    <row r="5414" spans="2:62" x14ac:dyDescent="0.4">
      <c r="B5414" s="1">
        <v>27169</v>
      </c>
      <c r="C5414" s="6" t="s">
        <v>8</v>
      </c>
      <c r="D5414" s="6" t="s">
        <v>8</v>
      </c>
      <c r="E5414" s="6" t="s">
        <v>2999</v>
      </c>
      <c r="F5414" s="6" t="s">
        <v>3000</v>
      </c>
      <c r="G5414" s="6" t="s">
        <v>3001</v>
      </c>
      <c r="H5414" s="6" t="s">
        <v>3001</v>
      </c>
      <c r="I5414" s="6" t="s">
        <v>3054</v>
      </c>
      <c r="J5414" s="6" t="s">
        <v>5</v>
      </c>
      <c r="K5414" s="7">
        <v>0.5</v>
      </c>
      <c r="L5414" s="7">
        <f>IFERROR(VLOOKUP(SiscoTable[[#This Row],[Código]],Hoja2!A:B,2,0)*SiscoTable[[#This Row],[Provta(Uns)]],0)</f>
        <v>4.45</v>
      </c>
      <c r="M5414" s="7">
        <v>0</v>
      </c>
      <c r="N5414" s="7">
        <v>24</v>
      </c>
      <c r="O5414" s="7">
        <f>IFERROR(VLOOKUP(SiscoTable[[#This Row],[Código]],Hoja2!A:B,2,0)*SiscoTable[[#This Row],[Stock_actual]],0)</f>
        <v>213.60000000000002</v>
      </c>
      <c r="P5414" s="6" t="s">
        <v>3055</v>
      </c>
      <c r="Q5414" s="7">
        <v>1</v>
      </c>
      <c r="R5414" s="7">
        <v>0</v>
      </c>
      <c r="S5414" s="7" t="s">
        <v>11925</v>
      </c>
      <c r="BI5414"/>
      <c r="BJ5414"/>
    </row>
    <row r="5415" spans="2:62" x14ac:dyDescent="0.4">
      <c r="B5415" s="1">
        <v>27171</v>
      </c>
      <c r="C5415" s="6" t="s">
        <v>8</v>
      </c>
      <c r="D5415" s="6" t="s">
        <v>8</v>
      </c>
      <c r="E5415" s="6" t="s">
        <v>3268</v>
      </c>
      <c r="F5415" s="6" t="s">
        <v>6059</v>
      </c>
      <c r="G5415" s="6" t="s">
        <v>6489</v>
      </c>
      <c r="H5415" s="6" t="s">
        <v>6504</v>
      </c>
      <c r="I5415" s="6" t="s">
        <v>6624</v>
      </c>
      <c r="J5415" s="6" t="s">
        <v>5</v>
      </c>
      <c r="K5415" s="7">
        <v>0</v>
      </c>
      <c r="L5415" s="7">
        <f>IFERROR(VLOOKUP(SiscoTable[[#This Row],[Código]],Hoja2!A:B,2,0)*SiscoTable[[#This Row],[Provta(Uns)]],0)</f>
        <v>0</v>
      </c>
      <c r="M5415" s="7">
        <v>0</v>
      </c>
      <c r="N5415" s="7">
        <v>6</v>
      </c>
      <c r="O5415" s="7">
        <f>IFERROR(VLOOKUP(SiscoTable[[#This Row],[Código]],Hoja2!A:B,2,0)*SiscoTable[[#This Row],[Stock_actual]],0)</f>
        <v>324</v>
      </c>
      <c r="P5415" s="6" t="s">
        <v>134</v>
      </c>
      <c r="Q5415" s="7">
        <v>0</v>
      </c>
      <c r="R5415" s="7">
        <v>0</v>
      </c>
      <c r="S5415" s="7" t="s">
        <v>11925</v>
      </c>
      <c r="BI5415"/>
      <c r="BJ5415"/>
    </row>
    <row r="5416" spans="2:62" x14ac:dyDescent="0.4">
      <c r="B5416" s="1">
        <v>27172</v>
      </c>
      <c r="C5416" s="6" t="s">
        <v>8</v>
      </c>
      <c r="D5416" s="6" t="s">
        <v>8</v>
      </c>
      <c r="E5416" s="6" t="s">
        <v>3268</v>
      </c>
      <c r="F5416" s="6" t="s">
        <v>6059</v>
      </c>
      <c r="G5416" s="6" t="s">
        <v>6489</v>
      </c>
      <c r="H5416" s="6" t="s">
        <v>6555</v>
      </c>
      <c r="I5416" s="6" t="s">
        <v>6625</v>
      </c>
      <c r="J5416" s="6" t="s">
        <v>5</v>
      </c>
      <c r="K5416" s="7">
        <v>0</v>
      </c>
      <c r="L5416" s="7">
        <f>IFERROR(VLOOKUP(SiscoTable[[#This Row],[Código]],Hoja2!A:B,2,0)*SiscoTable[[#This Row],[Provta(Uns)]],0)</f>
        <v>0</v>
      </c>
      <c r="M5416" s="7">
        <v>0</v>
      </c>
      <c r="N5416" s="7">
        <v>12</v>
      </c>
      <c r="O5416" s="7">
        <f>IFERROR(VLOOKUP(SiscoTable[[#This Row],[Código]],Hoja2!A:B,2,0)*SiscoTable[[#This Row],[Stock_actual]],0)</f>
        <v>384</v>
      </c>
      <c r="P5416" s="6" t="s">
        <v>134</v>
      </c>
      <c r="Q5416" s="7">
        <v>0</v>
      </c>
      <c r="R5416" s="7">
        <v>0</v>
      </c>
      <c r="S5416" s="7" t="s">
        <v>11925</v>
      </c>
      <c r="BI5416"/>
      <c r="BJ5416"/>
    </row>
    <row r="5417" spans="2:62" x14ac:dyDescent="0.4">
      <c r="B5417" s="1">
        <v>27176</v>
      </c>
      <c r="C5417" s="6" t="s">
        <v>25</v>
      </c>
      <c r="D5417" s="6" t="s">
        <v>25</v>
      </c>
      <c r="E5417" s="6" t="s">
        <v>469</v>
      </c>
      <c r="F5417" s="6" t="s">
        <v>1050</v>
      </c>
      <c r="G5417" s="6" t="s">
        <v>1128</v>
      </c>
      <c r="H5417" s="6" t="s">
        <v>1053</v>
      </c>
      <c r="I5417" s="6" t="s">
        <v>1148</v>
      </c>
      <c r="J5417" s="6" t="s">
        <v>5</v>
      </c>
      <c r="K5417" s="7">
        <v>48</v>
      </c>
      <c r="L5417" s="7">
        <f>IFERROR(VLOOKUP(SiscoTable[[#This Row],[Código]],Hoja2!A:B,2,0)*SiscoTable[[#This Row],[Provta(Uns)]],0)</f>
        <v>475.20000000000005</v>
      </c>
      <c r="M5417" s="7">
        <v>0</v>
      </c>
      <c r="N5417" s="7">
        <v>0</v>
      </c>
      <c r="O5417" s="7">
        <f>IFERROR(VLOOKUP(SiscoTable[[#This Row],[Código]],Hoja2!A:B,2,0)*SiscoTable[[#This Row],[Stock_actual]],0)</f>
        <v>0</v>
      </c>
      <c r="P5417" s="6" t="s">
        <v>7</v>
      </c>
      <c r="Q5417" s="7">
        <v>53</v>
      </c>
      <c r="R5417" s="7">
        <v>96</v>
      </c>
      <c r="S5417" s="7" t="s">
        <v>11927</v>
      </c>
      <c r="BI5417"/>
      <c r="BJ5417"/>
    </row>
    <row r="5418" spans="2:62" x14ac:dyDescent="0.4">
      <c r="B5418" s="1">
        <v>27178</v>
      </c>
      <c r="C5418" s="6" t="s">
        <v>8</v>
      </c>
      <c r="D5418" s="6" t="s">
        <v>8</v>
      </c>
      <c r="E5418" s="6" t="s">
        <v>469</v>
      </c>
      <c r="F5418" s="6" t="s">
        <v>1050</v>
      </c>
      <c r="G5418" s="6" t="s">
        <v>1128</v>
      </c>
      <c r="H5418" s="6" t="s">
        <v>1058</v>
      </c>
      <c r="I5418" s="6" t="s">
        <v>1226</v>
      </c>
      <c r="J5418" s="6" t="s">
        <v>5</v>
      </c>
      <c r="K5418" s="7">
        <v>0</v>
      </c>
      <c r="L5418" s="7">
        <f>IFERROR(VLOOKUP(SiscoTable[[#This Row],[Código]],Hoja2!A:B,2,0)*SiscoTable[[#This Row],[Provta(Uns)]],0)</f>
        <v>0</v>
      </c>
      <c r="M5418" s="7">
        <v>0</v>
      </c>
      <c r="N5418" s="7">
        <v>0</v>
      </c>
      <c r="O5418" s="7">
        <f>IFERROR(VLOOKUP(SiscoTable[[#This Row],[Código]],Hoja2!A:B,2,0)*SiscoTable[[#This Row],[Stock_actual]],0)</f>
        <v>0</v>
      </c>
      <c r="P5418" s="6" t="s">
        <v>7</v>
      </c>
      <c r="Q5418" s="7">
        <v>0</v>
      </c>
      <c r="R5418" s="7">
        <v>0</v>
      </c>
      <c r="S5418" s="7" t="s">
        <v>11927</v>
      </c>
      <c r="BI5418"/>
      <c r="BJ5418"/>
    </row>
    <row r="5419" spans="2:62" x14ac:dyDescent="0.4">
      <c r="B5419" s="1">
        <v>27179</v>
      </c>
      <c r="C5419" s="6" t="s">
        <v>8</v>
      </c>
      <c r="D5419" s="6" t="s">
        <v>8</v>
      </c>
      <c r="E5419" s="6" t="s">
        <v>3268</v>
      </c>
      <c r="F5419" s="6" t="s">
        <v>7815</v>
      </c>
      <c r="G5419" s="6" t="s">
        <v>7827</v>
      </c>
      <c r="H5419" s="6" t="s">
        <v>3274</v>
      </c>
      <c r="I5419" s="6" t="s">
        <v>7910</v>
      </c>
      <c r="J5419" s="6" t="s">
        <v>5</v>
      </c>
      <c r="K5419" s="7">
        <v>0.83</v>
      </c>
      <c r="L5419" s="7">
        <f>IFERROR(VLOOKUP(SiscoTable[[#This Row],[Código]],Hoja2!A:B,2,0)*SiscoTable[[#This Row],[Provta(Uns)]],0)</f>
        <v>14.275999999999998</v>
      </c>
      <c r="M5419" s="7">
        <v>0</v>
      </c>
      <c r="N5419" s="7">
        <v>1</v>
      </c>
      <c r="O5419" s="7">
        <f>IFERROR(VLOOKUP(SiscoTable[[#This Row],[Código]],Hoja2!A:B,2,0)*SiscoTable[[#This Row],[Stock_actual]],0)</f>
        <v>17.2</v>
      </c>
      <c r="P5419" s="6" t="s">
        <v>115</v>
      </c>
      <c r="Q5419" s="7">
        <v>1</v>
      </c>
      <c r="R5419" s="7">
        <v>1.79</v>
      </c>
      <c r="S5419" s="7" t="s">
        <v>11927</v>
      </c>
      <c r="BI5419"/>
      <c r="BJ5419"/>
    </row>
    <row r="5420" spans="2:62" x14ac:dyDescent="0.4">
      <c r="B5420" s="1">
        <v>27180</v>
      </c>
      <c r="C5420" s="6" t="s">
        <v>8</v>
      </c>
      <c r="D5420" s="6" t="s">
        <v>8</v>
      </c>
      <c r="E5420" s="6" t="s">
        <v>8482</v>
      </c>
      <c r="F5420" s="6" t="s">
        <v>9030</v>
      </c>
      <c r="G5420" s="6" t="s">
        <v>9979</v>
      </c>
      <c r="H5420" s="6" t="s">
        <v>9035</v>
      </c>
      <c r="I5420" s="6" t="s">
        <v>10006</v>
      </c>
      <c r="J5420" s="6" t="s">
        <v>5</v>
      </c>
      <c r="K5420" s="7">
        <v>0</v>
      </c>
      <c r="L5420" s="7">
        <f>IFERROR(VLOOKUP(SiscoTable[[#This Row],[Código]],Hoja2!A:B,2,0)*SiscoTable[[#This Row],[Provta(Uns)]],0)</f>
        <v>0</v>
      </c>
      <c r="M5420" s="7">
        <v>0</v>
      </c>
      <c r="N5420" s="7">
        <v>0</v>
      </c>
      <c r="O5420" s="7">
        <f>IFERROR(VLOOKUP(SiscoTable[[#This Row],[Código]],Hoja2!A:B,2,0)*SiscoTable[[#This Row],[Stock_actual]],0)</f>
        <v>0</v>
      </c>
      <c r="P5420" s="6" t="s">
        <v>7</v>
      </c>
      <c r="Q5420" s="7">
        <v>0</v>
      </c>
      <c r="R5420" s="7">
        <v>0</v>
      </c>
      <c r="S5420" s="7" t="s">
        <v>11926</v>
      </c>
      <c r="BI5420"/>
      <c r="BJ5420"/>
    </row>
    <row r="5421" spans="2:62" x14ac:dyDescent="0.4">
      <c r="B5421" s="1">
        <v>27181</v>
      </c>
      <c r="C5421" s="6" t="s">
        <v>8</v>
      </c>
      <c r="D5421" s="6" t="s">
        <v>8</v>
      </c>
      <c r="E5421" s="6" t="s">
        <v>2999</v>
      </c>
      <c r="F5421" s="6" t="s">
        <v>3000</v>
      </c>
      <c r="G5421" s="6" t="s">
        <v>3119</v>
      </c>
      <c r="H5421" s="6" t="s">
        <v>3119</v>
      </c>
      <c r="I5421" s="6" t="s">
        <v>3149</v>
      </c>
      <c r="J5421" s="6" t="s">
        <v>5</v>
      </c>
      <c r="K5421" s="7">
        <v>1</v>
      </c>
      <c r="L5421" s="7">
        <f>IFERROR(VLOOKUP(SiscoTable[[#This Row],[Código]],Hoja2!A:B,2,0)*SiscoTable[[#This Row],[Provta(Uns)]],0)</f>
        <v>25</v>
      </c>
      <c r="M5421" s="7">
        <v>0</v>
      </c>
      <c r="N5421" s="7">
        <v>0</v>
      </c>
      <c r="O5421" s="7">
        <f>IFERROR(VLOOKUP(SiscoTable[[#This Row],[Código]],Hoja2!A:B,2,0)*SiscoTable[[#This Row],[Stock_actual]],0)</f>
        <v>0</v>
      </c>
      <c r="P5421" s="6" t="s">
        <v>7</v>
      </c>
      <c r="Q5421" s="7">
        <v>1</v>
      </c>
      <c r="R5421" s="7">
        <v>1.7999999999999998</v>
      </c>
      <c r="S5421" s="7" t="s">
        <v>11925</v>
      </c>
      <c r="BI5421"/>
      <c r="BJ5421"/>
    </row>
    <row r="5422" spans="2:62" x14ac:dyDescent="0.4">
      <c r="B5422" s="1">
        <v>27182</v>
      </c>
      <c r="C5422" s="6" t="s">
        <v>8</v>
      </c>
      <c r="D5422" s="6" t="s">
        <v>8</v>
      </c>
      <c r="E5422" s="6" t="s">
        <v>2999</v>
      </c>
      <c r="F5422" s="6" t="s">
        <v>3000</v>
      </c>
      <c r="G5422" s="6" t="s">
        <v>3119</v>
      </c>
      <c r="H5422" s="6" t="s">
        <v>3119</v>
      </c>
      <c r="I5422" s="6" t="s">
        <v>3150</v>
      </c>
      <c r="J5422" s="6" t="s">
        <v>5</v>
      </c>
      <c r="K5422" s="7">
        <v>0</v>
      </c>
      <c r="L5422" s="7">
        <f>IFERROR(VLOOKUP(SiscoTable[[#This Row],[Código]],Hoja2!A:B,2,0)*SiscoTable[[#This Row],[Provta(Uns)]],0)</f>
        <v>0</v>
      </c>
      <c r="M5422" s="7">
        <v>0</v>
      </c>
      <c r="N5422" s="7">
        <v>0</v>
      </c>
      <c r="O5422" s="7">
        <f>IFERROR(VLOOKUP(SiscoTable[[#This Row],[Código]],Hoja2!A:B,2,0)*SiscoTable[[#This Row],[Stock_actual]],0)</f>
        <v>0</v>
      </c>
      <c r="P5422" s="6" t="s">
        <v>7</v>
      </c>
      <c r="Q5422" s="7">
        <v>0</v>
      </c>
      <c r="R5422" s="7">
        <v>0</v>
      </c>
      <c r="S5422" s="7" t="s">
        <v>11925</v>
      </c>
      <c r="BI5422"/>
      <c r="BJ5422"/>
    </row>
    <row r="5423" spans="2:62" x14ac:dyDescent="0.4">
      <c r="B5423" s="1">
        <v>27183</v>
      </c>
      <c r="C5423" s="6" t="s">
        <v>8</v>
      </c>
      <c r="D5423" s="6" t="s">
        <v>8</v>
      </c>
      <c r="E5423" s="6" t="s">
        <v>2999</v>
      </c>
      <c r="F5423" s="6" t="s">
        <v>3000</v>
      </c>
      <c r="G5423" s="6" t="s">
        <v>3119</v>
      </c>
      <c r="H5423" s="6" t="s">
        <v>3119</v>
      </c>
      <c r="I5423" s="6" t="s">
        <v>3151</v>
      </c>
      <c r="J5423" s="6" t="s">
        <v>5</v>
      </c>
      <c r="K5423" s="7">
        <v>0</v>
      </c>
      <c r="L5423" s="7">
        <f>IFERROR(VLOOKUP(SiscoTable[[#This Row],[Código]],Hoja2!A:B,2,0)*SiscoTable[[#This Row],[Provta(Uns)]],0)</f>
        <v>0</v>
      </c>
      <c r="M5423" s="7">
        <v>0</v>
      </c>
      <c r="N5423" s="7">
        <v>0</v>
      </c>
      <c r="O5423" s="7">
        <f>IFERROR(VLOOKUP(SiscoTable[[#This Row],[Código]],Hoja2!A:B,2,0)*SiscoTable[[#This Row],[Stock_actual]],0)</f>
        <v>0</v>
      </c>
      <c r="P5423" s="6" t="s">
        <v>7</v>
      </c>
      <c r="Q5423" s="7">
        <v>0</v>
      </c>
      <c r="R5423" s="7">
        <v>0</v>
      </c>
      <c r="S5423" s="7" t="s">
        <v>11925</v>
      </c>
      <c r="BI5423"/>
      <c r="BJ5423"/>
    </row>
    <row r="5424" spans="2:62" x14ac:dyDescent="0.4">
      <c r="B5424" s="1">
        <v>27184</v>
      </c>
      <c r="C5424" s="6" t="s">
        <v>25</v>
      </c>
      <c r="D5424" s="6" t="s">
        <v>30</v>
      </c>
      <c r="E5424" s="6" t="s">
        <v>2999</v>
      </c>
      <c r="F5424" s="6" t="s">
        <v>3000</v>
      </c>
      <c r="G5424" s="6" t="s">
        <v>3119</v>
      </c>
      <c r="H5424" s="6" t="s">
        <v>3119</v>
      </c>
      <c r="I5424" s="6" t="s">
        <v>3134</v>
      </c>
      <c r="J5424" s="6" t="s">
        <v>5</v>
      </c>
      <c r="K5424" s="7">
        <v>6.67</v>
      </c>
      <c r="L5424" s="7">
        <f>IFERROR(VLOOKUP(SiscoTable[[#This Row],[Código]],Hoja2!A:B,2,0)*SiscoTable[[#This Row],[Provta(Uns)]],0)</f>
        <v>192.76299999999998</v>
      </c>
      <c r="M5424" s="7">
        <v>0</v>
      </c>
      <c r="N5424" s="7">
        <v>0</v>
      </c>
      <c r="O5424" s="7">
        <f>IFERROR(VLOOKUP(SiscoTable[[#This Row],[Código]],Hoja2!A:B,2,0)*SiscoTable[[#This Row],[Stock_actual]],0)</f>
        <v>0</v>
      </c>
      <c r="P5424" s="6" t="s">
        <v>7</v>
      </c>
      <c r="Q5424" s="7">
        <v>7</v>
      </c>
      <c r="R5424" s="7">
        <v>13.2</v>
      </c>
      <c r="S5424" s="7" t="s">
        <v>11925</v>
      </c>
      <c r="BI5424"/>
      <c r="BJ5424"/>
    </row>
    <row r="5425" spans="2:62" x14ac:dyDescent="0.4">
      <c r="B5425" s="1">
        <v>27186</v>
      </c>
      <c r="C5425" s="6" t="s">
        <v>30</v>
      </c>
      <c r="D5425" s="6" t="s">
        <v>30</v>
      </c>
      <c r="E5425" s="6" t="s">
        <v>3268</v>
      </c>
      <c r="F5425" s="6" t="s">
        <v>6803</v>
      </c>
      <c r="G5425" s="6" t="s">
        <v>4781</v>
      </c>
      <c r="H5425" s="6" t="s">
        <v>7177</v>
      </c>
      <c r="I5425" s="6" t="s">
        <v>7179</v>
      </c>
      <c r="J5425" s="6" t="s">
        <v>5</v>
      </c>
      <c r="K5425" s="7">
        <v>38.17</v>
      </c>
      <c r="L5425" s="7">
        <f>IFERROR(VLOOKUP(SiscoTable[[#This Row],[Código]],Hoja2!A:B,2,0)*SiscoTable[[#This Row],[Provta(Uns)]],0)</f>
        <v>133.595</v>
      </c>
      <c r="M5425" s="7">
        <v>0</v>
      </c>
      <c r="N5425" s="7">
        <v>14</v>
      </c>
      <c r="O5425" s="7">
        <f>IFERROR(VLOOKUP(SiscoTable[[#This Row],[Código]],Hoja2!A:B,2,0)*SiscoTable[[#This Row],[Stock_actual]],0)</f>
        <v>49</v>
      </c>
      <c r="P5425" s="6" t="s">
        <v>96</v>
      </c>
      <c r="Q5425" s="7">
        <v>42</v>
      </c>
      <c r="R5425" s="7">
        <v>76.17</v>
      </c>
      <c r="S5425" s="7" t="s">
        <v>11925</v>
      </c>
      <c r="BI5425"/>
      <c r="BJ5425"/>
    </row>
    <row r="5426" spans="2:62" x14ac:dyDescent="0.4">
      <c r="B5426" s="1">
        <v>27187</v>
      </c>
      <c r="C5426" s="6" t="s">
        <v>8</v>
      </c>
      <c r="D5426" s="6" t="s">
        <v>8</v>
      </c>
      <c r="E5426" s="6" t="s">
        <v>3268</v>
      </c>
      <c r="F5426" s="6" t="s">
        <v>6803</v>
      </c>
      <c r="G5426" s="6" t="s">
        <v>4781</v>
      </c>
      <c r="H5426" s="6" t="s">
        <v>7177</v>
      </c>
      <c r="I5426" s="6" t="s">
        <v>7184</v>
      </c>
      <c r="J5426" s="6" t="s">
        <v>5</v>
      </c>
      <c r="K5426" s="7">
        <v>0</v>
      </c>
      <c r="L5426" s="7">
        <f>IFERROR(VLOOKUP(SiscoTable[[#This Row],[Código]],Hoja2!A:B,2,0)*SiscoTable[[#This Row],[Provta(Uns)]],0)</f>
        <v>0</v>
      </c>
      <c r="M5426" s="7">
        <v>0</v>
      </c>
      <c r="N5426" s="7">
        <v>0</v>
      </c>
      <c r="O5426" s="7">
        <f>IFERROR(VLOOKUP(SiscoTable[[#This Row],[Código]],Hoja2!A:B,2,0)*SiscoTable[[#This Row],[Stock_actual]],0)</f>
        <v>0</v>
      </c>
      <c r="P5426" s="6" t="s">
        <v>7</v>
      </c>
      <c r="Q5426" s="7">
        <v>0</v>
      </c>
      <c r="R5426" s="7">
        <v>0</v>
      </c>
      <c r="S5426" s="7" t="s">
        <v>11925</v>
      </c>
      <c r="BI5426"/>
      <c r="BJ5426"/>
    </row>
    <row r="5427" spans="2:62" x14ac:dyDescent="0.4">
      <c r="B5427" s="1">
        <v>27188</v>
      </c>
      <c r="C5427" s="6" t="s">
        <v>30</v>
      </c>
      <c r="D5427" s="6" t="s">
        <v>30</v>
      </c>
      <c r="E5427" s="6" t="s">
        <v>3268</v>
      </c>
      <c r="F5427" s="6" t="s">
        <v>6803</v>
      </c>
      <c r="G5427" s="6" t="s">
        <v>6915</v>
      </c>
      <c r="H5427" s="6" t="s">
        <v>6980</v>
      </c>
      <c r="I5427" s="6" t="s">
        <v>6979</v>
      </c>
      <c r="J5427" s="6" t="s">
        <v>5</v>
      </c>
      <c r="K5427" s="7">
        <v>16.670000000000002</v>
      </c>
      <c r="L5427" s="7">
        <f>IFERROR(VLOOKUP(SiscoTable[[#This Row],[Código]],Hoja2!A:B,2,0)*SiscoTable[[#This Row],[Provta(Uns)]],0)</f>
        <v>130.02600000000001</v>
      </c>
      <c r="M5427" s="7">
        <v>0</v>
      </c>
      <c r="N5427" s="7">
        <v>19</v>
      </c>
      <c r="O5427" s="7">
        <f>IFERROR(VLOOKUP(SiscoTable[[#This Row],[Código]],Hoja2!A:B,2,0)*SiscoTable[[#This Row],[Stock_actual]],0)</f>
        <v>148.19999999999999</v>
      </c>
      <c r="P5427" s="6" t="s">
        <v>671</v>
      </c>
      <c r="Q5427" s="7">
        <v>18</v>
      </c>
      <c r="R5427" s="7">
        <v>0</v>
      </c>
      <c r="S5427" s="7" t="s">
        <v>11925</v>
      </c>
      <c r="BI5427"/>
      <c r="BJ5427"/>
    </row>
    <row r="5428" spans="2:62" x14ac:dyDescent="0.4">
      <c r="B5428" s="1">
        <v>27189</v>
      </c>
      <c r="C5428" s="6" t="s">
        <v>30</v>
      </c>
      <c r="D5428" s="6" t="s">
        <v>30</v>
      </c>
      <c r="E5428" s="6" t="s">
        <v>3268</v>
      </c>
      <c r="F5428" s="6" t="s">
        <v>6803</v>
      </c>
      <c r="G5428" s="6" t="s">
        <v>6915</v>
      </c>
      <c r="H5428" s="6" t="s">
        <v>6980</v>
      </c>
      <c r="I5428" s="6" t="s">
        <v>6981</v>
      </c>
      <c r="J5428" s="6" t="s">
        <v>5</v>
      </c>
      <c r="K5428" s="7">
        <v>25.33</v>
      </c>
      <c r="L5428" s="7">
        <f>IFERROR(VLOOKUP(SiscoTable[[#This Row],[Código]],Hoja2!A:B,2,0)*SiscoTable[[#This Row],[Provta(Uns)]],0)</f>
        <v>98.786999999999992</v>
      </c>
      <c r="M5428" s="7">
        <v>0</v>
      </c>
      <c r="N5428" s="7">
        <v>17</v>
      </c>
      <c r="O5428" s="7">
        <f>IFERROR(VLOOKUP(SiscoTable[[#This Row],[Código]],Hoja2!A:B,2,0)*SiscoTable[[#This Row],[Stock_actual]],0)</f>
        <v>66.3</v>
      </c>
      <c r="P5428" s="6" t="s">
        <v>218</v>
      </c>
      <c r="Q5428" s="7">
        <v>28</v>
      </c>
      <c r="R5428" s="7">
        <v>50.2</v>
      </c>
      <c r="S5428" s="7" t="s">
        <v>11925</v>
      </c>
      <c r="BI5428"/>
      <c r="BJ5428"/>
    </row>
    <row r="5429" spans="2:62" x14ac:dyDescent="0.4">
      <c r="B5429" s="1">
        <v>27190</v>
      </c>
      <c r="C5429" s="6" t="s">
        <v>30</v>
      </c>
      <c r="D5429" s="6" t="s">
        <v>30</v>
      </c>
      <c r="E5429" s="6" t="s">
        <v>3268</v>
      </c>
      <c r="F5429" s="6" t="s">
        <v>6803</v>
      </c>
      <c r="G5429" s="6" t="s">
        <v>7041</v>
      </c>
      <c r="H5429" s="6" t="s">
        <v>7060</v>
      </c>
      <c r="I5429" s="6" t="s">
        <v>7084</v>
      </c>
      <c r="J5429" s="6" t="s">
        <v>5</v>
      </c>
      <c r="K5429" s="7">
        <v>8</v>
      </c>
      <c r="L5429" s="7">
        <f>IFERROR(VLOOKUP(SiscoTable[[#This Row],[Código]],Hoja2!A:B,2,0)*SiscoTable[[#This Row],[Provta(Uns)]],0)</f>
        <v>36.799999999999997</v>
      </c>
      <c r="M5429" s="7">
        <v>0</v>
      </c>
      <c r="N5429" s="7">
        <v>0</v>
      </c>
      <c r="O5429" s="7">
        <f>IFERROR(VLOOKUP(SiscoTable[[#This Row],[Código]],Hoja2!A:B,2,0)*SiscoTable[[#This Row],[Stock_actual]],0)</f>
        <v>0</v>
      </c>
      <c r="P5429" s="6" t="s">
        <v>7</v>
      </c>
      <c r="Q5429" s="7">
        <v>9</v>
      </c>
      <c r="R5429" s="7">
        <v>16.200000000000003</v>
      </c>
      <c r="S5429" s="7" t="s">
        <v>11925</v>
      </c>
      <c r="BI5429"/>
      <c r="BJ5429"/>
    </row>
    <row r="5430" spans="2:62" x14ac:dyDescent="0.4">
      <c r="B5430" s="1">
        <v>27192</v>
      </c>
      <c r="C5430" s="6" t="s">
        <v>8</v>
      </c>
      <c r="D5430" s="6" t="s">
        <v>8</v>
      </c>
      <c r="E5430" s="6" t="s">
        <v>469</v>
      </c>
      <c r="F5430" s="6" t="s">
        <v>1050</v>
      </c>
      <c r="G5430" s="6" t="s">
        <v>1113</v>
      </c>
      <c r="H5430" s="6" t="s">
        <v>1066</v>
      </c>
      <c r="I5430" s="6" t="s">
        <v>1126</v>
      </c>
      <c r="J5430" s="6" t="s">
        <v>5</v>
      </c>
      <c r="K5430" s="7">
        <v>0</v>
      </c>
      <c r="L5430" s="7">
        <f>IFERROR(VLOOKUP(SiscoTable[[#This Row],[Código]],Hoja2!A:B,2,0)*SiscoTable[[#This Row],[Provta(Uns)]],0)</f>
        <v>0</v>
      </c>
      <c r="M5430" s="7">
        <v>0</v>
      </c>
      <c r="N5430" s="7">
        <v>0</v>
      </c>
      <c r="O5430" s="7">
        <f>IFERROR(VLOOKUP(SiscoTable[[#This Row],[Código]],Hoja2!A:B,2,0)*SiscoTable[[#This Row],[Stock_actual]],0)</f>
        <v>0</v>
      </c>
      <c r="P5430" s="6" t="s">
        <v>7</v>
      </c>
      <c r="Q5430" s="7">
        <v>0</v>
      </c>
      <c r="R5430" s="7">
        <v>0</v>
      </c>
      <c r="S5430" s="7" t="s">
        <v>11927</v>
      </c>
      <c r="BI5430"/>
      <c r="BJ5430"/>
    </row>
    <row r="5431" spans="2:62" x14ac:dyDescent="0.4">
      <c r="B5431" s="1">
        <v>27193</v>
      </c>
      <c r="C5431" s="6" t="s">
        <v>30</v>
      </c>
      <c r="D5431" s="6" t="s">
        <v>30</v>
      </c>
      <c r="E5431" s="6" t="s">
        <v>3268</v>
      </c>
      <c r="F5431" s="6" t="s">
        <v>6803</v>
      </c>
      <c r="G5431" s="6" t="s">
        <v>6915</v>
      </c>
      <c r="H5431" s="6" t="s">
        <v>6983</v>
      </c>
      <c r="I5431" s="6" t="s">
        <v>6982</v>
      </c>
      <c r="J5431" s="6" t="s">
        <v>5</v>
      </c>
      <c r="K5431" s="7">
        <v>10.67</v>
      </c>
      <c r="L5431" s="7">
        <f>IFERROR(VLOOKUP(SiscoTable[[#This Row],[Código]],Hoja2!A:B,2,0)*SiscoTable[[#This Row],[Provta(Uns)]],0)</f>
        <v>84.293000000000006</v>
      </c>
      <c r="M5431" s="7">
        <v>0</v>
      </c>
      <c r="N5431" s="7">
        <v>21</v>
      </c>
      <c r="O5431" s="7">
        <f>IFERROR(VLOOKUP(SiscoTable[[#This Row],[Código]],Hoja2!A:B,2,0)*SiscoTable[[#This Row],[Stock_actual]],0)</f>
        <v>165.9</v>
      </c>
      <c r="P5431" s="6" t="s">
        <v>326</v>
      </c>
      <c r="Q5431" s="7">
        <v>12</v>
      </c>
      <c r="R5431" s="7">
        <v>0</v>
      </c>
      <c r="S5431" s="7" t="s">
        <v>11925</v>
      </c>
      <c r="BI5431"/>
      <c r="BJ5431"/>
    </row>
    <row r="5432" spans="2:62" x14ac:dyDescent="0.4">
      <c r="B5432" s="1">
        <v>27194</v>
      </c>
      <c r="C5432" s="6" t="s">
        <v>30</v>
      </c>
      <c r="D5432" s="6" t="s">
        <v>30</v>
      </c>
      <c r="E5432" s="6" t="s">
        <v>3268</v>
      </c>
      <c r="F5432" s="6" t="s">
        <v>6803</v>
      </c>
      <c r="G5432" s="6" t="s">
        <v>6915</v>
      </c>
      <c r="H5432" s="6" t="s">
        <v>6983</v>
      </c>
      <c r="I5432" s="6" t="s">
        <v>6984</v>
      </c>
      <c r="J5432" s="6" t="s">
        <v>5</v>
      </c>
      <c r="K5432" s="7">
        <v>16.829999999999998</v>
      </c>
      <c r="L5432" s="7">
        <f>IFERROR(VLOOKUP(SiscoTable[[#This Row],[Código]],Hoja2!A:B,2,0)*SiscoTable[[#This Row],[Provta(Uns)]],0)</f>
        <v>67.319999999999993</v>
      </c>
      <c r="M5432" s="7">
        <v>0</v>
      </c>
      <c r="N5432" s="7">
        <v>26</v>
      </c>
      <c r="O5432" s="7">
        <f>IFERROR(VLOOKUP(SiscoTable[[#This Row],[Código]],Hoja2!A:B,2,0)*SiscoTable[[#This Row],[Stock_actual]],0)</f>
        <v>104</v>
      </c>
      <c r="P5432" s="6" t="s">
        <v>819</v>
      </c>
      <c r="Q5432" s="7">
        <v>18</v>
      </c>
      <c r="R5432" s="7">
        <v>0</v>
      </c>
      <c r="S5432" s="7" t="s">
        <v>11925</v>
      </c>
      <c r="BI5432"/>
      <c r="BJ5432"/>
    </row>
    <row r="5433" spans="2:62" x14ac:dyDescent="0.4">
      <c r="B5433" s="1">
        <v>27195</v>
      </c>
      <c r="C5433" s="6" t="s">
        <v>30</v>
      </c>
      <c r="D5433" s="6" t="s">
        <v>25</v>
      </c>
      <c r="E5433" s="6" t="s">
        <v>469</v>
      </c>
      <c r="F5433" s="6" t="s">
        <v>1050</v>
      </c>
      <c r="G5433" s="6" t="s">
        <v>1254</v>
      </c>
      <c r="H5433" s="6" t="s">
        <v>1257</v>
      </c>
      <c r="I5433" s="6" t="s">
        <v>1271</v>
      </c>
      <c r="J5433" s="6" t="s">
        <v>5</v>
      </c>
      <c r="K5433" s="7">
        <v>56.83</v>
      </c>
      <c r="L5433" s="7">
        <f>IFERROR(VLOOKUP(SiscoTable[[#This Row],[Código]],Hoja2!A:B,2,0)*SiscoTable[[#This Row],[Provta(Uns)]],0)</f>
        <v>85.245000000000005</v>
      </c>
      <c r="M5433" s="7">
        <v>0</v>
      </c>
      <c r="N5433" s="7">
        <v>58</v>
      </c>
      <c r="O5433" s="7">
        <f>IFERROR(VLOOKUP(SiscoTable[[#This Row],[Código]],Hoja2!A:B,2,0)*SiscoTable[[#This Row],[Stock_actual]],0)</f>
        <v>87</v>
      </c>
      <c r="P5433" s="6" t="s">
        <v>702</v>
      </c>
      <c r="Q5433" s="7">
        <v>62</v>
      </c>
      <c r="R5433" s="7">
        <v>113.98999999999998</v>
      </c>
      <c r="S5433" s="7" t="s">
        <v>11927</v>
      </c>
      <c r="BI5433"/>
      <c r="BJ5433"/>
    </row>
    <row r="5434" spans="2:62" x14ac:dyDescent="0.4">
      <c r="B5434" s="1">
        <v>27196</v>
      </c>
      <c r="C5434" s="6" t="s">
        <v>25</v>
      </c>
      <c r="D5434" s="6" t="s">
        <v>25</v>
      </c>
      <c r="E5434" s="6" t="s">
        <v>469</v>
      </c>
      <c r="F5434" s="6" t="s">
        <v>1050</v>
      </c>
      <c r="G5434" s="6" t="s">
        <v>1254</v>
      </c>
      <c r="H5434" s="6" t="s">
        <v>1257</v>
      </c>
      <c r="I5434" s="6" t="s">
        <v>1261</v>
      </c>
      <c r="J5434" s="6" t="s">
        <v>5</v>
      </c>
      <c r="K5434" s="7">
        <v>135.5</v>
      </c>
      <c r="L5434" s="7">
        <f>IFERROR(VLOOKUP(SiscoTable[[#This Row],[Código]],Hoja2!A:B,2,0)*SiscoTable[[#This Row],[Provta(Uns)]],0)</f>
        <v>338.75</v>
      </c>
      <c r="M5434" s="7">
        <v>0</v>
      </c>
      <c r="N5434" s="7">
        <v>179</v>
      </c>
      <c r="O5434" s="7">
        <f>IFERROR(VLOOKUP(SiscoTable[[#This Row],[Código]],Hoja2!A:B,2,0)*SiscoTable[[#This Row],[Stock_actual]],0)</f>
        <v>447.5</v>
      </c>
      <c r="P5434" s="6" t="s">
        <v>300</v>
      </c>
      <c r="Q5434" s="7">
        <v>149</v>
      </c>
      <c r="R5434" s="7">
        <v>0</v>
      </c>
      <c r="S5434" s="7" t="s">
        <v>11927</v>
      </c>
      <c r="BI5434"/>
      <c r="BJ5434"/>
    </row>
    <row r="5435" spans="2:62" x14ac:dyDescent="0.4">
      <c r="B5435" s="1">
        <v>27197</v>
      </c>
      <c r="C5435" s="6" t="s">
        <v>25</v>
      </c>
      <c r="D5435" s="6" t="s">
        <v>25</v>
      </c>
      <c r="E5435" s="6" t="s">
        <v>469</v>
      </c>
      <c r="F5435" s="6" t="s">
        <v>1050</v>
      </c>
      <c r="G5435" s="6" t="s">
        <v>1254</v>
      </c>
      <c r="H5435" s="6" t="s">
        <v>1263</v>
      </c>
      <c r="I5435" s="6" t="s">
        <v>1262</v>
      </c>
      <c r="J5435" s="6" t="s">
        <v>5</v>
      </c>
      <c r="K5435" s="7">
        <v>86</v>
      </c>
      <c r="L5435" s="7">
        <f>IFERROR(VLOOKUP(SiscoTable[[#This Row],[Código]],Hoja2!A:B,2,0)*SiscoTable[[#This Row],[Provta(Uns)]],0)</f>
        <v>283.8</v>
      </c>
      <c r="M5435" s="7">
        <v>0</v>
      </c>
      <c r="N5435" s="7">
        <v>99</v>
      </c>
      <c r="O5435" s="7">
        <f>IFERROR(VLOOKUP(SiscoTable[[#This Row],[Código]],Hoja2!A:B,2,0)*SiscoTable[[#This Row],[Stock_actual]],0)</f>
        <v>326.7</v>
      </c>
      <c r="P5435" s="6" t="s">
        <v>121</v>
      </c>
      <c r="Q5435" s="7">
        <v>95</v>
      </c>
      <c r="R5435" s="7">
        <v>0</v>
      </c>
      <c r="S5435" s="7" t="s">
        <v>11927</v>
      </c>
      <c r="BI5435"/>
      <c r="BJ5435"/>
    </row>
    <row r="5436" spans="2:62" x14ac:dyDescent="0.4">
      <c r="B5436" s="1">
        <v>27198</v>
      </c>
      <c r="C5436" s="6" t="s">
        <v>25</v>
      </c>
      <c r="D5436" s="6" t="s">
        <v>25</v>
      </c>
      <c r="E5436" s="6" t="s">
        <v>469</v>
      </c>
      <c r="F5436" s="6" t="s">
        <v>1050</v>
      </c>
      <c r="G5436" s="6" t="s">
        <v>1254</v>
      </c>
      <c r="H5436" s="6" t="s">
        <v>1263</v>
      </c>
      <c r="I5436" s="6" t="s">
        <v>1264</v>
      </c>
      <c r="J5436" s="6" t="s">
        <v>5</v>
      </c>
      <c r="K5436" s="7">
        <v>130.33000000000001</v>
      </c>
      <c r="L5436" s="7">
        <f>IFERROR(VLOOKUP(SiscoTable[[#This Row],[Código]],Hoja2!A:B,2,0)*SiscoTable[[#This Row],[Provta(Uns)]],0)</f>
        <v>716.81500000000005</v>
      </c>
      <c r="M5436" s="7">
        <v>0</v>
      </c>
      <c r="N5436" s="7">
        <v>104</v>
      </c>
      <c r="O5436" s="7">
        <f>IFERROR(VLOOKUP(SiscoTable[[#This Row],[Código]],Hoja2!A:B,2,0)*SiscoTable[[#This Row],[Stock_actual]],0)</f>
        <v>572</v>
      </c>
      <c r="P5436" s="6" t="s">
        <v>751</v>
      </c>
      <c r="Q5436" s="7">
        <v>143</v>
      </c>
      <c r="R5436" s="7">
        <v>260.56</v>
      </c>
      <c r="S5436" s="7" t="s">
        <v>11927</v>
      </c>
      <c r="BI5436"/>
      <c r="BJ5436"/>
    </row>
    <row r="5437" spans="2:62" x14ac:dyDescent="0.4">
      <c r="B5437" s="1">
        <v>27199</v>
      </c>
      <c r="C5437" s="6" t="s">
        <v>8</v>
      </c>
      <c r="D5437" s="6" t="s">
        <v>8</v>
      </c>
      <c r="E5437" s="6" t="s">
        <v>469</v>
      </c>
      <c r="F5437" s="6" t="s">
        <v>1050</v>
      </c>
      <c r="G5437" s="6" t="s">
        <v>1254</v>
      </c>
      <c r="H5437" s="6" t="s">
        <v>1263</v>
      </c>
      <c r="I5437" s="6" t="s">
        <v>1304</v>
      </c>
      <c r="J5437" s="6" t="s">
        <v>5</v>
      </c>
      <c r="K5437" s="7">
        <v>0</v>
      </c>
      <c r="L5437" s="7">
        <f>IFERROR(VLOOKUP(SiscoTable[[#This Row],[Código]],Hoja2!A:B,2,0)*SiscoTable[[#This Row],[Provta(Uns)]],0)</f>
        <v>0</v>
      </c>
      <c r="M5437" s="7">
        <v>0</v>
      </c>
      <c r="N5437" s="7">
        <v>0</v>
      </c>
      <c r="O5437" s="7">
        <f>IFERROR(VLOOKUP(SiscoTable[[#This Row],[Código]],Hoja2!A:B,2,0)*SiscoTable[[#This Row],[Stock_actual]],0)</f>
        <v>0</v>
      </c>
      <c r="P5437" s="6" t="s">
        <v>7</v>
      </c>
      <c r="Q5437" s="7">
        <v>0</v>
      </c>
      <c r="R5437" s="7">
        <v>0</v>
      </c>
      <c r="S5437" s="7" t="s">
        <v>11927</v>
      </c>
      <c r="BI5437"/>
      <c r="BJ5437"/>
    </row>
    <row r="5438" spans="2:62" x14ac:dyDescent="0.4">
      <c r="B5438" s="1">
        <v>27200</v>
      </c>
      <c r="C5438" s="6" t="s">
        <v>25</v>
      </c>
      <c r="D5438" s="6" t="s">
        <v>25</v>
      </c>
      <c r="E5438" s="6" t="s">
        <v>469</v>
      </c>
      <c r="F5438" s="6" t="s">
        <v>1050</v>
      </c>
      <c r="G5438" s="6" t="s">
        <v>1254</v>
      </c>
      <c r="H5438" s="6" t="s">
        <v>1263</v>
      </c>
      <c r="I5438" s="6" t="s">
        <v>1265</v>
      </c>
      <c r="J5438" s="6" t="s">
        <v>5</v>
      </c>
      <c r="K5438" s="7">
        <v>31</v>
      </c>
      <c r="L5438" s="7">
        <f>IFERROR(VLOOKUP(SiscoTable[[#This Row],[Código]],Hoja2!A:B,2,0)*SiscoTable[[#This Row],[Provta(Uns)]],0)</f>
        <v>387.5</v>
      </c>
      <c r="M5438" s="7">
        <v>0</v>
      </c>
      <c r="N5438" s="7">
        <v>63</v>
      </c>
      <c r="O5438" s="7">
        <f>IFERROR(VLOOKUP(SiscoTable[[#This Row],[Código]],Hoja2!A:B,2,0)*SiscoTable[[#This Row],[Stock_actual]],0)</f>
        <v>787.5</v>
      </c>
      <c r="P5438" s="6" t="s">
        <v>320</v>
      </c>
      <c r="Q5438" s="7">
        <v>34</v>
      </c>
      <c r="R5438" s="7">
        <v>0</v>
      </c>
      <c r="S5438" s="7" t="s">
        <v>11927</v>
      </c>
      <c r="BI5438"/>
      <c r="BJ5438"/>
    </row>
    <row r="5439" spans="2:62" x14ac:dyDescent="0.4">
      <c r="B5439" s="1">
        <v>27201</v>
      </c>
      <c r="C5439" s="6" t="s">
        <v>8</v>
      </c>
      <c r="D5439" s="6" t="s">
        <v>8</v>
      </c>
      <c r="E5439" s="6" t="s">
        <v>469</v>
      </c>
      <c r="F5439" s="6" t="s">
        <v>1050</v>
      </c>
      <c r="G5439" s="6" t="s">
        <v>1254</v>
      </c>
      <c r="H5439" s="6" t="s">
        <v>1257</v>
      </c>
      <c r="I5439" s="6" t="s">
        <v>1305</v>
      </c>
      <c r="J5439" s="6" t="s">
        <v>5</v>
      </c>
      <c r="K5439" s="7">
        <v>0</v>
      </c>
      <c r="L5439" s="7">
        <f>IFERROR(VLOOKUP(SiscoTable[[#This Row],[Código]],Hoja2!A:B,2,0)*SiscoTable[[#This Row],[Provta(Uns)]],0)</f>
        <v>0</v>
      </c>
      <c r="M5439" s="7">
        <v>0</v>
      </c>
      <c r="N5439" s="7">
        <v>0</v>
      </c>
      <c r="O5439" s="7">
        <f>IFERROR(VLOOKUP(SiscoTable[[#This Row],[Código]],Hoja2!A:B,2,0)*SiscoTable[[#This Row],[Stock_actual]],0)</f>
        <v>0</v>
      </c>
      <c r="P5439" s="6" t="s">
        <v>7</v>
      </c>
      <c r="Q5439" s="7">
        <v>0</v>
      </c>
      <c r="R5439" s="7">
        <v>0</v>
      </c>
      <c r="S5439" s="7" t="s">
        <v>11927</v>
      </c>
      <c r="BI5439"/>
      <c r="BJ5439"/>
    </row>
    <row r="5440" spans="2:62" x14ac:dyDescent="0.4">
      <c r="B5440" s="1">
        <v>27221</v>
      </c>
      <c r="C5440" s="6" t="s">
        <v>8</v>
      </c>
      <c r="D5440" s="6" t="s">
        <v>30</v>
      </c>
      <c r="E5440" s="6" t="s">
        <v>469</v>
      </c>
      <c r="F5440" s="6" t="s">
        <v>1050</v>
      </c>
      <c r="G5440" s="6" t="s">
        <v>1254</v>
      </c>
      <c r="H5440" s="6" t="s">
        <v>1307</v>
      </c>
      <c r="I5440" s="6" t="s">
        <v>1306</v>
      </c>
      <c r="J5440" s="6" t="s">
        <v>5</v>
      </c>
      <c r="K5440" s="7">
        <v>13</v>
      </c>
      <c r="L5440" s="7">
        <f>IFERROR(VLOOKUP(SiscoTable[[#This Row],[Código]],Hoja2!A:B,2,0)*SiscoTable[[#This Row],[Provta(Uns)]],0)</f>
        <v>67.600000000000009</v>
      </c>
      <c r="M5440" s="7">
        <v>60</v>
      </c>
      <c r="N5440" s="7">
        <v>0</v>
      </c>
      <c r="O5440" s="7">
        <f>IFERROR(VLOOKUP(SiscoTable[[#This Row],[Código]],Hoja2!A:B,2,0)*SiscoTable[[#This Row],[Stock_actual]],0)</f>
        <v>0</v>
      </c>
      <c r="P5440" s="6" t="s">
        <v>7</v>
      </c>
      <c r="Q5440" s="7">
        <v>14</v>
      </c>
      <c r="R5440" s="7">
        <v>0</v>
      </c>
      <c r="S5440" s="7" t="s">
        <v>11928</v>
      </c>
      <c r="BI5440"/>
      <c r="BJ5440"/>
    </row>
    <row r="5441" spans="2:62" x14ac:dyDescent="0.4">
      <c r="B5441" s="1">
        <v>27222</v>
      </c>
      <c r="C5441" s="6" t="s">
        <v>8</v>
      </c>
      <c r="D5441" s="6" t="s">
        <v>8</v>
      </c>
      <c r="E5441" s="6" t="s">
        <v>3268</v>
      </c>
      <c r="F5441" s="6" t="s">
        <v>3269</v>
      </c>
      <c r="G5441" s="6" t="s">
        <v>4996</v>
      </c>
      <c r="H5441" s="6" t="s">
        <v>1307</v>
      </c>
      <c r="I5441" s="6" t="s">
        <v>5142</v>
      </c>
      <c r="J5441" s="6" t="s">
        <v>5</v>
      </c>
      <c r="K5441" s="7">
        <v>2</v>
      </c>
      <c r="L5441" s="7">
        <f>IFERROR(VLOOKUP(SiscoTable[[#This Row],[Código]],Hoja2!A:B,2,0)*SiscoTable[[#This Row],[Provta(Uns)]],0)</f>
        <v>35.799999999999997</v>
      </c>
      <c r="M5441" s="7">
        <v>36</v>
      </c>
      <c r="N5441" s="7">
        <v>0</v>
      </c>
      <c r="O5441" s="7">
        <f>IFERROR(VLOOKUP(SiscoTable[[#This Row],[Código]],Hoja2!A:B,2,0)*SiscoTable[[#This Row],[Stock_actual]],0)</f>
        <v>0</v>
      </c>
      <c r="P5441" s="6" t="s">
        <v>7</v>
      </c>
      <c r="Q5441" s="7">
        <v>2</v>
      </c>
      <c r="R5441" s="7">
        <v>0</v>
      </c>
      <c r="S5441" s="7" t="s">
        <v>11928</v>
      </c>
      <c r="BI5441"/>
      <c r="BJ5441"/>
    </row>
    <row r="5442" spans="2:62" x14ac:dyDescent="0.4">
      <c r="B5442" s="1">
        <v>27226</v>
      </c>
      <c r="C5442" s="6" t="s">
        <v>8</v>
      </c>
      <c r="D5442" s="6" t="s">
        <v>8</v>
      </c>
      <c r="E5442" s="6" t="s">
        <v>3268</v>
      </c>
      <c r="F5442" s="6" t="s">
        <v>3269</v>
      </c>
      <c r="G5442" s="6" t="s">
        <v>5267</v>
      </c>
      <c r="H5442" s="6" t="s">
        <v>293</v>
      </c>
      <c r="I5442" s="6" t="s">
        <v>5449</v>
      </c>
      <c r="J5442" s="6" t="s">
        <v>5</v>
      </c>
      <c r="K5442" s="7">
        <v>0.67</v>
      </c>
      <c r="L5442" s="7">
        <f>IFERROR(VLOOKUP(SiscoTable[[#This Row],[Código]],Hoja2!A:B,2,0)*SiscoTable[[#This Row],[Provta(Uns)]],0)</f>
        <v>8.7100000000000009</v>
      </c>
      <c r="M5442" s="7">
        <v>0</v>
      </c>
      <c r="N5442" s="7">
        <v>20</v>
      </c>
      <c r="O5442" s="7">
        <f>IFERROR(VLOOKUP(SiscoTable[[#This Row],[Código]],Hoja2!A:B,2,0)*SiscoTable[[#This Row],[Stock_actual]],0)</f>
        <v>260</v>
      </c>
      <c r="P5442" s="6" t="s">
        <v>234</v>
      </c>
      <c r="Q5442" s="7">
        <v>1</v>
      </c>
      <c r="R5442" s="7">
        <v>0</v>
      </c>
      <c r="S5442" s="7" t="s">
        <v>11928</v>
      </c>
      <c r="BI5442"/>
      <c r="BJ5442"/>
    </row>
    <row r="5443" spans="2:62" x14ac:dyDescent="0.4">
      <c r="B5443" s="1">
        <v>27227</v>
      </c>
      <c r="C5443" s="6" t="s">
        <v>30</v>
      </c>
      <c r="D5443" s="6" t="s">
        <v>8</v>
      </c>
      <c r="E5443" s="6" t="s">
        <v>3268</v>
      </c>
      <c r="F5443" s="6" t="s">
        <v>3269</v>
      </c>
      <c r="G5443" s="6" t="s">
        <v>5267</v>
      </c>
      <c r="H5443" s="6" t="s">
        <v>293</v>
      </c>
      <c r="I5443" s="6" t="s">
        <v>5343</v>
      </c>
      <c r="J5443" s="6" t="s">
        <v>5</v>
      </c>
      <c r="K5443" s="7">
        <v>2.83</v>
      </c>
      <c r="L5443" s="7">
        <f>IFERROR(VLOOKUP(SiscoTable[[#This Row],[Código]],Hoja2!A:B,2,0)*SiscoTable[[#This Row],[Provta(Uns)]],0)</f>
        <v>36.224000000000004</v>
      </c>
      <c r="M5443" s="7">
        <v>0</v>
      </c>
      <c r="N5443" s="7">
        <v>5</v>
      </c>
      <c r="O5443" s="7">
        <f>IFERROR(VLOOKUP(SiscoTable[[#This Row],[Código]],Hoja2!A:B,2,0)*SiscoTable[[#This Row],[Stock_actual]],0)</f>
        <v>64</v>
      </c>
      <c r="P5443" s="6" t="s">
        <v>512</v>
      </c>
      <c r="Q5443" s="7">
        <v>3</v>
      </c>
      <c r="R5443" s="7">
        <v>0</v>
      </c>
      <c r="S5443" s="7" t="s">
        <v>11928</v>
      </c>
      <c r="BI5443"/>
      <c r="BJ5443"/>
    </row>
    <row r="5444" spans="2:62" x14ac:dyDescent="0.4">
      <c r="B5444" s="1">
        <v>27228</v>
      </c>
      <c r="C5444" s="6" t="s">
        <v>30</v>
      </c>
      <c r="D5444" s="6" t="s">
        <v>8</v>
      </c>
      <c r="E5444" s="6" t="s">
        <v>3268</v>
      </c>
      <c r="F5444" s="6" t="s">
        <v>3269</v>
      </c>
      <c r="G5444" s="6" t="s">
        <v>5267</v>
      </c>
      <c r="H5444" s="6" t="s">
        <v>293</v>
      </c>
      <c r="I5444" s="6" t="s">
        <v>5344</v>
      </c>
      <c r="J5444" s="6" t="s">
        <v>5</v>
      </c>
      <c r="K5444" s="7">
        <v>2.83</v>
      </c>
      <c r="L5444" s="7">
        <f>IFERROR(VLOOKUP(SiscoTable[[#This Row],[Código]],Hoja2!A:B,2,0)*SiscoTable[[#This Row],[Provta(Uns)]],0)</f>
        <v>36.79</v>
      </c>
      <c r="M5444" s="7">
        <v>10</v>
      </c>
      <c r="N5444" s="7">
        <v>3</v>
      </c>
      <c r="O5444" s="7">
        <f>IFERROR(VLOOKUP(SiscoTable[[#This Row],[Código]],Hoja2!A:B,2,0)*SiscoTable[[#This Row],[Stock_actual]],0)</f>
        <v>39</v>
      </c>
      <c r="P5444" s="6" t="s">
        <v>324</v>
      </c>
      <c r="Q5444" s="7">
        <v>3</v>
      </c>
      <c r="R5444" s="7">
        <v>0</v>
      </c>
      <c r="S5444" s="7" t="s">
        <v>11928</v>
      </c>
      <c r="BI5444"/>
      <c r="BJ5444"/>
    </row>
    <row r="5445" spans="2:62" x14ac:dyDescent="0.4">
      <c r="B5445" s="1">
        <v>27229</v>
      </c>
      <c r="C5445" s="6" t="s">
        <v>30</v>
      </c>
      <c r="D5445" s="6" t="s">
        <v>30</v>
      </c>
      <c r="E5445" s="6" t="s">
        <v>3268</v>
      </c>
      <c r="F5445" s="6" t="s">
        <v>3269</v>
      </c>
      <c r="G5445" s="6" t="s">
        <v>5267</v>
      </c>
      <c r="H5445" s="6" t="s">
        <v>293</v>
      </c>
      <c r="I5445" s="6" t="s">
        <v>5345</v>
      </c>
      <c r="J5445" s="6" t="s">
        <v>5</v>
      </c>
      <c r="K5445" s="7">
        <v>8.17</v>
      </c>
      <c r="L5445" s="7">
        <f>IFERROR(VLOOKUP(SiscoTable[[#This Row],[Código]],Hoja2!A:B,2,0)*SiscoTable[[#This Row],[Provta(Uns)]],0)</f>
        <v>106.21</v>
      </c>
      <c r="M5445" s="7">
        <v>0</v>
      </c>
      <c r="N5445" s="7">
        <v>13</v>
      </c>
      <c r="O5445" s="7">
        <f>IFERROR(VLOOKUP(SiscoTable[[#This Row],[Código]],Hoja2!A:B,2,0)*SiscoTable[[#This Row],[Stock_actual]],0)</f>
        <v>169</v>
      </c>
      <c r="P5445" s="6" t="s">
        <v>573</v>
      </c>
      <c r="Q5445" s="7">
        <v>9</v>
      </c>
      <c r="R5445" s="7">
        <v>0</v>
      </c>
      <c r="S5445" s="7" t="s">
        <v>11928</v>
      </c>
      <c r="BI5445"/>
      <c r="BJ5445"/>
    </row>
    <row r="5446" spans="2:62" x14ac:dyDescent="0.4">
      <c r="B5446" s="1">
        <v>27230</v>
      </c>
      <c r="C5446" s="6" t="s">
        <v>25</v>
      </c>
      <c r="D5446" s="6" t="s">
        <v>30</v>
      </c>
      <c r="E5446" s="6" t="s">
        <v>469</v>
      </c>
      <c r="F5446" s="6" t="s">
        <v>59</v>
      </c>
      <c r="G5446" s="6" t="s">
        <v>59</v>
      </c>
      <c r="H5446" s="6" t="s">
        <v>153</v>
      </c>
      <c r="I5446" s="6" t="s">
        <v>948</v>
      </c>
      <c r="J5446" s="6" t="s">
        <v>5</v>
      </c>
      <c r="K5446" s="7">
        <v>8.33</v>
      </c>
      <c r="L5446" s="7">
        <f>IFERROR(VLOOKUP(SiscoTable[[#This Row],[Código]],Hoja2!A:B,2,0)*SiscoTable[[#This Row],[Provta(Uns)]],0)</f>
        <v>183.26</v>
      </c>
      <c r="M5446" s="7">
        <v>0</v>
      </c>
      <c r="N5446" s="7">
        <v>8</v>
      </c>
      <c r="O5446" s="7">
        <f>IFERROR(VLOOKUP(SiscoTable[[#This Row],[Código]],Hoja2!A:B,2,0)*SiscoTable[[#This Row],[Stock_actual]],0)</f>
        <v>176</v>
      </c>
      <c r="P5446" s="6" t="s">
        <v>252</v>
      </c>
      <c r="Q5446" s="7">
        <v>9</v>
      </c>
      <c r="R5446" s="7">
        <v>16.920000000000002</v>
      </c>
      <c r="S5446" s="7" t="s">
        <v>11927</v>
      </c>
      <c r="BI5446"/>
      <c r="BJ5446"/>
    </row>
    <row r="5447" spans="2:62" x14ac:dyDescent="0.4">
      <c r="B5447" s="1">
        <v>27231</v>
      </c>
      <c r="C5447" s="6" t="s">
        <v>30</v>
      </c>
      <c r="D5447" s="6" t="s">
        <v>30</v>
      </c>
      <c r="E5447" s="6" t="s">
        <v>3268</v>
      </c>
      <c r="F5447" s="6" t="s">
        <v>3269</v>
      </c>
      <c r="G5447" s="6" t="s">
        <v>5543</v>
      </c>
      <c r="H5447" s="6" t="s">
        <v>5573</v>
      </c>
      <c r="I5447" s="6" t="s">
        <v>5622</v>
      </c>
      <c r="J5447" s="6" t="s">
        <v>5</v>
      </c>
      <c r="K5447" s="7">
        <v>10</v>
      </c>
      <c r="L5447" s="7">
        <f>IFERROR(VLOOKUP(SiscoTable[[#This Row],[Código]],Hoja2!A:B,2,0)*SiscoTable[[#This Row],[Provta(Uns)]],0)</f>
        <v>60</v>
      </c>
      <c r="M5447" s="7">
        <v>36</v>
      </c>
      <c r="N5447" s="7">
        <v>0</v>
      </c>
      <c r="O5447" s="7">
        <f>IFERROR(VLOOKUP(SiscoTable[[#This Row],[Código]],Hoja2!A:B,2,0)*SiscoTable[[#This Row],[Stock_actual]],0)</f>
        <v>0</v>
      </c>
      <c r="P5447" s="6" t="s">
        <v>7</v>
      </c>
      <c r="Q5447" s="7">
        <v>11</v>
      </c>
      <c r="R5447" s="7">
        <v>0</v>
      </c>
      <c r="S5447" s="7" t="s">
        <v>11925</v>
      </c>
      <c r="BI5447"/>
      <c r="BJ5447"/>
    </row>
    <row r="5448" spans="2:62" x14ac:dyDescent="0.4">
      <c r="B5448" s="1">
        <v>27232</v>
      </c>
      <c r="C5448" s="6" t="s">
        <v>25</v>
      </c>
      <c r="D5448" s="6" t="s">
        <v>25</v>
      </c>
      <c r="E5448" s="6" t="s">
        <v>3268</v>
      </c>
      <c r="F5448" s="6" t="s">
        <v>3269</v>
      </c>
      <c r="G5448" s="6" t="s">
        <v>5543</v>
      </c>
      <c r="H5448" s="6" t="s">
        <v>5573</v>
      </c>
      <c r="I5448" s="6" t="s">
        <v>5583</v>
      </c>
      <c r="J5448" s="6" t="s">
        <v>5</v>
      </c>
      <c r="K5448" s="7">
        <v>37.83</v>
      </c>
      <c r="L5448" s="7">
        <f>IFERROR(VLOOKUP(SiscoTable[[#This Row],[Código]],Hoja2!A:B,2,0)*SiscoTable[[#This Row],[Provta(Uns)]],0)</f>
        <v>147.53699999999998</v>
      </c>
      <c r="M5448" s="7">
        <v>60</v>
      </c>
      <c r="N5448" s="7">
        <v>0</v>
      </c>
      <c r="O5448" s="7">
        <f>IFERROR(VLOOKUP(SiscoTable[[#This Row],[Código]],Hoja2!A:B,2,0)*SiscoTable[[#This Row],[Stock_actual]],0)</f>
        <v>0</v>
      </c>
      <c r="P5448" s="6" t="s">
        <v>7</v>
      </c>
      <c r="Q5448" s="7">
        <v>42</v>
      </c>
      <c r="R5448" s="7">
        <v>15.599999999999994</v>
      </c>
      <c r="S5448" s="7" t="s">
        <v>11925</v>
      </c>
      <c r="BI5448"/>
      <c r="BJ5448"/>
    </row>
    <row r="5449" spans="2:62" x14ac:dyDescent="0.4">
      <c r="B5449" s="1">
        <v>27233</v>
      </c>
      <c r="C5449" s="6" t="s">
        <v>8</v>
      </c>
      <c r="D5449" s="6" t="s">
        <v>8</v>
      </c>
      <c r="E5449" s="6" t="s">
        <v>3268</v>
      </c>
      <c r="F5449" s="6" t="s">
        <v>3269</v>
      </c>
      <c r="G5449" s="6" t="s">
        <v>5543</v>
      </c>
      <c r="H5449" s="6" t="s">
        <v>5573</v>
      </c>
      <c r="I5449" s="6" t="s">
        <v>5696</v>
      </c>
      <c r="J5449" s="6" t="s">
        <v>5</v>
      </c>
      <c r="K5449" s="7">
        <v>0</v>
      </c>
      <c r="L5449" s="7">
        <f>IFERROR(VLOOKUP(SiscoTable[[#This Row],[Código]],Hoja2!A:B,2,0)*SiscoTable[[#This Row],[Provta(Uns)]],0)</f>
        <v>0</v>
      </c>
      <c r="M5449" s="7">
        <v>0</v>
      </c>
      <c r="N5449" s="7">
        <v>0</v>
      </c>
      <c r="O5449" s="7">
        <f>IFERROR(VLOOKUP(SiscoTable[[#This Row],[Código]],Hoja2!A:B,2,0)*SiscoTable[[#This Row],[Stock_actual]],0)</f>
        <v>0</v>
      </c>
      <c r="P5449" s="6" t="s">
        <v>7</v>
      </c>
      <c r="Q5449" s="7">
        <v>0</v>
      </c>
      <c r="R5449" s="7">
        <v>0</v>
      </c>
      <c r="S5449" s="7" t="s">
        <v>11925</v>
      </c>
      <c r="BI5449"/>
      <c r="BJ5449"/>
    </row>
    <row r="5450" spans="2:62" x14ac:dyDescent="0.4">
      <c r="B5450" s="1">
        <v>27234</v>
      </c>
      <c r="C5450" s="6" t="s">
        <v>25</v>
      </c>
      <c r="D5450" s="6" t="s">
        <v>25</v>
      </c>
      <c r="E5450" s="6" t="s">
        <v>3268</v>
      </c>
      <c r="F5450" s="6" t="s">
        <v>3269</v>
      </c>
      <c r="G5450" s="6" t="s">
        <v>5543</v>
      </c>
      <c r="H5450" s="6" t="s">
        <v>5573</v>
      </c>
      <c r="I5450" s="6" t="s">
        <v>5584</v>
      </c>
      <c r="J5450" s="6" t="s">
        <v>5</v>
      </c>
      <c r="K5450" s="7">
        <v>68.33</v>
      </c>
      <c r="L5450" s="7">
        <f>IFERROR(VLOOKUP(SiscoTable[[#This Row],[Código]],Hoja2!A:B,2,0)*SiscoTable[[#This Row],[Provta(Uns)]],0)</f>
        <v>170.82499999999999</v>
      </c>
      <c r="M5450" s="7">
        <v>60</v>
      </c>
      <c r="N5450" s="7">
        <v>0</v>
      </c>
      <c r="O5450" s="7">
        <f>IFERROR(VLOOKUP(SiscoTable[[#This Row],[Código]],Hoja2!A:B,2,0)*SiscoTable[[#This Row],[Stock_actual]],0)</f>
        <v>0</v>
      </c>
      <c r="P5450" s="6" t="s">
        <v>7</v>
      </c>
      <c r="Q5450" s="7">
        <v>75</v>
      </c>
      <c r="R5450" s="7">
        <v>76.799999999999983</v>
      </c>
      <c r="S5450" s="7" t="s">
        <v>11925</v>
      </c>
      <c r="BI5450"/>
      <c r="BJ5450"/>
    </row>
    <row r="5451" spans="2:62" x14ac:dyDescent="0.4">
      <c r="B5451" s="1">
        <v>27235</v>
      </c>
      <c r="C5451" s="6" t="s">
        <v>30</v>
      </c>
      <c r="D5451" s="6" t="s">
        <v>30</v>
      </c>
      <c r="E5451" s="6" t="s">
        <v>3268</v>
      </c>
      <c r="F5451" s="6" t="s">
        <v>3269</v>
      </c>
      <c r="G5451" s="6" t="s">
        <v>5543</v>
      </c>
      <c r="H5451" s="6" t="s">
        <v>5573</v>
      </c>
      <c r="I5451" s="6" t="s">
        <v>5623</v>
      </c>
      <c r="J5451" s="6" t="s">
        <v>5</v>
      </c>
      <c r="K5451" s="7">
        <v>13.5</v>
      </c>
      <c r="L5451" s="7">
        <f>IFERROR(VLOOKUP(SiscoTable[[#This Row],[Código]],Hoja2!A:B,2,0)*SiscoTable[[#This Row],[Provta(Uns)]],0)</f>
        <v>33.75</v>
      </c>
      <c r="M5451" s="7">
        <v>48</v>
      </c>
      <c r="N5451" s="7">
        <v>0</v>
      </c>
      <c r="O5451" s="7">
        <f>IFERROR(VLOOKUP(SiscoTable[[#This Row],[Código]],Hoja2!A:B,2,0)*SiscoTable[[#This Row],[Stock_actual]],0)</f>
        <v>0</v>
      </c>
      <c r="P5451" s="6" t="s">
        <v>7</v>
      </c>
      <c r="Q5451" s="7">
        <v>15</v>
      </c>
      <c r="R5451" s="7">
        <v>0</v>
      </c>
      <c r="S5451" s="7" t="s">
        <v>11925</v>
      </c>
      <c r="BI5451"/>
      <c r="BJ5451"/>
    </row>
    <row r="5452" spans="2:62" x14ac:dyDescent="0.4">
      <c r="B5452" s="1">
        <v>27237</v>
      </c>
      <c r="C5452" s="6" t="s">
        <v>25</v>
      </c>
      <c r="D5452" s="6" t="s">
        <v>25</v>
      </c>
      <c r="E5452" s="6" t="s">
        <v>3268</v>
      </c>
      <c r="F5452" s="6" t="s">
        <v>3269</v>
      </c>
      <c r="G5452" s="6" t="s">
        <v>5543</v>
      </c>
      <c r="H5452" s="6" t="s">
        <v>5573</v>
      </c>
      <c r="I5452" s="6" t="s">
        <v>5585</v>
      </c>
      <c r="J5452" s="6" t="s">
        <v>5</v>
      </c>
      <c r="K5452" s="7">
        <v>75.83</v>
      </c>
      <c r="L5452" s="7">
        <f>IFERROR(VLOOKUP(SiscoTable[[#This Row],[Código]],Hoja2!A:B,2,0)*SiscoTable[[#This Row],[Provta(Uns)]],0)</f>
        <v>144.077</v>
      </c>
      <c r="M5452" s="7">
        <v>72</v>
      </c>
      <c r="N5452" s="7">
        <v>0</v>
      </c>
      <c r="O5452" s="7">
        <f>IFERROR(VLOOKUP(SiscoTable[[#This Row],[Código]],Hoja2!A:B,2,0)*SiscoTable[[#This Row],[Stock_actual]],0)</f>
        <v>0</v>
      </c>
      <c r="P5452" s="6" t="s">
        <v>7</v>
      </c>
      <c r="Q5452" s="7">
        <v>83</v>
      </c>
      <c r="R5452" s="7">
        <v>79.799999999999983</v>
      </c>
      <c r="S5452" s="7" t="s">
        <v>11925</v>
      </c>
      <c r="BI5452"/>
      <c r="BJ5452"/>
    </row>
    <row r="5453" spans="2:62" x14ac:dyDescent="0.4">
      <c r="B5453" s="1">
        <v>27238</v>
      </c>
      <c r="C5453" s="6" t="s">
        <v>30</v>
      </c>
      <c r="D5453" s="6" t="s">
        <v>25</v>
      </c>
      <c r="E5453" s="6" t="s">
        <v>3268</v>
      </c>
      <c r="F5453" s="6" t="s">
        <v>3269</v>
      </c>
      <c r="G5453" s="6" t="s">
        <v>5543</v>
      </c>
      <c r="H5453" s="6" t="s">
        <v>5573</v>
      </c>
      <c r="I5453" s="6" t="s">
        <v>5624</v>
      </c>
      <c r="J5453" s="6" t="s">
        <v>5</v>
      </c>
      <c r="K5453" s="7">
        <v>37.83</v>
      </c>
      <c r="L5453" s="7">
        <f>IFERROR(VLOOKUP(SiscoTable[[#This Row],[Código]],Hoja2!A:B,2,0)*SiscoTable[[#This Row],[Provta(Uns)]],0)</f>
        <v>71.876999999999995</v>
      </c>
      <c r="M5453" s="7">
        <v>60</v>
      </c>
      <c r="N5453" s="7">
        <v>-10</v>
      </c>
      <c r="O5453" s="7">
        <f>IFERROR(VLOOKUP(SiscoTable[[#This Row],[Código]],Hoja2!A:B,2,0)*SiscoTable[[#This Row],[Stock_actual]],0)</f>
        <v>-19</v>
      </c>
      <c r="P5453" s="6" t="s">
        <v>7</v>
      </c>
      <c r="Q5453" s="7">
        <v>42</v>
      </c>
      <c r="R5453" s="7">
        <v>15.599999999999994</v>
      </c>
      <c r="S5453" s="7" t="s">
        <v>11925</v>
      </c>
      <c r="BI5453"/>
      <c r="BJ5453"/>
    </row>
    <row r="5454" spans="2:62" x14ac:dyDescent="0.4">
      <c r="B5454" s="1">
        <v>27239</v>
      </c>
      <c r="C5454" s="6" t="s">
        <v>30</v>
      </c>
      <c r="D5454" s="6" t="s">
        <v>25</v>
      </c>
      <c r="E5454" s="6" t="s">
        <v>3268</v>
      </c>
      <c r="F5454" s="6" t="s">
        <v>3269</v>
      </c>
      <c r="G5454" s="6" t="s">
        <v>5543</v>
      </c>
      <c r="H5454" s="6" t="s">
        <v>5573</v>
      </c>
      <c r="I5454" s="6" t="s">
        <v>5625</v>
      </c>
      <c r="J5454" s="6" t="s">
        <v>5</v>
      </c>
      <c r="K5454" s="7">
        <v>29.83</v>
      </c>
      <c r="L5454" s="7">
        <f>IFERROR(VLOOKUP(SiscoTable[[#This Row],[Código]],Hoja2!A:B,2,0)*SiscoTable[[#This Row],[Provta(Uns)]],0)</f>
        <v>74.574999999999989</v>
      </c>
      <c r="M5454" s="7">
        <v>60</v>
      </c>
      <c r="N5454" s="7">
        <v>0</v>
      </c>
      <c r="O5454" s="7">
        <f>IFERROR(VLOOKUP(SiscoTable[[#This Row],[Código]],Hoja2!A:B,2,0)*SiscoTable[[#This Row],[Stock_actual]],0)</f>
        <v>0</v>
      </c>
      <c r="P5454" s="6" t="s">
        <v>7</v>
      </c>
      <c r="Q5454" s="7">
        <v>33</v>
      </c>
      <c r="R5454" s="7">
        <v>0</v>
      </c>
      <c r="S5454" s="7" t="s">
        <v>11925</v>
      </c>
      <c r="BI5454"/>
      <c r="BJ5454"/>
    </row>
    <row r="5455" spans="2:62" x14ac:dyDescent="0.4">
      <c r="B5455" s="1">
        <v>27240</v>
      </c>
      <c r="C5455" s="6" t="s">
        <v>8</v>
      </c>
      <c r="D5455" s="6" t="s">
        <v>8</v>
      </c>
      <c r="E5455" s="6" t="s">
        <v>3268</v>
      </c>
      <c r="F5455" s="6" t="s">
        <v>3269</v>
      </c>
      <c r="G5455" s="6" t="s">
        <v>5543</v>
      </c>
      <c r="H5455" s="6" t="s">
        <v>5573</v>
      </c>
      <c r="I5455" s="6" t="s">
        <v>5697</v>
      </c>
      <c r="J5455" s="6" t="s">
        <v>5</v>
      </c>
      <c r="K5455" s="7">
        <v>0</v>
      </c>
      <c r="L5455" s="7">
        <f>IFERROR(VLOOKUP(SiscoTable[[#This Row],[Código]],Hoja2!A:B,2,0)*SiscoTable[[#This Row],[Provta(Uns)]],0)</f>
        <v>0</v>
      </c>
      <c r="M5455" s="7">
        <v>0</v>
      </c>
      <c r="N5455" s="7">
        <v>0</v>
      </c>
      <c r="O5455" s="7">
        <f>IFERROR(VLOOKUP(SiscoTable[[#This Row],[Código]],Hoja2!A:B,2,0)*SiscoTable[[#This Row],[Stock_actual]],0)</f>
        <v>0</v>
      </c>
      <c r="P5455" s="6" t="s">
        <v>7</v>
      </c>
      <c r="Q5455" s="7">
        <v>0</v>
      </c>
      <c r="R5455" s="7">
        <v>0</v>
      </c>
      <c r="S5455" s="7" t="s">
        <v>11925</v>
      </c>
      <c r="BI5455"/>
      <c r="BJ5455"/>
    </row>
    <row r="5456" spans="2:62" x14ac:dyDescent="0.4">
      <c r="B5456" s="1">
        <v>27241</v>
      </c>
      <c r="C5456" s="6" t="s">
        <v>8</v>
      </c>
      <c r="D5456" s="6" t="s">
        <v>8</v>
      </c>
      <c r="E5456" s="6" t="s">
        <v>3268</v>
      </c>
      <c r="F5456" s="6" t="s">
        <v>3269</v>
      </c>
      <c r="G5456" s="6" t="s">
        <v>5543</v>
      </c>
      <c r="H5456" s="6" t="s">
        <v>5573</v>
      </c>
      <c r="I5456" s="6" t="s">
        <v>5698</v>
      </c>
      <c r="J5456" s="6" t="s">
        <v>5</v>
      </c>
      <c r="K5456" s="7">
        <v>0.17</v>
      </c>
      <c r="L5456" s="7">
        <f>IFERROR(VLOOKUP(SiscoTable[[#This Row],[Código]],Hoja2!A:B,2,0)*SiscoTable[[#This Row],[Provta(Uns)]],0)</f>
        <v>0.37400000000000005</v>
      </c>
      <c r="M5456" s="7">
        <v>0</v>
      </c>
      <c r="N5456" s="7">
        <v>0</v>
      </c>
      <c r="O5456" s="7">
        <f>IFERROR(VLOOKUP(SiscoTable[[#This Row],[Código]],Hoja2!A:B,2,0)*SiscoTable[[#This Row],[Stock_actual]],0)</f>
        <v>0</v>
      </c>
      <c r="P5456" s="6" t="s">
        <v>7</v>
      </c>
      <c r="Q5456" s="7">
        <v>0</v>
      </c>
      <c r="R5456" s="7">
        <v>0</v>
      </c>
      <c r="S5456" s="7" t="s">
        <v>11925</v>
      </c>
      <c r="BI5456"/>
      <c r="BJ5456"/>
    </row>
    <row r="5457" spans="2:62" x14ac:dyDescent="0.4">
      <c r="B5457" s="1">
        <v>27242</v>
      </c>
      <c r="C5457" s="6" t="s">
        <v>30</v>
      </c>
      <c r="D5457" s="6" t="s">
        <v>25</v>
      </c>
      <c r="E5457" s="6" t="s">
        <v>3268</v>
      </c>
      <c r="F5457" s="6" t="s">
        <v>3269</v>
      </c>
      <c r="G5457" s="6" t="s">
        <v>5543</v>
      </c>
      <c r="H5457" s="6" t="s">
        <v>5573</v>
      </c>
      <c r="I5457" s="6" t="s">
        <v>5626</v>
      </c>
      <c r="J5457" s="6" t="s">
        <v>5</v>
      </c>
      <c r="K5457" s="7">
        <v>26.17</v>
      </c>
      <c r="L5457" s="7">
        <f>IFERROR(VLOOKUP(SiscoTable[[#This Row],[Código]],Hoja2!A:B,2,0)*SiscoTable[[#This Row],[Provta(Uns)]],0)</f>
        <v>65.425000000000011</v>
      </c>
      <c r="M5457" s="7">
        <v>48</v>
      </c>
      <c r="N5457" s="7">
        <v>0</v>
      </c>
      <c r="O5457" s="7">
        <f>IFERROR(VLOOKUP(SiscoTable[[#This Row],[Código]],Hoja2!A:B,2,0)*SiscoTable[[#This Row],[Stock_actual]],0)</f>
        <v>0</v>
      </c>
      <c r="P5457" s="6" t="s">
        <v>7</v>
      </c>
      <c r="Q5457" s="7">
        <v>29</v>
      </c>
      <c r="R5457" s="7">
        <v>4.2000000000000028</v>
      </c>
      <c r="S5457" s="7" t="s">
        <v>11925</v>
      </c>
      <c r="BI5457"/>
      <c r="BJ5457"/>
    </row>
    <row r="5458" spans="2:62" x14ac:dyDescent="0.4">
      <c r="B5458" s="1">
        <v>27243</v>
      </c>
      <c r="C5458" s="6" t="s">
        <v>30</v>
      </c>
      <c r="D5458" s="6" t="s">
        <v>25</v>
      </c>
      <c r="E5458" s="6" t="s">
        <v>3268</v>
      </c>
      <c r="F5458" s="6" t="s">
        <v>3269</v>
      </c>
      <c r="G5458" s="6" t="s">
        <v>5543</v>
      </c>
      <c r="H5458" s="6" t="s">
        <v>5573</v>
      </c>
      <c r="I5458" s="6" t="s">
        <v>5627</v>
      </c>
      <c r="J5458" s="6" t="s">
        <v>5</v>
      </c>
      <c r="K5458" s="7">
        <v>15.67</v>
      </c>
      <c r="L5458" s="7">
        <f>IFERROR(VLOOKUP(SiscoTable[[#This Row],[Código]],Hoja2!A:B,2,0)*SiscoTable[[#This Row],[Provta(Uns)]],0)</f>
        <v>31.34</v>
      </c>
      <c r="M5458" s="7">
        <v>60</v>
      </c>
      <c r="N5458" s="7">
        <v>0</v>
      </c>
      <c r="O5458" s="7">
        <f>IFERROR(VLOOKUP(SiscoTable[[#This Row],[Código]],Hoja2!A:B,2,0)*SiscoTable[[#This Row],[Stock_actual]],0)</f>
        <v>0</v>
      </c>
      <c r="P5458" s="6" t="s">
        <v>7</v>
      </c>
      <c r="Q5458" s="7">
        <v>17</v>
      </c>
      <c r="R5458" s="7">
        <v>0</v>
      </c>
      <c r="S5458" s="7" t="s">
        <v>11925</v>
      </c>
      <c r="BI5458"/>
      <c r="BJ5458"/>
    </row>
    <row r="5459" spans="2:62" x14ac:dyDescent="0.4">
      <c r="B5459" s="1">
        <v>27244</v>
      </c>
      <c r="C5459" s="6" t="s">
        <v>8</v>
      </c>
      <c r="D5459" s="6" t="s">
        <v>8</v>
      </c>
      <c r="E5459" s="6" t="s">
        <v>8482</v>
      </c>
      <c r="F5459" s="6" t="s">
        <v>8641</v>
      </c>
      <c r="G5459" s="6" t="s">
        <v>8756</v>
      </c>
      <c r="H5459" s="6" t="s">
        <v>8644</v>
      </c>
      <c r="I5459" s="6" t="s">
        <v>8832</v>
      </c>
      <c r="J5459" s="6" t="s">
        <v>5</v>
      </c>
      <c r="K5459" s="7">
        <v>0</v>
      </c>
      <c r="L5459" s="7">
        <f>IFERROR(VLOOKUP(SiscoTable[[#This Row],[Código]],Hoja2!A:B,2,0)*SiscoTable[[#This Row],[Provta(Uns)]],0)</f>
        <v>0</v>
      </c>
      <c r="M5459" s="7">
        <v>0</v>
      </c>
      <c r="N5459" s="7">
        <v>0</v>
      </c>
      <c r="O5459" s="7">
        <f>IFERROR(VLOOKUP(SiscoTable[[#This Row],[Código]],Hoja2!A:B,2,0)*SiscoTable[[#This Row],[Stock_actual]],0)</f>
        <v>0</v>
      </c>
      <c r="P5459" s="6" t="s">
        <v>7</v>
      </c>
      <c r="Q5459" s="7">
        <v>0</v>
      </c>
      <c r="R5459" s="7">
        <v>0</v>
      </c>
      <c r="S5459" s="7" t="s">
        <v>11926</v>
      </c>
      <c r="BI5459"/>
      <c r="BJ5459"/>
    </row>
    <row r="5460" spans="2:62" x14ac:dyDescent="0.4">
      <c r="B5460" s="1">
        <v>27245</v>
      </c>
      <c r="C5460" s="6" t="s">
        <v>8</v>
      </c>
      <c r="D5460" s="6" t="s">
        <v>8</v>
      </c>
      <c r="E5460" s="6" t="s">
        <v>8482</v>
      </c>
      <c r="F5460" s="6" t="s">
        <v>8641</v>
      </c>
      <c r="G5460" s="6" t="s">
        <v>8756</v>
      </c>
      <c r="H5460" s="6" t="s">
        <v>8644</v>
      </c>
      <c r="I5460" s="6" t="s">
        <v>8833</v>
      </c>
      <c r="J5460" s="6" t="s">
        <v>5</v>
      </c>
      <c r="K5460" s="7">
        <v>0</v>
      </c>
      <c r="L5460" s="7">
        <f>IFERROR(VLOOKUP(SiscoTable[[#This Row],[Código]],Hoja2!A:B,2,0)*SiscoTable[[#This Row],[Provta(Uns)]],0)</f>
        <v>0</v>
      </c>
      <c r="M5460" s="7">
        <v>0</v>
      </c>
      <c r="N5460" s="7">
        <v>0</v>
      </c>
      <c r="O5460" s="7">
        <f>IFERROR(VLOOKUP(SiscoTable[[#This Row],[Código]],Hoja2!A:B,2,0)*SiscoTable[[#This Row],[Stock_actual]],0)</f>
        <v>0</v>
      </c>
      <c r="P5460" s="6" t="s">
        <v>7</v>
      </c>
      <c r="Q5460" s="7">
        <v>0</v>
      </c>
      <c r="R5460" s="7">
        <v>0</v>
      </c>
      <c r="S5460" s="7" t="s">
        <v>11926</v>
      </c>
      <c r="BI5460"/>
      <c r="BJ5460"/>
    </row>
    <row r="5461" spans="2:62" x14ac:dyDescent="0.4">
      <c r="B5461" s="1">
        <v>27246</v>
      </c>
      <c r="C5461" s="6" t="s">
        <v>30</v>
      </c>
      <c r="D5461" s="6" t="s">
        <v>8</v>
      </c>
      <c r="E5461" s="6" t="s">
        <v>8482</v>
      </c>
      <c r="F5461" s="6" t="s">
        <v>9030</v>
      </c>
      <c r="G5461" s="6" t="s">
        <v>9299</v>
      </c>
      <c r="H5461" s="6" t="s">
        <v>9316</v>
      </c>
      <c r="I5461" s="6" t="s">
        <v>9398</v>
      </c>
      <c r="J5461" s="6" t="s">
        <v>5</v>
      </c>
      <c r="K5461" s="7">
        <v>2.17</v>
      </c>
      <c r="L5461" s="7">
        <f>IFERROR(VLOOKUP(SiscoTable[[#This Row],[Código]],Hoja2!A:B,2,0)*SiscoTable[[#This Row],[Provta(Uns)]],0)</f>
        <v>54.032999999999994</v>
      </c>
      <c r="M5461" s="7">
        <v>0</v>
      </c>
      <c r="N5461" s="7">
        <v>5</v>
      </c>
      <c r="O5461" s="7">
        <f>IFERROR(VLOOKUP(SiscoTable[[#This Row],[Código]],Hoja2!A:B,2,0)*SiscoTable[[#This Row],[Stock_actual]],0)</f>
        <v>124.5</v>
      </c>
      <c r="P5461" s="6" t="s">
        <v>1038</v>
      </c>
      <c r="Q5461" s="7">
        <v>2</v>
      </c>
      <c r="R5461" s="7">
        <v>0</v>
      </c>
      <c r="S5461" s="7" t="s">
        <v>11926</v>
      </c>
      <c r="BI5461"/>
      <c r="BJ5461"/>
    </row>
    <row r="5462" spans="2:62" x14ac:dyDescent="0.4">
      <c r="B5462" s="1">
        <v>27247</v>
      </c>
      <c r="C5462" s="6" t="s">
        <v>8</v>
      </c>
      <c r="D5462" s="6" t="s">
        <v>8</v>
      </c>
      <c r="E5462" s="6" t="s">
        <v>8482</v>
      </c>
      <c r="F5462" s="6" t="s">
        <v>8641</v>
      </c>
      <c r="G5462" s="6" t="s">
        <v>8649</v>
      </c>
      <c r="H5462" s="6" t="s">
        <v>8708</v>
      </c>
      <c r="I5462" s="6" t="s">
        <v>8707</v>
      </c>
      <c r="J5462" s="6" t="s">
        <v>5</v>
      </c>
      <c r="K5462" s="7">
        <v>0</v>
      </c>
      <c r="L5462" s="7">
        <f>IFERROR(VLOOKUP(SiscoTable[[#This Row],[Código]],Hoja2!A:B,2,0)*SiscoTable[[#This Row],[Provta(Uns)]],0)</f>
        <v>0</v>
      </c>
      <c r="M5462" s="7">
        <v>0</v>
      </c>
      <c r="N5462" s="7">
        <v>0</v>
      </c>
      <c r="O5462" s="7">
        <f>IFERROR(VLOOKUP(SiscoTable[[#This Row],[Código]],Hoja2!A:B,2,0)*SiscoTable[[#This Row],[Stock_actual]],0)</f>
        <v>0</v>
      </c>
      <c r="P5462" s="6" t="s">
        <v>7</v>
      </c>
      <c r="Q5462" s="7">
        <v>0</v>
      </c>
      <c r="R5462" s="7">
        <v>0</v>
      </c>
      <c r="S5462" s="7" t="s">
        <v>11926</v>
      </c>
      <c r="BI5462"/>
      <c r="BJ5462"/>
    </row>
    <row r="5463" spans="2:62" x14ac:dyDescent="0.4">
      <c r="B5463" s="1">
        <v>27250</v>
      </c>
      <c r="C5463" s="6" t="s">
        <v>30</v>
      </c>
      <c r="D5463" s="6" t="s">
        <v>30</v>
      </c>
      <c r="E5463" s="6" t="s">
        <v>3268</v>
      </c>
      <c r="F5463" s="6" t="s">
        <v>8283</v>
      </c>
      <c r="G5463" s="6" t="s">
        <v>8321</v>
      </c>
      <c r="H5463" s="6" t="s">
        <v>1066</v>
      </c>
      <c r="I5463" s="6" t="s">
        <v>8374</v>
      </c>
      <c r="J5463" s="6" t="s">
        <v>5</v>
      </c>
      <c r="K5463" s="7">
        <v>14.17</v>
      </c>
      <c r="L5463" s="7">
        <f>IFERROR(VLOOKUP(SiscoTable[[#This Row],[Código]],Hoja2!A:B,2,0)*SiscoTable[[#This Row],[Provta(Uns)]],0)</f>
        <v>89.271000000000001</v>
      </c>
      <c r="M5463" s="7">
        <v>0</v>
      </c>
      <c r="N5463" s="7">
        <v>20</v>
      </c>
      <c r="O5463" s="7">
        <f>IFERROR(VLOOKUP(SiscoTable[[#This Row],[Código]],Hoja2!A:B,2,0)*SiscoTable[[#This Row],[Stock_actual]],0)</f>
        <v>126</v>
      </c>
      <c r="P5463" s="6" t="s">
        <v>694</v>
      </c>
      <c r="Q5463" s="7">
        <v>16</v>
      </c>
      <c r="R5463" s="7">
        <v>0</v>
      </c>
      <c r="S5463" s="7" t="s">
        <v>11927</v>
      </c>
      <c r="BI5463"/>
      <c r="BJ5463"/>
    </row>
    <row r="5464" spans="2:62" x14ac:dyDescent="0.4">
      <c r="B5464" s="1">
        <v>27251</v>
      </c>
      <c r="C5464" s="6" t="s">
        <v>30</v>
      </c>
      <c r="D5464" s="6" t="s">
        <v>8</v>
      </c>
      <c r="E5464" s="6" t="s">
        <v>8482</v>
      </c>
      <c r="F5464" s="6" t="s">
        <v>9030</v>
      </c>
      <c r="G5464" s="6" t="s">
        <v>9299</v>
      </c>
      <c r="H5464" s="6" t="s">
        <v>9357</v>
      </c>
      <c r="I5464" s="6" t="s">
        <v>9399</v>
      </c>
      <c r="J5464" s="6" t="s">
        <v>5</v>
      </c>
      <c r="K5464" s="7">
        <v>2.83</v>
      </c>
      <c r="L5464" s="7">
        <f>IFERROR(VLOOKUP(SiscoTable[[#This Row],[Código]],Hoja2!A:B,2,0)*SiscoTable[[#This Row],[Provta(Uns)]],0)</f>
        <v>63.109000000000002</v>
      </c>
      <c r="M5464" s="7">
        <v>0</v>
      </c>
      <c r="N5464" s="7">
        <v>14</v>
      </c>
      <c r="O5464" s="7">
        <f>IFERROR(VLOOKUP(SiscoTable[[#This Row],[Código]],Hoja2!A:B,2,0)*SiscoTable[[#This Row],[Stock_actual]],0)</f>
        <v>312.2</v>
      </c>
      <c r="P5464" s="6" t="s">
        <v>3726</v>
      </c>
      <c r="Q5464" s="7">
        <v>3</v>
      </c>
      <c r="R5464" s="7">
        <v>0</v>
      </c>
      <c r="S5464" s="7" t="s">
        <v>11926</v>
      </c>
      <c r="BI5464"/>
      <c r="BJ5464"/>
    </row>
    <row r="5465" spans="2:62" x14ac:dyDescent="0.4">
      <c r="B5465" s="1">
        <v>27252</v>
      </c>
      <c r="C5465" s="6" t="s">
        <v>30</v>
      </c>
      <c r="D5465" s="6" t="s">
        <v>8</v>
      </c>
      <c r="E5465" s="6" t="s">
        <v>8482</v>
      </c>
      <c r="F5465" s="6" t="s">
        <v>9030</v>
      </c>
      <c r="G5465" s="6" t="s">
        <v>9299</v>
      </c>
      <c r="H5465" s="6" t="s">
        <v>9357</v>
      </c>
      <c r="I5465" s="6" t="s">
        <v>9400</v>
      </c>
      <c r="J5465" s="6" t="s">
        <v>5</v>
      </c>
      <c r="K5465" s="7">
        <v>4.17</v>
      </c>
      <c r="L5465" s="7">
        <f>IFERROR(VLOOKUP(SiscoTable[[#This Row],[Código]],Hoja2!A:B,2,0)*SiscoTable[[#This Row],[Provta(Uns)]],0)</f>
        <v>81.731999999999999</v>
      </c>
      <c r="M5465" s="7">
        <v>6</v>
      </c>
      <c r="N5465" s="7">
        <v>6</v>
      </c>
      <c r="O5465" s="7">
        <f>IFERROR(VLOOKUP(SiscoTable[[#This Row],[Código]],Hoja2!A:B,2,0)*SiscoTable[[#This Row],[Stock_actual]],0)</f>
        <v>117.60000000000001</v>
      </c>
      <c r="P5465" s="6" t="s">
        <v>558</v>
      </c>
      <c r="Q5465" s="7">
        <v>5</v>
      </c>
      <c r="R5465" s="7">
        <v>0</v>
      </c>
      <c r="S5465" s="7" t="s">
        <v>11926</v>
      </c>
      <c r="BI5465"/>
      <c r="BJ5465"/>
    </row>
    <row r="5466" spans="2:62" x14ac:dyDescent="0.4">
      <c r="B5466" s="1">
        <v>27257</v>
      </c>
      <c r="C5466" s="6" t="s">
        <v>8</v>
      </c>
      <c r="D5466" s="6" t="s">
        <v>8</v>
      </c>
      <c r="E5466" s="6" t="s">
        <v>8482</v>
      </c>
      <c r="F5466" s="6" t="s">
        <v>9030</v>
      </c>
      <c r="G5466" s="6" t="s">
        <v>9299</v>
      </c>
      <c r="H5466" s="6" t="s">
        <v>9508</v>
      </c>
      <c r="I5466" s="6" t="s">
        <v>9507</v>
      </c>
      <c r="J5466" s="6" t="s">
        <v>5</v>
      </c>
      <c r="K5466" s="7">
        <v>0</v>
      </c>
      <c r="L5466" s="7">
        <f>IFERROR(VLOOKUP(SiscoTable[[#This Row],[Código]],Hoja2!A:B,2,0)*SiscoTable[[#This Row],[Provta(Uns)]],0)</f>
        <v>0</v>
      </c>
      <c r="M5466" s="7">
        <v>0</v>
      </c>
      <c r="N5466" s="7">
        <v>12</v>
      </c>
      <c r="O5466" s="7">
        <f>IFERROR(VLOOKUP(SiscoTable[[#This Row],[Código]],Hoja2!A:B,2,0)*SiscoTable[[#This Row],[Stock_actual]],0)</f>
        <v>334.79999999999995</v>
      </c>
      <c r="P5466" s="6" t="s">
        <v>134</v>
      </c>
      <c r="Q5466" s="7">
        <v>0</v>
      </c>
      <c r="R5466" s="7">
        <v>0</v>
      </c>
      <c r="S5466" s="7" t="s">
        <v>11926</v>
      </c>
      <c r="BI5466"/>
      <c r="BJ5466"/>
    </row>
    <row r="5467" spans="2:62" x14ac:dyDescent="0.4">
      <c r="B5467" s="1">
        <v>27258</v>
      </c>
      <c r="C5467" s="6" t="s">
        <v>8</v>
      </c>
      <c r="D5467" s="6" t="s">
        <v>8</v>
      </c>
      <c r="E5467" s="6" t="s">
        <v>8482</v>
      </c>
      <c r="F5467" s="6" t="s">
        <v>9030</v>
      </c>
      <c r="G5467" s="6" t="s">
        <v>9299</v>
      </c>
      <c r="H5467" s="6" t="s">
        <v>9508</v>
      </c>
      <c r="I5467" s="6" t="s">
        <v>9509</v>
      </c>
      <c r="J5467" s="6" t="s">
        <v>5</v>
      </c>
      <c r="K5467" s="7">
        <v>0</v>
      </c>
      <c r="L5467" s="7">
        <f>IFERROR(VLOOKUP(SiscoTable[[#This Row],[Código]],Hoja2!A:B,2,0)*SiscoTable[[#This Row],[Provta(Uns)]],0)</f>
        <v>0</v>
      </c>
      <c r="M5467" s="7">
        <v>0</v>
      </c>
      <c r="N5467" s="7">
        <v>12</v>
      </c>
      <c r="O5467" s="7">
        <f>IFERROR(VLOOKUP(SiscoTable[[#This Row],[Código]],Hoja2!A:B,2,0)*SiscoTable[[#This Row],[Stock_actual]],0)</f>
        <v>334.79999999999995</v>
      </c>
      <c r="P5467" s="6" t="s">
        <v>134</v>
      </c>
      <c r="Q5467" s="7">
        <v>0</v>
      </c>
      <c r="R5467" s="7">
        <v>0</v>
      </c>
      <c r="S5467" s="7" t="s">
        <v>11926</v>
      </c>
      <c r="BI5467"/>
      <c r="BJ5467"/>
    </row>
    <row r="5468" spans="2:62" x14ac:dyDescent="0.4">
      <c r="B5468" s="1">
        <v>27260</v>
      </c>
      <c r="C5468" s="6" t="s">
        <v>8</v>
      </c>
      <c r="D5468" s="6" t="s">
        <v>8</v>
      </c>
      <c r="E5468" s="6" t="s">
        <v>1734</v>
      </c>
      <c r="F5468" s="6" t="s">
        <v>1735</v>
      </c>
      <c r="G5468" s="6" t="s">
        <v>2069</v>
      </c>
      <c r="H5468" s="6" t="s">
        <v>2094</v>
      </c>
      <c r="I5468" s="6" t="s">
        <v>2309</v>
      </c>
      <c r="J5468" s="6" t="s">
        <v>5</v>
      </c>
      <c r="K5468" s="7">
        <v>0.17</v>
      </c>
      <c r="L5468" s="7">
        <f>IFERROR(VLOOKUP(SiscoTable[[#This Row],[Código]],Hoja2!A:B,2,0)*SiscoTable[[#This Row],[Provta(Uns)]],0)</f>
        <v>11.203000000000001</v>
      </c>
      <c r="M5468" s="7">
        <v>0</v>
      </c>
      <c r="N5468" s="7">
        <v>0</v>
      </c>
      <c r="O5468" s="7">
        <f>IFERROR(VLOOKUP(SiscoTable[[#This Row],[Código]],Hoja2!A:B,2,0)*SiscoTable[[#This Row],[Stock_actual]],0)</f>
        <v>0</v>
      </c>
      <c r="P5468" s="6" t="s">
        <v>7</v>
      </c>
      <c r="Q5468" s="7">
        <v>0</v>
      </c>
      <c r="R5468" s="7">
        <v>0</v>
      </c>
      <c r="S5468" s="7" t="s">
        <v>11925</v>
      </c>
      <c r="BI5468"/>
      <c r="BJ5468"/>
    </row>
    <row r="5469" spans="2:62" x14ac:dyDescent="0.4">
      <c r="B5469" s="1">
        <v>27261</v>
      </c>
      <c r="C5469" s="6" t="s">
        <v>8</v>
      </c>
      <c r="D5469" s="6" t="s">
        <v>8</v>
      </c>
      <c r="E5469" s="6" t="s">
        <v>1734</v>
      </c>
      <c r="F5469" s="6" t="s">
        <v>1735</v>
      </c>
      <c r="G5469" s="6" t="s">
        <v>2069</v>
      </c>
      <c r="H5469" s="6" t="s">
        <v>4</v>
      </c>
      <c r="I5469" s="6" t="s">
        <v>2310</v>
      </c>
      <c r="J5469" s="6" t="s">
        <v>5</v>
      </c>
      <c r="K5469" s="7">
        <v>0.5</v>
      </c>
      <c r="L5469" s="7">
        <f>IFERROR(VLOOKUP(SiscoTable[[#This Row],[Código]],Hoja2!A:B,2,0)*SiscoTable[[#This Row],[Provta(Uns)]],0)</f>
        <v>27.45</v>
      </c>
      <c r="M5469" s="7">
        <v>0</v>
      </c>
      <c r="N5469" s="7">
        <v>3</v>
      </c>
      <c r="O5469" s="7">
        <f>IFERROR(VLOOKUP(SiscoTable[[#This Row],[Código]],Hoja2!A:B,2,0)*SiscoTable[[#This Row],[Stock_actual]],0)</f>
        <v>164.7</v>
      </c>
      <c r="P5469" s="6" t="s">
        <v>1014</v>
      </c>
      <c r="Q5469" s="7">
        <v>1</v>
      </c>
      <c r="R5469" s="7">
        <v>0</v>
      </c>
      <c r="S5469" s="7" t="s">
        <v>11925</v>
      </c>
      <c r="BI5469"/>
      <c r="BJ5469"/>
    </row>
    <row r="5470" spans="2:62" x14ac:dyDescent="0.4">
      <c r="B5470" s="1">
        <v>27263</v>
      </c>
      <c r="C5470" s="6" t="s">
        <v>8</v>
      </c>
      <c r="D5470" s="6" t="s">
        <v>8</v>
      </c>
      <c r="E5470" s="6" t="s">
        <v>8482</v>
      </c>
      <c r="F5470" s="6" t="s">
        <v>10720</v>
      </c>
      <c r="G5470" s="6" t="s">
        <v>10721</v>
      </c>
      <c r="H5470" s="6" t="s">
        <v>10723</v>
      </c>
      <c r="I5470" s="6" t="s">
        <v>10899</v>
      </c>
      <c r="J5470" s="6" t="s">
        <v>5</v>
      </c>
      <c r="K5470" s="7">
        <v>0</v>
      </c>
      <c r="L5470" s="7">
        <f>IFERROR(VLOOKUP(SiscoTable[[#This Row],[Código]],Hoja2!A:B,2,0)*SiscoTable[[#This Row],[Provta(Uns)]],0)</f>
        <v>0</v>
      </c>
      <c r="M5470" s="7">
        <v>0</v>
      </c>
      <c r="N5470" s="7">
        <v>28</v>
      </c>
      <c r="O5470" s="7">
        <f>IFERROR(VLOOKUP(SiscoTable[[#This Row],[Código]],Hoja2!A:B,2,0)*SiscoTable[[#This Row],[Stock_actual]],0)</f>
        <v>714</v>
      </c>
      <c r="P5470" s="6" t="s">
        <v>134</v>
      </c>
      <c r="Q5470" s="7">
        <v>0</v>
      </c>
      <c r="R5470" s="7">
        <v>0</v>
      </c>
      <c r="S5470" s="7" t="s">
        <v>11926</v>
      </c>
      <c r="BI5470"/>
      <c r="BJ5470"/>
    </row>
    <row r="5471" spans="2:62" x14ac:dyDescent="0.4">
      <c r="B5471" s="1">
        <v>27264</v>
      </c>
      <c r="C5471" s="6" t="s">
        <v>30</v>
      </c>
      <c r="D5471" s="6" t="s">
        <v>8</v>
      </c>
      <c r="E5471" s="6" t="s">
        <v>1734</v>
      </c>
      <c r="F5471" s="6" t="s">
        <v>1735</v>
      </c>
      <c r="G5471" s="6" t="s">
        <v>2312</v>
      </c>
      <c r="H5471" s="6" t="s">
        <v>1899</v>
      </c>
      <c r="I5471" s="6" t="s">
        <v>2344</v>
      </c>
      <c r="J5471" s="6" t="s">
        <v>5</v>
      </c>
      <c r="K5471" s="7">
        <v>2</v>
      </c>
      <c r="L5471" s="7">
        <f>IFERROR(VLOOKUP(SiscoTable[[#This Row],[Código]],Hoja2!A:B,2,0)*SiscoTable[[#This Row],[Provta(Uns)]],0)</f>
        <v>27.8</v>
      </c>
      <c r="M5471" s="7">
        <v>24</v>
      </c>
      <c r="N5471" s="7">
        <v>0</v>
      </c>
      <c r="O5471" s="7">
        <f>IFERROR(VLOOKUP(SiscoTable[[#This Row],[Código]],Hoja2!A:B,2,0)*SiscoTable[[#This Row],[Stock_actual]],0)</f>
        <v>0</v>
      </c>
      <c r="P5471" s="6" t="s">
        <v>7</v>
      </c>
      <c r="Q5471" s="7">
        <v>2</v>
      </c>
      <c r="R5471" s="7">
        <v>0</v>
      </c>
      <c r="S5471" s="7" t="s">
        <v>11925</v>
      </c>
      <c r="BI5471"/>
      <c r="BJ5471"/>
    </row>
    <row r="5472" spans="2:62" x14ac:dyDescent="0.4">
      <c r="B5472" s="1">
        <v>27268</v>
      </c>
      <c r="C5472" s="6" t="s">
        <v>8</v>
      </c>
      <c r="D5472" s="6" t="s">
        <v>8</v>
      </c>
      <c r="E5472" s="6" t="s">
        <v>8482</v>
      </c>
      <c r="F5472" s="6" t="s">
        <v>10720</v>
      </c>
      <c r="G5472" s="6" t="s">
        <v>10721</v>
      </c>
      <c r="H5472" s="6" t="s">
        <v>10723</v>
      </c>
      <c r="I5472" s="6" t="s">
        <v>10900</v>
      </c>
      <c r="J5472" s="6" t="s">
        <v>5</v>
      </c>
      <c r="K5472" s="7">
        <v>0</v>
      </c>
      <c r="L5472" s="7">
        <f>IFERROR(VLOOKUP(SiscoTable[[#This Row],[Código]],Hoja2!A:B,2,0)*SiscoTable[[#This Row],[Provta(Uns)]],0)</f>
        <v>0</v>
      </c>
      <c r="M5472" s="7">
        <v>0</v>
      </c>
      <c r="N5472" s="7">
        <v>0</v>
      </c>
      <c r="O5472" s="7">
        <f>IFERROR(VLOOKUP(SiscoTable[[#This Row],[Código]],Hoja2!A:B,2,0)*SiscoTable[[#This Row],[Stock_actual]],0)</f>
        <v>0</v>
      </c>
      <c r="P5472" s="6" t="s">
        <v>7</v>
      </c>
      <c r="Q5472" s="7">
        <v>0</v>
      </c>
      <c r="R5472" s="7">
        <v>0</v>
      </c>
      <c r="S5472" s="7" t="s">
        <v>11926</v>
      </c>
      <c r="BI5472"/>
      <c r="BJ5472"/>
    </row>
    <row r="5473" spans="2:62" x14ac:dyDescent="0.4">
      <c r="B5473" s="1">
        <v>27269</v>
      </c>
      <c r="C5473" s="6" t="s">
        <v>8</v>
      </c>
      <c r="D5473" s="6" t="s">
        <v>8</v>
      </c>
      <c r="E5473" s="6" t="s">
        <v>8482</v>
      </c>
      <c r="F5473" s="6" t="s">
        <v>10720</v>
      </c>
      <c r="G5473" s="6" t="s">
        <v>10721</v>
      </c>
      <c r="H5473" s="6" t="s">
        <v>10723</v>
      </c>
      <c r="I5473" s="6" t="s">
        <v>10901</v>
      </c>
      <c r="J5473" s="6" t="s">
        <v>5</v>
      </c>
      <c r="K5473" s="7">
        <v>6.67</v>
      </c>
      <c r="L5473" s="7">
        <f>IFERROR(VLOOKUP(SiscoTable[[#This Row],[Código]],Hoja2!A:B,2,0)*SiscoTable[[#This Row],[Provta(Uns)]],0)</f>
        <v>28.013999999999999</v>
      </c>
      <c r="M5473" s="7">
        <v>0</v>
      </c>
      <c r="N5473" s="7">
        <v>37</v>
      </c>
      <c r="O5473" s="7">
        <f>IFERROR(VLOOKUP(SiscoTable[[#This Row],[Código]],Hoja2!A:B,2,0)*SiscoTable[[#This Row],[Stock_actual]],0)</f>
        <v>155.4</v>
      </c>
      <c r="P5473" s="6" t="s">
        <v>3721</v>
      </c>
      <c r="Q5473" s="7">
        <v>7</v>
      </c>
      <c r="R5473" s="7">
        <v>0</v>
      </c>
      <c r="S5473" s="7" t="s">
        <v>11926</v>
      </c>
      <c r="BI5473"/>
      <c r="BJ5473"/>
    </row>
    <row r="5474" spans="2:62" x14ac:dyDescent="0.4">
      <c r="B5474" s="1">
        <v>27270</v>
      </c>
      <c r="C5474" s="6" t="s">
        <v>30</v>
      </c>
      <c r="D5474" s="6" t="s">
        <v>30</v>
      </c>
      <c r="E5474" s="6" t="s">
        <v>8482</v>
      </c>
      <c r="F5474" s="6" t="s">
        <v>10720</v>
      </c>
      <c r="G5474" s="6" t="s">
        <v>10721</v>
      </c>
      <c r="H5474" s="6" t="s">
        <v>10723</v>
      </c>
      <c r="I5474" s="6" t="s">
        <v>10795</v>
      </c>
      <c r="J5474" s="6" t="s">
        <v>5</v>
      </c>
      <c r="K5474" s="7">
        <v>21.17</v>
      </c>
      <c r="L5474" s="7">
        <f>IFERROR(VLOOKUP(SiscoTable[[#This Row],[Código]],Hoja2!A:B,2,0)*SiscoTable[[#This Row],[Provta(Uns)]],0)</f>
        <v>88.914000000000016</v>
      </c>
      <c r="M5474" s="7">
        <v>60</v>
      </c>
      <c r="N5474" s="7">
        <v>12</v>
      </c>
      <c r="O5474" s="7">
        <f>IFERROR(VLOOKUP(SiscoTable[[#This Row],[Código]],Hoja2!A:B,2,0)*SiscoTable[[#This Row],[Stock_actual]],0)</f>
        <v>50.400000000000006</v>
      </c>
      <c r="P5474" s="6" t="s">
        <v>161</v>
      </c>
      <c r="Q5474" s="7">
        <v>23</v>
      </c>
      <c r="R5474" s="7">
        <v>0</v>
      </c>
      <c r="S5474" s="7" t="s">
        <v>11926</v>
      </c>
      <c r="BI5474"/>
      <c r="BJ5474"/>
    </row>
    <row r="5475" spans="2:62" x14ac:dyDescent="0.4">
      <c r="B5475" s="1">
        <v>27271</v>
      </c>
      <c r="C5475" s="6" t="s">
        <v>8</v>
      </c>
      <c r="D5475" s="6" t="s">
        <v>8</v>
      </c>
      <c r="E5475" s="6" t="s">
        <v>8482</v>
      </c>
      <c r="F5475" s="6" t="s">
        <v>10720</v>
      </c>
      <c r="G5475" s="6" t="s">
        <v>10721</v>
      </c>
      <c r="H5475" s="6" t="s">
        <v>10723</v>
      </c>
      <c r="I5475" s="6" t="s">
        <v>10902</v>
      </c>
      <c r="J5475" s="6" t="s">
        <v>5</v>
      </c>
      <c r="K5475" s="7">
        <v>0</v>
      </c>
      <c r="L5475" s="7">
        <f>IFERROR(VLOOKUP(SiscoTable[[#This Row],[Código]],Hoja2!A:B,2,0)*SiscoTable[[#This Row],[Provta(Uns)]],0)</f>
        <v>0</v>
      </c>
      <c r="M5475" s="7">
        <v>0</v>
      </c>
      <c r="N5475" s="7">
        <v>0</v>
      </c>
      <c r="O5475" s="7">
        <f>IFERROR(VLOOKUP(SiscoTable[[#This Row],[Código]],Hoja2!A:B,2,0)*SiscoTable[[#This Row],[Stock_actual]],0)</f>
        <v>0</v>
      </c>
      <c r="P5475" s="6" t="s">
        <v>7</v>
      </c>
      <c r="Q5475" s="7">
        <v>0</v>
      </c>
      <c r="R5475" s="7">
        <v>0</v>
      </c>
      <c r="S5475" s="7" t="s">
        <v>11926</v>
      </c>
      <c r="BI5475"/>
      <c r="BJ5475"/>
    </row>
    <row r="5476" spans="2:62" x14ac:dyDescent="0.4">
      <c r="B5476" s="1">
        <v>27272</v>
      </c>
      <c r="C5476" s="6" t="s">
        <v>30</v>
      </c>
      <c r="D5476" s="6" t="s">
        <v>30</v>
      </c>
      <c r="E5476" s="6" t="s">
        <v>8482</v>
      </c>
      <c r="F5476" s="6" t="s">
        <v>10720</v>
      </c>
      <c r="G5476" s="6" t="s">
        <v>10721</v>
      </c>
      <c r="H5476" s="6" t="s">
        <v>10723</v>
      </c>
      <c r="I5476" s="6" t="s">
        <v>10796</v>
      </c>
      <c r="J5476" s="6" t="s">
        <v>5</v>
      </c>
      <c r="K5476" s="7">
        <v>5.34</v>
      </c>
      <c r="L5476" s="7">
        <f>IFERROR(VLOOKUP(SiscoTable[[#This Row],[Código]],Hoja2!A:B,2,0)*SiscoTable[[#This Row],[Provta(Uns)]],0)</f>
        <v>69.42</v>
      </c>
      <c r="M5476" s="7">
        <v>24</v>
      </c>
      <c r="N5476" s="7">
        <v>10</v>
      </c>
      <c r="O5476" s="7">
        <f>IFERROR(VLOOKUP(SiscoTable[[#This Row],[Código]],Hoja2!A:B,2,0)*SiscoTable[[#This Row],[Stock_actual]],0)</f>
        <v>130</v>
      </c>
      <c r="P5476" s="6" t="s">
        <v>1054</v>
      </c>
      <c r="Q5476" s="7">
        <v>6</v>
      </c>
      <c r="R5476" s="7">
        <v>0</v>
      </c>
      <c r="S5476" s="7" t="s">
        <v>11926</v>
      </c>
      <c r="BI5476"/>
      <c r="BJ5476"/>
    </row>
    <row r="5477" spans="2:62" x14ac:dyDescent="0.4">
      <c r="B5477" s="1">
        <v>27273</v>
      </c>
      <c r="C5477" s="6" t="s">
        <v>8</v>
      </c>
      <c r="D5477" s="6" t="s">
        <v>8</v>
      </c>
      <c r="E5477" s="6" t="s">
        <v>8482</v>
      </c>
      <c r="F5477" s="6" t="s">
        <v>10720</v>
      </c>
      <c r="G5477" s="6" t="s">
        <v>10721</v>
      </c>
      <c r="H5477" s="6" t="s">
        <v>10723</v>
      </c>
      <c r="I5477" s="6" t="s">
        <v>10903</v>
      </c>
      <c r="J5477" s="6" t="s">
        <v>5</v>
      </c>
      <c r="K5477" s="7">
        <v>6.67</v>
      </c>
      <c r="L5477" s="7">
        <f>IFERROR(VLOOKUP(SiscoTable[[#This Row],[Código]],Hoja2!A:B,2,0)*SiscoTable[[#This Row],[Provta(Uns)]],0)</f>
        <v>60.03</v>
      </c>
      <c r="M5477" s="7">
        <v>0</v>
      </c>
      <c r="N5477" s="7">
        <v>9</v>
      </c>
      <c r="O5477" s="7">
        <f>IFERROR(VLOOKUP(SiscoTable[[#This Row],[Código]],Hoja2!A:B,2,0)*SiscoTable[[#This Row],[Stock_actual]],0)</f>
        <v>81</v>
      </c>
      <c r="P5477" s="6" t="s">
        <v>300</v>
      </c>
      <c r="Q5477" s="7">
        <v>7</v>
      </c>
      <c r="R5477" s="7">
        <v>0</v>
      </c>
      <c r="S5477" s="7" t="s">
        <v>11926</v>
      </c>
      <c r="BI5477"/>
      <c r="BJ5477"/>
    </row>
    <row r="5478" spans="2:62" x14ac:dyDescent="0.4">
      <c r="B5478" s="1">
        <v>27274</v>
      </c>
      <c r="C5478" s="6" t="s">
        <v>30</v>
      </c>
      <c r="D5478" s="6" t="s">
        <v>8</v>
      </c>
      <c r="E5478" s="6" t="s">
        <v>1734</v>
      </c>
      <c r="F5478" s="6" t="s">
        <v>1735</v>
      </c>
      <c r="G5478" s="6" t="s">
        <v>2312</v>
      </c>
      <c r="H5478" s="6" t="s">
        <v>1899</v>
      </c>
      <c r="I5478" s="6" t="s">
        <v>2345</v>
      </c>
      <c r="J5478" s="6" t="s">
        <v>5</v>
      </c>
      <c r="K5478" s="7">
        <v>3.67</v>
      </c>
      <c r="L5478" s="7">
        <f>IFERROR(VLOOKUP(SiscoTable[[#This Row],[Código]],Hoja2!A:B,2,0)*SiscoTable[[#This Row],[Provta(Uns)]],0)</f>
        <v>150.10299999999998</v>
      </c>
      <c r="M5478" s="7">
        <v>0</v>
      </c>
      <c r="N5478" s="7">
        <v>15</v>
      </c>
      <c r="O5478" s="7">
        <f>IFERROR(VLOOKUP(SiscoTable[[#This Row],[Código]],Hoja2!A:B,2,0)*SiscoTable[[#This Row],[Stock_actual]],0)</f>
        <v>613.5</v>
      </c>
      <c r="P5478" s="6" t="s">
        <v>2346</v>
      </c>
      <c r="Q5478" s="7">
        <v>4</v>
      </c>
      <c r="R5478" s="7">
        <v>0</v>
      </c>
      <c r="S5478" s="7" t="s">
        <v>11925</v>
      </c>
      <c r="BI5478"/>
      <c r="BJ5478"/>
    </row>
    <row r="5479" spans="2:62" x14ac:dyDescent="0.4">
      <c r="B5479" s="1">
        <v>27275</v>
      </c>
      <c r="C5479" s="6" t="s">
        <v>30</v>
      </c>
      <c r="D5479" s="6" t="s">
        <v>8</v>
      </c>
      <c r="E5479" s="6" t="s">
        <v>1734</v>
      </c>
      <c r="F5479" s="6" t="s">
        <v>1735</v>
      </c>
      <c r="G5479" s="6" t="s">
        <v>2312</v>
      </c>
      <c r="H5479" s="6" t="s">
        <v>1899</v>
      </c>
      <c r="I5479" s="6" t="s">
        <v>2347</v>
      </c>
      <c r="J5479" s="6" t="s">
        <v>5</v>
      </c>
      <c r="K5479" s="7">
        <v>1.5</v>
      </c>
      <c r="L5479" s="7">
        <f>IFERROR(VLOOKUP(SiscoTable[[#This Row],[Código]],Hoja2!A:B,2,0)*SiscoTable[[#This Row],[Provta(Uns)]],0)</f>
        <v>127.35000000000001</v>
      </c>
      <c r="M5479" s="7">
        <v>0</v>
      </c>
      <c r="N5479" s="7">
        <v>4</v>
      </c>
      <c r="O5479" s="7">
        <f>IFERROR(VLOOKUP(SiscoTable[[#This Row],[Código]],Hoja2!A:B,2,0)*SiscoTable[[#This Row],[Stock_actual]],0)</f>
        <v>339.6</v>
      </c>
      <c r="P5479" s="6" t="s">
        <v>1484</v>
      </c>
      <c r="Q5479" s="7">
        <v>2</v>
      </c>
      <c r="R5479" s="7">
        <v>0</v>
      </c>
      <c r="S5479" s="7" t="s">
        <v>11925</v>
      </c>
      <c r="BI5479"/>
      <c r="BJ5479"/>
    </row>
    <row r="5480" spans="2:62" x14ac:dyDescent="0.4">
      <c r="B5480" s="1">
        <v>27276</v>
      </c>
      <c r="C5480" s="6" t="s">
        <v>30</v>
      </c>
      <c r="D5480" s="6" t="s">
        <v>8</v>
      </c>
      <c r="E5480" s="6" t="s">
        <v>1734</v>
      </c>
      <c r="F5480" s="6" t="s">
        <v>1735</v>
      </c>
      <c r="G5480" s="6" t="s">
        <v>2312</v>
      </c>
      <c r="H5480" s="6" t="s">
        <v>2349</v>
      </c>
      <c r="I5480" s="6" t="s">
        <v>2348</v>
      </c>
      <c r="J5480" s="6" t="s">
        <v>5</v>
      </c>
      <c r="K5480" s="7">
        <v>0</v>
      </c>
      <c r="L5480" s="7">
        <f>IFERROR(VLOOKUP(SiscoTable[[#This Row],[Código]],Hoja2!A:B,2,0)*SiscoTable[[#This Row],[Provta(Uns)]],0)</f>
        <v>0</v>
      </c>
      <c r="M5480" s="7">
        <v>0</v>
      </c>
      <c r="N5480" s="7">
        <v>0</v>
      </c>
      <c r="O5480" s="7">
        <f>IFERROR(VLOOKUP(SiscoTable[[#This Row],[Código]],Hoja2!A:B,2,0)*SiscoTable[[#This Row],[Stock_actual]],0)</f>
        <v>0</v>
      </c>
      <c r="P5480" s="6" t="s">
        <v>7</v>
      </c>
      <c r="Q5480" s="7">
        <v>0</v>
      </c>
      <c r="R5480" s="7">
        <v>0</v>
      </c>
      <c r="S5480" s="7" t="s">
        <v>11925</v>
      </c>
      <c r="BI5480"/>
      <c r="BJ5480"/>
    </row>
    <row r="5481" spans="2:62" x14ac:dyDescent="0.4">
      <c r="B5481" s="1">
        <v>27277</v>
      </c>
      <c r="C5481" s="6" t="s">
        <v>8</v>
      </c>
      <c r="D5481" s="6" t="s">
        <v>8</v>
      </c>
      <c r="E5481" s="6" t="s">
        <v>1734</v>
      </c>
      <c r="F5481" s="6" t="s">
        <v>1735</v>
      </c>
      <c r="G5481" s="6" t="s">
        <v>2312</v>
      </c>
      <c r="H5481" s="6" t="s">
        <v>2349</v>
      </c>
      <c r="I5481" s="6" t="s">
        <v>2461</v>
      </c>
      <c r="J5481" s="6" t="s">
        <v>5</v>
      </c>
      <c r="K5481" s="7">
        <v>0</v>
      </c>
      <c r="L5481" s="7">
        <f>IFERROR(VLOOKUP(SiscoTable[[#This Row],[Código]],Hoja2!A:B,2,0)*SiscoTable[[#This Row],[Provta(Uns)]],0)</f>
        <v>0</v>
      </c>
      <c r="M5481" s="7">
        <v>0</v>
      </c>
      <c r="N5481" s="7">
        <v>0</v>
      </c>
      <c r="O5481" s="7">
        <f>IFERROR(VLOOKUP(SiscoTable[[#This Row],[Código]],Hoja2!A:B,2,0)*SiscoTable[[#This Row],[Stock_actual]],0)</f>
        <v>0</v>
      </c>
      <c r="P5481" s="6" t="s">
        <v>7</v>
      </c>
      <c r="Q5481" s="7">
        <v>0</v>
      </c>
      <c r="R5481" s="7">
        <v>0</v>
      </c>
      <c r="S5481" s="7" t="s">
        <v>11925</v>
      </c>
      <c r="BI5481"/>
      <c r="BJ5481"/>
    </row>
    <row r="5482" spans="2:62" x14ac:dyDescent="0.4">
      <c r="B5482" s="1">
        <v>27278</v>
      </c>
      <c r="C5482" s="6" t="s">
        <v>8</v>
      </c>
      <c r="D5482" s="6" t="s">
        <v>8</v>
      </c>
      <c r="E5482" s="6" t="s">
        <v>1734</v>
      </c>
      <c r="F5482" s="6" t="s">
        <v>1735</v>
      </c>
      <c r="G5482" s="6" t="s">
        <v>2312</v>
      </c>
      <c r="H5482" s="6" t="s">
        <v>2349</v>
      </c>
      <c r="I5482" s="6" t="s">
        <v>2462</v>
      </c>
      <c r="J5482" s="6" t="s">
        <v>5</v>
      </c>
      <c r="K5482" s="7">
        <v>0.17</v>
      </c>
      <c r="L5482" s="7">
        <f>IFERROR(VLOOKUP(SiscoTable[[#This Row],[Código]],Hoja2!A:B,2,0)*SiscoTable[[#This Row],[Provta(Uns)]],0)</f>
        <v>20.383000000000003</v>
      </c>
      <c r="M5482" s="7">
        <v>0</v>
      </c>
      <c r="N5482" s="7">
        <v>11</v>
      </c>
      <c r="O5482" s="7">
        <f>IFERROR(VLOOKUP(SiscoTable[[#This Row],[Código]],Hoja2!A:B,2,0)*SiscoTable[[#This Row],[Stock_actual]],0)</f>
        <v>1318.9</v>
      </c>
      <c r="P5482" s="6" t="s">
        <v>2040</v>
      </c>
      <c r="Q5482" s="7">
        <v>0</v>
      </c>
      <c r="R5482" s="7">
        <v>0</v>
      </c>
      <c r="S5482" s="7" t="s">
        <v>11925</v>
      </c>
      <c r="BI5482"/>
      <c r="BJ5482"/>
    </row>
    <row r="5483" spans="2:62" x14ac:dyDescent="0.4">
      <c r="B5483" s="1">
        <v>27284</v>
      </c>
      <c r="C5483" s="6" t="s">
        <v>30</v>
      </c>
      <c r="D5483" s="6" t="s">
        <v>8</v>
      </c>
      <c r="E5483" s="6" t="s">
        <v>3268</v>
      </c>
      <c r="F5483" s="6" t="s">
        <v>3269</v>
      </c>
      <c r="G5483" s="6" t="s">
        <v>4702</v>
      </c>
      <c r="H5483" s="6" t="s">
        <v>3835</v>
      </c>
      <c r="I5483" s="6" t="s">
        <v>4725</v>
      </c>
      <c r="J5483" s="6" t="s">
        <v>5</v>
      </c>
      <c r="K5483" s="7">
        <v>3.17</v>
      </c>
      <c r="L5483" s="7">
        <f>IFERROR(VLOOKUP(SiscoTable[[#This Row],[Código]],Hoja2!A:B,2,0)*SiscoTable[[#This Row],[Provta(Uns)]],0)</f>
        <v>45.648000000000003</v>
      </c>
      <c r="M5483" s="7">
        <v>0</v>
      </c>
      <c r="N5483" s="7">
        <v>16</v>
      </c>
      <c r="O5483" s="7">
        <f>IFERROR(VLOOKUP(SiscoTable[[#This Row],[Código]],Hoja2!A:B,2,0)*SiscoTable[[#This Row],[Stock_actual]],0)</f>
        <v>230.4</v>
      </c>
      <c r="P5483" s="6" t="s">
        <v>149</v>
      </c>
      <c r="Q5483" s="7">
        <v>4</v>
      </c>
      <c r="R5483" s="7">
        <v>0</v>
      </c>
      <c r="S5483" s="7" t="s">
        <v>11928</v>
      </c>
      <c r="BI5483"/>
      <c r="BJ5483"/>
    </row>
    <row r="5484" spans="2:62" x14ac:dyDescent="0.4">
      <c r="B5484" s="1">
        <v>27285</v>
      </c>
      <c r="C5484" s="6" t="s">
        <v>8</v>
      </c>
      <c r="D5484" s="6" t="s">
        <v>8</v>
      </c>
      <c r="E5484" s="6" t="s">
        <v>8482</v>
      </c>
      <c r="F5484" s="6" t="s">
        <v>1736</v>
      </c>
      <c r="G5484" s="6" t="s">
        <v>10563</v>
      </c>
      <c r="H5484" s="6" t="s">
        <v>10569</v>
      </c>
      <c r="I5484" s="6" t="s">
        <v>10583</v>
      </c>
      <c r="J5484" s="6" t="s">
        <v>5</v>
      </c>
      <c r="K5484" s="7">
        <v>0.17</v>
      </c>
      <c r="L5484" s="7">
        <f>IFERROR(VLOOKUP(SiscoTable[[#This Row],[Código]],Hoja2!A:B,2,0)*SiscoTable[[#This Row],[Provta(Uns)]],0)</f>
        <v>2.04</v>
      </c>
      <c r="M5484" s="7">
        <v>0</v>
      </c>
      <c r="N5484" s="7">
        <v>35</v>
      </c>
      <c r="O5484" s="7">
        <f>IFERROR(VLOOKUP(SiscoTable[[#This Row],[Código]],Hoja2!A:B,2,0)*SiscoTable[[#This Row],[Stock_actual]],0)</f>
        <v>420</v>
      </c>
      <c r="P5484" s="6" t="s">
        <v>10222</v>
      </c>
      <c r="Q5484" s="7">
        <v>0</v>
      </c>
      <c r="R5484" s="7">
        <v>0</v>
      </c>
      <c r="S5484" s="7" t="s">
        <v>11926</v>
      </c>
      <c r="BI5484"/>
      <c r="BJ5484"/>
    </row>
    <row r="5485" spans="2:62" x14ac:dyDescent="0.4">
      <c r="B5485" s="1">
        <v>27286</v>
      </c>
      <c r="C5485" s="6" t="s">
        <v>8</v>
      </c>
      <c r="D5485" s="6" t="s">
        <v>8</v>
      </c>
      <c r="E5485" s="6" t="s">
        <v>8482</v>
      </c>
      <c r="F5485" s="6" t="s">
        <v>1736</v>
      </c>
      <c r="G5485" s="6" t="s">
        <v>10563</v>
      </c>
      <c r="H5485" s="6" t="s">
        <v>10569</v>
      </c>
      <c r="I5485" s="6" t="s">
        <v>10582</v>
      </c>
      <c r="J5485" s="6" t="s">
        <v>5</v>
      </c>
      <c r="K5485" s="7">
        <v>3.67</v>
      </c>
      <c r="L5485" s="7">
        <f>IFERROR(VLOOKUP(SiscoTable[[#This Row],[Código]],Hoja2!A:B,2,0)*SiscoTable[[#This Row],[Provta(Uns)]],0)</f>
        <v>27.891999999999999</v>
      </c>
      <c r="M5485" s="7">
        <v>0</v>
      </c>
      <c r="N5485" s="7">
        <v>2</v>
      </c>
      <c r="O5485" s="7">
        <f>IFERROR(VLOOKUP(SiscoTable[[#This Row],[Código]],Hoja2!A:B,2,0)*SiscoTable[[#This Row],[Stock_actual]],0)</f>
        <v>15.2</v>
      </c>
      <c r="P5485" s="6" t="s">
        <v>810</v>
      </c>
      <c r="Q5485" s="7">
        <v>4</v>
      </c>
      <c r="R5485" s="7">
        <v>7.24</v>
      </c>
      <c r="S5485" s="7" t="s">
        <v>11926</v>
      </c>
      <c r="BI5485"/>
      <c r="BJ5485"/>
    </row>
    <row r="5486" spans="2:62" x14ac:dyDescent="0.4">
      <c r="B5486" s="1">
        <v>27288</v>
      </c>
      <c r="C5486" s="6" t="s">
        <v>8</v>
      </c>
      <c r="D5486" s="6" t="s">
        <v>8</v>
      </c>
      <c r="E5486" s="6" t="s">
        <v>8482</v>
      </c>
      <c r="F5486" s="6" t="s">
        <v>1736</v>
      </c>
      <c r="G5486" s="6" t="s">
        <v>10563</v>
      </c>
      <c r="H5486" s="6" t="s">
        <v>10569</v>
      </c>
      <c r="I5486" s="6" t="s">
        <v>10581</v>
      </c>
      <c r="J5486" s="6" t="s">
        <v>5</v>
      </c>
      <c r="K5486" s="7">
        <v>0</v>
      </c>
      <c r="L5486" s="7">
        <f>IFERROR(VLOOKUP(SiscoTable[[#This Row],[Código]],Hoja2!A:B,2,0)*SiscoTable[[#This Row],[Provta(Uns)]],0)</f>
        <v>0</v>
      </c>
      <c r="M5486" s="7">
        <v>0</v>
      </c>
      <c r="N5486" s="7">
        <v>0</v>
      </c>
      <c r="O5486" s="7">
        <f>IFERROR(VLOOKUP(SiscoTable[[#This Row],[Código]],Hoja2!A:B,2,0)*SiscoTable[[#This Row],[Stock_actual]],0)</f>
        <v>0</v>
      </c>
      <c r="P5486" s="6" t="s">
        <v>7</v>
      </c>
      <c r="Q5486" s="7">
        <v>0</v>
      </c>
      <c r="R5486" s="7">
        <v>0</v>
      </c>
      <c r="S5486" s="7" t="s">
        <v>11926</v>
      </c>
      <c r="BI5486"/>
      <c r="BJ5486"/>
    </row>
    <row r="5487" spans="2:62" x14ac:dyDescent="0.4">
      <c r="B5487" s="1">
        <v>27291</v>
      </c>
      <c r="C5487" s="6" t="s">
        <v>8</v>
      </c>
      <c r="D5487" s="6" t="s">
        <v>8</v>
      </c>
      <c r="E5487" s="6" t="s">
        <v>8482</v>
      </c>
      <c r="F5487" s="6" t="s">
        <v>9030</v>
      </c>
      <c r="G5487" s="6" t="s">
        <v>10162</v>
      </c>
      <c r="H5487" s="6" t="s">
        <v>9035</v>
      </c>
      <c r="I5487" s="6" t="s">
        <v>10163</v>
      </c>
      <c r="J5487" s="6" t="s">
        <v>5</v>
      </c>
      <c r="K5487" s="7">
        <v>0</v>
      </c>
      <c r="L5487" s="7">
        <f>IFERROR(VLOOKUP(SiscoTable[[#This Row],[Código]],Hoja2!A:B,2,0)*SiscoTable[[#This Row],[Provta(Uns)]],0)</f>
        <v>0</v>
      </c>
      <c r="M5487" s="7">
        <v>0</v>
      </c>
      <c r="N5487" s="7">
        <v>0</v>
      </c>
      <c r="O5487" s="7">
        <f>IFERROR(VLOOKUP(SiscoTable[[#This Row],[Código]],Hoja2!A:B,2,0)*SiscoTable[[#This Row],[Stock_actual]],0)</f>
        <v>0</v>
      </c>
      <c r="P5487" s="6" t="s">
        <v>7</v>
      </c>
      <c r="Q5487" s="7">
        <v>0</v>
      </c>
      <c r="R5487" s="7">
        <v>0</v>
      </c>
      <c r="S5487" s="7" t="s">
        <v>11926</v>
      </c>
      <c r="BI5487"/>
      <c r="BJ5487"/>
    </row>
    <row r="5488" spans="2:62" x14ac:dyDescent="0.4">
      <c r="B5488" s="1">
        <v>27292</v>
      </c>
      <c r="C5488" s="6" t="s">
        <v>30</v>
      </c>
      <c r="D5488" s="6" t="s">
        <v>30</v>
      </c>
      <c r="E5488" s="6" t="s">
        <v>8482</v>
      </c>
      <c r="F5488" s="6" t="s">
        <v>1736</v>
      </c>
      <c r="G5488" s="6" t="s">
        <v>10563</v>
      </c>
      <c r="H5488" s="6" t="s">
        <v>10569</v>
      </c>
      <c r="I5488" s="6" t="s">
        <v>10568</v>
      </c>
      <c r="J5488" s="6" t="s">
        <v>5</v>
      </c>
      <c r="K5488" s="7">
        <v>5.5</v>
      </c>
      <c r="L5488" s="7">
        <f>IFERROR(VLOOKUP(SiscoTable[[#This Row],[Código]],Hoja2!A:B,2,0)*SiscoTable[[#This Row],[Provta(Uns)]],0)</f>
        <v>45.099999999999994</v>
      </c>
      <c r="M5488" s="7">
        <v>0</v>
      </c>
      <c r="N5488" s="7">
        <v>11</v>
      </c>
      <c r="O5488" s="7">
        <f>IFERROR(VLOOKUP(SiscoTable[[#This Row],[Código]],Hoja2!A:B,2,0)*SiscoTable[[#This Row],[Stock_actual]],0)</f>
        <v>90.199999999999989</v>
      </c>
      <c r="P5488" s="6" t="s">
        <v>242</v>
      </c>
      <c r="Q5488" s="7">
        <v>6</v>
      </c>
      <c r="R5488" s="7">
        <v>0</v>
      </c>
      <c r="S5488" s="7" t="s">
        <v>11926</v>
      </c>
      <c r="BI5488"/>
      <c r="BJ5488"/>
    </row>
    <row r="5489" spans="2:62" x14ac:dyDescent="0.4">
      <c r="B5489" s="1">
        <v>27293</v>
      </c>
      <c r="C5489" s="6" t="s">
        <v>8</v>
      </c>
      <c r="D5489" s="6" t="s">
        <v>8</v>
      </c>
      <c r="E5489" s="6" t="s">
        <v>8482</v>
      </c>
      <c r="F5489" s="6" t="s">
        <v>1736</v>
      </c>
      <c r="G5489" s="6" t="s">
        <v>10563</v>
      </c>
      <c r="H5489" s="6" t="s">
        <v>10569</v>
      </c>
      <c r="I5489" s="6" t="s">
        <v>10580</v>
      </c>
      <c r="J5489" s="6" t="s">
        <v>5</v>
      </c>
      <c r="K5489" s="7">
        <v>0</v>
      </c>
      <c r="L5489" s="7">
        <f>IFERROR(VLOOKUP(SiscoTable[[#This Row],[Código]],Hoja2!A:B,2,0)*SiscoTable[[#This Row],[Provta(Uns)]],0)</f>
        <v>0</v>
      </c>
      <c r="M5489" s="7">
        <v>0</v>
      </c>
      <c r="N5489" s="7">
        <v>0</v>
      </c>
      <c r="O5489" s="7">
        <f>IFERROR(VLOOKUP(SiscoTable[[#This Row],[Código]],Hoja2!A:B,2,0)*SiscoTable[[#This Row],[Stock_actual]],0)</f>
        <v>0</v>
      </c>
      <c r="P5489" s="6" t="s">
        <v>7</v>
      </c>
      <c r="Q5489" s="7">
        <v>0</v>
      </c>
      <c r="R5489" s="7">
        <v>0</v>
      </c>
      <c r="S5489" s="7" t="s">
        <v>11926</v>
      </c>
      <c r="BI5489"/>
      <c r="BJ5489"/>
    </row>
    <row r="5490" spans="2:62" x14ac:dyDescent="0.4">
      <c r="B5490" s="1">
        <v>27294</v>
      </c>
      <c r="C5490" s="6" t="s">
        <v>30</v>
      </c>
      <c r="D5490" s="6" t="s">
        <v>8</v>
      </c>
      <c r="E5490" s="6" t="s">
        <v>8482</v>
      </c>
      <c r="F5490" s="6" t="s">
        <v>10720</v>
      </c>
      <c r="G5490" s="6" t="s">
        <v>10721</v>
      </c>
      <c r="H5490" s="6" t="s">
        <v>10723</v>
      </c>
      <c r="I5490" s="6" t="s">
        <v>10797</v>
      </c>
      <c r="J5490" s="6" t="s">
        <v>5</v>
      </c>
      <c r="K5490" s="7">
        <v>1.5</v>
      </c>
      <c r="L5490" s="7">
        <f>IFERROR(VLOOKUP(SiscoTable[[#This Row],[Código]],Hoja2!A:B,2,0)*SiscoTable[[#This Row],[Provta(Uns)]],0)</f>
        <v>93.75</v>
      </c>
      <c r="M5490" s="7">
        <v>0</v>
      </c>
      <c r="N5490" s="7">
        <v>1</v>
      </c>
      <c r="O5490" s="7">
        <f>IFERROR(VLOOKUP(SiscoTable[[#This Row],[Código]],Hoja2!A:B,2,0)*SiscoTable[[#This Row],[Stock_actual]],0)</f>
        <v>62.5</v>
      </c>
      <c r="P5490" s="6" t="s">
        <v>218</v>
      </c>
      <c r="Q5490" s="7">
        <v>2</v>
      </c>
      <c r="R5490" s="7">
        <v>3</v>
      </c>
      <c r="S5490" s="7" t="s">
        <v>11926</v>
      </c>
      <c r="BI5490"/>
      <c r="BJ5490"/>
    </row>
    <row r="5491" spans="2:62" x14ac:dyDescent="0.4">
      <c r="B5491" s="1">
        <v>27296</v>
      </c>
      <c r="C5491" s="6" t="s">
        <v>8</v>
      </c>
      <c r="D5491" s="6" t="s">
        <v>8</v>
      </c>
      <c r="E5491" s="6" t="s">
        <v>0</v>
      </c>
      <c r="F5491" s="6" t="s">
        <v>159</v>
      </c>
      <c r="G5491" s="6" t="s">
        <v>159</v>
      </c>
      <c r="H5491" s="6" t="s">
        <v>4</v>
      </c>
      <c r="I5491" s="6" t="s">
        <v>170</v>
      </c>
      <c r="J5491" s="6" t="s">
        <v>5</v>
      </c>
      <c r="K5491" s="7">
        <v>122.5</v>
      </c>
      <c r="L5491" s="7">
        <f>IFERROR(VLOOKUP(SiscoTable[[#This Row],[Código]],Hoja2!A:B,2,0)*SiscoTable[[#This Row],[Provta(Uns)]],0)</f>
        <v>0</v>
      </c>
      <c r="M5491" s="7">
        <v>0</v>
      </c>
      <c r="N5491" s="7">
        <v>0</v>
      </c>
      <c r="O5491" s="7">
        <f>IFERROR(VLOOKUP(SiscoTable[[#This Row],[Código]],Hoja2!A:B,2,0)*SiscoTable[[#This Row],[Stock_actual]],0)</f>
        <v>0</v>
      </c>
      <c r="P5491" s="6" t="s">
        <v>7</v>
      </c>
      <c r="Q5491" s="7">
        <v>135</v>
      </c>
      <c r="R5491" s="7">
        <v>244.8</v>
      </c>
      <c r="S5491" s="7" t="s">
        <v>11923</v>
      </c>
      <c r="BI5491"/>
      <c r="BJ5491"/>
    </row>
    <row r="5492" spans="2:62" x14ac:dyDescent="0.4">
      <c r="B5492" s="1">
        <v>27299</v>
      </c>
      <c r="C5492" s="6" t="s">
        <v>25</v>
      </c>
      <c r="D5492" s="6" t="s">
        <v>25</v>
      </c>
      <c r="E5492" s="6" t="s">
        <v>469</v>
      </c>
      <c r="F5492" s="6" t="s">
        <v>668</v>
      </c>
      <c r="G5492" s="6" t="s">
        <v>794</v>
      </c>
      <c r="H5492" s="6" t="s">
        <v>552</v>
      </c>
      <c r="I5492" s="6" t="s">
        <v>823</v>
      </c>
      <c r="J5492" s="6" t="s">
        <v>5</v>
      </c>
      <c r="K5492" s="7">
        <v>31.17</v>
      </c>
      <c r="L5492" s="34">
        <f>IFERROR(VLOOKUP(SiscoTable[[#This Row],[Código]],Hoja2!A:B,2,0)*SiscoTable[[#This Row],[Provta(Uns)]],0)</f>
        <v>165.20099999999999</v>
      </c>
      <c r="M5492" s="7">
        <v>40</v>
      </c>
      <c r="N5492" s="7">
        <v>0</v>
      </c>
      <c r="O5492" s="34">
        <f>IFERROR(VLOOKUP(SiscoTable[[#This Row],[Código]],Hoja2!A:B,2,0)*SiscoTable[[#This Row],[Stock_actual]],0)</f>
        <v>0</v>
      </c>
      <c r="P5492" s="6" t="s">
        <v>7</v>
      </c>
      <c r="Q5492" s="7">
        <v>34</v>
      </c>
      <c r="R5492" s="7">
        <v>22.400000000000006</v>
      </c>
      <c r="S5492" s="7" t="s">
        <v>11924</v>
      </c>
      <c r="BI5492"/>
      <c r="BJ5492"/>
    </row>
    <row r="5493" spans="2:62" x14ac:dyDescent="0.4">
      <c r="B5493" s="1">
        <v>27300</v>
      </c>
      <c r="C5493" s="6" t="s">
        <v>25</v>
      </c>
      <c r="D5493" s="6" t="s">
        <v>25</v>
      </c>
      <c r="E5493" s="6" t="s">
        <v>469</v>
      </c>
      <c r="F5493" s="6" t="s">
        <v>668</v>
      </c>
      <c r="G5493" s="6" t="s">
        <v>865</v>
      </c>
      <c r="H5493" s="6" t="s">
        <v>552</v>
      </c>
      <c r="I5493" s="6" t="s">
        <v>892</v>
      </c>
      <c r="J5493" s="6" t="s">
        <v>5</v>
      </c>
      <c r="K5493" s="7">
        <v>55.33</v>
      </c>
      <c r="L5493" s="34">
        <f>IFERROR(VLOOKUP(SiscoTable[[#This Row],[Código]],Hoja2!A:B,2,0)*SiscoTable[[#This Row],[Provta(Uns)]],0)</f>
        <v>1161.93</v>
      </c>
      <c r="M5493" s="7">
        <v>60</v>
      </c>
      <c r="N5493" s="7">
        <v>2</v>
      </c>
      <c r="O5493" s="34">
        <f>IFERROR(VLOOKUP(SiscoTable[[#This Row],[Código]],Hoja2!A:B,2,0)*SiscoTable[[#This Row],[Stock_actual]],0)</f>
        <v>42</v>
      </c>
      <c r="P5493" s="6" t="s">
        <v>24</v>
      </c>
      <c r="Q5493" s="7">
        <v>61</v>
      </c>
      <c r="R5493" s="7">
        <v>50.240000000000009</v>
      </c>
      <c r="S5493" s="7" t="s">
        <v>11924</v>
      </c>
      <c r="BI5493"/>
      <c r="BJ5493"/>
    </row>
    <row r="5494" spans="2:62" x14ac:dyDescent="0.4">
      <c r="B5494" s="1">
        <v>27301</v>
      </c>
      <c r="C5494" s="6" t="s">
        <v>25</v>
      </c>
      <c r="D5494" s="6" t="s">
        <v>25</v>
      </c>
      <c r="E5494" s="6" t="s">
        <v>3268</v>
      </c>
      <c r="F5494" s="6" t="s">
        <v>3269</v>
      </c>
      <c r="G5494" s="6" t="s">
        <v>5267</v>
      </c>
      <c r="H5494" s="6" t="s">
        <v>5269</v>
      </c>
      <c r="I5494" s="6" t="s">
        <v>5286</v>
      </c>
      <c r="J5494" s="6" t="s">
        <v>5</v>
      </c>
      <c r="K5494" s="7">
        <v>130</v>
      </c>
      <c r="L5494" s="7">
        <f>IFERROR(VLOOKUP(SiscoTable[[#This Row],[Código]],Hoja2!A:B,2,0)*SiscoTable[[#This Row],[Provta(Uns)]],0)</f>
        <v>1235</v>
      </c>
      <c r="M5494" s="7">
        <v>240</v>
      </c>
      <c r="N5494" s="7">
        <v>138</v>
      </c>
      <c r="O5494" s="7">
        <f>IFERROR(VLOOKUP(SiscoTable[[#This Row],[Código]],Hoja2!A:B,2,0)*SiscoTable[[#This Row],[Stock_actual]],0)</f>
        <v>1311</v>
      </c>
      <c r="P5494" s="6" t="s">
        <v>324</v>
      </c>
      <c r="Q5494" s="7">
        <v>143</v>
      </c>
      <c r="R5494" s="7">
        <v>20.360000000000014</v>
      </c>
      <c r="S5494" s="7" t="s">
        <v>11928</v>
      </c>
      <c r="BI5494"/>
      <c r="BJ5494"/>
    </row>
    <row r="5495" spans="2:62" x14ac:dyDescent="0.4">
      <c r="B5495" s="1">
        <v>27302</v>
      </c>
      <c r="C5495" s="6" t="s">
        <v>25</v>
      </c>
      <c r="D5495" s="6" t="s">
        <v>25</v>
      </c>
      <c r="E5495" s="6" t="s">
        <v>3268</v>
      </c>
      <c r="F5495" s="6" t="s">
        <v>3269</v>
      </c>
      <c r="G5495" s="6" t="s">
        <v>5267</v>
      </c>
      <c r="H5495" s="6" t="s">
        <v>4794</v>
      </c>
      <c r="I5495" s="6" t="s">
        <v>5287</v>
      </c>
      <c r="J5495" s="6" t="s">
        <v>5</v>
      </c>
      <c r="K5495" s="7">
        <v>74.67</v>
      </c>
      <c r="L5495" s="7">
        <f>IFERROR(VLOOKUP(SiscoTable[[#This Row],[Código]],Hoja2!A:B,2,0)*SiscoTable[[#This Row],[Provta(Uns)]],0)</f>
        <v>336.01499999999999</v>
      </c>
      <c r="M5495" s="7">
        <v>24</v>
      </c>
      <c r="N5495" s="7">
        <v>69</v>
      </c>
      <c r="O5495" s="7">
        <f>IFERROR(VLOOKUP(SiscoTable[[#This Row],[Código]],Hoja2!A:B,2,0)*SiscoTable[[#This Row],[Stock_actual]],0)</f>
        <v>310.5</v>
      </c>
      <c r="P5495" s="6" t="s">
        <v>474</v>
      </c>
      <c r="Q5495" s="7">
        <v>82</v>
      </c>
      <c r="R5495" s="7">
        <v>126.12</v>
      </c>
      <c r="S5495" s="7" t="s">
        <v>11928</v>
      </c>
      <c r="BI5495"/>
      <c r="BJ5495"/>
    </row>
    <row r="5496" spans="2:62" x14ac:dyDescent="0.4">
      <c r="B5496" s="1">
        <v>27303</v>
      </c>
      <c r="C5496" s="6" t="s">
        <v>25</v>
      </c>
      <c r="D5496" s="6" t="s">
        <v>25</v>
      </c>
      <c r="E5496" s="6" t="s">
        <v>3268</v>
      </c>
      <c r="F5496" s="6" t="s">
        <v>3269</v>
      </c>
      <c r="G5496" s="6" t="s">
        <v>5267</v>
      </c>
      <c r="H5496" s="6" t="s">
        <v>5269</v>
      </c>
      <c r="I5496" s="6" t="s">
        <v>5288</v>
      </c>
      <c r="J5496" s="6" t="s">
        <v>5</v>
      </c>
      <c r="K5496" s="7">
        <v>41.5</v>
      </c>
      <c r="L5496" s="7">
        <f>IFERROR(VLOOKUP(SiscoTable[[#This Row],[Código]],Hoja2!A:B,2,0)*SiscoTable[[#This Row],[Provta(Uns)]],0)</f>
        <v>186.75</v>
      </c>
      <c r="M5496" s="7">
        <v>0</v>
      </c>
      <c r="N5496" s="7">
        <v>47</v>
      </c>
      <c r="O5496" s="7">
        <f>IFERROR(VLOOKUP(SiscoTable[[#This Row],[Código]],Hoja2!A:B,2,0)*SiscoTable[[#This Row],[Stock_actual]],0)</f>
        <v>211.5</v>
      </c>
      <c r="P5496" s="6" t="s">
        <v>671</v>
      </c>
      <c r="Q5496" s="7">
        <v>46</v>
      </c>
      <c r="R5496" s="7">
        <v>0</v>
      </c>
      <c r="S5496" s="7" t="s">
        <v>11928</v>
      </c>
      <c r="BI5496"/>
      <c r="BJ5496"/>
    </row>
    <row r="5497" spans="2:62" x14ac:dyDescent="0.4">
      <c r="B5497" s="1">
        <v>27304</v>
      </c>
      <c r="C5497" s="6" t="s">
        <v>25</v>
      </c>
      <c r="D5497" s="6" t="s">
        <v>30</v>
      </c>
      <c r="E5497" s="6" t="s">
        <v>469</v>
      </c>
      <c r="F5497" s="6" t="s">
        <v>1050</v>
      </c>
      <c r="G5497" s="6" t="s">
        <v>1128</v>
      </c>
      <c r="H5497" s="6" t="s">
        <v>673</v>
      </c>
      <c r="I5497" s="6" t="s">
        <v>1150</v>
      </c>
      <c r="J5497" s="6" t="s">
        <v>5</v>
      </c>
      <c r="K5497" s="7">
        <v>4.33</v>
      </c>
      <c r="L5497" s="34">
        <f>IFERROR(VLOOKUP(SiscoTable[[#This Row],[Código]],Hoja2!A:B,2,0)*SiscoTable[[#This Row],[Provta(Uns)]],0)</f>
        <v>109.116</v>
      </c>
      <c r="M5497" s="7">
        <v>0</v>
      </c>
      <c r="N5497" s="7">
        <v>10</v>
      </c>
      <c r="O5497" s="34">
        <f>IFERROR(VLOOKUP(SiscoTable[[#This Row],[Código]],Hoja2!A:B,2,0)*SiscoTable[[#This Row],[Stock_actual]],0)</f>
        <v>252</v>
      </c>
      <c r="P5497" s="6" t="s">
        <v>1038</v>
      </c>
      <c r="Q5497" s="7">
        <v>5</v>
      </c>
      <c r="R5497" s="7">
        <v>0</v>
      </c>
      <c r="S5497" s="7" t="s">
        <v>11924</v>
      </c>
      <c r="BI5497"/>
      <c r="BJ5497"/>
    </row>
    <row r="5498" spans="2:62" x14ac:dyDescent="0.4">
      <c r="B5498" s="1">
        <v>27305</v>
      </c>
      <c r="C5498" s="6" t="s">
        <v>8</v>
      </c>
      <c r="D5498" s="6" t="s">
        <v>30</v>
      </c>
      <c r="E5498" s="6" t="s">
        <v>8482</v>
      </c>
      <c r="F5498" s="6" t="s">
        <v>10720</v>
      </c>
      <c r="G5498" s="6" t="s">
        <v>11282</v>
      </c>
      <c r="H5498" s="6" t="s">
        <v>11310</v>
      </c>
      <c r="I5498" s="6" t="s">
        <v>11309</v>
      </c>
      <c r="J5498" s="6" t="s">
        <v>5</v>
      </c>
      <c r="K5498" s="7">
        <v>20</v>
      </c>
      <c r="L5498" s="7">
        <f>IFERROR(VLOOKUP(SiscoTable[[#This Row],[Código]],Hoja2!A:B,2,0)*SiscoTable[[#This Row],[Provta(Uns)]],0)</f>
        <v>32</v>
      </c>
      <c r="M5498" s="7">
        <v>0</v>
      </c>
      <c r="N5498" s="7">
        <v>0</v>
      </c>
      <c r="O5498" s="7">
        <f>IFERROR(VLOOKUP(SiscoTable[[#This Row],[Código]],Hoja2!A:B,2,0)*SiscoTable[[#This Row],[Stock_actual]],0)</f>
        <v>0</v>
      </c>
      <c r="P5498" s="6" t="s">
        <v>7</v>
      </c>
      <c r="Q5498" s="7">
        <v>22</v>
      </c>
      <c r="R5498" s="7">
        <v>40.200000000000003</v>
      </c>
      <c r="S5498" s="7" t="s">
        <v>11926</v>
      </c>
      <c r="BI5498"/>
      <c r="BJ5498"/>
    </row>
    <row r="5499" spans="2:62" x14ac:dyDescent="0.4">
      <c r="B5499" s="1">
        <v>27306</v>
      </c>
      <c r="C5499" s="6" t="s">
        <v>8</v>
      </c>
      <c r="D5499" s="6" t="s">
        <v>8</v>
      </c>
      <c r="E5499" s="6" t="s">
        <v>8482</v>
      </c>
      <c r="F5499" s="6" t="s">
        <v>10720</v>
      </c>
      <c r="G5499" s="6" t="s">
        <v>11282</v>
      </c>
      <c r="H5499" s="6" t="s">
        <v>11310</v>
      </c>
      <c r="I5499" s="6" t="s">
        <v>11311</v>
      </c>
      <c r="J5499" s="6" t="s">
        <v>5</v>
      </c>
      <c r="K5499" s="7">
        <v>0</v>
      </c>
      <c r="L5499" s="7">
        <f>IFERROR(VLOOKUP(SiscoTable[[#This Row],[Código]],Hoja2!A:B,2,0)*SiscoTable[[#This Row],[Provta(Uns)]],0)</f>
        <v>0</v>
      </c>
      <c r="M5499" s="7">
        <v>0</v>
      </c>
      <c r="N5499" s="7">
        <v>0</v>
      </c>
      <c r="O5499" s="7">
        <f>IFERROR(VLOOKUP(SiscoTable[[#This Row],[Código]],Hoja2!A:B,2,0)*SiscoTable[[#This Row],[Stock_actual]],0)</f>
        <v>0</v>
      </c>
      <c r="P5499" s="6" t="s">
        <v>7</v>
      </c>
      <c r="Q5499" s="7">
        <v>0</v>
      </c>
      <c r="R5499" s="7">
        <v>0</v>
      </c>
      <c r="S5499" s="7" t="s">
        <v>11926</v>
      </c>
      <c r="BI5499"/>
      <c r="BJ5499"/>
    </row>
    <row r="5500" spans="2:62" x14ac:dyDescent="0.4">
      <c r="B5500" s="1">
        <v>27307</v>
      </c>
      <c r="C5500" s="6" t="s">
        <v>25</v>
      </c>
      <c r="D5500" s="6" t="s">
        <v>30</v>
      </c>
      <c r="E5500" s="6" t="s">
        <v>3268</v>
      </c>
      <c r="F5500" s="6" t="s">
        <v>6059</v>
      </c>
      <c r="G5500" s="6" t="s">
        <v>6084</v>
      </c>
      <c r="H5500" s="6" t="s">
        <v>6065</v>
      </c>
      <c r="I5500" s="6" t="s">
        <v>6106</v>
      </c>
      <c r="J5500" s="6" t="s">
        <v>4430</v>
      </c>
      <c r="K5500" s="7">
        <v>23.17</v>
      </c>
      <c r="L5500" s="7">
        <f>IFERROR(VLOOKUP(SiscoTable[[#This Row],[Código]],Hoja2!A:B,2,0)*SiscoTable[[#This Row],[Provta(Uns)]],0)</f>
        <v>391.57299999999998</v>
      </c>
      <c r="M5500" s="7">
        <v>0</v>
      </c>
      <c r="N5500" s="7">
        <v>0</v>
      </c>
      <c r="O5500" s="7">
        <f>IFERROR(VLOOKUP(SiscoTable[[#This Row],[Código]],Hoja2!A:B,2,0)*SiscoTable[[#This Row],[Stock_actual]],0)</f>
        <v>0</v>
      </c>
      <c r="P5500" s="6" t="s">
        <v>7</v>
      </c>
      <c r="Q5500" s="7">
        <v>25</v>
      </c>
      <c r="R5500" s="7">
        <v>46.2</v>
      </c>
      <c r="S5500" s="7" t="s">
        <v>11925</v>
      </c>
      <c r="BI5500"/>
      <c r="BJ5500"/>
    </row>
    <row r="5501" spans="2:62" x14ac:dyDescent="0.4">
      <c r="B5501" s="1">
        <v>27309</v>
      </c>
      <c r="C5501" s="6" t="s">
        <v>25</v>
      </c>
      <c r="D5501" s="6" t="s">
        <v>30</v>
      </c>
      <c r="E5501" s="6" t="s">
        <v>8482</v>
      </c>
      <c r="F5501" s="6" t="s">
        <v>9030</v>
      </c>
      <c r="G5501" s="6" t="s">
        <v>9112</v>
      </c>
      <c r="H5501" s="6" t="s">
        <v>9114</v>
      </c>
      <c r="I5501" s="6" t="s">
        <v>9122</v>
      </c>
      <c r="J5501" s="6" t="s">
        <v>5</v>
      </c>
      <c r="K5501" s="7">
        <v>6</v>
      </c>
      <c r="L5501" s="7">
        <f>IFERROR(VLOOKUP(SiscoTable[[#This Row],[Código]],Hoja2!A:B,2,0)*SiscoTable[[#This Row],[Provta(Uns)]],0)</f>
        <v>157.80000000000001</v>
      </c>
      <c r="M5501" s="7">
        <v>0</v>
      </c>
      <c r="N5501" s="7">
        <v>6</v>
      </c>
      <c r="O5501" s="7">
        <f>IFERROR(VLOOKUP(SiscoTable[[#This Row],[Código]],Hoja2!A:B,2,0)*SiscoTable[[#This Row],[Stock_actual]],0)</f>
        <v>157.80000000000001</v>
      </c>
      <c r="P5501" s="6" t="s">
        <v>110</v>
      </c>
      <c r="Q5501" s="7">
        <v>7</v>
      </c>
      <c r="R5501" s="7">
        <v>12</v>
      </c>
      <c r="S5501" s="7" t="s">
        <v>11926</v>
      </c>
      <c r="BI5501"/>
      <c r="BJ5501"/>
    </row>
    <row r="5502" spans="2:62" x14ac:dyDescent="0.4">
      <c r="B5502" s="1">
        <v>27310</v>
      </c>
      <c r="C5502" s="6" t="s">
        <v>30</v>
      </c>
      <c r="D5502" s="6" t="s">
        <v>8</v>
      </c>
      <c r="E5502" s="6" t="s">
        <v>8482</v>
      </c>
      <c r="F5502" s="6" t="s">
        <v>9030</v>
      </c>
      <c r="G5502" s="6" t="s">
        <v>9112</v>
      </c>
      <c r="H5502" s="6" t="s">
        <v>9114</v>
      </c>
      <c r="I5502" s="6" t="s">
        <v>9140</v>
      </c>
      <c r="J5502" s="6" t="s">
        <v>5</v>
      </c>
      <c r="K5502" s="7">
        <v>1.33</v>
      </c>
      <c r="L5502" s="7">
        <f>IFERROR(VLOOKUP(SiscoTable[[#This Row],[Código]],Hoja2!A:B,2,0)*SiscoTable[[#This Row],[Provta(Uns)]],0)</f>
        <v>25.935000000000002</v>
      </c>
      <c r="M5502" s="7">
        <v>0</v>
      </c>
      <c r="N5502" s="7">
        <v>0</v>
      </c>
      <c r="O5502" s="7">
        <f>IFERROR(VLOOKUP(SiscoTable[[#This Row],[Código]],Hoja2!A:B,2,0)*SiscoTable[[#This Row],[Stock_actual]],0)</f>
        <v>0</v>
      </c>
      <c r="P5502" s="6" t="s">
        <v>7</v>
      </c>
      <c r="Q5502" s="7">
        <v>1</v>
      </c>
      <c r="R5502" s="7">
        <v>2.4</v>
      </c>
      <c r="S5502" s="7" t="s">
        <v>11926</v>
      </c>
      <c r="BI5502"/>
      <c r="BJ5502"/>
    </row>
    <row r="5503" spans="2:62" x14ac:dyDescent="0.4">
      <c r="B5503" s="1">
        <v>27311</v>
      </c>
      <c r="C5503" s="6" t="s">
        <v>30</v>
      </c>
      <c r="D5503" s="6" t="s">
        <v>30</v>
      </c>
      <c r="E5503" s="6" t="s">
        <v>8482</v>
      </c>
      <c r="F5503" s="6" t="s">
        <v>9030</v>
      </c>
      <c r="G5503" s="6" t="s">
        <v>9112</v>
      </c>
      <c r="H5503" s="6" t="s">
        <v>9114</v>
      </c>
      <c r="I5503" s="6" t="s">
        <v>9141</v>
      </c>
      <c r="J5503" s="6" t="s">
        <v>5</v>
      </c>
      <c r="K5503" s="7">
        <v>14.33</v>
      </c>
      <c r="L5503" s="7">
        <f>IFERROR(VLOOKUP(SiscoTable[[#This Row],[Código]],Hoja2!A:B,2,0)*SiscoTable[[#This Row],[Provta(Uns)]],0)</f>
        <v>64.484999999999999</v>
      </c>
      <c r="M5503" s="7">
        <v>60</v>
      </c>
      <c r="N5503" s="7">
        <v>1</v>
      </c>
      <c r="O5503" s="7">
        <f>IFERROR(VLOOKUP(SiscoTable[[#This Row],[Código]],Hoja2!A:B,2,0)*SiscoTable[[#This Row],[Stock_actual]],0)</f>
        <v>4.5</v>
      </c>
      <c r="P5503" s="6" t="s">
        <v>80</v>
      </c>
      <c r="Q5503" s="7">
        <v>16</v>
      </c>
      <c r="R5503" s="7">
        <v>0</v>
      </c>
      <c r="S5503" s="7" t="s">
        <v>11926</v>
      </c>
      <c r="BI5503"/>
      <c r="BJ5503"/>
    </row>
    <row r="5504" spans="2:62" x14ac:dyDescent="0.4">
      <c r="B5504" s="1">
        <v>27312</v>
      </c>
      <c r="C5504" s="6" t="s">
        <v>30</v>
      </c>
      <c r="D5504" s="6" t="s">
        <v>30</v>
      </c>
      <c r="E5504" s="6" t="s">
        <v>8482</v>
      </c>
      <c r="F5504" s="6" t="s">
        <v>9030</v>
      </c>
      <c r="G5504" s="6" t="s">
        <v>9112</v>
      </c>
      <c r="H5504" s="6" t="s">
        <v>9114</v>
      </c>
      <c r="I5504" s="6" t="s">
        <v>9142</v>
      </c>
      <c r="J5504" s="6" t="s">
        <v>5</v>
      </c>
      <c r="K5504" s="7">
        <v>19.5</v>
      </c>
      <c r="L5504" s="7">
        <f>IFERROR(VLOOKUP(SiscoTable[[#This Row],[Código]],Hoja2!A:B,2,0)*SiscoTable[[#This Row],[Provta(Uns)]],0)</f>
        <v>89.699999999999989</v>
      </c>
      <c r="M5504" s="7">
        <v>0</v>
      </c>
      <c r="N5504" s="7">
        <v>63</v>
      </c>
      <c r="O5504" s="7">
        <f>IFERROR(VLOOKUP(SiscoTable[[#This Row],[Código]],Hoja2!A:B,2,0)*SiscoTable[[#This Row],[Stock_actual]],0)</f>
        <v>289.79999999999995</v>
      </c>
      <c r="P5504" s="6" t="s">
        <v>1002</v>
      </c>
      <c r="Q5504" s="7">
        <v>21</v>
      </c>
      <c r="R5504" s="7">
        <v>0</v>
      </c>
      <c r="S5504" s="7" t="s">
        <v>11926</v>
      </c>
      <c r="BI5504"/>
      <c r="BJ5504"/>
    </row>
    <row r="5505" spans="2:62" x14ac:dyDescent="0.4">
      <c r="B5505" s="1">
        <v>27314</v>
      </c>
      <c r="C5505" s="6" t="s">
        <v>8</v>
      </c>
      <c r="D5505" s="6" t="s">
        <v>8</v>
      </c>
      <c r="E5505" s="6" t="s">
        <v>8482</v>
      </c>
      <c r="F5505" s="6" t="s">
        <v>9030</v>
      </c>
      <c r="G5505" s="6" t="s">
        <v>9921</v>
      </c>
      <c r="H5505" s="6" t="s">
        <v>9114</v>
      </c>
      <c r="I5505" s="6" t="s">
        <v>9954</v>
      </c>
      <c r="J5505" s="6" t="s">
        <v>5</v>
      </c>
      <c r="K5505" s="7">
        <v>2.83</v>
      </c>
      <c r="L5505" s="7">
        <f>IFERROR(VLOOKUP(SiscoTable[[#This Row],[Código]],Hoja2!A:B,2,0)*SiscoTable[[#This Row],[Provta(Uns)]],0)</f>
        <v>52.638000000000005</v>
      </c>
      <c r="M5505" s="7">
        <v>24</v>
      </c>
      <c r="N5505" s="7">
        <v>1</v>
      </c>
      <c r="O5505" s="7">
        <f>IFERROR(VLOOKUP(SiscoTable[[#This Row],[Código]],Hoja2!A:B,2,0)*SiscoTable[[#This Row],[Stock_actual]],0)</f>
        <v>18.600000000000001</v>
      </c>
      <c r="P5505" s="6" t="s">
        <v>96</v>
      </c>
      <c r="Q5505" s="7">
        <v>3</v>
      </c>
      <c r="R5505" s="7">
        <v>0</v>
      </c>
      <c r="S5505" s="7" t="s">
        <v>11926</v>
      </c>
      <c r="BI5505"/>
      <c r="BJ5505"/>
    </row>
    <row r="5506" spans="2:62" x14ac:dyDescent="0.4">
      <c r="B5506" s="1">
        <v>27315</v>
      </c>
      <c r="C5506" s="6" t="s">
        <v>30</v>
      </c>
      <c r="D5506" s="6" t="s">
        <v>30</v>
      </c>
      <c r="E5506" s="6" t="s">
        <v>8482</v>
      </c>
      <c r="F5506" s="6" t="s">
        <v>9030</v>
      </c>
      <c r="G5506" s="6" t="s">
        <v>9921</v>
      </c>
      <c r="H5506" s="6" t="s">
        <v>9114</v>
      </c>
      <c r="I5506" s="6" t="s">
        <v>9936</v>
      </c>
      <c r="J5506" s="6" t="s">
        <v>5</v>
      </c>
      <c r="K5506" s="7">
        <v>10.33</v>
      </c>
      <c r="L5506" s="7">
        <f>IFERROR(VLOOKUP(SiscoTable[[#This Row],[Código]],Hoja2!A:B,2,0)*SiscoTable[[#This Row],[Provta(Uns)]],0)</f>
        <v>91.936999999999998</v>
      </c>
      <c r="M5506" s="7">
        <v>48</v>
      </c>
      <c r="N5506" s="7">
        <v>1</v>
      </c>
      <c r="O5506" s="7">
        <f>IFERROR(VLOOKUP(SiscoTable[[#This Row],[Código]],Hoja2!A:B,2,0)*SiscoTable[[#This Row],[Stock_actual]],0)</f>
        <v>8.9</v>
      </c>
      <c r="P5506" s="6" t="s">
        <v>82</v>
      </c>
      <c r="Q5506" s="7">
        <v>11</v>
      </c>
      <c r="R5506" s="7">
        <v>0</v>
      </c>
      <c r="S5506" s="7" t="s">
        <v>11926</v>
      </c>
      <c r="BI5506"/>
      <c r="BJ5506"/>
    </row>
    <row r="5507" spans="2:62" x14ac:dyDescent="0.4">
      <c r="B5507" s="1">
        <v>27316</v>
      </c>
      <c r="C5507" s="6" t="s">
        <v>8</v>
      </c>
      <c r="D5507" s="6" t="s">
        <v>8</v>
      </c>
      <c r="E5507" s="6" t="s">
        <v>8482</v>
      </c>
      <c r="F5507" s="6" t="s">
        <v>10720</v>
      </c>
      <c r="G5507" s="6" t="s">
        <v>11452</v>
      </c>
      <c r="H5507" s="6" t="s">
        <v>10292</v>
      </c>
      <c r="I5507" s="6" t="s">
        <v>11490</v>
      </c>
      <c r="J5507" s="6" t="s">
        <v>5</v>
      </c>
      <c r="K5507" s="7">
        <v>0.5</v>
      </c>
      <c r="L5507" s="7">
        <f>IFERROR(VLOOKUP(SiscoTable[[#This Row],[Código]],Hoja2!A:B,2,0)*SiscoTable[[#This Row],[Provta(Uns)]],0)</f>
        <v>22.25</v>
      </c>
      <c r="M5507" s="7">
        <v>0</v>
      </c>
      <c r="N5507" s="7">
        <v>3</v>
      </c>
      <c r="O5507" s="7">
        <f>IFERROR(VLOOKUP(SiscoTable[[#This Row],[Código]],Hoja2!A:B,2,0)*SiscoTable[[#This Row],[Stock_actual]],0)</f>
        <v>133.5</v>
      </c>
      <c r="P5507" s="6" t="s">
        <v>1014</v>
      </c>
      <c r="Q5507" s="7">
        <v>1</v>
      </c>
      <c r="R5507" s="7">
        <v>0</v>
      </c>
      <c r="S5507" s="7" t="s">
        <v>11926</v>
      </c>
      <c r="BI5507"/>
      <c r="BJ5507"/>
    </row>
    <row r="5508" spans="2:62" x14ac:dyDescent="0.4">
      <c r="B5508" s="1">
        <v>27320</v>
      </c>
      <c r="C5508" s="6" t="s">
        <v>30</v>
      </c>
      <c r="D5508" s="6" t="s">
        <v>8</v>
      </c>
      <c r="E5508" s="6" t="s">
        <v>8482</v>
      </c>
      <c r="F5508" s="6" t="s">
        <v>10720</v>
      </c>
      <c r="G5508" s="6" t="s">
        <v>10981</v>
      </c>
      <c r="H5508" s="6" t="s">
        <v>10996</v>
      </c>
      <c r="I5508" s="6" t="s">
        <v>11006</v>
      </c>
      <c r="J5508" s="6" t="s">
        <v>5</v>
      </c>
      <c r="K5508" s="7">
        <v>3.5</v>
      </c>
      <c r="L5508" s="7">
        <f>IFERROR(VLOOKUP(SiscoTable[[#This Row],[Código]],Hoja2!A:B,2,0)*SiscoTable[[#This Row],[Provta(Uns)]],0)</f>
        <v>45.15</v>
      </c>
      <c r="M5508" s="7">
        <v>0</v>
      </c>
      <c r="N5508" s="7">
        <v>3</v>
      </c>
      <c r="O5508" s="7">
        <f>IFERROR(VLOOKUP(SiscoTable[[#This Row],[Código]],Hoja2!A:B,2,0)*SiscoTable[[#This Row],[Stock_actual]],0)</f>
        <v>38.700000000000003</v>
      </c>
      <c r="P5508" s="6" t="s">
        <v>812</v>
      </c>
      <c r="Q5508" s="7">
        <v>4</v>
      </c>
      <c r="R5508" s="7">
        <v>7.1999999999999993</v>
      </c>
      <c r="S5508" s="7" t="s">
        <v>11926</v>
      </c>
      <c r="BI5508"/>
      <c r="BJ5508"/>
    </row>
    <row r="5509" spans="2:62" x14ac:dyDescent="0.4">
      <c r="B5509" s="1">
        <v>27321</v>
      </c>
      <c r="C5509" s="6" t="s">
        <v>30</v>
      </c>
      <c r="D5509" s="6" t="s">
        <v>8</v>
      </c>
      <c r="E5509" s="6" t="s">
        <v>8482</v>
      </c>
      <c r="F5509" s="6" t="s">
        <v>10720</v>
      </c>
      <c r="G5509" s="6" t="s">
        <v>10981</v>
      </c>
      <c r="H5509" s="6" t="s">
        <v>10996</v>
      </c>
      <c r="I5509" s="6" t="s">
        <v>11007</v>
      </c>
      <c r="J5509" s="6" t="s">
        <v>5</v>
      </c>
      <c r="K5509" s="7">
        <v>2</v>
      </c>
      <c r="L5509" s="7">
        <f>IFERROR(VLOOKUP(SiscoTable[[#This Row],[Código]],Hoja2!A:B,2,0)*SiscoTable[[#This Row],[Provta(Uns)]],0)</f>
        <v>37.799999999999997</v>
      </c>
      <c r="M5509" s="7">
        <v>0</v>
      </c>
      <c r="N5509" s="7">
        <v>0</v>
      </c>
      <c r="O5509" s="7">
        <f>IFERROR(VLOOKUP(SiscoTable[[#This Row],[Código]],Hoja2!A:B,2,0)*SiscoTable[[#This Row],[Stock_actual]],0)</f>
        <v>0</v>
      </c>
      <c r="P5509" s="6" t="s">
        <v>7</v>
      </c>
      <c r="Q5509" s="7">
        <v>2</v>
      </c>
      <c r="R5509" s="7">
        <v>4.2</v>
      </c>
      <c r="S5509" s="7" t="s">
        <v>11926</v>
      </c>
      <c r="BI5509"/>
      <c r="BJ5509"/>
    </row>
    <row r="5510" spans="2:62" x14ac:dyDescent="0.4">
      <c r="B5510" s="1">
        <v>27322</v>
      </c>
      <c r="C5510" s="6" t="s">
        <v>30</v>
      </c>
      <c r="D5510" s="6" t="s">
        <v>30</v>
      </c>
      <c r="E5510" s="6" t="s">
        <v>8482</v>
      </c>
      <c r="F5510" s="6" t="s">
        <v>10720</v>
      </c>
      <c r="G5510" s="6" t="s">
        <v>10981</v>
      </c>
      <c r="H5510" s="6" t="s">
        <v>10996</v>
      </c>
      <c r="I5510" s="6" t="s">
        <v>11008</v>
      </c>
      <c r="J5510" s="6" t="s">
        <v>5</v>
      </c>
      <c r="K5510" s="7">
        <v>24.33</v>
      </c>
      <c r="L5510" s="7">
        <f>IFERROR(VLOOKUP(SiscoTable[[#This Row],[Código]],Hoja2!A:B,2,0)*SiscoTable[[#This Row],[Provta(Uns)]],0)</f>
        <v>87.587999999999994</v>
      </c>
      <c r="M5510" s="7">
        <v>0</v>
      </c>
      <c r="N5510" s="7">
        <v>44</v>
      </c>
      <c r="O5510" s="7">
        <f>IFERROR(VLOOKUP(SiscoTable[[#This Row],[Código]],Hoja2!A:B,2,0)*SiscoTable[[#This Row],[Stock_actual]],0)</f>
        <v>158.4</v>
      </c>
      <c r="P5510" s="6" t="s">
        <v>773</v>
      </c>
      <c r="Q5510" s="7">
        <v>27</v>
      </c>
      <c r="R5510" s="7">
        <v>0</v>
      </c>
      <c r="S5510" s="7" t="s">
        <v>11926</v>
      </c>
      <c r="BI5510"/>
      <c r="BJ5510"/>
    </row>
    <row r="5511" spans="2:62" x14ac:dyDescent="0.4">
      <c r="B5511" s="1">
        <v>27323</v>
      </c>
      <c r="C5511" s="6" t="s">
        <v>8</v>
      </c>
      <c r="D5511" s="6" t="s">
        <v>8</v>
      </c>
      <c r="E5511" s="6" t="s">
        <v>8482</v>
      </c>
      <c r="F5511" s="6" t="s">
        <v>10720</v>
      </c>
      <c r="G5511" s="6" t="s">
        <v>10981</v>
      </c>
      <c r="H5511" s="6" t="s">
        <v>10996</v>
      </c>
      <c r="I5511" s="6" t="s">
        <v>11047</v>
      </c>
      <c r="J5511" s="6" t="s">
        <v>5</v>
      </c>
      <c r="K5511" s="7">
        <v>1.33</v>
      </c>
      <c r="L5511" s="7">
        <f>IFERROR(VLOOKUP(SiscoTable[[#This Row],[Código]],Hoja2!A:B,2,0)*SiscoTable[[#This Row],[Provta(Uns)]],0)</f>
        <v>24.471999999999998</v>
      </c>
      <c r="M5511" s="7">
        <v>0</v>
      </c>
      <c r="N5511" s="7">
        <v>8</v>
      </c>
      <c r="O5511" s="7">
        <f>IFERROR(VLOOKUP(SiscoTable[[#This Row],[Código]],Hoja2!A:B,2,0)*SiscoTable[[#This Row],[Stock_actual]],0)</f>
        <v>147.19999999999999</v>
      </c>
      <c r="P5511" s="6" t="s">
        <v>1014</v>
      </c>
      <c r="Q5511" s="7">
        <v>1</v>
      </c>
      <c r="R5511" s="7">
        <v>0</v>
      </c>
      <c r="S5511" s="7" t="s">
        <v>11926</v>
      </c>
      <c r="BI5511"/>
      <c r="BJ5511"/>
    </row>
    <row r="5512" spans="2:62" x14ac:dyDescent="0.4">
      <c r="B5512" s="1">
        <v>27324</v>
      </c>
      <c r="C5512" s="6" t="s">
        <v>8</v>
      </c>
      <c r="D5512" s="6" t="s">
        <v>30</v>
      </c>
      <c r="E5512" s="6" t="s">
        <v>8482</v>
      </c>
      <c r="F5512" s="6" t="s">
        <v>10720</v>
      </c>
      <c r="G5512" s="6" t="s">
        <v>10981</v>
      </c>
      <c r="H5512" s="6" t="s">
        <v>10996</v>
      </c>
      <c r="I5512" s="6" t="s">
        <v>11048</v>
      </c>
      <c r="J5512" s="6" t="s">
        <v>5</v>
      </c>
      <c r="K5512" s="7">
        <v>9.17</v>
      </c>
      <c r="L5512" s="7">
        <f>IFERROR(VLOOKUP(SiscoTable[[#This Row],[Código]],Hoja2!A:B,2,0)*SiscoTable[[#This Row],[Provta(Uns)]],0)</f>
        <v>31.177999999999997</v>
      </c>
      <c r="M5512" s="7">
        <v>0</v>
      </c>
      <c r="N5512" s="7">
        <v>23</v>
      </c>
      <c r="O5512" s="7">
        <f>IFERROR(VLOOKUP(SiscoTable[[#This Row],[Código]],Hoja2!A:B,2,0)*SiscoTable[[#This Row],[Stock_actual]],0)</f>
        <v>78.2</v>
      </c>
      <c r="P5512" s="6" t="s">
        <v>510</v>
      </c>
      <c r="Q5512" s="7">
        <v>10</v>
      </c>
      <c r="R5512" s="7">
        <v>0</v>
      </c>
      <c r="S5512" s="7" t="s">
        <v>11926</v>
      </c>
      <c r="BI5512"/>
      <c r="BJ5512"/>
    </row>
    <row r="5513" spans="2:62" x14ac:dyDescent="0.4">
      <c r="B5513" s="1">
        <v>27325</v>
      </c>
      <c r="C5513" s="6" t="s">
        <v>30</v>
      </c>
      <c r="D5513" s="6" t="s">
        <v>8</v>
      </c>
      <c r="E5513" s="6" t="s">
        <v>8482</v>
      </c>
      <c r="F5513" s="6" t="s">
        <v>10720</v>
      </c>
      <c r="G5513" s="6" t="s">
        <v>10981</v>
      </c>
      <c r="H5513" s="6" t="s">
        <v>10996</v>
      </c>
      <c r="I5513" s="6" t="s">
        <v>11009</v>
      </c>
      <c r="J5513" s="6" t="s">
        <v>5</v>
      </c>
      <c r="K5513" s="7">
        <v>3.83</v>
      </c>
      <c r="L5513" s="7">
        <f>IFERROR(VLOOKUP(SiscoTable[[#This Row],[Código]],Hoja2!A:B,2,0)*SiscoTable[[#This Row],[Provta(Uns)]],0)</f>
        <v>49.407000000000004</v>
      </c>
      <c r="M5513" s="7">
        <v>0</v>
      </c>
      <c r="N5513" s="7">
        <v>1</v>
      </c>
      <c r="O5513" s="7">
        <f>IFERROR(VLOOKUP(SiscoTable[[#This Row],[Código]],Hoja2!A:B,2,0)*SiscoTable[[#This Row],[Stock_actual]],0)</f>
        <v>12.9</v>
      </c>
      <c r="P5513" s="6" t="s">
        <v>76</v>
      </c>
      <c r="Q5513" s="7">
        <v>4</v>
      </c>
      <c r="R5513" s="7">
        <v>7.84</v>
      </c>
      <c r="S5513" s="7" t="s">
        <v>11926</v>
      </c>
      <c r="BI5513"/>
      <c r="BJ5513"/>
    </row>
    <row r="5514" spans="2:62" x14ac:dyDescent="0.4">
      <c r="B5514" s="1">
        <v>27326</v>
      </c>
      <c r="C5514" s="6" t="s">
        <v>8</v>
      </c>
      <c r="D5514" s="6" t="s">
        <v>8</v>
      </c>
      <c r="E5514" s="6" t="s">
        <v>8482</v>
      </c>
      <c r="F5514" s="6" t="s">
        <v>10720</v>
      </c>
      <c r="G5514" s="6" t="s">
        <v>10981</v>
      </c>
      <c r="H5514" s="6" t="s">
        <v>10996</v>
      </c>
      <c r="I5514" s="6" t="s">
        <v>11049</v>
      </c>
      <c r="J5514" s="6" t="s">
        <v>5</v>
      </c>
      <c r="K5514" s="7">
        <v>3.17</v>
      </c>
      <c r="L5514" s="7">
        <f>IFERROR(VLOOKUP(SiscoTable[[#This Row],[Código]],Hoja2!A:B,2,0)*SiscoTable[[#This Row],[Provta(Uns)]],0)</f>
        <v>25.993999999999996</v>
      </c>
      <c r="M5514" s="7">
        <v>0</v>
      </c>
      <c r="N5514" s="7">
        <v>9</v>
      </c>
      <c r="O5514" s="7">
        <f>IFERROR(VLOOKUP(SiscoTable[[#This Row],[Código]],Hoja2!A:B,2,0)*SiscoTable[[#This Row],[Stock_actual]],0)</f>
        <v>73.8</v>
      </c>
      <c r="P5514" s="6" t="s">
        <v>539</v>
      </c>
      <c r="Q5514" s="7">
        <v>4</v>
      </c>
      <c r="R5514" s="7">
        <v>0</v>
      </c>
      <c r="S5514" s="7" t="s">
        <v>11926</v>
      </c>
      <c r="BI5514"/>
      <c r="BJ5514"/>
    </row>
    <row r="5515" spans="2:62" x14ac:dyDescent="0.4">
      <c r="B5515" s="1">
        <v>27327</v>
      </c>
      <c r="C5515" s="6" t="s">
        <v>8</v>
      </c>
      <c r="D5515" s="6" t="s">
        <v>8</v>
      </c>
      <c r="E5515" s="6" t="s">
        <v>8482</v>
      </c>
      <c r="F5515" s="6" t="s">
        <v>10720</v>
      </c>
      <c r="G5515" s="6" t="s">
        <v>10981</v>
      </c>
      <c r="H5515" s="6" t="s">
        <v>10996</v>
      </c>
      <c r="I5515" s="6" t="s">
        <v>11050</v>
      </c>
      <c r="J5515" s="6" t="s">
        <v>5</v>
      </c>
      <c r="K5515" s="7">
        <v>1.5</v>
      </c>
      <c r="L5515" s="7">
        <f>IFERROR(VLOOKUP(SiscoTable[[#This Row],[Código]],Hoja2!A:B,2,0)*SiscoTable[[#This Row],[Provta(Uns)]],0)</f>
        <v>18.899999999999999</v>
      </c>
      <c r="M5515" s="7">
        <v>0</v>
      </c>
      <c r="N5515" s="7">
        <v>4</v>
      </c>
      <c r="O5515" s="7">
        <f>IFERROR(VLOOKUP(SiscoTable[[#This Row],[Código]],Hoja2!A:B,2,0)*SiscoTable[[#This Row],[Stock_actual]],0)</f>
        <v>50.4</v>
      </c>
      <c r="P5515" s="6" t="s">
        <v>1484</v>
      </c>
      <c r="Q5515" s="7">
        <v>2</v>
      </c>
      <c r="R5515" s="7">
        <v>0</v>
      </c>
      <c r="S5515" s="7" t="s">
        <v>11926</v>
      </c>
      <c r="BI5515"/>
      <c r="BJ5515"/>
    </row>
    <row r="5516" spans="2:62" x14ac:dyDescent="0.4">
      <c r="B5516" s="1">
        <v>27328</v>
      </c>
      <c r="C5516" s="6" t="s">
        <v>8</v>
      </c>
      <c r="D5516" s="6" t="s">
        <v>30</v>
      </c>
      <c r="E5516" s="6" t="s">
        <v>8482</v>
      </c>
      <c r="F5516" s="6" t="s">
        <v>10720</v>
      </c>
      <c r="G5516" s="6" t="s">
        <v>10981</v>
      </c>
      <c r="H5516" s="6" t="s">
        <v>10996</v>
      </c>
      <c r="I5516" s="6" t="s">
        <v>11051</v>
      </c>
      <c r="J5516" s="6" t="s">
        <v>5</v>
      </c>
      <c r="K5516" s="7">
        <v>8.5</v>
      </c>
      <c r="L5516" s="7">
        <f>IFERROR(VLOOKUP(SiscoTable[[#This Row],[Código]],Hoja2!A:B,2,0)*SiscoTable[[#This Row],[Provta(Uns)]],0)</f>
        <v>29.75</v>
      </c>
      <c r="M5516" s="7">
        <v>0</v>
      </c>
      <c r="N5516" s="7">
        <v>44</v>
      </c>
      <c r="O5516" s="7">
        <f>IFERROR(VLOOKUP(SiscoTable[[#This Row],[Código]],Hoja2!A:B,2,0)*SiscoTable[[#This Row],[Stock_actual]],0)</f>
        <v>154</v>
      </c>
      <c r="P5516" s="6" t="s">
        <v>5976</v>
      </c>
      <c r="Q5516" s="7">
        <v>9</v>
      </c>
      <c r="R5516" s="7">
        <v>0</v>
      </c>
      <c r="S5516" s="7" t="s">
        <v>11926</v>
      </c>
      <c r="BI5516"/>
      <c r="BJ5516"/>
    </row>
    <row r="5517" spans="2:62" x14ac:dyDescent="0.4">
      <c r="B5517" s="1">
        <v>27329</v>
      </c>
      <c r="C5517" s="6" t="s">
        <v>30</v>
      </c>
      <c r="D5517" s="6" t="s">
        <v>8</v>
      </c>
      <c r="E5517" s="6" t="s">
        <v>8482</v>
      </c>
      <c r="F5517" s="6" t="s">
        <v>10720</v>
      </c>
      <c r="G5517" s="6" t="s">
        <v>10981</v>
      </c>
      <c r="H5517" s="6" t="s">
        <v>10996</v>
      </c>
      <c r="I5517" s="6" t="s">
        <v>11010</v>
      </c>
      <c r="J5517" s="6" t="s">
        <v>5</v>
      </c>
      <c r="K5517" s="7">
        <v>3.33</v>
      </c>
      <c r="L5517" s="7">
        <f>IFERROR(VLOOKUP(SiscoTable[[#This Row],[Código]],Hoja2!A:B,2,0)*SiscoTable[[#This Row],[Provta(Uns)]],0)</f>
        <v>61.605000000000004</v>
      </c>
      <c r="M5517" s="7">
        <v>0</v>
      </c>
      <c r="N5517" s="7">
        <v>10</v>
      </c>
      <c r="O5517" s="7">
        <f>IFERROR(VLOOKUP(SiscoTable[[#This Row],[Código]],Hoja2!A:B,2,0)*SiscoTable[[#This Row],[Stock_actual]],0)</f>
        <v>185</v>
      </c>
      <c r="P5517" s="6" t="s">
        <v>983</v>
      </c>
      <c r="Q5517" s="7">
        <v>4</v>
      </c>
      <c r="R5517" s="7">
        <v>0</v>
      </c>
      <c r="S5517" s="7" t="s">
        <v>11926</v>
      </c>
      <c r="BI5517"/>
      <c r="BJ5517"/>
    </row>
    <row r="5518" spans="2:62" x14ac:dyDescent="0.4">
      <c r="B5518" s="1">
        <v>27330</v>
      </c>
      <c r="C5518" s="6" t="s">
        <v>30</v>
      </c>
      <c r="D5518" s="6" t="s">
        <v>8</v>
      </c>
      <c r="E5518" s="6" t="s">
        <v>8482</v>
      </c>
      <c r="F5518" s="6" t="s">
        <v>10720</v>
      </c>
      <c r="G5518" s="6" t="s">
        <v>10981</v>
      </c>
      <c r="H5518" s="6" t="s">
        <v>10996</v>
      </c>
      <c r="I5518" s="6" t="s">
        <v>11011</v>
      </c>
      <c r="J5518" s="6" t="s">
        <v>5</v>
      </c>
      <c r="K5518" s="7">
        <v>5</v>
      </c>
      <c r="L5518" s="7">
        <f>IFERROR(VLOOKUP(SiscoTable[[#This Row],[Código]],Hoja2!A:B,2,0)*SiscoTable[[#This Row],[Provta(Uns)]],0)</f>
        <v>42</v>
      </c>
      <c r="M5518" s="7">
        <v>0</v>
      </c>
      <c r="N5518" s="7">
        <v>7</v>
      </c>
      <c r="O5518" s="7">
        <f>IFERROR(VLOOKUP(SiscoTable[[#This Row],[Código]],Hoja2!A:B,2,0)*SiscoTable[[#This Row],[Stock_actual]],0)</f>
        <v>58.800000000000004</v>
      </c>
      <c r="P5518" s="6" t="s">
        <v>694</v>
      </c>
      <c r="Q5518" s="7">
        <v>6</v>
      </c>
      <c r="R5518" s="7">
        <v>0</v>
      </c>
      <c r="S5518" s="7" t="s">
        <v>11926</v>
      </c>
      <c r="BI5518"/>
      <c r="BJ5518"/>
    </row>
    <row r="5519" spans="2:62" x14ac:dyDescent="0.4">
      <c r="B5519" s="1">
        <v>27331</v>
      </c>
      <c r="C5519" s="6" t="s">
        <v>30</v>
      </c>
      <c r="D5519" s="6" t="s">
        <v>8</v>
      </c>
      <c r="E5519" s="6" t="s">
        <v>8482</v>
      </c>
      <c r="F5519" s="6" t="s">
        <v>10720</v>
      </c>
      <c r="G5519" s="6" t="s">
        <v>10981</v>
      </c>
      <c r="H5519" s="6" t="s">
        <v>10996</v>
      </c>
      <c r="I5519" s="6" t="s">
        <v>11012</v>
      </c>
      <c r="J5519" s="6" t="s">
        <v>5</v>
      </c>
      <c r="K5519" s="7">
        <v>5</v>
      </c>
      <c r="L5519" s="7">
        <f>IFERROR(VLOOKUP(SiscoTable[[#This Row],[Código]],Hoja2!A:B,2,0)*SiscoTable[[#This Row],[Provta(Uns)]],0)</f>
        <v>63.5</v>
      </c>
      <c r="M5519" s="7">
        <v>0</v>
      </c>
      <c r="N5519" s="7">
        <v>14</v>
      </c>
      <c r="O5519" s="7">
        <f>IFERROR(VLOOKUP(SiscoTable[[#This Row],[Código]],Hoja2!A:B,2,0)*SiscoTable[[#This Row],[Stock_actual]],0)</f>
        <v>177.79999999999998</v>
      </c>
      <c r="P5519" s="6" t="s">
        <v>372</v>
      </c>
      <c r="Q5519" s="7">
        <v>6</v>
      </c>
      <c r="R5519" s="7">
        <v>0</v>
      </c>
      <c r="S5519" s="7" t="s">
        <v>11926</v>
      </c>
      <c r="BI5519"/>
      <c r="BJ5519"/>
    </row>
    <row r="5520" spans="2:62" x14ac:dyDescent="0.4">
      <c r="B5520" s="1">
        <v>27332</v>
      </c>
      <c r="C5520" s="6" t="s">
        <v>30</v>
      </c>
      <c r="D5520" s="6" t="s">
        <v>8</v>
      </c>
      <c r="E5520" s="6" t="s">
        <v>8482</v>
      </c>
      <c r="F5520" s="6" t="s">
        <v>10720</v>
      </c>
      <c r="G5520" s="6" t="s">
        <v>10981</v>
      </c>
      <c r="H5520" s="6" t="s">
        <v>10996</v>
      </c>
      <c r="I5520" s="6" t="s">
        <v>11013</v>
      </c>
      <c r="J5520" s="6" t="s">
        <v>5</v>
      </c>
      <c r="K5520" s="7">
        <v>3</v>
      </c>
      <c r="L5520" s="7">
        <f>IFERROR(VLOOKUP(SiscoTable[[#This Row],[Código]],Hoja2!A:B,2,0)*SiscoTable[[#This Row],[Provta(Uns)]],0)</f>
        <v>55.199999999999996</v>
      </c>
      <c r="M5520" s="7">
        <v>0</v>
      </c>
      <c r="N5520" s="7">
        <v>0</v>
      </c>
      <c r="O5520" s="7">
        <f>IFERROR(VLOOKUP(SiscoTable[[#This Row],[Código]],Hoja2!A:B,2,0)*SiscoTable[[#This Row],[Stock_actual]],0)</f>
        <v>0</v>
      </c>
      <c r="P5520" s="6" t="s">
        <v>7</v>
      </c>
      <c r="Q5520" s="7">
        <v>3</v>
      </c>
      <c r="R5520" s="7">
        <v>6</v>
      </c>
      <c r="S5520" s="7" t="s">
        <v>11926</v>
      </c>
      <c r="BI5520"/>
      <c r="BJ5520"/>
    </row>
    <row r="5521" spans="2:62" x14ac:dyDescent="0.4">
      <c r="B5521" s="1">
        <v>27333</v>
      </c>
      <c r="C5521" s="6" t="s">
        <v>8</v>
      </c>
      <c r="D5521" s="6" t="s">
        <v>8</v>
      </c>
      <c r="E5521" s="6" t="s">
        <v>8482</v>
      </c>
      <c r="F5521" s="6" t="s">
        <v>10720</v>
      </c>
      <c r="G5521" s="6" t="s">
        <v>10981</v>
      </c>
      <c r="H5521" s="6" t="s">
        <v>10996</v>
      </c>
      <c r="I5521" s="6" t="s">
        <v>11052</v>
      </c>
      <c r="J5521" s="6" t="s">
        <v>5</v>
      </c>
      <c r="K5521" s="7">
        <v>1.33</v>
      </c>
      <c r="L5521" s="7">
        <f>IFERROR(VLOOKUP(SiscoTable[[#This Row],[Código]],Hoja2!A:B,2,0)*SiscoTable[[#This Row],[Provta(Uns)]],0)</f>
        <v>16.757999999999999</v>
      </c>
      <c r="M5521" s="7">
        <v>0</v>
      </c>
      <c r="N5521" s="7">
        <v>6</v>
      </c>
      <c r="O5521" s="7">
        <f>IFERROR(VLOOKUP(SiscoTable[[#This Row],[Código]],Hoja2!A:B,2,0)*SiscoTable[[#This Row],[Stock_actual]],0)</f>
        <v>75.599999999999994</v>
      </c>
      <c r="P5521" s="6" t="s">
        <v>1811</v>
      </c>
      <c r="Q5521" s="7">
        <v>1</v>
      </c>
      <c r="R5521" s="7">
        <v>0</v>
      </c>
      <c r="S5521" s="7" t="s">
        <v>11926</v>
      </c>
      <c r="BI5521"/>
      <c r="BJ5521"/>
    </row>
    <row r="5522" spans="2:62" x14ac:dyDescent="0.4">
      <c r="B5522" s="1">
        <v>27334</v>
      </c>
      <c r="C5522" s="6" t="s">
        <v>30</v>
      </c>
      <c r="D5522" s="6" t="s">
        <v>8</v>
      </c>
      <c r="E5522" s="6" t="s">
        <v>8482</v>
      </c>
      <c r="F5522" s="6" t="s">
        <v>10720</v>
      </c>
      <c r="G5522" s="6" t="s">
        <v>10981</v>
      </c>
      <c r="H5522" s="6" t="s">
        <v>10996</v>
      </c>
      <c r="I5522" s="6" t="s">
        <v>11014</v>
      </c>
      <c r="J5522" s="6" t="s">
        <v>5</v>
      </c>
      <c r="K5522" s="7">
        <v>3.17</v>
      </c>
      <c r="L5522" s="7">
        <f>IFERROR(VLOOKUP(SiscoTable[[#This Row],[Código]],Hoja2!A:B,2,0)*SiscoTable[[#This Row],[Provta(Uns)]],0)</f>
        <v>58.327999999999996</v>
      </c>
      <c r="M5522" s="7">
        <v>0</v>
      </c>
      <c r="N5522" s="7">
        <v>1</v>
      </c>
      <c r="O5522" s="7">
        <f>IFERROR(VLOOKUP(SiscoTable[[#This Row],[Código]],Hoja2!A:B,2,0)*SiscoTable[[#This Row],[Stock_actual]],0)</f>
        <v>18.399999999999999</v>
      </c>
      <c r="P5522" s="6" t="s">
        <v>117</v>
      </c>
      <c r="Q5522" s="7">
        <v>4</v>
      </c>
      <c r="R5522" s="7">
        <v>6.59</v>
      </c>
      <c r="S5522" s="7" t="s">
        <v>11926</v>
      </c>
      <c r="BI5522"/>
      <c r="BJ5522"/>
    </row>
    <row r="5523" spans="2:62" x14ac:dyDescent="0.4">
      <c r="B5523" s="1">
        <v>27335</v>
      </c>
      <c r="C5523" s="6" t="s">
        <v>30</v>
      </c>
      <c r="D5523" s="6" t="s">
        <v>30</v>
      </c>
      <c r="E5523" s="6" t="s">
        <v>8482</v>
      </c>
      <c r="F5523" s="6" t="s">
        <v>10720</v>
      </c>
      <c r="G5523" s="6" t="s">
        <v>10981</v>
      </c>
      <c r="H5523" s="6" t="s">
        <v>10996</v>
      </c>
      <c r="I5523" s="6" t="s">
        <v>11015</v>
      </c>
      <c r="J5523" s="6" t="s">
        <v>5</v>
      </c>
      <c r="K5523" s="7">
        <v>17</v>
      </c>
      <c r="L5523" s="7">
        <f>IFERROR(VLOOKUP(SiscoTable[[#This Row],[Código]],Hoja2!A:B,2,0)*SiscoTable[[#This Row],[Provta(Uns)]],0)</f>
        <v>59.5</v>
      </c>
      <c r="M5523" s="7">
        <v>0</v>
      </c>
      <c r="N5523" s="7">
        <v>35</v>
      </c>
      <c r="O5523" s="7">
        <f>IFERROR(VLOOKUP(SiscoTable[[#This Row],[Código]],Hoja2!A:B,2,0)*SiscoTable[[#This Row],[Stock_actual]],0)</f>
        <v>122.5</v>
      </c>
      <c r="P5523" s="6" t="s">
        <v>1119</v>
      </c>
      <c r="Q5523" s="7">
        <v>19</v>
      </c>
      <c r="R5523" s="7">
        <v>0</v>
      </c>
      <c r="S5523" s="7" t="s">
        <v>11926</v>
      </c>
      <c r="BI5523"/>
      <c r="BJ5523"/>
    </row>
    <row r="5524" spans="2:62" x14ac:dyDescent="0.4">
      <c r="B5524" s="1">
        <v>27336</v>
      </c>
      <c r="C5524" s="6" t="s">
        <v>8</v>
      </c>
      <c r="D5524" s="6" t="s">
        <v>8</v>
      </c>
      <c r="E5524" s="6" t="s">
        <v>8482</v>
      </c>
      <c r="F5524" s="6" t="s">
        <v>10720</v>
      </c>
      <c r="G5524" s="6" t="s">
        <v>10981</v>
      </c>
      <c r="H5524" s="6" t="s">
        <v>10996</v>
      </c>
      <c r="I5524" s="6" t="s">
        <v>11053</v>
      </c>
      <c r="J5524" s="6" t="s">
        <v>5</v>
      </c>
      <c r="K5524" s="7">
        <v>3.33</v>
      </c>
      <c r="L5524" s="7">
        <f>IFERROR(VLOOKUP(SiscoTable[[#This Row],[Código]],Hoja2!A:B,2,0)*SiscoTable[[#This Row],[Provta(Uns)]],0)</f>
        <v>41.957999999999998</v>
      </c>
      <c r="M5524" s="7">
        <v>0</v>
      </c>
      <c r="N5524" s="7">
        <v>10</v>
      </c>
      <c r="O5524" s="7">
        <f>IFERROR(VLOOKUP(SiscoTable[[#This Row],[Código]],Hoja2!A:B,2,0)*SiscoTable[[#This Row],[Stock_actual]],0)</f>
        <v>126</v>
      </c>
      <c r="P5524" s="6" t="s">
        <v>983</v>
      </c>
      <c r="Q5524" s="7">
        <v>4</v>
      </c>
      <c r="R5524" s="7">
        <v>0</v>
      </c>
      <c r="S5524" s="7" t="s">
        <v>11926</v>
      </c>
      <c r="BI5524"/>
      <c r="BJ5524"/>
    </row>
    <row r="5525" spans="2:62" x14ac:dyDescent="0.4">
      <c r="B5525" s="1">
        <v>27337</v>
      </c>
      <c r="C5525" s="6" t="s">
        <v>8</v>
      </c>
      <c r="D5525" s="6" t="s">
        <v>8</v>
      </c>
      <c r="E5525" s="6" t="s">
        <v>8482</v>
      </c>
      <c r="F5525" s="6" t="s">
        <v>11823</v>
      </c>
      <c r="G5525" s="6" t="s">
        <v>11823</v>
      </c>
      <c r="H5525" s="6" t="s">
        <v>11830</v>
      </c>
      <c r="I5525" s="6" t="s">
        <v>11841</v>
      </c>
      <c r="J5525" s="6" t="s">
        <v>5</v>
      </c>
      <c r="K5525" s="7">
        <v>2.33</v>
      </c>
      <c r="L5525" s="7">
        <f>IFERROR(VLOOKUP(SiscoTable[[#This Row],[Código]],Hoja2!A:B,2,0)*SiscoTable[[#This Row],[Provta(Uns)]],0)</f>
        <v>2.7959999999999998</v>
      </c>
      <c r="M5525" s="7">
        <v>0</v>
      </c>
      <c r="N5525" s="7">
        <v>153</v>
      </c>
      <c r="O5525" s="7">
        <f>IFERROR(VLOOKUP(SiscoTable[[#This Row],[Código]],Hoja2!A:B,2,0)*SiscoTable[[#This Row],[Stock_actual]],0)</f>
        <v>183.6</v>
      </c>
      <c r="P5525" s="6" t="s">
        <v>3661</v>
      </c>
      <c r="Q5525" s="7">
        <v>3</v>
      </c>
      <c r="R5525" s="7">
        <v>0</v>
      </c>
      <c r="S5525" s="7" t="s">
        <v>11925</v>
      </c>
      <c r="BI5525"/>
      <c r="BJ5525"/>
    </row>
    <row r="5526" spans="2:62" x14ac:dyDescent="0.4">
      <c r="B5526" s="1">
        <v>27340</v>
      </c>
      <c r="C5526" s="6" t="s">
        <v>8</v>
      </c>
      <c r="D5526" s="6" t="s">
        <v>8</v>
      </c>
      <c r="E5526" s="6" t="s">
        <v>8482</v>
      </c>
      <c r="F5526" s="6" t="s">
        <v>11823</v>
      </c>
      <c r="G5526" s="6" t="s">
        <v>11823</v>
      </c>
      <c r="H5526" s="6" t="s">
        <v>11830</v>
      </c>
      <c r="I5526" s="6" t="s">
        <v>11842</v>
      </c>
      <c r="J5526" s="6" t="s">
        <v>5</v>
      </c>
      <c r="K5526" s="7">
        <v>3.5</v>
      </c>
      <c r="L5526" s="7">
        <f>IFERROR(VLOOKUP(SiscoTable[[#This Row],[Código]],Hoja2!A:B,2,0)*SiscoTable[[#This Row],[Provta(Uns)]],0)</f>
        <v>10.5</v>
      </c>
      <c r="M5526" s="7">
        <v>0</v>
      </c>
      <c r="N5526" s="7">
        <v>296</v>
      </c>
      <c r="O5526" s="7">
        <f>IFERROR(VLOOKUP(SiscoTable[[#This Row],[Código]],Hoja2!A:B,2,0)*SiscoTable[[#This Row],[Stock_actual]],0)</f>
        <v>888</v>
      </c>
      <c r="P5526" s="6" t="s">
        <v>11843</v>
      </c>
      <c r="Q5526" s="7">
        <v>4</v>
      </c>
      <c r="R5526" s="7">
        <v>0</v>
      </c>
      <c r="S5526" s="7" t="s">
        <v>11925</v>
      </c>
      <c r="BI5526"/>
      <c r="BJ5526"/>
    </row>
    <row r="5527" spans="2:62" x14ac:dyDescent="0.4">
      <c r="B5527" s="1">
        <v>27343</v>
      </c>
      <c r="C5527" s="6" t="s">
        <v>25</v>
      </c>
      <c r="D5527" s="6" t="s">
        <v>25</v>
      </c>
      <c r="E5527" s="6" t="s">
        <v>8482</v>
      </c>
      <c r="F5527" s="6" t="s">
        <v>11823</v>
      </c>
      <c r="G5527" s="6" t="s">
        <v>11823</v>
      </c>
      <c r="H5527" s="6" t="s">
        <v>11830</v>
      </c>
      <c r="I5527" s="6" t="s">
        <v>11833</v>
      </c>
      <c r="J5527" s="6" t="s">
        <v>5</v>
      </c>
      <c r="K5527" s="7">
        <v>70.83</v>
      </c>
      <c r="L5527" s="7">
        <f>IFERROR(VLOOKUP(SiscoTable[[#This Row],[Código]],Hoja2!A:B,2,0)*SiscoTable[[#This Row],[Provta(Uns)]],0)</f>
        <v>354.15</v>
      </c>
      <c r="M5527" s="7">
        <v>0</v>
      </c>
      <c r="N5527" s="7">
        <v>-62</v>
      </c>
      <c r="O5527" s="7">
        <f>IFERROR(VLOOKUP(SiscoTable[[#This Row],[Código]],Hoja2!A:B,2,0)*SiscoTable[[#This Row],[Stock_actual]],0)</f>
        <v>-310</v>
      </c>
      <c r="P5527" s="6" t="s">
        <v>7</v>
      </c>
      <c r="Q5527" s="7">
        <v>78</v>
      </c>
      <c r="R5527" s="7">
        <v>141.6</v>
      </c>
      <c r="S5527" s="7" t="s">
        <v>11925</v>
      </c>
      <c r="BI5527"/>
      <c r="BJ5527"/>
    </row>
    <row r="5528" spans="2:62" x14ac:dyDescent="0.4">
      <c r="B5528" s="1">
        <v>27344</v>
      </c>
      <c r="C5528" s="6" t="s">
        <v>30</v>
      </c>
      <c r="D5528" s="6" t="s">
        <v>30</v>
      </c>
      <c r="E5528" s="6" t="s">
        <v>8482</v>
      </c>
      <c r="F5528" s="6" t="s">
        <v>11823</v>
      </c>
      <c r="G5528" s="6" t="s">
        <v>11823</v>
      </c>
      <c r="H5528" s="6" t="s">
        <v>11830</v>
      </c>
      <c r="I5528" s="6" t="s">
        <v>11835</v>
      </c>
      <c r="J5528" s="6" t="s">
        <v>5</v>
      </c>
      <c r="K5528" s="7">
        <v>32.83</v>
      </c>
      <c r="L5528" s="7">
        <f>IFERROR(VLOOKUP(SiscoTable[[#This Row],[Código]],Hoja2!A:B,2,0)*SiscoTable[[#This Row],[Provta(Uns)]],0)</f>
        <v>114.905</v>
      </c>
      <c r="M5528" s="7">
        <v>0</v>
      </c>
      <c r="N5528" s="7">
        <v>105</v>
      </c>
      <c r="O5528" s="7">
        <f>IFERROR(VLOOKUP(SiscoTable[[#This Row],[Código]],Hoja2!A:B,2,0)*SiscoTable[[#This Row],[Stock_actual]],0)</f>
        <v>367.5</v>
      </c>
      <c r="P5528" s="6" t="s">
        <v>623</v>
      </c>
      <c r="Q5528" s="7">
        <v>36</v>
      </c>
      <c r="R5528" s="7">
        <v>0</v>
      </c>
      <c r="S5528" s="7" t="s">
        <v>11925</v>
      </c>
      <c r="BI5528"/>
      <c r="BJ5528"/>
    </row>
    <row r="5529" spans="2:62" x14ac:dyDescent="0.4">
      <c r="B5529" s="1">
        <v>27347</v>
      </c>
      <c r="C5529" s="6" t="s">
        <v>8</v>
      </c>
      <c r="D5529" s="6" t="s">
        <v>8</v>
      </c>
      <c r="E5529" s="6" t="s">
        <v>8482</v>
      </c>
      <c r="F5529" s="6" t="s">
        <v>11823</v>
      </c>
      <c r="G5529" s="6" t="s">
        <v>11823</v>
      </c>
      <c r="H5529" s="6" t="s">
        <v>11830</v>
      </c>
      <c r="I5529" s="6" t="s">
        <v>11844</v>
      </c>
      <c r="J5529" s="6" t="s">
        <v>5</v>
      </c>
      <c r="K5529" s="7">
        <v>1.5</v>
      </c>
      <c r="L5529" s="7">
        <f>IFERROR(VLOOKUP(SiscoTable[[#This Row],[Código]],Hoja2!A:B,2,0)*SiscoTable[[#This Row],[Provta(Uns)]],0)</f>
        <v>5.25</v>
      </c>
      <c r="M5529" s="7">
        <v>0</v>
      </c>
      <c r="N5529" s="7">
        <v>246</v>
      </c>
      <c r="O5529" s="7">
        <f>IFERROR(VLOOKUP(SiscoTable[[#This Row],[Código]],Hoja2!A:B,2,0)*SiscoTable[[#This Row],[Stock_actual]],0)</f>
        <v>861</v>
      </c>
      <c r="P5529" s="6" t="s">
        <v>11845</v>
      </c>
      <c r="Q5529" s="7">
        <v>2</v>
      </c>
      <c r="R5529" s="7">
        <v>0</v>
      </c>
      <c r="S5529" s="7" t="s">
        <v>11925</v>
      </c>
      <c r="BI5529"/>
      <c r="BJ5529"/>
    </row>
    <row r="5530" spans="2:62" x14ac:dyDescent="0.4">
      <c r="B5530" s="1">
        <v>27349</v>
      </c>
      <c r="C5530" s="6" t="s">
        <v>30</v>
      </c>
      <c r="D5530" s="6" t="s">
        <v>25</v>
      </c>
      <c r="E5530" s="6" t="s">
        <v>8482</v>
      </c>
      <c r="F5530" s="6" t="s">
        <v>11823</v>
      </c>
      <c r="G5530" s="6" t="s">
        <v>11823</v>
      </c>
      <c r="H5530" s="6" t="s">
        <v>11830</v>
      </c>
      <c r="I5530" s="6" t="s">
        <v>11836</v>
      </c>
      <c r="J5530" s="6" t="s">
        <v>5</v>
      </c>
      <c r="K5530" s="7">
        <v>219.17</v>
      </c>
      <c r="L5530" s="7">
        <f>IFERROR(VLOOKUP(SiscoTable[[#This Row],[Código]],Hoja2!A:B,2,0)*SiscoTable[[#This Row],[Provta(Uns)]],0)</f>
        <v>219.17</v>
      </c>
      <c r="M5530" s="7">
        <v>0</v>
      </c>
      <c r="N5530" s="7">
        <v>5275</v>
      </c>
      <c r="O5530" s="7">
        <f>IFERROR(VLOOKUP(SiscoTable[[#This Row],[Código]],Hoja2!A:B,2,0)*SiscoTable[[#This Row],[Stock_actual]],0)</f>
        <v>5275</v>
      </c>
      <c r="P5530" s="6" t="s">
        <v>1029</v>
      </c>
      <c r="Q5530" s="7">
        <v>241</v>
      </c>
      <c r="R5530" s="7">
        <v>0</v>
      </c>
      <c r="S5530" s="7" t="s">
        <v>11925</v>
      </c>
      <c r="BI5530"/>
      <c r="BJ5530"/>
    </row>
    <row r="5531" spans="2:62" x14ac:dyDescent="0.4">
      <c r="B5531" s="1">
        <v>27350</v>
      </c>
      <c r="C5531" s="6" t="s">
        <v>25</v>
      </c>
      <c r="D5531" s="6" t="s">
        <v>25</v>
      </c>
      <c r="E5531" s="6" t="s">
        <v>3268</v>
      </c>
      <c r="F5531" s="6" t="s">
        <v>5836</v>
      </c>
      <c r="G5531" s="6" t="s">
        <v>5837</v>
      </c>
      <c r="H5531" s="6" t="s">
        <v>5860</v>
      </c>
      <c r="I5531" s="6" t="s">
        <v>5859</v>
      </c>
      <c r="J5531" s="6" t="s">
        <v>5</v>
      </c>
      <c r="K5531" s="7">
        <v>36.33</v>
      </c>
      <c r="L5531" s="7">
        <f>IFERROR(VLOOKUP(SiscoTable[[#This Row],[Código]],Hoja2!A:B,2,0)*SiscoTable[[#This Row],[Provta(Uns)]],0)</f>
        <v>395.99700000000001</v>
      </c>
      <c r="M5531" s="7">
        <v>72</v>
      </c>
      <c r="N5531" s="7">
        <v>0</v>
      </c>
      <c r="O5531" s="7">
        <f>IFERROR(VLOOKUP(SiscoTable[[#This Row],[Código]],Hoja2!A:B,2,0)*SiscoTable[[#This Row],[Stock_actual]],0)</f>
        <v>0</v>
      </c>
      <c r="P5531" s="6" t="s">
        <v>7</v>
      </c>
      <c r="Q5531" s="7">
        <v>40</v>
      </c>
      <c r="R5531" s="7">
        <v>0.59999999999999432</v>
      </c>
      <c r="S5531" s="7" t="s">
        <v>11928</v>
      </c>
      <c r="BI5531"/>
      <c r="BJ5531"/>
    </row>
    <row r="5532" spans="2:62" x14ac:dyDescent="0.4">
      <c r="B5532" s="1">
        <v>27351</v>
      </c>
      <c r="C5532" s="6" t="s">
        <v>25</v>
      </c>
      <c r="D5532" s="6" t="s">
        <v>25</v>
      </c>
      <c r="E5532" s="6" t="s">
        <v>3268</v>
      </c>
      <c r="F5532" s="6" t="s">
        <v>5836</v>
      </c>
      <c r="G5532" s="6" t="s">
        <v>5837</v>
      </c>
      <c r="H5532" s="6" t="s">
        <v>5860</v>
      </c>
      <c r="I5532" s="6" t="s">
        <v>5861</v>
      </c>
      <c r="J5532" s="6" t="s">
        <v>5</v>
      </c>
      <c r="K5532" s="7">
        <v>52.17</v>
      </c>
      <c r="L5532" s="7">
        <f>IFERROR(VLOOKUP(SiscoTable[[#This Row],[Código]],Hoja2!A:B,2,0)*SiscoTable[[#This Row],[Provta(Uns)]],0)</f>
        <v>260.85000000000002</v>
      </c>
      <c r="M5532" s="7">
        <v>48</v>
      </c>
      <c r="N5532" s="7">
        <v>98</v>
      </c>
      <c r="O5532" s="7">
        <f>IFERROR(VLOOKUP(SiscoTable[[#This Row],[Código]],Hoja2!A:B,2,0)*SiscoTable[[#This Row],[Stock_actual]],0)</f>
        <v>490</v>
      </c>
      <c r="P5532" s="6" t="s">
        <v>1054</v>
      </c>
      <c r="Q5532" s="7">
        <v>57</v>
      </c>
      <c r="R5532" s="7">
        <v>0</v>
      </c>
      <c r="S5532" s="7" t="s">
        <v>11928</v>
      </c>
      <c r="BI5532"/>
      <c r="BJ5532"/>
    </row>
    <row r="5533" spans="2:62" x14ac:dyDescent="0.4">
      <c r="B5533" s="1">
        <v>27352</v>
      </c>
      <c r="C5533" s="6" t="s">
        <v>30</v>
      </c>
      <c r="D5533" s="6" t="s">
        <v>25</v>
      </c>
      <c r="E5533" s="6" t="s">
        <v>3268</v>
      </c>
      <c r="F5533" s="6" t="s">
        <v>5836</v>
      </c>
      <c r="G5533" s="6" t="s">
        <v>5929</v>
      </c>
      <c r="H5533" s="6" t="s">
        <v>5860</v>
      </c>
      <c r="I5533" s="6" t="s">
        <v>5986</v>
      </c>
      <c r="J5533" s="6" t="s">
        <v>5</v>
      </c>
      <c r="K5533" s="7">
        <v>53</v>
      </c>
      <c r="L5533" s="7">
        <f>IFERROR(VLOOKUP(SiscoTable[[#This Row],[Código]],Hoja2!A:B,2,0)*SiscoTable[[#This Row],[Provta(Uns)]],0)</f>
        <v>159</v>
      </c>
      <c r="M5533" s="7">
        <v>120</v>
      </c>
      <c r="N5533" s="7">
        <v>-2</v>
      </c>
      <c r="O5533" s="7">
        <f>IFERROR(VLOOKUP(SiscoTable[[#This Row],[Código]],Hoja2!A:B,2,0)*SiscoTable[[#This Row],[Stock_actual]],0)</f>
        <v>-6</v>
      </c>
      <c r="P5533" s="6" t="s">
        <v>7</v>
      </c>
      <c r="Q5533" s="7">
        <v>58</v>
      </c>
      <c r="R5533" s="7">
        <v>0</v>
      </c>
      <c r="S5533" s="7" t="s">
        <v>11928</v>
      </c>
      <c r="BI5533"/>
      <c r="BJ5533"/>
    </row>
    <row r="5534" spans="2:62" x14ac:dyDescent="0.4">
      <c r="B5534" s="1">
        <v>27353</v>
      </c>
      <c r="C5534" s="6" t="s">
        <v>25</v>
      </c>
      <c r="D5534" s="6" t="s">
        <v>25</v>
      </c>
      <c r="E5534" s="6" t="s">
        <v>3268</v>
      </c>
      <c r="F5534" s="6" t="s">
        <v>5836</v>
      </c>
      <c r="G5534" s="6" t="s">
        <v>5929</v>
      </c>
      <c r="H5534" s="6" t="s">
        <v>5839</v>
      </c>
      <c r="I5534" s="6" t="s">
        <v>5960</v>
      </c>
      <c r="J5534" s="6" t="s">
        <v>5</v>
      </c>
      <c r="K5534" s="7">
        <v>42.67</v>
      </c>
      <c r="L5534" s="7">
        <f>IFERROR(VLOOKUP(SiscoTable[[#This Row],[Código]],Hoja2!A:B,2,0)*SiscoTable[[#This Row],[Provta(Uns)]],0)</f>
        <v>422.43300000000005</v>
      </c>
      <c r="M5534" s="7">
        <v>0</v>
      </c>
      <c r="N5534" s="7">
        <v>106</v>
      </c>
      <c r="O5534" s="7">
        <f>IFERROR(VLOOKUP(SiscoTable[[#This Row],[Código]],Hoja2!A:B,2,0)*SiscoTable[[#This Row],[Stock_actual]],0)</f>
        <v>1049.4000000000001</v>
      </c>
      <c r="P5534" s="6" t="s">
        <v>510</v>
      </c>
      <c r="Q5534" s="7">
        <v>47</v>
      </c>
      <c r="R5534" s="7">
        <v>0</v>
      </c>
      <c r="S5534" s="7" t="s">
        <v>11928</v>
      </c>
      <c r="BI5534"/>
      <c r="BJ5534"/>
    </row>
    <row r="5535" spans="2:62" x14ac:dyDescent="0.4">
      <c r="B5535" s="1">
        <v>27354</v>
      </c>
      <c r="C5535" s="6" t="s">
        <v>30</v>
      </c>
      <c r="D5535" s="6" t="s">
        <v>8</v>
      </c>
      <c r="E5535" s="6" t="s">
        <v>3268</v>
      </c>
      <c r="F5535" s="6" t="s">
        <v>5836</v>
      </c>
      <c r="G5535" s="6" t="s">
        <v>5929</v>
      </c>
      <c r="H5535" s="6" t="s">
        <v>5839</v>
      </c>
      <c r="I5535" s="6" t="s">
        <v>5987</v>
      </c>
      <c r="J5535" s="6" t="s">
        <v>5</v>
      </c>
      <c r="K5535" s="7">
        <v>1.33</v>
      </c>
      <c r="L5535" s="7">
        <f>IFERROR(VLOOKUP(SiscoTable[[#This Row],[Código]],Hoja2!A:B,2,0)*SiscoTable[[#This Row],[Provta(Uns)]],0)</f>
        <v>37.24</v>
      </c>
      <c r="M5535" s="7">
        <v>12</v>
      </c>
      <c r="N5535" s="7">
        <v>0</v>
      </c>
      <c r="O5535" s="7">
        <f>IFERROR(VLOOKUP(SiscoTable[[#This Row],[Código]],Hoja2!A:B,2,0)*SiscoTable[[#This Row],[Stock_actual]],0)</f>
        <v>0</v>
      </c>
      <c r="P5535" s="6" t="s">
        <v>7</v>
      </c>
      <c r="Q5535" s="7">
        <v>1</v>
      </c>
      <c r="R5535" s="7">
        <v>0</v>
      </c>
      <c r="S5535" s="7" t="s">
        <v>11928</v>
      </c>
      <c r="BI5535"/>
      <c r="BJ5535"/>
    </row>
    <row r="5536" spans="2:62" x14ac:dyDescent="0.4">
      <c r="B5536" s="1">
        <v>27355</v>
      </c>
      <c r="C5536" s="6" t="s">
        <v>8</v>
      </c>
      <c r="D5536" s="6" t="s">
        <v>8</v>
      </c>
      <c r="E5536" s="6" t="s">
        <v>3268</v>
      </c>
      <c r="F5536" s="6" t="s">
        <v>5836</v>
      </c>
      <c r="G5536" s="6" t="s">
        <v>5929</v>
      </c>
      <c r="H5536" s="6" t="s">
        <v>5839</v>
      </c>
      <c r="I5536" s="6" t="s">
        <v>6026</v>
      </c>
      <c r="J5536" s="6" t="s">
        <v>5</v>
      </c>
      <c r="K5536" s="7">
        <v>2.67</v>
      </c>
      <c r="L5536" s="7">
        <f>IFERROR(VLOOKUP(SiscoTable[[#This Row],[Código]],Hoja2!A:B,2,0)*SiscoTable[[#This Row],[Provta(Uns)]],0)</f>
        <v>77.162999999999997</v>
      </c>
      <c r="M5536" s="7">
        <v>0</v>
      </c>
      <c r="N5536" s="7">
        <v>0</v>
      </c>
      <c r="O5536" s="7">
        <f>IFERROR(VLOOKUP(SiscoTable[[#This Row],[Código]],Hoja2!A:B,2,0)*SiscoTable[[#This Row],[Stock_actual]],0)</f>
        <v>0</v>
      </c>
      <c r="P5536" s="6" t="s">
        <v>7</v>
      </c>
      <c r="Q5536" s="7">
        <v>3</v>
      </c>
      <c r="R5536" s="7">
        <v>5.3999999999999995</v>
      </c>
      <c r="S5536" s="7" t="s">
        <v>11928</v>
      </c>
      <c r="BI5536"/>
      <c r="BJ5536"/>
    </row>
    <row r="5537" spans="2:62" x14ac:dyDescent="0.4">
      <c r="B5537" s="1">
        <v>27357</v>
      </c>
      <c r="C5537" s="6" t="s">
        <v>30</v>
      </c>
      <c r="D5537" s="6" t="s">
        <v>8</v>
      </c>
      <c r="E5537" s="6" t="s">
        <v>3268</v>
      </c>
      <c r="F5537" s="6" t="s">
        <v>5836</v>
      </c>
      <c r="G5537" s="6" t="s">
        <v>5837</v>
      </c>
      <c r="H5537" s="6" t="s">
        <v>5864</v>
      </c>
      <c r="I5537" s="6" t="s">
        <v>5886</v>
      </c>
      <c r="J5537" s="6" t="s">
        <v>5</v>
      </c>
      <c r="K5537" s="7">
        <v>3.67</v>
      </c>
      <c r="L5537" s="7">
        <f>IFERROR(VLOOKUP(SiscoTable[[#This Row],[Código]],Hoja2!A:B,2,0)*SiscoTable[[#This Row],[Provta(Uns)]],0)</f>
        <v>106.42999999999999</v>
      </c>
      <c r="M5537" s="7">
        <v>0</v>
      </c>
      <c r="N5537" s="7">
        <v>12</v>
      </c>
      <c r="O5537" s="7">
        <f>IFERROR(VLOOKUP(SiscoTable[[#This Row],[Código]],Hoja2!A:B,2,0)*SiscoTable[[#This Row],[Stock_actual]],0)</f>
        <v>348</v>
      </c>
      <c r="P5537" s="6" t="s">
        <v>3594</v>
      </c>
      <c r="Q5537" s="7">
        <v>4</v>
      </c>
      <c r="R5537" s="7">
        <v>0</v>
      </c>
      <c r="S5537" s="7" t="s">
        <v>11928</v>
      </c>
      <c r="BI5537"/>
      <c r="BJ5537"/>
    </row>
    <row r="5538" spans="2:62" x14ac:dyDescent="0.4">
      <c r="B5538" s="1">
        <v>27358</v>
      </c>
      <c r="C5538" s="6" t="s">
        <v>30</v>
      </c>
      <c r="D5538" s="6" t="s">
        <v>8</v>
      </c>
      <c r="E5538" s="6" t="s">
        <v>3268</v>
      </c>
      <c r="F5538" s="6" t="s">
        <v>7197</v>
      </c>
      <c r="G5538" s="6" t="s">
        <v>7554</v>
      </c>
      <c r="H5538" s="6" t="s">
        <v>7569</v>
      </c>
      <c r="I5538" s="6" t="s">
        <v>7669</v>
      </c>
      <c r="J5538" s="6" t="s">
        <v>5</v>
      </c>
      <c r="K5538" s="7">
        <v>0</v>
      </c>
      <c r="L5538" s="7">
        <f>IFERROR(VLOOKUP(SiscoTable[[#This Row],[Código]],Hoja2!A:B,2,0)*SiscoTable[[#This Row],[Provta(Uns)]],0)</f>
        <v>0</v>
      </c>
      <c r="M5538" s="7">
        <v>0</v>
      </c>
      <c r="N5538" s="7">
        <v>0</v>
      </c>
      <c r="O5538" s="7">
        <f>IFERROR(VLOOKUP(SiscoTable[[#This Row],[Código]],Hoja2!A:B,2,0)*SiscoTable[[#This Row],[Stock_actual]],0)</f>
        <v>0</v>
      </c>
      <c r="P5538" s="6" t="s">
        <v>7</v>
      </c>
      <c r="Q5538" s="7">
        <v>0</v>
      </c>
      <c r="R5538" s="7">
        <v>0</v>
      </c>
      <c r="S5538" s="7" t="s">
        <v>11928</v>
      </c>
      <c r="BI5538"/>
      <c r="BJ5538"/>
    </row>
    <row r="5539" spans="2:62" x14ac:dyDescent="0.4">
      <c r="B5539" s="1">
        <v>27359</v>
      </c>
      <c r="C5539" s="6" t="s">
        <v>8</v>
      </c>
      <c r="D5539" s="6" t="s">
        <v>8</v>
      </c>
      <c r="E5539" s="6" t="s">
        <v>3268</v>
      </c>
      <c r="F5539" s="6" t="s">
        <v>7197</v>
      </c>
      <c r="G5539" s="6" t="s">
        <v>7554</v>
      </c>
      <c r="H5539" s="6" t="s">
        <v>6992</v>
      </c>
      <c r="I5539" s="6" t="s">
        <v>7742</v>
      </c>
      <c r="J5539" s="6" t="s">
        <v>5</v>
      </c>
      <c r="K5539" s="7">
        <v>0</v>
      </c>
      <c r="L5539" s="7">
        <f>IFERROR(VLOOKUP(SiscoTable[[#This Row],[Código]],Hoja2!A:B,2,0)*SiscoTable[[#This Row],[Provta(Uns)]],0)</f>
        <v>0</v>
      </c>
      <c r="M5539" s="7">
        <v>0</v>
      </c>
      <c r="N5539" s="7">
        <v>0</v>
      </c>
      <c r="O5539" s="7">
        <f>IFERROR(VLOOKUP(SiscoTable[[#This Row],[Código]],Hoja2!A:B,2,0)*SiscoTable[[#This Row],[Stock_actual]],0)</f>
        <v>0</v>
      </c>
      <c r="P5539" s="6" t="s">
        <v>7</v>
      </c>
      <c r="Q5539" s="7">
        <v>0</v>
      </c>
      <c r="R5539" s="7">
        <v>0</v>
      </c>
      <c r="S5539" s="7" t="s">
        <v>11928</v>
      </c>
      <c r="BI5539"/>
      <c r="BJ5539"/>
    </row>
    <row r="5540" spans="2:62" x14ac:dyDescent="0.4">
      <c r="B5540" s="1">
        <v>27361</v>
      </c>
      <c r="C5540" s="6" t="s">
        <v>8</v>
      </c>
      <c r="D5540" s="6" t="s">
        <v>8</v>
      </c>
      <c r="E5540" s="6" t="s">
        <v>8482</v>
      </c>
      <c r="F5540" s="6" t="s">
        <v>8641</v>
      </c>
      <c r="G5540" s="6" t="s">
        <v>8756</v>
      </c>
      <c r="H5540" s="6" t="s">
        <v>8644</v>
      </c>
      <c r="I5540" s="6" t="s">
        <v>8834</v>
      </c>
      <c r="J5540" s="6" t="s">
        <v>5</v>
      </c>
      <c r="K5540" s="7">
        <v>0</v>
      </c>
      <c r="L5540" s="7">
        <f>IFERROR(VLOOKUP(SiscoTable[[#This Row],[Código]],Hoja2!A:B,2,0)*SiscoTable[[#This Row],[Provta(Uns)]],0)</f>
        <v>0</v>
      </c>
      <c r="M5540" s="7">
        <v>0</v>
      </c>
      <c r="N5540" s="7">
        <v>0</v>
      </c>
      <c r="O5540" s="7">
        <f>IFERROR(VLOOKUP(SiscoTable[[#This Row],[Código]],Hoja2!A:B,2,0)*SiscoTable[[#This Row],[Stock_actual]],0)</f>
        <v>0</v>
      </c>
      <c r="P5540" s="6" t="s">
        <v>7</v>
      </c>
      <c r="Q5540" s="7">
        <v>0</v>
      </c>
      <c r="R5540" s="7">
        <v>0</v>
      </c>
      <c r="S5540" s="7" t="s">
        <v>11926</v>
      </c>
      <c r="BI5540"/>
      <c r="BJ5540"/>
    </row>
    <row r="5541" spans="2:62" x14ac:dyDescent="0.4">
      <c r="B5541" s="1">
        <v>27362</v>
      </c>
      <c r="C5541" s="6" t="s">
        <v>8</v>
      </c>
      <c r="D5541" s="6" t="s">
        <v>8</v>
      </c>
      <c r="E5541" s="6" t="s">
        <v>8482</v>
      </c>
      <c r="F5541" s="6" t="s">
        <v>8641</v>
      </c>
      <c r="G5541" s="6" t="s">
        <v>8756</v>
      </c>
      <c r="H5541" s="6" t="s">
        <v>8644</v>
      </c>
      <c r="I5541" s="6" t="s">
        <v>8835</v>
      </c>
      <c r="J5541" s="6" t="s">
        <v>5</v>
      </c>
      <c r="K5541" s="7">
        <v>0</v>
      </c>
      <c r="L5541" s="7">
        <f>IFERROR(VLOOKUP(SiscoTable[[#This Row],[Código]],Hoja2!A:B,2,0)*SiscoTable[[#This Row],[Provta(Uns)]],0)</f>
        <v>0</v>
      </c>
      <c r="M5541" s="7">
        <v>0</v>
      </c>
      <c r="N5541" s="7">
        <v>0</v>
      </c>
      <c r="O5541" s="7">
        <f>IFERROR(VLOOKUP(SiscoTable[[#This Row],[Código]],Hoja2!A:B,2,0)*SiscoTable[[#This Row],[Stock_actual]],0)</f>
        <v>0</v>
      </c>
      <c r="P5541" s="6" t="s">
        <v>7</v>
      </c>
      <c r="Q5541" s="7">
        <v>0</v>
      </c>
      <c r="R5541" s="7">
        <v>0</v>
      </c>
      <c r="S5541" s="7" t="s">
        <v>11926</v>
      </c>
      <c r="BI5541"/>
      <c r="BJ5541"/>
    </row>
    <row r="5542" spans="2:62" x14ac:dyDescent="0.4">
      <c r="B5542" s="1">
        <v>27363</v>
      </c>
      <c r="C5542" s="6" t="s">
        <v>8</v>
      </c>
      <c r="D5542" s="6" t="s">
        <v>8</v>
      </c>
      <c r="E5542" s="6" t="s">
        <v>8482</v>
      </c>
      <c r="F5542" s="6" t="s">
        <v>8641</v>
      </c>
      <c r="G5542" s="6" t="s">
        <v>8756</v>
      </c>
      <c r="H5542" s="6" t="s">
        <v>8644</v>
      </c>
      <c r="I5542" s="6" t="s">
        <v>8836</v>
      </c>
      <c r="J5542" s="6" t="s">
        <v>5</v>
      </c>
      <c r="K5542" s="7">
        <v>0</v>
      </c>
      <c r="L5542" s="7">
        <f>IFERROR(VLOOKUP(SiscoTable[[#This Row],[Código]],Hoja2!A:B,2,0)*SiscoTable[[#This Row],[Provta(Uns)]],0)</f>
        <v>0</v>
      </c>
      <c r="M5542" s="7">
        <v>0</v>
      </c>
      <c r="N5542" s="7">
        <v>0</v>
      </c>
      <c r="O5542" s="7">
        <f>IFERROR(VLOOKUP(SiscoTable[[#This Row],[Código]],Hoja2!A:B,2,0)*SiscoTable[[#This Row],[Stock_actual]],0)</f>
        <v>0</v>
      </c>
      <c r="P5542" s="6" t="s">
        <v>7</v>
      </c>
      <c r="Q5542" s="7">
        <v>0</v>
      </c>
      <c r="R5542" s="7">
        <v>0</v>
      </c>
      <c r="S5542" s="7" t="s">
        <v>11926</v>
      </c>
      <c r="BI5542"/>
      <c r="BJ5542"/>
    </row>
    <row r="5543" spans="2:62" x14ac:dyDescent="0.4">
      <c r="B5543" s="1">
        <v>27364</v>
      </c>
      <c r="C5543" s="6" t="s">
        <v>30</v>
      </c>
      <c r="D5543" s="6" t="s">
        <v>8</v>
      </c>
      <c r="E5543" s="6" t="s">
        <v>8482</v>
      </c>
      <c r="F5543" s="6" t="s">
        <v>8641</v>
      </c>
      <c r="G5543" s="6" t="s">
        <v>8756</v>
      </c>
      <c r="H5543" s="6" t="s">
        <v>8644</v>
      </c>
      <c r="I5543" s="6" t="s">
        <v>8769</v>
      </c>
      <c r="J5543" s="6" t="s">
        <v>5</v>
      </c>
      <c r="K5543" s="7">
        <v>2</v>
      </c>
      <c r="L5543" s="7">
        <f>IFERROR(VLOOKUP(SiscoTable[[#This Row],[Código]],Hoja2!A:B,2,0)*SiscoTable[[#This Row],[Provta(Uns)]],0)</f>
        <v>81</v>
      </c>
      <c r="M5543" s="7">
        <v>0</v>
      </c>
      <c r="N5543" s="7">
        <v>0</v>
      </c>
      <c r="O5543" s="7">
        <f>IFERROR(VLOOKUP(SiscoTable[[#This Row],[Código]],Hoja2!A:B,2,0)*SiscoTable[[#This Row],[Stock_actual]],0)</f>
        <v>0</v>
      </c>
      <c r="P5543" s="6" t="s">
        <v>7</v>
      </c>
      <c r="Q5543" s="7">
        <v>2</v>
      </c>
      <c r="R5543" s="7">
        <v>4.2</v>
      </c>
      <c r="S5543" s="7" t="s">
        <v>11926</v>
      </c>
      <c r="BI5543"/>
      <c r="BJ5543"/>
    </row>
    <row r="5544" spans="2:62" x14ac:dyDescent="0.4">
      <c r="B5544" s="1">
        <v>27365</v>
      </c>
      <c r="C5544" s="6" t="s">
        <v>8</v>
      </c>
      <c r="D5544" s="6" t="s">
        <v>8</v>
      </c>
      <c r="E5544" s="6" t="s">
        <v>8482</v>
      </c>
      <c r="F5544" s="6" t="s">
        <v>8641</v>
      </c>
      <c r="G5544" s="6" t="s">
        <v>8756</v>
      </c>
      <c r="H5544" s="6" t="s">
        <v>8644</v>
      </c>
      <c r="I5544" s="6" t="s">
        <v>8837</v>
      </c>
      <c r="J5544" s="6" t="s">
        <v>5</v>
      </c>
      <c r="K5544" s="7">
        <v>0</v>
      </c>
      <c r="L5544" s="7">
        <f>IFERROR(VLOOKUP(SiscoTable[[#This Row],[Código]],Hoja2!A:B,2,0)*SiscoTable[[#This Row],[Provta(Uns)]],0)</f>
        <v>0</v>
      </c>
      <c r="M5544" s="7">
        <v>0</v>
      </c>
      <c r="N5544" s="7">
        <v>0</v>
      </c>
      <c r="O5544" s="7">
        <f>IFERROR(VLOOKUP(SiscoTable[[#This Row],[Código]],Hoja2!A:B,2,0)*SiscoTable[[#This Row],[Stock_actual]],0)</f>
        <v>0</v>
      </c>
      <c r="P5544" s="6" t="s">
        <v>7</v>
      </c>
      <c r="Q5544" s="7">
        <v>0</v>
      </c>
      <c r="R5544" s="7">
        <v>0</v>
      </c>
      <c r="S5544" s="7" t="s">
        <v>11926</v>
      </c>
      <c r="BI5544"/>
      <c r="BJ5544"/>
    </row>
    <row r="5545" spans="2:62" x14ac:dyDescent="0.4">
      <c r="B5545" s="1">
        <v>27366</v>
      </c>
      <c r="C5545" s="6" t="s">
        <v>30</v>
      </c>
      <c r="D5545" s="6" t="s">
        <v>8</v>
      </c>
      <c r="E5545" s="6" t="s">
        <v>8482</v>
      </c>
      <c r="F5545" s="6" t="s">
        <v>8641</v>
      </c>
      <c r="G5545" s="6" t="s">
        <v>8756</v>
      </c>
      <c r="H5545" s="6" t="s">
        <v>8644</v>
      </c>
      <c r="I5545" s="6" t="s">
        <v>8770</v>
      </c>
      <c r="J5545" s="6" t="s">
        <v>5</v>
      </c>
      <c r="K5545" s="7">
        <v>1.5</v>
      </c>
      <c r="L5545" s="7">
        <f>IFERROR(VLOOKUP(SiscoTable[[#This Row],[Código]],Hoja2!A:B,2,0)*SiscoTable[[#This Row],[Provta(Uns)]],0)</f>
        <v>58.349999999999994</v>
      </c>
      <c r="M5545" s="7">
        <v>0</v>
      </c>
      <c r="N5545" s="7">
        <v>14</v>
      </c>
      <c r="O5545" s="7">
        <f>IFERROR(VLOOKUP(SiscoTable[[#This Row],[Código]],Hoja2!A:B,2,0)*SiscoTable[[#This Row],[Stock_actual]],0)</f>
        <v>544.6</v>
      </c>
      <c r="P5545" s="6" t="s">
        <v>2764</v>
      </c>
      <c r="Q5545" s="7">
        <v>2</v>
      </c>
      <c r="R5545" s="7">
        <v>0</v>
      </c>
      <c r="S5545" s="7" t="s">
        <v>11926</v>
      </c>
      <c r="BI5545"/>
      <c r="BJ5545"/>
    </row>
    <row r="5546" spans="2:62" x14ac:dyDescent="0.4">
      <c r="B5546" s="1">
        <v>27367</v>
      </c>
      <c r="C5546" s="6" t="s">
        <v>30</v>
      </c>
      <c r="D5546" s="6" t="s">
        <v>8</v>
      </c>
      <c r="E5546" s="6" t="s">
        <v>8482</v>
      </c>
      <c r="F5546" s="6" t="s">
        <v>8641</v>
      </c>
      <c r="G5546" s="6" t="s">
        <v>8756</v>
      </c>
      <c r="H5546" s="6" t="s">
        <v>8644</v>
      </c>
      <c r="I5546" s="6" t="s">
        <v>8771</v>
      </c>
      <c r="J5546" s="6" t="s">
        <v>5</v>
      </c>
      <c r="K5546" s="7">
        <v>0.83</v>
      </c>
      <c r="L5546" s="7">
        <f>IFERROR(VLOOKUP(SiscoTable[[#This Row],[Código]],Hoja2!A:B,2,0)*SiscoTable[[#This Row],[Provta(Uns)]],0)</f>
        <v>32.286999999999999</v>
      </c>
      <c r="M5546" s="7">
        <v>0</v>
      </c>
      <c r="N5546" s="7">
        <v>7</v>
      </c>
      <c r="O5546" s="7">
        <f>IFERROR(VLOOKUP(SiscoTable[[#This Row],[Código]],Hoja2!A:B,2,0)*SiscoTable[[#This Row],[Stock_actual]],0)</f>
        <v>272.3</v>
      </c>
      <c r="P5546" s="6" t="s">
        <v>1940</v>
      </c>
      <c r="Q5546" s="7">
        <v>1</v>
      </c>
      <c r="R5546" s="7">
        <v>0</v>
      </c>
      <c r="S5546" s="7" t="s">
        <v>11926</v>
      </c>
      <c r="BI5546"/>
      <c r="BJ5546"/>
    </row>
    <row r="5547" spans="2:62" x14ac:dyDescent="0.4">
      <c r="B5547" s="1">
        <v>27368</v>
      </c>
      <c r="C5547" s="6" t="s">
        <v>8</v>
      </c>
      <c r="D5547" s="6" t="s">
        <v>8</v>
      </c>
      <c r="E5547" s="6" t="s">
        <v>8482</v>
      </c>
      <c r="F5547" s="6" t="s">
        <v>8641</v>
      </c>
      <c r="G5547" s="6" t="s">
        <v>8756</v>
      </c>
      <c r="H5547" s="6" t="s">
        <v>8644</v>
      </c>
      <c r="I5547" s="6" t="s">
        <v>8838</v>
      </c>
      <c r="J5547" s="6" t="s">
        <v>5</v>
      </c>
      <c r="K5547" s="7">
        <v>0</v>
      </c>
      <c r="L5547" s="7">
        <f>IFERROR(VLOOKUP(SiscoTable[[#This Row],[Código]],Hoja2!A:B,2,0)*SiscoTable[[#This Row],[Provta(Uns)]],0)</f>
        <v>0</v>
      </c>
      <c r="M5547" s="7">
        <v>0</v>
      </c>
      <c r="N5547" s="7">
        <v>2</v>
      </c>
      <c r="O5547" s="7">
        <f>IFERROR(VLOOKUP(SiscoTable[[#This Row],[Código]],Hoja2!A:B,2,0)*SiscoTable[[#This Row],[Stock_actual]],0)</f>
        <v>93.4</v>
      </c>
      <c r="P5547" s="6" t="s">
        <v>134</v>
      </c>
      <c r="Q5547" s="7">
        <v>0</v>
      </c>
      <c r="R5547" s="7">
        <v>0</v>
      </c>
      <c r="S5547" s="7" t="s">
        <v>11926</v>
      </c>
      <c r="BI5547"/>
      <c r="BJ5547"/>
    </row>
    <row r="5548" spans="2:62" x14ac:dyDescent="0.4">
      <c r="B5548" s="1">
        <v>27369</v>
      </c>
      <c r="C5548" s="6" t="s">
        <v>8</v>
      </c>
      <c r="D5548" s="6" t="s">
        <v>8</v>
      </c>
      <c r="E5548" s="6" t="s">
        <v>8482</v>
      </c>
      <c r="F5548" s="6" t="s">
        <v>8641</v>
      </c>
      <c r="G5548" s="6" t="s">
        <v>8756</v>
      </c>
      <c r="H5548" s="6" t="s">
        <v>8644</v>
      </c>
      <c r="I5548" s="6" t="s">
        <v>8839</v>
      </c>
      <c r="J5548" s="6" t="s">
        <v>5</v>
      </c>
      <c r="K5548" s="7">
        <v>0</v>
      </c>
      <c r="L5548" s="7">
        <f>IFERROR(VLOOKUP(SiscoTable[[#This Row],[Código]],Hoja2!A:B,2,0)*SiscoTable[[#This Row],[Provta(Uns)]],0)</f>
        <v>0</v>
      </c>
      <c r="M5548" s="7">
        <v>0</v>
      </c>
      <c r="N5548" s="7">
        <v>0</v>
      </c>
      <c r="O5548" s="7">
        <f>IFERROR(VLOOKUP(SiscoTable[[#This Row],[Código]],Hoja2!A:B,2,0)*SiscoTable[[#This Row],[Stock_actual]],0)</f>
        <v>0</v>
      </c>
      <c r="P5548" s="6" t="s">
        <v>7</v>
      </c>
      <c r="Q5548" s="7">
        <v>0</v>
      </c>
      <c r="R5548" s="7">
        <v>0</v>
      </c>
      <c r="S5548" s="7" t="s">
        <v>11926</v>
      </c>
      <c r="BI5548"/>
      <c r="BJ5548"/>
    </row>
    <row r="5549" spans="2:62" x14ac:dyDescent="0.4">
      <c r="B5549" s="1">
        <v>27370</v>
      </c>
      <c r="C5549" s="6" t="s">
        <v>8</v>
      </c>
      <c r="D5549" s="6" t="s">
        <v>8</v>
      </c>
      <c r="E5549" s="6" t="s">
        <v>8482</v>
      </c>
      <c r="F5549" s="6" t="s">
        <v>8641</v>
      </c>
      <c r="G5549" s="6" t="s">
        <v>8756</v>
      </c>
      <c r="H5549" s="6" t="s">
        <v>8644</v>
      </c>
      <c r="I5549" s="6" t="s">
        <v>8840</v>
      </c>
      <c r="J5549" s="6" t="s">
        <v>5</v>
      </c>
      <c r="K5549" s="7">
        <v>0</v>
      </c>
      <c r="L5549" s="7">
        <f>IFERROR(VLOOKUP(SiscoTable[[#This Row],[Código]],Hoja2!A:B,2,0)*SiscoTable[[#This Row],[Provta(Uns)]],0)</f>
        <v>0</v>
      </c>
      <c r="M5549" s="7">
        <v>0</v>
      </c>
      <c r="N5549" s="7">
        <v>0</v>
      </c>
      <c r="O5549" s="7">
        <f>IFERROR(VLOOKUP(SiscoTable[[#This Row],[Código]],Hoja2!A:B,2,0)*SiscoTable[[#This Row],[Stock_actual]],0)</f>
        <v>0</v>
      </c>
      <c r="P5549" s="6" t="s">
        <v>7</v>
      </c>
      <c r="Q5549" s="7">
        <v>0</v>
      </c>
      <c r="R5549" s="7">
        <v>0</v>
      </c>
      <c r="S5549" s="7" t="s">
        <v>11926</v>
      </c>
      <c r="BI5549"/>
      <c r="BJ5549"/>
    </row>
    <row r="5550" spans="2:62" x14ac:dyDescent="0.4">
      <c r="B5550" s="1">
        <v>27371</v>
      </c>
      <c r="C5550" s="6" t="s">
        <v>8</v>
      </c>
      <c r="D5550" s="6" t="s">
        <v>8</v>
      </c>
      <c r="E5550" s="6" t="s">
        <v>8482</v>
      </c>
      <c r="F5550" s="6" t="s">
        <v>8641</v>
      </c>
      <c r="G5550" s="6" t="s">
        <v>8756</v>
      </c>
      <c r="H5550" s="6" t="s">
        <v>8644</v>
      </c>
      <c r="I5550" s="6" t="s">
        <v>8841</v>
      </c>
      <c r="J5550" s="6" t="s">
        <v>5</v>
      </c>
      <c r="K5550" s="7">
        <v>0</v>
      </c>
      <c r="L5550" s="7">
        <f>IFERROR(VLOOKUP(SiscoTable[[#This Row],[Código]],Hoja2!A:B,2,0)*SiscoTable[[#This Row],[Provta(Uns)]],0)</f>
        <v>0</v>
      </c>
      <c r="M5550" s="7">
        <v>0</v>
      </c>
      <c r="N5550" s="7">
        <v>0</v>
      </c>
      <c r="O5550" s="7">
        <f>IFERROR(VLOOKUP(SiscoTable[[#This Row],[Código]],Hoja2!A:B,2,0)*SiscoTable[[#This Row],[Stock_actual]],0)</f>
        <v>0</v>
      </c>
      <c r="P5550" s="6" t="s">
        <v>7</v>
      </c>
      <c r="Q5550" s="7">
        <v>0</v>
      </c>
      <c r="R5550" s="7">
        <v>0</v>
      </c>
      <c r="S5550" s="7" t="s">
        <v>11926</v>
      </c>
      <c r="BI5550"/>
      <c r="BJ5550"/>
    </row>
    <row r="5551" spans="2:62" x14ac:dyDescent="0.4">
      <c r="B5551" s="1">
        <v>27372</v>
      </c>
      <c r="C5551" s="6" t="s">
        <v>8</v>
      </c>
      <c r="D5551" s="6" t="s">
        <v>8</v>
      </c>
      <c r="E5551" s="6" t="s">
        <v>3268</v>
      </c>
      <c r="F5551" s="6" t="s">
        <v>7197</v>
      </c>
      <c r="G5551" s="6" t="s">
        <v>7554</v>
      </c>
      <c r="H5551" s="6" t="s">
        <v>7248</v>
      </c>
      <c r="I5551" s="6" t="s">
        <v>7743</v>
      </c>
      <c r="J5551" s="6" t="s">
        <v>5</v>
      </c>
      <c r="K5551" s="7">
        <v>2</v>
      </c>
      <c r="L5551" s="7">
        <f>IFERROR(VLOOKUP(SiscoTable[[#This Row],[Código]],Hoja2!A:B,2,0)*SiscoTable[[#This Row],[Provta(Uns)]],0)</f>
        <v>14</v>
      </c>
      <c r="M5551" s="7">
        <v>0</v>
      </c>
      <c r="N5551" s="7">
        <v>21</v>
      </c>
      <c r="O5551" s="7">
        <f>IFERROR(VLOOKUP(SiscoTable[[#This Row],[Código]],Hoja2!A:B,2,0)*SiscoTable[[#This Row],[Stock_actual]],0)</f>
        <v>147</v>
      </c>
      <c r="P5551" s="6" t="s">
        <v>5816</v>
      </c>
      <c r="Q5551" s="7">
        <v>2</v>
      </c>
      <c r="R5551" s="7">
        <v>0</v>
      </c>
      <c r="S5551" s="7" t="s">
        <v>11928</v>
      </c>
      <c r="BI5551"/>
      <c r="BJ5551"/>
    </row>
    <row r="5552" spans="2:62" x14ac:dyDescent="0.4">
      <c r="B5552" s="1">
        <v>27373</v>
      </c>
      <c r="C5552" s="6" t="s">
        <v>8</v>
      </c>
      <c r="D5552" s="6" t="s">
        <v>8</v>
      </c>
      <c r="E5552" s="6" t="s">
        <v>3268</v>
      </c>
      <c r="F5552" s="6" t="s">
        <v>7197</v>
      </c>
      <c r="G5552" s="6" t="s">
        <v>7554</v>
      </c>
      <c r="H5552" s="6" t="s">
        <v>7248</v>
      </c>
      <c r="I5552" s="6" t="s">
        <v>7744</v>
      </c>
      <c r="J5552" s="6" t="s">
        <v>5</v>
      </c>
      <c r="K5552" s="7">
        <v>8.17</v>
      </c>
      <c r="L5552" s="7">
        <f>IFERROR(VLOOKUP(SiscoTable[[#This Row],[Código]],Hoja2!A:B,2,0)*SiscoTable[[#This Row],[Provta(Uns)]],0)</f>
        <v>29.411999999999999</v>
      </c>
      <c r="M5552" s="7">
        <v>0</v>
      </c>
      <c r="N5552" s="7">
        <v>0</v>
      </c>
      <c r="O5552" s="7">
        <f>IFERROR(VLOOKUP(SiscoTable[[#This Row],[Código]],Hoja2!A:B,2,0)*SiscoTable[[#This Row],[Stock_actual]],0)</f>
        <v>0</v>
      </c>
      <c r="P5552" s="6" t="s">
        <v>7</v>
      </c>
      <c r="Q5552" s="7">
        <v>9</v>
      </c>
      <c r="R5552" s="7">
        <v>16.200000000000003</v>
      </c>
      <c r="S5552" s="7" t="s">
        <v>11928</v>
      </c>
      <c r="BI5552"/>
      <c r="BJ5552"/>
    </row>
    <row r="5553" spans="2:62" x14ac:dyDescent="0.4">
      <c r="B5553" s="1">
        <v>27374</v>
      </c>
      <c r="C5553" s="6" t="s">
        <v>30</v>
      </c>
      <c r="D5553" s="6" t="s">
        <v>25</v>
      </c>
      <c r="E5553" s="6" t="s">
        <v>3268</v>
      </c>
      <c r="F5553" s="6" t="s">
        <v>7197</v>
      </c>
      <c r="G5553" s="6" t="s">
        <v>7554</v>
      </c>
      <c r="H5553" s="6" t="s">
        <v>7248</v>
      </c>
      <c r="I5553" s="6" t="s">
        <v>7670</v>
      </c>
      <c r="J5553" s="6" t="s">
        <v>5</v>
      </c>
      <c r="K5553" s="7">
        <v>108.33</v>
      </c>
      <c r="L5553" s="7">
        <f>IFERROR(VLOOKUP(SiscoTable[[#This Row],[Código]],Hoja2!A:B,2,0)*SiscoTable[[#This Row],[Provta(Uns)]],0)</f>
        <v>97.497</v>
      </c>
      <c r="M5553" s="7">
        <v>0</v>
      </c>
      <c r="N5553" s="7">
        <v>910</v>
      </c>
      <c r="O5553" s="7">
        <f>IFERROR(VLOOKUP(SiscoTable[[#This Row],[Código]],Hoja2!A:B,2,0)*SiscoTable[[#This Row],[Stock_actual]],0)</f>
        <v>819</v>
      </c>
      <c r="P5553" s="6" t="s">
        <v>1019</v>
      </c>
      <c r="Q5553" s="7">
        <v>119</v>
      </c>
      <c r="R5553" s="7">
        <v>0</v>
      </c>
      <c r="S5553" s="7" t="s">
        <v>11928</v>
      </c>
      <c r="BI5553"/>
      <c r="BJ5553"/>
    </row>
    <row r="5554" spans="2:62" x14ac:dyDescent="0.4">
      <c r="B5554" s="1">
        <v>27376</v>
      </c>
      <c r="C5554" s="6" t="s">
        <v>8</v>
      </c>
      <c r="D5554" s="6" t="s">
        <v>8</v>
      </c>
      <c r="E5554" s="6" t="s">
        <v>8482</v>
      </c>
      <c r="F5554" s="6" t="s">
        <v>1736</v>
      </c>
      <c r="G5554" s="6" t="s">
        <v>10616</v>
      </c>
      <c r="H5554" s="6" t="s">
        <v>10642</v>
      </c>
      <c r="I5554" s="6" t="s">
        <v>10691</v>
      </c>
      <c r="J5554" s="6" t="s">
        <v>5</v>
      </c>
      <c r="K5554" s="7">
        <v>0</v>
      </c>
      <c r="L5554" s="7">
        <f>IFERROR(VLOOKUP(SiscoTable[[#This Row],[Código]],Hoja2!A:B,2,0)*SiscoTable[[#This Row],[Provta(Uns)]],0)</f>
        <v>0</v>
      </c>
      <c r="M5554" s="7">
        <v>0</v>
      </c>
      <c r="N5554" s="7">
        <v>30</v>
      </c>
      <c r="O5554" s="7">
        <f>IFERROR(VLOOKUP(SiscoTable[[#This Row],[Código]],Hoja2!A:B,2,0)*SiscoTable[[#This Row],[Stock_actual]],0)</f>
        <v>840</v>
      </c>
      <c r="P5554" s="6" t="s">
        <v>134</v>
      </c>
      <c r="Q5554" s="7">
        <v>0</v>
      </c>
      <c r="R5554" s="7">
        <v>0</v>
      </c>
      <c r="S5554" s="7" t="s">
        <v>11926</v>
      </c>
      <c r="BI5554"/>
      <c r="BJ5554"/>
    </row>
    <row r="5555" spans="2:62" x14ac:dyDescent="0.4">
      <c r="B5555" s="1">
        <v>27379</v>
      </c>
      <c r="C5555" s="6" t="s">
        <v>25</v>
      </c>
      <c r="D5555" s="6" t="s">
        <v>30</v>
      </c>
      <c r="E5555" s="6" t="s">
        <v>3268</v>
      </c>
      <c r="F5555" s="6" t="s">
        <v>6059</v>
      </c>
      <c r="G5555" s="6" t="s">
        <v>6084</v>
      </c>
      <c r="H5555" s="6" t="s">
        <v>6093</v>
      </c>
      <c r="I5555" s="6" t="s">
        <v>6107</v>
      </c>
      <c r="J5555" s="6" t="s">
        <v>4430</v>
      </c>
      <c r="K5555" s="7">
        <v>2.83</v>
      </c>
      <c r="L5555" s="7">
        <f>IFERROR(VLOOKUP(SiscoTable[[#This Row],[Código]],Hoja2!A:B,2,0)*SiscoTable[[#This Row],[Provta(Uns)]],0)</f>
        <v>80.655000000000001</v>
      </c>
      <c r="M5555" s="7">
        <v>0</v>
      </c>
      <c r="N5555" s="7">
        <v>7</v>
      </c>
      <c r="O5555" s="7">
        <f>IFERROR(VLOOKUP(SiscoTable[[#This Row],[Código]],Hoja2!A:B,2,0)*SiscoTable[[#This Row],[Stock_actual]],0)</f>
        <v>199.5</v>
      </c>
      <c r="P5555" s="6" t="s">
        <v>1465</v>
      </c>
      <c r="Q5555" s="7">
        <v>3</v>
      </c>
      <c r="R5555" s="7">
        <v>0</v>
      </c>
      <c r="S5555" s="7" t="s">
        <v>11925</v>
      </c>
      <c r="BI5555"/>
      <c r="BJ5555"/>
    </row>
    <row r="5556" spans="2:62" x14ac:dyDescent="0.4">
      <c r="B5556" s="1">
        <v>27380</v>
      </c>
      <c r="C5556" s="6" t="s">
        <v>8</v>
      </c>
      <c r="D5556" s="6" t="s">
        <v>8</v>
      </c>
      <c r="E5556" s="6" t="s">
        <v>469</v>
      </c>
      <c r="F5556" s="6" t="s">
        <v>668</v>
      </c>
      <c r="G5556" s="6" t="s">
        <v>677</v>
      </c>
      <c r="H5556" s="6" t="s">
        <v>675</v>
      </c>
      <c r="I5556" s="6" t="s">
        <v>710</v>
      </c>
      <c r="J5556" s="6" t="s">
        <v>5</v>
      </c>
      <c r="K5556" s="7">
        <v>0.33</v>
      </c>
      <c r="L5556" s="34">
        <f>IFERROR(VLOOKUP(SiscoTable[[#This Row],[Código]],Hoja2!A:B,2,0)*SiscoTable[[#This Row],[Provta(Uns)]],0)</f>
        <v>6.2700000000000005</v>
      </c>
      <c r="M5556" s="7">
        <v>0</v>
      </c>
      <c r="N5556" s="7">
        <v>0</v>
      </c>
      <c r="O5556" s="34">
        <f>IFERROR(VLOOKUP(SiscoTable[[#This Row],[Código]],Hoja2!A:B,2,0)*SiscoTable[[#This Row],[Stock_actual]],0)</f>
        <v>0</v>
      </c>
      <c r="P5556" s="6" t="s">
        <v>7</v>
      </c>
      <c r="Q5556" s="7">
        <v>0</v>
      </c>
      <c r="R5556" s="7">
        <v>0</v>
      </c>
      <c r="S5556" s="7" t="s">
        <v>11924</v>
      </c>
      <c r="BI5556"/>
      <c r="BJ5556"/>
    </row>
    <row r="5557" spans="2:62" x14ac:dyDescent="0.4">
      <c r="B5557" s="1">
        <v>27381</v>
      </c>
      <c r="C5557" s="6" t="s">
        <v>8</v>
      </c>
      <c r="D5557" s="6" t="s">
        <v>30</v>
      </c>
      <c r="E5557" s="6" t="s">
        <v>3268</v>
      </c>
      <c r="F5557" s="6" t="s">
        <v>3269</v>
      </c>
      <c r="G5557" s="6" t="s">
        <v>3773</v>
      </c>
      <c r="H5557" s="6" t="s">
        <v>3404</v>
      </c>
      <c r="I5557" s="6" t="s">
        <v>4039</v>
      </c>
      <c r="J5557" s="6" t="s">
        <v>5</v>
      </c>
      <c r="K5557" s="7">
        <v>6.67</v>
      </c>
      <c r="L5557" s="7">
        <f>IFERROR(VLOOKUP(SiscoTable[[#This Row],[Código]],Hoja2!A:B,2,0)*SiscoTable[[#This Row],[Provta(Uns)]],0)</f>
        <v>11.339</v>
      </c>
      <c r="M5557" s="7">
        <v>0</v>
      </c>
      <c r="N5557" s="7">
        <v>21</v>
      </c>
      <c r="O5557" s="7">
        <f>IFERROR(VLOOKUP(SiscoTable[[#This Row],[Código]],Hoja2!A:B,2,0)*SiscoTable[[#This Row],[Stock_actual]],0)</f>
        <v>35.699999999999996</v>
      </c>
      <c r="P5557" s="6" t="s">
        <v>3306</v>
      </c>
      <c r="Q5557" s="7">
        <v>7</v>
      </c>
      <c r="R5557" s="7">
        <v>0</v>
      </c>
      <c r="S5557" s="7" t="s">
        <v>11927</v>
      </c>
      <c r="BI5557"/>
      <c r="BJ5557"/>
    </row>
    <row r="5558" spans="2:62" x14ac:dyDescent="0.4">
      <c r="B5558" s="1">
        <v>27382</v>
      </c>
      <c r="C5558" s="6" t="s">
        <v>8</v>
      </c>
      <c r="D5558" s="6" t="s">
        <v>8</v>
      </c>
      <c r="E5558" s="6" t="s">
        <v>3268</v>
      </c>
      <c r="F5558" s="6" t="s">
        <v>3269</v>
      </c>
      <c r="G5558" s="6" t="s">
        <v>3773</v>
      </c>
      <c r="H5558" s="6" t="s">
        <v>3404</v>
      </c>
      <c r="I5558" s="6" t="s">
        <v>4040</v>
      </c>
      <c r="J5558" s="6" t="s">
        <v>5</v>
      </c>
      <c r="K5558" s="7">
        <v>0</v>
      </c>
      <c r="L5558" s="7">
        <f>IFERROR(VLOOKUP(SiscoTable[[#This Row],[Código]],Hoja2!A:B,2,0)*SiscoTable[[#This Row],[Provta(Uns)]],0)</f>
        <v>0</v>
      </c>
      <c r="M5558" s="7">
        <v>0</v>
      </c>
      <c r="N5558" s="7">
        <v>0</v>
      </c>
      <c r="O5558" s="7">
        <f>IFERROR(VLOOKUP(SiscoTable[[#This Row],[Código]],Hoja2!A:B,2,0)*SiscoTable[[#This Row],[Stock_actual]],0)</f>
        <v>0</v>
      </c>
      <c r="P5558" s="6" t="s">
        <v>7</v>
      </c>
      <c r="Q5558" s="7">
        <v>0</v>
      </c>
      <c r="R5558" s="7">
        <v>0</v>
      </c>
      <c r="S5558" s="7" t="s">
        <v>11927</v>
      </c>
      <c r="BI5558"/>
      <c r="BJ5558"/>
    </row>
    <row r="5559" spans="2:62" x14ac:dyDescent="0.4">
      <c r="B5559" s="1">
        <v>27383</v>
      </c>
      <c r="C5559" s="6" t="s">
        <v>8</v>
      </c>
      <c r="D5559" s="6" t="s">
        <v>30</v>
      </c>
      <c r="E5559" s="6" t="s">
        <v>3268</v>
      </c>
      <c r="F5559" s="6" t="s">
        <v>3269</v>
      </c>
      <c r="G5559" s="6" t="s">
        <v>3773</v>
      </c>
      <c r="H5559" s="6" t="s">
        <v>3404</v>
      </c>
      <c r="I5559" s="6" t="s">
        <v>4041</v>
      </c>
      <c r="J5559" s="6" t="s">
        <v>5</v>
      </c>
      <c r="K5559" s="7">
        <v>11.33</v>
      </c>
      <c r="L5559" s="7">
        <f>IFERROR(VLOOKUP(SiscoTable[[#This Row],[Código]],Hoja2!A:B,2,0)*SiscoTable[[#This Row],[Provta(Uns)]],0)</f>
        <v>16.995000000000001</v>
      </c>
      <c r="M5559" s="7">
        <v>0</v>
      </c>
      <c r="N5559" s="7">
        <v>7</v>
      </c>
      <c r="O5559" s="7">
        <f>IFERROR(VLOOKUP(SiscoTable[[#This Row],[Código]],Hoja2!A:B,2,0)*SiscoTable[[#This Row],[Stock_actual]],0)</f>
        <v>10.5</v>
      </c>
      <c r="P5559" s="6" t="s">
        <v>296</v>
      </c>
      <c r="Q5559" s="7">
        <v>13</v>
      </c>
      <c r="R5559" s="7">
        <v>22.64</v>
      </c>
      <c r="S5559" s="7" t="s">
        <v>11927</v>
      </c>
      <c r="BI5559"/>
      <c r="BJ5559"/>
    </row>
    <row r="5560" spans="2:62" x14ac:dyDescent="0.4">
      <c r="B5560" s="1">
        <v>27384</v>
      </c>
      <c r="C5560" s="6" t="s">
        <v>8</v>
      </c>
      <c r="D5560" s="6" t="s">
        <v>30</v>
      </c>
      <c r="E5560" s="6" t="s">
        <v>3268</v>
      </c>
      <c r="F5560" s="6" t="s">
        <v>3269</v>
      </c>
      <c r="G5560" s="6" t="s">
        <v>3773</v>
      </c>
      <c r="H5560" s="6" t="s">
        <v>3404</v>
      </c>
      <c r="I5560" s="6" t="s">
        <v>4042</v>
      </c>
      <c r="J5560" s="6" t="s">
        <v>5</v>
      </c>
      <c r="K5560" s="7">
        <v>7.33</v>
      </c>
      <c r="L5560" s="7">
        <f>IFERROR(VLOOKUP(SiscoTable[[#This Row],[Código]],Hoja2!A:B,2,0)*SiscoTable[[#This Row],[Provta(Uns)]],0)</f>
        <v>10.995000000000001</v>
      </c>
      <c r="M5560" s="7">
        <v>0</v>
      </c>
      <c r="N5560" s="7">
        <v>22</v>
      </c>
      <c r="O5560" s="7">
        <f>IFERROR(VLOOKUP(SiscoTable[[#This Row],[Código]],Hoja2!A:B,2,0)*SiscoTable[[#This Row],[Stock_actual]],0)</f>
        <v>33</v>
      </c>
      <c r="P5560" s="6" t="s">
        <v>983</v>
      </c>
      <c r="Q5560" s="7">
        <v>8</v>
      </c>
      <c r="R5560" s="7">
        <v>0</v>
      </c>
      <c r="S5560" s="7" t="s">
        <v>11927</v>
      </c>
      <c r="BI5560"/>
      <c r="BJ5560"/>
    </row>
    <row r="5561" spans="2:62" x14ac:dyDescent="0.4">
      <c r="B5561" s="1">
        <v>27385</v>
      </c>
      <c r="C5561" s="6" t="s">
        <v>8</v>
      </c>
      <c r="D5561" s="6" t="s">
        <v>8</v>
      </c>
      <c r="E5561" s="6" t="s">
        <v>3268</v>
      </c>
      <c r="F5561" s="6" t="s">
        <v>3269</v>
      </c>
      <c r="G5561" s="6" t="s">
        <v>3773</v>
      </c>
      <c r="H5561" s="6" t="s">
        <v>3404</v>
      </c>
      <c r="I5561" s="6" t="s">
        <v>4043</v>
      </c>
      <c r="J5561" s="6" t="s">
        <v>5</v>
      </c>
      <c r="K5561" s="7">
        <v>5.67</v>
      </c>
      <c r="L5561" s="7">
        <f>IFERROR(VLOOKUP(SiscoTable[[#This Row],[Código]],Hoja2!A:B,2,0)*SiscoTable[[#This Row],[Provta(Uns)]],0)</f>
        <v>8.504999999999999</v>
      </c>
      <c r="M5561" s="7">
        <v>0</v>
      </c>
      <c r="N5561" s="7">
        <v>12</v>
      </c>
      <c r="O5561" s="7">
        <f>IFERROR(VLOOKUP(SiscoTable[[#This Row],[Código]],Hoja2!A:B,2,0)*SiscoTable[[#This Row],[Stock_actual]],0)</f>
        <v>18</v>
      </c>
      <c r="P5561" s="6" t="s">
        <v>610</v>
      </c>
      <c r="Q5561" s="7">
        <v>6</v>
      </c>
      <c r="R5561" s="7">
        <v>0</v>
      </c>
      <c r="S5561" s="7" t="s">
        <v>11927</v>
      </c>
      <c r="BI5561"/>
      <c r="BJ5561"/>
    </row>
    <row r="5562" spans="2:62" x14ac:dyDescent="0.4">
      <c r="B5562" s="1">
        <v>27386</v>
      </c>
      <c r="C5562" s="6" t="s">
        <v>8</v>
      </c>
      <c r="D5562" s="6" t="s">
        <v>30</v>
      </c>
      <c r="E5562" s="6" t="s">
        <v>3268</v>
      </c>
      <c r="F5562" s="6" t="s">
        <v>3269</v>
      </c>
      <c r="G5562" s="6" t="s">
        <v>3773</v>
      </c>
      <c r="H5562" s="6" t="s">
        <v>3404</v>
      </c>
      <c r="I5562" s="6" t="s">
        <v>4044</v>
      </c>
      <c r="J5562" s="6" t="s">
        <v>5</v>
      </c>
      <c r="K5562" s="7">
        <v>18.5</v>
      </c>
      <c r="L5562" s="7">
        <f>IFERROR(VLOOKUP(SiscoTable[[#This Row],[Código]],Hoja2!A:B,2,0)*SiscoTable[[#This Row],[Provta(Uns)]],0)</f>
        <v>27.75</v>
      </c>
      <c r="M5562" s="7">
        <v>0</v>
      </c>
      <c r="N5562" s="7">
        <v>10</v>
      </c>
      <c r="O5562" s="7">
        <f>IFERROR(VLOOKUP(SiscoTable[[#This Row],[Código]],Hoja2!A:B,2,0)*SiscoTable[[#This Row],[Stock_actual]],0)</f>
        <v>15</v>
      </c>
      <c r="P5562" s="6" t="s">
        <v>810</v>
      </c>
      <c r="Q5562" s="7">
        <v>20</v>
      </c>
      <c r="R5562" s="7">
        <v>37.119999999999997</v>
      </c>
      <c r="S5562" s="7" t="s">
        <v>11927</v>
      </c>
      <c r="BI5562"/>
      <c r="BJ5562"/>
    </row>
    <row r="5563" spans="2:62" x14ac:dyDescent="0.4">
      <c r="B5563" s="1">
        <v>27387</v>
      </c>
      <c r="C5563" s="6" t="s">
        <v>8</v>
      </c>
      <c r="D5563" s="6" t="s">
        <v>30</v>
      </c>
      <c r="E5563" s="6" t="s">
        <v>3268</v>
      </c>
      <c r="F5563" s="6" t="s">
        <v>3269</v>
      </c>
      <c r="G5563" s="6" t="s">
        <v>3773</v>
      </c>
      <c r="H5563" s="6" t="s">
        <v>3404</v>
      </c>
      <c r="I5563" s="6" t="s">
        <v>4045</v>
      </c>
      <c r="J5563" s="6" t="s">
        <v>5</v>
      </c>
      <c r="K5563" s="7">
        <v>6.83</v>
      </c>
      <c r="L5563" s="7">
        <f>IFERROR(VLOOKUP(SiscoTable[[#This Row],[Código]],Hoja2!A:B,2,0)*SiscoTable[[#This Row],[Provta(Uns)]],0)</f>
        <v>10.245000000000001</v>
      </c>
      <c r="M5563" s="7">
        <v>0</v>
      </c>
      <c r="N5563" s="7">
        <v>5</v>
      </c>
      <c r="O5563" s="7">
        <f>IFERROR(VLOOKUP(SiscoTable[[#This Row],[Código]],Hoja2!A:B,2,0)*SiscoTable[[#This Row],[Stock_actual]],0)</f>
        <v>7.5</v>
      </c>
      <c r="P5563" s="6" t="s">
        <v>144</v>
      </c>
      <c r="Q5563" s="7">
        <v>8</v>
      </c>
      <c r="R5563" s="7">
        <v>13.86</v>
      </c>
      <c r="S5563" s="7" t="s">
        <v>11927</v>
      </c>
      <c r="BI5563"/>
      <c r="BJ5563"/>
    </row>
    <row r="5564" spans="2:62" x14ac:dyDescent="0.4">
      <c r="B5564" s="1">
        <v>27388</v>
      </c>
      <c r="C5564" s="6" t="s">
        <v>8</v>
      </c>
      <c r="D5564" s="6" t="s">
        <v>30</v>
      </c>
      <c r="E5564" s="6" t="s">
        <v>3268</v>
      </c>
      <c r="F5564" s="6" t="s">
        <v>3269</v>
      </c>
      <c r="G5564" s="6" t="s">
        <v>3773</v>
      </c>
      <c r="H5564" s="6" t="s">
        <v>3404</v>
      </c>
      <c r="I5564" s="6" t="s">
        <v>4046</v>
      </c>
      <c r="J5564" s="6" t="s">
        <v>5</v>
      </c>
      <c r="K5564" s="7">
        <v>17</v>
      </c>
      <c r="L5564" s="7">
        <f>IFERROR(VLOOKUP(SiscoTable[[#This Row],[Código]],Hoja2!A:B,2,0)*SiscoTable[[#This Row],[Provta(Uns)]],0)</f>
        <v>40.799999999999997</v>
      </c>
      <c r="M5564" s="7">
        <v>0</v>
      </c>
      <c r="N5564" s="7">
        <v>112</v>
      </c>
      <c r="O5564" s="7">
        <f>IFERROR(VLOOKUP(SiscoTable[[#This Row],[Código]],Hoja2!A:B,2,0)*SiscoTable[[#This Row],[Stock_actual]],0)</f>
        <v>268.8</v>
      </c>
      <c r="P5564" s="6" t="s">
        <v>2343</v>
      </c>
      <c r="Q5564" s="7">
        <v>19</v>
      </c>
      <c r="R5564" s="7">
        <v>0</v>
      </c>
      <c r="S5564" s="7" t="s">
        <v>11927</v>
      </c>
      <c r="BI5564"/>
      <c r="BJ5564"/>
    </row>
    <row r="5565" spans="2:62" x14ac:dyDescent="0.4">
      <c r="B5565" s="1">
        <v>27390</v>
      </c>
      <c r="C5565" s="6" t="s">
        <v>8</v>
      </c>
      <c r="D5565" s="6" t="s">
        <v>30</v>
      </c>
      <c r="E5565" s="6" t="s">
        <v>3268</v>
      </c>
      <c r="F5565" s="6" t="s">
        <v>3269</v>
      </c>
      <c r="G5565" s="6" t="s">
        <v>3773</v>
      </c>
      <c r="H5565" s="6" t="s">
        <v>3404</v>
      </c>
      <c r="I5565" s="6" t="s">
        <v>4047</v>
      </c>
      <c r="J5565" s="6" t="s">
        <v>5</v>
      </c>
      <c r="K5565" s="7">
        <v>16.829999999999998</v>
      </c>
      <c r="L5565" s="7">
        <f>IFERROR(VLOOKUP(SiscoTable[[#This Row],[Código]],Hoja2!A:B,2,0)*SiscoTable[[#This Row],[Provta(Uns)]],0)</f>
        <v>47.123999999999995</v>
      </c>
      <c r="M5565" s="7">
        <v>0</v>
      </c>
      <c r="N5565" s="7">
        <v>15</v>
      </c>
      <c r="O5565" s="7">
        <f>IFERROR(VLOOKUP(SiscoTable[[#This Row],[Código]],Hoja2!A:B,2,0)*SiscoTable[[#This Row],[Stock_actual]],0)</f>
        <v>42</v>
      </c>
      <c r="P5565" s="6" t="s">
        <v>699</v>
      </c>
      <c r="Q5565" s="7">
        <v>18</v>
      </c>
      <c r="R5565" s="7">
        <v>33.720000000000006</v>
      </c>
      <c r="S5565" s="7" t="s">
        <v>11927</v>
      </c>
      <c r="BI5565"/>
      <c r="BJ5565"/>
    </row>
    <row r="5566" spans="2:62" x14ac:dyDescent="0.4">
      <c r="B5566" s="1">
        <v>27391</v>
      </c>
      <c r="C5566" s="6" t="s">
        <v>30</v>
      </c>
      <c r="D5566" s="6" t="s">
        <v>30</v>
      </c>
      <c r="E5566" s="6" t="s">
        <v>3268</v>
      </c>
      <c r="F5566" s="6" t="s">
        <v>3269</v>
      </c>
      <c r="G5566" s="6" t="s">
        <v>3773</v>
      </c>
      <c r="H5566" s="6" t="s">
        <v>3404</v>
      </c>
      <c r="I5566" s="6" t="s">
        <v>3876</v>
      </c>
      <c r="J5566" s="6" t="s">
        <v>5</v>
      </c>
      <c r="K5566" s="7">
        <v>17.170000000000002</v>
      </c>
      <c r="L5566" s="7">
        <f>IFERROR(VLOOKUP(SiscoTable[[#This Row],[Código]],Hoja2!A:B,2,0)*SiscoTable[[#This Row],[Provta(Uns)]],0)</f>
        <v>84.13300000000001</v>
      </c>
      <c r="M5566" s="7">
        <v>0</v>
      </c>
      <c r="N5566" s="7">
        <v>47</v>
      </c>
      <c r="O5566" s="7">
        <f>IFERROR(VLOOKUP(SiscoTable[[#This Row],[Código]],Hoja2!A:B,2,0)*SiscoTable[[#This Row],[Stock_actual]],0)</f>
        <v>230.3</v>
      </c>
      <c r="P5566" s="6" t="s">
        <v>602</v>
      </c>
      <c r="Q5566" s="7">
        <v>19</v>
      </c>
      <c r="R5566" s="7">
        <v>0</v>
      </c>
      <c r="S5566" s="7" t="s">
        <v>11927</v>
      </c>
      <c r="BI5566"/>
      <c r="BJ5566"/>
    </row>
    <row r="5567" spans="2:62" x14ac:dyDescent="0.4">
      <c r="B5567" s="1">
        <v>27392</v>
      </c>
      <c r="C5567" s="6" t="s">
        <v>30</v>
      </c>
      <c r="D5567" s="6" t="s">
        <v>30</v>
      </c>
      <c r="E5567" s="6" t="s">
        <v>3268</v>
      </c>
      <c r="F5567" s="6" t="s">
        <v>3269</v>
      </c>
      <c r="G5567" s="6" t="s">
        <v>3773</v>
      </c>
      <c r="H5567" s="6" t="s">
        <v>3404</v>
      </c>
      <c r="I5567" s="6" t="s">
        <v>3861</v>
      </c>
      <c r="J5567" s="6" t="s">
        <v>5</v>
      </c>
      <c r="K5567" s="7">
        <v>12.17</v>
      </c>
      <c r="L5567" s="7">
        <f>IFERROR(VLOOKUP(SiscoTable[[#This Row],[Código]],Hoja2!A:B,2,0)*SiscoTable[[#This Row],[Provta(Uns)]],0)</f>
        <v>51.114000000000004</v>
      </c>
      <c r="M5567" s="7">
        <v>0</v>
      </c>
      <c r="N5567" s="7">
        <v>17</v>
      </c>
      <c r="O5567" s="7">
        <f>IFERROR(VLOOKUP(SiscoTable[[#This Row],[Código]],Hoja2!A:B,2,0)*SiscoTable[[#This Row],[Stock_actual]],0)</f>
        <v>71.400000000000006</v>
      </c>
      <c r="P5567" s="6" t="s">
        <v>694</v>
      </c>
      <c r="Q5567" s="7">
        <v>14</v>
      </c>
      <c r="R5567" s="7">
        <v>0</v>
      </c>
      <c r="S5567" s="7" t="s">
        <v>11927</v>
      </c>
      <c r="BI5567"/>
      <c r="BJ5567"/>
    </row>
    <row r="5568" spans="2:62" x14ac:dyDescent="0.4">
      <c r="B5568" s="1">
        <v>27393</v>
      </c>
      <c r="C5568" s="6" t="s">
        <v>8</v>
      </c>
      <c r="D5568" s="6" t="s">
        <v>8</v>
      </c>
      <c r="E5568" s="6" t="s">
        <v>3268</v>
      </c>
      <c r="F5568" s="6" t="s">
        <v>3269</v>
      </c>
      <c r="G5568" s="6" t="s">
        <v>3773</v>
      </c>
      <c r="H5568" s="6" t="s">
        <v>3404</v>
      </c>
      <c r="I5568" s="6" t="s">
        <v>4048</v>
      </c>
      <c r="J5568" s="6" t="s">
        <v>5</v>
      </c>
      <c r="K5568" s="7">
        <v>0</v>
      </c>
      <c r="L5568" s="7">
        <f>IFERROR(VLOOKUP(SiscoTable[[#This Row],[Código]],Hoja2!A:B,2,0)*SiscoTable[[#This Row],[Provta(Uns)]],0)</f>
        <v>0</v>
      </c>
      <c r="M5568" s="7">
        <v>0</v>
      </c>
      <c r="N5568" s="7">
        <v>0</v>
      </c>
      <c r="O5568" s="7">
        <f>IFERROR(VLOOKUP(SiscoTable[[#This Row],[Código]],Hoja2!A:B,2,0)*SiscoTable[[#This Row],[Stock_actual]],0)</f>
        <v>0</v>
      </c>
      <c r="P5568" s="6" t="s">
        <v>7</v>
      </c>
      <c r="Q5568" s="7">
        <v>0</v>
      </c>
      <c r="R5568" s="7">
        <v>0</v>
      </c>
      <c r="S5568" s="7" t="s">
        <v>11927</v>
      </c>
      <c r="BI5568"/>
      <c r="BJ5568"/>
    </row>
    <row r="5569" spans="2:62" x14ac:dyDescent="0.4">
      <c r="B5569" s="1">
        <v>27394</v>
      </c>
      <c r="C5569" s="6" t="s">
        <v>8</v>
      </c>
      <c r="D5569" s="6" t="s">
        <v>8</v>
      </c>
      <c r="E5569" s="6" t="s">
        <v>3268</v>
      </c>
      <c r="F5569" s="6" t="s">
        <v>3269</v>
      </c>
      <c r="G5569" s="6" t="s">
        <v>3773</v>
      </c>
      <c r="H5569" s="6" t="s">
        <v>3404</v>
      </c>
      <c r="I5569" s="6" t="s">
        <v>4049</v>
      </c>
      <c r="J5569" s="6" t="s">
        <v>5</v>
      </c>
      <c r="K5569" s="7">
        <v>2.67</v>
      </c>
      <c r="L5569" s="7">
        <f>IFERROR(VLOOKUP(SiscoTable[[#This Row],[Código]],Hoja2!A:B,2,0)*SiscoTable[[#This Row],[Provta(Uns)]],0)</f>
        <v>22.962</v>
      </c>
      <c r="M5569" s="7">
        <v>0</v>
      </c>
      <c r="N5569" s="7">
        <v>5</v>
      </c>
      <c r="O5569" s="7">
        <f>IFERROR(VLOOKUP(SiscoTable[[#This Row],[Código]],Hoja2!A:B,2,0)*SiscoTable[[#This Row],[Stock_actual]],0)</f>
        <v>43</v>
      </c>
      <c r="P5569" s="6" t="s">
        <v>1054</v>
      </c>
      <c r="Q5569" s="7">
        <v>3</v>
      </c>
      <c r="R5569" s="7">
        <v>0</v>
      </c>
      <c r="S5569" s="7" t="s">
        <v>11927</v>
      </c>
      <c r="BI5569"/>
      <c r="BJ5569"/>
    </row>
    <row r="5570" spans="2:62" x14ac:dyDescent="0.4">
      <c r="B5570" s="1">
        <v>27395</v>
      </c>
      <c r="C5570" s="6" t="s">
        <v>8</v>
      </c>
      <c r="D5570" s="6" t="s">
        <v>8</v>
      </c>
      <c r="E5570" s="6" t="s">
        <v>3268</v>
      </c>
      <c r="F5570" s="6" t="s">
        <v>3269</v>
      </c>
      <c r="G5570" s="6" t="s">
        <v>3773</v>
      </c>
      <c r="H5570" s="6" t="s">
        <v>3404</v>
      </c>
      <c r="I5570" s="6" t="s">
        <v>4050</v>
      </c>
      <c r="J5570" s="6" t="s">
        <v>5</v>
      </c>
      <c r="K5570" s="7">
        <v>0</v>
      </c>
      <c r="L5570" s="7">
        <f>IFERROR(VLOOKUP(SiscoTable[[#This Row],[Código]],Hoja2!A:B,2,0)*SiscoTable[[#This Row],[Provta(Uns)]],0)</f>
        <v>0</v>
      </c>
      <c r="M5570" s="7">
        <v>0</v>
      </c>
      <c r="N5570" s="7">
        <v>0</v>
      </c>
      <c r="O5570" s="7">
        <f>IFERROR(VLOOKUP(SiscoTable[[#This Row],[Código]],Hoja2!A:B,2,0)*SiscoTable[[#This Row],[Stock_actual]],0)</f>
        <v>0</v>
      </c>
      <c r="P5570" s="6" t="s">
        <v>7</v>
      </c>
      <c r="Q5570" s="7">
        <v>0</v>
      </c>
      <c r="R5570" s="7">
        <v>0</v>
      </c>
      <c r="S5570" s="7" t="s">
        <v>11927</v>
      </c>
      <c r="BI5570"/>
      <c r="BJ5570"/>
    </row>
    <row r="5571" spans="2:62" x14ac:dyDescent="0.4">
      <c r="B5571" s="1">
        <v>27396</v>
      </c>
      <c r="C5571" s="6" t="s">
        <v>8</v>
      </c>
      <c r="D5571" s="6" t="s">
        <v>8</v>
      </c>
      <c r="E5571" s="6" t="s">
        <v>3268</v>
      </c>
      <c r="F5571" s="6" t="s">
        <v>3269</v>
      </c>
      <c r="G5571" s="6" t="s">
        <v>3773</v>
      </c>
      <c r="H5571" s="6" t="s">
        <v>3404</v>
      </c>
      <c r="I5571" s="6" t="s">
        <v>4051</v>
      </c>
      <c r="J5571" s="6" t="s">
        <v>5</v>
      </c>
      <c r="K5571" s="7">
        <v>0</v>
      </c>
      <c r="L5571" s="7">
        <f>IFERROR(VLOOKUP(SiscoTable[[#This Row],[Código]],Hoja2!A:B,2,0)*SiscoTable[[#This Row],[Provta(Uns)]],0)</f>
        <v>0</v>
      </c>
      <c r="M5571" s="7">
        <v>0</v>
      </c>
      <c r="N5571" s="7">
        <v>0</v>
      </c>
      <c r="O5571" s="7">
        <f>IFERROR(VLOOKUP(SiscoTable[[#This Row],[Código]],Hoja2!A:B,2,0)*SiscoTable[[#This Row],[Stock_actual]],0)</f>
        <v>0</v>
      </c>
      <c r="P5571" s="6" t="s">
        <v>7</v>
      </c>
      <c r="Q5571" s="7">
        <v>0</v>
      </c>
      <c r="R5571" s="7">
        <v>0</v>
      </c>
      <c r="S5571" s="7" t="s">
        <v>11927</v>
      </c>
      <c r="BI5571"/>
      <c r="BJ5571"/>
    </row>
    <row r="5572" spans="2:62" x14ac:dyDescent="0.4">
      <c r="B5572" s="1">
        <v>27398</v>
      </c>
      <c r="C5572" s="6" t="s">
        <v>8</v>
      </c>
      <c r="D5572" s="6" t="s">
        <v>8</v>
      </c>
      <c r="E5572" s="6" t="s">
        <v>3268</v>
      </c>
      <c r="F5572" s="6" t="s">
        <v>3269</v>
      </c>
      <c r="G5572" s="6" t="s">
        <v>3773</v>
      </c>
      <c r="H5572" s="6" t="s">
        <v>3404</v>
      </c>
      <c r="I5572" s="6" t="s">
        <v>4052</v>
      </c>
      <c r="J5572" s="6" t="s">
        <v>5</v>
      </c>
      <c r="K5572" s="7">
        <v>1.17</v>
      </c>
      <c r="L5572" s="7">
        <f>IFERROR(VLOOKUP(SiscoTable[[#This Row],[Código]],Hoja2!A:B,2,0)*SiscoTable[[#This Row],[Provta(Uns)]],0)</f>
        <v>8.7749999999999986</v>
      </c>
      <c r="M5572" s="7">
        <v>0</v>
      </c>
      <c r="N5572" s="7">
        <v>1</v>
      </c>
      <c r="O5572" s="7">
        <f>IFERROR(VLOOKUP(SiscoTable[[#This Row],[Código]],Hoja2!A:B,2,0)*SiscoTable[[#This Row],[Stock_actual]],0)</f>
        <v>7.5</v>
      </c>
      <c r="P5572" s="6" t="s">
        <v>812</v>
      </c>
      <c r="Q5572" s="7">
        <v>1</v>
      </c>
      <c r="R5572" s="7">
        <v>2.4</v>
      </c>
      <c r="S5572" s="7" t="s">
        <v>11927</v>
      </c>
      <c r="BI5572"/>
      <c r="BJ5572"/>
    </row>
    <row r="5573" spans="2:62" x14ac:dyDescent="0.4">
      <c r="B5573" s="1">
        <v>27399</v>
      </c>
      <c r="C5573" s="6" t="s">
        <v>8</v>
      </c>
      <c r="D5573" s="6" t="s">
        <v>8</v>
      </c>
      <c r="E5573" s="6" t="s">
        <v>3268</v>
      </c>
      <c r="F5573" s="6" t="s">
        <v>3269</v>
      </c>
      <c r="G5573" s="6" t="s">
        <v>3773</v>
      </c>
      <c r="H5573" s="6" t="s">
        <v>3404</v>
      </c>
      <c r="I5573" s="6" t="s">
        <v>4053</v>
      </c>
      <c r="J5573" s="6" t="s">
        <v>5</v>
      </c>
      <c r="K5573" s="7">
        <v>0</v>
      </c>
      <c r="L5573" s="7">
        <f>IFERROR(VLOOKUP(SiscoTable[[#This Row],[Código]],Hoja2!A:B,2,0)*SiscoTable[[#This Row],[Provta(Uns)]],0)</f>
        <v>0</v>
      </c>
      <c r="M5573" s="7">
        <v>0</v>
      </c>
      <c r="N5573" s="7">
        <v>0</v>
      </c>
      <c r="O5573" s="7">
        <f>IFERROR(VLOOKUP(SiscoTable[[#This Row],[Código]],Hoja2!A:B,2,0)*SiscoTable[[#This Row],[Stock_actual]],0)</f>
        <v>0</v>
      </c>
      <c r="P5573" s="6" t="s">
        <v>7</v>
      </c>
      <c r="Q5573" s="7">
        <v>0</v>
      </c>
      <c r="R5573" s="7">
        <v>0</v>
      </c>
      <c r="S5573" s="7" t="s">
        <v>11927</v>
      </c>
      <c r="BI5573"/>
      <c r="BJ5573"/>
    </row>
    <row r="5574" spans="2:62" x14ac:dyDescent="0.4">
      <c r="B5574" s="1">
        <v>27400</v>
      </c>
      <c r="C5574" s="6" t="s">
        <v>8</v>
      </c>
      <c r="D5574" s="6" t="s">
        <v>8</v>
      </c>
      <c r="E5574" s="6" t="s">
        <v>3268</v>
      </c>
      <c r="F5574" s="6" t="s">
        <v>3269</v>
      </c>
      <c r="G5574" s="6" t="s">
        <v>3773</v>
      </c>
      <c r="H5574" s="6" t="s">
        <v>3404</v>
      </c>
      <c r="I5574" s="6" t="s">
        <v>4054</v>
      </c>
      <c r="J5574" s="6" t="s">
        <v>5</v>
      </c>
      <c r="K5574" s="7">
        <v>0</v>
      </c>
      <c r="L5574" s="7">
        <f>IFERROR(VLOOKUP(SiscoTable[[#This Row],[Código]],Hoja2!A:B,2,0)*SiscoTable[[#This Row],[Provta(Uns)]],0)</f>
        <v>0</v>
      </c>
      <c r="M5574" s="7">
        <v>0</v>
      </c>
      <c r="N5574" s="7">
        <v>0</v>
      </c>
      <c r="O5574" s="7">
        <f>IFERROR(VLOOKUP(SiscoTable[[#This Row],[Código]],Hoja2!A:B,2,0)*SiscoTable[[#This Row],[Stock_actual]],0)</f>
        <v>0</v>
      </c>
      <c r="P5574" s="6" t="s">
        <v>7</v>
      </c>
      <c r="Q5574" s="7">
        <v>0</v>
      </c>
      <c r="R5574" s="7">
        <v>0</v>
      </c>
      <c r="S5574" s="7" t="s">
        <v>11927</v>
      </c>
      <c r="BI5574"/>
      <c r="BJ5574"/>
    </row>
    <row r="5575" spans="2:62" x14ac:dyDescent="0.4">
      <c r="B5575" s="1">
        <v>27401</v>
      </c>
      <c r="C5575" s="6" t="s">
        <v>8</v>
      </c>
      <c r="D5575" s="6" t="s">
        <v>8</v>
      </c>
      <c r="E5575" s="6" t="s">
        <v>3268</v>
      </c>
      <c r="F5575" s="6" t="s">
        <v>3269</v>
      </c>
      <c r="G5575" s="6" t="s">
        <v>3773</v>
      </c>
      <c r="H5575" s="6" t="s">
        <v>3404</v>
      </c>
      <c r="I5575" s="6" t="s">
        <v>4055</v>
      </c>
      <c r="J5575" s="6" t="s">
        <v>5</v>
      </c>
      <c r="K5575" s="7">
        <v>0</v>
      </c>
      <c r="L5575" s="7">
        <f>IFERROR(VLOOKUP(SiscoTable[[#This Row],[Código]],Hoja2!A:B,2,0)*SiscoTable[[#This Row],[Provta(Uns)]],0)</f>
        <v>0</v>
      </c>
      <c r="M5575" s="7">
        <v>0</v>
      </c>
      <c r="N5575" s="7">
        <v>0</v>
      </c>
      <c r="O5575" s="7">
        <f>IFERROR(VLOOKUP(SiscoTable[[#This Row],[Código]],Hoja2!A:B,2,0)*SiscoTable[[#This Row],[Stock_actual]],0)</f>
        <v>0</v>
      </c>
      <c r="P5575" s="6" t="s">
        <v>7</v>
      </c>
      <c r="Q5575" s="7">
        <v>0</v>
      </c>
      <c r="R5575" s="7">
        <v>0</v>
      </c>
      <c r="S5575" s="7" t="s">
        <v>11927</v>
      </c>
      <c r="BI5575"/>
      <c r="BJ5575"/>
    </row>
    <row r="5576" spans="2:62" x14ac:dyDescent="0.4">
      <c r="B5576" s="1">
        <v>27402</v>
      </c>
      <c r="C5576" s="6" t="s">
        <v>8</v>
      </c>
      <c r="D5576" s="6" t="s">
        <v>8</v>
      </c>
      <c r="E5576" s="6" t="s">
        <v>3268</v>
      </c>
      <c r="F5576" s="6" t="s">
        <v>3269</v>
      </c>
      <c r="G5576" s="6" t="s">
        <v>3773</v>
      </c>
      <c r="H5576" s="6" t="s">
        <v>3404</v>
      </c>
      <c r="I5576" s="6" t="s">
        <v>4056</v>
      </c>
      <c r="J5576" s="6" t="s">
        <v>5</v>
      </c>
      <c r="K5576" s="7">
        <v>4.67</v>
      </c>
      <c r="L5576" s="7">
        <f>IFERROR(VLOOKUP(SiscoTable[[#This Row],[Código]],Hoja2!A:B,2,0)*SiscoTable[[#This Row],[Provta(Uns)]],0)</f>
        <v>49.034999999999997</v>
      </c>
      <c r="M5576" s="7">
        <v>0</v>
      </c>
      <c r="N5576" s="7">
        <v>8</v>
      </c>
      <c r="O5576" s="7">
        <f>IFERROR(VLOOKUP(SiscoTable[[#This Row],[Código]],Hoja2!A:B,2,0)*SiscoTable[[#This Row],[Stock_actual]],0)</f>
        <v>84</v>
      </c>
      <c r="P5576" s="6" t="s">
        <v>788</v>
      </c>
      <c r="Q5576" s="7">
        <v>5</v>
      </c>
      <c r="R5576" s="7">
        <v>0</v>
      </c>
      <c r="S5576" s="7" t="s">
        <v>11927</v>
      </c>
      <c r="BI5576"/>
      <c r="BJ5576"/>
    </row>
    <row r="5577" spans="2:62" x14ac:dyDescent="0.4">
      <c r="B5577" s="1">
        <v>27403</v>
      </c>
      <c r="C5577" s="6" t="s">
        <v>30</v>
      </c>
      <c r="D5577" s="6" t="s">
        <v>30</v>
      </c>
      <c r="E5577" s="6" t="s">
        <v>3268</v>
      </c>
      <c r="F5577" s="6" t="s">
        <v>3269</v>
      </c>
      <c r="G5577" s="6" t="s">
        <v>3773</v>
      </c>
      <c r="H5577" s="6" t="s">
        <v>3404</v>
      </c>
      <c r="I5577" s="6" t="s">
        <v>3862</v>
      </c>
      <c r="J5577" s="6" t="s">
        <v>5</v>
      </c>
      <c r="K5577" s="7">
        <v>12.17</v>
      </c>
      <c r="L5577" s="7">
        <f>IFERROR(VLOOKUP(SiscoTable[[#This Row],[Código]],Hoja2!A:B,2,0)*SiscoTable[[#This Row],[Provta(Uns)]],0)</f>
        <v>97.36</v>
      </c>
      <c r="M5577" s="7">
        <v>0</v>
      </c>
      <c r="N5577" s="7">
        <v>10</v>
      </c>
      <c r="O5577" s="7">
        <f>IFERROR(VLOOKUP(SiscoTable[[#This Row],[Código]],Hoja2!A:B,2,0)*SiscoTable[[#This Row],[Stock_actual]],0)</f>
        <v>80</v>
      </c>
      <c r="P5577" s="6" t="s">
        <v>101</v>
      </c>
      <c r="Q5577" s="7">
        <v>14</v>
      </c>
      <c r="R5577" s="7">
        <v>24.439999999999998</v>
      </c>
      <c r="S5577" s="7" t="s">
        <v>11927</v>
      </c>
      <c r="BI5577"/>
      <c r="BJ5577"/>
    </row>
    <row r="5578" spans="2:62" x14ac:dyDescent="0.4">
      <c r="B5578" s="1">
        <v>27404</v>
      </c>
      <c r="C5578" s="6" t="s">
        <v>30</v>
      </c>
      <c r="D5578" s="6" t="s">
        <v>30</v>
      </c>
      <c r="E5578" s="6" t="s">
        <v>3268</v>
      </c>
      <c r="F5578" s="6" t="s">
        <v>3269</v>
      </c>
      <c r="G5578" s="6" t="s">
        <v>3773</v>
      </c>
      <c r="H5578" s="6" t="s">
        <v>3404</v>
      </c>
      <c r="I5578" s="6" t="s">
        <v>3863</v>
      </c>
      <c r="J5578" s="6" t="s">
        <v>5</v>
      </c>
      <c r="K5578" s="7">
        <v>18.170000000000002</v>
      </c>
      <c r="L5578" s="7">
        <f>IFERROR(VLOOKUP(SiscoTable[[#This Row],[Código]],Hoja2!A:B,2,0)*SiscoTable[[#This Row],[Provta(Uns)]],0)</f>
        <v>130.82400000000001</v>
      </c>
      <c r="M5578" s="7">
        <v>0</v>
      </c>
      <c r="N5578" s="7">
        <v>63</v>
      </c>
      <c r="O5578" s="7">
        <f>IFERROR(VLOOKUP(SiscoTable[[#This Row],[Código]],Hoja2!A:B,2,0)*SiscoTable[[#This Row],[Stock_actual]],0)</f>
        <v>453.6</v>
      </c>
      <c r="P5578" s="6" t="s">
        <v>3864</v>
      </c>
      <c r="Q5578" s="7">
        <v>20</v>
      </c>
      <c r="R5578" s="7">
        <v>0</v>
      </c>
      <c r="S5578" s="7" t="s">
        <v>11927</v>
      </c>
      <c r="BI5578"/>
      <c r="BJ5578"/>
    </row>
    <row r="5579" spans="2:62" x14ac:dyDescent="0.4">
      <c r="B5579" s="1">
        <v>27405</v>
      </c>
      <c r="C5579" s="6" t="s">
        <v>8</v>
      </c>
      <c r="D5579" s="6" t="s">
        <v>8</v>
      </c>
      <c r="E5579" s="6" t="s">
        <v>3268</v>
      </c>
      <c r="F5579" s="6" t="s">
        <v>3269</v>
      </c>
      <c r="G5579" s="6" t="s">
        <v>3773</v>
      </c>
      <c r="H5579" s="6" t="s">
        <v>3404</v>
      </c>
      <c r="I5579" s="6" t="s">
        <v>4057</v>
      </c>
      <c r="J5579" s="6" t="s">
        <v>5</v>
      </c>
      <c r="K5579" s="7">
        <v>0</v>
      </c>
      <c r="L5579" s="7">
        <f>IFERROR(VLOOKUP(SiscoTable[[#This Row],[Código]],Hoja2!A:B,2,0)*SiscoTable[[#This Row],[Provta(Uns)]],0)</f>
        <v>0</v>
      </c>
      <c r="M5579" s="7">
        <v>0</v>
      </c>
      <c r="N5579" s="7">
        <v>0</v>
      </c>
      <c r="O5579" s="7">
        <f>IFERROR(VLOOKUP(SiscoTable[[#This Row],[Código]],Hoja2!A:B,2,0)*SiscoTable[[#This Row],[Stock_actual]],0)</f>
        <v>0</v>
      </c>
      <c r="P5579" s="6" t="s">
        <v>7</v>
      </c>
      <c r="Q5579" s="7">
        <v>0</v>
      </c>
      <c r="R5579" s="7">
        <v>0</v>
      </c>
      <c r="S5579" s="7" t="s">
        <v>11927</v>
      </c>
      <c r="BI5579"/>
      <c r="BJ5579"/>
    </row>
    <row r="5580" spans="2:62" x14ac:dyDescent="0.4">
      <c r="B5580" s="1">
        <v>27406</v>
      </c>
      <c r="C5580" s="6" t="s">
        <v>8</v>
      </c>
      <c r="D5580" s="6" t="s">
        <v>8</v>
      </c>
      <c r="E5580" s="6" t="s">
        <v>3268</v>
      </c>
      <c r="F5580" s="6" t="s">
        <v>3269</v>
      </c>
      <c r="G5580" s="6" t="s">
        <v>3773</v>
      </c>
      <c r="H5580" s="6" t="s">
        <v>3404</v>
      </c>
      <c r="I5580" s="6" t="s">
        <v>4058</v>
      </c>
      <c r="J5580" s="6" t="s">
        <v>5</v>
      </c>
      <c r="K5580" s="7">
        <v>0</v>
      </c>
      <c r="L5580" s="7">
        <f>IFERROR(VLOOKUP(SiscoTable[[#This Row],[Código]],Hoja2!A:B,2,0)*SiscoTable[[#This Row],[Provta(Uns)]],0)</f>
        <v>0</v>
      </c>
      <c r="M5580" s="7">
        <v>0</v>
      </c>
      <c r="N5580" s="7">
        <v>0</v>
      </c>
      <c r="O5580" s="7">
        <f>IFERROR(VLOOKUP(SiscoTable[[#This Row],[Código]],Hoja2!A:B,2,0)*SiscoTable[[#This Row],[Stock_actual]],0)</f>
        <v>0</v>
      </c>
      <c r="P5580" s="6" t="s">
        <v>7</v>
      </c>
      <c r="Q5580" s="7">
        <v>0</v>
      </c>
      <c r="R5580" s="7">
        <v>0</v>
      </c>
      <c r="S5580" s="7" t="s">
        <v>11927</v>
      </c>
      <c r="BI5580"/>
      <c r="BJ5580"/>
    </row>
    <row r="5581" spans="2:62" x14ac:dyDescent="0.4">
      <c r="B5581" s="1">
        <v>27407</v>
      </c>
      <c r="C5581" s="6" t="s">
        <v>8</v>
      </c>
      <c r="D5581" s="6" t="s">
        <v>8</v>
      </c>
      <c r="E5581" s="6" t="s">
        <v>3268</v>
      </c>
      <c r="F5581" s="6" t="s">
        <v>3269</v>
      </c>
      <c r="G5581" s="6" t="s">
        <v>3773</v>
      </c>
      <c r="H5581" s="6" t="s">
        <v>3404</v>
      </c>
      <c r="I5581" s="6" t="s">
        <v>4059</v>
      </c>
      <c r="J5581" s="6" t="s">
        <v>5</v>
      </c>
      <c r="K5581" s="7">
        <v>0</v>
      </c>
      <c r="L5581" s="7">
        <f>IFERROR(VLOOKUP(SiscoTable[[#This Row],[Código]],Hoja2!A:B,2,0)*SiscoTable[[#This Row],[Provta(Uns)]],0)</f>
        <v>0</v>
      </c>
      <c r="M5581" s="7">
        <v>0</v>
      </c>
      <c r="N5581" s="7">
        <v>0</v>
      </c>
      <c r="O5581" s="7">
        <f>IFERROR(VLOOKUP(SiscoTable[[#This Row],[Código]],Hoja2!A:B,2,0)*SiscoTable[[#This Row],[Stock_actual]],0)</f>
        <v>0</v>
      </c>
      <c r="P5581" s="6" t="s">
        <v>7</v>
      </c>
      <c r="Q5581" s="7">
        <v>0</v>
      </c>
      <c r="R5581" s="7">
        <v>0</v>
      </c>
      <c r="S5581" s="7" t="s">
        <v>11927</v>
      </c>
      <c r="BI5581"/>
      <c r="BJ5581"/>
    </row>
    <row r="5582" spans="2:62" x14ac:dyDescent="0.4">
      <c r="B5582" s="1">
        <v>27408</v>
      </c>
      <c r="C5582" s="6" t="s">
        <v>8</v>
      </c>
      <c r="D5582" s="6" t="s">
        <v>8</v>
      </c>
      <c r="E5582" s="6" t="s">
        <v>3268</v>
      </c>
      <c r="F5582" s="6" t="s">
        <v>3269</v>
      </c>
      <c r="G5582" s="6" t="s">
        <v>3773</v>
      </c>
      <c r="H5582" s="6" t="s">
        <v>3404</v>
      </c>
      <c r="I5582" s="6" t="s">
        <v>4060</v>
      </c>
      <c r="J5582" s="6" t="s">
        <v>5</v>
      </c>
      <c r="K5582" s="7">
        <v>8.83</v>
      </c>
      <c r="L5582" s="7">
        <f>IFERROR(VLOOKUP(SiscoTable[[#This Row],[Código]],Hoja2!A:B,2,0)*SiscoTable[[#This Row],[Provta(Uns)]],0)</f>
        <v>67.108000000000004</v>
      </c>
      <c r="M5582" s="7">
        <v>0</v>
      </c>
      <c r="N5582" s="7">
        <v>5</v>
      </c>
      <c r="O5582" s="7">
        <f>IFERROR(VLOOKUP(SiscoTable[[#This Row],[Código]],Hoja2!A:B,2,0)*SiscoTable[[#This Row],[Stock_actual]],0)</f>
        <v>38</v>
      </c>
      <c r="P5582" s="6" t="s">
        <v>161</v>
      </c>
      <c r="Q5582" s="7">
        <v>10</v>
      </c>
      <c r="R5582" s="7">
        <v>17.329999999999998</v>
      </c>
      <c r="S5582" s="7" t="s">
        <v>11927</v>
      </c>
      <c r="BI5582"/>
      <c r="BJ5582"/>
    </row>
    <row r="5583" spans="2:62" x14ac:dyDescent="0.4">
      <c r="B5583" s="1">
        <v>27409</v>
      </c>
      <c r="C5583" s="6" t="s">
        <v>30</v>
      </c>
      <c r="D5583" s="6" t="s">
        <v>30</v>
      </c>
      <c r="E5583" s="6" t="s">
        <v>3268</v>
      </c>
      <c r="F5583" s="6" t="s">
        <v>3269</v>
      </c>
      <c r="G5583" s="6" t="s">
        <v>3773</v>
      </c>
      <c r="H5583" s="6" t="s">
        <v>3404</v>
      </c>
      <c r="I5583" s="6" t="s">
        <v>3865</v>
      </c>
      <c r="J5583" s="6" t="s">
        <v>5</v>
      </c>
      <c r="K5583" s="7">
        <v>21.67</v>
      </c>
      <c r="L5583" s="7">
        <f>IFERROR(VLOOKUP(SiscoTable[[#This Row],[Código]],Hoja2!A:B,2,0)*SiscoTable[[#This Row],[Provta(Uns)]],0)</f>
        <v>160.35800000000003</v>
      </c>
      <c r="M5583" s="7">
        <v>0</v>
      </c>
      <c r="N5583" s="7">
        <v>32</v>
      </c>
      <c r="O5583" s="7">
        <f>IFERROR(VLOOKUP(SiscoTable[[#This Row],[Código]],Hoja2!A:B,2,0)*SiscoTable[[#This Row],[Stock_actual]],0)</f>
        <v>236.8</v>
      </c>
      <c r="P5583" s="6" t="s">
        <v>485</v>
      </c>
      <c r="Q5583" s="7">
        <v>24</v>
      </c>
      <c r="R5583" s="7">
        <v>0</v>
      </c>
      <c r="S5583" s="7" t="s">
        <v>11927</v>
      </c>
      <c r="BI5583"/>
      <c r="BJ5583"/>
    </row>
    <row r="5584" spans="2:62" x14ac:dyDescent="0.4">
      <c r="B5584" s="1">
        <v>27410</v>
      </c>
      <c r="C5584" s="6" t="s">
        <v>30</v>
      </c>
      <c r="D5584" s="6" t="s">
        <v>30</v>
      </c>
      <c r="E5584" s="6" t="s">
        <v>3268</v>
      </c>
      <c r="F5584" s="6" t="s">
        <v>3269</v>
      </c>
      <c r="G5584" s="6" t="s">
        <v>3773</v>
      </c>
      <c r="H5584" s="6" t="s">
        <v>3404</v>
      </c>
      <c r="I5584" s="6" t="s">
        <v>3866</v>
      </c>
      <c r="J5584" s="6" t="s">
        <v>5</v>
      </c>
      <c r="K5584" s="7">
        <v>11.83</v>
      </c>
      <c r="L5584" s="7">
        <f>IFERROR(VLOOKUP(SiscoTable[[#This Row],[Código]],Hoja2!A:B,2,0)*SiscoTable[[#This Row],[Provta(Uns)]],0)</f>
        <v>89.908000000000001</v>
      </c>
      <c r="M5584" s="7">
        <v>0</v>
      </c>
      <c r="N5584" s="7">
        <v>30</v>
      </c>
      <c r="O5584" s="7">
        <f>IFERROR(VLOOKUP(SiscoTable[[#This Row],[Código]],Hoja2!A:B,2,0)*SiscoTable[[#This Row],[Stock_actual]],0)</f>
        <v>228</v>
      </c>
      <c r="P5584" s="6" t="s">
        <v>537</v>
      </c>
      <c r="Q5584" s="7">
        <v>13</v>
      </c>
      <c r="R5584" s="7">
        <v>0</v>
      </c>
      <c r="S5584" s="7" t="s">
        <v>11927</v>
      </c>
      <c r="BI5584"/>
      <c r="BJ5584"/>
    </row>
    <row r="5585" spans="2:62" x14ac:dyDescent="0.4">
      <c r="B5585" s="1">
        <v>27411</v>
      </c>
      <c r="C5585" s="6" t="s">
        <v>25</v>
      </c>
      <c r="D5585" s="6" t="s">
        <v>25</v>
      </c>
      <c r="E5585" s="6" t="s">
        <v>3268</v>
      </c>
      <c r="F5585" s="6" t="s">
        <v>3269</v>
      </c>
      <c r="G5585" s="6" t="s">
        <v>3773</v>
      </c>
      <c r="H5585" s="6" t="s">
        <v>3404</v>
      </c>
      <c r="I5585" s="6" t="s">
        <v>3792</v>
      </c>
      <c r="J5585" s="6" t="s">
        <v>5</v>
      </c>
      <c r="K5585" s="7">
        <v>72</v>
      </c>
      <c r="L5585" s="7">
        <f>IFERROR(VLOOKUP(SiscoTable[[#This Row],[Código]],Hoja2!A:B,2,0)*SiscoTable[[#This Row],[Provta(Uns)]],0)</f>
        <v>568.80000000000007</v>
      </c>
      <c r="M5585" s="7">
        <v>0</v>
      </c>
      <c r="N5585" s="7">
        <v>108</v>
      </c>
      <c r="O5585" s="7">
        <f>IFERROR(VLOOKUP(SiscoTable[[#This Row],[Código]],Hoja2!A:B,2,0)*SiscoTable[[#This Row],[Stock_actual]],0)</f>
        <v>853.2</v>
      </c>
      <c r="P5585" s="6" t="s">
        <v>220</v>
      </c>
      <c r="Q5585" s="7">
        <v>79</v>
      </c>
      <c r="R5585" s="7">
        <v>0</v>
      </c>
      <c r="S5585" s="7" t="s">
        <v>11927</v>
      </c>
      <c r="BI5585"/>
      <c r="BJ5585"/>
    </row>
    <row r="5586" spans="2:62" x14ac:dyDescent="0.4">
      <c r="B5586" s="1">
        <v>27412</v>
      </c>
      <c r="C5586" s="6" t="s">
        <v>8</v>
      </c>
      <c r="D5586" s="6" t="s">
        <v>30</v>
      </c>
      <c r="E5586" s="6" t="s">
        <v>3268</v>
      </c>
      <c r="F5586" s="6" t="s">
        <v>3269</v>
      </c>
      <c r="G5586" s="6" t="s">
        <v>5267</v>
      </c>
      <c r="H5586" s="6" t="s">
        <v>3404</v>
      </c>
      <c r="I5586" s="6" t="s">
        <v>5450</v>
      </c>
      <c r="J5586" s="6" t="s">
        <v>5</v>
      </c>
      <c r="K5586" s="7">
        <v>21.67</v>
      </c>
      <c r="L5586" s="7">
        <f>IFERROR(VLOOKUP(SiscoTable[[#This Row],[Código]],Hoja2!A:B,2,0)*SiscoTable[[#This Row],[Provta(Uns)]],0)</f>
        <v>30.338000000000001</v>
      </c>
      <c r="M5586" s="7">
        <v>0</v>
      </c>
      <c r="N5586" s="7">
        <v>11</v>
      </c>
      <c r="O5586" s="7">
        <f>IFERROR(VLOOKUP(SiscoTable[[#This Row],[Código]],Hoja2!A:B,2,0)*SiscoTable[[#This Row],[Stock_actual]],0)</f>
        <v>15.399999999999999</v>
      </c>
      <c r="P5586" s="6" t="s">
        <v>112</v>
      </c>
      <c r="Q5586" s="7">
        <v>24</v>
      </c>
      <c r="R5586" s="7">
        <v>43</v>
      </c>
      <c r="S5586" s="7" t="s">
        <v>11927</v>
      </c>
      <c r="BI5586"/>
      <c r="BJ5586"/>
    </row>
    <row r="5587" spans="2:62" x14ac:dyDescent="0.4">
      <c r="B5587" s="1">
        <v>27413</v>
      </c>
      <c r="C5587" s="6" t="s">
        <v>8</v>
      </c>
      <c r="D5587" s="6" t="s">
        <v>30</v>
      </c>
      <c r="E5587" s="6" t="s">
        <v>3268</v>
      </c>
      <c r="F5587" s="6" t="s">
        <v>3269</v>
      </c>
      <c r="G5587" s="6" t="s">
        <v>3773</v>
      </c>
      <c r="H5587" s="6" t="s">
        <v>3404</v>
      </c>
      <c r="I5587" s="6" t="s">
        <v>4091</v>
      </c>
      <c r="J5587" s="6" t="s">
        <v>5</v>
      </c>
      <c r="K5587" s="7">
        <v>24.17</v>
      </c>
      <c r="L5587" s="7">
        <f>IFERROR(VLOOKUP(SiscoTable[[#This Row],[Código]],Hoja2!A:B,2,0)*SiscoTable[[#This Row],[Provta(Uns)]],0)</f>
        <v>33.838000000000001</v>
      </c>
      <c r="M5587" s="7">
        <v>0</v>
      </c>
      <c r="N5587" s="7">
        <v>39</v>
      </c>
      <c r="O5587" s="7">
        <f>IFERROR(VLOOKUP(SiscoTable[[#This Row],[Código]],Hoja2!A:B,2,0)*SiscoTable[[#This Row],[Stock_actual]],0)</f>
        <v>54.599999999999994</v>
      </c>
      <c r="P5587" s="6" t="s">
        <v>573</v>
      </c>
      <c r="Q5587" s="7">
        <v>27</v>
      </c>
      <c r="R5587" s="7">
        <v>0</v>
      </c>
      <c r="S5587" s="7" t="s">
        <v>11927</v>
      </c>
      <c r="BI5587"/>
      <c r="BJ5587"/>
    </row>
    <row r="5588" spans="2:62" x14ac:dyDescent="0.4">
      <c r="B5588" s="1">
        <v>27414</v>
      </c>
      <c r="C5588" s="6" t="s">
        <v>8</v>
      </c>
      <c r="D5588" s="6" t="s">
        <v>30</v>
      </c>
      <c r="E5588" s="6" t="s">
        <v>3268</v>
      </c>
      <c r="F5588" s="6" t="s">
        <v>3269</v>
      </c>
      <c r="G5588" s="6" t="s">
        <v>3773</v>
      </c>
      <c r="H5588" s="6" t="s">
        <v>3404</v>
      </c>
      <c r="I5588" s="6" t="s">
        <v>4092</v>
      </c>
      <c r="J5588" s="6" t="s">
        <v>5</v>
      </c>
      <c r="K5588" s="7">
        <v>10.67</v>
      </c>
      <c r="L5588" s="7">
        <f>IFERROR(VLOOKUP(SiscoTable[[#This Row],[Código]],Hoja2!A:B,2,0)*SiscoTable[[#This Row],[Provta(Uns)]],0)</f>
        <v>12.804</v>
      </c>
      <c r="M5588" s="7">
        <v>0</v>
      </c>
      <c r="N5588" s="7">
        <v>11</v>
      </c>
      <c r="O5588" s="7">
        <f>IFERROR(VLOOKUP(SiscoTable[[#This Row],[Código]],Hoja2!A:B,2,0)*SiscoTable[[#This Row],[Stock_actual]],0)</f>
        <v>13.2</v>
      </c>
      <c r="P5588" s="6" t="s">
        <v>702</v>
      </c>
      <c r="Q5588" s="7">
        <v>12</v>
      </c>
      <c r="R5588" s="7">
        <v>21.759999999999998</v>
      </c>
      <c r="S5588" s="7" t="s">
        <v>11927</v>
      </c>
      <c r="BI5588"/>
      <c r="BJ5588"/>
    </row>
    <row r="5589" spans="2:62" x14ac:dyDescent="0.4">
      <c r="B5589" s="1">
        <v>27415</v>
      </c>
      <c r="C5589" s="6" t="s">
        <v>8</v>
      </c>
      <c r="D5589" s="6" t="s">
        <v>8</v>
      </c>
      <c r="E5589" s="6" t="s">
        <v>3268</v>
      </c>
      <c r="F5589" s="6" t="s">
        <v>3269</v>
      </c>
      <c r="G5589" s="6" t="s">
        <v>3773</v>
      </c>
      <c r="H5589" s="6" t="s">
        <v>3404</v>
      </c>
      <c r="I5589" s="6" t="s">
        <v>4061</v>
      </c>
      <c r="J5589" s="6" t="s">
        <v>5</v>
      </c>
      <c r="K5589" s="7">
        <v>6.17</v>
      </c>
      <c r="L5589" s="7">
        <f>IFERROR(VLOOKUP(SiscoTable[[#This Row],[Código]],Hoja2!A:B,2,0)*SiscoTable[[#This Row],[Provta(Uns)]],0)</f>
        <v>9.254999999999999</v>
      </c>
      <c r="M5589" s="7">
        <v>0</v>
      </c>
      <c r="N5589" s="7">
        <v>6</v>
      </c>
      <c r="O5589" s="7">
        <f>IFERROR(VLOOKUP(SiscoTable[[#This Row],[Código]],Hoja2!A:B,2,0)*SiscoTable[[#This Row],[Stock_actual]],0)</f>
        <v>9</v>
      </c>
      <c r="P5589" s="6" t="s">
        <v>252</v>
      </c>
      <c r="Q5589" s="7">
        <v>7</v>
      </c>
      <c r="R5589" s="7">
        <v>12.689999999999998</v>
      </c>
      <c r="S5589" s="7" t="s">
        <v>11927</v>
      </c>
      <c r="BI5589"/>
      <c r="BJ5589"/>
    </row>
    <row r="5590" spans="2:62" x14ac:dyDescent="0.4">
      <c r="B5590" s="1">
        <v>27416</v>
      </c>
      <c r="C5590" s="6" t="s">
        <v>8</v>
      </c>
      <c r="D5590" s="6" t="s">
        <v>8</v>
      </c>
      <c r="E5590" s="6" t="s">
        <v>3268</v>
      </c>
      <c r="F5590" s="6" t="s">
        <v>3269</v>
      </c>
      <c r="G5590" s="6" t="s">
        <v>3773</v>
      </c>
      <c r="H5590" s="6" t="s">
        <v>3404</v>
      </c>
      <c r="I5590" s="6" t="s">
        <v>4062</v>
      </c>
      <c r="J5590" s="6" t="s">
        <v>5</v>
      </c>
      <c r="K5590" s="7">
        <v>0</v>
      </c>
      <c r="L5590" s="7">
        <f>IFERROR(VLOOKUP(SiscoTable[[#This Row],[Código]],Hoja2!A:B,2,0)*SiscoTable[[#This Row],[Provta(Uns)]],0)</f>
        <v>0</v>
      </c>
      <c r="M5590" s="7">
        <v>0</v>
      </c>
      <c r="N5590" s="7">
        <v>0</v>
      </c>
      <c r="O5590" s="7">
        <f>IFERROR(VLOOKUP(SiscoTable[[#This Row],[Código]],Hoja2!A:B,2,0)*SiscoTable[[#This Row],[Stock_actual]],0)</f>
        <v>0</v>
      </c>
      <c r="P5590" s="6" t="s">
        <v>7</v>
      </c>
      <c r="Q5590" s="7">
        <v>0</v>
      </c>
      <c r="R5590" s="7">
        <v>0</v>
      </c>
      <c r="S5590" s="7" t="s">
        <v>11927</v>
      </c>
      <c r="BI5590"/>
      <c r="BJ5590"/>
    </row>
    <row r="5591" spans="2:62" x14ac:dyDescent="0.4">
      <c r="B5591" s="1">
        <v>27417</v>
      </c>
      <c r="C5591" s="6" t="s">
        <v>8</v>
      </c>
      <c r="D5591" s="6" t="s">
        <v>30</v>
      </c>
      <c r="E5591" s="6" t="s">
        <v>3268</v>
      </c>
      <c r="F5591" s="6" t="s">
        <v>3269</v>
      </c>
      <c r="G5591" s="6" t="s">
        <v>3773</v>
      </c>
      <c r="H5591" s="6" t="s">
        <v>3404</v>
      </c>
      <c r="I5591" s="6" t="s">
        <v>4063</v>
      </c>
      <c r="J5591" s="6" t="s">
        <v>5</v>
      </c>
      <c r="K5591" s="7">
        <v>12.67</v>
      </c>
      <c r="L5591" s="7">
        <f>IFERROR(VLOOKUP(SiscoTable[[#This Row],[Código]],Hoja2!A:B,2,0)*SiscoTable[[#This Row],[Provta(Uns)]],0)</f>
        <v>22.806000000000001</v>
      </c>
      <c r="M5591" s="7">
        <v>0</v>
      </c>
      <c r="N5591" s="7">
        <v>35</v>
      </c>
      <c r="O5591" s="7">
        <f>IFERROR(VLOOKUP(SiscoTable[[#This Row],[Código]],Hoja2!A:B,2,0)*SiscoTable[[#This Row],[Stock_actual]],0)</f>
        <v>63</v>
      </c>
      <c r="P5591" s="6" t="s">
        <v>997</v>
      </c>
      <c r="Q5591" s="7">
        <v>14</v>
      </c>
      <c r="R5591" s="7">
        <v>0</v>
      </c>
      <c r="S5591" s="7" t="s">
        <v>11927</v>
      </c>
      <c r="BI5591"/>
      <c r="BJ5591"/>
    </row>
    <row r="5592" spans="2:62" x14ac:dyDescent="0.4">
      <c r="B5592" s="1">
        <v>27418</v>
      </c>
      <c r="C5592" s="6" t="s">
        <v>8</v>
      </c>
      <c r="D5592" s="6" t="s">
        <v>8</v>
      </c>
      <c r="E5592" s="6" t="s">
        <v>3268</v>
      </c>
      <c r="F5592" s="6" t="s">
        <v>3269</v>
      </c>
      <c r="G5592" s="6" t="s">
        <v>3773</v>
      </c>
      <c r="H5592" s="6" t="s">
        <v>3404</v>
      </c>
      <c r="I5592" s="6" t="s">
        <v>4064</v>
      </c>
      <c r="J5592" s="6" t="s">
        <v>5</v>
      </c>
      <c r="K5592" s="7">
        <v>3.17</v>
      </c>
      <c r="L5592" s="7">
        <f>IFERROR(VLOOKUP(SiscoTable[[#This Row],[Código]],Hoja2!A:B,2,0)*SiscoTable[[#This Row],[Provta(Uns)]],0)</f>
        <v>4.7549999999999999</v>
      </c>
      <c r="M5592" s="7">
        <v>0</v>
      </c>
      <c r="N5592" s="7">
        <v>5</v>
      </c>
      <c r="O5592" s="7">
        <f>IFERROR(VLOOKUP(SiscoTable[[#This Row],[Código]],Hoja2!A:B,2,0)*SiscoTable[[#This Row],[Stock_actual]],0)</f>
        <v>7.5</v>
      </c>
      <c r="P5592" s="6" t="s">
        <v>581</v>
      </c>
      <c r="Q5592" s="7">
        <v>4</v>
      </c>
      <c r="R5592" s="7">
        <v>0</v>
      </c>
      <c r="S5592" s="7" t="s">
        <v>11927</v>
      </c>
      <c r="BI5592"/>
      <c r="BJ5592"/>
    </row>
    <row r="5593" spans="2:62" x14ac:dyDescent="0.4">
      <c r="B5593" s="1">
        <v>27420</v>
      </c>
      <c r="C5593" s="6" t="s">
        <v>8</v>
      </c>
      <c r="D5593" s="6" t="s">
        <v>30</v>
      </c>
      <c r="E5593" s="6" t="s">
        <v>3268</v>
      </c>
      <c r="F5593" s="6" t="s">
        <v>3269</v>
      </c>
      <c r="G5593" s="6" t="s">
        <v>3773</v>
      </c>
      <c r="H5593" s="6" t="s">
        <v>3404</v>
      </c>
      <c r="I5593" s="6" t="s">
        <v>4065</v>
      </c>
      <c r="J5593" s="6" t="s">
        <v>5</v>
      </c>
      <c r="K5593" s="7">
        <v>7.67</v>
      </c>
      <c r="L5593" s="7">
        <f>IFERROR(VLOOKUP(SiscoTable[[#This Row],[Código]],Hoja2!A:B,2,0)*SiscoTable[[#This Row],[Provta(Uns)]],0)</f>
        <v>16.874000000000002</v>
      </c>
      <c r="M5593" s="7">
        <v>0</v>
      </c>
      <c r="N5593" s="7">
        <v>130</v>
      </c>
      <c r="O5593" s="7">
        <f>IFERROR(VLOOKUP(SiscoTable[[#This Row],[Código]],Hoja2!A:B,2,0)*SiscoTable[[#This Row],[Stock_actual]],0)</f>
        <v>286</v>
      </c>
      <c r="P5593" s="6" t="s">
        <v>4066</v>
      </c>
      <c r="Q5593" s="7">
        <v>9</v>
      </c>
      <c r="R5593" s="7">
        <v>0</v>
      </c>
      <c r="S5593" s="7" t="s">
        <v>11927</v>
      </c>
      <c r="BI5593"/>
      <c r="BJ5593"/>
    </row>
    <row r="5594" spans="2:62" x14ac:dyDescent="0.4">
      <c r="B5594" s="1">
        <v>27421</v>
      </c>
      <c r="C5594" s="6" t="s">
        <v>8</v>
      </c>
      <c r="D5594" s="6" t="s">
        <v>30</v>
      </c>
      <c r="E5594" s="6" t="s">
        <v>3268</v>
      </c>
      <c r="F5594" s="6" t="s">
        <v>3269</v>
      </c>
      <c r="G5594" s="6" t="s">
        <v>3773</v>
      </c>
      <c r="H5594" s="6" t="s">
        <v>3404</v>
      </c>
      <c r="I5594" s="6" t="s">
        <v>4067</v>
      </c>
      <c r="J5594" s="6" t="s">
        <v>5</v>
      </c>
      <c r="K5594" s="7">
        <v>9.67</v>
      </c>
      <c r="L5594" s="7">
        <f>IFERROR(VLOOKUP(SiscoTable[[#This Row],[Código]],Hoja2!A:B,2,0)*SiscoTable[[#This Row],[Provta(Uns)]],0)</f>
        <v>19.34</v>
      </c>
      <c r="M5594" s="7">
        <v>0</v>
      </c>
      <c r="N5594" s="7">
        <v>30</v>
      </c>
      <c r="O5594" s="7">
        <f>IFERROR(VLOOKUP(SiscoTable[[#This Row],[Código]],Hoja2!A:B,2,0)*SiscoTable[[#This Row],[Stock_actual]],0)</f>
        <v>60</v>
      </c>
      <c r="P5594" s="6" t="s">
        <v>487</v>
      </c>
      <c r="Q5594" s="7">
        <v>11</v>
      </c>
      <c r="R5594" s="7">
        <v>0</v>
      </c>
      <c r="S5594" s="7" t="s">
        <v>11927</v>
      </c>
      <c r="BI5594"/>
      <c r="BJ5594"/>
    </row>
    <row r="5595" spans="2:62" x14ac:dyDescent="0.4">
      <c r="B5595" s="1">
        <v>27422</v>
      </c>
      <c r="C5595" s="6" t="s">
        <v>8</v>
      </c>
      <c r="D5595" s="6" t="s">
        <v>30</v>
      </c>
      <c r="E5595" s="6" t="s">
        <v>3268</v>
      </c>
      <c r="F5595" s="6" t="s">
        <v>3269</v>
      </c>
      <c r="G5595" s="6" t="s">
        <v>3773</v>
      </c>
      <c r="H5595" s="6" t="s">
        <v>3404</v>
      </c>
      <c r="I5595" s="6" t="s">
        <v>4068</v>
      </c>
      <c r="J5595" s="6" t="s">
        <v>5</v>
      </c>
      <c r="K5595" s="7">
        <v>10</v>
      </c>
      <c r="L5595" s="7">
        <f>IFERROR(VLOOKUP(SiscoTable[[#This Row],[Código]],Hoja2!A:B,2,0)*SiscoTable[[#This Row],[Provta(Uns)]],0)</f>
        <v>28</v>
      </c>
      <c r="M5595" s="7">
        <v>0</v>
      </c>
      <c r="N5595" s="7">
        <v>14</v>
      </c>
      <c r="O5595" s="7">
        <f>IFERROR(VLOOKUP(SiscoTable[[#This Row],[Código]],Hoja2!A:B,2,0)*SiscoTable[[#This Row],[Stock_actual]],0)</f>
        <v>39.199999999999996</v>
      </c>
      <c r="P5595" s="6" t="s">
        <v>694</v>
      </c>
      <c r="Q5595" s="7">
        <v>11</v>
      </c>
      <c r="R5595" s="7">
        <v>0</v>
      </c>
      <c r="S5595" s="7" t="s">
        <v>11927</v>
      </c>
      <c r="BI5595"/>
      <c r="BJ5595"/>
    </row>
    <row r="5596" spans="2:62" x14ac:dyDescent="0.4">
      <c r="B5596" s="1">
        <v>27423</v>
      </c>
      <c r="C5596" s="6" t="s">
        <v>8</v>
      </c>
      <c r="D5596" s="6" t="s">
        <v>30</v>
      </c>
      <c r="E5596" s="6" t="s">
        <v>3268</v>
      </c>
      <c r="F5596" s="6" t="s">
        <v>3269</v>
      </c>
      <c r="G5596" s="6" t="s">
        <v>3773</v>
      </c>
      <c r="H5596" s="6" t="s">
        <v>3404</v>
      </c>
      <c r="I5596" s="6" t="s">
        <v>4069</v>
      </c>
      <c r="J5596" s="6" t="s">
        <v>5</v>
      </c>
      <c r="K5596" s="7">
        <v>16.170000000000002</v>
      </c>
      <c r="L5596" s="7">
        <f>IFERROR(VLOOKUP(SiscoTable[[#This Row],[Código]],Hoja2!A:B,2,0)*SiscoTable[[#This Row],[Provta(Uns)]],0)</f>
        <v>21.021000000000004</v>
      </c>
      <c r="M5596" s="7">
        <v>0</v>
      </c>
      <c r="N5596" s="7">
        <v>25</v>
      </c>
      <c r="O5596" s="7">
        <f>IFERROR(VLOOKUP(SiscoTable[[#This Row],[Código]],Hoja2!A:B,2,0)*SiscoTable[[#This Row],[Stock_actual]],0)</f>
        <v>32.5</v>
      </c>
      <c r="P5596" s="6" t="s">
        <v>819</v>
      </c>
      <c r="Q5596" s="7">
        <v>18</v>
      </c>
      <c r="R5596" s="7">
        <v>0</v>
      </c>
      <c r="S5596" s="7" t="s">
        <v>11927</v>
      </c>
      <c r="BI5596"/>
      <c r="BJ5596"/>
    </row>
    <row r="5597" spans="2:62" x14ac:dyDescent="0.4">
      <c r="B5597" s="1">
        <v>27424</v>
      </c>
      <c r="C5597" s="6" t="s">
        <v>8</v>
      </c>
      <c r="D5597" s="6" t="s">
        <v>25</v>
      </c>
      <c r="E5597" s="6" t="s">
        <v>3268</v>
      </c>
      <c r="F5597" s="6" t="s">
        <v>3269</v>
      </c>
      <c r="G5597" s="6" t="s">
        <v>3773</v>
      </c>
      <c r="H5597" s="6" t="s">
        <v>3404</v>
      </c>
      <c r="I5597" s="6" t="s">
        <v>4070</v>
      </c>
      <c r="J5597" s="6" t="s">
        <v>5</v>
      </c>
      <c r="K5597" s="7">
        <v>40.17</v>
      </c>
      <c r="L5597" s="7">
        <f>IFERROR(VLOOKUP(SiscoTable[[#This Row],[Código]],Hoja2!A:B,2,0)*SiscoTable[[#This Row],[Provta(Uns)]],0)</f>
        <v>52.221000000000004</v>
      </c>
      <c r="M5597" s="7">
        <v>0</v>
      </c>
      <c r="N5597" s="7">
        <v>66</v>
      </c>
      <c r="O5597" s="7">
        <f>IFERROR(VLOOKUP(SiscoTable[[#This Row],[Código]],Hoja2!A:B,2,0)*SiscoTable[[#This Row],[Stock_actual]],0)</f>
        <v>85.8</v>
      </c>
      <c r="P5597" s="6" t="s">
        <v>520</v>
      </c>
      <c r="Q5597" s="7">
        <v>44</v>
      </c>
      <c r="R5597" s="7">
        <v>0</v>
      </c>
      <c r="S5597" s="7" t="s">
        <v>11927</v>
      </c>
      <c r="BI5597"/>
      <c r="BJ5597"/>
    </row>
    <row r="5598" spans="2:62" x14ac:dyDescent="0.4">
      <c r="B5598" s="1">
        <v>27425</v>
      </c>
      <c r="C5598" s="6" t="s">
        <v>8</v>
      </c>
      <c r="D5598" s="6" t="s">
        <v>25</v>
      </c>
      <c r="E5598" s="6" t="s">
        <v>3268</v>
      </c>
      <c r="F5598" s="6" t="s">
        <v>3269</v>
      </c>
      <c r="G5598" s="6" t="s">
        <v>3773</v>
      </c>
      <c r="H5598" s="6" t="s">
        <v>3404</v>
      </c>
      <c r="I5598" s="6" t="s">
        <v>4071</v>
      </c>
      <c r="J5598" s="6" t="s">
        <v>5</v>
      </c>
      <c r="K5598" s="7">
        <v>43.33</v>
      </c>
      <c r="L5598" s="7">
        <f>IFERROR(VLOOKUP(SiscoTable[[#This Row],[Código]],Hoja2!A:B,2,0)*SiscoTable[[#This Row],[Provta(Uns)]],0)</f>
        <v>56.329000000000001</v>
      </c>
      <c r="M5598" s="7">
        <v>0</v>
      </c>
      <c r="N5598" s="7">
        <v>84</v>
      </c>
      <c r="O5598" s="7">
        <f>IFERROR(VLOOKUP(SiscoTable[[#This Row],[Código]],Hoja2!A:B,2,0)*SiscoTable[[#This Row],[Stock_actual]],0)</f>
        <v>109.2</v>
      </c>
      <c r="P5598" s="6" t="s">
        <v>770</v>
      </c>
      <c r="Q5598" s="7">
        <v>48</v>
      </c>
      <c r="R5598" s="7">
        <v>0</v>
      </c>
      <c r="S5598" s="7" t="s">
        <v>11927</v>
      </c>
      <c r="BI5598"/>
      <c r="BJ5598"/>
    </row>
    <row r="5599" spans="2:62" x14ac:dyDescent="0.4">
      <c r="B5599" s="1">
        <v>27426</v>
      </c>
      <c r="C5599" s="6" t="s">
        <v>8</v>
      </c>
      <c r="D5599" s="6" t="s">
        <v>30</v>
      </c>
      <c r="E5599" s="6" t="s">
        <v>3268</v>
      </c>
      <c r="F5599" s="6" t="s">
        <v>3269</v>
      </c>
      <c r="G5599" s="6" t="s">
        <v>3773</v>
      </c>
      <c r="H5599" s="6" t="s">
        <v>3404</v>
      </c>
      <c r="I5599" s="6" t="s">
        <v>4072</v>
      </c>
      <c r="J5599" s="6" t="s">
        <v>5</v>
      </c>
      <c r="K5599" s="7">
        <v>5.5</v>
      </c>
      <c r="L5599" s="7">
        <f>IFERROR(VLOOKUP(SiscoTable[[#This Row],[Código]],Hoja2!A:B,2,0)*SiscoTable[[#This Row],[Provta(Uns)]],0)</f>
        <v>23.1</v>
      </c>
      <c r="M5599" s="7">
        <v>0</v>
      </c>
      <c r="N5599" s="7">
        <v>23</v>
      </c>
      <c r="O5599" s="7">
        <f>IFERROR(VLOOKUP(SiscoTable[[#This Row],[Código]],Hoja2!A:B,2,0)*SiscoTable[[#This Row],[Stock_actual]],0)</f>
        <v>96.600000000000009</v>
      </c>
      <c r="P5599" s="6" t="s">
        <v>628</v>
      </c>
      <c r="Q5599" s="7">
        <v>6</v>
      </c>
      <c r="R5599" s="7">
        <v>0</v>
      </c>
      <c r="S5599" s="7" t="s">
        <v>11927</v>
      </c>
      <c r="BI5599"/>
      <c r="BJ5599"/>
    </row>
    <row r="5600" spans="2:62" x14ac:dyDescent="0.4">
      <c r="B5600" s="1">
        <v>27427</v>
      </c>
      <c r="C5600" s="6" t="s">
        <v>8</v>
      </c>
      <c r="D5600" s="6" t="s">
        <v>8</v>
      </c>
      <c r="E5600" s="6" t="s">
        <v>3268</v>
      </c>
      <c r="F5600" s="6" t="s">
        <v>3269</v>
      </c>
      <c r="G5600" s="6" t="s">
        <v>3773</v>
      </c>
      <c r="H5600" s="6" t="s">
        <v>3404</v>
      </c>
      <c r="I5600" s="6" t="s">
        <v>4073</v>
      </c>
      <c r="J5600" s="6" t="s">
        <v>5</v>
      </c>
      <c r="K5600" s="7">
        <v>3.67</v>
      </c>
      <c r="L5600" s="7">
        <f>IFERROR(VLOOKUP(SiscoTable[[#This Row],[Código]],Hoja2!A:B,2,0)*SiscoTable[[#This Row],[Provta(Uns)]],0)</f>
        <v>9.9090000000000007</v>
      </c>
      <c r="M5600" s="7">
        <v>0</v>
      </c>
      <c r="N5600" s="7">
        <v>26</v>
      </c>
      <c r="O5600" s="7">
        <f>IFERROR(VLOOKUP(SiscoTable[[#This Row],[Código]],Hoja2!A:B,2,0)*SiscoTable[[#This Row],[Stock_actual]],0)</f>
        <v>70.2</v>
      </c>
      <c r="P5600" s="6" t="s">
        <v>3570</v>
      </c>
      <c r="Q5600" s="7">
        <v>4</v>
      </c>
      <c r="R5600" s="7">
        <v>0</v>
      </c>
      <c r="S5600" s="7" t="s">
        <v>11927</v>
      </c>
      <c r="BI5600"/>
      <c r="BJ5600"/>
    </row>
    <row r="5601" spans="2:62" x14ac:dyDescent="0.4">
      <c r="B5601" s="1">
        <v>27428</v>
      </c>
      <c r="C5601" s="6" t="s">
        <v>8</v>
      </c>
      <c r="D5601" s="6" t="s">
        <v>8</v>
      </c>
      <c r="E5601" s="6" t="s">
        <v>3268</v>
      </c>
      <c r="F5601" s="6" t="s">
        <v>3269</v>
      </c>
      <c r="G5601" s="6" t="s">
        <v>3773</v>
      </c>
      <c r="H5601" s="6" t="s">
        <v>3404</v>
      </c>
      <c r="I5601" s="6" t="s">
        <v>4074</v>
      </c>
      <c r="J5601" s="6" t="s">
        <v>5</v>
      </c>
      <c r="K5601" s="7">
        <v>1.67</v>
      </c>
      <c r="L5601" s="7">
        <f>IFERROR(VLOOKUP(SiscoTable[[#This Row],[Código]],Hoja2!A:B,2,0)*SiscoTable[[#This Row],[Provta(Uns)]],0)</f>
        <v>6.68</v>
      </c>
      <c r="M5601" s="7">
        <v>0</v>
      </c>
      <c r="N5601" s="7">
        <v>1</v>
      </c>
      <c r="O5601" s="7">
        <f>IFERROR(VLOOKUP(SiscoTable[[#This Row],[Código]],Hoja2!A:B,2,0)*SiscoTable[[#This Row],[Stock_actual]],0)</f>
        <v>4</v>
      </c>
      <c r="P5601" s="6" t="s">
        <v>733</v>
      </c>
      <c r="Q5601" s="7">
        <v>2</v>
      </c>
      <c r="R5601" s="7">
        <v>3.62</v>
      </c>
      <c r="S5601" s="7" t="s">
        <v>11927</v>
      </c>
      <c r="BI5601"/>
      <c r="BJ5601"/>
    </row>
    <row r="5602" spans="2:62" x14ac:dyDescent="0.4">
      <c r="B5602" s="1">
        <v>27429</v>
      </c>
      <c r="C5602" s="6" t="s">
        <v>8</v>
      </c>
      <c r="D5602" s="6" t="s">
        <v>8</v>
      </c>
      <c r="E5602" s="6" t="s">
        <v>3268</v>
      </c>
      <c r="F5602" s="6" t="s">
        <v>3269</v>
      </c>
      <c r="G5602" s="6" t="s">
        <v>3773</v>
      </c>
      <c r="H5602" s="6" t="s">
        <v>3404</v>
      </c>
      <c r="I5602" s="6" t="s">
        <v>4075</v>
      </c>
      <c r="J5602" s="6" t="s">
        <v>5</v>
      </c>
      <c r="K5602" s="7">
        <v>0.17</v>
      </c>
      <c r="L5602" s="7">
        <f>IFERROR(VLOOKUP(SiscoTable[[#This Row],[Código]],Hoja2!A:B,2,0)*SiscoTable[[#This Row],[Provta(Uns)]],0)</f>
        <v>0.42500000000000004</v>
      </c>
      <c r="M5602" s="7">
        <v>0</v>
      </c>
      <c r="N5602" s="7">
        <v>0</v>
      </c>
      <c r="O5602" s="7">
        <f>IFERROR(VLOOKUP(SiscoTable[[#This Row],[Código]],Hoja2!A:B,2,0)*SiscoTable[[#This Row],[Stock_actual]],0)</f>
        <v>0</v>
      </c>
      <c r="P5602" s="6" t="s">
        <v>7</v>
      </c>
      <c r="Q5602" s="7">
        <v>0</v>
      </c>
      <c r="R5602" s="7">
        <v>0</v>
      </c>
      <c r="S5602" s="7" t="s">
        <v>11927</v>
      </c>
      <c r="BI5602"/>
      <c r="BJ5602"/>
    </row>
    <row r="5603" spans="2:62" x14ac:dyDescent="0.4">
      <c r="B5603" s="1">
        <v>27430</v>
      </c>
      <c r="C5603" s="6" t="s">
        <v>8</v>
      </c>
      <c r="D5603" s="6" t="s">
        <v>8</v>
      </c>
      <c r="E5603" s="6" t="s">
        <v>3268</v>
      </c>
      <c r="F5603" s="6" t="s">
        <v>3269</v>
      </c>
      <c r="G5603" s="6" t="s">
        <v>3773</v>
      </c>
      <c r="H5603" s="6" t="s">
        <v>3404</v>
      </c>
      <c r="I5603" s="6" t="s">
        <v>4076</v>
      </c>
      <c r="J5603" s="6" t="s">
        <v>5</v>
      </c>
      <c r="K5603" s="7">
        <v>0</v>
      </c>
      <c r="L5603" s="7">
        <f>IFERROR(VLOOKUP(SiscoTable[[#This Row],[Código]],Hoja2!A:B,2,0)*SiscoTable[[#This Row],[Provta(Uns)]],0)</f>
        <v>0</v>
      </c>
      <c r="M5603" s="7">
        <v>0</v>
      </c>
      <c r="N5603" s="7">
        <v>0</v>
      </c>
      <c r="O5603" s="7">
        <f>IFERROR(VLOOKUP(SiscoTable[[#This Row],[Código]],Hoja2!A:B,2,0)*SiscoTable[[#This Row],[Stock_actual]],0)</f>
        <v>0</v>
      </c>
      <c r="P5603" s="6" t="s">
        <v>7</v>
      </c>
      <c r="Q5603" s="7">
        <v>0</v>
      </c>
      <c r="R5603" s="7">
        <v>0</v>
      </c>
      <c r="S5603" s="7" t="s">
        <v>11927</v>
      </c>
      <c r="BI5603"/>
      <c r="BJ5603"/>
    </row>
    <row r="5604" spans="2:62" x14ac:dyDescent="0.4">
      <c r="B5604" s="1">
        <v>27431</v>
      </c>
      <c r="C5604" s="6" t="s">
        <v>8</v>
      </c>
      <c r="D5604" s="6" t="s">
        <v>8</v>
      </c>
      <c r="E5604" s="6" t="s">
        <v>3268</v>
      </c>
      <c r="F5604" s="6" t="s">
        <v>3269</v>
      </c>
      <c r="G5604" s="6" t="s">
        <v>3773</v>
      </c>
      <c r="H5604" s="6" t="s">
        <v>3404</v>
      </c>
      <c r="I5604" s="6" t="s">
        <v>4077</v>
      </c>
      <c r="J5604" s="6" t="s">
        <v>5</v>
      </c>
      <c r="K5604" s="7">
        <v>7.17</v>
      </c>
      <c r="L5604" s="7">
        <f>IFERROR(VLOOKUP(SiscoTable[[#This Row],[Código]],Hoja2!A:B,2,0)*SiscoTable[[#This Row],[Provta(Uns)]],0)</f>
        <v>19.359000000000002</v>
      </c>
      <c r="M5604" s="7">
        <v>0</v>
      </c>
      <c r="N5604" s="7">
        <v>8</v>
      </c>
      <c r="O5604" s="7">
        <f>IFERROR(VLOOKUP(SiscoTable[[#This Row],[Código]],Hoja2!A:B,2,0)*SiscoTable[[#This Row],[Stock_actual]],0)</f>
        <v>21.6</v>
      </c>
      <c r="P5604" s="6" t="s">
        <v>565</v>
      </c>
      <c r="Q5604" s="7">
        <v>8</v>
      </c>
      <c r="R5604" s="7">
        <v>14.32</v>
      </c>
      <c r="S5604" s="7" t="s">
        <v>11927</v>
      </c>
      <c r="BI5604"/>
      <c r="BJ5604"/>
    </row>
    <row r="5605" spans="2:62" x14ac:dyDescent="0.4">
      <c r="B5605" s="1">
        <v>27432</v>
      </c>
      <c r="C5605" s="6" t="s">
        <v>8</v>
      </c>
      <c r="D5605" s="6" t="s">
        <v>30</v>
      </c>
      <c r="E5605" s="6" t="s">
        <v>3268</v>
      </c>
      <c r="F5605" s="6" t="s">
        <v>3269</v>
      </c>
      <c r="G5605" s="6" t="s">
        <v>3773</v>
      </c>
      <c r="H5605" s="6" t="s">
        <v>3404</v>
      </c>
      <c r="I5605" s="6" t="s">
        <v>4078</v>
      </c>
      <c r="J5605" s="6" t="s">
        <v>5</v>
      </c>
      <c r="K5605" s="7">
        <v>15.17</v>
      </c>
      <c r="L5605" s="7">
        <f>IFERROR(VLOOKUP(SiscoTable[[#This Row],[Código]],Hoja2!A:B,2,0)*SiscoTable[[#This Row],[Provta(Uns)]],0)</f>
        <v>27.306000000000001</v>
      </c>
      <c r="M5605" s="7">
        <v>0</v>
      </c>
      <c r="N5605" s="7">
        <v>29</v>
      </c>
      <c r="O5605" s="7">
        <f>IFERROR(VLOOKUP(SiscoTable[[#This Row],[Código]],Hoja2!A:B,2,0)*SiscoTable[[#This Row],[Stock_actual]],0)</f>
        <v>52.2</v>
      </c>
      <c r="P5605" s="6" t="s">
        <v>1267</v>
      </c>
      <c r="Q5605" s="7">
        <v>17</v>
      </c>
      <c r="R5605" s="7">
        <v>0</v>
      </c>
      <c r="S5605" s="7" t="s">
        <v>11927</v>
      </c>
      <c r="BI5605"/>
      <c r="BJ5605"/>
    </row>
    <row r="5606" spans="2:62" x14ac:dyDescent="0.4">
      <c r="B5606" s="1">
        <v>27433</v>
      </c>
      <c r="C5606" s="6" t="s">
        <v>8</v>
      </c>
      <c r="D5606" s="6" t="s">
        <v>8</v>
      </c>
      <c r="E5606" s="6" t="s">
        <v>3268</v>
      </c>
      <c r="F5606" s="6" t="s">
        <v>3269</v>
      </c>
      <c r="G5606" s="6" t="s">
        <v>3773</v>
      </c>
      <c r="H5606" s="6" t="s">
        <v>3404</v>
      </c>
      <c r="I5606" s="6" t="s">
        <v>4079</v>
      </c>
      <c r="J5606" s="6" t="s">
        <v>5</v>
      </c>
      <c r="K5606" s="7">
        <v>8.33</v>
      </c>
      <c r="L5606" s="7">
        <f>IFERROR(VLOOKUP(SiscoTable[[#This Row],[Código]],Hoja2!A:B,2,0)*SiscoTable[[#This Row],[Provta(Uns)]],0)</f>
        <v>13.328000000000001</v>
      </c>
      <c r="M5606" s="7">
        <v>0</v>
      </c>
      <c r="N5606" s="7">
        <v>4</v>
      </c>
      <c r="O5606" s="7">
        <f>IFERROR(VLOOKUP(SiscoTable[[#This Row],[Código]],Hoja2!A:B,2,0)*SiscoTable[[#This Row],[Stock_actual]],0)</f>
        <v>6.4</v>
      </c>
      <c r="P5606" s="6" t="s">
        <v>402</v>
      </c>
      <c r="Q5606" s="7">
        <v>9</v>
      </c>
      <c r="R5606" s="7">
        <v>16.720000000000002</v>
      </c>
      <c r="S5606" s="7" t="s">
        <v>11927</v>
      </c>
      <c r="BI5606"/>
      <c r="BJ5606"/>
    </row>
    <row r="5607" spans="2:62" x14ac:dyDescent="0.4">
      <c r="B5607" s="1">
        <v>27434</v>
      </c>
      <c r="C5607" s="6" t="s">
        <v>30</v>
      </c>
      <c r="D5607" s="6" t="s">
        <v>25</v>
      </c>
      <c r="E5607" s="6" t="s">
        <v>3268</v>
      </c>
      <c r="F5607" s="6" t="s">
        <v>3269</v>
      </c>
      <c r="G5607" s="6" t="s">
        <v>3773</v>
      </c>
      <c r="H5607" s="6" t="s">
        <v>3404</v>
      </c>
      <c r="I5607" s="6" t="s">
        <v>3867</v>
      </c>
      <c r="J5607" s="6" t="s">
        <v>5</v>
      </c>
      <c r="K5607" s="7">
        <v>53.17</v>
      </c>
      <c r="L5607" s="7">
        <f>IFERROR(VLOOKUP(SiscoTable[[#This Row],[Código]],Hoja2!A:B,2,0)*SiscoTable[[#This Row],[Provta(Uns)]],0)</f>
        <v>63.804000000000002</v>
      </c>
      <c r="M5607" s="7">
        <v>0</v>
      </c>
      <c r="N5607" s="7">
        <v>20</v>
      </c>
      <c r="O5607" s="7">
        <f>IFERROR(VLOOKUP(SiscoTable[[#This Row],[Código]],Hoja2!A:B,2,0)*SiscoTable[[#This Row],[Stock_actual]],0)</f>
        <v>24</v>
      </c>
      <c r="P5607" s="6" t="s">
        <v>96</v>
      </c>
      <c r="Q5607" s="7">
        <v>58</v>
      </c>
      <c r="R5607" s="7">
        <v>105.67</v>
      </c>
      <c r="S5607" s="7" t="s">
        <v>11927</v>
      </c>
      <c r="BI5607"/>
      <c r="BJ5607"/>
    </row>
    <row r="5608" spans="2:62" x14ac:dyDescent="0.4">
      <c r="B5608" s="1">
        <v>27435</v>
      </c>
      <c r="C5608" s="6" t="s">
        <v>8</v>
      </c>
      <c r="D5608" s="6" t="s">
        <v>30</v>
      </c>
      <c r="E5608" s="6" t="s">
        <v>3268</v>
      </c>
      <c r="F5608" s="6" t="s">
        <v>3269</v>
      </c>
      <c r="G5608" s="6" t="s">
        <v>3773</v>
      </c>
      <c r="H5608" s="6" t="s">
        <v>3404</v>
      </c>
      <c r="I5608" s="6" t="s">
        <v>4080</v>
      </c>
      <c r="J5608" s="6" t="s">
        <v>5</v>
      </c>
      <c r="K5608" s="7">
        <v>6.17</v>
      </c>
      <c r="L5608" s="7">
        <f>IFERROR(VLOOKUP(SiscoTable[[#This Row],[Código]],Hoja2!A:B,2,0)*SiscoTable[[#This Row],[Provta(Uns)]],0)</f>
        <v>6.17</v>
      </c>
      <c r="M5608" s="7">
        <v>0</v>
      </c>
      <c r="N5608" s="7">
        <v>14</v>
      </c>
      <c r="O5608" s="7">
        <f>IFERROR(VLOOKUP(SiscoTable[[#This Row],[Código]],Hoja2!A:B,2,0)*SiscoTable[[#This Row],[Stock_actual]],0)</f>
        <v>14</v>
      </c>
      <c r="P5608" s="6" t="s">
        <v>254</v>
      </c>
      <c r="Q5608" s="7">
        <v>7</v>
      </c>
      <c r="R5608" s="7">
        <v>0</v>
      </c>
      <c r="S5608" s="7" t="s">
        <v>11927</v>
      </c>
      <c r="BI5608"/>
      <c r="BJ5608"/>
    </row>
    <row r="5609" spans="2:62" x14ac:dyDescent="0.4">
      <c r="B5609" s="1">
        <v>27436</v>
      </c>
      <c r="C5609" s="6" t="s">
        <v>8</v>
      </c>
      <c r="D5609" s="6" t="s">
        <v>30</v>
      </c>
      <c r="E5609" s="6" t="s">
        <v>3268</v>
      </c>
      <c r="F5609" s="6" t="s">
        <v>3269</v>
      </c>
      <c r="G5609" s="6" t="s">
        <v>3773</v>
      </c>
      <c r="H5609" s="6" t="s">
        <v>3404</v>
      </c>
      <c r="I5609" s="6" t="s">
        <v>4081</v>
      </c>
      <c r="J5609" s="6" t="s">
        <v>5</v>
      </c>
      <c r="K5609" s="7">
        <v>15.17</v>
      </c>
      <c r="L5609" s="7">
        <f>IFERROR(VLOOKUP(SiscoTable[[#This Row],[Código]],Hoja2!A:B,2,0)*SiscoTable[[#This Row],[Provta(Uns)]],0)</f>
        <v>19.721</v>
      </c>
      <c r="M5609" s="7">
        <v>0</v>
      </c>
      <c r="N5609" s="7">
        <v>31</v>
      </c>
      <c r="O5609" s="7">
        <f>IFERROR(VLOOKUP(SiscoTable[[#This Row],[Código]],Hoja2!A:B,2,0)*SiscoTable[[#This Row],[Stock_actual]],0)</f>
        <v>40.300000000000004</v>
      </c>
      <c r="P5609" s="6" t="s">
        <v>320</v>
      </c>
      <c r="Q5609" s="7">
        <v>17</v>
      </c>
      <c r="R5609" s="7">
        <v>0</v>
      </c>
      <c r="S5609" s="7" t="s">
        <v>11927</v>
      </c>
      <c r="BI5609"/>
      <c r="BJ5609"/>
    </row>
    <row r="5610" spans="2:62" x14ac:dyDescent="0.4">
      <c r="B5610" s="1">
        <v>27437</v>
      </c>
      <c r="C5610" s="6" t="s">
        <v>8</v>
      </c>
      <c r="D5610" s="6" t="s">
        <v>8</v>
      </c>
      <c r="E5610" s="6" t="s">
        <v>3268</v>
      </c>
      <c r="F5610" s="6" t="s">
        <v>3269</v>
      </c>
      <c r="G5610" s="6" t="s">
        <v>3773</v>
      </c>
      <c r="H5610" s="6" t="s">
        <v>3404</v>
      </c>
      <c r="I5610" s="6" t="s">
        <v>4082</v>
      </c>
      <c r="J5610" s="6" t="s">
        <v>5</v>
      </c>
      <c r="K5610" s="7">
        <v>2.67</v>
      </c>
      <c r="L5610" s="7">
        <f>IFERROR(VLOOKUP(SiscoTable[[#This Row],[Código]],Hoja2!A:B,2,0)*SiscoTable[[#This Row],[Provta(Uns)]],0)</f>
        <v>4.806</v>
      </c>
      <c r="M5610" s="7">
        <v>0</v>
      </c>
      <c r="N5610" s="7">
        <v>7</v>
      </c>
      <c r="O5610" s="7">
        <f>IFERROR(VLOOKUP(SiscoTable[[#This Row],[Código]],Hoja2!A:B,2,0)*SiscoTable[[#This Row],[Stock_actual]],0)</f>
        <v>12.6</v>
      </c>
      <c r="P5610" s="6" t="s">
        <v>592</v>
      </c>
      <c r="Q5610" s="7">
        <v>3</v>
      </c>
      <c r="R5610" s="7">
        <v>0</v>
      </c>
      <c r="S5610" s="7" t="s">
        <v>11927</v>
      </c>
      <c r="BI5610"/>
      <c r="BJ5610"/>
    </row>
    <row r="5611" spans="2:62" x14ac:dyDescent="0.4">
      <c r="B5611" s="1">
        <v>27438</v>
      </c>
      <c r="C5611" s="6" t="s">
        <v>8</v>
      </c>
      <c r="D5611" s="6" t="s">
        <v>30</v>
      </c>
      <c r="E5611" s="6" t="s">
        <v>3268</v>
      </c>
      <c r="F5611" s="6" t="s">
        <v>3269</v>
      </c>
      <c r="G5611" s="6" t="s">
        <v>3773</v>
      </c>
      <c r="H5611" s="6" t="s">
        <v>3404</v>
      </c>
      <c r="I5611" s="6" t="s">
        <v>4083</v>
      </c>
      <c r="J5611" s="6" t="s">
        <v>5</v>
      </c>
      <c r="K5611" s="7">
        <v>9.5</v>
      </c>
      <c r="L5611" s="7">
        <f>IFERROR(VLOOKUP(SiscoTable[[#This Row],[Código]],Hoja2!A:B,2,0)*SiscoTable[[#This Row],[Provta(Uns)]],0)</f>
        <v>19</v>
      </c>
      <c r="M5611" s="7">
        <v>0</v>
      </c>
      <c r="N5611" s="7">
        <v>22</v>
      </c>
      <c r="O5611" s="7">
        <f>IFERROR(VLOOKUP(SiscoTable[[#This Row],[Código]],Hoja2!A:B,2,0)*SiscoTable[[#This Row],[Stock_actual]],0)</f>
        <v>44</v>
      </c>
      <c r="P5611" s="6" t="s">
        <v>1038</v>
      </c>
      <c r="Q5611" s="7">
        <v>11</v>
      </c>
      <c r="R5611" s="7">
        <v>0</v>
      </c>
      <c r="S5611" s="7" t="s">
        <v>11927</v>
      </c>
      <c r="BI5611"/>
      <c r="BJ5611"/>
    </row>
    <row r="5612" spans="2:62" x14ac:dyDescent="0.4">
      <c r="B5612" s="1">
        <v>27439</v>
      </c>
      <c r="C5612" s="6" t="s">
        <v>8</v>
      </c>
      <c r="D5612" s="6" t="s">
        <v>8</v>
      </c>
      <c r="E5612" s="6" t="s">
        <v>3268</v>
      </c>
      <c r="F5612" s="6" t="s">
        <v>3269</v>
      </c>
      <c r="G5612" s="6" t="s">
        <v>3773</v>
      </c>
      <c r="H5612" s="6" t="s">
        <v>3404</v>
      </c>
      <c r="I5612" s="6" t="s">
        <v>4084</v>
      </c>
      <c r="J5612" s="6" t="s">
        <v>5</v>
      </c>
      <c r="K5612" s="7">
        <v>1.33</v>
      </c>
      <c r="L5612" s="7">
        <f>IFERROR(VLOOKUP(SiscoTable[[#This Row],[Código]],Hoja2!A:B,2,0)*SiscoTable[[#This Row],[Provta(Uns)]],0)</f>
        <v>1.5960000000000001</v>
      </c>
      <c r="M5612" s="7">
        <v>0</v>
      </c>
      <c r="N5612" s="7">
        <v>4</v>
      </c>
      <c r="O5612" s="7">
        <f>IFERROR(VLOOKUP(SiscoTable[[#This Row],[Código]],Hoja2!A:B,2,0)*SiscoTable[[#This Row],[Stock_actual]],0)</f>
        <v>4.8</v>
      </c>
      <c r="P5612" s="6" t="s">
        <v>983</v>
      </c>
      <c r="Q5612" s="7">
        <v>1</v>
      </c>
      <c r="R5612" s="7">
        <v>0</v>
      </c>
      <c r="S5612" s="7" t="s">
        <v>11927</v>
      </c>
      <c r="BI5612"/>
      <c r="BJ5612"/>
    </row>
    <row r="5613" spans="2:62" x14ac:dyDescent="0.4">
      <c r="B5613" s="1">
        <v>27440</v>
      </c>
      <c r="C5613" s="6" t="s">
        <v>8</v>
      </c>
      <c r="D5613" s="6" t="s">
        <v>30</v>
      </c>
      <c r="E5613" s="6" t="s">
        <v>3268</v>
      </c>
      <c r="F5613" s="6" t="s">
        <v>3269</v>
      </c>
      <c r="G5613" s="6" t="s">
        <v>3773</v>
      </c>
      <c r="H5613" s="6" t="s">
        <v>3404</v>
      </c>
      <c r="I5613" s="6" t="s">
        <v>4085</v>
      </c>
      <c r="J5613" s="6" t="s">
        <v>5</v>
      </c>
      <c r="K5613" s="7">
        <v>15.83</v>
      </c>
      <c r="L5613" s="7">
        <f>IFERROR(VLOOKUP(SiscoTable[[#This Row],[Código]],Hoja2!A:B,2,0)*SiscoTable[[#This Row],[Provta(Uns)]],0)</f>
        <v>15.83</v>
      </c>
      <c r="M5613" s="7">
        <v>0</v>
      </c>
      <c r="N5613" s="7">
        <v>25</v>
      </c>
      <c r="O5613" s="7">
        <f>IFERROR(VLOOKUP(SiscoTable[[#This Row],[Código]],Hoja2!A:B,2,0)*SiscoTable[[#This Row],[Stock_actual]],0)</f>
        <v>25</v>
      </c>
      <c r="P5613" s="6" t="s">
        <v>581</v>
      </c>
      <c r="Q5613" s="7">
        <v>17</v>
      </c>
      <c r="R5613" s="7">
        <v>0</v>
      </c>
      <c r="S5613" s="7" t="s">
        <v>11927</v>
      </c>
      <c r="BI5613"/>
      <c r="BJ5613"/>
    </row>
    <row r="5614" spans="2:62" x14ac:dyDescent="0.4">
      <c r="B5614" s="1">
        <v>27441</v>
      </c>
      <c r="C5614" s="6" t="s">
        <v>8</v>
      </c>
      <c r="D5614" s="6" t="s">
        <v>8</v>
      </c>
      <c r="E5614" s="6" t="s">
        <v>3268</v>
      </c>
      <c r="F5614" s="6" t="s">
        <v>3269</v>
      </c>
      <c r="G5614" s="6" t="s">
        <v>3773</v>
      </c>
      <c r="H5614" s="6" t="s">
        <v>3404</v>
      </c>
      <c r="I5614" s="6" t="s">
        <v>4086</v>
      </c>
      <c r="J5614" s="6" t="s">
        <v>5</v>
      </c>
      <c r="K5614" s="7">
        <v>3.5</v>
      </c>
      <c r="L5614" s="7">
        <f>IFERROR(VLOOKUP(SiscoTable[[#This Row],[Código]],Hoja2!A:B,2,0)*SiscoTable[[#This Row],[Provta(Uns)]],0)</f>
        <v>4.2</v>
      </c>
      <c r="M5614" s="7">
        <v>0</v>
      </c>
      <c r="N5614" s="7">
        <v>3</v>
      </c>
      <c r="O5614" s="7">
        <f>IFERROR(VLOOKUP(SiscoTable[[#This Row],[Código]],Hoja2!A:B,2,0)*SiscoTable[[#This Row],[Stock_actual]],0)</f>
        <v>3.5999999999999996</v>
      </c>
      <c r="P5614" s="6" t="s">
        <v>812</v>
      </c>
      <c r="Q5614" s="7">
        <v>4</v>
      </c>
      <c r="R5614" s="7">
        <v>7.1999999999999993</v>
      </c>
      <c r="S5614" s="7" t="s">
        <v>11927</v>
      </c>
      <c r="BI5614"/>
      <c r="BJ5614"/>
    </row>
    <row r="5615" spans="2:62" x14ac:dyDescent="0.4">
      <c r="B5615" s="1">
        <v>27442</v>
      </c>
      <c r="C5615" s="6" t="s">
        <v>8</v>
      </c>
      <c r="D5615" s="6" t="s">
        <v>30</v>
      </c>
      <c r="E5615" s="6" t="s">
        <v>3268</v>
      </c>
      <c r="F5615" s="6" t="s">
        <v>3269</v>
      </c>
      <c r="G5615" s="6" t="s">
        <v>3773</v>
      </c>
      <c r="H5615" s="6" t="s">
        <v>3404</v>
      </c>
      <c r="I5615" s="6" t="s">
        <v>4087</v>
      </c>
      <c r="J5615" s="6" t="s">
        <v>5</v>
      </c>
      <c r="K5615" s="7">
        <v>12.83</v>
      </c>
      <c r="L5615" s="7">
        <f>IFERROR(VLOOKUP(SiscoTable[[#This Row],[Código]],Hoja2!A:B,2,0)*SiscoTable[[#This Row],[Provta(Uns)]],0)</f>
        <v>19.245000000000001</v>
      </c>
      <c r="M5615" s="7">
        <v>0</v>
      </c>
      <c r="N5615" s="7">
        <v>12</v>
      </c>
      <c r="O5615" s="7">
        <f>IFERROR(VLOOKUP(SiscoTable[[#This Row],[Código]],Hoja2!A:B,2,0)*SiscoTable[[#This Row],[Stock_actual]],0)</f>
        <v>18</v>
      </c>
      <c r="P5615" s="6" t="s">
        <v>474</v>
      </c>
      <c r="Q5615" s="7">
        <v>14</v>
      </c>
      <c r="R5615" s="7">
        <v>25.839999999999996</v>
      </c>
      <c r="S5615" s="7" t="s">
        <v>11927</v>
      </c>
      <c r="BI5615"/>
      <c r="BJ5615"/>
    </row>
    <row r="5616" spans="2:62" x14ac:dyDescent="0.4">
      <c r="B5616" s="1">
        <v>27443</v>
      </c>
      <c r="C5616" s="6" t="s">
        <v>8</v>
      </c>
      <c r="D5616" s="6" t="s">
        <v>8</v>
      </c>
      <c r="E5616" s="6" t="s">
        <v>3268</v>
      </c>
      <c r="F5616" s="6" t="s">
        <v>3269</v>
      </c>
      <c r="G5616" s="6" t="s">
        <v>3773</v>
      </c>
      <c r="H5616" s="6" t="s">
        <v>3404</v>
      </c>
      <c r="I5616" s="6" t="s">
        <v>4093</v>
      </c>
      <c r="J5616" s="6" t="s">
        <v>5</v>
      </c>
      <c r="K5616" s="7">
        <v>0</v>
      </c>
      <c r="L5616" s="7">
        <f>IFERROR(VLOOKUP(SiscoTable[[#This Row],[Código]],Hoja2!A:B,2,0)*SiscoTable[[#This Row],[Provta(Uns)]],0)</f>
        <v>0</v>
      </c>
      <c r="M5616" s="7">
        <v>0</v>
      </c>
      <c r="N5616" s="7">
        <v>0</v>
      </c>
      <c r="O5616" s="7">
        <f>IFERROR(VLOOKUP(SiscoTable[[#This Row],[Código]],Hoja2!A:B,2,0)*SiscoTable[[#This Row],[Stock_actual]],0)</f>
        <v>0</v>
      </c>
      <c r="P5616" s="6" t="s">
        <v>7</v>
      </c>
      <c r="Q5616" s="7">
        <v>0</v>
      </c>
      <c r="R5616" s="7">
        <v>0</v>
      </c>
      <c r="S5616" s="7" t="s">
        <v>11927</v>
      </c>
      <c r="BI5616"/>
      <c r="BJ5616"/>
    </row>
    <row r="5617" spans="2:62" x14ac:dyDescent="0.4">
      <c r="B5617" s="1">
        <v>27444</v>
      </c>
      <c r="C5617" s="6" t="s">
        <v>8</v>
      </c>
      <c r="D5617" s="6" t="s">
        <v>8</v>
      </c>
      <c r="E5617" s="6" t="s">
        <v>3268</v>
      </c>
      <c r="F5617" s="6" t="s">
        <v>3269</v>
      </c>
      <c r="G5617" s="6" t="s">
        <v>3773</v>
      </c>
      <c r="H5617" s="6" t="s">
        <v>3404</v>
      </c>
      <c r="I5617" s="6" t="s">
        <v>4094</v>
      </c>
      <c r="J5617" s="6" t="s">
        <v>5</v>
      </c>
      <c r="K5617" s="7">
        <v>1.5</v>
      </c>
      <c r="L5617" s="7">
        <f>IFERROR(VLOOKUP(SiscoTable[[#This Row],[Código]],Hoja2!A:B,2,0)*SiscoTable[[#This Row],[Provta(Uns)]],0)</f>
        <v>10.199999999999999</v>
      </c>
      <c r="M5617" s="7">
        <v>0</v>
      </c>
      <c r="N5617" s="7">
        <v>15</v>
      </c>
      <c r="O5617" s="7">
        <f>IFERROR(VLOOKUP(SiscoTable[[#This Row],[Código]],Hoja2!A:B,2,0)*SiscoTable[[#This Row],[Stock_actual]],0)</f>
        <v>102</v>
      </c>
      <c r="P5617" s="6" t="s">
        <v>240</v>
      </c>
      <c r="Q5617" s="7">
        <v>2</v>
      </c>
      <c r="R5617" s="7">
        <v>0</v>
      </c>
      <c r="S5617" s="7" t="s">
        <v>11927</v>
      </c>
      <c r="BI5617"/>
      <c r="BJ5617"/>
    </row>
    <row r="5618" spans="2:62" x14ac:dyDescent="0.4">
      <c r="B5618" s="1">
        <v>27445</v>
      </c>
      <c r="C5618" s="6" t="s">
        <v>30</v>
      </c>
      <c r="D5618" s="6" t="s">
        <v>8</v>
      </c>
      <c r="E5618" s="6" t="s">
        <v>3268</v>
      </c>
      <c r="F5618" s="6" t="s">
        <v>3269</v>
      </c>
      <c r="G5618" s="6" t="s">
        <v>3773</v>
      </c>
      <c r="H5618" s="6" t="s">
        <v>3404</v>
      </c>
      <c r="I5618" s="6" t="s">
        <v>3868</v>
      </c>
      <c r="J5618" s="6" t="s">
        <v>5</v>
      </c>
      <c r="K5618" s="7">
        <v>4.17</v>
      </c>
      <c r="L5618" s="7">
        <f>IFERROR(VLOOKUP(SiscoTable[[#This Row],[Código]],Hoja2!A:B,2,0)*SiscoTable[[#This Row],[Provta(Uns)]],0)</f>
        <v>59.213999999999999</v>
      </c>
      <c r="M5618" s="7">
        <v>0</v>
      </c>
      <c r="N5618" s="7">
        <v>12</v>
      </c>
      <c r="O5618" s="7">
        <f>IFERROR(VLOOKUP(SiscoTable[[#This Row],[Código]],Hoja2!A:B,2,0)*SiscoTable[[#This Row],[Stock_actual]],0)</f>
        <v>170.39999999999998</v>
      </c>
      <c r="P5618" s="6" t="s">
        <v>3509</v>
      </c>
      <c r="Q5618" s="7">
        <v>5</v>
      </c>
      <c r="R5618" s="7">
        <v>0</v>
      </c>
      <c r="S5618" s="7" t="s">
        <v>11927</v>
      </c>
      <c r="BI5618"/>
      <c r="BJ5618"/>
    </row>
    <row r="5619" spans="2:62" x14ac:dyDescent="0.4">
      <c r="B5619" s="1">
        <v>27446</v>
      </c>
      <c r="C5619" s="6" t="s">
        <v>8</v>
      </c>
      <c r="D5619" s="6" t="s">
        <v>8</v>
      </c>
      <c r="E5619" s="6" t="s">
        <v>3268</v>
      </c>
      <c r="F5619" s="6" t="s">
        <v>3269</v>
      </c>
      <c r="G5619" s="6" t="s">
        <v>3773</v>
      </c>
      <c r="H5619" s="6" t="s">
        <v>3404</v>
      </c>
      <c r="I5619" s="6" t="s">
        <v>4088</v>
      </c>
      <c r="J5619" s="6" t="s">
        <v>5</v>
      </c>
      <c r="K5619" s="7">
        <v>4.67</v>
      </c>
      <c r="L5619" s="7">
        <f>IFERROR(VLOOKUP(SiscoTable[[#This Row],[Código]],Hoja2!A:B,2,0)*SiscoTable[[#This Row],[Provta(Uns)]],0)</f>
        <v>32.222999999999999</v>
      </c>
      <c r="M5619" s="7">
        <v>0</v>
      </c>
      <c r="N5619" s="7">
        <v>8</v>
      </c>
      <c r="O5619" s="7">
        <f>IFERROR(VLOOKUP(SiscoTable[[#This Row],[Código]],Hoja2!A:B,2,0)*SiscoTable[[#This Row],[Stock_actual]],0)</f>
        <v>55.2</v>
      </c>
      <c r="P5619" s="6" t="s">
        <v>788</v>
      </c>
      <c r="Q5619" s="7">
        <v>5</v>
      </c>
      <c r="R5619" s="7">
        <v>0</v>
      </c>
      <c r="S5619" s="7" t="s">
        <v>11927</v>
      </c>
      <c r="BI5619"/>
      <c r="BJ5619"/>
    </row>
    <row r="5620" spans="2:62" x14ac:dyDescent="0.4">
      <c r="B5620" s="1">
        <v>27447</v>
      </c>
      <c r="C5620" s="6" t="s">
        <v>8</v>
      </c>
      <c r="D5620" s="6" t="s">
        <v>8</v>
      </c>
      <c r="E5620" s="6" t="s">
        <v>3268</v>
      </c>
      <c r="F5620" s="6" t="s">
        <v>3269</v>
      </c>
      <c r="G5620" s="6" t="s">
        <v>3773</v>
      </c>
      <c r="H5620" s="6" t="s">
        <v>3404</v>
      </c>
      <c r="I5620" s="6" t="s">
        <v>4089</v>
      </c>
      <c r="J5620" s="6" t="s">
        <v>5</v>
      </c>
      <c r="K5620" s="7">
        <v>5.5</v>
      </c>
      <c r="L5620" s="7">
        <f>IFERROR(VLOOKUP(SiscoTable[[#This Row],[Código]],Hoja2!A:B,2,0)*SiscoTable[[#This Row],[Provta(Uns)]],0)</f>
        <v>31.9</v>
      </c>
      <c r="M5620" s="7">
        <v>0</v>
      </c>
      <c r="N5620" s="7">
        <v>14</v>
      </c>
      <c r="O5620" s="7">
        <f>IFERROR(VLOOKUP(SiscoTable[[#This Row],[Código]],Hoja2!A:B,2,0)*SiscoTable[[#This Row],[Stock_actual]],0)</f>
        <v>81.2</v>
      </c>
      <c r="P5620" s="6" t="s">
        <v>537</v>
      </c>
      <c r="Q5620" s="7">
        <v>6</v>
      </c>
      <c r="R5620" s="7">
        <v>0</v>
      </c>
      <c r="S5620" s="7" t="s">
        <v>11927</v>
      </c>
      <c r="BI5620"/>
      <c r="BJ5620"/>
    </row>
    <row r="5621" spans="2:62" x14ac:dyDescent="0.4">
      <c r="B5621" s="1">
        <v>27448</v>
      </c>
      <c r="C5621" s="6" t="s">
        <v>8</v>
      </c>
      <c r="D5621" s="6" t="s">
        <v>8</v>
      </c>
      <c r="E5621" s="6" t="s">
        <v>3268</v>
      </c>
      <c r="F5621" s="6" t="s">
        <v>6059</v>
      </c>
      <c r="G5621" s="6" t="s">
        <v>6084</v>
      </c>
      <c r="H5621" s="6" t="s">
        <v>6144</v>
      </c>
      <c r="I5621" s="6" t="s">
        <v>6152</v>
      </c>
      <c r="J5621" s="6" t="s">
        <v>4430</v>
      </c>
      <c r="K5621" s="7">
        <v>0</v>
      </c>
      <c r="L5621" s="7">
        <f>IFERROR(VLOOKUP(SiscoTable[[#This Row],[Código]],Hoja2!A:B,2,0)*SiscoTable[[#This Row],[Provta(Uns)]],0)</f>
        <v>0</v>
      </c>
      <c r="M5621" s="7">
        <v>0</v>
      </c>
      <c r="N5621" s="7">
        <v>0</v>
      </c>
      <c r="O5621" s="7">
        <f>IFERROR(VLOOKUP(SiscoTable[[#This Row],[Código]],Hoja2!A:B,2,0)*SiscoTable[[#This Row],[Stock_actual]],0)</f>
        <v>0</v>
      </c>
      <c r="P5621" s="6" t="s">
        <v>7</v>
      </c>
      <c r="Q5621" s="7">
        <v>0</v>
      </c>
      <c r="R5621" s="7">
        <v>0</v>
      </c>
      <c r="S5621" s="7" t="s">
        <v>11925</v>
      </c>
      <c r="BI5621"/>
      <c r="BJ5621"/>
    </row>
    <row r="5622" spans="2:62" x14ac:dyDescent="0.4">
      <c r="B5622" s="1">
        <v>27449</v>
      </c>
      <c r="C5622" s="6" t="s">
        <v>30</v>
      </c>
      <c r="D5622" s="6" t="s">
        <v>25</v>
      </c>
      <c r="E5622" s="6" t="s">
        <v>3268</v>
      </c>
      <c r="F5622" s="6" t="s">
        <v>5836</v>
      </c>
      <c r="G5622" s="6" t="s">
        <v>5929</v>
      </c>
      <c r="H5622" s="6" t="s">
        <v>5938</v>
      </c>
      <c r="I5622" s="6" t="s">
        <v>5993</v>
      </c>
      <c r="J5622" s="6" t="s">
        <v>5</v>
      </c>
      <c r="K5622" s="7">
        <v>63.83</v>
      </c>
      <c r="L5622" s="7">
        <f>IFERROR(VLOOKUP(SiscoTable[[#This Row],[Código]],Hoja2!A:B,2,0)*SiscoTable[[#This Row],[Provta(Uns)]],0)</f>
        <v>191.49</v>
      </c>
      <c r="M5622" s="7">
        <v>60</v>
      </c>
      <c r="N5622" s="7">
        <v>67</v>
      </c>
      <c r="O5622" s="7">
        <f>IFERROR(VLOOKUP(SiscoTable[[#This Row],[Código]],Hoja2!A:B,2,0)*SiscoTable[[#This Row],[Stock_actual]],0)</f>
        <v>201</v>
      </c>
      <c r="P5622" s="6" t="s">
        <v>702</v>
      </c>
      <c r="Q5622" s="7">
        <v>70</v>
      </c>
      <c r="R5622" s="7">
        <v>66.829999999999984</v>
      </c>
      <c r="S5622" s="7" t="s">
        <v>11928</v>
      </c>
      <c r="BI5622"/>
      <c r="BJ5622"/>
    </row>
    <row r="5623" spans="2:62" x14ac:dyDescent="0.4">
      <c r="B5623" s="1">
        <v>27450</v>
      </c>
      <c r="C5623" s="6" t="s">
        <v>30</v>
      </c>
      <c r="D5623" s="6" t="s">
        <v>25</v>
      </c>
      <c r="E5623" s="6" t="s">
        <v>3268</v>
      </c>
      <c r="F5623" s="6" t="s">
        <v>5836</v>
      </c>
      <c r="G5623" s="6" t="s">
        <v>5929</v>
      </c>
      <c r="H5623" s="6" t="s">
        <v>5938</v>
      </c>
      <c r="I5623" s="6" t="s">
        <v>5988</v>
      </c>
      <c r="J5623" s="6" t="s">
        <v>5</v>
      </c>
      <c r="K5623" s="7">
        <v>52.5</v>
      </c>
      <c r="L5623" s="7">
        <f>IFERROR(VLOOKUP(SiscoTable[[#This Row],[Código]],Hoja2!A:B,2,0)*SiscoTable[[#This Row],[Provta(Uns)]],0)</f>
        <v>136.5</v>
      </c>
      <c r="M5623" s="7">
        <v>75</v>
      </c>
      <c r="N5623" s="7">
        <v>0</v>
      </c>
      <c r="O5623" s="7">
        <f>IFERROR(VLOOKUP(SiscoTable[[#This Row],[Código]],Hoja2!A:B,2,0)*SiscoTable[[#This Row],[Stock_actual]],0)</f>
        <v>0</v>
      </c>
      <c r="P5623" s="6" t="s">
        <v>7</v>
      </c>
      <c r="Q5623" s="7">
        <v>58</v>
      </c>
      <c r="R5623" s="7">
        <v>30</v>
      </c>
      <c r="S5623" s="7" t="s">
        <v>11928</v>
      </c>
      <c r="BI5623"/>
      <c r="BJ5623"/>
    </row>
    <row r="5624" spans="2:62" x14ac:dyDescent="0.4">
      <c r="B5624" s="1">
        <v>27451</v>
      </c>
      <c r="C5624" s="6" t="s">
        <v>30</v>
      </c>
      <c r="D5624" s="6" t="s">
        <v>30</v>
      </c>
      <c r="E5624" s="6" t="s">
        <v>3268</v>
      </c>
      <c r="F5624" s="6" t="s">
        <v>5836</v>
      </c>
      <c r="G5624" s="6" t="s">
        <v>5929</v>
      </c>
      <c r="H5624" s="6" t="s">
        <v>5846</v>
      </c>
      <c r="I5624" s="6" t="s">
        <v>5989</v>
      </c>
      <c r="J5624" s="6" t="s">
        <v>5</v>
      </c>
      <c r="K5624" s="7">
        <v>16.5</v>
      </c>
      <c r="L5624" s="7">
        <f>IFERROR(VLOOKUP(SiscoTable[[#This Row],[Código]],Hoja2!A:B,2,0)*SiscoTable[[#This Row],[Provta(Uns)]],0)</f>
        <v>64.349999999999994</v>
      </c>
      <c r="M5624" s="7">
        <v>0</v>
      </c>
      <c r="N5624" s="7">
        <v>29</v>
      </c>
      <c r="O5624" s="7">
        <f>IFERROR(VLOOKUP(SiscoTable[[#This Row],[Código]],Hoja2!A:B,2,0)*SiscoTable[[#This Row],[Stock_actual]],0)</f>
        <v>113.1</v>
      </c>
      <c r="P5624" s="6" t="s">
        <v>512</v>
      </c>
      <c r="Q5624" s="7">
        <v>18</v>
      </c>
      <c r="R5624" s="7">
        <v>0</v>
      </c>
      <c r="S5624" s="7" t="s">
        <v>11928</v>
      </c>
      <c r="BI5624"/>
      <c r="BJ5624"/>
    </row>
    <row r="5625" spans="2:62" x14ac:dyDescent="0.4">
      <c r="B5625" s="1">
        <v>27452</v>
      </c>
      <c r="C5625" s="6" t="s">
        <v>25</v>
      </c>
      <c r="D5625" s="6" t="s">
        <v>25</v>
      </c>
      <c r="E5625" s="6" t="s">
        <v>3268</v>
      </c>
      <c r="F5625" s="6" t="s">
        <v>6803</v>
      </c>
      <c r="G5625" s="6" t="s">
        <v>7041</v>
      </c>
      <c r="H5625" s="6" t="s">
        <v>7060</v>
      </c>
      <c r="I5625" s="6" t="s">
        <v>7061</v>
      </c>
      <c r="J5625" s="6" t="s">
        <v>5</v>
      </c>
      <c r="K5625" s="7">
        <v>78.17</v>
      </c>
      <c r="L5625" s="7">
        <f>IFERROR(VLOOKUP(SiscoTable[[#This Row],[Código]],Hoja2!A:B,2,0)*SiscoTable[[#This Row],[Provta(Uns)]],0)</f>
        <v>140.70600000000002</v>
      </c>
      <c r="M5625" s="7">
        <v>0</v>
      </c>
      <c r="N5625" s="7">
        <v>139</v>
      </c>
      <c r="O5625" s="7">
        <f>IFERROR(VLOOKUP(SiscoTable[[#This Row],[Código]],Hoja2!A:B,2,0)*SiscoTable[[#This Row],[Stock_actual]],0)</f>
        <v>250.20000000000002</v>
      </c>
      <c r="P5625" s="6" t="s">
        <v>512</v>
      </c>
      <c r="Q5625" s="7">
        <v>86</v>
      </c>
      <c r="R5625" s="7">
        <v>0</v>
      </c>
      <c r="S5625" s="7" t="s">
        <v>11925</v>
      </c>
      <c r="BI5625"/>
      <c r="BJ5625"/>
    </row>
    <row r="5626" spans="2:62" x14ac:dyDescent="0.4">
      <c r="B5626" s="1">
        <v>27453</v>
      </c>
      <c r="C5626" s="6" t="s">
        <v>8</v>
      </c>
      <c r="D5626" s="6" t="s">
        <v>8</v>
      </c>
      <c r="E5626" s="6" t="s">
        <v>3268</v>
      </c>
      <c r="F5626" s="6" t="s">
        <v>3269</v>
      </c>
      <c r="G5626" s="6" t="s">
        <v>4996</v>
      </c>
      <c r="H5626" s="6" t="s">
        <v>5060</v>
      </c>
      <c r="I5626" s="6" t="s">
        <v>5143</v>
      </c>
      <c r="J5626" s="6" t="s">
        <v>5</v>
      </c>
      <c r="K5626" s="7">
        <v>0</v>
      </c>
      <c r="L5626" s="7">
        <f>IFERROR(VLOOKUP(SiscoTable[[#This Row],[Código]],Hoja2!A:B,2,0)*SiscoTable[[#This Row],[Provta(Uns)]],0)</f>
        <v>0</v>
      </c>
      <c r="M5626" s="7">
        <v>0</v>
      </c>
      <c r="N5626" s="7">
        <v>0</v>
      </c>
      <c r="O5626" s="7">
        <f>IFERROR(VLOOKUP(SiscoTable[[#This Row],[Código]],Hoja2!A:B,2,0)*SiscoTable[[#This Row],[Stock_actual]],0)</f>
        <v>0</v>
      </c>
      <c r="P5626" s="6" t="s">
        <v>7</v>
      </c>
      <c r="Q5626" s="7">
        <v>0</v>
      </c>
      <c r="R5626" s="7">
        <v>0</v>
      </c>
      <c r="S5626" s="7" t="s">
        <v>11928</v>
      </c>
      <c r="BI5626"/>
      <c r="BJ5626"/>
    </row>
    <row r="5627" spans="2:62" x14ac:dyDescent="0.4">
      <c r="B5627" s="1">
        <v>27454</v>
      </c>
      <c r="C5627" s="6" t="s">
        <v>8</v>
      </c>
      <c r="D5627" s="6" t="s">
        <v>30</v>
      </c>
      <c r="E5627" s="6" t="s">
        <v>3268</v>
      </c>
      <c r="F5627" s="6" t="s">
        <v>3269</v>
      </c>
      <c r="G5627" s="6" t="s">
        <v>4996</v>
      </c>
      <c r="H5627" s="6" t="s">
        <v>5060</v>
      </c>
      <c r="I5627" s="6" t="s">
        <v>5144</v>
      </c>
      <c r="J5627" s="6" t="s">
        <v>5</v>
      </c>
      <c r="K5627" s="7">
        <v>9.33</v>
      </c>
      <c r="L5627" s="7">
        <f>IFERROR(VLOOKUP(SiscoTable[[#This Row],[Código]],Hoja2!A:B,2,0)*SiscoTable[[#This Row],[Provta(Uns)]],0)</f>
        <v>35.454000000000001</v>
      </c>
      <c r="M5627" s="7">
        <v>0</v>
      </c>
      <c r="N5627" s="7">
        <v>0</v>
      </c>
      <c r="O5627" s="7">
        <f>IFERROR(VLOOKUP(SiscoTable[[#This Row],[Código]],Hoja2!A:B,2,0)*SiscoTable[[#This Row],[Stock_actual]],0)</f>
        <v>0</v>
      </c>
      <c r="P5627" s="6" t="s">
        <v>7</v>
      </c>
      <c r="Q5627" s="7">
        <v>10</v>
      </c>
      <c r="R5627" s="7">
        <v>18.600000000000001</v>
      </c>
      <c r="S5627" s="7" t="s">
        <v>11928</v>
      </c>
      <c r="BI5627"/>
      <c r="BJ5627"/>
    </row>
    <row r="5628" spans="2:62" x14ac:dyDescent="0.4">
      <c r="B5628" s="1">
        <v>27455</v>
      </c>
      <c r="C5628" s="6" t="s">
        <v>30</v>
      </c>
      <c r="D5628" s="6" t="s">
        <v>30</v>
      </c>
      <c r="E5628" s="6" t="s">
        <v>3268</v>
      </c>
      <c r="F5628" s="6" t="s">
        <v>7815</v>
      </c>
      <c r="G5628" s="6" t="s">
        <v>7929</v>
      </c>
      <c r="H5628" s="6" t="s">
        <v>7981</v>
      </c>
      <c r="I5628" s="6" t="s">
        <v>7980</v>
      </c>
      <c r="J5628" s="6" t="s">
        <v>5</v>
      </c>
      <c r="K5628" s="7">
        <v>3.33</v>
      </c>
      <c r="L5628" s="7">
        <f>IFERROR(VLOOKUP(SiscoTable[[#This Row],[Código]],Hoja2!A:B,2,0)*SiscoTable[[#This Row],[Provta(Uns)]],0)</f>
        <v>23.976000000000003</v>
      </c>
      <c r="M5628" s="7">
        <v>0</v>
      </c>
      <c r="N5628" s="7">
        <v>17</v>
      </c>
      <c r="O5628" s="7">
        <f>IFERROR(VLOOKUP(SiscoTable[[#This Row],[Código]],Hoja2!A:B,2,0)*SiscoTable[[#This Row],[Stock_actual]],0)</f>
        <v>122.4</v>
      </c>
      <c r="P5628" s="6" t="s">
        <v>1154</v>
      </c>
      <c r="Q5628" s="7">
        <v>4</v>
      </c>
      <c r="R5628" s="7">
        <v>0</v>
      </c>
      <c r="S5628" s="7" t="s">
        <v>11928</v>
      </c>
      <c r="BI5628"/>
      <c r="BJ5628"/>
    </row>
    <row r="5629" spans="2:62" x14ac:dyDescent="0.4">
      <c r="B5629" s="1">
        <v>27456</v>
      </c>
      <c r="C5629" s="6" t="s">
        <v>30</v>
      </c>
      <c r="D5629" s="6" t="s">
        <v>30</v>
      </c>
      <c r="E5629" s="6" t="s">
        <v>3268</v>
      </c>
      <c r="F5629" s="6" t="s">
        <v>6803</v>
      </c>
      <c r="G5629" s="6" t="s">
        <v>6915</v>
      </c>
      <c r="H5629" s="6" t="s">
        <v>6952</v>
      </c>
      <c r="I5629" s="6" t="s">
        <v>6985</v>
      </c>
      <c r="J5629" s="6" t="s">
        <v>5</v>
      </c>
      <c r="K5629" s="7">
        <v>14.5</v>
      </c>
      <c r="L5629" s="7">
        <f>IFERROR(VLOOKUP(SiscoTable[[#This Row],[Código]],Hoja2!A:B,2,0)*SiscoTable[[#This Row],[Provta(Uns)]],0)</f>
        <v>100.05000000000001</v>
      </c>
      <c r="M5629" s="7">
        <v>0</v>
      </c>
      <c r="N5629" s="7">
        <v>18</v>
      </c>
      <c r="O5629" s="7">
        <f>IFERROR(VLOOKUP(SiscoTable[[#This Row],[Código]],Hoja2!A:B,2,0)*SiscoTable[[#This Row],[Stock_actual]],0)</f>
        <v>124.2</v>
      </c>
      <c r="P5629" s="6" t="s">
        <v>516</v>
      </c>
      <c r="Q5629" s="7">
        <v>16</v>
      </c>
      <c r="R5629" s="7">
        <v>0</v>
      </c>
      <c r="S5629" s="7" t="s">
        <v>11925</v>
      </c>
      <c r="BI5629"/>
      <c r="BJ5629"/>
    </row>
    <row r="5630" spans="2:62" x14ac:dyDescent="0.4">
      <c r="B5630" s="1">
        <v>27457</v>
      </c>
      <c r="C5630" s="6" t="s">
        <v>25</v>
      </c>
      <c r="D5630" s="6" t="s">
        <v>30</v>
      </c>
      <c r="E5630" s="6" t="s">
        <v>3268</v>
      </c>
      <c r="F5630" s="6" t="s">
        <v>6803</v>
      </c>
      <c r="G5630" s="6" t="s">
        <v>6915</v>
      </c>
      <c r="H5630" s="6" t="s">
        <v>6952</v>
      </c>
      <c r="I5630" s="6" t="s">
        <v>6951</v>
      </c>
      <c r="J5630" s="6" t="s">
        <v>5</v>
      </c>
      <c r="K5630" s="7">
        <v>23.33</v>
      </c>
      <c r="L5630" s="7">
        <f>IFERROR(VLOOKUP(SiscoTable[[#This Row],[Código]],Hoja2!A:B,2,0)*SiscoTable[[#This Row],[Provta(Uns)]],0)</f>
        <v>160.977</v>
      </c>
      <c r="M5630" s="7">
        <v>0</v>
      </c>
      <c r="N5630" s="7">
        <v>21</v>
      </c>
      <c r="O5630" s="7">
        <f>IFERROR(VLOOKUP(SiscoTable[[#This Row],[Código]],Hoja2!A:B,2,0)*SiscoTable[[#This Row],[Stock_actual]],0)</f>
        <v>144.9</v>
      </c>
      <c r="P5630" s="6" t="s">
        <v>699</v>
      </c>
      <c r="Q5630" s="7">
        <v>26</v>
      </c>
      <c r="R5630" s="7">
        <v>46.86</v>
      </c>
      <c r="S5630" s="7" t="s">
        <v>11925</v>
      </c>
      <c r="BI5630"/>
      <c r="BJ5630"/>
    </row>
    <row r="5631" spans="2:62" x14ac:dyDescent="0.4">
      <c r="B5631" s="1">
        <v>27458</v>
      </c>
      <c r="C5631" s="6" t="s">
        <v>30</v>
      </c>
      <c r="D5631" s="6" t="s">
        <v>30</v>
      </c>
      <c r="E5631" s="6" t="s">
        <v>3268</v>
      </c>
      <c r="F5631" s="6" t="s">
        <v>6803</v>
      </c>
      <c r="G5631" s="6" t="s">
        <v>6915</v>
      </c>
      <c r="H5631" s="6" t="s">
        <v>6952</v>
      </c>
      <c r="I5631" s="6" t="s">
        <v>6986</v>
      </c>
      <c r="J5631" s="6" t="s">
        <v>5</v>
      </c>
      <c r="K5631" s="7">
        <v>13.33</v>
      </c>
      <c r="L5631" s="7">
        <f>IFERROR(VLOOKUP(SiscoTable[[#This Row],[Código]],Hoja2!A:B,2,0)*SiscoTable[[#This Row],[Provta(Uns)]],0)</f>
        <v>53.32</v>
      </c>
      <c r="M5631" s="7">
        <v>0</v>
      </c>
      <c r="N5631" s="7">
        <v>25</v>
      </c>
      <c r="O5631" s="7">
        <f>IFERROR(VLOOKUP(SiscoTable[[#This Row],[Código]],Hoja2!A:B,2,0)*SiscoTable[[#This Row],[Stock_actual]],0)</f>
        <v>100</v>
      </c>
      <c r="P5631" s="6" t="s">
        <v>1054</v>
      </c>
      <c r="Q5631" s="7">
        <v>15</v>
      </c>
      <c r="R5631" s="7">
        <v>0</v>
      </c>
      <c r="S5631" s="7" t="s">
        <v>11925</v>
      </c>
      <c r="BI5631"/>
      <c r="BJ5631"/>
    </row>
    <row r="5632" spans="2:62" x14ac:dyDescent="0.4">
      <c r="B5632" s="1">
        <v>27459</v>
      </c>
      <c r="C5632" s="6" t="s">
        <v>25</v>
      </c>
      <c r="D5632" s="6" t="s">
        <v>30</v>
      </c>
      <c r="E5632" s="6" t="s">
        <v>3268</v>
      </c>
      <c r="F5632" s="6" t="s">
        <v>5836</v>
      </c>
      <c r="G5632" s="6" t="s">
        <v>5837</v>
      </c>
      <c r="H5632" s="6" t="s">
        <v>5846</v>
      </c>
      <c r="I5632" s="6" t="s">
        <v>5862</v>
      </c>
      <c r="J5632" s="6" t="s">
        <v>5</v>
      </c>
      <c r="K5632" s="7">
        <v>15.33</v>
      </c>
      <c r="L5632" s="7">
        <f>IFERROR(VLOOKUP(SiscoTable[[#This Row],[Código]],Hoja2!A:B,2,0)*SiscoTable[[#This Row],[Provta(Uns)]],0)</f>
        <v>239.148</v>
      </c>
      <c r="M5632" s="7">
        <v>0</v>
      </c>
      <c r="N5632" s="7">
        <v>30</v>
      </c>
      <c r="O5632" s="7">
        <f>IFERROR(VLOOKUP(SiscoTable[[#This Row],[Código]],Hoja2!A:B,2,0)*SiscoTable[[#This Row],[Stock_actual]],0)</f>
        <v>468</v>
      </c>
      <c r="P5632" s="6" t="s">
        <v>326</v>
      </c>
      <c r="Q5632" s="7">
        <v>17</v>
      </c>
      <c r="R5632" s="7">
        <v>0</v>
      </c>
      <c r="S5632" s="7" t="s">
        <v>11928</v>
      </c>
      <c r="BI5632"/>
      <c r="BJ5632"/>
    </row>
    <row r="5633" spans="2:62" x14ac:dyDescent="0.4">
      <c r="B5633" s="1">
        <v>27461</v>
      </c>
      <c r="C5633" s="6" t="s">
        <v>25</v>
      </c>
      <c r="D5633" s="6" t="s">
        <v>25</v>
      </c>
      <c r="E5633" s="6" t="s">
        <v>8482</v>
      </c>
      <c r="F5633" s="6" t="s">
        <v>10720</v>
      </c>
      <c r="G5633" s="6" t="s">
        <v>11322</v>
      </c>
      <c r="H5633" s="6" t="s">
        <v>11325</v>
      </c>
      <c r="I5633" s="6" t="s">
        <v>11331</v>
      </c>
      <c r="J5633" s="6" t="s">
        <v>5</v>
      </c>
      <c r="K5633" s="7">
        <v>32.83</v>
      </c>
      <c r="L5633" s="7">
        <f>IFERROR(VLOOKUP(SiscoTable[[#This Row],[Código]],Hoja2!A:B,2,0)*SiscoTable[[#This Row],[Provta(Uns)]],0)</f>
        <v>249.50799999999998</v>
      </c>
      <c r="M5633" s="7">
        <v>0</v>
      </c>
      <c r="N5633" s="7">
        <v>88</v>
      </c>
      <c r="O5633" s="7">
        <f>IFERROR(VLOOKUP(SiscoTable[[#This Row],[Código]],Hoja2!A:B,2,0)*SiscoTable[[#This Row],[Stock_actual]],0)</f>
        <v>668.8</v>
      </c>
      <c r="P5633" s="6" t="s">
        <v>1484</v>
      </c>
      <c r="Q5633" s="7">
        <v>36</v>
      </c>
      <c r="R5633" s="7">
        <v>0</v>
      </c>
      <c r="S5633" s="7" t="s">
        <v>11926</v>
      </c>
      <c r="BI5633"/>
      <c r="BJ5633"/>
    </row>
    <row r="5634" spans="2:62" x14ac:dyDescent="0.4">
      <c r="B5634" s="1">
        <v>27462</v>
      </c>
      <c r="C5634" s="6" t="s">
        <v>8</v>
      </c>
      <c r="D5634" s="6" t="s">
        <v>8</v>
      </c>
      <c r="E5634" s="6" t="s">
        <v>2584</v>
      </c>
      <c r="F5634" s="6" t="s">
        <v>2970</v>
      </c>
      <c r="G5634" s="6" t="s">
        <v>2971</v>
      </c>
      <c r="H5634" s="6" t="s">
        <v>94</v>
      </c>
      <c r="I5634" s="6" t="s">
        <v>2986</v>
      </c>
      <c r="J5634" s="6" t="s">
        <v>5</v>
      </c>
      <c r="K5634" s="7">
        <v>0</v>
      </c>
      <c r="L5634" s="7">
        <f>IFERROR(VLOOKUP(SiscoTable[[#This Row],[Código]],Hoja2!A:B,2,0)*SiscoTable[[#This Row],[Provta(Uns)]],0)</f>
        <v>0</v>
      </c>
      <c r="M5634" s="7">
        <v>0</v>
      </c>
      <c r="N5634" s="7">
        <v>0</v>
      </c>
      <c r="O5634" s="7">
        <f>IFERROR(VLOOKUP(SiscoTable[[#This Row],[Código]],Hoja2!A:B,2,0)*SiscoTable[[#This Row],[Stock_actual]],0)</f>
        <v>0</v>
      </c>
      <c r="P5634" s="6" t="s">
        <v>7</v>
      </c>
      <c r="Q5634" s="7">
        <v>0</v>
      </c>
      <c r="R5634" s="7">
        <v>0</v>
      </c>
      <c r="S5634" s="7" t="s">
        <v>11929</v>
      </c>
      <c r="BI5634"/>
      <c r="BJ5634"/>
    </row>
    <row r="5635" spans="2:62" x14ac:dyDescent="0.4">
      <c r="B5635" s="1">
        <v>27463</v>
      </c>
      <c r="C5635" s="6" t="s">
        <v>8</v>
      </c>
      <c r="D5635" s="6" t="s">
        <v>8</v>
      </c>
      <c r="E5635" s="6" t="s">
        <v>3268</v>
      </c>
      <c r="F5635" s="6" t="s">
        <v>7197</v>
      </c>
      <c r="G5635" s="6" t="s">
        <v>7554</v>
      </c>
      <c r="H5635" s="6" t="s">
        <v>7660</v>
      </c>
      <c r="I5635" s="6" t="s">
        <v>7745</v>
      </c>
      <c r="J5635" s="6" t="s">
        <v>7578</v>
      </c>
      <c r="K5635" s="7">
        <v>2.33</v>
      </c>
      <c r="L5635" s="7">
        <f>IFERROR(VLOOKUP(SiscoTable[[#This Row],[Código]],Hoja2!A:B,2,0)*SiscoTable[[#This Row],[Provta(Uns)]],0)</f>
        <v>10.484999999999999</v>
      </c>
      <c r="M5635" s="7">
        <v>0</v>
      </c>
      <c r="N5635" s="7">
        <v>10</v>
      </c>
      <c r="O5635" s="7">
        <f>IFERROR(VLOOKUP(SiscoTable[[#This Row],[Código]],Hoja2!A:B,2,0)*SiscoTable[[#This Row],[Stock_actual]],0)</f>
        <v>45</v>
      </c>
      <c r="P5635" s="6" t="s">
        <v>3908</v>
      </c>
      <c r="Q5635" s="7">
        <v>3</v>
      </c>
      <c r="R5635" s="7">
        <v>0</v>
      </c>
      <c r="S5635" s="7" t="s">
        <v>11928</v>
      </c>
      <c r="BI5635"/>
      <c r="BJ5635"/>
    </row>
    <row r="5636" spans="2:62" x14ac:dyDescent="0.4">
      <c r="B5636" s="1">
        <v>27464</v>
      </c>
      <c r="C5636" s="6" t="s">
        <v>8</v>
      </c>
      <c r="D5636" s="6" t="s">
        <v>8</v>
      </c>
      <c r="E5636" s="6" t="s">
        <v>2584</v>
      </c>
      <c r="F5636" s="6" t="s">
        <v>2970</v>
      </c>
      <c r="G5636" s="6" t="s">
        <v>2971</v>
      </c>
      <c r="H5636" s="6" t="s">
        <v>94</v>
      </c>
      <c r="I5636" s="6" t="s">
        <v>2987</v>
      </c>
      <c r="J5636" s="6" t="s">
        <v>5</v>
      </c>
      <c r="K5636" s="7">
        <v>0</v>
      </c>
      <c r="L5636" s="7">
        <f>IFERROR(VLOOKUP(SiscoTable[[#This Row],[Código]],Hoja2!A:B,2,0)*SiscoTable[[#This Row],[Provta(Uns)]],0)</f>
        <v>0</v>
      </c>
      <c r="M5636" s="7">
        <v>0</v>
      </c>
      <c r="N5636" s="7">
        <v>0</v>
      </c>
      <c r="O5636" s="7">
        <f>IFERROR(VLOOKUP(SiscoTable[[#This Row],[Código]],Hoja2!A:B,2,0)*SiscoTable[[#This Row],[Stock_actual]],0)</f>
        <v>0</v>
      </c>
      <c r="P5636" s="6" t="s">
        <v>7</v>
      </c>
      <c r="Q5636" s="7">
        <v>0</v>
      </c>
      <c r="R5636" s="7">
        <v>0</v>
      </c>
      <c r="S5636" s="7" t="s">
        <v>11929</v>
      </c>
      <c r="BI5636"/>
      <c r="BJ5636"/>
    </row>
    <row r="5637" spans="2:62" x14ac:dyDescent="0.4">
      <c r="B5637" s="1">
        <v>27465</v>
      </c>
      <c r="C5637" s="6" t="s">
        <v>30</v>
      </c>
      <c r="D5637" s="6" t="s">
        <v>25</v>
      </c>
      <c r="E5637" s="6" t="s">
        <v>3268</v>
      </c>
      <c r="F5637" s="6" t="s">
        <v>6803</v>
      </c>
      <c r="G5637" s="6" t="s">
        <v>6915</v>
      </c>
      <c r="H5637" s="6" t="s">
        <v>6983</v>
      </c>
      <c r="I5637" s="6" t="s">
        <v>6987</v>
      </c>
      <c r="J5637" s="6" t="s">
        <v>5</v>
      </c>
      <c r="K5637" s="7">
        <v>42</v>
      </c>
      <c r="L5637" s="7">
        <f>IFERROR(VLOOKUP(SiscoTable[[#This Row],[Código]],Hoja2!A:B,2,0)*SiscoTable[[#This Row],[Provta(Uns)]],0)</f>
        <v>50.4</v>
      </c>
      <c r="M5637" s="7">
        <v>0</v>
      </c>
      <c r="N5637" s="7">
        <v>68</v>
      </c>
      <c r="O5637" s="7">
        <f>IFERROR(VLOOKUP(SiscoTable[[#This Row],[Código]],Hoja2!A:B,2,0)*SiscoTable[[#This Row],[Stock_actual]],0)</f>
        <v>81.599999999999994</v>
      </c>
      <c r="P5637" s="6" t="s">
        <v>520</v>
      </c>
      <c r="Q5637" s="7">
        <v>46</v>
      </c>
      <c r="R5637" s="7">
        <v>0</v>
      </c>
      <c r="S5637" s="7" t="s">
        <v>11925</v>
      </c>
      <c r="BI5637"/>
      <c r="BJ5637"/>
    </row>
    <row r="5638" spans="2:62" x14ac:dyDescent="0.4">
      <c r="B5638" s="1">
        <v>27466</v>
      </c>
      <c r="C5638" s="6" t="s">
        <v>8</v>
      </c>
      <c r="D5638" s="6" t="s">
        <v>8</v>
      </c>
      <c r="E5638" s="6" t="s">
        <v>3268</v>
      </c>
      <c r="F5638" s="6" t="s">
        <v>6059</v>
      </c>
      <c r="G5638" s="6" t="s">
        <v>6252</v>
      </c>
      <c r="H5638" s="6" t="s">
        <v>6262</v>
      </c>
      <c r="I5638" s="6" t="s">
        <v>6286</v>
      </c>
      <c r="J5638" s="6" t="s">
        <v>5</v>
      </c>
      <c r="K5638" s="7">
        <v>0.17</v>
      </c>
      <c r="L5638" s="7">
        <f>IFERROR(VLOOKUP(SiscoTable[[#This Row],[Código]],Hoja2!A:B,2,0)*SiscoTable[[#This Row],[Provta(Uns)]],0)</f>
        <v>13.260000000000002</v>
      </c>
      <c r="M5638" s="7">
        <v>0</v>
      </c>
      <c r="N5638" s="7">
        <v>5</v>
      </c>
      <c r="O5638" s="7">
        <f>IFERROR(VLOOKUP(SiscoTable[[#This Row],[Código]],Hoja2!A:B,2,0)*SiscoTable[[#This Row],[Stock_actual]],0)</f>
        <v>390</v>
      </c>
      <c r="P5638" s="6" t="s">
        <v>146</v>
      </c>
      <c r="Q5638" s="7">
        <v>0</v>
      </c>
      <c r="R5638" s="7">
        <v>0</v>
      </c>
      <c r="S5638" s="7" t="s">
        <v>11925</v>
      </c>
      <c r="BI5638"/>
      <c r="BJ5638"/>
    </row>
    <row r="5639" spans="2:62" x14ac:dyDescent="0.4">
      <c r="B5639" s="1">
        <v>27467</v>
      </c>
      <c r="C5639" s="6" t="s">
        <v>30</v>
      </c>
      <c r="D5639" s="6" t="s">
        <v>8</v>
      </c>
      <c r="E5639" s="6" t="s">
        <v>3268</v>
      </c>
      <c r="F5639" s="6" t="s">
        <v>6059</v>
      </c>
      <c r="G5639" s="6" t="s">
        <v>6489</v>
      </c>
      <c r="H5639" s="6" t="s">
        <v>6557</v>
      </c>
      <c r="I5639" s="6" t="s">
        <v>6556</v>
      </c>
      <c r="J5639" s="6" t="s">
        <v>5</v>
      </c>
      <c r="K5639" s="7">
        <v>1.17</v>
      </c>
      <c r="L5639" s="7">
        <f>IFERROR(VLOOKUP(SiscoTable[[#This Row],[Código]],Hoja2!A:B,2,0)*SiscoTable[[#This Row],[Provta(Uns)]],0)</f>
        <v>111.14999999999999</v>
      </c>
      <c r="M5639" s="7">
        <v>0</v>
      </c>
      <c r="N5639" s="7">
        <v>4</v>
      </c>
      <c r="O5639" s="7">
        <f>IFERROR(VLOOKUP(SiscoTable[[#This Row],[Código]],Hoja2!A:B,2,0)*SiscoTable[[#This Row],[Stock_actual]],0)</f>
        <v>380</v>
      </c>
      <c r="P5639" s="6" t="s">
        <v>1451</v>
      </c>
      <c r="Q5639" s="7">
        <v>1</v>
      </c>
      <c r="R5639" s="7">
        <v>0</v>
      </c>
      <c r="S5639" s="7" t="s">
        <v>11925</v>
      </c>
      <c r="BI5639"/>
      <c r="BJ5639"/>
    </row>
    <row r="5640" spans="2:62" x14ac:dyDescent="0.4">
      <c r="B5640" s="1">
        <v>27468</v>
      </c>
      <c r="C5640" s="6" t="s">
        <v>30</v>
      </c>
      <c r="D5640" s="6" t="s">
        <v>8</v>
      </c>
      <c r="E5640" s="6" t="s">
        <v>3268</v>
      </c>
      <c r="F5640" s="6" t="s">
        <v>6059</v>
      </c>
      <c r="G5640" s="6" t="s">
        <v>6489</v>
      </c>
      <c r="H5640" s="6" t="s">
        <v>6557</v>
      </c>
      <c r="I5640" s="6" t="s">
        <v>6558</v>
      </c>
      <c r="J5640" s="6" t="s">
        <v>5</v>
      </c>
      <c r="K5640" s="7">
        <v>0.83</v>
      </c>
      <c r="L5640" s="7">
        <f>IFERROR(VLOOKUP(SiscoTable[[#This Row],[Código]],Hoja2!A:B,2,0)*SiscoTable[[#This Row],[Provta(Uns)]],0)</f>
        <v>69.72</v>
      </c>
      <c r="M5640" s="7">
        <v>0</v>
      </c>
      <c r="N5640" s="7">
        <v>12</v>
      </c>
      <c r="O5640" s="7">
        <f>IFERROR(VLOOKUP(SiscoTable[[#This Row],[Código]],Hoja2!A:B,2,0)*SiscoTable[[#This Row],[Stock_actual]],0)</f>
        <v>1008</v>
      </c>
      <c r="P5640" s="6" t="s">
        <v>6066</v>
      </c>
      <c r="Q5640" s="7">
        <v>1</v>
      </c>
      <c r="R5640" s="7">
        <v>0</v>
      </c>
      <c r="S5640" s="7" t="s">
        <v>11925</v>
      </c>
      <c r="BI5640"/>
      <c r="BJ5640"/>
    </row>
    <row r="5641" spans="2:62" x14ac:dyDescent="0.4">
      <c r="B5641" s="1">
        <v>27470</v>
      </c>
      <c r="C5641" s="6" t="s">
        <v>25</v>
      </c>
      <c r="D5641" s="6" t="s">
        <v>30</v>
      </c>
      <c r="E5641" s="6" t="s">
        <v>3268</v>
      </c>
      <c r="F5641" s="6" t="s">
        <v>6059</v>
      </c>
      <c r="G5641" s="6" t="s">
        <v>6489</v>
      </c>
      <c r="H5641" s="6" t="s">
        <v>6313</v>
      </c>
      <c r="I5641" s="6" t="s">
        <v>6506</v>
      </c>
      <c r="J5641" s="6" t="s">
        <v>5</v>
      </c>
      <c r="K5641" s="7">
        <v>12.33</v>
      </c>
      <c r="L5641" s="7">
        <f>IFERROR(VLOOKUP(SiscoTable[[#This Row],[Código]],Hoja2!A:B,2,0)*SiscoTable[[#This Row],[Provta(Uns)]],0)</f>
        <v>215.77500000000001</v>
      </c>
      <c r="M5641" s="7">
        <v>0</v>
      </c>
      <c r="N5641" s="7">
        <v>29</v>
      </c>
      <c r="O5641" s="7">
        <f>IFERROR(VLOOKUP(SiscoTable[[#This Row],[Código]],Hoja2!A:B,2,0)*SiscoTable[[#This Row],[Stock_actual]],0)</f>
        <v>507.5</v>
      </c>
      <c r="P5641" s="6" t="s">
        <v>1751</v>
      </c>
      <c r="Q5641" s="7">
        <v>14</v>
      </c>
      <c r="R5641" s="7">
        <v>0</v>
      </c>
      <c r="S5641" s="7" t="s">
        <v>11925</v>
      </c>
      <c r="BI5641"/>
      <c r="BJ5641"/>
    </row>
    <row r="5642" spans="2:62" x14ac:dyDescent="0.4">
      <c r="B5642" s="1">
        <v>27471</v>
      </c>
      <c r="C5642" s="6" t="s">
        <v>30</v>
      </c>
      <c r="D5642" s="6" t="s">
        <v>30</v>
      </c>
      <c r="E5642" s="6" t="s">
        <v>3268</v>
      </c>
      <c r="F5642" s="6" t="s">
        <v>6059</v>
      </c>
      <c r="G5642" s="6" t="s">
        <v>6489</v>
      </c>
      <c r="H5642" s="6" t="s">
        <v>6313</v>
      </c>
      <c r="I5642" s="6" t="s">
        <v>6563</v>
      </c>
      <c r="J5642" s="6" t="s">
        <v>5</v>
      </c>
      <c r="K5642" s="7">
        <v>8.83</v>
      </c>
      <c r="L5642" s="7">
        <f>IFERROR(VLOOKUP(SiscoTable[[#This Row],[Código]],Hoja2!A:B,2,0)*SiscoTable[[#This Row],[Provta(Uns)]],0)</f>
        <v>154.52500000000001</v>
      </c>
      <c r="M5642" s="7">
        <v>0</v>
      </c>
      <c r="N5642" s="7">
        <v>23</v>
      </c>
      <c r="O5642" s="7">
        <f>IFERROR(VLOOKUP(SiscoTable[[#This Row],[Código]],Hoja2!A:B,2,0)*SiscoTable[[#This Row],[Stock_actual]],0)</f>
        <v>402.5</v>
      </c>
      <c r="P5642" s="6" t="s">
        <v>577</v>
      </c>
      <c r="Q5642" s="7">
        <v>10</v>
      </c>
      <c r="R5642" s="7">
        <v>0</v>
      </c>
      <c r="S5642" s="7" t="s">
        <v>11925</v>
      </c>
      <c r="BI5642"/>
      <c r="BJ5642"/>
    </row>
    <row r="5643" spans="2:62" x14ac:dyDescent="0.4">
      <c r="B5643" s="1">
        <v>27472</v>
      </c>
      <c r="C5643" s="6" t="s">
        <v>30</v>
      </c>
      <c r="D5643" s="6" t="s">
        <v>8</v>
      </c>
      <c r="E5643" s="6" t="s">
        <v>3268</v>
      </c>
      <c r="F5643" s="6" t="s">
        <v>6059</v>
      </c>
      <c r="G5643" s="6" t="s">
        <v>6489</v>
      </c>
      <c r="H5643" s="6" t="s">
        <v>6313</v>
      </c>
      <c r="I5643" s="6" t="s">
        <v>6564</v>
      </c>
      <c r="J5643" s="6" t="s">
        <v>5</v>
      </c>
      <c r="K5643" s="7">
        <v>3</v>
      </c>
      <c r="L5643" s="7">
        <f>IFERROR(VLOOKUP(SiscoTable[[#This Row],[Código]],Hoja2!A:B,2,0)*SiscoTable[[#This Row],[Provta(Uns)]],0)</f>
        <v>57</v>
      </c>
      <c r="M5643" s="7">
        <v>0</v>
      </c>
      <c r="N5643" s="7">
        <v>7</v>
      </c>
      <c r="O5643" s="7">
        <f>IFERROR(VLOOKUP(SiscoTable[[#This Row],[Código]],Hoja2!A:B,2,0)*SiscoTable[[#This Row],[Stock_actual]],0)</f>
        <v>133</v>
      </c>
      <c r="P5643" s="6" t="s">
        <v>1159</v>
      </c>
      <c r="Q5643" s="7">
        <v>3</v>
      </c>
      <c r="R5643" s="7">
        <v>0</v>
      </c>
      <c r="S5643" s="7" t="s">
        <v>11925</v>
      </c>
      <c r="BI5643"/>
      <c r="BJ5643"/>
    </row>
    <row r="5644" spans="2:62" x14ac:dyDescent="0.4">
      <c r="B5644" s="1">
        <v>27473</v>
      </c>
      <c r="C5644" s="6" t="s">
        <v>30</v>
      </c>
      <c r="D5644" s="6" t="s">
        <v>8</v>
      </c>
      <c r="E5644" s="6" t="s">
        <v>3268</v>
      </c>
      <c r="F5644" s="6" t="s">
        <v>6059</v>
      </c>
      <c r="G5644" s="6" t="s">
        <v>6307</v>
      </c>
      <c r="H5644" s="6" t="s">
        <v>6342</v>
      </c>
      <c r="I5644" s="6" t="s">
        <v>6341</v>
      </c>
      <c r="J5644" s="6" t="s">
        <v>5</v>
      </c>
      <c r="K5644" s="7">
        <v>1</v>
      </c>
      <c r="L5644" s="7">
        <f>IFERROR(VLOOKUP(SiscoTable[[#This Row],[Código]],Hoja2!A:B,2,0)*SiscoTable[[#This Row],[Provta(Uns)]],0)</f>
        <v>53.9</v>
      </c>
      <c r="M5644" s="7">
        <v>0</v>
      </c>
      <c r="N5644" s="7">
        <v>0</v>
      </c>
      <c r="O5644" s="7">
        <f>IFERROR(VLOOKUP(SiscoTable[[#This Row],[Código]],Hoja2!A:B,2,0)*SiscoTable[[#This Row],[Stock_actual]],0)</f>
        <v>0</v>
      </c>
      <c r="P5644" s="6" t="s">
        <v>7</v>
      </c>
      <c r="Q5644" s="7">
        <v>1</v>
      </c>
      <c r="R5644" s="7">
        <v>1.7999999999999998</v>
      </c>
      <c r="S5644" s="7" t="s">
        <v>11925</v>
      </c>
      <c r="BI5644"/>
      <c r="BJ5644"/>
    </row>
    <row r="5645" spans="2:62" x14ac:dyDescent="0.4">
      <c r="B5645" s="1">
        <v>27474</v>
      </c>
      <c r="C5645" s="6" t="s">
        <v>30</v>
      </c>
      <c r="D5645" s="6" t="s">
        <v>8</v>
      </c>
      <c r="E5645" s="6" t="s">
        <v>3268</v>
      </c>
      <c r="F5645" s="6" t="s">
        <v>6059</v>
      </c>
      <c r="G5645" s="6" t="s">
        <v>6489</v>
      </c>
      <c r="H5645" s="6" t="s">
        <v>6557</v>
      </c>
      <c r="I5645" s="6" t="s">
        <v>6559</v>
      </c>
      <c r="J5645" s="6" t="s">
        <v>5</v>
      </c>
      <c r="K5645" s="7">
        <v>0.5</v>
      </c>
      <c r="L5645" s="7">
        <f>IFERROR(VLOOKUP(SiscoTable[[#This Row],[Código]],Hoja2!A:B,2,0)*SiscoTable[[#This Row],[Provta(Uns)]],0)</f>
        <v>45.8</v>
      </c>
      <c r="M5645" s="7">
        <v>0</v>
      </c>
      <c r="N5645" s="7">
        <v>11</v>
      </c>
      <c r="O5645" s="7">
        <f>IFERROR(VLOOKUP(SiscoTable[[#This Row],[Código]],Hoja2!A:B,2,0)*SiscoTable[[#This Row],[Stock_actual]],0)</f>
        <v>1007.5999999999999</v>
      </c>
      <c r="P5645" s="6" t="s">
        <v>2077</v>
      </c>
      <c r="Q5645" s="7">
        <v>1</v>
      </c>
      <c r="R5645" s="7">
        <v>0</v>
      </c>
      <c r="S5645" s="7" t="s">
        <v>11925</v>
      </c>
      <c r="BI5645"/>
      <c r="BJ5645"/>
    </row>
    <row r="5646" spans="2:62" x14ac:dyDescent="0.4">
      <c r="B5646" s="1">
        <v>27476</v>
      </c>
      <c r="C5646" s="6" t="s">
        <v>25</v>
      </c>
      <c r="D5646" s="6" t="s">
        <v>25</v>
      </c>
      <c r="E5646" s="6" t="s">
        <v>3268</v>
      </c>
      <c r="F5646" s="6" t="s">
        <v>3269</v>
      </c>
      <c r="G5646" s="6" t="s">
        <v>3405</v>
      </c>
      <c r="H5646" s="6" t="s">
        <v>3272</v>
      </c>
      <c r="I5646" s="6" t="s">
        <v>3433</v>
      </c>
      <c r="J5646" s="6" t="s">
        <v>5</v>
      </c>
      <c r="K5646" s="7">
        <v>61.83</v>
      </c>
      <c r="L5646" s="7">
        <f>IFERROR(VLOOKUP(SiscoTable[[#This Row],[Código]],Hoja2!A:B,2,0)*SiscoTable[[#This Row],[Provta(Uns)]],0)</f>
        <v>284.41799999999995</v>
      </c>
      <c r="M5646" s="7">
        <v>1</v>
      </c>
      <c r="N5646" s="7">
        <v>0</v>
      </c>
      <c r="O5646" s="7">
        <f>IFERROR(VLOOKUP(SiscoTable[[#This Row],[Código]],Hoja2!A:B,2,0)*SiscoTable[[#This Row],[Stock_actual]],0)</f>
        <v>0</v>
      </c>
      <c r="P5646" s="6" t="s">
        <v>7</v>
      </c>
      <c r="Q5646" s="7">
        <v>68</v>
      </c>
      <c r="R5646" s="7">
        <v>122.60000000000001</v>
      </c>
      <c r="S5646" s="7" t="s">
        <v>11927</v>
      </c>
      <c r="BI5646"/>
      <c r="BJ5646"/>
    </row>
    <row r="5647" spans="2:62" x14ac:dyDescent="0.4">
      <c r="B5647" s="1">
        <v>27477</v>
      </c>
      <c r="C5647" s="6" t="s">
        <v>30</v>
      </c>
      <c r="D5647" s="6" t="s">
        <v>30</v>
      </c>
      <c r="E5647" s="6" t="s">
        <v>3268</v>
      </c>
      <c r="F5647" s="6" t="s">
        <v>3269</v>
      </c>
      <c r="G5647" s="6" t="s">
        <v>3405</v>
      </c>
      <c r="H5647" s="6" t="s">
        <v>3411</v>
      </c>
      <c r="I5647" s="6" t="s">
        <v>3440</v>
      </c>
      <c r="J5647" s="6" t="s">
        <v>5</v>
      </c>
      <c r="K5647" s="7">
        <v>15.17</v>
      </c>
      <c r="L5647" s="7">
        <f>IFERROR(VLOOKUP(SiscoTable[[#This Row],[Código]],Hoja2!A:B,2,0)*SiscoTable[[#This Row],[Provta(Uns)]],0)</f>
        <v>83.435000000000002</v>
      </c>
      <c r="M5647" s="7">
        <v>1</v>
      </c>
      <c r="N5647" s="7">
        <v>1</v>
      </c>
      <c r="O5647" s="7">
        <f>IFERROR(VLOOKUP(SiscoTable[[#This Row],[Código]],Hoja2!A:B,2,0)*SiscoTable[[#This Row],[Stock_actual]],0)</f>
        <v>5.5</v>
      </c>
      <c r="P5647" s="6" t="s">
        <v>80</v>
      </c>
      <c r="Q5647" s="7">
        <v>17</v>
      </c>
      <c r="R5647" s="7">
        <v>29.62</v>
      </c>
      <c r="S5647" s="7" t="s">
        <v>11927</v>
      </c>
      <c r="BI5647"/>
      <c r="BJ5647"/>
    </row>
    <row r="5648" spans="2:62" x14ac:dyDescent="0.4">
      <c r="B5648" s="1">
        <v>27478</v>
      </c>
      <c r="C5648" s="6" t="s">
        <v>25</v>
      </c>
      <c r="D5648" s="6" t="s">
        <v>25</v>
      </c>
      <c r="E5648" s="6" t="s">
        <v>3268</v>
      </c>
      <c r="F5648" s="6" t="s">
        <v>3269</v>
      </c>
      <c r="G5648" s="6" t="s">
        <v>3446</v>
      </c>
      <c r="H5648" s="6" t="s">
        <v>3272</v>
      </c>
      <c r="I5648" s="6" t="s">
        <v>3462</v>
      </c>
      <c r="J5648" s="6" t="s">
        <v>5</v>
      </c>
      <c r="K5648" s="7">
        <v>184.5</v>
      </c>
      <c r="L5648" s="7">
        <f>IFERROR(VLOOKUP(SiscoTable[[#This Row],[Código]],Hoja2!A:B,2,0)*SiscoTable[[#This Row],[Provta(Uns)]],0)</f>
        <v>959.4</v>
      </c>
      <c r="M5648" s="7">
        <v>1</v>
      </c>
      <c r="N5648" s="7">
        <v>46</v>
      </c>
      <c r="O5648" s="7">
        <f>IFERROR(VLOOKUP(SiscoTable[[#This Row],[Código]],Hoja2!A:B,2,0)*SiscoTable[[#This Row],[Stock_actual]],0)</f>
        <v>239.20000000000002</v>
      </c>
      <c r="P5648" s="6" t="s">
        <v>29</v>
      </c>
      <c r="Q5648" s="7">
        <v>203</v>
      </c>
      <c r="R5648" s="7">
        <v>365.05</v>
      </c>
      <c r="S5648" s="7" t="s">
        <v>11927</v>
      </c>
      <c r="BI5648"/>
      <c r="BJ5648"/>
    </row>
    <row r="5649" spans="2:62" x14ac:dyDescent="0.4">
      <c r="B5649" s="1">
        <v>27479</v>
      </c>
      <c r="C5649" s="6" t="s">
        <v>30</v>
      </c>
      <c r="D5649" s="6" t="s">
        <v>30</v>
      </c>
      <c r="E5649" s="6" t="s">
        <v>3268</v>
      </c>
      <c r="F5649" s="6" t="s">
        <v>3269</v>
      </c>
      <c r="G5649" s="6" t="s">
        <v>4702</v>
      </c>
      <c r="H5649" s="6" t="s">
        <v>3421</v>
      </c>
      <c r="I5649" s="6" t="s">
        <v>4726</v>
      </c>
      <c r="J5649" s="6" t="s">
        <v>5</v>
      </c>
      <c r="K5649" s="7">
        <v>3.83</v>
      </c>
      <c r="L5649" s="7">
        <f>IFERROR(VLOOKUP(SiscoTable[[#This Row],[Código]],Hoja2!A:B,2,0)*SiscoTable[[#This Row],[Provta(Uns)]],0)</f>
        <v>47.492000000000004</v>
      </c>
      <c r="M5649" s="7">
        <v>0</v>
      </c>
      <c r="N5649" s="7">
        <v>39</v>
      </c>
      <c r="O5649" s="7">
        <f>IFERROR(VLOOKUP(SiscoTable[[#This Row],[Código]],Hoja2!A:B,2,0)*SiscoTable[[#This Row],[Stock_actual]],0)</f>
        <v>483.6</v>
      </c>
      <c r="P5649" s="6" t="s">
        <v>4727</v>
      </c>
      <c r="Q5649" s="7">
        <v>4</v>
      </c>
      <c r="R5649" s="7">
        <v>0</v>
      </c>
      <c r="S5649" s="7" t="s">
        <v>11927</v>
      </c>
      <c r="BI5649"/>
      <c r="BJ5649"/>
    </row>
    <row r="5650" spans="2:62" x14ac:dyDescent="0.4">
      <c r="B5650" s="1">
        <v>27480</v>
      </c>
      <c r="C5650" s="6" t="s">
        <v>30</v>
      </c>
      <c r="D5650" s="6" t="s">
        <v>25</v>
      </c>
      <c r="E5650" s="6" t="s">
        <v>3268</v>
      </c>
      <c r="F5650" s="6" t="s">
        <v>3269</v>
      </c>
      <c r="G5650" s="6" t="s">
        <v>3270</v>
      </c>
      <c r="H5650" s="6" t="s">
        <v>3272</v>
      </c>
      <c r="I5650" s="6" t="s">
        <v>3340</v>
      </c>
      <c r="J5650" s="6" t="s">
        <v>5</v>
      </c>
      <c r="K5650" s="7">
        <v>20</v>
      </c>
      <c r="L5650" s="7">
        <f>IFERROR(VLOOKUP(SiscoTable[[#This Row],[Código]],Hoja2!A:B,2,0)*SiscoTable[[#This Row],[Provta(Uns)]],0)</f>
        <v>70</v>
      </c>
      <c r="M5650" s="7">
        <v>1</v>
      </c>
      <c r="N5650" s="7">
        <v>1</v>
      </c>
      <c r="O5650" s="7">
        <f>IFERROR(VLOOKUP(SiscoTable[[#This Row],[Código]],Hoja2!A:B,2,0)*SiscoTable[[#This Row],[Stock_actual]],0)</f>
        <v>3.5</v>
      </c>
      <c r="P5650" s="6" t="s">
        <v>80</v>
      </c>
      <c r="Q5650" s="7">
        <v>22</v>
      </c>
      <c r="R5650" s="7">
        <v>38.870000000000005</v>
      </c>
      <c r="S5650" s="7" t="s">
        <v>11927</v>
      </c>
      <c r="BI5650"/>
      <c r="BJ5650"/>
    </row>
    <row r="5651" spans="2:62" x14ac:dyDescent="0.4">
      <c r="B5651" s="1">
        <v>27485</v>
      </c>
      <c r="C5651" s="6" t="s">
        <v>30</v>
      </c>
      <c r="D5651" s="6" t="s">
        <v>8</v>
      </c>
      <c r="E5651" s="6" t="s">
        <v>427</v>
      </c>
      <c r="F5651" s="6" t="s">
        <v>436</v>
      </c>
      <c r="G5651" s="6" t="s">
        <v>436</v>
      </c>
      <c r="H5651" s="6" t="s">
        <v>4</v>
      </c>
      <c r="I5651" s="6" t="s">
        <v>445</v>
      </c>
      <c r="J5651" s="6" t="s">
        <v>5</v>
      </c>
      <c r="K5651" s="7">
        <v>0.17</v>
      </c>
      <c r="L5651" s="7">
        <f>IFERROR(VLOOKUP(SiscoTable[[#This Row],[Código]],Hoja2!A:B,2,0)*SiscoTable[[#This Row],[Provta(Uns)]],0)</f>
        <v>25.500000000000004</v>
      </c>
      <c r="M5651" s="7">
        <v>0</v>
      </c>
      <c r="N5651" s="7">
        <v>-1</v>
      </c>
      <c r="O5651" s="7">
        <f>IFERROR(VLOOKUP(SiscoTable[[#This Row],[Código]],Hoja2!A:B,2,0)*SiscoTable[[#This Row],[Stock_actual]],0)</f>
        <v>-150</v>
      </c>
      <c r="P5651" s="6" t="s">
        <v>7</v>
      </c>
      <c r="Q5651" s="7">
        <v>0</v>
      </c>
      <c r="R5651" s="7">
        <v>0.6</v>
      </c>
      <c r="S5651" s="7" t="s">
        <v>11923</v>
      </c>
      <c r="BI5651"/>
      <c r="BJ5651"/>
    </row>
    <row r="5652" spans="2:62" x14ac:dyDescent="0.4">
      <c r="B5652" s="1">
        <v>27486</v>
      </c>
      <c r="C5652" s="6" t="s">
        <v>30</v>
      </c>
      <c r="D5652" s="6" t="s">
        <v>30</v>
      </c>
      <c r="E5652" s="6" t="s">
        <v>8482</v>
      </c>
      <c r="F5652" s="6" t="s">
        <v>9030</v>
      </c>
      <c r="G5652" s="6" t="s">
        <v>9921</v>
      </c>
      <c r="H5652" s="6" t="s">
        <v>9924</v>
      </c>
      <c r="I5652" s="6" t="s">
        <v>9945</v>
      </c>
      <c r="J5652" s="6" t="s">
        <v>5</v>
      </c>
      <c r="K5652" s="7">
        <v>8.17</v>
      </c>
      <c r="L5652" s="7">
        <f>IFERROR(VLOOKUP(SiscoTable[[#This Row],[Código]],Hoja2!A:B,2,0)*SiscoTable[[#This Row],[Provta(Uns)]],0)</f>
        <v>102.125</v>
      </c>
      <c r="M5652" s="7">
        <v>0</v>
      </c>
      <c r="N5652" s="7">
        <v>6</v>
      </c>
      <c r="O5652" s="7">
        <f>IFERROR(VLOOKUP(SiscoTable[[#This Row],[Código]],Hoja2!A:B,2,0)*SiscoTable[[#This Row],[Stock_actual]],0)</f>
        <v>75</v>
      </c>
      <c r="P5652" s="6" t="s">
        <v>144</v>
      </c>
      <c r="Q5652" s="7">
        <v>9</v>
      </c>
      <c r="R5652" s="7">
        <v>16.14</v>
      </c>
      <c r="S5652" s="7" t="s">
        <v>11926</v>
      </c>
      <c r="BI5652"/>
      <c r="BJ5652"/>
    </row>
    <row r="5653" spans="2:62" x14ac:dyDescent="0.4">
      <c r="B5653" s="1">
        <v>27487</v>
      </c>
      <c r="C5653" s="6" t="s">
        <v>8</v>
      </c>
      <c r="D5653" s="6" t="s">
        <v>8</v>
      </c>
      <c r="E5653" s="6" t="s">
        <v>3268</v>
      </c>
      <c r="F5653" s="6" t="s">
        <v>3269</v>
      </c>
      <c r="G5653" s="6" t="s">
        <v>5267</v>
      </c>
      <c r="H5653" s="6" t="s">
        <v>2856</v>
      </c>
      <c r="I5653" s="6" t="s">
        <v>5393</v>
      </c>
      <c r="J5653" s="6" t="s">
        <v>5</v>
      </c>
      <c r="K5653" s="7">
        <v>2.83</v>
      </c>
      <c r="L5653" s="7">
        <f>IFERROR(VLOOKUP(SiscoTable[[#This Row],[Código]],Hoja2!A:B,2,0)*SiscoTable[[#This Row],[Provta(Uns)]],0)</f>
        <v>20.376000000000001</v>
      </c>
      <c r="M5653" s="7">
        <v>0</v>
      </c>
      <c r="N5653" s="7">
        <v>31</v>
      </c>
      <c r="O5653" s="7">
        <f>IFERROR(VLOOKUP(SiscoTable[[#This Row],[Código]],Hoja2!A:B,2,0)*SiscoTable[[#This Row],[Stock_actual]],0)</f>
        <v>223.20000000000002</v>
      </c>
      <c r="P5653" s="6" t="s">
        <v>5394</v>
      </c>
      <c r="Q5653" s="7">
        <v>3</v>
      </c>
      <c r="R5653" s="7">
        <v>0</v>
      </c>
      <c r="S5653" s="7" t="s">
        <v>11928</v>
      </c>
      <c r="BI5653"/>
      <c r="BJ5653"/>
    </row>
    <row r="5654" spans="2:62" x14ac:dyDescent="0.4">
      <c r="B5654" s="1">
        <v>27488</v>
      </c>
      <c r="C5654" s="6" t="s">
        <v>25</v>
      </c>
      <c r="D5654" s="6" t="s">
        <v>25</v>
      </c>
      <c r="E5654" s="6" t="s">
        <v>3268</v>
      </c>
      <c r="F5654" s="6" t="s">
        <v>3269</v>
      </c>
      <c r="G5654" s="6" t="s">
        <v>5768</v>
      </c>
      <c r="H5654" s="6" t="s">
        <v>3784</v>
      </c>
      <c r="I5654" s="6" t="s">
        <v>5779</v>
      </c>
      <c r="J5654" s="6" t="s">
        <v>5</v>
      </c>
      <c r="K5654" s="7">
        <v>84.67</v>
      </c>
      <c r="L5654" s="7">
        <f>IFERROR(VLOOKUP(SiscoTable[[#This Row],[Código]],Hoja2!A:B,2,0)*SiscoTable[[#This Row],[Provta(Uns)]],0)</f>
        <v>254.01</v>
      </c>
      <c r="M5654" s="7">
        <v>24</v>
      </c>
      <c r="N5654" s="7">
        <v>60</v>
      </c>
      <c r="O5654" s="7">
        <f>IFERROR(VLOOKUP(SiscoTable[[#This Row],[Código]],Hoja2!A:B,2,0)*SiscoTable[[#This Row],[Stock_actual]],0)</f>
        <v>180</v>
      </c>
      <c r="P5654" s="6" t="s">
        <v>256</v>
      </c>
      <c r="Q5654" s="7">
        <v>93</v>
      </c>
      <c r="R5654" s="7">
        <v>144.41999999999999</v>
      </c>
      <c r="S5654" s="7" t="s">
        <v>11928</v>
      </c>
      <c r="BI5654"/>
      <c r="BJ5654"/>
    </row>
    <row r="5655" spans="2:62" x14ac:dyDescent="0.4">
      <c r="B5655" s="1">
        <v>27489</v>
      </c>
      <c r="C5655" s="6" t="s">
        <v>25</v>
      </c>
      <c r="D5655" s="6" t="s">
        <v>8</v>
      </c>
      <c r="E5655" s="6" t="s">
        <v>2584</v>
      </c>
      <c r="F5655" s="6" t="s">
        <v>2970</v>
      </c>
      <c r="G5655" s="6" t="s">
        <v>2971</v>
      </c>
      <c r="H5655" s="6" t="s">
        <v>94</v>
      </c>
      <c r="I5655" s="6" t="s">
        <v>2973</v>
      </c>
      <c r="J5655" s="6" t="s">
        <v>5</v>
      </c>
      <c r="K5655" s="7">
        <v>9.5</v>
      </c>
      <c r="L5655" s="7">
        <f>IFERROR(VLOOKUP(SiscoTable[[#This Row],[Código]],Hoja2!A:B,2,0)*SiscoTable[[#This Row],[Provta(Uns)]],0)</f>
        <v>474.05</v>
      </c>
      <c r="M5655" s="7">
        <v>0</v>
      </c>
      <c r="N5655" s="7">
        <v>0</v>
      </c>
      <c r="O5655" s="7">
        <f>IFERROR(VLOOKUP(SiscoTable[[#This Row],[Código]],Hoja2!A:B,2,0)*SiscoTable[[#This Row],[Stock_actual]],0)</f>
        <v>0</v>
      </c>
      <c r="P5655" s="6" t="s">
        <v>7</v>
      </c>
      <c r="Q5655" s="7">
        <v>11</v>
      </c>
      <c r="R5655" s="7">
        <v>19.2</v>
      </c>
      <c r="S5655" s="7" t="s">
        <v>11929</v>
      </c>
      <c r="BI5655"/>
      <c r="BJ5655"/>
    </row>
    <row r="5656" spans="2:62" x14ac:dyDescent="0.4">
      <c r="B5656" s="1">
        <v>27491</v>
      </c>
      <c r="C5656" s="6" t="s">
        <v>8</v>
      </c>
      <c r="D5656" s="6" t="s">
        <v>8</v>
      </c>
      <c r="E5656" s="6" t="s">
        <v>3268</v>
      </c>
      <c r="F5656" s="6" t="s">
        <v>3269</v>
      </c>
      <c r="G5656" s="6" t="s">
        <v>5267</v>
      </c>
      <c r="H5656" s="6" t="s">
        <v>5269</v>
      </c>
      <c r="I5656" s="6" t="s">
        <v>5392</v>
      </c>
      <c r="J5656" s="6" t="s">
        <v>5</v>
      </c>
      <c r="K5656" s="7">
        <v>0</v>
      </c>
      <c r="L5656" s="7">
        <f>IFERROR(VLOOKUP(SiscoTable[[#This Row],[Código]],Hoja2!A:B,2,0)*SiscoTable[[#This Row],[Provta(Uns)]],0)</f>
        <v>0</v>
      </c>
      <c r="M5656" s="7">
        <v>0</v>
      </c>
      <c r="N5656" s="7">
        <v>0</v>
      </c>
      <c r="O5656" s="7">
        <f>IFERROR(VLOOKUP(SiscoTable[[#This Row],[Código]],Hoja2!A:B,2,0)*SiscoTable[[#This Row],[Stock_actual]],0)</f>
        <v>0</v>
      </c>
      <c r="P5656" s="6" t="s">
        <v>7</v>
      </c>
      <c r="Q5656" s="7">
        <v>0</v>
      </c>
      <c r="R5656" s="7">
        <v>0</v>
      </c>
      <c r="S5656" s="7" t="s">
        <v>11928</v>
      </c>
      <c r="BI5656"/>
      <c r="BJ5656"/>
    </row>
    <row r="5657" spans="2:62" x14ac:dyDescent="0.4">
      <c r="B5657" s="1">
        <v>27493</v>
      </c>
      <c r="C5657" s="6" t="s">
        <v>30</v>
      </c>
      <c r="D5657" s="6" t="s">
        <v>30</v>
      </c>
      <c r="E5657" s="6" t="s">
        <v>8482</v>
      </c>
      <c r="F5657" s="6" t="s">
        <v>10720</v>
      </c>
      <c r="G5657" s="6" t="s">
        <v>11105</v>
      </c>
      <c r="H5657" s="6" t="s">
        <v>11135</v>
      </c>
      <c r="I5657" s="6" t="s">
        <v>11187</v>
      </c>
      <c r="J5657" s="6" t="s">
        <v>5</v>
      </c>
      <c r="K5657" s="7">
        <v>10</v>
      </c>
      <c r="L5657" s="7">
        <f>IFERROR(VLOOKUP(SiscoTable[[#This Row],[Código]],Hoja2!A:B,2,0)*SiscoTable[[#This Row],[Provta(Uns)]],0)</f>
        <v>88</v>
      </c>
      <c r="M5657" s="7">
        <v>0</v>
      </c>
      <c r="N5657" s="7">
        <v>22</v>
      </c>
      <c r="O5657" s="7">
        <f>IFERROR(VLOOKUP(SiscoTable[[#This Row],[Código]],Hoja2!A:B,2,0)*SiscoTable[[#This Row],[Stock_actual]],0)</f>
        <v>193.60000000000002</v>
      </c>
      <c r="P5657" s="6" t="s">
        <v>909</v>
      </c>
      <c r="Q5657" s="7">
        <v>11</v>
      </c>
      <c r="R5657" s="7">
        <v>0</v>
      </c>
      <c r="S5657" s="7" t="s">
        <v>11926</v>
      </c>
      <c r="BI5657"/>
      <c r="BJ5657"/>
    </row>
    <row r="5658" spans="2:62" x14ac:dyDescent="0.4">
      <c r="B5658" s="1">
        <v>27494</v>
      </c>
      <c r="C5658" s="6" t="s">
        <v>8</v>
      </c>
      <c r="D5658" s="6" t="s">
        <v>8</v>
      </c>
      <c r="E5658" s="6" t="s">
        <v>8482</v>
      </c>
      <c r="F5658" s="6" t="s">
        <v>10720</v>
      </c>
      <c r="G5658" s="6" t="s">
        <v>11105</v>
      </c>
      <c r="H5658" s="6" t="s">
        <v>11111</v>
      </c>
      <c r="I5658" s="6" t="s">
        <v>11242</v>
      </c>
      <c r="J5658" s="6" t="s">
        <v>5</v>
      </c>
      <c r="K5658" s="7">
        <v>8</v>
      </c>
      <c r="L5658" s="7">
        <f>IFERROR(VLOOKUP(SiscoTable[[#This Row],[Código]],Hoja2!A:B,2,0)*SiscoTable[[#This Row],[Provta(Uns)]],0)</f>
        <v>57.6</v>
      </c>
      <c r="M5658" s="7">
        <v>0</v>
      </c>
      <c r="N5658" s="7">
        <v>48</v>
      </c>
      <c r="O5658" s="7">
        <f>IFERROR(VLOOKUP(SiscoTable[[#This Row],[Código]],Hoja2!A:B,2,0)*SiscoTable[[#This Row],[Stock_actual]],0)</f>
        <v>345.6</v>
      </c>
      <c r="P5658" s="6" t="s">
        <v>1014</v>
      </c>
      <c r="Q5658" s="7">
        <v>9</v>
      </c>
      <c r="R5658" s="7">
        <v>0</v>
      </c>
      <c r="S5658" s="7" t="s">
        <v>11926</v>
      </c>
      <c r="BI5658"/>
      <c r="BJ5658"/>
    </row>
    <row r="5659" spans="2:62" x14ac:dyDescent="0.4">
      <c r="B5659" s="1">
        <v>27495</v>
      </c>
      <c r="C5659" s="6" t="s">
        <v>8</v>
      </c>
      <c r="D5659" s="6" t="s">
        <v>8</v>
      </c>
      <c r="E5659" s="6" t="s">
        <v>8482</v>
      </c>
      <c r="F5659" s="6" t="s">
        <v>10720</v>
      </c>
      <c r="G5659" s="6" t="s">
        <v>11282</v>
      </c>
      <c r="H5659" s="6" t="s">
        <v>11135</v>
      </c>
      <c r="I5659" s="6" t="s">
        <v>11304</v>
      </c>
      <c r="J5659" s="6" t="s">
        <v>5</v>
      </c>
      <c r="K5659" s="7">
        <v>0</v>
      </c>
      <c r="L5659" s="7">
        <f>IFERROR(VLOOKUP(SiscoTable[[#This Row],[Código]],Hoja2!A:B,2,0)*SiscoTable[[#This Row],[Provta(Uns)]],0)</f>
        <v>0</v>
      </c>
      <c r="M5659" s="7">
        <v>0</v>
      </c>
      <c r="N5659" s="7">
        <v>0</v>
      </c>
      <c r="O5659" s="7">
        <f>IFERROR(VLOOKUP(SiscoTable[[#This Row],[Código]],Hoja2!A:B,2,0)*SiscoTable[[#This Row],[Stock_actual]],0)</f>
        <v>0</v>
      </c>
      <c r="P5659" s="6" t="s">
        <v>7</v>
      </c>
      <c r="Q5659" s="7">
        <v>0</v>
      </c>
      <c r="R5659" s="7">
        <v>0</v>
      </c>
      <c r="S5659" s="7" t="s">
        <v>11926</v>
      </c>
      <c r="BI5659"/>
      <c r="BJ5659"/>
    </row>
    <row r="5660" spans="2:62" x14ac:dyDescent="0.4">
      <c r="B5660" s="1">
        <v>27496</v>
      </c>
      <c r="C5660" s="6" t="s">
        <v>8</v>
      </c>
      <c r="D5660" s="6" t="s">
        <v>8</v>
      </c>
      <c r="E5660" s="6" t="s">
        <v>8482</v>
      </c>
      <c r="F5660" s="6" t="s">
        <v>10720</v>
      </c>
      <c r="G5660" s="6" t="s">
        <v>11105</v>
      </c>
      <c r="H5660" s="6" t="s">
        <v>11135</v>
      </c>
      <c r="I5660" s="6" t="s">
        <v>11243</v>
      </c>
      <c r="J5660" s="6" t="s">
        <v>5</v>
      </c>
      <c r="K5660" s="7">
        <v>0.33</v>
      </c>
      <c r="L5660" s="7">
        <f>IFERROR(VLOOKUP(SiscoTable[[#This Row],[Código]],Hoja2!A:B,2,0)*SiscoTable[[#This Row],[Provta(Uns)]],0)</f>
        <v>16.137</v>
      </c>
      <c r="M5660" s="7">
        <v>0</v>
      </c>
      <c r="N5660" s="7">
        <v>5</v>
      </c>
      <c r="O5660" s="7">
        <f>IFERROR(VLOOKUP(SiscoTable[[#This Row],[Código]],Hoja2!A:B,2,0)*SiscoTable[[#This Row],[Stock_actual]],0)</f>
        <v>244.5</v>
      </c>
      <c r="P5660" s="6" t="s">
        <v>1853</v>
      </c>
      <c r="Q5660" s="7">
        <v>0</v>
      </c>
      <c r="R5660" s="7">
        <v>0</v>
      </c>
      <c r="S5660" s="7" t="s">
        <v>11926</v>
      </c>
      <c r="BI5660"/>
      <c r="BJ5660"/>
    </row>
    <row r="5661" spans="2:62" x14ac:dyDescent="0.4">
      <c r="B5661" s="1">
        <v>27499</v>
      </c>
      <c r="C5661" s="6" t="s">
        <v>8</v>
      </c>
      <c r="D5661" s="6" t="s">
        <v>8</v>
      </c>
      <c r="E5661" s="6" t="s">
        <v>8482</v>
      </c>
      <c r="F5661" s="6" t="s">
        <v>10720</v>
      </c>
      <c r="G5661" s="6" t="s">
        <v>11105</v>
      </c>
      <c r="H5661" s="6" t="s">
        <v>11111</v>
      </c>
      <c r="I5661" s="6" t="s">
        <v>11244</v>
      </c>
      <c r="J5661" s="6" t="s">
        <v>5</v>
      </c>
      <c r="K5661" s="7">
        <v>0</v>
      </c>
      <c r="L5661" s="7">
        <f>IFERROR(VLOOKUP(SiscoTable[[#This Row],[Código]],Hoja2!A:B,2,0)*SiscoTable[[#This Row],[Provta(Uns)]],0)</f>
        <v>0</v>
      </c>
      <c r="M5661" s="7">
        <v>0</v>
      </c>
      <c r="N5661" s="7">
        <v>0</v>
      </c>
      <c r="O5661" s="7">
        <f>IFERROR(VLOOKUP(SiscoTable[[#This Row],[Código]],Hoja2!A:B,2,0)*SiscoTable[[#This Row],[Stock_actual]],0)</f>
        <v>0</v>
      </c>
      <c r="P5661" s="6" t="s">
        <v>7</v>
      </c>
      <c r="Q5661" s="7">
        <v>0</v>
      </c>
      <c r="R5661" s="7">
        <v>0</v>
      </c>
      <c r="S5661" s="7" t="s">
        <v>11926</v>
      </c>
      <c r="BI5661"/>
      <c r="BJ5661"/>
    </row>
    <row r="5662" spans="2:62" x14ac:dyDescent="0.4">
      <c r="B5662" s="1">
        <v>27500</v>
      </c>
      <c r="C5662" s="6" t="s">
        <v>8</v>
      </c>
      <c r="D5662" s="6" t="s">
        <v>8</v>
      </c>
      <c r="E5662" s="6" t="s">
        <v>8482</v>
      </c>
      <c r="F5662" s="6" t="s">
        <v>10720</v>
      </c>
      <c r="G5662" s="6" t="s">
        <v>11105</v>
      </c>
      <c r="H5662" s="6" t="s">
        <v>11111</v>
      </c>
      <c r="I5662" s="6" t="s">
        <v>11245</v>
      </c>
      <c r="J5662" s="6" t="s">
        <v>5</v>
      </c>
      <c r="K5662" s="7">
        <v>0</v>
      </c>
      <c r="L5662" s="7">
        <f>IFERROR(VLOOKUP(SiscoTable[[#This Row],[Código]],Hoja2!A:B,2,0)*SiscoTable[[#This Row],[Provta(Uns)]],0)</f>
        <v>0</v>
      </c>
      <c r="M5662" s="7">
        <v>0</v>
      </c>
      <c r="N5662" s="7">
        <v>0</v>
      </c>
      <c r="O5662" s="7">
        <f>IFERROR(VLOOKUP(SiscoTable[[#This Row],[Código]],Hoja2!A:B,2,0)*SiscoTable[[#This Row],[Stock_actual]],0)</f>
        <v>0</v>
      </c>
      <c r="P5662" s="6" t="s">
        <v>7</v>
      </c>
      <c r="Q5662" s="7">
        <v>0</v>
      </c>
      <c r="R5662" s="7">
        <v>0</v>
      </c>
      <c r="S5662" s="7" t="s">
        <v>11926</v>
      </c>
      <c r="BI5662"/>
      <c r="BJ5662"/>
    </row>
    <row r="5663" spans="2:62" x14ac:dyDescent="0.4">
      <c r="B5663" s="1">
        <v>27501</v>
      </c>
      <c r="C5663" s="6" t="s">
        <v>8</v>
      </c>
      <c r="D5663" s="6" t="s">
        <v>8</v>
      </c>
      <c r="E5663" s="6" t="s">
        <v>8482</v>
      </c>
      <c r="F5663" s="6" t="s">
        <v>10720</v>
      </c>
      <c r="G5663" s="6" t="s">
        <v>11105</v>
      </c>
      <c r="H5663" s="6" t="s">
        <v>11111</v>
      </c>
      <c r="I5663" s="6" t="s">
        <v>11246</v>
      </c>
      <c r="J5663" s="6" t="s">
        <v>5</v>
      </c>
      <c r="K5663" s="7">
        <v>0</v>
      </c>
      <c r="L5663" s="7">
        <f>IFERROR(VLOOKUP(SiscoTable[[#This Row],[Código]],Hoja2!A:B,2,0)*SiscoTable[[#This Row],[Provta(Uns)]],0)</f>
        <v>0</v>
      </c>
      <c r="M5663" s="7">
        <v>0</v>
      </c>
      <c r="N5663" s="7">
        <v>0</v>
      </c>
      <c r="O5663" s="7">
        <f>IFERROR(VLOOKUP(SiscoTable[[#This Row],[Código]],Hoja2!A:B,2,0)*SiscoTable[[#This Row],[Stock_actual]],0)</f>
        <v>0</v>
      </c>
      <c r="P5663" s="6" t="s">
        <v>7</v>
      </c>
      <c r="Q5663" s="7">
        <v>0</v>
      </c>
      <c r="R5663" s="7">
        <v>0</v>
      </c>
      <c r="S5663" s="7" t="s">
        <v>11926</v>
      </c>
      <c r="BI5663"/>
      <c r="BJ5663"/>
    </row>
    <row r="5664" spans="2:62" x14ac:dyDescent="0.4">
      <c r="B5664" s="1">
        <v>27502</v>
      </c>
      <c r="C5664" s="6" t="s">
        <v>8</v>
      </c>
      <c r="D5664" s="6" t="s">
        <v>8</v>
      </c>
      <c r="E5664" s="6" t="s">
        <v>8482</v>
      </c>
      <c r="F5664" s="6" t="s">
        <v>10720</v>
      </c>
      <c r="G5664" s="6" t="s">
        <v>11105</v>
      </c>
      <c r="H5664" s="6" t="s">
        <v>11111</v>
      </c>
      <c r="I5664" s="6" t="s">
        <v>11247</v>
      </c>
      <c r="J5664" s="6" t="s">
        <v>5</v>
      </c>
      <c r="K5664" s="7">
        <v>0</v>
      </c>
      <c r="L5664" s="7">
        <f>IFERROR(VLOOKUP(SiscoTable[[#This Row],[Código]],Hoja2!A:B,2,0)*SiscoTable[[#This Row],[Provta(Uns)]],0)</f>
        <v>0</v>
      </c>
      <c r="M5664" s="7">
        <v>0</v>
      </c>
      <c r="N5664" s="7">
        <v>30</v>
      </c>
      <c r="O5664" s="7">
        <f>IFERROR(VLOOKUP(SiscoTable[[#This Row],[Código]],Hoja2!A:B,2,0)*SiscoTable[[#This Row],[Stock_actual]],0)</f>
        <v>306</v>
      </c>
      <c r="P5664" s="6" t="s">
        <v>134</v>
      </c>
      <c r="Q5664" s="7">
        <v>0</v>
      </c>
      <c r="R5664" s="7">
        <v>0</v>
      </c>
      <c r="S5664" s="7" t="s">
        <v>11926</v>
      </c>
      <c r="BI5664"/>
      <c r="BJ5664"/>
    </row>
    <row r="5665" spans="2:62" x14ac:dyDescent="0.4">
      <c r="B5665" s="1">
        <v>27503</v>
      </c>
      <c r="C5665" s="6" t="s">
        <v>8</v>
      </c>
      <c r="D5665" s="6" t="s">
        <v>8</v>
      </c>
      <c r="E5665" s="6" t="s">
        <v>8482</v>
      </c>
      <c r="F5665" s="6" t="s">
        <v>10720</v>
      </c>
      <c r="G5665" s="6" t="s">
        <v>11105</v>
      </c>
      <c r="H5665" s="6" t="s">
        <v>11111</v>
      </c>
      <c r="I5665" s="6" t="s">
        <v>11248</v>
      </c>
      <c r="J5665" s="6" t="s">
        <v>5</v>
      </c>
      <c r="K5665" s="7">
        <v>0</v>
      </c>
      <c r="L5665" s="7">
        <f>IFERROR(VLOOKUP(SiscoTable[[#This Row],[Código]],Hoja2!A:B,2,0)*SiscoTable[[#This Row],[Provta(Uns)]],0)</f>
        <v>0</v>
      </c>
      <c r="M5665" s="7">
        <v>0</v>
      </c>
      <c r="N5665" s="7">
        <v>0</v>
      </c>
      <c r="O5665" s="7">
        <f>IFERROR(VLOOKUP(SiscoTable[[#This Row],[Código]],Hoja2!A:B,2,0)*SiscoTable[[#This Row],[Stock_actual]],0)</f>
        <v>0</v>
      </c>
      <c r="P5665" s="6" t="s">
        <v>7</v>
      </c>
      <c r="Q5665" s="7">
        <v>0</v>
      </c>
      <c r="R5665" s="7">
        <v>0</v>
      </c>
      <c r="S5665" s="7" t="s">
        <v>11926</v>
      </c>
      <c r="BI5665"/>
      <c r="BJ5665"/>
    </row>
    <row r="5666" spans="2:62" x14ac:dyDescent="0.4">
      <c r="B5666" s="1">
        <v>27504</v>
      </c>
      <c r="C5666" s="6" t="s">
        <v>8</v>
      </c>
      <c r="D5666" s="6" t="s">
        <v>8</v>
      </c>
      <c r="E5666" s="6" t="s">
        <v>8482</v>
      </c>
      <c r="F5666" s="6" t="s">
        <v>10720</v>
      </c>
      <c r="G5666" s="6" t="s">
        <v>11105</v>
      </c>
      <c r="H5666" s="6" t="s">
        <v>11111</v>
      </c>
      <c r="I5666" s="6" t="s">
        <v>11249</v>
      </c>
      <c r="J5666" s="6" t="s">
        <v>5</v>
      </c>
      <c r="K5666" s="7">
        <v>0</v>
      </c>
      <c r="L5666" s="7">
        <f>IFERROR(VLOOKUP(SiscoTable[[#This Row],[Código]],Hoja2!A:B,2,0)*SiscoTable[[#This Row],[Provta(Uns)]],0)</f>
        <v>0</v>
      </c>
      <c r="M5666" s="7">
        <v>0</v>
      </c>
      <c r="N5666" s="7">
        <v>0</v>
      </c>
      <c r="O5666" s="7">
        <f>IFERROR(VLOOKUP(SiscoTable[[#This Row],[Código]],Hoja2!A:B,2,0)*SiscoTable[[#This Row],[Stock_actual]],0)</f>
        <v>0</v>
      </c>
      <c r="P5666" s="6" t="s">
        <v>7</v>
      </c>
      <c r="Q5666" s="7">
        <v>0</v>
      </c>
      <c r="R5666" s="7">
        <v>0</v>
      </c>
      <c r="S5666" s="7" t="s">
        <v>11926</v>
      </c>
      <c r="BI5666"/>
      <c r="BJ5666"/>
    </row>
    <row r="5667" spans="2:62" x14ac:dyDescent="0.4">
      <c r="B5667" s="1">
        <v>27507</v>
      </c>
      <c r="C5667" s="6" t="s">
        <v>8</v>
      </c>
      <c r="D5667" s="6" t="s">
        <v>30</v>
      </c>
      <c r="E5667" s="6" t="s">
        <v>8482</v>
      </c>
      <c r="F5667" s="6" t="s">
        <v>10720</v>
      </c>
      <c r="G5667" s="6" t="s">
        <v>11282</v>
      </c>
      <c r="H5667" s="6" t="s">
        <v>11107</v>
      </c>
      <c r="I5667" s="6" t="s">
        <v>11312</v>
      </c>
      <c r="J5667" s="6" t="s">
        <v>5</v>
      </c>
      <c r="K5667" s="7">
        <v>0</v>
      </c>
      <c r="L5667" s="7">
        <f>IFERROR(VLOOKUP(SiscoTable[[#This Row],[Código]],Hoja2!A:B,2,0)*SiscoTable[[#This Row],[Provta(Uns)]],0)</f>
        <v>0</v>
      </c>
      <c r="M5667" s="7">
        <v>0</v>
      </c>
      <c r="N5667" s="7">
        <v>0</v>
      </c>
      <c r="O5667" s="7">
        <f>IFERROR(VLOOKUP(SiscoTable[[#This Row],[Código]],Hoja2!A:B,2,0)*SiscoTable[[#This Row],[Stock_actual]],0)</f>
        <v>0</v>
      </c>
      <c r="P5667" s="6" t="s">
        <v>7</v>
      </c>
      <c r="Q5667" s="7">
        <v>0</v>
      </c>
      <c r="R5667" s="7">
        <v>0</v>
      </c>
      <c r="S5667" s="7" t="s">
        <v>11926</v>
      </c>
      <c r="BI5667"/>
      <c r="BJ5667"/>
    </row>
    <row r="5668" spans="2:62" x14ac:dyDescent="0.4">
      <c r="B5668" s="1">
        <v>27510</v>
      </c>
      <c r="C5668" s="6" t="s">
        <v>30</v>
      </c>
      <c r="D5668" s="6" t="s">
        <v>25</v>
      </c>
      <c r="E5668" s="6" t="s">
        <v>469</v>
      </c>
      <c r="F5668" s="6" t="s">
        <v>59</v>
      </c>
      <c r="G5668" s="6" t="s">
        <v>59</v>
      </c>
      <c r="H5668" s="6" t="s">
        <v>153</v>
      </c>
      <c r="I5668" s="6" t="s">
        <v>963</v>
      </c>
      <c r="J5668" s="6" t="s">
        <v>5</v>
      </c>
      <c r="K5668" s="7">
        <v>17.5</v>
      </c>
      <c r="L5668" s="7">
        <f>IFERROR(VLOOKUP(SiscoTable[[#This Row],[Código]],Hoja2!A:B,2,0)*SiscoTable[[#This Row],[Provta(Uns)]],0)</f>
        <v>38.5</v>
      </c>
      <c r="M5668" s="7">
        <v>0</v>
      </c>
      <c r="N5668" s="7">
        <v>39</v>
      </c>
      <c r="O5668" s="7">
        <f>IFERROR(VLOOKUP(SiscoTable[[#This Row],[Código]],Hoja2!A:B,2,0)*SiscoTable[[#This Row],[Stock_actual]],0)</f>
        <v>85.800000000000011</v>
      </c>
      <c r="P5668" s="6" t="s">
        <v>556</v>
      </c>
      <c r="Q5668" s="7">
        <v>19</v>
      </c>
      <c r="R5668" s="7">
        <v>0</v>
      </c>
      <c r="S5668" s="7" t="s">
        <v>11927</v>
      </c>
      <c r="BI5668"/>
      <c r="BJ5668"/>
    </row>
    <row r="5669" spans="2:62" x14ac:dyDescent="0.4">
      <c r="B5669" s="1">
        <v>27511</v>
      </c>
      <c r="C5669" s="6" t="s">
        <v>30</v>
      </c>
      <c r="D5669" s="6" t="s">
        <v>8</v>
      </c>
      <c r="E5669" s="6" t="s">
        <v>3268</v>
      </c>
      <c r="F5669" s="6" t="s">
        <v>5836</v>
      </c>
      <c r="G5669" s="6" t="s">
        <v>5837</v>
      </c>
      <c r="H5669" s="6" t="s">
        <v>5864</v>
      </c>
      <c r="I5669" s="6" t="s">
        <v>5887</v>
      </c>
      <c r="J5669" s="6" t="s">
        <v>5</v>
      </c>
      <c r="K5669" s="7">
        <v>3.67</v>
      </c>
      <c r="L5669" s="7">
        <f>IFERROR(VLOOKUP(SiscoTable[[#This Row],[Código]],Hoja2!A:B,2,0)*SiscoTable[[#This Row],[Provta(Uns)]],0)</f>
        <v>159.64500000000001</v>
      </c>
      <c r="M5669" s="7">
        <v>0</v>
      </c>
      <c r="N5669" s="7">
        <v>14</v>
      </c>
      <c r="O5669" s="7">
        <f>IFERROR(VLOOKUP(SiscoTable[[#This Row],[Código]],Hoja2!A:B,2,0)*SiscoTable[[#This Row],[Stock_actual]],0)</f>
        <v>609</v>
      </c>
      <c r="P5669" s="6" t="s">
        <v>1802</v>
      </c>
      <c r="Q5669" s="7">
        <v>4</v>
      </c>
      <c r="R5669" s="7">
        <v>0</v>
      </c>
      <c r="S5669" s="7" t="s">
        <v>11928</v>
      </c>
      <c r="BI5669"/>
      <c r="BJ5669"/>
    </row>
    <row r="5670" spans="2:62" x14ac:dyDescent="0.4">
      <c r="B5670" s="1">
        <v>27512</v>
      </c>
      <c r="C5670" s="6" t="s">
        <v>25</v>
      </c>
      <c r="D5670" s="6" t="s">
        <v>30</v>
      </c>
      <c r="E5670" s="6" t="s">
        <v>3268</v>
      </c>
      <c r="F5670" s="6" t="s">
        <v>5836</v>
      </c>
      <c r="G5670" s="6" t="s">
        <v>5837</v>
      </c>
      <c r="H5670" s="6" t="s">
        <v>5864</v>
      </c>
      <c r="I5670" s="6" t="s">
        <v>5863</v>
      </c>
      <c r="J5670" s="6" t="s">
        <v>5</v>
      </c>
      <c r="K5670" s="7">
        <v>9.17</v>
      </c>
      <c r="L5670" s="7">
        <f>IFERROR(VLOOKUP(SiscoTable[[#This Row],[Código]],Hoja2!A:B,2,0)*SiscoTable[[#This Row],[Provta(Uns)]],0)</f>
        <v>249.42399999999998</v>
      </c>
      <c r="M5670" s="7">
        <v>0</v>
      </c>
      <c r="N5670" s="7">
        <v>22</v>
      </c>
      <c r="O5670" s="7">
        <f>IFERROR(VLOOKUP(SiscoTable[[#This Row],[Código]],Hoja2!A:B,2,0)*SiscoTable[[#This Row],[Stock_actual]],0)</f>
        <v>598.4</v>
      </c>
      <c r="P5670" s="6" t="s">
        <v>598</v>
      </c>
      <c r="Q5670" s="7">
        <v>10</v>
      </c>
      <c r="R5670" s="7">
        <v>0</v>
      </c>
      <c r="S5670" s="7" t="s">
        <v>11928</v>
      </c>
      <c r="BI5670"/>
      <c r="BJ5670"/>
    </row>
    <row r="5671" spans="2:62" x14ac:dyDescent="0.4">
      <c r="B5671" s="1">
        <v>27513</v>
      </c>
      <c r="C5671" s="6" t="s">
        <v>8</v>
      </c>
      <c r="D5671" s="6" t="s">
        <v>8</v>
      </c>
      <c r="E5671" s="6" t="s">
        <v>3268</v>
      </c>
      <c r="F5671" s="6" t="s">
        <v>3269</v>
      </c>
      <c r="G5671" s="6" t="s">
        <v>3479</v>
      </c>
      <c r="H5671" s="6" t="s">
        <v>3552</v>
      </c>
      <c r="I5671" s="6" t="s">
        <v>3642</v>
      </c>
      <c r="J5671" s="6" t="s">
        <v>5</v>
      </c>
      <c r="K5671" s="7">
        <v>0.83</v>
      </c>
      <c r="L5671" s="7">
        <f>IFERROR(VLOOKUP(SiscoTable[[#This Row],[Código]],Hoja2!A:B,2,0)*SiscoTable[[#This Row],[Provta(Uns)]],0)</f>
        <v>8.2999999999999989</v>
      </c>
      <c r="M5671" s="7">
        <v>0</v>
      </c>
      <c r="N5671" s="7">
        <v>0</v>
      </c>
      <c r="O5671" s="7">
        <f>IFERROR(VLOOKUP(SiscoTable[[#This Row],[Código]],Hoja2!A:B,2,0)*SiscoTable[[#This Row],[Stock_actual]],0)</f>
        <v>0</v>
      </c>
      <c r="P5671" s="6" t="s">
        <v>7</v>
      </c>
      <c r="Q5671" s="7">
        <v>1</v>
      </c>
      <c r="R5671" s="7">
        <v>1.7999999999999998</v>
      </c>
      <c r="S5671" s="7" t="s">
        <v>11928</v>
      </c>
      <c r="BI5671"/>
      <c r="BJ5671"/>
    </row>
    <row r="5672" spans="2:62" x14ac:dyDescent="0.4">
      <c r="B5672" s="1">
        <v>27514</v>
      </c>
      <c r="C5672" s="6" t="s">
        <v>8</v>
      </c>
      <c r="D5672" s="6" t="s">
        <v>8</v>
      </c>
      <c r="E5672" s="6" t="s">
        <v>3268</v>
      </c>
      <c r="F5672" s="6" t="s">
        <v>3269</v>
      </c>
      <c r="G5672" s="6" t="s">
        <v>3479</v>
      </c>
      <c r="H5672" s="6" t="s">
        <v>3552</v>
      </c>
      <c r="I5672" s="6" t="s">
        <v>3643</v>
      </c>
      <c r="J5672" s="6" t="s">
        <v>5</v>
      </c>
      <c r="K5672" s="7">
        <v>3.67</v>
      </c>
      <c r="L5672" s="7">
        <f>IFERROR(VLOOKUP(SiscoTable[[#This Row],[Código]],Hoja2!A:B,2,0)*SiscoTable[[#This Row],[Provta(Uns)]],0)</f>
        <v>34.865000000000002</v>
      </c>
      <c r="M5672" s="7">
        <v>0</v>
      </c>
      <c r="N5672" s="7">
        <v>0</v>
      </c>
      <c r="O5672" s="7">
        <f>IFERROR(VLOOKUP(SiscoTable[[#This Row],[Código]],Hoja2!A:B,2,0)*SiscoTable[[#This Row],[Stock_actual]],0)</f>
        <v>0</v>
      </c>
      <c r="P5672" s="6" t="s">
        <v>7</v>
      </c>
      <c r="Q5672" s="7">
        <v>4</v>
      </c>
      <c r="R5672" s="7">
        <v>7.1999999999999993</v>
      </c>
      <c r="S5672" s="7" t="s">
        <v>11928</v>
      </c>
      <c r="BI5672"/>
      <c r="BJ5672"/>
    </row>
    <row r="5673" spans="2:62" x14ac:dyDescent="0.4">
      <c r="B5673" s="1">
        <v>27517</v>
      </c>
      <c r="C5673" s="6" t="s">
        <v>8</v>
      </c>
      <c r="D5673" s="6" t="s">
        <v>8</v>
      </c>
      <c r="E5673" s="6" t="s">
        <v>3268</v>
      </c>
      <c r="F5673" s="6" t="s">
        <v>6059</v>
      </c>
      <c r="G5673" s="6" t="s">
        <v>6489</v>
      </c>
      <c r="H5673" s="6" t="s">
        <v>6313</v>
      </c>
      <c r="I5673" s="6" t="s">
        <v>6632</v>
      </c>
      <c r="J5673" s="6" t="s">
        <v>5</v>
      </c>
      <c r="K5673" s="7">
        <v>0</v>
      </c>
      <c r="L5673" s="7">
        <f>IFERROR(VLOOKUP(SiscoTable[[#This Row],[Código]],Hoja2!A:B,2,0)*SiscoTable[[#This Row],[Provta(Uns)]],0)</f>
        <v>0</v>
      </c>
      <c r="M5673" s="7">
        <v>0</v>
      </c>
      <c r="N5673" s="7">
        <v>0</v>
      </c>
      <c r="O5673" s="7">
        <f>IFERROR(VLOOKUP(SiscoTable[[#This Row],[Código]],Hoja2!A:B,2,0)*SiscoTable[[#This Row],[Stock_actual]],0)</f>
        <v>0</v>
      </c>
      <c r="P5673" s="6" t="s">
        <v>7</v>
      </c>
      <c r="Q5673" s="7">
        <v>0</v>
      </c>
      <c r="R5673" s="7">
        <v>0</v>
      </c>
      <c r="S5673" s="7" t="s">
        <v>11925</v>
      </c>
      <c r="BI5673"/>
      <c r="BJ5673"/>
    </row>
    <row r="5674" spans="2:62" x14ac:dyDescent="0.4">
      <c r="B5674" s="1">
        <v>27518</v>
      </c>
      <c r="C5674" s="6" t="s">
        <v>8</v>
      </c>
      <c r="D5674" s="6" t="s">
        <v>8</v>
      </c>
      <c r="E5674" s="6" t="s">
        <v>3268</v>
      </c>
      <c r="F5674" s="6" t="s">
        <v>6059</v>
      </c>
      <c r="G5674" s="6" t="s">
        <v>6489</v>
      </c>
      <c r="H5674" s="6" t="s">
        <v>6313</v>
      </c>
      <c r="I5674" s="6" t="s">
        <v>6633</v>
      </c>
      <c r="J5674" s="6" t="s">
        <v>5</v>
      </c>
      <c r="K5674" s="7">
        <v>0</v>
      </c>
      <c r="L5674" s="7">
        <f>IFERROR(VLOOKUP(SiscoTable[[#This Row],[Código]],Hoja2!A:B,2,0)*SiscoTable[[#This Row],[Provta(Uns)]],0)</f>
        <v>0</v>
      </c>
      <c r="M5674" s="7">
        <v>0</v>
      </c>
      <c r="N5674" s="7">
        <v>0</v>
      </c>
      <c r="O5674" s="7">
        <f>IFERROR(VLOOKUP(SiscoTable[[#This Row],[Código]],Hoja2!A:B,2,0)*SiscoTable[[#This Row],[Stock_actual]],0)</f>
        <v>0</v>
      </c>
      <c r="P5674" s="6" t="s">
        <v>7</v>
      </c>
      <c r="Q5674" s="7">
        <v>0</v>
      </c>
      <c r="R5674" s="7">
        <v>0</v>
      </c>
      <c r="S5674" s="7" t="s">
        <v>11925</v>
      </c>
      <c r="BI5674"/>
      <c r="BJ5674"/>
    </row>
    <row r="5675" spans="2:62" x14ac:dyDescent="0.4">
      <c r="B5675" s="1">
        <v>27521</v>
      </c>
      <c r="C5675" s="6" t="s">
        <v>8</v>
      </c>
      <c r="D5675" s="6" t="s">
        <v>8</v>
      </c>
      <c r="E5675" s="6" t="s">
        <v>3268</v>
      </c>
      <c r="F5675" s="6" t="s">
        <v>6059</v>
      </c>
      <c r="G5675" s="6" t="s">
        <v>6489</v>
      </c>
      <c r="H5675" s="6" t="s">
        <v>6623</v>
      </c>
      <c r="I5675" s="6" t="s">
        <v>6626</v>
      </c>
      <c r="J5675" s="6" t="s">
        <v>5</v>
      </c>
      <c r="K5675" s="7">
        <v>0</v>
      </c>
      <c r="L5675" s="7">
        <f>IFERROR(VLOOKUP(SiscoTable[[#This Row],[Código]],Hoja2!A:B,2,0)*SiscoTable[[#This Row],[Provta(Uns)]],0)</f>
        <v>0</v>
      </c>
      <c r="M5675" s="7">
        <v>0</v>
      </c>
      <c r="N5675" s="7">
        <v>0</v>
      </c>
      <c r="O5675" s="7">
        <f>IFERROR(VLOOKUP(SiscoTable[[#This Row],[Código]],Hoja2!A:B,2,0)*SiscoTable[[#This Row],[Stock_actual]],0)</f>
        <v>0</v>
      </c>
      <c r="P5675" s="6" t="s">
        <v>7</v>
      </c>
      <c r="Q5675" s="7">
        <v>0</v>
      </c>
      <c r="R5675" s="7">
        <v>0</v>
      </c>
      <c r="S5675" s="7" t="s">
        <v>11925</v>
      </c>
      <c r="BI5675"/>
      <c r="BJ5675"/>
    </row>
    <row r="5676" spans="2:62" x14ac:dyDescent="0.4">
      <c r="B5676" s="1">
        <v>27523</v>
      </c>
      <c r="C5676" s="6" t="s">
        <v>25</v>
      </c>
      <c r="D5676" s="6" t="s">
        <v>25</v>
      </c>
      <c r="E5676" s="6" t="s">
        <v>3268</v>
      </c>
      <c r="F5676" s="6" t="s">
        <v>3269</v>
      </c>
      <c r="G5676" s="6" t="s">
        <v>3405</v>
      </c>
      <c r="H5676" s="6" t="s">
        <v>3435</v>
      </c>
      <c r="I5676" s="6" t="s">
        <v>3434</v>
      </c>
      <c r="J5676" s="6" t="s">
        <v>5</v>
      </c>
      <c r="K5676" s="7">
        <v>149.83000000000001</v>
      </c>
      <c r="L5676" s="7">
        <f>IFERROR(VLOOKUP(SiscoTable[[#This Row],[Código]],Hoja2!A:B,2,0)*SiscoTable[[#This Row],[Provta(Uns)]],0)</f>
        <v>719.18400000000008</v>
      </c>
      <c r="M5676" s="7">
        <v>0</v>
      </c>
      <c r="N5676" s="7">
        <v>313</v>
      </c>
      <c r="O5676" s="7">
        <f>IFERROR(VLOOKUP(SiscoTable[[#This Row],[Código]],Hoja2!A:B,2,0)*SiscoTable[[#This Row],[Stock_actual]],0)</f>
        <v>1502.3999999999999</v>
      </c>
      <c r="P5676" s="6" t="s">
        <v>610</v>
      </c>
      <c r="Q5676" s="7">
        <v>165</v>
      </c>
      <c r="R5676" s="7">
        <v>0</v>
      </c>
      <c r="S5676" s="7" t="s">
        <v>11927</v>
      </c>
      <c r="BI5676"/>
      <c r="BJ5676"/>
    </row>
    <row r="5677" spans="2:62" x14ac:dyDescent="0.4">
      <c r="B5677" s="1">
        <v>27524</v>
      </c>
      <c r="C5677" s="6" t="s">
        <v>25</v>
      </c>
      <c r="D5677" s="6" t="s">
        <v>25</v>
      </c>
      <c r="E5677" s="6" t="s">
        <v>3268</v>
      </c>
      <c r="F5677" s="6" t="s">
        <v>3269</v>
      </c>
      <c r="G5677" s="6" t="s">
        <v>3405</v>
      </c>
      <c r="H5677" s="6" t="s">
        <v>3435</v>
      </c>
      <c r="I5677" s="6" t="s">
        <v>3436</v>
      </c>
      <c r="J5677" s="6" t="s">
        <v>5</v>
      </c>
      <c r="K5677" s="7">
        <v>177.67</v>
      </c>
      <c r="L5677" s="7">
        <f>IFERROR(VLOOKUP(SiscoTable[[#This Row],[Código]],Hoja2!A:B,2,0)*SiscoTable[[#This Row],[Provta(Uns)]],0)</f>
        <v>817.28199999999993</v>
      </c>
      <c r="M5677" s="7">
        <v>0</v>
      </c>
      <c r="N5677" s="7">
        <v>365</v>
      </c>
      <c r="O5677" s="7">
        <f>IFERROR(VLOOKUP(SiscoTable[[#This Row],[Código]],Hoja2!A:B,2,0)*SiscoTable[[#This Row],[Stock_actual]],0)</f>
        <v>1678.9999999999998</v>
      </c>
      <c r="P5677" s="6" t="s">
        <v>1119</v>
      </c>
      <c r="Q5677" s="7">
        <v>195</v>
      </c>
      <c r="R5677" s="7">
        <v>0</v>
      </c>
      <c r="S5677" s="7" t="s">
        <v>11927</v>
      </c>
      <c r="BI5677"/>
      <c r="BJ5677"/>
    </row>
    <row r="5678" spans="2:62" x14ac:dyDescent="0.4">
      <c r="B5678" s="1">
        <v>27525</v>
      </c>
      <c r="C5678" s="6" t="s">
        <v>8</v>
      </c>
      <c r="D5678" s="6" t="s">
        <v>8</v>
      </c>
      <c r="E5678" s="6" t="s">
        <v>8482</v>
      </c>
      <c r="F5678" s="6" t="s">
        <v>10720</v>
      </c>
      <c r="G5678" s="6" t="s">
        <v>11322</v>
      </c>
      <c r="H5678" s="6" t="s">
        <v>11251</v>
      </c>
      <c r="I5678" s="6" t="s">
        <v>11401</v>
      </c>
      <c r="J5678" s="6" t="s">
        <v>5</v>
      </c>
      <c r="K5678" s="7">
        <v>0</v>
      </c>
      <c r="L5678" s="7">
        <f>IFERROR(VLOOKUP(SiscoTable[[#This Row],[Código]],Hoja2!A:B,2,0)*SiscoTable[[#This Row],[Provta(Uns)]],0)</f>
        <v>0</v>
      </c>
      <c r="M5678" s="7">
        <v>0</v>
      </c>
      <c r="N5678" s="7">
        <v>0</v>
      </c>
      <c r="O5678" s="7">
        <f>IFERROR(VLOOKUP(SiscoTable[[#This Row],[Código]],Hoja2!A:B,2,0)*SiscoTable[[#This Row],[Stock_actual]],0)</f>
        <v>0</v>
      </c>
      <c r="P5678" s="6" t="s">
        <v>7</v>
      </c>
      <c r="Q5678" s="7">
        <v>0</v>
      </c>
      <c r="R5678" s="7">
        <v>0</v>
      </c>
      <c r="S5678" s="7" t="s">
        <v>11926</v>
      </c>
      <c r="BI5678"/>
      <c r="BJ5678"/>
    </row>
    <row r="5679" spans="2:62" x14ac:dyDescent="0.4">
      <c r="B5679" s="1">
        <v>27526</v>
      </c>
      <c r="C5679" s="6" t="s">
        <v>8</v>
      </c>
      <c r="D5679" s="6" t="s">
        <v>8</v>
      </c>
      <c r="E5679" s="6" t="s">
        <v>8482</v>
      </c>
      <c r="F5679" s="6" t="s">
        <v>10720</v>
      </c>
      <c r="G5679" s="6" t="s">
        <v>11322</v>
      </c>
      <c r="H5679" s="6" t="s">
        <v>11251</v>
      </c>
      <c r="I5679" s="6" t="s">
        <v>11402</v>
      </c>
      <c r="J5679" s="6" t="s">
        <v>5</v>
      </c>
      <c r="K5679" s="7">
        <v>0</v>
      </c>
      <c r="L5679" s="7">
        <f>IFERROR(VLOOKUP(SiscoTable[[#This Row],[Código]],Hoja2!A:B,2,0)*SiscoTable[[#This Row],[Provta(Uns)]],0)</f>
        <v>0</v>
      </c>
      <c r="M5679" s="7">
        <v>0</v>
      </c>
      <c r="N5679" s="7">
        <v>0</v>
      </c>
      <c r="O5679" s="7">
        <f>IFERROR(VLOOKUP(SiscoTable[[#This Row],[Código]],Hoja2!A:B,2,0)*SiscoTable[[#This Row],[Stock_actual]],0)</f>
        <v>0</v>
      </c>
      <c r="P5679" s="6" t="s">
        <v>7</v>
      </c>
      <c r="Q5679" s="7">
        <v>0</v>
      </c>
      <c r="R5679" s="7">
        <v>0</v>
      </c>
      <c r="S5679" s="7" t="s">
        <v>11926</v>
      </c>
      <c r="BI5679"/>
      <c r="BJ5679"/>
    </row>
    <row r="5680" spans="2:62" x14ac:dyDescent="0.4">
      <c r="B5680" s="1">
        <v>27527</v>
      </c>
      <c r="C5680" s="6" t="s">
        <v>25</v>
      </c>
      <c r="D5680" s="6" t="s">
        <v>25</v>
      </c>
      <c r="E5680" s="6" t="s">
        <v>8482</v>
      </c>
      <c r="F5680" s="6" t="s">
        <v>10720</v>
      </c>
      <c r="G5680" s="6" t="s">
        <v>11322</v>
      </c>
      <c r="H5680" s="6" t="s">
        <v>11251</v>
      </c>
      <c r="I5680" s="6" t="s">
        <v>11332</v>
      </c>
      <c r="J5680" s="6" t="s">
        <v>5</v>
      </c>
      <c r="K5680" s="7">
        <v>28.67</v>
      </c>
      <c r="L5680" s="7">
        <f>IFERROR(VLOOKUP(SiscoTable[[#This Row],[Código]],Hoja2!A:B,2,0)*SiscoTable[[#This Row],[Provta(Uns)]],0)</f>
        <v>197.82300000000004</v>
      </c>
      <c r="M5680" s="7">
        <v>0</v>
      </c>
      <c r="N5680" s="7">
        <v>118</v>
      </c>
      <c r="O5680" s="7">
        <f>IFERROR(VLOOKUP(SiscoTable[[#This Row],[Código]],Hoja2!A:B,2,0)*SiscoTable[[#This Row],[Stock_actual]],0)</f>
        <v>814.2</v>
      </c>
      <c r="P5680" s="6" t="s">
        <v>2346</v>
      </c>
      <c r="Q5680" s="7">
        <v>32</v>
      </c>
      <c r="R5680" s="7">
        <v>0</v>
      </c>
      <c r="S5680" s="7" t="s">
        <v>11926</v>
      </c>
      <c r="BI5680"/>
      <c r="BJ5680"/>
    </row>
    <row r="5681" spans="2:62" x14ac:dyDescent="0.4">
      <c r="B5681" s="1">
        <v>27528</v>
      </c>
      <c r="C5681" s="6" t="s">
        <v>25</v>
      </c>
      <c r="D5681" s="6" t="s">
        <v>25</v>
      </c>
      <c r="E5681" s="6" t="s">
        <v>8482</v>
      </c>
      <c r="F5681" s="6" t="s">
        <v>10720</v>
      </c>
      <c r="G5681" s="6" t="s">
        <v>11322</v>
      </c>
      <c r="H5681" s="6" t="s">
        <v>11251</v>
      </c>
      <c r="I5681" s="6" t="s">
        <v>11333</v>
      </c>
      <c r="J5681" s="6" t="s">
        <v>5</v>
      </c>
      <c r="K5681" s="7">
        <v>46.33</v>
      </c>
      <c r="L5681" s="7">
        <f>IFERROR(VLOOKUP(SiscoTable[[#This Row],[Código]],Hoja2!A:B,2,0)*SiscoTable[[#This Row],[Provta(Uns)]],0)</f>
        <v>319.67700000000002</v>
      </c>
      <c r="M5681" s="7">
        <v>0</v>
      </c>
      <c r="N5681" s="7">
        <v>85</v>
      </c>
      <c r="O5681" s="7">
        <f>IFERROR(VLOOKUP(SiscoTable[[#This Row],[Código]],Hoja2!A:B,2,0)*SiscoTable[[#This Row],[Stock_actual]],0)</f>
        <v>586.5</v>
      </c>
      <c r="P5681" s="6" t="s">
        <v>1443</v>
      </c>
      <c r="Q5681" s="7">
        <v>51</v>
      </c>
      <c r="R5681" s="7">
        <v>0</v>
      </c>
      <c r="S5681" s="7" t="s">
        <v>11926</v>
      </c>
      <c r="BI5681"/>
      <c r="BJ5681"/>
    </row>
    <row r="5682" spans="2:62" x14ac:dyDescent="0.4">
      <c r="B5682" s="1">
        <v>27529</v>
      </c>
      <c r="C5682" s="6" t="s">
        <v>30</v>
      </c>
      <c r="D5682" s="6" t="s">
        <v>30</v>
      </c>
      <c r="E5682" s="6" t="s">
        <v>8482</v>
      </c>
      <c r="F5682" s="6" t="s">
        <v>10720</v>
      </c>
      <c r="G5682" s="6" t="s">
        <v>11322</v>
      </c>
      <c r="H5682" s="6" t="s">
        <v>11251</v>
      </c>
      <c r="I5682" s="6" t="s">
        <v>11349</v>
      </c>
      <c r="J5682" s="6" t="s">
        <v>5</v>
      </c>
      <c r="K5682" s="7">
        <v>29.17</v>
      </c>
      <c r="L5682" s="7">
        <f>IFERROR(VLOOKUP(SiscoTable[[#This Row],[Código]],Hoja2!A:B,2,0)*SiscoTable[[#This Row],[Provta(Uns)]],0)</f>
        <v>201.27300000000002</v>
      </c>
      <c r="M5682" s="7">
        <v>0</v>
      </c>
      <c r="N5682" s="7">
        <v>169</v>
      </c>
      <c r="O5682" s="7">
        <f>IFERROR(VLOOKUP(SiscoTable[[#This Row],[Código]],Hoja2!A:B,2,0)*SiscoTable[[#This Row],[Stock_actual]],0)</f>
        <v>1166.1000000000001</v>
      </c>
      <c r="P5682" s="6" t="s">
        <v>5126</v>
      </c>
      <c r="Q5682" s="7">
        <v>32</v>
      </c>
      <c r="R5682" s="7">
        <v>0</v>
      </c>
      <c r="S5682" s="7" t="s">
        <v>11926</v>
      </c>
      <c r="BI5682"/>
      <c r="BJ5682"/>
    </row>
    <row r="5683" spans="2:62" x14ac:dyDescent="0.4">
      <c r="B5683" s="1">
        <v>27530</v>
      </c>
      <c r="C5683" s="6" t="s">
        <v>25</v>
      </c>
      <c r="D5683" s="6" t="s">
        <v>25</v>
      </c>
      <c r="E5683" s="6" t="s">
        <v>8482</v>
      </c>
      <c r="F5683" s="6" t="s">
        <v>10720</v>
      </c>
      <c r="G5683" s="6" t="s">
        <v>11322</v>
      </c>
      <c r="H5683" s="6" t="s">
        <v>11251</v>
      </c>
      <c r="I5683" s="6" t="s">
        <v>11334</v>
      </c>
      <c r="J5683" s="6" t="s">
        <v>5</v>
      </c>
      <c r="K5683" s="7">
        <v>49.67</v>
      </c>
      <c r="L5683" s="7">
        <f>IFERROR(VLOOKUP(SiscoTable[[#This Row],[Código]],Hoja2!A:B,2,0)*SiscoTable[[#This Row],[Provta(Uns)]],0)</f>
        <v>342.72300000000001</v>
      </c>
      <c r="M5683" s="7">
        <v>0</v>
      </c>
      <c r="N5683" s="7">
        <v>111</v>
      </c>
      <c r="O5683" s="7">
        <f>IFERROR(VLOOKUP(SiscoTable[[#This Row],[Código]],Hoja2!A:B,2,0)*SiscoTable[[#This Row],[Stock_actual]],0)</f>
        <v>765.90000000000009</v>
      </c>
      <c r="P5683" s="6" t="s">
        <v>556</v>
      </c>
      <c r="Q5683" s="7">
        <v>55</v>
      </c>
      <c r="R5683" s="7">
        <v>0</v>
      </c>
      <c r="S5683" s="7" t="s">
        <v>11926</v>
      </c>
      <c r="BI5683"/>
      <c r="BJ5683"/>
    </row>
    <row r="5684" spans="2:62" x14ac:dyDescent="0.4">
      <c r="B5684" s="1">
        <v>27531</v>
      </c>
      <c r="C5684" s="6" t="s">
        <v>8</v>
      </c>
      <c r="D5684" s="6" t="s">
        <v>8</v>
      </c>
      <c r="E5684" s="6" t="s">
        <v>8482</v>
      </c>
      <c r="F5684" s="6" t="s">
        <v>10720</v>
      </c>
      <c r="G5684" s="6" t="s">
        <v>11504</v>
      </c>
      <c r="H5684" s="6" t="s">
        <v>11251</v>
      </c>
      <c r="I5684" s="6" t="s">
        <v>11555</v>
      </c>
      <c r="J5684" s="6" t="s">
        <v>5</v>
      </c>
      <c r="K5684" s="7">
        <v>0</v>
      </c>
      <c r="L5684" s="7">
        <f>IFERROR(VLOOKUP(SiscoTable[[#This Row],[Código]],Hoja2!A:B,2,0)*SiscoTable[[#This Row],[Provta(Uns)]],0)</f>
        <v>0</v>
      </c>
      <c r="M5684" s="7">
        <v>0</v>
      </c>
      <c r="N5684" s="7">
        <v>0</v>
      </c>
      <c r="O5684" s="7">
        <f>IFERROR(VLOOKUP(SiscoTable[[#This Row],[Código]],Hoja2!A:B,2,0)*SiscoTable[[#This Row],[Stock_actual]],0)</f>
        <v>0</v>
      </c>
      <c r="P5684" s="6" t="s">
        <v>7</v>
      </c>
      <c r="Q5684" s="7">
        <v>0</v>
      </c>
      <c r="R5684" s="7">
        <v>0</v>
      </c>
      <c r="S5684" s="7" t="s">
        <v>11926</v>
      </c>
      <c r="BI5684"/>
      <c r="BJ5684"/>
    </row>
    <row r="5685" spans="2:62" x14ac:dyDescent="0.4">
      <c r="B5685" s="1">
        <v>27532</v>
      </c>
      <c r="C5685" s="6" t="s">
        <v>8</v>
      </c>
      <c r="D5685" s="6" t="s">
        <v>8</v>
      </c>
      <c r="E5685" s="6" t="s">
        <v>8482</v>
      </c>
      <c r="F5685" s="6" t="s">
        <v>10720</v>
      </c>
      <c r="G5685" s="6" t="s">
        <v>11607</v>
      </c>
      <c r="H5685" s="6" t="s">
        <v>11251</v>
      </c>
      <c r="I5685" s="6" t="s">
        <v>11644</v>
      </c>
      <c r="J5685" s="6" t="s">
        <v>5</v>
      </c>
      <c r="K5685" s="7">
        <v>0</v>
      </c>
      <c r="L5685" s="7">
        <f>IFERROR(VLOOKUP(SiscoTable[[#This Row],[Código]],Hoja2!A:B,2,0)*SiscoTable[[#This Row],[Provta(Uns)]],0)</f>
        <v>0</v>
      </c>
      <c r="M5685" s="7">
        <v>0</v>
      </c>
      <c r="N5685" s="7">
        <v>0</v>
      </c>
      <c r="O5685" s="7">
        <f>IFERROR(VLOOKUP(SiscoTable[[#This Row],[Código]],Hoja2!A:B,2,0)*SiscoTable[[#This Row],[Stock_actual]],0)</f>
        <v>0</v>
      </c>
      <c r="P5685" s="6" t="s">
        <v>7</v>
      </c>
      <c r="Q5685" s="7">
        <v>0</v>
      </c>
      <c r="R5685" s="7">
        <v>0</v>
      </c>
      <c r="S5685" s="7" t="s">
        <v>11926</v>
      </c>
      <c r="BI5685"/>
      <c r="BJ5685"/>
    </row>
    <row r="5686" spans="2:62" x14ac:dyDescent="0.4">
      <c r="B5686" s="1">
        <v>27533</v>
      </c>
      <c r="C5686" s="6" t="s">
        <v>8</v>
      </c>
      <c r="D5686" s="6" t="s">
        <v>8</v>
      </c>
      <c r="E5686" s="6" t="s">
        <v>8482</v>
      </c>
      <c r="F5686" s="6" t="s">
        <v>10720</v>
      </c>
      <c r="G5686" s="6" t="s">
        <v>11105</v>
      </c>
      <c r="H5686" s="6" t="s">
        <v>11251</v>
      </c>
      <c r="I5686" s="6" t="s">
        <v>11250</v>
      </c>
      <c r="J5686" s="6" t="s">
        <v>5</v>
      </c>
      <c r="K5686" s="7">
        <v>0</v>
      </c>
      <c r="L5686" s="7">
        <f>IFERROR(VLOOKUP(SiscoTable[[#This Row],[Código]],Hoja2!A:B,2,0)*SiscoTable[[#This Row],[Provta(Uns)]],0)</f>
        <v>0</v>
      </c>
      <c r="M5686" s="7">
        <v>0</v>
      </c>
      <c r="N5686" s="7">
        <v>0</v>
      </c>
      <c r="O5686" s="7">
        <f>IFERROR(VLOOKUP(SiscoTable[[#This Row],[Código]],Hoja2!A:B,2,0)*SiscoTable[[#This Row],[Stock_actual]],0)</f>
        <v>0</v>
      </c>
      <c r="P5686" s="6" t="s">
        <v>7</v>
      </c>
      <c r="Q5686" s="7">
        <v>0</v>
      </c>
      <c r="R5686" s="7">
        <v>0</v>
      </c>
      <c r="S5686" s="7" t="s">
        <v>11926</v>
      </c>
      <c r="BI5686"/>
      <c r="BJ5686"/>
    </row>
    <row r="5687" spans="2:62" x14ac:dyDescent="0.4">
      <c r="B5687" s="1">
        <v>27534</v>
      </c>
      <c r="C5687" s="6" t="s">
        <v>8</v>
      </c>
      <c r="D5687" s="6" t="s">
        <v>8</v>
      </c>
      <c r="E5687" s="6" t="s">
        <v>8482</v>
      </c>
      <c r="F5687" s="6" t="s">
        <v>10720</v>
      </c>
      <c r="G5687" s="6" t="s">
        <v>11504</v>
      </c>
      <c r="H5687" s="6" t="s">
        <v>11251</v>
      </c>
      <c r="I5687" s="6" t="s">
        <v>11556</v>
      </c>
      <c r="J5687" s="6" t="s">
        <v>5</v>
      </c>
      <c r="K5687" s="7">
        <v>0</v>
      </c>
      <c r="L5687" s="7">
        <f>IFERROR(VLOOKUP(SiscoTable[[#This Row],[Código]],Hoja2!A:B,2,0)*SiscoTable[[#This Row],[Provta(Uns)]],0)</f>
        <v>0</v>
      </c>
      <c r="M5687" s="7">
        <v>0</v>
      </c>
      <c r="N5687" s="7">
        <v>0</v>
      </c>
      <c r="O5687" s="7">
        <f>IFERROR(VLOOKUP(SiscoTable[[#This Row],[Código]],Hoja2!A:B,2,0)*SiscoTable[[#This Row],[Stock_actual]],0)</f>
        <v>0</v>
      </c>
      <c r="P5687" s="6" t="s">
        <v>7</v>
      </c>
      <c r="Q5687" s="7">
        <v>0</v>
      </c>
      <c r="R5687" s="7">
        <v>0</v>
      </c>
      <c r="S5687" s="7" t="s">
        <v>11926</v>
      </c>
      <c r="BI5687"/>
      <c r="BJ5687"/>
    </row>
    <row r="5688" spans="2:62" x14ac:dyDescent="0.4">
      <c r="B5688" s="1">
        <v>27535</v>
      </c>
      <c r="C5688" s="6" t="s">
        <v>30</v>
      </c>
      <c r="D5688" s="6" t="s">
        <v>25</v>
      </c>
      <c r="E5688" s="6" t="s">
        <v>8482</v>
      </c>
      <c r="F5688" s="6" t="s">
        <v>10720</v>
      </c>
      <c r="G5688" s="6" t="s">
        <v>11504</v>
      </c>
      <c r="H5688" s="6" t="s">
        <v>11251</v>
      </c>
      <c r="I5688" s="6" t="s">
        <v>11521</v>
      </c>
      <c r="J5688" s="6" t="s">
        <v>5</v>
      </c>
      <c r="K5688" s="7">
        <v>28.33</v>
      </c>
      <c r="L5688" s="7">
        <f>IFERROR(VLOOKUP(SiscoTable[[#This Row],[Código]],Hoja2!A:B,2,0)*SiscoTable[[#This Row],[Provta(Uns)]],0)</f>
        <v>107.65399999999998</v>
      </c>
      <c r="M5688" s="7">
        <v>0</v>
      </c>
      <c r="N5688" s="7">
        <v>89</v>
      </c>
      <c r="O5688" s="7">
        <f>IFERROR(VLOOKUP(SiscoTable[[#This Row],[Código]],Hoja2!A:B,2,0)*SiscoTable[[#This Row],[Stock_actual]],0)</f>
        <v>338.2</v>
      </c>
      <c r="P5688" s="6" t="s">
        <v>3306</v>
      </c>
      <c r="Q5688" s="7">
        <v>31</v>
      </c>
      <c r="R5688" s="7">
        <v>0</v>
      </c>
      <c r="S5688" s="7" t="s">
        <v>11926</v>
      </c>
      <c r="BI5688"/>
      <c r="BJ5688"/>
    </row>
    <row r="5689" spans="2:62" x14ac:dyDescent="0.4">
      <c r="B5689" s="1">
        <v>27536</v>
      </c>
      <c r="C5689" s="6" t="s">
        <v>8</v>
      </c>
      <c r="D5689" s="6" t="s">
        <v>8</v>
      </c>
      <c r="E5689" s="6" t="s">
        <v>8482</v>
      </c>
      <c r="F5689" s="6" t="s">
        <v>10720</v>
      </c>
      <c r="G5689" s="6" t="s">
        <v>11504</v>
      </c>
      <c r="H5689" s="6" t="s">
        <v>11251</v>
      </c>
      <c r="I5689" s="6" t="s">
        <v>11557</v>
      </c>
      <c r="J5689" s="6" t="s">
        <v>5</v>
      </c>
      <c r="K5689" s="7">
        <v>1.67</v>
      </c>
      <c r="L5689" s="7">
        <f>IFERROR(VLOOKUP(SiscoTable[[#This Row],[Código]],Hoja2!A:B,2,0)*SiscoTable[[#This Row],[Provta(Uns)]],0)</f>
        <v>6.0119999999999996</v>
      </c>
      <c r="M5689" s="7">
        <v>0</v>
      </c>
      <c r="N5689" s="7">
        <v>0</v>
      </c>
      <c r="O5689" s="7">
        <f>IFERROR(VLOOKUP(SiscoTable[[#This Row],[Código]],Hoja2!A:B,2,0)*SiscoTable[[#This Row],[Stock_actual]],0)</f>
        <v>0</v>
      </c>
      <c r="P5689" s="6" t="s">
        <v>7</v>
      </c>
      <c r="Q5689" s="7">
        <v>2</v>
      </c>
      <c r="R5689" s="7">
        <v>3.5999999999999996</v>
      </c>
      <c r="S5689" s="7" t="s">
        <v>11926</v>
      </c>
      <c r="BI5689"/>
      <c r="BJ5689"/>
    </row>
    <row r="5690" spans="2:62" x14ac:dyDescent="0.4">
      <c r="B5690" s="1">
        <v>27537</v>
      </c>
      <c r="C5690" s="6" t="s">
        <v>8</v>
      </c>
      <c r="D5690" s="6" t="s">
        <v>8</v>
      </c>
      <c r="E5690" s="6" t="s">
        <v>3268</v>
      </c>
      <c r="F5690" s="6" t="s">
        <v>3269</v>
      </c>
      <c r="G5690" s="6" t="s">
        <v>4996</v>
      </c>
      <c r="H5690" s="6" t="s">
        <v>5008</v>
      </c>
      <c r="I5690" s="6" t="s">
        <v>5134</v>
      </c>
      <c r="J5690" s="6" t="s">
        <v>5</v>
      </c>
      <c r="K5690" s="7">
        <v>0</v>
      </c>
      <c r="L5690" s="7">
        <f>IFERROR(VLOOKUP(SiscoTable[[#This Row],[Código]],Hoja2!A:B,2,0)*SiscoTable[[#This Row],[Provta(Uns)]],0)</f>
        <v>0</v>
      </c>
      <c r="M5690" s="7">
        <v>0</v>
      </c>
      <c r="N5690" s="7">
        <v>0</v>
      </c>
      <c r="O5690" s="7">
        <f>IFERROR(VLOOKUP(SiscoTable[[#This Row],[Código]],Hoja2!A:B,2,0)*SiscoTable[[#This Row],[Stock_actual]],0)</f>
        <v>0</v>
      </c>
      <c r="P5690" s="6" t="s">
        <v>7</v>
      </c>
      <c r="Q5690" s="7">
        <v>0</v>
      </c>
      <c r="R5690" s="7">
        <v>0</v>
      </c>
      <c r="S5690" s="7" t="s">
        <v>11928</v>
      </c>
      <c r="BI5690"/>
      <c r="BJ5690"/>
    </row>
    <row r="5691" spans="2:62" x14ac:dyDescent="0.4">
      <c r="B5691" s="1">
        <v>27538</v>
      </c>
      <c r="C5691" s="6" t="s">
        <v>30</v>
      </c>
      <c r="D5691" s="6" t="s">
        <v>30</v>
      </c>
      <c r="E5691" s="6" t="s">
        <v>8482</v>
      </c>
      <c r="F5691" s="6" t="s">
        <v>10720</v>
      </c>
      <c r="G5691" s="6" t="s">
        <v>11282</v>
      </c>
      <c r="H5691" s="6" t="s">
        <v>11107</v>
      </c>
      <c r="I5691" s="6" t="s">
        <v>11297</v>
      </c>
      <c r="J5691" s="6" t="s">
        <v>5</v>
      </c>
      <c r="K5691" s="7">
        <v>21.83</v>
      </c>
      <c r="L5691" s="7">
        <f>IFERROR(VLOOKUP(SiscoTable[[#This Row],[Código]],Hoja2!A:B,2,0)*SiscoTable[[#This Row],[Provta(Uns)]],0)</f>
        <v>76.405000000000001</v>
      </c>
      <c r="M5691" s="7">
        <v>0</v>
      </c>
      <c r="N5691" s="7">
        <v>54</v>
      </c>
      <c r="O5691" s="7">
        <f>IFERROR(VLOOKUP(SiscoTable[[#This Row],[Código]],Hoja2!A:B,2,0)*SiscoTable[[#This Row],[Stock_actual]],0)</f>
        <v>189</v>
      </c>
      <c r="P5691" s="6" t="s">
        <v>1465</v>
      </c>
      <c r="Q5691" s="7">
        <v>24</v>
      </c>
      <c r="R5691" s="7">
        <v>0</v>
      </c>
      <c r="S5691" s="7" t="s">
        <v>11926</v>
      </c>
      <c r="BI5691"/>
      <c r="BJ5691"/>
    </row>
    <row r="5692" spans="2:62" x14ac:dyDescent="0.4">
      <c r="B5692" s="1">
        <v>27540</v>
      </c>
      <c r="C5692" s="6" t="s">
        <v>8</v>
      </c>
      <c r="D5692" s="6" t="s">
        <v>8</v>
      </c>
      <c r="E5692" s="6" t="s">
        <v>2584</v>
      </c>
      <c r="F5692" s="6" t="s">
        <v>2970</v>
      </c>
      <c r="G5692" s="6" t="s">
        <v>2971</v>
      </c>
      <c r="H5692" s="6" t="s">
        <v>94</v>
      </c>
      <c r="I5692" s="6" t="s">
        <v>2988</v>
      </c>
      <c r="J5692" s="6" t="s">
        <v>5</v>
      </c>
      <c r="K5692" s="7">
        <v>0</v>
      </c>
      <c r="L5692" s="7">
        <f>IFERROR(VLOOKUP(SiscoTable[[#This Row],[Código]],Hoja2!A:B,2,0)*SiscoTable[[#This Row],[Provta(Uns)]],0)</f>
        <v>0</v>
      </c>
      <c r="M5692" s="7">
        <v>0</v>
      </c>
      <c r="N5692" s="7">
        <v>0</v>
      </c>
      <c r="O5692" s="7">
        <f>IFERROR(VLOOKUP(SiscoTable[[#This Row],[Código]],Hoja2!A:B,2,0)*SiscoTable[[#This Row],[Stock_actual]],0)</f>
        <v>0</v>
      </c>
      <c r="P5692" s="6" t="s">
        <v>7</v>
      </c>
      <c r="Q5692" s="7">
        <v>0</v>
      </c>
      <c r="R5692" s="7">
        <v>0</v>
      </c>
      <c r="S5692" s="7" t="s">
        <v>11929</v>
      </c>
      <c r="BI5692"/>
      <c r="BJ5692"/>
    </row>
    <row r="5693" spans="2:62" x14ac:dyDescent="0.4">
      <c r="B5693" s="1">
        <v>27541</v>
      </c>
      <c r="C5693" s="6" t="s">
        <v>30</v>
      </c>
      <c r="D5693" s="6" t="s">
        <v>30</v>
      </c>
      <c r="E5693" s="6" t="s">
        <v>3268</v>
      </c>
      <c r="F5693" s="6" t="s">
        <v>3269</v>
      </c>
      <c r="G5693" s="6" t="s">
        <v>4268</v>
      </c>
      <c r="H5693" s="6" t="s">
        <v>4297</v>
      </c>
      <c r="I5693" s="6" t="s">
        <v>4296</v>
      </c>
      <c r="J5693" s="6" t="s">
        <v>5</v>
      </c>
      <c r="K5693" s="7">
        <v>0</v>
      </c>
      <c r="L5693" s="7">
        <f>IFERROR(VLOOKUP(SiscoTable[[#This Row],[Código]],Hoja2!A:B,2,0)*SiscoTable[[#This Row],[Provta(Uns)]],0)</f>
        <v>0</v>
      </c>
      <c r="M5693" s="7">
        <v>0</v>
      </c>
      <c r="N5693" s="7">
        <v>0</v>
      </c>
      <c r="O5693" s="7">
        <f>IFERROR(VLOOKUP(SiscoTable[[#This Row],[Código]],Hoja2!A:B,2,0)*SiscoTable[[#This Row],[Stock_actual]],0)</f>
        <v>0</v>
      </c>
      <c r="P5693" s="6" t="s">
        <v>7</v>
      </c>
      <c r="Q5693" s="7">
        <v>0</v>
      </c>
      <c r="R5693" s="7">
        <v>0</v>
      </c>
      <c r="S5693" s="7" t="s">
        <v>11928</v>
      </c>
      <c r="BI5693"/>
      <c r="BJ5693"/>
    </row>
    <row r="5694" spans="2:62" x14ac:dyDescent="0.4">
      <c r="B5694" s="1">
        <v>27542</v>
      </c>
      <c r="C5694" s="6" t="s">
        <v>8</v>
      </c>
      <c r="D5694" s="6" t="s">
        <v>8</v>
      </c>
      <c r="E5694" s="6" t="s">
        <v>3268</v>
      </c>
      <c r="F5694" s="6" t="s">
        <v>3269</v>
      </c>
      <c r="G5694" s="6" t="s">
        <v>4268</v>
      </c>
      <c r="H5694" s="6" t="s">
        <v>4297</v>
      </c>
      <c r="I5694" s="6" t="s">
        <v>4355</v>
      </c>
      <c r="J5694" s="6" t="s">
        <v>5</v>
      </c>
      <c r="K5694" s="7">
        <v>0</v>
      </c>
      <c r="L5694" s="7">
        <f>IFERROR(VLOOKUP(SiscoTable[[#This Row],[Código]],Hoja2!A:B,2,0)*SiscoTable[[#This Row],[Provta(Uns)]],0)</f>
        <v>0</v>
      </c>
      <c r="M5694" s="7">
        <v>0</v>
      </c>
      <c r="N5694" s="7">
        <v>0</v>
      </c>
      <c r="O5694" s="7">
        <f>IFERROR(VLOOKUP(SiscoTable[[#This Row],[Código]],Hoja2!A:B,2,0)*SiscoTable[[#This Row],[Stock_actual]],0)</f>
        <v>0</v>
      </c>
      <c r="P5694" s="6" t="s">
        <v>7</v>
      </c>
      <c r="Q5694" s="7">
        <v>0</v>
      </c>
      <c r="R5694" s="7">
        <v>0</v>
      </c>
      <c r="S5694" s="7" t="s">
        <v>11928</v>
      </c>
      <c r="BI5694"/>
      <c r="BJ5694"/>
    </row>
    <row r="5695" spans="2:62" x14ac:dyDescent="0.4">
      <c r="B5695" s="1">
        <v>27543</v>
      </c>
      <c r="C5695" s="6" t="s">
        <v>8</v>
      </c>
      <c r="D5695" s="6" t="s">
        <v>30</v>
      </c>
      <c r="E5695" s="6" t="s">
        <v>469</v>
      </c>
      <c r="F5695" s="6" t="s">
        <v>668</v>
      </c>
      <c r="G5695" s="6" t="s">
        <v>850</v>
      </c>
      <c r="H5695" s="6" t="s">
        <v>552</v>
      </c>
      <c r="I5695" s="6" t="s">
        <v>856</v>
      </c>
      <c r="J5695" s="6" t="s">
        <v>5</v>
      </c>
      <c r="K5695" s="7">
        <v>0.5</v>
      </c>
      <c r="L5695" s="34">
        <f>IFERROR(VLOOKUP(SiscoTable[[#This Row],[Código]],Hoja2!A:B,2,0)*SiscoTable[[#This Row],[Provta(Uns)]],0)</f>
        <v>2.15</v>
      </c>
      <c r="M5695" s="7">
        <v>0</v>
      </c>
      <c r="N5695" s="7">
        <v>0</v>
      </c>
      <c r="O5695" s="34">
        <f>IFERROR(VLOOKUP(SiscoTable[[#This Row],[Código]],Hoja2!A:B,2,0)*SiscoTable[[#This Row],[Stock_actual]],0)</f>
        <v>0</v>
      </c>
      <c r="P5695" s="6" t="s">
        <v>7</v>
      </c>
      <c r="Q5695" s="7">
        <v>1</v>
      </c>
      <c r="R5695" s="7">
        <v>1.2</v>
      </c>
      <c r="S5695" s="7" t="s">
        <v>11924</v>
      </c>
      <c r="BI5695"/>
      <c r="BJ5695"/>
    </row>
    <row r="5696" spans="2:62" x14ac:dyDescent="0.4">
      <c r="B5696" s="1">
        <v>27544</v>
      </c>
      <c r="C5696" s="6" t="s">
        <v>25</v>
      </c>
      <c r="D5696" s="6" t="s">
        <v>30</v>
      </c>
      <c r="E5696" s="6" t="s">
        <v>2584</v>
      </c>
      <c r="F5696" s="6" t="s">
        <v>2970</v>
      </c>
      <c r="G5696" s="6" t="s">
        <v>2971</v>
      </c>
      <c r="H5696" s="6" t="s">
        <v>94</v>
      </c>
      <c r="I5696" s="6" t="s">
        <v>2974</v>
      </c>
      <c r="J5696" s="6" t="s">
        <v>5</v>
      </c>
      <c r="K5696" s="7">
        <v>43.84</v>
      </c>
      <c r="L5696" s="7">
        <f>IFERROR(VLOOKUP(SiscoTable[[#This Row],[Código]],Hoja2!A:B,2,0)*SiscoTable[[#This Row],[Provta(Uns)]],0)</f>
        <v>2626.0160000000001</v>
      </c>
      <c r="M5696" s="7">
        <v>0</v>
      </c>
      <c r="N5696" s="7">
        <v>2</v>
      </c>
      <c r="O5696" s="7">
        <f>IFERROR(VLOOKUP(SiscoTable[[#This Row],[Código]],Hoja2!A:B,2,0)*SiscoTable[[#This Row],[Stock_actual]],0)</f>
        <v>119.8</v>
      </c>
      <c r="P5696" s="6" t="s">
        <v>24</v>
      </c>
      <c r="Q5696" s="7">
        <v>48</v>
      </c>
      <c r="R5696" s="7">
        <v>87.06</v>
      </c>
      <c r="S5696" s="7" t="s">
        <v>11929</v>
      </c>
      <c r="BI5696"/>
      <c r="BJ5696"/>
    </row>
    <row r="5697" spans="2:62" x14ac:dyDescent="0.4">
      <c r="B5697" s="1">
        <v>27545</v>
      </c>
      <c r="C5697" s="6" t="s">
        <v>25</v>
      </c>
      <c r="D5697" s="6" t="s">
        <v>30</v>
      </c>
      <c r="E5697" s="6" t="s">
        <v>8482</v>
      </c>
      <c r="F5697" s="6" t="s">
        <v>1736</v>
      </c>
      <c r="G5697" s="6" t="s">
        <v>10616</v>
      </c>
      <c r="H5697" s="6" t="s">
        <v>10647</v>
      </c>
      <c r="I5697" s="6" t="s">
        <v>10646</v>
      </c>
      <c r="J5697" s="6" t="s">
        <v>5</v>
      </c>
      <c r="K5697" s="7">
        <v>19.670000000000002</v>
      </c>
      <c r="L5697" s="7">
        <f>IFERROR(VLOOKUP(SiscoTable[[#This Row],[Código]],Hoja2!A:B,2,0)*SiscoTable[[#This Row],[Provta(Uns)]],0)</f>
        <v>194.73300000000003</v>
      </c>
      <c r="M5697" s="7">
        <v>0</v>
      </c>
      <c r="N5697" s="7">
        <v>49</v>
      </c>
      <c r="O5697" s="7">
        <f>IFERROR(VLOOKUP(SiscoTable[[#This Row],[Código]],Hoja2!A:B,2,0)*SiscoTable[[#This Row],[Stock_actual]],0)</f>
        <v>485.1</v>
      </c>
      <c r="P5697" s="6" t="s">
        <v>510</v>
      </c>
      <c r="Q5697" s="7">
        <v>22</v>
      </c>
      <c r="R5697" s="7">
        <v>0</v>
      </c>
      <c r="S5697" s="7" t="s">
        <v>11926</v>
      </c>
      <c r="BI5697"/>
      <c r="BJ5697"/>
    </row>
    <row r="5698" spans="2:62" x14ac:dyDescent="0.4">
      <c r="B5698" s="1">
        <v>27547</v>
      </c>
      <c r="C5698" s="6" t="s">
        <v>8</v>
      </c>
      <c r="D5698" s="6" t="s">
        <v>8</v>
      </c>
      <c r="E5698" s="6" t="s">
        <v>2584</v>
      </c>
      <c r="F5698" s="6" t="s">
        <v>2970</v>
      </c>
      <c r="G5698" s="6" t="s">
        <v>2971</v>
      </c>
      <c r="H5698" s="6" t="s">
        <v>94</v>
      </c>
      <c r="I5698" s="6" t="s">
        <v>2990</v>
      </c>
      <c r="J5698" s="6" t="s">
        <v>5</v>
      </c>
      <c r="K5698" s="7">
        <v>0</v>
      </c>
      <c r="L5698" s="7">
        <f>IFERROR(VLOOKUP(SiscoTable[[#This Row],[Código]],Hoja2!A:B,2,0)*SiscoTable[[#This Row],[Provta(Uns)]],0)</f>
        <v>0</v>
      </c>
      <c r="M5698" s="7">
        <v>0</v>
      </c>
      <c r="N5698" s="7">
        <v>0</v>
      </c>
      <c r="O5698" s="7">
        <f>IFERROR(VLOOKUP(SiscoTable[[#This Row],[Código]],Hoja2!A:B,2,0)*SiscoTable[[#This Row],[Stock_actual]],0)</f>
        <v>0</v>
      </c>
      <c r="P5698" s="6" t="s">
        <v>7</v>
      </c>
      <c r="Q5698" s="7">
        <v>0</v>
      </c>
      <c r="R5698" s="7">
        <v>0</v>
      </c>
      <c r="S5698" s="7" t="s">
        <v>11929</v>
      </c>
      <c r="BI5698"/>
      <c r="BJ5698"/>
    </row>
    <row r="5699" spans="2:62" x14ac:dyDescent="0.4">
      <c r="B5699" s="1">
        <v>27548</v>
      </c>
      <c r="C5699" s="6" t="s">
        <v>25</v>
      </c>
      <c r="D5699" s="6" t="s">
        <v>30</v>
      </c>
      <c r="E5699" s="6" t="s">
        <v>3268</v>
      </c>
      <c r="F5699" s="6" t="s">
        <v>3269</v>
      </c>
      <c r="G5699" s="6" t="s">
        <v>5267</v>
      </c>
      <c r="H5699" s="6" t="s">
        <v>5283</v>
      </c>
      <c r="I5699" s="6" t="s">
        <v>5289</v>
      </c>
      <c r="J5699" s="6" t="s">
        <v>5</v>
      </c>
      <c r="K5699" s="7">
        <v>11.67</v>
      </c>
      <c r="L5699" s="7">
        <f>IFERROR(VLOOKUP(SiscoTable[[#This Row],[Código]],Hoja2!A:B,2,0)*SiscoTable[[#This Row],[Provta(Uns)]],0)</f>
        <v>180.88499999999999</v>
      </c>
      <c r="M5699" s="7">
        <v>0</v>
      </c>
      <c r="N5699" s="7">
        <v>22</v>
      </c>
      <c r="O5699" s="7">
        <f>IFERROR(VLOOKUP(SiscoTable[[#This Row],[Código]],Hoja2!A:B,2,0)*SiscoTable[[#This Row],[Stock_actual]],0)</f>
        <v>341</v>
      </c>
      <c r="P5699" s="6" t="s">
        <v>1267</v>
      </c>
      <c r="Q5699" s="7">
        <v>13</v>
      </c>
      <c r="R5699" s="7">
        <v>0</v>
      </c>
      <c r="S5699" s="7" t="s">
        <v>11928</v>
      </c>
      <c r="BI5699"/>
      <c r="BJ5699"/>
    </row>
    <row r="5700" spans="2:62" x14ac:dyDescent="0.4">
      <c r="B5700" s="1">
        <v>27549</v>
      </c>
      <c r="C5700" s="6" t="s">
        <v>8</v>
      </c>
      <c r="D5700" s="6" t="s">
        <v>8</v>
      </c>
      <c r="E5700" s="6" t="s">
        <v>469</v>
      </c>
      <c r="F5700" s="6" t="s">
        <v>210</v>
      </c>
      <c r="G5700" s="6" t="s">
        <v>617</v>
      </c>
      <c r="H5700" s="6" t="s">
        <v>632</v>
      </c>
      <c r="I5700" s="6" t="s">
        <v>631</v>
      </c>
      <c r="J5700" s="6" t="s">
        <v>5</v>
      </c>
      <c r="K5700" s="7">
        <v>0</v>
      </c>
      <c r="L5700" s="34">
        <f>IFERROR(VLOOKUP(SiscoTable[[#This Row],[Código]],Hoja2!A:B,2,0)*SiscoTable[[#This Row],[Provta(Uns)]],0)</f>
        <v>0</v>
      </c>
      <c r="M5700" s="7">
        <v>0</v>
      </c>
      <c r="N5700" s="7">
        <v>0</v>
      </c>
      <c r="O5700" s="34">
        <f>IFERROR(VLOOKUP(SiscoTable[[#This Row],[Código]],Hoja2!A:B,2,0)*SiscoTable[[#This Row],[Stock_actual]],0)</f>
        <v>0</v>
      </c>
      <c r="P5700" s="6" t="s">
        <v>7</v>
      </c>
      <c r="Q5700" s="7">
        <v>0</v>
      </c>
      <c r="R5700" s="7">
        <v>0</v>
      </c>
      <c r="S5700" s="7" t="s">
        <v>11924</v>
      </c>
      <c r="BI5700"/>
      <c r="BJ5700"/>
    </row>
    <row r="5701" spans="2:62" x14ac:dyDescent="0.4">
      <c r="B5701" s="1">
        <v>27550</v>
      </c>
      <c r="C5701" s="6" t="s">
        <v>8</v>
      </c>
      <c r="D5701" s="6" t="s">
        <v>8</v>
      </c>
      <c r="E5701" s="6" t="s">
        <v>469</v>
      </c>
      <c r="F5701" s="6" t="s">
        <v>210</v>
      </c>
      <c r="G5701" s="6" t="s">
        <v>617</v>
      </c>
      <c r="H5701" s="6" t="s">
        <v>632</v>
      </c>
      <c r="I5701" s="6" t="s">
        <v>633</v>
      </c>
      <c r="J5701" s="6" t="s">
        <v>5</v>
      </c>
      <c r="K5701" s="7">
        <v>0</v>
      </c>
      <c r="L5701" s="34">
        <f>IFERROR(VLOOKUP(SiscoTable[[#This Row],[Código]],Hoja2!A:B,2,0)*SiscoTable[[#This Row],[Provta(Uns)]],0)</f>
        <v>0</v>
      </c>
      <c r="M5701" s="7">
        <v>0</v>
      </c>
      <c r="N5701" s="7">
        <v>0</v>
      </c>
      <c r="O5701" s="34">
        <f>IFERROR(VLOOKUP(SiscoTable[[#This Row],[Código]],Hoja2!A:B,2,0)*SiscoTable[[#This Row],[Stock_actual]],0)</f>
        <v>0</v>
      </c>
      <c r="P5701" s="6" t="s">
        <v>7</v>
      </c>
      <c r="Q5701" s="7">
        <v>0</v>
      </c>
      <c r="R5701" s="7">
        <v>0</v>
      </c>
      <c r="S5701" s="7" t="s">
        <v>11924</v>
      </c>
      <c r="BI5701"/>
      <c r="BJ5701"/>
    </row>
    <row r="5702" spans="2:62" x14ac:dyDescent="0.4">
      <c r="B5702" s="1">
        <v>27552</v>
      </c>
      <c r="C5702" s="6" t="s">
        <v>8</v>
      </c>
      <c r="D5702" s="6" t="s">
        <v>8</v>
      </c>
      <c r="E5702" s="6" t="s">
        <v>3268</v>
      </c>
      <c r="F5702" s="6" t="s">
        <v>3269</v>
      </c>
      <c r="G5702" s="6" t="s">
        <v>4384</v>
      </c>
      <c r="H5702" s="6" t="s">
        <v>2486</v>
      </c>
      <c r="I5702" s="6" t="s">
        <v>4542</v>
      </c>
      <c r="J5702" s="6" t="s">
        <v>5</v>
      </c>
      <c r="K5702" s="7">
        <v>0</v>
      </c>
      <c r="L5702" s="7">
        <f>IFERROR(VLOOKUP(SiscoTable[[#This Row],[Código]],Hoja2!A:B,2,0)*SiscoTable[[#This Row],[Provta(Uns)]],0)</f>
        <v>0</v>
      </c>
      <c r="M5702" s="7">
        <v>0</v>
      </c>
      <c r="N5702" s="7">
        <v>0</v>
      </c>
      <c r="O5702" s="7">
        <f>IFERROR(VLOOKUP(SiscoTable[[#This Row],[Código]],Hoja2!A:B,2,0)*SiscoTable[[#This Row],[Stock_actual]],0)</f>
        <v>0</v>
      </c>
      <c r="P5702" s="6" t="s">
        <v>7</v>
      </c>
      <c r="Q5702" s="7">
        <v>0</v>
      </c>
      <c r="R5702" s="7">
        <v>0</v>
      </c>
      <c r="S5702" s="7" t="s">
        <v>11928</v>
      </c>
      <c r="BI5702"/>
      <c r="BJ5702"/>
    </row>
    <row r="5703" spans="2:62" x14ac:dyDescent="0.4">
      <c r="B5703" s="1">
        <v>27553</v>
      </c>
      <c r="C5703" s="6" t="s">
        <v>8</v>
      </c>
      <c r="D5703" s="6" t="s">
        <v>8</v>
      </c>
      <c r="E5703" s="6" t="s">
        <v>3268</v>
      </c>
      <c r="F5703" s="6" t="s">
        <v>3269</v>
      </c>
      <c r="G5703" s="6" t="s">
        <v>4384</v>
      </c>
      <c r="H5703" s="6" t="s">
        <v>2486</v>
      </c>
      <c r="I5703" s="6" t="s">
        <v>4543</v>
      </c>
      <c r="J5703" s="6" t="s">
        <v>5</v>
      </c>
      <c r="K5703" s="7">
        <v>0</v>
      </c>
      <c r="L5703" s="7">
        <f>IFERROR(VLOOKUP(SiscoTable[[#This Row],[Código]],Hoja2!A:B,2,0)*SiscoTable[[#This Row],[Provta(Uns)]],0)</f>
        <v>0</v>
      </c>
      <c r="M5703" s="7">
        <v>0</v>
      </c>
      <c r="N5703" s="7">
        <v>0</v>
      </c>
      <c r="O5703" s="7">
        <f>IFERROR(VLOOKUP(SiscoTable[[#This Row],[Código]],Hoja2!A:B,2,0)*SiscoTable[[#This Row],[Stock_actual]],0)</f>
        <v>0</v>
      </c>
      <c r="P5703" s="6" t="s">
        <v>7</v>
      </c>
      <c r="Q5703" s="7">
        <v>0</v>
      </c>
      <c r="R5703" s="7">
        <v>0</v>
      </c>
      <c r="S5703" s="7" t="s">
        <v>11928</v>
      </c>
      <c r="BI5703"/>
      <c r="BJ5703"/>
    </row>
    <row r="5704" spans="2:62" x14ac:dyDescent="0.4">
      <c r="B5704" s="1">
        <v>27554</v>
      </c>
      <c r="C5704" s="6" t="s">
        <v>8</v>
      </c>
      <c r="D5704" s="6" t="s">
        <v>8</v>
      </c>
      <c r="E5704" s="6" t="s">
        <v>3268</v>
      </c>
      <c r="F5704" s="6" t="s">
        <v>3269</v>
      </c>
      <c r="G5704" s="6" t="s">
        <v>4384</v>
      </c>
      <c r="H5704" s="6" t="s">
        <v>2486</v>
      </c>
      <c r="I5704" s="6" t="s">
        <v>4544</v>
      </c>
      <c r="J5704" s="6" t="s">
        <v>5</v>
      </c>
      <c r="K5704" s="7">
        <v>0</v>
      </c>
      <c r="L5704" s="7">
        <f>IFERROR(VLOOKUP(SiscoTable[[#This Row],[Código]],Hoja2!A:B,2,0)*SiscoTable[[#This Row],[Provta(Uns)]],0)</f>
        <v>0</v>
      </c>
      <c r="M5704" s="7">
        <v>0</v>
      </c>
      <c r="N5704" s="7">
        <v>0</v>
      </c>
      <c r="O5704" s="7">
        <f>IFERROR(VLOOKUP(SiscoTable[[#This Row],[Código]],Hoja2!A:B,2,0)*SiscoTable[[#This Row],[Stock_actual]],0)</f>
        <v>0</v>
      </c>
      <c r="P5704" s="6" t="s">
        <v>7</v>
      </c>
      <c r="Q5704" s="7">
        <v>0</v>
      </c>
      <c r="R5704" s="7">
        <v>0</v>
      </c>
      <c r="S5704" s="7" t="s">
        <v>11928</v>
      </c>
      <c r="BI5704"/>
      <c r="BJ5704"/>
    </row>
    <row r="5705" spans="2:62" x14ac:dyDescent="0.4">
      <c r="B5705" s="1">
        <v>27555</v>
      </c>
      <c r="C5705" s="6" t="s">
        <v>8</v>
      </c>
      <c r="D5705" s="6" t="s">
        <v>8</v>
      </c>
      <c r="E5705" s="6" t="s">
        <v>3268</v>
      </c>
      <c r="F5705" s="6" t="s">
        <v>3269</v>
      </c>
      <c r="G5705" s="6" t="s">
        <v>4384</v>
      </c>
      <c r="H5705" s="6" t="s">
        <v>2486</v>
      </c>
      <c r="I5705" s="6" t="s">
        <v>4545</v>
      </c>
      <c r="J5705" s="6" t="s">
        <v>5</v>
      </c>
      <c r="K5705" s="7">
        <v>0</v>
      </c>
      <c r="L5705" s="7">
        <f>IFERROR(VLOOKUP(SiscoTable[[#This Row],[Código]],Hoja2!A:B,2,0)*SiscoTable[[#This Row],[Provta(Uns)]],0)</f>
        <v>0</v>
      </c>
      <c r="M5705" s="7">
        <v>0</v>
      </c>
      <c r="N5705" s="7">
        <v>0</v>
      </c>
      <c r="O5705" s="7">
        <f>IFERROR(VLOOKUP(SiscoTable[[#This Row],[Código]],Hoja2!A:B,2,0)*SiscoTable[[#This Row],[Stock_actual]],0)</f>
        <v>0</v>
      </c>
      <c r="P5705" s="6" t="s">
        <v>7</v>
      </c>
      <c r="Q5705" s="7">
        <v>0</v>
      </c>
      <c r="R5705" s="7">
        <v>0</v>
      </c>
      <c r="S5705" s="7" t="s">
        <v>11928</v>
      </c>
      <c r="BI5705"/>
      <c r="BJ5705"/>
    </row>
    <row r="5706" spans="2:62" x14ac:dyDescent="0.4">
      <c r="B5706" s="1">
        <v>27556</v>
      </c>
      <c r="C5706" s="6" t="s">
        <v>8</v>
      </c>
      <c r="D5706" s="6" t="s">
        <v>8</v>
      </c>
      <c r="E5706" s="6" t="s">
        <v>3268</v>
      </c>
      <c r="F5706" s="6" t="s">
        <v>3269</v>
      </c>
      <c r="G5706" s="6" t="s">
        <v>4384</v>
      </c>
      <c r="H5706" s="6" t="s">
        <v>2486</v>
      </c>
      <c r="I5706" s="6" t="s">
        <v>4546</v>
      </c>
      <c r="J5706" s="6" t="s">
        <v>5</v>
      </c>
      <c r="K5706" s="7">
        <v>0</v>
      </c>
      <c r="L5706" s="7">
        <f>IFERROR(VLOOKUP(SiscoTable[[#This Row],[Código]],Hoja2!A:B,2,0)*SiscoTable[[#This Row],[Provta(Uns)]],0)</f>
        <v>0</v>
      </c>
      <c r="M5706" s="7">
        <v>0</v>
      </c>
      <c r="N5706" s="7">
        <v>0</v>
      </c>
      <c r="O5706" s="7">
        <f>IFERROR(VLOOKUP(SiscoTable[[#This Row],[Código]],Hoja2!A:B,2,0)*SiscoTable[[#This Row],[Stock_actual]],0)</f>
        <v>0</v>
      </c>
      <c r="P5706" s="6" t="s">
        <v>7</v>
      </c>
      <c r="Q5706" s="7">
        <v>0</v>
      </c>
      <c r="R5706" s="7">
        <v>0</v>
      </c>
      <c r="S5706" s="7" t="s">
        <v>11928</v>
      </c>
      <c r="BI5706"/>
      <c r="BJ5706"/>
    </row>
    <row r="5707" spans="2:62" x14ac:dyDescent="0.4">
      <c r="B5707" s="1">
        <v>27557</v>
      </c>
      <c r="C5707" s="6" t="s">
        <v>8</v>
      </c>
      <c r="D5707" s="6" t="s">
        <v>8</v>
      </c>
      <c r="E5707" s="6" t="s">
        <v>3268</v>
      </c>
      <c r="F5707" s="6" t="s">
        <v>3269</v>
      </c>
      <c r="G5707" s="6" t="s">
        <v>4384</v>
      </c>
      <c r="H5707" s="6" t="s">
        <v>2486</v>
      </c>
      <c r="I5707" s="6" t="s">
        <v>4547</v>
      </c>
      <c r="J5707" s="6" t="s">
        <v>5</v>
      </c>
      <c r="K5707" s="7">
        <v>0</v>
      </c>
      <c r="L5707" s="7">
        <f>IFERROR(VLOOKUP(SiscoTable[[#This Row],[Código]],Hoja2!A:B,2,0)*SiscoTable[[#This Row],[Provta(Uns)]],0)</f>
        <v>0</v>
      </c>
      <c r="M5707" s="7">
        <v>0</v>
      </c>
      <c r="N5707" s="7">
        <v>0</v>
      </c>
      <c r="O5707" s="7">
        <f>IFERROR(VLOOKUP(SiscoTable[[#This Row],[Código]],Hoja2!A:B,2,0)*SiscoTable[[#This Row],[Stock_actual]],0)</f>
        <v>0</v>
      </c>
      <c r="P5707" s="6" t="s">
        <v>7</v>
      </c>
      <c r="Q5707" s="7">
        <v>0</v>
      </c>
      <c r="R5707" s="7">
        <v>0</v>
      </c>
      <c r="S5707" s="7" t="s">
        <v>11928</v>
      </c>
      <c r="BI5707"/>
      <c r="BJ5707"/>
    </row>
    <row r="5708" spans="2:62" x14ac:dyDescent="0.4">
      <c r="B5708" s="1">
        <v>27558</v>
      </c>
      <c r="C5708" s="6" t="s">
        <v>8</v>
      </c>
      <c r="D5708" s="6" t="s">
        <v>8</v>
      </c>
      <c r="E5708" s="6" t="s">
        <v>3268</v>
      </c>
      <c r="F5708" s="6" t="s">
        <v>3269</v>
      </c>
      <c r="G5708" s="6" t="s">
        <v>4384</v>
      </c>
      <c r="H5708" s="6" t="s">
        <v>2486</v>
      </c>
      <c r="I5708" s="6" t="s">
        <v>4548</v>
      </c>
      <c r="J5708" s="6" t="s">
        <v>5</v>
      </c>
      <c r="K5708" s="7">
        <v>0</v>
      </c>
      <c r="L5708" s="7">
        <f>IFERROR(VLOOKUP(SiscoTable[[#This Row],[Código]],Hoja2!A:B,2,0)*SiscoTable[[#This Row],[Provta(Uns)]],0)</f>
        <v>0</v>
      </c>
      <c r="M5708" s="7">
        <v>0</v>
      </c>
      <c r="N5708" s="7">
        <v>0</v>
      </c>
      <c r="O5708" s="7">
        <f>IFERROR(VLOOKUP(SiscoTable[[#This Row],[Código]],Hoja2!A:B,2,0)*SiscoTable[[#This Row],[Stock_actual]],0)</f>
        <v>0</v>
      </c>
      <c r="P5708" s="6" t="s">
        <v>7</v>
      </c>
      <c r="Q5708" s="7">
        <v>0</v>
      </c>
      <c r="R5708" s="7">
        <v>0</v>
      </c>
      <c r="S5708" s="7" t="s">
        <v>11928</v>
      </c>
      <c r="BI5708"/>
      <c r="BJ5708"/>
    </row>
    <row r="5709" spans="2:62" x14ac:dyDescent="0.4">
      <c r="B5709" s="1">
        <v>27559</v>
      </c>
      <c r="C5709" s="6" t="s">
        <v>8</v>
      </c>
      <c r="D5709" s="6" t="s">
        <v>8</v>
      </c>
      <c r="E5709" s="6" t="s">
        <v>3268</v>
      </c>
      <c r="F5709" s="6" t="s">
        <v>3269</v>
      </c>
      <c r="G5709" s="6" t="s">
        <v>4384</v>
      </c>
      <c r="H5709" s="6" t="s">
        <v>2486</v>
      </c>
      <c r="I5709" s="6" t="s">
        <v>4549</v>
      </c>
      <c r="J5709" s="6" t="s">
        <v>5</v>
      </c>
      <c r="K5709" s="7">
        <v>0</v>
      </c>
      <c r="L5709" s="7">
        <f>IFERROR(VLOOKUP(SiscoTable[[#This Row],[Código]],Hoja2!A:B,2,0)*SiscoTable[[#This Row],[Provta(Uns)]],0)</f>
        <v>0</v>
      </c>
      <c r="M5709" s="7">
        <v>0</v>
      </c>
      <c r="N5709" s="7">
        <v>0</v>
      </c>
      <c r="O5709" s="7">
        <f>IFERROR(VLOOKUP(SiscoTable[[#This Row],[Código]],Hoja2!A:B,2,0)*SiscoTable[[#This Row],[Stock_actual]],0)</f>
        <v>0</v>
      </c>
      <c r="P5709" s="6" t="s">
        <v>7</v>
      </c>
      <c r="Q5709" s="7">
        <v>0</v>
      </c>
      <c r="R5709" s="7">
        <v>0</v>
      </c>
      <c r="S5709" s="7" t="s">
        <v>11928</v>
      </c>
      <c r="BI5709"/>
      <c r="BJ5709"/>
    </row>
    <row r="5710" spans="2:62" x14ac:dyDescent="0.4">
      <c r="B5710" s="1">
        <v>27572</v>
      </c>
      <c r="C5710" s="6" t="s">
        <v>8</v>
      </c>
      <c r="D5710" s="6" t="s">
        <v>8</v>
      </c>
      <c r="E5710" s="6" t="s">
        <v>3268</v>
      </c>
      <c r="F5710" s="6" t="s">
        <v>3269</v>
      </c>
      <c r="G5710" s="6" t="s">
        <v>5543</v>
      </c>
      <c r="H5710" s="6" t="s">
        <v>5700</v>
      </c>
      <c r="I5710" s="6" t="s">
        <v>5699</v>
      </c>
      <c r="J5710" s="6" t="s">
        <v>5</v>
      </c>
      <c r="K5710" s="7">
        <v>0</v>
      </c>
      <c r="L5710" s="7">
        <f>IFERROR(VLOOKUP(SiscoTable[[#This Row],[Código]],Hoja2!A:B,2,0)*SiscoTable[[#This Row],[Provta(Uns)]],0)</f>
        <v>0</v>
      </c>
      <c r="M5710" s="7">
        <v>0</v>
      </c>
      <c r="N5710" s="7">
        <v>0</v>
      </c>
      <c r="O5710" s="7">
        <f>IFERROR(VLOOKUP(SiscoTable[[#This Row],[Código]],Hoja2!A:B,2,0)*SiscoTable[[#This Row],[Stock_actual]],0)</f>
        <v>0</v>
      </c>
      <c r="P5710" s="6" t="s">
        <v>7</v>
      </c>
      <c r="Q5710" s="7">
        <v>0</v>
      </c>
      <c r="R5710" s="7">
        <v>0</v>
      </c>
      <c r="S5710" s="7" t="s">
        <v>11925</v>
      </c>
      <c r="BI5710"/>
      <c r="BJ5710"/>
    </row>
    <row r="5711" spans="2:62" x14ac:dyDescent="0.4">
      <c r="B5711" s="1">
        <v>27573</v>
      </c>
      <c r="C5711" s="6" t="s">
        <v>8</v>
      </c>
      <c r="D5711" s="6" t="s">
        <v>8</v>
      </c>
      <c r="E5711" s="6" t="s">
        <v>3268</v>
      </c>
      <c r="F5711" s="6" t="s">
        <v>3269</v>
      </c>
      <c r="G5711" s="6" t="s">
        <v>5543</v>
      </c>
      <c r="H5711" s="6" t="s">
        <v>5700</v>
      </c>
      <c r="I5711" s="6" t="s">
        <v>5701</v>
      </c>
      <c r="J5711" s="6" t="s">
        <v>5</v>
      </c>
      <c r="K5711" s="7">
        <v>0</v>
      </c>
      <c r="L5711" s="7">
        <f>IFERROR(VLOOKUP(SiscoTable[[#This Row],[Código]],Hoja2!A:B,2,0)*SiscoTable[[#This Row],[Provta(Uns)]],0)</f>
        <v>0</v>
      </c>
      <c r="M5711" s="7">
        <v>0</v>
      </c>
      <c r="N5711" s="7">
        <v>0</v>
      </c>
      <c r="O5711" s="7">
        <f>IFERROR(VLOOKUP(SiscoTable[[#This Row],[Código]],Hoja2!A:B,2,0)*SiscoTable[[#This Row],[Stock_actual]],0)</f>
        <v>0</v>
      </c>
      <c r="P5711" s="6" t="s">
        <v>7</v>
      </c>
      <c r="Q5711" s="7">
        <v>0</v>
      </c>
      <c r="R5711" s="7">
        <v>0</v>
      </c>
      <c r="S5711" s="7" t="s">
        <v>11925</v>
      </c>
      <c r="BI5711"/>
      <c r="BJ5711"/>
    </row>
    <row r="5712" spans="2:62" x14ac:dyDescent="0.4">
      <c r="B5712" s="1">
        <v>27574</v>
      </c>
      <c r="C5712" s="6" t="s">
        <v>8</v>
      </c>
      <c r="D5712" s="6" t="s">
        <v>8</v>
      </c>
      <c r="E5712" s="6" t="s">
        <v>3268</v>
      </c>
      <c r="F5712" s="6" t="s">
        <v>3269</v>
      </c>
      <c r="G5712" s="6" t="s">
        <v>5543</v>
      </c>
      <c r="H5712" s="6" t="s">
        <v>5700</v>
      </c>
      <c r="I5712" s="6" t="s">
        <v>5702</v>
      </c>
      <c r="J5712" s="6" t="s">
        <v>5</v>
      </c>
      <c r="K5712" s="7">
        <v>0</v>
      </c>
      <c r="L5712" s="7">
        <f>IFERROR(VLOOKUP(SiscoTable[[#This Row],[Código]],Hoja2!A:B,2,0)*SiscoTable[[#This Row],[Provta(Uns)]],0)</f>
        <v>0</v>
      </c>
      <c r="M5712" s="7">
        <v>0</v>
      </c>
      <c r="N5712" s="7">
        <v>0</v>
      </c>
      <c r="O5712" s="7">
        <f>IFERROR(VLOOKUP(SiscoTable[[#This Row],[Código]],Hoja2!A:B,2,0)*SiscoTable[[#This Row],[Stock_actual]],0)</f>
        <v>0</v>
      </c>
      <c r="P5712" s="6" t="s">
        <v>7</v>
      </c>
      <c r="Q5712" s="7">
        <v>0</v>
      </c>
      <c r="R5712" s="7">
        <v>0</v>
      </c>
      <c r="S5712" s="7" t="s">
        <v>11925</v>
      </c>
      <c r="BI5712"/>
      <c r="BJ5712"/>
    </row>
    <row r="5713" spans="2:62" x14ac:dyDescent="0.4">
      <c r="B5713" s="1">
        <v>27575</v>
      </c>
      <c r="C5713" s="6" t="s">
        <v>8</v>
      </c>
      <c r="D5713" s="6" t="s">
        <v>8</v>
      </c>
      <c r="E5713" s="6" t="s">
        <v>3268</v>
      </c>
      <c r="F5713" s="6" t="s">
        <v>3269</v>
      </c>
      <c r="G5713" s="6" t="s">
        <v>5543</v>
      </c>
      <c r="H5713" s="6" t="s">
        <v>5700</v>
      </c>
      <c r="I5713" s="6" t="s">
        <v>5703</v>
      </c>
      <c r="J5713" s="6" t="s">
        <v>5</v>
      </c>
      <c r="K5713" s="7">
        <v>0</v>
      </c>
      <c r="L5713" s="7">
        <f>IFERROR(VLOOKUP(SiscoTable[[#This Row],[Código]],Hoja2!A:B,2,0)*SiscoTable[[#This Row],[Provta(Uns)]],0)</f>
        <v>0</v>
      </c>
      <c r="M5713" s="7">
        <v>0</v>
      </c>
      <c r="N5713" s="7">
        <v>0</v>
      </c>
      <c r="O5713" s="7">
        <f>IFERROR(VLOOKUP(SiscoTable[[#This Row],[Código]],Hoja2!A:B,2,0)*SiscoTable[[#This Row],[Stock_actual]],0)</f>
        <v>0</v>
      </c>
      <c r="P5713" s="6" t="s">
        <v>7</v>
      </c>
      <c r="Q5713" s="7">
        <v>0</v>
      </c>
      <c r="R5713" s="7">
        <v>0</v>
      </c>
      <c r="S5713" s="7" t="s">
        <v>11925</v>
      </c>
      <c r="BI5713"/>
      <c r="BJ5713"/>
    </row>
    <row r="5714" spans="2:62" x14ac:dyDescent="0.4">
      <c r="B5714" s="1">
        <v>27576</v>
      </c>
      <c r="C5714" s="6" t="s">
        <v>8</v>
      </c>
      <c r="D5714" s="6" t="s">
        <v>8</v>
      </c>
      <c r="E5714" s="6" t="s">
        <v>3268</v>
      </c>
      <c r="F5714" s="6" t="s">
        <v>3269</v>
      </c>
      <c r="G5714" s="6" t="s">
        <v>5543</v>
      </c>
      <c r="H5714" s="6" t="s">
        <v>5700</v>
      </c>
      <c r="I5714" s="6" t="s">
        <v>5704</v>
      </c>
      <c r="J5714" s="6" t="s">
        <v>5</v>
      </c>
      <c r="K5714" s="7">
        <v>0</v>
      </c>
      <c r="L5714" s="7">
        <f>IFERROR(VLOOKUP(SiscoTable[[#This Row],[Código]],Hoja2!A:B,2,0)*SiscoTable[[#This Row],[Provta(Uns)]],0)</f>
        <v>0</v>
      </c>
      <c r="M5714" s="7">
        <v>0</v>
      </c>
      <c r="N5714" s="7">
        <v>0</v>
      </c>
      <c r="O5714" s="7">
        <f>IFERROR(VLOOKUP(SiscoTable[[#This Row],[Código]],Hoja2!A:B,2,0)*SiscoTable[[#This Row],[Stock_actual]],0)</f>
        <v>0</v>
      </c>
      <c r="P5714" s="6" t="s">
        <v>7</v>
      </c>
      <c r="Q5714" s="7">
        <v>0</v>
      </c>
      <c r="R5714" s="7">
        <v>0</v>
      </c>
      <c r="S5714" s="7" t="s">
        <v>11925</v>
      </c>
      <c r="BI5714"/>
      <c r="BJ5714"/>
    </row>
    <row r="5715" spans="2:62" x14ac:dyDescent="0.4">
      <c r="B5715" s="1">
        <v>27577</v>
      </c>
      <c r="C5715" s="6" t="s">
        <v>25</v>
      </c>
      <c r="D5715" s="6" t="s">
        <v>30</v>
      </c>
      <c r="E5715" s="6" t="s">
        <v>8482</v>
      </c>
      <c r="F5715" s="6" t="s">
        <v>10720</v>
      </c>
      <c r="G5715" s="6" t="s">
        <v>10721</v>
      </c>
      <c r="H5715" s="6" t="s">
        <v>10723</v>
      </c>
      <c r="I5715" s="6" t="s">
        <v>10732</v>
      </c>
      <c r="J5715" s="6" t="s">
        <v>5</v>
      </c>
      <c r="K5715" s="7">
        <v>15.33</v>
      </c>
      <c r="L5715" s="7">
        <f>IFERROR(VLOOKUP(SiscoTable[[#This Row],[Código]],Hoja2!A:B,2,0)*SiscoTable[[#This Row],[Provta(Uns)]],0)</f>
        <v>289.73699999999997</v>
      </c>
      <c r="M5715" s="7">
        <v>36</v>
      </c>
      <c r="N5715" s="7">
        <v>30</v>
      </c>
      <c r="O5715" s="7">
        <f>IFERROR(VLOOKUP(SiscoTable[[#This Row],[Código]],Hoja2!A:B,2,0)*SiscoTable[[#This Row],[Stock_actual]],0)</f>
        <v>567</v>
      </c>
      <c r="P5715" s="6" t="s">
        <v>326</v>
      </c>
      <c r="Q5715" s="7">
        <v>17</v>
      </c>
      <c r="R5715" s="7">
        <v>0</v>
      </c>
      <c r="S5715" s="7" t="s">
        <v>11926</v>
      </c>
      <c r="BI5715"/>
      <c r="BJ5715"/>
    </row>
    <row r="5716" spans="2:62" x14ac:dyDescent="0.4">
      <c r="B5716" s="1">
        <v>27578</v>
      </c>
      <c r="C5716" s="6" t="s">
        <v>8</v>
      </c>
      <c r="D5716" s="6" t="s">
        <v>8</v>
      </c>
      <c r="E5716" s="6" t="s">
        <v>3268</v>
      </c>
      <c r="F5716" s="6" t="s">
        <v>6059</v>
      </c>
      <c r="G5716" s="6" t="s">
        <v>6489</v>
      </c>
      <c r="H5716" s="6" t="s">
        <v>6164</v>
      </c>
      <c r="I5716" s="6" t="s">
        <v>6627</v>
      </c>
      <c r="J5716" s="6" t="s">
        <v>5</v>
      </c>
      <c r="K5716" s="7">
        <v>0</v>
      </c>
      <c r="L5716" s="7">
        <f>IFERROR(VLOOKUP(SiscoTable[[#This Row],[Código]],Hoja2!A:B,2,0)*SiscoTable[[#This Row],[Provta(Uns)]],0)</f>
        <v>0</v>
      </c>
      <c r="M5716" s="7">
        <v>0</v>
      </c>
      <c r="N5716" s="7">
        <v>0</v>
      </c>
      <c r="O5716" s="7">
        <f>IFERROR(VLOOKUP(SiscoTable[[#This Row],[Código]],Hoja2!A:B,2,0)*SiscoTable[[#This Row],[Stock_actual]],0)</f>
        <v>0</v>
      </c>
      <c r="P5716" s="6" t="s">
        <v>7</v>
      </c>
      <c r="Q5716" s="7">
        <v>0</v>
      </c>
      <c r="R5716" s="7">
        <v>0</v>
      </c>
      <c r="S5716" s="7" t="s">
        <v>11925</v>
      </c>
      <c r="BI5716"/>
      <c r="BJ5716"/>
    </row>
    <row r="5717" spans="2:62" x14ac:dyDescent="0.4">
      <c r="B5717" s="1">
        <v>27580</v>
      </c>
      <c r="C5717" s="6" t="s">
        <v>8</v>
      </c>
      <c r="D5717" s="6" t="s">
        <v>8</v>
      </c>
      <c r="E5717" s="6" t="s">
        <v>8482</v>
      </c>
      <c r="F5717" s="6" t="s">
        <v>9030</v>
      </c>
      <c r="G5717" s="6" t="s">
        <v>9299</v>
      </c>
      <c r="H5717" s="6" t="s">
        <v>9301</v>
      </c>
      <c r="I5717" s="6" t="s">
        <v>9472</v>
      </c>
      <c r="J5717" s="6" t="s">
        <v>5</v>
      </c>
      <c r="K5717" s="7">
        <v>0</v>
      </c>
      <c r="L5717" s="7">
        <f>IFERROR(VLOOKUP(SiscoTable[[#This Row],[Código]],Hoja2!A:B,2,0)*SiscoTable[[#This Row],[Provta(Uns)]],0)</f>
        <v>0</v>
      </c>
      <c r="M5717" s="7">
        <v>16</v>
      </c>
      <c r="N5717" s="7">
        <v>1</v>
      </c>
      <c r="O5717" s="7">
        <f>IFERROR(VLOOKUP(SiscoTable[[#This Row],[Código]],Hoja2!A:B,2,0)*SiscoTable[[#This Row],[Stock_actual]],0)</f>
        <v>14</v>
      </c>
      <c r="P5717" s="6" t="s">
        <v>134</v>
      </c>
      <c r="Q5717" s="7">
        <v>0</v>
      </c>
      <c r="R5717" s="7">
        <v>0</v>
      </c>
      <c r="S5717" s="7" t="s">
        <v>11926</v>
      </c>
      <c r="BI5717"/>
      <c r="BJ5717"/>
    </row>
    <row r="5718" spans="2:62" x14ac:dyDescent="0.4">
      <c r="B5718" s="1">
        <v>27581</v>
      </c>
      <c r="C5718" s="6" t="s">
        <v>8</v>
      </c>
      <c r="D5718" s="6" t="s">
        <v>8</v>
      </c>
      <c r="E5718" s="6" t="s">
        <v>1734</v>
      </c>
      <c r="F5718" s="6" t="s">
        <v>1735</v>
      </c>
      <c r="G5718" s="6" t="s">
        <v>2312</v>
      </c>
      <c r="H5718" s="6" t="s">
        <v>4</v>
      </c>
      <c r="I5718" s="6" t="s">
        <v>2463</v>
      </c>
      <c r="J5718" s="6" t="s">
        <v>5</v>
      </c>
      <c r="K5718" s="7">
        <v>0</v>
      </c>
      <c r="L5718" s="7">
        <f>IFERROR(VLOOKUP(SiscoTable[[#This Row],[Código]],Hoja2!A:B,2,0)*SiscoTable[[#This Row],[Provta(Uns)]],0)</f>
        <v>0</v>
      </c>
      <c r="M5718" s="7">
        <v>0</v>
      </c>
      <c r="N5718" s="7">
        <v>0</v>
      </c>
      <c r="O5718" s="7">
        <f>IFERROR(VLOOKUP(SiscoTable[[#This Row],[Código]],Hoja2!A:B,2,0)*SiscoTable[[#This Row],[Stock_actual]],0)</f>
        <v>0</v>
      </c>
      <c r="P5718" s="6" t="s">
        <v>7</v>
      </c>
      <c r="Q5718" s="7">
        <v>0</v>
      </c>
      <c r="R5718" s="7">
        <v>0</v>
      </c>
      <c r="S5718" s="7" t="s">
        <v>11925</v>
      </c>
      <c r="BI5718"/>
      <c r="BJ5718"/>
    </row>
    <row r="5719" spans="2:62" x14ac:dyDescent="0.4">
      <c r="B5719" s="1">
        <v>27586</v>
      </c>
      <c r="C5719" s="6" t="s">
        <v>25</v>
      </c>
      <c r="D5719" s="6" t="s">
        <v>8</v>
      </c>
      <c r="E5719" s="6" t="s">
        <v>8482</v>
      </c>
      <c r="F5719" s="6" t="s">
        <v>10720</v>
      </c>
      <c r="G5719" s="6" t="s">
        <v>11105</v>
      </c>
      <c r="H5719" s="6" t="s">
        <v>11117</v>
      </c>
      <c r="I5719" s="6" t="s">
        <v>11146</v>
      </c>
      <c r="J5719" s="6" t="s">
        <v>5</v>
      </c>
      <c r="K5719" s="7">
        <v>6.17</v>
      </c>
      <c r="L5719" s="7">
        <f>IFERROR(VLOOKUP(SiscoTable[[#This Row],[Código]],Hoja2!A:B,2,0)*SiscoTable[[#This Row],[Provta(Uns)]],0)</f>
        <v>295.54300000000001</v>
      </c>
      <c r="M5719" s="7">
        <v>0</v>
      </c>
      <c r="N5719" s="7">
        <v>15</v>
      </c>
      <c r="O5719" s="7">
        <f>IFERROR(VLOOKUP(SiscoTable[[#This Row],[Código]],Hoja2!A:B,2,0)*SiscoTable[[#This Row],[Stock_actual]],0)</f>
        <v>718.5</v>
      </c>
      <c r="P5719" s="6" t="s">
        <v>600</v>
      </c>
      <c r="Q5719" s="7">
        <v>7</v>
      </c>
      <c r="R5719" s="7">
        <v>0</v>
      </c>
      <c r="S5719" s="7" t="s">
        <v>11926</v>
      </c>
      <c r="BI5719"/>
      <c r="BJ5719"/>
    </row>
    <row r="5720" spans="2:62" x14ac:dyDescent="0.4">
      <c r="B5720" s="1">
        <v>27587</v>
      </c>
      <c r="C5720" s="6" t="s">
        <v>25</v>
      </c>
      <c r="D5720" s="6" t="s">
        <v>30</v>
      </c>
      <c r="E5720" s="6" t="s">
        <v>8482</v>
      </c>
      <c r="F5720" s="6" t="s">
        <v>10720</v>
      </c>
      <c r="G5720" s="6" t="s">
        <v>11607</v>
      </c>
      <c r="H5720" s="6" t="s">
        <v>11613</v>
      </c>
      <c r="I5720" s="6" t="s">
        <v>11622</v>
      </c>
      <c r="J5720" s="6" t="s">
        <v>5</v>
      </c>
      <c r="K5720" s="7">
        <v>19</v>
      </c>
      <c r="L5720" s="7">
        <f>IFERROR(VLOOKUP(SiscoTable[[#This Row],[Código]],Hoja2!A:B,2,0)*SiscoTable[[#This Row],[Provta(Uns)]],0)</f>
        <v>207.1</v>
      </c>
      <c r="M5720" s="7">
        <v>0</v>
      </c>
      <c r="N5720" s="7">
        <v>58</v>
      </c>
      <c r="O5720" s="7">
        <f>IFERROR(VLOOKUP(SiscoTable[[#This Row],[Código]],Hoja2!A:B,2,0)*SiscoTable[[#This Row],[Stock_actual]],0)</f>
        <v>632.20000000000005</v>
      </c>
      <c r="P5720" s="6" t="s">
        <v>974</v>
      </c>
      <c r="Q5720" s="7">
        <v>21</v>
      </c>
      <c r="R5720" s="7">
        <v>0</v>
      </c>
      <c r="S5720" s="7" t="s">
        <v>11926</v>
      </c>
      <c r="BI5720"/>
      <c r="BJ5720"/>
    </row>
    <row r="5721" spans="2:62" x14ac:dyDescent="0.4">
      <c r="B5721" s="1">
        <v>27589</v>
      </c>
      <c r="C5721" s="6" t="s">
        <v>25</v>
      </c>
      <c r="D5721" s="6" t="s">
        <v>25</v>
      </c>
      <c r="E5721" s="6" t="s">
        <v>8482</v>
      </c>
      <c r="F5721" s="6" t="s">
        <v>10720</v>
      </c>
      <c r="G5721" s="6" t="s">
        <v>11105</v>
      </c>
      <c r="H5721" s="6" t="s">
        <v>11129</v>
      </c>
      <c r="I5721" s="6" t="s">
        <v>11147</v>
      </c>
      <c r="J5721" s="6" t="s">
        <v>5</v>
      </c>
      <c r="K5721" s="7">
        <v>35.67</v>
      </c>
      <c r="L5721" s="7">
        <f>IFERROR(VLOOKUP(SiscoTable[[#This Row],[Código]],Hoja2!A:B,2,0)*SiscoTable[[#This Row],[Provta(Uns)]],0)</f>
        <v>756.20400000000006</v>
      </c>
      <c r="M5721" s="7">
        <v>0</v>
      </c>
      <c r="N5721" s="7">
        <v>35</v>
      </c>
      <c r="O5721" s="7">
        <f>IFERROR(VLOOKUP(SiscoTable[[#This Row],[Código]],Hoja2!A:B,2,0)*SiscoTable[[#This Row],[Stock_actual]],0)</f>
        <v>742</v>
      </c>
      <c r="P5721" s="6" t="s">
        <v>252</v>
      </c>
      <c r="Q5721" s="7">
        <v>39</v>
      </c>
      <c r="R5721" s="7">
        <v>70.91</v>
      </c>
      <c r="S5721" s="7" t="s">
        <v>11926</v>
      </c>
      <c r="BI5721"/>
      <c r="BJ5721"/>
    </row>
    <row r="5722" spans="2:62" x14ac:dyDescent="0.4">
      <c r="B5722" s="1">
        <v>27592</v>
      </c>
      <c r="C5722" s="6" t="s">
        <v>30</v>
      </c>
      <c r="D5722" s="6" t="s">
        <v>30</v>
      </c>
      <c r="E5722" s="6" t="s">
        <v>3268</v>
      </c>
      <c r="F5722" s="6" t="s">
        <v>3269</v>
      </c>
      <c r="G5722" s="6" t="s">
        <v>4268</v>
      </c>
      <c r="H5722" s="6" t="s">
        <v>3472</v>
      </c>
      <c r="I5722" s="6" t="s">
        <v>4298</v>
      </c>
      <c r="J5722" s="6" t="s">
        <v>5</v>
      </c>
      <c r="K5722" s="7">
        <v>8</v>
      </c>
      <c r="L5722" s="7">
        <f>IFERROR(VLOOKUP(SiscoTable[[#This Row],[Código]],Hoja2!A:B,2,0)*SiscoTable[[#This Row],[Provta(Uns)]],0)</f>
        <v>76.8</v>
      </c>
      <c r="M5722" s="7">
        <v>0</v>
      </c>
      <c r="N5722" s="7">
        <v>11</v>
      </c>
      <c r="O5722" s="7">
        <f>IFERROR(VLOOKUP(SiscoTable[[#This Row],[Código]],Hoja2!A:B,2,0)*SiscoTable[[#This Row],[Stock_actual]],0)</f>
        <v>105.6</v>
      </c>
      <c r="P5722" s="6" t="s">
        <v>575</v>
      </c>
      <c r="Q5722" s="7">
        <v>9</v>
      </c>
      <c r="R5722" s="7">
        <v>0</v>
      </c>
      <c r="S5722" s="7" t="s">
        <v>11927</v>
      </c>
      <c r="BI5722"/>
      <c r="BJ5722"/>
    </row>
    <row r="5723" spans="2:62" x14ac:dyDescent="0.4">
      <c r="B5723" s="1">
        <v>27594</v>
      </c>
      <c r="C5723" s="6" t="s">
        <v>8</v>
      </c>
      <c r="D5723" s="6" t="s">
        <v>8</v>
      </c>
      <c r="E5723" s="6" t="s">
        <v>2999</v>
      </c>
      <c r="F5723" s="6" t="s">
        <v>3000</v>
      </c>
      <c r="G5723" s="6" t="s">
        <v>2824</v>
      </c>
      <c r="H5723" s="6" t="s">
        <v>2824</v>
      </c>
      <c r="I5723" s="6" t="s">
        <v>3106</v>
      </c>
      <c r="J5723" s="6" t="s">
        <v>5</v>
      </c>
      <c r="K5723" s="7">
        <v>0</v>
      </c>
      <c r="L5723" s="7">
        <f>IFERROR(VLOOKUP(SiscoTable[[#This Row],[Código]],Hoja2!A:B,2,0)*SiscoTable[[#This Row],[Provta(Uns)]],0)</f>
        <v>0</v>
      </c>
      <c r="M5723" s="7">
        <v>0</v>
      </c>
      <c r="N5723" s="7">
        <v>0</v>
      </c>
      <c r="O5723" s="7">
        <f>IFERROR(VLOOKUP(SiscoTable[[#This Row],[Código]],Hoja2!A:B,2,0)*SiscoTable[[#This Row],[Stock_actual]],0)</f>
        <v>0</v>
      </c>
      <c r="P5723" s="6" t="s">
        <v>7</v>
      </c>
      <c r="Q5723" s="7">
        <v>0</v>
      </c>
      <c r="R5723" s="7">
        <v>0</v>
      </c>
      <c r="S5723" s="7" t="s">
        <v>11925</v>
      </c>
      <c r="BI5723"/>
      <c r="BJ5723"/>
    </row>
    <row r="5724" spans="2:62" x14ac:dyDescent="0.4">
      <c r="B5724" s="1">
        <v>27595</v>
      </c>
      <c r="C5724" s="6" t="s">
        <v>8</v>
      </c>
      <c r="D5724" s="6" t="s">
        <v>8</v>
      </c>
      <c r="E5724" s="6" t="s">
        <v>2999</v>
      </c>
      <c r="F5724" s="6" t="s">
        <v>3000</v>
      </c>
      <c r="G5724" s="6" t="s">
        <v>2824</v>
      </c>
      <c r="H5724" s="6" t="s">
        <v>2824</v>
      </c>
      <c r="I5724" s="6" t="s">
        <v>3107</v>
      </c>
      <c r="J5724" s="6" t="s">
        <v>5</v>
      </c>
      <c r="K5724" s="7">
        <v>0</v>
      </c>
      <c r="L5724" s="7">
        <f>IFERROR(VLOOKUP(SiscoTable[[#This Row],[Código]],Hoja2!A:B,2,0)*SiscoTable[[#This Row],[Provta(Uns)]],0)</f>
        <v>0</v>
      </c>
      <c r="M5724" s="7">
        <v>0</v>
      </c>
      <c r="N5724" s="7">
        <v>0</v>
      </c>
      <c r="O5724" s="7">
        <f>IFERROR(VLOOKUP(SiscoTable[[#This Row],[Código]],Hoja2!A:B,2,0)*SiscoTable[[#This Row],[Stock_actual]],0)</f>
        <v>0</v>
      </c>
      <c r="P5724" s="6" t="s">
        <v>7</v>
      </c>
      <c r="Q5724" s="7">
        <v>0</v>
      </c>
      <c r="R5724" s="7">
        <v>0</v>
      </c>
      <c r="S5724" s="7" t="s">
        <v>11925</v>
      </c>
      <c r="BI5724"/>
      <c r="BJ5724"/>
    </row>
    <row r="5725" spans="2:62" x14ac:dyDescent="0.4">
      <c r="B5725" s="1">
        <v>27597</v>
      </c>
      <c r="C5725" s="6" t="s">
        <v>25</v>
      </c>
      <c r="D5725" s="6" t="s">
        <v>25</v>
      </c>
      <c r="E5725" s="6" t="s">
        <v>2999</v>
      </c>
      <c r="F5725" s="6" t="s">
        <v>3000</v>
      </c>
      <c r="G5725" s="6" t="s">
        <v>2824</v>
      </c>
      <c r="H5725" s="6" t="s">
        <v>2824</v>
      </c>
      <c r="I5725" s="6" t="s">
        <v>3078</v>
      </c>
      <c r="J5725" s="6" t="s">
        <v>5</v>
      </c>
      <c r="K5725" s="7">
        <v>101.33</v>
      </c>
      <c r="L5725" s="7">
        <f>IFERROR(VLOOKUP(SiscoTable[[#This Row],[Código]],Hoja2!A:B,2,0)*SiscoTable[[#This Row],[Provta(Uns)]],0)</f>
        <v>354.65499999999997</v>
      </c>
      <c r="M5725" s="7">
        <v>0</v>
      </c>
      <c r="N5725" s="7">
        <v>8</v>
      </c>
      <c r="O5725" s="7">
        <f>IFERROR(VLOOKUP(SiscoTable[[#This Row],[Código]],Hoja2!A:B,2,0)*SiscoTable[[#This Row],[Stock_actual]],0)</f>
        <v>28</v>
      </c>
      <c r="P5725" s="6" t="s">
        <v>80</v>
      </c>
      <c r="Q5725" s="7">
        <v>112</v>
      </c>
      <c r="R5725" s="7">
        <v>201.56</v>
      </c>
      <c r="S5725" s="7" t="s">
        <v>11925</v>
      </c>
      <c r="BI5725"/>
      <c r="BJ5725"/>
    </row>
    <row r="5726" spans="2:62" x14ac:dyDescent="0.4">
      <c r="B5726" s="1">
        <v>27598</v>
      </c>
      <c r="C5726" s="6" t="s">
        <v>8</v>
      </c>
      <c r="D5726" s="6" t="s">
        <v>8</v>
      </c>
      <c r="E5726" s="6" t="s">
        <v>2999</v>
      </c>
      <c r="F5726" s="6" t="s">
        <v>3000</v>
      </c>
      <c r="G5726" s="6" t="s">
        <v>2824</v>
      </c>
      <c r="H5726" s="6" t="s">
        <v>2824</v>
      </c>
      <c r="I5726" s="6" t="s">
        <v>3108</v>
      </c>
      <c r="J5726" s="6" t="s">
        <v>5</v>
      </c>
      <c r="K5726" s="7">
        <v>0</v>
      </c>
      <c r="L5726" s="7">
        <f>IFERROR(VLOOKUP(SiscoTable[[#This Row],[Código]],Hoja2!A:B,2,0)*SiscoTable[[#This Row],[Provta(Uns)]],0)</f>
        <v>0</v>
      </c>
      <c r="M5726" s="7">
        <v>0</v>
      </c>
      <c r="N5726" s="7">
        <v>0</v>
      </c>
      <c r="O5726" s="7">
        <f>IFERROR(VLOOKUP(SiscoTable[[#This Row],[Código]],Hoja2!A:B,2,0)*SiscoTable[[#This Row],[Stock_actual]],0)</f>
        <v>0</v>
      </c>
      <c r="P5726" s="6" t="s">
        <v>7</v>
      </c>
      <c r="Q5726" s="7">
        <v>0</v>
      </c>
      <c r="R5726" s="7">
        <v>0</v>
      </c>
      <c r="S5726" s="7" t="s">
        <v>11925</v>
      </c>
      <c r="BI5726"/>
      <c r="BJ5726"/>
    </row>
    <row r="5727" spans="2:62" x14ac:dyDescent="0.4">
      <c r="B5727" s="1">
        <v>27599</v>
      </c>
      <c r="C5727" s="6" t="s">
        <v>25</v>
      </c>
      <c r="D5727" s="6" t="s">
        <v>25</v>
      </c>
      <c r="E5727" s="6" t="s">
        <v>2999</v>
      </c>
      <c r="F5727" s="6" t="s">
        <v>3000</v>
      </c>
      <c r="G5727" s="6" t="s">
        <v>2824</v>
      </c>
      <c r="H5727" s="6" t="s">
        <v>2824</v>
      </c>
      <c r="I5727" s="6" t="s">
        <v>3079</v>
      </c>
      <c r="J5727" s="6" t="s">
        <v>5</v>
      </c>
      <c r="K5727" s="7">
        <v>87.5</v>
      </c>
      <c r="L5727" s="7">
        <f>IFERROR(VLOOKUP(SiscoTable[[#This Row],[Código]],Hoja2!A:B,2,0)*SiscoTable[[#This Row],[Provta(Uns)]],0)</f>
        <v>778.75</v>
      </c>
      <c r="M5727" s="7">
        <v>10</v>
      </c>
      <c r="N5727" s="7">
        <v>10</v>
      </c>
      <c r="O5727" s="7">
        <f>IFERROR(VLOOKUP(SiscoTable[[#This Row],[Código]],Hoja2!A:B,2,0)*SiscoTable[[#This Row],[Stock_actual]],0)</f>
        <v>89</v>
      </c>
      <c r="P5727" s="6" t="s">
        <v>82</v>
      </c>
      <c r="Q5727" s="7">
        <v>96</v>
      </c>
      <c r="R5727" s="7">
        <v>163.96</v>
      </c>
      <c r="S5727" s="7" t="s">
        <v>11925</v>
      </c>
      <c r="BI5727"/>
      <c r="BJ5727"/>
    </row>
    <row r="5728" spans="2:62" x14ac:dyDescent="0.4">
      <c r="B5728" s="1">
        <v>27600</v>
      </c>
      <c r="C5728" s="6" t="s">
        <v>8</v>
      </c>
      <c r="D5728" s="6" t="s">
        <v>8</v>
      </c>
      <c r="E5728" s="6" t="s">
        <v>8482</v>
      </c>
      <c r="F5728" s="6" t="s">
        <v>10720</v>
      </c>
      <c r="G5728" s="6" t="s">
        <v>11322</v>
      </c>
      <c r="H5728" s="6" t="s">
        <v>11325</v>
      </c>
      <c r="I5728" s="6" t="s">
        <v>11403</v>
      </c>
      <c r="J5728" s="6" t="s">
        <v>5</v>
      </c>
      <c r="K5728" s="7">
        <v>0</v>
      </c>
      <c r="L5728" s="7">
        <f>IFERROR(VLOOKUP(SiscoTable[[#This Row],[Código]],Hoja2!A:B,2,0)*SiscoTable[[#This Row],[Provta(Uns)]],0)</f>
        <v>0</v>
      </c>
      <c r="M5728" s="7">
        <v>0</v>
      </c>
      <c r="N5728" s="7">
        <v>0</v>
      </c>
      <c r="O5728" s="7">
        <f>IFERROR(VLOOKUP(SiscoTable[[#This Row],[Código]],Hoja2!A:B,2,0)*SiscoTable[[#This Row],[Stock_actual]],0)</f>
        <v>0</v>
      </c>
      <c r="P5728" s="6" t="s">
        <v>7</v>
      </c>
      <c r="Q5728" s="7">
        <v>0</v>
      </c>
      <c r="R5728" s="7">
        <v>0</v>
      </c>
      <c r="S5728" s="7" t="s">
        <v>11926</v>
      </c>
      <c r="BI5728"/>
      <c r="BJ5728"/>
    </row>
    <row r="5729" spans="2:62" x14ac:dyDescent="0.4">
      <c r="B5729" s="1">
        <v>27601</v>
      </c>
      <c r="C5729" s="6" t="s">
        <v>8</v>
      </c>
      <c r="D5729" s="6" t="s">
        <v>8</v>
      </c>
      <c r="E5729" s="6" t="s">
        <v>3268</v>
      </c>
      <c r="F5729" s="6" t="s">
        <v>7197</v>
      </c>
      <c r="G5729" s="6" t="s">
        <v>7554</v>
      </c>
      <c r="H5729" s="6" t="s">
        <v>7392</v>
      </c>
      <c r="I5729" s="6" t="s">
        <v>7746</v>
      </c>
      <c r="J5729" s="6" t="s">
        <v>5</v>
      </c>
      <c r="K5729" s="7">
        <v>0.83</v>
      </c>
      <c r="L5729" s="7">
        <f>IFERROR(VLOOKUP(SiscoTable[[#This Row],[Código]],Hoja2!A:B,2,0)*SiscoTable[[#This Row],[Provta(Uns)]],0)</f>
        <v>9.5449999999999999</v>
      </c>
      <c r="M5729" s="7">
        <v>0</v>
      </c>
      <c r="N5729" s="7">
        <v>15</v>
      </c>
      <c r="O5729" s="7">
        <f>IFERROR(VLOOKUP(SiscoTable[[#This Row],[Código]],Hoja2!A:B,2,0)*SiscoTable[[#This Row],[Stock_actual]],0)</f>
        <v>172.5</v>
      </c>
      <c r="P5729" s="6" t="s">
        <v>4028</v>
      </c>
      <c r="Q5729" s="7">
        <v>1</v>
      </c>
      <c r="R5729" s="7">
        <v>0</v>
      </c>
      <c r="S5729" s="7" t="s">
        <v>11928</v>
      </c>
      <c r="BI5729"/>
      <c r="BJ5729"/>
    </row>
    <row r="5730" spans="2:62" x14ac:dyDescent="0.4">
      <c r="B5730" s="1">
        <v>27602</v>
      </c>
      <c r="C5730" s="6" t="s">
        <v>8</v>
      </c>
      <c r="D5730" s="6" t="s">
        <v>30</v>
      </c>
      <c r="E5730" s="6" t="s">
        <v>8482</v>
      </c>
      <c r="F5730" s="6" t="s">
        <v>10720</v>
      </c>
      <c r="G5730" s="6" t="s">
        <v>11452</v>
      </c>
      <c r="H5730" s="6" t="s">
        <v>11165</v>
      </c>
      <c r="I5730" s="6" t="s">
        <v>11491</v>
      </c>
      <c r="J5730" s="6" t="s">
        <v>5</v>
      </c>
      <c r="K5730" s="7">
        <v>12.67</v>
      </c>
      <c r="L5730" s="7">
        <f>IFERROR(VLOOKUP(SiscoTable[[#This Row],[Código]],Hoja2!A:B,2,0)*SiscoTable[[#This Row],[Provta(Uns)]],0)</f>
        <v>20.272000000000002</v>
      </c>
      <c r="M5730" s="7">
        <v>0</v>
      </c>
      <c r="N5730" s="7">
        <v>57</v>
      </c>
      <c r="O5730" s="7">
        <f>IFERROR(VLOOKUP(SiscoTable[[#This Row],[Código]],Hoja2!A:B,2,0)*SiscoTable[[#This Row],[Stock_actual]],0)</f>
        <v>91.2</v>
      </c>
      <c r="P5730" s="6" t="s">
        <v>1811</v>
      </c>
      <c r="Q5730" s="7">
        <v>14</v>
      </c>
      <c r="R5730" s="7">
        <v>0</v>
      </c>
      <c r="S5730" s="7" t="s">
        <v>11926</v>
      </c>
      <c r="BI5730"/>
      <c r="BJ5730"/>
    </row>
    <row r="5731" spans="2:62" x14ac:dyDescent="0.4">
      <c r="B5731" s="1">
        <v>27603</v>
      </c>
      <c r="C5731" s="6" t="s">
        <v>25</v>
      </c>
      <c r="D5731" s="6" t="s">
        <v>25</v>
      </c>
      <c r="E5731" s="6" t="s">
        <v>469</v>
      </c>
      <c r="F5731" s="6" t="s">
        <v>1050</v>
      </c>
      <c r="G5731" s="6" t="s">
        <v>1309</v>
      </c>
      <c r="H5731" s="6" t="s">
        <v>1053</v>
      </c>
      <c r="I5731" s="6" t="s">
        <v>1341</v>
      </c>
      <c r="J5731" s="6" t="s">
        <v>5</v>
      </c>
      <c r="K5731" s="7">
        <v>91.33</v>
      </c>
      <c r="L5731" s="7">
        <f>IFERROR(VLOOKUP(SiscoTable[[#This Row],[Código]],Hoja2!A:B,2,0)*SiscoTable[[#This Row],[Provta(Uns)]],0)</f>
        <v>420.11799999999994</v>
      </c>
      <c r="M5731" s="7">
        <v>0</v>
      </c>
      <c r="N5731" s="7">
        <v>131</v>
      </c>
      <c r="O5731" s="7">
        <f>IFERROR(VLOOKUP(SiscoTable[[#This Row],[Código]],Hoja2!A:B,2,0)*SiscoTable[[#This Row],[Stock_actual]],0)</f>
        <v>602.59999999999991</v>
      </c>
      <c r="P5731" s="6" t="s">
        <v>558</v>
      </c>
      <c r="Q5731" s="7">
        <v>100</v>
      </c>
      <c r="R5731" s="7">
        <v>0</v>
      </c>
      <c r="S5731" s="7" t="s">
        <v>11927</v>
      </c>
      <c r="BI5731"/>
      <c r="BJ5731"/>
    </row>
    <row r="5732" spans="2:62" x14ac:dyDescent="0.4">
      <c r="B5732" s="1">
        <v>27604</v>
      </c>
      <c r="C5732" s="6" t="s">
        <v>8</v>
      </c>
      <c r="D5732" s="6" t="s">
        <v>8</v>
      </c>
      <c r="E5732" s="6" t="s">
        <v>2999</v>
      </c>
      <c r="F5732" s="6" t="s">
        <v>3000</v>
      </c>
      <c r="G5732" s="6" t="s">
        <v>3001</v>
      </c>
      <c r="H5732" s="6" t="s">
        <v>3001</v>
      </c>
      <c r="I5732" s="6" t="s">
        <v>3056</v>
      </c>
      <c r="J5732" s="6" t="s">
        <v>5</v>
      </c>
      <c r="K5732" s="7">
        <v>0</v>
      </c>
      <c r="L5732" s="7">
        <f>IFERROR(VLOOKUP(SiscoTable[[#This Row],[Código]],Hoja2!A:B,2,0)*SiscoTable[[#This Row],[Provta(Uns)]],0)</f>
        <v>0</v>
      </c>
      <c r="M5732" s="7">
        <v>0</v>
      </c>
      <c r="N5732" s="7">
        <v>0</v>
      </c>
      <c r="O5732" s="7">
        <f>IFERROR(VLOOKUP(SiscoTable[[#This Row],[Código]],Hoja2!A:B,2,0)*SiscoTable[[#This Row],[Stock_actual]],0)</f>
        <v>0</v>
      </c>
      <c r="P5732" s="6" t="s">
        <v>7</v>
      </c>
      <c r="Q5732" s="7">
        <v>0</v>
      </c>
      <c r="R5732" s="7">
        <v>0</v>
      </c>
      <c r="S5732" s="7" t="s">
        <v>11925</v>
      </c>
      <c r="BI5732"/>
      <c r="BJ5732"/>
    </row>
    <row r="5733" spans="2:62" x14ac:dyDescent="0.4">
      <c r="B5733" s="1">
        <v>27605</v>
      </c>
      <c r="C5733" s="6" t="s">
        <v>8</v>
      </c>
      <c r="D5733" s="6" t="s">
        <v>8</v>
      </c>
      <c r="E5733" s="6" t="s">
        <v>3268</v>
      </c>
      <c r="F5733" s="6" t="s">
        <v>7197</v>
      </c>
      <c r="G5733" s="6" t="s">
        <v>7198</v>
      </c>
      <c r="H5733" s="6" t="s">
        <v>7200</v>
      </c>
      <c r="I5733" s="6" t="s">
        <v>7314</v>
      </c>
      <c r="J5733" s="6" t="s">
        <v>5</v>
      </c>
      <c r="K5733" s="7">
        <v>18.5</v>
      </c>
      <c r="L5733" s="7">
        <f>IFERROR(VLOOKUP(SiscoTable[[#This Row],[Código]],Hoja2!A:B,2,0)*SiscoTable[[#This Row],[Provta(Uns)]],0)</f>
        <v>0</v>
      </c>
      <c r="M5733" s="7">
        <v>0</v>
      </c>
      <c r="N5733" s="7">
        <v>-77</v>
      </c>
      <c r="O5733" s="7">
        <f>IFERROR(VLOOKUP(SiscoTable[[#This Row],[Código]],Hoja2!A:B,2,0)*SiscoTable[[#This Row],[Stock_actual]],0)</f>
        <v>0</v>
      </c>
      <c r="P5733" s="6" t="s">
        <v>7</v>
      </c>
      <c r="Q5733" s="7">
        <v>20</v>
      </c>
      <c r="R5733" s="7">
        <v>37.200000000000003</v>
      </c>
      <c r="S5733" s="7" t="s">
        <v>11928</v>
      </c>
      <c r="BI5733"/>
      <c r="BJ5733"/>
    </row>
    <row r="5734" spans="2:62" x14ac:dyDescent="0.4">
      <c r="B5734" s="1">
        <v>27606</v>
      </c>
      <c r="C5734" s="6" t="s">
        <v>8</v>
      </c>
      <c r="D5734" s="6" t="s">
        <v>25</v>
      </c>
      <c r="E5734" s="6" t="s">
        <v>3268</v>
      </c>
      <c r="F5734" s="6" t="s">
        <v>7197</v>
      </c>
      <c r="G5734" s="6" t="s">
        <v>7198</v>
      </c>
      <c r="H5734" s="6" t="s">
        <v>7200</v>
      </c>
      <c r="I5734" s="6" t="s">
        <v>7315</v>
      </c>
      <c r="J5734" s="6" t="s">
        <v>5</v>
      </c>
      <c r="K5734" s="7">
        <v>160.5</v>
      </c>
      <c r="L5734" s="7">
        <f>IFERROR(VLOOKUP(SiscoTable[[#This Row],[Código]],Hoja2!A:B,2,0)*SiscoTable[[#This Row],[Provta(Uns)]],0)</f>
        <v>16.05</v>
      </c>
      <c r="M5734" s="7">
        <v>0</v>
      </c>
      <c r="N5734" s="7">
        <v>2728</v>
      </c>
      <c r="O5734" s="7">
        <f>IFERROR(VLOOKUP(SiscoTable[[#This Row],[Código]],Hoja2!A:B,2,0)*SiscoTable[[#This Row],[Stock_actual]],0)</f>
        <v>272.8</v>
      </c>
      <c r="P5734" s="6" t="s">
        <v>6620</v>
      </c>
      <c r="Q5734" s="7">
        <v>177</v>
      </c>
      <c r="R5734" s="7">
        <v>0</v>
      </c>
      <c r="S5734" s="7" t="s">
        <v>11928</v>
      </c>
      <c r="BI5734"/>
      <c r="BJ5734"/>
    </row>
    <row r="5735" spans="2:62" x14ac:dyDescent="0.4">
      <c r="B5735" s="1">
        <v>27611</v>
      </c>
      <c r="C5735" s="6" t="s">
        <v>8</v>
      </c>
      <c r="D5735" s="6" t="s">
        <v>8</v>
      </c>
      <c r="E5735" s="6" t="s">
        <v>3268</v>
      </c>
      <c r="F5735" s="6" t="s">
        <v>7197</v>
      </c>
      <c r="G5735" s="6" t="s">
        <v>7198</v>
      </c>
      <c r="H5735" s="6" t="s">
        <v>7200</v>
      </c>
      <c r="I5735" s="6" t="s">
        <v>7316</v>
      </c>
      <c r="J5735" s="6" t="s">
        <v>5</v>
      </c>
      <c r="K5735" s="7">
        <v>0</v>
      </c>
      <c r="L5735" s="7">
        <f>IFERROR(VLOOKUP(SiscoTable[[#This Row],[Código]],Hoja2!A:B,2,0)*SiscoTable[[#This Row],[Provta(Uns)]],0)</f>
        <v>0</v>
      </c>
      <c r="M5735" s="7">
        <v>0</v>
      </c>
      <c r="N5735" s="7">
        <v>0</v>
      </c>
      <c r="O5735" s="7">
        <f>IFERROR(VLOOKUP(SiscoTable[[#This Row],[Código]],Hoja2!A:B,2,0)*SiscoTable[[#This Row],[Stock_actual]],0)</f>
        <v>0</v>
      </c>
      <c r="P5735" s="6" t="s">
        <v>7</v>
      </c>
      <c r="Q5735" s="7">
        <v>0</v>
      </c>
      <c r="R5735" s="7">
        <v>0</v>
      </c>
      <c r="S5735" s="7" t="s">
        <v>11928</v>
      </c>
      <c r="BI5735"/>
      <c r="BJ5735"/>
    </row>
    <row r="5736" spans="2:62" x14ac:dyDescent="0.4">
      <c r="B5736" s="1">
        <v>27612</v>
      </c>
      <c r="C5736" s="6" t="s">
        <v>8</v>
      </c>
      <c r="D5736" s="6" t="s">
        <v>8</v>
      </c>
      <c r="E5736" s="6" t="s">
        <v>8482</v>
      </c>
      <c r="F5736" s="6" t="s">
        <v>9030</v>
      </c>
      <c r="G5736" s="6" t="s">
        <v>10068</v>
      </c>
      <c r="H5736" s="6" t="s">
        <v>10082</v>
      </c>
      <c r="I5736" s="6" t="s">
        <v>10140</v>
      </c>
      <c r="J5736" s="6" t="s">
        <v>5</v>
      </c>
      <c r="K5736" s="7">
        <v>0</v>
      </c>
      <c r="L5736" s="7">
        <f>IFERROR(VLOOKUP(SiscoTable[[#This Row],[Código]],Hoja2!A:B,2,0)*SiscoTable[[#This Row],[Provta(Uns)]],0)</f>
        <v>0</v>
      </c>
      <c r="M5736" s="7">
        <v>0</v>
      </c>
      <c r="N5736" s="7">
        <v>0</v>
      </c>
      <c r="O5736" s="7">
        <f>IFERROR(VLOOKUP(SiscoTable[[#This Row],[Código]],Hoja2!A:B,2,0)*SiscoTable[[#This Row],[Stock_actual]],0)</f>
        <v>0</v>
      </c>
      <c r="P5736" s="6" t="s">
        <v>7</v>
      </c>
      <c r="Q5736" s="7">
        <v>0</v>
      </c>
      <c r="R5736" s="7">
        <v>0</v>
      </c>
      <c r="S5736" s="7" t="s">
        <v>11926</v>
      </c>
      <c r="BI5736"/>
      <c r="BJ5736"/>
    </row>
    <row r="5737" spans="2:62" x14ac:dyDescent="0.4">
      <c r="B5737" s="1">
        <v>27613</v>
      </c>
      <c r="C5737" s="6" t="s">
        <v>25</v>
      </c>
      <c r="D5737" s="6" t="s">
        <v>30</v>
      </c>
      <c r="E5737" s="6" t="s">
        <v>8482</v>
      </c>
      <c r="F5737" s="6" t="s">
        <v>1736</v>
      </c>
      <c r="G5737" s="6" t="s">
        <v>10616</v>
      </c>
      <c r="H5737" s="6" t="s">
        <v>10618</v>
      </c>
      <c r="I5737" s="6" t="s">
        <v>10651</v>
      </c>
      <c r="J5737" s="6" t="s">
        <v>5</v>
      </c>
      <c r="K5737" s="7">
        <v>26.83</v>
      </c>
      <c r="L5737" s="7">
        <f>IFERROR(VLOOKUP(SiscoTable[[#This Row],[Código]],Hoja2!A:B,2,0)*SiscoTable[[#This Row],[Provta(Uns)]],0)</f>
        <v>920.26899999999989</v>
      </c>
      <c r="M5737" s="7">
        <v>0</v>
      </c>
      <c r="N5737" s="7">
        <v>69</v>
      </c>
      <c r="O5737" s="7">
        <f>IFERROR(VLOOKUP(SiscoTable[[#This Row],[Código]],Hoja2!A:B,2,0)*SiscoTable[[#This Row],[Stock_actual]],0)</f>
        <v>2366.6999999999998</v>
      </c>
      <c r="P5737" s="6" t="s">
        <v>661</v>
      </c>
      <c r="Q5737" s="7">
        <v>29</v>
      </c>
      <c r="R5737" s="7">
        <v>0</v>
      </c>
      <c r="S5737" s="7" t="s">
        <v>11926</v>
      </c>
      <c r="BI5737"/>
      <c r="BJ5737"/>
    </row>
    <row r="5738" spans="2:62" x14ac:dyDescent="0.4">
      <c r="B5738" s="1">
        <v>27614</v>
      </c>
      <c r="C5738" s="6" t="s">
        <v>30</v>
      </c>
      <c r="D5738" s="6" t="s">
        <v>8</v>
      </c>
      <c r="E5738" s="6" t="s">
        <v>8482</v>
      </c>
      <c r="F5738" s="6" t="s">
        <v>8641</v>
      </c>
      <c r="G5738" s="6" t="s">
        <v>8756</v>
      </c>
      <c r="H5738" s="6" t="s">
        <v>8698</v>
      </c>
      <c r="I5738" s="6" t="s">
        <v>8782</v>
      </c>
      <c r="J5738" s="6" t="s">
        <v>5</v>
      </c>
      <c r="K5738" s="7">
        <v>1.5</v>
      </c>
      <c r="L5738" s="7">
        <f>IFERROR(VLOOKUP(SiscoTable[[#This Row],[Código]],Hoja2!A:B,2,0)*SiscoTable[[#This Row],[Provta(Uns)]],0)</f>
        <v>74.849999999999994</v>
      </c>
      <c r="M5738" s="7">
        <v>6</v>
      </c>
      <c r="N5738" s="7">
        <v>6</v>
      </c>
      <c r="O5738" s="7">
        <f>IFERROR(VLOOKUP(SiscoTable[[#This Row],[Código]],Hoja2!A:B,2,0)*SiscoTable[[#This Row],[Stock_actual]],0)</f>
        <v>299.39999999999998</v>
      </c>
      <c r="P5738" s="6" t="s">
        <v>560</v>
      </c>
      <c r="Q5738" s="7">
        <v>2</v>
      </c>
      <c r="R5738" s="7">
        <v>0</v>
      </c>
      <c r="S5738" s="7" t="s">
        <v>11926</v>
      </c>
      <c r="BI5738"/>
      <c r="BJ5738"/>
    </row>
    <row r="5739" spans="2:62" x14ac:dyDescent="0.4">
      <c r="B5739" s="1">
        <v>27615</v>
      </c>
      <c r="C5739" s="6" t="s">
        <v>8</v>
      </c>
      <c r="D5739" s="6" t="s">
        <v>8</v>
      </c>
      <c r="E5739" s="6" t="s">
        <v>0</v>
      </c>
      <c r="F5739" s="6" t="s">
        <v>59</v>
      </c>
      <c r="G5739" s="6" t="s">
        <v>59</v>
      </c>
      <c r="H5739" s="6" t="s">
        <v>4</v>
      </c>
      <c r="I5739" s="6" t="s">
        <v>60</v>
      </c>
      <c r="J5739" s="6" t="s">
        <v>5</v>
      </c>
      <c r="K5739" s="7">
        <v>4.5</v>
      </c>
      <c r="L5739" s="7">
        <f>IFERROR(VLOOKUP(SiscoTable[[#This Row],[Código]],Hoja2!A:B,2,0)*SiscoTable[[#This Row],[Provta(Uns)]],0)</f>
        <v>0</v>
      </c>
      <c r="M5739" s="7">
        <v>0</v>
      </c>
      <c r="N5739" s="7">
        <v>-10</v>
      </c>
      <c r="O5739" s="7">
        <f>IFERROR(VLOOKUP(SiscoTable[[#This Row],[Código]],Hoja2!A:B,2,0)*SiscoTable[[#This Row],[Stock_actual]],0)</f>
        <v>0</v>
      </c>
      <c r="P5739" s="6" t="s">
        <v>7</v>
      </c>
      <c r="Q5739" s="7">
        <v>5</v>
      </c>
      <c r="R5739" s="7">
        <v>9</v>
      </c>
      <c r="S5739" s="7" t="s">
        <v>11923</v>
      </c>
      <c r="BI5739"/>
      <c r="BJ5739"/>
    </row>
    <row r="5740" spans="2:62" x14ac:dyDescent="0.4">
      <c r="B5740" s="1">
        <v>27616</v>
      </c>
      <c r="C5740" s="6" t="s">
        <v>25</v>
      </c>
      <c r="D5740" s="6" t="s">
        <v>25</v>
      </c>
      <c r="E5740" s="6" t="s">
        <v>197</v>
      </c>
      <c r="F5740" s="6" t="s">
        <v>307</v>
      </c>
      <c r="G5740" s="6" t="s">
        <v>308</v>
      </c>
      <c r="H5740" s="6" t="s">
        <v>314</v>
      </c>
      <c r="I5740" s="6" t="s">
        <v>313</v>
      </c>
      <c r="J5740" s="6" t="s">
        <v>5</v>
      </c>
      <c r="K5740" s="7">
        <v>38.67</v>
      </c>
      <c r="L5740" s="34">
        <f>IFERROR(VLOOKUP(SiscoTable[[#This Row],[Código]],Hoja2!A:B,2,0)*SiscoTable[[#This Row],[Provta(Uns)]],0)</f>
        <v>808.20299999999997</v>
      </c>
      <c r="M5740" s="7">
        <v>150</v>
      </c>
      <c r="N5740" s="7">
        <v>0</v>
      </c>
      <c r="O5740" s="34">
        <f>IFERROR(VLOOKUP(SiscoTable[[#This Row],[Código]],Hoja2!A:B,2,0)*SiscoTable[[#This Row],[Stock_actual]],0)</f>
        <v>0</v>
      </c>
      <c r="P5740" s="6" t="s">
        <v>7</v>
      </c>
      <c r="Q5740" s="7">
        <v>43</v>
      </c>
      <c r="R5740" s="7">
        <v>0</v>
      </c>
      <c r="S5740" s="7" t="s">
        <v>11924</v>
      </c>
      <c r="BI5740"/>
      <c r="BJ5740"/>
    </row>
    <row r="5741" spans="2:62" x14ac:dyDescent="0.4">
      <c r="B5741" s="1">
        <v>27617</v>
      </c>
      <c r="C5741" s="6" t="s">
        <v>30</v>
      </c>
      <c r="D5741" s="6" t="s">
        <v>8</v>
      </c>
      <c r="E5741" s="6" t="s">
        <v>197</v>
      </c>
      <c r="F5741" s="6" t="s">
        <v>307</v>
      </c>
      <c r="G5741" s="6" t="s">
        <v>308</v>
      </c>
      <c r="H5741" s="6" t="s">
        <v>314</v>
      </c>
      <c r="I5741" s="6" t="s">
        <v>327</v>
      </c>
      <c r="J5741" s="6" t="s">
        <v>5</v>
      </c>
      <c r="K5741" s="7">
        <v>0</v>
      </c>
      <c r="L5741" s="34">
        <f>IFERROR(VLOOKUP(SiscoTable[[#This Row],[Código]],Hoja2!A:B,2,0)*SiscoTable[[#This Row],[Provta(Uns)]],0)</f>
        <v>0</v>
      </c>
      <c r="M5741" s="7">
        <v>0</v>
      </c>
      <c r="N5741" s="7">
        <v>0</v>
      </c>
      <c r="O5741" s="34">
        <f>IFERROR(VLOOKUP(SiscoTable[[#This Row],[Código]],Hoja2!A:B,2,0)*SiscoTable[[#This Row],[Stock_actual]],0)</f>
        <v>0</v>
      </c>
      <c r="P5741" s="6" t="s">
        <v>7</v>
      </c>
      <c r="Q5741" s="7">
        <v>0</v>
      </c>
      <c r="R5741" s="7">
        <v>0</v>
      </c>
      <c r="S5741" s="7" t="s">
        <v>11924</v>
      </c>
      <c r="BI5741"/>
      <c r="BJ5741"/>
    </row>
    <row r="5742" spans="2:62" x14ac:dyDescent="0.4">
      <c r="B5742" s="1">
        <v>27618</v>
      </c>
      <c r="C5742" s="6" t="s">
        <v>30</v>
      </c>
      <c r="D5742" s="6" t="s">
        <v>25</v>
      </c>
      <c r="E5742" s="6" t="s">
        <v>3268</v>
      </c>
      <c r="F5742" s="6" t="s">
        <v>6803</v>
      </c>
      <c r="G5742" s="6" t="s">
        <v>6804</v>
      </c>
      <c r="H5742" s="6" t="s">
        <v>6829</v>
      </c>
      <c r="I5742" s="6" t="s">
        <v>6828</v>
      </c>
      <c r="J5742" s="6" t="s">
        <v>5</v>
      </c>
      <c r="K5742" s="7">
        <v>0.17</v>
      </c>
      <c r="L5742" s="7">
        <f>IFERROR(VLOOKUP(SiscoTable[[#This Row],[Código]],Hoja2!A:B,2,0)*SiscoTable[[#This Row],[Provta(Uns)]],0)</f>
        <v>0.20400000000000001</v>
      </c>
      <c r="M5742" s="7">
        <v>0</v>
      </c>
      <c r="N5742" s="7">
        <v>-1</v>
      </c>
      <c r="O5742" s="7">
        <f>IFERROR(VLOOKUP(SiscoTable[[#This Row],[Código]],Hoja2!A:B,2,0)*SiscoTable[[#This Row],[Stock_actual]],0)</f>
        <v>-1.2</v>
      </c>
      <c r="P5742" s="6" t="s">
        <v>7</v>
      </c>
      <c r="Q5742" s="7">
        <v>0</v>
      </c>
      <c r="R5742" s="7">
        <v>0.6</v>
      </c>
      <c r="S5742" s="7" t="s">
        <v>11925</v>
      </c>
      <c r="BI5742"/>
      <c r="BJ5742"/>
    </row>
    <row r="5743" spans="2:62" x14ac:dyDescent="0.4">
      <c r="B5743" s="1">
        <v>27619</v>
      </c>
      <c r="C5743" s="6" t="s">
        <v>30</v>
      </c>
      <c r="D5743" s="6" t="s">
        <v>30</v>
      </c>
      <c r="E5743" s="6" t="s">
        <v>3268</v>
      </c>
      <c r="F5743" s="6" t="s">
        <v>6803</v>
      </c>
      <c r="G5743" s="6" t="s">
        <v>6804</v>
      </c>
      <c r="H5743" s="6" t="s">
        <v>6829</v>
      </c>
      <c r="I5743" s="6" t="s">
        <v>6830</v>
      </c>
      <c r="J5743" s="6" t="s">
        <v>5</v>
      </c>
      <c r="K5743" s="7">
        <v>0</v>
      </c>
      <c r="L5743" s="7">
        <f>IFERROR(VLOOKUP(SiscoTable[[#This Row],[Código]],Hoja2!A:B,2,0)*SiscoTable[[#This Row],[Provta(Uns)]],0)</f>
        <v>0</v>
      </c>
      <c r="M5743" s="7">
        <v>0</v>
      </c>
      <c r="N5743" s="7">
        <v>0</v>
      </c>
      <c r="O5743" s="7">
        <f>IFERROR(VLOOKUP(SiscoTable[[#This Row],[Código]],Hoja2!A:B,2,0)*SiscoTable[[#This Row],[Stock_actual]],0)</f>
        <v>0</v>
      </c>
      <c r="P5743" s="6" t="s">
        <v>7</v>
      </c>
      <c r="Q5743" s="7">
        <v>0</v>
      </c>
      <c r="R5743" s="7">
        <v>0</v>
      </c>
      <c r="S5743" s="7" t="s">
        <v>11925</v>
      </c>
      <c r="BI5743"/>
      <c r="BJ5743"/>
    </row>
    <row r="5744" spans="2:62" x14ac:dyDescent="0.4">
      <c r="B5744" s="1">
        <v>27620</v>
      </c>
      <c r="C5744" s="6" t="s">
        <v>8</v>
      </c>
      <c r="D5744" s="6" t="s">
        <v>30</v>
      </c>
      <c r="E5744" s="6" t="s">
        <v>3268</v>
      </c>
      <c r="F5744" s="6" t="s">
        <v>6803</v>
      </c>
      <c r="G5744" s="6" t="s">
        <v>6915</v>
      </c>
      <c r="H5744" s="6" t="s">
        <v>7025</v>
      </c>
      <c r="I5744" s="6" t="s">
        <v>7024</v>
      </c>
      <c r="J5744" s="6" t="s">
        <v>5</v>
      </c>
      <c r="K5744" s="7">
        <v>0</v>
      </c>
      <c r="L5744" s="7">
        <f>IFERROR(VLOOKUP(SiscoTable[[#This Row],[Código]],Hoja2!A:B,2,0)*SiscoTable[[#This Row],[Provta(Uns)]],0)</f>
        <v>0</v>
      </c>
      <c r="M5744" s="7">
        <v>0</v>
      </c>
      <c r="N5744" s="7">
        <v>0</v>
      </c>
      <c r="O5744" s="7">
        <f>IFERROR(VLOOKUP(SiscoTable[[#This Row],[Código]],Hoja2!A:B,2,0)*SiscoTable[[#This Row],[Stock_actual]],0)</f>
        <v>0</v>
      </c>
      <c r="P5744" s="6" t="s">
        <v>7</v>
      </c>
      <c r="Q5744" s="7">
        <v>0</v>
      </c>
      <c r="R5744" s="7">
        <v>0</v>
      </c>
      <c r="S5744" s="7" t="s">
        <v>11925</v>
      </c>
      <c r="BI5744"/>
      <c r="BJ5744"/>
    </row>
    <row r="5745" spans="2:62" x14ac:dyDescent="0.4">
      <c r="B5745" s="1">
        <v>27621</v>
      </c>
      <c r="C5745" s="6" t="s">
        <v>8</v>
      </c>
      <c r="D5745" s="6" t="s">
        <v>30</v>
      </c>
      <c r="E5745" s="6" t="s">
        <v>3268</v>
      </c>
      <c r="F5745" s="6" t="s">
        <v>6803</v>
      </c>
      <c r="G5745" s="6" t="s">
        <v>6915</v>
      </c>
      <c r="H5745" s="6" t="s">
        <v>7025</v>
      </c>
      <c r="I5745" s="6" t="s">
        <v>7026</v>
      </c>
      <c r="J5745" s="6" t="s">
        <v>5</v>
      </c>
      <c r="K5745" s="7">
        <v>0</v>
      </c>
      <c r="L5745" s="7">
        <f>IFERROR(VLOOKUP(SiscoTable[[#This Row],[Código]],Hoja2!A:B,2,0)*SiscoTable[[#This Row],[Provta(Uns)]],0)</f>
        <v>0</v>
      </c>
      <c r="M5745" s="7">
        <v>6</v>
      </c>
      <c r="N5745" s="7">
        <v>0</v>
      </c>
      <c r="O5745" s="7">
        <f>IFERROR(VLOOKUP(SiscoTable[[#This Row],[Código]],Hoja2!A:B,2,0)*SiscoTable[[#This Row],[Stock_actual]],0)</f>
        <v>0</v>
      </c>
      <c r="P5745" s="6" t="s">
        <v>7</v>
      </c>
      <c r="Q5745" s="7">
        <v>0</v>
      </c>
      <c r="R5745" s="7">
        <v>0</v>
      </c>
      <c r="S5745" s="7" t="s">
        <v>11925</v>
      </c>
      <c r="BI5745"/>
      <c r="BJ5745"/>
    </row>
    <row r="5746" spans="2:62" x14ac:dyDescent="0.4">
      <c r="B5746" s="1">
        <v>27622</v>
      </c>
      <c r="C5746" s="6" t="s">
        <v>8</v>
      </c>
      <c r="D5746" s="6" t="s">
        <v>8</v>
      </c>
      <c r="E5746" s="6" t="s">
        <v>3268</v>
      </c>
      <c r="F5746" s="6" t="s">
        <v>6803</v>
      </c>
      <c r="G5746" s="6" t="s">
        <v>6852</v>
      </c>
      <c r="H5746" s="6" t="s">
        <v>6892</v>
      </c>
      <c r="I5746" s="6" t="s">
        <v>6891</v>
      </c>
      <c r="J5746" s="6" t="s">
        <v>5</v>
      </c>
      <c r="K5746" s="7">
        <v>0</v>
      </c>
      <c r="L5746" s="7">
        <f>IFERROR(VLOOKUP(SiscoTable[[#This Row],[Código]],Hoja2!A:B,2,0)*SiscoTable[[#This Row],[Provta(Uns)]],0)</f>
        <v>0</v>
      </c>
      <c r="M5746" s="7">
        <v>0</v>
      </c>
      <c r="N5746" s="7">
        <v>0</v>
      </c>
      <c r="O5746" s="7">
        <f>IFERROR(VLOOKUP(SiscoTable[[#This Row],[Código]],Hoja2!A:B,2,0)*SiscoTable[[#This Row],[Stock_actual]],0)</f>
        <v>0</v>
      </c>
      <c r="P5746" s="6" t="s">
        <v>7</v>
      </c>
      <c r="Q5746" s="7">
        <v>0</v>
      </c>
      <c r="R5746" s="7">
        <v>0</v>
      </c>
      <c r="S5746" s="7" t="s">
        <v>11925</v>
      </c>
      <c r="BI5746"/>
      <c r="BJ5746"/>
    </row>
    <row r="5747" spans="2:62" x14ac:dyDescent="0.4">
      <c r="B5747" s="1">
        <v>27623</v>
      </c>
      <c r="C5747" s="6" t="s">
        <v>8</v>
      </c>
      <c r="D5747" s="6" t="s">
        <v>30</v>
      </c>
      <c r="E5747" s="6" t="s">
        <v>3268</v>
      </c>
      <c r="F5747" s="6" t="s">
        <v>6803</v>
      </c>
      <c r="G5747" s="6" t="s">
        <v>6852</v>
      </c>
      <c r="H5747" s="6" t="s">
        <v>6892</v>
      </c>
      <c r="I5747" s="6" t="s">
        <v>6893</v>
      </c>
      <c r="J5747" s="6" t="s">
        <v>5</v>
      </c>
      <c r="K5747" s="7">
        <v>0</v>
      </c>
      <c r="L5747" s="7">
        <f>IFERROR(VLOOKUP(SiscoTable[[#This Row],[Código]],Hoja2!A:B,2,0)*SiscoTable[[#This Row],[Provta(Uns)]],0)</f>
        <v>0</v>
      </c>
      <c r="M5747" s="7">
        <v>0</v>
      </c>
      <c r="N5747" s="7">
        <v>0</v>
      </c>
      <c r="O5747" s="7">
        <f>IFERROR(VLOOKUP(SiscoTable[[#This Row],[Código]],Hoja2!A:B,2,0)*SiscoTable[[#This Row],[Stock_actual]],0)</f>
        <v>0</v>
      </c>
      <c r="P5747" s="6" t="s">
        <v>7</v>
      </c>
      <c r="Q5747" s="7">
        <v>0</v>
      </c>
      <c r="R5747" s="7">
        <v>0</v>
      </c>
      <c r="S5747" s="7" t="s">
        <v>11925</v>
      </c>
      <c r="BI5747"/>
      <c r="BJ5747"/>
    </row>
    <row r="5748" spans="2:62" x14ac:dyDescent="0.4">
      <c r="B5748" s="1">
        <v>27624</v>
      </c>
      <c r="C5748" s="6" t="s">
        <v>8</v>
      </c>
      <c r="D5748" s="6" t="s">
        <v>30</v>
      </c>
      <c r="E5748" s="6" t="s">
        <v>3268</v>
      </c>
      <c r="F5748" s="6" t="s">
        <v>6803</v>
      </c>
      <c r="G5748" s="6" t="s">
        <v>7041</v>
      </c>
      <c r="H5748" s="6" t="s">
        <v>7132</v>
      </c>
      <c r="I5748" s="6" t="s">
        <v>7131</v>
      </c>
      <c r="J5748" s="6" t="s">
        <v>5</v>
      </c>
      <c r="K5748" s="7">
        <v>0</v>
      </c>
      <c r="L5748" s="7">
        <f>IFERROR(VLOOKUP(SiscoTable[[#This Row],[Código]],Hoja2!A:B,2,0)*SiscoTable[[#This Row],[Provta(Uns)]],0)</f>
        <v>0</v>
      </c>
      <c r="M5748" s="7">
        <v>0</v>
      </c>
      <c r="N5748" s="7">
        <v>0</v>
      </c>
      <c r="O5748" s="7">
        <f>IFERROR(VLOOKUP(SiscoTable[[#This Row],[Código]],Hoja2!A:B,2,0)*SiscoTable[[#This Row],[Stock_actual]],0)</f>
        <v>0</v>
      </c>
      <c r="P5748" s="6" t="s">
        <v>7</v>
      </c>
      <c r="Q5748" s="7">
        <v>0</v>
      </c>
      <c r="R5748" s="7">
        <v>0</v>
      </c>
      <c r="S5748" s="7" t="s">
        <v>11925</v>
      </c>
      <c r="BI5748"/>
      <c r="BJ5748"/>
    </row>
    <row r="5749" spans="2:62" x14ac:dyDescent="0.4">
      <c r="B5749" s="1">
        <v>27625</v>
      </c>
      <c r="C5749" s="6" t="s">
        <v>8</v>
      </c>
      <c r="D5749" s="6" t="s">
        <v>30</v>
      </c>
      <c r="E5749" s="6" t="s">
        <v>3268</v>
      </c>
      <c r="F5749" s="6" t="s">
        <v>6803</v>
      </c>
      <c r="G5749" s="6" t="s">
        <v>7041</v>
      </c>
      <c r="H5749" s="6" t="s">
        <v>7132</v>
      </c>
      <c r="I5749" s="6" t="s">
        <v>7133</v>
      </c>
      <c r="J5749" s="6" t="s">
        <v>5</v>
      </c>
      <c r="K5749" s="7">
        <v>0</v>
      </c>
      <c r="L5749" s="7">
        <f>IFERROR(VLOOKUP(SiscoTable[[#This Row],[Código]],Hoja2!A:B,2,0)*SiscoTable[[#This Row],[Provta(Uns)]],0)</f>
        <v>0</v>
      </c>
      <c r="M5749" s="7">
        <v>0</v>
      </c>
      <c r="N5749" s="7">
        <v>0</v>
      </c>
      <c r="O5749" s="7">
        <f>IFERROR(VLOOKUP(SiscoTable[[#This Row],[Código]],Hoja2!A:B,2,0)*SiscoTable[[#This Row],[Stock_actual]],0)</f>
        <v>0</v>
      </c>
      <c r="P5749" s="6" t="s">
        <v>7</v>
      </c>
      <c r="Q5749" s="7">
        <v>0</v>
      </c>
      <c r="R5749" s="7">
        <v>0</v>
      </c>
      <c r="S5749" s="7" t="s">
        <v>11925</v>
      </c>
      <c r="BI5749"/>
      <c r="BJ5749"/>
    </row>
    <row r="5750" spans="2:62" x14ac:dyDescent="0.4">
      <c r="B5750" s="1">
        <v>27626</v>
      </c>
      <c r="C5750" s="6" t="s">
        <v>8</v>
      </c>
      <c r="D5750" s="6" t="s">
        <v>25</v>
      </c>
      <c r="E5750" s="6" t="s">
        <v>3268</v>
      </c>
      <c r="F5750" s="6" t="s">
        <v>6803</v>
      </c>
      <c r="G5750" s="6" t="s">
        <v>7041</v>
      </c>
      <c r="H5750" s="6" t="s">
        <v>7132</v>
      </c>
      <c r="I5750" s="6" t="s">
        <v>7134</v>
      </c>
      <c r="J5750" s="6" t="s">
        <v>5</v>
      </c>
      <c r="K5750" s="7">
        <v>0</v>
      </c>
      <c r="L5750" s="7">
        <f>IFERROR(VLOOKUP(SiscoTable[[#This Row],[Código]],Hoja2!A:B,2,0)*SiscoTable[[#This Row],[Provta(Uns)]],0)</f>
        <v>0</v>
      </c>
      <c r="M5750" s="7">
        <v>0</v>
      </c>
      <c r="N5750" s="7">
        <v>0</v>
      </c>
      <c r="O5750" s="7">
        <f>IFERROR(VLOOKUP(SiscoTable[[#This Row],[Código]],Hoja2!A:B,2,0)*SiscoTable[[#This Row],[Stock_actual]],0)</f>
        <v>0</v>
      </c>
      <c r="P5750" s="6" t="s">
        <v>7</v>
      </c>
      <c r="Q5750" s="7">
        <v>0</v>
      </c>
      <c r="R5750" s="7">
        <v>0</v>
      </c>
      <c r="S5750" s="7" t="s">
        <v>11925</v>
      </c>
      <c r="BI5750"/>
      <c r="BJ5750"/>
    </row>
    <row r="5751" spans="2:62" x14ac:dyDescent="0.4">
      <c r="B5751" s="1">
        <v>27627</v>
      </c>
      <c r="C5751" s="6" t="s">
        <v>8</v>
      </c>
      <c r="D5751" s="6" t="s">
        <v>8</v>
      </c>
      <c r="E5751" s="6" t="s">
        <v>3268</v>
      </c>
      <c r="F5751" s="6" t="s">
        <v>6803</v>
      </c>
      <c r="G5751" s="6" t="s">
        <v>7041</v>
      </c>
      <c r="H5751" s="6" t="s">
        <v>7136</v>
      </c>
      <c r="I5751" s="6" t="s">
        <v>7135</v>
      </c>
      <c r="J5751" s="6" t="s">
        <v>5</v>
      </c>
      <c r="K5751" s="7">
        <v>0</v>
      </c>
      <c r="L5751" s="7">
        <f>IFERROR(VLOOKUP(SiscoTable[[#This Row],[Código]],Hoja2!A:B,2,0)*SiscoTable[[#This Row],[Provta(Uns)]],0)</f>
        <v>0</v>
      </c>
      <c r="M5751" s="7">
        <v>0</v>
      </c>
      <c r="N5751" s="7">
        <v>0</v>
      </c>
      <c r="O5751" s="7">
        <f>IFERROR(VLOOKUP(SiscoTable[[#This Row],[Código]],Hoja2!A:B,2,0)*SiscoTable[[#This Row],[Stock_actual]],0)</f>
        <v>0</v>
      </c>
      <c r="P5751" s="6" t="s">
        <v>7</v>
      </c>
      <c r="Q5751" s="7">
        <v>0</v>
      </c>
      <c r="R5751" s="7">
        <v>0</v>
      </c>
      <c r="S5751" s="7" t="s">
        <v>11925</v>
      </c>
      <c r="BI5751"/>
      <c r="BJ5751"/>
    </row>
    <row r="5752" spans="2:62" x14ac:dyDescent="0.4">
      <c r="B5752" s="1">
        <v>27628</v>
      </c>
      <c r="C5752" s="6" t="s">
        <v>8</v>
      </c>
      <c r="D5752" s="6" t="s">
        <v>8</v>
      </c>
      <c r="E5752" s="6" t="s">
        <v>3268</v>
      </c>
      <c r="F5752" s="6" t="s">
        <v>8283</v>
      </c>
      <c r="G5752" s="6" t="s">
        <v>8289</v>
      </c>
      <c r="H5752" s="6" t="s">
        <v>8293</v>
      </c>
      <c r="I5752" s="6" t="s">
        <v>8310</v>
      </c>
      <c r="J5752" s="6" t="s">
        <v>5</v>
      </c>
      <c r="K5752" s="7">
        <v>0</v>
      </c>
      <c r="L5752" s="7">
        <f>IFERROR(VLOOKUP(SiscoTable[[#This Row],[Código]],Hoja2!A:B,2,0)*SiscoTable[[#This Row],[Provta(Uns)]],0)</f>
        <v>0</v>
      </c>
      <c r="M5752" s="7">
        <v>16</v>
      </c>
      <c r="N5752" s="7">
        <v>0</v>
      </c>
      <c r="O5752" s="7">
        <f>IFERROR(VLOOKUP(SiscoTable[[#This Row],[Código]],Hoja2!A:B,2,0)*SiscoTable[[#This Row],[Stock_actual]],0)</f>
        <v>0</v>
      </c>
      <c r="P5752" s="6" t="s">
        <v>7</v>
      </c>
      <c r="Q5752" s="7">
        <v>0</v>
      </c>
      <c r="R5752" s="7">
        <v>0</v>
      </c>
      <c r="S5752" s="7" t="s">
        <v>11928</v>
      </c>
      <c r="BI5752"/>
      <c r="BJ5752"/>
    </row>
    <row r="5753" spans="2:62" x14ac:dyDescent="0.4">
      <c r="B5753" s="1">
        <v>27629</v>
      </c>
      <c r="C5753" s="6" t="s">
        <v>8</v>
      </c>
      <c r="D5753" s="6" t="s">
        <v>8</v>
      </c>
      <c r="E5753" s="6" t="s">
        <v>3268</v>
      </c>
      <c r="F5753" s="6" t="s">
        <v>8283</v>
      </c>
      <c r="G5753" s="6" t="s">
        <v>8289</v>
      </c>
      <c r="H5753" s="6" t="s">
        <v>8295</v>
      </c>
      <c r="I5753" s="6" t="s">
        <v>8311</v>
      </c>
      <c r="J5753" s="6" t="s">
        <v>5</v>
      </c>
      <c r="K5753" s="7">
        <v>0</v>
      </c>
      <c r="L5753" s="7">
        <f>IFERROR(VLOOKUP(SiscoTable[[#This Row],[Código]],Hoja2!A:B,2,0)*SiscoTable[[#This Row],[Provta(Uns)]],0)</f>
        <v>0</v>
      </c>
      <c r="M5753" s="7">
        <v>12</v>
      </c>
      <c r="N5753" s="7">
        <v>0</v>
      </c>
      <c r="O5753" s="7">
        <f>IFERROR(VLOOKUP(SiscoTable[[#This Row],[Código]],Hoja2!A:B,2,0)*SiscoTable[[#This Row],[Stock_actual]],0)</f>
        <v>0</v>
      </c>
      <c r="P5753" s="6" t="s">
        <v>7</v>
      </c>
      <c r="Q5753" s="7">
        <v>0</v>
      </c>
      <c r="R5753" s="7">
        <v>0</v>
      </c>
      <c r="S5753" s="7" t="s">
        <v>11928</v>
      </c>
      <c r="BI5753"/>
      <c r="BJ5753"/>
    </row>
    <row r="5754" spans="2:62" x14ac:dyDescent="0.4">
      <c r="B5754" s="1">
        <v>27630</v>
      </c>
      <c r="C5754" s="6" t="s">
        <v>8</v>
      </c>
      <c r="D5754" s="6" t="s">
        <v>8</v>
      </c>
      <c r="E5754" s="6" t="s">
        <v>8482</v>
      </c>
      <c r="F5754" s="6" t="s">
        <v>1736</v>
      </c>
      <c r="G5754" s="6" t="s">
        <v>10362</v>
      </c>
      <c r="H5754" s="6" t="s">
        <v>9322</v>
      </c>
      <c r="I5754" s="6" t="s">
        <v>10558</v>
      </c>
      <c r="J5754" s="6" t="s">
        <v>5</v>
      </c>
      <c r="K5754" s="7">
        <v>0.5</v>
      </c>
      <c r="L5754" s="7">
        <f>IFERROR(VLOOKUP(SiscoTable[[#This Row],[Código]],Hoja2!A:B,2,0)*SiscoTable[[#This Row],[Provta(Uns)]],0)</f>
        <v>2.4500000000000002</v>
      </c>
      <c r="M5754" s="7">
        <v>48</v>
      </c>
      <c r="N5754" s="7">
        <v>28</v>
      </c>
      <c r="O5754" s="7">
        <f>IFERROR(VLOOKUP(SiscoTable[[#This Row],[Código]],Hoja2!A:B,2,0)*SiscoTable[[#This Row],[Stock_actual]],0)</f>
        <v>137.20000000000002</v>
      </c>
      <c r="P5754" s="6" t="s">
        <v>10559</v>
      </c>
      <c r="Q5754" s="7">
        <v>1</v>
      </c>
      <c r="R5754" s="7">
        <v>0</v>
      </c>
      <c r="S5754" s="7" t="s">
        <v>11926</v>
      </c>
      <c r="BI5754"/>
      <c r="BJ5754"/>
    </row>
    <row r="5755" spans="2:62" x14ac:dyDescent="0.4">
      <c r="B5755" s="1">
        <v>27631</v>
      </c>
      <c r="C5755" s="6" t="s">
        <v>8</v>
      </c>
      <c r="D5755" s="6" t="s">
        <v>8</v>
      </c>
      <c r="E5755" s="6" t="s">
        <v>8482</v>
      </c>
      <c r="F5755" s="6" t="s">
        <v>1736</v>
      </c>
      <c r="G5755" s="6" t="s">
        <v>10362</v>
      </c>
      <c r="H5755" s="6" t="s">
        <v>9322</v>
      </c>
      <c r="I5755" s="6" t="s">
        <v>10468</v>
      </c>
      <c r="J5755" s="6" t="s">
        <v>5</v>
      </c>
      <c r="K5755" s="7">
        <v>2.17</v>
      </c>
      <c r="L5755" s="7">
        <f>IFERROR(VLOOKUP(SiscoTable[[#This Row],[Código]],Hoja2!A:B,2,0)*SiscoTable[[#This Row],[Provta(Uns)]],0)</f>
        <v>9.7650000000000006</v>
      </c>
      <c r="M5755" s="7">
        <v>0</v>
      </c>
      <c r="N5755" s="7">
        <v>6</v>
      </c>
      <c r="O5755" s="7">
        <f>IFERROR(VLOOKUP(SiscoTable[[#This Row],[Código]],Hoja2!A:B,2,0)*SiscoTable[[#This Row],[Stock_actual]],0)</f>
        <v>27</v>
      </c>
      <c r="P5755" s="6" t="s">
        <v>997</v>
      </c>
      <c r="Q5755" s="7">
        <v>2</v>
      </c>
      <c r="R5755" s="7">
        <v>0</v>
      </c>
      <c r="S5755" s="7" t="s">
        <v>11926</v>
      </c>
      <c r="BI5755"/>
      <c r="BJ5755"/>
    </row>
    <row r="5756" spans="2:62" x14ac:dyDescent="0.4">
      <c r="B5756" s="1">
        <v>27632</v>
      </c>
      <c r="C5756" s="6" t="s">
        <v>30</v>
      </c>
      <c r="D5756" s="6" t="s">
        <v>8</v>
      </c>
      <c r="E5756" s="6" t="s">
        <v>8482</v>
      </c>
      <c r="F5756" s="6" t="s">
        <v>1736</v>
      </c>
      <c r="G5756" s="6" t="s">
        <v>10362</v>
      </c>
      <c r="H5756" s="6" t="s">
        <v>9322</v>
      </c>
      <c r="I5756" s="6" t="s">
        <v>10396</v>
      </c>
      <c r="J5756" s="6" t="s">
        <v>5</v>
      </c>
      <c r="K5756" s="7">
        <v>0</v>
      </c>
      <c r="L5756" s="7">
        <f>IFERROR(VLOOKUP(SiscoTable[[#This Row],[Código]],Hoja2!A:B,2,0)*SiscoTable[[#This Row],[Provta(Uns)]],0)</f>
        <v>0</v>
      </c>
      <c r="M5756" s="7">
        <v>48</v>
      </c>
      <c r="N5756" s="7">
        <v>0</v>
      </c>
      <c r="O5756" s="7">
        <f>IFERROR(VLOOKUP(SiscoTable[[#This Row],[Código]],Hoja2!A:B,2,0)*SiscoTable[[#This Row],[Stock_actual]],0)</f>
        <v>0</v>
      </c>
      <c r="P5756" s="6" t="s">
        <v>7</v>
      </c>
      <c r="Q5756" s="7">
        <v>0</v>
      </c>
      <c r="R5756" s="7">
        <v>0</v>
      </c>
      <c r="S5756" s="7" t="s">
        <v>11926</v>
      </c>
      <c r="BI5756"/>
      <c r="BJ5756"/>
    </row>
    <row r="5757" spans="2:62" x14ac:dyDescent="0.4">
      <c r="B5757" s="1">
        <v>27633</v>
      </c>
      <c r="C5757" s="6" t="s">
        <v>30</v>
      </c>
      <c r="D5757" s="6" t="s">
        <v>8</v>
      </c>
      <c r="E5757" s="6" t="s">
        <v>8482</v>
      </c>
      <c r="F5757" s="6" t="s">
        <v>1736</v>
      </c>
      <c r="G5757" s="6" t="s">
        <v>10362</v>
      </c>
      <c r="H5757" s="6" t="s">
        <v>9322</v>
      </c>
      <c r="I5757" s="6" t="s">
        <v>10397</v>
      </c>
      <c r="J5757" s="6" t="s">
        <v>5</v>
      </c>
      <c r="K5757" s="7">
        <v>8</v>
      </c>
      <c r="L5757" s="7">
        <f>IFERROR(VLOOKUP(SiscoTable[[#This Row],[Código]],Hoja2!A:B,2,0)*SiscoTable[[#This Row],[Provta(Uns)]],0)</f>
        <v>104</v>
      </c>
      <c r="M5757" s="7">
        <v>0</v>
      </c>
      <c r="N5757" s="7">
        <v>21</v>
      </c>
      <c r="O5757" s="7">
        <f>IFERROR(VLOOKUP(SiscoTable[[#This Row],[Código]],Hoja2!A:B,2,0)*SiscoTable[[#This Row],[Stock_actual]],0)</f>
        <v>273</v>
      </c>
      <c r="P5757" s="6" t="s">
        <v>592</v>
      </c>
      <c r="Q5757" s="7">
        <v>9</v>
      </c>
      <c r="R5757" s="7">
        <v>0</v>
      </c>
      <c r="S5757" s="7" t="s">
        <v>11926</v>
      </c>
      <c r="BI5757"/>
      <c r="BJ5757"/>
    </row>
    <row r="5758" spans="2:62" x14ac:dyDescent="0.4">
      <c r="B5758" s="1">
        <v>27634</v>
      </c>
      <c r="C5758" s="6" t="s">
        <v>30</v>
      </c>
      <c r="D5758" s="6" t="s">
        <v>30</v>
      </c>
      <c r="E5758" s="6" t="s">
        <v>8482</v>
      </c>
      <c r="F5758" s="6" t="s">
        <v>1736</v>
      </c>
      <c r="G5758" s="6" t="s">
        <v>10362</v>
      </c>
      <c r="H5758" s="6" t="s">
        <v>9322</v>
      </c>
      <c r="I5758" s="6" t="s">
        <v>10398</v>
      </c>
      <c r="J5758" s="6" t="s">
        <v>5</v>
      </c>
      <c r="K5758" s="7">
        <v>8.33</v>
      </c>
      <c r="L5758" s="7">
        <f>IFERROR(VLOOKUP(SiscoTable[[#This Row],[Código]],Hoja2!A:B,2,0)*SiscoTable[[#This Row],[Provta(Uns)]],0)</f>
        <v>108.29</v>
      </c>
      <c r="M5758" s="7">
        <v>36</v>
      </c>
      <c r="N5758" s="7">
        <v>0</v>
      </c>
      <c r="O5758" s="7">
        <f>IFERROR(VLOOKUP(SiscoTable[[#This Row],[Código]],Hoja2!A:B,2,0)*SiscoTable[[#This Row],[Stock_actual]],0)</f>
        <v>0</v>
      </c>
      <c r="P5758" s="6" t="s">
        <v>7</v>
      </c>
      <c r="Q5758" s="7">
        <v>9</v>
      </c>
      <c r="R5758" s="7">
        <v>0</v>
      </c>
      <c r="S5758" s="7" t="s">
        <v>11926</v>
      </c>
      <c r="BI5758"/>
      <c r="BJ5758"/>
    </row>
    <row r="5759" spans="2:62" x14ac:dyDescent="0.4">
      <c r="B5759" s="1">
        <v>27635</v>
      </c>
      <c r="C5759" s="6" t="s">
        <v>8</v>
      </c>
      <c r="D5759" s="6" t="s">
        <v>8</v>
      </c>
      <c r="E5759" s="6" t="s">
        <v>8482</v>
      </c>
      <c r="F5759" s="6" t="s">
        <v>9030</v>
      </c>
      <c r="G5759" s="6" t="s">
        <v>9678</v>
      </c>
      <c r="H5759" s="6" t="s">
        <v>9681</v>
      </c>
      <c r="I5759" s="6" t="s">
        <v>9851</v>
      </c>
      <c r="J5759" s="6" t="s">
        <v>5</v>
      </c>
      <c r="K5759" s="7">
        <v>4.67</v>
      </c>
      <c r="L5759" s="7">
        <f>IFERROR(VLOOKUP(SiscoTable[[#This Row],[Código]],Hoja2!A:B,2,0)*SiscoTable[[#This Row],[Provta(Uns)]],0)</f>
        <v>77.522000000000006</v>
      </c>
      <c r="M5759" s="7">
        <v>0</v>
      </c>
      <c r="N5759" s="7">
        <v>0</v>
      </c>
      <c r="O5759" s="7">
        <f>IFERROR(VLOOKUP(SiscoTable[[#This Row],[Código]],Hoja2!A:B,2,0)*SiscoTable[[#This Row],[Stock_actual]],0)</f>
        <v>0</v>
      </c>
      <c r="P5759" s="6" t="s">
        <v>7</v>
      </c>
      <c r="Q5759" s="7">
        <v>5</v>
      </c>
      <c r="R5759" s="7">
        <v>9.6</v>
      </c>
      <c r="S5759" s="7" t="s">
        <v>11926</v>
      </c>
      <c r="BI5759"/>
      <c r="BJ5759"/>
    </row>
    <row r="5760" spans="2:62" x14ac:dyDescent="0.4">
      <c r="B5760" s="1">
        <v>27636</v>
      </c>
      <c r="C5760" s="6" t="s">
        <v>30</v>
      </c>
      <c r="D5760" s="6" t="s">
        <v>8</v>
      </c>
      <c r="E5760" s="6" t="s">
        <v>8482</v>
      </c>
      <c r="F5760" s="6" t="s">
        <v>9030</v>
      </c>
      <c r="G5760" s="6" t="s">
        <v>9678</v>
      </c>
      <c r="H5760" s="6" t="s">
        <v>9681</v>
      </c>
      <c r="I5760" s="6" t="s">
        <v>9754</v>
      </c>
      <c r="J5760" s="6" t="s">
        <v>5</v>
      </c>
      <c r="K5760" s="7">
        <v>6.5</v>
      </c>
      <c r="L5760" s="7">
        <f>IFERROR(VLOOKUP(SiscoTable[[#This Row],[Código]],Hoja2!A:B,2,0)*SiscoTable[[#This Row],[Provta(Uns)]],0)</f>
        <v>81.25</v>
      </c>
      <c r="M5760" s="7">
        <v>0</v>
      </c>
      <c r="N5760" s="7">
        <v>0</v>
      </c>
      <c r="O5760" s="7">
        <f>IFERROR(VLOOKUP(SiscoTable[[#This Row],[Código]],Hoja2!A:B,2,0)*SiscoTable[[#This Row],[Stock_actual]],0)</f>
        <v>0</v>
      </c>
      <c r="P5760" s="6" t="s">
        <v>7</v>
      </c>
      <c r="Q5760" s="7">
        <v>7</v>
      </c>
      <c r="R5760" s="7">
        <v>13.2</v>
      </c>
      <c r="S5760" s="7" t="s">
        <v>11926</v>
      </c>
      <c r="BI5760"/>
      <c r="BJ5760"/>
    </row>
    <row r="5761" spans="2:62" x14ac:dyDescent="0.4">
      <c r="B5761" s="1">
        <v>27637</v>
      </c>
      <c r="C5761" s="6" t="s">
        <v>8</v>
      </c>
      <c r="D5761" s="6" t="s">
        <v>8</v>
      </c>
      <c r="E5761" s="6" t="s">
        <v>8482</v>
      </c>
      <c r="F5761" s="6" t="s">
        <v>9030</v>
      </c>
      <c r="G5761" s="6" t="s">
        <v>9678</v>
      </c>
      <c r="H5761" s="6" t="s">
        <v>9681</v>
      </c>
      <c r="I5761" s="6" t="s">
        <v>9852</v>
      </c>
      <c r="J5761" s="6" t="s">
        <v>5</v>
      </c>
      <c r="K5761" s="7">
        <v>2.33</v>
      </c>
      <c r="L5761" s="7">
        <f>IFERROR(VLOOKUP(SiscoTable[[#This Row],[Código]],Hoja2!A:B,2,0)*SiscoTable[[#This Row],[Provta(Uns)]],0)</f>
        <v>28.425999999999998</v>
      </c>
      <c r="M5761" s="7">
        <v>0</v>
      </c>
      <c r="N5761" s="7">
        <v>1</v>
      </c>
      <c r="O5761" s="7">
        <f>IFERROR(VLOOKUP(SiscoTable[[#This Row],[Código]],Hoja2!A:B,2,0)*SiscoTable[[#This Row],[Stock_actual]],0)</f>
        <v>12.2</v>
      </c>
      <c r="P5761" s="6" t="s">
        <v>237</v>
      </c>
      <c r="Q5761" s="7">
        <v>3</v>
      </c>
      <c r="R5761" s="7">
        <v>4.84</v>
      </c>
      <c r="S5761" s="7" t="s">
        <v>11926</v>
      </c>
      <c r="BI5761"/>
      <c r="BJ5761"/>
    </row>
    <row r="5762" spans="2:62" x14ac:dyDescent="0.4">
      <c r="B5762" s="1">
        <v>27638</v>
      </c>
      <c r="C5762" s="6" t="s">
        <v>8</v>
      </c>
      <c r="D5762" s="6" t="s">
        <v>8</v>
      </c>
      <c r="E5762" s="6" t="s">
        <v>8482</v>
      </c>
      <c r="F5762" s="6" t="s">
        <v>9030</v>
      </c>
      <c r="G5762" s="6" t="s">
        <v>9678</v>
      </c>
      <c r="H5762" s="6" t="s">
        <v>9681</v>
      </c>
      <c r="I5762" s="6" t="s">
        <v>9853</v>
      </c>
      <c r="J5762" s="6" t="s">
        <v>5</v>
      </c>
      <c r="K5762" s="7">
        <v>4.83</v>
      </c>
      <c r="L5762" s="7">
        <f>IFERROR(VLOOKUP(SiscoTable[[#This Row],[Código]],Hoja2!A:B,2,0)*SiscoTable[[#This Row],[Provta(Uns)]],0)</f>
        <v>70.034999999999997</v>
      </c>
      <c r="M5762" s="7">
        <v>0</v>
      </c>
      <c r="N5762" s="7">
        <v>3</v>
      </c>
      <c r="O5762" s="7">
        <f>IFERROR(VLOOKUP(SiscoTable[[#This Row],[Código]],Hoja2!A:B,2,0)*SiscoTable[[#This Row],[Stock_actual]],0)</f>
        <v>43.5</v>
      </c>
      <c r="P5762" s="6" t="s">
        <v>296</v>
      </c>
      <c r="Q5762" s="7">
        <v>5</v>
      </c>
      <c r="R5762" s="7">
        <v>9.64</v>
      </c>
      <c r="S5762" s="7" t="s">
        <v>11926</v>
      </c>
      <c r="BI5762"/>
      <c r="BJ5762"/>
    </row>
    <row r="5763" spans="2:62" x14ac:dyDescent="0.4">
      <c r="B5763" s="1">
        <v>27639</v>
      </c>
      <c r="C5763" s="6" t="s">
        <v>8</v>
      </c>
      <c r="D5763" s="6" t="s">
        <v>8</v>
      </c>
      <c r="E5763" s="6" t="s">
        <v>8482</v>
      </c>
      <c r="F5763" s="6" t="s">
        <v>1736</v>
      </c>
      <c r="G5763" s="6" t="s">
        <v>10362</v>
      </c>
      <c r="H5763" s="6" t="s">
        <v>9681</v>
      </c>
      <c r="I5763" s="6" t="s">
        <v>10494</v>
      </c>
      <c r="J5763" s="6" t="s">
        <v>5</v>
      </c>
      <c r="K5763" s="7">
        <v>4.33</v>
      </c>
      <c r="L5763" s="7">
        <f>IFERROR(VLOOKUP(SiscoTable[[#This Row],[Código]],Hoja2!A:B,2,0)*SiscoTable[[#This Row],[Provta(Uns)]],0)</f>
        <v>13.856000000000002</v>
      </c>
      <c r="M5763" s="7">
        <v>0</v>
      </c>
      <c r="N5763" s="7">
        <v>66</v>
      </c>
      <c r="O5763" s="7">
        <f>IFERROR(VLOOKUP(SiscoTable[[#This Row],[Código]],Hoja2!A:B,2,0)*SiscoTable[[#This Row],[Stock_actual]],0)</f>
        <v>211.20000000000002</v>
      </c>
      <c r="P5763" s="6" t="s">
        <v>10495</v>
      </c>
      <c r="Q5763" s="7">
        <v>5</v>
      </c>
      <c r="R5763" s="7">
        <v>0</v>
      </c>
      <c r="S5763" s="7" t="s">
        <v>11926</v>
      </c>
      <c r="BI5763"/>
      <c r="BJ5763"/>
    </row>
    <row r="5764" spans="2:62" x14ac:dyDescent="0.4">
      <c r="B5764" s="1">
        <v>27640</v>
      </c>
      <c r="C5764" s="6" t="s">
        <v>8</v>
      </c>
      <c r="D5764" s="6" t="s">
        <v>30</v>
      </c>
      <c r="E5764" s="6" t="s">
        <v>8482</v>
      </c>
      <c r="F5764" s="6" t="s">
        <v>1736</v>
      </c>
      <c r="G5764" s="6" t="s">
        <v>10362</v>
      </c>
      <c r="H5764" s="6" t="s">
        <v>9681</v>
      </c>
      <c r="I5764" s="6" t="s">
        <v>10496</v>
      </c>
      <c r="J5764" s="6" t="s">
        <v>5</v>
      </c>
      <c r="K5764" s="7">
        <v>2.33</v>
      </c>
      <c r="L5764" s="7">
        <f>IFERROR(VLOOKUP(SiscoTable[[#This Row],[Código]],Hoja2!A:B,2,0)*SiscoTable[[#This Row],[Provta(Uns)]],0)</f>
        <v>6.99</v>
      </c>
      <c r="M5764" s="7">
        <v>36</v>
      </c>
      <c r="N5764" s="7">
        <v>4</v>
      </c>
      <c r="O5764" s="7">
        <f>IFERROR(VLOOKUP(SiscoTable[[#This Row],[Código]],Hoja2!A:B,2,0)*SiscoTable[[#This Row],[Stock_actual]],0)</f>
        <v>12</v>
      </c>
      <c r="P5764" s="6" t="s">
        <v>697</v>
      </c>
      <c r="Q5764" s="7">
        <v>3</v>
      </c>
      <c r="R5764" s="7">
        <v>0</v>
      </c>
      <c r="S5764" s="7" t="s">
        <v>11926</v>
      </c>
      <c r="BI5764"/>
      <c r="BJ5764"/>
    </row>
    <row r="5765" spans="2:62" x14ac:dyDescent="0.4">
      <c r="B5765" s="1">
        <v>27641</v>
      </c>
      <c r="C5765" s="6" t="s">
        <v>8</v>
      </c>
      <c r="D5765" s="6" t="s">
        <v>8</v>
      </c>
      <c r="E5765" s="6" t="s">
        <v>8482</v>
      </c>
      <c r="F5765" s="6" t="s">
        <v>1736</v>
      </c>
      <c r="G5765" s="6" t="s">
        <v>10362</v>
      </c>
      <c r="H5765" s="6" t="s">
        <v>9681</v>
      </c>
      <c r="I5765" s="6" t="s">
        <v>10497</v>
      </c>
      <c r="J5765" s="6" t="s">
        <v>5</v>
      </c>
      <c r="K5765" s="7">
        <v>0</v>
      </c>
      <c r="L5765" s="7">
        <f>IFERROR(VLOOKUP(SiscoTable[[#This Row],[Código]],Hoja2!A:B,2,0)*SiscoTable[[#This Row],[Provta(Uns)]],0)</f>
        <v>0</v>
      </c>
      <c r="M5765" s="7">
        <v>48</v>
      </c>
      <c r="N5765" s="7">
        <v>0</v>
      </c>
      <c r="O5765" s="7">
        <f>IFERROR(VLOOKUP(SiscoTable[[#This Row],[Código]],Hoja2!A:B,2,0)*SiscoTable[[#This Row],[Stock_actual]],0)</f>
        <v>0</v>
      </c>
      <c r="P5765" s="6" t="s">
        <v>7</v>
      </c>
      <c r="Q5765" s="7">
        <v>0</v>
      </c>
      <c r="R5765" s="7">
        <v>0</v>
      </c>
      <c r="S5765" s="7" t="s">
        <v>11926</v>
      </c>
      <c r="BI5765"/>
      <c r="BJ5765"/>
    </row>
    <row r="5766" spans="2:62" x14ac:dyDescent="0.4">
      <c r="B5766" s="1">
        <v>27642</v>
      </c>
      <c r="C5766" s="6" t="s">
        <v>8</v>
      </c>
      <c r="D5766" s="6" t="s">
        <v>8</v>
      </c>
      <c r="E5766" s="6" t="s">
        <v>8482</v>
      </c>
      <c r="F5766" s="6" t="s">
        <v>1736</v>
      </c>
      <c r="G5766" s="6" t="s">
        <v>10362</v>
      </c>
      <c r="H5766" s="6" t="s">
        <v>9681</v>
      </c>
      <c r="I5766" s="6" t="s">
        <v>10498</v>
      </c>
      <c r="J5766" s="6" t="s">
        <v>5</v>
      </c>
      <c r="K5766" s="7">
        <v>0</v>
      </c>
      <c r="L5766" s="7">
        <f>IFERROR(VLOOKUP(SiscoTable[[#This Row],[Código]],Hoja2!A:B,2,0)*SiscoTable[[#This Row],[Provta(Uns)]],0)</f>
        <v>0</v>
      </c>
      <c r="M5766" s="7">
        <v>30</v>
      </c>
      <c r="N5766" s="7">
        <v>0</v>
      </c>
      <c r="O5766" s="7">
        <f>IFERROR(VLOOKUP(SiscoTable[[#This Row],[Código]],Hoja2!A:B,2,0)*SiscoTable[[#This Row],[Stock_actual]],0)</f>
        <v>0</v>
      </c>
      <c r="P5766" s="6" t="s">
        <v>7</v>
      </c>
      <c r="Q5766" s="7">
        <v>0</v>
      </c>
      <c r="R5766" s="7">
        <v>0</v>
      </c>
      <c r="S5766" s="7" t="s">
        <v>11926</v>
      </c>
      <c r="BI5766"/>
      <c r="BJ5766"/>
    </row>
    <row r="5767" spans="2:62" x14ac:dyDescent="0.4">
      <c r="B5767" s="1">
        <v>27643</v>
      </c>
      <c r="C5767" s="6" t="s">
        <v>8</v>
      </c>
      <c r="D5767" s="6" t="s">
        <v>8</v>
      </c>
      <c r="E5767" s="6" t="s">
        <v>8482</v>
      </c>
      <c r="F5767" s="6" t="s">
        <v>1736</v>
      </c>
      <c r="G5767" s="6" t="s">
        <v>10362</v>
      </c>
      <c r="H5767" s="6" t="s">
        <v>9681</v>
      </c>
      <c r="I5767" s="6" t="s">
        <v>10499</v>
      </c>
      <c r="J5767" s="6" t="s">
        <v>5</v>
      </c>
      <c r="K5767" s="7">
        <v>4.33</v>
      </c>
      <c r="L5767" s="7">
        <f>IFERROR(VLOOKUP(SiscoTable[[#This Row],[Código]],Hoja2!A:B,2,0)*SiscoTable[[#This Row],[Provta(Uns)]],0)</f>
        <v>19.484999999999999</v>
      </c>
      <c r="M5767" s="7">
        <v>36</v>
      </c>
      <c r="N5767" s="7">
        <v>-1</v>
      </c>
      <c r="O5767" s="7">
        <f>IFERROR(VLOOKUP(SiscoTable[[#This Row],[Código]],Hoja2!A:B,2,0)*SiscoTable[[#This Row],[Stock_actual]],0)</f>
        <v>-4.5</v>
      </c>
      <c r="P5767" s="6" t="s">
        <v>7</v>
      </c>
      <c r="Q5767" s="7">
        <v>5</v>
      </c>
      <c r="R5767" s="7">
        <v>0</v>
      </c>
      <c r="S5767" s="7" t="s">
        <v>11926</v>
      </c>
      <c r="BI5767"/>
      <c r="BJ5767"/>
    </row>
    <row r="5768" spans="2:62" x14ac:dyDescent="0.4">
      <c r="B5768" s="1">
        <v>27644</v>
      </c>
      <c r="C5768" s="6" t="s">
        <v>30</v>
      </c>
      <c r="D5768" s="6" t="s">
        <v>8</v>
      </c>
      <c r="E5768" s="6" t="s">
        <v>8482</v>
      </c>
      <c r="F5768" s="6" t="s">
        <v>1736</v>
      </c>
      <c r="G5768" s="6" t="s">
        <v>10362</v>
      </c>
      <c r="H5768" s="6" t="s">
        <v>9681</v>
      </c>
      <c r="I5768" s="6" t="s">
        <v>10413</v>
      </c>
      <c r="J5768" s="6" t="s">
        <v>5</v>
      </c>
      <c r="K5768" s="7">
        <v>9.67</v>
      </c>
      <c r="L5768" s="7">
        <f>IFERROR(VLOOKUP(SiscoTable[[#This Row],[Código]],Hoja2!A:B,2,0)*SiscoTable[[#This Row],[Provta(Uns)]],0)</f>
        <v>102.502</v>
      </c>
      <c r="M5768" s="7">
        <v>0</v>
      </c>
      <c r="N5768" s="7">
        <v>26</v>
      </c>
      <c r="O5768" s="7">
        <f>IFERROR(VLOOKUP(SiscoTable[[#This Row],[Código]],Hoja2!A:B,2,0)*SiscoTable[[#This Row],[Stock_actual]],0)</f>
        <v>275.59999999999997</v>
      </c>
      <c r="P5768" s="6" t="s">
        <v>1197</v>
      </c>
      <c r="Q5768" s="7">
        <v>11</v>
      </c>
      <c r="R5768" s="7">
        <v>0</v>
      </c>
      <c r="S5768" s="7" t="s">
        <v>11926</v>
      </c>
      <c r="BI5768"/>
      <c r="BJ5768"/>
    </row>
    <row r="5769" spans="2:62" x14ac:dyDescent="0.4">
      <c r="B5769" s="1">
        <v>27645</v>
      </c>
      <c r="C5769" s="6" t="s">
        <v>30</v>
      </c>
      <c r="D5769" s="6" t="s">
        <v>8</v>
      </c>
      <c r="E5769" s="6" t="s">
        <v>8482</v>
      </c>
      <c r="F5769" s="6" t="s">
        <v>1736</v>
      </c>
      <c r="G5769" s="6" t="s">
        <v>10362</v>
      </c>
      <c r="H5769" s="6" t="s">
        <v>9681</v>
      </c>
      <c r="I5769" s="6" t="s">
        <v>10414</v>
      </c>
      <c r="J5769" s="6" t="s">
        <v>5</v>
      </c>
      <c r="K5769" s="7">
        <v>11.5</v>
      </c>
      <c r="L5769" s="7">
        <f>IFERROR(VLOOKUP(SiscoTable[[#This Row],[Código]],Hoja2!A:B,2,0)*SiscoTable[[#This Row],[Provta(Uns)]],0)</f>
        <v>121.89999999999999</v>
      </c>
      <c r="M5769" s="7">
        <v>0</v>
      </c>
      <c r="N5769" s="7">
        <v>16</v>
      </c>
      <c r="O5769" s="7">
        <f>IFERROR(VLOOKUP(SiscoTable[[#This Row],[Código]],Hoja2!A:B,2,0)*SiscoTable[[#This Row],[Stock_actual]],0)</f>
        <v>169.6</v>
      </c>
      <c r="P5769" s="6" t="s">
        <v>694</v>
      </c>
      <c r="Q5769" s="7">
        <v>13</v>
      </c>
      <c r="R5769" s="7">
        <v>0</v>
      </c>
      <c r="S5769" s="7" t="s">
        <v>11926</v>
      </c>
      <c r="BI5769"/>
      <c r="BJ5769"/>
    </row>
    <row r="5770" spans="2:62" x14ac:dyDescent="0.4">
      <c r="B5770" s="1">
        <v>27646</v>
      </c>
      <c r="C5770" s="6" t="s">
        <v>8</v>
      </c>
      <c r="D5770" s="6" t="s">
        <v>8</v>
      </c>
      <c r="E5770" s="6" t="s">
        <v>8482</v>
      </c>
      <c r="F5770" s="6" t="s">
        <v>1736</v>
      </c>
      <c r="G5770" s="6" t="s">
        <v>10362</v>
      </c>
      <c r="H5770" s="6" t="s">
        <v>9681</v>
      </c>
      <c r="I5770" s="6" t="s">
        <v>10500</v>
      </c>
      <c r="J5770" s="6" t="s">
        <v>5</v>
      </c>
      <c r="K5770" s="7">
        <v>4.83</v>
      </c>
      <c r="L5770" s="7">
        <f>IFERROR(VLOOKUP(SiscoTable[[#This Row],[Código]],Hoja2!A:B,2,0)*SiscoTable[[#This Row],[Provta(Uns)]],0)</f>
        <v>51.198</v>
      </c>
      <c r="M5770" s="7">
        <v>0</v>
      </c>
      <c r="N5770" s="7">
        <v>23</v>
      </c>
      <c r="O5770" s="7">
        <f>IFERROR(VLOOKUP(SiscoTable[[#This Row],[Código]],Hoja2!A:B,2,0)*SiscoTable[[#This Row],[Stock_actual]],0)</f>
        <v>243.79999999999998</v>
      </c>
      <c r="P5770" s="6" t="s">
        <v>222</v>
      </c>
      <c r="Q5770" s="7">
        <v>5</v>
      </c>
      <c r="R5770" s="7">
        <v>0</v>
      </c>
      <c r="S5770" s="7" t="s">
        <v>11926</v>
      </c>
      <c r="BI5770"/>
      <c r="BJ5770"/>
    </row>
    <row r="5771" spans="2:62" x14ac:dyDescent="0.4">
      <c r="B5771" s="1">
        <v>27647</v>
      </c>
      <c r="C5771" s="6" t="s">
        <v>30</v>
      </c>
      <c r="D5771" s="6" t="s">
        <v>25</v>
      </c>
      <c r="E5771" s="6" t="s">
        <v>8482</v>
      </c>
      <c r="F5771" s="6" t="s">
        <v>9030</v>
      </c>
      <c r="G5771" s="6" t="s">
        <v>9051</v>
      </c>
      <c r="H5771" s="6" t="s">
        <v>9053</v>
      </c>
      <c r="I5771" s="6" t="s">
        <v>9084</v>
      </c>
      <c r="J5771" s="6" t="s">
        <v>5</v>
      </c>
      <c r="K5771" s="7">
        <v>40.17</v>
      </c>
      <c r="L5771" s="7">
        <f>IFERROR(VLOOKUP(SiscoTable[[#This Row],[Código]],Hoja2!A:B,2,0)*SiscoTable[[#This Row],[Provta(Uns)]],0)</f>
        <v>128.54400000000001</v>
      </c>
      <c r="M5771" s="7">
        <v>0</v>
      </c>
      <c r="N5771" s="7">
        <v>37</v>
      </c>
      <c r="O5771" s="7">
        <f>IFERROR(VLOOKUP(SiscoTable[[#This Row],[Código]],Hoja2!A:B,2,0)*SiscoTable[[#This Row],[Stock_actual]],0)</f>
        <v>118.4</v>
      </c>
      <c r="P5771" s="6" t="s">
        <v>474</v>
      </c>
      <c r="Q5771" s="7">
        <v>44</v>
      </c>
      <c r="R5771" s="7">
        <v>80.92</v>
      </c>
      <c r="S5771" s="7" t="s">
        <v>11926</v>
      </c>
      <c r="BI5771"/>
      <c r="BJ5771"/>
    </row>
    <row r="5772" spans="2:62" x14ac:dyDescent="0.4">
      <c r="B5772" s="1">
        <v>27648</v>
      </c>
      <c r="C5772" s="6" t="s">
        <v>30</v>
      </c>
      <c r="D5772" s="6" t="s">
        <v>30</v>
      </c>
      <c r="E5772" s="6" t="s">
        <v>8482</v>
      </c>
      <c r="F5772" s="6" t="s">
        <v>9030</v>
      </c>
      <c r="G5772" s="6" t="s">
        <v>9051</v>
      </c>
      <c r="H5772" s="6" t="s">
        <v>9053</v>
      </c>
      <c r="I5772" s="6" t="s">
        <v>9085</v>
      </c>
      <c r="J5772" s="6" t="s">
        <v>5</v>
      </c>
      <c r="K5772" s="7">
        <v>23</v>
      </c>
      <c r="L5772" s="7">
        <f>IFERROR(VLOOKUP(SiscoTable[[#This Row],[Código]],Hoja2!A:B,2,0)*SiscoTable[[#This Row],[Provta(Uns)]],0)</f>
        <v>110.39999999999999</v>
      </c>
      <c r="M5772" s="7">
        <v>0</v>
      </c>
      <c r="N5772" s="7">
        <v>72</v>
      </c>
      <c r="O5772" s="7">
        <f>IFERROR(VLOOKUP(SiscoTable[[#This Row],[Código]],Hoja2!A:B,2,0)*SiscoTable[[#This Row],[Stock_actual]],0)</f>
        <v>345.59999999999997</v>
      </c>
      <c r="P5772" s="6" t="s">
        <v>3306</v>
      </c>
      <c r="Q5772" s="7">
        <v>25</v>
      </c>
      <c r="R5772" s="7">
        <v>0</v>
      </c>
      <c r="S5772" s="7" t="s">
        <v>11926</v>
      </c>
      <c r="BI5772"/>
      <c r="BJ5772"/>
    </row>
    <row r="5773" spans="2:62" x14ac:dyDescent="0.4">
      <c r="B5773" s="1">
        <v>27649</v>
      </c>
      <c r="C5773" s="6" t="s">
        <v>30</v>
      </c>
      <c r="D5773" s="6" t="s">
        <v>8</v>
      </c>
      <c r="E5773" s="6" t="s">
        <v>8482</v>
      </c>
      <c r="F5773" s="6" t="s">
        <v>9030</v>
      </c>
      <c r="G5773" s="6" t="s">
        <v>10155</v>
      </c>
      <c r="H5773" s="6" t="s">
        <v>10157</v>
      </c>
      <c r="I5773" s="6" t="s">
        <v>10158</v>
      </c>
      <c r="J5773" s="6" t="s">
        <v>5</v>
      </c>
      <c r="K5773" s="7">
        <v>2.17</v>
      </c>
      <c r="L5773" s="7">
        <f>IFERROR(VLOOKUP(SiscoTable[[#This Row],[Código]],Hoja2!A:B,2,0)*SiscoTable[[#This Row],[Provta(Uns)]],0)</f>
        <v>48.390999999999998</v>
      </c>
      <c r="M5773" s="7">
        <v>0</v>
      </c>
      <c r="N5773" s="7">
        <v>1</v>
      </c>
      <c r="O5773" s="7">
        <f>IFERROR(VLOOKUP(SiscoTable[[#This Row],[Código]],Hoja2!A:B,2,0)*SiscoTable[[#This Row],[Stock_actual]],0)</f>
        <v>22.3</v>
      </c>
      <c r="P5773" s="6" t="s">
        <v>402</v>
      </c>
      <c r="Q5773" s="7">
        <v>2</v>
      </c>
      <c r="R5773" s="7">
        <v>4.1800000000000006</v>
      </c>
      <c r="S5773" s="7" t="s">
        <v>11926</v>
      </c>
      <c r="BI5773"/>
      <c r="BJ5773"/>
    </row>
    <row r="5774" spans="2:62" x14ac:dyDescent="0.4">
      <c r="B5774" s="1">
        <v>27650</v>
      </c>
      <c r="C5774" s="6" t="s">
        <v>8</v>
      </c>
      <c r="D5774" s="6" t="s">
        <v>8</v>
      </c>
      <c r="E5774" s="6" t="s">
        <v>8482</v>
      </c>
      <c r="F5774" s="6" t="s">
        <v>9030</v>
      </c>
      <c r="G5774" s="6" t="s">
        <v>9299</v>
      </c>
      <c r="H5774" s="6" t="s">
        <v>9318</v>
      </c>
      <c r="I5774" s="6" t="s">
        <v>9510</v>
      </c>
      <c r="J5774" s="6" t="s">
        <v>5</v>
      </c>
      <c r="K5774" s="7">
        <v>0</v>
      </c>
      <c r="L5774" s="7">
        <f>IFERROR(VLOOKUP(SiscoTable[[#This Row],[Código]],Hoja2!A:B,2,0)*SiscoTable[[#This Row],[Provta(Uns)]],0)</f>
        <v>0</v>
      </c>
      <c r="M5774" s="7">
        <v>0</v>
      </c>
      <c r="N5774" s="7">
        <v>0</v>
      </c>
      <c r="O5774" s="7">
        <f>IFERROR(VLOOKUP(SiscoTable[[#This Row],[Código]],Hoja2!A:B,2,0)*SiscoTable[[#This Row],[Stock_actual]],0)</f>
        <v>0</v>
      </c>
      <c r="P5774" s="6" t="s">
        <v>7</v>
      </c>
      <c r="Q5774" s="7">
        <v>0</v>
      </c>
      <c r="R5774" s="7">
        <v>0</v>
      </c>
      <c r="S5774" s="7" t="s">
        <v>11926</v>
      </c>
      <c r="BI5774"/>
      <c r="BJ5774"/>
    </row>
    <row r="5775" spans="2:62" x14ac:dyDescent="0.4">
      <c r="B5775" s="1">
        <v>27651</v>
      </c>
      <c r="C5775" s="6" t="s">
        <v>30</v>
      </c>
      <c r="D5775" s="6" t="s">
        <v>8</v>
      </c>
      <c r="E5775" s="6" t="s">
        <v>3268</v>
      </c>
      <c r="F5775" s="6" t="s">
        <v>7197</v>
      </c>
      <c r="G5775" s="6" t="s">
        <v>7800</v>
      </c>
      <c r="H5775" s="6" t="s">
        <v>7803</v>
      </c>
      <c r="I5775" s="6" t="s">
        <v>7802</v>
      </c>
      <c r="J5775" s="6" t="s">
        <v>5</v>
      </c>
      <c r="K5775" s="7">
        <v>8.83</v>
      </c>
      <c r="L5775" s="7">
        <f>IFERROR(VLOOKUP(SiscoTable[[#This Row],[Código]],Hoja2!A:B,2,0)*SiscoTable[[#This Row],[Provta(Uns)]],0)</f>
        <v>75.055000000000007</v>
      </c>
      <c r="M5775" s="7">
        <v>24</v>
      </c>
      <c r="N5775" s="7">
        <v>3</v>
      </c>
      <c r="O5775" s="7">
        <f>IFERROR(VLOOKUP(SiscoTable[[#This Row],[Código]],Hoja2!A:B,2,0)*SiscoTable[[#This Row],[Stock_actual]],0)</f>
        <v>25.5</v>
      </c>
      <c r="P5775" s="6" t="s">
        <v>124</v>
      </c>
      <c r="Q5775" s="7">
        <v>10</v>
      </c>
      <c r="R5775" s="7">
        <v>0</v>
      </c>
      <c r="S5775" s="7" t="s">
        <v>11928</v>
      </c>
      <c r="BI5775"/>
      <c r="BJ5775"/>
    </row>
    <row r="5776" spans="2:62" x14ac:dyDescent="0.4">
      <c r="B5776" s="1">
        <v>27652</v>
      </c>
      <c r="C5776" s="6" t="s">
        <v>25</v>
      </c>
      <c r="D5776" s="6" t="s">
        <v>25</v>
      </c>
      <c r="E5776" s="6" t="s">
        <v>469</v>
      </c>
      <c r="F5776" s="6" t="s">
        <v>1050</v>
      </c>
      <c r="G5776" s="6" t="s">
        <v>1128</v>
      </c>
      <c r="H5776" s="6" t="s">
        <v>1152</v>
      </c>
      <c r="I5776" s="6" t="s">
        <v>1151</v>
      </c>
      <c r="J5776" s="6" t="s">
        <v>5</v>
      </c>
      <c r="K5776" s="7">
        <v>107.67</v>
      </c>
      <c r="L5776" s="34">
        <f>IFERROR(VLOOKUP(SiscoTable[[#This Row],[Código]],Hoja2!A:B,2,0)*SiscoTable[[#This Row],[Provta(Uns)]],0)</f>
        <v>969.03</v>
      </c>
      <c r="M5776" s="7">
        <v>0</v>
      </c>
      <c r="N5776" s="7">
        <v>104</v>
      </c>
      <c r="O5776" s="34">
        <f>IFERROR(VLOOKUP(SiscoTable[[#This Row],[Código]],Hoja2!A:B,2,0)*SiscoTable[[#This Row],[Stock_actual]],0)</f>
        <v>936</v>
      </c>
      <c r="P5776" s="6" t="s">
        <v>252</v>
      </c>
      <c r="Q5776" s="7">
        <v>118</v>
      </c>
      <c r="R5776" s="7">
        <v>215.51</v>
      </c>
      <c r="S5776" s="7" t="s">
        <v>11924</v>
      </c>
      <c r="BI5776"/>
      <c r="BJ5776"/>
    </row>
    <row r="5777" spans="2:62" x14ac:dyDescent="0.4">
      <c r="B5777" s="1">
        <v>27653</v>
      </c>
      <c r="C5777" s="6" t="s">
        <v>30</v>
      </c>
      <c r="D5777" s="6" t="s">
        <v>30</v>
      </c>
      <c r="E5777" s="6" t="s">
        <v>469</v>
      </c>
      <c r="F5777" s="6" t="s">
        <v>1050</v>
      </c>
      <c r="G5777" s="6" t="s">
        <v>1128</v>
      </c>
      <c r="H5777" s="6" t="s">
        <v>1152</v>
      </c>
      <c r="I5777" s="6" t="s">
        <v>1165</v>
      </c>
      <c r="J5777" s="6" t="s">
        <v>5</v>
      </c>
      <c r="K5777" s="7">
        <v>6</v>
      </c>
      <c r="L5777" s="34">
        <f>IFERROR(VLOOKUP(SiscoTable[[#This Row],[Código]],Hoja2!A:B,2,0)*SiscoTable[[#This Row],[Provta(Uns)]],0)</f>
        <v>69</v>
      </c>
      <c r="M5777" s="7">
        <v>0</v>
      </c>
      <c r="N5777" s="7">
        <v>26</v>
      </c>
      <c r="O5777" s="34">
        <f>IFERROR(VLOOKUP(SiscoTable[[#This Row],[Código]],Hoja2!A:B,2,0)*SiscoTable[[#This Row],[Stock_actual]],0)</f>
        <v>299</v>
      </c>
      <c r="P5777" s="6" t="s">
        <v>1166</v>
      </c>
      <c r="Q5777" s="7">
        <v>7</v>
      </c>
      <c r="R5777" s="7">
        <v>0</v>
      </c>
      <c r="S5777" s="7" t="s">
        <v>11924</v>
      </c>
      <c r="BI5777"/>
      <c r="BJ5777"/>
    </row>
    <row r="5778" spans="2:62" x14ac:dyDescent="0.4">
      <c r="B5778" s="1">
        <v>27654</v>
      </c>
      <c r="C5778" s="6" t="s">
        <v>30</v>
      </c>
      <c r="D5778" s="6" t="s">
        <v>30</v>
      </c>
      <c r="E5778" s="6" t="s">
        <v>469</v>
      </c>
      <c r="F5778" s="6" t="s">
        <v>1050</v>
      </c>
      <c r="G5778" s="6" t="s">
        <v>1128</v>
      </c>
      <c r="H5778" s="6" t="s">
        <v>1152</v>
      </c>
      <c r="I5778" s="6" t="s">
        <v>1167</v>
      </c>
      <c r="J5778" s="6" t="s">
        <v>5</v>
      </c>
      <c r="K5778" s="7">
        <v>3.83</v>
      </c>
      <c r="L5778" s="34">
        <f>IFERROR(VLOOKUP(SiscoTable[[#This Row],[Código]],Hoja2!A:B,2,0)*SiscoTable[[#This Row],[Provta(Uns)]],0)</f>
        <v>44.045000000000002</v>
      </c>
      <c r="M5778" s="7">
        <v>0</v>
      </c>
      <c r="N5778" s="7">
        <v>25</v>
      </c>
      <c r="O5778" s="34">
        <f>IFERROR(VLOOKUP(SiscoTable[[#This Row],[Código]],Hoja2!A:B,2,0)*SiscoTable[[#This Row],[Stock_actual]],0)</f>
        <v>287.5</v>
      </c>
      <c r="P5778" s="6" t="s">
        <v>1168</v>
      </c>
      <c r="Q5778" s="7">
        <v>4</v>
      </c>
      <c r="R5778" s="7">
        <v>0</v>
      </c>
      <c r="S5778" s="7" t="s">
        <v>11924</v>
      </c>
      <c r="BI5778"/>
      <c r="BJ5778"/>
    </row>
    <row r="5779" spans="2:62" x14ac:dyDescent="0.4">
      <c r="B5779" s="1">
        <v>27655</v>
      </c>
      <c r="C5779" s="6" t="s">
        <v>25</v>
      </c>
      <c r="D5779" s="6" t="s">
        <v>30</v>
      </c>
      <c r="E5779" s="6" t="s">
        <v>469</v>
      </c>
      <c r="F5779" s="6" t="s">
        <v>1050</v>
      </c>
      <c r="G5779" s="6" t="s">
        <v>1128</v>
      </c>
      <c r="H5779" s="6" t="s">
        <v>1152</v>
      </c>
      <c r="I5779" s="6" t="s">
        <v>1153</v>
      </c>
      <c r="J5779" s="6" t="s">
        <v>5</v>
      </c>
      <c r="K5779" s="7">
        <v>4.5</v>
      </c>
      <c r="L5779" s="34">
        <f>IFERROR(VLOOKUP(SiscoTable[[#This Row],[Código]],Hoja2!A:B,2,0)*SiscoTable[[#This Row],[Provta(Uns)]],0)</f>
        <v>51.75</v>
      </c>
      <c r="M5779" s="7">
        <v>0</v>
      </c>
      <c r="N5779" s="7">
        <v>23</v>
      </c>
      <c r="O5779" s="34">
        <f>IFERROR(VLOOKUP(SiscoTable[[#This Row],[Código]],Hoja2!A:B,2,0)*SiscoTable[[#This Row],[Stock_actual]],0)</f>
        <v>264.5</v>
      </c>
      <c r="P5779" s="6" t="s">
        <v>1154</v>
      </c>
      <c r="Q5779" s="7">
        <v>5</v>
      </c>
      <c r="R5779" s="7">
        <v>0</v>
      </c>
      <c r="S5779" s="7" t="s">
        <v>11924</v>
      </c>
      <c r="BI5779"/>
      <c r="BJ5779"/>
    </row>
    <row r="5780" spans="2:62" x14ac:dyDescent="0.4">
      <c r="B5780" s="1">
        <v>27656</v>
      </c>
      <c r="C5780" s="6" t="s">
        <v>30</v>
      </c>
      <c r="D5780" s="6" t="s">
        <v>30</v>
      </c>
      <c r="E5780" s="6" t="s">
        <v>469</v>
      </c>
      <c r="F5780" s="6" t="s">
        <v>1050</v>
      </c>
      <c r="G5780" s="6" t="s">
        <v>1128</v>
      </c>
      <c r="H5780" s="6" t="s">
        <v>1152</v>
      </c>
      <c r="I5780" s="6" t="s">
        <v>1169</v>
      </c>
      <c r="J5780" s="6" t="s">
        <v>5</v>
      </c>
      <c r="K5780" s="7">
        <v>5.67</v>
      </c>
      <c r="L5780" s="34">
        <f>IFERROR(VLOOKUP(SiscoTable[[#This Row],[Código]],Hoja2!A:B,2,0)*SiscoTable[[#This Row],[Provta(Uns)]],0)</f>
        <v>65.204999999999998</v>
      </c>
      <c r="M5780" s="7">
        <v>0</v>
      </c>
      <c r="N5780" s="7">
        <v>9</v>
      </c>
      <c r="O5780" s="34">
        <f>IFERROR(VLOOKUP(SiscoTable[[#This Row],[Código]],Hoja2!A:B,2,0)*SiscoTable[[#This Row],[Stock_actual]],0)</f>
        <v>103.5</v>
      </c>
      <c r="P5780" s="6" t="s">
        <v>573</v>
      </c>
      <c r="Q5780" s="7">
        <v>6</v>
      </c>
      <c r="R5780" s="7">
        <v>0</v>
      </c>
      <c r="S5780" s="7" t="s">
        <v>11924</v>
      </c>
      <c r="BI5780"/>
      <c r="BJ5780"/>
    </row>
    <row r="5781" spans="2:62" x14ac:dyDescent="0.4">
      <c r="B5781" s="1">
        <v>27657</v>
      </c>
      <c r="C5781" s="6" t="s">
        <v>30</v>
      </c>
      <c r="D5781" s="6" t="s">
        <v>30</v>
      </c>
      <c r="E5781" s="6" t="s">
        <v>469</v>
      </c>
      <c r="F5781" s="6" t="s">
        <v>1050</v>
      </c>
      <c r="G5781" s="6" t="s">
        <v>1128</v>
      </c>
      <c r="H5781" s="6" t="s">
        <v>1152</v>
      </c>
      <c r="I5781" s="6" t="s">
        <v>1170</v>
      </c>
      <c r="J5781" s="6" t="s">
        <v>5</v>
      </c>
      <c r="K5781" s="7">
        <v>5.33</v>
      </c>
      <c r="L5781" s="34">
        <f>IFERROR(VLOOKUP(SiscoTable[[#This Row],[Código]],Hoja2!A:B,2,0)*SiscoTable[[#This Row],[Provta(Uns)]],0)</f>
        <v>61.295000000000002</v>
      </c>
      <c r="M5781" s="7">
        <v>0</v>
      </c>
      <c r="N5781" s="7">
        <v>15</v>
      </c>
      <c r="O5781" s="34">
        <f>IFERROR(VLOOKUP(SiscoTable[[#This Row],[Código]],Hoja2!A:B,2,0)*SiscoTable[[#This Row],[Stock_actual]],0)</f>
        <v>172.5</v>
      </c>
      <c r="P5781" s="6" t="s">
        <v>372</v>
      </c>
      <c r="Q5781" s="7">
        <v>6</v>
      </c>
      <c r="R5781" s="7">
        <v>0</v>
      </c>
      <c r="S5781" s="7" t="s">
        <v>11924</v>
      </c>
      <c r="BI5781"/>
      <c r="BJ5781"/>
    </row>
    <row r="5782" spans="2:62" x14ac:dyDescent="0.4">
      <c r="B5782" s="1">
        <v>27659</v>
      </c>
      <c r="C5782" s="6" t="s">
        <v>30</v>
      </c>
      <c r="D5782" s="6" t="s">
        <v>30</v>
      </c>
      <c r="E5782" s="6" t="s">
        <v>469</v>
      </c>
      <c r="F5782" s="6" t="s">
        <v>1050</v>
      </c>
      <c r="G5782" s="6" t="s">
        <v>1128</v>
      </c>
      <c r="H5782" s="6" t="s">
        <v>1152</v>
      </c>
      <c r="I5782" s="6" t="s">
        <v>1171</v>
      </c>
      <c r="J5782" s="6" t="s">
        <v>5</v>
      </c>
      <c r="K5782" s="7">
        <v>4.83</v>
      </c>
      <c r="L5782" s="34">
        <f>IFERROR(VLOOKUP(SiscoTable[[#This Row],[Código]],Hoja2!A:B,2,0)*SiscoTable[[#This Row],[Provta(Uns)]],0)</f>
        <v>55.545000000000002</v>
      </c>
      <c r="M5782" s="7">
        <v>0</v>
      </c>
      <c r="N5782" s="7">
        <v>14</v>
      </c>
      <c r="O5782" s="34">
        <f>IFERROR(VLOOKUP(SiscoTable[[#This Row],[Código]],Hoja2!A:B,2,0)*SiscoTable[[#This Row],[Stock_actual]],0)</f>
        <v>161</v>
      </c>
      <c r="P5782" s="6" t="s">
        <v>1172</v>
      </c>
      <c r="Q5782" s="7">
        <v>5</v>
      </c>
      <c r="R5782" s="7">
        <v>0</v>
      </c>
      <c r="S5782" s="7" t="s">
        <v>11924</v>
      </c>
      <c r="BI5782"/>
      <c r="BJ5782"/>
    </row>
    <row r="5783" spans="2:62" x14ac:dyDescent="0.4">
      <c r="B5783" s="1">
        <v>27660</v>
      </c>
      <c r="C5783" s="6" t="s">
        <v>30</v>
      </c>
      <c r="D5783" s="6" t="s">
        <v>30</v>
      </c>
      <c r="E5783" s="6" t="s">
        <v>469</v>
      </c>
      <c r="F5783" s="6" t="s">
        <v>1050</v>
      </c>
      <c r="G5783" s="6" t="s">
        <v>1128</v>
      </c>
      <c r="H5783" s="6" t="s">
        <v>1152</v>
      </c>
      <c r="I5783" s="6" t="s">
        <v>1173</v>
      </c>
      <c r="J5783" s="6" t="s">
        <v>5</v>
      </c>
      <c r="K5783" s="7">
        <v>9.17</v>
      </c>
      <c r="L5783" s="34">
        <f>IFERROR(VLOOKUP(SiscoTable[[#This Row],[Código]],Hoja2!A:B,2,0)*SiscoTable[[#This Row],[Provta(Uns)]],0)</f>
        <v>105.455</v>
      </c>
      <c r="M5783" s="7">
        <v>0</v>
      </c>
      <c r="N5783" s="7">
        <v>15</v>
      </c>
      <c r="O5783" s="34">
        <f>IFERROR(VLOOKUP(SiscoTable[[#This Row],[Código]],Hoja2!A:B,2,0)*SiscoTable[[#This Row],[Stock_actual]],0)</f>
        <v>172.5</v>
      </c>
      <c r="P5783" s="6" t="s">
        <v>520</v>
      </c>
      <c r="Q5783" s="7">
        <v>10</v>
      </c>
      <c r="R5783" s="7">
        <v>0</v>
      </c>
      <c r="S5783" s="7" t="s">
        <v>11924</v>
      </c>
      <c r="BI5783"/>
      <c r="BJ5783"/>
    </row>
    <row r="5784" spans="2:62" x14ac:dyDescent="0.4">
      <c r="B5784" s="1">
        <v>27661</v>
      </c>
      <c r="C5784" s="6" t="s">
        <v>30</v>
      </c>
      <c r="D5784" s="6" t="s">
        <v>30</v>
      </c>
      <c r="E5784" s="6" t="s">
        <v>3268</v>
      </c>
      <c r="F5784" s="6" t="s">
        <v>6803</v>
      </c>
      <c r="G5784" s="6" t="s">
        <v>7041</v>
      </c>
      <c r="H5784" s="6" t="s">
        <v>1053</v>
      </c>
      <c r="I5784" s="6" t="s">
        <v>7085</v>
      </c>
      <c r="J5784" s="6" t="s">
        <v>5</v>
      </c>
      <c r="K5784" s="7">
        <v>21.83</v>
      </c>
      <c r="L5784" s="7">
        <f>IFERROR(VLOOKUP(SiscoTable[[#This Row],[Código]],Hoja2!A:B,2,0)*SiscoTable[[#This Row],[Provta(Uns)]],0)</f>
        <v>109.14999999999999</v>
      </c>
      <c r="M5784" s="7">
        <v>0</v>
      </c>
      <c r="N5784" s="7">
        <v>13</v>
      </c>
      <c r="O5784" s="7">
        <f>IFERROR(VLOOKUP(SiscoTable[[#This Row],[Código]],Hoja2!A:B,2,0)*SiscoTable[[#This Row],[Stock_actual]],0)</f>
        <v>65</v>
      </c>
      <c r="P5784" s="6" t="s">
        <v>733</v>
      </c>
      <c r="Q5784" s="7">
        <v>24</v>
      </c>
      <c r="R5784" s="7">
        <v>43.94</v>
      </c>
      <c r="S5784" s="7" t="s">
        <v>11925</v>
      </c>
      <c r="BI5784"/>
      <c r="BJ5784"/>
    </row>
    <row r="5785" spans="2:62" x14ac:dyDescent="0.4">
      <c r="B5785" s="1">
        <v>27665</v>
      </c>
      <c r="C5785" s="6" t="s">
        <v>8</v>
      </c>
      <c r="D5785" s="6" t="s">
        <v>8</v>
      </c>
      <c r="E5785" s="6" t="s">
        <v>3268</v>
      </c>
      <c r="F5785" s="6" t="s">
        <v>7815</v>
      </c>
      <c r="G5785" s="6" t="s">
        <v>8067</v>
      </c>
      <c r="H5785" s="6" t="s">
        <v>5663</v>
      </c>
      <c r="I5785" s="6" t="s">
        <v>8091</v>
      </c>
      <c r="J5785" s="6" t="s">
        <v>5</v>
      </c>
      <c r="K5785" s="7">
        <v>0.83</v>
      </c>
      <c r="L5785" s="7">
        <f>IFERROR(VLOOKUP(SiscoTable[[#This Row],[Código]],Hoja2!A:B,2,0)*SiscoTable[[#This Row],[Provta(Uns)]],0)</f>
        <v>9.2959999999999994</v>
      </c>
      <c r="M5785" s="7">
        <v>0</v>
      </c>
      <c r="N5785" s="7">
        <v>7</v>
      </c>
      <c r="O5785" s="7">
        <f>IFERROR(VLOOKUP(SiscoTable[[#This Row],[Código]],Hoja2!A:B,2,0)*SiscoTable[[#This Row],[Stock_actual]],0)</f>
        <v>78.399999999999991</v>
      </c>
      <c r="P5785" s="6" t="s">
        <v>1940</v>
      </c>
      <c r="Q5785" s="7">
        <v>1</v>
      </c>
      <c r="R5785" s="7">
        <v>0</v>
      </c>
      <c r="S5785" s="7" t="s">
        <v>11928</v>
      </c>
      <c r="BI5785"/>
      <c r="BJ5785"/>
    </row>
    <row r="5786" spans="2:62" x14ac:dyDescent="0.4">
      <c r="B5786" s="1">
        <v>27666</v>
      </c>
      <c r="C5786" s="6" t="s">
        <v>8</v>
      </c>
      <c r="D5786" s="6" t="s">
        <v>8</v>
      </c>
      <c r="E5786" s="6" t="s">
        <v>3268</v>
      </c>
      <c r="F5786" s="6" t="s">
        <v>3269</v>
      </c>
      <c r="G5786" s="6" t="s">
        <v>5543</v>
      </c>
      <c r="H5786" s="6" t="s">
        <v>37</v>
      </c>
      <c r="I5786" s="6" t="s">
        <v>5705</v>
      </c>
      <c r="J5786" s="6" t="s">
        <v>5</v>
      </c>
      <c r="K5786" s="7">
        <v>8.67</v>
      </c>
      <c r="L5786" s="7">
        <f>IFERROR(VLOOKUP(SiscoTable[[#This Row],[Código]],Hoja2!A:B,2,0)*SiscoTable[[#This Row],[Provta(Uns)]],0)</f>
        <v>68.493000000000009</v>
      </c>
      <c r="M5786" s="7">
        <v>54</v>
      </c>
      <c r="N5786" s="7">
        <v>2</v>
      </c>
      <c r="O5786" s="7">
        <f>IFERROR(VLOOKUP(SiscoTable[[#This Row],[Código]],Hoja2!A:B,2,0)*SiscoTable[[#This Row],[Stock_actual]],0)</f>
        <v>15.8</v>
      </c>
      <c r="P5786" s="6" t="s">
        <v>29</v>
      </c>
      <c r="Q5786" s="7">
        <v>10</v>
      </c>
      <c r="R5786" s="7">
        <v>0</v>
      </c>
      <c r="S5786" s="7" t="s">
        <v>11925</v>
      </c>
      <c r="BI5786"/>
      <c r="BJ5786"/>
    </row>
    <row r="5787" spans="2:62" x14ac:dyDescent="0.4">
      <c r="B5787" s="1">
        <v>27667</v>
      </c>
      <c r="C5787" s="6" t="s">
        <v>30</v>
      </c>
      <c r="D5787" s="6" t="s">
        <v>30</v>
      </c>
      <c r="E5787" s="6" t="s">
        <v>3268</v>
      </c>
      <c r="F5787" s="6" t="s">
        <v>3269</v>
      </c>
      <c r="G5787" s="6" t="s">
        <v>5543</v>
      </c>
      <c r="H5787" s="6" t="s">
        <v>37</v>
      </c>
      <c r="I5787" s="6" t="s">
        <v>5628</v>
      </c>
      <c r="J5787" s="6" t="s">
        <v>5</v>
      </c>
      <c r="K5787" s="7">
        <v>14.5</v>
      </c>
      <c r="L5787" s="7">
        <f>IFERROR(VLOOKUP(SiscoTable[[#This Row],[Código]],Hoja2!A:B,2,0)*SiscoTable[[#This Row],[Provta(Uns)]],0)</f>
        <v>107.30000000000001</v>
      </c>
      <c r="M5787" s="7">
        <v>54</v>
      </c>
      <c r="N5787" s="7">
        <v>21</v>
      </c>
      <c r="O5787" s="7">
        <f>IFERROR(VLOOKUP(SiscoTable[[#This Row],[Código]],Hoja2!A:B,2,0)*SiscoTable[[#This Row],[Stock_actual]],0)</f>
        <v>155.4</v>
      </c>
      <c r="P5787" s="6" t="s">
        <v>558</v>
      </c>
      <c r="Q5787" s="7">
        <v>16</v>
      </c>
      <c r="R5787" s="7">
        <v>0</v>
      </c>
      <c r="S5787" s="7" t="s">
        <v>11925</v>
      </c>
      <c r="BI5787"/>
      <c r="BJ5787"/>
    </row>
    <row r="5788" spans="2:62" x14ac:dyDescent="0.4">
      <c r="B5788" s="1">
        <v>27669</v>
      </c>
      <c r="C5788" s="6" t="s">
        <v>8</v>
      </c>
      <c r="D5788" s="6" t="s">
        <v>8</v>
      </c>
      <c r="E5788" s="6" t="s">
        <v>3268</v>
      </c>
      <c r="F5788" s="6" t="s">
        <v>3269</v>
      </c>
      <c r="G5788" s="6" t="s">
        <v>5543</v>
      </c>
      <c r="H5788" s="6" t="s">
        <v>5707</v>
      </c>
      <c r="I5788" s="6" t="s">
        <v>5706</v>
      </c>
      <c r="J5788" s="6" t="s">
        <v>5</v>
      </c>
      <c r="K5788" s="7">
        <v>0</v>
      </c>
      <c r="L5788" s="7">
        <f>IFERROR(VLOOKUP(SiscoTable[[#This Row],[Código]],Hoja2!A:B,2,0)*SiscoTable[[#This Row],[Provta(Uns)]],0)</f>
        <v>0</v>
      </c>
      <c r="M5788" s="7">
        <v>0</v>
      </c>
      <c r="N5788" s="7">
        <v>0</v>
      </c>
      <c r="O5788" s="7">
        <f>IFERROR(VLOOKUP(SiscoTable[[#This Row],[Código]],Hoja2!A:B,2,0)*SiscoTable[[#This Row],[Stock_actual]],0)</f>
        <v>0</v>
      </c>
      <c r="P5788" s="6" t="s">
        <v>7</v>
      </c>
      <c r="Q5788" s="7">
        <v>0</v>
      </c>
      <c r="R5788" s="7">
        <v>0</v>
      </c>
      <c r="S5788" s="7" t="s">
        <v>11925</v>
      </c>
      <c r="BI5788"/>
      <c r="BJ5788"/>
    </row>
    <row r="5789" spans="2:62" x14ac:dyDescent="0.4">
      <c r="B5789" s="1">
        <v>27670</v>
      </c>
      <c r="C5789" s="6" t="s">
        <v>8</v>
      </c>
      <c r="D5789" s="6" t="s">
        <v>8</v>
      </c>
      <c r="E5789" s="6" t="s">
        <v>3268</v>
      </c>
      <c r="F5789" s="6" t="s">
        <v>3269</v>
      </c>
      <c r="G5789" s="6" t="s">
        <v>5543</v>
      </c>
      <c r="H5789" s="6" t="s">
        <v>5707</v>
      </c>
      <c r="I5789" s="6" t="s">
        <v>5708</v>
      </c>
      <c r="J5789" s="6" t="s">
        <v>5</v>
      </c>
      <c r="K5789" s="7">
        <v>0</v>
      </c>
      <c r="L5789" s="7">
        <f>IFERROR(VLOOKUP(SiscoTable[[#This Row],[Código]],Hoja2!A:B,2,0)*SiscoTable[[#This Row],[Provta(Uns)]],0)</f>
        <v>0</v>
      </c>
      <c r="M5789" s="7">
        <v>0</v>
      </c>
      <c r="N5789" s="7">
        <v>0</v>
      </c>
      <c r="O5789" s="7">
        <f>IFERROR(VLOOKUP(SiscoTable[[#This Row],[Código]],Hoja2!A:B,2,0)*SiscoTable[[#This Row],[Stock_actual]],0)</f>
        <v>0</v>
      </c>
      <c r="P5789" s="6" t="s">
        <v>7</v>
      </c>
      <c r="Q5789" s="7">
        <v>0</v>
      </c>
      <c r="R5789" s="7">
        <v>0</v>
      </c>
      <c r="S5789" s="7" t="s">
        <v>11925</v>
      </c>
      <c r="BI5789"/>
      <c r="BJ5789"/>
    </row>
    <row r="5790" spans="2:62" x14ac:dyDescent="0.4">
      <c r="B5790" s="1">
        <v>27671</v>
      </c>
      <c r="C5790" s="6" t="s">
        <v>8</v>
      </c>
      <c r="D5790" s="6" t="s">
        <v>8</v>
      </c>
      <c r="E5790" s="6" t="s">
        <v>8482</v>
      </c>
      <c r="F5790" s="6" t="s">
        <v>11823</v>
      </c>
      <c r="G5790" s="6" t="s">
        <v>11823</v>
      </c>
      <c r="H5790" s="6" t="s">
        <v>5183</v>
      </c>
      <c r="I5790" s="6" t="s">
        <v>11847</v>
      </c>
      <c r="J5790" s="6" t="s">
        <v>5</v>
      </c>
      <c r="K5790" s="7">
        <v>0</v>
      </c>
      <c r="L5790" s="7">
        <f>IFERROR(VLOOKUP(SiscoTable[[#This Row],[Código]],Hoja2!A:B,2,0)*SiscoTable[[#This Row],[Provta(Uns)]],0)</f>
        <v>0</v>
      </c>
      <c r="M5790" s="7">
        <v>0</v>
      </c>
      <c r="N5790" s="7">
        <v>0</v>
      </c>
      <c r="O5790" s="7">
        <f>IFERROR(VLOOKUP(SiscoTable[[#This Row],[Código]],Hoja2!A:B,2,0)*SiscoTable[[#This Row],[Stock_actual]],0)</f>
        <v>0</v>
      </c>
      <c r="P5790" s="6" t="s">
        <v>7</v>
      </c>
      <c r="Q5790" s="7">
        <v>0</v>
      </c>
      <c r="R5790" s="7">
        <v>0</v>
      </c>
      <c r="S5790" s="7" t="s">
        <v>11925</v>
      </c>
      <c r="BI5790"/>
      <c r="BJ5790"/>
    </row>
    <row r="5791" spans="2:62" x14ac:dyDescent="0.4">
      <c r="B5791" s="1">
        <v>27672</v>
      </c>
      <c r="C5791" s="6" t="s">
        <v>8</v>
      </c>
      <c r="D5791" s="6" t="s">
        <v>8</v>
      </c>
      <c r="E5791" s="6" t="s">
        <v>3268</v>
      </c>
      <c r="F5791" s="6" t="s">
        <v>3269</v>
      </c>
      <c r="G5791" s="6" t="s">
        <v>5543</v>
      </c>
      <c r="H5791" s="6" t="s">
        <v>5707</v>
      </c>
      <c r="I5791" s="6" t="s">
        <v>5709</v>
      </c>
      <c r="J5791" s="6" t="s">
        <v>5</v>
      </c>
      <c r="K5791" s="7">
        <v>0</v>
      </c>
      <c r="L5791" s="7">
        <f>IFERROR(VLOOKUP(SiscoTable[[#This Row],[Código]],Hoja2!A:B,2,0)*SiscoTable[[#This Row],[Provta(Uns)]],0)</f>
        <v>0</v>
      </c>
      <c r="M5791" s="7">
        <v>0</v>
      </c>
      <c r="N5791" s="7">
        <v>0</v>
      </c>
      <c r="O5791" s="7">
        <f>IFERROR(VLOOKUP(SiscoTable[[#This Row],[Código]],Hoja2!A:B,2,0)*SiscoTable[[#This Row],[Stock_actual]],0)</f>
        <v>0</v>
      </c>
      <c r="P5791" s="6" t="s">
        <v>7</v>
      </c>
      <c r="Q5791" s="7">
        <v>0</v>
      </c>
      <c r="R5791" s="7">
        <v>0</v>
      </c>
      <c r="S5791" s="7" t="s">
        <v>11925</v>
      </c>
      <c r="BI5791"/>
      <c r="BJ5791"/>
    </row>
    <row r="5792" spans="2:62" x14ac:dyDescent="0.4">
      <c r="B5792" s="1">
        <v>27674</v>
      </c>
      <c r="C5792" s="6" t="s">
        <v>8</v>
      </c>
      <c r="D5792" s="6" t="s">
        <v>8</v>
      </c>
      <c r="E5792" s="6" t="s">
        <v>3268</v>
      </c>
      <c r="F5792" s="6" t="s">
        <v>3269</v>
      </c>
      <c r="G5792" s="6" t="s">
        <v>5217</v>
      </c>
      <c r="H5792" s="6" t="s">
        <v>5232</v>
      </c>
      <c r="I5792" s="6" t="s">
        <v>5260</v>
      </c>
      <c r="J5792" s="6" t="s">
        <v>5</v>
      </c>
      <c r="K5792" s="7">
        <v>1.83</v>
      </c>
      <c r="L5792" s="7">
        <f>IFERROR(VLOOKUP(SiscoTable[[#This Row],[Código]],Hoja2!A:B,2,0)*SiscoTable[[#This Row],[Provta(Uns)]],0)</f>
        <v>19.947000000000003</v>
      </c>
      <c r="M5792" s="7">
        <v>24</v>
      </c>
      <c r="N5792" s="7">
        <v>13</v>
      </c>
      <c r="O5792" s="7">
        <f>IFERROR(VLOOKUP(SiscoTable[[#This Row],[Código]],Hoja2!A:B,2,0)*SiscoTable[[#This Row],[Stock_actual]],0)</f>
        <v>141.70000000000002</v>
      </c>
      <c r="P5792" s="6" t="s">
        <v>3570</v>
      </c>
      <c r="Q5792" s="7">
        <v>2</v>
      </c>
      <c r="R5792" s="7">
        <v>0</v>
      </c>
      <c r="S5792" s="7" t="s">
        <v>11928</v>
      </c>
      <c r="BI5792"/>
      <c r="BJ5792"/>
    </row>
    <row r="5793" spans="2:62" x14ac:dyDescent="0.4">
      <c r="B5793" s="1">
        <v>27675</v>
      </c>
      <c r="C5793" s="6" t="s">
        <v>8</v>
      </c>
      <c r="D5793" s="6" t="s">
        <v>8</v>
      </c>
      <c r="E5793" s="6" t="s">
        <v>3268</v>
      </c>
      <c r="F5793" s="6" t="s">
        <v>7815</v>
      </c>
      <c r="G5793" s="6" t="s">
        <v>8044</v>
      </c>
      <c r="H5793" s="6" t="s">
        <v>8052</v>
      </c>
      <c r="I5793" s="6" t="s">
        <v>8051</v>
      </c>
      <c r="J5793" s="6" t="s">
        <v>5</v>
      </c>
      <c r="K5793" s="7">
        <v>1.67</v>
      </c>
      <c r="L5793" s="7">
        <f>IFERROR(VLOOKUP(SiscoTable[[#This Row],[Código]],Hoja2!A:B,2,0)*SiscoTable[[#This Row],[Provta(Uns)]],0)</f>
        <v>22.712</v>
      </c>
      <c r="M5793" s="7">
        <v>0</v>
      </c>
      <c r="N5793" s="7">
        <v>2</v>
      </c>
      <c r="O5793" s="7">
        <f>IFERROR(VLOOKUP(SiscoTable[[#This Row],[Código]],Hoja2!A:B,2,0)*SiscoTable[[#This Row],[Stock_actual]],0)</f>
        <v>27.2</v>
      </c>
      <c r="P5793" s="6" t="s">
        <v>115</v>
      </c>
      <c r="Q5793" s="7">
        <v>2</v>
      </c>
      <c r="R5793" s="7">
        <v>3.58</v>
      </c>
      <c r="S5793" s="7" t="s">
        <v>11928</v>
      </c>
      <c r="BI5793"/>
      <c r="BJ5793"/>
    </row>
    <row r="5794" spans="2:62" x14ac:dyDescent="0.4">
      <c r="B5794" s="1">
        <v>27676</v>
      </c>
      <c r="C5794" s="6" t="s">
        <v>25</v>
      </c>
      <c r="D5794" s="6" t="s">
        <v>8</v>
      </c>
      <c r="E5794" s="6" t="s">
        <v>3268</v>
      </c>
      <c r="F5794" s="6" t="s">
        <v>3269</v>
      </c>
      <c r="G5794" s="6" t="s">
        <v>5217</v>
      </c>
      <c r="H5794" s="6" t="s">
        <v>5224</v>
      </c>
      <c r="I5794" s="6" t="s">
        <v>5223</v>
      </c>
      <c r="J5794" s="6" t="s">
        <v>5</v>
      </c>
      <c r="K5794" s="7">
        <v>4.5</v>
      </c>
      <c r="L5794" s="7">
        <f>IFERROR(VLOOKUP(SiscoTable[[#This Row],[Código]],Hoja2!A:B,2,0)*SiscoTable[[#This Row],[Provta(Uns)]],0)</f>
        <v>166.04999999999998</v>
      </c>
      <c r="M5794" s="7">
        <v>0</v>
      </c>
      <c r="N5794" s="7">
        <v>14</v>
      </c>
      <c r="O5794" s="7">
        <f>IFERROR(VLOOKUP(SiscoTable[[#This Row],[Código]],Hoja2!A:B,2,0)*SiscoTable[[#This Row],[Stock_actual]],0)</f>
        <v>516.6</v>
      </c>
      <c r="P5794" s="6" t="s">
        <v>487</v>
      </c>
      <c r="Q5794" s="7">
        <v>5</v>
      </c>
      <c r="R5794" s="7">
        <v>0</v>
      </c>
      <c r="S5794" s="7" t="s">
        <v>11928</v>
      </c>
      <c r="BI5794"/>
      <c r="BJ5794"/>
    </row>
    <row r="5795" spans="2:62" x14ac:dyDescent="0.4">
      <c r="B5795" s="1">
        <v>27677</v>
      </c>
      <c r="C5795" s="6" t="s">
        <v>25</v>
      </c>
      <c r="D5795" s="6" t="s">
        <v>30</v>
      </c>
      <c r="E5795" s="6" t="s">
        <v>3268</v>
      </c>
      <c r="F5795" s="6" t="s">
        <v>3269</v>
      </c>
      <c r="G5795" s="6" t="s">
        <v>5217</v>
      </c>
      <c r="H5795" s="6" t="s">
        <v>5224</v>
      </c>
      <c r="I5795" s="6" t="s">
        <v>5225</v>
      </c>
      <c r="J5795" s="6" t="s">
        <v>5</v>
      </c>
      <c r="K5795" s="7">
        <v>11.83</v>
      </c>
      <c r="L5795" s="7">
        <f>IFERROR(VLOOKUP(SiscoTable[[#This Row],[Código]],Hoja2!A:B,2,0)*SiscoTable[[#This Row],[Provta(Uns)]],0)</f>
        <v>199.92699999999999</v>
      </c>
      <c r="M5795" s="7">
        <v>0</v>
      </c>
      <c r="N5795" s="7">
        <v>21</v>
      </c>
      <c r="O5795" s="7">
        <f>IFERROR(VLOOKUP(SiscoTable[[#This Row],[Código]],Hoja2!A:B,2,0)*SiscoTable[[#This Row],[Stock_actual]],0)</f>
        <v>354.9</v>
      </c>
      <c r="P5795" s="6" t="s">
        <v>512</v>
      </c>
      <c r="Q5795" s="7">
        <v>13</v>
      </c>
      <c r="R5795" s="7">
        <v>0</v>
      </c>
      <c r="S5795" s="7" t="s">
        <v>11928</v>
      </c>
      <c r="BI5795"/>
      <c r="BJ5795"/>
    </row>
    <row r="5796" spans="2:62" x14ac:dyDescent="0.4">
      <c r="B5796" s="1">
        <v>27678</v>
      </c>
      <c r="C5796" s="6" t="s">
        <v>8</v>
      </c>
      <c r="D5796" s="6" t="s">
        <v>8</v>
      </c>
      <c r="E5796" s="6" t="s">
        <v>3268</v>
      </c>
      <c r="F5796" s="6" t="s">
        <v>3269</v>
      </c>
      <c r="G5796" s="6" t="s">
        <v>5267</v>
      </c>
      <c r="H5796" s="6" t="s">
        <v>5452</v>
      </c>
      <c r="I5796" s="6" t="s">
        <v>5451</v>
      </c>
      <c r="J5796" s="6" t="s">
        <v>5</v>
      </c>
      <c r="K5796" s="7">
        <v>0</v>
      </c>
      <c r="L5796" s="7">
        <f>IFERROR(VLOOKUP(SiscoTable[[#This Row],[Código]],Hoja2!A:B,2,0)*SiscoTable[[#This Row],[Provta(Uns)]],0)</f>
        <v>0</v>
      </c>
      <c r="M5796" s="7">
        <v>0</v>
      </c>
      <c r="N5796" s="7">
        <v>0</v>
      </c>
      <c r="O5796" s="7">
        <f>IFERROR(VLOOKUP(SiscoTable[[#This Row],[Código]],Hoja2!A:B,2,0)*SiscoTable[[#This Row],[Stock_actual]],0)</f>
        <v>0</v>
      </c>
      <c r="P5796" s="6" t="s">
        <v>7</v>
      </c>
      <c r="Q5796" s="7">
        <v>0</v>
      </c>
      <c r="R5796" s="7">
        <v>0</v>
      </c>
      <c r="S5796" s="7" t="s">
        <v>11928</v>
      </c>
      <c r="BI5796"/>
      <c r="BJ5796"/>
    </row>
    <row r="5797" spans="2:62" x14ac:dyDescent="0.4">
      <c r="B5797" s="1">
        <v>27680</v>
      </c>
      <c r="C5797" s="6" t="s">
        <v>30</v>
      </c>
      <c r="D5797" s="6" t="s">
        <v>25</v>
      </c>
      <c r="E5797" s="6" t="s">
        <v>469</v>
      </c>
      <c r="F5797" s="6" t="s">
        <v>59</v>
      </c>
      <c r="G5797" s="6" t="s">
        <v>59</v>
      </c>
      <c r="H5797" s="6" t="s">
        <v>153</v>
      </c>
      <c r="I5797" s="6" t="s">
        <v>960</v>
      </c>
      <c r="J5797" s="6" t="s">
        <v>5</v>
      </c>
      <c r="K5797" s="7">
        <v>32</v>
      </c>
      <c r="L5797" s="7">
        <f>IFERROR(VLOOKUP(SiscoTable[[#This Row],[Código]],Hoja2!A:B,2,0)*SiscoTable[[#This Row],[Provta(Uns)]],0)</f>
        <v>51.2</v>
      </c>
      <c r="M5797" s="7">
        <v>0</v>
      </c>
      <c r="N5797" s="7">
        <v>34</v>
      </c>
      <c r="O5797" s="7">
        <f>IFERROR(VLOOKUP(SiscoTable[[#This Row],[Código]],Hoja2!A:B,2,0)*SiscoTable[[#This Row],[Stock_actual]],0)</f>
        <v>54.400000000000006</v>
      </c>
      <c r="P5797" s="6" t="s">
        <v>324</v>
      </c>
      <c r="Q5797" s="7">
        <v>35</v>
      </c>
      <c r="R5797" s="7">
        <v>64.440000000000012</v>
      </c>
      <c r="S5797" s="7" t="s">
        <v>11927</v>
      </c>
      <c r="BI5797"/>
      <c r="BJ5797"/>
    </row>
    <row r="5798" spans="2:62" x14ac:dyDescent="0.4">
      <c r="B5798" s="1">
        <v>27681</v>
      </c>
      <c r="C5798" s="6" t="s">
        <v>30</v>
      </c>
      <c r="D5798" s="6" t="s">
        <v>25</v>
      </c>
      <c r="E5798" s="6" t="s">
        <v>469</v>
      </c>
      <c r="F5798" s="6" t="s">
        <v>59</v>
      </c>
      <c r="G5798" s="6" t="s">
        <v>59</v>
      </c>
      <c r="H5798" s="6" t="s">
        <v>153</v>
      </c>
      <c r="I5798" s="6" t="s">
        <v>961</v>
      </c>
      <c r="J5798" s="6" t="s">
        <v>5</v>
      </c>
      <c r="K5798" s="7">
        <v>31.17</v>
      </c>
      <c r="L5798" s="7">
        <f>IFERROR(VLOOKUP(SiscoTable[[#This Row],[Código]],Hoja2!A:B,2,0)*SiscoTable[[#This Row],[Provta(Uns)]],0)</f>
        <v>109.095</v>
      </c>
      <c r="M5798" s="7">
        <v>0</v>
      </c>
      <c r="N5798" s="7">
        <v>54</v>
      </c>
      <c r="O5798" s="7">
        <f>IFERROR(VLOOKUP(SiscoTable[[#This Row],[Código]],Hoja2!A:B,2,0)*SiscoTable[[#This Row],[Stock_actual]],0)</f>
        <v>189</v>
      </c>
      <c r="P5798" s="6" t="s">
        <v>697</v>
      </c>
      <c r="Q5798" s="7">
        <v>34</v>
      </c>
      <c r="R5798" s="7">
        <v>0</v>
      </c>
      <c r="S5798" s="7" t="s">
        <v>11927</v>
      </c>
      <c r="BI5798"/>
      <c r="BJ5798"/>
    </row>
    <row r="5799" spans="2:62" x14ac:dyDescent="0.4">
      <c r="B5799" s="1">
        <v>27682</v>
      </c>
      <c r="C5799" s="6" t="s">
        <v>30</v>
      </c>
      <c r="D5799" s="6" t="s">
        <v>30</v>
      </c>
      <c r="E5799" s="6" t="s">
        <v>469</v>
      </c>
      <c r="F5799" s="6" t="s">
        <v>59</v>
      </c>
      <c r="G5799" s="6" t="s">
        <v>59</v>
      </c>
      <c r="H5799" s="6" t="s">
        <v>153</v>
      </c>
      <c r="I5799" s="6" t="s">
        <v>962</v>
      </c>
      <c r="J5799" s="6" t="s">
        <v>5</v>
      </c>
      <c r="K5799" s="7">
        <v>20.170000000000002</v>
      </c>
      <c r="L5799" s="7">
        <f>IFERROR(VLOOKUP(SiscoTable[[#This Row],[Código]],Hoja2!A:B,2,0)*SiscoTable[[#This Row],[Provta(Uns)]],0)</f>
        <v>110.935</v>
      </c>
      <c r="M5799" s="7">
        <v>0</v>
      </c>
      <c r="N5799" s="7">
        <v>22</v>
      </c>
      <c r="O5799" s="7">
        <f>IFERROR(VLOOKUP(SiscoTable[[#This Row],[Código]],Hoja2!A:B,2,0)*SiscoTable[[#This Row],[Stock_actual]],0)</f>
        <v>121</v>
      </c>
      <c r="P5799" s="6" t="s">
        <v>565</v>
      </c>
      <c r="Q5799" s="7">
        <v>22</v>
      </c>
      <c r="R5799" s="7">
        <v>40.31</v>
      </c>
      <c r="S5799" s="7" t="s">
        <v>11927</v>
      </c>
      <c r="BI5799"/>
      <c r="BJ5799"/>
    </row>
    <row r="5800" spans="2:62" x14ac:dyDescent="0.4">
      <c r="B5800" s="1">
        <v>27683</v>
      </c>
      <c r="C5800" s="6" t="s">
        <v>30</v>
      </c>
      <c r="D5800" s="6" t="s">
        <v>8</v>
      </c>
      <c r="E5800" s="6" t="s">
        <v>197</v>
      </c>
      <c r="F5800" s="6" t="s">
        <v>210</v>
      </c>
      <c r="G5800" s="6" t="s">
        <v>211</v>
      </c>
      <c r="H5800" s="6" t="s">
        <v>216</v>
      </c>
      <c r="I5800" s="6" t="s">
        <v>257</v>
      </c>
      <c r="J5800" s="6" t="s">
        <v>5</v>
      </c>
      <c r="K5800" s="7">
        <v>1.5</v>
      </c>
      <c r="L5800" s="34">
        <f>IFERROR(VLOOKUP(SiscoTable[[#This Row],[Código]],Hoja2!A:B,2,0)*SiscoTable[[#This Row],[Provta(Uns)]],0)</f>
        <v>38.849999999999994</v>
      </c>
      <c r="M5800" s="7">
        <v>0</v>
      </c>
      <c r="N5800" s="7">
        <v>1</v>
      </c>
      <c r="O5800" s="34">
        <f>IFERROR(VLOOKUP(SiscoTable[[#This Row],[Código]],Hoja2!A:B,2,0)*SiscoTable[[#This Row],[Stock_actual]],0)</f>
        <v>25.9</v>
      </c>
      <c r="P5800" s="6" t="s">
        <v>218</v>
      </c>
      <c r="Q5800" s="7">
        <v>2</v>
      </c>
      <c r="R5800" s="7">
        <v>3</v>
      </c>
      <c r="S5800" s="7" t="s">
        <v>11924</v>
      </c>
      <c r="BI5800"/>
      <c r="BJ5800"/>
    </row>
    <row r="5801" spans="2:62" x14ac:dyDescent="0.4">
      <c r="B5801" s="1">
        <v>27759</v>
      </c>
      <c r="C5801" s="6" t="s">
        <v>8</v>
      </c>
      <c r="D5801" s="6" t="s">
        <v>8</v>
      </c>
      <c r="E5801" s="6" t="s">
        <v>3268</v>
      </c>
      <c r="F5801" s="6" t="s">
        <v>3269</v>
      </c>
      <c r="G5801" s="6" t="s">
        <v>5768</v>
      </c>
      <c r="H5801" s="6" t="s">
        <v>5280</v>
      </c>
      <c r="I5801" s="6" t="s">
        <v>5824</v>
      </c>
      <c r="J5801" s="6" t="s">
        <v>5</v>
      </c>
      <c r="K5801" s="7">
        <v>0</v>
      </c>
      <c r="L5801" s="7">
        <f>IFERROR(VLOOKUP(SiscoTable[[#This Row],[Código]],Hoja2!A:B,2,0)*SiscoTable[[#This Row],[Provta(Uns)]],0)</f>
        <v>0</v>
      </c>
      <c r="M5801" s="7">
        <v>60</v>
      </c>
      <c r="N5801" s="7">
        <v>0</v>
      </c>
      <c r="O5801" s="7">
        <f>IFERROR(VLOOKUP(SiscoTable[[#This Row],[Código]],Hoja2!A:B,2,0)*SiscoTable[[#This Row],[Stock_actual]],0)</f>
        <v>0</v>
      </c>
      <c r="P5801" s="6" t="s">
        <v>7</v>
      </c>
      <c r="Q5801" s="7">
        <v>0</v>
      </c>
      <c r="R5801" s="7">
        <v>0</v>
      </c>
      <c r="S5801" s="7" t="s">
        <v>11928</v>
      </c>
      <c r="BI5801"/>
      <c r="BJ5801"/>
    </row>
    <row r="5802" spans="2:62" x14ac:dyDescent="0.4">
      <c r="B5802" s="1">
        <v>27769</v>
      </c>
      <c r="C5802" s="6" t="s">
        <v>8</v>
      </c>
      <c r="D5802" s="6" t="s">
        <v>8</v>
      </c>
      <c r="E5802" s="6" t="s">
        <v>3268</v>
      </c>
      <c r="F5802" s="6" t="s">
        <v>7815</v>
      </c>
      <c r="G5802" s="6" t="s">
        <v>7929</v>
      </c>
      <c r="H5802" s="6" t="s">
        <v>7938</v>
      </c>
      <c r="I5802" s="6" t="s">
        <v>8003</v>
      </c>
      <c r="J5802" s="6" t="s">
        <v>5</v>
      </c>
      <c r="K5802" s="7">
        <v>0</v>
      </c>
      <c r="L5802" s="7">
        <f>IFERROR(VLOOKUP(SiscoTable[[#This Row],[Código]],Hoja2!A:B,2,0)*SiscoTable[[#This Row],[Provta(Uns)]],0)</f>
        <v>0</v>
      </c>
      <c r="M5802" s="7">
        <v>0</v>
      </c>
      <c r="N5802" s="7">
        <v>0</v>
      </c>
      <c r="O5802" s="7">
        <f>IFERROR(VLOOKUP(SiscoTable[[#This Row],[Código]],Hoja2!A:B,2,0)*SiscoTable[[#This Row],[Stock_actual]],0)</f>
        <v>0</v>
      </c>
      <c r="P5802" s="6" t="s">
        <v>7</v>
      </c>
      <c r="Q5802" s="7">
        <v>0</v>
      </c>
      <c r="R5802" s="7">
        <v>0</v>
      </c>
      <c r="S5802" s="7" t="s">
        <v>11928</v>
      </c>
      <c r="BI5802"/>
      <c r="BJ5802"/>
    </row>
    <row r="5803" spans="2:62" x14ac:dyDescent="0.4">
      <c r="B5803" s="1">
        <v>27779</v>
      </c>
      <c r="C5803" s="6" t="s">
        <v>8</v>
      </c>
      <c r="D5803" s="6" t="s">
        <v>8</v>
      </c>
      <c r="E5803" s="6" t="s">
        <v>2999</v>
      </c>
      <c r="F5803" s="6" t="s">
        <v>3176</v>
      </c>
      <c r="G5803" s="6" t="s">
        <v>3263</v>
      </c>
      <c r="H5803" s="6" t="s">
        <v>94</v>
      </c>
      <c r="I5803" s="6" t="s">
        <v>3266</v>
      </c>
      <c r="J5803" s="6" t="s">
        <v>5</v>
      </c>
      <c r="K5803" s="7">
        <v>1.17</v>
      </c>
      <c r="L5803" s="7">
        <f>IFERROR(VLOOKUP(SiscoTable[[#This Row],[Código]],Hoja2!A:B,2,0)*SiscoTable[[#This Row],[Provta(Uns)]],0)</f>
        <v>4.0949999999999998</v>
      </c>
      <c r="M5803" s="7">
        <v>0</v>
      </c>
      <c r="N5803" s="7">
        <v>29</v>
      </c>
      <c r="O5803" s="7">
        <f>IFERROR(VLOOKUP(SiscoTable[[#This Row],[Código]],Hoja2!A:B,2,0)*SiscoTable[[#This Row],[Stock_actual]],0)</f>
        <v>101.5</v>
      </c>
      <c r="P5803" s="6" t="s">
        <v>2749</v>
      </c>
      <c r="Q5803" s="7">
        <v>1</v>
      </c>
      <c r="R5803" s="7">
        <v>0</v>
      </c>
      <c r="S5803" s="7" t="s">
        <v>11923</v>
      </c>
      <c r="BI5803"/>
      <c r="BJ5803"/>
    </row>
    <row r="5804" spans="2:62" x14ac:dyDescent="0.4">
      <c r="B5804" s="1">
        <v>27784</v>
      </c>
      <c r="C5804" s="6" t="s">
        <v>30</v>
      </c>
      <c r="D5804" s="6" t="s">
        <v>8</v>
      </c>
      <c r="E5804" s="6" t="s">
        <v>197</v>
      </c>
      <c r="F5804" s="6" t="s">
        <v>210</v>
      </c>
      <c r="G5804" s="6" t="s">
        <v>211</v>
      </c>
      <c r="H5804" s="6" t="s">
        <v>216</v>
      </c>
      <c r="I5804" s="6" t="s">
        <v>258</v>
      </c>
      <c r="J5804" s="6" t="s">
        <v>5</v>
      </c>
      <c r="K5804" s="7">
        <v>2.5</v>
      </c>
      <c r="L5804" s="34">
        <f>IFERROR(VLOOKUP(SiscoTable[[#This Row],[Código]],Hoja2!A:B,2,0)*SiscoTable[[#This Row],[Provta(Uns)]],0)</f>
        <v>115</v>
      </c>
      <c r="M5804" s="7">
        <v>0</v>
      </c>
      <c r="N5804" s="7">
        <v>0</v>
      </c>
      <c r="O5804" s="34">
        <f>IFERROR(VLOOKUP(SiscoTable[[#This Row],[Código]],Hoja2!A:B,2,0)*SiscoTable[[#This Row],[Stock_actual]],0)</f>
        <v>0</v>
      </c>
      <c r="P5804" s="6" t="s">
        <v>7</v>
      </c>
      <c r="Q5804" s="7">
        <v>3</v>
      </c>
      <c r="R5804" s="7">
        <v>4.8</v>
      </c>
      <c r="S5804" s="7" t="s">
        <v>11924</v>
      </c>
      <c r="BI5804"/>
      <c r="BJ5804"/>
    </row>
    <row r="5805" spans="2:62" x14ac:dyDescent="0.4">
      <c r="B5805" s="1">
        <v>27786</v>
      </c>
      <c r="C5805" s="6" t="s">
        <v>8</v>
      </c>
      <c r="D5805" s="6" t="s">
        <v>8</v>
      </c>
      <c r="E5805" s="6" t="s">
        <v>3268</v>
      </c>
      <c r="F5805" s="6" t="s">
        <v>3269</v>
      </c>
      <c r="G5805" s="6" t="s">
        <v>3479</v>
      </c>
      <c r="H5805" s="6" t="s">
        <v>3552</v>
      </c>
      <c r="I5805" s="6" t="s">
        <v>3644</v>
      </c>
      <c r="J5805" s="6" t="s">
        <v>5</v>
      </c>
      <c r="K5805" s="7">
        <v>0.17</v>
      </c>
      <c r="L5805" s="7">
        <f>IFERROR(VLOOKUP(SiscoTable[[#This Row],[Código]],Hoja2!A:B,2,0)*SiscoTable[[#This Row],[Provta(Uns)]],0)</f>
        <v>1.7850000000000001</v>
      </c>
      <c r="M5805" s="7">
        <v>18</v>
      </c>
      <c r="N5805" s="7">
        <v>0</v>
      </c>
      <c r="O5805" s="7">
        <f>IFERROR(VLOOKUP(SiscoTable[[#This Row],[Código]],Hoja2!A:B,2,0)*SiscoTable[[#This Row],[Stock_actual]],0)</f>
        <v>0</v>
      </c>
      <c r="P5805" s="6" t="s">
        <v>7</v>
      </c>
      <c r="Q5805" s="7">
        <v>0</v>
      </c>
      <c r="R5805" s="7">
        <v>0</v>
      </c>
      <c r="S5805" s="7" t="s">
        <v>11928</v>
      </c>
      <c r="BI5805"/>
      <c r="BJ5805"/>
    </row>
    <row r="5806" spans="2:62" x14ac:dyDescent="0.4">
      <c r="B5806" s="1">
        <v>27787</v>
      </c>
      <c r="C5806" s="6" t="s">
        <v>8</v>
      </c>
      <c r="D5806" s="6" t="s">
        <v>8</v>
      </c>
      <c r="E5806" s="6" t="s">
        <v>3268</v>
      </c>
      <c r="F5806" s="6" t="s">
        <v>3269</v>
      </c>
      <c r="G5806" s="6" t="s">
        <v>3479</v>
      </c>
      <c r="H5806" s="6" t="s">
        <v>3552</v>
      </c>
      <c r="I5806" s="6" t="s">
        <v>3645</v>
      </c>
      <c r="J5806" s="6" t="s">
        <v>5</v>
      </c>
      <c r="K5806" s="7">
        <v>6.17</v>
      </c>
      <c r="L5806" s="7">
        <f>IFERROR(VLOOKUP(SiscoTable[[#This Row],[Código]],Hoja2!A:B,2,0)*SiscoTable[[#This Row],[Provta(Uns)]],0)</f>
        <v>73.423000000000002</v>
      </c>
      <c r="M5806" s="7">
        <v>0</v>
      </c>
      <c r="N5806" s="7">
        <v>1</v>
      </c>
      <c r="O5806" s="7">
        <f>IFERROR(VLOOKUP(SiscoTable[[#This Row],[Código]],Hoja2!A:B,2,0)*SiscoTable[[#This Row],[Stock_actual]],0)</f>
        <v>11.9</v>
      </c>
      <c r="P5806" s="6" t="s">
        <v>214</v>
      </c>
      <c r="Q5806" s="7">
        <v>7</v>
      </c>
      <c r="R5806" s="7">
        <v>12.65</v>
      </c>
      <c r="S5806" s="7" t="s">
        <v>11928</v>
      </c>
      <c r="BI5806"/>
      <c r="BJ5806"/>
    </row>
    <row r="5807" spans="2:62" x14ac:dyDescent="0.4">
      <c r="B5807" s="1">
        <v>27788</v>
      </c>
      <c r="C5807" s="6" t="s">
        <v>8</v>
      </c>
      <c r="D5807" s="6" t="s">
        <v>8</v>
      </c>
      <c r="E5807" s="6" t="s">
        <v>3268</v>
      </c>
      <c r="F5807" s="6" t="s">
        <v>3269</v>
      </c>
      <c r="G5807" s="6" t="s">
        <v>3479</v>
      </c>
      <c r="H5807" s="6" t="s">
        <v>3552</v>
      </c>
      <c r="I5807" s="6" t="s">
        <v>3646</v>
      </c>
      <c r="J5807" s="6" t="s">
        <v>5</v>
      </c>
      <c r="K5807" s="7">
        <v>0.33</v>
      </c>
      <c r="L5807" s="7">
        <f>IFERROR(VLOOKUP(SiscoTable[[#This Row],[Código]],Hoja2!A:B,2,0)*SiscoTable[[#This Row],[Provta(Uns)]],0)</f>
        <v>6.2370000000000001</v>
      </c>
      <c r="M5807" s="7">
        <v>12</v>
      </c>
      <c r="N5807" s="7">
        <v>0</v>
      </c>
      <c r="O5807" s="7">
        <f>IFERROR(VLOOKUP(SiscoTable[[#This Row],[Código]],Hoja2!A:B,2,0)*SiscoTable[[#This Row],[Stock_actual]],0)</f>
        <v>0</v>
      </c>
      <c r="P5807" s="6" t="s">
        <v>7</v>
      </c>
      <c r="Q5807" s="7">
        <v>0</v>
      </c>
      <c r="R5807" s="7">
        <v>0</v>
      </c>
      <c r="S5807" s="7" t="s">
        <v>11928</v>
      </c>
      <c r="BI5807"/>
      <c r="BJ5807"/>
    </row>
    <row r="5808" spans="2:62" x14ac:dyDescent="0.4">
      <c r="B5808" s="1">
        <v>27789</v>
      </c>
      <c r="C5808" s="6" t="s">
        <v>8</v>
      </c>
      <c r="D5808" s="6" t="s">
        <v>8</v>
      </c>
      <c r="E5808" s="6" t="s">
        <v>3268</v>
      </c>
      <c r="F5808" s="6" t="s">
        <v>3269</v>
      </c>
      <c r="G5808" s="6" t="s">
        <v>3479</v>
      </c>
      <c r="H5808" s="6" t="s">
        <v>3552</v>
      </c>
      <c r="I5808" s="6" t="s">
        <v>3647</v>
      </c>
      <c r="J5808" s="6" t="s">
        <v>5</v>
      </c>
      <c r="K5808" s="7">
        <v>1</v>
      </c>
      <c r="L5808" s="7">
        <f>IFERROR(VLOOKUP(SiscoTable[[#This Row],[Código]],Hoja2!A:B,2,0)*SiscoTable[[#This Row],[Provta(Uns)]],0)</f>
        <v>18.899999999999999</v>
      </c>
      <c r="M5808" s="7">
        <v>12</v>
      </c>
      <c r="N5808" s="7">
        <v>0</v>
      </c>
      <c r="O5808" s="7">
        <f>IFERROR(VLOOKUP(SiscoTable[[#This Row],[Código]],Hoja2!A:B,2,0)*SiscoTable[[#This Row],[Stock_actual]],0)</f>
        <v>0</v>
      </c>
      <c r="P5808" s="6" t="s">
        <v>7</v>
      </c>
      <c r="Q5808" s="7">
        <v>1</v>
      </c>
      <c r="R5808" s="7">
        <v>0</v>
      </c>
      <c r="S5808" s="7" t="s">
        <v>11928</v>
      </c>
      <c r="BI5808"/>
      <c r="BJ5808"/>
    </row>
    <row r="5809" spans="2:62" x14ac:dyDescent="0.4">
      <c r="B5809" s="1">
        <v>27790</v>
      </c>
      <c r="C5809" s="6" t="s">
        <v>8</v>
      </c>
      <c r="D5809" s="6" t="s">
        <v>8</v>
      </c>
      <c r="E5809" s="6" t="s">
        <v>3268</v>
      </c>
      <c r="F5809" s="6" t="s">
        <v>3269</v>
      </c>
      <c r="G5809" s="6" t="s">
        <v>3479</v>
      </c>
      <c r="H5809" s="6" t="s">
        <v>3552</v>
      </c>
      <c r="I5809" s="6" t="s">
        <v>3648</v>
      </c>
      <c r="J5809" s="6" t="s">
        <v>5</v>
      </c>
      <c r="K5809" s="7">
        <v>0.33</v>
      </c>
      <c r="L5809" s="7">
        <f>IFERROR(VLOOKUP(SiscoTable[[#This Row],[Código]],Hoja2!A:B,2,0)*SiscoTable[[#This Row],[Provta(Uns)]],0)</f>
        <v>6.2370000000000001</v>
      </c>
      <c r="M5809" s="7">
        <v>12</v>
      </c>
      <c r="N5809" s="7">
        <v>0</v>
      </c>
      <c r="O5809" s="7">
        <f>IFERROR(VLOOKUP(SiscoTable[[#This Row],[Código]],Hoja2!A:B,2,0)*SiscoTable[[#This Row],[Stock_actual]],0)</f>
        <v>0</v>
      </c>
      <c r="P5809" s="6" t="s">
        <v>7</v>
      </c>
      <c r="Q5809" s="7">
        <v>0</v>
      </c>
      <c r="R5809" s="7">
        <v>0</v>
      </c>
      <c r="S5809" s="7" t="s">
        <v>11928</v>
      </c>
      <c r="BI5809"/>
      <c r="BJ5809"/>
    </row>
    <row r="5810" spans="2:62" x14ac:dyDescent="0.4">
      <c r="B5810" s="1">
        <v>27791</v>
      </c>
      <c r="C5810" s="6" t="s">
        <v>30</v>
      </c>
      <c r="D5810" s="6" t="s">
        <v>30</v>
      </c>
      <c r="E5810" s="6" t="s">
        <v>3268</v>
      </c>
      <c r="F5810" s="6" t="s">
        <v>3269</v>
      </c>
      <c r="G5810" s="6" t="s">
        <v>3479</v>
      </c>
      <c r="H5810" s="6" t="s">
        <v>3552</v>
      </c>
      <c r="I5810" s="6" t="s">
        <v>3556</v>
      </c>
      <c r="J5810" s="6" t="s">
        <v>5</v>
      </c>
      <c r="K5810" s="7">
        <v>18.5</v>
      </c>
      <c r="L5810" s="7">
        <f>IFERROR(VLOOKUP(SiscoTable[[#This Row],[Código]],Hoja2!A:B,2,0)*SiscoTable[[#This Row],[Provta(Uns)]],0)</f>
        <v>144.29999999999998</v>
      </c>
      <c r="M5810" s="7">
        <v>0</v>
      </c>
      <c r="N5810" s="7">
        <v>9</v>
      </c>
      <c r="O5810" s="7">
        <f>IFERROR(VLOOKUP(SiscoTable[[#This Row],[Código]],Hoja2!A:B,2,0)*SiscoTable[[#This Row],[Stock_actual]],0)</f>
        <v>70.2</v>
      </c>
      <c r="P5810" s="6" t="s">
        <v>112</v>
      </c>
      <c r="Q5810" s="7">
        <v>20</v>
      </c>
      <c r="R5810" s="7">
        <v>37.5</v>
      </c>
      <c r="S5810" s="7" t="s">
        <v>11928</v>
      </c>
      <c r="BI5810"/>
      <c r="BJ5810"/>
    </row>
    <row r="5811" spans="2:62" x14ac:dyDescent="0.4">
      <c r="B5811" s="1">
        <v>27792</v>
      </c>
      <c r="C5811" s="6" t="s">
        <v>30</v>
      </c>
      <c r="D5811" s="6" t="s">
        <v>30</v>
      </c>
      <c r="E5811" s="6" t="s">
        <v>3268</v>
      </c>
      <c r="F5811" s="6" t="s">
        <v>3269</v>
      </c>
      <c r="G5811" s="6" t="s">
        <v>3479</v>
      </c>
      <c r="H5811" s="6" t="s">
        <v>3552</v>
      </c>
      <c r="I5811" s="6" t="s">
        <v>3557</v>
      </c>
      <c r="J5811" s="6" t="s">
        <v>5</v>
      </c>
      <c r="K5811" s="7">
        <v>8.33</v>
      </c>
      <c r="L5811" s="7">
        <f>IFERROR(VLOOKUP(SiscoTable[[#This Row],[Código]],Hoja2!A:B,2,0)*SiscoTable[[#This Row],[Provta(Uns)]],0)</f>
        <v>64.974000000000004</v>
      </c>
      <c r="M5811" s="7">
        <v>36</v>
      </c>
      <c r="N5811" s="7">
        <v>0</v>
      </c>
      <c r="O5811" s="7">
        <f>IFERROR(VLOOKUP(SiscoTable[[#This Row],[Código]],Hoja2!A:B,2,0)*SiscoTable[[#This Row],[Stock_actual]],0)</f>
        <v>0</v>
      </c>
      <c r="P5811" s="6" t="s">
        <v>7</v>
      </c>
      <c r="Q5811" s="7">
        <v>9</v>
      </c>
      <c r="R5811" s="7">
        <v>0</v>
      </c>
      <c r="S5811" s="7" t="s">
        <v>11928</v>
      </c>
      <c r="BI5811"/>
      <c r="BJ5811"/>
    </row>
    <row r="5812" spans="2:62" x14ac:dyDescent="0.4">
      <c r="B5812" s="1">
        <v>27797</v>
      </c>
      <c r="C5812" s="6" t="s">
        <v>8</v>
      </c>
      <c r="D5812" s="6" t="s">
        <v>8</v>
      </c>
      <c r="E5812" s="6" t="s">
        <v>3268</v>
      </c>
      <c r="F5812" s="6" t="s">
        <v>3269</v>
      </c>
      <c r="G5812" s="6" t="s">
        <v>3479</v>
      </c>
      <c r="H5812" s="6" t="s">
        <v>3552</v>
      </c>
      <c r="I5812" s="6" t="s">
        <v>3649</v>
      </c>
      <c r="J5812" s="6" t="s">
        <v>5</v>
      </c>
      <c r="K5812" s="7">
        <v>0.33</v>
      </c>
      <c r="L5812" s="7">
        <f>IFERROR(VLOOKUP(SiscoTable[[#This Row],[Código]],Hoja2!A:B,2,0)*SiscoTable[[#This Row],[Provta(Uns)]],0)</f>
        <v>3.5640000000000005</v>
      </c>
      <c r="M5812" s="7">
        <v>12</v>
      </c>
      <c r="N5812" s="7">
        <v>0</v>
      </c>
      <c r="O5812" s="7">
        <f>IFERROR(VLOOKUP(SiscoTable[[#This Row],[Código]],Hoja2!A:B,2,0)*SiscoTable[[#This Row],[Stock_actual]],0)</f>
        <v>0</v>
      </c>
      <c r="P5812" s="6" t="s">
        <v>7</v>
      </c>
      <c r="Q5812" s="7">
        <v>0</v>
      </c>
      <c r="R5812" s="7">
        <v>0</v>
      </c>
      <c r="S5812" s="7" t="s">
        <v>11928</v>
      </c>
      <c r="BI5812"/>
      <c r="BJ5812"/>
    </row>
    <row r="5813" spans="2:62" x14ac:dyDescent="0.4">
      <c r="B5813" s="1">
        <v>27802</v>
      </c>
      <c r="C5813" s="6" t="s">
        <v>8</v>
      </c>
      <c r="D5813" s="6" t="s">
        <v>8</v>
      </c>
      <c r="E5813" s="6" t="s">
        <v>8482</v>
      </c>
      <c r="F5813" s="6" t="s">
        <v>8641</v>
      </c>
      <c r="G5813" s="6" t="s">
        <v>8649</v>
      </c>
      <c r="H5813" s="6" t="s">
        <v>8688</v>
      </c>
      <c r="I5813" s="6" t="s">
        <v>8709</v>
      </c>
      <c r="J5813" s="6" t="s">
        <v>5</v>
      </c>
      <c r="K5813" s="7">
        <v>0</v>
      </c>
      <c r="L5813" s="7">
        <f>IFERROR(VLOOKUP(SiscoTable[[#This Row],[Código]],Hoja2!A:B,2,0)*SiscoTable[[#This Row],[Provta(Uns)]],0)</f>
        <v>0</v>
      </c>
      <c r="M5813" s="7">
        <v>0</v>
      </c>
      <c r="N5813" s="7">
        <v>0</v>
      </c>
      <c r="O5813" s="7">
        <f>IFERROR(VLOOKUP(SiscoTable[[#This Row],[Código]],Hoja2!A:B,2,0)*SiscoTable[[#This Row],[Stock_actual]],0)</f>
        <v>0</v>
      </c>
      <c r="P5813" s="6" t="s">
        <v>7</v>
      </c>
      <c r="Q5813" s="7">
        <v>0</v>
      </c>
      <c r="R5813" s="7">
        <v>0</v>
      </c>
      <c r="S5813" s="7" t="s">
        <v>11926</v>
      </c>
      <c r="BI5813"/>
      <c r="BJ5813"/>
    </row>
    <row r="5814" spans="2:62" x14ac:dyDescent="0.4">
      <c r="B5814" s="1">
        <v>27803</v>
      </c>
      <c r="C5814" s="6" t="s">
        <v>30</v>
      </c>
      <c r="D5814" s="6" t="s">
        <v>8</v>
      </c>
      <c r="E5814" s="6" t="s">
        <v>8482</v>
      </c>
      <c r="F5814" s="6" t="s">
        <v>8641</v>
      </c>
      <c r="G5814" s="6" t="s">
        <v>8649</v>
      </c>
      <c r="H5814" s="6" t="s">
        <v>8644</v>
      </c>
      <c r="I5814" s="6" t="s">
        <v>8667</v>
      </c>
      <c r="J5814" s="6" t="s">
        <v>5</v>
      </c>
      <c r="K5814" s="7">
        <v>2.5</v>
      </c>
      <c r="L5814" s="7">
        <f>IFERROR(VLOOKUP(SiscoTable[[#This Row],[Código]],Hoja2!A:B,2,0)*SiscoTable[[#This Row],[Provta(Uns)]],0)</f>
        <v>31.5</v>
      </c>
      <c r="M5814" s="7">
        <v>0</v>
      </c>
      <c r="N5814" s="7">
        <v>5</v>
      </c>
      <c r="O5814" s="7">
        <f>IFERROR(VLOOKUP(SiscoTable[[#This Row],[Código]],Hoja2!A:B,2,0)*SiscoTable[[#This Row],[Stock_actual]],0)</f>
        <v>63</v>
      </c>
      <c r="P5814" s="6" t="s">
        <v>242</v>
      </c>
      <c r="Q5814" s="7">
        <v>3</v>
      </c>
      <c r="R5814" s="7">
        <v>0</v>
      </c>
      <c r="S5814" s="7" t="s">
        <v>11926</v>
      </c>
      <c r="BI5814"/>
      <c r="BJ5814"/>
    </row>
    <row r="5815" spans="2:62" x14ac:dyDescent="0.4">
      <c r="B5815" s="1">
        <v>27805</v>
      </c>
      <c r="C5815" s="6" t="s">
        <v>25</v>
      </c>
      <c r="D5815" s="6" t="s">
        <v>25</v>
      </c>
      <c r="E5815" s="6" t="s">
        <v>2999</v>
      </c>
      <c r="F5815" s="6" t="s">
        <v>3176</v>
      </c>
      <c r="G5815" s="6" t="s">
        <v>3263</v>
      </c>
      <c r="H5815" s="6" t="s">
        <v>94</v>
      </c>
      <c r="I5815" s="6" t="s">
        <v>3265</v>
      </c>
      <c r="J5815" s="6" t="s">
        <v>5</v>
      </c>
      <c r="K5815" s="7">
        <v>42.33</v>
      </c>
      <c r="L5815" s="7">
        <f>IFERROR(VLOOKUP(SiscoTable[[#This Row],[Código]],Hoja2!A:B,2,0)*SiscoTable[[#This Row],[Provta(Uns)]],0)</f>
        <v>334.40699999999998</v>
      </c>
      <c r="M5815" s="7">
        <v>0</v>
      </c>
      <c r="N5815" s="7">
        <v>0</v>
      </c>
      <c r="O5815" s="7">
        <f>IFERROR(VLOOKUP(SiscoTable[[#This Row],[Código]],Hoja2!A:B,2,0)*SiscoTable[[#This Row],[Stock_actual]],0)</f>
        <v>0</v>
      </c>
      <c r="P5815" s="6" t="s">
        <v>7</v>
      </c>
      <c r="Q5815" s="7">
        <v>47</v>
      </c>
      <c r="R5815" s="7">
        <v>84.6</v>
      </c>
      <c r="S5815" s="7" t="s">
        <v>11923</v>
      </c>
      <c r="BI5815"/>
      <c r="BJ5815"/>
    </row>
    <row r="5816" spans="2:62" x14ac:dyDescent="0.4">
      <c r="B5816" s="1">
        <v>27806</v>
      </c>
      <c r="C5816" s="6" t="s">
        <v>25</v>
      </c>
      <c r="D5816" s="6" t="s">
        <v>25</v>
      </c>
      <c r="E5816" s="6" t="s">
        <v>2999</v>
      </c>
      <c r="F5816" s="6" t="s">
        <v>3176</v>
      </c>
      <c r="G5816" s="6" t="s">
        <v>3198</v>
      </c>
      <c r="H5816" s="6" t="s">
        <v>94</v>
      </c>
      <c r="I5816" s="6" t="s">
        <v>3221</v>
      </c>
      <c r="J5816" s="6" t="s">
        <v>5</v>
      </c>
      <c r="K5816" s="7">
        <v>1388.5</v>
      </c>
      <c r="L5816" s="7">
        <f>IFERROR(VLOOKUP(SiscoTable[[#This Row],[Código]],Hoja2!A:B,2,0)*SiscoTable[[#This Row],[Provta(Uns)]],0)</f>
        <v>2777</v>
      </c>
      <c r="M5816" s="7">
        <v>0</v>
      </c>
      <c r="N5816" s="7">
        <v>-146</v>
      </c>
      <c r="O5816" s="7">
        <f>IFERROR(VLOOKUP(SiscoTable[[#This Row],[Código]],Hoja2!A:B,2,0)*SiscoTable[[#This Row],[Stock_actual]],0)</f>
        <v>-292</v>
      </c>
      <c r="P5816" s="6" t="s">
        <v>7</v>
      </c>
      <c r="Q5816" s="7">
        <v>1527</v>
      </c>
      <c r="R5816" s="7">
        <v>2776.8</v>
      </c>
      <c r="S5816" s="7" t="s">
        <v>11923</v>
      </c>
      <c r="BI5816"/>
      <c r="BJ5816"/>
    </row>
    <row r="5817" spans="2:62" x14ac:dyDescent="0.4">
      <c r="B5817" s="1">
        <v>27807</v>
      </c>
      <c r="C5817" s="6" t="s">
        <v>25</v>
      </c>
      <c r="D5817" s="6" t="s">
        <v>25</v>
      </c>
      <c r="E5817" s="6" t="s">
        <v>2999</v>
      </c>
      <c r="F5817" s="6" t="s">
        <v>3176</v>
      </c>
      <c r="G5817" s="6" t="s">
        <v>3198</v>
      </c>
      <c r="H5817" s="6" t="s">
        <v>94</v>
      </c>
      <c r="I5817" s="6" t="s">
        <v>3222</v>
      </c>
      <c r="J5817" s="6" t="s">
        <v>5</v>
      </c>
      <c r="K5817" s="7">
        <v>288.83</v>
      </c>
      <c r="L5817" s="7">
        <f>IFERROR(VLOOKUP(SiscoTable[[#This Row],[Código]],Hoja2!A:B,2,0)*SiscoTable[[#This Row],[Provta(Uns)]],0)</f>
        <v>1155.32</v>
      </c>
      <c r="M5817" s="7">
        <v>0</v>
      </c>
      <c r="N5817" s="7">
        <v>-21</v>
      </c>
      <c r="O5817" s="7">
        <f>IFERROR(VLOOKUP(SiscoTable[[#This Row],[Código]],Hoja2!A:B,2,0)*SiscoTable[[#This Row],[Stock_actual]],0)</f>
        <v>-84</v>
      </c>
      <c r="P5817" s="6" t="s">
        <v>7</v>
      </c>
      <c r="Q5817" s="7">
        <v>318</v>
      </c>
      <c r="R5817" s="7">
        <v>577.80000000000007</v>
      </c>
      <c r="S5817" s="7" t="s">
        <v>11923</v>
      </c>
      <c r="BI5817"/>
      <c r="BJ5817"/>
    </row>
    <row r="5818" spans="2:62" x14ac:dyDescent="0.4">
      <c r="B5818" s="1">
        <v>27808</v>
      </c>
      <c r="C5818" s="6" t="s">
        <v>8</v>
      </c>
      <c r="D5818" s="6" t="s">
        <v>8</v>
      </c>
      <c r="E5818" s="6" t="s">
        <v>2999</v>
      </c>
      <c r="F5818" s="6" t="s">
        <v>3176</v>
      </c>
      <c r="G5818" s="6" t="s">
        <v>3263</v>
      </c>
      <c r="H5818" s="6" t="s">
        <v>94</v>
      </c>
      <c r="I5818" s="6" t="s">
        <v>3267</v>
      </c>
      <c r="J5818" s="6" t="s">
        <v>5</v>
      </c>
      <c r="K5818" s="7">
        <v>0</v>
      </c>
      <c r="L5818" s="7">
        <f>IFERROR(VLOOKUP(SiscoTable[[#This Row],[Código]],Hoja2!A:B,2,0)*SiscoTable[[#This Row],[Provta(Uns)]],0)</f>
        <v>0</v>
      </c>
      <c r="M5818" s="7">
        <v>0</v>
      </c>
      <c r="N5818" s="7">
        <v>0</v>
      </c>
      <c r="O5818" s="7">
        <f>IFERROR(VLOOKUP(SiscoTable[[#This Row],[Código]],Hoja2!A:B,2,0)*SiscoTable[[#This Row],[Stock_actual]],0)</f>
        <v>0</v>
      </c>
      <c r="P5818" s="6" t="s">
        <v>7</v>
      </c>
      <c r="Q5818" s="7">
        <v>0</v>
      </c>
      <c r="R5818" s="7">
        <v>0</v>
      </c>
      <c r="S5818" s="7" t="s">
        <v>11923</v>
      </c>
      <c r="BI5818"/>
      <c r="BJ5818"/>
    </row>
    <row r="5819" spans="2:62" x14ac:dyDescent="0.4">
      <c r="B5819" s="1">
        <v>27809</v>
      </c>
      <c r="C5819" s="6" t="s">
        <v>8</v>
      </c>
      <c r="D5819" s="6" t="s">
        <v>8</v>
      </c>
      <c r="E5819" s="6" t="s">
        <v>0</v>
      </c>
      <c r="F5819" s="6" t="s">
        <v>73</v>
      </c>
      <c r="G5819" s="6" t="s">
        <v>73</v>
      </c>
      <c r="H5819" s="6" t="s">
        <v>4</v>
      </c>
      <c r="I5819" s="6" t="s">
        <v>154</v>
      </c>
      <c r="J5819" s="6" t="s">
        <v>5</v>
      </c>
      <c r="K5819" s="7">
        <v>0.17</v>
      </c>
      <c r="L5819" s="7">
        <f>IFERROR(VLOOKUP(SiscoTable[[#This Row],[Código]],Hoja2!A:B,2,0)*SiscoTable[[#This Row],[Provta(Uns)]],0)</f>
        <v>0.51</v>
      </c>
      <c r="M5819" s="7">
        <v>0</v>
      </c>
      <c r="N5819" s="7">
        <v>0</v>
      </c>
      <c r="O5819" s="7">
        <f>IFERROR(VLOOKUP(SiscoTable[[#This Row],[Código]],Hoja2!A:B,2,0)*SiscoTable[[#This Row],[Stock_actual]],0)</f>
        <v>0</v>
      </c>
      <c r="P5819" s="6" t="s">
        <v>7</v>
      </c>
      <c r="Q5819" s="7">
        <v>0</v>
      </c>
      <c r="R5819" s="7">
        <v>0</v>
      </c>
      <c r="S5819" s="7" t="s">
        <v>11923</v>
      </c>
      <c r="BI5819"/>
      <c r="BJ5819"/>
    </row>
    <row r="5820" spans="2:62" x14ac:dyDescent="0.4">
      <c r="B5820" s="1">
        <v>27810</v>
      </c>
      <c r="C5820" s="6" t="s">
        <v>8</v>
      </c>
      <c r="D5820" s="6" t="s">
        <v>8</v>
      </c>
      <c r="E5820" s="6" t="s">
        <v>2809</v>
      </c>
      <c r="F5820" s="6" t="s">
        <v>2844</v>
      </c>
      <c r="G5820" s="6" t="s">
        <v>2811</v>
      </c>
      <c r="H5820" s="6" t="s">
        <v>2886</v>
      </c>
      <c r="I5820" s="6" t="s">
        <v>2885</v>
      </c>
      <c r="J5820" s="6" t="s">
        <v>5</v>
      </c>
      <c r="K5820" s="7">
        <v>0</v>
      </c>
      <c r="L5820" s="7">
        <f>IFERROR(VLOOKUP(SiscoTable[[#This Row],[Código]],Hoja2!A:B,2,0)*SiscoTable[[#This Row],[Provta(Uns)]],0)</f>
        <v>0</v>
      </c>
      <c r="M5820" s="7">
        <v>4</v>
      </c>
      <c r="N5820" s="7">
        <v>8</v>
      </c>
      <c r="O5820" s="7">
        <f>IFERROR(VLOOKUP(SiscoTable[[#This Row],[Código]],Hoja2!A:B,2,0)*SiscoTable[[#This Row],[Stock_actual]],0)</f>
        <v>0</v>
      </c>
      <c r="P5820" s="6" t="s">
        <v>134</v>
      </c>
      <c r="Q5820" s="7">
        <v>0</v>
      </c>
      <c r="R5820" s="7">
        <v>0</v>
      </c>
      <c r="S5820" s="7" t="s">
        <v>11923</v>
      </c>
      <c r="BI5820"/>
      <c r="BJ5820"/>
    </row>
    <row r="5821" spans="2:62" x14ac:dyDescent="0.4">
      <c r="B5821" s="1">
        <v>27811</v>
      </c>
      <c r="C5821" s="6" t="s">
        <v>8</v>
      </c>
      <c r="D5821" s="6" t="s">
        <v>8</v>
      </c>
      <c r="E5821" s="6" t="s">
        <v>2809</v>
      </c>
      <c r="F5821" s="6" t="s">
        <v>2844</v>
      </c>
      <c r="G5821" s="6" t="s">
        <v>2811</v>
      </c>
      <c r="H5821" s="6" t="s">
        <v>4</v>
      </c>
      <c r="I5821" s="6" t="s">
        <v>2887</v>
      </c>
      <c r="J5821" s="6" t="s">
        <v>5</v>
      </c>
      <c r="K5821" s="7">
        <v>0</v>
      </c>
      <c r="L5821" s="7">
        <f>IFERROR(VLOOKUP(SiscoTable[[#This Row],[Código]],Hoja2!A:B,2,0)*SiscoTable[[#This Row],[Provta(Uns)]],0)</f>
        <v>0</v>
      </c>
      <c r="M5821" s="7">
        <v>0</v>
      </c>
      <c r="N5821" s="7">
        <v>0</v>
      </c>
      <c r="O5821" s="7">
        <f>IFERROR(VLOOKUP(SiscoTable[[#This Row],[Código]],Hoja2!A:B,2,0)*SiscoTable[[#This Row],[Stock_actual]],0)</f>
        <v>0</v>
      </c>
      <c r="P5821" s="6" t="s">
        <v>7</v>
      </c>
      <c r="Q5821" s="7">
        <v>0</v>
      </c>
      <c r="R5821" s="7">
        <v>0</v>
      </c>
      <c r="S5821" s="7" t="s">
        <v>11923</v>
      </c>
      <c r="BI5821"/>
      <c r="BJ5821"/>
    </row>
    <row r="5822" spans="2:62" x14ac:dyDescent="0.4">
      <c r="B5822" s="1">
        <v>27818</v>
      </c>
      <c r="C5822" s="6" t="s">
        <v>25</v>
      </c>
      <c r="D5822" s="6" t="s">
        <v>25</v>
      </c>
      <c r="E5822" s="6" t="s">
        <v>2999</v>
      </c>
      <c r="F5822" s="6" t="s">
        <v>3176</v>
      </c>
      <c r="G5822" s="6" t="s">
        <v>3198</v>
      </c>
      <c r="H5822" s="6" t="s">
        <v>94</v>
      </c>
      <c r="I5822" s="6" t="s">
        <v>3224</v>
      </c>
      <c r="J5822" s="6" t="s">
        <v>5</v>
      </c>
      <c r="K5822" s="7">
        <v>777.33</v>
      </c>
      <c r="L5822" s="7">
        <f>IFERROR(VLOOKUP(SiscoTable[[#This Row],[Código]],Hoja2!A:B,2,0)*SiscoTable[[#This Row],[Provta(Uns)]],0)</f>
        <v>4275.3150000000005</v>
      </c>
      <c r="M5822" s="7">
        <v>0</v>
      </c>
      <c r="N5822" s="7">
        <v>-68</v>
      </c>
      <c r="O5822" s="7">
        <f>IFERROR(VLOOKUP(SiscoTable[[#This Row],[Código]],Hoja2!A:B,2,0)*SiscoTable[[#This Row],[Stock_actual]],0)</f>
        <v>-374</v>
      </c>
      <c r="P5822" s="6" t="s">
        <v>7</v>
      </c>
      <c r="Q5822" s="7">
        <v>855</v>
      </c>
      <c r="R5822" s="7">
        <v>1554.6</v>
      </c>
      <c r="S5822" s="7" t="s">
        <v>11923</v>
      </c>
      <c r="BI5822"/>
      <c r="BJ5822"/>
    </row>
    <row r="5823" spans="2:62" x14ac:dyDescent="0.4">
      <c r="B5823" s="1">
        <v>27819</v>
      </c>
      <c r="C5823" s="6" t="s">
        <v>8</v>
      </c>
      <c r="D5823" s="6" t="s">
        <v>8</v>
      </c>
      <c r="E5823" s="6" t="s">
        <v>3268</v>
      </c>
      <c r="F5823" s="6" t="s">
        <v>7197</v>
      </c>
      <c r="G5823" s="6" t="s">
        <v>7198</v>
      </c>
      <c r="H5823" s="6" t="s">
        <v>7200</v>
      </c>
      <c r="I5823" s="6" t="s">
        <v>7317</v>
      </c>
      <c r="J5823" s="6" t="s">
        <v>5</v>
      </c>
      <c r="K5823" s="7">
        <v>0</v>
      </c>
      <c r="L5823" s="7">
        <f>IFERROR(VLOOKUP(SiscoTable[[#This Row],[Código]],Hoja2!A:B,2,0)*SiscoTable[[#This Row],[Provta(Uns)]],0)</f>
        <v>0</v>
      </c>
      <c r="M5823" s="7">
        <v>0</v>
      </c>
      <c r="N5823" s="7">
        <v>0</v>
      </c>
      <c r="O5823" s="7">
        <f>IFERROR(VLOOKUP(SiscoTable[[#This Row],[Código]],Hoja2!A:B,2,0)*SiscoTable[[#This Row],[Stock_actual]],0)</f>
        <v>0</v>
      </c>
      <c r="P5823" s="6" t="s">
        <v>7</v>
      </c>
      <c r="Q5823" s="7">
        <v>0</v>
      </c>
      <c r="R5823" s="7">
        <v>0</v>
      </c>
      <c r="S5823" s="7" t="s">
        <v>11928</v>
      </c>
      <c r="BI5823"/>
      <c r="BJ5823"/>
    </row>
    <row r="5824" spans="2:62" x14ac:dyDescent="0.4">
      <c r="B5824" s="1">
        <v>27820</v>
      </c>
      <c r="C5824" s="6" t="s">
        <v>8</v>
      </c>
      <c r="D5824" s="6" t="s">
        <v>8</v>
      </c>
      <c r="E5824" s="6" t="s">
        <v>3268</v>
      </c>
      <c r="F5824" s="6" t="s">
        <v>7197</v>
      </c>
      <c r="G5824" s="6" t="s">
        <v>7198</v>
      </c>
      <c r="H5824" s="6" t="s">
        <v>7200</v>
      </c>
      <c r="I5824" s="6" t="s">
        <v>7318</v>
      </c>
      <c r="J5824" s="6" t="s">
        <v>5</v>
      </c>
      <c r="K5824" s="7">
        <v>0</v>
      </c>
      <c r="L5824" s="7">
        <f>IFERROR(VLOOKUP(SiscoTable[[#This Row],[Código]],Hoja2!A:B,2,0)*SiscoTable[[#This Row],[Provta(Uns)]],0)</f>
        <v>0</v>
      </c>
      <c r="M5824" s="7">
        <v>0</v>
      </c>
      <c r="N5824" s="7">
        <v>0</v>
      </c>
      <c r="O5824" s="7">
        <f>IFERROR(VLOOKUP(SiscoTable[[#This Row],[Código]],Hoja2!A:B,2,0)*SiscoTable[[#This Row],[Stock_actual]],0)</f>
        <v>0</v>
      </c>
      <c r="P5824" s="6" t="s">
        <v>7</v>
      </c>
      <c r="Q5824" s="7">
        <v>0</v>
      </c>
      <c r="R5824" s="7">
        <v>0</v>
      </c>
      <c r="S5824" s="7" t="s">
        <v>11928</v>
      </c>
      <c r="BI5824"/>
      <c r="BJ5824"/>
    </row>
    <row r="5825" spans="2:62" x14ac:dyDescent="0.4">
      <c r="B5825" s="1">
        <v>27823</v>
      </c>
      <c r="C5825" s="6" t="s">
        <v>30</v>
      </c>
      <c r="D5825" s="6" t="s">
        <v>8</v>
      </c>
      <c r="E5825" s="6" t="s">
        <v>3268</v>
      </c>
      <c r="F5825" s="6" t="s">
        <v>3269</v>
      </c>
      <c r="G5825" s="6" t="s">
        <v>5768</v>
      </c>
      <c r="H5825" s="6" t="s">
        <v>5791</v>
      </c>
      <c r="I5825" s="6" t="s">
        <v>5794</v>
      </c>
      <c r="J5825" s="6" t="s">
        <v>5</v>
      </c>
      <c r="K5825" s="7">
        <v>0</v>
      </c>
      <c r="L5825" s="7">
        <f>IFERROR(VLOOKUP(SiscoTable[[#This Row],[Código]],Hoja2!A:B,2,0)*SiscoTable[[#This Row],[Provta(Uns)]],0)</f>
        <v>0</v>
      </c>
      <c r="M5825" s="7">
        <v>72</v>
      </c>
      <c r="N5825" s="7">
        <v>0</v>
      </c>
      <c r="O5825" s="7">
        <f>IFERROR(VLOOKUP(SiscoTable[[#This Row],[Código]],Hoja2!A:B,2,0)*SiscoTable[[#This Row],[Stock_actual]],0)</f>
        <v>0</v>
      </c>
      <c r="P5825" s="6" t="s">
        <v>7</v>
      </c>
      <c r="Q5825" s="7">
        <v>0</v>
      </c>
      <c r="R5825" s="7">
        <v>0</v>
      </c>
      <c r="S5825" s="7" t="s">
        <v>11928</v>
      </c>
      <c r="BI5825"/>
      <c r="BJ5825"/>
    </row>
    <row r="5826" spans="2:62" x14ac:dyDescent="0.4">
      <c r="B5826" s="1">
        <v>27824</v>
      </c>
      <c r="C5826" s="6" t="s">
        <v>8</v>
      </c>
      <c r="D5826" s="6" t="s">
        <v>8</v>
      </c>
      <c r="E5826" s="6" t="s">
        <v>3268</v>
      </c>
      <c r="F5826" s="6" t="s">
        <v>3269</v>
      </c>
      <c r="G5826" s="6" t="s">
        <v>5768</v>
      </c>
      <c r="H5826" s="6" t="s">
        <v>5791</v>
      </c>
      <c r="I5826" s="6" t="s">
        <v>5825</v>
      </c>
      <c r="J5826" s="6" t="s">
        <v>5</v>
      </c>
      <c r="K5826" s="7">
        <v>0</v>
      </c>
      <c r="L5826" s="7">
        <f>IFERROR(VLOOKUP(SiscoTable[[#This Row],[Código]],Hoja2!A:B,2,0)*SiscoTable[[#This Row],[Provta(Uns)]],0)</f>
        <v>0</v>
      </c>
      <c r="M5826" s="7">
        <v>0</v>
      </c>
      <c r="N5826" s="7">
        <v>0</v>
      </c>
      <c r="O5826" s="7">
        <f>IFERROR(VLOOKUP(SiscoTable[[#This Row],[Código]],Hoja2!A:B,2,0)*SiscoTable[[#This Row],[Stock_actual]],0)</f>
        <v>0</v>
      </c>
      <c r="P5826" s="6" t="s">
        <v>7</v>
      </c>
      <c r="Q5826" s="7">
        <v>0</v>
      </c>
      <c r="R5826" s="7">
        <v>0</v>
      </c>
      <c r="S5826" s="7" t="s">
        <v>11928</v>
      </c>
      <c r="BI5826"/>
      <c r="BJ5826"/>
    </row>
    <row r="5827" spans="2:62" x14ac:dyDescent="0.4">
      <c r="B5827" s="1">
        <v>27828</v>
      </c>
      <c r="C5827" s="6" t="s">
        <v>8</v>
      </c>
      <c r="D5827" s="6" t="s">
        <v>8</v>
      </c>
      <c r="E5827" s="6" t="s">
        <v>3268</v>
      </c>
      <c r="F5827" s="6" t="s">
        <v>3269</v>
      </c>
      <c r="G5827" s="6" t="s">
        <v>5768</v>
      </c>
      <c r="H5827" s="6" t="s">
        <v>5791</v>
      </c>
      <c r="I5827" s="6" t="s">
        <v>5826</v>
      </c>
      <c r="J5827" s="6" t="s">
        <v>5</v>
      </c>
      <c r="K5827" s="7">
        <v>0</v>
      </c>
      <c r="L5827" s="7">
        <f>IFERROR(VLOOKUP(SiscoTable[[#This Row],[Código]],Hoja2!A:B,2,0)*SiscoTable[[#This Row],[Provta(Uns)]],0)</f>
        <v>0</v>
      </c>
      <c r="M5827" s="7">
        <v>0</v>
      </c>
      <c r="N5827" s="7">
        <v>0</v>
      </c>
      <c r="O5827" s="7">
        <f>IFERROR(VLOOKUP(SiscoTable[[#This Row],[Código]],Hoja2!A:B,2,0)*SiscoTable[[#This Row],[Stock_actual]],0)</f>
        <v>0</v>
      </c>
      <c r="P5827" s="6" t="s">
        <v>7</v>
      </c>
      <c r="Q5827" s="7">
        <v>0</v>
      </c>
      <c r="R5827" s="7">
        <v>0</v>
      </c>
      <c r="S5827" s="7" t="s">
        <v>11928</v>
      </c>
      <c r="BI5827"/>
      <c r="BJ5827"/>
    </row>
    <row r="5828" spans="2:62" x14ac:dyDescent="0.4">
      <c r="B5828" s="1">
        <v>27829</v>
      </c>
      <c r="C5828" s="6" t="s">
        <v>25</v>
      </c>
      <c r="D5828" s="6" t="s">
        <v>25</v>
      </c>
      <c r="E5828" s="6" t="s">
        <v>3268</v>
      </c>
      <c r="F5828" s="6" t="s">
        <v>7197</v>
      </c>
      <c r="G5828" s="6" t="s">
        <v>7388</v>
      </c>
      <c r="H5828" s="6" t="s">
        <v>7407</v>
      </c>
      <c r="I5828" s="6" t="s">
        <v>7406</v>
      </c>
      <c r="J5828" s="6" t="s">
        <v>5</v>
      </c>
      <c r="K5828" s="7">
        <v>278</v>
      </c>
      <c r="L5828" s="7">
        <f>IFERROR(VLOOKUP(SiscoTable[[#This Row],[Código]],Hoja2!A:B,2,0)*SiscoTable[[#This Row],[Provta(Uns)]],0)</f>
        <v>1112</v>
      </c>
      <c r="M5828" s="7">
        <v>0</v>
      </c>
      <c r="N5828" s="7">
        <v>636</v>
      </c>
      <c r="O5828" s="7">
        <f>IFERROR(VLOOKUP(SiscoTable[[#This Row],[Código]],Hoja2!A:B,2,0)*SiscoTable[[#This Row],[Stock_actual]],0)</f>
        <v>2544</v>
      </c>
      <c r="P5828" s="6" t="s">
        <v>1038</v>
      </c>
      <c r="Q5828" s="7">
        <v>306</v>
      </c>
      <c r="R5828" s="7">
        <v>0</v>
      </c>
      <c r="S5828" s="7" t="s">
        <v>11928</v>
      </c>
      <c r="BI5828"/>
      <c r="BJ5828"/>
    </row>
    <row r="5829" spans="2:62" x14ac:dyDescent="0.4">
      <c r="B5829" s="1">
        <v>27833</v>
      </c>
      <c r="C5829" s="6" t="s">
        <v>25</v>
      </c>
      <c r="D5829" s="6" t="s">
        <v>30</v>
      </c>
      <c r="E5829" s="6" t="s">
        <v>8482</v>
      </c>
      <c r="F5829" s="6" t="s">
        <v>9030</v>
      </c>
      <c r="G5829" s="6" t="s">
        <v>9184</v>
      </c>
      <c r="H5829" s="6" t="s">
        <v>9114</v>
      </c>
      <c r="I5829" s="6" t="s">
        <v>9201</v>
      </c>
      <c r="J5829" s="6" t="s">
        <v>5</v>
      </c>
      <c r="K5829" s="7">
        <v>10.83</v>
      </c>
      <c r="L5829" s="7">
        <f>IFERROR(VLOOKUP(SiscoTable[[#This Row],[Código]],Hoja2!A:B,2,0)*SiscoTable[[#This Row],[Provta(Uns)]],0)</f>
        <v>226.34699999999998</v>
      </c>
      <c r="M5829" s="7">
        <v>48</v>
      </c>
      <c r="N5829" s="7">
        <v>-5</v>
      </c>
      <c r="O5829" s="7">
        <f>IFERROR(VLOOKUP(SiscoTable[[#This Row],[Código]],Hoja2!A:B,2,0)*SiscoTable[[#This Row],[Stock_actual]],0)</f>
        <v>-104.5</v>
      </c>
      <c r="P5829" s="6" t="s">
        <v>7</v>
      </c>
      <c r="Q5829" s="7">
        <v>12</v>
      </c>
      <c r="R5829" s="7">
        <v>0</v>
      </c>
      <c r="S5829" s="7" t="s">
        <v>11926</v>
      </c>
      <c r="BI5829"/>
      <c r="BJ5829"/>
    </row>
    <row r="5830" spans="2:62" x14ac:dyDescent="0.4">
      <c r="B5830" s="1">
        <v>27834</v>
      </c>
      <c r="C5830" s="6" t="s">
        <v>8</v>
      </c>
      <c r="D5830" s="6" t="s">
        <v>8</v>
      </c>
      <c r="E5830" s="6" t="s">
        <v>8482</v>
      </c>
      <c r="F5830" s="6" t="s">
        <v>10720</v>
      </c>
      <c r="G5830" s="6" t="s">
        <v>11322</v>
      </c>
      <c r="H5830" s="6" t="s">
        <v>9042</v>
      </c>
      <c r="I5830" s="6" t="s">
        <v>11404</v>
      </c>
      <c r="J5830" s="6" t="s">
        <v>5</v>
      </c>
      <c r="K5830" s="7">
        <v>0</v>
      </c>
      <c r="L5830" s="7">
        <f>IFERROR(VLOOKUP(SiscoTable[[#This Row],[Código]],Hoja2!A:B,2,0)*SiscoTable[[#This Row],[Provta(Uns)]],0)</f>
        <v>0</v>
      </c>
      <c r="M5830" s="7">
        <v>0</v>
      </c>
      <c r="N5830" s="7">
        <v>1</v>
      </c>
      <c r="O5830" s="7">
        <f>IFERROR(VLOOKUP(SiscoTable[[#This Row],[Código]],Hoja2!A:B,2,0)*SiscoTable[[#This Row],[Stock_actual]],0)</f>
        <v>5.8</v>
      </c>
      <c r="P5830" s="6" t="s">
        <v>134</v>
      </c>
      <c r="Q5830" s="7">
        <v>0</v>
      </c>
      <c r="R5830" s="7">
        <v>0</v>
      </c>
      <c r="S5830" s="7" t="s">
        <v>11926</v>
      </c>
      <c r="BI5830"/>
      <c r="BJ5830"/>
    </row>
    <row r="5831" spans="2:62" x14ac:dyDescent="0.4">
      <c r="B5831" s="1">
        <v>27835</v>
      </c>
      <c r="C5831" s="6" t="s">
        <v>30</v>
      </c>
      <c r="D5831" s="6" t="s">
        <v>30</v>
      </c>
      <c r="E5831" s="6" t="s">
        <v>8482</v>
      </c>
      <c r="F5831" s="6" t="s">
        <v>10720</v>
      </c>
      <c r="G5831" s="6" t="s">
        <v>11322</v>
      </c>
      <c r="H5831" s="6" t="s">
        <v>9042</v>
      </c>
      <c r="I5831" s="6" t="s">
        <v>11351</v>
      </c>
      <c r="J5831" s="6" t="s">
        <v>5</v>
      </c>
      <c r="K5831" s="7">
        <v>3.67</v>
      </c>
      <c r="L5831" s="7">
        <f>IFERROR(VLOOKUP(SiscoTable[[#This Row],[Código]],Hoja2!A:B,2,0)*SiscoTable[[#This Row],[Provta(Uns)]],0)</f>
        <v>28.625999999999998</v>
      </c>
      <c r="M5831" s="7">
        <v>0</v>
      </c>
      <c r="N5831" s="7">
        <v>67</v>
      </c>
      <c r="O5831" s="7">
        <f>IFERROR(VLOOKUP(SiscoTable[[#This Row],[Código]],Hoja2!A:B,2,0)*SiscoTable[[#This Row],[Stock_actual]],0)</f>
        <v>522.6</v>
      </c>
      <c r="P5831" s="6" t="s">
        <v>11352</v>
      </c>
      <c r="Q5831" s="7">
        <v>4</v>
      </c>
      <c r="R5831" s="7">
        <v>0</v>
      </c>
      <c r="S5831" s="7" t="s">
        <v>11926</v>
      </c>
      <c r="BI5831"/>
      <c r="BJ5831"/>
    </row>
    <row r="5832" spans="2:62" x14ac:dyDescent="0.4">
      <c r="B5832" s="1">
        <v>27836</v>
      </c>
      <c r="C5832" s="6" t="s">
        <v>30</v>
      </c>
      <c r="D5832" s="6" t="s">
        <v>8</v>
      </c>
      <c r="E5832" s="6" t="s">
        <v>3268</v>
      </c>
      <c r="F5832" s="6" t="s">
        <v>7197</v>
      </c>
      <c r="G5832" s="6" t="s">
        <v>7388</v>
      </c>
      <c r="H5832" s="6" t="s">
        <v>3563</v>
      </c>
      <c r="I5832" s="6" t="s">
        <v>7439</v>
      </c>
      <c r="J5832" s="6" t="s">
        <v>5</v>
      </c>
      <c r="K5832" s="7">
        <v>9</v>
      </c>
      <c r="L5832" s="7">
        <f>IFERROR(VLOOKUP(SiscoTable[[#This Row],[Código]],Hoja2!A:B,2,0)*SiscoTable[[#This Row],[Provta(Uns)]],0)</f>
        <v>179.1</v>
      </c>
      <c r="M5832" s="7">
        <v>0</v>
      </c>
      <c r="N5832" s="7">
        <v>25</v>
      </c>
      <c r="O5832" s="7">
        <f>IFERROR(VLOOKUP(SiscoTable[[#This Row],[Código]],Hoja2!A:B,2,0)*SiscoTable[[#This Row],[Stock_actual]],0)</f>
        <v>497.49999999999994</v>
      </c>
      <c r="P5832" s="6" t="s">
        <v>997</v>
      </c>
      <c r="Q5832" s="7">
        <v>10</v>
      </c>
      <c r="R5832" s="7">
        <v>0</v>
      </c>
      <c r="S5832" s="7" t="s">
        <v>11928</v>
      </c>
      <c r="BI5832"/>
      <c r="BJ5832"/>
    </row>
    <row r="5833" spans="2:62" x14ac:dyDescent="0.4">
      <c r="B5833" s="1">
        <v>27839</v>
      </c>
      <c r="C5833" s="6" t="s">
        <v>25</v>
      </c>
      <c r="D5833" s="6" t="s">
        <v>25</v>
      </c>
      <c r="E5833" s="6" t="s">
        <v>8482</v>
      </c>
      <c r="F5833" s="6" t="s">
        <v>10720</v>
      </c>
      <c r="G5833" s="6" t="s">
        <v>11452</v>
      </c>
      <c r="H5833" s="6" t="s">
        <v>10292</v>
      </c>
      <c r="I5833" s="6" t="s">
        <v>11458</v>
      </c>
      <c r="J5833" s="6" t="s">
        <v>5</v>
      </c>
      <c r="K5833" s="7">
        <v>103.67</v>
      </c>
      <c r="L5833" s="7">
        <f>IFERROR(VLOOKUP(SiscoTable[[#This Row],[Código]],Hoja2!A:B,2,0)*SiscoTable[[#This Row],[Provta(Uns)]],0)</f>
        <v>331.74400000000003</v>
      </c>
      <c r="M5833" s="7">
        <v>0</v>
      </c>
      <c r="N5833" s="7">
        <v>69</v>
      </c>
      <c r="O5833" s="7">
        <f>IFERROR(VLOOKUP(SiscoTable[[#This Row],[Código]],Hoja2!A:B,2,0)*SiscoTable[[#This Row],[Stock_actual]],0)</f>
        <v>220.8</v>
      </c>
      <c r="P5833" s="6" t="s">
        <v>218</v>
      </c>
      <c r="Q5833" s="7">
        <v>114</v>
      </c>
      <c r="R5833" s="7">
        <v>207.8</v>
      </c>
      <c r="S5833" s="7" t="s">
        <v>11926</v>
      </c>
      <c r="BI5833"/>
      <c r="BJ5833"/>
    </row>
    <row r="5834" spans="2:62" x14ac:dyDescent="0.4">
      <c r="B5834" s="1">
        <v>27841</v>
      </c>
      <c r="C5834" s="6" t="s">
        <v>30</v>
      </c>
      <c r="D5834" s="6" t="s">
        <v>8</v>
      </c>
      <c r="E5834" s="6" t="s">
        <v>8482</v>
      </c>
      <c r="F5834" s="6" t="s">
        <v>10720</v>
      </c>
      <c r="G5834" s="6" t="s">
        <v>11452</v>
      </c>
      <c r="H5834" s="6" t="s">
        <v>10292</v>
      </c>
      <c r="I5834" s="6" t="s">
        <v>11475</v>
      </c>
      <c r="J5834" s="6" t="s">
        <v>5</v>
      </c>
      <c r="K5834" s="7">
        <v>1.5</v>
      </c>
      <c r="L5834" s="7">
        <f>IFERROR(VLOOKUP(SiscoTable[[#This Row],[Código]],Hoja2!A:B,2,0)*SiscoTable[[#This Row],[Provta(Uns)]],0)</f>
        <v>68.099999999999994</v>
      </c>
      <c r="M5834" s="7">
        <v>0</v>
      </c>
      <c r="N5834" s="7">
        <v>0</v>
      </c>
      <c r="O5834" s="7">
        <f>IFERROR(VLOOKUP(SiscoTable[[#This Row],[Código]],Hoja2!A:B,2,0)*SiscoTable[[#This Row],[Stock_actual]],0)</f>
        <v>0</v>
      </c>
      <c r="P5834" s="6" t="s">
        <v>7</v>
      </c>
      <c r="Q5834" s="7">
        <v>2</v>
      </c>
      <c r="R5834" s="7">
        <v>3</v>
      </c>
      <c r="S5834" s="7" t="s">
        <v>11926</v>
      </c>
      <c r="BI5834"/>
      <c r="BJ5834"/>
    </row>
    <row r="5835" spans="2:62" x14ac:dyDescent="0.4">
      <c r="B5835" s="1">
        <v>27846</v>
      </c>
      <c r="C5835" s="6" t="s">
        <v>30</v>
      </c>
      <c r="D5835" s="6" t="s">
        <v>30</v>
      </c>
      <c r="E5835" s="6" t="s">
        <v>3268</v>
      </c>
      <c r="F5835" s="6" t="s">
        <v>5836</v>
      </c>
      <c r="G5835" s="6" t="s">
        <v>5929</v>
      </c>
      <c r="H5835" s="6" t="s">
        <v>5839</v>
      </c>
      <c r="I5835" s="6" t="s">
        <v>5990</v>
      </c>
      <c r="J5835" s="6" t="s">
        <v>5</v>
      </c>
      <c r="K5835" s="7">
        <v>4</v>
      </c>
      <c r="L5835" s="7">
        <f>IFERROR(VLOOKUP(SiscoTable[[#This Row],[Código]],Hoja2!A:B,2,0)*SiscoTable[[#This Row],[Provta(Uns)]],0)</f>
        <v>38.4</v>
      </c>
      <c r="M5835" s="7">
        <v>48</v>
      </c>
      <c r="N5835" s="7">
        <v>0</v>
      </c>
      <c r="O5835" s="7">
        <f>IFERROR(VLOOKUP(SiscoTable[[#This Row],[Código]],Hoja2!A:B,2,0)*SiscoTable[[#This Row],[Stock_actual]],0)</f>
        <v>0</v>
      </c>
      <c r="P5835" s="6" t="s">
        <v>7</v>
      </c>
      <c r="Q5835" s="7">
        <v>4</v>
      </c>
      <c r="R5835" s="7">
        <v>0</v>
      </c>
      <c r="S5835" s="7" t="s">
        <v>11928</v>
      </c>
      <c r="BI5835"/>
      <c r="BJ5835"/>
    </row>
    <row r="5836" spans="2:62" x14ac:dyDescent="0.4">
      <c r="B5836" s="1">
        <v>27848</v>
      </c>
      <c r="C5836" s="6" t="s">
        <v>30</v>
      </c>
      <c r="D5836" s="6" t="s">
        <v>25</v>
      </c>
      <c r="E5836" s="6" t="s">
        <v>3268</v>
      </c>
      <c r="F5836" s="6" t="s">
        <v>5836</v>
      </c>
      <c r="G5836" s="6" t="s">
        <v>5929</v>
      </c>
      <c r="H5836" s="6" t="s">
        <v>5839</v>
      </c>
      <c r="I5836" s="6" t="s">
        <v>5991</v>
      </c>
      <c r="J5836" s="6" t="s">
        <v>5</v>
      </c>
      <c r="K5836" s="7">
        <v>31.5</v>
      </c>
      <c r="L5836" s="7">
        <f>IFERROR(VLOOKUP(SiscoTable[[#This Row],[Código]],Hoja2!A:B,2,0)*SiscoTable[[#This Row],[Provta(Uns)]],0)</f>
        <v>132.30000000000001</v>
      </c>
      <c r="M5836" s="7">
        <v>24</v>
      </c>
      <c r="N5836" s="7">
        <v>67</v>
      </c>
      <c r="O5836" s="7">
        <f>IFERROR(VLOOKUP(SiscoTable[[#This Row],[Código]],Hoja2!A:B,2,0)*SiscoTable[[#This Row],[Stock_actual]],0)</f>
        <v>281.40000000000003</v>
      </c>
      <c r="P5836" s="6" t="s">
        <v>518</v>
      </c>
      <c r="Q5836" s="7">
        <v>35</v>
      </c>
      <c r="R5836" s="7">
        <v>0</v>
      </c>
      <c r="S5836" s="7" t="s">
        <v>11928</v>
      </c>
      <c r="BI5836"/>
      <c r="BJ5836"/>
    </row>
    <row r="5837" spans="2:62" x14ac:dyDescent="0.4">
      <c r="B5837" s="1">
        <v>27850</v>
      </c>
      <c r="C5837" s="6" t="s">
        <v>25</v>
      </c>
      <c r="D5837" s="6" t="s">
        <v>30</v>
      </c>
      <c r="E5837" s="6" t="s">
        <v>8482</v>
      </c>
      <c r="F5837" s="6" t="s">
        <v>10720</v>
      </c>
      <c r="G5837" s="6" t="s">
        <v>11105</v>
      </c>
      <c r="H5837" s="6" t="s">
        <v>11111</v>
      </c>
      <c r="I5837" s="6" t="s">
        <v>11149</v>
      </c>
      <c r="J5837" s="6" t="s">
        <v>5</v>
      </c>
      <c r="K5837" s="7">
        <v>21.5</v>
      </c>
      <c r="L5837" s="7">
        <f>IFERROR(VLOOKUP(SiscoTable[[#This Row],[Código]],Hoja2!A:B,2,0)*SiscoTable[[#This Row],[Provta(Uns)]],0)</f>
        <v>236.5</v>
      </c>
      <c r="M5837" s="7">
        <v>0</v>
      </c>
      <c r="N5837" s="7">
        <v>52</v>
      </c>
      <c r="O5837" s="7">
        <f>IFERROR(VLOOKUP(SiscoTable[[#This Row],[Código]],Hoja2!A:B,2,0)*SiscoTable[[#This Row],[Stock_actual]],0)</f>
        <v>572</v>
      </c>
      <c r="P5837" s="6" t="s">
        <v>600</v>
      </c>
      <c r="Q5837" s="7">
        <v>24</v>
      </c>
      <c r="R5837" s="7">
        <v>0</v>
      </c>
      <c r="S5837" s="7" t="s">
        <v>11926</v>
      </c>
      <c r="BI5837"/>
      <c r="BJ5837"/>
    </row>
    <row r="5838" spans="2:62" x14ac:dyDescent="0.4">
      <c r="B5838" s="1">
        <v>27851</v>
      </c>
      <c r="C5838" s="6" t="s">
        <v>30</v>
      </c>
      <c r="D5838" s="6" t="s">
        <v>30</v>
      </c>
      <c r="E5838" s="6" t="s">
        <v>3268</v>
      </c>
      <c r="F5838" s="6" t="s">
        <v>7815</v>
      </c>
      <c r="G5838" s="6" t="s">
        <v>7929</v>
      </c>
      <c r="H5838" s="6" t="s">
        <v>3782</v>
      </c>
      <c r="I5838" s="6" t="s">
        <v>7982</v>
      </c>
      <c r="J5838" s="6" t="s">
        <v>5</v>
      </c>
      <c r="K5838" s="7">
        <v>16.170000000000002</v>
      </c>
      <c r="L5838" s="7">
        <f>IFERROR(VLOOKUP(SiscoTable[[#This Row],[Código]],Hoja2!A:B,2,0)*SiscoTable[[#This Row],[Provta(Uns)]],0)</f>
        <v>111.57300000000002</v>
      </c>
      <c r="M5838" s="7">
        <v>144</v>
      </c>
      <c r="N5838" s="7">
        <v>0</v>
      </c>
      <c r="O5838" s="7">
        <f>IFERROR(VLOOKUP(SiscoTable[[#This Row],[Código]],Hoja2!A:B,2,0)*SiscoTable[[#This Row],[Stock_actual]],0)</f>
        <v>0</v>
      </c>
      <c r="P5838" s="6" t="s">
        <v>7</v>
      </c>
      <c r="Q5838" s="7">
        <v>18</v>
      </c>
      <c r="R5838" s="7">
        <v>0</v>
      </c>
      <c r="S5838" s="7" t="s">
        <v>11928</v>
      </c>
      <c r="BI5838"/>
      <c r="BJ5838"/>
    </row>
    <row r="5839" spans="2:62" x14ac:dyDescent="0.4">
      <c r="B5839" s="1">
        <v>27852</v>
      </c>
      <c r="C5839" s="6" t="s">
        <v>30</v>
      </c>
      <c r="D5839" s="6" t="s">
        <v>8</v>
      </c>
      <c r="E5839" s="6" t="s">
        <v>8482</v>
      </c>
      <c r="F5839" s="6" t="s">
        <v>8641</v>
      </c>
      <c r="G5839" s="6" t="s">
        <v>8756</v>
      </c>
      <c r="H5839" s="6" t="s">
        <v>8698</v>
      </c>
      <c r="I5839" s="6" t="s">
        <v>8783</v>
      </c>
      <c r="J5839" s="6" t="s">
        <v>5</v>
      </c>
      <c r="K5839" s="7">
        <v>2.67</v>
      </c>
      <c r="L5839" s="7">
        <f>IFERROR(VLOOKUP(SiscoTable[[#This Row],[Código]],Hoja2!A:B,2,0)*SiscoTable[[#This Row],[Provta(Uns)]],0)</f>
        <v>38.714999999999996</v>
      </c>
      <c r="M5839" s="7">
        <v>6</v>
      </c>
      <c r="N5839" s="7">
        <v>5</v>
      </c>
      <c r="O5839" s="7">
        <f>IFERROR(VLOOKUP(SiscoTable[[#This Row],[Código]],Hoja2!A:B,2,0)*SiscoTable[[#This Row],[Stock_actual]],0)</f>
        <v>72.5</v>
      </c>
      <c r="P5839" s="6" t="s">
        <v>1054</v>
      </c>
      <c r="Q5839" s="7">
        <v>3</v>
      </c>
      <c r="R5839" s="7">
        <v>0</v>
      </c>
      <c r="S5839" s="7" t="s">
        <v>11926</v>
      </c>
      <c r="BI5839"/>
      <c r="BJ5839"/>
    </row>
    <row r="5840" spans="2:62" x14ac:dyDescent="0.4">
      <c r="B5840" s="1">
        <v>27853</v>
      </c>
      <c r="C5840" s="6" t="s">
        <v>30</v>
      </c>
      <c r="D5840" s="6" t="s">
        <v>8</v>
      </c>
      <c r="E5840" s="6" t="s">
        <v>8482</v>
      </c>
      <c r="F5840" s="6" t="s">
        <v>8641</v>
      </c>
      <c r="G5840" s="6" t="s">
        <v>8756</v>
      </c>
      <c r="H5840" s="6" t="s">
        <v>8698</v>
      </c>
      <c r="I5840" s="6" t="s">
        <v>8784</v>
      </c>
      <c r="J5840" s="6" t="s">
        <v>5</v>
      </c>
      <c r="K5840" s="7">
        <v>2.67</v>
      </c>
      <c r="L5840" s="7">
        <f>IFERROR(VLOOKUP(SiscoTable[[#This Row],[Código]],Hoja2!A:B,2,0)*SiscoTable[[#This Row],[Provta(Uns)]],0)</f>
        <v>41.384999999999998</v>
      </c>
      <c r="M5840" s="7">
        <v>6</v>
      </c>
      <c r="N5840" s="7">
        <v>10</v>
      </c>
      <c r="O5840" s="7">
        <f>IFERROR(VLOOKUP(SiscoTable[[#This Row],[Código]],Hoja2!A:B,2,0)*SiscoTable[[#This Row],[Stock_actual]],0)</f>
        <v>155</v>
      </c>
      <c r="P5840" s="6" t="s">
        <v>3103</v>
      </c>
      <c r="Q5840" s="7">
        <v>3</v>
      </c>
      <c r="R5840" s="7">
        <v>0</v>
      </c>
      <c r="S5840" s="7" t="s">
        <v>11926</v>
      </c>
      <c r="BI5840"/>
      <c r="BJ5840"/>
    </row>
    <row r="5841" spans="2:62" x14ac:dyDescent="0.4">
      <c r="B5841" s="1">
        <v>27854</v>
      </c>
      <c r="C5841" s="6" t="s">
        <v>8</v>
      </c>
      <c r="D5841" s="6" t="s">
        <v>8</v>
      </c>
      <c r="E5841" s="6" t="s">
        <v>8482</v>
      </c>
      <c r="F5841" s="6" t="s">
        <v>8641</v>
      </c>
      <c r="G5841" s="6" t="s">
        <v>8756</v>
      </c>
      <c r="H5841" s="6" t="s">
        <v>8698</v>
      </c>
      <c r="I5841" s="6" t="s">
        <v>8863</v>
      </c>
      <c r="J5841" s="6" t="s">
        <v>5</v>
      </c>
      <c r="K5841" s="7">
        <v>3.67</v>
      </c>
      <c r="L5841" s="7">
        <f>IFERROR(VLOOKUP(SiscoTable[[#This Row],[Código]],Hoja2!A:B,2,0)*SiscoTable[[#This Row],[Provta(Uns)]],0)</f>
        <v>34.865000000000002</v>
      </c>
      <c r="M5841" s="7">
        <v>24</v>
      </c>
      <c r="N5841" s="7">
        <v>14</v>
      </c>
      <c r="O5841" s="7">
        <f>IFERROR(VLOOKUP(SiscoTable[[#This Row],[Código]],Hoja2!A:B,2,0)*SiscoTable[[#This Row],[Stock_actual]],0)</f>
        <v>133</v>
      </c>
      <c r="P5841" s="6" t="s">
        <v>1802</v>
      </c>
      <c r="Q5841" s="7">
        <v>4</v>
      </c>
      <c r="R5841" s="7">
        <v>0</v>
      </c>
      <c r="S5841" s="7" t="s">
        <v>11926</v>
      </c>
      <c r="BI5841"/>
      <c r="BJ5841"/>
    </row>
    <row r="5842" spans="2:62" x14ac:dyDescent="0.4">
      <c r="B5842" s="1">
        <v>27855</v>
      </c>
      <c r="C5842" s="6" t="s">
        <v>8</v>
      </c>
      <c r="D5842" s="6" t="s">
        <v>8</v>
      </c>
      <c r="E5842" s="6" t="s">
        <v>8482</v>
      </c>
      <c r="F5842" s="6" t="s">
        <v>8641</v>
      </c>
      <c r="G5842" s="6" t="s">
        <v>8756</v>
      </c>
      <c r="H5842" s="6" t="s">
        <v>8698</v>
      </c>
      <c r="I5842" s="6" t="s">
        <v>8864</v>
      </c>
      <c r="J5842" s="6" t="s">
        <v>5</v>
      </c>
      <c r="K5842" s="7">
        <v>1.5</v>
      </c>
      <c r="L5842" s="7">
        <f>IFERROR(VLOOKUP(SiscoTable[[#This Row],[Código]],Hoja2!A:B,2,0)*SiscoTable[[#This Row],[Provta(Uns)]],0)</f>
        <v>44.25</v>
      </c>
      <c r="M5842" s="7">
        <v>0</v>
      </c>
      <c r="N5842" s="7">
        <v>10</v>
      </c>
      <c r="O5842" s="7">
        <f>IFERROR(VLOOKUP(SiscoTable[[#This Row],[Código]],Hoja2!A:B,2,0)*SiscoTable[[#This Row],[Stock_actual]],0)</f>
        <v>295</v>
      </c>
      <c r="P5842" s="6" t="s">
        <v>2622</v>
      </c>
      <c r="Q5842" s="7">
        <v>2</v>
      </c>
      <c r="R5842" s="7">
        <v>0</v>
      </c>
      <c r="S5842" s="7" t="s">
        <v>11926</v>
      </c>
      <c r="BI5842"/>
      <c r="BJ5842"/>
    </row>
    <row r="5843" spans="2:62" x14ac:dyDescent="0.4">
      <c r="B5843" s="1">
        <v>27856</v>
      </c>
      <c r="C5843" s="6" t="s">
        <v>30</v>
      </c>
      <c r="D5843" s="6" t="s">
        <v>8</v>
      </c>
      <c r="E5843" s="6" t="s">
        <v>8482</v>
      </c>
      <c r="F5843" s="6" t="s">
        <v>8641</v>
      </c>
      <c r="G5843" s="6" t="s">
        <v>8756</v>
      </c>
      <c r="H5843" s="6" t="s">
        <v>8698</v>
      </c>
      <c r="I5843" s="6" t="s">
        <v>8785</v>
      </c>
      <c r="J5843" s="6" t="s">
        <v>5</v>
      </c>
      <c r="K5843" s="7">
        <v>2.17</v>
      </c>
      <c r="L5843" s="7">
        <f>IFERROR(VLOOKUP(SiscoTable[[#This Row],[Código]],Hoja2!A:B,2,0)*SiscoTable[[#This Row],[Provta(Uns)]],0)</f>
        <v>64.015000000000001</v>
      </c>
      <c r="M5843" s="7">
        <v>0</v>
      </c>
      <c r="N5843" s="7">
        <v>5</v>
      </c>
      <c r="O5843" s="7">
        <f>IFERROR(VLOOKUP(SiscoTable[[#This Row],[Código]],Hoja2!A:B,2,0)*SiscoTable[[#This Row],[Stock_actual]],0)</f>
        <v>147.5</v>
      </c>
      <c r="P5843" s="6" t="s">
        <v>1038</v>
      </c>
      <c r="Q5843" s="7">
        <v>2</v>
      </c>
      <c r="R5843" s="7">
        <v>0</v>
      </c>
      <c r="S5843" s="7" t="s">
        <v>11926</v>
      </c>
      <c r="BI5843"/>
      <c r="BJ5843"/>
    </row>
    <row r="5844" spans="2:62" x14ac:dyDescent="0.4">
      <c r="B5844" s="1">
        <v>27857</v>
      </c>
      <c r="C5844" s="6" t="s">
        <v>8</v>
      </c>
      <c r="D5844" s="6" t="s">
        <v>8</v>
      </c>
      <c r="E5844" s="6" t="s">
        <v>8482</v>
      </c>
      <c r="F5844" s="6" t="s">
        <v>8641</v>
      </c>
      <c r="G5844" s="6" t="s">
        <v>8756</v>
      </c>
      <c r="H5844" s="6" t="s">
        <v>8698</v>
      </c>
      <c r="I5844" s="6" t="s">
        <v>8865</v>
      </c>
      <c r="J5844" s="6" t="s">
        <v>5</v>
      </c>
      <c r="K5844" s="7">
        <v>1.5</v>
      </c>
      <c r="L5844" s="7">
        <f>IFERROR(VLOOKUP(SiscoTable[[#This Row],[Código]],Hoja2!A:B,2,0)*SiscoTable[[#This Row],[Provta(Uns)]],0)</f>
        <v>31.349999999999998</v>
      </c>
      <c r="M5844" s="7">
        <v>0</v>
      </c>
      <c r="N5844" s="7">
        <v>11</v>
      </c>
      <c r="O5844" s="7">
        <f>IFERROR(VLOOKUP(SiscoTable[[#This Row],[Código]],Hoja2!A:B,2,0)*SiscoTable[[#This Row],[Stock_actual]],0)</f>
        <v>229.89999999999998</v>
      </c>
      <c r="P5844" s="6" t="s">
        <v>1016</v>
      </c>
      <c r="Q5844" s="7">
        <v>2</v>
      </c>
      <c r="R5844" s="7">
        <v>0</v>
      </c>
      <c r="S5844" s="7" t="s">
        <v>11926</v>
      </c>
      <c r="BI5844"/>
      <c r="BJ5844"/>
    </row>
    <row r="5845" spans="2:62" x14ac:dyDescent="0.4">
      <c r="B5845" s="1">
        <v>27858</v>
      </c>
      <c r="C5845" s="6" t="s">
        <v>8</v>
      </c>
      <c r="D5845" s="6" t="s">
        <v>8</v>
      </c>
      <c r="E5845" s="6" t="s">
        <v>8482</v>
      </c>
      <c r="F5845" s="6" t="s">
        <v>8641</v>
      </c>
      <c r="G5845" s="6" t="s">
        <v>8756</v>
      </c>
      <c r="H5845" s="6" t="s">
        <v>8698</v>
      </c>
      <c r="I5845" s="6" t="s">
        <v>8866</v>
      </c>
      <c r="J5845" s="6" t="s">
        <v>5</v>
      </c>
      <c r="K5845" s="7">
        <v>0.5</v>
      </c>
      <c r="L5845" s="7">
        <f>IFERROR(VLOOKUP(SiscoTable[[#This Row],[Código]],Hoja2!A:B,2,0)*SiscoTable[[#This Row],[Provta(Uns)]],0)</f>
        <v>13.4</v>
      </c>
      <c r="M5845" s="7">
        <v>0</v>
      </c>
      <c r="N5845" s="7">
        <v>8</v>
      </c>
      <c r="O5845" s="7">
        <f>IFERROR(VLOOKUP(SiscoTable[[#This Row],[Código]],Hoja2!A:B,2,0)*SiscoTable[[#This Row],[Stock_actual]],0)</f>
        <v>214.4</v>
      </c>
      <c r="P5845" s="6" t="s">
        <v>5475</v>
      </c>
      <c r="Q5845" s="7">
        <v>1</v>
      </c>
      <c r="R5845" s="7">
        <v>0</v>
      </c>
      <c r="S5845" s="7" t="s">
        <v>11926</v>
      </c>
      <c r="BI5845"/>
      <c r="BJ5845"/>
    </row>
    <row r="5846" spans="2:62" x14ac:dyDescent="0.4">
      <c r="B5846" s="1">
        <v>27859</v>
      </c>
      <c r="C5846" s="6" t="s">
        <v>30</v>
      </c>
      <c r="D5846" s="6" t="s">
        <v>8</v>
      </c>
      <c r="E5846" s="6" t="s">
        <v>8482</v>
      </c>
      <c r="F5846" s="6" t="s">
        <v>8641</v>
      </c>
      <c r="G5846" s="6" t="s">
        <v>8756</v>
      </c>
      <c r="H5846" s="6" t="s">
        <v>8698</v>
      </c>
      <c r="I5846" s="6" t="s">
        <v>8786</v>
      </c>
      <c r="J5846" s="6" t="s">
        <v>5</v>
      </c>
      <c r="K5846" s="7">
        <v>1</v>
      </c>
      <c r="L5846" s="7">
        <f>IFERROR(VLOOKUP(SiscoTable[[#This Row],[Código]],Hoja2!A:B,2,0)*SiscoTable[[#This Row],[Provta(Uns)]],0)</f>
        <v>25.9</v>
      </c>
      <c r="M5846" s="7">
        <v>0</v>
      </c>
      <c r="N5846" s="7">
        <v>0</v>
      </c>
      <c r="O5846" s="7">
        <f>IFERROR(VLOOKUP(SiscoTable[[#This Row],[Código]],Hoja2!A:B,2,0)*SiscoTable[[#This Row],[Stock_actual]],0)</f>
        <v>0</v>
      </c>
      <c r="P5846" s="6" t="s">
        <v>7</v>
      </c>
      <c r="Q5846" s="7">
        <v>1</v>
      </c>
      <c r="R5846" s="7">
        <v>1.7999999999999998</v>
      </c>
      <c r="S5846" s="7" t="s">
        <v>11926</v>
      </c>
      <c r="BI5846"/>
      <c r="BJ5846"/>
    </row>
    <row r="5847" spans="2:62" x14ac:dyDescent="0.4">
      <c r="B5847" s="1">
        <v>27860</v>
      </c>
      <c r="C5847" s="6" t="s">
        <v>8</v>
      </c>
      <c r="D5847" s="6" t="s">
        <v>8</v>
      </c>
      <c r="E5847" s="6" t="s">
        <v>8482</v>
      </c>
      <c r="F5847" s="6" t="s">
        <v>8641</v>
      </c>
      <c r="G5847" s="6" t="s">
        <v>8756</v>
      </c>
      <c r="H5847" s="6" t="s">
        <v>8698</v>
      </c>
      <c r="I5847" s="6" t="s">
        <v>8867</v>
      </c>
      <c r="J5847" s="6" t="s">
        <v>5</v>
      </c>
      <c r="K5847" s="7">
        <v>1.5</v>
      </c>
      <c r="L5847" s="7">
        <f>IFERROR(VLOOKUP(SiscoTable[[#This Row],[Código]],Hoja2!A:B,2,0)*SiscoTable[[#This Row],[Provta(Uns)]],0)</f>
        <v>22.950000000000003</v>
      </c>
      <c r="M5847" s="7">
        <v>0</v>
      </c>
      <c r="N5847" s="7">
        <v>0</v>
      </c>
      <c r="O5847" s="7">
        <f>IFERROR(VLOOKUP(SiscoTable[[#This Row],[Código]],Hoja2!A:B,2,0)*SiscoTable[[#This Row],[Stock_actual]],0)</f>
        <v>0</v>
      </c>
      <c r="P5847" s="6" t="s">
        <v>7</v>
      </c>
      <c r="Q5847" s="7">
        <v>2</v>
      </c>
      <c r="R5847" s="7">
        <v>3</v>
      </c>
      <c r="S5847" s="7" t="s">
        <v>11926</v>
      </c>
      <c r="BI5847"/>
      <c r="BJ5847"/>
    </row>
    <row r="5848" spans="2:62" x14ac:dyDescent="0.4">
      <c r="B5848" s="1">
        <v>27861</v>
      </c>
      <c r="C5848" s="6" t="s">
        <v>30</v>
      </c>
      <c r="D5848" s="6" t="s">
        <v>8</v>
      </c>
      <c r="E5848" s="6" t="s">
        <v>8482</v>
      </c>
      <c r="F5848" s="6" t="s">
        <v>8641</v>
      </c>
      <c r="G5848" s="6" t="s">
        <v>8756</v>
      </c>
      <c r="H5848" s="6" t="s">
        <v>8698</v>
      </c>
      <c r="I5848" s="6" t="s">
        <v>8787</v>
      </c>
      <c r="J5848" s="6" t="s">
        <v>5</v>
      </c>
      <c r="K5848" s="7">
        <v>1.33</v>
      </c>
      <c r="L5848" s="7">
        <f>IFERROR(VLOOKUP(SiscoTable[[#This Row],[Código]],Hoja2!A:B,2,0)*SiscoTable[[#This Row],[Provta(Uns)]],0)</f>
        <v>70.356999999999999</v>
      </c>
      <c r="M5848" s="7">
        <v>0</v>
      </c>
      <c r="N5848" s="7">
        <v>3</v>
      </c>
      <c r="O5848" s="7">
        <f>IFERROR(VLOOKUP(SiscoTable[[#This Row],[Código]],Hoja2!A:B,2,0)*SiscoTable[[#This Row],[Stock_actual]],0)</f>
        <v>158.69999999999999</v>
      </c>
      <c r="P5848" s="6" t="s">
        <v>254</v>
      </c>
      <c r="Q5848" s="7">
        <v>1</v>
      </c>
      <c r="R5848" s="7">
        <v>0</v>
      </c>
      <c r="S5848" s="7" t="s">
        <v>11926</v>
      </c>
      <c r="BI5848"/>
      <c r="BJ5848"/>
    </row>
    <row r="5849" spans="2:62" x14ac:dyDescent="0.4">
      <c r="B5849" s="1">
        <v>27862</v>
      </c>
      <c r="C5849" s="6" t="s">
        <v>8</v>
      </c>
      <c r="D5849" s="6" t="s">
        <v>8</v>
      </c>
      <c r="E5849" s="6" t="s">
        <v>8482</v>
      </c>
      <c r="F5849" s="6" t="s">
        <v>8641</v>
      </c>
      <c r="G5849" s="6" t="s">
        <v>8756</v>
      </c>
      <c r="H5849" s="6" t="s">
        <v>8698</v>
      </c>
      <c r="I5849" s="6" t="s">
        <v>8868</v>
      </c>
      <c r="J5849" s="6" t="s">
        <v>5</v>
      </c>
      <c r="K5849" s="7">
        <v>0</v>
      </c>
      <c r="L5849" s="7">
        <f>IFERROR(VLOOKUP(SiscoTable[[#This Row],[Código]],Hoja2!A:B,2,0)*SiscoTable[[#This Row],[Provta(Uns)]],0)</f>
        <v>0</v>
      </c>
      <c r="M5849" s="7">
        <v>0</v>
      </c>
      <c r="N5849" s="7">
        <v>0</v>
      </c>
      <c r="O5849" s="7">
        <f>IFERROR(VLOOKUP(SiscoTable[[#This Row],[Código]],Hoja2!A:B,2,0)*SiscoTable[[#This Row],[Stock_actual]],0)</f>
        <v>0</v>
      </c>
      <c r="P5849" s="6" t="s">
        <v>7</v>
      </c>
      <c r="Q5849" s="7">
        <v>0</v>
      </c>
      <c r="R5849" s="7">
        <v>0</v>
      </c>
      <c r="S5849" s="7" t="s">
        <v>11926</v>
      </c>
      <c r="BI5849"/>
      <c r="BJ5849"/>
    </row>
    <row r="5850" spans="2:62" x14ac:dyDescent="0.4">
      <c r="B5850" s="1">
        <v>27863</v>
      </c>
      <c r="C5850" s="6" t="s">
        <v>8</v>
      </c>
      <c r="D5850" s="6" t="s">
        <v>8</v>
      </c>
      <c r="E5850" s="6" t="s">
        <v>8482</v>
      </c>
      <c r="F5850" s="6" t="s">
        <v>8641</v>
      </c>
      <c r="G5850" s="6" t="s">
        <v>8756</v>
      </c>
      <c r="H5850" s="6" t="s">
        <v>8698</v>
      </c>
      <c r="I5850" s="6" t="s">
        <v>8869</v>
      </c>
      <c r="J5850" s="6" t="s">
        <v>5</v>
      </c>
      <c r="K5850" s="7">
        <v>0.67</v>
      </c>
      <c r="L5850" s="7">
        <f>IFERROR(VLOOKUP(SiscoTable[[#This Row],[Código]],Hoja2!A:B,2,0)*SiscoTable[[#This Row],[Provta(Uns)]],0)</f>
        <v>12.663</v>
      </c>
      <c r="M5850" s="7">
        <v>0</v>
      </c>
      <c r="N5850" s="7">
        <v>8</v>
      </c>
      <c r="O5850" s="7">
        <f>IFERROR(VLOOKUP(SiscoTable[[#This Row],[Código]],Hoja2!A:B,2,0)*SiscoTable[[#This Row],[Stock_actual]],0)</f>
        <v>151.19999999999999</v>
      </c>
      <c r="P5850" s="6" t="s">
        <v>244</v>
      </c>
      <c r="Q5850" s="7">
        <v>1</v>
      </c>
      <c r="R5850" s="7">
        <v>0</v>
      </c>
      <c r="S5850" s="7" t="s">
        <v>11926</v>
      </c>
      <c r="BI5850"/>
      <c r="BJ5850"/>
    </row>
    <row r="5851" spans="2:62" x14ac:dyDescent="0.4">
      <c r="B5851" s="1">
        <v>27864</v>
      </c>
      <c r="C5851" s="6" t="s">
        <v>30</v>
      </c>
      <c r="D5851" s="6" t="s">
        <v>8</v>
      </c>
      <c r="E5851" s="6" t="s">
        <v>8482</v>
      </c>
      <c r="F5851" s="6" t="s">
        <v>8641</v>
      </c>
      <c r="G5851" s="6" t="s">
        <v>8756</v>
      </c>
      <c r="H5851" s="6" t="s">
        <v>8698</v>
      </c>
      <c r="I5851" s="6" t="s">
        <v>8788</v>
      </c>
      <c r="J5851" s="6" t="s">
        <v>5</v>
      </c>
      <c r="K5851" s="7">
        <v>2</v>
      </c>
      <c r="L5851" s="7">
        <f>IFERROR(VLOOKUP(SiscoTable[[#This Row],[Código]],Hoja2!A:B,2,0)*SiscoTable[[#This Row],[Provta(Uns)]],0)</f>
        <v>65</v>
      </c>
      <c r="M5851" s="7">
        <v>12</v>
      </c>
      <c r="N5851" s="7">
        <v>7</v>
      </c>
      <c r="O5851" s="7">
        <f>IFERROR(VLOOKUP(SiscoTable[[#This Row],[Código]],Hoja2!A:B,2,0)*SiscoTable[[#This Row],[Stock_actual]],0)</f>
        <v>227.5</v>
      </c>
      <c r="P5851" s="6" t="s">
        <v>311</v>
      </c>
      <c r="Q5851" s="7">
        <v>2</v>
      </c>
      <c r="R5851" s="7">
        <v>0</v>
      </c>
      <c r="S5851" s="7" t="s">
        <v>11926</v>
      </c>
      <c r="BI5851"/>
      <c r="BJ5851"/>
    </row>
    <row r="5852" spans="2:62" x14ac:dyDescent="0.4">
      <c r="B5852" s="1">
        <v>27865</v>
      </c>
      <c r="C5852" s="6" t="s">
        <v>8</v>
      </c>
      <c r="D5852" s="6" t="s">
        <v>8</v>
      </c>
      <c r="E5852" s="6" t="s">
        <v>8482</v>
      </c>
      <c r="F5852" s="6" t="s">
        <v>8641</v>
      </c>
      <c r="G5852" s="6" t="s">
        <v>8756</v>
      </c>
      <c r="H5852" s="6" t="s">
        <v>8698</v>
      </c>
      <c r="I5852" s="6" t="s">
        <v>8870</v>
      </c>
      <c r="J5852" s="6" t="s">
        <v>5</v>
      </c>
      <c r="K5852" s="7">
        <v>3</v>
      </c>
      <c r="L5852" s="7">
        <f>IFERROR(VLOOKUP(SiscoTable[[#This Row],[Código]],Hoja2!A:B,2,0)*SiscoTable[[#This Row],[Provta(Uns)]],0)</f>
        <v>61.5</v>
      </c>
      <c r="M5852" s="7">
        <v>0</v>
      </c>
      <c r="N5852" s="7">
        <v>11</v>
      </c>
      <c r="O5852" s="7">
        <f>IFERROR(VLOOKUP(SiscoTable[[#This Row],[Código]],Hoja2!A:B,2,0)*SiscoTable[[#This Row],[Stock_actual]],0)</f>
        <v>225.5</v>
      </c>
      <c r="P5852" s="6" t="s">
        <v>4220</v>
      </c>
      <c r="Q5852" s="7">
        <v>3</v>
      </c>
      <c r="R5852" s="7">
        <v>0</v>
      </c>
      <c r="S5852" s="7" t="s">
        <v>11926</v>
      </c>
      <c r="BI5852"/>
      <c r="BJ5852"/>
    </row>
    <row r="5853" spans="2:62" x14ac:dyDescent="0.4">
      <c r="B5853" s="1">
        <v>27870</v>
      </c>
      <c r="C5853" s="6" t="s">
        <v>25</v>
      </c>
      <c r="D5853" s="6" t="s">
        <v>25</v>
      </c>
      <c r="E5853" s="6" t="s">
        <v>8482</v>
      </c>
      <c r="F5853" s="6" t="s">
        <v>11663</v>
      </c>
      <c r="G5853" s="6" t="s">
        <v>11686</v>
      </c>
      <c r="H5853" s="6" t="s">
        <v>11666</v>
      </c>
      <c r="I5853" s="6" t="s">
        <v>11687</v>
      </c>
      <c r="J5853" s="6" t="s">
        <v>5</v>
      </c>
      <c r="K5853" s="7">
        <v>89.33</v>
      </c>
      <c r="L5853" s="7">
        <f>IFERROR(VLOOKUP(SiscoTable[[#This Row],[Código]],Hoja2!A:B,2,0)*SiscoTable[[#This Row],[Provta(Uns)]],0)</f>
        <v>178.66</v>
      </c>
      <c r="M5853" s="7">
        <v>0</v>
      </c>
      <c r="N5853" s="7">
        <v>191</v>
      </c>
      <c r="O5853" s="7">
        <f>IFERROR(VLOOKUP(SiscoTable[[#This Row],[Código]],Hoja2!A:B,2,0)*SiscoTable[[#This Row],[Stock_actual]],0)</f>
        <v>382</v>
      </c>
      <c r="P5853" s="6" t="s">
        <v>518</v>
      </c>
      <c r="Q5853" s="7">
        <v>98</v>
      </c>
      <c r="R5853" s="7">
        <v>0</v>
      </c>
      <c r="S5853" s="7" t="s">
        <v>11926</v>
      </c>
      <c r="BI5853"/>
      <c r="BJ5853"/>
    </row>
    <row r="5854" spans="2:62" x14ac:dyDescent="0.4">
      <c r="B5854" s="1">
        <v>27871</v>
      </c>
      <c r="C5854" s="6" t="s">
        <v>8</v>
      </c>
      <c r="D5854" s="6" t="s">
        <v>8</v>
      </c>
      <c r="E5854" s="6" t="s">
        <v>3268</v>
      </c>
      <c r="F5854" s="6" t="s">
        <v>7197</v>
      </c>
      <c r="G5854" s="6" t="s">
        <v>7388</v>
      </c>
      <c r="H5854" s="6" t="s">
        <v>7405</v>
      </c>
      <c r="I5854" s="6" t="s">
        <v>7486</v>
      </c>
      <c r="J5854" s="6" t="s">
        <v>5</v>
      </c>
      <c r="K5854" s="7">
        <v>1.5</v>
      </c>
      <c r="L5854" s="7">
        <f>IFERROR(VLOOKUP(SiscoTable[[#This Row],[Código]],Hoja2!A:B,2,0)*SiscoTable[[#This Row],[Provta(Uns)]],0)</f>
        <v>53.849999999999994</v>
      </c>
      <c r="M5854" s="7">
        <v>10</v>
      </c>
      <c r="N5854" s="7">
        <v>0</v>
      </c>
      <c r="O5854" s="7">
        <f>IFERROR(VLOOKUP(SiscoTable[[#This Row],[Código]],Hoja2!A:B,2,0)*SiscoTable[[#This Row],[Stock_actual]],0)</f>
        <v>0</v>
      </c>
      <c r="P5854" s="6" t="s">
        <v>7</v>
      </c>
      <c r="Q5854" s="7">
        <v>2</v>
      </c>
      <c r="R5854" s="7">
        <v>0</v>
      </c>
      <c r="S5854" s="7" t="s">
        <v>11928</v>
      </c>
      <c r="BI5854"/>
      <c r="BJ5854"/>
    </row>
    <row r="5855" spans="2:62" x14ac:dyDescent="0.4">
      <c r="B5855" s="1">
        <v>27872</v>
      </c>
      <c r="C5855" s="6" t="s">
        <v>30</v>
      </c>
      <c r="D5855" s="6" t="s">
        <v>30</v>
      </c>
      <c r="E5855" s="6" t="s">
        <v>3268</v>
      </c>
      <c r="F5855" s="6" t="s">
        <v>3269</v>
      </c>
      <c r="G5855" s="6" t="s">
        <v>3270</v>
      </c>
      <c r="H5855" s="6" t="s">
        <v>3342</v>
      </c>
      <c r="I5855" s="6" t="s">
        <v>3341</v>
      </c>
      <c r="J5855" s="6" t="s">
        <v>5</v>
      </c>
      <c r="K5855" s="7">
        <v>0</v>
      </c>
      <c r="L5855" s="7">
        <f>IFERROR(VLOOKUP(SiscoTable[[#This Row],[Código]],Hoja2!A:B,2,0)*SiscoTable[[#This Row],[Provta(Uns)]],0)</f>
        <v>0</v>
      </c>
      <c r="M5855" s="7">
        <v>0</v>
      </c>
      <c r="N5855" s="7">
        <v>0</v>
      </c>
      <c r="O5855" s="7">
        <f>IFERROR(VLOOKUP(SiscoTable[[#This Row],[Código]],Hoja2!A:B,2,0)*SiscoTable[[#This Row],[Stock_actual]],0)</f>
        <v>0</v>
      </c>
      <c r="P5855" s="6" t="s">
        <v>7</v>
      </c>
      <c r="Q5855" s="7">
        <v>0</v>
      </c>
      <c r="R5855" s="7">
        <v>0</v>
      </c>
      <c r="S5855" s="7" t="s">
        <v>11927</v>
      </c>
      <c r="BI5855"/>
      <c r="BJ5855"/>
    </row>
    <row r="5856" spans="2:62" x14ac:dyDescent="0.4">
      <c r="B5856" s="1">
        <v>27873</v>
      </c>
      <c r="C5856" s="6" t="s">
        <v>8</v>
      </c>
      <c r="D5856" s="6" t="s">
        <v>30</v>
      </c>
      <c r="E5856" s="6" t="s">
        <v>3268</v>
      </c>
      <c r="F5856" s="6" t="s">
        <v>3269</v>
      </c>
      <c r="G5856" s="6" t="s">
        <v>5267</v>
      </c>
      <c r="H5856" s="6" t="s">
        <v>3342</v>
      </c>
      <c r="I5856" s="6" t="s">
        <v>5412</v>
      </c>
      <c r="J5856" s="6" t="s">
        <v>5</v>
      </c>
      <c r="K5856" s="7">
        <v>33.33</v>
      </c>
      <c r="L5856" s="7">
        <f>IFERROR(VLOOKUP(SiscoTable[[#This Row],[Código]],Hoja2!A:B,2,0)*SiscoTable[[#This Row],[Provta(Uns)]],0)</f>
        <v>59.994</v>
      </c>
      <c r="M5856" s="7">
        <v>0</v>
      </c>
      <c r="N5856" s="7">
        <v>64</v>
      </c>
      <c r="O5856" s="7">
        <f>IFERROR(VLOOKUP(SiscoTable[[#This Row],[Código]],Hoja2!A:B,2,0)*SiscoTable[[#This Row],[Stock_actual]],0)</f>
        <v>115.2</v>
      </c>
      <c r="P5856" s="6" t="s">
        <v>770</v>
      </c>
      <c r="Q5856" s="7">
        <v>37</v>
      </c>
      <c r="R5856" s="7">
        <v>0</v>
      </c>
      <c r="S5856" s="7" t="s">
        <v>11928</v>
      </c>
      <c r="BI5856"/>
      <c r="BJ5856"/>
    </row>
    <row r="5857" spans="2:62" x14ac:dyDescent="0.4">
      <c r="B5857" s="1">
        <v>27877</v>
      </c>
      <c r="C5857" s="6" t="s">
        <v>8</v>
      </c>
      <c r="D5857" s="6" t="s">
        <v>8</v>
      </c>
      <c r="E5857" s="6" t="s">
        <v>3268</v>
      </c>
      <c r="F5857" s="6" t="s">
        <v>3269</v>
      </c>
      <c r="G5857" s="6" t="s">
        <v>4384</v>
      </c>
      <c r="H5857" s="6" t="s">
        <v>4390</v>
      </c>
      <c r="I5857" s="6" t="s">
        <v>4550</v>
      </c>
      <c r="J5857" s="6" t="s">
        <v>5</v>
      </c>
      <c r="K5857" s="7">
        <v>0</v>
      </c>
      <c r="L5857" s="7">
        <f>IFERROR(VLOOKUP(SiscoTable[[#This Row],[Código]],Hoja2!A:B,2,0)*SiscoTable[[#This Row],[Provta(Uns)]],0)</f>
        <v>0</v>
      </c>
      <c r="M5857" s="7">
        <v>0</v>
      </c>
      <c r="N5857" s="7">
        <v>0</v>
      </c>
      <c r="O5857" s="7">
        <f>IFERROR(VLOOKUP(SiscoTable[[#This Row],[Código]],Hoja2!A:B,2,0)*SiscoTable[[#This Row],[Stock_actual]],0)</f>
        <v>0</v>
      </c>
      <c r="P5857" s="6" t="s">
        <v>7</v>
      </c>
      <c r="Q5857" s="7">
        <v>0</v>
      </c>
      <c r="R5857" s="7">
        <v>0</v>
      </c>
      <c r="S5857" s="7" t="s">
        <v>11928</v>
      </c>
      <c r="BI5857"/>
      <c r="BJ5857"/>
    </row>
    <row r="5858" spans="2:62" x14ac:dyDescent="0.4">
      <c r="B5858" s="1">
        <v>27878</v>
      </c>
      <c r="C5858" s="6" t="s">
        <v>8</v>
      </c>
      <c r="D5858" s="6" t="s">
        <v>8</v>
      </c>
      <c r="E5858" s="6" t="s">
        <v>3268</v>
      </c>
      <c r="F5858" s="6" t="s">
        <v>3269</v>
      </c>
      <c r="G5858" s="6" t="s">
        <v>4384</v>
      </c>
      <c r="H5858" s="6" t="s">
        <v>4403</v>
      </c>
      <c r="I5858" s="6" t="s">
        <v>4551</v>
      </c>
      <c r="J5858" s="6" t="s">
        <v>5</v>
      </c>
      <c r="K5858" s="7">
        <v>0</v>
      </c>
      <c r="L5858" s="7">
        <f>IFERROR(VLOOKUP(SiscoTable[[#This Row],[Código]],Hoja2!A:B,2,0)*SiscoTable[[#This Row],[Provta(Uns)]],0)</f>
        <v>0</v>
      </c>
      <c r="M5858" s="7">
        <v>0</v>
      </c>
      <c r="N5858" s="7">
        <v>0</v>
      </c>
      <c r="O5858" s="7">
        <f>IFERROR(VLOOKUP(SiscoTable[[#This Row],[Código]],Hoja2!A:B,2,0)*SiscoTable[[#This Row],[Stock_actual]],0)</f>
        <v>0</v>
      </c>
      <c r="P5858" s="6" t="s">
        <v>7</v>
      </c>
      <c r="Q5858" s="7">
        <v>0</v>
      </c>
      <c r="R5858" s="7">
        <v>0</v>
      </c>
      <c r="S5858" s="7" t="s">
        <v>11928</v>
      </c>
      <c r="BI5858"/>
      <c r="BJ5858"/>
    </row>
    <row r="5859" spans="2:62" x14ac:dyDescent="0.4">
      <c r="B5859" s="1">
        <v>27882</v>
      </c>
      <c r="C5859" s="6" t="s">
        <v>8</v>
      </c>
      <c r="D5859" s="6" t="s">
        <v>8</v>
      </c>
      <c r="E5859" s="6" t="s">
        <v>469</v>
      </c>
      <c r="F5859" s="6" t="s">
        <v>1050</v>
      </c>
      <c r="G5859" s="6" t="s">
        <v>1051</v>
      </c>
      <c r="H5859" s="6" t="s">
        <v>1058</v>
      </c>
      <c r="I5859" s="6" t="s">
        <v>1063</v>
      </c>
      <c r="J5859" s="6" t="s">
        <v>5</v>
      </c>
      <c r="K5859" s="7">
        <v>0</v>
      </c>
      <c r="L5859" s="7">
        <f>IFERROR(VLOOKUP(SiscoTable[[#This Row],[Código]],Hoja2!A:B,2,0)*SiscoTable[[#This Row],[Provta(Uns)]],0)</f>
        <v>0</v>
      </c>
      <c r="M5859" s="7">
        <v>0</v>
      </c>
      <c r="N5859" s="7">
        <v>0</v>
      </c>
      <c r="O5859" s="7">
        <f>IFERROR(VLOOKUP(SiscoTable[[#This Row],[Código]],Hoja2!A:B,2,0)*SiscoTable[[#This Row],[Stock_actual]],0)</f>
        <v>0</v>
      </c>
      <c r="P5859" s="6" t="s">
        <v>7</v>
      </c>
      <c r="Q5859" s="7">
        <v>0</v>
      </c>
      <c r="R5859" s="7">
        <v>0</v>
      </c>
      <c r="S5859" s="7" t="s">
        <v>11927</v>
      </c>
      <c r="BI5859"/>
      <c r="BJ5859"/>
    </row>
    <row r="5860" spans="2:62" x14ac:dyDescent="0.4">
      <c r="B5860" s="1">
        <v>27885</v>
      </c>
      <c r="C5860" s="6" t="s">
        <v>30</v>
      </c>
      <c r="D5860" s="6" t="s">
        <v>8</v>
      </c>
      <c r="E5860" s="6" t="s">
        <v>8482</v>
      </c>
      <c r="F5860" s="6" t="s">
        <v>9030</v>
      </c>
      <c r="G5860" s="6" t="s">
        <v>9299</v>
      </c>
      <c r="H5860" s="6" t="s">
        <v>9316</v>
      </c>
      <c r="I5860" s="6" t="s">
        <v>9404</v>
      </c>
      <c r="J5860" s="6" t="s">
        <v>5</v>
      </c>
      <c r="K5860" s="7">
        <v>3.5</v>
      </c>
      <c r="L5860" s="7">
        <f>IFERROR(VLOOKUP(SiscoTable[[#This Row],[Código]],Hoja2!A:B,2,0)*SiscoTable[[#This Row],[Provta(Uns)]],0)</f>
        <v>88.55</v>
      </c>
      <c r="M5860" s="7">
        <v>0</v>
      </c>
      <c r="N5860" s="7">
        <v>27</v>
      </c>
      <c r="O5860" s="7">
        <f>IFERROR(VLOOKUP(SiscoTable[[#This Row],[Código]],Hoja2!A:B,2,0)*SiscoTable[[#This Row],[Stock_actual]],0)</f>
        <v>683.1</v>
      </c>
      <c r="P5860" s="6" t="s">
        <v>7442</v>
      </c>
      <c r="Q5860" s="7">
        <v>4</v>
      </c>
      <c r="R5860" s="7">
        <v>0</v>
      </c>
      <c r="S5860" s="7" t="s">
        <v>11926</v>
      </c>
      <c r="BI5860"/>
      <c r="BJ5860"/>
    </row>
    <row r="5861" spans="2:62" x14ac:dyDescent="0.4">
      <c r="B5861" s="1">
        <v>27887</v>
      </c>
      <c r="C5861" s="6" t="s">
        <v>8</v>
      </c>
      <c r="D5861" s="6" t="s">
        <v>8</v>
      </c>
      <c r="E5861" s="6" t="s">
        <v>8482</v>
      </c>
      <c r="F5861" s="6" t="s">
        <v>9030</v>
      </c>
      <c r="G5861" s="6" t="s">
        <v>9299</v>
      </c>
      <c r="H5861" s="6" t="s">
        <v>9316</v>
      </c>
      <c r="I5861" s="6" t="s">
        <v>9512</v>
      </c>
      <c r="J5861" s="6" t="s">
        <v>5</v>
      </c>
      <c r="K5861" s="7">
        <v>1.67</v>
      </c>
      <c r="L5861" s="7">
        <f>IFERROR(VLOOKUP(SiscoTable[[#This Row],[Código]],Hoja2!A:B,2,0)*SiscoTable[[#This Row],[Provta(Uns)]],0)</f>
        <v>37.407999999999994</v>
      </c>
      <c r="M5861" s="7">
        <v>0</v>
      </c>
      <c r="N5861" s="7">
        <v>2</v>
      </c>
      <c r="O5861" s="7">
        <f>IFERROR(VLOOKUP(SiscoTable[[#This Row],[Código]],Hoja2!A:B,2,0)*SiscoTable[[#This Row],[Stock_actual]],0)</f>
        <v>44.8</v>
      </c>
      <c r="P5861" s="6" t="s">
        <v>115</v>
      </c>
      <c r="Q5861" s="7">
        <v>2</v>
      </c>
      <c r="R5861" s="7">
        <v>3.58</v>
      </c>
      <c r="S5861" s="7" t="s">
        <v>11926</v>
      </c>
      <c r="BI5861"/>
      <c r="BJ5861"/>
    </row>
    <row r="5862" spans="2:62" x14ac:dyDescent="0.4">
      <c r="B5862" s="1">
        <v>27889</v>
      </c>
      <c r="C5862" s="6" t="s">
        <v>30</v>
      </c>
      <c r="D5862" s="6" t="s">
        <v>8</v>
      </c>
      <c r="E5862" s="6" t="s">
        <v>8482</v>
      </c>
      <c r="F5862" s="6" t="s">
        <v>9030</v>
      </c>
      <c r="G5862" s="6" t="s">
        <v>9299</v>
      </c>
      <c r="H5862" s="6" t="s">
        <v>9316</v>
      </c>
      <c r="I5862" s="6" t="s">
        <v>9405</v>
      </c>
      <c r="J5862" s="6" t="s">
        <v>5</v>
      </c>
      <c r="K5862" s="7">
        <v>2</v>
      </c>
      <c r="L5862" s="7">
        <f>IFERROR(VLOOKUP(SiscoTable[[#This Row],[Código]],Hoja2!A:B,2,0)*SiscoTable[[#This Row],[Provta(Uns)]],0)</f>
        <v>43.6</v>
      </c>
      <c r="M5862" s="7">
        <v>0</v>
      </c>
      <c r="N5862" s="7">
        <v>0</v>
      </c>
      <c r="O5862" s="7">
        <f>IFERROR(VLOOKUP(SiscoTable[[#This Row],[Código]],Hoja2!A:B,2,0)*SiscoTable[[#This Row],[Stock_actual]],0)</f>
        <v>0</v>
      </c>
      <c r="P5862" s="6" t="s">
        <v>7</v>
      </c>
      <c r="Q5862" s="7">
        <v>2</v>
      </c>
      <c r="R5862" s="7">
        <v>4.2</v>
      </c>
      <c r="S5862" s="7" t="s">
        <v>11926</v>
      </c>
      <c r="BI5862"/>
      <c r="BJ5862"/>
    </row>
    <row r="5863" spans="2:62" x14ac:dyDescent="0.4">
      <c r="B5863" s="1">
        <v>27890</v>
      </c>
      <c r="C5863" s="6" t="s">
        <v>8</v>
      </c>
      <c r="D5863" s="6" t="s">
        <v>8</v>
      </c>
      <c r="E5863" s="6" t="s">
        <v>8482</v>
      </c>
      <c r="F5863" s="6" t="s">
        <v>9030</v>
      </c>
      <c r="G5863" s="6" t="s">
        <v>9299</v>
      </c>
      <c r="H5863" s="6" t="s">
        <v>9316</v>
      </c>
      <c r="I5863" s="6" t="s">
        <v>9513</v>
      </c>
      <c r="J5863" s="6" t="s">
        <v>5</v>
      </c>
      <c r="K5863" s="7">
        <v>1.83</v>
      </c>
      <c r="L5863" s="7">
        <f>IFERROR(VLOOKUP(SiscoTable[[#This Row],[Código]],Hoja2!A:B,2,0)*SiscoTable[[#This Row],[Provta(Uns)]],0)</f>
        <v>33.855000000000004</v>
      </c>
      <c r="M5863" s="7">
        <v>0</v>
      </c>
      <c r="N5863" s="7">
        <v>1</v>
      </c>
      <c r="O5863" s="7">
        <f>IFERROR(VLOOKUP(SiscoTable[[#This Row],[Código]],Hoja2!A:B,2,0)*SiscoTable[[#This Row],[Stock_actual]],0)</f>
        <v>18.5</v>
      </c>
      <c r="P5863" s="6" t="s">
        <v>810</v>
      </c>
      <c r="Q5863" s="7">
        <v>2</v>
      </c>
      <c r="R5863" s="7">
        <v>3.62</v>
      </c>
      <c r="S5863" s="7" t="s">
        <v>11926</v>
      </c>
      <c r="BI5863"/>
      <c r="BJ5863"/>
    </row>
    <row r="5864" spans="2:62" x14ac:dyDescent="0.4">
      <c r="B5864" s="1">
        <v>27892</v>
      </c>
      <c r="C5864" s="6" t="s">
        <v>8</v>
      </c>
      <c r="D5864" s="6" t="s">
        <v>8</v>
      </c>
      <c r="E5864" s="6" t="s">
        <v>8482</v>
      </c>
      <c r="F5864" s="6" t="s">
        <v>9030</v>
      </c>
      <c r="G5864" s="6" t="s">
        <v>9299</v>
      </c>
      <c r="H5864" s="6" t="s">
        <v>9316</v>
      </c>
      <c r="I5864" s="6" t="s">
        <v>9514</v>
      </c>
      <c r="J5864" s="6" t="s">
        <v>5</v>
      </c>
      <c r="K5864" s="7">
        <v>2.83</v>
      </c>
      <c r="L5864" s="7">
        <f>IFERROR(VLOOKUP(SiscoTable[[#This Row],[Código]],Hoja2!A:B,2,0)*SiscoTable[[#This Row],[Provta(Uns)]],0)</f>
        <v>61.128000000000007</v>
      </c>
      <c r="M5864" s="7">
        <v>0</v>
      </c>
      <c r="N5864" s="7">
        <v>23</v>
      </c>
      <c r="O5864" s="7">
        <f>IFERROR(VLOOKUP(SiscoTable[[#This Row],[Código]],Hoja2!A:B,2,0)*SiscoTable[[#This Row],[Stock_actual]],0)</f>
        <v>496.8</v>
      </c>
      <c r="P5864" s="6" t="s">
        <v>4579</v>
      </c>
      <c r="Q5864" s="7">
        <v>3</v>
      </c>
      <c r="R5864" s="7">
        <v>0</v>
      </c>
      <c r="S5864" s="7" t="s">
        <v>11926</v>
      </c>
      <c r="BI5864"/>
      <c r="BJ5864"/>
    </row>
    <row r="5865" spans="2:62" x14ac:dyDescent="0.4">
      <c r="B5865" s="1">
        <v>27893</v>
      </c>
      <c r="C5865" s="6" t="s">
        <v>30</v>
      </c>
      <c r="D5865" s="6" t="s">
        <v>8</v>
      </c>
      <c r="E5865" s="6" t="s">
        <v>8482</v>
      </c>
      <c r="F5865" s="6" t="s">
        <v>9030</v>
      </c>
      <c r="G5865" s="6" t="s">
        <v>9299</v>
      </c>
      <c r="H5865" s="6" t="s">
        <v>9316</v>
      </c>
      <c r="I5865" s="6" t="s">
        <v>9406</v>
      </c>
      <c r="J5865" s="6" t="s">
        <v>5</v>
      </c>
      <c r="K5865" s="7">
        <v>2</v>
      </c>
      <c r="L5865" s="7">
        <f>IFERROR(VLOOKUP(SiscoTable[[#This Row],[Código]],Hoja2!A:B,2,0)*SiscoTable[[#This Row],[Provta(Uns)]],0)</f>
        <v>42.8</v>
      </c>
      <c r="M5865" s="7">
        <v>0</v>
      </c>
      <c r="N5865" s="7">
        <v>24</v>
      </c>
      <c r="O5865" s="7">
        <f>IFERROR(VLOOKUP(SiscoTable[[#This Row],[Código]],Hoja2!A:B,2,0)*SiscoTable[[#This Row],[Stock_actual]],0)</f>
        <v>513.59999999999991</v>
      </c>
      <c r="P5865" s="6" t="s">
        <v>1828</v>
      </c>
      <c r="Q5865" s="7">
        <v>2</v>
      </c>
      <c r="R5865" s="7">
        <v>0</v>
      </c>
      <c r="S5865" s="7" t="s">
        <v>11926</v>
      </c>
      <c r="BI5865"/>
      <c r="BJ5865"/>
    </row>
    <row r="5866" spans="2:62" x14ac:dyDescent="0.4">
      <c r="B5866" s="1">
        <v>27894</v>
      </c>
      <c r="C5866" s="6" t="s">
        <v>8</v>
      </c>
      <c r="D5866" s="6" t="s">
        <v>8</v>
      </c>
      <c r="E5866" s="6" t="s">
        <v>8482</v>
      </c>
      <c r="F5866" s="6" t="s">
        <v>9030</v>
      </c>
      <c r="G5866" s="6" t="s">
        <v>9299</v>
      </c>
      <c r="H5866" s="6" t="s">
        <v>9316</v>
      </c>
      <c r="I5866" s="6" t="s">
        <v>9515</v>
      </c>
      <c r="J5866" s="6" t="s">
        <v>5</v>
      </c>
      <c r="K5866" s="7">
        <v>1.67</v>
      </c>
      <c r="L5866" s="7">
        <f>IFERROR(VLOOKUP(SiscoTable[[#This Row],[Código]],Hoja2!A:B,2,0)*SiscoTable[[#This Row],[Provta(Uns)]],0)</f>
        <v>33.232999999999997</v>
      </c>
      <c r="M5866" s="7">
        <v>0</v>
      </c>
      <c r="N5866" s="7">
        <v>24</v>
      </c>
      <c r="O5866" s="7">
        <f>IFERROR(VLOOKUP(SiscoTable[[#This Row],[Código]],Hoja2!A:B,2,0)*SiscoTable[[#This Row],[Stock_actual]],0)</f>
        <v>477.59999999999997</v>
      </c>
      <c r="P5866" s="6" t="s">
        <v>7416</v>
      </c>
      <c r="Q5866" s="7">
        <v>2</v>
      </c>
      <c r="R5866" s="7">
        <v>0</v>
      </c>
      <c r="S5866" s="7" t="s">
        <v>11926</v>
      </c>
      <c r="BI5866"/>
      <c r="BJ5866"/>
    </row>
    <row r="5867" spans="2:62" x14ac:dyDescent="0.4">
      <c r="B5867" s="1">
        <v>27895</v>
      </c>
      <c r="C5867" s="6" t="s">
        <v>25</v>
      </c>
      <c r="D5867" s="6" t="s">
        <v>25</v>
      </c>
      <c r="E5867" s="6" t="s">
        <v>2999</v>
      </c>
      <c r="F5867" s="6" t="s">
        <v>3176</v>
      </c>
      <c r="G5867" s="6" t="s">
        <v>3198</v>
      </c>
      <c r="H5867" s="6" t="s">
        <v>94</v>
      </c>
      <c r="I5867" s="6" t="s">
        <v>3225</v>
      </c>
      <c r="J5867" s="6" t="s">
        <v>5</v>
      </c>
      <c r="K5867" s="7">
        <v>29.83</v>
      </c>
      <c r="L5867" s="7">
        <f>IFERROR(VLOOKUP(SiscoTable[[#This Row],[Código]],Hoja2!A:B,2,0)*SiscoTable[[#This Row],[Provta(Uns)]],0)</f>
        <v>104.405</v>
      </c>
      <c r="M5867" s="7">
        <v>0</v>
      </c>
      <c r="N5867" s="7">
        <v>6.782</v>
      </c>
      <c r="O5867" s="7">
        <f>IFERROR(VLOOKUP(SiscoTable[[#This Row],[Código]],Hoja2!A:B,2,0)*SiscoTable[[#This Row],[Stock_actual]],0)</f>
        <v>23.737000000000002</v>
      </c>
      <c r="P5867" s="6" t="s">
        <v>29</v>
      </c>
      <c r="Q5867" s="7">
        <v>33</v>
      </c>
      <c r="R5867" s="7">
        <v>59.548000000000002</v>
      </c>
      <c r="S5867" s="7" t="s">
        <v>11923</v>
      </c>
      <c r="BI5867"/>
      <c r="BJ5867"/>
    </row>
    <row r="5868" spans="2:62" x14ac:dyDescent="0.4">
      <c r="B5868" s="1">
        <v>27896</v>
      </c>
      <c r="C5868" s="6" t="s">
        <v>25</v>
      </c>
      <c r="D5868" s="6" t="s">
        <v>30</v>
      </c>
      <c r="E5868" s="6" t="s">
        <v>469</v>
      </c>
      <c r="F5868" s="6" t="s">
        <v>210</v>
      </c>
      <c r="G5868" s="6" t="s">
        <v>470</v>
      </c>
      <c r="H5868" s="6" t="s">
        <v>472</v>
      </c>
      <c r="I5868" s="6" t="s">
        <v>481</v>
      </c>
      <c r="J5868" s="6" t="s">
        <v>5</v>
      </c>
      <c r="K5868" s="7">
        <v>25.5</v>
      </c>
      <c r="L5868" s="34">
        <f>IFERROR(VLOOKUP(SiscoTable[[#This Row],[Código]],Hoja2!A:B,2,0)*SiscoTable[[#This Row],[Provta(Uns)]],0)</f>
        <v>344.25</v>
      </c>
      <c r="M5868" s="7">
        <v>10</v>
      </c>
      <c r="N5868" s="7">
        <v>195</v>
      </c>
      <c r="O5868" s="34">
        <f>IFERROR(VLOOKUP(SiscoTable[[#This Row],[Código]],Hoja2!A:B,2,0)*SiscoTable[[#This Row],[Stock_actual]],0)</f>
        <v>2632.5</v>
      </c>
      <c r="P5868" s="6" t="s">
        <v>482</v>
      </c>
      <c r="Q5868" s="7">
        <v>28</v>
      </c>
      <c r="R5868" s="7">
        <v>0</v>
      </c>
      <c r="S5868" s="7" t="s">
        <v>11924</v>
      </c>
      <c r="BI5868"/>
      <c r="BJ5868"/>
    </row>
    <row r="5869" spans="2:62" x14ac:dyDescent="0.4">
      <c r="B5869" s="1">
        <v>27898</v>
      </c>
      <c r="C5869" s="6" t="s">
        <v>25</v>
      </c>
      <c r="D5869" s="6" t="s">
        <v>25</v>
      </c>
      <c r="E5869" s="6" t="s">
        <v>0</v>
      </c>
      <c r="F5869" s="6" t="s">
        <v>18</v>
      </c>
      <c r="G5869" s="6" t="s">
        <v>22</v>
      </c>
      <c r="H5869" s="6" t="s">
        <v>4</v>
      </c>
      <c r="I5869" s="6" t="s">
        <v>26</v>
      </c>
      <c r="J5869" s="6" t="s">
        <v>5</v>
      </c>
      <c r="K5869" s="7">
        <v>92.67</v>
      </c>
      <c r="L5869" s="7">
        <f>IFERROR(VLOOKUP(SiscoTable[[#This Row],[Código]],Hoja2!A:B,2,0)*SiscoTable[[#This Row],[Provta(Uns)]],0)</f>
        <v>324.34500000000003</v>
      </c>
      <c r="M5869" s="7">
        <v>0</v>
      </c>
      <c r="N5869" s="7">
        <v>17</v>
      </c>
      <c r="O5869" s="7">
        <f>IFERROR(VLOOKUP(SiscoTable[[#This Row],[Código]],Hoja2!A:B,2,0)*SiscoTable[[#This Row],[Stock_actual]],0)</f>
        <v>59.5</v>
      </c>
      <c r="P5869" s="6" t="s">
        <v>27</v>
      </c>
      <c r="Q5869" s="7">
        <v>102</v>
      </c>
      <c r="R5869" s="7">
        <v>186.94</v>
      </c>
      <c r="S5869" s="7" t="s">
        <v>11923</v>
      </c>
      <c r="BI5869"/>
      <c r="BJ5869"/>
    </row>
    <row r="5870" spans="2:62" x14ac:dyDescent="0.4">
      <c r="B5870" s="1">
        <v>27913</v>
      </c>
      <c r="C5870" s="6" t="s">
        <v>30</v>
      </c>
      <c r="D5870" s="6" t="s">
        <v>8</v>
      </c>
      <c r="E5870" s="6" t="s">
        <v>3268</v>
      </c>
      <c r="F5870" s="6" t="s">
        <v>3269</v>
      </c>
      <c r="G5870" s="6" t="s">
        <v>3270</v>
      </c>
      <c r="H5870" s="6" t="s">
        <v>3272</v>
      </c>
      <c r="I5870" s="6" t="s">
        <v>3343</v>
      </c>
      <c r="J5870" s="6" t="s">
        <v>5</v>
      </c>
      <c r="K5870" s="7">
        <v>0</v>
      </c>
      <c r="L5870" s="7">
        <f>IFERROR(VLOOKUP(SiscoTable[[#This Row],[Código]],Hoja2!A:B,2,0)*SiscoTable[[#This Row],[Provta(Uns)]],0)</f>
        <v>0</v>
      </c>
      <c r="M5870" s="7">
        <v>1</v>
      </c>
      <c r="N5870" s="7">
        <v>0</v>
      </c>
      <c r="O5870" s="7">
        <f>IFERROR(VLOOKUP(SiscoTable[[#This Row],[Código]],Hoja2!A:B,2,0)*SiscoTable[[#This Row],[Stock_actual]],0)</f>
        <v>0</v>
      </c>
      <c r="P5870" s="6" t="s">
        <v>7</v>
      </c>
      <c r="Q5870" s="7">
        <v>0</v>
      </c>
      <c r="R5870" s="7">
        <v>0</v>
      </c>
      <c r="S5870" s="7" t="s">
        <v>11927</v>
      </c>
      <c r="BI5870"/>
      <c r="BJ5870"/>
    </row>
    <row r="5871" spans="2:62" x14ac:dyDescent="0.4">
      <c r="B5871" s="1">
        <v>27914</v>
      </c>
      <c r="C5871" s="6" t="s">
        <v>30</v>
      </c>
      <c r="D5871" s="6" t="s">
        <v>25</v>
      </c>
      <c r="E5871" s="6" t="s">
        <v>3268</v>
      </c>
      <c r="F5871" s="6" t="s">
        <v>7815</v>
      </c>
      <c r="G5871" s="6" t="s">
        <v>7929</v>
      </c>
      <c r="H5871" s="6" t="s">
        <v>3831</v>
      </c>
      <c r="I5871" s="6" t="s">
        <v>7983</v>
      </c>
      <c r="J5871" s="6" t="s">
        <v>5</v>
      </c>
      <c r="K5871" s="7">
        <v>35.5</v>
      </c>
      <c r="L5871" s="7">
        <f>IFERROR(VLOOKUP(SiscoTable[[#This Row],[Código]],Hoja2!A:B,2,0)*SiscoTable[[#This Row],[Provta(Uns)]],0)</f>
        <v>149.1</v>
      </c>
      <c r="M5871" s="7">
        <v>0</v>
      </c>
      <c r="N5871" s="7">
        <v>76</v>
      </c>
      <c r="O5871" s="7">
        <f>IFERROR(VLOOKUP(SiscoTable[[#This Row],[Código]],Hoja2!A:B,2,0)*SiscoTable[[#This Row],[Stock_actual]],0)</f>
        <v>319.2</v>
      </c>
      <c r="P5871" s="6" t="s">
        <v>518</v>
      </c>
      <c r="Q5871" s="7">
        <v>39</v>
      </c>
      <c r="R5871" s="7">
        <v>0</v>
      </c>
      <c r="S5871" s="7" t="s">
        <v>11928</v>
      </c>
      <c r="BI5871"/>
      <c r="BJ5871"/>
    </row>
    <row r="5872" spans="2:62" x14ac:dyDescent="0.4">
      <c r="B5872" s="1">
        <v>27916</v>
      </c>
      <c r="C5872" s="6" t="s">
        <v>25</v>
      </c>
      <c r="D5872" s="6" t="s">
        <v>30</v>
      </c>
      <c r="E5872" s="6" t="s">
        <v>8482</v>
      </c>
      <c r="F5872" s="6" t="s">
        <v>10720</v>
      </c>
      <c r="G5872" s="6" t="s">
        <v>11607</v>
      </c>
      <c r="H5872" s="6" t="s">
        <v>11609</v>
      </c>
      <c r="I5872" s="6" t="s">
        <v>11623</v>
      </c>
      <c r="J5872" s="6" t="s">
        <v>5</v>
      </c>
      <c r="K5872" s="7">
        <v>7.17</v>
      </c>
      <c r="L5872" s="7">
        <f>IFERROR(VLOOKUP(SiscoTable[[#This Row],[Código]],Hoja2!A:B,2,0)*SiscoTable[[#This Row],[Provta(Uns)]],0)</f>
        <v>167.77799999999999</v>
      </c>
      <c r="M5872" s="7">
        <v>0</v>
      </c>
      <c r="N5872" s="7">
        <v>16</v>
      </c>
      <c r="O5872" s="7">
        <f>IFERROR(VLOOKUP(SiscoTable[[#This Row],[Código]],Hoja2!A:B,2,0)*SiscoTable[[#This Row],[Stock_actual]],0)</f>
        <v>374.4</v>
      </c>
      <c r="P5872" s="6" t="s">
        <v>556</v>
      </c>
      <c r="Q5872" s="7">
        <v>8</v>
      </c>
      <c r="R5872" s="7">
        <v>0</v>
      </c>
      <c r="S5872" s="7" t="s">
        <v>11926</v>
      </c>
      <c r="BI5872"/>
      <c r="BJ5872"/>
    </row>
    <row r="5873" spans="2:62" x14ac:dyDescent="0.4">
      <c r="B5873" s="1">
        <v>27918</v>
      </c>
      <c r="C5873" s="6" t="s">
        <v>8</v>
      </c>
      <c r="D5873" s="6" t="s">
        <v>8</v>
      </c>
      <c r="E5873" s="6" t="s">
        <v>3268</v>
      </c>
      <c r="F5873" s="6" t="s">
        <v>7197</v>
      </c>
      <c r="G5873" s="6" t="s">
        <v>7554</v>
      </c>
      <c r="H5873" s="6" t="s">
        <v>7693</v>
      </c>
      <c r="I5873" s="6" t="s">
        <v>7747</v>
      </c>
      <c r="J5873" s="6" t="s">
        <v>5</v>
      </c>
      <c r="K5873" s="7">
        <v>4.33</v>
      </c>
      <c r="L5873" s="7">
        <f>IFERROR(VLOOKUP(SiscoTable[[#This Row],[Código]],Hoja2!A:B,2,0)*SiscoTable[[#This Row],[Provta(Uns)]],0)</f>
        <v>25.98</v>
      </c>
      <c r="M5873" s="7">
        <v>0</v>
      </c>
      <c r="N5873" s="7">
        <v>9</v>
      </c>
      <c r="O5873" s="7">
        <f>IFERROR(VLOOKUP(SiscoTable[[#This Row],[Código]],Hoja2!A:B,2,0)*SiscoTable[[#This Row],[Stock_actual]],0)</f>
        <v>54</v>
      </c>
      <c r="P5873" s="6" t="s">
        <v>1119</v>
      </c>
      <c r="Q5873" s="7">
        <v>5</v>
      </c>
      <c r="R5873" s="7">
        <v>0</v>
      </c>
      <c r="S5873" s="7" t="s">
        <v>11928</v>
      </c>
      <c r="BI5873"/>
      <c r="BJ5873"/>
    </row>
    <row r="5874" spans="2:62" x14ac:dyDescent="0.4">
      <c r="B5874" s="1">
        <v>27919</v>
      </c>
      <c r="C5874" s="6" t="s">
        <v>25</v>
      </c>
      <c r="D5874" s="6" t="s">
        <v>30</v>
      </c>
      <c r="E5874" s="6" t="s">
        <v>469</v>
      </c>
      <c r="F5874" s="6" t="s">
        <v>59</v>
      </c>
      <c r="G5874" s="6" t="s">
        <v>59</v>
      </c>
      <c r="H5874" s="6" t="s">
        <v>153</v>
      </c>
      <c r="I5874" s="6" t="s">
        <v>949</v>
      </c>
      <c r="J5874" s="6" t="s">
        <v>5</v>
      </c>
      <c r="K5874" s="7">
        <v>13.67</v>
      </c>
      <c r="L5874" s="7">
        <f>IFERROR(VLOOKUP(SiscoTable[[#This Row],[Código]],Hoja2!A:B,2,0)*SiscoTable[[#This Row],[Provta(Uns)]],0)</f>
        <v>266.565</v>
      </c>
      <c r="M5874" s="7">
        <v>0</v>
      </c>
      <c r="N5874" s="7">
        <v>11</v>
      </c>
      <c r="O5874" s="7">
        <f>IFERROR(VLOOKUP(SiscoTable[[#This Row],[Código]],Hoja2!A:B,2,0)*SiscoTable[[#This Row],[Stock_actual]],0)</f>
        <v>214.5</v>
      </c>
      <c r="P5874" s="6" t="s">
        <v>751</v>
      </c>
      <c r="Q5874" s="7">
        <v>15</v>
      </c>
      <c r="R5874" s="7">
        <v>27.64</v>
      </c>
      <c r="S5874" s="7" t="s">
        <v>11927</v>
      </c>
      <c r="BI5874"/>
      <c r="BJ5874"/>
    </row>
    <row r="5875" spans="2:62" x14ac:dyDescent="0.4">
      <c r="B5875" s="1">
        <v>27920</v>
      </c>
      <c r="C5875" s="6" t="s">
        <v>8</v>
      </c>
      <c r="D5875" s="6" t="s">
        <v>8</v>
      </c>
      <c r="E5875" s="6" t="s">
        <v>3268</v>
      </c>
      <c r="F5875" s="6" t="s">
        <v>6803</v>
      </c>
      <c r="G5875" s="6" t="s">
        <v>7041</v>
      </c>
      <c r="H5875" s="6" t="s">
        <v>1053</v>
      </c>
      <c r="I5875" s="6" t="s">
        <v>7137</v>
      </c>
      <c r="J5875" s="6" t="s">
        <v>5</v>
      </c>
      <c r="K5875" s="7">
        <v>0</v>
      </c>
      <c r="L5875" s="7">
        <f>IFERROR(VLOOKUP(SiscoTable[[#This Row],[Código]],Hoja2!A:B,2,0)*SiscoTable[[#This Row],[Provta(Uns)]],0)</f>
        <v>0</v>
      </c>
      <c r="M5875" s="7">
        <v>0</v>
      </c>
      <c r="N5875" s="7">
        <v>0</v>
      </c>
      <c r="O5875" s="7">
        <f>IFERROR(VLOOKUP(SiscoTable[[#This Row],[Código]],Hoja2!A:B,2,0)*SiscoTable[[#This Row],[Stock_actual]],0)</f>
        <v>0</v>
      </c>
      <c r="P5875" s="6" t="s">
        <v>7</v>
      </c>
      <c r="Q5875" s="7">
        <v>0</v>
      </c>
      <c r="R5875" s="7">
        <v>0</v>
      </c>
      <c r="S5875" s="7" t="s">
        <v>11925</v>
      </c>
      <c r="BI5875"/>
      <c r="BJ5875"/>
    </row>
    <row r="5876" spans="2:62" x14ac:dyDescent="0.4">
      <c r="B5876" s="1">
        <v>27925</v>
      </c>
      <c r="C5876" s="6" t="s">
        <v>8</v>
      </c>
      <c r="D5876" s="6" t="s">
        <v>8</v>
      </c>
      <c r="E5876" s="6" t="s">
        <v>3268</v>
      </c>
      <c r="F5876" s="6" t="s">
        <v>6059</v>
      </c>
      <c r="G5876" s="6" t="s">
        <v>6392</v>
      </c>
      <c r="H5876" s="6" t="s">
        <v>6458</v>
      </c>
      <c r="I5876" s="6" t="s">
        <v>6457</v>
      </c>
      <c r="J5876" s="6" t="s">
        <v>5</v>
      </c>
      <c r="K5876" s="7">
        <v>1.33</v>
      </c>
      <c r="L5876" s="7">
        <f>IFERROR(VLOOKUP(SiscoTable[[#This Row],[Código]],Hoja2!A:B,2,0)*SiscoTable[[#This Row],[Provta(Uns)]],0)</f>
        <v>29.26</v>
      </c>
      <c r="M5876" s="7">
        <v>0</v>
      </c>
      <c r="N5876" s="7">
        <v>5</v>
      </c>
      <c r="O5876" s="7">
        <f>IFERROR(VLOOKUP(SiscoTable[[#This Row],[Código]],Hoja2!A:B,2,0)*SiscoTable[[#This Row],[Stock_actual]],0)</f>
        <v>110</v>
      </c>
      <c r="P5876" s="6" t="s">
        <v>415</v>
      </c>
      <c r="Q5876" s="7">
        <v>1</v>
      </c>
      <c r="R5876" s="7">
        <v>0</v>
      </c>
      <c r="S5876" s="7" t="s">
        <v>11925</v>
      </c>
      <c r="BI5876"/>
      <c r="BJ5876"/>
    </row>
    <row r="5877" spans="2:62" x14ac:dyDescent="0.4">
      <c r="B5877" s="1">
        <v>27927</v>
      </c>
      <c r="C5877" s="6" t="s">
        <v>8</v>
      </c>
      <c r="D5877" s="6" t="s">
        <v>8</v>
      </c>
      <c r="E5877" s="6" t="s">
        <v>3268</v>
      </c>
      <c r="F5877" s="6" t="s">
        <v>7815</v>
      </c>
      <c r="G5877" s="6" t="s">
        <v>7929</v>
      </c>
      <c r="H5877" s="6" t="s">
        <v>8005</v>
      </c>
      <c r="I5877" s="6" t="s">
        <v>8004</v>
      </c>
      <c r="J5877" s="6" t="s">
        <v>5</v>
      </c>
      <c r="K5877" s="7">
        <v>0</v>
      </c>
      <c r="L5877" s="7">
        <f>IFERROR(VLOOKUP(SiscoTable[[#This Row],[Código]],Hoja2!A:B,2,0)*SiscoTable[[#This Row],[Provta(Uns)]],0)</f>
        <v>0</v>
      </c>
      <c r="M5877" s="7">
        <v>0</v>
      </c>
      <c r="N5877" s="7">
        <v>0</v>
      </c>
      <c r="O5877" s="7">
        <f>IFERROR(VLOOKUP(SiscoTable[[#This Row],[Código]],Hoja2!A:B,2,0)*SiscoTable[[#This Row],[Stock_actual]],0)</f>
        <v>0</v>
      </c>
      <c r="P5877" s="6" t="s">
        <v>7</v>
      </c>
      <c r="Q5877" s="7">
        <v>0</v>
      </c>
      <c r="R5877" s="7">
        <v>0</v>
      </c>
      <c r="S5877" s="7" t="s">
        <v>11928</v>
      </c>
      <c r="BI5877"/>
      <c r="BJ5877"/>
    </row>
    <row r="5878" spans="2:62" x14ac:dyDescent="0.4">
      <c r="B5878" s="1">
        <v>27928</v>
      </c>
      <c r="C5878" s="6" t="s">
        <v>8</v>
      </c>
      <c r="D5878" s="6" t="s">
        <v>8</v>
      </c>
      <c r="E5878" s="6" t="s">
        <v>3268</v>
      </c>
      <c r="F5878" s="6" t="s">
        <v>6059</v>
      </c>
      <c r="G5878" s="6" t="s">
        <v>6174</v>
      </c>
      <c r="H5878" s="6" t="s">
        <v>4</v>
      </c>
      <c r="I5878" s="6" t="s">
        <v>6202</v>
      </c>
      <c r="J5878" s="6" t="s">
        <v>5</v>
      </c>
      <c r="K5878" s="7">
        <v>1.67</v>
      </c>
      <c r="L5878" s="7">
        <f>IFERROR(VLOOKUP(SiscoTable[[#This Row],[Código]],Hoja2!A:B,2,0)*SiscoTable[[#This Row],[Provta(Uns)]],0)</f>
        <v>30.06</v>
      </c>
      <c r="M5878" s="7">
        <v>0</v>
      </c>
      <c r="N5878" s="7">
        <v>23</v>
      </c>
      <c r="O5878" s="7">
        <f>IFERROR(VLOOKUP(SiscoTable[[#This Row],[Código]],Hoja2!A:B,2,0)*SiscoTable[[#This Row],[Stock_actual]],0)</f>
        <v>414</v>
      </c>
      <c r="P5878" s="6" t="s">
        <v>6203</v>
      </c>
      <c r="Q5878" s="7">
        <v>2</v>
      </c>
      <c r="R5878" s="7">
        <v>0</v>
      </c>
      <c r="S5878" s="7" t="s">
        <v>11925</v>
      </c>
      <c r="BI5878"/>
      <c r="BJ5878"/>
    </row>
    <row r="5879" spans="2:62" x14ac:dyDescent="0.4">
      <c r="B5879" s="1">
        <v>27929</v>
      </c>
      <c r="C5879" s="6" t="s">
        <v>8</v>
      </c>
      <c r="D5879" s="6" t="s">
        <v>8</v>
      </c>
      <c r="E5879" s="6" t="s">
        <v>3268</v>
      </c>
      <c r="F5879" s="6" t="s">
        <v>6059</v>
      </c>
      <c r="G5879" s="6" t="s">
        <v>6693</v>
      </c>
      <c r="H5879" s="6" t="s">
        <v>6707</v>
      </c>
      <c r="I5879" s="6" t="s">
        <v>6717</v>
      </c>
      <c r="J5879" s="6" t="s">
        <v>5</v>
      </c>
      <c r="K5879" s="7">
        <v>0</v>
      </c>
      <c r="L5879" s="7">
        <f>IFERROR(VLOOKUP(SiscoTable[[#This Row],[Código]],Hoja2!A:B,2,0)*SiscoTable[[#This Row],[Provta(Uns)]],0)</f>
        <v>0</v>
      </c>
      <c r="M5879" s="7">
        <v>0</v>
      </c>
      <c r="N5879" s="7">
        <v>6</v>
      </c>
      <c r="O5879" s="7">
        <f>IFERROR(VLOOKUP(SiscoTable[[#This Row],[Código]],Hoja2!A:B,2,0)*SiscoTable[[#This Row],[Stock_actual]],0)</f>
        <v>323.39999999999998</v>
      </c>
      <c r="P5879" s="6" t="s">
        <v>134</v>
      </c>
      <c r="Q5879" s="7">
        <v>0</v>
      </c>
      <c r="R5879" s="7">
        <v>0</v>
      </c>
      <c r="S5879" s="7" t="s">
        <v>11925</v>
      </c>
      <c r="BI5879"/>
      <c r="BJ5879"/>
    </row>
    <row r="5880" spans="2:62" x14ac:dyDescent="0.4">
      <c r="B5880" s="1">
        <v>27930</v>
      </c>
      <c r="C5880" s="6" t="s">
        <v>8</v>
      </c>
      <c r="D5880" s="6" t="s">
        <v>8</v>
      </c>
      <c r="E5880" s="6" t="s">
        <v>3268</v>
      </c>
      <c r="F5880" s="6" t="s">
        <v>6059</v>
      </c>
      <c r="G5880" s="6" t="s">
        <v>6693</v>
      </c>
      <c r="H5880" s="6" t="s">
        <v>6707</v>
      </c>
      <c r="I5880" s="6" t="s">
        <v>6718</v>
      </c>
      <c r="J5880" s="6" t="s">
        <v>5</v>
      </c>
      <c r="K5880" s="7">
        <v>0.17</v>
      </c>
      <c r="L5880" s="7">
        <f>IFERROR(VLOOKUP(SiscoTable[[#This Row],[Código]],Hoja2!A:B,2,0)*SiscoTable[[#This Row],[Provta(Uns)]],0)</f>
        <v>7.633</v>
      </c>
      <c r="M5880" s="7">
        <v>0</v>
      </c>
      <c r="N5880" s="7">
        <v>3</v>
      </c>
      <c r="O5880" s="7">
        <f>IFERROR(VLOOKUP(SiscoTable[[#This Row],[Código]],Hoja2!A:B,2,0)*SiscoTable[[#This Row],[Stock_actual]],0)</f>
        <v>134.69999999999999</v>
      </c>
      <c r="P5880" s="6" t="s">
        <v>283</v>
      </c>
      <c r="Q5880" s="7">
        <v>0</v>
      </c>
      <c r="R5880" s="7">
        <v>0</v>
      </c>
      <c r="S5880" s="7" t="s">
        <v>11925</v>
      </c>
      <c r="BI5880"/>
      <c r="BJ5880"/>
    </row>
    <row r="5881" spans="2:62" x14ac:dyDescent="0.4">
      <c r="B5881" s="1">
        <v>27931</v>
      </c>
      <c r="C5881" s="6" t="s">
        <v>8</v>
      </c>
      <c r="D5881" s="6" t="s">
        <v>8</v>
      </c>
      <c r="E5881" s="6" t="s">
        <v>3268</v>
      </c>
      <c r="F5881" s="6" t="s">
        <v>6059</v>
      </c>
      <c r="G5881" s="6" t="s">
        <v>6693</v>
      </c>
      <c r="H5881" s="6" t="s">
        <v>6707</v>
      </c>
      <c r="I5881" s="6" t="s">
        <v>6719</v>
      </c>
      <c r="J5881" s="6" t="s">
        <v>5</v>
      </c>
      <c r="K5881" s="7">
        <v>0</v>
      </c>
      <c r="L5881" s="7">
        <f>IFERROR(VLOOKUP(SiscoTable[[#This Row],[Código]],Hoja2!A:B,2,0)*SiscoTable[[#This Row],[Provta(Uns)]],0)</f>
        <v>0</v>
      </c>
      <c r="M5881" s="7">
        <v>0</v>
      </c>
      <c r="N5881" s="7">
        <v>6</v>
      </c>
      <c r="O5881" s="7">
        <f>IFERROR(VLOOKUP(SiscoTable[[#This Row],[Código]],Hoja2!A:B,2,0)*SiscoTable[[#This Row],[Stock_actual]],0)</f>
        <v>269.39999999999998</v>
      </c>
      <c r="P5881" s="6" t="s">
        <v>134</v>
      </c>
      <c r="Q5881" s="7">
        <v>0</v>
      </c>
      <c r="R5881" s="7">
        <v>0</v>
      </c>
      <c r="S5881" s="7" t="s">
        <v>11925</v>
      </c>
      <c r="BI5881"/>
      <c r="BJ5881"/>
    </row>
    <row r="5882" spans="2:62" x14ac:dyDescent="0.4">
      <c r="B5882" s="1">
        <v>27932</v>
      </c>
      <c r="C5882" s="6" t="s">
        <v>30</v>
      </c>
      <c r="D5882" s="6" t="s">
        <v>25</v>
      </c>
      <c r="E5882" s="6" t="s">
        <v>3268</v>
      </c>
      <c r="F5882" s="6" t="s">
        <v>7197</v>
      </c>
      <c r="G5882" s="6" t="s">
        <v>7554</v>
      </c>
      <c r="H5882" s="6" t="s">
        <v>7392</v>
      </c>
      <c r="I5882" s="6" t="s">
        <v>7671</v>
      </c>
      <c r="J5882" s="6" t="s">
        <v>5</v>
      </c>
      <c r="K5882" s="7">
        <v>100.67</v>
      </c>
      <c r="L5882" s="7">
        <f>IFERROR(VLOOKUP(SiscoTable[[#This Row],[Código]],Hoja2!A:B,2,0)*SiscoTable[[#This Row],[Provta(Uns)]],0)</f>
        <v>80.536000000000001</v>
      </c>
      <c r="M5882" s="7">
        <v>0</v>
      </c>
      <c r="N5882" s="7">
        <v>107</v>
      </c>
      <c r="O5882" s="7">
        <f>IFERROR(VLOOKUP(SiscoTable[[#This Row],[Código]],Hoja2!A:B,2,0)*SiscoTable[[#This Row],[Stock_actual]],0)</f>
        <v>85.600000000000009</v>
      </c>
      <c r="P5882" s="6" t="s">
        <v>324</v>
      </c>
      <c r="Q5882" s="7">
        <v>111</v>
      </c>
      <c r="R5882" s="7">
        <v>202.12</v>
      </c>
      <c r="S5882" s="7" t="s">
        <v>11928</v>
      </c>
      <c r="BI5882"/>
      <c r="BJ5882"/>
    </row>
    <row r="5883" spans="2:62" x14ac:dyDescent="0.4">
      <c r="B5883" s="1">
        <v>27933</v>
      </c>
      <c r="C5883" s="6" t="s">
        <v>30</v>
      </c>
      <c r="D5883" s="6" t="s">
        <v>25</v>
      </c>
      <c r="E5883" s="6" t="s">
        <v>3268</v>
      </c>
      <c r="F5883" s="6" t="s">
        <v>6803</v>
      </c>
      <c r="G5883" s="6" t="s">
        <v>6915</v>
      </c>
      <c r="H5883" s="6" t="s">
        <v>6989</v>
      </c>
      <c r="I5883" s="6" t="s">
        <v>6988</v>
      </c>
      <c r="J5883" s="6" t="s">
        <v>5</v>
      </c>
      <c r="K5883" s="7">
        <v>66.33</v>
      </c>
      <c r="L5883" s="7">
        <f>IFERROR(VLOOKUP(SiscoTable[[#This Row],[Código]],Hoja2!A:B,2,0)*SiscoTable[[#This Row],[Provta(Uns)]],0)</f>
        <v>86.228999999999999</v>
      </c>
      <c r="M5883" s="7">
        <v>0</v>
      </c>
      <c r="N5883" s="7">
        <v>38</v>
      </c>
      <c r="O5883" s="7">
        <f>IFERROR(VLOOKUP(SiscoTable[[#This Row],[Código]],Hoja2!A:B,2,0)*SiscoTable[[#This Row],[Stock_actual]],0)</f>
        <v>49.4</v>
      </c>
      <c r="P5883" s="6" t="s">
        <v>161</v>
      </c>
      <c r="Q5883" s="7">
        <v>73</v>
      </c>
      <c r="R5883" s="7">
        <v>132.16999999999999</v>
      </c>
      <c r="S5883" s="7" t="s">
        <v>11925</v>
      </c>
      <c r="BI5883"/>
      <c r="BJ5883"/>
    </row>
    <row r="5884" spans="2:62" x14ac:dyDescent="0.4">
      <c r="B5884" s="1">
        <v>27935</v>
      </c>
      <c r="C5884" s="6" t="s">
        <v>8</v>
      </c>
      <c r="D5884" s="6" t="s">
        <v>8</v>
      </c>
      <c r="E5884" s="6" t="s">
        <v>3268</v>
      </c>
      <c r="F5884" s="6" t="s">
        <v>6059</v>
      </c>
      <c r="G5884" s="6" t="s">
        <v>6747</v>
      </c>
      <c r="H5884" s="6" t="s">
        <v>6751</v>
      </c>
      <c r="I5884" s="6" t="s">
        <v>6788</v>
      </c>
      <c r="J5884" s="6" t="s">
        <v>5</v>
      </c>
      <c r="K5884" s="7">
        <v>0</v>
      </c>
      <c r="L5884" s="7">
        <f>IFERROR(VLOOKUP(SiscoTable[[#This Row],[Código]],Hoja2!A:B,2,0)*SiscoTable[[#This Row],[Provta(Uns)]],0)</f>
        <v>0</v>
      </c>
      <c r="M5884" s="7">
        <v>0</v>
      </c>
      <c r="N5884" s="7">
        <v>1</v>
      </c>
      <c r="O5884" s="7">
        <f>IFERROR(VLOOKUP(SiscoTable[[#This Row],[Código]],Hoja2!A:B,2,0)*SiscoTable[[#This Row],[Stock_actual]],0)</f>
        <v>400</v>
      </c>
      <c r="P5884" s="6" t="s">
        <v>134</v>
      </c>
      <c r="Q5884" s="7">
        <v>0</v>
      </c>
      <c r="R5884" s="7">
        <v>0</v>
      </c>
      <c r="S5884" s="7" t="s">
        <v>11925</v>
      </c>
      <c r="BI5884"/>
      <c r="BJ5884"/>
    </row>
    <row r="5885" spans="2:62" x14ac:dyDescent="0.4">
      <c r="B5885" s="1">
        <v>27936</v>
      </c>
      <c r="C5885" s="6" t="s">
        <v>25</v>
      </c>
      <c r="D5885" s="6" t="s">
        <v>30</v>
      </c>
      <c r="E5885" s="6" t="s">
        <v>469</v>
      </c>
      <c r="F5885" s="6" t="s">
        <v>59</v>
      </c>
      <c r="G5885" s="6" t="s">
        <v>59</v>
      </c>
      <c r="H5885" s="6" t="s">
        <v>153</v>
      </c>
      <c r="I5885" s="6" t="s">
        <v>952</v>
      </c>
      <c r="J5885" s="6" t="s">
        <v>5</v>
      </c>
      <c r="K5885" s="7">
        <v>5.83</v>
      </c>
      <c r="L5885" s="7">
        <f>IFERROR(VLOOKUP(SiscoTable[[#This Row],[Código]],Hoja2!A:B,2,0)*SiscoTable[[#This Row],[Provta(Uns)]],0)</f>
        <v>150.99699999999999</v>
      </c>
      <c r="M5885" s="7">
        <v>0</v>
      </c>
      <c r="N5885" s="7">
        <v>5</v>
      </c>
      <c r="O5885" s="7">
        <f>IFERROR(VLOOKUP(SiscoTable[[#This Row],[Código]],Hoja2!A:B,2,0)*SiscoTable[[#This Row],[Stock_actual]],0)</f>
        <v>129.5</v>
      </c>
      <c r="P5885" s="6" t="s">
        <v>812</v>
      </c>
      <c r="Q5885" s="7">
        <v>6</v>
      </c>
      <c r="R5885" s="7">
        <v>11.34</v>
      </c>
      <c r="S5885" s="7" t="s">
        <v>11927</v>
      </c>
      <c r="BI5885"/>
      <c r="BJ5885"/>
    </row>
    <row r="5886" spans="2:62" x14ac:dyDescent="0.4">
      <c r="B5886" s="1">
        <v>27937</v>
      </c>
      <c r="C5886" s="6" t="s">
        <v>8</v>
      </c>
      <c r="D5886" s="6" t="s">
        <v>8</v>
      </c>
      <c r="E5886" s="6" t="s">
        <v>469</v>
      </c>
      <c r="F5886" s="6" t="s">
        <v>59</v>
      </c>
      <c r="G5886" s="6" t="s">
        <v>59</v>
      </c>
      <c r="H5886" s="6" t="s">
        <v>153</v>
      </c>
      <c r="I5886" s="6" t="s">
        <v>992</v>
      </c>
      <c r="J5886" s="6" t="s">
        <v>5</v>
      </c>
      <c r="K5886" s="7">
        <v>0</v>
      </c>
      <c r="L5886" s="7">
        <f>IFERROR(VLOOKUP(SiscoTable[[#This Row],[Código]],Hoja2!A:B,2,0)*SiscoTable[[#This Row],[Provta(Uns)]],0)</f>
        <v>0</v>
      </c>
      <c r="M5886" s="7">
        <v>0</v>
      </c>
      <c r="N5886" s="7">
        <v>0</v>
      </c>
      <c r="O5886" s="7">
        <f>IFERROR(VLOOKUP(SiscoTable[[#This Row],[Código]],Hoja2!A:B,2,0)*SiscoTable[[#This Row],[Stock_actual]],0)</f>
        <v>0</v>
      </c>
      <c r="P5886" s="6" t="s">
        <v>7</v>
      </c>
      <c r="Q5886" s="7">
        <v>0</v>
      </c>
      <c r="R5886" s="7">
        <v>0</v>
      </c>
      <c r="S5886" s="7" t="s">
        <v>11927</v>
      </c>
      <c r="BI5886"/>
      <c r="BJ5886"/>
    </row>
    <row r="5887" spans="2:62" x14ac:dyDescent="0.4">
      <c r="B5887" s="1">
        <v>27939</v>
      </c>
      <c r="C5887" s="6" t="s">
        <v>8</v>
      </c>
      <c r="D5887" s="6" t="s">
        <v>8</v>
      </c>
      <c r="E5887" s="6" t="s">
        <v>0</v>
      </c>
      <c r="F5887" s="6" t="s">
        <v>73</v>
      </c>
      <c r="G5887" s="6" t="s">
        <v>73</v>
      </c>
      <c r="H5887" s="6" t="s">
        <v>4</v>
      </c>
      <c r="I5887" s="6" t="s">
        <v>131</v>
      </c>
      <c r="J5887" s="6" t="s">
        <v>5</v>
      </c>
      <c r="K5887" s="7">
        <v>2.33</v>
      </c>
      <c r="L5887" s="7">
        <f>IFERROR(VLOOKUP(SiscoTable[[#This Row],[Código]],Hoja2!A:B,2,0)*SiscoTable[[#This Row],[Provta(Uns)]],0)</f>
        <v>9.32</v>
      </c>
      <c r="M5887" s="7">
        <v>0</v>
      </c>
      <c r="N5887" s="7">
        <v>3</v>
      </c>
      <c r="O5887" s="7">
        <f>IFERROR(VLOOKUP(SiscoTable[[#This Row],[Código]],Hoja2!A:B,2,0)*SiscoTable[[#This Row],[Stock_actual]],0)</f>
        <v>12</v>
      </c>
      <c r="P5887" s="6" t="s">
        <v>132</v>
      </c>
      <c r="Q5887" s="7">
        <v>3</v>
      </c>
      <c r="R5887" s="7">
        <v>4.84</v>
      </c>
      <c r="S5887" s="7" t="s">
        <v>11923</v>
      </c>
      <c r="BI5887"/>
      <c r="BJ5887"/>
    </row>
    <row r="5888" spans="2:62" x14ac:dyDescent="0.4">
      <c r="B5888" s="1">
        <v>27940</v>
      </c>
      <c r="C5888" s="6" t="s">
        <v>8</v>
      </c>
      <c r="D5888" s="6" t="s">
        <v>8</v>
      </c>
      <c r="E5888" s="6" t="s">
        <v>3268</v>
      </c>
      <c r="F5888" s="6" t="s">
        <v>6803</v>
      </c>
      <c r="G5888" s="6" t="s">
        <v>7041</v>
      </c>
      <c r="H5888" s="6" t="s">
        <v>3119</v>
      </c>
      <c r="I5888" s="6" t="s">
        <v>7140</v>
      </c>
      <c r="J5888" s="6" t="s">
        <v>5</v>
      </c>
      <c r="K5888" s="7">
        <v>0</v>
      </c>
      <c r="L5888" s="7">
        <f>IFERROR(VLOOKUP(SiscoTable[[#This Row],[Código]],Hoja2!A:B,2,0)*SiscoTable[[#This Row],[Provta(Uns)]],0)</f>
        <v>0</v>
      </c>
      <c r="M5888" s="7">
        <v>0</v>
      </c>
      <c r="N5888" s="7">
        <v>0</v>
      </c>
      <c r="O5888" s="7">
        <f>IFERROR(VLOOKUP(SiscoTable[[#This Row],[Código]],Hoja2!A:B,2,0)*SiscoTable[[#This Row],[Stock_actual]],0)</f>
        <v>0</v>
      </c>
      <c r="P5888" s="6" t="s">
        <v>7</v>
      </c>
      <c r="Q5888" s="7">
        <v>0</v>
      </c>
      <c r="R5888" s="7">
        <v>0</v>
      </c>
      <c r="S5888" s="7" t="s">
        <v>11925</v>
      </c>
      <c r="BI5888"/>
      <c r="BJ5888"/>
    </row>
    <row r="5889" spans="2:62" x14ac:dyDescent="0.4">
      <c r="B5889" s="1">
        <v>27941</v>
      </c>
      <c r="C5889" s="6" t="s">
        <v>8</v>
      </c>
      <c r="D5889" s="6" t="s">
        <v>8</v>
      </c>
      <c r="E5889" s="6" t="s">
        <v>2999</v>
      </c>
      <c r="F5889" s="6" t="s">
        <v>3000</v>
      </c>
      <c r="G5889" s="6" t="s">
        <v>3119</v>
      </c>
      <c r="H5889" s="6" t="s">
        <v>3119</v>
      </c>
      <c r="I5889" s="6" t="s">
        <v>3152</v>
      </c>
      <c r="J5889" s="6" t="s">
        <v>5</v>
      </c>
      <c r="K5889" s="7">
        <v>0</v>
      </c>
      <c r="L5889" s="7">
        <f>IFERROR(VLOOKUP(SiscoTable[[#This Row],[Código]],Hoja2!A:B,2,0)*SiscoTable[[#This Row],[Provta(Uns)]],0)</f>
        <v>0</v>
      </c>
      <c r="M5889" s="7">
        <v>0</v>
      </c>
      <c r="N5889" s="7">
        <v>0</v>
      </c>
      <c r="O5889" s="7">
        <f>IFERROR(VLOOKUP(SiscoTable[[#This Row],[Código]],Hoja2!A:B,2,0)*SiscoTable[[#This Row],[Stock_actual]],0)</f>
        <v>0</v>
      </c>
      <c r="P5889" s="6" t="s">
        <v>7</v>
      </c>
      <c r="Q5889" s="7">
        <v>0</v>
      </c>
      <c r="R5889" s="7">
        <v>0</v>
      </c>
      <c r="S5889" s="7" t="s">
        <v>11925</v>
      </c>
      <c r="BI5889"/>
      <c r="BJ5889"/>
    </row>
    <row r="5890" spans="2:62" x14ac:dyDescent="0.4">
      <c r="B5890" s="1">
        <v>27942</v>
      </c>
      <c r="C5890" s="6" t="s">
        <v>25</v>
      </c>
      <c r="D5890" s="6" t="s">
        <v>30</v>
      </c>
      <c r="E5890" s="6" t="s">
        <v>3268</v>
      </c>
      <c r="F5890" s="6" t="s">
        <v>3269</v>
      </c>
      <c r="G5890" s="6" t="s">
        <v>5543</v>
      </c>
      <c r="H5890" s="6" t="s">
        <v>3119</v>
      </c>
      <c r="I5890" s="6" t="s">
        <v>5588</v>
      </c>
      <c r="J5890" s="6" t="s">
        <v>5</v>
      </c>
      <c r="K5890" s="7">
        <v>10.83</v>
      </c>
      <c r="L5890" s="7">
        <f>IFERROR(VLOOKUP(SiscoTable[[#This Row],[Código]],Hoja2!A:B,2,0)*SiscoTable[[#This Row],[Provta(Uns)]],0)</f>
        <v>146.20500000000001</v>
      </c>
      <c r="M5890" s="7">
        <v>0</v>
      </c>
      <c r="N5890" s="7">
        <v>13</v>
      </c>
      <c r="O5890" s="7">
        <f>IFERROR(VLOOKUP(SiscoTable[[#This Row],[Código]],Hoja2!A:B,2,0)*SiscoTable[[#This Row],[Stock_actual]],0)</f>
        <v>175.5</v>
      </c>
      <c r="P5890" s="6" t="s">
        <v>115</v>
      </c>
      <c r="Q5890" s="7">
        <v>12</v>
      </c>
      <c r="R5890" s="7">
        <v>0</v>
      </c>
      <c r="S5890" s="7" t="s">
        <v>11925</v>
      </c>
      <c r="BI5890"/>
      <c r="BJ5890"/>
    </row>
    <row r="5891" spans="2:62" x14ac:dyDescent="0.4">
      <c r="B5891" s="1">
        <v>27943</v>
      </c>
      <c r="C5891" s="6" t="s">
        <v>25</v>
      </c>
      <c r="D5891" s="6" t="s">
        <v>30</v>
      </c>
      <c r="E5891" s="6" t="s">
        <v>3268</v>
      </c>
      <c r="F5891" s="6" t="s">
        <v>3269</v>
      </c>
      <c r="G5891" s="6" t="s">
        <v>5543</v>
      </c>
      <c r="H5891" s="6" t="s">
        <v>3119</v>
      </c>
      <c r="I5891" s="6" t="s">
        <v>5589</v>
      </c>
      <c r="J5891" s="6" t="s">
        <v>5</v>
      </c>
      <c r="K5891" s="7">
        <v>8.17</v>
      </c>
      <c r="L5891" s="7">
        <f>IFERROR(VLOOKUP(SiscoTable[[#This Row],[Código]],Hoja2!A:B,2,0)*SiscoTable[[#This Row],[Provta(Uns)]],0)</f>
        <v>204.25</v>
      </c>
      <c r="M5891" s="7">
        <v>0</v>
      </c>
      <c r="N5891" s="7">
        <v>6</v>
      </c>
      <c r="O5891" s="7">
        <f>IFERROR(VLOOKUP(SiscoTable[[#This Row],[Código]],Hoja2!A:B,2,0)*SiscoTable[[#This Row],[Stock_actual]],0)</f>
        <v>150</v>
      </c>
      <c r="P5891" s="6" t="s">
        <v>144</v>
      </c>
      <c r="Q5891" s="7">
        <v>9</v>
      </c>
      <c r="R5891" s="7">
        <v>16.14</v>
      </c>
      <c r="S5891" s="7" t="s">
        <v>11925</v>
      </c>
      <c r="BI5891"/>
      <c r="BJ5891"/>
    </row>
    <row r="5892" spans="2:62" x14ac:dyDescent="0.4">
      <c r="B5892" s="1">
        <v>27944</v>
      </c>
      <c r="C5892" s="6" t="s">
        <v>30</v>
      </c>
      <c r="D5892" s="6" t="s">
        <v>30</v>
      </c>
      <c r="E5892" s="6" t="s">
        <v>3268</v>
      </c>
      <c r="F5892" s="6" t="s">
        <v>3269</v>
      </c>
      <c r="G5892" s="6" t="s">
        <v>4702</v>
      </c>
      <c r="H5892" s="6" t="s">
        <v>3119</v>
      </c>
      <c r="I5892" s="6" t="s">
        <v>4728</v>
      </c>
      <c r="J5892" s="6" t="s">
        <v>5</v>
      </c>
      <c r="K5892" s="7">
        <v>3</v>
      </c>
      <c r="L5892" s="7">
        <f>IFERROR(VLOOKUP(SiscoTable[[#This Row],[Código]],Hoja2!A:B,2,0)*SiscoTable[[#This Row],[Provta(Uns)]],0)</f>
        <v>37.799999999999997</v>
      </c>
      <c r="M5892" s="7">
        <v>0</v>
      </c>
      <c r="N5892" s="7">
        <v>8</v>
      </c>
      <c r="O5892" s="7">
        <f>IFERROR(VLOOKUP(SiscoTable[[#This Row],[Código]],Hoja2!A:B,2,0)*SiscoTable[[#This Row],[Stock_actual]],0)</f>
        <v>100.8</v>
      </c>
      <c r="P5892" s="6" t="s">
        <v>1484</v>
      </c>
      <c r="Q5892" s="7">
        <v>3</v>
      </c>
      <c r="R5892" s="7">
        <v>0</v>
      </c>
      <c r="S5892" s="7" t="s">
        <v>11925</v>
      </c>
      <c r="BI5892"/>
      <c r="BJ5892"/>
    </row>
    <row r="5893" spans="2:62" x14ac:dyDescent="0.4">
      <c r="B5893" s="1">
        <v>27945</v>
      </c>
      <c r="C5893" s="6" t="s">
        <v>25</v>
      </c>
      <c r="D5893" s="6" t="s">
        <v>25</v>
      </c>
      <c r="E5893" s="6" t="s">
        <v>469</v>
      </c>
      <c r="F5893" s="6" t="s">
        <v>668</v>
      </c>
      <c r="G5893" s="6" t="s">
        <v>865</v>
      </c>
      <c r="H5893" s="6" t="s">
        <v>213</v>
      </c>
      <c r="I5893" s="6" t="s">
        <v>894</v>
      </c>
      <c r="J5893" s="6" t="s">
        <v>5</v>
      </c>
      <c r="K5893" s="7">
        <v>43.17</v>
      </c>
      <c r="L5893" s="34">
        <f>IFERROR(VLOOKUP(SiscoTable[[#This Row],[Código]],Hoja2!A:B,2,0)*SiscoTable[[#This Row],[Provta(Uns)]],0)</f>
        <v>500.77199999999999</v>
      </c>
      <c r="M5893" s="7">
        <v>0</v>
      </c>
      <c r="N5893" s="7">
        <v>0</v>
      </c>
      <c r="O5893" s="34">
        <f>IFERROR(VLOOKUP(SiscoTable[[#This Row],[Código]],Hoja2!A:B,2,0)*SiscoTable[[#This Row],[Stock_actual]],0)</f>
        <v>0</v>
      </c>
      <c r="P5893" s="6" t="s">
        <v>7</v>
      </c>
      <c r="Q5893" s="7">
        <v>48</v>
      </c>
      <c r="R5893" s="7">
        <v>86.399999999999991</v>
      </c>
      <c r="S5893" s="7" t="s">
        <v>11924</v>
      </c>
      <c r="BI5893"/>
      <c r="BJ5893"/>
    </row>
    <row r="5894" spans="2:62" x14ac:dyDescent="0.4">
      <c r="B5894" s="1">
        <v>27947</v>
      </c>
      <c r="C5894" s="6" t="s">
        <v>30</v>
      </c>
      <c r="D5894" s="6" t="s">
        <v>25</v>
      </c>
      <c r="E5894" s="6" t="s">
        <v>469</v>
      </c>
      <c r="F5894" s="6" t="s">
        <v>668</v>
      </c>
      <c r="G5894" s="6" t="s">
        <v>724</v>
      </c>
      <c r="H5894" s="6" t="s">
        <v>213</v>
      </c>
      <c r="I5894" s="6" t="s">
        <v>737</v>
      </c>
      <c r="J5894" s="6" t="s">
        <v>5</v>
      </c>
      <c r="K5894" s="7">
        <v>37.67</v>
      </c>
      <c r="L5894" s="34">
        <f>IFERROR(VLOOKUP(SiscoTable[[#This Row],[Código]],Hoja2!A:B,2,0)*SiscoTable[[#This Row],[Provta(Uns)]],0)</f>
        <v>113.01</v>
      </c>
      <c r="M5894" s="7">
        <v>0</v>
      </c>
      <c r="N5894" s="7">
        <v>5</v>
      </c>
      <c r="O5894" s="34">
        <f>IFERROR(VLOOKUP(SiscoTable[[#This Row],[Código]],Hoja2!A:B,2,0)*SiscoTable[[#This Row],[Stock_actual]],0)</f>
        <v>15</v>
      </c>
      <c r="P5894" s="6" t="s">
        <v>107</v>
      </c>
      <c r="Q5894" s="7">
        <v>42</v>
      </c>
      <c r="R5894" s="7">
        <v>75.64</v>
      </c>
      <c r="S5894" s="7" t="s">
        <v>11924</v>
      </c>
      <c r="BI5894"/>
      <c r="BJ5894"/>
    </row>
    <row r="5895" spans="2:62" x14ac:dyDescent="0.4">
      <c r="B5895" s="1">
        <v>27948</v>
      </c>
      <c r="C5895" s="6" t="s">
        <v>25</v>
      </c>
      <c r="D5895" s="6" t="s">
        <v>25</v>
      </c>
      <c r="E5895" s="6" t="s">
        <v>469</v>
      </c>
      <c r="F5895" s="6" t="s">
        <v>668</v>
      </c>
      <c r="G5895" s="6" t="s">
        <v>724</v>
      </c>
      <c r="H5895" s="6" t="s">
        <v>213</v>
      </c>
      <c r="I5895" s="6" t="s">
        <v>734</v>
      </c>
      <c r="J5895" s="6" t="s">
        <v>5</v>
      </c>
      <c r="K5895" s="7">
        <v>91.67</v>
      </c>
      <c r="L5895" s="34">
        <f>IFERROR(VLOOKUP(SiscoTable[[#This Row],[Código]],Hoja2!A:B,2,0)*SiscoTable[[#This Row],[Provta(Uns)]],0)</f>
        <v>275.01</v>
      </c>
      <c r="M5895" s="7">
        <v>102</v>
      </c>
      <c r="N5895" s="7">
        <v>10</v>
      </c>
      <c r="O5895" s="34">
        <f>IFERROR(VLOOKUP(SiscoTable[[#This Row],[Código]],Hoja2!A:B,2,0)*SiscoTable[[#This Row],[Stock_actual]],0)</f>
        <v>30</v>
      </c>
      <c r="P5895" s="6" t="s">
        <v>82</v>
      </c>
      <c r="Q5895" s="7">
        <v>101</v>
      </c>
      <c r="R5895" s="7">
        <v>80.78</v>
      </c>
      <c r="S5895" s="7" t="s">
        <v>11924</v>
      </c>
      <c r="BI5895"/>
      <c r="BJ5895"/>
    </row>
    <row r="5896" spans="2:62" x14ac:dyDescent="0.4">
      <c r="B5896" s="1">
        <v>27951</v>
      </c>
      <c r="C5896" s="6" t="s">
        <v>30</v>
      </c>
      <c r="D5896" s="6" t="s">
        <v>25</v>
      </c>
      <c r="E5896" s="6" t="s">
        <v>3268</v>
      </c>
      <c r="F5896" s="6" t="s">
        <v>7197</v>
      </c>
      <c r="G5896" s="6" t="s">
        <v>7388</v>
      </c>
      <c r="H5896" s="6" t="s">
        <v>7392</v>
      </c>
      <c r="I5896" s="6" t="s">
        <v>7440</v>
      </c>
      <c r="J5896" s="6" t="s">
        <v>5</v>
      </c>
      <c r="K5896" s="7">
        <v>54.83</v>
      </c>
      <c r="L5896" s="7">
        <f>IFERROR(VLOOKUP(SiscoTable[[#This Row],[Código]],Hoja2!A:B,2,0)*SiscoTable[[#This Row],[Provta(Uns)]],0)</f>
        <v>65.795999999999992</v>
      </c>
      <c r="M5896" s="7">
        <v>0</v>
      </c>
      <c r="N5896" s="7">
        <v>25</v>
      </c>
      <c r="O5896" s="7">
        <f>IFERROR(VLOOKUP(SiscoTable[[#This Row],[Código]],Hoja2!A:B,2,0)*SiscoTable[[#This Row],[Stock_actual]],0)</f>
        <v>30</v>
      </c>
      <c r="P5896" s="6" t="s">
        <v>402</v>
      </c>
      <c r="Q5896" s="7">
        <v>60</v>
      </c>
      <c r="R5896" s="7">
        <v>110.42000000000002</v>
      </c>
      <c r="S5896" s="7" t="s">
        <v>11928</v>
      </c>
      <c r="BI5896"/>
      <c r="BJ5896"/>
    </row>
    <row r="5897" spans="2:62" x14ac:dyDescent="0.4">
      <c r="B5897" s="1">
        <v>27952</v>
      </c>
      <c r="C5897" s="6" t="s">
        <v>8</v>
      </c>
      <c r="D5897" s="6" t="s">
        <v>8</v>
      </c>
      <c r="E5897" s="6" t="s">
        <v>427</v>
      </c>
      <c r="F5897" s="6" t="s">
        <v>436</v>
      </c>
      <c r="G5897" s="6" t="s">
        <v>436</v>
      </c>
      <c r="H5897" s="6" t="s">
        <v>4</v>
      </c>
      <c r="I5897" s="6" t="s">
        <v>448</v>
      </c>
      <c r="J5897" s="6" t="s">
        <v>5</v>
      </c>
      <c r="K5897" s="7">
        <v>0</v>
      </c>
      <c r="L5897" s="7">
        <f>IFERROR(VLOOKUP(SiscoTable[[#This Row],[Código]],Hoja2!A:B,2,0)*SiscoTable[[#This Row],[Provta(Uns)]],0)</f>
        <v>0</v>
      </c>
      <c r="M5897" s="7">
        <v>0</v>
      </c>
      <c r="N5897" s="7">
        <v>0</v>
      </c>
      <c r="O5897" s="7">
        <f>IFERROR(VLOOKUP(SiscoTable[[#This Row],[Código]],Hoja2!A:B,2,0)*SiscoTable[[#This Row],[Stock_actual]],0)</f>
        <v>0</v>
      </c>
      <c r="P5897" s="6" t="s">
        <v>7</v>
      </c>
      <c r="Q5897" s="7">
        <v>0</v>
      </c>
      <c r="R5897" s="7">
        <v>0</v>
      </c>
      <c r="S5897" s="7" t="s">
        <v>11923</v>
      </c>
      <c r="BI5897"/>
      <c r="BJ5897"/>
    </row>
    <row r="5898" spans="2:62" x14ac:dyDescent="0.4">
      <c r="B5898" s="1">
        <v>27953</v>
      </c>
      <c r="C5898" s="6" t="s">
        <v>25</v>
      </c>
      <c r="D5898" s="6" t="s">
        <v>8</v>
      </c>
      <c r="E5898" s="6" t="s">
        <v>427</v>
      </c>
      <c r="F5898" s="6" t="s">
        <v>436</v>
      </c>
      <c r="G5898" s="6" t="s">
        <v>436</v>
      </c>
      <c r="H5898" s="6" t="s">
        <v>4</v>
      </c>
      <c r="I5898" s="6" t="s">
        <v>439</v>
      </c>
      <c r="J5898" s="6" t="s">
        <v>5</v>
      </c>
      <c r="K5898" s="7">
        <v>27.5</v>
      </c>
      <c r="L5898" s="7">
        <f>IFERROR(VLOOKUP(SiscoTable[[#This Row],[Código]],Hoja2!A:B,2,0)*SiscoTable[[#This Row],[Provta(Uns)]],0)</f>
        <v>275</v>
      </c>
      <c r="M5898" s="7">
        <v>0</v>
      </c>
      <c r="N5898" s="7">
        <v>-20</v>
      </c>
      <c r="O5898" s="7">
        <f>IFERROR(VLOOKUP(SiscoTable[[#This Row],[Código]],Hoja2!A:B,2,0)*SiscoTable[[#This Row],[Stock_actual]],0)</f>
        <v>-200</v>
      </c>
      <c r="P5898" s="6" t="s">
        <v>7</v>
      </c>
      <c r="Q5898" s="7">
        <v>30</v>
      </c>
      <c r="R5898" s="7">
        <v>55.2</v>
      </c>
      <c r="S5898" s="7" t="s">
        <v>11923</v>
      </c>
      <c r="BI5898"/>
      <c r="BJ5898"/>
    </row>
    <row r="5899" spans="2:62" x14ac:dyDescent="0.4">
      <c r="B5899" s="1">
        <v>27954</v>
      </c>
      <c r="C5899" s="6" t="s">
        <v>25</v>
      </c>
      <c r="D5899" s="6" t="s">
        <v>30</v>
      </c>
      <c r="E5899" s="6" t="s">
        <v>469</v>
      </c>
      <c r="F5899" s="6" t="s">
        <v>210</v>
      </c>
      <c r="G5899" s="6" t="s">
        <v>505</v>
      </c>
      <c r="H5899" s="6" t="s">
        <v>509</v>
      </c>
      <c r="I5899" s="6" t="s">
        <v>519</v>
      </c>
      <c r="J5899" s="6" t="s">
        <v>5</v>
      </c>
      <c r="K5899" s="7">
        <v>9.17</v>
      </c>
      <c r="L5899" s="34">
        <f>IFERROR(VLOOKUP(SiscoTable[[#This Row],[Código]],Hoja2!A:B,2,0)*SiscoTable[[#This Row],[Provta(Uns)]],0)</f>
        <v>144.886</v>
      </c>
      <c r="M5899" s="7">
        <v>0</v>
      </c>
      <c r="N5899" s="7">
        <v>15</v>
      </c>
      <c r="O5899" s="34">
        <f>IFERROR(VLOOKUP(SiscoTable[[#This Row],[Código]],Hoja2!A:B,2,0)*SiscoTable[[#This Row],[Stock_actual]],0)</f>
        <v>237</v>
      </c>
      <c r="P5899" s="6" t="s">
        <v>520</v>
      </c>
      <c r="Q5899" s="7">
        <v>10</v>
      </c>
      <c r="R5899" s="7">
        <v>0</v>
      </c>
      <c r="S5899" s="7" t="s">
        <v>11924</v>
      </c>
      <c r="BI5899"/>
      <c r="BJ5899"/>
    </row>
    <row r="5900" spans="2:62" x14ac:dyDescent="0.4">
      <c r="B5900" s="1">
        <v>27955</v>
      </c>
      <c r="C5900" s="6" t="s">
        <v>25</v>
      </c>
      <c r="D5900" s="6" t="s">
        <v>30</v>
      </c>
      <c r="E5900" s="6" t="s">
        <v>469</v>
      </c>
      <c r="F5900" s="6" t="s">
        <v>210</v>
      </c>
      <c r="G5900" s="6" t="s">
        <v>505</v>
      </c>
      <c r="H5900" s="6" t="s">
        <v>509</v>
      </c>
      <c r="I5900" s="6" t="s">
        <v>521</v>
      </c>
      <c r="J5900" s="6" t="s">
        <v>5</v>
      </c>
      <c r="K5900" s="7">
        <v>5.5</v>
      </c>
      <c r="L5900" s="34">
        <f>IFERROR(VLOOKUP(SiscoTable[[#This Row],[Código]],Hoja2!A:B,2,0)*SiscoTable[[#This Row],[Provta(Uns)]],0)</f>
        <v>87.45</v>
      </c>
      <c r="M5900" s="7">
        <v>0</v>
      </c>
      <c r="N5900" s="7">
        <v>24</v>
      </c>
      <c r="O5900" s="34">
        <f>IFERROR(VLOOKUP(SiscoTable[[#This Row],[Código]],Hoja2!A:B,2,0)*SiscoTable[[#This Row],[Stock_actual]],0)</f>
        <v>381.6</v>
      </c>
      <c r="P5900" s="6" t="s">
        <v>522</v>
      </c>
      <c r="Q5900" s="7">
        <v>6</v>
      </c>
      <c r="R5900" s="7">
        <v>0</v>
      </c>
      <c r="S5900" s="7" t="s">
        <v>11924</v>
      </c>
      <c r="BI5900"/>
      <c r="BJ5900"/>
    </row>
    <row r="5901" spans="2:62" x14ac:dyDescent="0.4">
      <c r="B5901" s="1">
        <v>27957</v>
      </c>
      <c r="C5901" s="6" t="s">
        <v>8</v>
      </c>
      <c r="D5901" s="6" t="s">
        <v>30</v>
      </c>
      <c r="E5901" s="6" t="s">
        <v>3268</v>
      </c>
      <c r="F5901" s="6" t="s">
        <v>7197</v>
      </c>
      <c r="G5901" s="6" t="s">
        <v>7198</v>
      </c>
      <c r="H5901" s="6" t="s">
        <v>5293</v>
      </c>
      <c r="I5901" s="6" t="s">
        <v>7321</v>
      </c>
      <c r="J5901" s="6" t="s">
        <v>5</v>
      </c>
      <c r="K5901" s="7">
        <v>8.67</v>
      </c>
      <c r="L5901" s="7">
        <f>IFERROR(VLOOKUP(SiscoTable[[#This Row],[Código]],Hoja2!A:B,2,0)*SiscoTable[[#This Row],[Provta(Uns)]],0)</f>
        <v>0.86699999999999999</v>
      </c>
      <c r="M5901" s="7">
        <v>0</v>
      </c>
      <c r="N5901" s="7">
        <v>0</v>
      </c>
      <c r="O5901" s="7">
        <f>IFERROR(VLOOKUP(SiscoTable[[#This Row],[Código]],Hoja2!A:B,2,0)*SiscoTable[[#This Row],[Stock_actual]],0)</f>
        <v>0</v>
      </c>
      <c r="P5901" s="6" t="s">
        <v>7</v>
      </c>
      <c r="Q5901" s="7">
        <v>10</v>
      </c>
      <c r="R5901" s="7">
        <v>17.399999999999999</v>
      </c>
      <c r="S5901" s="7" t="s">
        <v>11928</v>
      </c>
      <c r="BI5901"/>
      <c r="BJ5901"/>
    </row>
    <row r="5902" spans="2:62" x14ac:dyDescent="0.4">
      <c r="B5902" s="1">
        <v>27958</v>
      </c>
      <c r="C5902" s="6" t="s">
        <v>8</v>
      </c>
      <c r="D5902" s="6" t="s">
        <v>30</v>
      </c>
      <c r="E5902" s="6" t="s">
        <v>2999</v>
      </c>
      <c r="F5902" s="6" t="s">
        <v>3176</v>
      </c>
      <c r="G5902" s="6" t="s">
        <v>3198</v>
      </c>
      <c r="H5902" s="6" t="s">
        <v>94</v>
      </c>
      <c r="I5902" s="6" t="s">
        <v>3255</v>
      </c>
      <c r="J5902" s="6" t="s">
        <v>5</v>
      </c>
      <c r="K5902" s="7">
        <v>2.5</v>
      </c>
      <c r="L5902" s="7">
        <f>IFERROR(VLOOKUP(SiscoTable[[#This Row],[Código]],Hoja2!A:B,2,0)*SiscoTable[[#This Row],[Provta(Uns)]],0)</f>
        <v>7.5</v>
      </c>
      <c r="M5902" s="7">
        <v>0</v>
      </c>
      <c r="N5902" s="7">
        <v>0</v>
      </c>
      <c r="O5902" s="7">
        <f>IFERROR(VLOOKUP(SiscoTable[[#This Row],[Código]],Hoja2!A:B,2,0)*SiscoTable[[#This Row],[Stock_actual]],0)</f>
        <v>0</v>
      </c>
      <c r="P5902" s="6" t="s">
        <v>7</v>
      </c>
      <c r="Q5902" s="7">
        <v>3</v>
      </c>
      <c r="R5902" s="7">
        <v>4.8</v>
      </c>
      <c r="S5902" s="7" t="s">
        <v>11923</v>
      </c>
      <c r="BI5902"/>
      <c r="BJ5902"/>
    </row>
    <row r="5903" spans="2:62" x14ac:dyDescent="0.4">
      <c r="B5903" s="1">
        <v>27959</v>
      </c>
      <c r="C5903" s="6" t="s">
        <v>25</v>
      </c>
      <c r="D5903" s="6" t="s">
        <v>30</v>
      </c>
      <c r="E5903" s="6" t="s">
        <v>0</v>
      </c>
      <c r="F5903" s="6" t="s">
        <v>73</v>
      </c>
      <c r="G5903" s="6" t="s">
        <v>73</v>
      </c>
      <c r="H5903" s="6" t="s">
        <v>94</v>
      </c>
      <c r="I5903" s="6" t="s">
        <v>93</v>
      </c>
      <c r="J5903" s="6" t="s">
        <v>5</v>
      </c>
      <c r="K5903" s="7">
        <v>4.67</v>
      </c>
      <c r="L5903" s="7">
        <f>IFERROR(VLOOKUP(SiscoTable[[#This Row],[Código]],Hoja2!A:B,2,0)*SiscoTable[[#This Row],[Provta(Uns)]],0)</f>
        <v>116.28299999999999</v>
      </c>
      <c r="M5903" s="7">
        <v>0</v>
      </c>
      <c r="N5903" s="7">
        <v>0</v>
      </c>
      <c r="O5903" s="7">
        <f>IFERROR(VLOOKUP(SiscoTable[[#This Row],[Código]],Hoja2!A:B,2,0)*SiscoTable[[#This Row],[Stock_actual]],0)</f>
        <v>0</v>
      </c>
      <c r="P5903" s="6" t="s">
        <v>7</v>
      </c>
      <c r="Q5903" s="7">
        <v>5</v>
      </c>
      <c r="R5903" s="7">
        <v>9.6</v>
      </c>
      <c r="S5903" s="7" t="s">
        <v>11923</v>
      </c>
      <c r="BI5903"/>
      <c r="BJ5903"/>
    </row>
    <row r="5904" spans="2:62" x14ac:dyDescent="0.4">
      <c r="B5904" s="1">
        <v>27960</v>
      </c>
      <c r="C5904" s="6" t="s">
        <v>30</v>
      </c>
      <c r="D5904" s="6" t="s">
        <v>8</v>
      </c>
      <c r="E5904" s="6" t="s">
        <v>0</v>
      </c>
      <c r="F5904" s="6" t="s">
        <v>73</v>
      </c>
      <c r="G5904" s="6" t="s">
        <v>73</v>
      </c>
      <c r="H5904" s="6" t="s">
        <v>94</v>
      </c>
      <c r="I5904" s="6" t="s">
        <v>116</v>
      </c>
      <c r="J5904" s="6" t="s">
        <v>5</v>
      </c>
      <c r="K5904" s="7">
        <v>3.5</v>
      </c>
      <c r="L5904" s="7">
        <f>IFERROR(VLOOKUP(SiscoTable[[#This Row],[Código]],Hoja2!A:B,2,0)*SiscoTable[[#This Row],[Provta(Uns)]],0)</f>
        <v>87.149999999999991</v>
      </c>
      <c r="M5904" s="7">
        <v>0</v>
      </c>
      <c r="N5904" s="7">
        <v>1</v>
      </c>
      <c r="O5904" s="7">
        <f>IFERROR(VLOOKUP(SiscoTable[[#This Row],[Código]],Hoja2!A:B,2,0)*SiscoTable[[#This Row],[Stock_actual]],0)</f>
        <v>24.9</v>
      </c>
      <c r="P5904" s="6" t="s">
        <v>117</v>
      </c>
      <c r="Q5904" s="7">
        <v>4</v>
      </c>
      <c r="R5904" s="7">
        <v>7.16</v>
      </c>
      <c r="S5904" s="7" t="s">
        <v>11923</v>
      </c>
      <c r="BI5904"/>
      <c r="BJ5904"/>
    </row>
    <row r="5905" spans="2:62" x14ac:dyDescent="0.4">
      <c r="B5905" s="1">
        <v>27961</v>
      </c>
      <c r="C5905" s="6" t="s">
        <v>25</v>
      </c>
      <c r="D5905" s="6" t="s">
        <v>25</v>
      </c>
      <c r="E5905" s="6" t="s">
        <v>3268</v>
      </c>
      <c r="F5905" s="6" t="s">
        <v>6803</v>
      </c>
      <c r="G5905" s="6" t="s">
        <v>6852</v>
      </c>
      <c r="H5905" s="6" t="s">
        <v>6866</v>
      </c>
      <c r="I5905" s="6" t="s">
        <v>6865</v>
      </c>
      <c r="J5905" s="6" t="s">
        <v>5</v>
      </c>
      <c r="K5905" s="7">
        <v>87.17</v>
      </c>
      <c r="L5905" s="7">
        <f>IFERROR(VLOOKUP(SiscoTable[[#This Row],[Código]],Hoja2!A:B,2,0)*SiscoTable[[#This Row],[Provta(Uns)]],0)</f>
        <v>479.435</v>
      </c>
      <c r="M5905" s="7">
        <v>0</v>
      </c>
      <c r="N5905" s="7">
        <v>8</v>
      </c>
      <c r="O5905" s="7">
        <f>IFERROR(VLOOKUP(SiscoTable[[#This Row],[Código]],Hoja2!A:B,2,0)*SiscoTable[[#This Row],[Stock_actual]],0)</f>
        <v>44</v>
      </c>
      <c r="P5905" s="6" t="s">
        <v>82</v>
      </c>
      <c r="Q5905" s="7">
        <v>96</v>
      </c>
      <c r="R5905" s="7">
        <v>175.33</v>
      </c>
      <c r="S5905" s="7" t="s">
        <v>11925</v>
      </c>
      <c r="BI5905"/>
      <c r="BJ5905"/>
    </row>
    <row r="5906" spans="2:62" x14ac:dyDescent="0.4">
      <c r="B5906" s="1">
        <v>27962</v>
      </c>
      <c r="C5906" s="6" t="s">
        <v>25</v>
      </c>
      <c r="D5906" s="6" t="s">
        <v>30</v>
      </c>
      <c r="E5906" s="6" t="s">
        <v>197</v>
      </c>
      <c r="F5906" s="6" t="s">
        <v>210</v>
      </c>
      <c r="G5906" s="6" t="s">
        <v>211</v>
      </c>
      <c r="H5906" s="6" t="s">
        <v>216</v>
      </c>
      <c r="I5906" s="6" t="s">
        <v>227</v>
      </c>
      <c r="J5906" s="6" t="s">
        <v>5</v>
      </c>
      <c r="K5906" s="7">
        <v>3.67</v>
      </c>
      <c r="L5906" s="34">
        <f>IFERROR(VLOOKUP(SiscoTable[[#This Row],[Código]],Hoja2!A:B,2,0)*SiscoTable[[#This Row],[Provta(Uns)]],0)</f>
        <v>166.98499999999999</v>
      </c>
      <c r="M5906" s="7">
        <v>0</v>
      </c>
      <c r="N5906" s="7">
        <v>0</v>
      </c>
      <c r="O5906" s="34">
        <f>IFERROR(VLOOKUP(SiscoTable[[#This Row],[Código]],Hoja2!A:B,2,0)*SiscoTable[[#This Row],[Stock_actual]],0)</f>
        <v>0</v>
      </c>
      <c r="P5906" s="6" t="s">
        <v>7</v>
      </c>
      <c r="Q5906" s="7">
        <v>4</v>
      </c>
      <c r="R5906" s="7">
        <v>7.1999999999999993</v>
      </c>
      <c r="S5906" s="7" t="s">
        <v>11924</v>
      </c>
      <c r="BI5906"/>
      <c r="BJ5906"/>
    </row>
    <row r="5907" spans="2:62" x14ac:dyDescent="0.4">
      <c r="B5907" s="1">
        <v>27965</v>
      </c>
      <c r="C5907" s="6" t="s">
        <v>8</v>
      </c>
      <c r="D5907" s="6" t="s">
        <v>8</v>
      </c>
      <c r="E5907" s="6" t="s">
        <v>8482</v>
      </c>
      <c r="F5907" s="6" t="s">
        <v>8641</v>
      </c>
      <c r="G5907" s="6" t="s">
        <v>8649</v>
      </c>
      <c r="H5907" s="6" t="s">
        <v>8653</v>
      </c>
      <c r="I5907" s="6" t="s">
        <v>8723</v>
      </c>
      <c r="J5907" s="6" t="s">
        <v>5</v>
      </c>
      <c r="K5907" s="7">
        <v>0.67</v>
      </c>
      <c r="L5907" s="7">
        <f>IFERROR(VLOOKUP(SiscoTable[[#This Row],[Código]],Hoja2!A:B,2,0)*SiscoTable[[#This Row],[Provta(Uns)]],0)</f>
        <v>41.942</v>
      </c>
      <c r="M5907" s="7">
        <v>0</v>
      </c>
      <c r="N5907" s="7">
        <v>2</v>
      </c>
      <c r="O5907" s="7">
        <f>IFERROR(VLOOKUP(SiscoTable[[#This Row],[Código]],Hoja2!A:B,2,0)*SiscoTable[[#This Row],[Stock_actual]],0)</f>
        <v>125.2</v>
      </c>
      <c r="P5907" s="6" t="s">
        <v>983</v>
      </c>
      <c r="Q5907" s="7">
        <v>1</v>
      </c>
      <c r="R5907" s="7">
        <v>0</v>
      </c>
      <c r="S5907" s="7" t="s">
        <v>11926</v>
      </c>
      <c r="BI5907"/>
      <c r="BJ5907"/>
    </row>
    <row r="5908" spans="2:62" x14ac:dyDescent="0.4">
      <c r="B5908" s="1">
        <v>27966</v>
      </c>
      <c r="C5908" s="6" t="s">
        <v>8</v>
      </c>
      <c r="D5908" s="6" t="s">
        <v>8</v>
      </c>
      <c r="E5908" s="6" t="s">
        <v>8482</v>
      </c>
      <c r="F5908" s="6" t="s">
        <v>8641</v>
      </c>
      <c r="G5908" s="6" t="s">
        <v>8649</v>
      </c>
      <c r="H5908" s="6" t="s">
        <v>8653</v>
      </c>
      <c r="I5908" s="6" t="s">
        <v>8724</v>
      </c>
      <c r="J5908" s="6" t="s">
        <v>5</v>
      </c>
      <c r="K5908" s="7">
        <v>0.33</v>
      </c>
      <c r="L5908" s="7">
        <f>IFERROR(VLOOKUP(SiscoTable[[#This Row],[Código]],Hoja2!A:B,2,0)*SiscoTable[[#This Row],[Provta(Uns)]],0)</f>
        <v>20.658000000000001</v>
      </c>
      <c r="M5908" s="7">
        <v>0</v>
      </c>
      <c r="N5908" s="7">
        <v>5</v>
      </c>
      <c r="O5908" s="7">
        <f>IFERROR(VLOOKUP(SiscoTable[[#This Row],[Código]],Hoja2!A:B,2,0)*SiscoTable[[#This Row],[Stock_actual]],0)</f>
        <v>313</v>
      </c>
      <c r="P5908" s="6" t="s">
        <v>1853</v>
      </c>
      <c r="Q5908" s="7">
        <v>0</v>
      </c>
      <c r="R5908" s="7">
        <v>0</v>
      </c>
      <c r="S5908" s="7" t="s">
        <v>11926</v>
      </c>
      <c r="BI5908"/>
      <c r="BJ5908"/>
    </row>
    <row r="5909" spans="2:62" x14ac:dyDescent="0.4">
      <c r="B5909" s="1">
        <v>27967</v>
      </c>
      <c r="C5909" s="6" t="s">
        <v>25</v>
      </c>
      <c r="D5909" s="6" t="s">
        <v>30</v>
      </c>
      <c r="E5909" s="6" t="s">
        <v>469</v>
      </c>
      <c r="F5909" s="6" t="s">
        <v>1050</v>
      </c>
      <c r="G5909" s="6" t="s">
        <v>1064</v>
      </c>
      <c r="H5909" s="6" t="s">
        <v>1074</v>
      </c>
      <c r="I5909" s="6" t="s">
        <v>1079</v>
      </c>
      <c r="J5909" s="6" t="s">
        <v>5</v>
      </c>
      <c r="K5909" s="7">
        <v>0</v>
      </c>
      <c r="L5909" s="7">
        <f>IFERROR(VLOOKUP(SiscoTable[[#This Row],[Código]],Hoja2!A:B,2,0)*SiscoTable[[#This Row],[Provta(Uns)]],0)</f>
        <v>0</v>
      </c>
      <c r="M5909" s="7">
        <v>0</v>
      </c>
      <c r="N5909" s="7">
        <v>8</v>
      </c>
      <c r="O5909" s="7">
        <f>IFERROR(VLOOKUP(SiscoTable[[#This Row],[Código]],Hoja2!A:B,2,0)*SiscoTable[[#This Row],[Stock_actual]],0)</f>
        <v>52.8</v>
      </c>
      <c r="P5909" s="6" t="s">
        <v>134</v>
      </c>
      <c r="Q5909" s="7">
        <v>0</v>
      </c>
      <c r="R5909" s="7">
        <v>0</v>
      </c>
      <c r="S5909" s="7" t="s">
        <v>11927</v>
      </c>
      <c r="BI5909"/>
      <c r="BJ5909"/>
    </row>
    <row r="5910" spans="2:62" x14ac:dyDescent="0.4">
      <c r="B5910" s="1">
        <v>27968</v>
      </c>
      <c r="C5910" s="6" t="s">
        <v>25</v>
      </c>
      <c r="D5910" s="6" t="s">
        <v>30</v>
      </c>
      <c r="E5910" s="6" t="s">
        <v>469</v>
      </c>
      <c r="F5910" s="6" t="s">
        <v>1050</v>
      </c>
      <c r="G5910" s="6" t="s">
        <v>1064</v>
      </c>
      <c r="H5910" s="6" t="s">
        <v>1074</v>
      </c>
      <c r="I5910" s="6" t="s">
        <v>1080</v>
      </c>
      <c r="J5910" s="6" t="s">
        <v>5</v>
      </c>
      <c r="K5910" s="7">
        <v>0.83</v>
      </c>
      <c r="L5910" s="7">
        <f>IFERROR(VLOOKUP(SiscoTable[[#This Row],[Código]],Hoja2!A:B,2,0)*SiscoTable[[#This Row],[Provta(Uns)]],0)</f>
        <v>10.375</v>
      </c>
      <c r="M5910" s="7">
        <v>0</v>
      </c>
      <c r="N5910" s="7">
        <v>0</v>
      </c>
      <c r="O5910" s="7">
        <f>IFERROR(VLOOKUP(SiscoTable[[#This Row],[Código]],Hoja2!A:B,2,0)*SiscoTable[[#This Row],[Stock_actual]],0)</f>
        <v>0</v>
      </c>
      <c r="P5910" s="6" t="s">
        <v>7</v>
      </c>
      <c r="Q5910" s="7">
        <v>1</v>
      </c>
      <c r="R5910" s="7">
        <v>1.7999999999999998</v>
      </c>
      <c r="S5910" s="7" t="s">
        <v>11927</v>
      </c>
      <c r="BI5910"/>
      <c r="BJ5910"/>
    </row>
    <row r="5911" spans="2:62" x14ac:dyDescent="0.4">
      <c r="B5911" s="1">
        <v>27969</v>
      </c>
      <c r="C5911" s="6" t="s">
        <v>30</v>
      </c>
      <c r="D5911" s="6" t="s">
        <v>30</v>
      </c>
      <c r="E5911" s="6" t="s">
        <v>3268</v>
      </c>
      <c r="F5911" s="6" t="s">
        <v>3269</v>
      </c>
      <c r="G5911" s="6" t="s">
        <v>3773</v>
      </c>
      <c r="H5911" s="6" t="s">
        <v>3872</v>
      </c>
      <c r="I5911" s="6" t="s">
        <v>3871</v>
      </c>
      <c r="J5911" s="6" t="s">
        <v>5</v>
      </c>
      <c r="K5911" s="7">
        <v>8.5</v>
      </c>
      <c r="L5911" s="7">
        <f>IFERROR(VLOOKUP(SiscoTable[[#This Row],[Código]],Hoja2!A:B,2,0)*SiscoTable[[#This Row],[Provta(Uns)]],0)</f>
        <v>90.1</v>
      </c>
      <c r="M5911" s="7">
        <v>12</v>
      </c>
      <c r="N5911" s="7">
        <v>8</v>
      </c>
      <c r="O5911" s="7">
        <f>IFERROR(VLOOKUP(SiscoTable[[#This Row],[Código]],Hoja2!A:B,2,0)*SiscoTable[[#This Row],[Stock_actual]],0)</f>
        <v>84.8</v>
      </c>
      <c r="P5911" s="6" t="s">
        <v>474</v>
      </c>
      <c r="Q5911" s="7">
        <v>9</v>
      </c>
      <c r="R5911" s="7">
        <v>4.9200000000000017</v>
      </c>
      <c r="S5911" s="7" t="s">
        <v>11928</v>
      </c>
      <c r="BI5911"/>
      <c r="BJ5911"/>
    </row>
    <row r="5912" spans="2:62" x14ac:dyDescent="0.4">
      <c r="B5912" s="1">
        <v>27970</v>
      </c>
      <c r="C5912" s="6" t="s">
        <v>8</v>
      </c>
      <c r="D5912" s="6" t="s">
        <v>30</v>
      </c>
      <c r="E5912" s="6" t="s">
        <v>3268</v>
      </c>
      <c r="F5912" s="6" t="s">
        <v>6803</v>
      </c>
      <c r="G5912" s="6" t="s">
        <v>6804</v>
      </c>
      <c r="H5912" s="6" t="s">
        <v>6829</v>
      </c>
      <c r="I5912" s="6" t="s">
        <v>6840</v>
      </c>
      <c r="J5912" s="6" t="s">
        <v>5</v>
      </c>
      <c r="K5912" s="7">
        <v>0</v>
      </c>
      <c r="L5912" s="7">
        <f>IFERROR(VLOOKUP(SiscoTable[[#This Row],[Código]],Hoja2!A:B,2,0)*SiscoTable[[#This Row],[Provta(Uns)]],0)</f>
        <v>0</v>
      </c>
      <c r="M5912" s="7">
        <v>0</v>
      </c>
      <c r="N5912" s="7">
        <v>0</v>
      </c>
      <c r="O5912" s="7">
        <f>IFERROR(VLOOKUP(SiscoTable[[#This Row],[Código]],Hoja2!A:B,2,0)*SiscoTable[[#This Row],[Stock_actual]],0)</f>
        <v>0</v>
      </c>
      <c r="P5912" s="6" t="s">
        <v>7</v>
      </c>
      <c r="Q5912" s="7">
        <v>0</v>
      </c>
      <c r="R5912" s="7">
        <v>0</v>
      </c>
      <c r="S5912" s="7" t="s">
        <v>11925</v>
      </c>
      <c r="BI5912"/>
      <c r="BJ5912"/>
    </row>
    <row r="5913" spans="2:62" x14ac:dyDescent="0.4">
      <c r="B5913" s="1">
        <v>27971</v>
      </c>
      <c r="C5913" s="6" t="s">
        <v>8</v>
      </c>
      <c r="D5913" s="6" t="s">
        <v>8</v>
      </c>
      <c r="E5913" s="6" t="s">
        <v>3268</v>
      </c>
      <c r="F5913" s="6" t="s">
        <v>6059</v>
      </c>
      <c r="G5913" s="6" t="s">
        <v>6392</v>
      </c>
      <c r="H5913" s="6" t="s">
        <v>3457</v>
      </c>
      <c r="I5913" s="6" t="s">
        <v>6459</v>
      </c>
      <c r="J5913" s="6" t="s">
        <v>5</v>
      </c>
      <c r="K5913" s="7">
        <v>1.83</v>
      </c>
      <c r="L5913" s="7">
        <f>IFERROR(VLOOKUP(SiscoTable[[#This Row],[Código]],Hoja2!A:B,2,0)*SiscoTable[[#This Row],[Provta(Uns)]],0)</f>
        <v>19.947000000000003</v>
      </c>
      <c r="M5913" s="7">
        <v>0</v>
      </c>
      <c r="N5913" s="7">
        <v>10</v>
      </c>
      <c r="O5913" s="7">
        <f>IFERROR(VLOOKUP(SiscoTable[[#This Row],[Código]],Hoja2!A:B,2,0)*SiscoTable[[#This Row],[Stock_actual]],0)</f>
        <v>109</v>
      </c>
      <c r="P5913" s="6" t="s">
        <v>2086</v>
      </c>
      <c r="Q5913" s="7">
        <v>2</v>
      </c>
      <c r="R5913" s="7">
        <v>0</v>
      </c>
      <c r="S5913" s="7" t="s">
        <v>11925</v>
      </c>
      <c r="BI5913"/>
      <c r="BJ5913"/>
    </row>
    <row r="5914" spans="2:62" x14ac:dyDescent="0.4">
      <c r="B5914" s="1">
        <v>27972</v>
      </c>
      <c r="C5914" s="6" t="s">
        <v>25</v>
      </c>
      <c r="D5914" s="6" t="s">
        <v>8</v>
      </c>
      <c r="E5914" s="6" t="s">
        <v>3268</v>
      </c>
      <c r="F5914" s="6" t="s">
        <v>6059</v>
      </c>
      <c r="G5914" s="6" t="s">
        <v>6392</v>
      </c>
      <c r="H5914" s="6" t="s">
        <v>3457</v>
      </c>
      <c r="I5914" s="6" t="s">
        <v>6399</v>
      </c>
      <c r="J5914" s="6" t="s">
        <v>5</v>
      </c>
      <c r="K5914" s="7">
        <v>4.67</v>
      </c>
      <c r="L5914" s="7">
        <f>IFERROR(VLOOKUP(SiscoTable[[#This Row],[Código]],Hoja2!A:B,2,0)*SiscoTable[[#This Row],[Provta(Uns)]],0)</f>
        <v>148.97299999999998</v>
      </c>
      <c r="M5914" s="7">
        <v>0</v>
      </c>
      <c r="N5914" s="7">
        <v>18</v>
      </c>
      <c r="O5914" s="7">
        <f>IFERROR(VLOOKUP(SiscoTable[[#This Row],[Código]],Hoja2!A:B,2,0)*SiscoTable[[#This Row],[Stock_actual]],0)</f>
        <v>574.19999999999993</v>
      </c>
      <c r="P5914" s="6" t="s">
        <v>246</v>
      </c>
      <c r="Q5914" s="7">
        <v>5</v>
      </c>
      <c r="R5914" s="7">
        <v>0</v>
      </c>
      <c r="S5914" s="7" t="s">
        <v>11925</v>
      </c>
      <c r="BI5914"/>
      <c r="BJ5914"/>
    </row>
    <row r="5915" spans="2:62" x14ac:dyDescent="0.4">
      <c r="B5915" s="1">
        <v>27973</v>
      </c>
      <c r="C5915" s="6" t="s">
        <v>25</v>
      </c>
      <c r="D5915" s="6" t="s">
        <v>25</v>
      </c>
      <c r="E5915" s="6" t="s">
        <v>3268</v>
      </c>
      <c r="F5915" s="6" t="s">
        <v>8283</v>
      </c>
      <c r="G5915" s="6" t="s">
        <v>8321</v>
      </c>
      <c r="H5915" s="6" t="s">
        <v>1058</v>
      </c>
      <c r="I5915" s="6" t="s">
        <v>8360</v>
      </c>
      <c r="J5915" s="6" t="s">
        <v>5</v>
      </c>
      <c r="K5915" s="7">
        <v>37.83</v>
      </c>
      <c r="L5915" s="7">
        <f>IFERROR(VLOOKUP(SiscoTable[[#This Row],[Código]],Hoja2!A:B,2,0)*SiscoTable[[#This Row],[Provta(Uns)]],0)</f>
        <v>158.886</v>
      </c>
      <c r="M5915" s="7">
        <v>0</v>
      </c>
      <c r="N5915" s="7">
        <v>111</v>
      </c>
      <c r="O5915" s="7">
        <f>IFERROR(VLOOKUP(SiscoTable[[#This Row],[Código]],Hoja2!A:B,2,0)*SiscoTable[[#This Row],[Stock_actual]],0)</f>
        <v>466.20000000000005</v>
      </c>
      <c r="P5915" s="6" t="s">
        <v>316</v>
      </c>
      <c r="Q5915" s="7">
        <v>42</v>
      </c>
      <c r="R5915" s="7">
        <v>0</v>
      </c>
      <c r="S5915" s="7" t="s">
        <v>11928</v>
      </c>
      <c r="BI5915"/>
      <c r="BJ5915"/>
    </row>
    <row r="5916" spans="2:62" x14ac:dyDescent="0.4">
      <c r="B5916" s="1">
        <v>27975</v>
      </c>
      <c r="C5916" s="6" t="s">
        <v>8</v>
      </c>
      <c r="D5916" s="6" t="s">
        <v>8</v>
      </c>
      <c r="E5916" s="6" t="s">
        <v>8482</v>
      </c>
      <c r="F5916" s="6" t="s">
        <v>8641</v>
      </c>
      <c r="G5916" s="6" t="s">
        <v>8649</v>
      </c>
      <c r="H5916" s="6" t="s">
        <v>8688</v>
      </c>
      <c r="I5916" s="6" t="s">
        <v>8725</v>
      </c>
      <c r="J5916" s="6" t="s">
        <v>5</v>
      </c>
      <c r="K5916" s="7">
        <v>1.33</v>
      </c>
      <c r="L5916" s="7">
        <f>IFERROR(VLOOKUP(SiscoTable[[#This Row],[Código]],Hoja2!A:B,2,0)*SiscoTable[[#This Row],[Provta(Uns)]],0)</f>
        <v>20.748000000000001</v>
      </c>
      <c r="M5916" s="7">
        <v>0</v>
      </c>
      <c r="N5916" s="7">
        <v>12</v>
      </c>
      <c r="O5916" s="7">
        <f>IFERROR(VLOOKUP(SiscoTable[[#This Row],[Código]],Hoja2!A:B,2,0)*SiscoTable[[#This Row],[Stock_actual]],0)</f>
        <v>187.2</v>
      </c>
      <c r="P5916" s="6" t="s">
        <v>2359</v>
      </c>
      <c r="Q5916" s="7">
        <v>1</v>
      </c>
      <c r="R5916" s="7">
        <v>0</v>
      </c>
      <c r="S5916" s="7" t="s">
        <v>11926</v>
      </c>
      <c r="BI5916"/>
      <c r="BJ5916"/>
    </row>
    <row r="5917" spans="2:62" x14ac:dyDescent="0.4">
      <c r="B5917" s="1">
        <v>27976</v>
      </c>
      <c r="C5917" s="6" t="s">
        <v>8</v>
      </c>
      <c r="D5917" s="6" t="s">
        <v>8</v>
      </c>
      <c r="E5917" s="6" t="s">
        <v>8482</v>
      </c>
      <c r="F5917" s="6" t="s">
        <v>1736</v>
      </c>
      <c r="G5917" s="6" t="s">
        <v>10362</v>
      </c>
      <c r="H5917" s="6" t="s">
        <v>8688</v>
      </c>
      <c r="I5917" s="6" t="s">
        <v>10502</v>
      </c>
      <c r="J5917" s="6" t="s">
        <v>5</v>
      </c>
      <c r="K5917" s="7">
        <v>9.83</v>
      </c>
      <c r="L5917" s="7">
        <f>IFERROR(VLOOKUP(SiscoTable[[#This Row],[Código]],Hoja2!A:B,2,0)*SiscoTable[[#This Row],[Provta(Uns)]],0)</f>
        <v>29.490000000000002</v>
      </c>
      <c r="M5917" s="7">
        <v>36</v>
      </c>
      <c r="N5917" s="7">
        <v>-3</v>
      </c>
      <c r="O5917" s="7">
        <f>IFERROR(VLOOKUP(SiscoTable[[#This Row],[Código]],Hoja2!A:B,2,0)*SiscoTable[[#This Row],[Stock_actual]],0)</f>
        <v>-9</v>
      </c>
      <c r="P5917" s="6" t="s">
        <v>7</v>
      </c>
      <c r="Q5917" s="7">
        <v>11</v>
      </c>
      <c r="R5917" s="7">
        <v>0</v>
      </c>
      <c r="S5917" s="7" t="s">
        <v>11926</v>
      </c>
      <c r="BI5917"/>
      <c r="BJ5917"/>
    </row>
    <row r="5918" spans="2:62" x14ac:dyDescent="0.4">
      <c r="B5918" s="1">
        <v>27977</v>
      </c>
      <c r="C5918" s="6" t="s">
        <v>8</v>
      </c>
      <c r="D5918" s="6" t="s">
        <v>8</v>
      </c>
      <c r="E5918" s="6" t="s">
        <v>8482</v>
      </c>
      <c r="F5918" s="6" t="s">
        <v>10720</v>
      </c>
      <c r="G5918" s="6" t="s">
        <v>10721</v>
      </c>
      <c r="H5918" s="6" t="s">
        <v>10889</v>
      </c>
      <c r="I5918" s="6" t="s">
        <v>10905</v>
      </c>
      <c r="J5918" s="6" t="s">
        <v>5</v>
      </c>
      <c r="K5918" s="7">
        <v>0.33</v>
      </c>
      <c r="L5918" s="7">
        <f>IFERROR(VLOOKUP(SiscoTable[[#This Row],[Código]],Hoja2!A:B,2,0)*SiscoTable[[#This Row],[Provta(Uns)]],0)</f>
        <v>2.145</v>
      </c>
      <c r="M5918" s="7">
        <v>0</v>
      </c>
      <c r="N5918" s="7">
        <v>0</v>
      </c>
      <c r="O5918" s="7">
        <f>IFERROR(VLOOKUP(SiscoTable[[#This Row],[Código]],Hoja2!A:B,2,0)*SiscoTable[[#This Row],[Stock_actual]],0)</f>
        <v>0</v>
      </c>
      <c r="P5918" s="6" t="s">
        <v>7</v>
      </c>
      <c r="Q5918" s="7">
        <v>0</v>
      </c>
      <c r="R5918" s="7">
        <v>0</v>
      </c>
      <c r="S5918" s="7" t="s">
        <v>11926</v>
      </c>
      <c r="BI5918"/>
      <c r="BJ5918"/>
    </row>
    <row r="5919" spans="2:62" x14ac:dyDescent="0.4">
      <c r="B5919" s="1">
        <v>27978</v>
      </c>
      <c r="C5919" s="6" t="s">
        <v>8</v>
      </c>
      <c r="D5919" s="6" t="s">
        <v>8</v>
      </c>
      <c r="E5919" s="6" t="s">
        <v>8482</v>
      </c>
      <c r="F5919" s="6" t="s">
        <v>10720</v>
      </c>
      <c r="G5919" s="6" t="s">
        <v>10981</v>
      </c>
      <c r="H5919" s="6" t="s">
        <v>10028</v>
      </c>
      <c r="I5919" s="6" t="s">
        <v>11063</v>
      </c>
      <c r="J5919" s="6" t="s">
        <v>5</v>
      </c>
      <c r="K5919" s="7">
        <v>0</v>
      </c>
      <c r="L5919" s="7">
        <f>IFERROR(VLOOKUP(SiscoTable[[#This Row],[Código]],Hoja2!A:B,2,0)*SiscoTable[[#This Row],[Provta(Uns)]],0)</f>
        <v>0</v>
      </c>
      <c r="M5919" s="7">
        <v>0</v>
      </c>
      <c r="N5919" s="7">
        <v>0</v>
      </c>
      <c r="O5919" s="7">
        <f>IFERROR(VLOOKUP(SiscoTable[[#This Row],[Código]],Hoja2!A:B,2,0)*SiscoTable[[#This Row],[Stock_actual]],0)</f>
        <v>0</v>
      </c>
      <c r="P5919" s="6" t="s">
        <v>7</v>
      </c>
      <c r="Q5919" s="7">
        <v>0</v>
      </c>
      <c r="R5919" s="7">
        <v>0</v>
      </c>
      <c r="S5919" s="7" t="s">
        <v>11926</v>
      </c>
      <c r="BI5919"/>
      <c r="BJ5919"/>
    </row>
    <row r="5920" spans="2:62" x14ac:dyDescent="0.4">
      <c r="B5920" s="1">
        <v>27979</v>
      </c>
      <c r="C5920" s="6" t="s">
        <v>8</v>
      </c>
      <c r="D5920" s="6" t="s">
        <v>8</v>
      </c>
      <c r="E5920" s="6" t="s">
        <v>8482</v>
      </c>
      <c r="F5920" s="6" t="s">
        <v>10720</v>
      </c>
      <c r="G5920" s="6" t="s">
        <v>10981</v>
      </c>
      <c r="H5920" s="6" t="s">
        <v>10028</v>
      </c>
      <c r="I5920" s="6" t="s">
        <v>11064</v>
      </c>
      <c r="J5920" s="6" t="s">
        <v>5</v>
      </c>
      <c r="K5920" s="7">
        <v>0</v>
      </c>
      <c r="L5920" s="7">
        <f>IFERROR(VLOOKUP(SiscoTable[[#This Row],[Código]],Hoja2!A:B,2,0)*SiscoTable[[#This Row],[Provta(Uns)]],0)</f>
        <v>0</v>
      </c>
      <c r="M5920" s="7">
        <v>0</v>
      </c>
      <c r="N5920" s="7">
        <v>0</v>
      </c>
      <c r="O5920" s="7">
        <f>IFERROR(VLOOKUP(SiscoTable[[#This Row],[Código]],Hoja2!A:B,2,0)*SiscoTable[[#This Row],[Stock_actual]],0)</f>
        <v>0</v>
      </c>
      <c r="P5920" s="6" t="s">
        <v>7</v>
      </c>
      <c r="Q5920" s="7">
        <v>0</v>
      </c>
      <c r="R5920" s="7">
        <v>0</v>
      </c>
      <c r="S5920" s="7" t="s">
        <v>11926</v>
      </c>
      <c r="BI5920"/>
      <c r="BJ5920"/>
    </row>
    <row r="5921" spans="2:62" x14ac:dyDescent="0.4">
      <c r="B5921" s="1">
        <v>27980</v>
      </c>
      <c r="C5921" s="6" t="s">
        <v>30</v>
      </c>
      <c r="D5921" s="6" t="s">
        <v>8</v>
      </c>
      <c r="E5921" s="6" t="s">
        <v>8482</v>
      </c>
      <c r="F5921" s="6" t="s">
        <v>9030</v>
      </c>
      <c r="G5921" s="6" t="s">
        <v>9184</v>
      </c>
      <c r="H5921" s="6" t="s">
        <v>9147</v>
      </c>
      <c r="I5921" s="6" t="s">
        <v>9222</v>
      </c>
      <c r="J5921" s="6" t="s">
        <v>5</v>
      </c>
      <c r="K5921" s="7">
        <v>6</v>
      </c>
      <c r="L5921" s="7">
        <f>IFERROR(VLOOKUP(SiscoTable[[#This Row],[Código]],Hoja2!A:B,2,0)*SiscoTable[[#This Row],[Provta(Uns)]],0)</f>
        <v>89.4</v>
      </c>
      <c r="M5921" s="7">
        <v>20</v>
      </c>
      <c r="N5921" s="7">
        <v>6</v>
      </c>
      <c r="O5921" s="7">
        <f>IFERROR(VLOOKUP(SiscoTable[[#This Row],[Código]],Hoja2!A:B,2,0)*SiscoTable[[#This Row],[Stock_actual]],0)</f>
        <v>89.4</v>
      </c>
      <c r="P5921" s="6" t="s">
        <v>110</v>
      </c>
      <c r="Q5921" s="7">
        <v>7</v>
      </c>
      <c r="R5921" s="7">
        <v>0</v>
      </c>
      <c r="S5921" s="7" t="s">
        <v>11926</v>
      </c>
      <c r="BI5921"/>
      <c r="BJ5921"/>
    </row>
    <row r="5922" spans="2:62" x14ac:dyDescent="0.4">
      <c r="B5922" s="1">
        <v>27981</v>
      </c>
      <c r="C5922" s="6" t="s">
        <v>30</v>
      </c>
      <c r="D5922" s="6" t="s">
        <v>8</v>
      </c>
      <c r="E5922" s="6" t="s">
        <v>8482</v>
      </c>
      <c r="F5922" s="6" t="s">
        <v>9030</v>
      </c>
      <c r="G5922" s="6" t="s">
        <v>9184</v>
      </c>
      <c r="H5922" s="6" t="s">
        <v>9147</v>
      </c>
      <c r="I5922" s="6" t="s">
        <v>9223</v>
      </c>
      <c r="J5922" s="6" t="s">
        <v>5</v>
      </c>
      <c r="K5922" s="7">
        <v>4.67</v>
      </c>
      <c r="L5922" s="7">
        <f>IFERROR(VLOOKUP(SiscoTable[[#This Row],[Código]],Hoja2!A:B,2,0)*SiscoTable[[#This Row],[Provta(Uns)]],0)</f>
        <v>100.405</v>
      </c>
      <c r="M5922" s="7">
        <v>20</v>
      </c>
      <c r="N5922" s="7">
        <v>0</v>
      </c>
      <c r="O5922" s="7">
        <f>IFERROR(VLOOKUP(SiscoTable[[#This Row],[Código]],Hoja2!A:B,2,0)*SiscoTable[[#This Row],[Stock_actual]],0)</f>
        <v>0</v>
      </c>
      <c r="P5922" s="6" t="s">
        <v>7</v>
      </c>
      <c r="Q5922" s="7">
        <v>5</v>
      </c>
      <c r="R5922" s="7">
        <v>0</v>
      </c>
      <c r="S5922" s="7" t="s">
        <v>11926</v>
      </c>
      <c r="BI5922"/>
      <c r="BJ5922"/>
    </row>
    <row r="5923" spans="2:62" x14ac:dyDescent="0.4">
      <c r="B5923" s="1">
        <v>27982</v>
      </c>
      <c r="C5923" s="6" t="s">
        <v>8</v>
      </c>
      <c r="D5923" s="6" t="s">
        <v>8</v>
      </c>
      <c r="E5923" s="6" t="s">
        <v>8482</v>
      </c>
      <c r="F5923" s="6" t="s">
        <v>9030</v>
      </c>
      <c r="G5923" s="6" t="s">
        <v>9184</v>
      </c>
      <c r="H5923" s="6" t="s">
        <v>9162</v>
      </c>
      <c r="I5923" s="6" t="s">
        <v>9248</v>
      </c>
      <c r="J5923" s="6" t="s">
        <v>5</v>
      </c>
      <c r="K5923" s="7">
        <v>0</v>
      </c>
      <c r="L5923" s="7">
        <f>IFERROR(VLOOKUP(SiscoTable[[#This Row],[Código]],Hoja2!A:B,2,0)*SiscoTable[[#This Row],[Provta(Uns)]],0)</f>
        <v>0</v>
      </c>
      <c r="M5923" s="7">
        <v>24</v>
      </c>
      <c r="N5923" s="7">
        <v>0</v>
      </c>
      <c r="O5923" s="7">
        <f>IFERROR(VLOOKUP(SiscoTable[[#This Row],[Código]],Hoja2!A:B,2,0)*SiscoTable[[#This Row],[Stock_actual]],0)</f>
        <v>0</v>
      </c>
      <c r="P5923" s="6" t="s">
        <v>7</v>
      </c>
      <c r="Q5923" s="7">
        <v>0</v>
      </c>
      <c r="R5923" s="7">
        <v>0</v>
      </c>
      <c r="S5923" s="7" t="s">
        <v>11926</v>
      </c>
      <c r="BI5923"/>
      <c r="BJ5923"/>
    </row>
    <row r="5924" spans="2:62" x14ac:dyDescent="0.4">
      <c r="B5924" s="1">
        <v>27983</v>
      </c>
      <c r="C5924" s="6" t="s">
        <v>8</v>
      </c>
      <c r="D5924" s="6" t="s">
        <v>8</v>
      </c>
      <c r="E5924" s="6" t="s">
        <v>8482</v>
      </c>
      <c r="F5924" s="6" t="s">
        <v>9030</v>
      </c>
      <c r="G5924" s="6" t="s">
        <v>9184</v>
      </c>
      <c r="H5924" s="6" t="s">
        <v>9162</v>
      </c>
      <c r="I5924" s="6" t="s">
        <v>9249</v>
      </c>
      <c r="J5924" s="6" t="s">
        <v>5</v>
      </c>
      <c r="K5924" s="7">
        <v>0</v>
      </c>
      <c r="L5924" s="7">
        <f>IFERROR(VLOOKUP(SiscoTable[[#This Row],[Código]],Hoja2!A:B,2,0)*SiscoTable[[#This Row],[Provta(Uns)]],0)</f>
        <v>0</v>
      </c>
      <c r="M5924" s="7">
        <v>36</v>
      </c>
      <c r="N5924" s="7">
        <v>0</v>
      </c>
      <c r="O5924" s="7">
        <f>IFERROR(VLOOKUP(SiscoTable[[#This Row],[Código]],Hoja2!A:B,2,0)*SiscoTable[[#This Row],[Stock_actual]],0)</f>
        <v>0</v>
      </c>
      <c r="P5924" s="6" t="s">
        <v>7</v>
      </c>
      <c r="Q5924" s="7">
        <v>0</v>
      </c>
      <c r="R5924" s="7">
        <v>0</v>
      </c>
      <c r="S5924" s="7" t="s">
        <v>11926</v>
      </c>
      <c r="BI5924"/>
      <c r="BJ5924"/>
    </row>
    <row r="5925" spans="2:62" x14ac:dyDescent="0.4">
      <c r="B5925" s="1">
        <v>27984</v>
      </c>
      <c r="C5925" s="6" t="s">
        <v>8</v>
      </c>
      <c r="D5925" s="6" t="s">
        <v>8</v>
      </c>
      <c r="E5925" s="6" t="s">
        <v>8482</v>
      </c>
      <c r="F5925" s="6" t="s">
        <v>9030</v>
      </c>
      <c r="G5925" s="6" t="s">
        <v>9112</v>
      </c>
      <c r="H5925" s="6" t="s">
        <v>9162</v>
      </c>
      <c r="I5925" s="6" t="s">
        <v>9161</v>
      </c>
      <c r="J5925" s="6" t="s">
        <v>5</v>
      </c>
      <c r="K5925" s="7">
        <v>0</v>
      </c>
      <c r="L5925" s="7">
        <f>IFERROR(VLOOKUP(SiscoTable[[#This Row],[Código]],Hoja2!A:B,2,0)*SiscoTable[[#This Row],[Provta(Uns)]],0)</f>
        <v>0</v>
      </c>
      <c r="M5925" s="7">
        <v>12</v>
      </c>
      <c r="N5925" s="7">
        <v>0</v>
      </c>
      <c r="O5925" s="7">
        <f>IFERROR(VLOOKUP(SiscoTable[[#This Row],[Código]],Hoja2!A:B,2,0)*SiscoTable[[#This Row],[Stock_actual]],0)</f>
        <v>0</v>
      </c>
      <c r="P5925" s="6" t="s">
        <v>7</v>
      </c>
      <c r="Q5925" s="7">
        <v>0</v>
      </c>
      <c r="R5925" s="7">
        <v>0</v>
      </c>
      <c r="S5925" s="7" t="s">
        <v>11926</v>
      </c>
      <c r="BI5925"/>
      <c r="BJ5925"/>
    </row>
    <row r="5926" spans="2:62" x14ac:dyDescent="0.4">
      <c r="B5926" s="1">
        <v>27985</v>
      </c>
      <c r="C5926" s="6" t="s">
        <v>8</v>
      </c>
      <c r="D5926" s="6" t="s">
        <v>8</v>
      </c>
      <c r="E5926" s="6" t="s">
        <v>8482</v>
      </c>
      <c r="F5926" s="6" t="s">
        <v>9030</v>
      </c>
      <c r="G5926" s="6" t="s">
        <v>9678</v>
      </c>
      <c r="H5926" s="6" t="s">
        <v>9740</v>
      </c>
      <c r="I5926" s="6" t="s">
        <v>9854</v>
      </c>
      <c r="J5926" s="6" t="s">
        <v>5</v>
      </c>
      <c r="K5926" s="7">
        <v>2</v>
      </c>
      <c r="L5926" s="7">
        <f>IFERROR(VLOOKUP(SiscoTable[[#This Row],[Código]],Hoja2!A:B,2,0)*SiscoTable[[#This Row],[Provta(Uns)]],0)</f>
        <v>29.6</v>
      </c>
      <c r="M5926" s="7">
        <v>0</v>
      </c>
      <c r="N5926" s="7">
        <v>3</v>
      </c>
      <c r="O5926" s="7">
        <f>IFERROR(VLOOKUP(SiscoTable[[#This Row],[Código]],Hoja2!A:B,2,0)*SiscoTable[[#This Row],[Stock_actual]],0)</f>
        <v>44.400000000000006</v>
      </c>
      <c r="P5926" s="6" t="s">
        <v>220</v>
      </c>
      <c r="Q5926" s="7">
        <v>2</v>
      </c>
      <c r="R5926" s="7">
        <v>0</v>
      </c>
      <c r="S5926" s="7" t="s">
        <v>11926</v>
      </c>
      <c r="BI5926"/>
      <c r="BJ5926"/>
    </row>
    <row r="5927" spans="2:62" x14ac:dyDescent="0.4">
      <c r="B5927" s="1">
        <v>27986</v>
      </c>
      <c r="C5927" s="6" t="s">
        <v>8</v>
      </c>
      <c r="D5927" s="6" t="s">
        <v>8</v>
      </c>
      <c r="E5927" s="6" t="s">
        <v>8482</v>
      </c>
      <c r="F5927" s="6" t="s">
        <v>9030</v>
      </c>
      <c r="G5927" s="6" t="s">
        <v>9112</v>
      </c>
      <c r="H5927" s="6" t="s">
        <v>9114</v>
      </c>
      <c r="I5927" s="6" t="s">
        <v>9163</v>
      </c>
      <c r="J5927" s="6" t="s">
        <v>5</v>
      </c>
      <c r="K5927" s="7">
        <v>0</v>
      </c>
      <c r="L5927" s="7">
        <f>IFERROR(VLOOKUP(SiscoTable[[#This Row],[Código]],Hoja2!A:B,2,0)*SiscoTable[[#This Row],[Provta(Uns)]],0)</f>
        <v>0</v>
      </c>
      <c r="M5927" s="7">
        <v>0</v>
      </c>
      <c r="N5927" s="7">
        <v>0</v>
      </c>
      <c r="O5927" s="7">
        <f>IFERROR(VLOOKUP(SiscoTable[[#This Row],[Código]],Hoja2!A:B,2,0)*SiscoTable[[#This Row],[Stock_actual]],0)</f>
        <v>0</v>
      </c>
      <c r="P5927" s="6" t="s">
        <v>7</v>
      </c>
      <c r="Q5927" s="7">
        <v>0</v>
      </c>
      <c r="R5927" s="7">
        <v>0</v>
      </c>
      <c r="S5927" s="7" t="s">
        <v>11926</v>
      </c>
      <c r="BI5927"/>
      <c r="BJ5927"/>
    </row>
    <row r="5928" spans="2:62" x14ac:dyDescent="0.4">
      <c r="B5928" s="1">
        <v>27987</v>
      </c>
      <c r="C5928" s="6" t="s">
        <v>8</v>
      </c>
      <c r="D5928" s="6" t="s">
        <v>8</v>
      </c>
      <c r="E5928" s="6" t="s">
        <v>8482</v>
      </c>
      <c r="F5928" s="6" t="s">
        <v>9030</v>
      </c>
      <c r="G5928" s="6" t="s">
        <v>9112</v>
      </c>
      <c r="H5928" s="6" t="s">
        <v>9131</v>
      </c>
      <c r="I5928" s="6" t="s">
        <v>9164</v>
      </c>
      <c r="J5928" s="6" t="s">
        <v>5</v>
      </c>
      <c r="K5928" s="7">
        <v>0</v>
      </c>
      <c r="L5928" s="7">
        <f>IFERROR(VLOOKUP(SiscoTable[[#This Row],[Código]],Hoja2!A:B,2,0)*SiscoTable[[#This Row],[Provta(Uns)]],0)</f>
        <v>0</v>
      </c>
      <c r="M5928" s="7">
        <v>0</v>
      </c>
      <c r="N5928" s="7">
        <v>0</v>
      </c>
      <c r="O5928" s="7">
        <f>IFERROR(VLOOKUP(SiscoTable[[#This Row],[Código]],Hoja2!A:B,2,0)*SiscoTable[[#This Row],[Stock_actual]],0)</f>
        <v>0</v>
      </c>
      <c r="P5928" s="6" t="s">
        <v>7</v>
      </c>
      <c r="Q5928" s="7">
        <v>0</v>
      </c>
      <c r="R5928" s="7">
        <v>0</v>
      </c>
      <c r="S5928" s="7" t="s">
        <v>11926</v>
      </c>
      <c r="BI5928"/>
      <c r="BJ5928"/>
    </row>
    <row r="5929" spans="2:62" x14ac:dyDescent="0.4">
      <c r="B5929" s="1">
        <v>27998</v>
      </c>
      <c r="C5929" s="6" t="s">
        <v>8</v>
      </c>
      <c r="D5929" s="6" t="s">
        <v>8</v>
      </c>
      <c r="E5929" s="6" t="s">
        <v>3268</v>
      </c>
      <c r="F5929" s="6" t="s">
        <v>3269</v>
      </c>
      <c r="G5929" s="6" t="s">
        <v>634</v>
      </c>
      <c r="H5929" s="6" t="s">
        <v>4358</v>
      </c>
      <c r="I5929" s="6" t="s">
        <v>4909</v>
      </c>
      <c r="J5929" s="6" t="s">
        <v>5</v>
      </c>
      <c r="K5929" s="7">
        <v>1.5</v>
      </c>
      <c r="L5929" s="7">
        <f>IFERROR(VLOOKUP(SiscoTable[[#This Row],[Código]],Hoja2!A:B,2,0)*SiscoTable[[#This Row],[Provta(Uns)]],0)</f>
        <v>2.0999999999999996</v>
      </c>
      <c r="M5929" s="7">
        <v>0</v>
      </c>
      <c r="N5929" s="7">
        <v>7</v>
      </c>
      <c r="O5929" s="7">
        <f>IFERROR(VLOOKUP(SiscoTable[[#This Row],[Código]],Hoja2!A:B,2,0)*SiscoTable[[#This Row],[Stock_actual]],0)</f>
        <v>9.7999999999999989</v>
      </c>
      <c r="P5929" s="6" t="s">
        <v>3766</v>
      </c>
      <c r="Q5929" s="7">
        <v>2</v>
      </c>
      <c r="R5929" s="7">
        <v>0</v>
      </c>
      <c r="S5929" s="7" t="s">
        <v>11927</v>
      </c>
      <c r="BI5929"/>
      <c r="BJ5929"/>
    </row>
    <row r="5930" spans="2:62" x14ac:dyDescent="0.4">
      <c r="B5930" s="1">
        <v>27999</v>
      </c>
      <c r="C5930" s="6" t="s">
        <v>8</v>
      </c>
      <c r="D5930" s="6" t="s">
        <v>30</v>
      </c>
      <c r="E5930" s="6" t="s">
        <v>3268</v>
      </c>
      <c r="F5930" s="6" t="s">
        <v>3269</v>
      </c>
      <c r="G5930" s="6" t="s">
        <v>634</v>
      </c>
      <c r="H5930" s="6" t="s">
        <v>4276</v>
      </c>
      <c r="I5930" s="6" t="s">
        <v>4910</v>
      </c>
      <c r="J5930" s="6" t="s">
        <v>5</v>
      </c>
      <c r="K5930" s="7">
        <v>15.5</v>
      </c>
      <c r="L5930" s="7">
        <f>IFERROR(VLOOKUP(SiscoTable[[#This Row],[Código]],Hoja2!A:B,2,0)*SiscoTable[[#This Row],[Provta(Uns)]],0)</f>
        <v>29.45</v>
      </c>
      <c r="M5930" s="7">
        <v>0</v>
      </c>
      <c r="N5930" s="7">
        <v>39</v>
      </c>
      <c r="O5930" s="7">
        <f>IFERROR(VLOOKUP(SiscoTable[[#This Row],[Código]],Hoja2!A:B,2,0)*SiscoTable[[#This Row],[Stock_actual]],0)</f>
        <v>74.099999999999994</v>
      </c>
      <c r="P5930" s="6" t="s">
        <v>510</v>
      </c>
      <c r="Q5930" s="7">
        <v>17</v>
      </c>
      <c r="R5930" s="7">
        <v>0</v>
      </c>
      <c r="S5930" s="7" t="s">
        <v>11927</v>
      </c>
      <c r="BI5930"/>
      <c r="BJ5930"/>
    </row>
    <row r="5931" spans="2:62" x14ac:dyDescent="0.4">
      <c r="B5931" s="1">
        <v>28000</v>
      </c>
      <c r="C5931" s="6" t="s">
        <v>8</v>
      </c>
      <c r="D5931" s="6" t="s">
        <v>8</v>
      </c>
      <c r="E5931" s="6" t="s">
        <v>3268</v>
      </c>
      <c r="F5931" s="6" t="s">
        <v>3269</v>
      </c>
      <c r="G5931" s="6" t="s">
        <v>5543</v>
      </c>
      <c r="H5931" s="6" t="s">
        <v>5591</v>
      </c>
      <c r="I5931" s="6" t="s">
        <v>5716</v>
      </c>
      <c r="J5931" s="6" t="s">
        <v>5</v>
      </c>
      <c r="K5931" s="7">
        <v>0</v>
      </c>
      <c r="L5931" s="7">
        <f>IFERROR(VLOOKUP(SiscoTable[[#This Row],[Código]],Hoja2!A:B,2,0)*SiscoTable[[#This Row],[Provta(Uns)]],0)</f>
        <v>0</v>
      </c>
      <c r="M5931" s="7">
        <v>0</v>
      </c>
      <c r="N5931" s="7">
        <v>0</v>
      </c>
      <c r="O5931" s="7">
        <f>IFERROR(VLOOKUP(SiscoTable[[#This Row],[Código]],Hoja2!A:B,2,0)*SiscoTable[[#This Row],[Stock_actual]],0)</f>
        <v>0</v>
      </c>
      <c r="P5931" s="6" t="s">
        <v>7</v>
      </c>
      <c r="Q5931" s="7">
        <v>0</v>
      </c>
      <c r="R5931" s="7">
        <v>0</v>
      </c>
      <c r="S5931" s="7" t="s">
        <v>11925</v>
      </c>
      <c r="BI5931"/>
      <c r="BJ5931"/>
    </row>
    <row r="5932" spans="2:62" x14ac:dyDescent="0.4">
      <c r="B5932" s="1">
        <v>28002</v>
      </c>
      <c r="C5932" s="6" t="s">
        <v>8</v>
      </c>
      <c r="D5932" s="6" t="s">
        <v>30</v>
      </c>
      <c r="E5932" s="6" t="s">
        <v>3268</v>
      </c>
      <c r="F5932" s="6" t="s">
        <v>3269</v>
      </c>
      <c r="G5932" s="6" t="s">
        <v>5543</v>
      </c>
      <c r="H5932" s="6" t="s">
        <v>5591</v>
      </c>
      <c r="I5932" s="6" t="s">
        <v>5717</v>
      </c>
      <c r="J5932" s="6" t="s">
        <v>5</v>
      </c>
      <c r="K5932" s="7">
        <v>0</v>
      </c>
      <c r="L5932" s="7">
        <f>IFERROR(VLOOKUP(SiscoTable[[#This Row],[Código]],Hoja2!A:B,2,0)*SiscoTable[[#This Row],[Provta(Uns)]],0)</f>
        <v>0</v>
      </c>
      <c r="M5932" s="7">
        <v>0</v>
      </c>
      <c r="N5932" s="7">
        <v>0</v>
      </c>
      <c r="O5932" s="7">
        <f>IFERROR(VLOOKUP(SiscoTable[[#This Row],[Código]],Hoja2!A:B,2,0)*SiscoTable[[#This Row],[Stock_actual]],0)</f>
        <v>0</v>
      </c>
      <c r="P5932" s="6" t="s">
        <v>7</v>
      </c>
      <c r="Q5932" s="7">
        <v>0</v>
      </c>
      <c r="R5932" s="7">
        <v>0</v>
      </c>
      <c r="S5932" s="7" t="s">
        <v>11925</v>
      </c>
      <c r="BI5932"/>
      <c r="BJ5932"/>
    </row>
    <row r="5933" spans="2:62" x14ac:dyDescent="0.4">
      <c r="B5933" s="1">
        <v>28003</v>
      </c>
      <c r="C5933" s="6" t="s">
        <v>30</v>
      </c>
      <c r="D5933" s="6" t="s">
        <v>30</v>
      </c>
      <c r="E5933" s="6" t="s">
        <v>3268</v>
      </c>
      <c r="F5933" s="6" t="s">
        <v>3269</v>
      </c>
      <c r="G5933" s="6" t="s">
        <v>5543</v>
      </c>
      <c r="H5933" s="6" t="s">
        <v>5591</v>
      </c>
      <c r="I5933" s="6" t="s">
        <v>5634</v>
      </c>
      <c r="J5933" s="6" t="s">
        <v>5</v>
      </c>
      <c r="K5933" s="7">
        <v>5.33</v>
      </c>
      <c r="L5933" s="7">
        <f>IFERROR(VLOOKUP(SiscoTable[[#This Row],[Código]],Hoja2!A:B,2,0)*SiscoTable[[#This Row],[Provta(Uns)]],0)</f>
        <v>36.244</v>
      </c>
      <c r="M5933" s="7">
        <v>0</v>
      </c>
      <c r="N5933" s="7">
        <v>3</v>
      </c>
      <c r="O5933" s="7">
        <f>IFERROR(VLOOKUP(SiscoTable[[#This Row],[Código]],Hoja2!A:B,2,0)*SiscoTable[[#This Row],[Stock_actual]],0)</f>
        <v>20.399999999999999</v>
      </c>
      <c r="P5933" s="6" t="s">
        <v>161</v>
      </c>
      <c r="Q5933" s="7">
        <v>6</v>
      </c>
      <c r="R5933" s="7">
        <v>10.86</v>
      </c>
      <c r="S5933" s="7" t="s">
        <v>11925</v>
      </c>
      <c r="BI5933"/>
      <c r="BJ5933"/>
    </row>
    <row r="5934" spans="2:62" x14ac:dyDescent="0.4">
      <c r="B5934" s="1">
        <v>28004</v>
      </c>
      <c r="C5934" s="6" t="s">
        <v>8</v>
      </c>
      <c r="D5934" s="6" t="s">
        <v>30</v>
      </c>
      <c r="E5934" s="6" t="s">
        <v>3268</v>
      </c>
      <c r="F5934" s="6" t="s">
        <v>3269</v>
      </c>
      <c r="G5934" s="6" t="s">
        <v>3479</v>
      </c>
      <c r="H5934" s="6" t="s">
        <v>3567</v>
      </c>
      <c r="I5934" s="6" t="s">
        <v>3651</v>
      </c>
      <c r="J5934" s="6" t="s">
        <v>5</v>
      </c>
      <c r="K5934" s="7">
        <v>0.17</v>
      </c>
      <c r="L5934" s="7">
        <f>IFERROR(VLOOKUP(SiscoTable[[#This Row],[Código]],Hoja2!A:B,2,0)*SiscoTable[[#This Row],[Provta(Uns)]],0)</f>
        <v>0.49299999999999999</v>
      </c>
      <c r="M5934" s="7">
        <v>0</v>
      </c>
      <c r="N5934" s="7">
        <v>0</v>
      </c>
      <c r="O5934" s="7">
        <f>IFERROR(VLOOKUP(SiscoTable[[#This Row],[Código]],Hoja2!A:B,2,0)*SiscoTable[[#This Row],[Stock_actual]],0)</f>
        <v>0</v>
      </c>
      <c r="P5934" s="6" t="s">
        <v>7</v>
      </c>
      <c r="Q5934" s="7">
        <v>0</v>
      </c>
      <c r="R5934" s="7">
        <v>0</v>
      </c>
      <c r="S5934" s="7" t="s">
        <v>11928</v>
      </c>
      <c r="BI5934"/>
      <c r="BJ5934"/>
    </row>
    <row r="5935" spans="2:62" x14ac:dyDescent="0.4">
      <c r="B5935" s="1">
        <v>28005</v>
      </c>
      <c r="C5935" s="6" t="s">
        <v>30</v>
      </c>
      <c r="D5935" s="6" t="s">
        <v>30</v>
      </c>
      <c r="E5935" s="6" t="s">
        <v>3268</v>
      </c>
      <c r="F5935" s="6" t="s">
        <v>3269</v>
      </c>
      <c r="G5935" s="6" t="s">
        <v>3479</v>
      </c>
      <c r="H5935" s="6" t="s">
        <v>3567</v>
      </c>
      <c r="I5935" s="6" t="s">
        <v>3566</v>
      </c>
      <c r="J5935" s="6" t="s">
        <v>5</v>
      </c>
      <c r="K5935" s="7">
        <v>3.33</v>
      </c>
      <c r="L5935" s="7">
        <f>IFERROR(VLOOKUP(SiscoTable[[#This Row],[Código]],Hoja2!A:B,2,0)*SiscoTable[[#This Row],[Provta(Uns)]],0)</f>
        <v>9.657</v>
      </c>
      <c r="M5935" s="7">
        <v>0</v>
      </c>
      <c r="N5935" s="7">
        <v>0</v>
      </c>
      <c r="O5935" s="7">
        <f>IFERROR(VLOOKUP(SiscoTable[[#This Row],[Código]],Hoja2!A:B,2,0)*SiscoTable[[#This Row],[Stock_actual]],0)</f>
        <v>0</v>
      </c>
      <c r="P5935" s="6" t="s">
        <v>7</v>
      </c>
      <c r="Q5935" s="7">
        <v>4</v>
      </c>
      <c r="R5935" s="7">
        <v>6.6</v>
      </c>
      <c r="S5935" s="7" t="s">
        <v>11928</v>
      </c>
      <c r="BI5935"/>
      <c r="BJ5935"/>
    </row>
    <row r="5936" spans="2:62" x14ac:dyDescent="0.4">
      <c r="B5936" s="1">
        <v>28006</v>
      </c>
      <c r="C5936" s="6" t="s">
        <v>8</v>
      </c>
      <c r="D5936" s="6" t="s">
        <v>30</v>
      </c>
      <c r="E5936" s="6" t="s">
        <v>3268</v>
      </c>
      <c r="F5936" s="6" t="s">
        <v>3269</v>
      </c>
      <c r="G5936" s="6" t="s">
        <v>3479</v>
      </c>
      <c r="H5936" s="6" t="s">
        <v>3567</v>
      </c>
      <c r="I5936" s="6" t="s">
        <v>3652</v>
      </c>
      <c r="J5936" s="6" t="s">
        <v>5</v>
      </c>
      <c r="K5936" s="7">
        <v>5.5</v>
      </c>
      <c r="L5936" s="7">
        <f>IFERROR(VLOOKUP(SiscoTable[[#This Row],[Código]],Hoja2!A:B,2,0)*SiscoTable[[#This Row],[Provta(Uns)]],0)</f>
        <v>15.95</v>
      </c>
      <c r="M5936" s="7">
        <v>0</v>
      </c>
      <c r="N5936" s="7">
        <v>0</v>
      </c>
      <c r="O5936" s="7">
        <f>IFERROR(VLOOKUP(SiscoTable[[#This Row],[Código]],Hoja2!A:B,2,0)*SiscoTable[[#This Row],[Stock_actual]],0)</f>
        <v>0</v>
      </c>
      <c r="P5936" s="6" t="s">
        <v>7</v>
      </c>
      <c r="Q5936" s="7">
        <v>6</v>
      </c>
      <c r="R5936" s="7">
        <v>10.799999999999999</v>
      </c>
      <c r="S5936" s="7" t="s">
        <v>11928</v>
      </c>
      <c r="BI5936"/>
      <c r="BJ5936"/>
    </row>
    <row r="5937" spans="2:62" x14ac:dyDescent="0.4">
      <c r="B5937" s="1">
        <v>28007</v>
      </c>
      <c r="C5937" s="6" t="s">
        <v>8</v>
      </c>
      <c r="D5937" s="6" t="s">
        <v>30</v>
      </c>
      <c r="E5937" s="6" t="s">
        <v>3268</v>
      </c>
      <c r="F5937" s="6" t="s">
        <v>3269</v>
      </c>
      <c r="G5937" s="6" t="s">
        <v>3479</v>
      </c>
      <c r="H5937" s="6" t="s">
        <v>3567</v>
      </c>
      <c r="I5937" s="6" t="s">
        <v>3653</v>
      </c>
      <c r="J5937" s="6" t="s">
        <v>5</v>
      </c>
      <c r="K5937" s="7">
        <v>2.17</v>
      </c>
      <c r="L5937" s="7">
        <f>IFERROR(VLOOKUP(SiscoTable[[#This Row],[Código]],Hoja2!A:B,2,0)*SiscoTable[[#This Row],[Provta(Uns)]],0)</f>
        <v>6.2929999999999993</v>
      </c>
      <c r="M5937" s="7">
        <v>0</v>
      </c>
      <c r="N5937" s="7">
        <v>0</v>
      </c>
      <c r="O5937" s="7">
        <f>IFERROR(VLOOKUP(SiscoTable[[#This Row],[Código]],Hoja2!A:B,2,0)*SiscoTable[[#This Row],[Stock_actual]],0)</f>
        <v>0</v>
      </c>
      <c r="P5937" s="6" t="s">
        <v>7</v>
      </c>
      <c r="Q5937" s="7">
        <v>2</v>
      </c>
      <c r="R5937" s="7">
        <v>4.2</v>
      </c>
      <c r="S5937" s="7" t="s">
        <v>11928</v>
      </c>
      <c r="BI5937"/>
      <c r="BJ5937"/>
    </row>
    <row r="5938" spans="2:62" x14ac:dyDescent="0.4">
      <c r="B5938" s="1">
        <v>28008</v>
      </c>
      <c r="C5938" s="6" t="s">
        <v>8</v>
      </c>
      <c r="D5938" s="6" t="s">
        <v>25</v>
      </c>
      <c r="E5938" s="6" t="s">
        <v>3268</v>
      </c>
      <c r="F5938" s="6" t="s">
        <v>3269</v>
      </c>
      <c r="G5938" s="6" t="s">
        <v>3479</v>
      </c>
      <c r="H5938" s="6" t="s">
        <v>3567</v>
      </c>
      <c r="I5938" s="6" t="s">
        <v>3654</v>
      </c>
      <c r="J5938" s="6" t="s">
        <v>5</v>
      </c>
      <c r="K5938" s="7">
        <v>15.67</v>
      </c>
      <c r="L5938" s="7">
        <f>IFERROR(VLOOKUP(SiscoTable[[#This Row],[Código]],Hoja2!A:B,2,0)*SiscoTable[[#This Row],[Provta(Uns)]],0)</f>
        <v>12.536000000000001</v>
      </c>
      <c r="M5938" s="7">
        <v>0</v>
      </c>
      <c r="N5938" s="7">
        <v>0</v>
      </c>
      <c r="O5938" s="7">
        <f>IFERROR(VLOOKUP(SiscoTable[[#This Row],[Código]],Hoja2!A:B,2,0)*SiscoTable[[#This Row],[Stock_actual]],0)</f>
        <v>0</v>
      </c>
      <c r="P5938" s="6" t="s">
        <v>7</v>
      </c>
      <c r="Q5938" s="7">
        <v>17</v>
      </c>
      <c r="R5938" s="7">
        <v>31.200000000000003</v>
      </c>
      <c r="S5938" s="7" t="s">
        <v>11928</v>
      </c>
      <c r="BI5938"/>
      <c r="BJ5938"/>
    </row>
    <row r="5939" spans="2:62" x14ac:dyDescent="0.4">
      <c r="B5939" s="1">
        <v>28009</v>
      </c>
      <c r="C5939" s="6" t="s">
        <v>8</v>
      </c>
      <c r="D5939" s="6" t="s">
        <v>30</v>
      </c>
      <c r="E5939" s="6" t="s">
        <v>3268</v>
      </c>
      <c r="F5939" s="6" t="s">
        <v>3269</v>
      </c>
      <c r="G5939" s="6" t="s">
        <v>3479</v>
      </c>
      <c r="H5939" s="6" t="s">
        <v>3567</v>
      </c>
      <c r="I5939" s="6" t="s">
        <v>3655</v>
      </c>
      <c r="J5939" s="6" t="s">
        <v>5</v>
      </c>
      <c r="K5939" s="7">
        <v>3</v>
      </c>
      <c r="L5939" s="7">
        <f>IFERROR(VLOOKUP(SiscoTable[[#This Row],[Código]],Hoja2!A:B,2,0)*SiscoTable[[#This Row],[Provta(Uns)]],0)</f>
        <v>1.7999999999999998</v>
      </c>
      <c r="M5939" s="7">
        <v>0</v>
      </c>
      <c r="N5939" s="7">
        <v>0</v>
      </c>
      <c r="O5939" s="7">
        <f>IFERROR(VLOOKUP(SiscoTable[[#This Row],[Código]],Hoja2!A:B,2,0)*SiscoTable[[#This Row],[Stock_actual]],0)</f>
        <v>0</v>
      </c>
      <c r="P5939" s="6" t="s">
        <v>7</v>
      </c>
      <c r="Q5939" s="7">
        <v>3</v>
      </c>
      <c r="R5939" s="7">
        <v>6</v>
      </c>
      <c r="S5939" s="7" t="s">
        <v>11928</v>
      </c>
      <c r="BI5939"/>
      <c r="BJ5939"/>
    </row>
    <row r="5940" spans="2:62" x14ac:dyDescent="0.4">
      <c r="B5940" s="1">
        <v>28010</v>
      </c>
      <c r="C5940" s="6" t="s">
        <v>8</v>
      </c>
      <c r="D5940" s="6" t="s">
        <v>25</v>
      </c>
      <c r="E5940" s="6" t="s">
        <v>3268</v>
      </c>
      <c r="F5940" s="6" t="s">
        <v>3269</v>
      </c>
      <c r="G5940" s="6" t="s">
        <v>3479</v>
      </c>
      <c r="H5940" s="6" t="s">
        <v>3567</v>
      </c>
      <c r="I5940" s="6" t="s">
        <v>3656</v>
      </c>
      <c r="J5940" s="6" t="s">
        <v>5</v>
      </c>
      <c r="K5940" s="7">
        <v>24.33</v>
      </c>
      <c r="L5940" s="7">
        <f>IFERROR(VLOOKUP(SiscoTable[[#This Row],[Código]],Hoja2!A:B,2,0)*SiscoTable[[#This Row],[Provta(Uns)]],0)</f>
        <v>14.597999999999999</v>
      </c>
      <c r="M5940" s="7">
        <v>0</v>
      </c>
      <c r="N5940" s="7">
        <v>0</v>
      </c>
      <c r="O5940" s="7">
        <f>IFERROR(VLOOKUP(SiscoTable[[#This Row],[Código]],Hoja2!A:B,2,0)*SiscoTable[[#This Row],[Stock_actual]],0)</f>
        <v>0</v>
      </c>
      <c r="P5940" s="6" t="s">
        <v>7</v>
      </c>
      <c r="Q5940" s="7">
        <v>27</v>
      </c>
      <c r="R5940" s="7">
        <v>48.6</v>
      </c>
      <c r="S5940" s="7" t="s">
        <v>11928</v>
      </c>
      <c r="BI5940"/>
      <c r="BJ5940"/>
    </row>
    <row r="5941" spans="2:62" x14ac:dyDescent="0.4">
      <c r="B5941" s="1">
        <v>28011</v>
      </c>
      <c r="C5941" s="6" t="s">
        <v>8</v>
      </c>
      <c r="D5941" s="6" t="s">
        <v>25</v>
      </c>
      <c r="E5941" s="6" t="s">
        <v>3268</v>
      </c>
      <c r="F5941" s="6" t="s">
        <v>3269</v>
      </c>
      <c r="G5941" s="6" t="s">
        <v>3479</v>
      </c>
      <c r="H5941" s="6" t="s">
        <v>3567</v>
      </c>
      <c r="I5941" s="6" t="s">
        <v>3657</v>
      </c>
      <c r="J5941" s="6" t="s">
        <v>5</v>
      </c>
      <c r="K5941" s="7">
        <v>10.83</v>
      </c>
      <c r="L5941" s="7">
        <f>IFERROR(VLOOKUP(SiscoTable[[#This Row],[Código]],Hoja2!A:B,2,0)*SiscoTable[[#This Row],[Provta(Uns)]],0)</f>
        <v>6.4980000000000002</v>
      </c>
      <c r="M5941" s="7">
        <v>0</v>
      </c>
      <c r="N5941" s="7">
        <v>0</v>
      </c>
      <c r="O5941" s="7">
        <f>IFERROR(VLOOKUP(SiscoTable[[#This Row],[Código]],Hoja2!A:B,2,0)*SiscoTable[[#This Row],[Stock_actual]],0)</f>
        <v>0</v>
      </c>
      <c r="P5941" s="6" t="s">
        <v>7</v>
      </c>
      <c r="Q5941" s="7">
        <v>12</v>
      </c>
      <c r="R5941" s="7">
        <v>21.599999999999998</v>
      </c>
      <c r="S5941" s="7" t="s">
        <v>11928</v>
      </c>
      <c r="BI5941"/>
      <c r="BJ5941"/>
    </row>
    <row r="5942" spans="2:62" x14ac:dyDescent="0.4">
      <c r="B5942" s="1">
        <v>28012</v>
      </c>
      <c r="C5942" s="6" t="s">
        <v>8</v>
      </c>
      <c r="D5942" s="6" t="s">
        <v>8</v>
      </c>
      <c r="E5942" s="6" t="s">
        <v>8482</v>
      </c>
      <c r="F5942" s="6" t="s">
        <v>11692</v>
      </c>
      <c r="G5942" s="6" t="s">
        <v>11692</v>
      </c>
      <c r="H5942" s="6" t="s">
        <v>8758</v>
      </c>
      <c r="I5942" s="6" t="s">
        <v>11803</v>
      </c>
      <c r="J5942" s="6" t="s">
        <v>5</v>
      </c>
      <c r="K5942" s="7">
        <v>0.5</v>
      </c>
      <c r="L5942" s="7">
        <f>IFERROR(VLOOKUP(SiscoTable[[#This Row],[Código]],Hoja2!A:B,2,0)*SiscoTable[[#This Row],[Provta(Uns)]],0)</f>
        <v>12.95</v>
      </c>
      <c r="M5942" s="7">
        <v>0</v>
      </c>
      <c r="N5942" s="7">
        <v>3</v>
      </c>
      <c r="O5942" s="7">
        <f>IFERROR(VLOOKUP(SiscoTable[[#This Row],[Código]],Hoja2!A:B,2,0)*SiscoTable[[#This Row],[Stock_actual]],0)</f>
        <v>77.699999999999989</v>
      </c>
      <c r="P5942" s="6" t="s">
        <v>1014</v>
      </c>
      <c r="Q5942" s="7">
        <v>1</v>
      </c>
      <c r="R5942" s="7">
        <v>0</v>
      </c>
      <c r="S5942" s="7" t="s">
        <v>11926</v>
      </c>
      <c r="BI5942"/>
      <c r="BJ5942"/>
    </row>
    <row r="5943" spans="2:62" x14ac:dyDescent="0.4">
      <c r="B5943" s="1">
        <v>28013</v>
      </c>
      <c r="C5943" s="6" t="s">
        <v>30</v>
      </c>
      <c r="D5943" s="6" t="s">
        <v>30</v>
      </c>
      <c r="E5943" s="6" t="s">
        <v>3268</v>
      </c>
      <c r="F5943" s="6" t="s">
        <v>7197</v>
      </c>
      <c r="G5943" s="6" t="s">
        <v>7198</v>
      </c>
      <c r="H5943" s="6" t="s">
        <v>7205</v>
      </c>
      <c r="I5943" s="6" t="s">
        <v>7233</v>
      </c>
      <c r="J5943" s="6" t="s">
        <v>5</v>
      </c>
      <c r="K5943" s="7">
        <v>24</v>
      </c>
      <c r="L5943" s="7">
        <f>IFERROR(VLOOKUP(SiscoTable[[#This Row],[Código]],Hoja2!A:B,2,0)*SiscoTable[[#This Row],[Provta(Uns)]],0)</f>
        <v>67.199999999999989</v>
      </c>
      <c r="M5943" s="7">
        <v>0</v>
      </c>
      <c r="N5943" s="7">
        <v>12</v>
      </c>
      <c r="O5943" s="7">
        <f>IFERROR(VLOOKUP(SiscoTable[[#This Row],[Código]],Hoja2!A:B,2,0)*SiscoTable[[#This Row],[Stock_actual]],0)</f>
        <v>33.599999999999994</v>
      </c>
      <c r="P5943" s="6" t="s">
        <v>112</v>
      </c>
      <c r="Q5943" s="7">
        <v>26</v>
      </c>
      <c r="R5943" s="7">
        <v>48</v>
      </c>
      <c r="S5943" s="7" t="s">
        <v>11928</v>
      </c>
      <c r="BI5943"/>
      <c r="BJ5943"/>
    </row>
    <row r="5944" spans="2:62" x14ac:dyDescent="0.4">
      <c r="B5944" s="1">
        <v>28014</v>
      </c>
      <c r="C5944" s="6" t="s">
        <v>30</v>
      </c>
      <c r="D5944" s="6" t="s">
        <v>30</v>
      </c>
      <c r="E5944" s="6" t="s">
        <v>3268</v>
      </c>
      <c r="F5944" s="6" t="s">
        <v>7197</v>
      </c>
      <c r="G5944" s="6" t="s">
        <v>7198</v>
      </c>
      <c r="H5944" s="6" t="s">
        <v>7205</v>
      </c>
      <c r="I5944" s="6" t="s">
        <v>7234</v>
      </c>
      <c r="J5944" s="6" t="s">
        <v>5</v>
      </c>
      <c r="K5944" s="7">
        <v>31.83</v>
      </c>
      <c r="L5944" s="7">
        <f>IFERROR(VLOOKUP(SiscoTable[[#This Row],[Código]],Hoja2!A:B,2,0)*SiscoTable[[#This Row],[Provta(Uns)]],0)</f>
        <v>89.123999999999995</v>
      </c>
      <c r="M5944" s="7">
        <v>0</v>
      </c>
      <c r="N5944" s="7">
        <v>6</v>
      </c>
      <c r="O5944" s="7">
        <f>IFERROR(VLOOKUP(SiscoTable[[#This Row],[Código]],Hoja2!A:B,2,0)*SiscoTable[[#This Row],[Stock_actual]],0)</f>
        <v>16.799999999999997</v>
      </c>
      <c r="P5944" s="6" t="s">
        <v>27</v>
      </c>
      <c r="Q5944" s="7">
        <v>35</v>
      </c>
      <c r="R5944" s="7">
        <v>63.960000000000008</v>
      </c>
      <c r="S5944" s="7" t="s">
        <v>11928</v>
      </c>
      <c r="BI5944"/>
      <c r="BJ5944"/>
    </row>
    <row r="5945" spans="2:62" x14ac:dyDescent="0.4">
      <c r="B5945" s="1">
        <v>28015</v>
      </c>
      <c r="C5945" s="6" t="s">
        <v>30</v>
      </c>
      <c r="D5945" s="6" t="s">
        <v>25</v>
      </c>
      <c r="E5945" s="6" t="s">
        <v>3268</v>
      </c>
      <c r="F5945" s="6" t="s">
        <v>7197</v>
      </c>
      <c r="G5945" s="6" t="s">
        <v>7198</v>
      </c>
      <c r="H5945" s="6" t="s">
        <v>7205</v>
      </c>
      <c r="I5945" s="6" t="s">
        <v>7235</v>
      </c>
      <c r="J5945" s="6" t="s">
        <v>5</v>
      </c>
      <c r="K5945" s="7">
        <v>33.5</v>
      </c>
      <c r="L5945" s="7">
        <f>IFERROR(VLOOKUP(SiscoTable[[#This Row],[Código]],Hoja2!A:B,2,0)*SiscoTable[[#This Row],[Provta(Uns)]],0)</f>
        <v>100.5</v>
      </c>
      <c r="M5945" s="7">
        <v>0</v>
      </c>
      <c r="N5945" s="7">
        <v>27</v>
      </c>
      <c r="O5945" s="7">
        <f>IFERROR(VLOOKUP(SiscoTable[[#This Row],[Código]],Hoja2!A:B,2,0)*SiscoTable[[#This Row],[Stock_actual]],0)</f>
        <v>81</v>
      </c>
      <c r="P5945" s="6" t="s">
        <v>751</v>
      </c>
      <c r="Q5945" s="7">
        <v>37</v>
      </c>
      <c r="R5945" s="7">
        <v>67.080000000000013</v>
      </c>
      <c r="S5945" s="7" t="s">
        <v>11928</v>
      </c>
      <c r="BI5945"/>
      <c r="BJ5945"/>
    </row>
    <row r="5946" spans="2:62" x14ac:dyDescent="0.4">
      <c r="B5946" s="1">
        <v>28016</v>
      </c>
      <c r="C5946" s="6" t="s">
        <v>8</v>
      </c>
      <c r="D5946" s="6" t="s">
        <v>30</v>
      </c>
      <c r="E5946" s="6" t="s">
        <v>3268</v>
      </c>
      <c r="F5946" s="6" t="s">
        <v>7197</v>
      </c>
      <c r="G5946" s="6" t="s">
        <v>7198</v>
      </c>
      <c r="H5946" s="6" t="s">
        <v>7205</v>
      </c>
      <c r="I5946" s="6" t="s">
        <v>7322</v>
      </c>
      <c r="J5946" s="6" t="s">
        <v>5</v>
      </c>
      <c r="K5946" s="7">
        <v>14</v>
      </c>
      <c r="L5946" s="7">
        <f>IFERROR(VLOOKUP(SiscoTable[[#This Row],[Código]],Hoja2!A:B,2,0)*SiscoTable[[#This Row],[Provta(Uns)]],0)</f>
        <v>39.199999999999996</v>
      </c>
      <c r="M5946" s="7">
        <v>0</v>
      </c>
      <c r="N5946" s="7">
        <v>24</v>
      </c>
      <c r="O5946" s="7">
        <f>IFERROR(VLOOKUP(SiscoTable[[#This Row],[Código]],Hoja2!A:B,2,0)*SiscoTable[[#This Row],[Stock_actual]],0)</f>
        <v>67.199999999999989</v>
      </c>
      <c r="P5946" s="6" t="s">
        <v>788</v>
      </c>
      <c r="Q5946" s="7">
        <v>16</v>
      </c>
      <c r="R5946" s="7">
        <v>0</v>
      </c>
      <c r="S5946" s="7" t="s">
        <v>11928</v>
      </c>
      <c r="BI5946"/>
      <c r="BJ5946"/>
    </row>
    <row r="5947" spans="2:62" x14ac:dyDescent="0.4">
      <c r="B5947" s="1">
        <v>28017</v>
      </c>
      <c r="C5947" s="6" t="s">
        <v>25</v>
      </c>
      <c r="D5947" s="6" t="s">
        <v>30</v>
      </c>
      <c r="E5947" s="6" t="s">
        <v>3268</v>
      </c>
      <c r="F5947" s="6" t="s">
        <v>7197</v>
      </c>
      <c r="G5947" s="6" t="s">
        <v>7800</v>
      </c>
      <c r="H5947" s="6" t="s">
        <v>7205</v>
      </c>
      <c r="I5947" s="6" t="s">
        <v>7801</v>
      </c>
      <c r="J5947" s="6" t="s">
        <v>5</v>
      </c>
      <c r="K5947" s="7">
        <v>9.67</v>
      </c>
      <c r="L5947" s="7">
        <f>IFERROR(VLOOKUP(SiscoTable[[#This Row],[Código]],Hoja2!A:B,2,0)*SiscoTable[[#This Row],[Provta(Uns)]],0)</f>
        <v>76.393000000000001</v>
      </c>
      <c r="M5947" s="7">
        <v>0</v>
      </c>
      <c r="N5947" s="7">
        <v>31</v>
      </c>
      <c r="O5947" s="7">
        <f>IFERROR(VLOOKUP(SiscoTable[[#This Row],[Código]],Hoja2!A:B,2,0)*SiscoTable[[#This Row],[Stock_actual]],0)</f>
        <v>244.9</v>
      </c>
      <c r="P5947" s="6" t="s">
        <v>623</v>
      </c>
      <c r="Q5947" s="7">
        <v>11</v>
      </c>
      <c r="R5947" s="7">
        <v>0</v>
      </c>
      <c r="S5947" s="7" t="s">
        <v>11928</v>
      </c>
      <c r="BI5947"/>
      <c r="BJ5947"/>
    </row>
    <row r="5948" spans="2:62" x14ac:dyDescent="0.4">
      <c r="B5948" s="1">
        <v>28018</v>
      </c>
      <c r="C5948" s="6" t="s">
        <v>30</v>
      </c>
      <c r="D5948" s="6" t="s">
        <v>30</v>
      </c>
      <c r="E5948" s="6" t="s">
        <v>3268</v>
      </c>
      <c r="F5948" s="6" t="s">
        <v>7197</v>
      </c>
      <c r="G5948" s="6" t="s">
        <v>7800</v>
      </c>
      <c r="H5948" s="6" t="s">
        <v>7205</v>
      </c>
      <c r="I5948" s="6" t="s">
        <v>7806</v>
      </c>
      <c r="J5948" s="6" t="s">
        <v>5</v>
      </c>
      <c r="K5948" s="7">
        <v>6</v>
      </c>
      <c r="L5948" s="7">
        <f>IFERROR(VLOOKUP(SiscoTable[[#This Row],[Código]],Hoja2!A:B,2,0)*SiscoTable[[#This Row],[Provta(Uns)]],0)</f>
        <v>46.8</v>
      </c>
      <c r="M5948" s="7">
        <v>0</v>
      </c>
      <c r="N5948" s="7">
        <v>21</v>
      </c>
      <c r="O5948" s="7">
        <f>IFERROR(VLOOKUP(SiscoTable[[#This Row],[Código]],Hoja2!A:B,2,0)*SiscoTable[[#This Row],[Stock_actual]],0)</f>
        <v>163.79999999999998</v>
      </c>
      <c r="P5948" s="6" t="s">
        <v>311</v>
      </c>
      <c r="Q5948" s="7">
        <v>7</v>
      </c>
      <c r="R5948" s="7">
        <v>0</v>
      </c>
      <c r="S5948" s="7" t="s">
        <v>11928</v>
      </c>
      <c r="BI5948"/>
      <c r="BJ5948"/>
    </row>
    <row r="5949" spans="2:62" x14ac:dyDescent="0.4">
      <c r="B5949" s="1">
        <v>28019</v>
      </c>
      <c r="C5949" s="6" t="s">
        <v>8</v>
      </c>
      <c r="D5949" s="6" t="s">
        <v>8</v>
      </c>
      <c r="E5949" s="6" t="s">
        <v>3268</v>
      </c>
      <c r="F5949" s="6" t="s">
        <v>7197</v>
      </c>
      <c r="G5949" s="6" t="s">
        <v>7800</v>
      </c>
      <c r="H5949" s="6" t="s">
        <v>7205</v>
      </c>
      <c r="I5949" s="6" t="s">
        <v>7808</v>
      </c>
      <c r="J5949" s="6" t="s">
        <v>5</v>
      </c>
      <c r="K5949" s="7">
        <v>0</v>
      </c>
      <c r="L5949" s="7">
        <f>IFERROR(VLOOKUP(SiscoTable[[#This Row],[Código]],Hoja2!A:B,2,0)*SiscoTable[[#This Row],[Provta(Uns)]],0)</f>
        <v>0</v>
      </c>
      <c r="M5949" s="7">
        <v>0</v>
      </c>
      <c r="N5949" s="7">
        <v>0</v>
      </c>
      <c r="O5949" s="7">
        <f>IFERROR(VLOOKUP(SiscoTable[[#This Row],[Código]],Hoja2!A:B,2,0)*SiscoTable[[#This Row],[Stock_actual]],0)</f>
        <v>0</v>
      </c>
      <c r="P5949" s="6" t="s">
        <v>7</v>
      </c>
      <c r="Q5949" s="7">
        <v>0</v>
      </c>
      <c r="R5949" s="7">
        <v>0</v>
      </c>
      <c r="S5949" s="7" t="s">
        <v>11928</v>
      </c>
      <c r="BI5949"/>
      <c r="BJ5949"/>
    </row>
    <row r="5950" spans="2:62" x14ac:dyDescent="0.4">
      <c r="B5950" s="1">
        <v>28021</v>
      </c>
      <c r="C5950" s="6" t="s">
        <v>30</v>
      </c>
      <c r="D5950" s="6" t="s">
        <v>25</v>
      </c>
      <c r="E5950" s="6" t="s">
        <v>3268</v>
      </c>
      <c r="F5950" s="6" t="s">
        <v>3269</v>
      </c>
      <c r="G5950" s="6" t="s">
        <v>5267</v>
      </c>
      <c r="H5950" s="6" t="s">
        <v>4276</v>
      </c>
      <c r="I5950" s="6" t="s">
        <v>5325</v>
      </c>
      <c r="J5950" s="6" t="s">
        <v>5</v>
      </c>
      <c r="K5950" s="7">
        <v>84.17</v>
      </c>
      <c r="L5950" s="7">
        <f>IFERROR(VLOOKUP(SiscoTable[[#This Row],[Código]],Hoja2!A:B,2,0)*SiscoTable[[#This Row],[Provta(Uns)]],0)</f>
        <v>210.42500000000001</v>
      </c>
      <c r="M5950" s="7">
        <v>96</v>
      </c>
      <c r="N5950" s="7">
        <v>44</v>
      </c>
      <c r="O5950" s="7">
        <f>IFERROR(VLOOKUP(SiscoTable[[#This Row],[Código]],Hoja2!A:B,2,0)*SiscoTable[[#This Row],[Stock_actual]],0)</f>
        <v>110</v>
      </c>
      <c r="P5950" s="6" t="s">
        <v>810</v>
      </c>
      <c r="Q5950" s="7">
        <v>93</v>
      </c>
      <c r="R5950" s="7">
        <v>73.56</v>
      </c>
      <c r="S5950" s="7" t="s">
        <v>11928</v>
      </c>
      <c r="BI5950"/>
      <c r="BJ5950"/>
    </row>
    <row r="5951" spans="2:62" x14ac:dyDescent="0.4">
      <c r="B5951" s="1">
        <v>28022</v>
      </c>
      <c r="C5951" s="6" t="s">
        <v>25</v>
      </c>
      <c r="D5951" s="6" t="s">
        <v>25</v>
      </c>
      <c r="E5951" s="6" t="s">
        <v>469</v>
      </c>
      <c r="F5951" s="6" t="s">
        <v>668</v>
      </c>
      <c r="G5951" s="6" t="s">
        <v>794</v>
      </c>
      <c r="H5951" s="6" t="s">
        <v>675</v>
      </c>
      <c r="I5951" s="6" t="s">
        <v>825</v>
      </c>
      <c r="J5951" s="6" t="s">
        <v>5</v>
      </c>
      <c r="K5951" s="7">
        <v>154.5</v>
      </c>
      <c r="L5951" s="34">
        <f>IFERROR(VLOOKUP(SiscoTable[[#This Row],[Código]],Hoja2!A:B,2,0)*SiscoTable[[#This Row],[Provta(Uns)]],0)</f>
        <v>432.59999999999997</v>
      </c>
      <c r="M5951" s="7">
        <v>0</v>
      </c>
      <c r="N5951" s="7">
        <v>65</v>
      </c>
      <c r="O5951" s="34">
        <f>IFERROR(VLOOKUP(SiscoTable[[#This Row],[Código]],Hoja2!A:B,2,0)*SiscoTable[[#This Row],[Stock_actual]],0)</f>
        <v>182</v>
      </c>
      <c r="P5951" s="6" t="s">
        <v>237</v>
      </c>
      <c r="Q5951" s="7">
        <v>170</v>
      </c>
      <c r="R5951" s="7">
        <v>310.95000000000005</v>
      </c>
      <c r="S5951" s="7" t="s">
        <v>11924</v>
      </c>
      <c r="BI5951"/>
      <c r="BJ5951"/>
    </row>
    <row r="5952" spans="2:62" x14ac:dyDescent="0.4">
      <c r="B5952" s="1">
        <v>28023</v>
      </c>
      <c r="C5952" s="6" t="s">
        <v>30</v>
      </c>
      <c r="D5952" s="6" t="s">
        <v>30</v>
      </c>
      <c r="E5952" s="6" t="s">
        <v>3268</v>
      </c>
      <c r="F5952" s="6" t="s">
        <v>7197</v>
      </c>
      <c r="G5952" s="6" t="s">
        <v>7800</v>
      </c>
      <c r="H5952" s="6" t="s">
        <v>7205</v>
      </c>
      <c r="I5952" s="6" t="s">
        <v>7807</v>
      </c>
      <c r="J5952" s="6" t="s">
        <v>5</v>
      </c>
      <c r="K5952" s="7">
        <v>14.67</v>
      </c>
      <c r="L5952" s="7">
        <f>IFERROR(VLOOKUP(SiscoTable[[#This Row],[Código]],Hoja2!A:B,2,0)*SiscoTable[[#This Row],[Provta(Uns)]],0)</f>
        <v>130.56300000000002</v>
      </c>
      <c r="M5952" s="7">
        <v>0</v>
      </c>
      <c r="N5952" s="7">
        <v>20</v>
      </c>
      <c r="O5952" s="7">
        <f>IFERROR(VLOOKUP(SiscoTable[[#This Row],[Código]],Hoja2!A:B,2,0)*SiscoTable[[#This Row],[Stock_actual]],0)</f>
        <v>178</v>
      </c>
      <c r="P5952" s="6" t="s">
        <v>575</v>
      </c>
      <c r="Q5952" s="7">
        <v>16</v>
      </c>
      <c r="R5952" s="7">
        <v>0</v>
      </c>
      <c r="S5952" s="7" t="s">
        <v>11928</v>
      </c>
      <c r="BI5952"/>
      <c r="BJ5952"/>
    </row>
    <row r="5953" spans="2:62" x14ac:dyDescent="0.4">
      <c r="B5953" s="1">
        <v>28024</v>
      </c>
      <c r="C5953" s="6" t="s">
        <v>8</v>
      </c>
      <c r="D5953" s="6" t="s">
        <v>8</v>
      </c>
      <c r="E5953" s="6" t="s">
        <v>469</v>
      </c>
      <c r="F5953" s="6" t="s">
        <v>210</v>
      </c>
      <c r="G5953" s="6" t="s">
        <v>550</v>
      </c>
      <c r="H5953" s="6" t="s">
        <v>213</v>
      </c>
      <c r="I5953" s="6" t="s">
        <v>594</v>
      </c>
      <c r="J5953" s="6" t="s">
        <v>5</v>
      </c>
      <c r="K5953" s="7">
        <v>0</v>
      </c>
      <c r="L5953" s="34">
        <f>IFERROR(VLOOKUP(SiscoTable[[#This Row],[Código]],Hoja2!A:B,2,0)*SiscoTable[[#This Row],[Provta(Uns)]],0)</f>
        <v>0</v>
      </c>
      <c r="M5953" s="7">
        <v>0</v>
      </c>
      <c r="N5953" s="7">
        <v>0</v>
      </c>
      <c r="O5953" s="34">
        <f>IFERROR(VLOOKUP(SiscoTable[[#This Row],[Código]],Hoja2!A:B,2,0)*SiscoTable[[#This Row],[Stock_actual]],0)</f>
        <v>0</v>
      </c>
      <c r="P5953" s="6" t="s">
        <v>7</v>
      </c>
      <c r="Q5953" s="7">
        <v>0</v>
      </c>
      <c r="R5953" s="7">
        <v>0</v>
      </c>
      <c r="S5953" s="7" t="s">
        <v>11924</v>
      </c>
      <c r="BI5953"/>
      <c r="BJ5953"/>
    </row>
    <row r="5954" spans="2:62" x14ac:dyDescent="0.4">
      <c r="B5954" s="1">
        <v>28025</v>
      </c>
      <c r="C5954" s="6" t="s">
        <v>30</v>
      </c>
      <c r="D5954" s="6" t="s">
        <v>25</v>
      </c>
      <c r="E5954" s="6" t="s">
        <v>3268</v>
      </c>
      <c r="F5954" s="6" t="s">
        <v>3269</v>
      </c>
      <c r="G5954" s="6" t="s">
        <v>634</v>
      </c>
      <c r="H5954" s="6" t="s">
        <v>4847</v>
      </c>
      <c r="I5954" s="6" t="s">
        <v>4846</v>
      </c>
      <c r="J5954" s="6" t="s">
        <v>5</v>
      </c>
      <c r="K5954" s="7">
        <v>34.83</v>
      </c>
      <c r="L5954" s="7">
        <f>IFERROR(VLOOKUP(SiscoTable[[#This Row],[Código]],Hoja2!A:B,2,0)*SiscoTable[[#This Row],[Provta(Uns)]],0)</f>
        <v>101.00699999999999</v>
      </c>
      <c r="M5954" s="7">
        <v>0</v>
      </c>
      <c r="N5954" s="7">
        <v>102</v>
      </c>
      <c r="O5954" s="7">
        <f>IFERROR(VLOOKUP(SiscoTable[[#This Row],[Código]],Hoja2!A:B,2,0)*SiscoTable[[#This Row],[Stock_actual]],0)</f>
        <v>295.8</v>
      </c>
      <c r="P5954" s="6" t="s">
        <v>316</v>
      </c>
      <c r="Q5954" s="7">
        <v>38</v>
      </c>
      <c r="R5954" s="7">
        <v>0</v>
      </c>
      <c r="S5954" s="7" t="s">
        <v>11927</v>
      </c>
      <c r="BI5954"/>
      <c r="BJ5954"/>
    </row>
    <row r="5955" spans="2:62" x14ac:dyDescent="0.4">
      <c r="B5955" s="1">
        <v>28026</v>
      </c>
      <c r="C5955" s="6" t="s">
        <v>30</v>
      </c>
      <c r="D5955" s="6" t="s">
        <v>25</v>
      </c>
      <c r="E5955" s="6" t="s">
        <v>3268</v>
      </c>
      <c r="F5955" s="6" t="s">
        <v>3269</v>
      </c>
      <c r="G5955" s="6" t="s">
        <v>634</v>
      </c>
      <c r="H5955" s="6" t="s">
        <v>4847</v>
      </c>
      <c r="I5955" s="6" t="s">
        <v>4848</v>
      </c>
      <c r="J5955" s="6" t="s">
        <v>5</v>
      </c>
      <c r="K5955" s="7">
        <v>52.67</v>
      </c>
      <c r="L5955" s="7">
        <f>IFERROR(VLOOKUP(SiscoTable[[#This Row],[Código]],Hoja2!A:B,2,0)*SiscoTable[[#This Row],[Provta(Uns)]],0)</f>
        <v>79.004999999999995</v>
      </c>
      <c r="M5955" s="7">
        <v>0</v>
      </c>
      <c r="N5955" s="7">
        <v>46</v>
      </c>
      <c r="O5955" s="7">
        <f>IFERROR(VLOOKUP(SiscoTable[[#This Row],[Código]],Hoja2!A:B,2,0)*SiscoTable[[#This Row],[Stock_actual]],0)</f>
        <v>69</v>
      </c>
      <c r="P5955" s="6" t="s">
        <v>812</v>
      </c>
      <c r="Q5955" s="7">
        <v>58</v>
      </c>
      <c r="R5955" s="7">
        <v>105.36000000000001</v>
      </c>
      <c r="S5955" s="7" t="s">
        <v>11927</v>
      </c>
      <c r="BI5955"/>
      <c r="BJ5955"/>
    </row>
    <row r="5956" spans="2:62" x14ac:dyDescent="0.4">
      <c r="B5956" s="1">
        <v>28027</v>
      </c>
      <c r="C5956" s="6" t="s">
        <v>8</v>
      </c>
      <c r="D5956" s="6" t="s">
        <v>25</v>
      </c>
      <c r="E5956" s="6" t="s">
        <v>3268</v>
      </c>
      <c r="F5956" s="6" t="s">
        <v>3269</v>
      </c>
      <c r="G5956" s="6" t="s">
        <v>634</v>
      </c>
      <c r="H5956" s="6" t="s">
        <v>4847</v>
      </c>
      <c r="I5956" s="6" t="s">
        <v>4911</v>
      </c>
      <c r="J5956" s="6" t="s">
        <v>5</v>
      </c>
      <c r="K5956" s="7">
        <v>20.83</v>
      </c>
      <c r="L5956" s="7">
        <f>IFERROR(VLOOKUP(SiscoTable[[#This Row],[Código]],Hoja2!A:B,2,0)*SiscoTable[[#This Row],[Provta(Uns)]],0)</f>
        <v>24.995999999999999</v>
      </c>
      <c r="M5956" s="7">
        <v>0</v>
      </c>
      <c r="N5956" s="7">
        <v>-2</v>
      </c>
      <c r="O5956" s="7">
        <f>IFERROR(VLOOKUP(SiscoTable[[#This Row],[Código]],Hoja2!A:B,2,0)*SiscoTable[[#This Row],[Stock_actual]],0)</f>
        <v>-2.4</v>
      </c>
      <c r="P5956" s="6" t="s">
        <v>7</v>
      </c>
      <c r="Q5956" s="7">
        <v>23</v>
      </c>
      <c r="R5956" s="7">
        <v>41.4</v>
      </c>
      <c r="S5956" s="7" t="s">
        <v>11927</v>
      </c>
      <c r="BI5956"/>
      <c r="BJ5956"/>
    </row>
    <row r="5957" spans="2:62" x14ac:dyDescent="0.4">
      <c r="B5957" s="1">
        <v>28028</v>
      </c>
      <c r="C5957" s="6" t="s">
        <v>8</v>
      </c>
      <c r="D5957" s="6" t="s">
        <v>30</v>
      </c>
      <c r="E5957" s="6" t="s">
        <v>3268</v>
      </c>
      <c r="F5957" s="6" t="s">
        <v>3269</v>
      </c>
      <c r="G5957" s="6" t="s">
        <v>634</v>
      </c>
      <c r="H5957" s="6" t="s">
        <v>4847</v>
      </c>
      <c r="I5957" s="6" t="s">
        <v>4912</v>
      </c>
      <c r="J5957" s="6" t="s">
        <v>5</v>
      </c>
      <c r="K5957" s="7">
        <v>9</v>
      </c>
      <c r="L5957" s="7">
        <f>IFERROR(VLOOKUP(SiscoTable[[#This Row],[Código]],Hoja2!A:B,2,0)*SiscoTable[[#This Row],[Provta(Uns)]],0)</f>
        <v>10.799999999999999</v>
      </c>
      <c r="M5957" s="7">
        <v>0</v>
      </c>
      <c r="N5957" s="7">
        <v>0</v>
      </c>
      <c r="O5957" s="7">
        <f>IFERROR(VLOOKUP(SiscoTable[[#This Row],[Código]],Hoja2!A:B,2,0)*SiscoTable[[#This Row],[Stock_actual]],0)</f>
        <v>0</v>
      </c>
      <c r="P5957" s="6" t="s">
        <v>7</v>
      </c>
      <c r="Q5957" s="7">
        <v>10</v>
      </c>
      <c r="R5957" s="7">
        <v>18</v>
      </c>
      <c r="S5957" s="7" t="s">
        <v>11927</v>
      </c>
      <c r="BI5957"/>
      <c r="BJ5957"/>
    </row>
    <row r="5958" spans="2:62" x14ac:dyDescent="0.4">
      <c r="B5958" s="1">
        <v>28029</v>
      </c>
      <c r="C5958" s="6" t="s">
        <v>30</v>
      </c>
      <c r="D5958" s="6" t="s">
        <v>25</v>
      </c>
      <c r="E5958" s="6" t="s">
        <v>3268</v>
      </c>
      <c r="F5958" s="6" t="s">
        <v>3269</v>
      </c>
      <c r="G5958" s="6" t="s">
        <v>5267</v>
      </c>
      <c r="H5958" s="6" t="s">
        <v>2856</v>
      </c>
      <c r="I5958" s="6" t="s">
        <v>5326</v>
      </c>
      <c r="J5958" s="6" t="s">
        <v>5</v>
      </c>
      <c r="K5958" s="7">
        <v>16.329999999999998</v>
      </c>
      <c r="L5958" s="7">
        <f>IFERROR(VLOOKUP(SiscoTable[[#This Row],[Código]],Hoja2!A:B,2,0)*SiscoTable[[#This Row],[Provta(Uns)]],0)</f>
        <v>26.128</v>
      </c>
      <c r="M5958" s="7">
        <v>0</v>
      </c>
      <c r="N5958" s="7">
        <v>0</v>
      </c>
      <c r="O5958" s="7">
        <f>IFERROR(VLOOKUP(SiscoTable[[#This Row],[Código]],Hoja2!A:B,2,0)*SiscoTable[[#This Row],[Stock_actual]],0)</f>
        <v>0</v>
      </c>
      <c r="P5958" s="6" t="s">
        <v>7</v>
      </c>
      <c r="Q5958" s="7">
        <v>18</v>
      </c>
      <c r="R5958" s="7">
        <v>32.400000000000006</v>
      </c>
      <c r="S5958" s="7" t="s">
        <v>11928</v>
      </c>
      <c r="BI5958"/>
      <c r="BJ5958"/>
    </row>
    <row r="5959" spans="2:62" x14ac:dyDescent="0.4">
      <c r="B5959" s="1">
        <v>28030</v>
      </c>
      <c r="C5959" s="6" t="s">
        <v>25</v>
      </c>
      <c r="D5959" s="6" t="s">
        <v>25</v>
      </c>
      <c r="E5959" s="6" t="s">
        <v>469</v>
      </c>
      <c r="F5959" s="6" t="s">
        <v>1050</v>
      </c>
      <c r="G5959" s="6" t="s">
        <v>1309</v>
      </c>
      <c r="H5959" s="6" t="s">
        <v>1066</v>
      </c>
      <c r="I5959" s="6" t="s">
        <v>1364</v>
      </c>
      <c r="J5959" s="6" t="s">
        <v>5</v>
      </c>
      <c r="K5959" s="7">
        <v>220.83</v>
      </c>
      <c r="L5959" s="7">
        <f>IFERROR(VLOOKUP(SiscoTable[[#This Row],[Código]],Hoja2!A:B,2,0)*SiscoTable[[#This Row],[Provta(Uns)]],0)</f>
        <v>220.83</v>
      </c>
      <c r="M5959" s="7">
        <v>0</v>
      </c>
      <c r="N5959" s="7">
        <v>208</v>
      </c>
      <c r="O5959" s="7">
        <f>IFERROR(VLOOKUP(SiscoTable[[#This Row],[Código]],Hoja2!A:B,2,0)*SiscoTable[[#This Row],[Stock_actual]],0)</f>
        <v>208</v>
      </c>
      <c r="P5959" s="6" t="s">
        <v>474</v>
      </c>
      <c r="Q5959" s="7">
        <v>243</v>
      </c>
      <c r="R5959" s="7">
        <v>439.68000000000006</v>
      </c>
      <c r="S5959" s="7" t="s">
        <v>11927</v>
      </c>
      <c r="BI5959"/>
      <c r="BJ5959"/>
    </row>
    <row r="5960" spans="2:62" x14ac:dyDescent="0.4">
      <c r="B5960" s="1">
        <v>28031</v>
      </c>
      <c r="C5960" s="6" t="s">
        <v>30</v>
      </c>
      <c r="D5960" s="6" t="s">
        <v>8</v>
      </c>
      <c r="E5960" s="6" t="s">
        <v>0</v>
      </c>
      <c r="F5960" s="6" t="s">
        <v>73</v>
      </c>
      <c r="G5960" s="6" t="s">
        <v>73</v>
      </c>
      <c r="H5960" s="6" t="s">
        <v>4</v>
      </c>
      <c r="I5960" s="6" t="s">
        <v>114</v>
      </c>
      <c r="J5960" s="6" t="s">
        <v>5</v>
      </c>
      <c r="K5960" s="7">
        <v>0.83</v>
      </c>
      <c r="L5960" s="7">
        <f>IFERROR(VLOOKUP(SiscoTable[[#This Row],[Código]],Hoja2!A:B,2,0)*SiscoTable[[#This Row],[Provta(Uns)]],0)</f>
        <v>53.949999999999996</v>
      </c>
      <c r="M5960" s="7">
        <v>0</v>
      </c>
      <c r="N5960" s="7">
        <v>1</v>
      </c>
      <c r="O5960" s="7">
        <f>IFERROR(VLOOKUP(SiscoTable[[#This Row],[Código]],Hoja2!A:B,2,0)*SiscoTable[[#This Row],[Stock_actual]],0)</f>
        <v>65</v>
      </c>
      <c r="P5960" s="6" t="s">
        <v>115</v>
      </c>
      <c r="Q5960" s="7">
        <v>1</v>
      </c>
      <c r="R5960" s="7">
        <v>1.79</v>
      </c>
      <c r="S5960" s="7" t="s">
        <v>11923</v>
      </c>
      <c r="BI5960"/>
      <c r="BJ5960"/>
    </row>
    <row r="5961" spans="2:62" x14ac:dyDescent="0.4">
      <c r="B5961" s="1">
        <v>28032</v>
      </c>
      <c r="C5961" s="6" t="s">
        <v>8</v>
      </c>
      <c r="D5961" s="6" t="s">
        <v>8</v>
      </c>
      <c r="E5961" s="6" t="s">
        <v>0</v>
      </c>
      <c r="F5961" s="6" t="s">
        <v>73</v>
      </c>
      <c r="G5961" s="6" t="s">
        <v>73</v>
      </c>
      <c r="H5961" s="6" t="s">
        <v>4</v>
      </c>
      <c r="I5961" s="6" t="s">
        <v>142</v>
      </c>
      <c r="J5961" s="6" t="s">
        <v>5</v>
      </c>
      <c r="K5961" s="7">
        <v>0</v>
      </c>
      <c r="L5961" s="7">
        <f>IFERROR(VLOOKUP(SiscoTable[[#This Row],[Código]],Hoja2!A:B,2,0)*SiscoTable[[#This Row],[Provta(Uns)]],0)</f>
        <v>0</v>
      </c>
      <c r="M5961" s="7">
        <v>0</v>
      </c>
      <c r="N5961" s="7">
        <v>0</v>
      </c>
      <c r="O5961" s="7">
        <f>IFERROR(VLOOKUP(SiscoTable[[#This Row],[Código]],Hoja2!A:B,2,0)*SiscoTable[[#This Row],[Stock_actual]],0)</f>
        <v>0</v>
      </c>
      <c r="P5961" s="6" t="s">
        <v>7</v>
      </c>
      <c r="Q5961" s="7">
        <v>0</v>
      </c>
      <c r="R5961" s="7">
        <v>0</v>
      </c>
      <c r="S5961" s="7" t="s">
        <v>11923</v>
      </c>
      <c r="BI5961"/>
      <c r="BJ5961"/>
    </row>
    <row r="5962" spans="2:62" x14ac:dyDescent="0.4">
      <c r="B5962" s="1">
        <v>28033</v>
      </c>
      <c r="C5962" s="6" t="s">
        <v>30</v>
      </c>
      <c r="D5962" s="6" t="s">
        <v>30</v>
      </c>
      <c r="E5962" s="6" t="s">
        <v>8482</v>
      </c>
      <c r="F5962" s="6" t="s">
        <v>10720</v>
      </c>
      <c r="G5962" s="6" t="s">
        <v>11322</v>
      </c>
      <c r="H5962" s="6" t="s">
        <v>11325</v>
      </c>
      <c r="I5962" s="6" t="s">
        <v>11353</v>
      </c>
      <c r="J5962" s="6" t="s">
        <v>5</v>
      </c>
      <c r="K5962" s="7">
        <v>13.17</v>
      </c>
      <c r="L5962" s="7">
        <f>IFERROR(VLOOKUP(SiscoTable[[#This Row],[Código]],Hoja2!A:B,2,0)*SiscoTable[[#This Row],[Provta(Uns)]],0)</f>
        <v>90.873000000000005</v>
      </c>
      <c r="M5962" s="7">
        <v>0</v>
      </c>
      <c r="N5962" s="7">
        <v>70</v>
      </c>
      <c r="O5962" s="7">
        <f>IFERROR(VLOOKUP(SiscoTable[[#This Row],[Código]],Hoja2!A:B,2,0)*SiscoTable[[#This Row],[Stock_actual]],0)</f>
        <v>483</v>
      </c>
      <c r="P5962" s="6" t="s">
        <v>977</v>
      </c>
      <c r="Q5962" s="7">
        <v>15</v>
      </c>
      <c r="R5962" s="7">
        <v>0</v>
      </c>
      <c r="S5962" s="7" t="s">
        <v>11926</v>
      </c>
      <c r="BI5962"/>
      <c r="BJ5962"/>
    </row>
    <row r="5963" spans="2:62" x14ac:dyDescent="0.4">
      <c r="B5963" s="1">
        <v>28034</v>
      </c>
      <c r="C5963" s="6" t="s">
        <v>30</v>
      </c>
      <c r="D5963" s="6" t="s">
        <v>8</v>
      </c>
      <c r="E5963" s="6" t="s">
        <v>8482</v>
      </c>
      <c r="F5963" s="6" t="s">
        <v>1736</v>
      </c>
      <c r="G5963" s="6" t="s">
        <v>10616</v>
      </c>
      <c r="H5963" s="6" t="s">
        <v>10668</v>
      </c>
      <c r="I5963" s="6" t="s">
        <v>10667</v>
      </c>
      <c r="J5963" s="6" t="s">
        <v>5</v>
      </c>
      <c r="K5963" s="7">
        <v>0</v>
      </c>
      <c r="L5963" s="7">
        <f>IFERROR(VLOOKUP(SiscoTable[[#This Row],[Código]],Hoja2!A:B,2,0)*SiscoTable[[#This Row],[Provta(Uns)]],0)</f>
        <v>0</v>
      </c>
      <c r="M5963" s="7">
        <v>0</v>
      </c>
      <c r="N5963" s="7">
        <v>0</v>
      </c>
      <c r="O5963" s="7">
        <f>IFERROR(VLOOKUP(SiscoTable[[#This Row],[Código]],Hoja2!A:B,2,0)*SiscoTable[[#This Row],[Stock_actual]],0)</f>
        <v>0</v>
      </c>
      <c r="P5963" s="6" t="s">
        <v>7</v>
      </c>
      <c r="Q5963" s="7">
        <v>0</v>
      </c>
      <c r="R5963" s="7">
        <v>0</v>
      </c>
      <c r="S5963" s="7" t="s">
        <v>11926</v>
      </c>
      <c r="BI5963"/>
      <c r="BJ5963"/>
    </row>
    <row r="5964" spans="2:62" x14ac:dyDescent="0.4">
      <c r="B5964" s="1">
        <v>28036</v>
      </c>
      <c r="C5964" s="6" t="s">
        <v>8</v>
      </c>
      <c r="D5964" s="6" t="s">
        <v>8</v>
      </c>
      <c r="E5964" s="6" t="s">
        <v>0</v>
      </c>
      <c r="F5964" s="6" t="s">
        <v>73</v>
      </c>
      <c r="G5964" s="6" t="s">
        <v>73</v>
      </c>
      <c r="H5964" s="6" t="s">
        <v>4</v>
      </c>
      <c r="I5964" s="6" t="s">
        <v>155</v>
      </c>
      <c r="J5964" s="6" t="s">
        <v>5</v>
      </c>
      <c r="K5964" s="7">
        <v>0</v>
      </c>
      <c r="L5964" s="7">
        <f>IFERROR(VLOOKUP(SiscoTable[[#This Row],[Código]],Hoja2!A:B,2,0)*SiscoTable[[#This Row],[Provta(Uns)]],0)</f>
        <v>0</v>
      </c>
      <c r="M5964" s="7">
        <v>0</v>
      </c>
      <c r="N5964" s="7">
        <v>0</v>
      </c>
      <c r="O5964" s="7">
        <f>IFERROR(VLOOKUP(SiscoTable[[#This Row],[Código]],Hoja2!A:B,2,0)*SiscoTable[[#This Row],[Stock_actual]],0)</f>
        <v>0</v>
      </c>
      <c r="P5964" s="6" t="s">
        <v>7</v>
      </c>
      <c r="Q5964" s="7">
        <v>0</v>
      </c>
      <c r="R5964" s="7">
        <v>0</v>
      </c>
      <c r="S5964" s="7" t="s">
        <v>11923</v>
      </c>
      <c r="BI5964"/>
      <c r="BJ5964"/>
    </row>
    <row r="5965" spans="2:62" x14ac:dyDescent="0.4">
      <c r="B5965" s="1">
        <v>28037</v>
      </c>
      <c r="C5965" s="6" t="s">
        <v>8</v>
      </c>
      <c r="D5965" s="6" t="s">
        <v>8</v>
      </c>
      <c r="E5965" s="6" t="s">
        <v>0</v>
      </c>
      <c r="F5965" s="6" t="s">
        <v>73</v>
      </c>
      <c r="G5965" s="6" t="s">
        <v>73</v>
      </c>
      <c r="H5965" s="6" t="s">
        <v>4</v>
      </c>
      <c r="I5965" s="6" t="s">
        <v>133</v>
      </c>
      <c r="J5965" s="6" t="s">
        <v>5</v>
      </c>
      <c r="K5965" s="7">
        <v>0</v>
      </c>
      <c r="L5965" s="7">
        <f>IFERROR(VLOOKUP(SiscoTable[[#This Row],[Código]],Hoja2!A:B,2,0)*SiscoTable[[#This Row],[Provta(Uns)]],0)</f>
        <v>0</v>
      </c>
      <c r="M5965" s="7">
        <v>0</v>
      </c>
      <c r="N5965" s="7">
        <v>1</v>
      </c>
      <c r="O5965" s="7">
        <f>IFERROR(VLOOKUP(SiscoTable[[#This Row],[Código]],Hoja2!A:B,2,0)*SiscoTable[[#This Row],[Stock_actual]],0)</f>
        <v>3</v>
      </c>
      <c r="P5965" s="6" t="s">
        <v>134</v>
      </c>
      <c r="Q5965" s="7">
        <v>0</v>
      </c>
      <c r="R5965" s="7">
        <v>0</v>
      </c>
      <c r="S5965" s="7" t="s">
        <v>11923</v>
      </c>
      <c r="BI5965"/>
      <c r="BJ5965"/>
    </row>
    <row r="5966" spans="2:62" x14ac:dyDescent="0.4">
      <c r="B5966" s="1">
        <v>28038</v>
      </c>
      <c r="C5966" s="6" t="s">
        <v>25</v>
      </c>
      <c r="D5966" s="6" t="s">
        <v>25</v>
      </c>
      <c r="E5966" s="6" t="s">
        <v>0</v>
      </c>
      <c r="F5966" s="6" t="s">
        <v>73</v>
      </c>
      <c r="G5966" s="6" t="s">
        <v>73</v>
      </c>
      <c r="H5966" s="6" t="s">
        <v>4</v>
      </c>
      <c r="I5966" s="6" t="s">
        <v>79</v>
      </c>
      <c r="J5966" s="6" t="s">
        <v>5</v>
      </c>
      <c r="K5966" s="7">
        <v>65.67</v>
      </c>
      <c r="L5966" s="7">
        <f>IFERROR(VLOOKUP(SiscoTable[[#This Row],[Código]],Hoja2!A:B,2,0)*SiscoTable[[#This Row],[Provta(Uns)]],0)</f>
        <v>459.69</v>
      </c>
      <c r="M5966" s="7">
        <v>0</v>
      </c>
      <c r="N5966" s="7">
        <v>4</v>
      </c>
      <c r="O5966" s="7">
        <f>IFERROR(VLOOKUP(SiscoTable[[#This Row],[Código]],Hoja2!A:B,2,0)*SiscoTable[[#This Row],[Stock_actual]],0)</f>
        <v>28</v>
      </c>
      <c r="P5966" s="6" t="s">
        <v>80</v>
      </c>
      <c r="Q5966" s="7">
        <v>72</v>
      </c>
      <c r="R5966" s="7">
        <v>131.78</v>
      </c>
      <c r="S5966" s="7" t="s">
        <v>11923</v>
      </c>
      <c r="BI5966"/>
      <c r="BJ5966"/>
    </row>
    <row r="5967" spans="2:62" x14ac:dyDescent="0.4">
      <c r="B5967" s="1">
        <v>28039</v>
      </c>
      <c r="C5967" s="6" t="s">
        <v>8</v>
      </c>
      <c r="D5967" s="6" t="s">
        <v>8</v>
      </c>
      <c r="E5967" s="6" t="s">
        <v>0</v>
      </c>
      <c r="F5967" s="6" t="s">
        <v>73</v>
      </c>
      <c r="G5967" s="6" t="s">
        <v>73</v>
      </c>
      <c r="H5967" s="6" t="s">
        <v>4</v>
      </c>
      <c r="I5967" s="6" t="s">
        <v>143</v>
      </c>
      <c r="J5967" s="6" t="s">
        <v>5</v>
      </c>
      <c r="K5967" s="7">
        <v>5.5</v>
      </c>
      <c r="L5967" s="7">
        <f>IFERROR(VLOOKUP(SiscoTable[[#This Row],[Código]],Hoja2!A:B,2,0)*SiscoTable[[#This Row],[Provta(Uns)]],0)</f>
        <v>30.799999999999997</v>
      </c>
      <c r="M5967" s="7">
        <v>0</v>
      </c>
      <c r="N5967" s="7">
        <v>4</v>
      </c>
      <c r="O5967" s="7">
        <f>IFERROR(VLOOKUP(SiscoTable[[#This Row],[Código]],Hoja2!A:B,2,0)*SiscoTable[[#This Row],[Stock_actual]],0)</f>
        <v>22.4</v>
      </c>
      <c r="P5967" s="6" t="s">
        <v>144</v>
      </c>
      <c r="Q5967" s="7">
        <v>6</v>
      </c>
      <c r="R5967" s="7">
        <v>10.76</v>
      </c>
      <c r="S5967" s="7" t="s">
        <v>11923</v>
      </c>
      <c r="BI5967"/>
      <c r="BJ5967"/>
    </row>
    <row r="5968" spans="2:62" x14ac:dyDescent="0.4">
      <c r="B5968" s="1">
        <v>28040</v>
      </c>
      <c r="C5968" s="6" t="s">
        <v>8</v>
      </c>
      <c r="D5968" s="6" t="s">
        <v>8</v>
      </c>
      <c r="E5968" s="6" t="s">
        <v>0</v>
      </c>
      <c r="F5968" s="6" t="s">
        <v>73</v>
      </c>
      <c r="G5968" s="6" t="s">
        <v>73</v>
      </c>
      <c r="H5968" s="6" t="s">
        <v>4</v>
      </c>
      <c r="I5968" s="6" t="s">
        <v>135</v>
      </c>
      <c r="J5968" s="6" t="s">
        <v>5</v>
      </c>
      <c r="K5968" s="7">
        <v>0.33</v>
      </c>
      <c r="L5968" s="7">
        <f>IFERROR(VLOOKUP(SiscoTable[[#This Row],[Código]],Hoja2!A:B,2,0)*SiscoTable[[#This Row],[Provta(Uns)]],0)</f>
        <v>1.6500000000000001</v>
      </c>
      <c r="M5968" s="7">
        <v>0</v>
      </c>
      <c r="N5968" s="7">
        <v>52</v>
      </c>
      <c r="O5968" s="7">
        <f>IFERROR(VLOOKUP(SiscoTable[[#This Row],[Código]],Hoja2!A:B,2,0)*SiscoTable[[#This Row],[Stock_actual]],0)</f>
        <v>260</v>
      </c>
      <c r="P5968" s="6" t="s">
        <v>136</v>
      </c>
      <c r="Q5968" s="7">
        <v>0</v>
      </c>
      <c r="R5968" s="7">
        <v>0</v>
      </c>
      <c r="S5968" s="7" t="s">
        <v>11923</v>
      </c>
      <c r="BI5968"/>
      <c r="BJ5968"/>
    </row>
    <row r="5969" spans="2:62" x14ac:dyDescent="0.4">
      <c r="B5969" s="1">
        <v>28041</v>
      </c>
      <c r="C5969" s="6" t="s">
        <v>30</v>
      </c>
      <c r="D5969" s="6" t="s">
        <v>8</v>
      </c>
      <c r="E5969" s="6" t="s">
        <v>3268</v>
      </c>
      <c r="F5969" s="6" t="s">
        <v>3269</v>
      </c>
      <c r="G5969" s="6" t="s">
        <v>4161</v>
      </c>
      <c r="H5969" s="6" t="s">
        <v>4179</v>
      </c>
      <c r="I5969" s="6" t="s">
        <v>4178</v>
      </c>
      <c r="J5969" s="6" t="s">
        <v>5</v>
      </c>
      <c r="K5969" s="7">
        <v>3.67</v>
      </c>
      <c r="L5969" s="7">
        <f>IFERROR(VLOOKUP(SiscoTable[[#This Row],[Código]],Hoja2!A:B,2,0)*SiscoTable[[#This Row],[Provta(Uns)]],0)</f>
        <v>54.683</v>
      </c>
      <c r="M5969" s="7">
        <v>0</v>
      </c>
      <c r="N5969" s="7">
        <v>15</v>
      </c>
      <c r="O5969" s="7">
        <f>IFERROR(VLOOKUP(SiscoTable[[#This Row],[Código]],Hoja2!A:B,2,0)*SiscoTable[[#This Row],[Stock_actual]],0)</f>
        <v>223.5</v>
      </c>
      <c r="P5969" s="6" t="s">
        <v>2346</v>
      </c>
      <c r="Q5969" s="7">
        <v>4</v>
      </c>
      <c r="R5969" s="7">
        <v>0</v>
      </c>
      <c r="S5969" s="7" t="s">
        <v>11925</v>
      </c>
      <c r="BI5969"/>
      <c r="BJ5969"/>
    </row>
    <row r="5970" spans="2:62" x14ac:dyDescent="0.4">
      <c r="B5970" s="1">
        <v>28042</v>
      </c>
      <c r="C5970" s="6" t="s">
        <v>8</v>
      </c>
      <c r="D5970" s="6" t="s">
        <v>8</v>
      </c>
      <c r="E5970" s="6" t="s">
        <v>3268</v>
      </c>
      <c r="F5970" s="6" t="s">
        <v>6059</v>
      </c>
      <c r="G5970" s="6" t="s">
        <v>6307</v>
      </c>
      <c r="H5970" s="6" t="s">
        <v>6375</v>
      </c>
      <c r="I5970" s="6" t="s">
        <v>6374</v>
      </c>
      <c r="J5970" s="6" t="s">
        <v>5</v>
      </c>
      <c r="K5970" s="7">
        <v>0.17</v>
      </c>
      <c r="L5970" s="7">
        <f>IFERROR(VLOOKUP(SiscoTable[[#This Row],[Código]],Hoja2!A:B,2,0)*SiscoTable[[#This Row],[Provta(Uns)]],0)</f>
        <v>21.25</v>
      </c>
      <c r="M5970" s="7">
        <v>0</v>
      </c>
      <c r="N5970" s="7">
        <v>2</v>
      </c>
      <c r="O5970" s="7">
        <f>IFERROR(VLOOKUP(SiscoTable[[#This Row],[Código]],Hoja2!A:B,2,0)*SiscoTable[[#This Row],[Stock_actual]],0)</f>
        <v>250</v>
      </c>
      <c r="P5970" s="6" t="s">
        <v>722</v>
      </c>
      <c r="Q5970" s="7">
        <v>0</v>
      </c>
      <c r="R5970" s="7">
        <v>0</v>
      </c>
      <c r="S5970" s="7" t="s">
        <v>11925</v>
      </c>
      <c r="BI5970"/>
      <c r="BJ5970"/>
    </row>
    <row r="5971" spans="2:62" x14ac:dyDescent="0.4">
      <c r="B5971" s="1">
        <v>28043</v>
      </c>
      <c r="C5971" s="6" t="s">
        <v>8</v>
      </c>
      <c r="D5971" s="6" t="s">
        <v>8</v>
      </c>
      <c r="E5971" s="6" t="s">
        <v>3268</v>
      </c>
      <c r="F5971" s="6" t="s">
        <v>6059</v>
      </c>
      <c r="G5971" s="6" t="s">
        <v>6307</v>
      </c>
      <c r="H5971" s="6" t="s">
        <v>6375</v>
      </c>
      <c r="I5971" s="6" t="s">
        <v>6376</v>
      </c>
      <c r="J5971" s="6" t="s">
        <v>5</v>
      </c>
      <c r="K5971" s="7">
        <v>0.17</v>
      </c>
      <c r="L5971" s="7">
        <f>IFERROR(VLOOKUP(SiscoTable[[#This Row],[Código]],Hoja2!A:B,2,0)*SiscoTable[[#This Row],[Provta(Uns)]],0)</f>
        <v>21.25</v>
      </c>
      <c r="M5971" s="7">
        <v>0</v>
      </c>
      <c r="N5971" s="7">
        <v>0</v>
      </c>
      <c r="O5971" s="7">
        <f>IFERROR(VLOOKUP(SiscoTable[[#This Row],[Código]],Hoja2!A:B,2,0)*SiscoTable[[#This Row],[Stock_actual]],0)</f>
        <v>0</v>
      </c>
      <c r="P5971" s="6" t="s">
        <v>7</v>
      </c>
      <c r="Q5971" s="7">
        <v>0</v>
      </c>
      <c r="R5971" s="7">
        <v>0</v>
      </c>
      <c r="S5971" s="7" t="s">
        <v>11925</v>
      </c>
      <c r="BI5971"/>
      <c r="BJ5971"/>
    </row>
    <row r="5972" spans="2:62" x14ac:dyDescent="0.4">
      <c r="B5972" s="1">
        <v>28044</v>
      </c>
      <c r="C5972" s="6" t="s">
        <v>8</v>
      </c>
      <c r="D5972" s="6" t="s">
        <v>8</v>
      </c>
      <c r="E5972" s="6" t="s">
        <v>3268</v>
      </c>
      <c r="F5972" s="6" t="s">
        <v>6059</v>
      </c>
      <c r="G5972" s="6" t="s">
        <v>6307</v>
      </c>
      <c r="H5972" s="6" t="s">
        <v>6375</v>
      </c>
      <c r="I5972" s="6" t="s">
        <v>6377</v>
      </c>
      <c r="J5972" s="6" t="s">
        <v>5</v>
      </c>
      <c r="K5972" s="7">
        <v>0.17</v>
      </c>
      <c r="L5972" s="7">
        <f>IFERROR(VLOOKUP(SiscoTable[[#This Row],[Código]],Hoja2!A:B,2,0)*SiscoTable[[#This Row],[Provta(Uns)]],0)</f>
        <v>21.25</v>
      </c>
      <c r="M5972" s="7">
        <v>0</v>
      </c>
      <c r="N5972" s="7">
        <v>0</v>
      </c>
      <c r="O5972" s="7">
        <f>IFERROR(VLOOKUP(SiscoTable[[#This Row],[Código]],Hoja2!A:B,2,0)*SiscoTable[[#This Row],[Stock_actual]],0)</f>
        <v>0</v>
      </c>
      <c r="P5972" s="6" t="s">
        <v>7</v>
      </c>
      <c r="Q5972" s="7">
        <v>0</v>
      </c>
      <c r="R5972" s="7">
        <v>0</v>
      </c>
      <c r="S5972" s="7" t="s">
        <v>11925</v>
      </c>
      <c r="BI5972"/>
      <c r="BJ5972"/>
    </row>
    <row r="5973" spans="2:62" x14ac:dyDescent="0.4">
      <c r="B5973" s="1">
        <v>28047</v>
      </c>
      <c r="C5973" s="6" t="s">
        <v>8</v>
      </c>
      <c r="D5973" s="6" t="s">
        <v>30</v>
      </c>
      <c r="E5973" s="6" t="s">
        <v>8482</v>
      </c>
      <c r="F5973" s="6" t="s">
        <v>10720</v>
      </c>
      <c r="G5973" s="6" t="s">
        <v>10721</v>
      </c>
      <c r="H5973" s="6" t="s">
        <v>10723</v>
      </c>
      <c r="I5973" s="6" t="s">
        <v>10906</v>
      </c>
      <c r="J5973" s="6" t="s">
        <v>5</v>
      </c>
      <c r="K5973" s="7">
        <v>3.67</v>
      </c>
      <c r="L5973" s="7">
        <f>IFERROR(VLOOKUP(SiscoTable[[#This Row],[Código]],Hoja2!A:B,2,0)*SiscoTable[[#This Row],[Provta(Uns)]],0)</f>
        <v>10.276</v>
      </c>
      <c r="M5973" s="7">
        <v>60</v>
      </c>
      <c r="N5973" s="7">
        <v>0</v>
      </c>
      <c r="O5973" s="7">
        <f>IFERROR(VLOOKUP(SiscoTable[[#This Row],[Código]],Hoja2!A:B,2,0)*SiscoTable[[#This Row],[Stock_actual]],0)</f>
        <v>0</v>
      </c>
      <c r="P5973" s="6" t="s">
        <v>7</v>
      </c>
      <c r="Q5973" s="7">
        <v>4</v>
      </c>
      <c r="R5973" s="7">
        <v>0</v>
      </c>
      <c r="S5973" s="7" t="s">
        <v>11926</v>
      </c>
      <c r="BI5973"/>
      <c r="BJ5973"/>
    </row>
    <row r="5974" spans="2:62" x14ac:dyDescent="0.4">
      <c r="B5974" s="1">
        <v>28048</v>
      </c>
      <c r="C5974" s="6" t="s">
        <v>25</v>
      </c>
      <c r="D5974" s="6" t="s">
        <v>25</v>
      </c>
      <c r="E5974" s="6" t="s">
        <v>3268</v>
      </c>
      <c r="F5974" s="6" t="s">
        <v>3269</v>
      </c>
      <c r="G5974" s="6" t="s">
        <v>3405</v>
      </c>
      <c r="H5974" s="6" t="s">
        <v>3415</v>
      </c>
      <c r="I5974" s="6" t="s">
        <v>3438</v>
      </c>
      <c r="J5974" s="6" t="s">
        <v>5</v>
      </c>
      <c r="K5974" s="7">
        <v>20.67</v>
      </c>
      <c r="L5974" s="7">
        <f>IFERROR(VLOOKUP(SiscoTable[[#This Row],[Código]],Hoja2!A:B,2,0)*SiscoTable[[#This Row],[Provta(Uns)]],0)</f>
        <v>119.88600000000001</v>
      </c>
      <c r="M5974" s="7">
        <v>1</v>
      </c>
      <c r="N5974" s="7">
        <v>3</v>
      </c>
      <c r="O5974" s="7">
        <f>IFERROR(VLOOKUP(SiscoTable[[#This Row],[Código]],Hoja2!A:B,2,0)*SiscoTable[[#This Row],[Stock_actual]],0)</f>
        <v>17.399999999999999</v>
      </c>
      <c r="P5974" s="6" t="s">
        <v>107</v>
      </c>
      <c r="Q5974" s="7">
        <v>23</v>
      </c>
      <c r="R5974" s="7">
        <v>40.159999999999997</v>
      </c>
      <c r="S5974" s="7" t="s">
        <v>11927</v>
      </c>
      <c r="BI5974"/>
      <c r="BJ5974"/>
    </row>
    <row r="5975" spans="2:62" x14ac:dyDescent="0.4">
      <c r="B5975" s="1">
        <v>28049</v>
      </c>
      <c r="C5975" s="6" t="s">
        <v>25</v>
      </c>
      <c r="D5975" s="6" t="s">
        <v>30</v>
      </c>
      <c r="E5975" s="6" t="s">
        <v>3268</v>
      </c>
      <c r="F5975" s="6" t="s">
        <v>3269</v>
      </c>
      <c r="G5975" s="6" t="s">
        <v>3773</v>
      </c>
      <c r="H5975" s="6" t="s">
        <v>3272</v>
      </c>
      <c r="I5975" s="6" t="s">
        <v>3795</v>
      </c>
      <c r="J5975" s="6" t="s">
        <v>5</v>
      </c>
      <c r="K5975" s="7">
        <v>20.170000000000002</v>
      </c>
      <c r="L5975" s="7">
        <f>IFERROR(VLOOKUP(SiscoTable[[#This Row],[Código]],Hoja2!A:B,2,0)*SiscoTable[[#This Row],[Provta(Uns)]],0)</f>
        <v>171.44500000000002</v>
      </c>
      <c r="M5975" s="7">
        <v>0</v>
      </c>
      <c r="N5975" s="7">
        <v>12</v>
      </c>
      <c r="O5975" s="7">
        <f>IFERROR(VLOOKUP(SiscoTable[[#This Row],[Código]],Hoja2!A:B,2,0)*SiscoTable[[#This Row],[Stock_actual]],0)</f>
        <v>102</v>
      </c>
      <c r="P5975" s="6" t="s">
        <v>733</v>
      </c>
      <c r="Q5975" s="7">
        <v>22</v>
      </c>
      <c r="R5975" s="7">
        <v>40.260000000000005</v>
      </c>
      <c r="S5975" s="7" t="s">
        <v>11927</v>
      </c>
      <c r="BI5975"/>
      <c r="BJ5975"/>
    </row>
    <row r="5976" spans="2:62" x14ac:dyDescent="0.4">
      <c r="B5976" s="1">
        <v>28050</v>
      </c>
      <c r="C5976" s="6" t="s">
        <v>30</v>
      </c>
      <c r="D5976" s="6" t="s">
        <v>30</v>
      </c>
      <c r="E5976" s="6" t="s">
        <v>3268</v>
      </c>
      <c r="F5976" s="6" t="s">
        <v>3269</v>
      </c>
      <c r="G5976" s="6" t="s">
        <v>3773</v>
      </c>
      <c r="H5976" s="6" t="s">
        <v>3272</v>
      </c>
      <c r="I5976" s="6" t="s">
        <v>3873</v>
      </c>
      <c r="J5976" s="6" t="s">
        <v>5</v>
      </c>
      <c r="K5976" s="7">
        <v>11</v>
      </c>
      <c r="L5976" s="7">
        <f>IFERROR(VLOOKUP(SiscoTable[[#This Row],[Código]],Hoja2!A:B,2,0)*SiscoTable[[#This Row],[Provta(Uns)]],0)</f>
        <v>105.6</v>
      </c>
      <c r="M5976" s="7">
        <v>0</v>
      </c>
      <c r="N5976" s="7">
        <v>18</v>
      </c>
      <c r="O5976" s="7">
        <f>IFERROR(VLOOKUP(SiscoTable[[#This Row],[Código]],Hoja2!A:B,2,0)*SiscoTable[[#This Row],[Stock_actual]],0)</f>
        <v>172.79999999999998</v>
      </c>
      <c r="P5976" s="6" t="s">
        <v>520</v>
      </c>
      <c r="Q5976" s="7">
        <v>12</v>
      </c>
      <c r="R5976" s="7">
        <v>0</v>
      </c>
      <c r="S5976" s="7" t="s">
        <v>11927</v>
      </c>
      <c r="BI5976"/>
      <c r="BJ5976"/>
    </row>
    <row r="5977" spans="2:62" x14ac:dyDescent="0.4">
      <c r="B5977" s="1">
        <v>28051</v>
      </c>
      <c r="C5977" s="6" t="s">
        <v>8</v>
      </c>
      <c r="D5977" s="6" t="s">
        <v>30</v>
      </c>
      <c r="E5977" s="6" t="s">
        <v>3268</v>
      </c>
      <c r="F5977" s="6" t="s">
        <v>7197</v>
      </c>
      <c r="G5977" s="6" t="s">
        <v>7198</v>
      </c>
      <c r="H5977" s="6" t="s">
        <v>7222</v>
      </c>
      <c r="I5977" s="6" t="s">
        <v>7323</v>
      </c>
      <c r="J5977" s="6" t="s">
        <v>5</v>
      </c>
      <c r="K5977" s="7">
        <v>14.33</v>
      </c>
      <c r="L5977" s="7">
        <f>IFERROR(VLOOKUP(SiscoTable[[#This Row],[Código]],Hoja2!A:B,2,0)*SiscoTable[[#This Row],[Provta(Uns)]],0)</f>
        <v>21.495000000000001</v>
      </c>
      <c r="M5977" s="7">
        <v>0</v>
      </c>
      <c r="N5977" s="7">
        <v>24</v>
      </c>
      <c r="O5977" s="7">
        <f>IFERROR(VLOOKUP(SiscoTable[[#This Row],[Código]],Hoja2!A:B,2,0)*SiscoTable[[#This Row],[Stock_actual]],0)</f>
        <v>36</v>
      </c>
      <c r="P5977" s="6" t="s">
        <v>353</v>
      </c>
      <c r="Q5977" s="7">
        <v>16</v>
      </c>
      <c r="R5977" s="7">
        <v>0</v>
      </c>
      <c r="S5977" s="7" t="s">
        <v>11928</v>
      </c>
      <c r="BI5977"/>
      <c r="BJ5977"/>
    </row>
    <row r="5978" spans="2:62" x14ac:dyDescent="0.4">
      <c r="B5978" s="1">
        <v>28053</v>
      </c>
      <c r="C5978" s="6" t="s">
        <v>25</v>
      </c>
      <c r="D5978" s="6" t="s">
        <v>25</v>
      </c>
      <c r="E5978" s="6" t="s">
        <v>3268</v>
      </c>
      <c r="F5978" s="6" t="s">
        <v>3269</v>
      </c>
      <c r="G5978" s="6" t="s">
        <v>5267</v>
      </c>
      <c r="H5978" s="6" t="s">
        <v>5269</v>
      </c>
      <c r="I5978" s="6" t="s">
        <v>5290</v>
      </c>
      <c r="J5978" s="6" t="s">
        <v>5</v>
      </c>
      <c r="K5978" s="7">
        <v>47.83</v>
      </c>
      <c r="L5978" s="7">
        <f>IFERROR(VLOOKUP(SiscoTable[[#This Row],[Código]],Hoja2!A:B,2,0)*SiscoTable[[#This Row],[Provta(Uns)]],0)</f>
        <v>583.52599999999995</v>
      </c>
      <c r="M5978" s="7">
        <v>96</v>
      </c>
      <c r="N5978" s="7">
        <v>8</v>
      </c>
      <c r="O5978" s="7">
        <f>IFERROR(VLOOKUP(SiscoTable[[#This Row],[Código]],Hoja2!A:B,2,0)*SiscoTable[[#This Row],[Stock_actual]],0)</f>
        <v>97.6</v>
      </c>
      <c r="P5978" s="6" t="s">
        <v>214</v>
      </c>
      <c r="Q5978" s="7">
        <v>52</v>
      </c>
      <c r="R5978" s="7">
        <v>0</v>
      </c>
      <c r="S5978" s="7" t="s">
        <v>11928</v>
      </c>
      <c r="BI5978"/>
      <c r="BJ5978"/>
    </row>
    <row r="5979" spans="2:62" x14ac:dyDescent="0.4">
      <c r="B5979" s="1">
        <v>28054</v>
      </c>
      <c r="C5979" s="6" t="s">
        <v>25</v>
      </c>
      <c r="D5979" s="6" t="s">
        <v>25</v>
      </c>
      <c r="E5979" s="6" t="s">
        <v>3268</v>
      </c>
      <c r="F5979" s="6" t="s">
        <v>3269</v>
      </c>
      <c r="G5979" s="6" t="s">
        <v>5267</v>
      </c>
      <c r="H5979" s="6" t="s">
        <v>5269</v>
      </c>
      <c r="I5979" s="6" t="s">
        <v>5291</v>
      </c>
      <c r="J5979" s="6" t="s">
        <v>5</v>
      </c>
      <c r="K5979" s="7">
        <v>43.83</v>
      </c>
      <c r="L5979" s="7">
        <f>IFERROR(VLOOKUP(SiscoTable[[#This Row],[Código]],Hoja2!A:B,2,0)*SiscoTable[[#This Row],[Provta(Uns)]],0)</f>
        <v>153.405</v>
      </c>
      <c r="M5979" s="7">
        <v>24</v>
      </c>
      <c r="N5979" s="7">
        <v>9</v>
      </c>
      <c r="O5979" s="7">
        <f>IFERROR(VLOOKUP(SiscoTable[[#This Row],[Código]],Hoja2!A:B,2,0)*SiscoTable[[#This Row],[Stock_actual]],0)</f>
        <v>31.5</v>
      </c>
      <c r="P5979" s="6" t="s">
        <v>27</v>
      </c>
      <c r="Q5979" s="7">
        <v>48</v>
      </c>
      <c r="R5979" s="7">
        <v>63.36</v>
      </c>
      <c r="S5979" s="7" t="s">
        <v>11928</v>
      </c>
      <c r="BI5979"/>
      <c r="BJ5979"/>
    </row>
    <row r="5980" spans="2:62" x14ac:dyDescent="0.4">
      <c r="B5980" s="1">
        <v>28055</v>
      </c>
      <c r="C5980" s="6" t="s">
        <v>8</v>
      </c>
      <c r="D5980" s="6" t="s">
        <v>8</v>
      </c>
      <c r="E5980" s="6" t="s">
        <v>3268</v>
      </c>
      <c r="F5980" s="6" t="s">
        <v>3269</v>
      </c>
      <c r="G5980" s="6" t="s">
        <v>5267</v>
      </c>
      <c r="H5980" s="6" t="s">
        <v>5269</v>
      </c>
      <c r="I5980" s="6" t="s">
        <v>5395</v>
      </c>
      <c r="J5980" s="6" t="s">
        <v>5</v>
      </c>
      <c r="K5980" s="7">
        <v>0</v>
      </c>
      <c r="L5980" s="7">
        <f>IFERROR(VLOOKUP(SiscoTable[[#This Row],[Código]],Hoja2!A:B,2,0)*SiscoTable[[#This Row],[Provta(Uns)]],0)</f>
        <v>0</v>
      </c>
      <c r="M5980" s="7">
        <v>0</v>
      </c>
      <c r="N5980" s="7">
        <v>0</v>
      </c>
      <c r="O5980" s="7">
        <f>IFERROR(VLOOKUP(SiscoTable[[#This Row],[Código]],Hoja2!A:B,2,0)*SiscoTable[[#This Row],[Stock_actual]],0)</f>
        <v>0</v>
      </c>
      <c r="P5980" s="6" t="s">
        <v>7</v>
      </c>
      <c r="Q5980" s="7">
        <v>0</v>
      </c>
      <c r="R5980" s="7">
        <v>0</v>
      </c>
      <c r="S5980" s="7" t="s">
        <v>11928</v>
      </c>
      <c r="BI5980"/>
      <c r="BJ5980"/>
    </row>
    <row r="5981" spans="2:62" x14ac:dyDescent="0.4">
      <c r="B5981" s="1">
        <v>28057</v>
      </c>
      <c r="C5981" s="6" t="s">
        <v>8</v>
      </c>
      <c r="D5981" s="6" t="s">
        <v>30</v>
      </c>
      <c r="E5981" s="6" t="s">
        <v>3268</v>
      </c>
      <c r="F5981" s="6" t="s">
        <v>6803</v>
      </c>
      <c r="G5981" s="6" t="s">
        <v>6852</v>
      </c>
      <c r="H5981" s="6" t="s">
        <v>6880</v>
      </c>
      <c r="I5981" s="6" t="s">
        <v>6895</v>
      </c>
      <c r="J5981" s="6" t="s">
        <v>5</v>
      </c>
      <c r="K5981" s="7">
        <v>5.5</v>
      </c>
      <c r="L5981" s="7">
        <f>IFERROR(VLOOKUP(SiscoTable[[#This Row],[Código]],Hoja2!A:B,2,0)*SiscoTable[[#This Row],[Provta(Uns)]],0)</f>
        <v>13.75</v>
      </c>
      <c r="M5981" s="7">
        <v>0</v>
      </c>
      <c r="N5981" s="7">
        <v>119</v>
      </c>
      <c r="O5981" s="7">
        <f>IFERROR(VLOOKUP(SiscoTable[[#This Row],[Código]],Hoja2!A:B,2,0)*SiscoTable[[#This Row],[Stock_actual]],0)</f>
        <v>297.5</v>
      </c>
      <c r="P5981" s="6" t="s">
        <v>4112</v>
      </c>
      <c r="Q5981" s="7">
        <v>6</v>
      </c>
      <c r="R5981" s="7">
        <v>0</v>
      </c>
      <c r="S5981" s="7" t="s">
        <v>11925</v>
      </c>
      <c r="BI5981"/>
      <c r="BJ5981"/>
    </row>
    <row r="5982" spans="2:62" x14ac:dyDescent="0.4">
      <c r="B5982" s="1">
        <v>28058</v>
      </c>
      <c r="C5982" s="6" t="s">
        <v>8</v>
      </c>
      <c r="D5982" s="6" t="s">
        <v>30</v>
      </c>
      <c r="E5982" s="6" t="s">
        <v>3268</v>
      </c>
      <c r="F5982" s="6" t="s">
        <v>6803</v>
      </c>
      <c r="G5982" s="6" t="s">
        <v>6852</v>
      </c>
      <c r="H5982" s="6" t="s">
        <v>6880</v>
      </c>
      <c r="I5982" s="6" t="s">
        <v>6896</v>
      </c>
      <c r="J5982" s="6" t="s">
        <v>5</v>
      </c>
      <c r="K5982" s="7">
        <v>15.33</v>
      </c>
      <c r="L5982" s="7">
        <f>IFERROR(VLOOKUP(SiscoTable[[#This Row],[Código]],Hoja2!A:B,2,0)*SiscoTable[[#This Row],[Provta(Uns)]],0)</f>
        <v>38.325000000000003</v>
      </c>
      <c r="M5982" s="7">
        <v>0</v>
      </c>
      <c r="N5982" s="7">
        <v>150</v>
      </c>
      <c r="O5982" s="7">
        <f>IFERROR(VLOOKUP(SiscoTable[[#This Row],[Código]],Hoja2!A:B,2,0)*SiscoTable[[#This Row],[Stock_actual]],0)</f>
        <v>375</v>
      </c>
      <c r="P5982" s="6" t="s">
        <v>5311</v>
      </c>
      <c r="Q5982" s="7">
        <v>17</v>
      </c>
      <c r="R5982" s="7">
        <v>0</v>
      </c>
      <c r="S5982" s="7" t="s">
        <v>11925</v>
      </c>
      <c r="BI5982"/>
      <c r="BJ5982"/>
    </row>
    <row r="5983" spans="2:62" x14ac:dyDescent="0.4">
      <c r="B5983" s="1">
        <v>28059</v>
      </c>
      <c r="C5983" s="6" t="s">
        <v>8</v>
      </c>
      <c r="D5983" s="6" t="s">
        <v>8</v>
      </c>
      <c r="E5983" s="6" t="s">
        <v>3268</v>
      </c>
      <c r="F5983" s="6" t="s">
        <v>3269</v>
      </c>
      <c r="G5983" s="6" t="s">
        <v>3479</v>
      </c>
      <c r="H5983" s="6" t="s">
        <v>3513</v>
      </c>
      <c r="I5983" s="6" t="s">
        <v>3658</v>
      </c>
      <c r="J5983" s="6" t="s">
        <v>5</v>
      </c>
      <c r="K5983" s="7">
        <v>0</v>
      </c>
      <c r="L5983" s="7">
        <f>IFERROR(VLOOKUP(SiscoTable[[#This Row],[Código]],Hoja2!A:B,2,0)*SiscoTable[[#This Row],[Provta(Uns)]],0)</f>
        <v>0</v>
      </c>
      <c r="M5983" s="7">
        <v>0</v>
      </c>
      <c r="N5983" s="7">
        <v>0</v>
      </c>
      <c r="O5983" s="7">
        <f>IFERROR(VLOOKUP(SiscoTable[[#This Row],[Código]],Hoja2!A:B,2,0)*SiscoTable[[#This Row],[Stock_actual]],0)</f>
        <v>0</v>
      </c>
      <c r="P5983" s="6" t="s">
        <v>7</v>
      </c>
      <c r="Q5983" s="7">
        <v>0</v>
      </c>
      <c r="R5983" s="7">
        <v>0</v>
      </c>
      <c r="S5983" s="7" t="s">
        <v>11928</v>
      </c>
      <c r="BI5983"/>
      <c r="BJ5983"/>
    </row>
    <row r="5984" spans="2:62" x14ac:dyDescent="0.4">
      <c r="B5984" s="1">
        <v>28060</v>
      </c>
      <c r="C5984" s="6" t="s">
        <v>30</v>
      </c>
      <c r="D5984" s="6" t="s">
        <v>30</v>
      </c>
      <c r="E5984" s="6" t="s">
        <v>8482</v>
      </c>
      <c r="F5984" s="6" t="s">
        <v>10720</v>
      </c>
      <c r="G5984" s="6" t="s">
        <v>11282</v>
      </c>
      <c r="H5984" s="6" t="s">
        <v>11135</v>
      </c>
      <c r="I5984" s="6" t="s">
        <v>11300</v>
      </c>
      <c r="J5984" s="6" t="s">
        <v>5</v>
      </c>
      <c r="K5984" s="7">
        <v>21.5</v>
      </c>
      <c r="L5984" s="7">
        <f>IFERROR(VLOOKUP(SiscoTable[[#This Row],[Código]],Hoja2!A:B,2,0)*SiscoTable[[#This Row],[Provta(Uns)]],0)</f>
        <v>90.3</v>
      </c>
      <c r="M5984" s="7">
        <v>0</v>
      </c>
      <c r="N5984" s="7">
        <v>99</v>
      </c>
      <c r="O5984" s="7">
        <f>IFERROR(VLOOKUP(SiscoTable[[#This Row],[Código]],Hoja2!A:B,2,0)*SiscoTable[[#This Row],[Stock_actual]],0)</f>
        <v>415.8</v>
      </c>
      <c r="P5984" s="6" t="s">
        <v>1008</v>
      </c>
      <c r="Q5984" s="7">
        <v>24</v>
      </c>
      <c r="R5984" s="7">
        <v>0</v>
      </c>
      <c r="S5984" s="7" t="s">
        <v>11926</v>
      </c>
      <c r="BI5984"/>
      <c r="BJ5984"/>
    </row>
    <row r="5985" spans="2:62" x14ac:dyDescent="0.4">
      <c r="B5985" s="1">
        <v>28061</v>
      </c>
      <c r="C5985" s="6" t="s">
        <v>8</v>
      </c>
      <c r="D5985" s="6" t="s">
        <v>8</v>
      </c>
      <c r="E5985" s="6" t="s">
        <v>8482</v>
      </c>
      <c r="F5985" s="6" t="s">
        <v>10720</v>
      </c>
      <c r="G5985" s="6" t="s">
        <v>11105</v>
      </c>
      <c r="H5985" s="6" t="s">
        <v>11111</v>
      </c>
      <c r="I5985" s="6" t="s">
        <v>11254</v>
      </c>
      <c r="J5985" s="6" t="s">
        <v>5</v>
      </c>
      <c r="K5985" s="7">
        <v>0</v>
      </c>
      <c r="L5985" s="7">
        <f>IFERROR(VLOOKUP(SiscoTable[[#This Row],[Código]],Hoja2!A:B,2,0)*SiscoTable[[#This Row],[Provta(Uns)]],0)</f>
        <v>0</v>
      </c>
      <c r="M5985" s="7">
        <v>0</v>
      </c>
      <c r="N5985" s="7">
        <v>0</v>
      </c>
      <c r="O5985" s="7">
        <f>IFERROR(VLOOKUP(SiscoTable[[#This Row],[Código]],Hoja2!A:B,2,0)*SiscoTable[[#This Row],[Stock_actual]],0)</f>
        <v>0</v>
      </c>
      <c r="P5985" s="6" t="s">
        <v>7</v>
      </c>
      <c r="Q5985" s="7">
        <v>0</v>
      </c>
      <c r="R5985" s="7">
        <v>0</v>
      </c>
      <c r="S5985" s="7" t="s">
        <v>11926</v>
      </c>
      <c r="BI5985"/>
      <c r="BJ5985"/>
    </row>
    <row r="5986" spans="2:62" x14ac:dyDescent="0.4">
      <c r="B5986" s="1">
        <v>28062</v>
      </c>
      <c r="C5986" s="6" t="s">
        <v>8</v>
      </c>
      <c r="D5986" s="6" t="s">
        <v>8</v>
      </c>
      <c r="E5986" s="6" t="s">
        <v>8482</v>
      </c>
      <c r="F5986" s="6" t="s">
        <v>9030</v>
      </c>
      <c r="G5986" s="6" t="s">
        <v>9979</v>
      </c>
      <c r="H5986" s="6" t="s">
        <v>10017</v>
      </c>
      <c r="I5986" s="6" t="s">
        <v>10025</v>
      </c>
      <c r="J5986" s="6" t="s">
        <v>5</v>
      </c>
      <c r="K5986" s="7">
        <v>0</v>
      </c>
      <c r="L5986" s="7">
        <f>IFERROR(VLOOKUP(SiscoTable[[#This Row],[Código]],Hoja2!A:B,2,0)*SiscoTable[[#This Row],[Provta(Uns)]],0)</f>
        <v>0</v>
      </c>
      <c r="M5986" s="7">
        <v>0</v>
      </c>
      <c r="N5986" s="7">
        <v>0</v>
      </c>
      <c r="O5986" s="7">
        <f>IFERROR(VLOOKUP(SiscoTable[[#This Row],[Código]],Hoja2!A:B,2,0)*SiscoTable[[#This Row],[Stock_actual]],0)</f>
        <v>0</v>
      </c>
      <c r="P5986" s="6" t="s">
        <v>7</v>
      </c>
      <c r="Q5986" s="7">
        <v>0</v>
      </c>
      <c r="R5986" s="7">
        <v>0</v>
      </c>
      <c r="S5986" s="7" t="s">
        <v>11926</v>
      </c>
      <c r="BI5986"/>
      <c r="BJ5986"/>
    </row>
    <row r="5987" spans="2:62" x14ac:dyDescent="0.4">
      <c r="B5987" s="1">
        <v>28063</v>
      </c>
      <c r="C5987" s="6" t="s">
        <v>8</v>
      </c>
      <c r="D5987" s="6" t="s">
        <v>8</v>
      </c>
      <c r="E5987" s="6" t="s">
        <v>8482</v>
      </c>
      <c r="F5987" s="6" t="s">
        <v>8641</v>
      </c>
      <c r="G5987" s="6" t="s">
        <v>8936</v>
      </c>
      <c r="H5987" s="6" t="s">
        <v>8698</v>
      </c>
      <c r="I5987" s="6" t="s">
        <v>8999</v>
      </c>
      <c r="J5987" s="6" t="s">
        <v>5</v>
      </c>
      <c r="K5987" s="7">
        <v>1.83</v>
      </c>
      <c r="L5987" s="7">
        <f>IFERROR(VLOOKUP(SiscoTable[[#This Row],[Código]],Hoja2!A:B,2,0)*SiscoTable[[#This Row],[Provta(Uns)]],0)</f>
        <v>7.1370000000000005</v>
      </c>
      <c r="M5987" s="7">
        <v>0</v>
      </c>
      <c r="N5987" s="7">
        <v>16</v>
      </c>
      <c r="O5987" s="7">
        <f>IFERROR(VLOOKUP(SiscoTable[[#This Row],[Código]],Hoja2!A:B,2,0)*SiscoTable[[#This Row],[Stock_actual]],0)</f>
        <v>62.4</v>
      </c>
      <c r="P5987" s="6" t="s">
        <v>1698</v>
      </c>
      <c r="Q5987" s="7">
        <v>2</v>
      </c>
      <c r="R5987" s="7">
        <v>0</v>
      </c>
      <c r="S5987" s="7" t="s">
        <v>11926</v>
      </c>
      <c r="BI5987"/>
      <c r="BJ5987"/>
    </row>
    <row r="5988" spans="2:62" x14ac:dyDescent="0.4">
      <c r="B5988" s="1">
        <v>28065</v>
      </c>
      <c r="C5988" s="6" t="s">
        <v>30</v>
      </c>
      <c r="D5988" s="6" t="s">
        <v>30</v>
      </c>
      <c r="E5988" s="6" t="s">
        <v>469</v>
      </c>
      <c r="F5988" s="6" t="s">
        <v>210</v>
      </c>
      <c r="G5988" s="6" t="s">
        <v>550</v>
      </c>
      <c r="H5988" s="6" t="s">
        <v>568</v>
      </c>
      <c r="I5988" s="6" t="s">
        <v>591</v>
      </c>
      <c r="J5988" s="6" t="s">
        <v>5</v>
      </c>
      <c r="K5988" s="7">
        <v>4.17</v>
      </c>
      <c r="L5988" s="7">
        <f>IFERROR(VLOOKUP(SiscoTable[[#This Row],[Código]],Hoja2!A:B,2,0)*SiscoTable[[#This Row],[Provta(Uns)]],0)</f>
        <v>70.472999999999999</v>
      </c>
      <c r="M5988" s="7">
        <v>0</v>
      </c>
      <c r="N5988" s="7">
        <v>11</v>
      </c>
      <c r="O5988" s="7">
        <f>IFERROR(VLOOKUP(SiscoTable[[#This Row],[Código]],Hoja2!A:B,2,0)*SiscoTable[[#This Row],[Stock_actual]],0)</f>
        <v>185.89999999999998</v>
      </c>
      <c r="P5988" s="6" t="s">
        <v>592</v>
      </c>
      <c r="Q5988" s="7">
        <v>5</v>
      </c>
      <c r="R5988" s="7">
        <v>0</v>
      </c>
      <c r="S5988" s="7" t="s">
        <v>11927</v>
      </c>
      <c r="BI5988"/>
      <c r="BJ5988"/>
    </row>
    <row r="5989" spans="2:62" x14ac:dyDescent="0.4">
      <c r="B5989" s="1">
        <v>28066</v>
      </c>
      <c r="C5989" s="6" t="s">
        <v>25</v>
      </c>
      <c r="D5989" s="6" t="s">
        <v>30</v>
      </c>
      <c r="E5989" s="6" t="s">
        <v>469</v>
      </c>
      <c r="F5989" s="6" t="s">
        <v>210</v>
      </c>
      <c r="G5989" s="6" t="s">
        <v>550</v>
      </c>
      <c r="H5989" s="6" t="s">
        <v>568</v>
      </c>
      <c r="I5989" s="6" t="s">
        <v>576</v>
      </c>
      <c r="J5989" s="6" t="s">
        <v>5</v>
      </c>
      <c r="K5989" s="7">
        <v>7.33</v>
      </c>
      <c r="L5989" s="7">
        <f>IFERROR(VLOOKUP(SiscoTable[[#This Row],[Código]],Hoja2!A:B,2,0)*SiscoTable[[#This Row],[Provta(Uns)]],0)</f>
        <v>123.877</v>
      </c>
      <c r="M5989" s="7">
        <v>0</v>
      </c>
      <c r="N5989" s="7">
        <v>19</v>
      </c>
      <c r="O5989" s="7">
        <f>IFERROR(VLOOKUP(SiscoTable[[#This Row],[Código]],Hoja2!A:B,2,0)*SiscoTable[[#This Row],[Stock_actual]],0)</f>
        <v>321.09999999999997</v>
      </c>
      <c r="P5989" s="6" t="s">
        <v>577</v>
      </c>
      <c r="Q5989" s="7">
        <v>8</v>
      </c>
      <c r="R5989" s="7">
        <v>0</v>
      </c>
      <c r="S5989" s="7" t="s">
        <v>11927</v>
      </c>
      <c r="BI5989"/>
      <c r="BJ5989"/>
    </row>
    <row r="5990" spans="2:62" x14ac:dyDescent="0.4">
      <c r="B5990" s="1">
        <v>28069</v>
      </c>
      <c r="C5990" s="6" t="s">
        <v>8</v>
      </c>
      <c r="D5990" s="6" t="s">
        <v>30</v>
      </c>
      <c r="E5990" s="6" t="s">
        <v>8482</v>
      </c>
      <c r="F5990" s="6" t="s">
        <v>9030</v>
      </c>
      <c r="G5990" s="6" t="s">
        <v>9678</v>
      </c>
      <c r="H5990" s="6" t="s">
        <v>9740</v>
      </c>
      <c r="I5990" s="6" t="s">
        <v>9855</v>
      </c>
      <c r="J5990" s="6" t="s">
        <v>5</v>
      </c>
      <c r="K5990" s="7">
        <v>8.17</v>
      </c>
      <c r="L5990" s="7">
        <f>IFERROR(VLOOKUP(SiscoTable[[#This Row],[Código]],Hoja2!A:B,2,0)*SiscoTable[[#This Row],[Provta(Uns)]],0)</f>
        <v>36.765000000000001</v>
      </c>
      <c r="M5990" s="7">
        <v>36</v>
      </c>
      <c r="N5990" s="7">
        <v>0</v>
      </c>
      <c r="O5990" s="7">
        <f>IFERROR(VLOOKUP(SiscoTable[[#This Row],[Código]],Hoja2!A:B,2,0)*SiscoTable[[#This Row],[Stock_actual]],0)</f>
        <v>0</v>
      </c>
      <c r="P5990" s="6" t="s">
        <v>7</v>
      </c>
      <c r="Q5990" s="7">
        <v>9</v>
      </c>
      <c r="R5990" s="7">
        <v>0</v>
      </c>
      <c r="S5990" s="7" t="s">
        <v>11926</v>
      </c>
      <c r="BI5990"/>
      <c r="BJ5990"/>
    </row>
    <row r="5991" spans="2:62" x14ac:dyDescent="0.4">
      <c r="B5991" s="1">
        <v>28071</v>
      </c>
      <c r="C5991" s="6" t="s">
        <v>30</v>
      </c>
      <c r="D5991" s="6" t="s">
        <v>8</v>
      </c>
      <c r="E5991" s="6" t="s">
        <v>8482</v>
      </c>
      <c r="F5991" s="6" t="s">
        <v>8641</v>
      </c>
      <c r="G5991" s="6" t="s">
        <v>8756</v>
      </c>
      <c r="H5991" s="6" t="s">
        <v>8644</v>
      </c>
      <c r="I5991" s="6" t="s">
        <v>8789</v>
      </c>
      <c r="J5991" s="6" t="s">
        <v>5</v>
      </c>
      <c r="K5991" s="7">
        <v>1.17</v>
      </c>
      <c r="L5991" s="7">
        <f>IFERROR(VLOOKUP(SiscoTable[[#This Row],[Código]],Hoja2!A:B,2,0)*SiscoTable[[#This Row],[Provta(Uns)]],0)</f>
        <v>39.662999999999997</v>
      </c>
      <c r="M5991" s="7">
        <v>0</v>
      </c>
      <c r="N5991" s="7">
        <v>8</v>
      </c>
      <c r="O5991" s="7">
        <f>IFERROR(VLOOKUP(SiscoTable[[#This Row],[Código]],Hoja2!A:B,2,0)*SiscoTable[[#This Row],[Stock_actual]],0)</f>
        <v>271.2</v>
      </c>
      <c r="P5991" s="6" t="s">
        <v>6481</v>
      </c>
      <c r="Q5991" s="7">
        <v>1</v>
      </c>
      <c r="R5991" s="7">
        <v>0</v>
      </c>
      <c r="S5991" s="7" t="s">
        <v>11926</v>
      </c>
      <c r="BI5991"/>
      <c r="BJ5991"/>
    </row>
    <row r="5992" spans="2:62" x14ac:dyDescent="0.4">
      <c r="B5992" s="1">
        <v>28074</v>
      </c>
      <c r="C5992" s="6" t="s">
        <v>8</v>
      </c>
      <c r="D5992" s="6" t="s">
        <v>8</v>
      </c>
      <c r="E5992" s="6" t="s">
        <v>8482</v>
      </c>
      <c r="F5992" s="6" t="s">
        <v>8641</v>
      </c>
      <c r="G5992" s="6" t="s">
        <v>8756</v>
      </c>
      <c r="H5992" s="6" t="s">
        <v>8644</v>
      </c>
      <c r="I5992" s="6" t="s">
        <v>8873</v>
      </c>
      <c r="J5992" s="6" t="s">
        <v>5</v>
      </c>
      <c r="K5992" s="7">
        <v>0.5</v>
      </c>
      <c r="L5992" s="7">
        <f>IFERROR(VLOOKUP(SiscoTable[[#This Row],[Código]],Hoja2!A:B,2,0)*SiscoTable[[#This Row],[Provta(Uns)]],0)</f>
        <v>16.95</v>
      </c>
      <c r="M5992" s="7">
        <v>0</v>
      </c>
      <c r="N5992" s="7">
        <v>0</v>
      </c>
      <c r="O5992" s="7">
        <f>IFERROR(VLOOKUP(SiscoTable[[#This Row],[Código]],Hoja2!A:B,2,0)*SiscoTable[[#This Row],[Stock_actual]],0)</f>
        <v>0</v>
      </c>
      <c r="P5992" s="6" t="s">
        <v>7</v>
      </c>
      <c r="Q5992" s="7">
        <v>1</v>
      </c>
      <c r="R5992" s="7">
        <v>1.2</v>
      </c>
      <c r="S5992" s="7" t="s">
        <v>11926</v>
      </c>
      <c r="BI5992"/>
      <c r="BJ5992"/>
    </row>
    <row r="5993" spans="2:62" x14ac:dyDescent="0.4">
      <c r="B5993" s="1">
        <v>28076</v>
      </c>
      <c r="C5993" s="6" t="s">
        <v>8</v>
      </c>
      <c r="D5993" s="6" t="s">
        <v>8</v>
      </c>
      <c r="E5993" s="6" t="s">
        <v>8482</v>
      </c>
      <c r="F5993" s="6" t="s">
        <v>8641</v>
      </c>
      <c r="G5993" s="6" t="s">
        <v>8756</v>
      </c>
      <c r="H5993" s="6" t="s">
        <v>8644</v>
      </c>
      <c r="I5993" s="6" t="s">
        <v>8874</v>
      </c>
      <c r="J5993" s="6" t="s">
        <v>5</v>
      </c>
      <c r="K5993" s="7">
        <v>0.17</v>
      </c>
      <c r="L5993" s="7">
        <f>IFERROR(VLOOKUP(SiscoTable[[#This Row],[Código]],Hoja2!A:B,2,0)*SiscoTable[[#This Row],[Provta(Uns)]],0)</f>
        <v>7.072000000000001</v>
      </c>
      <c r="M5993" s="7">
        <v>0</v>
      </c>
      <c r="N5993" s="7">
        <v>9</v>
      </c>
      <c r="O5993" s="7">
        <f>IFERROR(VLOOKUP(SiscoTable[[#This Row],[Código]],Hoja2!A:B,2,0)*SiscoTable[[#This Row],[Stock_actual]],0)</f>
        <v>374.40000000000003</v>
      </c>
      <c r="P5993" s="6" t="s">
        <v>2100</v>
      </c>
      <c r="Q5993" s="7">
        <v>0</v>
      </c>
      <c r="R5993" s="7">
        <v>0</v>
      </c>
      <c r="S5993" s="7" t="s">
        <v>11926</v>
      </c>
      <c r="BI5993"/>
      <c r="BJ5993"/>
    </row>
    <row r="5994" spans="2:62" x14ac:dyDescent="0.4">
      <c r="B5994" s="1">
        <v>28077</v>
      </c>
      <c r="C5994" s="6" t="s">
        <v>8</v>
      </c>
      <c r="D5994" s="6" t="s">
        <v>8</v>
      </c>
      <c r="E5994" s="6" t="s">
        <v>8482</v>
      </c>
      <c r="F5994" s="6" t="s">
        <v>8641</v>
      </c>
      <c r="G5994" s="6" t="s">
        <v>8756</v>
      </c>
      <c r="H5994" s="6" t="s">
        <v>8644</v>
      </c>
      <c r="I5994" s="6" t="s">
        <v>8875</v>
      </c>
      <c r="J5994" s="6" t="s">
        <v>5</v>
      </c>
      <c r="K5994" s="7">
        <v>0.5</v>
      </c>
      <c r="L5994" s="7">
        <f>IFERROR(VLOOKUP(SiscoTable[[#This Row],[Código]],Hoja2!A:B,2,0)*SiscoTable[[#This Row],[Provta(Uns)]],0)</f>
        <v>19.45</v>
      </c>
      <c r="M5994" s="7">
        <v>0</v>
      </c>
      <c r="N5994" s="7">
        <v>13</v>
      </c>
      <c r="O5994" s="7">
        <f>IFERROR(VLOOKUP(SiscoTable[[#This Row],[Código]],Hoja2!A:B,2,0)*SiscoTable[[#This Row],[Stock_actual]],0)</f>
        <v>505.7</v>
      </c>
      <c r="P5994" s="6" t="s">
        <v>1915</v>
      </c>
      <c r="Q5994" s="7">
        <v>1</v>
      </c>
      <c r="R5994" s="7">
        <v>0</v>
      </c>
      <c r="S5994" s="7" t="s">
        <v>11926</v>
      </c>
      <c r="BI5994"/>
      <c r="BJ5994"/>
    </row>
    <row r="5995" spans="2:62" x14ac:dyDescent="0.4">
      <c r="B5995" s="1">
        <v>28078</v>
      </c>
      <c r="C5995" s="6" t="s">
        <v>8</v>
      </c>
      <c r="D5995" s="6" t="s">
        <v>8</v>
      </c>
      <c r="E5995" s="6" t="s">
        <v>3268</v>
      </c>
      <c r="F5995" s="6" t="s">
        <v>6059</v>
      </c>
      <c r="G5995" s="6" t="s">
        <v>6174</v>
      </c>
      <c r="H5995" s="6" t="s">
        <v>6173</v>
      </c>
      <c r="I5995" s="6" t="s">
        <v>6217</v>
      </c>
      <c r="J5995" s="6" t="s">
        <v>5</v>
      </c>
      <c r="K5995" s="7">
        <v>0</v>
      </c>
      <c r="L5995" s="7">
        <f>IFERROR(VLOOKUP(SiscoTable[[#This Row],[Código]],Hoja2!A:B,2,0)*SiscoTable[[#This Row],[Provta(Uns)]],0)</f>
        <v>0</v>
      </c>
      <c r="M5995" s="7">
        <v>0</v>
      </c>
      <c r="N5995" s="7">
        <v>0</v>
      </c>
      <c r="O5995" s="7">
        <f>IFERROR(VLOOKUP(SiscoTable[[#This Row],[Código]],Hoja2!A:B,2,0)*SiscoTable[[#This Row],[Stock_actual]],0)</f>
        <v>0</v>
      </c>
      <c r="P5995" s="6" t="s">
        <v>7</v>
      </c>
      <c r="Q5995" s="7">
        <v>0</v>
      </c>
      <c r="R5995" s="7">
        <v>0</v>
      </c>
      <c r="S5995" s="7" t="s">
        <v>11925</v>
      </c>
      <c r="BI5995"/>
      <c r="BJ5995"/>
    </row>
    <row r="5996" spans="2:62" x14ac:dyDescent="0.4">
      <c r="B5996" s="1">
        <v>28080</v>
      </c>
      <c r="C5996" s="6" t="s">
        <v>30</v>
      </c>
      <c r="D5996" s="6" t="s">
        <v>8</v>
      </c>
      <c r="E5996" s="6" t="s">
        <v>8482</v>
      </c>
      <c r="F5996" s="6" t="s">
        <v>8641</v>
      </c>
      <c r="G5996" s="6" t="s">
        <v>8756</v>
      </c>
      <c r="H5996" s="6" t="s">
        <v>8644</v>
      </c>
      <c r="I5996" s="6" t="s">
        <v>8790</v>
      </c>
      <c r="J5996" s="6" t="s">
        <v>5</v>
      </c>
      <c r="K5996" s="7">
        <v>2</v>
      </c>
      <c r="L5996" s="7">
        <f>IFERROR(VLOOKUP(SiscoTable[[#This Row],[Código]],Hoja2!A:B,2,0)*SiscoTable[[#This Row],[Provta(Uns)]],0)</f>
        <v>67.8</v>
      </c>
      <c r="M5996" s="7">
        <v>0</v>
      </c>
      <c r="N5996" s="7">
        <v>0</v>
      </c>
      <c r="O5996" s="7">
        <f>IFERROR(VLOOKUP(SiscoTable[[#This Row],[Código]],Hoja2!A:B,2,0)*SiscoTable[[#This Row],[Stock_actual]],0)</f>
        <v>0</v>
      </c>
      <c r="P5996" s="6" t="s">
        <v>7</v>
      </c>
      <c r="Q5996" s="7">
        <v>2</v>
      </c>
      <c r="R5996" s="7">
        <v>4.2</v>
      </c>
      <c r="S5996" s="7" t="s">
        <v>11926</v>
      </c>
      <c r="BI5996"/>
      <c r="BJ5996"/>
    </row>
    <row r="5997" spans="2:62" x14ac:dyDescent="0.4">
      <c r="B5997" s="1">
        <v>28083</v>
      </c>
      <c r="C5997" s="6" t="s">
        <v>8</v>
      </c>
      <c r="D5997" s="6" t="s">
        <v>8</v>
      </c>
      <c r="E5997" s="6" t="s">
        <v>8482</v>
      </c>
      <c r="F5997" s="6" t="s">
        <v>8641</v>
      </c>
      <c r="G5997" s="6" t="s">
        <v>8756</v>
      </c>
      <c r="H5997" s="6" t="s">
        <v>8644</v>
      </c>
      <c r="I5997" s="6" t="s">
        <v>8876</v>
      </c>
      <c r="J5997" s="6" t="s">
        <v>5</v>
      </c>
      <c r="K5997" s="7">
        <v>1.5</v>
      </c>
      <c r="L5997" s="7">
        <f>IFERROR(VLOOKUP(SiscoTable[[#This Row],[Código]],Hoja2!A:B,2,0)*SiscoTable[[#This Row],[Provta(Uns)]],0)</f>
        <v>21.75</v>
      </c>
      <c r="M5997" s="7">
        <v>12</v>
      </c>
      <c r="N5997" s="7">
        <v>0</v>
      </c>
      <c r="O5997" s="7">
        <f>IFERROR(VLOOKUP(SiscoTable[[#This Row],[Código]],Hoja2!A:B,2,0)*SiscoTable[[#This Row],[Stock_actual]],0)</f>
        <v>0</v>
      </c>
      <c r="P5997" s="6" t="s">
        <v>7</v>
      </c>
      <c r="Q5997" s="7">
        <v>2</v>
      </c>
      <c r="R5997" s="7">
        <v>0</v>
      </c>
      <c r="S5997" s="7" t="s">
        <v>11926</v>
      </c>
      <c r="BI5997"/>
      <c r="BJ5997"/>
    </row>
    <row r="5998" spans="2:62" x14ac:dyDescent="0.4">
      <c r="B5998" s="1">
        <v>28084</v>
      </c>
      <c r="C5998" s="6" t="s">
        <v>8</v>
      </c>
      <c r="D5998" s="6" t="s">
        <v>8</v>
      </c>
      <c r="E5998" s="6" t="s">
        <v>8482</v>
      </c>
      <c r="F5998" s="6" t="s">
        <v>8641</v>
      </c>
      <c r="G5998" s="6" t="s">
        <v>8756</v>
      </c>
      <c r="H5998" s="6" t="s">
        <v>8644</v>
      </c>
      <c r="I5998" s="6" t="s">
        <v>8877</v>
      </c>
      <c r="J5998" s="6" t="s">
        <v>5</v>
      </c>
      <c r="K5998" s="7">
        <v>2.67</v>
      </c>
      <c r="L5998" s="7">
        <f>IFERROR(VLOOKUP(SiscoTable[[#This Row],[Código]],Hoja2!A:B,2,0)*SiscoTable[[#This Row],[Provta(Uns)]],0)</f>
        <v>38.714999999999996</v>
      </c>
      <c r="M5998" s="7">
        <v>18</v>
      </c>
      <c r="N5998" s="7">
        <v>0</v>
      </c>
      <c r="O5998" s="7">
        <f>IFERROR(VLOOKUP(SiscoTable[[#This Row],[Código]],Hoja2!A:B,2,0)*SiscoTable[[#This Row],[Stock_actual]],0)</f>
        <v>0</v>
      </c>
      <c r="P5998" s="6" t="s">
        <v>7</v>
      </c>
      <c r="Q5998" s="7">
        <v>3</v>
      </c>
      <c r="R5998" s="7">
        <v>0</v>
      </c>
      <c r="S5998" s="7" t="s">
        <v>11926</v>
      </c>
      <c r="BI5998"/>
      <c r="BJ5998"/>
    </row>
    <row r="5999" spans="2:62" x14ac:dyDescent="0.4">
      <c r="B5999" s="1">
        <v>28085</v>
      </c>
      <c r="C5999" s="6" t="s">
        <v>8</v>
      </c>
      <c r="D5999" s="6" t="s">
        <v>8</v>
      </c>
      <c r="E5999" s="6" t="s">
        <v>8482</v>
      </c>
      <c r="F5999" s="6" t="s">
        <v>8641</v>
      </c>
      <c r="G5999" s="6" t="s">
        <v>8756</v>
      </c>
      <c r="H5999" s="6" t="s">
        <v>8760</v>
      </c>
      <c r="I5999" s="6" t="s">
        <v>8878</v>
      </c>
      <c r="J5999" s="6" t="s">
        <v>5</v>
      </c>
      <c r="K5999" s="7">
        <v>0</v>
      </c>
      <c r="L5999" s="7">
        <f>IFERROR(VLOOKUP(SiscoTable[[#This Row],[Código]],Hoja2!A:B,2,0)*SiscoTable[[#This Row],[Provta(Uns)]],0)</f>
        <v>0</v>
      </c>
      <c r="M5999" s="7">
        <v>0</v>
      </c>
      <c r="N5999" s="7">
        <v>0</v>
      </c>
      <c r="O5999" s="7">
        <f>IFERROR(VLOOKUP(SiscoTable[[#This Row],[Código]],Hoja2!A:B,2,0)*SiscoTable[[#This Row],[Stock_actual]],0)</f>
        <v>0</v>
      </c>
      <c r="P5999" s="6" t="s">
        <v>7</v>
      </c>
      <c r="Q5999" s="7">
        <v>0</v>
      </c>
      <c r="R5999" s="7">
        <v>0</v>
      </c>
      <c r="S5999" s="7" t="s">
        <v>11926</v>
      </c>
      <c r="BI5999"/>
      <c r="BJ5999"/>
    </row>
    <row r="6000" spans="2:62" x14ac:dyDescent="0.4">
      <c r="B6000" s="1">
        <v>28086</v>
      </c>
      <c r="C6000" s="6" t="s">
        <v>8</v>
      </c>
      <c r="D6000" s="6" t="s">
        <v>8</v>
      </c>
      <c r="E6000" s="6" t="s">
        <v>8482</v>
      </c>
      <c r="F6000" s="6" t="s">
        <v>8641</v>
      </c>
      <c r="G6000" s="6" t="s">
        <v>8756</v>
      </c>
      <c r="H6000" s="6" t="s">
        <v>8644</v>
      </c>
      <c r="I6000" s="6" t="s">
        <v>8879</v>
      </c>
      <c r="J6000" s="6" t="s">
        <v>5</v>
      </c>
      <c r="K6000" s="7">
        <v>0</v>
      </c>
      <c r="L6000" s="7">
        <f>IFERROR(VLOOKUP(SiscoTable[[#This Row],[Código]],Hoja2!A:B,2,0)*SiscoTable[[#This Row],[Provta(Uns)]],0)</f>
        <v>0</v>
      </c>
      <c r="M6000" s="7">
        <v>0</v>
      </c>
      <c r="N6000" s="7">
        <v>0</v>
      </c>
      <c r="O6000" s="7">
        <f>IFERROR(VLOOKUP(SiscoTable[[#This Row],[Código]],Hoja2!A:B,2,0)*SiscoTable[[#This Row],[Stock_actual]],0)</f>
        <v>0</v>
      </c>
      <c r="P6000" s="6" t="s">
        <v>7</v>
      </c>
      <c r="Q6000" s="7">
        <v>0</v>
      </c>
      <c r="R6000" s="7">
        <v>0</v>
      </c>
      <c r="S6000" s="7" t="s">
        <v>11926</v>
      </c>
      <c r="BI6000"/>
      <c r="BJ6000"/>
    </row>
    <row r="6001" spans="2:62" x14ac:dyDescent="0.4">
      <c r="B6001" s="1">
        <v>28087</v>
      </c>
      <c r="C6001" s="6" t="s">
        <v>30</v>
      </c>
      <c r="D6001" s="6" t="s">
        <v>25</v>
      </c>
      <c r="E6001" s="6" t="s">
        <v>3268</v>
      </c>
      <c r="F6001" s="6" t="s">
        <v>8477</v>
      </c>
      <c r="G6001" s="6" t="s">
        <v>8478</v>
      </c>
      <c r="H6001" s="6" t="s">
        <v>8480</v>
      </c>
      <c r="I6001" s="6" t="s">
        <v>8479</v>
      </c>
      <c r="J6001" s="6" t="s">
        <v>5</v>
      </c>
      <c r="K6001" s="7">
        <v>102.67</v>
      </c>
      <c r="L6001" s="7">
        <f>IFERROR(VLOOKUP(SiscoTable[[#This Row],[Código]],Hoja2!A:B,2,0)*SiscoTable[[#This Row],[Provta(Uns)]],0)</f>
        <v>61.601999999999997</v>
      </c>
      <c r="M6001" s="7">
        <v>100</v>
      </c>
      <c r="N6001" s="7">
        <v>52</v>
      </c>
      <c r="O6001" s="7">
        <f>IFERROR(VLOOKUP(SiscoTable[[#This Row],[Código]],Hoja2!A:B,2,0)*SiscoTable[[#This Row],[Stock_actual]],0)</f>
        <v>31.2</v>
      </c>
      <c r="P6001" s="6" t="s">
        <v>112</v>
      </c>
      <c r="Q6001" s="7">
        <v>113</v>
      </c>
      <c r="R6001" s="7">
        <v>104.5</v>
      </c>
      <c r="S6001" s="7" t="s">
        <v>11926</v>
      </c>
      <c r="BI6001"/>
      <c r="BJ6001"/>
    </row>
    <row r="6002" spans="2:62" x14ac:dyDescent="0.4">
      <c r="B6002" s="1">
        <v>28088</v>
      </c>
      <c r="C6002" s="6" t="s">
        <v>30</v>
      </c>
      <c r="D6002" s="6" t="s">
        <v>30</v>
      </c>
      <c r="E6002" s="6" t="s">
        <v>3268</v>
      </c>
      <c r="F6002" s="6" t="s">
        <v>8477</v>
      </c>
      <c r="G6002" s="6" t="s">
        <v>8478</v>
      </c>
      <c r="H6002" s="6" t="s">
        <v>8480</v>
      </c>
      <c r="I6002" s="6" t="s">
        <v>8481</v>
      </c>
      <c r="J6002" s="6" t="s">
        <v>5</v>
      </c>
      <c r="K6002" s="7">
        <v>48.33</v>
      </c>
      <c r="L6002" s="7">
        <f>IFERROR(VLOOKUP(SiscoTable[[#This Row],[Código]],Hoja2!A:B,2,0)*SiscoTable[[#This Row],[Provta(Uns)]],0)</f>
        <v>57.995999999999995</v>
      </c>
      <c r="M6002" s="7">
        <v>0</v>
      </c>
      <c r="N6002" s="7">
        <v>73</v>
      </c>
      <c r="O6002" s="7">
        <f>IFERROR(VLOOKUP(SiscoTable[[#This Row],[Código]],Hoja2!A:B,2,0)*SiscoTable[[#This Row],[Stock_actual]],0)</f>
        <v>87.6</v>
      </c>
      <c r="P6002" s="6" t="s">
        <v>220</v>
      </c>
      <c r="Q6002" s="7">
        <v>53</v>
      </c>
      <c r="R6002" s="7">
        <v>0</v>
      </c>
      <c r="S6002" s="7" t="s">
        <v>11926</v>
      </c>
      <c r="BI6002"/>
      <c r="BJ6002"/>
    </row>
    <row r="6003" spans="2:62" x14ac:dyDescent="0.4">
      <c r="B6003" s="1">
        <v>28089</v>
      </c>
      <c r="C6003" s="6" t="s">
        <v>8</v>
      </c>
      <c r="D6003" s="6" t="s">
        <v>8</v>
      </c>
      <c r="E6003" s="6" t="s">
        <v>3268</v>
      </c>
      <c r="F6003" s="6" t="s">
        <v>6803</v>
      </c>
      <c r="G6003" s="6" t="s">
        <v>6915</v>
      </c>
      <c r="H6003" s="6" t="s">
        <v>7028</v>
      </c>
      <c r="I6003" s="6" t="s">
        <v>7027</v>
      </c>
      <c r="J6003" s="6" t="s">
        <v>5</v>
      </c>
      <c r="K6003" s="7">
        <v>0.33</v>
      </c>
      <c r="L6003" s="7">
        <f>IFERROR(VLOOKUP(SiscoTable[[#This Row],[Código]],Hoja2!A:B,2,0)*SiscoTable[[#This Row],[Provta(Uns)]],0)</f>
        <v>1.9139999999999999</v>
      </c>
      <c r="M6003" s="7">
        <v>0</v>
      </c>
      <c r="N6003" s="7">
        <v>0</v>
      </c>
      <c r="O6003" s="7">
        <f>IFERROR(VLOOKUP(SiscoTable[[#This Row],[Código]],Hoja2!A:B,2,0)*SiscoTable[[#This Row],[Stock_actual]],0)</f>
        <v>0</v>
      </c>
      <c r="P6003" s="6" t="s">
        <v>7</v>
      </c>
      <c r="Q6003" s="7">
        <v>0</v>
      </c>
      <c r="R6003" s="7">
        <v>0</v>
      </c>
      <c r="S6003" s="7" t="s">
        <v>11925</v>
      </c>
      <c r="BI6003"/>
      <c r="BJ6003"/>
    </row>
    <row r="6004" spans="2:62" x14ac:dyDescent="0.4">
      <c r="B6004" s="1">
        <v>28090</v>
      </c>
      <c r="C6004" s="6" t="s">
        <v>30</v>
      </c>
      <c r="D6004" s="6" t="s">
        <v>30</v>
      </c>
      <c r="E6004" s="6" t="s">
        <v>3268</v>
      </c>
      <c r="F6004" s="6" t="s">
        <v>6803</v>
      </c>
      <c r="G6004" s="6" t="s">
        <v>6915</v>
      </c>
      <c r="H6004" s="6" t="s">
        <v>6992</v>
      </c>
      <c r="I6004" s="6" t="s">
        <v>6991</v>
      </c>
      <c r="J6004" s="6" t="s">
        <v>5</v>
      </c>
      <c r="K6004" s="7">
        <v>10</v>
      </c>
      <c r="L6004" s="7">
        <f>IFERROR(VLOOKUP(SiscoTable[[#This Row],[Código]],Hoja2!A:B,2,0)*SiscoTable[[#This Row],[Provta(Uns)]],0)</f>
        <v>65</v>
      </c>
      <c r="M6004" s="7">
        <v>0</v>
      </c>
      <c r="N6004" s="7">
        <v>0</v>
      </c>
      <c r="O6004" s="7">
        <f>IFERROR(VLOOKUP(SiscoTable[[#This Row],[Código]],Hoja2!A:B,2,0)*SiscoTable[[#This Row],[Stock_actual]],0)</f>
        <v>0</v>
      </c>
      <c r="P6004" s="6" t="s">
        <v>7</v>
      </c>
      <c r="Q6004" s="7">
        <v>11</v>
      </c>
      <c r="R6004" s="7">
        <v>19.8</v>
      </c>
      <c r="S6004" s="7" t="s">
        <v>11925</v>
      </c>
      <c r="BI6004"/>
      <c r="BJ6004"/>
    </row>
    <row r="6005" spans="2:62" x14ac:dyDescent="0.4">
      <c r="B6005" s="1">
        <v>28091</v>
      </c>
      <c r="C6005" s="6" t="s">
        <v>8</v>
      </c>
      <c r="D6005" s="6" t="s">
        <v>30</v>
      </c>
      <c r="E6005" s="6" t="s">
        <v>3268</v>
      </c>
      <c r="F6005" s="6" t="s">
        <v>6803</v>
      </c>
      <c r="G6005" s="6" t="s">
        <v>6915</v>
      </c>
      <c r="H6005" s="6" t="s">
        <v>6992</v>
      </c>
      <c r="I6005" s="6" t="s">
        <v>7029</v>
      </c>
      <c r="J6005" s="6" t="s">
        <v>5</v>
      </c>
      <c r="K6005" s="7">
        <v>4.67</v>
      </c>
      <c r="L6005" s="7">
        <f>IFERROR(VLOOKUP(SiscoTable[[#This Row],[Código]],Hoja2!A:B,2,0)*SiscoTable[[#This Row],[Provta(Uns)]],0)</f>
        <v>30.355</v>
      </c>
      <c r="M6005" s="7">
        <v>0</v>
      </c>
      <c r="N6005" s="7">
        <v>4</v>
      </c>
      <c r="O6005" s="7">
        <f>IFERROR(VLOOKUP(SiscoTable[[#This Row],[Código]],Hoja2!A:B,2,0)*SiscoTable[[#This Row],[Stock_actual]],0)</f>
        <v>26</v>
      </c>
      <c r="P6005" s="6" t="s">
        <v>812</v>
      </c>
      <c r="Q6005" s="7">
        <v>5</v>
      </c>
      <c r="R6005" s="7">
        <v>9.6</v>
      </c>
      <c r="S6005" s="7" t="s">
        <v>11925</v>
      </c>
      <c r="BI6005"/>
      <c r="BJ6005"/>
    </row>
    <row r="6006" spans="2:62" x14ac:dyDescent="0.4">
      <c r="B6006" s="1">
        <v>28092</v>
      </c>
      <c r="C6006" s="6" t="s">
        <v>8</v>
      </c>
      <c r="D6006" s="6" t="s">
        <v>30</v>
      </c>
      <c r="E6006" s="6" t="s">
        <v>3268</v>
      </c>
      <c r="F6006" s="6" t="s">
        <v>6803</v>
      </c>
      <c r="G6006" s="6" t="s">
        <v>6915</v>
      </c>
      <c r="H6006" s="6" t="s">
        <v>6992</v>
      </c>
      <c r="I6006" s="6" t="s">
        <v>7030</v>
      </c>
      <c r="J6006" s="6" t="s">
        <v>5</v>
      </c>
      <c r="K6006" s="7">
        <v>2.33</v>
      </c>
      <c r="L6006" s="7">
        <f>IFERROR(VLOOKUP(SiscoTable[[#This Row],[Código]],Hoja2!A:B,2,0)*SiscoTable[[#This Row],[Provta(Uns)]],0)</f>
        <v>13.513999999999999</v>
      </c>
      <c r="M6006" s="7">
        <v>0</v>
      </c>
      <c r="N6006" s="7">
        <v>0</v>
      </c>
      <c r="O6006" s="7">
        <f>IFERROR(VLOOKUP(SiscoTable[[#This Row],[Código]],Hoja2!A:B,2,0)*SiscoTable[[#This Row],[Stock_actual]],0)</f>
        <v>0</v>
      </c>
      <c r="P6006" s="6" t="s">
        <v>7</v>
      </c>
      <c r="Q6006" s="7">
        <v>3</v>
      </c>
      <c r="R6006" s="7">
        <v>4.8</v>
      </c>
      <c r="S6006" s="7" t="s">
        <v>11925</v>
      </c>
      <c r="BI6006"/>
      <c r="BJ6006"/>
    </row>
    <row r="6007" spans="2:62" x14ac:dyDescent="0.4">
      <c r="B6007" s="1">
        <v>28093</v>
      </c>
      <c r="C6007" s="6" t="s">
        <v>8</v>
      </c>
      <c r="D6007" s="6" t="s">
        <v>8</v>
      </c>
      <c r="E6007" s="6" t="s">
        <v>3268</v>
      </c>
      <c r="F6007" s="6" t="s">
        <v>6803</v>
      </c>
      <c r="G6007" s="6" t="s">
        <v>6915</v>
      </c>
      <c r="H6007" s="6" t="s">
        <v>7032</v>
      </c>
      <c r="I6007" s="6" t="s">
        <v>7031</v>
      </c>
      <c r="J6007" s="6" t="s">
        <v>5</v>
      </c>
      <c r="K6007" s="7">
        <v>0</v>
      </c>
      <c r="L6007" s="7">
        <f>IFERROR(VLOOKUP(SiscoTable[[#This Row],[Código]],Hoja2!A:B,2,0)*SiscoTable[[#This Row],[Provta(Uns)]],0)</f>
        <v>0</v>
      </c>
      <c r="M6007" s="7">
        <v>0</v>
      </c>
      <c r="N6007" s="7">
        <v>0</v>
      </c>
      <c r="O6007" s="7">
        <f>IFERROR(VLOOKUP(SiscoTable[[#This Row],[Código]],Hoja2!A:B,2,0)*SiscoTable[[#This Row],[Stock_actual]],0)</f>
        <v>0</v>
      </c>
      <c r="P6007" s="6" t="s">
        <v>7</v>
      </c>
      <c r="Q6007" s="7">
        <v>0</v>
      </c>
      <c r="R6007" s="7">
        <v>0</v>
      </c>
      <c r="S6007" s="7" t="s">
        <v>11925</v>
      </c>
      <c r="BI6007"/>
      <c r="BJ6007"/>
    </row>
    <row r="6008" spans="2:62" x14ac:dyDescent="0.4">
      <c r="B6008" s="1">
        <v>28094</v>
      </c>
      <c r="C6008" s="6" t="s">
        <v>8</v>
      </c>
      <c r="D6008" s="6" t="s">
        <v>8</v>
      </c>
      <c r="E6008" s="6" t="s">
        <v>3268</v>
      </c>
      <c r="F6008" s="6" t="s">
        <v>6059</v>
      </c>
      <c r="G6008" s="6" t="s">
        <v>6162</v>
      </c>
      <c r="H6008" s="6" t="s">
        <v>6173</v>
      </c>
      <c r="I6008" s="6" t="s">
        <v>6172</v>
      </c>
      <c r="J6008" s="6" t="s">
        <v>5</v>
      </c>
      <c r="K6008" s="7">
        <v>0</v>
      </c>
      <c r="L6008" s="7">
        <f>IFERROR(VLOOKUP(SiscoTable[[#This Row],[Código]],Hoja2!A:B,2,0)*SiscoTable[[#This Row],[Provta(Uns)]],0)</f>
        <v>0</v>
      </c>
      <c r="M6008" s="7">
        <v>0</v>
      </c>
      <c r="N6008" s="7">
        <v>0</v>
      </c>
      <c r="O6008" s="7">
        <f>IFERROR(VLOOKUP(SiscoTable[[#This Row],[Código]],Hoja2!A:B,2,0)*SiscoTable[[#This Row],[Stock_actual]],0)</f>
        <v>0</v>
      </c>
      <c r="P6008" s="6" t="s">
        <v>7</v>
      </c>
      <c r="Q6008" s="7">
        <v>0</v>
      </c>
      <c r="R6008" s="7">
        <v>0</v>
      </c>
      <c r="S6008" s="7" t="s">
        <v>11925</v>
      </c>
      <c r="BI6008"/>
      <c r="BJ6008"/>
    </row>
    <row r="6009" spans="2:62" x14ac:dyDescent="0.4">
      <c r="B6009" s="1">
        <v>28095</v>
      </c>
      <c r="C6009" s="6" t="s">
        <v>30</v>
      </c>
      <c r="D6009" s="6" t="s">
        <v>30</v>
      </c>
      <c r="E6009" s="6" t="s">
        <v>3268</v>
      </c>
      <c r="F6009" s="6" t="s">
        <v>6803</v>
      </c>
      <c r="G6009" s="6" t="s">
        <v>6915</v>
      </c>
      <c r="H6009" s="6" t="s">
        <v>6970</v>
      </c>
      <c r="I6009" s="6" t="s">
        <v>6993</v>
      </c>
      <c r="J6009" s="6" t="s">
        <v>5</v>
      </c>
      <c r="K6009" s="7">
        <v>0</v>
      </c>
      <c r="L6009" s="7">
        <f>IFERROR(VLOOKUP(SiscoTable[[#This Row],[Código]],Hoja2!A:B,2,0)*SiscoTable[[#This Row],[Provta(Uns)]],0)</f>
        <v>0</v>
      </c>
      <c r="M6009" s="7">
        <v>0</v>
      </c>
      <c r="N6009" s="7">
        <v>0</v>
      </c>
      <c r="O6009" s="7">
        <f>IFERROR(VLOOKUP(SiscoTable[[#This Row],[Código]],Hoja2!A:B,2,0)*SiscoTable[[#This Row],[Stock_actual]],0)</f>
        <v>0</v>
      </c>
      <c r="P6009" s="6" t="s">
        <v>7</v>
      </c>
      <c r="Q6009" s="7">
        <v>0</v>
      </c>
      <c r="R6009" s="7">
        <v>0</v>
      </c>
      <c r="S6009" s="7" t="s">
        <v>11925</v>
      </c>
      <c r="BI6009"/>
      <c r="BJ6009"/>
    </row>
    <row r="6010" spans="2:62" x14ac:dyDescent="0.4">
      <c r="B6010" s="1">
        <v>28097</v>
      </c>
      <c r="C6010" s="6" t="s">
        <v>8</v>
      </c>
      <c r="D6010" s="6" t="s">
        <v>8</v>
      </c>
      <c r="E6010" s="6" t="s">
        <v>8482</v>
      </c>
      <c r="F6010" s="6" t="s">
        <v>10720</v>
      </c>
      <c r="G6010" s="6" t="s">
        <v>11282</v>
      </c>
      <c r="H6010" s="6" t="s">
        <v>11276</v>
      </c>
      <c r="I6010" s="6" t="s">
        <v>11318</v>
      </c>
      <c r="J6010" s="6" t="s">
        <v>5</v>
      </c>
      <c r="K6010" s="7">
        <v>0</v>
      </c>
      <c r="L6010" s="7">
        <f>IFERROR(VLOOKUP(SiscoTable[[#This Row],[Código]],Hoja2!A:B,2,0)*SiscoTable[[#This Row],[Provta(Uns)]],0)</f>
        <v>0</v>
      </c>
      <c r="M6010" s="7">
        <v>0</v>
      </c>
      <c r="N6010" s="7">
        <v>0</v>
      </c>
      <c r="O6010" s="7">
        <f>IFERROR(VLOOKUP(SiscoTable[[#This Row],[Código]],Hoja2!A:B,2,0)*SiscoTable[[#This Row],[Stock_actual]],0)</f>
        <v>0</v>
      </c>
      <c r="P6010" s="6" t="s">
        <v>7</v>
      </c>
      <c r="Q6010" s="7">
        <v>0</v>
      </c>
      <c r="R6010" s="7">
        <v>0</v>
      </c>
      <c r="S6010" s="7" t="s">
        <v>11926</v>
      </c>
      <c r="BI6010"/>
      <c r="BJ6010"/>
    </row>
    <row r="6011" spans="2:62" x14ac:dyDescent="0.4">
      <c r="B6011" s="1">
        <v>28098</v>
      </c>
      <c r="C6011" s="6" t="s">
        <v>25</v>
      </c>
      <c r="D6011" s="6" t="s">
        <v>25</v>
      </c>
      <c r="E6011" s="6" t="s">
        <v>469</v>
      </c>
      <c r="F6011" s="6" t="s">
        <v>1050</v>
      </c>
      <c r="G6011" s="6" t="s">
        <v>1128</v>
      </c>
      <c r="H6011" s="6" t="s">
        <v>1053</v>
      </c>
      <c r="I6011" s="6" t="s">
        <v>1156</v>
      </c>
      <c r="J6011" s="6" t="s">
        <v>5</v>
      </c>
      <c r="K6011" s="7">
        <v>46.33</v>
      </c>
      <c r="L6011" s="7">
        <f>IFERROR(VLOOKUP(SiscoTable[[#This Row],[Código]],Hoja2!A:B,2,0)*SiscoTable[[#This Row],[Provta(Uns)]],0)</f>
        <v>458.66699999999997</v>
      </c>
      <c r="M6011" s="7">
        <v>0</v>
      </c>
      <c r="N6011" s="7">
        <v>54</v>
      </c>
      <c r="O6011" s="7">
        <f>IFERROR(VLOOKUP(SiscoTable[[#This Row],[Código]],Hoja2!A:B,2,0)*SiscoTable[[#This Row],[Stock_actual]],0)</f>
        <v>534.6</v>
      </c>
      <c r="P6011" s="6" t="s">
        <v>121</v>
      </c>
      <c r="Q6011" s="7">
        <v>51</v>
      </c>
      <c r="R6011" s="7">
        <v>0</v>
      </c>
      <c r="S6011" s="7" t="s">
        <v>11927</v>
      </c>
      <c r="BI6011"/>
      <c r="BJ6011"/>
    </row>
    <row r="6012" spans="2:62" x14ac:dyDescent="0.4">
      <c r="B6012" s="1">
        <v>28100</v>
      </c>
      <c r="C6012" s="6" t="s">
        <v>25</v>
      </c>
      <c r="D6012" s="6" t="s">
        <v>30</v>
      </c>
      <c r="E6012" s="6" t="s">
        <v>3268</v>
      </c>
      <c r="F6012" s="6" t="s">
        <v>6803</v>
      </c>
      <c r="G6012" s="6" t="s">
        <v>6844</v>
      </c>
      <c r="H6012" s="6" t="s">
        <v>6846</v>
      </c>
      <c r="I6012" s="6" t="s">
        <v>6845</v>
      </c>
      <c r="J6012" s="6" t="s">
        <v>5</v>
      </c>
      <c r="K6012" s="7">
        <v>53</v>
      </c>
      <c r="L6012" s="7">
        <f>IFERROR(VLOOKUP(SiscoTable[[#This Row],[Código]],Hoja2!A:B,2,0)*SiscoTable[[#This Row],[Provta(Uns)]],0)</f>
        <v>344.5</v>
      </c>
      <c r="M6012" s="7">
        <v>0</v>
      </c>
      <c r="N6012" s="7">
        <v>95</v>
      </c>
      <c r="O6012" s="7">
        <f>IFERROR(VLOOKUP(SiscoTable[[#This Row],[Código]],Hoja2!A:B,2,0)*SiscoTable[[#This Row],[Stock_actual]],0)</f>
        <v>617.5</v>
      </c>
      <c r="P6012" s="6" t="s">
        <v>773</v>
      </c>
      <c r="Q6012" s="7">
        <v>58</v>
      </c>
      <c r="R6012" s="7">
        <v>0</v>
      </c>
      <c r="S6012" s="7" t="s">
        <v>11925</v>
      </c>
      <c r="BI6012"/>
      <c r="BJ6012"/>
    </row>
    <row r="6013" spans="2:62" x14ac:dyDescent="0.4">
      <c r="B6013" s="1">
        <v>28101</v>
      </c>
      <c r="C6013" s="6" t="s">
        <v>30</v>
      </c>
      <c r="D6013" s="6" t="s">
        <v>25</v>
      </c>
      <c r="E6013" s="6" t="s">
        <v>469</v>
      </c>
      <c r="F6013" s="6" t="s">
        <v>1050</v>
      </c>
      <c r="G6013" s="6" t="s">
        <v>1064</v>
      </c>
      <c r="H6013" s="6" t="s">
        <v>1076</v>
      </c>
      <c r="I6013" s="6" t="s">
        <v>1100</v>
      </c>
      <c r="J6013" s="6" t="s">
        <v>5</v>
      </c>
      <c r="K6013" s="7">
        <v>116.83</v>
      </c>
      <c r="L6013" s="7">
        <f>IFERROR(VLOOKUP(SiscoTable[[#This Row],[Código]],Hoja2!A:B,2,0)*SiscoTable[[#This Row],[Provta(Uns)]],0)</f>
        <v>163.56199999999998</v>
      </c>
      <c r="M6013" s="7">
        <v>0</v>
      </c>
      <c r="N6013" s="7">
        <v>194</v>
      </c>
      <c r="O6013" s="7">
        <f>IFERROR(VLOOKUP(SiscoTable[[#This Row],[Código]],Hoja2!A:B,2,0)*SiscoTable[[#This Row],[Stock_actual]],0)</f>
        <v>271.59999999999997</v>
      </c>
      <c r="P6013" s="6" t="s">
        <v>353</v>
      </c>
      <c r="Q6013" s="7">
        <v>128</v>
      </c>
      <c r="R6013" s="7">
        <v>0</v>
      </c>
      <c r="S6013" s="7" t="s">
        <v>11927</v>
      </c>
      <c r="BI6013"/>
      <c r="BJ6013"/>
    </row>
    <row r="6014" spans="2:62" x14ac:dyDescent="0.4">
      <c r="B6014" s="1">
        <v>28102</v>
      </c>
      <c r="C6014" s="6" t="s">
        <v>30</v>
      </c>
      <c r="D6014" s="6" t="s">
        <v>25</v>
      </c>
      <c r="E6014" s="6" t="s">
        <v>469</v>
      </c>
      <c r="F6014" s="6" t="s">
        <v>1050</v>
      </c>
      <c r="G6014" s="6" t="s">
        <v>1309</v>
      </c>
      <c r="H6014" s="6" t="s">
        <v>1340</v>
      </c>
      <c r="I6014" s="6" t="s">
        <v>1409</v>
      </c>
      <c r="J6014" s="6" t="s">
        <v>5</v>
      </c>
      <c r="K6014" s="7">
        <v>23.67</v>
      </c>
      <c r="L6014" s="7">
        <f>IFERROR(VLOOKUP(SiscoTable[[#This Row],[Código]],Hoja2!A:B,2,0)*SiscoTable[[#This Row],[Provta(Uns)]],0)</f>
        <v>37.872000000000007</v>
      </c>
      <c r="M6014" s="7">
        <v>0</v>
      </c>
      <c r="N6014" s="7">
        <v>0</v>
      </c>
      <c r="O6014" s="7">
        <f>IFERROR(VLOOKUP(SiscoTable[[#This Row],[Código]],Hoja2!A:B,2,0)*SiscoTable[[#This Row],[Stock_actual]],0)</f>
        <v>0</v>
      </c>
      <c r="P6014" s="6" t="s">
        <v>7</v>
      </c>
      <c r="Q6014" s="7">
        <v>26</v>
      </c>
      <c r="R6014" s="7">
        <v>47.400000000000006</v>
      </c>
      <c r="S6014" s="7" t="s">
        <v>11927</v>
      </c>
      <c r="BI6014"/>
      <c r="BJ6014"/>
    </row>
    <row r="6015" spans="2:62" x14ac:dyDescent="0.4">
      <c r="B6015" s="1">
        <v>28104</v>
      </c>
      <c r="C6015" s="6" t="s">
        <v>30</v>
      </c>
      <c r="D6015" s="6" t="s">
        <v>25</v>
      </c>
      <c r="E6015" s="6" t="s">
        <v>469</v>
      </c>
      <c r="F6015" s="6" t="s">
        <v>1050</v>
      </c>
      <c r="G6015" s="6" t="s">
        <v>1309</v>
      </c>
      <c r="H6015" s="6" t="s">
        <v>1340</v>
      </c>
      <c r="I6015" s="6" t="s">
        <v>1410</v>
      </c>
      <c r="J6015" s="6" t="s">
        <v>5</v>
      </c>
      <c r="K6015" s="7">
        <v>53.5</v>
      </c>
      <c r="L6015" s="7">
        <f>IFERROR(VLOOKUP(SiscoTable[[#This Row],[Código]],Hoja2!A:B,2,0)*SiscoTable[[#This Row],[Provta(Uns)]],0)</f>
        <v>203.29999999999998</v>
      </c>
      <c r="M6015" s="7">
        <v>0</v>
      </c>
      <c r="N6015" s="7">
        <v>-2</v>
      </c>
      <c r="O6015" s="7">
        <f>IFERROR(VLOOKUP(SiscoTable[[#This Row],[Código]],Hoja2!A:B,2,0)*SiscoTable[[#This Row],[Stock_actual]],0)</f>
        <v>-7.6</v>
      </c>
      <c r="P6015" s="6" t="s">
        <v>7</v>
      </c>
      <c r="Q6015" s="7">
        <v>59</v>
      </c>
      <c r="R6015" s="7">
        <v>106.8</v>
      </c>
      <c r="S6015" s="7" t="s">
        <v>11927</v>
      </c>
      <c r="BI6015"/>
      <c r="BJ6015"/>
    </row>
    <row r="6016" spans="2:62" x14ac:dyDescent="0.4">
      <c r="B6016" s="1">
        <v>28105</v>
      </c>
      <c r="C6016" s="6" t="s">
        <v>30</v>
      </c>
      <c r="D6016" s="6" t="s">
        <v>30</v>
      </c>
      <c r="E6016" s="6" t="s">
        <v>469</v>
      </c>
      <c r="F6016" s="6" t="s">
        <v>1050</v>
      </c>
      <c r="G6016" s="6" t="s">
        <v>1309</v>
      </c>
      <c r="H6016" s="6" t="s">
        <v>1340</v>
      </c>
      <c r="I6016" s="6" t="s">
        <v>1411</v>
      </c>
      <c r="J6016" s="6" t="s">
        <v>5</v>
      </c>
      <c r="K6016" s="7">
        <v>20.83</v>
      </c>
      <c r="L6016" s="7">
        <f>IFERROR(VLOOKUP(SiscoTable[[#This Row],[Código]],Hoja2!A:B,2,0)*SiscoTable[[#This Row],[Provta(Uns)]],0)</f>
        <v>81.236999999999995</v>
      </c>
      <c r="M6016" s="7">
        <v>0</v>
      </c>
      <c r="N6016" s="7">
        <v>0</v>
      </c>
      <c r="O6016" s="7">
        <f>IFERROR(VLOOKUP(SiscoTable[[#This Row],[Código]],Hoja2!A:B,2,0)*SiscoTable[[#This Row],[Stock_actual]],0)</f>
        <v>0</v>
      </c>
      <c r="P6016" s="6" t="s">
        <v>7</v>
      </c>
      <c r="Q6016" s="7">
        <v>23</v>
      </c>
      <c r="R6016" s="7">
        <v>41.4</v>
      </c>
      <c r="S6016" s="7" t="s">
        <v>11927</v>
      </c>
      <c r="BI6016"/>
      <c r="BJ6016"/>
    </row>
    <row r="6017" spans="2:62" x14ac:dyDescent="0.4">
      <c r="B6017" s="1">
        <v>28106</v>
      </c>
      <c r="C6017" s="6" t="s">
        <v>8</v>
      </c>
      <c r="D6017" s="6" t="s">
        <v>30</v>
      </c>
      <c r="E6017" s="6" t="s">
        <v>469</v>
      </c>
      <c r="F6017" s="6" t="s">
        <v>1050</v>
      </c>
      <c r="G6017" s="6" t="s">
        <v>1309</v>
      </c>
      <c r="H6017" s="6" t="s">
        <v>1340</v>
      </c>
      <c r="I6017" s="6" t="s">
        <v>1480</v>
      </c>
      <c r="J6017" s="6" t="s">
        <v>5</v>
      </c>
      <c r="K6017" s="7">
        <v>15.5</v>
      </c>
      <c r="L6017" s="7">
        <f>IFERROR(VLOOKUP(SiscoTable[[#This Row],[Código]],Hoja2!A:B,2,0)*SiscoTable[[#This Row],[Provta(Uns)]],0)</f>
        <v>58.9</v>
      </c>
      <c r="M6017" s="7">
        <v>0</v>
      </c>
      <c r="N6017" s="7">
        <v>-4</v>
      </c>
      <c r="O6017" s="7">
        <f>IFERROR(VLOOKUP(SiscoTable[[#This Row],[Código]],Hoja2!A:B,2,0)*SiscoTable[[#This Row],[Stock_actual]],0)</f>
        <v>-15.2</v>
      </c>
      <c r="P6017" s="6" t="s">
        <v>7</v>
      </c>
      <c r="Q6017" s="7">
        <v>17</v>
      </c>
      <c r="R6017" s="7">
        <v>31.200000000000003</v>
      </c>
      <c r="S6017" s="7" t="s">
        <v>11927</v>
      </c>
      <c r="BI6017"/>
      <c r="BJ6017"/>
    </row>
    <row r="6018" spans="2:62" x14ac:dyDescent="0.4">
      <c r="B6018" s="1">
        <v>28107</v>
      </c>
      <c r="C6018" s="6" t="s">
        <v>8</v>
      </c>
      <c r="D6018" s="6" t="s">
        <v>8</v>
      </c>
      <c r="E6018" s="6" t="s">
        <v>469</v>
      </c>
      <c r="F6018" s="6" t="s">
        <v>1050</v>
      </c>
      <c r="G6018" s="6" t="s">
        <v>1309</v>
      </c>
      <c r="H6018" s="6" t="s">
        <v>1340</v>
      </c>
      <c r="I6018" s="6" t="s">
        <v>1481</v>
      </c>
      <c r="J6018" s="6" t="s">
        <v>5</v>
      </c>
      <c r="K6018" s="7">
        <v>0</v>
      </c>
      <c r="L6018" s="7">
        <f>IFERROR(VLOOKUP(SiscoTable[[#This Row],[Código]],Hoja2!A:B,2,0)*SiscoTable[[#This Row],[Provta(Uns)]],0)</f>
        <v>0</v>
      </c>
      <c r="M6018" s="7">
        <v>0</v>
      </c>
      <c r="N6018" s="7">
        <v>0</v>
      </c>
      <c r="O6018" s="7">
        <f>IFERROR(VLOOKUP(SiscoTable[[#This Row],[Código]],Hoja2!A:B,2,0)*SiscoTable[[#This Row],[Stock_actual]],0)</f>
        <v>0</v>
      </c>
      <c r="P6018" s="6" t="s">
        <v>7</v>
      </c>
      <c r="Q6018" s="7">
        <v>0</v>
      </c>
      <c r="R6018" s="7">
        <v>0</v>
      </c>
      <c r="S6018" s="7" t="s">
        <v>11927</v>
      </c>
      <c r="BI6018"/>
      <c r="BJ6018"/>
    </row>
    <row r="6019" spans="2:62" x14ac:dyDescent="0.4">
      <c r="B6019" s="1">
        <v>28109</v>
      </c>
      <c r="C6019" s="6" t="s">
        <v>25</v>
      </c>
      <c r="D6019" s="6" t="s">
        <v>25</v>
      </c>
      <c r="E6019" s="6" t="s">
        <v>3268</v>
      </c>
      <c r="F6019" s="6" t="s">
        <v>7197</v>
      </c>
      <c r="G6019" s="6" t="s">
        <v>7388</v>
      </c>
      <c r="H6019" s="6" t="s">
        <v>7409</v>
      </c>
      <c r="I6019" s="6" t="s">
        <v>7408</v>
      </c>
      <c r="J6019" s="6" t="s">
        <v>5</v>
      </c>
      <c r="K6019" s="7">
        <v>89.83</v>
      </c>
      <c r="L6019" s="7">
        <f>IFERROR(VLOOKUP(SiscoTable[[#This Row],[Código]],Hoja2!A:B,2,0)*SiscoTable[[#This Row],[Provta(Uns)]],0)</f>
        <v>440.16700000000003</v>
      </c>
      <c r="M6019" s="7">
        <v>120</v>
      </c>
      <c r="N6019" s="7">
        <v>271</v>
      </c>
      <c r="O6019" s="7">
        <f>IFERROR(VLOOKUP(SiscoTable[[#This Row],[Código]],Hoja2!A:B,2,0)*SiscoTable[[#This Row],[Stock_actual]],0)</f>
        <v>1327.9</v>
      </c>
      <c r="P6019" s="6" t="s">
        <v>92</v>
      </c>
      <c r="Q6019" s="7">
        <v>99</v>
      </c>
      <c r="R6019" s="7">
        <v>0</v>
      </c>
      <c r="S6019" s="7" t="s">
        <v>11928</v>
      </c>
      <c r="BI6019"/>
      <c r="BJ6019"/>
    </row>
    <row r="6020" spans="2:62" x14ac:dyDescent="0.4">
      <c r="B6020" s="1">
        <v>28111</v>
      </c>
      <c r="C6020" s="6" t="s">
        <v>30</v>
      </c>
      <c r="D6020" s="6" t="s">
        <v>30</v>
      </c>
      <c r="E6020" s="6" t="s">
        <v>3268</v>
      </c>
      <c r="F6020" s="6" t="s">
        <v>7197</v>
      </c>
      <c r="G6020" s="6" t="s">
        <v>7388</v>
      </c>
      <c r="H6020" s="6" t="s">
        <v>7409</v>
      </c>
      <c r="I6020" s="6" t="s">
        <v>7443</v>
      </c>
      <c r="J6020" s="6" t="s">
        <v>5</v>
      </c>
      <c r="K6020" s="7">
        <v>36</v>
      </c>
      <c r="L6020" s="7">
        <f>IFERROR(VLOOKUP(SiscoTable[[#This Row],[Código]],Hoja2!A:B,2,0)*SiscoTable[[#This Row],[Provta(Uns)]],0)</f>
        <v>165.6</v>
      </c>
      <c r="M6020" s="7">
        <v>0</v>
      </c>
      <c r="N6020" s="7">
        <v>83</v>
      </c>
      <c r="O6020" s="7">
        <f>IFERROR(VLOOKUP(SiscoTable[[#This Row],[Código]],Hoja2!A:B,2,0)*SiscoTable[[#This Row],[Stock_actual]],0)</f>
        <v>381.79999999999995</v>
      </c>
      <c r="P6020" s="6" t="s">
        <v>1038</v>
      </c>
      <c r="Q6020" s="7">
        <v>40</v>
      </c>
      <c r="R6020" s="7">
        <v>0</v>
      </c>
      <c r="S6020" s="7" t="s">
        <v>11928</v>
      </c>
      <c r="BI6020"/>
      <c r="BJ6020"/>
    </row>
    <row r="6021" spans="2:62" x14ac:dyDescent="0.4">
      <c r="B6021" s="1">
        <v>28117</v>
      </c>
      <c r="C6021" s="6" t="s">
        <v>8</v>
      </c>
      <c r="D6021" s="6" t="s">
        <v>8</v>
      </c>
      <c r="E6021" s="6" t="s">
        <v>3268</v>
      </c>
      <c r="F6021" s="6" t="s">
        <v>7197</v>
      </c>
      <c r="G6021" s="6" t="s">
        <v>7388</v>
      </c>
      <c r="H6021" s="6" t="s">
        <v>7409</v>
      </c>
      <c r="I6021" s="6" t="s">
        <v>7492</v>
      </c>
      <c r="J6021" s="6" t="s">
        <v>5</v>
      </c>
      <c r="K6021" s="7">
        <v>0</v>
      </c>
      <c r="L6021" s="7">
        <f>IFERROR(VLOOKUP(SiscoTable[[#This Row],[Código]],Hoja2!A:B,2,0)*SiscoTable[[#This Row],[Provta(Uns)]],0)</f>
        <v>0</v>
      </c>
      <c r="M6021" s="7">
        <v>0</v>
      </c>
      <c r="N6021" s="7">
        <v>0</v>
      </c>
      <c r="O6021" s="7">
        <f>IFERROR(VLOOKUP(SiscoTable[[#This Row],[Código]],Hoja2!A:B,2,0)*SiscoTable[[#This Row],[Stock_actual]],0)</f>
        <v>0</v>
      </c>
      <c r="P6021" s="6" t="s">
        <v>7</v>
      </c>
      <c r="Q6021" s="7">
        <v>0</v>
      </c>
      <c r="R6021" s="7">
        <v>0</v>
      </c>
      <c r="S6021" s="7" t="s">
        <v>11928</v>
      </c>
      <c r="BI6021"/>
      <c r="BJ6021"/>
    </row>
    <row r="6022" spans="2:62" x14ac:dyDescent="0.4">
      <c r="B6022" s="1">
        <v>28120</v>
      </c>
      <c r="C6022" s="6" t="s">
        <v>30</v>
      </c>
      <c r="D6022" s="6" t="s">
        <v>30</v>
      </c>
      <c r="E6022" s="6" t="s">
        <v>3268</v>
      </c>
      <c r="F6022" s="6" t="s">
        <v>7197</v>
      </c>
      <c r="G6022" s="6" t="s">
        <v>7388</v>
      </c>
      <c r="H6022" s="6" t="s">
        <v>7407</v>
      </c>
      <c r="I6022" s="6" t="s">
        <v>7444</v>
      </c>
      <c r="J6022" s="6" t="s">
        <v>5</v>
      </c>
      <c r="K6022" s="7">
        <v>0</v>
      </c>
      <c r="L6022" s="7">
        <f>IFERROR(VLOOKUP(SiscoTable[[#This Row],[Código]],Hoja2!A:B,2,0)*SiscoTable[[#This Row],[Provta(Uns)]],0)</f>
        <v>0</v>
      </c>
      <c r="M6022" s="7">
        <v>0</v>
      </c>
      <c r="N6022" s="7">
        <v>0</v>
      </c>
      <c r="O6022" s="7">
        <f>IFERROR(VLOOKUP(SiscoTable[[#This Row],[Código]],Hoja2!A:B,2,0)*SiscoTable[[#This Row],[Stock_actual]],0)</f>
        <v>0</v>
      </c>
      <c r="P6022" s="6" t="s">
        <v>7</v>
      </c>
      <c r="Q6022" s="7">
        <v>0</v>
      </c>
      <c r="R6022" s="7">
        <v>0</v>
      </c>
      <c r="S6022" s="7" t="s">
        <v>11928</v>
      </c>
      <c r="BI6022"/>
      <c r="BJ6022"/>
    </row>
    <row r="6023" spans="2:62" x14ac:dyDescent="0.4">
      <c r="B6023" s="1">
        <v>28121</v>
      </c>
      <c r="C6023" s="6" t="s">
        <v>30</v>
      </c>
      <c r="D6023" s="6" t="s">
        <v>8</v>
      </c>
      <c r="E6023" s="6" t="s">
        <v>3268</v>
      </c>
      <c r="F6023" s="6" t="s">
        <v>7197</v>
      </c>
      <c r="G6023" s="6" t="s">
        <v>7388</v>
      </c>
      <c r="H6023" s="6" t="s">
        <v>7407</v>
      </c>
      <c r="I6023" s="6" t="s">
        <v>7445</v>
      </c>
      <c r="J6023" s="6" t="s">
        <v>5</v>
      </c>
      <c r="K6023" s="7">
        <v>0</v>
      </c>
      <c r="L6023" s="7">
        <f>IFERROR(VLOOKUP(SiscoTable[[#This Row],[Código]],Hoja2!A:B,2,0)*SiscoTable[[#This Row],[Provta(Uns)]],0)</f>
        <v>0</v>
      </c>
      <c r="M6023" s="7">
        <v>0</v>
      </c>
      <c r="N6023" s="7">
        <v>0</v>
      </c>
      <c r="O6023" s="7">
        <f>IFERROR(VLOOKUP(SiscoTable[[#This Row],[Código]],Hoja2!A:B,2,0)*SiscoTable[[#This Row],[Stock_actual]],0)</f>
        <v>0</v>
      </c>
      <c r="P6023" s="6" t="s">
        <v>7</v>
      </c>
      <c r="Q6023" s="7">
        <v>0</v>
      </c>
      <c r="R6023" s="7">
        <v>0</v>
      </c>
      <c r="S6023" s="7" t="s">
        <v>11928</v>
      </c>
      <c r="BI6023"/>
      <c r="BJ6023"/>
    </row>
    <row r="6024" spans="2:62" x14ac:dyDescent="0.4">
      <c r="B6024" s="1">
        <v>28124</v>
      </c>
      <c r="C6024" s="6" t="s">
        <v>8</v>
      </c>
      <c r="D6024" s="6" t="s">
        <v>8</v>
      </c>
      <c r="E6024" s="6" t="s">
        <v>3268</v>
      </c>
      <c r="F6024" s="6" t="s">
        <v>7197</v>
      </c>
      <c r="G6024" s="6" t="s">
        <v>7554</v>
      </c>
      <c r="H6024" s="6" t="s">
        <v>1175</v>
      </c>
      <c r="I6024" s="6" t="s">
        <v>7749</v>
      </c>
      <c r="J6024" s="6" t="s">
        <v>5</v>
      </c>
      <c r="K6024" s="7">
        <v>0</v>
      </c>
      <c r="L6024" s="7">
        <f>IFERROR(VLOOKUP(SiscoTable[[#This Row],[Código]],Hoja2!A:B,2,0)*SiscoTable[[#This Row],[Provta(Uns)]],0)</f>
        <v>0</v>
      </c>
      <c r="M6024" s="7">
        <v>0</v>
      </c>
      <c r="N6024" s="7">
        <v>0</v>
      </c>
      <c r="O6024" s="7">
        <f>IFERROR(VLOOKUP(SiscoTable[[#This Row],[Código]],Hoja2!A:B,2,0)*SiscoTable[[#This Row],[Stock_actual]],0)</f>
        <v>0</v>
      </c>
      <c r="P6024" s="6" t="s">
        <v>7</v>
      </c>
      <c r="Q6024" s="7">
        <v>0</v>
      </c>
      <c r="R6024" s="7">
        <v>0</v>
      </c>
      <c r="S6024" s="7" t="s">
        <v>11928</v>
      </c>
      <c r="BI6024"/>
      <c r="BJ6024"/>
    </row>
    <row r="6025" spans="2:62" x14ac:dyDescent="0.4">
      <c r="B6025" s="1">
        <v>28125</v>
      </c>
      <c r="C6025" s="6" t="s">
        <v>30</v>
      </c>
      <c r="D6025" s="6" t="s">
        <v>30</v>
      </c>
      <c r="E6025" s="6" t="s">
        <v>8482</v>
      </c>
      <c r="F6025" s="6" t="s">
        <v>8483</v>
      </c>
      <c r="G6025" s="6" t="s">
        <v>8484</v>
      </c>
      <c r="H6025" s="6" t="s">
        <v>8489</v>
      </c>
      <c r="I6025" s="6" t="s">
        <v>8491</v>
      </c>
      <c r="J6025" s="6" t="s">
        <v>5</v>
      </c>
      <c r="K6025" s="7">
        <v>13.33</v>
      </c>
      <c r="L6025" s="7">
        <f>IFERROR(VLOOKUP(SiscoTable[[#This Row],[Código]],Hoja2!A:B,2,0)*SiscoTable[[#This Row],[Provta(Uns)]],0)</f>
        <v>87.977999999999994</v>
      </c>
      <c r="M6025" s="7">
        <v>80</v>
      </c>
      <c r="N6025" s="7">
        <v>0</v>
      </c>
      <c r="O6025" s="7">
        <f>IFERROR(VLOOKUP(SiscoTable[[#This Row],[Código]],Hoja2!A:B,2,0)*SiscoTable[[#This Row],[Stock_actual]],0)</f>
        <v>0</v>
      </c>
      <c r="P6025" s="6" t="s">
        <v>7</v>
      </c>
      <c r="Q6025" s="7">
        <v>15</v>
      </c>
      <c r="R6025" s="7">
        <v>0</v>
      </c>
      <c r="S6025" s="7" t="s">
        <v>11926</v>
      </c>
      <c r="BI6025"/>
      <c r="BJ6025"/>
    </row>
    <row r="6026" spans="2:62" x14ac:dyDescent="0.4">
      <c r="B6026" s="1">
        <v>28126</v>
      </c>
      <c r="C6026" s="6" t="s">
        <v>8</v>
      </c>
      <c r="D6026" s="6" t="s">
        <v>30</v>
      </c>
      <c r="E6026" s="6" t="s">
        <v>3268</v>
      </c>
      <c r="F6026" s="6" t="s">
        <v>7197</v>
      </c>
      <c r="G6026" s="6" t="s">
        <v>7198</v>
      </c>
      <c r="H6026" s="6" t="s">
        <v>7222</v>
      </c>
      <c r="I6026" s="6" t="s">
        <v>7324</v>
      </c>
      <c r="J6026" s="6" t="s">
        <v>5</v>
      </c>
      <c r="K6026" s="7">
        <v>15.33</v>
      </c>
      <c r="L6026" s="7">
        <f>IFERROR(VLOOKUP(SiscoTable[[#This Row],[Código]],Hoja2!A:B,2,0)*SiscoTable[[#This Row],[Provta(Uns)]],0)</f>
        <v>22.995000000000001</v>
      </c>
      <c r="M6026" s="7">
        <v>0</v>
      </c>
      <c r="N6026" s="7">
        <v>9</v>
      </c>
      <c r="O6026" s="7">
        <f>IFERROR(VLOOKUP(SiscoTable[[#This Row],[Código]],Hoja2!A:B,2,0)*SiscoTable[[#This Row],[Stock_actual]],0)</f>
        <v>13.5</v>
      </c>
      <c r="P6026" s="6" t="s">
        <v>733</v>
      </c>
      <c r="Q6026" s="7">
        <v>17</v>
      </c>
      <c r="R6026" s="7">
        <v>30.78</v>
      </c>
      <c r="S6026" s="7" t="s">
        <v>11928</v>
      </c>
      <c r="BI6026"/>
      <c r="BJ6026"/>
    </row>
    <row r="6027" spans="2:62" x14ac:dyDescent="0.4">
      <c r="B6027" s="1">
        <v>28127</v>
      </c>
      <c r="C6027" s="6" t="s">
        <v>30</v>
      </c>
      <c r="D6027" s="6" t="s">
        <v>30</v>
      </c>
      <c r="E6027" s="6" t="s">
        <v>8482</v>
      </c>
      <c r="F6027" s="6" t="s">
        <v>8483</v>
      </c>
      <c r="G6027" s="6" t="s">
        <v>8484</v>
      </c>
      <c r="H6027" s="6" t="s">
        <v>8489</v>
      </c>
      <c r="I6027" s="6" t="s">
        <v>8492</v>
      </c>
      <c r="J6027" s="6" t="s">
        <v>5</v>
      </c>
      <c r="K6027" s="7">
        <v>11</v>
      </c>
      <c r="L6027" s="7">
        <f>IFERROR(VLOOKUP(SiscoTable[[#This Row],[Código]],Hoja2!A:B,2,0)*SiscoTable[[#This Row],[Provta(Uns)]],0)</f>
        <v>75.900000000000006</v>
      </c>
      <c r="M6027" s="7">
        <v>40</v>
      </c>
      <c r="N6027" s="7">
        <v>56</v>
      </c>
      <c r="O6027" s="7">
        <f>IFERROR(VLOOKUP(SiscoTable[[#This Row],[Código]],Hoja2!A:B,2,0)*SiscoTable[[#This Row],[Stock_actual]],0)</f>
        <v>386.40000000000003</v>
      </c>
      <c r="P6027" s="6" t="s">
        <v>1154</v>
      </c>
      <c r="Q6027" s="7">
        <v>12</v>
      </c>
      <c r="R6027" s="7">
        <v>0</v>
      </c>
      <c r="S6027" s="7" t="s">
        <v>11926</v>
      </c>
      <c r="BI6027"/>
      <c r="BJ6027"/>
    </row>
    <row r="6028" spans="2:62" x14ac:dyDescent="0.4">
      <c r="B6028" s="1">
        <v>28128</v>
      </c>
      <c r="C6028" s="6" t="s">
        <v>30</v>
      </c>
      <c r="D6028" s="6" t="s">
        <v>8</v>
      </c>
      <c r="E6028" s="6" t="s">
        <v>8482</v>
      </c>
      <c r="F6028" s="6" t="s">
        <v>8483</v>
      </c>
      <c r="G6028" s="6" t="s">
        <v>8484</v>
      </c>
      <c r="H6028" s="6" t="s">
        <v>8489</v>
      </c>
      <c r="I6028" s="6" t="s">
        <v>8493</v>
      </c>
      <c r="J6028" s="6" t="s">
        <v>5</v>
      </c>
      <c r="K6028" s="7">
        <v>5.67</v>
      </c>
      <c r="L6028" s="7">
        <f>IFERROR(VLOOKUP(SiscoTable[[#This Row],[Código]],Hoja2!A:B,2,0)*SiscoTable[[#This Row],[Provta(Uns)]],0)</f>
        <v>76.545000000000002</v>
      </c>
      <c r="M6028" s="7">
        <v>0</v>
      </c>
      <c r="N6028" s="7">
        <v>38</v>
      </c>
      <c r="O6028" s="7">
        <f>IFERROR(VLOOKUP(SiscoTable[[#This Row],[Código]],Hoja2!A:B,2,0)*SiscoTable[[#This Row],[Stock_actual]],0)</f>
        <v>513</v>
      </c>
      <c r="P6028" s="6" t="s">
        <v>7787</v>
      </c>
      <c r="Q6028" s="7">
        <v>6</v>
      </c>
      <c r="R6028" s="7">
        <v>0</v>
      </c>
      <c r="S6028" s="7" t="s">
        <v>11926</v>
      </c>
      <c r="BI6028"/>
      <c r="BJ6028"/>
    </row>
    <row r="6029" spans="2:62" x14ac:dyDescent="0.4">
      <c r="B6029" s="1">
        <v>28129</v>
      </c>
      <c r="C6029" s="6" t="s">
        <v>30</v>
      </c>
      <c r="D6029" s="6" t="s">
        <v>8</v>
      </c>
      <c r="E6029" s="6" t="s">
        <v>8482</v>
      </c>
      <c r="F6029" s="6" t="s">
        <v>8483</v>
      </c>
      <c r="G6029" s="6" t="s">
        <v>8484</v>
      </c>
      <c r="H6029" s="6" t="s">
        <v>8489</v>
      </c>
      <c r="I6029" s="6" t="s">
        <v>8494</v>
      </c>
      <c r="J6029" s="6" t="s">
        <v>5</v>
      </c>
      <c r="K6029" s="7">
        <v>5.67</v>
      </c>
      <c r="L6029" s="7">
        <f>IFERROR(VLOOKUP(SiscoTable[[#This Row],[Código]],Hoja2!A:B,2,0)*SiscoTable[[#This Row],[Provta(Uns)]],0)</f>
        <v>76.545000000000002</v>
      </c>
      <c r="M6029" s="7">
        <v>0</v>
      </c>
      <c r="N6029" s="7">
        <v>42</v>
      </c>
      <c r="O6029" s="7">
        <f>IFERROR(VLOOKUP(SiscoTable[[#This Row],[Código]],Hoja2!A:B,2,0)*SiscoTable[[#This Row],[Stock_actual]],0)</f>
        <v>567</v>
      </c>
      <c r="P6029" s="6" t="s">
        <v>7428</v>
      </c>
      <c r="Q6029" s="7">
        <v>6</v>
      </c>
      <c r="R6029" s="7">
        <v>0</v>
      </c>
      <c r="S6029" s="7" t="s">
        <v>11926</v>
      </c>
      <c r="BI6029"/>
      <c r="BJ6029"/>
    </row>
    <row r="6030" spans="2:62" x14ac:dyDescent="0.4">
      <c r="B6030" s="1">
        <v>28130</v>
      </c>
      <c r="C6030" s="6" t="s">
        <v>30</v>
      </c>
      <c r="D6030" s="6" t="s">
        <v>8</v>
      </c>
      <c r="E6030" s="6" t="s">
        <v>8482</v>
      </c>
      <c r="F6030" s="6" t="s">
        <v>8483</v>
      </c>
      <c r="G6030" s="6" t="s">
        <v>8484</v>
      </c>
      <c r="H6030" s="6" t="s">
        <v>8489</v>
      </c>
      <c r="I6030" s="6" t="s">
        <v>8495</v>
      </c>
      <c r="J6030" s="6" t="s">
        <v>5</v>
      </c>
      <c r="K6030" s="7">
        <v>6.5</v>
      </c>
      <c r="L6030" s="7">
        <f>IFERROR(VLOOKUP(SiscoTable[[#This Row],[Código]],Hoja2!A:B,2,0)*SiscoTable[[#This Row],[Provta(Uns)]],0)</f>
        <v>142.35</v>
      </c>
      <c r="M6030" s="7">
        <v>0</v>
      </c>
      <c r="N6030" s="7">
        <v>58</v>
      </c>
      <c r="O6030" s="7">
        <f>IFERROR(VLOOKUP(SiscoTable[[#This Row],[Código]],Hoja2!A:B,2,0)*SiscoTable[[#This Row],[Stock_actual]],0)</f>
        <v>1270.1999999999998</v>
      </c>
      <c r="P6030" s="6" t="s">
        <v>8496</v>
      </c>
      <c r="Q6030" s="7">
        <v>7</v>
      </c>
      <c r="R6030" s="7">
        <v>0</v>
      </c>
      <c r="S6030" s="7" t="s">
        <v>11926</v>
      </c>
      <c r="BI6030"/>
      <c r="BJ6030"/>
    </row>
    <row r="6031" spans="2:62" x14ac:dyDescent="0.4">
      <c r="B6031" s="1">
        <v>28131</v>
      </c>
      <c r="C6031" s="6" t="s">
        <v>25</v>
      </c>
      <c r="D6031" s="6" t="s">
        <v>30</v>
      </c>
      <c r="E6031" s="6" t="s">
        <v>8482</v>
      </c>
      <c r="F6031" s="6" t="s">
        <v>8483</v>
      </c>
      <c r="G6031" s="6" t="s">
        <v>8484</v>
      </c>
      <c r="H6031" s="6" t="s">
        <v>8489</v>
      </c>
      <c r="I6031" s="6" t="s">
        <v>8488</v>
      </c>
      <c r="J6031" s="6" t="s">
        <v>5</v>
      </c>
      <c r="K6031" s="7">
        <v>6.17</v>
      </c>
      <c r="L6031" s="7">
        <f>IFERROR(VLOOKUP(SiscoTable[[#This Row],[Código]],Hoja2!A:B,2,0)*SiscoTable[[#This Row],[Provta(Uns)]],0)</f>
        <v>130.804</v>
      </c>
      <c r="M6031" s="7">
        <v>0</v>
      </c>
      <c r="N6031" s="7">
        <v>35</v>
      </c>
      <c r="O6031" s="7">
        <f>IFERROR(VLOOKUP(SiscoTable[[#This Row],[Código]],Hoja2!A:B,2,0)*SiscoTable[[#This Row],[Stock_actual]],0)</f>
        <v>742</v>
      </c>
      <c r="P6031" s="6" t="s">
        <v>588</v>
      </c>
      <c r="Q6031" s="7">
        <v>7</v>
      </c>
      <c r="R6031" s="7">
        <v>0</v>
      </c>
      <c r="S6031" s="7" t="s">
        <v>11926</v>
      </c>
      <c r="BI6031"/>
      <c r="BJ6031"/>
    </row>
    <row r="6032" spans="2:62" x14ac:dyDescent="0.4">
      <c r="B6032" s="1">
        <v>28132</v>
      </c>
      <c r="C6032" s="6" t="s">
        <v>8</v>
      </c>
      <c r="D6032" s="6" t="s">
        <v>8</v>
      </c>
      <c r="E6032" s="6" t="s">
        <v>8482</v>
      </c>
      <c r="F6032" s="6" t="s">
        <v>8483</v>
      </c>
      <c r="G6032" s="6" t="s">
        <v>8484</v>
      </c>
      <c r="H6032" s="6" t="s">
        <v>8489</v>
      </c>
      <c r="I6032" s="6" t="s">
        <v>8511</v>
      </c>
      <c r="J6032" s="6" t="s">
        <v>5</v>
      </c>
      <c r="K6032" s="7">
        <v>0.17</v>
      </c>
      <c r="L6032" s="7">
        <f>IFERROR(VLOOKUP(SiscoTable[[#This Row],[Código]],Hoja2!A:B,2,0)*SiscoTable[[#This Row],[Provta(Uns)]],0)</f>
        <v>2.7030000000000003</v>
      </c>
      <c r="M6032" s="7">
        <v>0</v>
      </c>
      <c r="N6032" s="7">
        <v>33</v>
      </c>
      <c r="O6032" s="7">
        <f>IFERROR(VLOOKUP(SiscoTable[[#This Row],[Código]],Hoja2!A:B,2,0)*SiscoTable[[#This Row],[Stock_actual]],0)</f>
        <v>524.70000000000005</v>
      </c>
      <c r="P6032" s="6" t="s">
        <v>8512</v>
      </c>
      <c r="Q6032" s="7">
        <v>0</v>
      </c>
      <c r="R6032" s="7">
        <v>0</v>
      </c>
      <c r="S6032" s="7" t="s">
        <v>11926</v>
      </c>
      <c r="BI6032"/>
      <c r="BJ6032"/>
    </row>
    <row r="6033" spans="2:62" x14ac:dyDescent="0.4">
      <c r="B6033" s="1">
        <v>28133</v>
      </c>
      <c r="C6033" s="6" t="s">
        <v>30</v>
      </c>
      <c r="D6033" s="6" t="s">
        <v>8</v>
      </c>
      <c r="E6033" s="6" t="s">
        <v>8482</v>
      </c>
      <c r="F6033" s="6" t="s">
        <v>8483</v>
      </c>
      <c r="G6033" s="6" t="s">
        <v>8484</v>
      </c>
      <c r="H6033" s="6" t="s">
        <v>8489</v>
      </c>
      <c r="I6033" s="6" t="s">
        <v>8497</v>
      </c>
      <c r="J6033" s="6" t="s">
        <v>5</v>
      </c>
      <c r="K6033" s="7">
        <v>4.67</v>
      </c>
      <c r="L6033" s="7">
        <f>IFERROR(VLOOKUP(SiscoTable[[#This Row],[Código]],Hoja2!A:B,2,0)*SiscoTable[[#This Row],[Provta(Uns)]],0)</f>
        <v>79.39</v>
      </c>
      <c r="M6033" s="7">
        <v>0</v>
      </c>
      <c r="N6033" s="7">
        <v>92</v>
      </c>
      <c r="O6033" s="7">
        <f>IFERROR(VLOOKUP(SiscoTable[[#This Row],[Código]],Hoja2!A:B,2,0)*SiscoTable[[#This Row],[Stock_actual]],0)</f>
        <v>1564</v>
      </c>
      <c r="P6033" s="6" t="s">
        <v>8498</v>
      </c>
      <c r="Q6033" s="7">
        <v>5</v>
      </c>
      <c r="R6033" s="7">
        <v>0</v>
      </c>
      <c r="S6033" s="7" t="s">
        <v>11926</v>
      </c>
      <c r="BI6033"/>
      <c r="BJ6033"/>
    </row>
    <row r="6034" spans="2:62" x14ac:dyDescent="0.4">
      <c r="B6034" s="1">
        <v>28134</v>
      </c>
      <c r="C6034" s="6" t="s">
        <v>8</v>
      </c>
      <c r="D6034" s="6" t="s">
        <v>8</v>
      </c>
      <c r="E6034" s="6" t="s">
        <v>8482</v>
      </c>
      <c r="F6034" s="6" t="s">
        <v>8483</v>
      </c>
      <c r="G6034" s="6" t="s">
        <v>8484</v>
      </c>
      <c r="H6034" s="6" t="s">
        <v>8489</v>
      </c>
      <c r="I6034" s="6" t="s">
        <v>8513</v>
      </c>
      <c r="J6034" s="6" t="s">
        <v>5</v>
      </c>
      <c r="K6034" s="7">
        <v>2.33</v>
      </c>
      <c r="L6034" s="7">
        <f>IFERROR(VLOOKUP(SiscoTable[[#This Row],[Código]],Hoja2!A:B,2,0)*SiscoTable[[#This Row],[Provta(Uns)]],0)</f>
        <v>46.366999999999997</v>
      </c>
      <c r="M6034" s="7">
        <v>0</v>
      </c>
      <c r="N6034" s="7">
        <v>20</v>
      </c>
      <c r="O6034" s="7">
        <f>IFERROR(VLOOKUP(SiscoTable[[#This Row],[Código]],Hoja2!A:B,2,0)*SiscoTable[[#This Row],[Stock_actual]],0)</f>
        <v>398</v>
      </c>
      <c r="P6034" s="6" t="s">
        <v>7767</v>
      </c>
      <c r="Q6034" s="7">
        <v>3</v>
      </c>
      <c r="R6034" s="7">
        <v>0</v>
      </c>
      <c r="S6034" s="7" t="s">
        <v>11926</v>
      </c>
      <c r="BI6034"/>
      <c r="BJ6034"/>
    </row>
    <row r="6035" spans="2:62" x14ac:dyDescent="0.4">
      <c r="B6035" s="1">
        <v>28135</v>
      </c>
      <c r="C6035" s="6" t="s">
        <v>30</v>
      </c>
      <c r="D6035" s="6" t="s">
        <v>8</v>
      </c>
      <c r="E6035" s="6" t="s">
        <v>8482</v>
      </c>
      <c r="F6035" s="6" t="s">
        <v>8483</v>
      </c>
      <c r="G6035" s="6" t="s">
        <v>8484</v>
      </c>
      <c r="H6035" s="6" t="s">
        <v>8489</v>
      </c>
      <c r="I6035" s="6" t="s">
        <v>8499</v>
      </c>
      <c r="J6035" s="6" t="s">
        <v>5</v>
      </c>
      <c r="K6035" s="7">
        <v>4.33</v>
      </c>
      <c r="L6035" s="7">
        <f>IFERROR(VLOOKUP(SiscoTable[[#This Row],[Código]],Hoja2!A:B,2,0)*SiscoTable[[#This Row],[Provta(Uns)]],0)</f>
        <v>177.09700000000001</v>
      </c>
      <c r="M6035" s="7">
        <v>0</v>
      </c>
      <c r="N6035" s="7">
        <v>34</v>
      </c>
      <c r="O6035" s="7">
        <f>IFERROR(VLOOKUP(SiscoTable[[#This Row],[Código]],Hoja2!A:B,2,0)*SiscoTable[[#This Row],[Stock_actual]],0)</f>
        <v>1390.6</v>
      </c>
      <c r="P6035" s="6" t="s">
        <v>6647</v>
      </c>
      <c r="Q6035" s="7">
        <v>5</v>
      </c>
      <c r="R6035" s="7">
        <v>0</v>
      </c>
      <c r="S6035" s="7" t="s">
        <v>11926</v>
      </c>
      <c r="BI6035"/>
      <c r="BJ6035"/>
    </row>
    <row r="6036" spans="2:62" x14ac:dyDescent="0.4">
      <c r="B6036" s="1">
        <v>28136</v>
      </c>
      <c r="C6036" s="6" t="s">
        <v>30</v>
      </c>
      <c r="D6036" s="6" t="s">
        <v>8</v>
      </c>
      <c r="E6036" s="6" t="s">
        <v>8482</v>
      </c>
      <c r="F6036" s="6" t="s">
        <v>8483</v>
      </c>
      <c r="G6036" s="6" t="s">
        <v>8484</v>
      </c>
      <c r="H6036" s="6" t="s">
        <v>8489</v>
      </c>
      <c r="I6036" s="6" t="s">
        <v>8500</v>
      </c>
      <c r="J6036" s="6" t="s">
        <v>5</v>
      </c>
      <c r="K6036" s="7">
        <v>3.5</v>
      </c>
      <c r="L6036" s="7">
        <f>IFERROR(VLOOKUP(SiscoTable[[#This Row],[Código]],Hoja2!A:B,2,0)*SiscoTable[[#This Row],[Provta(Uns)]],0)</f>
        <v>89.25</v>
      </c>
      <c r="M6036" s="7">
        <v>0</v>
      </c>
      <c r="N6036" s="7">
        <v>3</v>
      </c>
      <c r="O6036" s="7">
        <f>IFERROR(VLOOKUP(SiscoTable[[#This Row],[Código]],Hoja2!A:B,2,0)*SiscoTable[[#This Row],[Stock_actual]],0)</f>
        <v>76.5</v>
      </c>
      <c r="P6036" s="6" t="s">
        <v>812</v>
      </c>
      <c r="Q6036" s="7">
        <v>4</v>
      </c>
      <c r="R6036" s="7">
        <v>7.1999999999999993</v>
      </c>
      <c r="S6036" s="7" t="s">
        <v>11926</v>
      </c>
      <c r="BI6036"/>
      <c r="BJ6036"/>
    </row>
    <row r="6037" spans="2:62" x14ac:dyDescent="0.4">
      <c r="B6037" s="1">
        <v>28137</v>
      </c>
      <c r="C6037" s="6" t="s">
        <v>30</v>
      </c>
      <c r="D6037" s="6" t="s">
        <v>8</v>
      </c>
      <c r="E6037" s="6" t="s">
        <v>8482</v>
      </c>
      <c r="F6037" s="6" t="s">
        <v>8483</v>
      </c>
      <c r="G6037" s="6" t="s">
        <v>8484</v>
      </c>
      <c r="H6037" s="6" t="s">
        <v>8489</v>
      </c>
      <c r="I6037" s="6" t="s">
        <v>8501</v>
      </c>
      <c r="J6037" s="6" t="s">
        <v>5</v>
      </c>
      <c r="K6037" s="7">
        <v>2.83</v>
      </c>
      <c r="L6037" s="7">
        <f>IFERROR(VLOOKUP(SiscoTable[[#This Row],[Código]],Hoja2!A:B,2,0)*SiscoTable[[#This Row],[Provta(Uns)]],0)</f>
        <v>169.517</v>
      </c>
      <c r="M6037" s="7">
        <v>0</v>
      </c>
      <c r="N6037" s="7">
        <v>22</v>
      </c>
      <c r="O6037" s="7">
        <f>IFERROR(VLOOKUP(SiscoTable[[#This Row],[Código]],Hoja2!A:B,2,0)*SiscoTable[[#This Row],[Stock_actual]],0)</f>
        <v>1317.8</v>
      </c>
      <c r="P6037" s="6" t="s">
        <v>7435</v>
      </c>
      <c r="Q6037" s="7">
        <v>3</v>
      </c>
      <c r="R6037" s="7">
        <v>0</v>
      </c>
      <c r="S6037" s="7" t="s">
        <v>11926</v>
      </c>
      <c r="BI6037"/>
      <c r="BJ6037"/>
    </row>
    <row r="6038" spans="2:62" x14ac:dyDescent="0.4">
      <c r="B6038" s="1">
        <v>28138</v>
      </c>
      <c r="C6038" s="6" t="s">
        <v>30</v>
      </c>
      <c r="D6038" s="6" t="s">
        <v>30</v>
      </c>
      <c r="E6038" s="6" t="s">
        <v>8482</v>
      </c>
      <c r="F6038" s="6" t="s">
        <v>8483</v>
      </c>
      <c r="G6038" s="6" t="s">
        <v>8484</v>
      </c>
      <c r="H6038" s="6" t="s">
        <v>8503</v>
      </c>
      <c r="I6038" s="6" t="s">
        <v>8502</v>
      </c>
      <c r="J6038" s="6" t="s">
        <v>5</v>
      </c>
      <c r="K6038" s="7">
        <v>27.5</v>
      </c>
      <c r="L6038" s="7">
        <f>IFERROR(VLOOKUP(SiscoTable[[#This Row],[Código]],Hoja2!A:B,2,0)*SiscoTable[[#This Row],[Provta(Uns)]],0)</f>
        <v>110</v>
      </c>
      <c r="M6038" s="7">
        <v>96</v>
      </c>
      <c r="N6038" s="7">
        <v>6</v>
      </c>
      <c r="O6038" s="7">
        <f>IFERROR(VLOOKUP(SiscoTable[[#This Row],[Código]],Hoja2!A:B,2,0)*SiscoTable[[#This Row],[Stock_actual]],0)</f>
        <v>24</v>
      </c>
      <c r="P6038" s="6" t="s">
        <v>29</v>
      </c>
      <c r="Q6038" s="7">
        <v>30</v>
      </c>
      <c r="R6038" s="7">
        <v>0</v>
      </c>
      <c r="S6038" s="7" t="s">
        <v>11926</v>
      </c>
      <c r="BI6038"/>
      <c r="BJ6038"/>
    </row>
    <row r="6039" spans="2:62" x14ac:dyDescent="0.4">
      <c r="B6039" s="1">
        <v>28139</v>
      </c>
      <c r="C6039" s="6" t="s">
        <v>30</v>
      </c>
      <c r="D6039" s="6" t="s">
        <v>30</v>
      </c>
      <c r="E6039" s="6" t="s">
        <v>8482</v>
      </c>
      <c r="F6039" s="6" t="s">
        <v>8483</v>
      </c>
      <c r="G6039" s="6" t="s">
        <v>8484</v>
      </c>
      <c r="H6039" s="6" t="s">
        <v>8503</v>
      </c>
      <c r="I6039" s="6" t="s">
        <v>8504</v>
      </c>
      <c r="J6039" s="6" t="s">
        <v>5</v>
      </c>
      <c r="K6039" s="7">
        <v>17.5</v>
      </c>
      <c r="L6039" s="7">
        <f>IFERROR(VLOOKUP(SiscoTable[[#This Row],[Código]],Hoja2!A:B,2,0)*SiscoTable[[#This Row],[Provta(Uns)]],0)</f>
        <v>75.25</v>
      </c>
      <c r="M6039" s="7">
        <v>96</v>
      </c>
      <c r="N6039" s="7">
        <v>7</v>
      </c>
      <c r="O6039" s="7">
        <f>IFERROR(VLOOKUP(SiscoTable[[#This Row],[Código]],Hoja2!A:B,2,0)*SiscoTable[[#This Row],[Stock_actual]],0)</f>
        <v>30.099999999999998</v>
      </c>
      <c r="P6039" s="6" t="s">
        <v>181</v>
      </c>
      <c r="Q6039" s="7">
        <v>19</v>
      </c>
      <c r="R6039" s="7">
        <v>0</v>
      </c>
      <c r="S6039" s="7" t="s">
        <v>11926</v>
      </c>
      <c r="BI6039"/>
      <c r="BJ6039"/>
    </row>
    <row r="6040" spans="2:62" x14ac:dyDescent="0.4">
      <c r="B6040" s="1">
        <v>28143</v>
      </c>
      <c r="C6040" s="6" t="s">
        <v>8</v>
      </c>
      <c r="D6040" s="6" t="s">
        <v>8</v>
      </c>
      <c r="E6040" s="6" t="s">
        <v>8482</v>
      </c>
      <c r="F6040" s="6" t="s">
        <v>8483</v>
      </c>
      <c r="G6040" s="6" t="s">
        <v>8484</v>
      </c>
      <c r="H6040" s="6" t="s">
        <v>8503</v>
      </c>
      <c r="I6040" s="6" t="s">
        <v>8514</v>
      </c>
      <c r="J6040" s="6" t="s">
        <v>5</v>
      </c>
      <c r="K6040" s="7">
        <v>3.34</v>
      </c>
      <c r="L6040" s="7">
        <f>IFERROR(VLOOKUP(SiscoTable[[#This Row],[Código]],Hoja2!A:B,2,0)*SiscoTable[[#This Row],[Provta(Uns)]],0)</f>
        <v>45.089999999999996</v>
      </c>
      <c r="M6040" s="7">
        <v>0</v>
      </c>
      <c r="N6040" s="7">
        <v>28</v>
      </c>
      <c r="O6040" s="7">
        <f>IFERROR(VLOOKUP(SiscoTable[[#This Row],[Código]],Hoja2!A:B,2,0)*SiscoTable[[#This Row],[Stock_actual]],0)</f>
        <v>378</v>
      </c>
      <c r="P6040" s="6" t="s">
        <v>5526</v>
      </c>
      <c r="Q6040" s="7">
        <v>4</v>
      </c>
      <c r="R6040" s="7">
        <v>0</v>
      </c>
      <c r="S6040" s="7" t="s">
        <v>11926</v>
      </c>
      <c r="BI6040"/>
      <c r="BJ6040"/>
    </row>
    <row r="6041" spans="2:62" x14ac:dyDescent="0.4">
      <c r="B6041" s="1">
        <v>28144</v>
      </c>
      <c r="C6041" s="6" t="s">
        <v>8</v>
      </c>
      <c r="D6041" s="6" t="s">
        <v>8</v>
      </c>
      <c r="E6041" s="6" t="s">
        <v>8482</v>
      </c>
      <c r="F6041" s="6" t="s">
        <v>8483</v>
      </c>
      <c r="G6041" s="6" t="s">
        <v>8484</v>
      </c>
      <c r="H6041" s="6" t="s">
        <v>8503</v>
      </c>
      <c r="I6041" s="6" t="s">
        <v>8515</v>
      </c>
      <c r="J6041" s="6" t="s">
        <v>5</v>
      </c>
      <c r="K6041" s="7">
        <v>8</v>
      </c>
      <c r="L6041" s="7">
        <f>IFERROR(VLOOKUP(SiscoTable[[#This Row],[Código]],Hoja2!A:B,2,0)*SiscoTable[[#This Row],[Provta(Uns)]],0)</f>
        <v>79.2</v>
      </c>
      <c r="M6041" s="7">
        <v>0</v>
      </c>
      <c r="N6041" s="7">
        <v>0</v>
      </c>
      <c r="O6041" s="7">
        <f>IFERROR(VLOOKUP(SiscoTable[[#This Row],[Código]],Hoja2!A:B,2,0)*SiscoTable[[#This Row],[Stock_actual]],0)</f>
        <v>0</v>
      </c>
      <c r="P6041" s="6" t="s">
        <v>7</v>
      </c>
      <c r="Q6041" s="7">
        <v>9</v>
      </c>
      <c r="R6041" s="7">
        <v>16.200000000000003</v>
      </c>
      <c r="S6041" s="7" t="s">
        <v>11926</v>
      </c>
      <c r="BI6041"/>
      <c r="BJ6041"/>
    </row>
    <row r="6042" spans="2:62" x14ac:dyDescent="0.4">
      <c r="B6042" s="1">
        <v>28145</v>
      </c>
      <c r="C6042" s="6" t="s">
        <v>8</v>
      </c>
      <c r="D6042" s="6" t="s">
        <v>8</v>
      </c>
      <c r="E6042" s="6" t="s">
        <v>8482</v>
      </c>
      <c r="F6042" s="6" t="s">
        <v>8483</v>
      </c>
      <c r="G6042" s="6" t="s">
        <v>8484</v>
      </c>
      <c r="H6042" s="6" t="s">
        <v>8503</v>
      </c>
      <c r="I6042" s="6" t="s">
        <v>8516</v>
      </c>
      <c r="J6042" s="6" t="s">
        <v>5</v>
      </c>
      <c r="K6042" s="7">
        <v>1.5</v>
      </c>
      <c r="L6042" s="7">
        <f>IFERROR(VLOOKUP(SiscoTable[[#This Row],[Código]],Hoja2!A:B,2,0)*SiscoTable[[#This Row],[Provta(Uns)]],0)</f>
        <v>14.850000000000001</v>
      </c>
      <c r="M6042" s="7">
        <v>0</v>
      </c>
      <c r="N6042" s="7">
        <v>39</v>
      </c>
      <c r="O6042" s="7">
        <f>IFERROR(VLOOKUP(SiscoTable[[#This Row],[Código]],Hoja2!A:B,2,0)*SiscoTable[[#This Row],[Stock_actual]],0)</f>
        <v>386.1</v>
      </c>
      <c r="P6042" s="6" t="s">
        <v>1915</v>
      </c>
      <c r="Q6042" s="7">
        <v>2</v>
      </c>
      <c r="R6042" s="7">
        <v>0</v>
      </c>
      <c r="S6042" s="7" t="s">
        <v>11926</v>
      </c>
      <c r="BI6042"/>
      <c r="BJ6042"/>
    </row>
    <row r="6043" spans="2:62" x14ac:dyDescent="0.4">
      <c r="B6043" s="1">
        <v>28146</v>
      </c>
      <c r="C6043" s="6" t="s">
        <v>8</v>
      </c>
      <c r="D6043" s="6" t="s">
        <v>30</v>
      </c>
      <c r="E6043" s="6" t="s">
        <v>8482</v>
      </c>
      <c r="F6043" s="6" t="s">
        <v>1736</v>
      </c>
      <c r="G6043" s="6" t="s">
        <v>10186</v>
      </c>
      <c r="H6043" s="6" t="s">
        <v>10188</v>
      </c>
      <c r="I6043" s="6" t="s">
        <v>10190</v>
      </c>
      <c r="J6043" s="6" t="s">
        <v>5</v>
      </c>
      <c r="K6043" s="7">
        <v>20.83</v>
      </c>
      <c r="L6043" s="7">
        <f>IFERROR(VLOOKUP(SiscoTable[[#This Row],[Código]],Hoja2!A:B,2,0)*SiscoTable[[#This Row],[Provta(Uns)]],0)</f>
        <v>39.576999999999998</v>
      </c>
      <c r="M6043" s="7">
        <v>96</v>
      </c>
      <c r="N6043" s="7">
        <v>20</v>
      </c>
      <c r="O6043" s="7">
        <f>IFERROR(VLOOKUP(SiscoTable[[#This Row],[Código]],Hoja2!A:B,2,0)*SiscoTable[[#This Row],[Stock_actual]],0)</f>
        <v>38</v>
      </c>
      <c r="P6043" s="6" t="s">
        <v>252</v>
      </c>
      <c r="Q6043" s="7">
        <v>23</v>
      </c>
      <c r="R6043" s="7">
        <v>0</v>
      </c>
      <c r="S6043" s="7" t="s">
        <v>11926</v>
      </c>
      <c r="BI6043"/>
      <c r="BJ6043"/>
    </row>
    <row r="6044" spans="2:62" x14ac:dyDescent="0.4">
      <c r="B6044" s="1">
        <v>28147</v>
      </c>
      <c r="C6044" s="6" t="s">
        <v>8</v>
      </c>
      <c r="D6044" s="6" t="s">
        <v>30</v>
      </c>
      <c r="E6044" s="6" t="s">
        <v>8482</v>
      </c>
      <c r="F6044" s="6" t="s">
        <v>1736</v>
      </c>
      <c r="G6044" s="6" t="s">
        <v>10186</v>
      </c>
      <c r="H6044" s="6" t="s">
        <v>10188</v>
      </c>
      <c r="I6044" s="6" t="s">
        <v>10191</v>
      </c>
      <c r="J6044" s="6" t="s">
        <v>5</v>
      </c>
      <c r="K6044" s="7">
        <v>6</v>
      </c>
      <c r="L6044" s="7">
        <f>IFERROR(VLOOKUP(SiscoTable[[#This Row],[Código]],Hoja2!A:B,2,0)*SiscoTable[[#This Row],[Provta(Uns)]],0)</f>
        <v>16.799999999999997</v>
      </c>
      <c r="M6044" s="7">
        <v>36</v>
      </c>
      <c r="N6044" s="7">
        <v>1</v>
      </c>
      <c r="O6044" s="7">
        <f>IFERROR(VLOOKUP(SiscoTable[[#This Row],[Código]],Hoja2!A:B,2,0)*SiscoTable[[#This Row],[Stock_actual]],0)</f>
        <v>2.8</v>
      </c>
      <c r="P6044" s="6" t="s">
        <v>214</v>
      </c>
      <c r="Q6044" s="7">
        <v>7</v>
      </c>
      <c r="R6044" s="7">
        <v>0</v>
      </c>
      <c r="S6044" s="7" t="s">
        <v>11926</v>
      </c>
      <c r="BI6044"/>
      <c r="BJ6044"/>
    </row>
    <row r="6045" spans="2:62" x14ac:dyDescent="0.4">
      <c r="B6045" s="1">
        <v>28148</v>
      </c>
      <c r="C6045" s="6" t="s">
        <v>8</v>
      </c>
      <c r="D6045" s="6" t="s">
        <v>8</v>
      </c>
      <c r="E6045" s="6" t="s">
        <v>8482</v>
      </c>
      <c r="F6045" s="6" t="s">
        <v>1736</v>
      </c>
      <c r="G6045" s="6" t="s">
        <v>10186</v>
      </c>
      <c r="H6045" s="6" t="s">
        <v>10188</v>
      </c>
      <c r="I6045" s="6" t="s">
        <v>10189</v>
      </c>
      <c r="J6045" s="6" t="s">
        <v>5</v>
      </c>
      <c r="K6045" s="7">
        <v>4.67</v>
      </c>
      <c r="L6045" s="7">
        <f>IFERROR(VLOOKUP(SiscoTable[[#This Row],[Código]],Hoja2!A:B,2,0)*SiscoTable[[#This Row],[Provta(Uns)]],0)</f>
        <v>23.35</v>
      </c>
      <c r="M6045" s="7">
        <v>0</v>
      </c>
      <c r="N6045" s="7">
        <v>10</v>
      </c>
      <c r="O6045" s="7">
        <f>IFERROR(VLOOKUP(SiscoTable[[#This Row],[Código]],Hoja2!A:B,2,0)*SiscoTable[[#This Row],[Stock_actual]],0)</f>
        <v>50</v>
      </c>
      <c r="P6045" s="6" t="s">
        <v>518</v>
      </c>
      <c r="Q6045" s="7">
        <v>5</v>
      </c>
      <c r="R6045" s="7">
        <v>0</v>
      </c>
      <c r="S6045" s="7" t="s">
        <v>11926</v>
      </c>
      <c r="BI6045"/>
      <c r="BJ6045"/>
    </row>
    <row r="6046" spans="2:62" x14ac:dyDescent="0.4">
      <c r="B6046" s="1">
        <v>28149</v>
      </c>
      <c r="C6046" s="6" t="s">
        <v>30</v>
      </c>
      <c r="D6046" s="6" t="s">
        <v>30</v>
      </c>
      <c r="E6046" s="6" t="s">
        <v>8482</v>
      </c>
      <c r="F6046" s="6" t="s">
        <v>1736</v>
      </c>
      <c r="G6046" s="6" t="s">
        <v>10186</v>
      </c>
      <c r="H6046" s="6" t="s">
        <v>10188</v>
      </c>
      <c r="I6046" s="6" t="s">
        <v>10187</v>
      </c>
      <c r="J6046" s="6" t="s">
        <v>5</v>
      </c>
      <c r="K6046" s="7">
        <v>12</v>
      </c>
      <c r="L6046" s="7">
        <f>IFERROR(VLOOKUP(SiscoTable[[#This Row],[Código]],Hoja2!A:B,2,0)*SiscoTable[[#This Row],[Provta(Uns)]],0)</f>
        <v>62.400000000000006</v>
      </c>
      <c r="M6046" s="7">
        <v>72</v>
      </c>
      <c r="N6046" s="7">
        <v>0</v>
      </c>
      <c r="O6046" s="7">
        <f>IFERROR(VLOOKUP(SiscoTable[[#This Row],[Código]],Hoja2!A:B,2,0)*SiscoTable[[#This Row],[Stock_actual]],0)</f>
        <v>0</v>
      </c>
      <c r="P6046" s="6" t="s">
        <v>7</v>
      </c>
      <c r="Q6046" s="7">
        <v>13</v>
      </c>
      <c r="R6046" s="7">
        <v>0</v>
      </c>
      <c r="S6046" s="7" t="s">
        <v>11926</v>
      </c>
      <c r="BI6046"/>
      <c r="BJ6046"/>
    </row>
    <row r="6047" spans="2:62" x14ac:dyDescent="0.4">
      <c r="B6047" s="1">
        <v>28150</v>
      </c>
      <c r="C6047" s="6" t="s">
        <v>25</v>
      </c>
      <c r="D6047" s="6" t="s">
        <v>30</v>
      </c>
      <c r="E6047" s="6" t="s">
        <v>8482</v>
      </c>
      <c r="F6047" s="6" t="s">
        <v>10720</v>
      </c>
      <c r="G6047" s="6" t="s">
        <v>11452</v>
      </c>
      <c r="H6047" s="6" t="s">
        <v>10292</v>
      </c>
      <c r="I6047" s="6" t="s">
        <v>11459</v>
      </c>
      <c r="J6047" s="6" t="s">
        <v>5</v>
      </c>
      <c r="K6047" s="7">
        <v>8.67</v>
      </c>
      <c r="L6047" s="7">
        <f>IFERROR(VLOOKUP(SiscoTable[[#This Row],[Código]],Hoja2!A:B,2,0)*SiscoTable[[#This Row],[Provta(Uns)]],0)</f>
        <v>119.646</v>
      </c>
      <c r="M6047" s="7">
        <v>0</v>
      </c>
      <c r="N6047" s="7">
        <v>9</v>
      </c>
      <c r="O6047" s="7">
        <f>IFERROR(VLOOKUP(SiscoTable[[#This Row],[Código]],Hoja2!A:B,2,0)*SiscoTable[[#This Row],[Stock_actual]],0)</f>
        <v>124.2</v>
      </c>
      <c r="P6047" s="6" t="s">
        <v>702</v>
      </c>
      <c r="Q6047" s="7">
        <v>10</v>
      </c>
      <c r="R6047" s="7">
        <v>17.389999999999997</v>
      </c>
      <c r="S6047" s="7" t="s">
        <v>11926</v>
      </c>
      <c r="BI6047"/>
      <c r="BJ6047"/>
    </row>
    <row r="6048" spans="2:62" x14ac:dyDescent="0.4">
      <c r="B6048" s="1">
        <v>28151</v>
      </c>
      <c r="C6048" s="6" t="s">
        <v>30</v>
      </c>
      <c r="D6048" s="6" t="s">
        <v>8</v>
      </c>
      <c r="E6048" s="6" t="s">
        <v>8482</v>
      </c>
      <c r="F6048" s="6" t="s">
        <v>1736</v>
      </c>
      <c r="G6048" s="6" t="s">
        <v>10362</v>
      </c>
      <c r="H6048" s="6" t="s">
        <v>8698</v>
      </c>
      <c r="I6048" s="6" t="s">
        <v>10415</v>
      </c>
      <c r="J6048" s="6" t="s">
        <v>5</v>
      </c>
      <c r="K6048" s="7">
        <v>2.17</v>
      </c>
      <c r="L6048" s="7">
        <f>IFERROR(VLOOKUP(SiscoTable[[#This Row],[Código]],Hoja2!A:B,2,0)*SiscoTable[[#This Row],[Provta(Uns)]],0)</f>
        <v>73.562999999999988</v>
      </c>
      <c r="M6048" s="7">
        <v>0</v>
      </c>
      <c r="N6048" s="7">
        <v>5</v>
      </c>
      <c r="O6048" s="7">
        <f>IFERROR(VLOOKUP(SiscoTable[[#This Row],[Código]],Hoja2!A:B,2,0)*SiscoTable[[#This Row],[Stock_actual]],0)</f>
        <v>169.5</v>
      </c>
      <c r="P6048" s="6" t="s">
        <v>1038</v>
      </c>
      <c r="Q6048" s="7">
        <v>2</v>
      </c>
      <c r="R6048" s="7">
        <v>0</v>
      </c>
      <c r="S6048" s="7" t="s">
        <v>11926</v>
      </c>
      <c r="BI6048"/>
      <c r="BJ6048"/>
    </row>
    <row r="6049" spans="2:62" x14ac:dyDescent="0.4">
      <c r="B6049" s="1">
        <v>28152</v>
      </c>
      <c r="C6049" s="6" t="s">
        <v>30</v>
      </c>
      <c r="D6049" s="6" t="s">
        <v>8</v>
      </c>
      <c r="E6049" s="6" t="s">
        <v>8482</v>
      </c>
      <c r="F6049" s="6" t="s">
        <v>1736</v>
      </c>
      <c r="G6049" s="6" t="s">
        <v>10362</v>
      </c>
      <c r="H6049" s="6" t="s">
        <v>8698</v>
      </c>
      <c r="I6049" s="6" t="s">
        <v>10416</v>
      </c>
      <c r="J6049" s="6" t="s">
        <v>5</v>
      </c>
      <c r="K6049" s="7">
        <v>1.33</v>
      </c>
      <c r="L6049" s="7">
        <f>IFERROR(VLOOKUP(SiscoTable[[#This Row],[Código]],Hoja2!A:B,2,0)*SiscoTable[[#This Row],[Provta(Uns)]],0)</f>
        <v>66.367000000000004</v>
      </c>
      <c r="M6049" s="7">
        <v>0</v>
      </c>
      <c r="N6049" s="7">
        <v>6</v>
      </c>
      <c r="O6049" s="7">
        <f>IFERROR(VLOOKUP(SiscoTable[[#This Row],[Código]],Hoja2!A:B,2,0)*SiscoTable[[#This Row],[Stock_actual]],0)</f>
        <v>299.39999999999998</v>
      </c>
      <c r="P6049" s="6" t="s">
        <v>1811</v>
      </c>
      <c r="Q6049" s="7">
        <v>1</v>
      </c>
      <c r="R6049" s="7">
        <v>0</v>
      </c>
      <c r="S6049" s="7" t="s">
        <v>11926</v>
      </c>
      <c r="BI6049"/>
      <c r="BJ6049"/>
    </row>
    <row r="6050" spans="2:62" x14ac:dyDescent="0.4">
      <c r="B6050" s="1">
        <v>28153</v>
      </c>
      <c r="C6050" s="6" t="s">
        <v>8</v>
      </c>
      <c r="D6050" s="6" t="s">
        <v>8</v>
      </c>
      <c r="E6050" s="6" t="s">
        <v>8482</v>
      </c>
      <c r="F6050" s="6" t="s">
        <v>9030</v>
      </c>
      <c r="G6050" s="6" t="s">
        <v>9678</v>
      </c>
      <c r="H6050" s="6" t="s">
        <v>9683</v>
      </c>
      <c r="I6050" s="6" t="s">
        <v>9856</v>
      </c>
      <c r="J6050" s="6" t="s">
        <v>5</v>
      </c>
      <c r="K6050" s="7">
        <v>0</v>
      </c>
      <c r="L6050" s="7">
        <f>IFERROR(VLOOKUP(SiscoTable[[#This Row],[Código]],Hoja2!A:B,2,0)*SiscoTable[[#This Row],[Provta(Uns)]],0)</f>
        <v>0</v>
      </c>
      <c r="M6050" s="7">
        <v>24</v>
      </c>
      <c r="N6050" s="7">
        <v>0</v>
      </c>
      <c r="O6050" s="7">
        <f>IFERROR(VLOOKUP(SiscoTable[[#This Row],[Código]],Hoja2!A:B,2,0)*SiscoTable[[#This Row],[Stock_actual]],0)</f>
        <v>0</v>
      </c>
      <c r="P6050" s="6" t="s">
        <v>7</v>
      </c>
      <c r="Q6050" s="7">
        <v>0</v>
      </c>
      <c r="R6050" s="7">
        <v>0</v>
      </c>
      <c r="S6050" s="7" t="s">
        <v>11926</v>
      </c>
      <c r="BI6050"/>
      <c r="BJ6050"/>
    </row>
    <row r="6051" spans="2:62" x14ac:dyDescent="0.4">
      <c r="B6051" s="1">
        <v>28154</v>
      </c>
      <c r="C6051" s="6" t="s">
        <v>8</v>
      </c>
      <c r="D6051" s="6" t="s">
        <v>8</v>
      </c>
      <c r="E6051" s="6" t="s">
        <v>8482</v>
      </c>
      <c r="F6051" s="6" t="s">
        <v>9030</v>
      </c>
      <c r="G6051" s="6" t="s">
        <v>9678</v>
      </c>
      <c r="H6051" s="6" t="s">
        <v>9683</v>
      </c>
      <c r="I6051" s="6" t="s">
        <v>9857</v>
      </c>
      <c r="J6051" s="6" t="s">
        <v>5</v>
      </c>
      <c r="K6051" s="7">
        <v>0</v>
      </c>
      <c r="L6051" s="7">
        <f>IFERROR(VLOOKUP(SiscoTable[[#This Row],[Código]],Hoja2!A:B,2,0)*SiscoTable[[#This Row],[Provta(Uns)]],0)</f>
        <v>0</v>
      </c>
      <c r="M6051" s="7">
        <v>24</v>
      </c>
      <c r="N6051" s="7">
        <v>0</v>
      </c>
      <c r="O6051" s="7">
        <f>IFERROR(VLOOKUP(SiscoTable[[#This Row],[Código]],Hoja2!A:B,2,0)*SiscoTable[[#This Row],[Stock_actual]],0)</f>
        <v>0</v>
      </c>
      <c r="P6051" s="6" t="s">
        <v>7</v>
      </c>
      <c r="Q6051" s="7">
        <v>0</v>
      </c>
      <c r="R6051" s="7">
        <v>0</v>
      </c>
      <c r="S6051" s="7" t="s">
        <v>11926</v>
      </c>
      <c r="BI6051"/>
      <c r="BJ6051"/>
    </row>
    <row r="6052" spans="2:62" x14ac:dyDescent="0.4">
      <c r="B6052" s="1">
        <v>28155</v>
      </c>
      <c r="C6052" s="6" t="s">
        <v>25</v>
      </c>
      <c r="D6052" s="6" t="s">
        <v>25</v>
      </c>
      <c r="E6052" s="6" t="s">
        <v>3268</v>
      </c>
      <c r="F6052" s="6" t="s">
        <v>6803</v>
      </c>
      <c r="G6052" s="6" t="s">
        <v>6915</v>
      </c>
      <c r="H6052" s="6" t="s">
        <v>6917</v>
      </c>
      <c r="I6052" s="6" t="s">
        <v>6953</v>
      </c>
      <c r="J6052" s="6" t="s">
        <v>5</v>
      </c>
      <c r="K6052" s="7">
        <v>374.34000000000003</v>
      </c>
      <c r="L6052" s="7">
        <f>IFERROR(VLOOKUP(SiscoTable[[#This Row],[Código]],Hoja2!A:B,2,0)*SiscoTable[[#This Row],[Provta(Uns)]],0)</f>
        <v>1684.5300000000002</v>
      </c>
      <c r="M6052" s="7">
        <v>0</v>
      </c>
      <c r="N6052" s="7">
        <v>398</v>
      </c>
      <c r="O6052" s="7">
        <f>IFERROR(VLOOKUP(SiscoTable[[#This Row],[Código]],Hoja2!A:B,2,0)*SiscoTable[[#This Row],[Stock_actual]],0)</f>
        <v>1791</v>
      </c>
      <c r="P6052" s="6" t="s">
        <v>324</v>
      </c>
      <c r="Q6052" s="7">
        <v>412</v>
      </c>
      <c r="R6052" s="7">
        <v>750.16000000000008</v>
      </c>
      <c r="S6052" s="7" t="s">
        <v>11925</v>
      </c>
      <c r="BI6052"/>
      <c r="BJ6052"/>
    </row>
    <row r="6053" spans="2:62" x14ac:dyDescent="0.4">
      <c r="B6053" s="1">
        <v>28156</v>
      </c>
      <c r="C6053" s="6" t="s">
        <v>25</v>
      </c>
      <c r="D6053" s="6" t="s">
        <v>25</v>
      </c>
      <c r="E6053" s="6" t="s">
        <v>3268</v>
      </c>
      <c r="F6053" s="6" t="s">
        <v>6803</v>
      </c>
      <c r="G6053" s="6" t="s">
        <v>6915</v>
      </c>
      <c r="H6053" s="6" t="s">
        <v>6928</v>
      </c>
      <c r="I6053" s="6" t="s">
        <v>6954</v>
      </c>
      <c r="J6053" s="6" t="s">
        <v>5</v>
      </c>
      <c r="K6053" s="7">
        <v>48.5</v>
      </c>
      <c r="L6053" s="7">
        <f>IFERROR(VLOOKUP(SiscoTable[[#This Row],[Código]],Hoja2!A:B,2,0)*SiscoTable[[#This Row],[Provta(Uns)]],0)</f>
        <v>203.70000000000002</v>
      </c>
      <c r="M6053" s="7">
        <v>0</v>
      </c>
      <c r="N6053" s="7">
        <v>94</v>
      </c>
      <c r="O6053" s="7">
        <f>IFERROR(VLOOKUP(SiscoTable[[#This Row],[Código]],Hoja2!A:B,2,0)*SiscoTable[[#This Row],[Stock_actual]],0)</f>
        <v>394.8</v>
      </c>
      <c r="P6053" s="6" t="s">
        <v>770</v>
      </c>
      <c r="Q6053" s="7">
        <v>53</v>
      </c>
      <c r="R6053" s="7">
        <v>0</v>
      </c>
      <c r="S6053" s="7" t="s">
        <v>11925</v>
      </c>
      <c r="BI6053"/>
      <c r="BJ6053"/>
    </row>
    <row r="6054" spans="2:62" x14ac:dyDescent="0.4">
      <c r="B6054" s="1">
        <v>28157</v>
      </c>
      <c r="C6054" s="6" t="s">
        <v>25</v>
      </c>
      <c r="D6054" s="6" t="s">
        <v>25</v>
      </c>
      <c r="E6054" s="6" t="s">
        <v>3268</v>
      </c>
      <c r="F6054" s="6" t="s">
        <v>6803</v>
      </c>
      <c r="G6054" s="6" t="s">
        <v>6915</v>
      </c>
      <c r="H6054" s="6" t="s">
        <v>6922</v>
      </c>
      <c r="I6054" s="6" t="s">
        <v>6955</v>
      </c>
      <c r="J6054" s="6" t="s">
        <v>5</v>
      </c>
      <c r="K6054" s="7">
        <v>75.5</v>
      </c>
      <c r="L6054" s="7">
        <f>IFERROR(VLOOKUP(SiscoTable[[#This Row],[Código]],Hoja2!A:B,2,0)*SiscoTable[[#This Row],[Provta(Uns)]],0)</f>
        <v>264.25</v>
      </c>
      <c r="M6054" s="7">
        <v>0</v>
      </c>
      <c r="N6054" s="7">
        <v>72</v>
      </c>
      <c r="O6054" s="7">
        <f>IFERROR(VLOOKUP(SiscoTable[[#This Row],[Código]],Hoja2!A:B,2,0)*SiscoTable[[#This Row],[Stock_actual]],0)</f>
        <v>252</v>
      </c>
      <c r="P6054" s="6" t="s">
        <v>252</v>
      </c>
      <c r="Q6054" s="7">
        <v>83</v>
      </c>
      <c r="R6054" s="7">
        <v>152.28</v>
      </c>
      <c r="S6054" s="7" t="s">
        <v>11925</v>
      </c>
      <c r="BI6054"/>
      <c r="BJ6054"/>
    </row>
    <row r="6055" spans="2:62" x14ac:dyDescent="0.4">
      <c r="B6055" s="1">
        <v>28158</v>
      </c>
      <c r="C6055" s="6" t="s">
        <v>25</v>
      </c>
      <c r="D6055" s="6" t="s">
        <v>25</v>
      </c>
      <c r="E6055" s="6" t="s">
        <v>3268</v>
      </c>
      <c r="F6055" s="6" t="s">
        <v>6803</v>
      </c>
      <c r="G6055" s="6" t="s">
        <v>6915</v>
      </c>
      <c r="H6055" s="6" t="s">
        <v>6924</v>
      </c>
      <c r="I6055" s="6" t="s">
        <v>6956</v>
      </c>
      <c r="J6055" s="6" t="s">
        <v>5</v>
      </c>
      <c r="K6055" s="7">
        <v>61.33</v>
      </c>
      <c r="L6055" s="7">
        <f>IFERROR(VLOOKUP(SiscoTable[[#This Row],[Código]],Hoja2!A:B,2,0)*SiscoTable[[#This Row],[Provta(Uns)]],0)</f>
        <v>275.98500000000001</v>
      </c>
      <c r="M6055" s="7">
        <v>0</v>
      </c>
      <c r="N6055" s="7">
        <v>145</v>
      </c>
      <c r="O6055" s="7">
        <f>IFERROR(VLOOKUP(SiscoTable[[#This Row],[Código]],Hoja2!A:B,2,0)*SiscoTable[[#This Row],[Stock_actual]],0)</f>
        <v>652.5</v>
      </c>
      <c r="P6055" s="6" t="s">
        <v>1751</v>
      </c>
      <c r="Q6055" s="7">
        <v>67</v>
      </c>
      <c r="R6055" s="7">
        <v>0</v>
      </c>
      <c r="S6055" s="7" t="s">
        <v>11925</v>
      </c>
      <c r="BI6055"/>
      <c r="BJ6055"/>
    </row>
    <row r="6056" spans="2:62" x14ac:dyDescent="0.4">
      <c r="B6056" s="1">
        <v>28159</v>
      </c>
      <c r="C6056" s="6" t="s">
        <v>25</v>
      </c>
      <c r="D6056" s="6" t="s">
        <v>25</v>
      </c>
      <c r="E6056" s="6" t="s">
        <v>3268</v>
      </c>
      <c r="F6056" s="6" t="s">
        <v>6803</v>
      </c>
      <c r="G6056" s="6" t="s">
        <v>6915</v>
      </c>
      <c r="H6056" s="6" t="s">
        <v>6922</v>
      </c>
      <c r="I6056" s="6" t="s">
        <v>6957</v>
      </c>
      <c r="J6056" s="6" t="s">
        <v>5</v>
      </c>
      <c r="K6056" s="7">
        <v>95.67</v>
      </c>
      <c r="L6056" s="7">
        <f>IFERROR(VLOOKUP(SiscoTable[[#This Row],[Código]],Hoja2!A:B,2,0)*SiscoTable[[#This Row],[Provta(Uns)]],0)</f>
        <v>401.81400000000002</v>
      </c>
      <c r="M6056" s="7">
        <v>0</v>
      </c>
      <c r="N6056" s="7">
        <v>128</v>
      </c>
      <c r="O6056" s="7">
        <f>IFERROR(VLOOKUP(SiscoTable[[#This Row],[Código]],Hoja2!A:B,2,0)*SiscoTable[[#This Row],[Stock_actual]],0)</f>
        <v>537.6</v>
      </c>
      <c r="P6056" s="6" t="s">
        <v>300</v>
      </c>
      <c r="Q6056" s="7">
        <v>105</v>
      </c>
      <c r="R6056" s="7">
        <v>0</v>
      </c>
      <c r="S6056" s="7" t="s">
        <v>11925</v>
      </c>
      <c r="BI6056"/>
      <c r="BJ6056"/>
    </row>
    <row r="6057" spans="2:62" x14ac:dyDescent="0.4">
      <c r="B6057" s="1">
        <v>28160</v>
      </c>
      <c r="C6057" s="6" t="s">
        <v>8</v>
      </c>
      <c r="D6057" s="6" t="s">
        <v>8</v>
      </c>
      <c r="E6057" s="6" t="s">
        <v>8482</v>
      </c>
      <c r="F6057" s="6" t="s">
        <v>9030</v>
      </c>
      <c r="G6057" s="6" t="s">
        <v>9184</v>
      </c>
      <c r="H6057" s="6" t="s">
        <v>9114</v>
      </c>
      <c r="I6057" s="6" t="s">
        <v>9250</v>
      </c>
      <c r="J6057" s="6" t="s">
        <v>5</v>
      </c>
      <c r="K6057" s="7">
        <v>1</v>
      </c>
      <c r="L6057" s="7">
        <f>IFERROR(VLOOKUP(SiscoTable[[#This Row],[Código]],Hoja2!A:B,2,0)*SiscoTable[[#This Row],[Provta(Uns)]],0)</f>
        <v>22.5</v>
      </c>
      <c r="M6057" s="7">
        <v>0</v>
      </c>
      <c r="N6057" s="7">
        <v>30</v>
      </c>
      <c r="O6057" s="7">
        <f>IFERROR(VLOOKUP(SiscoTable[[#This Row],[Código]],Hoja2!A:B,2,0)*SiscoTable[[#This Row],[Stock_actual]],0)</f>
        <v>675</v>
      </c>
      <c r="P6057" s="6" t="s">
        <v>2284</v>
      </c>
      <c r="Q6057" s="7">
        <v>1</v>
      </c>
      <c r="R6057" s="7">
        <v>0</v>
      </c>
      <c r="S6057" s="7" t="s">
        <v>11926</v>
      </c>
      <c r="BI6057"/>
      <c r="BJ6057"/>
    </row>
    <row r="6058" spans="2:62" x14ac:dyDescent="0.4">
      <c r="B6058" s="1">
        <v>28162</v>
      </c>
      <c r="C6058" s="6" t="s">
        <v>25</v>
      </c>
      <c r="D6058" s="6" t="s">
        <v>25</v>
      </c>
      <c r="E6058" s="6" t="s">
        <v>3268</v>
      </c>
      <c r="F6058" s="6" t="s">
        <v>3269</v>
      </c>
      <c r="G6058" s="6" t="s">
        <v>3479</v>
      </c>
      <c r="H6058" s="6" t="s">
        <v>3481</v>
      </c>
      <c r="I6058" s="6" t="s">
        <v>3520</v>
      </c>
      <c r="J6058" s="6" t="s">
        <v>5</v>
      </c>
      <c r="K6058" s="7">
        <v>164.83</v>
      </c>
      <c r="L6058" s="7">
        <f>IFERROR(VLOOKUP(SiscoTable[[#This Row],[Código]],Hoja2!A:B,2,0)*SiscoTable[[#This Row],[Provta(Uns)]],0)</f>
        <v>478.00700000000001</v>
      </c>
      <c r="M6058" s="7">
        <v>0</v>
      </c>
      <c r="N6058" s="7">
        <v>94</v>
      </c>
      <c r="O6058" s="7">
        <f>IFERROR(VLOOKUP(SiscoTable[[#This Row],[Código]],Hoja2!A:B,2,0)*SiscoTable[[#This Row],[Stock_actual]],0)</f>
        <v>272.59999999999997</v>
      </c>
      <c r="P6058" s="6" t="s">
        <v>161</v>
      </c>
      <c r="Q6058" s="7">
        <v>181</v>
      </c>
      <c r="R6058" s="7">
        <v>328.73</v>
      </c>
      <c r="S6058" s="7" t="s">
        <v>11928</v>
      </c>
      <c r="BI6058"/>
      <c r="BJ6058"/>
    </row>
    <row r="6059" spans="2:62" x14ac:dyDescent="0.4">
      <c r="B6059" s="1">
        <v>28163</v>
      </c>
      <c r="C6059" s="6" t="s">
        <v>30</v>
      </c>
      <c r="D6059" s="6" t="s">
        <v>30</v>
      </c>
      <c r="E6059" s="6" t="s">
        <v>3268</v>
      </c>
      <c r="F6059" s="6" t="s">
        <v>6059</v>
      </c>
      <c r="G6059" s="6" t="s">
        <v>6489</v>
      </c>
      <c r="H6059" s="6" t="s">
        <v>6568</v>
      </c>
      <c r="I6059" s="6" t="s">
        <v>6567</v>
      </c>
      <c r="J6059" s="6" t="s">
        <v>5</v>
      </c>
      <c r="K6059" s="7">
        <v>10.67</v>
      </c>
      <c r="L6059" s="7">
        <f>IFERROR(VLOOKUP(SiscoTable[[#This Row],[Código]],Hoja2!A:B,2,0)*SiscoTable[[#This Row],[Provta(Uns)]],0)</f>
        <v>137.643</v>
      </c>
      <c r="M6059" s="7">
        <v>0</v>
      </c>
      <c r="N6059" s="7">
        <v>81</v>
      </c>
      <c r="O6059" s="7">
        <f>IFERROR(VLOOKUP(SiscoTable[[#This Row],[Código]],Hoja2!A:B,2,0)*SiscoTable[[#This Row],[Stock_actual]],0)</f>
        <v>1044.9000000000001</v>
      </c>
      <c r="P6059" s="6" t="s">
        <v>4662</v>
      </c>
      <c r="Q6059" s="7">
        <v>12</v>
      </c>
      <c r="R6059" s="7">
        <v>0</v>
      </c>
      <c r="S6059" s="7" t="s">
        <v>11925</v>
      </c>
      <c r="BI6059"/>
      <c r="BJ6059"/>
    </row>
    <row r="6060" spans="2:62" x14ac:dyDescent="0.4">
      <c r="B6060" s="1">
        <v>28164</v>
      </c>
      <c r="C6060" s="6" t="s">
        <v>8</v>
      </c>
      <c r="D6060" s="6" t="s">
        <v>8</v>
      </c>
      <c r="E6060" s="6" t="s">
        <v>3268</v>
      </c>
      <c r="F6060" s="6" t="s">
        <v>6059</v>
      </c>
      <c r="G6060" s="6" t="s">
        <v>6489</v>
      </c>
      <c r="H6060" s="6" t="s">
        <v>6568</v>
      </c>
      <c r="I6060" s="6" t="s">
        <v>6635</v>
      </c>
      <c r="J6060" s="6" t="s">
        <v>5</v>
      </c>
      <c r="K6060" s="7">
        <v>1</v>
      </c>
      <c r="L6060" s="7">
        <f>IFERROR(VLOOKUP(SiscoTable[[#This Row],[Código]],Hoja2!A:B,2,0)*SiscoTable[[#This Row],[Provta(Uns)]],0)</f>
        <v>10.9</v>
      </c>
      <c r="M6060" s="7">
        <v>0</v>
      </c>
      <c r="N6060" s="7">
        <v>0</v>
      </c>
      <c r="O6060" s="7">
        <f>IFERROR(VLOOKUP(SiscoTable[[#This Row],[Código]],Hoja2!A:B,2,0)*SiscoTable[[#This Row],[Stock_actual]],0)</f>
        <v>0</v>
      </c>
      <c r="P6060" s="6" t="s">
        <v>7</v>
      </c>
      <c r="Q6060" s="7">
        <v>1</v>
      </c>
      <c r="R6060" s="7">
        <v>1.7999999999999998</v>
      </c>
      <c r="S6060" s="7" t="s">
        <v>11925</v>
      </c>
      <c r="BI6060"/>
      <c r="BJ6060"/>
    </row>
    <row r="6061" spans="2:62" x14ac:dyDescent="0.4">
      <c r="B6061" s="1">
        <v>28165</v>
      </c>
      <c r="C6061" s="6" t="s">
        <v>30</v>
      </c>
      <c r="D6061" s="6" t="s">
        <v>8</v>
      </c>
      <c r="E6061" s="6" t="s">
        <v>3268</v>
      </c>
      <c r="F6061" s="6" t="s">
        <v>6059</v>
      </c>
      <c r="G6061" s="6" t="s">
        <v>6489</v>
      </c>
      <c r="H6061" s="6" t="s">
        <v>6568</v>
      </c>
      <c r="I6061" s="6" t="s">
        <v>6569</v>
      </c>
      <c r="J6061" s="6" t="s">
        <v>5</v>
      </c>
      <c r="K6061" s="7">
        <v>10.5</v>
      </c>
      <c r="L6061" s="7">
        <f>IFERROR(VLOOKUP(SiscoTable[[#This Row],[Código]],Hoja2!A:B,2,0)*SiscoTable[[#This Row],[Provta(Uns)]],0)</f>
        <v>145.95000000000002</v>
      </c>
      <c r="M6061" s="7">
        <v>0</v>
      </c>
      <c r="N6061" s="7">
        <v>58</v>
      </c>
      <c r="O6061" s="7">
        <f>IFERROR(VLOOKUP(SiscoTable[[#This Row],[Código]],Hoja2!A:B,2,0)*SiscoTable[[#This Row],[Stock_actual]],0)</f>
        <v>806.2</v>
      </c>
      <c r="P6061" s="6" t="s">
        <v>3721</v>
      </c>
      <c r="Q6061" s="7">
        <v>12</v>
      </c>
      <c r="R6061" s="7">
        <v>0</v>
      </c>
      <c r="S6061" s="7" t="s">
        <v>11925</v>
      </c>
      <c r="BI6061"/>
      <c r="BJ6061"/>
    </row>
    <row r="6062" spans="2:62" x14ac:dyDescent="0.4">
      <c r="B6062" s="1">
        <v>28166</v>
      </c>
      <c r="C6062" s="6" t="s">
        <v>30</v>
      </c>
      <c r="D6062" s="6" t="s">
        <v>8</v>
      </c>
      <c r="E6062" s="6" t="s">
        <v>3268</v>
      </c>
      <c r="F6062" s="6" t="s">
        <v>6059</v>
      </c>
      <c r="G6062" s="6" t="s">
        <v>6489</v>
      </c>
      <c r="H6062" s="6" t="s">
        <v>6568</v>
      </c>
      <c r="I6062" s="6" t="s">
        <v>6570</v>
      </c>
      <c r="J6062" s="6" t="s">
        <v>5</v>
      </c>
      <c r="K6062" s="7">
        <v>1</v>
      </c>
      <c r="L6062" s="7">
        <f>IFERROR(VLOOKUP(SiscoTable[[#This Row],[Código]],Hoja2!A:B,2,0)*SiscoTable[[#This Row],[Provta(Uns)]],0)</f>
        <v>31.9</v>
      </c>
      <c r="M6062" s="7">
        <v>0</v>
      </c>
      <c r="N6062" s="7">
        <v>9</v>
      </c>
      <c r="O6062" s="7">
        <f>IFERROR(VLOOKUP(SiscoTable[[#This Row],[Código]],Hoja2!A:B,2,0)*SiscoTable[[#This Row],[Stock_actual]],0)</f>
        <v>287.09999999999997</v>
      </c>
      <c r="P6062" s="6" t="s">
        <v>1532</v>
      </c>
      <c r="Q6062" s="7">
        <v>1</v>
      </c>
      <c r="R6062" s="7">
        <v>0</v>
      </c>
      <c r="S6062" s="7" t="s">
        <v>11925</v>
      </c>
      <c r="BI6062"/>
      <c r="BJ6062"/>
    </row>
    <row r="6063" spans="2:62" x14ac:dyDescent="0.4">
      <c r="B6063" s="1">
        <v>28167</v>
      </c>
      <c r="C6063" s="6" t="s">
        <v>30</v>
      </c>
      <c r="D6063" s="6" t="s">
        <v>8</v>
      </c>
      <c r="E6063" s="6" t="s">
        <v>3268</v>
      </c>
      <c r="F6063" s="6" t="s">
        <v>6059</v>
      </c>
      <c r="G6063" s="6" t="s">
        <v>6489</v>
      </c>
      <c r="H6063" s="6" t="s">
        <v>6568</v>
      </c>
      <c r="I6063" s="6" t="s">
        <v>6571</v>
      </c>
      <c r="J6063" s="6" t="s">
        <v>5</v>
      </c>
      <c r="K6063" s="7">
        <v>2.83</v>
      </c>
      <c r="L6063" s="7">
        <f>IFERROR(VLOOKUP(SiscoTable[[#This Row],[Código]],Hoja2!A:B,2,0)*SiscoTable[[#This Row],[Provta(Uns)]],0)</f>
        <v>81.786999999999992</v>
      </c>
      <c r="M6063" s="7">
        <v>0</v>
      </c>
      <c r="N6063" s="7">
        <v>25</v>
      </c>
      <c r="O6063" s="7">
        <f>IFERROR(VLOOKUP(SiscoTable[[#This Row],[Código]],Hoja2!A:B,2,0)*SiscoTable[[#This Row],[Stock_actual]],0)</f>
        <v>722.5</v>
      </c>
      <c r="P6063" s="6" t="s">
        <v>1012</v>
      </c>
      <c r="Q6063" s="7">
        <v>3</v>
      </c>
      <c r="R6063" s="7">
        <v>0</v>
      </c>
      <c r="S6063" s="7" t="s">
        <v>11925</v>
      </c>
      <c r="BI6063"/>
      <c r="BJ6063"/>
    </row>
    <row r="6064" spans="2:62" x14ac:dyDescent="0.4">
      <c r="B6064" s="1">
        <v>28168</v>
      </c>
      <c r="C6064" s="6" t="s">
        <v>30</v>
      </c>
      <c r="D6064" s="6" t="s">
        <v>25</v>
      </c>
      <c r="E6064" s="6" t="s">
        <v>3268</v>
      </c>
      <c r="F6064" s="6" t="s">
        <v>3269</v>
      </c>
      <c r="G6064" s="6" t="s">
        <v>3706</v>
      </c>
      <c r="H6064" s="6" t="s">
        <v>3708</v>
      </c>
      <c r="I6064" s="6" t="s">
        <v>3724</v>
      </c>
      <c r="J6064" s="6" t="s">
        <v>5</v>
      </c>
      <c r="K6064" s="7">
        <v>96.67</v>
      </c>
      <c r="L6064" s="7">
        <f>IFERROR(VLOOKUP(SiscoTable[[#This Row],[Código]],Hoja2!A:B,2,0)*SiscoTable[[#This Row],[Provta(Uns)]],0)</f>
        <v>145.005</v>
      </c>
      <c r="M6064" s="7">
        <v>0</v>
      </c>
      <c r="N6064" s="7">
        <v>286</v>
      </c>
      <c r="O6064" s="7">
        <f>IFERROR(VLOOKUP(SiscoTable[[#This Row],[Código]],Hoja2!A:B,2,0)*SiscoTable[[#This Row],[Stock_actual]],0)</f>
        <v>429</v>
      </c>
      <c r="P6064" s="6" t="s">
        <v>527</v>
      </c>
      <c r="Q6064" s="7">
        <v>106</v>
      </c>
      <c r="R6064" s="7">
        <v>0</v>
      </c>
      <c r="S6064" s="7" t="s">
        <v>11928</v>
      </c>
      <c r="BI6064"/>
      <c r="BJ6064"/>
    </row>
    <row r="6065" spans="2:62" x14ac:dyDescent="0.4">
      <c r="B6065" s="1">
        <v>28169</v>
      </c>
      <c r="C6065" s="6" t="s">
        <v>30</v>
      </c>
      <c r="D6065" s="6" t="s">
        <v>25</v>
      </c>
      <c r="E6065" s="6" t="s">
        <v>3268</v>
      </c>
      <c r="F6065" s="6" t="s">
        <v>3269</v>
      </c>
      <c r="G6065" s="6" t="s">
        <v>3706</v>
      </c>
      <c r="H6065" s="6" t="s">
        <v>3717</v>
      </c>
      <c r="I6065" s="6" t="s">
        <v>3725</v>
      </c>
      <c r="J6065" s="6" t="s">
        <v>5</v>
      </c>
      <c r="K6065" s="7">
        <v>29.67</v>
      </c>
      <c r="L6065" s="7">
        <f>IFERROR(VLOOKUP(SiscoTable[[#This Row],[Código]],Hoja2!A:B,2,0)*SiscoTable[[#This Row],[Provta(Uns)]],0)</f>
        <v>44.505000000000003</v>
      </c>
      <c r="M6065" s="7">
        <v>0</v>
      </c>
      <c r="N6065" s="7">
        <v>146</v>
      </c>
      <c r="O6065" s="7">
        <f>IFERROR(VLOOKUP(SiscoTable[[#This Row],[Código]],Hoja2!A:B,2,0)*SiscoTable[[#This Row],[Stock_actual]],0)</f>
        <v>219</v>
      </c>
      <c r="P6065" s="6" t="s">
        <v>3726</v>
      </c>
      <c r="Q6065" s="7">
        <v>33</v>
      </c>
      <c r="R6065" s="7">
        <v>0</v>
      </c>
      <c r="S6065" s="7" t="s">
        <v>11928</v>
      </c>
      <c r="BI6065"/>
      <c r="BJ6065"/>
    </row>
    <row r="6066" spans="2:62" x14ac:dyDescent="0.4">
      <c r="B6066" s="1">
        <v>28170</v>
      </c>
      <c r="C6066" s="6" t="s">
        <v>30</v>
      </c>
      <c r="D6066" s="6" t="s">
        <v>25</v>
      </c>
      <c r="E6066" s="6" t="s">
        <v>3268</v>
      </c>
      <c r="F6066" s="6" t="s">
        <v>3269</v>
      </c>
      <c r="G6066" s="6" t="s">
        <v>3706</v>
      </c>
      <c r="H6066" s="6" t="s">
        <v>3717</v>
      </c>
      <c r="I6066" s="6" t="s">
        <v>3727</v>
      </c>
      <c r="J6066" s="6" t="s">
        <v>5</v>
      </c>
      <c r="K6066" s="7">
        <v>44.17</v>
      </c>
      <c r="L6066" s="7">
        <f>IFERROR(VLOOKUP(SiscoTable[[#This Row],[Código]],Hoja2!A:B,2,0)*SiscoTable[[#This Row],[Provta(Uns)]],0)</f>
        <v>66.254999999999995</v>
      </c>
      <c r="M6066" s="7">
        <v>0</v>
      </c>
      <c r="N6066" s="7">
        <v>251</v>
      </c>
      <c r="O6066" s="7">
        <f>IFERROR(VLOOKUP(SiscoTable[[#This Row],[Código]],Hoja2!A:B,2,0)*SiscoTable[[#This Row],[Stock_actual]],0)</f>
        <v>376.5</v>
      </c>
      <c r="P6066" s="6" t="s">
        <v>588</v>
      </c>
      <c r="Q6066" s="7">
        <v>49</v>
      </c>
      <c r="R6066" s="7">
        <v>0</v>
      </c>
      <c r="S6066" s="7" t="s">
        <v>11928</v>
      </c>
      <c r="BI6066"/>
      <c r="BJ6066"/>
    </row>
    <row r="6067" spans="2:62" x14ac:dyDescent="0.4">
      <c r="B6067" s="1">
        <v>28171</v>
      </c>
      <c r="C6067" s="6" t="s">
        <v>8</v>
      </c>
      <c r="D6067" s="6" t="s">
        <v>30</v>
      </c>
      <c r="E6067" s="6" t="s">
        <v>3268</v>
      </c>
      <c r="F6067" s="6" t="s">
        <v>3269</v>
      </c>
      <c r="G6067" s="6" t="s">
        <v>3706</v>
      </c>
      <c r="H6067" s="6" t="s">
        <v>3717</v>
      </c>
      <c r="I6067" s="6" t="s">
        <v>3765</v>
      </c>
      <c r="J6067" s="6" t="s">
        <v>5</v>
      </c>
      <c r="K6067" s="7">
        <v>18</v>
      </c>
      <c r="L6067" s="7">
        <f>IFERROR(VLOOKUP(SiscoTable[[#This Row],[Código]],Hoja2!A:B,2,0)*SiscoTable[[#This Row],[Provta(Uns)]],0)</f>
        <v>63</v>
      </c>
      <c r="M6067" s="7">
        <v>0</v>
      </c>
      <c r="N6067" s="7">
        <v>84</v>
      </c>
      <c r="O6067" s="7">
        <f>IFERROR(VLOOKUP(SiscoTable[[#This Row],[Código]],Hoja2!A:B,2,0)*SiscoTable[[#This Row],[Stock_actual]],0)</f>
        <v>294</v>
      </c>
      <c r="P6067" s="6" t="s">
        <v>3766</v>
      </c>
      <c r="Q6067" s="7">
        <v>20</v>
      </c>
      <c r="R6067" s="7">
        <v>0</v>
      </c>
      <c r="S6067" s="7" t="s">
        <v>11928</v>
      </c>
      <c r="BI6067"/>
      <c r="BJ6067"/>
    </row>
    <row r="6068" spans="2:62" x14ac:dyDescent="0.4">
      <c r="B6068" s="1">
        <v>28172</v>
      </c>
      <c r="C6068" s="6" t="s">
        <v>8</v>
      </c>
      <c r="D6068" s="6" t="s">
        <v>30</v>
      </c>
      <c r="E6068" s="6" t="s">
        <v>8482</v>
      </c>
      <c r="F6068" s="6" t="s">
        <v>1736</v>
      </c>
      <c r="G6068" s="6" t="s">
        <v>10362</v>
      </c>
      <c r="H6068" s="6" t="s">
        <v>10418</v>
      </c>
      <c r="I6068" s="6" t="s">
        <v>10503</v>
      </c>
      <c r="J6068" s="6" t="s">
        <v>5</v>
      </c>
      <c r="K6068" s="7">
        <v>9.17</v>
      </c>
      <c r="L6068" s="7">
        <f>IFERROR(VLOOKUP(SiscoTable[[#This Row],[Código]],Hoja2!A:B,2,0)*SiscoTable[[#This Row],[Provta(Uns)]],0)</f>
        <v>26.593</v>
      </c>
      <c r="M6068" s="7">
        <v>72</v>
      </c>
      <c r="N6068" s="7">
        <v>0</v>
      </c>
      <c r="O6068" s="7">
        <f>IFERROR(VLOOKUP(SiscoTable[[#This Row],[Código]],Hoja2!A:B,2,0)*SiscoTable[[#This Row],[Stock_actual]],0)</f>
        <v>0</v>
      </c>
      <c r="P6068" s="6" t="s">
        <v>7</v>
      </c>
      <c r="Q6068" s="7">
        <v>10</v>
      </c>
      <c r="R6068" s="7">
        <v>0</v>
      </c>
      <c r="S6068" s="7" t="s">
        <v>11926</v>
      </c>
      <c r="BI6068"/>
      <c r="BJ6068"/>
    </row>
    <row r="6069" spans="2:62" x14ac:dyDescent="0.4">
      <c r="B6069" s="1">
        <v>28173</v>
      </c>
      <c r="C6069" s="6" t="s">
        <v>8</v>
      </c>
      <c r="D6069" s="6" t="s">
        <v>30</v>
      </c>
      <c r="E6069" s="6" t="s">
        <v>8482</v>
      </c>
      <c r="F6069" s="6" t="s">
        <v>1736</v>
      </c>
      <c r="G6069" s="6" t="s">
        <v>10362</v>
      </c>
      <c r="H6069" s="6" t="s">
        <v>10418</v>
      </c>
      <c r="I6069" s="6" t="s">
        <v>10504</v>
      </c>
      <c r="J6069" s="6" t="s">
        <v>5</v>
      </c>
      <c r="K6069" s="7">
        <v>9.83</v>
      </c>
      <c r="L6069" s="7">
        <f>IFERROR(VLOOKUP(SiscoTable[[#This Row],[Código]],Hoja2!A:B,2,0)*SiscoTable[[#This Row],[Provta(Uns)]],0)</f>
        <v>28.506999999999998</v>
      </c>
      <c r="M6069" s="7">
        <v>60</v>
      </c>
      <c r="N6069" s="7">
        <v>3</v>
      </c>
      <c r="O6069" s="7">
        <f>IFERROR(VLOOKUP(SiscoTable[[#This Row],[Código]],Hoja2!A:B,2,0)*SiscoTable[[#This Row],[Stock_actual]],0)</f>
        <v>8.6999999999999993</v>
      </c>
      <c r="P6069" s="6" t="s">
        <v>117</v>
      </c>
      <c r="Q6069" s="7">
        <v>11</v>
      </c>
      <c r="R6069" s="7">
        <v>0</v>
      </c>
      <c r="S6069" s="7" t="s">
        <v>11926</v>
      </c>
      <c r="BI6069"/>
      <c r="BJ6069"/>
    </row>
    <row r="6070" spans="2:62" x14ac:dyDescent="0.4">
      <c r="B6070" s="1">
        <v>28174</v>
      </c>
      <c r="C6070" s="6" t="s">
        <v>8</v>
      </c>
      <c r="D6070" s="6" t="s">
        <v>30</v>
      </c>
      <c r="E6070" s="6" t="s">
        <v>8482</v>
      </c>
      <c r="F6070" s="6" t="s">
        <v>1736</v>
      </c>
      <c r="G6070" s="6" t="s">
        <v>10362</v>
      </c>
      <c r="H6070" s="6" t="s">
        <v>10418</v>
      </c>
      <c r="I6070" s="6" t="s">
        <v>10505</v>
      </c>
      <c r="J6070" s="6" t="s">
        <v>5</v>
      </c>
      <c r="K6070" s="7">
        <v>15.33</v>
      </c>
      <c r="L6070" s="7">
        <f>IFERROR(VLOOKUP(SiscoTable[[#This Row],[Código]],Hoja2!A:B,2,0)*SiscoTable[[#This Row],[Provta(Uns)]],0)</f>
        <v>44.457000000000001</v>
      </c>
      <c r="M6070" s="7">
        <v>24</v>
      </c>
      <c r="N6070" s="7">
        <v>12</v>
      </c>
      <c r="O6070" s="7">
        <f>IFERROR(VLOOKUP(SiscoTable[[#This Row],[Código]],Hoja2!A:B,2,0)*SiscoTable[[#This Row],[Stock_actual]],0)</f>
        <v>34.799999999999997</v>
      </c>
      <c r="P6070" s="6" t="s">
        <v>119</v>
      </c>
      <c r="Q6070" s="7">
        <v>17</v>
      </c>
      <c r="R6070" s="7">
        <v>6.8400000000000034</v>
      </c>
      <c r="S6070" s="7" t="s">
        <v>11926</v>
      </c>
      <c r="BI6070"/>
      <c r="BJ6070"/>
    </row>
    <row r="6071" spans="2:62" x14ac:dyDescent="0.4">
      <c r="B6071" s="1">
        <v>28175</v>
      </c>
      <c r="C6071" s="6" t="s">
        <v>8</v>
      </c>
      <c r="D6071" s="6" t="s">
        <v>30</v>
      </c>
      <c r="E6071" s="6" t="s">
        <v>8482</v>
      </c>
      <c r="F6071" s="6" t="s">
        <v>1736</v>
      </c>
      <c r="G6071" s="6" t="s">
        <v>10362</v>
      </c>
      <c r="H6071" s="6" t="s">
        <v>10418</v>
      </c>
      <c r="I6071" s="6" t="s">
        <v>10506</v>
      </c>
      <c r="J6071" s="6" t="s">
        <v>5</v>
      </c>
      <c r="K6071" s="7">
        <v>14.67</v>
      </c>
      <c r="L6071" s="7">
        <f>IFERROR(VLOOKUP(SiscoTable[[#This Row],[Código]],Hoja2!A:B,2,0)*SiscoTable[[#This Row],[Provta(Uns)]],0)</f>
        <v>42.542999999999999</v>
      </c>
      <c r="M6071" s="7">
        <v>48</v>
      </c>
      <c r="N6071" s="7">
        <v>3</v>
      </c>
      <c r="O6071" s="7">
        <f>IFERROR(VLOOKUP(SiscoTable[[#This Row],[Código]],Hoja2!A:B,2,0)*SiscoTable[[#This Row],[Stock_actual]],0)</f>
        <v>8.6999999999999993</v>
      </c>
      <c r="P6071" s="6" t="s">
        <v>27</v>
      </c>
      <c r="Q6071" s="7">
        <v>16</v>
      </c>
      <c r="R6071" s="7">
        <v>0</v>
      </c>
      <c r="S6071" s="7" t="s">
        <v>11926</v>
      </c>
      <c r="BI6071"/>
      <c r="BJ6071"/>
    </row>
    <row r="6072" spans="2:62" x14ac:dyDescent="0.4">
      <c r="B6072" s="1">
        <v>28176</v>
      </c>
      <c r="C6072" s="6" t="s">
        <v>30</v>
      </c>
      <c r="D6072" s="6" t="s">
        <v>30</v>
      </c>
      <c r="E6072" s="6" t="s">
        <v>8482</v>
      </c>
      <c r="F6072" s="6" t="s">
        <v>1736</v>
      </c>
      <c r="G6072" s="6" t="s">
        <v>10362</v>
      </c>
      <c r="H6072" s="6" t="s">
        <v>10418</v>
      </c>
      <c r="I6072" s="6" t="s">
        <v>10417</v>
      </c>
      <c r="J6072" s="6" t="s">
        <v>5</v>
      </c>
      <c r="K6072" s="7">
        <v>16.670000000000002</v>
      </c>
      <c r="L6072" s="7">
        <f>IFERROR(VLOOKUP(SiscoTable[[#This Row],[Código]],Hoja2!A:B,2,0)*SiscoTable[[#This Row],[Provta(Uns)]],0)</f>
        <v>48.343000000000004</v>
      </c>
      <c r="M6072" s="7">
        <v>48</v>
      </c>
      <c r="N6072" s="7">
        <v>19</v>
      </c>
      <c r="O6072" s="7">
        <f>IFERROR(VLOOKUP(SiscoTable[[#This Row],[Código]],Hoja2!A:B,2,0)*SiscoTable[[#This Row],[Stock_actual]],0)</f>
        <v>55.1</v>
      </c>
      <c r="P6072" s="6" t="s">
        <v>671</v>
      </c>
      <c r="Q6072" s="7">
        <v>18</v>
      </c>
      <c r="R6072" s="7">
        <v>0</v>
      </c>
      <c r="S6072" s="7" t="s">
        <v>11926</v>
      </c>
      <c r="BI6072"/>
      <c r="BJ6072"/>
    </row>
    <row r="6073" spans="2:62" x14ac:dyDescent="0.4">
      <c r="B6073" s="1">
        <v>28177</v>
      </c>
      <c r="C6073" s="6" t="s">
        <v>8</v>
      </c>
      <c r="D6073" s="6" t="s">
        <v>30</v>
      </c>
      <c r="E6073" s="6" t="s">
        <v>8482</v>
      </c>
      <c r="F6073" s="6" t="s">
        <v>1736</v>
      </c>
      <c r="G6073" s="6" t="s">
        <v>10362</v>
      </c>
      <c r="H6073" s="6" t="s">
        <v>10418</v>
      </c>
      <c r="I6073" s="6" t="s">
        <v>10507</v>
      </c>
      <c r="J6073" s="6" t="s">
        <v>5</v>
      </c>
      <c r="K6073" s="7">
        <v>6</v>
      </c>
      <c r="L6073" s="7">
        <f>IFERROR(VLOOKUP(SiscoTable[[#This Row],[Código]],Hoja2!A:B,2,0)*SiscoTable[[#This Row],[Provta(Uns)]],0)</f>
        <v>17.399999999999999</v>
      </c>
      <c r="M6073" s="7">
        <v>36</v>
      </c>
      <c r="N6073" s="7">
        <v>4</v>
      </c>
      <c r="O6073" s="7">
        <f>IFERROR(VLOOKUP(SiscoTable[[#This Row],[Código]],Hoja2!A:B,2,0)*SiscoTable[[#This Row],[Stock_actual]],0)</f>
        <v>11.6</v>
      </c>
      <c r="P6073" s="6" t="s">
        <v>218</v>
      </c>
      <c r="Q6073" s="7">
        <v>7</v>
      </c>
      <c r="R6073" s="7">
        <v>0</v>
      </c>
      <c r="S6073" s="7" t="s">
        <v>11926</v>
      </c>
      <c r="BI6073"/>
      <c r="BJ6073"/>
    </row>
    <row r="6074" spans="2:62" x14ac:dyDescent="0.4">
      <c r="B6074" s="1">
        <v>28178</v>
      </c>
      <c r="C6074" s="6" t="s">
        <v>8</v>
      </c>
      <c r="D6074" s="6" t="s">
        <v>30</v>
      </c>
      <c r="E6074" s="6" t="s">
        <v>8482</v>
      </c>
      <c r="F6074" s="6" t="s">
        <v>1736</v>
      </c>
      <c r="G6074" s="6" t="s">
        <v>10362</v>
      </c>
      <c r="H6074" s="6" t="s">
        <v>10418</v>
      </c>
      <c r="I6074" s="6" t="s">
        <v>10508</v>
      </c>
      <c r="J6074" s="6" t="s">
        <v>5</v>
      </c>
      <c r="K6074" s="7">
        <v>13.33</v>
      </c>
      <c r="L6074" s="7">
        <f>IFERROR(VLOOKUP(SiscoTable[[#This Row],[Código]],Hoja2!A:B,2,0)*SiscoTable[[#This Row],[Provta(Uns)]],0)</f>
        <v>38.656999999999996</v>
      </c>
      <c r="M6074" s="7">
        <v>24</v>
      </c>
      <c r="N6074" s="7">
        <v>15</v>
      </c>
      <c r="O6074" s="7">
        <f>IFERROR(VLOOKUP(SiscoTable[[#This Row],[Código]],Hoja2!A:B,2,0)*SiscoTable[[#This Row],[Stock_actual]],0)</f>
        <v>43.5</v>
      </c>
      <c r="P6074" s="6" t="s">
        <v>671</v>
      </c>
      <c r="Q6074" s="7">
        <v>15</v>
      </c>
      <c r="R6074" s="7">
        <v>2.3599999999999994</v>
      </c>
      <c r="S6074" s="7" t="s">
        <v>11926</v>
      </c>
      <c r="BI6074"/>
      <c r="BJ6074"/>
    </row>
    <row r="6075" spans="2:62" x14ac:dyDescent="0.4">
      <c r="B6075" s="1">
        <v>28179</v>
      </c>
      <c r="C6075" s="6" t="s">
        <v>8</v>
      </c>
      <c r="D6075" s="6" t="s">
        <v>30</v>
      </c>
      <c r="E6075" s="6" t="s">
        <v>8482</v>
      </c>
      <c r="F6075" s="6" t="s">
        <v>1736</v>
      </c>
      <c r="G6075" s="6" t="s">
        <v>10362</v>
      </c>
      <c r="H6075" s="6" t="s">
        <v>10418</v>
      </c>
      <c r="I6075" s="6" t="s">
        <v>10509</v>
      </c>
      <c r="J6075" s="6" t="s">
        <v>5</v>
      </c>
      <c r="K6075" s="7">
        <v>7</v>
      </c>
      <c r="L6075" s="7">
        <f>IFERROR(VLOOKUP(SiscoTable[[#This Row],[Código]],Hoja2!A:B,2,0)*SiscoTable[[#This Row],[Provta(Uns)]],0)</f>
        <v>27.3</v>
      </c>
      <c r="M6075" s="7">
        <v>36</v>
      </c>
      <c r="N6075" s="7">
        <v>0</v>
      </c>
      <c r="O6075" s="7">
        <f>IFERROR(VLOOKUP(SiscoTable[[#This Row],[Código]],Hoja2!A:B,2,0)*SiscoTable[[#This Row],[Stock_actual]],0)</f>
        <v>0</v>
      </c>
      <c r="P6075" s="6" t="s">
        <v>7</v>
      </c>
      <c r="Q6075" s="7">
        <v>8</v>
      </c>
      <c r="R6075" s="7">
        <v>0</v>
      </c>
      <c r="S6075" s="7" t="s">
        <v>11926</v>
      </c>
      <c r="BI6075"/>
      <c r="BJ6075"/>
    </row>
    <row r="6076" spans="2:62" x14ac:dyDescent="0.4">
      <c r="B6076" s="1">
        <v>28180</v>
      </c>
      <c r="C6076" s="6" t="s">
        <v>30</v>
      </c>
      <c r="D6076" s="6" t="s">
        <v>30</v>
      </c>
      <c r="E6076" s="6" t="s">
        <v>8482</v>
      </c>
      <c r="F6076" s="6" t="s">
        <v>1736</v>
      </c>
      <c r="G6076" s="6" t="s">
        <v>10362</v>
      </c>
      <c r="H6076" s="6" t="s">
        <v>10418</v>
      </c>
      <c r="I6076" s="6" t="s">
        <v>10419</v>
      </c>
      <c r="J6076" s="6" t="s">
        <v>5</v>
      </c>
      <c r="K6076" s="7">
        <v>9</v>
      </c>
      <c r="L6076" s="7">
        <f>IFERROR(VLOOKUP(SiscoTable[[#This Row],[Código]],Hoja2!A:B,2,0)*SiscoTable[[#This Row],[Provta(Uns)]],0)</f>
        <v>35.1</v>
      </c>
      <c r="M6076" s="7">
        <v>60</v>
      </c>
      <c r="N6076" s="7">
        <v>0</v>
      </c>
      <c r="O6076" s="7">
        <f>IFERROR(VLOOKUP(SiscoTable[[#This Row],[Código]],Hoja2!A:B,2,0)*SiscoTable[[#This Row],[Stock_actual]],0)</f>
        <v>0</v>
      </c>
      <c r="P6076" s="6" t="s">
        <v>7</v>
      </c>
      <c r="Q6076" s="7">
        <v>10</v>
      </c>
      <c r="R6076" s="7">
        <v>0</v>
      </c>
      <c r="S6076" s="7" t="s">
        <v>11926</v>
      </c>
      <c r="BI6076"/>
      <c r="BJ6076"/>
    </row>
    <row r="6077" spans="2:62" x14ac:dyDescent="0.4">
      <c r="B6077" s="1">
        <v>28181</v>
      </c>
      <c r="C6077" s="6" t="s">
        <v>8</v>
      </c>
      <c r="D6077" s="6" t="s">
        <v>30</v>
      </c>
      <c r="E6077" s="6" t="s">
        <v>8482</v>
      </c>
      <c r="F6077" s="6" t="s">
        <v>1736</v>
      </c>
      <c r="G6077" s="6" t="s">
        <v>10362</v>
      </c>
      <c r="H6077" s="6" t="s">
        <v>10418</v>
      </c>
      <c r="I6077" s="6" t="s">
        <v>10510</v>
      </c>
      <c r="J6077" s="6" t="s">
        <v>5</v>
      </c>
      <c r="K6077" s="7">
        <v>7.33</v>
      </c>
      <c r="L6077" s="7">
        <f>IFERROR(VLOOKUP(SiscoTable[[#This Row],[Código]],Hoja2!A:B,2,0)*SiscoTable[[#This Row],[Provta(Uns)]],0)</f>
        <v>28.587</v>
      </c>
      <c r="M6077" s="7">
        <v>60</v>
      </c>
      <c r="N6077" s="7">
        <v>1</v>
      </c>
      <c r="O6077" s="7">
        <f>IFERROR(VLOOKUP(SiscoTable[[#This Row],[Código]],Hoja2!A:B,2,0)*SiscoTable[[#This Row],[Stock_actual]],0)</f>
        <v>3.9</v>
      </c>
      <c r="P6077" s="6" t="s">
        <v>107</v>
      </c>
      <c r="Q6077" s="7">
        <v>8</v>
      </c>
      <c r="R6077" s="7">
        <v>0</v>
      </c>
      <c r="S6077" s="7" t="s">
        <v>11926</v>
      </c>
      <c r="BI6077"/>
      <c r="BJ6077"/>
    </row>
    <row r="6078" spans="2:62" x14ac:dyDescent="0.4">
      <c r="B6078" s="1">
        <v>28182</v>
      </c>
      <c r="C6078" s="6" t="s">
        <v>8</v>
      </c>
      <c r="D6078" s="6" t="s">
        <v>30</v>
      </c>
      <c r="E6078" s="6" t="s">
        <v>8482</v>
      </c>
      <c r="F6078" s="6" t="s">
        <v>1736</v>
      </c>
      <c r="G6078" s="6" t="s">
        <v>10362</v>
      </c>
      <c r="H6078" s="6" t="s">
        <v>10418</v>
      </c>
      <c r="I6078" s="6" t="s">
        <v>10511</v>
      </c>
      <c r="J6078" s="6" t="s">
        <v>5</v>
      </c>
      <c r="K6078" s="7">
        <v>8</v>
      </c>
      <c r="L6078" s="7">
        <f>IFERROR(VLOOKUP(SiscoTable[[#This Row],[Código]],Hoja2!A:B,2,0)*SiscoTable[[#This Row],[Provta(Uns)]],0)</f>
        <v>31.2</v>
      </c>
      <c r="M6078" s="7">
        <v>72</v>
      </c>
      <c r="N6078" s="7">
        <v>0</v>
      </c>
      <c r="O6078" s="7">
        <f>IFERROR(VLOOKUP(SiscoTable[[#This Row],[Código]],Hoja2!A:B,2,0)*SiscoTable[[#This Row],[Stock_actual]],0)</f>
        <v>0</v>
      </c>
      <c r="P6078" s="6" t="s">
        <v>7</v>
      </c>
      <c r="Q6078" s="7">
        <v>9</v>
      </c>
      <c r="R6078" s="7">
        <v>0</v>
      </c>
      <c r="S6078" s="7" t="s">
        <v>11926</v>
      </c>
      <c r="BI6078"/>
      <c r="BJ6078"/>
    </row>
    <row r="6079" spans="2:62" x14ac:dyDescent="0.4">
      <c r="B6079" s="1">
        <v>28183</v>
      </c>
      <c r="C6079" s="6" t="s">
        <v>30</v>
      </c>
      <c r="D6079" s="6" t="s">
        <v>30</v>
      </c>
      <c r="E6079" s="6" t="s">
        <v>8482</v>
      </c>
      <c r="F6079" s="6" t="s">
        <v>1736</v>
      </c>
      <c r="G6079" s="6" t="s">
        <v>10362</v>
      </c>
      <c r="H6079" s="6" t="s">
        <v>10418</v>
      </c>
      <c r="I6079" s="6" t="s">
        <v>10420</v>
      </c>
      <c r="J6079" s="6" t="s">
        <v>5</v>
      </c>
      <c r="K6079" s="7">
        <v>14.33</v>
      </c>
      <c r="L6079" s="7">
        <f>IFERROR(VLOOKUP(SiscoTable[[#This Row],[Código]],Hoja2!A:B,2,0)*SiscoTable[[#This Row],[Provta(Uns)]],0)</f>
        <v>55.887</v>
      </c>
      <c r="M6079" s="7">
        <v>60</v>
      </c>
      <c r="N6079" s="7">
        <v>2</v>
      </c>
      <c r="O6079" s="7">
        <f>IFERROR(VLOOKUP(SiscoTable[[#This Row],[Código]],Hoja2!A:B,2,0)*SiscoTable[[#This Row],[Stock_actual]],0)</f>
        <v>7.8</v>
      </c>
      <c r="P6079" s="6" t="s">
        <v>107</v>
      </c>
      <c r="Q6079" s="7">
        <v>16</v>
      </c>
      <c r="R6079" s="7">
        <v>0</v>
      </c>
      <c r="S6079" s="7" t="s">
        <v>11926</v>
      </c>
      <c r="BI6079"/>
      <c r="BJ6079"/>
    </row>
    <row r="6080" spans="2:62" x14ac:dyDescent="0.4">
      <c r="B6080" s="1">
        <v>28184</v>
      </c>
      <c r="C6080" s="6" t="s">
        <v>30</v>
      </c>
      <c r="D6080" s="6" t="s">
        <v>30</v>
      </c>
      <c r="E6080" s="6" t="s">
        <v>8482</v>
      </c>
      <c r="F6080" s="6" t="s">
        <v>1736</v>
      </c>
      <c r="G6080" s="6" t="s">
        <v>10362</v>
      </c>
      <c r="H6080" s="6" t="s">
        <v>10418</v>
      </c>
      <c r="I6080" s="6" t="s">
        <v>10421</v>
      </c>
      <c r="J6080" s="6" t="s">
        <v>5</v>
      </c>
      <c r="K6080" s="7">
        <v>11.5</v>
      </c>
      <c r="L6080" s="7">
        <f>IFERROR(VLOOKUP(SiscoTable[[#This Row],[Código]],Hoja2!A:B,2,0)*SiscoTable[[#This Row],[Provta(Uns)]],0)</f>
        <v>44.85</v>
      </c>
      <c r="M6080" s="7">
        <v>60</v>
      </c>
      <c r="N6080" s="7">
        <v>0</v>
      </c>
      <c r="O6080" s="7">
        <f>IFERROR(VLOOKUP(SiscoTable[[#This Row],[Código]],Hoja2!A:B,2,0)*SiscoTable[[#This Row],[Stock_actual]],0)</f>
        <v>0</v>
      </c>
      <c r="P6080" s="6" t="s">
        <v>7</v>
      </c>
      <c r="Q6080" s="7">
        <v>13</v>
      </c>
      <c r="R6080" s="7">
        <v>0</v>
      </c>
      <c r="S6080" s="7" t="s">
        <v>11926</v>
      </c>
      <c r="BI6080"/>
      <c r="BJ6080"/>
    </row>
    <row r="6081" spans="2:62" x14ac:dyDescent="0.4">
      <c r="B6081" s="1">
        <v>28198</v>
      </c>
      <c r="C6081" s="6" t="s">
        <v>8</v>
      </c>
      <c r="D6081" s="6" t="s">
        <v>8</v>
      </c>
      <c r="E6081" s="6" t="s">
        <v>1537</v>
      </c>
      <c r="F6081" s="6" t="s">
        <v>1537</v>
      </c>
      <c r="G6081" s="6" t="s">
        <v>1625</v>
      </c>
      <c r="H6081" s="6" t="s">
        <v>4</v>
      </c>
      <c r="I6081" s="6" t="s">
        <v>1728</v>
      </c>
      <c r="J6081" s="6" t="s">
        <v>5</v>
      </c>
      <c r="K6081" s="7">
        <v>0</v>
      </c>
      <c r="L6081" s="34">
        <f>IFERROR(VLOOKUP(SiscoTable[[#This Row],[Código]],Hoja2!A:B,2,0)*SiscoTable[[#This Row],[Provta(Uns)]],0)</f>
        <v>0</v>
      </c>
      <c r="M6081" s="7">
        <v>0</v>
      </c>
      <c r="N6081" s="7">
        <v>0</v>
      </c>
      <c r="O6081" s="34">
        <f>IFERROR(VLOOKUP(SiscoTable[[#This Row],[Código]],Hoja2!A:B,2,0)*SiscoTable[[#This Row],[Stock_actual]],0)</f>
        <v>0</v>
      </c>
      <c r="P6081" s="6" t="s">
        <v>7</v>
      </c>
      <c r="Q6081" s="7">
        <v>0</v>
      </c>
      <c r="R6081" s="7">
        <v>0</v>
      </c>
      <c r="S6081" s="7" t="s">
        <v>11924</v>
      </c>
      <c r="BI6081"/>
      <c r="BJ6081"/>
    </row>
    <row r="6082" spans="2:62" x14ac:dyDescent="0.4">
      <c r="B6082" s="1">
        <v>28200</v>
      </c>
      <c r="C6082" s="6" t="s">
        <v>30</v>
      </c>
      <c r="D6082" s="6" t="s">
        <v>8</v>
      </c>
      <c r="E6082" s="6" t="s">
        <v>8482</v>
      </c>
      <c r="F6082" s="6" t="s">
        <v>8641</v>
      </c>
      <c r="G6082" s="6" t="s">
        <v>8936</v>
      </c>
      <c r="H6082" s="6" t="s">
        <v>8644</v>
      </c>
      <c r="I6082" s="6" t="s">
        <v>8946</v>
      </c>
      <c r="J6082" s="6" t="s">
        <v>5</v>
      </c>
      <c r="K6082" s="7">
        <v>3</v>
      </c>
      <c r="L6082" s="7">
        <f>IFERROR(VLOOKUP(SiscoTable[[#This Row],[Código]],Hoja2!A:B,2,0)*SiscoTable[[#This Row],[Provta(Uns)]],0)</f>
        <v>101.69999999999999</v>
      </c>
      <c r="M6082" s="7">
        <v>0</v>
      </c>
      <c r="N6082" s="7">
        <v>0</v>
      </c>
      <c r="O6082" s="7">
        <f>IFERROR(VLOOKUP(SiscoTable[[#This Row],[Código]],Hoja2!A:B,2,0)*SiscoTable[[#This Row],[Stock_actual]],0)</f>
        <v>0</v>
      </c>
      <c r="P6082" s="6" t="s">
        <v>7</v>
      </c>
      <c r="Q6082" s="7">
        <v>3</v>
      </c>
      <c r="R6082" s="7">
        <v>6</v>
      </c>
      <c r="S6082" s="7" t="s">
        <v>11926</v>
      </c>
      <c r="BI6082"/>
      <c r="BJ6082"/>
    </row>
    <row r="6083" spans="2:62" x14ac:dyDescent="0.4">
      <c r="B6083" s="1">
        <v>28201</v>
      </c>
      <c r="C6083" s="6" t="s">
        <v>8</v>
      </c>
      <c r="D6083" s="6" t="s">
        <v>8</v>
      </c>
      <c r="E6083" s="6" t="s">
        <v>8482</v>
      </c>
      <c r="F6083" s="6" t="s">
        <v>8641</v>
      </c>
      <c r="G6083" s="6" t="s">
        <v>8756</v>
      </c>
      <c r="H6083" s="6" t="s">
        <v>8644</v>
      </c>
      <c r="I6083" s="6" t="s">
        <v>8880</v>
      </c>
      <c r="J6083" s="6" t="s">
        <v>5</v>
      </c>
      <c r="K6083" s="7">
        <v>0</v>
      </c>
      <c r="L6083" s="7">
        <f>IFERROR(VLOOKUP(SiscoTable[[#This Row],[Código]],Hoja2!A:B,2,0)*SiscoTable[[#This Row],[Provta(Uns)]],0)</f>
        <v>0</v>
      </c>
      <c r="M6083" s="7">
        <v>0</v>
      </c>
      <c r="N6083" s="7">
        <v>0</v>
      </c>
      <c r="O6083" s="7">
        <f>IFERROR(VLOOKUP(SiscoTable[[#This Row],[Código]],Hoja2!A:B,2,0)*SiscoTable[[#This Row],[Stock_actual]],0)</f>
        <v>0</v>
      </c>
      <c r="P6083" s="6" t="s">
        <v>7</v>
      </c>
      <c r="Q6083" s="7">
        <v>0</v>
      </c>
      <c r="R6083" s="7">
        <v>0</v>
      </c>
      <c r="S6083" s="7" t="s">
        <v>11926</v>
      </c>
      <c r="BI6083"/>
      <c r="BJ6083"/>
    </row>
    <row r="6084" spans="2:62" x14ac:dyDescent="0.4">
      <c r="B6084" s="1">
        <v>28202</v>
      </c>
      <c r="C6084" s="6" t="s">
        <v>8</v>
      </c>
      <c r="D6084" s="6" t="s">
        <v>8</v>
      </c>
      <c r="E6084" s="6" t="s">
        <v>3268</v>
      </c>
      <c r="F6084" s="6" t="s">
        <v>6059</v>
      </c>
      <c r="G6084" s="6" t="s">
        <v>6084</v>
      </c>
      <c r="H6084" s="6" t="s">
        <v>6154</v>
      </c>
      <c r="I6084" s="6" t="s">
        <v>6153</v>
      </c>
      <c r="J6084" s="6" t="s">
        <v>4430</v>
      </c>
      <c r="K6084" s="7">
        <v>0</v>
      </c>
      <c r="L6084" s="7">
        <f>IFERROR(VLOOKUP(SiscoTable[[#This Row],[Código]],Hoja2!A:B,2,0)*SiscoTable[[#This Row],[Provta(Uns)]],0)</f>
        <v>0</v>
      </c>
      <c r="M6084" s="7">
        <v>0</v>
      </c>
      <c r="N6084" s="7">
        <v>0</v>
      </c>
      <c r="O6084" s="7">
        <f>IFERROR(VLOOKUP(SiscoTable[[#This Row],[Código]],Hoja2!A:B,2,0)*SiscoTable[[#This Row],[Stock_actual]],0)</f>
        <v>0</v>
      </c>
      <c r="P6084" s="6" t="s">
        <v>7</v>
      </c>
      <c r="Q6084" s="7">
        <v>0</v>
      </c>
      <c r="R6084" s="7">
        <v>0</v>
      </c>
      <c r="S6084" s="7" t="s">
        <v>11925</v>
      </c>
      <c r="BI6084"/>
      <c r="BJ6084"/>
    </row>
    <row r="6085" spans="2:62" x14ac:dyDescent="0.4">
      <c r="B6085" s="1">
        <v>28203</v>
      </c>
      <c r="C6085" s="6" t="s">
        <v>25</v>
      </c>
      <c r="D6085" s="6" t="s">
        <v>8</v>
      </c>
      <c r="E6085" s="6" t="s">
        <v>3268</v>
      </c>
      <c r="F6085" s="6" t="s">
        <v>6059</v>
      </c>
      <c r="G6085" s="6" t="s">
        <v>6307</v>
      </c>
      <c r="H6085" s="6" t="s">
        <v>6313</v>
      </c>
      <c r="I6085" s="6" t="s">
        <v>6312</v>
      </c>
      <c r="J6085" s="6" t="s">
        <v>5</v>
      </c>
      <c r="K6085" s="7">
        <v>5.33</v>
      </c>
      <c r="L6085" s="7">
        <f>IFERROR(VLOOKUP(SiscoTable[[#This Row],[Código]],Hoja2!A:B,2,0)*SiscoTable[[#This Row],[Provta(Uns)]],0)</f>
        <v>196.67699999999999</v>
      </c>
      <c r="M6085" s="7">
        <v>0</v>
      </c>
      <c r="N6085" s="7">
        <v>6</v>
      </c>
      <c r="O6085" s="7">
        <f>IFERROR(VLOOKUP(SiscoTable[[#This Row],[Código]],Hoja2!A:B,2,0)*SiscoTable[[#This Row],[Stock_actual]],0)</f>
        <v>221.39999999999998</v>
      </c>
      <c r="P6085" s="6" t="s">
        <v>671</v>
      </c>
      <c r="Q6085" s="7">
        <v>6</v>
      </c>
      <c r="R6085" s="7">
        <v>10.739999999999998</v>
      </c>
      <c r="S6085" s="7" t="s">
        <v>11925</v>
      </c>
      <c r="BI6085"/>
      <c r="BJ6085"/>
    </row>
    <row r="6086" spans="2:62" x14ac:dyDescent="0.4">
      <c r="B6086" s="1">
        <v>28204</v>
      </c>
      <c r="C6086" s="6" t="s">
        <v>25</v>
      </c>
      <c r="D6086" s="6" t="s">
        <v>25</v>
      </c>
      <c r="E6086" s="6" t="s">
        <v>8482</v>
      </c>
      <c r="F6086" s="6" t="s">
        <v>10720</v>
      </c>
      <c r="G6086" s="6" t="s">
        <v>11282</v>
      </c>
      <c r="H6086" s="6" t="s">
        <v>11135</v>
      </c>
      <c r="I6086" s="6" t="s">
        <v>11284</v>
      </c>
      <c r="J6086" s="6" t="s">
        <v>5</v>
      </c>
      <c r="K6086" s="7">
        <v>94.67</v>
      </c>
      <c r="L6086" s="7">
        <f>IFERROR(VLOOKUP(SiscoTable[[#This Row],[Código]],Hoja2!A:B,2,0)*SiscoTable[[#This Row],[Provta(Uns)]],0)</f>
        <v>369.21300000000002</v>
      </c>
      <c r="M6086" s="7">
        <v>0</v>
      </c>
      <c r="N6086" s="7">
        <v>189</v>
      </c>
      <c r="O6086" s="7">
        <f>IFERROR(VLOOKUP(SiscoTable[[#This Row],[Código]],Hoja2!A:B,2,0)*SiscoTable[[#This Row],[Stock_actual]],0)</f>
        <v>737.1</v>
      </c>
      <c r="P6086" s="6" t="s">
        <v>242</v>
      </c>
      <c r="Q6086" s="7">
        <v>104</v>
      </c>
      <c r="R6086" s="7">
        <v>0</v>
      </c>
      <c r="S6086" s="7" t="s">
        <v>11926</v>
      </c>
      <c r="BI6086"/>
      <c r="BJ6086"/>
    </row>
    <row r="6087" spans="2:62" x14ac:dyDescent="0.4">
      <c r="B6087" s="1">
        <v>28205</v>
      </c>
      <c r="C6087" s="6" t="s">
        <v>8</v>
      </c>
      <c r="D6087" s="6" t="s">
        <v>8</v>
      </c>
      <c r="E6087" s="6" t="s">
        <v>8482</v>
      </c>
      <c r="F6087" s="6" t="s">
        <v>10720</v>
      </c>
      <c r="G6087" s="6" t="s">
        <v>11322</v>
      </c>
      <c r="H6087" s="6" t="s">
        <v>9042</v>
      </c>
      <c r="I6087" s="6" t="s">
        <v>11407</v>
      </c>
      <c r="J6087" s="6" t="s">
        <v>5</v>
      </c>
      <c r="K6087" s="7">
        <v>3.5</v>
      </c>
      <c r="L6087" s="7">
        <f>IFERROR(VLOOKUP(SiscoTable[[#This Row],[Código]],Hoja2!A:B,2,0)*SiscoTable[[#This Row],[Provta(Uns)]],0)</f>
        <v>24.150000000000002</v>
      </c>
      <c r="M6087" s="7">
        <v>24</v>
      </c>
      <c r="N6087" s="7">
        <v>3</v>
      </c>
      <c r="O6087" s="7">
        <f>IFERROR(VLOOKUP(SiscoTable[[#This Row],[Código]],Hoja2!A:B,2,0)*SiscoTable[[#This Row],[Stock_actual]],0)</f>
        <v>20.700000000000003</v>
      </c>
      <c r="P6087" s="6" t="s">
        <v>812</v>
      </c>
      <c r="Q6087" s="7">
        <v>4</v>
      </c>
      <c r="R6087" s="7">
        <v>0</v>
      </c>
      <c r="S6087" s="7" t="s">
        <v>11926</v>
      </c>
      <c r="BI6087"/>
      <c r="BJ6087"/>
    </row>
    <row r="6088" spans="2:62" x14ac:dyDescent="0.4">
      <c r="B6088" s="1">
        <v>28206</v>
      </c>
      <c r="C6088" s="6" t="s">
        <v>25</v>
      </c>
      <c r="D6088" s="6" t="s">
        <v>25</v>
      </c>
      <c r="E6088" s="6" t="s">
        <v>469</v>
      </c>
      <c r="F6088" s="6" t="s">
        <v>1050</v>
      </c>
      <c r="G6088" s="6" t="s">
        <v>1309</v>
      </c>
      <c r="H6088" s="6" t="s">
        <v>1066</v>
      </c>
      <c r="I6088" s="6" t="s">
        <v>1365</v>
      </c>
      <c r="J6088" s="6" t="s">
        <v>5</v>
      </c>
      <c r="K6088" s="7">
        <v>35.17</v>
      </c>
      <c r="L6088" s="7">
        <f>IFERROR(VLOOKUP(SiscoTable[[#This Row],[Código]],Hoja2!A:B,2,0)*SiscoTable[[#This Row],[Provta(Uns)]],0)</f>
        <v>137.16300000000001</v>
      </c>
      <c r="M6088" s="7">
        <v>0</v>
      </c>
      <c r="N6088" s="7">
        <v>12</v>
      </c>
      <c r="O6088" s="7">
        <f>IFERROR(VLOOKUP(SiscoTable[[#This Row],[Código]],Hoja2!A:B,2,0)*SiscoTable[[#This Row],[Stock_actual]],0)</f>
        <v>46.8</v>
      </c>
      <c r="P6088" s="6" t="s">
        <v>124</v>
      </c>
      <c r="Q6088" s="7">
        <v>39</v>
      </c>
      <c r="R6088" s="7">
        <v>69.899999999999991</v>
      </c>
      <c r="S6088" s="7" t="s">
        <v>11927</v>
      </c>
      <c r="BI6088"/>
      <c r="BJ6088"/>
    </row>
    <row r="6089" spans="2:62" x14ac:dyDescent="0.4">
      <c r="B6089" s="1">
        <v>28207</v>
      </c>
      <c r="C6089" s="6" t="s">
        <v>25</v>
      </c>
      <c r="D6089" s="6" t="s">
        <v>25</v>
      </c>
      <c r="E6089" s="6" t="s">
        <v>469</v>
      </c>
      <c r="F6089" s="6" t="s">
        <v>1050</v>
      </c>
      <c r="G6089" s="6" t="s">
        <v>1309</v>
      </c>
      <c r="H6089" s="6" t="s">
        <v>1066</v>
      </c>
      <c r="I6089" s="6" t="s">
        <v>1366</v>
      </c>
      <c r="J6089" s="6" t="s">
        <v>5</v>
      </c>
      <c r="K6089" s="7">
        <v>56.83</v>
      </c>
      <c r="L6089" s="7">
        <f>IFERROR(VLOOKUP(SiscoTable[[#This Row],[Código]],Hoja2!A:B,2,0)*SiscoTable[[#This Row],[Provta(Uns)]],0)</f>
        <v>221.637</v>
      </c>
      <c r="M6089" s="7">
        <v>0</v>
      </c>
      <c r="N6089" s="7">
        <v>36</v>
      </c>
      <c r="O6089" s="7">
        <f>IFERROR(VLOOKUP(SiscoTable[[#This Row],[Código]],Hoja2!A:B,2,0)*SiscoTable[[#This Row],[Stock_actual]],0)</f>
        <v>140.4</v>
      </c>
      <c r="P6089" s="6" t="s">
        <v>296</v>
      </c>
      <c r="Q6089" s="7">
        <v>62</v>
      </c>
      <c r="R6089" s="7">
        <v>113.31</v>
      </c>
      <c r="S6089" s="7" t="s">
        <v>11927</v>
      </c>
      <c r="BI6089"/>
      <c r="BJ6089"/>
    </row>
    <row r="6090" spans="2:62" x14ac:dyDescent="0.4">
      <c r="B6090" s="1">
        <v>28208</v>
      </c>
      <c r="C6090" s="6" t="s">
        <v>8</v>
      </c>
      <c r="D6090" s="6" t="s">
        <v>30</v>
      </c>
      <c r="E6090" s="6" t="s">
        <v>469</v>
      </c>
      <c r="F6090" s="6" t="s">
        <v>1050</v>
      </c>
      <c r="G6090" s="6" t="s">
        <v>1309</v>
      </c>
      <c r="H6090" s="6" t="s">
        <v>1066</v>
      </c>
      <c r="I6090" s="6" t="s">
        <v>1482</v>
      </c>
      <c r="J6090" s="6" t="s">
        <v>5</v>
      </c>
      <c r="K6090" s="7">
        <v>7.67</v>
      </c>
      <c r="L6090" s="7">
        <f>IFERROR(VLOOKUP(SiscoTable[[#This Row],[Código]],Hoja2!A:B,2,0)*SiscoTable[[#This Row],[Provta(Uns)]],0)</f>
        <v>27.918800000000001</v>
      </c>
      <c r="M6090" s="7">
        <v>0</v>
      </c>
      <c r="N6090" s="7">
        <v>15</v>
      </c>
      <c r="O6090" s="7">
        <f>IFERROR(VLOOKUP(SiscoTable[[#This Row],[Código]],Hoja2!A:B,2,0)*SiscoTable[[#This Row],[Stock_actual]],0)</f>
        <v>54.6</v>
      </c>
      <c r="P6090" s="6" t="s">
        <v>326</v>
      </c>
      <c r="Q6090" s="7">
        <v>9</v>
      </c>
      <c r="R6090" s="7">
        <v>0</v>
      </c>
      <c r="S6090" s="7" t="s">
        <v>11927</v>
      </c>
      <c r="BI6090"/>
      <c r="BJ6090"/>
    </row>
    <row r="6091" spans="2:62" x14ac:dyDescent="0.4">
      <c r="B6091" s="1">
        <v>28211</v>
      </c>
      <c r="C6091" s="6" t="s">
        <v>8</v>
      </c>
      <c r="D6091" s="6" t="s">
        <v>30</v>
      </c>
      <c r="E6091" s="6" t="s">
        <v>469</v>
      </c>
      <c r="F6091" s="6" t="s">
        <v>1050</v>
      </c>
      <c r="G6091" s="6" t="s">
        <v>1309</v>
      </c>
      <c r="H6091" s="6" t="s">
        <v>1066</v>
      </c>
      <c r="I6091" s="6" t="s">
        <v>1483</v>
      </c>
      <c r="J6091" s="6" t="s">
        <v>5</v>
      </c>
      <c r="K6091" s="7">
        <v>19.829999999999998</v>
      </c>
      <c r="L6091" s="7">
        <f>IFERROR(VLOOKUP(SiscoTable[[#This Row],[Código]],Hoja2!A:B,2,0)*SiscoTable[[#This Row],[Provta(Uns)]],0)</f>
        <v>37.676999999999992</v>
      </c>
      <c r="M6091" s="7">
        <v>0</v>
      </c>
      <c r="N6091" s="7">
        <v>53</v>
      </c>
      <c r="O6091" s="7">
        <f>IFERROR(VLOOKUP(SiscoTable[[#This Row],[Código]],Hoja2!A:B,2,0)*SiscoTable[[#This Row],[Stock_actual]],0)</f>
        <v>100.69999999999999</v>
      </c>
      <c r="P6091" s="6" t="s">
        <v>1484</v>
      </c>
      <c r="Q6091" s="7">
        <v>22</v>
      </c>
      <c r="R6091" s="7">
        <v>0</v>
      </c>
      <c r="S6091" s="7" t="s">
        <v>11927</v>
      </c>
      <c r="BI6091"/>
      <c r="BJ6091"/>
    </row>
    <row r="6092" spans="2:62" x14ac:dyDescent="0.4">
      <c r="B6092" s="1">
        <v>28214</v>
      </c>
      <c r="C6092" s="6" t="s">
        <v>30</v>
      </c>
      <c r="D6092" s="6" t="s">
        <v>30</v>
      </c>
      <c r="E6092" s="6" t="s">
        <v>0</v>
      </c>
      <c r="F6092" s="6" t="s">
        <v>175</v>
      </c>
      <c r="G6092" s="6" t="s">
        <v>176</v>
      </c>
      <c r="H6092" s="6" t="s">
        <v>4</v>
      </c>
      <c r="I6092" s="6" t="s">
        <v>183</v>
      </c>
      <c r="J6092" s="6" t="s">
        <v>5</v>
      </c>
      <c r="K6092" s="7">
        <v>2.17</v>
      </c>
      <c r="L6092" s="7">
        <f>IFERROR(VLOOKUP(SiscoTable[[#This Row],[Código]],Hoja2!A:B,2,0)*SiscoTable[[#This Row],[Provta(Uns)]],0)</f>
        <v>23.652999999999999</v>
      </c>
      <c r="M6092" s="7">
        <v>0</v>
      </c>
      <c r="N6092" s="7">
        <v>0</v>
      </c>
      <c r="O6092" s="7">
        <f>IFERROR(VLOOKUP(SiscoTable[[#This Row],[Código]],Hoja2!A:B,2,0)*SiscoTable[[#This Row],[Stock_actual]],0)</f>
        <v>0</v>
      </c>
      <c r="P6092" s="6" t="s">
        <v>7</v>
      </c>
      <c r="Q6092" s="7">
        <v>2</v>
      </c>
      <c r="R6092" s="7">
        <v>4.2</v>
      </c>
      <c r="S6092" s="7" t="s">
        <v>11923</v>
      </c>
      <c r="BI6092"/>
      <c r="BJ6092"/>
    </row>
    <row r="6093" spans="2:62" x14ac:dyDescent="0.4">
      <c r="B6093" s="1">
        <v>28215</v>
      </c>
      <c r="C6093" s="6" t="s">
        <v>8</v>
      </c>
      <c r="D6093" s="6" t="s">
        <v>8</v>
      </c>
      <c r="E6093" s="6" t="s">
        <v>0</v>
      </c>
      <c r="F6093" s="6" t="s">
        <v>175</v>
      </c>
      <c r="G6093" s="6" t="s">
        <v>176</v>
      </c>
      <c r="H6093" s="6" t="s">
        <v>4</v>
      </c>
      <c r="I6093" s="6" t="s">
        <v>186</v>
      </c>
      <c r="J6093" s="6" t="s">
        <v>5</v>
      </c>
      <c r="K6093" s="7">
        <v>0</v>
      </c>
      <c r="L6093" s="7">
        <f>IFERROR(VLOOKUP(SiscoTable[[#This Row],[Código]],Hoja2!A:B,2,0)*SiscoTable[[#This Row],[Provta(Uns)]],0)</f>
        <v>0</v>
      </c>
      <c r="M6093" s="7">
        <v>0</v>
      </c>
      <c r="N6093" s="7">
        <v>0</v>
      </c>
      <c r="O6093" s="7">
        <f>IFERROR(VLOOKUP(SiscoTable[[#This Row],[Código]],Hoja2!A:B,2,0)*SiscoTable[[#This Row],[Stock_actual]],0)</f>
        <v>0</v>
      </c>
      <c r="P6093" s="6" t="s">
        <v>7</v>
      </c>
      <c r="Q6093" s="7">
        <v>0</v>
      </c>
      <c r="R6093" s="7">
        <v>0</v>
      </c>
      <c r="S6093" s="7" t="s">
        <v>11923</v>
      </c>
      <c r="BI6093"/>
      <c r="BJ6093"/>
    </row>
    <row r="6094" spans="2:62" x14ac:dyDescent="0.4">
      <c r="B6094" s="1">
        <v>28216</v>
      </c>
      <c r="C6094" s="6" t="s">
        <v>8</v>
      </c>
      <c r="D6094" s="6" t="s">
        <v>8</v>
      </c>
      <c r="E6094" s="6" t="s">
        <v>0</v>
      </c>
      <c r="F6094" s="6" t="s">
        <v>175</v>
      </c>
      <c r="G6094" s="6" t="s">
        <v>176</v>
      </c>
      <c r="H6094" s="6" t="s">
        <v>4</v>
      </c>
      <c r="I6094" s="6" t="s">
        <v>187</v>
      </c>
      <c r="J6094" s="6" t="s">
        <v>5</v>
      </c>
      <c r="K6094" s="7">
        <v>0.5</v>
      </c>
      <c r="L6094" s="7">
        <f>IFERROR(VLOOKUP(SiscoTable[[#This Row],[Código]],Hoja2!A:B,2,0)*SiscoTable[[#This Row],[Provta(Uns)]],0)</f>
        <v>0</v>
      </c>
      <c r="M6094" s="7">
        <v>0</v>
      </c>
      <c r="N6094" s="7">
        <v>0</v>
      </c>
      <c r="O6094" s="7">
        <f>IFERROR(VLOOKUP(SiscoTable[[#This Row],[Código]],Hoja2!A:B,2,0)*SiscoTable[[#This Row],[Stock_actual]],0)</f>
        <v>0</v>
      </c>
      <c r="P6094" s="6" t="s">
        <v>7</v>
      </c>
      <c r="Q6094" s="7">
        <v>1</v>
      </c>
      <c r="R6094" s="7">
        <v>1.2</v>
      </c>
      <c r="S6094" s="7" t="s">
        <v>11923</v>
      </c>
      <c r="BI6094"/>
      <c r="BJ6094"/>
    </row>
    <row r="6095" spans="2:62" x14ac:dyDescent="0.4">
      <c r="B6095" s="1">
        <v>28217</v>
      </c>
      <c r="C6095" s="6" t="s">
        <v>8</v>
      </c>
      <c r="D6095" s="6" t="s">
        <v>8</v>
      </c>
      <c r="E6095" s="6" t="s">
        <v>0</v>
      </c>
      <c r="F6095" s="6" t="s">
        <v>175</v>
      </c>
      <c r="G6095" s="6" t="s">
        <v>176</v>
      </c>
      <c r="H6095" s="6" t="s">
        <v>4</v>
      </c>
      <c r="I6095" s="6" t="s">
        <v>188</v>
      </c>
      <c r="J6095" s="6" t="s">
        <v>5</v>
      </c>
      <c r="K6095" s="7">
        <v>0</v>
      </c>
      <c r="L6095" s="7">
        <f>IFERROR(VLOOKUP(SiscoTable[[#This Row],[Código]],Hoja2!A:B,2,0)*SiscoTable[[#This Row],[Provta(Uns)]],0)</f>
        <v>0</v>
      </c>
      <c r="M6095" s="7">
        <v>0</v>
      </c>
      <c r="N6095" s="7">
        <v>0</v>
      </c>
      <c r="O6095" s="7">
        <f>IFERROR(VLOOKUP(SiscoTable[[#This Row],[Código]],Hoja2!A:B,2,0)*SiscoTable[[#This Row],[Stock_actual]],0)</f>
        <v>0</v>
      </c>
      <c r="P6095" s="6" t="s">
        <v>7</v>
      </c>
      <c r="Q6095" s="7">
        <v>0</v>
      </c>
      <c r="R6095" s="7">
        <v>0</v>
      </c>
      <c r="S6095" s="7" t="s">
        <v>11923</v>
      </c>
      <c r="BI6095"/>
      <c r="BJ6095"/>
    </row>
    <row r="6096" spans="2:62" x14ac:dyDescent="0.4">
      <c r="B6096" s="1">
        <v>28218</v>
      </c>
      <c r="C6096" s="6" t="s">
        <v>30</v>
      </c>
      <c r="D6096" s="6" t="s">
        <v>25</v>
      </c>
      <c r="E6096" s="6" t="s">
        <v>469</v>
      </c>
      <c r="F6096" s="6" t="s">
        <v>668</v>
      </c>
      <c r="G6096" s="6" t="s">
        <v>794</v>
      </c>
      <c r="H6096" s="6" t="s">
        <v>552</v>
      </c>
      <c r="I6096" s="6" t="s">
        <v>835</v>
      </c>
      <c r="J6096" s="6" t="s">
        <v>5</v>
      </c>
      <c r="K6096" s="7">
        <v>31.83</v>
      </c>
      <c r="L6096" s="34">
        <f>IFERROR(VLOOKUP(SiscoTable[[#This Row],[Código]],Hoja2!A:B,2,0)*SiscoTable[[#This Row],[Provta(Uns)]],0)</f>
        <v>155.96700000000001</v>
      </c>
      <c r="M6096" s="7">
        <v>50</v>
      </c>
      <c r="N6096" s="7">
        <v>0</v>
      </c>
      <c r="O6096" s="34">
        <f>IFERROR(VLOOKUP(SiscoTable[[#This Row],[Código]],Hoja2!A:B,2,0)*SiscoTable[[#This Row],[Stock_actual]],0)</f>
        <v>0</v>
      </c>
      <c r="P6096" s="6" t="s">
        <v>7</v>
      </c>
      <c r="Q6096" s="7">
        <v>35</v>
      </c>
      <c r="R6096" s="7">
        <v>13.600000000000001</v>
      </c>
      <c r="S6096" s="7" t="s">
        <v>11924</v>
      </c>
      <c r="BI6096"/>
      <c r="BJ6096"/>
    </row>
    <row r="6097" spans="2:62" x14ac:dyDescent="0.4">
      <c r="B6097" s="1">
        <v>28220</v>
      </c>
      <c r="C6097" s="6" t="s">
        <v>30</v>
      </c>
      <c r="D6097" s="6" t="s">
        <v>25</v>
      </c>
      <c r="E6097" s="6" t="s">
        <v>469</v>
      </c>
      <c r="F6097" s="6" t="s">
        <v>668</v>
      </c>
      <c r="G6097" s="6" t="s">
        <v>865</v>
      </c>
      <c r="H6097" s="6" t="s">
        <v>229</v>
      </c>
      <c r="I6097" s="6" t="s">
        <v>908</v>
      </c>
      <c r="J6097" s="6" t="s">
        <v>5</v>
      </c>
      <c r="K6097" s="7">
        <v>50</v>
      </c>
      <c r="L6097" s="34">
        <f>IFERROR(VLOOKUP(SiscoTable[[#This Row],[Código]],Hoja2!A:B,2,0)*SiscoTable[[#This Row],[Provta(Uns)]],0)</f>
        <v>125</v>
      </c>
      <c r="M6097" s="7">
        <v>0</v>
      </c>
      <c r="N6097" s="7">
        <v>110</v>
      </c>
      <c r="O6097" s="34">
        <f>IFERROR(VLOOKUP(SiscoTable[[#This Row],[Código]],Hoja2!A:B,2,0)*SiscoTable[[#This Row],[Stock_actual]],0)</f>
        <v>275</v>
      </c>
      <c r="P6097" s="6" t="s">
        <v>909</v>
      </c>
      <c r="Q6097" s="7">
        <v>55</v>
      </c>
      <c r="R6097" s="7">
        <v>0</v>
      </c>
      <c r="S6097" s="7" t="s">
        <v>11924</v>
      </c>
      <c r="BI6097"/>
      <c r="BJ6097"/>
    </row>
    <row r="6098" spans="2:62" x14ac:dyDescent="0.4">
      <c r="B6098" s="1">
        <v>28222</v>
      </c>
      <c r="C6098" s="6" t="s">
        <v>30</v>
      </c>
      <c r="D6098" s="6" t="s">
        <v>25</v>
      </c>
      <c r="E6098" s="6" t="s">
        <v>3268</v>
      </c>
      <c r="F6098" s="6" t="s">
        <v>3269</v>
      </c>
      <c r="G6098" s="6" t="s">
        <v>3706</v>
      </c>
      <c r="H6098" s="6" t="s">
        <v>3717</v>
      </c>
      <c r="I6098" s="6" t="s">
        <v>3728</v>
      </c>
      <c r="J6098" s="6" t="s">
        <v>5</v>
      </c>
      <c r="K6098" s="7">
        <v>92</v>
      </c>
      <c r="L6098" s="7">
        <f>IFERROR(VLOOKUP(SiscoTable[[#This Row],[Código]],Hoja2!A:B,2,0)*SiscoTable[[#This Row],[Provta(Uns)]],0)</f>
        <v>138</v>
      </c>
      <c r="M6098" s="7">
        <v>0</v>
      </c>
      <c r="N6098" s="7">
        <v>163</v>
      </c>
      <c r="O6098" s="7">
        <f>IFERROR(VLOOKUP(SiscoTable[[#This Row],[Código]],Hoja2!A:B,2,0)*SiscoTable[[#This Row],[Stock_actual]],0)</f>
        <v>244.5</v>
      </c>
      <c r="P6098" s="6" t="s">
        <v>512</v>
      </c>
      <c r="Q6098" s="7">
        <v>101</v>
      </c>
      <c r="R6098" s="7">
        <v>0</v>
      </c>
      <c r="S6098" s="7" t="s">
        <v>11928</v>
      </c>
      <c r="BI6098"/>
      <c r="BJ6098"/>
    </row>
    <row r="6099" spans="2:62" x14ac:dyDescent="0.4">
      <c r="B6099" s="1">
        <v>28223</v>
      </c>
      <c r="C6099" s="6" t="s">
        <v>8</v>
      </c>
      <c r="D6099" s="6" t="s">
        <v>30</v>
      </c>
      <c r="E6099" s="6" t="s">
        <v>3268</v>
      </c>
      <c r="F6099" s="6" t="s">
        <v>6803</v>
      </c>
      <c r="G6099" s="6" t="s">
        <v>6852</v>
      </c>
      <c r="H6099" s="6" t="s">
        <v>6863</v>
      </c>
      <c r="I6099" s="6" t="s">
        <v>6897</v>
      </c>
      <c r="J6099" s="6" t="s">
        <v>5</v>
      </c>
      <c r="K6099" s="7">
        <v>0</v>
      </c>
      <c r="L6099" s="7">
        <f>IFERROR(VLOOKUP(SiscoTable[[#This Row],[Código]],Hoja2!A:B,2,0)*SiscoTable[[#This Row],[Provta(Uns)]],0)</f>
        <v>0</v>
      </c>
      <c r="M6099" s="7">
        <v>0</v>
      </c>
      <c r="N6099" s="7">
        <v>0</v>
      </c>
      <c r="O6099" s="7">
        <f>IFERROR(VLOOKUP(SiscoTable[[#This Row],[Código]],Hoja2!A:B,2,0)*SiscoTable[[#This Row],[Stock_actual]],0)</f>
        <v>0</v>
      </c>
      <c r="P6099" s="6" t="s">
        <v>7</v>
      </c>
      <c r="Q6099" s="7">
        <v>0</v>
      </c>
      <c r="R6099" s="7">
        <v>0</v>
      </c>
      <c r="S6099" s="7" t="s">
        <v>11925</v>
      </c>
      <c r="BI6099"/>
      <c r="BJ6099"/>
    </row>
    <row r="6100" spans="2:62" x14ac:dyDescent="0.4">
      <c r="B6100" s="1">
        <v>28225</v>
      </c>
      <c r="C6100" s="6" t="s">
        <v>25</v>
      </c>
      <c r="D6100" s="6" t="s">
        <v>25</v>
      </c>
      <c r="E6100" s="6" t="s">
        <v>469</v>
      </c>
      <c r="F6100" s="6" t="s">
        <v>210</v>
      </c>
      <c r="G6100" s="6" t="s">
        <v>470</v>
      </c>
      <c r="H6100" s="6" t="s">
        <v>484</v>
      </c>
      <c r="I6100" s="6" t="s">
        <v>483</v>
      </c>
      <c r="J6100" s="6" t="s">
        <v>5</v>
      </c>
      <c r="K6100" s="7">
        <v>181</v>
      </c>
      <c r="L6100" s="34">
        <f>IFERROR(VLOOKUP(SiscoTable[[#This Row],[Código]],Hoja2!A:B,2,0)*SiscoTable[[#This Row],[Provta(Uns)]],0)</f>
        <v>1448</v>
      </c>
      <c r="M6100" s="7">
        <v>800</v>
      </c>
      <c r="N6100" s="7">
        <v>268</v>
      </c>
      <c r="O6100" s="34">
        <f>IFERROR(VLOOKUP(SiscoTable[[#This Row],[Código]],Hoja2!A:B,2,0)*SiscoTable[[#This Row],[Stock_actual]],0)</f>
        <v>2144</v>
      </c>
      <c r="P6100" s="6" t="s">
        <v>485</v>
      </c>
      <c r="Q6100" s="7">
        <v>199</v>
      </c>
      <c r="R6100" s="7">
        <v>0</v>
      </c>
      <c r="S6100" s="7" t="s">
        <v>11924</v>
      </c>
      <c r="BI6100"/>
      <c r="BJ6100"/>
    </row>
    <row r="6101" spans="2:62" x14ac:dyDescent="0.4">
      <c r="B6101" s="1">
        <v>28226</v>
      </c>
      <c r="C6101" s="6" t="s">
        <v>8</v>
      </c>
      <c r="D6101" s="6" t="s">
        <v>30</v>
      </c>
      <c r="E6101" s="6" t="s">
        <v>8482</v>
      </c>
      <c r="F6101" s="6" t="s">
        <v>10720</v>
      </c>
      <c r="G6101" s="6" t="s">
        <v>11590</v>
      </c>
      <c r="H6101" s="6" t="s">
        <v>10292</v>
      </c>
      <c r="I6101" s="6" t="s">
        <v>11599</v>
      </c>
      <c r="J6101" s="6" t="s">
        <v>5</v>
      </c>
      <c r="K6101" s="7">
        <v>15.17</v>
      </c>
      <c r="L6101" s="7">
        <f>IFERROR(VLOOKUP(SiscoTable[[#This Row],[Código]],Hoja2!A:B,2,0)*SiscoTable[[#This Row],[Provta(Uns)]],0)</f>
        <v>33.374000000000002</v>
      </c>
      <c r="M6101" s="7">
        <v>0</v>
      </c>
      <c r="N6101" s="7">
        <v>87</v>
      </c>
      <c r="O6101" s="7">
        <f>IFERROR(VLOOKUP(SiscoTable[[#This Row],[Código]],Hoja2!A:B,2,0)*SiscoTable[[#This Row],[Stock_actual]],0)</f>
        <v>191.4</v>
      </c>
      <c r="P6101" s="6" t="s">
        <v>979</v>
      </c>
      <c r="Q6101" s="7">
        <v>17</v>
      </c>
      <c r="R6101" s="7">
        <v>0</v>
      </c>
      <c r="S6101" s="7" t="s">
        <v>11926</v>
      </c>
      <c r="BI6101"/>
      <c r="BJ6101"/>
    </row>
    <row r="6102" spans="2:62" x14ac:dyDescent="0.4">
      <c r="B6102" s="1">
        <v>28227</v>
      </c>
      <c r="C6102" s="6" t="s">
        <v>8</v>
      </c>
      <c r="D6102" s="6" t="s">
        <v>30</v>
      </c>
      <c r="E6102" s="6" t="s">
        <v>3268</v>
      </c>
      <c r="F6102" s="6" t="s">
        <v>3269</v>
      </c>
      <c r="G6102" s="6" t="s">
        <v>634</v>
      </c>
      <c r="H6102" s="6" t="s">
        <v>4796</v>
      </c>
      <c r="I6102" s="6" t="s">
        <v>4913</v>
      </c>
      <c r="J6102" s="6" t="s">
        <v>5</v>
      </c>
      <c r="K6102" s="7">
        <v>0.17</v>
      </c>
      <c r="L6102" s="7">
        <f>IFERROR(VLOOKUP(SiscoTable[[#This Row],[Código]],Hoja2!A:B,2,0)*SiscoTable[[#This Row],[Provta(Uns)]],0)</f>
        <v>0.30600000000000005</v>
      </c>
      <c r="M6102" s="7">
        <v>0</v>
      </c>
      <c r="N6102" s="7">
        <v>0</v>
      </c>
      <c r="O6102" s="7">
        <f>IFERROR(VLOOKUP(SiscoTable[[#This Row],[Código]],Hoja2!A:B,2,0)*SiscoTable[[#This Row],[Stock_actual]],0)</f>
        <v>0</v>
      </c>
      <c r="P6102" s="6" t="s">
        <v>7</v>
      </c>
      <c r="Q6102" s="7">
        <v>0</v>
      </c>
      <c r="R6102" s="7">
        <v>0</v>
      </c>
      <c r="S6102" s="7" t="s">
        <v>11927</v>
      </c>
      <c r="BI6102"/>
      <c r="BJ6102"/>
    </row>
    <row r="6103" spans="2:62" x14ac:dyDescent="0.4">
      <c r="B6103" s="1">
        <v>28228</v>
      </c>
      <c r="C6103" s="6" t="s">
        <v>8</v>
      </c>
      <c r="D6103" s="6" t="s">
        <v>8</v>
      </c>
      <c r="E6103" s="6" t="s">
        <v>8482</v>
      </c>
      <c r="F6103" s="6" t="s">
        <v>10720</v>
      </c>
      <c r="G6103" s="6" t="s">
        <v>11607</v>
      </c>
      <c r="H6103" s="6" t="s">
        <v>11135</v>
      </c>
      <c r="I6103" s="6" t="s">
        <v>11645</v>
      </c>
      <c r="J6103" s="6" t="s">
        <v>5</v>
      </c>
      <c r="K6103" s="7">
        <v>0</v>
      </c>
      <c r="L6103" s="7">
        <f>IFERROR(VLOOKUP(SiscoTable[[#This Row],[Código]],Hoja2!A:B,2,0)*SiscoTable[[#This Row],[Provta(Uns)]],0)</f>
        <v>0</v>
      </c>
      <c r="M6103" s="7">
        <v>0</v>
      </c>
      <c r="N6103" s="7">
        <v>18</v>
      </c>
      <c r="O6103" s="7">
        <f>IFERROR(VLOOKUP(SiscoTable[[#This Row],[Código]],Hoja2!A:B,2,0)*SiscoTable[[#This Row],[Stock_actual]],0)</f>
        <v>216</v>
      </c>
      <c r="P6103" s="6" t="s">
        <v>134</v>
      </c>
      <c r="Q6103" s="7">
        <v>0</v>
      </c>
      <c r="R6103" s="7">
        <v>0</v>
      </c>
      <c r="S6103" s="7" t="s">
        <v>11926</v>
      </c>
      <c r="BI6103"/>
      <c r="BJ6103"/>
    </row>
    <row r="6104" spans="2:62" x14ac:dyDescent="0.4">
      <c r="B6104" s="1">
        <v>28229</v>
      </c>
      <c r="C6104" s="6" t="s">
        <v>30</v>
      </c>
      <c r="D6104" s="6" t="s">
        <v>8</v>
      </c>
      <c r="E6104" s="6" t="s">
        <v>3268</v>
      </c>
      <c r="F6104" s="6" t="s">
        <v>3269</v>
      </c>
      <c r="G6104" s="6" t="s">
        <v>4996</v>
      </c>
      <c r="H6104" s="6" t="s">
        <v>5057</v>
      </c>
      <c r="I6104" s="6" t="s">
        <v>5056</v>
      </c>
      <c r="J6104" s="6" t="s">
        <v>5</v>
      </c>
      <c r="K6104" s="7">
        <v>3</v>
      </c>
      <c r="L6104" s="7">
        <f>IFERROR(VLOOKUP(SiscoTable[[#This Row],[Código]],Hoja2!A:B,2,0)*SiscoTable[[#This Row],[Provta(Uns)]],0)</f>
        <v>33.599999999999994</v>
      </c>
      <c r="M6104" s="7">
        <v>0</v>
      </c>
      <c r="N6104" s="7">
        <v>6</v>
      </c>
      <c r="O6104" s="7">
        <f>IFERROR(VLOOKUP(SiscoTable[[#This Row],[Código]],Hoja2!A:B,2,0)*SiscoTable[[#This Row],[Stock_actual]],0)</f>
        <v>67.199999999999989</v>
      </c>
      <c r="P6104" s="6" t="s">
        <v>242</v>
      </c>
      <c r="Q6104" s="7">
        <v>3</v>
      </c>
      <c r="R6104" s="7">
        <v>0</v>
      </c>
      <c r="S6104" s="7" t="s">
        <v>11928</v>
      </c>
      <c r="BI6104"/>
      <c r="BJ6104"/>
    </row>
    <row r="6105" spans="2:62" x14ac:dyDescent="0.4">
      <c r="B6105" s="1">
        <v>28230</v>
      </c>
      <c r="C6105" s="6" t="s">
        <v>30</v>
      </c>
      <c r="D6105" s="6" t="s">
        <v>30</v>
      </c>
      <c r="E6105" s="6" t="s">
        <v>8482</v>
      </c>
      <c r="F6105" s="6" t="s">
        <v>10720</v>
      </c>
      <c r="G6105" s="6" t="s">
        <v>11105</v>
      </c>
      <c r="H6105" s="6" t="s">
        <v>11135</v>
      </c>
      <c r="I6105" s="6" t="s">
        <v>11201</v>
      </c>
      <c r="J6105" s="6" t="s">
        <v>5</v>
      </c>
      <c r="K6105" s="7">
        <v>15.5</v>
      </c>
      <c r="L6105" s="7">
        <f>IFERROR(VLOOKUP(SiscoTable[[#This Row],[Código]],Hoja2!A:B,2,0)*SiscoTable[[#This Row],[Provta(Uns)]],0)</f>
        <v>210.79999999999998</v>
      </c>
      <c r="M6105" s="7">
        <v>0</v>
      </c>
      <c r="N6105" s="7">
        <v>44</v>
      </c>
      <c r="O6105" s="7">
        <f>IFERROR(VLOOKUP(SiscoTable[[#This Row],[Código]],Hoja2!A:B,2,0)*SiscoTable[[#This Row],[Stock_actual]],0)</f>
        <v>598.4</v>
      </c>
      <c r="P6105" s="6" t="s">
        <v>539</v>
      </c>
      <c r="Q6105" s="7">
        <v>17</v>
      </c>
      <c r="R6105" s="7">
        <v>0</v>
      </c>
      <c r="S6105" s="7" t="s">
        <v>11926</v>
      </c>
      <c r="BI6105"/>
      <c r="BJ6105"/>
    </row>
    <row r="6106" spans="2:62" x14ac:dyDescent="0.4">
      <c r="B6106" s="1">
        <v>28231</v>
      </c>
      <c r="C6106" s="6" t="s">
        <v>30</v>
      </c>
      <c r="D6106" s="6" t="s">
        <v>25</v>
      </c>
      <c r="E6106" s="6" t="s">
        <v>3268</v>
      </c>
      <c r="F6106" s="6" t="s">
        <v>6803</v>
      </c>
      <c r="G6106" s="6" t="s">
        <v>7041</v>
      </c>
      <c r="H6106" s="6" t="s">
        <v>7060</v>
      </c>
      <c r="I6106" s="6" t="s">
        <v>7086</v>
      </c>
      <c r="J6106" s="6" t="s">
        <v>5</v>
      </c>
      <c r="K6106" s="7">
        <v>203.67</v>
      </c>
      <c r="L6106" s="7">
        <f>IFERROR(VLOOKUP(SiscoTable[[#This Row],[Código]],Hoja2!A:B,2,0)*SiscoTable[[#This Row],[Provta(Uns)]],0)</f>
        <v>142.56899999999999</v>
      </c>
      <c r="M6106" s="7">
        <v>0</v>
      </c>
      <c r="N6106" s="7">
        <v>11</v>
      </c>
      <c r="O6106" s="7">
        <f>IFERROR(VLOOKUP(SiscoTable[[#This Row],[Código]],Hoja2!A:B,2,0)*SiscoTable[[#This Row],[Stock_actual]],0)</f>
        <v>7.6999999999999993</v>
      </c>
      <c r="P6106" s="6" t="s">
        <v>80</v>
      </c>
      <c r="Q6106" s="7">
        <v>224</v>
      </c>
      <c r="R6106" s="7">
        <v>409.98</v>
      </c>
      <c r="S6106" s="7" t="s">
        <v>11925</v>
      </c>
      <c r="BI6106"/>
      <c r="BJ6106"/>
    </row>
    <row r="6107" spans="2:62" x14ac:dyDescent="0.4">
      <c r="B6107" s="1">
        <v>28232</v>
      </c>
      <c r="C6107" s="6" t="s">
        <v>8</v>
      </c>
      <c r="D6107" s="6" t="s">
        <v>8</v>
      </c>
      <c r="E6107" s="6" t="s">
        <v>3268</v>
      </c>
      <c r="F6107" s="6" t="s">
        <v>7197</v>
      </c>
      <c r="G6107" s="6" t="s">
        <v>7388</v>
      </c>
      <c r="H6107" s="6" t="s">
        <v>5700</v>
      </c>
      <c r="I6107" s="6" t="s">
        <v>7493</v>
      </c>
      <c r="J6107" s="6" t="s">
        <v>5</v>
      </c>
      <c r="K6107" s="7">
        <v>4.33</v>
      </c>
      <c r="L6107" s="7">
        <f>IFERROR(VLOOKUP(SiscoTable[[#This Row],[Código]],Hoja2!A:B,2,0)*SiscoTable[[#This Row],[Provta(Uns)]],0)</f>
        <v>51.527000000000001</v>
      </c>
      <c r="M6107" s="7">
        <v>0</v>
      </c>
      <c r="N6107" s="7">
        <v>0</v>
      </c>
      <c r="O6107" s="7">
        <f>IFERROR(VLOOKUP(SiscoTable[[#This Row],[Código]],Hoja2!A:B,2,0)*SiscoTable[[#This Row],[Stock_actual]],0)</f>
        <v>0</v>
      </c>
      <c r="P6107" s="6" t="s">
        <v>7</v>
      </c>
      <c r="Q6107" s="7">
        <v>5</v>
      </c>
      <c r="R6107" s="7">
        <v>8.4</v>
      </c>
      <c r="S6107" s="7" t="s">
        <v>11928</v>
      </c>
      <c r="BI6107"/>
      <c r="BJ6107"/>
    </row>
    <row r="6108" spans="2:62" x14ac:dyDescent="0.4">
      <c r="B6108" s="1">
        <v>28233</v>
      </c>
      <c r="C6108" s="6" t="s">
        <v>8</v>
      </c>
      <c r="D6108" s="6" t="s">
        <v>8</v>
      </c>
      <c r="E6108" s="6" t="s">
        <v>3268</v>
      </c>
      <c r="F6108" s="6" t="s">
        <v>7197</v>
      </c>
      <c r="G6108" s="6" t="s">
        <v>7388</v>
      </c>
      <c r="H6108" s="6" t="s">
        <v>5700</v>
      </c>
      <c r="I6108" s="6" t="s">
        <v>7494</v>
      </c>
      <c r="J6108" s="6" t="s">
        <v>5</v>
      </c>
      <c r="K6108" s="7">
        <v>1.5</v>
      </c>
      <c r="L6108" s="7">
        <f>IFERROR(VLOOKUP(SiscoTable[[#This Row],[Código]],Hoja2!A:B,2,0)*SiscoTable[[#This Row],[Provta(Uns)]],0)</f>
        <v>17.850000000000001</v>
      </c>
      <c r="M6108" s="7">
        <v>0</v>
      </c>
      <c r="N6108" s="7">
        <v>0</v>
      </c>
      <c r="O6108" s="7">
        <f>IFERROR(VLOOKUP(SiscoTable[[#This Row],[Código]],Hoja2!A:B,2,0)*SiscoTable[[#This Row],[Stock_actual]],0)</f>
        <v>0</v>
      </c>
      <c r="P6108" s="6" t="s">
        <v>7</v>
      </c>
      <c r="Q6108" s="7">
        <v>2</v>
      </c>
      <c r="R6108" s="7">
        <v>3</v>
      </c>
      <c r="S6108" s="7" t="s">
        <v>11928</v>
      </c>
      <c r="BI6108"/>
      <c r="BJ6108"/>
    </row>
    <row r="6109" spans="2:62" x14ac:dyDescent="0.4">
      <c r="B6109" s="1">
        <v>28234</v>
      </c>
      <c r="C6109" s="6" t="s">
        <v>8</v>
      </c>
      <c r="D6109" s="6" t="s">
        <v>8</v>
      </c>
      <c r="E6109" s="6" t="s">
        <v>3268</v>
      </c>
      <c r="F6109" s="6" t="s">
        <v>7197</v>
      </c>
      <c r="G6109" s="6" t="s">
        <v>7388</v>
      </c>
      <c r="H6109" s="6" t="s">
        <v>5700</v>
      </c>
      <c r="I6109" s="6" t="s">
        <v>7495</v>
      </c>
      <c r="J6109" s="6" t="s">
        <v>5</v>
      </c>
      <c r="K6109" s="7">
        <v>3.67</v>
      </c>
      <c r="L6109" s="7">
        <f>IFERROR(VLOOKUP(SiscoTable[[#This Row],[Código]],Hoja2!A:B,2,0)*SiscoTable[[#This Row],[Provta(Uns)]],0)</f>
        <v>43.673000000000002</v>
      </c>
      <c r="M6109" s="7">
        <v>0</v>
      </c>
      <c r="N6109" s="7">
        <v>0</v>
      </c>
      <c r="O6109" s="7">
        <f>IFERROR(VLOOKUP(SiscoTable[[#This Row],[Código]],Hoja2!A:B,2,0)*SiscoTable[[#This Row],[Stock_actual]],0)</f>
        <v>0</v>
      </c>
      <c r="P6109" s="6" t="s">
        <v>7</v>
      </c>
      <c r="Q6109" s="7">
        <v>4</v>
      </c>
      <c r="R6109" s="7">
        <v>7.1999999999999993</v>
      </c>
      <c r="S6109" s="7" t="s">
        <v>11928</v>
      </c>
      <c r="BI6109"/>
      <c r="BJ6109"/>
    </row>
    <row r="6110" spans="2:62" x14ac:dyDescent="0.4">
      <c r="B6110" s="1">
        <v>28235</v>
      </c>
      <c r="C6110" s="6" t="s">
        <v>8</v>
      </c>
      <c r="D6110" s="6" t="s">
        <v>8</v>
      </c>
      <c r="E6110" s="6" t="s">
        <v>3268</v>
      </c>
      <c r="F6110" s="6" t="s">
        <v>7197</v>
      </c>
      <c r="G6110" s="6" t="s">
        <v>7388</v>
      </c>
      <c r="H6110" s="6" t="s">
        <v>5700</v>
      </c>
      <c r="I6110" s="6" t="s">
        <v>7496</v>
      </c>
      <c r="J6110" s="6" t="s">
        <v>5</v>
      </c>
      <c r="K6110" s="7">
        <v>0.67</v>
      </c>
      <c r="L6110" s="7">
        <f>IFERROR(VLOOKUP(SiscoTable[[#This Row],[Código]],Hoja2!A:B,2,0)*SiscoTable[[#This Row],[Provta(Uns)]],0)</f>
        <v>7.9730000000000008</v>
      </c>
      <c r="M6110" s="7">
        <v>0</v>
      </c>
      <c r="N6110" s="7">
        <v>0</v>
      </c>
      <c r="O6110" s="7">
        <f>IFERROR(VLOOKUP(SiscoTable[[#This Row],[Código]],Hoja2!A:B,2,0)*SiscoTable[[#This Row],[Stock_actual]],0)</f>
        <v>0</v>
      </c>
      <c r="P6110" s="6" t="s">
        <v>7</v>
      </c>
      <c r="Q6110" s="7">
        <v>1</v>
      </c>
      <c r="R6110" s="7">
        <v>1.2</v>
      </c>
      <c r="S6110" s="7" t="s">
        <v>11928</v>
      </c>
      <c r="BI6110"/>
      <c r="BJ6110"/>
    </row>
    <row r="6111" spans="2:62" x14ac:dyDescent="0.4">
      <c r="B6111" s="1">
        <v>28236</v>
      </c>
      <c r="C6111" s="6" t="s">
        <v>30</v>
      </c>
      <c r="D6111" s="6" t="s">
        <v>8</v>
      </c>
      <c r="E6111" s="6" t="s">
        <v>8482</v>
      </c>
      <c r="F6111" s="6" t="s">
        <v>9030</v>
      </c>
      <c r="G6111" s="6" t="s">
        <v>10155</v>
      </c>
      <c r="H6111" s="6" t="s">
        <v>10157</v>
      </c>
      <c r="I6111" s="6" t="s">
        <v>10159</v>
      </c>
      <c r="J6111" s="6" t="s">
        <v>5</v>
      </c>
      <c r="K6111" s="7">
        <v>5.67</v>
      </c>
      <c r="L6111" s="7">
        <f>IFERROR(VLOOKUP(SiscoTable[[#This Row],[Código]],Hoja2!A:B,2,0)*SiscoTable[[#This Row],[Provta(Uns)]],0)</f>
        <v>56.133000000000003</v>
      </c>
      <c r="M6111" s="7">
        <v>0</v>
      </c>
      <c r="N6111" s="7">
        <v>10</v>
      </c>
      <c r="O6111" s="7">
        <f>IFERROR(VLOOKUP(SiscoTable[[#This Row],[Código]],Hoja2!A:B,2,0)*SiscoTable[[#This Row],[Stock_actual]],0)</f>
        <v>99</v>
      </c>
      <c r="P6111" s="6" t="s">
        <v>512</v>
      </c>
      <c r="Q6111" s="7">
        <v>6</v>
      </c>
      <c r="R6111" s="7">
        <v>0</v>
      </c>
      <c r="S6111" s="7" t="s">
        <v>11926</v>
      </c>
      <c r="BI6111"/>
      <c r="BJ6111"/>
    </row>
    <row r="6112" spans="2:62" x14ac:dyDescent="0.4">
      <c r="B6112" s="1">
        <v>28237</v>
      </c>
      <c r="C6112" s="6" t="s">
        <v>30</v>
      </c>
      <c r="D6112" s="6" t="s">
        <v>8</v>
      </c>
      <c r="E6112" s="6" t="s">
        <v>8482</v>
      </c>
      <c r="F6112" s="6" t="s">
        <v>1736</v>
      </c>
      <c r="G6112" s="6" t="s">
        <v>10193</v>
      </c>
      <c r="H6112" s="6" t="s">
        <v>10199</v>
      </c>
      <c r="I6112" s="6" t="s">
        <v>10238</v>
      </c>
      <c r="J6112" s="6" t="s">
        <v>5</v>
      </c>
      <c r="K6112" s="7">
        <v>3.5</v>
      </c>
      <c r="L6112" s="7">
        <f>IFERROR(VLOOKUP(SiscoTable[[#This Row],[Código]],Hoja2!A:B,2,0)*SiscoTable[[#This Row],[Provta(Uns)]],0)</f>
        <v>59.149999999999991</v>
      </c>
      <c r="M6112" s="7">
        <v>0</v>
      </c>
      <c r="N6112" s="7">
        <v>2</v>
      </c>
      <c r="O6112" s="7">
        <f>IFERROR(VLOOKUP(SiscoTable[[#This Row],[Código]],Hoja2!A:B,2,0)*SiscoTable[[#This Row],[Stock_actual]],0)</f>
        <v>33.799999999999997</v>
      </c>
      <c r="P6112" s="6" t="s">
        <v>161</v>
      </c>
      <c r="Q6112" s="7">
        <v>4</v>
      </c>
      <c r="R6112" s="7">
        <v>7.24</v>
      </c>
      <c r="S6112" s="7" t="s">
        <v>11926</v>
      </c>
      <c r="BI6112"/>
      <c r="BJ6112"/>
    </row>
    <row r="6113" spans="2:62" x14ac:dyDescent="0.4">
      <c r="B6113" s="1">
        <v>28238</v>
      </c>
      <c r="C6113" s="6" t="s">
        <v>25</v>
      </c>
      <c r="D6113" s="6" t="s">
        <v>25</v>
      </c>
      <c r="E6113" s="6" t="s">
        <v>8482</v>
      </c>
      <c r="F6113" s="6" t="s">
        <v>1736</v>
      </c>
      <c r="G6113" s="6" t="s">
        <v>10193</v>
      </c>
      <c r="H6113" s="6" t="s">
        <v>9042</v>
      </c>
      <c r="I6113" s="6" t="s">
        <v>10214</v>
      </c>
      <c r="J6113" s="6" t="s">
        <v>5</v>
      </c>
      <c r="K6113" s="7">
        <v>21</v>
      </c>
      <c r="L6113" s="7">
        <f>IFERROR(VLOOKUP(SiscoTable[[#This Row],[Código]],Hoja2!A:B,2,0)*SiscoTable[[#This Row],[Provta(Uns)]],0)</f>
        <v>136.5</v>
      </c>
      <c r="M6113" s="7">
        <v>0</v>
      </c>
      <c r="N6113" s="7">
        <v>52</v>
      </c>
      <c r="O6113" s="7">
        <f>IFERROR(VLOOKUP(SiscoTable[[#This Row],[Código]],Hoja2!A:B,2,0)*SiscoTable[[#This Row],[Stock_actual]],0)</f>
        <v>338</v>
      </c>
      <c r="P6113" s="6" t="s">
        <v>1465</v>
      </c>
      <c r="Q6113" s="7">
        <v>23</v>
      </c>
      <c r="R6113" s="7">
        <v>0</v>
      </c>
      <c r="S6113" s="7" t="s">
        <v>11926</v>
      </c>
      <c r="BI6113"/>
      <c r="BJ6113"/>
    </row>
    <row r="6114" spans="2:62" x14ac:dyDescent="0.4">
      <c r="B6114" s="1">
        <v>28239</v>
      </c>
      <c r="C6114" s="6" t="s">
        <v>8</v>
      </c>
      <c r="D6114" s="6" t="s">
        <v>25</v>
      </c>
      <c r="E6114" s="6" t="s">
        <v>3268</v>
      </c>
      <c r="F6114" s="6" t="s">
        <v>7197</v>
      </c>
      <c r="G6114" s="6" t="s">
        <v>7388</v>
      </c>
      <c r="H6114" s="6" t="s">
        <v>7498</v>
      </c>
      <c r="I6114" s="6" t="s">
        <v>7497</v>
      </c>
      <c r="J6114" s="6" t="s">
        <v>5</v>
      </c>
      <c r="K6114" s="7">
        <v>19.5</v>
      </c>
      <c r="L6114" s="7">
        <f>IFERROR(VLOOKUP(SiscoTable[[#This Row],[Código]],Hoja2!A:B,2,0)*SiscoTable[[#This Row],[Provta(Uns)]],0)</f>
        <v>25.35</v>
      </c>
      <c r="M6114" s="7">
        <v>24</v>
      </c>
      <c r="N6114" s="7">
        <v>16</v>
      </c>
      <c r="O6114" s="7">
        <f>IFERROR(VLOOKUP(SiscoTable[[#This Row],[Código]],Hoja2!A:B,2,0)*SiscoTable[[#This Row],[Stock_actual]],0)</f>
        <v>20.8</v>
      </c>
      <c r="P6114" s="6" t="s">
        <v>101</v>
      </c>
      <c r="Q6114" s="7">
        <v>21</v>
      </c>
      <c r="R6114" s="7">
        <v>15.25</v>
      </c>
      <c r="S6114" s="7" t="s">
        <v>11928</v>
      </c>
      <c r="BI6114"/>
      <c r="BJ6114"/>
    </row>
    <row r="6115" spans="2:62" x14ac:dyDescent="0.4">
      <c r="B6115" s="1">
        <v>28240</v>
      </c>
      <c r="C6115" s="6" t="s">
        <v>30</v>
      </c>
      <c r="D6115" s="6" t="s">
        <v>30</v>
      </c>
      <c r="E6115" s="6" t="s">
        <v>3268</v>
      </c>
      <c r="F6115" s="6" t="s">
        <v>7197</v>
      </c>
      <c r="G6115" s="6" t="s">
        <v>7388</v>
      </c>
      <c r="H6115" s="6" t="s">
        <v>7447</v>
      </c>
      <c r="I6115" s="6" t="s">
        <v>7446</v>
      </c>
      <c r="J6115" s="6" t="s">
        <v>5</v>
      </c>
      <c r="K6115" s="7">
        <v>9.5</v>
      </c>
      <c r="L6115" s="7">
        <f>IFERROR(VLOOKUP(SiscoTable[[#This Row],[Código]],Hoja2!A:B,2,0)*SiscoTable[[#This Row],[Provta(Uns)]],0)</f>
        <v>75.05</v>
      </c>
      <c r="M6115" s="7">
        <v>24</v>
      </c>
      <c r="N6115" s="7">
        <v>0</v>
      </c>
      <c r="O6115" s="7">
        <f>IFERROR(VLOOKUP(SiscoTable[[#This Row],[Código]],Hoja2!A:B,2,0)*SiscoTable[[#This Row],[Stock_actual]],0)</f>
        <v>0</v>
      </c>
      <c r="P6115" s="6" t="s">
        <v>7</v>
      </c>
      <c r="Q6115" s="7">
        <v>11</v>
      </c>
      <c r="R6115" s="7">
        <v>0</v>
      </c>
      <c r="S6115" s="7" t="s">
        <v>11928</v>
      </c>
      <c r="BI6115"/>
      <c r="BJ6115"/>
    </row>
    <row r="6116" spans="2:62" x14ac:dyDescent="0.4">
      <c r="B6116" s="1">
        <v>28241</v>
      </c>
      <c r="C6116" s="6" t="s">
        <v>25</v>
      </c>
      <c r="D6116" s="6" t="s">
        <v>25</v>
      </c>
      <c r="E6116" s="6" t="s">
        <v>3268</v>
      </c>
      <c r="F6116" s="6" t="s">
        <v>8283</v>
      </c>
      <c r="G6116" s="6" t="s">
        <v>8321</v>
      </c>
      <c r="H6116" s="6" t="s">
        <v>1058</v>
      </c>
      <c r="I6116" s="6" t="s">
        <v>8363</v>
      </c>
      <c r="J6116" s="6" t="s">
        <v>5</v>
      </c>
      <c r="K6116" s="7">
        <v>33</v>
      </c>
      <c r="L6116" s="7">
        <f>IFERROR(VLOOKUP(SiscoTable[[#This Row],[Código]],Hoja2!A:B,2,0)*SiscoTable[[#This Row],[Provta(Uns)]],0)</f>
        <v>174.9</v>
      </c>
      <c r="M6116" s="7">
        <v>0</v>
      </c>
      <c r="N6116" s="7">
        <v>150</v>
      </c>
      <c r="O6116" s="7">
        <f>IFERROR(VLOOKUP(SiscoTable[[#This Row],[Código]],Hoja2!A:B,2,0)*SiscoTable[[#This Row],[Stock_actual]],0)</f>
        <v>795</v>
      </c>
      <c r="P6116" s="6" t="s">
        <v>7224</v>
      </c>
      <c r="Q6116" s="7">
        <v>36</v>
      </c>
      <c r="R6116" s="7">
        <v>0</v>
      </c>
      <c r="S6116" s="7" t="s">
        <v>11928</v>
      </c>
      <c r="BI6116"/>
      <c r="BJ6116"/>
    </row>
    <row r="6117" spans="2:62" x14ac:dyDescent="0.4">
      <c r="B6117" s="1">
        <v>28242</v>
      </c>
      <c r="C6117" s="6" t="s">
        <v>30</v>
      </c>
      <c r="D6117" s="6" t="s">
        <v>30</v>
      </c>
      <c r="E6117" s="6" t="s">
        <v>3268</v>
      </c>
      <c r="F6117" s="6" t="s">
        <v>8283</v>
      </c>
      <c r="G6117" s="6" t="s">
        <v>8321</v>
      </c>
      <c r="H6117" s="6" t="s">
        <v>1058</v>
      </c>
      <c r="I6117" s="6" t="s">
        <v>8377</v>
      </c>
      <c r="J6117" s="6" t="s">
        <v>5</v>
      </c>
      <c r="K6117" s="7">
        <v>25</v>
      </c>
      <c r="L6117" s="7">
        <f>IFERROR(VLOOKUP(SiscoTable[[#This Row],[Código]],Hoja2!A:B,2,0)*SiscoTable[[#This Row],[Provta(Uns)]],0)</f>
        <v>55.000000000000007</v>
      </c>
      <c r="M6117" s="7">
        <v>0</v>
      </c>
      <c r="N6117" s="7">
        <v>62</v>
      </c>
      <c r="O6117" s="7">
        <f>IFERROR(VLOOKUP(SiscoTable[[#This Row],[Código]],Hoja2!A:B,2,0)*SiscoTable[[#This Row],[Stock_actual]],0)</f>
        <v>136.4</v>
      </c>
      <c r="P6117" s="6" t="s">
        <v>1465</v>
      </c>
      <c r="Q6117" s="7">
        <v>27</v>
      </c>
      <c r="R6117" s="7">
        <v>0</v>
      </c>
      <c r="S6117" s="7" t="s">
        <v>11928</v>
      </c>
      <c r="BI6117"/>
      <c r="BJ6117"/>
    </row>
    <row r="6118" spans="2:62" x14ac:dyDescent="0.4">
      <c r="B6118" s="1">
        <v>28243</v>
      </c>
      <c r="C6118" s="6" t="s">
        <v>30</v>
      </c>
      <c r="D6118" s="6" t="s">
        <v>30</v>
      </c>
      <c r="E6118" s="6" t="s">
        <v>3268</v>
      </c>
      <c r="F6118" s="6" t="s">
        <v>3269</v>
      </c>
      <c r="G6118" s="6" t="s">
        <v>4996</v>
      </c>
      <c r="H6118" s="6" t="s">
        <v>1053</v>
      </c>
      <c r="I6118" s="6" t="s">
        <v>5058</v>
      </c>
      <c r="J6118" s="6" t="s">
        <v>5</v>
      </c>
      <c r="K6118" s="7">
        <v>6.17</v>
      </c>
      <c r="L6118" s="7">
        <f>IFERROR(VLOOKUP(SiscoTable[[#This Row],[Código]],Hoja2!A:B,2,0)*SiscoTable[[#This Row],[Provta(Uns)]],0)</f>
        <v>32.084000000000003</v>
      </c>
      <c r="M6118" s="7">
        <v>0</v>
      </c>
      <c r="N6118" s="7">
        <v>-2</v>
      </c>
      <c r="O6118" s="7">
        <f>IFERROR(VLOOKUP(SiscoTable[[#This Row],[Código]],Hoja2!A:B,2,0)*SiscoTable[[#This Row],[Stock_actual]],0)</f>
        <v>-10.4</v>
      </c>
      <c r="P6118" s="6" t="s">
        <v>7</v>
      </c>
      <c r="Q6118" s="7">
        <v>7</v>
      </c>
      <c r="R6118" s="7">
        <v>12.6</v>
      </c>
      <c r="S6118" s="7" t="s">
        <v>11928</v>
      </c>
      <c r="BI6118"/>
      <c r="BJ6118"/>
    </row>
    <row r="6119" spans="2:62" x14ac:dyDescent="0.4">
      <c r="B6119" s="1">
        <v>28244</v>
      </c>
      <c r="C6119" s="6" t="s">
        <v>25</v>
      </c>
      <c r="D6119" s="6" t="s">
        <v>25</v>
      </c>
      <c r="E6119" s="6" t="s">
        <v>3268</v>
      </c>
      <c r="F6119" s="6" t="s">
        <v>8283</v>
      </c>
      <c r="G6119" s="6" t="s">
        <v>8321</v>
      </c>
      <c r="H6119" s="6" t="s">
        <v>8349</v>
      </c>
      <c r="I6119" s="6" t="s">
        <v>8364</v>
      </c>
      <c r="J6119" s="6" t="s">
        <v>5</v>
      </c>
      <c r="K6119" s="7">
        <v>81.5</v>
      </c>
      <c r="L6119" s="7">
        <f>IFERROR(VLOOKUP(SiscoTable[[#This Row],[Código]],Hoja2!A:B,2,0)*SiscoTable[[#This Row],[Provta(Uns)]],0)</f>
        <v>480.85</v>
      </c>
      <c r="M6119" s="7">
        <v>0</v>
      </c>
      <c r="N6119" s="7">
        <v>23</v>
      </c>
      <c r="O6119" s="7">
        <f>IFERROR(VLOOKUP(SiscoTable[[#This Row],[Código]],Hoja2!A:B,2,0)*SiscoTable[[#This Row],[Stock_actual]],0)</f>
        <v>135.70000000000002</v>
      </c>
      <c r="P6119" s="6" t="s">
        <v>76</v>
      </c>
      <c r="Q6119" s="7">
        <v>90</v>
      </c>
      <c r="R6119" s="7">
        <v>161.96</v>
      </c>
      <c r="S6119" s="7" t="s">
        <v>11928</v>
      </c>
      <c r="BI6119"/>
      <c r="BJ6119"/>
    </row>
    <row r="6120" spans="2:62" x14ac:dyDescent="0.4">
      <c r="B6120" s="1">
        <v>28245</v>
      </c>
      <c r="C6120" s="6" t="s">
        <v>30</v>
      </c>
      <c r="D6120" s="6" t="s">
        <v>25</v>
      </c>
      <c r="E6120" s="6" t="s">
        <v>3268</v>
      </c>
      <c r="F6120" s="6" t="s">
        <v>3269</v>
      </c>
      <c r="G6120" s="6" t="s">
        <v>5543</v>
      </c>
      <c r="H6120" s="6" t="s">
        <v>5573</v>
      </c>
      <c r="I6120" s="6" t="s">
        <v>5635</v>
      </c>
      <c r="J6120" s="6" t="s">
        <v>5</v>
      </c>
      <c r="K6120" s="7">
        <v>29.83</v>
      </c>
      <c r="L6120" s="7">
        <f>IFERROR(VLOOKUP(SiscoTable[[#This Row],[Código]],Hoja2!A:B,2,0)*SiscoTable[[#This Row],[Provta(Uns)]],0)</f>
        <v>74.574999999999989</v>
      </c>
      <c r="M6120" s="7">
        <v>60</v>
      </c>
      <c r="N6120" s="7">
        <v>0</v>
      </c>
      <c r="O6120" s="7">
        <f>IFERROR(VLOOKUP(SiscoTable[[#This Row],[Código]],Hoja2!A:B,2,0)*SiscoTable[[#This Row],[Stock_actual]],0)</f>
        <v>0</v>
      </c>
      <c r="P6120" s="6" t="s">
        <v>7</v>
      </c>
      <c r="Q6120" s="7">
        <v>33</v>
      </c>
      <c r="R6120" s="7">
        <v>0</v>
      </c>
      <c r="S6120" s="7" t="s">
        <v>11925</v>
      </c>
      <c r="BI6120"/>
      <c r="BJ6120"/>
    </row>
    <row r="6121" spans="2:62" x14ac:dyDescent="0.4">
      <c r="B6121" s="1">
        <v>28246</v>
      </c>
      <c r="C6121" s="6" t="s">
        <v>30</v>
      </c>
      <c r="D6121" s="6" t="s">
        <v>8</v>
      </c>
      <c r="E6121" s="6" t="s">
        <v>469</v>
      </c>
      <c r="F6121" s="6" t="s">
        <v>210</v>
      </c>
      <c r="G6121" s="6" t="s">
        <v>634</v>
      </c>
      <c r="H6121" s="6" t="s">
        <v>636</v>
      </c>
      <c r="I6121" s="6" t="s">
        <v>640</v>
      </c>
      <c r="J6121" s="6" t="s">
        <v>5</v>
      </c>
      <c r="K6121" s="7">
        <v>0</v>
      </c>
      <c r="L6121" s="34">
        <f>IFERROR(VLOOKUP(SiscoTable[[#This Row],[Código]],Hoja2!A:B,2,0)*SiscoTable[[#This Row],[Provta(Uns)]],0)</f>
        <v>0</v>
      </c>
      <c r="M6121" s="7">
        <v>0</v>
      </c>
      <c r="N6121" s="7">
        <v>0</v>
      </c>
      <c r="O6121" s="34">
        <f>IFERROR(VLOOKUP(SiscoTable[[#This Row],[Código]],Hoja2!A:B,2,0)*SiscoTable[[#This Row],[Stock_actual]],0)</f>
        <v>0</v>
      </c>
      <c r="P6121" s="6" t="s">
        <v>7</v>
      </c>
      <c r="Q6121" s="7">
        <v>0</v>
      </c>
      <c r="R6121" s="7">
        <v>0</v>
      </c>
      <c r="S6121" s="7" t="s">
        <v>11924</v>
      </c>
      <c r="BI6121"/>
      <c r="BJ6121"/>
    </row>
    <row r="6122" spans="2:62" x14ac:dyDescent="0.4">
      <c r="B6122" s="1">
        <v>28247</v>
      </c>
      <c r="C6122" s="6" t="s">
        <v>30</v>
      </c>
      <c r="D6122" s="6" t="s">
        <v>30</v>
      </c>
      <c r="E6122" s="6" t="s">
        <v>3268</v>
      </c>
      <c r="F6122" s="6" t="s">
        <v>8283</v>
      </c>
      <c r="G6122" s="6" t="s">
        <v>8321</v>
      </c>
      <c r="H6122" s="6" t="s">
        <v>1066</v>
      </c>
      <c r="I6122" s="6" t="s">
        <v>8378</v>
      </c>
      <c r="J6122" s="6" t="s">
        <v>5</v>
      </c>
      <c r="K6122" s="7">
        <v>10.83</v>
      </c>
      <c r="L6122" s="7">
        <f>IFERROR(VLOOKUP(SiscoTable[[#This Row],[Código]],Hoja2!A:B,2,0)*SiscoTable[[#This Row],[Provta(Uns)]],0)</f>
        <v>54.15</v>
      </c>
      <c r="M6122" s="7">
        <v>0</v>
      </c>
      <c r="N6122" s="7">
        <v>21</v>
      </c>
      <c r="O6122" s="7">
        <f>IFERROR(VLOOKUP(SiscoTable[[#This Row],[Código]],Hoja2!A:B,2,0)*SiscoTable[[#This Row],[Stock_actual]],0)</f>
        <v>105</v>
      </c>
      <c r="P6122" s="6" t="s">
        <v>770</v>
      </c>
      <c r="Q6122" s="7">
        <v>12</v>
      </c>
      <c r="R6122" s="7">
        <v>0</v>
      </c>
      <c r="S6122" s="7" t="s">
        <v>11927</v>
      </c>
      <c r="BI6122"/>
      <c r="BJ6122"/>
    </row>
    <row r="6123" spans="2:62" x14ac:dyDescent="0.4">
      <c r="B6123" s="1">
        <v>28248</v>
      </c>
      <c r="C6123" s="6" t="s">
        <v>8</v>
      </c>
      <c r="D6123" s="6" t="s">
        <v>30</v>
      </c>
      <c r="E6123" s="6" t="s">
        <v>3268</v>
      </c>
      <c r="F6123" s="6" t="s">
        <v>3269</v>
      </c>
      <c r="G6123" s="6" t="s">
        <v>634</v>
      </c>
      <c r="H6123" s="6" t="s">
        <v>4796</v>
      </c>
      <c r="I6123" s="6" t="s">
        <v>4914</v>
      </c>
      <c r="J6123" s="6" t="s">
        <v>5</v>
      </c>
      <c r="K6123" s="7">
        <v>0.83</v>
      </c>
      <c r="L6123" s="7">
        <f>IFERROR(VLOOKUP(SiscoTable[[#This Row],[Código]],Hoja2!A:B,2,0)*SiscoTable[[#This Row],[Provta(Uns)]],0)</f>
        <v>1.577</v>
      </c>
      <c r="M6123" s="7">
        <v>0</v>
      </c>
      <c r="N6123" s="7">
        <v>0</v>
      </c>
      <c r="O6123" s="7">
        <f>IFERROR(VLOOKUP(SiscoTable[[#This Row],[Código]],Hoja2!A:B,2,0)*SiscoTable[[#This Row],[Stock_actual]],0)</f>
        <v>0</v>
      </c>
      <c r="P6123" s="6" t="s">
        <v>7</v>
      </c>
      <c r="Q6123" s="7">
        <v>1</v>
      </c>
      <c r="R6123" s="7">
        <v>1.7999999999999998</v>
      </c>
      <c r="S6123" s="7" t="s">
        <v>11927</v>
      </c>
      <c r="BI6123"/>
      <c r="BJ6123"/>
    </row>
    <row r="6124" spans="2:62" x14ac:dyDescent="0.4">
      <c r="B6124" s="1">
        <v>28249</v>
      </c>
      <c r="C6124" s="6" t="s">
        <v>8</v>
      </c>
      <c r="D6124" s="6" t="s">
        <v>8</v>
      </c>
      <c r="E6124" s="6" t="s">
        <v>3268</v>
      </c>
      <c r="F6124" s="6" t="s">
        <v>5836</v>
      </c>
      <c r="G6124" s="6" t="s">
        <v>5929</v>
      </c>
      <c r="H6124" s="6" t="s">
        <v>4</v>
      </c>
      <c r="I6124" s="6" t="s">
        <v>6027</v>
      </c>
      <c r="J6124" s="6" t="s">
        <v>5</v>
      </c>
      <c r="K6124" s="7">
        <v>0</v>
      </c>
      <c r="L6124" s="7">
        <f>IFERROR(VLOOKUP(SiscoTable[[#This Row],[Código]],Hoja2!A:B,2,0)*SiscoTable[[#This Row],[Provta(Uns)]],0)</f>
        <v>0</v>
      </c>
      <c r="M6124" s="7">
        <v>0</v>
      </c>
      <c r="N6124" s="7">
        <v>0</v>
      </c>
      <c r="O6124" s="7">
        <f>IFERROR(VLOOKUP(SiscoTable[[#This Row],[Código]],Hoja2!A:B,2,0)*SiscoTable[[#This Row],[Stock_actual]],0)</f>
        <v>0</v>
      </c>
      <c r="P6124" s="6" t="s">
        <v>7</v>
      </c>
      <c r="Q6124" s="7">
        <v>0</v>
      </c>
      <c r="R6124" s="7">
        <v>0</v>
      </c>
      <c r="S6124" s="7" t="s">
        <v>11928</v>
      </c>
      <c r="BI6124"/>
      <c r="BJ6124"/>
    </row>
    <row r="6125" spans="2:62" x14ac:dyDescent="0.4">
      <c r="B6125" s="1">
        <v>28250</v>
      </c>
      <c r="C6125" s="6" t="s">
        <v>8</v>
      </c>
      <c r="D6125" s="6" t="s">
        <v>8</v>
      </c>
      <c r="E6125" s="6" t="s">
        <v>1734</v>
      </c>
      <c r="F6125" s="6" t="s">
        <v>1735</v>
      </c>
      <c r="G6125" s="6" t="s">
        <v>1736</v>
      </c>
      <c r="H6125" s="6" t="s">
        <v>4</v>
      </c>
      <c r="I6125" s="6" t="s">
        <v>1834</v>
      </c>
      <c r="J6125" s="6" t="s">
        <v>5</v>
      </c>
      <c r="K6125" s="7">
        <v>1</v>
      </c>
      <c r="L6125" s="7">
        <f>IFERROR(VLOOKUP(SiscoTable[[#This Row],[Código]],Hoja2!A:B,2,0)*SiscoTable[[#This Row],[Provta(Uns)]],0)</f>
        <v>14</v>
      </c>
      <c r="M6125" s="7">
        <v>0</v>
      </c>
      <c r="N6125" s="7">
        <v>0</v>
      </c>
      <c r="O6125" s="7">
        <f>IFERROR(VLOOKUP(SiscoTable[[#This Row],[Código]],Hoja2!A:B,2,0)*SiscoTable[[#This Row],[Stock_actual]],0)</f>
        <v>0</v>
      </c>
      <c r="P6125" s="6" t="s">
        <v>7</v>
      </c>
      <c r="Q6125" s="7">
        <v>1</v>
      </c>
      <c r="R6125" s="7">
        <v>1.7999999999999998</v>
      </c>
      <c r="S6125" s="7" t="s">
        <v>11925</v>
      </c>
      <c r="BI6125"/>
      <c r="BJ6125"/>
    </row>
    <row r="6126" spans="2:62" x14ac:dyDescent="0.4">
      <c r="B6126" s="1">
        <v>28251</v>
      </c>
      <c r="C6126" s="6" t="s">
        <v>8</v>
      </c>
      <c r="D6126" s="6" t="s">
        <v>8</v>
      </c>
      <c r="E6126" s="6" t="s">
        <v>1734</v>
      </c>
      <c r="F6126" s="6" t="s">
        <v>1735</v>
      </c>
      <c r="G6126" s="6" t="s">
        <v>1736</v>
      </c>
      <c r="H6126" s="6" t="s">
        <v>4</v>
      </c>
      <c r="I6126" s="6" t="s">
        <v>1835</v>
      </c>
      <c r="J6126" s="6" t="s">
        <v>5</v>
      </c>
      <c r="K6126" s="7">
        <v>0</v>
      </c>
      <c r="L6126" s="7">
        <f>IFERROR(VLOOKUP(SiscoTable[[#This Row],[Código]],Hoja2!A:B,2,0)*SiscoTable[[#This Row],[Provta(Uns)]],0)</f>
        <v>0</v>
      </c>
      <c r="M6126" s="7">
        <v>0</v>
      </c>
      <c r="N6126" s="7">
        <v>0</v>
      </c>
      <c r="O6126" s="7">
        <f>IFERROR(VLOOKUP(SiscoTable[[#This Row],[Código]],Hoja2!A:B,2,0)*SiscoTable[[#This Row],[Stock_actual]],0)</f>
        <v>0</v>
      </c>
      <c r="P6126" s="6" t="s">
        <v>7</v>
      </c>
      <c r="Q6126" s="7">
        <v>0</v>
      </c>
      <c r="R6126" s="7">
        <v>0</v>
      </c>
      <c r="S6126" s="7" t="s">
        <v>11925</v>
      </c>
      <c r="BI6126"/>
      <c r="BJ6126"/>
    </row>
    <row r="6127" spans="2:62" x14ac:dyDescent="0.4">
      <c r="B6127" s="1">
        <v>28252</v>
      </c>
      <c r="C6127" s="6" t="s">
        <v>8</v>
      </c>
      <c r="D6127" s="6" t="s">
        <v>8</v>
      </c>
      <c r="E6127" s="6" t="s">
        <v>1734</v>
      </c>
      <c r="F6127" s="6" t="s">
        <v>1735</v>
      </c>
      <c r="G6127" s="6" t="s">
        <v>1736</v>
      </c>
      <c r="H6127" s="6" t="s">
        <v>4</v>
      </c>
      <c r="I6127" s="6" t="s">
        <v>1836</v>
      </c>
      <c r="J6127" s="6" t="s">
        <v>5</v>
      </c>
      <c r="K6127" s="7">
        <v>1.17</v>
      </c>
      <c r="L6127" s="7">
        <f>IFERROR(VLOOKUP(SiscoTable[[#This Row],[Código]],Hoja2!A:B,2,0)*SiscoTable[[#This Row],[Provta(Uns)]],0)</f>
        <v>16.38</v>
      </c>
      <c r="M6127" s="7">
        <v>0</v>
      </c>
      <c r="N6127" s="7">
        <v>0</v>
      </c>
      <c r="O6127" s="7">
        <f>IFERROR(VLOOKUP(SiscoTable[[#This Row],[Código]],Hoja2!A:B,2,0)*SiscoTable[[#This Row],[Stock_actual]],0)</f>
        <v>0</v>
      </c>
      <c r="P6127" s="6" t="s">
        <v>7</v>
      </c>
      <c r="Q6127" s="7">
        <v>1</v>
      </c>
      <c r="R6127" s="7">
        <v>2.4</v>
      </c>
      <c r="S6127" s="7" t="s">
        <v>11925</v>
      </c>
      <c r="BI6127"/>
      <c r="BJ6127"/>
    </row>
    <row r="6128" spans="2:62" x14ac:dyDescent="0.4">
      <c r="B6128" s="1">
        <v>28253</v>
      </c>
      <c r="C6128" s="6" t="s">
        <v>8</v>
      </c>
      <c r="D6128" s="6" t="s">
        <v>8</v>
      </c>
      <c r="E6128" s="6" t="s">
        <v>1734</v>
      </c>
      <c r="F6128" s="6" t="s">
        <v>1735</v>
      </c>
      <c r="G6128" s="6" t="s">
        <v>1736</v>
      </c>
      <c r="H6128" s="6" t="s">
        <v>4</v>
      </c>
      <c r="I6128" s="6" t="s">
        <v>1837</v>
      </c>
      <c r="J6128" s="6" t="s">
        <v>5</v>
      </c>
      <c r="K6128" s="7">
        <v>0.33</v>
      </c>
      <c r="L6128" s="7">
        <f>IFERROR(VLOOKUP(SiscoTable[[#This Row],[Código]],Hoja2!A:B,2,0)*SiscoTable[[#This Row],[Provta(Uns)]],0)</f>
        <v>4.62</v>
      </c>
      <c r="M6128" s="7">
        <v>0</v>
      </c>
      <c r="N6128" s="7">
        <v>1</v>
      </c>
      <c r="O6128" s="7">
        <f>IFERROR(VLOOKUP(SiscoTable[[#This Row],[Código]],Hoja2!A:B,2,0)*SiscoTable[[#This Row],[Stock_actual]],0)</f>
        <v>14</v>
      </c>
      <c r="P6128" s="6" t="s">
        <v>92</v>
      </c>
      <c r="Q6128" s="7">
        <v>0</v>
      </c>
      <c r="R6128" s="7">
        <v>0</v>
      </c>
      <c r="S6128" s="7" t="s">
        <v>11925</v>
      </c>
      <c r="BI6128"/>
      <c r="BJ6128"/>
    </row>
    <row r="6129" spans="2:62" x14ac:dyDescent="0.4">
      <c r="B6129" s="1">
        <v>28254</v>
      </c>
      <c r="C6129" s="6" t="s">
        <v>30</v>
      </c>
      <c r="D6129" s="6" t="s">
        <v>30</v>
      </c>
      <c r="E6129" s="6" t="s">
        <v>1734</v>
      </c>
      <c r="F6129" s="6" t="s">
        <v>1735</v>
      </c>
      <c r="G6129" s="6" t="s">
        <v>1736</v>
      </c>
      <c r="H6129" s="6" t="s">
        <v>4</v>
      </c>
      <c r="I6129" s="6" t="s">
        <v>1750</v>
      </c>
      <c r="J6129" s="6" t="s">
        <v>5</v>
      </c>
      <c r="K6129" s="7">
        <v>7.17</v>
      </c>
      <c r="L6129" s="7">
        <f>IFERROR(VLOOKUP(SiscoTable[[#This Row],[Código]],Hoja2!A:B,2,0)*SiscoTable[[#This Row],[Provta(Uns)]],0)</f>
        <v>43.019999999999996</v>
      </c>
      <c r="M6129" s="7">
        <v>0</v>
      </c>
      <c r="N6129" s="7">
        <v>17</v>
      </c>
      <c r="O6129" s="7">
        <f>IFERROR(VLOOKUP(SiscoTable[[#This Row],[Código]],Hoja2!A:B,2,0)*SiscoTable[[#This Row],[Stock_actual]],0)</f>
        <v>102</v>
      </c>
      <c r="P6129" s="6" t="s">
        <v>1751</v>
      </c>
      <c r="Q6129" s="7">
        <v>8</v>
      </c>
      <c r="R6129" s="7">
        <v>0</v>
      </c>
      <c r="S6129" s="7" t="s">
        <v>11925</v>
      </c>
      <c r="BI6129"/>
      <c r="BJ6129"/>
    </row>
    <row r="6130" spans="2:62" x14ac:dyDescent="0.4">
      <c r="B6130" s="1">
        <v>28255</v>
      </c>
      <c r="C6130" s="6" t="s">
        <v>8</v>
      </c>
      <c r="D6130" s="6" t="s">
        <v>30</v>
      </c>
      <c r="E6130" s="6" t="s">
        <v>1734</v>
      </c>
      <c r="F6130" s="6" t="s">
        <v>1735</v>
      </c>
      <c r="G6130" s="6" t="s">
        <v>1736</v>
      </c>
      <c r="H6130" s="6" t="s">
        <v>4</v>
      </c>
      <c r="I6130" s="6" t="s">
        <v>1838</v>
      </c>
      <c r="J6130" s="6" t="s">
        <v>5</v>
      </c>
      <c r="K6130" s="7">
        <v>5.17</v>
      </c>
      <c r="L6130" s="7">
        <f>IFERROR(VLOOKUP(SiscoTable[[#This Row],[Código]],Hoja2!A:B,2,0)*SiscoTable[[#This Row],[Provta(Uns)]],0)</f>
        <v>31.02</v>
      </c>
      <c r="M6130" s="7">
        <v>0</v>
      </c>
      <c r="N6130" s="7">
        <v>34</v>
      </c>
      <c r="O6130" s="7">
        <f>IFERROR(VLOOKUP(SiscoTable[[#This Row],[Código]],Hoja2!A:B,2,0)*SiscoTable[[#This Row],[Stock_actual]],0)</f>
        <v>204</v>
      </c>
      <c r="P6130" s="6" t="s">
        <v>1839</v>
      </c>
      <c r="Q6130" s="7">
        <v>6</v>
      </c>
      <c r="R6130" s="7">
        <v>0</v>
      </c>
      <c r="S6130" s="7" t="s">
        <v>11925</v>
      </c>
      <c r="BI6130"/>
      <c r="BJ6130"/>
    </row>
    <row r="6131" spans="2:62" x14ac:dyDescent="0.4">
      <c r="B6131" s="1">
        <v>28256</v>
      </c>
      <c r="C6131" s="6" t="s">
        <v>30</v>
      </c>
      <c r="D6131" s="6" t="s">
        <v>30</v>
      </c>
      <c r="E6131" s="6" t="s">
        <v>1734</v>
      </c>
      <c r="F6131" s="6" t="s">
        <v>1735</v>
      </c>
      <c r="G6131" s="6" t="s">
        <v>1736</v>
      </c>
      <c r="H6131" s="6" t="s">
        <v>4</v>
      </c>
      <c r="I6131" s="6" t="s">
        <v>1752</v>
      </c>
      <c r="J6131" s="6" t="s">
        <v>5</v>
      </c>
      <c r="K6131" s="7">
        <v>6.83</v>
      </c>
      <c r="L6131" s="7">
        <f>IFERROR(VLOOKUP(SiscoTable[[#This Row],[Código]],Hoja2!A:B,2,0)*SiscoTable[[#This Row],[Provta(Uns)]],0)</f>
        <v>40.980000000000004</v>
      </c>
      <c r="M6131" s="7">
        <v>0</v>
      </c>
      <c r="N6131" s="7">
        <v>20</v>
      </c>
      <c r="O6131" s="7">
        <f>IFERROR(VLOOKUP(SiscoTable[[#This Row],[Código]],Hoja2!A:B,2,0)*SiscoTable[[#This Row],[Stock_actual]],0)</f>
        <v>120</v>
      </c>
      <c r="P6131" s="6" t="s">
        <v>316</v>
      </c>
      <c r="Q6131" s="7">
        <v>8</v>
      </c>
      <c r="R6131" s="7">
        <v>0</v>
      </c>
      <c r="S6131" s="7" t="s">
        <v>11925</v>
      </c>
      <c r="BI6131"/>
      <c r="BJ6131"/>
    </row>
    <row r="6132" spans="2:62" x14ac:dyDescent="0.4">
      <c r="B6132" s="1">
        <v>28257</v>
      </c>
      <c r="C6132" s="6" t="s">
        <v>8</v>
      </c>
      <c r="D6132" s="6" t="s">
        <v>30</v>
      </c>
      <c r="E6132" s="6" t="s">
        <v>1734</v>
      </c>
      <c r="F6132" s="6" t="s">
        <v>1735</v>
      </c>
      <c r="G6132" s="6" t="s">
        <v>1736</v>
      </c>
      <c r="H6132" s="6" t="s">
        <v>4</v>
      </c>
      <c r="I6132" s="6" t="s">
        <v>1840</v>
      </c>
      <c r="J6132" s="6" t="s">
        <v>5</v>
      </c>
      <c r="K6132" s="7">
        <v>4.17</v>
      </c>
      <c r="L6132" s="7">
        <f>IFERROR(VLOOKUP(SiscoTable[[#This Row],[Código]],Hoja2!A:B,2,0)*SiscoTable[[#This Row],[Provta(Uns)]],0)</f>
        <v>25.02</v>
      </c>
      <c r="M6132" s="7">
        <v>0</v>
      </c>
      <c r="N6132" s="7">
        <v>42</v>
      </c>
      <c r="O6132" s="7">
        <f>IFERROR(VLOOKUP(SiscoTable[[#This Row],[Código]],Hoja2!A:B,2,0)*SiscoTable[[#This Row],[Stock_actual]],0)</f>
        <v>252</v>
      </c>
      <c r="P6132" s="6" t="s">
        <v>1841</v>
      </c>
      <c r="Q6132" s="7">
        <v>5</v>
      </c>
      <c r="R6132" s="7">
        <v>0</v>
      </c>
      <c r="S6132" s="7" t="s">
        <v>11925</v>
      </c>
      <c r="BI6132"/>
      <c r="BJ6132"/>
    </row>
    <row r="6133" spans="2:62" x14ac:dyDescent="0.4">
      <c r="B6133" s="1">
        <v>28258</v>
      </c>
      <c r="C6133" s="6" t="s">
        <v>30</v>
      </c>
      <c r="D6133" s="6" t="s">
        <v>30</v>
      </c>
      <c r="E6133" s="6" t="s">
        <v>1734</v>
      </c>
      <c r="F6133" s="6" t="s">
        <v>1735</v>
      </c>
      <c r="G6133" s="6" t="s">
        <v>1736</v>
      </c>
      <c r="H6133" s="6" t="s">
        <v>4</v>
      </c>
      <c r="I6133" s="6" t="s">
        <v>1753</v>
      </c>
      <c r="J6133" s="6" t="s">
        <v>5</v>
      </c>
      <c r="K6133" s="7">
        <v>7</v>
      </c>
      <c r="L6133" s="7">
        <f>IFERROR(VLOOKUP(SiscoTable[[#This Row],[Código]],Hoja2!A:B,2,0)*SiscoTable[[#This Row],[Provta(Uns)]],0)</f>
        <v>56</v>
      </c>
      <c r="M6133" s="7">
        <v>0</v>
      </c>
      <c r="N6133" s="7">
        <v>9</v>
      </c>
      <c r="O6133" s="7">
        <f>IFERROR(VLOOKUP(SiscoTable[[#This Row],[Código]],Hoja2!A:B,2,0)*SiscoTable[[#This Row],[Stock_actual]],0)</f>
        <v>72</v>
      </c>
      <c r="P6133" s="6" t="s">
        <v>132</v>
      </c>
      <c r="Q6133" s="7">
        <v>8</v>
      </c>
      <c r="R6133" s="7">
        <v>0</v>
      </c>
      <c r="S6133" s="7" t="s">
        <v>11925</v>
      </c>
      <c r="BI6133"/>
      <c r="BJ6133"/>
    </row>
    <row r="6134" spans="2:62" x14ac:dyDescent="0.4">
      <c r="B6134" s="1">
        <v>28259</v>
      </c>
      <c r="C6134" s="6" t="s">
        <v>30</v>
      </c>
      <c r="D6134" s="6" t="s">
        <v>8</v>
      </c>
      <c r="E6134" s="6" t="s">
        <v>1734</v>
      </c>
      <c r="F6134" s="6" t="s">
        <v>1735</v>
      </c>
      <c r="G6134" s="6" t="s">
        <v>1736</v>
      </c>
      <c r="H6134" s="6" t="s">
        <v>4</v>
      </c>
      <c r="I6134" s="6" t="s">
        <v>1754</v>
      </c>
      <c r="J6134" s="6" t="s">
        <v>5</v>
      </c>
      <c r="K6134" s="7">
        <v>5</v>
      </c>
      <c r="L6134" s="7">
        <f>IFERROR(VLOOKUP(SiscoTable[[#This Row],[Código]],Hoja2!A:B,2,0)*SiscoTable[[#This Row],[Provta(Uns)]],0)</f>
        <v>40</v>
      </c>
      <c r="M6134" s="7">
        <v>0</v>
      </c>
      <c r="N6134" s="7">
        <v>20</v>
      </c>
      <c r="O6134" s="7">
        <f>IFERROR(VLOOKUP(SiscoTable[[#This Row],[Código]],Hoja2!A:B,2,0)*SiscoTable[[#This Row],[Stock_actual]],0)</f>
        <v>160</v>
      </c>
      <c r="P6134" s="6" t="s">
        <v>560</v>
      </c>
      <c r="Q6134" s="7">
        <v>6</v>
      </c>
      <c r="R6134" s="7">
        <v>0</v>
      </c>
      <c r="S6134" s="7" t="s">
        <v>11925</v>
      </c>
      <c r="BI6134"/>
      <c r="BJ6134"/>
    </row>
    <row r="6135" spans="2:62" x14ac:dyDescent="0.4">
      <c r="B6135" s="1">
        <v>28260</v>
      </c>
      <c r="C6135" s="6" t="s">
        <v>30</v>
      </c>
      <c r="D6135" s="6" t="s">
        <v>8</v>
      </c>
      <c r="E6135" s="6" t="s">
        <v>1734</v>
      </c>
      <c r="F6135" s="6" t="s">
        <v>1735</v>
      </c>
      <c r="G6135" s="6" t="s">
        <v>1736</v>
      </c>
      <c r="H6135" s="6" t="s">
        <v>4</v>
      </c>
      <c r="I6135" s="6" t="s">
        <v>1755</v>
      </c>
      <c r="J6135" s="6" t="s">
        <v>5</v>
      </c>
      <c r="K6135" s="7">
        <v>0.5</v>
      </c>
      <c r="L6135" s="7">
        <f>IFERROR(VLOOKUP(SiscoTable[[#This Row],[Código]],Hoja2!A:B,2,0)*SiscoTable[[#This Row],[Provta(Uns)]],0)</f>
        <v>14.95</v>
      </c>
      <c r="M6135" s="7">
        <v>0</v>
      </c>
      <c r="N6135" s="7">
        <v>3</v>
      </c>
      <c r="O6135" s="7">
        <f>IFERROR(VLOOKUP(SiscoTable[[#This Row],[Código]],Hoja2!A:B,2,0)*SiscoTable[[#This Row],[Stock_actual]],0)</f>
        <v>89.699999999999989</v>
      </c>
      <c r="P6135" s="6" t="s">
        <v>1014</v>
      </c>
      <c r="Q6135" s="7">
        <v>1</v>
      </c>
      <c r="R6135" s="7">
        <v>0</v>
      </c>
      <c r="S6135" s="7" t="s">
        <v>11925</v>
      </c>
      <c r="BI6135"/>
      <c r="BJ6135"/>
    </row>
    <row r="6136" spans="2:62" x14ac:dyDescent="0.4">
      <c r="B6136" s="1">
        <v>28261</v>
      </c>
      <c r="C6136" s="6" t="s">
        <v>30</v>
      </c>
      <c r="D6136" s="6" t="s">
        <v>8</v>
      </c>
      <c r="E6136" s="6" t="s">
        <v>1734</v>
      </c>
      <c r="F6136" s="6" t="s">
        <v>1735</v>
      </c>
      <c r="G6136" s="6" t="s">
        <v>1736</v>
      </c>
      <c r="H6136" s="6" t="s">
        <v>4</v>
      </c>
      <c r="I6136" s="6" t="s">
        <v>1756</v>
      </c>
      <c r="J6136" s="6" t="s">
        <v>5</v>
      </c>
      <c r="K6136" s="7">
        <v>1.33</v>
      </c>
      <c r="L6136" s="7">
        <f>IFERROR(VLOOKUP(SiscoTable[[#This Row],[Código]],Hoja2!A:B,2,0)*SiscoTable[[#This Row],[Provta(Uns)]],0)</f>
        <v>39.767000000000003</v>
      </c>
      <c r="M6136" s="7">
        <v>0</v>
      </c>
      <c r="N6136" s="7">
        <v>1</v>
      </c>
      <c r="O6136" s="7">
        <f>IFERROR(VLOOKUP(SiscoTable[[#This Row],[Código]],Hoja2!A:B,2,0)*SiscoTable[[#This Row],[Stock_actual]],0)</f>
        <v>29.9</v>
      </c>
      <c r="P6136" s="6" t="s">
        <v>119</v>
      </c>
      <c r="Q6136" s="7">
        <v>1</v>
      </c>
      <c r="R6136" s="7">
        <v>2.4</v>
      </c>
      <c r="S6136" s="7" t="s">
        <v>11925</v>
      </c>
      <c r="BI6136"/>
      <c r="BJ6136"/>
    </row>
    <row r="6137" spans="2:62" x14ac:dyDescent="0.4">
      <c r="B6137" s="1">
        <v>28262</v>
      </c>
      <c r="C6137" s="6" t="s">
        <v>30</v>
      </c>
      <c r="D6137" s="6" t="s">
        <v>8</v>
      </c>
      <c r="E6137" s="6" t="s">
        <v>1734</v>
      </c>
      <c r="F6137" s="6" t="s">
        <v>1735</v>
      </c>
      <c r="G6137" s="6" t="s">
        <v>1736</v>
      </c>
      <c r="H6137" s="6" t="s">
        <v>4</v>
      </c>
      <c r="I6137" s="6" t="s">
        <v>1757</v>
      </c>
      <c r="J6137" s="6" t="s">
        <v>5</v>
      </c>
      <c r="K6137" s="7">
        <v>1</v>
      </c>
      <c r="L6137" s="7">
        <f>IFERROR(VLOOKUP(SiscoTable[[#This Row],[Código]],Hoja2!A:B,2,0)*SiscoTable[[#This Row],[Provta(Uns)]],0)</f>
        <v>69.900000000000006</v>
      </c>
      <c r="M6137" s="7">
        <v>0</v>
      </c>
      <c r="N6137" s="7">
        <v>3</v>
      </c>
      <c r="O6137" s="7">
        <f>IFERROR(VLOOKUP(SiscoTable[[#This Row],[Código]],Hoja2!A:B,2,0)*SiscoTable[[#This Row],[Stock_actual]],0)</f>
        <v>209.70000000000002</v>
      </c>
      <c r="P6137" s="6" t="s">
        <v>983</v>
      </c>
      <c r="Q6137" s="7">
        <v>1</v>
      </c>
      <c r="R6137" s="7">
        <v>0</v>
      </c>
      <c r="S6137" s="7" t="s">
        <v>11925</v>
      </c>
      <c r="BI6137"/>
      <c r="BJ6137"/>
    </row>
    <row r="6138" spans="2:62" x14ac:dyDescent="0.4">
      <c r="B6138" s="1">
        <v>28263</v>
      </c>
      <c r="C6138" s="6" t="s">
        <v>30</v>
      </c>
      <c r="D6138" s="6" t="s">
        <v>8</v>
      </c>
      <c r="E6138" s="6" t="s">
        <v>1734</v>
      </c>
      <c r="F6138" s="6" t="s">
        <v>1735</v>
      </c>
      <c r="G6138" s="6" t="s">
        <v>1736</v>
      </c>
      <c r="H6138" s="6" t="s">
        <v>4</v>
      </c>
      <c r="I6138" s="6" t="s">
        <v>1758</v>
      </c>
      <c r="J6138" s="6" t="s">
        <v>5</v>
      </c>
      <c r="K6138" s="7">
        <v>0.5</v>
      </c>
      <c r="L6138" s="7">
        <f>IFERROR(VLOOKUP(SiscoTable[[#This Row],[Código]],Hoja2!A:B,2,0)*SiscoTable[[#This Row],[Provta(Uns)]],0)</f>
        <v>34.950000000000003</v>
      </c>
      <c r="M6138" s="7">
        <v>0</v>
      </c>
      <c r="N6138" s="7">
        <v>4</v>
      </c>
      <c r="O6138" s="7">
        <f>IFERROR(VLOOKUP(SiscoTable[[#This Row],[Código]],Hoja2!A:B,2,0)*SiscoTable[[#This Row],[Stock_actual]],0)</f>
        <v>279.60000000000002</v>
      </c>
      <c r="P6138" s="6" t="s">
        <v>1759</v>
      </c>
      <c r="Q6138" s="7">
        <v>1</v>
      </c>
      <c r="R6138" s="7">
        <v>0</v>
      </c>
      <c r="S6138" s="7" t="s">
        <v>11925</v>
      </c>
      <c r="BI6138"/>
      <c r="BJ6138"/>
    </row>
    <row r="6139" spans="2:62" x14ac:dyDescent="0.4">
      <c r="B6139" s="1">
        <v>28264</v>
      </c>
      <c r="C6139" s="6" t="s">
        <v>8</v>
      </c>
      <c r="D6139" s="6" t="s">
        <v>8</v>
      </c>
      <c r="E6139" s="6" t="s">
        <v>1734</v>
      </c>
      <c r="F6139" s="6" t="s">
        <v>1735</v>
      </c>
      <c r="G6139" s="6" t="s">
        <v>1736</v>
      </c>
      <c r="H6139" s="6" t="s">
        <v>4</v>
      </c>
      <c r="I6139" s="6" t="s">
        <v>1842</v>
      </c>
      <c r="J6139" s="6" t="s">
        <v>5</v>
      </c>
      <c r="K6139" s="7">
        <v>0</v>
      </c>
      <c r="L6139" s="7">
        <f>IFERROR(VLOOKUP(SiscoTable[[#This Row],[Código]],Hoja2!A:B,2,0)*SiscoTable[[#This Row],[Provta(Uns)]],0)</f>
        <v>0</v>
      </c>
      <c r="M6139" s="7">
        <v>0</v>
      </c>
      <c r="N6139" s="7">
        <v>0</v>
      </c>
      <c r="O6139" s="7">
        <f>IFERROR(VLOOKUP(SiscoTable[[#This Row],[Código]],Hoja2!A:B,2,0)*SiscoTable[[#This Row],[Stock_actual]],0)</f>
        <v>0</v>
      </c>
      <c r="P6139" s="6" t="s">
        <v>7</v>
      </c>
      <c r="Q6139" s="7">
        <v>0</v>
      </c>
      <c r="R6139" s="7">
        <v>0</v>
      </c>
      <c r="S6139" s="7" t="s">
        <v>11925</v>
      </c>
      <c r="BI6139"/>
      <c r="BJ6139"/>
    </row>
    <row r="6140" spans="2:62" x14ac:dyDescent="0.4">
      <c r="B6140" s="1">
        <v>28265</v>
      </c>
      <c r="C6140" s="6" t="s">
        <v>8</v>
      </c>
      <c r="D6140" s="6" t="s">
        <v>8</v>
      </c>
      <c r="E6140" s="6" t="s">
        <v>1734</v>
      </c>
      <c r="F6140" s="6" t="s">
        <v>1735</v>
      </c>
      <c r="G6140" s="6" t="s">
        <v>1736</v>
      </c>
      <c r="H6140" s="6" t="s">
        <v>4</v>
      </c>
      <c r="I6140" s="6" t="s">
        <v>1843</v>
      </c>
      <c r="J6140" s="6" t="s">
        <v>5</v>
      </c>
      <c r="K6140" s="7">
        <v>0.33</v>
      </c>
      <c r="L6140" s="7">
        <f>IFERROR(VLOOKUP(SiscoTable[[#This Row],[Código]],Hoja2!A:B,2,0)*SiscoTable[[#This Row],[Provta(Uns)]],0)</f>
        <v>18.150000000000002</v>
      </c>
      <c r="M6140" s="7">
        <v>0</v>
      </c>
      <c r="N6140" s="7">
        <v>1</v>
      </c>
      <c r="O6140" s="7">
        <f>IFERROR(VLOOKUP(SiscoTable[[#This Row],[Código]],Hoja2!A:B,2,0)*SiscoTable[[#This Row],[Stock_actual]],0)</f>
        <v>55</v>
      </c>
      <c r="P6140" s="6" t="s">
        <v>92</v>
      </c>
      <c r="Q6140" s="7">
        <v>0</v>
      </c>
      <c r="R6140" s="7">
        <v>0</v>
      </c>
      <c r="S6140" s="7" t="s">
        <v>11925</v>
      </c>
      <c r="BI6140"/>
      <c r="BJ6140"/>
    </row>
    <row r="6141" spans="2:62" x14ac:dyDescent="0.4">
      <c r="B6141" s="1">
        <v>28266</v>
      </c>
      <c r="C6141" s="6" t="s">
        <v>8</v>
      </c>
      <c r="D6141" s="6" t="s">
        <v>8</v>
      </c>
      <c r="E6141" s="6" t="s">
        <v>1734</v>
      </c>
      <c r="F6141" s="6" t="s">
        <v>1735</v>
      </c>
      <c r="G6141" s="6" t="s">
        <v>1736</v>
      </c>
      <c r="H6141" s="6" t="s">
        <v>4</v>
      </c>
      <c r="I6141" s="6" t="s">
        <v>1844</v>
      </c>
      <c r="J6141" s="6" t="s">
        <v>5</v>
      </c>
      <c r="K6141" s="7">
        <v>0</v>
      </c>
      <c r="L6141" s="7">
        <f>IFERROR(VLOOKUP(SiscoTable[[#This Row],[Código]],Hoja2!A:B,2,0)*SiscoTable[[#This Row],[Provta(Uns)]],0)</f>
        <v>0</v>
      </c>
      <c r="M6141" s="7">
        <v>0</v>
      </c>
      <c r="N6141" s="7">
        <v>0</v>
      </c>
      <c r="O6141" s="7">
        <f>IFERROR(VLOOKUP(SiscoTable[[#This Row],[Código]],Hoja2!A:B,2,0)*SiscoTable[[#This Row],[Stock_actual]],0)</f>
        <v>0</v>
      </c>
      <c r="P6141" s="6" t="s">
        <v>7</v>
      </c>
      <c r="Q6141" s="7">
        <v>0</v>
      </c>
      <c r="R6141" s="7">
        <v>0</v>
      </c>
      <c r="S6141" s="7" t="s">
        <v>11925</v>
      </c>
      <c r="BI6141"/>
      <c r="BJ6141"/>
    </row>
    <row r="6142" spans="2:62" x14ac:dyDescent="0.4">
      <c r="B6142" s="1">
        <v>28267</v>
      </c>
      <c r="C6142" s="6" t="s">
        <v>8</v>
      </c>
      <c r="D6142" s="6" t="s">
        <v>8</v>
      </c>
      <c r="E6142" s="6" t="s">
        <v>1734</v>
      </c>
      <c r="F6142" s="6" t="s">
        <v>1735</v>
      </c>
      <c r="G6142" s="6" t="s">
        <v>1736</v>
      </c>
      <c r="H6142" s="6" t="s">
        <v>4</v>
      </c>
      <c r="I6142" s="6" t="s">
        <v>1845</v>
      </c>
      <c r="J6142" s="6" t="s">
        <v>5</v>
      </c>
      <c r="K6142" s="7">
        <v>0</v>
      </c>
      <c r="L6142" s="7">
        <f>IFERROR(VLOOKUP(SiscoTable[[#This Row],[Código]],Hoja2!A:B,2,0)*SiscoTable[[#This Row],[Provta(Uns)]],0)</f>
        <v>0</v>
      </c>
      <c r="M6142" s="7">
        <v>0</v>
      </c>
      <c r="N6142" s="7">
        <v>0</v>
      </c>
      <c r="O6142" s="7">
        <f>IFERROR(VLOOKUP(SiscoTable[[#This Row],[Código]],Hoja2!A:B,2,0)*SiscoTable[[#This Row],[Stock_actual]],0)</f>
        <v>0</v>
      </c>
      <c r="P6142" s="6" t="s">
        <v>7</v>
      </c>
      <c r="Q6142" s="7">
        <v>0</v>
      </c>
      <c r="R6142" s="7">
        <v>0</v>
      </c>
      <c r="S6142" s="7" t="s">
        <v>11925</v>
      </c>
      <c r="BI6142"/>
      <c r="BJ6142"/>
    </row>
    <row r="6143" spans="2:62" x14ac:dyDescent="0.4">
      <c r="B6143" s="1">
        <v>28268</v>
      </c>
      <c r="C6143" s="6" t="s">
        <v>30</v>
      </c>
      <c r="D6143" s="6" t="s">
        <v>30</v>
      </c>
      <c r="E6143" s="6" t="s">
        <v>1734</v>
      </c>
      <c r="F6143" s="6" t="s">
        <v>1735</v>
      </c>
      <c r="G6143" s="6" t="s">
        <v>1736</v>
      </c>
      <c r="H6143" s="6" t="s">
        <v>4</v>
      </c>
      <c r="I6143" s="6" t="s">
        <v>1760</v>
      </c>
      <c r="J6143" s="6" t="s">
        <v>5</v>
      </c>
      <c r="K6143" s="7">
        <v>8</v>
      </c>
      <c r="L6143" s="7">
        <f>IFERROR(VLOOKUP(SiscoTable[[#This Row],[Código]],Hoja2!A:B,2,0)*SiscoTable[[#This Row],[Provta(Uns)]],0)</f>
        <v>79.2</v>
      </c>
      <c r="M6143" s="7">
        <v>0</v>
      </c>
      <c r="N6143" s="7">
        <v>3</v>
      </c>
      <c r="O6143" s="7">
        <f>IFERROR(VLOOKUP(SiscoTable[[#This Row],[Código]],Hoja2!A:B,2,0)*SiscoTable[[#This Row],[Stock_actual]],0)</f>
        <v>29.700000000000003</v>
      </c>
      <c r="P6143" s="6" t="s">
        <v>96</v>
      </c>
      <c r="Q6143" s="7">
        <v>9</v>
      </c>
      <c r="R6143" s="7">
        <v>16.170000000000002</v>
      </c>
      <c r="S6143" s="7" t="s">
        <v>11925</v>
      </c>
      <c r="BI6143"/>
      <c r="BJ6143"/>
    </row>
    <row r="6144" spans="2:62" x14ac:dyDescent="0.4">
      <c r="B6144" s="1">
        <v>28269</v>
      </c>
      <c r="C6144" s="6" t="s">
        <v>8</v>
      </c>
      <c r="D6144" s="6" t="s">
        <v>8</v>
      </c>
      <c r="E6144" s="6" t="s">
        <v>1734</v>
      </c>
      <c r="F6144" s="6" t="s">
        <v>1735</v>
      </c>
      <c r="G6144" s="6" t="s">
        <v>1736</v>
      </c>
      <c r="H6144" s="6" t="s">
        <v>4</v>
      </c>
      <c r="I6144" s="6" t="s">
        <v>1846</v>
      </c>
      <c r="J6144" s="6" t="s">
        <v>5</v>
      </c>
      <c r="K6144" s="7">
        <v>1.17</v>
      </c>
      <c r="L6144" s="7">
        <f>IFERROR(VLOOKUP(SiscoTable[[#This Row],[Código]],Hoja2!A:B,2,0)*SiscoTable[[#This Row],[Provta(Uns)]],0)</f>
        <v>14.04</v>
      </c>
      <c r="M6144" s="7">
        <v>0</v>
      </c>
      <c r="N6144" s="7">
        <v>43</v>
      </c>
      <c r="O6144" s="7">
        <f>IFERROR(VLOOKUP(SiscoTable[[#This Row],[Código]],Hoja2!A:B,2,0)*SiscoTable[[#This Row],[Stock_actual]],0)</f>
        <v>516</v>
      </c>
      <c r="P6144" s="6" t="s">
        <v>1847</v>
      </c>
      <c r="Q6144" s="7">
        <v>1</v>
      </c>
      <c r="R6144" s="7">
        <v>0</v>
      </c>
      <c r="S6144" s="7" t="s">
        <v>11925</v>
      </c>
      <c r="BI6144"/>
      <c r="BJ6144"/>
    </row>
    <row r="6145" spans="2:62" x14ac:dyDescent="0.4">
      <c r="B6145" s="1">
        <v>28270</v>
      </c>
      <c r="C6145" s="6" t="s">
        <v>30</v>
      </c>
      <c r="D6145" s="6" t="s">
        <v>8</v>
      </c>
      <c r="E6145" s="6" t="s">
        <v>1734</v>
      </c>
      <c r="F6145" s="6" t="s">
        <v>1735</v>
      </c>
      <c r="G6145" s="6" t="s">
        <v>1736</v>
      </c>
      <c r="H6145" s="6" t="s">
        <v>4</v>
      </c>
      <c r="I6145" s="6" t="s">
        <v>1761</v>
      </c>
      <c r="J6145" s="6" t="s">
        <v>5</v>
      </c>
      <c r="K6145" s="7">
        <v>1.67</v>
      </c>
      <c r="L6145" s="7">
        <f>IFERROR(VLOOKUP(SiscoTable[[#This Row],[Código]],Hoja2!A:B,2,0)*SiscoTable[[#This Row],[Provta(Uns)]],0)</f>
        <v>20.04</v>
      </c>
      <c r="M6145" s="7">
        <v>0</v>
      </c>
      <c r="N6145" s="7">
        <v>40</v>
      </c>
      <c r="O6145" s="7">
        <f>IFERROR(VLOOKUP(SiscoTable[[#This Row],[Código]],Hoja2!A:B,2,0)*SiscoTable[[#This Row],[Stock_actual]],0)</f>
        <v>480</v>
      </c>
      <c r="P6145" s="6" t="s">
        <v>1762</v>
      </c>
      <c r="Q6145" s="7">
        <v>2</v>
      </c>
      <c r="R6145" s="7">
        <v>0</v>
      </c>
      <c r="S6145" s="7" t="s">
        <v>11925</v>
      </c>
      <c r="BI6145"/>
      <c r="BJ6145"/>
    </row>
    <row r="6146" spans="2:62" x14ac:dyDescent="0.4">
      <c r="B6146" s="1">
        <v>28271</v>
      </c>
      <c r="C6146" s="6" t="s">
        <v>8</v>
      </c>
      <c r="D6146" s="6" t="s">
        <v>8</v>
      </c>
      <c r="E6146" s="6" t="s">
        <v>1734</v>
      </c>
      <c r="F6146" s="6" t="s">
        <v>1735</v>
      </c>
      <c r="G6146" s="6" t="s">
        <v>1736</v>
      </c>
      <c r="H6146" s="6" t="s">
        <v>4</v>
      </c>
      <c r="I6146" s="6" t="s">
        <v>1848</v>
      </c>
      <c r="J6146" s="6" t="s">
        <v>5</v>
      </c>
      <c r="K6146" s="7">
        <v>0</v>
      </c>
      <c r="L6146" s="7">
        <f>IFERROR(VLOOKUP(SiscoTable[[#This Row],[Código]],Hoja2!A:B,2,0)*SiscoTable[[#This Row],[Provta(Uns)]],0)</f>
        <v>0</v>
      </c>
      <c r="M6146" s="7">
        <v>0</v>
      </c>
      <c r="N6146" s="7">
        <v>0</v>
      </c>
      <c r="O6146" s="7">
        <f>IFERROR(VLOOKUP(SiscoTable[[#This Row],[Código]],Hoja2!A:B,2,0)*SiscoTable[[#This Row],[Stock_actual]],0)</f>
        <v>0</v>
      </c>
      <c r="P6146" s="6" t="s">
        <v>7</v>
      </c>
      <c r="Q6146" s="7">
        <v>0</v>
      </c>
      <c r="R6146" s="7">
        <v>0</v>
      </c>
      <c r="S6146" s="7" t="s">
        <v>11925</v>
      </c>
      <c r="BI6146"/>
      <c r="BJ6146"/>
    </row>
    <row r="6147" spans="2:62" x14ac:dyDescent="0.4">
      <c r="B6147" s="1">
        <v>28272</v>
      </c>
      <c r="C6147" s="6" t="s">
        <v>8</v>
      </c>
      <c r="D6147" s="6" t="s">
        <v>8</v>
      </c>
      <c r="E6147" s="6" t="s">
        <v>1734</v>
      </c>
      <c r="F6147" s="6" t="s">
        <v>1735</v>
      </c>
      <c r="G6147" s="6" t="s">
        <v>1736</v>
      </c>
      <c r="H6147" s="6" t="s">
        <v>4</v>
      </c>
      <c r="I6147" s="6" t="s">
        <v>1849</v>
      </c>
      <c r="J6147" s="6" t="s">
        <v>5</v>
      </c>
      <c r="K6147" s="7">
        <v>0</v>
      </c>
      <c r="L6147" s="7">
        <f>IFERROR(VLOOKUP(SiscoTable[[#This Row],[Código]],Hoja2!A:B,2,0)*SiscoTable[[#This Row],[Provta(Uns)]],0)</f>
        <v>0</v>
      </c>
      <c r="M6147" s="7">
        <v>0</v>
      </c>
      <c r="N6147" s="7">
        <v>0</v>
      </c>
      <c r="O6147" s="7">
        <f>IFERROR(VLOOKUP(SiscoTable[[#This Row],[Código]],Hoja2!A:B,2,0)*SiscoTable[[#This Row],[Stock_actual]],0)</f>
        <v>0</v>
      </c>
      <c r="P6147" s="6" t="s">
        <v>7</v>
      </c>
      <c r="Q6147" s="7">
        <v>0</v>
      </c>
      <c r="R6147" s="7">
        <v>0</v>
      </c>
      <c r="S6147" s="7" t="s">
        <v>11925</v>
      </c>
      <c r="BI6147"/>
      <c r="BJ6147"/>
    </row>
    <row r="6148" spans="2:62" x14ac:dyDescent="0.4">
      <c r="B6148" s="1">
        <v>28273</v>
      </c>
      <c r="C6148" s="6" t="s">
        <v>8</v>
      </c>
      <c r="D6148" s="6" t="s">
        <v>8</v>
      </c>
      <c r="E6148" s="6" t="s">
        <v>1734</v>
      </c>
      <c r="F6148" s="6" t="s">
        <v>1735</v>
      </c>
      <c r="G6148" s="6" t="s">
        <v>1736</v>
      </c>
      <c r="H6148" s="6" t="s">
        <v>4</v>
      </c>
      <c r="I6148" s="6" t="s">
        <v>1850</v>
      </c>
      <c r="J6148" s="6" t="s">
        <v>5</v>
      </c>
      <c r="K6148" s="7">
        <v>0</v>
      </c>
      <c r="L6148" s="7">
        <f>IFERROR(VLOOKUP(SiscoTable[[#This Row],[Código]],Hoja2!A:B,2,0)*SiscoTable[[#This Row],[Provta(Uns)]],0)</f>
        <v>0</v>
      </c>
      <c r="M6148" s="7">
        <v>0</v>
      </c>
      <c r="N6148" s="7">
        <v>0</v>
      </c>
      <c r="O6148" s="7">
        <f>IFERROR(VLOOKUP(SiscoTable[[#This Row],[Código]],Hoja2!A:B,2,0)*SiscoTable[[#This Row],[Stock_actual]],0)</f>
        <v>0</v>
      </c>
      <c r="P6148" s="6" t="s">
        <v>7</v>
      </c>
      <c r="Q6148" s="7">
        <v>0</v>
      </c>
      <c r="R6148" s="7">
        <v>0</v>
      </c>
      <c r="S6148" s="7" t="s">
        <v>11925</v>
      </c>
      <c r="BI6148"/>
      <c r="BJ6148"/>
    </row>
    <row r="6149" spans="2:62" x14ac:dyDescent="0.4">
      <c r="B6149" s="1">
        <v>28274</v>
      </c>
      <c r="C6149" s="6" t="s">
        <v>30</v>
      </c>
      <c r="D6149" s="6" t="s">
        <v>8</v>
      </c>
      <c r="E6149" s="6" t="s">
        <v>1734</v>
      </c>
      <c r="F6149" s="6" t="s">
        <v>1735</v>
      </c>
      <c r="G6149" s="6" t="s">
        <v>1736</v>
      </c>
      <c r="H6149" s="6" t="s">
        <v>4</v>
      </c>
      <c r="I6149" s="6" t="s">
        <v>1763</v>
      </c>
      <c r="J6149" s="6" t="s">
        <v>5</v>
      </c>
      <c r="K6149" s="7">
        <v>0.5</v>
      </c>
      <c r="L6149" s="7">
        <f>IFERROR(VLOOKUP(SiscoTable[[#This Row],[Código]],Hoja2!A:B,2,0)*SiscoTable[[#This Row],[Provta(Uns)]],0)</f>
        <v>16</v>
      </c>
      <c r="M6149" s="7">
        <v>0</v>
      </c>
      <c r="N6149" s="7">
        <v>0</v>
      </c>
      <c r="O6149" s="7">
        <f>IFERROR(VLOOKUP(SiscoTable[[#This Row],[Código]],Hoja2!A:B,2,0)*SiscoTable[[#This Row],[Stock_actual]],0)</f>
        <v>0</v>
      </c>
      <c r="P6149" s="6" t="s">
        <v>7</v>
      </c>
      <c r="Q6149" s="7">
        <v>1</v>
      </c>
      <c r="R6149" s="7">
        <v>1.2</v>
      </c>
      <c r="S6149" s="7" t="s">
        <v>11925</v>
      </c>
      <c r="BI6149"/>
      <c r="BJ6149"/>
    </row>
    <row r="6150" spans="2:62" x14ac:dyDescent="0.4">
      <c r="B6150" s="1">
        <v>28275</v>
      </c>
      <c r="C6150" s="6" t="s">
        <v>8</v>
      </c>
      <c r="D6150" s="6" t="s">
        <v>8</v>
      </c>
      <c r="E6150" s="6" t="s">
        <v>1734</v>
      </c>
      <c r="F6150" s="6" t="s">
        <v>1735</v>
      </c>
      <c r="G6150" s="6" t="s">
        <v>1736</v>
      </c>
      <c r="H6150" s="6" t="s">
        <v>4</v>
      </c>
      <c r="I6150" s="6" t="s">
        <v>1851</v>
      </c>
      <c r="J6150" s="6" t="s">
        <v>5</v>
      </c>
      <c r="K6150" s="7">
        <v>0.33</v>
      </c>
      <c r="L6150" s="7">
        <f>IFERROR(VLOOKUP(SiscoTable[[#This Row],[Código]],Hoja2!A:B,2,0)*SiscoTable[[#This Row],[Provta(Uns)]],0)</f>
        <v>16.170000000000002</v>
      </c>
      <c r="M6150" s="7">
        <v>0</v>
      </c>
      <c r="N6150" s="7">
        <v>2</v>
      </c>
      <c r="O6150" s="7">
        <f>IFERROR(VLOOKUP(SiscoTable[[#This Row],[Código]],Hoja2!A:B,2,0)*SiscoTable[[#This Row],[Stock_actual]],0)</f>
        <v>98</v>
      </c>
      <c r="P6150" s="6" t="s">
        <v>99</v>
      </c>
      <c r="Q6150" s="7">
        <v>0</v>
      </c>
      <c r="R6150" s="7">
        <v>0</v>
      </c>
      <c r="S6150" s="7" t="s">
        <v>11925</v>
      </c>
      <c r="BI6150"/>
      <c r="BJ6150"/>
    </row>
    <row r="6151" spans="2:62" x14ac:dyDescent="0.4">
      <c r="B6151" s="1">
        <v>28276</v>
      </c>
      <c r="C6151" s="6" t="s">
        <v>8</v>
      </c>
      <c r="D6151" s="6" t="s">
        <v>8</v>
      </c>
      <c r="E6151" s="6" t="s">
        <v>1734</v>
      </c>
      <c r="F6151" s="6" t="s">
        <v>1735</v>
      </c>
      <c r="G6151" s="6" t="s">
        <v>1736</v>
      </c>
      <c r="H6151" s="6" t="s">
        <v>4</v>
      </c>
      <c r="I6151" s="6" t="s">
        <v>1852</v>
      </c>
      <c r="J6151" s="6" t="s">
        <v>5</v>
      </c>
      <c r="K6151" s="7">
        <v>0.33</v>
      </c>
      <c r="L6151" s="7">
        <f>IFERROR(VLOOKUP(SiscoTable[[#This Row],[Código]],Hoja2!A:B,2,0)*SiscoTable[[#This Row],[Provta(Uns)]],0)</f>
        <v>19.470000000000002</v>
      </c>
      <c r="M6151" s="7">
        <v>0</v>
      </c>
      <c r="N6151" s="7">
        <v>5</v>
      </c>
      <c r="O6151" s="7">
        <f>IFERROR(VLOOKUP(SiscoTable[[#This Row],[Código]],Hoja2!A:B,2,0)*SiscoTable[[#This Row],[Stock_actual]],0)</f>
        <v>295</v>
      </c>
      <c r="P6151" s="6" t="s">
        <v>1853</v>
      </c>
      <c r="Q6151" s="7">
        <v>0</v>
      </c>
      <c r="R6151" s="7">
        <v>0</v>
      </c>
      <c r="S6151" s="7" t="s">
        <v>11925</v>
      </c>
      <c r="BI6151"/>
      <c r="BJ6151"/>
    </row>
    <row r="6152" spans="2:62" x14ac:dyDescent="0.4">
      <c r="B6152" s="1">
        <v>28277</v>
      </c>
      <c r="C6152" s="6" t="s">
        <v>8</v>
      </c>
      <c r="D6152" s="6" t="s">
        <v>8</v>
      </c>
      <c r="E6152" s="6" t="s">
        <v>1734</v>
      </c>
      <c r="F6152" s="6" t="s">
        <v>1735</v>
      </c>
      <c r="G6152" s="6" t="s">
        <v>1736</v>
      </c>
      <c r="H6152" s="6" t="s">
        <v>4</v>
      </c>
      <c r="I6152" s="6" t="s">
        <v>1854</v>
      </c>
      <c r="J6152" s="6" t="s">
        <v>5</v>
      </c>
      <c r="K6152" s="7">
        <v>0.5</v>
      </c>
      <c r="L6152" s="7">
        <f>IFERROR(VLOOKUP(SiscoTable[[#This Row],[Código]],Hoja2!A:B,2,0)*SiscoTable[[#This Row],[Provta(Uns)]],0)</f>
        <v>24.95</v>
      </c>
      <c r="M6152" s="7">
        <v>0</v>
      </c>
      <c r="N6152" s="7">
        <v>7</v>
      </c>
      <c r="O6152" s="7">
        <f>IFERROR(VLOOKUP(SiscoTable[[#This Row],[Código]],Hoja2!A:B,2,0)*SiscoTable[[#This Row],[Stock_actual]],0)</f>
        <v>349.3</v>
      </c>
      <c r="P6152" s="6" t="s">
        <v>707</v>
      </c>
      <c r="Q6152" s="7">
        <v>1</v>
      </c>
      <c r="R6152" s="7">
        <v>0</v>
      </c>
      <c r="S6152" s="7" t="s">
        <v>11925</v>
      </c>
      <c r="BI6152"/>
      <c r="BJ6152"/>
    </row>
    <row r="6153" spans="2:62" x14ac:dyDescent="0.4">
      <c r="B6153" s="1">
        <v>28278</v>
      </c>
      <c r="C6153" s="6" t="s">
        <v>8</v>
      </c>
      <c r="D6153" s="6" t="s">
        <v>8</v>
      </c>
      <c r="E6153" s="6" t="s">
        <v>1734</v>
      </c>
      <c r="F6153" s="6" t="s">
        <v>1735</v>
      </c>
      <c r="G6153" s="6" t="s">
        <v>1736</v>
      </c>
      <c r="H6153" s="6" t="s">
        <v>4</v>
      </c>
      <c r="I6153" s="6" t="s">
        <v>1855</v>
      </c>
      <c r="J6153" s="6" t="s">
        <v>5</v>
      </c>
      <c r="K6153" s="7">
        <v>0.5</v>
      </c>
      <c r="L6153" s="7">
        <f>IFERROR(VLOOKUP(SiscoTable[[#This Row],[Código]],Hoja2!A:B,2,0)*SiscoTable[[#This Row],[Provta(Uns)]],0)</f>
        <v>38</v>
      </c>
      <c r="M6153" s="7">
        <v>0</v>
      </c>
      <c r="N6153" s="7">
        <v>5</v>
      </c>
      <c r="O6153" s="7">
        <f>IFERROR(VLOOKUP(SiscoTable[[#This Row],[Código]],Hoja2!A:B,2,0)*SiscoTable[[#This Row],[Stock_actual]],0)</f>
        <v>380</v>
      </c>
      <c r="P6153" s="6" t="s">
        <v>240</v>
      </c>
      <c r="Q6153" s="7">
        <v>1</v>
      </c>
      <c r="R6153" s="7">
        <v>0</v>
      </c>
      <c r="S6153" s="7" t="s">
        <v>11925</v>
      </c>
      <c r="BI6153"/>
      <c r="BJ6153"/>
    </row>
    <row r="6154" spans="2:62" x14ac:dyDescent="0.4">
      <c r="B6154" s="1">
        <v>28279</v>
      </c>
      <c r="C6154" s="6" t="s">
        <v>8</v>
      </c>
      <c r="D6154" s="6" t="s">
        <v>8</v>
      </c>
      <c r="E6154" s="6" t="s">
        <v>1734</v>
      </c>
      <c r="F6154" s="6" t="s">
        <v>1735</v>
      </c>
      <c r="G6154" s="6" t="s">
        <v>1736</v>
      </c>
      <c r="H6154" s="6" t="s">
        <v>4</v>
      </c>
      <c r="I6154" s="6" t="s">
        <v>1856</v>
      </c>
      <c r="J6154" s="6" t="s">
        <v>5</v>
      </c>
      <c r="K6154" s="7">
        <v>0.33</v>
      </c>
      <c r="L6154" s="7">
        <f>IFERROR(VLOOKUP(SiscoTable[[#This Row],[Código]],Hoja2!A:B,2,0)*SiscoTable[[#This Row],[Provta(Uns)]],0)</f>
        <v>25.080000000000002</v>
      </c>
      <c r="M6154" s="7">
        <v>0</v>
      </c>
      <c r="N6154" s="7">
        <v>9</v>
      </c>
      <c r="O6154" s="7">
        <f>IFERROR(VLOOKUP(SiscoTable[[#This Row],[Código]],Hoja2!A:B,2,0)*SiscoTable[[#This Row],[Stock_actual]],0)</f>
        <v>684</v>
      </c>
      <c r="P6154" s="6" t="s">
        <v>1857</v>
      </c>
      <c r="Q6154" s="7">
        <v>0</v>
      </c>
      <c r="R6154" s="7">
        <v>0</v>
      </c>
      <c r="S6154" s="7" t="s">
        <v>11925</v>
      </c>
      <c r="BI6154"/>
      <c r="BJ6154"/>
    </row>
    <row r="6155" spans="2:62" x14ac:dyDescent="0.4">
      <c r="B6155" s="1">
        <v>28280</v>
      </c>
      <c r="C6155" s="6" t="s">
        <v>30</v>
      </c>
      <c r="D6155" s="6" t="s">
        <v>8</v>
      </c>
      <c r="E6155" s="6" t="s">
        <v>1734</v>
      </c>
      <c r="F6155" s="6" t="s">
        <v>1735</v>
      </c>
      <c r="G6155" s="6" t="s">
        <v>1736</v>
      </c>
      <c r="H6155" s="6" t="s">
        <v>4</v>
      </c>
      <c r="I6155" s="6" t="s">
        <v>1764</v>
      </c>
      <c r="J6155" s="6" t="s">
        <v>5</v>
      </c>
      <c r="K6155" s="7">
        <v>4</v>
      </c>
      <c r="L6155" s="7">
        <f>IFERROR(VLOOKUP(SiscoTable[[#This Row],[Código]],Hoja2!A:B,2,0)*SiscoTable[[#This Row],[Provta(Uns)]],0)</f>
        <v>48</v>
      </c>
      <c r="M6155" s="7">
        <v>0</v>
      </c>
      <c r="N6155" s="7">
        <v>3</v>
      </c>
      <c r="O6155" s="7">
        <f>IFERROR(VLOOKUP(SiscoTable[[#This Row],[Código]],Hoja2!A:B,2,0)*SiscoTable[[#This Row],[Stock_actual]],0)</f>
        <v>36</v>
      </c>
      <c r="P6155" s="6" t="s">
        <v>119</v>
      </c>
      <c r="Q6155" s="7">
        <v>4</v>
      </c>
      <c r="R6155" s="7">
        <v>7.7900000000000009</v>
      </c>
      <c r="S6155" s="7" t="s">
        <v>11925</v>
      </c>
      <c r="BI6155"/>
      <c r="BJ6155"/>
    </row>
    <row r="6156" spans="2:62" x14ac:dyDescent="0.4">
      <c r="B6156" s="1">
        <v>28281</v>
      </c>
      <c r="C6156" s="6" t="s">
        <v>30</v>
      </c>
      <c r="D6156" s="6" t="s">
        <v>8</v>
      </c>
      <c r="E6156" s="6" t="s">
        <v>1734</v>
      </c>
      <c r="F6156" s="6" t="s">
        <v>1735</v>
      </c>
      <c r="G6156" s="6" t="s">
        <v>1736</v>
      </c>
      <c r="H6156" s="6" t="s">
        <v>4</v>
      </c>
      <c r="I6156" s="6" t="s">
        <v>1765</v>
      </c>
      <c r="J6156" s="6" t="s">
        <v>5</v>
      </c>
      <c r="K6156" s="7">
        <v>3.67</v>
      </c>
      <c r="L6156" s="7">
        <f>IFERROR(VLOOKUP(SiscoTable[[#This Row],[Código]],Hoja2!A:B,2,0)*SiscoTable[[#This Row],[Provta(Uns)]],0)</f>
        <v>44.04</v>
      </c>
      <c r="M6156" s="7">
        <v>0</v>
      </c>
      <c r="N6156" s="7">
        <v>6</v>
      </c>
      <c r="O6156" s="7">
        <f>IFERROR(VLOOKUP(SiscoTable[[#This Row],[Código]],Hoja2!A:B,2,0)*SiscoTable[[#This Row],[Stock_actual]],0)</f>
        <v>72</v>
      </c>
      <c r="P6156" s="6" t="s">
        <v>520</v>
      </c>
      <c r="Q6156" s="7">
        <v>4</v>
      </c>
      <c r="R6156" s="7">
        <v>0</v>
      </c>
      <c r="S6156" s="7" t="s">
        <v>11925</v>
      </c>
      <c r="BI6156"/>
      <c r="BJ6156"/>
    </row>
    <row r="6157" spans="2:62" x14ac:dyDescent="0.4">
      <c r="B6157" s="1">
        <v>28283</v>
      </c>
      <c r="C6157" s="6" t="s">
        <v>8</v>
      </c>
      <c r="D6157" s="6" t="s">
        <v>8</v>
      </c>
      <c r="E6157" s="6" t="s">
        <v>469</v>
      </c>
      <c r="F6157" s="6" t="s">
        <v>668</v>
      </c>
      <c r="G6157" s="6" t="s">
        <v>677</v>
      </c>
      <c r="H6157" s="6" t="s">
        <v>696</v>
      </c>
      <c r="I6157" s="6" t="s">
        <v>718</v>
      </c>
      <c r="J6157" s="6" t="s">
        <v>5</v>
      </c>
      <c r="K6157" s="7">
        <v>0</v>
      </c>
      <c r="L6157" s="34">
        <f>IFERROR(VLOOKUP(SiscoTable[[#This Row],[Código]],Hoja2!A:B,2,0)*SiscoTable[[#This Row],[Provta(Uns)]],0)</f>
        <v>0</v>
      </c>
      <c r="M6157" s="7">
        <v>0</v>
      </c>
      <c r="N6157" s="7">
        <v>0</v>
      </c>
      <c r="O6157" s="34">
        <f>IFERROR(VLOOKUP(SiscoTable[[#This Row],[Código]],Hoja2!A:B,2,0)*SiscoTable[[#This Row],[Stock_actual]],0)</f>
        <v>0</v>
      </c>
      <c r="P6157" s="6" t="s">
        <v>7</v>
      </c>
      <c r="Q6157" s="7">
        <v>0</v>
      </c>
      <c r="R6157" s="7">
        <v>0</v>
      </c>
      <c r="S6157" s="7" t="s">
        <v>11924</v>
      </c>
      <c r="BI6157"/>
      <c r="BJ6157"/>
    </row>
    <row r="6158" spans="2:62" x14ac:dyDescent="0.4">
      <c r="B6158" s="1">
        <v>28285</v>
      </c>
      <c r="C6158" s="6" t="s">
        <v>25</v>
      </c>
      <c r="D6158" s="6" t="s">
        <v>8</v>
      </c>
      <c r="E6158" s="6" t="s">
        <v>8482</v>
      </c>
      <c r="F6158" s="6" t="s">
        <v>1736</v>
      </c>
      <c r="G6158" s="6" t="s">
        <v>10193</v>
      </c>
      <c r="H6158" s="6" t="s">
        <v>10199</v>
      </c>
      <c r="I6158" s="6" t="s">
        <v>10215</v>
      </c>
      <c r="J6158" s="6" t="s">
        <v>5</v>
      </c>
      <c r="K6158" s="7">
        <v>5</v>
      </c>
      <c r="L6158" s="7">
        <f>IFERROR(VLOOKUP(SiscoTable[[#This Row],[Código]],Hoja2!A:B,2,0)*SiscoTable[[#This Row],[Provta(Uns)]],0)</f>
        <v>263</v>
      </c>
      <c r="M6158" s="7">
        <v>0</v>
      </c>
      <c r="N6158" s="7">
        <v>16</v>
      </c>
      <c r="O6158" s="7">
        <f>IFERROR(VLOOKUP(SiscoTable[[#This Row],[Código]],Hoja2!A:B,2,0)*SiscoTable[[#This Row],[Stock_actual]],0)</f>
        <v>841.6</v>
      </c>
      <c r="P6158" s="6" t="s">
        <v>623</v>
      </c>
      <c r="Q6158" s="7">
        <v>6</v>
      </c>
      <c r="R6158" s="7">
        <v>0</v>
      </c>
      <c r="S6158" s="7" t="s">
        <v>11926</v>
      </c>
      <c r="BI6158"/>
      <c r="BJ6158"/>
    </row>
    <row r="6159" spans="2:62" x14ac:dyDescent="0.4">
      <c r="B6159" s="1">
        <v>28286</v>
      </c>
      <c r="C6159" s="6" t="s">
        <v>8</v>
      </c>
      <c r="D6159" s="6" t="s">
        <v>8</v>
      </c>
      <c r="E6159" s="6" t="s">
        <v>8482</v>
      </c>
      <c r="F6159" s="6" t="s">
        <v>1736</v>
      </c>
      <c r="G6159" s="6" t="s">
        <v>10193</v>
      </c>
      <c r="H6159" s="6" t="s">
        <v>10199</v>
      </c>
      <c r="I6159" s="6" t="s">
        <v>10276</v>
      </c>
      <c r="J6159" s="6" t="s">
        <v>5</v>
      </c>
      <c r="K6159" s="7">
        <v>0</v>
      </c>
      <c r="L6159" s="7">
        <f>IFERROR(VLOOKUP(SiscoTable[[#This Row],[Código]],Hoja2!A:B,2,0)*SiscoTable[[#This Row],[Provta(Uns)]],0)</f>
        <v>0</v>
      </c>
      <c r="M6159" s="7">
        <v>0</v>
      </c>
      <c r="N6159" s="7">
        <v>0</v>
      </c>
      <c r="O6159" s="7">
        <f>IFERROR(VLOOKUP(SiscoTable[[#This Row],[Código]],Hoja2!A:B,2,0)*SiscoTable[[#This Row],[Stock_actual]],0)</f>
        <v>0</v>
      </c>
      <c r="P6159" s="6" t="s">
        <v>7</v>
      </c>
      <c r="Q6159" s="7">
        <v>0</v>
      </c>
      <c r="R6159" s="7">
        <v>0</v>
      </c>
      <c r="S6159" s="7" t="s">
        <v>11926</v>
      </c>
      <c r="BI6159"/>
      <c r="BJ6159"/>
    </row>
    <row r="6160" spans="2:62" x14ac:dyDescent="0.4">
      <c r="B6160" s="1">
        <v>28287</v>
      </c>
      <c r="C6160" s="6" t="s">
        <v>8</v>
      </c>
      <c r="D6160" s="6" t="s">
        <v>8</v>
      </c>
      <c r="E6160" s="6" t="s">
        <v>3268</v>
      </c>
      <c r="F6160" s="6" t="s">
        <v>3269</v>
      </c>
      <c r="G6160" s="6" t="s">
        <v>4760</v>
      </c>
      <c r="H6160" s="6" t="s">
        <v>3404</v>
      </c>
      <c r="I6160" s="6" t="s">
        <v>4776</v>
      </c>
      <c r="J6160" s="6" t="s">
        <v>5</v>
      </c>
      <c r="K6160" s="7">
        <v>0.5</v>
      </c>
      <c r="L6160" s="7">
        <f>IFERROR(VLOOKUP(SiscoTable[[#This Row],[Código]],Hoja2!A:B,2,0)*SiscoTable[[#This Row],[Provta(Uns)]],0)</f>
        <v>11.5</v>
      </c>
      <c r="M6160" s="7">
        <v>0</v>
      </c>
      <c r="N6160" s="7">
        <v>11</v>
      </c>
      <c r="O6160" s="7">
        <f>IFERROR(VLOOKUP(SiscoTable[[#This Row],[Código]],Hoja2!A:B,2,0)*SiscoTable[[#This Row],[Stock_actual]],0)</f>
        <v>253</v>
      </c>
      <c r="P6160" s="6" t="s">
        <v>2077</v>
      </c>
      <c r="Q6160" s="7">
        <v>1</v>
      </c>
      <c r="R6160" s="7">
        <v>0</v>
      </c>
      <c r="S6160" s="7" t="s">
        <v>11927</v>
      </c>
      <c r="BI6160"/>
      <c r="BJ6160"/>
    </row>
    <row r="6161" spans="2:62" x14ac:dyDescent="0.4">
      <c r="B6161" s="1">
        <v>28288</v>
      </c>
      <c r="C6161" s="6" t="s">
        <v>8</v>
      </c>
      <c r="D6161" s="6" t="s">
        <v>8</v>
      </c>
      <c r="E6161" s="6" t="s">
        <v>3268</v>
      </c>
      <c r="F6161" s="6" t="s">
        <v>3269</v>
      </c>
      <c r="G6161" s="6" t="s">
        <v>3401</v>
      </c>
      <c r="H6161" s="6" t="s">
        <v>3404</v>
      </c>
      <c r="I6161" s="6" t="s">
        <v>3403</v>
      </c>
      <c r="J6161" s="6" t="s">
        <v>5</v>
      </c>
      <c r="K6161" s="7">
        <v>0.17</v>
      </c>
      <c r="L6161" s="7">
        <f>IFERROR(VLOOKUP(SiscoTable[[#This Row],[Código]],Hoja2!A:B,2,0)*SiscoTable[[#This Row],[Provta(Uns)]],0)</f>
        <v>2.3290000000000002</v>
      </c>
      <c r="M6161" s="7">
        <v>0</v>
      </c>
      <c r="N6161" s="7">
        <v>0</v>
      </c>
      <c r="O6161" s="7">
        <f>IFERROR(VLOOKUP(SiscoTable[[#This Row],[Código]],Hoja2!A:B,2,0)*SiscoTable[[#This Row],[Stock_actual]],0)</f>
        <v>0</v>
      </c>
      <c r="P6161" s="6" t="s">
        <v>7</v>
      </c>
      <c r="Q6161" s="7">
        <v>0</v>
      </c>
      <c r="R6161" s="7">
        <v>0</v>
      </c>
      <c r="S6161" s="7" t="s">
        <v>11927</v>
      </c>
      <c r="BI6161"/>
      <c r="BJ6161"/>
    </row>
    <row r="6162" spans="2:62" x14ac:dyDescent="0.4">
      <c r="B6162" s="1">
        <v>28289</v>
      </c>
      <c r="C6162" s="6" t="s">
        <v>25</v>
      </c>
      <c r="D6162" s="6" t="s">
        <v>30</v>
      </c>
      <c r="E6162" s="6" t="s">
        <v>3268</v>
      </c>
      <c r="F6162" s="6" t="s">
        <v>3269</v>
      </c>
      <c r="G6162" s="6" t="s">
        <v>3479</v>
      </c>
      <c r="H6162" s="6" t="s">
        <v>3404</v>
      </c>
      <c r="I6162" s="6" t="s">
        <v>3521</v>
      </c>
      <c r="J6162" s="6" t="s">
        <v>5</v>
      </c>
      <c r="K6162" s="7">
        <v>34.5</v>
      </c>
      <c r="L6162" s="7">
        <f>IFERROR(VLOOKUP(SiscoTable[[#This Row],[Código]],Hoja2!A:B,2,0)*SiscoTable[[#This Row],[Provta(Uns)]],0)</f>
        <v>445.05</v>
      </c>
      <c r="M6162" s="7">
        <v>0</v>
      </c>
      <c r="N6162" s="7">
        <v>107</v>
      </c>
      <c r="O6162" s="7">
        <f>IFERROR(VLOOKUP(SiscoTable[[#This Row],[Código]],Hoja2!A:B,2,0)*SiscoTable[[#This Row],[Stock_actual]],0)</f>
        <v>1380.3</v>
      </c>
      <c r="P6162" s="6" t="s">
        <v>487</v>
      </c>
      <c r="Q6162" s="7">
        <v>38</v>
      </c>
      <c r="R6162" s="7">
        <v>0</v>
      </c>
      <c r="S6162" s="7" t="s">
        <v>11927</v>
      </c>
      <c r="BI6162"/>
      <c r="BJ6162"/>
    </row>
    <row r="6163" spans="2:62" x14ac:dyDescent="0.4">
      <c r="B6163" s="1">
        <v>28290</v>
      </c>
      <c r="C6163" s="6" t="s">
        <v>25</v>
      </c>
      <c r="D6163" s="6" t="s">
        <v>25</v>
      </c>
      <c r="E6163" s="6" t="s">
        <v>3268</v>
      </c>
      <c r="F6163" s="6" t="s">
        <v>3269</v>
      </c>
      <c r="G6163" s="6" t="s">
        <v>3479</v>
      </c>
      <c r="H6163" s="6" t="s">
        <v>3404</v>
      </c>
      <c r="I6163" s="6" t="s">
        <v>3522</v>
      </c>
      <c r="J6163" s="6" t="s">
        <v>5</v>
      </c>
      <c r="K6163" s="7">
        <v>126.83</v>
      </c>
      <c r="L6163" s="7">
        <f>IFERROR(VLOOKUP(SiscoTable[[#This Row],[Código]],Hoja2!A:B,2,0)*SiscoTable[[#This Row],[Provta(Uns)]],0)</f>
        <v>367.80699999999996</v>
      </c>
      <c r="M6163" s="7">
        <v>0</v>
      </c>
      <c r="N6163" s="7">
        <v>287</v>
      </c>
      <c r="O6163" s="7">
        <f>IFERROR(VLOOKUP(SiscoTable[[#This Row],[Código]],Hoja2!A:B,2,0)*SiscoTable[[#This Row],[Stock_actual]],0)</f>
        <v>832.3</v>
      </c>
      <c r="P6163" s="6" t="s">
        <v>254</v>
      </c>
      <c r="Q6163" s="7">
        <v>140</v>
      </c>
      <c r="R6163" s="7">
        <v>0</v>
      </c>
      <c r="S6163" s="7" t="s">
        <v>11927</v>
      </c>
      <c r="BI6163"/>
      <c r="BJ6163"/>
    </row>
    <row r="6164" spans="2:62" x14ac:dyDescent="0.4">
      <c r="B6164" s="1">
        <v>28291</v>
      </c>
      <c r="C6164" s="6" t="s">
        <v>30</v>
      </c>
      <c r="D6164" s="6" t="s">
        <v>30</v>
      </c>
      <c r="E6164" s="6" t="s">
        <v>3268</v>
      </c>
      <c r="F6164" s="6" t="s">
        <v>3269</v>
      </c>
      <c r="G6164" s="6" t="s">
        <v>3773</v>
      </c>
      <c r="H6164" s="6" t="s">
        <v>3404</v>
      </c>
      <c r="I6164" s="6" t="s">
        <v>3874</v>
      </c>
      <c r="J6164" s="6" t="s">
        <v>5</v>
      </c>
      <c r="K6164" s="7">
        <v>15</v>
      </c>
      <c r="L6164" s="7">
        <f>IFERROR(VLOOKUP(SiscoTable[[#This Row],[Código]],Hoja2!A:B,2,0)*SiscoTable[[#This Row],[Provta(Uns)]],0)</f>
        <v>122.99999999999999</v>
      </c>
      <c r="M6164" s="7">
        <v>0</v>
      </c>
      <c r="N6164" s="7">
        <v>36</v>
      </c>
      <c r="O6164" s="7">
        <f>IFERROR(VLOOKUP(SiscoTable[[#This Row],[Código]],Hoja2!A:B,2,0)*SiscoTable[[#This Row],[Stock_actual]],0)</f>
        <v>295.2</v>
      </c>
      <c r="P6164" s="6" t="s">
        <v>598</v>
      </c>
      <c r="Q6164" s="7">
        <v>17</v>
      </c>
      <c r="R6164" s="7">
        <v>0</v>
      </c>
      <c r="S6164" s="7" t="s">
        <v>11927</v>
      </c>
      <c r="BI6164"/>
      <c r="BJ6164"/>
    </row>
    <row r="6165" spans="2:62" x14ac:dyDescent="0.4">
      <c r="B6165" s="1">
        <v>28292</v>
      </c>
      <c r="C6165" s="6" t="s">
        <v>30</v>
      </c>
      <c r="D6165" s="6" t="s">
        <v>30</v>
      </c>
      <c r="E6165" s="6" t="s">
        <v>3268</v>
      </c>
      <c r="F6165" s="6" t="s">
        <v>3269</v>
      </c>
      <c r="G6165" s="6" t="s">
        <v>5543</v>
      </c>
      <c r="H6165" s="6" t="s">
        <v>3404</v>
      </c>
      <c r="I6165" s="6" t="s">
        <v>5636</v>
      </c>
      <c r="J6165" s="6" t="s">
        <v>5</v>
      </c>
      <c r="K6165" s="7">
        <v>3.83</v>
      </c>
      <c r="L6165" s="7">
        <f>IFERROR(VLOOKUP(SiscoTable[[#This Row],[Código]],Hoja2!A:B,2,0)*SiscoTable[[#This Row],[Provta(Uns)]],0)</f>
        <v>43.661999999999999</v>
      </c>
      <c r="M6165" s="7">
        <v>0</v>
      </c>
      <c r="N6165" s="7">
        <v>13</v>
      </c>
      <c r="O6165" s="7">
        <f>IFERROR(VLOOKUP(SiscoTable[[#This Row],[Código]],Hoja2!A:B,2,0)*SiscoTable[[#This Row],[Stock_actual]],0)</f>
        <v>148.20000000000002</v>
      </c>
      <c r="P6165" s="6" t="s">
        <v>1499</v>
      </c>
      <c r="Q6165" s="7">
        <v>4</v>
      </c>
      <c r="R6165" s="7">
        <v>0</v>
      </c>
      <c r="S6165" s="7" t="s">
        <v>11927</v>
      </c>
      <c r="BI6165"/>
      <c r="BJ6165"/>
    </row>
    <row r="6166" spans="2:62" x14ac:dyDescent="0.4">
      <c r="B6166" s="1">
        <v>28293</v>
      </c>
      <c r="C6166" s="6" t="s">
        <v>8</v>
      </c>
      <c r="D6166" s="6" t="s">
        <v>8</v>
      </c>
      <c r="E6166" s="6" t="s">
        <v>3268</v>
      </c>
      <c r="F6166" s="6" t="s">
        <v>3269</v>
      </c>
      <c r="G6166" s="6" t="s">
        <v>5543</v>
      </c>
      <c r="H6166" s="6" t="s">
        <v>3404</v>
      </c>
      <c r="I6166" s="6" t="s">
        <v>5718</v>
      </c>
      <c r="J6166" s="6" t="s">
        <v>5</v>
      </c>
      <c r="K6166" s="7">
        <v>0</v>
      </c>
      <c r="L6166" s="7">
        <f>IFERROR(VLOOKUP(SiscoTable[[#This Row],[Código]],Hoja2!A:B,2,0)*SiscoTable[[#This Row],[Provta(Uns)]],0)</f>
        <v>0</v>
      </c>
      <c r="M6166" s="7">
        <v>0</v>
      </c>
      <c r="N6166" s="7">
        <v>0</v>
      </c>
      <c r="O6166" s="7">
        <f>IFERROR(VLOOKUP(SiscoTable[[#This Row],[Código]],Hoja2!A:B,2,0)*SiscoTable[[#This Row],[Stock_actual]],0)</f>
        <v>0</v>
      </c>
      <c r="P6166" s="6" t="s">
        <v>7</v>
      </c>
      <c r="Q6166" s="7">
        <v>0</v>
      </c>
      <c r="R6166" s="7">
        <v>0</v>
      </c>
      <c r="S6166" s="7" t="s">
        <v>11925</v>
      </c>
      <c r="BI6166"/>
      <c r="BJ6166"/>
    </row>
    <row r="6167" spans="2:62" x14ac:dyDescent="0.4">
      <c r="B6167" s="1">
        <v>28295</v>
      </c>
      <c r="C6167" s="6" t="s">
        <v>30</v>
      </c>
      <c r="D6167" s="6" t="s">
        <v>30</v>
      </c>
      <c r="E6167" s="6" t="s">
        <v>3268</v>
      </c>
      <c r="F6167" s="6" t="s">
        <v>7815</v>
      </c>
      <c r="G6167" s="6" t="s">
        <v>7827</v>
      </c>
      <c r="H6167" s="6" t="s">
        <v>3404</v>
      </c>
      <c r="I6167" s="6" t="s">
        <v>7855</v>
      </c>
      <c r="J6167" s="6" t="s">
        <v>5</v>
      </c>
      <c r="K6167" s="7">
        <v>9.33</v>
      </c>
      <c r="L6167" s="7">
        <f>IFERROR(VLOOKUP(SiscoTable[[#This Row],[Código]],Hoja2!A:B,2,0)*SiscoTable[[#This Row],[Provta(Uns)]],0)</f>
        <v>58.778999999999996</v>
      </c>
      <c r="M6167" s="7">
        <v>0</v>
      </c>
      <c r="N6167" s="7">
        <v>28</v>
      </c>
      <c r="O6167" s="7">
        <f>IFERROR(VLOOKUP(SiscoTable[[#This Row],[Código]],Hoja2!A:B,2,0)*SiscoTable[[#This Row],[Stock_actual]],0)</f>
        <v>176.4</v>
      </c>
      <c r="P6167" s="6" t="s">
        <v>983</v>
      </c>
      <c r="Q6167" s="7">
        <v>10</v>
      </c>
      <c r="R6167" s="7">
        <v>0</v>
      </c>
      <c r="S6167" s="7" t="s">
        <v>11927</v>
      </c>
      <c r="BI6167"/>
      <c r="BJ6167"/>
    </row>
    <row r="6168" spans="2:62" x14ac:dyDescent="0.4">
      <c r="B6168" s="1">
        <v>28296</v>
      </c>
      <c r="C6168" s="6" t="s">
        <v>8</v>
      </c>
      <c r="D6168" s="6" t="s">
        <v>8</v>
      </c>
      <c r="E6168" s="6" t="s">
        <v>3268</v>
      </c>
      <c r="F6168" s="6" t="s">
        <v>3269</v>
      </c>
      <c r="G6168" s="6" t="s">
        <v>4996</v>
      </c>
      <c r="H6168" s="6" t="s">
        <v>3404</v>
      </c>
      <c r="I6168" s="6" t="s">
        <v>5147</v>
      </c>
      <c r="J6168" s="6" t="s">
        <v>5</v>
      </c>
      <c r="K6168" s="7">
        <v>6.33</v>
      </c>
      <c r="L6168" s="7">
        <f>IFERROR(VLOOKUP(SiscoTable[[#This Row],[Código]],Hoja2!A:B,2,0)*SiscoTable[[#This Row],[Provta(Uns)]],0)</f>
        <v>7.5960000000000001</v>
      </c>
      <c r="M6168" s="7">
        <v>0</v>
      </c>
      <c r="N6168" s="7">
        <v>29</v>
      </c>
      <c r="O6168" s="7">
        <f>IFERROR(VLOOKUP(SiscoTable[[#This Row],[Código]],Hoja2!A:B,2,0)*SiscoTable[[#This Row],[Stock_actual]],0)</f>
        <v>34.799999999999997</v>
      </c>
      <c r="P6168" s="6" t="s">
        <v>626</v>
      </c>
      <c r="Q6168" s="7">
        <v>7</v>
      </c>
      <c r="R6168" s="7">
        <v>0</v>
      </c>
      <c r="S6168" s="7" t="s">
        <v>11927</v>
      </c>
      <c r="BI6168"/>
      <c r="BJ6168"/>
    </row>
    <row r="6169" spans="2:62" x14ac:dyDescent="0.4">
      <c r="B6169" s="1">
        <v>28297</v>
      </c>
      <c r="C6169" s="6" t="s">
        <v>25</v>
      </c>
      <c r="D6169" s="6" t="s">
        <v>30</v>
      </c>
      <c r="E6169" s="6" t="s">
        <v>8482</v>
      </c>
      <c r="F6169" s="6" t="s">
        <v>10720</v>
      </c>
      <c r="G6169" s="6" t="s">
        <v>11105</v>
      </c>
      <c r="H6169" s="6" t="s">
        <v>11117</v>
      </c>
      <c r="I6169" s="6" t="s">
        <v>11152</v>
      </c>
      <c r="J6169" s="6" t="s">
        <v>5</v>
      </c>
      <c r="K6169" s="7">
        <v>23.17</v>
      </c>
      <c r="L6169" s="7">
        <f>IFERROR(VLOOKUP(SiscoTable[[#This Row],[Código]],Hoja2!A:B,2,0)*SiscoTable[[#This Row],[Provta(Uns)]],0)</f>
        <v>322.06300000000005</v>
      </c>
      <c r="M6169" s="7">
        <v>0</v>
      </c>
      <c r="N6169" s="7">
        <v>43</v>
      </c>
      <c r="O6169" s="7">
        <f>IFERROR(VLOOKUP(SiscoTable[[#This Row],[Código]],Hoja2!A:B,2,0)*SiscoTable[[#This Row],[Stock_actual]],0)</f>
        <v>597.70000000000005</v>
      </c>
      <c r="P6169" s="6" t="s">
        <v>1054</v>
      </c>
      <c r="Q6169" s="7">
        <v>25</v>
      </c>
      <c r="R6169" s="7">
        <v>0</v>
      </c>
      <c r="S6169" s="7" t="s">
        <v>11926</v>
      </c>
      <c r="BI6169"/>
      <c r="BJ6169"/>
    </row>
    <row r="6170" spans="2:62" x14ac:dyDescent="0.4">
      <c r="B6170" s="1">
        <v>28298</v>
      </c>
      <c r="C6170" s="6" t="s">
        <v>30</v>
      </c>
      <c r="D6170" s="6" t="s">
        <v>30</v>
      </c>
      <c r="E6170" s="6" t="s">
        <v>469</v>
      </c>
      <c r="F6170" s="6" t="s">
        <v>59</v>
      </c>
      <c r="G6170" s="6" t="s">
        <v>59</v>
      </c>
      <c r="H6170" s="6" t="s">
        <v>153</v>
      </c>
      <c r="I6170" s="6" t="s">
        <v>971</v>
      </c>
      <c r="J6170" s="6" t="s">
        <v>5</v>
      </c>
      <c r="K6170" s="7">
        <v>19.670000000000002</v>
      </c>
      <c r="L6170" s="7">
        <f>IFERROR(VLOOKUP(SiscoTable[[#This Row],[Código]],Hoja2!A:B,2,0)*SiscoTable[[#This Row],[Provta(Uns)]],0)</f>
        <v>86.548000000000016</v>
      </c>
      <c r="M6170" s="7">
        <v>0</v>
      </c>
      <c r="N6170" s="7">
        <v>17</v>
      </c>
      <c r="O6170" s="7">
        <f>IFERROR(VLOOKUP(SiscoTable[[#This Row],[Código]],Hoja2!A:B,2,0)*SiscoTable[[#This Row],[Stock_actual]],0)</f>
        <v>74.800000000000011</v>
      </c>
      <c r="P6170" s="6" t="s">
        <v>812</v>
      </c>
      <c r="Q6170" s="7">
        <v>22</v>
      </c>
      <c r="R6170" s="7">
        <v>39.760000000000005</v>
      </c>
      <c r="S6170" s="7" t="s">
        <v>11927</v>
      </c>
      <c r="BI6170"/>
      <c r="BJ6170"/>
    </row>
    <row r="6171" spans="2:62" x14ac:dyDescent="0.4">
      <c r="B6171" s="1">
        <v>28299</v>
      </c>
      <c r="C6171" s="6" t="s">
        <v>25</v>
      </c>
      <c r="D6171" s="6" t="s">
        <v>25</v>
      </c>
      <c r="E6171" s="6" t="s">
        <v>469</v>
      </c>
      <c r="F6171" s="6" t="s">
        <v>1050</v>
      </c>
      <c r="G6171" s="6" t="s">
        <v>1309</v>
      </c>
      <c r="H6171" s="6" t="s">
        <v>1066</v>
      </c>
      <c r="I6171" s="6" t="s">
        <v>1367</v>
      </c>
      <c r="J6171" s="6" t="s">
        <v>5</v>
      </c>
      <c r="K6171" s="7">
        <v>85.5</v>
      </c>
      <c r="L6171" s="7">
        <f>IFERROR(VLOOKUP(SiscoTable[[#This Row],[Código]],Hoja2!A:B,2,0)*SiscoTable[[#This Row],[Provta(Uns)]],0)</f>
        <v>324.89999999999998</v>
      </c>
      <c r="M6171" s="7">
        <v>0</v>
      </c>
      <c r="N6171" s="7">
        <v>67</v>
      </c>
      <c r="O6171" s="7">
        <f>IFERROR(VLOOKUP(SiscoTable[[#This Row],[Código]],Hoja2!A:B,2,0)*SiscoTable[[#This Row],[Stock_actual]],0)</f>
        <v>254.6</v>
      </c>
      <c r="P6171" s="6" t="s">
        <v>751</v>
      </c>
      <c r="Q6171" s="7">
        <v>94</v>
      </c>
      <c r="R6171" s="7">
        <v>172.4</v>
      </c>
      <c r="S6171" s="7" t="s">
        <v>11927</v>
      </c>
      <c r="BI6171"/>
      <c r="BJ6171"/>
    </row>
    <row r="6172" spans="2:62" x14ac:dyDescent="0.4">
      <c r="B6172" s="1">
        <v>28300</v>
      </c>
      <c r="C6172" s="6" t="s">
        <v>25</v>
      </c>
      <c r="D6172" s="6" t="s">
        <v>25</v>
      </c>
      <c r="E6172" s="6" t="s">
        <v>469</v>
      </c>
      <c r="F6172" s="6" t="s">
        <v>1050</v>
      </c>
      <c r="G6172" s="6" t="s">
        <v>1309</v>
      </c>
      <c r="H6172" s="6" t="s">
        <v>1066</v>
      </c>
      <c r="I6172" s="6" t="s">
        <v>1368</v>
      </c>
      <c r="J6172" s="6" t="s">
        <v>5</v>
      </c>
      <c r="K6172" s="7">
        <v>101</v>
      </c>
      <c r="L6172" s="7">
        <f>IFERROR(VLOOKUP(SiscoTable[[#This Row],[Código]],Hoja2!A:B,2,0)*SiscoTable[[#This Row],[Provta(Uns)]],0)</f>
        <v>323.20000000000005</v>
      </c>
      <c r="M6172" s="7">
        <v>0</v>
      </c>
      <c r="N6172" s="7">
        <v>75</v>
      </c>
      <c r="O6172" s="7">
        <f>IFERROR(VLOOKUP(SiscoTable[[#This Row],[Código]],Hoja2!A:B,2,0)*SiscoTable[[#This Row],[Stock_actual]],0)</f>
        <v>240</v>
      </c>
      <c r="P6172" s="6" t="s">
        <v>144</v>
      </c>
      <c r="Q6172" s="7">
        <v>111</v>
      </c>
      <c r="R6172" s="7">
        <v>201.34000000000003</v>
      </c>
      <c r="S6172" s="7" t="s">
        <v>11927</v>
      </c>
      <c r="BI6172"/>
      <c r="BJ6172"/>
    </row>
    <row r="6173" spans="2:62" x14ac:dyDescent="0.4">
      <c r="B6173" s="1">
        <v>28301</v>
      </c>
      <c r="C6173" s="6" t="s">
        <v>8</v>
      </c>
      <c r="D6173" s="6" t="s">
        <v>30</v>
      </c>
      <c r="E6173" s="6" t="s">
        <v>3268</v>
      </c>
      <c r="F6173" s="6" t="s">
        <v>3269</v>
      </c>
      <c r="G6173" s="6" t="s">
        <v>5543</v>
      </c>
      <c r="H6173" s="6" t="s">
        <v>5571</v>
      </c>
      <c r="I6173" s="6" t="s">
        <v>5719</v>
      </c>
      <c r="J6173" s="6" t="s">
        <v>5</v>
      </c>
      <c r="K6173" s="7">
        <v>28.17</v>
      </c>
      <c r="L6173" s="7">
        <f>IFERROR(VLOOKUP(SiscoTable[[#This Row],[Código]],Hoja2!A:B,2,0)*SiscoTable[[#This Row],[Provta(Uns)]],0)</f>
        <v>42.255000000000003</v>
      </c>
      <c r="M6173" s="7">
        <v>60</v>
      </c>
      <c r="N6173" s="7">
        <v>0</v>
      </c>
      <c r="O6173" s="7">
        <f>IFERROR(VLOOKUP(SiscoTable[[#This Row],[Código]],Hoja2!A:B,2,0)*SiscoTable[[#This Row],[Stock_actual]],0)</f>
        <v>0</v>
      </c>
      <c r="P6173" s="6" t="s">
        <v>7</v>
      </c>
      <c r="Q6173" s="7">
        <v>31</v>
      </c>
      <c r="R6173" s="7">
        <v>0</v>
      </c>
      <c r="S6173" s="7" t="s">
        <v>11925</v>
      </c>
      <c r="BI6173"/>
      <c r="BJ6173"/>
    </row>
    <row r="6174" spans="2:62" x14ac:dyDescent="0.4">
      <c r="B6174" s="1">
        <v>28302</v>
      </c>
      <c r="C6174" s="6" t="s">
        <v>8</v>
      </c>
      <c r="D6174" s="6" t="s">
        <v>8</v>
      </c>
      <c r="E6174" s="6" t="s">
        <v>1734</v>
      </c>
      <c r="F6174" s="6" t="s">
        <v>1735</v>
      </c>
      <c r="G6174" s="6" t="s">
        <v>2312</v>
      </c>
      <c r="H6174" s="6" t="s">
        <v>2486</v>
      </c>
      <c r="I6174" s="6" t="s">
        <v>2485</v>
      </c>
      <c r="J6174" s="6" t="s">
        <v>5</v>
      </c>
      <c r="K6174" s="7">
        <v>0</v>
      </c>
      <c r="L6174" s="7">
        <f>IFERROR(VLOOKUP(SiscoTable[[#This Row],[Código]],Hoja2!A:B,2,0)*SiscoTable[[#This Row],[Provta(Uns)]],0)</f>
        <v>0</v>
      </c>
      <c r="M6174" s="7">
        <v>0</v>
      </c>
      <c r="N6174" s="7">
        <v>0</v>
      </c>
      <c r="O6174" s="7">
        <f>IFERROR(VLOOKUP(SiscoTable[[#This Row],[Código]],Hoja2!A:B,2,0)*SiscoTable[[#This Row],[Stock_actual]],0)</f>
        <v>0</v>
      </c>
      <c r="P6174" s="6" t="s">
        <v>7</v>
      </c>
      <c r="Q6174" s="7">
        <v>0</v>
      </c>
      <c r="R6174" s="7">
        <v>0</v>
      </c>
      <c r="S6174" s="7" t="s">
        <v>11925</v>
      </c>
      <c r="BI6174"/>
      <c r="BJ6174"/>
    </row>
    <row r="6175" spans="2:62" x14ac:dyDescent="0.4">
      <c r="B6175" s="1">
        <v>28303</v>
      </c>
      <c r="C6175" s="6" t="s">
        <v>8</v>
      </c>
      <c r="D6175" s="6" t="s">
        <v>8</v>
      </c>
      <c r="E6175" s="6" t="s">
        <v>1734</v>
      </c>
      <c r="F6175" s="6" t="s">
        <v>1735</v>
      </c>
      <c r="G6175" s="6" t="s">
        <v>2312</v>
      </c>
      <c r="H6175" s="6" t="s">
        <v>2486</v>
      </c>
      <c r="I6175" s="6" t="s">
        <v>2487</v>
      </c>
      <c r="J6175" s="6" t="s">
        <v>5</v>
      </c>
      <c r="K6175" s="7">
        <v>0.17</v>
      </c>
      <c r="L6175" s="7">
        <f>IFERROR(VLOOKUP(SiscoTable[[#This Row],[Código]],Hoja2!A:B,2,0)*SiscoTable[[#This Row],[Provta(Uns)]],0)</f>
        <v>14.773000000000001</v>
      </c>
      <c r="M6175" s="7">
        <v>0</v>
      </c>
      <c r="N6175" s="7">
        <v>0</v>
      </c>
      <c r="O6175" s="7">
        <f>IFERROR(VLOOKUP(SiscoTable[[#This Row],[Código]],Hoja2!A:B,2,0)*SiscoTable[[#This Row],[Stock_actual]],0)</f>
        <v>0</v>
      </c>
      <c r="P6175" s="6" t="s">
        <v>7</v>
      </c>
      <c r="Q6175" s="7">
        <v>0</v>
      </c>
      <c r="R6175" s="7">
        <v>0</v>
      </c>
      <c r="S6175" s="7" t="s">
        <v>11925</v>
      </c>
      <c r="BI6175"/>
      <c r="BJ6175"/>
    </row>
    <row r="6176" spans="2:62" x14ac:dyDescent="0.4">
      <c r="B6176" s="1">
        <v>28304</v>
      </c>
      <c r="C6176" s="6" t="s">
        <v>8</v>
      </c>
      <c r="D6176" s="6" t="s">
        <v>30</v>
      </c>
      <c r="E6176" s="6" t="s">
        <v>3268</v>
      </c>
      <c r="F6176" s="6" t="s">
        <v>3269</v>
      </c>
      <c r="G6176" s="6" t="s">
        <v>5543</v>
      </c>
      <c r="H6176" s="6" t="s">
        <v>5573</v>
      </c>
      <c r="I6176" s="6" t="s">
        <v>5720</v>
      </c>
      <c r="J6176" s="6" t="s">
        <v>5</v>
      </c>
      <c r="K6176" s="7">
        <v>10.83</v>
      </c>
      <c r="L6176" s="7">
        <f>IFERROR(VLOOKUP(SiscoTable[[#This Row],[Código]],Hoja2!A:B,2,0)*SiscoTable[[#This Row],[Provta(Uns)]],0)</f>
        <v>14.079000000000001</v>
      </c>
      <c r="M6176" s="7">
        <v>36</v>
      </c>
      <c r="N6176" s="7">
        <v>0</v>
      </c>
      <c r="O6176" s="7">
        <f>IFERROR(VLOOKUP(SiscoTable[[#This Row],[Código]],Hoja2!A:B,2,0)*SiscoTable[[#This Row],[Stock_actual]],0)</f>
        <v>0</v>
      </c>
      <c r="P6176" s="6" t="s">
        <v>7</v>
      </c>
      <c r="Q6176" s="7">
        <v>12</v>
      </c>
      <c r="R6176" s="7">
        <v>0</v>
      </c>
      <c r="S6176" s="7" t="s">
        <v>11925</v>
      </c>
      <c r="BI6176"/>
      <c r="BJ6176"/>
    </row>
    <row r="6177" spans="2:62" x14ac:dyDescent="0.4">
      <c r="B6177" s="1">
        <v>28305</v>
      </c>
      <c r="C6177" s="6" t="s">
        <v>25</v>
      </c>
      <c r="D6177" s="6" t="s">
        <v>25</v>
      </c>
      <c r="E6177" s="6" t="s">
        <v>0</v>
      </c>
      <c r="F6177" s="6" t="s">
        <v>73</v>
      </c>
      <c r="G6177" s="6" t="s">
        <v>73</v>
      </c>
      <c r="H6177" s="6" t="s">
        <v>4</v>
      </c>
      <c r="I6177" s="6" t="s">
        <v>81</v>
      </c>
      <c r="J6177" s="6" t="s">
        <v>5</v>
      </c>
      <c r="K6177" s="7">
        <v>95.83</v>
      </c>
      <c r="L6177" s="7">
        <f>IFERROR(VLOOKUP(SiscoTable[[#This Row],[Código]],Hoja2!A:B,2,0)*SiscoTable[[#This Row],[Provta(Uns)]],0)</f>
        <v>479.15</v>
      </c>
      <c r="M6177" s="7">
        <v>0</v>
      </c>
      <c r="N6177" s="7">
        <v>8</v>
      </c>
      <c r="O6177" s="7">
        <f>IFERROR(VLOOKUP(SiscoTable[[#This Row],[Código]],Hoja2!A:B,2,0)*SiscoTable[[#This Row],[Stock_actual]],0)</f>
        <v>40</v>
      </c>
      <c r="P6177" s="6" t="s">
        <v>82</v>
      </c>
      <c r="Q6177" s="7">
        <v>105</v>
      </c>
      <c r="R6177" s="7">
        <v>192.97</v>
      </c>
      <c r="S6177" s="7" t="s">
        <v>11923</v>
      </c>
      <c r="BI6177"/>
      <c r="BJ6177"/>
    </row>
    <row r="6178" spans="2:62" x14ac:dyDescent="0.4">
      <c r="B6178" s="1">
        <v>28306</v>
      </c>
      <c r="C6178" s="6" t="s">
        <v>25</v>
      </c>
      <c r="D6178" s="6" t="s">
        <v>30</v>
      </c>
      <c r="E6178" s="6" t="s">
        <v>8482</v>
      </c>
      <c r="F6178" s="6" t="s">
        <v>9030</v>
      </c>
      <c r="G6178" s="6" t="s">
        <v>10068</v>
      </c>
      <c r="H6178" s="6" t="s">
        <v>10070</v>
      </c>
      <c r="I6178" s="6" t="s">
        <v>10084</v>
      </c>
      <c r="J6178" s="6" t="s">
        <v>5</v>
      </c>
      <c r="K6178" s="7">
        <v>15.83</v>
      </c>
      <c r="L6178" s="7">
        <f>IFERROR(VLOOKUP(SiscoTable[[#This Row],[Código]],Hoja2!A:B,2,0)*SiscoTable[[#This Row],[Provta(Uns)]],0)</f>
        <v>379.92</v>
      </c>
      <c r="M6178" s="7">
        <v>0</v>
      </c>
      <c r="N6178" s="7">
        <v>58</v>
      </c>
      <c r="O6178" s="7">
        <f>IFERROR(VLOOKUP(SiscoTable[[#This Row],[Código]],Hoja2!A:B,2,0)*SiscoTable[[#This Row],[Stock_actual]],0)</f>
        <v>1392</v>
      </c>
      <c r="P6178" s="6" t="s">
        <v>4220</v>
      </c>
      <c r="Q6178" s="7">
        <v>17</v>
      </c>
      <c r="R6178" s="7">
        <v>0</v>
      </c>
      <c r="S6178" s="7" t="s">
        <v>11926</v>
      </c>
      <c r="BI6178"/>
      <c r="BJ6178"/>
    </row>
    <row r="6179" spans="2:62" x14ac:dyDescent="0.4">
      <c r="B6179" s="1">
        <v>28307</v>
      </c>
      <c r="C6179" s="6" t="s">
        <v>30</v>
      </c>
      <c r="D6179" s="6" t="s">
        <v>8</v>
      </c>
      <c r="E6179" s="6" t="s">
        <v>8482</v>
      </c>
      <c r="F6179" s="6" t="s">
        <v>9030</v>
      </c>
      <c r="G6179" s="6" t="s">
        <v>10068</v>
      </c>
      <c r="H6179" s="6" t="s">
        <v>10070</v>
      </c>
      <c r="I6179" s="6" t="s">
        <v>10115</v>
      </c>
      <c r="J6179" s="6" t="s">
        <v>5</v>
      </c>
      <c r="K6179" s="7">
        <v>1.17</v>
      </c>
      <c r="L6179" s="7">
        <f>IFERROR(VLOOKUP(SiscoTable[[#This Row],[Código]],Hoja2!A:B,2,0)*SiscoTable[[#This Row],[Provta(Uns)]],0)</f>
        <v>28.08</v>
      </c>
      <c r="M6179" s="7">
        <v>0</v>
      </c>
      <c r="N6179" s="7">
        <v>0</v>
      </c>
      <c r="O6179" s="7">
        <f>IFERROR(VLOOKUP(SiscoTable[[#This Row],[Código]],Hoja2!A:B,2,0)*SiscoTable[[#This Row],[Stock_actual]],0)</f>
        <v>0</v>
      </c>
      <c r="P6179" s="6" t="s">
        <v>7</v>
      </c>
      <c r="Q6179" s="7">
        <v>1</v>
      </c>
      <c r="R6179" s="7">
        <v>2.4</v>
      </c>
      <c r="S6179" s="7" t="s">
        <v>11926</v>
      </c>
      <c r="BI6179"/>
      <c r="BJ6179"/>
    </row>
    <row r="6180" spans="2:62" x14ac:dyDescent="0.4">
      <c r="B6180" s="1">
        <v>28308</v>
      </c>
      <c r="C6180" s="6" t="s">
        <v>30</v>
      </c>
      <c r="D6180" s="6" t="s">
        <v>8</v>
      </c>
      <c r="E6180" s="6" t="s">
        <v>8482</v>
      </c>
      <c r="F6180" s="6" t="s">
        <v>10720</v>
      </c>
      <c r="G6180" s="6" t="s">
        <v>11322</v>
      </c>
      <c r="H6180" s="6" t="s">
        <v>9039</v>
      </c>
      <c r="I6180" s="6" t="s">
        <v>11354</v>
      </c>
      <c r="J6180" s="6" t="s">
        <v>5</v>
      </c>
      <c r="K6180" s="7">
        <v>7.17</v>
      </c>
      <c r="L6180" s="7">
        <f>IFERROR(VLOOKUP(SiscoTable[[#This Row],[Código]],Hoja2!A:B,2,0)*SiscoTable[[#This Row],[Provta(Uns)]],0)</f>
        <v>92.492999999999995</v>
      </c>
      <c r="M6180" s="7">
        <v>0</v>
      </c>
      <c r="N6180" s="7">
        <v>0</v>
      </c>
      <c r="O6180" s="7">
        <f>IFERROR(VLOOKUP(SiscoTable[[#This Row],[Código]],Hoja2!A:B,2,0)*SiscoTable[[#This Row],[Stock_actual]],0)</f>
        <v>0</v>
      </c>
      <c r="P6180" s="6" t="s">
        <v>7</v>
      </c>
      <c r="Q6180" s="7">
        <v>8</v>
      </c>
      <c r="R6180" s="7">
        <v>14.399999999999999</v>
      </c>
      <c r="S6180" s="7" t="s">
        <v>11926</v>
      </c>
      <c r="BI6180"/>
      <c r="BJ6180"/>
    </row>
    <row r="6181" spans="2:62" x14ac:dyDescent="0.4">
      <c r="B6181" s="1">
        <v>28309</v>
      </c>
      <c r="C6181" s="6" t="s">
        <v>30</v>
      </c>
      <c r="D6181" s="6" t="s">
        <v>8</v>
      </c>
      <c r="E6181" s="6" t="s">
        <v>8482</v>
      </c>
      <c r="F6181" s="6" t="s">
        <v>9030</v>
      </c>
      <c r="G6181" s="6" t="s">
        <v>9678</v>
      </c>
      <c r="H6181" s="6" t="s">
        <v>9698</v>
      </c>
      <c r="I6181" s="6" t="s">
        <v>9755</v>
      </c>
      <c r="J6181" s="6" t="s">
        <v>5</v>
      </c>
      <c r="K6181" s="7">
        <v>4</v>
      </c>
      <c r="L6181" s="7">
        <f>IFERROR(VLOOKUP(SiscoTable[[#This Row],[Código]],Hoja2!A:B,2,0)*SiscoTable[[#This Row],[Provta(Uns)]],0)</f>
        <v>60.8</v>
      </c>
      <c r="M6181" s="7">
        <v>24</v>
      </c>
      <c r="N6181" s="7">
        <v>0</v>
      </c>
      <c r="O6181" s="7">
        <f>IFERROR(VLOOKUP(SiscoTable[[#This Row],[Código]],Hoja2!A:B,2,0)*SiscoTable[[#This Row],[Stock_actual]],0)</f>
        <v>0</v>
      </c>
      <c r="P6181" s="6" t="s">
        <v>7</v>
      </c>
      <c r="Q6181" s="7">
        <v>4</v>
      </c>
      <c r="R6181" s="7">
        <v>0</v>
      </c>
      <c r="S6181" s="7" t="s">
        <v>11926</v>
      </c>
      <c r="BI6181"/>
      <c r="BJ6181"/>
    </row>
    <row r="6182" spans="2:62" x14ac:dyDescent="0.4">
      <c r="B6182" s="1">
        <v>28310</v>
      </c>
      <c r="C6182" s="6" t="s">
        <v>30</v>
      </c>
      <c r="D6182" s="6" t="s">
        <v>8</v>
      </c>
      <c r="E6182" s="6" t="s">
        <v>8482</v>
      </c>
      <c r="F6182" s="6" t="s">
        <v>10720</v>
      </c>
      <c r="G6182" s="6" t="s">
        <v>11322</v>
      </c>
      <c r="H6182" s="6" t="s">
        <v>9039</v>
      </c>
      <c r="I6182" s="6" t="s">
        <v>11355</v>
      </c>
      <c r="J6182" s="6" t="s">
        <v>5</v>
      </c>
      <c r="K6182" s="7">
        <v>6.17</v>
      </c>
      <c r="L6182" s="7">
        <f>IFERROR(VLOOKUP(SiscoTable[[#This Row],[Código]],Hoja2!A:B,2,0)*SiscoTable[[#This Row],[Provta(Uns)]],0)</f>
        <v>49.8536</v>
      </c>
      <c r="M6182" s="7">
        <v>0</v>
      </c>
      <c r="N6182" s="7">
        <v>21</v>
      </c>
      <c r="O6182" s="7">
        <f>IFERROR(VLOOKUP(SiscoTable[[#This Row],[Código]],Hoja2!A:B,2,0)*SiscoTable[[#This Row],[Stock_actual]],0)</f>
        <v>169.68</v>
      </c>
      <c r="P6182" s="6" t="s">
        <v>1499</v>
      </c>
      <c r="Q6182" s="7">
        <v>7</v>
      </c>
      <c r="R6182" s="7">
        <v>0</v>
      </c>
      <c r="S6182" s="7" t="s">
        <v>11926</v>
      </c>
      <c r="BI6182"/>
      <c r="BJ6182"/>
    </row>
    <row r="6183" spans="2:62" x14ac:dyDescent="0.4">
      <c r="B6183" s="1">
        <v>28311</v>
      </c>
      <c r="C6183" s="6" t="s">
        <v>8</v>
      </c>
      <c r="D6183" s="6" t="s">
        <v>8</v>
      </c>
      <c r="E6183" s="6" t="s">
        <v>8482</v>
      </c>
      <c r="F6183" s="6" t="s">
        <v>10720</v>
      </c>
      <c r="G6183" s="6" t="s">
        <v>10981</v>
      </c>
      <c r="H6183" s="6" t="s">
        <v>9037</v>
      </c>
      <c r="I6183" s="6" t="s">
        <v>11067</v>
      </c>
      <c r="J6183" s="6" t="s">
        <v>5</v>
      </c>
      <c r="K6183" s="7">
        <v>0.67</v>
      </c>
      <c r="L6183" s="7">
        <f>IFERROR(VLOOKUP(SiscoTable[[#This Row],[Código]],Hoja2!A:B,2,0)*SiscoTable[[#This Row],[Provta(Uns)]],0)</f>
        <v>4.3550000000000004</v>
      </c>
      <c r="M6183" s="7">
        <v>0</v>
      </c>
      <c r="N6183" s="7">
        <v>0</v>
      </c>
      <c r="O6183" s="7">
        <f>IFERROR(VLOOKUP(SiscoTable[[#This Row],[Código]],Hoja2!A:B,2,0)*SiscoTable[[#This Row],[Stock_actual]],0)</f>
        <v>0</v>
      </c>
      <c r="P6183" s="6" t="s">
        <v>7</v>
      </c>
      <c r="Q6183" s="7">
        <v>1</v>
      </c>
      <c r="R6183" s="7">
        <v>1.2</v>
      </c>
      <c r="S6183" s="7" t="s">
        <v>11926</v>
      </c>
      <c r="BI6183"/>
      <c r="BJ6183"/>
    </row>
    <row r="6184" spans="2:62" x14ac:dyDescent="0.4">
      <c r="B6184" s="1">
        <v>28312</v>
      </c>
      <c r="C6184" s="6" t="s">
        <v>30</v>
      </c>
      <c r="D6184" s="6" t="s">
        <v>30</v>
      </c>
      <c r="E6184" s="6" t="s">
        <v>8482</v>
      </c>
      <c r="F6184" s="6" t="s">
        <v>10720</v>
      </c>
      <c r="G6184" s="6" t="s">
        <v>10981</v>
      </c>
      <c r="H6184" s="6" t="s">
        <v>9037</v>
      </c>
      <c r="I6184" s="6" t="s">
        <v>11017</v>
      </c>
      <c r="J6184" s="6" t="s">
        <v>5</v>
      </c>
      <c r="K6184" s="7">
        <v>5.83</v>
      </c>
      <c r="L6184" s="7">
        <f>IFERROR(VLOOKUP(SiscoTable[[#This Row],[Código]],Hoja2!A:B,2,0)*SiscoTable[[#This Row],[Provta(Uns)]],0)</f>
        <v>34.397000000000006</v>
      </c>
      <c r="M6184" s="7">
        <v>0</v>
      </c>
      <c r="N6184" s="7">
        <v>26</v>
      </c>
      <c r="O6184" s="7">
        <f>IFERROR(VLOOKUP(SiscoTable[[#This Row],[Código]],Hoja2!A:B,2,0)*SiscoTable[[#This Row],[Stock_actual]],0)</f>
        <v>153.4</v>
      </c>
      <c r="P6184" s="6" t="s">
        <v>1060</v>
      </c>
      <c r="Q6184" s="7">
        <v>6</v>
      </c>
      <c r="R6184" s="7">
        <v>0</v>
      </c>
      <c r="S6184" s="7" t="s">
        <v>11926</v>
      </c>
      <c r="BI6184"/>
      <c r="BJ6184"/>
    </row>
    <row r="6185" spans="2:62" x14ac:dyDescent="0.4">
      <c r="B6185" s="1">
        <v>28313</v>
      </c>
      <c r="C6185" s="6" t="s">
        <v>8</v>
      </c>
      <c r="D6185" s="6" t="s">
        <v>8</v>
      </c>
      <c r="E6185" s="6" t="s">
        <v>8482</v>
      </c>
      <c r="F6185" s="6" t="s">
        <v>10720</v>
      </c>
      <c r="G6185" s="6" t="s">
        <v>10981</v>
      </c>
      <c r="H6185" s="6" t="s">
        <v>9037</v>
      </c>
      <c r="I6185" s="6" t="s">
        <v>11070</v>
      </c>
      <c r="J6185" s="6" t="s">
        <v>5</v>
      </c>
      <c r="K6185" s="7">
        <v>3.67</v>
      </c>
      <c r="L6185" s="7">
        <f>IFERROR(VLOOKUP(SiscoTable[[#This Row],[Código]],Hoja2!A:B,2,0)*SiscoTable[[#This Row],[Provta(Uns)]],0)</f>
        <v>21.653000000000002</v>
      </c>
      <c r="M6185" s="7">
        <v>0</v>
      </c>
      <c r="N6185" s="7">
        <v>13</v>
      </c>
      <c r="O6185" s="7">
        <f>IFERROR(VLOOKUP(SiscoTable[[#This Row],[Código]],Hoja2!A:B,2,0)*SiscoTable[[#This Row],[Stock_actual]],0)</f>
        <v>76.7</v>
      </c>
      <c r="P6185" s="6" t="s">
        <v>3837</v>
      </c>
      <c r="Q6185" s="7">
        <v>4</v>
      </c>
      <c r="R6185" s="7">
        <v>0</v>
      </c>
      <c r="S6185" s="7" t="s">
        <v>11926</v>
      </c>
      <c r="BI6185"/>
      <c r="BJ6185"/>
    </row>
    <row r="6186" spans="2:62" x14ac:dyDescent="0.4">
      <c r="B6186" s="1">
        <v>28314</v>
      </c>
      <c r="C6186" s="6" t="s">
        <v>30</v>
      </c>
      <c r="D6186" s="6" t="s">
        <v>30</v>
      </c>
      <c r="E6186" s="6" t="s">
        <v>8482</v>
      </c>
      <c r="F6186" s="6" t="s">
        <v>10720</v>
      </c>
      <c r="G6186" s="6" t="s">
        <v>10981</v>
      </c>
      <c r="H6186" s="6" t="s">
        <v>9037</v>
      </c>
      <c r="I6186" s="6" t="s">
        <v>11018</v>
      </c>
      <c r="J6186" s="6" t="s">
        <v>5</v>
      </c>
      <c r="K6186" s="7">
        <v>4.67</v>
      </c>
      <c r="L6186" s="7">
        <f>IFERROR(VLOOKUP(SiscoTable[[#This Row],[Código]],Hoja2!A:B,2,0)*SiscoTable[[#This Row],[Provta(Uns)]],0)</f>
        <v>27.553000000000001</v>
      </c>
      <c r="M6186" s="7">
        <v>0</v>
      </c>
      <c r="N6186" s="7">
        <v>10</v>
      </c>
      <c r="O6186" s="7">
        <f>IFERROR(VLOOKUP(SiscoTable[[#This Row],[Código]],Hoja2!A:B,2,0)*SiscoTable[[#This Row],[Stock_actual]],0)</f>
        <v>59</v>
      </c>
      <c r="P6186" s="6" t="s">
        <v>518</v>
      </c>
      <c r="Q6186" s="7">
        <v>5</v>
      </c>
      <c r="R6186" s="7">
        <v>0</v>
      </c>
      <c r="S6186" s="7" t="s">
        <v>11926</v>
      </c>
      <c r="BI6186"/>
      <c r="BJ6186"/>
    </row>
    <row r="6187" spans="2:62" x14ac:dyDescent="0.4">
      <c r="B6187" s="1">
        <v>28315</v>
      </c>
      <c r="C6187" s="6" t="s">
        <v>8</v>
      </c>
      <c r="D6187" s="6" t="s">
        <v>8</v>
      </c>
      <c r="E6187" s="6" t="s">
        <v>8482</v>
      </c>
      <c r="F6187" s="6" t="s">
        <v>10720</v>
      </c>
      <c r="G6187" s="6" t="s">
        <v>10981</v>
      </c>
      <c r="H6187" s="6" t="s">
        <v>9037</v>
      </c>
      <c r="I6187" s="6" t="s">
        <v>11068</v>
      </c>
      <c r="J6187" s="6" t="s">
        <v>5</v>
      </c>
      <c r="K6187" s="7">
        <v>0.67</v>
      </c>
      <c r="L6187" s="7">
        <f>IFERROR(VLOOKUP(SiscoTable[[#This Row],[Código]],Hoja2!A:B,2,0)*SiscoTable[[#This Row],[Provta(Uns)]],0)</f>
        <v>4.3550000000000004</v>
      </c>
      <c r="M6187" s="7">
        <v>0</v>
      </c>
      <c r="N6187" s="7">
        <v>7</v>
      </c>
      <c r="O6187" s="7">
        <f>IFERROR(VLOOKUP(SiscoTable[[#This Row],[Código]],Hoja2!A:B,2,0)*SiscoTable[[#This Row],[Stock_actual]],0)</f>
        <v>45.5</v>
      </c>
      <c r="P6187" s="6" t="s">
        <v>345</v>
      </c>
      <c r="Q6187" s="7">
        <v>1</v>
      </c>
      <c r="R6187" s="7">
        <v>0</v>
      </c>
      <c r="S6187" s="7" t="s">
        <v>11926</v>
      </c>
      <c r="BI6187"/>
      <c r="BJ6187"/>
    </row>
    <row r="6188" spans="2:62" x14ac:dyDescent="0.4">
      <c r="B6188" s="1">
        <v>28316</v>
      </c>
      <c r="C6188" s="6" t="s">
        <v>8</v>
      </c>
      <c r="D6188" s="6" t="s">
        <v>8</v>
      </c>
      <c r="E6188" s="6" t="s">
        <v>8482</v>
      </c>
      <c r="F6188" s="6" t="s">
        <v>10720</v>
      </c>
      <c r="G6188" s="6" t="s">
        <v>10981</v>
      </c>
      <c r="H6188" s="6" t="s">
        <v>9037</v>
      </c>
      <c r="I6188" s="6" t="s">
        <v>11071</v>
      </c>
      <c r="J6188" s="6" t="s">
        <v>5</v>
      </c>
      <c r="K6188" s="7">
        <v>0</v>
      </c>
      <c r="L6188" s="7">
        <f>IFERROR(VLOOKUP(SiscoTable[[#This Row],[Código]],Hoja2!A:B,2,0)*SiscoTable[[#This Row],[Provta(Uns)]],0)</f>
        <v>0</v>
      </c>
      <c r="M6188" s="7">
        <v>0</v>
      </c>
      <c r="N6188" s="7">
        <v>0</v>
      </c>
      <c r="O6188" s="7">
        <f>IFERROR(VLOOKUP(SiscoTable[[#This Row],[Código]],Hoja2!A:B,2,0)*SiscoTable[[#This Row],[Stock_actual]],0)</f>
        <v>0</v>
      </c>
      <c r="P6188" s="6" t="s">
        <v>7</v>
      </c>
      <c r="Q6188" s="7">
        <v>0</v>
      </c>
      <c r="R6188" s="7">
        <v>0</v>
      </c>
      <c r="S6188" s="7" t="s">
        <v>11926</v>
      </c>
      <c r="BI6188"/>
      <c r="BJ6188"/>
    </row>
    <row r="6189" spans="2:62" x14ac:dyDescent="0.4">
      <c r="B6189" s="1">
        <v>28317</v>
      </c>
      <c r="C6189" s="6" t="s">
        <v>8</v>
      </c>
      <c r="D6189" s="6" t="s">
        <v>8</v>
      </c>
      <c r="E6189" s="6" t="s">
        <v>8482</v>
      </c>
      <c r="F6189" s="6" t="s">
        <v>10720</v>
      </c>
      <c r="G6189" s="6" t="s">
        <v>11504</v>
      </c>
      <c r="H6189" s="6" t="s">
        <v>9037</v>
      </c>
      <c r="I6189" s="6" t="s">
        <v>11558</v>
      </c>
      <c r="J6189" s="6" t="s">
        <v>5</v>
      </c>
      <c r="K6189" s="7">
        <v>2.83</v>
      </c>
      <c r="L6189" s="7">
        <f>IFERROR(VLOOKUP(SiscoTable[[#This Row],[Código]],Hoja2!A:B,2,0)*SiscoTable[[#This Row],[Provta(Uns)]],0)</f>
        <v>16.697000000000003</v>
      </c>
      <c r="M6189" s="7">
        <v>0</v>
      </c>
      <c r="N6189" s="7">
        <v>15</v>
      </c>
      <c r="O6189" s="7">
        <f>IFERROR(VLOOKUP(SiscoTable[[#This Row],[Código]],Hoja2!A:B,2,0)*SiscoTable[[#This Row],[Stock_actual]],0)</f>
        <v>88.5</v>
      </c>
      <c r="P6189" s="6" t="s">
        <v>977</v>
      </c>
      <c r="Q6189" s="7">
        <v>3</v>
      </c>
      <c r="R6189" s="7">
        <v>0</v>
      </c>
      <c r="S6189" s="7" t="s">
        <v>11926</v>
      </c>
      <c r="BI6189"/>
      <c r="BJ6189"/>
    </row>
    <row r="6190" spans="2:62" x14ac:dyDescent="0.4">
      <c r="B6190" s="1">
        <v>28318</v>
      </c>
      <c r="C6190" s="6" t="s">
        <v>8</v>
      </c>
      <c r="D6190" s="6" t="s">
        <v>8</v>
      </c>
      <c r="E6190" s="6" t="s">
        <v>8482</v>
      </c>
      <c r="F6190" s="6" t="s">
        <v>10720</v>
      </c>
      <c r="G6190" s="6" t="s">
        <v>11452</v>
      </c>
      <c r="H6190" s="6" t="s">
        <v>9037</v>
      </c>
      <c r="I6190" s="6" t="s">
        <v>11497</v>
      </c>
      <c r="J6190" s="6" t="s">
        <v>7057</v>
      </c>
      <c r="K6190" s="7">
        <v>0</v>
      </c>
      <c r="L6190" s="7">
        <f>IFERROR(VLOOKUP(SiscoTable[[#This Row],[Código]],Hoja2!A:B,2,0)*SiscoTable[[#This Row],[Provta(Uns)]],0)</f>
        <v>0</v>
      </c>
      <c r="M6190" s="7">
        <v>0</v>
      </c>
      <c r="N6190" s="7">
        <v>0</v>
      </c>
      <c r="O6190" s="7">
        <f>IFERROR(VLOOKUP(SiscoTable[[#This Row],[Código]],Hoja2!A:B,2,0)*SiscoTable[[#This Row],[Stock_actual]],0)</f>
        <v>0</v>
      </c>
      <c r="P6190" s="6" t="s">
        <v>7</v>
      </c>
      <c r="Q6190" s="7">
        <v>0</v>
      </c>
      <c r="R6190" s="7">
        <v>0</v>
      </c>
      <c r="S6190" s="7" t="s">
        <v>11926</v>
      </c>
      <c r="BI6190"/>
      <c r="BJ6190"/>
    </row>
    <row r="6191" spans="2:62" x14ac:dyDescent="0.4">
      <c r="B6191" s="1">
        <v>28319</v>
      </c>
      <c r="C6191" s="6" t="s">
        <v>30</v>
      </c>
      <c r="D6191" s="6" t="s">
        <v>8</v>
      </c>
      <c r="E6191" s="6" t="s">
        <v>8482</v>
      </c>
      <c r="F6191" s="6" t="s">
        <v>10720</v>
      </c>
      <c r="G6191" s="6" t="s">
        <v>11504</v>
      </c>
      <c r="H6191" s="6" t="s">
        <v>9037</v>
      </c>
      <c r="I6191" s="6" t="s">
        <v>11522</v>
      </c>
      <c r="J6191" s="6" t="s">
        <v>5</v>
      </c>
      <c r="K6191" s="7">
        <v>4.67</v>
      </c>
      <c r="L6191" s="7">
        <f>IFERROR(VLOOKUP(SiscoTable[[#This Row],[Código]],Hoja2!A:B,2,0)*SiscoTable[[#This Row],[Provta(Uns)]],0)</f>
        <v>52.303999999999995</v>
      </c>
      <c r="M6191" s="7">
        <v>0</v>
      </c>
      <c r="N6191" s="7">
        <v>19</v>
      </c>
      <c r="O6191" s="7">
        <f>IFERROR(VLOOKUP(SiscoTable[[#This Row],[Código]],Hoja2!A:B,2,0)*SiscoTable[[#This Row],[Stock_actual]],0)</f>
        <v>212.79999999999998</v>
      </c>
      <c r="P6191" s="6" t="s">
        <v>507</v>
      </c>
      <c r="Q6191" s="7">
        <v>5</v>
      </c>
      <c r="R6191" s="7">
        <v>0</v>
      </c>
      <c r="S6191" s="7" t="s">
        <v>11926</v>
      </c>
      <c r="BI6191"/>
      <c r="BJ6191"/>
    </row>
    <row r="6192" spans="2:62" x14ac:dyDescent="0.4">
      <c r="B6192" s="1">
        <v>28320</v>
      </c>
      <c r="C6192" s="6" t="s">
        <v>25</v>
      </c>
      <c r="D6192" s="6" t="s">
        <v>30</v>
      </c>
      <c r="E6192" s="6" t="s">
        <v>8482</v>
      </c>
      <c r="F6192" s="6" t="s">
        <v>10720</v>
      </c>
      <c r="G6192" s="6" t="s">
        <v>11322</v>
      </c>
      <c r="H6192" s="6" t="s">
        <v>9037</v>
      </c>
      <c r="I6192" s="6" t="s">
        <v>11336</v>
      </c>
      <c r="J6192" s="6" t="s">
        <v>5</v>
      </c>
      <c r="K6192" s="7">
        <v>9.17</v>
      </c>
      <c r="L6192" s="7">
        <f>IFERROR(VLOOKUP(SiscoTable[[#This Row],[Código]],Hoja2!A:B,2,0)*SiscoTable[[#This Row],[Provta(Uns)]],0)</f>
        <v>109.123</v>
      </c>
      <c r="M6192" s="7">
        <v>0</v>
      </c>
      <c r="N6192" s="7">
        <v>25</v>
      </c>
      <c r="O6192" s="7">
        <f>IFERROR(VLOOKUP(SiscoTable[[#This Row],[Código]],Hoja2!A:B,2,0)*SiscoTable[[#This Row],[Stock_actual]],0)</f>
        <v>297.5</v>
      </c>
      <c r="P6192" s="6" t="s">
        <v>602</v>
      </c>
      <c r="Q6192" s="7">
        <v>10</v>
      </c>
      <c r="R6192" s="7">
        <v>0</v>
      </c>
      <c r="S6192" s="7" t="s">
        <v>11926</v>
      </c>
      <c r="BI6192"/>
      <c r="BJ6192"/>
    </row>
    <row r="6193" spans="2:62" x14ac:dyDescent="0.4">
      <c r="B6193" s="1">
        <v>28321</v>
      </c>
      <c r="C6193" s="6" t="s">
        <v>30</v>
      </c>
      <c r="D6193" s="6" t="s">
        <v>30</v>
      </c>
      <c r="E6193" s="6" t="s">
        <v>469</v>
      </c>
      <c r="F6193" s="6" t="s">
        <v>1050</v>
      </c>
      <c r="G6193" s="6" t="s">
        <v>1309</v>
      </c>
      <c r="H6193" s="6" t="s">
        <v>1066</v>
      </c>
      <c r="I6193" s="6" t="s">
        <v>1412</v>
      </c>
      <c r="J6193" s="6" t="s">
        <v>5</v>
      </c>
      <c r="K6193" s="7">
        <v>12.67</v>
      </c>
      <c r="L6193" s="7">
        <f>IFERROR(VLOOKUP(SiscoTable[[#This Row],[Código]],Hoja2!A:B,2,0)*SiscoTable[[#This Row],[Provta(Uns)]],0)</f>
        <v>44.344999999999999</v>
      </c>
      <c r="M6193" s="7">
        <v>0</v>
      </c>
      <c r="N6193" s="7">
        <v>1</v>
      </c>
      <c r="O6193" s="7">
        <f>IFERROR(VLOOKUP(SiscoTable[[#This Row],[Código]],Hoja2!A:B,2,0)*SiscoTable[[#This Row],[Stock_actual]],0)</f>
        <v>3.5</v>
      </c>
      <c r="P6193" s="6" t="s">
        <v>80</v>
      </c>
      <c r="Q6193" s="7">
        <v>14</v>
      </c>
      <c r="R6193" s="7">
        <v>25.04</v>
      </c>
      <c r="S6193" s="7" t="s">
        <v>11927</v>
      </c>
      <c r="BI6193"/>
      <c r="BJ6193"/>
    </row>
    <row r="6194" spans="2:62" x14ac:dyDescent="0.4">
      <c r="B6194" s="1">
        <v>28322</v>
      </c>
      <c r="C6194" s="6" t="s">
        <v>30</v>
      </c>
      <c r="D6194" s="6" t="s">
        <v>30</v>
      </c>
      <c r="E6194" s="6" t="s">
        <v>469</v>
      </c>
      <c r="F6194" s="6" t="s">
        <v>1050</v>
      </c>
      <c r="G6194" s="6" t="s">
        <v>1309</v>
      </c>
      <c r="H6194" s="6" t="s">
        <v>1066</v>
      </c>
      <c r="I6194" s="6" t="s">
        <v>1413</v>
      </c>
      <c r="J6194" s="6" t="s">
        <v>5</v>
      </c>
      <c r="K6194" s="7">
        <v>11.5</v>
      </c>
      <c r="L6194" s="7">
        <f>IFERROR(VLOOKUP(SiscoTable[[#This Row],[Código]],Hoja2!A:B,2,0)*SiscoTable[[#This Row],[Provta(Uns)]],0)</f>
        <v>41.4</v>
      </c>
      <c r="M6194" s="7">
        <v>0</v>
      </c>
      <c r="N6194" s="7">
        <v>2.83</v>
      </c>
      <c r="O6194" s="7">
        <f>IFERROR(VLOOKUP(SiscoTable[[#This Row],[Código]],Hoja2!A:B,2,0)*SiscoTable[[#This Row],[Stock_actual]],0)</f>
        <v>10.188000000000001</v>
      </c>
      <c r="P6194" s="6" t="s">
        <v>29</v>
      </c>
      <c r="Q6194" s="7">
        <v>13</v>
      </c>
      <c r="R6194" s="7">
        <v>22.630000000000003</v>
      </c>
      <c r="S6194" s="7" t="s">
        <v>11927</v>
      </c>
      <c r="BI6194"/>
      <c r="BJ6194"/>
    </row>
    <row r="6195" spans="2:62" x14ac:dyDescent="0.4">
      <c r="B6195" s="1">
        <v>28325</v>
      </c>
      <c r="C6195" s="6" t="s">
        <v>30</v>
      </c>
      <c r="D6195" s="6" t="s">
        <v>8</v>
      </c>
      <c r="E6195" s="6" t="s">
        <v>3268</v>
      </c>
      <c r="F6195" s="6" t="s">
        <v>3269</v>
      </c>
      <c r="G6195" s="6" t="s">
        <v>4161</v>
      </c>
      <c r="H6195" s="6" t="s">
        <v>4181</v>
      </c>
      <c r="I6195" s="6" t="s">
        <v>4180</v>
      </c>
      <c r="J6195" s="6" t="s">
        <v>5</v>
      </c>
      <c r="K6195" s="7">
        <v>4.67</v>
      </c>
      <c r="L6195" s="7">
        <f>IFERROR(VLOOKUP(SiscoTable[[#This Row],[Código]],Hoja2!A:B,2,0)*SiscoTable[[#This Row],[Provta(Uns)]],0)</f>
        <v>63.045000000000002</v>
      </c>
      <c r="M6195" s="7">
        <v>0</v>
      </c>
      <c r="N6195" s="7">
        <v>8</v>
      </c>
      <c r="O6195" s="7">
        <f>IFERROR(VLOOKUP(SiscoTable[[#This Row],[Código]],Hoja2!A:B,2,0)*SiscoTable[[#This Row],[Stock_actual]],0)</f>
        <v>108</v>
      </c>
      <c r="P6195" s="6" t="s">
        <v>788</v>
      </c>
      <c r="Q6195" s="7">
        <v>5</v>
      </c>
      <c r="R6195" s="7">
        <v>0</v>
      </c>
      <c r="S6195" s="7" t="s">
        <v>11925</v>
      </c>
      <c r="BI6195"/>
      <c r="BJ6195"/>
    </row>
    <row r="6196" spans="2:62" x14ac:dyDescent="0.4">
      <c r="B6196" s="1">
        <v>28328</v>
      </c>
      <c r="C6196" s="6" t="s">
        <v>8</v>
      </c>
      <c r="D6196" s="6" t="s">
        <v>8</v>
      </c>
      <c r="E6196" s="6" t="s">
        <v>8482</v>
      </c>
      <c r="F6196" s="6" t="s">
        <v>10720</v>
      </c>
      <c r="G6196" s="6" t="s">
        <v>10981</v>
      </c>
      <c r="H6196" s="6" t="s">
        <v>9037</v>
      </c>
      <c r="I6196" s="6" t="s">
        <v>11079</v>
      </c>
      <c r="J6196" s="6" t="s">
        <v>5</v>
      </c>
      <c r="K6196" s="7">
        <v>1.83</v>
      </c>
      <c r="L6196" s="7">
        <f>IFERROR(VLOOKUP(SiscoTable[[#This Row],[Código]],Hoja2!A:B,2,0)*SiscoTable[[#This Row],[Provta(Uns)]],0)</f>
        <v>24.155999999999999</v>
      </c>
      <c r="M6196" s="7">
        <v>0</v>
      </c>
      <c r="N6196" s="7">
        <v>0</v>
      </c>
      <c r="O6196" s="7">
        <f>IFERROR(VLOOKUP(SiscoTable[[#This Row],[Código]],Hoja2!A:B,2,0)*SiscoTable[[#This Row],[Stock_actual]],0)</f>
        <v>0</v>
      </c>
      <c r="P6196" s="6" t="s">
        <v>7</v>
      </c>
      <c r="Q6196" s="7">
        <v>2</v>
      </c>
      <c r="R6196" s="7">
        <v>3.5999999999999996</v>
      </c>
      <c r="S6196" s="7" t="s">
        <v>11926</v>
      </c>
      <c r="BI6196"/>
      <c r="BJ6196"/>
    </row>
    <row r="6197" spans="2:62" x14ac:dyDescent="0.4">
      <c r="B6197" s="1">
        <v>28329</v>
      </c>
      <c r="C6197" s="6" t="s">
        <v>8</v>
      </c>
      <c r="D6197" s="6" t="s">
        <v>8</v>
      </c>
      <c r="E6197" s="6" t="s">
        <v>8482</v>
      </c>
      <c r="F6197" s="6" t="s">
        <v>9030</v>
      </c>
      <c r="G6197" s="6" t="s">
        <v>9031</v>
      </c>
      <c r="H6197" s="6" t="s">
        <v>9037</v>
      </c>
      <c r="I6197" s="6" t="s">
        <v>9047</v>
      </c>
      <c r="J6197" s="6" t="s">
        <v>5</v>
      </c>
      <c r="K6197" s="7">
        <v>0</v>
      </c>
      <c r="L6197" s="7">
        <f>IFERROR(VLOOKUP(SiscoTable[[#This Row],[Código]],Hoja2!A:B,2,0)*SiscoTable[[#This Row],[Provta(Uns)]],0)</f>
        <v>0</v>
      </c>
      <c r="M6197" s="7">
        <v>0</v>
      </c>
      <c r="N6197" s="7">
        <v>0</v>
      </c>
      <c r="O6197" s="7">
        <f>IFERROR(VLOOKUP(SiscoTable[[#This Row],[Código]],Hoja2!A:B,2,0)*SiscoTable[[#This Row],[Stock_actual]],0)</f>
        <v>0</v>
      </c>
      <c r="P6197" s="6" t="s">
        <v>7</v>
      </c>
      <c r="Q6197" s="7">
        <v>0</v>
      </c>
      <c r="R6197" s="7">
        <v>0</v>
      </c>
      <c r="S6197" s="7" t="s">
        <v>11926</v>
      </c>
      <c r="BI6197"/>
      <c r="BJ6197"/>
    </row>
    <row r="6198" spans="2:62" x14ac:dyDescent="0.4">
      <c r="B6198" s="1">
        <v>28330</v>
      </c>
      <c r="C6198" s="6" t="s">
        <v>30</v>
      </c>
      <c r="D6198" s="6" t="s">
        <v>8</v>
      </c>
      <c r="E6198" s="6" t="s">
        <v>8482</v>
      </c>
      <c r="F6198" s="6" t="s">
        <v>10720</v>
      </c>
      <c r="G6198" s="6" t="s">
        <v>11504</v>
      </c>
      <c r="H6198" s="6" t="s">
        <v>9037</v>
      </c>
      <c r="I6198" s="6" t="s">
        <v>11523</v>
      </c>
      <c r="J6198" s="6" t="s">
        <v>5</v>
      </c>
      <c r="K6198" s="7">
        <v>2.33</v>
      </c>
      <c r="L6198" s="7">
        <f>IFERROR(VLOOKUP(SiscoTable[[#This Row],[Código]],Hoja2!A:B,2,0)*SiscoTable[[#This Row],[Provta(Uns)]],0)</f>
        <v>37.28</v>
      </c>
      <c r="M6198" s="7">
        <v>0</v>
      </c>
      <c r="N6198" s="7">
        <v>14</v>
      </c>
      <c r="O6198" s="7">
        <f>IFERROR(VLOOKUP(SiscoTable[[#This Row],[Código]],Hoja2!A:B,2,0)*SiscoTable[[#This Row],[Stock_actual]],0)</f>
        <v>224</v>
      </c>
      <c r="P6198" s="6" t="s">
        <v>1014</v>
      </c>
      <c r="Q6198" s="7">
        <v>3</v>
      </c>
      <c r="R6198" s="7">
        <v>0</v>
      </c>
      <c r="S6198" s="7" t="s">
        <v>11926</v>
      </c>
      <c r="BI6198"/>
      <c r="BJ6198"/>
    </row>
    <row r="6199" spans="2:62" x14ac:dyDescent="0.4">
      <c r="B6199" s="1">
        <v>28331</v>
      </c>
      <c r="C6199" s="6" t="s">
        <v>8</v>
      </c>
      <c r="D6199" s="6" t="s">
        <v>8</v>
      </c>
      <c r="E6199" s="6" t="s">
        <v>8482</v>
      </c>
      <c r="F6199" s="6" t="s">
        <v>10720</v>
      </c>
      <c r="G6199" s="6" t="s">
        <v>11504</v>
      </c>
      <c r="H6199" s="6" t="s">
        <v>9037</v>
      </c>
      <c r="I6199" s="6" t="s">
        <v>11559</v>
      </c>
      <c r="J6199" s="6" t="s">
        <v>5</v>
      </c>
      <c r="K6199" s="7">
        <v>0</v>
      </c>
      <c r="L6199" s="7">
        <f>IFERROR(VLOOKUP(SiscoTable[[#This Row],[Código]],Hoja2!A:B,2,0)*SiscoTable[[#This Row],[Provta(Uns)]],0)</f>
        <v>0</v>
      </c>
      <c r="M6199" s="7">
        <v>0</v>
      </c>
      <c r="N6199" s="7">
        <v>0</v>
      </c>
      <c r="O6199" s="7">
        <f>IFERROR(VLOOKUP(SiscoTable[[#This Row],[Código]],Hoja2!A:B,2,0)*SiscoTable[[#This Row],[Stock_actual]],0)</f>
        <v>0</v>
      </c>
      <c r="P6199" s="6" t="s">
        <v>7</v>
      </c>
      <c r="Q6199" s="7">
        <v>0</v>
      </c>
      <c r="R6199" s="7">
        <v>0</v>
      </c>
      <c r="S6199" s="7" t="s">
        <v>11926</v>
      </c>
      <c r="BI6199"/>
      <c r="BJ6199"/>
    </row>
    <row r="6200" spans="2:62" x14ac:dyDescent="0.4">
      <c r="B6200" s="1">
        <v>28336</v>
      </c>
      <c r="C6200" s="6" t="s">
        <v>8</v>
      </c>
      <c r="D6200" s="6" t="s">
        <v>8</v>
      </c>
      <c r="E6200" s="6" t="s">
        <v>8482</v>
      </c>
      <c r="F6200" s="6" t="s">
        <v>9030</v>
      </c>
      <c r="G6200" s="6" t="s">
        <v>9031</v>
      </c>
      <c r="H6200" s="6" t="s">
        <v>9037</v>
      </c>
      <c r="I6200" s="6" t="s">
        <v>9048</v>
      </c>
      <c r="J6200" s="6" t="s">
        <v>5</v>
      </c>
      <c r="K6200" s="7">
        <v>0</v>
      </c>
      <c r="L6200" s="7">
        <f>IFERROR(VLOOKUP(SiscoTable[[#This Row],[Código]],Hoja2!A:B,2,0)*SiscoTable[[#This Row],[Provta(Uns)]],0)</f>
        <v>0</v>
      </c>
      <c r="M6200" s="7">
        <v>0</v>
      </c>
      <c r="N6200" s="7">
        <v>0</v>
      </c>
      <c r="O6200" s="7">
        <f>IFERROR(VLOOKUP(SiscoTable[[#This Row],[Código]],Hoja2!A:B,2,0)*SiscoTable[[#This Row],[Stock_actual]],0)</f>
        <v>0</v>
      </c>
      <c r="P6200" s="6" t="s">
        <v>7</v>
      </c>
      <c r="Q6200" s="7">
        <v>0</v>
      </c>
      <c r="R6200" s="7">
        <v>0</v>
      </c>
      <c r="S6200" s="7" t="s">
        <v>11926</v>
      </c>
      <c r="BI6200"/>
      <c r="BJ6200"/>
    </row>
    <row r="6201" spans="2:62" x14ac:dyDescent="0.4">
      <c r="B6201" s="1">
        <v>28338</v>
      </c>
      <c r="C6201" s="6" t="s">
        <v>8</v>
      </c>
      <c r="D6201" s="6" t="s">
        <v>8</v>
      </c>
      <c r="E6201" s="6" t="s">
        <v>8482</v>
      </c>
      <c r="F6201" s="6" t="s">
        <v>9030</v>
      </c>
      <c r="G6201" s="6" t="s">
        <v>9979</v>
      </c>
      <c r="H6201" s="6" t="s">
        <v>9037</v>
      </c>
      <c r="I6201" s="6" t="s">
        <v>10007</v>
      </c>
      <c r="J6201" s="6" t="s">
        <v>5</v>
      </c>
      <c r="K6201" s="7">
        <v>0</v>
      </c>
      <c r="L6201" s="7">
        <f>IFERROR(VLOOKUP(SiscoTable[[#This Row],[Código]],Hoja2!A:B,2,0)*SiscoTable[[#This Row],[Provta(Uns)]],0)</f>
        <v>0</v>
      </c>
      <c r="M6201" s="7">
        <v>0</v>
      </c>
      <c r="N6201" s="7">
        <v>0</v>
      </c>
      <c r="O6201" s="7">
        <f>IFERROR(VLOOKUP(SiscoTable[[#This Row],[Código]],Hoja2!A:B,2,0)*SiscoTable[[#This Row],[Stock_actual]],0)</f>
        <v>0</v>
      </c>
      <c r="P6201" s="6" t="s">
        <v>7</v>
      </c>
      <c r="Q6201" s="7">
        <v>0</v>
      </c>
      <c r="R6201" s="7">
        <v>0</v>
      </c>
      <c r="S6201" s="7" t="s">
        <v>11926</v>
      </c>
      <c r="BI6201"/>
      <c r="BJ6201"/>
    </row>
    <row r="6202" spans="2:62" x14ac:dyDescent="0.4">
      <c r="B6202" s="1">
        <v>28339</v>
      </c>
      <c r="C6202" s="6" t="s">
        <v>8</v>
      </c>
      <c r="D6202" s="6" t="s">
        <v>8</v>
      </c>
      <c r="E6202" s="6" t="s">
        <v>8482</v>
      </c>
      <c r="F6202" s="6" t="s">
        <v>10720</v>
      </c>
      <c r="G6202" s="6" t="s">
        <v>11452</v>
      </c>
      <c r="H6202" s="6" t="s">
        <v>9037</v>
      </c>
      <c r="I6202" s="6" t="s">
        <v>11496</v>
      </c>
      <c r="J6202" s="6" t="s">
        <v>5</v>
      </c>
      <c r="K6202" s="7">
        <v>0.33</v>
      </c>
      <c r="L6202" s="7">
        <f>IFERROR(VLOOKUP(SiscoTable[[#This Row],[Código]],Hoja2!A:B,2,0)*SiscoTable[[#This Row],[Provta(Uns)]],0)</f>
        <v>2.0790000000000002</v>
      </c>
      <c r="M6202" s="7">
        <v>0</v>
      </c>
      <c r="N6202" s="7">
        <v>0</v>
      </c>
      <c r="O6202" s="7">
        <f>IFERROR(VLOOKUP(SiscoTable[[#This Row],[Código]],Hoja2!A:B,2,0)*SiscoTable[[#This Row],[Stock_actual]],0)</f>
        <v>0</v>
      </c>
      <c r="P6202" s="6" t="s">
        <v>7</v>
      </c>
      <c r="Q6202" s="7">
        <v>0</v>
      </c>
      <c r="R6202" s="7">
        <v>0</v>
      </c>
      <c r="S6202" s="7" t="s">
        <v>11926</v>
      </c>
      <c r="BI6202"/>
      <c r="BJ6202"/>
    </row>
    <row r="6203" spans="2:62" x14ac:dyDescent="0.4">
      <c r="B6203" s="1">
        <v>28340</v>
      </c>
      <c r="C6203" s="6" t="s">
        <v>8</v>
      </c>
      <c r="D6203" s="6" t="s">
        <v>8</v>
      </c>
      <c r="E6203" s="6" t="s">
        <v>8482</v>
      </c>
      <c r="F6203" s="6" t="s">
        <v>10720</v>
      </c>
      <c r="G6203" s="6" t="s">
        <v>11452</v>
      </c>
      <c r="H6203" s="6" t="s">
        <v>9037</v>
      </c>
      <c r="I6203" s="6" t="s">
        <v>11495</v>
      </c>
      <c r="J6203" s="6" t="s">
        <v>5</v>
      </c>
      <c r="K6203" s="7">
        <v>0.17</v>
      </c>
      <c r="L6203" s="7">
        <f>IFERROR(VLOOKUP(SiscoTable[[#This Row],[Código]],Hoja2!A:B,2,0)*SiscoTable[[#This Row],[Provta(Uns)]],0)</f>
        <v>0.95199999999999996</v>
      </c>
      <c r="M6203" s="7">
        <v>0</v>
      </c>
      <c r="N6203" s="7">
        <v>0</v>
      </c>
      <c r="O6203" s="7">
        <f>IFERROR(VLOOKUP(SiscoTable[[#This Row],[Código]],Hoja2!A:B,2,0)*SiscoTable[[#This Row],[Stock_actual]],0)</f>
        <v>0</v>
      </c>
      <c r="P6203" s="6" t="s">
        <v>7</v>
      </c>
      <c r="Q6203" s="7">
        <v>0</v>
      </c>
      <c r="R6203" s="7">
        <v>0</v>
      </c>
      <c r="S6203" s="7" t="s">
        <v>11926</v>
      </c>
      <c r="BI6203"/>
      <c r="BJ6203"/>
    </row>
    <row r="6204" spans="2:62" x14ac:dyDescent="0.4">
      <c r="B6204" s="1">
        <v>28341</v>
      </c>
      <c r="C6204" s="6" t="s">
        <v>8</v>
      </c>
      <c r="D6204" s="6" t="s">
        <v>8</v>
      </c>
      <c r="E6204" s="6" t="s">
        <v>8482</v>
      </c>
      <c r="F6204" s="6" t="s">
        <v>10720</v>
      </c>
      <c r="G6204" s="6" t="s">
        <v>11452</v>
      </c>
      <c r="H6204" s="6" t="s">
        <v>9037</v>
      </c>
      <c r="I6204" s="6" t="s">
        <v>11494</v>
      </c>
      <c r="J6204" s="6" t="s">
        <v>5</v>
      </c>
      <c r="K6204" s="7">
        <v>0</v>
      </c>
      <c r="L6204" s="7">
        <f>IFERROR(VLOOKUP(SiscoTable[[#This Row],[Código]],Hoja2!A:B,2,0)*SiscoTable[[#This Row],[Provta(Uns)]],0)</f>
        <v>0</v>
      </c>
      <c r="M6204" s="7">
        <v>0</v>
      </c>
      <c r="N6204" s="7">
        <v>0</v>
      </c>
      <c r="O6204" s="7">
        <f>IFERROR(VLOOKUP(SiscoTable[[#This Row],[Código]],Hoja2!A:B,2,0)*SiscoTable[[#This Row],[Stock_actual]],0)</f>
        <v>0</v>
      </c>
      <c r="P6204" s="6" t="s">
        <v>7</v>
      </c>
      <c r="Q6204" s="7">
        <v>0</v>
      </c>
      <c r="R6204" s="7">
        <v>0</v>
      </c>
      <c r="S6204" s="7" t="s">
        <v>11926</v>
      </c>
      <c r="BI6204"/>
      <c r="BJ6204"/>
    </row>
    <row r="6205" spans="2:62" x14ac:dyDescent="0.4">
      <c r="B6205" s="1">
        <v>28342</v>
      </c>
      <c r="C6205" s="6" t="s">
        <v>8</v>
      </c>
      <c r="D6205" s="6" t="s">
        <v>8</v>
      </c>
      <c r="E6205" s="6" t="s">
        <v>8482</v>
      </c>
      <c r="F6205" s="6" t="s">
        <v>10720</v>
      </c>
      <c r="G6205" s="6" t="s">
        <v>11504</v>
      </c>
      <c r="H6205" s="6" t="s">
        <v>9037</v>
      </c>
      <c r="I6205" s="6" t="s">
        <v>11560</v>
      </c>
      <c r="J6205" s="6" t="s">
        <v>5</v>
      </c>
      <c r="K6205" s="7">
        <v>2.67</v>
      </c>
      <c r="L6205" s="7">
        <f>IFERROR(VLOOKUP(SiscoTable[[#This Row],[Código]],Hoja2!A:B,2,0)*SiscoTable[[#This Row],[Provta(Uns)]],0)</f>
        <v>35.511000000000003</v>
      </c>
      <c r="M6205" s="7">
        <v>0</v>
      </c>
      <c r="N6205" s="7">
        <v>15</v>
      </c>
      <c r="O6205" s="7">
        <f>IFERROR(VLOOKUP(SiscoTable[[#This Row],[Código]],Hoja2!A:B,2,0)*SiscoTable[[#This Row],[Stock_actual]],0)</f>
        <v>199.5</v>
      </c>
      <c r="P6205" s="6" t="s">
        <v>757</v>
      </c>
      <c r="Q6205" s="7">
        <v>3</v>
      </c>
      <c r="R6205" s="7">
        <v>0</v>
      </c>
      <c r="S6205" s="7" t="s">
        <v>11926</v>
      </c>
      <c r="BI6205"/>
      <c r="BJ6205"/>
    </row>
    <row r="6206" spans="2:62" x14ac:dyDescent="0.4">
      <c r="B6206" s="1">
        <v>28343</v>
      </c>
      <c r="C6206" s="6" t="s">
        <v>8</v>
      </c>
      <c r="D6206" s="6" t="s">
        <v>8</v>
      </c>
      <c r="E6206" s="6" t="s">
        <v>8482</v>
      </c>
      <c r="F6206" s="6" t="s">
        <v>10720</v>
      </c>
      <c r="G6206" s="6" t="s">
        <v>11504</v>
      </c>
      <c r="H6206" s="6" t="s">
        <v>9037</v>
      </c>
      <c r="I6206" s="6" t="s">
        <v>11561</v>
      </c>
      <c r="J6206" s="6" t="s">
        <v>5</v>
      </c>
      <c r="K6206" s="7">
        <v>0.83</v>
      </c>
      <c r="L6206" s="7">
        <f>IFERROR(VLOOKUP(SiscoTable[[#This Row],[Código]],Hoja2!A:B,2,0)*SiscoTable[[#This Row],[Provta(Uns)]],0)</f>
        <v>9.0470000000000006</v>
      </c>
      <c r="M6206" s="7">
        <v>0</v>
      </c>
      <c r="N6206" s="7">
        <v>0</v>
      </c>
      <c r="O6206" s="7">
        <f>IFERROR(VLOOKUP(SiscoTable[[#This Row],[Código]],Hoja2!A:B,2,0)*SiscoTable[[#This Row],[Stock_actual]],0)</f>
        <v>0</v>
      </c>
      <c r="P6206" s="6" t="s">
        <v>7</v>
      </c>
      <c r="Q6206" s="7">
        <v>1</v>
      </c>
      <c r="R6206" s="7">
        <v>1.7999999999999998</v>
      </c>
      <c r="S6206" s="7" t="s">
        <v>11926</v>
      </c>
      <c r="BI6206"/>
      <c r="BJ6206"/>
    </row>
    <row r="6207" spans="2:62" x14ac:dyDescent="0.4">
      <c r="B6207" s="1">
        <v>28344</v>
      </c>
      <c r="C6207" s="6" t="s">
        <v>30</v>
      </c>
      <c r="D6207" s="6" t="s">
        <v>8</v>
      </c>
      <c r="E6207" s="6" t="s">
        <v>3268</v>
      </c>
      <c r="F6207" s="6" t="s">
        <v>7197</v>
      </c>
      <c r="G6207" s="6" t="s">
        <v>7388</v>
      </c>
      <c r="H6207" s="6" t="s">
        <v>5293</v>
      </c>
      <c r="I6207" s="6" t="s">
        <v>7448</v>
      </c>
      <c r="J6207" s="6" t="s">
        <v>5</v>
      </c>
      <c r="K6207" s="7">
        <v>7.33</v>
      </c>
      <c r="L6207" s="7">
        <f>IFERROR(VLOOKUP(SiscoTable[[#This Row],[Código]],Hoja2!A:B,2,0)*SiscoTable[[#This Row],[Provta(Uns)]],0)</f>
        <v>172.255</v>
      </c>
      <c r="M6207" s="7">
        <v>0</v>
      </c>
      <c r="N6207" s="7">
        <v>58</v>
      </c>
      <c r="O6207" s="7">
        <f>IFERROR(VLOOKUP(SiscoTable[[#This Row],[Código]],Hoja2!A:B,2,0)*SiscoTable[[#This Row],[Stock_actual]],0)</f>
        <v>1363</v>
      </c>
      <c r="P6207" s="6" t="s">
        <v>1232</v>
      </c>
      <c r="Q6207" s="7">
        <v>8</v>
      </c>
      <c r="R6207" s="7">
        <v>0</v>
      </c>
      <c r="S6207" s="7" t="s">
        <v>11928</v>
      </c>
      <c r="BI6207"/>
      <c r="BJ6207"/>
    </row>
    <row r="6208" spans="2:62" x14ac:dyDescent="0.4">
      <c r="B6208" s="1">
        <v>28345</v>
      </c>
      <c r="C6208" s="6" t="s">
        <v>30</v>
      </c>
      <c r="D6208" s="6" t="s">
        <v>30</v>
      </c>
      <c r="E6208" s="6" t="s">
        <v>3268</v>
      </c>
      <c r="F6208" s="6" t="s">
        <v>7197</v>
      </c>
      <c r="G6208" s="6" t="s">
        <v>7388</v>
      </c>
      <c r="H6208" s="6" t="s">
        <v>5293</v>
      </c>
      <c r="I6208" s="6" t="s">
        <v>7449</v>
      </c>
      <c r="J6208" s="6" t="s">
        <v>5</v>
      </c>
      <c r="K6208" s="7">
        <v>6</v>
      </c>
      <c r="L6208" s="7">
        <f>IFERROR(VLOOKUP(SiscoTable[[#This Row],[Código]],Hoja2!A:B,2,0)*SiscoTable[[#This Row],[Provta(Uns)]],0)</f>
        <v>77.400000000000006</v>
      </c>
      <c r="M6208" s="7">
        <v>0</v>
      </c>
      <c r="N6208" s="7">
        <v>14</v>
      </c>
      <c r="O6208" s="7">
        <f>IFERROR(VLOOKUP(SiscoTable[[#This Row],[Código]],Hoja2!A:B,2,0)*SiscoTable[[#This Row],[Stock_actual]],0)</f>
        <v>180.6</v>
      </c>
      <c r="P6208" s="6" t="s">
        <v>1159</v>
      </c>
      <c r="Q6208" s="7">
        <v>7</v>
      </c>
      <c r="R6208" s="7">
        <v>0</v>
      </c>
      <c r="S6208" s="7" t="s">
        <v>11928</v>
      </c>
      <c r="BI6208"/>
      <c r="BJ6208"/>
    </row>
    <row r="6209" spans="2:62" x14ac:dyDescent="0.4">
      <c r="B6209" s="1">
        <v>28346</v>
      </c>
      <c r="C6209" s="6" t="s">
        <v>30</v>
      </c>
      <c r="D6209" s="6" t="s">
        <v>8</v>
      </c>
      <c r="E6209" s="6" t="s">
        <v>3268</v>
      </c>
      <c r="F6209" s="6" t="s">
        <v>7197</v>
      </c>
      <c r="G6209" s="6" t="s">
        <v>7388</v>
      </c>
      <c r="H6209" s="6" t="s">
        <v>5293</v>
      </c>
      <c r="I6209" s="6" t="s">
        <v>7450</v>
      </c>
      <c r="J6209" s="6" t="s">
        <v>5</v>
      </c>
      <c r="K6209" s="7">
        <v>7.83</v>
      </c>
      <c r="L6209" s="7">
        <f>IFERROR(VLOOKUP(SiscoTable[[#This Row],[Código]],Hoja2!A:B,2,0)*SiscoTable[[#This Row],[Provta(Uns)]],0)</f>
        <v>101.00700000000001</v>
      </c>
      <c r="M6209" s="7">
        <v>0</v>
      </c>
      <c r="N6209" s="7">
        <v>18</v>
      </c>
      <c r="O6209" s="7">
        <f>IFERROR(VLOOKUP(SiscoTable[[#This Row],[Código]],Hoja2!A:B,2,0)*SiscoTable[[#This Row],[Stock_actual]],0)</f>
        <v>232.20000000000002</v>
      </c>
      <c r="P6209" s="6" t="s">
        <v>1038</v>
      </c>
      <c r="Q6209" s="7">
        <v>9</v>
      </c>
      <c r="R6209" s="7">
        <v>0</v>
      </c>
      <c r="S6209" s="7" t="s">
        <v>11928</v>
      </c>
      <c r="BI6209"/>
      <c r="BJ6209"/>
    </row>
    <row r="6210" spans="2:62" x14ac:dyDescent="0.4">
      <c r="B6210" s="1">
        <v>28347</v>
      </c>
      <c r="C6210" s="6" t="s">
        <v>30</v>
      </c>
      <c r="D6210" s="6" t="s">
        <v>25</v>
      </c>
      <c r="E6210" s="6" t="s">
        <v>3268</v>
      </c>
      <c r="F6210" s="6" t="s">
        <v>7197</v>
      </c>
      <c r="G6210" s="6" t="s">
        <v>7388</v>
      </c>
      <c r="H6210" s="6" t="s">
        <v>5293</v>
      </c>
      <c r="I6210" s="6" t="s">
        <v>7451</v>
      </c>
      <c r="J6210" s="6" t="s">
        <v>5</v>
      </c>
      <c r="K6210" s="7">
        <v>73.83</v>
      </c>
      <c r="L6210" s="7">
        <f>IFERROR(VLOOKUP(SiscoTable[[#This Row],[Código]],Hoja2!A:B,2,0)*SiscoTable[[#This Row],[Provta(Uns)]],0)</f>
        <v>162.42600000000002</v>
      </c>
      <c r="M6210" s="7">
        <v>0</v>
      </c>
      <c r="N6210" s="7">
        <v>104</v>
      </c>
      <c r="O6210" s="7">
        <f>IFERROR(VLOOKUP(SiscoTable[[#This Row],[Código]],Hoja2!A:B,2,0)*SiscoTable[[#This Row],[Stock_actual]],0)</f>
        <v>228.8</v>
      </c>
      <c r="P6210" s="6" t="s">
        <v>694</v>
      </c>
      <c r="Q6210" s="7">
        <v>81</v>
      </c>
      <c r="R6210" s="7">
        <v>0</v>
      </c>
      <c r="S6210" s="7" t="s">
        <v>11928</v>
      </c>
      <c r="BI6210"/>
      <c r="BJ6210"/>
    </row>
    <row r="6211" spans="2:62" x14ac:dyDescent="0.4">
      <c r="B6211" s="1">
        <v>28349</v>
      </c>
      <c r="C6211" s="6" t="s">
        <v>8</v>
      </c>
      <c r="D6211" s="6" t="s">
        <v>8</v>
      </c>
      <c r="E6211" s="6" t="s">
        <v>3268</v>
      </c>
      <c r="F6211" s="6" t="s">
        <v>7197</v>
      </c>
      <c r="G6211" s="6" t="s">
        <v>7388</v>
      </c>
      <c r="H6211" s="6" t="s">
        <v>5293</v>
      </c>
      <c r="I6211" s="6" t="s">
        <v>7499</v>
      </c>
      <c r="J6211" s="6" t="s">
        <v>5</v>
      </c>
      <c r="K6211" s="7">
        <v>4.17</v>
      </c>
      <c r="L6211" s="7">
        <f>IFERROR(VLOOKUP(SiscoTable[[#This Row],[Código]],Hoja2!A:B,2,0)*SiscoTable[[#This Row],[Provta(Uns)]],0)</f>
        <v>34.193999999999996</v>
      </c>
      <c r="M6211" s="7">
        <v>0</v>
      </c>
      <c r="N6211" s="7">
        <v>0</v>
      </c>
      <c r="O6211" s="7">
        <f>IFERROR(VLOOKUP(SiscoTable[[#This Row],[Código]],Hoja2!A:B,2,0)*SiscoTable[[#This Row],[Stock_actual]],0)</f>
        <v>0</v>
      </c>
      <c r="P6211" s="6" t="s">
        <v>7</v>
      </c>
      <c r="Q6211" s="7">
        <v>5</v>
      </c>
      <c r="R6211" s="7">
        <v>8.4</v>
      </c>
      <c r="S6211" s="7" t="s">
        <v>11928</v>
      </c>
      <c r="BI6211"/>
      <c r="BJ6211"/>
    </row>
    <row r="6212" spans="2:62" x14ac:dyDescent="0.4">
      <c r="B6212" s="1">
        <v>28350</v>
      </c>
      <c r="C6212" s="6" t="s">
        <v>8</v>
      </c>
      <c r="D6212" s="6" t="s">
        <v>8</v>
      </c>
      <c r="E6212" s="6" t="s">
        <v>8482</v>
      </c>
      <c r="F6212" s="6" t="s">
        <v>10720</v>
      </c>
      <c r="G6212" s="6" t="s">
        <v>11105</v>
      </c>
      <c r="H6212" s="6" t="s">
        <v>9037</v>
      </c>
      <c r="I6212" s="6" t="s">
        <v>11263</v>
      </c>
      <c r="J6212" s="6" t="s">
        <v>5</v>
      </c>
      <c r="K6212" s="7">
        <v>3.5</v>
      </c>
      <c r="L6212" s="7">
        <f>IFERROR(VLOOKUP(SiscoTable[[#This Row],[Código]],Hoja2!A:B,2,0)*SiscoTable[[#This Row],[Provta(Uns)]],0)</f>
        <v>38.15</v>
      </c>
      <c r="M6212" s="7">
        <v>0</v>
      </c>
      <c r="N6212" s="7">
        <v>5</v>
      </c>
      <c r="O6212" s="7">
        <f>IFERROR(VLOOKUP(SiscoTable[[#This Row],[Código]],Hoja2!A:B,2,0)*SiscoTable[[#This Row],[Stock_actual]],0)</f>
        <v>54.5</v>
      </c>
      <c r="P6212" s="6" t="s">
        <v>558</v>
      </c>
      <c r="Q6212" s="7">
        <v>4</v>
      </c>
      <c r="R6212" s="7">
        <v>0</v>
      </c>
      <c r="S6212" s="7" t="s">
        <v>11926</v>
      </c>
      <c r="BI6212"/>
      <c r="BJ6212"/>
    </row>
    <row r="6213" spans="2:62" x14ac:dyDescent="0.4">
      <c r="B6213" s="1">
        <v>28351</v>
      </c>
      <c r="C6213" s="6" t="s">
        <v>25</v>
      </c>
      <c r="D6213" s="6" t="s">
        <v>30</v>
      </c>
      <c r="E6213" s="6" t="s">
        <v>3268</v>
      </c>
      <c r="F6213" s="6" t="s">
        <v>3269</v>
      </c>
      <c r="G6213" s="6" t="s">
        <v>3479</v>
      </c>
      <c r="H6213" s="6" t="s">
        <v>3503</v>
      </c>
      <c r="I6213" s="6" t="s">
        <v>3523</v>
      </c>
      <c r="J6213" s="6" t="s">
        <v>5</v>
      </c>
      <c r="K6213" s="7">
        <v>31</v>
      </c>
      <c r="L6213" s="7">
        <f>IFERROR(VLOOKUP(SiscoTable[[#This Row],[Código]],Hoja2!A:B,2,0)*SiscoTable[[#This Row],[Provta(Uns)]],0)</f>
        <v>511.5</v>
      </c>
      <c r="M6213" s="7">
        <v>0</v>
      </c>
      <c r="N6213" s="7">
        <v>56</v>
      </c>
      <c r="O6213" s="7">
        <f>IFERROR(VLOOKUP(SiscoTable[[#This Row],[Código]],Hoja2!A:B,2,0)*SiscoTable[[#This Row],[Stock_actual]],0)</f>
        <v>924</v>
      </c>
      <c r="P6213" s="6" t="s">
        <v>773</v>
      </c>
      <c r="Q6213" s="7">
        <v>34</v>
      </c>
      <c r="R6213" s="7">
        <v>0</v>
      </c>
      <c r="S6213" s="7" t="s">
        <v>11928</v>
      </c>
      <c r="BI6213"/>
      <c r="BJ6213"/>
    </row>
    <row r="6214" spans="2:62" x14ac:dyDescent="0.4">
      <c r="B6214" s="1">
        <v>28352</v>
      </c>
      <c r="C6214" s="6" t="s">
        <v>30</v>
      </c>
      <c r="D6214" s="6" t="s">
        <v>30</v>
      </c>
      <c r="E6214" s="6" t="s">
        <v>3268</v>
      </c>
      <c r="F6214" s="6" t="s">
        <v>7197</v>
      </c>
      <c r="G6214" s="6" t="s">
        <v>7554</v>
      </c>
      <c r="H6214" s="6" t="s">
        <v>7674</v>
      </c>
      <c r="I6214" s="6" t="s">
        <v>7673</v>
      </c>
      <c r="J6214" s="6" t="s">
        <v>5</v>
      </c>
      <c r="K6214" s="7">
        <v>16.670000000000002</v>
      </c>
      <c r="L6214" s="7">
        <f>IFERROR(VLOOKUP(SiscoTable[[#This Row],[Código]],Hoja2!A:B,2,0)*SiscoTable[[#This Row],[Provta(Uns)]],0)</f>
        <v>70.01400000000001</v>
      </c>
      <c r="M6214" s="7">
        <v>0</v>
      </c>
      <c r="N6214" s="7">
        <v>1</v>
      </c>
      <c r="O6214" s="7">
        <f>IFERROR(VLOOKUP(SiscoTable[[#This Row],[Código]],Hoja2!A:B,2,0)*SiscoTable[[#This Row],[Stock_actual]],0)</f>
        <v>4.2</v>
      </c>
      <c r="P6214" s="6" t="s">
        <v>80</v>
      </c>
      <c r="Q6214" s="7">
        <v>18</v>
      </c>
      <c r="R6214" s="7">
        <v>33.720000000000006</v>
      </c>
      <c r="S6214" s="7" t="s">
        <v>11928</v>
      </c>
      <c r="BI6214"/>
      <c r="BJ6214"/>
    </row>
    <row r="6215" spans="2:62" x14ac:dyDescent="0.4">
      <c r="B6215" s="1">
        <v>28354</v>
      </c>
      <c r="C6215" s="6" t="s">
        <v>25</v>
      </c>
      <c r="D6215" s="6" t="s">
        <v>30</v>
      </c>
      <c r="E6215" s="6" t="s">
        <v>3268</v>
      </c>
      <c r="F6215" s="6" t="s">
        <v>3269</v>
      </c>
      <c r="G6215" s="6" t="s">
        <v>5543</v>
      </c>
      <c r="H6215" s="6" t="s">
        <v>5591</v>
      </c>
      <c r="I6215" s="6" t="s">
        <v>5590</v>
      </c>
      <c r="J6215" s="6" t="s">
        <v>5</v>
      </c>
      <c r="K6215" s="7">
        <v>28.33</v>
      </c>
      <c r="L6215" s="7">
        <f>IFERROR(VLOOKUP(SiscoTable[[#This Row],[Código]],Hoja2!A:B,2,0)*SiscoTable[[#This Row],[Provta(Uns)]],0)</f>
        <v>192.64399999999998</v>
      </c>
      <c r="M6215" s="7">
        <v>0</v>
      </c>
      <c r="N6215" s="7">
        <v>35</v>
      </c>
      <c r="O6215" s="7">
        <f>IFERROR(VLOOKUP(SiscoTable[[#This Row],[Código]],Hoja2!A:B,2,0)*SiscoTable[[#This Row],[Stock_actual]],0)</f>
        <v>238</v>
      </c>
      <c r="P6215" s="6" t="s">
        <v>516</v>
      </c>
      <c r="Q6215" s="7">
        <v>31</v>
      </c>
      <c r="R6215" s="7">
        <v>0</v>
      </c>
      <c r="S6215" s="7" t="s">
        <v>11925</v>
      </c>
      <c r="BI6215"/>
      <c r="BJ6215"/>
    </row>
    <row r="6216" spans="2:62" x14ac:dyDescent="0.4">
      <c r="B6216" s="1">
        <v>28355</v>
      </c>
      <c r="C6216" s="6" t="s">
        <v>25</v>
      </c>
      <c r="D6216" s="6" t="s">
        <v>25</v>
      </c>
      <c r="E6216" s="6" t="s">
        <v>0</v>
      </c>
      <c r="F6216" s="6" t="s">
        <v>73</v>
      </c>
      <c r="G6216" s="6" t="s">
        <v>73</v>
      </c>
      <c r="H6216" s="6" t="s">
        <v>4</v>
      </c>
      <c r="I6216" s="6" t="s">
        <v>89</v>
      </c>
      <c r="J6216" s="6" t="s">
        <v>5</v>
      </c>
      <c r="K6216" s="7">
        <v>29.17</v>
      </c>
      <c r="L6216" s="7">
        <f>IFERROR(VLOOKUP(SiscoTable[[#This Row],[Código]],Hoja2!A:B,2,0)*SiscoTable[[#This Row],[Provta(Uns)]],0)</f>
        <v>218.77500000000001</v>
      </c>
      <c r="M6216" s="7">
        <v>0</v>
      </c>
      <c r="N6216" s="7">
        <v>7</v>
      </c>
      <c r="O6216" s="7">
        <f>IFERROR(VLOOKUP(SiscoTable[[#This Row],[Código]],Hoja2!A:B,2,0)*SiscoTable[[#This Row],[Stock_actual]],0)</f>
        <v>52.5</v>
      </c>
      <c r="P6216" s="6" t="s">
        <v>29</v>
      </c>
      <c r="Q6216" s="7">
        <v>32</v>
      </c>
      <c r="R6216" s="7">
        <v>57.989999999999995</v>
      </c>
      <c r="S6216" s="7" t="s">
        <v>11923</v>
      </c>
      <c r="BI6216"/>
      <c r="BJ6216"/>
    </row>
    <row r="6217" spans="2:62" x14ac:dyDescent="0.4">
      <c r="B6217" s="1">
        <v>28356</v>
      </c>
      <c r="C6217" s="6" t="s">
        <v>30</v>
      </c>
      <c r="D6217" s="6" t="s">
        <v>30</v>
      </c>
      <c r="E6217" s="6" t="s">
        <v>0</v>
      </c>
      <c r="F6217" s="6" t="s">
        <v>73</v>
      </c>
      <c r="G6217" s="6" t="s">
        <v>73</v>
      </c>
      <c r="H6217" s="6" t="s">
        <v>4</v>
      </c>
      <c r="I6217" s="6" t="s">
        <v>111</v>
      </c>
      <c r="J6217" s="6" t="s">
        <v>5</v>
      </c>
      <c r="K6217" s="7">
        <v>28.83</v>
      </c>
      <c r="L6217" s="7">
        <f>IFERROR(VLOOKUP(SiscoTable[[#This Row],[Código]],Hoja2!A:B,2,0)*SiscoTable[[#This Row],[Provta(Uns)]],0)</f>
        <v>86.49</v>
      </c>
      <c r="M6217" s="7">
        <v>0</v>
      </c>
      <c r="N6217" s="7">
        <v>14</v>
      </c>
      <c r="O6217" s="7">
        <f>IFERROR(VLOOKUP(SiscoTable[[#This Row],[Código]],Hoja2!A:B,2,0)*SiscoTable[[#This Row],[Stock_actual]],0)</f>
        <v>42</v>
      </c>
      <c r="P6217" s="6" t="s">
        <v>112</v>
      </c>
      <c r="Q6217" s="7">
        <v>32</v>
      </c>
      <c r="R6217" s="7">
        <v>58</v>
      </c>
      <c r="S6217" s="7" t="s">
        <v>11923</v>
      </c>
      <c r="BI6217"/>
      <c r="BJ6217"/>
    </row>
    <row r="6218" spans="2:62" x14ac:dyDescent="0.4">
      <c r="B6218" s="1">
        <v>28357</v>
      </c>
      <c r="C6218" s="6" t="s">
        <v>8</v>
      </c>
      <c r="D6218" s="6" t="s">
        <v>8</v>
      </c>
      <c r="E6218" s="6" t="s">
        <v>3268</v>
      </c>
      <c r="F6218" s="6" t="s">
        <v>7815</v>
      </c>
      <c r="G6218" s="6" t="s">
        <v>7827</v>
      </c>
      <c r="H6218" s="6" t="s">
        <v>3323</v>
      </c>
      <c r="I6218" s="6" t="s">
        <v>7860</v>
      </c>
      <c r="J6218" s="6" t="s">
        <v>5</v>
      </c>
      <c r="K6218" s="7">
        <v>0</v>
      </c>
      <c r="L6218" s="7">
        <f>IFERROR(VLOOKUP(SiscoTable[[#This Row],[Código]],Hoja2!A:B,2,0)*SiscoTable[[#This Row],[Provta(Uns)]],0)</f>
        <v>0</v>
      </c>
      <c r="M6218" s="7">
        <v>0</v>
      </c>
      <c r="N6218" s="7">
        <v>0</v>
      </c>
      <c r="O6218" s="7">
        <f>IFERROR(VLOOKUP(SiscoTable[[#This Row],[Código]],Hoja2!A:B,2,0)*SiscoTable[[#This Row],[Stock_actual]],0)</f>
        <v>0</v>
      </c>
      <c r="P6218" s="6" t="s">
        <v>7</v>
      </c>
      <c r="Q6218" s="7">
        <v>0</v>
      </c>
      <c r="R6218" s="7">
        <v>0</v>
      </c>
      <c r="S6218" s="7" t="s">
        <v>11927</v>
      </c>
      <c r="BI6218"/>
      <c r="BJ6218"/>
    </row>
    <row r="6219" spans="2:62" x14ac:dyDescent="0.4">
      <c r="B6219" s="1">
        <v>28359</v>
      </c>
      <c r="C6219" s="6" t="s">
        <v>30</v>
      </c>
      <c r="D6219" s="6" t="s">
        <v>25</v>
      </c>
      <c r="E6219" s="6" t="s">
        <v>8482</v>
      </c>
      <c r="F6219" s="6" t="s">
        <v>9030</v>
      </c>
      <c r="G6219" s="6" t="s">
        <v>9051</v>
      </c>
      <c r="H6219" s="6" t="s">
        <v>9087</v>
      </c>
      <c r="I6219" s="6" t="s">
        <v>9086</v>
      </c>
      <c r="J6219" s="6" t="s">
        <v>5</v>
      </c>
      <c r="K6219" s="7">
        <v>28.5</v>
      </c>
      <c r="L6219" s="7">
        <f>IFERROR(VLOOKUP(SiscoTable[[#This Row],[Código]],Hoja2!A:B,2,0)*SiscoTable[[#This Row],[Provta(Uns)]],0)</f>
        <v>71.25</v>
      </c>
      <c r="M6219" s="7">
        <v>0</v>
      </c>
      <c r="N6219" s="7">
        <v>42</v>
      </c>
      <c r="O6219" s="7">
        <f>IFERROR(VLOOKUP(SiscoTable[[#This Row],[Código]],Hoja2!A:B,2,0)*SiscoTable[[#This Row],[Stock_actual]],0)</f>
        <v>105</v>
      </c>
      <c r="P6219" s="6" t="s">
        <v>485</v>
      </c>
      <c r="Q6219" s="7">
        <v>31</v>
      </c>
      <c r="R6219" s="7">
        <v>0</v>
      </c>
      <c r="S6219" s="7" t="s">
        <v>11926</v>
      </c>
      <c r="BI6219"/>
      <c r="BJ6219"/>
    </row>
    <row r="6220" spans="2:62" x14ac:dyDescent="0.4">
      <c r="B6220" s="1">
        <v>28360</v>
      </c>
      <c r="C6220" s="6" t="s">
        <v>8</v>
      </c>
      <c r="D6220" s="6" t="s">
        <v>8</v>
      </c>
      <c r="E6220" s="6" t="s">
        <v>3268</v>
      </c>
      <c r="F6220" s="6" t="s">
        <v>7815</v>
      </c>
      <c r="G6220" s="6" t="s">
        <v>8044</v>
      </c>
      <c r="H6220" s="6" t="s">
        <v>8054</v>
      </c>
      <c r="I6220" s="6" t="s">
        <v>8056</v>
      </c>
      <c r="J6220" s="6" t="s">
        <v>5</v>
      </c>
      <c r="K6220" s="7">
        <v>0</v>
      </c>
      <c r="L6220" s="7">
        <f>IFERROR(VLOOKUP(SiscoTable[[#This Row],[Código]],Hoja2!A:B,2,0)*SiscoTable[[#This Row],[Provta(Uns)]],0)</f>
        <v>0</v>
      </c>
      <c r="M6220" s="7">
        <v>0</v>
      </c>
      <c r="N6220" s="7">
        <v>0</v>
      </c>
      <c r="O6220" s="7">
        <f>IFERROR(VLOOKUP(SiscoTable[[#This Row],[Código]],Hoja2!A:B,2,0)*SiscoTable[[#This Row],[Stock_actual]],0)</f>
        <v>0</v>
      </c>
      <c r="P6220" s="6" t="s">
        <v>7</v>
      </c>
      <c r="Q6220" s="7">
        <v>0</v>
      </c>
      <c r="R6220" s="7">
        <v>0</v>
      </c>
      <c r="S6220" s="7" t="s">
        <v>11928</v>
      </c>
      <c r="BI6220"/>
      <c r="BJ6220"/>
    </row>
    <row r="6221" spans="2:62" x14ac:dyDescent="0.4">
      <c r="B6221" s="1">
        <v>28361</v>
      </c>
      <c r="C6221" s="6" t="s">
        <v>8</v>
      </c>
      <c r="D6221" s="6" t="s">
        <v>8</v>
      </c>
      <c r="E6221" s="6" t="s">
        <v>8482</v>
      </c>
      <c r="F6221" s="6" t="s">
        <v>10720</v>
      </c>
      <c r="G6221" s="6" t="s">
        <v>11452</v>
      </c>
      <c r="H6221" s="6" t="s">
        <v>9042</v>
      </c>
      <c r="I6221" s="6" t="s">
        <v>11492</v>
      </c>
      <c r="J6221" s="6" t="s">
        <v>5</v>
      </c>
      <c r="K6221" s="7">
        <v>0</v>
      </c>
      <c r="L6221" s="7">
        <f>IFERROR(VLOOKUP(SiscoTable[[#This Row],[Código]],Hoja2!A:B,2,0)*SiscoTable[[#This Row],[Provta(Uns)]],0)</f>
        <v>0</v>
      </c>
      <c r="M6221" s="7">
        <v>0</v>
      </c>
      <c r="N6221" s="7">
        <v>0</v>
      </c>
      <c r="O6221" s="7">
        <f>IFERROR(VLOOKUP(SiscoTable[[#This Row],[Código]],Hoja2!A:B,2,0)*SiscoTable[[#This Row],[Stock_actual]],0)</f>
        <v>0</v>
      </c>
      <c r="P6221" s="6" t="s">
        <v>7</v>
      </c>
      <c r="Q6221" s="7">
        <v>0</v>
      </c>
      <c r="R6221" s="7">
        <v>0</v>
      </c>
      <c r="S6221" s="7" t="s">
        <v>11926</v>
      </c>
      <c r="BI6221"/>
      <c r="BJ6221"/>
    </row>
    <row r="6222" spans="2:62" x14ac:dyDescent="0.4">
      <c r="B6222" s="1">
        <v>28363</v>
      </c>
      <c r="C6222" s="6" t="s">
        <v>8</v>
      </c>
      <c r="D6222" s="6" t="s">
        <v>8</v>
      </c>
      <c r="E6222" s="6" t="s">
        <v>3268</v>
      </c>
      <c r="F6222" s="6" t="s">
        <v>61</v>
      </c>
      <c r="G6222" s="6" t="s">
        <v>8157</v>
      </c>
      <c r="H6222" s="6" t="s">
        <v>8194</v>
      </c>
      <c r="I6222" s="6" t="s">
        <v>8264</v>
      </c>
      <c r="J6222" s="6" t="s">
        <v>5</v>
      </c>
      <c r="K6222" s="7">
        <v>0</v>
      </c>
      <c r="L6222" s="7">
        <f>IFERROR(VLOOKUP(SiscoTable[[#This Row],[Código]],Hoja2!A:B,2,0)*SiscoTable[[#This Row],[Provta(Uns)]],0)</f>
        <v>0</v>
      </c>
      <c r="M6222" s="7">
        <v>0</v>
      </c>
      <c r="N6222" s="7">
        <v>0</v>
      </c>
      <c r="O6222" s="7">
        <f>IFERROR(VLOOKUP(SiscoTable[[#This Row],[Código]],Hoja2!A:B,2,0)*SiscoTable[[#This Row],[Stock_actual]],0)</f>
        <v>0</v>
      </c>
      <c r="P6222" s="6" t="s">
        <v>7</v>
      </c>
      <c r="Q6222" s="7">
        <v>0</v>
      </c>
      <c r="R6222" s="7">
        <v>0</v>
      </c>
      <c r="S6222" s="7" t="s">
        <v>11928</v>
      </c>
      <c r="BI6222"/>
      <c r="BJ6222"/>
    </row>
    <row r="6223" spans="2:62" x14ac:dyDescent="0.4">
      <c r="B6223" s="1">
        <v>28364</v>
      </c>
      <c r="C6223" s="6" t="s">
        <v>8</v>
      </c>
      <c r="D6223" s="6" t="s">
        <v>8</v>
      </c>
      <c r="E6223" s="6" t="s">
        <v>3268</v>
      </c>
      <c r="F6223" s="6" t="s">
        <v>61</v>
      </c>
      <c r="G6223" s="6" t="s">
        <v>8157</v>
      </c>
      <c r="H6223" s="6" t="s">
        <v>8194</v>
      </c>
      <c r="I6223" s="6" t="s">
        <v>8265</v>
      </c>
      <c r="J6223" s="6" t="s">
        <v>5</v>
      </c>
      <c r="K6223" s="7">
        <v>0</v>
      </c>
      <c r="L6223" s="7">
        <f>IFERROR(VLOOKUP(SiscoTable[[#This Row],[Código]],Hoja2!A:B,2,0)*SiscoTable[[#This Row],[Provta(Uns)]],0)</f>
        <v>0</v>
      </c>
      <c r="M6223" s="7">
        <v>0</v>
      </c>
      <c r="N6223" s="7">
        <v>0</v>
      </c>
      <c r="O6223" s="7">
        <f>IFERROR(VLOOKUP(SiscoTable[[#This Row],[Código]],Hoja2!A:B,2,0)*SiscoTable[[#This Row],[Stock_actual]],0)</f>
        <v>0</v>
      </c>
      <c r="P6223" s="6" t="s">
        <v>7</v>
      </c>
      <c r="Q6223" s="7">
        <v>0</v>
      </c>
      <c r="R6223" s="7">
        <v>0</v>
      </c>
      <c r="S6223" s="7" t="s">
        <v>11928</v>
      </c>
      <c r="BI6223"/>
      <c r="BJ6223"/>
    </row>
    <row r="6224" spans="2:62" x14ac:dyDescent="0.4">
      <c r="B6224" s="1">
        <v>28366</v>
      </c>
      <c r="C6224" s="6" t="s">
        <v>30</v>
      </c>
      <c r="D6224" s="6" t="s">
        <v>30</v>
      </c>
      <c r="E6224" s="6" t="s">
        <v>2999</v>
      </c>
      <c r="F6224" s="6" t="s">
        <v>3000</v>
      </c>
      <c r="G6224" s="6" t="s">
        <v>3119</v>
      </c>
      <c r="H6224" s="6" t="s">
        <v>3119</v>
      </c>
      <c r="I6224" s="6" t="s">
        <v>3143</v>
      </c>
      <c r="J6224" s="6" t="s">
        <v>5</v>
      </c>
      <c r="K6224" s="7">
        <v>20.329999999999998</v>
      </c>
      <c r="L6224" s="7">
        <f>IFERROR(VLOOKUP(SiscoTable[[#This Row],[Código]],Hoja2!A:B,2,0)*SiscoTable[[#This Row],[Provta(Uns)]],0)</f>
        <v>56.923999999999992</v>
      </c>
      <c r="M6224" s="7">
        <v>0</v>
      </c>
      <c r="N6224" s="7">
        <v>26</v>
      </c>
      <c r="O6224" s="7">
        <f>IFERROR(VLOOKUP(SiscoTable[[#This Row],[Código]],Hoja2!A:B,2,0)*SiscoTable[[#This Row],[Stock_actual]],0)</f>
        <v>72.8</v>
      </c>
      <c r="P6224" s="6" t="s">
        <v>224</v>
      </c>
      <c r="Q6224" s="7">
        <v>22</v>
      </c>
      <c r="R6224" s="7">
        <v>0</v>
      </c>
      <c r="S6224" s="7" t="s">
        <v>11925</v>
      </c>
      <c r="BI6224"/>
      <c r="BJ6224"/>
    </row>
    <row r="6225" spans="2:62" x14ac:dyDescent="0.4">
      <c r="B6225" s="1">
        <v>28367</v>
      </c>
      <c r="C6225" s="6" t="s">
        <v>25</v>
      </c>
      <c r="D6225" s="6" t="s">
        <v>25</v>
      </c>
      <c r="E6225" s="6" t="s">
        <v>8482</v>
      </c>
      <c r="F6225" s="6" t="s">
        <v>1736</v>
      </c>
      <c r="G6225" s="6" t="s">
        <v>10704</v>
      </c>
      <c r="H6225" s="6" t="s">
        <v>10706</v>
      </c>
      <c r="I6225" s="6" t="s">
        <v>10705</v>
      </c>
      <c r="J6225" s="6" t="s">
        <v>5</v>
      </c>
      <c r="K6225" s="7">
        <v>36</v>
      </c>
      <c r="L6225" s="7">
        <f>IFERROR(VLOOKUP(SiscoTable[[#This Row],[Código]],Hoja2!A:B,2,0)*SiscoTable[[#This Row],[Provta(Uns)]],0)</f>
        <v>234</v>
      </c>
      <c r="M6225" s="7">
        <v>0</v>
      </c>
      <c r="N6225" s="7">
        <v>85</v>
      </c>
      <c r="O6225" s="7">
        <f>IFERROR(VLOOKUP(SiscoTable[[#This Row],[Código]],Hoja2!A:B,2,0)*SiscoTable[[#This Row],[Stock_actual]],0)</f>
        <v>552.5</v>
      </c>
      <c r="P6225" s="6" t="s">
        <v>1751</v>
      </c>
      <c r="Q6225" s="7">
        <v>40</v>
      </c>
      <c r="R6225" s="7">
        <v>0</v>
      </c>
      <c r="S6225" s="7" t="s">
        <v>11926</v>
      </c>
      <c r="BI6225"/>
      <c r="BJ6225"/>
    </row>
    <row r="6226" spans="2:62" x14ac:dyDescent="0.4">
      <c r="B6226" s="1">
        <v>28369</v>
      </c>
      <c r="C6226" s="6" t="s">
        <v>8</v>
      </c>
      <c r="D6226" s="6" t="s">
        <v>30</v>
      </c>
      <c r="E6226" s="6" t="s">
        <v>3268</v>
      </c>
      <c r="F6226" s="6" t="s">
        <v>7197</v>
      </c>
      <c r="G6226" s="6" t="s">
        <v>7554</v>
      </c>
      <c r="H6226" s="6" t="s">
        <v>6992</v>
      </c>
      <c r="I6226" s="6" t="s">
        <v>7750</v>
      </c>
      <c r="J6226" s="6" t="s">
        <v>5</v>
      </c>
      <c r="K6226" s="7">
        <v>44.17</v>
      </c>
      <c r="L6226" s="7">
        <f>IFERROR(VLOOKUP(SiscoTable[[#This Row],[Código]],Hoja2!A:B,2,0)*SiscoTable[[#This Row],[Provta(Uns)]],0)</f>
        <v>70.672000000000011</v>
      </c>
      <c r="M6226" s="7">
        <v>0</v>
      </c>
      <c r="N6226" s="7">
        <v>5</v>
      </c>
      <c r="O6226" s="7">
        <f>IFERROR(VLOOKUP(SiscoTable[[#This Row],[Código]],Hoja2!A:B,2,0)*SiscoTable[[#This Row],[Stock_actual]],0)</f>
        <v>8</v>
      </c>
      <c r="P6226" s="6" t="s">
        <v>82</v>
      </c>
      <c r="Q6226" s="7">
        <v>49</v>
      </c>
      <c r="R6226" s="7">
        <v>87.61</v>
      </c>
      <c r="S6226" s="7" t="s">
        <v>11928</v>
      </c>
      <c r="BI6226"/>
      <c r="BJ6226"/>
    </row>
    <row r="6227" spans="2:62" x14ac:dyDescent="0.4">
      <c r="B6227" s="1">
        <v>28370</v>
      </c>
      <c r="C6227" s="6" t="s">
        <v>8</v>
      </c>
      <c r="D6227" s="6" t="s">
        <v>8</v>
      </c>
      <c r="E6227" s="6" t="s">
        <v>3268</v>
      </c>
      <c r="F6227" s="6" t="s">
        <v>6803</v>
      </c>
      <c r="G6227" s="6" t="s">
        <v>6852</v>
      </c>
      <c r="H6227" s="6" t="s">
        <v>6899</v>
      </c>
      <c r="I6227" s="6" t="s">
        <v>6898</v>
      </c>
      <c r="J6227" s="6" t="s">
        <v>5</v>
      </c>
      <c r="K6227" s="7">
        <v>0</v>
      </c>
      <c r="L6227" s="7">
        <f>IFERROR(VLOOKUP(SiscoTable[[#This Row],[Código]],Hoja2!A:B,2,0)*SiscoTable[[#This Row],[Provta(Uns)]],0)</f>
        <v>0</v>
      </c>
      <c r="M6227" s="7">
        <v>0</v>
      </c>
      <c r="N6227" s="7">
        <v>0</v>
      </c>
      <c r="O6227" s="7">
        <f>IFERROR(VLOOKUP(SiscoTable[[#This Row],[Código]],Hoja2!A:B,2,0)*SiscoTable[[#This Row],[Stock_actual]],0)</f>
        <v>0</v>
      </c>
      <c r="P6227" s="6" t="s">
        <v>7</v>
      </c>
      <c r="Q6227" s="7">
        <v>0</v>
      </c>
      <c r="R6227" s="7">
        <v>0</v>
      </c>
      <c r="S6227" s="7" t="s">
        <v>11925</v>
      </c>
      <c r="BI6227"/>
      <c r="BJ6227"/>
    </row>
    <row r="6228" spans="2:62" x14ac:dyDescent="0.4">
      <c r="B6228" s="1">
        <v>28371</v>
      </c>
      <c r="C6228" s="6" t="s">
        <v>8</v>
      </c>
      <c r="D6228" s="6" t="s">
        <v>8</v>
      </c>
      <c r="E6228" s="6" t="s">
        <v>3268</v>
      </c>
      <c r="F6228" s="6" t="s">
        <v>6803</v>
      </c>
      <c r="G6228" s="6" t="s">
        <v>6852</v>
      </c>
      <c r="H6228" s="6" t="s">
        <v>6899</v>
      </c>
      <c r="I6228" s="6" t="s">
        <v>6900</v>
      </c>
      <c r="J6228" s="6" t="s">
        <v>5</v>
      </c>
      <c r="K6228" s="7">
        <v>2.17</v>
      </c>
      <c r="L6228" s="7">
        <f>IFERROR(VLOOKUP(SiscoTable[[#This Row],[Código]],Hoja2!A:B,2,0)*SiscoTable[[#This Row],[Provta(Uns)]],0)</f>
        <v>5.4249999999999998</v>
      </c>
      <c r="M6228" s="7">
        <v>0</v>
      </c>
      <c r="N6228" s="7">
        <v>0</v>
      </c>
      <c r="O6228" s="7">
        <f>IFERROR(VLOOKUP(SiscoTable[[#This Row],[Código]],Hoja2!A:B,2,0)*SiscoTable[[#This Row],[Stock_actual]],0)</f>
        <v>0</v>
      </c>
      <c r="P6228" s="6" t="s">
        <v>7</v>
      </c>
      <c r="Q6228" s="7">
        <v>2</v>
      </c>
      <c r="R6228" s="7">
        <v>4.2</v>
      </c>
      <c r="S6228" s="7" t="s">
        <v>11925</v>
      </c>
      <c r="BI6228"/>
      <c r="BJ6228"/>
    </row>
    <row r="6229" spans="2:62" x14ac:dyDescent="0.4">
      <c r="B6229" s="1">
        <v>28372</v>
      </c>
      <c r="C6229" s="6" t="s">
        <v>8</v>
      </c>
      <c r="D6229" s="6" t="s">
        <v>30</v>
      </c>
      <c r="E6229" s="6" t="s">
        <v>3268</v>
      </c>
      <c r="F6229" s="6" t="s">
        <v>6803</v>
      </c>
      <c r="G6229" s="6" t="s">
        <v>7041</v>
      </c>
      <c r="H6229" s="6" t="s">
        <v>7142</v>
      </c>
      <c r="I6229" s="6" t="s">
        <v>7141</v>
      </c>
      <c r="J6229" s="6" t="s">
        <v>5</v>
      </c>
      <c r="K6229" s="7">
        <v>0</v>
      </c>
      <c r="L6229" s="7">
        <f>IFERROR(VLOOKUP(SiscoTable[[#This Row],[Código]],Hoja2!A:B,2,0)*SiscoTable[[#This Row],[Provta(Uns)]],0)</f>
        <v>0</v>
      </c>
      <c r="M6229" s="7">
        <v>0</v>
      </c>
      <c r="N6229" s="7">
        <v>0</v>
      </c>
      <c r="O6229" s="7">
        <f>IFERROR(VLOOKUP(SiscoTable[[#This Row],[Código]],Hoja2!A:B,2,0)*SiscoTable[[#This Row],[Stock_actual]],0)</f>
        <v>0</v>
      </c>
      <c r="P6229" s="6" t="s">
        <v>7</v>
      </c>
      <c r="Q6229" s="7">
        <v>0</v>
      </c>
      <c r="R6229" s="7">
        <v>0</v>
      </c>
      <c r="S6229" s="7" t="s">
        <v>11925</v>
      </c>
      <c r="BI6229"/>
      <c r="BJ6229"/>
    </row>
    <row r="6230" spans="2:62" x14ac:dyDescent="0.4">
      <c r="B6230" s="1">
        <v>28373</v>
      </c>
      <c r="C6230" s="6" t="s">
        <v>8</v>
      </c>
      <c r="D6230" s="6" t="s">
        <v>30</v>
      </c>
      <c r="E6230" s="6" t="s">
        <v>3268</v>
      </c>
      <c r="F6230" s="6" t="s">
        <v>6803</v>
      </c>
      <c r="G6230" s="6" t="s">
        <v>7041</v>
      </c>
      <c r="H6230" s="6" t="s">
        <v>7142</v>
      </c>
      <c r="I6230" s="6" t="s">
        <v>7143</v>
      </c>
      <c r="J6230" s="6" t="s">
        <v>5</v>
      </c>
      <c r="K6230" s="7">
        <v>0</v>
      </c>
      <c r="L6230" s="7">
        <f>IFERROR(VLOOKUP(SiscoTable[[#This Row],[Código]],Hoja2!A:B,2,0)*SiscoTable[[#This Row],[Provta(Uns)]],0)</f>
        <v>0</v>
      </c>
      <c r="M6230" s="7">
        <v>0</v>
      </c>
      <c r="N6230" s="7">
        <v>0</v>
      </c>
      <c r="O6230" s="7">
        <f>IFERROR(VLOOKUP(SiscoTable[[#This Row],[Código]],Hoja2!A:B,2,0)*SiscoTable[[#This Row],[Stock_actual]],0)</f>
        <v>0</v>
      </c>
      <c r="P6230" s="6" t="s">
        <v>7</v>
      </c>
      <c r="Q6230" s="7">
        <v>0</v>
      </c>
      <c r="R6230" s="7">
        <v>0</v>
      </c>
      <c r="S6230" s="7" t="s">
        <v>11925</v>
      </c>
      <c r="BI6230"/>
      <c r="BJ6230"/>
    </row>
    <row r="6231" spans="2:62" x14ac:dyDescent="0.4">
      <c r="B6231" s="1">
        <v>28374</v>
      </c>
      <c r="C6231" s="6" t="s">
        <v>25</v>
      </c>
      <c r="D6231" s="6" t="s">
        <v>30</v>
      </c>
      <c r="E6231" s="6" t="s">
        <v>2999</v>
      </c>
      <c r="F6231" s="6" t="s">
        <v>3000</v>
      </c>
      <c r="G6231" s="6" t="s">
        <v>3119</v>
      </c>
      <c r="H6231" s="6" t="s">
        <v>3119</v>
      </c>
      <c r="I6231" s="6" t="s">
        <v>3137</v>
      </c>
      <c r="J6231" s="6" t="s">
        <v>5</v>
      </c>
      <c r="K6231" s="7">
        <v>13.67</v>
      </c>
      <c r="L6231" s="7">
        <f>IFERROR(VLOOKUP(SiscoTable[[#This Row],[Código]],Hoja2!A:B,2,0)*SiscoTable[[#This Row],[Provta(Uns)]],0)</f>
        <v>217.35300000000001</v>
      </c>
      <c r="M6231" s="7">
        <v>5</v>
      </c>
      <c r="N6231" s="7">
        <v>2</v>
      </c>
      <c r="O6231" s="7">
        <f>IFERROR(VLOOKUP(SiscoTable[[#This Row],[Código]],Hoja2!A:B,2,0)*SiscoTable[[#This Row],[Stock_actual]],0)</f>
        <v>31.8</v>
      </c>
      <c r="P6231" s="6" t="s">
        <v>107</v>
      </c>
      <c r="Q6231" s="7">
        <v>15</v>
      </c>
      <c r="R6231" s="7">
        <v>22.44</v>
      </c>
      <c r="S6231" s="7" t="s">
        <v>11925</v>
      </c>
      <c r="BI6231"/>
      <c r="BJ6231"/>
    </row>
    <row r="6232" spans="2:62" x14ac:dyDescent="0.4">
      <c r="B6232" s="1">
        <v>28375</v>
      </c>
      <c r="C6232" s="6" t="s">
        <v>8</v>
      </c>
      <c r="D6232" s="6" t="s">
        <v>8</v>
      </c>
      <c r="E6232" s="6" t="s">
        <v>3268</v>
      </c>
      <c r="F6232" s="6" t="s">
        <v>7197</v>
      </c>
      <c r="G6232" s="6" t="s">
        <v>7554</v>
      </c>
      <c r="H6232" s="6" t="s">
        <v>7392</v>
      </c>
      <c r="I6232" s="6" t="s">
        <v>7751</v>
      </c>
      <c r="J6232" s="6" t="s">
        <v>5</v>
      </c>
      <c r="K6232" s="7">
        <v>0</v>
      </c>
      <c r="L6232" s="7">
        <f>IFERROR(VLOOKUP(SiscoTable[[#This Row],[Código]],Hoja2!A:B,2,0)*SiscoTable[[#This Row],[Provta(Uns)]],0)</f>
        <v>0</v>
      </c>
      <c r="M6232" s="7">
        <v>0</v>
      </c>
      <c r="N6232" s="7">
        <v>0</v>
      </c>
      <c r="O6232" s="7">
        <f>IFERROR(VLOOKUP(SiscoTable[[#This Row],[Código]],Hoja2!A:B,2,0)*SiscoTable[[#This Row],[Stock_actual]],0)</f>
        <v>0</v>
      </c>
      <c r="P6232" s="6" t="s">
        <v>7</v>
      </c>
      <c r="Q6232" s="7">
        <v>0</v>
      </c>
      <c r="R6232" s="7">
        <v>0</v>
      </c>
      <c r="S6232" s="7" t="s">
        <v>11928</v>
      </c>
      <c r="BI6232"/>
      <c r="BJ6232"/>
    </row>
    <row r="6233" spans="2:62" x14ac:dyDescent="0.4">
      <c r="B6233" s="1">
        <v>28376</v>
      </c>
      <c r="C6233" s="6" t="s">
        <v>8</v>
      </c>
      <c r="D6233" s="6" t="s">
        <v>8</v>
      </c>
      <c r="E6233" s="6" t="s">
        <v>469</v>
      </c>
      <c r="F6233" s="6" t="s">
        <v>1050</v>
      </c>
      <c r="G6233" s="6" t="s">
        <v>1254</v>
      </c>
      <c r="H6233" s="6" t="s">
        <v>1066</v>
      </c>
      <c r="I6233" s="6" t="s">
        <v>1308</v>
      </c>
      <c r="J6233" s="6" t="s">
        <v>5</v>
      </c>
      <c r="K6233" s="7">
        <v>0</v>
      </c>
      <c r="L6233" s="7">
        <f>IFERROR(VLOOKUP(SiscoTable[[#This Row],[Código]],Hoja2!A:B,2,0)*SiscoTable[[#This Row],[Provta(Uns)]],0)</f>
        <v>0</v>
      </c>
      <c r="M6233" s="7">
        <v>0</v>
      </c>
      <c r="N6233" s="7">
        <v>0</v>
      </c>
      <c r="O6233" s="7">
        <f>IFERROR(VLOOKUP(SiscoTable[[#This Row],[Código]],Hoja2!A:B,2,0)*SiscoTable[[#This Row],[Stock_actual]],0)</f>
        <v>0</v>
      </c>
      <c r="P6233" s="6" t="s">
        <v>7</v>
      </c>
      <c r="Q6233" s="7">
        <v>0</v>
      </c>
      <c r="R6233" s="7">
        <v>0</v>
      </c>
      <c r="S6233" s="7" t="s">
        <v>11927</v>
      </c>
      <c r="BI6233"/>
      <c r="BJ6233"/>
    </row>
    <row r="6234" spans="2:62" x14ac:dyDescent="0.4">
      <c r="B6234" s="1">
        <v>28377</v>
      </c>
      <c r="C6234" s="6" t="s">
        <v>30</v>
      </c>
      <c r="D6234" s="6" t="s">
        <v>30</v>
      </c>
      <c r="E6234" s="6" t="s">
        <v>469</v>
      </c>
      <c r="F6234" s="6" t="s">
        <v>1050</v>
      </c>
      <c r="G6234" s="6" t="s">
        <v>1309</v>
      </c>
      <c r="H6234" s="6" t="s">
        <v>1097</v>
      </c>
      <c r="I6234" s="6" t="s">
        <v>1414</v>
      </c>
      <c r="J6234" s="6" t="s">
        <v>5</v>
      </c>
      <c r="K6234" s="7">
        <v>5.17</v>
      </c>
      <c r="L6234" s="7">
        <f>IFERROR(VLOOKUP(SiscoTable[[#This Row],[Código]],Hoja2!A:B,2,0)*SiscoTable[[#This Row],[Provta(Uns)]],0)</f>
        <v>68.244</v>
      </c>
      <c r="M6234" s="7">
        <v>0</v>
      </c>
      <c r="N6234" s="7">
        <v>0</v>
      </c>
      <c r="O6234" s="7">
        <f>IFERROR(VLOOKUP(SiscoTable[[#This Row],[Código]],Hoja2!A:B,2,0)*SiscoTable[[#This Row],[Stock_actual]],0)</f>
        <v>0</v>
      </c>
      <c r="P6234" s="6" t="s">
        <v>7</v>
      </c>
      <c r="Q6234" s="7">
        <v>6</v>
      </c>
      <c r="R6234" s="7">
        <v>10.200000000000001</v>
      </c>
      <c r="S6234" s="7" t="s">
        <v>11927</v>
      </c>
      <c r="BI6234"/>
      <c r="BJ6234"/>
    </row>
    <row r="6235" spans="2:62" x14ac:dyDescent="0.4">
      <c r="B6235" s="1">
        <v>28378</v>
      </c>
      <c r="C6235" s="6" t="s">
        <v>25</v>
      </c>
      <c r="D6235" s="6" t="s">
        <v>30</v>
      </c>
      <c r="E6235" s="6" t="s">
        <v>469</v>
      </c>
      <c r="F6235" s="6" t="s">
        <v>1050</v>
      </c>
      <c r="G6235" s="6" t="s">
        <v>1309</v>
      </c>
      <c r="H6235" s="6" t="s">
        <v>1097</v>
      </c>
      <c r="I6235" s="6" t="s">
        <v>1369</v>
      </c>
      <c r="J6235" s="6" t="s">
        <v>5</v>
      </c>
      <c r="K6235" s="7">
        <v>13</v>
      </c>
      <c r="L6235" s="7">
        <f>IFERROR(VLOOKUP(SiscoTable[[#This Row],[Código]],Hoja2!A:B,2,0)*SiscoTable[[#This Row],[Provta(Uns)]],0)</f>
        <v>171.6</v>
      </c>
      <c r="M6235" s="7">
        <v>0</v>
      </c>
      <c r="N6235" s="7">
        <v>0</v>
      </c>
      <c r="O6235" s="7">
        <f>IFERROR(VLOOKUP(SiscoTable[[#This Row],[Código]],Hoja2!A:B,2,0)*SiscoTable[[#This Row],[Stock_actual]],0)</f>
        <v>0</v>
      </c>
      <c r="P6235" s="6" t="s">
        <v>7</v>
      </c>
      <c r="Q6235" s="7">
        <v>14</v>
      </c>
      <c r="R6235" s="7">
        <v>25.8</v>
      </c>
      <c r="S6235" s="7" t="s">
        <v>11927</v>
      </c>
      <c r="BI6235"/>
      <c r="BJ6235"/>
    </row>
    <row r="6236" spans="2:62" x14ac:dyDescent="0.4">
      <c r="B6236" s="1">
        <v>28379</v>
      </c>
      <c r="C6236" s="6" t="s">
        <v>8</v>
      </c>
      <c r="D6236" s="6" t="s">
        <v>8</v>
      </c>
      <c r="E6236" s="6" t="s">
        <v>1734</v>
      </c>
      <c r="F6236" s="6" t="s">
        <v>1735</v>
      </c>
      <c r="G6236" s="6" t="s">
        <v>1736</v>
      </c>
      <c r="H6236" s="6" t="s">
        <v>4</v>
      </c>
      <c r="I6236" s="6" t="s">
        <v>1865</v>
      </c>
      <c r="J6236" s="6" t="s">
        <v>5</v>
      </c>
      <c r="K6236" s="7">
        <v>0</v>
      </c>
      <c r="L6236" s="7">
        <f>IFERROR(VLOOKUP(SiscoTable[[#This Row],[Código]],Hoja2!A:B,2,0)*SiscoTable[[#This Row],[Provta(Uns)]],0)</f>
        <v>0</v>
      </c>
      <c r="M6236" s="7">
        <v>0</v>
      </c>
      <c r="N6236" s="7">
        <v>0</v>
      </c>
      <c r="O6236" s="7">
        <f>IFERROR(VLOOKUP(SiscoTable[[#This Row],[Código]],Hoja2!A:B,2,0)*SiscoTable[[#This Row],[Stock_actual]],0)</f>
        <v>0</v>
      </c>
      <c r="P6236" s="6" t="s">
        <v>7</v>
      </c>
      <c r="Q6236" s="7">
        <v>0</v>
      </c>
      <c r="R6236" s="7">
        <v>0</v>
      </c>
      <c r="S6236" s="7" t="s">
        <v>11925</v>
      </c>
      <c r="BI6236"/>
      <c r="BJ6236"/>
    </row>
    <row r="6237" spans="2:62" x14ac:dyDescent="0.4">
      <c r="B6237" s="1">
        <v>28380</v>
      </c>
      <c r="C6237" s="6" t="s">
        <v>8</v>
      </c>
      <c r="D6237" s="6" t="s">
        <v>8</v>
      </c>
      <c r="E6237" s="6" t="s">
        <v>1734</v>
      </c>
      <c r="F6237" s="6" t="s">
        <v>1735</v>
      </c>
      <c r="G6237" s="6" t="s">
        <v>1736</v>
      </c>
      <c r="H6237" s="6" t="s">
        <v>4</v>
      </c>
      <c r="I6237" s="6" t="s">
        <v>1866</v>
      </c>
      <c r="J6237" s="6" t="s">
        <v>5</v>
      </c>
      <c r="K6237" s="7">
        <v>0</v>
      </c>
      <c r="L6237" s="7">
        <f>IFERROR(VLOOKUP(SiscoTable[[#This Row],[Código]],Hoja2!A:B,2,0)*SiscoTable[[#This Row],[Provta(Uns)]],0)</f>
        <v>0</v>
      </c>
      <c r="M6237" s="7">
        <v>0</v>
      </c>
      <c r="N6237" s="7">
        <v>0</v>
      </c>
      <c r="O6237" s="7">
        <f>IFERROR(VLOOKUP(SiscoTable[[#This Row],[Código]],Hoja2!A:B,2,0)*SiscoTable[[#This Row],[Stock_actual]],0)</f>
        <v>0</v>
      </c>
      <c r="P6237" s="6" t="s">
        <v>7</v>
      </c>
      <c r="Q6237" s="7">
        <v>0</v>
      </c>
      <c r="R6237" s="7">
        <v>0</v>
      </c>
      <c r="S6237" s="7" t="s">
        <v>11925</v>
      </c>
      <c r="BI6237"/>
      <c r="BJ6237"/>
    </row>
    <row r="6238" spans="2:62" x14ac:dyDescent="0.4">
      <c r="B6238" s="1">
        <v>28381</v>
      </c>
      <c r="C6238" s="6" t="s">
        <v>8</v>
      </c>
      <c r="D6238" s="6" t="s">
        <v>8</v>
      </c>
      <c r="E6238" s="6" t="s">
        <v>1734</v>
      </c>
      <c r="F6238" s="6" t="s">
        <v>1735</v>
      </c>
      <c r="G6238" s="6" t="s">
        <v>1736</v>
      </c>
      <c r="H6238" s="6" t="s">
        <v>4</v>
      </c>
      <c r="I6238" s="6" t="s">
        <v>1867</v>
      </c>
      <c r="J6238" s="6" t="s">
        <v>5</v>
      </c>
      <c r="K6238" s="7">
        <v>0</v>
      </c>
      <c r="L6238" s="7">
        <f>IFERROR(VLOOKUP(SiscoTable[[#This Row],[Código]],Hoja2!A:B,2,0)*SiscoTable[[#This Row],[Provta(Uns)]],0)</f>
        <v>0</v>
      </c>
      <c r="M6238" s="7">
        <v>0</v>
      </c>
      <c r="N6238" s="7">
        <v>0</v>
      </c>
      <c r="O6238" s="7">
        <f>IFERROR(VLOOKUP(SiscoTable[[#This Row],[Código]],Hoja2!A:B,2,0)*SiscoTable[[#This Row],[Stock_actual]],0)</f>
        <v>0</v>
      </c>
      <c r="P6238" s="6" t="s">
        <v>7</v>
      </c>
      <c r="Q6238" s="7">
        <v>0</v>
      </c>
      <c r="R6238" s="7">
        <v>0</v>
      </c>
      <c r="S6238" s="7" t="s">
        <v>11925</v>
      </c>
      <c r="BI6238"/>
      <c r="BJ6238"/>
    </row>
    <row r="6239" spans="2:62" x14ac:dyDescent="0.4">
      <c r="B6239" s="1">
        <v>28382</v>
      </c>
      <c r="C6239" s="6" t="s">
        <v>8</v>
      </c>
      <c r="D6239" s="6" t="s">
        <v>8</v>
      </c>
      <c r="E6239" s="6" t="s">
        <v>1734</v>
      </c>
      <c r="F6239" s="6" t="s">
        <v>1735</v>
      </c>
      <c r="G6239" s="6" t="s">
        <v>1736</v>
      </c>
      <c r="H6239" s="6" t="s">
        <v>4</v>
      </c>
      <c r="I6239" s="6" t="s">
        <v>1868</v>
      </c>
      <c r="J6239" s="6" t="s">
        <v>5</v>
      </c>
      <c r="K6239" s="7">
        <v>0</v>
      </c>
      <c r="L6239" s="7">
        <f>IFERROR(VLOOKUP(SiscoTable[[#This Row],[Código]],Hoja2!A:B,2,0)*SiscoTable[[#This Row],[Provta(Uns)]],0)</f>
        <v>0</v>
      </c>
      <c r="M6239" s="7">
        <v>0</v>
      </c>
      <c r="N6239" s="7">
        <v>0</v>
      </c>
      <c r="O6239" s="7">
        <f>IFERROR(VLOOKUP(SiscoTable[[#This Row],[Código]],Hoja2!A:B,2,0)*SiscoTable[[#This Row],[Stock_actual]],0)</f>
        <v>0</v>
      </c>
      <c r="P6239" s="6" t="s">
        <v>7</v>
      </c>
      <c r="Q6239" s="7">
        <v>0</v>
      </c>
      <c r="R6239" s="7">
        <v>0</v>
      </c>
      <c r="S6239" s="7" t="s">
        <v>11925</v>
      </c>
      <c r="BI6239"/>
      <c r="BJ6239"/>
    </row>
    <row r="6240" spans="2:62" x14ac:dyDescent="0.4">
      <c r="B6240" s="1">
        <v>28383</v>
      </c>
      <c r="C6240" s="6" t="s">
        <v>8</v>
      </c>
      <c r="D6240" s="6" t="s">
        <v>8</v>
      </c>
      <c r="E6240" s="6" t="s">
        <v>1734</v>
      </c>
      <c r="F6240" s="6" t="s">
        <v>1735</v>
      </c>
      <c r="G6240" s="6" t="s">
        <v>1736</v>
      </c>
      <c r="H6240" s="6" t="s">
        <v>4</v>
      </c>
      <c r="I6240" s="6" t="s">
        <v>1869</v>
      </c>
      <c r="J6240" s="6" t="s">
        <v>5</v>
      </c>
      <c r="K6240" s="7">
        <v>0</v>
      </c>
      <c r="L6240" s="7">
        <f>IFERROR(VLOOKUP(SiscoTable[[#This Row],[Código]],Hoja2!A:B,2,0)*SiscoTable[[#This Row],[Provta(Uns)]],0)</f>
        <v>0</v>
      </c>
      <c r="M6240" s="7">
        <v>0</v>
      </c>
      <c r="N6240" s="7">
        <v>0</v>
      </c>
      <c r="O6240" s="7">
        <f>IFERROR(VLOOKUP(SiscoTable[[#This Row],[Código]],Hoja2!A:B,2,0)*SiscoTable[[#This Row],[Stock_actual]],0)</f>
        <v>0</v>
      </c>
      <c r="P6240" s="6" t="s">
        <v>7</v>
      </c>
      <c r="Q6240" s="7">
        <v>0</v>
      </c>
      <c r="R6240" s="7">
        <v>0</v>
      </c>
      <c r="S6240" s="7" t="s">
        <v>11925</v>
      </c>
      <c r="BI6240"/>
      <c r="BJ6240"/>
    </row>
    <row r="6241" spans="2:62" x14ac:dyDescent="0.4">
      <c r="B6241" s="1">
        <v>28384</v>
      </c>
      <c r="C6241" s="6" t="s">
        <v>8</v>
      </c>
      <c r="D6241" s="6" t="s">
        <v>8</v>
      </c>
      <c r="E6241" s="6" t="s">
        <v>1734</v>
      </c>
      <c r="F6241" s="6" t="s">
        <v>1735</v>
      </c>
      <c r="G6241" s="6" t="s">
        <v>1736</v>
      </c>
      <c r="H6241" s="6" t="s">
        <v>4</v>
      </c>
      <c r="I6241" s="6" t="s">
        <v>1870</v>
      </c>
      <c r="J6241" s="6" t="s">
        <v>5</v>
      </c>
      <c r="K6241" s="7">
        <v>0</v>
      </c>
      <c r="L6241" s="7">
        <f>IFERROR(VLOOKUP(SiscoTable[[#This Row],[Código]],Hoja2!A:B,2,0)*SiscoTable[[#This Row],[Provta(Uns)]],0)</f>
        <v>0</v>
      </c>
      <c r="M6241" s="7">
        <v>0</v>
      </c>
      <c r="N6241" s="7">
        <v>0</v>
      </c>
      <c r="O6241" s="7">
        <f>IFERROR(VLOOKUP(SiscoTable[[#This Row],[Código]],Hoja2!A:B,2,0)*SiscoTable[[#This Row],[Stock_actual]],0)</f>
        <v>0</v>
      </c>
      <c r="P6241" s="6" t="s">
        <v>7</v>
      </c>
      <c r="Q6241" s="7">
        <v>0</v>
      </c>
      <c r="R6241" s="7">
        <v>0</v>
      </c>
      <c r="S6241" s="7" t="s">
        <v>11925</v>
      </c>
      <c r="BI6241"/>
      <c r="BJ6241"/>
    </row>
    <row r="6242" spans="2:62" x14ac:dyDescent="0.4">
      <c r="B6242" s="1">
        <v>28385</v>
      </c>
      <c r="C6242" s="6" t="s">
        <v>8</v>
      </c>
      <c r="D6242" s="6" t="s">
        <v>8</v>
      </c>
      <c r="E6242" s="6" t="s">
        <v>1734</v>
      </c>
      <c r="F6242" s="6" t="s">
        <v>1735</v>
      </c>
      <c r="G6242" s="6" t="s">
        <v>1736</v>
      </c>
      <c r="H6242" s="6" t="s">
        <v>4</v>
      </c>
      <c r="I6242" s="6" t="s">
        <v>1871</v>
      </c>
      <c r="J6242" s="6" t="s">
        <v>5</v>
      </c>
      <c r="K6242" s="7">
        <v>0</v>
      </c>
      <c r="L6242" s="7">
        <f>IFERROR(VLOOKUP(SiscoTable[[#This Row],[Código]],Hoja2!A:B,2,0)*SiscoTable[[#This Row],[Provta(Uns)]],0)</f>
        <v>0</v>
      </c>
      <c r="M6242" s="7">
        <v>0</v>
      </c>
      <c r="N6242" s="7">
        <v>0</v>
      </c>
      <c r="O6242" s="7">
        <f>IFERROR(VLOOKUP(SiscoTable[[#This Row],[Código]],Hoja2!A:B,2,0)*SiscoTable[[#This Row],[Stock_actual]],0)</f>
        <v>0</v>
      </c>
      <c r="P6242" s="6" t="s">
        <v>7</v>
      </c>
      <c r="Q6242" s="7">
        <v>0</v>
      </c>
      <c r="R6242" s="7">
        <v>0</v>
      </c>
      <c r="S6242" s="7" t="s">
        <v>11925</v>
      </c>
      <c r="BI6242"/>
      <c r="BJ6242"/>
    </row>
    <row r="6243" spans="2:62" x14ac:dyDescent="0.4">
      <c r="B6243" s="1">
        <v>28386</v>
      </c>
      <c r="C6243" s="6" t="s">
        <v>8</v>
      </c>
      <c r="D6243" s="6" t="s">
        <v>8</v>
      </c>
      <c r="E6243" s="6" t="s">
        <v>1734</v>
      </c>
      <c r="F6243" s="6" t="s">
        <v>1735</v>
      </c>
      <c r="G6243" s="6" t="s">
        <v>1736</v>
      </c>
      <c r="H6243" s="6" t="s">
        <v>4</v>
      </c>
      <c r="I6243" s="6" t="s">
        <v>1872</v>
      </c>
      <c r="J6243" s="6" t="s">
        <v>5</v>
      </c>
      <c r="K6243" s="7">
        <v>0</v>
      </c>
      <c r="L6243" s="7">
        <f>IFERROR(VLOOKUP(SiscoTable[[#This Row],[Código]],Hoja2!A:B,2,0)*SiscoTable[[#This Row],[Provta(Uns)]],0)</f>
        <v>0</v>
      </c>
      <c r="M6243" s="7">
        <v>0</v>
      </c>
      <c r="N6243" s="7">
        <v>0</v>
      </c>
      <c r="O6243" s="7">
        <f>IFERROR(VLOOKUP(SiscoTable[[#This Row],[Código]],Hoja2!A:B,2,0)*SiscoTable[[#This Row],[Stock_actual]],0)</f>
        <v>0</v>
      </c>
      <c r="P6243" s="6" t="s">
        <v>7</v>
      </c>
      <c r="Q6243" s="7">
        <v>0</v>
      </c>
      <c r="R6243" s="7">
        <v>0</v>
      </c>
      <c r="S6243" s="7" t="s">
        <v>11925</v>
      </c>
      <c r="BI6243"/>
      <c r="BJ6243"/>
    </row>
    <row r="6244" spans="2:62" x14ac:dyDescent="0.4">
      <c r="B6244" s="1">
        <v>28387</v>
      </c>
      <c r="C6244" s="6" t="s">
        <v>8</v>
      </c>
      <c r="D6244" s="6" t="s">
        <v>8</v>
      </c>
      <c r="E6244" s="6" t="s">
        <v>1734</v>
      </c>
      <c r="F6244" s="6" t="s">
        <v>1735</v>
      </c>
      <c r="G6244" s="6" t="s">
        <v>1736</v>
      </c>
      <c r="H6244" s="6" t="s">
        <v>4</v>
      </c>
      <c r="I6244" s="6" t="s">
        <v>1873</v>
      </c>
      <c r="J6244" s="6" t="s">
        <v>5</v>
      </c>
      <c r="K6244" s="7">
        <v>0</v>
      </c>
      <c r="L6244" s="7">
        <f>IFERROR(VLOOKUP(SiscoTable[[#This Row],[Código]],Hoja2!A:B,2,0)*SiscoTable[[#This Row],[Provta(Uns)]],0)</f>
        <v>0</v>
      </c>
      <c r="M6244" s="7">
        <v>0</v>
      </c>
      <c r="N6244" s="7">
        <v>0</v>
      </c>
      <c r="O6244" s="7">
        <f>IFERROR(VLOOKUP(SiscoTable[[#This Row],[Código]],Hoja2!A:B,2,0)*SiscoTable[[#This Row],[Stock_actual]],0)</f>
        <v>0</v>
      </c>
      <c r="P6244" s="6" t="s">
        <v>7</v>
      </c>
      <c r="Q6244" s="7">
        <v>0</v>
      </c>
      <c r="R6244" s="7">
        <v>0</v>
      </c>
      <c r="S6244" s="7" t="s">
        <v>11925</v>
      </c>
      <c r="BI6244"/>
      <c r="BJ6244"/>
    </row>
    <row r="6245" spans="2:62" x14ac:dyDescent="0.4">
      <c r="B6245" s="1">
        <v>28388</v>
      </c>
      <c r="C6245" s="6" t="s">
        <v>8</v>
      </c>
      <c r="D6245" s="6" t="s">
        <v>8</v>
      </c>
      <c r="E6245" s="6" t="s">
        <v>1734</v>
      </c>
      <c r="F6245" s="6" t="s">
        <v>1735</v>
      </c>
      <c r="G6245" s="6" t="s">
        <v>1736</v>
      </c>
      <c r="H6245" s="6" t="s">
        <v>4</v>
      </c>
      <c r="I6245" s="6" t="s">
        <v>1874</v>
      </c>
      <c r="J6245" s="6" t="s">
        <v>5</v>
      </c>
      <c r="K6245" s="7">
        <v>0</v>
      </c>
      <c r="L6245" s="7">
        <f>IFERROR(VLOOKUP(SiscoTable[[#This Row],[Código]],Hoja2!A:B,2,0)*SiscoTable[[#This Row],[Provta(Uns)]],0)</f>
        <v>0</v>
      </c>
      <c r="M6245" s="7">
        <v>0</v>
      </c>
      <c r="N6245" s="7">
        <v>0</v>
      </c>
      <c r="O6245" s="7">
        <f>IFERROR(VLOOKUP(SiscoTable[[#This Row],[Código]],Hoja2!A:B,2,0)*SiscoTable[[#This Row],[Stock_actual]],0)</f>
        <v>0</v>
      </c>
      <c r="P6245" s="6" t="s">
        <v>7</v>
      </c>
      <c r="Q6245" s="7">
        <v>0</v>
      </c>
      <c r="R6245" s="7">
        <v>0</v>
      </c>
      <c r="S6245" s="7" t="s">
        <v>11925</v>
      </c>
      <c r="BI6245"/>
      <c r="BJ6245"/>
    </row>
    <row r="6246" spans="2:62" x14ac:dyDescent="0.4">
      <c r="B6246" s="1">
        <v>28389</v>
      </c>
      <c r="C6246" s="6" t="s">
        <v>8</v>
      </c>
      <c r="D6246" s="6" t="s">
        <v>8</v>
      </c>
      <c r="E6246" s="6" t="s">
        <v>1734</v>
      </c>
      <c r="F6246" s="6" t="s">
        <v>1735</v>
      </c>
      <c r="G6246" s="6" t="s">
        <v>1736</v>
      </c>
      <c r="H6246" s="6" t="s">
        <v>4</v>
      </c>
      <c r="I6246" s="6" t="s">
        <v>1875</v>
      </c>
      <c r="J6246" s="6" t="s">
        <v>5</v>
      </c>
      <c r="K6246" s="7">
        <v>0</v>
      </c>
      <c r="L6246" s="7">
        <f>IFERROR(VLOOKUP(SiscoTable[[#This Row],[Código]],Hoja2!A:B,2,0)*SiscoTable[[#This Row],[Provta(Uns)]],0)</f>
        <v>0</v>
      </c>
      <c r="M6246" s="7">
        <v>0</v>
      </c>
      <c r="N6246" s="7">
        <v>0</v>
      </c>
      <c r="O6246" s="7">
        <f>IFERROR(VLOOKUP(SiscoTable[[#This Row],[Código]],Hoja2!A:B,2,0)*SiscoTable[[#This Row],[Stock_actual]],0)</f>
        <v>0</v>
      </c>
      <c r="P6246" s="6" t="s">
        <v>7</v>
      </c>
      <c r="Q6246" s="7">
        <v>0</v>
      </c>
      <c r="R6246" s="7">
        <v>0</v>
      </c>
      <c r="S6246" s="7" t="s">
        <v>11925</v>
      </c>
      <c r="BI6246"/>
      <c r="BJ6246"/>
    </row>
    <row r="6247" spans="2:62" x14ac:dyDescent="0.4">
      <c r="B6247" s="1">
        <v>28390</v>
      </c>
      <c r="C6247" s="6" t="s">
        <v>8</v>
      </c>
      <c r="D6247" s="6" t="s">
        <v>8</v>
      </c>
      <c r="E6247" s="6" t="s">
        <v>1734</v>
      </c>
      <c r="F6247" s="6" t="s">
        <v>1735</v>
      </c>
      <c r="G6247" s="6" t="s">
        <v>1736</v>
      </c>
      <c r="H6247" s="6" t="s">
        <v>4</v>
      </c>
      <c r="I6247" s="6" t="s">
        <v>1876</v>
      </c>
      <c r="J6247" s="6" t="s">
        <v>5</v>
      </c>
      <c r="K6247" s="7">
        <v>0</v>
      </c>
      <c r="L6247" s="7">
        <f>IFERROR(VLOOKUP(SiscoTable[[#This Row],[Código]],Hoja2!A:B,2,0)*SiscoTable[[#This Row],[Provta(Uns)]],0)</f>
        <v>0</v>
      </c>
      <c r="M6247" s="7">
        <v>0</v>
      </c>
      <c r="N6247" s="7">
        <v>0</v>
      </c>
      <c r="O6247" s="7">
        <f>IFERROR(VLOOKUP(SiscoTable[[#This Row],[Código]],Hoja2!A:B,2,0)*SiscoTable[[#This Row],[Stock_actual]],0)</f>
        <v>0</v>
      </c>
      <c r="P6247" s="6" t="s">
        <v>7</v>
      </c>
      <c r="Q6247" s="7">
        <v>0</v>
      </c>
      <c r="R6247" s="7">
        <v>0</v>
      </c>
      <c r="S6247" s="7" t="s">
        <v>11925</v>
      </c>
      <c r="BI6247"/>
      <c r="BJ6247"/>
    </row>
    <row r="6248" spans="2:62" x14ac:dyDescent="0.4">
      <c r="B6248" s="1">
        <v>28391</v>
      </c>
      <c r="C6248" s="6" t="s">
        <v>8</v>
      </c>
      <c r="D6248" s="6" t="s">
        <v>8</v>
      </c>
      <c r="E6248" s="6" t="s">
        <v>1734</v>
      </c>
      <c r="F6248" s="6" t="s">
        <v>1735</v>
      </c>
      <c r="G6248" s="6" t="s">
        <v>1736</v>
      </c>
      <c r="H6248" s="6" t="s">
        <v>4</v>
      </c>
      <c r="I6248" s="6" t="s">
        <v>1877</v>
      </c>
      <c r="J6248" s="6" t="s">
        <v>5</v>
      </c>
      <c r="K6248" s="7">
        <v>0</v>
      </c>
      <c r="L6248" s="7">
        <f>IFERROR(VLOOKUP(SiscoTable[[#This Row],[Código]],Hoja2!A:B,2,0)*SiscoTable[[#This Row],[Provta(Uns)]],0)</f>
        <v>0</v>
      </c>
      <c r="M6248" s="7">
        <v>0</v>
      </c>
      <c r="N6248" s="7">
        <v>0</v>
      </c>
      <c r="O6248" s="7">
        <f>IFERROR(VLOOKUP(SiscoTable[[#This Row],[Código]],Hoja2!A:B,2,0)*SiscoTable[[#This Row],[Stock_actual]],0)</f>
        <v>0</v>
      </c>
      <c r="P6248" s="6" t="s">
        <v>7</v>
      </c>
      <c r="Q6248" s="7">
        <v>0</v>
      </c>
      <c r="R6248" s="7">
        <v>0</v>
      </c>
      <c r="S6248" s="7" t="s">
        <v>11925</v>
      </c>
      <c r="BI6248"/>
      <c r="BJ6248"/>
    </row>
    <row r="6249" spans="2:62" x14ac:dyDescent="0.4">
      <c r="B6249" s="1">
        <v>28392</v>
      </c>
      <c r="C6249" s="6" t="s">
        <v>8</v>
      </c>
      <c r="D6249" s="6" t="s">
        <v>8</v>
      </c>
      <c r="E6249" s="6" t="s">
        <v>1734</v>
      </c>
      <c r="F6249" s="6" t="s">
        <v>1735</v>
      </c>
      <c r="G6249" s="6" t="s">
        <v>1736</v>
      </c>
      <c r="H6249" s="6" t="s">
        <v>4</v>
      </c>
      <c r="I6249" s="6" t="s">
        <v>1878</v>
      </c>
      <c r="J6249" s="6" t="s">
        <v>5</v>
      </c>
      <c r="K6249" s="7">
        <v>0</v>
      </c>
      <c r="L6249" s="7">
        <f>IFERROR(VLOOKUP(SiscoTable[[#This Row],[Código]],Hoja2!A:B,2,0)*SiscoTable[[#This Row],[Provta(Uns)]],0)</f>
        <v>0</v>
      </c>
      <c r="M6249" s="7">
        <v>0</v>
      </c>
      <c r="N6249" s="7">
        <v>0</v>
      </c>
      <c r="O6249" s="7">
        <f>IFERROR(VLOOKUP(SiscoTable[[#This Row],[Código]],Hoja2!A:B,2,0)*SiscoTable[[#This Row],[Stock_actual]],0)</f>
        <v>0</v>
      </c>
      <c r="P6249" s="6" t="s">
        <v>7</v>
      </c>
      <c r="Q6249" s="7">
        <v>0</v>
      </c>
      <c r="R6249" s="7">
        <v>0</v>
      </c>
      <c r="S6249" s="7" t="s">
        <v>11925</v>
      </c>
      <c r="BI6249"/>
      <c r="BJ6249"/>
    </row>
    <row r="6250" spans="2:62" x14ac:dyDescent="0.4">
      <c r="B6250" s="1">
        <v>28393</v>
      </c>
      <c r="C6250" s="6" t="s">
        <v>8</v>
      </c>
      <c r="D6250" s="6" t="s">
        <v>8</v>
      </c>
      <c r="E6250" s="6" t="s">
        <v>1734</v>
      </c>
      <c r="F6250" s="6" t="s">
        <v>1735</v>
      </c>
      <c r="G6250" s="6" t="s">
        <v>1736</v>
      </c>
      <c r="H6250" s="6" t="s">
        <v>4</v>
      </c>
      <c r="I6250" s="6" t="s">
        <v>1879</v>
      </c>
      <c r="J6250" s="6" t="s">
        <v>5</v>
      </c>
      <c r="K6250" s="7">
        <v>0</v>
      </c>
      <c r="L6250" s="7">
        <f>IFERROR(VLOOKUP(SiscoTable[[#This Row],[Código]],Hoja2!A:B,2,0)*SiscoTable[[#This Row],[Provta(Uns)]],0)</f>
        <v>0</v>
      </c>
      <c r="M6250" s="7">
        <v>0</v>
      </c>
      <c r="N6250" s="7">
        <v>0</v>
      </c>
      <c r="O6250" s="7">
        <f>IFERROR(VLOOKUP(SiscoTable[[#This Row],[Código]],Hoja2!A:B,2,0)*SiscoTable[[#This Row],[Stock_actual]],0)</f>
        <v>0</v>
      </c>
      <c r="P6250" s="6" t="s">
        <v>7</v>
      </c>
      <c r="Q6250" s="7">
        <v>0</v>
      </c>
      <c r="R6250" s="7">
        <v>0</v>
      </c>
      <c r="S6250" s="7" t="s">
        <v>11925</v>
      </c>
      <c r="BI6250"/>
      <c r="BJ6250"/>
    </row>
    <row r="6251" spans="2:62" x14ac:dyDescent="0.4">
      <c r="B6251" s="1">
        <v>28394</v>
      </c>
      <c r="C6251" s="6" t="s">
        <v>8</v>
      </c>
      <c r="D6251" s="6" t="s">
        <v>8</v>
      </c>
      <c r="E6251" s="6" t="s">
        <v>1734</v>
      </c>
      <c r="F6251" s="6" t="s">
        <v>1735</v>
      </c>
      <c r="G6251" s="6" t="s">
        <v>1736</v>
      </c>
      <c r="H6251" s="6" t="s">
        <v>4</v>
      </c>
      <c r="I6251" s="6" t="s">
        <v>1880</v>
      </c>
      <c r="J6251" s="6" t="s">
        <v>5</v>
      </c>
      <c r="K6251" s="7">
        <v>0</v>
      </c>
      <c r="L6251" s="7">
        <f>IFERROR(VLOOKUP(SiscoTable[[#This Row],[Código]],Hoja2!A:B,2,0)*SiscoTable[[#This Row],[Provta(Uns)]],0)</f>
        <v>0</v>
      </c>
      <c r="M6251" s="7">
        <v>0</v>
      </c>
      <c r="N6251" s="7">
        <v>0</v>
      </c>
      <c r="O6251" s="7">
        <f>IFERROR(VLOOKUP(SiscoTable[[#This Row],[Código]],Hoja2!A:B,2,0)*SiscoTable[[#This Row],[Stock_actual]],0)</f>
        <v>0</v>
      </c>
      <c r="P6251" s="6" t="s">
        <v>7</v>
      </c>
      <c r="Q6251" s="7">
        <v>0</v>
      </c>
      <c r="R6251" s="7">
        <v>0</v>
      </c>
      <c r="S6251" s="7" t="s">
        <v>11925</v>
      </c>
      <c r="BI6251"/>
      <c r="BJ6251"/>
    </row>
    <row r="6252" spans="2:62" x14ac:dyDescent="0.4">
      <c r="B6252" s="1">
        <v>28395</v>
      </c>
      <c r="C6252" s="6" t="s">
        <v>8</v>
      </c>
      <c r="D6252" s="6" t="s">
        <v>8</v>
      </c>
      <c r="E6252" s="6" t="s">
        <v>1734</v>
      </c>
      <c r="F6252" s="6" t="s">
        <v>1735</v>
      </c>
      <c r="G6252" s="6" t="s">
        <v>1736</v>
      </c>
      <c r="H6252" s="6" t="s">
        <v>4</v>
      </c>
      <c r="I6252" s="6" t="s">
        <v>1881</v>
      </c>
      <c r="J6252" s="6" t="s">
        <v>5</v>
      </c>
      <c r="K6252" s="7">
        <v>0</v>
      </c>
      <c r="L6252" s="7">
        <f>IFERROR(VLOOKUP(SiscoTable[[#This Row],[Código]],Hoja2!A:B,2,0)*SiscoTable[[#This Row],[Provta(Uns)]],0)</f>
        <v>0</v>
      </c>
      <c r="M6252" s="7">
        <v>0</v>
      </c>
      <c r="N6252" s="7">
        <v>0</v>
      </c>
      <c r="O6252" s="7">
        <f>IFERROR(VLOOKUP(SiscoTable[[#This Row],[Código]],Hoja2!A:B,2,0)*SiscoTable[[#This Row],[Stock_actual]],0)</f>
        <v>0</v>
      </c>
      <c r="P6252" s="6" t="s">
        <v>7</v>
      </c>
      <c r="Q6252" s="7">
        <v>0</v>
      </c>
      <c r="R6252" s="7">
        <v>0</v>
      </c>
      <c r="S6252" s="7" t="s">
        <v>11925</v>
      </c>
      <c r="BI6252"/>
      <c r="BJ6252"/>
    </row>
    <row r="6253" spans="2:62" x14ac:dyDescent="0.4">
      <c r="B6253" s="1">
        <v>28396</v>
      </c>
      <c r="C6253" s="6" t="s">
        <v>8</v>
      </c>
      <c r="D6253" s="6" t="s">
        <v>8</v>
      </c>
      <c r="E6253" s="6" t="s">
        <v>1734</v>
      </c>
      <c r="F6253" s="6" t="s">
        <v>1735</v>
      </c>
      <c r="G6253" s="6" t="s">
        <v>1736</v>
      </c>
      <c r="H6253" s="6" t="s">
        <v>4</v>
      </c>
      <c r="I6253" s="6" t="s">
        <v>1882</v>
      </c>
      <c r="J6253" s="6" t="s">
        <v>5</v>
      </c>
      <c r="K6253" s="7">
        <v>0</v>
      </c>
      <c r="L6253" s="7">
        <f>IFERROR(VLOOKUP(SiscoTable[[#This Row],[Código]],Hoja2!A:B,2,0)*SiscoTable[[#This Row],[Provta(Uns)]],0)</f>
        <v>0</v>
      </c>
      <c r="M6253" s="7">
        <v>0</v>
      </c>
      <c r="N6253" s="7">
        <v>0</v>
      </c>
      <c r="O6253" s="7">
        <f>IFERROR(VLOOKUP(SiscoTable[[#This Row],[Código]],Hoja2!A:B,2,0)*SiscoTable[[#This Row],[Stock_actual]],0)</f>
        <v>0</v>
      </c>
      <c r="P6253" s="6" t="s">
        <v>7</v>
      </c>
      <c r="Q6253" s="7">
        <v>0</v>
      </c>
      <c r="R6253" s="7">
        <v>0</v>
      </c>
      <c r="S6253" s="7" t="s">
        <v>11925</v>
      </c>
      <c r="BI6253"/>
      <c r="BJ6253"/>
    </row>
    <row r="6254" spans="2:62" x14ac:dyDescent="0.4">
      <c r="B6254" s="1">
        <v>28406</v>
      </c>
      <c r="C6254" s="6" t="s">
        <v>25</v>
      </c>
      <c r="D6254" s="6" t="s">
        <v>25</v>
      </c>
      <c r="E6254" s="6" t="s">
        <v>1734</v>
      </c>
      <c r="F6254" s="6" t="s">
        <v>1735</v>
      </c>
      <c r="G6254" s="6" t="s">
        <v>2312</v>
      </c>
      <c r="H6254" s="6" t="s">
        <v>2317</v>
      </c>
      <c r="I6254" s="6" t="s">
        <v>2316</v>
      </c>
      <c r="J6254" s="6" t="s">
        <v>5</v>
      </c>
      <c r="K6254" s="7">
        <v>37</v>
      </c>
      <c r="L6254" s="7">
        <f>IFERROR(VLOOKUP(SiscoTable[[#This Row],[Código]],Hoja2!A:B,2,0)*SiscoTable[[#This Row],[Provta(Uns)]],0)</f>
        <v>366.3</v>
      </c>
      <c r="M6254" s="7">
        <v>0</v>
      </c>
      <c r="N6254" s="7">
        <v>85</v>
      </c>
      <c r="O6254" s="7">
        <f>IFERROR(VLOOKUP(SiscoTable[[#This Row],[Código]],Hoja2!A:B,2,0)*SiscoTable[[#This Row],[Stock_actual]],0)</f>
        <v>841.5</v>
      </c>
      <c r="P6254" s="6" t="s">
        <v>1038</v>
      </c>
      <c r="Q6254" s="7">
        <v>41</v>
      </c>
      <c r="R6254" s="7">
        <v>0</v>
      </c>
      <c r="S6254" s="7" t="s">
        <v>11925</v>
      </c>
      <c r="BI6254"/>
      <c r="BJ6254"/>
    </row>
    <row r="6255" spans="2:62" x14ac:dyDescent="0.4">
      <c r="B6255" s="1">
        <v>28407</v>
      </c>
      <c r="C6255" s="6" t="s">
        <v>8</v>
      </c>
      <c r="D6255" s="6" t="s">
        <v>8</v>
      </c>
      <c r="E6255" s="6" t="s">
        <v>1734</v>
      </c>
      <c r="F6255" s="6" t="s">
        <v>1735</v>
      </c>
      <c r="G6255" s="6" t="s">
        <v>2312</v>
      </c>
      <c r="H6255" s="6" t="s">
        <v>2315</v>
      </c>
      <c r="I6255" s="6" t="s">
        <v>2488</v>
      </c>
      <c r="J6255" s="6" t="s">
        <v>5</v>
      </c>
      <c r="K6255" s="7">
        <v>0</v>
      </c>
      <c r="L6255" s="7">
        <f>IFERROR(VLOOKUP(SiscoTable[[#This Row],[Código]],Hoja2!A:B,2,0)*SiscoTable[[#This Row],[Provta(Uns)]],0)</f>
        <v>0</v>
      </c>
      <c r="M6255" s="7">
        <v>0</v>
      </c>
      <c r="N6255" s="7">
        <v>0</v>
      </c>
      <c r="O6255" s="7">
        <f>IFERROR(VLOOKUP(SiscoTable[[#This Row],[Código]],Hoja2!A:B,2,0)*SiscoTable[[#This Row],[Stock_actual]],0)</f>
        <v>0</v>
      </c>
      <c r="P6255" s="6" t="s">
        <v>7</v>
      </c>
      <c r="Q6255" s="7">
        <v>0</v>
      </c>
      <c r="R6255" s="7">
        <v>0</v>
      </c>
      <c r="S6255" s="7" t="s">
        <v>11925</v>
      </c>
      <c r="BI6255"/>
      <c r="BJ6255"/>
    </row>
    <row r="6256" spans="2:62" x14ac:dyDescent="0.4">
      <c r="B6256" s="1">
        <v>28408</v>
      </c>
      <c r="C6256" s="6" t="s">
        <v>8</v>
      </c>
      <c r="D6256" s="6" t="s">
        <v>8</v>
      </c>
      <c r="E6256" s="6" t="s">
        <v>3268</v>
      </c>
      <c r="F6256" s="6" t="s">
        <v>3269</v>
      </c>
      <c r="G6256" s="6" t="s">
        <v>5267</v>
      </c>
      <c r="H6256" s="6" t="s">
        <v>5399</v>
      </c>
      <c r="I6256" s="6" t="s">
        <v>5398</v>
      </c>
      <c r="J6256" s="6" t="s">
        <v>5</v>
      </c>
      <c r="K6256" s="7">
        <v>0.5</v>
      </c>
      <c r="L6256" s="7">
        <f>IFERROR(VLOOKUP(SiscoTable[[#This Row],[Código]],Hoja2!A:B,2,0)*SiscoTable[[#This Row],[Provta(Uns)]],0)</f>
        <v>5.6</v>
      </c>
      <c r="M6256" s="7">
        <v>0</v>
      </c>
      <c r="N6256" s="7">
        <v>0</v>
      </c>
      <c r="O6256" s="7">
        <f>IFERROR(VLOOKUP(SiscoTable[[#This Row],[Código]],Hoja2!A:B,2,0)*SiscoTable[[#This Row],[Stock_actual]],0)</f>
        <v>0</v>
      </c>
      <c r="P6256" s="6" t="s">
        <v>7</v>
      </c>
      <c r="Q6256" s="7">
        <v>1</v>
      </c>
      <c r="R6256" s="7">
        <v>1.2</v>
      </c>
      <c r="S6256" s="7" t="s">
        <v>11928</v>
      </c>
      <c r="BI6256"/>
      <c r="BJ6256"/>
    </row>
    <row r="6257" spans="2:62" x14ac:dyDescent="0.4">
      <c r="B6257" s="1">
        <v>28411</v>
      </c>
      <c r="C6257" s="6" t="s">
        <v>30</v>
      </c>
      <c r="D6257" s="6" t="s">
        <v>30</v>
      </c>
      <c r="E6257" s="6" t="s">
        <v>3268</v>
      </c>
      <c r="F6257" s="6" t="s">
        <v>3269</v>
      </c>
      <c r="G6257" s="6" t="s">
        <v>5267</v>
      </c>
      <c r="H6257" s="6" t="s">
        <v>5318</v>
      </c>
      <c r="I6257" s="6" t="s">
        <v>5317</v>
      </c>
      <c r="J6257" s="6" t="s">
        <v>5</v>
      </c>
      <c r="K6257" s="7">
        <v>5.5</v>
      </c>
      <c r="L6257" s="7">
        <f>IFERROR(VLOOKUP(SiscoTable[[#This Row],[Código]],Hoja2!A:B,2,0)*SiscoTable[[#This Row],[Provta(Uns)]],0)</f>
        <v>74.25</v>
      </c>
      <c r="M6257" s="7">
        <v>24</v>
      </c>
      <c r="N6257" s="7">
        <v>1</v>
      </c>
      <c r="O6257" s="7">
        <f>IFERROR(VLOOKUP(SiscoTable[[#This Row],[Código]],Hoja2!A:B,2,0)*SiscoTable[[#This Row],[Stock_actual]],0)</f>
        <v>13.5</v>
      </c>
      <c r="P6257" s="6" t="s">
        <v>214</v>
      </c>
      <c r="Q6257" s="7">
        <v>6</v>
      </c>
      <c r="R6257" s="7">
        <v>0</v>
      </c>
      <c r="S6257" s="7" t="s">
        <v>11928</v>
      </c>
      <c r="BI6257"/>
      <c r="BJ6257"/>
    </row>
    <row r="6258" spans="2:62" x14ac:dyDescent="0.4">
      <c r="B6258" s="1">
        <v>28412</v>
      </c>
      <c r="C6258" s="6" t="s">
        <v>30</v>
      </c>
      <c r="D6258" s="6" t="s">
        <v>30</v>
      </c>
      <c r="E6258" s="6" t="s">
        <v>3268</v>
      </c>
      <c r="F6258" s="6" t="s">
        <v>3269</v>
      </c>
      <c r="G6258" s="6" t="s">
        <v>5267</v>
      </c>
      <c r="H6258" s="6" t="s">
        <v>5318</v>
      </c>
      <c r="I6258" s="6" t="s">
        <v>5319</v>
      </c>
      <c r="J6258" s="6" t="s">
        <v>5</v>
      </c>
      <c r="K6258" s="7">
        <v>7.17</v>
      </c>
      <c r="L6258" s="7">
        <f>IFERROR(VLOOKUP(SiscoTable[[#This Row],[Código]],Hoja2!A:B,2,0)*SiscoTable[[#This Row],[Provta(Uns)]],0)</f>
        <v>76.718999999999994</v>
      </c>
      <c r="M6258" s="7">
        <v>24</v>
      </c>
      <c r="N6258" s="7">
        <v>2</v>
      </c>
      <c r="O6258" s="7">
        <f>IFERROR(VLOOKUP(SiscoTable[[#This Row],[Código]],Hoja2!A:B,2,0)*SiscoTable[[#This Row],[Stock_actual]],0)</f>
        <v>21.4</v>
      </c>
      <c r="P6258" s="6" t="s">
        <v>76</v>
      </c>
      <c r="Q6258" s="7">
        <v>8</v>
      </c>
      <c r="R6258" s="7">
        <v>0</v>
      </c>
      <c r="S6258" s="7" t="s">
        <v>11928</v>
      </c>
      <c r="BI6258"/>
      <c r="BJ6258"/>
    </row>
    <row r="6259" spans="2:62" x14ac:dyDescent="0.4">
      <c r="B6259" s="1">
        <v>28415</v>
      </c>
      <c r="C6259" s="6" t="s">
        <v>8</v>
      </c>
      <c r="D6259" s="6" t="s">
        <v>8</v>
      </c>
      <c r="E6259" s="6" t="s">
        <v>3268</v>
      </c>
      <c r="F6259" s="6" t="s">
        <v>3269</v>
      </c>
      <c r="G6259" s="6" t="s">
        <v>5267</v>
      </c>
      <c r="H6259" s="6" t="s">
        <v>5399</v>
      </c>
      <c r="I6259" s="6" t="s">
        <v>5400</v>
      </c>
      <c r="J6259" s="6" t="s">
        <v>5</v>
      </c>
      <c r="K6259" s="7">
        <v>0.33</v>
      </c>
      <c r="L6259" s="7">
        <f>IFERROR(VLOOKUP(SiscoTable[[#This Row],[Código]],Hoja2!A:B,2,0)*SiscoTable[[#This Row],[Provta(Uns)]],0)</f>
        <v>3.6959999999999997</v>
      </c>
      <c r="M6259" s="7">
        <v>0</v>
      </c>
      <c r="N6259" s="7">
        <v>14</v>
      </c>
      <c r="O6259" s="7">
        <f>IFERROR(VLOOKUP(SiscoTable[[#This Row],[Código]],Hoja2!A:B,2,0)*SiscoTable[[#This Row],[Stock_actual]],0)</f>
        <v>156.79999999999998</v>
      </c>
      <c r="P6259" s="6" t="s">
        <v>1528</v>
      </c>
      <c r="Q6259" s="7">
        <v>0</v>
      </c>
      <c r="R6259" s="7">
        <v>0</v>
      </c>
      <c r="S6259" s="7" t="s">
        <v>11928</v>
      </c>
      <c r="BI6259"/>
      <c r="BJ6259"/>
    </row>
    <row r="6260" spans="2:62" x14ac:dyDescent="0.4">
      <c r="B6260" s="1">
        <v>28416</v>
      </c>
      <c r="C6260" s="6" t="s">
        <v>8</v>
      </c>
      <c r="D6260" s="6" t="s">
        <v>8</v>
      </c>
      <c r="E6260" s="6" t="s">
        <v>1734</v>
      </c>
      <c r="F6260" s="6" t="s">
        <v>1735</v>
      </c>
      <c r="G6260" s="6" t="s">
        <v>2312</v>
      </c>
      <c r="H6260" s="6" t="s">
        <v>4</v>
      </c>
      <c r="I6260" s="6" t="s">
        <v>2489</v>
      </c>
      <c r="J6260" s="6" t="s">
        <v>5</v>
      </c>
      <c r="K6260" s="7">
        <v>0.83</v>
      </c>
      <c r="L6260" s="7">
        <f>IFERROR(VLOOKUP(SiscoTable[[#This Row],[Código]],Hoja2!A:B,2,0)*SiscoTable[[#This Row],[Provta(Uns)]],0)</f>
        <v>4.8970000000000002</v>
      </c>
      <c r="M6260" s="7">
        <v>0</v>
      </c>
      <c r="N6260" s="7">
        <v>-4</v>
      </c>
      <c r="O6260" s="7">
        <f>IFERROR(VLOOKUP(SiscoTable[[#This Row],[Código]],Hoja2!A:B,2,0)*SiscoTable[[#This Row],[Stock_actual]],0)</f>
        <v>-23.6</v>
      </c>
      <c r="P6260" s="6" t="s">
        <v>7</v>
      </c>
      <c r="Q6260" s="7">
        <v>1</v>
      </c>
      <c r="R6260" s="7">
        <v>1.7999999999999998</v>
      </c>
      <c r="S6260" s="7" t="s">
        <v>11925</v>
      </c>
      <c r="BI6260"/>
      <c r="BJ6260"/>
    </row>
    <row r="6261" spans="2:62" x14ac:dyDescent="0.4">
      <c r="B6261" s="1">
        <v>28417</v>
      </c>
      <c r="C6261" s="6" t="s">
        <v>30</v>
      </c>
      <c r="D6261" s="6" t="s">
        <v>8</v>
      </c>
      <c r="E6261" s="6" t="s">
        <v>1734</v>
      </c>
      <c r="F6261" s="6" t="s">
        <v>1735</v>
      </c>
      <c r="G6261" s="6" t="s">
        <v>2312</v>
      </c>
      <c r="H6261" s="6" t="s">
        <v>4</v>
      </c>
      <c r="I6261" s="6" t="s">
        <v>2352</v>
      </c>
      <c r="J6261" s="6" t="s">
        <v>5</v>
      </c>
      <c r="K6261" s="7">
        <v>1</v>
      </c>
      <c r="L6261" s="7">
        <f>IFERROR(VLOOKUP(SiscoTable[[#This Row],[Código]],Hoja2!A:B,2,0)*SiscoTable[[#This Row],[Provta(Uns)]],0)</f>
        <v>10</v>
      </c>
      <c r="M6261" s="7">
        <v>0</v>
      </c>
      <c r="N6261" s="7">
        <v>0</v>
      </c>
      <c r="O6261" s="7">
        <f>IFERROR(VLOOKUP(SiscoTable[[#This Row],[Código]],Hoja2!A:B,2,0)*SiscoTable[[#This Row],[Stock_actual]],0)</f>
        <v>0</v>
      </c>
      <c r="P6261" s="6" t="s">
        <v>7</v>
      </c>
      <c r="Q6261" s="7">
        <v>1</v>
      </c>
      <c r="R6261" s="7">
        <v>1.7999999999999998</v>
      </c>
      <c r="S6261" s="7" t="s">
        <v>11925</v>
      </c>
      <c r="BI6261"/>
      <c r="BJ6261"/>
    </row>
    <row r="6262" spans="2:62" x14ac:dyDescent="0.4">
      <c r="B6262" s="1">
        <v>28418</v>
      </c>
      <c r="C6262" s="6" t="s">
        <v>30</v>
      </c>
      <c r="D6262" s="6" t="s">
        <v>8</v>
      </c>
      <c r="E6262" s="6" t="s">
        <v>1734</v>
      </c>
      <c r="F6262" s="6" t="s">
        <v>1735</v>
      </c>
      <c r="G6262" s="6" t="s">
        <v>2312</v>
      </c>
      <c r="H6262" s="6" t="s">
        <v>4</v>
      </c>
      <c r="I6262" s="6" t="s">
        <v>2353</v>
      </c>
      <c r="J6262" s="6" t="s">
        <v>5</v>
      </c>
      <c r="K6262" s="7">
        <v>1.83</v>
      </c>
      <c r="L6262" s="7">
        <f>IFERROR(VLOOKUP(SiscoTable[[#This Row],[Código]],Hoja2!A:B,2,0)*SiscoTable[[#This Row],[Provta(Uns)]],0)</f>
        <v>36.417000000000002</v>
      </c>
      <c r="M6262" s="7">
        <v>0</v>
      </c>
      <c r="N6262" s="7">
        <v>16</v>
      </c>
      <c r="O6262" s="7">
        <f>IFERROR(VLOOKUP(SiscoTable[[#This Row],[Código]],Hoja2!A:B,2,0)*SiscoTable[[#This Row],[Stock_actual]],0)</f>
        <v>318.39999999999998</v>
      </c>
      <c r="P6262" s="6" t="s">
        <v>1698</v>
      </c>
      <c r="Q6262" s="7">
        <v>2</v>
      </c>
      <c r="R6262" s="7">
        <v>0</v>
      </c>
      <c r="S6262" s="7" t="s">
        <v>11925</v>
      </c>
      <c r="BI6262"/>
      <c r="BJ6262"/>
    </row>
    <row r="6263" spans="2:62" x14ac:dyDescent="0.4">
      <c r="B6263" s="1">
        <v>28420</v>
      </c>
      <c r="C6263" s="6" t="s">
        <v>8</v>
      </c>
      <c r="D6263" s="6" t="s">
        <v>8</v>
      </c>
      <c r="E6263" s="6" t="s">
        <v>1734</v>
      </c>
      <c r="F6263" s="6" t="s">
        <v>1735</v>
      </c>
      <c r="G6263" s="6" t="s">
        <v>2312</v>
      </c>
      <c r="H6263" s="6" t="s">
        <v>4</v>
      </c>
      <c r="I6263" s="6" t="s">
        <v>2490</v>
      </c>
      <c r="J6263" s="6" t="s">
        <v>5</v>
      </c>
      <c r="K6263" s="7">
        <v>0</v>
      </c>
      <c r="L6263" s="7">
        <f>IFERROR(VLOOKUP(SiscoTable[[#This Row],[Código]],Hoja2!A:B,2,0)*SiscoTable[[#This Row],[Provta(Uns)]],0)</f>
        <v>0</v>
      </c>
      <c r="M6263" s="7">
        <v>0</v>
      </c>
      <c r="N6263" s="7">
        <v>0</v>
      </c>
      <c r="O6263" s="7">
        <f>IFERROR(VLOOKUP(SiscoTable[[#This Row],[Código]],Hoja2!A:B,2,0)*SiscoTable[[#This Row],[Stock_actual]],0)</f>
        <v>0</v>
      </c>
      <c r="P6263" s="6" t="s">
        <v>7</v>
      </c>
      <c r="Q6263" s="7">
        <v>0</v>
      </c>
      <c r="R6263" s="7">
        <v>0</v>
      </c>
      <c r="S6263" s="7" t="s">
        <v>11925</v>
      </c>
      <c r="BI6263"/>
      <c r="BJ6263"/>
    </row>
    <row r="6264" spans="2:62" x14ac:dyDescent="0.4">
      <c r="B6264" s="1">
        <v>28421</v>
      </c>
      <c r="C6264" s="6" t="s">
        <v>8</v>
      </c>
      <c r="D6264" s="6" t="s">
        <v>8</v>
      </c>
      <c r="E6264" s="6" t="s">
        <v>1734</v>
      </c>
      <c r="F6264" s="6" t="s">
        <v>1735</v>
      </c>
      <c r="G6264" s="6" t="s">
        <v>2312</v>
      </c>
      <c r="H6264" s="6" t="s">
        <v>4</v>
      </c>
      <c r="I6264" s="6" t="s">
        <v>2491</v>
      </c>
      <c r="J6264" s="6" t="s">
        <v>5</v>
      </c>
      <c r="K6264" s="7">
        <v>0</v>
      </c>
      <c r="L6264" s="7">
        <f>IFERROR(VLOOKUP(SiscoTable[[#This Row],[Código]],Hoja2!A:B,2,0)*SiscoTable[[#This Row],[Provta(Uns)]],0)</f>
        <v>0</v>
      </c>
      <c r="M6264" s="7">
        <v>0</v>
      </c>
      <c r="N6264" s="7">
        <v>0</v>
      </c>
      <c r="O6264" s="7">
        <f>IFERROR(VLOOKUP(SiscoTable[[#This Row],[Código]],Hoja2!A:B,2,0)*SiscoTable[[#This Row],[Stock_actual]],0)</f>
        <v>0</v>
      </c>
      <c r="P6264" s="6" t="s">
        <v>7</v>
      </c>
      <c r="Q6264" s="7">
        <v>0</v>
      </c>
      <c r="R6264" s="7">
        <v>0</v>
      </c>
      <c r="S6264" s="7" t="s">
        <v>11925</v>
      </c>
      <c r="BI6264"/>
      <c r="BJ6264"/>
    </row>
    <row r="6265" spans="2:62" x14ac:dyDescent="0.4">
      <c r="B6265" s="1">
        <v>28422</v>
      </c>
      <c r="C6265" s="6" t="s">
        <v>8</v>
      </c>
      <c r="D6265" s="6" t="s">
        <v>8</v>
      </c>
      <c r="E6265" s="6" t="s">
        <v>1734</v>
      </c>
      <c r="F6265" s="6" t="s">
        <v>1735</v>
      </c>
      <c r="G6265" s="6" t="s">
        <v>2312</v>
      </c>
      <c r="H6265" s="6" t="s">
        <v>4</v>
      </c>
      <c r="I6265" s="6" t="s">
        <v>2492</v>
      </c>
      <c r="J6265" s="6" t="s">
        <v>5</v>
      </c>
      <c r="K6265" s="7">
        <v>0.17</v>
      </c>
      <c r="L6265" s="7">
        <f>IFERROR(VLOOKUP(SiscoTable[[#This Row],[Código]],Hoja2!A:B,2,0)*SiscoTable[[#This Row],[Provta(Uns)]],0)</f>
        <v>0.93500000000000005</v>
      </c>
      <c r="M6265" s="7">
        <v>0</v>
      </c>
      <c r="N6265" s="7">
        <v>0</v>
      </c>
      <c r="O6265" s="7">
        <f>IFERROR(VLOOKUP(SiscoTable[[#This Row],[Código]],Hoja2!A:B,2,0)*SiscoTable[[#This Row],[Stock_actual]],0)</f>
        <v>0</v>
      </c>
      <c r="P6265" s="6" t="s">
        <v>7</v>
      </c>
      <c r="Q6265" s="7">
        <v>0</v>
      </c>
      <c r="R6265" s="7">
        <v>0</v>
      </c>
      <c r="S6265" s="7" t="s">
        <v>11925</v>
      </c>
      <c r="BI6265"/>
      <c r="BJ6265"/>
    </row>
    <row r="6266" spans="2:62" x14ac:dyDescent="0.4">
      <c r="B6266" s="1">
        <v>28423</v>
      </c>
      <c r="C6266" s="6" t="s">
        <v>30</v>
      </c>
      <c r="D6266" s="6" t="s">
        <v>8</v>
      </c>
      <c r="E6266" s="6" t="s">
        <v>8482</v>
      </c>
      <c r="F6266" s="6" t="s">
        <v>9030</v>
      </c>
      <c r="G6266" s="6" t="s">
        <v>9624</v>
      </c>
      <c r="H6266" s="6" t="s">
        <v>9627</v>
      </c>
      <c r="I6266" s="6" t="s">
        <v>9626</v>
      </c>
      <c r="J6266" s="6" t="s">
        <v>5</v>
      </c>
      <c r="K6266" s="7">
        <v>4.17</v>
      </c>
      <c r="L6266" s="7">
        <f>IFERROR(VLOOKUP(SiscoTable[[#This Row],[Código]],Hoja2!A:B,2,0)*SiscoTable[[#This Row],[Provta(Uns)]],0)</f>
        <v>68.387999999999991</v>
      </c>
      <c r="M6266" s="7">
        <v>0</v>
      </c>
      <c r="N6266" s="7">
        <v>10</v>
      </c>
      <c r="O6266" s="7">
        <f>IFERROR(VLOOKUP(SiscoTable[[#This Row],[Código]],Hoja2!A:B,2,0)*SiscoTable[[#This Row],[Stock_actual]],0)</f>
        <v>164</v>
      </c>
      <c r="P6266" s="6" t="s">
        <v>598</v>
      </c>
      <c r="Q6266" s="7">
        <v>5</v>
      </c>
      <c r="R6266" s="7">
        <v>0</v>
      </c>
      <c r="S6266" s="7" t="s">
        <v>11926</v>
      </c>
      <c r="BI6266"/>
      <c r="BJ6266"/>
    </row>
    <row r="6267" spans="2:62" x14ac:dyDescent="0.4">
      <c r="B6267" s="1">
        <v>28424</v>
      </c>
      <c r="C6267" s="6" t="s">
        <v>25</v>
      </c>
      <c r="D6267" s="6" t="s">
        <v>25</v>
      </c>
      <c r="E6267" s="6" t="s">
        <v>3268</v>
      </c>
      <c r="F6267" s="6" t="s">
        <v>6803</v>
      </c>
      <c r="G6267" s="6" t="s">
        <v>6915</v>
      </c>
      <c r="H6267" s="6" t="s">
        <v>6959</v>
      </c>
      <c r="I6267" s="6" t="s">
        <v>6958</v>
      </c>
      <c r="J6267" s="6" t="s">
        <v>5</v>
      </c>
      <c r="K6267" s="7">
        <v>26.83</v>
      </c>
      <c r="L6267" s="7">
        <f>IFERROR(VLOOKUP(SiscoTable[[#This Row],[Código]],Hoja2!A:B,2,0)*SiscoTable[[#This Row],[Provta(Uns)]],0)</f>
        <v>147.565</v>
      </c>
      <c r="M6267" s="7">
        <v>0</v>
      </c>
      <c r="N6267" s="7">
        <v>54</v>
      </c>
      <c r="O6267" s="7">
        <f>IFERROR(VLOOKUP(SiscoTable[[#This Row],[Código]],Hoja2!A:B,2,0)*SiscoTable[[#This Row],[Stock_actual]],0)</f>
        <v>297</v>
      </c>
      <c r="P6267" s="6" t="s">
        <v>242</v>
      </c>
      <c r="Q6267" s="7">
        <v>29</v>
      </c>
      <c r="R6267" s="7">
        <v>0</v>
      </c>
      <c r="S6267" s="7" t="s">
        <v>11925</v>
      </c>
      <c r="BI6267"/>
      <c r="BJ6267"/>
    </row>
    <row r="6268" spans="2:62" x14ac:dyDescent="0.4">
      <c r="B6268" s="1">
        <v>28425</v>
      </c>
      <c r="C6268" s="6" t="s">
        <v>30</v>
      </c>
      <c r="D6268" s="6" t="s">
        <v>8</v>
      </c>
      <c r="E6268" s="6" t="s">
        <v>8482</v>
      </c>
      <c r="F6268" s="6" t="s">
        <v>9030</v>
      </c>
      <c r="G6268" s="6" t="s">
        <v>9624</v>
      </c>
      <c r="H6268" s="6" t="s">
        <v>9627</v>
      </c>
      <c r="I6268" s="6" t="s">
        <v>9628</v>
      </c>
      <c r="J6268" s="6" t="s">
        <v>5</v>
      </c>
      <c r="K6268" s="7">
        <v>4.17</v>
      </c>
      <c r="L6268" s="7">
        <f>IFERROR(VLOOKUP(SiscoTable[[#This Row],[Código]],Hoja2!A:B,2,0)*SiscoTable[[#This Row],[Provta(Uns)]],0)</f>
        <v>102.16499999999999</v>
      </c>
      <c r="M6268" s="7">
        <v>0</v>
      </c>
      <c r="N6268" s="7">
        <v>12</v>
      </c>
      <c r="O6268" s="7">
        <f>IFERROR(VLOOKUP(SiscoTable[[#This Row],[Código]],Hoja2!A:B,2,0)*SiscoTable[[#This Row],[Stock_actual]],0)</f>
        <v>294</v>
      </c>
      <c r="P6268" s="6" t="s">
        <v>3509</v>
      </c>
      <c r="Q6268" s="7">
        <v>5</v>
      </c>
      <c r="R6268" s="7">
        <v>0</v>
      </c>
      <c r="S6268" s="7" t="s">
        <v>11926</v>
      </c>
      <c r="BI6268"/>
      <c r="BJ6268"/>
    </row>
    <row r="6269" spans="2:62" x14ac:dyDescent="0.4">
      <c r="B6269" s="1">
        <v>28426</v>
      </c>
      <c r="C6269" s="6" t="s">
        <v>30</v>
      </c>
      <c r="D6269" s="6" t="s">
        <v>8</v>
      </c>
      <c r="E6269" s="6" t="s">
        <v>8482</v>
      </c>
      <c r="F6269" s="6" t="s">
        <v>9030</v>
      </c>
      <c r="G6269" s="6" t="s">
        <v>9624</v>
      </c>
      <c r="H6269" s="6" t="s">
        <v>9627</v>
      </c>
      <c r="I6269" s="6" t="s">
        <v>9629</v>
      </c>
      <c r="J6269" s="6" t="s">
        <v>5</v>
      </c>
      <c r="K6269" s="7">
        <v>0</v>
      </c>
      <c r="L6269" s="7">
        <f>IFERROR(VLOOKUP(SiscoTable[[#This Row],[Código]],Hoja2!A:B,2,0)*SiscoTable[[#This Row],[Provta(Uns)]],0)</f>
        <v>0</v>
      </c>
      <c r="M6269" s="7">
        <v>0</v>
      </c>
      <c r="N6269" s="7">
        <v>0</v>
      </c>
      <c r="O6269" s="7">
        <f>IFERROR(VLOOKUP(SiscoTable[[#This Row],[Código]],Hoja2!A:B,2,0)*SiscoTable[[#This Row],[Stock_actual]],0)</f>
        <v>0</v>
      </c>
      <c r="P6269" s="6" t="s">
        <v>7</v>
      </c>
      <c r="Q6269" s="7">
        <v>0</v>
      </c>
      <c r="R6269" s="7">
        <v>0</v>
      </c>
      <c r="S6269" s="7" t="s">
        <v>11926</v>
      </c>
      <c r="BI6269"/>
      <c r="BJ6269"/>
    </row>
    <row r="6270" spans="2:62" x14ac:dyDescent="0.4">
      <c r="B6270" s="1">
        <v>28428</v>
      </c>
      <c r="C6270" s="6" t="s">
        <v>30</v>
      </c>
      <c r="D6270" s="6" t="s">
        <v>8</v>
      </c>
      <c r="E6270" s="6" t="s">
        <v>8482</v>
      </c>
      <c r="F6270" s="6" t="s">
        <v>9030</v>
      </c>
      <c r="G6270" s="6" t="s">
        <v>9624</v>
      </c>
      <c r="H6270" s="6" t="s">
        <v>9627</v>
      </c>
      <c r="I6270" s="6" t="s">
        <v>9630</v>
      </c>
      <c r="J6270" s="6" t="s">
        <v>5</v>
      </c>
      <c r="K6270" s="7">
        <v>3.83</v>
      </c>
      <c r="L6270" s="7">
        <f>IFERROR(VLOOKUP(SiscoTable[[#This Row],[Código]],Hoja2!A:B,2,0)*SiscoTable[[#This Row],[Provta(Uns)]],0)</f>
        <v>93.835000000000008</v>
      </c>
      <c r="M6270" s="7">
        <v>0</v>
      </c>
      <c r="N6270" s="7">
        <v>16</v>
      </c>
      <c r="O6270" s="7">
        <f>IFERROR(VLOOKUP(SiscoTable[[#This Row],[Código]],Hoja2!A:B,2,0)*SiscoTable[[#This Row],[Stock_actual]],0)</f>
        <v>392</v>
      </c>
      <c r="P6270" s="6" t="s">
        <v>628</v>
      </c>
      <c r="Q6270" s="7">
        <v>4</v>
      </c>
      <c r="R6270" s="7">
        <v>0</v>
      </c>
      <c r="S6270" s="7" t="s">
        <v>11926</v>
      </c>
      <c r="BI6270"/>
      <c r="BJ6270"/>
    </row>
    <row r="6271" spans="2:62" x14ac:dyDescent="0.4">
      <c r="B6271" s="1">
        <v>28429</v>
      </c>
      <c r="C6271" s="6" t="s">
        <v>8</v>
      </c>
      <c r="D6271" s="6" t="s">
        <v>8</v>
      </c>
      <c r="E6271" s="6" t="s">
        <v>8482</v>
      </c>
      <c r="F6271" s="6" t="s">
        <v>9030</v>
      </c>
      <c r="G6271" s="6" t="s">
        <v>9624</v>
      </c>
      <c r="H6271" s="6" t="s">
        <v>9627</v>
      </c>
      <c r="I6271" s="6" t="s">
        <v>9646</v>
      </c>
      <c r="J6271" s="6" t="s">
        <v>5</v>
      </c>
      <c r="K6271" s="7">
        <v>0</v>
      </c>
      <c r="L6271" s="7">
        <f>IFERROR(VLOOKUP(SiscoTable[[#This Row],[Código]],Hoja2!A:B,2,0)*SiscoTable[[#This Row],[Provta(Uns)]],0)</f>
        <v>0</v>
      </c>
      <c r="M6271" s="7">
        <v>0</v>
      </c>
      <c r="N6271" s="7">
        <v>0</v>
      </c>
      <c r="O6271" s="7">
        <f>IFERROR(VLOOKUP(SiscoTable[[#This Row],[Código]],Hoja2!A:B,2,0)*SiscoTable[[#This Row],[Stock_actual]],0)</f>
        <v>0</v>
      </c>
      <c r="P6271" s="6" t="s">
        <v>7</v>
      </c>
      <c r="Q6271" s="7">
        <v>0</v>
      </c>
      <c r="R6271" s="7">
        <v>0</v>
      </c>
      <c r="S6271" s="7" t="s">
        <v>11926</v>
      </c>
      <c r="BI6271"/>
      <c r="BJ6271"/>
    </row>
    <row r="6272" spans="2:62" x14ac:dyDescent="0.4">
      <c r="B6272" s="1">
        <v>28430</v>
      </c>
      <c r="C6272" s="6" t="s">
        <v>8</v>
      </c>
      <c r="D6272" s="6" t="s">
        <v>8</v>
      </c>
      <c r="E6272" s="6" t="s">
        <v>8482</v>
      </c>
      <c r="F6272" s="6" t="s">
        <v>9030</v>
      </c>
      <c r="G6272" s="6" t="s">
        <v>9624</v>
      </c>
      <c r="H6272" s="6" t="s">
        <v>9627</v>
      </c>
      <c r="I6272" s="6" t="s">
        <v>9647</v>
      </c>
      <c r="J6272" s="6" t="s">
        <v>5</v>
      </c>
      <c r="K6272" s="7">
        <v>0.67</v>
      </c>
      <c r="L6272" s="7">
        <f>IFERROR(VLOOKUP(SiscoTable[[#This Row],[Código]],Hoja2!A:B,2,0)*SiscoTable[[#This Row],[Provta(Uns)]],0)</f>
        <v>14.07</v>
      </c>
      <c r="M6272" s="7">
        <v>0</v>
      </c>
      <c r="N6272" s="7">
        <v>0</v>
      </c>
      <c r="O6272" s="7">
        <f>IFERROR(VLOOKUP(SiscoTable[[#This Row],[Código]],Hoja2!A:B,2,0)*SiscoTable[[#This Row],[Stock_actual]],0)</f>
        <v>0</v>
      </c>
      <c r="P6272" s="6" t="s">
        <v>7</v>
      </c>
      <c r="Q6272" s="7">
        <v>1</v>
      </c>
      <c r="R6272" s="7">
        <v>1.2</v>
      </c>
      <c r="S6272" s="7" t="s">
        <v>11926</v>
      </c>
      <c r="BI6272"/>
      <c r="BJ6272"/>
    </row>
    <row r="6273" spans="2:62" x14ac:dyDescent="0.4">
      <c r="B6273" s="1">
        <v>28431</v>
      </c>
      <c r="C6273" s="6" t="s">
        <v>8</v>
      </c>
      <c r="D6273" s="6" t="s">
        <v>8</v>
      </c>
      <c r="E6273" s="6" t="s">
        <v>8482</v>
      </c>
      <c r="F6273" s="6" t="s">
        <v>9030</v>
      </c>
      <c r="G6273" s="6" t="s">
        <v>9624</v>
      </c>
      <c r="H6273" s="6" t="s">
        <v>9627</v>
      </c>
      <c r="I6273" s="6" t="s">
        <v>9648</v>
      </c>
      <c r="J6273" s="6" t="s">
        <v>5</v>
      </c>
      <c r="K6273" s="7">
        <v>0</v>
      </c>
      <c r="L6273" s="7">
        <f>IFERROR(VLOOKUP(SiscoTable[[#This Row],[Código]],Hoja2!A:B,2,0)*SiscoTable[[#This Row],[Provta(Uns)]],0)</f>
        <v>0</v>
      </c>
      <c r="M6273" s="7">
        <v>0</v>
      </c>
      <c r="N6273" s="7">
        <v>0</v>
      </c>
      <c r="O6273" s="7">
        <f>IFERROR(VLOOKUP(SiscoTable[[#This Row],[Código]],Hoja2!A:B,2,0)*SiscoTable[[#This Row],[Stock_actual]],0)</f>
        <v>0</v>
      </c>
      <c r="P6273" s="6" t="s">
        <v>7</v>
      </c>
      <c r="Q6273" s="7">
        <v>0</v>
      </c>
      <c r="R6273" s="7">
        <v>0</v>
      </c>
      <c r="S6273" s="7" t="s">
        <v>11926</v>
      </c>
      <c r="BI6273"/>
      <c r="BJ6273"/>
    </row>
    <row r="6274" spans="2:62" x14ac:dyDescent="0.4">
      <c r="B6274" s="1">
        <v>28432</v>
      </c>
      <c r="C6274" s="6" t="s">
        <v>30</v>
      </c>
      <c r="D6274" s="6" t="s">
        <v>8</v>
      </c>
      <c r="E6274" s="6" t="s">
        <v>8482</v>
      </c>
      <c r="F6274" s="6" t="s">
        <v>9030</v>
      </c>
      <c r="G6274" s="6" t="s">
        <v>9624</v>
      </c>
      <c r="H6274" s="6" t="s">
        <v>9627</v>
      </c>
      <c r="I6274" s="6" t="s">
        <v>9631</v>
      </c>
      <c r="J6274" s="6" t="s">
        <v>5</v>
      </c>
      <c r="K6274" s="7">
        <v>2.33</v>
      </c>
      <c r="L6274" s="7">
        <f>IFERROR(VLOOKUP(SiscoTable[[#This Row],[Código]],Hoja2!A:B,2,0)*SiscoTable[[#This Row],[Provta(Uns)]],0)</f>
        <v>44.036999999999999</v>
      </c>
      <c r="M6274" s="7">
        <v>0</v>
      </c>
      <c r="N6274" s="7">
        <v>5</v>
      </c>
      <c r="O6274" s="7">
        <f>IFERROR(VLOOKUP(SiscoTable[[#This Row],[Código]],Hoja2!A:B,2,0)*SiscoTable[[#This Row],[Stock_actual]],0)</f>
        <v>94.5</v>
      </c>
      <c r="P6274" s="6" t="s">
        <v>518</v>
      </c>
      <c r="Q6274" s="7">
        <v>3</v>
      </c>
      <c r="R6274" s="7">
        <v>0</v>
      </c>
      <c r="S6274" s="7" t="s">
        <v>11926</v>
      </c>
      <c r="BI6274"/>
      <c r="BJ6274"/>
    </row>
    <row r="6275" spans="2:62" x14ac:dyDescent="0.4">
      <c r="B6275" s="1">
        <v>28433</v>
      </c>
      <c r="C6275" s="6" t="s">
        <v>30</v>
      </c>
      <c r="D6275" s="6" t="s">
        <v>8</v>
      </c>
      <c r="E6275" s="6" t="s">
        <v>8482</v>
      </c>
      <c r="F6275" s="6" t="s">
        <v>9030</v>
      </c>
      <c r="G6275" s="6" t="s">
        <v>9624</v>
      </c>
      <c r="H6275" s="6" t="s">
        <v>9627</v>
      </c>
      <c r="I6275" s="6" t="s">
        <v>9632</v>
      </c>
      <c r="J6275" s="6" t="s">
        <v>5</v>
      </c>
      <c r="K6275" s="7">
        <v>2.17</v>
      </c>
      <c r="L6275" s="7">
        <f>IFERROR(VLOOKUP(SiscoTable[[#This Row],[Código]],Hoja2!A:B,2,0)*SiscoTable[[#This Row],[Provta(Uns)]],0)</f>
        <v>54.25</v>
      </c>
      <c r="M6275" s="7">
        <v>0</v>
      </c>
      <c r="N6275" s="7">
        <v>4</v>
      </c>
      <c r="O6275" s="7">
        <f>IFERROR(VLOOKUP(SiscoTable[[#This Row],[Código]],Hoja2!A:B,2,0)*SiscoTable[[#This Row],[Stock_actual]],0)</f>
        <v>100</v>
      </c>
      <c r="P6275" s="6" t="s">
        <v>1443</v>
      </c>
      <c r="Q6275" s="7">
        <v>2</v>
      </c>
      <c r="R6275" s="7">
        <v>0</v>
      </c>
      <c r="S6275" s="7" t="s">
        <v>11926</v>
      </c>
      <c r="BI6275"/>
      <c r="BJ6275"/>
    </row>
    <row r="6276" spans="2:62" x14ac:dyDescent="0.4">
      <c r="B6276" s="1">
        <v>28434</v>
      </c>
      <c r="C6276" s="6" t="s">
        <v>30</v>
      </c>
      <c r="D6276" s="6" t="s">
        <v>8</v>
      </c>
      <c r="E6276" s="6" t="s">
        <v>8482</v>
      </c>
      <c r="F6276" s="6" t="s">
        <v>9030</v>
      </c>
      <c r="G6276" s="6" t="s">
        <v>9624</v>
      </c>
      <c r="H6276" s="6" t="s">
        <v>9627</v>
      </c>
      <c r="I6276" s="6" t="s">
        <v>9633</v>
      </c>
      <c r="J6276" s="6" t="s">
        <v>5</v>
      </c>
      <c r="K6276" s="7">
        <v>0.33</v>
      </c>
      <c r="L6276" s="7">
        <f>IFERROR(VLOOKUP(SiscoTable[[#This Row],[Código]],Hoja2!A:B,2,0)*SiscoTable[[#This Row],[Provta(Uns)]],0)</f>
        <v>9.636000000000001</v>
      </c>
      <c r="M6276" s="7">
        <v>0</v>
      </c>
      <c r="N6276" s="7">
        <v>0</v>
      </c>
      <c r="O6276" s="7">
        <f>IFERROR(VLOOKUP(SiscoTable[[#This Row],[Código]],Hoja2!A:B,2,0)*SiscoTable[[#This Row],[Stock_actual]],0)</f>
        <v>0</v>
      </c>
      <c r="P6276" s="6" t="s">
        <v>7</v>
      </c>
      <c r="Q6276" s="7">
        <v>0</v>
      </c>
      <c r="R6276" s="7">
        <v>0</v>
      </c>
      <c r="S6276" s="7" t="s">
        <v>11926</v>
      </c>
      <c r="BI6276"/>
      <c r="BJ6276"/>
    </row>
    <row r="6277" spans="2:62" x14ac:dyDescent="0.4">
      <c r="B6277" s="1">
        <v>28435</v>
      </c>
      <c r="C6277" s="6" t="s">
        <v>8</v>
      </c>
      <c r="D6277" s="6" t="s">
        <v>8</v>
      </c>
      <c r="E6277" s="6" t="s">
        <v>8482</v>
      </c>
      <c r="F6277" s="6" t="s">
        <v>9030</v>
      </c>
      <c r="G6277" s="6" t="s">
        <v>9624</v>
      </c>
      <c r="H6277" s="6" t="s">
        <v>9627</v>
      </c>
      <c r="I6277" s="6" t="s">
        <v>9649</v>
      </c>
      <c r="J6277" s="6" t="s">
        <v>5</v>
      </c>
      <c r="K6277" s="7">
        <v>0</v>
      </c>
      <c r="L6277" s="7">
        <f>IFERROR(VLOOKUP(SiscoTable[[#This Row],[Código]],Hoja2!A:B,2,0)*SiscoTable[[#This Row],[Provta(Uns)]],0)</f>
        <v>0</v>
      </c>
      <c r="M6277" s="7">
        <v>0</v>
      </c>
      <c r="N6277" s="7">
        <v>0</v>
      </c>
      <c r="O6277" s="7">
        <f>IFERROR(VLOOKUP(SiscoTable[[#This Row],[Código]],Hoja2!A:B,2,0)*SiscoTable[[#This Row],[Stock_actual]],0)</f>
        <v>0</v>
      </c>
      <c r="P6277" s="6" t="s">
        <v>7</v>
      </c>
      <c r="Q6277" s="7">
        <v>0</v>
      </c>
      <c r="R6277" s="7">
        <v>0</v>
      </c>
      <c r="S6277" s="7" t="s">
        <v>11926</v>
      </c>
      <c r="BI6277"/>
      <c r="BJ6277"/>
    </row>
    <row r="6278" spans="2:62" x14ac:dyDescent="0.4">
      <c r="B6278" s="1">
        <v>28436</v>
      </c>
      <c r="C6278" s="6" t="s">
        <v>8</v>
      </c>
      <c r="D6278" s="6" t="s">
        <v>8</v>
      </c>
      <c r="E6278" s="6" t="s">
        <v>8482</v>
      </c>
      <c r="F6278" s="6" t="s">
        <v>9030</v>
      </c>
      <c r="G6278" s="6" t="s">
        <v>9624</v>
      </c>
      <c r="H6278" s="6" t="s">
        <v>9627</v>
      </c>
      <c r="I6278" s="6" t="s">
        <v>9650</v>
      </c>
      <c r="J6278" s="6" t="s">
        <v>5</v>
      </c>
      <c r="K6278" s="7">
        <v>0</v>
      </c>
      <c r="L6278" s="7">
        <f>IFERROR(VLOOKUP(SiscoTable[[#This Row],[Código]],Hoja2!A:B,2,0)*SiscoTable[[#This Row],[Provta(Uns)]],0)</f>
        <v>0</v>
      </c>
      <c r="M6278" s="7">
        <v>0</v>
      </c>
      <c r="N6278" s="7">
        <v>0</v>
      </c>
      <c r="O6278" s="7">
        <f>IFERROR(VLOOKUP(SiscoTable[[#This Row],[Código]],Hoja2!A:B,2,0)*SiscoTable[[#This Row],[Stock_actual]],0)</f>
        <v>0</v>
      </c>
      <c r="P6278" s="6" t="s">
        <v>7</v>
      </c>
      <c r="Q6278" s="7">
        <v>0</v>
      </c>
      <c r="R6278" s="7">
        <v>0</v>
      </c>
      <c r="S6278" s="7" t="s">
        <v>11926</v>
      </c>
      <c r="BI6278"/>
      <c r="BJ6278"/>
    </row>
    <row r="6279" spans="2:62" x14ac:dyDescent="0.4">
      <c r="B6279" s="1">
        <v>28437</v>
      </c>
      <c r="C6279" s="6" t="s">
        <v>8</v>
      </c>
      <c r="D6279" s="6" t="s">
        <v>8</v>
      </c>
      <c r="E6279" s="6" t="s">
        <v>8482</v>
      </c>
      <c r="F6279" s="6" t="s">
        <v>9030</v>
      </c>
      <c r="G6279" s="6" t="s">
        <v>9624</v>
      </c>
      <c r="H6279" s="6" t="s">
        <v>9627</v>
      </c>
      <c r="I6279" s="6" t="s">
        <v>9651</v>
      </c>
      <c r="J6279" s="6" t="s">
        <v>5</v>
      </c>
      <c r="K6279" s="7">
        <v>0</v>
      </c>
      <c r="L6279" s="7">
        <f>IFERROR(VLOOKUP(SiscoTable[[#This Row],[Código]],Hoja2!A:B,2,0)*SiscoTable[[#This Row],[Provta(Uns)]],0)</f>
        <v>0</v>
      </c>
      <c r="M6279" s="7">
        <v>0</v>
      </c>
      <c r="N6279" s="7">
        <v>0</v>
      </c>
      <c r="O6279" s="7">
        <f>IFERROR(VLOOKUP(SiscoTable[[#This Row],[Código]],Hoja2!A:B,2,0)*SiscoTable[[#This Row],[Stock_actual]],0)</f>
        <v>0</v>
      </c>
      <c r="P6279" s="6" t="s">
        <v>7</v>
      </c>
      <c r="Q6279" s="7">
        <v>0</v>
      </c>
      <c r="R6279" s="7">
        <v>0</v>
      </c>
      <c r="S6279" s="7" t="s">
        <v>11926</v>
      </c>
      <c r="BI6279"/>
      <c r="BJ6279"/>
    </row>
    <row r="6280" spans="2:62" x14ac:dyDescent="0.4">
      <c r="B6280" s="1">
        <v>28438</v>
      </c>
      <c r="C6280" s="6" t="s">
        <v>8</v>
      </c>
      <c r="D6280" s="6" t="s">
        <v>8</v>
      </c>
      <c r="E6280" s="6" t="s">
        <v>8482</v>
      </c>
      <c r="F6280" s="6" t="s">
        <v>11692</v>
      </c>
      <c r="G6280" s="6" t="s">
        <v>11693</v>
      </c>
      <c r="H6280" s="6" t="s">
        <v>11695</v>
      </c>
      <c r="I6280" s="6" t="s">
        <v>11706</v>
      </c>
      <c r="J6280" s="6" t="s">
        <v>5</v>
      </c>
      <c r="K6280" s="7">
        <v>0</v>
      </c>
      <c r="L6280" s="7">
        <f>IFERROR(VLOOKUP(SiscoTable[[#This Row],[Código]],Hoja2!A:B,2,0)*SiscoTable[[#This Row],[Provta(Uns)]],0)</f>
        <v>0</v>
      </c>
      <c r="M6280" s="7">
        <v>0</v>
      </c>
      <c r="N6280" s="7">
        <v>0</v>
      </c>
      <c r="O6280" s="7">
        <f>IFERROR(VLOOKUP(SiscoTable[[#This Row],[Código]],Hoja2!A:B,2,0)*SiscoTable[[#This Row],[Stock_actual]],0)</f>
        <v>0</v>
      </c>
      <c r="P6280" s="6" t="s">
        <v>7</v>
      </c>
      <c r="Q6280" s="7">
        <v>0</v>
      </c>
      <c r="R6280" s="7">
        <v>0</v>
      </c>
      <c r="S6280" s="7" t="s">
        <v>11926</v>
      </c>
      <c r="BI6280"/>
      <c r="BJ6280"/>
    </row>
    <row r="6281" spans="2:62" x14ac:dyDescent="0.4">
      <c r="B6281" s="1">
        <v>28439</v>
      </c>
      <c r="C6281" s="6" t="s">
        <v>8</v>
      </c>
      <c r="D6281" s="6" t="s">
        <v>8</v>
      </c>
      <c r="E6281" s="6" t="s">
        <v>8482</v>
      </c>
      <c r="F6281" s="6" t="s">
        <v>11692</v>
      </c>
      <c r="G6281" s="6" t="s">
        <v>11693</v>
      </c>
      <c r="H6281" s="6" t="s">
        <v>11695</v>
      </c>
      <c r="I6281" s="6" t="s">
        <v>11705</v>
      </c>
      <c r="J6281" s="6" t="s">
        <v>5</v>
      </c>
      <c r="K6281" s="7">
        <v>0</v>
      </c>
      <c r="L6281" s="7">
        <f>IFERROR(VLOOKUP(SiscoTable[[#This Row],[Código]],Hoja2!A:B,2,0)*SiscoTable[[#This Row],[Provta(Uns)]],0)</f>
        <v>0</v>
      </c>
      <c r="M6281" s="7">
        <v>0</v>
      </c>
      <c r="N6281" s="7">
        <v>0</v>
      </c>
      <c r="O6281" s="7">
        <f>IFERROR(VLOOKUP(SiscoTable[[#This Row],[Código]],Hoja2!A:B,2,0)*SiscoTable[[#This Row],[Stock_actual]],0)</f>
        <v>0</v>
      </c>
      <c r="P6281" s="6" t="s">
        <v>7</v>
      </c>
      <c r="Q6281" s="7">
        <v>0</v>
      </c>
      <c r="R6281" s="7">
        <v>0</v>
      </c>
      <c r="S6281" s="7" t="s">
        <v>11926</v>
      </c>
      <c r="BI6281"/>
      <c r="BJ6281"/>
    </row>
    <row r="6282" spans="2:62" x14ac:dyDescent="0.4">
      <c r="B6282" s="1">
        <v>28440</v>
      </c>
      <c r="C6282" s="6" t="s">
        <v>8</v>
      </c>
      <c r="D6282" s="6" t="s">
        <v>8</v>
      </c>
      <c r="E6282" s="6" t="s">
        <v>8482</v>
      </c>
      <c r="F6282" s="6" t="s">
        <v>11692</v>
      </c>
      <c r="G6282" s="6" t="s">
        <v>11693</v>
      </c>
      <c r="H6282" s="6" t="s">
        <v>11695</v>
      </c>
      <c r="I6282" s="6" t="s">
        <v>11707</v>
      </c>
      <c r="J6282" s="6" t="s">
        <v>5</v>
      </c>
      <c r="K6282" s="7">
        <v>0.5</v>
      </c>
      <c r="L6282" s="7">
        <f>IFERROR(VLOOKUP(SiscoTable[[#This Row],[Código]],Hoja2!A:B,2,0)*SiscoTable[[#This Row],[Provta(Uns)]],0)</f>
        <v>16.5</v>
      </c>
      <c r="M6282" s="7">
        <v>0</v>
      </c>
      <c r="N6282" s="7">
        <v>34</v>
      </c>
      <c r="O6282" s="7">
        <f>IFERROR(VLOOKUP(SiscoTable[[#This Row],[Código]],Hoja2!A:B,2,0)*SiscoTable[[#This Row],[Stock_actual]],0)</f>
        <v>1122</v>
      </c>
      <c r="P6282" s="6" t="s">
        <v>11708</v>
      </c>
      <c r="Q6282" s="7">
        <v>1</v>
      </c>
      <c r="R6282" s="7">
        <v>0</v>
      </c>
      <c r="S6282" s="7" t="s">
        <v>11926</v>
      </c>
      <c r="BI6282"/>
      <c r="BJ6282"/>
    </row>
    <row r="6283" spans="2:62" x14ac:dyDescent="0.4">
      <c r="B6283" s="1">
        <v>28441</v>
      </c>
      <c r="C6283" s="6" t="s">
        <v>8</v>
      </c>
      <c r="D6283" s="6" t="s">
        <v>8</v>
      </c>
      <c r="E6283" s="6" t="s">
        <v>8482</v>
      </c>
      <c r="F6283" s="6" t="s">
        <v>11692</v>
      </c>
      <c r="G6283" s="6" t="s">
        <v>11693</v>
      </c>
      <c r="H6283" s="6" t="s">
        <v>11695</v>
      </c>
      <c r="I6283" s="6" t="s">
        <v>11709</v>
      </c>
      <c r="J6283" s="6" t="s">
        <v>5</v>
      </c>
      <c r="K6283" s="7">
        <v>1.33</v>
      </c>
      <c r="L6283" s="7">
        <f>IFERROR(VLOOKUP(SiscoTable[[#This Row],[Código]],Hoja2!A:B,2,0)*SiscoTable[[#This Row],[Provta(Uns)]],0)</f>
        <v>22.61</v>
      </c>
      <c r="M6283" s="7">
        <v>0</v>
      </c>
      <c r="N6283" s="7">
        <v>10</v>
      </c>
      <c r="O6283" s="7">
        <f>IFERROR(VLOOKUP(SiscoTable[[#This Row],[Código]],Hoja2!A:B,2,0)*SiscoTable[[#This Row],[Stock_actual]],0)</f>
        <v>170</v>
      </c>
      <c r="P6283" s="6" t="s">
        <v>3336</v>
      </c>
      <c r="Q6283" s="7">
        <v>1</v>
      </c>
      <c r="R6283" s="7">
        <v>0</v>
      </c>
      <c r="S6283" s="7" t="s">
        <v>11926</v>
      </c>
      <c r="BI6283"/>
      <c r="BJ6283"/>
    </row>
    <row r="6284" spans="2:62" x14ac:dyDescent="0.4">
      <c r="B6284" s="1">
        <v>28442</v>
      </c>
      <c r="C6284" s="6" t="s">
        <v>8</v>
      </c>
      <c r="D6284" s="6" t="s">
        <v>8</v>
      </c>
      <c r="E6284" s="6" t="s">
        <v>8482</v>
      </c>
      <c r="F6284" s="6" t="s">
        <v>9030</v>
      </c>
      <c r="G6284" s="6" t="s">
        <v>9624</v>
      </c>
      <c r="H6284" s="6" t="s">
        <v>9653</v>
      </c>
      <c r="I6284" s="6" t="s">
        <v>9652</v>
      </c>
      <c r="J6284" s="6" t="s">
        <v>5</v>
      </c>
      <c r="K6284" s="7">
        <v>0</v>
      </c>
      <c r="L6284" s="7">
        <f>IFERROR(VLOOKUP(SiscoTable[[#This Row],[Código]],Hoja2!A:B,2,0)*SiscoTable[[#This Row],[Provta(Uns)]],0)</f>
        <v>0</v>
      </c>
      <c r="M6284" s="7">
        <v>0</v>
      </c>
      <c r="N6284" s="7">
        <v>0</v>
      </c>
      <c r="O6284" s="7">
        <f>IFERROR(VLOOKUP(SiscoTable[[#This Row],[Código]],Hoja2!A:B,2,0)*SiscoTable[[#This Row],[Stock_actual]],0)</f>
        <v>0</v>
      </c>
      <c r="P6284" s="6" t="s">
        <v>7</v>
      </c>
      <c r="Q6284" s="7">
        <v>0</v>
      </c>
      <c r="R6284" s="7">
        <v>0</v>
      </c>
      <c r="S6284" s="7" t="s">
        <v>11926</v>
      </c>
      <c r="BI6284"/>
      <c r="BJ6284"/>
    </row>
    <row r="6285" spans="2:62" x14ac:dyDescent="0.4">
      <c r="B6285" s="1">
        <v>28443</v>
      </c>
      <c r="C6285" s="6" t="s">
        <v>8</v>
      </c>
      <c r="D6285" s="6" t="s">
        <v>8</v>
      </c>
      <c r="E6285" s="6" t="s">
        <v>8482</v>
      </c>
      <c r="F6285" s="6" t="s">
        <v>9030</v>
      </c>
      <c r="G6285" s="6" t="s">
        <v>9624</v>
      </c>
      <c r="H6285" s="6" t="s">
        <v>9653</v>
      </c>
      <c r="I6285" s="6" t="s">
        <v>9654</v>
      </c>
      <c r="J6285" s="6" t="s">
        <v>5</v>
      </c>
      <c r="K6285" s="7">
        <v>1.83</v>
      </c>
      <c r="L6285" s="7">
        <f>IFERROR(VLOOKUP(SiscoTable[[#This Row],[Código]],Hoja2!A:B,2,0)*SiscoTable[[#This Row],[Provta(Uns)]],0)</f>
        <v>21.777000000000001</v>
      </c>
      <c r="M6285" s="7">
        <v>0</v>
      </c>
      <c r="N6285" s="7">
        <v>27</v>
      </c>
      <c r="O6285" s="7">
        <f>IFERROR(VLOOKUP(SiscoTable[[#This Row],[Código]],Hoja2!A:B,2,0)*SiscoTable[[#This Row],[Stock_actual]],0)</f>
        <v>321.3</v>
      </c>
      <c r="P6285" s="6" t="s">
        <v>2136</v>
      </c>
      <c r="Q6285" s="7">
        <v>2</v>
      </c>
      <c r="R6285" s="7">
        <v>0</v>
      </c>
      <c r="S6285" s="7" t="s">
        <v>11926</v>
      </c>
      <c r="BI6285"/>
      <c r="BJ6285"/>
    </row>
    <row r="6286" spans="2:62" x14ac:dyDescent="0.4">
      <c r="B6286" s="1">
        <v>28444</v>
      </c>
      <c r="C6286" s="6" t="s">
        <v>30</v>
      </c>
      <c r="D6286" s="6" t="s">
        <v>8</v>
      </c>
      <c r="E6286" s="6" t="s">
        <v>8482</v>
      </c>
      <c r="F6286" s="6" t="s">
        <v>8641</v>
      </c>
      <c r="G6286" s="6" t="s">
        <v>8649</v>
      </c>
      <c r="H6286" s="6" t="s">
        <v>8676</v>
      </c>
      <c r="I6286" s="6" t="s">
        <v>8675</v>
      </c>
      <c r="J6286" s="6" t="s">
        <v>5</v>
      </c>
      <c r="K6286" s="7">
        <v>7</v>
      </c>
      <c r="L6286" s="7">
        <f>IFERROR(VLOOKUP(SiscoTable[[#This Row],[Código]],Hoja2!A:B,2,0)*SiscoTable[[#This Row],[Provta(Uns)]],0)</f>
        <v>108.5</v>
      </c>
      <c r="M6286" s="7">
        <v>0</v>
      </c>
      <c r="N6286" s="7">
        <v>24</v>
      </c>
      <c r="O6286" s="7">
        <f>IFERROR(VLOOKUP(SiscoTable[[#This Row],[Código]],Hoja2!A:B,2,0)*SiscoTable[[#This Row],[Stock_actual]],0)</f>
        <v>372</v>
      </c>
      <c r="P6286" s="6" t="s">
        <v>1451</v>
      </c>
      <c r="Q6286" s="7">
        <v>8</v>
      </c>
      <c r="R6286" s="7">
        <v>0</v>
      </c>
      <c r="S6286" s="7" t="s">
        <v>11926</v>
      </c>
      <c r="BI6286"/>
      <c r="BJ6286"/>
    </row>
    <row r="6287" spans="2:62" x14ac:dyDescent="0.4">
      <c r="B6287" s="1">
        <v>28445</v>
      </c>
      <c r="C6287" s="6" t="s">
        <v>30</v>
      </c>
      <c r="D6287" s="6" t="s">
        <v>30</v>
      </c>
      <c r="E6287" s="6" t="s">
        <v>8482</v>
      </c>
      <c r="F6287" s="6" t="s">
        <v>8641</v>
      </c>
      <c r="G6287" s="6" t="s">
        <v>8649</v>
      </c>
      <c r="H6287" s="6" t="s">
        <v>8676</v>
      </c>
      <c r="I6287" s="6" t="s">
        <v>8677</v>
      </c>
      <c r="J6287" s="6" t="s">
        <v>5</v>
      </c>
      <c r="K6287" s="7">
        <v>7.67</v>
      </c>
      <c r="L6287" s="7">
        <f>IFERROR(VLOOKUP(SiscoTable[[#This Row],[Código]],Hoja2!A:B,2,0)*SiscoTable[[#This Row],[Provta(Uns)]],0)</f>
        <v>72.097999999999999</v>
      </c>
      <c r="M6287" s="7">
        <v>0</v>
      </c>
      <c r="N6287" s="7">
        <v>9</v>
      </c>
      <c r="O6287" s="7">
        <f>IFERROR(VLOOKUP(SiscoTable[[#This Row],[Código]],Hoja2!A:B,2,0)*SiscoTable[[#This Row],[Stock_actual]],0)</f>
        <v>84.600000000000009</v>
      </c>
      <c r="P6287" s="6" t="s">
        <v>121</v>
      </c>
      <c r="Q6287" s="7">
        <v>9</v>
      </c>
      <c r="R6287" s="7">
        <v>15.7</v>
      </c>
      <c r="S6287" s="7" t="s">
        <v>11926</v>
      </c>
      <c r="BI6287"/>
      <c r="BJ6287"/>
    </row>
    <row r="6288" spans="2:62" x14ac:dyDescent="0.4">
      <c r="B6288" s="1">
        <v>28446</v>
      </c>
      <c r="C6288" s="6" t="s">
        <v>30</v>
      </c>
      <c r="D6288" s="6" t="s">
        <v>30</v>
      </c>
      <c r="E6288" s="6" t="s">
        <v>8482</v>
      </c>
      <c r="F6288" s="6" t="s">
        <v>8641</v>
      </c>
      <c r="G6288" s="6" t="s">
        <v>8649</v>
      </c>
      <c r="H6288" s="6" t="s">
        <v>8676</v>
      </c>
      <c r="I6288" s="6" t="s">
        <v>8678</v>
      </c>
      <c r="J6288" s="6" t="s">
        <v>5</v>
      </c>
      <c r="K6288" s="7">
        <v>11.17</v>
      </c>
      <c r="L6288" s="7">
        <f>IFERROR(VLOOKUP(SiscoTable[[#This Row],[Código]],Hoja2!A:B,2,0)*SiscoTable[[#This Row],[Provta(Uns)]],0)</f>
        <v>54.733000000000004</v>
      </c>
      <c r="M6288" s="7">
        <v>0</v>
      </c>
      <c r="N6288" s="7">
        <v>40</v>
      </c>
      <c r="O6288" s="7">
        <f>IFERROR(VLOOKUP(SiscoTable[[#This Row],[Código]],Hoja2!A:B,2,0)*SiscoTable[[#This Row],[Stock_actual]],0)</f>
        <v>196</v>
      </c>
      <c r="P6288" s="6" t="s">
        <v>590</v>
      </c>
      <c r="Q6288" s="7">
        <v>12</v>
      </c>
      <c r="R6288" s="7">
        <v>0</v>
      </c>
      <c r="S6288" s="7" t="s">
        <v>11926</v>
      </c>
      <c r="BI6288"/>
      <c r="BJ6288"/>
    </row>
    <row r="6289" spans="2:62" x14ac:dyDescent="0.4">
      <c r="B6289" s="1">
        <v>28447</v>
      </c>
      <c r="C6289" s="6" t="s">
        <v>8</v>
      </c>
      <c r="D6289" s="6" t="s">
        <v>8</v>
      </c>
      <c r="E6289" s="6" t="s">
        <v>8482</v>
      </c>
      <c r="F6289" s="6" t="s">
        <v>8641</v>
      </c>
      <c r="G6289" s="6" t="s">
        <v>8649</v>
      </c>
      <c r="H6289" s="6" t="s">
        <v>8676</v>
      </c>
      <c r="I6289" s="6" t="s">
        <v>8726</v>
      </c>
      <c r="J6289" s="6" t="s">
        <v>5</v>
      </c>
      <c r="K6289" s="7">
        <v>0.33</v>
      </c>
      <c r="L6289" s="7">
        <f>IFERROR(VLOOKUP(SiscoTable[[#This Row],[Código]],Hoja2!A:B,2,0)*SiscoTable[[#This Row],[Provta(Uns)]],0)</f>
        <v>4.95</v>
      </c>
      <c r="M6289" s="7">
        <v>0</v>
      </c>
      <c r="N6289" s="7">
        <v>10</v>
      </c>
      <c r="O6289" s="7">
        <f>IFERROR(VLOOKUP(SiscoTable[[#This Row],[Código]],Hoja2!A:B,2,0)*SiscoTable[[#This Row],[Stock_actual]],0)</f>
        <v>150</v>
      </c>
      <c r="P6289" s="6" t="s">
        <v>1250</v>
      </c>
      <c r="Q6289" s="7">
        <v>0</v>
      </c>
      <c r="R6289" s="7">
        <v>0</v>
      </c>
      <c r="S6289" s="7" t="s">
        <v>11926</v>
      </c>
      <c r="BI6289"/>
      <c r="BJ6289"/>
    </row>
    <row r="6290" spans="2:62" x14ac:dyDescent="0.4">
      <c r="B6290" s="1">
        <v>28448</v>
      </c>
      <c r="C6290" s="6" t="s">
        <v>8</v>
      </c>
      <c r="D6290" s="6" t="s">
        <v>8</v>
      </c>
      <c r="E6290" s="6" t="s">
        <v>8482</v>
      </c>
      <c r="F6290" s="6" t="s">
        <v>8641</v>
      </c>
      <c r="G6290" s="6" t="s">
        <v>8649</v>
      </c>
      <c r="H6290" s="6" t="s">
        <v>8676</v>
      </c>
      <c r="I6290" s="6" t="s">
        <v>8727</v>
      </c>
      <c r="J6290" s="6" t="s">
        <v>5</v>
      </c>
      <c r="K6290" s="7">
        <v>2.33</v>
      </c>
      <c r="L6290" s="7">
        <f>IFERROR(VLOOKUP(SiscoTable[[#This Row],[Código]],Hoja2!A:B,2,0)*SiscoTable[[#This Row],[Provta(Uns)]],0)</f>
        <v>19.805</v>
      </c>
      <c r="M6290" s="7">
        <v>0</v>
      </c>
      <c r="N6290" s="7">
        <v>0</v>
      </c>
      <c r="O6290" s="7">
        <f>IFERROR(VLOOKUP(SiscoTable[[#This Row],[Código]],Hoja2!A:B,2,0)*SiscoTable[[#This Row],[Stock_actual]],0)</f>
        <v>0</v>
      </c>
      <c r="P6290" s="6" t="s">
        <v>7</v>
      </c>
      <c r="Q6290" s="7">
        <v>3</v>
      </c>
      <c r="R6290" s="7">
        <v>4.8</v>
      </c>
      <c r="S6290" s="7" t="s">
        <v>11926</v>
      </c>
      <c r="BI6290"/>
      <c r="BJ6290"/>
    </row>
    <row r="6291" spans="2:62" x14ac:dyDescent="0.4">
      <c r="B6291" s="1">
        <v>28449</v>
      </c>
      <c r="C6291" s="6" t="s">
        <v>8</v>
      </c>
      <c r="D6291" s="6" t="s">
        <v>30</v>
      </c>
      <c r="E6291" s="6" t="s">
        <v>8482</v>
      </c>
      <c r="F6291" s="6" t="s">
        <v>8641</v>
      </c>
      <c r="G6291" s="6" t="s">
        <v>8649</v>
      </c>
      <c r="H6291" s="6" t="s">
        <v>8676</v>
      </c>
      <c r="I6291" s="6" t="s">
        <v>8728</v>
      </c>
      <c r="J6291" s="6" t="s">
        <v>5</v>
      </c>
      <c r="K6291" s="7">
        <v>3</v>
      </c>
      <c r="L6291" s="7">
        <f>IFERROR(VLOOKUP(SiscoTable[[#This Row],[Código]],Hoja2!A:B,2,0)*SiscoTable[[#This Row],[Provta(Uns)]],0)</f>
        <v>15.600000000000001</v>
      </c>
      <c r="M6291" s="7">
        <v>0</v>
      </c>
      <c r="N6291" s="7">
        <v>0</v>
      </c>
      <c r="O6291" s="7">
        <f>IFERROR(VLOOKUP(SiscoTable[[#This Row],[Código]],Hoja2!A:B,2,0)*SiscoTable[[#This Row],[Stock_actual]],0)</f>
        <v>0</v>
      </c>
      <c r="P6291" s="6" t="s">
        <v>7</v>
      </c>
      <c r="Q6291" s="7">
        <v>3</v>
      </c>
      <c r="R6291" s="7">
        <v>6</v>
      </c>
      <c r="S6291" s="7" t="s">
        <v>11926</v>
      </c>
      <c r="BI6291"/>
      <c r="BJ6291"/>
    </row>
    <row r="6292" spans="2:62" x14ac:dyDescent="0.4">
      <c r="B6292" s="1">
        <v>28450</v>
      </c>
      <c r="C6292" s="6" t="s">
        <v>30</v>
      </c>
      <c r="D6292" s="6" t="s">
        <v>8</v>
      </c>
      <c r="E6292" s="6" t="s">
        <v>8482</v>
      </c>
      <c r="F6292" s="6" t="s">
        <v>8641</v>
      </c>
      <c r="G6292" s="6" t="s">
        <v>8649</v>
      </c>
      <c r="H6292" s="6" t="s">
        <v>8676</v>
      </c>
      <c r="I6292" s="6" t="s">
        <v>8679</v>
      </c>
      <c r="J6292" s="6" t="s">
        <v>5</v>
      </c>
      <c r="K6292" s="7">
        <v>1.83</v>
      </c>
      <c r="L6292" s="7">
        <f>IFERROR(VLOOKUP(SiscoTable[[#This Row],[Código]],Hoja2!A:B,2,0)*SiscoTable[[#This Row],[Provta(Uns)]],0)</f>
        <v>27.450000000000003</v>
      </c>
      <c r="M6292" s="7">
        <v>0</v>
      </c>
      <c r="N6292" s="7">
        <v>6</v>
      </c>
      <c r="O6292" s="7">
        <f>IFERROR(VLOOKUP(SiscoTable[[#This Row],[Código]],Hoja2!A:B,2,0)*SiscoTable[[#This Row],[Stock_actual]],0)</f>
        <v>90</v>
      </c>
      <c r="P6292" s="6" t="s">
        <v>3594</v>
      </c>
      <c r="Q6292" s="7">
        <v>2</v>
      </c>
      <c r="R6292" s="7">
        <v>0</v>
      </c>
      <c r="S6292" s="7" t="s">
        <v>11926</v>
      </c>
      <c r="BI6292"/>
      <c r="BJ6292"/>
    </row>
    <row r="6293" spans="2:62" x14ac:dyDescent="0.4">
      <c r="B6293" s="1">
        <v>28451</v>
      </c>
      <c r="C6293" s="6" t="s">
        <v>8</v>
      </c>
      <c r="D6293" s="6" t="s">
        <v>8</v>
      </c>
      <c r="E6293" s="6" t="s">
        <v>8482</v>
      </c>
      <c r="F6293" s="6" t="s">
        <v>8641</v>
      </c>
      <c r="G6293" s="6" t="s">
        <v>8649</v>
      </c>
      <c r="H6293" s="6" t="s">
        <v>8663</v>
      </c>
      <c r="I6293" s="6" t="s">
        <v>8729</v>
      </c>
      <c r="J6293" s="6" t="s">
        <v>5</v>
      </c>
      <c r="K6293" s="7">
        <v>0</v>
      </c>
      <c r="L6293" s="7">
        <f>IFERROR(VLOOKUP(SiscoTable[[#This Row],[Código]],Hoja2!A:B,2,0)*SiscoTable[[#This Row],[Provta(Uns)]],0)</f>
        <v>0</v>
      </c>
      <c r="M6293" s="7">
        <v>0</v>
      </c>
      <c r="N6293" s="7">
        <v>0</v>
      </c>
      <c r="O6293" s="7">
        <f>IFERROR(VLOOKUP(SiscoTable[[#This Row],[Código]],Hoja2!A:B,2,0)*SiscoTable[[#This Row],[Stock_actual]],0)</f>
        <v>0</v>
      </c>
      <c r="P6293" s="6" t="s">
        <v>7</v>
      </c>
      <c r="Q6293" s="7">
        <v>0</v>
      </c>
      <c r="R6293" s="7">
        <v>0</v>
      </c>
      <c r="S6293" s="7" t="s">
        <v>11926</v>
      </c>
      <c r="BI6293"/>
      <c r="BJ6293"/>
    </row>
    <row r="6294" spans="2:62" x14ac:dyDescent="0.4">
      <c r="B6294" s="1">
        <v>28452</v>
      </c>
      <c r="C6294" s="6" t="s">
        <v>8</v>
      </c>
      <c r="D6294" s="6" t="s">
        <v>8</v>
      </c>
      <c r="E6294" s="6" t="s">
        <v>8482</v>
      </c>
      <c r="F6294" s="6" t="s">
        <v>8641</v>
      </c>
      <c r="G6294" s="6" t="s">
        <v>8649</v>
      </c>
      <c r="H6294" s="6" t="s">
        <v>8663</v>
      </c>
      <c r="I6294" s="6" t="s">
        <v>8730</v>
      </c>
      <c r="J6294" s="6" t="s">
        <v>5</v>
      </c>
      <c r="K6294" s="7">
        <v>0</v>
      </c>
      <c r="L6294" s="7">
        <f>IFERROR(VLOOKUP(SiscoTable[[#This Row],[Código]],Hoja2!A:B,2,0)*SiscoTable[[#This Row],[Provta(Uns)]],0)</f>
        <v>0</v>
      </c>
      <c r="M6294" s="7">
        <v>0</v>
      </c>
      <c r="N6294" s="7">
        <v>0</v>
      </c>
      <c r="O6294" s="7">
        <f>IFERROR(VLOOKUP(SiscoTable[[#This Row],[Código]],Hoja2!A:B,2,0)*SiscoTable[[#This Row],[Stock_actual]],0)</f>
        <v>0</v>
      </c>
      <c r="P6294" s="6" t="s">
        <v>7</v>
      </c>
      <c r="Q6294" s="7">
        <v>0</v>
      </c>
      <c r="R6294" s="7">
        <v>0</v>
      </c>
      <c r="S6294" s="7" t="s">
        <v>11926</v>
      </c>
      <c r="BI6294"/>
      <c r="BJ6294"/>
    </row>
    <row r="6295" spans="2:62" x14ac:dyDescent="0.4">
      <c r="B6295" s="1">
        <v>28453</v>
      </c>
      <c r="C6295" s="6" t="s">
        <v>30</v>
      </c>
      <c r="D6295" s="6" t="s">
        <v>8</v>
      </c>
      <c r="E6295" s="6" t="s">
        <v>8482</v>
      </c>
      <c r="F6295" s="6" t="s">
        <v>8641</v>
      </c>
      <c r="G6295" s="6" t="s">
        <v>8649</v>
      </c>
      <c r="H6295" s="6" t="s">
        <v>8663</v>
      </c>
      <c r="I6295" s="6" t="s">
        <v>8680</v>
      </c>
      <c r="J6295" s="6" t="s">
        <v>5</v>
      </c>
      <c r="K6295" s="7">
        <v>1.17</v>
      </c>
      <c r="L6295" s="7">
        <f>IFERROR(VLOOKUP(SiscoTable[[#This Row],[Código]],Hoja2!A:B,2,0)*SiscoTable[[#This Row],[Provta(Uns)]],0)</f>
        <v>32.642999999999994</v>
      </c>
      <c r="M6295" s="7">
        <v>0</v>
      </c>
      <c r="N6295" s="7">
        <v>1</v>
      </c>
      <c r="O6295" s="7">
        <f>IFERROR(VLOOKUP(SiscoTable[[#This Row],[Código]],Hoja2!A:B,2,0)*SiscoTable[[#This Row],[Stock_actual]],0)</f>
        <v>27.9</v>
      </c>
      <c r="P6295" s="6" t="s">
        <v>812</v>
      </c>
      <c r="Q6295" s="7">
        <v>1</v>
      </c>
      <c r="R6295" s="7">
        <v>2.4</v>
      </c>
      <c r="S6295" s="7" t="s">
        <v>11926</v>
      </c>
      <c r="BI6295"/>
      <c r="BJ6295"/>
    </row>
    <row r="6296" spans="2:62" x14ac:dyDescent="0.4">
      <c r="B6296" s="1">
        <v>28454</v>
      </c>
      <c r="C6296" s="6" t="s">
        <v>8</v>
      </c>
      <c r="D6296" s="6" t="s">
        <v>8</v>
      </c>
      <c r="E6296" s="6" t="s">
        <v>8482</v>
      </c>
      <c r="F6296" s="6" t="s">
        <v>8641</v>
      </c>
      <c r="G6296" s="6" t="s">
        <v>8649</v>
      </c>
      <c r="H6296" s="6" t="s">
        <v>8663</v>
      </c>
      <c r="I6296" s="6" t="s">
        <v>8731</v>
      </c>
      <c r="J6296" s="6" t="s">
        <v>5</v>
      </c>
      <c r="K6296" s="7">
        <v>0</v>
      </c>
      <c r="L6296" s="7">
        <f>IFERROR(VLOOKUP(SiscoTable[[#This Row],[Código]],Hoja2!A:B,2,0)*SiscoTable[[#This Row],[Provta(Uns)]],0)</f>
        <v>0</v>
      </c>
      <c r="M6296" s="7">
        <v>0</v>
      </c>
      <c r="N6296" s="7">
        <v>0</v>
      </c>
      <c r="O6296" s="7">
        <f>IFERROR(VLOOKUP(SiscoTable[[#This Row],[Código]],Hoja2!A:B,2,0)*SiscoTable[[#This Row],[Stock_actual]],0)</f>
        <v>0</v>
      </c>
      <c r="P6296" s="6" t="s">
        <v>7</v>
      </c>
      <c r="Q6296" s="7">
        <v>0</v>
      </c>
      <c r="R6296" s="7">
        <v>0</v>
      </c>
      <c r="S6296" s="7" t="s">
        <v>11926</v>
      </c>
      <c r="BI6296"/>
      <c r="BJ6296"/>
    </row>
    <row r="6297" spans="2:62" x14ac:dyDescent="0.4">
      <c r="B6297" s="1">
        <v>28455</v>
      </c>
      <c r="C6297" s="6" t="s">
        <v>8</v>
      </c>
      <c r="D6297" s="6" t="s">
        <v>8</v>
      </c>
      <c r="E6297" s="6" t="s">
        <v>8482</v>
      </c>
      <c r="F6297" s="6" t="s">
        <v>8641</v>
      </c>
      <c r="G6297" s="6" t="s">
        <v>8649</v>
      </c>
      <c r="H6297" s="6" t="s">
        <v>8663</v>
      </c>
      <c r="I6297" s="6" t="s">
        <v>8732</v>
      </c>
      <c r="J6297" s="6" t="s">
        <v>5</v>
      </c>
      <c r="K6297" s="7">
        <v>4</v>
      </c>
      <c r="L6297" s="7">
        <f>IFERROR(VLOOKUP(SiscoTable[[#This Row],[Código]],Hoja2!A:B,2,0)*SiscoTable[[#This Row],[Provta(Uns)]],0)</f>
        <v>58</v>
      </c>
      <c r="M6297" s="7">
        <v>0</v>
      </c>
      <c r="N6297" s="7">
        <v>2</v>
      </c>
      <c r="O6297" s="7">
        <f>IFERROR(VLOOKUP(SiscoTable[[#This Row],[Código]],Hoja2!A:B,2,0)*SiscoTable[[#This Row],[Stock_actual]],0)</f>
        <v>29</v>
      </c>
      <c r="P6297" s="6" t="s">
        <v>112</v>
      </c>
      <c r="Q6297" s="7">
        <v>4</v>
      </c>
      <c r="R6297" s="7">
        <v>7.75</v>
      </c>
      <c r="S6297" s="7" t="s">
        <v>11926</v>
      </c>
      <c r="BI6297"/>
      <c r="BJ6297"/>
    </row>
    <row r="6298" spans="2:62" x14ac:dyDescent="0.4">
      <c r="B6298" s="1">
        <v>28457</v>
      </c>
      <c r="C6298" s="6" t="s">
        <v>8</v>
      </c>
      <c r="D6298" s="6" t="s">
        <v>30</v>
      </c>
      <c r="E6298" s="6" t="s">
        <v>3268</v>
      </c>
      <c r="F6298" s="6" t="s">
        <v>3269</v>
      </c>
      <c r="G6298" s="6" t="s">
        <v>634</v>
      </c>
      <c r="H6298" s="6" t="s">
        <v>2856</v>
      </c>
      <c r="I6298" s="6" t="s">
        <v>4915</v>
      </c>
      <c r="J6298" s="6" t="s">
        <v>5</v>
      </c>
      <c r="K6298" s="7">
        <v>0</v>
      </c>
      <c r="L6298" s="7">
        <f>IFERROR(VLOOKUP(SiscoTable[[#This Row],[Código]],Hoja2!A:B,2,0)*SiscoTable[[#This Row],[Provta(Uns)]],0)</f>
        <v>0</v>
      </c>
      <c r="M6298" s="7">
        <v>0</v>
      </c>
      <c r="N6298" s="7">
        <v>0</v>
      </c>
      <c r="O6298" s="7">
        <f>IFERROR(VLOOKUP(SiscoTable[[#This Row],[Código]],Hoja2!A:B,2,0)*SiscoTable[[#This Row],[Stock_actual]],0)</f>
        <v>0</v>
      </c>
      <c r="P6298" s="6" t="s">
        <v>7</v>
      </c>
      <c r="Q6298" s="7">
        <v>0</v>
      </c>
      <c r="R6298" s="7">
        <v>0</v>
      </c>
      <c r="S6298" s="7" t="s">
        <v>11927</v>
      </c>
      <c r="BI6298"/>
      <c r="BJ6298"/>
    </row>
    <row r="6299" spans="2:62" x14ac:dyDescent="0.4">
      <c r="B6299" s="1">
        <v>28458</v>
      </c>
      <c r="C6299" s="6" t="s">
        <v>30</v>
      </c>
      <c r="D6299" s="6" t="s">
        <v>30</v>
      </c>
      <c r="E6299" s="6" t="s">
        <v>3268</v>
      </c>
      <c r="F6299" s="6" t="s">
        <v>3269</v>
      </c>
      <c r="G6299" s="6" t="s">
        <v>634</v>
      </c>
      <c r="H6299" s="6" t="s">
        <v>2856</v>
      </c>
      <c r="I6299" s="6" t="s">
        <v>4849</v>
      </c>
      <c r="J6299" s="6" t="s">
        <v>5</v>
      </c>
      <c r="K6299" s="7">
        <v>12.33</v>
      </c>
      <c r="L6299" s="7">
        <f>IFERROR(VLOOKUP(SiscoTable[[#This Row],[Código]],Hoja2!A:B,2,0)*SiscoTable[[#This Row],[Provta(Uns)]],0)</f>
        <v>28.358999999999998</v>
      </c>
      <c r="M6299" s="7">
        <v>0</v>
      </c>
      <c r="N6299" s="7">
        <v>0</v>
      </c>
      <c r="O6299" s="7">
        <f>IFERROR(VLOOKUP(SiscoTable[[#This Row],[Código]],Hoja2!A:B,2,0)*SiscoTable[[#This Row],[Stock_actual]],0)</f>
        <v>0</v>
      </c>
      <c r="P6299" s="6" t="s">
        <v>7</v>
      </c>
      <c r="Q6299" s="7">
        <v>14</v>
      </c>
      <c r="R6299" s="7">
        <v>24.599999999999998</v>
      </c>
      <c r="S6299" s="7" t="s">
        <v>11927</v>
      </c>
      <c r="BI6299"/>
      <c r="BJ6299"/>
    </row>
    <row r="6300" spans="2:62" x14ac:dyDescent="0.4">
      <c r="B6300" s="1">
        <v>28459</v>
      </c>
      <c r="C6300" s="6" t="s">
        <v>30</v>
      </c>
      <c r="D6300" s="6" t="s">
        <v>8</v>
      </c>
      <c r="E6300" s="6" t="s">
        <v>3268</v>
      </c>
      <c r="F6300" s="6" t="s">
        <v>3269</v>
      </c>
      <c r="G6300" s="6" t="s">
        <v>4161</v>
      </c>
      <c r="H6300" s="6" t="s">
        <v>4183</v>
      </c>
      <c r="I6300" s="6" t="s">
        <v>4182</v>
      </c>
      <c r="J6300" s="6" t="s">
        <v>5</v>
      </c>
      <c r="K6300" s="7">
        <v>5.17</v>
      </c>
      <c r="L6300" s="7">
        <f>IFERROR(VLOOKUP(SiscoTable[[#This Row],[Código]],Hoja2!A:B,2,0)*SiscoTable[[#This Row],[Provta(Uns)]],0)</f>
        <v>55.836000000000006</v>
      </c>
      <c r="M6300" s="7">
        <v>0</v>
      </c>
      <c r="N6300" s="7">
        <v>12</v>
      </c>
      <c r="O6300" s="7">
        <f>IFERROR(VLOOKUP(SiscoTable[[#This Row],[Código]],Hoja2!A:B,2,0)*SiscoTable[[#This Row],[Stock_actual]],0)</f>
        <v>129.60000000000002</v>
      </c>
      <c r="P6300" s="6" t="s">
        <v>1159</v>
      </c>
      <c r="Q6300" s="7">
        <v>6</v>
      </c>
      <c r="R6300" s="7">
        <v>0</v>
      </c>
      <c r="S6300" s="7" t="s">
        <v>11925</v>
      </c>
      <c r="BI6300"/>
      <c r="BJ6300"/>
    </row>
    <row r="6301" spans="2:62" x14ac:dyDescent="0.4">
      <c r="B6301" s="1">
        <v>28460</v>
      </c>
      <c r="C6301" s="6" t="s">
        <v>25</v>
      </c>
      <c r="D6301" s="6" t="s">
        <v>30</v>
      </c>
      <c r="E6301" s="6" t="s">
        <v>469</v>
      </c>
      <c r="F6301" s="6" t="s">
        <v>668</v>
      </c>
      <c r="G6301" s="6" t="s">
        <v>677</v>
      </c>
      <c r="H6301" s="6" t="s">
        <v>675</v>
      </c>
      <c r="I6301" s="6" t="s">
        <v>701</v>
      </c>
      <c r="J6301" s="6" t="s">
        <v>5</v>
      </c>
      <c r="K6301" s="7">
        <v>21.33</v>
      </c>
      <c r="L6301" s="34">
        <f>IFERROR(VLOOKUP(SiscoTable[[#This Row],[Código]],Hoja2!A:B,2,0)*SiscoTable[[#This Row],[Provta(Uns)]],0)</f>
        <v>403.13699999999994</v>
      </c>
      <c r="M6301" s="7">
        <v>0</v>
      </c>
      <c r="N6301" s="7">
        <v>22</v>
      </c>
      <c r="O6301" s="34">
        <f>IFERROR(VLOOKUP(SiscoTable[[#This Row],[Código]],Hoja2!A:B,2,0)*SiscoTable[[#This Row],[Stock_actual]],0)</f>
        <v>415.79999999999995</v>
      </c>
      <c r="P6301" s="6" t="s">
        <v>702</v>
      </c>
      <c r="Q6301" s="7">
        <v>23</v>
      </c>
      <c r="R6301" s="7">
        <v>42.61</v>
      </c>
      <c r="S6301" s="7" t="s">
        <v>11924</v>
      </c>
      <c r="BI6301"/>
      <c r="BJ6301"/>
    </row>
    <row r="6302" spans="2:62" x14ac:dyDescent="0.4">
      <c r="B6302" s="1">
        <v>28461</v>
      </c>
      <c r="C6302" s="6" t="s">
        <v>8</v>
      </c>
      <c r="D6302" s="6" t="s">
        <v>8</v>
      </c>
      <c r="E6302" s="6" t="s">
        <v>8482</v>
      </c>
      <c r="F6302" s="6" t="s">
        <v>10720</v>
      </c>
      <c r="G6302" s="6" t="s">
        <v>10957</v>
      </c>
      <c r="H6302" s="6" t="s">
        <v>10965</v>
      </c>
      <c r="I6302" s="6" t="s">
        <v>10964</v>
      </c>
      <c r="J6302" s="6" t="s">
        <v>5</v>
      </c>
      <c r="K6302" s="7">
        <v>3</v>
      </c>
      <c r="L6302" s="7">
        <f>IFERROR(VLOOKUP(SiscoTable[[#This Row],[Código]],Hoja2!A:B,2,0)*SiscoTable[[#This Row],[Provta(Uns)]],0)</f>
        <v>15</v>
      </c>
      <c r="M6302" s="7">
        <v>0</v>
      </c>
      <c r="N6302" s="7">
        <v>13</v>
      </c>
      <c r="O6302" s="7">
        <f>IFERROR(VLOOKUP(SiscoTable[[#This Row],[Código]],Hoja2!A:B,2,0)*SiscoTable[[#This Row],[Stock_actual]],0)</f>
        <v>65</v>
      </c>
      <c r="P6302" s="6" t="s">
        <v>1166</v>
      </c>
      <c r="Q6302" s="7">
        <v>3</v>
      </c>
      <c r="R6302" s="7">
        <v>0</v>
      </c>
      <c r="S6302" s="7" t="s">
        <v>11926</v>
      </c>
      <c r="BI6302"/>
      <c r="BJ6302"/>
    </row>
    <row r="6303" spans="2:62" x14ac:dyDescent="0.4">
      <c r="B6303" s="1">
        <v>28462</v>
      </c>
      <c r="C6303" s="6" t="s">
        <v>30</v>
      </c>
      <c r="D6303" s="6" t="s">
        <v>25</v>
      </c>
      <c r="E6303" s="6" t="s">
        <v>3268</v>
      </c>
      <c r="F6303" s="6" t="s">
        <v>3269</v>
      </c>
      <c r="G6303" s="6" t="s">
        <v>634</v>
      </c>
      <c r="H6303" s="6" t="s">
        <v>4847</v>
      </c>
      <c r="I6303" s="6" t="s">
        <v>4850</v>
      </c>
      <c r="J6303" s="6" t="s">
        <v>5</v>
      </c>
      <c r="K6303" s="7">
        <v>14.17</v>
      </c>
      <c r="L6303" s="7">
        <f>IFERROR(VLOOKUP(SiscoTable[[#This Row],[Código]],Hoja2!A:B,2,0)*SiscoTable[[#This Row],[Provta(Uns)]],0)</f>
        <v>34.007999999999996</v>
      </c>
      <c r="M6303" s="7">
        <v>0</v>
      </c>
      <c r="N6303" s="7">
        <v>0</v>
      </c>
      <c r="O6303" s="7">
        <f>IFERROR(VLOOKUP(SiscoTable[[#This Row],[Código]],Hoja2!A:B,2,0)*SiscoTable[[#This Row],[Stock_actual]],0)</f>
        <v>0</v>
      </c>
      <c r="P6303" s="6" t="s">
        <v>7</v>
      </c>
      <c r="Q6303" s="7">
        <v>16</v>
      </c>
      <c r="R6303" s="7">
        <v>28.2</v>
      </c>
      <c r="S6303" s="7" t="s">
        <v>11927</v>
      </c>
      <c r="BI6303"/>
      <c r="BJ6303"/>
    </row>
    <row r="6304" spans="2:62" x14ac:dyDescent="0.4">
      <c r="B6304" s="1">
        <v>28463</v>
      </c>
      <c r="C6304" s="6" t="s">
        <v>8</v>
      </c>
      <c r="D6304" s="6" t="s">
        <v>30</v>
      </c>
      <c r="E6304" s="6" t="s">
        <v>3268</v>
      </c>
      <c r="F6304" s="6" t="s">
        <v>3269</v>
      </c>
      <c r="G6304" s="6" t="s">
        <v>634</v>
      </c>
      <c r="H6304" s="6" t="s">
        <v>4847</v>
      </c>
      <c r="I6304" s="6" t="s">
        <v>4916</v>
      </c>
      <c r="J6304" s="6" t="s">
        <v>5</v>
      </c>
      <c r="K6304" s="7">
        <v>0</v>
      </c>
      <c r="L6304" s="7">
        <f>IFERROR(VLOOKUP(SiscoTable[[#This Row],[Código]],Hoja2!A:B,2,0)*SiscoTable[[#This Row],[Provta(Uns)]],0)</f>
        <v>0</v>
      </c>
      <c r="M6304" s="7">
        <v>0</v>
      </c>
      <c r="N6304" s="7">
        <v>0</v>
      </c>
      <c r="O6304" s="7">
        <f>IFERROR(VLOOKUP(SiscoTable[[#This Row],[Código]],Hoja2!A:B,2,0)*SiscoTable[[#This Row],[Stock_actual]],0)</f>
        <v>0</v>
      </c>
      <c r="P6304" s="6" t="s">
        <v>7</v>
      </c>
      <c r="Q6304" s="7">
        <v>0</v>
      </c>
      <c r="R6304" s="7">
        <v>0</v>
      </c>
      <c r="S6304" s="7" t="s">
        <v>11927</v>
      </c>
      <c r="BI6304"/>
      <c r="BJ6304"/>
    </row>
    <row r="6305" spans="2:62" x14ac:dyDescent="0.4">
      <c r="B6305" s="1">
        <v>28464</v>
      </c>
      <c r="C6305" s="6" t="s">
        <v>8</v>
      </c>
      <c r="D6305" s="6" t="s">
        <v>8</v>
      </c>
      <c r="E6305" s="6" t="s">
        <v>8482</v>
      </c>
      <c r="F6305" s="6" t="s">
        <v>11692</v>
      </c>
      <c r="G6305" s="6" t="s">
        <v>11692</v>
      </c>
      <c r="H6305" s="6" t="s">
        <v>4</v>
      </c>
      <c r="I6305" s="6" t="s">
        <v>11804</v>
      </c>
      <c r="J6305" s="6" t="s">
        <v>5</v>
      </c>
      <c r="K6305" s="7">
        <v>2.5</v>
      </c>
      <c r="L6305" s="7">
        <f>IFERROR(VLOOKUP(SiscoTable[[#This Row],[Código]],Hoja2!A:B,2,0)*SiscoTable[[#This Row],[Provta(Uns)]],0)</f>
        <v>18.75</v>
      </c>
      <c r="M6305" s="7">
        <v>0</v>
      </c>
      <c r="N6305" s="7">
        <v>-5</v>
      </c>
      <c r="O6305" s="7">
        <f>IFERROR(VLOOKUP(SiscoTable[[#This Row],[Código]],Hoja2!A:B,2,0)*SiscoTable[[#This Row],[Stock_actual]],0)</f>
        <v>-37.5</v>
      </c>
      <c r="P6305" s="6" t="s">
        <v>7</v>
      </c>
      <c r="Q6305" s="7">
        <v>3</v>
      </c>
      <c r="R6305" s="7">
        <v>4.8</v>
      </c>
      <c r="S6305" s="7" t="s">
        <v>11925</v>
      </c>
      <c r="BI6305"/>
      <c r="BJ6305"/>
    </row>
    <row r="6306" spans="2:62" x14ac:dyDescent="0.4">
      <c r="B6306" s="1">
        <v>28465</v>
      </c>
      <c r="C6306" s="6" t="s">
        <v>8</v>
      </c>
      <c r="D6306" s="6" t="s">
        <v>8</v>
      </c>
      <c r="E6306" s="6" t="s">
        <v>1734</v>
      </c>
      <c r="F6306" s="6" t="s">
        <v>2576</v>
      </c>
      <c r="G6306" s="6" t="s">
        <v>2567</v>
      </c>
      <c r="H6306" s="6" t="s">
        <v>4</v>
      </c>
      <c r="I6306" s="6" t="s">
        <v>2577</v>
      </c>
      <c r="J6306" s="6" t="s">
        <v>5</v>
      </c>
      <c r="K6306" s="7">
        <v>0</v>
      </c>
      <c r="L6306" s="7">
        <f>IFERROR(VLOOKUP(SiscoTable[[#This Row],[Código]],Hoja2!A:B,2,0)*SiscoTable[[#This Row],[Provta(Uns)]],0)</f>
        <v>0</v>
      </c>
      <c r="M6306" s="7">
        <v>0</v>
      </c>
      <c r="N6306" s="7">
        <v>0</v>
      </c>
      <c r="O6306" s="7">
        <f>IFERROR(VLOOKUP(SiscoTable[[#This Row],[Código]],Hoja2!A:B,2,0)*SiscoTable[[#This Row],[Stock_actual]],0)</f>
        <v>0</v>
      </c>
      <c r="P6306" s="6" t="s">
        <v>7</v>
      </c>
      <c r="Q6306" s="7">
        <v>0</v>
      </c>
      <c r="R6306" s="7">
        <v>0</v>
      </c>
      <c r="S6306" s="7" t="s">
        <v>11925</v>
      </c>
      <c r="BI6306"/>
      <c r="BJ6306"/>
    </row>
    <row r="6307" spans="2:62" x14ac:dyDescent="0.4">
      <c r="B6307" s="1">
        <v>28466</v>
      </c>
      <c r="C6307" s="6" t="s">
        <v>30</v>
      </c>
      <c r="D6307" s="6" t="s">
        <v>8</v>
      </c>
      <c r="E6307" s="6" t="s">
        <v>1734</v>
      </c>
      <c r="F6307" s="6" t="s">
        <v>1735</v>
      </c>
      <c r="G6307" s="6" t="s">
        <v>2312</v>
      </c>
      <c r="H6307" s="6" t="s">
        <v>4</v>
      </c>
      <c r="I6307" s="6" t="s">
        <v>2354</v>
      </c>
      <c r="J6307" s="6" t="s">
        <v>5</v>
      </c>
      <c r="K6307" s="7">
        <v>6</v>
      </c>
      <c r="L6307" s="7">
        <f>IFERROR(VLOOKUP(SiscoTable[[#This Row],[Código]],Hoja2!A:B,2,0)*SiscoTable[[#This Row],[Provta(Uns)]],0)</f>
        <v>90</v>
      </c>
      <c r="M6307" s="7">
        <v>0</v>
      </c>
      <c r="N6307" s="7">
        <v>-8</v>
      </c>
      <c r="O6307" s="7">
        <f>IFERROR(VLOOKUP(SiscoTable[[#This Row],[Código]],Hoja2!A:B,2,0)*SiscoTable[[#This Row],[Stock_actual]],0)</f>
        <v>-120</v>
      </c>
      <c r="P6307" s="6" t="s">
        <v>7</v>
      </c>
      <c r="Q6307" s="7">
        <v>7</v>
      </c>
      <c r="R6307" s="7">
        <v>12</v>
      </c>
      <c r="S6307" s="7" t="s">
        <v>11925</v>
      </c>
      <c r="BI6307"/>
      <c r="BJ6307"/>
    </row>
    <row r="6308" spans="2:62" x14ac:dyDescent="0.4">
      <c r="B6308" s="1">
        <v>28467</v>
      </c>
      <c r="C6308" s="6" t="s">
        <v>8</v>
      </c>
      <c r="D6308" s="6" t="s">
        <v>8</v>
      </c>
      <c r="E6308" s="6" t="s">
        <v>1734</v>
      </c>
      <c r="F6308" s="6" t="s">
        <v>1735</v>
      </c>
      <c r="G6308" s="6" t="s">
        <v>2312</v>
      </c>
      <c r="H6308" s="6" t="s">
        <v>4</v>
      </c>
      <c r="I6308" s="6" t="s">
        <v>2493</v>
      </c>
      <c r="J6308" s="6" t="s">
        <v>5</v>
      </c>
      <c r="K6308" s="7">
        <v>1.67</v>
      </c>
      <c r="L6308" s="7">
        <f>IFERROR(VLOOKUP(SiscoTable[[#This Row],[Código]],Hoja2!A:B,2,0)*SiscoTable[[#This Row],[Provta(Uns)]],0)</f>
        <v>25.049999999999997</v>
      </c>
      <c r="M6308" s="7">
        <v>0</v>
      </c>
      <c r="N6308" s="7">
        <v>-10</v>
      </c>
      <c r="O6308" s="7">
        <f>IFERROR(VLOOKUP(SiscoTable[[#This Row],[Código]],Hoja2!A:B,2,0)*SiscoTable[[#This Row],[Stock_actual]],0)</f>
        <v>-150</v>
      </c>
      <c r="P6308" s="6" t="s">
        <v>7</v>
      </c>
      <c r="Q6308" s="7">
        <v>2</v>
      </c>
      <c r="R6308" s="7">
        <v>3.5999999999999996</v>
      </c>
      <c r="S6308" s="7" t="s">
        <v>11925</v>
      </c>
      <c r="BI6308"/>
      <c r="BJ6308"/>
    </row>
    <row r="6309" spans="2:62" x14ac:dyDescent="0.4">
      <c r="B6309" s="1">
        <v>28468</v>
      </c>
      <c r="C6309" s="6" t="s">
        <v>8</v>
      </c>
      <c r="D6309" s="6" t="s">
        <v>8</v>
      </c>
      <c r="E6309" s="6" t="s">
        <v>1734</v>
      </c>
      <c r="F6309" s="6" t="s">
        <v>1735</v>
      </c>
      <c r="G6309" s="6" t="s">
        <v>2312</v>
      </c>
      <c r="H6309" s="6" t="s">
        <v>4</v>
      </c>
      <c r="I6309" s="6" t="s">
        <v>2494</v>
      </c>
      <c r="J6309" s="6" t="s">
        <v>5</v>
      </c>
      <c r="K6309" s="7">
        <v>0.83</v>
      </c>
      <c r="L6309" s="7">
        <f>IFERROR(VLOOKUP(SiscoTable[[#This Row],[Código]],Hoja2!A:B,2,0)*SiscoTable[[#This Row],[Provta(Uns)]],0)</f>
        <v>10.79</v>
      </c>
      <c r="M6309" s="7">
        <v>0</v>
      </c>
      <c r="N6309" s="7">
        <v>0</v>
      </c>
      <c r="O6309" s="7">
        <f>IFERROR(VLOOKUP(SiscoTable[[#This Row],[Código]],Hoja2!A:B,2,0)*SiscoTable[[#This Row],[Stock_actual]],0)</f>
        <v>0</v>
      </c>
      <c r="P6309" s="6" t="s">
        <v>7</v>
      </c>
      <c r="Q6309" s="7">
        <v>1</v>
      </c>
      <c r="R6309" s="7">
        <v>1.7999999999999998</v>
      </c>
      <c r="S6309" s="7" t="s">
        <v>11925</v>
      </c>
      <c r="BI6309"/>
      <c r="BJ6309"/>
    </row>
    <row r="6310" spans="2:62" x14ac:dyDescent="0.4">
      <c r="B6310" s="1">
        <v>28469</v>
      </c>
      <c r="C6310" s="6" t="s">
        <v>30</v>
      </c>
      <c r="D6310" s="6" t="s">
        <v>8</v>
      </c>
      <c r="E6310" s="6" t="s">
        <v>1734</v>
      </c>
      <c r="F6310" s="6" t="s">
        <v>1735</v>
      </c>
      <c r="G6310" s="6" t="s">
        <v>2312</v>
      </c>
      <c r="H6310" s="6" t="s">
        <v>4</v>
      </c>
      <c r="I6310" s="6" t="s">
        <v>2355</v>
      </c>
      <c r="J6310" s="6" t="s">
        <v>5</v>
      </c>
      <c r="K6310" s="7">
        <v>2.83</v>
      </c>
      <c r="L6310" s="7">
        <f>IFERROR(VLOOKUP(SiscoTable[[#This Row],[Código]],Hoja2!A:B,2,0)*SiscoTable[[#This Row],[Provta(Uns)]],0)</f>
        <v>35.375</v>
      </c>
      <c r="M6310" s="7">
        <v>0</v>
      </c>
      <c r="N6310" s="7">
        <v>8</v>
      </c>
      <c r="O6310" s="7">
        <f>IFERROR(VLOOKUP(SiscoTable[[#This Row],[Código]],Hoja2!A:B,2,0)*SiscoTable[[#This Row],[Stock_actual]],0)</f>
        <v>100</v>
      </c>
      <c r="P6310" s="6" t="s">
        <v>539</v>
      </c>
      <c r="Q6310" s="7">
        <v>3</v>
      </c>
      <c r="R6310" s="7">
        <v>0</v>
      </c>
      <c r="S6310" s="7" t="s">
        <v>11925</v>
      </c>
      <c r="BI6310"/>
      <c r="BJ6310"/>
    </row>
    <row r="6311" spans="2:62" x14ac:dyDescent="0.4">
      <c r="B6311" s="1">
        <v>28470</v>
      </c>
      <c r="C6311" s="6" t="s">
        <v>8</v>
      </c>
      <c r="D6311" s="6" t="s">
        <v>30</v>
      </c>
      <c r="E6311" s="6" t="s">
        <v>8482</v>
      </c>
      <c r="F6311" s="6" t="s">
        <v>1736</v>
      </c>
      <c r="G6311" s="6" t="s">
        <v>10193</v>
      </c>
      <c r="H6311" s="6" t="s">
        <v>9042</v>
      </c>
      <c r="I6311" s="6" t="s">
        <v>10277</v>
      </c>
      <c r="J6311" s="6" t="s">
        <v>5</v>
      </c>
      <c r="K6311" s="7">
        <v>4</v>
      </c>
      <c r="L6311" s="7">
        <f>IFERROR(VLOOKUP(SiscoTable[[#This Row],[Código]],Hoja2!A:B,2,0)*SiscoTable[[#This Row],[Provta(Uns)]],0)</f>
        <v>19.600000000000001</v>
      </c>
      <c r="M6311" s="7">
        <v>0</v>
      </c>
      <c r="N6311" s="7">
        <v>0</v>
      </c>
      <c r="O6311" s="7">
        <f>IFERROR(VLOOKUP(SiscoTable[[#This Row],[Código]],Hoja2!A:B,2,0)*SiscoTable[[#This Row],[Stock_actual]],0)</f>
        <v>0</v>
      </c>
      <c r="P6311" s="6" t="s">
        <v>7</v>
      </c>
      <c r="Q6311" s="7">
        <v>4</v>
      </c>
      <c r="R6311" s="7">
        <v>7.8000000000000007</v>
      </c>
      <c r="S6311" s="7" t="s">
        <v>11926</v>
      </c>
      <c r="BI6311"/>
      <c r="BJ6311"/>
    </row>
    <row r="6312" spans="2:62" x14ac:dyDescent="0.4">
      <c r="B6312" s="1">
        <v>28471</v>
      </c>
      <c r="C6312" s="6" t="s">
        <v>25</v>
      </c>
      <c r="D6312" s="6" t="s">
        <v>25</v>
      </c>
      <c r="E6312" s="6" t="s">
        <v>3268</v>
      </c>
      <c r="F6312" s="6" t="s">
        <v>3269</v>
      </c>
      <c r="G6312" s="6" t="s">
        <v>4996</v>
      </c>
      <c r="H6312" s="6" t="s">
        <v>5019</v>
      </c>
      <c r="I6312" s="6" t="s">
        <v>5018</v>
      </c>
      <c r="J6312" s="6" t="s">
        <v>5</v>
      </c>
      <c r="K6312" s="7">
        <v>134</v>
      </c>
      <c r="L6312" s="7">
        <f>IFERROR(VLOOKUP(SiscoTable[[#This Row],[Código]],Hoja2!A:B,2,0)*SiscoTable[[#This Row],[Provta(Uns)]],0)</f>
        <v>482.40000000000003</v>
      </c>
      <c r="M6312" s="7">
        <v>0</v>
      </c>
      <c r="N6312" s="7">
        <v>260</v>
      </c>
      <c r="O6312" s="7">
        <f>IFERROR(VLOOKUP(SiscoTable[[#This Row],[Código]],Hoja2!A:B,2,0)*SiscoTable[[#This Row],[Stock_actual]],0)</f>
        <v>936</v>
      </c>
      <c r="P6312" s="6" t="s">
        <v>770</v>
      </c>
      <c r="Q6312" s="7">
        <v>148</v>
      </c>
      <c r="R6312" s="7">
        <v>0</v>
      </c>
      <c r="S6312" s="7" t="s">
        <v>11928</v>
      </c>
      <c r="BI6312"/>
      <c r="BJ6312"/>
    </row>
    <row r="6313" spans="2:62" x14ac:dyDescent="0.4">
      <c r="B6313" s="1">
        <v>28472</v>
      </c>
      <c r="C6313" s="6" t="s">
        <v>8</v>
      </c>
      <c r="D6313" s="6" t="s">
        <v>30</v>
      </c>
      <c r="E6313" s="6" t="s">
        <v>3268</v>
      </c>
      <c r="F6313" s="6" t="s">
        <v>3269</v>
      </c>
      <c r="G6313" s="6" t="s">
        <v>5267</v>
      </c>
      <c r="H6313" s="6" t="s">
        <v>5269</v>
      </c>
      <c r="I6313" s="6" t="s">
        <v>5401</v>
      </c>
      <c r="J6313" s="6" t="s">
        <v>5</v>
      </c>
      <c r="K6313" s="7">
        <v>16</v>
      </c>
      <c r="L6313" s="7">
        <f>IFERROR(VLOOKUP(SiscoTable[[#This Row],[Código]],Hoja2!A:B,2,0)*SiscoTable[[#This Row],[Provta(Uns)]],0)</f>
        <v>56</v>
      </c>
      <c r="M6313" s="7">
        <v>0</v>
      </c>
      <c r="N6313" s="7">
        <v>33</v>
      </c>
      <c r="O6313" s="7">
        <f>IFERROR(VLOOKUP(SiscoTable[[#This Row],[Código]],Hoja2!A:B,2,0)*SiscoTable[[#This Row],[Stock_actual]],0)</f>
        <v>115.5</v>
      </c>
      <c r="P6313" s="6" t="s">
        <v>1119</v>
      </c>
      <c r="Q6313" s="7">
        <v>17</v>
      </c>
      <c r="R6313" s="7">
        <v>0</v>
      </c>
      <c r="S6313" s="7" t="s">
        <v>11928</v>
      </c>
      <c r="BI6313"/>
      <c r="BJ6313"/>
    </row>
    <row r="6314" spans="2:62" x14ac:dyDescent="0.4">
      <c r="B6314" s="1">
        <v>28473</v>
      </c>
      <c r="C6314" s="6" t="s">
        <v>8</v>
      </c>
      <c r="D6314" s="6" t="s">
        <v>30</v>
      </c>
      <c r="E6314" s="6" t="s">
        <v>3268</v>
      </c>
      <c r="F6314" s="6" t="s">
        <v>3269</v>
      </c>
      <c r="G6314" s="6" t="s">
        <v>5267</v>
      </c>
      <c r="H6314" s="6" t="s">
        <v>5269</v>
      </c>
      <c r="I6314" s="6" t="s">
        <v>5402</v>
      </c>
      <c r="J6314" s="6" t="s">
        <v>5</v>
      </c>
      <c r="K6314" s="7">
        <v>13.5</v>
      </c>
      <c r="L6314" s="7">
        <f>IFERROR(VLOOKUP(SiscoTable[[#This Row],[Código]],Hoja2!A:B,2,0)*SiscoTable[[#This Row],[Provta(Uns)]],0)</f>
        <v>70.2</v>
      </c>
      <c r="M6314" s="7">
        <v>0</v>
      </c>
      <c r="N6314" s="7">
        <v>15</v>
      </c>
      <c r="O6314" s="7">
        <f>IFERROR(VLOOKUP(SiscoTable[[#This Row],[Código]],Hoja2!A:B,2,0)*SiscoTable[[#This Row],[Stock_actual]],0)</f>
        <v>78</v>
      </c>
      <c r="P6314" s="6" t="s">
        <v>565</v>
      </c>
      <c r="Q6314" s="7">
        <v>15</v>
      </c>
      <c r="R6314" s="7">
        <v>26.85</v>
      </c>
      <c r="S6314" s="7" t="s">
        <v>11928</v>
      </c>
      <c r="BI6314"/>
      <c r="BJ6314"/>
    </row>
    <row r="6315" spans="2:62" x14ac:dyDescent="0.4">
      <c r="B6315" s="1">
        <v>28474</v>
      </c>
      <c r="C6315" s="6" t="s">
        <v>8</v>
      </c>
      <c r="D6315" s="6" t="s">
        <v>30</v>
      </c>
      <c r="E6315" s="6" t="s">
        <v>3268</v>
      </c>
      <c r="F6315" s="6" t="s">
        <v>3269</v>
      </c>
      <c r="G6315" s="6" t="s">
        <v>5267</v>
      </c>
      <c r="H6315" s="6" t="s">
        <v>5269</v>
      </c>
      <c r="I6315" s="6" t="s">
        <v>5403</v>
      </c>
      <c r="J6315" s="6" t="s">
        <v>5</v>
      </c>
      <c r="K6315" s="7">
        <v>10.33</v>
      </c>
      <c r="L6315" s="7">
        <f>IFERROR(VLOOKUP(SiscoTable[[#This Row],[Código]],Hoja2!A:B,2,0)*SiscoTable[[#This Row],[Provta(Uns)]],0)</f>
        <v>59.914000000000001</v>
      </c>
      <c r="M6315" s="7">
        <v>24</v>
      </c>
      <c r="N6315" s="7">
        <v>23</v>
      </c>
      <c r="O6315" s="7">
        <f>IFERROR(VLOOKUP(SiscoTable[[#This Row],[Código]],Hoja2!A:B,2,0)*SiscoTable[[#This Row],[Stock_actual]],0)</f>
        <v>133.4</v>
      </c>
      <c r="P6315" s="6" t="s">
        <v>556</v>
      </c>
      <c r="Q6315" s="7">
        <v>11</v>
      </c>
      <c r="R6315" s="7">
        <v>0</v>
      </c>
      <c r="S6315" s="7" t="s">
        <v>11928</v>
      </c>
      <c r="BI6315"/>
      <c r="BJ6315"/>
    </row>
    <row r="6316" spans="2:62" x14ac:dyDescent="0.4">
      <c r="B6316" s="1">
        <v>28475</v>
      </c>
      <c r="C6316" s="6" t="s">
        <v>8</v>
      </c>
      <c r="D6316" s="6" t="s">
        <v>8</v>
      </c>
      <c r="E6316" s="6" t="s">
        <v>3268</v>
      </c>
      <c r="F6316" s="6" t="s">
        <v>6059</v>
      </c>
      <c r="G6316" s="6" t="s">
        <v>6174</v>
      </c>
      <c r="H6316" s="6" t="s">
        <v>6182</v>
      </c>
      <c r="I6316" s="6" t="s">
        <v>6206</v>
      </c>
      <c r="J6316" s="6" t="s">
        <v>5</v>
      </c>
      <c r="K6316" s="7">
        <v>0</v>
      </c>
      <c r="L6316" s="7">
        <f>IFERROR(VLOOKUP(SiscoTable[[#This Row],[Código]],Hoja2!A:B,2,0)*SiscoTable[[#This Row],[Provta(Uns)]],0)</f>
        <v>0</v>
      </c>
      <c r="M6316" s="7">
        <v>0</v>
      </c>
      <c r="N6316" s="7">
        <v>0</v>
      </c>
      <c r="O6316" s="7">
        <f>IFERROR(VLOOKUP(SiscoTable[[#This Row],[Código]],Hoja2!A:B,2,0)*SiscoTable[[#This Row],[Stock_actual]],0)</f>
        <v>0</v>
      </c>
      <c r="P6316" s="6" t="s">
        <v>7</v>
      </c>
      <c r="Q6316" s="7">
        <v>0</v>
      </c>
      <c r="R6316" s="7">
        <v>0</v>
      </c>
      <c r="S6316" s="7" t="s">
        <v>11925</v>
      </c>
      <c r="BI6316"/>
      <c r="BJ6316"/>
    </row>
    <row r="6317" spans="2:62" x14ac:dyDescent="0.4">
      <c r="B6317" s="1">
        <v>28476</v>
      </c>
      <c r="C6317" s="6" t="s">
        <v>25</v>
      </c>
      <c r="D6317" s="6" t="s">
        <v>25</v>
      </c>
      <c r="E6317" s="6" t="s">
        <v>8482</v>
      </c>
      <c r="F6317" s="6" t="s">
        <v>1736</v>
      </c>
      <c r="G6317" s="6" t="s">
        <v>10616</v>
      </c>
      <c r="H6317" s="6" t="s">
        <v>10636</v>
      </c>
      <c r="I6317" s="6" t="s">
        <v>10654</v>
      </c>
      <c r="J6317" s="6" t="s">
        <v>5</v>
      </c>
      <c r="K6317" s="7">
        <v>142.33000000000001</v>
      </c>
      <c r="L6317" s="7">
        <f>IFERROR(VLOOKUP(SiscoTable[[#This Row],[Código]],Hoja2!A:B,2,0)*SiscoTable[[#This Row],[Provta(Uns)]],0)</f>
        <v>640.48500000000001</v>
      </c>
      <c r="M6317" s="7">
        <v>0</v>
      </c>
      <c r="N6317" s="7">
        <v>137</v>
      </c>
      <c r="O6317" s="7">
        <f>IFERROR(VLOOKUP(SiscoTable[[#This Row],[Código]],Hoja2!A:B,2,0)*SiscoTable[[#This Row],[Stock_actual]],0)</f>
        <v>616.5</v>
      </c>
      <c r="P6317" s="6" t="s">
        <v>252</v>
      </c>
      <c r="Q6317" s="7">
        <v>156</v>
      </c>
      <c r="R6317" s="7">
        <v>284.86</v>
      </c>
      <c r="S6317" s="7" t="s">
        <v>11926</v>
      </c>
      <c r="BI6317"/>
      <c r="BJ6317"/>
    </row>
    <row r="6318" spans="2:62" x14ac:dyDescent="0.4">
      <c r="B6318" s="1">
        <v>28477</v>
      </c>
      <c r="C6318" s="6" t="s">
        <v>30</v>
      </c>
      <c r="D6318" s="6" t="s">
        <v>30</v>
      </c>
      <c r="E6318" s="6" t="s">
        <v>3268</v>
      </c>
      <c r="F6318" s="6" t="s">
        <v>7197</v>
      </c>
      <c r="G6318" s="6" t="s">
        <v>7198</v>
      </c>
      <c r="H6318" s="6" t="s">
        <v>7237</v>
      </c>
      <c r="I6318" s="6" t="s">
        <v>7236</v>
      </c>
      <c r="J6318" s="6" t="s">
        <v>5</v>
      </c>
      <c r="K6318" s="7">
        <v>28.33</v>
      </c>
      <c r="L6318" s="7">
        <f>IFERROR(VLOOKUP(SiscoTable[[#This Row],[Código]],Hoja2!A:B,2,0)*SiscoTable[[#This Row],[Provta(Uns)]],0)</f>
        <v>90.656000000000006</v>
      </c>
      <c r="M6318" s="7">
        <v>0</v>
      </c>
      <c r="N6318" s="7">
        <v>70</v>
      </c>
      <c r="O6318" s="7">
        <f>IFERROR(VLOOKUP(SiscoTable[[#This Row],[Código]],Hoja2!A:B,2,0)*SiscoTable[[#This Row],[Stock_actual]],0)</f>
        <v>224</v>
      </c>
      <c r="P6318" s="6" t="s">
        <v>1465</v>
      </c>
      <c r="Q6318" s="7">
        <v>31</v>
      </c>
      <c r="R6318" s="7">
        <v>0</v>
      </c>
      <c r="S6318" s="7" t="s">
        <v>11926</v>
      </c>
      <c r="BI6318"/>
      <c r="BJ6318"/>
    </row>
    <row r="6319" spans="2:62" x14ac:dyDescent="0.4">
      <c r="B6319" s="1">
        <v>28478</v>
      </c>
      <c r="C6319" s="6" t="s">
        <v>8</v>
      </c>
      <c r="D6319" s="6" t="s">
        <v>8</v>
      </c>
      <c r="E6319" s="6" t="s">
        <v>8482</v>
      </c>
      <c r="F6319" s="6" t="s">
        <v>9030</v>
      </c>
      <c r="G6319" s="6" t="s">
        <v>9299</v>
      </c>
      <c r="H6319" s="6" t="s">
        <v>9409</v>
      </c>
      <c r="I6319" s="6" t="s">
        <v>9516</v>
      </c>
      <c r="J6319" s="6" t="s">
        <v>5</v>
      </c>
      <c r="K6319" s="7">
        <v>0</v>
      </c>
      <c r="L6319" s="7">
        <f>IFERROR(VLOOKUP(SiscoTable[[#This Row],[Código]],Hoja2!A:B,2,0)*SiscoTable[[#This Row],[Provta(Uns)]],0)</f>
        <v>0</v>
      </c>
      <c r="M6319" s="7">
        <v>0</v>
      </c>
      <c r="N6319" s="7">
        <v>0</v>
      </c>
      <c r="O6319" s="7">
        <f>IFERROR(VLOOKUP(SiscoTable[[#This Row],[Código]],Hoja2!A:B,2,0)*SiscoTable[[#This Row],[Stock_actual]],0)</f>
        <v>0</v>
      </c>
      <c r="P6319" s="6" t="s">
        <v>7</v>
      </c>
      <c r="Q6319" s="7">
        <v>0</v>
      </c>
      <c r="R6319" s="7">
        <v>0</v>
      </c>
      <c r="S6319" s="7" t="s">
        <v>11926</v>
      </c>
      <c r="BI6319"/>
      <c r="BJ6319"/>
    </row>
    <row r="6320" spans="2:62" x14ac:dyDescent="0.4">
      <c r="B6320" s="1">
        <v>28479</v>
      </c>
      <c r="C6320" s="6" t="s">
        <v>8</v>
      </c>
      <c r="D6320" s="6" t="s">
        <v>8</v>
      </c>
      <c r="E6320" s="6" t="s">
        <v>8482</v>
      </c>
      <c r="F6320" s="6" t="s">
        <v>9030</v>
      </c>
      <c r="G6320" s="6" t="s">
        <v>9299</v>
      </c>
      <c r="H6320" s="6" t="s">
        <v>9409</v>
      </c>
      <c r="I6320" s="6" t="s">
        <v>9517</v>
      </c>
      <c r="J6320" s="6" t="s">
        <v>5</v>
      </c>
      <c r="K6320" s="7">
        <v>0.17</v>
      </c>
      <c r="L6320" s="7">
        <f>IFERROR(VLOOKUP(SiscoTable[[#This Row],[Código]],Hoja2!A:B,2,0)*SiscoTable[[#This Row],[Provta(Uns)]],0)</f>
        <v>2.04</v>
      </c>
      <c r="M6320" s="7">
        <v>0</v>
      </c>
      <c r="N6320" s="7">
        <v>0</v>
      </c>
      <c r="O6320" s="7">
        <f>IFERROR(VLOOKUP(SiscoTable[[#This Row],[Código]],Hoja2!A:B,2,0)*SiscoTable[[#This Row],[Stock_actual]],0)</f>
        <v>0</v>
      </c>
      <c r="P6320" s="6" t="s">
        <v>7</v>
      </c>
      <c r="Q6320" s="7">
        <v>0</v>
      </c>
      <c r="R6320" s="7">
        <v>0</v>
      </c>
      <c r="S6320" s="7" t="s">
        <v>11926</v>
      </c>
      <c r="BI6320"/>
      <c r="BJ6320"/>
    </row>
    <row r="6321" spans="2:62" x14ac:dyDescent="0.4">
      <c r="B6321" s="1">
        <v>28480</v>
      </c>
      <c r="C6321" s="6" t="s">
        <v>30</v>
      </c>
      <c r="D6321" s="6" t="s">
        <v>8</v>
      </c>
      <c r="E6321" s="6" t="s">
        <v>8482</v>
      </c>
      <c r="F6321" s="6" t="s">
        <v>9030</v>
      </c>
      <c r="G6321" s="6" t="s">
        <v>9299</v>
      </c>
      <c r="H6321" s="6" t="s">
        <v>9409</v>
      </c>
      <c r="I6321" s="6" t="s">
        <v>9408</v>
      </c>
      <c r="J6321" s="6" t="s">
        <v>5</v>
      </c>
      <c r="K6321" s="7">
        <v>3.17</v>
      </c>
      <c r="L6321" s="7">
        <f>IFERROR(VLOOKUP(SiscoTable[[#This Row],[Código]],Hoja2!A:B,2,0)*SiscoTable[[#This Row],[Provta(Uns)]],0)</f>
        <v>38.356999999999999</v>
      </c>
      <c r="M6321" s="7">
        <v>0</v>
      </c>
      <c r="N6321" s="7">
        <v>0</v>
      </c>
      <c r="O6321" s="7">
        <f>IFERROR(VLOOKUP(SiscoTable[[#This Row],[Código]],Hoja2!A:B,2,0)*SiscoTable[[#This Row],[Stock_actual]],0)</f>
        <v>0</v>
      </c>
      <c r="P6321" s="6" t="s">
        <v>7</v>
      </c>
      <c r="Q6321" s="7">
        <v>4</v>
      </c>
      <c r="R6321" s="7">
        <v>6.6</v>
      </c>
      <c r="S6321" s="7" t="s">
        <v>11926</v>
      </c>
      <c r="BI6321"/>
      <c r="BJ6321"/>
    </row>
    <row r="6322" spans="2:62" x14ac:dyDescent="0.4">
      <c r="B6322" s="1">
        <v>28481</v>
      </c>
      <c r="C6322" s="6" t="s">
        <v>8</v>
      </c>
      <c r="D6322" s="6" t="s">
        <v>8</v>
      </c>
      <c r="E6322" s="6" t="s">
        <v>8482</v>
      </c>
      <c r="F6322" s="6" t="s">
        <v>9030</v>
      </c>
      <c r="G6322" s="6" t="s">
        <v>9299</v>
      </c>
      <c r="H6322" s="6" t="s">
        <v>9409</v>
      </c>
      <c r="I6322" s="6" t="s">
        <v>9518</v>
      </c>
      <c r="J6322" s="6" t="s">
        <v>5</v>
      </c>
      <c r="K6322" s="7">
        <v>0</v>
      </c>
      <c r="L6322" s="7">
        <f>IFERROR(VLOOKUP(SiscoTable[[#This Row],[Código]],Hoja2!A:B,2,0)*SiscoTable[[#This Row],[Provta(Uns)]],0)</f>
        <v>0</v>
      </c>
      <c r="M6322" s="7">
        <v>0</v>
      </c>
      <c r="N6322" s="7">
        <v>0</v>
      </c>
      <c r="O6322" s="7">
        <f>IFERROR(VLOOKUP(SiscoTable[[#This Row],[Código]],Hoja2!A:B,2,0)*SiscoTable[[#This Row],[Stock_actual]],0)</f>
        <v>0</v>
      </c>
      <c r="P6322" s="6" t="s">
        <v>7</v>
      </c>
      <c r="Q6322" s="7">
        <v>0</v>
      </c>
      <c r="R6322" s="7">
        <v>0</v>
      </c>
      <c r="S6322" s="7" t="s">
        <v>11926</v>
      </c>
      <c r="BI6322"/>
      <c r="BJ6322"/>
    </row>
    <row r="6323" spans="2:62" x14ac:dyDescent="0.4">
      <c r="B6323" s="1">
        <v>28482</v>
      </c>
      <c r="C6323" s="6" t="s">
        <v>30</v>
      </c>
      <c r="D6323" s="6" t="s">
        <v>8</v>
      </c>
      <c r="E6323" s="6" t="s">
        <v>8482</v>
      </c>
      <c r="F6323" s="6" t="s">
        <v>10720</v>
      </c>
      <c r="G6323" s="6" t="s">
        <v>11105</v>
      </c>
      <c r="H6323" s="6" t="s">
        <v>9042</v>
      </c>
      <c r="I6323" s="6" t="s">
        <v>11189</v>
      </c>
      <c r="J6323" s="6" t="s">
        <v>5</v>
      </c>
      <c r="K6323" s="7">
        <v>2.83</v>
      </c>
      <c r="L6323" s="7">
        <f>IFERROR(VLOOKUP(SiscoTable[[#This Row],[Código]],Hoja2!A:B,2,0)*SiscoTable[[#This Row],[Provta(Uns)]],0)</f>
        <v>137.53800000000001</v>
      </c>
      <c r="M6323" s="7">
        <v>0</v>
      </c>
      <c r="N6323" s="7">
        <v>3</v>
      </c>
      <c r="O6323" s="7">
        <f>IFERROR(VLOOKUP(SiscoTable[[#This Row],[Código]],Hoja2!A:B,2,0)*SiscoTable[[#This Row],[Stock_actual]],0)</f>
        <v>145.80000000000001</v>
      </c>
      <c r="P6323" s="6" t="s">
        <v>324</v>
      </c>
      <c r="Q6323" s="7">
        <v>3</v>
      </c>
      <c r="R6323" s="7">
        <v>5.3699999999999992</v>
      </c>
      <c r="S6323" s="7" t="s">
        <v>11926</v>
      </c>
      <c r="BI6323"/>
      <c r="BJ6323"/>
    </row>
    <row r="6324" spans="2:62" x14ac:dyDescent="0.4">
      <c r="B6324" s="1">
        <v>28483</v>
      </c>
      <c r="C6324" s="6" t="s">
        <v>30</v>
      </c>
      <c r="D6324" s="6" t="s">
        <v>8</v>
      </c>
      <c r="E6324" s="6" t="s">
        <v>8482</v>
      </c>
      <c r="F6324" s="6" t="s">
        <v>9030</v>
      </c>
      <c r="G6324" s="6" t="s">
        <v>9624</v>
      </c>
      <c r="H6324" s="6" t="s">
        <v>9627</v>
      </c>
      <c r="I6324" s="6" t="s">
        <v>9634</v>
      </c>
      <c r="J6324" s="6" t="s">
        <v>5</v>
      </c>
      <c r="K6324" s="7">
        <v>2.67</v>
      </c>
      <c r="L6324" s="7">
        <f>IFERROR(VLOOKUP(SiscoTable[[#This Row],[Código]],Hoja2!A:B,2,0)*SiscoTable[[#This Row],[Provta(Uns)]],0)</f>
        <v>64.881</v>
      </c>
      <c r="M6324" s="7">
        <v>0</v>
      </c>
      <c r="N6324" s="7">
        <v>14</v>
      </c>
      <c r="O6324" s="7">
        <f>IFERROR(VLOOKUP(SiscoTable[[#This Row],[Código]],Hoja2!A:B,2,0)*SiscoTable[[#This Row],[Stock_actual]],0)</f>
        <v>340.2</v>
      </c>
      <c r="P6324" s="6" t="s">
        <v>5131</v>
      </c>
      <c r="Q6324" s="7">
        <v>3</v>
      </c>
      <c r="R6324" s="7">
        <v>0</v>
      </c>
      <c r="S6324" s="7" t="s">
        <v>11926</v>
      </c>
      <c r="BI6324"/>
      <c r="BJ6324"/>
    </row>
    <row r="6325" spans="2:62" x14ac:dyDescent="0.4">
      <c r="B6325" s="1">
        <v>28484</v>
      </c>
      <c r="C6325" s="6" t="s">
        <v>8</v>
      </c>
      <c r="D6325" s="6" t="s">
        <v>8</v>
      </c>
      <c r="E6325" s="6" t="s">
        <v>8482</v>
      </c>
      <c r="F6325" s="6" t="s">
        <v>9030</v>
      </c>
      <c r="G6325" s="6" t="s">
        <v>9031</v>
      </c>
      <c r="H6325" s="6" t="s">
        <v>9042</v>
      </c>
      <c r="I6325" s="6" t="s">
        <v>9041</v>
      </c>
      <c r="J6325" s="6" t="s">
        <v>5</v>
      </c>
      <c r="K6325" s="7">
        <v>1.5</v>
      </c>
      <c r="L6325" s="7">
        <f>IFERROR(VLOOKUP(SiscoTable[[#This Row],[Código]],Hoja2!A:B,2,0)*SiscoTable[[#This Row],[Provta(Uns)]],0)</f>
        <v>23.25</v>
      </c>
      <c r="M6325" s="7">
        <v>0</v>
      </c>
      <c r="N6325" s="7">
        <v>0</v>
      </c>
      <c r="O6325" s="7">
        <f>IFERROR(VLOOKUP(SiscoTable[[#This Row],[Código]],Hoja2!A:B,2,0)*SiscoTable[[#This Row],[Stock_actual]],0)</f>
        <v>0</v>
      </c>
      <c r="P6325" s="6" t="s">
        <v>7</v>
      </c>
      <c r="Q6325" s="7">
        <v>2</v>
      </c>
      <c r="R6325" s="7">
        <v>3</v>
      </c>
      <c r="S6325" s="7" t="s">
        <v>11926</v>
      </c>
      <c r="BI6325"/>
      <c r="BJ6325"/>
    </row>
    <row r="6326" spans="2:62" x14ac:dyDescent="0.4">
      <c r="B6326" s="1">
        <v>28485</v>
      </c>
      <c r="C6326" s="6" t="s">
        <v>25</v>
      </c>
      <c r="D6326" s="6" t="s">
        <v>30</v>
      </c>
      <c r="E6326" s="6" t="s">
        <v>3268</v>
      </c>
      <c r="F6326" s="6" t="s">
        <v>3269</v>
      </c>
      <c r="G6326" s="6" t="s">
        <v>4996</v>
      </c>
      <c r="H6326" s="6" t="s">
        <v>2852</v>
      </c>
      <c r="I6326" s="6" t="s">
        <v>5020</v>
      </c>
      <c r="J6326" s="6" t="s">
        <v>5</v>
      </c>
      <c r="K6326" s="7">
        <v>16.829999999999998</v>
      </c>
      <c r="L6326" s="7">
        <f>IFERROR(VLOOKUP(SiscoTable[[#This Row],[Código]],Hoja2!A:B,2,0)*SiscoTable[[#This Row],[Provta(Uns)]],0)</f>
        <v>366.89399999999995</v>
      </c>
      <c r="M6326" s="7">
        <v>0</v>
      </c>
      <c r="N6326" s="7">
        <v>17</v>
      </c>
      <c r="O6326" s="7">
        <f>IFERROR(VLOOKUP(SiscoTable[[#This Row],[Código]],Hoja2!A:B,2,0)*SiscoTable[[#This Row],[Stock_actual]],0)</f>
        <v>370.6</v>
      </c>
      <c r="P6326" s="6" t="s">
        <v>110</v>
      </c>
      <c r="Q6326" s="7">
        <v>18</v>
      </c>
      <c r="R6326" s="7">
        <v>33.400000000000006</v>
      </c>
      <c r="S6326" s="7" t="s">
        <v>11928</v>
      </c>
      <c r="BI6326"/>
      <c r="BJ6326"/>
    </row>
    <row r="6327" spans="2:62" x14ac:dyDescent="0.4">
      <c r="B6327" s="1">
        <v>28486</v>
      </c>
      <c r="C6327" s="6" t="s">
        <v>8</v>
      </c>
      <c r="D6327" s="6" t="s">
        <v>8</v>
      </c>
      <c r="E6327" s="6" t="s">
        <v>8482</v>
      </c>
      <c r="F6327" s="6" t="s">
        <v>1736</v>
      </c>
      <c r="G6327" s="6" t="s">
        <v>10193</v>
      </c>
      <c r="H6327" s="6" t="s">
        <v>9042</v>
      </c>
      <c r="I6327" s="6" t="s">
        <v>10278</v>
      </c>
      <c r="J6327" s="6" t="s">
        <v>5</v>
      </c>
      <c r="K6327" s="7">
        <v>0</v>
      </c>
      <c r="L6327" s="7">
        <f>IFERROR(VLOOKUP(SiscoTable[[#This Row],[Código]],Hoja2!A:B,2,0)*SiscoTable[[#This Row],[Provta(Uns)]],0)</f>
        <v>0</v>
      </c>
      <c r="M6327" s="7">
        <v>0</v>
      </c>
      <c r="N6327" s="7">
        <v>18</v>
      </c>
      <c r="O6327" s="7">
        <f>IFERROR(VLOOKUP(SiscoTable[[#This Row],[Código]],Hoja2!A:B,2,0)*SiscoTable[[#This Row],[Stock_actual]],0)</f>
        <v>1020.6</v>
      </c>
      <c r="P6327" s="6" t="s">
        <v>134</v>
      </c>
      <c r="Q6327" s="7">
        <v>0</v>
      </c>
      <c r="R6327" s="7">
        <v>0</v>
      </c>
      <c r="S6327" s="7" t="s">
        <v>11926</v>
      </c>
      <c r="BI6327"/>
      <c r="BJ6327"/>
    </row>
    <row r="6328" spans="2:62" x14ac:dyDescent="0.4">
      <c r="B6328" s="1">
        <v>28487</v>
      </c>
      <c r="C6328" s="6" t="s">
        <v>8</v>
      </c>
      <c r="D6328" s="6" t="s">
        <v>8</v>
      </c>
      <c r="E6328" s="6" t="s">
        <v>8482</v>
      </c>
      <c r="F6328" s="6" t="s">
        <v>1736</v>
      </c>
      <c r="G6328" s="6" t="s">
        <v>10193</v>
      </c>
      <c r="H6328" s="6" t="s">
        <v>9042</v>
      </c>
      <c r="I6328" s="6" t="s">
        <v>10279</v>
      </c>
      <c r="J6328" s="6" t="s">
        <v>5</v>
      </c>
      <c r="K6328" s="7">
        <v>0</v>
      </c>
      <c r="L6328" s="7">
        <f>IFERROR(VLOOKUP(SiscoTable[[#This Row],[Código]],Hoja2!A:B,2,0)*SiscoTable[[#This Row],[Provta(Uns)]],0)</f>
        <v>0</v>
      </c>
      <c r="M6328" s="7">
        <v>0</v>
      </c>
      <c r="N6328" s="7">
        <v>0</v>
      </c>
      <c r="O6328" s="7">
        <f>IFERROR(VLOOKUP(SiscoTable[[#This Row],[Código]],Hoja2!A:B,2,0)*SiscoTable[[#This Row],[Stock_actual]],0)</f>
        <v>0</v>
      </c>
      <c r="P6328" s="6" t="s">
        <v>7</v>
      </c>
      <c r="Q6328" s="7">
        <v>0</v>
      </c>
      <c r="R6328" s="7">
        <v>0</v>
      </c>
      <c r="S6328" s="7" t="s">
        <v>11926</v>
      </c>
      <c r="BI6328"/>
      <c r="BJ6328"/>
    </row>
    <row r="6329" spans="2:62" x14ac:dyDescent="0.4">
      <c r="B6329" s="1">
        <v>28488</v>
      </c>
      <c r="C6329" s="6" t="s">
        <v>8</v>
      </c>
      <c r="D6329" s="6" t="s">
        <v>8</v>
      </c>
      <c r="E6329" s="6" t="s">
        <v>8482</v>
      </c>
      <c r="F6329" s="6" t="s">
        <v>1736</v>
      </c>
      <c r="G6329" s="6" t="s">
        <v>10193</v>
      </c>
      <c r="H6329" s="6" t="s">
        <v>9042</v>
      </c>
      <c r="I6329" s="6" t="s">
        <v>10280</v>
      </c>
      <c r="J6329" s="6" t="s">
        <v>5</v>
      </c>
      <c r="K6329" s="7">
        <v>0</v>
      </c>
      <c r="L6329" s="7">
        <f>IFERROR(VLOOKUP(SiscoTable[[#This Row],[Código]],Hoja2!A:B,2,0)*SiscoTable[[#This Row],[Provta(Uns)]],0)</f>
        <v>0</v>
      </c>
      <c r="M6329" s="7">
        <v>0</v>
      </c>
      <c r="N6329" s="7">
        <v>0</v>
      </c>
      <c r="O6329" s="7">
        <f>IFERROR(VLOOKUP(SiscoTable[[#This Row],[Código]],Hoja2!A:B,2,0)*SiscoTable[[#This Row],[Stock_actual]],0)</f>
        <v>0</v>
      </c>
      <c r="P6329" s="6" t="s">
        <v>7</v>
      </c>
      <c r="Q6329" s="7">
        <v>0</v>
      </c>
      <c r="R6329" s="7">
        <v>0</v>
      </c>
      <c r="S6329" s="7" t="s">
        <v>11926</v>
      </c>
      <c r="BI6329"/>
      <c r="BJ6329"/>
    </row>
    <row r="6330" spans="2:62" x14ac:dyDescent="0.4">
      <c r="B6330" s="1">
        <v>28489</v>
      </c>
      <c r="C6330" s="6" t="s">
        <v>8</v>
      </c>
      <c r="D6330" s="6" t="s">
        <v>8</v>
      </c>
      <c r="E6330" s="6" t="s">
        <v>8482</v>
      </c>
      <c r="F6330" s="6" t="s">
        <v>1736</v>
      </c>
      <c r="G6330" s="6" t="s">
        <v>10193</v>
      </c>
      <c r="H6330" s="6" t="s">
        <v>9042</v>
      </c>
      <c r="I6330" s="6" t="s">
        <v>10281</v>
      </c>
      <c r="J6330" s="6" t="s">
        <v>5</v>
      </c>
      <c r="K6330" s="7">
        <v>0</v>
      </c>
      <c r="L6330" s="7">
        <f>IFERROR(VLOOKUP(SiscoTable[[#This Row],[Código]],Hoja2!A:B,2,0)*SiscoTable[[#This Row],[Provta(Uns)]],0)</f>
        <v>0</v>
      </c>
      <c r="M6330" s="7">
        <v>0</v>
      </c>
      <c r="N6330" s="7">
        <v>0</v>
      </c>
      <c r="O6330" s="7">
        <f>IFERROR(VLOOKUP(SiscoTable[[#This Row],[Código]],Hoja2!A:B,2,0)*SiscoTable[[#This Row],[Stock_actual]],0)</f>
        <v>0</v>
      </c>
      <c r="P6330" s="6" t="s">
        <v>7</v>
      </c>
      <c r="Q6330" s="7">
        <v>0</v>
      </c>
      <c r="R6330" s="7">
        <v>0</v>
      </c>
      <c r="S6330" s="7" t="s">
        <v>11926</v>
      </c>
      <c r="BI6330"/>
      <c r="BJ6330"/>
    </row>
    <row r="6331" spans="2:62" x14ac:dyDescent="0.4">
      <c r="B6331" s="1">
        <v>28490</v>
      </c>
      <c r="C6331" s="6" t="s">
        <v>8</v>
      </c>
      <c r="D6331" s="6" t="s">
        <v>8</v>
      </c>
      <c r="E6331" s="6" t="s">
        <v>8482</v>
      </c>
      <c r="F6331" s="6" t="s">
        <v>1736</v>
      </c>
      <c r="G6331" s="6" t="s">
        <v>10193</v>
      </c>
      <c r="H6331" s="6" t="s">
        <v>9042</v>
      </c>
      <c r="I6331" s="6" t="s">
        <v>10282</v>
      </c>
      <c r="J6331" s="6" t="s">
        <v>5</v>
      </c>
      <c r="K6331" s="7">
        <v>1.83</v>
      </c>
      <c r="L6331" s="7">
        <f>IFERROR(VLOOKUP(SiscoTable[[#This Row],[Código]],Hoja2!A:B,2,0)*SiscoTable[[#This Row],[Provta(Uns)]],0)</f>
        <v>51.24</v>
      </c>
      <c r="M6331" s="7">
        <v>0</v>
      </c>
      <c r="N6331" s="7">
        <v>5</v>
      </c>
      <c r="O6331" s="7">
        <f>IFERROR(VLOOKUP(SiscoTable[[#This Row],[Código]],Hoja2!A:B,2,0)*SiscoTable[[#This Row],[Stock_actual]],0)</f>
        <v>140</v>
      </c>
      <c r="P6331" s="6" t="s">
        <v>602</v>
      </c>
      <c r="Q6331" s="7">
        <v>2</v>
      </c>
      <c r="R6331" s="7">
        <v>0</v>
      </c>
      <c r="S6331" s="7" t="s">
        <v>11926</v>
      </c>
      <c r="BI6331"/>
      <c r="BJ6331"/>
    </row>
    <row r="6332" spans="2:62" x14ac:dyDescent="0.4">
      <c r="B6332" s="1">
        <v>28491</v>
      </c>
      <c r="C6332" s="6" t="s">
        <v>8</v>
      </c>
      <c r="D6332" s="6" t="s">
        <v>8</v>
      </c>
      <c r="E6332" s="6" t="s">
        <v>8482</v>
      </c>
      <c r="F6332" s="6" t="s">
        <v>1736</v>
      </c>
      <c r="G6332" s="6" t="s">
        <v>10193</v>
      </c>
      <c r="H6332" s="6" t="s">
        <v>9042</v>
      </c>
      <c r="I6332" s="6" t="s">
        <v>10283</v>
      </c>
      <c r="J6332" s="6" t="s">
        <v>5</v>
      </c>
      <c r="K6332" s="7">
        <v>0</v>
      </c>
      <c r="L6332" s="7">
        <f>IFERROR(VLOOKUP(SiscoTable[[#This Row],[Código]],Hoja2!A:B,2,0)*SiscoTable[[#This Row],[Provta(Uns)]],0)</f>
        <v>0</v>
      </c>
      <c r="M6332" s="7">
        <v>0</v>
      </c>
      <c r="N6332" s="7">
        <v>0</v>
      </c>
      <c r="O6332" s="7">
        <f>IFERROR(VLOOKUP(SiscoTable[[#This Row],[Código]],Hoja2!A:B,2,0)*SiscoTable[[#This Row],[Stock_actual]],0)</f>
        <v>0</v>
      </c>
      <c r="P6332" s="6" t="s">
        <v>7</v>
      </c>
      <c r="Q6332" s="7">
        <v>0</v>
      </c>
      <c r="R6332" s="7">
        <v>0</v>
      </c>
      <c r="S6332" s="7" t="s">
        <v>11926</v>
      </c>
      <c r="BI6332"/>
      <c r="BJ6332"/>
    </row>
    <row r="6333" spans="2:62" x14ac:dyDescent="0.4">
      <c r="B6333" s="1">
        <v>28493</v>
      </c>
      <c r="C6333" s="6" t="s">
        <v>30</v>
      </c>
      <c r="D6333" s="6" t="s">
        <v>30</v>
      </c>
      <c r="E6333" s="6" t="s">
        <v>8482</v>
      </c>
      <c r="F6333" s="6" t="s">
        <v>10720</v>
      </c>
      <c r="G6333" s="6" t="s">
        <v>11452</v>
      </c>
      <c r="H6333" s="6" t="s">
        <v>11165</v>
      </c>
      <c r="I6333" s="6" t="s">
        <v>11476</v>
      </c>
      <c r="J6333" s="6" t="s">
        <v>5</v>
      </c>
      <c r="K6333" s="7">
        <v>16.170000000000002</v>
      </c>
      <c r="L6333" s="7">
        <f>IFERROR(VLOOKUP(SiscoTable[[#This Row],[Código]],Hoja2!A:B,2,0)*SiscoTable[[#This Row],[Provta(Uns)]],0)</f>
        <v>54.978000000000002</v>
      </c>
      <c r="M6333" s="7">
        <v>0</v>
      </c>
      <c r="N6333" s="7">
        <v>17</v>
      </c>
      <c r="O6333" s="7">
        <f>IFERROR(VLOOKUP(SiscoTable[[#This Row],[Código]],Hoja2!A:B,2,0)*SiscoTable[[#This Row],[Stock_actual]],0)</f>
        <v>57.8</v>
      </c>
      <c r="P6333" s="6" t="s">
        <v>324</v>
      </c>
      <c r="Q6333" s="7">
        <v>18</v>
      </c>
      <c r="R6333" s="7">
        <v>32.14</v>
      </c>
      <c r="S6333" s="7" t="s">
        <v>11926</v>
      </c>
      <c r="BI6333"/>
      <c r="BJ6333"/>
    </row>
    <row r="6334" spans="2:62" x14ac:dyDescent="0.4">
      <c r="B6334" s="1">
        <v>28494</v>
      </c>
      <c r="C6334" s="6" t="s">
        <v>30</v>
      </c>
      <c r="D6334" s="6" t="s">
        <v>25</v>
      </c>
      <c r="E6334" s="6" t="s">
        <v>3268</v>
      </c>
      <c r="F6334" s="6" t="s">
        <v>3269</v>
      </c>
      <c r="G6334" s="6" t="s">
        <v>634</v>
      </c>
      <c r="H6334" s="6" t="s">
        <v>4847</v>
      </c>
      <c r="I6334" s="6" t="s">
        <v>4851</v>
      </c>
      <c r="J6334" s="6" t="s">
        <v>5</v>
      </c>
      <c r="K6334" s="7">
        <v>81</v>
      </c>
      <c r="L6334" s="7">
        <f>IFERROR(VLOOKUP(SiscoTable[[#This Row],[Código]],Hoja2!A:B,2,0)*SiscoTable[[#This Row],[Provta(Uns)]],0)</f>
        <v>121.5</v>
      </c>
      <c r="M6334" s="7">
        <v>0</v>
      </c>
      <c r="N6334" s="7">
        <v>114</v>
      </c>
      <c r="O6334" s="7">
        <f>IFERROR(VLOOKUP(SiscoTable[[#This Row],[Código]],Hoja2!A:B,2,0)*SiscoTable[[#This Row],[Stock_actual]],0)</f>
        <v>171</v>
      </c>
      <c r="P6334" s="6" t="s">
        <v>694</v>
      </c>
      <c r="Q6334" s="7">
        <v>89</v>
      </c>
      <c r="R6334" s="7">
        <v>0</v>
      </c>
      <c r="S6334" s="7" t="s">
        <v>11927</v>
      </c>
      <c r="BI6334"/>
      <c r="BJ6334"/>
    </row>
    <row r="6335" spans="2:62" x14ac:dyDescent="0.4">
      <c r="B6335" s="1">
        <v>28495</v>
      </c>
      <c r="C6335" s="6" t="s">
        <v>8</v>
      </c>
      <c r="D6335" s="6" t="s">
        <v>8</v>
      </c>
      <c r="E6335" s="6" t="s">
        <v>3268</v>
      </c>
      <c r="F6335" s="6" t="s">
        <v>3269</v>
      </c>
      <c r="G6335" s="6" t="s">
        <v>634</v>
      </c>
      <c r="H6335" s="6" t="s">
        <v>4847</v>
      </c>
      <c r="I6335" s="6" t="s">
        <v>4917</v>
      </c>
      <c r="J6335" s="6" t="s">
        <v>5</v>
      </c>
      <c r="K6335" s="7">
        <v>0</v>
      </c>
      <c r="L6335" s="7">
        <f>IFERROR(VLOOKUP(SiscoTable[[#This Row],[Código]],Hoja2!A:B,2,0)*SiscoTable[[#This Row],[Provta(Uns)]],0)</f>
        <v>0</v>
      </c>
      <c r="M6335" s="7">
        <v>0</v>
      </c>
      <c r="N6335" s="7">
        <v>0</v>
      </c>
      <c r="O6335" s="7">
        <f>IFERROR(VLOOKUP(SiscoTable[[#This Row],[Código]],Hoja2!A:B,2,0)*SiscoTable[[#This Row],[Stock_actual]],0)</f>
        <v>0</v>
      </c>
      <c r="P6335" s="6" t="s">
        <v>7</v>
      </c>
      <c r="Q6335" s="7">
        <v>0</v>
      </c>
      <c r="R6335" s="7">
        <v>0</v>
      </c>
      <c r="S6335" s="7" t="s">
        <v>11927</v>
      </c>
      <c r="BI6335"/>
      <c r="BJ6335"/>
    </row>
    <row r="6336" spans="2:62" x14ac:dyDescent="0.4">
      <c r="B6336" s="1">
        <v>28496</v>
      </c>
      <c r="C6336" s="6" t="s">
        <v>8</v>
      </c>
      <c r="D6336" s="6" t="s">
        <v>8</v>
      </c>
      <c r="E6336" s="6" t="s">
        <v>2999</v>
      </c>
      <c r="F6336" s="6" t="s">
        <v>3000</v>
      </c>
      <c r="G6336" s="6" t="s">
        <v>3001</v>
      </c>
      <c r="H6336" s="6" t="s">
        <v>3001</v>
      </c>
      <c r="I6336" s="6" t="s">
        <v>3057</v>
      </c>
      <c r="J6336" s="6" t="s">
        <v>5</v>
      </c>
      <c r="K6336" s="7">
        <v>0</v>
      </c>
      <c r="L6336" s="7">
        <f>IFERROR(VLOOKUP(SiscoTable[[#This Row],[Código]],Hoja2!A:B,2,0)*SiscoTable[[#This Row],[Provta(Uns)]],0)</f>
        <v>0</v>
      </c>
      <c r="M6336" s="7">
        <v>0</v>
      </c>
      <c r="N6336" s="7">
        <v>0</v>
      </c>
      <c r="O6336" s="7">
        <f>IFERROR(VLOOKUP(SiscoTable[[#This Row],[Código]],Hoja2!A:B,2,0)*SiscoTable[[#This Row],[Stock_actual]],0)</f>
        <v>0</v>
      </c>
      <c r="P6336" s="6" t="s">
        <v>7</v>
      </c>
      <c r="Q6336" s="7">
        <v>0</v>
      </c>
      <c r="R6336" s="7">
        <v>0</v>
      </c>
      <c r="S6336" s="7" t="s">
        <v>11925</v>
      </c>
      <c r="BI6336"/>
      <c r="BJ6336"/>
    </row>
    <row r="6337" spans="2:62" x14ac:dyDescent="0.4">
      <c r="B6337" s="1">
        <v>28500</v>
      </c>
      <c r="C6337" s="6" t="s">
        <v>8</v>
      </c>
      <c r="D6337" s="6" t="s">
        <v>8</v>
      </c>
      <c r="E6337" s="6" t="s">
        <v>469</v>
      </c>
      <c r="F6337" s="6" t="s">
        <v>210</v>
      </c>
      <c r="G6337" s="6" t="s">
        <v>595</v>
      </c>
      <c r="H6337" s="6" t="s">
        <v>213</v>
      </c>
      <c r="I6337" s="6" t="s">
        <v>616</v>
      </c>
      <c r="J6337" s="6" t="s">
        <v>5</v>
      </c>
      <c r="K6337" s="7">
        <v>0</v>
      </c>
      <c r="L6337" s="34">
        <f>IFERROR(VLOOKUP(SiscoTable[[#This Row],[Código]],Hoja2!A:B,2,0)*SiscoTable[[#This Row],[Provta(Uns)]],0)</f>
        <v>0</v>
      </c>
      <c r="M6337" s="7">
        <v>0</v>
      </c>
      <c r="N6337" s="7">
        <v>0</v>
      </c>
      <c r="O6337" s="34">
        <f>IFERROR(VLOOKUP(SiscoTable[[#This Row],[Código]],Hoja2!A:B,2,0)*SiscoTable[[#This Row],[Stock_actual]],0)</f>
        <v>0</v>
      </c>
      <c r="P6337" s="6" t="s">
        <v>7</v>
      </c>
      <c r="Q6337" s="7">
        <v>0</v>
      </c>
      <c r="R6337" s="7">
        <v>0</v>
      </c>
      <c r="S6337" s="7" t="s">
        <v>11924</v>
      </c>
      <c r="BI6337"/>
      <c r="BJ6337"/>
    </row>
    <row r="6338" spans="2:62" x14ac:dyDescent="0.4">
      <c r="B6338" s="1">
        <v>28501</v>
      </c>
      <c r="C6338" s="6" t="s">
        <v>8</v>
      </c>
      <c r="D6338" s="6" t="s">
        <v>30</v>
      </c>
      <c r="E6338" s="6" t="s">
        <v>3268</v>
      </c>
      <c r="F6338" s="6" t="s">
        <v>7197</v>
      </c>
      <c r="G6338" s="6" t="s">
        <v>7198</v>
      </c>
      <c r="H6338" s="6" t="s">
        <v>7326</v>
      </c>
      <c r="I6338" s="6" t="s">
        <v>7325</v>
      </c>
      <c r="J6338" s="6" t="s">
        <v>5</v>
      </c>
      <c r="K6338" s="7">
        <v>0</v>
      </c>
      <c r="L6338" s="7">
        <f>IFERROR(VLOOKUP(SiscoTable[[#This Row],[Código]],Hoja2!A:B,2,0)*SiscoTable[[#This Row],[Provta(Uns)]],0)</f>
        <v>0</v>
      </c>
      <c r="M6338" s="7">
        <v>0</v>
      </c>
      <c r="N6338" s="7">
        <v>0</v>
      </c>
      <c r="O6338" s="7">
        <f>IFERROR(VLOOKUP(SiscoTable[[#This Row],[Código]],Hoja2!A:B,2,0)*SiscoTable[[#This Row],[Stock_actual]],0)</f>
        <v>0</v>
      </c>
      <c r="P6338" s="6" t="s">
        <v>7</v>
      </c>
      <c r="Q6338" s="7">
        <v>0</v>
      </c>
      <c r="R6338" s="7">
        <v>0</v>
      </c>
      <c r="S6338" s="7" t="s">
        <v>11928</v>
      </c>
      <c r="BI6338"/>
      <c r="BJ6338"/>
    </row>
    <row r="6339" spans="2:62" x14ac:dyDescent="0.4">
      <c r="B6339" s="1">
        <v>28502</v>
      </c>
      <c r="C6339" s="6" t="s">
        <v>8</v>
      </c>
      <c r="D6339" s="6" t="s">
        <v>30</v>
      </c>
      <c r="E6339" s="6" t="s">
        <v>3268</v>
      </c>
      <c r="F6339" s="6" t="s">
        <v>7197</v>
      </c>
      <c r="G6339" s="6" t="s">
        <v>7198</v>
      </c>
      <c r="H6339" s="6" t="s">
        <v>7205</v>
      </c>
      <c r="I6339" s="6" t="s">
        <v>7327</v>
      </c>
      <c r="J6339" s="6" t="s">
        <v>5</v>
      </c>
      <c r="K6339" s="7">
        <v>0</v>
      </c>
      <c r="L6339" s="7">
        <f>IFERROR(VLOOKUP(SiscoTable[[#This Row],[Código]],Hoja2!A:B,2,0)*SiscoTable[[#This Row],[Provta(Uns)]],0)</f>
        <v>0</v>
      </c>
      <c r="M6339" s="7">
        <v>0</v>
      </c>
      <c r="N6339" s="7">
        <v>0</v>
      </c>
      <c r="O6339" s="7">
        <f>IFERROR(VLOOKUP(SiscoTable[[#This Row],[Código]],Hoja2!A:B,2,0)*SiscoTable[[#This Row],[Stock_actual]],0)</f>
        <v>0</v>
      </c>
      <c r="P6339" s="6" t="s">
        <v>7</v>
      </c>
      <c r="Q6339" s="7">
        <v>0</v>
      </c>
      <c r="R6339" s="7">
        <v>0</v>
      </c>
      <c r="S6339" s="7" t="s">
        <v>11928</v>
      </c>
      <c r="BI6339"/>
      <c r="BJ6339"/>
    </row>
    <row r="6340" spans="2:62" x14ac:dyDescent="0.4">
      <c r="B6340" s="1">
        <v>28503</v>
      </c>
      <c r="C6340" s="6" t="s">
        <v>25</v>
      </c>
      <c r="D6340" s="6" t="s">
        <v>25</v>
      </c>
      <c r="E6340" s="6" t="s">
        <v>3268</v>
      </c>
      <c r="F6340" s="6" t="s">
        <v>7197</v>
      </c>
      <c r="G6340" s="6" t="s">
        <v>7198</v>
      </c>
      <c r="H6340" s="6" t="s">
        <v>7205</v>
      </c>
      <c r="I6340" s="6" t="s">
        <v>7204</v>
      </c>
      <c r="J6340" s="6" t="s">
        <v>5</v>
      </c>
      <c r="K6340" s="7">
        <v>98.33</v>
      </c>
      <c r="L6340" s="7">
        <f>IFERROR(VLOOKUP(SiscoTable[[#This Row],[Código]],Hoja2!A:B,2,0)*SiscoTable[[#This Row],[Provta(Uns)]],0)</f>
        <v>275.32399999999996</v>
      </c>
      <c r="M6340" s="7">
        <v>0</v>
      </c>
      <c r="N6340" s="7">
        <v>72</v>
      </c>
      <c r="O6340" s="7">
        <f>IFERROR(VLOOKUP(SiscoTable[[#This Row],[Código]],Hoja2!A:B,2,0)*SiscoTable[[#This Row],[Stock_actual]],0)</f>
        <v>201.6</v>
      </c>
      <c r="P6340" s="6" t="s">
        <v>144</v>
      </c>
      <c r="Q6340" s="7">
        <v>108</v>
      </c>
      <c r="R6340" s="7">
        <v>196.95999999999998</v>
      </c>
      <c r="S6340" s="7" t="s">
        <v>11928</v>
      </c>
      <c r="BI6340"/>
      <c r="BJ6340"/>
    </row>
    <row r="6341" spans="2:62" x14ac:dyDescent="0.4">
      <c r="B6341" s="1">
        <v>28504</v>
      </c>
      <c r="C6341" s="6" t="s">
        <v>25</v>
      </c>
      <c r="D6341" s="6" t="s">
        <v>25</v>
      </c>
      <c r="E6341" s="6" t="s">
        <v>3268</v>
      </c>
      <c r="F6341" s="6" t="s">
        <v>7197</v>
      </c>
      <c r="G6341" s="6" t="s">
        <v>7198</v>
      </c>
      <c r="H6341" s="6" t="s">
        <v>7205</v>
      </c>
      <c r="I6341" s="6" t="s">
        <v>7206</v>
      </c>
      <c r="J6341" s="6" t="s">
        <v>5</v>
      </c>
      <c r="K6341" s="7">
        <v>82.33</v>
      </c>
      <c r="L6341" s="7">
        <f>IFERROR(VLOOKUP(SiscoTable[[#This Row],[Código]],Hoja2!A:B,2,0)*SiscoTable[[#This Row],[Provta(Uns)]],0)</f>
        <v>230.52399999999997</v>
      </c>
      <c r="M6341" s="7">
        <v>0</v>
      </c>
      <c r="N6341" s="7">
        <v>13</v>
      </c>
      <c r="O6341" s="7">
        <f>IFERROR(VLOOKUP(SiscoTable[[#This Row],[Código]],Hoja2!A:B,2,0)*SiscoTable[[#This Row],[Stock_actual]],0)</f>
        <v>36.4</v>
      </c>
      <c r="P6341" s="6" t="s">
        <v>214</v>
      </c>
      <c r="Q6341" s="7">
        <v>90</v>
      </c>
      <c r="R6341" s="7">
        <v>165.10000000000002</v>
      </c>
      <c r="S6341" s="7" t="s">
        <v>11928</v>
      </c>
      <c r="BI6341"/>
      <c r="BJ6341"/>
    </row>
    <row r="6342" spans="2:62" x14ac:dyDescent="0.4">
      <c r="B6342" s="1">
        <v>28505</v>
      </c>
      <c r="C6342" s="6" t="s">
        <v>8</v>
      </c>
      <c r="D6342" s="6" t="s">
        <v>8</v>
      </c>
      <c r="E6342" s="6" t="s">
        <v>3268</v>
      </c>
      <c r="F6342" s="6" t="s">
        <v>7197</v>
      </c>
      <c r="G6342" s="6" t="s">
        <v>7198</v>
      </c>
      <c r="H6342" s="6" t="s">
        <v>7205</v>
      </c>
      <c r="I6342" s="6" t="s">
        <v>7328</v>
      </c>
      <c r="J6342" s="6" t="s">
        <v>5</v>
      </c>
      <c r="K6342" s="7">
        <v>0</v>
      </c>
      <c r="L6342" s="7">
        <f>IFERROR(VLOOKUP(SiscoTable[[#This Row],[Código]],Hoja2!A:B,2,0)*SiscoTable[[#This Row],[Provta(Uns)]],0)</f>
        <v>0</v>
      </c>
      <c r="M6342" s="7">
        <v>0</v>
      </c>
      <c r="N6342" s="7">
        <v>0</v>
      </c>
      <c r="O6342" s="7">
        <f>IFERROR(VLOOKUP(SiscoTable[[#This Row],[Código]],Hoja2!A:B,2,0)*SiscoTable[[#This Row],[Stock_actual]],0)</f>
        <v>0</v>
      </c>
      <c r="P6342" s="6" t="s">
        <v>7</v>
      </c>
      <c r="Q6342" s="7">
        <v>0</v>
      </c>
      <c r="R6342" s="7">
        <v>0</v>
      </c>
      <c r="S6342" s="7" t="s">
        <v>11928</v>
      </c>
      <c r="BI6342"/>
      <c r="BJ6342"/>
    </row>
    <row r="6343" spans="2:62" x14ac:dyDescent="0.4">
      <c r="B6343" s="1">
        <v>28506</v>
      </c>
      <c r="C6343" s="6" t="s">
        <v>25</v>
      </c>
      <c r="D6343" s="6" t="s">
        <v>25</v>
      </c>
      <c r="E6343" s="6" t="s">
        <v>3268</v>
      </c>
      <c r="F6343" s="6" t="s">
        <v>7197</v>
      </c>
      <c r="G6343" s="6" t="s">
        <v>7198</v>
      </c>
      <c r="H6343" s="6" t="s">
        <v>7205</v>
      </c>
      <c r="I6343" s="6" t="s">
        <v>7207</v>
      </c>
      <c r="J6343" s="6" t="s">
        <v>5</v>
      </c>
      <c r="K6343" s="7">
        <v>83.17</v>
      </c>
      <c r="L6343" s="7">
        <f>IFERROR(VLOOKUP(SiscoTable[[#This Row],[Código]],Hoja2!A:B,2,0)*SiscoTable[[#This Row],[Provta(Uns)]],0)</f>
        <v>232.87599999999998</v>
      </c>
      <c r="M6343" s="7">
        <v>0</v>
      </c>
      <c r="N6343" s="7">
        <v>92</v>
      </c>
      <c r="O6343" s="7">
        <f>IFERROR(VLOOKUP(SiscoTable[[#This Row],[Código]],Hoja2!A:B,2,0)*SiscoTable[[#This Row],[Stock_actual]],0)</f>
        <v>257.59999999999997</v>
      </c>
      <c r="P6343" s="6" t="s">
        <v>565</v>
      </c>
      <c r="Q6343" s="7">
        <v>91</v>
      </c>
      <c r="R6343" s="7">
        <v>0</v>
      </c>
      <c r="S6343" s="7" t="s">
        <v>11928</v>
      </c>
      <c r="BI6343"/>
      <c r="BJ6343"/>
    </row>
    <row r="6344" spans="2:62" x14ac:dyDescent="0.4">
      <c r="B6344" s="1">
        <v>28507</v>
      </c>
      <c r="C6344" s="6" t="s">
        <v>25</v>
      </c>
      <c r="D6344" s="6" t="s">
        <v>25</v>
      </c>
      <c r="E6344" s="6" t="s">
        <v>3268</v>
      </c>
      <c r="F6344" s="6" t="s">
        <v>7197</v>
      </c>
      <c r="G6344" s="6" t="s">
        <v>7198</v>
      </c>
      <c r="H6344" s="6" t="s">
        <v>7205</v>
      </c>
      <c r="I6344" s="6" t="s">
        <v>7208</v>
      </c>
      <c r="J6344" s="6" t="s">
        <v>5</v>
      </c>
      <c r="K6344" s="7">
        <v>150.5</v>
      </c>
      <c r="L6344" s="7">
        <f>IFERROR(VLOOKUP(SiscoTable[[#This Row],[Código]],Hoja2!A:B,2,0)*SiscoTable[[#This Row],[Provta(Uns)]],0)</f>
        <v>421.4</v>
      </c>
      <c r="M6344" s="7">
        <v>0</v>
      </c>
      <c r="N6344" s="7">
        <v>9</v>
      </c>
      <c r="O6344" s="7">
        <f>IFERROR(VLOOKUP(SiscoTable[[#This Row],[Código]],Hoja2!A:B,2,0)*SiscoTable[[#This Row],[Stock_actual]],0)</f>
        <v>25.2</v>
      </c>
      <c r="P6344" s="6" t="s">
        <v>80</v>
      </c>
      <c r="Q6344" s="7">
        <v>166</v>
      </c>
      <c r="R6344" s="7">
        <v>302.23999999999995</v>
      </c>
      <c r="S6344" s="7" t="s">
        <v>11928</v>
      </c>
      <c r="BI6344"/>
      <c r="BJ6344"/>
    </row>
    <row r="6345" spans="2:62" x14ac:dyDescent="0.4">
      <c r="B6345" s="1">
        <v>28508</v>
      </c>
      <c r="C6345" s="6" t="s">
        <v>8</v>
      </c>
      <c r="D6345" s="6" t="s">
        <v>8</v>
      </c>
      <c r="E6345" s="6" t="s">
        <v>469</v>
      </c>
      <c r="F6345" s="6" t="s">
        <v>668</v>
      </c>
      <c r="G6345" s="6" t="s">
        <v>865</v>
      </c>
      <c r="H6345" s="6" t="s">
        <v>673</v>
      </c>
      <c r="I6345" s="6" t="s">
        <v>919</v>
      </c>
      <c r="J6345" s="6" t="s">
        <v>5</v>
      </c>
      <c r="K6345" s="7">
        <v>0.33</v>
      </c>
      <c r="L6345" s="34">
        <f>IFERROR(VLOOKUP(SiscoTable[[#This Row],[Código]],Hoja2!A:B,2,0)*SiscoTable[[#This Row],[Provta(Uns)]],0)</f>
        <v>2.145</v>
      </c>
      <c r="M6345" s="7">
        <v>0</v>
      </c>
      <c r="N6345" s="7">
        <v>0</v>
      </c>
      <c r="O6345" s="34">
        <f>IFERROR(VLOOKUP(SiscoTable[[#This Row],[Código]],Hoja2!A:B,2,0)*SiscoTable[[#This Row],[Stock_actual]],0)</f>
        <v>0</v>
      </c>
      <c r="P6345" s="6" t="s">
        <v>7</v>
      </c>
      <c r="Q6345" s="7">
        <v>0</v>
      </c>
      <c r="R6345" s="7">
        <v>0</v>
      </c>
      <c r="S6345" s="7" t="s">
        <v>11924</v>
      </c>
      <c r="BI6345"/>
      <c r="BJ6345"/>
    </row>
    <row r="6346" spans="2:62" x14ac:dyDescent="0.4">
      <c r="B6346" s="1">
        <v>28513</v>
      </c>
      <c r="C6346" s="6" t="s">
        <v>30</v>
      </c>
      <c r="D6346" s="6" t="s">
        <v>25</v>
      </c>
      <c r="E6346" s="6" t="s">
        <v>8482</v>
      </c>
      <c r="F6346" s="6" t="s">
        <v>10720</v>
      </c>
      <c r="G6346" s="6" t="s">
        <v>11282</v>
      </c>
      <c r="H6346" s="6" t="s">
        <v>11286</v>
      </c>
      <c r="I6346" s="6" t="s">
        <v>11301</v>
      </c>
      <c r="J6346" s="6" t="s">
        <v>5</v>
      </c>
      <c r="K6346" s="7">
        <v>65.67</v>
      </c>
      <c r="L6346" s="7">
        <f>IFERROR(VLOOKUP(SiscoTable[[#This Row],[Código]],Hoja2!A:B,2,0)*SiscoTable[[#This Row],[Provta(Uns)]],0)</f>
        <v>144.47400000000002</v>
      </c>
      <c r="M6346" s="7">
        <v>0</v>
      </c>
      <c r="N6346" s="7">
        <v>151</v>
      </c>
      <c r="O6346" s="7">
        <f>IFERROR(VLOOKUP(SiscoTable[[#This Row],[Código]],Hoja2!A:B,2,0)*SiscoTable[[#This Row],[Stock_actual]],0)</f>
        <v>332.20000000000005</v>
      </c>
      <c r="P6346" s="6" t="s">
        <v>1038</v>
      </c>
      <c r="Q6346" s="7">
        <v>72</v>
      </c>
      <c r="R6346" s="7">
        <v>0</v>
      </c>
      <c r="S6346" s="7" t="s">
        <v>11926</v>
      </c>
      <c r="BI6346"/>
      <c r="BJ6346"/>
    </row>
    <row r="6347" spans="2:62" x14ac:dyDescent="0.4">
      <c r="B6347" s="1">
        <v>28514</v>
      </c>
      <c r="C6347" s="6" t="s">
        <v>8</v>
      </c>
      <c r="D6347" s="6" t="s">
        <v>8</v>
      </c>
      <c r="E6347" s="6" t="s">
        <v>8482</v>
      </c>
      <c r="F6347" s="6" t="s">
        <v>10720</v>
      </c>
      <c r="G6347" s="6" t="s">
        <v>11105</v>
      </c>
      <c r="H6347" s="6" t="s">
        <v>11111</v>
      </c>
      <c r="I6347" s="6" t="s">
        <v>11255</v>
      </c>
      <c r="J6347" s="6" t="s">
        <v>5</v>
      </c>
      <c r="K6347" s="7">
        <v>0</v>
      </c>
      <c r="L6347" s="7">
        <f>IFERROR(VLOOKUP(SiscoTable[[#This Row],[Código]],Hoja2!A:B,2,0)*SiscoTable[[#This Row],[Provta(Uns)]],0)</f>
        <v>0</v>
      </c>
      <c r="M6347" s="7">
        <v>0</v>
      </c>
      <c r="N6347" s="7">
        <v>0</v>
      </c>
      <c r="O6347" s="7">
        <f>IFERROR(VLOOKUP(SiscoTable[[#This Row],[Código]],Hoja2!A:B,2,0)*SiscoTable[[#This Row],[Stock_actual]],0)</f>
        <v>0</v>
      </c>
      <c r="P6347" s="6" t="s">
        <v>7</v>
      </c>
      <c r="Q6347" s="7">
        <v>0</v>
      </c>
      <c r="R6347" s="7">
        <v>0</v>
      </c>
      <c r="S6347" s="7" t="s">
        <v>11926</v>
      </c>
      <c r="BI6347"/>
      <c r="BJ6347"/>
    </row>
    <row r="6348" spans="2:62" x14ac:dyDescent="0.4">
      <c r="B6348" s="1">
        <v>28515</v>
      </c>
      <c r="C6348" s="6" t="s">
        <v>8</v>
      </c>
      <c r="D6348" s="6" t="s">
        <v>8</v>
      </c>
      <c r="E6348" s="6" t="s">
        <v>8482</v>
      </c>
      <c r="F6348" s="6" t="s">
        <v>10720</v>
      </c>
      <c r="G6348" s="6" t="s">
        <v>11105</v>
      </c>
      <c r="H6348" s="6" t="s">
        <v>11135</v>
      </c>
      <c r="I6348" s="6" t="s">
        <v>11256</v>
      </c>
      <c r="J6348" s="6" t="s">
        <v>5</v>
      </c>
      <c r="K6348" s="7">
        <v>0</v>
      </c>
      <c r="L6348" s="7">
        <f>IFERROR(VLOOKUP(SiscoTable[[#This Row],[Código]],Hoja2!A:B,2,0)*SiscoTable[[#This Row],[Provta(Uns)]],0)</f>
        <v>0</v>
      </c>
      <c r="M6348" s="7">
        <v>0</v>
      </c>
      <c r="N6348" s="7">
        <v>30</v>
      </c>
      <c r="O6348" s="7">
        <f>IFERROR(VLOOKUP(SiscoTable[[#This Row],[Código]],Hoja2!A:B,2,0)*SiscoTable[[#This Row],[Stock_actual]],0)</f>
        <v>375</v>
      </c>
      <c r="P6348" s="6" t="s">
        <v>134</v>
      </c>
      <c r="Q6348" s="7">
        <v>0</v>
      </c>
      <c r="R6348" s="7">
        <v>0</v>
      </c>
      <c r="S6348" s="7" t="s">
        <v>11926</v>
      </c>
      <c r="BI6348"/>
      <c r="BJ6348"/>
    </row>
    <row r="6349" spans="2:62" x14ac:dyDescent="0.4">
      <c r="B6349" s="1">
        <v>28516</v>
      </c>
      <c r="C6349" s="6" t="s">
        <v>30</v>
      </c>
      <c r="D6349" s="6" t="s">
        <v>25</v>
      </c>
      <c r="E6349" s="6" t="s">
        <v>3268</v>
      </c>
      <c r="F6349" s="6" t="s">
        <v>3269</v>
      </c>
      <c r="G6349" s="6" t="s">
        <v>4996</v>
      </c>
      <c r="H6349" s="6" t="s">
        <v>5060</v>
      </c>
      <c r="I6349" s="6" t="s">
        <v>5059</v>
      </c>
      <c r="J6349" s="6" t="s">
        <v>5</v>
      </c>
      <c r="K6349" s="7">
        <v>19.829999999999998</v>
      </c>
      <c r="L6349" s="7">
        <f>IFERROR(VLOOKUP(SiscoTable[[#This Row],[Código]],Hoja2!A:B,2,0)*SiscoTable[[#This Row],[Provta(Uns)]],0)</f>
        <v>83.286000000000001</v>
      </c>
      <c r="M6349" s="7">
        <v>0</v>
      </c>
      <c r="N6349" s="7">
        <v>78</v>
      </c>
      <c r="O6349" s="7">
        <f>IFERROR(VLOOKUP(SiscoTable[[#This Row],[Código]],Hoja2!A:B,2,0)*SiscoTable[[#This Row],[Stock_actual]],0)</f>
        <v>327.60000000000002</v>
      </c>
      <c r="P6349" s="6" t="s">
        <v>1965</v>
      </c>
      <c r="Q6349" s="7">
        <v>22</v>
      </c>
      <c r="R6349" s="7">
        <v>0</v>
      </c>
      <c r="S6349" s="7" t="s">
        <v>11925</v>
      </c>
      <c r="BI6349"/>
      <c r="BJ6349"/>
    </row>
    <row r="6350" spans="2:62" x14ac:dyDescent="0.4">
      <c r="B6350" s="1">
        <v>28517</v>
      </c>
      <c r="C6350" s="6" t="s">
        <v>8</v>
      </c>
      <c r="D6350" s="6" t="s">
        <v>8</v>
      </c>
      <c r="E6350" s="6" t="s">
        <v>3268</v>
      </c>
      <c r="F6350" s="6" t="s">
        <v>7197</v>
      </c>
      <c r="G6350" s="6" t="s">
        <v>7198</v>
      </c>
      <c r="H6350" s="6" t="s">
        <v>7205</v>
      </c>
      <c r="I6350" s="6" t="s">
        <v>7329</v>
      </c>
      <c r="J6350" s="6" t="s">
        <v>5</v>
      </c>
      <c r="K6350" s="7">
        <v>0</v>
      </c>
      <c r="L6350" s="7">
        <f>IFERROR(VLOOKUP(SiscoTable[[#This Row],[Código]],Hoja2!A:B,2,0)*SiscoTable[[#This Row],[Provta(Uns)]],0)</f>
        <v>0</v>
      </c>
      <c r="M6350" s="7">
        <v>0</v>
      </c>
      <c r="N6350" s="7">
        <v>0</v>
      </c>
      <c r="O6350" s="7">
        <f>IFERROR(VLOOKUP(SiscoTable[[#This Row],[Código]],Hoja2!A:B,2,0)*SiscoTable[[#This Row],[Stock_actual]],0)</f>
        <v>0</v>
      </c>
      <c r="P6350" s="6" t="s">
        <v>7</v>
      </c>
      <c r="Q6350" s="7">
        <v>0</v>
      </c>
      <c r="R6350" s="7">
        <v>0</v>
      </c>
      <c r="S6350" s="7" t="s">
        <v>11928</v>
      </c>
      <c r="BI6350"/>
      <c r="BJ6350"/>
    </row>
    <row r="6351" spans="2:62" x14ac:dyDescent="0.4">
      <c r="B6351" s="1">
        <v>28518</v>
      </c>
      <c r="C6351" s="6" t="s">
        <v>8</v>
      </c>
      <c r="D6351" s="6" t="s">
        <v>30</v>
      </c>
      <c r="E6351" s="6" t="s">
        <v>3268</v>
      </c>
      <c r="F6351" s="6" t="s">
        <v>7197</v>
      </c>
      <c r="G6351" s="6" t="s">
        <v>7198</v>
      </c>
      <c r="H6351" s="6" t="s">
        <v>7205</v>
      </c>
      <c r="I6351" s="6" t="s">
        <v>7330</v>
      </c>
      <c r="J6351" s="6" t="s">
        <v>5</v>
      </c>
      <c r="K6351" s="7">
        <v>10</v>
      </c>
      <c r="L6351" s="7">
        <f>IFERROR(VLOOKUP(SiscoTable[[#This Row],[Código]],Hoja2!A:B,2,0)*SiscoTable[[#This Row],[Provta(Uns)]],0)</f>
        <v>8</v>
      </c>
      <c r="M6351" s="7">
        <v>0</v>
      </c>
      <c r="N6351" s="7">
        <v>20</v>
      </c>
      <c r="O6351" s="7">
        <f>IFERROR(VLOOKUP(SiscoTable[[#This Row],[Código]],Hoja2!A:B,2,0)*SiscoTable[[#This Row],[Stock_actual]],0)</f>
        <v>16</v>
      </c>
      <c r="P6351" s="6" t="s">
        <v>242</v>
      </c>
      <c r="Q6351" s="7">
        <v>11</v>
      </c>
      <c r="R6351" s="7">
        <v>0</v>
      </c>
      <c r="S6351" s="7" t="s">
        <v>11928</v>
      </c>
      <c r="BI6351"/>
      <c r="BJ6351"/>
    </row>
    <row r="6352" spans="2:62" x14ac:dyDescent="0.4">
      <c r="B6352" s="1">
        <v>28519</v>
      </c>
      <c r="C6352" s="6" t="s">
        <v>8</v>
      </c>
      <c r="D6352" s="6" t="s">
        <v>30</v>
      </c>
      <c r="E6352" s="6" t="s">
        <v>3268</v>
      </c>
      <c r="F6352" s="6" t="s">
        <v>7197</v>
      </c>
      <c r="G6352" s="6" t="s">
        <v>7198</v>
      </c>
      <c r="H6352" s="6" t="s">
        <v>7205</v>
      </c>
      <c r="I6352" s="6" t="s">
        <v>7331</v>
      </c>
      <c r="J6352" s="6" t="s">
        <v>5</v>
      </c>
      <c r="K6352" s="7">
        <v>14.5</v>
      </c>
      <c r="L6352" s="7">
        <f>IFERROR(VLOOKUP(SiscoTable[[#This Row],[Código]],Hoja2!A:B,2,0)*SiscoTable[[#This Row],[Provta(Uns)]],0)</f>
        <v>11.600000000000001</v>
      </c>
      <c r="M6352" s="7">
        <v>0</v>
      </c>
      <c r="N6352" s="7">
        <v>52</v>
      </c>
      <c r="O6352" s="7">
        <f>IFERROR(VLOOKUP(SiscoTable[[#This Row],[Código]],Hoja2!A:B,2,0)*SiscoTable[[#This Row],[Stock_actual]],0)</f>
        <v>41.6</v>
      </c>
      <c r="P6352" s="6" t="s">
        <v>476</v>
      </c>
      <c r="Q6352" s="7">
        <v>16</v>
      </c>
      <c r="R6352" s="7">
        <v>0</v>
      </c>
      <c r="S6352" s="7" t="s">
        <v>11928</v>
      </c>
      <c r="BI6352"/>
      <c r="BJ6352"/>
    </row>
    <row r="6353" spans="2:62" x14ac:dyDescent="0.4">
      <c r="B6353" s="1">
        <v>28520</v>
      </c>
      <c r="C6353" s="6" t="s">
        <v>8</v>
      </c>
      <c r="D6353" s="6" t="s">
        <v>25</v>
      </c>
      <c r="E6353" s="6" t="s">
        <v>3268</v>
      </c>
      <c r="F6353" s="6" t="s">
        <v>7197</v>
      </c>
      <c r="G6353" s="6" t="s">
        <v>7198</v>
      </c>
      <c r="H6353" s="6" t="s">
        <v>7205</v>
      </c>
      <c r="I6353" s="6" t="s">
        <v>7332</v>
      </c>
      <c r="J6353" s="6" t="s">
        <v>5</v>
      </c>
      <c r="K6353" s="7">
        <v>28.17</v>
      </c>
      <c r="L6353" s="7">
        <f>IFERROR(VLOOKUP(SiscoTable[[#This Row],[Código]],Hoja2!A:B,2,0)*SiscoTable[[#This Row],[Provta(Uns)]],0)</f>
        <v>22.536000000000001</v>
      </c>
      <c r="M6353" s="7">
        <v>0</v>
      </c>
      <c r="N6353" s="7">
        <v>39</v>
      </c>
      <c r="O6353" s="7">
        <f>IFERROR(VLOOKUP(SiscoTable[[#This Row],[Código]],Hoja2!A:B,2,0)*SiscoTable[[#This Row],[Stock_actual]],0)</f>
        <v>31.200000000000003</v>
      </c>
      <c r="P6353" s="6" t="s">
        <v>694</v>
      </c>
      <c r="Q6353" s="7">
        <v>31</v>
      </c>
      <c r="R6353" s="7">
        <v>0</v>
      </c>
      <c r="S6353" s="7" t="s">
        <v>11928</v>
      </c>
      <c r="BI6353"/>
      <c r="BJ6353"/>
    </row>
    <row r="6354" spans="2:62" x14ac:dyDescent="0.4">
      <c r="B6354" s="1">
        <v>28521</v>
      </c>
      <c r="C6354" s="6" t="s">
        <v>8</v>
      </c>
      <c r="D6354" s="6" t="s">
        <v>30</v>
      </c>
      <c r="E6354" s="6" t="s">
        <v>3268</v>
      </c>
      <c r="F6354" s="6" t="s">
        <v>3269</v>
      </c>
      <c r="G6354" s="6" t="s">
        <v>4384</v>
      </c>
      <c r="H6354" s="6" t="s">
        <v>3508</v>
      </c>
      <c r="I6354" s="6" t="s">
        <v>4554</v>
      </c>
      <c r="J6354" s="6" t="s">
        <v>5</v>
      </c>
      <c r="K6354" s="7">
        <v>27.83</v>
      </c>
      <c r="L6354" s="7">
        <f>IFERROR(VLOOKUP(SiscoTable[[#This Row],[Código]],Hoja2!A:B,2,0)*SiscoTable[[#This Row],[Provta(Uns)]],0)</f>
        <v>41.744999999999997</v>
      </c>
      <c r="M6354" s="7">
        <v>0</v>
      </c>
      <c r="N6354" s="7">
        <v>104</v>
      </c>
      <c r="O6354" s="7">
        <f>IFERROR(VLOOKUP(SiscoTable[[#This Row],[Código]],Hoja2!A:B,2,0)*SiscoTable[[#This Row],[Stock_actual]],0)</f>
        <v>156</v>
      </c>
      <c r="P6354" s="6" t="s">
        <v>3103</v>
      </c>
      <c r="Q6354" s="7">
        <v>31</v>
      </c>
      <c r="R6354" s="7">
        <v>0</v>
      </c>
      <c r="S6354" s="7" t="s">
        <v>11928</v>
      </c>
      <c r="BI6354"/>
      <c r="BJ6354"/>
    </row>
    <row r="6355" spans="2:62" x14ac:dyDescent="0.4">
      <c r="B6355" s="1">
        <v>28522</v>
      </c>
      <c r="C6355" s="6" t="s">
        <v>30</v>
      </c>
      <c r="D6355" s="6" t="s">
        <v>30</v>
      </c>
      <c r="E6355" s="6" t="s">
        <v>8482</v>
      </c>
      <c r="F6355" s="6" t="s">
        <v>1736</v>
      </c>
      <c r="G6355" s="6" t="s">
        <v>10193</v>
      </c>
      <c r="H6355" s="6" t="s">
        <v>9042</v>
      </c>
      <c r="I6355" s="6" t="s">
        <v>10239</v>
      </c>
      <c r="J6355" s="6" t="s">
        <v>5</v>
      </c>
      <c r="K6355" s="7">
        <v>9.5</v>
      </c>
      <c r="L6355" s="7">
        <f>IFERROR(VLOOKUP(SiscoTable[[#This Row],[Código]],Hoja2!A:B,2,0)*SiscoTable[[#This Row],[Provta(Uns)]],0)</f>
        <v>46.550000000000004</v>
      </c>
      <c r="M6355" s="7">
        <v>0</v>
      </c>
      <c r="N6355" s="7">
        <v>16</v>
      </c>
      <c r="O6355" s="7">
        <f>IFERROR(VLOOKUP(SiscoTable[[#This Row],[Código]],Hoja2!A:B,2,0)*SiscoTable[[#This Row],[Stock_actual]],0)</f>
        <v>78.400000000000006</v>
      </c>
      <c r="P6355" s="6" t="s">
        <v>788</v>
      </c>
      <c r="Q6355" s="7">
        <v>11</v>
      </c>
      <c r="R6355" s="7">
        <v>0</v>
      </c>
      <c r="S6355" s="7" t="s">
        <v>11926</v>
      </c>
      <c r="BI6355"/>
      <c r="BJ6355"/>
    </row>
    <row r="6356" spans="2:62" x14ac:dyDescent="0.4">
      <c r="B6356" s="1">
        <v>28523</v>
      </c>
      <c r="C6356" s="6" t="s">
        <v>30</v>
      </c>
      <c r="D6356" s="6" t="s">
        <v>8</v>
      </c>
      <c r="E6356" s="6" t="s">
        <v>8482</v>
      </c>
      <c r="F6356" s="6" t="s">
        <v>1736</v>
      </c>
      <c r="G6356" s="6" t="s">
        <v>10193</v>
      </c>
      <c r="H6356" s="6" t="s">
        <v>9042</v>
      </c>
      <c r="I6356" s="6" t="s">
        <v>10240</v>
      </c>
      <c r="J6356" s="6" t="s">
        <v>5</v>
      </c>
      <c r="K6356" s="7">
        <v>6.83</v>
      </c>
      <c r="L6356" s="7">
        <f>IFERROR(VLOOKUP(SiscoTable[[#This Row],[Código]],Hoja2!A:B,2,0)*SiscoTable[[#This Row],[Provta(Uns)]],0)</f>
        <v>88.106999999999999</v>
      </c>
      <c r="M6356" s="7">
        <v>0</v>
      </c>
      <c r="N6356" s="7">
        <v>18</v>
      </c>
      <c r="O6356" s="7">
        <f>IFERROR(VLOOKUP(SiscoTable[[#This Row],[Código]],Hoja2!A:B,2,0)*SiscoTable[[#This Row],[Stock_actual]],0)</f>
        <v>232.20000000000002</v>
      </c>
      <c r="P6356" s="6" t="s">
        <v>592</v>
      </c>
      <c r="Q6356" s="7">
        <v>8</v>
      </c>
      <c r="R6356" s="7">
        <v>0</v>
      </c>
      <c r="S6356" s="7" t="s">
        <v>11926</v>
      </c>
      <c r="BI6356"/>
      <c r="BJ6356"/>
    </row>
    <row r="6357" spans="2:62" x14ac:dyDescent="0.4">
      <c r="B6357" s="1">
        <v>28524</v>
      </c>
      <c r="C6357" s="6" t="s">
        <v>8</v>
      </c>
      <c r="D6357" s="6" t="s">
        <v>8</v>
      </c>
      <c r="E6357" s="6" t="s">
        <v>8482</v>
      </c>
      <c r="F6357" s="6" t="s">
        <v>1736</v>
      </c>
      <c r="G6357" s="6" t="s">
        <v>10193</v>
      </c>
      <c r="H6357" s="6" t="s">
        <v>10199</v>
      </c>
      <c r="I6357" s="6" t="s">
        <v>10284</v>
      </c>
      <c r="J6357" s="6" t="s">
        <v>5</v>
      </c>
      <c r="K6357" s="7">
        <v>0</v>
      </c>
      <c r="L6357" s="7">
        <f>IFERROR(VLOOKUP(SiscoTable[[#This Row],[Código]],Hoja2!A:B,2,0)*SiscoTable[[#This Row],[Provta(Uns)]],0)</f>
        <v>0</v>
      </c>
      <c r="M6357" s="7">
        <v>0</v>
      </c>
      <c r="N6357" s="7">
        <v>0</v>
      </c>
      <c r="O6357" s="7">
        <f>IFERROR(VLOOKUP(SiscoTable[[#This Row],[Código]],Hoja2!A:B,2,0)*SiscoTable[[#This Row],[Stock_actual]],0)</f>
        <v>0</v>
      </c>
      <c r="P6357" s="6" t="s">
        <v>7</v>
      </c>
      <c r="Q6357" s="7">
        <v>0</v>
      </c>
      <c r="R6357" s="7">
        <v>0</v>
      </c>
      <c r="S6357" s="7" t="s">
        <v>11926</v>
      </c>
      <c r="BI6357"/>
      <c r="BJ6357"/>
    </row>
    <row r="6358" spans="2:62" x14ac:dyDescent="0.4">
      <c r="B6358" s="1">
        <v>28526</v>
      </c>
      <c r="C6358" s="6" t="s">
        <v>30</v>
      </c>
      <c r="D6358" s="6" t="s">
        <v>8</v>
      </c>
      <c r="E6358" s="6" t="s">
        <v>8482</v>
      </c>
      <c r="F6358" s="6" t="s">
        <v>9030</v>
      </c>
      <c r="G6358" s="6" t="s">
        <v>9299</v>
      </c>
      <c r="H6358" s="6" t="s">
        <v>9303</v>
      </c>
      <c r="I6358" s="6" t="s">
        <v>9410</v>
      </c>
      <c r="J6358" s="6" t="s">
        <v>5</v>
      </c>
      <c r="K6358" s="7">
        <v>4.5</v>
      </c>
      <c r="L6358" s="7">
        <f>IFERROR(VLOOKUP(SiscoTable[[#This Row],[Código]],Hoja2!A:B,2,0)*SiscoTable[[#This Row],[Provta(Uns)]],0)</f>
        <v>46.800000000000004</v>
      </c>
      <c r="M6358" s="7">
        <v>0</v>
      </c>
      <c r="N6358" s="7">
        <v>10</v>
      </c>
      <c r="O6358" s="7">
        <f>IFERROR(VLOOKUP(SiscoTable[[#This Row],[Código]],Hoja2!A:B,2,0)*SiscoTable[[#This Row],[Stock_actual]],0)</f>
        <v>104</v>
      </c>
      <c r="P6358" s="6" t="s">
        <v>556</v>
      </c>
      <c r="Q6358" s="7">
        <v>5</v>
      </c>
      <c r="R6358" s="7">
        <v>0</v>
      </c>
      <c r="S6358" s="7" t="s">
        <v>11926</v>
      </c>
      <c r="BI6358"/>
      <c r="BJ6358"/>
    </row>
    <row r="6359" spans="2:62" x14ac:dyDescent="0.4">
      <c r="B6359" s="1">
        <v>28527</v>
      </c>
      <c r="C6359" s="6" t="s">
        <v>30</v>
      </c>
      <c r="D6359" s="6" t="s">
        <v>30</v>
      </c>
      <c r="E6359" s="6" t="s">
        <v>8482</v>
      </c>
      <c r="F6359" s="6" t="s">
        <v>9030</v>
      </c>
      <c r="G6359" s="6" t="s">
        <v>9299</v>
      </c>
      <c r="H6359" s="6" t="s">
        <v>9303</v>
      </c>
      <c r="I6359" s="6" t="s">
        <v>9411</v>
      </c>
      <c r="J6359" s="6" t="s">
        <v>5</v>
      </c>
      <c r="K6359" s="7">
        <v>6.17</v>
      </c>
      <c r="L6359" s="7">
        <f>IFERROR(VLOOKUP(SiscoTable[[#This Row],[Código]],Hoja2!A:B,2,0)*SiscoTable[[#This Row],[Provta(Uns)]],0)</f>
        <v>91.933000000000007</v>
      </c>
      <c r="M6359" s="7">
        <v>0</v>
      </c>
      <c r="N6359" s="7">
        <v>11</v>
      </c>
      <c r="O6359" s="7">
        <f>IFERROR(VLOOKUP(SiscoTable[[#This Row],[Código]],Hoja2!A:B,2,0)*SiscoTable[[#This Row],[Stock_actual]],0)</f>
        <v>163.9</v>
      </c>
      <c r="P6359" s="6" t="s">
        <v>512</v>
      </c>
      <c r="Q6359" s="7">
        <v>7</v>
      </c>
      <c r="R6359" s="7">
        <v>0</v>
      </c>
      <c r="S6359" s="7" t="s">
        <v>11926</v>
      </c>
      <c r="BI6359"/>
      <c r="BJ6359"/>
    </row>
    <row r="6360" spans="2:62" x14ac:dyDescent="0.4">
      <c r="B6360" s="1">
        <v>28528</v>
      </c>
      <c r="C6360" s="6" t="s">
        <v>8</v>
      </c>
      <c r="D6360" s="6" t="s">
        <v>8</v>
      </c>
      <c r="E6360" s="6" t="s">
        <v>0</v>
      </c>
      <c r="F6360" s="6" t="s">
        <v>73</v>
      </c>
      <c r="G6360" s="6" t="s">
        <v>73</v>
      </c>
      <c r="H6360" s="6" t="s">
        <v>4</v>
      </c>
      <c r="I6360" s="6" t="s">
        <v>137</v>
      </c>
      <c r="J6360" s="6" t="s">
        <v>5</v>
      </c>
      <c r="K6360" s="7">
        <v>0</v>
      </c>
      <c r="L6360" s="7">
        <f>IFERROR(VLOOKUP(SiscoTable[[#This Row],[Código]],Hoja2!A:B,2,0)*SiscoTable[[#This Row],[Provta(Uns)]],0)</f>
        <v>0</v>
      </c>
      <c r="M6360" s="7">
        <v>0</v>
      </c>
      <c r="N6360" s="7">
        <v>5</v>
      </c>
      <c r="O6360" s="7">
        <f>IFERROR(VLOOKUP(SiscoTable[[#This Row],[Código]],Hoja2!A:B,2,0)*SiscoTable[[#This Row],[Stock_actual]],0)</f>
        <v>15</v>
      </c>
      <c r="P6360" s="6" t="s">
        <v>134</v>
      </c>
      <c r="Q6360" s="7">
        <v>0</v>
      </c>
      <c r="R6360" s="7">
        <v>0</v>
      </c>
      <c r="S6360" s="7" t="s">
        <v>11923</v>
      </c>
      <c r="BI6360"/>
      <c r="BJ6360"/>
    </row>
    <row r="6361" spans="2:62" x14ac:dyDescent="0.4">
      <c r="B6361" s="1">
        <v>28529</v>
      </c>
      <c r="C6361" s="6" t="s">
        <v>30</v>
      </c>
      <c r="D6361" s="6" t="s">
        <v>25</v>
      </c>
      <c r="E6361" s="6" t="s">
        <v>3268</v>
      </c>
      <c r="F6361" s="6" t="s">
        <v>7197</v>
      </c>
      <c r="G6361" s="6" t="s">
        <v>7554</v>
      </c>
      <c r="H6361" s="6" t="s">
        <v>4730</v>
      </c>
      <c r="I6361" s="6" t="s">
        <v>7675</v>
      </c>
      <c r="J6361" s="6" t="s">
        <v>5</v>
      </c>
      <c r="K6361" s="7">
        <v>49.67</v>
      </c>
      <c r="L6361" s="7">
        <f>IFERROR(VLOOKUP(SiscoTable[[#This Row],[Código]],Hoja2!A:B,2,0)*SiscoTable[[#This Row],[Provta(Uns)]],0)</f>
        <v>64.570999999999998</v>
      </c>
      <c r="M6361" s="7">
        <v>0</v>
      </c>
      <c r="N6361" s="7">
        <v>2</v>
      </c>
      <c r="O6361" s="7">
        <f>IFERROR(VLOOKUP(SiscoTable[[#This Row],[Código]],Hoja2!A:B,2,0)*SiscoTable[[#This Row],[Stock_actual]],0)</f>
        <v>2.6</v>
      </c>
      <c r="P6361" s="6" t="s">
        <v>24</v>
      </c>
      <c r="Q6361" s="7">
        <v>55</v>
      </c>
      <c r="R6361" s="7">
        <v>99.259999999999991</v>
      </c>
      <c r="S6361" s="7" t="s">
        <v>11928</v>
      </c>
      <c r="BI6361"/>
      <c r="BJ6361"/>
    </row>
    <row r="6362" spans="2:62" x14ac:dyDescent="0.4">
      <c r="B6362" s="1">
        <v>28530</v>
      </c>
      <c r="C6362" s="6" t="s">
        <v>30</v>
      </c>
      <c r="D6362" s="6" t="s">
        <v>25</v>
      </c>
      <c r="E6362" s="6" t="s">
        <v>3268</v>
      </c>
      <c r="F6362" s="6" t="s">
        <v>7197</v>
      </c>
      <c r="G6362" s="6" t="s">
        <v>7554</v>
      </c>
      <c r="H6362" s="6" t="s">
        <v>4730</v>
      </c>
      <c r="I6362" s="6" t="s">
        <v>7676</v>
      </c>
      <c r="J6362" s="6" t="s">
        <v>5</v>
      </c>
      <c r="K6362" s="7">
        <v>48.83</v>
      </c>
      <c r="L6362" s="7">
        <f>IFERROR(VLOOKUP(SiscoTable[[#This Row],[Código]],Hoja2!A:B,2,0)*SiscoTable[[#This Row],[Provta(Uns)]],0)</f>
        <v>73.245000000000005</v>
      </c>
      <c r="M6362" s="7">
        <v>0</v>
      </c>
      <c r="N6362" s="7">
        <v>37</v>
      </c>
      <c r="O6362" s="7">
        <f>IFERROR(VLOOKUP(SiscoTable[[#This Row],[Código]],Hoja2!A:B,2,0)*SiscoTable[[#This Row],[Stock_actual]],0)</f>
        <v>55.5</v>
      </c>
      <c r="P6362" s="6" t="s">
        <v>119</v>
      </c>
      <c r="Q6362" s="7">
        <v>54</v>
      </c>
      <c r="R6362" s="7">
        <v>98.289999999999992</v>
      </c>
      <c r="S6362" s="7" t="s">
        <v>11928</v>
      </c>
      <c r="BI6362"/>
      <c r="BJ6362"/>
    </row>
    <row r="6363" spans="2:62" x14ac:dyDescent="0.4">
      <c r="B6363" s="1">
        <v>28531</v>
      </c>
      <c r="C6363" s="6" t="s">
        <v>30</v>
      </c>
      <c r="D6363" s="6" t="s">
        <v>25</v>
      </c>
      <c r="E6363" s="6" t="s">
        <v>3268</v>
      </c>
      <c r="F6363" s="6" t="s">
        <v>7197</v>
      </c>
      <c r="G6363" s="6" t="s">
        <v>7554</v>
      </c>
      <c r="H6363" s="6" t="s">
        <v>4730</v>
      </c>
      <c r="I6363" s="6" t="s">
        <v>7677</v>
      </c>
      <c r="J6363" s="6" t="s">
        <v>5</v>
      </c>
      <c r="K6363" s="7">
        <v>43.5</v>
      </c>
      <c r="L6363" s="7">
        <f>IFERROR(VLOOKUP(SiscoTable[[#This Row],[Código]],Hoja2!A:B,2,0)*SiscoTable[[#This Row],[Provta(Uns)]],0)</f>
        <v>56.550000000000004</v>
      </c>
      <c r="M6363" s="7">
        <v>0</v>
      </c>
      <c r="N6363" s="7">
        <v>1</v>
      </c>
      <c r="O6363" s="7">
        <f>IFERROR(VLOOKUP(SiscoTable[[#This Row],[Código]],Hoja2!A:B,2,0)*SiscoTable[[#This Row],[Stock_actual]],0)</f>
        <v>1.3</v>
      </c>
      <c r="P6363" s="6" t="s">
        <v>24</v>
      </c>
      <c r="Q6363" s="7">
        <v>48</v>
      </c>
      <c r="R6363" s="7">
        <v>87.45</v>
      </c>
      <c r="S6363" s="7" t="s">
        <v>11928</v>
      </c>
      <c r="BI6363"/>
      <c r="BJ6363"/>
    </row>
    <row r="6364" spans="2:62" x14ac:dyDescent="0.4">
      <c r="B6364" s="1">
        <v>28532</v>
      </c>
      <c r="C6364" s="6" t="s">
        <v>25</v>
      </c>
      <c r="D6364" s="6" t="s">
        <v>25</v>
      </c>
      <c r="E6364" s="6" t="s">
        <v>0</v>
      </c>
      <c r="F6364" s="6" t="s">
        <v>73</v>
      </c>
      <c r="G6364" s="6" t="s">
        <v>73</v>
      </c>
      <c r="H6364" s="6" t="s">
        <v>94</v>
      </c>
      <c r="I6364" s="6" t="s">
        <v>97</v>
      </c>
      <c r="J6364" s="6" t="s">
        <v>5</v>
      </c>
      <c r="K6364" s="7">
        <v>45</v>
      </c>
      <c r="L6364" s="7">
        <f>IFERROR(VLOOKUP(SiscoTable[[#This Row],[Código]],Hoja2!A:B,2,0)*SiscoTable[[#This Row],[Provta(Uns)]],0)</f>
        <v>315</v>
      </c>
      <c r="M6364" s="7">
        <v>0</v>
      </c>
      <c r="N6364" s="7">
        <v>10</v>
      </c>
      <c r="O6364" s="7">
        <f>IFERROR(VLOOKUP(SiscoTable[[#This Row],[Código]],Hoja2!A:B,2,0)*SiscoTable[[#This Row],[Stock_actual]],0)</f>
        <v>70</v>
      </c>
      <c r="P6364" s="6" t="s">
        <v>29</v>
      </c>
      <c r="Q6364" s="7">
        <v>50</v>
      </c>
      <c r="R6364" s="7">
        <v>90.5</v>
      </c>
      <c r="S6364" s="7" t="s">
        <v>11923</v>
      </c>
      <c r="BI6364"/>
      <c r="BJ6364"/>
    </row>
    <row r="6365" spans="2:62" x14ac:dyDescent="0.4">
      <c r="B6365" s="1">
        <v>28533</v>
      </c>
      <c r="C6365" s="6" t="s">
        <v>25</v>
      </c>
      <c r="D6365" s="6" t="s">
        <v>25</v>
      </c>
      <c r="E6365" s="6" t="s">
        <v>0</v>
      </c>
      <c r="F6365" s="6" t="s">
        <v>73</v>
      </c>
      <c r="G6365" s="6" t="s">
        <v>73</v>
      </c>
      <c r="H6365" s="6" t="s">
        <v>94</v>
      </c>
      <c r="I6365" s="6" t="s">
        <v>100</v>
      </c>
      <c r="J6365" s="6" t="s">
        <v>5</v>
      </c>
      <c r="K6365" s="7">
        <v>31.33</v>
      </c>
      <c r="L6365" s="7">
        <f>IFERROR(VLOOKUP(SiscoTable[[#This Row],[Código]],Hoja2!A:B,2,0)*SiscoTable[[#This Row],[Provta(Uns)]],0)</f>
        <v>219.31</v>
      </c>
      <c r="M6365" s="7">
        <v>0</v>
      </c>
      <c r="N6365" s="7">
        <v>26</v>
      </c>
      <c r="O6365" s="7">
        <f>IFERROR(VLOOKUP(SiscoTable[[#This Row],[Código]],Hoja2!A:B,2,0)*SiscoTable[[#This Row],[Stock_actual]],0)</f>
        <v>182</v>
      </c>
      <c r="P6365" s="6" t="s">
        <v>101</v>
      </c>
      <c r="Q6365" s="7">
        <v>34</v>
      </c>
      <c r="R6365" s="7">
        <v>62.400000000000006</v>
      </c>
      <c r="S6365" s="7" t="s">
        <v>11923</v>
      </c>
      <c r="BI6365"/>
      <c r="BJ6365"/>
    </row>
    <row r="6366" spans="2:62" x14ac:dyDescent="0.4">
      <c r="B6366" s="1">
        <v>28534</v>
      </c>
      <c r="C6366" s="6" t="s">
        <v>8</v>
      </c>
      <c r="D6366" s="6" t="s">
        <v>8</v>
      </c>
      <c r="E6366" s="6" t="s">
        <v>3268</v>
      </c>
      <c r="F6366" s="6" t="s">
        <v>6059</v>
      </c>
      <c r="G6366" s="6" t="s">
        <v>6174</v>
      </c>
      <c r="H6366" s="6" t="s">
        <v>6208</v>
      </c>
      <c r="I6366" s="6" t="s">
        <v>6207</v>
      </c>
      <c r="J6366" s="6" t="s">
        <v>5</v>
      </c>
      <c r="K6366" s="7">
        <v>0.17</v>
      </c>
      <c r="L6366" s="7">
        <f>IFERROR(VLOOKUP(SiscoTable[[#This Row],[Código]],Hoja2!A:B,2,0)*SiscoTable[[#This Row],[Provta(Uns)]],0)</f>
        <v>7.9730000000000008</v>
      </c>
      <c r="M6366" s="7">
        <v>0</v>
      </c>
      <c r="N6366" s="7">
        <v>10</v>
      </c>
      <c r="O6366" s="7">
        <f>IFERROR(VLOOKUP(SiscoTable[[#This Row],[Código]],Hoja2!A:B,2,0)*SiscoTable[[#This Row],[Stock_actual]],0)</f>
        <v>469</v>
      </c>
      <c r="P6366" s="6" t="s">
        <v>2159</v>
      </c>
      <c r="Q6366" s="7">
        <v>0</v>
      </c>
      <c r="R6366" s="7">
        <v>0</v>
      </c>
      <c r="S6366" s="7" t="s">
        <v>11925</v>
      </c>
      <c r="BI6366"/>
      <c r="BJ6366"/>
    </row>
    <row r="6367" spans="2:62" x14ac:dyDescent="0.4">
      <c r="B6367" s="1">
        <v>28535</v>
      </c>
      <c r="C6367" s="6" t="s">
        <v>8</v>
      </c>
      <c r="D6367" s="6" t="s">
        <v>8</v>
      </c>
      <c r="E6367" s="6" t="s">
        <v>3268</v>
      </c>
      <c r="F6367" s="6" t="s">
        <v>3269</v>
      </c>
      <c r="G6367" s="6" t="s">
        <v>4996</v>
      </c>
      <c r="H6367" s="6" t="s">
        <v>5149</v>
      </c>
      <c r="I6367" s="6" t="s">
        <v>5148</v>
      </c>
      <c r="J6367" s="6" t="s">
        <v>5</v>
      </c>
      <c r="K6367" s="7">
        <v>0.33</v>
      </c>
      <c r="L6367" s="7">
        <f>IFERROR(VLOOKUP(SiscoTable[[#This Row],[Código]],Hoja2!A:B,2,0)*SiscoTable[[#This Row],[Provta(Uns)]],0)</f>
        <v>6.4680000000000009</v>
      </c>
      <c r="M6367" s="7">
        <v>0</v>
      </c>
      <c r="N6367" s="7">
        <v>0</v>
      </c>
      <c r="O6367" s="7">
        <f>IFERROR(VLOOKUP(SiscoTable[[#This Row],[Código]],Hoja2!A:B,2,0)*SiscoTable[[#This Row],[Stock_actual]],0)</f>
        <v>0</v>
      </c>
      <c r="P6367" s="6" t="s">
        <v>7</v>
      </c>
      <c r="Q6367" s="7">
        <v>0</v>
      </c>
      <c r="R6367" s="7">
        <v>0</v>
      </c>
      <c r="S6367" s="7" t="s">
        <v>11928</v>
      </c>
      <c r="BI6367"/>
      <c r="BJ6367"/>
    </row>
    <row r="6368" spans="2:62" x14ac:dyDescent="0.4">
      <c r="B6368" s="1">
        <v>28536</v>
      </c>
      <c r="C6368" s="6" t="s">
        <v>30</v>
      </c>
      <c r="D6368" s="6" t="s">
        <v>8</v>
      </c>
      <c r="E6368" s="6" t="s">
        <v>3268</v>
      </c>
      <c r="F6368" s="6" t="s">
        <v>8283</v>
      </c>
      <c r="G6368" s="6" t="s">
        <v>8321</v>
      </c>
      <c r="H6368" s="6" t="s">
        <v>5149</v>
      </c>
      <c r="I6368" s="6" t="s">
        <v>8379</v>
      </c>
      <c r="J6368" s="6" t="s">
        <v>5</v>
      </c>
      <c r="K6368" s="7">
        <v>6.17</v>
      </c>
      <c r="L6368" s="7">
        <f>IFERROR(VLOOKUP(SiscoTable[[#This Row],[Código]],Hoja2!A:B,2,0)*SiscoTable[[#This Row],[Provta(Uns)]],0)</f>
        <v>91.316000000000003</v>
      </c>
      <c r="M6368" s="7">
        <v>0</v>
      </c>
      <c r="N6368" s="7">
        <v>0</v>
      </c>
      <c r="O6368" s="7">
        <f>IFERROR(VLOOKUP(SiscoTable[[#This Row],[Código]],Hoja2!A:B,2,0)*SiscoTable[[#This Row],[Stock_actual]],0)</f>
        <v>0</v>
      </c>
      <c r="P6368" s="6" t="s">
        <v>7</v>
      </c>
      <c r="Q6368" s="7">
        <v>7</v>
      </c>
      <c r="R6368" s="7">
        <v>12.6</v>
      </c>
      <c r="S6368" s="7" t="s">
        <v>11928</v>
      </c>
      <c r="BI6368"/>
      <c r="BJ6368"/>
    </row>
    <row r="6369" spans="2:62" x14ac:dyDescent="0.4">
      <c r="B6369" s="1">
        <v>28537</v>
      </c>
      <c r="C6369" s="6" t="s">
        <v>30</v>
      </c>
      <c r="D6369" s="6" t="s">
        <v>8</v>
      </c>
      <c r="E6369" s="6" t="s">
        <v>3268</v>
      </c>
      <c r="F6369" s="6" t="s">
        <v>8283</v>
      </c>
      <c r="G6369" s="6" t="s">
        <v>8321</v>
      </c>
      <c r="H6369" s="6" t="s">
        <v>5149</v>
      </c>
      <c r="I6369" s="6" t="s">
        <v>8380</v>
      </c>
      <c r="J6369" s="6" t="s">
        <v>5</v>
      </c>
      <c r="K6369" s="7">
        <v>4.5</v>
      </c>
      <c r="L6369" s="7">
        <f>IFERROR(VLOOKUP(SiscoTable[[#This Row],[Código]],Hoja2!A:B,2,0)*SiscoTable[[#This Row],[Provta(Uns)]],0)</f>
        <v>63.9</v>
      </c>
      <c r="M6369" s="7">
        <v>0</v>
      </c>
      <c r="N6369" s="7">
        <v>0</v>
      </c>
      <c r="O6369" s="7">
        <f>IFERROR(VLOOKUP(SiscoTable[[#This Row],[Código]],Hoja2!A:B,2,0)*SiscoTable[[#This Row],[Stock_actual]],0)</f>
        <v>0</v>
      </c>
      <c r="P6369" s="6" t="s">
        <v>7</v>
      </c>
      <c r="Q6369" s="7">
        <v>5</v>
      </c>
      <c r="R6369" s="7">
        <v>9</v>
      </c>
      <c r="S6369" s="7" t="s">
        <v>11928</v>
      </c>
      <c r="BI6369"/>
      <c r="BJ6369"/>
    </row>
    <row r="6370" spans="2:62" x14ac:dyDescent="0.4">
      <c r="B6370" s="1">
        <v>28538</v>
      </c>
      <c r="C6370" s="6" t="s">
        <v>8</v>
      </c>
      <c r="D6370" s="6" t="s">
        <v>8</v>
      </c>
      <c r="E6370" s="6" t="s">
        <v>3268</v>
      </c>
      <c r="F6370" s="6" t="s">
        <v>3269</v>
      </c>
      <c r="G6370" s="6" t="s">
        <v>4996</v>
      </c>
      <c r="H6370" s="6" t="s">
        <v>5149</v>
      </c>
      <c r="I6370" s="6" t="s">
        <v>5150</v>
      </c>
      <c r="J6370" s="6" t="s">
        <v>5</v>
      </c>
      <c r="K6370" s="7">
        <v>0</v>
      </c>
      <c r="L6370" s="7">
        <f>IFERROR(VLOOKUP(SiscoTable[[#This Row],[Código]],Hoja2!A:B,2,0)*SiscoTable[[#This Row],[Provta(Uns)]],0)</f>
        <v>0</v>
      </c>
      <c r="M6370" s="7">
        <v>0</v>
      </c>
      <c r="N6370" s="7">
        <v>0</v>
      </c>
      <c r="O6370" s="7">
        <f>IFERROR(VLOOKUP(SiscoTable[[#This Row],[Código]],Hoja2!A:B,2,0)*SiscoTable[[#This Row],[Stock_actual]],0)</f>
        <v>0</v>
      </c>
      <c r="P6370" s="6" t="s">
        <v>7</v>
      </c>
      <c r="Q6370" s="7">
        <v>0</v>
      </c>
      <c r="R6370" s="7">
        <v>0</v>
      </c>
      <c r="S6370" s="7" t="s">
        <v>11928</v>
      </c>
      <c r="BI6370"/>
      <c r="BJ6370"/>
    </row>
    <row r="6371" spans="2:62" x14ac:dyDescent="0.4">
      <c r="B6371" s="1">
        <v>28539</v>
      </c>
      <c r="C6371" s="6" t="s">
        <v>8</v>
      </c>
      <c r="D6371" s="6" t="s">
        <v>8</v>
      </c>
      <c r="E6371" s="6" t="s">
        <v>3268</v>
      </c>
      <c r="F6371" s="6" t="s">
        <v>3269</v>
      </c>
      <c r="G6371" s="6" t="s">
        <v>4996</v>
      </c>
      <c r="H6371" s="6" t="s">
        <v>5149</v>
      </c>
      <c r="I6371" s="6" t="s">
        <v>5151</v>
      </c>
      <c r="J6371" s="6" t="s">
        <v>5</v>
      </c>
      <c r="K6371" s="7">
        <v>0.33</v>
      </c>
      <c r="L6371" s="7">
        <f>IFERROR(VLOOKUP(SiscoTable[[#This Row],[Código]],Hoja2!A:B,2,0)*SiscoTable[[#This Row],[Provta(Uns)]],0)</f>
        <v>6.4680000000000009</v>
      </c>
      <c r="M6371" s="7">
        <v>0</v>
      </c>
      <c r="N6371" s="7">
        <v>7</v>
      </c>
      <c r="O6371" s="7">
        <f>IFERROR(VLOOKUP(SiscoTable[[#This Row],[Código]],Hoja2!A:B,2,0)*SiscoTable[[#This Row],[Stock_actual]],0)</f>
        <v>137.20000000000002</v>
      </c>
      <c r="P6371" s="6" t="s">
        <v>2138</v>
      </c>
      <c r="Q6371" s="7">
        <v>0</v>
      </c>
      <c r="R6371" s="7">
        <v>0</v>
      </c>
      <c r="S6371" s="7" t="s">
        <v>11928</v>
      </c>
      <c r="BI6371"/>
      <c r="BJ6371"/>
    </row>
    <row r="6372" spans="2:62" x14ac:dyDescent="0.4">
      <c r="B6372" s="1">
        <v>28540</v>
      </c>
      <c r="C6372" s="6" t="s">
        <v>8</v>
      </c>
      <c r="D6372" s="6" t="s">
        <v>8</v>
      </c>
      <c r="E6372" s="6" t="s">
        <v>3268</v>
      </c>
      <c r="F6372" s="6" t="s">
        <v>3269</v>
      </c>
      <c r="G6372" s="6" t="s">
        <v>4996</v>
      </c>
      <c r="H6372" s="6" t="s">
        <v>5149</v>
      </c>
      <c r="I6372" s="6" t="s">
        <v>5152</v>
      </c>
      <c r="J6372" s="6" t="s">
        <v>5</v>
      </c>
      <c r="K6372" s="7">
        <v>1.33</v>
      </c>
      <c r="L6372" s="7">
        <f>IFERROR(VLOOKUP(SiscoTable[[#This Row],[Código]],Hoja2!A:B,2,0)*SiscoTable[[#This Row],[Provta(Uns)]],0)</f>
        <v>33.25</v>
      </c>
      <c r="M6372" s="7">
        <v>0</v>
      </c>
      <c r="N6372" s="7">
        <v>1</v>
      </c>
      <c r="O6372" s="7">
        <f>IFERROR(VLOOKUP(SiscoTable[[#This Row],[Código]],Hoja2!A:B,2,0)*SiscoTable[[#This Row],[Stock_actual]],0)</f>
        <v>25</v>
      </c>
      <c r="P6372" s="6" t="s">
        <v>119</v>
      </c>
      <c r="Q6372" s="7">
        <v>1</v>
      </c>
      <c r="R6372" s="7">
        <v>2.4</v>
      </c>
      <c r="S6372" s="7" t="s">
        <v>11928</v>
      </c>
      <c r="BI6372"/>
      <c r="BJ6372"/>
    </row>
    <row r="6373" spans="2:62" x14ac:dyDescent="0.4">
      <c r="B6373" s="1">
        <v>28541</v>
      </c>
      <c r="C6373" s="6" t="s">
        <v>25</v>
      </c>
      <c r="D6373" s="6" t="s">
        <v>30</v>
      </c>
      <c r="E6373" s="6" t="s">
        <v>3268</v>
      </c>
      <c r="F6373" s="6" t="s">
        <v>7197</v>
      </c>
      <c r="G6373" s="6" t="s">
        <v>7388</v>
      </c>
      <c r="H6373" s="6" t="s">
        <v>7411</v>
      </c>
      <c r="I6373" s="6" t="s">
        <v>7410</v>
      </c>
      <c r="J6373" s="6" t="s">
        <v>5</v>
      </c>
      <c r="K6373" s="7">
        <v>15.5</v>
      </c>
      <c r="L6373" s="7">
        <f>IFERROR(VLOOKUP(SiscoTable[[#This Row],[Código]],Hoja2!A:B,2,0)*SiscoTable[[#This Row],[Provta(Uns)]],0)</f>
        <v>179.79999999999998</v>
      </c>
      <c r="M6373" s="7">
        <v>24</v>
      </c>
      <c r="N6373" s="7">
        <v>2</v>
      </c>
      <c r="O6373" s="7">
        <f>IFERROR(VLOOKUP(SiscoTable[[#This Row],[Código]],Hoja2!A:B,2,0)*SiscoTable[[#This Row],[Stock_actual]],0)</f>
        <v>23.2</v>
      </c>
      <c r="P6373" s="6" t="s">
        <v>107</v>
      </c>
      <c r="Q6373" s="7">
        <v>17</v>
      </c>
      <c r="R6373" s="7">
        <v>7.2800000000000011</v>
      </c>
      <c r="S6373" s="7" t="s">
        <v>11928</v>
      </c>
      <c r="BI6373"/>
      <c r="BJ6373"/>
    </row>
    <row r="6374" spans="2:62" x14ac:dyDescent="0.4">
      <c r="B6374" s="1">
        <v>28542</v>
      </c>
      <c r="C6374" s="6" t="s">
        <v>25</v>
      </c>
      <c r="D6374" s="6" t="s">
        <v>30</v>
      </c>
      <c r="E6374" s="6" t="s">
        <v>3268</v>
      </c>
      <c r="F6374" s="6" t="s">
        <v>7197</v>
      </c>
      <c r="G6374" s="6" t="s">
        <v>7388</v>
      </c>
      <c r="H6374" s="6" t="s">
        <v>7411</v>
      </c>
      <c r="I6374" s="6" t="s">
        <v>7412</v>
      </c>
      <c r="J6374" s="6" t="s">
        <v>5</v>
      </c>
      <c r="K6374" s="7">
        <v>16.170000000000002</v>
      </c>
      <c r="L6374" s="7">
        <f>IFERROR(VLOOKUP(SiscoTable[[#This Row],[Código]],Hoja2!A:B,2,0)*SiscoTable[[#This Row],[Provta(Uns)]],0)</f>
        <v>187.572</v>
      </c>
      <c r="M6374" s="7">
        <v>24</v>
      </c>
      <c r="N6374" s="7">
        <v>0</v>
      </c>
      <c r="O6374" s="7">
        <f>IFERROR(VLOOKUP(SiscoTable[[#This Row],[Código]],Hoja2!A:B,2,0)*SiscoTable[[#This Row],[Stock_actual]],0)</f>
        <v>0</v>
      </c>
      <c r="P6374" s="6" t="s">
        <v>7</v>
      </c>
      <c r="Q6374" s="7">
        <v>18</v>
      </c>
      <c r="R6374" s="7">
        <v>8.4000000000000057</v>
      </c>
      <c r="S6374" s="7" t="s">
        <v>11928</v>
      </c>
      <c r="BI6374"/>
      <c r="BJ6374"/>
    </row>
    <row r="6375" spans="2:62" x14ac:dyDescent="0.4">
      <c r="B6375" s="1">
        <v>28543</v>
      </c>
      <c r="C6375" s="6" t="s">
        <v>30</v>
      </c>
      <c r="D6375" s="6" t="s">
        <v>30</v>
      </c>
      <c r="E6375" s="6" t="s">
        <v>3268</v>
      </c>
      <c r="F6375" s="6" t="s">
        <v>7197</v>
      </c>
      <c r="G6375" s="6" t="s">
        <v>7388</v>
      </c>
      <c r="H6375" s="6" t="s">
        <v>7411</v>
      </c>
      <c r="I6375" s="6" t="s">
        <v>7452</v>
      </c>
      <c r="J6375" s="6" t="s">
        <v>5</v>
      </c>
      <c r="K6375" s="7">
        <v>6</v>
      </c>
      <c r="L6375" s="7">
        <f>IFERROR(VLOOKUP(SiscoTable[[#This Row],[Código]],Hoja2!A:B,2,0)*SiscoTable[[#This Row],[Provta(Uns)]],0)</f>
        <v>69.599999999999994</v>
      </c>
      <c r="M6375" s="7">
        <v>12</v>
      </c>
      <c r="N6375" s="7">
        <v>0</v>
      </c>
      <c r="O6375" s="7">
        <f>IFERROR(VLOOKUP(SiscoTable[[#This Row],[Código]],Hoja2!A:B,2,0)*SiscoTable[[#This Row],[Stock_actual]],0)</f>
        <v>0</v>
      </c>
      <c r="P6375" s="6" t="s">
        <v>7</v>
      </c>
      <c r="Q6375" s="7">
        <v>7</v>
      </c>
      <c r="R6375" s="7">
        <v>0</v>
      </c>
      <c r="S6375" s="7" t="s">
        <v>11928</v>
      </c>
      <c r="BI6375"/>
      <c r="BJ6375"/>
    </row>
    <row r="6376" spans="2:62" x14ac:dyDescent="0.4">
      <c r="B6376" s="1">
        <v>28544</v>
      </c>
      <c r="C6376" s="6" t="s">
        <v>30</v>
      </c>
      <c r="D6376" s="6" t="s">
        <v>30</v>
      </c>
      <c r="E6376" s="6" t="s">
        <v>8482</v>
      </c>
      <c r="F6376" s="6" t="s">
        <v>10720</v>
      </c>
      <c r="G6376" s="6" t="s">
        <v>10721</v>
      </c>
      <c r="H6376" s="6" t="s">
        <v>10734</v>
      </c>
      <c r="I6376" s="6" t="s">
        <v>10803</v>
      </c>
      <c r="J6376" s="6" t="s">
        <v>5</v>
      </c>
      <c r="K6376" s="7">
        <v>9</v>
      </c>
      <c r="L6376" s="7">
        <f>IFERROR(VLOOKUP(SiscoTable[[#This Row],[Código]],Hoja2!A:B,2,0)*SiscoTable[[#This Row],[Provta(Uns)]],0)</f>
        <v>145.79999999999998</v>
      </c>
      <c r="M6376" s="7">
        <v>0</v>
      </c>
      <c r="N6376" s="7">
        <v>17</v>
      </c>
      <c r="O6376" s="7">
        <f>IFERROR(VLOOKUP(SiscoTable[[#This Row],[Código]],Hoja2!A:B,2,0)*SiscoTable[[#This Row],[Stock_actual]],0)</f>
        <v>275.39999999999998</v>
      </c>
      <c r="P6376" s="6" t="s">
        <v>1267</v>
      </c>
      <c r="Q6376" s="7">
        <v>10</v>
      </c>
      <c r="R6376" s="7">
        <v>0</v>
      </c>
      <c r="S6376" s="7" t="s">
        <v>11926</v>
      </c>
      <c r="BI6376"/>
      <c r="BJ6376"/>
    </row>
    <row r="6377" spans="2:62" x14ac:dyDescent="0.4">
      <c r="B6377" s="1">
        <v>28545</v>
      </c>
      <c r="C6377" s="6" t="s">
        <v>30</v>
      </c>
      <c r="D6377" s="6" t="s">
        <v>30</v>
      </c>
      <c r="E6377" s="6" t="s">
        <v>8482</v>
      </c>
      <c r="F6377" s="6" t="s">
        <v>10720</v>
      </c>
      <c r="G6377" s="6" t="s">
        <v>10721</v>
      </c>
      <c r="H6377" s="6" t="s">
        <v>10734</v>
      </c>
      <c r="I6377" s="6" t="s">
        <v>10804</v>
      </c>
      <c r="J6377" s="6" t="s">
        <v>5</v>
      </c>
      <c r="K6377" s="7">
        <v>8.5</v>
      </c>
      <c r="L6377" s="7">
        <f>IFERROR(VLOOKUP(SiscoTable[[#This Row],[Código]],Hoja2!A:B,2,0)*SiscoTable[[#This Row],[Provta(Uns)]],0)</f>
        <v>123.25</v>
      </c>
      <c r="M6377" s="7">
        <v>12</v>
      </c>
      <c r="N6377" s="7">
        <v>8</v>
      </c>
      <c r="O6377" s="7">
        <f>IFERROR(VLOOKUP(SiscoTable[[#This Row],[Código]],Hoja2!A:B,2,0)*SiscoTable[[#This Row],[Stock_actual]],0)</f>
        <v>116</v>
      </c>
      <c r="P6377" s="6" t="s">
        <v>474</v>
      </c>
      <c r="Q6377" s="7">
        <v>9</v>
      </c>
      <c r="R6377" s="7">
        <v>4.9200000000000017</v>
      </c>
      <c r="S6377" s="7" t="s">
        <v>11926</v>
      </c>
      <c r="BI6377"/>
      <c r="BJ6377"/>
    </row>
    <row r="6378" spans="2:62" x14ac:dyDescent="0.4">
      <c r="B6378" s="1">
        <v>28546</v>
      </c>
      <c r="C6378" s="6" t="s">
        <v>30</v>
      </c>
      <c r="D6378" s="6" t="s">
        <v>30</v>
      </c>
      <c r="E6378" s="6" t="s">
        <v>8482</v>
      </c>
      <c r="F6378" s="6" t="s">
        <v>10720</v>
      </c>
      <c r="G6378" s="6" t="s">
        <v>10721</v>
      </c>
      <c r="H6378" s="6" t="s">
        <v>10734</v>
      </c>
      <c r="I6378" s="6" t="s">
        <v>10805</v>
      </c>
      <c r="J6378" s="6" t="s">
        <v>5</v>
      </c>
      <c r="K6378" s="7">
        <v>11.5</v>
      </c>
      <c r="L6378" s="7">
        <f>IFERROR(VLOOKUP(SiscoTable[[#This Row],[Código]],Hoja2!A:B,2,0)*SiscoTable[[#This Row],[Provta(Uns)]],0)</f>
        <v>149.5</v>
      </c>
      <c r="M6378" s="7">
        <v>24</v>
      </c>
      <c r="N6378" s="7">
        <v>33</v>
      </c>
      <c r="O6378" s="7">
        <f>IFERROR(VLOOKUP(SiscoTable[[#This Row],[Código]],Hoja2!A:B,2,0)*SiscoTable[[#This Row],[Stock_actual]],0)</f>
        <v>429</v>
      </c>
      <c r="P6378" s="6" t="s">
        <v>3509</v>
      </c>
      <c r="Q6378" s="7">
        <v>13</v>
      </c>
      <c r="R6378" s="7">
        <v>0</v>
      </c>
      <c r="S6378" s="7" t="s">
        <v>11926</v>
      </c>
      <c r="BI6378"/>
      <c r="BJ6378"/>
    </row>
    <row r="6379" spans="2:62" x14ac:dyDescent="0.4">
      <c r="B6379" s="1">
        <v>28547</v>
      </c>
      <c r="C6379" s="6" t="s">
        <v>30</v>
      </c>
      <c r="D6379" s="6" t="s">
        <v>30</v>
      </c>
      <c r="E6379" s="6" t="s">
        <v>8482</v>
      </c>
      <c r="F6379" s="6" t="s">
        <v>10720</v>
      </c>
      <c r="G6379" s="6" t="s">
        <v>10721</v>
      </c>
      <c r="H6379" s="6" t="s">
        <v>10734</v>
      </c>
      <c r="I6379" s="6" t="s">
        <v>10806</v>
      </c>
      <c r="J6379" s="6" t="s">
        <v>5</v>
      </c>
      <c r="K6379" s="7">
        <v>9</v>
      </c>
      <c r="L6379" s="7">
        <f>IFERROR(VLOOKUP(SiscoTable[[#This Row],[Código]],Hoja2!A:B,2,0)*SiscoTable[[#This Row],[Provta(Uns)]],0)</f>
        <v>108</v>
      </c>
      <c r="M6379" s="7">
        <v>24</v>
      </c>
      <c r="N6379" s="7">
        <v>3</v>
      </c>
      <c r="O6379" s="7">
        <f>IFERROR(VLOOKUP(SiscoTable[[#This Row],[Código]],Hoja2!A:B,2,0)*SiscoTable[[#This Row],[Stock_actual]],0)</f>
        <v>36</v>
      </c>
      <c r="P6379" s="6" t="s">
        <v>124</v>
      </c>
      <c r="Q6379" s="7">
        <v>10</v>
      </c>
      <c r="R6379" s="7">
        <v>0</v>
      </c>
      <c r="S6379" s="7" t="s">
        <v>11926</v>
      </c>
      <c r="BI6379"/>
      <c r="BJ6379"/>
    </row>
    <row r="6380" spans="2:62" x14ac:dyDescent="0.4">
      <c r="B6380" s="1">
        <v>28548</v>
      </c>
      <c r="C6380" s="6" t="s">
        <v>30</v>
      </c>
      <c r="D6380" s="6" t="s">
        <v>30</v>
      </c>
      <c r="E6380" s="6" t="s">
        <v>8482</v>
      </c>
      <c r="F6380" s="6" t="s">
        <v>10720</v>
      </c>
      <c r="G6380" s="6" t="s">
        <v>10721</v>
      </c>
      <c r="H6380" s="6" t="s">
        <v>10734</v>
      </c>
      <c r="I6380" s="6" t="s">
        <v>10807</v>
      </c>
      <c r="J6380" s="6" t="s">
        <v>5</v>
      </c>
      <c r="K6380" s="7">
        <v>5.83</v>
      </c>
      <c r="L6380" s="7">
        <f>IFERROR(VLOOKUP(SiscoTable[[#This Row],[Código]],Hoja2!A:B,2,0)*SiscoTable[[#This Row],[Provta(Uns)]],0)</f>
        <v>81.62</v>
      </c>
      <c r="M6380" s="7">
        <v>0</v>
      </c>
      <c r="N6380" s="7">
        <v>14</v>
      </c>
      <c r="O6380" s="7">
        <f>IFERROR(VLOOKUP(SiscoTable[[#This Row],[Código]],Hoja2!A:B,2,0)*SiscoTable[[#This Row],[Stock_actual]],0)</f>
        <v>196</v>
      </c>
      <c r="P6380" s="6" t="s">
        <v>598</v>
      </c>
      <c r="Q6380" s="7">
        <v>6</v>
      </c>
      <c r="R6380" s="7">
        <v>0</v>
      </c>
      <c r="S6380" s="7" t="s">
        <v>11926</v>
      </c>
      <c r="BI6380"/>
      <c r="BJ6380"/>
    </row>
    <row r="6381" spans="2:62" x14ac:dyDescent="0.4">
      <c r="B6381" s="1">
        <v>28549</v>
      </c>
      <c r="C6381" s="6" t="s">
        <v>25</v>
      </c>
      <c r="D6381" s="6" t="s">
        <v>30</v>
      </c>
      <c r="E6381" s="6" t="s">
        <v>8482</v>
      </c>
      <c r="F6381" s="6" t="s">
        <v>10720</v>
      </c>
      <c r="G6381" s="6" t="s">
        <v>10721</v>
      </c>
      <c r="H6381" s="6" t="s">
        <v>10734</v>
      </c>
      <c r="I6381" s="6" t="s">
        <v>10740</v>
      </c>
      <c r="J6381" s="6" t="s">
        <v>5</v>
      </c>
      <c r="K6381" s="7">
        <v>18.329999999999998</v>
      </c>
      <c r="L6381" s="7">
        <f>IFERROR(VLOOKUP(SiscoTable[[#This Row],[Código]],Hoja2!A:B,2,0)*SiscoTable[[#This Row],[Provta(Uns)]],0)</f>
        <v>181.46699999999998</v>
      </c>
      <c r="M6381" s="7">
        <v>48</v>
      </c>
      <c r="N6381" s="7">
        <v>4</v>
      </c>
      <c r="O6381" s="7">
        <f>IFERROR(VLOOKUP(SiscoTable[[#This Row],[Código]],Hoja2!A:B,2,0)*SiscoTable[[#This Row],[Stock_actual]],0)</f>
        <v>39.6</v>
      </c>
      <c r="P6381" s="6" t="s">
        <v>29</v>
      </c>
      <c r="Q6381" s="7">
        <v>20</v>
      </c>
      <c r="R6381" s="7">
        <v>0</v>
      </c>
      <c r="S6381" s="7" t="s">
        <v>11926</v>
      </c>
      <c r="BI6381"/>
      <c r="BJ6381"/>
    </row>
    <row r="6382" spans="2:62" x14ac:dyDescent="0.4">
      <c r="B6382" s="1">
        <v>28550</v>
      </c>
      <c r="C6382" s="6" t="s">
        <v>30</v>
      </c>
      <c r="D6382" s="6" t="s">
        <v>8</v>
      </c>
      <c r="E6382" s="6" t="s">
        <v>8482</v>
      </c>
      <c r="F6382" s="6" t="s">
        <v>10720</v>
      </c>
      <c r="G6382" s="6" t="s">
        <v>10721</v>
      </c>
      <c r="H6382" s="6" t="s">
        <v>10734</v>
      </c>
      <c r="I6382" s="6" t="s">
        <v>10808</v>
      </c>
      <c r="J6382" s="6" t="s">
        <v>5</v>
      </c>
      <c r="K6382" s="7">
        <v>6.17</v>
      </c>
      <c r="L6382" s="7">
        <f>IFERROR(VLOOKUP(SiscoTable[[#This Row],[Código]],Hoja2!A:B,2,0)*SiscoTable[[#This Row],[Provta(Uns)]],0)</f>
        <v>86.38</v>
      </c>
      <c r="M6382" s="7">
        <v>0</v>
      </c>
      <c r="N6382" s="7">
        <v>9</v>
      </c>
      <c r="O6382" s="7">
        <f>IFERROR(VLOOKUP(SiscoTable[[#This Row],[Código]],Hoja2!A:B,2,0)*SiscoTable[[#This Row],[Stock_actual]],0)</f>
        <v>126</v>
      </c>
      <c r="P6382" s="6" t="s">
        <v>485</v>
      </c>
      <c r="Q6382" s="7">
        <v>7</v>
      </c>
      <c r="R6382" s="7">
        <v>0</v>
      </c>
      <c r="S6382" s="7" t="s">
        <v>11926</v>
      </c>
      <c r="BI6382"/>
      <c r="BJ6382"/>
    </row>
    <row r="6383" spans="2:62" x14ac:dyDescent="0.4">
      <c r="B6383" s="1">
        <v>28551</v>
      </c>
      <c r="C6383" s="6" t="s">
        <v>30</v>
      </c>
      <c r="D6383" s="6" t="s">
        <v>30</v>
      </c>
      <c r="E6383" s="6" t="s">
        <v>8482</v>
      </c>
      <c r="F6383" s="6" t="s">
        <v>10720</v>
      </c>
      <c r="G6383" s="6" t="s">
        <v>10721</v>
      </c>
      <c r="H6383" s="6" t="s">
        <v>10734</v>
      </c>
      <c r="I6383" s="6" t="s">
        <v>10809</v>
      </c>
      <c r="J6383" s="6" t="s">
        <v>5</v>
      </c>
      <c r="K6383" s="7">
        <v>17.329999999999998</v>
      </c>
      <c r="L6383" s="7">
        <f>IFERROR(VLOOKUP(SiscoTable[[#This Row],[Código]],Hoja2!A:B,2,0)*SiscoTable[[#This Row],[Provta(Uns)]],0)</f>
        <v>103.97999999999999</v>
      </c>
      <c r="M6383" s="7">
        <v>36</v>
      </c>
      <c r="N6383" s="7">
        <v>7</v>
      </c>
      <c r="O6383" s="7">
        <f>IFERROR(VLOOKUP(SiscoTable[[#This Row],[Código]],Hoja2!A:B,2,0)*SiscoTable[[#This Row],[Stock_actual]],0)</f>
        <v>42</v>
      </c>
      <c r="P6383" s="6" t="s">
        <v>181</v>
      </c>
      <c r="Q6383" s="7">
        <v>19</v>
      </c>
      <c r="R6383" s="7">
        <v>0</v>
      </c>
      <c r="S6383" s="7" t="s">
        <v>11926</v>
      </c>
      <c r="BI6383"/>
      <c r="BJ6383"/>
    </row>
    <row r="6384" spans="2:62" x14ac:dyDescent="0.4">
      <c r="B6384" s="1">
        <v>28552</v>
      </c>
      <c r="C6384" s="6" t="s">
        <v>30</v>
      </c>
      <c r="D6384" s="6" t="s">
        <v>30</v>
      </c>
      <c r="E6384" s="6" t="s">
        <v>8482</v>
      </c>
      <c r="F6384" s="6" t="s">
        <v>10720</v>
      </c>
      <c r="G6384" s="6" t="s">
        <v>10721</v>
      </c>
      <c r="H6384" s="6" t="s">
        <v>10734</v>
      </c>
      <c r="I6384" s="6" t="s">
        <v>10810</v>
      </c>
      <c r="J6384" s="6" t="s">
        <v>5</v>
      </c>
      <c r="K6384" s="7">
        <v>9</v>
      </c>
      <c r="L6384" s="7">
        <f>IFERROR(VLOOKUP(SiscoTable[[#This Row],[Código]],Hoja2!A:B,2,0)*SiscoTable[[#This Row],[Provta(Uns)]],0)</f>
        <v>116.10000000000001</v>
      </c>
      <c r="M6384" s="7">
        <v>24</v>
      </c>
      <c r="N6384" s="7">
        <v>1</v>
      </c>
      <c r="O6384" s="7">
        <f>IFERROR(VLOOKUP(SiscoTable[[#This Row],[Código]],Hoja2!A:B,2,0)*SiscoTable[[#This Row],[Stock_actual]],0)</f>
        <v>12.9</v>
      </c>
      <c r="P6384" s="6" t="s">
        <v>82</v>
      </c>
      <c r="Q6384" s="7">
        <v>10</v>
      </c>
      <c r="R6384" s="7">
        <v>0</v>
      </c>
      <c r="S6384" s="7" t="s">
        <v>11926</v>
      </c>
      <c r="BI6384"/>
      <c r="BJ6384"/>
    </row>
    <row r="6385" spans="2:62" x14ac:dyDescent="0.4">
      <c r="B6385" s="1">
        <v>28553</v>
      </c>
      <c r="C6385" s="6" t="s">
        <v>25</v>
      </c>
      <c r="D6385" s="6" t="s">
        <v>30</v>
      </c>
      <c r="E6385" s="6" t="s">
        <v>3268</v>
      </c>
      <c r="F6385" s="6" t="s">
        <v>6059</v>
      </c>
      <c r="G6385" s="6" t="s">
        <v>6084</v>
      </c>
      <c r="H6385" s="6" t="s">
        <v>6065</v>
      </c>
      <c r="I6385" s="6" t="s">
        <v>6108</v>
      </c>
      <c r="J6385" s="6" t="s">
        <v>4430</v>
      </c>
      <c r="K6385" s="7">
        <v>3.5</v>
      </c>
      <c r="L6385" s="7">
        <f>IFERROR(VLOOKUP(SiscoTable[[#This Row],[Código]],Hoja2!A:B,2,0)*SiscoTable[[#This Row],[Provta(Uns)]],0)</f>
        <v>171.5</v>
      </c>
      <c r="M6385" s="7">
        <v>0</v>
      </c>
      <c r="N6385" s="7">
        <v>0</v>
      </c>
      <c r="O6385" s="7">
        <f>IFERROR(VLOOKUP(SiscoTable[[#This Row],[Código]],Hoja2!A:B,2,0)*SiscoTable[[#This Row],[Stock_actual]],0)</f>
        <v>0</v>
      </c>
      <c r="P6385" s="6" t="s">
        <v>7</v>
      </c>
      <c r="Q6385" s="7">
        <v>4</v>
      </c>
      <c r="R6385" s="7">
        <v>7.1999999999999993</v>
      </c>
      <c r="S6385" s="7" t="s">
        <v>11925</v>
      </c>
      <c r="BI6385"/>
      <c r="BJ6385"/>
    </row>
    <row r="6386" spans="2:62" x14ac:dyDescent="0.4">
      <c r="B6386" s="1">
        <v>28554</v>
      </c>
      <c r="C6386" s="6" t="s">
        <v>25</v>
      </c>
      <c r="D6386" s="6" t="s">
        <v>30</v>
      </c>
      <c r="E6386" s="6" t="s">
        <v>469</v>
      </c>
      <c r="F6386" s="6" t="s">
        <v>210</v>
      </c>
      <c r="G6386" s="6" t="s">
        <v>505</v>
      </c>
      <c r="H6386" s="6" t="s">
        <v>524</v>
      </c>
      <c r="I6386" s="6" t="s">
        <v>523</v>
      </c>
      <c r="J6386" s="6" t="s">
        <v>5</v>
      </c>
      <c r="K6386" s="7">
        <v>12.33</v>
      </c>
      <c r="L6386" s="34">
        <f>IFERROR(VLOOKUP(SiscoTable[[#This Row],[Código]],Hoja2!A:B,2,0)*SiscoTable[[#This Row],[Provta(Uns)]],0)</f>
        <v>228.10499999999999</v>
      </c>
      <c r="M6386" s="7">
        <v>0</v>
      </c>
      <c r="N6386" s="7">
        <v>36</v>
      </c>
      <c r="O6386" s="34">
        <f>IFERROR(VLOOKUP(SiscoTable[[#This Row],[Código]],Hoja2!A:B,2,0)*SiscoTable[[#This Row],[Stock_actual]],0)</f>
        <v>666</v>
      </c>
      <c r="P6386" s="6" t="s">
        <v>316</v>
      </c>
      <c r="Q6386" s="7">
        <v>14</v>
      </c>
      <c r="R6386" s="7">
        <v>0</v>
      </c>
      <c r="S6386" s="7" t="s">
        <v>11924</v>
      </c>
      <c r="BI6386"/>
      <c r="BJ6386"/>
    </row>
    <row r="6387" spans="2:62" x14ac:dyDescent="0.4">
      <c r="B6387" s="1">
        <v>28555</v>
      </c>
      <c r="C6387" s="6" t="s">
        <v>25</v>
      </c>
      <c r="D6387" s="6" t="s">
        <v>30</v>
      </c>
      <c r="E6387" s="6" t="s">
        <v>469</v>
      </c>
      <c r="F6387" s="6" t="s">
        <v>210</v>
      </c>
      <c r="G6387" s="6" t="s">
        <v>505</v>
      </c>
      <c r="H6387" s="6" t="s">
        <v>524</v>
      </c>
      <c r="I6387" s="6" t="s">
        <v>525</v>
      </c>
      <c r="J6387" s="6" t="s">
        <v>5</v>
      </c>
      <c r="K6387" s="7">
        <v>16.5</v>
      </c>
      <c r="L6387" s="34">
        <f>IFERROR(VLOOKUP(SiscoTable[[#This Row],[Código]],Hoja2!A:B,2,0)*SiscoTable[[#This Row],[Provta(Uns)]],0)</f>
        <v>326.7</v>
      </c>
      <c r="M6387" s="7">
        <v>0</v>
      </c>
      <c r="N6387" s="7">
        <v>35</v>
      </c>
      <c r="O6387" s="34">
        <f>IFERROR(VLOOKUP(SiscoTable[[#This Row],[Código]],Hoja2!A:B,2,0)*SiscoTable[[#This Row],[Stock_actual]],0)</f>
        <v>693</v>
      </c>
      <c r="P6387" s="6" t="s">
        <v>518</v>
      </c>
      <c r="Q6387" s="7">
        <v>18</v>
      </c>
      <c r="R6387" s="7">
        <v>0</v>
      </c>
      <c r="S6387" s="7" t="s">
        <v>11924</v>
      </c>
      <c r="BI6387"/>
      <c r="BJ6387"/>
    </row>
    <row r="6388" spans="2:62" x14ac:dyDescent="0.4">
      <c r="B6388" s="1">
        <v>28556</v>
      </c>
      <c r="C6388" s="6" t="s">
        <v>25</v>
      </c>
      <c r="D6388" s="6" t="s">
        <v>30</v>
      </c>
      <c r="E6388" s="6" t="s">
        <v>469</v>
      </c>
      <c r="F6388" s="6" t="s">
        <v>210</v>
      </c>
      <c r="G6388" s="6" t="s">
        <v>505</v>
      </c>
      <c r="H6388" s="6" t="s">
        <v>524</v>
      </c>
      <c r="I6388" s="6" t="s">
        <v>526</v>
      </c>
      <c r="J6388" s="6" t="s">
        <v>5</v>
      </c>
      <c r="K6388" s="7">
        <v>13.83</v>
      </c>
      <c r="L6388" s="34">
        <f>IFERROR(VLOOKUP(SiscoTable[[#This Row],[Código]],Hoja2!A:B,2,0)*SiscoTable[[#This Row],[Provta(Uns)]],0)</f>
        <v>255.85499999999999</v>
      </c>
      <c r="M6388" s="7">
        <v>0</v>
      </c>
      <c r="N6388" s="7">
        <v>41</v>
      </c>
      <c r="O6388" s="34">
        <f>IFERROR(VLOOKUP(SiscoTable[[#This Row],[Código]],Hoja2!A:B,2,0)*SiscoTable[[#This Row],[Stock_actual]],0)</f>
        <v>758.5</v>
      </c>
      <c r="P6388" s="6" t="s">
        <v>527</v>
      </c>
      <c r="Q6388" s="7">
        <v>15</v>
      </c>
      <c r="R6388" s="7">
        <v>0</v>
      </c>
      <c r="S6388" s="7" t="s">
        <v>11924</v>
      </c>
      <c r="BI6388"/>
      <c r="BJ6388"/>
    </row>
    <row r="6389" spans="2:62" x14ac:dyDescent="0.4">
      <c r="B6389" s="1">
        <v>28557</v>
      </c>
      <c r="C6389" s="6" t="s">
        <v>25</v>
      </c>
      <c r="D6389" s="6" t="s">
        <v>30</v>
      </c>
      <c r="E6389" s="6" t="s">
        <v>8482</v>
      </c>
      <c r="F6389" s="6" t="s">
        <v>10720</v>
      </c>
      <c r="G6389" s="6" t="s">
        <v>11105</v>
      </c>
      <c r="H6389" s="6" t="s">
        <v>11117</v>
      </c>
      <c r="I6389" s="6" t="s">
        <v>11153</v>
      </c>
      <c r="J6389" s="6" t="s">
        <v>5</v>
      </c>
      <c r="K6389" s="7">
        <v>20.83</v>
      </c>
      <c r="L6389" s="7">
        <f>IFERROR(VLOOKUP(SiscoTable[[#This Row],[Código]],Hoja2!A:B,2,0)*SiscoTable[[#This Row],[Provta(Uns)]],0)</f>
        <v>191.63599999999997</v>
      </c>
      <c r="M6389" s="7">
        <v>0</v>
      </c>
      <c r="N6389" s="7">
        <v>63</v>
      </c>
      <c r="O6389" s="7">
        <f>IFERROR(VLOOKUP(SiscoTable[[#This Row],[Código]],Hoja2!A:B,2,0)*SiscoTable[[#This Row],[Stock_actual]],0)</f>
        <v>579.59999999999991</v>
      </c>
      <c r="P6389" s="6" t="s">
        <v>92</v>
      </c>
      <c r="Q6389" s="7">
        <v>23</v>
      </c>
      <c r="R6389" s="7">
        <v>0</v>
      </c>
      <c r="S6389" s="7" t="s">
        <v>11926</v>
      </c>
      <c r="BI6389"/>
      <c r="BJ6389"/>
    </row>
    <row r="6390" spans="2:62" x14ac:dyDescent="0.4">
      <c r="B6390" s="1">
        <v>28558</v>
      </c>
      <c r="C6390" s="6" t="s">
        <v>30</v>
      </c>
      <c r="D6390" s="6" t="s">
        <v>8</v>
      </c>
      <c r="E6390" s="6" t="s">
        <v>8482</v>
      </c>
      <c r="F6390" s="6" t="s">
        <v>10720</v>
      </c>
      <c r="G6390" s="6" t="s">
        <v>11105</v>
      </c>
      <c r="H6390" s="6" t="s">
        <v>11117</v>
      </c>
      <c r="I6390" s="6" t="s">
        <v>11190</v>
      </c>
      <c r="J6390" s="6" t="s">
        <v>5</v>
      </c>
      <c r="K6390" s="7">
        <v>0</v>
      </c>
      <c r="L6390" s="7">
        <f>IFERROR(VLOOKUP(SiscoTable[[#This Row],[Código]],Hoja2!A:B,2,0)*SiscoTable[[#This Row],[Provta(Uns)]],0)</f>
        <v>0</v>
      </c>
      <c r="M6390" s="7">
        <v>48</v>
      </c>
      <c r="N6390" s="7">
        <v>0</v>
      </c>
      <c r="O6390" s="7">
        <f>IFERROR(VLOOKUP(SiscoTable[[#This Row],[Código]],Hoja2!A:B,2,0)*SiscoTable[[#This Row],[Stock_actual]],0)</f>
        <v>0</v>
      </c>
      <c r="P6390" s="6" t="s">
        <v>7</v>
      </c>
      <c r="Q6390" s="7">
        <v>0</v>
      </c>
      <c r="R6390" s="7">
        <v>0</v>
      </c>
      <c r="S6390" s="7" t="s">
        <v>11926</v>
      </c>
      <c r="BI6390"/>
      <c r="BJ6390"/>
    </row>
    <row r="6391" spans="2:62" x14ac:dyDescent="0.4">
      <c r="B6391" s="1">
        <v>28559</v>
      </c>
      <c r="C6391" s="6" t="s">
        <v>30</v>
      </c>
      <c r="D6391" s="6" t="s">
        <v>8</v>
      </c>
      <c r="E6391" s="6" t="s">
        <v>8482</v>
      </c>
      <c r="F6391" s="6" t="s">
        <v>9030</v>
      </c>
      <c r="G6391" s="6" t="s">
        <v>9299</v>
      </c>
      <c r="H6391" s="6" t="s">
        <v>9306</v>
      </c>
      <c r="I6391" s="6" t="s">
        <v>9412</v>
      </c>
      <c r="J6391" s="6" t="s">
        <v>5</v>
      </c>
      <c r="K6391" s="7">
        <v>1.83</v>
      </c>
      <c r="L6391" s="7">
        <f>IFERROR(VLOOKUP(SiscoTable[[#This Row],[Código]],Hoja2!A:B,2,0)*SiscoTable[[#This Row],[Provta(Uns)]],0)</f>
        <v>44.286000000000001</v>
      </c>
      <c r="M6391" s="7">
        <v>0</v>
      </c>
      <c r="N6391" s="7">
        <v>8</v>
      </c>
      <c r="O6391" s="7">
        <f>IFERROR(VLOOKUP(SiscoTable[[#This Row],[Código]],Hoja2!A:B,2,0)*SiscoTable[[#This Row],[Stock_actual]],0)</f>
        <v>193.6</v>
      </c>
      <c r="P6391" s="6" t="s">
        <v>522</v>
      </c>
      <c r="Q6391" s="7">
        <v>2</v>
      </c>
      <c r="R6391" s="7">
        <v>0</v>
      </c>
      <c r="S6391" s="7" t="s">
        <v>11926</v>
      </c>
      <c r="BI6391"/>
      <c r="BJ6391"/>
    </row>
    <row r="6392" spans="2:62" x14ac:dyDescent="0.4">
      <c r="B6392" s="1">
        <v>28560</v>
      </c>
      <c r="C6392" s="6" t="s">
        <v>8</v>
      </c>
      <c r="D6392" s="6" t="s">
        <v>8</v>
      </c>
      <c r="E6392" s="6" t="s">
        <v>8482</v>
      </c>
      <c r="F6392" s="6" t="s">
        <v>9030</v>
      </c>
      <c r="G6392" s="6" t="s">
        <v>9299</v>
      </c>
      <c r="H6392" s="6" t="s">
        <v>9306</v>
      </c>
      <c r="I6392" s="6" t="s">
        <v>9519</v>
      </c>
      <c r="J6392" s="6" t="s">
        <v>5</v>
      </c>
      <c r="K6392" s="7">
        <v>0.17</v>
      </c>
      <c r="L6392" s="7">
        <f>IFERROR(VLOOKUP(SiscoTable[[#This Row],[Código]],Hoja2!A:B,2,0)*SiscoTable[[#This Row],[Provta(Uns)]],0)</f>
        <v>6.6130000000000004</v>
      </c>
      <c r="M6392" s="7">
        <v>0</v>
      </c>
      <c r="N6392" s="7">
        <v>3</v>
      </c>
      <c r="O6392" s="7">
        <f>IFERROR(VLOOKUP(SiscoTable[[#This Row],[Código]],Hoja2!A:B,2,0)*SiscoTable[[#This Row],[Stock_actual]],0)</f>
        <v>116.69999999999999</v>
      </c>
      <c r="P6392" s="6" t="s">
        <v>283</v>
      </c>
      <c r="Q6392" s="7">
        <v>0</v>
      </c>
      <c r="R6392" s="7">
        <v>0</v>
      </c>
      <c r="S6392" s="7" t="s">
        <v>11926</v>
      </c>
      <c r="BI6392"/>
      <c r="BJ6392"/>
    </row>
    <row r="6393" spans="2:62" x14ac:dyDescent="0.4">
      <c r="B6393" s="1">
        <v>28561</v>
      </c>
      <c r="C6393" s="6" t="s">
        <v>8</v>
      </c>
      <c r="D6393" s="6" t="s">
        <v>8</v>
      </c>
      <c r="E6393" s="6" t="s">
        <v>8482</v>
      </c>
      <c r="F6393" s="6" t="s">
        <v>9030</v>
      </c>
      <c r="G6393" s="6" t="s">
        <v>9051</v>
      </c>
      <c r="H6393" s="6" t="s">
        <v>4</v>
      </c>
      <c r="I6393" s="6" t="s">
        <v>9097</v>
      </c>
      <c r="J6393" s="6" t="s">
        <v>5</v>
      </c>
      <c r="K6393" s="7">
        <v>0</v>
      </c>
      <c r="L6393" s="7">
        <f>IFERROR(VLOOKUP(SiscoTable[[#This Row],[Código]],Hoja2!A:B,2,0)*SiscoTable[[#This Row],[Provta(Uns)]],0)</f>
        <v>0</v>
      </c>
      <c r="M6393" s="7">
        <v>0</v>
      </c>
      <c r="N6393" s="7">
        <v>0</v>
      </c>
      <c r="O6393" s="7">
        <f>IFERROR(VLOOKUP(SiscoTable[[#This Row],[Código]],Hoja2!A:B,2,0)*SiscoTable[[#This Row],[Stock_actual]],0)</f>
        <v>0</v>
      </c>
      <c r="P6393" s="6" t="s">
        <v>7</v>
      </c>
      <c r="Q6393" s="7">
        <v>0</v>
      </c>
      <c r="R6393" s="7">
        <v>0</v>
      </c>
      <c r="S6393" s="7" t="s">
        <v>11925</v>
      </c>
      <c r="BI6393"/>
      <c r="BJ6393"/>
    </row>
    <row r="6394" spans="2:62" x14ac:dyDescent="0.4">
      <c r="B6394" s="1">
        <v>28562</v>
      </c>
      <c r="C6394" s="6" t="s">
        <v>8</v>
      </c>
      <c r="D6394" s="6" t="s">
        <v>8</v>
      </c>
      <c r="E6394" s="6" t="s">
        <v>1734</v>
      </c>
      <c r="F6394" s="6" t="s">
        <v>1735</v>
      </c>
      <c r="G6394" s="6" t="s">
        <v>2312</v>
      </c>
      <c r="H6394" s="6" t="s">
        <v>4</v>
      </c>
      <c r="I6394" s="6" t="s">
        <v>2495</v>
      </c>
      <c r="J6394" s="6" t="s">
        <v>5</v>
      </c>
      <c r="K6394" s="7">
        <v>0</v>
      </c>
      <c r="L6394" s="7">
        <f>IFERROR(VLOOKUP(SiscoTable[[#This Row],[Código]],Hoja2!A:B,2,0)*SiscoTable[[#This Row],[Provta(Uns)]],0)</f>
        <v>0</v>
      </c>
      <c r="M6394" s="7">
        <v>0</v>
      </c>
      <c r="N6394" s="7">
        <v>0</v>
      </c>
      <c r="O6394" s="7">
        <f>IFERROR(VLOOKUP(SiscoTable[[#This Row],[Código]],Hoja2!A:B,2,0)*SiscoTable[[#This Row],[Stock_actual]],0)</f>
        <v>0</v>
      </c>
      <c r="P6394" s="6" t="s">
        <v>7</v>
      </c>
      <c r="Q6394" s="7">
        <v>0</v>
      </c>
      <c r="R6394" s="7">
        <v>0</v>
      </c>
      <c r="S6394" s="7" t="s">
        <v>11925</v>
      </c>
      <c r="BI6394"/>
      <c r="BJ6394"/>
    </row>
    <row r="6395" spans="2:62" x14ac:dyDescent="0.4">
      <c r="B6395" s="1">
        <v>28563</v>
      </c>
      <c r="C6395" s="6" t="s">
        <v>8</v>
      </c>
      <c r="D6395" s="6" t="s">
        <v>8</v>
      </c>
      <c r="E6395" s="6" t="s">
        <v>1734</v>
      </c>
      <c r="F6395" s="6" t="s">
        <v>1735</v>
      </c>
      <c r="G6395" s="6" t="s">
        <v>2312</v>
      </c>
      <c r="H6395" s="6" t="s">
        <v>4</v>
      </c>
      <c r="I6395" s="6" t="s">
        <v>2496</v>
      </c>
      <c r="J6395" s="6" t="s">
        <v>5</v>
      </c>
      <c r="K6395" s="7">
        <v>0</v>
      </c>
      <c r="L6395" s="7">
        <f>IFERROR(VLOOKUP(SiscoTable[[#This Row],[Código]],Hoja2!A:B,2,0)*SiscoTable[[#This Row],[Provta(Uns)]],0)</f>
        <v>0</v>
      </c>
      <c r="M6395" s="7">
        <v>0</v>
      </c>
      <c r="N6395" s="7">
        <v>0</v>
      </c>
      <c r="O6395" s="7">
        <f>IFERROR(VLOOKUP(SiscoTable[[#This Row],[Código]],Hoja2!A:B,2,0)*SiscoTable[[#This Row],[Stock_actual]],0)</f>
        <v>0</v>
      </c>
      <c r="P6395" s="6" t="s">
        <v>7</v>
      </c>
      <c r="Q6395" s="7">
        <v>0</v>
      </c>
      <c r="R6395" s="7">
        <v>0</v>
      </c>
      <c r="S6395" s="7" t="s">
        <v>11925</v>
      </c>
      <c r="BI6395"/>
      <c r="BJ6395"/>
    </row>
    <row r="6396" spans="2:62" x14ac:dyDescent="0.4">
      <c r="B6396" s="1">
        <v>28564</v>
      </c>
      <c r="C6396" s="6" t="s">
        <v>8</v>
      </c>
      <c r="D6396" s="6" t="s">
        <v>8</v>
      </c>
      <c r="E6396" s="6" t="s">
        <v>1734</v>
      </c>
      <c r="F6396" s="6" t="s">
        <v>1735</v>
      </c>
      <c r="G6396" s="6" t="s">
        <v>2312</v>
      </c>
      <c r="H6396" s="6" t="s">
        <v>4</v>
      </c>
      <c r="I6396" s="6" t="s">
        <v>2497</v>
      </c>
      <c r="J6396" s="6" t="s">
        <v>5</v>
      </c>
      <c r="K6396" s="7">
        <v>0</v>
      </c>
      <c r="L6396" s="7">
        <f>IFERROR(VLOOKUP(SiscoTable[[#This Row],[Código]],Hoja2!A:B,2,0)*SiscoTable[[#This Row],[Provta(Uns)]],0)</f>
        <v>0</v>
      </c>
      <c r="M6396" s="7">
        <v>0</v>
      </c>
      <c r="N6396" s="7">
        <v>0</v>
      </c>
      <c r="O6396" s="7">
        <f>IFERROR(VLOOKUP(SiscoTable[[#This Row],[Código]],Hoja2!A:B,2,0)*SiscoTable[[#This Row],[Stock_actual]],0)</f>
        <v>0</v>
      </c>
      <c r="P6396" s="6" t="s">
        <v>7</v>
      </c>
      <c r="Q6396" s="7">
        <v>0</v>
      </c>
      <c r="R6396" s="7">
        <v>0</v>
      </c>
      <c r="S6396" s="7" t="s">
        <v>11925</v>
      </c>
      <c r="BI6396"/>
      <c r="BJ6396"/>
    </row>
    <row r="6397" spans="2:62" x14ac:dyDescent="0.4">
      <c r="B6397" s="1">
        <v>28565</v>
      </c>
      <c r="C6397" s="6" t="s">
        <v>30</v>
      </c>
      <c r="D6397" s="6" t="s">
        <v>8</v>
      </c>
      <c r="E6397" s="6" t="s">
        <v>8482</v>
      </c>
      <c r="F6397" s="6" t="s">
        <v>11650</v>
      </c>
      <c r="G6397" s="6" t="s">
        <v>11660</v>
      </c>
      <c r="H6397" s="6" t="s">
        <v>5938</v>
      </c>
      <c r="I6397" s="6" t="s">
        <v>11661</v>
      </c>
      <c r="J6397" s="6" t="s">
        <v>5</v>
      </c>
      <c r="K6397" s="7">
        <v>6.33</v>
      </c>
      <c r="L6397" s="7">
        <f>IFERROR(VLOOKUP(SiscoTable[[#This Row],[Código]],Hoja2!A:B,2,0)*SiscoTable[[#This Row],[Provta(Uns)]],0)</f>
        <v>91.784999999999997</v>
      </c>
      <c r="M6397" s="7">
        <v>0</v>
      </c>
      <c r="N6397" s="7">
        <v>14</v>
      </c>
      <c r="O6397" s="7">
        <f>IFERROR(VLOOKUP(SiscoTable[[#This Row],[Código]],Hoja2!A:B,2,0)*SiscoTable[[#This Row],[Stock_actual]],0)</f>
        <v>203</v>
      </c>
      <c r="P6397" s="6" t="s">
        <v>909</v>
      </c>
      <c r="Q6397" s="7">
        <v>7</v>
      </c>
      <c r="R6397" s="7">
        <v>0</v>
      </c>
      <c r="S6397" s="7" t="s">
        <v>11928</v>
      </c>
      <c r="BI6397"/>
      <c r="BJ6397"/>
    </row>
    <row r="6398" spans="2:62" x14ac:dyDescent="0.4">
      <c r="B6398" s="1">
        <v>28566</v>
      </c>
      <c r="C6398" s="6" t="s">
        <v>8</v>
      </c>
      <c r="D6398" s="6" t="s">
        <v>8</v>
      </c>
      <c r="E6398" s="6" t="s">
        <v>8482</v>
      </c>
      <c r="F6398" s="6" t="s">
        <v>11650</v>
      </c>
      <c r="G6398" s="6" t="s">
        <v>11660</v>
      </c>
      <c r="H6398" s="6" t="s">
        <v>5938</v>
      </c>
      <c r="I6398" s="6" t="s">
        <v>11662</v>
      </c>
      <c r="J6398" s="6" t="s">
        <v>5</v>
      </c>
      <c r="K6398" s="7">
        <v>2.17</v>
      </c>
      <c r="L6398" s="7">
        <f>IFERROR(VLOOKUP(SiscoTable[[#This Row],[Código]],Hoja2!A:B,2,0)*SiscoTable[[#This Row],[Provta(Uns)]],0)</f>
        <v>34.72</v>
      </c>
      <c r="M6398" s="7">
        <v>0</v>
      </c>
      <c r="N6398" s="7">
        <v>12</v>
      </c>
      <c r="O6398" s="7">
        <f>IFERROR(VLOOKUP(SiscoTable[[#This Row],[Código]],Hoja2!A:B,2,0)*SiscoTable[[#This Row],[Stock_actual]],0)</f>
        <v>192</v>
      </c>
      <c r="P6398" s="6" t="s">
        <v>3721</v>
      </c>
      <c r="Q6398" s="7">
        <v>2</v>
      </c>
      <c r="R6398" s="7">
        <v>0</v>
      </c>
      <c r="S6398" s="7" t="s">
        <v>11928</v>
      </c>
      <c r="BI6398"/>
      <c r="BJ6398"/>
    </row>
    <row r="6399" spans="2:62" x14ac:dyDescent="0.4">
      <c r="B6399" s="1">
        <v>28567</v>
      </c>
      <c r="C6399" s="6" t="s">
        <v>8</v>
      </c>
      <c r="D6399" s="6" t="s">
        <v>8</v>
      </c>
      <c r="E6399" s="6" t="s">
        <v>3268</v>
      </c>
      <c r="F6399" s="6" t="s">
        <v>7815</v>
      </c>
      <c r="G6399" s="6" t="s">
        <v>8044</v>
      </c>
      <c r="H6399" s="6" t="s">
        <v>8058</v>
      </c>
      <c r="I6399" s="6" t="s">
        <v>8057</v>
      </c>
      <c r="J6399" s="6" t="s">
        <v>5</v>
      </c>
      <c r="K6399" s="7">
        <v>0</v>
      </c>
      <c r="L6399" s="7">
        <f>IFERROR(VLOOKUP(SiscoTable[[#This Row],[Código]],Hoja2!A:B,2,0)*SiscoTable[[#This Row],[Provta(Uns)]],0)</f>
        <v>0</v>
      </c>
      <c r="M6399" s="7">
        <v>0</v>
      </c>
      <c r="N6399" s="7">
        <v>0</v>
      </c>
      <c r="O6399" s="7">
        <f>IFERROR(VLOOKUP(SiscoTable[[#This Row],[Código]],Hoja2!A:B,2,0)*SiscoTable[[#This Row],[Stock_actual]],0)</f>
        <v>0</v>
      </c>
      <c r="P6399" s="6" t="s">
        <v>7</v>
      </c>
      <c r="Q6399" s="7">
        <v>0</v>
      </c>
      <c r="R6399" s="7">
        <v>0</v>
      </c>
      <c r="S6399" s="7" t="s">
        <v>11927</v>
      </c>
      <c r="BI6399"/>
      <c r="BJ6399"/>
    </row>
    <row r="6400" spans="2:62" x14ac:dyDescent="0.4">
      <c r="B6400" s="1">
        <v>28568</v>
      </c>
      <c r="C6400" s="6" t="s">
        <v>8</v>
      </c>
      <c r="D6400" s="6" t="s">
        <v>8</v>
      </c>
      <c r="E6400" s="6" t="s">
        <v>3268</v>
      </c>
      <c r="F6400" s="6" t="s">
        <v>7815</v>
      </c>
      <c r="G6400" s="6" t="s">
        <v>8044</v>
      </c>
      <c r="H6400" s="6" t="s">
        <v>8058</v>
      </c>
      <c r="I6400" s="6" t="s">
        <v>8059</v>
      </c>
      <c r="J6400" s="6" t="s">
        <v>5</v>
      </c>
      <c r="K6400" s="7">
        <v>0</v>
      </c>
      <c r="L6400" s="7">
        <f>IFERROR(VLOOKUP(SiscoTable[[#This Row],[Código]],Hoja2!A:B,2,0)*SiscoTable[[#This Row],[Provta(Uns)]],0)</f>
        <v>0</v>
      </c>
      <c r="M6400" s="7">
        <v>0</v>
      </c>
      <c r="N6400" s="7">
        <v>0</v>
      </c>
      <c r="O6400" s="7">
        <f>IFERROR(VLOOKUP(SiscoTable[[#This Row],[Código]],Hoja2!A:B,2,0)*SiscoTable[[#This Row],[Stock_actual]],0)</f>
        <v>0</v>
      </c>
      <c r="P6400" s="6" t="s">
        <v>7</v>
      </c>
      <c r="Q6400" s="7">
        <v>0</v>
      </c>
      <c r="R6400" s="7">
        <v>0</v>
      </c>
      <c r="S6400" s="7" t="s">
        <v>11927</v>
      </c>
      <c r="BI6400"/>
      <c r="BJ6400"/>
    </row>
    <row r="6401" spans="2:62" x14ac:dyDescent="0.4">
      <c r="B6401" s="1">
        <v>28569</v>
      </c>
      <c r="C6401" s="6" t="s">
        <v>25</v>
      </c>
      <c r="D6401" s="6" t="s">
        <v>25</v>
      </c>
      <c r="E6401" s="6" t="s">
        <v>1734</v>
      </c>
      <c r="F6401" s="6" t="s">
        <v>1735</v>
      </c>
      <c r="G6401" s="6" t="s">
        <v>1736</v>
      </c>
      <c r="H6401" s="6" t="s">
        <v>4</v>
      </c>
      <c r="I6401" s="6" t="s">
        <v>1740</v>
      </c>
      <c r="J6401" s="6" t="s">
        <v>5</v>
      </c>
      <c r="K6401" s="7">
        <v>44.5</v>
      </c>
      <c r="L6401" s="7">
        <f>IFERROR(VLOOKUP(SiscoTable[[#This Row],[Código]],Hoja2!A:B,2,0)*SiscoTable[[#This Row],[Provta(Uns)]],0)</f>
        <v>204.7</v>
      </c>
      <c r="M6401" s="7">
        <v>0</v>
      </c>
      <c r="N6401" s="7">
        <v>51</v>
      </c>
      <c r="O6401" s="7">
        <f>IFERROR(VLOOKUP(SiscoTable[[#This Row],[Código]],Hoja2!A:B,2,0)*SiscoTable[[#This Row],[Stock_actual]],0)</f>
        <v>234.6</v>
      </c>
      <c r="P6401" s="6" t="s">
        <v>671</v>
      </c>
      <c r="Q6401" s="7">
        <v>49</v>
      </c>
      <c r="R6401" s="7">
        <v>0</v>
      </c>
      <c r="S6401" s="7" t="s">
        <v>11925</v>
      </c>
      <c r="BI6401"/>
      <c r="BJ6401"/>
    </row>
    <row r="6402" spans="2:62" x14ac:dyDescent="0.4">
      <c r="B6402" s="1">
        <v>28570</v>
      </c>
      <c r="C6402" s="6" t="s">
        <v>8</v>
      </c>
      <c r="D6402" s="6" t="s">
        <v>8</v>
      </c>
      <c r="E6402" s="6" t="s">
        <v>8482</v>
      </c>
      <c r="F6402" s="6" t="s">
        <v>1736</v>
      </c>
      <c r="G6402" s="6" t="s">
        <v>10324</v>
      </c>
      <c r="H6402" s="6" t="s">
        <v>10333</v>
      </c>
      <c r="I6402" s="6" t="s">
        <v>10358</v>
      </c>
      <c r="J6402" s="6" t="s">
        <v>5</v>
      </c>
      <c r="K6402" s="7">
        <v>1.67</v>
      </c>
      <c r="L6402" s="7">
        <f>IFERROR(VLOOKUP(SiscoTable[[#This Row],[Código]],Hoja2!A:B,2,0)*SiscoTable[[#This Row],[Provta(Uns)]],0)</f>
        <v>30.06</v>
      </c>
      <c r="M6402" s="7">
        <v>0</v>
      </c>
      <c r="N6402" s="7">
        <v>1</v>
      </c>
      <c r="O6402" s="7">
        <f>IFERROR(VLOOKUP(SiscoTable[[#This Row],[Código]],Hoja2!A:B,2,0)*SiscoTable[[#This Row],[Stock_actual]],0)</f>
        <v>18</v>
      </c>
      <c r="P6402" s="6" t="s">
        <v>733</v>
      </c>
      <c r="Q6402" s="7">
        <v>2</v>
      </c>
      <c r="R6402" s="7">
        <v>3.62</v>
      </c>
      <c r="S6402" s="7" t="s">
        <v>11926</v>
      </c>
      <c r="BI6402"/>
      <c r="BJ6402"/>
    </row>
    <row r="6403" spans="2:62" x14ac:dyDescent="0.4">
      <c r="B6403" s="1">
        <v>28592</v>
      </c>
      <c r="C6403" s="6" t="s">
        <v>8</v>
      </c>
      <c r="D6403" s="6" t="s">
        <v>30</v>
      </c>
      <c r="E6403" s="6" t="s">
        <v>1734</v>
      </c>
      <c r="F6403" s="6" t="s">
        <v>1735</v>
      </c>
      <c r="G6403" s="6" t="s">
        <v>1736</v>
      </c>
      <c r="H6403" s="6" t="s">
        <v>1884</v>
      </c>
      <c r="I6403" s="6" t="s">
        <v>1883</v>
      </c>
      <c r="J6403" s="6" t="s">
        <v>5</v>
      </c>
      <c r="K6403" s="7">
        <v>12.83</v>
      </c>
      <c r="L6403" s="7">
        <f>IFERROR(VLOOKUP(SiscoTable[[#This Row],[Código]],Hoja2!A:B,2,0)*SiscoTable[[#This Row],[Provta(Uns)]],0)</f>
        <v>25.66</v>
      </c>
      <c r="M6403" s="7">
        <v>0</v>
      </c>
      <c r="N6403" s="7">
        <v>53</v>
      </c>
      <c r="O6403" s="7">
        <f>IFERROR(VLOOKUP(SiscoTable[[#This Row],[Código]],Hoja2!A:B,2,0)*SiscoTable[[#This Row],[Stock_actual]],0)</f>
        <v>106</v>
      </c>
      <c r="P6403" s="6" t="s">
        <v>318</v>
      </c>
      <c r="Q6403" s="7">
        <v>14</v>
      </c>
      <c r="R6403" s="7">
        <v>0</v>
      </c>
      <c r="S6403" s="7" t="s">
        <v>11925</v>
      </c>
      <c r="BI6403"/>
      <c r="BJ6403"/>
    </row>
    <row r="6404" spans="2:62" x14ac:dyDescent="0.4">
      <c r="B6404" s="1">
        <v>28593</v>
      </c>
      <c r="C6404" s="6" t="s">
        <v>30</v>
      </c>
      <c r="D6404" s="6" t="s">
        <v>25</v>
      </c>
      <c r="E6404" s="6" t="s">
        <v>3268</v>
      </c>
      <c r="F6404" s="6" t="s">
        <v>8283</v>
      </c>
      <c r="G6404" s="6" t="s">
        <v>8321</v>
      </c>
      <c r="H6404" s="6" t="s">
        <v>8333</v>
      </c>
      <c r="I6404" s="6" t="s">
        <v>8381</v>
      </c>
      <c r="J6404" s="6" t="s">
        <v>5</v>
      </c>
      <c r="K6404" s="7">
        <v>32</v>
      </c>
      <c r="L6404" s="7">
        <f>IFERROR(VLOOKUP(SiscoTable[[#This Row],[Código]],Hoja2!A:B,2,0)*SiscoTable[[#This Row],[Provta(Uns)]],0)</f>
        <v>147.19999999999999</v>
      </c>
      <c r="M6404" s="7">
        <v>0</v>
      </c>
      <c r="N6404" s="7">
        <v>126</v>
      </c>
      <c r="O6404" s="7">
        <f>IFERROR(VLOOKUP(SiscoTable[[#This Row],[Código]],Hoja2!A:B,2,0)*SiscoTable[[#This Row],[Stock_actual]],0)</f>
        <v>579.59999999999991</v>
      </c>
      <c r="P6404" s="6" t="s">
        <v>1965</v>
      </c>
      <c r="Q6404" s="7">
        <v>35</v>
      </c>
      <c r="R6404" s="7">
        <v>0</v>
      </c>
      <c r="S6404" s="7" t="s">
        <v>11928</v>
      </c>
      <c r="BI6404"/>
      <c r="BJ6404"/>
    </row>
    <row r="6405" spans="2:62" x14ac:dyDescent="0.4">
      <c r="B6405" s="1">
        <v>28594</v>
      </c>
      <c r="C6405" s="6" t="s">
        <v>8</v>
      </c>
      <c r="D6405" s="6" t="s">
        <v>8</v>
      </c>
      <c r="E6405" s="6" t="s">
        <v>3268</v>
      </c>
      <c r="F6405" s="6" t="s">
        <v>3269</v>
      </c>
      <c r="G6405" s="6" t="s">
        <v>4384</v>
      </c>
      <c r="H6405" s="6" t="s">
        <v>4400</v>
      </c>
      <c r="I6405" s="6" t="s">
        <v>4555</v>
      </c>
      <c r="J6405" s="6" t="s">
        <v>5</v>
      </c>
      <c r="K6405" s="7">
        <v>0</v>
      </c>
      <c r="L6405" s="7">
        <f>IFERROR(VLOOKUP(SiscoTable[[#This Row],[Código]],Hoja2!A:B,2,0)*SiscoTable[[#This Row],[Provta(Uns)]],0)</f>
        <v>0</v>
      </c>
      <c r="M6405" s="7">
        <v>0</v>
      </c>
      <c r="N6405" s="7">
        <v>0</v>
      </c>
      <c r="O6405" s="7">
        <f>IFERROR(VLOOKUP(SiscoTable[[#This Row],[Código]],Hoja2!A:B,2,0)*SiscoTable[[#This Row],[Stock_actual]],0)</f>
        <v>0</v>
      </c>
      <c r="P6405" s="6" t="s">
        <v>7</v>
      </c>
      <c r="Q6405" s="7">
        <v>0</v>
      </c>
      <c r="R6405" s="7">
        <v>0</v>
      </c>
      <c r="S6405" s="7" t="s">
        <v>11928</v>
      </c>
      <c r="BI6405"/>
      <c r="BJ6405"/>
    </row>
    <row r="6406" spans="2:62" x14ac:dyDescent="0.4">
      <c r="B6406" s="1">
        <v>28595</v>
      </c>
      <c r="C6406" s="6" t="s">
        <v>30</v>
      </c>
      <c r="D6406" s="6" t="s">
        <v>8</v>
      </c>
      <c r="E6406" s="6" t="s">
        <v>3268</v>
      </c>
      <c r="F6406" s="6" t="s">
        <v>5836</v>
      </c>
      <c r="G6406" s="6" t="s">
        <v>5929</v>
      </c>
      <c r="H6406" s="6" t="s">
        <v>5969</v>
      </c>
      <c r="I6406" s="6" t="s">
        <v>5994</v>
      </c>
      <c r="J6406" s="6" t="s">
        <v>5</v>
      </c>
      <c r="K6406" s="7">
        <v>3.17</v>
      </c>
      <c r="L6406" s="7">
        <f>IFERROR(VLOOKUP(SiscoTable[[#This Row],[Código]],Hoja2!A:B,2,0)*SiscoTable[[#This Row],[Provta(Uns)]],0)</f>
        <v>84.322000000000003</v>
      </c>
      <c r="M6406" s="7">
        <v>10</v>
      </c>
      <c r="N6406" s="7">
        <v>0</v>
      </c>
      <c r="O6406" s="7">
        <f>IFERROR(VLOOKUP(SiscoTable[[#This Row],[Código]],Hoja2!A:B,2,0)*SiscoTable[[#This Row],[Stock_actual]],0)</f>
        <v>0</v>
      </c>
      <c r="P6406" s="6" t="s">
        <v>7</v>
      </c>
      <c r="Q6406" s="7">
        <v>4</v>
      </c>
      <c r="R6406" s="7">
        <v>0</v>
      </c>
      <c r="S6406" s="7" t="s">
        <v>11928</v>
      </c>
      <c r="BI6406"/>
      <c r="BJ6406"/>
    </row>
    <row r="6407" spans="2:62" x14ac:dyDescent="0.4">
      <c r="B6407" s="1">
        <v>28596</v>
      </c>
      <c r="C6407" s="6" t="s">
        <v>8</v>
      </c>
      <c r="D6407" s="6" t="s">
        <v>8</v>
      </c>
      <c r="E6407" s="6" t="s">
        <v>0</v>
      </c>
      <c r="F6407" s="6" t="s">
        <v>73</v>
      </c>
      <c r="G6407" s="6" t="s">
        <v>73</v>
      </c>
      <c r="H6407" s="6" t="s">
        <v>4</v>
      </c>
      <c r="I6407" s="6" t="s">
        <v>140</v>
      </c>
      <c r="J6407" s="6" t="s">
        <v>5</v>
      </c>
      <c r="K6407" s="7">
        <v>0</v>
      </c>
      <c r="L6407" s="7">
        <f>IFERROR(VLOOKUP(SiscoTable[[#This Row],[Código]],Hoja2!A:B,2,0)*SiscoTable[[#This Row],[Provta(Uns)]],0)</f>
        <v>0</v>
      </c>
      <c r="M6407" s="7">
        <v>0</v>
      </c>
      <c r="N6407" s="7">
        <v>0</v>
      </c>
      <c r="O6407" s="7">
        <f>IFERROR(VLOOKUP(SiscoTable[[#This Row],[Código]],Hoja2!A:B,2,0)*SiscoTable[[#This Row],[Stock_actual]],0)</f>
        <v>0</v>
      </c>
      <c r="P6407" s="6" t="s">
        <v>7</v>
      </c>
      <c r="Q6407" s="7">
        <v>0</v>
      </c>
      <c r="R6407" s="7">
        <v>0</v>
      </c>
      <c r="S6407" s="7" t="s">
        <v>11923</v>
      </c>
      <c r="BI6407"/>
      <c r="BJ6407"/>
    </row>
    <row r="6408" spans="2:62" x14ac:dyDescent="0.4">
      <c r="B6408" s="1">
        <v>28597</v>
      </c>
      <c r="C6408" s="6" t="s">
        <v>8</v>
      </c>
      <c r="D6408" s="6" t="s">
        <v>8</v>
      </c>
      <c r="E6408" s="6" t="s">
        <v>3268</v>
      </c>
      <c r="F6408" s="6" t="s">
        <v>3269</v>
      </c>
      <c r="G6408" s="6" t="s">
        <v>5267</v>
      </c>
      <c r="H6408" s="6" t="s">
        <v>5405</v>
      </c>
      <c r="I6408" s="6" t="s">
        <v>5404</v>
      </c>
      <c r="J6408" s="6" t="s">
        <v>5</v>
      </c>
      <c r="K6408" s="7">
        <v>0</v>
      </c>
      <c r="L6408" s="7">
        <f>IFERROR(VLOOKUP(SiscoTable[[#This Row],[Código]],Hoja2!A:B,2,0)*SiscoTable[[#This Row],[Provta(Uns)]],0)</f>
        <v>0</v>
      </c>
      <c r="M6408" s="7">
        <v>0</v>
      </c>
      <c r="N6408" s="7">
        <v>0</v>
      </c>
      <c r="O6408" s="7">
        <f>IFERROR(VLOOKUP(SiscoTable[[#This Row],[Código]],Hoja2!A:B,2,0)*SiscoTable[[#This Row],[Stock_actual]],0)</f>
        <v>0</v>
      </c>
      <c r="P6408" s="6" t="s">
        <v>7</v>
      </c>
      <c r="Q6408" s="7">
        <v>0</v>
      </c>
      <c r="R6408" s="7">
        <v>0</v>
      </c>
      <c r="S6408" s="7" t="s">
        <v>11928</v>
      </c>
      <c r="BI6408"/>
      <c r="BJ6408"/>
    </row>
    <row r="6409" spans="2:62" x14ac:dyDescent="0.4">
      <c r="B6409" s="1">
        <v>28598</v>
      </c>
      <c r="C6409" s="6" t="s">
        <v>8</v>
      </c>
      <c r="D6409" s="6" t="s">
        <v>8</v>
      </c>
      <c r="E6409" s="6" t="s">
        <v>3268</v>
      </c>
      <c r="F6409" s="6" t="s">
        <v>3269</v>
      </c>
      <c r="G6409" s="6" t="s">
        <v>5267</v>
      </c>
      <c r="H6409" s="6" t="s">
        <v>5405</v>
      </c>
      <c r="I6409" s="6" t="s">
        <v>5406</v>
      </c>
      <c r="J6409" s="6" t="s">
        <v>5</v>
      </c>
      <c r="K6409" s="7">
        <v>0.17</v>
      </c>
      <c r="L6409" s="7">
        <f>IFERROR(VLOOKUP(SiscoTable[[#This Row],[Código]],Hoja2!A:B,2,0)*SiscoTable[[#This Row],[Provta(Uns)]],0)</f>
        <v>1.6660000000000001</v>
      </c>
      <c r="M6409" s="7">
        <v>0</v>
      </c>
      <c r="N6409" s="7">
        <v>0</v>
      </c>
      <c r="O6409" s="7">
        <f>IFERROR(VLOOKUP(SiscoTable[[#This Row],[Código]],Hoja2!A:B,2,0)*SiscoTable[[#This Row],[Stock_actual]],0)</f>
        <v>0</v>
      </c>
      <c r="P6409" s="6" t="s">
        <v>7</v>
      </c>
      <c r="Q6409" s="7">
        <v>0</v>
      </c>
      <c r="R6409" s="7">
        <v>0</v>
      </c>
      <c r="S6409" s="7" t="s">
        <v>11928</v>
      </c>
      <c r="BI6409"/>
      <c r="BJ6409"/>
    </row>
    <row r="6410" spans="2:62" x14ac:dyDescent="0.4">
      <c r="B6410" s="1">
        <v>28599</v>
      </c>
      <c r="C6410" s="6" t="s">
        <v>8</v>
      </c>
      <c r="D6410" s="6" t="s">
        <v>8</v>
      </c>
      <c r="E6410" s="6" t="s">
        <v>3268</v>
      </c>
      <c r="F6410" s="6" t="s">
        <v>3269</v>
      </c>
      <c r="G6410" s="6" t="s">
        <v>5267</v>
      </c>
      <c r="H6410" s="6" t="s">
        <v>5405</v>
      </c>
      <c r="I6410" s="6" t="s">
        <v>5407</v>
      </c>
      <c r="J6410" s="6" t="s">
        <v>5</v>
      </c>
      <c r="K6410" s="7">
        <v>0.33</v>
      </c>
      <c r="L6410" s="7">
        <f>IFERROR(VLOOKUP(SiscoTable[[#This Row],[Código]],Hoja2!A:B,2,0)*SiscoTable[[#This Row],[Provta(Uns)]],0)</f>
        <v>3.2340000000000004</v>
      </c>
      <c r="M6410" s="7">
        <v>0</v>
      </c>
      <c r="N6410" s="7">
        <v>0</v>
      </c>
      <c r="O6410" s="7">
        <f>IFERROR(VLOOKUP(SiscoTable[[#This Row],[Código]],Hoja2!A:B,2,0)*SiscoTable[[#This Row],[Stock_actual]],0)</f>
        <v>0</v>
      </c>
      <c r="P6410" s="6" t="s">
        <v>7</v>
      </c>
      <c r="Q6410" s="7">
        <v>0</v>
      </c>
      <c r="R6410" s="7">
        <v>0</v>
      </c>
      <c r="S6410" s="7" t="s">
        <v>11928</v>
      </c>
      <c r="BI6410"/>
      <c r="BJ6410"/>
    </row>
    <row r="6411" spans="2:62" x14ac:dyDescent="0.4">
      <c r="B6411" s="1">
        <v>28600</v>
      </c>
      <c r="C6411" s="6" t="s">
        <v>8</v>
      </c>
      <c r="D6411" s="6" t="s">
        <v>8</v>
      </c>
      <c r="E6411" s="6" t="s">
        <v>0</v>
      </c>
      <c r="F6411" s="6" t="s">
        <v>73</v>
      </c>
      <c r="G6411" s="6" t="s">
        <v>73</v>
      </c>
      <c r="H6411" s="6" t="s">
        <v>4</v>
      </c>
      <c r="I6411" s="6" t="s">
        <v>141</v>
      </c>
      <c r="J6411" s="6" t="s">
        <v>5</v>
      </c>
      <c r="K6411" s="7">
        <v>0</v>
      </c>
      <c r="L6411" s="7">
        <f>IFERROR(VLOOKUP(SiscoTable[[#This Row],[Código]],Hoja2!A:B,2,0)*SiscoTable[[#This Row],[Provta(Uns)]],0)</f>
        <v>0</v>
      </c>
      <c r="M6411" s="7">
        <v>0</v>
      </c>
      <c r="N6411" s="7">
        <v>0</v>
      </c>
      <c r="O6411" s="7">
        <f>IFERROR(VLOOKUP(SiscoTable[[#This Row],[Código]],Hoja2!A:B,2,0)*SiscoTable[[#This Row],[Stock_actual]],0)</f>
        <v>0</v>
      </c>
      <c r="P6411" s="6" t="s">
        <v>7</v>
      </c>
      <c r="Q6411" s="7">
        <v>0</v>
      </c>
      <c r="R6411" s="7">
        <v>0</v>
      </c>
      <c r="S6411" s="7" t="s">
        <v>11923</v>
      </c>
      <c r="BI6411"/>
      <c r="BJ6411"/>
    </row>
    <row r="6412" spans="2:62" x14ac:dyDescent="0.4">
      <c r="B6412" s="1">
        <v>28601</v>
      </c>
      <c r="C6412" s="6" t="s">
        <v>25</v>
      </c>
      <c r="D6412" s="6" t="s">
        <v>8</v>
      </c>
      <c r="E6412" s="6" t="s">
        <v>8482</v>
      </c>
      <c r="F6412" s="6" t="s">
        <v>1736</v>
      </c>
      <c r="G6412" s="6" t="s">
        <v>10193</v>
      </c>
      <c r="H6412" s="6" t="s">
        <v>10199</v>
      </c>
      <c r="I6412" s="6" t="s">
        <v>10216</v>
      </c>
      <c r="J6412" s="6" t="s">
        <v>5</v>
      </c>
      <c r="K6412" s="7">
        <v>4.83</v>
      </c>
      <c r="L6412" s="7">
        <f>IFERROR(VLOOKUP(SiscoTable[[#This Row],[Código]],Hoja2!A:B,2,0)*SiscoTable[[#This Row],[Provta(Uns)]],0)</f>
        <v>254.05800000000002</v>
      </c>
      <c r="M6412" s="7">
        <v>0</v>
      </c>
      <c r="N6412" s="7">
        <v>18</v>
      </c>
      <c r="O6412" s="7">
        <f>IFERROR(VLOOKUP(SiscoTable[[#This Row],[Código]],Hoja2!A:B,2,0)*SiscoTable[[#This Row],[Stock_actual]],0)</f>
        <v>946.80000000000007</v>
      </c>
      <c r="P6412" s="6" t="s">
        <v>3103</v>
      </c>
      <c r="Q6412" s="7">
        <v>5</v>
      </c>
      <c r="R6412" s="7">
        <v>0</v>
      </c>
      <c r="S6412" s="7" t="s">
        <v>11926</v>
      </c>
      <c r="BI6412"/>
      <c r="BJ6412"/>
    </row>
    <row r="6413" spans="2:62" x14ac:dyDescent="0.4">
      <c r="B6413" s="1">
        <v>28602</v>
      </c>
      <c r="C6413" s="6" t="s">
        <v>30</v>
      </c>
      <c r="D6413" s="6" t="s">
        <v>25</v>
      </c>
      <c r="E6413" s="6" t="s">
        <v>3268</v>
      </c>
      <c r="F6413" s="6" t="s">
        <v>3269</v>
      </c>
      <c r="G6413" s="6" t="s">
        <v>5768</v>
      </c>
      <c r="H6413" s="6" t="s">
        <v>3784</v>
      </c>
      <c r="I6413" s="6" t="s">
        <v>5798</v>
      </c>
      <c r="J6413" s="6" t="s">
        <v>5</v>
      </c>
      <c r="K6413" s="7">
        <v>28.5</v>
      </c>
      <c r="L6413" s="7">
        <f>IFERROR(VLOOKUP(SiscoTable[[#This Row],[Código]],Hoja2!A:B,2,0)*SiscoTable[[#This Row],[Provta(Uns)]],0)</f>
        <v>45.6</v>
      </c>
      <c r="M6413" s="7">
        <v>0</v>
      </c>
      <c r="N6413" s="7">
        <v>6</v>
      </c>
      <c r="O6413" s="7">
        <f>IFERROR(VLOOKUP(SiscoTable[[#This Row],[Código]],Hoja2!A:B,2,0)*SiscoTable[[#This Row],[Stock_actual]],0)</f>
        <v>9.6000000000000014</v>
      </c>
      <c r="P6413" s="6" t="s">
        <v>27</v>
      </c>
      <c r="Q6413" s="7">
        <v>31</v>
      </c>
      <c r="R6413" s="7">
        <v>56.699999999999996</v>
      </c>
      <c r="S6413" s="7" t="s">
        <v>11928</v>
      </c>
      <c r="BI6413"/>
      <c r="BJ6413"/>
    </row>
    <row r="6414" spans="2:62" x14ac:dyDescent="0.4">
      <c r="B6414" s="1">
        <v>28603</v>
      </c>
      <c r="C6414" s="6" t="s">
        <v>8</v>
      </c>
      <c r="D6414" s="6" t="s">
        <v>8</v>
      </c>
      <c r="E6414" s="6" t="s">
        <v>3268</v>
      </c>
      <c r="F6414" s="6" t="s">
        <v>6059</v>
      </c>
      <c r="G6414" s="6" t="s">
        <v>6307</v>
      </c>
      <c r="H6414" s="6" t="s">
        <v>4201</v>
      </c>
      <c r="I6414" s="6" t="s">
        <v>6378</v>
      </c>
      <c r="J6414" s="6" t="s">
        <v>5</v>
      </c>
      <c r="K6414" s="7">
        <v>0.67</v>
      </c>
      <c r="L6414" s="7">
        <f>IFERROR(VLOOKUP(SiscoTable[[#This Row],[Código]],Hoja2!A:B,2,0)*SiscoTable[[#This Row],[Provta(Uns)]],0)</f>
        <v>22.78</v>
      </c>
      <c r="M6414" s="7">
        <v>0</v>
      </c>
      <c r="N6414" s="7">
        <v>1</v>
      </c>
      <c r="O6414" s="7">
        <f>IFERROR(VLOOKUP(SiscoTable[[#This Row],[Código]],Hoja2!A:B,2,0)*SiscoTable[[#This Row],[Stock_actual]],0)</f>
        <v>34</v>
      </c>
      <c r="P6414" s="6" t="s">
        <v>220</v>
      </c>
      <c r="Q6414" s="7">
        <v>1</v>
      </c>
      <c r="R6414" s="7">
        <v>1.2000000000000002</v>
      </c>
      <c r="S6414" s="7" t="s">
        <v>11925</v>
      </c>
      <c r="BI6414"/>
      <c r="BJ6414"/>
    </row>
    <row r="6415" spans="2:62" x14ac:dyDescent="0.4">
      <c r="B6415" s="1">
        <v>28604</v>
      </c>
      <c r="C6415" s="6" t="s">
        <v>8</v>
      </c>
      <c r="D6415" s="6" t="s">
        <v>8</v>
      </c>
      <c r="E6415" s="6" t="s">
        <v>3268</v>
      </c>
      <c r="F6415" s="6" t="s">
        <v>3269</v>
      </c>
      <c r="G6415" s="6" t="s">
        <v>3479</v>
      </c>
      <c r="H6415" s="6" t="s">
        <v>3481</v>
      </c>
      <c r="I6415" s="6" t="s">
        <v>3659</v>
      </c>
      <c r="J6415" s="6" t="s">
        <v>5</v>
      </c>
      <c r="K6415" s="7">
        <v>0</v>
      </c>
      <c r="L6415" s="7">
        <f>IFERROR(VLOOKUP(SiscoTable[[#This Row],[Código]],Hoja2!A:B,2,0)*SiscoTable[[#This Row],[Provta(Uns)]],0)</f>
        <v>0</v>
      </c>
      <c r="M6415" s="7">
        <v>0</v>
      </c>
      <c r="N6415" s="7">
        <v>0</v>
      </c>
      <c r="O6415" s="7">
        <f>IFERROR(VLOOKUP(SiscoTable[[#This Row],[Código]],Hoja2!A:B,2,0)*SiscoTable[[#This Row],[Stock_actual]],0)</f>
        <v>0</v>
      </c>
      <c r="P6415" s="6" t="s">
        <v>7</v>
      </c>
      <c r="Q6415" s="7">
        <v>0</v>
      </c>
      <c r="R6415" s="7">
        <v>0</v>
      </c>
      <c r="S6415" s="7" t="s">
        <v>11928</v>
      </c>
      <c r="BI6415"/>
      <c r="BJ6415"/>
    </row>
    <row r="6416" spans="2:62" x14ac:dyDescent="0.4">
      <c r="B6416" s="1">
        <v>28605</v>
      </c>
      <c r="C6416" s="6" t="s">
        <v>25</v>
      </c>
      <c r="D6416" s="6" t="s">
        <v>25</v>
      </c>
      <c r="E6416" s="6" t="s">
        <v>3268</v>
      </c>
      <c r="F6416" s="6" t="s">
        <v>7197</v>
      </c>
      <c r="G6416" s="6" t="s">
        <v>7388</v>
      </c>
      <c r="H6416" s="6" t="s">
        <v>7392</v>
      </c>
      <c r="I6416" s="6" t="s">
        <v>7413</v>
      </c>
      <c r="J6416" s="6" t="s">
        <v>5</v>
      </c>
      <c r="K6416" s="7">
        <v>175.5</v>
      </c>
      <c r="L6416" s="7">
        <f>IFERROR(VLOOKUP(SiscoTable[[#This Row],[Código]],Hoja2!A:B,2,0)*SiscoTable[[#This Row],[Provta(Uns)]],0)</f>
        <v>245.7</v>
      </c>
      <c r="M6416" s="7">
        <v>0</v>
      </c>
      <c r="N6416" s="7">
        <v>170</v>
      </c>
      <c r="O6416" s="7">
        <f>IFERROR(VLOOKUP(SiscoTable[[#This Row],[Código]],Hoja2!A:B,2,0)*SiscoTable[[#This Row],[Stock_actual]],0)</f>
        <v>237.99999999999997</v>
      </c>
      <c r="P6416" s="6" t="s">
        <v>252</v>
      </c>
      <c r="Q6416" s="7">
        <v>193</v>
      </c>
      <c r="R6416" s="7">
        <v>350.65</v>
      </c>
      <c r="S6416" s="7" t="s">
        <v>11928</v>
      </c>
      <c r="BI6416"/>
      <c r="BJ6416"/>
    </row>
    <row r="6417" spans="2:62" x14ac:dyDescent="0.4">
      <c r="B6417" s="1">
        <v>28606</v>
      </c>
      <c r="C6417" s="6" t="s">
        <v>30</v>
      </c>
      <c r="D6417" s="6" t="s">
        <v>30</v>
      </c>
      <c r="E6417" s="6" t="s">
        <v>3268</v>
      </c>
      <c r="F6417" s="6" t="s">
        <v>7197</v>
      </c>
      <c r="G6417" s="6" t="s">
        <v>7388</v>
      </c>
      <c r="H6417" s="6" t="s">
        <v>5293</v>
      </c>
      <c r="I6417" s="6" t="s">
        <v>7453</v>
      </c>
      <c r="J6417" s="6" t="s">
        <v>5</v>
      </c>
      <c r="K6417" s="7">
        <v>11.33</v>
      </c>
      <c r="L6417" s="7">
        <f>IFERROR(VLOOKUP(SiscoTable[[#This Row],[Código]],Hoja2!A:B,2,0)*SiscoTable[[#This Row],[Provta(Uns)]],0)</f>
        <v>117.83200000000001</v>
      </c>
      <c r="M6417" s="7">
        <v>0</v>
      </c>
      <c r="N6417" s="7">
        <v>15</v>
      </c>
      <c r="O6417" s="7">
        <f>IFERROR(VLOOKUP(SiscoTable[[#This Row],[Código]],Hoja2!A:B,2,0)*SiscoTable[[#This Row],[Stock_actual]],0)</f>
        <v>156</v>
      </c>
      <c r="P6417" s="6" t="s">
        <v>300</v>
      </c>
      <c r="Q6417" s="7">
        <v>13</v>
      </c>
      <c r="R6417" s="7">
        <v>0</v>
      </c>
      <c r="S6417" s="7" t="s">
        <v>11928</v>
      </c>
      <c r="BI6417"/>
      <c r="BJ6417"/>
    </row>
    <row r="6418" spans="2:62" x14ac:dyDescent="0.4">
      <c r="B6418" s="1">
        <v>28612</v>
      </c>
      <c r="C6418" s="6" t="s">
        <v>30</v>
      </c>
      <c r="D6418" s="6" t="s">
        <v>30</v>
      </c>
      <c r="E6418" s="6" t="s">
        <v>469</v>
      </c>
      <c r="F6418" s="6" t="s">
        <v>1050</v>
      </c>
      <c r="G6418" s="6" t="s">
        <v>1309</v>
      </c>
      <c r="H6418" s="6" t="s">
        <v>1097</v>
      </c>
      <c r="I6418" s="6" t="s">
        <v>1415</v>
      </c>
      <c r="J6418" s="6" t="s">
        <v>5</v>
      </c>
      <c r="K6418" s="7">
        <v>4</v>
      </c>
      <c r="L6418" s="7">
        <f>IFERROR(VLOOKUP(SiscoTable[[#This Row],[Código]],Hoja2!A:B,2,0)*SiscoTable[[#This Row],[Provta(Uns)]],0)</f>
        <v>51.6</v>
      </c>
      <c r="M6418" s="7">
        <v>0</v>
      </c>
      <c r="N6418" s="7">
        <v>1</v>
      </c>
      <c r="O6418" s="7">
        <f>IFERROR(VLOOKUP(SiscoTable[[#This Row],[Código]],Hoja2!A:B,2,0)*SiscoTable[[#This Row],[Stock_actual]],0)</f>
        <v>12.9</v>
      </c>
      <c r="P6418" s="6" t="s">
        <v>76</v>
      </c>
      <c r="Q6418" s="7">
        <v>4</v>
      </c>
      <c r="R6418" s="7">
        <v>7.84</v>
      </c>
      <c r="S6418" s="7" t="s">
        <v>11927</v>
      </c>
      <c r="BI6418"/>
      <c r="BJ6418"/>
    </row>
    <row r="6419" spans="2:62" x14ac:dyDescent="0.4">
      <c r="B6419" s="1">
        <v>28613</v>
      </c>
      <c r="C6419" s="6" t="s">
        <v>8</v>
      </c>
      <c r="D6419" s="6" t="s">
        <v>8</v>
      </c>
      <c r="E6419" s="6" t="s">
        <v>469</v>
      </c>
      <c r="F6419" s="6" t="s">
        <v>1050</v>
      </c>
      <c r="G6419" s="6" t="s">
        <v>1309</v>
      </c>
      <c r="H6419" s="6" t="s">
        <v>1340</v>
      </c>
      <c r="I6419" s="6" t="s">
        <v>1485</v>
      </c>
      <c r="J6419" s="6" t="s">
        <v>5</v>
      </c>
      <c r="K6419" s="7">
        <v>0</v>
      </c>
      <c r="L6419" s="7">
        <f>IFERROR(VLOOKUP(SiscoTable[[#This Row],[Código]],Hoja2!A:B,2,0)*SiscoTable[[#This Row],[Provta(Uns)]],0)</f>
        <v>0</v>
      </c>
      <c r="M6419" s="7">
        <v>0</v>
      </c>
      <c r="N6419" s="7">
        <v>0</v>
      </c>
      <c r="O6419" s="7">
        <f>IFERROR(VLOOKUP(SiscoTable[[#This Row],[Código]],Hoja2!A:B,2,0)*SiscoTable[[#This Row],[Stock_actual]],0)</f>
        <v>0</v>
      </c>
      <c r="P6419" s="6" t="s">
        <v>7</v>
      </c>
      <c r="Q6419" s="7">
        <v>0</v>
      </c>
      <c r="R6419" s="7">
        <v>0</v>
      </c>
      <c r="S6419" s="7" t="s">
        <v>11927</v>
      </c>
      <c r="BI6419"/>
      <c r="BJ6419"/>
    </row>
    <row r="6420" spans="2:62" x14ac:dyDescent="0.4">
      <c r="B6420" s="1">
        <v>28614</v>
      </c>
      <c r="C6420" s="6" t="s">
        <v>25</v>
      </c>
      <c r="D6420" s="6" t="s">
        <v>30</v>
      </c>
      <c r="E6420" s="6" t="s">
        <v>3268</v>
      </c>
      <c r="F6420" s="6" t="s">
        <v>3269</v>
      </c>
      <c r="G6420" s="6" t="s">
        <v>4384</v>
      </c>
      <c r="H6420" s="6" t="s">
        <v>4386</v>
      </c>
      <c r="I6420" s="6" t="s">
        <v>4432</v>
      </c>
      <c r="J6420" s="6" t="s">
        <v>5</v>
      </c>
      <c r="K6420" s="7">
        <v>7.17</v>
      </c>
      <c r="L6420" s="7">
        <f>IFERROR(VLOOKUP(SiscoTable[[#This Row],[Código]],Hoja2!A:B,2,0)*SiscoTable[[#This Row],[Provta(Uns)]],0)</f>
        <v>144.834</v>
      </c>
      <c r="M6420" s="7">
        <v>0</v>
      </c>
      <c r="N6420" s="7">
        <v>0</v>
      </c>
      <c r="O6420" s="7">
        <f>IFERROR(VLOOKUP(SiscoTable[[#This Row],[Código]],Hoja2!A:B,2,0)*SiscoTable[[#This Row],[Stock_actual]],0)</f>
        <v>0</v>
      </c>
      <c r="P6420" s="6" t="s">
        <v>7</v>
      </c>
      <c r="Q6420" s="7">
        <v>8</v>
      </c>
      <c r="R6420" s="7">
        <v>14.399999999999999</v>
      </c>
      <c r="S6420" s="7" t="s">
        <v>11928</v>
      </c>
      <c r="BI6420"/>
      <c r="BJ6420"/>
    </row>
    <row r="6421" spans="2:62" x14ac:dyDescent="0.4">
      <c r="B6421" s="1">
        <v>28619</v>
      </c>
      <c r="C6421" s="6" t="s">
        <v>8</v>
      </c>
      <c r="D6421" s="6" t="s">
        <v>8</v>
      </c>
      <c r="E6421" s="6" t="s">
        <v>8482</v>
      </c>
      <c r="F6421" s="6" t="s">
        <v>10720</v>
      </c>
      <c r="G6421" s="6" t="s">
        <v>11322</v>
      </c>
      <c r="H6421" s="6" t="s">
        <v>11165</v>
      </c>
      <c r="I6421" s="6" t="s">
        <v>11412</v>
      </c>
      <c r="J6421" s="6" t="s">
        <v>5</v>
      </c>
      <c r="K6421" s="7">
        <v>0</v>
      </c>
      <c r="L6421" s="7">
        <f>IFERROR(VLOOKUP(SiscoTable[[#This Row],[Código]],Hoja2!A:B,2,0)*SiscoTable[[#This Row],[Provta(Uns)]],0)</f>
        <v>0</v>
      </c>
      <c r="M6421" s="7">
        <v>0</v>
      </c>
      <c r="N6421" s="7">
        <v>0</v>
      </c>
      <c r="O6421" s="7">
        <f>IFERROR(VLOOKUP(SiscoTable[[#This Row],[Código]],Hoja2!A:B,2,0)*SiscoTable[[#This Row],[Stock_actual]],0)</f>
        <v>0</v>
      </c>
      <c r="P6421" s="6" t="s">
        <v>7</v>
      </c>
      <c r="Q6421" s="7">
        <v>0</v>
      </c>
      <c r="R6421" s="7">
        <v>0</v>
      </c>
      <c r="S6421" s="7" t="s">
        <v>11926</v>
      </c>
      <c r="BI6421"/>
      <c r="BJ6421"/>
    </row>
    <row r="6422" spans="2:62" x14ac:dyDescent="0.4">
      <c r="B6422" s="1">
        <v>28621</v>
      </c>
      <c r="C6422" s="6" t="s">
        <v>8</v>
      </c>
      <c r="D6422" s="6" t="s">
        <v>8</v>
      </c>
      <c r="E6422" s="6" t="s">
        <v>3268</v>
      </c>
      <c r="F6422" s="6" t="s">
        <v>7815</v>
      </c>
      <c r="G6422" s="6" t="s">
        <v>5267</v>
      </c>
      <c r="H6422" s="6" t="s">
        <v>636</v>
      </c>
      <c r="I6422" s="6" t="s">
        <v>8093</v>
      </c>
      <c r="J6422" s="6" t="s">
        <v>5</v>
      </c>
      <c r="K6422" s="7">
        <v>0</v>
      </c>
      <c r="L6422" s="7">
        <f>IFERROR(VLOOKUP(SiscoTable[[#This Row],[Código]],Hoja2!A:B,2,0)*SiscoTable[[#This Row],[Provta(Uns)]],0)</f>
        <v>0</v>
      </c>
      <c r="M6422" s="7">
        <v>0</v>
      </c>
      <c r="N6422" s="7">
        <v>0</v>
      </c>
      <c r="O6422" s="7">
        <f>IFERROR(VLOOKUP(SiscoTable[[#This Row],[Código]],Hoja2!A:B,2,0)*SiscoTable[[#This Row],[Stock_actual]],0)</f>
        <v>0</v>
      </c>
      <c r="P6422" s="6" t="s">
        <v>7</v>
      </c>
      <c r="Q6422" s="7">
        <v>0</v>
      </c>
      <c r="R6422" s="7">
        <v>0</v>
      </c>
      <c r="S6422" s="7" t="s">
        <v>11928</v>
      </c>
      <c r="BI6422"/>
      <c r="BJ6422"/>
    </row>
    <row r="6423" spans="2:62" x14ac:dyDescent="0.4">
      <c r="B6423" s="1">
        <v>28622</v>
      </c>
      <c r="C6423" s="6" t="s">
        <v>30</v>
      </c>
      <c r="D6423" s="6" t="s">
        <v>25</v>
      </c>
      <c r="E6423" s="6" t="s">
        <v>3268</v>
      </c>
      <c r="F6423" s="6" t="s">
        <v>6803</v>
      </c>
      <c r="G6423" s="6" t="s">
        <v>7041</v>
      </c>
      <c r="H6423" s="6" t="s">
        <v>7060</v>
      </c>
      <c r="I6423" s="6" t="s">
        <v>7087</v>
      </c>
      <c r="J6423" s="6" t="s">
        <v>5</v>
      </c>
      <c r="K6423" s="7">
        <v>50.33</v>
      </c>
      <c r="L6423" s="7">
        <f>IFERROR(VLOOKUP(SiscoTable[[#This Row],[Código]],Hoja2!A:B,2,0)*SiscoTable[[#This Row],[Provta(Uns)]],0)</f>
        <v>110.726</v>
      </c>
      <c r="M6423" s="7">
        <v>0</v>
      </c>
      <c r="N6423" s="7">
        <v>42</v>
      </c>
      <c r="O6423" s="7">
        <f>IFERROR(VLOOKUP(SiscoTable[[#This Row],[Código]],Hoja2!A:B,2,0)*SiscoTable[[#This Row],[Stock_actual]],0)</f>
        <v>92.4</v>
      </c>
      <c r="P6423" s="6" t="s">
        <v>101</v>
      </c>
      <c r="Q6423" s="7">
        <v>55</v>
      </c>
      <c r="R6423" s="7">
        <v>100.79999999999998</v>
      </c>
      <c r="S6423" s="7" t="s">
        <v>11925</v>
      </c>
      <c r="BI6423"/>
      <c r="BJ6423"/>
    </row>
    <row r="6424" spans="2:62" x14ac:dyDescent="0.4">
      <c r="B6424" s="1">
        <v>28623</v>
      </c>
      <c r="C6424" s="6" t="s">
        <v>30</v>
      </c>
      <c r="D6424" s="6" t="s">
        <v>30</v>
      </c>
      <c r="E6424" s="6" t="s">
        <v>3268</v>
      </c>
      <c r="F6424" s="6" t="s">
        <v>6803</v>
      </c>
      <c r="G6424" s="6" t="s">
        <v>6844</v>
      </c>
      <c r="H6424" s="6" t="s">
        <v>5060</v>
      </c>
      <c r="I6424" s="6" t="s">
        <v>6848</v>
      </c>
      <c r="J6424" s="6" t="s">
        <v>5</v>
      </c>
      <c r="K6424" s="7">
        <v>27.5</v>
      </c>
      <c r="L6424" s="7">
        <f>IFERROR(VLOOKUP(SiscoTable[[#This Row],[Código]],Hoja2!A:B,2,0)*SiscoTable[[#This Row],[Provta(Uns)]],0)</f>
        <v>49.5</v>
      </c>
      <c r="M6424" s="7">
        <v>0</v>
      </c>
      <c r="N6424" s="7">
        <v>39</v>
      </c>
      <c r="O6424" s="7">
        <f>IFERROR(VLOOKUP(SiscoTable[[#This Row],[Código]],Hoja2!A:B,2,0)*SiscoTable[[#This Row],[Stock_actual]],0)</f>
        <v>70.2</v>
      </c>
      <c r="P6424" s="6" t="s">
        <v>558</v>
      </c>
      <c r="Q6424" s="7">
        <v>30</v>
      </c>
      <c r="R6424" s="7">
        <v>0</v>
      </c>
      <c r="S6424" s="7" t="s">
        <v>11925</v>
      </c>
      <c r="BI6424"/>
      <c r="BJ6424"/>
    </row>
    <row r="6425" spans="2:62" x14ac:dyDescent="0.4">
      <c r="B6425" s="1">
        <v>28624</v>
      </c>
      <c r="C6425" s="6" t="s">
        <v>8</v>
      </c>
      <c r="D6425" s="6" t="s">
        <v>8</v>
      </c>
      <c r="E6425" s="6" t="s">
        <v>3268</v>
      </c>
      <c r="F6425" s="6" t="s">
        <v>6059</v>
      </c>
      <c r="G6425" s="6" t="s">
        <v>6489</v>
      </c>
      <c r="H6425" s="6" t="s">
        <v>6313</v>
      </c>
      <c r="I6425" s="6" t="s">
        <v>6636</v>
      </c>
      <c r="J6425" s="6" t="s">
        <v>5</v>
      </c>
      <c r="K6425" s="7">
        <v>0</v>
      </c>
      <c r="L6425" s="7">
        <f>IFERROR(VLOOKUP(SiscoTable[[#This Row],[Código]],Hoja2!A:B,2,0)*SiscoTable[[#This Row],[Provta(Uns)]],0)</f>
        <v>0</v>
      </c>
      <c r="M6425" s="7">
        <v>0</v>
      </c>
      <c r="N6425" s="7">
        <v>8</v>
      </c>
      <c r="O6425" s="7">
        <f>IFERROR(VLOOKUP(SiscoTable[[#This Row],[Código]],Hoja2!A:B,2,0)*SiscoTable[[#This Row],[Stock_actual]],0)</f>
        <v>343.2</v>
      </c>
      <c r="P6425" s="6" t="s">
        <v>134</v>
      </c>
      <c r="Q6425" s="7">
        <v>0</v>
      </c>
      <c r="R6425" s="7">
        <v>0</v>
      </c>
      <c r="S6425" s="7" t="s">
        <v>11925</v>
      </c>
      <c r="BI6425"/>
      <c r="BJ6425"/>
    </row>
    <row r="6426" spans="2:62" x14ac:dyDescent="0.4">
      <c r="B6426" s="1">
        <v>28625</v>
      </c>
      <c r="C6426" s="6" t="s">
        <v>8</v>
      </c>
      <c r="D6426" s="6" t="s">
        <v>8</v>
      </c>
      <c r="E6426" s="6" t="s">
        <v>3268</v>
      </c>
      <c r="F6426" s="6" t="s">
        <v>6059</v>
      </c>
      <c r="G6426" s="6" t="s">
        <v>6489</v>
      </c>
      <c r="H6426" s="6" t="s">
        <v>6313</v>
      </c>
      <c r="I6426" s="6" t="s">
        <v>6637</v>
      </c>
      <c r="J6426" s="6" t="s">
        <v>5</v>
      </c>
      <c r="K6426" s="7">
        <v>0.17</v>
      </c>
      <c r="L6426" s="7">
        <f>IFERROR(VLOOKUP(SiscoTable[[#This Row],[Código]],Hoja2!A:B,2,0)*SiscoTable[[#This Row],[Provta(Uns)]],0)</f>
        <v>7.1400000000000006</v>
      </c>
      <c r="M6426" s="7">
        <v>0</v>
      </c>
      <c r="N6426" s="7">
        <v>7</v>
      </c>
      <c r="O6426" s="7">
        <f>IFERROR(VLOOKUP(SiscoTable[[#This Row],[Código]],Hoja2!A:B,2,0)*SiscoTable[[#This Row],[Stock_actual]],0)</f>
        <v>294</v>
      </c>
      <c r="P6426" s="6" t="s">
        <v>3387</v>
      </c>
      <c r="Q6426" s="7">
        <v>0</v>
      </c>
      <c r="R6426" s="7">
        <v>0</v>
      </c>
      <c r="S6426" s="7" t="s">
        <v>11925</v>
      </c>
      <c r="BI6426"/>
      <c r="BJ6426"/>
    </row>
    <row r="6427" spans="2:62" x14ac:dyDescent="0.4">
      <c r="B6427" s="1">
        <v>28626</v>
      </c>
      <c r="C6427" s="6" t="s">
        <v>8</v>
      </c>
      <c r="D6427" s="6" t="s">
        <v>8</v>
      </c>
      <c r="E6427" s="6" t="s">
        <v>8482</v>
      </c>
      <c r="F6427" s="6" t="s">
        <v>1736</v>
      </c>
      <c r="G6427" s="6" t="s">
        <v>10193</v>
      </c>
      <c r="H6427" s="6" t="s">
        <v>9042</v>
      </c>
      <c r="I6427" s="6" t="s">
        <v>10285</v>
      </c>
      <c r="J6427" s="6" t="s">
        <v>5</v>
      </c>
      <c r="K6427" s="7">
        <v>0.5</v>
      </c>
      <c r="L6427" s="7">
        <f>IFERROR(VLOOKUP(SiscoTable[[#This Row],[Código]],Hoja2!A:B,2,0)*SiscoTable[[#This Row],[Provta(Uns)]],0)</f>
        <v>5.9</v>
      </c>
      <c r="M6427" s="7">
        <v>0</v>
      </c>
      <c r="N6427" s="7">
        <v>0</v>
      </c>
      <c r="O6427" s="7">
        <f>IFERROR(VLOOKUP(SiscoTable[[#This Row],[Código]],Hoja2!A:B,2,0)*SiscoTable[[#This Row],[Stock_actual]],0)</f>
        <v>0</v>
      </c>
      <c r="P6427" s="6" t="s">
        <v>7</v>
      </c>
      <c r="Q6427" s="7">
        <v>1</v>
      </c>
      <c r="R6427" s="7">
        <v>1.2</v>
      </c>
      <c r="S6427" s="7" t="s">
        <v>11926</v>
      </c>
      <c r="BI6427"/>
      <c r="BJ6427"/>
    </row>
    <row r="6428" spans="2:62" x14ac:dyDescent="0.4">
      <c r="B6428" s="1">
        <v>28627</v>
      </c>
      <c r="C6428" s="6" t="s">
        <v>8</v>
      </c>
      <c r="D6428" s="6" t="s">
        <v>8</v>
      </c>
      <c r="E6428" s="6" t="s">
        <v>8482</v>
      </c>
      <c r="F6428" s="6" t="s">
        <v>1736</v>
      </c>
      <c r="G6428" s="6" t="s">
        <v>10193</v>
      </c>
      <c r="H6428" s="6" t="s">
        <v>9042</v>
      </c>
      <c r="I6428" s="6" t="s">
        <v>10286</v>
      </c>
      <c r="J6428" s="6" t="s">
        <v>5</v>
      </c>
      <c r="K6428" s="7">
        <v>1.17</v>
      </c>
      <c r="L6428" s="7">
        <f>IFERROR(VLOOKUP(SiscoTable[[#This Row],[Código]],Hoja2!A:B,2,0)*SiscoTable[[#This Row],[Provta(Uns)]],0)</f>
        <v>14.507999999999999</v>
      </c>
      <c r="M6428" s="7">
        <v>0</v>
      </c>
      <c r="N6428" s="7">
        <v>2</v>
      </c>
      <c r="O6428" s="7">
        <f>IFERROR(VLOOKUP(SiscoTable[[#This Row],[Código]],Hoja2!A:B,2,0)*SiscoTable[[#This Row],[Stock_actual]],0)</f>
        <v>24.8</v>
      </c>
      <c r="P6428" s="6" t="s">
        <v>788</v>
      </c>
      <c r="Q6428" s="7">
        <v>1</v>
      </c>
      <c r="R6428" s="7">
        <v>0</v>
      </c>
      <c r="S6428" s="7" t="s">
        <v>11926</v>
      </c>
      <c r="BI6428"/>
      <c r="BJ6428"/>
    </row>
    <row r="6429" spans="2:62" x14ac:dyDescent="0.4">
      <c r="B6429" s="1">
        <v>28628</v>
      </c>
      <c r="C6429" s="6" t="s">
        <v>8</v>
      </c>
      <c r="D6429" s="6" t="s">
        <v>8</v>
      </c>
      <c r="E6429" s="6" t="s">
        <v>8482</v>
      </c>
      <c r="F6429" s="6" t="s">
        <v>1736</v>
      </c>
      <c r="G6429" s="6" t="s">
        <v>10193</v>
      </c>
      <c r="H6429" s="6" t="s">
        <v>9042</v>
      </c>
      <c r="I6429" s="6" t="s">
        <v>10287</v>
      </c>
      <c r="J6429" s="6" t="s">
        <v>5</v>
      </c>
      <c r="K6429" s="7">
        <v>1</v>
      </c>
      <c r="L6429" s="7">
        <f>IFERROR(VLOOKUP(SiscoTable[[#This Row],[Código]],Hoja2!A:B,2,0)*SiscoTable[[#This Row],[Provta(Uns)]],0)</f>
        <v>11.9</v>
      </c>
      <c r="M6429" s="7">
        <v>0</v>
      </c>
      <c r="N6429" s="7">
        <v>0</v>
      </c>
      <c r="O6429" s="7">
        <f>IFERROR(VLOOKUP(SiscoTable[[#This Row],[Código]],Hoja2!A:B,2,0)*SiscoTable[[#This Row],[Stock_actual]],0)</f>
        <v>0</v>
      </c>
      <c r="P6429" s="6" t="s">
        <v>7</v>
      </c>
      <c r="Q6429" s="7">
        <v>1</v>
      </c>
      <c r="R6429" s="7">
        <v>1.7999999999999998</v>
      </c>
      <c r="S6429" s="7" t="s">
        <v>11926</v>
      </c>
      <c r="BI6429"/>
      <c r="BJ6429"/>
    </row>
    <row r="6430" spans="2:62" x14ac:dyDescent="0.4">
      <c r="B6430" s="1">
        <v>28629</v>
      </c>
      <c r="C6430" s="6" t="s">
        <v>8</v>
      </c>
      <c r="D6430" s="6" t="s">
        <v>8</v>
      </c>
      <c r="E6430" s="6" t="s">
        <v>8482</v>
      </c>
      <c r="F6430" s="6" t="s">
        <v>1736</v>
      </c>
      <c r="G6430" s="6" t="s">
        <v>10193</v>
      </c>
      <c r="H6430" s="6" t="s">
        <v>9042</v>
      </c>
      <c r="I6430" s="6" t="s">
        <v>10288</v>
      </c>
      <c r="J6430" s="6" t="s">
        <v>5</v>
      </c>
      <c r="K6430" s="7">
        <v>0.17</v>
      </c>
      <c r="L6430" s="7">
        <f>IFERROR(VLOOKUP(SiscoTable[[#This Row],[Código]],Hoja2!A:B,2,0)*SiscoTable[[#This Row],[Provta(Uns)]],0)</f>
        <v>1.9210000000000003</v>
      </c>
      <c r="M6430" s="7">
        <v>0</v>
      </c>
      <c r="N6430" s="7">
        <v>0</v>
      </c>
      <c r="O6430" s="7">
        <f>IFERROR(VLOOKUP(SiscoTable[[#This Row],[Código]],Hoja2!A:B,2,0)*SiscoTable[[#This Row],[Stock_actual]],0)</f>
        <v>0</v>
      </c>
      <c r="P6430" s="6" t="s">
        <v>7</v>
      </c>
      <c r="Q6430" s="7">
        <v>0</v>
      </c>
      <c r="R6430" s="7">
        <v>0</v>
      </c>
      <c r="S6430" s="7" t="s">
        <v>11926</v>
      </c>
      <c r="BI6430"/>
      <c r="BJ6430"/>
    </row>
    <row r="6431" spans="2:62" x14ac:dyDescent="0.4">
      <c r="B6431" s="1">
        <v>28630</v>
      </c>
      <c r="C6431" s="6" t="s">
        <v>8</v>
      </c>
      <c r="D6431" s="6" t="s">
        <v>8</v>
      </c>
      <c r="E6431" s="6" t="s">
        <v>8482</v>
      </c>
      <c r="F6431" s="6" t="s">
        <v>1736</v>
      </c>
      <c r="G6431" s="6" t="s">
        <v>10193</v>
      </c>
      <c r="H6431" s="6" t="s">
        <v>9042</v>
      </c>
      <c r="I6431" s="6" t="s">
        <v>10289</v>
      </c>
      <c r="J6431" s="6" t="s">
        <v>5</v>
      </c>
      <c r="K6431" s="7">
        <v>1</v>
      </c>
      <c r="L6431" s="7">
        <f>IFERROR(VLOOKUP(SiscoTable[[#This Row],[Código]],Hoja2!A:B,2,0)*SiscoTable[[#This Row],[Provta(Uns)]],0)</f>
        <v>12</v>
      </c>
      <c r="M6431" s="7">
        <v>0</v>
      </c>
      <c r="N6431" s="7">
        <v>3</v>
      </c>
      <c r="O6431" s="7">
        <f>IFERROR(VLOOKUP(SiscoTable[[#This Row],[Código]],Hoja2!A:B,2,0)*SiscoTable[[#This Row],[Stock_actual]],0)</f>
        <v>36</v>
      </c>
      <c r="P6431" s="6" t="s">
        <v>983</v>
      </c>
      <c r="Q6431" s="7">
        <v>1</v>
      </c>
      <c r="R6431" s="7">
        <v>0</v>
      </c>
      <c r="S6431" s="7" t="s">
        <v>11926</v>
      </c>
      <c r="BI6431"/>
      <c r="BJ6431"/>
    </row>
    <row r="6432" spans="2:62" x14ac:dyDescent="0.4">
      <c r="B6432" s="1">
        <v>28631</v>
      </c>
      <c r="C6432" s="6" t="s">
        <v>25</v>
      </c>
      <c r="D6432" s="6" t="s">
        <v>25</v>
      </c>
      <c r="E6432" s="6" t="s">
        <v>469</v>
      </c>
      <c r="F6432" s="6" t="s">
        <v>210</v>
      </c>
      <c r="G6432" s="6" t="s">
        <v>595</v>
      </c>
      <c r="H6432" s="6" t="s">
        <v>262</v>
      </c>
      <c r="I6432" s="6" t="s">
        <v>609</v>
      </c>
      <c r="J6432" s="6" t="s">
        <v>5</v>
      </c>
      <c r="K6432" s="7">
        <v>36</v>
      </c>
      <c r="L6432" s="34">
        <f>IFERROR(VLOOKUP(SiscoTable[[#This Row],[Código]],Hoja2!A:B,2,0)*SiscoTable[[#This Row],[Provta(Uns)]],0)</f>
        <v>774</v>
      </c>
      <c r="M6432" s="7">
        <v>0</v>
      </c>
      <c r="N6432" s="7">
        <v>76</v>
      </c>
      <c r="O6432" s="34">
        <f>IFERROR(VLOOKUP(SiscoTable[[#This Row],[Código]],Hoja2!A:B,2,0)*SiscoTable[[#This Row],[Stock_actual]],0)</f>
        <v>1634</v>
      </c>
      <c r="P6432" s="6" t="s">
        <v>610</v>
      </c>
      <c r="Q6432" s="7">
        <v>40</v>
      </c>
      <c r="R6432" s="7">
        <v>0</v>
      </c>
      <c r="S6432" s="7" t="s">
        <v>11924</v>
      </c>
      <c r="BI6432"/>
      <c r="BJ6432"/>
    </row>
    <row r="6433" spans="2:62" x14ac:dyDescent="0.4">
      <c r="B6433" s="1">
        <v>28632</v>
      </c>
      <c r="C6433" s="6" t="s">
        <v>30</v>
      </c>
      <c r="D6433" s="6" t="s">
        <v>8</v>
      </c>
      <c r="E6433" s="6" t="s">
        <v>3268</v>
      </c>
      <c r="F6433" s="6" t="s">
        <v>3269</v>
      </c>
      <c r="G6433" s="6" t="s">
        <v>4211</v>
      </c>
      <c r="H6433" s="6" t="s">
        <v>3812</v>
      </c>
      <c r="I6433" s="6" t="s">
        <v>4222</v>
      </c>
      <c r="J6433" s="6" t="s">
        <v>5</v>
      </c>
      <c r="K6433" s="7">
        <v>4.67</v>
      </c>
      <c r="L6433" s="7">
        <f>IFERROR(VLOOKUP(SiscoTable[[#This Row],[Código]],Hoja2!A:B,2,0)*SiscoTable[[#This Row],[Provta(Uns)]],0)</f>
        <v>45.766000000000005</v>
      </c>
      <c r="M6433" s="7">
        <v>0</v>
      </c>
      <c r="N6433" s="7">
        <v>11</v>
      </c>
      <c r="O6433" s="7">
        <f>IFERROR(VLOOKUP(SiscoTable[[#This Row],[Código]],Hoja2!A:B,2,0)*SiscoTable[[#This Row],[Stock_actual]],0)</f>
        <v>107.80000000000001</v>
      </c>
      <c r="P6433" s="6" t="s">
        <v>1751</v>
      </c>
      <c r="Q6433" s="7">
        <v>5</v>
      </c>
      <c r="R6433" s="7">
        <v>0</v>
      </c>
      <c r="S6433" s="7" t="s">
        <v>11927</v>
      </c>
      <c r="BI6433"/>
      <c r="BJ6433"/>
    </row>
    <row r="6434" spans="2:62" x14ac:dyDescent="0.4">
      <c r="B6434" s="1">
        <v>28633</v>
      </c>
      <c r="C6434" s="6" t="s">
        <v>25</v>
      </c>
      <c r="D6434" s="6" t="s">
        <v>30</v>
      </c>
      <c r="E6434" s="6" t="s">
        <v>3268</v>
      </c>
      <c r="F6434" s="6" t="s">
        <v>3269</v>
      </c>
      <c r="G6434" s="6" t="s">
        <v>4211</v>
      </c>
      <c r="H6434" s="6" t="s">
        <v>3812</v>
      </c>
      <c r="I6434" s="6" t="s">
        <v>4213</v>
      </c>
      <c r="J6434" s="6" t="s">
        <v>5</v>
      </c>
      <c r="K6434" s="7">
        <v>14</v>
      </c>
      <c r="L6434" s="7">
        <f>IFERROR(VLOOKUP(SiscoTable[[#This Row],[Código]],Hoja2!A:B,2,0)*SiscoTable[[#This Row],[Provta(Uns)]],0)</f>
        <v>224</v>
      </c>
      <c r="M6434" s="7">
        <v>0</v>
      </c>
      <c r="N6434" s="7">
        <v>56</v>
      </c>
      <c r="O6434" s="7">
        <f>IFERROR(VLOOKUP(SiscoTable[[#This Row],[Código]],Hoja2!A:B,2,0)*SiscoTable[[#This Row],[Stock_actual]],0)</f>
        <v>896</v>
      </c>
      <c r="P6434" s="6" t="s">
        <v>560</v>
      </c>
      <c r="Q6434" s="7">
        <v>16</v>
      </c>
      <c r="R6434" s="7">
        <v>0</v>
      </c>
      <c r="S6434" s="7" t="s">
        <v>11927</v>
      </c>
      <c r="BI6434"/>
      <c r="BJ6434"/>
    </row>
    <row r="6435" spans="2:62" x14ac:dyDescent="0.4">
      <c r="B6435" s="1">
        <v>28634</v>
      </c>
      <c r="C6435" s="6" t="s">
        <v>30</v>
      </c>
      <c r="D6435" s="6" t="s">
        <v>25</v>
      </c>
      <c r="E6435" s="6" t="s">
        <v>3268</v>
      </c>
      <c r="F6435" s="6" t="s">
        <v>6803</v>
      </c>
      <c r="G6435" s="6" t="s">
        <v>6915</v>
      </c>
      <c r="H6435" s="6" t="s">
        <v>6952</v>
      </c>
      <c r="I6435" s="6" t="s">
        <v>6994</v>
      </c>
      <c r="J6435" s="6" t="s">
        <v>5</v>
      </c>
      <c r="K6435" s="7">
        <v>59.5</v>
      </c>
      <c r="L6435" s="7">
        <f>IFERROR(VLOOKUP(SiscoTable[[#This Row],[Código]],Hoja2!A:B,2,0)*SiscoTable[[#This Row],[Provta(Uns)]],0)</f>
        <v>71.399999999999991</v>
      </c>
      <c r="M6435" s="7">
        <v>0</v>
      </c>
      <c r="N6435" s="7">
        <v>70</v>
      </c>
      <c r="O6435" s="7">
        <f>IFERROR(VLOOKUP(SiscoTable[[#This Row],[Código]],Hoja2!A:B,2,0)*SiscoTable[[#This Row],[Stock_actual]],0)</f>
        <v>84</v>
      </c>
      <c r="P6435" s="6" t="s">
        <v>121</v>
      </c>
      <c r="Q6435" s="7">
        <v>65</v>
      </c>
      <c r="R6435" s="7">
        <v>0</v>
      </c>
      <c r="S6435" s="7" t="s">
        <v>11925</v>
      </c>
      <c r="BI6435"/>
      <c r="BJ6435"/>
    </row>
    <row r="6436" spans="2:62" x14ac:dyDescent="0.4">
      <c r="B6436" s="1">
        <v>28635</v>
      </c>
      <c r="C6436" s="6" t="s">
        <v>30</v>
      </c>
      <c r="D6436" s="6" t="s">
        <v>25</v>
      </c>
      <c r="E6436" s="6" t="s">
        <v>3268</v>
      </c>
      <c r="F6436" s="6" t="s">
        <v>6803</v>
      </c>
      <c r="G6436" s="6" t="s">
        <v>6915</v>
      </c>
      <c r="H6436" s="6" t="s">
        <v>6952</v>
      </c>
      <c r="I6436" s="6" t="s">
        <v>6995</v>
      </c>
      <c r="J6436" s="6" t="s">
        <v>5</v>
      </c>
      <c r="K6436" s="7">
        <v>90.17</v>
      </c>
      <c r="L6436" s="7">
        <f>IFERROR(VLOOKUP(SiscoTable[[#This Row],[Código]],Hoja2!A:B,2,0)*SiscoTable[[#This Row],[Provta(Uns)]],0)</f>
        <v>108.20399999999999</v>
      </c>
      <c r="M6436" s="7">
        <v>0</v>
      </c>
      <c r="N6436" s="7">
        <v>54</v>
      </c>
      <c r="O6436" s="7">
        <f>IFERROR(VLOOKUP(SiscoTable[[#This Row],[Código]],Hoja2!A:B,2,0)*SiscoTable[[#This Row],[Stock_actual]],0)</f>
        <v>64.8</v>
      </c>
      <c r="P6436" s="6" t="s">
        <v>733</v>
      </c>
      <c r="Q6436" s="7">
        <v>99</v>
      </c>
      <c r="R6436" s="7">
        <v>180.77999999999997</v>
      </c>
      <c r="S6436" s="7" t="s">
        <v>11925</v>
      </c>
      <c r="BI6436"/>
      <c r="BJ6436"/>
    </row>
    <row r="6437" spans="2:62" x14ac:dyDescent="0.4">
      <c r="B6437" s="1">
        <v>28637</v>
      </c>
      <c r="C6437" s="6" t="s">
        <v>30</v>
      </c>
      <c r="D6437" s="6" t="s">
        <v>30</v>
      </c>
      <c r="E6437" s="6" t="s">
        <v>3268</v>
      </c>
      <c r="F6437" s="6" t="s">
        <v>3269</v>
      </c>
      <c r="G6437" s="6" t="s">
        <v>5543</v>
      </c>
      <c r="H6437" s="6" t="s">
        <v>5591</v>
      </c>
      <c r="I6437" s="6" t="s">
        <v>5637</v>
      </c>
      <c r="J6437" s="6" t="s">
        <v>5</v>
      </c>
      <c r="K6437" s="7">
        <v>7.5</v>
      </c>
      <c r="L6437" s="7">
        <f>IFERROR(VLOOKUP(SiscoTable[[#This Row],[Código]],Hoja2!A:B,2,0)*SiscoTable[[#This Row],[Provta(Uns)]],0)</f>
        <v>51</v>
      </c>
      <c r="M6437" s="7">
        <v>24</v>
      </c>
      <c r="N6437" s="7">
        <v>0</v>
      </c>
      <c r="O6437" s="7">
        <f>IFERROR(VLOOKUP(SiscoTable[[#This Row],[Código]],Hoja2!A:B,2,0)*SiscoTable[[#This Row],[Stock_actual]],0)</f>
        <v>0</v>
      </c>
      <c r="P6437" s="6" t="s">
        <v>7</v>
      </c>
      <c r="Q6437" s="7">
        <v>8</v>
      </c>
      <c r="R6437" s="7">
        <v>0</v>
      </c>
      <c r="S6437" s="7" t="s">
        <v>11925</v>
      </c>
      <c r="BI6437"/>
      <c r="BJ6437"/>
    </row>
    <row r="6438" spans="2:62" x14ac:dyDescent="0.4">
      <c r="B6438" s="1">
        <v>28638</v>
      </c>
      <c r="C6438" s="6" t="s">
        <v>25</v>
      </c>
      <c r="D6438" s="6" t="s">
        <v>25</v>
      </c>
      <c r="E6438" s="6" t="s">
        <v>3268</v>
      </c>
      <c r="F6438" s="6" t="s">
        <v>3269</v>
      </c>
      <c r="G6438" s="6" t="s">
        <v>3270</v>
      </c>
      <c r="H6438" s="6" t="s">
        <v>3289</v>
      </c>
      <c r="I6438" s="6" t="s">
        <v>3300</v>
      </c>
      <c r="J6438" s="6" t="s">
        <v>5</v>
      </c>
      <c r="K6438" s="7">
        <v>48.83</v>
      </c>
      <c r="L6438" s="7">
        <f>IFERROR(VLOOKUP(SiscoTable[[#This Row],[Código]],Hoja2!A:B,2,0)*SiscoTable[[#This Row],[Provta(Uns)]],0)</f>
        <v>415.05500000000001</v>
      </c>
      <c r="M6438" s="7">
        <v>0</v>
      </c>
      <c r="N6438" s="7">
        <v>261</v>
      </c>
      <c r="O6438" s="7">
        <f>IFERROR(VLOOKUP(SiscoTable[[#This Row],[Código]],Hoja2!A:B,2,0)*SiscoTable[[#This Row],[Stock_actual]],0)</f>
        <v>2218.5</v>
      </c>
      <c r="P6438" s="6" t="s">
        <v>3301</v>
      </c>
      <c r="Q6438" s="7">
        <v>54</v>
      </c>
      <c r="R6438" s="7">
        <v>0</v>
      </c>
      <c r="S6438" s="7" t="s">
        <v>11927</v>
      </c>
      <c r="BI6438"/>
      <c r="BJ6438"/>
    </row>
    <row r="6439" spans="2:62" x14ac:dyDescent="0.4">
      <c r="B6439" s="1">
        <v>28639</v>
      </c>
      <c r="C6439" s="6" t="s">
        <v>8</v>
      </c>
      <c r="D6439" s="6" t="s">
        <v>8</v>
      </c>
      <c r="E6439" s="6" t="s">
        <v>3268</v>
      </c>
      <c r="F6439" s="6" t="s">
        <v>7815</v>
      </c>
      <c r="G6439" s="6" t="s">
        <v>7827</v>
      </c>
      <c r="H6439" s="6" t="s">
        <v>3323</v>
      </c>
      <c r="I6439" s="6" t="s">
        <v>7914</v>
      </c>
      <c r="J6439" s="6" t="s">
        <v>5</v>
      </c>
      <c r="K6439" s="7">
        <v>5.5</v>
      </c>
      <c r="L6439" s="7">
        <f>IFERROR(VLOOKUP(SiscoTable[[#This Row],[Código]],Hoja2!A:B,2,0)*SiscoTable[[#This Row],[Provta(Uns)]],0)</f>
        <v>41.8</v>
      </c>
      <c r="M6439" s="7">
        <v>12</v>
      </c>
      <c r="N6439" s="7">
        <v>0</v>
      </c>
      <c r="O6439" s="7">
        <f>IFERROR(VLOOKUP(SiscoTable[[#This Row],[Código]],Hoja2!A:B,2,0)*SiscoTable[[#This Row],[Stock_actual]],0)</f>
        <v>0</v>
      </c>
      <c r="P6439" s="6" t="s">
        <v>7</v>
      </c>
      <c r="Q6439" s="7">
        <v>6</v>
      </c>
      <c r="R6439" s="7">
        <v>0</v>
      </c>
      <c r="S6439" s="7" t="s">
        <v>11927</v>
      </c>
      <c r="BI6439"/>
      <c r="BJ6439"/>
    </row>
    <row r="6440" spans="2:62" x14ac:dyDescent="0.4">
      <c r="B6440" s="1">
        <v>28640</v>
      </c>
      <c r="C6440" s="6" t="s">
        <v>30</v>
      </c>
      <c r="D6440" s="6" t="s">
        <v>8</v>
      </c>
      <c r="E6440" s="6" t="s">
        <v>3268</v>
      </c>
      <c r="F6440" s="6" t="s">
        <v>7815</v>
      </c>
      <c r="G6440" s="6" t="s">
        <v>7827</v>
      </c>
      <c r="H6440" s="6" t="s">
        <v>3323</v>
      </c>
      <c r="I6440" s="6" t="s">
        <v>7856</v>
      </c>
      <c r="J6440" s="6" t="s">
        <v>5</v>
      </c>
      <c r="K6440" s="7">
        <v>5</v>
      </c>
      <c r="L6440" s="7">
        <f>IFERROR(VLOOKUP(SiscoTable[[#This Row],[Código]],Hoja2!A:B,2,0)*SiscoTable[[#This Row],[Provta(Uns)]],0)</f>
        <v>73</v>
      </c>
      <c r="M6440" s="7">
        <v>12</v>
      </c>
      <c r="N6440" s="7">
        <v>0</v>
      </c>
      <c r="O6440" s="7">
        <f>IFERROR(VLOOKUP(SiscoTable[[#This Row],[Código]],Hoja2!A:B,2,0)*SiscoTable[[#This Row],[Stock_actual]],0)</f>
        <v>0</v>
      </c>
      <c r="P6440" s="6" t="s">
        <v>7</v>
      </c>
      <c r="Q6440" s="7">
        <v>6</v>
      </c>
      <c r="R6440" s="7">
        <v>0</v>
      </c>
      <c r="S6440" s="7" t="s">
        <v>11927</v>
      </c>
      <c r="BI6440"/>
      <c r="BJ6440"/>
    </row>
    <row r="6441" spans="2:62" x14ac:dyDescent="0.4">
      <c r="B6441" s="1">
        <v>28641</v>
      </c>
      <c r="C6441" s="6" t="s">
        <v>8</v>
      </c>
      <c r="D6441" s="6" t="s">
        <v>8</v>
      </c>
      <c r="E6441" s="6" t="s">
        <v>3268</v>
      </c>
      <c r="F6441" s="6" t="s">
        <v>5836</v>
      </c>
      <c r="G6441" s="6" t="s">
        <v>5929</v>
      </c>
      <c r="H6441" s="6" t="s">
        <v>4</v>
      </c>
      <c r="I6441" s="6" t="s">
        <v>6029</v>
      </c>
      <c r="J6441" s="6" t="s">
        <v>5</v>
      </c>
      <c r="K6441" s="7">
        <v>0</v>
      </c>
      <c r="L6441" s="7">
        <f>IFERROR(VLOOKUP(SiscoTable[[#This Row],[Código]],Hoja2!A:B,2,0)*SiscoTable[[#This Row],[Provta(Uns)]],0)</f>
        <v>0</v>
      </c>
      <c r="M6441" s="7">
        <v>0</v>
      </c>
      <c r="N6441" s="7">
        <v>0</v>
      </c>
      <c r="O6441" s="7">
        <f>IFERROR(VLOOKUP(SiscoTable[[#This Row],[Código]],Hoja2!A:B,2,0)*SiscoTable[[#This Row],[Stock_actual]],0)</f>
        <v>0</v>
      </c>
      <c r="P6441" s="6" t="s">
        <v>7</v>
      </c>
      <c r="Q6441" s="7">
        <v>0</v>
      </c>
      <c r="R6441" s="7">
        <v>0</v>
      </c>
      <c r="S6441" s="7" t="s">
        <v>11928</v>
      </c>
      <c r="BI6441"/>
      <c r="BJ6441"/>
    </row>
    <row r="6442" spans="2:62" x14ac:dyDescent="0.4">
      <c r="B6442" s="1">
        <v>28642</v>
      </c>
      <c r="C6442" s="6" t="s">
        <v>8</v>
      </c>
      <c r="D6442" s="6" t="s">
        <v>8</v>
      </c>
      <c r="E6442" s="6" t="s">
        <v>8482</v>
      </c>
      <c r="F6442" s="6" t="s">
        <v>10720</v>
      </c>
      <c r="G6442" s="6" t="s">
        <v>11504</v>
      </c>
      <c r="H6442" s="6" t="s">
        <v>10578</v>
      </c>
      <c r="I6442" s="6" t="s">
        <v>11562</v>
      </c>
      <c r="J6442" s="6" t="s">
        <v>5</v>
      </c>
      <c r="K6442" s="7">
        <v>2.5</v>
      </c>
      <c r="L6442" s="7">
        <f>IFERROR(VLOOKUP(SiscoTable[[#This Row],[Código]],Hoja2!A:B,2,0)*SiscoTable[[#This Row],[Provta(Uns)]],0)</f>
        <v>34.75</v>
      </c>
      <c r="M6442" s="7">
        <v>0</v>
      </c>
      <c r="N6442" s="7">
        <v>8</v>
      </c>
      <c r="O6442" s="7">
        <f>IFERROR(VLOOKUP(SiscoTable[[#This Row],[Código]],Hoja2!A:B,2,0)*SiscoTable[[#This Row],[Stock_actual]],0)</f>
        <v>111.2</v>
      </c>
      <c r="P6442" s="6" t="s">
        <v>623</v>
      </c>
      <c r="Q6442" s="7">
        <v>3</v>
      </c>
      <c r="R6442" s="7">
        <v>0</v>
      </c>
      <c r="S6442" s="7" t="s">
        <v>11926</v>
      </c>
      <c r="BI6442"/>
      <c r="BJ6442"/>
    </row>
    <row r="6443" spans="2:62" x14ac:dyDescent="0.4">
      <c r="B6443" s="1">
        <v>28643</v>
      </c>
      <c r="C6443" s="6" t="s">
        <v>8</v>
      </c>
      <c r="D6443" s="6" t="s">
        <v>30</v>
      </c>
      <c r="E6443" s="6" t="s">
        <v>3268</v>
      </c>
      <c r="F6443" s="6" t="s">
        <v>7197</v>
      </c>
      <c r="G6443" s="6" t="s">
        <v>7388</v>
      </c>
      <c r="H6443" s="6" t="s">
        <v>7498</v>
      </c>
      <c r="I6443" s="6" t="s">
        <v>7500</v>
      </c>
      <c r="J6443" s="6" t="s">
        <v>5</v>
      </c>
      <c r="K6443" s="7">
        <v>25.33</v>
      </c>
      <c r="L6443" s="7">
        <f>IFERROR(VLOOKUP(SiscoTable[[#This Row],[Código]],Hoja2!A:B,2,0)*SiscoTable[[#This Row],[Provta(Uns)]],0)</f>
        <v>35.461999999999996</v>
      </c>
      <c r="M6443" s="7">
        <v>48</v>
      </c>
      <c r="N6443" s="7">
        <v>0</v>
      </c>
      <c r="O6443" s="7">
        <f>IFERROR(VLOOKUP(SiscoTable[[#This Row],[Código]],Hoja2!A:B,2,0)*SiscoTable[[#This Row],[Stock_actual]],0)</f>
        <v>0</v>
      </c>
      <c r="P6443" s="6" t="s">
        <v>7</v>
      </c>
      <c r="Q6443" s="7">
        <v>28</v>
      </c>
      <c r="R6443" s="7">
        <v>2.3999999999999986</v>
      </c>
      <c r="S6443" s="7" t="s">
        <v>11928</v>
      </c>
      <c r="BI6443"/>
      <c r="BJ6443"/>
    </row>
    <row r="6444" spans="2:62" x14ac:dyDescent="0.4">
      <c r="B6444" s="1">
        <v>28644</v>
      </c>
      <c r="C6444" s="6" t="s">
        <v>8</v>
      </c>
      <c r="D6444" s="6" t="s">
        <v>30</v>
      </c>
      <c r="E6444" s="6" t="s">
        <v>3268</v>
      </c>
      <c r="F6444" s="6" t="s">
        <v>7197</v>
      </c>
      <c r="G6444" s="6" t="s">
        <v>7388</v>
      </c>
      <c r="H6444" s="6" t="s">
        <v>7502</v>
      </c>
      <c r="I6444" s="6" t="s">
        <v>7501</v>
      </c>
      <c r="J6444" s="6" t="s">
        <v>5</v>
      </c>
      <c r="K6444" s="7">
        <v>0</v>
      </c>
      <c r="L6444" s="7">
        <f>IFERROR(VLOOKUP(SiscoTable[[#This Row],[Código]],Hoja2!A:B,2,0)*SiscoTable[[#This Row],[Provta(Uns)]],0)</f>
        <v>0</v>
      </c>
      <c r="M6444" s="7">
        <v>0</v>
      </c>
      <c r="N6444" s="7">
        <v>0</v>
      </c>
      <c r="O6444" s="7">
        <f>IFERROR(VLOOKUP(SiscoTable[[#This Row],[Código]],Hoja2!A:B,2,0)*SiscoTable[[#This Row],[Stock_actual]],0)</f>
        <v>0</v>
      </c>
      <c r="P6444" s="6" t="s">
        <v>7</v>
      </c>
      <c r="Q6444" s="7">
        <v>0</v>
      </c>
      <c r="R6444" s="7">
        <v>0</v>
      </c>
      <c r="S6444" s="7" t="s">
        <v>11928</v>
      </c>
      <c r="BI6444"/>
      <c r="BJ6444"/>
    </row>
    <row r="6445" spans="2:62" x14ac:dyDescent="0.4">
      <c r="B6445" s="1">
        <v>28645</v>
      </c>
      <c r="C6445" s="6" t="s">
        <v>30</v>
      </c>
      <c r="D6445" s="6" t="s">
        <v>25</v>
      </c>
      <c r="E6445" s="6" t="s">
        <v>3268</v>
      </c>
      <c r="F6445" s="6" t="s">
        <v>3269</v>
      </c>
      <c r="G6445" s="6" t="s">
        <v>634</v>
      </c>
      <c r="H6445" s="6" t="s">
        <v>4276</v>
      </c>
      <c r="I6445" s="6" t="s">
        <v>4852</v>
      </c>
      <c r="J6445" s="6" t="s">
        <v>5</v>
      </c>
      <c r="K6445" s="7">
        <v>32.17</v>
      </c>
      <c r="L6445" s="7">
        <f>IFERROR(VLOOKUP(SiscoTable[[#This Row],[Código]],Hoja2!A:B,2,0)*SiscoTable[[#This Row],[Provta(Uns)]],0)</f>
        <v>61.122999999999998</v>
      </c>
      <c r="M6445" s="7">
        <v>0</v>
      </c>
      <c r="N6445" s="7">
        <v>84</v>
      </c>
      <c r="O6445" s="7">
        <f>IFERROR(VLOOKUP(SiscoTable[[#This Row],[Código]],Hoja2!A:B,2,0)*SiscoTable[[#This Row],[Stock_actual]],0)</f>
        <v>159.6</v>
      </c>
      <c r="P6445" s="6" t="s">
        <v>577</v>
      </c>
      <c r="Q6445" s="7">
        <v>35</v>
      </c>
      <c r="R6445" s="7">
        <v>0</v>
      </c>
      <c r="S6445" s="7" t="s">
        <v>11927</v>
      </c>
      <c r="BI6445"/>
      <c r="BJ6445"/>
    </row>
    <row r="6446" spans="2:62" x14ac:dyDescent="0.4">
      <c r="B6446" s="1">
        <v>28646</v>
      </c>
      <c r="C6446" s="6" t="s">
        <v>8</v>
      </c>
      <c r="D6446" s="6" t="s">
        <v>8</v>
      </c>
      <c r="E6446" s="6" t="s">
        <v>8482</v>
      </c>
      <c r="F6446" s="6" t="s">
        <v>10720</v>
      </c>
      <c r="G6446" s="6" t="s">
        <v>11504</v>
      </c>
      <c r="H6446" s="6" t="s">
        <v>9037</v>
      </c>
      <c r="I6446" s="6" t="s">
        <v>11563</v>
      </c>
      <c r="J6446" s="6" t="s">
        <v>7057</v>
      </c>
      <c r="K6446" s="7">
        <v>0.67</v>
      </c>
      <c r="L6446" s="7">
        <f>IFERROR(VLOOKUP(SiscoTable[[#This Row],[Código]],Hoja2!A:B,2,0)*SiscoTable[[#This Row],[Provta(Uns)]],0)</f>
        <v>13.601000000000001</v>
      </c>
      <c r="M6446" s="7">
        <v>0</v>
      </c>
      <c r="N6446" s="7">
        <v>4</v>
      </c>
      <c r="O6446" s="7">
        <f>IFERROR(VLOOKUP(SiscoTable[[#This Row],[Código]],Hoja2!A:B,2,0)*SiscoTable[[#This Row],[Stock_actual]],0)</f>
        <v>81.2</v>
      </c>
      <c r="P6446" s="6" t="s">
        <v>2524</v>
      </c>
      <c r="Q6446" s="7">
        <v>1</v>
      </c>
      <c r="R6446" s="7">
        <v>0</v>
      </c>
      <c r="S6446" s="7" t="s">
        <v>11926</v>
      </c>
      <c r="BI6446"/>
      <c r="BJ6446"/>
    </row>
    <row r="6447" spans="2:62" x14ac:dyDescent="0.4">
      <c r="B6447" s="1">
        <v>28647</v>
      </c>
      <c r="C6447" s="6" t="s">
        <v>8</v>
      </c>
      <c r="D6447" s="6" t="s">
        <v>8</v>
      </c>
      <c r="E6447" s="6" t="s">
        <v>8482</v>
      </c>
      <c r="F6447" s="6" t="s">
        <v>10720</v>
      </c>
      <c r="G6447" s="6" t="s">
        <v>10981</v>
      </c>
      <c r="H6447" s="6" t="s">
        <v>9037</v>
      </c>
      <c r="I6447" s="6" t="s">
        <v>11069</v>
      </c>
      <c r="J6447" s="6" t="s">
        <v>7057</v>
      </c>
      <c r="K6447" s="7">
        <v>2</v>
      </c>
      <c r="L6447" s="7">
        <f>IFERROR(VLOOKUP(SiscoTable[[#This Row],[Código]],Hoja2!A:B,2,0)*SiscoTable[[#This Row],[Provta(Uns)]],0)</f>
        <v>38.4</v>
      </c>
      <c r="M6447" s="7">
        <v>0</v>
      </c>
      <c r="N6447" s="7">
        <v>8</v>
      </c>
      <c r="O6447" s="7">
        <f>IFERROR(VLOOKUP(SiscoTable[[#This Row],[Código]],Hoja2!A:B,2,0)*SiscoTable[[#This Row],[Stock_actual]],0)</f>
        <v>153.6</v>
      </c>
      <c r="P6447" s="6" t="s">
        <v>560</v>
      </c>
      <c r="Q6447" s="7">
        <v>2</v>
      </c>
      <c r="R6447" s="7">
        <v>0</v>
      </c>
      <c r="S6447" s="7" t="s">
        <v>11926</v>
      </c>
      <c r="BI6447"/>
      <c r="BJ6447"/>
    </row>
    <row r="6448" spans="2:62" x14ac:dyDescent="0.4">
      <c r="B6448" s="1">
        <v>28648</v>
      </c>
      <c r="C6448" s="6" t="s">
        <v>30</v>
      </c>
      <c r="D6448" s="6" t="s">
        <v>30</v>
      </c>
      <c r="E6448" s="6" t="s">
        <v>3268</v>
      </c>
      <c r="F6448" s="6" t="s">
        <v>6059</v>
      </c>
      <c r="G6448" s="6" t="s">
        <v>6252</v>
      </c>
      <c r="H6448" s="6" t="s">
        <v>6258</v>
      </c>
      <c r="I6448" s="6" t="s">
        <v>6265</v>
      </c>
      <c r="J6448" s="6" t="s">
        <v>5</v>
      </c>
      <c r="K6448" s="7">
        <v>10.17</v>
      </c>
      <c r="L6448" s="7">
        <f>IFERROR(VLOOKUP(SiscoTable[[#This Row],[Código]],Hoja2!A:B,2,0)*SiscoTable[[#This Row],[Provta(Uns)]],0)</f>
        <v>121.023</v>
      </c>
      <c r="M6448" s="7">
        <v>6</v>
      </c>
      <c r="N6448" s="7">
        <v>12</v>
      </c>
      <c r="O6448" s="7">
        <f>IFERROR(VLOOKUP(SiscoTable[[#This Row],[Código]],Hoja2!A:B,2,0)*SiscoTable[[#This Row],[Stock_actual]],0)</f>
        <v>142.80000000000001</v>
      </c>
      <c r="P6448" s="6" t="s">
        <v>121</v>
      </c>
      <c r="Q6448" s="7">
        <v>11</v>
      </c>
      <c r="R6448" s="7">
        <v>0</v>
      </c>
      <c r="S6448" s="7" t="s">
        <v>11925</v>
      </c>
      <c r="BI6448"/>
      <c r="BJ6448"/>
    </row>
    <row r="6449" spans="2:62" x14ac:dyDescent="0.4">
      <c r="B6449" s="1">
        <v>28649</v>
      </c>
      <c r="C6449" s="6" t="s">
        <v>25</v>
      </c>
      <c r="D6449" s="6" t="s">
        <v>30</v>
      </c>
      <c r="E6449" s="6" t="s">
        <v>3268</v>
      </c>
      <c r="F6449" s="6" t="s">
        <v>6059</v>
      </c>
      <c r="G6449" s="6" t="s">
        <v>6252</v>
      </c>
      <c r="H6449" s="6" t="s">
        <v>6258</v>
      </c>
      <c r="I6449" s="6" t="s">
        <v>6257</v>
      </c>
      <c r="J6449" s="6" t="s">
        <v>5</v>
      </c>
      <c r="K6449" s="7">
        <v>15</v>
      </c>
      <c r="L6449" s="7">
        <f>IFERROR(VLOOKUP(SiscoTable[[#This Row],[Código]],Hoja2!A:B,2,0)*SiscoTable[[#This Row],[Provta(Uns)]],0)</f>
        <v>178.5</v>
      </c>
      <c r="M6449" s="7">
        <v>12</v>
      </c>
      <c r="N6449" s="7">
        <v>12</v>
      </c>
      <c r="O6449" s="7">
        <f>IFERROR(VLOOKUP(SiscoTable[[#This Row],[Código]],Hoja2!A:B,2,0)*SiscoTable[[#This Row],[Stock_actual]],0)</f>
        <v>142.80000000000001</v>
      </c>
      <c r="P6449" s="6" t="s">
        <v>751</v>
      </c>
      <c r="Q6449" s="7">
        <v>17</v>
      </c>
      <c r="R6449" s="7">
        <v>18</v>
      </c>
      <c r="S6449" s="7" t="s">
        <v>11925</v>
      </c>
      <c r="BI6449"/>
      <c r="BJ6449"/>
    </row>
    <row r="6450" spans="2:62" x14ac:dyDescent="0.4">
      <c r="B6450" s="1">
        <v>28650</v>
      </c>
      <c r="C6450" s="6" t="s">
        <v>30</v>
      </c>
      <c r="D6450" s="6" t="s">
        <v>30</v>
      </c>
      <c r="E6450" s="6" t="s">
        <v>3268</v>
      </c>
      <c r="F6450" s="6" t="s">
        <v>6059</v>
      </c>
      <c r="G6450" s="6" t="s">
        <v>6252</v>
      </c>
      <c r="H6450" s="6" t="s">
        <v>6258</v>
      </c>
      <c r="I6450" s="6" t="s">
        <v>6266</v>
      </c>
      <c r="J6450" s="6" t="s">
        <v>5</v>
      </c>
      <c r="K6450" s="7">
        <v>10.83</v>
      </c>
      <c r="L6450" s="7">
        <f>IFERROR(VLOOKUP(SiscoTable[[#This Row],[Código]],Hoja2!A:B,2,0)*SiscoTable[[#This Row],[Provta(Uns)]],0)</f>
        <v>128.87700000000001</v>
      </c>
      <c r="M6450" s="7">
        <v>0</v>
      </c>
      <c r="N6450" s="7">
        <v>15</v>
      </c>
      <c r="O6450" s="7">
        <f>IFERROR(VLOOKUP(SiscoTable[[#This Row],[Código]],Hoja2!A:B,2,0)*SiscoTable[[#This Row],[Stock_actual]],0)</f>
        <v>178.5</v>
      </c>
      <c r="P6450" s="6" t="s">
        <v>694</v>
      </c>
      <c r="Q6450" s="7">
        <v>12</v>
      </c>
      <c r="R6450" s="7">
        <v>0</v>
      </c>
      <c r="S6450" s="7" t="s">
        <v>11925</v>
      </c>
      <c r="BI6450"/>
      <c r="BJ6450"/>
    </row>
    <row r="6451" spans="2:62" x14ac:dyDescent="0.4">
      <c r="B6451" s="1">
        <v>28651</v>
      </c>
      <c r="C6451" s="6" t="s">
        <v>25</v>
      </c>
      <c r="D6451" s="6" t="s">
        <v>30</v>
      </c>
      <c r="E6451" s="6" t="s">
        <v>3268</v>
      </c>
      <c r="F6451" s="6" t="s">
        <v>6059</v>
      </c>
      <c r="G6451" s="6" t="s">
        <v>6252</v>
      </c>
      <c r="H6451" s="6" t="s">
        <v>6258</v>
      </c>
      <c r="I6451" s="6" t="s">
        <v>6259</v>
      </c>
      <c r="J6451" s="6" t="s">
        <v>5</v>
      </c>
      <c r="K6451" s="7">
        <v>14</v>
      </c>
      <c r="L6451" s="7">
        <f>IFERROR(VLOOKUP(SiscoTable[[#This Row],[Código]],Hoja2!A:B,2,0)*SiscoTable[[#This Row],[Provta(Uns)]],0)</f>
        <v>166.6</v>
      </c>
      <c r="M6451" s="7">
        <v>6</v>
      </c>
      <c r="N6451" s="7">
        <v>18</v>
      </c>
      <c r="O6451" s="7">
        <f>IFERROR(VLOOKUP(SiscoTable[[#This Row],[Código]],Hoja2!A:B,2,0)*SiscoTable[[#This Row],[Stock_actual]],0)</f>
        <v>214.20000000000002</v>
      </c>
      <c r="P6451" s="6" t="s">
        <v>132</v>
      </c>
      <c r="Q6451" s="7">
        <v>16</v>
      </c>
      <c r="R6451" s="7">
        <v>0</v>
      </c>
      <c r="S6451" s="7" t="s">
        <v>11925</v>
      </c>
      <c r="BI6451"/>
      <c r="BJ6451"/>
    </row>
    <row r="6452" spans="2:62" x14ac:dyDescent="0.4">
      <c r="B6452" s="1">
        <v>28652</v>
      </c>
      <c r="C6452" s="6" t="s">
        <v>30</v>
      </c>
      <c r="D6452" s="6" t="s">
        <v>30</v>
      </c>
      <c r="E6452" s="6" t="s">
        <v>3268</v>
      </c>
      <c r="F6452" s="6" t="s">
        <v>6059</v>
      </c>
      <c r="G6452" s="6" t="s">
        <v>6252</v>
      </c>
      <c r="H6452" s="6" t="s">
        <v>6258</v>
      </c>
      <c r="I6452" s="6" t="s">
        <v>6267</v>
      </c>
      <c r="J6452" s="6" t="s">
        <v>5</v>
      </c>
      <c r="K6452" s="7">
        <v>13.5</v>
      </c>
      <c r="L6452" s="7">
        <f>IFERROR(VLOOKUP(SiscoTable[[#This Row],[Código]],Hoja2!A:B,2,0)*SiscoTable[[#This Row],[Provta(Uns)]],0)</f>
        <v>160.65</v>
      </c>
      <c r="M6452" s="7">
        <v>18</v>
      </c>
      <c r="N6452" s="7">
        <v>9</v>
      </c>
      <c r="O6452" s="7">
        <f>IFERROR(VLOOKUP(SiscoTable[[#This Row],[Código]],Hoja2!A:B,2,0)*SiscoTable[[#This Row],[Stock_actual]],0)</f>
        <v>107.10000000000001</v>
      </c>
      <c r="P6452" s="6" t="s">
        <v>218</v>
      </c>
      <c r="Q6452" s="7">
        <v>15</v>
      </c>
      <c r="R6452" s="7">
        <v>9</v>
      </c>
      <c r="S6452" s="7" t="s">
        <v>11925</v>
      </c>
      <c r="BI6452"/>
      <c r="BJ6452"/>
    </row>
    <row r="6453" spans="2:62" x14ac:dyDescent="0.4">
      <c r="B6453" s="1">
        <v>28653</v>
      </c>
      <c r="C6453" s="6" t="s">
        <v>30</v>
      </c>
      <c r="D6453" s="6" t="s">
        <v>30</v>
      </c>
      <c r="E6453" s="6" t="s">
        <v>3268</v>
      </c>
      <c r="F6453" s="6" t="s">
        <v>6059</v>
      </c>
      <c r="G6453" s="6" t="s">
        <v>6252</v>
      </c>
      <c r="H6453" s="6" t="s">
        <v>6258</v>
      </c>
      <c r="I6453" s="6" t="s">
        <v>6268</v>
      </c>
      <c r="J6453" s="6" t="s">
        <v>5</v>
      </c>
      <c r="K6453" s="7">
        <v>8.83</v>
      </c>
      <c r="L6453" s="7">
        <f>IFERROR(VLOOKUP(SiscoTable[[#This Row],[Código]],Hoja2!A:B,2,0)*SiscoTable[[#This Row],[Provta(Uns)]],0)</f>
        <v>105.077</v>
      </c>
      <c r="M6453" s="7">
        <v>12</v>
      </c>
      <c r="N6453" s="7">
        <v>13</v>
      </c>
      <c r="O6453" s="7">
        <f>IFERROR(VLOOKUP(SiscoTable[[#This Row],[Código]],Hoja2!A:B,2,0)*SiscoTable[[#This Row],[Stock_actual]],0)</f>
        <v>154.70000000000002</v>
      </c>
      <c r="P6453" s="6" t="s">
        <v>485</v>
      </c>
      <c r="Q6453" s="7">
        <v>10</v>
      </c>
      <c r="R6453" s="7">
        <v>0</v>
      </c>
      <c r="S6453" s="7" t="s">
        <v>11925</v>
      </c>
      <c r="BI6453"/>
      <c r="BJ6453"/>
    </row>
    <row r="6454" spans="2:62" x14ac:dyDescent="0.4">
      <c r="B6454" s="1">
        <v>28654</v>
      </c>
      <c r="C6454" s="6" t="s">
        <v>30</v>
      </c>
      <c r="D6454" s="6" t="s">
        <v>8</v>
      </c>
      <c r="E6454" s="6" t="s">
        <v>3268</v>
      </c>
      <c r="F6454" s="6" t="s">
        <v>6059</v>
      </c>
      <c r="G6454" s="6" t="s">
        <v>6252</v>
      </c>
      <c r="H6454" s="6" t="s">
        <v>6258</v>
      </c>
      <c r="I6454" s="6" t="s">
        <v>6269</v>
      </c>
      <c r="J6454" s="6" t="s">
        <v>5</v>
      </c>
      <c r="K6454" s="7">
        <v>6.67</v>
      </c>
      <c r="L6454" s="7">
        <f>IFERROR(VLOOKUP(SiscoTable[[#This Row],[Código]],Hoja2!A:B,2,0)*SiscoTable[[#This Row],[Provta(Uns)]],0)</f>
        <v>79.373000000000005</v>
      </c>
      <c r="M6454" s="7">
        <v>0</v>
      </c>
      <c r="N6454" s="7">
        <v>21</v>
      </c>
      <c r="O6454" s="7">
        <f>IFERROR(VLOOKUP(SiscoTable[[#This Row],[Código]],Hoja2!A:B,2,0)*SiscoTable[[#This Row],[Stock_actual]],0)</f>
        <v>249.9</v>
      </c>
      <c r="P6454" s="6" t="s">
        <v>3306</v>
      </c>
      <c r="Q6454" s="7">
        <v>7</v>
      </c>
      <c r="R6454" s="7">
        <v>0</v>
      </c>
      <c r="S6454" s="7" t="s">
        <v>11925</v>
      </c>
      <c r="BI6454"/>
      <c r="BJ6454"/>
    </row>
    <row r="6455" spans="2:62" x14ac:dyDescent="0.4">
      <c r="B6455" s="1">
        <v>28655</v>
      </c>
      <c r="C6455" s="6" t="s">
        <v>8</v>
      </c>
      <c r="D6455" s="6" t="s">
        <v>8</v>
      </c>
      <c r="E6455" s="6" t="s">
        <v>8482</v>
      </c>
      <c r="F6455" s="6" t="s">
        <v>1736</v>
      </c>
      <c r="G6455" s="6" t="s">
        <v>10563</v>
      </c>
      <c r="H6455" s="6" t="s">
        <v>9037</v>
      </c>
      <c r="I6455" s="6" t="s">
        <v>10608</v>
      </c>
      <c r="J6455" s="6" t="s">
        <v>7057</v>
      </c>
      <c r="K6455" s="7">
        <v>0</v>
      </c>
      <c r="L6455" s="7">
        <f>IFERROR(VLOOKUP(SiscoTable[[#This Row],[Código]],Hoja2!A:B,2,0)*SiscoTable[[#This Row],[Provta(Uns)]],0)</f>
        <v>0</v>
      </c>
      <c r="M6455" s="7">
        <v>0</v>
      </c>
      <c r="N6455" s="7">
        <v>0</v>
      </c>
      <c r="O6455" s="7">
        <f>IFERROR(VLOOKUP(SiscoTable[[#This Row],[Código]],Hoja2!A:B,2,0)*SiscoTable[[#This Row],[Stock_actual]],0)</f>
        <v>0</v>
      </c>
      <c r="P6455" s="6" t="s">
        <v>7</v>
      </c>
      <c r="Q6455" s="7">
        <v>0</v>
      </c>
      <c r="R6455" s="7">
        <v>0</v>
      </c>
      <c r="S6455" s="7" t="s">
        <v>11926</v>
      </c>
      <c r="BI6455"/>
      <c r="BJ6455"/>
    </row>
    <row r="6456" spans="2:62" x14ac:dyDescent="0.4">
      <c r="B6456" s="1">
        <v>28661</v>
      </c>
      <c r="C6456" s="6" t="s">
        <v>8</v>
      </c>
      <c r="D6456" s="6" t="s">
        <v>8</v>
      </c>
      <c r="E6456" s="6" t="s">
        <v>8482</v>
      </c>
      <c r="F6456" s="6" t="s">
        <v>10720</v>
      </c>
      <c r="G6456" s="6" t="s">
        <v>11504</v>
      </c>
      <c r="H6456" s="6" t="s">
        <v>9037</v>
      </c>
      <c r="I6456" s="6" t="s">
        <v>11564</v>
      </c>
      <c r="J6456" s="6" t="s">
        <v>5</v>
      </c>
      <c r="K6456" s="7">
        <v>3.67</v>
      </c>
      <c r="L6456" s="7">
        <f>IFERROR(VLOOKUP(SiscoTable[[#This Row],[Código]],Hoja2!A:B,2,0)*SiscoTable[[#This Row],[Provta(Uns)]],0)</f>
        <v>21.653000000000002</v>
      </c>
      <c r="M6456" s="7">
        <v>0</v>
      </c>
      <c r="N6456" s="7">
        <v>8</v>
      </c>
      <c r="O6456" s="7">
        <f>IFERROR(VLOOKUP(SiscoTable[[#This Row],[Código]],Hoja2!A:B,2,0)*SiscoTable[[#This Row],[Stock_actual]],0)</f>
        <v>47.2</v>
      </c>
      <c r="P6456" s="6" t="s">
        <v>260</v>
      </c>
      <c r="Q6456" s="7">
        <v>4</v>
      </c>
      <c r="R6456" s="7">
        <v>0</v>
      </c>
      <c r="S6456" s="7" t="s">
        <v>11926</v>
      </c>
      <c r="BI6456"/>
      <c r="BJ6456"/>
    </row>
    <row r="6457" spans="2:62" x14ac:dyDescent="0.4">
      <c r="B6457" s="1">
        <v>28662</v>
      </c>
      <c r="C6457" s="6" t="s">
        <v>8</v>
      </c>
      <c r="D6457" s="6" t="s">
        <v>8</v>
      </c>
      <c r="E6457" s="6" t="s">
        <v>8482</v>
      </c>
      <c r="F6457" s="6" t="s">
        <v>10720</v>
      </c>
      <c r="G6457" s="6" t="s">
        <v>11504</v>
      </c>
      <c r="H6457" s="6" t="s">
        <v>9037</v>
      </c>
      <c r="I6457" s="6" t="s">
        <v>11565</v>
      </c>
      <c r="J6457" s="6" t="s">
        <v>5</v>
      </c>
      <c r="K6457" s="7">
        <v>0</v>
      </c>
      <c r="L6457" s="7">
        <f>IFERROR(VLOOKUP(SiscoTable[[#This Row],[Código]],Hoja2!A:B,2,0)*SiscoTable[[#This Row],[Provta(Uns)]],0)</f>
        <v>0</v>
      </c>
      <c r="M6457" s="7">
        <v>0</v>
      </c>
      <c r="N6457" s="7">
        <v>0</v>
      </c>
      <c r="O6457" s="7">
        <f>IFERROR(VLOOKUP(SiscoTable[[#This Row],[Código]],Hoja2!A:B,2,0)*SiscoTable[[#This Row],[Stock_actual]],0)</f>
        <v>0</v>
      </c>
      <c r="P6457" s="6" t="s">
        <v>7</v>
      </c>
      <c r="Q6457" s="7">
        <v>0</v>
      </c>
      <c r="R6457" s="7">
        <v>0</v>
      </c>
      <c r="S6457" s="7" t="s">
        <v>11926</v>
      </c>
      <c r="BI6457"/>
      <c r="BJ6457"/>
    </row>
    <row r="6458" spans="2:62" x14ac:dyDescent="0.4">
      <c r="B6458" s="1">
        <v>28663</v>
      </c>
      <c r="C6458" s="6" t="s">
        <v>8</v>
      </c>
      <c r="D6458" s="6" t="s">
        <v>8</v>
      </c>
      <c r="E6458" s="6" t="s">
        <v>8482</v>
      </c>
      <c r="F6458" s="6" t="s">
        <v>10720</v>
      </c>
      <c r="G6458" s="6" t="s">
        <v>11504</v>
      </c>
      <c r="H6458" s="6" t="s">
        <v>9037</v>
      </c>
      <c r="I6458" s="6" t="s">
        <v>11566</v>
      </c>
      <c r="J6458" s="6" t="s">
        <v>7057</v>
      </c>
      <c r="K6458" s="7">
        <v>0.67</v>
      </c>
      <c r="L6458" s="7">
        <f>IFERROR(VLOOKUP(SiscoTable[[#This Row],[Código]],Hoja2!A:B,2,0)*SiscoTable[[#This Row],[Provta(Uns)]],0)</f>
        <v>14.07</v>
      </c>
      <c r="M6458" s="7">
        <v>0</v>
      </c>
      <c r="N6458" s="7">
        <v>3</v>
      </c>
      <c r="O6458" s="7">
        <f>IFERROR(VLOOKUP(SiscoTable[[#This Row],[Código]],Hoja2!A:B,2,0)*SiscoTable[[#This Row],[Stock_actual]],0)</f>
        <v>63</v>
      </c>
      <c r="P6458" s="6" t="s">
        <v>1060</v>
      </c>
      <c r="Q6458" s="7">
        <v>1</v>
      </c>
      <c r="R6458" s="7">
        <v>0</v>
      </c>
      <c r="S6458" s="7" t="s">
        <v>11926</v>
      </c>
      <c r="BI6458"/>
      <c r="BJ6458"/>
    </row>
    <row r="6459" spans="2:62" x14ac:dyDescent="0.4">
      <c r="B6459" s="1">
        <v>28664</v>
      </c>
      <c r="C6459" s="6" t="s">
        <v>25</v>
      </c>
      <c r="D6459" s="6" t="s">
        <v>25</v>
      </c>
      <c r="E6459" s="6" t="s">
        <v>3268</v>
      </c>
      <c r="F6459" s="6" t="s">
        <v>5836</v>
      </c>
      <c r="G6459" s="6" t="s">
        <v>5929</v>
      </c>
      <c r="H6459" s="6" t="s">
        <v>5938</v>
      </c>
      <c r="I6459" s="6" t="s">
        <v>5965</v>
      </c>
      <c r="J6459" s="6" t="s">
        <v>5</v>
      </c>
      <c r="K6459" s="7">
        <v>35.33</v>
      </c>
      <c r="L6459" s="7">
        <f>IFERROR(VLOOKUP(SiscoTable[[#This Row],[Código]],Hoja2!A:B,2,0)*SiscoTable[[#This Row],[Provta(Uns)]],0)</f>
        <v>183.71600000000001</v>
      </c>
      <c r="M6459" s="7">
        <v>12</v>
      </c>
      <c r="N6459" s="7">
        <v>29</v>
      </c>
      <c r="O6459" s="7">
        <f>IFERROR(VLOOKUP(SiscoTable[[#This Row],[Código]],Hoja2!A:B,2,0)*SiscoTable[[#This Row],[Stock_actual]],0)</f>
        <v>150.80000000000001</v>
      </c>
      <c r="P6459" s="6" t="s">
        <v>101</v>
      </c>
      <c r="Q6459" s="7">
        <v>39</v>
      </c>
      <c r="R6459" s="7">
        <v>59.3</v>
      </c>
      <c r="S6459" s="7" t="s">
        <v>11928</v>
      </c>
      <c r="BI6459"/>
      <c r="BJ6459"/>
    </row>
    <row r="6460" spans="2:62" x14ac:dyDescent="0.4">
      <c r="B6460" s="1">
        <v>28665</v>
      </c>
      <c r="C6460" s="6" t="s">
        <v>30</v>
      </c>
      <c r="D6460" s="6" t="s">
        <v>30</v>
      </c>
      <c r="E6460" s="6" t="s">
        <v>8482</v>
      </c>
      <c r="F6460" s="6" t="s">
        <v>10720</v>
      </c>
      <c r="G6460" s="6" t="s">
        <v>11322</v>
      </c>
      <c r="H6460" s="6" t="s">
        <v>10578</v>
      </c>
      <c r="I6460" s="6" t="s">
        <v>11360</v>
      </c>
      <c r="J6460" s="6" t="s">
        <v>5</v>
      </c>
      <c r="K6460" s="7">
        <v>15.5</v>
      </c>
      <c r="L6460" s="7">
        <f>IFERROR(VLOOKUP(SiscoTable[[#This Row],[Código]],Hoja2!A:B,2,0)*SiscoTable[[#This Row],[Provta(Uns)]],0)</f>
        <v>100.75</v>
      </c>
      <c r="M6460" s="7">
        <v>0</v>
      </c>
      <c r="N6460" s="7">
        <v>2</v>
      </c>
      <c r="O6460" s="7">
        <f>IFERROR(VLOOKUP(SiscoTable[[#This Row],[Código]],Hoja2!A:B,2,0)*SiscoTable[[#This Row],[Stock_actual]],0)</f>
        <v>13</v>
      </c>
      <c r="P6460" s="6" t="s">
        <v>107</v>
      </c>
      <c r="Q6460" s="7">
        <v>17</v>
      </c>
      <c r="R6460" s="7">
        <v>31.28</v>
      </c>
      <c r="S6460" s="7" t="s">
        <v>11926</v>
      </c>
      <c r="BI6460"/>
      <c r="BJ6460"/>
    </row>
    <row r="6461" spans="2:62" x14ac:dyDescent="0.4">
      <c r="B6461" s="1">
        <v>28666</v>
      </c>
      <c r="C6461" s="6" t="s">
        <v>8</v>
      </c>
      <c r="D6461" s="6" t="s">
        <v>8</v>
      </c>
      <c r="E6461" s="6" t="s">
        <v>1734</v>
      </c>
      <c r="F6461" s="6" t="s">
        <v>2576</v>
      </c>
      <c r="G6461" s="6" t="s">
        <v>2578</v>
      </c>
      <c r="H6461" s="6" t="s">
        <v>94</v>
      </c>
      <c r="I6461" s="6" t="s">
        <v>2579</v>
      </c>
      <c r="J6461" s="6" t="s">
        <v>5</v>
      </c>
      <c r="K6461" s="7">
        <v>0</v>
      </c>
      <c r="L6461" s="7">
        <f>IFERROR(VLOOKUP(SiscoTable[[#This Row],[Código]],Hoja2!A:B,2,0)*SiscoTable[[#This Row],[Provta(Uns)]],0)</f>
        <v>0</v>
      </c>
      <c r="M6461" s="7">
        <v>0</v>
      </c>
      <c r="N6461" s="7">
        <v>0</v>
      </c>
      <c r="O6461" s="7">
        <f>IFERROR(VLOOKUP(SiscoTable[[#This Row],[Código]],Hoja2!A:B,2,0)*SiscoTable[[#This Row],[Stock_actual]],0)</f>
        <v>0</v>
      </c>
      <c r="P6461" s="6" t="s">
        <v>7</v>
      </c>
      <c r="Q6461" s="7">
        <v>0</v>
      </c>
      <c r="R6461" s="7">
        <v>0</v>
      </c>
      <c r="S6461" s="7" t="s">
        <v>11925</v>
      </c>
      <c r="BI6461"/>
      <c r="BJ6461"/>
    </row>
    <row r="6462" spans="2:62" x14ac:dyDescent="0.4">
      <c r="B6462" s="1">
        <v>28667</v>
      </c>
      <c r="C6462" s="6" t="s">
        <v>8</v>
      </c>
      <c r="D6462" s="6" t="s">
        <v>8</v>
      </c>
      <c r="E6462" s="6" t="s">
        <v>1734</v>
      </c>
      <c r="F6462" s="6" t="s">
        <v>2576</v>
      </c>
      <c r="G6462" s="6" t="s">
        <v>2578</v>
      </c>
      <c r="H6462" s="6" t="s">
        <v>94</v>
      </c>
      <c r="I6462" s="6" t="s">
        <v>2580</v>
      </c>
      <c r="J6462" s="6" t="s">
        <v>5</v>
      </c>
      <c r="K6462" s="7">
        <v>0</v>
      </c>
      <c r="L6462" s="7">
        <f>IFERROR(VLOOKUP(SiscoTable[[#This Row],[Código]],Hoja2!A:B,2,0)*SiscoTable[[#This Row],[Provta(Uns)]],0)</f>
        <v>0</v>
      </c>
      <c r="M6462" s="7">
        <v>0</v>
      </c>
      <c r="N6462" s="7">
        <v>0</v>
      </c>
      <c r="O6462" s="7">
        <f>IFERROR(VLOOKUP(SiscoTable[[#This Row],[Código]],Hoja2!A:B,2,0)*SiscoTable[[#This Row],[Stock_actual]],0)</f>
        <v>0</v>
      </c>
      <c r="P6462" s="6" t="s">
        <v>7</v>
      </c>
      <c r="Q6462" s="7">
        <v>0</v>
      </c>
      <c r="R6462" s="7">
        <v>0</v>
      </c>
      <c r="S6462" s="7" t="s">
        <v>11925</v>
      </c>
      <c r="BI6462"/>
      <c r="BJ6462"/>
    </row>
    <row r="6463" spans="2:62" x14ac:dyDescent="0.4">
      <c r="B6463" s="1">
        <v>28668</v>
      </c>
      <c r="C6463" s="6" t="s">
        <v>8</v>
      </c>
      <c r="D6463" s="6" t="s">
        <v>8</v>
      </c>
      <c r="E6463" s="6" t="s">
        <v>1734</v>
      </c>
      <c r="F6463" s="6" t="s">
        <v>2576</v>
      </c>
      <c r="G6463" s="6" t="s">
        <v>2578</v>
      </c>
      <c r="H6463" s="6" t="s">
        <v>94</v>
      </c>
      <c r="I6463" s="6" t="s">
        <v>2581</v>
      </c>
      <c r="J6463" s="6" t="s">
        <v>5</v>
      </c>
      <c r="K6463" s="7">
        <v>0</v>
      </c>
      <c r="L6463" s="7">
        <f>IFERROR(VLOOKUP(SiscoTable[[#This Row],[Código]],Hoja2!A:B,2,0)*SiscoTable[[#This Row],[Provta(Uns)]],0)</f>
        <v>0</v>
      </c>
      <c r="M6463" s="7">
        <v>0</v>
      </c>
      <c r="N6463" s="7">
        <v>0</v>
      </c>
      <c r="O6463" s="7">
        <f>IFERROR(VLOOKUP(SiscoTable[[#This Row],[Código]],Hoja2!A:B,2,0)*SiscoTable[[#This Row],[Stock_actual]],0)</f>
        <v>0</v>
      </c>
      <c r="P6463" s="6" t="s">
        <v>7</v>
      </c>
      <c r="Q6463" s="7">
        <v>0</v>
      </c>
      <c r="R6463" s="7">
        <v>0</v>
      </c>
      <c r="S6463" s="7" t="s">
        <v>11925</v>
      </c>
      <c r="BI6463"/>
      <c r="BJ6463"/>
    </row>
    <row r="6464" spans="2:62" x14ac:dyDescent="0.4">
      <c r="B6464" s="1">
        <v>28670</v>
      </c>
      <c r="C6464" s="6" t="s">
        <v>8</v>
      </c>
      <c r="D6464" s="6" t="s">
        <v>8</v>
      </c>
      <c r="E6464" s="6" t="s">
        <v>1734</v>
      </c>
      <c r="F6464" s="6" t="s">
        <v>2576</v>
      </c>
      <c r="G6464" s="6" t="s">
        <v>2578</v>
      </c>
      <c r="H6464" s="6" t="s">
        <v>94</v>
      </c>
      <c r="I6464" s="6" t="s">
        <v>2582</v>
      </c>
      <c r="J6464" s="6" t="s">
        <v>5</v>
      </c>
      <c r="K6464" s="7">
        <v>0</v>
      </c>
      <c r="L6464" s="7">
        <f>IFERROR(VLOOKUP(SiscoTable[[#This Row],[Código]],Hoja2!A:B,2,0)*SiscoTable[[#This Row],[Provta(Uns)]],0)</f>
        <v>0</v>
      </c>
      <c r="M6464" s="7">
        <v>0</v>
      </c>
      <c r="N6464" s="7">
        <v>0</v>
      </c>
      <c r="O6464" s="7">
        <f>IFERROR(VLOOKUP(SiscoTable[[#This Row],[Código]],Hoja2!A:B,2,0)*SiscoTable[[#This Row],[Stock_actual]],0)</f>
        <v>0</v>
      </c>
      <c r="P6464" s="6" t="s">
        <v>7</v>
      </c>
      <c r="Q6464" s="7">
        <v>0</v>
      </c>
      <c r="R6464" s="7">
        <v>0</v>
      </c>
      <c r="S6464" s="7" t="s">
        <v>11925</v>
      </c>
      <c r="BI6464"/>
      <c r="BJ6464"/>
    </row>
    <row r="6465" spans="2:62" x14ac:dyDescent="0.4">
      <c r="B6465" s="1">
        <v>28673</v>
      </c>
      <c r="C6465" s="6" t="s">
        <v>25</v>
      </c>
      <c r="D6465" s="6" t="s">
        <v>8</v>
      </c>
      <c r="E6465" s="6" t="s">
        <v>3268</v>
      </c>
      <c r="F6465" s="6" t="s">
        <v>6059</v>
      </c>
      <c r="G6465" s="6" t="s">
        <v>6307</v>
      </c>
      <c r="H6465" s="6" t="s">
        <v>6164</v>
      </c>
      <c r="I6465" s="6" t="s">
        <v>6314</v>
      </c>
      <c r="J6465" s="6" t="s">
        <v>5</v>
      </c>
      <c r="K6465" s="7">
        <v>0</v>
      </c>
      <c r="L6465" s="7">
        <f>IFERROR(VLOOKUP(SiscoTable[[#This Row],[Código]],Hoja2!A:B,2,0)*SiscoTable[[#This Row],[Provta(Uns)]],0)</f>
        <v>0</v>
      </c>
      <c r="M6465" s="7">
        <v>0</v>
      </c>
      <c r="N6465" s="7">
        <v>2</v>
      </c>
      <c r="O6465" s="7">
        <f>IFERROR(VLOOKUP(SiscoTable[[#This Row],[Código]],Hoja2!A:B,2,0)*SiscoTable[[#This Row],[Stock_actual]],0)</f>
        <v>93.8</v>
      </c>
      <c r="P6465" s="6" t="s">
        <v>134</v>
      </c>
      <c r="Q6465" s="7">
        <v>0</v>
      </c>
      <c r="R6465" s="7">
        <v>0</v>
      </c>
      <c r="S6465" s="7" t="s">
        <v>11925</v>
      </c>
      <c r="BI6465"/>
      <c r="BJ6465"/>
    </row>
    <row r="6466" spans="2:62" x14ac:dyDescent="0.4">
      <c r="B6466" s="1">
        <v>28674</v>
      </c>
      <c r="C6466" s="6" t="s">
        <v>8</v>
      </c>
      <c r="D6466" s="6" t="s">
        <v>8</v>
      </c>
      <c r="E6466" s="6" t="s">
        <v>1734</v>
      </c>
      <c r="F6466" s="6" t="s">
        <v>1735</v>
      </c>
      <c r="G6466" s="6" t="s">
        <v>2312</v>
      </c>
      <c r="H6466" s="6" t="s">
        <v>4</v>
      </c>
      <c r="I6466" s="6" t="s">
        <v>2498</v>
      </c>
      <c r="J6466" s="6" t="s">
        <v>5</v>
      </c>
      <c r="K6466" s="7">
        <v>0</v>
      </c>
      <c r="L6466" s="7">
        <f>IFERROR(VLOOKUP(SiscoTable[[#This Row],[Código]],Hoja2!A:B,2,0)*SiscoTable[[#This Row],[Provta(Uns)]],0)</f>
        <v>0</v>
      </c>
      <c r="M6466" s="7">
        <v>0</v>
      </c>
      <c r="N6466" s="7">
        <v>0</v>
      </c>
      <c r="O6466" s="7">
        <f>IFERROR(VLOOKUP(SiscoTable[[#This Row],[Código]],Hoja2!A:B,2,0)*SiscoTable[[#This Row],[Stock_actual]],0)</f>
        <v>0</v>
      </c>
      <c r="P6466" s="6" t="s">
        <v>7</v>
      </c>
      <c r="Q6466" s="7">
        <v>0</v>
      </c>
      <c r="R6466" s="7">
        <v>0</v>
      </c>
      <c r="S6466" s="7" t="s">
        <v>11925</v>
      </c>
      <c r="BI6466"/>
      <c r="BJ6466"/>
    </row>
    <row r="6467" spans="2:62" x14ac:dyDescent="0.4">
      <c r="B6467" s="1">
        <v>28675</v>
      </c>
      <c r="C6467" s="6" t="s">
        <v>8</v>
      </c>
      <c r="D6467" s="6" t="s">
        <v>8</v>
      </c>
      <c r="E6467" s="6" t="s">
        <v>1734</v>
      </c>
      <c r="F6467" s="6" t="s">
        <v>1735</v>
      </c>
      <c r="G6467" s="6" t="s">
        <v>2312</v>
      </c>
      <c r="H6467" s="6" t="s">
        <v>4</v>
      </c>
      <c r="I6467" s="6" t="s">
        <v>2499</v>
      </c>
      <c r="J6467" s="6" t="s">
        <v>5</v>
      </c>
      <c r="K6467" s="7">
        <v>0.33</v>
      </c>
      <c r="L6467" s="7">
        <f>IFERROR(VLOOKUP(SiscoTable[[#This Row],[Código]],Hoja2!A:B,2,0)*SiscoTable[[#This Row],[Provta(Uns)]],0)</f>
        <v>4.29</v>
      </c>
      <c r="M6467" s="7">
        <v>0</v>
      </c>
      <c r="N6467" s="7">
        <v>38</v>
      </c>
      <c r="O6467" s="7">
        <f>IFERROR(VLOOKUP(SiscoTable[[#This Row],[Código]],Hoja2!A:B,2,0)*SiscoTable[[#This Row],[Stock_actual]],0)</f>
        <v>494</v>
      </c>
      <c r="P6467" s="6" t="s">
        <v>1031</v>
      </c>
      <c r="Q6467" s="7">
        <v>0</v>
      </c>
      <c r="R6467" s="7">
        <v>0</v>
      </c>
      <c r="S6467" s="7" t="s">
        <v>11925</v>
      </c>
      <c r="BI6467"/>
      <c r="BJ6467"/>
    </row>
    <row r="6468" spans="2:62" x14ac:dyDescent="0.4">
      <c r="B6468" s="1">
        <v>28676</v>
      </c>
      <c r="C6468" s="6" t="s">
        <v>8</v>
      </c>
      <c r="D6468" s="6" t="s">
        <v>8</v>
      </c>
      <c r="E6468" s="6" t="s">
        <v>1734</v>
      </c>
      <c r="F6468" s="6" t="s">
        <v>1735</v>
      </c>
      <c r="G6468" s="6" t="s">
        <v>2312</v>
      </c>
      <c r="H6468" s="6" t="s">
        <v>4</v>
      </c>
      <c r="I6468" s="6" t="s">
        <v>2500</v>
      </c>
      <c r="J6468" s="6" t="s">
        <v>5</v>
      </c>
      <c r="K6468" s="7">
        <v>0</v>
      </c>
      <c r="L6468" s="7">
        <f>IFERROR(VLOOKUP(SiscoTable[[#This Row],[Código]],Hoja2!A:B,2,0)*SiscoTable[[#This Row],[Provta(Uns)]],0)</f>
        <v>0</v>
      </c>
      <c r="M6468" s="7">
        <v>0</v>
      </c>
      <c r="N6468" s="7">
        <v>0</v>
      </c>
      <c r="O6468" s="7">
        <f>IFERROR(VLOOKUP(SiscoTable[[#This Row],[Código]],Hoja2!A:B,2,0)*SiscoTable[[#This Row],[Stock_actual]],0)</f>
        <v>0</v>
      </c>
      <c r="P6468" s="6" t="s">
        <v>7</v>
      </c>
      <c r="Q6468" s="7">
        <v>0</v>
      </c>
      <c r="R6468" s="7">
        <v>0</v>
      </c>
      <c r="S6468" s="7" t="s">
        <v>11925</v>
      </c>
      <c r="BI6468"/>
      <c r="BJ6468"/>
    </row>
    <row r="6469" spans="2:62" x14ac:dyDescent="0.4">
      <c r="B6469" s="1">
        <v>28677</v>
      </c>
      <c r="C6469" s="6" t="s">
        <v>30</v>
      </c>
      <c r="D6469" s="6" t="s">
        <v>30</v>
      </c>
      <c r="E6469" s="6" t="s">
        <v>3268</v>
      </c>
      <c r="F6469" s="6" t="s">
        <v>6803</v>
      </c>
      <c r="G6469" s="6" t="s">
        <v>6915</v>
      </c>
      <c r="H6469" s="6" t="s">
        <v>6952</v>
      </c>
      <c r="I6469" s="6" t="s">
        <v>6996</v>
      </c>
      <c r="J6469" s="6" t="s">
        <v>5</v>
      </c>
      <c r="K6469" s="7">
        <v>15.17</v>
      </c>
      <c r="L6469" s="7">
        <f>IFERROR(VLOOKUP(SiscoTable[[#This Row],[Código]],Hoja2!A:B,2,0)*SiscoTable[[#This Row],[Provta(Uns)]],0)</f>
        <v>59.162999999999997</v>
      </c>
      <c r="M6469" s="7">
        <v>0</v>
      </c>
      <c r="N6469" s="7">
        <v>10</v>
      </c>
      <c r="O6469" s="7">
        <f>IFERROR(VLOOKUP(SiscoTable[[#This Row],[Código]],Hoja2!A:B,2,0)*SiscoTable[[#This Row],[Stock_actual]],0)</f>
        <v>39</v>
      </c>
      <c r="P6469" s="6" t="s">
        <v>218</v>
      </c>
      <c r="Q6469" s="7">
        <v>17</v>
      </c>
      <c r="R6469" s="7">
        <v>30.799999999999997</v>
      </c>
      <c r="S6469" s="7" t="s">
        <v>11925</v>
      </c>
      <c r="BI6469"/>
      <c r="BJ6469"/>
    </row>
    <row r="6470" spans="2:62" x14ac:dyDescent="0.4">
      <c r="B6470" s="1">
        <v>28678</v>
      </c>
      <c r="C6470" s="6" t="s">
        <v>25</v>
      </c>
      <c r="D6470" s="6" t="s">
        <v>25</v>
      </c>
      <c r="E6470" s="6" t="s">
        <v>8482</v>
      </c>
      <c r="F6470" s="6" t="s">
        <v>10720</v>
      </c>
      <c r="G6470" s="6" t="s">
        <v>11322</v>
      </c>
      <c r="H6470" s="6" t="s">
        <v>11325</v>
      </c>
      <c r="I6470" s="6" t="s">
        <v>11335</v>
      </c>
      <c r="J6470" s="6" t="s">
        <v>5</v>
      </c>
      <c r="K6470" s="7">
        <v>38.159999999999997</v>
      </c>
      <c r="L6470" s="7">
        <f>IFERROR(VLOOKUP(SiscoTable[[#This Row],[Código]],Hoja2!A:B,2,0)*SiscoTable[[#This Row],[Provta(Uns)]],0)</f>
        <v>442.65599999999995</v>
      </c>
      <c r="M6470" s="7">
        <v>0</v>
      </c>
      <c r="N6470" s="7">
        <v>184</v>
      </c>
      <c r="O6470" s="7">
        <f>IFERROR(VLOOKUP(SiscoTable[[#This Row],[Código]],Hoja2!A:B,2,0)*SiscoTable[[#This Row],[Stock_actual]],0)</f>
        <v>2134.4</v>
      </c>
      <c r="P6470" s="6" t="s">
        <v>1978</v>
      </c>
      <c r="Q6470" s="7">
        <v>42</v>
      </c>
      <c r="R6470" s="7">
        <v>0</v>
      </c>
      <c r="S6470" s="7" t="s">
        <v>11926</v>
      </c>
      <c r="BI6470"/>
      <c r="BJ6470"/>
    </row>
    <row r="6471" spans="2:62" x14ac:dyDescent="0.4">
      <c r="B6471" s="1">
        <v>28679</v>
      </c>
      <c r="C6471" s="6" t="s">
        <v>30</v>
      </c>
      <c r="D6471" s="6" t="s">
        <v>8</v>
      </c>
      <c r="E6471" s="6" t="s">
        <v>8482</v>
      </c>
      <c r="F6471" s="6" t="s">
        <v>9030</v>
      </c>
      <c r="G6471" s="6" t="s">
        <v>9299</v>
      </c>
      <c r="H6471" s="6" t="s">
        <v>9320</v>
      </c>
      <c r="I6471" s="6" t="s">
        <v>9413</v>
      </c>
      <c r="J6471" s="6" t="s">
        <v>5</v>
      </c>
      <c r="K6471" s="7">
        <v>3</v>
      </c>
      <c r="L6471" s="7">
        <f>IFERROR(VLOOKUP(SiscoTable[[#This Row],[Código]],Hoja2!A:B,2,0)*SiscoTable[[#This Row],[Provta(Uns)]],0)</f>
        <v>83.699999999999989</v>
      </c>
      <c r="M6471" s="7">
        <v>0</v>
      </c>
      <c r="N6471" s="7">
        <v>6</v>
      </c>
      <c r="O6471" s="7">
        <f>IFERROR(VLOOKUP(SiscoTable[[#This Row],[Código]],Hoja2!A:B,2,0)*SiscoTable[[#This Row],[Stock_actual]],0)</f>
        <v>167.39999999999998</v>
      </c>
      <c r="P6471" s="6" t="s">
        <v>242</v>
      </c>
      <c r="Q6471" s="7">
        <v>3</v>
      </c>
      <c r="R6471" s="7">
        <v>0</v>
      </c>
      <c r="S6471" s="7" t="s">
        <v>11926</v>
      </c>
      <c r="BI6471"/>
      <c r="BJ6471"/>
    </row>
    <row r="6472" spans="2:62" x14ac:dyDescent="0.4">
      <c r="B6472" s="1">
        <v>28680</v>
      </c>
      <c r="C6472" s="6" t="s">
        <v>25</v>
      </c>
      <c r="D6472" s="6" t="s">
        <v>30</v>
      </c>
      <c r="E6472" s="6" t="s">
        <v>8482</v>
      </c>
      <c r="F6472" s="6" t="s">
        <v>9030</v>
      </c>
      <c r="G6472" s="6" t="s">
        <v>9299</v>
      </c>
      <c r="H6472" s="6" t="s">
        <v>9320</v>
      </c>
      <c r="I6472" s="6" t="s">
        <v>9319</v>
      </c>
      <c r="J6472" s="6" t="s">
        <v>5</v>
      </c>
      <c r="K6472" s="7">
        <v>5.33</v>
      </c>
      <c r="L6472" s="7">
        <f>IFERROR(VLOOKUP(SiscoTable[[#This Row],[Código]],Hoja2!A:B,2,0)*SiscoTable[[#This Row],[Provta(Uns)]],0)</f>
        <v>164.697</v>
      </c>
      <c r="M6472" s="7">
        <v>12</v>
      </c>
      <c r="N6472" s="7">
        <v>6</v>
      </c>
      <c r="O6472" s="7">
        <f>IFERROR(VLOOKUP(SiscoTable[[#This Row],[Código]],Hoja2!A:B,2,0)*SiscoTable[[#This Row],[Stock_actual]],0)</f>
        <v>185.39999999999998</v>
      </c>
      <c r="P6472" s="6" t="s">
        <v>671</v>
      </c>
      <c r="Q6472" s="7">
        <v>6</v>
      </c>
      <c r="R6472" s="7">
        <v>0</v>
      </c>
      <c r="S6472" s="7" t="s">
        <v>11926</v>
      </c>
      <c r="BI6472"/>
      <c r="BJ6472"/>
    </row>
    <row r="6473" spans="2:62" x14ac:dyDescent="0.4">
      <c r="B6473" s="1">
        <v>28681</v>
      </c>
      <c r="C6473" s="6" t="s">
        <v>30</v>
      </c>
      <c r="D6473" s="6" t="s">
        <v>8</v>
      </c>
      <c r="E6473" s="6" t="s">
        <v>8482</v>
      </c>
      <c r="F6473" s="6" t="s">
        <v>9030</v>
      </c>
      <c r="G6473" s="6" t="s">
        <v>9299</v>
      </c>
      <c r="H6473" s="6" t="s">
        <v>9320</v>
      </c>
      <c r="I6473" s="6" t="s">
        <v>9414</v>
      </c>
      <c r="J6473" s="6" t="s">
        <v>5</v>
      </c>
      <c r="K6473" s="7">
        <v>2.33</v>
      </c>
      <c r="L6473" s="7">
        <f>IFERROR(VLOOKUP(SiscoTable[[#This Row],[Código]],Hoja2!A:B,2,0)*SiscoTable[[#This Row],[Provta(Uns)]],0)</f>
        <v>65.007000000000005</v>
      </c>
      <c r="M6473" s="7">
        <v>12</v>
      </c>
      <c r="N6473" s="7">
        <v>6</v>
      </c>
      <c r="O6473" s="7">
        <f>IFERROR(VLOOKUP(SiscoTable[[#This Row],[Código]],Hoja2!A:B,2,0)*SiscoTable[[#This Row],[Stock_actual]],0)</f>
        <v>167.39999999999998</v>
      </c>
      <c r="P6473" s="6" t="s">
        <v>661</v>
      </c>
      <c r="Q6473" s="7">
        <v>3</v>
      </c>
      <c r="R6473" s="7">
        <v>0</v>
      </c>
      <c r="S6473" s="7" t="s">
        <v>11926</v>
      </c>
      <c r="BI6473"/>
      <c r="BJ6473"/>
    </row>
    <row r="6474" spans="2:62" x14ac:dyDescent="0.4">
      <c r="B6474" s="1">
        <v>28682</v>
      </c>
      <c r="C6474" s="6" t="s">
        <v>30</v>
      </c>
      <c r="D6474" s="6" t="s">
        <v>8</v>
      </c>
      <c r="E6474" s="6" t="s">
        <v>8482</v>
      </c>
      <c r="F6474" s="6" t="s">
        <v>9030</v>
      </c>
      <c r="G6474" s="6" t="s">
        <v>9299</v>
      </c>
      <c r="H6474" s="6" t="s">
        <v>9320</v>
      </c>
      <c r="I6474" s="6" t="s">
        <v>9415</v>
      </c>
      <c r="J6474" s="6" t="s">
        <v>5</v>
      </c>
      <c r="K6474" s="7">
        <v>4.17</v>
      </c>
      <c r="L6474" s="7">
        <f>IFERROR(VLOOKUP(SiscoTable[[#This Row],[Código]],Hoja2!A:B,2,0)*SiscoTable[[#This Row],[Provta(Uns)]],0)</f>
        <v>128.85299999999998</v>
      </c>
      <c r="M6474" s="7">
        <v>0</v>
      </c>
      <c r="N6474" s="7">
        <v>23</v>
      </c>
      <c r="O6474" s="7">
        <f>IFERROR(VLOOKUP(SiscoTable[[#This Row],[Código]],Hoja2!A:B,2,0)*SiscoTable[[#This Row],[Stock_actual]],0)</f>
        <v>710.69999999999993</v>
      </c>
      <c r="P6474" s="6" t="s">
        <v>2361</v>
      </c>
      <c r="Q6474" s="7">
        <v>5</v>
      </c>
      <c r="R6474" s="7">
        <v>0</v>
      </c>
      <c r="S6474" s="7" t="s">
        <v>11926</v>
      </c>
      <c r="BI6474"/>
      <c r="BJ6474"/>
    </row>
    <row r="6475" spans="2:62" x14ac:dyDescent="0.4">
      <c r="B6475" s="1">
        <v>28683</v>
      </c>
      <c r="C6475" s="6" t="s">
        <v>8</v>
      </c>
      <c r="D6475" s="6" t="s">
        <v>8</v>
      </c>
      <c r="E6475" s="6" t="s">
        <v>3268</v>
      </c>
      <c r="F6475" s="6" t="s">
        <v>6059</v>
      </c>
      <c r="G6475" s="6" t="s">
        <v>6060</v>
      </c>
      <c r="H6475" s="6" t="s">
        <v>6068</v>
      </c>
      <c r="I6475" s="6" t="s">
        <v>6078</v>
      </c>
      <c r="J6475" s="6" t="s">
        <v>5</v>
      </c>
      <c r="K6475" s="7">
        <v>0</v>
      </c>
      <c r="L6475" s="7">
        <f>IFERROR(VLOOKUP(SiscoTable[[#This Row],[Código]],Hoja2!A:B,2,0)*SiscoTable[[#This Row],[Provta(Uns)]],0)</f>
        <v>0</v>
      </c>
      <c r="M6475" s="7">
        <v>0</v>
      </c>
      <c r="N6475" s="7">
        <v>8</v>
      </c>
      <c r="O6475" s="7">
        <f>IFERROR(VLOOKUP(SiscoTable[[#This Row],[Código]],Hoja2!A:B,2,0)*SiscoTable[[#This Row],[Stock_actual]],0)</f>
        <v>328</v>
      </c>
      <c r="P6475" s="6" t="s">
        <v>134</v>
      </c>
      <c r="Q6475" s="7">
        <v>0</v>
      </c>
      <c r="R6475" s="7">
        <v>0</v>
      </c>
      <c r="S6475" s="7" t="s">
        <v>11925</v>
      </c>
      <c r="BI6475"/>
      <c r="BJ6475"/>
    </row>
    <row r="6476" spans="2:62" x14ac:dyDescent="0.4">
      <c r="B6476" s="1">
        <v>28684</v>
      </c>
      <c r="C6476" s="6" t="s">
        <v>30</v>
      </c>
      <c r="D6476" s="6" t="s">
        <v>25</v>
      </c>
      <c r="E6476" s="6" t="s">
        <v>469</v>
      </c>
      <c r="F6476" s="6" t="s">
        <v>1050</v>
      </c>
      <c r="G6476" s="6" t="s">
        <v>1309</v>
      </c>
      <c r="H6476" s="6" t="s">
        <v>1066</v>
      </c>
      <c r="I6476" s="6" t="s">
        <v>1416</v>
      </c>
      <c r="J6476" s="6" t="s">
        <v>5</v>
      </c>
      <c r="K6476" s="7">
        <v>59.5</v>
      </c>
      <c r="L6476" s="7">
        <f>IFERROR(VLOOKUP(SiscoTable[[#This Row],[Código]],Hoja2!A:B,2,0)*SiscoTable[[#This Row],[Provta(Uns)]],0)</f>
        <v>136.85</v>
      </c>
      <c r="M6476" s="7">
        <v>0</v>
      </c>
      <c r="N6476" s="7">
        <v>18</v>
      </c>
      <c r="O6476" s="7">
        <f>IFERROR(VLOOKUP(SiscoTable[[#This Row],[Código]],Hoja2!A:B,2,0)*SiscoTable[[#This Row],[Stock_actual]],0)</f>
        <v>41.4</v>
      </c>
      <c r="P6476" s="6" t="s">
        <v>117</v>
      </c>
      <c r="Q6476" s="7">
        <v>65</v>
      </c>
      <c r="R6476" s="7">
        <v>118.62</v>
      </c>
      <c r="S6476" s="7" t="s">
        <v>11927</v>
      </c>
      <c r="BI6476"/>
      <c r="BJ6476"/>
    </row>
    <row r="6477" spans="2:62" x14ac:dyDescent="0.4">
      <c r="B6477" s="1">
        <v>28685</v>
      </c>
      <c r="C6477" s="6" t="s">
        <v>30</v>
      </c>
      <c r="D6477" s="6" t="s">
        <v>8</v>
      </c>
      <c r="E6477" s="6" t="s">
        <v>8482</v>
      </c>
      <c r="F6477" s="6" t="s">
        <v>11650</v>
      </c>
      <c r="G6477" s="6" t="s">
        <v>11651</v>
      </c>
      <c r="H6477" s="6" t="s">
        <v>11653</v>
      </c>
      <c r="I6477" s="6" t="s">
        <v>11655</v>
      </c>
      <c r="J6477" s="6" t="s">
        <v>5</v>
      </c>
      <c r="K6477" s="7">
        <v>0</v>
      </c>
      <c r="L6477" s="7">
        <f>IFERROR(VLOOKUP(SiscoTable[[#This Row],[Código]],Hoja2!A:B,2,0)*SiscoTable[[#This Row],[Provta(Uns)]],0)</f>
        <v>0</v>
      </c>
      <c r="M6477" s="7">
        <v>0</v>
      </c>
      <c r="N6477" s="7">
        <v>0</v>
      </c>
      <c r="O6477" s="7">
        <f>IFERROR(VLOOKUP(SiscoTable[[#This Row],[Código]],Hoja2!A:B,2,0)*SiscoTable[[#This Row],[Stock_actual]],0)</f>
        <v>0</v>
      </c>
      <c r="P6477" s="6" t="s">
        <v>7</v>
      </c>
      <c r="Q6477" s="7">
        <v>0</v>
      </c>
      <c r="R6477" s="7">
        <v>0</v>
      </c>
      <c r="S6477" s="7" t="s">
        <v>11928</v>
      </c>
      <c r="BI6477"/>
      <c r="BJ6477"/>
    </row>
    <row r="6478" spans="2:62" x14ac:dyDescent="0.4">
      <c r="B6478" s="1">
        <v>28686</v>
      </c>
      <c r="C6478" s="6" t="s">
        <v>25</v>
      </c>
      <c r="D6478" s="6" t="s">
        <v>30</v>
      </c>
      <c r="E6478" s="6" t="s">
        <v>8482</v>
      </c>
      <c r="F6478" s="6" t="s">
        <v>11650</v>
      </c>
      <c r="G6478" s="6" t="s">
        <v>11651</v>
      </c>
      <c r="H6478" s="6" t="s">
        <v>11653</v>
      </c>
      <c r="I6478" s="6" t="s">
        <v>11652</v>
      </c>
      <c r="J6478" s="6" t="s">
        <v>5</v>
      </c>
      <c r="K6478" s="7">
        <v>8.67</v>
      </c>
      <c r="L6478" s="7">
        <f>IFERROR(VLOOKUP(SiscoTable[[#This Row],[Código]],Hoja2!A:B,2,0)*SiscoTable[[#This Row],[Provta(Uns)]],0)</f>
        <v>204.61200000000002</v>
      </c>
      <c r="M6478" s="7">
        <v>0</v>
      </c>
      <c r="N6478" s="7">
        <v>13</v>
      </c>
      <c r="O6478" s="7">
        <f>IFERROR(VLOOKUP(SiscoTable[[#This Row],[Código]],Hoja2!A:B,2,0)*SiscoTable[[#This Row],[Stock_actual]],0)</f>
        <v>306.8</v>
      </c>
      <c r="P6478" s="6" t="s">
        <v>220</v>
      </c>
      <c r="Q6478" s="7">
        <v>10</v>
      </c>
      <c r="R6478" s="7">
        <v>0</v>
      </c>
      <c r="S6478" s="7" t="s">
        <v>11928</v>
      </c>
      <c r="BI6478"/>
      <c r="BJ6478"/>
    </row>
    <row r="6479" spans="2:62" x14ac:dyDescent="0.4">
      <c r="B6479" s="1">
        <v>28687</v>
      </c>
      <c r="C6479" s="6" t="s">
        <v>25</v>
      </c>
      <c r="D6479" s="6" t="s">
        <v>30</v>
      </c>
      <c r="E6479" s="6" t="s">
        <v>8482</v>
      </c>
      <c r="F6479" s="6" t="s">
        <v>11650</v>
      </c>
      <c r="G6479" s="6" t="s">
        <v>11651</v>
      </c>
      <c r="H6479" s="6" t="s">
        <v>11653</v>
      </c>
      <c r="I6479" s="6" t="s">
        <v>11654</v>
      </c>
      <c r="J6479" s="6" t="s">
        <v>5</v>
      </c>
      <c r="K6479" s="7">
        <v>22.33</v>
      </c>
      <c r="L6479" s="7">
        <f>IFERROR(VLOOKUP(SiscoTable[[#This Row],[Código]],Hoja2!A:B,2,0)*SiscoTable[[#This Row],[Provta(Uns)]],0)</f>
        <v>390.77499999999998</v>
      </c>
      <c r="M6479" s="7">
        <v>12</v>
      </c>
      <c r="N6479" s="7">
        <v>57</v>
      </c>
      <c r="O6479" s="7">
        <f>IFERROR(VLOOKUP(SiscoTable[[#This Row],[Código]],Hoja2!A:B,2,0)*SiscoTable[[#This Row],[Stock_actual]],0)</f>
        <v>997.5</v>
      </c>
      <c r="P6479" s="6" t="s">
        <v>661</v>
      </c>
      <c r="Q6479" s="7">
        <v>24</v>
      </c>
      <c r="R6479" s="7">
        <v>0</v>
      </c>
      <c r="S6479" s="7" t="s">
        <v>11928</v>
      </c>
      <c r="BI6479"/>
      <c r="BJ6479"/>
    </row>
    <row r="6480" spans="2:62" x14ac:dyDescent="0.4">
      <c r="B6480" s="1">
        <v>28688</v>
      </c>
      <c r="C6480" s="6" t="s">
        <v>30</v>
      </c>
      <c r="D6480" s="6" t="s">
        <v>8</v>
      </c>
      <c r="E6480" s="6" t="s">
        <v>8482</v>
      </c>
      <c r="F6480" s="6" t="s">
        <v>9030</v>
      </c>
      <c r="G6480" s="6" t="s">
        <v>9112</v>
      </c>
      <c r="H6480" s="6" t="s">
        <v>9114</v>
      </c>
      <c r="I6480" s="6" t="s">
        <v>9143</v>
      </c>
      <c r="J6480" s="6" t="s">
        <v>5</v>
      </c>
      <c r="K6480" s="7">
        <v>4</v>
      </c>
      <c r="L6480" s="7">
        <f>IFERROR(VLOOKUP(SiscoTable[[#This Row],[Código]],Hoja2!A:B,2,0)*SiscoTable[[#This Row],[Provta(Uns)]],0)</f>
        <v>73.599999999999994</v>
      </c>
      <c r="M6480" s="7">
        <v>24</v>
      </c>
      <c r="N6480" s="7">
        <v>1</v>
      </c>
      <c r="O6480" s="7">
        <f>IFERROR(VLOOKUP(SiscoTable[[#This Row],[Código]],Hoja2!A:B,2,0)*SiscoTable[[#This Row],[Stock_actual]],0)</f>
        <v>18.399999999999999</v>
      </c>
      <c r="P6480" s="6" t="s">
        <v>76</v>
      </c>
      <c r="Q6480" s="7">
        <v>4</v>
      </c>
      <c r="R6480" s="7">
        <v>0</v>
      </c>
      <c r="S6480" s="7" t="s">
        <v>11926</v>
      </c>
      <c r="BI6480"/>
      <c r="BJ6480"/>
    </row>
    <row r="6481" spans="2:62" x14ac:dyDescent="0.4">
      <c r="B6481" s="1">
        <v>28689</v>
      </c>
      <c r="C6481" s="6" t="s">
        <v>25</v>
      </c>
      <c r="D6481" s="6" t="s">
        <v>30</v>
      </c>
      <c r="E6481" s="6" t="s">
        <v>8482</v>
      </c>
      <c r="F6481" s="6" t="s">
        <v>9030</v>
      </c>
      <c r="G6481" s="6" t="s">
        <v>9184</v>
      </c>
      <c r="H6481" s="6" t="s">
        <v>9114</v>
      </c>
      <c r="I6481" s="6" t="s">
        <v>9202</v>
      </c>
      <c r="J6481" s="6" t="s">
        <v>5</v>
      </c>
      <c r="K6481" s="7">
        <v>11</v>
      </c>
      <c r="L6481" s="7">
        <f>IFERROR(VLOOKUP(SiscoTable[[#This Row],[Código]],Hoja2!A:B,2,0)*SiscoTable[[#This Row],[Provta(Uns)]],0)</f>
        <v>143</v>
      </c>
      <c r="M6481" s="7">
        <v>48</v>
      </c>
      <c r="N6481" s="7">
        <v>3</v>
      </c>
      <c r="O6481" s="7">
        <f>IFERROR(VLOOKUP(SiscoTable[[#This Row],[Código]],Hoja2!A:B,2,0)*SiscoTable[[#This Row],[Stock_actual]],0)</f>
        <v>39</v>
      </c>
      <c r="P6481" s="6" t="s">
        <v>76</v>
      </c>
      <c r="Q6481" s="7">
        <v>12</v>
      </c>
      <c r="R6481" s="7">
        <v>0</v>
      </c>
      <c r="S6481" s="7" t="s">
        <v>11926</v>
      </c>
      <c r="BI6481"/>
      <c r="BJ6481"/>
    </row>
    <row r="6482" spans="2:62" x14ac:dyDescent="0.4">
      <c r="B6482" s="1">
        <v>28690</v>
      </c>
      <c r="C6482" s="6" t="s">
        <v>8</v>
      </c>
      <c r="D6482" s="6" t="s">
        <v>30</v>
      </c>
      <c r="E6482" s="6" t="s">
        <v>469</v>
      </c>
      <c r="F6482" s="6" t="s">
        <v>59</v>
      </c>
      <c r="G6482" s="6" t="s">
        <v>59</v>
      </c>
      <c r="H6482" s="6" t="s">
        <v>153</v>
      </c>
      <c r="I6482" s="6" t="s">
        <v>994</v>
      </c>
      <c r="J6482" s="6" t="s">
        <v>5</v>
      </c>
      <c r="K6482" s="7">
        <v>17.670000000000002</v>
      </c>
      <c r="L6482" s="7">
        <f>IFERROR(VLOOKUP(SiscoTable[[#This Row],[Código]],Hoja2!A:B,2,0)*SiscoTable[[#This Row],[Provta(Uns)]],0)</f>
        <v>35.340000000000003</v>
      </c>
      <c r="M6482" s="7">
        <v>0</v>
      </c>
      <c r="N6482" s="7">
        <v>46</v>
      </c>
      <c r="O6482" s="7">
        <f>IFERROR(VLOOKUP(SiscoTable[[#This Row],[Código]],Hoja2!A:B,2,0)*SiscoTable[[#This Row],[Stock_actual]],0)</f>
        <v>92</v>
      </c>
      <c r="P6482" s="6" t="s">
        <v>577</v>
      </c>
      <c r="Q6482" s="7">
        <v>19</v>
      </c>
      <c r="R6482" s="7">
        <v>0</v>
      </c>
      <c r="S6482" s="7" t="s">
        <v>11927</v>
      </c>
      <c r="BI6482"/>
      <c r="BJ6482"/>
    </row>
    <row r="6483" spans="2:62" x14ac:dyDescent="0.4">
      <c r="B6483" s="1">
        <v>28691</v>
      </c>
      <c r="C6483" s="6" t="s">
        <v>25</v>
      </c>
      <c r="D6483" s="6" t="s">
        <v>30</v>
      </c>
      <c r="E6483" s="6" t="s">
        <v>469</v>
      </c>
      <c r="F6483" s="6" t="s">
        <v>59</v>
      </c>
      <c r="G6483" s="6" t="s">
        <v>59</v>
      </c>
      <c r="H6483" s="6" t="s">
        <v>153</v>
      </c>
      <c r="I6483" s="6" t="s">
        <v>953</v>
      </c>
      <c r="J6483" s="6" t="s">
        <v>5</v>
      </c>
      <c r="K6483" s="7">
        <v>22.33</v>
      </c>
      <c r="L6483" s="7">
        <f>IFERROR(VLOOKUP(SiscoTable[[#This Row],[Código]],Hoja2!A:B,2,0)*SiscoTable[[#This Row],[Provta(Uns)]],0)</f>
        <v>489.02699999999993</v>
      </c>
      <c r="M6483" s="7">
        <v>0</v>
      </c>
      <c r="N6483" s="7">
        <v>14</v>
      </c>
      <c r="O6483" s="7">
        <f>IFERROR(VLOOKUP(SiscoTable[[#This Row],[Código]],Hoja2!A:B,2,0)*SiscoTable[[#This Row],[Stock_actual]],0)</f>
        <v>306.59999999999997</v>
      </c>
      <c r="P6483" s="6" t="s">
        <v>296</v>
      </c>
      <c r="Q6483" s="7">
        <v>24</v>
      </c>
      <c r="R6483" s="7">
        <v>44.46</v>
      </c>
      <c r="S6483" s="7" t="s">
        <v>11927</v>
      </c>
      <c r="BI6483"/>
      <c r="BJ6483"/>
    </row>
    <row r="6484" spans="2:62" x14ac:dyDescent="0.4">
      <c r="B6484" s="1">
        <v>28693</v>
      </c>
      <c r="C6484" s="6" t="s">
        <v>25</v>
      </c>
      <c r="D6484" s="6" t="s">
        <v>25</v>
      </c>
      <c r="E6484" s="6" t="s">
        <v>3268</v>
      </c>
      <c r="F6484" s="6" t="s">
        <v>3269</v>
      </c>
      <c r="G6484" s="6" t="s">
        <v>5267</v>
      </c>
      <c r="H6484" s="6" t="s">
        <v>5293</v>
      </c>
      <c r="I6484" s="6" t="s">
        <v>5292</v>
      </c>
      <c r="J6484" s="6" t="s">
        <v>5</v>
      </c>
      <c r="K6484" s="7">
        <v>33.33</v>
      </c>
      <c r="L6484" s="7">
        <f>IFERROR(VLOOKUP(SiscoTable[[#This Row],[Código]],Hoja2!A:B,2,0)*SiscoTable[[#This Row],[Provta(Uns)]],0)</f>
        <v>159.98399999999998</v>
      </c>
      <c r="M6484" s="7">
        <v>0</v>
      </c>
      <c r="N6484" s="7">
        <v>13</v>
      </c>
      <c r="O6484" s="7">
        <f>IFERROR(VLOOKUP(SiscoTable[[#This Row],[Código]],Hoja2!A:B,2,0)*SiscoTable[[#This Row],[Stock_actual]],0)</f>
        <v>62.4</v>
      </c>
      <c r="P6484" s="6" t="s">
        <v>181</v>
      </c>
      <c r="Q6484" s="7">
        <v>37</v>
      </c>
      <c r="R6484" s="7">
        <v>66.92</v>
      </c>
      <c r="S6484" s="7" t="s">
        <v>11928</v>
      </c>
      <c r="BI6484"/>
      <c r="BJ6484"/>
    </row>
    <row r="6485" spans="2:62" x14ac:dyDescent="0.4">
      <c r="B6485" s="1">
        <v>28694</v>
      </c>
      <c r="C6485" s="6" t="s">
        <v>8</v>
      </c>
      <c r="D6485" s="6" t="s">
        <v>8</v>
      </c>
      <c r="E6485" s="6" t="s">
        <v>1734</v>
      </c>
      <c r="F6485" s="6" t="s">
        <v>1735</v>
      </c>
      <c r="G6485" s="6" t="s">
        <v>2312</v>
      </c>
      <c r="H6485" s="6" t="s">
        <v>2502</v>
      </c>
      <c r="I6485" s="6" t="s">
        <v>2501</v>
      </c>
      <c r="J6485" s="6" t="s">
        <v>5</v>
      </c>
      <c r="K6485" s="7">
        <v>0</v>
      </c>
      <c r="L6485" s="7">
        <f>IFERROR(VLOOKUP(SiscoTable[[#This Row],[Código]],Hoja2!A:B,2,0)*SiscoTable[[#This Row],[Provta(Uns)]],0)</f>
        <v>0</v>
      </c>
      <c r="M6485" s="7">
        <v>0</v>
      </c>
      <c r="N6485" s="7">
        <v>0</v>
      </c>
      <c r="O6485" s="7">
        <f>IFERROR(VLOOKUP(SiscoTable[[#This Row],[Código]],Hoja2!A:B,2,0)*SiscoTable[[#This Row],[Stock_actual]],0)</f>
        <v>0</v>
      </c>
      <c r="P6485" s="6" t="s">
        <v>7</v>
      </c>
      <c r="Q6485" s="7">
        <v>0</v>
      </c>
      <c r="R6485" s="7">
        <v>0</v>
      </c>
      <c r="S6485" s="7" t="s">
        <v>11925</v>
      </c>
      <c r="BI6485"/>
      <c r="BJ6485"/>
    </row>
    <row r="6486" spans="2:62" x14ac:dyDescent="0.4">
      <c r="B6486" s="1">
        <v>28695</v>
      </c>
      <c r="C6486" s="6" t="s">
        <v>25</v>
      </c>
      <c r="D6486" s="6" t="s">
        <v>25</v>
      </c>
      <c r="E6486" s="6" t="s">
        <v>3268</v>
      </c>
      <c r="F6486" s="6" t="s">
        <v>6803</v>
      </c>
      <c r="G6486" s="6" t="s">
        <v>6852</v>
      </c>
      <c r="H6486" s="6" t="s">
        <v>6854</v>
      </c>
      <c r="I6486" s="6" t="s">
        <v>6867</v>
      </c>
      <c r="J6486" s="6" t="s">
        <v>5</v>
      </c>
      <c r="K6486" s="7">
        <v>32.83</v>
      </c>
      <c r="L6486" s="7">
        <f>IFERROR(VLOOKUP(SiscoTable[[#This Row],[Código]],Hoja2!A:B,2,0)*SiscoTable[[#This Row],[Provta(Uns)]],0)</f>
        <v>279.05500000000001</v>
      </c>
      <c r="M6486" s="7">
        <v>48</v>
      </c>
      <c r="N6486" s="7">
        <v>52</v>
      </c>
      <c r="O6486" s="7">
        <f>IFERROR(VLOOKUP(SiscoTable[[#This Row],[Código]],Hoja2!A:B,2,0)*SiscoTable[[#This Row],[Stock_actual]],0)</f>
        <v>442</v>
      </c>
      <c r="P6486" s="6" t="s">
        <v>573</v>
      </c>
      <c r="Q6486" s="7">
        <v>36</v>
      </c>
      <c r="R6486" s="7">
        <v>0</v>
      </c>
      <c r="S6486" s="7" t="s">
        <v>11925</v>
      </c>
      <c r="BI6486"/>
      <c r="BJ6486"/>
    </row>
    <row r="6487" spans="2:62" x14ac:dyDescent="0.4">
      <c r="B6487" s="1">
        <v>28696</v>
      </c>
      <c r="C6487" s="6" t="s">
        <v>8</v>
      </c>
      <c r="D6487" s="6" t="s">
        <v>30</v>
      </c>
      <c r="E6487" s="6" t="s">
        <v>3268</v>
      </c>
      <c r="F6487" s="6" t="s">
        <v>3269</v>
      </c>
      <c r="G6487" s="6" t="s">
        <v>634</v>
      </c>
      <c r="H6487" s="6" t="s">
        <v>4730</v>
      </c>
      <c r="I6487" s="6" t="s">
        <v>4918</v>
      </c>
      <c r="J6487" s="6" t="s">
        <v>5</v>
      </c>
      <c r="K6487" s="7">
        <v>13.5</v>
      </c>
      <c r="L6487" s="7">
        <f>IFERROR(VLOOKUP(SiscoTable[[#This Row],[Código]],Hoja2!A:B,2,0)*SiscoTable[[#This Row],[Provta(Uns)]],0)</f>
        <v>17.55</v>
      </c>
      <c r="M6487" s="7">
        <v>0</v>
      </c>
      <c r="N6487" s="7">
        <v>-7</v>
      </c>
      <c r="O6487" s="7">
        <f>IFERROR(VLOOKUP(SiscoTable[[#This Row],[Código]],Hoja2!A:B,2,0)*SiscoTable[[#This Row],[Stock_actual]],0)</f>
        <v>-9.1</v>
      </c>
      <c r="P6487" s="6" t="s">
        <v>7</v>
      </c>
      <c r="Q6487" s="7">
        <v>15</v>
      </c>
      <c r="R6487" s="7">
        <v>27</v>
      </c>
      <c r="S6487" s="7" t="s">
        <v>11927</v>
      </c>
      <c r="BI6487"/>
      <c r="BJ6487"/>
    </row>
    <row r="6488" spans="2:62" x14ac:dyDescent="0.4">
      <c r="B6488" s="1">
        <v>28697</v>
      </c>
      <c r="C6488" s="6" t="s">
        <v>8</v>
      </c>
      <c r="D6488" s="6" t="s">
        <v>30</v>
      </c>
      <c r="E6488" s="6" t="s">
        <v>3268</v>
      </c>
      <c r="F6488" s="6" t="s">
        <v>3269</v>
      </c>
      <c r="G6488" s="6" t="s">
        <v>634</v>
      </c>
      <c r="H6488" s="6" t="s">
        <v>4730</v>
      </c>
      <c r="I6488" s="6" t="s">
        <v>4919</v>
      </c>
      <c r="J6488" s="6" t="s">
        <v>5</v>
      </c>
      <c r="K6488" s="7">
        <v>20.170000000000002</v>
      </c>
      <c r="L6488" s="7">
        <f>IFERROR(VLOOKUP(SiscoTable[[#This Row],[Código]],Hoja2!A:B,2,0)*SiscoTable[[#This Row],[Provta(Uns)]],0)</f>
        <v>28.238</v>
      </c>
      <c r="M6488" s="7">
        <v>0</v>
      </c>
      <c r="N6488" s="7">
        <v>-1</v>
      </c>
      <c r="O6488" s="7">
        <f>IFERROR(VLOOKUP(SiscoTable[[#This Row],[Código]],Hoja2!A:B,2,0)*SiscoTable[[#This Row],[Stock_actual]],0)</f>
        <v>-1.4</v>
      </c>
      <c r="P6488" s="6" t="s">
        <v>7</v>
      </c>
      <c r="Q6488" s="7">
        <v>22</v>
      </c>
      <c r="R6488" s="7">
        <v>40.200000000000003</v>
      </c>
      <c r="S6488" s="7" t="s">
        <v>11927</v>
      </c>
      <c r="BI6488"/>
      <c r="BJ6488"/>
    </row>
    <row r="6489" spans="2:62" x14ac:dyDescent="0.4">
      <c r="B6489" s="1">
        <v>28698</v>
      </c>
      <c r="C6489" s="6" t="s">
        <v>8</v>
      </c>
      <c r="D6489" s="6" t="s">
        <v>30</v>
      </c>
      <c r="E6489" s="6" t="s">
        <v>3268</v>
      </c>
      <c r="F6489" s="6" t="s">
        <v>3269</v>
      </c>
      <c r="G6489" s="6" t="s">
        <v>634</v>
      </c>
      <c r="H6489" s="6" t="s">
        <v>4730</v>
      </c>
      <c r="I6489" s="6" t="s">
        <v>4920</v>
      </c>
      <c r="J6489" s="6" t="s">
        <v>5</v>
      </c>
      <c r="K6489" s="7">
        <v>13.67</v>
      </c>
      <c r="L6489" s="7">
        <f>IFERROR(VLOOKUP(SiscoTable[[#This Row],[Código]],Hoja2!A:B,2,0)*SiscoTable[[#This Row],[Provta(Uns)]],0)</f>
        <v>19.137999999999998</v>
      </c>
      <c r="M6489" s="7">
        <v>0</v>
      </c>
      <c r="N6489" s="7">
        <v>3</v>
      </c>
      <c r="O6489" s="7">
        <f>IFERROR(VLOOKUP(SiscoTable[[#This Row],[Código]],Hoja2!A:B,2,0)*SiscoTable[[#This Row],[Stock_actual]],0)</f>
        <v>4.1999999999999993</v>
      </c>
      <c r="P6489" s="6" t="s">
        <v>29</v>
      </c>
      <c r="Q6489" s="7">
        <v>15</v>
      </c>
      <c r="R6489" s="7">
        <v>27.82</v>
      </c>
      <c r="S6489" s="7" t="s">
        <v>11927</v>
      </c>
      <c r="BI6489"/>
      <c r="BJ6489"/>
    </row>
    <row r="6490" spans="2:62" x14ac:dyDescent="0.4">
      <c r="B6490" s="1">
        <v>28699</v>
      </c>
      <c r="C6490" s="6" t="s">
        <v>8</v>
      </c>
      <c r="D6490" s="6" t="s">
        <v>30</v>
      </c>
      <c r="E6490" s="6" t="s">
        <v>3268</v>
      </c>
      <c r="F6490" s="6" t="s">
        <v>3269</v>
      </c>
      <c r="G6490" s="6" t="s">
        <v>634</v>
      </c>
      <c r="H6490" s="6" t="s">
        <v>4730</v>
      </c>
      <c r="I6490" s="6" t="s">
        <v>4921</v>
      </c>
      <c r="J6490" s="6" t="s">
        <v>5</v>
      </c>
      <c r="K6490" s="7">
        <v>12.67</v>
      </c>
      <c r="L6490" s="7">
        <f>IFERROR(VLOOKUP(SiscoTable[[#This Row],[Código]],Hoja2!A:B,2,0)*SiscoTable[[#This Row],[Provta(Uns)]],0)</f>
        <v>17.738</v>
      </c>
      <c r="M6490" s="7">
        <v>0</v>
      </c>
      <c r="N6490" s="7">
        <v>0</v>
      </c>
      <c r="O6490" s="7">
        <f>IFERROR(VLOOKUP(SiscoTable[[#This Row],[Código]],Hoja2!A:B,2,0)*SiscoTable[[#This Row],[Stock_actual]],0)</f>
        <v>0</v>
      </c>
      <c r="P6490" s="6" t="s">
        <v>7</v>
      </c>
      <c r="Q6490" s="7">
        <v>14</v>
      </c>
      <c r="R6490" s="7">
        <v>25.2</v>
      </c>
      <c r="S6490" s="7" t="s">
        <v>11927</v>
      </c>
      <c r="BI6490"/>
      <c r="BJ6490"/>
    </row>
    <row r="6491" spans="2:62" x14ac:dyDescent="0.4">
      <c r="B6491" s="1">
        <v>28700</v>
      </c>
      <c r="C6491" s="6" t="s">
        <v>8</v>
      </c>
      <c r="D6491" s="6" t="s">
        <v>30</v>
      </c>
      <c r="E6491" s="6" t="s">
        <v>3268</v>
      </c>
      <c r="F6491" s="6" t="s">
        <v>3269</v>
      </c>
      <c r="G6491" s="6" t="s">
        <v>634</v>
      </c>
      <c r="H6491" s="6" t="s">
        <v>4730</v>
      </c>
      <c r="I6491" s="6" t="s">
        <v>4922</v>
      </c>
      <c r="J6491" s="6" t="s">
        <v>5</v>
      </c>
      <c r="K6491" s="7">
        <v>18.829999999999998</v>
      </c>
      <c r="L6491" s="7">
        <f>IFERROR(VLOOKUP(SiscoTable[[#This Row],[Código]],Hoja2!A:B,2,0)*SiscoTable[[#This Row],[Provta(Uns)]],0)</f>
        <v>26.361999999999995</v>
      </c>
      <c r="M6491" s="7">
        <v>0</v>
      </c>
      <c r="N6491" s="7">
        <v>-19</v>
      </c>
      <c r="O6491" s="7">
        <f>IFERROR(VLOOKUP(SiscoTable[[#This Row],[Código]],Hoja2!A:B,2,0)*SiscoTable[[#This Row],[Stock_actual]],0)</f>
        <v>-26.599999999999998</v>
      </c>
      <c r="P6491" s="6" t="s">
        <v>7</v>
      </c>
      <c r="Q6491" s="7">
        <v>21</v>
      </c>
      <c r="R6491" s="7">
        <v>37.799999999999997</v>
      </c>
      <c r="S6491" s="7" t="s">
        <v>11927</v>
      </c>
      <c r="BI6491"/>
      <c r="BJ6491"/>
    </row>
    <row r="6492" spans="2:62" x14ac:dyDescent="0.4">
      <c r="B6492" s="1">
        <v>28701</v>
      </c>
      <c r="C6492" s="6" t="s">
        <v>8</v>
      </c>
      <c r="D6492" s="6" t="s">
        <v>30</v>
      </c>
      <c r="E6492" s="6" t="s">
        <v>3268</v>
      </c>
      <c r="F6492" s="6" t="s">
        <v>3269</v>
      </c>
      <c r="G6492" s="6" t="s">
        <v>634</v>
      </c>
      <c r="H6492" s="6" t="s">
        <v>4730</v>
      </c>
      <c r="I6492" s="6" t="s">
        <v>4923</v>
      </c>
      <c r="J6492" s="6" t="s">
        <v>5</v>
      </c>
      <c r="K6492" s="7">
        <v>16.329999999999998</v>
      </c>
      <c r="L6492" s="7">
        <f>IFERROR(VLOOKUP(SiscoTable[[#This Row],[Código]],Hoja2!A:B,2,0)*SiscoTable[[#This Row],[Provta(Uns)]],0)</f>
        <v>22.861999999999995</v>
      </c>
      <c r="M6492" s="7">
        <v>0</v>
      </c>
      <c r="N6492" s="7">
        <v>12</v>
      </c>
      <c r="O6492" s="7">
        <f>IFERROR(VLOOKUP(SiscoTable[[#This Row],[Código]],Hoja2!A:B,2,0)*SiscoTable[[#This Row],[Stock_actual]],0)</f>
        <v>16.799999999999997</v>
      </c>
      <c r="P6492" s="6" t="s">
        <v>144</v>
      </c>
      <c r="Q6492" s="7">
        <v>18</v>
      </c>
      <c r="R6492" s="7">
        <v>32.28</v>
      </c>
      <c r="S6492" s="7" t="s">
        <v>11927</v>
      </c>
      <c r="BI6492"/>
      <c r="BJ6492"/>
    </row>
    <row r="6493" spans="2:62" x14ac:dyDescent="0.4">
      <c r="B6493" s="1">
        <v>28702</v>
      </c>
      <c r="C6493" s="6" t="s">
        <v>8</v>
      </c>
      <c r="D6493" s="6" t="s">
        <v>30</v>
      </c>
      <c r="E6493" s="6" t="s">
        <v>3268</v>
      </c>
      <c r="F6493" s="6" t="s">
        <v>3269</v>
      </c>
      <c r="G6493" s="6" t="s">
        <v>634</v>
      </c>
      <c r="H6493" s="6" t="s">
        <v>4730</v>
      </c>
      <c r="I6493" s="6" t="s">
        <v>4924</v>
      </c>
      <c r="J6493" s="6" t="s">
        <v>5</v>
      </c>
      <c r="K6493" s="7">
        <v>14</v>
      </c>
      <c r="L6493" s="7">
        <f>IFERROR(VLOOKUP(SiscoTable[[#This Row],[Código]],Hoja2!A:B,2,0)*SiscoTable[[#This Row],[Provta(Uns)]],0)</f>
        <v>19.599999999999998</v>
      </c>
      <c r="M6493" s="7">
        <v>0</v>
      </c>
      <c r="N6493" s="7">
        <v>0</v>
      </c>
      <c r="O6493" s="7">
        <f>IFERROR(VLOOKUP(SiscoTable[[#This Row],[Código]],Hoja2!A:B,2,0)*SiscoTable[[#This Row],[Stock_actual]],0)</f>
        <v>0</v>
      </c>
      <c r="P6493" s="6" t="s">
        <v>7</v>
      </c>
      <c r="Q6493" s="7">
        <v>16</v>
      </c>
      <c r="R6493" s="7">
        <v>28.2</v>
      </c>
      <c r="S6493" s="7" t="s">
        <v>11927</v>
      </c>
      <c r="BI6493"/>
      <c r="BJ6493"/>
    </row>
    <row r="6494" spans="2:62" x14ac:dyDescent="0.4">
      <c r="B6494" s="1">
        <v>28704</v>
      </c>
      <c r="C6494" s="6" t="s">
        <v>8</v>
      </c>
      <c r="D6494" s="6" t="s">
        <v>8</v>
      </c>
      <c r="E6494" s="6" t="s">
        <v>8482</v>
      </c>
      <c r="F6494" s="6" t="s">
        <v>1736</v>
      </c>
      <c r="G6494" s="6" t="s">
        <v>10704</v>
      </c>
      <c r="H6494" s="6" t="s">
        <v>4</v>
      </c>
      <c r="I6494" s="6" t="s">
        <v>10714</v>
      </c>
      <c r="J6494" s="6" t="s">
        <v>5</v>
      </c>
      <c r="K6494" s="7">
        <v>0</v>
      </c>
      <c r="L6494" s="7">
        <f>IFERROR(VLOOKUP(SiscoTable[[#This Row],[Código]],Hoja2!A:B,2,0)*SiscoTable[[#This Row],[Provta(Uns)]],0)</f>
        <v>0</v>
      </c>
      <c r="M6494" s="7">
        <v>0</v>
      </c>
      <c r="N6494" s="7">
        <v>0</v>
      </c>
      <c r="O6494" s="7">
        <f>IFERROR(VLOOKUP(SiscoTable[[#This Row],[Código]],Hoja2!A:B,2,0)*SiscoTable[[#This Row],[Stock_actual]],0)</f>
        <v>0</v>
      </c>
      <c r="P6494" s="6" t="s">
        <v>7</v>
      </c>
      <c r="Q6494" s="7">
        <v>0</v>
      </c>
      <c r="R6494" s="7">
        <v>0</v>
      </c>
      <c r="S6494" s="7" t="s">
        <v>11925</v>
      </c>
      <c r="BI6494"/>
      <c r="BJ6494"/>
    </row>
    <row r="6495" spans="2:62" x14ac:dyDescent="0.4">
      <c r="B6495" s="1">
        <v>28705</v>
      </c>
      <c r="C6495" s="6" t="s">
        <v>8</v>
      </c>
      <c r="D6495" s="6" t="s">
        <v>8</v>
      </c>
      <c r="E6495" s="6" t="s">
        <v>1734</v>
      </c>
      <c r="F6495" s="6" t="s">
        <v>2576</v>
      </c>
      <c r="G6495" s="6" t="s">
        <v>2578</v>
      </c>
      <c r="H6495" s="6" t="s">
        <v>94</v>
      </c>
      <c r="I6495" s="6" t="s">
        <v>2583</v>
      </c>
      <c r="J6495" s="6" t="s">
        <v>5</v>
      </c>
      <c r="K6495" s="7">
        <v>0</v>
      </c>
      <c r="L6495" s="7">
        <f>IFERROR(VLOOKUP(SiscoTable[[#This Row],[Código]],Hoja2!A:B,2,0)*SiscoTable[[#This Row],[Provta(Uns)]],0)</f>
        <v>0</v>
      </c>
      <c r="M6495" s="7">
        <v>0</v>
      </c>
      <c r="N6495" s="7">
        <v>0</v>
      </c>
      <c r="O6495" s="7">
        <f>IFERROR(VLOOKUP(SiscoTable[[#This Row],[Código]],Hoja2!A:B,2,0)*SiscoTable[[#This Row],[Stock_actual]],0)</f>
        <v>0</v>
      </c>
      <c r="P6495" s="6" t="s">
        <v>7</v>
      </c>
      <c r="Q6495" s="7">
        <v>0</v>
      </c>
      <c r="R6495" s="7">
        <v>0</v>
      </c>
      <c r="S6495" s="7" t="s">
        <v>11925</v>
      </c>
      <c r="BI6495"/>
      <c r="BJ6495"/>
    </row>
    <row r="6496" spans="2:62" x14ac:dyDescent="0.4">
      <c r="B6496" s="1">
        <v>28706</v>
      </c>
      <c r="C6496" s="6" t="s">
        <v>30</v>
      </c>
      <c r="D6496" s="6" t="s">
        <v>8</v>
      </c>
      <c r="E6496" s="6" t="s">
        <v>3268</v>
      </c>
      <c r="F6496" s="6" t="s">
        <v>6059</v>
      </c>
      <c r="G6496" s="6" t="s">
        <v>6174</v>
      </c>
      <c r="H6496" s="6" t="s">
        <v>6189</v>
      </c>
      <c r="I6496" s="6" t="s">
        <v>6188</v>
      </c>
      <c r="J6496" s="6" t="s">
        <v>5</v>
      </c>
      <c r="K6496" s="7">
        <v>0.5</v>
      </c>
      <c r="L6496" s="7">
        <f>IFERROR(VLOOKUP(SiscoTable[[#This Row],[Código]],Hoja2!A:B,2,0)*SiscoTable[[#This Row],[Provta(Uns)]],0)</f>
        <v>19.5</v>
      </c>
      <c r="M6496" s="7">
        <v>0</v>
      </c>
      <c r="N6496" s="7">
        <v>17</v>
      </c>
      <c r="O6496" s="7">
        <f>IFERROR(VLOOKUP(SiscoTable[[#This Row],[Código]],Hoja2!A:B,2,0)*SiscoTable[[#This Row],[Stock_actual]],0)</f>
        <v>663</v>
      </c>
      <c r="P6496" s="6" t="s">
        <v>1244</v>
      </c>
      <c r="Q6496" s="7">
        <v>1</v>
      </c>
      <c r="R6496" s="7">
        <v>0</v>
      </c>
      <c r="S6496" s="7" t="s">
        <v>11925</v>
      </c>
      <c r="BI6496"/>
      <c r="BJ6496"/>
    </row>
    <row r="6497" spans="2:62" x14ac:dyDescent="0.4">
      <c r="B6497" s="1">
        <v>28707</v>
      </c>
      <c r="C6497" s="6" t="s">
        <v>30</v>
      </c>
      <c r="D6497" s="6" t="s">
        <v>8</v>
      </c>
      <c r="E6497" s="6" t="s">
        <v>3268</v>
      </c>
      <c r="F6497" s="6" t="s">
        <v>6059</v>
      </c>
      <c r="G6497" s="6" t="s">
        <v>6174</v>
      </c>
      <c r="H6497" s="6" t="s">
        <v>6189</v>
      </c>
      <c r="I6497" s="6" t="s">
        <v>6190</v>
      </c>
      <c r="J6497" s="6" t="s">
        <v>5</v>
      </c>
      <c r="K6497" s="7">
        <v>0.67</v>
      </c>
      <c r="L6497" s="7">
        <f>IFERROR(VLOOKUP(SiscoTable[[#This Row],[Código]],Hoja2!A:B,2,0)*SiscoTable[[#This Row],[Provta(Uns)]],0)</f>
        <v>26.130000000000003</v>
      </c>
      <c r="M6497" s="7">
        <v>0</v>
      </c>
      <c r="N6497" s="7">
        <v>14</v>
      </c>
      <c r="O6497" s="7">
        <f>IFERROR(VLOOKUP(SiscoTable[[#This Row],[Código]],Hoja2!A:B,2,0)*SiscoTable[[#This Row],[Stock_actual]],0)</f>
        <v>546</v>
      </c>
      <c r="P6497" s="6" t="s">
        <v>5378</v>
      </c>
      <c r="Q6497" s="7">
        <v>1</v>
      </c>
      <c r="R6497" s="7">
        <v>0</v>
      </c>
      <c r="S6497" s="7" t="s">
        <v>11925</v>
      </c>
      <c r="BI6497"/>
      <c r="BJ6497"/>
    </row>
    <row r="6498" spans="2:62" x14ac:dyDescent="0.4">
      <c r="B6498" s="1">
        <v>28708</v>
      </c>
      <c r="C6498" s="6" t="s">
        <v>25</v>
      </c>
      <c r="D6498" s="6" t="s">
        <v>25</v>
      </c>
      <c r="E6498" s="6" t="s">
        <v>8482</v>
      </c>
      <c r="F6498" s="6" t="s">
        <v>10720</v>
      </c>
      <c r="G6498" s="6" t="s">
        <v>10721</v>
      </c>
      <c r="H6498" s="6" t="s">
        <v>10723</v>
      </c>
      <c r="I6498" s="6" t="s">
        <v>10741</v>
      </c>
      <c r="J6498" s="6" t="s">
        <v>5</v>
      </c>
      <c r="K6498" s="7">
        <v>49.5</v>
      </c>
      <c r="L6498" s="7">
        <f>IFERROR(VLOOKUP(SiscoTable[[#This Row],[Código]],Hoja2!A:B,2,0)*SiscoTable[[#This Row],[Provta(Uns)]],0)</f>
        <v>311.84999999999997</v>
      </c>
      <c r="M6498" s="7">
        <v>0</v>
      </c>
      <c r="N6498" s="7">
        <v>114</v>
      </c>
      <c r="O6498" s="7">
        <f>IFERROR(VLOOKUP(SiscoTable[[#This Row],[Código]],Hoja2!A:B,2,0)*SiscoTable[[#This Row],[Stock_actual]],0)</f>
        <v>718.19999999999993</v>
      </c>
      <c r="P6498" s="6" t="s">
        <v>1038</v>
      </c>
      <c r="Q6498" s="7">
        <v>54</v>
      </c>
      <c r="R6498" s="7">
        <v>0</v>
      </c>
      <c r="S6498" s="7" t="s">
        <v>11926</v>
      </c>
      <c r="BI6498"/>
      <c r="BJ6498"/>
    </row>
    <row r="6499" spans="2:62" x14ac:dyDescent="0.4">
      <c r="B6499" s="1">
        <v>28710</v>
      </c>
      <c r="C6499" s="6" t="s">
        <v>25</v>
      </c>
      <c r="D6499" s="6" t="s">
        <v>25</v>
      </c>
      <c r="E6499" s="6" t="s">
        <v>8482</v>
      </c>
      <c r="F6499" s="6" t="s">
        <v>10720</v>
      </c>
      <c r="G6499" s="6" t="s">
        <v>10721</v>
      </c>
      <c r="H6499" s="6" t="s">
        <v>10723</v>
      </c>
      <c r="I6499" s="6" t="s">
        <v>10742</v>
      </c>
      <c r="J6499" s="6" t="s">
        <v>5</v>
      </c>
      <c r="K6499" s="7">
        <v>47.83</v>
      </c>
      <c r="L6499" s="7">
        <f>IFERROR(VLOOKUP(SiscoTable[[#This Row],[Código]],Hoja2!A:B,2,0)*SiscoTable[[#This Row],[Provta(Uns)]],0)</f>
        <v>153.05600000000001</v>
      </c>
      <c r="M6499" s="7">
        <v>0</v>
      </c>
      <c r="N6499" s="7">
        <v>144</v>
      </c>
      <c r="O6499" s="7">
        <f>IFERROR(VLOOKUP(SiscoTable[[#This Row],[Código]],Hoja2!A:B,2,0)*SiscoTable[[#This Row],[Stock_actual]],0)</f>
        <v>460.8</v>
      </c>
      <c r="P6499" s="6" t="s">
        <v>983</v>
      </c>
      <c r="Q6499" s="7">
        <v>52</v>
      </c>
      <c r="R6499" s="7">
        <v>0</v>
      </c>
      <c r="S6499" s="7" t="s">
        <v>11926</v>
      </c>
      <c r="BI6499"/>
      <c r="BJ6499"/>
    </row>
    <row r="6500" spans="2:62" x14ac:dyDescent="0.4">
      <c r="B6500" s="1">
        <v>28711</v>
      </c>
      <c r="C6500" s="6" t="s">
        <v>30</v>
      </c>
      <c r="D6500" s="6" t="s">
        <v>30</v>
      </c>
      <c r="E6500" s="6" t="s">
        <v>8482</v>
      </c>
      <c r="F6500" s="6" t="s">
        <v>10720</v>
      </c>
      <c r="G6500" s="6" t="s">
        <v>10721</v>
      </c>
      <c r="H6500" s="6" t="s">
        <v>10723</v>
      </c>
      <c r="I6500" s="6" t="s">
        <v>10811</v>
      </c>
      <c r="J6500" s="6" t="s">
        <v>5</v>
      </c>
      <c r="K6500" s="7">
        <v>17.670000000000002</v>
      </c>
      <c r="L6500" s="7">
        <f>IFERROR(VLOOKUP(SiscoTable[[#This Row],[Código]],Hoja2!A:B,2,0)*SiscoTable[[#This Row],[Provta(Uns)]],0)</f>
        <v>102.486</v>
      </c>
      <c r="M6500" s="7">
        <v>48</v>
      </c>
      <c r="N6500" s="7">
        <v>23</v>
      </c>
      <c r="O6500" s="7">
        <f>IFERROR(VLOOKUP(SiscoTable[[#This Row],[Código]],Hoja2!A:B,2,0)*SiscoTable[[#This Row],[Stock_actual]],0)</f>
        <v>133.4</v>
      </c>
      <c r="P6500" s="6" t="s">
        <v>132</v>
      </c>
      <c r="Q6500" s="7">
        <v>19</v>
      </c>
      <c r="R6500" s="7">
        <v>0</v>
      </c>
      <c r="S6500" s="7" t="s">
        <v>11926</v>
      </c>
      <c r="BI6500"/>
      <c r="BJ6500"/>
    </row>
    <row r="6501" spans="2:62" x14ac:dyDescent="0.4">
      <c r="B6501" s="1">
        <v>28712</v>
      </c>
      <c r="C6501" s="6" t="s">
        <v>30</v>
      </c>
      <c r="D6501" s="6" t="s">
        <v>30</v>
      </c>
      <c r="E6501" s="6" t="s">
        <v>3268</v>
      </c>
      <c r="F6501" s="6" t="s">
        <v>7815</v>
      </c>
      <c r="G6501" s="6" t="s">
        <v>7929</v>
      </c>
      <c r="H6501" s="6" t="s">
        <v>7986</v>
      </c>
      <c r="I6501" s="6" t="s">
        <v>7985</v>
      </c>
      <c r="J6501" s="6" t="s">
        <v>5</v>
      </c>
      <c r="K6501" s="7">
        <v>12.67</v>
      </c>
      <c r="L6501" s="7">
        <f>IFERROR(VLOOKUP(SiscoTable[[#This Row],[Código]],Hoja2!A:B,2,0)*SiscoTable[[#This Row],[Provta(Uns)]],0)</f>
        <v>73.486000000000004</v>
      </c>
      <c r="M6501" s="7">
        <v>0</v>
      </c>
      <c r="N6501" s="7">
        <v>0</v>
      </c>
      <c r="O6501" s="7">
        <f>IFERROR(VLOOKUP(SiscoTable[[#This Row],[Código]],Hoja2!A:B,2,0)*SiscoTable[[#This Row],[Stock_actual]],0)</f>
        <v>0</v>
      </c>
      <c r="P6501" s="6" t="s">
        <v>7</v>
      </c>
      <c r="Q6501" s="7">
        <v>14</v>
      </c>
      <c r="R6501" s="7">
        <v>25.2</v>
      </c>
      <c r="S6501" s="7" t="s">
        <v>11928</v>
      </c>
      <c r="BI6501"/>
      <c r="BJ6501"/>
    </row>
    <row r="6502" spans="2:62" x14ac:dyDescent="0.4">
      <c r="B6502" s="1">
        <v>28713</v>
      </c>
      <c r="C6502" s="6" t="s">
        <v>30</v>
      </c>
      <c r="D6502" s="6" t="s">
        <v>30</v>
      </c>
      <c r="E6502" s="6" t="s">
        <v>0</v>
      </c>
      <c r="F6502" s="6" t="s">
        <v>73</v>
      </c>
      <c r="G6502" s="6" t="s">
        <v>73</v>
      </c>
      <c r="H6502" s="6" t="s">
        <v>94</v>
      </c>
      <c r="I6502" s="6" t="s">
        <v>118</v>
      </c>
      <c r="J6502" s="6" t="s">
        <v>5</v>
      </c>
      <c r="K6502" s="7">
        <v>18.329999999999998</v>
      </c>
      <c r="L6502" s="7">
        <f>IFERROR(VLOOKUP(SiscoTable[[#This Row],[Código]],Hoja2!A:B,2,0)*SiscoTable[[#This Row],[Provta(Uns)]],0)</f>
        <v>73.319999999999993</v>
      </c>
      <c r="M6502" s="7">
        <v>0</v>
      </c>
      <c r="N6502" s="7">
        <v>14</v>
      </c>
      <c r="O6502" s="7">
        <f>IFERROR(VLOOKUP(SiscoTable[[#This Row],[Código]],Hoja2!A:B,2,0)*SiscoTable[[#This Row],[Stock_actual]],0)</f>
        <v>56</v>
      </c>
      <c r="P6502" s="6" t="s">
        <v>119</v>
      </c>
      <c r="Q6502" s="7">
        <v>20</v>
      </c>
      <c r="R6502" s="7">
        <v>36.629999999999995</v>
      </c>
      <c r="S6502" s="7" t="s">
        <v>11923</v>
      </c>
      <c r="BI6502"/>
      <c r="BJ6502"/>
    </row>
    <row r="6503" spans="2:62" x14ac:dyDescent="0.4">
      <c r="B6503" s="1">
        <v>28714</v>
      </c>
      <c r="C6503" s="6" t="s">
        <v>30</v>
      </c>
      <c r="D6503" s="6" t="s">
        <v>30</v>
      </c>
      <c r="E6503" s="6" t="s">
        <v>0</v>
      </c>
      <c r="F6503" s="6" t="s">
        <v>73</v>
      </c>
      <c r="G6503" s="6" t="s">
        <v>73</v>
      </c>
      <c r="H6503" s="6" t="s">
        <v>94</v>
      </c>
      <c r="I6503" s="6" t="s">
        <v>120</v>
      </c>
      <c r="J6503" s="6" t="s">
        <v>5</v>
      </c>
      <c r="K6503" s="7">
        <v>8.67</v>
      </c>
      <c r="L6503" s="7">
        <f>IFERROR(VLOOKUP(SiscoTable[[#This Row],[Código]],Hoja2!A:B,2,0)*SiscoTable[[#This Row],[Provta(Uns)]],0)</f>
        <v>34.68</v>
      </c>
      <c r="M6503" s="7">
        <v>0</v>
      </c>
      <c r="N6503" s="7">
        <v>10</v>
      </c>
      <c r="O6503" s="7">
        <f>IFERROR(VLOOKUP(SiscoTable[[#This Row],[Código]],Hoja2!A:B,2,0)*SiscoTable[[#This Row],[Stock_actual]],0)</f>
        <v>40</v>
      </c>
      <c r="P6503" s="6" t="s">
        <v>121</v>
      </c>
      <c r="Q6503" s="7">
        <v>10</v>
      </c>
      <c r="R6503" s="7">
        <v>17.259999999999998</v>
      </c>
      <c r="S6503" s="7" t="s">
        <v>11923</v>
      </c>
      <c r="BI6503"/>
      <c r="BJ6503"/>
    </row>
    <row r="6504" spans="2:62" x14ac:dyDescent="0.4">
      <c r="B6504" s="1">
        <v>28715</v>
      </c>
      <c r="C6504" s="6" t="s">
        <v>25</v>
      </c>
      <c r="D6504" s="6" t="s">
        <v>25</v>
      </c>
      <c r="E6504" s="6" t="s">
        <v>0</v>
      </c>
      <c r="F6504" s="6" t="s">
        <v>73</v>
      </c>
      <c r="G6504" s="6" t="s">
        <v>73</v>
      </c>
      <c r="H6504" s="6" t="s">
        <v>94</v>
      </c>
      <c r="I6504" s="6" t="s">
        <v>95</v>
      </c>
      <c r="J6504" s="6" t="s">
        <v>5</v>
      </c>
      <c r="K6504" s="7">
        <v>10.83</v>
      </c>
      <c r="L6504" s="7">
        <f>IFERROR(VLOOKUP(SiscoTable[[#This Row],[Código]],Hoja2!A:B,2,0)*SiscoTable[[#This Row],[Provta(Uns)]],0)</f>
        <v>43.32</v>
      </c>
      <c r="M6504" s="7">
        <v>0</v>
      </c>
      <c r="N6504" s="7">
        <v>4</v>
      </c>
      <c r="O6504" s="7">
        <f>IFERROR(VLOOKUP(SiscoTable[[#This Row],[Código]],Hoja2!A:B,2,0)*SiscoTable[[#This Row],[Stock_actual]],0)</f>
        <v>16</v>
      </c>
      <c r="P6504" s="6" t="s">
        <v>96</v>
      </c>
      <c r="Q6504" s="7">
        <v>12</v>
      </c>
      <c r="R6504" s="7">
        <v>21.56</v>
      </c>
      <c r="S6504" s="7" t="s">
        <v>11923</v>
      </c>
      <c r="BI6504"/>
      <c r="BJ6504"/>
    </row>
    <row r="6505" spans="2:62" x14ac:dyDescent="0.4">
      <c r="B6505" s="1">
        <v>28716</v>
      </c>
      <c r="C6505" s="6" t="s">
        <v>30</v>
      </c>
      <c r="D6505" s="6" t="s">
        <v>30</v>
      </c>
      <c r="E6505" s="6" t="s">
        <v>0</v>
      </c>
      <c r="F6505" s="6" t="s">
        <v>73</v>
      </c>
      <c r="G6505" s="6" t="s">
        <v>73</v>
      </c>
      <c r="H6505" s="6" t="s">
        <v>94</v>
      </c>
      <c r="I6505" s="6" t="s">
        <v>122</v>
      </c>
      <c r="J6505" s="6" t="s">
        <v>5</v>
      </c>
      <c r="K6505" s="7">
        <v>6.83</v>
      </c>
      <c r="L6505" s="7">
        <f>IFERROR(VLOOKUP(SiscoTable[[#This Row],[Código]],Hoja2!A:B,2,0)*SiscoTable[[#This Row],[Provta(Uns)]],0)</f>
        <v>27.32</v>
      </c>
      <c r="M6505" s="7">
        <v>0</v>
      </c>
      <c r="N6505" s="7">
        <v>2</v>
      </c>
      <c r="O6505" s="7">
        <f>IFERROR(VLOOKUP(SiscoTable[[#This Row],[Código]],Hoja2!A:B,2,0)*SiscoTable[[#This Row],[Stock_actual]],0)</f>
        <v>8</v>
      </c>
      <c r="P6505" s="6" t="s">
        <v>117</v>
      </c>
      <c r="Q6505" s="7">
        <v>8</v>
      </c>
      <c r="R6505" s="7">
        <v>13.870000000000001</v>
      </c>
      <c r="S6505" s="7" t="s">
        <v>11923</v>
      </c>
      <c r="BI6505"/>
      <c r="BJ6505"/>
    </row>
    <row r="6506" spans="2:62" x14ac:dyDescent="0.4">
      <c r="B6506" s="1">
        <v>28717</v>
      </c>
      <c r="C6506" s="6" t="s">
        <v>8</v>
      </c>
      <c r="D6506" s="6" t="s">
        <v>8</v>
      </c>
      <c r="E6506" s="6" t="s">
        <v>0</v>
      </c>
      <c r="F6506" s="6" t="s">
        <v>73</v>
      </c>
      <c r="G6506" s="6" t="s">
        <v>73</v>
      </c>
      <c r="H6506" s="6" t="s">
        <v>94</v>
      </c>
      <c r="I6506" s="6" t="s">
        <v>148</v>
      </c>
      <c r="J6506" s="6" t="s">
        <v>5</v>
      </c>
      <c r="K6506" s="7">
        <v>5.17</v>
      </c>
      <c r="L6506" s="7">
        <f>IFERROR(VLOOKUP(SiscoTable[[#This Row],[Código]],Hoja2!A:B,2,0)*SiscoTable[[#This Row],[Provta(Uns)]],0)</f>
        <v>20.68</v>
      </c>
      <c r="M6506" s="7">
        <v>0</v>
      </c>
      <c r="N6506" s="7">
        <v>26</v>
      </c>
      <c r="O6506" s="7">
        <f>IFERROR(VLOOKUP(SiscoTable[[#This Row],[Código]],Hoja2!A:B,2,0)*SiscoTable[[#This Row],[Stock_actual]],0)</f>
        <v>104</v>
      </c>
      <c r="P6506" s="6" t="s">
        <v>149</v>
      </c>
      <c r="Q6506" s="7">
        <v>6</v>
      </c>
      <c r="R6506" s="7">
        <v>0</v>
      </c>
      <c r="S6506" s="7" t="s">
        <v>11923</v>
      </c>
      <c r="BI6506"/>
      <c r="BJ6506"/>
    </row>
    <row r="6507" spans="2:62" x14ac:dyDescent="0.4">
      <c r="B6507" s="1">
        <v>28718</v>
      </c>
      <c r="C6507" s="6" t="s">
        <v>30</v>
      </c>
      <c r="D6507" s="6" t="s">
        <v>25</v>
      </c>
      <c r="E6507" s="6" t="s">
        <v>3268</v>
      </c>
      <c r="F6507" s="6" t="s">
        <v>7197</v>
      </c>
      <c r="G6507" s="6" t="s">
        <v>7554</v>
      </c>
      <c r="H6507" s="6" t="s">
        <v>4730</v>
      </c>
      <c r="I6507" s="6" t="s">
        <v>7678</v>
      </c>
      <c r="J6507" s="6" t="s">
        <v>5</v>
      </c>
      <c r="K6507" s="7">
        <v>89.67</v>
      </c>
      <c r="L6507" s="7">
        <f>IFERROR(VLOOKUP(SiscoTable[[#This Row],[Código]],Hoja2!A:B,2,0)*SiscoTable[[#This Row],[Provta(Uns)]],0)</f>
        <v>89.67</v>
      </c>
      <c r="M6507" s="7">
        <v>0</v>
      </c>
      <c r="N6507" s="7">
        <v>11</v>
      </c>
      <c r="O6507" s="7">
        <f>IFERROR(VLOOKUP(SiscoTable[[#This Row],[Código]],Hoja2!A:B,2,0)*SiscoTable[[#This Row],[Stock_actual]],0)</f>
        <v>11</v>
      </c>
      <c r="P6507" s="6" t="s">
        <v>107</v>
      </c>
      <c r="Q6507" s="7">
        <v>99</v>
      </c>
      <c r="R6507" s="7">
        <v>180.36</v>
      </c>
      <c r="S6507" s="7" t="s">
        <v>11928</v>
      </c>
      <c r="BI6507"/>
      <c r="BJ6507"/>
    </row>
    <row r="6508" spans="2:62" x14ac:dyDescent="0.4">
      <c r="B6508" s="1">
        <v>28719</v>
      </c>
      <c r="C6508" s="6" t="s">
        <v>30</v>
      </c>
      <c r="D6508" s="6" t="s">
        <v>25</v>
      </c>
      <c r="E6508" s="6" t="s">
        <v>3268</v>
      </c>
      <c r="F6508" s="6" t="s">
        <v>7197</v>
      </c>
      <c r="G6508" s="6" t="s">
        <v>7554</v>
      </c>
      <c r="H6508" s="6" t="s">
        <v>4730</v>
      </c>
      <c r="I6508" s="6" t="s">
        <v>7679</v>
      </c>
      <c r="J6508" s="6" t="s">
        <v>5</v>
      </c>
      <c r="K6508" s="7">
        <v>72.5</v>
      </c>
      <c r="L6508" s="7">
        <f>IFERROR(VLOOKUP(SiscoTable[[#This Row],[Código]],Hoja2!A:B,2,0)*SiscoTable[[#This Row],[Provta(Uns)]],0)</f>
        <v>87</v>
      </c>
      <c r="M6508" s="7">
        <v>0</v>
      </c>
      <c r="N6508" s="7">
        <v>105</v>
      </c>
      <c r="O6508" s="7">
        <f>IFERROR(VLOOKUP(SiscoTable[[#This Row],[Código]],Hoja2!A:B,2,0)*SiscoTable[[#This Row],[Stock_actual]],0)</f>
        <v>126</v>
      </c>
      <c r="P6508" s="6" t="s">
        <v>558</v>
      </c>
      <c r="Q6508" s="7">
        <v>80</v>
      </c>
      <c r="R6508" s="7">
        <v>0</v>
      </c>
      <c r="S6508" s="7" t="s">
        <v>11928</v>
      </c>
      <c r="BI6508"/>
      <c r="BJ6508"/>
    </row>
    <row r="6509" spans="2:62" x14ac:dyDescent="0.4">
      <c r="B6509" s="1">
        <v>28720</v>
      </c>
      <c r="C6509" s="6" t="s">
        <v>30</v>
      </c>
      <c r="D6509" s="6" t="s">
        <v>25</v>
      </c>
      <c r="E6509" s="6" t="s">
        <v>3268</v>
      </c>
      <c r="F6509" s="6" t="s">
        <v>7197</v>
      </c>
      <c r="G6509" s="6" t="s">
        <v>7554</v>
      </c>
      <c r="H6509" s="6" t="s">
        <v>4730</v>
      </c>
      <c r="I6509" s="6" t="s">
        <v>7680</v>
      </c>
      <c r="J6509" s="6" t="s">
        <v>5</v>
      </c>
      <c r="K6509" s="7">
        <v>98</v>
      </c>
      <c r="L6509" s="7">
        <f>IFERROR(VLOOKUP(SiscoTable[[#This Row],[Código]],Hoja2!A:B,2,0)*SiscoTable[[#This Row],[Provta(Uns)]],0)</f>
        <v>98</v>
      </c>
      <c r="M6509" s="7">
        <v>0</v>
      </c>
      <c r="N6509" s="7">
        <v>106</v>
      </c>
      <c r="O6509" s="7">
        <f>IFERROR(VLOOKUP(SiscoTable[[#This Row],[Código]],Hoja2!A:B,2,0)*SiscoTable[[#This Row],[Stock_actual]],0)</f>
        <v>106</v>
      </c>
      <c r="P6509" s="6" t="s">
        <v>324</v>
      </c>
      <c r="Q6509" s="7">
        <v>108</v>
      </c>
      <c r="R6509" s="7">
        <v>194.83999999999997</v>
      </c>
      <c r="S6509" s="7" t="s">
        <v>11928</v>
      </c>
      <c r="BI6509"/>
      <c r="BJ6509"/>
    </row>
    <row r="6510" spans="2:62" x14ac:dyDescent="0.4">
      <c r="B6510" s="1">
        <v>28721</v>
      </c>
      <c r="C6510" s="6" t="s">
        <v>30</v>
      </c>
      <c r="D6510" s="6" t="s">
        <v>25</v>
      </c>
      <c r="E6510" s="6" t="s">
        <v>3268</v>
      </c>
      <c r="F6510" s="6" t="s">
        <v>7197</v>
      </c>
      <c r="G6510" s="6" t="s">
        <v>7554</v>
      </c>
      <c r="H6510" s="6" t="s">
        <v>4730</v>
      </c>
      <c r="I6510" s="6" t="s">
        <v>7681</v>
      </c>
      <c r="J6510" s="6" t="s">
        <v>5</v>
      </c>
      <c r="K6510" s="7">
        <v>92.5</v>
      </c>
      <c r="L6510" s="7">
        <f>IFERROR(VLOOKUP(SiscoTable[[#This Row],[Código]],Hoja2!A:B,2,0)*SiscoTable[[#This Row],[Provta(Uns)]],0)</f>
        <v>92.5</v>
      </c>
      <c r="M6510" s="7">
        <v>0</v>
      </c>
      <c r="N6510" s="7">
        <v>141</v>
      </c>
      <c r="O6510" s="7">
        <f>IFERROR(VLOOKUP(SiscoTable[[#This Row],[Código]],Hoja2!A:B,2,0)*SiscoTable[[#This Row],[Stock_actual]],0)</f>
        <v>141</v>
      </c>
      <c r="P6510" s="6" t="s">
        <v>819</v>
      </c>
      <c r="Q6510" s="7">
        <v>102</v>
      </c>
      <c r="R6510" s="7">
        <v>0</v>
      </c>
      <c r="S6510" s="7" t="s">
        <v>11928</v>
      </c>
      <c r="BI6510"/>
      <c r="BJ6510"/>
    </row>
    <row r="6511" spans="2:62" x14ac:dyDescent="0.4">
      <c r="B6511" s="1">
        <v>28722</v>
      </c>
      <c r="C6511" s="6" t="s">
        <v>25</v>
      </c>
      <c r="D6511" s="6" t="s">
        <v>25</v>
      </c>
      <c r="E6511" s="6" t="s">
        <v>3268</v>
      </c>
      <c r="F6511" s="6" t="s">
        <v>7197</v>
      </c>
      <c r="G6511" s="6" t="s">
        <v>7554</v>
      </c>
      <c r="H6511" s="6" t="s">
        <v>4730</v>
      </c>
      <c r="I6511" s="6" t="s">
        <v>7607</v>
      </c>
      <c r="J6511" s="6" t="s">
        <v>5</v>
      </c>
      <c r="K6511" s="7">
        <v>662.33</v>
      </c>
      <c r="L6511" s="7">
        <f>IFERROR(VLOOKUP(SiscoTable[[#This Row],[Código]],Hoja2!A:B,2,0)*SiscoTable[[#This Row],[Provta(Uns)]],0)</f>
        <v>1059.7280000000001</v>
      </c>
      <c r="M6511" s="7">
        <v>0</v>
      </c>
      <c r="N6511" s="7">
        <v>464</v>
      </c>
      <c r="O6511" s="7">
        <f>IFERROR(VLOOKUP(SiscoTable[[#This Row],[Código]],Hoja2!A:B,2,0)*SiscoTable[[#This Row],[Stock_actual]],0)</f>
        <v>742.40000000000009</v>
      </c>
      <c r="P6511" s="6" t="s">
        <v>256</v>
      </c>
      <c r="Q6511" s="7">
        <v>729</v>
      </c>
      <c r="R6511" s="7">
        <v>1324.4799999999998</v>
      </c>
      <c r="S6511" s="7" t="s">
        <v>11928</v>
      </c>
      <c r="BI6511"/>
      <c r="BJ6511"/>
    </row>
    <row r="6512" spans="2:62" x14ac:dyDescent="0.4">
      <c r="B6512" s="1">
        <v>28724</v>
      </c>
      <c r="C6512" s="6" t="s">
        <v>25</v>
      </c>
      <c r="D6512" s="6" t="s">
        <v>25</v>
      </c>
      <c r="E6512" s="6" t="s">
        <v>3268</v>
      </c>
      <c r="F6512" s="6" t="s">
        <v>7197</v>
      </c>
      <c r="G6512" s="6" t="s">
        <v>7554</v>
      </c>
      <c r="H6512" s="6" t="s">
        <v>4730</v>
      </c>
      <c r="I6512" s="6" t="s">
        <v>7608</v>
      </c>
      <c r="J6512" s="6" t="s">
        <v>7578</v>
      </c>
      <c r="K6512" s="7">
        <v>51.17</v>
      </c>
      <c r="L6512" s="7">
        <f>IFERROR(VLOOKUP(SiscoTable[[#This Row],[Código]],Hoja2!A:B,2,0)*SiscoTable[[#This Row],[Provta(Uns)]],0)</f>
        <v>214.91400000000002</v>
      </c>
      <c r="M6512" s="7">
        <v>0</v>
      </c>
      <c r="N6512" s="7">
        <v>42</v>
      </c>
      <c r="O6512" s="7">
        <f>IFERROR(VLOOKUP(SiscoTable[[#This Row],[Código]],Hoja2!A:B,2,0)*SiscoTable[[#This Row],[Stock_actual]],0)</f>
        <v>176.4</v>
      </c>
      <c r="P6512" s="6" t="s">
        <v>101</v>
      </c>
      <c r="Q6512" s="7">
        <v>56</v>
      </c>
      <c r="R6512" s="7">
        <v>103.35</v>
      </c>
      <c r="S6512" s="7" t="s">
        <v>11928</v>
      </c>
      <c r="BI6512"/>
      <c r="BJ6512"/>
    </row>
    <row r="6513" spans="2:62" x14ac:dyDescent="0.4">
      <c r="B6513" s="1">
        <v>28726</v>
      </c>
      <c r="C6513" s="6" t="s">
        <v>25</v>
      </c>
      <c r="D6513" s="6" t="s">
        <v>25</v>
      </c>
      <c r="E6513" s="6" t="s">
        <v>3268</v>
      </c>
      <c r="F6513" s="6" t="s">
        <v>7197</v>
      </c>
      <c r="G6513" s="6" t="s">
        <v>7554</v>
      </c>
      <c r="H6513" s="6" t="s">
        <v>4730</v>
      </c>
      <c r="I6513" s="6" t="s">
        <v>7609</v>
      </c>
      <c r="J6513" s="6" t="s">
        <v>7578</v>
      </c>
      <c r="K6513" s="7">
        <v>47.17</v>
      </c>
      <c r="L6513" s="7">
        <f>IFERROR(VLOOKUP(SiscoTable[[#This Row],[Código]],Hoja2!A:B,2,0)*SiscoTable[[#This Row],[Provta(Uns)]],0)</f>
        <v>198.114</v>
      </c>
      <c r="M6513" s="7">
        <v>0</v>
      </c>
      <c r="N6513" s="7">
        <v>46</v>
      </c>
      <c r="O6513" s="7">
        <f>IFERROR(VLOOKUP(SiscoTable[[#This Row],[Código]],Hoja2!A:B,2,0)*SiscoTable[[#This Row],[Stock_actual]],0)</f>
        <v>193.20000000000002</v>
      </c>
      <c r="P6513" s="6" t="s">
        <v>252</v>
      </c>
      <c r="Q6513" s="7">
        <v>52</v>
      </c>
      <c r="R6513" s="7">
        <v>93.730000000000018</v>
      </c>
      <c r="S6513" s="7" t="s">
        <v>11928</v>
      </c>
      <c r="BI6513"/>
      <c r="BJ6513"/>
    </row>
    <row r="6514" spans="2:62" x14ac:dyDescent="0.4">
      <c r="B6514" s="1">
        <v>28727</v>
      </c>
      <c r="C6514" s="6" t="s">
        <v>30</v>
      </c>
      <c r="D6514" s="6" t="s">
        <v>30</v>
      </c>
      <c r="E6514" s="6" t="s">
        <v>3268</v>
      </c>
      <c r="F6514" s="6" t="s">
        <v>3269</v>
      </c>
      <c r="G6514" s="6" t="s">
        <v>634</v>
      </c>
      <c r="H6514" s="6" t="s">
        <v>4730</v>
      </c>
      <c r="I6514" s="6" t="s">
        <v>4853</v>
      </c>
      <c r="J6514" s="6" t="s">
        <v>5</v>
      </c>
      <c r="K6514" s="7">
        <v>18.5</v>
      </c>
      <c r="L6514" s="7">
        <f>IFERROR(VLOOKUP(SiscoTable[[#This Row],[Código]],Hoja2!A:B,2,0)*SiscoTable[[#This Row],[Provta(Uns)]],0)</f>
        <v>53.65</v>
      </c>
      <c r="M6514" s="7">
        <v>0</v>
      </c>
      <c r="N6514" s="7">
        <v>0</v>
      </c>
      <c r="O6514" s="7">
        <f>IFERROR(VLOOKUP(SiscoTable[[#This Row],[Código]],Hoja2!A:B,2,0)*SiscoTable[[#This Row],[Stock_actual]],0)</f>
        <v>0</v>
      </c>
      <c r="P6514" s="6" t="s">
        <v>7</v>
      </c>
      <c r="Q6514" s="7">
        <v>20</v>
      </c>
      <c r="R6514" s="7">
        <v>37.200000000000003</v>
      </c>
      <c r="S6514" s="7" t="s">
        <v>11927</v>
      </c>
      <c r="BI6514"/>
      <c r="BJ6514"/>
    </row>
    <row r="6515" spans="2:62" x14ac:dyDescent="0.4">
      <c r="B6515" s="1">
        <v>28728</v>
      </c>
      <c r="C6515" s="6" t="s">
        <v>8</v>
      </c>
      <c r="D6515" s="6" t="s">
        <v>30</v>
      </c>
      <c r="E6515" s="6" t="s">
        <v>3268</v>
      </c>
      <c r="F6515" s="6" t="s">
        <v>3269</v>
      </c>
      <c r="G6515" s="6" t="s">
        <v>634</v>
      </c>
      <c r="H6515" s="6" t="s">
        <v>4730</v>
      </c>
      <c r="I6515" s="6" t="s">
        <v>4925</v>
      </c>
      <c r="J6515" s="6" t="s">
        <v>5</v>
      </c>
      <c r="K6515" s="7">
        <v>13.5</v>
      </c>
      <c r="L6515" s="7">
        <f>IFERROR(VLOOKUP(SiscoTable[[#This Row],[Código]],Hoja2!A:B,2,0)*SiscoTable[[#This Row],[Provta(Uns)]],0)</f>
        <v>37.799999999999997</v>
      </c>
      <c r="M6515" s="7">
        <v>0</v>
      </c>
      <c r="N6515" s="7">
        <v>3</v>
      </c>
      <c r="O6515" s="7">
        <f>IFERROR(VLOOKUP(SiscoTable[[#This Row],[Código]],Hoja2!A:B,2,0)*SiscoTable[[#This Row],[Stock_actual]],0)</f>
        <v>8.3999999999999986</v>
      </c>
      <c r="P6515" s="6" t="s">
        <v>29</v>
      </c>
      <c r="Q6515" s="7">
        <v>15</v>
      </c>
      <c r="R6515" s="7">
        <v>27.150000000000002</v>
      </c>
      <c r="S6515" s="7" t="s">
        <v>11927</v>
      </c>
      <c r="BI6515"/>
      <c r="BJ6515"/>
    </row>
    <row r="6516" spans="2:62" x14ac:dyDescent="0.4">
      <c r="B6516" s="1">
        <v>28729</v>
      </c>
      <c r="C6516" s="6" t="s">
        <v>30</v>
      </c>
      <c r="D6516" s="6" t="s">
        <v>30</v>
      </c>
      <c r="E6516" s="6" t="s">
        <v>3268</v>
      </c>
      <c r="F6516" s="6" t="s">
        <v>3269</v>
      </c>
      <c r="G6516" s="6" t="s">
        <v>4702</v>
      </c>
      <c r="H6516" s="6" t="s">
        <v>4730</v>
      </c>
      <c r="I6516" s="6" t="s">
        <v>4729</v>
      </c>
      <c r="J6516" s="6" t="s">
        <v>5</v>
      </c>
      <c r="K6516" s="7">
        <v>15.17</v>
      </c>
      <c r="L6516" s="7">
        <f>IFERROR(VLOOKUP(SiscoTable[[#This Row],[Código]],Hoja2!A:B,2,0)*SiscoTable[[#This Row],[Provta(Uns)]],0)</f>
        <v>78.884</v>
      </c>
      <c r="M6516" s="7">
        <v>0</v>
      </c>
      <c r="N6516" s="7">
        <v>29</v>
      </c>
      <c r="O6516" s="7">
        <f>IFERROR(VLOOKUP(SiscoTable[[#This Row],[Código]],Hoja2!A:B,2,0)*SiscoTable[[#This Row],[Stock_actual]],0)</f>
        <v>150.80000000000001</v>
      </c>
      <c r="P6516" s="6" t="s">
        <v>1267</v>
      </c>
      <c r="Q6516" s="7">
        <v>17</v>
      </c>
      <c r="R6516" s="7">
        <v>0</v>
      </c>
      <c r="S6516" s="7" t="s">
        <v>11927</v>
      </c>
      <c r="BI6516"/>
      <c r="BJ6516"/>
    </row>
    <row r="6517" spans="2:62" x14ac:dyDescent="0.4">
      <c r="B6517" s="1">
        <v>28730</v>
      </c>
      <c r="C6517" s="6" t="s">
        <v>30</v>
      </c>
      <c r="D6517" s="6" t="s">
        <v>30</v>
      </c>
      <c r="E6517" s="6" t="s">
        <v>3268</v>
      </c>
      <c r="F6517" s="6" t="s">
        <v>3269</v>
      </c>
      <c r="G6517" s="6" t="s">
        <v>4702</v>
      </c>
      <c r="H6517" s="6" t="s">
        <v>4730</v>
      </c>
      <c r="I6517" s="6" t="s">
        <v>4731</v>
      </c>
      <c r="J6517" s="6" t="s">
        <v>5</v>
      </c>
      <c r="K6517" s="7">
        <v>15.67</v>
      </c>
      <c r="L6517" s="7">
        <f>IFERROR(VLOOKUP(SiscoTable[[#This Row],[Código]],Hoja2!A:B,2,0)*SiscoTable[[#This Row],[Provta(Uns)]],0)</f>
        <v>194.30799999999999</v>
      </c>
      <c r="M6517" s="7">
        <v>0</v>
      </c>
      <c r="N6517" s="7">
        <v>60</v>
      </c>
      <c r="O6517" s="7">
        <f>IFERROR(VLOOKUP(SiscoTable[[#This Row],[Código]],Hoja2!A:B,2,0)*SiscoTable[[#This Row],[Stock_actual]],0)</f>
        <v>744</v>
      </c>
      <c r="P6517" s="6" t="s">
        <v>621</v>
      </c>
      <c r="Q6517" s="7">
        <v>17</v>
      </c>
      <c r="R6517" s="7">
        <v>0</v>
      </c>
      <c r="S6517" s="7" t="s">
        <v>11927</v>
      </c>
      <c r="BI6517"/>
      <c r="BJ6517"/>
    </row>
    <row r="6518" spans="2:62" x14ac:dyDescent="0.4">
      <c r="B6518" s="1">
        <v>28731</v>
      </c>
      <c r="C6518" s="6" t="s">
        <v>8</v>
      </c>
      <c r="D6518" s="6" t="s">
        <v>8</v>
      </c>
      <c r="E6518" s="6" t="s">
        <v>0</v>
      </c>
      <c r="F6518" s="6" t="s">
        <v>37</v>
      </c>
      <c r="G6518" s="6" t="s">
        <v>37</v>
      </c>
      <c r="H6518" s="6" t="s">
        <v>4</v>
      </c>
      <c r="I6518" s="6" t="s">
        <v>49</v>
      </c>
      <c r="J6518" s="6" t="s">
        <v>5</v>
      </c>
      <c r="K6518" s="7">
        <v>0.67</v>
      </c>
      <c r="L6518" s="7">
        <f>IFERROR(VLOOKUP(SiscoTable[[#This Row],[Código]],Hoja2!A:B,2,0)*SiscoTable[[#This Row],[Provta(Uns)]],0)</f>
        <v>0</v>
      </c>
      <c r="M6518" s="7">
        <v>0</v>
      </c>
      <c r="N6518" s="7">
        <v>0</v>
      </c>
      <c r="O6518" s="7">
        <f>IFERROR(VLOOKUP(SiscoTable[[#This Row],[Código]],Hoja2!A:B,2,0)*SiscoTable[[#This Row],[Stock_actual]],0)</f>
        <v>0</v>
      </c>
      <c r="P6518" s="6" t="s">
        <v>7</v>
      </c>
      <c r="Q6518" s="7">
        <v>1</v>
      </c>
      <c r="R6518" s="7">
        <v>1.2</v>
      </c>
      <c r="S6518" s="7" t="s">
        <v>11923</v>
      </c>
      <c r="BI6518"/>
      <c r="BJ6518"/>
    </row>
    <row r="6519" spans="2:62" x14ac:dyDescent="0.4">
      <c r="B6519" s="1">
        <v>28732</v>
      </c>
      <c r="C6519" s="6" t="s">
        <v>8</v>
      </c>
      <c r="D6519" s="6" t="s">
        <v>8</v>
      </c>
      <c r="E6519" s="6" t="s">
        <v>0</v>
      </c>
      <c r="F6519" s="6" t="s">
        <v>73</v>
      </c>
      <c r="G6519" s="6" t="s">
        <v>73</v>
      </c>
      <c r="H6519" s="6" t="s">
        <v>4</v>
      </c>
      <c r="I6519" s="6" t="s">
        <v>138</v>
      </c>
      <c r="J6519" s="6" t="s">
        <v>5</v>
      </c>
      <c r="K6519" s="7">
        <v>0</v>
      </c>
      <c r="L6519" s="7">
        <f>IFERROR(VLOOKUP(SiscoTable[[#This Row],[Código]],Hoja2!A:B,2,0)*SiscoTable[[#This Row],[Provta(Uns)]],0)</f>
        <v>0</v>
      </c>
      <c r="M6519" s="7">
        <v>0</v>
      </c>
      <c r="N6519" s="7">
        <v>0</v>
      </c>
      <c r="O6519" s="7">
        <f>IFERROR(VLOOKUP(SiscoTable[[#This Row],[Código]],Hoja2!A:B,2,0)*SiscoTable[[#This Row],[Stock_actual]],0)</f>
        <v>0</v>
      </c>
      <c r="P6519" s="6" t="s">
        <v>7</v>
      </c>
      <c r="Q6519" s="7">
        <v>0</v>
      </c>
      <c r="R6519" s="7">
        <v>0</v>
      </c>
      <c r="S6519" s="7" t="s">
        <v>11923</v>
      </c>
      <c r="BI6519"/>
      <c r="BJ6519"/>
    </row>
    <row r="6520" spans="2:62" x14ac:dyDescent="0.4">
      <c r="B6520" s="1">
        <v>28735</v>
      </c>
      <c r="C6520" s="6" t="s">
        <v>30</v>
      </c>
      <c r="D6520" s="6" t="s">
        <v>30</v>
      </c>
      <c r="E6520" s="6" t="s">
        <v>8482</v>
      </c>
      <c r="F6520" s="6" t="s">
        <v>8641</v>
      </c>
      <c r="G6520" s="6" t="s">
        <v>8649</v>
      </c>
      <c r="H6520" s="6" t="s">
        <v>8651</v>
      </c>
      <c r="I6520" s="6" t="s">
        <v>8681</v>
      </c>
      <c r="J6520" s="6" t="s">
        <v>5</v>
      </c>
      <c r="K6520" s="7">
        <v>1</v>
      </c>
      <c r="L6520" s="7">
        <f>IFERROR(VLOOKUP(SiscoTable[[#This Row],[Código]],Hoja2!A:B,2,0)*SiscoTable[[#This Row],[Provta(Uns)]],0)</f>
        <v>8.5</v>
      </c>
      <c r="M6520" s="7">
        <v>0</v>
      </c>
      <c r="N6520" s="7">
        <v>45</v>
      </c>
      <c r="O6520" s="7">
        <f>IFERROR(VLOOKUP(SiscoTable[[#This Row],[Código]],Hoja2!A:B,2,0)*SiscoTable[[#This Row],[Stock_actual]],0)</f>
        <v>382.5</v>
      </c>
      <c r="P6520" s="6" t="s">
        <v>8682</v>
      </c>
      <c r="Q6520" s="7">
        <v>1</v>
      </c>
      <c r="R6520" s="7">
        <v>0</v>
      </c>
      <c r="S6520" s="7" t="s">
        <v>11926</v>
      </c>
      <c r="BI6520"/>
      <c r="BJ6520"/>
    </row>
    <row r="6521" spans="2:62" x14ac:dyDescent="0.4">
      <c r="B6521" s="1">
        <v>28736</v>
      </c>
      <c r="C6521" s="6" t="s">
        <v>8</v>
      </c>
      <c r="D6521" s="6" t="s">
        <v>30</v>
      </c>
      <c r="E6521" s="6" t="s">
        <v>3268</v>
      </c>
      <c r="F6521" s="6" t="s">
        <v>7197</v>
      </c>
      <c r="G6521" s="6" t="s">
        <v>7198</v>
      </c>
      <c r="H6521" s="6" t="s">
        <v>7200</v>
      </c>
      <c r="I6521" s="6" t="s">
        <v>7333</v>
      </c>
      <c r="J6521" s="6" t="s">
        <v>5</v>
      </c>
      <c r="K6521" s="7">
        <v>0</v>
      </c>
      <c r="L6521" s="7">
        <f>IFERROR(VLOOKUP(SiscoTable[[#This Row],[Código]],Hoja2!A:B,2,0)*SiscoTable[[#This Row],[Provta(Uns)]],0)</f>
        <v>0</v>
      </c>
      <c r="M6521" s="7">
        <v>0</v>
      </c>
      <c r="N6521" s="7">
        <v>0</v>
      </c>
      <c r="O6521" s="7">
        <f>IFERROR(VLOOKUP(SiscoTable[[#This Row],[Código]],Hoja2!A:B,2,0)*SiscoTable[[#This Row],[Stock_actual]],0)</f>
        <v>0</v>
      </c>
      <c r="P6521" s="6" t="s">
        <v>7</v>
      </c>
      <c r="Q6521" s="7">
        <v>0</v>
      </c>
      <c r="R6521" s="7">
        <v>0</v>
      </c>
      <c r="S6521" s="7" t="s">
        <v>11928</v>
      </c>
      <c r="BI6521"/>
      <c r="BJ6521"/>
    </row>
    <row r="6522" spans="2:62" x14ac:dyDescent="0.4">
      <c r="B6522" s="1">
        <v>28738</v>
      </c>
      <c r="C6522" s="6" t="s">
        <v>25</v>
      </c>
      <c r="D6522" s="6" t="s">
        <v>25</v>
      </c>
      <c r="E6522" s="6" t="s">
        <v>469</v>
      </c>
      <c r="F6522" s="6" t="s">
        <v>1050</v>
      </c>
      <c r="G6522" s="6" t="s">
        <v>1064</v>
      </c>
      <c r="H6522" s="6" t="s">
        <v>1053</v>
      </c>
      <c r="I6522" s="6" t="s">
        <v>1081</v>
      </c>
      <c r="J6522" s="6" t="s">
        <v>5</v>
      </c>
      <c r="K6522" s="7">
        <v>203.5</v>
      </c>
      <c r="L6522" s="7">
        <f>IFERROR(VLOOKUP(SiscoTable[[#This Row],[Código]],Hoja2!A:B,2,0)*SiscoTable[[#This Row],[Provta(Uns)]],0)</f>
        <v>1465.2</v>
      </c>
      <c r="M6522" s="7">
        <v>0</v>
      </c>
      <c r="N6522" s="7">
        <v>275</v>
      </c>
      <c r="O6522" s="7">
        <f>IFERROR(VLOOKUP(SiscoTable[[#This Row],[Código]],Hoja2!A:B,2,0)*SiscoTable[[#This Row],[Stock_actual]],0)</f>
        <v>1980</v>
      </c>
      <c r="P6522" s="6" t="s">
        <v>575</v>
      </c>
      <c r="Q6522" s="7">
        <v>224</v>
      </c>
      <c r="R6522" s="7">
        <v>0</v>
      </c>
      <c r="S6522" s="7" t="s">
        <v>11927</v>
      </c>
      <c r="BI6522"/>
      <c r="BJ6522"/>
    </row>
    <row r="6523" spans="2:62" x14ac:dyDescent="0.4">
      <c r="B6523" s="1">
        <v>28739</v>
      </c>
      <c r="C6523" s="6" t="s">
        <v>25</v>
      </c>
      <c r="D6523" s="6" t="s">
        <v>25</v>
      </c>
      <c r="E6523" s="6" t="s">
        <v>469</v>
      </c>
      <c r="F6523" s="6" t="s">
        <v>1050</v>
      </c>
      <c r="G6523" s="6" t="s">
        <v>1064</v>
      </c>
      <c r="H6523" s="6" t="s">
        <v>1053</v>
      </c>
      <c r="I6523" s="6" t="s">
        <v>1082</v>
      </c>
      <c r="J6523" s="6" t="s">
        <v>5</v>
      </c>
      <c r="K6523" s="7">
        <v>116.33</v>
      </c>
      <c r="L6523" s="7">
        <f>IFERROR(VLOOKUP(SiscoTable[[#This Row],[Código]],Hoja2!A:B,2,0)*SiscoTable[[#This Row],[Provta(Uns)]],0)</f>
        <v>2838.4519999999998</v>
      </c>
      <c r="M6523" s="7">
        <v>0</v>
      </c>
      <c r="N6523" s="7">
        <v>128</v>
      </c>
      <c r="O6523" s="7">
        <f>IFERROR(VLOOKUP(SiscoTable[[#This Row],[Código]],Hoja2!A:B,2,0)*SiscoTable[[#This Row],[Stock_actual]],0)</f>
        <v>3123.2</v>
      </c>
      <c r="P6523" s="6" t="s">
        <v>565</v>
      </c>
      <c r="Q6523" s="7">
        <v>128</v>
      </c>
      <c r="R6523" s="7">
        <v>232.83999999999997</v>
      </c>
      <c r="S6523" s="7" t="s">
        <v>11927</v>
      </c>
      <c r="BI6523"/>
      <c r="BJ6523"/>
    </row>
    <row r="6524" spans="2:62" x14ac:dyDescent="0.4">
      <c r="B6524" s="1">
        <v>28740</v>
      </c>
      <c r="C6524" s="6" t="s">
        <v>30</v>
      </c>
      <c r="D6524" s="6" t="s">
        <v>25</v>
      </c>
      <c r="E6524" s="6" t="s">
        <v>3268</v>
      </c>
      <c r="F6524" s="6" t="s">
        <v>3269</v>
      </c>
      <c r="G6524" s="6" t="s">
        <v>3479</v>
      </c>
      <c r="H6524" s="6" t="s">
        <v>3493</v>
      </c>
      <c r="I6524" s="6" t="s">
        <v>3568</v>
      </c>
      <c r="J6524" s="6" t="s">
        <v>5</v>
      </c>
      <c r="K6524" s="7">
        <v>74.17</v>
      </c>
      <c r="L6524" s="7">
        <f>IFERROR(VLOOKUP(SiscoTable[[#This Row],[Código]],Hoja2!A:B,2,0)*SiscoTable[[#This Row],[Provta(Uns)]],0)</f>
        <v>66.753</v>
      </c>
      <c r="M6524" s="7">
        <v>0</v>
      </c>
      <c r="N6524" s="7">
        <v>132</v>
      </c>
      <c r="O6524" s="7">
        <f>IFERROR(VLOOKUP(SiscoTable[[#This Row],[Código]],Hoja2!A:B,2,0)*SiscoTable[[#This Row],[Stock_actual]],0)</f>
        <v>118.8</v>
      </c>
      <c r="P6524" s="6" t="s">
        <v>512</v>
      </c>
      <c r="Q6524" s="7">
        <v>82</v>
      </c>
      <c r="R6524" s="7">
        <v>0</v>
      </c>
      <c r="S6524" s="7" t="s">
        <v>11928</v>
      </c>
      <c r="BI6524"/>
      <c r="BJ6524"/>
    </row>
    <row r="6525" spans="2:62" x14ac:dyDescent="0.4">
      <c r="B6525" s="1">
        <v>28741</v>
      </c>
      <c r="C6525" s="6" t="s">
        <v>30</v>
      </c>
      <c r="D6525" s="6" t="s">
        <v>25</v>
      </c>
      <c r="E6525" s="6" t="s">
        <v>3268</v>
      </c>
      <c r="F6525" s="6" t="s">
        <v>3269</v>
      </c>
      <c r="G6525" s="6" t="s">
        <v>3479</v>
      </c>
      <c r="H6525" s="6" t="s">
        <v>3493</v>
      </c>
      <c r="I6525" s="6" t="s">
        <v>3569</v>
      </c>
      <c r="J6525" s="6" t="s">
        <v>5</v>
      </c>
      <c r="K6525" s="7">
        <v>46</v>
      </c>
      <c r="L6525" s="7">
        <f>IFERROR(VLOOKUP(SiscoTable[[#This Row],[Código]],Hoja2!A:B,2,0)*SiscoTable[[#This Row],[Provta(Uns)]],0)</f>
        <v>69</v>
      </c>
      <c r="M6525" s="7">
        <v>0</v>
      </c>
      <c r="N6525" s="7">
        <v>327</v>
      </c>
      <c r="O6525" s="7">
        <f>IFERROR(VLOOKUP(SiscoTable[[#This Row],[Código]],Hoja2!A:B,2,0)*SiscoTable[[#This Row],[Stock_actual]],0)</f>
        <v>490.5</v>
      </c>
      <c r="P6525" s="6" t="s">
        <v>3570</v>
      </c>
      <c r="Q6525" s="7">
        <v>50</v>
      </c>
      <c r="R6525" s="7">
        <v>0</v>
      </c>
      <c r="S6525" s="7" t="s">
        <v>11928</v>
      </c>
      <c r="BI6525"/>
      <c r="BJ6525"/>
    </row>
    <row r="6526" spans="2:62" x14ac:dyDescent="0.4">
      <c r="B6526" s="1">
        <v>28742</v>
      </c>
      <c r="C6526" s="6" t="s">
        <v>30</v>
      </c>
      <c r="D6526" s="6" t="s">
        <v>25</v>
      </c>
      <c r="E6526" s="6" t="s">
        <v>3268</v>
      </c>
      <c r="F6526" s="6" t="s">
        <v>3269</v>
      </c>
      <c r="G6526" s="6" t="s">
        <v>3479</v>
      </c>
      <c r="H6526" s="6" t="s">
        <v>3481</v>
      </c>
      <c r="I6526" s="6" t="s">
        <v>3571</v>
      </c>
      <c r="J6526" s="6" t="s">
        <v>5</v>
      </c>
      <c r="K6526" s="7">
        <v>30.83</v>
      </c>
      <c r="L6526" s="7">
        <f>IFERROR(VLOOKUP(SiscoTable[[#This Row],[Código]],Hoja2!A:B,2,0)*SiscoTable[[#This Row],[Provta(Uns)]],0)</f>
        <v>73.99199999999999</v>
      </c>
      <c r="M6526" s="7">
        <v>0</v>
      </c>
      <c r="N6526" s="7">
        <v>-1</v>
      </c>
      <c r="O6526" s="7">
        <f>IFERROR(VLOOKUP(SiscoTable[[#This Row],[Código]],Hoja2!A:B,2,0)*SiscoTable[[#This Row],[Stock_actual]],0)</f>
        <v>-2.4</v>
      </c>
      <c r="P6526" s="6" t="s">
        <v>7</v>
      </c>
      <c r="Q6526" s="7">
        <v>34</v>
      </c>
      <c r="R6526" s="7">
        <v>61.800000000000004</v>
      </c>
      <c r="S6526" s="7" t="s">
        <v>11928</v>
      </c>
      <c r="BI6526"/>
      <c r="BJ6526"/>
    </row>
    <row r="6527" spans="2:62" x14ac:dyDescent="0.4">
      <c r="B6527" s="1">
        <v>28743</v>
      </c>
      <c r="C6527" s="6" t="s">
        <v>8</v>
      </c>
      <c r="D6527" s="6" t="s">
        <v>8</v>
      </c>
      <c r="E6527" s="6" t="s">
        <v>8482</v>
      </c>
      <c r="F6527" s="6" t="s">
        <v>8641</v>
      </c>
      <c r="G6527" s="6" t="s">
        <v>8756</v>
      </c>
      <c r="H6527" s="6" t="s">
        <v>8760</v>
      </c>
      <c r="I6527" s="6" t="s">
        <v>8881</v>
      </c>
      <c r="J6527" s="6" t="s">
        <v>5</v>
      </c>
      <c r="K6527" s="7">
        <v>1.33</v>
      </c>
      <c r="L6527" s="7">
        <f>IFERROR(VLOOKUP(SiscoTable[[#This Row],[Código]],Hoja2!A:B,2,0)*SiscoTable[[#This Row],[Provta(Uns)]],0)</f>
        <v>35.777000000000001</v>
      </c>
      <c r="M6527" s="7">
        <v>0</v>
      </c>
      <c r="N6527" s="7">
        <v>9</v>
      </c>
      <c r="O6527" s="7">
        <f>IFERROR(VLOOKUP(SiscoTable[[#This Row],[Código]],Hoja2!A:B,2,0)*SiscoTable[[#This Row],[Stock_actual]],0)</f>
        <v>242.1</v>
      </c>
      <c r="P6527" s="6" t="s">
        <v>1510</v>
      </c>
      <c r="Q6527" s="7">
        <v>1</v>
      </c>
      <c r="R6527" s="7">
        <v>0</v>
      </c>
      <c r="S6527" s="7" t="s">
        <v>11926</v>
      </c>
      <c r="BI6527"/>
      <c r="BJ6527"/>
    </row>
    <row r="6528" spans="2:62" x14ac:dyDescent="0.4">
      <c r="B6528" s="1">
        <v>28744</v>
      </c>
      <c r="C6528" s="6" t="s">
        <v>30</v>
      </c>
      <c r="D6528" s="6" t="s">
        <v>8</v>
      </c>
      <c r="E6528" s="6" t="s">
        <v>8482</v>
      </c>
      <c r="F6528" s="6" t="s">
        <v>8641</v>
      </c>
      <c r="G6528" s="6" t="s">
        <v>8756</v>
      </c>
      <c r="H6528" s="6" t="s">
        <v>8760</v>
      </c>
      <c r="I6528" s="6" t="s">
        <v>8791</v>
      </c>
      <c r="J6528" s="6" t="s">
        <v>5</v>
      </c>
      <c r="K6528" s="7">
        <v>3.67</v>
      </c>
      <c r="L6528" s="7">
        <f>IFERROR(VLOOKUP(SiscoTable[[#This Row],[Código]],Hoja2!A:B,2,0)*SiscoTable[[#This Row],[Provta(Uns)]],0)</f>
        <v>63.857999999999997</v>
      </c>
      <c r="M6528" s="7">
        <v>0</v>
      </c>
      <c r="N6528" s="7">
        <v>9</v>
      </c>
      <c r="O6528" s="7">
        <f>IFERROR(VLOOKUP(SiscoTable[[#This Row],[Código]],Hoja2!A:B,2,0)*SiscoTable[[#This Row],[Stock_actual]],0)</f>
        <v>156.6</v>
      </c>
      <c r="P6528" s="6" t="s">
        <v>1465</v>
      </c>
      <c r="Q6528" s="7">
        <v>4</v>
      </c>
      <c r="R6528" s="7">
        <v>0</v>
      </c>
      <c r="S6528" s="7" t="s">
        <v>11926</v>
      </c>
      <c r="BI6528"/>
      <c r="BJ6528"/>
    </row>
    <row r="6529" spans="2:62" x14ac:dyDescent="0.4">
      <c r="B6529" s="1">
        <v>28745</v>
      </c>
      <c r="C6529" s="6" t="s">
        <v>25</v>
      </c>
      <c r="D6529" s="6" t="s">
        <v>30</v>
      </c>
      <c r="E6529" s="6" t="s">
        <v>8482</v>
      </c>
      <c r="F6529" s="6" t="s">
        <v>8641</v>
      </c>
      <c r="G6529" s="6" t="s">
        <v>8756</v>
      </c>
      <c r="H6529" s="6" t="s">
        <v>8760</v>
      </c>
      <c r="I6529" s="6" t="s">
        <v>8759</v>
      </c>
      <c r="J6529" s="6" t="s">
        <v>5</v>
      </c>
      <c r="K6529" s="7">
        <v>13.33</v>
      </c>
      <c r="L6529" s="7">
        <f>IFERROR(VLOOKUP(SiscoTable[[#This Row],[Código]],Hoja2!A:B,2,0)*SiscoTable[[#This Row],[Provta(Uns)]],0)</f>
        <v>247.93800000000002</v>
      </c>
      <c r="M6529" s="7">
        <v>24</v>
      </c>
      <c r="N6529" s="7">
        <v>0</v>
      </c>
      <c r="O6529" s="7">
        <f>IFERROR(VLOOKUP(SiscoTable[[#This Row],[Código]],Hoja2!A:B,2,0)*SiscoTable[[#This Row],[Stock_actual]],0)</f>
        <v>0</v>
      </c>
      <c r="P6529" s="6" t="s">
        <v>7</v>
      </c>
      <c r="Q6529" s="7">
        <v>15</v>
      </c>
      <c r="R6529" s="7">
        <v>2.3999999999999986</v>
      </c>
      <c r="S6529" s="7" t="s">
        <v>11926</v>
      </c>
      <c r="BI6529"/>
      <c r="BJ6529"/>
    </row>
    <row r="6530" spans="2:62" x14ac:dyDescent="0.4">
      <c r="B6530" s="1">
        <v>28746</v>
      </c>
      <c r="C6530" s="6" t="s">
        <v>30</v>
      </c>
      <c r="D6530" s="6" t="s">
        <v>8</v>
      </c>
      <c r="E6530" s="6" t="s">
        <v>8482</v>
      </c>
      <c r="F6530" s="6" t="s">
        <v>8641</v>
      </c>
      <c r="G6530" s="6" t="s">
        <v>8756</v>
      </c>
      <c r="H6530" s="6" t="s">
        <v>8760</v>
      </c>
      <c r="I6530" s="6" t="s">
        <v>8792</v>
      </c>
      <c r="J6530" s="6" t="s">
        <v>5</v>
      </c>
      <c r="K6530" s="7">
        <v>1.83</v>
      </c>
      <c r="L6530" s="7">
        <f>IFERROR(VLOOKUP(SiscoTable[[#This Row],[Código]],Hoja2!A:B,2,0)*SiscoTable[[#This Row],[Provta(Uns)]],0)</f>
        <v>59.292000000000002</v>
      </c>
      <c r="M6530" s="7">
        <v>0</v>
      </c>
      <c r="N6530" s="7">
        <v>3</v>
      </c>
      <c r="O6530" s="7">
        <f>IFERROR(VLOOKUP(SiscoTable[[#This Row],[Código]],Hoja2!A:B,2,0)*SiscoTable[[#This Row],[Stock_actual]],0)</f>
        <v>97.199999999999989</v>
      </c>
      <c r="P6530" s="6" t="s">
        <v>520</v>
      </c>
      <c r="Q6530" s="7">
        <v>2</v>
      </c>
      <c r="R6530" s="7">
        <v>0</v>
      </c>
      <c r="S6530" s="7" t="s">
        <v>11926</v>
      </c>
      <c r="BI6530"/>
      <c r="BJ6530"/>
    </row>
    <row r="6531" spans="2:62" x14ac:dyDescent="0.4">
      <c r="B6531" s="1">
        <v>28747</v>
      </c>
      <c r="C6531" s="6" t="s">
        <v>8</v>
      </c>
      <c r="D6531" s="6" t="s">
        <v>8</v>
      </c>
      <c r="E6531" s="6" t="s">
        <v>8482</v>
      </c>
      <c r="F6531" s="6" t="s">
        <v>9030</v>
      </c>
      <c r="G6531" s="6" t="s">
        <v>9678</v>
      </c>
      <c r="H6531" s="6" t="s">
        <v>9859</v>
      </c>
      <c r="I6531" s="6" t="s">
        <v>9858</v>
      </c>
      <c r="J6531" s="6" t="s">
        <v>5</v>
      </c>
      <c r="K6531" s="7">
        <v>1.67</v>
      </c>
      <c r="L6531" s="7">
        <f>IFERROR(VLOOKUP(SiscoTable[[#This Row],[Código]],Hoja2!A:B,2,0)*SiscoTable[[#This Row],[Provta(Uns)]],0)</f>
        <v>22.544999999999998</v>
      </c>
      <c r="M6531" s="7">
        <v>0</v>
      </c>
      <c r="N6531" s="7">
        <v>12</v>
      </c>
      <c r="O6531" s="7">
        <f>IFERROR(VLOOKUP(SiscoTable[[#This Row],[Código]],Hoja2!A:B,2,0)*SiscoTable[[#This Row],[Stock_actual]],0)</f>
        <v>162</v>
      </c>
      <c r="P6531" s="6" t="s">
        <v>5100</v>
      </c>
      <c r="Q6531" s="7">
        <v>2</v>
      </c>
      <c r="R6531" s="7">
        <v>0</v>
      </c>
      <c r="S6531" s="7" t="s">
        <v>11926</v>
      </c>
      <c r="BI6531"/>
      <c r="BJ6531"/>
    </row>
    <row r="6532" spans="2:62" x14ac:dyDescent="0.4">
      <c r="B6532" s="1">
        <v>28748</v>
      </c>
      <c r="C6532" s="6" t="s">
        <v>8</v>
      </c>
      <c r="D6532" s="6" t="s">
        <v>8</v>
      </c>
      <c r="E6532" s="6" t="s">
        <v>8482</v>
      </c>
      <c r="F6532" s="6" t="s">
        <v>9030</v>
      </c>
      <c r="G6532" s="6" t="s">
        <v>9678</v>
      </c>
      <c r="H6532" s="6" t="s">
        <v>9859</v>
      </c>
      <c r="I6532" s="6" t="s">
        <v>9860</v>
      </c>
      <c r="J6532" s="6" t="s">
        <v>5</v>
      </c>
      <c r="K6532" s="7">
        <v>2.5</v>
      </c>
      <c r="L6532" s="7">
        <f>IFERROR(VLOOKUP(SiscoTable[[#This Row],[Código]],Hoja2!A:B,2,0)*SiscoTable[[#This Row],[Provta(Uns)]],0)</f>
        <v>20.5</v>
      </c>
      <c r="M6532" s="7">
        <v>0</v>
      </c>
      <c r="N6532" s="7">
        <v>4</v>
      </c>
      <c r="O6532" s="7">
        <f>IFERROR(VLOOKUP(SiscoTable[[#This Row],[Código]],Hoja2!A:B,2,0)*SiscoTable[[#This Row],[Stock_actual]],0)</f>
        <v>32.799999999999997</v>
      </c>
      <c r="P6532" s="6" t="s">
        <v>573</v>
      </c>
      <c r="Q6532" s="7">
        <v>3</v>
      </c>
      <c r="R6532" s="7">
        <v>0</v>
      </c>
      <c r="S6532" s="7" t="s">
        <v>11926</v>
      </c>
      <c r="BI6532"/>
      <c r="BJ6532"/>
    </row>
    <row r="6533" spans="2:62" x14ac:dyDescent="0.4">
      <c r="B6533" s="1">
        <v>28749</v>
      </c>
      <c r="C6533" s="6" t="s">
        <v>8</v>
      </c>
      <c r="D6533" s="6" t="s">
        <v>8</v>
      </c>
      <c r="E6533" s="6" t="s">
        <v>3268</v>
      </c>
      <c r="F6533" s="6" t="s">
        <v>6803</v>
      </c>
      <c r="G6533" s="6" t="s">
        <v>7041</v>
      </c>
      <c r="H6533" s="6" t="s">
        <v>7132</v>
      </c>
      <c r="I6533" s="6" t="s">
        <v>7144</v>
      </c>
      <c r="J6533" s="6" t="s">
        <v>5</v>
      </c>
      <c r="K6533" s="7">
        <v>0</v>
      </c>
      <c r="L6533" s="7">
        <f>IFERROR(VLOOKUP(SiscoTable[[#This Row],[Código]],Hoja2!A:B,2,0)*SiscoTable[[#This Row],[Provta(Uns)]],0)</f>
        <v>0</v>
      </c>
      <c r="M6533" s="7">
        <v>0</v>
      </c>
      <c r="N6533" s="7">
        <v>0</v>
      </c>
      <c r="O6533" s="7">
        <f>IFERROR(VLOOKUP(SiscoTable[[#This Row],[Código]],Hoja2!A:B,2,0)*SiscoTable[[#This Row],[Stock_actual]],0)</f>
        <v>0</v>
      </c>
      <c r="P6533" s="6" t="s">
        <v>7</v>
      </c>
      <c r="Q6533" s="7">
        <v>0</v>
      </c>
      <c r="R6533" s="7">
        <v>0</v>
      </c>
      <c r="S6533" s="7" t="s">
        <v>11925</v>
      </c>
      <c r="BI6533"/>
      <c r="BJ6533"/>
    </row>
    <row r="6534" spans="2:62" x14ac:dyDescent="0.4">
      <c r="B6534" s="1">
        <v>28750</v>
      </c>
      <c r="C6534" s="6" t="s">
        <v>25</v>
      </c>
      <c r="D6534" s="6" t="s">
        <v>25</v>
      </c>
      <c r="E6534" s="6" t="s">
        <v>3268</v>
      </c>
      <c r="F6534" s="6" t="s">
        <v>7815</v>
      </c>
      <c r="G6534" s="6" t="s">
        <v>7929</v>
      </c>
      <c r="H6534" s="6" t="s">
        <v>3782</v>
      </c>
      <c r="I6534" s="6" t="s">
        <v>7958</v>
      </c>
      <c r="J6534" s="6" t="s">
        <v>5</v>
      </c>
      <c r="K6534" s="7">
        <v>42.5</v>
      </c>
      <c r="L6534" s="7">
        <f>IFERROR(VLOOKUP(SiscoTable[[#This Row],[Código]],Hoja2!A:B,2,0)*SiscoTable[[#This Row],[Provta(Uns)]],0)</f>
        <v>306</v>
      </c>
      <c r="M6534" s="7">
        <v>0</v>
      </c>
      <c r="N6534" s="7">
        <v>0</v>
      </c>
      <c r="O6534" s="7">
        <f>IFERROR(VLOOKUP(SiscoTable[[#This Row],[Código]],Hoja2!A:B,2,0)*SiscoTable[[#This Row],[Stock_actual]],0)</f>
        <v>0</v>
      </c>
      <c r="P6534" s="6" t="s">
        <v>7</v>
      </c>
      <c r="Q6534" s="7">
        <v>47</v>
      </c>
      <c r="R6534" s="7">
        <v>85.199999999999989</v>
      </c>
      <c r="S6534" s="7" t="s">
        <v>11928</v>
      </c>
      <c r="BI6534"/>
      <c r="BJ6534"/>
    </row>
    <row r="6535" spans="2:62" x14ac:dyDescent="0.4">
      <c r="B6535" s="1">
        <v>28751</v>
      </c>
      <c r="C6535" s="6" t="s">
        <v>25</v>
      </c>
      <c r="D6535" s="6" t="s">
        <v>25</v>
      </c>
      <c r="E6535" s="6" t="s">
        <v>3268</v>
      </c>
      <c r="F6535" s="6" t="s">
        <v>7815</v>
      </c>
      <c r="G6535" s="6" t="s">
        <v>7929</v>
      </c>
      <c r="H6535" s="6" t="s">
        <v>3831</v>
      </c>
      <c r="I6535" s="6" t="s">
        <v>7959</v>
      </c>
      <c r="J6535" s="6" t="s">
        <v>5</v>
      </c>
      <c r="K6535" s="7">
        <v>254.83</v>
      </c>
      <c r="L6535" s="7">
        <f>IFERROR(VLOOKUP(SiscoTable[[#This Row],[Código]],Hoja2!A:B,2,0)*SiscoTable[[#This Row],[Provta(Uns)]],0)</f>
        <v>1681.8779999999999</v>
      </c>
      <c r="M6535" s="7">
        <v>0</v>
      </c>
      <c r="N6535" s="7">
        <v>351</v>
      </c>
      <c r="O6535" s="7">
        <f>IFERROR(VLOOKUP(SiscoTable[[#This Row],[Código]],Hoja2!A:B,2,0)*SiscoTable[[#This Row],[Stock_actual]],0)</f>
        <v>2316.6</v>
      </c>
      <c r="P6535" s="6" t="s">
        <v>575</v>
      </c>
      <c r="Q6535" s="7">
        <v>280</v>
      </c>
      <c r="R6535" s="7">
        <v>0</v>
      </c>
      <c r="S6535" s="7" t="s">
        <v>11928</v>
      </c>
      <c r="BI6535"/>
      <c r="BJ6535"/>
    </row>
    <row r="6536" spans="2:62" x14ac:dyDescent="0.4">
      <c r="B6536" s="1">
        <v>28752</v>
      </c>
      <c r="C6536" s="6" t="s">
        <v>25</v>
      </c>
      <c r="D6536" s="6" t="s">
        <v>25</v>
      </c>
      <c r="E6536" s="6" t="s">
        <v>8482</v>
      </c>
      <c r="F6536" s="6" t="s">
        <v>1736</v>
      </c>
      <c r="G6536" s="6" t="s">
        <v>10616</v>
      </c>
      <c r="H6536" s="6" t="s">
        <v>10636</v>
      </c>
      <c r="I6536" s="6" t="s">
        <v>10655</v>
      </c>
      <c r="J6536" s="6" t="s">
        <v>5</v>
      </c>
      <c r="K6536" s="7">
        <v>57.33</v>
      </c>
      <c r="L6536" s="7">
        <f>IFERROR(VLOOKUP(SiscoTable[[#This Row],[Código]],Hoja2!A:B,2,0)*SiscoTable[[#This Row],[Provta(Uns)]],0)</f>
        <v>510.23700000000002</v>
      </c>
      <c r="M6536" s="7">
        <v>0</v>
      </c>
      <c r="N6536" s="7">
        <v>80</v>
      </c>
      <c r="O6536" s="7">
        <f>IFERROR(VLOOKUP(SiscoTable[[#This Row],[Código]],Hoja2!A:B,2,0)*SiscoTable[[#This Row],[Stock_actual]],0)</f>
        <v>712</v>
      </c>
      <c r="P6536" s="6" t="s">
        <v>694</v>
      </c>
      <c r="Q6536" s="7">
        <v>63</v>
      </c>
      <c r="R6536" s="7">
        <v>0</v>
      </c>
      <c r="S6536" s="7" t="s">
        <v>11926</v>
      </c>
      <c r="BI6536"/>
      <c r="BJ6536"/>
    </row>
    <row r="6537" spans="2:62" x14ac:dyDescent="0.4">
      <c r="B6537" s="1">
        <v>28753</v>
      </c>
      <c r="C6537" s="6" t="s">
        <v>8</v>
      </c>
      <c r="D6537" s="6" t="s">
        <v>8</v>
      </c>
      <c r="E6537" s="6" t="s">
        <v>1734</v>
      </c>
      <c r="F6537" s="6" t="s">
        <v>1735</v>
      </c>
      <c r="G6537" s="6" t="s">
        <v>2312</v>
      </c>
      <c r="H6537" s="6" t="s">
        <v>4</v>
      </c>
      <c r="I6537" s="6" t="s">
        <v>2503</v>
      </c>
      <c r="J6537" s="6" t="s">
        <v>5</v>
      </c>
      <c r="K6537" s="7">
        <v>0.17</v>
      </c>
      <c r="L6537" s="7">
        <f>IFERROR(VLOOKUP(SiscoTable[[#This Row],[Código]],Hoja2!A:B,2,0)*SiscoTable[[#This Row],[Provta(Uns)]],0)</f>
        <v>0.93500000000000005</v>
      </c>
      <c r="M6537" s="7">
        <v>0</v>
      </c>
      <c r="N6537" s="7">
        <v>1</v>
      </c>
      <c r="O6537" s="7">
        <f>IFERROR(VLOOKUP(SiscoTable[[#This Row],[Código]],Hoja2!A:B,2,0)*SiscoTable[[#This Row],[Stock_actual]],0)</f>
        <v>5.5</v>
      </c>
      <c r="P6537" s="6" t="s">
        <v>630</v>
      </c>
      <c r="Q6537" s="7">
        <v>0</v>
      </c>
      <c r="R6537" s="7">
        <v>0</v>
      </c>
      <c r="S6537" s="7" t="s">
        <v>11925</v>
      </c>
      <c r="BI6537"/>
      <c r="BJ6537"/>
    </row>
    <row r="6538" spans="2:62" x14ac:dyDescent="0.4">
      <c r="B6538" s="1">
        <v>28754</v>
      </c>
      <c r="C6538" s="6" t="s">
        <v>8</v>
      </c>
      <c r="D6538" s="6" t="s">
        <v>8</v>
      </c>
      <c r="E6538" s="6" t="s">
        <v>1734</v>
      </c>
      <c r="F6538" s="6" t="s">
        <v>1735</v>
      </c>
      <c r="G6538" s="6" t="s">
        <v>2312</v>
      </c>
      <c r="H6538" s="6" t="s">
        <v>4</v>
      </c>
      <c r="I6538" s="6" t="s">
        <v>2504</v>
      </c>
      <c r="J6538" s="6" t="s">
        <v>5</v>
      </c>
      <c r="K6538" s="7">
        <v>0</v>
      </c>
      <c r="L6538" s="7">
        <f>IFERROR(VLOOKUP(SiscoTable[[#This Row],[Código]],Hoja2!A:B,2,0)*SiscoTable[[#This Row],[Provta(Uns)]],0)</f>
        <v>0</v>
      </c>
      <c r="M6538" s="7">
        <v>0</v>
      </c>
      <c r="N6538" s="7">
        <v>0</v>
      </c>
      <c r="O6538" s="7">
        <f>IFERROR(VLOOKUP(SiscoTable[[#This Row],[Código]],Hoja2!A:B,2,0)*SiscoTable[[#This Row],[Stock_actual]],0)</f>
        <v>0</v>
      </c>
      <c r="P6538" s="6" t="s">
        <v>7</v>
      </c>
      <c r="Q6538" s="7">
        <v>0</v>
      </c>
      <c r="R6538" s="7">
        <v>0</v>
      </c>
      <c r="S6538" s="7" t="s">
        <v>11925</v>
      </c>
      <c r="BI6538"/>
      <c r="BJ6538"/>
    </row>
    <row r="6539" spans="2:62" x14ac:dyDescent="0.4">
      <c r="B6539" s="1">
        <v>28755</v>
      </c>
      <c r="C6539" s="6" t="s">
        <v>8</v>
      </c>
      <c r="D6539" s="6" t="s">
        <v>8</v>
      </c>
      <c r="E6539" s="6" t="s">
        <v>1734</v>
      </c>
      <c r="F6539" s="6" t="s">
        <v>1735</v>
      </c>
      <c r="G6539" s="6" t="s">
        <v>2312</v>
      </c>
      <c r="H6539" s="6" t="s">
        <v>4</v>
      </c>
      <c r="I6539" s="6" t="s">
        <v>2505</v>
      </c>
      <c r="J6539" s="6" t="s">
        <v>5</v>
      </c>
      <c r="K6539" s="7">
        <v>0</v>
      </c>
      <c r="L6539" s="7">
        <f>IFERROR(VLOOKUP(SiscoTable[[#This Row],[Código]],Hoja2!A:B,2,0)*SiscoTable[[#This Row],[Provta(Uns)]],0)</f>
        <v>0</v>
      </c>
      <c r="M6539" s="7">
        <v>0</v>
      </c>
      <c r="N6539" s="7">
        <v>0</v>
      </c>
      <c r="O6539" s="7">
        <f>IFERROR(VLOOKUP(SiscoTable[[#This Row],[Código]],Hoja2!A:B,2,0)*SiscoTable[[#This Row],[Stock_actual]],0)</f>
        <v>0</v>
      </c>
      <c r="P6539" s="6" t="s">
        <v>7</v>
      </c>
      <c r="Q6539" s="7">
        <v>0</v>
      </c>
      <c r="R6539" s="7">
        <v>0</v>
      </c>
      <c r="S6539" s="7" t="s">
        <v>11925</v>
      </c>
      <c r="BI6539"/>
      <c r="BJ6539"/>
    </row>
    <row r="6540" spans="2:62" x14ac:dyDescent="0.4">
      <c r="B6540" s="1">
        <v>28756</v>
      </c>
      <c r="C6540" s="6" t="s">
        <v>8</v>
      </c>
      <c r="D6540" s="6" t="s">
        <v>8</v>
      </c>
      <c r="E6540" s="6" t="s">
        <v>1734</v>
      </c>
      <c r="F6540" s="6" t="s">
        <v>1735</v>
      </c>
      <c r="G6540" s="6" t="s">
        <v>2312</v>
      </c>
      <c r="H6540" s="6" t="s">
        <v>4</v>
      </c>
      <c r="I6540" s="6" t="s">
        <v>2506</v>
      </c>
      <c r="J6540" s="6" t="s">
        <v>5</v>
      </c>
      <c r="K6540" s="7">
        <v>0</v>
      </c>
      <c r="L6540" s="7">
        <f>IFERROR(VLOOKUP(SiscoTable[[#This Row],[Código]],Hoja2!A:B,2,0)*SiscoTable[[#This Row],[Provta(Uns)]],0)</f>
        <v>0</v>
      </c>
      <c r="M6540" s="7">
        <v>0</v>
      </c>
      <c r="N6540" s="7">
        <v>0</v>
      </c>
      <c r="O6540" s="7">
        <f>IFERROR(VLOOKUP(SiscoTable[[#This Row],[Código]],Hoja2!A:B,2,0)*SiscoTable[[#This Row],[Stock_actual]],0)</f>
        <v>0</v>
      </c>
      <c r="P6540" s="6" t="s">
        <v>7</v>
      </c>
      <c r="Q6540" s="7">
        <v>0</v>
      </c>
      <c r="R6540" s="7">
        <v>0</v>
      </c>
      <c r="S6540" s="7" t="s">
        <v>11925</v>
      </c>
      <c r="BI6540"/>
      <c r="BJ6540"/>
    </row>
    <row r="6541" spans="2:62" x14ac:dyDescent="0.4">
      <c r="B6541" s="1">
        <v>28757</v>
      </c>
      <c r="C6541" s="6" t="s">
        <v>8</v>
      </c>
      <c r="D6541" s="6" t="s">
        <v>8</v>
      </c>
      <c r="E6541" s="6" t="s">
        <v>1734</v>
      </c>
      <c r="F6541" s="6" t="s">
        <v>1735</v>
      </c>
      <c r="G6541" s="6" t="s">
        <v>2312</v>
      </c>
      <c r="H6541" s="6" t="s">
        <v>4</v>
      </c>
      <c r="I6541" s="6" t="s">
        <v>2507</v>
      </c>
      <c r="J6541" s="6" t="s">
        <v>5</v>
      </c>
      <c r="K6541" s="7">
        <v>0.33</v>
      </c>
      <c r="L6541" s="7">
        <f>IFERROR(VLOOKUP(SiscoTable[[#This Row],[Código]],Hoja2!A:B,2,0)*SiscoTable[[#This Row],[Provta(Uns)]],0)</f>
        <v>5.577</v>
      </c>
      <c r="M6541" s="7">
        <v>0</v>
      </c>
      <c r="N6541" s="7">
        <v>0</v>
      </c>
      <c r="O6541" s="7">
        <f>IFERROR(VLOOKUP(SiscoTable[[#This Row],[Código]],Hoja2!A:B,2,0)*SiscoTable[[#This Row],[Stock_actual]],0)</f>
        <v>0</v>
      </c>
      <c r="P6541" s="6" t="s">
        <v>7</v>
      </c>
      <c r="Q6541" s="7">
        <v>0</v>
      </c>
      <c r="R6541" s="7">
        <v>0</v>
      </c>
      <c r="S6541" s="7" t="s">
        <v>11925</v>
      </c>
      <c r="BI6541"/>
      <c r="BJ6541"/>
    </row>
    <row r="6542" spans="2:62" x14ac:dyDescent="0.4">
      <c r="B6542" s="1">
        <v>28758</v>
      </c>
      <c r="C6542" s="6" t="s">
        <v>8</v>
      </c>
      <c r="D6542" s="6" t="s">
        <v>8</v>
      </c>
      <c r="E6542" s="6" t="s">
        <v>3268</v>
      </c>
      <c r="F6542" s="6" t="s">
        <v>7197</v>
      </c>
      <c r="G6542" s="6" t="s">
        <v>7198</v>
      </c>
      <c r="H6542" s="6" t="s">
        <v>7335</v>
      </c>
      <c r="I6542" s="6" t="s">
        <v>7334</v>
      </c>
      <c r="J6542" s="6" t="s">
        <v>5</v>
      </c>
      <c r="K6542" s="7">
        <v>2</v>
      </c>
      <c r="L6542" s="7">
        <f>IFERROR(VLOOKUP(SiscoTable[[#This Row],[Código]],Hoja2!A:B,2,0)*SiscoTable[[#This Row],[Provta(Uns)]],0)</f>
        <v>13.2</v>
      </c>
      <c r="M6542" s="7">
        <v>0</v>
      </c>
      <c r="N6542" s="7">
        <v>0</v>
      </c>
      <c r="O6542" s="7">
        <f>IFERROR(VLOOKUP(SiscoTable[[#This Row],[Código]],Hoja2!A:B,2,0)*SiscoTable[[#This Row],[Stock_actual]],0)</f>
        <v>0</v>
      </c>
      <c r="P6542" s="6" t="s">
        <v>7</v>
      </c>
      <c r="Q6542" s="7">
        <v>2</v>
      </c>
      <c r="R6542" s="7">
        <v>4.2</v>
      </c>
      <c r="S6542" s="7" t="s">
        <v>11928</v>
      </c>
      <c r="BI6542"/>
      <c r="BJ6542"/>
    </row>
    <row r="6543" spans="2:62" x14ac:dyDescent="0.4">
      <c r="B6543" s="1">
        <v>28759</v>
      </c>
      <c r="C6543" s="6" t="s">
        <v>8</v>
      </c>
      <c r="D6543" s="6" t="s">
        <v>8</v>
      </c>
      <c r="E6543" s="6" t="s">
        <v>3268</v>
      </c>
      <c r="F6543" s="6" t="s">
        <v>7197</v>
      </c>
      <c r="G6543" s="6" t="s">
        <v>7198</v>
      </c>
      <c r="H6543" s="6" t="s">
        <v>7335</v>
      </c>
      <c r="I6543" s="6" t="s">
        <v>7336</v>
      </c>
      <c r="J6543" s="6" t="s">
        <v>5</v>
      </c>
      <c r="K6543" s="7">
        <v>0</v>
      </c>
      <c r="L6543" s="7">
        <f>IFERROR(VLOOKUP(SiscoTable[[#This Row],[Código]],Hoja2!A:B,2,0)*SiscoTable[[#This Row],[Provta(Uns)]],0)</f>
        <v>0</v>
      </c>
      <c r="M6543" s="7">
        <v>0</v>
      </c>
      <c r="N6543" s="7">
        <v>0</v>
      </c>
      <c r="O6543" s="7">
        <f>IFERROR(VLOOKUP(SiscoTable[[#This Row],[Código]],Hoja2!A:B,2,0)*SiscoTable[[#This Row],[Stock_actual]],0)</f>
        <v>0</v>
      </c>
      <c r="P6543" s="6" t="s">
        <v>7</v>
      </c>
      <c r="Q6543" s="7">
        <v>0</v>
      </c>
      <c r="R6543" s="7">
        <v>0</v>
      </c>
      <c r="S6543" s="7" t="s">
        <v>11928</v>
      </c>
      <c r="BI6543"/>
      <c r="BJ6543"/>
    </row>
    <row r="6544" spans="2:62" x14ac:dyDescent="0.4">
      <c r="B6544" s="1">
        <v>28760</v>
      </c>
      <c r="C6544" s="6" t="s">
        <v>8</v>
      </c>
      <c r="D6544" s="6" t="s">
        <v>8</v>
      </c>
      <c r="E6544" s="6" t="s">
        <v>3268</v>
      </c>
      <c r="F6544" s="6" t="s">
        <v>7197</v>
      </c>
      <c r="G6544" s="6" t="s">
        <v>7198</v>
      </c>
      <c r="H6544" s="6" t="s">
        <v>7335</v>
      </c>
      <c r="I6544" s="6" t="s">
        <v>7337</v>
      </c>
      <c r="J6544" s="6" t="s">
        <v>5</v>
      </c>
      <c r="K6544" s="7">
        <v>0</v>
      </c>
      <c r="L6544" s="7">
        <f>IFERROR(VLOOKUP(SiscoTable[[#This Row],[Código]],Hoja2!A:B,2,0)*SiscoTable[[#This Row],[Provta(Uns)]],0)</f>
        <v>0</v>
      </c>
      <c r="M6544" s="7">
        <v>0</v>
      </c>
      <c r="N6544" s="7">
        <v>0</v>
      </c>
      <c r="O6544" s="7">
        <f>IFERROR(VLOOKUP(SiscoTable[[#This Row],[Código]],Hoja2!A:B,2,0)*SiscoTable[[#This Row],[Stock_actual]],0)</f>
        <v>0</v>
      </c>
      <c r="P6544" s="6" t="s">
        <v>7</v>
      </c>
      <c r="Q6544" s="7">
        <v>0</v>
      </c>
      <c r="R6544" s="7">
        <v>0</v>
      </c>
      <c r="S6544" s="7" t="s">
        <v>11928</v>
      </c>
      <c r="BI6544"/>
      <c r="BJ6544"/>
    </row>
    <row r="6545" spans="2:62" x14ac:dyDescent="0.4">
      <c r="B6545" s="1">
        <v>28761</v>
      </c>
      <c r="C6545" s="6" t="s">
        <v>8</v>
      </c>
      <c r="D6545" s="6" t="s">
        <v>8</v>
      </c>
      <c r="E6545" s="6" t="s">
        <v>3268</v>
      </c>
      <c r="F6545" s="6" t="s">
        <v>7197</v>
      </c>
      <c r="G6545" s="6" t="s">
        <v>7198</v>
      </c>
      <c r="H6545" s="6" t="s">
        <v>7335</v>
      </c>
      <c r="I6545" s="6" t="s">
        <v>7338</v>
      </c>
      <c r="J6545" s="6" t="s">
        <v>5</v>
      </c>
      <c r="K6545" s="7">
        <v>0.67</v>
      </c>
      <c r="L6545" s="7">
        <f>IFERROR(VLOOKUP(SiscoTable[[#This Row],[Código]],Hoja2!A:B,2,0)*SiscoTable[[#This Row],[Provta(Uns)]],0)</f>
        <v>4.891</v>
      </c>
      <c r="M6545" s="7">
        <v>0</v>
      </c>
      <c r="N6545" s="7">
        <v>0</v>
      </c>
      <c r="O6545" s="7">
        <f>IFERROR(VLOOKUP(SiscoTable[[#This Row],[Código]],Hoja2!A:B,2,0)*SiscoTable[[#This Row],[Stock_actual]],0)</f>
        <v>0</v>
      </c>
      <c r="P6545" s="6" t="s">
        <v>7</v>
      </c>
      <c r="Q6545" s="7">
        <v>1</v>
      </c>
      <c r="R6545" s="7">
        <v>1.2</v>
      </c>
      <c r="S6545" s="7" t="s">
        <v>11928</v>
      </c>
      <c r="BI6545"/>
      <c r="BJ6545"/>
    </row>
    <row r="6546" spans="2:62" x14ac:dyDescent="0.4">
      <c r="B6546" s="1">
        <v>28762</v>
      </c>
      <c r="C6546" s="6" t="s">
        <v>8</v>
      </c>
      <c r="D6546" s="6" t="s">
        <v>30</v>
      </c>
      <c r="E6546" s="6" t="s">
        <v>3268</v>
      </c>
      <c r="F6546" s="6" t="s">
        <v>6803</v>
      </c>
      <c r="G6546" s="6" t="s">
        <v>6852</v>
      </c>
      <c r="H6546" s="6" t="s">
        <v>6861</v>
      </c>
      <c r="I6546" s="6" t="s">
        <v>6901</v>
      </c>
      <c r="J6546" s="6" t="s">
        <v>5</v>
      </c>
      <c r="K6546" s="7">
        <v>10.67</v>
      </c>
      <c r="L6546" s="7">
        <f>IFERROR(VLOOKUP(SiscoTable[[#This Row],[Código]],Hoja2!A:B,2,0)*SiscoTable[[#This Row],[Provta(Uns)]],0)</f>
        <v>23.474</v>
      </c>
      <c r="M6546" s="7">
        <v>0</v>
      </c>
      <c r="N6546" s="7">
        <v>56</v>
      </c>
      <c r="O6546" s="7">
        <f>IFERROR(VLOOKUP(SiscoTable[[#This Row],[Código]],Hoja2!A:B,2,0)*SiscoTable[[#This Row],[Stock_actual]],0)</f>
        <v>123.20000000000002</v>
      </c>
      <c r="P6546" s="6" t="s">
        <v>5131</v>
      </c>
      <c r="Q6546" s="7">
        <v>12</v>
      </c>
      <c r="R6546" s="7">
        <v>0</v>
      </c>
      <c r="S6546" s="7" t="s">
        <v>11925</v>
      </c>
      <c r="BI6546"/>
      <c r="BJ6546"/>
    </row>
    <row r="6547" spans="2:62" x14ac:dyDescent="0.4">
      <c r="B6547" s="1">
        <v>28763</v>
      </c>
      <c r="C6547" s="6" t="s">
        <v>30</v>
      </c>
      <c r="D6547" s="6" t="s">
        <v>25</v>
      </c>
      <c r="E6547" s="6" t="s">
        <v>3268</v>
      </c>
      <c r="F6547" s="6" t="s">
        <v>6803</v>
      </c>
      <c r="G6547" s="6" t="s">
        <v>4781</v>
      </c>
      <c r="H6547" s="6" t="s">
        <v>7173</v>
      </c>
      <c r="I6547" s="6" t="s">
        <v>7180</v>
      </c>
      <c r="J6547" s="6" t="s">
        <v>5</v>
      </c>
      <c r="K6547" s="7">
        <v>15</v>
      </c>
      <c r="L6547" s="7">
        <f>IFERROR(VLOOKUP(SiscoTable[[#This Row],[Código]],Hoja2!A:B,2,0)*SiscoTable[[#This Row],[Provta(Uns)]],0)</f>
        <v>37.5</v>
      </c>
      <c r="M6547" s="7">
        <v>0</v>
      </c>
      <c r="N6547" s="7">
        <v>0</v>
      </c>
      <c r="O6547" s="7">
        <f>IFERROR(VLOOKUP(SiscoTable[[#This Row],[Código]],Hoja2!A:B,2,0)*SiscoTable[[#This Row],[Stock_actual]],0)</f>
        <v>0</v>
      </c>
      <c r="P6547" s="6" t="s">
        <v>7</v>
      </c>
      <c r="Q6547" s="7">
        <v>17</v>
      </c>
      <c r="R6547" s="7">
        <v>30</v>
      </c>
      <c r="S6547" s="7" t="s">
        <v>11925</v>
      </c>
      <c r="BI6547"/>
      <c r="BJ6547"/>
    </row>
    <row r="6548" spans="2:62" x14ac:dyDescent="0.4">
      <c r="B6548" s="1">
        <v>28764</v>
      </c>
      <c r="C6548" s="6" t="s">
        <v>30</v>
      </c>
      <c r="D6548" s="6" t="s">
        <v>30</v>
      </c>
      <c r="E6548" s="6" t="s">
        <v>8482</v>
      </c>
      <c r="F6548" s="6" t="s">
        <v>9030</v>
      </c>
      <c r="G6548" s="6" t="s">
        <v>9299</v>
      </c>
      <c r="H6548" s="6" t="s">
        <v>9320</v>
      </c>
      <c r="I6548" s="6" t="s">
        <v>9416</v>
      </c>
      <c r="J6548" s="6" t="s">
        <v>5</v>
      </c>
      <c r="K6548" s="7">
        <v>2.5</v>
      </c>
      <c r="L6548" s="7">
        <f>IFERROR(VLOOKUP(SiscoTable[[#This Row],[Código]],Hoja2!A:B,2,0)*SiscoTable[[#This Row],[Provta(Uns)]],0)</f>
        <v>47.5</v>
      </c>
      <c r="M6548" s="7">
        <v>0</v>
      </c>
      <c r="N6548" s="7">
        <v>24</v>
      </c>
      <c r="O6548" s="7">
        <f>IFERROR(VLOOKUP(SiscoTable[[#This Row],[Código]],Hoja2!A:B,2,0)*SiscoTable[[#This Row],[Stock_actual]],0)</f>
        <v>456</v>
      </c>
      <c r="P6548" s="6" t="s">
        <v>1178</v>
      </c>
      <c r="Q6548" s="7">
        <v>3</v>
      </c>
      <c r="R6548" s="7">
        <v>0</v>
      </c>
      <c r="S6548" s="7" t="s">
        <v>11926</v>
      </c>
      <c r="BI6548"/>
      <c r="BJ6548"/>
    </row>
    <row r="6549" spans="2:62" x14ac:dyDescent="0.4">
      <c r="B6549" s="1">
        <v>28765</v>
      </c>
      <c r="C6549" s="6" t="s">
        <v>30</v>
      </c>
      <c r="D6549" s="6" t="s">
        <v>8</v>
      </c>
      <c r="E6549" s="6" t="s">
        <v>8482</v>
      </c>
      <c r="F6549" s="6" t="s">
        <v>9030</v>
      </c>
      <c r="G6549" s="6" t="s">
        <v>9299</v>
      </c>
      <c r="H6549" s="6" t="s">
        <v>9320</v>
      </c>
      <c r="I6549" s="6" t="s">
        <v>9417</v>
      </c>
      <c r="J6549" s="6" t="s">
        <v>5</v>
      </c>
      <c r="K6549" s="7">
        <v>5.33</v>
      </c>
      <c r="L6549" s="7">
        <f>IFERROR(VLOOKUP(SiscoTable[[#This Row],[Código]],Hoja2!A:B,2,0)*SiscoTable[[#This Row],[Provta(Uns)]],0)</f>
        <v>141.245</v>
      </c>
      <c r="M6549" s="7">
        <v>12</v>
      </c>
      <c r="N6549" s="7">
        <v>7</v>
      </c>
      <c r="O6549" s="7">
        <f>IFERROR(VLOOKUP(SiscoTable[[#This Row],[Código]],Hoja2!A:B,2,0)*SiscoTable[[#This Row],[Stock_actual]],0)</f>
        <v>185.5</v>
      </c>
      <c r="P6549" s="6" t="s">
        <v>132</v>
      </c>
      <c r="Q6549" s="7">
        <v>6</v>
      </c>
      <c r="R6549" s="7">
        <v>0</v>
      </c>
      <c r="S6549" s="7" t="s">
        <v>11926</v>
      </c>
      <c r="BI6549"/>
      <c r="BJ6549"/>
    </row>
    <row r="6550" spans="2:62" x14ac:dyDescent="0.4">
      <c r="B6550" s="1">
        <v>28766</v>
      </c>
      <c r="C6550" s="6" t="s">
        <v>30</v>
      </c>
      <c r="D6550" s="6" t="s">
        <v>8</v>
      </c>
      <c r="E6550" s="6" t="s">
        <v>8482</v>
      </c>
      <c r="F6550" s="6" t="s">
        <v>9030</v>
      </c>
      <c r="G6550" s="6" t="s">
        <v>10155</v>
      </c>
      <c r="H6550" s="6" t="s">
        <v>10157</v>
      </c>
      <c r="I6550" s="6" t="s">
        <v>10160</v>
      </c>
      <c r="J6550" s="6" t="s">
        <v>5</v>
      </c>
      <c r="K6550" s="7">
        <v>7.67</v>
      </c>
      <c r="L6550" s="7">
        <f>IFERROR(VLOOKUP(SiscoTable[[#This Row],[Código]],Hoja2!A:B,2,0)*SiscoTable[[#This Row],[Provta(Uns)]],0)</f>
        <v>187.91499999999999</v>
      </c>
      <c r="M6550" s="7">
        <v>0</v>
      </c>
      <c r="N6550" s="7">
        <v>0</v>
      </c>
      <c r="O6550" s="7">
        <f>IFERROR(VLOOKUP(SiscoTable[[#This Row],[Código]],Hoja2!A:B,2,0)*SiscoTable[[#This Row],[Stock_actual]],0)</f>
        <v>0</v>
      </c>
      <c r="P6550" s="6" t="s">
        <v>7</v>
      </c>
      <c r="Q6550" s="7">
        <v>9</v>
      </c>
      <c r="R6550" s="7">
        <v>15.600000000000001</v>
      </c>
      <c r="S6550" s="7" t="s">
        <v>11926</v>
      </c>
      <c r="BI6550"/>
      <c r="BJ6550"/>
    </row>
    <row r="6551" spans="2:62" x14ac:dyDescent="0.4">
      <c r="B6551" s="1">
        <v>28767</v>
      </c>
      <c r="C6551" s="6" t="s">
        <v>30</v>
      </c>
      <c r="D6551" s="6" t="s">
        <v>30</v>
      </c>
      <c r="E6551" s="6" t="s">
        <v>8482</v>
      </c>
      <c r="F6551" s="6" t="s">
        <v>1736</v>
      </c>
      <c r="G6551" s="6" t="s">
        <v>10193</v>
      </c>
      <c r="H6551" s="6" t="s">
        <v>10199</v>
      </c>
      <c r="I6551" s="6" t="s">
        <v>10241</v>
      </c>
      <c r="J6551" s="6" t="s">
        <v>5</v>
      </c>
      <c r="K6551" s="7">
        <v>16.170000000000002</v>
      </c>
      <c r="L6551" s="7">
        <f>IFERROR(VLOOKUP(SiscoTable[[#This Row],[Código]],Hoja2!A:B,2,0)*SiscoTable[[#This Row],[Provta(Uns)]],0)</f>
        <v>101.87100000000001</v>
      </c>
      <c r="M6551" s="7">
        <v>0</v>
      </c>
      <c r="N6551" s="7">
        <v>22</v>
      </c>
      <c r="O6551" s="7">
        <f>IFERROR(VLOOKUP(SiscoTable[[#This Row],[Código]],Hoja2!A:B,2,0)*SiscoTable[[#This Row],[Stock_actual]],0)</f>
        <v>138.6</v>
      </c>
      <c r="P6551" s="6" t="s">
        <v>575</v>
      </c>
      <c r="Q6551" s="7">
        <v>18</v>
      </c>
      <c r="R6551" s="7">
        <v>0</v>
      </c>
      <c r="S6551" s="7" t="s">
        <v>11926</v>
      </c>
      <c r="BI6551"/>
      <c r="BJ6551"/>
    </row>
    <row r="6552" spans="2:62" x14ac:dyDescent="0.4">
      <c r="B6552" s="1">
        <v>28768</v>
      </c>
      <c r="C6552" s="6" t="s">
        <v>8</v>
      </c>
      <c r="D6552" s="6" t="s">
        <v>8</v>
      </c>
      <c r="E6552" s="6" t="s">
        <v>8482</v>
      </c>
      <c r="F6552" s="6" t="s">
        <v>1736</v>
      </c>
      <c r="G6552" s="6" t="s">
        <v>10193</v>
      </c>
      <c r="H6552" s="6" t="s">
        <v>10244</v>
      </c>
      <c r="I6552" s="6" t="s">
        <v>10293</v>
      </c>
      <c r="J6552" s="6" t="s">
        <v>5</v>
      </c>
      <c r="K6552" s="7">
        <v>2.83</v>
      </c>
      <c r="L6552" s="7">
        <f>IFERROR(VLOOKUP(SiscoTable[[#This Row],[Código]],Hoja2!A:B,2,0)*SiscoTable[[#This Row],[Provta(Uns)]],0)</f>
        <v>21.507999999999999</v>
      </c>
      <c r="M6552" s="7">
        <v>0</v>
      </c>
      <c r="N6552" s="7">
        <v>0</v>
      </c>
      <c r="O6552" s="7">
        <f>IFERROR(VLOOKUP(SiscoTable[[#This Row],[Código]],Hoja2!A:B,2,0)*SiscoTable[[#This Row],[Stock_actual]],0)</f>
        <v>0</v>
      </c>
      <c r="P6552" s="6" t="s">
        <v>7</v>
      </c>
      <c r="Q6552" s="7">
        <v>3</v>
      </c>
      <c r="R6552" s="7">
        <v>5.3999999999999995</v>
      </c>
      <c r="S6552" s="7" t="s">
        <v>11926</v>
      </c>
      <c r="BI6552"/>
      <c r="BJ6552"/>
    </row>
    <row r="6553" spans="2:62" x14ac:dyDescent="0.4">
      <c r="B6553" s="1">
        <v>28769</v>
      </c>
      <c r="C6553" s="6" t="s">
        <v>30</v>
      </c>
      <c r="D6553" s="6" t="s">
        <v>30</v>
      </c>
      <c r="E6553" s="6" t="s">
        <v>8482</v>
      </c>
      <c r="F6553" s="6" t="s">
        <v>1736</v>
      </c>
      <c r="G6553" s="6" t="s">
        <v>10193</v>
      </c>
      <c r="H6553" s="6" t="s">
        <v>10244</v>
      </c>
      <c r="I6553" s="6" t="s">
        <v>10250</v>
      </c>
      <c r="J6553" s="6" t="s">
        <v>5</v>
      </c>
      <c r="K6553" s="7">
        <v>5.67</v>
      </c>
      <c r="L6553" s="7">
        <f>IFERROR(VLOOKUP(SiscoTable[[#This Row],[Código]],Hoja2!A:B,2,0)*SiscoTable[[#This Row],[Provta(Uns)]],0)</f>
        <v>44.792999999999999</v>
      </c>
      <c r="M6553" s="7">
        <v>0</v>
      </c>
      <c r="N6553" s="7">
        <v>25</v>
      </c>
      <c r="O6553" s="7">
        <f>IFERROR(VLOOKUP(SiscoTable[[#This Row],[Código]],Hoja2!A:B,2,0)*SiscoTable[[#This Row],[Stock_actual]],0)</f>
        <v>197.5</v>
      </c>
      <c r="P6553" s="6" t="s">
        <v>130</v>
      </c>
      <c r="Q6553" s="7">
        <v>6</v>
      </c>
      <c r="R6553" s="7">
        <v>0</v>
      </c>
      <c r="S6553" s="7" t="s">
        <v>11926</v>
      </c>
      <c r="BI6553"/>
      <c r="BJ6553"/>
    </row>
    <row r="6554" spans="2:62" x14ac:dyDescent="0.4">
      <c r="B6554" s="1">
        <v>28770</v>
      </c>
      <c r="C6554" s="6" t="s">
        <v>25</v>
      </c>
      <c r="D6554" s="6" t="s">
        <v>30</v>
      </c>
      <c r="E6554" s="6" t="s">
        <v>8482</v>
      </c>
      <c r="F6554" s="6" t="s">
        <v>1736</v>
      </c>
      <c r="G6554" s="6" t="s">
        <v>10324</v>
      </c>
      <c r="H6554" s="6" t="s">
        <v>10333</v>
      </c>
      <c r="I6554" s="6" t="s">
        <v>10340</v>
      </c>
      <c r="J6554" s="6" t="s">
        <v>5</v>
      </c>
      <c r="K6554" s="7">
        <v>13.67</v>
      </c>
      <c r="L6554" s="7">
        <f>IFERROR(VLOOKUP(SiscoTable[[#This Row],[Código]],Hoja2!A:B,2,0)*SiscoTable[[#This Row],[Provta(Uns)]],0)</f>
        <v>211.88499999999999</v>
      </c>
      <c r="M6554" s="7">
        <v>0</v>
      </c>
      <c r="N6554" s="7">
        <v>50</v>
      </c>
      <c r="O6554" s="7">
        <f>IFERROR(VLOOKUP(SiscoTable[[#This Row],[Código]],Hoja2!A:B,2,0)*SiscoTable[[#This Row],[Stock_actual]],0)</f>
        <v>775</v>
      </c>
      <c r="P6554" s="6" t="s">
        <v>4220</v>
      </c>
      <c r="Q6554" s="7">
        <v>15</v>
      </c>
      <c r="R6554" s="7">
        <v>0</v>
      </c>
      <c r="S6554" s="7" t="s">
        <v>11926</v>
      </c>
      <c r="BI6554"/>
      <c r="BJ6554"/>
    </row>
    <row r="6555" spans="2:62" x14ac:dyDescent="0.4">
      <c r="B6555" s="1">
        <v>28771</v>
      </c>
      <c r="C6555" s="6" t="s">
        <v>8</v>
      </c>
      <c r="D6555" s="6" t="s">
        <v>8</v>
      </c>
      <c r="E6555" s="6" t="s">
        <v>8482</v>
      </c>
      <c r="F6555" s="6" t="s">
        <v>10720</v>
      </c>
      <c r="G6555" s="6" t="s">
        <v>10981</v>
      </c>
      <c r="H6555" s="6" t="s">
        <v>10249</v>
      </c>
      <c r="I6555" s="6" t="s">
        <v>11065</v>
      </c>
      <c r="J6555" s="6" t="s">
        <v>5</v>
      </c>
      <c r="K6555" s="7">
        <v>0.5</v>
      </c>
      <c r="L6555" s="7">
        <f>IFERROR(VLOOKUP(SiscoTable[[#This Row],[Código]],Hoja2!A:B,2,0)*SiscoTable[[#This Row],[Provta(Uns)]],0)</f>
        <v>8.0500000000000007</v>
      </c>
      <c r="M6555" s="7">
        <v>0</v>
      </c>
      <c r="N6555" s="7">
        <v>5</v>
      </c>
      <c r="O6555" s="7">
        <f>IFERROR(VLOOKUP(SiscoTable[[#This Row],[Código]],Hoja2!A:B,2,0)*SiscoTable[[#This Row],[Stock_actual]],0)</f>
        <v>80.5</v>
      </c>
      <c r="P6555" s="6" t="s">
        <v>240</v>
      </c>
      <c r="Q6555" s="7">
        <v>1</v>
      </c>
      <c r="R6555" s="7">
        <v>0</v>
      </c>
      <c r="S6555" s="7" t="s">
        <v>11926</v>
      </c>
      <c r="BI6555"/>
      <c r="BJ6555"/>
    </row>
    <row r="6556" spans="2:62" x14ac:dyDescent="0.4">
      <c r="B6556" s="1">
        <v>28772</v>
      </c>
      <c r="C6556" s="6" t="s">
        <v>8</v>
      </c>
      <c r="D6556" s="6" t="s">
        <v>8</v>
      </c>
      <c r="E6556" s="6" t="s">
        <v>8482</v>
      </c>
      <c r="F6556" s="6" t="s">
        <v>10720</v>
      </c>
      <c r="G6556" s="6" t="s">
        <v>10981</v>
      </c>
      <c r="H6556" s="6" t="s">
        <v>10249</v>
      </c>
      <c r="I6556" s="6" t="s">
        <v>11066</v>
      </c>
      <c r="J6556" s="6" t="s">
        <v>5</v>
      </c>
      <c r="K6556" s="7">
        <v>2.33</v>
      </c>
      <c r="L6556" s="7">
        <f>IFERROR(VLOOKUP(SiscoTable[[#This Row],[Código]],Hoja2!A:B,2,0)*SiscoTable[[#This Row],[Provta(Uns)]],0)</f>
        <v>39.376999999999995</v>
      </c>
      <c r="M6556" s="7">
        <v>0</v>
      </c>
      <c r="N6556" s="7">
        <v>13</v>
      </c>
      <c r="O6556" s="7">
        <f>IFERROR(VLOOKUP(SiscoTable[[#This Row],[Código]],Hoja2!A:B,2,0)*SiscoTable[[#This Row],[Stock_actual]],0)</f>
        <v>219.7</v>
      </c>
      <c r="P6556" s="6" t="s">
        <v>4830</v>
      </c>
      <c r="Q6556" s="7">
        <v>3</v>
      </c>
      <c r="R6556" s="7">
        <v>0</v>
      </c>
      <c r="S6556" s="7" t="s">
        <v>11926</v>
      </c>
      <c r="BI6556"/>
      <c r="BJ6556"/>
    </row>
    <row r="6557" spans="2:62" x14ac:dyDescent="0.4">
      <c r="B6557" s="1">
        <v>28773</v>
      </c>
      <c r="C6557" s="6" t="s">
        <v>30</v>
      </c>
      <c r="D6557" s="6" t="s">
        <v>8</v>
      </c>
      <c r="E6557" s="6" t="s">
        <v>8482</v>
      </c>
      <c r="F6557" s="6" t="s">
        <v>1736</v>
      </c>
      <c r="G6557" s="6" t="s">
        <v>10324</v>
      </c>
      <c r="H6557" s="6" t="s">
        <v>10329</v>
      </c>
      <c r="I6557" s="6" t="s">
        <v>10350</v>
      </c>
      <c r="J6557" s="6" t="s">
        <v>5</v>
      </c>
      <c r="K6557" s="7">
        <v>3.83</v>
      </c>
      <c r="L6557" s="7">
        <f>IFERROR(VLOOKUP(SiscoTable[[#This Row],[Código]],Hoja2!A:B,2,0)*SiscoTable[[#This Row],[Provta(Uns)]],0)</f>
        <v>64.72699999999999</v>
      </c>
      <c r="M6557" s="7">
        <v>0</v>
      </c>
      <c r="N6557" s="7">
        <v>29</v>
      </c>
      <c r="O6557" s="7">
        <f>IFERROR(VLOOKUP(SiscoTable[[#This Row],[Código]],Hoja2!A:B,2,0)*SiscoTable[[#This Row],[Stock_actual]],0)</f>
        <v>490.09999999999997</v>
      </c>
      <c r="P6557" s="6" t="s">
        <v>10038</v>
      </c>
      <c r="Q6557" s="7">
        <v>4</v>
      </c>
      <c r="R6557" s="7">
        <v>0</v>
      </c>
      <c r="S6557" s="7" t="s">
        <v>11926</v>
      </c>
      <c r="BI6557"/>
      <c r="BJ6557"/>
    </row>
    <row r="6558" spans="2:62" x14ac:dyDescent="0.4">
      <c r="B6558" s="1">
        <v>28774</v>
      </c>
      <c r="C6558" s="6" t="s">
        <v>25</v>
      </c>
      <c r="D6558" s="6" t="s">
        <v>25</v>
      </c>
      <c r="E6558" s="6" t="s">
        <v>3268</v>
      </c>
      <c r="F6558" s="6" t="s">
        <v>7197</v>
      </c>
      <c r="G6558" s="6" t="s">
        <v>7554</v>
      </c>
      <c r="H6558" s="6" t="s">
        <v>4730</v>
      </c>
      <c r="I6558" s="6" t="s">
        <v>7610</v>
      </c>
      <c r="J6558" s="6" t="s">
        <v>7578</v>
      </c>
      <c r="K6558" s="7">
        <v>45.17</v>
      </c>
      <c r="L6558" s="7">
        <f>IFERROR(VLOOKUP(SiscoTable[[#This Row],[Código]],Hoja2!A:B,2,0)*SiscoTable[[#This Row],[Provta(Uns)]],0)</f>
        <v>280.05400000000003</v>
      </c>
      <c r="M6558" s="7">
        <v>0</v>
      </c>
      <c r="N6558" s="7">
        <v>22</v>
      </c>
      <c r="O6558" s="7">
        <f>IFERROR(VLOOKUP(SiscoTable[[#This Row],[Código]],Hoja2!A:B,2,0)*SiscoTable[[#This Row],[Stock_actual]],0)</f>
        <v>136.4</v>
      </c>
      <c r="P6558" s="6" t="s">
        <v>112</v>
      </c>
      <c r="Q6558" s="7">
        <v>50</v>
      </c>
      <c r="R6558" s="7">
        <v>91.25</v>
      </c>
      <c r="S6558" s="7" t="s">
        <v>11928</v>
      </c>
      <c r="BI6558"/>
      <c r="BJ6558"/>
    </row>
    <row r="6559" spans="2:62" x14ac:dyDescent="0.4">
      <c r="B6559" s="1">
        <v>28775</v>
      </c>
      <c r="C6559" s="6" t="s">
        <v>8</v>
      </c>
      <c r="D6559" s="6" t="s">
        <v>8</v>
      </c>
      <c r="E6559" s="6" t="s">
        <v>8482</v>
      </c>
      <c r="F6559" s="6" t="s">
        <v>11692</v>
      </c>
      <c r="G6559" s="6" t="s">
        <v>11692</v>
      </c>
      <c r="H6559" s="6" t="s">
        <v>4</v>
      </c>
      <c r="I6559" s="6" t="s">
        <v>11805</v>
      </c>
      <c r="J6559" s="6" t="s">
        <v>5</v>
      </c>
      <c r="K6559" s="7">
        <v>0</v>
      </c>
      <c r="L6559" s="7">
        <f>IFERROR(VLOOKUP(SiscoTable[[#This Row],[Código]],Hoja2!A:B,2,0)*SiscoTable[[#This Row],[Provta(Uns)]],0)</f>
        <v>0</v>
      </c>
      <c r="M6559" s="7">
        <v>0</v>
      </c>
      <c r="N6559" s="7">
        <v>0</v>
      </c>
      <c r="O6559" s="7">
        <f>IFERROR(VLOOKUP(SiscoTable[[#This Row],[Código]],Hoja2!A:B,2,0)*SiscoTable[[#This Row],[Stock_actual]],0)</f>
        <v>0</v>
      </c>
      <c r="P6559" s="6" t="s">
        <v>7</v>
      </c>
      <c r="Q6559" s="7">
        <v>0</v>
      </c>
      <c r="R6559" s="7">
        <v>0</v>
      </c>
      <c r="S6559" s="7" t="s">
        <v>11925</v>
      </c>
      <c r="BI6559"/>
      <c r="BJ6559"/>
    </row>
    <row r="6560" spans="2:62" x14ac:dyDescent="0.4">
      <c r="B6560" s="1">
        <v>28776</v>
      </c>
      <c r="C6560" s="6" t="s">
        <v>8</v>
      </c>
      <c r="D6560" s="6" t="s">
        <v>30</v>
      </c>
      <c r="E6560" s="6" t="s">
        <v>3268</v>
      </c>
      <c r="F6560" s="6" t="s">
        <v>3269</v>
      </c>
      <c r="G6560" s="6" t="s">
        <v>634</v>
      </c>
      <c r="H6560" s="6" t="s">
        <v>4730</v>
      </c>
      <c r="I6560" s="6" t="s">
        <v>4926</v>
      </c>
      <c r="J6560" s="6" t="s">
        <v>5</v>
      </c>
      <c r="K6560" s="7">
        <v>12.67</v>
      </c>
      <c r="L6560" s="7">
        <f>IFERROR(VLOOKUP(SiscoTable[[#This Row],[Código]],Hoja2!A:B,2,0)*SiscoTable[[#This Row],[Provta(Uns)]],0)</f>
        <v>17.738</v>
      </c>
      <c r="M6560" s="7">
        <v>0</v>
      </c>
      <c r="N6560" s="7">
        <v>-1</v>
      </c>
      <c r="O6560" s="7">
        <f>IFERROR(VLOOKUP(SiscoTable[[#This Row],[Código]],Hoja2!A:B,2,0)*SiscoTable[[#This Row],[Stock_actual]],0)</f>
        <v>-1.4</v>
      </c>
      <c r="P6560" s="6" t="s">
        <v>7</v>
      </c>
      <c r="Q6560" s="7">
        <v>14</v>
      </c>
      <c r="R6560" s="7">
        <v>25.2</v>
      </c>
      <c r="S6560" s="7" t="s">
        <v>11927</v>
      </c>
      <c r="BI6560"/>
      <c r="BJ6560"/>
    </row>
    <row r="6561" spans="2:62" x14ac:dyDescent="0.4">
      <c r="B6561" s="1">
        <v>28777</v>
      </c>
      <c r="C6561" s="6" t="s">
        <v>25</v>
      </c>
      <c r="D6561" s="6" t="s">
        <v>25</v>
      </c>
      <c r="E6561" s="6" t="s">
        <v>8482</v>
      </c>
      <c r="F6561" s="6" t="s">
        <v>1736</v>
      </c>
      <c r="G6561" s="6" t="s">
        <v>10616</v>
      </c>
      <c r="H6561" s="6" t="s">
        <v>10636</v>
      </c>
      <c r="I6561" s="6" t="s">
        <v>10656</v>
      </c>
      <c r="J6561" s="6" t="s">
        <v>5</v>
      </c>
      <c r="K6561" s="7">
        <v>97.33</v>
      </c>
      <c r="L6561" s="7">
        <f>IFERROR(VLOOKUP(SiscoTable[[#This Row],[Código]],Hoja2!A:B,2,0)*SiscoTable[[#This Row],[Provta(Uns)]],0)</f>
        <v>389.32</v>
      </c>
      <c r="M6561" s="7">
        <v>0</v>
      </c>
      <c r="N6561" s="7">
        <v>205</v>
      </c>
      <c r="O6561" s="7">
        <f>IFERROR(VLOOKUP(SiscoTable[[#This Row],[Código]],Hoja2!A:B,2,0)*SiscoTable[[#This Row],[Stock_actual]],0)</f>
        <v>820</v>
      </c>
      <c r="P6561" s="6" t="s">
        <v>610</v>
      </c>
      <c r="Q6561" s="7">
        <v>107</v>
      </c>
      <c r="R6561" s="7">
        <v>0</v>
      </c>
      <c r="S6561" s="7" t="s">
        <v>11926</v>
      </c>
      <c r="BI6561"/>
      <c r="BJ6561"/>
    </row>
    <row r="6562" spans="2:62" x14ac:dyDescent="0.4">
      <c r="B6562" s="1">
        <v>28778</v>
      </c>
      <c r="C6562" s="6" t="s">
        <v>25</v>
      </c>
      <c r="D6562" s="6" t="s">
        <v>25</v>
      </c>
      <c r="E6562" s="6" t="s">
        <v>0</v>
      </c>
      <c r="F6562" s="6" t="s">
        <v>73</v>
      </c>
      <c r="G6562" s="6" t="s">
        <v>73</v>
      </c>
      <c r="H6562" s="6" t="s">
        <v>94</v>
      </c>
      <c r="I6562" s="6" t="s">
        <v>102</v>
      </c>
      <c r="J6562" s="6" t="s">
        <v>5</v>
      </c>
      <c r="K6562" s="7">
        <v>42.17</v>
      </c>
      <c r="L6562" s="7">
        <f>IFERROR(VLOOKUP(SiscoTable[[#This Row],[Código]],Hoja2!A:B,2,0)*SiscoTable[[#This Row],[Provta(Uns)]],0)</f>
        <v>506.04</v>
      </c>
      <c r="M6562" s="7">
        <v>0</v>
      </c>
      <c r="N6562" s="7">
        <v>-1</v>
      </c>
      <c r="O6562" s="7">
        <f>IFERROR(VLOOKUP(SiscoTable[[#This Row],[Código]],Hoja2!A:B,2,0)*SiscoTable[[#This Row],[Stock_actual]],0)</f>
        <v>-12</v>
      </c>
      <c r="P6562" s="6" t="s">
        <v>7</v>
      </c>
      <c r="Q6562" s="7">
        <v>47</v>
      </c>
      <c r="R6562" s="7">
        <v>84.6</v>
      </c>
      <c r="S6562" s="7" t="s">
        <v>11923</v>
      </c>
      <c r="BI6562"/>
      <c r="BJ6562"/>
    </row>
    <row r="6563" spans="2:62" x14ac:dyDescent="0.4">
      <c r="B6563" s="1">
        <v>28779</v>
      </c>
      <c r="C6563" s="6" t="s">
        <v>8</v>
      </c>
      <c r="D6563" s="6" t="s">
        <v>8</v>
      </c>
      <c r="E6563" s="6" t="s">
        <v>2999</v>
      </c>
      <c r="F6563" s="6" t="s">
        <v>3176</v>
      </c>
      <c r="G6563" s="6" t="s">
        <v>3177</v>
      </c>
      <c r="H6563" s="6" t="s">
        <v>94</v>
      </c>
      <c r="I6563" s="6" t="s">
        <v>3191</v>
      </c>
      <c r="J6563" s="6" t="s">
        <v>5</v>
      </c>
      <c r="K6563" s="7">
        <v>0</v>
      </c>
      <c r="L6563" s="7">
        <f>IFERROR(VLOOKUP(SiscoTable[[#This Row],[Código]],Hoja2!A:B,2,0)*SiscoTable[[#This Row],[Provta(Uns)]],0)</f>
        <v>0</v>
      </c>
      <c r="M6563" s="7">
        <v>0</v>
      </c>
      <c r="N6563" s="7">
        <v>0</v>
      </c>
      <c r="O6563" s="7">
        <f>IFERROR(VLOOKUP(SiscoTable[[#This Row],[Código]],Hoja2!A:B,2,0)*SiscoTable[[#This Row],[Stock_actual]],0)</f>
        <v>0</v>
      </c>
      <c r="P6563" s="6" t="s">
        <v>7</v>
      </c>
      <c r="Q6563" s="7">
        <v>0</v>
      </c>
      <c r="R6563" s="7">
        <v>0</v>
      </c>
      <c r="S6563" s="7" t="s">
        <v>11923</v>
      </c>
      <c r="BI6563"/>
      <c r="BJ6563"/>
    </row>
    <row r="6564" spans="2:62" x14ac:dyDescent="0.4">
      <c r="B6564" s="1">
        <v>28780</v>
      </c>
      <c r="C6564" s="6" t="s">
        <v>8</v>
      </c>
      <c r="D6564" s="6" t="s">
        <v>8</v>
      </c>
      <c r="E6564" s="6" t="s">
        <v>2999</v>
      </c>
      <c r="F6564" s="6" t="s">
        <v>3176</v>
      </c>
      <c r="G6564" s="6" t="s">
        <v>3177</v>
      </c>
      <c r="H6564" s="6" t="s">
        <v>94</v>
      </c>
      <c r="I6564" s="6" t="s">
        <v>3192</v>
      </c>
      <c r="J6564" s="6" t="s">
        <v>5</v>
      </c>
      <c r="K6564" s="7">
        <v>0.33</v>
      </c>
      <c r="L6564" s="7">
        <f>IFERROR(VLOOKUP(SiscoTable[[#This Row],[Código]],Hoja2!A:B,2,0)*SiscoTable[[#This Row],[Provta(Uns)]],0)</f>
        <v>3.96</v>
      </c>
      <c r="M6564" s="7">
        <v>0</v>
      </c>
      <c r="N6564" s="7">
        <v>0</v>
      </c>
      <c r="O6564" s="7">
        <f>IFERROR(VLOOKUP(SiscoTable[[#This Row],[Código]],Hoja2!A:B,2,0)*SiscoTable[[#This Row],[Stock_actual]],0)</f>
        <v>0</v>
      </c>
      <c r="P6564" s="6" t="s">
        <v>7</v>
      </c>
      <c r="Q6564" s="7">
        <v>0</v>
      </c>
      <c r="R6564" s="7">
        <v>0</v>
      </c>
      <c r="S6564" s="7" t="s">
        <v>11923</v>
      </c>
      <c r="BI6564"/>
      <c r="BJ6564"/>
    </row>
    <row r="6565" spans="2:62" x14ac:dyDescent="0.4">
      <c r="B6565" s="1">
        <v>28781</v>
      </c>
      <c r="C6565" s="6" t="s">
        <v>30</v>
      </c>
      <c r="D6565" s="6" t="s">
        <v>8</v>
      </c>
      <c r="E6565" s="6" t="s">
        <v>2999</v>
      </c>
      <c r="F6565" s="6" t="s">
        <v>3176</v>
      </c>
      <c r="G6565" s="6" t="s">
        <v>3177</v>
      </c>
      <c r="H6565" s="6" t="s">
        <v>94</v>
      </c>
      <c r="I6565" s="6" t="s">
        <v>3187</v>
      </c>
      <c r="J6565" s="6" t="s">
        <v>5</v>
      </c>
      <c r="K6565" s="7">
        <v>4.17</v>
      </c>
      <c r="L6565" s="7">
        <f>IFERROR(VLOOKUP(SiscoTable[[#This Row],[Código]],Hoja2!A:B,2,0)*SiscoTable[[#This Row],[Provta(Uns)]],0)</f>
        <v>50.04</v>
      </c>
      <c r="M6565" s="7">
        <v>0</v>
      </c>
      <c r="N6565" s="7">
        <v>0</v>
      </c>
      <c r="O6565" s="7">
        <f>IFERROR(VLOOKUP(SiscoTable[[#This Row],[Código]],Hoja2!A:B,2,0)*SiscoTable[[#This Row],[Stock_actual]],0)</f>
        <v>0</v>
      </c>
      <c r="P6565" s="6" t="s">
        <v>7</v>
      </c>
      <c r="Q6565" s="7">
        <v>5</v>
      </c>
      <c r="R6565" s="7">
        <v>8.4</v>
      </c>
      <c r="S6565" s="7" t="s">
        <v>11923</v>
      </c>
      <c r="BI6565"/>
      <c r="BJ6565"/>
    </row>
    <row r="6566" spans="2:62" x14ac:dyDescent="0.4">
      <c r="B6566" s="1">
        <v>28782</v>
      </c>
      <c r="C6566" s="6" t="s">
        <v>25</v>
      </c>
      <c r="D6566" s="6" t="s">
        <v>30</v>
      </c>
      <c r="E6566" s="6" t="s">
        <v>2999</v>
      </c>
      <c r="F6566" s="6" t="s">
        <v>3176</v>
      </c>
      <c r="G6566" s="6" t="s">
        <v>3177</v>
      </c>
      <c r="H6566" s="6" t="s">
        <v>94</v>
      </c>
      <c r="I6566" s="6" t="s">
        <v>3179</v>
      </c>
      <c r="J6566" s="6" t="s">
        <v>5</v>
      </c>
      <c r="K6566" s="7">
        <v>12</v>
      </c>
      <c r="L6566" s="7">
        <f>IFERROR(VLOOKUP(SiscoTable[[#This Row],[Código]],Hoja2!A:B,2,0)*SiscoTable[[#This Row],[Provta(Uns)]],0)</f>
        <v>144</v>
      </c>
      <c r="M6566" s="7">
        <v>0</v>
      </c>
      <c r="N6566" s="7">
        <v>-2</v>
      </c>
      <c r="O6566" s="7">
        <f>IFERROR(VLOOKUP(SiscoTable[[#This Row],[Código]],Hoja2!A:B,2,0)*SiscoTable[[#This Row],[Stock_actual]],0)</f>
        <v>-24</v>
      </c>
      <c r="P6566" s="6" t="s">
        <v>7</v>
      </c>
      <c r="Q6566" s="7">
        <v>13</v>
      </c>
      <c r="R6566" s="7">
        <v>24</v>
      </c>
      <c r="S6566" s="7" t="s">
        <v>11923</v>
      </c>
      <c r="BI6566"/>
      <c r="BJ6566"/>
    </row>
    <row r="6567" spans="2:62" x14ac:dyDescent="0.4">
      <c r="B6567" s="1">
        <v>28783</v>
      </c>
      <c r="C6567" s="6" t="s">
        <v>25</v>
      </c>
      <c r="D6567" s="6" t="s">
        <v>30</v>
      </c>
      <c r="E6567" s="6" t="s">
        <v>2999</v>
      </c>
      <c r="F6567" s="6" t="s">
        <v>3176</v>
      </c>
      <c r="G6567" s="6" t="s">
        <v>3177</v>
      </c>
      <c r="H6567" s="6" t="s">
        <v>94</v>
      </c>
      <c r="I6567" s="6" t="s">
        <v>3180</v>
      </c>
      <c r="J6567" s="6" t="s">
        <v>5</v>
      </c>
      <c r="K6567" s="7">
        <v>26.67</v>
      </c>
      <c r="L6567" s="7">
        <f>IFERROR(VLOOKUP(SiscoTable[[#This Row],[Código]],Hoja2!A:B,2,0)*SiscoTable[[#This Row],[Provta(Uns)]],0)</f>
        <v>320.04000000000002</v>
      </c>
      <c r="M6567" s="7">
        <v>0</v>
      </c>
      <c r="N6567" s="7">
        <v>-6</v>
      </c>
      <c r="O6567" s="7">
        <f>IFERROR(VLOOKUP(SiscoTable[[#This Row],[Código]],Hoja2!A:B,2,0)*SiscoTable[[#This Row],[Stock_actual]],0)</f>
        <v>-72</v>
      </c>
      <c r="P6567" s="6" t="s">
        <v>7</v>
      </c>
      <c r="Q6567" s="7">
        <v>29</v>
      </c>
      <c r="R6567" s="7">
        <v>53.4</v>
      </c>
      <c r="S6567" s="7" t="s">
        <v>11923</v>
      </c>
      <c r="BI6567"/>
      <c r="BJ6567"/>
    </row>
    <row r="6568" spans="2:62" x14ac:dyDescent="0.4">
      <c r="B6568" s="1">
        <v>28786</v>
      </c>
      <c r="C6568" s="6" t="s">
        <v>8</v>
      </c>
      <c r="D6568" s="6" t="s">
        <v>8</v>
      </c>
      <c r="E6568" s="6" t="s">
        <v>2999</v>
      </c>
      <c r="F6568" s="6" t="s">
        <v>3176</v>
      </c>
      <c r="G6568" s="6" t="s">
        <v>3177</v>
      </c>
      <c r="H6568" s="6" t="s">
        <v>94</v>
      </c>
      <c r="I6568" s="6" t="s">
        <v>3193</v>
      </c>
      <c r="J6568" s="6" t="s">
        <v>5</v>
      </c>
      <c r="K6568" s="7">
        <v>0</v>
      </c>
      <c r="L6568" s="7">
        <f>IFERROR(VLOOKUP(SiscoTable[[#This Row],[Código]],Hoja2!A:B,2,0)*SiscoTable[[#This Row],[Provta(Uns)]],0)</f>
        <v>0</v>
      </c>
      <c r="M6568" s="7">
        <v>0</v>
      </c>
      <c r="N6568" s="7">
        <v>0</v>
      </c>
      <c r="O6568" s="7">
        <f>IFERROR(VLOOKUP(SiscoTable[[#This Row],[Código]],Hoja2!A:B,2,0)*SiscoTable[[#This Row],[Stock_actual]],0)</f>
        <v>0</v>
      </c>
      <c r="P6568" s="6" t="s">
        <v>7</v>
      </c>
      <c r="Q6568" s="7">
        <v>0</v>
      </c>
      <c r="R6568" s="7">
        <v>0</v>
      </c>
      <c r="S6568" s="7" t="s">
        <v>11923</v>
      </c>
      <c r="BI6568"/>
      <c r="BJ6568"/>
    </row>
    <row r="6569" spans="2:62" x14ac:dyDescent="0.4">
      <c r="B6569" s="1">
        <v>28787</v>
      </c>
      <c r="C6569" s="6" t="s">
        <v>8</v>
      </c>
      <c r="D6569" s="6" t="s">
        <v>8</v>
      </c>
      <c r="E6569" s="6" t="s">
        <v>2999</v>
      </c>
      <c r="F6569" s="6" t="s">
        <v>3176</v>
      </c>
      <c r="G6569" s="6" t="s">
        <v>3177</v>
      </c>
      <c r="H6569" s="6" t="s">
        <v>94</v>
      </c>
      <c r="I6569" s="6" t="s">
        <v>3194</v>
      </c>
      <c r="J6569" s="6" t="s">
        <v>5</v>
      </c>
      <c r="K6569" s="7">
        <v>0.17</v>
      </c>
      <c r="L6569" s="7">
        <f>IFERROR(VLOOKUP(SiscoTable[[#This Row],[Código]],Hoja2!A:B,2,0)*SiscoTable[[#This Row],[Provta(Uns)]],0)</f>
        <v>2.04</v>
      </c>
      <c r="M6569" s="7">
        <v>0</v>
      </c>
      <c r="N6569" s="7">
        <v>0</v>
      </c>
      <c r="O6569" s="7">
        <f>IFERROR(VLOOKUP(SiscoTable[[#This Row],[Código]],Hoja2!A:B,2,0)*SiscoTable[[#This Row],[Stock_actual]],0)</f>
        <v>0</v>
      </c>
      <c r="P6569" s="6" t="s">
        <v>7</v>
      </c>
      <c r="Q6569" s="7">
        <v>0</v>
      </c>
      <c r="R6569" s="7">
        <v>0</v>
      </c>
      <c r="S6569" s="7" t="s">
        <v>11923</v>
      </c>
      <c r="BI6569"/>
      <c r="BJ6569"/>
    </row>
    <row r="6570" spans="2:62" x14ac:dyDescent="0.4">
      <c r="B6570" s="1">
        <v>28790</v>
      </c>
      <c r="C6570" s="6" t="s">
        <v>25</v>
      </c>
      <c r="D6570" s="6" t="s">
        <v>25</v>
      </c>
      <c r="E6570" s="6" t="s">
        <v>2999</v>
      </c>
      <c r="F6570" s="6" t="s">
        <v>3176</v>
      </c>
      <c r="G6570" s="6" t="s">
        <v>3177</v>
      </c>
      <c r="H6570" s="6" t="s">
        <v>94</v>
      </c>
      <c r="I6570" s="6" t="s">
        <v>3181</v>
      </c>
      <c r="J6570" s="6" t="s">
        <v>5</v>
      </c>
      <c r="K6570" s="7">
        <v>86.5</v>
      </c>
      <c r="L6570" s="7">
        <f>IFERROR(VLOOKUP(SiscoTable[[#This Row],[Código]],Hoja2!A:B,2,0)*SiscoTable[[#This Row],[Provta(Uns)]],0)</f>
        <v>769.85</v>
      </c>
      <c r="M6570" s="7">
        <v>0</v>
      </c>
      <c r="N6570" s="7">
        <v>-9</v>
      </c>
      <c r="O6570" s="7">
        <f>IFERROR(VLOOKUP(SiscoTable[[#This Row],[Código]],Hoja2!A:B,2,0)*SiscoTable[[#This Row],[Stock_actual]],0)</f>
        <v>-80.100000000000009</v>
      </c>
      <c r="P6570" s="6" t="s">
        <v>7</v>
      </c>
      <c r="Q6570" s="7">
        <v>95</v>
      </c>
      <c r="R6570" s="7">
        <v>172.79999999999998</v>
      </c>
      <c r="S6570" s="7" t="s">
        <v>11923</v>
      </c>
      <c r="BI6570"/>
      <c r="BJ6570"/>
    </row>
    <row r="6571" spans="2:62" x14ac:dyDescent="0.4">
      <c r="B6571" s="1">
        <v>28791</v>
      </c>
      <c r="C6571" s="6" t="s">
        <v>25</v>
      </c>
      <c r="D6571" s="6" t="s">
        <v>25</v>
      </c>
      <c r="E6571" s="6" t="s">
        <v>2999</v>
      </c>
      <c r="F6571" s="6" t="s">
        <v>3176</v>
      </c>
      <c r="G6571" s="6" t="s">
        <v>3177</v>
      </c>
      <c r="H6571" s="6" t="s">
        <v>94</v>
      </c>
      <c r="I6571" s="6" t="s">
        <v>3182</v>
      </c>
      <c r="J6571" s="6" t="s">
        <v>5</v>
      </c>
      <c r="K6571" s="7">
        <v>90.83</v>
      </c>
      <c r="L6571" s="7">
        <f>IFERROR(VLOOKUP(SiscoTable[[#This Row],[Código]],Hoja2!A:B,2,0)*SiscoTable[[#This Row],[Provta(Uns)]],0)</f>
        <v>808.38700000000006</v>
      </c>
      <c r="M6571" s="7">
        <v>0</v>
      </c>
      <c r="N6571" s="7">
        <v>-7</v>
      </c>
      <c r="O6571" s="7">
        <f>IFERROR(VLOOKUP(SiscoTable[[#This Row],[Código]],Hoja2!A:B,2,0)*SiscoTable[[#This Row],[Stock_actual]],0)</f>
        <v>-62.300000000000004</v>
      </c>
      <c r="P6571" s="6" t="s">
        <v>7</v>
      </c>
      <c r="Q6571" s="7">
        <v>100</v>
      </c>
      <c r="R6571" s="7">
        <v>181.79999999999998</v>
      </c>
      <c r="S6571" s="7" t="s">
        <v>11923</v>
      </c>
      <c r="BI6571"/>
      <c r="BJ6571"/>
    </row>
    <row r="6572" spans="2:62" x14ac:dyDescent="0.4">
      <c r="B6572" s="1">
        <v>28792</v>
      </c>
      <c r="C6572" s="6" t="s">
        <v>8</v>
      </c>
      <c r="D6572" s="6" t="s">
        <v>8</v>
      </c>
      <c r="E6572" s="6" t="s">
        <v>2999</v>
      </c>
      <c r="F6572" s="6" t="s">
        <v>3176</v>
      </c>
      <c r="G6572" s="6" t="s">
        <v>3177</v>
      </c>
      <c r="H6572" s="6" t="s">
        <v>94</v>
      </c>
      <c r="I6572" s="6" t="s">
        <v>3195</v>
      </c>
      <c r="J6572" s="6" t="s">
        <v>5</v>
      </c>
      <c r="K6572" s="7">
        <v>0.67</v>
      </c>
      <c r="L6572" s="7">
        <f>IFERROR(VLOOKUP(SiscoTable[[#This Row],[Código]],Hoja2!A:B,2,0)*SiscoTable[[#This Row],[Provta(Uns)]],0)</f>
        <v>6.6330000000000009</v>
      </c>
      <c r="M6572" s="7">
        <v>0</v>
      </c>
      <c r="N6572" s="7">
        <v>0</v>
      </c>
      <c r="O6572" s="7">
        <f>IFERROR(VLOOKUP(SiscoTable[[#This Row],[Código]],Hoja2!A:B,2,0)*SiscoTable[[#This Row],[Stock_actual]],0)</f>
        <v>0</v>
      </c>
      <c r="P6572" s="6" t="s">
        <v>7</v>
      </c>
      <c r="Q6572" s="7">
        <v>1</v>
      </c>
      <c r="R6572" s="7">
        <v>1.2</v>
      </c>
      <c r="S6572" s="7" t="s">
        <v>11923</v>
      </c>
      <c r="BI6572"/>
      <c r="BJ6572"/>
    </row>
    <row r="6573" spans="2:62" x14ac:dyDescent="0.4">
      <c r="B6573" s="1">
        <v>28793</v>
      </c>
      <c r="C6573" s="6" t="s">
        <v>8</v>
      </c>
      <c r="D6573" s="6" t="s">
        <v>8</v>
      </c>
      <c r="E6573" s="6" t="s">
        <v>2999</v>
      </c>
      <c r="F6573" s="6" t="s">
        <v>3176</v>
      </c>
      <c r="G6573" s="6" t="s">
        <v>3177</v>
      </c>
      <c r="H6573" s="6" t="s">
        <v>94</v>
      </c>
      <c r="I6573" s="6" t="s">
        <v>3196</v>
      </c>
      <c r="J6573" s="6" t="s">
        <v>5</v>
      </c>
      <c r="K6573" s="7">
        <v>1</v>
      </c>
      <c r="L6573" s="7">
        <f>IFERROR(VLOOKUP(SiscoTable[[#This Row],[Código]],Hoja2!A:B,2,0)*SiscoTable[[#This Row],[Provta(Uns)]],0)</f>
        <v>9.9</v>
      </c>
      <c r="M6573" s="7">
        <v>0</v>
      </c>
      <c r="N6573" s="7">
        <v>-1</v>
      </c>
      <c r="O6573" s="7">
        <f>IFERROR(VLOOKUP(SiscoTable[[#This Row],[Código]],Hoja2!A:B,2,0)*SiscoTable[[#This Row],[Stock_actual]],0)</f>
        <v>-9.9</v>
      </c>
      <c r="P6573" s="6" t="s">
        <v>7</v>
      </c>
      <c r="Q6573" s="7">
        <v>1</v>
      </c>
      <c r="R6573" s="7">
        <v>1.7999999999999998</v>
      </c>
      <c r="S6573" s="7" t="s">
        <v>11923</v>
      </c>
      <c r="BI6573"/>
      <c r="BJ6573"/>
    </row>
    <row r="6574" spans="2:62" x14ac:dyDescent="0.4">
      <c r="B6574" s="1">
        <v>28794</v>
      </c>
      <c r="C6574" s="6" t="s">
        <v>25</v>
      </c>
      <c r="D6574" s="6" t="s">
        <v>30</v>
      </c>
      <c r="E6574" s="6" t="s">
        <v>2999</v>
      </c>
      <c r="F6574" s="6" t="s">
        <v>3176</v>
      </c>
      <c r="G6574" s="6" t="s">
        <v>3177</v>
      </c>
      <c r="H6574" s="6" t="s">
        <v>94</v>
      </c>
      <c r="I6574" s="6" t="s">
        <v>3183</v>
      </c>
      <c r="J6574" s="6" t="s">
        <v>5</v>
      </c>
      <c r="K6574" s="7">
        <v>23</v>
      </c>
      <c r="L6574" s="7">
        <f>IFERROR(VLOOKUP(SiscoTable[[#This Row],[Código]],Hoja2!A:B,2,0)*SiscoTable[[#This Row],[Provta(Uns)]],0)</f>
        <v>204.70000000000002</v>
      </c>
      <c r="M6574" s="7">
        <v>0</v>
      </c>
      <c r="N6574" s="7">
        <v>5</v>
      </c>
      <c r="O6574" s="7">
        <f>IFERROR(VLOOKUP(SiscoTable[[#This Row],[Código]],Hoja2!A:B,2,0)*SiscoTable[[#This Row],[Stock_actual]],0)</f>
        <v>44.5</v>
      </c>
      <c r="P6574" s="6" t="s">
        <v>29</v>
      </c>
      <c r="Q6574" s="7">
        <v>25</v>
      </c>
      <c r="R6574" s="7">
        <v>45.82</v>
      </c>
      <c r="S6574" s="7" t="s">
        <v>11923</v>
      </c>
      <c r="BI6574"/>
      <c r="BJ6574"/>
    </row>
    <row r="6575" spans="2:62" x14ac:dyDescent="0.4">
      <c r="B6575" s="1">
        <v>28795</v>
      </c>
      <c r="C6575" s="6" t="s">
        <v>25</v>
      </c>
      <c r="D6575" s="6" t="s">
        <v>25</v>
      </c>
      <c r="E6575" s="6" t="s">
        <v>2999</v>
      </c>
      <c r="F6575" s="6" t="s">
        <v>3176</v>
      </c>
      <c r="G6575" s="6" t="s">
        <v>3177</v>
      </c>
      <c r="H6575" s="6" t="s">
        <v>94</v>
      </c>
      <c r="I6575" s="6" t="s">
        <v>3184</v>
      </c>
      <c r="J6575" s="6" t="s">
        <v>5</v>
      </c>
      <c r="K6575" s="7">
        <v>36</v>
      </c>
      <c r="L6575" s="7">
        <f>IFERROR(VLOOKUP(SiscoTable[[#This Row],[Código]],Hoja2!A:B,2,0)*SiscoTable[[#This Row],[Provta(Uns)]],0)</f>
        <v>320.40000000000003</v>
      </c>
      <c r="M6575" s="7">
        <v>0</v>
      </c>
      <c r="N6575" s="7">
        <v>-2</v>
      </c>
      <c r="O6575" s="7">
        <f>IFERROR(VLOOKUP(SiscoTable[[#This Row],[Código]],Hoja2!A:B,2,0)*SiscoTable[[#This Row],[Stock_actual]],0)</f>
        <v>-17.8</v>
      </c>
      <c r="P6575" s="6" t="s">
        <v>7</v>
      </c>
      <c r="Q6575" s="7">
        <v>40</v>
      </c>
      <c r="R6575" s="7">
        <v>72</v>
      </c>
      <c r="S6575" s="7" t="s">
        <v>11923</v>
      </c>
      <c r="BI6575"/>
      <c r="BJ6575"/>
    </row>
    <row r="6576" spans="2:62" x14ac:dyDescent="0.4">
      <c r="B6576" s="1">
        <v>28796</v>
      </c>
      <c r="C6576" s="6" t="s">
        <v>8</v>
      </c>
      <c r="D6576" s="6" t="s">
        <v>8</v>
      </c>
      <c r="E6576" s="6" t="s">
        <v>8482</v>
      </c>
      <c r="F6576" s="6" t="s">
        <v>9030</v>
      </c>
      <c r="G6576" s="6" t="s">
        <v>9299</v>
      </c>
      <c r="H6576" s="6" t="s">
        <v>9301</v>
      </c>
      <c r="I6576" s="6" t="s">
        <v>9520</v>
      </c>
      <c r="J6576" s="6" t="s">
        <v>5</v>
      </c>
      <c r="K6576" s="7">
        <v>0</v>
      </c>
      <c r="L6576" s="7">
        <f>IFERROR(VLOOKUP(SiscoTable[[#This Row],[Código]],Hoja2!A:B,2,0)*SiscoTable[[#This Row],[Provta(Uns)]],0)</f>
        <v>0</v>
      </c>
      <c r="M6576" s="7">
        <v>0</v>
      </c>
      <c r="N6576" s="7">
        <v>0</v>
      </c>
      <c r="O6576" s="7">
        <f>IFERROR(VLOOKUP(SiscoTable[[#This Row],[Código]],Hoja2!A:B,2,0)*SiscoTable[[#This Row],[Stock_actual]],0)</f>
        <v>0</v>
      </c>
      <c r="P6576" s="6" t="s">
        <v>7</v>
      </c>
      <c r="Q6576" s="7">
        <v>0</v>
      </c>
      <c r="R6576" s="7">
        <v>0</v>
      </c>
      <c r="S6576" s="7" t="s">
        <v>11926</v>
      </c>
      <c r="BI6576"/>
      <c r="BJ6576"/>
    </row>
    <row r="6577" spans="2:62" x14ac:dyDescent="0.4">
      <c r="B6577" s="1">
        <v>28797</v>
      </c>
      <c r="C6577" s="6" t="s">
        <v>30</v>
      </c>
      <c r="D6577" s="6" t="s">
        <v>30</v>
      </c>
      <c r="E6577" s="6" t="s">
        <v>8482</v>
      </c>
      <c r="F6577" s="6" t="s">
        <v>9030</v>
      </c>
      <c r="G6577" s="6" t="s">
        <v>9678</v>
      </c>
      <c r="H6577" s="6" t="s">
        <v>9698</v>
      </c>
      <c r="I6577" s="6" t="s">
        <v>9756</v>
      </c>
      <c r="J6577" s="6" t="s">
        <v>5</v>
      </c>
      <c r="K6577" s="7">
        <v>6.5</v>
      </c>
      <c r="L6577" s="7">
        <f>IFERROR(VLOOKUP(SiscoTable[[#This Row],[Código]],Hoja2!A:B,2,0)*SiscoTable[[#This Row],[Provta(Uns)]],0)</f>
        <v>96.850000000000009</v>
      </c>
      <c r="M6577" s="7">
        <v>24</v>
      </c>
      <c r="N6577" s="7">
        <v>0</v>
      </c>
      <c r="O6577" s="7">
        <f>IFERROR(VLOOKUP(SiscoTable[[#This Row],[Código]],Hoja2!A:B,2,0)*SiscoTable[[#This Row],[Stock_actual]],0)</f>
        <v>0</v>
      </c>
      <c r="P6577" s="6" t="s">
        <v>7</v>
      </c>
      <c r="Q6577" s="7">
        <v>7</v>
      </c>
      <c r="R6577" s="7">
        <v>0</v>
      </c>
      <c r="S6577" s="7" t="s">
        <v>11926</v>
      </c>
      <c r="BI6577"/>
      <c r="BJ6577"/>
    </row>
    <row r="6578" spans="2:62" x14ac:dyDescent="0.4">
      <c r="B6578" s="1">
        <v>28798</v>
      </c>
      <c r="C6578" s="6" t="s">
        <v>30</v>
      </c>
      <c r="D6578" s="6" t="s">
        <v>30</v>
      </c>
      <c r="E6578" s="6" t="s">
        <v>8482</v>
      </c>
      <c r="F6578" s="6" t="s">
        <v>9030</v>
      </c>
      <c r="G6578" s="6" t="s">
        <v>9299</v>
      </c>
      <c r="H6578" s="6" t="s">
        <v>9318</v>
      </c>
      <c r="I6578" s="6" t="s">
        <v>9418</v>
      </c>
      <c r="J6578" s="6" t="s">
        <v>5</v>
      </c>
      <c r="K6578" s="7">
        <v>16.670000000000002</v>
      </c>
      <c r="L6578" s="7">
        <f>IFERROR(VLOOKUP(SiscoTable[[#This Row],[Código]],Hoja2!A:B,2,0)*SiscoTable[[#This Row],[Provta(Uns)]],0)</f>
        <v>81.683000000000021</v>
      </c>
      <c r="M6578" s="7">
        <v>0</v>
      </c>
      <c r="N6578" s="7">
        <v>40</v>
      </c>
      <c r="O6578" s="7">
        <f>IFERROR(VLOOKUP(SiscoTable[[#This Row],[Código]],Hoja2!A:B,2,0)*SiscoTable[[#This Row],[Stock_actual]],0)</f>
        <v>196</v>
      </c>
      <c r="P6578" s="6" t="s">
        <v>598</v>
      </c>
      <c r="Q6578" s="7">
        <v>18</v>
      </c>
      <c r="R6578" s="7">
        <v>0</v>
      </c>
      <c r="S6578" s="7" t="s">
        <v>11926</v>
      </c>
      <c r="BI6578"/>
      <c r="BJ6578"/>
    </row>
    <row r="6579" spans="2:62" x14ac:dyDescent="0.4">
      <c r="B6579" s="1">
        <v>28799</v>
      </c>
      <c r="C6579" s="6" t="s">
        <v>8</v>
      </c>
      <c r="D6579" s="6" t="s">
        <v>8</v>
      </c>
      <c r="E6579" s="6" t="s">
        <v>8482</v>
      </c>
      <c r="F6579" s="6" t="s">
        <v>8641</v>
      </c>
      <c r="G6579" s="6" t="s">
        <v>8756</v>
      </c>
      <c r="H6579" s="6" t="s">
        <v>8760</v>
      </c>
      <c r="I6579" s="6" t="s">
        <v>8882</v>
      </c>
      <c r="J6579" s="6" t="s">
        <v>5</v>
      </c>
      <c r="K6579" s="7">
        <v>1</v>
      </c>
      <c r="L6579" s="7">
        <f>IFERROR(VLOOKUP(SiscoTable[[#This Row],[Código]],Hoja2!A:B,2,0)*SiscoTable[[#This Row],[Provta(Uns)]],0)</f>
        <v>19.7</v>
      </c>
      <c r="M6579" s="7">
        <v>0</v>
      </c>
      <c r="N6579" s="7">
        <v>8</v>
      </c>
      <c r="O6579" s="7">
        <f>IFERROR(VLOOKUP(SiscoTable[[#This Row],[Código]],Hoja2!A:B,2,0)*SiscoTable[[#This Row],[Stock_actual]],0)</f>
        <v>157.6</v>
      </c>
      <c r="P6579" s="6" t="s">
        <v>1759</v>
      </c>
      <c r="Q6579" s="7">
        <v>1</v>
      </c>
      <c r="R6579" s="7">
        <v>0</v>
      </c>
      <c r="S6579" s="7" t="s">
        <v>11926</v>
      </c>
      <c r="BI6579"/>
      <c r="BJ6579"/>
    </row>
    <row r="6580" spans="2:62" x14ac:dyDescent="0.4">
      <c r="B6580" s="1">
        <v>28801</v>
      </c>
      <c r="C6580" s="6" t="s">
        <v>25</v>
      </c>
      <c r="D6580" s="6" t="s">
        <v>25</v>
      </c>
      <c r="E6580" s="6" t="s">
        <v>3268</v>
      </c>
      <c r="F6580" s="6" t="s">
        <v>7815</v>
      </c>
      <c r="G6580" s="6" t="s">
        <v>7929</v>
      </c>
      <c r="H6580" s="6" t="s">
        <v>3299</v>
      </c>
      <c r="I6580" s="6" t="s">
        <v>7960</v>
      </c>
      <c r="J6580" s="6" t="s">
        <v>5</v>
      </c>
      <c r="K6580" s="7">
        <v>46.17</v>
      </c>
      <c r="L6580" s="7">
        <f>IFERROR(VLOOKUP(SiscoTable[[#This Row],[Código]],Hoja2!A:B,2,0)*SiscoTable[[#This Row],[Provta(Uns)]],0)</f>
        <v>249.31800000000001</v>
      </c>
      <c r="M6580" s="7">
        <v>50</v>
      </c>
      <c r="N6580" s="7">
        <v>46</v>
      </c>
      <c r="O6580" s="7">
        <f>IFERROR(VLOOKUP(SiscoTable[[#This Row],[Código]],Hoja2!A:B,2,0)*SiscoTable[[#This Row],[Stock_actual]],0)</f>
        <v>248.4</v>
      </c>
      <c r="P6580" s="6" t="s">
        <v>110</v>
      </c>
      <c r="Q6580" s="7">
        <v>51</v>
      </c>
      <c r="R6580" s="7">
        <v>42.599999999999994</v>
      </c>
      <c r="S6580" s="7" t="s">
        <v>11928</v>
      </c>
      <c r="BI6580"/>
      <c r="BJ6580"/>
    </row>
    <row r="6581" spans="2:62" x14ac:dyDescent="0.4">
      <c r="B6581" s="1">
        <v>28802</v>
      </c>
      <c r="C6581" s="6" t="s">
        <v>30</v>
      </c>
      <c r="D6581" s="6" t="s">
        <v>8</v>
      </c>
      <c r="E6581" s="6" t="s">
        <v>8482</v>
      </c>
      <c r="F6581" s="6" t="s">
        <v>9030</v>
      </c>
      <c r="G6581" s="6" t="s">
        <v>9299</v>
      </c>
      <c r="H6581" s="6" t="s">
        <v>9360</v>
      </c>
      <c r="I6581" s="6" t="s">
        <v>9419</v>
      </c>
      <c r="J6581" s="6" t="s">
        <v>5</v>
      </c>
      <c r="K6581" s="7">
        <v>2.67</v>
      </c>
      <c r="L6581" s="7">
        <f>IFERROR(VLOOKUP(SiscoTable[[#This Row],[Código]],Hoja2!A:B,2,0)*SiscoTable[[#This Row],[Provta(Uns)]],0)</f>
        <v>39.783000000000001</v>
      </c>
      <c r="M6581" s="7">
        <v>0</v>
      </c>
      <c r="N6581" s="7">
        <v>7</v>
      </c>
      <c r="O6581" s="7">
        <f>IFERROR(VLOOKUP(SiscoTable[[#This Row],[Código]],Hoja2!A:B,2,0)*SiscoTable[[#This Row],[Stock_actual]],0)</f>
        <v>104.3</v>
      </c>
      <c r="P6581" s="6" t="s">
        <v>592</v>
      </c>
      <c r="Q6581" s="7">
        <v>3</v>
      </c>
      <c r="R6581" s="7">
        <v>0</v>
      </c>
      <c r="S6581" s="7" t="s">
        <v>11926</v>
      </c>
      <c r="BI6581"/>
      <c r="BJ6581"/>
    </row>
    <row r="6582" spans="2:62" x14ac:dyDescent="0.4">
      <c r="B6582" s="1">
        <v>28803</v>
      </c>
      <c r="C6582" s="6" t="s">
        <v>8</v>
      </c>
      <c r="D6582" s="6" t="s">
        <v>8</v>
      </c>
      <c r="E6582" s="6" t="s">
        <v>3268</v>
      </c>
      <c r="F6582" s="6" t="s">
        <v>3269</v>
      </c>
      <c r="G6582" s="6" t="s">
        <v>3270</v>
      </c>
      <c r="H6582" s="6" t="s">
        <v>3371</v>
      </c>
      <c r="I6582" s="6" t="s">
        <v>3370</v>
      </c>
      <c r="J6582" s="6" t="s">
        <v>5</v>
      </c>
      <c r="K6582" s="7">
        <v>0</v>
      </c>
      <c r="L6582" s="7">
        <f>IFERROR(VLOOKUP(SiscoTable[[#This Row],[Código]],Hoja2!A:B,2,0)*SiscoTable[[#This Row],[Provta(Uns)]],0)</f>
        <v>0</v>
      </c>
      <c r="M6582" s="7">
        <v>0</v>
      </c>
      <c r="N6582" s="7">
        <v>0</v>
      </c>
      <c r="O6582" s="7">
        <f>IFERROR(VLOOKUP(SiscoTable[[#This Row],[Código]],Hoja2!A:B,2,0)*SiscoTable[[#This Row],[Stock_actual]],0)</f>
        <v>0</v>
      </c>
      <c r="P6582" s="6" t="s">
        <v>7</v>
      </c>
      <c r="Q6582" s="7">
        <v>0</v>
      </c>
      <c r="R6582" s="7">
        <v>0</v>
      </c>
      <c r="S6582" s="7" t="s">
        <v>11927</v>
      </c>
      <c r="BI6582"/>
      <c r="BJ6582"/>
    </row>
    <row r="6583" spans="2:62" x14ac:dyDescent="0.4">
      <c r="B6583" s="1">
        <v>28804</v>
      </c>
      <c r="C6583" s="6" t="s">
        <v>8</v>
      </c>
      <c r="D6583" s="6" t="s">
        <v>8</v>
      </c>
      <c r="E6583" s="6" t="s">
        <v>8482</v>
      </c>
      <c r="F6583" s="6" t="s">
        <v>8483</v>
      </c>
      <c r="G6583" s="6" t="s">
        <v>2312</v>
      </c>
      <c r="H6583" s="6" t="s">
        <v>1899</v>
      </c>
      <c r="I6583" s="6" t="s">
        <v>8532</v>
      </c>
      <c r="J6583" s="6" t="s">
        <v>5</v>
      </c>
      <c r="K6583" s="7">
        <v>0.17</v>
      </c>
      <c r="L6583" s="7">
        <f>IFERROR(VLOOKUP(SiscoTable[[#This Row],[Código]],Hoja2!A:B,2,0)*SiscoTable[[#This Row],[Provta(Uns)]],0)</f>
        <v>1.53</v>
      </c>
      <c r="M6583" s="7">
        <v>24</v>
      </c>
      <c r="N6583" s="7">
        <v>0</v>
      </c>
      <c r="O6583" s="7">
        <f>IFERROR(VLOOKUP(SiscoTable[[#This Row],[Código]],Hoja2!A:B,2,0)*SiscoTable[[#This Row],[Stock_actual]],0)</f>
        <v>0</v>
      </c>
      <c r="P6583" s="6" t="s">
        <v>7</v>
      </c>
      <c r="Q6583" s="7">
        <v>0</v>
      </c>
      <c r="R6583" s="7">
        <v>0</v>
      </c>
      <c r="S6583" s="7" t="s">
        <v>11925</v>
      </c>
      <c r="BI6583"/>
      <c r="BJ6583"/>
    </row>
    <row r="6584" spans="2:62" x14ac:dyDescent="0.4">
      <c r="B6584" s="1">
        <v>28805</v>
      </c>
      <c r="C6584" s="6" t="s">
        <v>30</v>
      </c>
      <c r="D6584" s="6" t="s">
        <v>8</v>
      </c>
      <c r="E6584" s="6" t="s">
        <v>8482</v>
      </c>
      <c r="F6584" s="6" t="s">
        <v>8641</v>
      </c>
      <c r="G6584" s="6" t="s">
        <v>8936</v>
      </c>
      <c r="H6584" s="6" t="s">
        <v>8760</v>
      </c>
      <c r="I6584" s="6" t="s">
        <v>8947</v>
      </c>
      <c r="J6584" s="6" t="s">
        <v>5</v>
      </c>
      <c r="K6584" s="7">
        <v>1.67</v>
      </c>
      <c r="L6584" s="7">
        <f>IFERROR(VLOOKUP(SiscoTable[[#This Row],[Código]],Hoja2!A:B,2,0)*SiscoTable[[#This Row],[Provta(Uns)]],0)</f>
        <v>41.582999999999998</v>
      </c>
      <c r="M6584" s="7">
        <v>0</v>
      </c>
      <c r="N6584" s="7">
        <v>12</v>
      </c>
      <c r="O6584" s="7">
        <f>IFERROR(VLOOKUP(SiscoTable[[#This Row],[Código]],Hoja2!A:B,2,0)*SiscoTable[[#This Row],[Stock_actual]],0)</f>
        <v>298.79999999999995</v>
      </c>
      <c r="P6584" s="6" t="s">
        <v>5100</v>
      </c>
      <c r="Q6584" s="7">
        <v>2</v>
      </c>
      <c r="R6584" s="7">
        <v>0</v>
      </c>
      <c r="S6584" s="7" t="s">
        <v>11926</v>
      </c>
      <c r="BI6584"/>
      <c r="BJ6584"/>
    </row>
    <row r="6585" spans="2:62" x14ac:dyDescent="0.4">
      <c r="B6585" s="1">
        <v>28806</v>
      </c>
      <c r="C6585" s="6" t="s">
        <v>8</v>
      </c>
      <c r="D6585" s="6" t="s">
        <v>30</v>
      </c>
      <c r="E6585" s="6" t="s">
        <v>8482</v>
      </c>
      <c r="F6585" s="6" t="s">
        <v>9030</v>
      </c>
      <c r="G6585" s="6" t="s">
        <v>9112</v>
      </c>
      <c r="H6585" s="6" t="s">
        <v>9114</v>
      </c>
      <c r="I6585" s="6" t="s">
        <v>9165</v>
      </c>
      <c r="J6585" s="6" t="s">
        <v>5</v>
      </c>
      <c r="K6585" s="7">
        <v>13.5</v>
      </c>
      <c r="L6585" s="7">
        <f>IFERROR(VLOOKUP(SiscoTable[[#This Row],[Código]],Hoja2!A:B,2,0)*SiscoTable[[#This Row],[Provta(Uns)]],0)</f>
        <v>33.75</v>
      </c>
      <c r="M6585" s="7">
        <v>0</v>
      </c>
      <c r="N6585" s="7">
        <v>61</v>
      </c>
      <c r="O6585" s="7">
        <f>IFERROR(VLOOKUP(SiscoTable[[#This Row],[Código]],Hoja2!A:B,2,0)*SiscoTable[[#This Row],[Stock_actual]],0)</f>
        <v>152.5</v>
      </c>
      <c r="P6585" s="6" t="s">
        <v>7224</v>
      </c>
      <c r="Q6585" s="7">
        <v>15</v>
      </c>
      <c r="R6585" s="7">
        <v>0</v>
      </c>
      <c r="S6585" s="7" t="s">
        <v>11926</v>
      </c>
      <c r="BI6585"/>
      <c r="BJ6585"/>
    </row>
    <row r="6586" spans="2:62" x14ac:dyDescent="0.4">
      <c r="B6586" s="1">
        <v>28807</v>
      </c>
      <c r="C6586" s="6" t="s">
        <v>30</v>
      </c>
      <c r="D6586" s="6" t="s">
        <v>25</v>
      </c>
      <c r="E6586" s="6" t="s">
        <v>8482</v>
      </c>
      <c r="F6586" s="6" t="s">
        <v>9030</v>
      </c>
      <c r="G6586" s="6" t="s">
        <v>9969</v>
      </c>
      <c r="H6586" s="6" t="s">
        <v>8660</v>
      </c>
      <c r="I6586" s="6" t="s">
        <v>9974</v>
      </c>
      <c r="J6586" s="6" t="s">
        <v>5</v>
      </c>
      <c r="K6586" s="7">
        <v>0</v>
      </c>
      <c r="L6586" s="7">
        <f>IFERROR(VLOOKUP(SiscoTable[[#This Row],[Código]],Hoja2!A:B,2,0)*SiscoTable[[#This Row],[Provta(Uns)]],0)</f>
        <v>0</v>
      </c>
      <c r="M6586" s="7">
        <v>0</v>
      </c>
      <c r="N6586" s="7">
        <v>0</v>
      </c>
      <c r="O6586" s="7">
        <f>IFERROR(VLOOKUP(SiscoTable[[#This Row],[Código]],Hoja2!A:B,2,0)*SiscoTable[[#This Row],[Stock_actual]],0)</f>
        <v>0</v>
      </c>
      <c r="P6586" s="6" t="s">
        <v>7</v>
      </c>
      <c r="Q6586" s="7">
        <v>0</v>
      </c>
      <c r="R6586" s="7">
        <v>0</v>
      </c>
      <c r="S6586" s="7" t="s">
        <v>11926</v>
      </c>
      <c r="BI6586"/>
      <c r="BJ6586"/>
    </row>
    <row r="6587" spans="2:62" x14ac:dyDescent="0.4">
      <c r="B6587" s="1">
        <v>28808</v>
      </c>
      <c r="C6587" s="6" t="s">
        <v>30</v>
      </c>
      <c r="D6587" s="6" t="s">
        <v>25</v>
      </c>
      <c r="E6587" s="6" t="s">
        <v>8482</v>
      </c>
      <c r="F6587" s="6" t="s">
        <v>1736</v>
      </c>
      <c r="G6587" s="6" t="s">
        <v>10324</v>
      </c>
      <c r="H6587" s="6" t="s">
        <v>1901</v>
      </c>
      <c r="I6587" s="6" t="s">
        <v>10351</v>
      </c>
      <c r="J6587" s="6" t="s">
        <v>5</v>
      </c>
      <c r="K6587" s="7">
        <v>45</v>
      </c>
      <c r="L6587" s="7">
        <f>IFERROR(VLOOKUP(SiscoTable[[#This Row],[Código]],Hoja2!A:B,2,0)*SiscoTable[[#This Row],[Provta(Uns)]],0)</f>
        <v>54</v>
      </c>
      <c r="M6587" s="7">
        <v>0</v>
      </c>
      <c r="N6587" s="7">
        <v>189</v>
      </c>
      <c r="O6587" s="7">
        <f>IFERROR(VLOOKUP(SiscoTable[[#This Row],[Código]],Hoja2!A:B,2,0)*SiscoTable[[#This Row],[Stock_actual]],0)</f>
        <v>226.79999999999998</v>
      </c>
      <c r="P6587" s="6" t="s">
        <v>6332</v>
      </c>
      <c r="Q6587" s="7">
        <v>50</v>
      </c>
      <c r="R6587" s="7">
        <v>0</v>
      </c>
      <c r="S6587" s="7" t="s">
        <v>11926</v>
      </c>
      <c r="BI6587"/>
      <c r="BJ6587"/>
    </row>
    <row r="6588" spans="2:62" x14ac:dyDescent="0.4">
      <c r="B6588" s="1">
        <v>28809</v>
      </c>
      <c r="C6588" s="6" t="s">
        <v>30</v>
      </c>
      <c r="D6588" s="6" t="s">
        <v>8</v>
      </c>
      <c r="E6588" s="6" t="s">
        <v>1734</v>
      </c>
      <c r="F6588" s="6" t="s">
        <v>2566</v>
      </c>
      <c r="G6588" s="6" t="s">
        <v>2567</v>
      </c>
      <c r="H6588" s="6" t="s">
        <v>4</v>
      </c>
      <c r="I6588" s="6" t="s">
        <v>2571</v>
      </c>
      <c r="J6588" s="6" t="s">
        <v>5</v>
      </c>
      <c r="K6588" s="7">
        <v>0.5</v>
      </c>
      <c r="L6588" s="7">
        <f>IFERROR(VLOOKUP(SiscoTable[[#This Row],[Código]],Hoja2!A:B,2,0)*SiscoTable[[#This Row],[Provta(Uns)]],0)</f>
        <v>4.95</v>
      </c>
      <c r="M6588" s="7">
        <v>0</v>
      </c>
      <c r="N6588" s="7">
        <v>189</v>
      </c>
      <c r="O6588" s="7">
        <f>IFERROR(VLOOKUP(SiscoTable[[#This Row],[Código]],Hoja2!A:B,2,0)*SiscoTable[[#This Row],[Stock_actual]],0)</f>
        <v>1871.1000000000001</v>
      </c>
      <c r="P6588" s="6" t="s">
        <v>2572</v>
      </c>
      <c r="Q6588" s="7">
        <v>1</v>
      </c>
      <c r="R6588" s="7">
        <v>0</v>
      </c>
      <c r="S6588" s="7" t="s">
        <v>11925</v>
      </c>
      <c r="BI6588"/>
      <c r="BJ6588"/>
    </row>
    <row r="6589" spans="2:62" x14ac:dyDescent="0.4">
      <c r="B6589" s="1">
        <v>28810</v>
      </c>
      <c r="C6589" s="6" t="s">
        <v>30</v>
      </c>
      <c r="D6589" s="6" t="s">
        <v>8</v>
      </c>
      <c r="E6589" s="6" t="s">
        <v>1734</v>
      </c>
      <c r="F6589" s="6" t="s">
        <v>2566</v>
      </c>
      <c r="G6589" s="6" t="s">
        <v>2567</v>
      </c>
      <c r="H6589" s="6" t="s">
        <v>4</v>
      </c>
      <c r="I6589" s="6" t="s">
        <v>2570</v>
      </c>
      <c r="J6589" s="6" t="s">
        <v>5</v>
      </c>
      <c r="K6589" s="7">
        <v>0.17</v>
      </c>
      <c r="L6589" s="7">
        <f>IFERROR(VLOOKUP(SiscoTable[[#This Row],[Código]],Hoja2!A:B,2,0)*SiscoTable[[#This Row],[Provta(Uns)]],0)</f>
        <v>5.4740000000000011</v>
      </c>
      <c r="M6589" s="7">
        <v>0</v>
      </c>
      <c r="N6589" s="7">
        <v>0</v>
      </c>
      <c r="O6589" s="7">
        <f>IFERROR(VLOOKUP(SiscoTable[[#This Row],[Código]],Hoja2!A:B,2,0)*SiscoTable[[#This Row],[Stock_actual]],0)</f>
        <v>0</v>
      </c>
      <c r="P6589" s="6" t="s">
        <v>7</v>
      </c>
      <c r="Q6589" s="7">
        <v>0</v>
      </c>
      <c r="R6589" s="7">
        <v>0</v>
      </c>
      <c r="S6589" s="7" t="s">
        <v>11925</v>
      </c>
      <c r="BI6589"/>
      <c r="BJ6589"/>
    </row>
    <row r="6590" spans="2:62" x14ac:dyDescent="0.4">
      <c r="B6590" s="1">
        <v>28811</v>
      </c>
      <c r="C6590" s="6" t="s">
        <v>30</v>
      </c>
      <c r="D6590" s="6" t="s">
        <v>8</v>
      </c>
      <c r="E6590" s="6" t="s">
        <v>1734</v>
      </c>
      <c r="F6590" s="6" t="s">
        <v>2566</v>
      </c>
      <c r="G6590" s="6" t="s">
        <v>2567</v>
      </c>
      <c r="H6590" s="6" t="s">
        <v>4</v>
      </c>
      <c r="I6590" s="6" t="s">
        <v>2569</v>
      </c>
      <c r="J6590" s="6" t="s">
        <v>5</v>
      </c>
      <c r="K6590" s="7">
        <v>0</v>
      </c>
      <c r="L6590" s="7">
        <f>IFERROR(VLOOKUP(SiscoTable[[#This Row],[Código]],Hoja2!A:B,2,0)*SiscoTable[[#This Row],[Provta(Uns)]],0)</f>
        <v>0</v>
      </c>
      <c r="M6590" s="7">
        <v>0</v>
      </c>
      <c r="N6590" s="7">
        <v>0</v>
      </c>
      <c r="O6590" s="7">
        <f>IFERROR(VLOOKUP(SiscoTable[[#This Row],[Código]],Hoja2!A:B,2,0)*SiscoTable[[#This Row],[Stock_actual]],0)</f>
        <v>0</v>
      </c>
      <c r="P6590" s="6" t="s">
        <v>7</v>
      </c>
      <c r="Q6590" s="7">
        <v>0</v>
      </c>
      <c r="R6590" s="7">
        <v>0</v>
      </c>
      <c r="S6590" s="7" t="s">
        <v>11925</v>
      </c>
      <c r="BI6590"/>
      <c r="BJ6590"/>
    </row>
    <row r="6591" spans="2:62" x14ac:dyDescent="0.4">
      <c r="B6591" s="1">
        <v>28812</v>
      </c>
      <c r="C6591" s="6" t="s">
        <v>8</v>
      </c>
      <c r="D6591" s="6" t="s">
        <v>8</v>
      </c>
      <c r="E6591" s="6" t="s">
        <v>3268</v>
      </c>
      <c r="F6591" s="6" t="s">
        <v>3269</v>
      </c>
      <c r="G6591" s="6" t="s">
        <v>3270</v>
      </c>
      <c r="H6591" s="6" t="s">
        <v>3333</v>
      </c>
      <c r="I6591" s="6" t="s">
        <v>3372</v>
      </c>
      <c r="J6591" s="6" t="s">
        <v>5</v>
      </c>
      <c r="K6591" s="7">
        <v>0</v>
      </c>
      <c r="L6591" s="7">
        <f>IFERROR(VLOOKUP(SiscoTable[[#This Row],[Código]],Hoja2!A:B,2,0)*SiscoTable[[#This Row],[Provta(Uns)]],0)</f>
        <v>0</v>
      </c>
      <c r="M6591" s="7">
        <v>0</v>
      </c>
      <c r="N6591" s="7">
        <v>0</v>
      </c>
      <c r="O6591" s="7">
        <f>IFERROR(VLOOKUP(SiscoTable[[#This Row],[Código]],Hoja2!A:B,2,0)*SiscoTable[[#This Row],[Stock_actual]],0)</f>
        <v>0</v>
      </c>
      <c r="P6591" s="6" t="s">
        <v>7</v>
      </c>
      <c r="Q6591" s="7">
        <v>0</v>
      </c>
      <c r="R6591" s="7">
        <v>0</v>
      </c>
      <c r="S6591" s="7" t="s">
        <v>11927</v>
      </c>
      <c r="BI6591"/>
      <c r="BJ6591"/>
    </row>
    <row r="6592" spans="2:62" x14ac:dyDescent="0.4">
      <c r="B6592" s="1">
        <v>28813</v>
      </c>
      <c r="C6592" s="6" t="s">
        <v>8</v>
      </c>
      <c r="D6592" s="6" t="s">
        <v>30</v>
      </c>
      <c r="E6592" s="6" t="s">
        <v>3268</v>
      </c>
      <c r="F6592" s="6" t="s">
        <v>3269</v>
      </c>
      <c r="G6592" s="6" t="s">
        <v>4996</v>
      </c>
      <c r="H6592" s="6" t="s">
        <v>5019</v>
      </c>
      <c r="I6592" s="6" t="s">
        <v>5153</v>
      </c>
      <c r="J6592" s="6" t="s">
        <v>5</v>
      </c>
      <c r="K6592" s="7">
        <v>10.83</v>
      </c>
      <c r="L6592" s="7">
        <f>IFERROR(VLOOKUP(SiscoTable[[#This Row],[Código]],Hoja2!A:B,2,0)*SiscoTable[[#This Row],[Provta(Uns)]],0)</f>
        <v>45.486000000000004</v>
      </c>
      <c r="M6592" s="7">
        <v>12</v>
      </c>
      <c r="N6592" s="7">
        <v>11</v>
      </c>
      <c r="O6592" s="7">
        <f>IFERROR(VLOOKUP(SiscoTable[[#This Row],[Código]],Hoja2!A:B,2,0)*SiscoTable[[#This Row],[Stock_actual]],0)</f>
        <v>46.2</v>
      </c>
      <c r="P6592" s="6" t="s">
        <v>110</v>
      </c>
      <c r="Q6592" s="7">
        <v>12</v>
      </c>
      <c r="R6592" s="7">
        <v>9.759999999999998</v>
      </c>
      <c r="S6592" s="7" t="s">
        <v>11928</v>
      </c>
      <c r="BI6592"/>
      <c r="BJ6592"/>
    </row>
    <row r="6593" spans="2:62" x14ac:dyDescent="0.4">
      <c r="B6593" s="1">
        <v>28814</v>
      </c>
      <c r="C6593" s="6" t="s">
        <v>8</v>
      </c>
      <c r="D6593" s="6" t="s">
        <v>8</v>
      </c>
      <c r="E6593" s="6" t="s">
        <v>8482</v>
      </c>
      <c r="F6593" s="6" t="s">
        <v>10720</v>
      </c>
      <c r="G6593" s="6" t="s">
        <v>11105</v>
      </c>
      <c r="H6593" s="6" t="s">
        <v>11135</v>
      </c>
      <c r="I6593" s="6" t="s">
        <v>11257</v>
      </c>
      <c r="J6593" s="6" t="s">
        <v>5</v>
      </c>
      <c r="K6593" s="7">
        <v>0.17</v>
      </c>
      <c r="L6593" s="7">
        <f>IFERROR(VLOOKUP(SiscoTable[[#This Row],[Código]],Hoja2!A:B,2,0)*SiscoTable[[#This Row],[Provta(Uns)]],0)</f>
        <v>15.623000000000003</v>
      </c>
      <c r="M6593" s="7">
        <v>0</v>
      </c>
      <c r="N6593" s="7">
        <v>4</v>
      </c>
      <c r="O6593" s="7">
        <f>IFERROR(VLOOKUP(SiscoTable[[#This Row],[Código]],Hoja2!A:B,2,0)*SiscoTable[[#This Row],[Stock_actual]],0)</f>
        <v>367.6</v>
      </c>
      <c r="P6593" s="6" t="s">
        <v>1949</v>
      </c>
      <c r="Q6593" s="7">
        <v>0</v>
      </c>
      <c r="R6593" s="7">
        <v>0</v>
      </c>
      <c r="S6593" s="7" t="s">
        <v>11926</v>
      </c>
      <c r="BI6593"/>
      <c r="BJ6593"/>
    </row>
    <row r="6594" spans="2:62" x14ac:dyDescent="0.4">
      <c r="B6594" s="1">
        <v>28815</v>
      </c>
      <c r="C6594" s="6" t="s">
        <v>25</v>
      </c>
      <c r="D6594" s="6" t="s">
        <v>8</v>
      </c>
      <c r="E6594" s="6" t="s">
        <v>8482</v>
      </c>
      <c r="F6594" s="6" t="s">
        <v>10720</v>
      </c>
      <c r="G6594" s="6" t="s">
        <v>11105</v>
      </c>
      <c r="H6594" s="6" t="s">
        <v>11135</v>
      </c>
      <c r="I6594" s="6" t="s">
        <v>11154</v>
      </c>
      <c r="J6594" s="6" t="s">
        <v>5</v>
      </c>
      <c r="K6594" s="7">
        <v>2.83</v>
      </c>
      <c r="L6594" s="7">
        <f>IFERROR(VLOOKUP(SiscoTable[[#This Row],[Código]],Hoja2!A:B,2,0)*SiscoTable[[#This Row],[Provta(Uns)]],0)</f>
        <v>136.68899999999999</v>
      </c>
      <c r="M6594" s="7">
        <v>0</v>
      </c>
      <c r="N6594" s="7">
        <v>10</v>
      </c>
      <c r="O6594" s="7">
        <f>IFERROR(VLOOKUP(SiscoTable[[#This Row],[Código]],Hoja2!A:B,2,0)*SiscoTable[[#This Row],[Stock_actual]],0)</f>
        <v>483</v>
      </c>
      <c r="P6594" s="6" t="s">
        <v>3837</v>
      </c>
      <c r="Q6594" s="7">
        <v>3</v>
      </c>
      <c r="R6594" s="7">
        <v>0</v>
      </c>
      <c r="S6594" s="7" t="s">
        <v>11926</v>
      </c>
      <c r="BI6594"/>
      <c r="BJ6594"/>
    </row>
    <row r="6595" spans="2:62" x14ac:dyDescent="0.4">
      <c r="B6595" s="1">
        <v>28817</v>
      </c>
      <c r="C6595" s="6" t="s">
        <v>8</v>
      </c>
      <c r="D6595" s="6" t="s">
        <v>30</v>
      </c>
      <c r="E6595" s="6" t="s">
        <v>8482</v>
      </c>
      <c r="F6595" s="6" t="s">
        <v>10720</v>
      </c>
      <c r="G6595" s="6" t="s">
        <v>11282</v>
      </c>
      <c r="H6595" s="6" t="s">
        <v>11276</v>
      </c>
      <c r="I6595" s="6" t="s">
        <v>11319</v>
      </c>
      <c r="J6595" s="6" t="s">
        <v>5</v>
      </c>
      <c r="K6595" s="7">
        <v>3.33</v>
      </c>
      <c r="L6595" s="7">
        <f>IFERROR(VLOOKUP(SiscoTable[[#This Row],[Código]],Hoja2!A:B,2,0)*SiscoTable[[#This Row],[Provta(Uns)]],0)</f>
        <v>7.6589999999999998</v>
      </c>
      <c r="M6595" s="7">
        <v>0</v>
      </c>
      <c r="N6595" s="7">
        <v>95</v>
      </c>
      <c r="O6595" s="7">
        <f>IFERROR(VLOOKUP(SiscoTable[[#This Row],[Código]],Hoja2!A:B,2,0)*SiscoTable[[#This Row],[Stock_actual]],0)</f>
        <v>218.49999999999997</v>
      </c>
      <c r="P6595" s="6" t="s">
        <v>11320</v>
      </c>
      <c r="Q6595" s="7">
        <v>4</v>
      </c>
      <c r="R6595" s="7">
        <v>0</v>
      </c>
      <c r="S6595" s="7" t="s">
        <v>11926</v>
      </c>
      <c r="BI6595"/>
      <c r="BJ6595"/>
    </row>
    <row r="6596" spans="2:62" x14ac:dyDescent="0.4">
      <c r="B6596" s="1">
        <v>28818</v>
      </c>
      <c r="C6596" s="6" t="s">
        <v>8</v>
      </c>
      <c r="D6596" s="6" t="s">
        <v>8</v>
      </c>
      <c r="E6596" s="6" t="s">
        <v>8482</v>
      </c>
      <c r="F6596" s="6" t="s">
        <v>9030</v>
      </c>
      <c r="G6596" s="6" t="s">
        <v>10162</v>
      </c>
      <c r="H6596" s="6" t="s">
        <v>9035</v>
      </c>
      <c r="I6596" s="6" t="s">
        <v>10164</v>
      </c>
      <c r="J6596" s="6" t="s">
        <v>5</v>
      </c>
      <c r="K6596" s="7">
        <v>0.17</v>
      </c>
      <c r="L6596" s="7">
        <f>IFERROR(VLOOKUP(SiscoTable[[#This Row],[Código]],Hoja2!A:B,2,0)*SiscoTable[[#This Row],[Provta(Uns)]],0)</f>
        <v>3.7060000000000004</v>
      </c>
      <c r="M6596" s="7">
        <v>0</v>
      </c>
      <c r="N6596" s="7">
        <v>2</v>
      </c>
      <c r="O6596" s="7">
        <f>IFERROR(VLOOKUP(SiscoTable[[#This Row],[Código]],Hoja2!A:B,2,0)*SiscoTable[[#This Row],[Stock_actual]],0)</f>
        <v>43.6</v>
      </c>
      <c r="P6596" s="6" t="s">
        <v>722</v>
      </c>
      <c r="Q6596" s="7">
        <v>0</v>
      </c>
      <c r="R6596" s="7">
        <v>0</v>
      </c>
      <c r="S6596" s="7" t="s">
        <v>11926</v>
      </c>
      <c r="BI6596"/>
      <c r="BJ6596"/>
    </row>
    <row r="6597" spans="2:62" x14ac:dyDescent="0.4">
      <c r="B6597" s="1">
        <v>28819</v>
      </c>
      <c r="C6597" s="6" t="s">
        <v>8</v>
      </c>
      <c r="D6597" s="6" t="s">
        <v>8</v>
      </c>
      <c r="E6597" s="6" t="s">
        <v>8482</v>
      </c>
      <c r="F6597" s="6" t="s">
        <v>9030</v>
      </c>
      <c r="G6597" s="6" t="s">
        <v>9184</v>
      </c>
      <c r="H6597" s="6" t="s">
        <v>7237</v>
      </c>
      <c r="I6597" s="6" t="s">
        <v>9251</v>
      </c>
      <c r="J6597" s="6" t="s">
        <v>5</v>
      </c>
      <c r="K6597" s="7">
        <v>0</v>
      </c>
      <c r="L6597" s="7">
        <f>IFERROR(VLOOKUP(SiscoTable[[#This Row],[Código]],Hoja2!A:B,2,0)*SiscoTable[[#This Row],[Provta(Uns)]],0)</f>
        <v>0</v>
      </c>
      <c r="M6597" s="7">
        <v>0</v>
      </c>
      <c r="N6597" s="7">
        <v>0</v>
      </c>
      <c r="O6597" s="7">
        <f>IFERROR(VLOOKUP(SiscoTable[[#This Row],[Código]],Hoja2!A:B,2,0)*SiscoTable[[#This Row],[Stock_actual]],0)</f>
        <v>0</v>
      </c>
      <c r="P6597" s="6" t="s">
        <v>7</v>
      </c>
      <c r="Q6597" s="7">
        <v>0</v>
      </c>
      <c r="R6597" s="7">
        <v>0</v>
      </c>
      <c r="S6597" s="7" t="s">
        <v>11926</v>
      </c>
      <c r="BI6597"/>
      <c r="BJ6597"/>
    </row>
    <row r="6598" spans="2:62" x14ac:dyDescent="0.4">
      <c r="B6598" s="1">
        <v>28820</v>
      </c>
      <c r="C6598" s="6" t="s">
        <v>25</v>
      </c>
      <c r="D6598" s="6" t="s">
        <v>30</v>
      </c>
      <c r="E6598" s="6" t="s">
        <v>8482</v>
      </c>
      <c r="F6598" s="6" t="s">
        <v>10720</v>
      </c>
      <c r="G6598" s="6" t="s">
        <v>11105</v>
      </c>
      <c r="H6598" s="6" t="s">
        <v>9042</v>
      </c>
      <c r="I6598" s="6" t="s">
        <v>11155</v>
      </c>
      <c r="J6598" s="6" t="s">
        <v>5</v>
      </c>
      <c r="K6598" s="7">
        <v>24.33</v>
      </c>
      <c r="L6598" s="7">
        <f>IFERROR(VLOOKUP(SiscoTable[[#This Row],[Código]],Hoja2!A:B,2,0)*SiscoTable[[#This Row],[Provta(Uns)]],0)</f>
        <v>238.434</v>
      </c>
      <c r="M6598" s="7">
        <v>0</v>
      </c>
      <c r="N6598" s="7">
        <v>43</v>
      </c>
      <c r="O6598" s="7">
        <f>IFERROR(VLOOKUP(SiscoTable[[#This Row],[Código]],Hoja2!A:B,2,0)*SiscoTable[[#This Row],[Stock_actual]],0)</f>
        <v>421.40000000000003</v>
      </c>
      <c r="P6598" s="6" t="s">
        <v>512</v>
      </c>
      <c r="Q6598" s="7">
        <v>27</v>
      </c>
      <c r="R6598" s="7">
        <v>0</v>
      </c>
      <c r="S6598" s="7" t="s">
        <v>11926</v>
      </c>
      <c r="BI6598"/>
      <c r="BJ6598"/>
    </row>
    <row r="6599" spans="2:62" x14ac:dyDescent="0.4">
      <c r="B6599" s="1">
        <v>28821</v>
      </c>
      <c r="C6599" s="6" t="s">
        <v>30</v>
      </c>
      <c r="D6599" s="6" t="s">
        <v>30</v>
      </c>
      <c r="E6599" s="6" t="s">
        <v>8482</v>
      </c>
      <c r="F6599" s="6" t="s">
        <v>10720</v>
      </c>
      <c r="G6599" s="6" t="s">
        <v>11105</v>
      </c>
      <c r="H6599" s="6" t="s">
        <v>9042</v>
      </c>
      <c r="I6599" s="6" t="s">
        <v>11191</v>
      </c>
      <c r="J6599" s="6" t="s">
        <v>5</v>
      </c>
      <c r="K6599" s="7">
        <v>9.33</v>
      </c>
      <c r="L6599" s="7">
        <f>IFERROR(VLOOKUP(SiscoTable[[#This Row],[Código]],Hoja2!A:B,2,0)*SiscoTable[[#This Row],[Provta(Uns)]],0)</f>
        <v>80.238</v>
      </c>
      <c r="M6599" s="7">
        <v>40</v>
      </c>
      <c r="N6599" s="7">
        <v>2</v>
      </c>
      <c r="O6599" s="7">
        <f>IFERROR(VLOOKUP(SiscoTable[[#This Row],[Código]],Hoja2!A:B,2,0)*SiscoTable[[#This Row],[Stock_actual]],0)</f>
        <v>17.2</v>
      </c>
      <c r="P6599" s="6" t="s">
        <v>27</v>
      </c>
      <c r="Q6599" s="7">
        <v>10</v>
      </c>
      <c r="R6599" s="7">
        <v>0</v>
      </c>
      <c r="S6599" s="7" t="s">
        <v>11926</v>
      </c>
      <c r="BI6599"/>
      <c r="BJ6599"/>
    </row>
    <row r="6600" spans="2:62" x14ac:dyDescent="0.4">
      <c r="B6600" s="1">
        <v>28822</v>
      </c>
      <c r="C6600" s="6" t="s">
        <v>30</v>
      </c>
      <c r="D6600" s="6" t="s">
        <v>8</v>
      </c>
      <c r="E6600" s="6" t="s">
        <v>8482</v>
      </c>
      <c r="F6600" s="6" t="s">
        <v>10720</v>
      </c>
      <c r="G6600" s="6" t="s">
        <v>11105</v>
      </c>
      <c r="H6600" s="6" t="s">
        <v>9042</v>
      </c>
      <c r="I6600" s="6" t="s">
        <v>11192</v>
      </c>
      <c r="J6600" s="6" t="s">
        <v>5</v>
      </c>
      <c r="K6600" s="7">
        <v>1</v>
      </c>
      <c r="L6600" s="7">
        <f>IFERROR(VLOOKUP(SiscoTable[[#This Row],[Código]],Hoja2!A:B,2,0)*SiscoTable[[#This Row],[Provta(Uns)]],0)</f>
        <v>89.9</v>
      </c>
      <c r="M6600" s="7">
        <v>0</v>
      </c>
      <c r="N6600" s="7">
        <v>8</v>
      </c>
      <c r="O6600" s="7">
        <f>IFERROR(VLOOKUP(SiscoTable[[#This Row],[Código]],Hoja2!A:B,2,0)*SiscoTable[[#This Row],[Stock_actual]],0)</f>
        <v>719.2</v>
      </c>
      <c r="P6600" s="6" t="s">
        <v>1759</v>
      </c>
      <c r="Q6600" s="7">
        <v>1</v>
      </c>
      <c r="R6600" s="7">
        <v>0</v>
      </c>
      <c r="S6600" s="7" t="s">
        <v>11926</v>
      </c>
      <c r="BI6600"/>
      <c r="BJ6600"/>
    </row>
    <row r="6601" spans="2:62" x14ac:dyDescent="0.4">
      <c r="B6601" s="1">
        <v>28823</v>
      </c>
      <c r="C6601" s="6" t="s">
        <v>30</v>
      </c>
      <c r="D6601" s="6" t="s">
        <v>30</v>
      </c>
      <c r="E6601" s="6" t="s">
        <v>8482</v>
      </c>
      <c r="F6601" s="6" t="s">
        <v>10720</v>
      </c>
      <c r="G6601" s="6" t="s">
        <v>11322</v>
      </c>
      <c r="H6601" s="6" t="s">
        <v>11165</v>
      </c>
      <c r="I6601" s="6" t="s">
        <v>11362</v>
      </c>
      <c r="J6601" s="6" t="s">
        <v>5</v>
      </c>
      <c r="K6601" s="7">
        <v>19.829999999999998</v>
      </c>
      <c r="L6601" s="7">
        <f>IFERROR(VLOOKUP(SiscoTable[[#This Row],[Código]],Hoja2!A:B,2,0)*SiscoTable[[#This Row],[Provta(Uns)]],0)</f>
        <v>136.827</v>
      </c>
      <c r="M6601" s="7">
        <v>60</v>
      </c>
      <c r="N6601" s="7">
        <v>1</v>
      </c>
      <c r="O6601" s="7">
        <f>IFERROR(VLOOKUP(SiscoTable[[#This Row],[Código]],Hoja2!A:B,2,0)*SiscoTable[[#This Row],[Stock_actual]],0)</f>
        <v>6.9</v>
      </c>
      <c r="P6601" s="6" t="s">
        <v>80</v>
      </c>
      <c r="Q6601" s="7">
        <v>22</v>
      </c>
      <c r="R6601" s="7">
        <v>0</v>
      </c>
      <c r="S6601" s="7" t="s">
        <v>11926</v>
      </c>
      <c r="BI6601"/>
      <c r="BJ6601"/>
    </row>
    <row r="6602" spans="2:62" x14ac:dyDescent="0.4">
      <c r="B6602" s="1">
        <v>28824</v>
      </c>
      <c r="C6602" s="6" t="s">
        <v>8</v>
      </c>
      <c r="D6602" s="6" t="s">
        <v>8</v>
      </c>
      <c r="E6602" s="6" t="s">
        <v>8482</v>
      </c>
      <c r="F6602" s="6" t="s">
        <v>10720</v>
      </c>
      <c r="G6602" s="6" t="s">
        <v>11322</v>
      </c>
      <c r="H6602" s="6" t="s">
        <v>9042</v>
      </c>
      <c r="I6602" s="6" t="s">
        <v>11408</v>
      </c>
      <c r="J6602" s="6" t="s">
        <v>5</v>
      </c>
      <c r="K6602" s="7">
        <v>0.67</v>
      </c>
      <c r="L6602" s="7">
        <f>IFERROR(VLOOKUP(SiscoTable[[#This Row],[Código]],Hoja2!A:B,2,0)*SiscoTable[[#This Row],[Provta(Uns)]],0)</f>
        <v>0.93799999999999994</v>
      </c>
      <c r="M6602" s="7">
        <v>0</v>
      </c>
      <c r="N6602" s="7">
        <v>20</v>
      </c>
      <c r="O6602" s="7">
        <f>IFERROR(VLOOKUP(SiscoTable[[#This Row],[Código]],Hoja2!A:B,2,0)*SiscoTable[[#This Row],[Stock_actual]],0)</f>
        <v>28</v>
      </c>
      <c r="P6602" s="6" t="s">
        <v>234</v>
      </c>
      <c r="Q6602" s="7">
        <v>1</v>
      </c>
      <c r="R6602" s="7">
        <v>0</v>
      </c>
      <c r="S6602" s="7" t="s">
        <v>11926</v>
      </c>
      <c r="BI6602"/>
      <c r="BJ6602"/>
    </row>
    <row r="6603" spans="2:62" x14ac:dyDescent="0.4">
      <c r="B6603" s="1">
        <v>28825</v>
      </c>
      <c r="C6603" s="6" t="s">
        <v>8</v>
      </c>
      <c r="D6603" s="6" t="s">
        <v>8</v>
      </c>
      <c r="E6603" s="6" t="s">
        <v>8482</v>
      </c>
      <c r="F6603" s="6" t="s">
        <v>10720</v>
      </c>
      <c r="G6603" s="6" t="s">
        <v>11322</v>
      </c>
      <c r="H6603" s="6" t="s">
        <v>9042</v>
      </c>
      <c r="I6603" s="6" t="s">
        <v>11409</v>
      </c>
      <c r="J6603" s="6" t="s">
        <v>5</v>
      </c>
      <c r="K6603" s="7">
        <v>3.67</v>
      </c>
      <c r="L6603" s="7">
        <f>IFERROR(VLOOKUP(SiscoTable[[#This Row],[Código]],Hoja2!A:B,2,0)*SiscoTable[[#This Row],[Provta(Uns)]],0)</f>
        <v>22.754000000000001</v>
      </c>
      <c r="M6603" s="7">
        <v>0</v>
      </c>
      <c r="N6603" s="7">
        <v>14</v>
      </c>
      <c r="O6603" s="7">
        <f>IFERROR(VLOOKUP(SiscoTable[[#This Row],[Código]],Hoja2!A:B,2,0)*SiscoTable[[#This Row],[Stock_actual]],0)</f>
        <v>86.8</v>
      </c>
      <c r="P6603" s="6" t="s">
        <v>1802</v>
      </c>
      <c r="Q6603" s="7">
        <v>4</v>
      </c>
      <c r="R6603" s="7">
        <v>0</v>
      </c>
      <c r="S6603" s="7" t="s">
        <v>11926</v>
      </c>
      <c r="BI6603"/>
      <c r="BJ6603"/>
    </row>
    <row r="6604" spans="2:62" x14ac:dyDescent="0.4">
      <c r="B6604" s="1">
        <v>28826</v>
      </c>
      <c r="C6604" s="6" t="s">
        <v>8</v>
      </c>
      <c r="D6604" s="6" t="s">
        <v>8</v>
      </c>
      <c r="E6604" s="6" t="s">
        <v>8482</v>
      </c>
      <c r="F6604" s="6" t="s">
        <v>10720</v>
      </c>
      <c r="G6604" s="6" t="s">
        <v>11322</v>
      </c>
      <c r="H6604" s="6" t="s">
        <v>9042</v>
      </c>
      <c r="I6604" s="6" t="s">
        <v>11410</v>
      </c>
      <c r="J6604" s="6" t="s">
        <v>5</v>
      </c>
      <c r="K6604" s="7">
        <v>0</v>
      </c>
      <c r="L6604" s="7">
        <f>IFERROR(VLOOKUP(SiscoTable[[#This Row],[Código]],Hoja2!A:B,2,0)*SiscoTable[[#This Row],[Provta(Uns)]],0)</f>
        <v>0</v>
      </c>
      <c r="M6604" s="7">
        <v>0</v>
      </c>
      <c r="N6604" s="7">
        <v>0</v>
      </c>
      <c r="O6604" s="7">
        <f>IFERROR(VLOOKUP(SiscoTable[[#This Row],[Código]],Hoja2!A:B,2,0)*SiscoTable[[#This Row],[Stock_actual]],0)</f>
        <v>0</v>
      </c>
      <c r="P6604" s="6" t="s">
        <v>7</v>
      </c>
      <c r="Q6604" s="7">
        <v>0</v>
      </c>
      <c r="R6604" s="7">
        <v>0</v>
      </c>
      <c r="S6604" s="7" t="s">
        <v>11926</v>
      </c>
      <c r="BI6604"/>
      <c r="BJ6604"/>
    </row>
    <row r="6605" spans="2:62" x14ac:dyDescent="0.4">
      <c r="B6605" s="1">
        <v>28827</v>
      </c>
      <c r="C6605" s="6" t="s">
        <v>8</v>
      </c>
      <c r="D6605" s="6" t="s">
        <v>8</v>
      </c>
      <c r="E6605" s="6" t="s">
        <v>0</v>
      </c>
      <c r="F6605" s="6" t="s">
        <v>73</v>
      </c>
      <c r="G6605" s="6" t="s">
        <v>73</v>
      </c>
      <c r="H6605" s="6" t="s">
        <v>4</v>
      </c>
      <c r="I6605" s="6" t="s">
        <v>139</v>
      </c>
      <c r="J6605" s="6" t="s">
        <v>5</v>
      </c>
      <c r="K6605" s="7">
        <v>0</v>
      </c>
      <c r="L6605" s="7">
        <f>IFERROR(VLOOKUP(SiscoTable[[#This Row],[Código]],Hoja2!A:B,2,0)*SiscoTable[[#This Row],[Provta(Uns)]],0)</f>
        <v>0</v>
      </c>
      <c r="M6605" s="7">
        <v>0</v>
      </c>
      <c r="N6605" s="7">
        <v>1</v>
      </c>
      <c r="O6605" s="7">
        <f>IFERROR(VLOOKUP(SiscoTable[[#This Row],[Código]],Hoja2!A:B,2,0)*SiscoTable[[#This Row],[Stock_actual]],0)</f>
        <v>5</v>
      </c>
      <c r="P6605" s="6" t="s">
        <v>134</v>
      </c>
      <c r="Q6605" s="7">
        <v>0</v>
      </c>
      <c r="R6605" s="7">
        <v>0</v>
      </c>
      <c r="S6605" s="7" t="s">
        <v>11923</v>
      </c>
      <c r="BI6605"/>
      <c r="BJ6605"/>
    </row>
    <row r="6606" spans="2:62" x14ac:dyDescent="0.4">
      <c r="B6606" s="1">
        <v>28828</v>
      </c>
      <c r="C6606" s="6" t="s">
        <v>25</v>
      </c>
      <c r="D6606" s="6" t="s">
        <v>30</v>
      </c>
      <c r="E6606" s="6" t="s">
        <v>0</v>
      </c>
      <c r="F6606" s="6" t="s">
        <v>37</v>
      </c>
      <c r="G6606" s="6" t="s">
        <v>37</v>
      </c>
      <c r="H6606" s="6" t="s">
        <v>4</v>
      </c>
      <c r="I6606" s="6" t="s">
        <v>40</v>
      </c>
      <c r="J6606" s="6" t="s">
        <v>5</v>
      </c>
      <c r="K6606" s="7">
        <v>5</v>
      </c>
      <c r="L6606" s="7">
        <f>IFERROR(VLOOKUP(SiscoTable[[#This Row],[Código]],Hoja2!A:B,2,0)*SiscoTable[[#This Row],[Provta(Uns)]],0)</f>
        <v>124.5</v>
      </c>
      <c r="M6606" s="7">
        <v>0</v>
      </c>
      <c r="N6606" s="7">
        <v>0</v>
      </c>
      <c r="O6606" s="7">
        <f>IFERROR(VLOOKUP(SiscoTable[[#This Row],[Código]],Hoja2!A:B,2,0)*SiscoTable[[#This Row],[Stock_actual]],0)</f>
        <v>0</v>
      </c>
      <c r="P6606" s="6" t="s">
        <v>7</v>
      </c>
      <c r="Q6606" s="7">
        <v>6</v>
      </c>
      <c r="R6606" s="7">
        <v>10.200000000000001</v>
      </c>
      <c r="S6606" s="7" t="s">
        <v>11923</v>
      </c>
      <c r="BI6606"/>
      <c r="BJ6606"/>
    </row>
    <row r="6607" spans="2:62" x14ac:dyDescent="0.4">
      <c r="B6607" s="1">
        <v>28829</v>
      </c>
      <c r="C6607" s="6" t="s">
        <v>8</v>
      </c>
      <c r="D6607" s="6" t="s">
        <v>8</v>
      </c>
      <c r="E6607" s="6" t="s">
        <v>0</v>
      </c>
      <c r="F6607" s="6" t="s">
        <v>37</v>
      </c>
      <c r="G6607" s="6" t="s">
        <v>37</v>
      </c>
      <c r="H6607" s="6" t="s">
        <v>4</v>
      </c>
      <c r="I6607" s="6" t="s">
        <v>50</v>
      </c>
      <c r="J6607" s="6" t="s">
        <v>5</v>
      </c>
      <c r="K6607" s="7">
        <v>0</v>
      </c>
      <c r="L6607" s="7">
        <f>IFERROR(VLOOKUP(SiscoTable[[#This Row],[Código]],Hoja2!A:B,2,0)*SiscoTable[[#This Row],[Provta(Uns)]],0)</f>
        <v>0</v>
      </c>
      <c r="M6607" s="7">
        <v>0</v>
      </c>
      <c r="N6607" s="7">
        <v>0</v>
      </c>
      <c r="O6607" s="7">
        <f>IFERROR(VLOOKUP(SiscoTable[[#This Row],[Código]],Hoja2!A:B,2,0)*SiscoTable[[#This Row],[Stock_actual]],0)</f>
        <v>0</v>
      </c>
      <c r="P6607" s="6" t="s">
        <v>7</v>
      </c>
      <c r="Q6607" s="7">
        <v>0</v>
      </c>
      <c r="R6607" s="7">
        <v>0</v>
      </c>
      <c r="S6607" s="7" t="s">
        <v>11923</v>
      </c>
      <c r="BI6607"/>
      <c r="BJ6607"/>
    </row>
    <row r="6608" spans="2:62" x14ac:dyDescent="0.4">
      <c r="B6608" s="1">
        <v>28830</v>
      </c>
      <c r="C6608" s="6" t="s">
        <v>8</v>
      </c>
      <c r="D6608" s="6" t="s">
        <v>8</v>
      </c>
      <c r="E6608" s="6" t="s">
        <v>0</v>
      </c>
      <c r="F6608" s="6" t="s">
        <v>37</v>
      </c>
      <c r="G6608" s="6" t="s">
        <v>37</v>
      </c>
      <c r="H6608" s="6" t="s">
        <v>4</v>
      </c>
      <c r="I6608" s="6" t="s">
        <v>51</v>
      </c>
      <c r="J6608" s="6" t="s">
        <v>5</v>
      </c>
      <c r="K6608" s="7">
        <v>0</v>
      </c>
      <c r="L6608" s="7">
        <f>IFERROR(VLOOKUP(SiscoTable[[#This Row],[Código]],Hoja2!A:B,2,0)*SiscoTable[[#This Row],[Provta(Uns)]],0)</f>
        <v>0</v>
      </c>
      <c r="M6608" s="7">
        <v>0</v>
      </c>
      <c r="N6608" s="7">
        <v>0</v>
      </c>
      <c r="O6608" s="7">
        <f>IFERROR(VLOOKUP(SiscoTable[[#This Row],[Código]],Hoja2!A:B,2,0)*SiscoTable[[#This Row],[Stock_actual]],0)</f>
        <v>0</v>
      </c>
      <c r="P6608" s="6" t="s">
        <v>7</v>
      </c>
      <c r="Q6608" s="7">
        <v>0</v>
      </c>
      <c r="R6608" s="7">
        <v>0</v>
      </c>
      <c r="S6608" s="7" t="s">
        <v>11923</v>
      </c>
      <c r="BI6608"/>
      <c r="BJ6608"/>
    </row>
    <row r="6609" spans="2:62" x14ac:dyDescent="0.4">
      <c r="B6609" s="1">
        <v>28831</v>
      </c>
      <c r="C6609" s="6" t="s">
        <v>30</v>
      </c>
      <c r="D6609" s="6" t="s">
        <v>30</v>
      </c>
      <c r="E6609" s="6" t="s">
        <v>3268</v>
      </c>
      <c r="F6609" s="6" t="s">
        <v>3269</v>
      </c>
      <c r="G6609" s="6" t="s">
        <v>5543</v>
      </c>
      <c r="H6609" s="6" t="s">
        <v>5573</v>
      </c>
      <c r="I6609" s="6" t="s">
        <v>5638</v>
      </c>
      <c r="J6609" s="6" t="s">
        <v>5</v>
      </c>
      <c r="K6609" s="7">
        <v>17</v>
      </c>
      <c r="L6609" s="7">
        <f>IFERROR(VLOOKUP(SiscoTable[[#This Row],[Código]],Hoja2!A:B,2,0)*SiscoTable[[#This Row],[Provta(Uns)]],0)</f>
        <v>49.3</v>
      </c>
      <c r="M6609" s="7">
        <v>30</v>
      </c>
      <c r="N6609" s="7">
        <v>0</v>
      </c>
      <c r="O6609" s="7">
        <f>IFERROR(VLOOKUP(SiscoTable[[#This Row],[Código]],Hoja2!A:B,2,0)*SiscoTable[[#This Row],[Stock_actual]],0)</f>
        <v>0</v>
      </c>
      <c r="P6609" s="6" t="s">
        <v>7</v>
      </c>
      <c r="Q6609" s="7">
        <v>19</v>
      </c>
      <c r="R6609" s="7">
        <v>4.1999999999999957</v>
      </c>
      <c r="S6609" s="7" t="s">
        <v>11925</v>
      </c>
      <c r="BI6609"/>
      <c r="BJ6609"/>
    </row>
    <row r="6610" spans="2:62" x14ac:dyDescent="0.4">
      <c r="B6610" s="1">
        <v>28832</v>
      </c>
      <c r="C6610" s="6" t="s">
        <v>30</v>
      </c>
      <c r="D6610" s="6" t="s">
        <v>30</v>
      </c>
      <c r="E6610" s="6" t="s">
        <v>3268</v>
      </c>
      <c r="F6610" s="6" t="s">
        <v>3269</v>
      </c>
      <c r="G6610" s="6" t="s">
        <v>4268</v>
      </c>
      <c r="H6610" s="6" t="s">
        <v>3272</v>
      </c>
      <c r="I6610" s="6" t="s">
        <v>4299</v>
      </c>
      <c r="J6610" s="6" t="s">
        <v>5</v>
      </c>
      <c r="K6610" s="7">
        <v>2.67</v>
      </c>
      <c r="L6610" s="7">
        <f>IFERROR(VLOOKUP(SiscoTable[[#This Row],[Código]],Hoja2!A:B,2,0)*SiscoTable[[#This Row],[Provta(Uns)]],0)</f>
        <v>14.951999999999998</v>
      </c>
      <c r="M6610" s="7">
        <v>1</v>
      </c>
      <c r="N6610" s="7">
        <v>0</v>
      </c>
      <c r="O6610" s="7">
        <f>IFERROR(VLOOKUP(SiscoTable[[#This Row],[Código]],Hoja2!A:B,2,0)*SiscoTable[[#This Row],[Stock_actual]],0)</f>
        <v>0</v>
      </c>
      <c r="P6610" s="6" t="s">
        <v>7</v>
      </c>
      <c r="Q6610" s="7">
        <v>3</v>
      </c>
      <c r="R6610" s="7">
        <v>4.3999999999999995</v>
      </c>
      <c r="S6610" s="7" t="s">
        <v>11927</v>
      </c>
      <c r="BI6610"/>
      <c r="BJ6610"/>
    </row>
    <row r="6611" spans="2:62" x14ac:dyDescent="0.4">
      <c r="B6611" s="1">
        <v>28833</v>
      </c>
      <c r="C6611" s="6" t="s">
        <v>30</v>
      </c>
      <c r="D6611" s="6" t="s">
        <v>8</v>
      </c>
      <c r="E6611" s="6" t="s">
        <v>3268</v>
      </c>
      <c r="F6611" s="6" t="s">
        <v>3269</v>
      </c>
      <c r="G6611" s="6" t="s">
        <v>3270</v>
      </c>
      <c r="H6611" s="6" t="s">
        <v>3272</v>
      </c>
      <c r="I6611" s="6" t="s">
        <v>3345</v>
      </c>
      <c r="J6611" s="6" t="s">
        <v>5</v>
      </c>
      <c r="K6611" s="7">
        <v>0</v>
      </c>
      <c r="L6611" s="7">
        <f>IFERROR(VLOOKUP(SiscoTable[[#This Row],[Código]],Hoja2!A:B,2,0)*SiscoTable[[#This Row],[Provta(Uns)]],0)</f>
        <v>0</v>
      </c>
      <c r="M6611" s="7">
        <v>1</v>
      </c>
      <c r="N6611" s="7">
        <v>0</v>
      </c>
      <c r="O6611" s="7">
        <f>IFERROR(VLOOKUP(SiscoTable[[#This Row],[Código]],Hoja2!A:B,2,0)*SiscoTable[[#This Row],[Stock_actual]],0)</f>
        <v>0</v>
      </c>
      <c r="P6611" s="6" t="s">
        <v>7</v>
      </c>
      <c r="Q6611" s="7">
        <v>0</v>
      </c>
      <c r="R6611" s="7">
        <v>0</v>
      </c>
      <c r="S6611" s="7" t="s">
        <v>11927</v>
      </c>
      <c r="BI6611"/>
      <c r="BJ6611"/>
    </row>
    <row r="6612" spans="2:62" x14ac:dyDescent="0.4">
      <c r="B6612" s="1">
        <v>28834</v>
      </c>
      <c r="C6612" s="6" t="s">
        <v>30</v>
      </c>
      <c r="D6612" s="6" t="s">
        <v>8</v>
      </c>
      <c r="E6612" s="6" t="s">
        <v>3268</v>
      </c>
      <c r="F6612" s="6" t="s">
        <v>5836</v>
      </c>
      <c r="G6612" s="6" t="s">
        <v>5837</v>
      </c>
      <c r="H6612" s="6" t="s">
        <v>5864</v>
      </c>
      <c r="I6612" s="6" t="s">
        <v>5888</v>
      </c>
      <c r="J6612" s="6" t="s">
        <v>5</v>
      </c>
      <c r="K6612" s="7">
        <v>2</v>
      </c>
      <c r="L6612" s="7">
        <f>IFERROR(VLOOKUP(SiscoTable[[#This Row],[Código]],Hoja2!A:B,2,0)*SiscoTable[[#This Row],[Provta(Uns)]],0)</f>
        <v>58.4</v>
      </c>
      <c r="M6612" s="7">
        <v>0</v>
      </c>
      <c r="N6612" s="7">
        <v>35</v>
      </c>
      <c r="O6612" s="7">
        <f>IFERROR(VLOOKUP(SiscoTable[[#This Row],[Código]],Hoja2!A:B,2,0)*SiscoTable[[#This Row],[Stock_actual]],0)</f>
        <v>1022</v>
      </c>
      <c r="P6612" s="6" t="s">
        <v>5889</v>
      </c>
      <c r="Q6612" s="7">
        <v>2</v>
      </c>
      <c r="R6612" s="7">
        <v>0</v>
      </c>
      <c r="S6612" s="7" t="s">
        <v>11928</v>
      </c>
      <c r="BI6612"/>
      <c r="BJ6612"/>
    </row>
    <row r="6613" spans="2:62" x14ac:dyDescent="0.4">
      <c r="B6613" s="1">
        <v>28835</v>
      </c>
      <c r="C6613" s="6" t="s">
        <v>30</v>
      </c>
      <c r="D6613" s="6" t="s">
        <v>30</v>
      </c>
      <c r="E6613" s="6" t="s">
        <v>3268</v>
      </c>
      <c r="F6613" s="6" t="s">
        <v>5836</v>
      </c>
      <c r="G6613" s="6" t="s">
        <v>5929</v>
      </c>
      <c r="H6613" s="6" t="s">
        <v>5864</v>
      </c>
      <c r="I6613" s="6" t="s">
        <v>5995</v>
      </c>
      <c r="J6613" s="6" t="s">
        <v>5</v>
      </c>
      <c r="K6613" s="7">
        <v>8</v>
      </c>
      <c r="L6613" s="7">
        <f>IFERROR(VLOOKUP(SiscoTable[[#This Row],[Código]],Hoja2!A:B,2,0)*SiscoTable[[#This Row],[Provta(Uns)]],0)</f>
        <v>87.2</v>
      </c>
      <c r="M6613" s="7">
        <v>0</v>
      </c>
      <c r="N6613" s="7">
        <v>60</v>
      </c>
      <c r="O6613" s="7">
        <f>IFERROR(VLOOKUP(SiscoTable[[#This Row],[Código]],Hoja2!A:B,2,0)*SiscoTable[[#This Row],[Stock_actual]],0)</f>
        <v>654</v>
      </c>
      <c r="P6613" s="6" t="s">
        <v>5996</v>
      </c>
      <c r="Q6613" s="7">
        <v>9</v>
      </c>
      <c r="R6613" s="7">
        <v>0</v>
      </c>
      <c r="S6613" s="7" t="s">
        <v>11928</v>
      </c>
      <c r="BI6613"/>
      <c r="BJ6613"/>
    </row>
    <row r="6614" spans="2:62" x14ac:dyDescent="0.4">
      <c r="B6614" s="1">
        <v>28836</v>
      </c>
      <c r="C6614" s="6" t="s">
        <v>30</v>
      </c>
      <c r="D6614" s="6" t="s">
        <v>8</v>
      </c>
      <c r="E6614" s="6" t="s">
        <v>3268</v>
      </c>
      <c r="F6614" s="6" t="s">
        <v>5836</v>
      </c>
      <c r="G6614" s="6" t="s">
        <v>5929</v>
      </c>
      <c r="H6614" s="6" t="s">
        <v>5864</v>
      </c>
      <c r="I6614" s="6" t="s">
        <v>5997</v>
      </c>
      <c r="J6614" s="6" t="s">
        <v>5</v>
      </c>
      <c r="K6614" s="7">
        <v>4</v>
      </c>
      <c r="L6614" s="7">
        <f>IFERROR(VLOOKUP(SiscoTable[[#This Row],[Código]],Hoja2!A:B,2,0)*SiscoTable[[#This Row],[Provta(Uns)]],0)</f>
        <v>43.6</v>
      </c>
      <c r="M6614" s="7">
        <v>0</v>
      </c>
      <c r="N6614" s="7">
        <v>72</v>
      </c>
      <c r="O6614" s="7">
        <f>IFERROR(VLOOKUP(SiscoTable[[#This Row],[Código]],Hoja2!A:B,2,0)*SiscoTable[[#This Row],[Stock_actual]],0)</f>
        <v>784.80000000000007</v>
      </c>
      <c r="P6614" s="6" t="s">
        <v>1530</v>
      </c>
      <c r="Q6614" s="7">
        <v>4</v>
      </c>
      <c r="R6614" s="7">
        <v>0</v>
      </c>
      <c r="S6614" s="7" t="s">
        <v>11928</v>
      </c>
      <c r="BI6614"/>
      <c r="BJ6614"/>
    </row>
    <row r="6615" spans="2:62" x14ac:dyDescent="0.4">
      <c r="B6615" s="1">
        <v>28837</v>
      </c>
      <c r="C6615" s="6" t="s">
        <v>30</v>
      </c>
      <c r="D6615" s="6" t="s">
        <v>30</v>
      </c>
      <c r="E6615" s="6" t="s">
        <v>3268</v>
      </c>
      <c r="F6615" s="6" t="s">
        <v>5836</v>
      </c>
      <c r="G6615" s="6" t="s">
        <v>5929</v>
      </c>
      <c r="H6615" s="6" t="s">
        <v>5864</v>
      </c>
      <c r="I6615" s="6" t="s">
        <v>5998</v>
      </c>
      <c r="J6615" s="6" t="s">
        <v>5</v>
      </c>
      <c r="K6615" s="7">
        <v>7.83</v>
      </c>
      <c r="L6615" s="7">
        <f>IFERROR(VLOOKUP(SiscoTable[[#This Row],[Código]],Hoja2!A:B,2,0)*SiscoTable[[#This Row],[Provta(Uns)]],0)</f>
        <v>61.073999999999998</v>
      </c>
      <c r="M6615" s="7">
        <v>0</v>
      </c>
      <c r="N6615" s="7">
        <v>37</v>
      </c>
      <c r="O6615" s="7">
        <f>IFERROR(VLOOKUP(SiscoTable[[#This Row],[Código]],Hoja2!A:B,2,0)*SiscoTable[[#This Row],[Stock_actual]],0)</f>
        <v>288.59999999999997</v>
      </c>
      <c r="P6615" s="6" t="s">
        <v>5180</v>
      </c>
      <c r="Q6615" s="7">
        <v>9</v>
      </c>
      <c r="R6615" s="7">
        <v>0</v>
      </c>
      <c r="S6615" s="7" t="s">
        <v>11928</v>
      </c>
      <c r="BI6615"/>
      <c r="BJ6615"/>
    </row>
    <row r="6616" spans="2:62" x14ac:dyDescent="0.4">
      <c r="B6616" s="1">
        <v>28838</v>
      </c>
      <c r="C6616" s="6" t="s">
        <v>30</v>
      </c>
      <c r="D6616" s="6" t="s">
        <v>30</v>
      </c>
      <c r="E6616" s="6" t="s">
        <v>3268</v>
      </c>
      <c r="F6616" s="6" t="s">
        <v>5836</v>
      </c>
      <c r="G6616" s="6" t="s">
        <v>5929</v>
      </c>
      <c r="H6616" s="6" t="s">
        <v>5864</v>
      </c>
      <c r="I6616" s="6" t="s">
        <v>5999</v>
      </c>
      <c r="J6616" s="6" t="s">
        <v>5</v>
      </c>
      <c r="K6616" s="7">
        <v>5.83</v>
      </c>
      <c r="L6616" s="7">
        <f>IFERROR(VLOOKUP(SiscoTable[[#This Row],[Código]],Hoja2!A:B,2,0)*SiscoTable[[#This Row],[Provta(Uns)]],0)</f>
        <v>27.983999999999998</v>
      </c>
      <c r="M6616" s="7">
        <v>0</v>
      </c>
      <c r="N6616" s="7">
        <v>40</v>
      </c>
      <c r="O6616" s="7">
        <f>IFERROR(VLOOKUP(SiscoTable[[#This Row],[Código]],Hoja2!A:B,2,0)*SiscoTable[[#This Row],[Stock_actual]],0)</f>
        <v>192</v>
      </c>
      <c r="P6616" s="6" t="s">
        <v>6000</v>
      </c>
      <c r="Q6616" s="7">
        <v>6</v>
      </c>
      <c r="R6616" s="7">
        <v>0</v>
      </c>
      <c r="S6616" s="7" t="s">
        <v>11928</v>
      </c>
      <c r="BI6616"/>
      <c r="BJ6616"/>
    </row>
    <row r="6617" spans="2:62" x14ac:dyDescent="0.4">
      <c r="B6617" s="1">
        <v>28839</v>
      </c>
      <c r="C6617" s="6" t="s">
        <v>30</v>
      </c>
      <c r="D6617" s="6" t="s">
        <v>30</v>
      </c>
      <c r="E6617" s="6" t="s">
        <v>3268</v>
      </c>
      <c r="F6617" s="6" t="s">
        <v>5836</v>
      </c>
      <c r="G6617" s="6" t="s">
        <v>5929</v>
      </c>
      <c r="H6617" s="6" t="s">
        <v>5864</v>
      </c>
      <c r="I6617" s="6" t="s">
        <v>6001</v>
      </c>
      <c r="J6617" s="6" t="s">
        <v>5</v>
      </c>
      <c r="K6617" s="7">
        <v>10.83</v>
      </c>
      <c r="L6617" s="7">
        <f>IFERROR(VLOOKUP(SiscoTable[[#This Row],[Código]],Hoja2!A:B,2,0)*SiscoTable[[#This Row],[Provta(Uns)]],0)</f>
        <v>51.984000000000002</v>
      </c>
      <c r="M6617" s="7">
        <v>0</v>
      </c>
      <c r="N6617" s="7">
        <v>60</v>
      </c>
      <c r="O6617" s="7">
        <f>IFERROR(VLOOKUP(SiscoTable[[#This Row],[Código]],Hoja2!A:B,2,0)*SiscoTable[[#This Row],[Stock_actual]],0)</f>
        <v>288</v>
      </c>
      <c r="P6617" s="6" t="s">
        <v>3721</v>
      </c>
      <c r="Q6617" s="7">
        <v>12</v>
      </c>
      <c r="R6617" s="7">
        <v>0</v>
      </c>
      <c r="S6617" s="7" t="s">
        <v>11928</v>
      </c>
      <c r="BI6617"/>
      <c r="BJ6617"/>
    </row>
    <row r="6618" spans="2:62" x14ac:dyDescent="0.4">
      <c r="B6618" s="1">
        <v>28840</v>
      </c>
      <c r="C6618" s="6" t="s">
        <v>30</v>
      </c>
      <c r="D6618" s="6" t="s">
        <v>30</v>
      </c>
      <c r="E6618" s="6" t="s">
        <v>3268</v>
      </c>
      <c r="F6618" s="6" t="s">
        <v>5836</v>
      </c>
      <c r="G6618" s="6" t="s">
        <v>5929</v>
      </c>
      <c r="H6618" s="6" t="s">
        <v>5864</v>
      </c>
      <c r="I6618" s="6" t="s">
        <v>6002</v>
      </c>
      <c r="J6618" s="6" t="s">
        <v>5</v>
      </c>
      <c r="K6618" s="7">
        <v>14.67</v>
      </c>
      <c r="L6618" s="7">
        <f>IFERROR(VLOOKUP(SiscoTable[[#This Row],[Código]],Hoja2!A:B,2,0)*SiscoTable[[#This Row],[Provta(Uns)]],0)</f>
        <v>70.415999999999997</v>
      </c>
      <c r="M6618" s="7">
        <v>0</v>
      </c>
      <c r="N6618" s="7">
        <v>60</v>
      </c>
      <c r="O6618" s="7">
        <f>IFERROR(VLOOKUP(SiscoTable[[#This Row],[Código]],Hoja2!A:B,2,0)*SiscoTable[[#This Row],[Stock_actual]],0)</f>
        <v>288</v>
      </c>
      <c r="P6618" s="6" t="s">
        <v>2346</v>
      </c>
      <c r="Q6618" s="7">
        <v>16</v>
      </c>
      <c r="R6618" s="7">
        <v>0</v>
      </c>
      <c r="S6618" s="7" t="s">
        <v>11928</v>
      </c>
      <c r="BI6618"/>
      <c r="BJ6618"/>
    </row>
    <row r="6619" spans="2:62" x14ac:dyDescent="0.4">
      <c r="B6619" s="1">
        <v>28841</v>
      </c>
      <c r="C6619" s="6" t="s">
        <v>30</v>
      </c>
      <c r="D6619" s="6" t="s">
        <v>30</v>
      </c>
      <c r="E6619" s="6" t="s">
        <v>3268</v>
      </c>
      <c r="F6619" s="6" t="s">
        <v>5836</v>
      </c>
      <c r="G6619" s="6" t="s">
        <v>5929</v>
      </c>
      <c r="H6619" s="6" t="s">
        <v>5864</v>
      </c>
      <c r="I6619" s="6" t="s">
        <v>6003</v>
      </c>
      <c r="J6619" s="6" t="s">
        <v>5</v>
      </c>
      <c r="K6619" s="7">
        <v>27.33</v>
      </c>
      <c r="L6619" s="7">
        <f>IFERROR(VLOOKUP(SiscoTable[[#This Row],[Código]],Hoja2!A:B,2,0)*SiscoTable[[#This Row],[Provta(Uns)]],0)</f>
        <v>131.184</v>
      </c>
      <c r="M6619" s="7">
        <v>0</v>
      </c>
      <c r="N6619" s="7">
        <v>64</v>
      </c>
      <c r="O6619" s="7">
        <f>IFERROR(VLOOKUP(SiscoTable[[#This Row],[Código]],Hoja2!A:B,2,0)*SiscoTable[[#This Row],[Stock_actual]],0)</f>
        <v>307.2</v>
      </c>
      <c r="P6619" s="6" t="s">
        <v>1159</v>
      </c>
      <c r="Q6619" s="7">
        <v>30</v>
      </c>
      <c r="R6619" s="7">
        <v>0</v>
      </c>
      <c r="S6619" s="7" t="s">
        <v>11928</v>
      </c>
      <c r="BI6619"/>
      <c r="BJ6619"/>
    </row>
    <row r="6620" spans="2:62" x14ac:dyDescent="0.4">
      <c r="B6620" s="1">
        <v>28842</v>
      </c>
      <c r="C6620" s="6" t="s">
        <v>30</v>
      </c>
      <c r="D6620" s="6" t="s">
        <v>30</v>
      </c>
      <c r="E6620" s="6" t="s">
        <v>3268</v>
      </c>
      <c r="F6620" s="6" t="s">
        <v>5836</v>
      </c>
      <c r="G6620" s="6" t="s">
        <v>5929</v>
      </c>
      <c r="H6620" s="6" t="s">
        <v>5864</v>
      </c>
      <c r="I6620" s="6" t="s">
        <v>6004</v>
      </c>
      <c r="J6620" s="6" t="s">
        <v>5</v>
      </c>
      <c r="K6620" s="7">
        <v>15</v>
      </c>
      <c r="L6620" s="7">
        <f>IFERROR(VLOOKUP(SiscoTable[[#This Row],[Código]],Hoja2!A:B,2,0)*SiscoTable[[#This Row],[Provta(Uns)]],0)</f>
        <v>72</v>
      </c>
      <c r="M6620" s="7">
        <v>0</v>
      </c>
      <c r="N6620" s="7">
        <v>32</v>
      </c>
      <c r="O6620" s="7">
        <f>IFERROR(VLOOKUP(SiscoTable[[#This Row],[Código]],Hoja2!A:B,2,0)*SiscoTable[[#This Row],[Stock_actual]],0)</f>
        <v>153.6</v>
      </c>
      <c r="P6620" s="6" t="s">
        <v>518</v>
      </c>
      <c r="Q6620" s="7">
        <v>17</v>
      </c>
      <c r="R6620" s="7">
        <v>0</v>
      </c>
      <c r="S6620" s="7" t="s">
        <v>11928</v>
      </c>
      <c r="BI6620"/>
      <c r="BJ6620"/>
    </row>
    <row r="6621" spans="2:62" x14ac:dyDescent="0.4">
      <c r="B6621" s="1">
        <v>28843</v>
      </c>
      <c r="C6621" s="6" t="s">
        <v>30</v>
      </c>
      <c r="D6621" s="6" t="s">
        <v>30</v>
      </c>
      <c r="E6621" s="6" t="s">
        <v>3268</v>
      </c>
      <c r="F6621" s="6" t="s">
        <v>5836</v>
      </c>
      <c r="G6621" s="6" t="s">
        <v>5837</v>
      </c>
      <c r="H6621" s="6" t="s">
        <v>5864</v>
      </c>
      <c r="I6621" s="6" t="s">
        <v>5890</v>
      </c>
      <c r="J6621" s="6" t="s">
        <v>5</v>
      </c>
      <c r="K6621" s="7">
        <v>16.5</v>
      </c>
      <c r="L6621" s="7">
        <f>IFERROR(VLOOKUP(SiscoTable[[#This Row],[Código]],Hoja2!A:B,2,0)*SiscoTable[[#This Row],[Provta(Uns)]],0)</f>
        <v>80.850000000000009</v>
      </c>
      <c r="M6621" s="7">
        <v>0</v>
      </c>
      <c r="N6621" s="7">
        <v>78</v>
      </c>
      <c r="O6621" s="7">
        <f>IFERROR(VLOOKUP(SiscoTable[[#This Row],[Código]],Hoja2!A:B,2,0)*SiscoTable[[#This Row],[Stock_actual]],0)</f>
        <v>382.20000000000005</v>
      </c>
      <c r="P6621" s="6" t="s">
        <v>5180</v>
      </c>
      <c r="Q6621" s="7">
        <v>18</v>
      </c>
      <c r="R6621" s="7">
        <v>0</v>
      </c>
      <c r="S6621" s="7" t="s">
        <v>11928</v>
      </c>
      <c r="BI6621"/>
      <c r="BJ6621"/>
    </row>
    <row r="6622" spans="2:62" x14ac:dyDescent="0.4">
      <c r="B6622" s="1">
        <v>28844</v>
      </c>
      <c r="C6622" s="6" t="s">
        <v>8</v>
      </c>
      <c r="D6622" s="6" t="s">
        <v>8</v>
      </c>
      <c r="E6622" s="6" t="s">
        <v>3268</v>
      </c>
      <c r="F6622" s="6" t="s">
        <v>5836</v>
      </c>
      <c r="G6622" s="6" t="s">
        <v>5837</v>
      </c>
      <c r="H6622" s="6" t="s">
        <v>5864</v>
      </c>
      <c r="I6622" s="6" t="s">
        <v>5912</v>
      </c>
      <c r="J6622" s="6" t="s">
        <v>5</v>
      </c>
      <c r="K6622" s="7">
        <v>0</v>
      </c>
      <c r="L6622" s="7">
        <f>IFERROR(VLOOKUP(SiscoTable[[#This Row],[Código]],Hoja2!A:B,2,0)*SiscoTable[[#This Row],[Provta(Uns)]],0)</f>
        <v>0</v>
      </c>
      <c r="M6622" s="7">
        <v>0</v>
      </c>
      <c r="N6622" s="7">
        <v>0</v>
      </c>
      <c r="O6622" s="7">
        <f>IFERROR(VLOOKUP(SiscoTable[[#This Row],[Código]],Hoja2!A:B,2,0)*SiscoTable[[#This Row],[Stock_actual]],0)</f>
        <v>0</v>
      </c>
      <c r="P6622" s="6" t="s">
        <v>7</v>
      </c>
      <c r="Q6622" s="7">
        <v>0</v>
      </c>
      <c r="R6622" s="7">
        <v>0</v>
      </c>
      <c r="S6622" s="7" t="s">
        <v>11928</v>
      </c>
      <c r="BI6622"/>
      <c r="BJ6622"/>
    </row>
    <row r="6623" spans="2:62" x14ac:dyDescent="0.4">
      <c r="B6623" s="1">
        <v>28845</v>
      </c>
      <c r="C6623" s="6" t="s">
        <v>30</v>
      </c>
      <c r="D6623" s="6" t="s">
        <v>30</v>
      </c>
      <c r="E6623" s="6" t="s">
        <v>3268</v>
      </c>
      <c r="F6623" s="6" t="s">
        <v>5836</v>
      </c>
      <c r="G6623" s="6" t="s">
        <v>5837</v>
      </c>
      <c r="H6623" s="6" t="s">
        <v>5864</v>
      </c>
      <c r="I6623" s="6" t="s">
        <v>5891</v>
      </c>
      <c r="J6623" s="6" t="s">
        <v>5</v>
      </c>
      <c r="K6623" s="7">
        <v>21.83</v>
      </c>
      <c r="L6623" s="7">
        <f>IFERROR(VLOOKUP(SiscoTable[[#This Row],[Código]],Hoja2!A:B,2,0)*SiscoTable[[#This Row],[Provta(Uns)]],0)</f>
        <v>100.41799999999998</v>
      </c>
      <c r="M6623" s="7">
        <v>0</v>
      </c>
      <c r="N6623" s="7">
        <v>62</v>
      </c>
      <c r="O6623" s="7">
        <f>IFERROR(VLOOKUP(SiscoTable[[#This Row],[Código]],Hoja2!A:B,2,0)*SiscoTable[[#This Row],[Stock_actual]],0)</f>
        <v>285.2</v>
      </c>
      <c r="P6623" s="6" t="s">
        <v>539</v>
      </c>
      <c r="Q6623" s="7">
        <v>24</v>
      </c>
      <c r="R6623" s="7">
        <v>0</v>
      </c>
      <c r="S6623" s="7" t="s">
        <v>11928</v>
      </c>
      <c r="BI6623"/>
      <c r="BJ6623"/>
    </row>
    <row r="6624" spans="2:62" x14ac:dyDescent="0.4">
      <c r="B6624" s="1">
        <v>28846</v>
      </c>
      <c r="C6624" s="6" t="s">
        <v>30</v>
      </c>
      <c r="D6624" s="6" t="s">
        <v>30</v>
      </c>
      <c r="E6624" s="6" t="s">
        <v>3268</v>
      </c>
      <c r="F6624" s="6" t="s">
        <v>5836</v>
      </c>
      <c r="G6624" s="6" t="s">
        <v>5837</v>
      </c>
      <c r="H6624" s="6" t="s">
        <v>5864</v>
      </c>
      <c r="I6624" s="6" t="s">
        <v>5892</v>
      </c>
      <c r="J6624" s="6" t="s">
        <v>5</v>
      </c>
      <c r="K6624" s="7">
        <v>14.5</v>
      </c>
      <c r="L6624" s="7">
        <f>IFERROR(VLOOKUP(SiscoTable[[#This Row],[Código]],Hoja2!A:B,2,0)*SiscoTable[[#This Row],[Provta(Uns)]],0)</f>
        <v>71.050000000000011</v>
      </c>
      <c r="M6624" s="7">
        <v>0</v>
      </c>
      <c r="N6624" s="7">
        <v>26</v>
      </c>
      <c r="O6624" s="7">
        <f>IFERROR(VLOOKUP(SiscoTable[[#This Row],[Código]],Hoja2!A:B,2,0)*SiscoTable[[#This Row],[Stock_actual]],0)</f>
        <v>127.4</v>
      </c>
      <c r="P6624" s="6" t="s">
        <v>773</v>
      </c>
      <c r="Q6624" s="7">
        <v>16</v>
      </c>
      <c r="R6624" s="7">
        <v>0</v>
      </c>
      <c r="S6624" s="7" t="s">
        <v>11928</v>
      </c>
      <c r="BI6624"/>
      <c r="BJ6624"/>
    </row>
    <row r="6625" spans="2:62" x14ac:dyDescent="0.4">
      <c r="B6625" s="1">
        <v>28847</v>
      </c>
      <c r="C6625" s="6" t="s">
        <v>8</v>
      </c>
      <c r="D6625" s="6" t="s">
        <v>8</v>
      </c>
      <c r="E6625" s="6" t="s">
        <v>3268</v>
      </c>
      <c r="F6625" s="6" t="s">
        <v>5836</v>
      </c>
      <c r="G6625" s="6" t="s">
        <v>5837</v>
      </c>
      <c r="H6625" s="6" t="s">
        <v>5864</v>
      </c>
      <c r="I6625" s="6" t="s">
        <v>5913</v>
      </c>
      <c r="J6625" s="6" t="s">
        <v>5</v>
      </c>
      <c r="K6625" s="7">
        <v>7.17</v>
      </c>
      <c r="L6625" s="7">
        <f>IFERROR(VLOOKUP(SiscoTable[[#This Row],[Código]],Hoja2!A:B,2,0)*SiscoTable[[#This Row],[Provta(Uns)]],0)</f>
        <v>38.718000000000004</v>
      </c>
      <c r="M6625" s="7">
        <v>0</v>
      </c>
      <c r="N6625" s="7">
        <v>33</v>
      </c>
      <c r="O6625" s="7">
        <f>IFERROR(VLOOKUP(SiscoTable[[#This Row],[Código]],Hoja2!A:B,2,0)*SiscoTable[[#This Row],[Stock_actual]],0)</f>
        <v>178.20000000000002</v>
      </c>
      <c r="P6625" s="6" t="s">
        <v>1008</v>
      </c>
      <c r="Q6625" s="7">
        <v>8</v>
      </c>
      <c r="R6625" s="7">
        <v>0</v>
      </c>
      <c r="S6625" s="7" t="s">
        <v>11928</v>
      </c>
      <c r="BI6625"/>
      <c r="BJ6625"/>
    </row>
    <row r="6626" spans="2:62" x14ac:dyDescent="0.4">
      <c r="B6626" s="1">
        <v>28848</v>
      </c>
      <c r="C6626" s="6" t="s">
        <v>8</v>
      </c>
      <c r="D6626" s="6" t="s">
        <v>8</v>
      </c>
      <c r="E6626" s="6" t="s">
        <v>3268</v>
      </c>
      <c r="F6626" s="6" t="s">
        <v>5836</v>
      </c>
      <c r="G6626" s="6" t="s">
        <v>5929</v>
      </c>
      <c r="H6626" s="6" t="s">
        <v>5864</v>
      </c>
      <c r="I6626" s="6" t="s">
        <v>6030</v>
      </c>
      <c r="J6626" s="6" t="s">
        <v>5</v>
      </c>
      <c r="K6626" s="7">
        <v>5</v>
      </c>
      <c r="L6626" s="7">
        <f>IFERROR(VLOOKUP(SiscoTable[[#This Row],[Código]],Hoja2!A:B,2,0)*SiscoTable[[#This Row],[Provta(Uns)]],0)</f>
        <v>24</v>
      </c>
      <c r="M6626" s="7">
        <v>0</v>
      </c>
      <c r="N6626" s="7">
        <v>75</v>
      </c>
      <c r="O6626" s="7">
        <f>IFERROR(VLOOKUP(SiscoTable[[#This Row],[Código]],Hoja2!A:B,2,0)*SiscoTable[[#This Row],[Stock_actual]],0)</f>
        <v>360</v>
      </c>
      <c r="P6626" s="6" t="s">
        <v>6031</v>
      </c>
      <c r="Q6626" s="7">
        <v>6</v>
      </c>
      <c r="R6626" s="7">
        <v>0</v>
      </c>
      <c r="S6626" s="7" t="s">
        <v>11928</v>
      </c>
      <c r="BI6626"/>
      <c r="BJ6626"/>
    </row>
    <row r="6627" spans="2:62" x14ac:dyDescent="0.4">
      <c r="B6627" s="1">
        <v>28849</v>
      </c>
      <c r="C6627" s="6" t="s">
        <v>30</v>
      </c>
      <c r="D6627" s="6" t="s">
        <v>30</v>
      </c>
      <c r="E6627" s="6" t="s">
        <v>3268</v>
      </c>
      <c r="F6627" s="6" t="s">
        <v>7815</v>
      </c>
      <c r="G6627" s="6" t="s">
        <v>7929</v>
      </c>
      <c r="H6627" s="6" t="s">
        <v>3342</v>
      </c>
      <c r="I6627" s="6" t="s">
        <v>7987</v>
      </c>
      <c r="J6627" s="6" t="s">
        <v>5</v>
      </c>
      <c r="K6627" s="7">
        <v>0</v>
      </c>
      <c r="L6627" s="7">
        <f>IFERROR(VLOOKUP(SiscoTable[[#This Row],[Código]],Hoja2!A:B,2,0)*SiscoTable[[#This Row],[Provta(Uns)]],0)</f>
        <v>0</v>
      </c>
      <c r="M6627" s="7">
        <v>0</v>
      </c>
      <c r="N6627" s="7">
        <v>0</v>
      </c>
      <c r="O6627" s="7">
        <f>IFERROR(VLOOKUP(SiscoTable[[#This Row],[Código]],Hoja2!A:B,2,0)*SiscoTable[[#This Row],[Stock_actual]],0)</f>
        <v>0</v>
      </c>
      <c r="P6627" s="6" t="s">
        <v>7</v>
      </c>
      <c r="Q6627" s="7">
        <v>0</v>
      </c>
      <c r="R6627" s="7">
        <v>0</v>
      </c>
      <c r="S6627" s="7" t="s">
        <v>11928</v>
      </c>
      <c r="BI6627"/>
      <c r="BJ6627"/>
    </row>
    <row r="6628" spans="2:62" x14ac:dyDescent="0.4">
      <c r="B6628" s="1">
        <v>28850</v>
      </c>
      <c r="C6628" s="6" t="s">
        <v>8</v>
      </c>
      <c r="D6628" s="6" t="s">
        <v>8</v>
      </c>
      <c r="E6628" s="6" t="s">
        <v>3268</v>
      </c>
      <c r="F6628" s="6" t="s">
        <v>7815</v>
      </c>
      <c r="G6628" s="6" t="s">
        <v>7929</v>
      </c>
      <c r="H6628" s="6" t="s">
        <v>3342</v>
      </c>
      <c r="I6628" s="6" t="s">
        <v>8011</v>
      </c>
      <c r="J6628" s="6" t="s">
        <v>5</v>
      </c>
      <c r="K6628" s="7">
        <v>0</v>
      </c>
      <c r="L6628" s="7">
        <f>IFERROR(VLOOKUP(SiscoTable[[#This Row],[Código]],Hoja2!A:B,2,0)*SiscoTable[[#This Row],[Provta(Uns)]],0)</f>
        <v>0</v>
      </c>
      <c r="M6628" s="7">
        <v>0</v>
      </c>
      <c r="N6628" s="7">
        <v>0</v>
      </c>
      <c r="O6628" s="7">
        <f>IFERROR(VLOOKUP(SiscoTable[[#This Row],[Código]],Hoja2!A:B,2,0)*SiscoTable[[#This Row],[Stock_actual]],0)</f>
        <v>0</v>
      </c>
      <c r="P6628" s="6" t="s">
        <v>7</v>
      </c>
      <c r="Q6628" s="7">
        <v>0</v>
      </c>
      <c r="R6628" s="7">
        <v>0</v>
      </c>
      <c r="S6628" s="7" t="s">
        <v>11928</v>
      </c>
      <c r="BI6628"/>
      <c r="BJ6628"/>
    </row>
    <row r="6629" spans="2:62" x14ac:dyDescent="0.4">
      <c r="B6629" s="1">
        <v>28854</v>
      </c>
      <c r="C6629" s="6" t="s">
        <v>30</v>
      </c>
      <c r="D6629" s="6" t="s">
        <v>8</v>
      </c>
      <c r="E6629" s="6" t="s">
        <v>8482</v>
      </c>
      <c r="F6629" s="6" t="s">
        <v>1736</v>
      </c>
      <c r="G6629" s="6" t="s">
        <v>10193</v>
      </c>
      <c r="H6629" s="6" t="s">
        <v>10028</v>
      </c>
      <c r="I6629" s="6" t="s">
        <v>10253</v>
      </c>
      <c r="J6629" s="6" t="s">
        <v>5</v>
      </c>
      <c r="K6629" s="7">
        <v>2</v>
      </c>
      <c r="L6629" s="7">
        <f>IFERROR(VLOOKUP(SiscoTable[[#This Row],[Código]],Hoja2!A:B,2,0)*SiscoTable[[#This Row],[Provta(Uns)]],0)</f>
        <v>38</v>
      </c>
      <c r="M6629" s="7">
        <v>0</v>
      </c>
      <c r="N6629" s="7">
        <v>12</v>
      </c>
      <c r="O6629" s="7">
        <f>IFERROR(VLOOKUP(SiscoTable[[#This Row],[Código]],Hoja2!A:B,2,0)*SiscoTable[[#This Row],[Stock_actual]],0)</f>
        <v>228</v>
      </c>
      <c r="P6629" s="6" t="s">
        <v>1014</v>
      </c>
      <c r="Q6629" s="7">
        <v>2</v>
      </c>
      <c r="R6629" s="7">
        <v>0</v>
      </c>
      <c r="S6629" s="7" t="s">
        <v>11926</v>
      </c>
      <c r="BI6629"/>
      <c r="BJ6629"/>
    </row>
    <row r="6630" spans="2:62" x14ac:dyDescent="0.4">
      <c r="B6630" s="1">
        <v>28855</v>
      </c>
      <c r="C6630" s="6" t="s">
        <v>8</v>
      </c>
      <c r="D6630" s="6" t="s">
        <v>8</v>
      </c>
      <c r="E6630" s="6" t="s">
        <v>8482</v>
      </c>
      <c r="F6630" s="6" t="s">
        <v>1736</v>
      </c>
      <c r="G6630" s="6" t="s">
        <v>10193</v>
      </c>
      <c r="H6630" s="6" t="s">
        <v>10028</v>
      </c>
      <c r="I6630" s="6" t="s">
        <v>10294</v>
      </c>
      <c r="J6630" s="6" t="s">
        <v>5</v>
      </c>
      <c r="K6630" s="7">
        <v>2.33</v>
      </c>
      <c r="L6630" s="7">
        <f>IFERROR(VLOOKUP(SiscoTable[[#This Row],[Código]],Hoja2!A:B,2,0)*SiscoTable[[#This Row],[Provta(Uns)]],0)</f>
        <v>27.027999999999999</v>
      </c>
      <c r="M6630" s="7">
        <v>0</v>
      </c>
      <c r="N6630" s="7">
        <v>14</v>
      </c>
      <c r="O6630" s="7">
        <f>IFERROR(VLOOKUP(SiscoTable[[#This Row],[Código]],Hoja2!A:B,2,0)*SiscoTable[[#This Row],[Stock_actual]],0)</f>
        <v>162.4</v>
      </c>
      <c r="P6630" s="6" t="s">
        <v>1014</v>
      </c>
      <c r="Q6630" s="7">
        <v>3</v>
      </c>
      <c r="R6630" s="7">
        <v>0</v>
      </c>
      <c r="S6630" s="7" t="s">
        <v>11926</v>
      </c>
      <c r="BI6630"/>
      <c r="BJ6630"/>
    </row>
    <row r="6631" spans="2:62" x14ac:dyDescent="0.4">
      <c r="B6631" s="1">
        <v>28856</v>
      </c>
      <c r="C6631" s="6" t="s">
        <v>30</v>
      </c>
      <c r="D6631" s="6" t="s">
        <v>8</v>
      </c>
      <c r="E6631" s="6" t="s">
        <v>8482</v>
      </c>
      <c r="F6631" s="6" t="s">
        <v>1736</v>
      </c>
      <c r="G6631" s="6" t="s">
        <v>10193</v>
      </c>
      <c r="H6631" s="6" t="s">
        <v>10028</v>
      </c>
      <c r="I6631" s="6" t="s">
        <v>10254</v>
      </c>
      <c r="J6631" s="6" t="s">
        <v>5</v>
      </c>
      <c r="K6631" s="7">
        <v>2</v>
      </c>
      <c r="L6631" s="7">
        <f>IFERROR(VLOOKUP(SiscoTable[[#This Row],[Código]],Hoja2!A:B,2,0)*SiscoTable[[#This Row],[Provta(Uns)]],0)</f>
        <v>39.799999999999997</v>
      </c>
      <c r="M6631" s="7">
        <v>0</v>
      </c>
      <c r="N6631" s="7">
        <v>20</v>
      </c>
      <c r="O6631" s="7">
        <f>IFERROR(VLOOKUP(SiscoTable[[#This Row],[Código]],Hoja2!A:B,2,0)*SiscoTable[[#This Row],[Stock_actual]],0)</f>
        <v>398</v>
      </c>
      <c r="P6631" s="6" t="s">
        <v>240</v>
      </c>
      <c r="Q6631" s="7">
        <v>2</v>
      </c>
      <c r="R6631" s="7">
        <v>0</v>
      </c>
      <c r="S6631" s="7" t="s">
        <v>11926</v>
      </c>
      <c r="BI6631"/>
      <c r="BJ6631"/>
    </row>
    <row r="6632" spans="2:62" x14ac:dyDescent="0.4">
      <c r="B6632" s="1">
        <v>28857</v>
      </c>
      <c r="C6632" s="6" t="s">
        <v>30</v>
      </c>
      <c r="D6632" s="6" t="s">
        <v>8</v>
      </c>
      <c r="E6632" s="6" t="s">
        <v>8482</v>
      </c>
      <c r="F6632" s="6" t="s">
        <v>1736</v>
      </c>
      <c r="G6632" s="6" t="s">
        <v>10193</v>
      </c>
      <c r="H6632" s="6" t="s">
        <v>10028</v>
      </c>
      <c r="I6632" s="6" t="s">
        <v>10251</v>
      </c>
      <c r="J6632" s="6" t="s">
        <v>5</v>
      </c>
      <c r="K6632" s="7">
        <v>0.83</v>
      </c>
      <c r="L6632" s="7">
        <f>IFERROR(VLOOKUP(SiscoTable[[#This Row],[Código]],Hoja2!A:B,2,0)*SiscoTable[[#This Row],[Provta(Uns)]],0)</f>
        <v>15.77</v>
      </c>
      <c r="M6632" s="7">
        <v>0</v>
      </c>
      <c r="N6632" s="7">
        <v>36</v>
      </c>
      <c r="O6632" s="7">
        <f>IFERROR(VLOOKUP(SiscoTable[[#This Row],[Código]],Hoja2!A:B,2,0)*SiscoTable[[#This Row],[Stock_actual]],0)</f>
        <v>684</v>
      </c>
      <c r="P6632" s="6" t="s">
        <v>10252</v>
      </c>
      <c r="Q6632" s="7">
        <v>1</v>
      </c>
      <c r="R6632" s="7">
        <v>0</v>
      </c>
      <c r="S6632" s="7" t="s">
        <v>11926</v>
      </c>
      <c r="BI6632"/>
      <c r="BJ6632"/>
    </row>
    <row r="6633" spans="2:62" x14ac:dyDescent="0.4">
      <c r="B6633" s="1">
        <v>28858</v>
      </c>
      <c r="C6633" s="6" t="s">
        <v>8</v>
      </c>
      <c r="D6633" s="6" t="s">
        <v>8</v>
      </c>
      <c r="E6633" s="6" t="s">
        <v>8482</v>
      </c>
      <c r="F6633" s="6" t="s">
        <v>9030</v>
      </c>
      <c r="G6633" s="6" t="s">
        <v>10026</v>
      </c>
      <c r="H6633" s="6" t="s">
        <v>10028</v>
      </c>
      <c r="I6633" s="6" t="s">
        <v>10027</v>
      </c>
      <c r="J6633" s="6" t="s">
        <v>5</v>
      </c>
      <c r="K6633" s="7">
        <v>3.17</v>
      </c>
      <c r="L6633" s="7">
        <f>IFERROR(VLOOKUP(SiscoTable[[#This Row],[Código]],Hoja2!A:B,2,0)*SiscoTable[[#This Row],[Provta(Uns)]],0)</f>
        <v>36.771999999999998</v>
      </c>
      <c r="M6633" s="7">
        <v>0</v>
      </c>
      <c r="N6633" s="7">
        <v>0</v>
      </c>
      <c r="O6633" s="7">
        <f>IFERROR(VLOOKUP(SiscoTable[[#This Row],[Código]],Hoja2!A:B,2,0)*SiscoTable[[#This Row],[Stock_actual]],0)</f>
        <v>0</v>
      </c>
      <c r="P6633" s="6" t="s">
        <v>7</v>
      </c>
      <c r="Q6633" s="7">
        <v>4</v>
      </c>
      <c r="R6633" s="7">
        <v>6.6</v>
      </c>
      <c r="S6633" s="7" t="s">
        <v>11926</v>
      </c>
      <c r="BI6633"/>
      <c r="BJ6633"/>
    </row>
    <row r="6634" spans="2:62" x14ac:dyDescent="0.4">
      <c r="B6634" s="1">
        <v>28859</v>
      </c>
      <c r="C6634" s="6" t="s">
        <v>8</v>
      </c>
      <c r="D6634" s="6" t="s">
        <v>8</v>
      </c>
      <c r="E6634" s="6" t="s">
        <v>8482</v>
      </c>
      <c r="F6634" s="6" t="s">
        <v>1736</v>
      </c>
      <c r="G6634" s="6" t="s">
        <v>10193</v>
      </c>
      <c r="H6634" s="6" t="s">
        <v>10028</v>
      </c>
      <c r="I6634" s="6" t="s">
        <v>10295</v>
      </c>
      <c r="J6634" s="6" t="s">
        <v>5</v>
      </c>
      <c r="K6634" s="7">
        <v>3.17</v>
      </c>
      <c r="L6634" s="7">
        <f>IFERROR(VLOOKUP(SiscoTable[[#This Row],[Código]],Hoja2!A:B,2,0)*SiscoTable[[#This Row],[Provta(Uns)]],0)</f>
        <v>36.771999999999998</v>
      </c>
      <c r="M6634" s="7">
        <v>0</v>
      </c>
      <c r="N6634" s="7">
        <v>10</v>
      </c>
      <c r="O6634" s="7">
        <f>IFERROR(VLOOKUP(SiscoTable[[#This Row],[Código]],Hoja2!A:B,2,0)*SiscoTable[[#This Row],[Stock_actual]],0)</f>
        <v>116</v>
      </c>
      <c r="P6634" s="6" t="s">
        <v>570</v>
      </c>
      <c r="Q6634" s="7">
        <v>4</v>
      </c>
      <c r="R6634" s="7">
        <v>0</v>
      </c>
      <c r="S6634" s="7" t="s">
        <v>11926</v>
      </c>
      <c r="BI6634"/>
      <c r="BJ6634"/>
    </row>
    <row r="6635" spans="2:62" x14ac:dyDescent="0.4">
      <c r="B6635" s="1">
        <v>28860</v>
      </c>
      <c r="C6635" s="6" t="s">
        <v>25</v>
      </c>
      <c r="D6635" s="6" t="s">
        <v>8</v>
      </c>
      <c r="E6635" s="6" t="s">
        <v>8482</v>
      </c>
      <c r="F6635" s="6" t="s">
        <v>1736</v>
      </c>
      <c r="G6635" s="6" t="s">
        <v>10193</v>
      </c>
      <c r="H6635" s="6" t="s">
        <v>10218</v>
      </c>
      <c r="I6635" s="6" t="s">
        <v>10217</v>
      </c>
      <c r="J6635" s="6" t="s">
        <v>5</v>
      </c>
      <c r="K6635" s="7">
        <v>0.17</v>
      </c>
      <c r="L6635" s="7">
        <f>IFERROR(VLOOKUP(SiscoTable[[#This Row],[Código]],Hoja2!A:B,2,0)*SiscoTable[[#This Row],[Provta(Uns)]],0)</f>
        <v>5.95</v>
      </c>
      <c r="M6635" s="7">
        <v>12</v>
      </c>
      <c r="N6635" s="7">
        <v>0</v>
      </c>
      <c r="O6635" s="7">
        <f>IFERROR(VLOOKUP(SiscoTable[[#This Row],[Código]],Hoja2!A:B,2,0)*SiscoTable[[#This Row],[Stock_actual]],0)</f>
        <v>0</v>
      </c>
      <c r="P6635" s="6" t="s">
        <v>7</v>
      </c>
      <c r="Q6635" s="7">
        <v>0</v>
      </c>
      <c r="R6635" s="7">
        <v>0</v>
      </c>
      <c r="S6635" s="7" t="s">
        <v>11926</v>
      </c>
      <c r="BI6635"/>
      <c r="BJ6635"/>
    </row>
    <row r="6636" spans="2:62" x14ac:dyDescent="0.4">
      <c r="B6636" s="1">
        <v>28862</v>
      </c>
      <c r="C6636" s="6" t="s">
        <v>30</v>
      </c>
      <c r="D6636" s="6" t="s">
        <v>8</v>
      </c>
      <c r="E6636" s="6" t="s">
        <v>8482</v>
      </c>
      <c r="F6636" s="6" t="s">
        <v>10720</v>
      </c>
      <c r="G6636" s="6" t="s">
        <v>11105</v>
      </c>
      <c r="H6636" s="6" t="s">
        <v>10789</v>
      </c>
      <c r="I6636" s="6" t="s">
        <v>11193</v>
      </c>
      <c r="J6636" s="6" t="s">
        <v>5</v>
      </c>
      <c r="K6636" s="7">
        <v>5.5</v>
      </c>
      <c r="L6636" s="7">
        <f>IFERROR(VLOOKUP(SiscoTable[[#This Row],[Código]],Hoja2!A:B,2,0)*SiscoTable[[#This Row],[Provta(Uns)]],0)</f>
        <v>107.25</v>
      </c>
      <c r="M6636" s="7">
        <v>10</v>
      </c>
      <c r="N6636" s="7">
        <v>1</v>
      </c>
      <c r="O6636" s="7">
        <f>IFERROR(VLOOKUP(SiscoTable[[#This Row],[Código]],Hoja2!A:B,2,0)*SiscoTable[[#This Row],[Stock_actual]],0)</f>
        <v>19.5</v>
      </c>
      <c r="P6636" s="6" t="s">
        <v>214</v>
      </c>
      <c r="Q6636" s="7">
        <v>6</v>
      </c>
      <c r="R6636" s="7">
        <v>0.87999999999999901</v>
      </c>
      <c r="S6636" s="7" t="s">
        <v>11926</v>
      </c>
      <c r="BI6636"/>
      <c r="BJ6636"/>
    </row>
    <row r="6637" spans="2:62" x14ac:dyDescent="0.4">
      <c r="B6637" s="1">
        <v>28863</v>
      </c>
      <c r="C6637" s="6" t="s">
        <v>30</v>
      </c>
      <c r="D6637" s="6" t="s">
        <v>8</v>
      </c>
      <c r="E6637" s="6" t="s">
        <v>8482</v>
      </c>
      <c r="F6637" s="6" t="s">
        <v>10720</v>
      </c>
      <c r="G6637" s="6" t="s">
        <v>11105</v>
      </c>
      <c r="H6637" s="6" t="s">
        <v>10789</v>
      </c>
      <c r="I6637" s="6" t="s">
        <v>11194</v>
      </c>
      <c r="J6637" s="6" t="s">
        <v>5</v>
      </c>
      <c r="K6637" s="7">
        <v>2.5</v>
      </c>
      <c r="L6637" s="7">
        <f>IFERROR(VLOOKUP(SiscoTable[[#This Row],[Código]],Hoja2!A:B,2,0)*SiscoTable[[#This Row],[Provta(Uns)]],0)</f>
        <v>79.75</v>
      </c>
      <c r="M6637" s="7">
        <v>12</v>
      </c>
      <c r="N6637" s="7">
        <v>0</v>
      </c>
      <c r="O6637" s="7">
        <f>IFERROR(VLOOKUP(SiscoTable[[#This Row],[Código]],Hoja2!A:B,2,0)*SiscoTable[[#This Row],[Stock_actual]],0)</f>
        <v>0</v>
      </c>
      <c r="P6637" s="6" t="s">
        <v>7</v>
      </c>
      <c r="Q6637" s="7">
        <v>3</v>
      </c>
      <c r="R6637" s="7">
        <v>0</v>
      </c>
      <c r="S6637" s="7" t="s">
        <v>11926</v>
      </c>
      <c r="BI6637"/>
      <c r="BJ6637"/>
    </row>
    <row r="6638" spans="2:62" x14ac:dyDescent="0.4">
      <c r="B6638" s="1">
        <v>28864</v>
      </c>
      <c r="C6638" s="6" t="s">
        <v>30</v>
      </c>
      <c r="D6638" s="6" t="s">
        <v>8</v>
      </c>
      <c r="E6638" s="6" t="s">
        <v>8482</v>
      </c>
      <c r="F6638" s="6" t="s">
        <v>10720</v>
      </c>
      <c r="G6638" s="6" t="s">
        <v>11105</v>
      </c>
      <c r="H6638" s="6" t="s">
        <v>10789</v>
      </c>
      <c r="I6638" s="6" t="s">
        <v>11195</v>
      </c>
      <c r="J6638" s="6" t="s">
        <v>5</v>
      </c>
      <c r="K6638" s="7">
        <v>2.67</v>
      </c>
      <c r="L6638" s="7">
        <f>IFERROR(VLOOKUP(SiscoTable[[#This Row],[Código]],Hoja2!A:B,2,0)*SiscoTable[[#This Row],[Provta(Uns)]],0)</f>
        <v>97.454999999999998</v>
      </c>
      <c r="M6638" s="7">
        <v>12</v>
      </c>
      <c r="N6638" s="7">
        <v>0</v>
      </c>
      <c r="O6638" s="7">
        <f>IFERROR(VLOOKUP(SiscoTable[[#This Row],[Código]],Hoja2!A:B,2,0)*SiscoTable[[#This Row],[Stock_actual]],0)</f>
        <v>0</v>
      </c>
      <c r="P6638" s="6" t="s">
        <v>7</v>
      </c>
      <c r="Q6638" s="7">
        <v>3</v>
      </c>
      <c r="R6638" s="7">
        <v>0</v>
      </c>
      <c r="S6638" s="7" t="s">
        <v>11926</v>
      </c>
      <c r="BI6638"/>
      <c r="BJ6638"/>
    </row>
    <row r="6639" spans="2:62" x14ac:dyDescent="0.4">
      <c r="B6639" s="1">
        <v>28865</v>
      </c>
      <c r="C6639" s="6" t="s">
        <v>8</v>
      </c>
      <c r="D6639" s="6" t="s">
        <v>8</v>
      </c>
      <c r="E6639" s="6" t="s">
        <v>8482</v>
      </c>
      <c r="F6639" s="6" t="s">
        <v>10720</v>
      </c>
      <c r="G6639" s="6" t="s">
        <v>10981</v>
      </c>
      <c r="H6639" s="6" t="s">
        <v>11075</v>
      </c>
      <c r="I6639" s="6" t="s">
        <v>11076</v>
      </c>
      <c r="J6639" s="6" t="s">
        <v>5</v>
      </c>
      <c r="K6639" s="7">
        <v>1.33</v>
      </c>
      <c r="L6639" s="7">
        <f>IFERROR(VLOOKUP(SiscoTable[[#This Row],[Código]],Hoja2!A:B,2,0)*SiscoTable[[#This Row],[Provta(Uns)]],0)</f>
        <v>29.126999999999999</v>
      </c>
      <c r="M6639" s="7">
        <v>0</v>
      </c>
      <c r="N6639" s="7">
        <v>13</v>
      </c>
      <c r="O6639" s="7">
        <f>IFERROR(VLOOKUP(SiscoTable[[#This Row],[Código]],Hoja2!A:B,2,0)*SiscoTable[[#This Row],[Stock_actual]],0)</f>
        <v>284.7</v>
      </c>
      <c r="P6639" s="6" t="s">
        <v>2754</v>
      </c>
      <c r="Q6639" s="7">
        <v>1</v>
      </c>
      <c r="R6639" s="7">
        <v>0</v>
      </c>
      <c r="S6639" s="7" t="s">
        <v>11926</v>
      </c>
      <c r="BI6639"/>
      <c r="BJ6639"/>
    </row>
    <row r="6640" spans="2:62" x14ac:dyDescent="0.4">
      <c r="B6640" s="1">
        <v>28866</v>
      </c>
      <c r="C6640" s="6" t="s">
        <v>8</v>
      </c>
      <c r="D6640" s="6" t="s">
        <v>8</v>
      </c>
      <c r="E6640" s="6" t="s">
        <v>8482</v>
      </c>
      <c r="F6640" s="6" t="s">
        <v>10720</v>
      </c>
      <c r="G6640" s="6" t="s">
        <v>10981</v>
      </c>
      <c r="H6640" s="6" t="s">
        <v>11075</v>
      </c>
      <c r="I6640" s="6" t="s">
        <v>11077</v>
      </c>
      <c r="J6640" s="6" t="s">
        <v>5</v>
      </c>
      <c r="K6640" s="7">
        <v>1.17</v>
      </c>
      <c r="L6640" s="7">
        <f>IFERROR(VLOOKUP(SiscoTable[[#This Row],[Código]],Hoja2!A:B,2,0)*SiscoTable[[#This Row],[Provta(Uns)]],0)</f>
        <v>25.622999999999998</v>
      </c>
      <c r="M6640" s="7">
        <v>0</v>
      </c>
      <c r="N6640" s="7">
        <v>8</v>
      </c>
      <c r="O6640" s="7">
        <f>IFERROR(VLOOKUP(SiscoTable[[#This Row],[Código]],Hoja2!A:B,2,0)*SiscoTable[[#This Row],[Stock_actual]],0)</f>
        <v>175.2</v>
      </c>
      <c r="P6640" s="6" t="s">
        <v>6481</v>
      </c>
      <c r="Q6640" s="7">
        <v>1</v>
      </c>
      <c r="R6640" s="7">
        <v>0</v>
      </c>
      <c r="S6640" s="7" t="s">
        <v>11926</v>
      </c>
      <c r="BI6640"/>
      <c r="BJ6640"/>
    </row>
    <row r="6641" spans="2:62" x14ac:dyDescent="0.4">
      <c r="B6641" s="1">
        <v>28867</v>
      </c>
      <c r="C6641" s="6" t="s">
        <v>8</v>
      </c>
      <c r="D6641" s="6" t="s">
        <v>8</v>
      </c>
      <c r="E6641" s="6" t="s">
        <v>8482</v>
      </c>
      <c r="F6641" s="6" t="s">
        <v>10720</v>
      </c>
      <c r="G6641" s="6" t="s">
        <v>10981</v>
      </c>
      <c r="H6641" s="6" t="s">
        <v>11075</v>
      </c>
      <c r="I6641" s="6" t="s">
        <v>11078</v>
      </c>
      <c r="J6641" s="6" t="s">
        <v>5</v>
      </c>
      <c r="K6641" s="7">
        <v>0.67</v>
      </c>
      <c r="L6641" s="7">
        <f>IFERROR(VLOOKUP(SiscoTable[[#This Row],[Código]],Hoja2!A:B,2,0)*SiscoTable[[#This Row],[Provta(Uns)]],0)</f>
        <v>14.673</v>
      </c>
      <c r="M6641" s="7">
        <v>0</v>
      </c>
      <c r="N6641" s="7">
        <v>-1</v>
      </c>
      <c r="O6641" s="7">
        <f>IFERROR(VLOOKUP(SiscoTable[[#This Row],[Código]],Hoja2!A:B,2,0)*SiscoTable[[#This Row],[Stock_actual]],0)</f>
        <v>-21.9</v>
      </c>
      <c r="P6641" s="6" t="s">
        <v>7</v>
      </c>
      <c r="Q6641" s="7">
        <v>1</v>
      </c>
      <c r="R6641" s="7">
        <v>1.2</v>
      </c>
      <c r="S6641" s="7" t="s">
        <v>11926</v>
      </c>
      <c r="BI6641"/>
      <c r="BJ6641"/>
    </row>
    <row r="6642" spans="2:62" x14ac:dyDescent="0.4">
      <c r="B6642" s="1">
        <v>28868</v>
      </c>
      <c r="C6642" s="6" t="s">
        <v>25</v>
      </c>
      <c r="D6642" s="6" t="s">
        <v>25</v>
      </c>
      <c r="E6642" s="6" t="s">
        <v>3268</v>
      </c>
      <c r="F6642" s="6" t="s">
        <v>8283</v>
      </c>
      <c r="G6642" s="6" t="s">
        <v>8432</v>
      </c>
      <c r="H6642" s="6" t="s">
        <v>8362</v>
      </c>
      <c r="I6642" s="6" t="s">
        <v>8439</v>
      </c>
      <c r="J6642" s="6" t="s">
        <v>5</v>
      </c>
      <c r="K6642" s="7">
        <v>50</v>
      </c>
      <c r="L6642" s="7">
        <f>IFERROR(VLOOKUP(SiscoTable[[#This Row],[Código]],Hoja2!A:B,2,0)*SiscoTable[[#This Row],[Provta(Uns)]],0)</f>
        <v>195</v>
      </c>
      <c r="M6642" s="7">
        <v>0</v>
      </c>
      <c r="N6642" s="7">
        <v>78</v>
      </c>
      <c r="O6642" s="7">
        <f>IFERROR(VLOOKUP(SiscoTable[[#This Row],[Código]],Hoja2!A:B,2,0)*SiscoTable[[#This Row],[Stock_actual]],0)</f>
        <v>304.2</v>
      </c>
      <c r="P6642" s="6" t="s">
        <v>581</v>
      </c>
      <c r="Q6642" s="7">
        <v>55</v>
      </c>
      <c r="R6642" s="7">
        <v>0</v>
      </c>
      <c r="S6642" s="7" t="s">
        <v>11928</v>
      </c>
      <c r="BI6642"/>
      <c r="BJ6642"/>
    </row>
    <row r="6643" spans="2:62" x14ac:dyDescent="0.4">
      <c r="B6643" s="1">
        <v>28870</v>
      </c>
      <c r="C6643" s="6" t="s">
        <v>8</v>
      </c>
      <c r="D6643" s="6" t="s">
        <v>8</v>
      </c>
      <c r="E6643" s="6" t="s">
        <v>3268</v>
      </c>
      <c r="F6643" s="6" t="s">
        <v>6059</v>
      </c>
      <c r="G6643" s="6" t="s">
        <v>6307</v>
      </c>
      <c r="H6643" s="6" t="s">
        <v>6164</v>
      </c>
      <c r="I6643" s="6" t="s">
        <v>6379</v>
      </c>
      <c r="J6643" s="6" t="s">
        <v>5</v>
      </c>
      <c r="K6643" s="7">
        <v>0</v>
      </c>
      <c r="L6643" s="7">
        <f>IFERROR(VLOOKUP(SiscoTable[[#This Row],[Código]],Hoja2!A:B,2,0)*SiscoTable[[#This Row],[Provta(Uns)]],0)</f>
        <v>0</v>
      </c>
      <c r="M6643" s="7">
        <v>0</v>
      </c>
      <c r="N6643" s="7">
        <v>0</v>
      </c>
      <c r="O6643" s="7">
        <f>IFERROR(VLOOKUP(SiscoTable[[#This Row],[Código]],Hoja2!A:B,2,0)*SiscoTable[[#This Row],[Stock_actual]],0)</f>
        <v>0</v>
      </c>
      <c r="P6643" s="6" t="s">
        <v>7</v>
      </c>
      <c r="Q6643" s="7">
        <v>0</v>
      </c>
      <c r="R6643" s="7">
        <v>0</v>
      </c>
      <c r="S6643" s="7" t="s">
        <v>11925</v>
      </c>
      <c r="BI6643"/>
      <c r="BJ6643"/>
    </row>
    <row r="6644" spans="2:62" x14ac:dyDescent="0.4">
      <c r="B6644" s="1">
        <v>28871</v>
      </c>
      <c r="C6644" s="6" t="s">
        <v>8</v>
      </c>
      <c r="D6644" s="6" t="s">
        <v>8</v>
      </c>
      <c r="E6644" s="6" t="s">
        <v>3268</v>
      </c>
      <c r="F6644" s="6" t="s">
        <v>6059</v>
      </c>
      <c r="G6644" s="6" t="s">
        <v>6392</v>
      </c>
      <c r="H6644" s="6" t="s">
        <v>3457</v>
      </c>
      <c r="I6644" s="6" t="s">
        <v>6460</v>
      </c>
      <c r="J6644" s="6" t="s">
        <v>5</v>
      </c>
      <c r="K6644" s="7">
        <v>2.67</v>
      </c>
      <c r="L6644" s="7">
        <f>IFERROR(VLOOKUP(SiscoTable[[#This Row],[Código]],Hoja2!A:B,2,0)*SiscoTable[[#This Row],[Provta(Uns)]],0)</f>
        <v>16.02</v>
      </c>
      <c r="M6644" s="7">
        <v>0</v>
      </c>
      <c r="N6644" s="7">
        <v>3</v>
      </c>
      <c r="O6644" s="7">
        <f>IFERROR(VLOOKUP(SiscoTable[[#This Row],[Código]],Hoja2!A:B,2,0)*SiscoTable[[#This Row],[Stock_actual]],0)</f>
        <v>18</v>
      </c>
      <c r="P6644" s="6" t="s">
        <v>671</v>
      </c>
      <c r="Q6644" s="7">
        <v>3</v>
      </c>
      <c r="R6644" s="7">
        <v>5.3699999999999992</v>
      </c>
      <c r="S6644" s="7" t="s">
        <v>11925</v>
      </c>
      <c r="BI6644"/>
      <c r="BJ6644"/>
    </row>
    <row r="6645" spans="2:62" x14ac:dyDescent="0.4">
      <c r="B6645" s="1">
        <v>28872</v>
      </c>
      <c r="C6645" s="6" t="s">
        <v>8</v>
      </c>
      <c r="D6645" s="6" t="s">
        <v>8</v>
      </c>
      <c r="E6645" s="6" t="s">
        <v>3268</v>
      </c>
      <c r="F6645" s="6" t="s">
        <v>6059</v>
      </c>
      <c r="G6645" s="6" t="s">
        <v>6747</v>
      </c>
      <c r="H6645" s="6" t="s">
        <v>6764</v>
      </c>
      <c r="I6645" s="6" t="s">
        <v>6789</v>
      </c>
      <c r="J6645" s="6" t="s">
        <v>5</v>
      </c>
      <c r="K6645" s="7">
        <v>3</v>
      </c>
      <c r="L6645" s="7">
        <f>IFERROR(VLOOKUP(SiscoTable[[#This Row],[Código]],Hoja2!A:B,2,0)*SiscoTable[[#This Row],[Provta(Uns)]],0)</f>
        <v>17.700000000000003</v>
      </c>
      <c r="M6645" s="7">
        <v>0</v>
      </c>
      <c r="N6645" s="7">
        <v>0</v>
      </c>
      <c r="O6645" s="7">
        <f>IFERROR(VLOOKUP(SiscoTable[[#This Row],[Código]],Hoja2!A:B,2,0)*SiscoTable[[#This Row],[Stock_actual]],0)</f>
        <v>0</v>
      </c>
      <c r="P6645" s="6" t="s">
        <v>7</v>
      </c>
      <c r="Q6645" s="7">
        <v>3</v>
      </c>
      <c r="R6645" s="7">
        <v>6</v>
      </c>
      <c r="S6645" s="7" t="s">
        <v>11925</v>
      </c>
      <c r="BI6645"/>
      <c r="BJ6645"/>
    </row>
    <row r="6646" spans="2:62" x14ac:dyDescent="0.4">
      <c r="B6646" s="1">
        <v>28875</v>
      </c>
      <c r="C6646" s="6" t="s">
        <v>8</v>
      </c>
      <c r="D6646" s="6" t="s">
        <v>8</v>
      </c>
      <c r="E6646" s="6" t="s">
        <v>3268</v>
      </c>
      <c r="F6646" s="6" t="s">
        <v>6059</v>
      </c>
      <c r="G6646" s="6" t="s">
        <v>6392</v>
      </c>
      <c r="H6646" s="6" t="s">
        <v>3457</v>
      </c>
      <c r="I6646" s="6" t="s">
        <v>6461</v>
      </c>
      <c r="J6646" s="6" t="s">
        <v>5</v>
      </c>
      <c r="K6646" s="7">
        <v>4</v>
      </c>
      <c r="L6646" s="7">
        <f>IFERROR(VLOOKUP(SiscoTable[[#This Row],[Código]],Hoja2!A:B,2,0)*SiscoTable[[#This Row],[Provta(Uns)]],0)</f>
        <v>26</v>
      </c>
      <c r="M6646" s="7">
        <v>0</v>
      </c>
      <c r="N6646" s="7">
        <v>0</v>
      </c>
      <c r="O6646" s="7">
        <f>IFERROR(VLOOKUP(SiscoTable[[#This Row],[Código]],Hoja2!A:B,2,0)*SiscoTable[[#This Row],[Stock_actual]],0)</f>
        <v>0</v>
      </c>
      <c r="P6646" s="6" t="s">
        <v>7</v>
      </c>
      <c r="Q6646" s="7">
        <v>4</v>
      </c>
      <c r="R6646" s="7">
        <v>7.8000000000000007</v>
      </c>
      <c r="S6646" s="7" t="s">
        <v>11925</v>
      </c>
      <c r="BI6646"/>
      <c r="BJ6646"/>
    </row>
    <row r="6647" spans="2:62" x14ac:dyDescent="0.4">
      <c r="B6647" s="1">
        <v>28876</v>
      </c>
      <c r="C6647" s="6" t="s">
        <v>8</v>
      </c>
      <c r="D6647" s="6" t="s">
        <v>8</v>
      </c>
      <c r="E6647" s="6" t="s">
        <v>3268</v>
      </c>
      <c r="F6647" s="6" t="s">
        <v>6059</v>
      </c>
      <c r="G6647" s="6" t="s">
        <v>6392</v>
      </c>
      <c r="H6647" s="6" t="s">
        <v>3457</v>
      </c>
      <c r="I6647" s="6" t="s">
        <v>6462</v>
      </c>
      <c r="J6647" s="6" t="s">
        <v>5</v>
      </c>
      <c r="K6647" s="7">
        <v>0.67</v>
      </c>
      <c r="L6647" s="7">
        <f>IFERROR(VLOOKUP(SiscoTable[[#This Row],[Código]],Hoja2!A:B,2,0)*SiscoTable[[#This Row],[Provta(Uns)]],0)</f>
        <v>3.9530000000000003</v>
      </c>
      <c r="M6647" s="7">
        <v>0</v>
      </c>
      <c r="N6647" s="7">
        <v>8</v>
      </c>
      <c r="O6647" s="7">
        <f>IFERROR(VLOOKUP(SiscoTable[[#This Row],[Código]],Hoja2!A:B,2,0)*SiscoTable[[#This Row],[Stock_actual]],0)</f>
        <v>47.2</v>
      </c>
      <c r="P6647" s="6" t="s">
        <v>244</v>
      </c>
      <c r="Q6647" s="7">
        <v>1</v>
      </c>
      <c r="R6647" s="7">
        <v>0</v>
      </c>
      <c r="S6647" s="7" t="s">
        <v>11925</v>
      </c>
      <c r="BI6647"/>
      <c r="BJ6647"/>
    </row>
    <row r="6648" spans="2:62" x14ac:dyDescent="0.4">
      <c r="B6648" s="1">
        <v>28879</v>
      </c>
      <c r="C6648" s="6" t="s">
        <v>8</v>
      </c>
      <c r="D6648" s="6" t="s">
        <v>30</v>
      </c>
      <c r="E6648" s="6" t="s">
        <v>3268</v>
      </c>
      <c r="F6648" s="6" t="s">
        <v>7197</v>
      </c>
      <c r="G6648" s="6" t="s">
        <v>7388</v>
      </c>
      <c r="H6648" s="6" t="s">
        <v>7498</v>
      </c>
      <c r="I6648" s="6" t="s">
        <v>7503</v>
      </c>
      <c r="J6648" s="6" t="s">
        <v>5</v>
      </c>
      <c r="K6648" s="7">
        <v>21.5</v>
      </c>
      <c r="L6648" s="7">
        <f>IFERROR(VLOOKUP(SiscoTable[[#This Row],[Código]],Hoja2!A:B,2,0)*SiscoTable[[#This Row],[Provta(Uns)]],0)</f>
        <v>30.099999999999998</v>
      </c>
      <c r="M6648" s="7">
        <v>48</v>
      </c>
      <c r="N6648" s="7">
        <v>7</v>
      </c>
      <c r="O6648" s="7">
        <f>IFERROR(VLOOKUP(SiscoTable[[#This Row],[Código]],Hoja2!A:B,2,0)*SiscoTable[[#This Row],[Stock_actual]],0)</f>
        <v>9.7999999999999989</v>
      </c>
      <c r="P6648" s="6" t="s">
        <v>124</v>
      </c>
      <c r="Q6648" s="7">
        <v>24</v>
      </c>
      <c r="R6648" s="7">
        <v>0</v>
      </c>
      <c r="S6648" s="7" t="s">
        <v>11928</v>
      </c>
      <c r="BI6648"/>
      <c r="BJ6648"/>
    </row>
    <row r="6649" spans="2:62" x14ac:dyDescent="0.4">
      <c r="B6649" s="1">
        <v>28880</v>
      </c>
      <c r="C6649" s="6" t="s">
        <v>30</v>
      </c>
      <c r="D6649" s="6" t="s">
        <v>30</v>
      </c>
      <c r="E6649" s="6" t="s">
        <v>3268</v>
      </c>
      <c r="F6649" s="6" t="s">
        <v>7197</v>
      </c>
      <c r="G6649" s="6" t="s">
        <v>7198</v>
      </c>
      <c r="H6649" s="6" t="s">
        <v>7205</v>
      </c>
      <c r="I6649" s="6" t="s">
        <v>7238</v>
      </c>
      <c r="J6649" s="6" t="s">
        <v>5</v>
      </c>
      <c r="K6649" s="7">
        <v>0</v>
      </c>
      <c r="L6649" s="7">
        <f>IFERROR(VLOOKUP(SiscoTable[[#This Row],[Código]],Hoja2!A:B,2,0)*SiscoTable[[#This Row],[Provta(Uns)]],0)</f>
        <v>0</v>
      </c>
      <c r="M6649" s="7">
        <v>0</v>
      </c>
      <c r="N6649" s="7">
        <v>0</v>
      </c>
      <c r="O6649" s="7">
        <f>IFERROR(VLOOKUP(SiscoTable[[#This Row],[Código]],Hoja2!A:B,2,0)*SiscoTable[[#This Row],[Stock_actual]],0)</f>
        <v>0</v>
      </c>
      <c r="P6649" s="6" t="s">
        <v>7</v>
      </c>
      <c r="Q6649" s="7">
        <v>0</v>
      </c>
      <c r="R6649" s="7">
        <v>0</v>
      </c>
      <c r="S6649" s="7" t="s">
        <v>11928</v>
      </c>
      <c r="BI6649"/>
      <c r="BJ6649"/>
    </row>
    <row r="6650" spans="2:62" x14ac:dyDescent="0.4">
      <c r="B6650" s="1">
        <v>28882</v>
      </c>
      <c r="C6650" s="6" t="s">
        <v>25</v>
      </c>
      <c r="D6650" s="6" t="s">
        <v>25</v>
      </c>
      <c r="E6650" s="6" t="s">
        <v>3268</v>
      </c>
      <c r="F6650" s="6" t="s">
        <v>7197</v>
      </c>
      <c r="G6650" s="6" t="s">
        <v>7198</v>
      </c>
      <c r="H6650" s="6" t="s">
        <v>7205</v>
      </c>
      <c r="I6650" s="6" t="s">
        <v>7209</v>
      </c>
      <c r="J6650" s="6" t="s">
        <v>5</v>
      </c>
      <c r="K6650" s="7">
        <v>118.17</v>
      </c>
      <c r="L6650" s="7">
        <f>IFERROR(VLOOKUP(SiscoTable[[#This Row],[Código]],Hoja2!A:B,2,0)*SiscoTable[[#This Row],[Provta(Uns)]],0)</f>
        <v>330.87599999999998</v>
      </c>
      <c r="M6650" s="7">
        <v>0</v>
      </c>
      <c r="N6650" s="7">
        <v>1</v>
      </c>
      <c r="O6650" s="7">
        <f>IFERROR(VLOOKUP(SiscoTable[[#This Row],[Código]],Hoja2!A:B,2,0)*SiscoTable[[#This Row],[Stock_actual]],0)</f>
        <v>2.8</v>
      </c>
      <c r="P6650" s="6" t="s">
        <v>7</v>
      </c>
      <c r="Q6650" s="7">
        <v>130</v>
      </c>
      <c r="R6650" s="7">
        <v>235.4</v>
      </c>
      <c r="S6650" s="7" t="s">
        <v>11928</v>
      </c>
      <c r="BI6650"/>
      <c r="BJ6650"/>
    </row>
    <row r="6651" spans="2:62" x14ac:dyDescent="0.4">
      <c r="B6651" s="1">
        <v>28883</v>
      </c>
      <c r="C6651" s="6" t="s">
        <v>8</v>
      </c>
      <c r="D6651" s="6" t="s">
        <v>8</v>
      </c>
      <c r="E6651" s="6" t="s">
        <v>0</v>
      </c>
      <c r="F6651" s="6" t="s">
        <v>159</v>
      </c>
      <c r="G6651" s="6" t="s">
        <v>159</v>
      </c>
      <c r="H6651" s="6" t="s">
        <v>4</v>
      </c>
      <c r="I6651" s="6" t="s">
        <v>171</v>
      </c>
      <c r="J6651" s="6" t="s">
        <v>5</v>
      </c>
      <c r="K6651" s="7">
        <v>0.67</v>
      </c>
      <c r="L6651" s="7">
        <f>IFERROR(VLOOKUP(SiscoTable[[#This Row],[Código]],Hoja2!A:B,2,0)*SiscoTable[[#This Row],[Provta(Uns)]],0)</f>
        <v>0</v>
      </c>
      <c r="M6651" s="7">
        <v>0</v>
      </c>
      <c r="N6651" s="7">
        <v>0</v>
      </c>
      <c r="O6651" s="7">
        <f>IFERROR(VLOOKUP(SiscoTable[[#This Row],[Código]],Hoja2!A:B,2,0)*SiscoTable[[#This Row],[Stock_actual]],0)</f>
        <v>0</v>
      </c>
      <c r="P6651" s="6" t="s">
        <v>7</v>
      </c>
      <c r="Q6651" s="7">
        <v>1</v>
      </c>
      <c r="R6651" s="7">
        <v>1.2</v>
      </c>
      <c r="S6651" s="7" t="s">
        <v>11923</v>
      </c>
      <c r="BI6651"/>
      <c r="BJ6651"/>
    </row>
    <row r="6652" spans="2:62" x14ac:dyDescent="0.4">
      <c r="B6652" s="1">
        <v>28885</v>
      </c>
      <c r="C6652" s="6" t="s">
        <v>30</v>
      </c>
      <c r="D6652" s="6" t="s">
        <v>8</v>
      </c>
      <c r="E6652" s="6" t="s">
        <v>1734</v>
      </c>
      <c r="F6652" s="6" t="s">
        <v>1735</v>
      </c>
      <c r="G6652" s="6" t="s">
        <v>2312</v>
      </c>
      <c r="H6652" s="6" t="s">
        <v>1899</v>
      </c>
      <c r="I6652" s="6" t="s">
        <v>2356</v>
      </c>
      <c r="J6652" s="6" t="s">
        <v>5</v>
      </c>
      <c r="K6652" s="7">
        <v>1.33</v>
      </c>
      <c r="L6652" s="7">
        <f>IFERROR(VLOOKUP(SiscoTable[[#This Row],[Código]],Hoja2!A:B,2,0)*SiscoTable[[#This Row],[Provta(Uns)]],0)</f>
        <v>65.037000000000006</v>
      </c>
      <c r="M6652" s="7">
        <v>0</v>
      </c>
      <c r="N6652" s="7">
        <v>17</v>
      </c>
      <c r="O6652" s="7">
        <f>IFERROR(VLOOKUP(SiscoTable[[#This Row],[Código]],Hoja2!A:B,2,0)*SiscoTable[[#This Row],[Stock_actual]],0)</f>
        <v>831.3</v>
      </c>
      <c r="P6652" s="6" t="s">
        <v>2357</v>
      </c>
      <c r="Q6652" s="7">
        <v>1</v>
      </c>
      <c r="R6652" s="7">
        <v>0</v>
      </c>
      <c r="S6652" s="7" t="s">
        <v>11925</v>
      </c>
      <c r="BI6652"/>
      <c r="BJ6652"/>
    </row>
    <row r="6653" spans="2:62" x14ac:dyDescent="0.4">
      <c r="B6653" s="1">
        <v>28886</v>
      </c>
      <c r="C6653" s="6" t="s">
        <v>30</v>
      </c>
      <c r="D6653" s="6" t="s">
        <v>8</v>
      </c>
      <c r="E6653" s="6" t="s">
        <v>1734</v>
      </c>
      <c r="F6653" s="6" t="s">
        <v>1735</v>
      </c>
      <c r="G6653" s="6" t="s">
        <v>2312</v>
      </c>
      <c r="H6653" s="6" t="s">
        <v>1899</v>
      </c>
      <c r="I6653" s="6" t="s">
        <v>2358</v>
      </c>
      <c r="J6653" s="6" t="s">
        <v>5</v>
      </c>
      <c r="K6653" s="7">
        <v>1.33</v>
      </c>
      <c r="L6653" s="7">
        <f>IFERROR(VLOOKUP(SiscoTable[[#This Row],[Código]],Hoja2!A:B,2,0)*SiscoTable[[#This Row],[Provta(Uns)]],0)</f>
        <v>58.387</v>
      </c>
      <c r="M6653" s="7">
        <v>0</v>
      </c>
      <c r="N6653" s="7">
        <v>12</v>
      </c>
      <c r="O6653" s="7">
        <f>IFERROR(VLOOKUP(SiscoTable[[#This Row],[Código]],Hoja2!A:B,2,0)*SiscoTable[[#This Row],[Stock_actual]],0)</f>
        <v>526.79999999999995</v>
      </c>
      <c r="P6653" s="6" t="s">
        <v>2359</v>
      </c>
      <c r="Q6653" s="7">
        <v>1</v>
      </c>
      <c r="R6653" s="7">
        <v>0</v>
      </c>
      <c r="S6653" s="7" t="s">
        <v>11925</v>
      </c>
      <c r="BI6653"/>
      <c r="BJ6653"/>
    </row>
    <row r="6654" spans="2:62" x14ac:dyDescent="0.4">
      <c r="B6654" s="1">
        <v>28888</v>
      </c>
      <c r="C6654" s="6" t="s">
        <v>8</v>
      </c>
      <c r="D6654" s="6" t="s">
        <v>8</v>
      </c>
      <c r="E6654" s="6" t="s">
        <v>1734</v>
      </c>
      <c r="F6654" s="6" t="s">
        <v>1735</v>
      </c>
      <c r="G6654" s="6" t="s">
        <v>2312</v>
      </c>
      <c r="H6654" s="6" t="s">
        <v>1899</v>
      </c>
      <c r="I6654" s="6" t="s">
        <v>2508</v>
      </c>
      <c r="J6654" s="6" t="s">
        <v>5</v>
      </c>
      <c r="K6654" s="7">
        <v>1</v>
      </c>
      <c r="L6654" s="7">
        <f>IFERROR(VLOOKUP(SiscoTable[[#This Row],[Código]],Hoja2!A:B,2,0)*SiscoTable[[#This Row],[Provta(Uns)]],0)</f>
        <v>22</v>
      </c>
      <c r="M6654" s="7">
        <v>0</v>
      </c>
      <c r="N6654" s="7">
        <v>7</v>
      </c>
      <c r="O6654" s="7">
        <f>IFERROR(VLOOKUP(SiscoTable[[#This Row],[Código]],Hoja2!A:B,2,0)*SiscoTable[[#This Row],[Stock_actual]],0)</f>
        <v>154</v>
      </c>
      <c r="P6654" s="6" t="s">
        <v>2509</v>
      </c>
      <c r="Q6654" s="7">
        <v>1</v>
      </c>
      <c r="R6654" s="7">
        <v>0</v>
      </c>
      <c r="S6654" s="7" t="s">
        <v>11925</v>
      </c>
      <c r="BI6654"/>
      <c r="BJ6654"/>
    </row>
    <row r="6655" spans="2:62" x14ac:dyDescent="0.4">
      <c r="B6655" s="1">
        <v>28889</v>
      </c>
      <c r="C6655" s="6" t="s">
        <v>30</v>
      </c>
      <c r="D6655" s="6" t="s">
        <v>8</v>
      </c>
      <c r="E6655" s="6" t="s">
        <v>1734</v>
      </c>
      <c r="F6655" s="6" t="s">
        <v>1735</v>
      </c>
      <c r="G6655" s="6" t="s">
        <v>2312</v>
      </c>
      <c r="H6655" s="6" t="s">
        <v>1899</v>
      </c>
      <c r="I6655" s="6" t="s">
        <v>2360</v>
      </c>
      <c r="J6655" s="6" t="s">
        <v>5</v>
      </c>
      <c r="K6655" s="7">
        <v>4</v>
      </c>
      <c r="L6655" s="7">
        <f>IFERROR(VLOOKUP(SiscoTable[[#This Row],[Código]],Hoja2!A:B,2,0)*SiscoTable[[#This Row],[Provta(Uns)]],0)</f>
        <v>107.2</v>
      </c>
      <c r="M6655" s="7">
        <v>0</v>
      </c>
      <c r="N6655" s="7">
        <v>22</v>
      </c>
      <c r="O6655" s="7">
        <f>IFERROR(VLOOKUP(SiscoTable[[#This Row],[Código]],Hoja2!A:B,2,0)*SiscoTable[[#This Row],[Stock_actual]],0)</f>
        <v>589.6</v>
      </c>
      <c r="P6655" s="6" t="s">
        <v>2361</v>
      </c>
      <c r="Q6655" s="7">
        <v>4</v>
      </c>
      <c r="R6655" s="7">
        <v>0</v>
      </c>
      <c r="S6655" s="7" t="s">
        <v>11925</v>
      </c>
      <c r="BI6655"/>
      <c r="BJ6655"/>
    </row>
    <row r="6656" spans="2:62" x14ac:dyDescent="0.4">
      <c r="B6656" s="1">
        <v>28890</v>
      </c>
      <c r="C6656" s="6" t="s">
        <v>8</v>
      </c>
      <c r="D6656" s="6" t="s">
        <v>8</v>
      </c>
      <c r="E6656" s="6" t="s">
        <v>1734</v>
      </c>
      <c r="F6656" s="6" t="s">
        <v>1735</v>
      </c>
      <c r="G6656" s="6" t="s">
        <v>2312</v>
      </c>
      <c r="H6656" s="6" t="s">
        <v>1899</v>
      </c>
      <c r="I6656" s="6" t="s">
        <v>2510</v>
      </c>
      <c r="J6656" s="6" t="s">
        <v>5</v>
      </c>
      <c r="K6656" s="7">
        <v>0.67</v>
      </c>
      <c r="L6656" s="7">
        <f>IFERROR(VLOOKUP(SiscoTable[[#This Row],[Código]],Hoja2!A:B,2,0)*SiscoTable[[#This Row],[Provta(Uns)]],0)</f>
        <v>11.993</v>
      </c>
      <c r="M6656" s="7">
        <v>0</v>
      </c>
      <c r="N6656" s="7">
        <v>26</v>
      </c>
      <c r="O6656" s="7">
        <f>IFERROR(VLOOKUP(SiscoTable[[#This Row],[Código]],Hoja2!A:B,2,0)*SiscoTable[[#This Row],[Stock_actual]],0)</f>
        <v>465.4</v>
      </c>
      <c r="P6656" s="6" t="s">
        <v>2511</v>
      </c>
      <c r="Q6656" s="7">
        <v>1</v>
      </c>
      <c r="R6656" s="7">
        <v>0</v>
      </c>
      <c r="S6656" s="7" t="s">
        <v>11925</v>
      </c>
      <c r="BI6656"/>
      <c r="BJ6656"/>
    </row>
    <row r="6657" spans="2:62" x14ac:dyDescent="0.4">
      <c r="B6657" s="1">
        <v>28891</v>
      </c>
      <c r="C6657" s="6" t="s">
        <v>30</v>
      </c>
      <c r="D6657" s="6" t="s">
        <v>8</v>
      </c>
      <c r="E6657" s="6" t="s">
        <v>1734</v>
      </c>
      <c r="F6657" s="6" t="s">
        <v>1735</v>
      </c>
      <c r="G6657" s="6" t="s">
        <v>2312</v>
      </c>
      <c r="H6657" s="6" t="s">
        <v>1899</v>
      </c>
      <c r="I6657" s="6" t="s">
        <v>2362</v>
      </c>
      <c r="J6657" s="6" t="s">
        <v>5</v>
      </c>
      <c r="K6657" s="7">
        <v>4</v>
      </c>
      <c r="L6657" s="7">
        <f>IFERROR(VLOOKUP(SiscoTable[[#This Row],[Código]],Hoja2!A:B,2,0)*SiscoTable[[#This Row],[Provta(Uns)]],0)</f>
        <v>99.6</v>
      </c>
      <c r="M6657" s="7">
        <v>24</v>
      </c>
      <c r="N6657" s="7">
        <v>0</v>
      </c>
      <c r="O6657" s="7">
        <f>IFERROR(VLOOKUP(SiscoTable[[#This Row],[Código]],Hoja2!A:B,2,0)*SiscoTable[[#This Row],[Stock_actual]],0)</f>
        <v>0</v>
      </c>
      <c r="P6657" s="6" t="s">
        <v>7</v>
      </c>
      <c r="Q6657" s="7">
        <v>4</v>
      </c>
      <c r="R6657" s="7">
        <v>0</v>
      </c>
      <c r="S6657" s="7" t="s">
        <v>11925</v>
      </c>
      <c r="BI6657"/>
      <c r="BJ6657"/>
    </row>
    <row r="6658" spans="2:62" x14ac:dyDescent="0.4">
      <c r="B6658" s="1">
        <v>28892</v>
      </c>
      <c r="C6658" s="6" t="s">
        <v>25</v>
      </c>
      <c r="D6658" s="6" t="s">
        <v>25</v>
      </c>
      <c r="E6658" s="6" t="s">
        <v>3268</v>
      </c>
      <c r="F6658" s="6" t="s">
        <v>6803</v>
      </c>
      <c r="G6658" s="6" t="s">
        <v>6852</v>
      </c>
      <c r="H6658" s="6" t="s">
        <v>6869</v>
      </c>
      <c r="I6658" s="6" t="s">
        <v>6868</v>
      </c>
      <c r="J6658" s="6" t="s">
        <v>5</v>
      </c>
      <c r="K6658" s="7">
        <v>71.5</v>
      </c>
      <c r="L6658" s="7">
        <f>IFERROR(VLOOKUP(SiscoTable[[#This Row],[Código]],Hoja2!A:B,2,0)*SiscoTable[[#This Row],[Provta(Uns)]],0)</f>
        <v>393.25</v>
      </c>
      <c r="M6658" s="7">
        <v>0</v>
      </c>
      <c r="N6658" s="7">
        <v>64</v>
      </c>
      <c r="O6658" s="7">
        <f>IFERROR(VLOOKUP(SiscoTable[[#This Row],[Código]],Hoja2!A:B,2,0)*SiscoTable[[#This Row],[Stock_actual]],0)</f>
        <v>352</v>
      </c>
      <c r="P6658" s="6" t="s">
        <v>699</v>
      </c>
      <c r="Q6658" s="7">
        <v>79</v>
      </c>
      <c r="R6658" s="7">
        <v>143.06</v>
      </c>
      <c r="S6658" s="7" t="s">
        <v>11925</v>
      </c>
      <c r="BI6658"/>
      <c r="BJ6658"/>
    </row>
    <row r="6659" spans="2:62" x14ac:dyDescent="0.4">
      <c r="B6659" s="1">
        <v>28893</v>
      </c>
      <c r="C6659" s="6" t="s">
        <v>30</v>
      </c>
      <c r="D6659" s="6" t="s">
        <v>8</v>
      </c>
      <c r="E6659" s="6" t="s">
        <v>3268</v>
      </c>
      <c r="F6659" s="6" t="s">
        <v>3269</v>
      </c>
      <c r="G6659" s="6" t="s">
        <v>3270</v>
      </c>
      <c r="H6659" s="6" t="s">
        <v>3347</v>
      </c>
      <c r="I6659" s="6" t="s">
        <v>3346</v>
      </c>
      <c r="J6659" s="6" t="s">
        <v>5</v>
      </c>
      <c r="K6659" s="7">
        <v>0</v>
      </c>
      <c r="L6659" s="7">
        <f>IFERROR(VLOOKUP(SiscoTable[[#This Row],[Código]],Hoja2!A:B,2,0)*SiscoTable[[#This Row],[Provta(Uns)]],0)</f>
        <v>0</v>
      </c>
      <c r="M6659" s="7">
        <v>0</v>
      </c>
      <c r="N6659" s="7">
        <v>0</v>
      </c>
      <c r="O6659" s="7">
        <f>IFERROR(VLOOKUP(SiscoTable[[#This Row],[Código]],Hoja2!A:B,2,0)*SiscoTable[[#This Row],[Stock_actual]],0)</f>
        <v>0</v>
      </c>
      <c r="P6659" s="6" t="s">
        <v>7</v>
      </c>
      <c r="Q6659" s="7">
        <v>0</v>
      </c>
      <c r="R6659" s="7">
        <v>0</v>
      </c>
      <c r="S6659" s="7" t="s">
        <v>11927</v>
      </c>
      <c r="BI6659"/>
      <c r="BJ6659"/>
    </row>
    <row r="6660" spans="2:62" x14ac:dyDescent="0.4">
      <c r="B6660" s="1">
        <v>28894</v>
      </c>
      <c r="C6660" s="6" t="s">
        <v>30</v>
      </c>
      <c r="D6660" s="6" t="s">
        <v>8</v>
      </c>
      <c r="E6660" s="6" t="s">
        <v>8482</v>
      </c>
      <c r="F6660" s="6" t="s">
        <v>8483</v>
      </c>
      <c r="G6660" s="6" t="s">
        <v>2312</v>
      </c>
      <c r="H6660" s="6" t="s">
        <v>1899</v>
      </c>
      <c r="I6660" s="6" t="s">
        <v>8520</v>
      </c>
      <c r="J6660" s="6" t="s">
        <v>5</v>
      </c>
      <c r="K6660" s="7">
        <v>2</v>
      </c>
      <c r="L6660" s="7">
        <f>IFERROR(VLOOKUP(SiscoTable[[#This Row],[Código]],Hoja2!A:B,2,0)*SiscoTable[[#This Row],[Provta(Uns)]],0)</f>
        <v>25.8</v>
      </c>
      <c r="M6660" s="7">
        <v>24</v>
      </c>
      <c r="N6660" s="7">
        <v>0</v>
      </c>
      <c r="O6660" s="7">
        <f>IFERROR(VLOOKUP(SiscoTable[[#This Row],[Código]],Hoja2!A:B,2,0)*SiscoTable[[#This Row],[Stock_actual]],0)</f>
        <v>0</v>
      </c>
      <c r="P6660" s="6" t="s">
        <v>7</v>
      </c>
      <c r="Q6660" s="7">
        <v>2</v>
      </c>
      <c r="R6660" s="7">
        <v>0</v>
      </c>
      <c r="S6660" s="7" t="s">
        <v>11926</v>
      </c>
      <c r="BI6660"/>
      <c r="BJ6660"/>
    </row>
    <row r="6661" spans="2:62" x14ac:dyDescent="0.4">
      <c r="B6661" s="1">
        <v>28895</v>
      </c>
      <c r="C6661" s="6" t="s">
        <v>8</v>
      </c>
      <c r="D6661" s="6" t="s">
        <v>8</v>
      </c>
      <c r="E6661" s="6" t="s">
        <v>8482</v>
      </c>
      <c r="F6661" s="6" t="s">
        <v>8641</v>
      </c>
      <c r="G6661" s="6" t="s">
        <v>8756</v>
      </c>
      <c r="H6661" s="6" t="s">
        <v>8760</v>
      </c>
      <c r="I6661" s="6" t="s">
        <v>8883</v>
      </c>
      <c r="J6661" s="6" t="s">
        <v>5</v>
      </c>
      <c r="K6661" s="7">
        <v>0</v>
      </c>
      <c r="L6661" s="7">
        <f>IFERROR(VLOOKUP(SiscoTable[[#This Row],[Código]],Hoja2!A:B,2,0)*SiscoTable[[#This Row],[Provta(Uns)]],0)</f>
        <v>0</v>
      </c>
      <c r="M6661" s="7">
        <v>0</v>
      </c>
      <c r="N6661" s="7">
        <v>0</v>
      </c>
      <c r="O6661" s="7">
        <f>IFERROR(VLOOKUP(SiscoTable[[#This Row],[Código]],Hoja2!A:B,2,0)*SiscoTable[[#This Row],[Stock_actual]],0)</f>
        <v>0</v>
      </c>
      <c r="P6661" s="6" t="s">
        <v>7</v>
      </c>
      <c r="Q6661" s="7">
        <v>0</v>
      </c>
      <c r="R6661" s="7">
        <v>0</v>
      </c>
      <c r="S6661" s="7" t="s">
        <v>11926</v>
      </c>
      <c r="BI6661"/>
      <c r="BJ6661"/>
    </row>
    <row r="6662" spans="2:62" x14ac:dyDescent="0.4">
      <c r="B6662" s="1">
        <v>28896</v>
      </c>
      <c r="C6662" s="6" t="s">
        <v>8</v>
      </c>
      <c r="D6662" s="6" t="s">
        <v>8</v>
      </c>
      <c r="E6662" s="6" t="s">
        <v>8482</v>
      </c>
      <c r="F6662" s="6" t="s">
        <v>8641</v>
      </c>
      <c r="G6662" s="6" t="s">
        <v>8756</v>
      </c>
      <c r="H6662" s="6" t="s">
        <v>8760</v>
      </c>
      <c r="I6662" s="6" t="s">
        <v>8884</v>
      </c>
      <c r="J6662" s="6" t="s">
        <v>5</v>
      </c>
      <c r="K6662" s="7">
        <v>0</v>
      </c>
      <c r="L6662" s="7">
        <f>IFERROR(VLOOKUP(SiscoTable[[#This Row],[Código]],Hoja2!A:B,2,0)*SiscoTable[[#This Row],[Provta(Uns)]],0)</f>
        <v>0</v>
      </c>
      <c r="M6662" s="7">
        <v>0</v>
      </c>
      <c r="N6662" s="7">
        <v>0</v>
      </c>
      <c r="O6662" s="7">
        <f>IFERROR(VLOOKUP(SiscoTable[[#This Row],[Código]],Hoja2!A:B,2,0)*SiscoTable[[#This Row],[Stock_actual]],0)</f>
        <v>0</v>
      </c>
      <c r="P6662" s="6" t="s">
        <v>7</v>
      </c>
      <c r="Q6662" s="7">
        <v>0</v>
      </c>
      <c r="R6662" s="7">
        <v>0</v>
      </c>
      <c r="S6662" s="7" t="s">
        <v>11926</v>
      </c>
      <c r="BI6662"/>
      <c r="BJ6662"/>
    </row>
    <row r="6663" spans="2:62" x14ac:dyDescent="0.4">
      <c r="B6663" s="1">
        <v>28897</v>
      </c>
      <c r="C6663" s="6" t="s">
        <v>30</v>
      </c>
      <c r="D6663" s="6" t="s">
        <v>25</v>
      </c>
      <c r="E6663" s="6" t="s">
        <v>3268</v>
      </c>
      <c r="F6663" s="6" t="s">
        <v>3269</v>
      </c>
      <c r="G6663" s="6" t="s">
        <v>5768</v>
      </c>
      <c r="H6663" s="6" t="s">
        <v>4030</v>
      </c>
      <c r="I6663" s="6" t="s">
        <v>5799</v>
      </c>
      <c r="J6663" s="6" t="s">
        <v>4104</v>
      </c>
      <c r="K6663" s="7">
        <v>32.67</v>
      </c>
      <c r="L6663" s="7">
        <f>IFERROR(VLOOKUP(SiscoTable[[#This Row],[Código]],Hoja2!A:B,2,0)*SiscoTable[[#This Row],[Provta(Uns)]],0)</f>
        <v>81.675000000000011</v>
      </c>
      <c r="M6663" s="7">
        <v>0</v>
      </c>
      <c r="N6663" s="7">
        <v>74</v>
      </c>
      <c r="O6663" s="7">
        <f>IFERROR(VLOOKUP(SiscoTable[[#This Row],[Código]],Hoja2!A:B,2,0)*SiscoTable[[#This Row],[Stock_actual]],0)</f>
        <v>185</v>
      </c>
      <c r="P6663" s="6" t="s">
        <v>254</v>
      </c>
      <c r="Q6663" s="7">
        <v>36</v>
      </c>
      <c r="R6663" s="7">
        <v>0</v>
      </c>
      <c r="S6663" s="7" t="s">
        <v>11928</v>
      </c>
      <c r="BI6663"/>
      <c r="BJ6663"/>
    </row>
    <row r="6664" spans="2:62" x14ac:dyDescent="0.4">
      <c r="B6664" s="1">
        <v>28898</v>
      </c>
      <c r="C6664" s="6" t="s">
        <v>8</v>
      </c>
      <c r="D6664" s="6" t="s">
        <v>8</v>
      </c>
      <c r="E6664" s="6" t="s">
        <v>197</v>
      </c>
      <c r="F6664" s="6" t="s">
        <v>210</v>
      </c>
      <c r="G6664" s="6" t="s">
        <v>211</v>
      </c>
      <c r="H6664" s="6" t="s">
        <v>216</v>
      </c>
      <c r="I6664" s="6" t="s">
        <v>267</v>
      </c>
      <c r="J6664" s="6" t="s">
        <v>200</v>
      </c>
      <c r="K6664" s="7">
        <v>0</v>
      </c>
      <c r="L6664" s="34">
        <f>IFERROR(VLOOKUP(SiscoTable[[#This Row],[Código]],Hoja2!A:B,2,0)*SiscoTable[[#This Row],[Provta(Uns)]],0)</f>
        <v>0</v>
      </c>
      <c r="M6664" s="7">
        <v>0</v>
      </c>
      <c r="N6664" s="7">
        <v>2.4849999999999999</v>
      </c>
      <c r="O6664" s="34">
        <f>IFERROR(VLOOKUP(SiscoTable[[#This Row],[Código]],Hoja2!A:B,2,0)*SiscoTable[[#This Row],[Stock_actual]],0)</f>
        <v>377.71999999999997</v>
      </c>
      <c r="P6664" s="6" t="s">
        <v>134</v>
      </c>
      <c r="Q6664" s="7">
        <v>0</v>
      </c>
      <c r="R6664" s="7">
        <v>0</v>
      </c>
      <c r="S6664" s="7" t="s">
        <v>11924</v>
      </c>
      <c r="BI6664"/>
      <c r="BJ6664"/>
    </row>
    <row r="6665" spans="2:62" x14ac:dyDescent="0.4">
      <c r="B6665" s="1">
        <v>28899</v>
      </c>
      <c r="C6665" s="6" t="s">
        <v>8</v>
      </c>
      <c r="D6665" s="6" t="s">
        <v>8</v>
      </c>
      <c r="E6665" s="6" t="s">
        <v>197</v>
      </c>
      <c r="F6665" s="6" t="s">
        <v>210</v>
      </c>
      <c r="G6665" s="6" t="s">
        <v>211</v>
      </c>
      <c r="H6665" s="6" t="s">
        <v>216</v>
      </c>
      <c r="I6665" s="6" t="s">
        <v>268</v>
      </c>
      <c r="J6665" s="6" t="s">
        <v>200</v>
      </c>
      <c r="K6665" s="7">
        <v>0</v>
      </c>
      <c r="L6665" s="34">
        <f>IFERROR(VLOOKUP(SiscoTable[[#This Row],[Código]],Hoja2!A:B,2,0)*SiscoTable[[#This Row],[Provta(Uns)]],0)</f>
        <v>0</v>
      </c>
      <c r="M6665" s="7">
        <v>0</v>
      </c>
      <c r="N6665" s="7">
        <v>3.29</v>
      </c>
      <c r="O6665" s="34">
        <f>IFERROR(VLOOKUP(SiscoTable[[#This Row],[Código]],Hoja2!A:B,2,0)*SiscoTable[[#This Row],[Stock_actual]],0)</f>
        <v>575.75</v>
      </c>
      <c r="P6665" s="6" t="s">
        <v>134</v>
      </c>
      <c r="Q6665" s="7">
        <v>0</v>
      </c>
      <c r="R6665" s="7">
        <v>0</v>
      </c>
      <c r="S6665" s="7" t="s">
        <v>11924</v>
      </c>
      <c r="BI6665"/>
      <c r="BJ6665"/>
    </row>
    <row r="6666" spans="2:62" x14ac:dyDescent="0.4">
      <c r="B6666" s="1">
        <v>28900</v>
      </c>
      <c r="C6666" s="6" t="s">
        <v>30</v>
      </c>
      <c r="D6666" s="6" t="s">
        <v>25</v>
      </c>
      <c r="E6666" s="6" t="s">
        <v>3268</v>
      </c>
      <c r="F6666" s="6" t="s">
        <v>3269</v>
      </c>
      <c r="G6666" s="6" t="s">
        <v>5768</v>
      </c>
      <c r="H6666" s="6" t="s">
        <v>4030</v>
      </c>
      <c r="I6666" s="6" t="s">
        <v>5800</v>
      </c>
      <c r="J6666" s="6" t="s">
        <v>4104</v>
      </c>
      <c r="K6666" s="7">
        <v>24.83</v>
      </c>
      <c r="L6666" s="7">
        <f>IFERROR(VLOOKUP(SiscoTable[[#This Row],[Código]],Hoja2!A:B,2,0)*SiscoTable[[#This Row],[Provta(Uns)]],0)</f>
        <v>62.074999999999996</v>
      </c>
      <c r="M6666" s="7">
        <v>0</v>
      </c>
      <c r="N6666" s="7">
        <v>95</v>
      </c>
      <c r="O6666" s="7">
        <f>IFERROR(VLOOKUP(SiscoTable[[#This Row],[Código]],Hoja2!A:B,2,0)*SiscoTable[[#This Row],[Stock_actual]],0)</f>
        <v>237.5</v>
      </c>
      <c r="P6666" s="6" t="s">
        <v>621</v>
      </c>
      <c r="Q6666" s="7">
        <v>27</v>
      </c>
      <c r="R6666" s="7">
        <v>0</v>
      </c>
      <c r="S6666" s="7" t="s">
        <v>11928</v>
      </c>
      <c r="BI6666"/>
      <c r="BJ6666"/>
    </row>
    <row r="6667" spans="2:62" x14ac:dyDescent="0.4">
      <c r="B6667" s="1">
        <v>28901</v>
      </c>
      <c r="C6667" s="6" t="s">
        <v>8</v>
      </c>
      <c r="D6667" s="6" t="s">
        <v>8</v>
      </c>
      <c r="E6667" s="6" t="s">
        <v>8482</v>
      </c>
      <c r="F6667" s="6" t="s">
        <v>10720</v>
      </c>
      <c r="G6667" s="6" t="s">
        <v>11504</v>
      </c>
      <c r="H6667" s="6" t="s">
        <v>11251</v>
      </c>
      <c r="I6667" s="6" t="s">
        <v>11567</v>
      </c>
      <c r="J6667" s="6" t="s">
        <v>5</v>
      </c>
      <c r="K6667" s="7">
        <v>0</v>
      </c>
      <c r="L6667" s="7">
        <f>IFERROR(VLOOKUP(SiscoTable[[#This Row],[Código]],Hoja2!A:B,2,0)*SiscoTable[[#This Row],[Provta(Uns)]],0)</f>
        <v>0</v>
      </c>
      <c r="M6667" s="7">
        <v>0</v>
      </c>
      <c r="N6667" s="7">
        <v>0</v>
      </c>
      <c r="O6667" s="7">
        <f>IFERROR(VLOOKUP(SiscoTable[[#This Row],[Código]],Hoja2!A:B,2,0)*SiscoTable[[#This Row],[Stock_actual]],0)</f>
        <v>0</v>
      </c>
      <c r="P6667" s="6" t="s">
        <v>7</v>
      </c>
      <c r="Q6667" s="7">
        <v>0</v>
      </c>
      <c r="R6667" s="7">
        <v>0</v>
      </c>
      <c r="S6667" s="7" t="s">
        <v>11926</v>
      </c>
      <c r="BI6667"/>
      <c r="BJ6667"/>
    </row>
    <row r="6668" spans="2:62" x14ac:dyDescent="0.4">
      <c r="B6668" s="1">
        <v>28902</v>
      </c>
      <c r="C6668" s="6" t="s">
        <v>8</v>
      </c>
      <c r="D6668" s="6" t="s">
        <v>8</v>
      </c>
      <c r="E6668" s="6" t="s">
        <v>8482</v>
      </c>
      <c r="F6668" s="6" t="s">
        <v>10720</v>
      </c>
      <c r="G6668" s="6" t="s">
        <v>11504</v>
      </c>
      <c r="H6668" s="6" t="s">
        <v>11251</v>
      </c>
      <c r="I6668" s="6" t="s">
        <v>11568</v>
      </c>
      <c r="J6668" s="6" t="s">
        <v>5</v>
      </c>
      <c r="K6668" s="7">
        <v>0</v>
      </c>
      <c r="L6668" s="7">
        <f>IFERROR(VLOOKUP(SiscoTable[[#This Row],[Código]],Hoja2!A:B,2,0)*SiscoTable[[#This Row],[Provta(Uns)]],0)</f>
        <v>0</v>
      </c>
      <c r="M6668" s="7">
        <v>0</v>
      </c>
      <c r="N6668" s="7">
        <v>48</v>
      </c>
      <c r="O6668" s="7">
        <f>IFERROR(VLOOKUP(SiscoTable[[#This Row],[Código]],Hoja2!A:B,2,0)*SiscoTable[[#This Row],[Stock_actual]],0)</f>
        <v>72</v>
      </c>
      <c r="P6668" s="6" t="s">
        <v>134</v>
      </c>
      <c r="Q6668" s="7">
        <v>0</v>
      </c>
      <c r="R6668" s="7">
        <v>0</v>
      </c>
      <c r="S6668" s="7" t="s">
        <v>11926</v>
      </c>
      <c r="BI6668"/>
      <c r="BJ6668"/>
    </row>
    <row r="6669" spans="2:62" x14ac:dyDescent="0.4">
      <c r="B6669" s="1">
        <v>28903</v>
      </c>
      <c r="C6669" s="6" t="s">
        <v>8</v>
      </c>
      <c r="D6669" s="6" t="s">
        <v>8</v>
      </c>
      <c r="E6669" s="6" t="s">
        <v>8482</v>
      </c>
      <c r="F6669" s="6" t="s">
        <v>10720</v>
      </c>
      <c r="G6669" s="6" t="s">
        <v>11504</v>
      </c>
      <c r="H6669" s="6" t="s">
        <v>11251</v>
      </c>
      <c r="I6669" s="6" t="s">
        <v>11569</v>
      </c>
      <c r="J6669" s="6" t="s">
        <v>5</v>
      </c>
      <c r="K6669" s="7">
        <v>0</v>
      </c>
      <c r="L6669" s="7">
        <f>IFERROR(VLOOKUP(SiscoTable[[#This Row],[Código]],Hoja2!A:B,2,0)*SiscoTable[[#This Row],[Provta(Uns)]],0)</f>
        <v>0</v>
      </c>
      <c r="M6669" s="7">
        <v>0</v>
      </c>
      <c r="N6669" s="7">
        <v>0</v>
      </c>
      <c r="O6669" s="7">
        <f>IFERROR(VLOOKUP(SiscoTable[[#This Row],[Código]],Hoja2!A:B,2,0)*SiscoTable[[#This Row],[Stock_actual]],0)</f>
        <v>0</v>
      </c>
      <c r="P6669" s="6" t="s">
        <v>7</v>
      </c>
      <c r="Q6669" s="7">
        <v>0</v>
      </c>
      <c r="R6669" s="7">
        <v>0</v>
      </c>
      <c r="S6669" s="7" t="s">
        <v>11926</v>
      </c>
      <c r="BI6669"/>
      <c r="BJ6669"/>
    </row>
    <row r="6670" spans="2:62" x14ac:dyDescent="0.4">
      <c r="B6670" s="1">
        <v>28905</v>
      </c>
      <c r="C6670" s="6" t="s">
        <v>30</v>
      </c>
      <c r="D6670" s="6" t="s">
        <v>25</v>
      </c>
      <c r="E6670" s="6" t="s">
        <v>8482</v>
      </c>
      <c r="F6670" s="6" t="s">
        <v>10720</v>
      </c>
      <c r="G6670" s="6" t="s">
        <v>11322</v>
      </c>
      <c r="H6670" s="6" t="s">
        <v>11251</v>
      </c>
      <c r="I6670" s="6" t="s">
        <v>11356</v>
      </c>
      <c r="J6670" s="6" t="s">
        <v>5</v>
      </c>
      <c r="K6670" s="7">
        <v>43.5</v>
      </c>
      <c r="L6670" s="7">
        <f>IFERROR(VLOOKUP(SiscoTable[[#This Row],[Código]],Hoja2!A:B,2,0)*SiscoTable[[#This Row],[Provta(Uns)]],0)</f>
        <v>130.5</v>
      </c>
      <c r="M6670" s="7">
        <v>0</v>
      </c>
      <c r="N6670" s="7">
        <v>62</v>
      </c>
      <c r="O6670" s="7">
        <f>IFERROR(VLOOKUP(SiscoTable[[#This Row],[Código]],Hoja2!A:B,2,0)*SiscoTable[[#This Row],[Stock_actual]],0)</f>
        <v>186</v>
      </c>
      <c r="P6670" s="6" t="s">
        <v>558</v>
      </c>
      <c r="Q6670" s="7">
        <v>48</v>
      </c>
      <c r="R6670" s="7">
        <v>0</v>
      </c>
      <c r="S6670" s="7" t="s">
        <v>11926</v>
      </c>
      <c r="BI6670"/>
      <c r="BJ6670"/>
    </row>
    <row r="6671" spans="2:62" x14ac:dyDescent="0.4">
      <c r="B6671" s="1">
        <v>28906</v>
      </c>
      <c r="C6671" s="6" t="s">
        <v>30</v>
      </c>
      <c r="D6671" s="6" t="s">
        <v>8</v>
      </c>
      <c r="E6671" s="6" t="s">
        <v>1734</v>
      </c>
      <c r="F6671" s="6" t="s">
        <v>1735</v>
      </c>
      <c r="G6671" s="6" t="s">
        <v>1736</v>
      </c>
      <c r="H6671" s="6" t="s">
        <v>1770</v>
      </c>
      <c r="I6671" s="6" t="s">
        <v>1769</v>
      </c>
      <c r="J6671" s="6" t="s">
        <v>5</v>
      </c>
      <c r="K6671" s="7">
        <v>0</v>
      </c>
      <c r="L6671" s="7">
        <f>IFERROR(VLOOKUP(SiscoTable[[#This Row],[Código]],Hoja2!A:B,2,0)*SiscoTable[[#This Row],[Provta(Uns)]],0)</f>
        <v>0</v>
      </c>
      <c r="M6671" s="7">
        <v>0</v>
      </c>
      <c r="N6671" s="7">
        <v>1</v>
      </c>
      <c r="O6671" s="7">
        <f>IFERROR(VLOOKUP(SiscoTable[[#This Row],[Código]],Hoja2!A:B,2,0)*SiscoTable[[#This Row],[Stock_actual]],0)</f>
        <v>14.9</v>
      </c>
      <c r="P6671" s="6" t="s">
        <v>134</v>
      </c>
      <c r="Q6671" s="7">
        <v>0</v>
      </c>
      <c r="R6671" s="7">
        <v>0</v>
      </c>
      <c r="S6671" s="7" t="s">
        <v>11925</v>
      </c>
      <c r="BI6671"/>
      <c r="BJ6671"/>
    </row>
    <row r="6672" spans="2:62" x14ac:dyDescent="0.4">
      <c r="B6672" s="1">
        <v>28907</v>
      </c>
      <c r="C6672" s="6" t="s">
        <v>8</v>
      </c>
      <c r="D6672" s="6" t="s">
        <v>8</v>
      </c>
      <c r="E6672" s="6" t="s">
        <v>1734</v>
      </c>
      <c r="F6672" s="6" t="s">
        <v>1735</v>
      </c>
      <c r="G6672" s="6" t="s">
        <v>1736</v>
      </c>
      <c r="H6672" s="6" t="s">
        <v>1770</v>
      </c>
      <c r="I6672" s="6" t="s">
        <v>1885</v>
      </c>
      <c r="J6672" s="6" t="s">
        <v>5</v>
      </c>
      <c r="K6672" s="7">
        <v>2.67</v>
      </c>
      <c r="L6672" s="7">
        <f>IFERROR(VLOOKUP(SiscoTable[[#This Row],[Código]],Hoja2!A:B,2,0)*SiscoTable[[#This Row],[Provta(Uns)]],0)</f>
        <v>21.093</v>
      </c>
      <c r="M6672" s="7">
        <v>0</v>
      </c>
      <c r="N6672" s="7">
        <v>0</v>
      </c>
      <c r="O6672" s="7">
        <f>IFERROR(VLOOKUP(SiscoTable[[#This Row],[Código]],Hoja2!A:B,2,0)*SiscoTable[[#This Row],[Stock_actual]],0)</f>
        <v>0</v>
      </c>
      <c r="P6672" s="6" t="s">
        <v>7</v>
      </c>
      <c r="Q6672" s="7">
        <v>3</v>
      </c>
      <c r="R6672" s="7">
        <v>5.3999999999999995</v>
      </c>
      <c r="S6672" s="7" t="s">
        <v>11925</v>
      </c>
      <c r="BI6672"/>
      <c r="BJ6672"/>
    </row>
    <row r="6673" spans="2:62" x14ac:dyDescent="0.4">
      <c r="B6673" s="1">
        <v>28909</v>
      </c>
      <c r="C6673" s="6" t="s">
        <v>30</v>
      </c>
      <c r="D6673" s="6" t="s">
        <v>30</v>
      </c>
      <c r="E6673" s="6" t="s">
        <v>1734</v>
      </c>
      <c r="F6673" s="6" t="s">
        <v>1735</v>
      </c>
      <c r="G6673" s="6" t="s">
        <v>1736</v>
      </c>
      <c r="H6673" s="6" t="s">
        <v>1770</v>
      </c>
      <c r="I6673" s="6" t="s">
        <v>1771</v>
      </c>
      <c r="J6673" s="6" t="s">
        <v>5</v>
      </c>
      <c r="K6673" s="7">
        <v>8.17</v>
      </c>
      <c r="L6673" s="7">
        <f>IFERROR(VLOOKUP(SiscoTable[[#This Row],[Código]],Hoja2!A:B,2,0)*SiscoTable[[#This Row],[Provta(Uns)]],0)</f>
        <v>105.393</v>
      </c>
      <c r="M6673" s="7">
        <v>0</v>
      </c>
      <c r="N6673" s="7">
        <v>0</v>
      </c>
      <c r="O6673" s="7">
        <f>IFERROR(VLOOKUP(SiscoTable[[#This Row],[Código]],Hoja2!A:B,2,0)*SiscoTable[[#This Row],[Stock_actual]],0)</f>
        <v>0</v>
      </c>
      <c r="P6673" s="6" t="s">
        <v>7</v>
      </c>
      <c r="Q6673" s="7">
        <v>9</v>
      </c>
      <c r="R6673" s="7">
        <v>16.200000000000003</v>
      </c>
      <c r="S6673" s="7" t="s">
        <v>11925</v>
      </c>
      <c r="BI6673"/>
      <c r="BJ6673"/>
    </row>
    <row r="6674" spans="2:62" x14ac:dyDescent="0.4">
      <c r="B6674" s="1">
        <v>28910</v>
      </c>
      <c r="C6674" s="6" t="s">
        <v>8</v>
      </c>
      <c r="D6674" s="6" t="s">
        <v>8</v>
      </c>
      <c r="E6674" s="6" t="s">
        <v>1734</v>
      </c>
      <c r="F6674" s="6" t="s">
        <v>1735</v>
      </c>
      <c r="G6674" s="6" t="s">
        <v>1736</v>
      </c>
      <c r="H6674" s="6" t="s">
        <v>4</v>
      </c>
      <c r="I6674" s="6" t="s">
        <v>1886</v>
      </c>
      <c r="J6674" s="6" t="s">
        <v>5</v>
      </c>
      <c r="K6674" s="7">
        <v>0</v>
      </c>
      <c r="L6674" s="7">
        <f>IFERROR(VLOOKUP(SiscoTable[[#This Row],[Código]],Hoja2!A:B,2,0)*SiscoTable[[#This Row],[Provta(Uns)]],0)</f>
        <v>0</v>
      </c>
      <c r="M6674" s="7">
        <v>0</v>
      </c>
      <c r="N6674" s="7">
        <v>0</v>
      </c>
      <c r="O6674" s="7">
        <f>IFERROR(VLOOKUP(SiscoTable[[#This Row],[Código]],Hoja2!A:B,2,0)*SiscoTable[[#This Row],[Stock_actual]],0)</f>
        <v>0</v>
      </c>
      <c r="P6674" s="6" t="s">
        <v>7</v>
      </c>
      <c r="Q6674" s="7">
        <v>0</v>
      </c>
      <c r="R6674" s="7">
        <v>0</v>
      </c>
      <c r="S6674" s="7" t="s">
        <v>11925</v>
      </c>
      <c r="BI6674"/>
      <c r="BJ6674"/>
    </row>
    <row r="6675" spans="2:62" x14ac:dyDescent="0.4">
      <c r="B6675" s="1">
        <v>28911</v>
      </c>
      <c r="C6675" s="6" t="s">
        <v>30</v>
      </c>
      <c r="D6675" s="6" t="s">
        <v>30</v>
      </c>
      <c r="E6675" s="6" t="s">
        <v>1734</v>
      </c>
      <c r="F6675" s="6" t="s">
        <v>1735</v>
      </c>
      <c r="G6675" s="6" t="s">
        <v>1736</v>
      </c>
      <c r="H6675" s="6" t="s">
        <v>1770</v>
      </c>
      <c r="I6675" s="6" t="s">
        <v>1772</v>
      </c>
      <c r="J6675" s="6" t="s">
        <v>5</v>
      </c>
      <c r="K6675" s="7">
        <v>8.33</v>
      </c>
      <c r="L6675" s="7">
        <f>IFERROR(VLOOKUP(SiscoTable[[#This Row],[Código]],Hoja2!A:B,2,0)*SiscoTable[[#This Row],[Provta(Uns)]],0)</f>
        <v>124.117</v>
      </c>
      <c r="M6675" s="7">
        <v>0</v>
      </c>
      <c r="N6675" s="7">
        <v>0</v>
      </c>
      <c r="O6675" s="7">
        <f>IFERROR(VLOOKUP(SiscoTable[[#This Row],[Código]],Hoja2!A:B,2,0)*SiscoTable[[#This Row],[Stock_actual]],0)</f>
        <v>0</v>
      </c>
      <c r="P6675" s="6" t="s">
        <v>7</v>
      </c>
      <c r="Q6675" s="7">
        <v>9</v>
      </c>
      <c r="R6675" s="7">
        <v>16.8</v>
      </c>
      <c r="S6675" s="7" t="s">
        <v>11925</v>
      </c>
      <c r="BI6675"/>
      <c r="BJ6675"/>
    </row>
    <row r="6676" spans="2:62" x14ac:dyDescent="0.4">
      <c r="B6676" s="1">
        <v>28912</v>
      </c>
      <c r="C6676" s="6" t="s">
        <v>8</v>
      </c>
      <c r="D6676" s="6" t="s">
        <v>8</v>
      </c>
      <c r="E6676" s="6" t="s">
        <v>1734</v>
      </c>
      <c r="F6676" s="6" t="s">
        <v>1735</v>
      </c>
      <c r="G6676" s="6" t="s">
        <v>1736</v>
      </c>
      <c r="H6676" s="6" t="s">
        <v>1770</v>
      </c>
      <c r="I6676" s="6" t="s">
        <v>1887</v>
      </c>
      <c r="J6676" s="6" t="s">
        <v>5</v>
      </c>
      <c r="K6676" s="7">
        <v>2.67</v>
      </c>
      <c r="L6676" s="7">
        <f>IFERROR(VLOOKUP(SiscoTable[[#This Row],[Código]],Hoja2!A:B,2,0)*SiscoTable[[#This Row],[Provta(Uns)]],0)</f>
        <v>23.763000000000002</v>
      </c>
      <c r="M6676" s="7">
        <v>0</v>
      </c>
      <c r="N6676" s="7">
        <v>8</v>
      </c>
      <c r="O6676" s="7">
        <f>IFERROR(VLOOKUP(SiscoTable[[#This Row],[Código]],Hoja2!A:B,2,0)*SiscoTable[[#This Row],[Stock_actual]],0)</f>
        <v>71.2</v>
      </c>
      <c r="P6676" s="6" t="s">
        <v>983</v>
      </c>
      <c r="Q6676" s="7">
        <v>3</v>
      </c>
      <c r="R6676" s="7">
        <v>0</v>
      </c>
      <c r="S6676" s="7" t="s">
        <v>11925</v>
      </c>
      <c r="BI6676"/>
      <c r="BJ6676"/>
    </row>
    <row r="6677" spans="2:62" x14ac:dyDescent="0.4">
      <c r="B6677" s="1">
        <v>28913</v>
      </c>
      <c r="C6677" s="6" t="s">
        <v>8</v>
      </c>
      <c r="D6677" s="6" t="s">
        <v>8</v>
      </c>
      <c r="E6677" s="6" t="s">
        <v>1734</v>
      </c>
      <c r="F6677" s="6" t="s">
        <v>1735</v>
      </c>
      <c r="G6677" s="6" t="s">
        <v>1736</v>
      </c>
      <c r="H6677" s="6" t="s">
        <v>1770</v>
      </c>
      <c r="I6677" s="6" t="s">
        <v>1888</v>
      </c>
      <c r="J6677" s="6" t="s">
        <v>5</v>
      </c>
      <c r="K6677" s="7">
        <v>0.67</v>
      </c>
      <c r="L6677" s="7">
        <f>IFERROR(VLOOKUP(SiscoTable[[#This Row],[Código]],Hoja2!A:B,2,0)*SiscoTable[[#This Row],[Provta(Uns)]],0)</f>
        <v>5.963000000000001</v>
      </c>
      <c r="M6677" s="7">
        <v>0</v>
      </c>
      <c r="N6677" s="7">
        <v>1</v>
      </c>
      <c r="O6677" s="7">
        <f>IFERROR(VLOOKUP(SiscoTable[[#This Row],[Código]],Hoja2!A:B,2,0)*SiscoTable[[#This Row],[Stock_actual]],0)</f>
        <v>8.9</v>
      </c>
      <c r="P6677" s="6" t="s">
        <v>220</v>
      </c>
      <c r="Q6677" s="7">
        <v>1</v>
      </c>
      <c r="R6677" s="7">
        <v>1.2000000000000002</v>
      </c>
      <c r="S6677" s="7" t="s">
        <v>11925</v>
      </c>
      <c r="BI6677"/>
      <c r="BJ6677"/>
    </row>
    <row r="6678" spans="2:62" x14ac:dyDescent="0.4">
      <c r="B6678" s="1">
        <v>28914</v>
      </c>
      <c r="C6678" s="6" t="s">
        <v>8</v>
      </c>
      <c r="D6678" s="6" t="s">
        <v>8</v>
      </c>
      <c r="E6678" s="6" t="s">
        <v>1734</v>
      </c>
      <c r="F6678" s="6" t="s">
        <v>1735</v>
      </c>
      <c r="G6678" s="6" t="s">
        <v>1736</v>
      </c>
      <c r="H6678" s="6" t="s">
        <v>1770</v>
      </c>
      <c r="I6678" s="6" t="s">
        <v>1889</v>
      </c>
      <c r="J6678" s="6" t="s">
        <v>5</v>
      </c>
      <c r="K6678" s="7">
        <v>0</v>
      </c>
      <c r="L6678" s="7">
        <f>IFERROR(VLOOKUP(SiscoTable[[#This Row],[Código]],Hoja2!A:B,2,0)*SiscoTable[[#This Row],[Provta(Uns)]],0)</f>
        <v>0</v>
      </c>
      <c r="M6678" s="7">
        <v>0</v>
      </c>
      <c r="N6678" s="7">
        <v>0</v>
      </c>
      <c r="O6678" s="7">
        <f>IFERROR(VLOOKUP(SiscoTable[[#This Row],[Código]],Hoja2!A:B,2,0)*SiscoTable[[#This Row],[Stock_actual]],0)</f>
        <v>0</v>
      </c>
      <c r="P6678" s="6" t="s">
        <v>7</v>
      </c>
      <c r="Q6678" s="7">
        <v>0</v>
      </c>
      <c r="R6678" s="7">
        <v>0</v>
      </c>
      <c r="S6678" s="7" t="s">
        <v>11925</v>
      </c>
      <c r="BI6678"/>
      <c r="BJ6678"/>
    </row>
    <row r="6679" spans="2:62" x14ac:dyDescent="0.4">
      <c r="B6679" s="1">
        <v>28915</v>
      </c>
      <c r="C6679" s="6" t="s">
        <v>30</v>
      </c>
      <c r="D6679" s="6" t="s">
        <v>30</v>
      </c>
      <c r="E6679" s="6" t="s">
        <v>1734</v>
      </c>
      <c r="F6679" s="6" t="s">
        <v>1735</v>
      </c>
      <c r="G6679" s="6" t="s">
        <v>1736</v>
      </c>
      <c r="H6679" s="6" t="s">
        <v>1770</v>
      </c>
      <c r="I6679" s="6" t="s">
        <v>1773</v>
      </c>
      <c r="J6679" s="6" t="s">
        <v>5</v>
      </c>
      <c r="K6679" s="7">
        <v>8.17</v>
      </c>
      <c r="L6679" s="7">
        <f>IFERROR(VLOOKUP(SiscoTable[[#This Row],[Código]],Hoja2!A:B,2,0)*SiscoTable[[#This Row],[Provta(Uns)]],0)</f>
        <v>72.713000000000008</v>
      </c>
      <c r="M6679" s="7">
        <v>0</v>
      </c>
      <c r="N6679" s="7">
        <v>1</v>
      </c>
      <c r="O6679" s="7">
        <f>IFERROR(VLOOKUP(SiscoTable[[#This Row],[Código]],Hoja2!A:B,2,0)*SiscoTable[[#This Row],[Stock_actual]],0)</f>
        <v>8.9</v>
      </c>
      <c r="P6679" s="6" t="s">
        <v>107</v>
      </c>
      <c r="Q6679" s="7">
        <v>9</v>
      </c>
      <c r="R6679" s="7">
        <v>16.28</v>
      </c>
      <c r="S6679" s="7" t="s">
        <v>11925</v>
      </c>
      <c r="BI6679"/>
      <c r="BJ6679"/>
    </row>
    <row r="6680" spans="2:62" x14ac:dyDescent="0.4">
      <c r="B6680" s="1">
        <v>28916</v>
      </c>
      <c r="C6680" s="6" t="s">
        <v>30</v>
      </c>
      <c r="D6680" s="6" t="s">
        <v>30</v>
      </c>
      <c r="E6680" s="6" t="s">
        <v>0</v>
      </c>
      <c r="F6680" s="6" t="s">
        <v>73</v>
      </c>
      <c r="G6680" s="6" t="s">
        <v>73</v>
      </c>
      <c r="H6680" s="6" t="s">
        <v>94</v>
      </c>
      <c r="I6680" s="6" t="s">
        <v>123</v>
      </c>
      <c r="J6680" s="6" t="s">
        <v>5</v>
      </c>
      <c r="K6680" s="7">
        <v>21.5</v>
      </c>
      <c r="L6680" s="7">
        <f>IFERROR(VLOOKUP(SiscoTable[[#This Row],[Código]],Hoja2!A:B,2,0)*SiscoTable[[#This Row],[Provta(Uns)]],0)</f>
        <v>75.25</v>
      </c>
      <c r="M6680" s="7">
        <v>0</v>
      </c>
      <c r="N6680" s="7">
        <v>7</v>
      </c>
      <c r="O6680" s="7">
        <f>IFERROR(VLOOKUP(SiscoTable[[#This Row],[Código]],Hoja2!A:B,2,0)*SiscoTable[[#This Row],[Stock_actual]],0)</f>
        <v>24.5</v>
      </c>
      <c r="P6680" s="6" t="s">
        <v>124</v>
      </c>
      <c r="Q6680" s="7">
        <v>24</v>
      </c>
      <c r="R6680" s="7">
        <v>43.4</v>
      </c>
      <c r="S6680" s="7" t="s">
        <v>11923</v>
      </c>
      <c r="BI6680"/>
      <c r="BJ6680"/>
    </row>
    <row r="6681" spans="2:62" x14ac:dyDescent="0.4">
      <c r="B6681" s="1">
        <v>28917</v>
      </c>
      <c r="C6681" s="6" t="s">
        <v>8</v>
      </c>
      <c r="D6681" s="6" t="s">
        <v>8</v>
      </c>
      <c r="E6681" s="6" t="s">
        <v>8482</v>
      </c>
      <c r="F6681" s="6" t="s">
        <v>10720</v>
      </c>
      <c r="G6681" s="6" t="s">
        <v>10721</v>
      </c>
      <c r="H6681" s="6" t="s">
        <v>1770</v>
      </c>
      <c r="I6681" s="6" t="s">
        <v>10907</v>
      </c>
      <c r="J6681" s="6" t="s">
        <v>5</v>
      </c>
      <c r="K6681" s="7">
        <v>1</v>
      </c>
      <c r="L6681" s="7">
        <f>IFERROR(VLOOKUP(SiscoTable[[#This Row],[Código]],Hoja2!A:B,2,0)*SiscoTable[[#This Row],[Provta(Uns)]],0)</f>
        <v>26.9</v>
      </c>
      <c r="M6681" s="7">
        <v>0</v>
      </c>
      <c r="N6681" s="7">
        <v>0</v>
      </c>
      <c r="O6681" s="7">
        <f>IFERROR(VLOOKUP(SiscoTable[[#This Row],[Código]],Hoja2!A:B,2,0)*SiscoTable[[#This Row],[Stock_actual]],0)</f>
        <v>0</v>
      </c>
      <c r="P6681" s="6" t="s">
        <v>7</v>
      </c>
      <c r="Q6681" s="7">
        <v>1</v>
      </c>
      <c r="R6681" s="7">
        <v>1.7999999999999998</v>
      </c>
      <c r="S6681" s="7" t="s">
        <v>11925</v>
      </c>
      <c r="BI6681"/>
      <c r="BJ6681"/>
    </row>
    <row r="6682" spans="2:62" x14ac:dyDescent="0.4">
      <c r="B6682" s="1">
        <v>28918</v>
      </c>
      <c r="C6682" s="6" t="s">
        <v>25</v>
      </c>
      <c r="D6682" s="6" t="s">
        <v>25</v>
      </c>
      <c r="E6682" s="6" t="s">
        <v>3268</v>
      </c>
      <c r="F6682" s="6" t="s">
        <v>7197</v>
      </c>
      <c r="G6682" s="6" t="s">
        <v>7198</v>
      </c>
      <c r="H6682" s="6" t="s">
        <v>5293</v>
      </c>
      <c r="I6682" s="6" t="s">
        <v>7210</v>
      </c>
      <c r="J6682" s="6" t="s">
        <v>5</v>
      </c>
      <c r="K6682" s="7">
        <v>280</v>
      </c>
      <c r="L6682" s="7">
        <f>IFERROR(VLOOKUP(SiscoTable[[#This Row],[Código]],Hoja2!A:B,2,0)*SiscoTable[[#This Row],[Provta(Uns)]],0)</f>
        <v>420</v>
      </c>
      <c r="M6682" s="7">
        <v>0</v>
      </c>
      <c r="N6682" s="7">
        <v>46</v>
      </c>
      <c r="O6682" s="7">
        <f>IFERROR(VLOOKUP(SiscoTable[[#This Row],[Código]],Hoja2!A:B,2,0)*SiscoTable[[#This Row],[Stock_actual]],0)</f>
        <v>69</v>
      </c>
      <c r="P6682" s="6" t="s">
        <v>214</v>
      </c>
      <c r="Q6682" s="7">
        <v>308</v>
      </c>
      <c r="R6682" s="7">
        <v>560.45000000000005</v>
      </c>
      <c r="S6682" s="7" t="s">
        <v>11928</v>
      </c>
      <c r="BI6682"/>
      <c r="BJ6682"/>
    </row>
    <row r="6683" spans="2:62" x14ac:dyDescent="0.4">
      <c r="B6683" s="1">
        <v>28920</v>
      </c>
      <c r="C6683" s="6" t="s">
        <v>30</v>
      </c>
      <c r="D6683" s="6" t="s">
        <v>25</v>
      </c>
      <c r="E6683" s="6" t="s">
        <v>3268</v>
      </c>
      <c r="F6683" s="6" t="s">
        <v>3269</v>
      </c>
      <c r="G6683" s="6" t="s">
        <v>5267</v>
      </c>
      <c r="H6683" s="6" t="s">
        <v>4276</v>
      </c>
      <c r="I6683" s="6" t="s">
        <v>5327</v>
      </c>
      <c r="J6683" s="6" t="s">
        <v>5</v>
      </c>
      <c r="K6683" s="7">
        <v>45.5</v>
      </c>
      <c r="L6683" s="7">
        <f>IFERROR(VLOOKUP(SiscoTable[[#This Row],[Código]],Hoja2!A:B,2,0)*SiscoTable[[#This Row],[Provta(Uns)]],0)</f>
        <v>81.900000000000006</v>
      </c>
      <c r="M6683" s="7">
        <v>0</v>
      </c>
      <c r="N6683" s="7">
        <v>140</v>
      </c>
      <c r="O6683" s="7">
        <f>IFERROR(VLOOKUP(SiscoTable[[#This Row],[Código]],Hoja2!A:B,2,0)*SiscoTable[[#This Row],[Stock_actual]],0)</f>
        <v>252</v>
      </c>
      <c r="P6683" s="6" t="s">
        <v>974</v>
      </c>
      <c r="Q6683" s="7">
        <v>50</v>
      </c>
      <c r="R6683" s="7">
        <v>0</v>
      </c>
      <c r="S6683" s="7" t="s">
        <v>11928</v>
      </c>
      <c r="BI6683"/>
      <c r="BJ6683"/>
    </row>
    <row r="6684" spans="2:62" x14ac:dyDescent="0.4">
      <c r="B6684" s="1">
        <v>28921</v>
      </c>
      <c r="C6684" s="6" t="s">
        <v>25</v>
      </c>
      <c r="D6684" s="6" t="s">
        <v>25</v>
      </c>
      <c r="E6684" s="6" t="s">
        <v>3268</v>
      </c>
      <c r="F6684" s="6" t="s">
        <v>3269</v>
      </c>
      <c r="G6684" s="6" t="s">
        <v>4268</v>
      </c>
      <c r="H6684" s="6" t="s">
        <v>4276</v>
      </c>
      <c r="I6684" s="6" t="s">
        <v>4278</v>
      </c>
      <c r="J6684" s="6" t="s">
        <v>5</v>
      </c>
      <c r="K6684" s="7">
        <v>186.5</v>
      </c>
      <c r="L6684" s="7">
        <f>IFERROR(VLOOKUP(SiscoTable[[#This Row],[Código]],Hoja2!A:B,2,0)*SiscoTable[[#This Row],[Provta(Uns)]],0)</f>
        <v>261.09999999999997</v>
      </c>
      <c r="M6684" s="7">
        <v>0</v>
      </c>
      <c r="N6684" s="7">
        <v>276</v>
      </c>
      <c r="O6684" s="7">
        <f>IFERROR(VLOOKUP(SiscoTable[[#This Row],[Código]],Hoja2!A:B,2,0)*SiscoTable[[#This Row],[Stock_actual]],0)</f>
        <v>386.4</v>
      </c>
      <c r="P6684" s="6" t="s">
        <v>485</v>
      </c>
      <c r="Q6684" s="7">
        <v>205</v>
      </c>
      <c r="R6684" s="7">
        <v>0</v>
      </c>
      <c r="S6684" s="7" t="s">
        <v>11928</v>
      </c>
      <c r="BI6684"/>
      <c r="BJ6684"/>
    </row>
    <row r="6685" spans="2:62" x14ac:dyDescent="0.4">
      <c r="B6685" s="1">
        <v>28922</v>
      </c>
      <c r="C6685" s="6" t="s">
        <v>8</v>
      </c>
      <c r="D6685" s="6" t="s">
        <v>8</v>
      </c>
      <c r="E6685" s="6" t="s">
        <v>8482</v>
      </c>
      <c r="F6685" s="6" t="s">
        <v>10720</v>
      </c>
      <c r="G6685" s="6" t="s">
        <v>10721</v>
      </c>
      <c r="H6685" s="6" t="s">
        <v>10734</v>
      </c>
      <c r="I6685" s="6" t="s">
        <v>10908</v>
      </c>
      <c r="J6685" s="6" t="s">
        <v>5</v>
      </c>
      <c r="K6685" s="7">
        <v>5.17</v>
      </c>
      <c r="L6685" s="7">
        <f>IFERROR(VLOOKUP(SiscoTable[[#This Row],[Código]],Hoja2!A:B,2,0)*SiscoTable[[#This Row],[Provta(Uns)]],0)</f>
        <v>54.284999999999997</v>
      </c>
      <c r="M6685" s="7">
        <v>0</v>
      </c>
      <c r="N6685" s="7">
        <v>17</v>
      </c>
      <c r="O6685" s="7">
        <f>IFERROR(VLOOKUP(SiscoTable[[#This Row],[Código]],Hoja2!A:B,2,0)*SiscoTable[[#This Row],[Stock_actual]],0)</f>
        <v>178.5</v>
      </c>
      <c r="P6685" s="6" t="s">
        <v>2381</v>
      </c>
      <c r="Q6685" s="7">
        <v>6</v>
      </c>
      <c r="R6685" s="7">
        <v>0</v>
      </c>
      <c r="S6685" s="7" t="s">
        <v>11926</v>
      </c>
      <c r="BI6685"/>
      <c r="BJ6685"/>
    </row>
    <row r="6686" spans="2:62" x14ac:dyDescent="0.4">
      <c r="B6686" s="1">
        <v>28923</v>
      </c>
      <c r="C6686" s="6" t="s">
        <v>30</v>
      </c>
      <c r="D6686" s="6" t="s">
        <v>8</v>
      </c>
      <c r="E6686" s="6" t="s">
        <v>8482</v>
      </c>
      <c r="F6686" s="6" t="s">
        <v>10720</v>
      </c>
      <c r="G6686" s="6" t="s">
        <v>10721</v>
      </c>
      <c r="H6686" s="6" t="s">
        <v>10734</v>
      </c>
      <c r="I6686" s="6" t="s">
        <v>10812</v>
      </c>
      <c r="J6686" s="6" t="s">
        <v>5</v>
      </c>
      <c r="K6686" s="7">
        <v>3.67</v>
      </c>
      <c r="L6686" s="7">
        <f>IFERROR(VLOOKUP(SiscoTable[[#This Row],[Código]],Hoja2!A:B,2,0)*SiscoTable[[#This Row],[Provta(Uns)]],0)</f>
        <v>113.40299999999999</v>
      </c>
      <c r="M6686" s="7">
        <v>12</v>
      </c>
      <c r="N6686" s="7">
        <v>0</v>
      </c>
      <c r="O6686" s="7">
        <f>IFERROR(VLOOKUP(SiscoTable[[#This Row],[Código]],Hoja2!A:B,2,0)*SiscoTable[[#This Row],[Stock_actual]],0)</f>
        <v>0</v>
      </c>
      <c r="P6686" s="6" t="s">
        <v>7</v>
      </c>
      <c r="Q6686" s="7">
        <v>4</v>
      </c>
      <c r="R6686" s="7">
        <v>0</v>
      </c>
      <c r="S6686" s="7" t="s">
        <v>11926</v>
      </c>
      <c r="BI6686"/>
      <c r="BJ6686"/>
    </row>
    <row r="6687" spans="2:62" x14ac:dyDescent="0.4">
      <c r="B6687" s="1">
        <v>28924</v>
      </c>
      <c r="C6687" s="6" t="s">
        <v>30</v>
      </c>
      <c r="D6687" s="6" t="s">
        <v>30</v>
      </c>
      <c r="E6687" s="6" t="s">
        <v>8482</v>
      </c>
      <c r="F6687" s="6" t="s">
        <v>10720</v>
      </c>
      <c r="G6687" s="6" t="s">
        <v>10721</v>
      </c>
      <c r="H6687" s="6" t="s">
        <v>10734</v>
      </c>
      <c r="I6687" s="6" t="s">
        <v>10813</v>
      </c>
      <c r="J6687" s="6" t="s">
        <v>5</v>
      </c>
      <c r="K6687" s="7">
        <v>16.5</v>
      </c>
      <c r="L6687" s="7">
        <f>IFERROR(VLOOKUP(SiscoTable[[#This Row],[Código]],Hoja2!A:B,2,0)*SiscoTable[[#This Row],[Provta(Uns)]],0)</f>
        <v>245.85</v>
      </c>
      <c r="M6687" s="7">
        <v>0</v>
      </c>
      <c r="N6687" s="7">
        <v>31</v>
      </c>
      <c r="O6687" s="7">
        <f>IFERROR(VLOOKUP(SiscoTable[[#This Row],[Código]],Hoja2!A:B,2,0)*SiscoTable[[#This Row],[Stock_actual]],0)</f>
        <v>461.90000000000003</v>
      </c>
      <c r="P6687" s="6" t="s">
        <v>1054</v>
      </c>
      <c r="Q6687" s="7">
        <v>18</v>
      </c>
      <c r="R6687" s="7">
        <v>0</v>
      </c>
      <c r="S6687" s="7" t="s">
        <v>11926</v>
      </c>
      <c r="BI6687"/>
      <c r="BJ6687"/>
    </row>
    <row r="6688" spans="2:62" x14ac:dyDescent="0.4">
      <c r="B6688" s="1">
        <v>28925</v>
      </c>
      <c r="C6688" s="6" t="s">
        <v>30</v>
      </c>
      <c r="D6688" s="6" t="s">
        <v>8</v>
      </c>
      <c r="E6688" s="6" t="s">
        <v>8482</v>
      </c>
      <c r="F6688" s="6" t="s">
        <v>10720</v>
      </c>
      <c r="G6688" s="6" t="s">
        <v>10721</v>
      </c>
      <c r="H6688" s="6" t="s">
        <v>10734</v>
      </c>
      <c r="I6688" s="6" t="s">
        <v>10814</v>
      </c>
      <c r="J6688" s="6" t="s">
        <v>5</v>
      </c>
      <c r="K6688" s="7">
        <v>2.83</v>
      </c>
      <c r="L6688" s="7">
        <f>IFERROR(VLOOKUP(SiscoTable[[#This Row],[Código]],Hoja2!A:B,2,0)*SiscoTable[[#This Row],[Provta(Uns)]],0)</f>
        <v>33.96</v>
      </c>
      <c r="M6688" s="7">
        <v>0</v>
      </c>
      <c r="N6688" s="7">
        <v>13</v>
      </c>
      <c r="O6688" s="7">
        <f>IFERROR(VLOOKUP(SiscoTable[[#This Row],[Código]],Hoja2!A:B,2,0)*SiscoTable[[#This Row],[Stock_actual]],0)</f>
        <v>156</v>
      </c>
      <c r="P6688" s="6" t="s">
        <v>1008</v>
      </c>
      <c r="Q6688" s="7">
        <v>3</v>
      </c>
      <c r="R6688" s="7">
        <v>0</v>
      </c>
      <c r="S6688" s="7" t="s">
        <v>11926</v>
      </c>
      <c r="BI6688"/>
      <c r="BJ6688"/>
    </row>
    <row r="6689" spans="2:62" x14ac:dyDescent="0.4">
      <c r="B6689" s="1">
        <v>28926</v>
      </c>
      <c r="C6689" s="6" t="s">
        <v>30</v>
      </c>
      <c r="D6689" s="6" t="s">
        <v>30</v>
      </c>
      <c r="E6689" s="6" t="s">
        <v>8482</v>
      </c>
      <c r="F6689" s="6" t="s">
        <v>10720</v>
      </c>
      <c r="G6689" s="6" t="s">
        <v>10721</v>
      </c>
      <c r="H6689" s="6" t="s">
        <v>10734</v>
      </c>
      <c r="I6689" s="6" t="s">
        <v>10815</v>
      </c>
      <c r="J6689" s="6" t="s">
        <v>5</v>
      </c>
      <c r="K6689" s="7">
        <v>21</v>
      </c>
      <c r="L6689" s="7">
        <f>IFERROR(VLOOKUP(SiscoTable[[#This Row],[Código]],Hoja2!A:B,2,0)*SiscoTable[[#This Row],[Provta(Uns)]],0)</f>
        <v>84</v>
      </c>
      <c r="M6689" s="7">
        <v>0</v>
      </c>
      <c r="N6689" s="7">
        <v>46</v>
      </c>
      <c r="O6689" s="7">
        <f>IFERROR(VLOOKUP(SiscoTable[[#This Row],[Código]],Hoja2!A:B,2,0)*SiscoTable[[#This Row],[Stock_actual]],0)</f>
        <v>184</v>
      </c>
      <c r="P6689" s="6" t="s">
        <v>909</v>
      </c>
      <c r="Q6689" s="7">
        <v>23</v>
      </c>
      <c r="R6689" s="7">
        <v>0</v>
      </c>
      <c r="S6689" s="7" t="s">
        <v>11926</v>
      </c>
      <c r="BI6689"/>
      <c r="BJ6689"/>
    </row>
    <row r="6690" spans="2:62" x14ac:dyDescent="0.4">
      <c r="B6690" s="1">
        <v>28927</v>
      </c>
      <c r="C6690" s="6" t="s">
        <v>25</v>
      </c>
      <c r="D6690" s="6" t="s">
        <v>30</v>
      </c>
      <c r="E6690" s="6" t="s">
        <v>8482</v>
      </c>
      <c r="F6690" s="6" t="s">
        <v>9030</v>
      </c>
      <c r="G6690" s="6" t="s">
        <v>9678</v>
      </c>
      <c r="H6690" s="6" t="s">
        <v>9683</v>
      </c>
      <c r="I6690" s="6" t="s">
        <v>9687</v>
      </c>
      <c r="J6690" s="6" t="s">
        <v>5</v>
      </c>
      <c r="K6690" s="7">
        <v>25.5</v>
      </c>
      <c r="L6690" s="7">
        <f>IFERROR(VLOOKUP(SiscoTable[[#This Row],[Código]],Hoja2!A:B,2,0)*SiscoTable[[#This Row],[Provta(Uns)]],0)</f>
        <v>216.75</v>
      </c>
      <c r="M6690" s="7">
        <v>120</v>
      </c>
      <c r="N6690" s="7">
        <v>55</v>
      </c>
      <c r="O6690" s="7">
        <f>IFERROR(VLOOKUP(SiscoTable[[#This Row],[Código]],Hoja2!A:B,2,0)*SiscoTable[[#This Row],[Stock_actual]],0)</f>
        <v>467.5</v>
      </c>
      <c r="P6690" s="6" t="s">
        <v>260</v>
      </c>
      <c r="Q6690" s="7">
        <v>28</v>
      </c>
      <c r="R6690" s="7">
        <v>0</v>
      </c>
      <c r="S6690" s="7" t="s">
        <v>11926</v>
      </c>
      <c r="BI6690"/>
      <c r="BJ6690"/>
    </row>
    <row r="6691" spans="2:62" x14ac:dyDescent="0.4">
      <c r="B6691" s="1">
        <v>28928</v>
      </c>
      <c r="C6691" s="6" t="s">
        <v>25</v>
      </c>
      <c r="D6691" s="6" t="s">
        <v>30</v>
      </c>
      <c r="E6691" s="6" t="s">
        <v>8482</v>
      </c>
      <c r="F6691" s="6" t="s">
        <v>9030</v>
      </c>
      <c r="G6691" s="6" t="s">
        <v>9678</v>
      </c>
      <c r="H6691" s="6" t="s">
        <v>9683</v>
      </c>
      <c r="I6691" s="6" t="s">
        <v>9688</v>
      </c>
      <c r="J6691" s="6" t="s">
        <v>5</v>
      </c>
      <c r="K6691" s="7">
        <v>11</v>
      </c>
      <c r="L6691" s="7">
        <f>IFERROR(VLOOKUP(SiscoTable[[#This Row],[Código]],Hoja2!A:B,2,0)*SiscoTable[[#This Row],[Provta(Uns)]],0)</f>
        <v>207.89999999999998</v>
      </c>
      <c r="M6691" s="7">
        <v>0</v>
      </c>
      <c r="N6691" s="7">
        <v>27</v>
      </c>
      <c r="O6691" s="7">
        <f>IFERROR(VLOOKUP(SiscoTable[[#This Row],[Código]],Hoja2!A:B,2,0)*SiscoTable[[#This Row],[Stock_actual]],0)</f>
        <v>510.29999999999995</v>
      </c>
      <c r="P6691" s="6" t="s">
        <v>1465</v>
      </c>
      <c r="Q6691" s="7">
        <v>12</v>
      </c>
      <c r="R6691" s="7">
        <v>0</v>
      </c>
      <c r="S6691" s="7" t="s">
        <v>11926</v>
      </c>
      <c r="BI6691"/>
      <c r="BJ6691"/>
    </row>
    <row r="6692" spans="2:62" x14ac:dyDescent="0.4">
      <c r="B6692" s="1">
        <v>28929</v>
      </c>
      <c r="C6692" s="6" t="s">
        <v>30</v>
      </c>
      <c r="D6692" s="6" t="s">
        <v>8</v>
      </c>
      <c r="E6692" s="6" t="s">
        <v>8482</v>
      </c>
      <c r="F6692" s="6" t="s">
        <v>9030</v>
      </c>
      <c r="G6692" s="6" t="s">
        <v>9678</v>
      </c>
      <c r="H6692" s="6" t="s">
        <v>9683</v>
      </c>
      <c r="I6692" s="6" t="s">
        <v>9757</v>
      </c>
      <c r="J6692" s="6" t="s">
        <v>5</v>
      </c>
      <c r="K6692" s="7">
        <v>3</v>
      </c>
      <c r="L6692" s="7">
        <f>IFERROR(VLOOKUP(SiscoTable[[#This Row],[Código]],Hoja2!A:B,2,0)*SiscoTable[[#This Row],[Provta(Uns)]],0)</f>
        <v>58.800000000000004</v>
      </c>
      <c r="M6692" s="7">
        <v>18</v>
      </c>
      <c r="N6692" s="7">
        <v>0</v>
      </c>
      <c r="O6692" s="7">
        <f>IFERROR(VLOOKUP(SiscoTable[[#This Row],[Código]],Hoja2!A:B,2,0)*SiscoTable[[#This Row],[Stock_actual]],0)</f>
        <v>0</v>
      </c>
      <c r="P6692" s="6" t="s">
        <v>7</v>
      </c>
      <c r="Q6692" s="7">
        <v>3</v>
      </c>
      <c r="R6692" s="7">
        <v>0</v>
      </c>
      <c r="S6692" s="7" t="s">
        <v>11926</v>
      </c>
      <c r="BI6692"/>
      <c r="BJ6692"/>
    </row>
    <row r="6693" spans="2:62" x14ac:dyDescent="0.4">
      <c r="B6693" s="1">
        <v>28930</v>
      </c>
      <c r="C6693" s="6" t="s">
        <v>30</v>
      </c>
      <c r="D6693" s="6" t="s">
        <v>30</v>
      </c>
      <c r="E6693" s="6" t="s">
        <v>3268</v>
      </c>
      <c r="F6693" s="6" t="s">
        <v>7197</v>
      </c>
      <c r="G6693" s="6" t="s">
        <v>7198</v>
      </c>
      <c r="H6693" s="6" t="s">
        <v>2868</v>
      </c>
      <c r="I6693" s="6" t="s">
        <v>7253</v>
      </c>
      <c r="J6693" s="6" t="s">
        <v>5</v>
      </c>
      <c r="K6693" s="7">
        <v>11.83</v>
      </c>
      <c r="L6693" s="7">
        <f>IFERROR(VLOOKUP(SiscoTable[[#This Row],[Código]],Hoja2!A:B,2,0)*SiscoTable[[#This Row],[Provta(Uns)]],0)</f>
        <v>70.98</v>
      </c>
      <c r="M6693" s="7">
        <v>0</v>
      </c>
      <c r="N6693" s="7">
        <v>12</v>
      </c>
      <c r="O6693" s="7">
        <f>IFERROR(VLOOKUP(SiscoTable[[#This Row],[Código]],Hoja2!A:B,2,0)*SiscoTable[[#This Row],[Stock_actual]],0)</f>
        <v>72</v>
      </c>
      <c r="P6693" s="6" t="s">
        <v>110</v>
      </c>
      <c r="Q6693" s="7">
        <v>13</v>
      </c>
      <c r="R6693" s="7">
        <v>23.490000000000002</v>
      </c>
      <c r="S6693" s="7" t="s">
        <v>11928</v>
      </c>
      <c r="BI6693"/>
      <c r="BJ6693"/>
    </row>
    <row r="6694" spans="2:62" x14ac:dyDescent="0.4">
      <c r="B6694" s="1">
        <v>28931</v>
      </c>
      <c r="C6694" s="6" t="s">
        <v>8</v>
      </c>
      <c r="D6694" s="6" t="s">
        <v>8</v>
      </c>
      <c r="E6694" s="6" t="s">
        <v>8482</v>
      </c>
      <c r="F6694" s="6" t="s">
        <v>9030</v>
      </c>
      <c r="G6694" s="6" t="s">
        <v>9678</v>
      </c>
      <c r="H6694" s="6" t="s">
        <v>9683</v>
      </c>
      <c r="I6694" s="6" t="s">
        <v>9861</v>
      </c>
      <c r="J6694" s="6" t="s">
        <v>5</v>
      </c>
      <c r="K6694" s="7">
        <v>0</v>
      </c>
      <c r="L6694" s="7">
        <f>IFERROR(VLOOKUP(SiscoTable[[#This Row],[Código]],Hoja2!A:B,2,0)*SiscoTable[[#This Row],[Provta(Uns)]],0)</f>
        <v>0</v>
      </c>
      <c r="M6694" s="7">
        <v>0</v>
      </c>
      <c r="N6694" s="7">
        <v>0</v>
      </c>
      <c r="O6694" s="7">
        <f>IFERROR(VLOOKUP(SiscoTable[[#This Row],[Código]],Hoja2!A:B,2,0)*SiscoTable[[#This Row],[Stock_actual]],0)</f>
        <v>0</v>
      </c>
      <c r="P6694" s="6" t="s">
        <v>7</v>
      </c>
      <c r="Q6694" s="7">
        <v>0</v>
      </c>
      <c r="R6694" s="7">
        <v>0</v>
      </c>
      <c r="S6694" s="7" t="s">
        <v>11926</v>
      </c>
      <c r="BI6694"/>
      <c r="BJ6694"/>
    </row>
    <row r="6695" spans="2:62" x14ac:dyDescent="0.4">
      <c r="B6695" s="1">
        <v>28932</v>
      </c>
      <c r="C6695" s="6" t="s">
        <v>30</v>
      </c>
      <c r="D6695" s="6" t="s">
        <v>8</v>
      </c>
      <c r="E6695" s="6" t="s">
        <v>8482</v>
      </c>
      <c r="F6695" s="6" t="s">
        <v>9030</v>
      </c>
      <c r="G6695" s="6" t="s">
        <v>9678</v>
      </c>
      <c r="H6695" s="6" t="s">
        <v>9683</v>
      </c>
      <c r="I6695" s="6" t="s">
        <v>9758</v>
      </c>
      <c r="J6695" s="6" t="s">
        <v>5</v>
      </c>
      <c r="K6695" s="7">
        <v>4.5</v>
      </c>
      <c r="L6695" s="7">
        <f>IFERROR(VLOOKUP(SiscoTable[[#This Row],[Código]],Hoja2!A:B,2,0)*SiscoTable[[#This Row],[Provta(Uns)]],0)</f>
        <v>49.5</v>
      </c>
      <c r="M6695" s="7">
        <v>16</v>
      </c>
      <c r="N6695" s="7">
        <v>-3</v>
      </c>
      <c r="O6695" s="7">
        <f>IFERROR(VLOOKUP(SiscoTable[[#This Row],[Código]],Hoja2!A:B,2,0)*SiscoTable[[#This Row],[Stock_actual]],0)</f>
        <v>-33</v>
      </c>
      <c r="P6695" s="6" t="s">
        <v>7</v>
      </c>
      <c r="Q6695" s="7">
        <v>5</v>
      </c>
      <c r="R6695" s="7">
        <v>0</v>
      </c>
      <c r="S6695" s="7" t="s">
        <v>11926</v>
      </c>
      <c r="BI6695"/>
      <c r="BJ6695"/>
    </row>
    <row r="6696" spans="2:62" x14ac:dyDescent="0.4">
      <c r="B6696" s="1">
        <v>28933</v>
      </c>
      <c r="C6696" s="6" t="s">
        <v>30</v>
      </c>
      <c r="D6696" s="6" t="s">
        <v>30</v>
      </c>
      <c r="E6696" s="6" t="s">
        <v>3268</v>
      </c>
      <c r="F6696" s="6" t="s">
        <v>7197</v>
      </c>
      <c r="G6696" s="6" t="s">
        <v>7198</v>
      </c>
      <c r="H6696" s="6" t="s">
        <v>2868</v>
      </c>
      <c r="I6696" s="6" t="s">
        <v>7258</v>
      </c>
      <c r="J6696" s="6" t="s">
        <v>5</v>
      </c>
      <c r="K6696" s="7">
        <v>5</v>
      </c>
      <c r="L6696" s="7">
        <f>IFERROR(VLOOKUP(SiscoTable[[#This Row],[Código]],Hoja2!A:B,2,0)*SiscoTable[[#This Row],[Provta(Uns)]],0)</f>
        <v>36</v>
      </c>
      <c r="M6696" s="7">
        <v>0</v>
      </c>
      <c r="N6696" s="7">
        <v>6</v>
      </c>
      <c r="O6696" s="7">
        <f>IFERROR(VLOOKUP(SiscoTable[[#This Row],[Código]],Hoja2!A:B,2,0)*SiscoTable[[#This Row],[Stock_actual]],0)</f>
        <v>43.2</v>
      </c>
      <c r="P6696" s="6" t="s">
        <v>115</v>
      </c>
      <c r="Q6696" s="7">
        <v>6</v>
      </c>
      <c r="R6696" s="7">
        <v>10.150000000000002</v>
      </c>
      <c r="S6696" s="7" t="s">
        <v>11928</v>
      </c>
      <c r="BI6696"/>
      <c r="BJ6696"/>
    </row>
    <row r="6697" spans="2:62" x14ac:dyDescent="0.4">
      <c r="B6697" s="1">
        <v>28934</v>
      </c>
      <c r="C6697" s="6" t="s">
        <v>30</v>
      </c>
      <c r="D6697" s="6" t="s">
        <v>8</v>
      </c>
      <c r="E6697" s="6" t="s">
        <v>8482</v>
      </c>
      <c r="F6697" s="6" t="s">
        <v>9030</v>
      </c>
      <c r="G6697" s="6" t="s">
        <v>9678</v>
      </c>
      <c r="H6697" s="6" t="s">
        <v>9683</v>
      </c>
      <c r="I6697" s="6" t="s">
        <v>9759</v>
      </c>
      <c r="J6697" s="6" t="s">
        <v>5</v>
      </c>
      <c r="K6697" s="7">
        <v>4.17</v>
      </c>
      <c r="L6697" s="7">
        <f>IFERROR(VLOOKUP(SiscoTable[[#This Row],[Código]],Hoja2!A:B,2,0)*SiscoTable[[#This Row],[Provta(Uns)]],0)</f>
        <v>66.72</v>
      </c>
      <c r="M6697" s="7">
        <v>24</v>
      </c>
      <c r="N6697" s="7">
        <v>0</v>
      </c>
      <c r="O6697" s="7">
        <f>IFERROR(VLOOKUP(SiscoTable[[#This Row],[Código]],Hoja2!A:B,2,0)*SiscoTable[[#This Row],[Stock_actual]],0)</f>
        <v>0</v>
      </c>
      <c r="P6697" s="6" t="s">
        <v>7</v>
      </c>
      <c r="Q6697" s="7">
        <v>5</v>
      </c>
      <c r="R6697" s="7">
        <v>0</v>
      </c>
      <c r="S6697" s="7" t="s">
        <v>11926</v>
      </c>
      <c r="BI6697"/>
      <c r="BJ6697"/>
    </row>
    <row r="6698" spans="2:62" x14ac:dyDescent="0.4">
      <c r="B6698" s="1">
        <v>28935</v>
      </c>
      <c r="C6698" s="6" t="s">
        <v>30</v>
      </c>
      <c r="D6698" s="6" t="s">
        <v>30</v>
      </c>
      <c r="E6698" s="6" t="s">
        <v>3268</v>
      </c>
      <c r="F6698" s="6" t="s">
        <v>7197</v>
      </c>
      <c r="G6698" s="6" t="s">
        <v>7198</v>
      </c>
      <c r="H6698" s="6" t="s">
        <v>2868</v>
      </c>
      <c r="I6698" s="6" t="s">
        <v>7257</v>
      </c>
      <c r="J6698" s="6" t="s">
        <v>5</v>
      </c>
      <c r="K6698" s="7">
        <v>11.83</v>
      </c>
      <c r="L6698" s="7">
        <f>IFERROR(VLOOKUP(SiscoTable[[#This Row],[Código]],Hoja2!A:B,2,0)*SiscoTable[[#This Row],[Provta(Uns)]],0)</f>
        <v>55.600999999999999</v>
      </c>
      <c r="M6698" s="7">
        <v>0</v>
      </c>
      <c r="N6698" s="7">
        <v>21</v>
      </c>
      <c r="O6698" s="7">
        <f>IFERROR(VLOOKUP(SiscoTable[[#This Row],[Código]],Hoja2!A:B,2,0)*SiscoTable[[#This Row],[Stock_actual]],0)</f>
        <v>98.7</v>
      </c>
      <c r="P6698" s="6" t="s">
        <v>512</v>
      </c>
      <c r="Q6698" s="7">
        <v>13</v>
      </c>
      <c r="R6698" s="7">
        <v>0</v>
      </c>
      <c r="S6698" s="7" t="s">
        <v>11928</v>
      </c>
      <c r="BI6698"/>
      <c r="BJ6698"/>
    </row>
    <row r="6699" spans="2:62" x14ac:dyDescent="0.4">
      <c r="B6699" s="1">
        <v>28936</v>
      </c>
      <c r="C6699" s="6" t="s">
        <v>8</v>
      </c>
      <c r="D6699" s="6" t="s">
        <v>8</v>
      </c>
      <c r="E6699" s="6" t="s">
        <v>8482</v>
      </c>
      <c r="F6699" s="6" t="s">
        <v>9030</v>
      </c>
      <c r="G6699" s="6" t="s">
        <v>9678</v>
      </c>
      <c r="H6699" s="6" t="s">
        <v>9683</v>
      </c>
      <c r="I6699" s="6" t="s">
        <v>9862</v>
      </c>
      <c r="J6699" s="6" t="s">
        <v>5</v>
      </c>
      <c r="K6699" s="7">
        <v>0</v>
      </c>
      <c r="L6699" s="7">
        <f>IFERROR(VLOOKUP(SiscoTable[[#This Row],[Código]],Hoja2!A:B,2,0)*SiscoTable[[#This Row],[Provta(Uns)]],0)</f>
        <v>0</v>
      </c>
      <c r="M6699" s="7">
        <v>0</v>
      </c>
      <c r="N6699" s="7">
        <v>0</v>
      </c>
      <c r="O6699" s="7">
        <f>IFERROR(VLOOKUP(SiscoTable[[#This Row],[Código]],Hoja2!A:B,2,0)*SiscoTable[[#This Row],[Stock_actual]],0)</f>
        <v>0</v>
      </c>
      <c r="P6699" s="6" t="s">
        <v>7</v>
      </c>
      <c r="Q6699" s="7">
        <v>0</v>
      </c>
      <c r="R6699" s="7">
        <v>0</v>
      </c>
      <c r="S6699" s="7" t="s">
        <v>11926</v>
      </c>
      <c r="BI6699"/>
      <c r="BJ6699"/>
    </row>
    <row r="6700" spans="2:62" x14ac:dyDescent="0.4">
      <c r="B6700" s="1">
        <v>28937</v>
      </c>
      <c r="C6700" s="6" t="s">
        <v>30</v>
      </c>
      <c r="D6700" s="6" t="s">
        <v>30</v>
      </c>
      <c r="E6700" s="6" t="s">
        <v>3268</v>
      </c>
      <c r="F6700" s="6" t="s">
        <v>8283</v>
      </c>
      <c r="G6700" s="6" t="s">
        <v>8321</v>
      </c>
      <c r="H6700" s="6" t="s">
        <v>1066</v>
      </c>
      <c r="I6700" s="6" t="s">
        <v>8382</v>
      </c>
      <c r="J6700" s="6" t="s">
        <v>5</v>
      </c>
      <c r="K6700" s="7">
        <v>11.17</v>
      </c>
      <c r="L6700" s="7">
        <f>IFERROR(VLOOKUP(SiscoTable[[#This Row],[Código]],Hoja2!A:B,2,0)*SiscoTable[[#This Row],[Provta(Uns)]],0)</f>
        <v>59.201000000000001</v>
      </c>
      <c r="M6700" s="7">
        <v>0</v>
      </c>
      <c r="N6700" s="7">
        <v>21</v>
      </c>
      <c r="O6700" s="7">
        <f>IFERROR(VLOOKUP(SiscoTable[[#This Row],[Código]],Hoja2!A:B,2,0)*SiscoTable[[#This Row],[Stock_actual]],0)</f>
        <v>111.3</v>
      </c>
      <c r="P6700" s="6" t="s">
        <v>1054</v>
      </c>
      <c r="Q6700" s="7">
        <v>12</v>
      </c>
      <c r="R6700" s="7">
        <v>0</v>
      </c>
      <c r="S6700" s="7" t="s">
        <v>11927</v>
      </c>
      <c r="BI6700"/>
      <c r="BJ6700"/>
    </row>
    <row r="6701" spans="2:62" x14ac:dyDescent="0.4">
      <c r="B6701" s="1">
        <v>28938</v>
      </c>
      <c r="C6701" s="6" t="s">
        <v>8</v>
      </c>
      <c r="D6701" s="6" t="s">
        <v>8</v>
      </c>
      <c r="E6701" s="6" t="s">
        <v>3268</v>
      </c>
      <c r="F6701" s="6" t="s">
        <v>8283</v>
      </c>
      <c r="G6701" s="6" t="s">
        <v>8321</v>
      </c>
      <c r="H6701" s="6" t="s">
        <v>1066</v>
      </c>
      <c r="I6701" s="6" t="s">
        <v>8407</v>
      </c>
      <c r="J6701" s="6" t="s">
        <v>5</v>
      </c>
      <c r="K6701" s="7">
        <v>0</v>
      </c>
      <c r="L6701" s="7">
        <f>IFERROR(VLOOKUP(SiscoTable[[#This Row],[Código]],Hoja2!A:B,2,0)*SiscoTable[[#This Row],[Provta(Uns)]],0)</f>
        <v>0</v>
      </c>
      <c r="M6701" s="7">
        <v>0</v>
      </c>
      <c r="N6701" s="7">
        <v>0</v>
      </c>
      <c r="O6701" s="7">
        <f>IFERROR(VLOOKUP(SiscoTable[[#This Row],[Código]],Hoja2!A:B,2,0)*SiscoTable[[#This Row],[Stock_actual]],0)</f>
        <v>0</v>
      </c>
      <c r="P6701" s="6" t="s">
        <v>7</v>
      </c>
      <c r="Q6701" s="7">
        <v>0</v>
      </c>
      <c r="R6701" s="7">
        <v>0</v>
      </c>
      <c r="S6701" s="7" t="s">
        <v>11927</v>
      </c>
      <c r="BI6701"/>
      <c r="BJ6701"/>
    </row>
    <row r="6702" spans="2:62" x14ac:dyDescent="0.4">
      <c r="B6702" s="1">
        <v>28939</v>
      </c>
      <c r="C6702" s="6" t="s">
        <v>8</v>
      </c>
      <c r="D6702" s="6" t="s">
        <v>8</v>
      </c>
      <c r="E6702" s="6" t="s">
        <v>8482</v>
      </c>
      <c r="F6702" s="6" t="s">
        <v>9030</v>
      </c>
      <c r="G6702" s="6" t="s">
        <v>9678</v>
      </c>
      <c r="H6702" s="6" t="s">
        <v>9683</v>
      </c>
      <c r="I6702" s="6" t="s">
        <v>9863</v>
      </c>
      <c r="J6702" s="6" t="s">
        <v>5</v>
      </c>
      <c r="K6702" s="7">
        <v>0</v>
      </c>
      <c r="L6702" s="7">
        <f>IFERROR(VLOOKUP(SiscoTable[[#This Row],[Código]],Hoja2!A:B,2,0)*SiscoTable[[#This Row],[Provta(Uns)]],0)</f>
        <v>0</v>
      </c>
      <c r="M6702" s="7">
        <v>0</v>
      </c>
      <c r="N6702" s="7">
        <v>0</v>
      </c>
      <c r="O6702" s="7">
        <f>IFERROR(VLOOKUP(SiscoTable[[#This Row],[Código]],Hoja2!A:B,2,0)*SiscoTable[[#This Row],[Stock_actual]],0)</f>
        <v>0</v>
      </c>
      <c r="P6702" s="6" t="s">
        <v>7</v>
      </c>
      <c r="Q6702" s="7">
        <v>0</v>
      </c>
      <c r="R6702" s="7">
        <v>0</v>
      </c>
      <c r="S6702" s="7" t="s">
        <v>11926</v>
      </c>
      <c r="BI6702"/>
      <c r="BJ6702"/>
    </row>
    <row r="6703" spans="2:62" x14ac:dyDescent="0.4">
      <c r="B6703" s="1">
        <v>28940</v>
      </c>
      <c r="C6703" s="6" t="s">
        <v>30</v>
      </c>
      <c r="D6703" s="6" t="s">
        <v>8</v>
      </c>
      <c r="E6703" s="6" t="s">
        <v>8482</v>
      </c>
      <c r="F6703" s="6" t="s">
        <v>9030</v>
      </c>
      <c r="G6703" s="6" t="s">
        <v>9678</v>
      </c>
      <c r="H6703" s="6" t="s">
        <v>9683</v>
      </c>
      <c r="I6703" s="6" t="s">
        <v>9760</v>
      </c>
      <c r="J6703" s="6" t="s">
        <v>5</v>
      </c>
      <c r="K6703" s="7">
        <v>4.83</v>
      </c>
      <c r="L6703" s="7">
        <f>IFERROR(VLOOKUP(SiscoTable[[#This Row],[Código]],Hoja2!A:B,2,0)*SiscoTable[[#This Row],[Provta(Uns)]],0)</f>
        <v>53.13</v>
      </c>
      <c r="M6703" s="7">
        <v>0</v>
      </c>
      <c r="N6703" s="7">
        <v>52</v>
      </c>
      <c r="O6703" s="7">
        <f>IFERROR(VLOOKUP(SiscoTable[[#This Row],[Código]],Hoja2!A:B,2,0)*SiscoTable[[#This Row],[Stock_actual]],0)</f>
        <v>572</v>
      </c>
      <c r="P6703" s="6" t="s">
        <v>4773</v>
      </c>
      <c r="Q6703" s="7">
        <v>5</v>
      </c>
      <c r="R6703" s="7">
        <v>0</v>
      </c>
      <c r="S6703" s="7" t="s">
        <v>11926</v>
      </c>
      <c r="BI6703"/>
      <c r="BJ6703"/>
    </row>
    <row r="6704" spans="2:62" x14ac:dyDescent="0.4">
      <c r="B6704" s="1">
        <v>28941</v>
      </c>
      <c r="C6704" s="6" t="s">
        <v>8</v>
      </c>
      <c r="D6704" s="6" t="s">
        <v>8</v>
      </c>
      <c r="E6704" s="6" t="s">
        <v>3268</v>
      </c>
      <c r="F6704" s="6" t="s">
        <v>8283</v>
      </c>
      <c r="G6704" s="6" t="s">
        <v>8321</v>
      </c>
      <c r="H6704" s="6" t="s">
        <v>1066</v>
      </c>
      <c r="I6704" s="6" t="s">
        <v>8408</v>
      </c>
      <c r="J6704" s="6" t="s">
        <v>5</v>
      </c>
      <c r="K6704" s="7">
        <v>6</v>
      </c>
      <c r="L6704" s="7">
        <f>IFERROR(VLOOKUP(SiscoTable[[#This Row],[Código]],Hoja2!A:B,2,0)*SiscoTable[[#This Row],[Provta(Uns)]],0)</f>
        <v>15</v>
      </c>
      <c r="M6704" s="7">
        <v>0</v>
      </c>
      <c r="N6704" s="7">
        <v>0</v>
      </c>
      <c r="O6704" s="7">
        <f>IFERROR(VLOOKUP(SiscoTable[[#This Row],[Código]],Hoja2!A:B,2,0)*SiscoTable[[#This Row],[Stock_actual]],0)</f>
        <v>0</v>
      </c>
      <c r="P6704" s="6" t="s">
        <v>7</v>
      </c>
      <c r="Q6704" s="7">
        <v>7</v>
      </c>
      <c r="R6704" s="7">
        <v>12</v>
      </c>
      <c r="S6704" s="7" t="s">
        <v>11927</v>
      </c>
      <c r="BI6704"/>
      <c r="BJ6704"/>
    </row>
    <row r="6705" spans="2:62" x14ac:dyDescent="0.4">
      <c r="B6705" s="1">
        <v>28942</v>
      </c>
      <c r="C6705" s="6" t="s">
        <v>30</v>
      </c>
      <c r="D6705" s="6" t="s">
        <v>8</v>
      </c>
      <c r="E6705" s="6" t="s">
        <v>8482</v>
      </c>
      <c r="F6705" s="6" t="s">
        <v>9030</v>
      </c>
      <c r="G6705" s="6" t="s">
        <v>9678</v>
      </c>
      <c r="H6705" s="6" t="s">
        <v>9683</v>
      </c>
      <c r="I6705" s="6" t="s">
        <v>9761</v>
      </c>
      <c r="J6705" s="6" t="s">
        <v>5</v>
      </c>
      <c r="K6705" s="7">
        <v>3.17</v>
      </c>
      <c r="L6705" s="7">
        <f>IFERROR(VLOOKUP(SiscoTable[[#This Row],[Código]],Hoja2!A:B,2,0)*SiscoTable[[#This Row],[Provta(Uns)]],0)</f>
        <v>72.592999999999989</v>
      </c>
      <c r="M6705" s="7">
        <v>24</v>
      </c>
      <c r="N6705" s="7">
        <v>0</v>
      </c>
      <c r="O6705" s="7">
        <f>IFERROR(VLOOKUP(SiscoTable[[#This Row],[Código]],Hoja2!A:B,2,0)*SiscoTable[[#This Row],[Stock_actual]],0)</f>
        <v>0</v>
      </c>
      <c r="P6705" s="6" t="s">
        <v>7</v>
      </c>
      <c r="Q6705" s="7">
        <v>4</v>
      </c>
      <c r="R6705" s="7">
        <v>0</v>
      </c>
      <c r="S6705" s="7" t="s">
        <v>11926</v>
      </c>
      <c r="BI6705"/>
      <c r="BJ6705"/>
    </row>
    <row r="6706" spans="2:62" x14ac:dyDescent="0.4">
      <c r="B6706" s="1">
        <v>28943</v>
      </c>
      <c r="C6706" s="6" t="s">
        <v>8</v>
      </c>
      <c r="D6706" s="6" t="s">
        <v>8</v>
      </c>
      <c r="E6706" s="6" t="s">
        <v>8482</v>
      </c>
      <c r="F6706" s="6" t="s">
        <v>1736</v>
      </c>
      <c r="G6706" s="6" t="s">
        <v>10362</v>
      </c>
      <c r="H6706" s="6" t="s">
        <v>10364</v>
      </c>
      <c r="I6706" s="6" t="s">
        <v>10512</v>
      </c>
      <c r="J6706" s="6" t="s">
        <v>5</v>
      </c>
      <c r="K6706" s="7">
        <v>0</v>
      </c>
      <c r="L6706" s="7">
        <f>IFERROR(VLOOKUP(SiscoTable[[#This Row],[Código]],Hoja2!A:B,2,0)*SiscoTable[[#This Row],[Provta(Uns)]],0)</f>
        <v>0</v>
      </c>
      <c r="M6706" s="7">
        <v>0</v>
      </c>
      <c r="N6706" s="7">
        <v>0</v>
      </c>
      <c r="O6706" s="7">
        <f>IFERROR(VLOOKUP(SiscoTable[[#This Row],[Código]],Hoja2!A:B,2,0)*SiscoTable[[#This Row],[Stock_actual]],0)</f>
        <v>0</v>
      </c>
      <c r="P6706" s="6" t="s">
        <v>7</v>
      </c>
      <c r="Q6706" s="7">
        <v>0</v>
      </c>
      <c r="R6706" s="7">
        <v>0</v>
      </c>
      <c r="S6706" s="7" t="s">
        <v>11926</v>
      </c>
      <c r="BI6706"/>
      <c r="BJ6706"/>
    </row>
    <row r="6707" spans="2:62" x14ac:dyDescent="0.4">
      <c r="B6707" s="1">
        <v>28944</v>
      </c>
      <c r="C6707" s="6" t="s">
        <v>30</v>
      </c>
      <c r="D6707" s="6" t="s">
        <v>25</v>
      </c>
      <c r="E6707" s="6" t="s">
        <v>3268</v>
      </c>
      <c r="F6707" s="6" t="s">
        <v>6803</v>
      </c>
      <c r="G6707" s="6" t="s">
        <v>6915</v>
      </c>
      <c r="H6707" s="6" t="s">
        <v>6930</v>
      </c>
      <c r="I6707" s="6" t="s">
        <v>6997</v>
      </c>
      <c r="J6707" s="6" t="s">
        <v>5</v>
      </c>
      <c r="K6707" s="7">
        <v>35.67</v>
      </c>
      <c r="L6707" s="7">
        <f>IFERROR(VLOOKUP(SiscoTable[[#This Row],[Código]],Hoja2!A:B,2,0)*SiscoTable[[#This Row],[Provta(Uns)]],0)</f>
        <v>53.505000000000003</v>
      </c>
      <c r="M6707" s="7">
        <v>0</v>
      </c>
      <c r="N6707" s="7">
        <v>14</v>
      </c>
      <c r="O6707" s="7">
        <f>IFERROR(VLOOKUP(SiscoTable[[#This Row],[Código]],Hoja2!A:B,2,0)*SiscoTable[[#This Row],[Stock_actual]],0)</f>
        <v>21</v>
      </c>
      <c r="P6707" s="6" t="s">
        <v>181</v>
      </c>
      <c r="Q6707" s="7">
        <v>39</v>
      </c>
      <c r="R6707" s="7">
        <v>71.679999999999993</v>
      </c>
      <c r="S6707" s="7" t="s">
        <v>11925</v>
      </c>
      <c r="BI6707"/>
      <c r="BJ6707"/>
    </row>
    <row r="6708" spans="2:62" x14ac:dyDescent="0.4">
      <c r="B6708" s="1">
        <v>28945</v>
      </c>
      <c r="C6708" s="6" t="s">
        <v>8</v>
      </c>
      <c r="D6708" s="6" t="s">
        <v>8</v>
      </c>
      <c r="E6708" s="6" t="s">
        <v>3268</v>
      </c>
      <c r="F6708" s="6" t="s">
        <v>6059</v>
      </c>
      <c r="G6708" s="6" t="s">
        <v>6392</v>
      </c>
      <c r="H6708" s="6" t="s">
        <v>6182</v>
      </c>
      <c r="I6708" s="6" t="s">
        <v>6463</v>
      </c>
      <c r="J6708" s="6" t="s">
        <v>5</v>
      </c>
      <c r="K6708" s="7">
        <v>0.83</v>
      </c>
      <c r="L6708" s="7">
        <f>IFERROR(VLOOKUP(SiscoTable[[#This Row],[Código]],Hoja2!A:B,2,0)*SiscoTable[[#This Row],[Provta(Uns)]],0)</f>
        <v>6.64</v>
      </c>
      <c r="M6708" s="7">
        <v>0</v>
      </c>
      <c r="N6708" s="7">
        <v>0</v>
      </c>
      <c r="O6708" s="7">
        <f>IFERROR(VLOOKUP(SiscoTable[[#This Row],[Código]],Hoja2!A:B,2,0)*SiscoTable[[#This Row],[Stock_actual]],0)</f>
        <v>0</v>
      </c>
      <c r="P6708" s="6" t="s">
        <v>7</v>
      </c>
      <c r="Q6708" s="7">
        <v>1</v>
      </c>
      <c r="R6708" s="7">
        <v>1.7999999999999998</v>
      </c>
      <c r="S6708" s="7" t="s">
        <v>11925</v>
      </c>
      <c r="BI6708"/>
      <c r="BJ6708"/>
    </row>
    <row r="6709" spans="2:62" x14ac:dyDescent="0.4">
      <c r="B6709" s="1">
        <v>28946</v>
      </c>
      <c r="C6709" s="6" t="s">
        <v>30</v>
      </c>
      <c r="D6709" s="6" t="s">
        <v>8</v>
      </c>
      <c r="E6709" s="6" t="s">
        <v>8482</v>
      </c>
      <c r="F6709" s="6" t="s">
        <v>1736</v>
      </c>
      <c r="G6709" s="6" t="s">
        <v>10362</v>
      </c>
      <c r="H6709" s="6" t="s">
        <v>2502</v>
      </c>
      <c r="I6709" s="6" t="s">
        <v>10422</v>
      </c>
      <c r="J6709" s="6" t="s">
        <v>5</v>
      </c>
      <c r="K6709" s="7">
        <v>3.83</v>
      </c>
      <c r="L6709" s="7">
        <f>IFERROR(VLOOKUP(SiscoTable[[#This Row],[Código]],Hoja2!A:B,2,0)*SiscoTable[[#This Row],[Provta(Uns)]],0)</f>
        <v>61.28</v>
      </c>
      <c r="M6709" s="7">
        <v>24</v>
      </c>
      <c r="N6709" s="7">
        <v>13</v>
      </c>
      <c r="O6709" s="7">
        <f>IFERROR(VLOOKUP(SiscoTable[[#This Row],[Código]],Hoja2!A:B,2,0)*SiscoTable[[#This Row],[Stock_actual]],0)</f>
        <v>208</v>
      </c>
      <c r="P6709" s="6" t="s">
        <v>1499</v>
      </c>
      <c r="Q6709" s="7">
        <v>4</v>
      </c>
      <c r="R6709" s="7">
        <v>0</v>
      </c>
      <c r="S6709" s="7" t="s">
        <v>11926</v>
      </c>
      <c r="BI6709"/>
      <c r="BJ6709"/>
    </row>
    <row r="6710" spans="2:62" x14ac:dyDescent="0.4">
      <c r="B6710" s="1">
        <v>28947</v>
      </c>
      <c r="C6710" s="6" t="s">
        <v>30</v>
      </c>
      <c r="D6710" s="6" t="s">
        <v>30</v>
      </c>
      <c r="E6710" s="6" t="s">
        <v>8482</v>
      </c>
      <c r="F6710" s="6" t="s">
        <v>1736</v>
      </c>
      <c r="G6710" s="6" t="s">
        <v>10362</v>
      </c>
      <c r="H6710" s="6" t="s">
        <v>2502</v>
      </c>
      <c r="I6710" s="6" t="s">
        <v>10423</v>
      </c>
      <c r="J6710" s="6" t="s">
        <v>5</v>
      </c>
      <c r="K6710" s="7">
        <v>8.17</v>
      </c>
      <c r="L6710" s="7">
        <f>IFERROR(VLOOKUP(SiscoTable[[#This Row],[Código]],Hoja2!A:B,2,0)*SiscoTable[[#This Row],[Provta(Uns)]],0)</f>
        <v>138.07299999999998</v>
      </c>
      <c r="M6710" s="7">
        <v>0</v>
      </c>
      <c r="N6710" s="7">
        <v>48</v>
      </c>
      <c r="O6710" s="7">
        <f>IFERROR(VLOOKUP(SiscoTable[[#This Row],[Código]],Hoja2!A:B,2,0)*SiscoTable[[#This Row],[Stock_actual]],0)</f>
        <v>811.19999999999993</v>
      </c>
      <c r="P6710" s="6" t="s">
        <v>630</v>
      </c>
      <c r="Q6710" s="7">
        <v>9</v>
      </c>
      <c r="R6710" s="7">
        <v>0</v>
      </c>
      <c r="S6710" s="7" t="s">
        <v>11926</v>
      </c>
      <c r="BI6710"/>
      <c r="BJ6710"/>
    </row>
    <row r="6711" spans="2:62" x14ac:dyDescent="0.4">
      <c r="B6711" s="1">
        <v>28948</v>
      </c>
      <c r="C6711" s="6" t="s">
        <v>8</v>
      </c>
      <c r="D6711" s="6" t="s">
        <v>8</v>
      </c>
      <c r="E6711" s="6" t="s">
        <v>8482</v>
      </c>
      <c r="F6711" s="6" t="s">
        <v>1736</v>
      </c>
      <c r="G6711" s="6" t="s">
        <v>10362</v>
      </c>
      <c r="H6711" s="6" t="s">
        <v>2502</v>
      </c>
      <c r="I6711" s="6" t="s">
        <v>10513</v>
      </c>
      <c r="J6711" s="6" t="s">
        <v>5</v>
      </c>
      <c r="K6711" s="7">
        <v>0</v>
      </c>
      <c r="L6711" s="7">
        <f>IFERROR(VLOOKUP(SiscoTable[[#This Row],[Código]],Hoja2!A:B,2,0)*SiscoTable[[#This Row],[Provta(Uns)]],0)</f>
        <v>0</v>
      </c>
      <c r="M6711" s="7">
        <v>0</v>
      </c>
      <c r="N6711" s="7">
        <v>0</v>
      </c>
      <c r="O6711" s="7">
        <f>IFERROR(VLOOKUP(SiscoTable[[#This Row],[Código]],Hoja2!A:B,2,0)*SiscoTable[[#This Row],[Stock_actual]],0)</f>
        <v>0</v>
      </c>
      <c r="P6711" s="6" t="s">
        <v>7</v>
      </c>
      <c r="Q6711" s="7">
        <v>0</v>
      </c>
      <c r="R6711" s="7">
        <v>0</v>
      </c>
      <c r="S6711" s="7" t="s">
        <v>11926</v>
      </c>
      <c r="BI6711"/>
      <c r="BJ6711"/>
    </row>
    <row r="6712" spans="2:62" x14ac:dyDescent="0.4">
      <c r="B6712" s="1">
        <v>28949</v>
      </c>
      <c r="C6712" s="6" t="s">
        <v>25</v>
      </c>
      <c r="D6712" s="6" t="s">
        <v>30</v>
      </c>
      <c r="E6712" s="6" t="s">
        <v>8482</v>
      </c>
      <c r="F6712" s="6" t="s">
        <v>1736</v>
      </c>
      <c r="G6712" s="6" t="s">
        <v>10362</v>
      </c>
      <c r="H6712" s="6" t="s">
        <v>2502</v>
      </c>
      <c r="I6712" s="6" t="s">
        <v>10367</v>
      </c>
      <c r="J6712" s="6" t="s">
        <v>5</v>
      </c>
      <c r="K6712" s="7">
        <v>9.33</v>
      </c>
      <c r="L6712" s="7">
        <f>IFERROR(VLOOKUP(SiscoTable[[#This Row],[Código]],Hoja2!A:B,2,0)*SiscoTable[[#This Row],[Provta(Uns)]],0)</f>
        <v>107.295</v>
      </c>
      <c r="M6712" s="7">
        <v>0</v>
      </c>
      <c r="N6712" s="7">
        <v>24</v>
      </c>
      <c r="O6712" s="7">
        <f>IFERROR(VLOOKUP(SiscoTable[[#This Row],[Código]],Hoja2!A:B,2,0)*SiscoTable[[#This Row],[Stock_actual]],0)</f>
        <v>276</v>
      </c>
      <c r="P6712" s="6" t="s">
        <v>661</v>
      </c>
      <c r="Q6712" s="7">
        <v>10</v>
      </c>
      <c r="R6712" s="7">
        <v>0</v>
      </c>
      <c r="S6712" s="7" t="s">
        <v>11926</v>
      </c>
      <c r="BI6712"/>
      <c r="BJ6712"/>
    </row>
    <row r="6713" spans="2:62" x14ac:dyDescent="0.4">
      <c r="B6713" s="1">
        <v>28950</v>
      </c>
      <c r="C6713" s="6" t="s">
        <v>8</v>
      </c>
      <c r="D6713" s="6" t="s">
        <v>8</v>
      </c>
      <c r="E6713" s="6" t="s">
        <v>8482</v>
      </c>
      <c r="F6713" s="6" t="s">
        <v>9030</v>
      </c>
      <c r="G6713" s="6" t="s">
        <v>9678</v>
      </c>
      <c r="H6713" s="6" t="s">
        <v>9740</v>
      </c>
      <c r="I6713" s="6" t="s">
        <v>9864</v>
      </c>
      <c r="J6713" s="6" t="s">
        <v>5</v>
      </c>
      <c r="K6713" s="7">
        <v>0</v>
      </c>
      <c r="L6713" s="7">
        <f>IFERROR(VLOOKUP(SiscoTable[[#This Row],[Código]],Hoja2!A:B,2,0)*SiscoTable[[#This Row],[Provta(Uns)]],0)</f>
        <v>0</v>
      </c>
      <c r="M6713" s="7">
        <v>0</v>
      </c>
      <c r="N6713" s="7">
        <v>18</v>
      </c>
      <c r="O6713" s="7">
        <f>IFERROR(VLOOKUP(SiscoTable[[#This Row],[Código]],Hoja2!A:B,2,0)*SiscoTable[[#This Row],[Stock_actual]],0)</f>
        <v>212.4</v>
      </c>
      <c r="P6713" s="6" t="s">
        <v>134</v>
      </c>
      <c r="Q6713" s="7">
        <v>0</v>
      </c>
      <c r="R6713" s="7">
        <v>0</v>
      </c>
      <c r="S6713" s="7" t="s">
        <v>11926</v>
      </c>
      <c r="BI6713"/>
      <c r="BJ6713"/>
    </row>
    <row r="6714" spans="2:62" x14ac:dyDescent="0.4">
      <c r="B6714" s="1">
        <v>28951</v>
      </c>
      <c r="C6714" s="6" t="s">
        <v>8</v>
      </c>
      <c r="D6714" s="6" t="s">
        <v>8</v>
      </c>
      <c r="E6714" s="6" t="s">
        <v>3268</v>
      </c>
      <c r="F6714" s="6" t="s">
        <v>6059</v>
      </c>
      <c r="G6714" s="6" t="s">
        <v>6174</v>
      </c>
      <c r="H6714" s="6" t="s">
        <v>6179</v>
      </c>
      <c r="I6714" s="6" t="s">
        <v>6209</v>
      </c>
      <c r="J6714" s="6" t="s">
        <v>5</v>
      </c>
      <c r="K6714" s="7">
        <v>1</v>
      </c>
      <c r="L6714" s="7">
        <f>IFERROR(VLOOKUP(SiscoTable[[#This Row],[Código]],Hoja2!A:B,2,0)*SiscoTable[[#This Row],[Provta(Uns)]],0)</f>
        <v>32.9</v>
      </c>
      <c r="M6714" s="7">
        <v>0</v>
      </c>
      <c r="N6714" s="7">
        <v>6</v>
      </c>
      <c r="O6714" s="7">
        <f>IFERROR(VLOOKUP(SiscoTable[[#This Row],[Código]],Hoja2!A:B,2,0)*SiscoTable[[#This Row],[Stock_actual]],0)</f>
        <v>197.39999999999998</v>
      </c>
      <c r="P6714" s="6" t="s">
        <v>1014</v>
      </c>
      <c r="Q6714" s="7">
        <v>1</v>
      </c>
      <c r="R6714" s="7">
        <v>0</v>
      </c>
      <c r="S6714" s="7" t="s">
        <v>11925</v>
      </c>
      <c r="BI6714"/>
      <c r="BJ6714"/>
    </row>
    <row r="6715" spans="2:62" x14ac:dyDescent="0.4">
      <c r="B6715" s="1">
        <v>28952</v>
      </c>
      <c r="C6715" s="6" t="s">
        <v>8</v>
      </c>
      <c r="D6715" s="6" t="s">
        <v>8</v>
      </c>
      <c r="E6715" s="6" t="s">
        <v>3268</v>
      </c>
      <c r="F6715" s="6" t="s">
        <v>3269</v>
      </c>
      <c r="G6715" s="6" t="s">
        <v>4986</v>
      </c>
      <c r="H6715" s="6" t="s">
        <v>4988</v>
      </c>
      <c r="I6715" s="6" t="s">
        <v>4994</v>
      </c>
      <c r="J6715" s="6" t="s">
        <v>5</v>
      </c>
      <c r="K6715" s="7">
        <v>0</v>
      </c>
      <c r="L6715" s="7">
        <f>IFERROR(VLOOKUP(SiscoTable[[#This Row],[Código]],Hoja2!A:B,2,0)*SiscoTable[[#This Row],[Provta(Uns)]],0)</f>
        <v>0</v>
      </c>
      <c r="M6715" s="7">
        <v>0</v>
      </c>
      <c r="N6715" s="7">
        <v>0</v>
      </c>
      <c r="O6715" s="7">
        <f>IFERROR(VLOOKUP(SiscoTable[[#This Row],[Código]],Hoja2!A:B,2,0)*SiscoTable[[#This Row],[Stock_actual]],0)</f>
        <v>0</v>
      </c>
      <c r="P6715" s="6" t="s">
        <v>7</v>
      </c>
      <c r="Q6715" s="7">
        <v>0</v>
      </c>
      <c r="R6715" s="7">
        <v>0</v>
      </c>
      <c r="S6715" s="7" t="s">
        <v>11925</v>
      </c>
      <c r="BI6715"/>
      <c r="BJ6715"/>
    </row>
    <row r="6716" spans="2:62" x14ac:dyDescent="0.4">
      <c r="B6716" s="1">
        <v>28953</v>
      </c>
      <c r="C6716" s="6" t="s">
        <v>30</v>
      </c>
      <c r="D6716" s="6" t="s">
        <v>30</v>
      </c>
      <c r="E6716" s="6" t="s">
        <v>8482</v>
      </c>
      <c r="F6716" s="6" t="s">
        <v>10720</v>
      </c>
      <c r="G6716" s="6" t="s">
        <v>11105</v>
      </c>
      <c r="H6716" s="6" t="s">
        <v>11119</v>
      </c>
      <c r="I6716" s="6" t="s">
        <v>11196</v>
      </c>
      <c r="J6716" s="6" t="s">
        <v>5</v>
      </c>
      <c r="K6716" s="7">
        <v>4.5</v>
      </c>
      <c r="L6716" s="7">
        <f>IFERROR(VLOOKUP(SiscoTable[[#This Row],[Código]],Hoja2!A:B,2,0)*SiscoTable[[#This Row],[Provta(Uns)]],0)</f>
        <v>33.75</v>
      </c>
      <c r="M6716" s="7">
        <v>0</v>
      </c>
      <c r="N6716" s="7">
        <v>36</v>
      </c>
      <c r="O6716" s="7">
        <f>IFERROR(VLOOKUP(SiscoTable[[#This Row],[Código]],Hoja2!A:B,2,0)*SiscoTable[[#This Row],[Stock_actual]],0)</f>
        <v>270</v>
      </c>
      <c r="P6716" s="6" t="s">
        <v>1759</v>
      </c>
      <c r="Q6716" s="7">
        <v>5</v>
      </c>
      <c r="R6716" s="7">
        <v>0</v>
      </c>
      <c r="S6716" s="7" t="s">
        <v>11926</v>
      </c>
      <c r="BI6716"/>
      <c r="BJ6716"/>
    </row>
    <row r="6717" spans="2:62" x14ac:dyDescent="0.4">
      <c r="B6717" s="1">
        <v>28954</v>
      </c>
      <c r="C6717" s="6" t="s">
        <v>30</v>
      </c>
      <c r="D6717" s="6" t="s">
        <v>8</v>
      </c>
      <c r="E6717" s="6" t="s">
        <v>3268</v>
      </c>
      <c r="F6717" s="6" t="s">
        <v>6059</v>
      </c>
      <c r="G6717" s="6" t="s">
        <v>6489</v>
      </c>
      <c r="H6717" s="6" t="s">
        <v>6340</v>
      </c>
      <c r="I6717" s="6" t="s">
        <v>6572</v>
      </c>
      <c r="J6717" s="6" t="s">
        <v>5</v>
      </c>
      <c r="K6717" s="7">
        <v>3</v>
      </c>
      <c r="L6717" s="7">
        <f>IFERROR(VLOOKUP(SiscoTable[[#This Row],[Código]],Hoja2!A:B,2,0)*SiscoTable[[#This Row],[Provta(Uns)]],0)</f>
        <v>89.699999999999989</v>
      </c>
      <c r="M6717" s="7">
        <v>0</v>
      </c>
      <c r="N6717" s="7">
        <v>16</v>
      </c>
      <c r="O6717" s="7">
        <f>IFERROR(VLOOKUP(SiscoTable[[#This Row],[Código]],Hoja2!A:B,2,0)*SiscoTable[[#This Row],[Stock_actual]],0)</f>
        <v>478.4</v>
      </c>
      <c r="P6717" s="6" t="s">
        <v>3301</v>
      </c>
      <c r="Q6717" s="7">
        <v>3</v>
      </c>
      <c r="R6717" s="7">
        <v>0</v>
      </c>
      <c r="S6717" s="7" t="s">
        <v>11925</v>
      </c>
      <c r="BI6717"/>
      <c r="BJ6717"/>
    </row>
    <row r="6718" spans="2:62" x14ac:dyDescent="0.4">
      <c r="B6718" s="1">
        <v>28955</v>
      </c>
      <c r="C6718" s="6" t="s">
        <v>30</v>
      </c>
      <c r="D6718" s="6" t="s">
        <v>8</v>
      </c>
      <c r="E6718" s="6" t="s">
        <v>3268</v>
      </c>
      <c r="F6718" s="6" t="s">
        <v>6059</v>
      </c>
      <c r="G6718" s="6" t="s">
        <v>6489</v>
      </c>
      <c r="H6718" s="6" t="s">
        <v>6340</v>
      </c>
      <c r="I6718" s="6" t="s">
        <v>6573</v>
      </c>
      <c r="J6718" s="6" t="s">
        <v>5</v>
      </c>
      <c r="K6718" s="7">
        <v>0.67</v>
      </c>
      <c r="L6718" s="7">
        <f>IFERROR(VLOOKUP(SiscoTable[[#This Row],[Código]],Hoja2!A:B,2,0)*SiscoTable[[#This Row],[Provta(Uns)]],0)</f>
        <v>20.033000000000001</v>
      </c>
      <c r="M6718" s="7">
        <v>0</v>
      </c>
      <c r="N6718" s="7">
        <v>8</v>
      </c>
      <c r="O6718" s="7">
        <f>IFERROR(VLOOKUP(SiscoTable[[#This Row],[Código]],Hoja2!A:B,2,0)*SiscoTable[[#This Row],[Stock_actual]],0)</f>
        <v>239.2</v>
      </c>
      <c r="P6718" s="6" t="s">
        <v>244</v>
      </c>
      <c r="Q6718" s="7">
        <v>1</v>
      </c>
      <c r="R6718" s="7">
        <v>0</v>
      </c>
      <c r="S6718" s="7" t="s">
        <v>11925</v>
      </c>
      <c r="BI6718"/>
      <c r="BJ6718"/>
    </row>
    <row r="6719" spans="2:62" x14ac:dyDescent="0.4">
      <c r="B6719" s="1">
        <v>28956</v>
      </c>
      <c r="C6719" s="6" t="s">
        <v>8</v>
      </c>
      <c r="D6719" s="6" t="s">
        <v>8</v>
      </c>
      <c r="E6719" s="6" t="s">
        <v>3268</v>
      </c>
      <c r="F6719" s="6" t="s">
        <v>6059</v>
      </c>
      <c r="G6719" s="6" t="s">
        <v>6489</v>
      </c>
      <c r="H6719" s="6" t="s">
        <v>6179</v>
      </c>
      <c r="I6719" s="6" t="s">
        <v>6638</v>
      </c>
      <c r="J6719" s="6" t="s">
        <v>5</v>
      </c>
      <c r="K6719" s="7">
        <v>0</v>
      </c>
      <c r="L6719" s="7">
        <f>IFERROR(VLOOKUP(SiscoTable[[#This Row],[Código]],Hoja2!A:B,2,0)*SiscoTable[[#This Row],[Provta(Uns)]],0)</f>
        <v>0</v>
      </c>
      <c r="M6719" s="7">
        <v>0</v>
      </c>
      <c r="N6719" s="7">
        <v>12</v>
      </c>
      <c r="O6719" s="7">
        <f>IFERROR(VLOOKUP(SiscoTable[[#This Row],[Código]],Hoja2!A:B,2,0)*SiscoTable[[#This Row],[Stock_actual]],0)</f>
        <v>298.79999999999995</v>
      </c>
      <c r="P6719" s="6" t="s">
        <v>134</v>
      </c>
      <c r="Q6719" s="7">
        <v>0</v>
      </c>
      <c r="R6719" s="7">
        <v>0</v>
      </c>
      <c r="S6719" s="7" t="s">
        <v>11925</v>
      </c>
      <c r="BI6719"/>
      <c r="BJ6719"/>
    </row>
    <row r="6720" spans="2:62" x14ac:dyDescent="0.4">
      <c r="B6720" s="1">
        <v>28957</v>
      </c>
      <c r="C6720" s="6" t="s">
        <v>8</v>
      </c>
      <c r="D6720" s="6" t="s">
        <v>8</v>
      </c>
      <c r="E6720" s="6" t="s">
        <v>3268</v>
      </c>
      <c r="F6720" s="6" t="s">
        <v>6059</v>
      </c>
      <c r="G6720" s="6" t="s">
        <v>6489</v>
      </c>
      <c r="H6720" s="6" t="s">
        <v>6179</v>
      </c>
      <c r="I6720" s="6" t="s">
        <v>6639</v>
      </c>
      <c r="J6720" s="6" t="s">
        <v>5</v>
      </c>
      <c r="K6720" s="7">
        <v>1</v>
      </c>
      <c r="L6720" s="7">
        <f>IFERROR(VLOOKUP(SiscoTable[[#This Row],[Código]],Hoja2!A:B,2,0)*SiscoTable[[#This Row],[Provta(Uns)]],0)</f>
        <v>25.9</v>
      </c>
      <c r="M6720" s="7">
        <v>0</v>
      </c>
      <c r="N6720" s="7">
        <v>5</v>
      </c>
      <c r="O6720" s="7">
        <f>IFERROR(VLOOKUP(SiscoTable[[#This Row],[Código]],Hoja2!A:B,2,0)*SiscoTable[[#This Row],[Stock_actual]],0)</f>
        <v>129.5</v>
      </c>
      <c r="P6720" s="6" t="s">
        <v>2415</v>
      </c>
      <c r="Q6720" s="7">
        <v>1</v>
      </c>
      <c r="R6720" s="7">
        <v>0</v>
      </c>
      <c r="S6720" s="7" t="s">
        <v>11925</v>
      </c>
      <c r="BI6720"/>
      <c r="BJ6720"/>
    </row>
    <row r="6721" spans="2:62" x14ac:dyDescent="0.4">
      <c r="B6721" s="1">
        <v>28958</v>
      </c>
      <c r="C6721" s="6" t="s">
        <v>30</v>
      </c>
      <c r="D6721" s="6" t="s">
        <v>8</v>
      </c>
      <c r="E6721" s="6" t="s">
        <v>3268</v>
      </c>
      <c r="F6721" s="6" t="s">
        <v>6059</v>
      </c>
      <c r="G6721" s="6" t="s">
        <v>6489</v>
      </c>
      <c r="H6721" s="6" t="s">
        <v>6340</v>
      </c>
      <c r="I6721" s="6" t="s">
        <v>6574</v>
      </c>
      <c r="J6721" s="6" t="s">
        <v>5</v>
      </c>
      <c r="K6721" s="7">
        <v>1.33</v>
      </c>
      <c r="L6721" s="7">
        <f>IFERROR(VLOOKUP(SiscoTable[[#This Row],[Código]],Hoja2!A:B,2,0)*SiscoTable[[#This Row],[Provta(Uns)]],0)</f>
        <v>43.225000000000001</v>
      </c>
      <c r="M6721" s="7">
        <v>0</v>
      </c>
      <c r="N6721" s="7">
        <v>3</v>
      </c>
      <c r="O6721" s="7">
        <f>IFERROR(VLOOKUP(SiscoTable[[#This Row],[Código]],Hoja2!A:B,2,0)*SiscoTable[[#This Row],[Stock_actual]],0)</f>
        <v>97.5</v>
      </c>
      <c r="P6721" s="6" t="s">
        <v>254</v>
      </c>
      <c r="Q6721" s="7">
        <v>1</v>
      </c>
      <c r="R6721" s="7">
        <v>0</v>
      </c>
      <c r="S6721" s="7" t="s">
        <v>11925</v>
      </c>
      <c r="BI6721"/>
      <c r="BJ6721"/>
    </row>
    <row r="6722" spans="2:62" x14ac:dyDescent="0.4">
      <c r="B6722" s="1">
        <v>28959</v>
      </c>
      <c r="C6722" s="6" t="s">
        <v>8</v>
      </c>
      <c r="D6722" s="6" t="s">
        <v>8</v>
      </c>
      <c r="E6722" s="6" t="s">
        <v>3268</v>
      </c>
      <c r="F6722" s="6" t="s">
        <v>6059</v>
      </c>
      <c r="G6722" s="6" t="s">
        <v>6489</v>
      </c>
      <c r="H6722" s="6" t="s">
        <v>6340</v>
      </c>
      <c r="I6722" s="6" t="s">
        <v>6640</v>
      </c>
      <c r="J6722" s="6" t="s">
        <v>5</v>
      </c>
      <c r="K6722" s="7">
        <v>0.33</v>
      </c>
      <c r="L6722" s="7">
        <f>IFERROR(VLOOKUP(SiscoTable[[#This Row],[Código]],Hoja2!A:B,2,0)*SiscoTable[[#This Row],[Provta(Uns)]],0)</f>
        <v>8.2170000000000005</v>
      </c>
      <c r="M6722" s="7">
        <v>0</v>
      </c>
      <c r="N6722" s="7">
        <v>12</v>
      </c>
      <c r="O6722" s="7">
        <f>IFERROR(VLOOKUP(SiscoTable[[#This Row],[Código]],Hoja2!A:B,2,0)*SiscoTable[[#This Row],[Stock_actual]],0)</f>
        <v>298.79999999999995</v>
      </c>
      <c r="P6722" s="6" t="s">
        <v>3942</v>
      </c>
      <c r="Q6722" s="7">
        <v>0</v>
      </c>
      <c r="R6722" s="7">
        <v>0</v>
      </c>
      <c r="S6722" s="7" t="s">
        <v>11925</v>
      </c>
      <c r="BI6722"/>
      <c r="BJ6722"/>
    </row>
    <row r="6723" spans="2:62" x14ac:dyDescent="0.4">
      <c r="B6723" s="1">
        <v>28960</v>
      </c>
      <c r="C6723" s="6" t="s">
        <v>8</v>
      </c>
      <c r="D6723" s="6" t="s">
        <v>8</v>
      </c>
      <c r="E6723" s="6" t="s">
        <v>3268</v>
      </c>
      <c r="F6723" s="6" t="s">
        <v>6059</v>
      </c>
      <c r="G6723" s="6" t="s">
        <v>6489</v>
      </c>
      <c r="H6723" s="6" t="s">
        <v>6340</v>
      </c>
      <c r="I6723" s="6" t="s">
        <v>6641</v>
      </c>
      <c r="J6723" s="6" t="s">
        <v>5</v>
      </c>
      <c r="K6723" s="7">
        <v>0.83</v>
      </c>
      <c r="L6723" s="7">
        <f>IFERROR(VLOOKUP(SiscoTable[[#This Row],[Código]],Hoja2!A:B,2,0)*SiscoTable[[#This Row],[Provta(Uns)]],0)</f>
        <v>21.496999999999996</v>
      </c>
      <c r="M6723" s="7">
        <v>0</v>
      </c>
      <c r="N6723" s="7">
        <v>6</v>
      </c>
      <c r="O6723" s="7">
        <f>IFERROR(VLOOKUP(SiscoTable[[#This Row],[Código]],Hoja2!A:B,2,0)*SiscoTable[[#This Row],[Stock_actual]],0)</f>
        <v>155.39999999999998</v>
      </c>
      <c r="P6723" s="6" t="s">
        <v>1973</v>
      </c>
      <c r="Q6723" s="7">
        <v>1</v>
      </c>
      <c r="R6723" s="7">
        <v>0</v>
      </c>
      <c r="S6723" s="7" t="s">
        <v>11925</v>
      </c>
      <c r="BI6723"/>
      <c r="BJ6723"/>
    </row>
    <row r="6724" spans="2:62" x14ac:dyDescent="0.4">
      <c r="B6724" s="1">
        <v>28961</v>
      </c>
      <c r="C6724" s="6" t="s">
        <v>8</v>
      </c>
      <c r="D6724" s="6" t="s">
        <v>8</v>
      </c>
      <c r="E6724" s="6" t="s">
        <v>3268</v>
      </c>
      <c r="F6724" s="6" t="s">
        <v>6059</v>
      </c>
      <c r="G6724" s="6" t="s">
        <v>6489</v>
      </c>
      <c r="H6724" s="6" t="s">
        <v>6340</v>
      </c>
      <c r="I6724" s="6" t="s">
        <v>6642</v>
      </c>
      <c r="J6724" s="6" t="s">
        <v>5</v>
      </c>
      <c r="K6724" s="7">
        <v>0.67</v>
      </c>
      <c r="L6724" s="7">
        <f>IFERROR(VLOOKUP(SiscoTable[[#This Row],[Código]],Hoja2!A:B,2,0)*SiscoTable[[#This Row],[Provta(Uns)]],0)</f>
        <v>16.683</v>
      </c>
      <c r="M6724" s="7">
        <v>0</v>
      </c>
      <c r="N6724" s="7">
        <v>5</v>
      </c>
      <c r="O6724" s="7">
        <f>IFERROR(VLOOKUP(SiscoTable[[#This Row],[Código]],Hoja2!A:B,2,0)*SiscoTable[[#This Row],[Stock_actual]],0)</f>
        <v>124.5</v>
      </c>
      <c r="P6724" s="6" t="s">
        <v>1739</v>
      </c>
      <c r="Q6724" s="7">
        <v>1</v>
      </c>
      <c r="R6724" s="7">
        <v>0</v>
      </c>
      <c r="S6724" s="7" t="s">
        <v>11925</v>
      </c>
      <c r="BI6724"/>
      <c r="BJ6724"/>
    </row>
    <row r="6725" spans="2:62" x14ac:dyDescent="0.4">
      <c r="B6725" s="1">
        <v>28962</v>
      </c>
      <c r="C6725" s="6" t="s">
        <v>8</v>
      </c>
      <c r="D6725" s="6" t="s">
        <v>8</v>
      </c>
      <c r="E6725" s="6" t="s">
        <v>3268</v>
      </c>
      <c r="F6725" s="6" t="s">
        <v>3269</v>
      </c>
      <c r="G6725" s="6" t="s">
        <v>5768</v>
      </c>
      <c r="H6725" s="6" t="s">
        <v>5781</v>
      </c>
      <c r="I6725" s="6" t="s">
        <v>5829</v>
      </c>
      <c r="J6725" s="6" t="s">
        <v>5</v>
      </c>
      <c r="K6725" s="7">
        <v>0.33</v>
      </c>
      <c r="L6725" s="7">
        <f>IFERROR(VLOOKUP(SiscoTable[[#This Row],[Código]],Hoja2!A:B,2,0)*SiscoTable[[#This Row],[Provta(Uns)]],0)</f>
        <v>0.16500000000000001</v>
      </c>
      <c r="M6725" s="7">
        <v>0</v>
      </c>
      <c r="N6725" s="7">
        <v>0</v>
      </c>
      <c r="O6725" s="7">
        <f>IFERROR(VLOOKUP(SiscoTable[[#This Row],[Código]],Hoja2!A:B,2,0)*SiscoTable[[#This Row],[Stock_actual]],0)</f>
        <v>0</v>
      </c>
      <c r="P6725" s="6" t="s">
        <v>7</v>
      </c>
      <c r="Q6725" s="7">
        <v>0</v>
      </c>
      <c r="R6725" s="7">
        <v>0</v>
      </c>
      <c r="S6725" s="7" t="s">
        <v>11928</v>
      </c>
      <c r="BI6725"/>
      <c r="BJ6725"/>
    </row>
    <row r="6726" spans="2:62" x14ac:dyDescent="0.4">
      <c r="B6726" s="1">
        <v>28963</v>
      </c>
      <c r="C6726" s="6" t="s">
        <v>25</v>
      </c>
      <c r="D6726" s="6" t="s">
        <v>25</v>
      </c>
      <c r="E6726" s="6" t="s">
        <v>3268</v>
      </c>
      <c r="F6726" s="6" t="s">
        <v>3269</v>
      </c>
      <c r="G6726" s="6" t="s">
        <v>5768</v>
      </c>
      <c r="H6726" s="6" t="s">
        <v>5781</v>
      </c>
      <c r="I6726" s="6" t="s">
        <v>5780</v>
      </c>
      <c r="J6726" s="6" t="s">
        <v>5</v>
      </c>
      <c r="K6726" s="7">
        <v>236.17</v>
      </c>
      <c r="L6726" s="7">
        <f>IFERROR(VLOOKUP(SiscoTable[[#This Row],[Código]],Hoja2!A:B,2,0)*SiscoTable[[#This Row],[Provta(Uns)]],0)</f>
        <v>236.17</v>
      </c>
      <c r="M6726" s="7">
        <v>104</v>
      </c>
      <c r="N6726" s="7">
        <v>217</v>
      </c>
      <c r="O6726" s="7">
        <f>IFERROR(VLOOKUP(SiscoTable[[#This Row],[Código]],Hoja2!A:B,2,0)*SiscoTable[[#This Row],[Stock_actual]],0)</f>
        <v>217</v>
      </c>
      <c r="P6726" s="6" t="s">
        <v>474</v>
      </c>
      <c r="Q6726" s="7">
        <v>260</v>
      </c>
      <c r="R6726" s="7">
        <v>371.56000000000006</v>
      </c>
      <c r="S6726" s="7" t="s">
        <v>11928</v>
      </c>
      <c r="BI6726"/>
      <c r="BJ6726"/>
    </row>
    <row r="6727" spans="2:62" x14ac:dyDescent="0.4">
      <c r="B6727" s="1">
        <v>28964</v>
      </c>
      <c r="C6727" s="6" t="s">
        <v>25</v>
      </c>
      <c r="D6727" s="6" t="s">
        <v>25</v>
      </c>
      <c r="E6727" s="6" t="s">
        <v>3268</v>
      </c>
      <c r="F6727" s="6" t="s">
        <v>7815</v>
      </c>
      <c r="G6727" s="6" t="s">
        <v>4156</v>
      </c>
      <c r="H6727" s="6" t="s">
        <v>3835</v>
      </c>
      <c r="I6727" s="6" t="s">
        <v>8024</v>
      </c>
      <c r="J6727" s="6" t="s">
        <v>5</v>
      </c>
      <c r="K6727" s="7">
        <v>35.33</v>
      </c>
      <c r="L6727" s="7">
        <f>IFERROR(VLOOKUP(SiscoTable[[#This Row],[Código]],Hoja2!A:B,2,0)*SiscoTable[[#This Row],[Provta(Uns)]],0)</f>
        <v>247.31</v>
      </c>
      <c r="M6727" s="7">
        <v>0</v>
      </c>
      <c r="N6727" s="7">
        <v>68</v>
      </c>
      <c r="O6727" s="7">
        <f>IFERROR(VLOOKUP(SiscoTable[[#This Row],[Código]],Hoja2!A:B,2,0)*SiscoTable[[#This Row],[Stock_actual]],0)</f>
        <v>476</v>
      </c>
      <c r="P6727" s="6" t="s">
        <v>770</v>
      </c>
      <c r="Q6727" s="7">
        <v>39</v>
      </c>
      <c r="R6727" s="7">
        <v>0</v>
      </c>
      <c r="S6727" s="7" t="s">
        <v>11928</v>
      </c>
      <c r="BI6727"/>
      <c r="BJ6727"/>
    </row>
    <row r="6728" spans="2:62" x14ac:dyDescent="0.4">
      <c r="B6728" s="1">
        <v>28965</v>
      </c>
      <c r="C6728" s="6" t="s">
        <v>30</v>
      </c>
      <c r="D6728" s="6" t="s">
        <v>30</v>
      </c>
      <c r="E6728" s="6" t="s">
        <v>1734</v>
      </c>
      <c r="F6728" s="6" t="s">
        <v>1735</v>
      </c>
      <c r="G6728" s="6" t="s">
        <v>2312</v>
      </c>
      <c r="H6728" s="6" t="s">
        <v>4</v>
      </c>
      <c r="I6728" s="6" t="s">
        <v>2363</v>
      </c>
      <c r="J6728" s="6" t="s">
        <v>5</v>
      </c>
      <c r="K6728" s="7">
        <v>7.17</v>
      </c>
      <c r="L6728" s="7">
        <f>IFERROR(VLOOKUP(SiscoTable[[#This Row],[Código]],Hoja2!A:B,2,0)*SiscoTable[[#This Row],[Provta(Uns)]],0)</f>
        <v>99.662999999999997</v>
      </c>
      <c r="M6728" s="7">
        <v>0</v>
      </c>
      <c r="N6728" s="7">
        <v>18</v>
      </c>
      <c r="O6728" s="7">
        <f>IFERROR(VLOOKUP(SiscoTable[[#This Row],[Código]],Hoja2!A:B,2,0)*SiscoTable[[#This Row],[Stock_actual]],0)</f>
        <v>250.20000000000002</v>
      </c>
      <c r="P6728" s="6" t="s">
        <v>510</v>
      </c>
      <c r="Q6728" s="7">
        <v>8</v>
      </c>
      <c r="R6728" s="7">
        <v>0</v>
      </c>
      <c r="S6728" s="7" t="s">
        <v>11925</v>
      </c>
      <c r="BI6728"/>
      <c r="BJ6728"/>
    </row>
    <row r="6729" spans="2:62" x14ac:dyDescent="0.4">
      <c r="B6729" s="1">
        <v>28966</v>
      </c>
      <c r="C6729" s="6" t="s">
        <v>30</v>
      </c>
      <c r="D6729" s="6" t="s">
        <v>30</v>
      </c>
      <c r="E6729" s="6" t="s">
        <v>1734</v>
      </c>
      <c r="F6729" s="6" t="s">
        <v>1735</v>
      </c>
      <c r="G6729" s="6" t="s">
        <v>2312</v>
      </c>
      <c r="H6729" s="6" t="s">
        <v>4</v>
      </c>
      <c r="I6729" s="6" t="s">
        <v>2364</v>
      </c>
      <c r="J6729" s="6" t="s">
        <v>5</v>
      </c>
      <c r="K6729" s="7">
        <v>0.33</v>
      </c>
      <c r="L6729" s="7">
        <f>IFERROR(VLOOKUP(SiscoTable[[#This Row],[Código]],Hoja2!A:B,2,0)*SiscoTable[[#This Row],[Provta(Uns)]],0)</f>
        <v>1.2869999999999999</v>
      </c>
      <c r="M6729" s="7">
        <v>0</v>
      </c>
      <c r="N6729" s="7">
        <v>-2</v>
      </c>
      <c r="O6729" s="7">
        <f>IFERROR(VLOOKUP(SiscoTable[[#This Row],[Código]],Hoja2!A:B,2,0)*SiscoTable[[#This Row],[Stock_actual]],0)</f>
        <v>-7.8</v>
      </c>
      <c r="P6729" s="6" t="s">
        <v>7</v>
      </c>
      <c r="Q6729" s="7">
        <v>0</v>
      </c>
      <c r="R6729" s="7">
        <v>0.6</v>
      </c>
      <c r="S6729" s="7" t="s">
        <v>11925</v>
      </c>
      <c r="BI6729"/>
      <c r="BJ6729"/>
    </row>
    <row r="6730" spans="2:62" x14ac:dyDescent="0.4">
      <c r="B6730" s="1">
        <v>28967</v>
      </c>
      <c r="C6730" s="6" t="s">
        <v>8</v>
      </c>
      <c r="D6730" s="6" t="s">
        <v>8</v>
      </c>
      <c r="E6730" s="6" t="s">
        <v>1734</v>
      </c>
      <c r="F6730" s="6" t="s">
        <v>1735</v>
      </c>
      <c r="G6730" s="6" t="s">
        <v>2312</v>
      </c>
      <c r="H6730" s="6" t="s">
        <v>4</v>
      </c>
      <c r="I6730" s="6" t="s">
        <v>2512</v>
      </c>
      <c r="J6730" s="6" t="s">
        <v>5</v>
      </c>
      <c r="K6730" s="7">
        <v>1.17</v>
      </c>
      <c r="L6730" s="7">
        <f>IFERROR(VLOOKUP(SiscoTable[[#This Row],[Código]],Hoja2!A:B,2,0)*SiscoTable[[#This Row],[Provta(Uns)]],0)</f>
        <v>23.4</v>
      </c>
      <c r="M6730" s="7">
        <v>0</v>
      </c>
      <c r="N6730" s="7">
        <v>0</v>
      </c>
      <c r="O6730" s="7">
        <f>IFERROR(VLOOKUP(SiscoTable[[#This Row],[Código]],Hoja2!A:B,2,0)*SiscoTable[[#This Row],[Stock_actual]],0)</f>
        <v>0</v>
      </c>
      <c r="P6730" s="6" t="s">
        <v>7</v>
      </c>
      <c r="Q6730" s="7">
        <v>1</v>
      </c>
      <c r="R6730" s="7">
        <v>2.4</v>
      </c>
      <c r="S6730" s="7" t="s">
        <v>11925</v>
      </c>
      <c r="BI6730"/>
      <c r="BJ6730"/>
    </row>
    <row r="6731" spans="2:62" x14ac:dyDescent="0.4">
      <c r="B6731" s="1">
        <v>28968</v>
      </c>
      <c r="C6731" s="6" t="s">
        <v>30</v>
      </c>
      <c r="D6731" s="6" t="s">
        <v>30</v>
      </c>
      <c r="E6731" s="6" t="s">
        <v>1734</v>
      </c>
      <c r="F6731" s="6" t="s">
        <v>1735</v>
      </c>
      <c r="G6731" s="6" t="s">
        <v>2312</v>
      </c>
      <c r="H6731" s="6" t="s">
        <v>4</v>
      </c>
      <c r="I6731" s="6" t="s">
        <v>2365</v>
      </c>
      <c r="J6731" s="6" t="s">
        <v>5</v>
      </c>
      <c r="K6731" s="7">
        <v>1.67</v>
      </c>
      <c r="L6731" s="7">
        <f>IFERROR(VLOOKUP(SiscoTable[[#This Row],[Código]],Hoja2!A:B,2,0)*SiscoTable[[#This Row],[Provta(Uns)]],0)</f>
        <v>6.68</v>
      </c>
      <c r="M6731" s="7">
        <v>0</v>
      </c>
      <c r="N6731" s="7">
        <v>0</v>
      </c>
      <c r="O6731" s="7">
        <f>IFERROR(VLOOKUP(SiscoTable[[#This Row],[Código]],Hoja2!A:B,2,0)*SiscoTable[[#This Row],[Stock_actual]],0)</f>
        <v>0</v>
      </c>
      <c r="P6731" s="6" t="s">
        <v>7</v>
      </c>
      <c r="Q6731" s="7">
        <v>2</v>
      </c>
      <c r="R6731" s="7">
        <v>3.5999999999999996</v>
      </c>
      <c r="S6731" s="7" t="s">
        <v>11925</v>
      </c>
      <c r="BI6731"/>
      <c r="BJ6731"/>
    </row>
    <row r="6732" spans="2:62" x14ac:dyDescent="0.4">
      <c r="B6732" s="1">
        <v>28970</v>
      </c>
      <c r="C6732" s="6" t="s">
        <v>8</v>
      </c>
      <c r="D6732" s="6" t="s">
        <v>8</v>
      </c>
      <c r="E6732" s="6" t="s">
        <v>1734</v>
      </c>
      <c r="F6732" s="6" t="s">
        <v>1735</v>
      </c>
      <c r="G6732" s="6" t="s">
        <v>2312</v>
      </c>
      <c r="H6732" s="6" t="s">
        <v>4</v>
      </c>
      <c r="I6732" s="6" t="s">
        <v>2513</v>
      </c>
      <c r="J6732" s="6" t="s">
        <v>5</v>
      </c>
      <c r="K6732" s="7">
        <v>0</v>
      </c>
      <c r="L6732" s="7">
        <f>IFERROR(VLOOKUP(SiscoTable[[#This Row],[Código]],Hoja2!A:B,2,0)*SiscoTable[[#This Row],[Provta(Uns)]],0)</f>
        <v>0</v>
      </c>
      <c r="M6732" s="7">
        <v>0</v>
      </c>
      <c r="N6732" s="7">
        <v>0</v>
      </c>
      <c r="O6732" s="7">
        <f>IFERROR(VLOOKUP(SiscoTable[[#This Row],[Código]],Hoja2!A:B,2,0)*SiscoTable[[#This Row],[Stock_actual]],0)</f>
        <v>0</v>
      </c>
      <c r="P6732" s="6" t="s">
        <v>7</v>
      </c>
      <c r="Q6732" s="7">
        <v>0</v>
      </c>
      <c r="R6732" s="7">
        <v>0</v>
      </c>
      <c r="S6732" s="7" t="s">
        <v>11925</v>
      </c>
      <c r="BI6732"/>
      <c r="BJ6732"/>
    </row>
    <row r="6733" spans="2:62" x14ac:dyDescent="0.4">
      <c r="B6733" s="1">
        <v>28971</v>
      </c>
      <c r="C6733" s="6" t="s">
        <v>30</v>
      </c>
      <c r="D6733" s="6" t="s">
        <v>8</v>
      </c>
      <c r="E6733" s="6" t="s">
        <v>1734</v>
      </c>
      <c r="F6733" s="6" t="s">
        <v>1735</v>
      </c>
      <c r="G6733" s="6" t="s">
        <v>2312</v>
      </c>
      <c r="H6733" s="6" t="s">
        <v>4</v>
      </c>
      <c r="I6733" s="6" t="s">
        <v>2366</v>
      </c>
      <c r="J6733" s="6" t="s">
        <v>5</v>
      </c>
      <c r="K6733" s="7">
        <v>5.33</v>
      </c>
      <c r="L6733" s="7">
        <f>IFERROR(VLOOKUP(SiscoTable[[#This Row],[Código]],Hoja2!A:B,2,0)*SiscoTable[[#This Row],[Provta(Uns)]],0)</f>
        <v>53.3</v>
      </c>
      <c r="M6733" s="7">
        <v>0</v>
      </c>
      <c r="N6733" s="7">
        <v>34</v>
      </c>
      <c r="O6733" s="7">
        <f>IFERROR(VLOOKUP(SiscoTable[[#This Row],[Código]],Hoja2!A:B,2,0)*SiscoTable[[#This Row],[Stock_actual]],0)</f>
        <v>340</v>
      </c>
      <c r="P6733" s="6" t="s">
        <v>1777</v>
      </c>
      <c r="Q6733" s="7">
        <v>6</v>
      </c>
      <c r="R6733" s="7">
        <v>0</v>
      </c>
      <c r="S6733" s="7" t="s">
        <v>11925</v>
      </c>
      <c r="BI6733"/>
      <c r="BJ6733"/>
    </row>
    <row r="6734" spans="2:62" x14ac:dyDescent="0.4">
      <c r="B6734" s="1">
        <v>28972</v>
      </c>
      <c r="C6734" s="6" t="s">
        <v>30</v>
      </c>
      <c r="D6734" s="6" t="s">
        <v>8</v>
      </c>
      <c r="E6734" s="6" t="s">
        <v>1734</v>
      </c>
      <c r="F6734" s="6" t="s">
        <v>1735</v>
      </c>
      <c r="G6734" s="6" t="s">
        <v>2312</v>
      </c>
      <c r="H6734" s="6" t="s">
        <v>4</v>
      </c>
      <c r="I6734" s="6" t="s">
        <v>2367</v>
      </c>
      <c r="J6734" s="6" t="s">
        <v>5</v>
      </c>
      <c r="K6734" s="7">
        <v>2.17</v>
      </c>
      <c r="L6734" s="7">
        <f>IFERROR(VLOOKUP(SiscoTable[[#This Row],[Código]],Hoja2!A:B,2,0)*SiscoTable[[#This Row],[Provta(Uns)]],0)</f>
        <v>54.032999999999994</v>
      </c>
      <c r="M6734" s="7">
        <v>0</v>
      </c>
      <c r="N6734" s="7">
        <v>0</v>
      </c>
      <c r="O6734" s="7">
        <f>IFERROR(VLOOKUP(SiscoTable[[#This Row],[Código]],Hoja2!A:B,2,0)*SiscoTable[[#This Row],[Stock_actual]],0)</f>
        <v>0</v>
      </c>
      <c r="P6734" s="6" t="s">
        <v>7</v>
      </c>
      <c r="Q6734" s="7">
        <v>2</v>
      </c>
      <c r="R6734" s="7">
        <v>4.2</v>
      </c>
      <c r="S6734" s="7" t="s">
        <v>11925</v>
      </c>
      <c r="BI6734"/>
      <c r="BJ6734"/>
    </row>
    <row r="6735" spans="2:62" x14ac:dyDescent="0.4">
      <c r="B6735" s="1">
        <v>28973</v>
      </c>
      <c r="C6735" s="6" t="s">
        <v>30</v>
      </c>
      <c r="D6735" s="6" t="s">
        <v>8</v>
      </c>
      <c r="E6735" s="6" t="s">
        <v>1734</v>
      </c>
      <c r="F6735" s="6" t="s">
        <v>1735</v>
      </c>
      <c r="G6735" s="6" t="s">
        <v>2312</v>
      </c>
      <c r="H6735" s="6" t="s">
        <v>4</v>
      </c>
      <c r="I6735" s="6" t="s">
        <v>2368</v>
      </c>
      <c r="J6735" s="6" t="s">
        <v>5</v>
      </c>
      <c r="K6735" s="7">
        <v>1.5</v>
      </c>
      <c r="L6735" s="7">
        <f>IFERROR(VLOOKUP(SiscoTable[[#This Row],[Código]],Hoja2!A:B,2,0)*SiscoTable[[#This Row],[Provta(Uns)]],0)</f>
        <v>18</v>
      </c>
      <c r="M6735" s="7">
        <v>0</v>
      </c>
      <c r="N6735" s="7">
        <v>27</v>
      </c>
      <c r="O6735" s="7">
        <f>IFERROR(VLOOKUP(SiscoTable[[#This Row],[Código]],Hoja2!A:B,2,0)*SiscoTable[[#This Row],[Stock_actual]],0)</f>
        <v>324</v>
      </c>
      <c r="P6735" s="6" t="s">
        <v>1530</v>
      </c>
      <c r="Q6735" s="7">
        <v>2</v>
      </c>
      <c r="R6735" s="7">
        <v>0</v>
      </c>
      <c r="S6735" s="7" t="s">
        <v>11925</v>
      </c>
      <c r="BI6735"/>
      <c r="BJ6735"/>
    </row>
    <row r="6736" spans="2:62" x14ac:dyDescent="0.4">
      <c r="B6736" s="1">
        <v>28974</v>
      </c>
      <c r="C6736" s="6" t="s">
        <v>8</v>
      </c>
      <c r="D6736" s="6" t="s">
        <v>8</v>
      </c>
      <c r="E6736" s="6" t="s">
        <v>1734</v>
      </c>
      <c r="F6736" s="6" t="s">
        <v>1735</v>
      </c>
      <c r="G6736" s="6" t="s">
        <v>2312</v>
      </c>
      <c r="H6736" s="6" t="s">
        <v>4</v>
      </c>
      <c r="I6736" s="6" t="s">
        <v>2514</v>
      </c>
      <c r="J6736" s="6" t="s">
        <v>5</v>
      </c>
      <c r="K6736" s="7">
        <v>4</v>
      </c>
      <c r="L6736" s="7">
        <f>IFERROR(VLOOKUP(SiscoTable[[#This Row],[Código]],Hoja2!A:B,2,0)*SiscoTable[[#This Row],[Provta(Uns)]],0)</f>
        <v>32</v>
      </c>
      <c r="M6736" s="7">
        <v>0</v>
      </c>
      <c r="N6736" s="7">
        <v>9</v>
      </c>
      <c r="O6736" s="7">
        <f>IFERROR(VLOOKUP(SiscoTable[[#This Row],[Código]],Hoja2!A:B,2,0)*SiscoTable[[#This Row],[Stock_actual]],0)</f>
        <v>72</v>
      </c>
      <c r="P6736" s="6" t="s">
        <v>254</v>
      </c>
      <c r="Q6736" s="7">
        <v>4</v>
      </c>
      <c r="R6736" s="7">
        <v>0</v>
      </c>
      <c r="S6736" s="7" t="s">
        <v>11925</v>
      </c>
      <c r="BI6736"/>
      <c r="BJ6736"/>
    </row>
    <row r="6737" spans="2:62" x14ac:dyDescent="0.4">
      <c r="B6737" s="1">
        <v>28975</v>
      </c>
      <c r="C6737" s="6" t="s">
        <v>8</v>
      </c>
      <c r="D6737" s="6" t="s">
        <v>8</v>
      </c>
      <c r="E6737" s="6" t="s">
        <v>1734</v>
      </c>
      <c r="F6737" s="6" t="s">
        <v>1735</v>
      </c>
      <c r="G6737" s="6" t="s">
        <v>2312</v>
      </c>
      <c r="H6737" s="6" t="s">
        <v>4</v>
      </c>
      <c r="I6737" s="6" t="s">
        <v>2515</v>
      </c>
      <c r="J6737" s="6" t="s">
        <v>5</v>
      </c>
      <c r="K6737" s="7">
        <v>2</v>
      </c>
      <c r="L6737" s="7">
        <f>IFERROR(VLOOKUP(SiscoTable[[#This Row],[Código]],Hoja2!A:B,2,0)*SiscoTable[[#This Row],[Provta(Uns)]],0)</f>
        <v>9</v>
      </c>
      <c r="M6737" s="7">
        <v>0</v>
      </c>
      <c r="N6737" s="7">
        <v>31</v>
      </c>
      <c r="O6737" s="7">
        <f>IFERROR(VLOOKUP(SiscoTable[[#This Row],[Código]],Hoja2!A:B,2,0)*SiscoTable[[#This Row],[Stock_actual]],0)</f>
        <v>139.5</v>
      </c>
      <c r="P6737" s="6" t="s">
        <v>2516</v>
      </c>
      <c r="Q6737" s="7">
        <v>2</v>
      </c>
      <c r="R6737" s="7">
        <v>0</v>
      </c>
      <c r="S6737" s="7" t="s">
        <v>11925</v>
      </c>
      <c r="BI6737"/>
      <c r="BJ6737"/>
    </row>
    <row r="6738" spans="2:62" x14ac:dyDescent="0.4">
      <c r="B6738" s="1">
        <v>28976</v>
      </c>
      <c r="C6738" s="6" t="s">
        <v>8</v>
      </c>
      <c r="D6738" s="6" t="s">
        <v>8</v>
      </c>
      <c r="E6738" s="6" t="s">
        <v>1734</v>
      </c>
      <c r="F6738" s="6" t="s">
        <v>1735</v>
      </c>
      <c r="G6738" s="6" t="s">
        <v>2312</v>
      </c>
      <c r="H6738" s="6" t="s">
        <v>4</v>
      </c>
      <c r="I6738" s="6" t="s">
        <v>2517</v>
      </c>
      <c r="J6738" s="6" t="s">
        <v>5</v>
      </c>
      <c r="K6738" s="7">
        <v>0</v>
      </c>
      <c r="L6738" s="7">
        <f>IFERROR(VLOOKUP(SiscoTable[[#This Row],[Código]],Hoja2!A:B,2,0)*SiscoTable[[#This Row],[Provta(Uns)]],0)</f>
        <v>0</v>
      </c>
      <c r="M6738" s="7">
        <v>0</v>
      </c>
      <c r="N6738" s="7">
        <v>0</v>
      </c>
      <c r="O6738" s="7">
        <f>IFERROR(VLOOKUP(SiscoTable[[#This Row],[Código]],Hoja2!A:B,2,0)*SiscoTable[[#This Row],[Stock_actual]],0)</f>
        <v>0</v>
      </c>
      <c r="P6738" s="6" t="s">
        <v>7</v>
      </c>
      <c r="Q6738" s="7">
        <v>0</v>
      </c>
      <c r="R6738" s="7">
        <v>0</v>
      </c>
      <c r="S6738" s="7" t="s">
        <v>11925</v>
      </c>
      <c r="BI6738"/>
      <c r="BJ6738"/>
    </row>
    <row r="6739" spans="2:62" x14ac:dyDescent="0.4">
      <c r="B6739" s="1">
        <v>28977</v>
      </c>
      <c r="C6739" s="6" t="s">
        <v>8</v>
      </c>
      <c r="D6739" s="6" t="s">
        <v>8</v>
      </c>
      <c r="E6739" s="6" t="s">
        <v>1734</v>
      </c>
      <c r="F6739" s="6" t="s">
        <v>1735</v>
      </c>
      <c r="G6739" s="6" t="s">
        <v>2312</v>
      </c>
      <c r="H6739" s="6" t="s">
        <v>4</v>
      </c>
      <c r="I6739" s="6" t="s">
        <v>2518</v>
      </c>
      <c r="J6739" s="6" t="s">
        <v>5</v>
      </c>
      <c r="K6739" s="7">
        <v>0.5</v>
      </c>
      <c r="L6739" s="7">
        <f>IFERROR(VLOOKUP(SiscoTable[[#This Row],[Código]],Hoja2!A:B,2,0)*SiscoTable[[#This Row],[Provta(Uns)]],0)</f>
        <v>7.5</v>
      </c>
      <c r="M6739" s="7">
        <v>0</v>
      </c>
      <c r="N6739" s="7">
        <v>0</v>
      </c>
      <c r="O6739" s="7">
        <f>IFERROR(VLOOKUP(SiscoTable[[#This Row],[Código]],Hoja2!A:B,2,0)*SiscoTable[[#This Row],[Stock_actual]],0)</f>
        <v>0</v>
      </c>
      <c r="P6739" s="6" t="s">
        <v>7</v>
      </c>
      <c r="Q6739" s="7">
        <v>1</v>
      </c>
      <c r="R6739" s="7">
        <v>1.2</v>
      </c>
      <c r="S6739" s="7" t="s">
        <v>11925</v>
      </c>
      <c r="BI6739"/>
      <c r="BJ6739"/>
    </row>
    <row r="6740" spans="2:62" x14ac:dyDescent="0.4">
      <c r="B6740" s="1">
        <v>28978</v>
      </c>
      <c r="C6740" s="6" t="s">
        <v>30</v>
      </c>
      <c r="D6740" s="6" t="s">
        <v>8</v>
      </c>
      <c r="E6740" s="6" t="s">
        <v>1734</v>
      </c>
      <c r="F6740" s="6" t="s">
        <v>1735</v>
      </c>
      <c r="G6740" s="6" t="s">
        <v>2312</v>
      </c>
      <c r="H6740" s="6" t="s">
        <v>4</v>
      </c>
      <c r="I6740" s="6" t="s">
        <v>2369</v>
      </c>
      <c r="J6740" s="6" t="s">
        <v>5</v>
      </c>
      <c r="K6740" s="7">
        <v>2.5</v>
      </c>
      <c r="L6740" s="7">
        <f>IFERROR(VLOOKUP(SiscoTable[[#This Row],[Código]],Hoja2!A:B,2,0)*SiscoTable[[#This Row],[Provta(Uns)]],0)</f>
        <v>52.5</v>
      </c>
      <c r="M6740" s="7">
        <v>0</v>
      </c>
      <c r="N6740" s="7">
        <v>0</v>
      </c>
      <c r="O6740" s="7">
        <f>IFERROR(VLOOKUP(SiscoTable[[#This Row],[Código]],Hoja2!A:B,2,0)*SiscoTable[[#This Row],[Stock_actual]],0)</f>
        <v>0</v>
      </c>
      <c r="P6740" s="6" t="s">
        <v>7</v>
      </c>
      <c r="Q6740" s="7">
        <v>3</v>
      </c>
      <c r="R6740" s="7">
        <v>4.8</v>
      </c>
      <c r="S6740" s="7" t="s">
        <v>11925</v>
      </c>
      <c r="BI6740"/>
      <c r="BJ6740"/>
    </row>
    <row r="6741" spans="2:62" x14ac:dyDescent="0.4">
      <c r="B6741" s="1">
        <v>28979</v>
      </c>
      <c r="C6741" s="6" t="s">
        <v>30</v>
      </c>
      <c r="D6741" s="6" t="s">
        <v>8</v>
      </c>
      <c r="E6741" s="6" t="s">
        <v>1734</v>
      </c>
      <c r="F6741" s="6" t="s">
        <v>1735</v>
      </c>
      <c r="G6741" s="6" t="s">
        <v>2312</v>
      </c>
      <c r="H6741" s="6" t="s">
        <v>4</v>
      </c>
      <c r="I6741" s="6" t="s">
        <v>2370</v>
      </c>
      <c r="J6741" s="6" t="s">
        <v>5</v>
      </c>
      <c r="K6741" s="7">
        <v>2</v>
      </c>
      <c r="L6741" s="7">
        <f>IFERROR(VLOOKUP(SiscoTable[[#This Row],[Código]],Hoja2!A:B,2,0)*SiscoTable[[#This Row],[Provta(Uns)]],0)</f>
        <v>48</v>
      </c>
      <c r="M6741" s="7">
        <v>0</v>
      </c>
      <c r="N6741" s="7">
        <v>0</v>
      </c>
      <c r="O6741" s="7">
        <f>IFERROR(VLOOKUP(SiscoTable[[#This Row],[Código]],Hoja2!A:B,2,0)*SiscoTable[[#This Row],[Stock_actual]],0)</f>
        <v>0</v>
      </c>
      <c r="P6741" s="6" t="s">
        <v>7</v>
      </c>
      <c r="Q6741" s="7">
        <v>2</v>
      </c>
      <c r="R6741" s="7">
        <v>4.2</v>
      </c>
      <c r="S6741" s="7" t="s">
        <v>11925</v>
      </c>
      <c r="BI6741"/>
      <c r="BJ6741"/>
    </row>
    <row r="6742" spans="2:62" x14ac:dyDescent="0.4">
      <c r="B6742" s="1">
        <v>28980</v>
      </c>
      <c r="C6742" s="6" t="s">
        <v>30</v>
      </c>
      <c r="D6742" s="6" t="s">
        <v>8</v>
      </c>
      <c r="E6742" s="6" t="s">
        <v>1734</v>
      </c>
      <c r="F6742" s="6" t="s">
        <v>1735</v>
      </c>
      <c r="G6742" s="6" t="s">
        <v>2312</v>
      </c>
      <c r="H6742" s="6" t="s">
        <v>4</v>
      </c>
      <c r="I6742" s="6" t="s">
        <v>2371</v>
      </c>
      <c r="J6742" s="6" t="s">
        <v>5</v>
      </c>
      <c r="K6742" s="7">
        <v>0</v>
      </c>
      <c r="L6742" s="7">
        <f>IFERROR(VLOOKUP(SiscoTable[[#This Row],[Código]],Hoja2!A:B,2,0)*SiscoTable[[#This Row],[Provta(Uns)]],0)</f>
        <v>0</v>
      </c>
      <c r="M6742" s="7">
        <v>0</v>
      </c>
      <c r="N6742" s="7">
        <v>0</v>
      </c>
      <c r="O6742" s="7">
        <f>IFERROR(VLOOKUP(SiscoTable[[#This Row],[Código]],Hoja2!A:B,2,0)*SiscoTable[[#This Row],[Stock_actual]],0)</f>
        <v>0</v>
      </c>
      <c r="P6742" s="6" t="s">
        <v>7</v>
      </c>
      <c r="Q6742" s="7">
        <v>0</v>
      </c>
      <c r="R6742" s="7">
        <v>0</v>
      </c>
      <c r="S6742" s="7" t="s">
        <v>11925</v>
      </c>
      <c r="BI6742"/>
      <c r="BJ6742"/>
    </row>
    <row r="6743" spans="2:62" x14ac:dyDescent="0.4">
      <c r="B6743" s="1">
        <v>28981</v>
      </c>
      <c r="C6743" s="6" t="s">
        <v>30</v>
      </c>
      <c r="D6743" s="6" t="s">
        <v>8</v>
      </c>
      <c r="E6743" s="6" t="s">
        <v>1734</v>
      </c>
      <c r="F6743" s="6" t="s">
        <v>1735</v>
      </c>
      <c r="G6743" s="6" t="s">
        <v>2312</v>
      </c>
      <c r="H6743" s="6" t="s">
        <v>4</v>
      </c>
      <c r="I6743" s="6" t="s">
        <v>2372</v>
      </c>
      <c r="J6743" s="6" t="s">
        <v>5</v>
      </c>
      <c r="K6743" s="7">
        <v>0</v>
      </c>
      <c r="L6743" s="7">
        <f>IFERROR(VLOOKUP(SiscoTable[[#This Row],[Código]],Hoja2!A:B,2,0)*SiscoTable[[#This Row],[Provta(Uns)]],0)</f>
        <v>0</v>
      </c>
      <c r="M6743" s="7">
        <v>0</v>
      </c>
      <c r="N6743" s="7">
        <v>0</v>
      </c>
      <c r="O6743" s="7">
        <f>IFERROR(VLOOKUP(SiscoTable[[#This Row],[Código]],Hoja2!A:B,2,0)*SiscoTable[[#This Row],[Stock_actual]],0)</f>
        <v>0</v>
      </c>
      <c r="P6743" s="6" t="s">
        <v>7</v>
      </c>
      <c r="Q6743" s="7">
        <v>0</v>
      </c>
      <c r="R6743" s="7">
        <v>0</v>
      </c>
      <c r="S6743" s="7" t="s">
        <v>11925</v>
      </c>
      <c r="BI6743"/>
      <c r="BJ6743"/>
    </row>
    <row r="6744" spans="2:62" x14ac:dyDescent="0.4">
      <c r="B6744" s="1">
        <v>28982</v>
      </c>
      <c r="C6744" s="6" t="s">
        <v>8</v>
      </c>
      <c r="D6744" s="6" t="s">
        <v>8</v>
      </c>
      <c r="E6744" s="6" t="s">
        <v>1734</v>
      </c>
      <c r="F6744" s="6" t="s">
        <v>1735</v>
      </c>
      <c r="G6744" s="6" t="s">
        <v>2312</v>
      </c>
      <c r="H6744" s="6" t="s">
        <v>4</v>
      </c>
      <c r="I6744" s="6" t="s">
        <v>2519</v>
      </c>
      <c r="J6744" s="6" t="s">
        <v>5</v>
      </c>
      <c r="K6744" s="7">
        <v>0</v>
      </c>
      <c r="L6744" s="7">
        <f>IFERROR(VLOOKUP(SiscoTable[[#This Row],[Código]],Hoja2!A:B,2,0)*SiscoTable[[#This Row],[Provta(Uns)]],0)</f>
        <v>0</v>
      </c>
      <c r="M6744" s="7">
        <v>0</v>
      </c>
      <c r="N6744" s="7">
        <v>0</v>
      </c>
      <c r="O6744" s="7">
        <f>IFERROR(VLOOKUP(SiscoTable[[#This Row],[Código]],Hoja2!A:B,2,0)*SiscoTable[[#This Row],[Stock_actual]],0)</f>
        <v>0</v>
      </c>
      <c r="P6744" s="6" t="s">
        <v>7</v>
      </c>
      <c r="Q6744" s="7">
        <v>0</v>
      </c>
      <c r="R6744" s="7">
        <v>0</v>
      </c>
      <c r="S6744" s="7" t="s">
        <v>11925</v>
      </c>
      <c r="BI6744"/>
      <c r="BJ6744"/>
    </row>
    <row r="6745" spans="2:62" x14ac:dyDescent="0.4">
      <c r="B6745" s="1">
        <v>28983</v>
      </c>
      <c r="C6745" s="6" t="s">
        <v>8</v>
      </c>
      <c r="D6745" s="6" t="s">
        <v>8</v>
      </c>
      <c r="E6745" s="6" t="s">
        <v>1734</v>
      </c>
      <c r="F6745" s="6" t="s">
        <v>1735</v>
      </c>
      <c r="G6745" s="6" t="s">
        <v>2312</v>
      </c>
      <c r="H6745" s="6" t="s">
        <v>4</v>
      </c>
      <c r="I6745" s="6" t="s">
        <v>2520</v>
      </c>
      <c r="J6745" s="6" t="s">
        <v>5</v>
      </c>
      <c r="K6745" s="7">
        <v>0</v>
      </c>
      <c r="L6745" s="7">
        <f>IFERROR(VLOOKUP(SiscoTable[[#This Row],[Código]],Hoja2!A:B,2,0)*SiscoTable[[#This Row],[Provta(Uns)]],0)</f>
        <v>0</v>
      </c>
      <c r="M6745" s="7">
        <v>0</v>
      </c>
      <c r="N6745" s="7">
        <v>0</v>
      </c>
      <c r="O6745" s="7">
        <f>IFERROR(VLOOKUP(SiscoTable[[#This Row],[Código]],Hoja2!A:B,2,0)*SiscoTable[[#This Row],[Stock_actual]],0)</f>
        <v>0</v>
      </c>
      <c r="P6745" s="6" t="s">
        <v>7</v>
      </c>
      <c r="Q6745" s="7">
        <v>0</v>
      </c>
      <c r="R6745" s="7">
        <v>0</v>
      </c>
      <c r="S6745" s="7" t="s">
        <v>11925</v>
      </c>
      <c r="BI6745"/>
      <c r="BJ6745"/>
    </row>
    <row r="6746" spans="2:62" x14ac:dyDescent="0.4">
      <c r="B6746" s="1">
        <v>28984</v>
      </c>
      <c r="C6746" s="6" t="s">
        <v>8</v>
      </c>
      <c r="D6746" s="6" t="s">
        <v>8</v>
      </c>
      <c r="E6746" s="6" t="s">
        <v>1734</v>
      </c>
      <c r="F6746" s="6" t="s">
        <v>1735</v>
      </c>
      <c r="G6746" s="6" t="s">
        <v>2312</v>
      </c>
      <c r="H6746" s="6" t="s">
        <v>4</v>
      </c>
      <c r="I6746" s="6" t="s">
        <v>2521</v>
      </c>
      <c r="J6746" s="6" t="s">
        <v>5</v>
      </c>
      <c r="K6746" s="7">
        <v>0</v>
      </c>
      <c r="L6746" s="7">
        <f>IFERROR(VLOOKUP(SiscoTable[[#This Row],[Código]],Hoja2!A:B,2,0)*SiscoTable[[#This Row],[Provta(Uns)]],0)</f>
        <v>0</v>
      </c>
      <c r="M6746" s="7">
        <v>0</v>
      </c>
      <c r="N6746" s="7">
        <v>0</v>
      </c>
      <c r="O6746" s="7">
        <f>IFERROR(VLOOKUP(SiscoTable[[#This Row],[Código]],Hoja2!A:B,2,0)*SiscoTable[[#This Row],[Stock_actual]],0)</f>
        <v>0</v>
      </c>
      <c r="P6746" s="6" t="s">
        <v>7</v>
      </c>
      <c r="Q6746" s="7">
        <v>0</v>
      </c>
      <c r="R6746" s="7">
        <v>0</v>
      </c>
      <c r="S6746" s="7" t="s">
        <v>11925</v>
      </c>
      <c r="BI6746"/>
      <c r="BJ6746"/>
    </row>
    <row r="6747" spans="2:62" x14ac:dyDescent="0.4">
      <c r="B6747" s="1">
        <v>28985</v>
      </c>
      <c r="C6747" s="6" t="s">
        <v>8</v>
      </c>
      <c r="D6747" s="6" t="s">
        <v>8</v>
      </c>
      <c r="E6747" s="6" t="s">
        <v>1734</v>
      </c>
      <c r="F6747" s="6" t="s">
        <v>1735</v>
      </c>
      <c r="G6747" s="6" t="s">
        <v>2312</v>
      </c>
      <c r="H6747" s="6" t="s">
        <v>4</v>
      </c>
      <c r="I6747" s="6" t="s">
        <v>2522</v>
      </c>
      <c r="J6747" s="6" t="s">
        <v>5</v>
      </c>
      <c r="K6747" s="7">
        <v>0.33</v>
      </c>
      <c r="L6747" s="7">
        <f>IFERROR(VLOOKUP(SiscoTable[[#This Row],[Código]],Hoja2!A:B,2,0)*SiscoTable[[#This Row],[Provta(Uns)]],0)</f>
        <v>3.3000000000000003</v>
      </c>
      <c r="M6747" s="7">
        <v>0</v>
      </c>
      <c r="N6747" s="7">
        <v>0</v>
      </c>
      <c r="O6747" s="7">
        <f>IFERROR(VLOOKUP(SiscoTable[[#This Row],[Código]],Hoja2!A:B,2,0)*SiscoTable[[#This Row],[Stock_actual]],0)</f>
        <v>0</v>
      </c>
      <c r="P6747" s="6" t="s">
        <v>7</v>
      </c>
      <c r="Q6747" s="7">
        <v>0</v>
      </c>
      <c r="R6747" s="7">
        <v>0</v>
      </c>
      <c r="S6747" s="7" t="s">
        <v>11925</v>
      </c>
      <c r="BI6747"/>
      <c r="BJ6747"/>
    </row>
    <row r="6748" spans="2:62" x14ac:dyDescent="0.4">
      <c r="B6748" s="1">
        <v>28986</v>
      </c>
      <c r="C6748" s="6" t="s">
        <v>30</v>
      </c>
      <c r="D6748" s="6" t="s">
        <v>30</v>
      </c>
      <c r="E6748" s="6" t="s">
        <v>1734</v>
      </c>
      <c r="F6748" s="6" t="s">
        <v>1734</v>
      </c>
      <c r="G6748" s="6" t="s">
        <v>2584</v>
      </c>
      <c r="H6748" s="6" t="s">
        <v>4</v>
      </c>
      <c r="I6748" s="6" t="s">
        <v>2585</v>
      </c>
      <c r="J6748" s="6" t="s">
        <v>5</v>
      </c>
      <c r="K6748" s="7">
        <v>7.83</v>
      </c>
      <c r="L6748" s="7">
        <f>IFERROR(VLOOKUP(SiscoTable[[#This Row],[Código]],Hoja2!A:B,2,0)*SiscoTable[[#This Row],[Provta(Uns)]],0)</f>
        <v>50.895000000000003</v>
      </c>
      <c r="M6748" s="7">
        <v>0</v>
      </c>
      <c r="N6748" s="7">
        <v>3</v>
      </c>
      <c r="O6748" s="7">
        <f>IFERROR(VLOOKUP(SiscoTable[[#This Row],[Código]],Hoja2!A:B,2,0)*SiscoTable[[#This Row],[Stock_actual]],0)</f>
        <v>19.5</v>
      </c>
      <c r="P6748" s="6" t="s">
        <v>96</v>
      </c>
      <c r="Q6748" s="7">
        <v>9</v>
      </c>
      <c r="R6748" s="7">
        <v>15.719999999999999</v>
      </c>
      <c r="S6748" s="7" t="s">
        <v>11925</v>
      </c>
      <c r="BI6748"/>
      <c r="BJ6748"/>
    </row>
    <row r="6749" spans="2:62" x14ac:dyDescent="0.4">
      <c r="B6749" s="1">
        <v>28987</v>
      </c>
      <c r="C6749" s="6" t="s">
        <v>30</v>
      </c>
      <c r="D6749" s="6" t="s">
        <v>30</v>
      </c>
      <c r="E6749" s="6" t="s">
        <v>1734</v>
      </c>
      <c r="F6749" s="6" t="s">
        <v>1735</v>
      </c>
      <c r="G6749" s="6" t="s">
        <v>2312</v>
      </c>
      <c r="H6749" s="6" t="s">
        <v>4</v>
      </c>
      <c r="I6749" s="6" t="s">
        <v>2373</v>
      </c>
      <c r="J6749" s="6" t="s">
        <v>5</v>
      </c>
      <c r="K6749" s="7">
        <v>13</v>
      </c>
      <c r="L6749" s="7">
        <f>IFERROR(VLOOKUP(SiscoTable[[#This Row],[Código]],Hoja2!A:B,2,0)*SiscoTable[[#This Row],[Provta(Uns)]],0)</f>
        <v>78</v>
      </c>
      <c r="M6749" s="7">
        <v>0</v>
      </c>
      <c r="N6749" s="7">
        <v>92</v>
      </c>
      <c r="O6749" s="7">
        <f>IFERROR(VLOOKUP(SiscoTable[[#This Row],[Código]],Hoja2!A:B,2,0)*SiscoTable[[#This Row],[Stock_actual]],0)</f>
        <v>552</v>
      </c>
      <c r="P6749" s="6" t="s">
        <v>2374</v>
      </c>
      <c r="Q6749" s="7">
        <v>14</v>
      </c>
      <c r="R6749" s="7">
        <v>0</v>
      </c>
      <c r="S6749" s="7" t="s">
        <v>11925</v>
      </c>
      <c r="BI6749"/>
      <c r="BJ6749"/>
    </row>
    <row r="6750" spans="2:62" x14ac:dyDescent="0.4">
      <c r="B6750" s="1">
        <v>28988</v>
      </c>
      <c r="C6750" s="6" t="s">
        <v>30</v>
      </c>
      <c r="D6750" s="6" t="s">
        <v>30</v>
      </c>
      <c r="E6750" s="6" t="s">
        <v>1734</v>
      </c>
      <c r="F6750" s="6" t="s">
        <v>1735</v>
      </c>
      <c r="G6750" s="6" t="s">
        <v>2312</v>
      </c>
      <c r="H6750" s="6" t="s">
        <v>4</v>
      </c>
      <c r="I6750" s="6" t="s">
        <v>2375</v>
      </c>
      <c r="J6750" s="6" t="s">
        <v>5</v>
      </c>
      <c r="K6750" s="7">
        <v>0.17</v>
      </c>
      <c r="L6750" s="7">
        <f>IFERROR(VLOOKUP(SiscoTable[[#This Row],[Código]],Hoja2!A:B,2,0)*SiscoTable[[#This Row],[Provta(Uns)]],0)</f>
        <v>1.105</v>
      </c>
      <c r="M6750" s="7">
        <v>0</v>
      </c>
      <c r="N6750" s="7">
        <v>1</v>
      </c>
      <c r="O6750" s="7">
        <f>IFERROR(VLOOKUP(SiscoTable[[#This Row],[Código]],Hoja2!A:B,2,0)*SiscoTable[[#This Row],[Stock_actual]],0)</f>
        <v>6.5</v>
      </c>
      <c r="P6750" s="6" t="s">
        <v>630</v>
      </c>
      <c r="Q6750" s="7">
        <v>0</v>
      </c>
      <c r="R6750" s="7">
        <v>0</v>
      </c>
      <c r="S6750" s="7" t="s">
        <v>11925</v>
      </c>
      <c r="BI6750"/>
      <c r="BJ6750"/>
    </row>
    <row r="6751" spans="2:62" x14ac:dyDescent="0.4">
      <c r="B6751" s="1">
        <v>28989</v>
      </c>
      <c r="C6751" s="6" t="s">
        <v>30</v>
      </c>
      <c r="D6751" s="6" t="s">
        <v>8</v>
      </c>
      <c r="E6751" s="6" t="s">
        <v>1734</v>
      </c>
      <c r="F6751" s="6" t="s">
        <v>1735</v>
      </c>
      <c r="G6751" s="6" t="s">
        <v>2312</v>
      </c>
      <c r="H6751" s="6" t="s">
        <v>4</v>
      </c>
      <c r="I6751" s="6" t="s">
        <v>2376</v>
      </c>
      <c r="J6751" s="6" t="s">
        <v>5</v>
      </c>
      <c r="K6751" s="7">
        <v>0</v>
      </c>
      <c r="L6751" s="7">
        <f>IFERROR(VLOOKUP(SiscoTable[[#This Row],[Código]],Hoja2!A:B,2,0)*SiscoTable[[#This Row],[Provta(Uns)]],0)</f>
        <v>0</v>
      </c>
      <c r="M6751" s="7">
        <v>0</v>
      </c>
      <c r="N6751" s="7">
        <v>0</v>
      </c>
      <c r="O6751" s="7">
        <f>IFERROR(VLOOKUP(SiscoTable[[#This Row],[Código]],Hoja2!A:B,2,0)*SiscoTable[[#This Row],[Stock_actual]],0)</f>
        <v>0</v>
      </c>
      <c r="P6751" s="6" t="s">
        <v>7</v>
      </c>
      <c r="Q6751" s="7">
        <v>0</v>
      </c>
      <c r="R6751" s="7">
        <v>0</v>
      </c>
      <c r="S6751" s="7" t="s">
        <v>11925</v>
      </c>
      <c r="BI6751"/>
      <c r="BJ6751"/>
    </row>
    <row r="6752" spans="2:62" x14ac:dyDescent="0.4">
      <c r="B6752" s="1">
        <v>28990</v>
      </c>
      <c r="C6752" s="6" t="s">
        <v>8</v>
      </c>
      <c r="D6752" s="6" t="s">
        <v>8</v>
      </c>
      <c r="E6752" s="6" t="s">
        <v>1734</v>
      </c>
      <c r="F6752" s="6" t="s">
        <v>1735</v>
      </c>
      <c r="G6752" s="6" t="s">
        <v>2312</v>
      </c>
      <c r="H6752" s="6" t="s">
        <v>4</v>
      </c>
      <c r="I6752" s="6" t="s">
        <v>2523</v>
      </c>
      <c r="J6752" s="6" t="s">
        <v>5</v>
      </c>
      <c r="K6752" s="7">
        <v>1.17</v>
      </c>
      <c r="L6752" s="7">
        <f>IFERROR(VLOOKUP(SiscoTable[[#This Row],[Código]],Hoja2!A:B,2,0)*SiscoTable[[#This Row],[Provta(Uns)]],0)</f>
        <v>23.4</v>
      </c>
      <c r="M6752" s="7">
        <v>0</v>
      </c>
      <c r="N6752" s="7">
        <v>7</v>
      </c>
      <c r="O6752" s="7">
        <f>IFERROR(VLOOKUP(SiscoTable[[#This Row],[Código]],Hoja2!A:B,2,0)*SiscoTable[[#This Row],[Stock_actual]],0)</f>
        <v>140</v>
      </c>
      <c r="P6752" s="6" t="s">
        <v>2524</v>
      </c>
      <c r="Q6752" s="7">
        <v>1</v>
      </c>
      <c r="R6752" s="7">
        <v>0</v>
      </c>
      <c r="S6752" s="7" t="s">
        <v>11925</v>
      </c>
      <c r="BI6752"/>
      <c r="BJ6752"/>
    </row>
    <row r="6753" spans="2:62" x14ac:dyDescent="0.4">
      <c r="B6753" s="1">
        <v>28991</v>
      </c>
      <c r="C6753" s="6" t="s">
        <v>30</v>
      </c>
      <c r="D6753" s="6" t="s">
        <v>30</v>
      </c>
      <c r="E6753" s="6" t="s">
        <v>3268</v>
      </c>
      <c r="F6753" s="6" t="s">
        <v>3269</v>
      </c>
      <c r="G6753" s="6" t="s">
        <v>5267</v>
      </c>
      <c r="H6753" s="6" t="s">
        <v>4794</v>
      </c>
      <c r="I6753" s="6" t="s">
        <v>5320</v>
      </c>
      <c r="J6753" s="6" t="s">
        <v>5</v>
      </c>
      <c r="K6753" s="7">
        <v>12</v>
      </c>
      <c r="L6753" s="7">
        <f>IFERROR(VLOOKUP(SiscoTable[[#This Row],[Código]],Hoja2!A:B,2,0)*SiscoTable[[#This Row],[Provta(Uns)]],0)</f>
        <v>81.599999999999994</v>
      </c>
      <c r="M6753" s="7">
        <v>0</v>
      </c>
      <c r="N6753" s="7">
        <v>72</v>
      </c>
      <c r="O6753" s="7">
        <f>IFERROR(VLOOKUP(SiscoTable[[#This Row],[Código]],Hoja2!A:B,2,0)*SiscoTable[[#This Row],[Stock_actual]],0)</f>
        <v>489.59999999999997</v>
      </c>
      <c r="P6753" s="6" t="s">
        <v>1014</v>
      </c>
      <c r="Q6753" s="7">
        <v>13</v>
      </c>
      <c r="R6753" s="7">
        <v>0</v>
      </c>
      <c r="S6753" s="7" t="s">
        <v>11928</v>
      </c>
      <c r="BI6753"/>
      <c r="BJ6753"/>
    </row>
    <row r="6754" spans="2:62" x14ac:dyDescent="0.4">
      <c r="B6754" s="1">
        <v>28992</v>
      </c>
      <c r="C6754" s="6" t="s">
        <v>30</v>
      </c>
      <c r="D6754" s="6" t="s">
        <v>8</v>
      </c>
      <c r="E6754" s="6" t="s">
        <v>3268</v>
      </c>
      <c r="F6754" s="6" t="s">
        <v>6059</v>
      </c>
      <c r="G6754" s="6" t="s">
        <v>6489</v>
      </c>
      <c r="H6754" s="6" t="s">
        <v>6536</v>
      </c>
      <c r="I6754" s="6" t="s">
        <v>6575</v>
      </c>
      <c r="J6754" s="6" t="s">
        <v>5</v>
      </c>
      <c r="K6754" s="7">
        <v>3.17</v>
      </c>
      <c r="L6754" s="7">
        <f>IFERROR(VLOOKUP(SiscoTable[[#This Row],[Código]],Hoja2!A:B,2,0)*SiscoTable[[#This Row],[Provta(Uns)]],0)</f>
        <v>77.664999999999992</v>
      </c>
      <c r="M6754" s="7">
        <v>0</v>
      </c>
      <c r="N6754" s="7">
        <v>16</v>
      </c>
      <c r="O6754" s="7">
        <f>IFERROR(VLOOKUP(SiscoTable[[#This Row],[Código]],Hoja2!A:B,2,0)*SiscoTable[[#This Row],[Stock_actual]],0)</f>
        <v>392</v>
      </c>
      <c r="P6754" s="6" t="s">
        <v>149</v>
      </c>
      <c r="Q6754" s="7">
        <v>4</v>
      </c>
      <c r="R6754" s="7">
        <v>0</v>
      </c>
      <c r="S6754" s="7" t="s">
        <v>11925</v>
      </c>
      <c r="BI6754"/>
      <c r="BJ6754"/>
    </row>
    <row r="6755" spans="2:62" x14ac:dyDescent="0.4">
      <c r="B6755" s="1">
        <v>28993</v>
      </c>
      <c r="C6755" s="6" t="s">
        <v>8</v>
      </c>
      <c r="D6755" s="6" t="s">
        <v>8</v>
      </c>
      <c r="E6755" s="6" t="s">
        <v>8482</v>
      </c>
      <c r="F6755" s="6" t="s">
        <v>8641</v>
      </c>
      <c r="G6755" s="6" t="s">
        <v>8756</v>
      </c>
      <c r="H6755" s="6" t="s">
        <v>8760</v>
      </c>
      <c r="I6755" s="6" t="s">
        <v>8885</v>
      </c>
      <c r="J6755" s="6" t="s">
        <v>5</v>
      </c>
      <c r="K6755" s="7">
        <v>2.5</v>
      </c>
      <c r="L6755" s="7">
        <f>IFERROR(VLOOKUP(SiscoTable[[#This Row],[Código]],Hoja2!A:B,2,0)*SiscoTable[[#This Row],[Provta(Uns)]],0)</f>
        <v>35.5</v>
      </c>
      <c r="M6755" s="7">
        <v>0</v>
      </c>
      <c r="N6755" s="7">
        <v>6</v>
      </c>
      <c r="O6755" s="7">
        <f>IFERROR(VLOOKUP(SiscoTable[[#This Row],[Código]],Hoja2!A:B,2,0)*SiscoTable[[#This Row],[Stock_actual]],0)</f>
        <v>85.199999999999989</v>
      </c>
      <c r="P6755" s="6" t="s">
        <v>598</v>
      </c>
      <c r="Q6755" s="7">
        <v>3</v>
      </c>
      <c r="R6755" s="7">
        <v>0</v>
      </c>
      <c r="S6755" s="7" t="s">
        <v>11926</v>
      </c>
      <c r="BI6755"/>
      <c r="BJ6755"/>
    </row>
    <row r="6756" spans="2:62" x14ac:dyDescent="0.4">
      <c r="B6756" s="1">
        <v>28994</v>
      </c>
      <c r="C6756" s="6" t="s">
        <v>30</v>
      </c>
      <c r="D6756" s="6" t="s">
        <v>8</v>
      </c>
      <c r="E6756" s="6" t="s">
        <v>0</v>
      </c>
      <c r="F6756" s="6" t="s">
        <v>73</v>
      </c>
      <c r="G6756" s="6" t="s">
        <v>73</v>
      </c>
      <c r="H6756" s="6" t="s">
        <v>4</v>
      </c>
      <c r="I6756" s="6" t="s">
        <v>125</v>
      </c>
      <c r="J6756" s="6" t="s">
        <v>5</v>
      </c>
      <c r="K6756" s="7">
        <v>3</v>
      </c>
      <c r="L6756" s="7">
        <f>IFERROR(VLOOKUP(SiscoTable[[#This Row],[Código]],Hoja2!A:B,2,0)*SiscoTable[[#This Row],[Provta(Uns)]],0)</f>
        <v>179.7</v>
      </c>
      <c r="M6756" s="7">
        <v>0</v>
      </c>
      <c r="N6756" s="7">
        <v>0</v>
      </c>
      <c r="O6756" s="7">
        <f>IFERROR(VLOOKUP(SiscoTable[[#This Row],[Código]],Hoja2!A:B,2,0)*SiscoTable[[#This Row],[Stock_actual]],0)</f>
        <v>0</v>
      </c>
      <c r="P6756" s="6" t="s">
        <v>7</v>
      </c>
      <c r="Q6756" s="7">
        <v>3</v>
      </c>
      <c r="R6756" s="7">
        <v>6</v>
      </c>
      <c r="S6756" s="7" t="s">
        <v>11923</v>
      </c>
      <c r="BI6756"/>
      <c r="BJ6756"/>
    </row>
    <row r="6757" spans="2:62" x14ac:dyDescent="0.4">
      <c r="B6757" s="1">
        <v>28995</v>
      </c>
      <c r="C6757" s="6" t="s">
        <v>30</v>
      </c>
      <c r="D6757" s="6" t="s">
        <v>25</v>
      </c>
      <c r="E6757" s="6" t="s">
        <v>8482</v>
      </c>
      <c r="F6757" s="6" t="s">
        <v>9030</v>
      </c>
      <c r="G6757" s="6" t="s">
        <v>9184</v>
      </c>
      <c r="H6757" s="6" t="s">
        <v>9121</v>
      </c>
      <c r="I6757" s="6" t="s">
        <v>9224</v>
      </c>
      <c r="J6757" s="6" t="s">
        <v>5</v>
      </c>
      <c r="K6757" s="7">
        <v>37.33</v>
      </c>
      <c r="L6757" s="7">
        <f>IFERROR(VLOOKUP(SiscoTable[[#This Row],[Código]],Hoja2!A:B,2,0)*SiscoTable[[#This Row],[Provta(Uns)]],0)</f>
        <v>145.58699999999999</v>
      </c>
      <c r="M6757" s="7">
        <v>0</v>
      </c>
      <c r="N6757" s="7">
        <v>36</v>
      </c>
      <c r="O6757" s="7">
        <f>IFERROR(VLOOKUP(SiscoTable[[#This Row],[Código]],Hoja2!A:B,2,0)*SiscoTable[[#This Row],[Stock_actual]],0)</f>
        <v>140.4</v>
      </c>
      <c r="P6757" s="6" t="s">
        <v>252</v>
      </c>
      <c r="Q6757" s="7">
        <v>41</v>
      </c>
      <c r="R6757" s="7">
        <v>74.36</v>
      </c>
      <c r="S6757" s="7" t="s">
        <v>11926</v>
      </c>
      <c r="BI6757"/>
      <c r="BJ6757"/>
    </row>
    <row r="6758" spans="2:62" x14ac:dyDescent="0.4">
      <c r="B6758" s="1">
        <v>28996</v>
      </c>
      <c r="C6758" s="6" t="s">
        <v>30</v>
      </c>
      <c r="D6758" s="6" t="s">
        <v>30</v>
      </c>
      <c r="E6758" s="6" t="s">
        <v>8482</v>
      </c>
      <c r="F6758" s="6" t="s">
        <v>1736</v>
      </c>
      <c r="G6758" s="6" t="s">
        <v>10362</v>
      </c>
      <c r="H6758" s="6" t="s">
        <v>2502</v>
      </c>
      <c r="I6758" s="6" t="s">
        <v>10424</v>
      </c>
      <c r="J6758" s="6" t="s">
        <v>5</v>
      </c>
      <c r="K6758" s="7">
        <v>16.670000000000002</v>
      </c>
      <c r="L6758" s="7">
        <f>IFERROR(VLOOKUP(SiscoTable[[#This Row],[Código]],Hoja2!A:B,2,0)*SiscoTable[[#This Row],[Provta(Uns)]],0)</f>
        <v>113.35600000000001</v>
      </c>
      <c r="M6758" s="7">
        <v>0</v>
      </c>
      <c r="N6758" s="7">
        <v>23</v>
      </c>
      <c r="O6758" s="7">
        <f>IFERROR(VLOOKUP(SiscoTable[[#This Row],[Código]],Hoja2!A:B,2,0)*SiscoTable[[#This Row],[Stock_actual]],0)</f>
        <v>156.4</v>
      </c>
      <c r="P6758" s="6" t="s">
        <v>575</v>
      </c>
      <c r="Q6758" s="7">
        <v>18</v>
      </c>
      <c r="R6758" s="7">
        <v>0</v>
      </c>
      <c r="S6758" s="7" t="s">
        <v>11926</v>
      </c>
      <c r="BI6758"/>
      <c r="BJ6758"/>
    </row>
    <row r="6759" spans="2:62" x14ac:dyDescent="0.4">
      <c r="B6759" s="1">
        <v>28997</v>
      </c>
      <c r="C6759" s="6" t="s">
        <v>8</v>
      </c>
      <c r="D6759" s="6" t="s">
        <v>8</v>
      </c>
      <c r="E6759" s="6" t="s">
        <v>8482</v>
      </c>
      <c r="F6759" s="6" t="s">
        <v>9030</v>
      </c>
      <c r="G6759" s="6" t="s">
        <v>9271</v>
      </c>
      <c r="H6759" s="6" t="s">
        <v>8651</v>
      </c>
      <c r="I6759" s="6" t="s">
        <v>9292</v>
      </c>
      <c r="J6759" s="6" t="s">
        <v>5</v>
      </c>
      <c r="K6759" s="7">
        <v>0</v>
      </c>
      <c r="L6759" s="7">
        <f>IFERROR(VLOOKUP(SiscoTable[[#This Row],[Código]],Hoja2!A:B,2,0)*SiscoTable[[#This Row],[Provta(Uns)]],0)</f>
        <v>0</v>
      </c>
      <c r="M6759" s="7">
        <v>0</v>
      </c>
      <c r="N6759" s="7">
        <v>0</v>
      </c>
      <c r="O6759" s="7">
        <f>IFERROR(VLOOKUP(SiscoTable[[#This Row],[Código]],Hoja2!A:B,2,0)*SiscoTable[[#This Row],[Stock_actual]],0)</f>
        <v>0</v>
      </c>
      <c r="P6759" s="6" t="s">
        <v>7</v>
      </c>
      <c r="Q6759" s="7">
        <v>0</v>
      </c>
      <c r="R6759" s="7">
        <v>0</v>
      </c>
      <c r="S6759" s="7" t="s">
        <v>11926</v>
      </c>
      <c r="BI6759"/>
      <c r="BJ6759"/>
    </row>
    <row r="6760" spans="2:62" x14ac:dyDescent="0.4">
      <c r="B6760" s="1">
        <v>28998</v>
      </c>
      <c r="C6760" s="6" t="s">
        <v>8</v>
      </c>
      <c r="D6760" s="6" t="s">
        <v>8</v>
      </c>
      <c r="E6760" s="6" t="s">
        <v>8482</v>
      </c>
      <c r="F6760" s="6" t="s">
        <v>9030</v>
      </c>
      <c r="G6760" s="6" t="s">
        <v>9271</v>
      </c>
      <c r="H6760" s="6" t="s">
        <v>8651</v>
      </c>
      <c r="I6760" s="6" t="s">
        <v>9293</v>
      </c>
      <c r="J6760" s="6" t="s">
        <v>5</v>
      </c>
      <c r="K6760" s="7">
        <v>0</v>
      </c>
      <c r="L6760" s="7">
        <f>IFERROR(VLOOKUP(SiscoTable[[#This Row],[Código]],Hoja2!A:B,2,0)*SiscoTable[[#This Row],[Provta(Uns)]],0)</f>
        <v>0</v>
      </c>
      <c r="M6760" s="7">
        <v>0</v>
      </c>
      <c r="N6760" s="7">
        <v>0</v>
      </c>
      <c r="O6760" s="7">
        <f>IFERROR(VLOOKUP(SiscoTable[[#This Row],[Código]],Hoja2!A:B,2,0)*SiscoTable[[#This Row],[Stock_actual]],0)</f>
        <v>0</v>
      </c>
      <c r="P6760" s="6" t="s">
        <v>7</v>
      </c>
      <c r="Q6760" s="7">
        <v>0</v>
      </c>
      <c r="R6760" s="7">
        <v>0</v>
      </c>
      <c r="S6760" s="7" t="s">
        <v>11926</v>
      </c>
      <c r="BI6760"/>
      <c r="BJ6760"/>
    </row>
    <row r="6761" spans="2:62" x14ac:dyDescent="0.4">
      <c r="B6761" s="1">
        <v>28999</v>
      </c>
      <c r="C6761" s="6" t="s">
        <v>8</v>
      </c>
      <c r="D6761" s="6" t="s">
        <v>8</v>
      </c>
      <c r="E6761" s="6" t="s">
        <v>8482</v>
      </c>
      <c r="F6761" s="6" t="s">
        <v>9030</v>
      </c>
      <c r="G6761" s="6" t="s">
        <v>9271</v>
      </c>
      <c r="H6761" s="6" t="s">
        <v>8651</v>
      </c>
      <c r="I6761" s="6" t="s">
        <v>9294</v>
      </c>
      <c r="J6761" s="6" t="s">
        <v>5</v>
      </c>
      <c r="K6761" s="7">
        <v>0</v>
      </c>
      <c r="L6761" s="7">
        <f>IFERROR(VLOOKUP(SiscoTable[[#This Row],[Código]],Hoja2!A:B,2,0)*SiscoTable[[#This Row],[Provta(Uns)]],0)</f>
        <v>0</v>
      </c>
      <c r="M6761" s="7">
        <v>0</v>
      </c>
      <c r="N6761" s="7">
        <v>0</v>
      </c>
      <c r="O6761" s="7">
        <f>IFERROR(VLOOKUP(SiscoTable[[#This Row],[Código]],Hoja2!A:B,2,0)*SiscoTable[[#This Row],[Stock_actual]],0)</f>
        <v>0</v>
      </c>
      <c r="P6761" s="6" t="s">
        <v>7</v>
      </c>
      <c r="Q6761" s="7">
        <v>0</v>
      </c>
      <c r="R6761" s="7">
        <v>0</v>
      </c>
      <c r="S6761" s="7" t="s">
        <v>11926</v>
      </c>
      <c r="BI6761"/>
      <c r="BJ6761"/>
    </row>
    <row r="6762" spans="2:62" x14ac:dyDescent="0.4">
      <c r="B6762" s="1">
        <v>29000</v>
      </c>
      <c r="C6762" s="6" t="s">
        <v>30</v>
      </c>
      <c r="D6762" s="6" t="s">
        <v>8</v>
      </c>
      <c r="E6762" s="6" t="s">
        <v>8482</v>
      </c>
      <c r="F6762" s="6" t="s">
        <v>9030</v>
      </c>
      <c r="G6762" s="6" t="s">
        <v>9271</v>
      </c>
      <c r="H6762" s="6" t="s">
        <v>8651</v>
      </c>
      <c r="I6762" s="6" t="s">
        <v>9282</v>
      </c>
      <c r="J6762" s="6" t="s">
        <v>5</v>
      </c>
      <c r="K6762" s="7">
        <v>2.83</v>
      </c>
      <c r="L6762" s="7">
        <f>IFERROR(VLOOKUP(SiscoTable[[#This Row],[Código]],Hoja2!A:B,2,0)*SiscoTable[[#This Row],[Provta(Uns)]],0)</f>
        <v>39.054000000000002</v>
      </c>
      <c r="M6762" s="7">
        <v>0</v>
      </c>
      <c r="N6762" s="7">
        <v>0</v>
      </c>
      <c r="O6762" s="7">
        <f>IFERROR(VLOOKUP(SiscoTable[[#This Row],[Código]],Hoja2!A:B,2,0)*SiscoTable[[#This Row],[Stock_actual]],0)</f>
        <v>0</v>
      </c>
      <c r="P6762" s="6" t="s">
        <v>7</v>
      </c>
      <c r="Q6762" s="7">
        <v>3</v>
      </c>
      <c r="R6762" s="7">
        <v>5.3999999999999995</v>
      </c>
      <c r="S6762" s="7" t="s">
        <v>11926</v>
      </c>
      <c r="BI6762"/>
      <c r="BJ6762"/>
    </row>
    <row r="6763" spans="2:62" x14ac:dyDescent="0.4">
      <c r="B6763" s="1">
        <v>29002</v>
      </c>
      <c r="C6763" s="6" t="s">
        <v>8</v>
      </c>
      <c r="D6763" s="6" t="s">
        <v>25</v>
      </c>
      <c r="E6763" s="6" t="s">
        <v>1734</v>
      </c>
      <c r="F6763" s="6" t="s">
        <v>1735</v>
      </c>
      <c r="G6763" s="6" t="s">
        <v>2312</v>
      </c>
      <c r="H6763" s="6" t="s">
        <v>2319</v>
      </c>
      <c r="I6763" s="6" t="s">
        <v>2525</v>
      </c>
      <c r="J6763" s="6" t="s">
        <v>5</v>
      </c>
      <c r="K6763" s="7">
        <v>27.17</v>
      </c>
      <c r="L6763" s="7">
        <f>IFERROR(VLOOKUP(SiscoTable[[#This Row],[Código]],Hoja2!A:B,2,0)*SiscoTable[[#This Row],[Provta(Uns)]],0)</f>
        <v>27.17</v>
      </c>
      <c r="M6763" s="7">
        <v>0</v>
      </c>
      <c r="N6763" s="7">
        <v>62</v>
      </c>
      <c r="O6763" s="7">
        <f>IFERROR(VLOOKUP(SiscoTable[[#This Row],[Código]],Hoja2!A:B,2,0)*SiscoTable[[#This Row],[Stock_actual]],0)</f>
        <v>62</v>
      </c>
      <c r="P6763" s="6" t="s">
        <v>254</v>
      </c>
      <c r="Q6763" s="7">
        <v>30</v>
      </c>
      <c r="R6763" s="7">
        <v>0</v>
      </c>
      <c r="S6763" s="7" t="s">
        <v>11925</v>
      </c>
      <c r="BI6763"/>
      <c r="BJ6763"/>
    </row>
    <row r="6764" spans="2:62" x14ac:dyDescent="0.4">
      <c r="B6764" s="1">
        <v>29003</v>
      </c>
      <c r="C6764" s="6" t="s">
        <v>8</v>
      </c>
      <c r="D6764" s="6" t="s">
        <v>8</v>
      </c>
      <c r="E6764" s="6" t="s">
        <v>3268</v>
      </c>
      <c r="F6764" s="6" t="s">
        <v>6059</v>
      </c>
      <c r="G6764" s="6" t="s">
        <v>6392</v>
      </c>
      <c r="H6764" s="6" t="s">
        <v>6410</v>
      </c>
      <c r="I6764" s="6" t="s">
        <v>6464</v>
      </c>
      <c r="J6764" s="6" t="s">
        <v>5</v>
      </c>
      <c r="K6764" s="7">
        <v>0.5</v>
      </c>
      <c r="L6764" s="7">
        <f>IFERROR(VLOOKUP(SiscoTable[[#This Row],[Código]],Hoja2!A:B,2,0)*SiscoTable[[#This Row],[Provta(Uns)]],0)</f>
        <v>21.95</v>
      </c>
      <c r="M6764" s="7">
        <v>0</v>
      </c>
      <c r="N6764" s="7">
        <v>9</v>
      </c>
      <c r="O6764" s="7">
        <f>IFERROR(VLOOKUP(SiscoTable[[#This Row],[Código]],Hoja2!A:B,2,0)*SiscoTable[[#This Row],[Stock_actual]],0)</f>
        <v>395.09999999999997</v>
      </c>
      <c r="P6764" s="6" t="s">
        <v>1530</v>
      </c>
      <c r="Q6764" s="7">
        <v>1</v>
      </c>
      <c r="R6764" s="7">
        <v>0</v>
      </c>
      <c r="S6764" s="7" t="s">
        <v>11925</v>
      </c>
      <c r="BI6764"/>
      <c r="BJ6764"/>
    </row>
    <row r="6765" spans="2:62" x14ac:dyDescent="0.4">
      <c r="B6765" s="1">
        <v>29005</v>
      </c>
      <c r="C6765" s="6" t="s">
        <v>30</v>
      </c>
      <c r="D6765" s="6" t="s">
        <v>8</v>
      </c>
      <c r="E6765" s="6" t="s">
        <v>3268</v>
      </c>
      <c r="F6765" s="6" t="s">
        <v>6059</v>
      </c>
      <c r="G6765" s="6" t="s">
        <v>6392</v>
      </c>
      <c r="H6765" s="6" t="s">
        <v>6436</v>
      </c>
      <c r="I6765" s="6" t="s">
        <v>6435</v>
      </c>
      <c r="J6765" s="6" t="s">
        <v>5</v>
      </c>
      <c r="K6765" s="7">
        <v>0</v>
      </c>
      <c r="L6765" s="7">
        <f>IFERROR(VLOOKUP(SiscoTable[[#This Row],[Código]],Hoja2!A:B,2,0)*SiscoTable[[#This Row],[Provta(Uns)]],0)</f>
        <v>0</v>
      </c>
      <c r="M6765" s="7">
        <v>0</v>
      </c>
      <c r="N6765" s="7">
        <v>0</v>
      </c>
      <c r="O6765" s="7">
        <f>IFERROR(VLOOKUP(SiscoTable[[#This Row],[Código]],Hoja2!A:B,2,0)*SiscoTable[[#This Row],[Stock_actual]],0)</f>
        <v>0</v>
      </c>
      <c r="P6765" s="6" t="s">
        <v>7</v>
      </c>
      <c r="Q6765" s="7">
        <v>0</v>
      </c>
      <c r="R6765" s="7">
        <v>0</v>
      </c>
      <c r="S6765" s="7" t="s">
        <v>11925</v>
      </c>
      <c r="BI6765"/>
      <c r="BJ6765"/>
    </row>
    <row r="6766" spans="2:62" x14ac:dyDescent="0.4">
      <c r="B6766" s="1">
        <v>29006</v>
      </c>
      <c r="C6766" s="6" t="s">
        <v>30</v>
      </c>
      <c r="D6766" s="6" t="s">
        <v>8</v>
      </c>
      <c r="E6766" s="6" t="s">
        <v>3268</v>
      </c>
      <c r="F6766" s="6" t="s">
        <v>6059</v>
      </c>
      <c r="G6766" s="6" t="s">
        <v>6474</v>
      </c>
      <c r="H6766" s="6" t="s">
        <v>6483</v>
      </c>
      <c r="I6766" s="6" t="s">
        <v>6482</v>
      </c>
      <c r="J6766" s="6" t="s">
        <v>5</v>
      </c>
      <c r="K6766" s="7">
        <v>0</v>
      </c>
      <c r="L6766" s="7">
        <f>IFERROR(VLOOKUP(SiscoTable[[#This Row],[Código]],Hoja2!A:B,2,0)*SiscoTable[[#This Row],[Provta(Uns)]],0)</f>
        <v>0</v>
      </c>
      <c r="M6766" s="7">
        <v>0</v>
      </c>
      <c r="N6766" s="7">
        <v>3</v>
      </c>
      <c r="O6766" s="7">
        <f>IFERROR(VLOOKUP(SiscoTable[[#This Row],[Código]],Hoja2!A:B,2,0)*SiscoTable[[#This Row],[Stock_actual]],0)</f>
        <v>1497</v>
      </c>
      <c r="P6766" s="6" t="s">
        <v>134</v>
      </c>
      <c r="Q6766" s="7">
        <v>0</v>
      </c>
      <c r="R6766" s="7">
        <v>0</v>
      </c>
      <c r="S6766" s="7" t="s">
        <v>11925</v>
      </c>
      <c r="BI6766"/>
      <c r="BJ6766"/>
    </row>
    <row r="6767" spans="2:62" x14ac:dyDescent="0.4">
      <c r="B6767" s="1">
        <v>29007</v>
      </c>
      <c r="C6767" s="6" t="s">
        <v>8</v>
      </c>
      <c r="D6767" s="6" t="s">
        <v>8</v>
      </c>
      <c r="E6767" s="6" t="s">
        <v>3268</v>
      </c>
      <c r="F6767" s="6" t="s">
        <v>6059</v>
      </c>
      <c r="G6767" s="6" t="s">
        <v>6252</v>
      </c>
      <c r="H6767" s="6" t="s">
        <v>6294</v>
      </c>
      <c r="I6767" s="6" t="s">
        <v>6293</v>
      </c>
      <c r="J6767" s="6" t="s">
        <v>5</v>
      </c>
      <c r="K6767" s="7">
        <v>0</v>
      </c>
      <c r="L6767" s="7">
        <f>IFERROR(VLOOKUP(SiscoTable[[#This Row],[Código]],Hoja2!A:B,2,0)*SiscoTable[[#This Row],[Provta(Uns)]],0)</f>
        <v>0</v>
      </c>
      <c r="M6767" s="7">
        <v>0</v>
      </c>
      <c r="N6767" s="7">
        <v>2</v>
      </c>
      <c r="O6767" s="7">
        <f>IFERROR(VLOOKUP(SiscoTable[[#This Row],[Código]],Hoja2!A:B,2,0)*SiscoTable[[#This Row],[Stock_actual]],0)</f>
        <v>164</v>
      </c>
      <c r="P6767" s="6" t="s">
        <v>134</v>
      </c>
      <c r="Q6767" s="7">
        <v>0</v>
      </c>
      <c r="R6767" s="7">
        <v>0</v>
      </c>
      <c r="S6767" s="7" t="s">
        <v>11925</v>
      </c>
      <c r="BI6767"/>
      <c r="BJ6767"/>
    </row>
    <row r="6768" spans="2:62" x14ac:dyDescent="0.4">
      <c r="B6768" s="1">
        <v>29008</v>
      </c>
      <c r="C6768" s="6" t="s">
        <v>8</v>
      </c>
      <c r="D6768" s="6" t="s">
        <v>8</v>
      </c>
      <c r="E6768" s="6" t="s">
        <v>3268</v>
      </c>
      <c r="F6768" s="6" t="s">
        <v>6059</v>
      </c>
      <c r="G6768" s="6" t="s">
        <v>6252</v>
      </c>
      <c r="H6768" s="6" t="s">
        <v>6296</v>
      </c>
      <c r="I6768" s="6" t="s">
        <v>6295</v>
      </c>
      <c r="J6768" s="6" t="s">
        <v>5</v>
      </c>
      <c r="K6768" s="7">
        <v>0</v>
      </c>
      <c r="L6768" s="7">
        <f>IFERROR(VLOOKUP(SiscoTable[[#This Row],[Código]],Hoja2!A:B,2,0)*SiscoTable[[#This Row],[Provta(Uns)]],0)</f>
        <v>0</v>
      </c>
      <c r="M6768" s="7">
        <v>0</v>
      </c>
      <c r="N6768" s="7">
        <v>0</v>
      </c>
      <c r="O6768" s="7">
        <f>IFERROR(VLOOKUP(SiscoTable[[#This Row],[Código]],Hoja2!A:B,2,0)*SiscoTable[[#This Row],[Stock_actual]],0)</f>
        <v>0</v>
      </c>
      <c r="P6768" s="6" t="s">
        <v>7</v>
      </c>
      <c r="Q6768" s="7">
        <v>0</v>
      </c>
      <c r="R6768" s="7">
        <v>0</v>
      </c>
      <c r="S6768" s="7" t="s">
        <v>11925</v>
      </c>
      <c r="BI6768"/>
      <c r="BJ6768"/>
    </row>
    <row r="6769" spans="2:62" x14ac:dyDescent="0.4">
      <c r="B6769" s="1">
        <v>29009</v>
      </c>
      <c r="C6769" s="6" t="s">
        <v>8</v>
      </c>
      <c r="D6769" s="6" t="s">
        <v>8</v>
      </c>
      <c r="E6769" s="6" t="s">
        <v>3268</v>
      </c>
      <c r="F6769" s="6" t="s">
        <v>6059</v>
      </c>
      <c r="G6769" s="6" t="s">
        <v>6235</v>
      </c>
      <c r="H6769" s="6" t="s">
        <v>6246</v>
      </c>
      <c r="I6769" s="6" t="s">
        <v>6245</v>
      </c>
      <c r="J6769" s="6" t="s">
        <v>5</v>
      </c>
      <c r="K6769" s="7">
        <v>0</v>
      </c>
      <c r="L6769" s="7">
        <f>IFERROR(VLOOKUP(SiscoTable[[#This Row],[Código]],Hoja2!A:B,2,0)*SiscoTable[[#This Row],[Provta(Uns)]],0)</f>
        <v>0</v>
      </c>
      <c r="M6769" s="7">
        <v>0</v>
      </c>
      <c r="N6769" s="7">
        <v>0</v>
      </c>
      <c r="O6769" s="7">
        <f>IFERROR(VLOOKUP(SiscoTable[[#This Row],[Código]],Hoja2!A:B,2,0)*SiscoTable[[#This Row],[Stock_actual]],0)</f>
        <v>0</v>
      </c>
      <c r="P6769" s="6" t="s">
        <v>7</v>
      </c>
      <c r="Q6769" s="7">
        <v>0</v>
      </c>
      <c r="R6769" s="7">
        <v>0</v>
      </c>
      <c r="S6769" s="7" t="s">
        <v>11925</v>
      </c>
      <c r="BI6769"/>
      <c r="BJ6769"/>
    </row>
    <row r="6770" spans="2:62" x14ac:dyDescent="0.4">
      <c r="B6770" s="1">
        <v>29010</v>
      </c>
      <c r="C6770" s="6" t="s">
        <v>8</v>
      </c>
      <c r="D6770" s="6" t="s">
        <v>30</v>
      </c>
      <c r="E6770" s="6" t="s">
        <v>3268</v>
      </c>
      <c r="F6770" s="6" t="s">
        <v>3269</v>
      </c>
      <c r="G6770" s="6" t="s">
        <v>634</v>
      </c>
      <c r="H6770" s="6" t="s">
        <v>4792</v>
      </c>
      <c r="I6770" s="6" t="s">
        <v>4927</v>
      </c>
      <c r="J6770" s="6" t="s">
        <v>5</v>
      </c>
      <c r="K6770" s="7">
        <v>40.17</v>
      </c>
      <c r="L6770" s="7">
        <f>IFERROR(VLOOKUP(SiscoTable[[#This Row],[Código]],Hoja2!A:B,2,0)*SiscoTable[[#This Row],[Provta(Uns)]],0)</f>
        <v>60.255000000000003</v>
      </c>
      <c r="M6770" s="7">
        <v>0</v>
      </c>
      <c r="N6770" s="7">
        <v>39</v>
      </c>
      <c r="O6770" s="7">
        <f>IFERROR(VLOOKUP(SiscoTable[[#This Row],[Código]],Hoja2!A:B,2,0)*SiscoTable[[#This Row],[Stock_actual]],0)</f>
        <v>58.5</v>
      </c>
      <c r="P6770" s="6" t="s">
        <v>252</v>
      </c>
      <c r="Q6770" s="7">
        <v>44</v>
      </c>
      <c r="R6770" s="7">
        <v>80.260000000000005</v>
      </c>
      <c r="S6770" s="7" t="s">
        <v>11927</v>
      </c>
      <c r="BI6770"/>
      <c r="BJ6770"/>
    </row>
    <row r="6771" spans="2:62" x14ac:dyDescent="0.4">
      <c r="B6771" s="1">
        <v>29011</v>
      </c>
      <c r="C6771" s="6" t="s">
        <v>8</v>
      </c>
      <c r="D6771" s="6" t="s">
        <v>8</v>
      </c>
      <c r="E6771" s="6" t="s">
        <v>3268</v>
      </c>
      <c r="F6771" s="6" t="s">
        <v>6059</v>
      </c>
      <c r="G6771" s="6" t="s">
        <v>6252</v>
      </c>
      <c r="H6771" s="6" t="s">
        <v>6298</v>
      </c>
      <c r="I6771" s="6" t="s">
        <v>6297</v>
      </c>
      <c r="J6771" s="6" t="s">
        <v>5</v>
      </c>
      <c r="K6771" s="7">
        <v>0</v>
      </c>
      <c r="L6771" s="7">
        <f>IFERROR(VLOOKUP(SiscoTable[[#This Row],[Código]],Hoja2!A:B,2,0)*SiscoTable[[#This Row],[Provta(Uns)]],0)</f>
        <v>0</v>
      </c>
      <c r="M6771" s="7">
        <v>0</v>
      </c>
      <c r="N6771" s="7">
        <v>0</v>
      </c>
      <c r="O6771" s="7">
        <f>IFERROR(VLOOKUP(SiscoTable[[#This Row],[Código]],Hoja2!A:B,2,0)*SiscoTable[[#This Row],[Stock_actual]],0)</f>
        <v>0</v>
      </c>
      <c r="P6771" s="6" t="s">
        <v>7</v>
      </c>
      <c r="Q6771" s="7">
        <v>0</v>
      </c>
      <c r="R6771" s="7">
        <v>0</v>
      </c>
      <c r="S6771" s="7" t="s">
        <v>11925</v>
      </c>
      <c r="BI6771"/>
      <c r="BJ6771"/>
    </row>
    <row r="6772" spans="2:62" x14ac:dyDescent="0.4">
      <c r="B6772" s="1">
        <v>29012</v>
      </c>
      <c r="C6772" s="6" t="s">
        <v>8</v>
      </c>
      <c r="D6772" s="6" t="s">
        <v>8</v>
      </c>
      <c r="E6772" s="6" t="s">
        <v>3268</v>
      </c>
      <c r="F6772" s="6" t="s">
        <v>6059</v>
      </c>
      <c r="G6772" s="6" t="s">
        <v>6252</v>
      </c>
      <c r="H6772" s="6" t="s">
        <v>6300</v>
      </c>
      <c r="I6772" s="6" t="s">
        <v>6299</v>
      </c>
      <c r="J6772" s="6" t="s">
        <v>5</v>
      </c>
      <c r="K6772" s="7">
        <v>0</v>
      </c>
      <c r="L6772" s="7">
        <f>IFERROR(VLOOKUP(SiscoTable[[#This Row],[Código]],Hoja2!A:B,2,0)*SiscoTable[[#This Row],[Provta(Uns)]],0)</f>
        <v>0</v>
      </c>
      <c r="M6772" s="7">
        <v>0</v>
      </c>
      <c r="N6772" s="7">
        <v>0</v>
      </c>
      <c r="O6772" s="7">
        <f>IFERROR(VLOOKUP(SiscoTable[[#This Row],[Código]],Hoja2!A:B,2,0)*SiscoTable[[#This Row],[Stock_actual]],0)</f>
        <v>0</v>
      </c>
      <c r="P6772" s="6" t="s">
        <v>7</v>
      </c>
      <c r="Q6772" s="7">
        <v>0</v>
      </c>
      <c r="R6772" s="7">
        <v>0</v>
      </c>
      <c r="S6772" s="7" t="s">
        <v>11925</v>
      </c>
      <c r="BI6772"/>
      <c r="BJ6772"/>
    </row>
    <row r="6773" spans="2:62" x14ac:dyDescent="0.4">
      <c r="B6773" s="1">
        <v>29013</v>
      </c>
      <c r="C6773" s="6" t="s">
        <v>8</v>
      </c>
      <c r="D6773" s="6" t="s">
        <v>8</v>
      </c>
      <c r="E6773" s="6" t="s">
        <v>3268</v>
      </c>
      <c r="F6773" s="6" t="s">
        <v>6059</v>
      </c>
      <c r="G6773" s="6" t="s">
        <v>6252</v>
      </c>
      <c r="H6773" s="6" t="s">
        <v>6300</v>
      </c>
      <c r="I6773" s="6" t="s">
        <v>6301</v>
      </c>
      <c r="J6773" s="6" t="s">
        <v>5</v>
      </c>
      <c r="K6773" s="7">
        <v>0</v>
      </c>
      <c r="L6773" s="7">
        <f>IFERROR(VLOOKUP(SiscoTable[[#This Row],[Código]],Hoja2!A:B,2,0)*SiscoTable[[#This Row],[Provta(Uns)]],0)</f>
        <v>0</v>
      </c>
      <c r="M6773" s="7">
        <v>0</v>
      </c>
      <c r="N6773" s="7">
        <v>0</v>
      </c>
      <c r="O6773" s="7">
        <f>IFERROR(VLOOKUP(SiscoTable[[#This Row],[Código]],Hoja2!A:B,2,0)*SiscoTable[[#This Row],[Stock_actual]],0)</f>
        <v>0</v>
      </c>
      <c r="P6773" s="6" t="s">
        <v>7</v>
      </c>
      <c r="Q6773" s="7">
        <v>0</v>
      </c>
      <c r="R6773" s="7">
        <v>0</v>
      </c>
      <c r="S6773" s="7" t="s">
        <v>11925</v>
      </c>
      <c r="BI6773"/>
      <c r="BJ6773"/>
    </row>
    <row r="6774" spans="2:62" x14ac:dyDescent="0.4">
      <c r="B6774" s="1">
        <v>29014</v>
      </c>
      <c r="C6774" s="6" t="s">
        <v>8</v>
      </c>
      <c r="D6774" s="6" t="s">
        <v>8</v>
      </c>
      <c r="E6774" s="6" t="s">
        <v>3268</v>
      </c>
      <c r="F6774" s="6" t="s">
        <v>6059</v>
      </c>
      <c r="G6774" s="6" t="s">
        <v>6252</v>
      </c>
      <c r="H6774" s="6" t="s">
        <v>6303</v>
      </c>
      <c r="I6774" s="6" t="s">
        <v>6302</v>
      </c>
      <c r="J6774" s="6" t="s">
        <v>5</v>
      </c>
      <c r="K6774" s="7">
        <v>0</v>
      </c>
      <c r="L6774" s="7">
        <f>IFERROR(VLOOKUP(SiscoTable[[#This Row],[Código]],Hoja2!A:B,2,0)*SiscoTable[[#This Row],[Provta(Uns)]],0)</f>
        <v>0</v>
      </c>
      <c r="M6774" s="7">
        <v>0</v>
      </c>
      <c r="N6774" s="7">
        <v>0</v>
      </c>
      <c r="O6774" s="7">
        <f>IFERROR(VLOOKUP(SiscoTable[[#This Row],[Código]],Hoja2!A:B,2,0)*SiscoTable[[#This Row],[Stock_actual]],0)</f>
        <v>0</v>
      </c>
      <c r="P6774" s="6" t="s">
        <v>7</v>
      </c>
      <c r="Q6774" s="7">
        <v>0</v>
      </c>
      <c r="R6774" s="7">
        <v>0</v>
      </c>
      <c r="S6774" s="7" t="s">
        <v>11925</v>
      </c>
      <c r="BI6774"/>
      <c r="BJ6774"/>
    </row>
    <row r="6775" spans="2:62" x14ac:dyDescent="0.4">
      <c r="B6775" s="1">
        <v>29015</v>
      </c>
      <c r="C6775" s="6" t="s">
        <v>8</v>
      </c>
      <c r="D6775" s="6" t="s">
        <v>8</v>
      </c>
      <c r="E6775" s="6" t="s">
        <v>3268</v>
      </c>
      <c r="F6775" s="6" t="s">
        <v>6059</v>
      </c>
      <c r="G6775" s="6" t="s">
        <v>6252</v>
      </c>
      <c r="H6775" s="6" t="s">
        <v>6305</v>
      </c>
      <c r="I6775" s="6" t="s">
        <v>6304</v>
      </c>
      <c r="J6775" s="6" t="s">
        <v>5</v>
      </c>
      <c r="K6775" s="7">
        <v>0</v>
      </c>
      <c r="L6775" s="7">
        <f>IFERROR(VLOOKUP(SiscoTable[[#This Row],[Código]],Hoja2!A:B,2,0)*SiscoTable[[#This Row],[Provta(Uns)]],0)</f>
        <v>0</v>
      </c>
      <c r="M6775" s="7">
        <v>0</v>
      </c>
      <c r="N6775" s="7">
        <v>0</v>
      </c>
      <c r="O6775" s="7">
        <f>IFERROR(VLOOKUP(SiscoTable[[#This Row],[Código]],Hoja2!A:B,2,0)*SiscoTable[[#This Row],[Stock_actual]],0)</f>
        <v>0</v>
      </c>
      <c r="P6775" s="6" t="s">
        <v>7</v>
      </c>
      <c r="Q6775" s="7">
        <v>0</v>
      </c>
      <c r="R6775" s="7">
        <v>0</v>
      </c>
      <c r="S6775" s="7" t="s">
        <v>11925</v>
      </c>
      <c r="BI6775"/>
      <c r="BJ6775"/>
    </row>
    <row r="6776" spans="2:62" x14ac:dyDescent="0.4">
      <c r="B6776" s="1">
        <v>29016</v>
      </c>
      <c r="C6776" s="6" t="s">
        <v>8</v>
      </c>
      <c r="D6776" s="6" t="s">
        <v>8</v>
      </c>
      <c r="E6776" s="6" t="s">
        <v>3268</v>
      </c>
      <c r="F6776" s="6" t="s">
        <v>6059</v>
      </c>
      <c r="G6776" s="6" t="s">
        <v>6252</v>
      </c>
      <c r="H6776" s="6" t="s">
        <v>6305</v>
      </c>
      <c r="I6776" s="6" t="s">
        <v>6306</v>
      </c>
      <c r="J6776" s="6" t="s">
        <v>5</v>
      </c>
      <c r="K6776" s="7">
        <v>0</v>
      </c>
      <c r="L6776" s="7">
        <f>IFERROR(VLOOKUP(SiscoTable[[#This Row],[Código]],Hoja2!A:B,2,0)*SiscoTable[[#This Row],[Provta(Uns)]],0)</f>
        <v>0</v>
      </c>
      <c r="M6776" s="7">
        <v>0</v>
      </c>
      <c r="N6776" s="7">
        <v>0</v>
      </c>
      <c r="O6776" s="7">
        <f>IFERROR(VLOOKUP(SiscoTable[[#This Row],[Código]],Hoja2!A:B,2,0)*SiscoTable[[#This Row],[Stock_actual]],0)</f>
        <v>0</v>
      </c>
      <c r="P6776" s="6" t="s">
        <v>7</v>
      </c>
      <c r="Q6776" s="7">
        <v>0</v>
      </c>
      <c r="R6776" s="7">
        <v>0</v>
      </c>
      <c r="S6776" s="7" t="s">
        <v>11925</v>
      </c>
      <c r="BI6776"/>
      <c r="BJ6776"/>
    </row>
    <row r="6777" spans="2:62" x14ac:dyDescent="0.4">
      <c r="B6777" s="1">
        <v>29017</v>
      </c>
      <c r="C6777" s="6" t="s">
        <v>25</v>
      </c>
      <c r="D6777" s="6" t="s">
        <v>25</v>
      </c>
      <c r="E6777" s="6" t="s">
        <v>8482</v>
      </c>
      <c r="F6777" s="6" t="s">
        <v>10720</v>
      </c>
      <c r="G6777" s="6" t="s">
        <v>11282</v>
      </c>
      <c r="H6777" s="6" t="s">
        <v>11286</v>
      </c>
      <c r="I6777" s="6" t="s">
        <v>11285</v>
      </c>
      <c r="J6777" s="6" t="s">
        <v>5</v>
      </c>
      <c r="K6777" s="7">
        <v>106.67</v>
      </c>
      <c r="L6777" s="7">
        <f>IFERROR(VLOOKUP(SiscoTable[[#This Row],[Código]],Hoja2!A:B,2,0)*SiscoTable[[#This Row],[Provta(Uns)]],0)</f>
        <v>245.34099999999998</v>
      </c>
      <c r="M6777" s="7">
        <v>0</v>
      </c>
      <c r="N6777" s="7">
        <v>273</v>
      </c>
      <c r="O6777" s="7">
        <f>IFERROR(VLOOKUP(SiscoTable[[#This Row],[Código]],Hoja2!A:B,2,0)*SiscoTable[[#This Row],[Stock_actual]],0)</f>
        <v>627.9</v>
      </c>
      <c r="P6777" s="6" t="s">
        <v>661</v>
      </c>
      <c r="Q6777" s="7">
        <v>117</v>
      </c>
      <c r="R6777" s="7">
        <v>0</v>
      </c>
      <c r="S6777" s="7" t="s">
        <v>11926</v>
      </c>
      <c r="BI6777"/>
      <c r="BJ6777"/>
    </row>
    <row r="6778" spans="2:62" x14ac:dyDescent="0.4">
      <c r="B6778" s="1">
        <v>29018</v>
      </c>
      <c r="C6778" s="6" t="s">
        <v>30</v>
      </c>
      <c r="D6778" s="6" t="s">
        <v>25</v>
      </c>
      <c r="E6778" s="6" t="s">
        <v>8482</v>
      </c>
      <c r="F6778" s="6" t="s">
        <v>10720</v>
      </c>
      <c r="G6778" s="6" t="s">
        <v>11282</v>
      </c>
      <c r="H6778" s="6" t="s">
        <v>11286</v>
      </c>
      <c r="I6778" s="6" t="s">
        <v>11302</v>
      </c>
      <c r="J6778" s="6" t="s">
        <v>5</v>
      </c>
      <c r="K6778" s="7">
        <v>26.83</v>
      </c>
      <c r="L6778" s="7">
        <f>IFERROR(VLOOKUP(SiscoTable[[#This Row],[Código]],Hoja2!A:B,2,0)*SiscoTable[[#This Row],[Provta(Uns)]],0)</f>
        <v>61.708999999999989</v>
      </c>
      <c r="M6778" s="7">
        <v>0</v>
      </c>
      <c r="N6778" s="7">
        <v>92</v>
      </c>
      <c r="O6778" s="7">
        <f>IFERROR(VLOOKUP(SiscoTable[[#This Row],[Código]],Hoja2!A:B,2,0)*SiscoTable[[#This Row],[Stock_actual]],0)</f>
        <v>211.6</v>
      </c>
      <c r="P6778" s="6" t="s">
        <v>1451</v>
      </c>
      <c r="Q6778" s="7">
        <v>29</v>
      </c>
      <c r="R6778" s="7">
        <v>0</v>
      </c>
      <c r="S6778" s="7" t="s">
        <v>11926</v>
      </c>
      <c r="BI6778"/>
      <c r="BJ6778"/>
    </row>
    <row r="6779" spans="2:62" x14ac:dyDescent="0.4">
      <c r="B6779" s="1">
        <v>29019</v>
      </c>
      <c r="C6779" s="6" t="s">
        <v>8</v>
      </c>
      <c r="D6779" s="6" t="s">
        <v>8</v>
      </c>
      <c r="E6779" s="6" t="s">
        <v>8482</v>
      </c>
      <c r="F6779" s="6" t="s">
        <v>9030</v>
      </c>
      <c r="G6779" s="6" t="s">
        <v>9678</v>
      </c>
      <c r="H6779" s="6" t="s">
        <v>9035</v>
      </c>
      <c r="I6779" s="6" t="s">
        <v>9865</v>
      </c>
      <c r="J6779" s="6" t="s">
        <v>5</v>
      </c>
      <c r="K6779" s="7">
        <v>1</v>
      </c>
      <c r="L6779" s="7">
        <f>IFERROR(VLOOKUP(SiscoTable[[#This Row],[Código]],Hoja2!A:B,2,0)*SiscoTable[[#This Row],[Provta(Uns)]],0)</f>
        <v>7.6</v>
      </c>
      <c r="M6779" s="7">
        <v>0</v>
      </c>
      <c r="N6779" s="7">
        <v>6</v>
      </c>
      <c r="O6779" s="7">
        <f>IFERROR(VLOOKUP(SiscoTable[[#This Row],[Código]],Hoja2!A:B,2,0)*SiscoTable[[#This Row],[Stock_actual]],0)</f>
        <v>45.599999999999994</v>
      </c>
      <c r="P6779" s="6" t="s">
        <v>1014</v>
      </c>
      <c r="Q6779" s="7">
        <v>1</v>
      </c>
      <c r="R6779" s="7">
        <v>0</v>
      </c>
      <c r="S6779" s="7" t="s">
        <v>11926</v>
      </c>
      <c r="BI6779"/>
      <c r="BJ6779"/>
    </row>
    <row r="6780" spans="2:62" x14ac:dyDescent="0.4">
      <c r="B6780" s="1">
        <v>29020</v>
      </c>
      <c r="C6780" s="6" t="s">
        <v>30</v>
      </c>
      <c r="D6780" s="6" t="s">
        <v>8</v>
      </c>
      <c r="E6780" s="6" t="s">
        <v>8482</v>
      </c>
      <c r="F6780" s="6" t="s">
        <v>8641</v>
      </c>
      <c r="G6780" s="6" t="s">
        <v>8649</v>
      </c>
      <c r="H6780" s="6" t="s">
        <v>8684</v>
      </c>
      <c r="I6780" s="6" t="s">
        <v>8683</v>
      </c>
      <c r="J6780" s="6" t="s">
        <v>5</v>
      </c>
      <c r="K6780" s="7">
        <v>2.17</v>
      </c>
      <c r="L6780" s="7">
        <f>IFERROR(VLOOKUP(SiscoTable[[#This Row],[Código]],Hoja2!A:B,2,0)*SiscoTable[[#This Row],[Provta(Uns)]],0)</f>
        <v>70.742000000000004</v>
      </c>
      <c r="M6780" s="7">
        <v>0</v>
      </c>
      <c r="N6780" s="7">
        <v>13</v>
      </c>
      <c r="O6780" s="7">
        <f>IFERROR(VLOOKUP(SiscoTable[[#This Row],[Código]],Hoja2!A:B,2,0)*SiscoTable[[#This Row],[Stock_actual]],0)</f>
        <v>423.8</v>
      </c>
      <c r="P6780" s="6" t="s">
        <v>1014</v>
      </c>
      <c r="Q6780" s="7">
        <v>2</v>
      </c>
      <c r="R6780" s="7">
        <v>0</v>
      </c>
      <c r="S6780" s="7" t="s">
        <v>11926</v>
      </c>
      <c r="BI6780"/>
      <c r="BJ6780"/>
    </row>
    <row r="6781" spans="2:62" x14ac:dyDescent="0.4">
      <c r="B6781" s="1">
        <v>29021</v>
      </c>
      <c r="C6781" s="6" t="s">
        <v>30</v>
      </c>
      <c r="D6781" s="6" t="s">
        <v>8</v>
      </c>
      <c r="E6781" s="6" t="s">
        <v>8482</v>
      </c>
      <c r="F6781" s="6" t="s">
        <v>8641</v>
      </c>
      <c r="G6781" s="6" t="s">
        <v>8649</v>
      </c>
      <c r="H6781" s="6" t="s">
        <v>8684</v>
      </c>
      <c r="I6781" s="6" t="s">
        <v>8685</v>
      </c>
      <c r="J6781" s="6" t="s">
        <v>5</v>
      </c>
      <c r="K6781" s="7">
        <v>4</v>
      </c>
      <c r="L6781" s="7">
        <f>IFERROR(VLOOKUP(SiscoTable[[#This Row],[Código]],Hoja2!A:B,2,0)*SiscoTable[[#This Row],[Provta(Uns)]],0)</f>
        <v>120</v>
      </c>
      <c r="M6781" s="7">
        <v>0</v>
      </c>
      <c r="N6781" s="7">
        <v>6</v>
      </c>
      <c r="O6781" s="7">
        <f>IFERROR(VLOOKUP(SiscoTable[[#This Row],[Código]],Hoja2!A:B,2,0)*SiscoTable[[#This Row],[Stock_actual]],0)</f>
        <v>180</v>
      </c>
      <c r="P6781" s="6" t="s">
        <v>220</v>
      </c>
      <c r="Q6781" s="7">
        <v>4</v>
      </c>
      <c r="R6781" s="7">
        <v>0</v>
      </c>
      <c r="S6781" s="7" t="s">
        <v>11926</v>
      </c>
      <c r="BI6781"/>
      <c r="BJ6781"/>
    </row>
    <row r="6782" spans="2:62" x14ac:dyDescent="0.4">
      <c r="B6782" s="1">
        <v>29022</v>
      </c>
      <c r="C6782" s="6" t="s">
        <v>25</v>
      </c>
      <c r="D6782" s="6" t="s">
        <v>25</v>
      </c>
      <c r="E6782" s="6" t="s">
        <v>8482</v>
      </c>
      <c r="F6782" s="6" t="s">
        <v>10720</v>
      </c>
      <c r="G6782" s="6" t="s">
        <v>11282</v>
      </c>
      <c r="H6782" s="6" t="s">
        <v>11288</v>
      </c>
      <c r="I6782" s="6" t="s">
        <v>11287</v>
      </c>
      <c r="J6782" s="6" t="s">
        <v>5</v>
      </c>
      <c r="K6782" s="7">
        <v>164.17</v>
      </c>
      <c r="L6782" s="7">
        <f>IFERROR(VLOOKUP(SiscoTable[[#This Row],[Código]],Hoja2!A:B,2,0)*SiscoTable[[#This Row],[Provta(Uns)]],0)</f>
        <v>394.00799999999998</v>
      </c>
      <c r="M6782" s="7">
        <v>0</v>
      </c>
      <c r="N6782" s="7">
        <v>282</v>
      </c>
      <c r="O6782" s="7">
        <f>IFERROR(VLOOKUP(SiscoTable[[#This Row],[Código]],Hoja2!A:B,2,0)*SiscoTable[[#This Row],[Stock_actual]],0)</f>
        <v>676.8</v>
      </c>
      <c r="P6782" s="6" t="s">
        <v>697</v>
      </c>
      <c r="Q6782" s="7">
        <v>181</v>
      </c>
      <c r="R6782" s="7">
        <v>0</v>
      </c>
      <c r="S6782" s="7" t="s">
        <v>11926</v>
      </c>
      <c r="BI6782"/>
      <c r="BJ6782"/>
    </row>
    <row r="6783" spans="2:62" x14ac:dyDescent="0.4">
      <c r="B6783" s="1">
        <v>29023</v>
      </c>
      <c r="C6783" s="6" t="s">
        <v>25</v>
      </c>
      <c r="D6783" s="6" t="s">
        <v>25</v>
      </c>
      <c r="E6783" s="6" t="s">
        <v>8482</v>
      </c>
      <c r="F6783" s="6" t="s">
        <v>10720</v>
      </c>
      <c r="G6783" s="6" t="s">
        <v>11282</v>
      </c>
      <c r="H6783" s="6" t="s">
        <v>11288</v>
      </c>
      <c r="I6783" s="6" t="s">
        <v>11289</v>
      </c>
      <c r="J6783" s="6" t="s">
        <v>5</v>
      </c>
      <c r="K6783" s="7">
        <v>198.17</v>
      </c>
      <c r="L6783" s="7">
        <f>IFERROR(VLOOKUP(SiscoTable[[#This Row],[Código]],Hoja2!A:B,2,0)*SiscoTable[[#This Row],[Provta(Uns)]],0)</f>
        <v>396.34</v>
      </c>
      <c r="M6783" s="7">
        <v>0</v>
      </c>
      <c r="N6783" s="7">
        <v>413</v>
      </c>
      <c r="O6783" s="7">
        <f>IFERROR(VLOOKUP(SiscoTable[[#This Row],[Código]],Hoja2!A:B,2,0)*SiscoTable[[#This Row],[Stock_actual]],0)</f>
        <v>826</v>
      </c>
      <c r="P6783" s="6" t="s">
        <v>610</v>
      </c>
      <c r="Q6783" s="7">
        <v>218</v>
      </c>
      <c r="R6783" s="7">
        <v>0</v>
      </c>
      <c r="S6783" s="7" t="s">
        <v>11926</v>
      </c>
      <c r="BI6783"/>
      <c r="BJ6783"/>
    </row>
    <row r="6784" spans="2:62" x14ac:dyDescent="0.4">
      <c r="B6784" s="1">
        <v>29024</v>
      </c>
      <c r="C6784" s="6" t="s">
        <v>30</v>
      </c>
      <c r="D6784" s="6" t="s">
        <v>8</v>
      </c>
      <c r="E6784" s="6" t="s">
        <v>8482</v>
      </c>
      <c r="F6784" s="6" t="s">
        <v>8483</v>
      </c>
      <c r="G6784" s="6" t="s">
        <v>2312</v>
      </c>
      <c r="H6784" s="6" t="s">
        <v>5183</v>
      </c>
      <c r="I6784" s="6" t="s">
        <v>8521</v>
      </c>
      <c r="J6784" s="6" t="s">
        <v>5</v>
      </c>
      <c r="K6784" s="7">
        <v>2.5</v>
      </c>
      <c r="L6784" s="7">
        <f>IFERROR(VLOOKUP(SiscoTable[[#This Row],[Código]],Hoja2!A:B,2,0)*SiscoTable[[#This Row],[Provta(Uns)]],0)</f>
        <v>40.5</v>
      </c>
      <c r="M6784" s="7">
        <v>0</v>
      </c>
      <c r="N6784" s="7">
        <v>11</v>
      </c>
      <c r="O6784" s="7">
        <f>IFERROR(VLOOKUP(SiscoTable[[#This Row],[Código]],Hoja2!A:B,2,0)*SiscoTable[[#This Row],[Stock_actual]],0)</f>
        <v>178.2</v>
      </c>
      <c r="P6784" s="6" t="s">
        <v>130</v>
      </c>
      <c r="Q6784" s="7">
        <v>3</v>
      </c>
      <c r="R6784" s="7">
        <v>0</v>
      </c>
      <c r="S6784" s="7" t="s">
        <v>11926</v>
      </c>
      <c r="BI6784"/>
      <c r="BJ6784"/>
    </row>
    <row r="6785" spans="2:62" x14ac:dyDescent="0.4">
      <c r="B6785" s="1">
        <v>29025</v>
      </c>
      <c r="C6785" s="6" t="s">
        <v>8</v>
      </c>
      <c r="D6785" s="6" t="s">
        <v>8</v>
      </c>
      <c r="E6785" s="6" t="s">
        <v>469</v>
      </c>
      <c r="F6785" s="6" t="s">
        <v>668</v>
      </c>
      <c r="G6785" s="6" t="s">
        <v>865</v>
      </c>
      <c r="H6785" s="6" t="s">
        <v>229</v>
      </c>
      <c r="I6785" s="6" t="s">
        <v>921</v>
      </c>
      <c r="J6785" s="6" t="s">
        <v>5</v>
      </c>
      <c r="K6785" s="7">
        <v>0</v>
      </c>
      <c r="L6785" s="34">
        <f>IFERROR(VLOOKUP(SiscoTable[[#This Row],[Código]],Hoja2!A:B,2,0)*SiscoTable[[#This Row],[Provta(Uns)]],0)</f>
        <v>0</v>
      </c>
      <c r="M6785" s="7">
        <v>0</v>
      </c>
      <c r="N6785" s="7">
        <v>0</v>
      </c>
      <c r="O6785" s="34">
        <f>IFERROR(VLOOKUP(SiscoTable[[#This Row],[Código]],Hoja2!A:B,2,0)*SiscoTable[[#This Row],[Stock_actual]],0)</f>
        <v>0</v>
      </c>
      <c r="P6785" s="6" t="s">
        <v>7</v>
      </c>
      <c r="Q6785" s="7">
        <v>0</v>
      </c>
      <c r="R6785" s="7">
        <v>0</v>
      </c>
      <c r="S6785" s="7" t="s">
        <v>11924</v>
      </c>
      <c r="BI6785"/>
      <c r="BJ6785"/>
    </row>
    <row r="6786" spans="2:62" x14ac:dyDescent="0.4">
      <c r="B6786" s="1">
        <v>29026</v>
      </c>
      <c r="C6786" s="6" t="s">
        <v>25</v>
      </c>
      <c r="D6786" s="6" t="s">
        <v>25</v>
      </c>
      <c r="E6786" s="6" t="s">
        <v>3268</v>
      </c>
      <c r="F6786" s="6" t="s">
        <v>6803</v>
      </c>
      <c r="G6786" s="6" t="s">
        <v>6804</v>
      </c>
      <c r="H6786" s="6" t="s">
        <v>6806</v>
      </c>
      <c r="I6786" s="6" t="s">
        <v>6819</v>
      </c>
      <c r="J6786" s="6" t="s">
        <v>5</v>
      </c>
      <c r="K6786" s="7">
        <v>426.17</v>
      </c>
      <c r="L6786" s="7">
        <f>IFERROR(VLOOKUP(SiscoTable[[#This Row],[Código]],Hoja2!A:B,2,0)*SiscoTable[[#This Row],[Provta(Uns)]],0)</f>
        <v>681.87200000000007</v>
      </c>
      <c r="M6786" s="7">
        <v>240</v>
      </c>
      <c r="N6786" s="7">
        <v>363</v>
      </c>
      <c r="O6786" s="7">
        <f>IFERROR(VLOOKUP(SiscoTable[[#This Row],[Código]],Hoja2!A:B,2,0)*SiscoTable[[#This Row],[Stock_actual]],0)</f>
        <v>580.80000000000007</v>
      </c>
      <c r="P6786" s="6" t="s">
        <v>812</v>
      </c>
      <c r="Q6786" s="7">
        <v>469</v>
      </c>
      <c r="R6786" s="7">
        <v>619.06000000000017</v>
      </c>
      <c r="S6786" s="7" t="s">
        <v>11925</v>
      </c>
      <c r="BI6786"/>
      <c r="BJ6786"/>
    </row>
    <row r="6787" spans="2:62" x14ac:dyDescent="0.4">
      <c r="B6787" s="1">
        <v>29027</v>
      </c>
      <c r="C6787" s="6" t="s">
        <v>30</v>
      </c>
      <c r="D6787" s="6" t="s">
        <v>25</v>
      </c>
      <c r="E6787" s="6" t="s">
        <v>2999</v>
      </c>
      <c r="F6787" s="6" t="s">
        <v>3000</v>
      </c>
      <c r="G6787" s="6" t="s">
        <v>3001</v>
      </c>
      <c r="H6787" s="6" t="s">
        <v>3001</v>
      </c>
      <c r="I6787" s="6" t="s">
        <v>3042</v>
      </c>
      <c r="J6787" s="6" t="s">
        <v>5</v>
      </c>
      <c r="K6787" s="7">
        <v>0</v>
      </c>
      <c r="L6787" s="7">
        <f>IFERROR(VLOOKUP(SiscoTable[[#This Row],[Código]],Hoja2!A:B,2,0)*SiscoTable[[#This Row],[Provta(Uns)]],0)</f>
        <v>0</v>
      </c>
      <c r="M6787" s="7">
        <v>0</v>
      </c>
      <c r="N6787" s="7">
        <v>0</v>
      </c>
      <c r="O6787" s="7">
        <f>IFERROR(VLOOKUP(SiscoTable[[#This Row],[Código]],Hoja2!A:B,2,0)*SiscoTable[[#This Row],[Stock_actual]],0)</f>
        <v>0</v>
      </c>
      <c r="P6787" s="6" t="s">
        <v>7</v>
      </c>
      <c r="Q6787" s="7">
        <v>0</v>
      </c>
      <c r="R6787" s="7">
        <v>0</v>
      </c>
      <c r="S6787" s="7" t="s">
        <v>11925</v>
      </c>
      <c r="BI6787"/>
      <c r="BJ6787"/>
    </row>
    <row r="6788" spans="2:62" x14ac:dyDescent="0.4">
      <c r="B6788" s="1">
        <v>29029</v>
      </c>
      <c r="C6788" s="6" t="s">
        <v>25</v>
      </c>
      <c r="D6788" s="6" t="s">
        <v>8</v>
      </c>
      <c r="E6788" s="6" t="s">
        <v>3268</v>
      </c>
      <c r="F6788" s="6" t="s">
        <v>6059</v>
      </c>
      <c r="G6788" s="6" t="s">
        <v>6084</v>
      </c>
      <c r="H6788" s="6" t="s">
        <v>6103</v>
      </c>
      <c r="I6788" s="6" t="s">
        <v>6109</v>
      </c>
      <c r="J6788" s="6" t="s">
        <v>4430</v>
      </c>
      <c r="K6788" s="7">
        <v>3.17</v>
      </c>
      <c r="L6788" s="7">
        <f>IFERROR(VLOOKUP(SiscoTable[[#This Row],[Código]],Hoja2!A:B,2,0)*SiscoTable[[#This Row],[Provta(Uns)]],0)</f>
        <v>78.932999999999993</v>
      </c>
      <c r="M6788" s="7">
        <v>0</v>
      </c>
      <c r="N6788" s="7">
        <v>0</v>
      </c>
      <c r="O6788" s="7">
        <f>IFERROR(VLOOKUP(SiscoTable[[#This Row],[Código]],Hoja2!A:B,2,0)*SiscoTable[[#This Row],[Stock_actual]],0)</f>
        <v>0</v>
      </c>
      <c r="P6788" s="6" t="s">
        <v>7</v>
      </c>
      <c r="Q6788" s="7">
        <v>4</v>
      </c>
      <c r="R6788" s="7">
        <v>6.6</v>
      </c>
      <c r="S6788" s="7" t="s">
        <v>11925</v>
      </c>
      <c r="BI6788"/>
      <c r="BJ6788"/>
    </row>
    <row r="6789" spans="2:62" x14ac:dyDescent="0.4">
      <c r="B6789" s="1">
        <v>29031</v>
      </c>
      <c r="C6789" s="6" t="s">
        <v>8</v>
      </c>
      <c r="D6789" s="6" t="s">
        <v>8</v>
      </c>
      <c r="E6789" s="6" t="s">
        <v>3268</v>
      </c>
      <c r="F6789" s="6" t="s">
        <v>6059</v>
      </c>
      <c r="G6789" s="6" t="s">
        <v>6693</v>
      </c>
      <c r="H6789" s="6" t="s">
        <v>6699</v>
      </c>
      <c r="I6789" s="6" t="s">
        <v>6727</v>
      </c>
      <c r="J6789" s="6" t="s">
        <v>5</v>
      </c>
      <c r="K6789" s="7">
        <v>4</v>
      </c>
      <c r="L6789" s="7">
        <f>IFERROR(VLOOKUP(SiscoTable[[#This Row],[Código]],Hoja2!A:B,2,0)*SiscoTable[[#This Row],[Provta(Uns)]],0)</f>
        <v>23.6</v>
      </c>
      <c r="M6789" s="7">
        <v>0</v>
      </c>
      <c r="N6789" s="7">
        <v>0</v>
      </c>
      <c r="O6789" s="7">
        <f>IFERROR(VLOOKUP(SiscoTable[[#This Row],[Código]],Hoja2!A:B,2,0)*SiscoTable[[#This Row],[Stock_actual]],0)</f>
        <v>0</v>
      </c>
      <c r="P6789" s="6" t="s">
        <v>7</v>
      </c>
      <c r="Q6789" s="7">
        <v>4</v>
      </c>
      <c r="R6789" s="7">
        <v>7.8000000000000007</v>
      </c>
      <c r="S6789" s="7" t="s">
        <v>11925</v>
      </c>
      <c r="BI6789"/>
      <c r="BJ6789"/>
    </row>
    <row r="6790" spans="2:62" x14ac:dyDescent="0.4">
      <c r="B6790" s="1">
        <v>29032</v>
      </c>
      <c r="C6790" s="6" t="s">
        <v>8</v>
      </c>
      <c r="D6790" s="6" t="s">
        <v>8</v>
      </c>
      <c r="E6790" s="6" t="s">
        <v>3268</v>
      </c>
      <c r="F6790" s="6" t="s">
        <v>6059</v>
      </c>
      <c r="G6790" s="6" t="s">
        <v>6693</v>
      </c>
      <c r="H6790" s="6" t="s">
        <v>6699</v>
      </c>
      <c r="I6790" s="6" t="s">
        <v>6728</v>
      </c>
      <c r="J6790" s="6" t="s">
        <v>5</v>
      </c>
      <c r="K6790" s="7">
        <v>4.5</v>
      </c>
      <c r="L6790" s="7">
        <f>IFERROR(VLOOKUP(SiscoTable[[#This Row],[Código]],Hoja2!A:B,2,0)*SiscoTable[[#This Row],[Provta(Uns)]],0)</f>
        <v>31.05</v>
      </c>
      <c r="M6790" s="7">
        <v>0</v>
      </c>
      <c r="N6790" s="7">
        <v>0</v>
      </c>
      <c r="O6790" s="7">
        <f>IFERROR(VLOOKUP(SiscoTable[[#This Row],[Código]],Hoja2!A:B,2,0)*SiscoTable[[#This Row],[Stock_actual]],0)</f>
        <v>0</v>
      </c>
      <c r="P6790" s="6" t="s">
        <v>7</v>
      </c>
      <c r="Q6790" s="7">
        <v>5</v>
      </c>
      <c r="R6790" s="7">
        <v>9</v>
      </c>
      <c r="S6790" s="7" t="s">
        <v>11925</v>
      </c>
      <c r="BI6790"/>
      <c r="BJ6790"/>
    </row>
    <row r="6791" spans="2:62" x14ac:dyDescent="0.4">
      <c r="B6791" s="1">
        <v>29033</v>
      </c>
      <c r="C6791" s="6" t="s">
        <v>30</v>
      </c>
      <c r="D6791" s="6" t="s">
        <v>30</v>
      </c>
      <c r="E6791" s="6" t="s">
        <v>8482</v>
      </c>
      <c r="F6791" s="6" t="s">
        <v>10720</v>
      </c>
      <c r="G6791" s="6" t="s">
        <v>11105</v>
      </c>
      <c r="H6791" s="6" t="s">
        <v>10604</v>
      </c>
      <c r="I6791" s="6" t="s">
        <v>11200</v>
      </c>
      <c r="J6791" s="6" t="s">
        <v>5</v>
      </c>
      <c r="K6791" s="7">
        <v>26</v>
      </c>
      <c r="L6791" s="7">
        <f>IFERROR(VLOOKUP(SiscoTable[[#This Row],[Código]],Hoja2!A:B,2,0)*SiscoTable[[#This Row],[Provta(Uns)]],0)</f>
        <v>145.6</v>
      </c>
      <c r="M6791" s="7">
        <v>0</v>
      </c>
      <c r="N6791" s="7">
        <v>44</v>
      </c>
      <c r="O6791" s="7">
        <f>IFERROR(VLOOKUP(SiscoTable[[#This Row],[Código]],Hoja2!A:B,2,0)*SiscoTable[[#This Row],[Stock_actual]],0)</f>
        <v>246.39999999999998</v>
      </c>
      <c r="P6791" s="6" t="s">
        <v>788</v>
      </c>
      <c r="Q6791" s="7">
        <v>29</v>
      </c>
      <c r="R6791" s="7">
        <v>0</v>
      </c>
      <c r="S6791" s="7" t="s">
        <v>11926</v>
      </c>
      <c r="BI6791"/>
      <c r="BJ6791"/>
    </row>
    <row r="6792" spans="2:62" x14ac:dyDescent="0.4">
      <c r="B6792" s="1">
        <v>29034</v>
      </c>
      <c r="C6792" s="6" t="s">
        <v>30</v>
      </c>
      <c r="D6792" s="6" t="s">
        <v>25</v>
      </c>
      <c r="E6792" s="6" t="s">
        <v>8482</v>
      </c>
      <c r="F6792" s="6" t="s">
        <v>1736</v>
      </c>
      <c r="G6792" s="6" t="s">
        <v>10616</v>
      </c>
      <c r="H6792" s="6" t="s">
        <v>10670</v>
      </c>
      <c r="I6792" s="6" t="s">
        <v>10669</v>
      </c>
      <c r="J6792" s="6" t="s">
        <v>5</v>
      </c>
      <c r="K6792" s="7">
        <v>41.5</v>
      </c>
      <c r="L6792" s="7">
        <f>IFERROR(VLOOKUP(SiscoTable[[#This Row],[Código]],Hoja2!A:B,2,0)*SiscoTable[[#This Row],[Provta(Uns)]],0)</f>
        <v>132.80000000000001</v>
      </c>
      <c r="M6792" s="7">
        <v>0</v>
      </c>
      <c r="N6792" s="7">
        <v>80</v>
      </c>
      <c r="O6792" s="7">
        <f>IFERROR(VLOOKUP(SiscoTable[[#This Row],[Código]],Hoja2!A:B,2,0)*SiscoTable[[#This Row],[Stock_actual]],0)</f>
        <v>256</v>
      </c>
      <c r="P6792" s="6" t="s">
        <v>770</v>
      </c>
      <c r="Q6792" s="7">
        <v>46</v>
      </c>
      <c r="R6792" s="7">
        <v>0</v>
      </c>
      <c r="S6792" s="7" t="s">
        <v>11926</v>
      </c>
      <c r="BI6792"/>
      <c r="BJ6792"/>
    </row>
    <row r="6793" spans="2:62" x14ac:dyDescent="0.4">
      <c r="B6793" s="1">
        <v>29035</v>
      </c>
      <c r="C6793" s="6" t="s">
        <v>8</v>
      </c>
      <c r="D6793" s="6" t="s">
        <v>8</v>
      </c>
      <c r="E6793" s="6" t="s">
        <v>3268</v>
      </c>
      <c r="F6793" s="6" t="s">
        <v>6059</v>
      </c>
      <c r="G6793" s="6" t="s">
        <v>6489</v>
      </c>
      <c r="H6793" s="6" t="s">
        <v>6340</v>
      </c>
      <c r="I6793" s="6" t="s">
        <v>6643</v>
      </c>
      <c r="J6793" s="6" t="s">
        <v>5</v>
      </c>
      <c r="K6793" s="7">
        <v>0.5</v>
      </c>
      <c r="L6793" s="7">
        <f>IFERROR(VLOOKUP(SiscoTable[[#This Row],[Código]],Hoja2!A:B,2,0)*SiscoTable[[#This Row],[Provta(Uns)]],0)</f>
        <v>12.45</v>
      </c>
      <c r="M6793" s="7">
        <v>0</v>
      </c>
      <c r="N6793" s="7">
        <v>3</v>
      </c>
      <c r="O6793" s="7">
        <f>IFERROR(VLOOKUP(SiscoTable[[#This Row],[Código]],Hoja2!A:B,2,0)*SiscoTable[[#This Row],[Stock_actual]],0)</f>
        <v>74.699999999999989</v>
      </c>
      <c r="P6793" s="6" t="s">
        <v>1014</v>
      </c>
      <c r="Q6793" s="7">
        <v>1</v>
      </c>
      <c r="R6793" s="7">
        <v>0</v>
      </c>
      <c r="S6793" s="7" t="s">
        <v>11925</v>
      </c>
      <c r="BI6793"/>
      <c r="BJ6793"/>
    </row>
    <row r="6794" spans="2:62" x14ac:dyDescent="0.4">
      <c r="B6794" s="1">
        <v>29036</v>
      </c>
      <c r="C6794" s="6" t="s">
        <v>8</v>
      </c>
      <c r="D6794" s="6" t="s">
        <v>8</v>
      </c>
      <c r="E6794" s="6" t="s">
        <v>3268</v>
      </c>
      <c r="F6794" s="6" t="s">
        <v>6059</v>
      </c>
      <c r="G6794" s="6" t="s">
        <v>6489</v>
      </c>
      <c r="H6794" s="6" t="s">
        <v>6340</v>
      </c>
      <c r="I6794" s="6" t="s">
        <v>6644</v>
      </c>
      <c r="J6794" s="6" t="s">
        <v>5</v>
      </c>
      <c r="K6794" s="7">
        <v>0.17</v>
      </c>
      <c r="L6794" s="7">
        <f>IFERROR(VLOOKUP(SiscoTable[[#This Row],[Código]],Hoja2!A:B,2,0)*SiscoTable[[#This Row],[Provta(Uns)]],0)</f>
        <v>4.2329999999999997</v>
      </c>
      <c r="M6794" s="7">
        <v>0</v>
      </c>
      <c r="N6794" s="7">
        <v>14</v>
      </c>
      <c r="O6794" s="7">
        <f>IFERROR(VLOOKUP(SiscoTable[[#This Row],[Código]],Hoja2!A:B,2,0)*SiscoTable[[#This Row],[Stock_actual]],0)</f>
        <v>348.59999999999997</v>
      </c>
      <c r="P6794" s="6" t="s">
        <v>6645</v>
      </c>
      <c r="Q6794" s="7">
        <v>0</v>
      </c>
      <c r="R6794" s="7">
        <v>0</v>
      </c>
      <c r="S6794" s="7" t="s">
        <v>11925</v>
      </c>
      <c r="BI6794"/>
      <c r="BJ6794"/>
    </row>
    <row r="6795" spans="2:62" x14ac:dyDescent="0.4">
      <c r="B6795" s="1">
        <v>29037</v>
      </c>
      <c r="C6795" s="6" t="s">
        <v>30</v>
      </c>
      <c r="D6795" s="6" t="s">
        <v>30</v>
      </c>
      <c r="E6795" s="6" t="s">
        <v>8482</v>
      </c>
      <c r="F6795" s="6" t="s">
        <v>1736</v>
      </c>
      <c r="G6795" s="6" t="s">
        <v>10362</v>
      </c>
      <c r="H6795" s="6" t="s">
        <v>10372</v>
      </c>
      <c r="I6795" s="6" t="s">
        <v>10425</v>
      </c>
      <c r="J6795" s="6" t="s">
        <v>5</v>
      </c>
      <c r="K6795" s="7">
        <v>8.83</v>
      </c>
      <c r="L6795" s="7">
        <f>IFERROR(VLOOKUP(SiscoTable[[#This Row],[Código]],Hoja2!A:B,2,0)*SiscoTable[[#This Row],[Provta(Uns)]],0)</f>
        <v>88.3</v>
      </c>
      <c r="M6795" s="7">
        <v>0</v>
      </c>
      <c r="N6795" s="7">
        <v>46</v>
      </c>
      <c r="O6795" s="7">
        <f>IFERROR(VLOOKUP(SiscoTable[[#This Row],[Código]],Hoja2!A:B,2,0)*SiscoTable[[#This Row],[Stock_actual]],0)</f>
        <v>460</v>
      </c>
      <c r="P6795" s="6" t="s">
        <v>5877</v>
      </c>
      <c r="Q6795" s="7">
        <v>10</v>
      </c>
      <c r="R6795" s="7">
        <v>0</v>
      </c>
      <c r="S6795" s="7" t="s">
        <v>11926</v>
      </c>
      <c r="BI6795"/>
      <c r="BJ6795"/>
    </row>
    <row r="6796" spans="2:62" x14ac:dyDescent="0.4">
      <c r="B6796" s="1">
        <v>29038</v>
      </c>
      <c r="C6796" s="6" t="s">
        <v>30</v>
      </c>
      <c r="D6796" s="6" t="s">
        <v>8</v>
      </c>
      <c r="E6796" s="6" t="s">
        <v>8482</v>
      </c>
      <c r="F6796" s="6" t="s">
        <v>1736</v>
      </c>
      <c r="G6796" s="6" t="s">
        <v>10362</v>
      </c>
      <c r="H6796" s="6" t="s">
        <v>10372</v>
      </c>
      <c r="I6796" s="6" t="s">
        <v>10426</v>
      </c>
      <c r="J6796" s="6" t="s">
        <v>5</v>
      </c>
      <c r="K6796" s="7">
        <v>5.83</v>
      </c>
      <c r="L6796" s="7">
        <f>IFERROR(VLOOKUP(SiscoTable[[#This Row],[Código]],Hoja2!A:B,2,0)*SiscoTable[[#This Row],[Provta(Uns)]],0)</f>
        <v>58.3</v>
      </c>
      <c r="M6796" s="7">
        <v>0</v>
      </c>
      <c r="N6796" s="7">
        <v>0</v>
      </c>
      <c r="O6796" s="7">
        <f>IFERROR(VLOOKUP(SiscoTable[[#This Row],[Código]],Hoja2!A:B,2,0)*SiscoTable[[#This Row],[Stock_actual]],0)</f>
        <v>0</v>
      </c>
      <c r="P6796" s="6" t="s">
        <v>7</v>
      </c>
      <c r="Q6796" s="7">
        <v>6</v>
      </c>
      <c r="R6796" s="7">
        <v>11.4</v>
      </c>
      <c r="S6796" s="7" t="s">
        <v>11926</v>
      </c>
      <c r="BI6796"/>
      <c r="BJ6796"/>
    </row>
    <row r="6797" spans="2:62" x14ac:dyDescent="0.4">
      <c r="B6797" s="1">
        <v>29040</v>
      </c>
      <c r="C6797" s="6" t="s">
        <v>8</v>
      </c>
      <c r="D6797" s="6" t="s">
        <v>8</v>
      </c>
      <c r="E6797" s="6" t="s">
        <v>8482</v>
      </c>
      <c r="F6797" s="6" t="s">
        <v>9030</v>
      </c>
      <c r="G6797" s="6" t="s">
        <v>9299</v>
      </c>
      <c r="H6797" s="6" t="s">
        <v>9322</v>
      </c>
      <c r="I6797" s="6" t="s">
        <v>9521</v>
      </c>
      <c r="J6797" s="6" t="s">
        <v>5</v>
      </c>
      <c r="K6797" s="7">
        <v>1.67</v>
      </c>
      <c r="L6797" s="7">
        <f>IFERROR(VLOOKUP(SiscoTable[[#This Row],[Código]],Hoja2!A:B,2,0)*SiscoTable[[#This Row],[Provta(Uns)]],0)</f>
        <v>35.905000000000001</v>
      </c>
      <c r="M6797" s="7">
        <v>0</v>
      </c>
      <c r="N6797" s="7">
        <v>19</v>
      </c>
      <c r="O6797" s="7">
        <f>IFERROR(VLOOKUP(SiscoTable[[#This Row],[Código]],Hoja2!A:B,2,0)*SiscoTable[[#This Row],[Stock_actual]],0)</f>
        <v>408.5</v>
      </c>
      <c r="P6797" s="6" t="s">
        <v>6334</v>
      </c>
      <c r="Q6797" s="7">
        <v>2</v>
      </c>
      <c r="R6797" s="7">
        <v>0</v>
      </c>
      <c r="S6797" s="7" t="s">
        <v>11926</v>
      </c>
      <c r="BI6797"/>
      <c r="BJ6797"/>
    </row>
    <row r="6798" spans="2:62" x14ac:dyDescent="0.4">
      <c r="B6798" s="1">
        <v>29041</v>
      </c>
      <c r="C6798" s="6" t="s">
        <v>30</v>
      </c>
      <c r="D6798" s="6" t="s">
        <v>8</v>
      </c>
      <c r="E6798" s="6" t="s">
        <v>8482</v>
      </c>
      <c r="F6798" s="6" t="s">
        <v>9030</v>
      </c>
      <c r="G6798" s="6" t="s">
        <v>9299</v>
      </c>
      <c r="H6798" s="6" t="s">
        <v>9322</v>
      </c>
      <c r="I6798" s="6" t="s">
        <v>9420</v>
      </c>
      <c r="J6798" s="6" t="s">
        <v>5</v>
      </c>
      <c r="K6798" s="7">
        <v>1.5</v>
      </c>
      <c r="L6798" s="7">
        <f>IFERROR(VLOOKUP(SiscoTable[[#This Row],[Código]],Hoja2!A:B,2,0)*SiscoTable[[#This Row],[Provta(Uns)]],0)</f>
        <v>55.199999999999996</v>
      </c>
      <c r="M6798" s="7">
        <v>0</v>
      </c>
      <c r="N6798" s="7">
        <v>3</v>
      </c>
      <c r="O6798" s="7">
        <f>IFERROR(VLOOKUP(SiscoTable[[#This Row],[Código]],Hoja2!A:B,2,0)*SiscoTable[[#This Row],[Stock_actual]],0)</f>
        <v>110.39999999999999</v>
      </c>
      <c r="P6798" s="6" t="s">
        <v>242</v>
      </c>
      <c r="Q6798" s="7">
        <v>2</v>
      </c>
      <c r="R6798" s="7">
        <v>0</v>
      </c>
      <c r="S6798" s="7" t="s">
        <v>11926</v>
      </c>
      <c r="BI6798"/>
      <c r="BJ6798"/>
    </row>
    <row r="6799" spans="2:62" x14ac:dyDescent="0.4">
      <c r="B6799" s="1">
        <v>29042</v>
      </c>
      <c r="C6799" s="6" t="s">
        <v>8</v>
      </c>
      <c r="D6799" s="6" t="s">
        <v>8</v>
      </c>
      <c r="E6799" s="6" t="s">
        <v>8482</v>
      </c>
      <c r="F6799" s="6" t="s">
        <v>9030</v>
      </c>
      <c r="G6799" s="6" t="s">
        <v>9299</v>
      </c>
      <c r="H6799" s="6" t="s">
        <v>9322</v>
      </c>
      <c r="I6799" s="6" t="s">
        <v>9522</v>
      </c>
      <c r="J6799" s="6" t="s">
        <v>5</v>
      </c>
      <c r="K6799" s="7">
        <v>0.33</v>
      </c>
      <c r="L6799" s="7">
        <f>IFERROR(VLOOKUP(SiscoTable[[#This Row],[Código]],Hoja2!A:B,2,0)*SiscoTable[[#This Row],[Provta(Uns)]],0)</f>
        <v>6.4350000000000005</v>
      </c>
      <c r="M6799" s="7">
        <v>0</v>
      </c>
      <c r="N6799" s="7">
        <v>8</v>
      </c>
      <c r="O6799" s="7">
        <f>IFERROR(VLOOKUP(SiscoTable[[#This Row],[Código]],Hoja2!A:B,2,0)*SiscoTable[[#This Row],[Stock_actual]],0)</f>
        <v>156</v>
      </c>
      <c r="P6799" s="6" t="s">
        <v>5216</v>
      </c>
      <c r="Q6799" s="7">
        <v>0</v>
      </c>
      <c r="R6799" s="7">
        <v>0</v>
      </c>
      <c r="S6799" s="7" t="s">
        <v>11926</v>
      </c>
      <c r="BI6799"/>
      <c r="BJ6799"/>
    </row>
    <row r="6800" spans="2:62" x14ac:dyDescent="0.4">
      <c r="B6800" s="1">
        <v>29043</v>
      </c>
      <c r="C6800" s="6" t="s">
        <v>8</v>
      </c>
      <c r="D6800" s="6" t="s">
        <v>8</v>
      </c>
      <c r="E6800" s="6" t="s">
        <v>8482</v>
      </c>
      <c r="F6800" s="6" t="s">
        <v>9030</v>
      </c>
      <c r="G6800" s="6" t="s">
        <v>9299</v>
      </c>
      <c r="H6800" s="6" t="s">
        <v>9322</v>
      </c>
      <c r="I6800" s="6" t="s">
        <v>9523</v>
      </c>
      <c r="J6800" s="6" t="s">
        <v>5</v>
      </c>
      <c r="K6800" s="7">
        <v>1</v>
      </c>
      <c r="L6800" s="7">
        <f>IFERROR(VLOOKUP(SiscoTable[[#This Row],[Código]],Hoja2!A:B,2,0)*SiscoTable[[#This Row],[Provta(Uns)]],0)</f>
        <v>19.5</v>
      </c>
      <c r="M6800" s="7">
        <v>0</v>
      </c>
      <c r="N6800" s="7">
        <v>0</v>
      </c>
      <c r="O6800" s="7">
        <f>IFERROR(VLOOKUP(SiscoTable[[#This Row],[Código]],Hoja2!A:B,2,0)*SiscoTable[[#This Row],[Stock_actual]],0)</f>
        <v>0</v>
      </c>
      <c r="P6800" s="6" t="s">
        <v>7</v>
      </c>
      <c r="Q6800" s="7">
        <v>1</v>
      </c>
      <c r="R6800" s="7">
        <v>1.7999999999999998</v>
      </c>
      <c r="S6800" s="7" t="s">
        <v>11926</v>
      </c>
      <c r="BI6800"/>
      <c r="BJ6800"/>
    </row>
    <row r="6801" spans="2:62" x14ac:dyDescent="0.4">
      <c r="B6801" s="1">
        <v>29044</v>
      </c>
      <c r="C6801" s="6" t="s">
        <v>8</v>
      </c>
      <c r="D6801" s="6" t="s">
        <v>8</v>
      </c>
      <c r="E6801" s="6" t="s">
        <v>8482</v>
      </c>
      <c r="F6801" s="6" t="s">
        <v>9030</v>
      </c>
      <c r="G6801" s="6" t="s">
        <v>9299</v>
      </c>
      <c r="H6801" s="6" t="s">
        <v>9322</v>
      </c>
      <c r="I6801" s="6" t="s">
        <v>9524</v>
      </c>
      <c r="J6801" s="6" t="s">
        <v>5</v>
      </c>
      <c r="K6801" s="7">
        <v>0.83</v>
      </c>
      <c r="L6801" s="7">
        <f>IFERROR(VLOOKUP(SiscoTable[[#This Row],[Código]],Hoja2!A:B,2,0)*SiscoTable[[#This Row],[Provta(Uns)]],0)</f>
        <v>12.117999999999999</v>
      </c>
      <c r="M6801" s="7">
        <v>0</v>
      </c>
      <c r="N6801" s="7">
        <v>0</v>
      </c>
      <c r="O6801" s="7">
        <f>IFERROR(VLOOKUP(SiscoTable[[#This Row],[Código]],Hoja2!A:B,2,0)*SiscoTable[[#This Row],[Stock_actual]],0)</f>
        <v>0</v>
      </c>
      <c r="P6801" s="6" t="s">
        <v>7</v>
      </c>
      <c r="Q6801" s="7">
        <v>1</v>
      </c>
      <c r="R6801" s="7">
        <v>1.7999999999999998</v>
      </c>
      <c r="S6801" s="7" t="s">
        <v>11926</v>
      </c>
      <c r="BI6801"/>
      <c r="BJ6801"/>
    </row>
    <row r="6802" spans="2:62" x14ac:dyDescent="0.4">
      <c r="B6802" s="1">
        <v>29045</v>
      </c>
      <c r="C6802" s="6" t="s">
        <v>8</v>
      </c>
      <c r="D6802" s="6" t="s">
        <v>8</v>
      </c>
      <c r="E6802" s="6" t="s">
        <v>8482</v>
      </c>
      <c r="F6802" s="6" t="s">
        <v>9030</v>
      </c>
      <c r="G6802" s="6" t="s">
        <v>9299</v>
      </c>
      <c r="H6802" s="6" t="s">
        <v>9322</v>
      </c>
      <c r="I6802" s="6" t="s">
        <v>9525</v>
      </c>
      <c r="J6802" s="6" t="s">
        <v>5</v>
      </c>
      <c r="K6802" s="7">
        <v>1.5</v>
      </c>
      <c r="L6802" s="7">
        <f>IFERROR(VLOOKUP(SiscoTable[[#This Row],[Código]],Hoja2!A:B,2,0)*SiscoTable[[#This Row],[Provta(Uns)]],0)</f>
        <v>22.799999999999997</v>
      </c>
      <c r="M6802" s="7">
        <v>0</v>
      </c>
      <c r="N6802" s="7">
        <v>2</v>
      </c>
      <c r="O6802" s="7">
        <f>IFERROR(VLOOKUP(SiscoTable[[#This Row],[Código]],Hoja2!A:B,2,0)*SiscoTable[[#This Row],[Stock_actual]],0)</f>
        <v>30.4</v>
      </c>
      <c r="P6802" s="6" t="s">
        <v>300</v>
      </c>
      <c r="Q6802" s="7">
        <v>2</v>
      </c>
      <c r="R6802" s="7">
        <v>3</v>
      </c>
      <c r="S6802" s="7" t="s">
        <v>11926</v>
      </c>
      <c r="BI6802"/>
      <c r="BJ6802"/>
    </row>
    <row r="6803" spans="2:62" x14ac:dyDescent="0.4">
      <c r="B6803" s="1">
        <v>29048</v>
      </c>
      <c r="C6803" s="6" t="s">
        <v>8</v>
      </c>
      <c r="D6803" s="6" t="s">
        <v>8</v>
      </c>
      <c r="E6803" s="6" t="s">
        <v>8482</v>
      </c>
      <c r="F6803" s="6" t="s">
        <v>9030</v>
      </c>
      <c r="G6803" s="6" t="s">
        <v>9299</v>
      </c>
      <c r="H6803" s="6" t="s">
        <v>9322</v>
      </c>
      <c r="I6803" s="6" t="s">
        <v>9526</v>
      </c>
      <c r="J6803" s="6" t="s">
        <v>5</v>
      </c>
      <c r="K6803" s="7">
        <v>0</v>
      </c>
      <c r="L6803" s="7">
        <f>IFERROR(VLOOKUP(SiscoTable[[#This Row],[Código]],Hoja2!A:B,2,0)*SiscoTable[[#This Row],[Provta(Uns)]],0)</f>
        <v>0</v>
      </c>
      <c r="M6803" s="7">
        <v>0</v>
      </c>
      <c r="N6803" s="7">
        <v>0</v>
      </c>
      <c r="O6803" s="7">
        <f>IFERROR(VLOOKUP(SiscoTable[[#This Row],[Código]],Hoja2!A:B,2,0)*SiscoTable[[#This Row],[Stock_actual]],0)</f>
        <v>0</v>
      </c>
      <c r="P6803" s="6" t="s">
        <v>7</v>
      </c>
      <c r="Q6803" s="7">
        <v>0</v>
      </c>
      <c r="R6803" s="7">
        <v>0</v>
      </c>
      <c r="S6803" s="7" t="s">
        <v>11926</v>
      </c>
      <c r="BI6803"/>
      <c r="BJ6803"/>
    </row>
    <row r="6804" spans="2:62" x14ac:dyDescent="0.4">
      <c r="B6804" s="1">
        <v>29049</v>
      </c>
      <c r="C6804" s="6" t="s">
        <v>8</v>
      </c>
      <c r="D6804" s="6" t="s">
        <v>8</v>
      </c>
      <c r="E6804" s="6" t="s">
        <v>8482</v>
      </c>
      <c r="F6804" s="6" t="s">
        <v>9030</v>
      </c>
      <c r="G6804" s="6" t="s">
        <v>9299</v>
      </c>
      <c r="H6804" s="6" t="s">
        <v>9322</v>
      </c>
      <c r="I6804" s="6" t="s">
        <v>9527</v>
      </c>
      <c r="J6804" s="6" t="s">
        <v>5</v>
      </c>
      <c r="K6804" s="7">
        <v>0</v>
      </c>
      <c r="L6804" s="7">
        <f>IFERROR(VLOOKUP(SiscoTable[[#This Row],[Código]],Hoja2!A:B,2,0)*SiscoTable[[#This Row],[Provta(Uns)]],0)</f>
        <v>0</v>
      </c>
      <c r="M6804" s="7">
        <v>0</v>
      </c>
      <c r="N6804" s="7">
        <v>0</v>
      </c>
      <c r="O6804" s="7">
        <f>IFERROR(VLOOKUP(SiscoTable[[#This Row],[Código]],Hoja2!A:B,2,0)*SiscoTable[[#This Row],[Stock_actual]],0)</f>
        <v>0</v>
      </c>
      <c r="P6804" s="6" t="s">
        <v>7</v>
      </c>
      <c r="Q6804" s="7">
        <v>0</v>
      </c>
      <c r="R6804" s="7">
        <v>0</v>
      </c>
      <c r="S6804" s="7" t="s">
        <v>11926</v>
      </c>
      <c r="BI6804"/>
      <c r="BJ6804"/>
    </row>
    <row r="6805" spans="2:62" x14ac:dyDescent="0.4">
      <c r="B6805" s="1">
        <v>29050</v>
      </c>
      <c r="C6805" s="6" t="s">
        <v>25</v>
      </c>
      <c r="D6805" s="6" t="s">
        <v>30</v>
      </c>
      <c r="E6805" s="6" t="s">
        <v>8482</v>
      </c>
      <c r="F6805" s="6" t="s">
        <v>9030</v>
      </c>
      <c r="G6805" s="6" t="s">
        <v>9299</v>
      </c>
      <c r="H6805" s="6" t="s">
        <v>9322</v>
      </c>
      <c r="I6805" s="6" t="s">
        <v>9321</v>
      </c>
      <c r="J6805" s="6" t="s">
        <v>5</v>
      </c>
      <c r="K6805" s="7">
        <v>6.33</v>
      </c>
      <c r="L6805" s="7">
        <f>IFERROR(VLOOKUP(SiscoTable[[#This Row],[Código]],Hoja2!A:B,2,0)*SiscoTable[[#This Row],[Provta(Uns)]],0)</f>
        <v>148.755</v>
      </c>
      <c r="M6805" s="7">
        <v>0</v>
      </c>
      <c r="N6805" s="7">
        <v>7</v>
      </c>
      <c r="O6805" s="7">
        <f>IFERROR(VLOOKUP(SiscoTable[[#This Row],[Código]],Hoja2!A:B,2,0)*SiscoTable[[#This Row],[Stock_actual]],0)</f>
        <v>164.5</v>
      </c>
      <c r="P6805" s="6" t="s">
        <v>565</v>
      </c>
      <c r="Q6805" s="7">
        <v>7</v>
      </c>
      <c r="R6805" s="7">
        <v>12.529999999999998</v>
      </c>
      <c r="S6805" s="7" t="s">
        <v>11926</v>
      </c>
      <c r="BI6805"/>
      <c r="BJ6805"/>
    </row>
    <row r="6806" spans="2:62" x14ac:dyDescent="0.4">
      <c r="B6806" s="1">
        <v>29051</v>
      </c>
      <c r="C6806" s="6" t="s">
        <v>30</v>
      </c>
      <c r="D6806" s="6" t="s">
        <v>8</v>
      </c>
      <c r="E6806" s="6" t="s">
        <v>8482</v>
      </c>
      <c r="F6806" s="6" t="s">
        <v>9030</v>
      </c>
      <c r="G6806" s="6" t="s">
        <v>9299</v>
      </c>
      <c r="H6806" s="6" t="s">
        <v>9322</v>
      </c>
      <c r="I6806" s="6" t="s">
        <v>9421</v>
      </c>
      <c r="J6806" s="6" t="s">
        <v>5</v>
      </c>
      <c r="K6806" s="7">
        <v>2</v>
      </c>
      <c r="L6806" s="7">
        <f>IFERROR(VLOOKUP(SiscoTable[[#This Row],[Código]],Hoja2!A:B,2,0)*SiscoTable[[#This Row],[Provta(Uns)]],0)</f>
        <v>39.799999999999997</v>
      </c>
      <c r="M6806" s="7">
        <v>0</v>
      </c>
      <c r="N6806" s="7">
        <v>21</v>
      </c>
      <c r="O6806" s="7">
        <f>IFERROR(VLOOKUP(SiscoTable[[#This Row],[Código]],Hoja2!A:B,2,0)*SiscoTable[[#This Row],[Stock_actual]],0)</f>
        <v>417.9</v>
      </c>
      <c r="P6806" s="6" t="s">
        <v>5816</v>
      </c>
      <c r="Q6806" s="7">
        <v>2</v>
      </c>
      <c r="R6806" s="7">
        <v>0</v>
      </c>
      <c r="S6806" s="7" t="s">
        <v>11926</v>
      </c>
      <c r="BI6806"/>
      <c r="BJ6806"/>
    </row>
    <row r="6807" spans="2:62" x14ac:dyDescent="0.4">
      <c r="B6807" s="1">
        <v>29052</v>
      </c>
      <c r="C6807" s="6" t="s">
        <v>30</v>
      </c>
      <c r="D6807" s="6" t="s">
        <v>8</v>
      </c>
      <c r="E6807" s="6" t="s">
        <v>8482</v>
      </c>
      <c r="F6807" s="6" t="s">
        <v>9030</v>
      </c>
      <c r="G6807" s="6" t="s">
        <v>9299</v>
      </c>
      <c r="H6807" s="6" t="s">
        <v>9318</v>
      </c>
      <c r="I6807" s="6" t="s">
        <v>9422</v>
      </c>
      <c r="J6807" s="6" t="s">
        <v>5</v>
      </c>
      <c r="K6807" s="7">
        <v>4.83</v>
      </c>
      <c r="L6807" s="7">
        <f>IFERROR(VLOOKUP(SiscoTable[[#This Row],[Código]],Hoja2!A:B,2,0)*SiscoTable[[#This Row],[Provta(Uns)]],0)</f>
        <v>89.838000000000008</v>
      </c>
      <c r="M6807" s="7">
        <v>0</v>
      </c>
      <c r="N6807" s="7">
        <v>7</v>
      </c>
      <c r="O6807" s="7">
        <f>IFERROR(VLOOKUP(SiscoTable[[#This Row],[Código]],Hoja2!A:B,2,0)*SiscoTable[[#This Row],[Stock_actual]],0)</f>
        <v>130.20000000000002</v>
      </c>
      <c r="P6807" s="6" t="s">
        <v>558</v>
      </c>
      <c r="Q6807" s="7">
        <v>5</v>
      </c>
      <c r="R6807" s="7">
        <v>0</v>
      </c>
      <c r="S6807" s="7" t="s">
        <v>11926</v>
      </c>
      <c r="BI6807"/>
      <c r="BJ6807"/>
    </row>
    <row r="6808" spans="2:62" x14ac:dyDescent="0.4">
      <c r="B6808" s="1">
        <v>29053</v>
      </c>
      <c r="C6808" s="6" t="s">
        <v>25</v>
      </c>
      <c r="D6808" s="6" t="s">
        <v>25</v>
      </c>
      <c r="E6808" s="6" t="s">
        <v>3268</v>
      </c>
      <c r="F6808" s="6" t="s">
        <v>3269</v>
      </c>
      <c r="G6808" s="6" t="s">
        <v>5267</v>
      </c>
      <c r="H6808" s="6" t="s">
        <v>4276</v>
      </c>
      <c r="I6808" s="6" t="s">
        <v>5294</v>
      </c>
      <c r="J6808" s="6" t="s">
        <v>5</v>
      </c>
      <c r="K6808" s="7">
        <v>110.67</v>
      </c>
      <c r="L6808" s="7">
        <f>IFERROR(VLOOKUP(SiscoTable[[#This Row],[Código]],Hoja2!A:B,2,0)*SiscoTable[[#This Row],[Provta(Uns)]],0)</f>
        <v>199.20600000000002</v>
      </c>
      <c r="M6808" s="7">
        <v>0</v>
      </c>
      <c r="N6808" s="7">
        <v>114</v>
      </c>
      <c r="O6808" s="7">
        <f>IFERROR(VLOOKUP(SiscoTable[[#This Row],[Código]],Hoja2!A:B,2,0)*SiscoTable[[#This Row],[Stock_actual]],0)</f>
        <v>205.20000000000002</v>
      </c>
      <c r="P6808" s="6" t="s">
        <v>702</v>
      </c>
      <c r="Q6808" s="7">
        <v>122</v>
      </c>
      <c r="R6808" s="7">
        <v>221.79000000000002</v>
      </c>
      <c r="S6808" s="7" t="s">
        <v>11928</v>
      </c>
      <c r="BI6808"/>
      <c r="BJ6808"/>
    </row>
    <row r="6809" spans="2:62" x14ac:dyDescent="0.4">
      <c r="B6809" s="1">
        <v>29054</v>
      </c>
      <c r="C6809" s="6" t="s">
        <v>8</v>
      </c>
      <c r="D6809" s="6" t="s">
        <v>30</v>
      </c>
      <c r="E6809" s="6" t="s">
        <v>3268</v>
      </c>
      <c r="F6809" s="6" t="s">
        <v>3269</v>
      </c>
      <c r="G6809" s="6" t="s">
        <v>4702</v>
      </c>
      <c r="H6809" s="6" t="s">
        <v>3831</v>
      </c>
      <c r="I6809" s="6" t="s">
        <v>4752</v>
      </c>
      <c r="J6809" s="6" t="s">
        <v>5</v>
      </c>
      <c r="K6809" s="7">
        <v>10</v>
      </c>
      <c r="L6809" s="7">
        <f>IFERROR(VLOOKUP(SiscoTable[[#This Row],[Código]],Hoja2!A:B,2,0)*SiscoTable[[#This Row],[Provta(Uns)]],0)</f>
        <v>19</v>
      </c>
      <c r="M6809" s="7">
        <v>120</v>
      </c>
      <c r="N6809" s="7">
        <v>0</v>
      </c>
      <c r="O6809" s="7">
        <f>IFERROR(VLOOKUP(SiscoTable[[#This Row],[Código]],Hoja2!A:B,2,0)*SiscoTable[[#This Row],[Stock_actual]],0)</f>
        <v>0</v>
      </c>
      <c r="P6809" s="6" t="s">
        <v>7</v>
      </c>
      <c r="Q6809" s="7">
        <v>11</v>
      </c>
      <c r="R6809" s="7">
        <v>0</v>
      </c>
      <c r="S6809" s="7" t="s">
        <v>11928</v>
      </c>
      <c r="BI6809"/>
      <c r="BJ6809"/>
    </row>
    <row r="6810" spans="2:62" x14ac:dyDescent="0.4">
      <c r="B6810" s="1">
        <v>29055</v>
      </c>
      <c r="C6810" s="6" t="s">
        <v>30</v>
      </c>
      <c r="D6810" s="6" t="s">
        <v>30</v>
      </c>
      <c r="E6810" s="6" t="s">
        <v>8482</v>
      </c>
      <c r="F6810" s="6" t="s">
        <v>9030</v>
      </c>
      <c r="G6810" s="6" t="s">
        <v>9299</v>
      </c>
      <c r="H6810" s="6" t="s">
        <v>9303</v>
      </c>
      <c r="I6810" s="6" t="s">
        <v>9423</v>
      </c>
      <c r="J6810" s="6" t="s">
        <v>5</v>
      </c>
      <c r="K6810" s="7">
        <v>5.17</v>
      </c>
      <c r="L6810" s="7">
        <f>IFERROR(VLOOKUP(SiscoTable[[#This Row],[Código]],Hoja2!A:B,2,0)*SiscoTable[[#This Row],[Provta(Uns)]],0)</f>
        <v>53.768000000000001</v>
      </c>
      <c r="M6810" s="7">
        <v>0</v>
      </c>
      <c r="N6810" s="7">
        <v>7</v>
      </c>
      <c r="O6810" s="7">
        <f>IFERROR(VLOOKUP(SiscoTable[[#This Row],[Código]],Hoja2!A:B,2,0)*SiscoTable[[#This Row],[Stock_actual]],0)</f>
        <v>72.8</v>
      </c>
      <c r="P6810" s="6" t="s">
        <v>575</v>
      </c>
      <c r="Q6810" s="7">
        <v>6</v>
      </c>
      <c r="R6810" s="7">
        <v>0</v>
      </c>
      <c r="S6810" s="7" t="s">
        <v>11926</v>
      </c>
      <c r="BI6810"/>
      <c r="BJ6810"/>
    </row>
    <row r="6811" spans="2:62" x14ac:dyDescent="0.4">
      <c r="B6811" s="1">
        <v>29056</v>
      </c>
      <c r="C6811" s="6" t="s">
        <v>8</v>
      </c>
      <c r="D6811" s="6" t="s">
        <v>8</v>
      </c>
      <c r="E6811" s="6" t="s">
        <v>8482</v>
      </c>
      <c r="F6811" s="6" t="s">
        <v>9030</v>
      </c>
      <c r="G6811" s="6" t="s">
        <v>9299</v>
      </c>
      <c r="H6811" s="6" t="s">
        <v>9303</v>
      </c>
      <c r="I6811" s="6" t="s">
        <v>9528</v>
      </c>
      <c r="J6811" s="6" t="s">
        <v>5</v>
      </c>
      <c r="K6811" s="7">
        <v>0</v>
      </c>
      <c r="L6811" s="7">
        <f>IFERROR(VLOOKUP(SiscoTable[[#This Row],[Código]],Hoja2!A:B,2,0)*SiscoTable[[#This Row],[Provta(Uns)]],0)</f>
        <v>0</v>
      </c>
      <c r="M6811" s="7">
        <v>0</v>
      </c>
      <c r="N6811" s="7">
        <v>0</v>
      </c>
      <c r="O6811" s="7">
        <f>IFERROR(VLOOKUP(SiscoTable[[#This Row],[Código]],Hoja2!A:B,2,0)*SiscoTable[[#This Row],[Stock_actual]],0)</f>
        <v>0</v>
      </c>
      <c r="P6811" s="6" t="s">
        <v>7</v>
      </c>
      <c r="Q6811" s="7">
        <v>0</v>
      </c>
      <c r="R6811" s="7">
        <v>0</v>
      </c>
      <c r="S6811" s="7" t="s">
        <v>11926</v>
      </c>
      <c r="BI6811"/>
      <c r="BJ6811"/>
    </row>
    <row r="6812" spans="2:62" x14ac:dyDescent="0.4">
      <c r="B6812" s="1">
        <v>29057</v>
      </c>
      <c r="C6812" s="6" t="s">
        <v>8</v>
      </c>
      <c r="D6812" s="6" t="s">
        <v>8</v>
      </c>
      <c r="E6812" s="6" t="s">
        <v>8482</v>
      </c>
      <c r="F6812" s="6" t="s">
        <v>9030</v>
      </c>
      <c r="G6812" s="6" t="s">
        <v>9299</v>
      </c>
      <c r="H6812" s="6" t="s">
        <v>9301</v>
      </c>
      <c r="I6812" s="6" t="s">
        <v>9529</v>
      </c>
      <c r="J6812" s="6" t="s">
        <v>5</v>
      </c>
      <c r="K6812" s="7">
        <v>0</v>
      </c>
      <c r="L6812" s="7">
        <f>IFERROR(VLOOKUP(SiscoTable[[#This Row],[Código]],Hoja2!A:B,2,0)*SiscoTable[[#This Row],[Provta(Uns)]],0)</f>
        <v>0</v>
      </c>
      <c r="M6812" s="7">
        <v>16</v>
      </c>
      <c r="N6812" s="7">
        <v>0</v>
      </c>
      <c r="O6812" s="7">
        <f>IFERROR(VLOOKUP(SiscoTable[[#This Row],[Código]],Hoja2!A:B,2,0)*SiscoTable[[#This Row],[Stock_actual]],0)</f>
        <v>0</v>
      </c>
      <c r="P6812" s="6" t="s">
        <v>7</v>
      </c>
      <c r="Q6812" s="7">
        <v>0</v>
      </c>
      <c r="R6812" s="7">
        <v>0</v>
      </c>
      <c r="S6812" s="7" t="s">
        <v>11926</v>
      </c>
      <c r="BI6812"/>
      <c r="BJ6812"/>
    </row>
    <row r="6813" spans="2:62" x14ac:dyDescent="0.4">
      <c r="B6813" s="1">
        <v>29058</v>
      </c>
      <c r="C6813" s="6" t="s">
        <v>8</v>
      </c>
      <c r="D6813" s="6" t="s">
        <v>8</v>
      </c>
      <c r="E6813" s="6" t="s">
        <v>8482</v>
      </c>
      <c r="F6813" s="6" t="s">
        <v>9030</v>
      </c>
      <c r="G6813" s="6" t="s">
        <v>9299</v>
      </c>
      <c r="H6813" s="6" t="s">
        <v>9301</v>
      </c>
      <c r="I6813" s="6" t="s">
        <v>9530</v>
      </c>
      <c r="J6813" s="6" t="s">
        <v>5</v>
      </c>
      <c r="K6813" s="7">
        <v>0</v>
      </c>
      <c r="L6813" s="7">
        <f>IFERROR(VLOOKUP(SiscoTable[[#This Row],[Código]],Hoja2!A:B,2,0)*SiscoTable[[#This Row],[Provta(Uns)]],0)</f>
        <v>0</v>
      </c>
      <c r="M6813" s="7">
        <v>16</v>
      </c>
      <c r="N6813" s="7">
        <v>0</v>
      </c>
      <c r="O6813" s="7">
        <f>IFERROR(VLOOKUP(SiscoTable[[#This Row],[Código]],Hoja2!A:B,2,0)*SiscoTable[[#This Row],[Stock_actual]],0)</f>
        <v>0</v>
      </c>
      <c r="P6813" s="6" t="s">
        <v>7</v>
      </c>
      <c r="Q6813" s="7">
        <v>0</v>
      </c>
      <c r="R6813" s="7">
        <v>0</v>
      </c>
      <c r="S6813" s="7" t="s">
        <v>11926</v>
      </c>
      <c r="BI6813"/>
      <c r="BJ6813"/>
    </row>
    <row r="6814" spans="2:62" x14ac:dyDescent="0.4">
      <c r="B6814" s="1">
        <v>29059</v>
      </c>
      <c r="C6814" s="6" t="s">
        <v>8</v>
      </c>
      <c r="D6814" s="6" t="s">
        <v>8</v>
      </c>
      <c r="E6814" s="6" t="s">
        <v>8482</v>
      </c>
      <c r="F6814" s="6" t="s">
        <v>9030</v>
      </c>
      <c r="G6814" s="6" t="s">
        <v>9299</v>
      </c>
      <c r="H6814" s="6" t="s">
        <v>9301</v>
      </c>
      <c r="I6814" s="6" t="s">
        <v>9531</v>
      </c>
      <c r="J6814" s="6" t="s">
        <v>5</v>
      </c>
      <c r="K6814" s="7">
        <v>0</v>
      </c>
      <c r="L6814" s="7">
        <f>IFERROR(VLOOKUP(SiscoTable[[#This Row],[Código]],Hoja2!A:B,2,0)*SiscoTable[[#This Row],[Provta(Uns)]],0)</f>
        <v>0</v>
      </c>
      <c r="M6814" s="7">
        <v>16</v>
      </c>
      <c r="N6814" s="7">
        <v>0</v>
      </c>
      <c r="O6814" s="7">
        <f>IFERROR(VLOOKUP(SiscoTable[[#This Row],[Código]],Hoja2!A:B,2,0)*SiscoTable[[#This Row],[Stock_actual]],0)</f>
        <v>0</v>
      </c>
      <c r="P6814" s="6" t="s">
        <v>7</v>
      </c>
      <c r="Q6814" s="7">
        <v>0</v>
      </c>
      <c r="R6814" s="7">
        <v>0</v>
      </c>
      <c r="S6814" s="7" t="s">
        <v>11926</v>
      </c>
      <c r="BI6814"/>
      <c r="BJ6814"/>
    </row>
    <row r="6815" spans="2:62" x14ac:dyDescent="0.4">
      <c r="B6815" s="1">
        <v>29060</v>
      </c>
      <c r="C6815" s="6" t="s">
        <v>30</v>
      </c>
      <c r="D6815" s="6" t="s">
        <v>8</v>
      </c>
      <c r="E6815" s="6" t="s">
        <v>8482</v>
      </c>
      <c r="F6815" s="6" t="s">
        <v>9030</v>
      </c>
      <c r="G6815" s="6" t="s">
        <v>9299</v>
      </c>
      <c r="H6815" s="6" t="s">
        <v>9301</v>
      </c>
      <c r="I6815" s="6" t="s">
        <v>9424</v>
      </c>
      <c r="J6815" s="6" t="s">
        <v>5</v>
      </c>
      <c r="K6815" s="7">
        <v>5.33</v>
      </c>
      <c r="L6815" s="7">
        <f>IFERROR(VLOOKUP(SiscoTable[[#This Row],[Código]],Hoja2!A:B,2,0)*SiscoTable[[#This Row],[Provta(Uns)]],0)</f>
        <v>90.076999999999998</v>
      </c>
      <c r="M6815" s="7">
        <v>0</v>
      </c>
      <c r="N6815" s="7">
        <v>7</v>
      </c>
      <c r="O6815" s="7">
        <f>IFERROR(VLOOKUP(SiscoTable[[#This Row],[Código]],Hoja2!A:B,2,0)*SiscoTable[[#This Row],[Stock_actual]],0)</f>
        <v>118.29999999999998</v>
      </c>
      <c r="P6815" s="6" t="s">
        <v>132</v>
      </c>
      <c r="Q6815" s="7">
        <v>6</v>
      </c>
      <c r="R6815" s="7">
        <v>0</v>
      </c>
      <c r="S6815" s="7" t="s">
        <v>11926</v>
      </c>
      <c r="BI6815"/>
      <c r="BJ6815"/>
    </row>
    <row r="6816" spans="2:62" x14ac:dyDescent="0.4">
      <c r="B6816" s="1">
        <v>29062</v>
      </c>
      <c r="C6816" s="6" t="s">
        <v>8</v>
      </c>
      <c r="D6816" s="6" t="s">
        <v>8</v>
      </c>
      <c r="E6816" s="6" t="s">
        <v>8482</v>
      </c>
      <c r="F6816" s="6" t="s">
        <v>9030</v>
      </c>
      <c r="G6816" s="6" t="s">
        <v>9299</v>
      </c>
      <c r="H6816" s="6" t="s">
        <v>9301</v>
      </c>
      <c r="I6816" s="6" t="s">
        <v>9532</v>
      </c>
      <c r="J6816" s="6" t="s">
        <v>5</v>
      </c>
      <c r="K6816" s="7">
        <v>1.5</v>
      </c>
      <c r="L6816" s="7">
        <f>IFERROR(VLOOKUP(SiscoTable[[#This Row],[Código]],Hoja2!A:B,2,0)*SiscoTable[[#This Row],[Provta(Uns)]],0)</f>
        <v>40.5</v>
      </c>
      <c r="M6816" s="7">
        <v>0</v>
      </c>
      <c r="N6816" s="7">
        <v>0</v>
      </c>
      <c r="O6816" s="7">
        <f>IFERROR(VLOOKUP(SiscoTable[[#This Row],[Código]],Hoja2!A:B,2,0)*SiscoTable[[#This Row],[Stock_actual]],0)</f>
        <v>0</v>
      </c>
      <c r="P6816" s="6" t="s">
        <v>7</v>
      </c>
      <c r="Q6816" s="7">
        <v>2</v>
      </c>
      <c r="R6816" s="7">
        <v>3</v>
      </c>
      <c r="S6816" s="7" t="s">
        <v>11926</v>
      </c>
      <c r="BI6816"/>
      <c r="BJ6816"/>
    </row>
    <row r="6817" spans="2:62" x14ac:dyDescent="0.4">
      <c r="B6817" s="1">
        <v>29065</v>
      </c>
      <c r="C6817" s="6" t="s">
        <v>8</v>
      </c>
      <c r="D6817" s="6" t="s">
        <v>8</v>
      </c>
      <c r="E6817" s="6" t="s">
        <v>8482</v>
      </c>
      <c r="F6817" s="6" t="s">
        <v>9030</v>
      </c>
      <c r="G6817" s="6" t="s">
        <v>10068</v>
      </c>
      <c r="H6817" s="6" t="s">
        <v>10070</v>
      </c>
      <c r="I6817" s="6" t="s">
        <v>10141</v>
      </c>
      <c r="J6817" s="6" t="s">
        <v>5</v>
      </c>
      <c r="K6817" s="7">
        <v>0</v>
      </c>
      <c r="L6817" s="7">
        <f>IFERROR(VLOOKUP(SiscoTable[[#This Row],[Código]],Hoja2!A:B,2,0)*SiscoTable[[#This Row],[Provta(Uns)]],0)</f>
        <v>0</v>
      </c>
      <c r="M6817" s="7">
        <v>0</v>
      </c>
      <c r="N6817" s="7">
        <v>12</v>
      </c>
      <c r="O6817" s="7">
        <f>IFERROR(VLOOKUP(SiscoTable[[#This Row],[Código]],Hoja2!A:B,2,0)*SiscoTable[[#This Row],[Stock_actual]],0)</f>
        <v>304.79999999999995</v>
      </c>
      <c r="P6817" s="6" t="s">
        <v>134</v>
      </c>
      <c r="Q6817" s="7">
        <v>0</v>
      </c>
      <c r="R6817" s="7">
        <v>0</v>
      </c>
      <c r="S6817" s="7" t="s">
        <v>11926</v>
      </c>
      <c r="BI6817"/>
      <c r="BJ6817"/>
    </row>
    <row r="6818" spans="2:62" x14ac:dyDescent="0.4">
      <c r="B6818" s="1">
        <v>29066</v>
      </c>
      <c r="C6818" s="6" t="s">
        <v>30</v>
      </c>
      <c r="D6818" s="6" t="s">
        <v>30</v>
      </c>
      <c r="E6818" s="6" t="s">
        <v>8482</v>
      </c>
      <c r="F6818" s="6" t="s">
        <v>9030</v>
      </c>
      <c r="G6818" s="6" t="s">
        <v>10068</v>
      </c>
      <c r="H6818" s="6" t="s">
        <v>10070</v>
      </c>
      <c r="I6818" s="6" t="s">
        <v>10116</v>
      </c>
      <c r="J6818" s="6" t="s">
        <v>5</v>
      </c>
      <c r="K6818" s="7">
        <v>8.67</v>
      </c>
      <c r="L6818" s="7">
        <f>IFERROR(VLOOKUP(SiscoTable[[#This Row],[Código]],Hoja2!A:B,2,0)*SiscoTable[[#This Row],[Provta(Uns)]],0)</f>
        <v>117.91199999999999</v>
      </c>
      <c r="M6818" s="7">
        <v>0</v>
      </c>
      <c r="N6818" s="7">
        <v>18</v>
      </c>
      <c r="O6818" s="7">
        <f>IFERROR(VLOOKUP(SiscoTable[[#This Row],[Código]],Hoja2!A:B,2,0)*SiscoTable[[#This Row],[Stock_actual]],0)</f>
        <v>244.79999999999998</v>
      </c>
      <c r="P6818" s="6" t="s">
        <v>1119</v>
      </c>
      <c r="Q6818" s="7">
        <v>10</v>
      </c>
      <c r="R6818" s="7">
        <v>0</v>
      </c>
      <c r="S6818" s="7" t="s">
        <v>11926</v>
      </c>
      <c r="BI6818"/>
      <c r="BJ6818"/>
    </row>
    <row r="6819" spans="2:62" x14ac:dyDescent="0.4">
      <c r="B6819" s="1">
        <v>29067</v>
      </c>
      <c r="C6819" s="6" t="s">
        <v>25</v>
      </c>
      <c r="D6819" s="6" t="s">
        <v>30</v>
      </c>
      <c r="E6819" s="6" t="s">
        <v>8482</v>
      </c>
      <c r="F6819" s="6" t="s">
        <v>9030</v>
      </c>
      <c r="G6819" s="6" t="s">
        <v>10068</v>
      </c>
      <c r="H6819" s="6" t="s">
        <v>10070</v>
      </c>
      <c r="I6819" s="6" t="s">
        <v>10085</v>
      </c>
      <c r="J6819" s="6" t="s">
        <v>5</v>
      </c>
      <c r="K6819" s="7">
        <v>20.67</v>
      </c>
      <c r="L6819" s="7">
        <f>IFERROR(VLOOKUP(SiscoTable[[#This Row],[Código]],Hoja2!A:B,2,0)*SiscoTable[[#This Row],[Provta(Uns)]],0)</f>
        <v>287.31300000000005</v>
      </c>
      <c r="M6819" s="7">
        <v>0</v>
      </c>
      <c r="N6819" s="7">
        <v>42</v>
      </c>
      <c r="O6819" s="7">
        <f>IFERROR(VLOOKUP(SiscoTable[[#This Row],[Código]],Hoja2!A:B,2,0)*SiscoTable[[#This Row],[Stock_actual]],0)</f>
        <v>583.80000000000007</v>
      </c>
      <c r="P6819" s="6" t="s">
        <v>320</v>
      </c>
      <c r="Q6819" s="7">
        <v>23</v>
      </c>
      <c r="R6819" s="7">
        <v>0</v>
      </c>
      <c r="S6819" s="7" t="s">
        <v>11926</v>
      </c>
      <c r="BI6819"/>
      <c r="BJ6819"/>
    </row>
    <row r="6820" spans="2:62" x14ac:dyDescent="0.4">
      <c r="B6820" s="1">
        <v>29068</v>
      </c>
      <c r="C6820" s="6" t="s">
        <v>30</v>
      </c>
      <c r="D6820" s="6" t="s">
        <v>8</v>
      </c>
      <c r="E6820" s="6" t="s">
        <v>8482</v>
      </c>
      <c r="F6820" s="6" t="s">
        <v>9030</v>
      </c>
      <c r="G6820" s="6" t="s">
        <v>10068</v>
      </c>
      <c r="H6820" s="6" t="s">
        <v>10070</v>
      </c>
      <c r="I6820" s="6" t="s">
        <v>10117</v>
      </c>
      <c r="J6820" s="6" t="s">
        <v>5</v>
      </c>
      <c r="K6820" s="7">
        <v>6.33</v>
      </c>
      <c r="L6820" s="7">
        <f>IFERROR(VLOOKUP(SiscoTable[[#This Row],[Código]],Hoja2!A:B,2,0)*SiscoTable[[#This Row],[Provta(Uns)]],0)</f>
        <v>98.114999999999995</v>
      </c>
      <c r="M6820" s="7">
        <v>0</v>
      </c>
      <c r="N6820" s="7">
        <v>16</v>
      </c>
      <c r="O6820" s="7">
        <f>IFERROR(VLOOKUP(SiscoTable[[#This Row],[Código]],Hoja2!A:B,2,0)*SiscoTable[[#This Row],[Stock_actual]],0)</f>
        <v>248</v>
      </c>
      <c r="P6820" s="6" t="s">
        <v>537</v>
      </c>
      <c r="Q6820" s="7">
        <v>7</v>
      </c>
      <c r="R6820" s="7">
        <v>0</v>
      </c>
      <c r="S6820" s="7" t="s">
        <v>11926</v>
      </c>
      <c r="BI6820"/>
      <c r="BJ6820"/>
    </row>
    <row r="6821" spans="2:62" x14ac:dyDescent="0.4">
      <c r="B6821" s="1">
        <v>29069</v>
      </c>
      <c r="C6821" s="6" t="s">
        <v>30</v>
      </c>
      <c r="D6821" s="6" t="s">
        <v>30</v>
      </c>
      <c r="E6821" s="6" t="s">
        <v>8482</v>
      </c>
      <c r="F6821" s="6" t="s">
        <v>9030</v>
      </c>
      <c r="G6821" s="6" t="s">
        <v>10068</v>
      </c>
      <c r="H6821" s="6" t="s">
        <v>10070</v>
      </c>
      <c r="I6821" s="6" t="s">
        <v>10118</v>
      </c>
      <c r="J6821" s="6" t="s">
        <v>5</v>
      </c>
      <c r="K6821" s="7">
        <v>5.33</v>
      </c>
      <c r="L6821" s="7">
        <f>IFERROR(VLOOKUP(SiscoTable[[#This Row],[Código]],Hoja2!A:B,2,0)*SiscoTable[[#This Row],[Provta(Uns)]],0)</f>
        <v>121.524</v>
      </c>
      <c r="M6821" s="7">
        <v>0</v>
      </c>
      <c r="N6821" s="7">
        <v>15</v>
      </c>
      <c r="O6821" s="7">
        <f>IFERROR(VLOOKUP(SiscoTable[[#This Row],[Código]],Hoja2!A:B,2,0)*SiscoTable[[#This Row],[Stock_actual]],0)</f>
        <v>342</v>
      </c>
      <c r="P6821" s="6" t="s">
        <v>372</v>
      </c>
      <c r="Q6821" s="7">
        <v>6</v>
      </c>
      <c r="R6821" s="7">
        <v>0</v>
      </c>
      <c r="S6821" s="7" t="s">
        <v>11926</v>
      </c>
      <c r="BI6821"/>
      <c r="BJ6821"/>
    </row>
    <row r="6822" spans="2:62" x14ac:dyDescent="0.4">
      <c r="B6822" s="1">
        <v>29070</v>
      </c>
      <c r="C6822" s="6" t="s">
        <v>25</v>
      </c>
      <c r="D6822" s="6" t="s">
        <v>30</v>
      </c>
      <c r="E6822" s="6" t="s">
        <v>8482</v>
      </c>
      <c r="F6822" s="6" t="s">
        <v>9030</v>
      </c>
      <c r="G6822" s="6" t="s">
        <v>10068</v>
      </c>
      <c r="H6822" s="6" t="s">
        <v>10070</v>
      </c>
      <c r="I6822" s="6" t="s">
        <v>10086</v>
      </c>
      <c r="J6822" s="6" t="s">
        <v>5</v>
      </c>
      <c r="K6822" s="7">
        <v>17</v>
      </c>
      <c r="L6822" s="7">
        <f>IFERROR(VLOOKUP(SiscoTable[[#This Row],[Código]],Hoja2!A:B,2,0)*SiscoTable[[#This Row],[Provta(Uns)]],0)</f>
        <v>234.60000000000002</v>
      </c>
      <c r="M6822" s="7">
        <v>0</v>
      </c>
      <c r="N6822" s="7">
        <v>22</v>
      </c>
      <c r="O6822" s="7">
        <f>IFERROR(VLOOKUP(SiscoTable[[#This Row],[Código]],Hoja2!A:B,2,0)*SiscoTable[[#This Row],[Stock_actual]],0)</f>
        <v>303.60000000000002</v>
      </c>
      <c r="P6822" s="6" t="s">
        <v>132</v>
      </c>
      <c r="Q6822" s="7">
        <v>19</v>
      </c>
      <c r="R6822" s="7">
        <v>0</v>
      </c>
      <c r="S6822" s="7" t="s">
        <v>11926</v>
      </c>
      <c r="BI6822"/>
      <c r="BJ6822"/>
    </row>
    <row r="6823" spans="2:62" x14ac:dyDescent="0.4">
      <c r="B6823" s="1">
        <v>29072</v>
      </c>
      <c r="C6823" s="6" t="s">
        <v>8</v>
      </c>
      <c r="D6823" s="6" t="s">
        <v>8</v>
      </c>
      <c r="E6823" s="6" t="s">
        <v>8482</v>
      </c>
      <c r="F6823" s="6" t="s">
        <v>9030</v>
      </c>
      <c r="G6823" s="6" t="s">
        <v>10068</v>
      </c>
      <c r="H6823" s="6" t="s">
        <v>10070</v>
      </c>
      <c r="I6823" s="6" t="s">
        <v>10142</v>
      </c>
      <c r="J6823" s="6" t="s">
        <v>5</v>
      </c>
      <c r="K6823" s="7">
        <v>5.33</v>
      </c>
      <c r="L6823" s="7">
        <f>IFERROR(VLOOKUP(SiscoTable[[#This Row],[Código]],Hoja2!A:B,2,0)*SiscoTable[[#This Row],[Provta(Uns)]],0)</f>
        <v>41.573999999999998</v>
      </c>
      <c r="M6823" s="7">
        <v>0</v>
      </c>
      <c r="N6823" s="7">
        <v>24</v>
      </c>
      <c r="O6823" s="7">
        <f>IFERROR(VLOOKUP(SiscoTable[[#This Row],[Código]],Hoja2!A:B,2,0)*SiscoTable[[#This Row],[Stock_actual]],0)</f>
        <v>187.2</v>
      </c>
      <c r="P6823" s="6" t="s">
        <v>1811</v>
      </c>
      <c r="Q6823" s="7">
        <v>6</v>
      </c>
      <c r="R6823" s="7">
        <v>0</v>
      </c>
      <c r="S6823" s="7" t="s">
        <v>11926</v>
      </c>
      <c r="BI6823"/>
      <c r="BJ6823"/>
    </row>
    <row r="6824" spans="2:62" x14ac:dyDescent="0.4">
      <c r="B6824" s="1">
        <v>29073</v>
      </c>
      <c r="C6824" s="6" t="s">
        <v>8</v>
      </c>
      <c r="D6824" s="6" t="s">
        <v>8</v>
      </c>
      <c r="E6824" s="6" t="s">
        <v>8482</v>
      </c>
      <c r="F6824" s="6" t="s">
        <v>9030</v>
      </c>
      <c r="G6824" s="6" t="s">
        <v>10068</v>
      </c>
      <c r="H6824" s="6" t="s">
        <v>10070</v>
      </c>
      <c r="I6824" s="6" t="s">
        <v>10143</v>
      </c>
      <c r="J6824" s="6" t="s">
        <v>5</v>
      </c>
      <c r="K6824" s="7">
        <v>3</v>
      </c>
      <c r="L6824" s="7">
        <f>IFERROR(VLOOKUP(SiscoTable[[#This Row],[Código]],Hoja2!A:B,2,0)*SiscoTable[[#This Row],[Provta(Uns)]],0)</f>
        <v>23.4</v>
      </c>
      <c r="M6824" s="7">
        <v>0</v>
      </c>
      <c r="N6824" s="7">
        <v>36</v>
      </c>
      <c r="O6824" s="7">
        <f>IFERROR(VLOOKUP(SiscoTable[[#This Row],[Código]],Hoja2!A:B,2,0)*SiscoTable[[#This Row],[Stock_actual]],0)</f>
        <v>280.8</v>
      </c>
      <c r="P6824" s="6" t="s">
        <v>1828</v>
      </c>
      <c r="Q6824" s="7">
        <v>3</v>
      </c>
      <c r="R6824" s="7">
        <v>0</v>
      </c>
      <c r="S6824" s="7" t="s">
        <v>11926</v>
      </c>
      <c r="BI6824"/>
      <c r="BJ6824"/>
    </row>
    <row r="6825" spans="2:62" x14ac:dyDescent="0.4">
      <c r="B6825" s="1">
        <v>29074</v>
      </c>
      <c r="C6825" s="6" t="s">
        <v>8</v>
      </c>
      <c r="D6825" s="6" t="s">
        <v>8</v>
      </c>
      <c r="E6825" s="6" t="s">
        <v>8482</v>
      </c>
      <c r="F6825" s="6" t="s">
        <v>9030</v>
      </c>
      <c r="G6825" s="6" t="s">
        <v>10068</v>
      </c>
      <c r="H6825" s="6" t="s">
        <v>10070</v>
      </c>
      <c r="I6825" s="6" t="s">
        <v>10144</v>
      </c>
      <c r="J6825" s="6" t="s">
        <v>5</v>
      </c>
      <c r="K6825" s="7">
        <v>2.33</v>
      </c>
      <c r="L6825" s="7">
        <f>IFERROR(VLOOKUP(SiscoTable[[#This Row],[Código]],Hoja2!A:B,2,0)*SiscoTable[[#This Row],[Provta(Uns)]],0)</f>
        <v>16.310000000000002</v>
      </c>
      <c r="M6825" s="7">
        <v>0</v>
      </c>
      <c r="N6825" s="7">
        <v>0</v>
      </c>
      <c r="O6825" s="7">
        <f>IFERROR(VLOOKUP(SiscoTable[[#This Row],[Código]],Hoja2!A:B,2,0)*SiscoTable[[#This Row],[Stock_actual]],0)</f>
        <v>0</v>
      </c>
      <c r="P6825" s="6" t="s">
        <v>7</v>
      </c>
      <c r="Q6825" s="7">
        <v>3</v>
      </c>
      <c r="R6825" s="7">
        <v>4.8</v>
      </c>
      <c r="S6825" s="7" t="s">
        <v>11926</v>
      </c>
      <c r="BI6825"/>
      <c r="BJ6825"/>
    </row>
    <row r="6826" spans="2:62" x14ac:dyDescent="0.4">
      <c r="B6826" s="1">
        <v>29076</v>
      </c>
      <c r="C6826" s="6" t="s">
        <v>30</v>
      </c>
      <c r="D6826" s="6" t="s">
        <v>30</v>
      </c>
      <c r="E6826" s="6" t="s">
        <v>8482</v>
      </c>
      <c r="F6826" s="6" t="s">
        <v>8641</v>
      </c>
      <c r="G6826" s="6" t="s">
        <v>8649</v>
      </c>
      <c r="H6826" s="6" t="s">
        <v>8676</v>
      </c>
      <c r="I6826" s="6" t="s">
        <v>8686</v>
      </c>
      <c r="J6826" s="6" t="s">
        <v>5</v>
      </c>
      <c r="K6826" s="7">
        <v>7</v>
      </c>
      <c r="L6826" s="7">
        <f>IFERROR(VLOOKUP(SiscoTable[[#This Row],[Código]],Hoja2!A:B,2,0)*SiscoTable[[#This Row],[Provta(Uns)]],0)</f>
        <v>81.2</v>
      </c>
      <c r="M6826" s="7">
        <v>0</v>
      </c>
      <c r="N6826" s="7">
        <v>22</v>
      </c>
      <c r="O6826" s="7">
        <f>IFERROR(VLOOKUP(SiscoTable[[#This Row],[Código]],Hoja2!A:B,2,0)*SiscoTable[[#This Row],[Stock_actual]],0)</f>
        <v>255.2</v>
      </c>
      <c r="P6826" s="6" t="s">
        <v>3306</v>
      </c>
      <c r="Q6826" s="7">
        <v>8</v>
      </c>
      <c r="R6826" s="7">
        <v>0</v>
      </c>
      <c r="S6826" s="7" t="s">
        <v>11926</v>
      </c>
      <c r="BI6826"/>
      <c r="BJ6826"/>
    </row>
    <row r="6827" spans="2:62" x14ac:dyDescent="0.4">
      <c r="B6827" s="1">
        <v>29077</v>
      </c>
      <c r="C6827" s="6" t="s">
        <v>25</v>
      </c>
      <c r="D6827" s="6" t="s">
        <v>30</v>
      </c>
      <c r="E6827" s="6" t="s">
        <v>3268</v>
      </c>
      <c r="F6827" s="6" t="s">
        <v>7815</v>
      </c>
      <c r="G6827" s="6" t="s">
        <v>7929</v>
      </c>
      <c r="H6827" s="6" t="s">
        <v>7938</v>
      </c>
      <c r="I6827" s="6" t="s">
        <v>7961</v>
      </c>
      <c r="J6827" s="6" t="s">
        <v>5</v>
      </c>
      <c r="K6827" s="7">
        <v>15</v>
      </c>
      <c r="L6827" s="7">
        <f>IFERROR(VLOOKUP(SiscoTable[[#This Row],[Código]],Hoja2!A:B,2,0)*SiscoTable[[#This Row],[Provta(Uns)]],0)</f>
        <v>262.5</v>
      </c>
      <c r="M6827" s="7">
        <v>0</v>
      </c>
      <c r="N6827" s="7">
        <v>40</v>
      </c>
      <c r="O6827" s="7">
        <f>IFERROR(VLOOKUP(SiscoTable[[#This Row],[Código]],Hoja2!A:B,2,0)*SiscoTable[[#This Row],[Stock_actual]],0)</f>
        <v>700</v>
      </c>
      <c r="P6827" s="6" t="s">
        <v>1484</v>
      </c>
      <c r="Q6827" s="7">
        <v>17</v>
      </c>
      <c r="R6827" s="7">
        <v>0</v>
      </c>
      <c r="S6827" s="7" t="s">
        <v>11928</v>
      </c>
      <c r="BI6827"/>
      <c r="BJ6827"/>
    </row>
    <row r="6828" spans="2:62" x14ac:dyDescent="0.4">
      <c r="B6828" s="1">
        <v>29078</v>
      </c>
      <c r="C6828" s="6" t="s">
        <v>8</v>
      </c>
      <c r="D6828" s="6" t="s">
        <v>8</v>
      </c>
      <c r="E6828" s="6" t="s">
        <v>8482</v>
      </c>
      <c r="F6828" s="6" t="s">
        <v>9030</v>
      </c>
      <c r="G6828" s="6" t="s">
        <v>9678</v>
      </c>
      <c r="H6828" s="6" t="s">
        <v>9859</v>
      </c>
      <c r="I6828" s="6" t="s">
        <v>9866</v>
      </c>
      <c r="J6828" s="6" t="s">
        <v>5</v>
      </c>
      <c r="K6828" s="7">
        <v>0</v>
      </c>
      <c r="L6828" s="7">
        <f>IFERROR(VLOOKUP(SiscoTable[[#This Row],[Código]],Hoja2!A:B,2,0)*SiscoTable[[#This Row],[Provta(Uns)]],0)</f>
        <v>0</v>
      </c>
      <c r="M6828" s="7">
        <v>0</v>
      </c>
      <c r="N6828" s="7">
        <v>0</v>
      </c>
      <c r="O6828" s="7">
        <f>IFERROR(VLOOKUP(SiscoTable[[#This Row],[Código]],Hoja2!A:B,2,0)*SiscoTable[[#This Row],[Stock_actual]],0)</f>
        <v>0</v>
      </c>
      <c r="P6828" s="6" t="s">
        <v>7</v>
      </c>
      <c r="Q6828" s="7">
        <v>0</v>
      </c>
      <c r="R6828" s="7">
        <v>0</v>
      </c>
      <c r="S6828" s="7" t="s">
        <v>11926</v>
      </c>
      <c r="BI6828"/>
      <c r="BJ6828"/>
    </row>
    <row r="6829" spans="2:62" x14ac:dyDescent="0.4">
      <c r="B6829" s="1">
        <v>29080</v>
      </c>
      <c r="C6829" s="6" t="s">
        <v>30</v>
      </c>
      <c r="D6829" s="6" t="s">
        <v>8</v>
      </c>
      <c r="E6829" s="6" t="s">
        <v>8482</v>
      </c>
      <c r="F6829" s="6" t="s">
        <v>9030</v>
      </c>
      <c r="G6829" s="6" t="s">
        <v>9299</v>
      </c>
      <c r="H6829" s="6" t="s">
        <v>9348</v>
      </c>
      <c r="I6829" s="6" t="s">
        <v>9425</v>
      </c>
      <c r="J6829" s="6" t="s">
        <v>5</v>
      </c>
      <c r="K6829" s="7">
        <v>5.83</v>
      </c>
      <c r="L6829" s="7">
        <f>IFERROR(VLOOKUP(SiscoTable[[#This Row],[Código]],Hoja2!A:B,2,0)*SiscoTable[[#This Row],[Provta(Uns)]],0)</f>
        <v>94.445999999999998</v>
      </c>
      <c r="M6829" s="7">
        <v>0</v>
      </c>
      <c r="N6829" s="7">
        <v>15</v>
      </c>
      <c r="O6829" s="7">
        <f>IFERROR(VLOOKUP(SiscoTable[[#This Row],[Código]],Hoja2!A:B,2,0)*SiscoTable[[#This Row],[Stock_actual]],0)</f>
        <v>243</v>
      </c>
      <c r="P6829" s="6" t="s">
        <v>661</v>
      </c>
      <c r="Q6829" s="7">
        <v>6</v>
      </c>
      <c r="R6829" s="7">
        <v>0</v>
      </c>
      <c r="S6829" s="7" t="s">
        <v>11926</v>
      </c>
      <c r="BI6829"/>
      <c r="BJ6829"/>
    </row>
    <row r="6830" spans="2:62" x14ac:dyDescent="0.4">
      <c r="B6830" s="1">
        <v>29082</v>
      </c>
      <c r="C6830" s="6" t="s">
        <v>25</v>
      </c>
      <c r="D6830" s="6" t="s">
        <v>30</v>
      </c>
      <c r="E6830" s="6" t="s">
        <v>3268</v>
      </c>
      <c r="F6830" s="6" t="s">
        <v>6059</v>
      </c>
      <c r="G6830" s="6" t="s">
        <v>6084</v>
      </c>
      <c r="H6830" s="6" t="s">
        <v>6093</v>
      </c>
      <c r="I6830" s="6" t="s">
        <v>6110</v>
      </c>
      <c r="J6830" s="6" t="s">
        <v>4430</v>
      </c>
      <c r="K6830" s="7">
        <v>25.83</v>
      </c>
      <c r="L6830" s="7">
        <f>IFERROR(VLOOKUP(SiscoTable[[#This Row],[Código]],Hoja2!A:B,2,0)*SiscoTable[[#This Row],[Provta(Uns)]],0)</f>
        <v>746.48699999999997</v>
      </c>
      <c r="M6830" s="7">
        <v>0</v>
      </c>
      <c r="N6830" s="7">
        <v>6</v>
      </c>
      <c r="O6830" s="7">
        <f>IFERROR(VLOOKUP(SiscoTable[[#This Row],[Código]],Hoja2!A:B,2,0)*SiscoTable[[#This Row],[Stock_actual]],0)</f>
        <v>173.39999999999998</v>
      </c>
      <c r="P6830" s="6" t="s">
        <v>29</v>
      </c>
      <c r="Q6830" s="7">
        <v>28</v>
      </c>
      <c r="R6830" s="7">
        <v>51.62</v>
      </c>
      <c r="S6830" s="7" t="s">
        <v>11925</v>
      </c>
      <c r="BI6830"/>
      <c r="BJ6830"/>
    </row>
    <row r="6831" spans="2:62" x14ac:dyDescent="0.4">
      <c r="B6831" s="1">
        <v>29083</v>
      </c>
      <c r="C6831" s="6" t="s">
        <v>25</v>
      </c>
      <c r="D6831" s="6" t="s">
        <v>30</v>
      </c>
      <c r="E6831" s="6" t="s">
        <v>3268</v>
      </c>
      <c r="F6831" s="6" t="s">
        <v>6059</v>
      </c>
      <c r="G6831" s="6" t="s">
        <v>6084</v>
      </c>
      <c r="H6831" s="6" t="s">
        <v>6093</v>
      </c>
      <c r="I6831" s="6" t="s">
        <v>6111</v>
      </c>
      <c r="J6831" s="6" t="s">
        <v>4430</v>
      </c>
      <c r="K6831" s="7">
        <v>11.5</v>
      </c>
      <c r="L6831" s="7">
        <f>IFERROR(VLOOKUP(SiscoTable[[#This Row],[Código]],Hoja2!A:B,2,0)*SiscoTable[[#This Row],[Provta(Uns)]],0)</f>
        <v>327.75</v>
      </c>
      <c r="M6831" s="7">
        <v>0</v>
      </c>
      <c r="N6831" s="7">
        <v>15</v>
      </c>
      <c r="O6831" s="7">
        <f>IFERROR(VLOOKUP(SiscoTable[[#This Row],[Código]],Hoja2!A:B,2,0)*SiscoTable[[#This Row],[Stock_actual]],0)</f>
        <v>427.5</v>
      </c>
      <c r="P6831" s="6" t="s">
        <v>132</v>
      </c>
      <c r="Q6831" s="7">
        <v>13</v>
      </c>
      <c r="R6831" s="7">
        <v>0</v>
      </c>
      <c r="S6831" s="7" t="s">
        <v>11925</v>
      </c>
      <c r="BI6831"/>
      <c r="BJ6831"/>
    </row>
    <row r="6832" spans="2:62" x14ac:dyDescent="0.4">
      <c r="B6832" s="1">
        <v>29084</v>
      </c>
      <c r="C6832" s="6" t="s">
        <v>25</v>
      </c>
      <c r="D6832" s="6" t="s">
        <v>30</v>
      </c>
      <c r="E6832" s="6" t="s">
        <v>3268</v>
      </c>
      <c r="F6832" s="6" t="s">
        <v>3269</v>
      </c>
      <c r="G6832" s="6" t="s">
        <v>4384</v>
      </c>
      <c r="H6832" s="6" t="s">
        <v>4392</v>
      </c>
      <c r="I6832" s="6" t="s">
        <v>4433</v>
      </c>
      <c r="J6832" s="6" t="s">
        <v>5</v>
      </c>
      <c r="K6832" s="7">
        <v>10.5</v>
      </c>
      <c r="L6832" s="7">
        <f>IFERROR(VLOOKUP(SiscoTable[[#This Row],[Código]],Hoja2!A:B,2,0)*SiscoTable[[#This Row],[Provta(Uns)]],0)</f>
        <v>132.29999999999998</v>
      </c>
      <c r="M6832" s="7">
        <v>0</v>
      </c>
      <c r="N6832" s="7">
        <v>19</v>
      </c>
      <c r="O6832" s="7">
        <f>IFERROR(VLOOKUP(SiscoTable[[#This Row],[Código]],Hoja2!A:B,2,0)*SiscoTable[[#This Row],[Stock_actual]],0)</f>
        <v>239.4</v>
      </c>
      <c r="P6832" s="6" t="s">
        <v>773</v>
      </c>
      <c r="Q6832" s="7">
        <v>12</v>
      </c>
      <c r="R6832" s="7">
        <v>0</v>
      </c>
      <c r="S6832" s="7" t="s">
        <v>11928</v>
      </c>
      <c r="BI6832"/>
      <c r="BJ6832"/>
    </row>
    <row r="6833" spans="2:62" x14ac:dyDescent="0.4">
      <c r="B6833" s="1">
        <v>29085</v>
      </c>
      <c r="C6833" s="6" t="s">
        <v>30</v>
      </c>
      <c r="D6833" s="6" t="s">
        <v>30</v>
      </c>
      <c r="E6833" s="6" t="s">
        <v>3268</v>
      </c>
      <c r="F6833" s="6" t="s">
        <v>3269</v>
      </c>
      <c r="G6833" s="6" t="s">
        <v>4384</v>
      </c>
      <c r="H6833" s="6" t="s">
        <v>4392</v>
      </c>
      <c r="I6833" s="6" t="s">
        <v>4484</v>
      </c>
      <c r="J6833" s="6" t="s">
        <v>5</v>
      </c>
      <c r="K6833" s="7">
        <v>10.5</v>
      </c>
      <c r="L6833" s="7">
        <f>IFERROR(VLOOKUP(SiscoTable[[#This Row],[Código]],Hoja2!A:B,2,0)*SiscoTable[[#This Row],[Provta(Uns)]],0)</f>
        <v>132.29999999999998</v>
      </c>
      <c r="M6833" s="7">
        <v>0</v>
      </c>
      <c r="N6833" s="7">
        <v>18</v>
      </c>
      <c r="O6833" s="7">
        <f>IFERROR(VLOOKUP(SiscoTable[[#This Row],[Código]],Hoja2!A:B,2,0)*SiscoTable[[#This Row],[Stock_actual]],0)</f>
        <v>226.79999999999998</v>
      </c>
      <c r="P6833" s="6" t="s">
        <v>788</v>
      </c>
      <c r="Q6833" s="7">
        <v>12</v>
      </c>
      <c r="R6833" s="7">
        <v>0</v>
      </c>
      <c r="S6833" s="7" t="s">
        <v>11928</v>
      </c>
      <c r="BI6833"/>
      <c r="BJ6833"/>
    </row>
    <row r="6834" spans="2:62" x14ac:dyDescent="0.4">
      <c r="B6834" s="1">
        <v>29086</v>
      </c>
      <c r="C6834" s="6" t="s">
        <v>30</v>
      </c>
      <c r="D6834" s="6" t="s">
        <v>25</v>
      </c>
      <c r="E6834" s="6" t="s">
        <v>3268</v>
      </c>
      <c r="F6834" s="6" t="s">
        <v>6803</v>
      </c>
      <c r="G6834" s="6" t="s">
        <v>6852</v>
      </c>
      <c r="H6834" s="6" t="s">
        <v>6859</v>
      </c>
      <c r="I6834" s="6" t="s">
        <v>6883</v>
      </c>
      <c r="J6834" s="6" t="s">
        <v>5</v>
      </c>
      <c r="K6834" s="7">
        <v>48.33</v>
      </c>
      <c r="L6834" s="7">
        <f>IFERROR(VLOOKUP(SiscoTable[[#This Row],[Código]],Hoja2!A:B,2,0)*SiscoTable[[#This Row],[Provta(Uns)]],0)</f>
        <v>106.32600000000001</v>
      </c>
      <c r="M6834" s="7">
        <v>0</v>
      </c>
      <c r="N6834" s="7">
        <v>83</v>
      </c>
      <c r="O6834" s="7">
        <f>IFERROR(VLOOKUP(SiscoTable[[#This Row],[Código]],Hoja2!A:B,2,0)*SiscoTable[[#This Row],[Stock_actual]],0)</f>
        <v>182.60000000000002</v>
      </c>
      <c r="P6834" s="6" t="s">
        <v>697</v>
      </c>
      <c r="Q6834" s="7">
        <v>53</v>
      </c>
      <c r="R6834" s="7">
        <v>0</v>
      </c>
      <c r="S6834" s="7" t="s">
        <v>11925</v>
      </c>
      <c r="BI6834"/>
      <c r="BJ6834"/>
    </row>
    <row r="6835" spans="2:62" x14ac:dyDescent="0.4">
      <c r="B6835" s="1">
        <v>29087</v>
      </c>
      <c r="C6835" s="6" t="s">
        <v>30</v>
      </c>
      <c r="D6835" s="6" t="s">
        <v>25</v>
      </c>
      <c r="E6835" s="6" t="s">
        <v>3268</v>
      </c>
      <c r="F6835" s="6" t="s">
        <v>6803</v>
      </c>
      <c r="G6835" s="6" t="s">
        <v>6852</v>
      </c>
      <c r="H6835" s="6" t="s">
        <v>6861</v>
      </c>
      <c r="I6835" s="6" t="s">
        <v>6884</v>
      </c>
      <c r="J6835" s="6" t="s">
        <v>5</v>
      </c>
      <c r="K6835" s="7">
        <v>50.17</v>
      </c>
      <c r="L6835" s="7">
        <f>IFERROR(VLOOKUP(SiscoTable[[#This Row],[Código]],Hoja2!A:B,2,0)*SiscoTable[[#This Row],[Provta(Uns)]],0)</f>
        <v>110.37400000000001</v>
      </c>
      <c r="M6835" s="7">
        <v>0</v>
      </c>
      <c r="N6835" s="7">
        <v>83</v>
      </c>
      <c r="O6835" s="7">
        <f>IFERROR(VLOOKUP(SiscoTable[[#This Row],[Código]],Hoja2!A:B,2,0)*SiscoTable[[#This Row],[Stock_actual]],0)</f>
        <v>182.60000000000002</v>
      </c>
      <c r="P6835" s="6" t="s">
        <v>353</v>
      </c>
      <c r="Q6835" s="7">
        <v>55</v>
      </c>
      <c r="R6835" s="7">
        <v>0</v>
      </c>
      <c r="S6835" s="7" t="s">
        <v>11925</v>
      </c>
      <c r="BI6835"/>
      <c r="BJ6835"/>
    </row>
    <row r="6836" spans="2:62" x14ac:dyDescent="0.4">
      <c r="B6836" s="1">
        <v>29088</v>
      </c>
      <c r="C6836" s="6" t="s">
        <v>8</v>
      </c>
      <c r="D6836" s="6" t="s">
        <v>8</v>
      </c>
      <c r="E6836" s="6" t="s">
        <v>3268</v>
      </c>
      <c r="F6836" s="6" t="s">
        <v>3269</v>
      </c>
      <c r="G6836" s="6" t="s">
        <v>5543</v>
      </c>
      <c r="H6836" s="6" t="s">
        <v>5591</v>
      </c>
      <c r="I6836" s="6" t="s">
        <v>5721</v>
      </c>
      <c r="J6836" s="6" t="s">
        <v>5</v>
      </c>
      <c r="K6836" s="7">
        <v>2.5</v>
      </c>
      <c r="L6836" s="7">
        <f>IFERROR(VLOOKUP(SiscoTable[[#This Row],[Código]],Hoja2!A:B,2,0)*SiscoTable[[#This Row],[Provta(Uns)]],0)</f>
        <v>17</v>
      </c>
      <c r="M6836" s="7">
        <v>0</v>
      </c>
      <c r="N6836" s="7">
        <v>7</v>
      </c>
      <c r="O6836" s="7">
        <f>IFERROR(VLOOKUP(SiscoTable[[#This Row],[Código]],Hoja2!A:B,2,0)*SiscoTable[[#This Row],[Stock_actual]],0)</f>
        <v>47.6</v>
      </c>
      <c r="P6836" s="6" t="s">
        <v>372</v>
      </c>
      <c r="Q6836" s="7">
        <v>3</v>
      </c>
      <c r="R6836" s="7">
        <v>0</v>
      </c>
      <c r="S6836" s="7" t="s">
        <v>11925</v>
      </c>
      <c r="BI6836"/>
      <c r="BJ6836"/>
    </row>
    <row r="6837" spans="2:62" x14ac:dyDescent="0.4">
      <c r="B6837" s="1">
        <v>29089</v>
      </c>
      <c r="C6837" s="6" t="s">
        <v>8</v>
      </c>
      <c r="D6837" s="6" t="s">
        <v>8</v>
      </c>
      <c r="E6837" s="6" t="s">
        <v>3268</v>
      </c>
      <c r="F6837" s="6" t="s">
        <v>3269</v>
      </c>
      <c r="G6837" s="6" t="s">
        <v>5543</v>
      </c>
      <c r="H6837" s="6" t="s">
        <v>5591</v>
      </c>
      <c r="I6837" s="6" t="s">
        <v>5722</v>
      </c>
      <c r="J6837" s="6" t="s">
        <v>5</v>
      </c>
      <c r="K6837" s="7">
        <v>3.67</v>
      </c>
      <c r="L6837" s="7">
        <f>IFERROR(VLOOKUP(SiscoTable[[#This Row],[Código]],Hoja2!A:B,2,0)*SiscoTable[[#This Row],[Provta(Uns)]],0)</f>
        <v>24.956</v>
      </c>
      <c r="M6837" s="7">
        <v>0</v>
      </c>
      <c r="N6837" s="7">
        <v>39</v>
      </c>
      <c r="O6837" s="7">
        <f>IFERROR(VLOOKUP(SiscoTable[[#This Row],[Código]],Hoja2!A:B,2,0)*SiscoTable[[#This Row],[Stock_actual]],0)</f>
        <v>265.2</v>
      </c>
      <c r="P6837" s="6" t="s">
        <v>5723</v>
      </c>
      <c r="Q6837" s="7">
        <v>4</v>
      </c>
      <c r="R6837" s="7">
        <v>0</v>
      </c>
      <c r="S6837" s="7" t="s">
        <v>11925</v>
      </c>
      <c r="BI6837"/>
      <c r="BJ6837"/>
    </row>
    <row r="6838" spans="2:62" x14ac:dyDescent="0.4">
      <c r="B6838" s="1">
        <v>29090</v>
      </c>
      <c r="C6838" s="6" t="s">
        <v>30</v>
      </c>
      <c r="D6838" s="6" t="s">
        <v>30</v>
      </c>
      <c r="E6838" s="6" t="s">
        <v>3268</v>
      </c>
      <c r="F6838" s="6" t="s">
        <v>3269</v>
      </c>
      <c r="G6838" s="6" t="s">
        <v>5543</v>
      </c>
      <c r="H6838" s="6" t="s">
        <v>5591</v>
      </c>
      <c r="I6838" s="6" t="s">
        <v>5639</v>
      </c>
      <c r="J6838" s="6" t="s">
        <v>5</v>
      </c>
      <c r="K6838" s="7">
        <v>13.5</v>
      </c>
      <c r="L6838" s="7">
        <f>IFERROR(VLOOKUP(SiscoTable[[#This Row],[Código]],Hoja2!A:B,2,0)*SiscoTable[[#This Row],[Provta(Uns)]],0)</f>
        <v>91.8</v>
      </c>
      <c r="M6838" s="7">
        <v>0</v>
      </c>
      <c r="N6838" s="7">
        <v>13</v>
      </c>
      <c r="O6838" s="7">
        <f>IFERROR(VLOOKUP(SiscoTable[[#This Row],[Código]],Hoja2!A:B,2,0)*SiscoTable[[#This Row],[Stock_actual]],0)</f>
        <v>88.399999999999991</v>
      </c>
      <c r="P6838" s="6" t="s">
        <v>252</v>
      </c>
      <c r="Q6838" s="7">
        <v>15</v>
      </c>
      <c r="R6838" s="7">
        <v>27.050000000000004</v>
      </c>
      <c r="S6838" s="7" t="s">
        <v>11925</v>
      </c>
      <c r="BI6838"/>
      <c r="BJ6838"/>
    </row>
    <row r="6839" spans="2:62" x14ac:dyDescent="0.4">
      <c r="B6839" s="1">
        <v>29091</v>
      </c>
      <c r="C6839" s="6" t="s">
        <v>25</v>
      </c>
      <c r="D6839" s="6" t="s">
        <v>30</v>
      </c>
      <c r="E6839" s="6" t="s">
        <v>3268</v>
      </c>
      <c r="F6839" s="6" t="s">
        <v>3269</v>
      </c>
      <c r="G6839" s="6" t="s">
        <v>5543</v>
      </c>
      <c r="H6839" s="6" t="s">
        <v>5591</v>
      </c>
      <c r="I6839" s="6" t="s">
        <v>5592</v>
      </c>
      <c r="J6839" s="6" t="s">
        <v>5</v>
      </c>
      <c r="K6839" s="7">
        <v>28</v>
      </c>
      <c r="L6839" s="7">
        <f>IFERROR(VLOOKUP(SiscoTable[[#This Row],[Código]],Hoja2!A:B,2,0)*SiscoTable[[#This Row],[Provta(Uns)]],0)</f>
        <v>201.6</v>
      </c>
      <c r="M6839" s="7">
        <v>0</v>
      </c>
      <c r="N6839" s="7">
        <v>53</v>
      </c>
      <c r="O6839" s="7">
        <f>IFERROR(VLOOKUP(SiscoTable[[#This Row],[Código]],Hoja2!A:B,2,0)*SiscoTable[[#This Row],[Stock_actual]],0)</f>
        <v>381.6</v>
      </c>
      <c r="P6839" s="6" t="s">
        <v>1267</v>
      </c>
      <c r="Q6839" s="7">
        <v>31</v>
      </c>
      <c r="R6839" s="7">
        <v>0</v>
      </c>
      <c r="S6839" s="7" t="s">
        <v>11925</v>
      </c>
      <c r="BI6839"/>
      <c r="BJ6839"/>
    </row>
    <row r="6840" spans="2:62" x14ac:dyDescent="0.4">
      <c r="B6840" s="1">
        <v>29092</v>
      </c>
      <c r="C6840" s="6" t="s">
        <v>25</v>
      </c>
      <c r="D6840" s="6" t="s">
        <v>30</v>
      </c>
      <c r="E6840" s="6" t="s">
        <v>3268</v>
      </c>
      <c r="F6840" s="6" t="s">
        <v>3269</v>
      </c>
      <c r="G6840" s="6" t="s">
        <v>5543</v>
      </c>
      <c r="H6840" s="6" t="s">
        <v>5591</v>
      </c>
      <c r="I6840" s="6" t="s">
        <v>5593</v>
      </c>
      <c r="J6840" s="6" t="s">
        <v>5</v>
      </c>
      <c r="K6840" s="7">
        <v>22</v>
      </c>
      <c r="L6840" s="7">
        <f>IFERROR(VLOOKUP(SiscoTable[[#This Row],[Código]],Hoja2!A:B,2,0)*SiscoTable[[#This Row],[Provta(Uns)]],0)</f>
        <v>158.4</v>
      </c>
      <c r="M6840" s="7">
        <v>0</v>
      </c>
      <c r="N6840" s="7">
        <v>40</v>
      </c>
      <c r="O6840" s="7">
        <f>IFERROR(VLOOKUP(SiscoTable[[#This Row],[Código]],Hoja2!A:B,2,0)*SiscoTable[[#This Row],[Stock_actual]],0)</f>
        <v>288</v>
      </c>
      <c r="P6840" s="6" t="s">
        <v>1443</v>
      </c>
      <c r="Q6840" s="7">
        <v>24</v>
      </c>
      <c r="R6840" s="7">
        <v>0</v>
      </c>
      <c r="S6840" s="7" t="s">
        <v>11925</v>
      </c>
      <c r="BI6840"/>
      <c r="BJ6840"/>
    </row>
    <row r="6841" spans="2:62" x14ac:dyDescent="0.4">
      <c r="B6841" s="1">
        <v>29093</v>
      </c>
      <c r="C6841" s="6" t="s">
        <v>30</v>
      </c>
      <c r="D6841" s="6" t="s">
        <v>30</v>
      </c>
      <c r="E6841" s="6" t="s">
        <v>3268</v>
      </c>
      <c r="F6841" s="6" t="s">
        <v>3269</v>
      </c>
      <c r="G6841" s="6" t="s">
        <v>5543</v>
      </c>
      <c r="H6841" s="6" t="s">
        <v>5591</v>
      </c>
      <c r="I6841" s="6" t="s">
        <v>5640</v>
      </c>
      <c r="J6841" s="6" t="s">
        <v>5</v>
      </c>
      <c r="K6841" s="7">
        <v>15.17</v>
      </c>
      <c r="L6841" s="7">
        <f>IFERROR(VLOOKUP(SiscoTable[[#This Row],[Código]],Hoja2!A:B,2,0)*SiscoTable[[#This Row],[Provta(Uns)]],0)</f>
        <v>109.224</v>
      </c>
      <c r="M6841" s="7">
        <v>0</v>
      </c>
      <c r="N6841" s="7">
        <v>58</v>
      </c>
      <c r="O6841" s="7">
        <f>IFERROR(VLOOKUP(SiscoTable[[#This Row],[Código]],Hoja2!A:B,2,0)*SiscoTable[[#This Row],[Stock_actual]],0)</f>
        <v>417.6</v>
      </c>
      <c r="P6841" s="6" t="s">
        <v>621</v>
      </c>
      <c r="Q6841" s="7">
        <v>17</v>
      </c>
      <c r="R6841" s="7">
        <v>0</v>
      </c>
      <c r="S6841" s="7" t="s">
        <v>11925</v>
      </c>
      <c r="BI6841"/>
      <c r="BJ6841"/>
    </row>
    <row r="6842" spans="2:62" x14ac:dyDescent="0.4">
      <c r="B6842" s="1">
        <v>29094</v>
      </c>
      <c r="C6842" s="6" t="s">
        <v>30</v>
      </c>
      <c r="D6842" s="6" t="s">
        <v>30</v>
      </c>
      <c r="E6842" s="6" t="s">
        <v>3268</v>
      </c>
      <c r="F6842" s="6" t="s">
        <v>3269</v>
      </c>
      <c r="G6842" s="6" t="s">
        <v>5543</v>
      </c>
      <c r="H6842" s="6" t="s">
        <v>5591</v>
      </c>
      <c r="I6842" s="6" t="s">
        <v>5641</v>
      </c>
      <c r="J6842" s="6" t="s">
        <v>5</v>
      </c>
      <c r="K6842" s="7">
        <v>1</v>
      </c>
      <c r="L6842" s="7">
        <f>IFERROR(VLOOKUP(SiscoTable[[#This Row],[Código]],Hoja2!A:B,2,0)*SiscoTable[[#This Row],[Provta(Uns)]],0)</f>
        <v>6.8</v>
      </c>
      <c r="M6842" s="7">
        <v>24</v>
      </c>
      <c r="N6842" s="7">
        <v>0</v>
      </c>
      <c r="O6842" s="7">
        <f>IFERROR(VLOOKUP(SiscoTable[[#This Row],[Código]],Hoja2!A:B,2,0)*SiscoTable[[#This Row],[Stock_actual]],0)</f>
        <v>0</v>
      </c>
      <c r="P6842" s="6" t="s">
        <v>7</v>
      </c>
      <c r="Q6842" s="7">
        <v>1</v>
      </c>
      <c r="R6842" s="7">
        <v>0</v>
      </c>
      <c r="S6842" s="7" t="s">
        <v>11925</v>
      </c>
      <c r="BI6842"/>
      <c r="BJ6842"/>
    </row>
    <row r="6843" spans="2:62" x14ac:dyDescent="0.4">
      <c r="B6843" s="1">
        <v>29095</v>
      </c>
      <c r="C6843" s="6" t="s">
        <v>8</v>
      </c>
      <c r="D6843" s="6" t="s">
        <v>8</v>
      </c>
      <c r="E6843" s="6" t="s">
        <v>3268</v>
      </c>
      <c r="F6843" s="6" t="s">
        <v>3269</v>
      </c>
      <c r="G6843" s="6" t="s">
        <v>5543</v>
      </c>
      <c r="H6843" s="6" t="s">
        <v>5591</v>
      </c>
      <c r="I6843" s="6" t="s">
        <v>5724</v>
      </c>
      <c r="J6843" s="6" t="s">
        <v>5</v>
      </c>
      <c r="K6843" s="7">
        <v>2</v>
      </c>
      <c r="L6843" s="7">
        <f>IFERROR(VLOOKUP(SiscoTable[[#This Row],[Código]],Hoja2!A:B,2,0)*SiscoTable[[#This Row],[Provta(Uns)]],0)</f>
        <v>13.6</v>
      </c>
      <c r="M6843" s="7">
        <v>0</v>
      </c>
      <c r="N6843" s="7">
        <v>-2</v>
      </c>
      <c r="O6843" s="7">
        <f>IFERROR(VLOOKUP(SiscoTable[[#This Row],[Código]],Hoja2!A:B,2,0)*SiscoTable[[#This Row],[Stock_actual]],0)</f>
        <v>-13.6</v>
      </c>
      <c r="P6843" s="6" t="s">
        <v>7</v>
      </c>
      <c r="Q6843" s="7">
        <v>2</v>
      </c>
      <c r="R6843" s="7">
        <v>4.2</v>
      </c>
      <c r="S6843" s="7" t="s">
        <v>11925</v>
      </c>
      <c r="BI6843"/>
      <c r="BJ6843"/>
    </row>
    <row r="6844" spans="2:62" x14ac:dyDescent="0.4">
      <c r="B6844" s="1">
        <v>29096</v>
      </c>
      <c r="C6844" s="6" t="s">
        <v>30</v>
      </c>
      <c r="D6844" s="6" t="s">
        <v>8</v>
      </c>
      <c r="E6844" s="6" t="s">
        <v>8482</v>
      </c>
      <c r="F6844" s="6" t="s">
        <v>9030</v>
      </c>
      <c r="G6844" s="6" t="s">
        <v>10068</v>
      </c>
      <c r="H6844" s="6" t="s">
        <v>10070</v>
      </c>
      <c r="I6844" s="6" t="s">
        <v>10119</v>
      </c>
      <c r="J6844" s="6" t="s">
        <v>5</v>
      </c>
      <c r="K6844" s="7">
        <v>3.33</v>
      </c>
      <c r="L6844" s="7">
        <f>IFERROR(VLOOKUP(SiscoTable[[#This Row],[Código]],Hoja2!A:B,2,0)*SiscoTable[[#This Row],[Provta(Uns)]],0)</f>
        <v>26.307000000000002</v>
      </c>
      <c r="M6844" s="7">
        <v>0</v>
      </c>
      <c r="N6844" s="7">
        <v>40</v>
      </c>
      <c r="O6844" s="7">
        <f>IFERROR(VLOOKUP(SiscoTable[[#This Row],[Código]],Hoja2!A:B,2,0)*SiscoTable[[#This Row],[Stock_actual]],0)</f>
        <v>316</v>
      </c>
      <c r="P6844" s="6" t="s">
        <v>1828</v>
      </c>
      <c r="Q6844" s="7">
        <v>4</v>
      </c>
      <c r="R6844" s="7">
        <v>0</v>
      </c>
      <c r="S6844" s="7" t="s">
        <v>11926</v>
      </c>
      <c r="BI6844"/>
      <c r="BJ6844"/>
    </row>
    <row r="6845" spans="2:62" x14ac:dyDescent="0.4">
      <c r="B6845" s="1">
        <v>29097</v>
      </c>
      <c r="C6845" s="6" t="s">
        <v>8</v>
      </c>
      <c r="D6845" s="6" t="s">
        <v>8</v>
      </c>
      <c r="E6845" s="6" t="s">
        <v>8482</v>
      </c>
      <c r="F6845" s="6" t="s">
        <v>1736</v>
      </c>
      <c r="G6845" s="6" t="s">
        <v>10362</v>
      </c>
      <c r="H6845" s="6" t="s">
        <v>8644</v>
      </c>
      <c r="I6845" s="6" t="s">
        <v>10514</v>
      </c>
      <c r="J6845" s="6" t="s">
        <v>5</v>
      </c>
      <c r="K6845" s="7">
        <v>0</v>
      </c>
      <c r="L6845" s="7">
        <f>IFERROR(VLOOKUP(SiscoTable[[#This Row],[Código]],Hoja2!A:B,2,0)*SiscoTable[[#This Row],[Provta(Uns)]],0)</f>
        <v>0</v>
      </c>
      <c r="M6845" s="7">
        <v>0</v>
      </c>
      <c r="N6845" s="7">
        <v>0</v>
      </c>
      <c r="O6845" s="7">
        <f>IFERROR(VLOOKUP(SiscoTable[[#This Row],[Código]],Hoja2!A:B,2,0)*SiscoTable[[#This Row],[Stock_actual]],0)</f>
        <v>0</v>
      </c>
      <c r="P6845" s="6" t="s">
        <v>7</v>
      </c>
      <c r="Q6845" s="7">
        <v>0</v>
      </c>
      <c r="R6845" s="7">
        <v>0</v>
      </c>
      <c r="S6845" s="7" t="s">
        <v>11926</v>
      </c>
      <c r="BI6845"/>
      <c r="BJ6845"/>
    </row>
    <row r="6846" spans="2:62" x14ac:dyDescent="0.4">
      <c r="B6846" s="1">
        <v>29098</v>
      </c>
      <c r="C6846" s="6" t="s">
        <v>30</v>
      </c>
      <c r="D6846" s="6" t="s">
        <v>30</v>
      </c>
      <c r="E6846" s="6" t="s">
        <v>8482</v>
      </c>
      <c r="F6846" s="6" t="s">
        <v>1736</v>
      </c>
      <c r="G6846" s="6" t="s">
        <v>10362</v>
      </c>
      <c r="H6846" s="6" t="s">
        <v>9322</v>
      </c>
      <c r="I6846" s="6" t="s">
        <v>10438</v>
      </c>
      <c r="J6846" s="6" t="s">
        <v>5</v>
      </c>
      <c r="K6846" s="7">
        <v>3.67</v>
      </c>
      <c r="L6846" s="7">
        <f>IFERROR(VLOOKUP(SiscoTable[[#This Row],[Código]],Hoja2!A:B,2,0)*SiscoTable[[#This Row],[Provta(Uns)]],0)</f>
        <v>45.140999999999998</v>
      </c>
      <c r="M6846" s="7">
        <v>0</v>
      </c>
      <c r="N6846" s="7">
        <v>0</v>
      </c>
      <c r="O6846" s="7">
        <f>IFERROR(VLOOKUP(SiscoTable[[#This Row],[Código]],Hoja2!A:B,2,0)*SiscoTable[[#This Row],[Stock_actual]],0)</f>
        <v>0</v>
      </c>
      <c r="P6846" s="6" t="s">
        <v>7</v>
      </c>
      <c r="Q6846" s="7">
        <v>4</v>
      </c>
      <c r="R6846" s="7">
        <v>7.1999999999999993</v>
      </c>
      <c r="S6846" s="7" t="s">
        <v>11926</v>
      </c>
      <c r="BI6846"/>
      <c r="BJ6846"/>
    </row>
    <row r="6847" spans="2:62" x14ac:dyDescent="0.4">
      <c r="B6847" s="1">
        <v>29099</v>
      </c>
      <c r="C6847" s="6" t="s">
        <v>25</v>
      </c>
      <c r="D6847" s="6" t="s">
        <v>30</v>
      </c>
      <c r="E6847" s="6" t="s">
        <v>8482</v>
      </c>
      <c r="F6847" s="6" t="s">
        <v>9030</v>
      </c>
      <c r="G6847" s="6" t="s">
        <v>9678</v>
      </c>
      <c r="H6847" s="6" t="s">
        <v>9322</v>
      </c>
      <c r="I6847" s="6" t="s">
        <v>9689</v>
      </c>
      <c r="J6847" s="6" t="s">
        <v>5</v>
      </c>
      <c r="K6847" s="7">
        <v>5.17</v>
      </c>
      <c r="L6847" s="7">
        <f>IFERROR(VLOOKUP(SiscoTable[[#This Row],[Código]],Hoja2!A:B,2,0)*SiscoTable[[#This Row],[Provta(Uns)]],0)</f>
        <v>133.90299999999999</v>
      </c>
      <c r="M6847" s="7">
        <v>0</v>
      </c>
      <c r="N6847" s="7">
        <v>1</v>
      </c>
      <c r="O6847" s="7">
        <f>IFERROR(VLOOKUP(SiscoTable[[#This Row],[Código]],Hoja2!A:B,2,0)*SiscoTable[[#This Row],[Stock_actual]],0)</f>
        <v>25.9</v>
      </c>
      <c r="P6847" s="6" t="s">
        <v>27</v>
      </c>
      <c r="Q6847" s="7">
        <v>6</v>
      </c>
      <c r="R6847" s="7">
        <v>10.220000000000001</v>
      </c>
      <c r="S6847" s="7" t="s">
        <v>11926</v>
      </c>
      <c r="BI6847"/>
      <c r="BJ6847"/>
    </row>
    <row r="6848" spans="2:62" x14ac:dyDescent="0.4">
      <c r="B6848" s="1">
        <v>29100</v>
      </c>
      <c r="C6848" s="6" t="s">
        <v>30</v>
      </c>
      <c r="D6848" s="6" t="s">
        <v>8</v>
      </c>
      <c r="E6848" s="6" t="s">
        <v>8482</v>
      </c>
      <c r="F6848" s="6" t="s">
        <v>10720</v>
      </c>
      <c r="G6848" s="6" t="s">
        <v>11322</v>
      </c>
      <c r="H6848" s="6" t="s">
        <v>9039</v>
      </c>
      <c r="I6848" s="6" t="s">
        <v>11357</v>
      </c>
      <c r="J6848" s="6" t="s">
        <v>5</v>
      </c>
      <c r="K6848" s="7">
        <v>3.5</v>
      </c>
      <c r="L6848" s="7">
        <f>IFERROR(VLOOKUP(SiscoTable[[#This Row],[Código]],Hoja2!A:B,2,0)*SiscoTable[[#This Row],[Provta(Uns)]],0)</f>
        <v>53.199999999999996</v>
      </c>
      <c r="M6848" s="7">
        <v>0</v>
      </c>
      <c r="N6848" s="7">
        <v>9</v>
      </c>
      <c r="O6848" s="7">
        <f>IFERROR(VLOOKUP(SiscoTable[[#This Row],[Código]],Hoja2!A:B,2,0)*SiscoTable[[#This Row],[Stock_actual]],0)</f>
        <v>136.79999999999998</v>
      </c>
      <c r="P6848" s="6" t="s">
        <v>661</v>
      </c>
      <c r="Q6848" s="7">
        <v>4</v>
      </c>
      <c r="R6848" s="7">
        <v>0</v>
      </c>
      <c r="S6848" s="7" t="s">
        <v>11926</v>
      </c>
      <c r="BI6848"/>
      <c r="BJ6848"/>
    </row>
    <row r="6849" spans="2:62" x14ac:dyDescent="0.4">
      <c r="B6849" s="1">
        <v>29101</v>
      </c>
      <c r="C6849" s="6" t="s">
        <v>25</v>
      </c>
      <c r="D6849" s="6" t="s">
        <v>25</v>
      </c>
      <c r="E6849" s="6" t="s">
        <v>3268</v>
      </c>
      <c r="F6849" s="6" t="s">
        <v>8283</v>
      </c>
      <c r="G6849" s="6" t="s">
        <v>8321</v>
      </c>
      <c r="H6849" s="6" t="s">
        <v>1058</v>
      </c>
      <c r="I6849" s="6" t="s">
        <v>8365</v>
      </c>
      <c r="J6849" s="6" t="s">
        <v>5</v>
      </c>
      <c r="K6849" s="7">
        <v>119.33</v>
      </c>
      <c r="L6849" s="7">
        <f>IFERROR(VLOOKUP(SiscoTable[[#This Row],[Código]],Hoja2!A:B,2,0)*SiscoTable[[#This Row],[Provta(Uns)]],0)</f>
        <v>429.58800000000002</v>
      </c>
      <c r="M6849" s="7">
        <v>0</v>
      </c>
      <c r="N6849" s="7">
        <v>180</v>
      </c>
      <c r="O6849" s="7">
        <f>IFERROR(VLOOKUP(SiscoTable[[#This Row],[Código]],Hoja2!A:B,2,0)*SiscoTable[[#This Row],[Stock_actual]],0)</f>
        <v>648</v>
      </c>
      <c r="P6849" s="6" t="s">
        <v>220</v>
      </c>
      <c r="Q6849" s="7">
        <v>131</v>
      </c>
      <c r="R6849" s="7">
        <v>0</v>
      </c>
      <c r="S6849" s="7" t="s">
        <v>11928</v>
      </c>
      <c r="BI6849"/>
      <c r="BJ6849"/>
    </row>
    <row r="6850" spans="2:62" x14ac:dyDescent="0.4">
      <c r="B6850" s="1">
        <v>29102</v>
      </c>
      <c r="C6850" s="6" t="s">
        <v>25</v>
      </c>
      <c r="D6850" s="6" t="s">
        <v>8</v>
      </c>
      <c r="E6850" s="6" t="s">
        <v>1734</v>
      </c>
      <c r="F6850" s="6" t="s">
        <v>2566</v>
      </c>
      <c r="G6850" s="6" t="s">
        <v>2567</v>
      </c>
      <c r="H6850" s="6" t="s">
        <v>94</v>
      </c>
      <c r="I6850" s="6" t="s">
        <v>2568</v>
      </c>
      <c r="J6850" s="6" t="s">
        <v>5</v>
      </c>
      <c r="K6850" s="7">
        <v>0</v>
      </c>
      <c r="L6850" s="7">
        <f>IFERROR(VLOOKUP(SiscoTable[[#This Row],[Código]],Hoja2!A:B,2,0)*SiscoTable[[#This Row],[Provta(Uns)]],0)</f>
        <v>0</v>
      </c>
      <c r="M6850" s="7">
        <v>0</v>
      </c>
      <c r="N6850" s="7">
        <v>34</v>
      </c>
      <c r="O6850" s="7">
        <f>IFERROR(VLOOKUP(SiscoTable[[#This Row],[Código]],Hoja2!A:B,2,0)*SiscoTable[[#This Row],[Stock_actual]],0)</f>
        <v>1186.5999999999999</v>
      </c>
      <c r="P6850" s="6" t="s">
        <v>134</v>
      </c>
      <c r="Q6850" s="7">
        <v>0</v>
      </c>
      <c r="R6850" s="7">
        <v>0</v>
      </c>
      <c r="S6850" s="7" t="s">
        <v>11925</v>
      </c>
      <c r="BI6850"/>
      <c r="BJ6850"/>
    </row>
    <row r="6851" spans="2:62" x14ac:dyDescent="0.4">
      <c r="B6851" s="1">
        <v>29103</v>
      </c>
      <c r="C6851" s="6" t="s">
        <v>8</v>
      </c>
      <c r="D6851" s="6" t="s">
        <v>8</v>
      </c>
      <c r="E6851" s="6" t="s">
        <v>8482</v>
      </c>
      <c r="F6851" s="6" t="s">
        <v>9030</v>
      </c>
      <c r="G6851" s="6" t="s">
        <v>9299</v>
      </c>
      <c r="H6851" s="6" t="s">
        <v>9301</v>
      </c>
      <c r="I6851" s="6" t="s">
        <v>9533</v>
      </c>
      <c r="J6851" s="6" t="s">
        <v>5</v>
      </c>
      <c r="K6851" s="7">
        <v>0</v>
      </c>
      <c r="L6851" s="7">
        <f>IFERROR(VLOOKUP(SiscoTable[[#This Row],[Código]],Hoja2!A:B,2,0)*SiscoTable[[#This Row],[Provta(Uns)]],0)</f>
        <v>0</v>
      </c>
      <c r="M6851" s="7">
        <v>0</v>
      </c>
      <c r="N6851" s="7">
        <v>0</v>
      </c>
      <c r="O6851" s="7">
        <f>IFERROR(VLOOKUP(SiscoTable[[#This Row],[Código]],Hoja2!A:B,2,0)*SiscoTable[[#This Row],[Stock_actual]],0)</f>
        <v>0</v>
      </c>
      <c r="P6851" s="6" t="s">
        <v>7</v>
      </c>
      <c r="Q6851" s="7">
        <v>0</v>
      </c>
      <c r="R6851" s="7">
        <v>0</v>
      </c>
      <c r="S6851" s="7" t="s">
        <v>11926</v>
      </c>
      <c r="BI6851"/>
      <c r="BJ6851"/>
    </row>
    <row r="6852" spans="2:62" x14ac:dyDescent="0.4">
      <c r="B6852" s="1">
        <v>29104</v>
      </c>
      <c r="C6852" s="6" t="s">
        <v>25</v>
      </c>
      <c r="D6852" s="6" t="s">
        <v>30</v>
      </c>
      <c r="E6852" s="6" t="s">
        <v>197</v>
      </c>
      <c r="F6852" s="6" t="s">
        <v>307</v>
      </c>
      <c r="G6852" s="6" t="s">
        <v>308</v>
      </c>
      <c r="H6852" s="6" t="s">
        <v>310</v>
      </c>
      <c r="I6852" s="6" t="s">
        <v>323</v>
      </c>
      <c r="J6852" s="6" t="s">
        <v>5</v>
      </c>
      <c r="K6852" s="7">
        <v>53</v>
      </c>
      <c r="L6852" s="34">
        <f>IFERROR(VLOOKUP(SiscoTable[[#This Row],[Código]],Hoja2!A:B,2,0)*SiscoTable[[#This Row],[Provta(Uns)]],0)</f>
        <v>344.5</v>
      </c>
      <c r="M6852" s="7">
        <v>125</v>
      </c>
      <c r="N6852" s="7">
        <v>57</v>
      </c>
      <c r="O6852" s="34">
        <f>IFERROR(VLOOKUP(SiscoTable[[#This Row],[Código]],Hoja2!A:B,2,0)*SiscoTable[[#This Row],[Stock_actual]],0)</f>
        <v>370.5</v>
      </c>
      <c r="P6852" s="6" t="s">
        <v>324</v>
      </c>
      <c r="Q6852" s="7">
        <v>58</v>
      </c>
      <c r="R6852" s="7">
        <v>0</v>
      </c>
      <c r="S6852" s="7" t="s">
        <v>11924</v>
      </c>
      <c r="BI6852"/>
      <c r="BJ6852"/>
    </row>
    <row r="6853" spans="2:62" x14ac:dyDescent="0.4">
      <c r="B6853" s="1">
        <v>29112</v>
      </c>
      <c r="C6853" s="6" t="s">
        <v>8</v>
      </c>
      <c r="D6853" s="6" t="s">
        <v>8</v>
      </c>
      <c r="E6853" s="6" t="s">
        <v>0</v>
      </c>
      <c r="F6853" s="6" t="s">
        <v>37</v>
      </c>
      <c r="G6853" s="6" t="s">
        <v>37</v>
      </c>
      <c r="H6853" s="6" t="s">
        <v>4</v>
      </c>
      <c r="I6853" s="6" t="s">
        <v>52</v>
      </c>
      <c r="J6853" s="6" t="s">
        <v>5</v>
      </c>
      <c r="K6853" s="7">
        <v>0</v>
      </c>
      <c r="L6853" s="7">
        <f>IFERROR(VLOOKUP(SiscoTable[[#This Row],[Código]],Hoja2!A:B,2,0)*SiscoTable[[#This Row],[Provta(Uns)]],0)</f>
        <v>0</v>
      </c>
      <c r="M6853" s="7">
        <v>0</v>
      </c>
      <c r="N6853" s="7">
        <v>0</v>
      </c>
      <c r="O6853" s="7">
        <f>IFERROR(VLOOKUP(SiscoTable[[#This Row],[Código]],Hoja2!A:B,2,0)*SiscoTable[[#This Row],[Stock_actual]],0)</f>
        <v>0</v>
      </c>
      <c r="P6853" s="6" t="s">
        <v>7</v>
      </c>
      <c r="Q6853" s="7">
        <v>0</v>
      </c>
      <c r="R6853" s="7">
        <v>0</v>
      </c>
      <c r="S6853" s="7" t="s">
        <v>11923</v>
      </c>
      <c r="BI6853"/>
      <c r="BJ6853"/>
    </row>
    <row r="6854" spans="2:62" x14ac:dyDescent="0.4">
      <c r="B6854" s="1">
        <v>29113</v>
      </c>
      <c r="C6854" s="6" t="s">
        <v>25</v>
      </c>
      <c r="D6854" s="6" t="s">
        <v>25</v>
      </c>
      <c r="E6854" s="6" t="s">
        <v>0</v>
      </c>
      <c r="F6854" s="6" t="s">
        <v>37</v>
      </c>
      <c r="G6854" s="6" t="s">
        <v>37</v>
      </c>
      <c r="H6854" s="6" t="s">
        <v>4</v>
      </c>
      <c r="I6854" s="6" t="s">
        <v>41</v>
      </c>
      <c r="J6854" s="6" t="s">
        <v>5</v>
      </c>
      <c r="K6854" s="7">
        <v>67.83</v>
      </c>
      <c r="L6854" s="7">
        <f>IFERROR(VLOOKUP(SiscoTable[[#This Row],[Código]],Hoja2!A:B,2,0)*SiscoTable[[#This Row],[Provta(Uns)]],0)</f>
        <v>875.00699999999995</v>
      </c>
      <c r="M6854" s="7">
        <v>0</v>
      </c>
      <c r="N6854" s="7">
        <v>-1</v>
      </c>
      <c r="O6854" s="7">
        <f>IFERROR(VLOOKUP(SiscoTable[[#This Row],[Código]],Hoja2!A:B,2,0)*SiscoTable[[#This Row],[Stock_actual]],0)</f>
        <v>-12.9</v>
      </c>
      <c r="P6854" s="6" t="s">
        <v>7</v>
      </c>
      <c r="Q6854" s="7">
        <v>75</v>
      </c>
      <c r="R6854" s="7">
        <v>135.6</v>
      </c>
      <c r="S6854" s="7" t="s">
        <v>11923</v>
      </c>
      <c r="BI6854"/>
      <c r="BJ6854"/>
    </row>
    <row r="6855" spans="2:62" x14ac:dyDescent="0.4">
      <c r="B6855" s="1">
        <v>29115</v>
      </c>
      <c r="C6855" s="6" t="s">
        <v>8</v>
      </c>
      <c r="D6855" s="6" t="s">
        <v>8</v>
      </c>
      <c r="E6855" s="6" t="s">
        <v>0</v>
      </c>
      <c r="F6855" s="6" t="s">
        <v>37</v>
      </c>
      <c r="G6855" s="6" t="s">
        <v>37</v>
      </c>
      <c r="H6855" s="6" t="s">
        <v>4</v>
      </c>
      <c r="I6855" s="6" t="s">
        <v>53</v>
      </c>
      <c r="J6855" s="6" t="s">
        <v>5</v>
      </c>
      <c r="K6855" s="7">
        <v>22.17</v>
      </c>
      <c r="L6855" s="7">
        <f>IFERROR(VLOOKUP(SiscoTable[[#This Row],[Código]],Hoja2!A:B,2,0)*SiscoTable[[#This Row],[Provta(Uns)]],0)</f>
        <v>0</v>
      </c>
      <c r="M6855" s="7">
        <v>0</v>
      </c>
      <c r="N6855" s="7">
        <v>0</v>
      </c>
      <c r="O6855" s="7">
        <f>IFERROR(VLOOKUP(SiscoTable[[#This Row],[Código]],Hoja2!A:B,2,0)*SiscoTable[[#This Row],[Stock_actual]],0)</f>
        <v>0</v>
      </c>
      <c r="P6855" s="6" t="s">
        <v>7</v>
      </c>
      <c r="Q6855" s="7">
        <v>24</v>
      </c>
      <c r="R6855" s="7">
        <v>44.4</v>
      </c>
      <c r="S6855" s="7" t="s">
        <v>11923</v>
      </c>
      <c r="BI6855"/>
      <c r="BJ6855"/>
    </row>
    <row r="6856" spans="2:62" x14ac:dyDescent="0.4">
      <c r="B6856" s="1">
        <v>29116</v>
      </c>
      <c r="C6856" s="6" t="s">
        <v>30</v>
      </c>
      <c r="D6856" s="6" t="s">
        <v>8</v>
      </c>
      <c r="E6856" s="6" t="s">
        <v>8482</v>
      </c>
      <c r="F6856" s="6" t="s">
        <v>11692</v>
      </c>
      <c r="G6856" s="6" t="s">
        <v>11693</v>
      </c>
      <c r="H6856" s="6" t="s">
        <v>9396</v>
      </c>
      <c r="I6856" s="6" t="s">
        <v>11697</v>
      </c>
      <c r="J6856" s="6" t="s">
        <v>5</v>
      </c>
      <c r="K6856" s="7">
        <v>3.67</v>
      </c>
      <c r="L6856" s="7">
        <f>IFERROR(VLOOKUP(SiscoTable[[#This Row],[Código]],Hoja2!A:B,2,0)*SiscoTable[[#This Row],[Provta(Uns)]],0)</f>
        <v>52.481000000000002</v>
      </c>
      <c r="M6856" s="7">
        <v>0</v>
      </c>
      <c r="N6856" s="7">
        <v>16</v>
      </c>
      <c r="O6856" s="7">
        <f>IFERROR(VLOOKUP(SiscoTable[[#This Row],[Código]],Hoja2!A:B,2,0)*SiscoTable[[#This Row],[Stock_actual]],0)</f>
        <v>228.8</v>
      </c>
      <c r="P6856" s="6" t="s">
        <v>522</v>
      </c>
      <c r="Q6856" s="7">
        <v>4</v>
      </c>
      <c r="R6856" s="7">
        <v>0</v>
      </c>
      <c r="S6856" s="7" t="s">
        <v>11926</v>
      </c>
      <c r="BI6856"/>
      <c r="BJ6856"/>
    </row>
    <row r="6857" spans="2:62" x14ac:dyDescent="0.4">
      <c r="B6857" s="1">
        <v>29117</v>
      </c>
      <c r="C6857" s="6" t="s">
        <v>8</v>
      </c>
      <c r="D6857" s="6" t="s">
        <v>8</v>
      </c>
      <c r="E6857" s="6" t="s">
        <v>8482</v>
      </c>
      <c r="F6857" s="6" t="s">
        <v>11692</v>
      </c>
      <c r="G6857" s="6" t="s">
        <v>11693</v>
      </c>
      <c r="H6857" s="6" t="s">
        <v>9396</v>
      </c>
      <c r="I6857" s="6" t="s">
        <v>11710</v>
      </c>
      <c r="J6857" s="6" t="s">
        <v>5</v>
      </c>
      <c r="K6857" s="7">
        <v>0.67</v>
      </c>
      <c r="L6857" s="7">
        <f>IFERROR(VLOOKUP(SiscoTable[[#This Row],[Código]],Hoja2!A:B,2,0)*SiscoTable[[#This Row],[Provta(Uns)]],0)</f>
        <v>21.172000000000001</v>
      </c>
      <c r="M6857" s="7">
        <v>0</v>
      </c>
      <c r="N6857" s="7">
        <v>8</v>
      </c>
      <c r="O6857" s="7">
        <f>IFERROR(VLOOKUP(SiscoTable[[#This Row],[Código]],Hoja2!A:B,2,0)*SiscoTable[[#This Row],[Stock_actual]],0)</f>
        <v>252.8</v>
      </c>
      <c r="P6857" s="6" t="s">
        <v>244</v>
      </c>
      <c r="Q6857" s="7">
        <v>1</v>
      </c>
      <c r="R6857" s="7">
        <v>0</v>
      </c>
      <c r="S6857" s="7" t="s">
        <v>11926</v>
      </c>
      <c r="BI6857"/>
      <c r="BJ6857"/>
    </row>
    <row r="6858" spans="2:62" x14ac:dyDescent="0.4">
      <c r="B6858" s="1">
        <v>29118</v>
      </c>
      <c r="C6858" s="6" t="s">
        <v>8</v>
      </c>
      <c r="D6858" s="6" t="s">
        <v>8</v>
      </c>
      <c r="E6858" s="6" t="s">
        <v>8482</v>
      </c>
      <c r="F6858" s="6" t="s">
        <v>11692</v>
      </c>
      <c r="G6858" s="6" t="s">
        <v>11693</v>
      </c>
      <c r="H6858" s="6" t="s">
        <v>9396</v>
      </c>
      <c r="I6858" s="6" t="s">
        <v>11711</v>
      </c>
      <c r="J6858" s="6" t="s">
        <v>5</v>
      </c>
      <c r="K6858" s="7">
        <v>0.5</v>
      </c>
      <c r="L6858" s="7">
        <f>IFERROR(VLOOKUP(SiscoTable[[#This Row],[Código]],Hoja2!A:B,2,0)*SiscoTable[[#This Row],[Provta(Uns)]],0)</f>
        <v>15.8</v>
      </c>
      <c r="M6858" s="7">
        <v>0</v>
      </c>
      <c r="N6858" s="7">
        <v>15</v>
      </c>
      <c r="O6858" s="7">
        <f>IFERROR(VLOOKUP(SiscoTable[[#This Row],[Código]],Hoja2!A:B,2,0)*SiscoTable[[#This Row],[Stock_actual]],0)</f>
        <v>474</v>
      </c>
      <c r="P6858" s="6" t="s">
        <v>2284</v>
      </c>
      <c r="Q6858" s="7">
        <v>1</v>
      </c>
      <c r="R6858" s="7">
        <v>0</v>
      </c>
      <c r="S6858" s="7" t="s">
        <v>11926</v>
      </c>
      <c r="BI6858"/>
      <c r="BJ6858"/>
    </row>
    <row r="6859" spans="2:62" x14ac:dyDescent="0.4">
      <c r="B6859" s="1">
        <v>29119</v>
      </c>
      <c r="C6859" s="6" t="s">
        <v>30</v>
      </c>
      <c r="D6859" s="6" t="s">
        <v>8</v>
      </c>
      <c r="E6859" s="6" t="s">
        <v>8482</v>
      </c>
      <c r="F6859" s="6" t="s">
        <v>11692</v>
      </c>
      <c r="G6859" s="6" t="s">
        <v>11693</v>
      </c>
      <c r="H6859" s="6" t="s">
        <v>9396</v>
      </c>
      <c r="I6859" s="6" t="s">
        <v>11698</v>
      </c>
      <c r="J6859" s="6" t="s">
        <v>5</v>
      </c>
      <c r="K6859" s="7">
        <v>4.83</v>
      </c>
      <c r="L6859" s="7">
        <f>IFERROR(VLOOKUP(SiscoTable[[#This Row],[Código]],Hoja2!A:B,2,0)*SiscoTable[[#This Row],[Provta(Uns)]],0)</f>
        <v>70.034999999999997</v>
      </c>
      <c r="M6859" s="7">
        <v>0</v>
      </c>
      <c r="N6859" s="7">
        <v>22</v>
      </c>
      <c r="O6859" s="7">
        <f>IFERROR(VLOOKUP(SiscoTable[[#This Row],[Código]],Hoja2!A:B,2,0)*SiscoTable[[#This Row],[Stock_actual]],0)</f>
        <v>319</v>
      </c>
      <c r="P6859" s="6" t="s">
        <v>626</v>
      </c>
      <c r="Q6859" s="7">
        <v>5</v>
      </c>
      <c r="R6859" s="7">
        <v>0</v>
      </c>
      <c r="S6859" s="7" t="s">
        <v>11926</v>
      </c>
      <c r="BI6859"/>
      <c r="BJ6859"/>
    </row>
    <row r="6860" spans="2:62" x14ac:dyDescent="0.4">
      <c r="B6860" s="1">
        <v>29120</v>
      </c>
      <c r="C6860" s="6" t="s">
        <v>30</v>
      </c>
      <c r="D6860" s="6" t="s">
        <v>8</v>
      </c>
      <c r="E6860" s="6" t="s">
        <v>8482</v>
      </c>
      <c r="F6860" s="6" t="s">
        <v>11692</v>
      </c>
      <c r="G6860" s="6" t="s">
        <v>11693</v>
      </c>
      <c r="H6860" s="6" t="s">
        <v>9396</v>
      </c>
      <c r="I6860" s="6" t="s">
        <v>11699</v>
      </c>
      <c r="J6860" s="6" t="s">
        <v>5</v>
      </c>
      <c r="K6860" s="7">
        <v>6.17</v>
      </c>
      <c r="L6860" s="7">
        <f>IFERROR(VLOOKUP(SiscoTable[[#This Row],[Código]],Hoja2!A:B,2,0)*SiscoTable[[#This Row],[Provta(Uns)]],0)</f>
        <v>89.465000000000003</v>
      </c>
      <c r="M6860" s="7">
        <v>0</v>
      </c>
      <c r="N6860" s="7">
        <v>26</v>
      </c>
      <c r="O6860" s="7">
        <f>IFERROR(VLOOKUP(SiscoTable[[#This Row],[Código]],Hoja2!A:B,2,0)*SiscoTable[[#This Row],[Stock_actual]],0)</f>
        <v>377</v>
      </c>
      <c r="P6860" s="6" t="s">
        <v>6332</v>
      </c>
      <c r="Q6860" s="7">
        <v>7</v>
      </c>
      <c r="R6860" s="7">
        <v>0</v>
      </c>
      <c r="S6860" s="7" t="s">
        <v>11926</v>
      </c>
      <c r="BI6860"/>
      <c r="BJ6860"/>
    </row>
    <row r="6861" spans="2:62" x14ac:dyDescent="0.4">
      <c r="B6861" s="1">
        <v>29121</v>
      </c>
      <c r="C6861" s="6" t="s">
        <v>8</v>
      </c>
      <c r="D6861" s="6" t="s">
        <v>8</v>
      </c>
      <c r="E6861" s="6" t="s">
        <v>8482</v>
      </c>
      <c r="F6861" s="6" t="s">
        <v>11692</v>
      </c>
      <c r="G6861" s="6" t="s">
        <v>11693</v>
      </c>
      <c r="H6861" s="6" t="s">
        <v>9396</v>
      </c>
      <c r="I6861" s="6" t="s">
        <v>11712</v>
      </c>
      <c r="J6861" s="6" t="s">
        <v>5</v>
      </c>
      <c r="K6861" s="7">
        <v>0.17</v>
      </c>
      <c r="L6861" s="7">
        <f>IFERROR(VLOOKUP(SiscoTable[[#This Row],[Código]],Hoja2!A:B,2,0)*SiscoTable[[#This Row],[Provta(Uns)]],0)</f>
        <v>5.2700000000000005</v>
      </c>
      <c r="M6861" s="7">
        <v>0</v>
      </c>
      <c r="N6861" s="7">
        <v>3</v>
      </c>
      <c r="O6861" s="7">
        <f>IFERROR(VLOOKUP(SiscoTable[[#This Row],[Código]],Hoja2!A:B,2,0)*SiscoTable[[#This Row],[Stock_actual]],0)</f>
        <v>93</v>
      </c>
      <c r="P6861" s="6" t="s">
        <v>283</v>
      </c>
      <c r="Q6861" s="7">
        <v>0</v>
      </c>
      <c r="R6861" s="7">
        <v>0</v>
      </c>
      <c r="S6861" s="7" t="s">
        <v>11926</v>
      </c>
      <c r="BI6861"/>
      <c r="BJ6861"/>
    </row>
    <row r="6862" spans="2:62" x14ac:dyDescent="0.4">
      <c r="B6862" s="1">
        <v>29122</v>
      </c>
      <c r="C6862" s="6" t="s">
        <v>8</v>
      </c>
      <c r="D6862" s="6" t="s">
        <v>8</v>
      </c>
      <c r="E6862" s="6" t="s">
        <v>8482</v>
      </c>
      <c r="F6862" s="6" t="s">
        <v>11692</v>
      </c>
      <c r="G6862" s="6" t="s">
        <v>11693</v>
      </c>
      <c r="H6862" s="6" t="s">
        <v>9396</v>
      </c>
      <c r="I6862" s="6" t="s">
        <v>11713</v>
      </c>
      <c r="J6862" s="6" t="s">
        <v>5</v>
      </c>
      <c r="K6862" s="7">
        <v>0</v>
      </c>
      <c r="L6862" s="7">
        <f>IFERROR(VLOOKUP(SiscoTable[[#This Row],[Código]],Hoja2!A:B,2,0)*SiscoTable[[#This Row],[Provta(Uns)]],0)</f>
        <v>0</v>
      </c>
      <c r="M6862" s="7">
        <v>0</v>
      </c>
      <c r="N6862" s="7">
        <v>4</v>
      </c>
      <c r="O6862" s="7">
        <f>IFERROR(VLOOKUP(SiscoTable[[#This Row],[Código]],Hoja2!A:B,2,0)*SiscoTable[[#This Row],[Stock_actual]],0)</f>
        <v>95.6</v>
      </c>
      <c r="P6862" s="6" t="s">
        <v>134</v>
      </c>
      <c r="Q6862" s="7">
        <v>0</v>
      </c>
      <c r="R6862" s="7">
        <v>0</v>
      </c>
      <c r="S6862" s="7" t="s">
        <v>11926</v>
      </c>
      <c r="BI6862"/>
      <c r="BJ6862"/>
    </row>
    <row r="6863" spans="2:62" x14ac:dyDescent="0.4">
      <c r="B6863" s="1">
        <v>29123</v>
      </c>
      <c r="C6863" s="6" t="s">
        <v>8</v>
      </c>
      <c r="D6863" s="6" t="s">
        <v>8</v>
      </c>
      <c r="E6863" s="6" t="s">
        <v>8482</v>
      </c>
      <c r="F6863" s="6" t="s">
        <v>11692</v>
      </c>
      <c r="G6863" s="6" t="s">
        <v>11693</v>
      </c>
      <c r="H6863" s="6" t="s">
        <v>9396</v>
      </c>
      <c r="I6863" s="6" t="s">
        <v>11714</v>
      </c>
      <c r="J6863" s="6" t="s">
        <v>5</v>
      </c>
      <c r="K6863" s="7">
        <v>1.5</v>
      </c>
      <c r="L6863" s="7">
        <f>IFERROR(VLOOKUP(SiscoTable[[#This Row],[Código]],Hoja2!A:B,2,0)*SiscoTable[[#This Row],[Provta(Uns)]],0)</f>
        <v>20.85</v>
      </c>
      <c r="M6863" s="7">
        <v>0</v>
      </c>
      <c r="N6863" s="7">
        <v>5</v>
      </c>
      <c r="O6863" s="7">
        <f>IFERROR(VLOOKUP(SiscoTable[[#This Row],[Código]],Hoja2!A:B,2,0)*SiscoTable[[#This Row],[Stock_actual]],0)</f>
        <v>69.5</v>
      </c>
      <c r="P6863" s="6" t="s">
        <v>904</v>
      </c>
      <c r="Q6863" s="7">
        <v>2</v>
      </c>
      <c r="R6863" s="7">
        <v>0</v>
      </c>
      <c r="S6863" s="7" t="s">
        <v>11926</v>
      </c>
      <c r="BI6863"/>
      <c r="BJ6863"/>
    </row>
    <row r="6864" spans="2:62" x14ac:dyDescent="0.4">
      <c r="B6864" s="1">
        <v>29124</v>
      </c>
      <c r="C6864" s="6" t="s">
        <v>30</v>
      </c>
      <c r="D6864" s="6" t="s">
        <v>8</v>
      </c>
      <c r="E6864" s="6" t="s">
        <v>8482</v>
      </c>
      <c r="F6864" s="6" t="s">
        <v>11692</v>
      </c>
      <c r="G6864" s="6" t="s">
        <v>11693</v>
      </c>
      <c r="H6864" s="6" t="s">
        <v>9396</v>
      </c>
      <c r="I6864" s="6" t="s">
        <v>11700</v>
      </c>
      <c r="J6864" s="6" t="s">
        <v>5</v>
      </c>
      <c r="K6864" s="7">
        <v>2.67</v>
      </c>
      <c r="L6864" s="7">
        <f>IFERROR(VLOOKUP(SiscoTable[[#This Row],[Código]],Hoja2!A:B,2,0)*SiscoTable[[#This Row],[Provta(Uns)]],0)</f>
        <v>38.180999999999997</v>
      </c>
      <c r="M6864" s="7">
        <v>0</v>
      </c>
      <c r="N6864" s="7">
        <v>12</v>
      </c>
      <c r="O6864" s="7">
        <f>IFERROR(VLOOKUP(SiscoTable[[#This Row],[Código]],Hoja2!A:B,2,0)*SiscoTable[[#This Row],[Stock_actual]],0)</f>
        <v>171.60000000000002</v>
      </c>
      <c r="P6864" s="6" t="s">
        <v>1811</v>
      </c>
      <c r="Q6864" s="7">
        <v>3</v>
      </c>
      <c r="R6864" s="7">
        <v>0</v>
      </c>
      <c r="S6864" s="7" t="s">
        <v>11926</v>
      </c>
      <c r="BI6864"/>
      <c r="BJ6864"/>
    </row>
    <row r="6865" spans="2:62" x14ac:dyDescent="0.4">
      <c r="B6865" s="1">
        <v>29126</v>
      </c>
      <c r="C6865" s="6" t="s">
        <v>8</v>
      </c>
      <c r="D6865" s="6" t="s">
        <v>8</v>
      </c>
      <c r="E6865" s="6" t="s">
        <v>8482</v>
      </c>
      <c r="F6865" s="6" t="s">
        <v>11692</v>
      </c>
      <c r="G6865" s="6" t="s">
        <v>11693</v>
      </c>
      <c r="H6865" s="6" t="s">
        <v>9396</v>
      </c>
      <c r="I6865" s="6" t="s">
        <v>11715</v>
      </c>
      <c r="J6865" s="6" t="s">
        <v>5</v>
      </c>
      <c r="K6865" s="7">
        <v>0.5</v>
      </c>
      <c r="L6865" s="7">
        <f>IFERROR(VLOOKUP(SiscoTable[[#This Row],[Código]],Hoja2!A:B,2,0)*SiscoTable[[#This Row],[Provta(Uns)]],0)</f>
        <v>12.6</v>
      </c>
      <c r="M6865" s="7">
        <v>0</v>
      </c>
      <c r="N6865" s="7">
        <v>1</v>
      </c>
      <c r="O6865" s="7">
        <f>IFERROR(VLOOKUP(SiscoTable[[#This Row],[Código]],Hoja2!A:B,2,0)*SiscoTable[[#This Row],[Stock_actual]],0)</f>
        <v>25.2</v>
      </c>
      <c r="P6865" s="6" t="s">
        <v>242</v>
      </c>
      <c r="Q6865" s="7">
        <v>1</v>
      </c>
      <c r="R6865" s="7">
        <v>1.2000000000000002</v>
      </c>
      <c r="S6865" s="7" t="s">
        <v>11926</v>
      </c>
      <c r="BI6865"/>
      <c r="BJ6865"/>
    </row>
    <row r="6866" spans="2:62" x14ac:dyDescent="0.4">
      <c r="B6866" s="1">
        <v>29128</v>
      </c>
      <c r="C6866" s="6" t="s">
        <v>8</v>
      </c>
      <c r="D6866" s="6" t="s">
        <v>8</v>
      </c>
      <c r="E6866" s="6" t="s">
        <v>8482</v>
      </c>
      <c r="F6866" s="6" t="s">
        <v>11692</v>
      </c>
      <c r="G6866" s="6" t="s">
        <v>11693</v>
      </c>
      <c r="H6866" s="6" t="s">
        <v>9396</v>
      </c>
      <c r="I6866" s="6" t="s">
        <v>11716</v>
      </c>
      <c r="J6866" s="6" t="s">
        <v>5</v>
      </c>
      <c r="K6866" s="7">
        <v>1.17</v>
      </c>
      <c r="L6866" s="7">
        <f>IFERROR(VLOOKUP(SiscoTable[[#This Row],[Código]],Hoja2!A:B,2,0)*SiscoTable[[#This Row],[Provta(Uns)]],0)</f>
        <v>16.262999999999998</v>
      </c>
      <c r="M6866" s="7">
        <v>0</v>
      </c>
      <c r="N6866" s="7">
        <v>6</v>
      </c>
      <c r="O6866" s="7">
        <f>IFERROR(VLOOKUP(SiscoTable[[#This Row],[Código]],Hoja2!A:B,2,0)*SiscoTable[[#This Row],[Stock_actual]],0)</f>
        <v>83.4</v>
      </c>
      <c r="P6866" s="6" t="s">
        <v>2161</v>
      </c>
      <c r="Q6866" s="7">
        <v>1</v>
      </c>
      <c r="R6866" s="7">
        <v>0</v>
      </c>
      <c r="S6866" s="7" t="s">
        <v>11926</v>
      </c>
      <c r="BI6866"/>
      <c r="BJ6866"/>
    </row>
    <row r="6867" spans="2:62" x14ac:dyDescent="0.4">
      <c r="B6867" s="1">
        <v>29129</v>
      </c>
      <c r="C6867" s="6" t="s">
        <v>30</v>
      </c>
      <c r="D6867" s="6" t="s">
        <v>8</v>
      </c>
      <c r="E6867" s="6" t="s">
        <v>8482</v>
      </c>
      <c r="F6867" s="6" t="s">
        <v>11692</v>
      </c>
      <c r="G6867" s="6" t="s">
        <v>11693</v>
      </c>
      <c r="H6867" s="6" t="s">
        <v>9396</v>
      </c>
      <c r="I6867" s="6" t="s">
        <v>11701</v>
      </c>
      <c r="J6867" s="6" t="s">
        <v>5</v>
      </c>
      <c r="K6867" s="7">
        <v>2</v>
      </c>
      <c r="L6867" s="7">
        <f>IFERROR(VLOOKUP(SiscoTable[[#This Row],[Código]],Hoja2!A:B,2,0)*SiscoTable[[#This Row],[Provta(Uns)]],0)</f>
        <v>63.2</v>
      </c>
      <c r="M6867" s="7">
        <v>0</v>
      </c>
      <c r="N6867" s="7">
        <v>9</v>
      </c>
      <c r="O6867" s="7">
        <f>IFERROR(VLOOKUP(SiscoTable[[#This Row],[Código]],Hoja2!A:B,2,0)*SiscoTable[[#This Row],[Stock_actual]],0)</f>
        <v>284.40000000000003</v>
      </c>
      <c r="P6867" s="6" t="s">
        <v>1811</v>
      </c>
      <c r="Q6867" s="7">
        <v>2</v>
      </c>
      <c r="R6867" s="7">
        <v>0</v>
      </c>
      <c r="S6867" s="7" t="s">
        <v>11926</v>
      </c>
      <c r="BI6867"/>
      <c r="BJ6867"/>
    </row>
    <row r="6868" spans="2:62" x14ac:dyDescent="0.4">
      <c r="B6868" s="1">
        <v>29130</v>
      </c>
      <c r="C6868" s="6" t="s">
        <v>8</v>
      </c>
      <c r="D6868" s="6" t="s">
        <v>8</v>
      </c>
      <c r="E6868" s="6" t="s">
        <v>8482</v>
      </c>
      <c r="F6868" s="6" t="s">
        <v>11692</v>
      </c>
      <c r="G6868" s="6" t="s">
        <v>11693</v>
      </c>
      <c r="H6868" s="6" t="s">
        <v>9396</v>
      </c>
      <c r="I6868" s="6" t="s">
        <v>11717</v>
      </c>
      <c r="J6868" s="6" t="s">
        <v>5</v>
      </c>
      <c r="K6868" s="7">
        <v>0.17</v>
      </c>
      <c r="L6868" s="7">
        <f>IFERROR(VLOOKUP(SiscoTable[[#This Row],[Código]],Hoja2!A:B,2,0)*SiscoTable[[#This Row],[Provta(Uns)]],0)</f>
        <v>4.0629999999999997</v>
      </c>
      <c r="M6868" s="7">
        <v>0</v>
      </c>
      <c r="N6868" s="7">
        <v>3</v>
      </c>
      <c r="O6868" s="7">
        <f>IFERROR(VLOOKUP(SiscoTable[[#This Row],[Código]],Hoja2!A:B,2,0)*SiscoTable[[#This Row],[Stock_actual]],0)</f>
        <v>71.699999999999989</v>
      </c>
      <c r="P6868" s="6" t="s">
        <v>283</v>
      </c>
      <c r="Q6868" s="7">
        <v>0</v>
      </c>
      <c r="R6868" s="7">
        <v>0</v>
      </c>
      <c r="S6868" s="7" t="s">
        <v>11926</v>
      </c>
      <c r="BI6868"/>
      <c r="BJ6868"/>
    </row>
    <row r="6869" spans="2:62" x14ac:dyDescent="0.4">
      <c r="B6869" s="1">
        <v>29131</v>
      </c>
      <c r="C6869" s="6" t="s">
        <v>8</v>
      </c>
      <c r="D6869" s="6" t="s">
        <v>8</v>
      </c>
      <c r="E6869" s="6" t="s">
        <v>8482</v>
      </c>
      <c r="F6869" s="6" t="s">
        <v>11692</v>
      </c>
      <c r="G6869" s="6" t="s">
        <v>11693</v>
      </c>
      <c r="H6869" s="6" t="s">
        <v>9396</v>
      </c>
      <c r="I6869" s="6" t="s">
        <v>11718</v>
      </c>
      <c r="J6869" s="6" t="s">
        <v>5</v>
      </c>
      <c r="K6869" s="7">
        <v>2</v>
      </c>
      <c r="L6869" s="7">
        <f>IFERROR(VLOOKUP(SiscoTable[[#This Row],[Código]],Hoja2!A:B,2,0)*SiscoTable[[#This Row],[Provta(Uns)]],0)</f>
        <v>27.8</v>
      </c>
      <c r="M6869" s="7">
        <v>0</v>
      </c>
      <c r="N6869" s="7">
        <v>8</v>
      </c>
      <c r="O6869" s="7">
        <f>IFERROR(VLOOKUP(SiscoTable[[#This Row],[Código]],Hoja2!A:B,2,0)*SiscoTable[[#This Row],[Stock_actual]],0)</f>
        <v>111.2</v>
      </c>
      <c r="P6869" s="6" t="s">
        <v>560</v>
      </c>
      <c r="Q6869" s="7">
        <v>2</v>
      </c>
      <c r="R6869" s="7">
        <v>0</v>
      </c>
      <c r="S6869" s="7" t="s">
        <v>11926</v>
      </c>
      <c r="BI6869"/>
      <c r="BJ6869"/>
    </row>
    <row r="6870" spans="2:62" x14ac:dyDescent="0.4">
      <c r="B6870" s="1">
        <v>29132</v>
      </c>
      <c r="C6870" s="6" t="s">
        <v>8</v>
      </c>
      <c r="D6870" s="6" t="s">
        <v>8</v>
      </c>
      <c r="E6870" s="6" t="s">
        <v>8482</v>
      </c>
      <c r="F6870" s="6" t="s">
        <v>11692</v>
      </c>
      <c r="G6870" s="6" t="s">
        <v>11693</v>
      </c>
      <c r="H6870" s="6" t="s">
        <v>9396</v>
      </c>
      <c r="I6870" s="6" t="s">
        <v>11719</v>
      </c>
      <c r="J6870" s="6" t="s">
        <v>5</v>
      </c>
      <c r="K6870" s="7">
        <v>0.83</v>
      </c>
      <c r="L6870" s="7">
        <f>IFERROR(VLOOKUP(SiscoTable[[#This Row],[Código]],Hoja2!A:B,2,0)*SiscoTable[[#This Row],[Provta(Uns)]],0)</f>
        <v>11.536999999999999</v>
      </c>
      <c r="M6870" s="7">
        <v>0</v>
      </c>
      <c r="N6870" s="7">
        <v>7</v>
      </c>
      <c r="O6870" s="7">
        <f>IFERROR(VLOOKUP(SiscoTable[[#This Row],[Código]],Hoja2!A:B,2,0)*SiscoTable[[#This Row],[Stock_actual]],0)</f>
        <v>97.3</v>
      </c>
      <c r="P6870" s="6" t="s">
        <v>1940</v>
      </c>
      <c r="Q6870" s="7">
        <v>1</v>
      </c>
      <c r="R6870" s="7">
        <v>0</v>
      </c>
      <c r="S6870" s="7" t="s">
        <v>11926</v>
      </c>
      <c r="BI6870"/>
      <c r="BJ6870"/>
    </row>
    <row r="6871" spans="2:62" x14ac:dyDescent="0.4">
      <c r="B6871" s="1">
        <v>29135</v>
      </c>
      <c r="C6871" s="6" t="s">
        <v>30</v>
      </c>
      <c r="D6871" s="6" t="s">
        <v>8</v>
      </c>
      <c r="E6871" s="6" t="s">
        <v>8482</v>
      </c>
      <c r="F6871" s="6" t="s">
        <v>11692</v>
      </c>
      <c r="G6871" s="6" t="s">
        <v>11693</v>
      </c>
      <c r="H6871" s="6" t="s">
        <v>9396</v>
      </c>
      <c r="I6871" s="6" t="s">
        <v>11702</v>
      </c>
      <c r="J6871" s="6" t="s">
        <v>5</v>
      </c>
      <c r="K6871" s="7">
        <v>5</v>
      </c>
      <c r="L6871" s="7">
        <f>IFERROR(VLOOKUP(SiscoTable[[#This Row],[Código]],Hoja2!A:B,2,0)*SiscoTable[[#This Row],[Provta(Uns)]],0)</f>
        <v>71.5</v>
      </c>
      <c r="M6871" s="7">
        <v>0</v>
      </c>
      <c r="N6871" s="7">
        <v>16</v>
      </c>
      <c r="O6871" s="7">
        <f>IFERROR(VLOOKUP(SiscoTable[[#This Row],[Código]],Hoja2!A:B,2,0)*SiscoTable[[#This Row],[Stock_actual]],0)</f>
        <v>228.8</v>
      </c>
      <c r="P6871" s="6" t="s">
        <v>623</v>
      </c>
      <c r="Q6871" s="7">
        <v>6</v>
      </c>
      <c r="R6871" s="7">
        <v>0</v>
      </c>
      <c r="S6871" s="7" t="s">
        <v>11926</v>
      </c>
      <c r="BI6871"/>
      <c r="BJ6871"/>
    </row>
    <row r="6872" spans="2:62" x14ac:dyDescent="0.4">
      <c r="B6872" s="1">
        <v>29136</v>
      </c>
      <c r="C6872" s="6" t="s">
        <v>8</v>
      </c>
      <c r="D6872" s="6" t="s">
        <v>8</v>
      </c>
      <c r="E6872" s="6" t="s">
        <v>8482</v>
      </c>
      <c r="F6872" s="6" t="s">
        <v>11692</v>
      </c>
      <c r="G6872" s="6" t="s">
        <v>11693</v>
      </c>
      <c r="H6872" s="6" t="s">
        <v>9396</v>
      </c>
      <c r="I6872" s="6" t="s">
        <v>11720</v>
      </c>
      <c r="J6872" s="6" t="s">
        <v>5</v>
      </c>
      <c r="K6872" s="7">
        <v>2.83</v>
      </c>
      <c r="L6872" s="7">
        <f>IFERROR(VLOOKUP(SiscoTable[[#This Row],[Código]],Hoja2!A:B,2,0)*SiscoTable[[#This Row],[Provta(Uns)]],0)</f>
        <v>41.035000000000004</v>
      </c>
      <c r="M6872" s="7">
        <v>0</v>
      </c>
      <c r="N6872" s="7">
        <v>5</v>
      </c>
      <c r="O6872" s="7">
        <f>IFERROR(VLOOKUP(SiscoTable[[#This Row],[Código]],Hoja2!A:B,2,0)*SiscoTable[[#This Row],[Stock_actual]],0)</f>
        <v>72.5</v>
      </c>
      <c r="P6872" s="6" t="s">
        <v>512</v>
      </c>
      <c r="Q6872" s="7">
        <v>3</v>
      </c>
      <c r="R6872" s="7">
        <v>0</v>
      </c>
      <c r="S6872" s="7" t="s">
        <v>11926</v>
      </c>
      <c r="BI6872"/>
      <c r="BJ6872"/>
    </row>
    <row r="6873" spans="2:62" x14ac:dyDescent="0.4">
      <c r="B6873" s="1">
        <v>29137</v>
      </c>
      <c r="C6873" s="6" t="s">
        <v>8</v>
      </c>
      <c r="D6873" s="6" t="s">
        <v>8</v>
      </c>
      <c r="E6873" s="6" t="s">
        <v>8482</v>
      </c>
      <c r="F6873" s="6" t="s">
        <v>11692</v>
      </c>
      <c r="G6873" s="6" t="s">
        <v>11693</v>
      </c>
      <c r="H6873" s="6" t="s">
        <v>9396</v>
      </c>
      <c r="I6873" s="6" t="s">
        <v>11721</v>
      </c>
      <c r="J6873" s="6" t="s">
        <v>5</v>
      </c>
      <c r="K6873" s="7">
        <v>1.17</v>
      </c>
      <c r="L6873" s="7">
        <f>IFERROR(VLOOKUP(SiscoTable[[#This Row],[Código]],Hoja2!A:B,2,0)*SiscoTable[[#This Row],[Provta(Uns)]],0)</f>
        <v>36.972000000000001</v>
      </c>
      <c r="M6873" s="7">
        <v>0</v>
      </c>
      <c r="N6873" s="7">
        <v>3</v>
      </c>
      <c r="O6873" s="7">
        <f>IFERROR(VLOOKUP(SiscoTable[[#This Row],[Código]],Hoja2!A:B,2,0)*SiscoTable[[#This Row],[Stock_actual]],0)</f>
        <v>94.800000000000011</v>
      </c>
      <c r="P6873" s="6" t="s">
        <v>661</v>
      </c>
      <c r="Q6873" s="7">
        <v>1</v>
      </c>
      <c r="R6873" s="7">
        <v>0</v>
      </c>
      <c r="S6873" s="7" t="s">
        <v>11926</v>
      </c>
      <c r="BI6873"/>
      <c r="BJ6873"/>
    </row>
    <row r="6874" spans="2:62" x14ac:dyDescent="0.4">
      <c r="B6874" s="1">
        <v>29138</v>
      </c>
      <c r="C6874" s="6" t="s">
        <v>8</v>
      </c>
      <c r="D6874" s="6" t="s">
        <v>8</v>
      </c>
      <c r="E6874" s="6" t="s">
        <v>8482</v>
      </c>
      <c r="F6874" s="6" t="s">
        <v>11692</v>
      </c>
      <c r="G6874" s="6" t="s">
        <v>11693</v>
      </c>
      <c r="H6874" s="6" t="s">
        <v>9396</v>
      </c>
      <c r="I6874" s="6" t="s">
        <v>11722</v>
      </c>
      <c r="J6874" s="6" t="s">
        <v>5</v>
      </c>
      <c r="K6874" s="7">
        <v>0.5</v>
      </c>
      <c r="L6874" s="7">
        <f>IFERROR(VLOOKUP(SiscoTable[[#This Row],[Código]],Hoja2!A:B,2,0)*SiscoTable[[#This Row],[Provta(Uns)]],0)</f>
        <v>11.95</v>
      </c>
      <c r="M6874" s="7">
        <v>0</v>
      </c>
      <c r="N6874" s="7">
        <v>8</v>
      </c>
      <c r="O6874" s="7">
        <f>IFERROR(VLOOKUP(SiscoTable[[#This Row],[Código]],Hoja2!A:B,2,0)*SiscoTable[[#This Row],[Stock_actual]],0)</f>
        <v>191.2</v>
      </c>
      <c r="P6874" s="6" t="s">
        <v>5475</v>
      </c>
      <c r="Q6874" s="7">
        <v>1</v>
      </c>
      <c r="R6874" s="7">
        <v>0</v>
      </c>
      <c r="S6874" s="7" t="s">
        <v>11926</v>
      </c>
      <c r="BI6874"/>
      <c r="BJ6874"/>
    </row>
    <row r="6875" spans="2:62" x14ac:dyDescent="0.4">
      <c r="B6875" s="1">
        <v>29139</v>
      </c>
      <c r="C6875" s="6" t="s">
        <v>8</v>
      </c>
      <c r="D6875" s="6" t="s">
        <v>8</v>
      </c>
      <c r="E6875" s="6" t="s">
        <v>8482</v>
      </c>
      <c r="F6875" s="6" t="s">
        <v>11692</v>
      </c>
      <c r="G6875" s="6" t="s">
        <v>11693</v>
      </c>
      <c r="H6875" s="6" t="s">
        <v>9396</v>
      </c>
      <c r="I6875" s="6" t="s">
        <v>11723</v>
      </c>
      <c r="J6875" s="6" t="s">
        <v>5</v>
      </c>
      <c r="K6875" s="7">
        <v>2.33</v>
      </c>
      <c r="L6875" s="7">
        <f>IFERROR(VLOOKUP(SiscoTable[[#This Row],[Código]],Hoja2!A:B,2,0)*SiscoTable[[#This Row],[Provta(Uns)]],0)</f>
        <v>33.785000000000004</v>
      </c>
      <c r="M6875" s="7">
        <v>0</v>
      </c>
      <c r="N6875" s="7">
        <v>1</v>
      </c>
      <c r="O6875" s="7">
        <f>IFERROR(VLOOKUP(SiscoTable[[#This Row],[Código]],Hoja2!A:B,2,0)*SiscoTable[[#This Row],[Stock_actual]],0)</f>
        <v>14.5</v>
      </c>
      <c r="P6875" s="6" t="s">
        <v>237</v>
      </c>
      <c r="Q6875" s="7">
        <v>3</v>
      </c>
      <c r="R6875" s="7">
        <v>4.84</v>
      </c>
      <c r="S6875" s="7" t="s">
        <v>11926</v>
      </c>
      <c r="BI6875"/>
      <c r="BJ6875"/>
    </row>
    <row r="6876" spans="2:62" x14ac:dyDescent="0.4">
      <c r="B6876" s="1">
        <v>29140</v>
      </c>
      <c r="C6876" s="6" t="s">
        <v>8</v>
      </c>
      <c r="D6876" s="6" t="s">
        <v>8</v>
      </c>
      <c r="E6876" s="6" t="s">
        <v>8482</v>
      </c>
      <c r="F6876" s="6" t="s">
        <v>11692</v>
      </c>
      <c r="G6876" s="6" t="s">
        <v>11693</v>
      </c>
      <c r="H6876" s="6" t="s">
        <v>9396</v>
      </c>
      <c r="I6876" s="6" t="s">
        <v>11724</v>
      </c>
      <c r="J6876" s="6" t="s">
        <v>5</v>
      </c>
      <c r="K6876" s="7">
        <v>0.67</v>
      </c>
      <c r="L6876" s="7">
        <f>IFERROR(VLOOKUP(SiscoTable[[#This Row],[Código]],Hoja2!A:B,2,0)*SiscoTable[[#This Row],[Provta(Uns)]],0)</f>
        <v>9.7149999999999999</v>
      </c>
      <c r="M6876" s="7">
        <v>0</v>
      </c>
      <c r="N6876" s="7">
        <v>9</v>
      </c>
      <c r="O6876" s="7">
        <f>IFERROR(VLOOKUP(SiscoTable[[#This Row],[Código]],Hoja2!A:B,2,0)*SiscoTable[[#This Row],[Stock_actual]],0)</f>
        <v>130.5</v>
      </c>
      <c r="P6876" s="6" t="s">
        <v>2130</v>
      </c>
      <c r="Q6876" s="7">
        <v>1</v>
      </c>
      <c r="R6876" s="7">
        <v>0</v>
      </c>
      <c r="S6876" s="7" t="s">
        <v>11926</v>
      </c>
      <c r="BI6876"/>
      <c r="BJ6876"/>
    </row>
    <row r="6877" spans="2:62" x14ac:dyDescent="0.4">
      <c r="B6877" s="1">
        <v>29141</v>
      </c>
      <c r="C6877" s="6" t="s">
        <v>8</v>
      </c>
      <c r="D6877" s="6" t="s">
        <v>8</v>
      </c>
      <c r="E6877" s="6" t="s">
        <v>8482</v>
      </c>
      <c r="F6877" s="6" t="s">
        <v>11692</v>
      </c>
      <c r="G6877" s="6" t="s">
        <v>11693</v>
      </c>
      <c r="H6877" s="6" t="s">
        <v>9396</v>
      </c>
      <c r="I6877" s="6" t="s">
        <v>11725</v>
      </c>
      <c r="J6877" s="6" t="s">
        <v>5</v>
      </c>
      <c r="K6877" s="7">
        <v>0</v>
      </c>
      <c r="L6877" s="7">
        <f>IFERROR(VLOOKUP(SiscoTable[[#This Row],[Código]],Hoja2!A:B,2,0)*SiscoTable[[#This Row],[Provta(Uns)]],0)</f>
        <v>0</v>
      </c>
      <c r="M6877" s="7">
        <v>0</v>
      </c>
      <c r="N6877" s="7">
        <v>7</v>
      </c>
      <c r="O6877" s="7">
        <f>IFERROR(VLOOKUP(SiscoTable[[#This Row],[Código]],Hoja2!A:B,2,0)*SiscoTable[[#This Row],[Stock_actual]],0)</f>
        <v>221.20000000000002</v>
      </c>
      <c r="P6877" s="6" t="s">
        <v>134</v>
      </c>
      <c r="Q6877" s="7">
        <v>0</v>
      </c>
      <c r="R6877" s="7">
        <v>0</v>
      </c>
      <c r="S6877" s="7" t="s">
        <v>11926</v>
      </c>
      <c r="BI6877"/>
      <c r="BJ6877"/>
    </row>
    <row r="6878" spans="2:62" x14ac:dyDescent="0.4">
      <c r="B6878" s="1">
        <v>29143</v>
      </c>
      <c r="C6878" s="6" t="s">
        <v>30</v>
      </c>
      <c r="D6878" s="6" t="s">
        <v>8</v>
      </c>
      <c r="E6878" s="6" t="s">
        <v>8482</v>
      </c>
      <c r="F6878" s="6" t="s">
        <v>11692</v>
      </c>
      <c r="G6878" s="6" t="s">
        <v>11693</v>
      </c>
      <c r="H6878" s="6" t="s">
        <v>9396</v>
      </c>
      <c r="I6878" s="6" t="s">
        <v>11703</v>
      </c>
      <c r="J6878" s="6" t="s">
        <v>5</v>
      </c>
      <c r="K6878" s="7">
        <v>5.67</v>
      </c>
      <c r="L6878" s="7">
        <f>IFERROR(VLOOKUP(SiscoTable[[#This Row],[Código]],Hoja2!A:B,2,0)*SiscoTable[[#This Row],[Provta(Uns)]],0)</f>
        <v>82.215000000000003</v>
      </c>
      <c r="M6878" s="7">
        <v>0</v>
      </c>
      <c r="N6878" s="7">
        <v>25</v>
      </c>
      <c r="O6878" s="7">
        <f>IFERROR(VLOOKUP(SiscoTable[[#This Row],[Código]],Hoja2!A:B,2,0)*SiscoTable[[#This Row],[Stock_actual]],0)</f>
        <v>362.5</v>
      </c>
      <c r="P6878" s="6" t="s">
        <v>130</v>
      </c>
      <c r="Q6878" s="7">
        <v>6</v>
      </c>
      <c r="R6878" s="7">
        <v>0</v>
      </c>
      <c r="S6878" s="7" t="s">
        <v>11926</v>
      </c>
      <c r="BI6878"/>
      <c r="BJ6878"/>
    </row>
    <row r="6879" spans="2:62" x14ac:dyDescent="0.4">
      <c r="B6879" s="1">
        <v>29144</v>
      </c>
      <c r="C6879" s="6" t="s">
        <v>8</v>
      </c>
      <c r="D6879" s="6" t="s">
        <v>8</v>
      </c>
      <c r="E6879" s="6" t="s">
        <v>8482</v>
      </c>
      <c r="F6879" s="6" t="s">
        <v>11692</v>
      </c>
      <c r="G6879" s="6" t="s">
        <v>11693</v>
      </c>
      <c r="H6879" s="6" t="s">
        <v>9396</v>
      </c>
      <c r="I6879" s="6" t="s">
        <v>11726</v>
      </c>
      <c r="J6879" s="6" t="s">
        <v>5</v>
      </c>
      <c r="K6879" s="7">
        <v>2.33</v>
      </c>
      <c r="L6879" s="7">
        <f>IFERROR(VLOOKUP(SiscoTable[[#This Row],[Código]],Hoja2!A:B,2,0)*SiscoTable[[#This Row],[Provta(Uns)]],0)</f>
        <v>32.387</v>
      </c>
      <c r="M6879" s="7">
        <v>0</v>
      </c>
      <c r="N6879" s="7">
        <v>4</v>
      </c>
      <c r="O6879" s="7">
        <f>IFERROR(VLOOKUP(SiscoTable[[#This Row],[Código]],Hoja2!A:B,2,0)*SiscoTable[[#This Row],[Stock_actual]],0)</f>
        <v>55.6</v>
      </c>
      <c r="P6879" s="6" t="s">
        <v>697</v>
      </c>
      <c r="Q6879" s="7">
        <v>3</v>
      </c>
      <c r="R6879" s="7">
        <v>0</v>
      </c>
      <c r="S6879" s="7" t="s">
        <v>11926</v>
      </c>
      <c r="BI6879"/>
      <c r="BJ6879"/>
    </row>
    <row r="6880" spans="2:62" x14ac:dyDescent="0.4">
      <c r="B6880" s="1">
        <v>29145</v>
      </c>
      <c r="C6880" s="6" t="s">
        <v>8</v>
      </c>
      <c r="D6880" s="6" t="s">
        <v>8</v>
      </c>
      <c r="E6880" s="6" t="s">
        <v>8482</v>
      </c>
      <c r="F6880" s="6" t="s">
        <v>11692</v>
      </c>
      <c r="G6880" s="6" t="s">
        <v>11693</v>
      </c>
      <c r="H6880" s="6" t="s">
        <v>9396</v>
      </c>
      <c r="I6880" s="6" t="s">
        <v>11727</v>
      </c>
      <c r="J6880" s="6" t="s">
        <v>5</v>
      </c>
      <c r="K6880" s="7">
        <v>0.5</v>
      </c>
      <c r="L6880" s="7">
        <f>IFERROR(VLOOKUP(SiscoTable[[#This Row],[Código]],Hoja2!A:B,2,0)*SiscoTable[[#This Row],[Provta(Uns)]],0)</f>
        <v>11.95</v>
      </c>
      <c r="M6880" s="7">
        <v>0</v>
      </c>
      <c r="N6880" s="7">
        <v>3</v>
      </c>
      <c r="O6880" s="7">
        <f>IFERROR(VLOOKUP(SiscoTable[[#This Row],[Código]],Hoja2!A:B,2,0)*SiscoTable[[#This Row],[Stock_actual]],0)</f>
        <v>71.699999999999989</v>
      </c>
      <c r="P6880" s="6" t="s">
        <v>1014</v>
      </c>
      <c r="Q6880" s="7">
        <v>1</v>
      </c>
      <c r="R6880" s="7">
        <v>0</v>
      </c>
      <c r="S6880" s="7" t="s">
        <v>11926</v>
      </c>
      <c r="BI6880"/>
      <c r="BJ6880"/>
    </row>
    <row r="6881" spans="2:62" x14ac:dyDescent="0.4">
      <c r="B6881" s="1">
        <v>29146</v>
      </c>
      <c r="C6881" s="6" t="s">
        <v>8</v>
      </c>
      <c r="D6881" s="6" t="s">
        <v>8</v>
      </c>
      <c r="E6881" s="6" t="s">
        <v>8482</v>
      </c>
      <c r="F6881" s="6" t="s">
        <v>11692</v>
      </c>
      <c r="G6881" s="6" t="s">
        <v>11693</v>
      </c>
      <c r="H6881" s="6" t="s">
        <v>9396</v>
      </c>
      <c r="I6881" s="6" t="s">
        <v>11728</v>
      </c>
      <c r="J6881" s="6" t="s">
        <v>5</v>
      </c>
      <c r="K6881" s="7">
        <v>0.33</v>
      </c>
      <c r="L6881" s="7">
        <f>IFERROR(VLOOKUP(SiscoTable[[#This Row],[Código]],Hoja2!A:B,2,0)*SiscoTable[[#This Row],[Provta(Uns)]],0)</f>
        <v>7.8869999999999996</v>
      </c>
      <c r="M6881" s="7">
        <v>0</v>
      </c>
      <c r="N6881" s="7">
        <v>0</v>
      </c>
      <c r="O6881" s="7">
        <f>IFERROR(VLOOKUP(SiscoTable[[#This Row],[Código]],Hoja2!A:B,2,0)*SiscoTable[[#This Row],[Stock_actual]],0)</f>
        <v>0</v>
      </c>
      <c r="P6881" s="6" t="s">
        <v>7</v>
      </c>
      <c r="Q6881" s="7">
        <v>0</v>
      </c>
      <c r="R6881" s="7">
        <v>0</v>
      </c>
      <c r="S6881" s="7" t="s">
        <v>11926</v>
      </c>
      <c r="BI6881"/>
      <c r="BJ6881"/>
    </row>
    <row r="6882" spans="2:62" x14ac:dyDescent="0.4">
      <c r="B6882" s="1">
        <v>29147</v>
      </c>
      <c r="C6882" s="6" t="s">
        <v>8</v>
      </c>
      <c r="D6882" s="6" t="s">
        <v>8</v>
      </c>
      <c r="E6882" s="6" t="s">
        <v>8482</v>
      </c>
      <c r="F6882" s="6" t="s">
        <v>11692</v>
      </c>
      <c r="G6882" s="6" t="s">
        <v>11693</v>
      </c>
      <c r="H6882" s="6" t="s">
        <v>9396</v>
      </c>
      <c r="I6882" s="6" t="s">
        <v>11729</v>
      </c>
      <c r="J6882" s="6" t="s">
        <v>5</v>
      </c>
      <c r="K6882" s="7">
        <v>2.5</v>
      </c>
      <c r="L6882" s="7">
        <f>IFERROR(VLOOKUP(SiscoTable[[#This Row],[Código]],Hoja2!A:B,2,0)*SiscoTable[[#This Row],[Provta(Uns)]],0)</f>
        <v>36.25</v>
      </c>
      <c r="M6882" s="7">
        <v>0</v>
      </c>
      <c r="N6882" s="7">
        <v>4</v>
      </c>
      <c r="O6882" s="7">
        <f>IFERROR(VLOOKUP(SiscoTable[[#This Row],[Código]],Hoja2!A:B,2,0)*SiscoTable[[#This Row],[Stock_actual]],0)</f>
        <v>58</v>
      </c>
      <c r="P6882" s="6" t="s">
        <v>573</v>
      </c>
      <c r="Q6882" s="7">
        <v>3</v>
      </c>
      <c r="R6882" s="7">
        <v>0</v>
      </c>
      <c r="S6882" s="7" t="s">
        <v>11926</v>
      </c>
      <c r="BI6882"/>
      <c r="BJ6882"/>
    </row>
    <row r="6883" spans="2:62" x14ac:dyDescent="0.4">
      <c r="B6883" s="1">
        <v>29148</v>
      </c>
      <c r="C6883" s="6" t="s">
        <v>8</v>
      </c>
      <c r="D6883" s="6" t="s">
        <v>8</v>
      </c>
      <c r="E6883" s="6" t="s">
        <v>8482</v>
      </c>
      <c r="F6883" s="6" t="s">
        <v>11692</v>
      </c>
      <c r="G6883" s="6" t="s">
        <v>11693</v>
      </c>
      <c r="H6883" s="6" t="s">
        <v>9396</v>
      </c>
      <c r="I6883" s="6" t="s">
        <v>11730</v>
      </c>
      <c r="J6883" s="6" t="s">
        <v>5</v>
      </c>
      <c r="K6883" s="7">
        <v>0.83</v>
      </c>
      <c r="L6883" s="7">
        <f>IFERROR(VLOOKUP(SiscoTable[[#This Row],[Código]],Hoja2!A:B,2,0)*SiscoTable[[#This Row],[Provta(Uns)]],0)</f>
        <v>26.228000000000002</v>
      </c>
      <c r="M6883" s="7">
        <v>0</v>
      </c>
      <c r="N6883" s="7">
        <v>8</v>
      </c>
      <c r="O6883" s="7">
        <f>IFERROR(VLOOKUP(SiscoTable[[#This Row],[Código]],Hoja2!A:B,2,0)*SiscoTable[[#This Row],[Stock_actual]],0)</f>
        <v>252.8</v>
      </c>
      <c r="P6883" s="6" t="s">
        <v>5200</v>
      </c>
      <c r="Q6883" s="7">
        <v>1</v>
      </c>
      <c r="R6883" s="7">
        <v>0</v>
      </c>
      <c r="S6883" s="7" t="s">
        <v>11926</v>
      </c>
      <c r="BI6883"/>
      <c r="BJ6883"/>
    </row>
    <row r="6884" spans="2:62" x14ac:dyDescent="0.4">
      <c r="B6884" s="1">
        <v>29149</v>
      </c>
      <c r="C6884" s="6" t="s">
        <v>8</v>
      </c>
      <c r="D6884" s="6" t="s">
        <v>8</v>
      </c>
      <c r="E6884" s="6" t="s">
        <v>8482</v>
      </c>
      <c r="F6884" s="6" t="s">
        <v>11692</v>
      </c>
      <c r="G6884" s="6" t="s">
        <v>11693</v>
      </c>
      <c r="H6884" s="6" t="s">
        <v>9396</v>
      </c>
      <c r="I6884" s="6" t="s">
        <v>11731</v>
      </c>
      <c r="J6884" s="6" t="s">
        <v>5</v>
      </c>
      <c r="K6884" s="7">
        <v>0.33</v>
      </c>
      <c r="L6884" s="7">
        <f>IFERROR(VLOOKUP(SiscoTable[[#This Row],[Código]],Hoja2!A:B,2,0)*SiscoTable[[#This Row],[Provta(Uns)]],0)</f>
        <v>10.428000000000001</v>
      </c>
      <c r="M6884" s="7">
        <v>0</v>
      </c>
      <c r="N6884" s="7">
        <v>4</v>
      </c>
      <c r="O6884" s="7">
        <f>IFERROR(VLOOKUP(SiscoTable[[#This Row],[Código]],Hoja2!A:B,2,0)*SiscoTable[[#This Row],[Stock_actual]],0)</f>
        <v>126.4</v>
      </c>
      <c r="P6884" s="6" t="s">
        <v>2784</v>
      </c>
      <c r="Q6884" s="7">
        <v>0</v>
      </c>
      <c r="R6884" s="7">
        <v>0</v>
      </c>
      <c r="S6884" s="7" t="s">
        <v>11926</v>
      </c>
      <c r="BI6884"/>
      <c r="BJ6884"/>
    </row>
    <row r="6885" spans="2:62" x14ac:dyDescent="0.4">
      <c r="B6885" s="1">
        <v>29153</v>
      </c>
      <c r="C6885" s="6" t="s">
        <v>8</v>
      </c>
      <c r="D6885" s="6" t="s">
        <v>8</v>
      </c>
      <c r="E6885" s="6" t="s">
        <v>8482</v>
      </c>
      <c r="F6885" s="6" t="s">
        <v>11692</v>
      </c>
      <c r="G6885" s="6" t="s">
        <v>11693</v>
      </c>
      <c r="H6885" s="6" t="s">
        <v>9396</v>
      </c>
      <c r="I6885" s="6" t="s">
        <v>11732</v>
      </c>
      <c r="J6885" s="6" t="s">
        <v>5</v>
      </c>
      <c r="K6885" s="7">
        <v>0.67</v>
      </c>
      <c r="L6885" s="7">
        <f>IFERROR(VLOOKUP(SiscoTable[[#This Row],[Código]],Hoja2!A:B,2,0)*SiscoTable[[#This Row],[Provta(Uns)]],0)</f>
        <v>21.172000000000001</v>
      </c>
      <c r="M6885" s="7">
        <v>0</v>
      </c>
      <c r="N6885" s="7">
        <v>6</v>
      </c>
      <c r="O6885" s="7">
        <f>IFERROR(VLOOKUP(SiscoTable[[#This Row],[Código]],Hoja2!A:B,2,0)*SiscoTable[[#This Row],[Stock_actual]],0)</f>
        <v>189.60000000000002</v>
      </c>
      <c r="P6885" s="6" t="s">
        <v>2096</v>
      </c>
      <c r="Q6885" s="7">
        <v>1</v>
      </c>
      <c r="R6885" s="7">
        <v>0</v>
      </c>
      <c r="S6885" s="7" t="s">
        <v>11926</v>
      </c>
      <c r="BI6885"/>
      <c r="BJ6885"/>
    </row>
    <row r="6886" spans="2:62" x14ac:dyDescent="0.4">
      <c r="B6886" s="1">
        <v>29156</v>
      </c>
      <c r="C6886" s="6" t="s">
        <v>8</v>
      </c>
      <c r="D6886" s="6" t="s">
        <v>8</v>
      </c>
      <c r="E6886" s="6" t="s">
        <v>8482</v>
      </c>
      <c r="F6886" s="6" t="s">
        <v>11692</v>
      </c>
      <c r="G6886" s="6" t="s">
        <v>11693</v>
      </c>
      <c r="H6886" s="6" t="s">
        <v>9396</v>
      </c>
      <c r="I6886" s="6" t="s">
        <v>11733</v>
      </c>
      <c r="J6886" s="6" t="s">
        <v>5</v>
      </c>
      <c r="K6886" s="7">
        <v>0.5</v>
      </c>
      <c r="L6886" s="7">
        <f>IFERROR(VLOOKUP(SiscoTable[[#This Row],[Código]],Hoja2!A:B,2,0)*SiscoTable[[#This Row],[Provta(Uns)]],0)</f>
        <v>11.95</v>
      </c>
      <c r="M6886" s="7">
        <v>0</v>
      </c>
      <c r="N6886" s="7">
        <v>0</v>
      </c>
      <c r="O6886" s="7">
        <f>IFERROR(VLOOKUP(SiscoTable[[#This Row],[Código]],Hoja2!A:B,2,0)*SiscoTable[[#This Row],[Stock_actual]],0)</f>
        <v>0</v>
      </c>
      <c r="P6886" s="6" t="s">
        <v>7</v>
      </c>
      <c r="Q6886" s="7">
        <v>1</v>
      </c>
      <c r="R6886" s="7">
        <v>1.2</v>
      </c>
      <c r="S6886" s="7" t="s">
        <v>11926</v>
      </c>
      <c r="BI6886"/>
      <c r="BJ6886"/>
    </row>
    <row r="6887" spans="2:62" x14ac:dyDescent="0.4">
      <c r="B6887" s="1">
        <v>29157</v>
      </c>
      <c r="C6887" s="6" t="s">
        <v>8</v>
      </c>
      <c r="D6887" s="6" t="s">
        <v>8</v>
      </c>
      <c r="E6887" s="6" t="s">
        <v>8482</v>
      </c>
      <c r="F6887" s="6" t="s">
        <v>11692</v>
      </c>
      <c r="G6887" s="6" t="s">
        <v>11693</v>
      </c>
      <c r="H6887" s="6" t="s">
        <v>9396</v>
      </c>
      <c r="I6887" s="6" t="s">
        <v>11734</v>
      </c>
      <c r="J6887" s="6" t="s">
        <v>5</v>
      </c>
      <c r="K6887" s="7">
        <v>0.5</v>
      </c>
      <c r="L6887" s="7">
        <f>IFERROR(VLOOKUP(SiscoTable[[#This Row],[Código]],Hoja2!A:B,2,0)*SiscoTable[[#This Row],[Provta(Uns)]],0)</f>
        <v>14.5</v>
      </c>
      <c r="M6887" s="7">
        <v>0</v>
      </c>
      <c r="N6887" s="7">
        <v>3</v>
      </c>
      <c r="O6887" s="7">
        <f>IFERROR(VLOOKUP(SiscoTable[[#This Row],[Código]],Hoja2!A:B,2,0)*SiscoTable[[#This Row],[Stock_actual]],0)</f>
        <v>87</v>
      </c>
      <c r="P6887" s="6" t="s">
        <v>1014</v>
      </c>
      <c r="Q6887" s="7">
        <v>1</v>
      </c>
      <c r="R6887" s="7">
        <v>0</v>
      </c>
      <c r="S6887" s="7" t="s">
        <v>11926</v>
      </c>
      <c r="BI6887"/>
      <c r="BJ6887"/>
    </row>
    <row r="6888" spans="2:62" x14ac:dyDescent="0.4">
      <c r="B6888" s="1">
        <v>29158</v>
      </c>
      <c r="C6888" s="6" t="s">
        <v>8</v>
      </c>
      <c r="D6888" s="6" t="s">
        <v>8</v>
      </c>
      <c r="E6888" s="6" t="s">
        <v>3268</v>
      </c>
      <c r="F6888" s="6" t="s">
        <v>3269</v>
      </c>
      <c r="G6888" s="6" t="s">
        <v>634</v>
      </c>
      <c r="H6888" s="6" t="s">
        <v>4730</v>
      </c>
      <c r="I6888" s="6" t="s">
        <v>4928</v>
      </c>
      <c r="J6888" s="6" t="s">
        <v>5</v>
      </c>
      <c r="K6888" s="7">
        <v>9.83</v>
      </c>
      <c r="L6888" s="7">
        <f>IFERROR(VLOOKUP(SiscoTable[[#This Row],[Código]],Hoja2!A:B,2,0)*SiscoTable[[#This Row],[Provta(Uns)]],0)</f>
        <v>13.761999999999999</v>
      </c>
      <c r="M6888" s="7">
        <v>0</v>
      </c>
      <c r="N6888" s="7">
        <v>1</v>
      </c>
      <c r="O6888" s="7">
        <f>IFERROR(VLOOKUP(SiscoTable[[#This Row],[Código]],Hoja2!A:B,2,0)*SiscoTable[[#This Row],[Stock_actual]],0)</f>
        <v>1.4</v>
      </c>
      <c r="P6888" s="6" t="s">
        <v>82</v>
      </c>
      <c r="Q6888" s="7">
        <v>11</v>
      </c>
      <c r="R6888" s="7">
        <v>19.790000000000003</v>
      </c>
      <c r="S6888" s="7" t="s">
        <v>11927</v>
      </c>
      <c r="BI6888"/>
      <c r="BJ6888"/>
    </row>
    <row r="6889" spans="2:62" x14ac:dyDescent="0.4">
      <c r="B6889" s="1">
        <v>29159</v>
      </c>
      <c r="C6889" s="6" t="s">
        <v>25</v>
      </c>
      <c r="D6889" s="6" t="s">
        <v>25</v>
      </c>
      <c r="E6889" s="6" t="s">
        <v>3268</v>
      </c>
      <c r="F6889" s="6" t="s">
        <v>6803</v>
      </c>
      <c r="G6889" s="6" t="s">
        <v>6915</v>
      </c>
      <c r="H6889" s="6" t="s">
        <v>6924</v>
      </c>
      <c r="I6889" s="6" t="s">
        <v>6960</v>
      </c>
      <c r="J6889" s="6" t="s">
        <v>5</v>
      </c>
      <c r="K6889" s="7">
        <v>99.17</v>
      </c>
      <c r="L6889" s="7">
        <f>IFERROR(VLOOKUP(SiscoTable[[#This Row],[Código]],Hoja2!A:B,2,0)*SiscoTable[[#This Row],[Provta(Uns)]],0)</f>
        <v>922.28100000000006</v>
      </c>
      <c r="M6889" s="7">
        <v>66</v>
      </c>
      <c r="N6889" s="7">
        <v>676</v>
      </c>
      <c r="O6889" s="7">
        <f>IFERROR(VLOOKUP(SiscoTable[[#This Row],[Código]],Hoja2!A:B,2,0)*SiscoTable[[#This Row],[Stock_actual]],0)</f>
        <v>6286.8</v>
      </c>
      <c r="P6889" s="6" t="s">
        <v>6961</v>
      </c>
      <c r="Q6889" s="7">
        <v>109</v>
      </c>
      <c r="R6889" s="7">
        <v>0</v>
      </c>
      <c r="S6889" s="7" t="s">
        <v>11925</v>
      </c>
      <c r="BI6889"/>
      <c r="BJ6889"/>
    </row>
    <row r="6890" spans="2:62" x14ac:dyDescent="0.4">
      <c r="B6890" s="1">
        <v>29160</v>
      </c>
      <c r="C6890" s="6" t="s">
        <v>30</v>
      </c>
      <c r="D6890" s="6" t="s">
        <v>30</v>
      </c>
      <c r="E6890" s="6" t="s">
        <v>3268</v>
      </c>
      <c r="F6890" s="6" t="s">
        <v>6059</v>
      </c>
      <c r="G6890" s="6" t="s">
        <v>6084</v>
      </c>
      <c r="H6890" s="6" t="s">
        <v>6088</v>
      </c>
      <c r="I6890" s="6" t="s">
        <v>6123</v>
      </c>
      <c r="J6890" s="6" t="s">
        <v>5</v>
      </c>
      <c r="K6890" s="7">
        <v>8</v>
      </c>
      <c r="L6890" s="7">
        <f>IFERROR(VLOOKUP(SiscoTable[[#This Row],[Código]],Hoja2!A:B,2,0)*SiscoTable[[#This Row],[Provta(Uns)]],0)</f>
        <v>44</v>
      </c>
      <c r="M6890" s="7">
        <v>0</v>
      </c>
      <c r="N6890" s="7">
        <v>0</v>
      </c>
      <c r="O6890" s="7">
        <f>IFERROR(VLOOKUP(SiscoTable[[#This Row],[Código]],Hoja2!A:B,2,0)*SiscoTable[[#This Row],[Stock_actual]],0)</f>
        <v>0</v>
      </c>
      <c r="P6890" s="6" t="s">
        <v>7</v>
      </c>
      <c r="Q6890" s="7">
        <v>9</v>
      </c>
      <c r="R6890" s="7">
        <v>16.200000000000003</v>
      </c>
      <c r="S6890" s="7" t="s">
        <v>11925</v>
      </c>
      <c r="BI6890"/>
      <c r="BJ6890"/>
    </row>
    <row r="6891" spans="2:62" x14ac:dyDescent="0.4">
      <c r="B6891" s="1">
        <v>29161</v>
      </c>
      <c r="C6891" s="6" t="s">
        <v>30</v>
      </c>
      <c r="D6891" s="6" t="s">
        <v>8</v>
      </c>
      <c r="E6891" s="6" t="s">
        <v>8482</v>
      </c>
      <c r="F6891" s="6" t="s">
        <v>1736</v>
      </c>
      <c r="G6891" s="6" t="s">
        <v>10563</v>
      </c>
      <c r="H6891" s="6" t="s">
        <v>10578</v>
      </c>
      <c r="I6891" s="6" t="s">
        <v>10577</v>
      </c>
      <c r="J6891" s="6" t="s">
        <v>5</v>
      </c>
      <c r="K6891" s="7">
        <v>1.33</v>
      </c>
      <c r="L6891" s="7">
        <f>IFERROR(VLOOKUP(SiscoTable[[#This Row],[Código]],Hoja2!A:B,2,0)*SiscoTable[[#This Row],[Provta(Uns)]],0)</f>
        <v>29.659000000000002</v>
      </c>
      <c r="M6891" s="7">
        <v>0</v>
      </c>
      <c r="N6891" s="7">
        <v>9</v>
      </c>
      <c r="O6891" s="7">
        <f>IFERROR(VLOOKUP(SiscoTable[[#This Row],[Código]],Hoja2!A:B,2,0)*SiscoTable[[#This Row],[Stock_actual]],0)</f>
        <v>200.70000000000002</v>
      </c>
      <c r="P6891" s="6" t="s">
        <v>1510</v>
      </c>
      <c r="Q6891" s="7">
        <v>1</v>
      </c>
      <c r="R6891" s="7">
        <v>0</v>
      </c>
      <c r="S6891" s="7" t="s">
        <v>11926</v>
      </c>
      <c r="BI6891"/>
      <c r="BJ6891"/>
    </row>
    <row r="6892" spans="2:62" x14ac:dyDescent="0.4">
      <c r="B6892" s="1">
        <v>29162</v>
      </c>
      <c r="C6892" s="6" t="s">
        <v>30</v>
      </c>
      <c r="D6892" s="6" t="s">
        <v>30</v>
      </c>
      <c r="E6892" s="6" t="s">
        <v>8482</v>
      </c>
      <c r="F6892" s="6" t="s">
        <v>1736</v>
      </c>
      <c r="G6892" s="6" t="s">
        <v>10563</v>
      </c>
      <c r="H6892" s="6" t="s">
        <v>10578</v>
      </c>
      <c r="I6892" s="6" t="s">
        <v>10579</v>
      </c>
      <c r="J6892" s="6" t="s">
        <v>5</v>
      </c>
      <c r="K6892" s="7">
        <v>15.5</v>
      </c>
      <c r="L6892" s="7">
        <f>IFERROR(VLOOKUP(SiscoTable[[#This Row],[Código]],Hoja2!A:B,2,0)*SiscoTable[[#This Row],[Provta(Uns)]],0)</f>
        <v>137.95000000000002</v>
      </c>
      <c r="M6892" s="7">
        <v>0</v>
      </c>
      <c r="N6892" s="7">
        <v>65</v>
      </c>
      <c r="O6892" s="7">
        <f>IFERROR(VLOOKUP(SiscoTable[[#This Row],[Código]],Hoja2!A:B,2,0)*SiscoTable[[#This Row],[Stock_actual]],0)</f>
        <v>578.5</v>
      </c>
      <c r="P6892" s="6" t="s">
        <v>6332</v>
      </c>
      <c r="Q6892" s="7">
        <v>17</v>
      </c>
      <c r="R6892" s="7">
        <v>0</v>
      </c>
      <c r="S6892" s="7" t="s">
        <v>11926</v>
      </c>
      <c r="BI6892"/>
      <c r="BJ6892"/>
    </row>
    <row r="6893" spans="2:62" x14ac:dyDescent="0.4">
      <c r="B6893" s="1">
        <v>29163</v>
      </c>
      <c r="C6893" s="6" t="s">
        <v>8</v>
      </c>
      <c r="D6893" s="6" t="s">
        <v>30</v>
      </c>
      <c r="E6893" s="6" t="s">
        <v>3268</v>
      </c>
      <c r="F6893" s="6" t="s">
        <v>3269</v>
      </c>
      <c r="G6893" s="6" t="s">
        <v>3773</v>
      </c>
      <c r="H6893" s="6" t="s">
        <v>3872</v>
      </c>
      <c r="I6893" s="6" t="s">
        <v>4090</v>
      </c>
      <c r="J6893" s="6" t="s">
        <v>5</v>
      </c>
      <c r="K6893" s="7">
        <v>16.170000000000002</v>
      </c>
      <c r="L6893" s="7">
        <f>IFERROR(VLOOKUP(SiscoTable[[#This Row],[Código]],Hoja2!A:B,2,0)*SiscoTable[[#This Row],[Provta(Uns)]],0)</f>
        <v>35.574000000000005</v>
      </c>
      <c r="M6893" s="7">
        <v>0</v>
      </c>
      <c r="N6893" s="7">
        <v>31</v>
      </c>
      <c r="O6893" s="7">
        <f>IFERROR(VLOOKUP(SiscoTable[[#This Row],[Código]],Hoja2!A:B,2,0)*SiscoTable[[#This Row],[Stock_actual]],0)</f>
        <v>68.2</v>
      </c>
      <c r="P6893" s="6" t="s">
        <v>770</v>
      </c>
      <c r="Q6893" s="7">
        <v>18</v>
      </c>
      <c r="R6893" s="7">
        <v>0</v>
      </c>
      <c r="S6893" s="7" t="s">
        <v>11928</v>
      </c>
      <c r="BI6893"/>
      <c r="BJ6893"/>
    </row>
    <row r="6894" spans="2:62" x14ac:dyDescent="0.4">
      <c r="B6894" s="1">
        <v>29165</v>
      </c>
      <c r="C6894" s="6" t="s">
        <v>25</v>
      </c>
      <c r="D6894" s="6" t="s">
        <v>25</v>
      </c>
      <c r="E6894" s="6" t="s">
        <v>469</v>
      </c>
      <c r="F6894" s="6" t="s">
        <v>668</v>
      </c>
      <c r="G6894" s="6" t="s">
        <v>865</v>
      </c>
      <c r="H6894" s="6" t="s">
        <v>213</v>
      </c>
      <c r="I6894" s="6" t="s">
        <v>895</v>
      </c>
      <c r="J6894" s="6" t="s">
        <v>5</v>
      </c>
      <c r="K6894" s="7">
        <v>32</v>
      </c>
      <c r="L6894" s="34">
        <f>IFERROR(VLOOKUP(SiscoTable[[#This Row],[Código]],Hoja2!A:B,2,0)*SiscoTable[[#This Row],[Provta(Uns)]],0)</f>
        <v>345.6</v>
      </c>
      <c r="M6894" s="7">
        <v>0</v>
      </c>
      <c r="N6894" s="7">
        <v>0</v>
      </c>
      <c r="O6894" s="34">
        <f>IFERROR(VLOOKUP(SiscoTable[[#This Row],[Código]],Hoja2!A:B,2,0)*SiscoTable[[#This Row],[Stock_actual]],0)</f>
        <v>0</v>
      </c>
      <c r="P6894" s="6" t="s">
        <v>7</v>
      </c>
      <c r="Q6894" s="7">
        <v>35</v>
      </c>
      <c r="R6894" s="7">
        <v>64.2</v>
      </c>
      <c r="S6894" s="7" t="s">
        <v>11924</v>
      </c>
      <c r="BI6894"/>
      <c r="BJ6894"/>
    </row>
    <row r="6895" spans="2:62" x14ac:dyDescent="0.4">
      <c r="B6895" s="1">
        <v>29166</v>
      </c>
      <c r="C6895" s="6" t="s">
        <v>8</v>
      </c>
      <c r="D6895" s="6" t="s">
        <v>8</v>
      </c>
      <c r="E6895" s="6" t="s">
        <v>1537</v>
      </c>
      <c r="F6895" s="6" t="s">
        <v>1537</v>
      </c>
      <c r="G6895" s="6" t="s">
        <v>1625</v>
      </c>
      <c r="H6895" s="6" t="s">
        <v>4</v>
      </c>
      <c r="I6895" s="6" t="s">
        <v>1730</v>
      </c>
      <c r="J6895" s="6" t="s">
        <v>5</v>
      </c>
      <c r="K6895" s="7">
        <v>2.83</v>
      </c>
      <c r="L6895" s="7">
        <f>IFERROR(VLOOKUP(SiscoTable[[#This Row],[Código]],Hoja2!A:B,2,0)*SiscoTable[[#This Row],[Provta(Uns)]],0)</f>
        <v>19.810000000000002</v>
      </c>
      <c r="M6895" s="7">
        <v>0</v>
      </c>
      <c r="N6895" s="7">
        <v>0</v>
      </c>
      <c r="O6895" s="7">
        <f>IFERROR(VLOOKUP(SiscoTable[[#This Row],[Código]],Hoja2!A:B,2,0)*SiscoTable[[#This Row],[Stock_actual]],0)</f>
        <v>0</v>
      </c>
      <c r="P6895" s="6" t="s">
        <v>7</v>
      </c>
      <c r="Q6895" s="7">
        <v>3</v>
      </c>
      <c r="R6895" s="7">
        <v>5.3999999999999995</v>
      </c>
      <c r="S6895" s="7" t="s">
        <v>11923</v>
      </c>
      <c r="BI6895"/>
      <c r="BJ6895"/>
    </row>
    <row r="6896" spans="2:62" x14ac:dyDescent="0.4">
      <c r="B6896" s="1">
        <v>29170</v>
      </c>
      <c r="C6896" s="6" t="s">
        <v>8</v>
      </c>
      <c r="D6896" s="6" t="s">
        <v>30</v>
      </c>
      <c r="E6896" s="6" t="s">
        <v>3268</v>
      </c>
      <c r="F6896" s="6" t="s">
        <v>7197</v>
      </c>
      <c r="G6896" s="6" t="s">
        <v>7388</v>
      </c>
      <c r="H6896" s="6" t="s">
        <v>3563</v>
      </c>
      <c r="I6896" s="6" t="s">
        <v>7504</v>
      </c>
      <c r="J6896" s="6" t="s">
        <v>5</v>
      </c>
      <c r="K6896" s="7">
        <v>15</v>
      </c>
      <c r="L6896" s="7">
        <f>IFERROR(VLOOKUP(SiscoTable[[#This Row],[Código]],Hoja2!A:B,2,0)*SiscoTable[[#This Row],[Provta(Uns)]],0)</f>
        <v>22.5</v>
      </c>
      <c r="M6896" s="7">
        <v>0</v>
      </c>
      <c r="N6896" s="7">
        <v>208</v>
      </c>
      <c r="O6896" s="7">
        <f>IFERROR(VLOOKUP(SiscoTable[[#This Row],[Código]],Hoja2!A:B,2,0)*SiscoTable[[#This Row],[Stock_actual]],0)</f>
        <v>312</v>
      </c>
      <c r="P6896" s="6" t="s">
        <v>7505</v>
      </c>
      <c r="Q6896" s="7">
        <v>17</v>
      </c>
      <c r="R6896" s="7">
        <v>0</v>
      </c>
      <c r="S6896" s="7" t="s">
        <v>11928</v>
      </c>
      <c r="BI6896"/>
      <c r="BJ6896"/>
    </row>
    <row r="6897" spans="2:62" x14ac:dyDescent="0.4">
      <c r="B6897" s="1">
        <v>29171</v>
      </c>
      <c r="C6897" s="6" t="s">
        <v>8</v>
      </c>
      <c r="D6897" s="6" t="s">
        <v>8</v>
      </c>
      <c r="E6897" s="6" t="s">
        <v>3268</v>
      </c>
      <c r="F6897" s="6" t="s">
        <v>6059</v>
      </c>
      <c r="G6897" s="6" t="s">
        <v>6174</v>
      </c>
      <c r="H6897" s="6" t="s">
        <v>6182</v>
      </c>
      <c r="I6897" s="6" t="s">
        <v>6210</v>
      </c>
      <c r="J6897" s="6" t="s">
        <v>5</v>
      </c>
      <c r="K6897" s="7">
        <v>0</v>
      </c>
      <c r="L6897" s="7">
        <f>IFERROR(VLOOKUP(SiscoTable[[#This Row],[Código]],Hoja2!A:B,2,0)*SiscoTable[[#This Row],[Provta(Uns)]],0)</f>
        <v>0</v>
      </c>
      <c r="M6897" s="7">
        <v>0</v>
      </c>
      <c r="N6897" s="7">
        <v>0</v>
      </c>
      <c r="O6897" s="7">
        <f>IFERROR(VLOOKUP(SiscoTable[[#This Row],[Código]],Hoja2!A:B,2,0)*SiscoTable[[#This Row],[Stock_actual]],0)</f>
        <v>0</v>
      </c>
      <c r="P6897" s="6" t="s">
        <v>7</v>
      </c>
      <c r="Q6897" s="7">
        <v>0</v>
      </c>
      <c r="R6897" s="7">
        <v>0</v>
      </c>
      <c r="S6897" s="7" t="s">
        <v>11925</v>
      </c>
      <c r="BI6897"/>
      <c r="BJ6897"/>
    </row>
    <row r="6898" spans="2:62" x14ac:dyDescent="0.4">
      <c r="B6898" s="1">
        <v>29172</v>
      </c>
      <c r="C6898" s="6" t="s">
        <v>30</v>
      </c>
      <c r="D6898" s="6" t="s">
        <v>25</v>
      </c>
      <c r="E6898" s="6" t="s">
        <v>3268</v>
      </c>
      <c r="F6898" s="6" t="s">
        <v>8283</v>
      </c>
      <c r="G6898" s="6" t="s">
        <v>8321</v>
      </c>
      <c r="H6898" s="6" t="s">
        <v>1058</v>
      </c>
      <c r="I6898" s="6" t="s">
        <v>8383</v>
      </c>
      <c r="J6898" s="6" t="s">
        <v>5</v>
      </c>
      <c r="K6898" s="7">
        <v>55.33</v>
      </c>
      <c r="L6898" s="7">
        <f>IFERROR(VLOOKUP(SiscoTable[[#This Row],[Código]],Hoja2!A:B,2,0)*SiscoTable[[#This Row],[Provta(Uns)]],0)</f>
        <v>121.726</v>
      </c>
      <c r="M6898" s="7">
        <v>0</v>
      </c>
      <c r="N6898" s="7">
        <v>123</v>
      </c>
      <c r="O6898" s="7">
        <f>IFERROR(VLOOKUP(SiscoTable[[#This Row],[Código]],Hoja2!A:B,2,0)*SiscoTable[[#This Row],[Stock_actual]],0)</f>
        <v>270.60000000000002</v>
      </c>
      <c r="P6898" s="6" t="s">
        <v>556</v>
      </c>
      <c r="Q6898" s="7">
        <v>61</v>
      </c>
      <c r="R6898" s="7">
        <v>0</v>
      </c>
      <c r="S6898" s="7" t="s">
        <v>11928</v>
      </c>
      <c r="BI6898"/>
      <c r="BJ6898"/>
    </row>
    <row r="6899" spans="2:62" x14ac:dyDescent="0.4">
      <c r="B6899" s="1">
        <v>29173</v>
      </c>
      <c r="C6899" s="6" t="s">
        <v>25</v>
      </c>
      <c r="D6899" s="6" t="s">
        <v>30</v>
      </c>
      <c r="E6899" s="6" t="s">
        <v>469</v>
      </c>
      <c r="F6899" s="6" t="s">
        <v>59</v>
      </c>
      <c r="G6899" s="6" t="s">
        <v>59</v>
      </c>
      <c r="H6899" s="6" t="s">
        <v>153</v>
      </c>
      <c r="I6899" s="6" t="s">
        <v>954</v>
      </c>
      <c r="J6899" s="6" t="s">
        <v>5</v>
      </c>
      <c r="K6899" s="7">
        <v>12.67</v>
      </c>
      <c r="L6899" s="7">
        <f>IFERROR(VLOOKUP(SiscoTable[[#This Row],[Código]],Hoja2!A:B,2,0)*SiscoTable[[#This Row],[Provta(Uns)]],0)</f>
        <v>277.47299999999996</v>
      </c>
      <c r="M6899" s="7">
        <v>0</v>
      </c>
      <c r="N6899" s="7">
        <v>8</v>
      </c>
      <c r="O6899" s="7">
        <f>IFERROR(VLOOKUP(SiscoTable[[#This Row],[Código]],Hoja2!A:B,2,0)*SiscoTable[[#This Row],[Stock_actual]],0)</f>
        <v>175.2</v>
      </c>
      <c r="P6899" s="6" t="s">
        <v>296</v>
      </c>
      <c r="Q6899" s="7">
        <v>14</v>
      </c>
      <c r="R6899" s="7">
        <v>25.18</v>
      </c>
      <c r="S6899" s="7" t="s">
        <v>11927</v>
      </c>
      <c r="BI6899"/>
      <c r="BJ6899"/>
    </row>
    <row r="6900" spans="2:62" x14ac:dyDescent="0.4">
      <c r="B6900" s="1">
        <v>29176</v>
      </c>
      <c r="C6900" s="6" t="s">
        <v>30</v>
      </c>
      <c r="D6900" s="6" t="s">
        <v>30</v>
      </c>
      <c r="E6900" s="6" t="s">
        <v>3268</v>
      </c>
      <c r="F6900" s="6" t="s">
        <v>3269</v>
      </c>
      <c r="G6900" s="6" t="s">
        <v>5267</v>
      </c>
      <c r="H6900" s="6" t="s">
        <v>3835</v>
      </c>
      <c r="I6900" s="6" t="s">
        <v>5346</v>
      </c>
      <c r="J6900" s="6" t="s">
        <v>5</v>
      </c>
      <c r="K6900" s="7">
        <v>22</v>
      </c>
      <c r="L6900" s="7">
        <f>IFERROR(VLOOKUP(SiscoTable[[#This Row],[Código]],Hoja2!A:B,2,0)*SiscoTable[[#This Row],[Provta(Uns)]],0)</f>
        <v>145.19999999999999</v>
      </c>
      <c r="M6900" s="7">
        <v>24</v>
      </c>
      <c r="N6900" s="7">
        <v>8</v>
      </c>
      <c r="O6900" s="7">
        <f>IFERROR(VLOOKUP(SiscoTable[[#This Row],[Código]],Hoja2!A:B,2,0)*SiscoTable[[#This Row],[Stock_actual]],0)</f>
        <v>52.8</v>
      </c>
      <c r="P6900" s="6" t="s">
        <v>96</v>
      </c>
      <c r="Q6900" s="7">
        <v>24</v>
      </c>
      <c r="R6900" s="7">
        <v>19.829999999999998</v>
      </c>
      <c r="S6900" s="7" t="s">
        <v>11928</v>
      </c>
      <c r="BI6900"/>
      <c r="BJ6900"/>
    </row>
    <row r="6901" spans="2:62" x14ac:dyDescent="0.4">
      <c r="B6901" s="1">
        <v>29178</v>
      </c>
      <c r="C6901" s="6" t="s">
        <v>30</v>
      </c>
      <c r="D6901" s="6" t="s">
        <v>8</v>
      </c>
      <c r="E6901" s="6" t="s">
        <v>3268</v>
      </c>
      <c r="F6901" s="6" t="s">
        <v>6059</v>
      </c>
      <c r="G6901" s="6" t="s">
        <v>6747</v>
      </c>
      <c r="H6901" s="6" t="s">
        <v>6751</v>
      </c>
      <c r="I6901" s="6" t="s">
        <v>6776</v>
      </c>
      <c r="J6901" s="6" t="s">
        <v>5</v>
      </c>
      <c r="K6901" s="7">
        <v>0.5</v>
      </c>
      <c r="L6901" s="7">
        <f>IFERROR(VLOOKUP(SiscoTable[[#This Row],[Código]],Hoja2!A:B,2,0)*SiscoTable[[#This Row],[Provta(Uns)]],0)</f>
        <v>100</v>
      </c>
      <c r="M6901" s="7">
        <v>0</v>
      </c>
      <c r="N6901" s="7">
        <v>2</v>
      </c>
      <c r="O6901" s="7">
        <f>IFERROR(VLOOKUP(SiscoTable[[#This Row],[Código]],Hoja2!A:B,2,0)*SiscoTable[[#This Row],[Stock_actual]],0)</f>
        <v>400</v>
      </c>
      <c r="P6901" s="6" t="s">
        <v>560</v>
      </c>
      <c r="Q6901" s="7">
        <v>1</v>
      </c>
      <c r="R6901" s="7">
        <v>0</v>
      </c>
      <c r="S6901" s="7" t="s">
        <v>11925</v>
      </c>
      <c r="BI6901"/>
      <c r="BJ6901"/>
    </row>
    <row r="6902" spans="2:62" x14ac:dyDescent="0.4">
      <c r="B6902" s="1">
        <v>29180</v>
      </c>
      <c r="C6902" s="6" t="s">
        <v>30</v>
      </c>
      <c r="D6902" s="6" t="s">
        <v>8</v>
      </c>
      <c r="E6902" s="6" t="s">
        <v>8482</v>
      </c>
      <c r="F6902" s="6" t="s">
        <v>1736</v>
      </c>
      <c r="G6902" s="6" t="s">
        <v>10362</v>
      </c>
      <c r="H6902" s="6" t="s">
        <v>9035</v>
      </c>
      <c r="I6902" s="6" t="s">
        <v>10427</v>
      </c>
      <c r="J6902" s="6" t="s">
        <v>5</v>
      </c>
      <c r="K6902" s="7">
        <v>2.33</v>
      </c>
      <c r="L6902" s="7">
        <f>IFERROR(VLOOKUP(SiscoTable[[#This Row],[Código]],Hoja2!A:B,2,0)*SiscoTable[[#This Row],[Provta(Uns)]],0)</f>
        <v>36.115000000000002</v>
      </c>
      <c r="M6902" s="7">
        <v>0</v>
      </c>
      <c r="N6902" s="7">
        <v>15</v>
      </c>
      <c r="O6902" s="7">
        <f>IFERROR(VLOOKUP(SiscoTable[[#This Row],[Código]],Hoja2!A:B,2,0)*SiscoTable[[#This Row],[Stock_actual]],0)</f>
        <v>232.5</v>
      </c>
      <c r="P6902" s="6" t="s">
        <v>4718</v>
      </c>
      <c r="Q6902" s="7">
        <v>3</v>
      </c>
      <c r="R6902" s="7">
        <v>0</v>
      </c>
      <c r="S6902" s="7" t="s">
        <v>11926</v>
      </c>
      <c r="BI6902"/>
      <c r="BJ6902"/>
    </row>
    <row r="6903" spans="2:62" x14ac:dyDescent="0.4">
      <c r="B6903" s="1">
        <v>29181</v>
      </c>
      <c r="C6903" s="6" t="s">
        <v>25</v>
      </c>
      <c r="D6903" s="6" t="s">
        <v>8</v>
      </c>
      <c r="E6903" s="6" t="s">
        <v>427</v>
      </c>
      <c r="F6903" s="6" t="s">
        <v>436</v>
      </c>
      <c r="G6903" s="6" t="s">
        <v>436</v>
      </c>
      <c r="H6903" s="6" t="s">
        <v>4</v>
      </c>
      <c r="I6903" s="6" t="s">
        <v>440</v>
      </c>
      <c r="J6903" s="6" t="s">
        <v>5</v>
      </c>
      <c r="K6903" s="7">
        <v>0.83</v>
      </c>
      <c r="L6903" s="7">
        <f>IFERROR(VLOOKUP(SiscoTable[[#This Row],[Código]],Hoja2!A:B,2,0)*SiscoTable[[#This Row],[Provta(Uns)]],0)</f>
        <v>207.5</v>
      </c>
      <c r="M6903" s="7">
        <v>0</v>
      </c>
      <c r="N6903" s="7">
        <v>-1</v>
      </c>
      <c r="O6903" s="7">
        <f>IFERROR(VLOOKUP(SiscoTable[[#This Row],[Código]],Hoja2!A:B,2,0)*SiscoTable[[#This Row],[Stock_actual]],0)</f>
        <v>-250</v>
      </c>
      <c r="P6903" s="6" t="s">
        <v>7</v>
      </c>
      <c r="Q6903" s="7">
        <v>1</v>
      </c>
      <c r="R6903" s="7">
        <v>1.7999999999999998</v>
      </c>
      <c r="S6903" s="7" t="s">
        <v>11923</v>
      </c>
      <c r="BI6903"/>
      <c r="BJ6903"/>
    </row>
    <row r="6904" spans="2:62" x14ac:dyDescent="0.4">
      <c r="B6904" s="1">
        <v>29182</v>
      </c>
      <c r="C6904" s="6" t="s">
        <v>30</v>
      </c>
      <c r="D6904" s="6" t="s">
        <v>8</v>
      </c>
      <c r="E6904" s="6" t="s">
        <v>8482</v>
      </c>
      <c r="F6904" s="6" t="s">
        <v>9030</v>
      </c>
      <c r="G6904" s="6" t="s">
        <v>10068</v>
      </c>
      <c r="H6904" s="6" t="s">
        <v>10093</v>
      </c>
      <c r="I6904" s="6" t="s">
        <v>10120</v>
      </c>
      <c r="J6904" s="6" t="s">
        <v>5</v>
      </c>
      <c r="K6904" s="7">
        <v>1.5</v>
      </c>
      <c r="L6904" s="7">
        <f>IFERROR(VLOOKUP(SiscoTable[[#This Row],[Código]],Hoja2!A:B,2,0)*SiscoTable[[#This Row],[Provta(Uns)]],0)</f>
        <v>17.850000000000001</v>
      </c>
      <c r="M6904" s="7">
        <v>0</v>
      </c>
      <c r="N6904" s="7">
        <v>0</v>
      </c>
      <c r="O6904" s="7">
        <f>IFERROR(VLOOKUP(SiscoTable[[#This Row],[Código]],Hoja2!A:B,2,0)*SiscoTable[[#This Row],[Stock_actual]],0)</f>
        <v>0</v>
      </c>
      <c r="P6904" s="6" t="s">
        <v>7</v>
      </c>
      <c r="Q6904" s="7">
        <v>2</v>
      </c>
      <c r="R6904" s="7">
        <v>3</v>
      </c>
      <c r="S6904" s="7" t="s">
        <v>11926</v>
      </c>
      <c r="BI6904"/>
      <c r="BJ6904"/>
    </row>
    <row r="6905" spans="2:62" x14ac:dyDescent="0.4">
      <c r="B6905" s="1">
        <v>29183</v>
      </c>
      <c r="C6905" s="6" t="s">
        <v>30</v>
      </c>
      <c r="D6905" s="6" t="s">
        <v>30</v>
      </c>
      <c r="E6905" s="6" t="s">
        <v>8482</v>
      </c>
      <c r="F6905" s="6" t="s">
        <v>9030</v>
      </c>
      <c r="G6905" s="6" t="s">
        <v>10068</v>
      </c>
      <c r="H6905" s="6" t="s">
        <v>10093</v>
      </c>
      <c r="I6905" s="6" t="s">
        <v>10121</v>
      </c>
      <c r="J6905" s="6" t="s">
        <v>5</v>
      </c>
      <c r="K6905" s="7">
        <v>4.67</v>
      </c>
      <c r="L6905" s="7">
        <f>IFERROR(VLOOKUP(SiscoTable[[#This Row],[Código]],Hoja2!A:B,2,0)*SiscoTable[[#This Row],[Provta(Uns)]],0)</f>
        <v>47.633999999999993</v>
      </c>
      <c r="M6905" s="7">
        <v>0</v>
      </c>
      <c r="N6905" s="7">
        <v>1</v>
      </c>
      <c r="O6905" s="7">
        <f>IFERROR(VLOOKUP(SiscoTable[[#This Row],[Código]],Hoja2!A:B,2,0)*SiscoTable[[#This Row],[Stock_actual]],0)</f>
        <v>10.199999999999999</v>
      </c>
      <c r="P6905" s="6" t="s">
        <v>27</v>
      </c>
      <c r="Q6905" s="7">
        <v>5</v>
      </c>
      <c r="R6905" s="7">
        <v>9.56</v>
      </c>
      <c r="S6905" s="7" t="s">
        <v>11926</v>
      </c>
      <c r="BI6905"/>
      <c r="BJ6905"/>
    </row>
    <row r="6906" spans="2:62" x14ac:dyDescent="0.4">
      <c r="B6906" s="1">
        <v>29184</v>
      </c>
      <c r="C6906" s="6" t="s">
        <v>8</v>
      </c>
      <c r="D6906" s="6" t="s">
        <v>8</v>
      </c>
      <c r="E6906" s="6" t="s">
        <v>8482</v>
      </c>
      <c r="F6906" s="6" t="s">
        <v>9030</v>
      </c>
      <c r="G6906" s="6" t="s">
        <v>10068</v>
      </c>
      <c r="H6906" s="6" t="s">
        <v>10093</v>
      </c>
      <c r="I6906" s="6" t="s">
        <v>10145</v>
      </c>
      <c r="J6906" s="6" t="s">
        <v>5</v>
      </c>
      <c r="K6906" s="7">
        <v>0</v>
      </c>
      <c r="L6906" s="7">
        <f>IFERROR(VLOOKUP(SiscoTable[[#This Row],[Código]],Hoja2!A:B,2,0)*SiscoTable[[#This Row],[Provta(Uns)]],0)</f>
        <v>0</v>
      </c>
      <c r="M6906" s="7">
        <v>0</v>
      </c>
      <c r="N6906" s="7">
        <v>0</v>
      </c>
      <c r="O6906" s="7">
        <f>IFERROR(VLOOKUP(SiscoTable[[#This Row],[Código]],Hoja2!A:B,2,0)*SiscoTable[[#This Row],[Stock_actual]],0)</f>
        <v>0</v>
      </c>
      <c r="P6906" s="6" t="s">
        <v>7</v>
      </c>
      <c r="Q6906" s="7">
        <v>0</v>
      </c>
      <c r="R6906" s="7">
        <v>0</v>
      </c>
      <c r="S6906" s="7" t="s">
        <v>11926</v>
      </c>
      <c r="BI6906"/>
      <c r="BJ6906"/>
    </row>
    <row r="6907" spans="2:62" x14ac:dyDescent="0.4">
      <c r="B6907" s="1">
        <v>29185</v>
      </c>
      <c r="C6907" s="6" t="s">
        <v>8</v>
      </c>
      <c r="D6907" s="6" t="s">
        <v>8</v>
      </c>
      <c r="E6907" s="6" t="s">
        <v>8482</v>
      </c>
      <c r="F6907" s="6" t="s">
        <v>9030</v>
      </c>
      <c r="G6907" s="6" t="s">
        <v>9299</v>
      </c>
      <c r="H6907" s="6" t="s">
        <v>9316</v>
      </c>
      <c r="I6907" s="6" t="s">
        <v>9534</v>
      </c>
      <c r="J6907" s="6" t="s">
        <v>5</v>
      </c>
      <c r="K6907" s="7">
        <v>1.17</v>
      </c>
      <c r="L6907" s="7">
        <f>IFERROR(VLOOKUP(SiscoTable[[#This Row],[Código]],Hoja2!A:B,2,0)*SiscoTable[[#This Row],[Provta(Uns)]],0)</f>
        <v>28.08</v>
      </c>
      <c r="M6907" s="7">
        <v>0</v>
      </c>
      <c r="N6907" s="7">
        <v>5</v>
      </c>
      <c r="O6907" s="7">
        <f>IFERROR(VLOOKUP(SiscoTable[[#This Row],[Código]],Hoja2!A:B,2,0)*SiscoTable[[#This Row],[Stock_actual]],0)</f>
        <v>120</v>
      </c>
      <c r="P6907" s="6" t="s">
        <v>1822</v>
      </c>
      <c r="Q6907" s="7">
        <v>1</v>
      </c>
      <c r="R6907" s="7">
        <v>0</v>
      </c>
      <c r="S6907" s="7" t="s">
        <v>11926</v>
      </c>
      <c r="BI6907"/>
      <c r="BJ6907"/>
    </row>
    <row r="6908" spans="2:62" x14ac:dyDescent="0.4">
      <c r="B6908" s="1">
        <v>29186</v>
      </c>
      <c r="C6908" s="6" t="s">
        <v>30</v>
      </c>
      <c r="D6908" s="6" t="s">
        <v>8</v>
      </c>
      <c r="E6908" s="6" t="s">
        <v>8482</v>
      </c>
      <c r="F6908" s="6" t="s">
        <v>9030</v>
      </c>
      <c r="G6908" s="6" t="s">
        <v>9299</v>
      </c>
      <c r="H6908" s="6" t="s">
        <v>9316</v>
      </c>
      <c r="I6908" s="6" t="s">
        <v>9426</v>
      </c>
      <c r="J6908" s="6" t="s">
        <v>5</v>
      </c>
      <c r="K6908" s="7">
        <v>4</v>
      </c>
      <c r="L6908" s="7">
        <f>IFERROR(VLOOKUP(SiscoTable[[#This Row],[Código]],Hoja2!A:B,2,0)*SiscoTable[[#This Row],[Provta(Uns)]],0)</f>
        <v>96.8</v>
      </c>
      <c r="M6908" s="7">
        <v>0</v>
      </c>
      <c r="N6908" s="7">
        <v>24</v>
      </c>
      <c r="O6908" s="7">
        <f>IFERROR(VLOOKUP(SiscoTable[[#This Row],[Código]],Hoja2!A:B,2,0)*SiscoTable[[#This Row],[Stock_actual]],0)</f>
        <v>580.79999999999995</v>
      </c>
      <c r="P6908" s="6" t="s">
        <v>1014</v>
      </c>
      <c r="Q6908" s="7">
        <v>4</v>
      </c>
      <c r="R6908" s="7">
        <v>0</v>
      </c>
      <c r="S6908" s="7" t="s">
        <v>11926</v>
      </c>
      <c r="BI6908"/>
      <c r="BJ6908"/>
    </row>
    <row r="6909" spans="2:62" x14ac:dyDescent="0.4">
      <c r="B6909" s="1">
        <v>29187</v>
      </c>
      <c r="C6909" s="6" t="s">
        <v>30</v>
      </c>
      <c r="D6909" s="6" t="s">
        <v>8</v>
      </c>
      <c r="E6909" s="6" t="s">
        <v>8482</v>
      </c>
      <c r="F6909" s="6" t="s">
        <v>9030</v>
      </c>
      <c r="G6909" s="6" t="s">
        <v>9299</v>
      </c>
      <c r="H6909" s="6" t="s">
        <v>9316</v>
      </c>
      <c r="I6909" s="6" t="s">
        <v>9427</v>
      </c>
      <c r="J6909" s="6" t="s">
        <v>5</v>
      </c>
      <c r="K6909" s="7">
        <v>2.33</v>
      </c>
      <c r="L6909" s="7">
        <f>IFERROR(VLOOKUP(SiscoTable[[#This Row],[Código]],Hoja2!A:B,2,0)*SiscoTable[[#This Row],[Provta(Uns)]],0)</f>
        <v>55.92</v>
      </c>
      <c r="M6909" s="7">
        <v>0</v>
      </c>
      <c r="N6909" s="7">
        <v>17</v>
      </c>
      <c r="O6909" s="7">
        <f>IFERROR(VLOOKUP(SiscoTable[[#This Row],[Código]],Hoja2!A:B,2,0)*SiscoTable[[#This Row],[Stock_actual]],0)</f>
        <v>408</v>
      </c>
      <c r="P6909" s="6" t="s">
        <v>3553</v>
      </c>
      <c r="Q6909" s="7">
        <v>3</v>
      </c>
      <c r="R6909" s="7">
        <v>0</v>
      </c>
      <c r="S6909" s="7" t="s">
        <v>11926</v>
      </c>
      <c r="BI6909"/>
      <c r="BJ6909"/>
    </row>
    <row r="6910" spans="2:62" x14ac:dyDescent="0.4">
      <c r="B6910" s="1">
        <v>29188</v>
      </c>
      <c r="C6910" s="6" t="s">
        <v>30</v>
      </c>
      <c r="D6910" s="6" t="s">
        <v>8</v>
      </c>
      <c r="E6910" s="6" t="s">
        <v>8482</v>
      </c>
      <c r="F6910" s="6" t="s">
        <v>9030</v>
      </c>
      <c r="G6910" s="6" t="s">
        <v>9299</v>
      </c>
      <c r="H6910" s="6" t="s">
        <v>9316</v>
      </c>
      <c r="I6910" s="6" t="s">
        <v>9428</v>
      </c>
      <c r="J6910" s="6" t="s">
        <v>5</v>
      </c>
      <c r="K6910" s="7">
        <v>4</v>
      </c>
      <c r="L6910" s="7">
        <f>IFERROR(VLOOKUP(SiscoTable[[#This Row],[Código]],Hoja2!A:B,2,0)*SiscoTable[[#This Row],[Provta(Uns)]],0)</f>
        <v>96.8</v>
      </c>
      <c r="M6910" s="7">
        <v>0</v>
      </c>
      <c r="N6910" s="7">
        <v>24</v>
      </c>
      <c r="O6910" s="7">
        <f>IFERROR(VLOOKUP(SiscoTable[[#This Row],[Código]],Hoja2!A:B,2,0)*SiscoTable[[#This Row],[Stock_actual]],0)</f>
        <v>580.79999999999995</v>
      </c>
      <c r="P6910" s="6" t="s">
        <v>1014</v>
      </c>
      <c r="Q6910" s="7">
        <v>4</v>
      </c>
      <c r="R6910" s="7">
        <v>0</v>
      </c>
      <c r="S6910" s="7" t="s">
        <v>11926</v>
      </c>
      <c r="BI6910"/>
      <c r="BJ6910"/>
    </row>
    <row r="6911" spans="2:62" x14ac:dyDescent="0.4">
      <c r="B6911" s="1">
        <v>29189</v>
      </c>
      <c r="C6911" s="6" t="s">
        <v>30</v>
      </c>
      <c r="D6911" s="6" t="s">
        <v>8</v>
      </c>
      <c r="E6911" s="6" t="s">
        <v>8482</v>
      </c>
      <c r="F6911" s="6" t="s">
        <v>9030</v>
      </c>
      <c r="G6911" s="6" t="s">
        <v>9299</v>
      </c>
      <c r="H6911" s="6" t="s">
        <v>9316</v>
      </c>
      <c r="I6911" s="6" t="s">
        <v>9429</v>
      </c>
      <c r="J6911" s="6" t="s">
        <v>5</v>
      </c>
      <c r="K6911" s="7">
        <v>2.5</v>
      </c>
      <c r="L6911" s="7">
        <f>IFERROR(VLOOKUP(SiscoTable[[#This Row],[Código]],Hoja2!A:B,2,0)*SiscoTable[[#This Row],[Provta(Uns)]],0)</f>
        <v>60</v>
      </c>
      <c r="M6911" s="7">
        <v>0</v>
      </c>
      <c r="N6911" s="7">
        <v>25</v>
      </c>
      <c r="O6911" s="7">
        <f>IFERROR(VLOOKUP(SiscoTable[[#This Row],[Código]],Hoja2!A:B,2,0)*SiscoTable[[#This Row],[Stock_actual]],0)</f>
        <v>600</v>
      </c>
      <c r="P6911" s="6" t="s">
        <v>240</v>
      </c>
      <c r="Q6911" s="7">
        <v>3</v>
      </c>
      <c r="R6911" s="7">
        <v>0</v>
      </c>
      <c r="S6911" s="7" t="s">
        <v>11926</v>
      </c>
      <c r="BI6911"/>
      <c r="BJ6911"/>
    </row>
    <row r="6912" spans="2:62" x14ac:dyDescent="0.4">
      <c r="B6912" s="1">
        <v>29190</v>
      </c>
      <c r="C6912" s="6" t="s">
        <v>30</v>
      </c>
      <c r="D6912" s="6" t="s">
        <v>8</v>
      </c>
      <c r="E6912" s="6" t="s">
        <v>8482</v>
      </c>
      <c r="F6912" s="6" t="s">
        <v>9030</v>
      </c>
      <c r="G6912" s="6" t="s">
        <v>9299</v>
      </c>
      <c r="H6912" s="6" t="s">
        <v>9316</v>
      </c>
      <c r="I6912" s="6" t="s">
        <v>9430</v>
      </c>
      <c r="J6912" s="6" t="s">
        <v>5</v>
      </c>
      <c r="K6912" s="7">
        <v>6.83</v>
      </c>
      <c r="L6912" s="7">
        <f>IFERROR(VLOOKUP(SiscoTable[[#This Row],[Código]],Hoja2!A:B,2,0)*SiscoTable[[#This Row],[Provta(Uns)]],0)</f>
        <v>163.92000000000002</v>
      </c>
      <c r="M6912" s="7">
        <v>0</v>
      </c>
      <c r="N6912" s="7">
        <v>9</v>
      </c>
      <c r="O6912" s="7">
        <f>IFERROR(VLOOKUP(SiscoTable[[#This Row],[Código]],Hoja2!A:B,2,0)*SiscoTable[[#This Row],[Stock_actual]],0)</f>
        <v>216</v>
      </c>
      <c r="P6912" s="6" t="s">
        <v>300</v>
      </c>
      <c r="Q6912" s="7">
        <v>8</v>
      </c>
      <c r="R6912" s="7">
        <v>0</v>
      </c>
      <c r="S6912" s="7" t="s">
        <v>11926</v>
      </c>
      <c r="BI6912"/>
      <c r="BJ6912"/>
    </row>
    <row r="6913" spans="2:62" x14ac:dyDescent="0.4">
      <c r="B6913" s="1">
        <v>29191</v>
      </c>
      <c r="C6913" s="6" t="s">
        <v>25</v>
      </c>
      <c r="D6913" s="6" t="s">
        <v>25</v>
      </c>
      <c r="E6913" s="6" t="s">
        <v>3268</v>
      </c>
      <c r="F6913" s="6" t="s">
        <v>7197</v>
      </c>
      <c r="G6913" s="6" t="s">
        <v>7388</v>
      </c>
      <c r="H6913" s="6" t="s">
        <v>3563</v>
      </c>
      <c r="I6913" s="6" t="s">
        <v>7414</v>
      </c>
      <c r="J6913" s="6" t="s">
        <v>5</v>
      </c>
      <c r="K6913" s="7">
        <v>160.66999999999999</v>
      </c>
      <c r="L6913" s="7">
        <f>IFERROR(VLOOKUP(SiscoTable[[#This Row],[Código]],Hoja2!A:B,2,0)*SiscoTable[[#This Row],[Provta(Uns)]],0)</f>
        <v>257.072</v>
      </c>
      <c r="M6913" s="7">
        <v>0</v>
      </c>
      <c r="N6913" s="7">
        <v>285</v>
      </c>
      <c r="O6913" s="7">
        <f>IFERROR(VLOOKUP(SiscoTable[[#This Row],[Código]],Hoja2!A:B,2,0)*SiscoTable[[#This Row],[Stock_actual]],0)</f>
        <v>456</v>
      </c>
      <c r="P6913" s="6" t="s">
        <v>512</v>
      </c>
      <c r="Q6913" s="7">
        <v>177</v>
      </c>
      <c r="R6913" s="7">
        <v>0</v>
      </c>
      <c r="S6913" s="7" t="s">
        <v>11928</v>
      </c>
      <c r="BI6913"/>
      <c r="BJ6913"/>
    </row>
    <row r="6914" spans="2:62" x14ac:dyDescent="0.4">
      <c r="B6914" s="1">
        <v>29192</v>
      </c>
      <c r="C6914" s="6" t="s">
        <v>8</v>
      </c>
      <c r="D6914" s="6" t="s">
        <v>30</v>
      </c>
      <c r="E6914" s="6" t="s">
        <v>8482</v>
      </c>
      <c r="F6914" s="6" t="s">
        <v>10720</v>
      </c>
      <c r="G6914" s="6" t="s">
        <v>11504</v>
      </c>
      <c r="H6914" s="6" t="s">
        <v>10578</v>
      </c>
      <c r="I6914" s="6" t="s">
        <v>11570</v>
      </c>
      <c r="J6914" s="6" t="s">
        <v>5</v>
      </c>
      <c r="K6914" s="7">
        <v>17.329999999999998</v>
      </c>
      <c r="L6914" s="7">
        <f>IFERROR(VLOOKUP(SiscoTable[[#This Row],[Código]],Hoja2!A:B,2,0)*SiscoTable[[#This Row],[Provta(Uns)]],0)</f>
        <v>27.727999999999998</v>
      </c>
      <c r="M6914" s="7">
        <v>0</v>
      </c>
      <c r="N6914" s="7">
        <v>14</v>
      </c>
      <c r="O6914" s="7">
        <f>IFERROR(VLOOKUP(SiscoTable[[#This Row],[Código]],Hoja2!A:B,2,0)*SiscoTable[[#This Row],[Stock_actual]],0)</f>
        <v>22.400000000000002</v>
      </c>
      <c r="P6914" s="6" t="s">
        <v>751</v>
      </c>
      <c r="Q6914" s="7">
        <v>19</v>
      </c>
      <c r="R6914" s="7">
        <v>34.72</v>
      </c>
      <c r="S6914" s="7" t="s">
        <v>11926</v>
      </c>
      <c r="BI6914"/>
      <c r="BJ6914"/>
    </row>
    <row r="6915" spans="2:62" x14ac:dyDescent="0.4">
      <c r="B6915" s="1">
        <v>29193</v>
      </c>
      <c r="C6915" s="6" t="s">
        <v>30</v>
      </c>
      <c r="D6915" s="6" t="s">
        <v>30</v>
      </c>
      <c r="E6915" s="6" t="s">
        <v>3268</v>
      </c>
      <c r="F6915" s="6" t="s">
        <v>3269</v>
      </c>
      <c r="G6915" s="6" t="s">
        <v>634</v>
      </c>
      <c r="H6915" s="6" t="s">
        <v>4855</v>
      </c>
      <c r="I6915" s="6" t="s">
        <v>4854</v>
      </c>
      <c r="J6915" s="6" t="s">
        <v>5</v>
      </c>
      <c r="K6915" s="7">
        <v>7.67</v>
      </c>
      <c r="L6915" s="7">
        <f>IFERROR(VLOOKUP(SiscoTable[[#This Row],[Código]],Hoja2!A:B,2,0)*SiscoTable[[#This Row],[Provta(Uns)]],0)</f>
        <v>147.26399999999998</v>
      </c>
      <c r="M6915" s="7">
        <v>0</v>
      </c>
      <c r="N6915" s="7">
        <v>0</v>
      </c>
      <c r="O6915" s="7">
        <f>IFERROR(VLOOKUP(SiscoTable[[#This Row],[Código]],Hoja2!A:B,2,0)*SiscoTable[[#This Row],[Stock_actual]],0)</f>
        <v>0</v>
      </c>
      <c r="P6915" s="6" t="s">
        <v>7</v>
      </c>
      <c r="Q6915" s="7">
        <v>9</v>
      </c>
      <c r="R6915" s="7">
        <v>15.600000000000001</v>
      </c>
      <c r="S6915" s="7" t="s">
        <v>11928</v>
      </c>
      <c r="BI6915"/>
      <c r="BJ6915"/>
    </row>
    <row r="6916" spans="2:62" x14ac:dyDescent="0.4">
      <c r="B6916" s="1">
        <v>29194</v>
      </c>
      <c r="C6916" s="6" t="s">
        <v>25</v>
      </c>
      <c r="D6916" s="6" t="s">
        <v>25</v>
      </c>
      <c r="E6916" s="6" t="s">
        <v>469</v>
      </c>
      <c r="F6916" s="6" t="s">
        <v>1050</v>
      </c>
      <c r="G6916" s="6" t="s">
        <v>1309</v>
      </c>
      <c r="H6916" s="6" t="s">
        <v>1053</v>
      </c>
      <c r="I6916" s="6" t="s">
        <v>1370</v>
      </c>
      <c r="J6916" s="6" t="s">
        <v>5</v>
      </c>
      <c r="K6916" s="7">
        <v>138</v>
      </c>
      <c r="L6916" s="7">
        <f>IFERROR(VLOOKUP(SiscoTable[[#This Row],[Código]],Hoja2!A:B,2,0)*SiscoTable[[#This Row],[Provta(Uns)]],0)</f>
        <v>1780.2</v>
      </c>
      <c r="M6916" s="7">
        <v>0</v>
      </c>
      <c r="N6916" s="7">
        <v>43</v>
      </c>
      <c r="O6916" s="7">
        <f>IFERROR(VLOOKUP(SiscoTable[[#This Row],[Código]],Hoja2!A:B,2,0)*SiscoTable[[#This Row],[Stock_actual]],0)</f>
        <v>554.70000000000005</v>
      </c>
      <c r="P6916" s="6" t="s">
        <v>117</v>
      </c>
      <c r="Q6916" s="7">
        <v>152</v>
      </c>
      <c r="R6916" s="7">
        <v>274.39999999999998</v>
      </c>
      <c r="S6916" s="7" t="s">
        <v>11927</v>
      </c>
      <c r="BI6916"/>
      <c r="BJ6916"/>
    </row>
    <row r="6917" spans="2:62" x14ac:dyDescent="0.4">
      <c r="B6917" s="1">
        <v>29195</v>
      </c>
      <c r="C6917" s="6" t="s">
        <v>25</v>
      </c>
      <c r="D6917" s="6" t="s">
        <v>25</v>
      </c>
      <c r="E6917" s="6" t="s">
        <v>469</v>
      </c>
      <c r="F6917" s="6" t="s">
        <v>1050</v>
      </c>
      <c r="G6917" s="6" t="s">
        <v>1309</v>
      </c>
      <c r="H6917" s="6" t="s">
        <v>1053</v>
      </c>
      <c r="I6917" s="6" t="s">
        <v>1371</v>
      </c>
      <c r="J6917" s="6" t="s">
        <v>5</v>
      </c>
      <c r="K6917" s="7">
        <v>51.67</v>
      </c>
      <c r="L6917" s="7">
        <f>IFERROR(VLOOKUP(SiscoTable[[#This Row],[Código]],Hoja2!A:B,2,0)*SiscoTable[[#This Row],[Provta(Uns)]],0)</f>
        <v>666.54300000000001</v>
      </c>
      <c r="M6917" s="7">
        <v>0</v>
      </c>
      <c r="N6917" s="7">
        <v>4</v>
      </c>
      <c r="O6917" s="7">
        <f>IFERROR(VLOOKUP(SiscoTable[[#This Row],[Código]],Hoja2!A:B,2,0)*SiscoTable[[#This Row],[Stock_actual]],0)</f>
        <v>51.6</v>
      </c>
      <c r="P6917" s="6" t="s">
        <v>80</v>
      </c>
      <c r="Q6917" s="7">
        <v>57</v>
      </c>
      <c r="R6917" s="7">
        <v>102.64</v>
      </c>
      <c r="S6917" s="7" t="s">
        <v>11927</v>
      </c>
      <c r="BI6917"/>
      <c r="BJ6917"/>
    </row>
    <row r="6918" spans="2:62" x14ac:dyDescent="0.4">
      <c r="B6918" s="1">
        <v>29196</v>
      </c>
      <c r="C6918" s="6" t="s">
        <v>25</v>
      </c>
      <c r="D6918" s="6" t="s">
        <v>25</v>
      </c>
      <c r="E6918" s="6" t="s">
        <v>3268</v>
      </c>
      <c r="F6918" s="6" t="s">
        <v>6803</v>
      </c>
      <c r="G6918" s="6" t="s">
        <v>6852</v>
      </c>
      <c r="H6918" s="6" t="s">
        <v>6854</v>
      </c>
      <c r="I6918" s="6" t="s">
        <v>6870</v>
      </c>
      <c r="J6918" s="6" t="s">
        <v>5</v>
      </c>
      <c r="K6918" s="7">
        <v>35.67</v>
      </c>
      <c r="L6918" s="7">
        <f>IFERROR(VLOOKUP(SiscoTable[[#This Row],[Código]],Hoja2!A:B,2,0)*SiscoTable[[#This Row],[Provta(Uns)]],0)</f>
        <v>303.19499999999999</v>
      </c>
      <c r="M6918" s="7">
        <v>24</v>
      </c>
      <c r="N6918" s="7">
        <v>50</v>
      </c>
      <c r="O6918" s="7">
        <f>IFERROR(VLOOKUP(SiscoTable[[#This Row],[Código]],Hoja2!A:B,2,0)*SiscoTable[[#This Row],[Stock_actual]],0)</f>
        <v>425</v>
      </c>
      <c r="P6918" s="6" t="s">
        <v>694</v>
      </c>
      <c r="Q6918" s="7">
        <v>39</v>
      </c>
      <c r="R6918" s="7">
        <v>0</v>
      </c>
      <c r="S6918" s="7" t="s">
        <v>11925</v>
      </c>
      <c r="BI6918"/>
      <c r="BJ6918"/>
    </row>
    <row r="6919" spans="2:62" x14ac:dyDescent="0.4">
      <c r="B6919" s="1">
        <v>29198</v>
      </c>
      <c r="C6919" s="6" t="s">
        <v>30</v>
      </c>
      <c r="D6919" s="6" t="s">
        <v>30</v>
      </c>
      <c r="E6919" s="6" t="s">
        <v>3268</v>
      </c>
      <c r="F6919" s="6" t="s">
        <v>7197</v>
      </c>
      <c r="G6919" s="6" t="s">
        <v>7198</v>
      </c>
      <c r="H6919" s="6" t="s">
        <v>7205</v>
      </c>
      <c r="I6919" s="6" t="s">
        <v>7239</v>
      </c>
      <c r="J6919" s="6" t="s">
        <v>5</v>
      </c>
      <c r="K6919" s="7">
        <v>2.33</v>
      </c>
      <c r="L6919" s="7">
        <f>IFERROR(VLOOKUP(SiscoTable[[#This Row],[Código]],Hoja2!A:B,2,0)*SiscoTable[[#This Row],[Provta(Uns)]],0)</f>
        <v>9.0869999999999997</v>
      </c>
      <c r="M6919" s="7">
        <v>0</v>
      </c>
      <c r="N6919" s="7">
        <v>12</v>
      </c>
      <c r="O6919" s="7">
        <f>IFERROR(VLOOKUP(SiscoTable[[#This Row],[Código]],Hoja2!A:B,2,0)*SiscoTable[[#This Row],[Stock_actual]],0)</f>
        <v>46.8</v>
      </c>
      <c r="P6919" s="6" t="s">
        <v>5976</v>
      </c>
      <c r="Q6919" s="7">
        <v>3</v>
      </c>
      <c r="R6919" s="7">
        <v>0</v>
      </c>
      <c r="S6919" s="7" t="s">
        <v>11928</v>
      </c>
      <c r="BI6919"/>
      <c r="BJ6919"/>
    </row>
    <row r="6920" spans="2:62" x14ac:dyDescent="0.4">
      <c r="B6920" s="1">
        <v>29199</v>
      </c>
      <c r="C6920" s="6" t="s">
        <v>30</v>
      </c>
      <c r="D6920" s="6" t="s">
        <v>25</v>
      </c>
      <c r="E6920" s="6" t="s">
        <v>3268</v>
      </c>
      <c r="F6920" s="6" t="s">
        <v>7197</v>
      </c>
      <c r="G6920" s="6" t="s">
        <v>7198</v>
      </c>
      <c r="H6920" s="6" t="s">
        <v>7241</v>
      </c>
      <c r="I6920" s="6" t="s">
        <v>7240</v>
      </c>
      <c r="J6920" s="6" t="s">
        <v>5</v>
      </c>
      <c r="K6920" s="7">
        <v>39.5</v>
      </c>
      <c r="L6920" s="7">
        <f>IFERROR(VLOOKUP(SiscoTable[[#This Row],[Código]],Hoja2!A:B,2,0)*SiscoTable[[#This Row],[Provta(Uns)]],0)</f>
        <v>39.5</v>
      </c>
      <c r="M6920" s="7">
        <v>36</v>
      </c>
      <c r="N6920" s="7">
        <v>25</v>
      </c>
      <c r="O6920" s="7">
        <f>IFERROR(VLOOKUP(SiscoTable[[#This Row],[Código]],Hoja2!A:B,2,0)*SiscoTable[[#This Row],[Stock_actual]],0)</f>
        <v>25</v>
      </c>
      <c r="P6920" s="6" t="s">
        <v>296</v>
      </c>
      <c r="Q6920" s="7">
        <v>44</v>
      </c>
      <c r="R6920" s="7">
        <v>43.28</v>
      </c>
      <c r="S6920" s="7" t="s">
        <v>11928</v>
      </c>
      <c r="BI6920"/>
      <c r="BJ6920"/>
    </row>
    <row r="6921" spans="2:62" x14ac:dyDescent="0.4">
      <c r="B6921" s="1">
        <v>29200</v>
      </c>
      <c r="C6921" s="6" t="s">
        <v>30</v>
      </c>
      <c r="D6921" s="6" t="s">
        <v>25</v>
      </c>
      <c r="E6921" s="6" t="s">
        <v>3268</v>
      </c>
      <c r="F6921" s="6" t="s">
        <v>7197</v>
      </c>
      <c r="G6921" s="6" t="s">
        <v>7198</v>
      </c>
      <c r="H6921" s="6" t="s">
        <v>7241</v>
      </c>
      <c r="I6921" s="6" t="s">
        <v>7242</v>
      </c>
      <c r="J6921" s="6" t="s">
        <v>5</v>
      </c>
      <c r="K6921" s="7">
        <v>82.17</v>
      </c>
      <c r="L6921" s="7">
        <f>IFERROR(VLOOKUP(SiscoTable[[#This Row],[Código]],Hoja2!A:B,2,0)*SiscoTable[[#This Row],[Provta(Uns)]],0)</f>
        <v>82.17</v>
      </c>
      <c r="M6921" s="7">
        <v>180</v>
      </c>
      <c r="N6921" s="7">
        <v>7</v>
      </c>
      <c r="O6921" s="7">
        <f>IFERROR(VLOOKUP(SiscoTable[[#This Row],[Código]],Hoja2!A:B,2,0)*SiscoTable[[#This Row],[Stock_actual]],0)</f>
        <v>7</v>
      </c>
      <c r="P6921" s="6" t="s">
        <v>82</v>
      </c>
      <c r="Q6921" s="7">
        <v>90</v>
      </c>
      <c r="R6921" s="7">
        <v>0</v>
      </c>
      <c r="S6921" s="7" t="s">
        <v>11928</v>
      </c>
      <c r="BI6921"/>
      <c r="BJ6921"/>
    </row>
    <row r="6922" spans="2:62" x14ac:dyDescent="0.4">
      <c r="B6922" s="1">
        <v>29201</v>
      </c>
      <c r="C6922" s="6" t="s">
        <v>30</v>
      </c>
      <c r="D6922" s="6" t="s">
        <v>25</v>
      </c>
      <c r="E6922" s="6" t="s">
        <v>3268</v>
      </c>
      <c r="F6922" s="6" t="s">
        <v>7197</v>
      </c>
      <c r="G6922" s="6" t="s">
        <v>7198</v>
      </c>
      <c r="H6922" s="6" t="s">
        <v>7244</v>
      </c>
      <c r="I6922" s="6" t="s">
        <v>7243</v>
      </c>
      <c r="J6922" s="6" t="s">
        <v>5</v>
      </c>
      <c r="K6922" s="7">
        <v>100.33</v>
      </c>
      <c r="L6922" s="7">
        <f>IFERROR(VLOOKUP(SiscoTable[[#This Row],[Código]],Hoja2!A:B,2,0)*SiscoTable[[#This Row],[Provta(Uns)]],0)</f>
        <v>50.164999999999999</v>
      </c>
      <c r="M6922" s="7">
        <v>144</v>
      </c>
      <c r="N6922" s="7">
        <v>38</v>
      </c>
      <c r="O6922" s="7">
        <f>IFERROR(VLOOKUP(SiscoTable[[#This Row],[Código]],Hoja2!A:B,2,0)*SiscoTable[[#This Row],[Stock_actual]],0)</f>
        <v>19</v>
      </c>
      <c r="P6922" s="6" t="s">
        <v>96</v>
      </c>
      <c r="Q6922" s="7">
        <v>110</v>
      </c>
      <c r="R6922" s="7">
        <v>55.139999999999986</v>
      </c>
      <c r="S6922" s="7" t="s">
        <v>11928</v>
      </c>
      <c r="BI6922"/>
      <c r="BJ6922"/>
    </row>
    <row r="6923" spans="2:62" x14ac:dyDescent="0.4">
      <c r="B6923" s="1">
        <v>29202</v>
      </c>
      <c r="C6923" s="6" t="s">
        <v>30</v>
      </c>
      <c r="D6923" s="6" t="s">
        <v>8</v>
      </c>
      <c r="E6923" s="6" t="s">
        <v>3268</v>
      </c>
      <c r="F6923" s="6" t="s">
        <v>7197</v>
      </c>
      <c r="G6923" s="6" t="s">
        <v>7388</v>
      </c>
      <c r="H6923" s="6" t="s">
        <v>7455</v>
      </c>
      <c r="I6923" s="6" t="s">
        <v>7454</v>
      </c>
      <c r="J6923" s="6" t="s">
        <v>5</v>
      </c>
      <c r="K6923" s="7">
        <v>5.17</v>
      </c>
      <c r="L6923" s="7">
        <f>IFERROR(VLOOKUP(SiscoTable[[#This Row],[Código]],Hoja2!A:B,2,0)*SiscoTable[[#This Row],[Provta(Uns)]],0)</f>
        <v>67.209999999999994</v>
      </c>
      <c r="M6923" s="7">
        <v>0</v>
      </c>
      <c r="N6923" s="7">
        <v>-20</v>
      </c>
      <c r="O6923" s="7">
        <f>IFERROR(VLOOKUP(SiscoTable[[#This Row],[Código]],Hoja2!A:B,2,0)*SiscoTable[[#This Row],[Stock_actual]],0)</f>
        <v>-260</v>
      </c>
      <c r="P6923" s="6" t="s">
        <v>7</v>
      </c>
      <c r="Q6923" s="7">
        <v>6</v>
      </c>
      <c r="R6923" s="7">
        <v>10.200000000000001</v>
      </c>
      <c r="S6923" s="7" t="s">
        <v>11928</v>
      </c>
      <c r="BI6923"/>
      <c r="BJ6923"/>
    </row>
    <row r="6924" spans="2:62" x14ac:dyDescent="0.4">
      <c r="B6924" s="1">
        <v>29203</v>
      </c>
      <c r="C6924" s="6" t="s">
        <v>8</v>
      </c>
      <c r="D6924" s="6" t="s">
        <v>8</v>
      </c>
      <c r="E6924" s="6" t="s">
        <v>3268</v>
      </c>
      <c r="F6924" s="6" t="s">
        <v>7197</v>
      </c>
      <c r="G6924" s="6" t="s">
        <v>7388</v>
      </c>
      <c r="H6924" s="6" t="s">
        <v>7455</v>
      </c>
      <c r="I6924" s="6" t="s">
        <v>7506</v>
      </c>
      <c r="J6924" s="6" t="s">
        <v>5</v>
      </c>
      <c r="K6924" s="7">
        <v>2</v>
      </c>
      <c r="L6924" s="7">
        <f>IFERROR(VLOOKUP(SiscoTable[[#This Row],[Código]],Hoja2!A:B,2,0)*SiscoTable[[#This Row],[Provta(Uns)]],0)</f>
        <v>31</v>
      </c>
      <c r="M6924" s="7">
        <v>0</v>
      </c>
      <c r="N6924" s="7">
        <v>18</v>
      </c>
      <c r="O6924" s="7">
        <f>IFERROR(VLOOKUP(SiscoTable[[#This Row],[Código]],Hoja2!A:B,2,0)*SiscoTable[[#This Row],[Stock_actual]],0)</f>
        <v>279</v>
      </c>
      <c r="P6924" s="6" t="s">
        <v>1532</v>
      </c>
      <c r="Q6924" s="7">
        <v>2</v>
      </c>
      <c r="R6924" s="7">
        <v>0</v>
      </c>
      <c r="S6924" s="7" t="s">
        <v>11928</v>
      </c>
      <c r="BI6924"/>
      <c r="BJ6924"/>
    </row>
    <row r="6925" spans="2:62" x14ac:dyDescent="0.4">
      <c r="B6925" s="1">
        <v>29205</v>
      </c>
      <c r="C6925" s="6" t="s">
        <v>25</v>
      </c>
      <c r="D6925" s="6" t="s">
        <v>25</v>
      </c>
      <c r="E6925" s="6" t="s">
        <v>3268</v>
      </c>
      <c r="F6925" s="6" t="s">
        <v>3269</v>
      </c>
      <c r="G6925" s="6" t="s">
        <v>5543</v>
      </c>
      <c r="H6925" s="6" t="s">
        <v>5573</v>
      </c>
      <c r="I6925" s="6" t="s">
        <v>5594</v>
      </c>
      <c r="J6925" s="6" t="s">
        <v>5</v>
      </c>
      <c r="K6925" s="7">
        <v>33.83</v>
      </c>
      <c r="L6925" s="7">
        <f>IFERROR(VLOOKUP(SiscoTable[[#This Row],[Código]],Hoja2!A:B,2,0)*SiscoTable[[#This Row],[Provta(Uns)]],0)</f>
        <v>301.08699999999999</v>
      </c>
      <c r="M6925" s="7">
        <v>60</v>
      </c>
      <c r="N6925" s="7">
        <v>0</v>
      </c>
      <c r="O6925" s="7">
        <f>IFERROR(VLOOKUP(SiscoTable[[#This Row],[Código]],Hoja2!A:B,2,0)*SiscoTable[[#This Row],[Stock_actual]],0)</f>
        <v>0</v>
      </c>
      <c r="P6925" s="6" t="s">
        <v>7</v>
      </c>
      <c r="Q6925" s="7">
        <v>37</v>
      </c>
      <c r="R6925" s="7">
        <v>7.7999999999999972</v>
      </c>
      <c r="S6925" s="7" t="s">
        <v>11925</v>
      </c>
      <c r="BI6925"/>
      <c r="BJ6925"/>
    </row>
    <row r="6926" spans="2:62" x14ac:dyDescent="0.4">
      <c r="B6926" s="1">
        <v>29206</v>
      </c>
      <c r="C6926" s="6" t="s">
        <v>8</v>
      </c>
      <c r="D6926" s="6" t="s">
        <v>30</v>
      </c>
      <c r="E6926" s="6" t="s">
        <v>3268</v>
      </c>
      <c r="F6926" s="6" t="s">
        <v>3269</v>
      </c>
      <c r="G6926" s="6" t="s">
        <v>5543</v>
      </c>
      <c r="H6926" s="6" t="s">
        <v>5573</v>
      </c>
      <c r="I6926" s="6" t="s">
        <v>5725</v>
      </c>
      <c r="J6926" s="6" t="s">
        <v>5</v>
      </c>
      <c r="K6926" s="7">
        <v>13.5</v>
      </c>
      <c r="L6926" s="7">
        <f>IFERROR(VLOOKUP(SiscoTable[[#This Row],[Código]],Hoja2!A:B,2,0)*SiscoTable[[#This Row],[Provta(Uns)]],0)</f>
        <v>48.6</v>
      </c>
      <c r="M6926" s="7">
        <v>36</v>
      </c>
      <c r="N6926" s="7">
        <v>0</v>
      </c>
      <c r="O6926" s="7">
        <f>IFERROR(VLOOKUP(SiscoTable[[#This Row],[Código]],Hoja2!A:B,2,0)*SiscoTable[[#This Row],[Stock_actual]],0)</f>
        <v>0</v>
      </c>
      <c r="P6926" s="6" t="s">
        <v>7</v>
      </c>
      <c r="Q6926" s="7">
        <v>15</v>
      </c>
      <c r="R6926" s="7">
        <v>0</v>
      </c>
      <c r="S6926" s="7" t="s">
        <v>11925</v>
      </c>
      <c r="BI6926"/>
      <c r="BJ6926"/>
    </row>
    <row r="6927" spans="2:62" x14ac:dyDescent="0.4">
      <c r="B6927" s="1">
        <v>29208</v>
      </c>
      <c r="C6927" s="6" t="s">
        <v>8</v>
      </c>
      <c r="D6927" s="6" t="s">
        <v>30</v>
      </c>
      <c r="E6927" s="6" t="s">
        <v>3268</v>
      </c>
      <c r="F6927" s="6" t="s">
        <v>7197</v>
      </c>
      <c r="G6927" s="6" t="s">
        <v>7198</v>
      </c>
      <c r="H6927" s="6" t="s">
        <v>7205</v>
      </c>
      <c r="I6927" s="6" t="s">
        <v>7339</v>
      </c>
      <c r="J6927" s="6" t="s">
        <v>5</v>
      </c>
      <c r="K6927" s="7">
        <v>1.83</v>
      </c>
      <c r="L6927" s="7">
        <f>IFERROR(VLOOKUP(SiscoTable[[#This Row],[Código]],Hoja2!A:B,2,0)*SiscoTable[[#This Row],[Provta(Uns)]],0)</f>
        <v>7.32</v>
      </c>
      <c r="M6927" s="7">
        <v>0</v>
      </c>
      <c r="N6927" s="7">
        <v>15</v>
      </c>
      <c r="O6927" s="7">
        <f>IFERROR(VLOOKUP(SiscoTable[[#This Row],[Código]],Hoja2!A:B,2,0)*SiscoTable[[#This Row],[Stock_actual]],0)</f>
        <v>60</v>
      </c>
      <c r="P6927" s="6" t="s">
        <v>4815</v>
      </c>
      <c r="Q6927" s="7">
        <v>2</v>
      </c>
      <c r="R6927" s="7">
        <v>0</v>
      </c>
      <c r="S6927" s="7" t="s">
        <v>11928</v>
      </c>
      <c r="BI6927"/>
      <c r="BJ6927"/>
    </row>
    <row r="6928" spans="2:62" x14ac:dyDescent="0.4">
      <c r="B6928" s="1">
        <v>29209</v>
      </c>
      <c r="C6928" s="6" t="s">
        <v>8</v>
      </c>
      <c r="D6928" s="6" t="s">
        <v>8</v>
      </c>
      <c r="E6928" s="6" t="s">
        <v>8482</v>
      </c>
      <c r="F6928" s="6" t="s">
        <v>10720</v>
      </c>
      <c r="G6928" s="6" t="s">
        <v>11504</v>
      </c>
      <c r="H6928" s="6" t="s">
        <v>9037</v>
      </c>
      <c r="I6928" s="6" t="s">
        <v>11571</v>
      </c>
      <c r="J6928" s="6" t="s">
        <v>7057</v>
      </c>
      <c r="K6928" s="7">
        <v>1</v>
      </c>
      <c r="L6928" s="7">
        <f>IFERROR(VLOOKUP(SiscoTable[[#This Row],[Código]],Hoja2!A:B,2,0)*SiscoTable[[#This Row],[Provta(Uns)]],0)</f>
        <v>19.899999999999999</v>
      </c>
      <c r="M6928" s="7">
        <v>0</v>
      </c>
      <c r="N6928" s="7">
        <v>6</v>
      </c>
      <c r="O6928" s="7">
        <f>IFERROR(VLOOKUP(SiscoTable[[#This Row],[Código]],Hoja2!A:B,2,0)*SiscoTable[[#This Row],[Stock_actual]],0)</f>
        <v>119.39999999999999</v>
      </c>
      <c r="P6928" s="6" t="s">
        <v>1014</v>
      </c>
      <c r="Q6928" s="7">
        <v>1</v>
      </c>
      <c r="R6928" s="7">
        <v>0</v>
      </c>
      <c r="S6928" s="7" t="s">
        <v>11926</v>
      </c>
      <c r="BI6928"/>
      <c r="BJ6928"/>
    </row>
    <row r="6929" spans="2:62" x14ac:dyDescent="0.4">
      <c r="B6929" s="1">
        <v>29210</v>
      </c>
      <c r="C6929" s="6" t="s">
        <v>30</v>
      </c>
      <c r="D6929" s="6" t="s">
        <v>8</v>
      </c>
      <c r="E6929" s="6" t="s">
        <v>3268</v>
      </c>
      <c r="F6929" s="6" t="s">
        <v>6059</v>
      </c>
      <c r="G6929" s="6" t="s">
        <v>6747</v>
      </c>
      <c r="H6929" s="6" t="s">
        <v>6778</v>
      </c>
      <c r="I6929" s="6" t="s">
        <v>6777</v>
      </c>
      <c r="J6929" s="6" t="s">
        <v>5</v>
      </c>
      <c r="K6929" s="7">
        <v>2.33</v>
      </c>
      <c r="L6929" s="7">
        <f>IFERROR(VLOOKUP(SiscoTable[[#This Row],[Código]],Hoja2!A:B,2,0)*SiscoTable[[#This Row],[Provta(Uns)]],0)</f>
        <v>69.667000000000002</v>
      </c>
      <c r="M6929" s="7">
        <v>0</v>
      </c>
      <c r="N6929" s="7">
        <v>12</v>
      </c>
      <c r="O6929" s="7">
        <f>IFERROR(VLOOKUP(SiscoTable[[#This Row],[Código]],Hoja2!A:B,2,0)*SiscoTable[[#This Row],[Stock_actual]],0)</f>
        <v>358.79999999999995</v>
      </c>
      <c r="P6929" s="6" t="s">
        <v>5976</v>
      </c>
      <c r="Q6929" s="7">
        <v>3</v>
      </c>
      <c r="R6929" s="7">
        <v>0</v>
      </c>
      <c r="S6929" s="7" t="s">
        <v>11925</v>
      </c>
      <c r="BI6929"/>
      <c r="BJ6929"/>
    </row>
    <row r="6930" spans="2:62" x14ac:dyDescent="0.4">
      <c r="B6930" s="1">
        <v>29211</v>
      </c>
      <c r="C6930" s="6" t="s">
        <v>25</v>
      </c>
      <c r="D6930" s="6" t="s">
        <v>25</v>
      </c>
      <c r="E6930" s="6" t="s">
        <v>8482</v>
      </c>
      <c r="F6930" s="6" t="s">
        <v>10720</v>
      </c>
      <c r="G6930" s="6" t="s">
        <v>11282</v>
      </c>
      <c r="H6930" s="6" t="s">
        <v>11288</v>
      </c>
      <c r="I6930" s="6" t="s">
        <v>11290</v>
      </c>
      <c r="J6930" s="6" t="s">
        <v>5</v>
      </c>
      <c r="K6930" s="7">
        <v>188</v>
      </c>
      <c r="L6930" s="7">
        <f>IFERROR(VLOOKUP(SiscoTable[[#This Row],[Código]],Hoja2!A:B,2,0)*SiscoTable[[#This Row],[Provta(Uns)]],0)</f>
        <v>413.6</v>
      </c>
      <c r="M6930" s="7">
        <v>0</v>
      </c>
      <c r="N6930" s="7">
        <v>262</v>
      </c>
      <c r="O6930" s="7">
        <f>IFERROR(VLOOKUP(SiscoTable[[#This Row],[Código]],Hoja2!A:B,2,0)*SiscoTable[[#This Row],[Stock_actual]],0)</f>
        <v>576.40000000000009</v>
      </c>
      <c r="P6930" s="6" t="s">
        <v>694</v>
      </c>
      <c r="Q6930" s="7">
        <v>207</v>
      </c>
      <c r="R6930" s="7">
        <v>0</v>
      </c>
      <c r="S6930" s="7" t="s">
        <v>11926</v>
      </c>
      <c r="BI6930"/>
      <c r="BJ6930"/>
    </row>
    <row r="6931" spans="2:62" x14ac:dyDescent="0.4">
      <c r="B6931" s="1">
        <v>29212</v>
      </c>
      <c r="C6931" s="6" t="s">
        <v>30</v>
      </c>
      <c r="D6931" s="6" t="s">
        <v>8</v>
      </c>
      <c r="E6931" s="6" t="s">
        <v>8482</v>
      </c>
      <c r="F6931" s="6" t="s">
        <v>10720</v>
      </c>
      <c r="G6931" s="6" t="s">
        <v>11105</v>
      </c>
      <c r="H6931" s="6" t="s">
        <v>10789</v>
      </c>
      <c r="I6931" s="6" t="s">
        <v>11197</v>
      </c>
      <c r="J6931" s="6" t="s">
        <v>5</v>
      </c>
      <c r="K6931" s="7">
        <v>2.33</v>
      </c>
      <c r="L6931" s="7">
        <f>IFERROR(VLOOKUP(SiscoTable[[#This Row],[Código]],Hoja2!A:B,2,0)*SiscoTable[[#This Row],[Provta(Uns)]],0)</f>
        <v>60.114000000000004</v>
      </c>
      <c r="M6931" s="7">
        <v>0</v>
      </c>
      <c r="N6931" s="7">
        <v>0</v>
      </c>
      <c r="O6931" s="7">
        <f>IFERROR(VLOOKUP(SiscoTable[[#This Row],[Código]],Hoja2!A:B,2,0)*SiscoTable[[#This Row],[Stock_actual]],0)</f>
        <v>0</v>
      </c>
      <c r="P6931" s="6" t="s">
        <v>7</v>
      </c>
      <c r="Q6931" s="7">
        <v>3</v>
      </c>
      <c r="R6931" s="7">
        <v>4.8</v>
      </c>
      <c r="S6931" s="7" t="s">
        <v>11926</v>
      </c>
      <c r="BI6931"/>
      <c r="BJ6931"/>
    </row>
    <row r="6932" spans="2:62" x14ac:dyDescent="0.4">
      <c r="B6932" s="1">
        <v>29214</v>
      </c>
      <c r="C6932" s="6" t="s">
        <v>25</v>
      </c>
      <c r="D6932" s="6" t="s">
        <v>30</v>
      </c>
      <c r="E6932" s="6" t="s">
        <v>3268</v>
      </c>
      <c r="F6932" s="6" t="s">
        <v>3269</v>
      </c>
      <c r="G6932" s="6" t="s">
        <v>3479</v>
      </c>
      <c r="H6932" s="6" t="s">
        <v>3493</v>
      </c>
      <c r="I6932" s="6" t="s">
        <v>3524</v>
      </c>
      <c r="J6932" s="6" t="s">
        <v>5</v>
      </c>
      <c r="K6932" s="7">
        <v>21.83</v>
      </c>
      <c r="L6932" s="7">
        <f>IFERROR(VLOOKUP(SiscoTable[[#This Row],[Código]],Hoja2!A:B,2,0)*SiscoTable[[#This Row],[Provta(Uns)]],0)</f>
        <v>218.29999999999998</v>
      </c>
      <c r="M6932" s="7">
        <v>0</v>
      </c>
      <c r="N6932" s="7">
        <v>56</v>
      </c>
      <c r="O6932" s="7">
        <f>IFERROR(VLOOKUP(SiscoTable[[#This Row],[Código]],Hoja2!A:B,2,0)*SiscoTable[[#This Row],[Stock_actual]],0)</f>
        <v>560</v>
      </c>
      <c r="P6932" s="6" t="s">
        <v>661</v>
      </c>
      <c r="Q6932" s="7">
        <v>24</v>
      </c>
      <c r="R6932" s="7">
        <v>0</v>
      </c>
      <c r="S6932" s="7" t="s">
        <v>11928</v>
      </c>
      <c r="BI6932"/>
      <c r="BJ6932"/>
    </row>
    <row r="6933" spans="2:62" x14ac:dyDescent="0.4">
      <c r="B6933" s="1">
        <v>29215</v>
      </c>
      <c r="C6933" s="6" t="s">
        <v>30</v>
      </c>
      <c r="D6933" s="6" t="s">
        <v>25</v>
      </c>
      <c r="E6933" s="6" t="s">
        <v>3268</v>
      </c>
      <c r="F6933" s="6" t="s">
        <v>3269</v>
      </c>
      <c r="G6933" s="6" t="s">
        <v>5267</v>
      </c>
      <c r="H6933" s="6" t="s">
        <v>4276</v>
      </c>
      <c r="I6933" s="6" t="s">
        <v>5328</v>
      </c>
      <c r="J6933" s="6" t="s">
        <v>5</v>
      </c>
      <c r="K6933" s="7">
        <v>27.67</v>
      </c>
      <c r="L6933" s="7">
        <f>IFERROR(VLOOKUP(SiscoTable[[#This Row],[Código]],Hoja2!A:B,2,0)*SiscoTable[[#This Row],[Provta(Uns)]],0)</f>
        <v>107.91300000000001</v>
      </c>
      <c r="M6933" s="7">
        <v>0</v>
      </c>
      <c r="N6933" s="7">
        <v>61</v>
      </c>
      <c r="O6933" s="7">
        <f>IFERROR(VLOOKUP(SiscoTable[[#This Row],[Código]],Hoja2!A:B,2,0)*SiscoTable[[#This Row],[Stock_actual]],0)</f>
        <v>237.9</v>
      </c>
      <c r="P6933" s="6" t="s">
        <v>909</v>
      </c>
      <c r="Q6933" s="7">
        <v>30</v>
      </c>
      <c r="R6933" s="7">
        <v>0</v>
      </c>
      <c r="S6933" s="7" t="s">
        <v>11928</v>
      </c>
      <c r="BI6933"/>
      <c r="BJ6933"/>
    </row>
    <row r="6934" spans="2:62" x14ac:dyDescent="0.4">
      <c r="B6934" s="1">
        <v>29216</v>
      </c>
      <c r="C6934" s="6" t="s">
        <v>8</v>
      </c>
      <c r="D6934" s="6" t="s">
        <v>8</v>
      </c>
      <c r="E6934" s="6" t="s">
        <v>8482</v>
      </c>
      <c r="F6934" s="6" t="s">
        <v>8543</v>
      </c>
      <c r="G6934" s="6" t="s">
        <v>8544</v>
      </c>
      <c r="H6934" s="6" t="s">
        <v>6140</v>
      </c>
      <c r="I6934" s="6" t="s">
        <v>8584</v>
      </c>
      <c r="J6934" s="6" t="s">
        <v>5</v>
      </c>
      <c r="K6934" s="7">
        <v>0</v>
      </c>
      <c r="L6934" s="7">
        <f>IFERROR(VLOOKUP(SiscoTable[[#This Row],[Código]],Hoja2!A:B,2,0)*SiscoTable[[#This Row],[Provta(Uns)]],0)</f>
        <v>0</v>
      </c>
      <c r="M6934" s="7">
        <v>0</v>
      </c>
      <c r="N6934" s="7">
        <v>0</v>
      </c>
      <c r="O6934" s="7">
        <f>IFERROR(VLOOKUP(SiscoTable[[#This Row],[Código]],Hoja2!A:B,2,0)*SiscoTable[[#This Row],[Stock_actual]],0)</f>
        <v>0</v>
      </c>
      <c r="P6934" s="6" t="s">
        <v>7</v>
      </c>
      <c r="Q6934" s="7">
        <v>0</v>
      </c>
      <c r="R6934" s="7">
        <v>0</v>
      </c>
      <c r="S6934" s="7" t="s">
        <v>11926</v>
      </c>
      <c r="BI6934"/>
      <c r="BJ6934"/>
    </row>
    <row r="6935" spans="2:62" x14ac:dyDescent="0.4">
      <c r="B6935" s="1">
        <v>29219</v>
      </c>
      <c r="C6935" s="6" t="s">
        <v>30</v>
      </c>
      <c r="D6935" s="6" t="s">
        <v>8</v>
      </c>
      <c r="E6935" s="6" t="s">
        <v>8482</v>
      </c>
      <c r="F6935" s="6" t="s">
        <v>10720</v>
      </c>
      <c r="G6935" s="6" t="s">
        <v>11105</v>
      </c>
      <c r="H6935" s="6" t="s">
        <v>11107</v>
      </c>
      <c r="I6935" s="6" t="s">
        <v>11198</v>
      </c>
      <c r="J6935" s="6" t="s">
        <v>5</v>
      </c>
      <c r="K6935" s="7">
        <v>1.17</v>
      </c>
      <c r="L6935" s="7">
        <f>IFERROR(VLOOKUP(SiscoTable[[#This Row],[Código]],Hoja2!A:B,2,0)*SiscoTable[[#This Row],[Provta(Uns)]],0)</f>
        <v>40.364999999999995</v>
      </c>
      <c r="M6935" s="7">
        <v>0</v>
      </c>
      <c r="N6935" s="7">
        <v>7</v>
      </c>
      <c r="O6935" s="7">
        <f>IFERROR(VLOOKUP(SiscoTable[[#This Row],[Código]],Hoja2!A:B,2,0)*SiscoTable[[#This Row],[Stock_actual]],0)</f>
        <v>241.5</v>
      </c>
      <c r="P6935" s="6" t="s">
        <v>2524</v>
      </c>
      <c r="Q6935" s="7">
        <v>1</v>
      </c>
      <c r="R6935" s="7">
        <v>0</v>
      </c>
      <c r="S6935" s="7" t="s">
        <v>11926</v>
      </c>
      <c r="BI6935"/>
      <c r="BJ6935"/>
    </row>
    <row r="6936" spans="2:62" x14ac:dyDescent="0.4">
      <c r="B6936" s="1">
        <v>29221</v>
      </c>
      <c r="C6936" s="6" t="s">
        <v>25</v>
      </c>
      <c r="D6936" s="6" t="s">
        <v>25</v>
      </c>
      <c r="E6936" s="6" t="s">
        <v>0</v>
      </c>
      <c r="F6936" s="6" t="s">
        <v>73</v>
      </c>
      <c r="G6936" s="6" t="s">
        <v>73</v>
      </c>
      <c r="H6936" s="6" t="s">
        <v>4</v>
      </c>
      <c r="I6936" s="6" t="s">
        <v>98</v>
      </c>
      <c r="J6936" s="6" t="s">
        <v>5</v>
      </c>
      <c r="K6936" s="7">
        <v>0.33</v>
      </c>
      <c r="L6936" s="7">
        <f>IFERROR(VLOOKUP(SiscoTable[[#This Row],[Código]],Hoja2!A:B,2,0)*SiscoTable[[#This Row],[Provta(Uns)]],0)</f>
        <v>1.6500000000000001</v>
      </c>
      <c r="M6936" s="7">
        <v>0</v>
      </c>
      <c r="N6936" s="7">
        <v>2</v>
      </c>
      <c r="O6936" s="7">
        <f>IFERROR(VLOOKUP(SiscoTable[[#This Row],[Código]],Hoja2!A:B,2,0)*SiscoTable[[#This Row],[Stock_actual]],0)</f>
        <v>10</v>
      </c>
      <c r="P6936" s="6" t="s">
        <v>99</v>
      </c>
      <c r="Q6936" s="7">
        <v>0</v>
      </c>
      <c r="R6936" s="7">
        <v>0</v>
      </c>
      <c r="S6936" s="7" t="s">
        <v>11923</v>
      </c>
      <c r="BI6936"/>
      <c r="BJ6936"/>
    </row>
    <row r="6937" spans="2:62" x14ac:dyDescent="0.4">
      <c r="B6937" s="1">
        <v>29222</v>
      </c>
      <c r="C6937" s="6" t="s">
        <v>8</v>
      </c>
      <c r="D6937" s="6" t="s">
        <v>8</v>
      </c>
      <c r="E6937" s="6" t="s">
        <v>8482</v>
      </c>
      <c r="F6937" s="6" t="s">
        <v>8641</v>
      </c>
      <c r="G6937" s="6" t="s">
        <v>8649</v>
      </c>
      <c r="H6937" s="6" t="s">
        <v>8653</v>
      </c>
      <c r="I6937" s="6" t="s">
        <v>8733</v>
      </c>
      <c r="J6937" s="6" t="s">
        <v>5</v>
      </c>
      <c r="K6937" s="7">
        <v>0.33</v>
      </c>
      <c r="L6937" s="7">
        <f>IFERROR(VLOOKUP(SiscoTable[[#This Row],[Código]],Hoja2!A:B,2,0)*SiscoTable[[#This Row],[Provta(Uns)]],0)</f>
        <v>18.150000000000002</v>
      </c>
      <c r="M6937" s="7">
        <v>0</v>
      </c>
      <c r="N6937" s="7">
        <v>2</v>
      </c>
      <c r="O6937" s="7">
        <f>IFERROR(VLOOKUP(SiscoTable[[#This Row],[Código]],Hoja2!A:B,2,0)*SiscoTable[[#This Row],[Stock_actual]],0)</f>
        <v>110</v>
      </c>
      <c r="P6937" s="6" t="s">
        <v>99</v>
      </c>
      <c r="Q6937" s="7">
        <v>0</v>
      </c>
      <c r="R6937" s="7">
        <v>0</v>
      </c>
      <c r="S6937" s="7" t="s">
        <v>11926</v>
      </c>
      <c r="BI6937"/>
      <c r="BJ6937"/>
    </row>
    <row r="6938" spans="2:62" x14ac:dyDescent="0.4">
      <c r="B6938" s="1">
        <v>29223</v>
      </c>
      <c r="C6938" s="6" t="s">
        <v>30</v>
      </c>
      <c r="D6938" s="6" t="s">
        <v>30</v>
      </c>
      <c r="E6938" s="6" t="s">
        <v>469</v>
      </c>
      <c r="F6938" s="6" t="s">
        <v>1050</v>
      </c>
      <c r="G6938" s="6" t="s">
        <v>1064</v>
      </c>
      <c r="H6938" s="6" t="s">
        <v>1074</v>
      </c>
      <c r="I6938" s="6" t="s">
        <v>1101</v>
      </c>
      <c r="J6938" s="6" t="s">
        <v>5</v>
      </c>
      <c r="K6938" s="7">
        <v>0</v>
      </c>
      <c r="L6938" s="7">
        <f>IFERROR(VLOOKUP(SiscoTable[[#This Row],[Código]],Hoja2!A:B,2,0)*SiscoTable[[#This Row],[Provta(Uns)]],0)</f>
        <v>0</v>
      </c>
      <c r="M6938" s="7">
        <v>0</v>
      </c>
      <c r="N6938" s="7">
        <v>0</v>
      </c>
      <c r="O6938" s="7">
        <f>IFERROR(VLOOKUP(SiscoTable[[#This Row],[Código]],Hoja2!A:B,2,0)*SiscoTable[[#This Row],[Stock_actual]],0)</f>
        <v>0</v>
      </c>
      <c r="P6938" s="6" t="s">
        <v>7</v>
      </c>
      <c r="Q6938" s="7">
        <v>0</v>
      </c>
      <c r="R6938" s="7">
        <v>0</v>
      </c>
      <c r="S6938" s="7" t="s">
        <v>11927</v>
      </c>
      <c r="BI6938"/>
      <c r="BJ6938"/>
    </row>
    <row r="6939" spans="2:62" x14ac:dyDescent="0.4">
      <c r="B6939" s="1">
        <v>29224</v>
      </c>
      <c r="C6939" s="6" t="s">
        <v>25</v>
      </c>
      <c r="D6939" s="6" t="s">
        <v>25</v>
      </c>
      <c r="E6939" s="6" t="s">
        <v>469</v>
      </c>
      <c r="F6939" s="6" t="s">
        <v>1050</v>
      </c>
      <c r="G6939" s="6" t="s">
        <v>1064</v>
      </c>
      <c r="H6939" s="6" t="s">
        <v>1074</v>
      </c>
      <c r="I6939" s="6" t="s">
        <v>1083</v>
      </c>
      <c r="J6939" s="6" t="s">
        <v>5</v>
      </c>
      <c r="K6939" s="7">
        <v>82.17</v>
      </c>
      <c r="L6939" s="7">
        <f>IFERROR(VLOOKUP(SiscoTable[[#This Row],[Código]],Hoja2!A:B,2,0)*SiscoTable[[#This Row],[Provta(Uns)]],0)</f>
        <v>451.935</v>
      </c>
      <c r="M6939" s="7">
        <v>0</v>
      </c>
      <c r="N6939" s="7">
        <v>128</v>
      </c>
      <c r="O6939" s="7">
        <f>IFERROR(VLOOKUP(SiscoTable[[#This Row],[Código]],Hoja2!A:B,2,0)*SiscoTable[[#This Row],[Stock_actual]],0)</f>
        <v>704</v>
      </c>
      <c r="P6939" s="6" t="s">
        <v>581</v>
      </c>
      <c r="Q6939" s="7">
        <v>90</v>
      </c>
      <c r="R6939" s="7">
        <v>0</v>
      </c>
      <c r="S6939" s="7" t="s">
        <v>11927</v>
      </c>
      <c r="BI6939"/>
      <c r="BJ6939"/>
    </row>
    <row r="6940" spans="2:62" x14ac:dyDescent="0.4">
      <c r="B6940" s="1">
        <v>29225</v>
      </c>
      <c r="C6940" s="6" t="s">
        <v>8</v>
      </c>
      <c r="D6940" s="6" t="s">
        <v>30</v>
      </c>
      <c r="E6940" s="6" t="s">
        <v>3268</v>
      </c>
      <c r="F6940" s="6" t="s">
        <v>6803</v>
      </c>
      <c r="G6940" s="6" t="s">
        <v>7041</v>
      </c>
      <c r="H6940" s="6" t="s">
        <v>7146</v>
      </c>
      <c r="I6940" s="6" t="s">
        <v>7145</v>
      </c>
      <c r="J6940" s="6" t="s">
        <v>5</v>
      </c>
      <c r="K6940" s="7">
        <v>0</v>
      </c>
      <c r="L6940" s="7">
        <f>IFERROR(VLOOKUP(SiscoTable[[#This Row],[Código]],Hoja2!A:B,2,0)*SiscoTable[[#This Row],[Provta(Uns)]],0)</f>
        <v>0</v>
      </c>
      <c r="M6940" s="7">
        <v>0</v>
      </c>
      <c r="N6940" s="7">
        <v>0</v>
      </c>
      <c r="O6940" s="7">
        <f>IFERROR(VLOOKUP(SiscoTable[[#This Row],[Código]],Hoja2!A:B,2,0)*SiscoTable[[#This Row],[Stock_actual]],0)</f>
        <v>0</v>
      </c>
      <c r="P6940" s="6" t="s">
        <v>7</v>
      </c>
      <c r="Q6940" s="7">
        <v>0</v>
      </c>
      <c r="R6940" s="7">
        <v>0</v>
      </c>
      <c r="S6940" s="7" t="s">
        <v>11925</v>
      </c>
      <c r="BI6940"/>
      <c r="BJ6940"/>
    </row>
    <row r="6941" spans="2:62" x14ac:dyDescent="0.4">
      <c r="B6941" s="1">
        <v>29226</v>
      </c>
      <c r="C6941" s="6" t="s">
        <v>8</v>
      </c>
      <c r="D6941" s="6" t="s">
        <v>8</v>
      </c>
      <c r="E6941" s="6" t="s">
        <v>3268</v>
      </c>
      <c r="F6941" s="6" t="s">
        <v>6803</v>
      </c>
      <c r="G6941" s="6" t="s">
        <v>7041</v>
      </c>
      <c r="H6941" s="6" t="s">
        <v>7146</v>
      </c>
      <c r="I6941" s="6" t="s">
        <v>7147</v>
      </c>
      <c r="J6941" s="6" t="s">
        <v>5</v>
      </c>
      <c r="K6941" s="7">
        <v>0</v>
      </c>
      <c r="L6941" s="7">
        <f>IFERROR(VLOOKUP(SiscoTable[[#This Row],[Código]],Hoja2!A:B,2,0)*SiscoTable[[#This Row],[Provta(Uns)]],0)</f>
        <v>0</v>
      </c>
      <c r="M6941" s="7">
        <v>0</v>
      </c>
      <c r="N6941" s="7">
        <v>0</v>
      </c>
      <c r="O6941" s="7">
        <f>IFERROR(VLOOKUP(SiscoTable[[#This Row],[Código]],Hoja2!A:B,2,0)*SiscoTable[[#This Row],[Stock_actual]],0)</f>
        <v>0</v>
      </c>
      <c r="P6941" s="6" t="s">
        <v>7</v>
      </c>
      <c r="Q6941" s="7">
        <v>0</v>
      </c>
      <c r="R6941" s="7">
        <v>0</v>
      </c>
      <c r="S6941" s="7" t="s">
        <v>11925</v>
      </c>
      <c r="BI6941"/>
      <c r="BJ6941"/>
    </row>
    <row r="6942" spans="2:62" x14ac:dyDescent="0.4">
      <c r="B6942" s="1">
        <v>29227</v>
      </c>
      <c r="C6942" s="6" t="s">
        <v>25</v>
      </c>
      <c r="D6942" s="6" t="s">
        <v>30</v>
      </c>
      <c r="E6942" s="6" t="s">
        <v>3268</v>
      </c>
      <c r="F6942" s="6" t="s">
        <v>6059</v>
      </c>
      <c r="G6942" s="6" t="s">
        <v>6084</v>
      </c>
      <c r="H6942" s="6" t="s">
        <v>6088</v>
      </c>
      <c r="I6942" s="6" t="s">
        <v>6112</v>
      </c>
      <c r="J6942" s="6" t="s">
        <v>5</v>
      </c>
      <c r="K6942" s="7">
        <v>13.17</v>
      </c>
      <c r="L6942" s="7">
        <f>IFERROR(VLOOKUP(SiscoTable[[#This Row],[Código]],Hoja2!A:B,2,0)*SiscoTable[[#This Row],[Provta(Uns)]],0)</f>
        <v>72.435000000000002</v>
      </c>
      <c r="M6942" s="7">
        <v>0</v>
      </c>
      <c r="N6942" s="7">
        <v>9</v>
      </c>
      <c r="O6942" s="7">
        <f>IFERROR(VLOOKUP(SiscoTable[[#This Row],[Código]],Hoja2!A:B,2,0)*SiscoTable[[#This Row],[Stock_actual]],0)</f>
        <v>49.5</v>
      </c>
      <c r="P6942" s="6" t="s">
        <v>256</v>
      </c>
      <c r="Q6942" s="7">
        <v>15</v>
      </c>
      <c r="R6942" s="7">
        <v>26.200000000000003</v>
      </c>
      <c r="S6942" s="7" t="s">
        <v>11925</v>
      </c>
      <c r="BI6942"/>
      <c r="BJ6942"/>
    </row>
    <row r="6943" spans="2:62" x14ac:dyDescent="0.4">
      <c r="B6943" s="1">
        <v>29228</v>
      </c>
      <c r="C6943" s="6" t="s">
        <v>30</v>
      </c>
      <c r="D6943" s="6" t="s">
        <v>30</v>
      </c>
      <c r="E6943" s="6" t="s">
        <v>3268</v>
      </c>
      <c r="F6943" s="6" t="s">
        <v>8283</v>
      </c>
      <c r="G6943" s="6" t="s">
        <v>8321</v>
      </c>
      <c r="H6943" s="6" t="s">
        <v>1066</v>
      </c>
      <c r="I6943" s="6" t="s">
        <v>8384</v>
      </c>
      <c r="J6943" s="6" t="s">
        <v>5</v>
      </c>
      <c r="K6943" s="7">
        <v>15.5</v>
      </c>
      <c r="L6943" s="7">
        <f>IFERROR(VLOOKUP(SiscoTable[[#This Row],[Código]],Hoja2!A:B,2,0)*SiscoTable[[#This Row],[Provta(Uns)]],0)</f>
        <v>96.100000000000009</v>
      </c>
      <c r="M6943" s="7">
        <v>0</v>
      </c>
      <c r="N6943" s="7">
        <v>23</v>
      </c>
      <c r="O6943" s="7">
        <f>IFERROR(VLOOKUP(SiscoTable[[#This Row],[Código]],Hoja2!A:B,2,0)*SiscoTable[[#This Row],[Stock_actual]],0)</f>
        <v>142.6</v>
      </c>
      <c r="P6943" s="6" t="s">
        <v>220</v>
      </c>
      <c r="Q6943" s="7">
        <v>17</v>
      </c>
      <c r="R6943" s="7">
        <v>0</v>
      </c>
      <c r="S6943" s="7" t="s">
        <v>11927</v>
      </c>
      <c r="BI6943"/>
      <c r="BJ6943"/>
    </row>
    <row r="6944" spans="2:62" x14ac:dyDescent="0.4">
      <c r="B6944" s="1">
        <v>29229</v>
      </c>
      <c r="C6944" s="6" t="s">
        <v>30</v>
      </c>
      <c r="D6944" s="6" t="s">
        <v>30</v>
      </c>
      <c r="E6944" s="6" t="s">
        <v>3268</v>
      </c>
      <c r="F6944" s="6" t="s">
        <v>8283</v>
      </c>
      <c r="G6944" s="6" t="s">
        <v>8321</v>
      </c>
      <c r="H6944" s="6" t="s">
        <v>1066</v>
      </c>
      <c r="I6944" s="6" t="s">
        <v>8385</v>
      </c>
      <c r="J6944" s="6" t="s">
        <v>5</v>
      </c>
      <c r="K6944" s="7">
        <v>21.5</v>
      </c>
      <c r="L6944" s="7">
        <f>IFERROR(VLOOKUP(SiscoTable[[#This Row],[Código]],Hoja2!A:B,2,0)*SiscoTable[[#This Row],[Provta(Uns)]],0)</f>
        <v>135.44999999999999</v>
      </c>
      <c r="M6944" s="7">
        <v>0</v>
      </c>
      <c r="N6944" s="7">
        <v>36</v>
      </c>
      <c r="O6944" s="7">
        <f>IFERROR(VLOOKUP(SiscoTable[[#This Row],[Código]],Hoja2!A:B,2,0)*SiscoTable[[#This Row],[Stock_actual]],0)</f>
        <v>226.79999999999998</v>
      </c>
      <c r="P6944" s="6" t="s">
        <v>353</v>
      </c>
      <c r="Q6944" s="7">
        <v>24</v>
      </c>
      <c r="R6944" s="7">
        <v>0</v>
      </c>
      <c r="S6944" s="7" t="s">
        <v>11927</v>
      </c>
      <c r="BI6944"/>
      <c r="BJ6944"/>
    </row>
    <row r="6945" spans="2:62" x14ac:dyDescent="0.4">
      <c r="B6945" s="1">
        <v>29230</v>
      </c>
      <c r="C6945" s="6" t="s">
        <v>25</v>
      </c>
      <c r="D6945" s="6" t="s">
        <v>30</v>
      </c>
      <c r="E6945" s="6" t="s">
        <v>469</v>
      </c>
      <c r="F6945" s="6" t="s">
        <v>1050</v>
      </c>
      <c r="G6945" s="6" t="s">
        <v>1309</v>
      </c>
      <c r="H6945" s="6" t="s">
        <v>1053</v>
      </c>
      <c r="I6945" s="6" t="s">
        <v>1372</v>
      </c>
      <c r="J6945" s="6" t="s">
        <v>5</v>
      </c>
      <c r="K6945" s="7">
        <v>24.83</v>
      </c>
      <c r="L6945" s="7">
        <f>IFERROR(VLOOKUP(SiscoTable[[#This Row],[Código]],Hoja2!A:B,2,0)*SiscoTable[[#This Row],[Provta(Uns)]],0)</f>
        <v>320.30699999999996</v>
      </c>
      <c r="M6945" s="7">
        <v>0</v>
      </c>
      <c r="N6945" s="7">
        <v>0</v>
      </c>
      <c r="O6945" s="7">
        <f>IFERROR(VLOOKUP(SiscoTable[[#This Row],[Código]],Hoja2!A:B,2,0)*SiscoTable[[#This Row],[Stock_actual]],0)</f>
        <v>0</v>
      </c>
      <c r="P6945" s="6" t="s">
        <v>7</v>
      </c>
      <c r="Q6945" s="7">
        <v>27</v>
      </c>
      <c r="R6945" s="7">
        <v>49.8</v>
      </c>
      <c r="S6945" s="7" t="s">
        <v>11927</v>
      </c>
      <c r="BI6945"/>
      <c r="BJ6945"/>
    </row>
    <row r="6946" spans="2:62" x14ac:dyDescent="0.4">
      <c r="B6946" s="1">
        <v>29234</v>
      </c>
      <c r="C6946" s="6" t="s">
        <v>25</v>
      </c>
      <c r="D6946" s="6" t="s">
        <v>25</v>
      </c>
      <c r="E6946" s="6" t="s">
        <v>3268</v>
      </c>
      <c r="F6946" s="6" t="s">
        <v>7197</v>
      </c>
      <c r="G6946" s="6" t="s">
        <v>7554</v>
      </c>
      <c r="H6946" s="6" t="s">
        <v>6992</v>
      </c>
      <c r="I6946" s="6" t="s">
        <v>7611</v>
      </c>
      <c r="J6946" s="6" t="s">
        <v>5</v>
      </c>
      <c r="K6946" s="7">
        <v>128.66999999999999</v>
      </c>
      <c r="L6946" s="7">
        <f>IFERROR(VLOOKUP(SiscoTable[[#This Row],[Código]],Hoja2!A:B,2,0)*SiscoTable[[#This Row],[Provta(Uns)]],0)</f>
        <v>180.13799999999998</v>
      </c>
      <c r="M6946" s="7">
        <v>0</v>
      </c>
      <c r="N6946" s="7">
        <v>168</v>
      </c>
      <c r="O6946" s="7">
        <f>IFERROR(VLOOKUP(SiscoTable[[#This Row],[Código]],Hoja2!A:B,2,0)*SiscoTable[[#This Row],[Stock_actual]],0)</f>
        <v>235.2</v>
      </c>
      <c r="P6946" s="6" t="s">
        <v>132</v>
      </c>
      <c r="Q6946" s="7">
        <v>142</v>
      </c>
      <c r="R6946" s="7">
        <v>0</v>
      </c>
      <c r="S6946" s="7" t="s">
        <v>11928</v>
      </c>
      <c r="BI6946"/>
      <c r="BJ6946"/>
    </row>
    <row r="6947" spans="2:62" x14ac:dyDescent="0.4">
      <c r="B6947" s="1">
        <v>29235</v>
      </c>
      <c r="C6947" s="6" t="s">
        <v>25</v>
      </c>
      <c r="D6947" s="6" t="s">
        <v>25</v>
      </c>
      <c r="E6947" s="6" t="s">
        <v>3268</v>
      </c>
      <c r="F6947" s="6" t="s">
        <v>7197</v>
      </c>
      <c r="G6947" s="6" t="s">
        <v>7554</v>
      </c>
      <c r="H6947" s="6" t="s">
        <v>7569</v>
      </c>
      <c r="I6947" s="6" t="s">
        <v>7612</v>
      </c>
      <c r="J6947" s="6" t="s">
        <v>5</v>
      </c>
      <c r="K6947" s="7">
        <v>100.33</v>
      </c>
      <c r="L6947" s="7">
        <f>IFERROR(VLOOKUP(SiscoTable[[#This Row],[Código]],Hoja2!A:B,2,0)*SiscoTable[[#This Row],[Provta(Uns)]],0)</f>
        <v>260.858</v>
      </c>
      <c r="M6947" s="7">
        <v>0</v>
      </c>
      <c r="N6947" s="7">
        <v>153</v>
      </c>
      <c r="O6947" s="7">
        <f>IFERROR(VLOOKUP(SiscoTable[[#This Row],[Código]],Hoja2!A:B,2,0)*SiscoTable[[#This Row],[Stock_actual]],0)</f>
        <v>397.8</v>
      </c>
      <c r="P6947" s="6" t="s">
        <v>819</v>
      </c>
      <c r="Q6947" s="7">
        <v>110</v>
      </c>
      <c r="R6947" s="7">
        <v>0</v>
      </c>
      <c r="S6947" s="7" t="s">
        <v>11928</v>
      </c>
      <c r="BI6947"/>
      <c r="BJ6947"/>
    </row>
    <row r="6948" spans="2:62" x14ac:dyDescent="0.4">
      <c r="B6948" s="1">
        <v>29236</v>
      </c>
      <c r="C6948" s="6" t="s">
        <v>8</v>
      </c>
      <c r="D6948" s="6" t="s">
        <v>8</v>
      </c>
      <c r="E6948" s="6" t="s">
        <v>1537</v>
      </c>
      <c r="F6948" s="6" t="s">
        <v>1537</v>
      </c>
      <c r="G6948" s="6" t="s">
        <v>1625</v>
      </c>
      <c r="H6948" s="6" t="s">
        <v>4</v>
      </c>
      <c r="I6948" s="6" t="s">
        <v>1731</v>
      </c>
      <c r="J6948" s="6" t="s">
        <v>5</v>
      </c>
      <c r="K6948" s="7">
        <v>0</v>
      </c>
      <c r="L6948" s="34">
        <f>IFERROR(VLOOKUP(SiscoTable[[#This Row],[Código]],Hoja2!A:B,2,0)*SiscoTable[[#This Row],[Provta(Uns)]],0)</f>
        <v>0</v>
      </c>
      <c r="M6948" s="7">
        <v>0</v>
      </c>
      <c r="N6948" s="7">
        <v>0</v>
      </c>
      <c r="O6948" s="34">
        <f>IFERROR(VLOOKUP(SiscoTable[[#This Row],[Código]],Hoja2!A:B,2,0)*SiscoTable[[#This Row],[Stock_actual]],0)</f>
        <v>0</v>
      </c>
      <c r="P6948" s="6" t="s">
        <v>7</v>
      </c>
      <c r="Q6948" s="7">
        <v>0</v>
      </c>
      <c r="R6948" s="7">
        <v>0</v>
      </c>
      <c r="S6948" s="7" t="s">
        <v>11924</v>
      </c>
      <c r="BI6948"/>
      <c r="BJ6948"/>
    </row>
    <row r="6949" spans="2:62" x14ac:dyDescent="0.4">
      <c r="B6949" s="1">
        <v>29237</v>
      </c>
      <c r="C6949" s="6" t="s">
        <v>8</v>
      </c>
      <c r="D6949" s="6" t="s">
        <v>8</v>
      </c>
      <c r="E6949" s="6" t="s">
        <v>3268</v>
      </c>
      <c r="F6949" s="6" t="s">
        <v>3269</v>
      </c>
      <c r="G6949" s="6" t="s">
        <v>5768</v>
      </c>
      <c r="H6949" s="6" t="s">
        <v>5781</v>
      </c>
      <c r="I6949" s="6" t="s">
        <v>5830</v>
      </c>
      <c r="J6949" s="6" t="s">
        <v>5</v>
      </c>
      <c r="K6949" s="7">
        <v>0</v>
      </c>
      <c r="L6949" s="7">
        <f>IFERROR(VLOOKUP(SiscoTable[[#This Row],[Código]],Hoja2!A:B,2,0)*SiscoTable[[#This Row],[Provta(Uns)]],0)</f>
        <v>0</v>
      </c>
      <c r="M6949" s="7">
        <v>0</v>
      </c>
      <c r="N6949" s="7">
        <v>0</v>
      </c>
      <c r="O6949" s="7">
        <f>IFERROR(VLOOKUP(SiscoTable[[#This Row],[Código]],Hoja2!A:B,2,0)*SiscoTable[[#This Row],[Stock_actual]],0)</f>
        <v>0</v>
      </c>
      <c r="P6949" s="6" t="s">
        <v>7</v>
      </c>
      <c r="Q6949" s="7">
        <v>0</v>
      </c>
      <c r="R6949" s="7">
        <v>0</v>
      </c>
      <c r="S6949" s="7" t="s">
        <v>11928</v>
      </c>
      <c r="BI6949"/>
      <c r="BJ6949"/>
    </row>
    <row r="6950" spans="2:62" x14ac:dyDescent="0.4">
      <c r="B6950" s="1">
        <v>29240</v>
      </c>
      <c r="C6950" s="6" t="s">
        <v>8</v>
      </c>
      <c r="D6950" s="6" t="s">
        <v>8</v>
      </c>
      <c r="E6950" s="6" t="s">
        <v>8482</v>
      </c>
      <c r="F6950" s="6" t="s">
        <v>9030</v>
      </c>
      <c r="G6950" s="6" t="s">
        <v>9678</v>
      </c>
      <c r="H6950" s="6" t="s">
        <v>9698</v>
      </c>
      <c r="I6950" s="6" t="s">
        <v>9867</v>
      </c>
      <c r="J6950" s="6" t="s">
        <v>5</v>
      </c>
      <c r="K6950" s="7">
        <v>0</v>
      </c>
      <c r="L6950" s="7">
        <f>IFERROR(VLOOKUP(SiscoTable[[#This Row],[Código]],Hoja2!A:B,2,0)*SiscoTable[[#This Row],[Provta(Uns)]],0)</f>
        <v>0</v>
      </c>
      <c r="M6950" s="7">
        <v>0</v>
      </c>
      <c r="N6950" s="7">
        <v>0</v>
      </c>
      <c r="O6950" s="7">
        <f>IFERROR(VLOOKUP(SiscoTable[[#This Row],[Código]],Hoja2!A:B,2,0)*SiscoTable[[#This Row],[Stock_actual]],0)</f>
        <v>0</v>
      </c>
      <c r="P6950" s="6" t="s">
        <v>7</v>
      </c>
      <c r="Q6950" s="7">
        <v>0</v>
      </c>
      <c r="R6950" s="7">
        <v>0</v>
      </c>
      <c r="S6950" s="7" t="s">
        <v>11926</v>
      </c>
      <c r="BI6950"/>
      <c r="BJ6950"/>
    </row>
    <row r="6951" spans="2:62" x14ac:dyDescent="0.4">
      <c r="B6951" s="1">
        <v>29241</v>
      </c>
      <c r="C6951" s="6" t="s">
        <v>8</v>
      </c>
      <c r="D6951" s="6" t="s">
        <v>8</v>
      </c>
      <c r="E6951" s="6" t="s">
        <v>8482</v>
      </c>
      <c r="F6951" s="6" t="s">
        <v>1736</v>
      </c>
      <c r="G6951" s="6" t="s">
        <v>10324</v>
      </c>
      <c r="H6951" s="6" t="s">
        <v>10333</v>
      </c>
      <c r="I6951" s="6" t="s">
        <v>10359</v>
      </c>
      <c r="J6951" s="6" t="s">
        <v>5</v>
      </c>
      <c r="K6951" s="7">
        <v>0</v>
      </c>
      <c r="L6951" s="7">
        <f>IFERROR(VLOOKUP(SiscoTable[[#This Row],[Código]],Hoja2!A:B,2,0)*SiscoTable[[#This Row],[Provta(Uns)]],0)</f>
        <v>0</v>
      </c>
      <c r="M6951" s="7">
        <v>0</v>
      </c>
      <c r="N6951" s="7">
        <v>0</v>
      </c>
      <c r="O6951" s="7">
        <f>IFERROR(VLOOKUP(SiscoTable[[#This Row],[Código]],Hoja2!A:B,2,0)*SiscoTable[[#This Row],[Stock_actual]],0)</f>
        <v>0</v>
      </c>
      <c r="P6951" s="6" t="s">
        <v>7</v>
      </c>
      <c r="Q6951" s="7">
        <v>0</v>
      </c>
      <c r="R6951" s="7">
        <v>0</v>
      </c>
      <c r="S6951" s="7" t="s">
        <v>11926</v>
      </c>
      <c r="BI6951"/>
      <c r="BJ6951"/>
    </row>
    <row r="6952" spans="2:62" x14ac:dyDescent="0.4">
      <c r="B6952" s="1">
        <v>29242</v>
      </c>
      <c r="C6952" s="6" t="s">
        <v>25</v>
      </c>
      <c r="D6952" s="6" t="s">
        <v>30</v>
      </c>
      <c r="E6952" s="6" t="s">
        <v>469</v>
      </c>
      <c r="F6952" s="6" t="s">
        <v>59</v>
      </c>
      <c r="G6952" s="6" t="s">
        <v>59</v>
      </c>
      <c r="H6952" s="6" t="s">
        <v>153</v>
      </c>
      <c r="I6952" s="6" t="s">
        <v>955</v>
      </c>
      <c r="J6952" s="6" t="s">
        <v>5</v>
      </c>
      <c r="K6952" s="7">
        <v>19.670000000000002</v>
      </c>
      <c r="L6952" s="7">
        <f>IFERROR(VLOOKUP(SiscoTable[[#This Row],[Código]],Hoja2!A:B,2,0)*SiscoTable[[#This Row],[Provta(Uns)]],0)</f>
        <v>430.77300000000002</v>
      </c>
      <c r="M6952" s="7">
        <v>0</v>
      </c>
      <c r="N6952" s="7">
        <v>19</v>
      </c>
      <c r="O6952" s="7">
        <f>IFERROR(VLOOKUP(SiscoTable[[#This Row],[Código]],Hoja2!A:B,2,0)*SiscoTable[[#This Row],[Stock_actual]],0)</f>
        <v>416.09999999999997</v>
      </c>
      <c r="P6952" s="6" t="s">
        <v>252</v>
      </c>
      <c r="Q6952" s="7">
        <v>22</v>
      </c>
      <c r="R6952" s="7">
        <v>39.74</v>
      </c>
      <c r="S6952" s="7" t="s">
        <v>11927</v>
      </c>
      <c r="BI6952"/>
      <c r="BJ6952"/>
    </row>
    <row r="6953" spans="2:62" x14ac:dyDescent="0.4">
      <c r="B6953" s="1">
        <v>29243</v>
      </c>
      <c r="C6953" s="6" t="s">
        <v>25</v>
      </c>
      <c r="D6953" s="6" t="s">
        <v>25</v>
      </c>
      <c r="E6953" s="6" t="s">
        <v>191</v>
      </c>
      <c r="F6953" s="6" t="s">
        <v>192</v>
      </c>
      <c r="G6953" s="6" t="s">
        <v>192</v>
      </c>
      <c r="H6953" s="6" t="s">
        <v>4</v>
      </c>
      <c r="I6953" s="6" t="s">
        <v>196</v>
      </c>
      <c r="J6953" s="6" t="s">
        <v>5</v>
      </c>
      <c r="K6953" s="7">
        <v>44.33</v>
      </c>
      <c r="L6953" s="7">
        <f>IFERROR(VLOOKUP(SiscoTable[[#This Row],[Código]],Hoja2!A:B,2,0)*SiscoTable[[#This Row],[Provta(Uns)]],0)</f>
        <v>438.86700000000002</v>
      </c>
      <c r="M6953" s="7">
        <v>0</v>
      </c>
      <c r="N6953" s="7">
        <v>32</v>
      </c>
      <c r="O6953" s="7">
        <f>IFERROR(VLOOKUP(SiscoTable[[#This Row],[Código]],Hoja2!A:B,2,0)*SiscoTable[[#This Row],[Stock_actual]],0)</f>
        <v>316.8</v>
      </c>
      <c r="P6953" s="6" t="s">
        <v>144</v>
      </c>
      <c r="Q6953" s="7">
        <v>49</v>
      </c>
      <c r="R6953" s="7">
        <v>89.36</v>
      </c>
      <c r="S6953" s="7" t="s">
        <v>11923</v>
      </c>
      <c r="BI6953"/>
      <c r="BJ6953"/>
    </row>
    <row r="6954" spans="2:62" x14ac:dyDescent="0.4">
      <c r="B6954" s="1">
        <v>29244</v>
      </c>
      <c r="C6954" s="6" t="s">
        <v>30</v>
      </c>
      <c r="D6954" s="6" t="s">
        <v>8</v>
      </c>
      <c r="E6954" s="6" t="s">
        <v>3268</v>
      </c>
      <c r="F6954" s="6" t="s">
        <v>3269</v>
      </c>
      <c r="G6954" s="6" t="s">
        <v>3405</v>
      </c>
      <c r="H6954" s="6" t="s">
        <v>94</v>
      </c>
      <c r="I6954" s="6" t="s">
        <v>3441</v>
      </c>
      <c r="J6954" s="6" t="s">
        <v>5</v>
      </c>
      <c r="K6954" s="7">
        <v>0</v>
      </c>
      <c r="L6954" s="7">
        <f>IFERROR(VLOOKUP(SiscoTable[[#This Row],[Código]],Hoja2!A:B,2,0)*SiscoTable[[#This Row],[Provta(Uns)]],0)</f>
        <v>0</v>
      </c>
      <c r="M6954" s="7">
        <v>0</v>
      </c>
      <c r="N6954" s="7">
        <v>0</v>
      </c>
      <c r="O6954" s="7">
        <f>IFERROR(VLOOKUP(SiscoTable[[#This Row],[Código]],Hoja2!A:B,2,0)*SiscoTable[[#This Row],[Stock_actual]],0)</f>
        <v>0</v>
      </c>
      <c r="P6954" s="6" t="s">
        <v>7</v>
      </c>
      <c r="Q6954" s="7">
        <v>0</v>
      </c>
      <c r="R6954" s="7">
        <v>0</v>
      </c>
      <c r="S6954" s="7" t="s">
        <v>11927</v>
      </c>
      <c r="BI6954"/>
      <c r="BJ6954"/>
    </row>
    <row r="6955" spans="2:62" x14ac:dyDescent="0.4">
      <c r="B6955" s="1">
        <v>29245</v>
      </c>
      <c r="C6955" s="6" t="s">
        <v>25</v>
      </c>
      <c r="D6955" s="6" t="s">
        <v>30</v>
      </c>
      <c r="E6955" s="6" t="s">
        <v>8482</v>
      </c>
      <c r="F6955" s="6" t="s">
        <v>10720</v>
      </c>
      <c r="G6955" s="6" t="s">
        <v>10981</v>
      </c>
      <c r="H6955" s="6" t="s">
        <v>10249</v>
      </c>
      <c r="I6955" s="6" t="s">
        <v>10984</v>
      </c>
      <c r="J6955" s="6" t="s">
        <v>5</v>
      </c>
      <c r="K6955" s="7">
        <v>18</v>
      </c>
      <c r="L6955" s="7">
        <f>IFERROR(VLOOKUP(SiscoTable[[#This Row],[Código]],Hoja2!A:B,2,0)*SiscoTable[[#This Row],[Provta(Uns)]],0)</f>
        <v>214.20000000000002</v>
      </c>
      <c r="M6955" s="7">
        <v>0</v>
      </c>
      <c r="N6955" s="7">
        <v>42</v>
      </c>
      <c r="O6955" s="7">
        <f>IFERROR(VLOOKUP(SiscoTable[[#This Row],[Código]],Hoja2!A:B,2,0)*SiscoTable[[#This Row],[Stock_actual]],0)</f>
        <v>499.8</v>
      </c>
      <c r="P6955" s="6" t="s">
        <v>1159</v>
      </c>
      <c r="Q6955" s="7">
        <v>20</v>
      </c>
      <c r="R6955" s="7">
        <v>0</v>
      </c>
      <c r="S6955" s="7" t="s">
        <v>11926</v>
      </c>
      <c r="BI6955"/>
      <c r="BJ6955"/>
    </row>
    <row r="6956" spans="2:62" x14ac:dyDescent="0.4">
      <c r="B6956" s="1">
        <v>29247</v>
      </c>
      <c r="C6956" s="6" t="s">
        <v>8</v>
      </c>
      <c r="D6956" s="6" t="s">
        <v>8</v>
      </c>
      <c r="E6956" s="6" t="s">
        <v>1734</v>
      </c>
      <c r="F6956" s="6" t="s">
        <v>1735</v>
      </c>
      <c r="G6956" s="6" t="s">
        <v>2312</v>
      </c>
      <c r="H6956" s="6" t="s">
        <v>4</v>
      </c>
      <c r="I6956" s="6" t="s">
        <v>2526</v>
      </c>
      <c r="J6956" s="6" t="s">
        <v>5</v>
      </c>
      <c r="K6956" s="7">
        <v>1.5</v>
      </c>
      <c r="L6956" s="7">
        <f>IFERROR(VLOOKUP(SiscoTable[[#This Row],[Código]],Hoja2!A:B,2,0)*SiscoTable[[#This Row],[Provta(Uns)]],0)</f>
        <v>9.75</v>
      </c>
      <c r="M6956" s="7">
        <v>0</v>
      </c>
      <c r="N6956" s="7">
        <v>-2</v>
      </c>
      <c r="O6956" s="7">
        <f>IFERROR(VLOOKUP(SiscoTable[[#This Row],[Código]],Hoja2!A:B,2,0)*SiscoTable[[#This Row],[Stock_actual]],0)</f>
        <v>-13</v>
      </c>
      <c r="P6956" s="6" t="s">
        <v>7</v>
      </c>
      <c r="Q6956" s="7">
        <v>2</v>
      </c>
      <c r="R6956" s="7">
        <v>3</v>
      </c>
      <c r="S6956" s="7" t="s">
        <v>11925</v>
      </c>
      <c r="BI6956"/>
      <c r="BJ6956"/>
    </row>
    <row r="6957" spans="2:62" x14ac:dyDescent="0.4">
      <c r="B6957" s="1">
        <v>29248</v>
      </c>
      <c r="C6957" s="6" t="s">
        <v>8</v>
      </c>
      <c r="D6957" s="6" t="s">
        <v>8</v>
      </c>
      <c r="E6957" s="6" t="s">
        <v>3268</v>
      </c>
      <c r="F6957" s="6" t="s">
        <v>6803</v>
      </c>
      <c r="G6957" s="6" t="s">
        <v>7041</v>
      </c>
      <c r="H6957" s="6" t="s">
        <v>7060</v>
      </c>
      <c r="I6957" s="6" t="s">
        <v>7148</v>
      </c>
      <c r="J6957" s="6" t="s">
        <v>5</v>
      </c>
      <c r="K6957" s="7">
        <v>0</v>
      </c>
      <c r="L6957" s="7">
        <f>IFERROR(VLOOKUP(SiscoTable[[#This Row],[Código]],Hoja2!A:B,2,0)*SiscoTable[[#This Row],[Provta(Uns)]],0)</f>
        <v>0</v>
      </c>
      <c r="M6957" s="7">
        <v>0</v>
      </c>
      <c r="N6957" s="7">
        <v>0</v>
      </c>
      <c r="O6957" s="7">
        <f>IFERROR(VLOOKUP(SiscoTable[[#This Row],[Código]],Hoja2!A:B,2,0)*SiscoTable[[#This Row],[Stock_actual]],0)</f>
        <v>0</v>
      </c>
      <c r="P6957" s="6" t="s">
        <v>7</v>
      </c>
      <c r="Q6957" s="7">
        <v>0</v>
      </c>
      <c r="R6957" s="7">
        <v>0</v>
      </c>
      <c r="S6957" s="7" t="s">
        <v>11925</v>
      </c>
      <c r="BI6957"/>
      <c r="BJ6957"/>
    </row>
    <row r="6958" spans="2:62" x14ac:dyDescent="0.4">
      <c r="B6958" s="1">
        <v>29249</v>
      </c>
      <c r="C6958" s="6" t="s">
        <v>8</v>
      </c>
      <c r="D6958" s="6" t="s">
        <v>8</v>
      </c>
      <c r="E6958" s="6" t="s">
        <v>8482</v>
      </c>
      <c r="F6958" s="6" t="s">
        <v>10720</v>
      </c>
      <c r="G6958" s="6" t="s">
        <v>11504</v>
      </c>
      <c r="H6958" s="6" t="s">
        <v>9037</v>
      </c>
      <c r="I6958" s="6" t="s">
        <v>11572</v>
      </c>
      <c r="J6958" s="6" t="s">
        <v>7057</v>
      </c>
      <c r="K6958" s="7">
        <v>1.17</v>
      </c>
      <c r="L6958" s="7">
        <f>IFERROR(VLOOKUP(SiscoTable[[#This Row],[Código]],Hoja2!A:B,2,0)*SiscoTable[[#This Row],[Provta(Uns)]],0)</f>
        <v>23.282999999999998</v>
      </c>
      <c r="M6958" s="7">
        <v>0</v>
      </c>
      <c r="N6958" s="7">
        <v>5</v>
      </c>
      <c r="O6958" s="7">
        <f>IFERROR(VLOOKUP(SiscoTable[[#This Row],[Código]],Hoja2!A:B,2,0)*SiscoTable[[#This Row],[Stock_actual]],0)</f>
        <v>99.5</v>
      </c>
      <c r="P6958" s="6" t="s">
        <v>1822</v>
      </c>
      <c r="Q6958" s="7">
        <v>1</v>
      </c>
      <c r="R6958" s="7">
        <v>0</v>
      </c>
      <c r="S6958" s="7" t="s">
        <v>11926</v>
      </c>
      <c r="BI6958"/>
      <c r="BJ6958"/>
    </row>
    <row r="6959" spans="2:62" x14ac:dyDescent="0.4">
      <c r="B6959" s="1">
        <v>29250</v>
      </c>
      <c r="C6959" s="6" t="s">
        <v>8</v>
      </c>
      <c r="D6959" s="6" t="s">
        <v>8</v>
      </c>
      <c r="E6959" s="6" t="s">
        <v>8482</v>
      </c>
      <c r="F6959" s="6" t="s">
        <v>10720</v>
      </c>
      <c r="G6959" s="6" t="s">
        <v>11504</v>
      </c>
      <c r="H6959" s="6" t="s">
        <v>9037</v>
      </c>
      <c r="I6959" s="6" t="s">
        <v>11573</v>
      </c>
      <c r="J6959" s="6" t="s">
        <v>7057</v>
      </c>
      <c r="K6959" s="7">
        <v>1.33</v>
      </c>
      <c r="L6959" s="7">
        <f>IFERROR(VLOOKUP(SiscoTable[[#This Row],[Código]],Hoja2!A:B,2,0)*SiscoTable[[#This Row],[Provta(Uns)]],0)</f>
        <v>26.466999999999999</v>
      </c>
      <c r="M6959" s="7">
        <v>0</v>
      </c>
      <c r="N6959" s="7">
        <v>2</v>
      </c>
      <c r="O6959" s="7">
        <f>IFERROR(VLOOKUP(SiscoTable[[#This Row],[Código]],Hoja2!A:B,2,0)*SiscoTable[[#This Row],[Stock_actual]],0)</f>
        <v>39.799999999999997</v>
      </c>
      <c r="P6959" s="6" t="s">
        <v>220</v>
      </c>
      <c r="Q6959" s="7">
        <v>1</v>
      </c>
      <c r="R6959" s="7">
        <v>0</v>
      </c>
      <c r="S6959" s="7" t="s">
        <v>11926</v>
      </c>
      <c r="BI6959"/>
      <c r="BJ6959"/>
    </row>
    <row r="6960" spans="2:62" x14ac:dyDescent="0.4">
      <c r="B6960" s="1">
        <v>29252</v>
      </c>
      <c r="C6960" s="6" t="s">
        <v>30</v>
      </c>
      <c r="D6960" s="6" t="s">
        <v>25</v>
      </c>
      <c r="E6960" s="6" t="s">
        <v>3268</v>
      </c>
      <c r="F6960" s="6" t="s">
        <v>7197</v>
      </c>
      <c r="G6960" s="6" t="s">
        <v>7198</v>
      </c>
      <c r="H6960" s="6" t="s">
        <v>5293</v>
      </c>
      <c r="I6960" s="6" t="s">
        <v>7245</v>
      </c>
      <c r="J6960" s="6" t="s">
        <v>5</v>
      </c>
      <c r="K6960" s="7">
        <v>70.33</v>
      </c>
      <c r="L6960" s="7">
        <f>IFERROR(VLOOKUP(SiscoTable[[#This Row],[Código]],Hoja2!A:B,2,0)*SiscoTable[[#This Row],[Provta(Uns)]],0)</f>
        <v>56.264000000000003</v>
      </c>
      <c r="M6960" s="7">
        <v>0</v>
      </c>
      <c r="N6960" s="7">
        <v>161</v>
      </c>
      <c r="O6960" s="7">
        <f>IFERROR(VLOOKUP(SiscoTable[[#This Row],[Código]],Hoja2!A:B,2,0)*SiscoTable[[#This Row],[Stock_actual]],0)</f>
        <v>128.80000000000001</v>
      </c>
      <c r="P6960" s="6" t="s">
        <v>1038</v>
      </c>
      <c r="Q6960" s="7">
        <v>77</v>
      </c>
      <c r="R6960" s="7">
        <v>0</v>
      </c>
      <c r="S6960" s="7" t="s">
        <v>11928</v>
      </c>
      <c r="BI6960"/>
      <c r="BJ6960"/>
    </row>
    <row r="6961" spans="2:62" x14ac:dyDescent="0.4">
      <c r="B6961" s="1">
        <v>29253</v>
      </c>
      <c r="C6961" s="6" t="s">
        <v>30</v>
      </c>
      <c r="D6961" s="6" t="s">
        <v>25</v>
      </c>
      <c r="E6961" s="6" t="s">
        <v>3268</v>
      </c>
      <c r="F6961" s="6" t="s">
        <v>7197</v>
      </c>
      <c r="G6961" s="6" t="s">
        <v>7198</v>
      </c>
      <c r="H6961" s="6" t="s">
        <v>5293</v>
      </c>
      <c r="I6961" s="6" t="s">
        <v>7246</v>
      </c>
      <c r="J6961" s="6" t="s">
        <v>5</v>
      </c>
      <c r="K6961" s="7">
        <v>58.83</v>
      </c>
      <c r="L6961" s="7">
        <f>IFERROR(VLOOKUP(SiscoTable[[#This Row],[Código]],Hoja2!A:B,2,0)*SiscoTable[[#This Row],[Provta(Uns)]],0)</f>
        <v>76.478999999999999</v>
      </c>
      <c r="M6961" s="7">
        <v>0</v>
      </c>
      <c r="N6961" s="7">
        <v>87</v>
      </c>
      <c r="O6961" s="7">
        <f>IFERROR(VLOOKUP(SiscoTable[[#This Row],[Código]],Hoja2!A:B,2,0)*SiscoTable[[#This Row],[Stock_actual]],0)</f>
        <v>113.10000000000001</v>
      </c>
      <c r="P6961" s="6" t="s">
        <v>485</v>
      </c>
      <c r="Q6961" s="7">
        <v>65</v>
      </c>
      <c r="R6961" s="7">
        <v>0</v>
      </c>
      <c r="S6961" s="7" t="s">
        <v>11928</v>
      </c>
      <c r="BI6961"/>
      <c r="BJ6961"/>
    </row>
    <row r="6962" spans="2:62" x14ac:dyDescent="0.4">
      <c r="B6962" s="1">
        <v>29254</v>
      </c>
      <c r="C6962" s="6" t="s">
        <v>8</v>
      </c>
      <c r="D6962" s="6" t="s">
        <v>8</v>
      </c>
      <c r="E6962" s="6" t="s">
        <v>3268</v>
      </c>
      <c r="F6962" s="6" t="s">
        <v>7197</v>
      </c>
      <c r="G6962" s="6" t="s">
        <v>7198</v>
      </c>
      <c r="H6962" s="6" t="s">
        <v>5293</v>
      </c>
      <c r="I6962" s="6" t="s">
        <v>7340</v>
      </c>
      <c r="J6962" s="6" t="s">
        <v>5</v>
      </c>
      <c r="K6962" s="7">
        <v>6.83</v>
      </c>
      <c r="L6962" s="7">
        <f>IFERROR(VLOOKUP(SiscoTable[[#This Row],[Código]],Hoja2!A:B,2,0)*SiscoTable[[#This Row],[Provta(Uns)]],0)</f>
        <v>44.395000000000003</v>
      </c>
      <c r="M6962" s="7">
        <v>0</v>
      </c>
      <c r="N6962" s="7">
        <v>0</v>
      </c>
      <c r="O6962" s="7">
        <f>IFERROR(VLOOKUP(SiscoTable[[#This Row],[Código]],Hoja2!A:B,2,0)*SiscoTable[[#This Row],[Stock_actual]],0)</f>
        <v>0</v>
      </c>
      <c r="P6962" s="6" t="s">
        <v>7</v>
      </c>
      <c r="Q6962" s="7">
        <v>8</v>
      </c>
      <c r="R6962" s="7">
        <v>13.8</v>
      </c>
      <c r="S6962" s="7" t="s">
        <v>11928</v>
      </c>
      <c r="BI6962"/>
      <c r="BJ6962"/>
    </row>
    <row r="6963" spans="2:62" x14ac:dyDescent="0.4">
      <c r="B6963" s="1">
        <v>29255</v>
      </c>
      <c r="C6963" s="6" t="s">
        <v>8</v>
      </c>
      <c r="D6963" s="6" t="s">
        <v>8</v>
      </c>
      <c r="E6963" s="6" t="s">
        <v>3268</v>
      </c>
      <c r="F6963" s="6" t="s">
        <v>5836</v>
      </c>
      <c r="G6963" s="6" t="s">
        <v>5837</v>
      </c>
      <c r="H6963" s="6" t="s">
        <v>5864</v>
      </c>
      <c r="I6963" s="6" t="s">
        <v>5915</v>
      </c>
      <c r="J6963" s="6" t="s">
        <v>5</v>
      </c>
      <c r="K6963" s="7">
        <v>0.17</v>
      </c>
      <c r="L6963" s="7">
        <f>IFERROR(VLOOKUP(SiscoTable[[#This Row],[Código]],Hoja2!A:B,2,0)*SiscoTable[[#This Row],[Provta(Uns)]],0)</f>
        <v>8.84</v>
      </c>
      <c r="M6963" s="7">
        <v>0</v>
      </c>
      <c r="N6963" s="7">
        <v>8</v>
      </c>
      <c r="O6963" s="7">
        <f>IFERROR(VLOOKUP(SiscoTable[[#This Row],[Código]],Hoja2!A:B,2,0)*SiscoTable[[#This Row],[Stock_actual]],0)</f>
        <v>416</v>
      </c>
      <c r="P6963" s="6" t="s">
        <v>4014</v>
      </c>
      <c r="Q6963" s="7">
        <v>0</v>
      </c>
      <c r="R6963" s="7">
        <v>0</v>
      </c>
      <c r="S6963" s="7" t="s">
        <v>11928</v>
      </c>
      <c r="BI6963"/>
      <c r="BJ6963"/>
    </row>
    <row r="6964" spans="2:62" x14ac:dyDescent="0.4">
      <c r="B6964" s="1">
        <v>29256</v>
      </c>
      <c r="C6964" s="6" t="s">
        <v>8</v>
      </c>
      <c r="D6964" s="6" t="s">
        <v>8</v>
      </c>
      <c r="E6964" s="6" t="s">
        <v>8482</v>
      </c>
      <c r="F6964" s="6" t="s">
        <v>9030</v>
      </c>
      <c r="G6964" s="6" t="s">
        <v>10029</v>
      </c>
      <c r="H6964" s="6" t="s">
        <v>10031</v>
      </c>
      <c r="I6964" s="6" t="s">
        <v>10058</v>
      </c>
      <c r="J6964" s="6" t="s">
        <v>5</v>
      </c>
      <c r="K6964" s="7">
        <v>0.33</v>
      </c>
      <c r="L6964" s="7">
        <f>IFERROR(VLOOKUP(SiscoTable[[#This Row],[Código]],Hoja2!A:B,2,0)*SiscoTable[[#This Row],[Provta(Uns)]],0)</f>
        <v>0.72600000000000009</v>
      </c>
      <c r="M6964" s="7">
        <v>0</v>
      </c>
      <c r="N6964" s="7">
        <v>0</v>
      </c>
      <c r="O6964" s="7">
        <f>IFERROR(VLOOKUP(SiscoTable[[#This Row],[Código]],Hoja2!A:B,2,0)*SiscoTable[[#This Row],[Stock_actual]],0)</f>
        <v>0</v>
      </c>
      <c r="P6964" s="6" t="s">
        <v>7</v>
      </c>
      <c r="Q6964" s="7">
        <v>0</v>
      </c>
      <c r="R6964" s="7">
        <v>0</v>
      </c>
      <c r="S6964" s="7" t="s">
        <v>11926</v>
      </c>
      <c r="BI6964"/>
      <c r="BJ6964"/>
    </row>
    <row r="6965" spans="2:62" x14ac:dyDescent="0.4">
      <c r="B6965" s="1">
        <v>29258</v>
      </c>
      <c r="C6965" s="6" t="s">
        <v>8</v>
      </c>
      <c r="D6965" s="6" t="s">
        <v>8</v>
      </c>
      <c r="E6965" s="6" t="s">
        <v>8482</v>
      </c>
      <c r="F6965" s="6" t="s">
        <v>10720</v>
      </c>
      <c r="G6965" s="6" t="s">
        <v>11105</v>
      </c>
      <c r="H6965" s="6" t="s">
        <v>11111</v>
      </c>
      <c r="I6965" s="6" t="s">
        <v>11258</v>
      </c>
      <c r="J6965" s="6" t="s">
        <v>5</v>
      </c>
      <c r="K6965" s="7">
        <v>0</v>
      </c>
      <c r="L6965" s="7">
        <f>IFERROR(VLOOKUP(SiscoTable[[#This Row],[Código]],Hoja2!A:B,2,0)*SiscoTable[[#This Row],[Provta(Uns)]],0)</f>
        <v>0</v>
      </c>
      <c r="M6965" s="7">
        <v>0</v>
      </c>
      <c r="N6965" s="7">
        <v>0</v>
      </c>
      <c r="O6965" s="7">
        <f>IFERROR(VLOOKUP(SiscoTable[[#This Row],[Código]],Hoja2!A:B,2,0)*SiscoTable[[#This Row],[Stock_actual]],0)</f>
        <v>0</v>
      </c>
      <c r="P6965" s="6" t="s">
        <v>7</v>
      </c>
      <c r="Q6965" s="7">
        <v>0</v>
      </c>
      <c r="R6965" s="7">
        <v>0</v>
      </c>
      <c r="S6965" s="7" t="s">
        <v>11926</v>
      </c>
      <c r="BI6965"/>
      <c r="BJ6965"/>
    </row>
    <row r="6966" spans="2:62" x14ac:dyDescent="0.4">
      <c r="B6966" s="1">
        <v>29259</v>
      </c>
      <c r="C6966" s="6" t="s">
        <v>8</v>
      </c>
      <c r="D6966" s="6" t="s">
        <v>8</v>
      </c>
      <c r="E6966" s="6" t="s">
        <v>8482</v>
      </c>
      <c r="F6966" s="6" t="s">
        <v>10720</v>
      </c>
      <c r="G6966" s="6" t="s">
        <v>11105</v>
      </c>
      <c r="H6966" s="6" t="s">
        <v>11111</v>
      </c>
      <c r="I6966" s="6" t="s">
        <v>11259</v>
      </c>
      <c r="J6966" s="6" t="s">
        <v>5</v>
      </c>
      <c r="K6966" s="7">
        <v>0</v>
      </c>
      <c r="L6966" s="7">
        <f>IFERROR(VLOOKUP(SiscoTable[[#This Row],[Código]],Hoja2!A:B,2,0)*SiscoTable[[#This Row],[Provta(Uns)]],0)</f>
        <v>0</v>
      </c>
      <c r="M6966" s="7">
        <v>0</v>
      </c>
      <c r="N6966" s="7">
        <v>0</v>
      </c>
      <c r="O6966" s="7">
        <f>IFERROR(VLOOKUP(SiscoTable[[#This Row],[Código]],Hoja2!A:B,2,0)*SiscoTable[[#This Row],[Stock_actual]],0)</f>
        <v>0</v>
      </c>
      <c r="P6966" s="6" t="s">
        <v>7</v>
      </c>
      <c r="Q6966" s="7">
        <v>0</v>
      </c>
      <c r="R6966" s="7">
        <v>0</v>
      </c>
      <c r="S6966" s="7" t="s">
        <v>11926</v>
      </c>
      <c r="BI6966"/>
      <c r="BJ6966"/>
    </row>
    <row r="6967" spans="2:62" x14ac:dyDescent="0.4">
      <c r="B6967" s="1">
        <v>29260</v>
      </c>
      <c r="C6967" s="6" t="s">
        <v>8</v>
      </c>
      <c r="D6967" s="6" t="s">
        <v>8</v>
      </c>
      <c r="E6967" s="6" t="s">
        <v>8482</v>
      </c>
      <c r="F6967" s="6" t="s">
        <v>10720</v>
      </c>
      <c r="G6967" s="6" t="s">
        <v>11105</v>
      </c>
      <c r="H6967" s="6" t="s">
        <v>11111</v>
      </c>
      <c r="I6967" s="6" t="s">
        <v>11260</v>
      </c>
      <c r="J6967" s="6" t="s">
        <v>5</v>
      </c>
      <c r="K6967" s="7">
        <v>2.5</v>
      </c>
      <c r="L6967" s="7">
        <f>IFERROR(VLOOKUP(SiscoTable[[#This Row],[Código]],Hoja2!A:B,2,0)*SiscoTable[[#This Row],[Provta(Uns)]],0)</f>
        <v>20.5</v>
      </c>
      <c r="M6967" s="7">
        <v>0</v>
      </c>
      <c r="N6967" s="7">
        <v>9</v>
      </c>
      <c r="O6967" s="7">
        <f>IFERROR(VLOOKUP(SiscoTable[[#This Row],[Código]],Hoja2!A:B,2,0)*SiscoTable[[#This Row],[Stock_actual]],0)</f>
        <v>73.8</v>
      </c>
      <c r="P6967" s="6" t="s">
        <v>476</v>
      </c>
      <c r="Q6967" s="7">
        <v>3</v>
      </c>
      <c r="R6967" s="7">
        <v>0</v>
      </c>
      <c r="S6967" s="7" t="s">
        <v>11926</v>
      </c>
      <c r="BI6967"/>
      <c r="BJ6967"/>
    </row>
    <row r="6968" spans="2:62" x14ac:dyDescent="0.4">
      <c r="B6968" s="1">
        <v>29261</v>
      </c>
      <c r="C6968" s="6" t="s">
        <v>8</v>
      </c>
      <c r="D6968" s="6" t="s">
        <v>8</v>
      </c>
      <c r="E6968" s="6" t="s">
        <v>8482</v>
      </c>
      <c r="F6968" s="6" t="s">
        <v>8641</v>
      </c>
      <c r="G6968" s="6" t="s">
        <v>8756</v>
      </c>
      <c r="H6968" s="6" t="s">
        <v>8758</v>
      </c>
      <c r="I6968" s="6" t="s">
        <v>8886</v>
      </c>
      <c r="J6968" s="6" t="s">
        <v>5</v>
      </c>
      <c r="K6968" s="7">
        <v>0</v>
      </c>
      <c r="L6968" s="7">
        <f>IFERROR(VLOOKUP(SiscoTable[[#This Row],[Código]],Hoja2!A:B,2,0)*SiscoTable[[#This Row],[Provta(Uns)]],0)</f>
        <v>0</v>
      </c>
      <c r="M6968" s="7">
        <v>0</v>
      </c>
      <c r="N6968" s="7">
        <v>0</v>
      </c>
      <c r="O6968" s="7">
        <f>IFERROR(VLOOKUP(SiscoTable[[#This Row],[Código]],Hoja2!A:B,2,0)*SiscoTable[[#This Row],[Stock_actual]],0)</f>
        <v>0</v>
      </c>
      <c r="P6968" s="6" t="s">
        <v>7</v>
      </c>
      <c r="Q6968" s="7">
        <v>0</v>
      </c>
      <c r="R6968" s="7">
        <v>0</v>
      </c>
      <c r="S6968" s="7" t="s">
        <v>11926</v>
      </c>
      <c r="BI6968"/>
      <c r="BJ6968"/>
    </row>
    <row r="6969" spans="2:62" x14ac:dyDescent="0.4">
      <c r="B6969" s="1">
        <v>29262</v>
      </c>
      <c r="C6969" s="6" t="s">
        <v>30</v>
      </c>
      <c r="D6969" s="6" t="s">
        <v>8</v>
      </c>
      <c r="E6969" s="6" t="s">
        <v>8482</v>
      </c>
      <c r="F6969" s="6" t="s">
        <v>8641</v>
      </c>
      <c r="G6969" s="6" t="s">
        <v>8756</v>
      </c>
      <c r="H6969" s="6" t="s">
        <v>8758</v>
      </c>
      <c r="I6969" s="6" t="s">
        <v>8793</v>
      </c>
      <c r="J6969" s="6" t="s">
        <v>5</v>
      </c>
      <c r="K6969" s="7">
        <v>0.17</v>
      </c>
      <c r="L6969" s="7">
        <f>IFERROR(VLOOKUP(SiscoTable[[#This Row],[Código]],Hoja2!A:B,2,0)*SiscoTable[[#This Row],[Provta(Uns)]],0)</f>
        <v>2.8560000000000003</v>
      </c>
      <c r="M6969" s="7">
        <v>0</v>
      </c>
      <c r="N6969" s="7">
        <v>0</v>
      </c>
      <c r="O6969" s="7">
        <f>IFERROR(VLOOKUP(SiscoTable[[#This Row],[Código]],Hoja2!A:B,2,0)*SiscoTable[[#This Row],[Stock_actual]],0)</f>
        <v>0</v>
      </c>
      <c r="P6969" s="6" t="s">
        <v>7</v>
      </c>
      <c r="Q6969" s="7">
        <v>0</v>
      </c>
      <c r="R6969" s="7">
        <v>0</v>
      </c>
      <c r="S6969" s="7" t="s">
        <v>11926</v>
      </c>
      <c r="BI6969"/>
      <c r="BJ6969"/>
    </row>
    <row r="6970" spans="2:62" x14ac:dyDescent="0.4">
      <c r="B6970" s="1">
        <v>29263</v>
      </c>
      <c r="C6970" s="6" t="s">
        <v>8</v>
      </c>
      <c r="D6970" s="6" t="s">
        <v>8</v>
      </c>
      <c r="E6970" s="6" t="s">
        <v>8482</v>
      </c>
      <c r="F6970" s="6" t="s">
        <v>8641</v>
      </c>
      <c r="G6970" s="6" t="s">
        <v>8756</v>
      </c>
      <c r="H6970" s="6" t="s">
        <v>8758</v>
      </c>
      <c r="I6970" s="6" t="s">
        <v>8887</v>
      </c>
      <c r="J6970" s="6" t="s">
        <v>5</v>
      </c>
      <c r="K6970" s="7">
        <v>0.17</v>
      </c>
      <c r="L6970" s="7">
        <f>IFERROR(VLOOKUP(SiscoTable[[#This Row],[Código]],Hoja2!A:B,2,0)*SiscoTable[[#This Row],[Provta(Uns)]],0)</f>
        <v>5.1510000000000007</v>
      </c>
      <c r="M6970" s="7">
        <v>0</v>
      </c>
      <c r="N6970" s="7">
        <v>4</v>
      </c>
      <c r="O6970" s="7">
        <f>IFERROR(VLOOKUP(SiscoTable[[#This Row],[Código]],Hoja2!A:B,2,0)*SiscoTable[[#This Row],[Stock_actual]],0)</f>
        <v>121.2</v>
      </c>
      <c r="P6970" s="6" t="s">
        <v>1949</v>
      </c>
      <c r="Q6970" s="7">
        <v>0</v>
      </c>
      <c r="R6970" s="7">
        <v>0</v>
      </c>
      <c r="S6970" s="7" t="s">
        <v>11926</v>
      </c>
      <c r="BI6970"/>
      <c r="BJ6970"/>
    </row>
    <row r="6971" spans="2:62" x14ac:dyDescent="0.4">
      <c r="B6971" s="1">
        <v>29264</v>
      </c>
      <c r="C6971" s="6" t="s">
        <v>8</v>
      </c>
      <c r="D6971" s="6" t="s">
        <v>8</v>
      </c>
      <c r="E6971" s="6" t="s">
        <v>8482</v>
      </c>
      <c r="F6971" s="6" t="s">
        <v>8641</v>
      </c>
      <c r="G6971" s="6" t="s">
        <v>8756</v>
      </c>
      <c r="H6971" s="6" t="s">
        <v>8758</v>
      </c>
      <c r="I6971" s="6" t="s">
        <v>8888</v>
      </c>
      <c r="J6971" s="6" t="s">
        <v>5</v>
      </c>
      <c r="K6971" s="7">
        <v>0</v>
      </c>
      <c r="L6971" s="7">
        <f>IFERROR(VLOOKUP(SiscoTable[[#This Row],[Código]],Hoja2!A:B,2,0)*SiscoTable[[#This Row],[Provta(Uns)]],0)</f>
        <v>0</v>
      </c>
      <c r="M6971" s="7">
        <v>0</v>
      </c>
      <c r="N6971" s="7">
        <v>0</v>
      </c>
      <c r="O6971" s="7">
        <f>IFERROR(VLOOKUP(SiscoTable[[#This Row],[Código]],Hoja2!A:B,2,0)*SiscoTable[[#This Row],[Stock_actual]],0)</f>
        <v>0</v>
      </c>
      <c r="P6971" s="6" t="s">
        <v>7</v>
      </c>
      <c r="Q6971" s="7">
        <v>0</v>
      </c>
      <c r="R6971" s="7">
        <v>0</v>
      </c>
      <c r="S6971" s="7" t="s">
        <v>11926</v>
      </c>
      <c r="BI6971"/>
      <c r="BJ6971"/>
    </row>
    <row r="6972" spans="2:62" x14ac:dyDescent="0.4">
      <c r="B6972" s="1">
        <v>29265</v>
      </c>
      <c r="C6972" s="6" t="s">
        <v>8</v>
      </c>
      <c r="D6972" s="6" t="s">
        <v>8</v>
      </c>
      <c r="E6972" s="6" t="s">
        <v>8482</v>
      </c>
      <c r="F6972" s="6" t="s">
        <v>8641</v>
      </c>
      <c r="G6972" s="6" t="s">
        <v>8756</v>
      </c>
      <c r="H6972" s="6" t="s">
        <v>8758</v>
      </c>
      <c r="I6972" s="6" t="s">
        <v>8889</v>
      </c>
      <c r="J6972" s="6" t="s">
        <v>5</v>
      </c>
      <c r="K6972" s="7">
        <v>0</v>
      </c>
      <c r="L6972" s="7">
        <f>IFERROR(VLOOKUP(SiscoTable[[#This Row],[Código]],Hoja2!A:B,2,0)*SiscoTable[[#This Row],[Provta(Uns)]],0)</f>
        <v>0</v>
      </c>
      <c r="M6972" s="7">
        <v>0</v>
      </c>
      <c r="N6972" s="7">
        <v>0</v>
      </c>
      <c r="O6972" s="7">
        <f>IFERROR(VLOOKUP(SiscoTable[[#This Row],[Código]],Hoja2!A:B,2,0)*SiscoTable[[#This Row],[Stock_actual]],0)</f>
        <v>0</v>
      </c>
      <c r="P6972" s="6" t="s">
        <v>7</v>
      </c>
      <c r="Q6972" s="7">
        <v>0</v>
      </c>
      <c r="R6972" s="7">
        <v>0</v>
      </c>
      <c r="S6972" s="7" t="s">
        <v>11926</v>
      </c>
      <c r="BI6972"/>
      <c r="BJ6972"/>
    </row>
    <row r="6973" spans="2:62" x14ac:dyDescent="0.4">
      <c r="B6973" s="1">
        <v>29266</v>
      </c>
      <c r="C6973" s="6" t="s">
        <v>8</v>
      </c>
      <c r="D6973" s="6" t="s">
        <v>8</v>
      </c>
      <c r="E6973" s="6" t="s">
        <v>8482</v>
      </c>
      <c r="F6973" s="6" t="s">
        <v>8641</v>
      </c>
      <c r="G6973" s="6" t="s">
        <v>8756</v>
      </c>
      <c r="H6973" s="6" t="s">
        <v>8758</v>
      </c>
      <c r="I6973" s="6" t="s">
        <v>8890</v>
      </c>
      <c r="J6973" s="6" t="s">
        <v>5</v>
      </c>
      <c r="K6973" s="7">
        <v>0</v>
      </c>
      <c r="L6973" s="7">
        <f>IFERROR(VLOOKUP(SiscoTable[[#This Row],[Código]],Hoja2!A:B,2,0)*SiscoTable[[#This Row],[Provta(Uns)]],0)</f>
        <v>0</v>
      </c>
      <c r="M6973" s="7">
        <v>0</v>
      </c>
      <c r="N6973" s="7">
        <v>0</v>
      </c>
      <c r="O6973" s="7">
        <f>IFERROR(VLOOKUP(SiscoTable[[#This Row],[Código]],Hoja2!A:B,2,0)*SiscoTable[[#This Row],[Stock_actual]],0)</f>
        <v>0</v>
      </c>
      <c r="P6973" s="6" t="s">
        <v>7</v>
      </c>
      <c r="Q6973" s="7">
        <v>0</v>
      </c>
      <c r="R6973" s="7">
        <v>0</v>
      </c>
      <c r="S6973" s="7" t="s">
        <v>11926</v>
      </c>
      <c r="BI6973"/>
      <c r="BJ6973"/>
    </row>
    <row r="6974" spans="2:62" x14ac:dyDescent="0.4">
      <c r="B6974" s="1">
        <v>29267</v>
      </c>
      <c r="C6974" s="6" t="s">
        <v>30</v>
      </c>
      <c r="D6974" s="6" t="s">
        <v>8</v>
      </c>
      <c r="E6974" s="6" t="s">
        <v>8482</v>
      </c>
      <c r="F6974" s="6" t="s">
        <v>10720</v>
      </c>
      <c r="G6974" s="6" t="s">
        <v>11105</v>
      </c>
      <c r="H6974" s="6" t="s">
        <v>9042</v>
      </c>
      <c r="I6974" s="6" t="s">
        <v>11199</v>
      </c>
      <c r="J6974" s="6" t="s">
        <v>5</v>
      </c>
      <c r="K6974" s="7">
        <v>2.67</v>
      </c>
      <c r="L6974" s="7">
        <f>IFERROR(VLOOKUP(SiscoTable[[#This Row],[Código]],Hoja2!A:B,2,0)*SiscoTable[[#This Row],[Provta(Uns)]],0)</f>
        <v>148.452</v>
      </c>
      <c r="M6974" s="7">
        <v>0</v>
      </c>
      <c r="N6974" s="7">
        <v>4</v>
      </c>
      <c r="O6974" s="7">
        <f>IFERROR(VLOOKUP(SiscoTable[[#This Row],[Código]],Hoja2!A:B,2,0)*SiscoTable[[#This Row],[Stock_actual]],0)</f>
        <v>222.4</v>
      </c>
      <c r="P6974" s="6" t="s">
        <v>220</v>
      </c>
      <c r="Q6974" s="7">
        <v>3</v>
      </c>
      <c r="R6974" s="7">
        <v>0</v>
      </c>
      <c r="S6974" s="7" t="s">
        <v>11926</v>
      </c>
      <c r="BI6974"/>
      <c r="BJ6974"/>
    </row>
    <row r="6975" spans="2:62" x14ac:dyDescent="0.4">
      <c r="B6975" s="1">
        <v>29268</v>
      </c>
      <c r="C6975" s="6" t="s">
        <v>8</v>
      </c>
      <c r="D6975" s="6" t="s">
        <v>8</v>
      </c>
      <c r="E6975" s="6" t="s">
        <v>8482</v>
      </c>
      <c r="F6975" s="6" t="s">
        <v>10720</v>
      </c>
      <c r="G6975" s="6" t="s">
        <v>11105</v>
      </c>
      <c r="H6975" s="6" t="s">
        <v>9042</v>
      </c>
      <c r="I6975" s="6" t="s">
        <v>11261</v>
      </c>
      <c r="J6975" s="6" t="s">
        <v>5</v>
      </c>
      <c r="K6975" s="7">
        <v>0</v>
      </c>
      <c r="L6975" s="7">
        <f>IFERROR(VLOOKUP(SiscoTable[[#This Row],[Código]],Hoja2!A:B,2,0)*SiscoTable[[#This Row],[Provta(Uns)]],0)</f>
        <v>0</v>
      </c>
      <c r="M6975" s="7">
        <v>0</v>
      </c>
      <c r="N6975" s="7">
        <v>24</v>
      </c>
      <c r="O6975" s="7">
        <f>IFERROR(VLOOKUP(SiscoTable[[#This Row],[Código]],Hoja2!A:B,2,0)*SiscoTable[[#This Row],[Stock_actual]],0)</f>
        <v>141.60000000000002</v>
      </c>
      <c r="P6975" s="6" t="s">
        <v>134</v>
      </c>
      <c r="Q6975" s="7">
        <v>0</v>
      </c>
      <c r="R6975" s="7">
        <v>0</v>
      </c>
      <c r="S6975" s="7" t="s">
        <v>11926</v>
      </c>
      <c r="BI6975"/>
      <c r="BJ6975"/>
    </row>
    <row r="6976" spans="2:62" x14ac:dyDescent="0.4">
      <c r="B6976" s="1">
        <v>29269</v>
      </c>
      <c r="C6976" s="6" t="s">
        <v>25</v>
      </c>
      <c r="D6976" s="6" t="s">
        <v>25</v>
      </c>
      <c r="E6976" s="6" t="s">
        <v>1734</v>
      </c>
      <c r="F6976" s="6" t="s">
        <v>1735</v>
      </c>
      <c r="G6976" s="6" t="s">
        <v>2312</v>
      </c>
      <c r="H6976" s="6" t="s">
        <v>2319</v>
      </c>
      <c r="I6976" s="6" t="s">
        <v>2318</v>
      </c>
      <c r="J6976" s="6" t="s">
        <v>5</v>
      </c>
      <c r="K6976" s="7">
        <v>45.83</v>
      </c>
      <c r="L6976" s="7">
        <f>IFERROR(VLOOKUP(SiscoTable[[#This Row],[Código]],Hoja2!A:B,2,0)*SiscoTable[[#This Row],[Provta(Uns)]],0)</f>
        <v>183.32</v>
      </c>
      <c r="M6976" s="7">
        <v>0</v>
      </c>
      <c r="N6976" s="7">
        <v>250</v>
      </c>
      <c r="O6976" s="7">
        <f>IFERROR(VLOOKUP(SiscoTable[[#This Row],[Código]],Hoja2!A:B,2,0)*SiscoTable[[#This Row],[Stock_actual]],0)</f>
        <v>1000</v>
      </c>
      <c r="P6976" s="6" t="s">
        <v>2086</v>
      </c>
      <c r="Q6976" s="7">
        <v>50</v>
      </c>
      <c r="R6976" s="7">
        <v>0</v>
      </c>
      <c r="S6976" s="7" t="s">
        <v>11925</v>
      </c>
      <c r="BI6976"/>
      <c r="BJ6976"/>
    </row>
    <row r="6977" spans="2:62" x14ac:dyDescent="0.4">
      <c r="B6977" s="1">
        <v>29270</v>
      </c>
      <c r="C6977" s="6" t="s">
        <v>30</v>
      </c>
      <c r="D6977" s="6" t="s">
        <v>30</v>
      </c>
      <c r="E6977" s="6" t="s">
        <v>8482</v>
      </c>
      <c r="F6977" s="6" t="s">
        <v>10720</v>
      </c>
      <c r="G6977" s="6" t="s">
        <v>11322</v>
      </c>
      <c r="H6977" s="6" t="s">
        <v>9042</v>
      </c>
      <c r="I6977" s="6" t="s">
        <v>11358</v>
      </c>
      <c r="J6977" s="6" t="s">
        <v>5</v>
      </c>
      <c r="K6977" s="7">
        <v>13.17</v>
      </c>
      <c r="L6977" s="7">
        <f>IFERROR(VLOOKUP(SiscoTable[[#This Row],[Código]],Hoja2!A:B,2,0)*SiscoTable[[#This Row],[Provta(Uns)]],0)</f>
        <v>63.215999999999994</v>
      </c>
      <c r="M6977" s="7">
        <v>0</v>
      </c>
      <c r="N6977" s="7">
        <v>2</v>
      </c>
      <c r="O6977" s="7">
        <f>IFERROR(VLOOKUP(SiscoTable[[#This Row],[Código]],Hoja2!A:B,2,0)*SiscoTable[[#This Row],[Stock_actual]],0)</f>
        <v>9.6</v>
      </c>
      <c r="P6977" s="6" t="s">
        <v>214</v>
      </c>
      <c r="Q6977" s="7">
        <v>15</v>
      </c>
      <c r="R6977" s="7">
        <v>26.6</v>
      </c>
      <c r="S6977" s="7" t="s">
        <v>11926</v>
      </c>
      <c r="BI6977"/>
      <c r="BJ6977"/>
    </row>
    <row r="6978" spans="2:62" x14ac:dyDescent="0.4">
      <c r="B6978" s="1">
        <v>29271</v>
      </c>
      <c r="C6978" s="6" t="s">
        <v>8</v>
      </c>
      <c r="D6978" s="6" t="s">
        <v>8</v>
      </c>
      <c r="E6978" s="6" t="s">
        <v>8482</v>
      </c>
      <c r="F6978" s="6" t="s">
        <v>10720</v>
      </c>
      <c r="G6978" s="6" t="s">
        <v>11322</v>
      </c>
      <c r="H6978" s="6" t="s">
        <v>9042</v>
      </c>
      <c r="I6978" s="6" t="s">
        <v>11411</v>
      </c>
      <c r="J6978" s="6" t="s">
        <v>5</v>
      </c>
      <c r="K6978" s="7">
        <v>3</v>
      </c>
      <c r="L6978" s="7">
        <f>IFERROR(VLOOKUP(SiscoTable[[#This Row],[Código]],Hoja2!A:B,2,0)*SiscoTable[[#This Row],[Provta(Uns)]],0)</f>
        <v>29.700000000000003</v>
      </c>
      <c r="M6978" s="7">
        <v>0</v>
      </c>
      <c r="N6978" s="7">
        <v>4</v>
      </c>
      <c r="O6978" s="7">
        <f>IFERROR(VLOOKUP(SiscoTable[[#This Row],[Código]],Hoja2!A:B,2,0)*SiscoTable[[#This Row],[Stock_actual]],0)</f>
        <v>39.6</v>
      </c>
      <c r="P6978" s="6" t="s">
        <v>300</v>
      </c>
      <c r="Q6978" s="7">
        <v>3</v>
      </c>
      <c r="R6978" s="7">
        <v>0</v>
      </c>
      <c r="S6978" s="7" t="s">
        <v>11926</v>
      </c>
      <c r="BI6978"/>
      <c r="BJ6978"/>
    </row>
    <row r="6979" spans="2:62" x14ac:dyDescent="0.4">
      <c r="B6979" s="1">
        <v>29272</v>
      </c>
      <c r="C6979" s="6" t="s">
        <v>8</v>
      </c>
      <c r="D6979" s="6" t="s">
        <v>8</v>
      </c>
      <c r="E6979" s="6" t="s">
        <v>8482</v>
      </c>
      <c r="F6979" s="6" t="s">
        <v>10720</v>
      </c>
      <c r="G6979" s="6" t="s">
        <v>11452</v>
      </c>
      <c r="H6979" s="6" t="s">
        <v>9042</v>
      </c>
      <c r="I6979" s="6" t="s">
        <v>11493</v>
      </c>
      <c r="J6979" s="6" t="s">
        <v>5</v>
      </c>
      <c r="K6979" s="7">
        <v>1.5</v>
      </c>
      <c r="L6979" s="7">
        <f>IFERROR(VLOOKUP(SiscoTable[[#This Row],[Código]],Hoja2!A:B,2,0)*SiscoTable[[#This Row],[Provta(Uns)]],0)</f>
        <v>12.299999999999999</v>
      </c>
      <c r="M6979" s="7">
        <v>0</v>
      </c>
      <c r="N6979" s="7">
        <v>2</v>
      </c>
      <c r="O6979" s="7">
        <f>IFERROR(VLOOKUP(SiscoTable[[#This Row],[Código]],Hoja2!A:B,2,0)*SiscoTable[[#This Row],[Stock_actual]],0)</f>
        <v>16.399999999999999</v>
      </c>
      <c r="P6979" s="6" t="s">
        <v>300</v>
      </c>
      <c r="Q6979" s="7">
        <v>2</v>
      </c>
      <c r="R6979" s="7">
        <v>3</v>
      </c>
      <c r="S6979" s="7" t="s">
        <v>11926</v>
      </c>
      <c r="BI6979"/>
      <c r="BJ6979"/>
    </row>
    <row r="6980" spans="2:62" x14ac:dyDescent="0.4">
      <c r="B6980" s="1">
        <v>29273</v>
      </c>
      <c r="C6980" s="6" t="s">
        <v>30</v>
      </c>
      <c r="D6980" s="6" t="s">
        <v>30</v>
      </c>
      <c r="E6980" s="6" t="s">
        <v>8482</v>
      </c>
      <c r="F6980" s="6" t="s">
        <v>10720</v>
      </c>
      <c r="G6980" s="6" t="s">
        <v>11322</v>
      </c>
      <c r="H6980" s="6" t="s">
        <v>11165</v>
      </c>
      <c r="I6980" s="6" t="s">
        <v>11359</v>
      </c>
      <c r="J6980" s="6" t="s">
        <v>5</v>
      </c>
      <c r="K6980" s="7">
        <v>4.83</v>
      </c>
      <c r="L6980" s="7">
        <f>IFERROR(VLOOKUP(SiscoTable[[#This Row],[Código]],Hoja2!A:B,2,0)*SiscoTable[[#This Row],[Provta(Uns)]],0)</f>
        <v>36.707999999999998</v>
      </c>
      <c r="M6980" s="7">
        <v>0</v>
      </c>
      <c r="N6980" s="7">
        <v>6</v>
      </c>
      <c r="O6980" s="7">
        <f>IFERROR(VLOOKUP(SiscoTable[[#This Row],[Código]],Hoja2!A:B,2,0)*SiscoTable[[#This Row],[Stock_actual]],0)</f>
        <v>45.599999999999994</v>
      </c>
      <c r="P6980" s="6" t="s">
        <v>516</v>
      </c>
      <c r="Q6980" s="7">
        <v>5</v>
      </c>
      <c r="R6980" s="7">
        <v>0</v>
      </c>
      <c r="S6980" s="7" t="s">
        <v>11926</v>
      </c>
      <c r="BI6980"/>
      <c r="BJ6980"/>
    </row>
    <row r="6981" spans="2:62" x14ac:dyDescent="0.4">
      <c r="B6981" s="1">
        <v>29274</v>
      </c>
      <c r="C6981" s="6" t="s">
        <v>30</v>
      </c>
      <c r="D6981" s="6" t="s">
        <v>30</v>
      </c>
      <c r="E6981" s="6" t="s">
        <v>8482</v>
      </c>
      <c r="F6981" s="6" t="s">
        <v>10720</v>
      </c>
      <c r="G6981" s="6" t="s">
        <v>10721</v>
      </c>
      <c r="H6981" s="6" t="s">
        <v>9042</v>
      </c>
      <c r="I6981" s="6" t="s">
        <v>10816</v>
      </c>
      <c r="J6981" s="6" t="s">
        <v>5</v>
      </c>
      <c r="K6981" s="7">
        <v>0</v>
      </c>
      <c r="L6981" s="7">
        <f>IFERROR(VLOOKUP(SiscoTable[[#This Row],[Código]],Hoja2!A:B,2,0)*SiscoTable[[#This Row],[Provta(Uns)]],0)</f>
        <v>0</v>
      </c>
      <c r="M6981" s="7">
        <v>0</v>
      </c>
      <c r="N6981" s="7">
        <v>0</v>
      </c>
      <c r="O6981" s="7">
        <f>IFERROR(VLOOKUP(SiscoTable[[#This Row],[Código]],Hoja2!A:B,2,0)*SiscoTable[[#This Row],[Stock_actual]],0)</f>
        <v>0</v>
      </c>
      <c r="P6981" s="6" t="s">
        <v>7</v>
      </c>
      <c r="Q6981" s="7">
        <v>0</v>
      </c>
      <c r="R6981" s="7">
        <v>0</v>
      </c>
      <c r="S6981" s="7" t="s">
        <v>11926</v>
      </c>
      <c r="BI6981"/>
      <c r="BJ6981"/>
    </row>
    <row r="6982" spans="2:62" x14ac:dyDescent="0.4">
      <c r="B6982" s="1">
        <v>29277</v>
      </c>
      <c r="C6982" s="6" t="s">
        <v>8</v>
      </c>
      <c r="D6982" s="6" t="s">
        <v>8</v>
      </c>
      <c r="E6982" s="6" t="s">
        <v>8482</v>
      </c>
      <c r="F6982" s="6" t="s">
        <v>11663</v>
      </c>
      <c r="G6982" s="6" t="s">
        <v>11677</v>
      </c>
      <c r="H6982" s="6" t="s">
        <v>11666</v>
      </c>
      <c r="I6982" s="6" t="s">
        <v>11683</v>
      </c>
      <c r="J6982" s="6" t="s">
        <v>5</v>
      </c>
      <c r="K6982" s="7">
        <v>0.5</v>
      </c>
      <c r="L6982" s="7">
        <f>IFERROR(VLOOKUP(SiscoTable[[#This Row],[Código]],Hoja2!A:B,2,0)*SiscoTable[[#This Row],[Provta(Uns)]],0)</f>
        <v>9.6</v>
      </c>
      <c r="M6982" s="7">
        <v>0</v>
      </c>
      <c r="N6982" s="7">
        <v>18</v>
      </c>
      <c r="O6982" s="7">
        <f>IFERROR(VLOOKUP(SiscoTable[[#This Row],[Código]],Hoja2!A:B,2,0)*SiscoTable[[#This Row],[Stock_actual]],0)</f>
        <v>345.59999999999997</v>
      </c>
      <c r="P6982" s="6" t="s">
        <v>11684</v>
      </c>
      <c r="Q6982" s="7">
        <v>1</v>
      </c>
      <c r="R6982" s="7">
        <v>0</v>
      </c>
      <c r="S6982" s="7" t="s">
        <v>11926</v>
      </c>
      <c r="BI6982"/>
      <c r="BJ6982"/>
    </row>
    <row r="6983" spans="2:62" x14ac:dyDescent="0.4">
      <c r="B6983" s="1">
        <v>29278</v>
      </c>
      <c r="C6983" s="6" t="s">
        <v>8</v>
      </c>
      <c r="D6983" s="6" t="s">
        <v>8</v>
      </c>
      <c r="E6983" s="6" t="s">
        <v>8482</v>
      </c>
      <c r="F6983" s="6" t="s">
        <v>11663</v>
      </c>
      <c r="G6983" s="6" t="s">
        <v>11677</v>
      </c>
      <c r="H6983" s="6" t="s">
        <v>11666</v>
      </c>
      <c r="I6983" s="6" t="s">
        <v>11685</v>
      </c>
      <c r="J6983" s="6" t="s">
        <v>5</v>
      </c>
      <c r="K6983" s="7">
        <v>0</v>
      </c>
      <c r="L6983" s="7">
        <f>IFERROR(VLOOKUP(SiscoTable[[#This Row],[Código]],Hoja2!A:B,2,0)*SiscoTable[[#This Row],[Provta(Uns)]],0)</f>
        <v>0</v>
      </c>
      <c r="M6983" s="7">
        <v>0</v>
      </c>
      <c r="N6983" s="7">
        <v>54</v>
      </c>
      <c r="O6983" s="7">
        <f>IFERROR(VLOOKUP(SiscoTable[[#This Row],[Código]],Hoja2!A:B,2,0)*SiscoTable[[#This Row],[Stock_actual]],0)</f>
        <v>1290.5999999999999</v>
      </c>
      <c r="P6983" s="6" t="s">
        <v>134</v>
      </c>
      <c r="Q6983" s="7">
        <v>0</v>
      </c>
      <c r="R6983" s="7">
        <v>0</v>
      </c>
      <c r="S6983" s="7" t="s">
        <v>11926</v>
      </c>
      <c r="BI6983"/>
      <c r="BJ6983"/>
    </row>
    <row r="6984" spans="2:62" x14ac:dyDescent="0.4">
      <c r="B6984" s="1">
        <v>29280</v>
      </c>
      <c r="C6984" s="6" t="s">
        <v>30</v>
      </c>
      <c r="D6984" s="6" t="s">
        <v>30</v>
      </c>
      <c r="E6984" s="6" t="s">
        <v>8482</v>
      </c>
      <c r="F6984" s="6" t="s">
        <v>8483</v>
      </c>
      <c r="G6984" s="6" t="s">
        <v>2312</v>
      </c>
      <c r="H6984" s="6" t="s">
        <v>1899</v>
      </c>
      <c r="I6984" s="6" t="s">
        <v>8522</v>
      </c>
      <c r="J6984" s="6" t="s">
        <v>5</v>
      </c>
      <c r="K6984" s="7">
        <v>7.5</v>
      </c>
      <c r="L6984" s="7">
        <f>IFERROR(VLOOKUP(SiscoTable[[#This Row],[Código]],Hoja2!A:B,2,0)*SiscoTable[[#This Row],[Provta(Uns)]],0)</f>
        <v>104.25</v>
      </c>
      <c r="M6984" s="7">
        <v>24</v>
      </c>
      <c r="N6984" s="7">
        <v>-2</v>
      </c>
      <c r="O6984" s="7">
        <f>IFERROR(VLOOKUP(SiscoTable[[#This Row],[Código]],Hoja2!A:B,2,0)*SiscoTable[[#This Row],[Stock_actual]],0)</f>
        <v>-27.8</v>
      </c>
      <c r="P6984" s="6" t="s">
        <v>7</v>
      </c>
      <c r="Q6984" s="7">
        <v>8</v>
      </c>
      <c r="R6984" s="7">
        <v>0</v>
      </c>
      <c r="S6984" s="7" t="s">
        <v>11926</v>
      </c>
      <c r="BI6984"/>
      <c r="BJ6984"/>
    </row>
    <row r="6985" spans="2:62" x14ac:dyDescent="0.4">
      <c r="B6985" s="1">
        <v>29283</v>
      </c>
      <c r="C6985" s="6" t="s">
        <v>25</v>
      </c>
      <c r="D6985" s="6" t="s">
        <v>25</v>
      </c>
      <c r="E6985" s="6" t="s">
        <v>3268</v>
      </c>
      <c r="F6985" s="6" t="s">
        <v>7815</v>
      </c>
      <c r="G6985" s="6" t="s">
        <v>7929</v>
      </c>
      <c r="H6985" s="6" t="s">
        <v>3342</v>
      </c>
      <c r="I6985" s="6" t="s">
        <v>7962</v>
      </c>
      <c r="J6985" s="6" t="s">
        <v>5</v>
      </c>
      <c r="K6985" s="7">
        <v>48.17</v>
      </c>
      <c r="L6985" s="7">
        <f>IFERROR(VLOOKUP(SiscoTable[[#This Row],[Código]],Hoja2!A:B,2,0)*SiscoTable[[#This Row],[Provta(Uns)]],0)</f>
        <v>236.03300000000002</v>
      </c>
      <c r="M6985" s="7">
        <v>192</v>
      </c>
      <c r="N6985" s="7">
        <v>-1</v>
      </c>
      <c r="O6985" s="7">
        <f>IFERROR(VLOOKUP(SiscoTable[[#This Row],[Código]],Hoja2!A:B,2,0)*SiscoTable[[#This Row],[Stock_actual]],0)</f>
        <v>-4.9000000000000004</v>
      </c>
      <c r="P6985" s="6" t="s">
        <v>7</v>
      </c>
      <c r="Q6985" s="7">
        <v>53</v>
      </c>
      <c r="R6985" s="7">
        <v>0</v>
      </c>
      <c r="S6985" s="7" t="s">
        <v>11928</v>
      </c>
      <c r="BI6985"/>
      <c r="BJ6985"/>
    </row>
    <row r="6986" spans="2:62" x14ac:dyDescent="0.4">
      <c r="B6986" s="1">
        <v>29284</v>
      </c>
      <c r="C6986" s="6" t="s">
        <v>8</v>
      </c>
      <c r="D6986" s="6" t="s">
        <v>8</v>
      </c>
      <c r="E6986" s="6" t="s">
        <v>3268</v>
      </c>
      <c r="F6986" s="6" t="s">
        <v>3269</v>
      </c>
      <c r="G6986" s="6" t="s">
        <v>4384</v>
      </c>
      <c r="H6986" s="6" t="s">
        <v>4386</v>
      </c>
      <c r="I6986" s="6" t="s">
        <v>4556</v>
      </c>
      <c r="J6986" s="6" t="s">
        <v>5</v>
      </c>
      <c r="K6986" s="7">
        <v>0</v>
      </c>
      <c r="L6986" s="7">
        <f>IFERROR(VLOOKUP(SiscoTable[[#This Row],[Código]],Hoja2!A:B,2,0)*SiscoTable[[#This Row],[Provta(Uns)]],0)</f>
        <v>0</v>
      </c>
      <c r="M6986" s="7">
        <v>0</v>
      </c>
      <c r="N6986" s="7">
        <v>0</v>
      </c>
      <c r="O6986" s="7">
        <f>IFERROR(VLOOKUP(SiscoTable[[#This Row],[Código]],Hoja2!A:B,2,0)*SiscoTable[[#This Row],[Stock_actual]],0)</f>
        <v>0</v>
      </c>
      <c r="P6986" s="6" t="s">
        <v>7</v>
      </c>
      <c r="Q6986" s="7">
        <v>0</v>
      </c>
      <c r="R6986" s="7">
        <v>0</v>
      </c>
      <c r="S6986" s="7" t="s">
        <v>11928</v>
      </c>
      <c r="BI6986"/>
      <c r="BJ6986"/>
    </row>
    <row r="6987" spans="2:62" x14ac:dyDescent="0.4">
      <c r="B6987" s="1">
        <v>29285</v>
      </c>
      <c r="C6987" s="6" t="s">
        <v>8</v>
      </c>
      <c r="D6987" s="6" t="s">
        <v>8</v>
      </c>
      <c r="E6987" s="6" t="s">
        <v>3268</v>
      </c>
      <c r="F6987" s="6" t="s">
        <v>3269</v>
      </c>
      <c r="G6987" s="6" t="s">
        <v>3479</v>
      </c>
      <c r="H6987" s="6" t="s">
        <v>3630</v>
      </c>
      <c r="I6987" s="6" t="s">
        <v>3660</v>
      </c>
      <c r="J6987" s="6" t="s">
        <v>5</v>
      </c>
      <c r="K6987" s="7">
        <v>0.67</v>
      </c>
      <c r="L6987" s="7">
        <f>IFERROR(VLOOKUP(SiscoTable[[#This Row],[Código]],Hoja2!A:B,2,0)*SiscoTable[[#This Row],[Provta(Uns)]],0)</f>
        <v>0.80400000000000005</v>
      </c>
      <c r="M6987" s="7">
        <v>192</v>
      </c>
      <c r="N6987" s="7">
        <v>44</v>
      </c>
      <c r="O6987" s="7">
        <f>IFERROR(VLOOKUP(SiscoTable[[#This Row],[Código]],Hoja2!A:B,2,0)*SiscoTable[[#This Row],[Stock_actual]],0)</f>
        <v>52.8</v>
      </c>
      <c r="P6987" s="6" t="s">
        <v>3661</v>
      </c>
      <c r="Q6987" s="7">
        <v>1</v>
      </c>
      <c r="R6987" s="7">
        <v>0</v>
      </c>
      <c r="S6987" s="7" t="s">
        <v>11928</v>
      </c>
      <c r="BI6987"/>
      <c r="BJ6987"/>
    </row>
    <row r="6988" spans="2:62" x14ac:dyDescent="0.4">
      <c r="B6988" s="1">
        <v>29289</v>
      </c>
      <c r="C6988" s="6" t="s">
        <v>8</v>
      </c>
      <c r="D6988" s="6" t="s">
        <v>30</v>
      </c>
      <c r="E6988" s="6" t="s">
        <v>3268</v>
      </c>
      <c r="F6988" s="6" t="s">
        <v>3269</v>
      </c>
      <c r="G6988" s="6" t="s">
        <v>3479</v>
      </c>
      <c r="H6988" s="6" t="s">
        <v>3630</v>
      </c>
      <c r="I6988" s="6" t="s">
        <v>3662</v>
      </c>
      <c r="J6988" s="6" t="s">
        <v>5</v>
      </c>
      <c r="K6988" s="7">
        <v>25</v>
      </c>
      <c r="L6988" s="7">
        <f>IFERROR(VLOOKUP(SiscoTable[[#This Row],[Código]],Hoja2!A:B,2,0)*SiscoTable[[#This Row],[Provta(Uns)]],0)</f>
        <v>20</v>
      </c>
      <c r="M6988" s="7">
        <v>0</v>
      </c>
      <c r="N6988" s="7">
        <v>42</v>
      </c>
      <c r="O6988" s="7">
        <f>IFERROR(VLOOKUP(SiscoTable[[#This Row],[Código]],Hoja2!A:B,2,0)*SiscoTable[[#This Row],[Stock_actual]],0)</f>
        <v>33.6</v>
      </c>
      <c r="P6988" s="6" t="s">
        <v>353</v>
      </c>
      <c r="Q6988" s="7">
        <v>27</v>
      </c>
      <c r="R6988" s="7">
        <v>0</v>
      </c>
      <c r="S6988" s="7" t="s">
        <v>11928</v>
      </c>
      <c r="BI6988"/>
      <c r="BJ6988"/>
    </row>
    <row r="6989" spans="2:62" x14ac:dyDescent="0.4">
      <c r="B6989" s="1">
        <v>29290</v>
      </c>
      <c r="C6989" s="6" t="s">
        <v>8</v>
      </c>
      <c r="D6989" s="6" t="s">
        <v>8</v>
      </c>
      <c r="E6989" s="6" t="s">
        <v>3268</v>
      </c>
      <c r="F6989" s="6" t="s">
        <v>7197</v>
      </c>
      <c r="G6989" s="6" t="s">
        <v>7554</v>
      </c>
      <c r="H6989" s="6" t="s">
        <v>5293</v>
      </c>
      <c r="I6989" s="6" t="s">
        <v>7752</v>
      </c>
      <c r="J6989" s="6" t="s">
        <v>5</v>
      </c>
      <c r="K6989" s="7">
        <v>0</v>
      </c>
      <c r="L6989" s="7">
        <f>IFERROR(VLOOKUP(SiscoTable[[#This Row],[Código]],Hoja2!A:B,2,0)*SiscoTable[[#This Row],[Provta(Uns)]],0)</f>
        <v>0</v>
      </c>
      <c r="M6989" s="7">
        <v>0</v>
      </c>
      <c r="N6989" s="7">
        <v>0</v>
      </c>
      <c r="O6989" s="7">
        <f>IFERROR(VLOOKUP(SiscoTable[[#This Row],[Código]],Hoja2!A:B,2,0)*SiscoTable[[#This Row],[Stock_actual]],0)</f>
        <v>0</v>
      </c>
      <c r="P6989" s="6" t="s">
        <v>7</v>
      </c>
      <c r="Q6989" s="7">
        <v>0</v>
      </c>
      <c r="R6989" s="7">
        <v>0</v>
      </c>
      <c r="S6989" s="7" t="s">
        <v>11928</v>
      </c>
      <c r="BI6989"/>
      <c r="BJ6989"/>
    </row>
    <row r="6990" spans="2:62" x14ac:dyDescent="0.4">
      <c r="B6990" s="1">
        <v>29291</v>
      </c>
      <c r="C6990" s="6" t="s">
        <v>30</v>
      </c>
      <c r="D6990" s="6" t="s">
        <v>30</v>
      </c>
      <c r="E6990" s="6" t="s">
        <v>3268</v>
      </c>
      <c r="F6990" s="6" t="s">
        <v>7197</v>
      </c>
      <c r="G6990" s="6" t="s">
        <v>7554</v>
      </c>
      <c r="H6990" s="6" t="s">
        <v>7683</v>
      </c>
      <c r="I6990" s="6" t="s">
        <v>7682</v>
      </c>
      <c r="J6990" s="6" t="s">
        <v>5</v>
      </c>
      <c r="K6990" s="7">
        <v>25.5</v>
      </c>
      <c r="L6990" s="7">
        <f>IFERROR(VLOOKUP(SiscoTable[[#This Row],[Código]],Hoja2!A:B,2,0)*SiscoTable[[#This Row],[Provta(Uns)]],0)</f>
        <v>99.45</v>
      </c>
      <c r="M6990" s="7">
        <v>0</v>
      </c>
      <c r="N6990" s="7">
        <v>23</v>
      </c>
      <c r="O6990" s="7">
        <f>IFERROR(VLOOKUP(SiscoTable[[#This Row],[Código]],Hoja2!A:B,2,0)*SiscoTable[[#This Row],[Stock_actual]],0)</f>
        <v>89.7</v>
      </c>
      <c r="P6990" s="6" t="s">
        <v>699</v>
      </c>
      <c r="Q6990" s="7">
        <v>28</v>
      </c>
      <c r="R6990" s="7">
        <v>50.95</v>
      </c>
      <c r="S6990" s="7" t="s">
        <v>11928</v>
      </c>
      <c r="BI6990"/>
      <c r="BJ6990"/>
    </row>
    <row r="6991" spans="2:62" x14ac:dyDescent="0.4">
      <c r="B6991" s="1">
        <v>29292</v>
      </c>
      <c r="C6991" s="6" t="s">
        <v>8</v>
      </c>
      <c r="D6991" s="6" t="s">
        <v>25</v>
      </c>
      <c r="E6991" s="6" t="s">
        <v>3268</v>
      </c>
      <c r="F6991" s="6" t="s">
        <v>3269</v>
      </c>
      <c r="G6991" s="6" t="s">
        <v>3706</v>
      </c>
      <c r="H6991" s="6" t="s">
        <v>2868</v>
      </c>
      <c r="I6991" s="6" t="s">
        <v>3767</v>
      </c>
      <c r="J6991" s="6" t="s">
        <v>5</v>
      </c>
      <c r="K6991" s="7">
        <v>339.45</v>
      </c>
      <c r="L6991" s="7">
        <f>IFERROR(VLOOKUP(SiscoTable[[#This Row],[Código]],Hoja2!A:B,2,0)*SiscoTable[[#This Row],[Provta(Uns)]],0)</f>
        <v>33.945</v>
      </c>
      <c r="M6991" s="7">
        <v>0</v>
      </c>
      <c r="N6991" s="7">
        <v>278</v>
      </c>
      <c r="O6991" s="7">
        <f>IFERROR(VLOOKUP(SiscoTable[[#This Row],[Código]],Hoja2!A:B,2,0)*SiscoTable[[#This Row],[Stock_actual]],0)</f>
        <v>27.8</v>
      </c>
      <c r="P6991" s="6" t="s">
        <v>101</v>
      </c>
      <c r="Q6991" s="7">
        <v>374</v>
      </c>
      <c r="R6991" s="7">
        <v>684.2</v>
      </c>
      <c r="S6991" s="7" t="s">
        <v>11928</v>
      </c>
      <c r="BI6991"/>
      <c r="BJ6991"/>
    </row>
    <row r="6992" spans="2:62" x14ac:dyDescent="0.4">
      <c r="B6992" s="1">
        <v>29293</v>
      </c>
      <c r="C6992" s="6" t="s">
        <v>30</v>
      </c>
      <c r="D6992" s="6" t="s">
        <v>30</v>
      </c>
      <c r="E6992" s="6" t="s">
        <v>469</v>
      </c>
      <c r="F6992" s="6" t="s">
        <v>1050</v>
      </c>
      <c r="G6992" s="6" t="s">
        <v>1064</v>
      </c>
      <c r="H6992" s="6" t="s">
        <v>1066</v>
      </c>
      <c r="I6992" s="6" t="s">
        <v>1102</v>
      </c>
      <c r="J6992" s="6" t="s">
        <v>5</v>
      </c>
      <c r="K6992" s="7">
        <v>15.83</v>
      </c>
      <c r="L6992" s="7">
        <f>IFERROR(VLOOKUP(SiscoTable[[#This Row],[Código]],Hoja2!A:B,2,0)*SiscoTable[[#This Row],[Provta(Uns)]],0)</f>
        <v>79.150000000000006</v>
      </c>
      <c r="M6992" s="7">
        <v>0</v>
      </c>
      <c r="N6992" s="7">
        <v>1</v>
      </c>
      <c r="O6992" s="7">
        <f>IFERROR(VLOOKUP(SiscoTable[[#This Row],[Código]],Hoja2!A:B,2,0)*SiscoTable[[#This Row],[Stock_actual]],0)</f>
        <v>5</v>
      </c>
      <c r="P6992" s="6" t="s">
        <v>80</v>
      </c>
      <c r="Q6992" s="7">
        <v>17</v>
      </c>
      <c r="R6992" s="7">
        <v>31.86</v>
      </c>
      <c r="S6992" s="7" t="s">
        <v>11927</v>
      </c>
      <c r="BI6992"/>
      <c r="BJ6992"/>
    </row>
    <row r="6993" spans="2:62" x14ac:dyDescent="0.4">
      <c r="B6993" s="1">
        <v>29294</v>
      </c>
      <c r="C6993" s="6" t="s">
        <v>25</v>
      </c>
      <c r="D6993" s="6" t="s">
        <v>25</v>
      </c>
      <c r="E6993" s="6" t="s">
        <v>469</v>
      </c>
      <c r="F6993" s="6" t="s">
        <v>1050</v>
      </c>
      <c r="G6993" s="6" t="s">
        <v>1064</v>
      </c>
      <c r="H6993" s="6" t="s">
        <v>1066</v>
      </c>
      <c r="I6993" s="6" t="s">
        <v>1084</v>
      </c>
      <c r="J6993" s="6" t="s">
        <v>5</v>
      </c>
      <c r="K6993" s="7">
        <v>44.5</v>
      </c>
      <c r="L6993" s="7">
        <f>IFERROR(VLOOKUP(SiscoTable[[#This Row],[Código]],Hoja2!A:B,2,0)*SiscoTable[[#This Row],[Provta(Uns)]],0)</f>
        <v>574.05000000000007</v>
      </c>
      <c r="M6993" s="7">
        <v>0</v>
      </c>
      <c r="N6993" s="7">
        <v>60</v>
      </c>
      <c r="O6993" s="7">
        <f>IFERROR(VLOOKUP(SiscoTable[[#This Row],[Código]],Hoja2!A:B,2,0)*SiscoTable[[#This Row],[Stock_actual]],0)</f>
        <v>774</v>
      </c>
      <c r="P6993" s="6" t="s">
        <v>300</v>
      </c>
      <c r="Q6993" s="7">
        <v>49</v>
      </c>
      <c r="R6993" s="7">
        <v>0</v>
      </c>
      <c r="S6993" s="7" t="s">
        <v>11927</v>
      </c>
      <c r="BI6993"/>
      <c r="BJ6993"/>
    </row>
    <row r="6994" spans="2:62" x14ac:dyDescent="0.4">
      <c r="B6994" s="1">
        <v>29295</v>
      </c>
      <c r="C6994" s="6" t="s">
        <v>25</v>
      </c>
      <c r="D6994" s="6" t="s">
        <v>30</v>
      </c>
      <c r="E6994" s="6" t="s">
        <v>469</v>
      </c>
      <c r="F6994" s="6" t="s">
        <v>1050</v>
      </c>
      <c r="G6994" s="6" t="s">
        <v>1064</v>
      </c>
      <c r="H6994" s="6" t="s">
        <v>1066</v>
      </c>
      <c r="I6994" s="6" t="s">
        <v>1085</v>
      </c>
      <c r="J6994" s="6" t="s">
        <v>5</v>
      </c>
      <c r="K6994" s="7">
        <v>24.5</v>
      </c>
      <c r="L6994" s="7">
        <f>IFERROR(VLOOKUP(SiscoTable[[#This Row],[Código]],Hoja2!A:B,2,0)*SiscoTable[[#This Row],[Provta(Uns)]],0)</f>
        <v>318.5</v>
      </c>
      <c r="M6994" s="7">
        <v>0</v>
      </c>
      <c r="N6994" s="7">
        <v>4</v>
      </c>
      <c r="O6994" s="7">
        <f>IFERROR(VLOOKUP(SiscoTable[[#This Row],[Código]],Hoja2!A:B,2,0)*SiscoTable[[#This Row],[Stock_actual]],0)</f>
        <v>52</v>
      </c>
      <c r="P6994" s="6" t="s">
        <v>214</v>
      </c>
      <c r="Q6994" s="7">
        <v>27</v>
      </c>
      <c r="R6994" s="7">
        <v>49.3</v>
      </c>
      <c r="S6994" s="7" t="s">
        <v>11927</v>
      </c>
      <c r="BI6994"/>
      <c r="BJ6994"/>
    </row>
    <row r="6995" spans="2:62" x14ac:dyDescent="0.4">
      <c r="B6995" s="1">
        <v>29296</v>
      </c>
      <c r="C6995" s="6" t="s">
        <v>30</v>
      </c>
      <c r="D6995" s="6" t="s">
        <v>30</v>
      </c>
      <c r="E6995" s="6" t="s">
        <v>3268</v>
      </c>
      <c r="F6995" s="6" t="s">
        <v>7197</v>
      </c>
      <c r="G6995" s="6" t="s">
        <v>7554</v>
      </c>
      <c r="H6995" s="6" t="s">
        <v>7683</v>
      </c>
      <c r="I6995" s="6" t="s">
        <v>7684</v>
      </c>
      <c r="J6995" s="6" t="s">
        <v>5</v>
      </c>
      <c r="K6995" s="7">
        <v>11.83</v>
      </c>
      <c r="L6995" s="7">
        <f>IFERROR(VLOOKUP(SiscoTable[[#This Row],[Código]],Hoja2!A:B,2,0)*SiscoTable[[#This Row],[Provta(Uns)]],0)</f>
        <v>46.137</v>
      </c>
      <c r="M6995" s="7">
        <v>0</v>
      </c>
      <c r="N6995" s="7">
        <v>30</v>
      </c>
      <c r="O6995" s="7">
        <f>IFERROR(VLOOKUP(SiscoTable[[#This Row],[Código]],Hoja2!A:B,2,0)*SiscoTable[[#This Row],[Stock_actual]],0)</f>
        <v>117</v>
      </c>
      <c r="P6995" s="6" t="s">
        <v>537</v>
      </c>
      <c r="Q6995" s="7">
        <v>13</v>
      </c>
      <c r="R6995" s="7">
        <v>0</v>
      </c>
      <c r="S6995" s="7" t="s">
        <v>11928</v>
      </c>
      <c r="BI6995"/>
      <c r="BJ6995"/>
    </row>
    <row r="6996" spans="2:62" x14ac:dyDescent="0.4">
      <c r="B6996" s="1">
        <v>29297</v>
      </c>
      <c r="C6996" s="6" t="s">
        <v>30</v>
      </c>
      <c r="D6996" s="6" t="s">
        <v>30</v>
      </c>
      <c r="E6996" s="6" t="s">
        <v>3268</v>
      </c>
      <c r="F6996" s="6" t="s">
        <v>7197</v>
      </c>
      <c r="G6996" s="6" t="s">
        <v>7554</v>
      </c>
      <c r="H6996" s="6" t="s">
        <v>7683</v>
      </c>
      <c r="I6996" s="6" t="s">
        <v>7685</v>
      </c>
      <c r="J6996" s="6" t="s">
        <v>5</v>
      </c>
      <c r="K6996" s="7">
        <v>8.17</v>
      </c>
      <c r="L6996" s="7">
        <f>IFERROR(VLOOKUP(SiscoTable[[#This Row],[Código]],Hoja2!A:B,2,0)*SiscoTable[[#This Row],[Provta(Uns)]],0)</f>
        <v>31.863</v>
      </c>
      <c r="M6996" s="7">
        <v>0</v>
      </c>
      <c r="N6996" s="7">
        <v>83</v>
      </c>
      <c r="O6996" s="7">
        <f>IFERROR(VLOOKUP(SiscoTable[[#This Row],[Código]],Hoja2!A:B,2,0)*SiscoTable[[#This Row],[Stock_actual]],0)</f>
        <v>323.7</v>
      </c>
      <c r="P6996" s="6" t="s">
        <v>4727</v>
      </c>
      <c r="Q6996" s="7">
        <v>9</v>
      </c>
      <c r="R6996" s="7">
        <v>0</v>
      </c>
      <c r="S6996" s="7" t="s">
        <v>11928</v>
      </c>
      <c r="BI6996"/>
      <c r="BJ6996"/>
    </row>
    <row r="6997" spans="2:62" x14ac:dyDescent="0.4">
      <c r="B6997" s="1">
        <v>29298</v>
      </c>
      <c r="C6997" s="6" t="s">
        <v>30</v>
      </c>
      <c r="D6997" s="6" t="s">
        <v>30</v>
      </c>
      <c r="E6997" s="6" t="s">
        <v>3268</v>
      </c>
      <c r="F6997" s="6" t="s">
        <v>7197</v>
      </c>
      <c r="G6997" s="6" t="s">
        <v>7554</v>
      </c>
      <c r="H6997" s="6" t="s">
        <v>7683</v>
      </c>
      <c r="I6997" s="6" t="s">
        <v>7686</v>
      </c>
      <c r="J6997" s="6" t="s">
        <v>5</v>
      </c>
      <c r="K6997" s="7">
        <v>5.17</v>
      </c>
      <c r="L6997" s="7">
        <f>IFERROR(VLOOKUP(SiscoTable[[#This Row],[Código]],Hoja2!A:B,2,0)*SiscoTable[[#This Row],[Provta(Uns)]],0)</f>
        <v>20.163</v>
      </c>
      <c r="M6997" s="7">
        <v>0</v>
      </c>
      <c r="N6997" s="7">
        <v>31</v>
      </c>
      <c r="O6997" s="7">
        <f>IFERROR(VLOOKUP(SiscoTable[[#This Row],[Código]],Hoja2!A:B,2,0)*SiscoTable[[#This Row],[Stock_actual]],0)</f>
        <v>120.89999999999999</v>
      </c>
      <c r="P6997" s="6" t="s">
        <v>1014</v>
      </c>
      <c r="Q6997" s="7">
        <v>6</v>
      </c>
      <c r="R6997" s="7">
        <v>0</v>
      </c>
      <c r="S6997" s="7" t="s">
        <v>11928</v>
      </c>
      <c r="BI6997"/>
      <c r="BJ6997"/>
    </row>
    <row r="6998" spans="2:62" x14ac:dyDescent="0.4">
      <c r="B6998" s="1">
        <v>29299</v>
      </c>
      <c r="C6998" s="6" t="s">
        <v>30</v>
      </c>
      <c r="D6998" s="6" t="s">
        <v>30</v>
      </c>
      <c r="E6998" s="6" t="s">
        <v>3268</v>
      </c>
      <c r="F6998" s="6" t="s">
        <v>7197</v>
      </c>
      <c r="G6998" s="6" t="s">
        <v>7554</v>
      </c>
      <c r="H6998" s="6" t="s">
        <v>7683</v>
      </c>
      <c r="I6998" s="6" t="s">
        <v>7687</v>
      </c>
      <c r="J6998" s="6" t="s">
        <v>5</v>
      </c>
      <c r="K6998" s="7">
        <v>16</v>
      </c>
      <c r="L6998" s="7">
        <f>IFERROR(VLOOKUP(SiscoTable[[#This Row],[Código]],Hoja2!A:B,2,0)*SiscoTable[[#This Row],[Provta(Uns)]],0)</f>
        <v>62.4</v>
      </c>
      <c r="M6998" s="7">
        <v>0</v>
      </c>
      <c r="N6998" s="7">
        <v>25</v>
      </c>
      <c r="O6998" s="7">
        <f>IFERROR(VLOOKUP(SiscoTable[[#This Row],[Código]],Hoja2!A:B,2,0)*SiscoTable[[#This Row],[Stock_actual]],0)</f>
        <v>97.5</v>
      </c>
      <c r="P6998" s="6" t="s">
        <v>581</v>
      </c>
      <c r="Q6998" s="7">
        <v>17</v>
      </c>
      <c r="R6998" s="7">
        <v>0</v>
      </c>
      <c r="S6998" s="7" t="s">
        <v>11928</v>
      </c>
      <c r="BI6998"/>
      <c r="BJ6998"/>
    </row>
    <row r="6999" spans="2:62" x14ac:dyDescent="0.4">
      <c r="B6999" s="1">
        <v>29302</v>
      </c>
      <c r="C6999" s="6" t="s">
        <v>30</v>
      </c>
      <c r="D6999" s="6" t="s">
        <v>8</v>
      </c>
      <c r="E6999" s="6" t="s">
        <v>8482</v>
      </c>
      <c r="F6999" s="6" t="s">
        <v>10720</v>
      </c>
      <c r="G6999" s="6" t="s">
        <v>10721</v>
      </c>
      <c r="H6999" s="6" t="s">
        <v>10734</v>
      </c>
      <c r="I6999" s="6" t="s">
        <v>10817</v>
      </c>
      <c r="J6999" s="6" t="s">
        <v>5</v>
      </c>
      <c r="K6999" s="7">
        <v>2.5</v>
      </c>
      <c r="L6999" s="7">
        <f>IFERROR(VLOOKUP(SiscoTable[[#This Row],[Código]],Hoja2!A:B,2,0)*SiscoTable[[#This Row],[Provta(Uns)]],0)</f>
        <v>124.75</v>
      </c>
      <c r="M6999" s="7">
        <v>0</v>
      </c>
      <c r="N6999" s="7">
        <v>33</v>
      </c>
      <c r="O6999" s="7">
        <f>IFERROR(VLOOKUP(SiscoTable[[#This Row],[Código]],Hoja2!A:B,2,0)*SiscoTable[[#This Row],[Stock_actual]],0)</f>
        <v>1646.7</v>
      </c>
      <c r="P6999" s="6" t="s">
        <v>1045</v>
      </c>
      <c r="Q6999" s="7">
        <v>3</v>
      </c>
      <c r="R6999" s="7">
        <v>0</v>
      </c>
      <c r="S6999" s="7" t="s">
        <v>11926</v>
      </c>
      <c r="BI6999"/>
      <c r="BJ6999"/>
    </row>
    <row r="7000" spans="2:62" x14ac:dyDescent="0.4">
      <c r="B7000" s="1">
        <v>29304</v>
      </c>
      <c r="C7000" s="6" t="s">
        <v>30</v>
      </c>
      <c r="D7000" s="6" t="s">
        <v>30</v>
      </c>
      <c r="E7000" s="6" t="s">
        <v>8482</v>
      </c>
      <c r="F7000" s="6" t="s">
        <v>1736</v>
      </c>
      <c r="G7000" s="6" t="s">
        <v>10193</v>
      </c>
      <c r="H7000" s="6" t="s">
        <v>9042</v>
      </c>
      <c r="I7000" s="6" t="s">
        <v>10242</v>
      </c>
      <c r="J7000" s="6" t="s">
        <v>5</v>
      </c>
      <c r="K7000" s="7">
        <v>11.67</v>
      </c>
      <c r="L7000" s="7">
        <f>IFERROR(VLOOKUP(SiscoTable[[#This Row],[Código]],Hoja2!A:B,2,0)*SiscoTable[[#This Row],[Provta(Uns)]],0)</f>
        <v>75.855000000000004</v>
      </c>
      <c r="M7000" s="7">
        <v>0</v>
      </c>
      <c r="N7000" s="7">
        <v>1</v>
      </c>
      <c r="O7000" s="7">
        <f>IFERROR(VLOOKUP(SiscoTable[[#This Row],[Código]],Hoja2!A:B,2,0)*SiscoTable[[#This Row],[Stock_actual]],0)</f>
        <v>6.5</v>
      </c>
      <c r="P7000" s="6" t="s">
        <v>82</v>
      </c>
      <c r="Q7000" s="7">
        <v>13</v>
      </c>
      <c r="R7000" s="7">
        <v>23.57</v>
      </c>
      <c r="S7000" s="7" t="s">
        <v>11926</v>
      </c>
      <c r="BI7000"/>
      <c r="BJ7000"/>
    </row>
    <row r="7001" spans="2:62" x14ac:dyDescent="0.4">
      <c r="B7001" s="1">
        <v>29306</v>
      </c>
      <c r="C7001" s="6" t="s">
        <v>30</v>
      </c>
      <c r="D7001" s="6" t="s">
        <v>30</v>
      </c>
      <c r="E7001" s="6" t="s">
        <v>8482</v>
      </c>
      <c r="F7001" s="6" t="s">
        <v>10720</v>
      </c>
      <c r="G7001" s="6" t="s">
        <v>10721</v>
      </c>
      <c r="H7001" s="6" t="s">
        <v>10734</v>
      </c>
      <c r="I7001" s="6" t="s">
        <v>10818</v>
      </c>
      <c r="J7001" s="6" t="s">
        <v>5</v>
      </c>
      <c r="K7001" s="7">
        <v>6.67</v>
      </c>
      <c r="L7001" s="7">
        <f>IFERROR(VLOOKUP(SiscoTable[[#This Row],[Código]],Hoja2!A:B,2,0)*SiscoTable[[#This Row],[Provta(Uns)]],0)</f>
        <v>90.045000000000002</v>
      </c>
      <c r="M7001" s="7">
        <v>0</v>
      </c>
      <c r="N7001" s="7">
        <v>13</v>
      </c>
      <c r="O7001" s="7">
        <f>IFERROR(VLOOKUP(SiscoTable[[#This Row],[Código]],Hoja2!A:B,2,0)*SiscoTable[[#This Row],[Stock_actual]],0)</f>
        <v>175.5</v>
      </c>
      <c r="P7001" s="6" t="s">
        <v>770</v>
      </c>
      <c r="Q7001" s="7">
        <v>7</v>
      </c>
      <c r="R7001" s="7">
        <v>0</v>
      </c>
      <c r="S7001" s="7" t="s">
        <v>11926</v>
      </c>
      <c r="BI7001"/>
      <c r="BJ7001"/>
    </row>
    <row r="7002" spans="2:62" x14ac:dyDescent="0.4">
      <c r="B7002" s="1">
        <v>29307</v>
      </c>
      <c r="C7002" s="6" t="s">
        <v>8</v>
      </c>
      <c r="D7002" s="6" t="s">
        <v>8</v>
      </c>
      <c r="E7002" s="6" t="s">
        <v>8482</v>
      </c>
      <c r="F7002" s="6" t="s">
        <v>10720</v>
      </c>
      <c r="G7002" s="6" t="s">
        <v>10721</v>
      </c>
      <c r="H7002" s="6" t="s">
        <v>10734</v>
      </c>
      <c r="I7002" s="6" t="s">
        <v>10909</v>
      </c>
      <c r="J7002" s="6" t="s">
        <v>5</v>
      </c>
      <c r="K7002" s="7">
        <v>0</v>
      </c>
      <c r="L7002" s="7">
        <f>IFERROR(VLOOKUP(SiscoTable[[#This Row],[Código]],Hoja2!A:B,2,0)*SiscoTable[[#This Row],[Provta(Uns)]],0)</f>
        <v>0</v>
      </c>
      <c r="M7002" s="7">
        <v>0</v>
      </c>
      <c r="N7002" s="7">
        <v>0</v>
      </c>
      <c r="O7002" s="7">
        <f>IFERROR(VLOOKUP(SiscoTable[[#This Row],[Código]],Hoja2!A:B,2,0)*SiscoTable[[#This Row],[Stock_actual]],0)</f>
        <v>0</v>
      </c>
      <c r="P7002" s="6" t="s">
        <v>7</v>
      </c>
      <c r="Q7002" s="7">
        <v>0</v>
      </c>
      <c r="R7002" s="7">
        <v>0</v>
      </c>
      <c r="S7002" s="7" t="s">
        <v>11926</v>
      </c>
      <c r="BI7002"/>
      <c r="BJ7002"/>
    </row>
    <row r="7003" spans="2:62" x14ac:dyDescent="0.4">
      <c r="B7003" s="1">
        <v>29308</v>
      </c>
      <c r="C7003" s="6" t="s">
        <v>8</v>
      </c>
      <c r="D7003" s="6" t="s">
        <v>8</v>
      </c>
      <c r="E7003" s="6" t="s">
        <v>8482</v>
      </c>
      <c r="F7003" s="6" t="s">
        <v>10720</v>
      </c>
      <c r="G7003" s="6" t="s">
        <v>10721</v>
      </c>
      <c r="H7003" s="6" t="s">
        <v>10734</v>
      </c>
      <c r="I7003" s="6" t="s">
        <v>10910</v>
      </c>
      <c r="J7003" s="6" t="s">
        <v>5</v>
      </c>
      <c r="K7003" s="7">
        <v>2</v>
      </c>
      <c r="L7003" s="7">
        <f>IFERROR(VLOOKUP(SiscoTable[[#This Row],[Código]],Hoja2!A:B,2,0)*SiscoTable[[#This Row],[Provta(Uns)]],0)</f>
        <v>25.6</v>
      </c>
      <c r="M7003" s="7">
        <v>0</v>
      </c>
      <c r="N7003" s="7">
        <v>-2</v>
      </c>
      <c r="O7003" s="7">
        <f>IFERROR(VLOOKUP(SiscoTable[[#This Row],[Código]],Hoja2!A:B,2,0)*SiscoTable[[#This Row],[Stock_actual]],0)</f>
        <v>-25.6</v>
      </c>
      <c r="P7003" s="6" t="s">
        <v>7</v>
      </c>
      <c r="Q7003" s="7">
        <v>2</v>
      </c>
      <c r="R7003" s="7">
        <v>4.2</v>
      </c>
      <c r="S7003" s="7" t="s">
        <v>11926</v>
      </c>
      <c r="BI7003"/>
      <c r="BJ7003"/>
    </row>
    <row r="7004" spans="2:62" x14ac:dyDescent="0.4">
      <c r="B7004" s="1">
        <v>29309</v>
      </c>
      <c r="C7004" s="6" t="s">
        <v>25</v>
      </c>
      <c r="D7004" s="6" t="s">
        <v>30</v>
      </c>
      <c r="E7004" s="6" t="s">
        <v>8482</v>
      </c>
      <c r="F7004" s="6" t="s">
        <v>11853</v>
      </c>
      <c r="G7004" s="6" t="s">
        <v>11861</v>
      </c>
      <c r="H7004" s="6" t="s">
        <v>2315</v>
      </c>
      <c r="I7004" s="6" t="s">
        <v>11869</v>
      </c>
      <c r="J7004" s="6" t="s">
        <v>5</v>
      </c>
      <c r="K7004" s="7">
        <v>13.17</v>
      </c>
      <c r="L7004" s="7">
        <f>IFERROR(VLOOKUP(SiscoTable[[#This Row],[Código]],Hoja2!A:B,2,0)*SiscoTable[[#This Row],[Provta(Uns)]],0)</f>
        <v>243.64500000000001</v>
      </c>
      <c r="M7004" s="7">
        <v>0</v>
      </c>
      <c r="N7004" s="7">
        <v>-17</v>
      </c>
      <c r="O7004" s="7">
        <f>IFERROR(VLOOKUP(SiscoTable[[#This Row],[Código]],Hoja2!A:B,2,0)*SiscoTable[[#This Row],[Stock_actual]],0)</f>
        <v>-314.5</v>
      </c>
      <c r="P7004" s="6" t="s">
        <v>7</v>
      </c>
      <c r="Q7004" s="7">
        <v>15</v>
      </c>
      <c r="R7004" s="7">
        <v>26.4</v>
      </c>
      <c r="S7004" s="7" t="s">
        <v>11926</v>
      </c>
      <c r="BI7004"/>
      <c r="BJ7004"/>
    </row>
    <row r="7005" spans="2:62" x14ac:dyDescent="0.4">
      <c r="B7005" s="1">
        <v>29310</v>
      </c>
      <c r="C7005" s="6" t="s">
        <v>8</v>
      </c>
      <c r="D7005" s="6" t="s">
        <v>8</v>
      </c>
      <c r="E7005" s="6" t="s">
        <v>8482</v>
      </c>
      <c r="F7005" s="6" t="s">
        <v>10720</v>
      </c>
      <c r="G7005" s="6" t="s">
        <v>10721</v>
      </c>
      <c r="H7005" s="6" t="s">
        <v>9042</v>
      </c>
      <c r="I7005" s="6" t="s">
        <v>10911</v>
      </c>
      <c r="J7005" s="6" t="s">
        <v>5</v>
      </c>
      <c r="K7005" s="7">
        <v>0</v>
      </c>
      <c r="L7005" s="7">
        <f>IFERROR(VLOOKUP(SiscoTable[[#This Row],[Código]],Hoja2!A:B,2,0)*SiscoTable[[#This Row],[Provta(Uns)]],0)</f>
        <v>0</v>
      </c>
      <c r="M7005" s="7">
        <v>0</v>
      </c>
      <c r="N7005" s="7">
        <v>0</v>
      </c>
      <c r="O7005" s="7">
        <f>IFERROR(VLOOKUP(SiscoTable[[#This Row],[Código]],Hoja2!A:B,2,0)*SiscoTable[[#This Row],[Stock_actual]],0)</f>
        <v>0</v>
      </c>
      <c r="P7005" s="6" t="s">
        <v>7</v>
      </c>
      <c r="Q7005" s="7">
        <v>0</v>
      </c>
      <c r="R7005" s="7">
        <v>0</v>
      </c>
      <c r="S7005" s="7" t="s">
        <v>11926</v>
      </c>
      <c r="BI7005"/>
      <c r="BJ7005"/>
    </row>
    <row r="7006" spans="2:62" x14ac:dyDescent="0.4">
      <c r="B7006" s="1">
        <v>29311</v>
      </c>
      <c r="C7006" s="6" t="s">
        <v>25</v>
      </c>
      <c r="D7006" s="6" t="s">
        <v>25</v>
      </c>
      <c r="E7006" s="6" t="s">
        <v>3268</v>
      </c>
      <c r="F7006" s="6" t="s">
        <v>7815</v>
      </c>
      <c r="G7006" s="6" t="s">
        <v>7929</v>
      </c>
      <c r="H7006" s="6" t="s">
        <v>3283</v>
      </c>
      <c r="I7006" s="6" t="s">
        <v>7963</v>
      </c>
      <c r="J7006" s="6" t="s">
        <v>5</v>
      </c>
      <c r="K7006" s="7">
        <v>38.33</v>
      </c>
      <c r="L7006" s="7">
        <f>IFERROR(VLOOKUP(SiscoTable[[#This Row],[Código]],Hoja2!A:B,2,0)*SiscoTable[[#This Row],[Provta(Uns)]],0)</f>
        <v>329.63799999999998</v>
      </c>
      <c r="M7006" s="7">
        <v>96</v>
      </c>
      <c r="N7006" s="7">
        <v>32</v>
      </c>
      <c r="O7006" s="7">
        <f>IFERROR(VLOOKUP(SiscoTable[[#This Row],[Código]],Hoja2!A:B,2,0)*SiscoTable[[#This Row],[Stock_actual]],0)</f>
        <v>275.2</v>
      </c>
      <c r="P7006" s="6" t="s">
        <v>101</v>
      </c>
      <c r="Q7006" s="7">
        <v>42</v>
      </c>
      <c r="R7006" s="7">
        <v>0</v>
      </c>
      <c r="S7006" s="7" t="s">
        <v>11928</v>
      </c>
      <c r="BI7006"/>
      <c r="BJ7006"/>
    </row>
    <row r="7007" spans="2:62" x14ac:dyDescent="0.4">
      <c r="B7007" s="1">
        <v>29312</v>
      </c>
      <c r="C7007" s="6" t="s">
        <v>8</v>
      </c>
      <c r="D7007" s="6" t="s">
        <v>30</v>
      </c>
      <c r="E7007" s="6" t="s">
        <v>3268</v>
      </c>
      <c r="F7007" s="6" t="s">
        <v>3269</v>
      </c>
      <c r="G7007" s="6" t="s">
        <v>4996</v>
      </c>
      <c r="H7007" s="6" t="s">
        <v>5019</v>
      </c>
      <c r="I7007" s="6" t="s">
        <v>5154</v>
      </c>
      <c r="J7007" s="6" t="s">
        <v>5</v>
      </c>
      <c r="K7007" s="7">
        <v>14.67</v>
      </c>
      <c r="L7007" s="7">
        <f>IFERROR(VLOOKUP(SiscoTable[[#This Row],[Código]],Hoja2!A:B,2,0)*SiscoTable[[#This Row],[Provta(Uns)]],0)</f>
        <v>36.674999999999997</v>
      </c>
      <c r="M7007" s="7">
        <v>0</v>
      </c>
      <c r="N7007" s="7">
        <v>30</v>
      </c>
      <c r="O7007" s="7">
        <f>IFERROR(VLOOKUP(SiscoTable[[#This Row],[Código]],Hoja2!A:B,2,0)*SiscoTable[[#This Row],[Stock_actual]],0)</f>
        <v>75</v>
      </c>
      <c r="P7007" s="6" t="s">
        <v>320</v>
      </c>
      <c r="Q7007" s="7">
        <v>16</v>
      </c>
      <c r="R7007" s="7">
        <v>0</v>
      </c>
      <c r="S7007" s="7" t="s">
        <v>11928</v>
      </c>
      <c r="BI7007"/>
      <c r="BJ7007"/>
    </row>
    <row r="7008" spans="2:62" x14ac:dyDescent="0.4">
      <c r="B7008" s="1">
        <v>29313</v>
      </c>
      <c r="C7008" s="6" t="s">
        <v>8</v>
      </c>
      <c r="D7008" s="6" t="s">
        <v>30</v>
      </c>
      <c r="E7008" s="6" t="s">
        <v>3268</v>
      </c>
      <c r="F7008" s="6" t="s">
        <v>3269</v>
      </c>
      <c r="G7008" s="6" t="s">
        <v>4268</v>
      </c>
      <c r="H7008" s="6" t="s">
        <v>4297</v>
      </c>
      <c r="I7008" s="6" t="s">
        <v>4362</v>
      </c>
      <c r="J7008" s="6" t="s">
        <v>5</v>
      </c>
      <c r="K7008" s="7">
        <v>0</v>
      </c>
      <c r="L7008" s="7">
        <f>IFERROR(VLOOKUP(SiscoTable[[#This Row],[Código]],Hoja2!A:B,2,0)*SiscoTable[[#This Row],[Provta(Uns)]],0)</f>
        <v>0</v>
      </c>
      <c r="M7008" s="7">
        <v>0</v>
      </c>
      <c r="N7008" s="7">
        <v>0</v>
      </c>
      <c r="O7008" s="7">
        <f>IFERROR(VLOOKUP(SiscoTable[[#This Row],[Código]],Hoja2!A:B,2,0)*SiscoTable[[#This Row],[Stock_actual]],0)</f>
        <v>0</v>
      </c>
      <c r="P7008" s="6" t="s">
        <v>7</v>
      </c>
      <c r="Q7008" s="7">
        <v>0</v>
      </c>
      <c r="R7008" s="7">
        <v>0</v>
      </c>
      <c r="S7008" s="7" t="s">
        <v>11928</v>
      </c>
      <c r="BI7008"/>
      <c r="BJ7008"/>
    </row>
    <row r="7009" spans="2:62" x14ac:dyDescent="0.4">
      <c r="B7009" s="1">
        <v>29315</v>
      </c>
      <c r="C7009" s="6" t="s">
        <v>30</v>
      </c>
      <c r="D7009" s="6" t="s">
        <v>30</v>
      </c>
      <c r="E7009" s="6" t="s">
        <v>3268</v>
      </c>
      <c r="F7009" s="6" t="s">
        <v>7197</v>
      </c>
      <c r="G7009" s="6" t="s">
        <v>7388</v>
      </c>
      <c r="H7009" s="6" t="s">
        <v>5054</v>
      </c>
      <c r="I7009" s="6" t="s">
        <v>7456</v>
      </c>
      <c r="J7009" s="6" t="s">
        <v>5</v>
      </c>
      <c r="K7009" s="7">
        <v>14.5</v>
      </c>
      <c r="L7009" s="7">
        <f>IFERROR(VLOOKUP(SiscoTable[[#This Row],[Código]],Hoja2!A:B,2,0)*SiscoTable[[#This Row],[Provta(Uns)]],0)</f>
        <v>42.05</v>
      </c>
      <c r="M7009" s="7">
        <v>180</v>
      </c>
      <c r="N7009" s="7">
        <v>3</v>
      </c>
      <c r="O7009" s="7">
        <f>IFERROR(VLOOKUP(SiscoTable[[#This Row],[Código]],Hoja2!A:B,2,0)*SiscoTable[[#This Row],[Stock_actual]],0)</f>
        <v>8.6999999999999993</v>
      </c>
      <c r="P7009" s="6" t="s">
        <v>27</v>
      </c>
      <c r="Q7009" s="7">
        <v>16</v>
      </c>
      <c r="R7009" s="7">
        <v>0</v>
      </c>
      <c r="S7009" s="7" t="s">
        <v>11928</v>
      </c>
      <c r="BI7009"/>
      <c r="BJ7009"/>
    </row>
    <row r="7010" spans="2:62" x14ac:dyDescent="0.4">
      <c r="B7010" s="1">
        <v>29316</v>
      </c>
      <c r="C7010" s="6" t="s">
        <v>8</v>
      </c>
      <c r="D7010" s="6" t="s">
        <v>30</v>
      </c>
      <c r="E7010" s="6" t="s">
        <v>3268</v>
      </c>
      <c r="F7010" s="6" t="s">
        <v>7197</v>
      </c>
      <c r="G7010" s="6" t="s">
        <v>7388</v>
      </c>
      <c r="H7010" s="6" t="s">
        <v>5054</v>
      </c>
      <c r="I7010" s="6" t="s">
        <v>7507</v>
      </c>
      <c r="J7010" s="6" t="s">
        <v>5</v>
      </c>
      <c r="K7010" s="7">
        <v>8.5</v>
      </c>
      <c r="L7010" s="7">
        <f>IFERROR(VLOOKUP(SiscoTable[[#This Row],[Código]],Hoja2!A:B,2,0)*SiscoTable[[#This Row],[Provta(Uns)]],0)</f>
        <v>24.65</v>
      </c>
      <c r="M7010" s="7">
        <v>144</v>
      </c>
      <c r="N7010" s="7">
        <v>3</v>
      </c>
      <c r="O7010" s="7">
        <f>IFERROR(VLOOKUP(SiscoTable[[#This Row],[Código]],Hoja2!A:B,2,0)*SiscoTable[[#This Row],[Stock_actual]],0)</f>
        <v>8.6999999999999993</v>
      </c>
      <c r="P7010" s="6" t="s">
        <v>96</v>
      </c>
      <c r="Q7010" s="7">
        <v>9</v>
      </c>
      <c r="R7010" s="7">
        <v>0</v>
      </c>
      <c r="S7010" s="7" t="s">
        <v>11928</v>
      </c>
      <c r="BI7010"/>
      <c r="BJ7010"/>
    </row>
    <row r="7011" spans="2:62" x14ac:dyDescent="0.4">
      <c r="B7011" s="1">
        <v>29317</v>
      </c>
      <c r="C7011" s="6" t="s">
        <v>30</v>
      </c>
      <c r="D7011" s="6" t="s">
        <v>30</v>
      </c>
      <c r="E7011" s="6" t="s">
        <v>3268</v>
      </c>
      <c r="F7011" s="6" t="s">
        <v>3269</v>
      </c>
      <c r="G7011" s="6" t="s">
        <v>5768</v>
      </c>
      <c r="H7011" s="6" t="s">
        <v>3784</v>
      </c>
      <c r="I7011" s="6" t="s">
        <v>5801</v>
      </c>
      <c r="J7011" s="6" t="s">
        <v>5</v>
      </c>
      <c r="K7011" s="7">
        <v>14</v>
      </c>
      <c r="L7011" s="7">
        <f>IFERROR(VLOOKUP(SiscoTable[[#This Row],[Código]],Hoja2!A:B,2,0)*SiscoTable[[#This Row],[Provta(Uns)]],0)</f>
        <v>47.6</v>
      </c>
      <c r="M7011" s="7">
        <v>0</v>
      </c>
      <c r="N7011" s="7">
        <v>1</v>
      </c>
      <c r="O7011" s="7">
        <f>IFERROR(VLOOKUP(SiscoTable[[#This Row],[Código]],Hoja2!A:B,2,0)*SiscoTable[[#This Row],[Stock_actual]],0)</f>
        <v>3.4</v>
      </c>
      <c r="P7011" s="6" t="s">
        <v>80</v>
      </c>
      <c r="Q7011" s="7">
        <v>16</v>
      </c>
      <c r="R7011" s="7">
        <v>28.139999999999997</v>
      </c>
      <c r="S7011" s="7" t="s">
        <v>11928</v>
      </c>
      <c r="BI7011"/>
      <c r="BJ7011"/>
    </row>
    <row r="7012" spans="2:62" x14ac:dyDescent="0.4">
      <c r="B7012" s="1">
        <v>29318</v>
      </c>
      <c r="C7012" s="6" t="s">
        <v>25</v>
      </c>
      <c r="D7012" s="6" t="s">
        <v>30</v>
      </c>
      <c r="E7012" s="6" t="s">
        <v>1734</v>
      </c>
      <c r="F7012" s="6" t="s">
        <v>1735</v>
      </c>
      <c r="G7012" s="6" t="s">
        <v>2312</v>
      </c>
      <c r="H7012" s="6" t="s">
        <v>2321</v>
      </c>
      <c r="I7012" s="6" t="s">
        <v>2320</v>
      </c>
      <c r="J7012" s="6" t="s">
        <v>5</v>
      </c>
      <c r="K7012" s="7">
        <v>0.5</v>
      </c>
      <c r="L7012" s="7">
        <f>IFERROR(VLOOKUP(SiscoTable[[#This Row],[Código]],Hoja2!A:B,2,0)*SiscoTable[[#This Row],[Provta(Uns)]],0)</f>
        <v>10.5</v>
      </c>
      <c r="M7012" s="7">
        <v>0</v>
      </c>
      <c r="N7012" s="7">
        <v>0</v>
      </c>
      <c r="O7012" s="7">
        <f>IFERROR(VLOOKUP(SiscoTable[[#This Row],[Código]],Hoja2!A:B,2,0)*SiscoTable[[#This Row],[Stock_actual]],0)</f>
        <v>0</v>
      </c>
      <c r="P7012" s="6" t="s">
        <v>7</v>
      </c>
      <c r="Q7012" s="7">
        <v>1</v>
      </c>
      <c r="R7012" s="7">
        <v>1.2</v>
      </c>
      <c r="S7012" s="7" t="s">
        <v>11925</v>
      </c>
      <c r="BI7012"/>
      <c r="BJ7012"/>
    </row>
    <row r="7013" spans="2:62" x14ac:dyDescent="0.4">
      <c r="B7013" s="1">
        <v>29319</v>
      </c>
      <c r="C7013" s="6" t="s">
        <v>30</v>
      </c>
      <c r="D7013" s="6" t="s">
        <v>30</v>
      </c>
      <c r="E7013" s="6" t="s">
        <v>3268</v>
      </c>
      <c r="F7013" s="6" t="s">
        <v>6803</v>
      </c>
      <c r="G7013" s="6" t="s">
        <v>6915</v>
      </c>
      <c r="H7013" s="6" t="s">
        <v>6930</v>
      </c>
      <c r="I7013" s="6" t="s">
        <v>6998</v>
      </c>
      <c r="J7013" s="6" t="s">
        <v>5</v>
      </c>
      <c r="K7013" s="7">
        <v>13.67</v>
      </c>
      <c r="L7013" s="7">
        <f>IFERROR(VLOOKUP(SiscoTable[[#This Row],[Código]],Hoja2!A:B,2,0)*SiscoTable[[#This Row],[Provta(Uns)]],0)</f>
        <v>102.52500000000001</v>
      </c>
      <c r="M7013" s="7">
        <v>0</v>
      </c>
      <c r="N7013" s="7">
        <v>10</v>
      </c>
      <c r="O7013" s="7">
        <f>IFERROR(VLOOKUP(SiscoTable[[#This Row],[Código]],Hoja2!A:B,2,0)*SiscoTable[[#This Row],[Stock_actual]],0)</f>
        <v>75</v>
      </c>
      <c r="P7013" s="6" t="s">
        <v>144</v>
      </c>
      <c r="Q7013" s="7">
        <v>15</v>
      </c>
      <c r="R7013" s="7">
        <v>27.72</v>
      </c>
      <c r="S7013" s="7" t="s">
        <v>11925</v>
      </c>
      <c r="BI7013"/>
      <c r="BJ7013"/>
    </row>
    <row r="7014" spans="2:62" x14ac:dyDescent="0.4">
      <c r="B7014" s="1">
        <v>29320</v>
      </c>
      <c r="C7014" s="6" t="s">
        <v>30</v>
      </c>
      <c r="D7014" s="6" t="s">
        <v>8</v>
      </c>
      <c r="E7014" s="6" t="s">
        <v>8482</v>
      </c>
      <c r="F7014" s="6" t="s">
        <v>10720</v>
      </c>
      <c r="G7014" s="6" t="s">
        <v>10721</v>
      </c>
      <c r="H7014" s="6" t="s">
        <v>10744</v>
      </c>
      <c r="I7014" s="6" t="s">
        <v>10819</v>
      </c>
      <c r="J7014" s="6" t="s">
        <v>5</v>
      </c>
      <c r="K7014" s="7">
        <v>0</v>
      </c>
      <c r="L7014" s="7">
        <f>IFERROR(VLOOKUP(SiscoTable[[#This Row],[Código]],Hoja2!A:B,2,0)*SiscoTable[[#This Row],[Provta(Uns)]],0)</f>
        <v>0</v>
      </c>
      <c r="M7014" s="7">
        <v>0</v>
      </c>
      <c r="N7014" s="7">
        <v>0</v>
      </c>
      <c r="O7014" s="7">
        <f>IFERROR(VLOOKUP(SiscoTable[[#This Row],[Código]],Hoja2!A:B,2,0)*SiscoTable[[#This Row],[Stock_actual]],0)</f>
        <v>0</v>
      </c>
      <c r="P7014" s="6" t="s">
        <v>7</v>
      </c>
      <c r="Q7014" s="7">
        <v>0</v>
      </c>
      <c r="R7014" s="7">
        <v>0</v>
      </c>
      <c r="S7014" s="7" t="s">
        <v>11925</v>
      </c>
      <c r="BI7014"/>
      <c r="BJ7014"/>
    </row>
    <row r="7015" spans="2:62" x14ac:dyDescent="0.4">
      <c r="B7015" s="1">
        <v>29321</v>
      </c>
      <c r="C7015" s="6" t="s">
        <v>25</v>
      </c>
      <c r="D7015" s="6" t="s">
        <v>30</v>
      </c>
      <c r="E7015" s="6" t="s">
        <v>8482</v>
      </c>
      <c r="F7015" s="6" t="s">
        <v>10720</v>
      </c>
      <c r="G7015" s="6" t="s">
        <v>10721</v>
      </c>
      <c r="H7015" s="6" t="s">
        <v>10744</v>
      </c>
      <c r="I7015" s="6" t="s">
        <v>10743</v>
      </c>
      <c r="J7015" s="6" t="s">
        <v>5</v>
      </c>
      <c r="K7015" s="7">
        <v>16.670000000000002</v>
      </c>
      <c r="L7015" s="7">
        <f>IFERROR(VLOOKUP(SiscoTable[[#This Row],[Código]],Hoja2!A:B,2,0)*SiscoTable[[#This Row],[Provta(Uns)]],0)</f>
        <v>200.04000000000002</v>
      </c>
      <c r="M7015" s="7">
        <v>0</v>
      </c>
      <c r="N7015" s="7">
        <v>63</v>
      </c>
      <c r="O7015" s="7">
        <f>IFERROR(VLOOKUP(SiscoTable[[#This Row],[Código]],Hoja2!A:B,2,0)*SiscoTable[[#This Row],[Stock_actual]],0)</f>
        <v>756</v>
      </c>
      <c r="P7015" s="6" t="s">
        <v>415</v>
      </c>
      <c r="Q7015" s="7">
        <v>18</v>
      </c>
      <c r="R7015" s="7">
        <v>0</v>
      </c>
      <c r="S7015" s="7" t="s">
        <v>11926</v>
      </c>
      <c r="BI7015"/>
      <c r="BJ7015"/>
    </row>
    <row r="7016" spans="2:62" x14ac:dyDescent="0.4">
      <c r="B7016" s="1">
        <v>29322</v>
      </c>
      <c r="C7016" s="6" t="s">
        <v>30</v>
      </c>
      <c r="D7016" s="6" t="s">
        <v>30</v>
      </c>
      <c r="E7016" s="6" t="s">
        <v>8482</v>
      </c>
      <c r="F7016" s="6" t="s">
        <v>10720</v>
      </c>
      <c r="G7016" s="6" t="s">
        <v>10721</v>
      </c>
      <c r="H7016" s="6" t="s">
        <v>10744</v>
      </c>
      <c r="I7016" s="6" t="s">
        <v>10820</v>
      </c>
      <c r="J7016" s="6" t="s">
        <v>5</v>
      </c>
      <c r="K7016" s="7">
        <v>6.67</v>
      </c>
      <c r="L7016" s="7">
        <f>IFERROR(VLOOKUP(SiscoTable[[#This Row],[Código]],Hoja2!A:B,2,0)*SiscoTable[[#This Row],[Provta(Uns)]],0)</f>
        <v>80.039999999999992</v>
      </c>
      <c r="M7016" s="7">
        <v>0</v>
      </c>
      <c r="N7016" s="7">
        <v>24</v>
      </c>
      <c r="O7016" s="7">
        <f>IFERROR(VLOOKUP(SiscoTable[[#This Row],[Código]],Hoja2!A:B,2,0)*SiscoTable[[#This Row],[Stock_actual]],0)</f>
        <v>288</v>
      </c>
      <c r="P7016" s="6" t="s">
        <v>476</v>
      </c>
      <c r="Q7016" s="7">
        <v>7</v>
      </c>
      <c r="R7016" s="7">
        <v>0</v>
      </c>
      <c r="S7016" s="7" t="s">
        <v>11925</v>
      </c>
      <c r="BI7016"/>
      <c r="BJ7016"/>
    </row>
    <row r="7017" spans="2:62" x14ac:dyDescent="0.4">
      <c r="B7017" s="1">
        <v>29323</v>
      </c>
      <c r="C7017" s="6" t="s">
        <v>8</v>
      </c>
      <c r="D7017" s="6" t="s">
        <v>30</v>
      </c>
      <c r="E7017" s="6" t="s">
        <v>8482</v>
      </c>
      <c r="F7017" s="6" t="s">
        <v>10720</v>
      </c>
      <c r="G7017" s="6" t="s">
        <v>10721</v>
      </c>
      <c r="H7017" s="6" t="s">
        <v>10744</v>
      </c>
      <c r="I7017" s="6" t="s">
        <v>10912</v>
      </c>
      <c r="J7017" s="6" t="s">
        <v>5</v>
      </c>
      <c r="K7017" s="7">
        <v>14</v>
      </c>
      <c r="L7017" s="7">
        <f>IFERROR(VLOOKUP(SiscoTable[[#This Row],[Código]],Hoja2!A:B,2,0)*SiscoTable[[#This Row],[Provta(Uns)]],0)</f>
        <v>35</v>
      </c>
      <c r="M7017" s="7">
        <v>0</v>
      </c>
      <c r="N7017" s="7">
        <v>66</v>
      </c>
      <c r="O7017" s="7">
        <f>IFERROR(VLOOKUP(SiscoTable[[#This Row],[Código]],Hoja2!A:B,2,0)*SiscoTable[[#This Row],[Stock_actual]],0)</f>
        <v>165</v>
      </c>
      <c r="P7017" s="6" t="s">
        <v>583</v>
      </c>
      <c r="Q7017" s="7">
        <v>16</v>
      </c>
      <c r="R7017" s="7">
        <v>0</v>
      </c>
      <c r="S7017" s="7" t="s">
        <v>11926</v>
      </c>
      <c r="BI7017"/>
      <c r="BJ7017"/>
    </row>
    <row r="7018" spans="2:62" x14ac:dyDescent="0.4">
      <c r="B7018" s="1">
        <v>29324</v>
      </c>
      <c r="C7018" s="6" t="s">
        <v>8</v>
      </c>
      <c r="D7018" s="6" t="s">
        <v>30</v>
      </c>
      <c r="E7018" s="6" t="s">
        <v>8482</v>
      </c>
      <c r="F7018" s="6" t="s">
        <v>10720</v>
      </c>
      <c r="G7018" s="6" t="s">
        <v>10721</v>
      </c>
      <c r="H7018" s="6" t="s">
        <v>10744</v>
      </c>
      <c r="I7018" s="6" t="s">
        <v>10913</v>
      </c>
      <c r="J7018" s="6" t="s">
        <v>5</v>
      </c>
      <c r="K7018" s="7">
        <v>15</v>
      </c>
      <c r="L7018" s="7">
        <f>IFERROR(VLOOKUP(SiscoTable[[#This Row],[Código]],Hoja2!A:B,2,0)*SiscoTable[[#This Row],[Provta(Uns)]],0)</f>
        <v>52.5</v>
      </c>
      <c r="M7018" s="7">
        <v>0</v>
      </c>
      <c r="N7018" s="7">
        <v>50</v>
      </c>
      <c r="O7018" s="7">
        <f>IFERROR(VLOOKUP(SiscoTable[[#This Row],[Código]],Hoja2!A:B,2,0)*SiscoTable[[#This Row],[Stock_actual]],0)</f>
        <v>175</v>
      </c>
      <c r="P7018" s="6" t="s">
        <v>904</v>
      </c>
      <c r="Q7018" s="7">
        <v>17</v>
      </c>
      <c r="R7018" s="7">
        <v>0</v>
      </c>
      <c r="S7018" s="7" t="s">
        <v>11926</v>
      </c>
      <c r="BI7018"/>
      <c r="BJ7018"/>
    </row>
    <row r="7019" spans="2:62" x14ac:dyDescent="0.4">
      <c r="B7019" s="1">
        <v>29325</v>
      </c>
      <c r="C7019" s="6" t="s">
        <v>30</v>
      </c>
      <c r="D7019" s="6" t="s">
        <v>30</v>
      </c>
      <c r="E7019" s="6" t="s">
        <v>8482</v>
      </c>
      <c r="F7019" s="6" t="s">
        <v>10720</v>
      </c>
      <c r="G7019" s="6" t="s">
        <v>10721</v>
      </c>
      <c r="H7019" s="6" t="s">
        <v>10744</v>
      </c>
      <c r="I7019" s="6" t="s">
        <v>10821</v>
      </c>
      <c r="J7019" s="6" t="s">
        <v>5</v>
      </c>
      <c r="K7019" s="7">
        <v>9.5</v>
      </c>
      <c r="L7019" s="7">
        <f>IFERROR(VLOOKUP(SiscoTable[[#This Row],[Código]],Hoja2!A:B,2,0)*SiscoTable[[#This Row],[Provta(Uns)]],0)</f>
        <v>113.05</v>
      </c>
      <c r="M7019" s="7">
        <v>0</v>
      </c>
      <c r="N7019" s="7">
        <v>17</v>
      </c>
      <c r="O7019" s="7">
        <f>IFERROR(VLOOKUP(SiscoTable[[#This Row],[Código]],Hoja2!A:B,2,0)*SiscoTable[[#This Row],[Stock_actual]],0)</f>
        <v>202.3</v>
      </c>
      <c r="P7019" s="6" t="s">
        <v>773</v>
      </c>
      <c r="Q7019" s="7">
        <v>11</v>
      </c>
      <c r="R7019" s="7">
        <v>0</v>
      </c>
      <c r="S7019" s="7" t="s">
        <v>11925</v>
      </c>
      <c r="BI7019"/>
      <c r="BJ7019"/>
    </row>
    <row r="7020" spans="2:62" x14ac:dyDescent="0.4">
      <c r="B7020" s="1">
        <v>29326</v>
      </c>
      <c r="C7020" s="6" t="s">
        <v>30</v>
      </c>
      <c r="D7020" s="6" t="s">
        <v>8</v>
      </c>
      <c r="E7020" s="6" t="s">
        <v>8482</v>
      </c>
      <c r="F7020" s="6" t="s">
        <v>10720</v>
      </c>
      <c r="G7020" s="6" t="s">
        <v>10721</v>
      </c>
      <c r="H7020" s="6" t="s">
        <v>10744</v>
      </c>
      <c r="I7020" s="6" t="s">
        <v>10822</v>
      </c>
      <c r="J7020" s="6" t="s">
        <v>5</v>
      </c>
      <c r="K7020" s="7">
        <v>3.83</v>
      </c>
      <c r="L7020" s="7">
        <f>IFERROR(VLOOKUP(SiscoTable[[#This Row],[Código]],Hoja2!A:B,2,0)*SiscoTable[[#This Row],[Provta(Uns)]],0)</f>
        <v>64.72699999999999</v>
      </c>
      <c r="M7020" s="7">
        <v>0</v>
      </c>
      <c r="N7020" s="7">
        <v>4</v>
      </c>
      <c r="O7020" s="7">
        <f>IFERROR(VLOOKUP(SiscoTable[[#This Row],[Código]],Hoja2!A:B,2,0)*SiscoTable[[#This Row],[Stock_actual]],0)</f>
        <v>67.599999999999994</v>
      </c>
      <c r="P7020" s="6" t="s">
        <v>702</v>
      </c>
      <c r="Q7020" s="7">
        <v>4</v>
      </c>
      <c r="R7020" s="7">
        <v>7.83</v>
      </c>
      <c r="S7020" s="7" t="s">
        <v>11925</v>
      </c>
      <c r="BI7020"/>
      <c r="BJ7020"/>
    </row>
    <row r="7021" spans="2:62" x14ac:dyDescent="0.4">
      <c r="B7021" s="1">
        <v>29327</v>
      </c>
      <c r="C7021" s="6" t="s">
        <v>30</v>
      </c>
      <c r="D7021" s="6" t="s">
        <v>30</v>
      </c>
      <c r="E7021" s="6" t="s">
        <v>8482</v>
      </c>
      <c r="F7021" s="6" t="s">
        <v>10720</v>
      </c>
      <c r="G7021" s="6" t="s">
        <v>10721</v>
      </c>
      <c r="H7021" s="6" t="s">
        <v>10744</v>
      </c>
      <c r="I7021" s="6" t="s">
        <v>10823</v>
      </c>
      <c r="J7021" s="6" t="s">
        <v>5</v>
      </c>
      <c r="K7021" s="7">
        <v>8.67</v>
      </c>
      <c r="L7021" s="7">
        <f>IFERROR(VLOOKUP(SiscoTable[[#This Row],[Código]],Hoja2!A:B,2,0)*SiscoTable[[#This Row],[Provta(Uns)]],0)</f>
        <v>95.37</v>
      </c>
      <c r="M7021" s="7">
        <v>0</v>
      </c>
      <c r="N7021" s="7">
        <v>18</v>
      </c>
      <c r="O7021" s="7">
        <f>IFERROR(VLOOKUP(SiscoTable[[#This Row],[Código]],Hoja2!A:B,2,0)*SiscoTable[[#This Row],[Stock_actual]],0)</f>
        <v>198</v>
      </c>
      <c r="P7021" s="6" t="s">
        <v>1119</v>
      </c>
      <c r="Q7021" s="7">
        <v>10</v>
      </c>
      <c r="R7021" s="7">
        <v>0</v>
      </c>
      <c r="S7021" s="7" t="s">
        <v>11925</v>
      </c>
      <c r="BI7021"/>
      <c r="BJ7021"/>
    </row>
    <row r="7022" spans="2:62" x14ac:dyDescent="0.4">
      <c r="B7022" s="1">
        <v>29328</v>
      </c>
      <c r="C7022" s="6" t="s">
        <v>8</v>
      </c>
      <c r="D7022" s="6" t="s">
        <v>8</v>
      </c>
      <c r="E7022" s="6" t="s">
        <v>8482</v>
      </c>
      <c r="F7022" s="6" t="s">
        <v>10720</v>
      </c>
      <c r="G7022" s="6" t="s">
        <v>10721</v>
      </c>
      <c r="H7022" s="6" t="s">
        <v>10744</v>
      </c>
      <c r="I7022" s="6" t="s">
        <v>10914</v>
      </c>
      <c r="J7022" s="6" t="s">
        <v>5</v>
      </c>
      <c r="K7022" s="7">
        <v>1.17</v>
      </c>
      <c r="L7022" s="7">
        <f>IFERROR(VLOOKUP(SiscoTable[[#This Row],[Código]],Hoja2!A:B,2,0)*SiscoTable[[#This Row],[Provta(Uns)]],0)</f>
        <v>21.645</v>
      </c>
      <c r="M7022" s="7">
        <v>0</v>
      </c>
      <c r="N7022" s="7">
        <v>4</v>
      </c>
      <c r="O7022" s="7">
        <f>IFERROR(VLOOKUP(SiscoTable[[#This Row],[Código]],Hoja2!A:B,2,0)*SiscoTable[[#This Row],[Stock_actual]],0)</f>
        <v>74</v>
      </c>
      <c r="P7022" s="6" t="s">
        <v>1451</v>
      </c>
      <c r="Q7022" s="7">
        <v>1</v>
      </c>
      <c r="R7022" s="7">
        <v>0</v>
      </c>
      <c r="S7022" s="7" t="s">
        <v>11926</v>
      </c>
      <c r="BI7022"/>
      <c r="BJ7022"/>
    </row>
    <row r="7023" spans="2:62" x14ac:dyDescent="0.4">
      <c r="B7023" s="1">
        <v>29329</v>
      </c>
      <c r="C7023" s="6" t="s">
        <v>8</v>
      </c>
      <c r="D7023" s="6" t="s">
        <v>8</v>
      </c>
      <c r="E7023" s="6" t="s">
        <v>8482</v>
      </c>
      <c r="F7023" s="6" t="s">
        <v>10720</v>
      </c>
      <c r="G7023" s="6" t="s">
        <v>10721</v>
      </c>
      <c r="H7023" s="6" t="s">
        <v>10744</v>
      </c>
      <c r="I7023" s="6" t="s">
        <v>10915</v>
      </c>
      <c r="J7023" s="6" t="s">
        <v>5</v>
      </c>
      <c r="K7023" s="7">
        <v>0.67</v>
      </c>
      <c r="L7023" s="7">
        <f>IFERROR(VLOOKUP(SiscoTable[[#This Row],[Código]],Hoja2!A:B,2,0)*SiscoTable[[#This Row],[Provta(Uns)]],0)</f>
        <v>11.39</v>
      </c>
      <c r="M7023" s="7">
        <v>0</v>
      </c>
      <c r="N7023" s="7">
        <v>4</v>
      </c>
      <c r="O7023" s="7">
        <f>IFERROR(VLOOKUP(SiscoTable[[#This Row],[Código]],Hoja2!A:B,2,0)*SiscoTable[[#This Row],[Stock_actual]],0)</f>
        <v>68</v>
      </c>
      <c r="P7023" s="6" t="s">
        <v>2524</v>
      </c>
      <c r="Q7023" s="7">
        <v>1</v>
      </c>
      <c r="R7023" s="7">
        <v>0</v>
      </c>
      <c r="S7023" s="7" t="s">
        <v>11926</v>
      </c>
      <c r="BI7023"/>
      <c r="BJ7023"/>
    </row>
    <row r="7024" spans="2:62" x14ac:dyDescent="0.4">
      <c r="B7024" s="1">
        <v>29330</v>
      </c>
      <c r="C7024" s="6" t="s">
        <v>25</v>
      </c>
      <c r="D7024" s="6" t="s">
        <v>30</v>
      </c>
      <c r="E7024" s="6" t="s">
        <v>8482</v>
      </c>
      <c r="F7024" s="6" t="s">
        <v>10720</v>
      </c>
      <c r="G7024" s="6" t="s">
        <v>10721</v>
      </c>
      <c r="H7024" s="6" t="s">
        <v>10744</v>
      </c>
      <c r="I7024" s="6" t="s">
        <v>10745</v>
      </c>
      <c r="J7024" s="6" t="s">
        <v>5</v>
      </c>
      <c r="K7024" s="7">
        <v>7.17</v>
      </c>
      <c r="L7024" s="7">
        <f>IFERROR(VLOOKUP(SiscoTable[[#This Row],[Código]],Hoja2!A:B,2,0)*SiscoTable[[#This Row],[Provta(Uns)]],0)</f>
        <v>129.06</v>
      </c>
      <c r="M7024" s="7">
        <v>0</v>
      </c>
      <c r="N7024" s="7">
        <v>72</v>
      </c>
      <c r="O7024" s="7">
        <f>IFERROR(VLOOKUP(SiscoTable[[#This Row],[Código]],Hoja2!A:B,2,0)*SiscoTable[[#This Row],[Stock_actual]],0)</f>
        <v>1296</v>
      </c>
      <c r="P7024" s="6" t="s">
        <v>8032</v>
      </c>
      <c r="Q7024" s="7">
        <v>8</v>
      </c>
      <c r="R7024" s="7">
        <v>0</v>
      </c>
      <c r="S7024" s="7" t="s">
        <v>11926</v>
      </c>
      <c r="BI7024"/>
      <c r="BJ7024"/>
    </row>
    <row r="7025" spans="2:62" x14ac:dyDescent="0.4">
      <c r="B7025" s="1">
        <v>29331</v>
      </c>
      <c r="C7025" s="6" t="s">
        <v>30</v>
      </c>
      <c r="D7025" s="6" t="s">
        <v>8</v>
      </c>
      <c r="E7025" s="6" t="s">
        <v>8482</v>
      </c>
      <c r="F7025" s="6" t="s">
        <v>10720</v>
      </c>
      <c r="G7025" s="6" t="s">
        <v>10721</v>
      </c>
      <c r="H7025" s="6" t="s">
        <v>10744</v>
      </c>
      <c r="I7025" s="6" t="s">
        <v>10824</v>
      </c>
      <c r="J7025" s="6" t="s">
        <v>5</v>
      </c>
      <c r="K7025" s="7">
        <v>3.17</v>
      </c>
      <c r="L7025" s="7">
        <f>IFERROR(VLOOKUP(SiscoTable[[#This Row],[Código]],Hoja2!A:B,2,0)*SiscoTable[[#This Row],[Provta(Uns)]],0)</f>
        <v>47.232999999999997</v>
      </c>
      <c r="M7025" s="7">
        <v>0</v>
      </c>
      <c r="N7025" s="7">
        <v>6</v>
      </c>
      <c r="O7025" s="7">
        <f>IFERROR(VLOOKUP(SiscoTable[[#This Row],[Código]],Hoja2!A:B,2,0)*SiscoTable[[#This Row],[Stock_actual]],0)</f>
        <v>89.4</v>
      </c>
      <c r="P7025" s="6" t="s">
        <v>1267</v>
      </c>
      <c r="Q7025" s="7">
        <v>4</v>
      </c>
      <c r="R7025" s="7">
        <v>0</v>
      </c>
      <c r="S7025" s="7" t="s">
        <v>11925</v>
      </c>
      <c r="BI7025"/>
      <c r="BJ7025"/>
    </row>
    <row r="7026" spans="2:62" x14ac:dyDescent="0.4">
      <c r="B7026" s="1">
        <v>29332</v>
      </c>
      <c r="C7026" s="6" t="s">
        <v>30</v>
      </c>
      <c r="D7026" s="6" t="s">
        <v>30</v>
      </c>
      <c r="E7026" s="6" t="s">
        <v>8482</v>
      </c>
      <c r="F7026" s="6" t="s">
        <v>10720</v>
      </c>
      <c r="G7026" s="6" t="s">
        <v>10721</v>
      </c>
      <c r="H7026" s="6" t="s">
        <v>10744</v>
      </c>
      <c r="I7026" s="6" t="s">
        <v>10825</v>
      </c>
      <c r="J7026" s="6" t="s">
        <v>5</v>
      </c>
      <c r="K7026" s="7">
        <v>8.33</v>
      </c>
      <c r="L7026" s="7">
        <f>IFERROR(VLOOKUP(SiscoTable[[#This Row],[Código]],Hoja2!A:B,2,0)*SiscoTable[[#This Row],[Provta(Uns)]],0)</f>
        <v>74.97</v>
      </c>
      <c r="M7026" s="7">
        <v>0</v>
      </c>
      <c r="N7026" s="7">
        <v>15</v>
      </c>
      <c r="O7026" s="7">
        <f>IFERROR(VLOOKUP(SiscoTable[[#This Row],[Código]],Hoja2!A:B,2,0)*SiscoTable[[#This Row],[Stock_actual]],0)</f>
        <v>135</v>
      </c>
      <c r="P7026" s="6" t="s">
        <v>773</v>
      </c>
      <c r="Q7026" s="7">
        <v>9</v>
      </c>
      <c r="R7026" s="7">
        <v>0</v>
      </c>
      <c r="S7026" s="7" t="s">
        <v>11925</v>
      </c>
      <c r="BI7026"/>
      <c r="BJ7026"/>
    </row>
    <row r="7027" spans="2:62" x14ac:dyDescent="0.4">
      <c r="B7027" s="1">
        <v>29333</v>
      </c>
      <c r="C7027" s="6" t="s">
        <v>25</v>
      </c>
      <c r="D7027" s="6" t="s">
        <v>30</v>
      </c>
      <c r="E7027" s="6" t="s">
        <v>8482</v>
      </c>
      <c r="F7027" s="6" t="s">
        <v>10720</v>
      </c>
      <c r="G7027" s="6" t="s">
        <v>10721</v>
      </c>
      <c r="H7027" s="6" t="s">
        <v>10744</v>
      </c>
      <c r="I7027" s="6" t="s">
        <v>10746</v>
      </c>
      <c r="J7027" s="6" t="s">
        <v>5</v>
      </c>
      <c r="K7027" s="7">
        <v>23.83</v>
      </c>
      <c r="L7027" s="7">
        <f>IFERROR(VLOOKUP(SiscoTable[[#This Row],[Código]],Hoja2!A:B,2,0)*SiscoTable[[#This Row],[Provta(Uns)]],0)</f>
        <v>262.13</v>
      </c>
      <c r="M7027" s="7">
        <v>0</v>
      </c>
      <c r="N7027" s="7">
        <v>73</v>
      </c>
      <c r="O7027" s="7">
        <f>IFERROR(VLOOKUP(SiscoTable[[#This Row],[Código]],Hoja2!A:B,2,0)*SiscoTable[[#This Row],[Stock_actual]],0)</f>
        <v>803</v>
      </c>
      <c r="P7027" s="6" t="s">
        <v>974</v>
      </c>
      <c r="Q7027" s="7">
        <v>26</v>
      </c>
      <c r="R7027" s="7">
        <v>0</v>
      </c>
      <c r="S7027" s="7" t="s">
        <v>11926</v>
      </c>
      <c r="BI7027"/>
      <c r="BJ7027"/>
    </row>
    <row r="7028" spans="2:62" x14ac:dyDescent="0.4">
      <c r="B7028" s="1">
        <v>29334</v>
      </c>
      <c r="C7028" s="6" t="s">
        <v>30</v>
      </c>
      <c r="D7028" s="6" t="s">
        <v>30</v>
      </c>
      <c r="E7028" s="6" t="s">
        <v>8482</v>
      </c>
      <c r="F7028" s="6" t="s">
        <v>10720</v>
      </c>
      <c r="G7028" s="6" t="s">
        <v>10721</v>
      </c>
      <c r="H7028" s="6" t="s">
        <v>10744</v>
      </c>
      <c r="I7028" s="6" t="s">
        <v>10826</v>
      </c>
      <c r="J7028" s="6" t="s">
        <v>5</v>
      </c>
      <c r="K7028" s="7">
        <v>11.5</v>
      </c>
      <c r="L7028" s="7">
        <f>IFERROR(VLOOKUP(SiscoTable[[#This Row],[Código]],Hoja2!A:B,2,0)*SiscoTable[[#This Row],[Provta(Uns)]],0)</f>
        <v>155.25</v>
      </c>
      <c r="M7028" s="7">
        <v>0</v>
      </c>
      <c r="N7028" s="7">
        <v>24</v>
      </c>
      <c r="O7028" s="7">
        <f>IFERROR(VLOOKUP(SiscoTable[[#This Row],[Código]],Hoja2!A:B,2,0)*SiscoTable[[#This Row],[Stock_actual]],0)</f>
        <v>324</v>
      </c>
      <c r="P7028" s="6" t="s">
        <v>610</v>
      </c>
      <c r="Q7028" s="7">
        <v>13</v>
      </c>
      <c r="R7028" s="7">
        <v>0</v>
      </c>
      <c r="S7028" s="7" t="s">
        <v>11925</v>
      </c>
      <c r="BI7028"/>
      <c r="BJ7028"/>
    </row>
    <row r="7029" spans="2:62" x14ac:dyDescent="0.4">
      <c r="B7029" s="1">
        <v>29335</v>
      </c>
      <c r="C7029" s="6" t="s">
        <v>30</v>
      </c>
      <c r="D7029" s="6" t="s">
        <v>30</v>
      </c>
      <c r="E7029" s="6" t="s">
        <v>8482</v>
      </c>
      <c r="F7029" s="6" t="s">
        <v>10720</v>
      </c>
      <c r="G7029" s="6" t="s">
        <v>10721</v>
      </c>
      <c r="H7029" s="6" t="s">
        <v>10744</v>
      </c>
      <c r="I7029" s="6" t="s">
        <v>10827</v>
      </c>
      <c r="J7029" s="6" t="s">
        <v>5</v>
      </c>
      <c r="K7029" s="7">
        <v>13.33</v>
      </c>
      <c r="L7029" s="7">
        <f>IFERROR(VLOOKUP(SiscoTable[[#This Row],[Código]],Hoja2!A:B,2,0)*SiscoTable[[#This Row],[Provta(Uns)]],0)</f>
        <v>105.307</v>
      </c>
      <c r="M7029" s="7">
        <v>0</v>
      </c>
      <c r="N7029" s="7">
        <v>25</v>
      </c>
      <c r="O7029" s="7">
        <f>IFERROR(VLOOKUP(SiscoTable[[#This Row],[Código]],Hoja2!A:B,2,0)*SiscoTable[[#This Row],[Stock_actual]],0)</f>
        <v>197.5</v>
      </c>
      <c r="P7029" s="6" t="s">
        <v>1054</v>
      </c>
      <c r="Q7029" s="7">
        <v>15</v>
      </c>
      <c r="R7029" s="7">
        <v>0</v>
      </c>
      <c r="S7029" s="7" t="s">
        <v>11925</v>
      </c>
      <c r="BI7029"/>
      <c r="BJ7029"/>
    </row>
    <row r="7030" spans="2:62" x14ac:dyDescent="0.4">
      <c r="B7030" s="1">
        <v>29336</v>
      </c>
      <c r="C7030" s="6" t="s">
        <v>30</v>
      </c>
      <c r="D7030" s="6" t="s">
        <v>8</v>
      </c>
      <c r="E7030" s="6" t="s">
        <v>8482</v>
      </c>
      <c r="F7030" s="6" t="s">
        <v>10720</v>
      </c>
      <c r="G7030" s="6" t="s">
        <v>10721</v>
      </c>
      <c r="H7030" s="6" t="s">
        <v>10744</v>
      </c>
      <c r="I7030" s="6" t="s">
        <v>10828</v>
      </c>
      <c r="J7030" s="6" t="s">
        <v>5</v>
      </c>
      <c r="K7030" s="7">
        <v>5.83</v>
      </c>
      <c r="L7030" s="7">
        <f>IFERROR(VLOOKUP(SiscoTable[[#This Row],[Código]],Hoja2!A:B,2,0)*SiscoTable[[#This Row],[Provta(Uns)]],0)</f>
        <v>75.790000000000006</v>
      </c>
      <c r="M7030" s="7">
        <v>0</v>
      </c>
      <c r="N7030" s="7">
        <v>24</v>
      </c>
      <c r="O7030" s="7">
        <f>IFERROR(VLOOKUP(SiscoTable[[#This Row],[Código]],Hoja2!A:B,2,0)*SiscoTable[[#This Row],[Stock_actual]],0)</f>
        <v>312</v>
      </c>
      <c r="P7030" s="6" t="s">
        <v>2346</v>
      </c>
      <c r="Q7030" s="7">
        <v>6</v>
      </c>
      <c r="R7030" s="7">
        <v>0</v>
      </c>
      <c r="S7030" s="7" t="s">
        <v>11925</v>
      </c>
      <c r="BI7030"/>
      <c r="BJ7030"/>
    </row>
    <row r="7031" spans="2:62" x14ac:dyDescent="0.4">
      <c r="B7031" s="1">
        <v>29337</v>
      </c>
      <c r="C7031" s="6" t="s">
        <v>30</v>
      </c>
      <c r="D7031" s="6" t="s">
        <v>30</v>
      </c>
      <c r="E7031" s="6" t="s">
        <v>8482</v>
      </c>
      <c r="F7031" s="6" t="s">
        <v>10720</v>
      </c>
      <c r="G7031" s="6" t="s">
        <v>10721</v>
      </c>
      <c r="H7031" s="6" t="s">
        <v>10744</v>
      </c>
      <c r="I7031" s="6" t="s">
        <v>10829</v>
      </c>
      <c r="J7031" s="6" t="s">
        <v>5</v>
      </c>
      <c r="K7031" s="7">
        <v>5.5</v>
      </c>
      <c r="L7031" s="7">
        <f>IFERROR(VLOOKUP(SiscoTable[[#This Row],[Código]],Hoja2!A:B,2,0)*SiscoTable[[#This Row],[Provta(Uns)]],0)</f>
        <v>71.5</v>
      </c>
      <c r="M7031" s="7">
        <v>0</v>
      </c>
      <c r="N7031" s="7">
        <v>22</v>
      </c>
      <c r="O7031" s="7">
        <f>IFERROR(VLOOKUP(SiscoTable[[#This Row],[Código]],Hoja2!A:B,2,0)*SiscoTable[[#This Row],[Stock_actual]],0)</f>
        <v>286</v>
      </c>
      <c r="P7031" s="6" t="s">
        <v>560</v>
      </c>
      <c r="Q7031" s="7">
        <v>6</v>
      </c>
      <c r="R7031" s="7">
        <v>0</v>
      </c>
      <c r="S7031" s="7" t="s">
        <v>11925</v>
      </c>
      <c r="BI7031"/>
      <c r="BJ7031"/>
    </row>
    <row r="7032" spans="2:62" x14ac:dyDescent="0.4">
      <c r="B7032" s="1">
        <v>29338</v>
      </c>
      <c r="C7032" s="6" t="s">
        <v>25</v>
      </c>
      <c r="D7032" s="6" t="s">
        <v>30</v>
      </c>
      <c r="E7032" s="6" t="s">
        <v>8482</v>
      </c>
      <c r="F7032" s="6" t="s">
        <v>10720</v>
      </c>
      <c r="G7032" s="6" t="s">
        <v>10721</v>
      </c>
      <c r="H7032" s="6" t="s">
        <v>10744</v>
      </c>
      <c r="I7032" s="6" t="s">
        <v>10747</v>
      </c>
      <c r="J7032" s="6" t="s">
        <v>5</v>
      </c>
      <c r="K7032" s="7">
        <v>10.5</v>
      </c>
      <c r="L7032" s="7">
        <f>IFERROR(VLOOKUP(SiscoTable[[#This Row],[Código]],Hoja2!A:B,2,0)*SiscoTable[[#This Row],[Provta(Uns)]],0)</f>
        <v>208.95</v>
      </c>
      <c r="M7032" s="7">
        <v>0</v>
      </c>
      <c r="N7032" s="7">
        <v>23</v>
      </c>
      <c r="O7032" s="7">
        <f>IFERROR(VLOOKUP(SiscoTable[[#This Row],[Código]],Hoja2!A:B,2,0)*SiscoTable[[#This Row],[Stock_actual]],0)</f>
        <v>457.7</v>
      </c>
      <c r="P7032" s="6" t="s">
        <v>909</v>
      </c>
      <c r="Q7032" s="7">
        <v>12</v>
      </c>
      <c r="R7032" s="7">
        <v>0</v>
      </c>
      <c r="S7032" s="7" t="s">
        <v>11926</v>
      </c>
      <c r="BI7032"/>
      <c r="BJ7032"/>
    </row>
    <row r="7033" spans="2:62" x14ac:dyDescent="0.4">
      <c r="B7033" s="1">
        <v>29339</v>
      </c>
      <c r="C7033" s="6" t="s">
        <v>30</v>
      </c>
      <c r="D7033" s="6" t="s">
        <v>8</v>
      </c>
      <c r="E7033" s="6" t="s">
        <v>8482</v>
      </c>
      <c r="F7033" s="6" t="s">
        <v>10720</v>
      </c>
      <c r="G7033" s="6" t="s">
        <v>10721</v>
      </c>
      <c r="H7033" s="6" t="s">
        <v>10744</v>
      </c>
      <c r="I7033" s="6" t="s">
        <v>10830</v>
      </c>
      <c r="J7033" s="6" t="s">
        <v>5</v>
      </c>
      <c r="K7033" s="7">
        <v>3.83</v>
      </c>
      <c r="L7033" s="7">
        <f>IFERROR(VLOOKUP(SiscoTable[[#This Row],[Código]],Hoja2!A:B,2,0)*SiscoTable[[#This Row],[Provta(Uns)]],0)</f>
        <v>99.58</v>
      </c>
      <c r="M7033" s="7">
        <v>0</v>
      </c>
      <c r="N7033" s="7">
        <v>9</v>
      </c>
      <c r="O7033" s="7">
        <f>IFERROR(VLOOKUP(SiscoTable[[#This Row],[Código]],Hoja2!A:B,2,0)*SiscoTable[[#This Row],[Stock_actual]],0)</f>
        <v>234</v>
      </c>
      <c r="P7033" s="6" t="s">
        <v>1159</v>
      </c>
      <c r="Q7033" s="7">
        <v>4</v>
      </c>
      <c r="R7033" s="7">
        <v>0</v>
      </c>
      <c r="S7033" s="7" t="s">
        <v>11925</v>
      </c>
      <c r="BI7033"/>
      <c r="BJ7033"/>
    </row>
    <row r="7034" spans="2:62" x14ac:dyDescent="0.4">
      <c r="B7034" s="1">
        <v>29340</v>
      </c>
      <c r="C7034" s="6" t="s">
        <v>8</v>
      </c>
      <c r="D7034" s="6" t="s">
        <v>8</v>
      </c>
      <c r="E7034" s="6" t="s">
        <v>8482</v>
      </c>
      <c r="F7034" s="6" t="s">
        <v>10720</v>
      </c>
      <c r="G7034" s="6" t="s">
        <v>10721</v>
      </c>
      <c r="H7034" s="6" t="s">
        <v>10744</v>
      </c>
      <c r="I7034" s="6" t="s">
        <v>10916</v>
      </c>
      <c r="J7034" s="6" t="s">
        <v>5</v>
      </c>
      <c r="K7034" s="7">
        <v>0.83</v>
      </c>
      <c r="L7034" s="7">
        <f>IFERROR(VLOOKUP(SiscoTable[[#This Row],[Código]],Hoja2!A:B,2,0)*SiscoTable[[#This Row],[Provta(Uns)]],0)</f>
        <v>9.9599999999999991</v>
      </c>
      <c r="M7034" s="7">
        <v>0</v>
      </c>
      <c r="N7034" s="7">
        <v>12</v>
      </c>
      <c r="O7034" s="7">
        <f>IFERROR(VLOOKUP(SiscoTable[[#This Row],[Código]],Hoja2!A:B,2,0)*SiscoTable[[#This Row],[Stock_actual]],0)</f>
        <v>144</v>
      </c>
      <c r="P7034" s="6" t="s">
        <v>6066</v>
      </c>
      <c r="Q7034" s="7">
        <v>1</v>
      </c>
      <c r="R7034" s="7">
        <v>0</v>
      </c>
      <c r="S7034" s="7" t="s">
        <v>11926</v>
      </c>
      <c r="BI7034"/>
      <c r="BJ7034"/>
    </row>
    <row r="7035" spans="2:62" x14ac:dyDescent="0.4">
      <c r="B7035" s="1">
        <v>29341</v>
      </c>
      <c r="C7035" s="6" t="s">
        <v>30</v>
      </c>
      <c r="D7035" s="6" t="s">
        <v>8</v>
      </c>
      <c r="E7035" s="6" t="s">
        <v>8482</v>
      </c>
      <c r="F7035" s="6" t="s">
        <v>10720</v>
      </c>
      <c r="G7035" s="6" t="s">
        <v>10721</v>
      </c>
      <c r="H7035" s="6" t="s">
        <v>10744</v>
      </c>
      <c r="I7035" s="6" t="s">
        <v>10831</v>
      </c>
      <c r="J7035" s="6" t="s">
        <v>5</v>
      </c>
      <c r="K7035" s="7">
        <v>3.5</v>
      </c>
      <c r="L7035" s="7">
        <f>IFERROR(VLOOKUP(SiscoTable[[#This Row],[Código]],Hoja2!A:B,2,0)*SiscoTable[[#This Row],[Provta(Uns)]],0)</f>
        <v>66.5</v>
      </c>
      <c r="M7035" s="7">
        <v>0</v>
      </c>
      <c r="N7035" s="7">
        <v>34</v>
      </c>
      <c r="O7035" s="7">
        <f>IFERROR(VLOOKUP(SiscoTable[[#This Row],[Código]],Hoja2!A:B,2,0)*SiscoTable[[#This Row],[Stock_actual]],0)</f>
        <v>646</v>
      </c>
      <c r="P7035" s="6" t="s">
        <v>10832</v>
      </c>
      <c r="Q7035" s="7">
        <v>4</v>
      </c>
      <c r="R7035" s="7">
        <v>0</v>
      </c>
      <c r="S7035" s="7" t="s">
        <v>11925</v>
      </c>
      <c r="BI7035"/>
      <c r="BJ7035"/>
    </row>
    <row r="7036" spans="2:62" x14ac:dyDescent="0.4">
      <c r="B7036" s="1">
        <v>29342</v>
      </c>
      <c r="C7036" s="6" t="s">
        <v>8</v>
      </c>
      <c r="D7036" s="6" t="s">
        <v>8</v>
      </c>
      <c r="E7036" s="6" t="s">
        <v>8482</v>
      </c>
      <c r="F7036" s="6" t="s">
        <v>10720</v>
      </c>
      <c r="G7036" s="6" t="s">
        <v>10721</v>
      </c>
      <c r="H7036" s="6" t="s">
        <v>10918</v>
      </c>
      <c r="I7036" s="6" t="s">
        <v>10917</v>
      </c>
      <c r="J7036" s="6" t="s">
        <v>5</v>
      </c>
      <c r="K7036" s="7">
        <v>0.33</v>
      </c>
      <c r="L7036" s="7">
        <f>IFERROR(VLOOKUP(SiscoTable[[#This Row],[Código]],Hoja2!A:B,2,0)*SiscoTable[[#This Row],[Provta(Uns)]],0)</f>
        <v>2.31</v>
      </c>
      <c r="M7036" s="7">
        <v>0</v>
      </c>
      <c r="N7036" s="7">
        <v>0</v>
      </c>
      <c r="O7036" s="7">
        <f>IFERROR(VLOOKUP(SiscoTable[[#This Row],[Código]],Hoja2!A:B,2,0)*SiscoTable[[#This Row],[Stock_actual]],0)</f>
        <v>0</v>
      </c>
      <c r="P7036" s="6" t="s">
        <v>7</v>
      </c>
      <c r="Q7036" s="7">
        <v>0</v>
      </c>
      <c r="R7036" s="7">
        <v>0</v>
      </c>
      <c r="S7036" s="7" t="s">
        <v>11926</v>
      </c>
      <c r="BI7036"/>
      <c r="BJ7036"/>
    </row>
    <row r="7037" spans="2:62" x14ac:dyDescent="0.4">
      <c r="B7037" s="1">
        <v>29343</v>
      </c>
      <c r="C7037" s="6" t="s">
        <v>30</v>
      </c>
      <c r="D7037" s="6" t="s">
        <v>30</v>
      </c>
      <c r="E7037" s="6" t="s">
        <v>8482</v>
      </c>
      <c r="F7037" s="6" t="s">
        <v>10720</v>
      </c>
      <c r="G7037" s="6" t="s">
        <v>10721</v>
      </c>
      <c r="H7037" s="6" t="s">
        <v>10723</v>
      </c>
      <c r="I7037" s="6" t="s">
        <v>10833</v>
      </c>
      <c r="J7037" s="6" t="s">
        <v>5</v>
      </c>
      <c r="K7037" s="7">
        <v>24.67</v>
      </c>
      <c r="L7037" s="7">
        <f>IFERROR(VLOOKUP(SiscoTable[[#This Row],[Código]],Hoja2!A:B,2,0)*SiscoTable[[#This Row],[Provta(Uns)]],0)</f>
        <v>69.075999999999993</v>
      </c>
      <c r="M7037" s="7">
        <v>0</v>
      </c>
      <c r="N7037" s="7">
        <v>91</v>
      </c>
      <c r="O7037" s="7">
        <f>IFERROR(VLOOKUP(SiscoTable[[#This Row],[Código]],Hoja2!A:B,2,0)*SiscoTable[[#This Row],[Stock_actual]],0)</f>
        <v>254.79999999999998</v>
      </c>
      <c r="P7037" s="6" t="s">
        <v>3331</v>
      </c>
      <c r="Q7037" s="7">
        <v>27</v>
      </c>
      <c r="R7037" s="7">
        <v>0</v>
      </c>
      <c r="S7037" s="7" t="s">
        <v>11926</v>
      </c>
      <c r="BI7037"/>
      <c r="BJ7037"/>
    </row>
    <row r="7038" spans="2:62" x14ac:dyDescent="0.4">
      <c r="B7038" s="1">
        <v>29344</v>
      </c>
      <c r="C7038" s="6" t="s">
        <v>8</v>
      </c>
      <c r="D7038" s="6" t="s">
        <v>30</v>
      </c>
      <c r="E7038" s="6" t="s">
        <v>3268</v>
      </c>
      <c r="F7038" s="6" t="s">
        <v>3269</v>
      </c>
      <c r="G7038" s="6" t="s">
        <v>5543</v>
      </c>
      <c r="H7038" s="6" t="s">
        <v>5571</v>
      </c>
      <c r="I7038" s="6" t="s">
        <v>5726</v>
      </c>
      <c r="J7038" s="6" t="s">
        <v>5</v>
      </c>
      <c r="K7038" s="7">
        <v>21.83</v>
      </c>
      <c r="L7038" s="7">
        <f>IFERROR(VLOOKUP(SiscoTable[[#This Row],[Código]],Hoja2!A:B,2,0)*SiscoTable[[#This Row],[Provta(Uns)]],0)</f>
        <v>32.744999999999997</v>
      </c>
      <c r="M7038" s="7">
        <v>48</v>
      </c>
      <c r="N7038" s="7">
        <v>0</v>
      </c>
      <c r="O7038" s="7">
        <f>IFERROR(VLOOKUP(SiscoTable[[#This Row],[Código]],Hoja2!A:B,2,0)*SiscoTable[[#This Row],[Stock_actual]],0)</f>
        <v>0</v>
      </c>
      <c r="P7038" s="6" t="s">
        <v>7</v>
      </c>
      <c r="Q7038" s="7">
        <v>24</v>
      </c>
      <c r="R7038" s="7">
        <v>0</v>
      </c>
      <c r="S7038" s="7" t="s">
        <v>11925</v>
      </c>
      <c r="BI7038"/>
      <c r="BJ7038"/>
    </row>
    <row r="7039" spans="2:62" x14ac:dyDescent="0.4">
      <c r="B7039" s="1">
        <v>29345</v>
      </c>
      <c r="C7039" s="6" t="s">
        <v>30</v>
      </c>
      <c r="D7039" s="6" t="s">
        <v>25</v>
      </c>
      <c r="E7039" s="6" t="s">
        <v>3268</v>
      </c>
      <c r="F7039" s="6" t="s">
        <v>3269</v>
      </c>
      <c r="G7039" s="6" t="s">
        <v>5543</v>
      </c>
      <c r="H7039" s="6" t="s">
        <v>5571</v>
      </c>
      <c r="I7039" s="6" t="s">
        <v>5642</v>
      </c>
      <c r="J7039" s="6" t="s">
        <v>5</v>
      </c>
      <c r="K7039" s="7">
        <v>36.67</v>
      </c>
      <c r="L7039" s="7">
        <f>IFERROR(VLOOKUP(SiscoTable[[#This Row],[Código]],Hoja2!A:B,2,0)*SiscoTable[[#This Row],[Provta(Uns)]],0)</f>
        <v>55.005000000000003</v>
      </c>
      <c r="M7039" s="7">
        <v>60</v>
      </c>
      <c r="N7039" s="7">
        <v>0</v>
      </c>
      <c r="O7039" s="7">
        <f>IFERROR(VLOOKUP(SiscoTable[[#This Row],[Código]],Hoja2!A:B,2,0)*SiscoTable[[#This Row],[Stock_actual]],0)</f>
        <v>0</v>
      </c>
      <c r="P7039" s="6" t="s">
        <v>7</v>
      </c>
      <c r="Q7039" s="7">
        <v>40</v>
      </c>
      <c r="R7039" s="7">
        <v>13.200000000000003</v>
      </c>
      <c r="S7039" s="7" t="s">
        <v>11925</v>
      </c>
      <c r="BI7039"/>
      <c r="BJ7039"/>
    </row>
    <row r="7040" spans="2:62" x14ac:dyDescent="0.4">
      <c r="B7040" s="1">
        <v>29346</v>
      </c>
      <c r="C7040" s="6" t="s">
        <v>8</v>
      </c>
      <c r="D7040" s="6" t="s">
        <v>8</v>
      </c>
      <c r="E7040" s="6" t="s">
        <v>3268</v>
      </c>
      <c r="F7040" s="6" t="s">
        <v>3269</v>
      </c>
      <c r="G7040" s="6" t="s">
        <v>5543</v>
      </c>
      <c r="H7040" s="6" t="s">
        <v>5571</v>
      </c>
      <c r="I7040" s="6" t="s">
        <v>5727</v>
      </c>
      <c r="J7040" s="6" t="s">
        <v>5</v>
      </c>
      <c r="K7040" s="7">
        <v>0</v>
      </c>
      <c r="L7040" s="7">
        <f>IFERROR(VLOOKUP(SiscoTable[[#This Row],[Código]],Hoja2!A:B,2,0)*SiscoTable[[#This Row],[Provta(Uns)]],0)</f>
        <v>0</v>
      </c>
      <c r="M7040" s="7">
        <v>0</v>
      </c>
      <c r="N7040" s="7">
        <v>0</v>
      </c>
      <c r="O7040" s="7">
        <f>IFERROR(VLOOKUP(SiscoTable[[#This Row],[Código]],Hoja2!A:B,2,0)*SiscoTable[[#This Row],[Stock_actual]],0)</f>
        <v>0</v>
      </c>
      <c r="P7040" s="6" t="s">
        <v>7</v>
      </c>
      <c r="Q7040" s="7">
        <v>0</v>
      </c>
      <c r="R7040" s="7">
        <v>0</v>
      </c>
      <c r="S7040" s="7" t="s">
        <v>11925</v>
      </c>
      <c r="BI7040"/>
      <c r="BJ7040"/>
    </row>
    <row r="7041" spans="2:62" x14ac:dyDescent="0.4">
      <c r="B7041" s="1">
        <v>29347</v>
      </c>
      <c r="C7041" s="6" t="s">
        <v>30</v>
      </c>
      <c r="D7041" s="6" t="s">
        <v>30</v>
      </c>
      <c r="E7041" s="6" t="s">
        <v>3268</v>
      </c>
      <c r="F7041" s="6" t="s">
        <v>3269</v>
      </c>
      <c r="G7041" s="6" t="s">
        <v>4996</v>
      </c>
      <c r="H7041" s="6" t="s">
        <v>5019</v>
      </c>
      <c r="I7041" s="6" t="s">
        <v>5062</v>
      </c>
      <c r="J7041" s="6" t="s">
        <v>5</v>
      </c>
      <c r="K7041" s="7">
        <v>14</v>
      </c>
      <c r="L7041" s="7">
        <f>IFERROR(VLOOKUP(SiscoTable[[#This Row],[Código]],Hoja2!A:B,2,0)*SiscoTable[[#This Row],[Provta(Uns)]],0)</f>
        <v>61.600000000000009</v>
      </c>
      <c r="M7041" s="7">
        <v>0</v>
      </c>
      <c r="N7041" s="7">
        <v>34</v>
      </c>
      <c r="O7041" s="7">
        <f>IFERROR(VLOOKUP(SiscoTable[[#This Row],[Código]],Hoja2!A:B,2,0)*SiscoTable[[#This Row],[Stock_actual]],0)</f>
        <v>149.60000000000002</v>
      </c>
      <c r="P7041" s="6" t="s">
        <v>600</v>
      </c>
      <c r="Q7041" s="7">
        <v>16</v>
      </c>
      <c r="R7041" s="7">
        <v>0</v>
      </c>
      <c r="S7041" s="7" t="s">
        <v>11928</v>
      </c>
      <c r="BI7041"/>
      <c r="BJ7041"/>
    </row>
    <row r="7042" spans="2:62" x14ac:dyDescent="0.4">
      <c r="B7042" s="1">
        <v>29348</v>
      </c>
      <c r="C7042" s="6" t="s">
        <v>30</v>
      </c>
      <c r="D7042" s="6" t="s">
        <v>8</v>
      </c>
      <c r="E7042" s="6" t="s">
        <v>8482</v>
      </c>
      <c r="F7042" s="6" t="s">
        <v>10720</v>
      </c>
      <c r="G7042" s="6" t="s">
        <v>10981</v>
      </c>
      <c r="H7042" s="6" t="s">
        <v>9037</v>
      </c>
      <c r="I7042" s="6" t="s">
        <v>11016</v>
      </c>
      <c r="J7042" s="6" t="s">
        <v>7057</v>
      </c>
      <c r="K7042" s="7">
        <v>1.33</v>
      </c>
      <c r="L7042" s="7">
        <f>IFERROR(VLOOKUP(SiscoTable[[#This Row],[Código]],Hoja2!A:B,2,0)*SiscoTable[[#This Row],[Provta(Uns)]],0)</f>
        <v>44.555</v>
      </c>
      <c r="M7042" s="7">
        <v>0</v>
      </c>
      <c r="N7042" s="7">
        <v>4</v>
      </c>
      <c r="O7042" s="7">
        <f>IFERROR(VLOOKUP(SiscoTable[[#This Row],[Código]],Hoja2!A:B,2,0)*SiscoTable[[#This Row],[Stock_actual]],0)</f>
        <v>134</v>
      </c>
      <c r="P7042" s="6" t="s">
        <v>983</v>
      </c>
      <c r="Q7042" s="7">
        <v>1</v>
      </c>
      <c r="R7042" s="7">
        <v>0</v>
      </c>
      <c r="S7042" s="7" t="s">
        <v>11926</v>
      </c>
      <c r="BI7042"/>
      <c r="BJ7042"/>
    </row>
    <row r="7043" spans="2:62" x14ac:dyDescent="0.4">
      <c r="B7043" s="1">
        <v>29350</v>
      </c>
      <c r="C7043" s="6" t="s">
        <v>30</v>
      </c>
      <c r="D7043" s="6" t="s">
        <v>30</v>
      </c>
      <c r="E7043" s="6" t="s">
        <v>3268</v>
      </c>
      <c r="F7043" s="6" t="s">
        <v>7815</v>
      </c>
      <c r="G7043" s="6" t="s">
        <v>4156</v>
      </c>
      <c r="H7043" s="6" t="s">
        <v>4751</v>
      </c>
      <c r="I7043" s="6" t="s">
        <v>8034</v>
      </c>
      <c r="J7043" s="6" t="s">
        <v>5</v>
      </c>
      <c r="K7043" s="7">
        <v>11.5</v>
      </c>
      <c r="L7043" s="7">
        <f>IFERROR(VLOOKUP(SiscoTable[[#This Row],[Código]],Hoja2!A:B,2,0)*SiscoTable[[#This Row],[Provta(Uns)]],0)</f>
        <v>94.3</v>
      </c>
      <c r="M7043" s="7">
        <v>0</v>
      </c>
      <c r="N7043" s="7">
        <v>29</v>
      </c>
      <c r="O7043" s="7">
        <f>IFERROR(VLOOKUP(SiscoTable[[#This Row],[Código]],Hoja2!A:B,2,0)*SiscoTable[[#This Row],[Stock_actual]],0)</f>
        <v>237.79999999999998</v>
      </c>
      <c r="P7043" s="6" t="s">
        <v>537</v>
      </c>
      <c r="Q7043" s="7">
        <v>13</v>
      </c>
      <c r="R7043" s="7">
        <v>0</v>
      </c>
      <c r="S7043" s="7" t="s">
        <v>11927</v>
      </c>
      <c r="BI7043"/>
      <c r="BJ7043"/>
    </row>
    <row r="7044" spans="2:62" x14ac:dyDescent="0.4">
      <c r="B7044" s="1">
        <v>29352</v>
      </c>
      <c r="C7044" s="6" t="s">
        <v>8</v>
      </c>
      <c r="D7044" s="6" t="s">
        <v>30</v>
      </c>
      <c r="E7044" s="6" t="s">
        <v>3268</v>
      </c>
      <c r="F7044" s="6" t="s">
        <v>7197</v>
      </c>
      <c r="G7044" s="6" t="s">
        <v>7198</v>
      </c>
      <c r="H7044" s="6" t="s">
        <v>7205</v>
      </c>
      <c r="I7044" s="6" t="s">
        <v>7341</v>
      </c>
      <c r="J7044" s="6" t="s">
        <v>5</v>
      </c>
      <c r="K7044" s="7">
        <v>0.17</v>
      </c>
      <c r="L7044" s="7">
        <f>IFERROR(VLOOKUP(SiscoTable[[#This Row],[Código]],Hoja2!A:B,2,0)*SiscoTable[[#This Row],[Provta(Uns)]],0)</f>
        <v>0.54400000000000004</v>
      </c>
      <c r="M7044" s="7">
        <v>0</v>
      </c>
      <c r="N7044" s="7">
        <v>0</v>
      </c>
      <c r="O7044" s="7">
        <f>IFERROR(VLOOKUP(SiscoTable[[#This Row],[Código]],Hoja2!A:B,2,0)*SiscoTable[[#This Row],[Stock_actual]],0)</f>
        <v>0</v>
      </c>
      <c r="P7044" s="6" t="s">
        <v>7</v>
      </c>
      <c r="Q7044" s="7">
        <v>0</v>
      </c>
      <c r="R7044" s="7">
        <v>0</v>
      </c>
      <c r="S7044" s="7" t="s">
        <v>11928</v>
      </c>
      <c r="BI7044"/>
      <c r="BJ7044"/>
    </row>
    <row r="7045" spans="2:62" x14ac:dyDescent="0.4">
      <c r="B7045" s="1">
        <v>29353</v>
      </c>
      <c r="C7045" s="6" t="s">
        <v>30</v>
      </c>
      <c r="D7045" s="6" t="s">
        <v>8</v>
      </c>
      <c r="E7045" s="6" t="s">
        <v>8482</v>
      </c>
      <c r="F7045" s="6" t="s">
        <v>9030</v>
      </c>
      <c r="G7045" s="6" t="s">
        <v>9299</v>
      </c>
      <c r="H7045" s="6" t="s">
        <v>9320</v>
      </c>
      <c r="I7045" s="6" t="s">
        <v>9431</v>
      </c>
      <c r="J7045" s="6" t="s">
        <v>5</v>
      </c>
      <c r="K7045" s="7">
        <v>4.5</v>
      </c>
      <c r="L7045" s="7">
        <f>IFERROR(VLOOKUP(SiscoTable[[#This Row],[Código]],Hoja2!A:B,2,0)*SiscoTable[[#This Row],[Provta(Uns)]],0)</f>
        <v>139.04999999999998</v>
      </c>
      <c r="M7045" s="7">
        <v>12</v>
      </c>
      <c r="N7045" s="7">
        <v>9</v>
      </c>
      <c r="O7045" s="7">
        <f>IFERROR(VLOOKUP(SiscoTable[[#This Row],[Código]],Hoja2!A:B,2,0)*SiscoTable[[#This Row],[Stock_actual]],0)</f>
        <v>278.09999999999997</v>
      </c>
      <c r="P7045" s="6" t="s">
        <v>242</v>
      </c>
      <c r="Q7045" s="7">
        <v>5</v>
      </c>
      <c r="R7045" s="7">
        <v>0</v>
      </c>
      <c r="S7045" s="7" t="s">
        <v>11926</v>
      </c>
      <c r="BI7045"/>
      <c r="BJ7045"/>
    </row>
    <row r="7046" spans="2:62" x14ac:dyDescent="0.4">
      <c r="B7046" s="1">
        <v>29354</v>
      </c>
      <c r="C7046" s="6" t="s">
        <v>30</v>
      </c>
      <c r="D7046" s="6" t="s">
        <v>8</v>
      </c>
      <c r="E7046" s="6" t="s">
        <v>8482</v>
      </c>
      <c r="F7046" s="6" t="s">
        <v>9030</v>
      </c>
      <c r="G7046" s="6" t="s">
        <v>9299</v>
      </c>
      <c r="H7046" s="6" t="s">
        <v>9320</v>
      </c>
      <c r="I7046" s="6" t="s">
        <v>9432</v>
      </c>
      <c r="J7046" s="6" t="s">
        <v>5</v>
      </c>
      <c r="K7046" s="7">
        <v>3.67</v>
      </c>
      <c r="L7046" s="7">
        <f>IFERROR(VLOOKUP(SiscoTable[[#This Row],[Código]],Hoja2!A:B,2,0)*SiscoTable[[#This Row],[Provta(Uns)]],0)</f>
        <v>102.39299999999999</v>
      </c>
      <c r="M7046" s="7">
        <v>12</v>
      </c>
      <c r="N7046" s="7">
        <v>3</v>
      </c>
      <c r="O7046" s="7">
        <f>IFERROR(VLOOKUP(SiscoTable[[#This Row],[Código]],Hoja2!A:B,2,0)*SiscoTable[[#This Row],[Stock_actual]],0)</f>
        <v>83.699999999999989</v>
      </c>
      <c r="P7046" s="6" t="s">
        <v>101</v>
      </c>
      <c r="Q7046" s="7">
        <v>4</v>
      </c>
      <c r="R7046" s="7">
        <v>0</v>
      </c>
      <c r="S7046" s="7" t="s">
        <v>11926</v>
      </c>
      <c r="BI7046"/>
      <c r="BJ7046"/>
    </row>
    <row r="7047" spans="2:62" x14ac:dyDescent="0.4">
      <c r="B7047" s="1">
        <v>29355</v>
      </c>
      <c r="C7047" s="6" t="s">
        <v>25</v>
      </c>
      <c r="D7047" s="6" t="s">
        <v>30</v>
      </c>
      <c r="E7047" s="6" t="s">
        <v>3268</v>
      </c>
      <c r="F7047" s="6" t="s">
        <v>3269</v>
      </c>
      <c r="G7047" s="6" t="s">
        <v>5267</v>
      </c>
      <c r="H7047" s="6" t="s">
        <v>5283</v>
      </c>
      <c r="I7047" s="6" t="s">
        <v>5301</v>
      </c>
      <c r="J7047" s="6" t="s">
        <v>5</v>
      </c>
      <c r="K7047" s="7">
        <v>16</v>
      </c>
      <c r="L7047" s="7">
        <f>IFERROR(VLOOKUP(SiscoTable[[#This Row],[Código]],Hoja2!A:B,2,0)*SiscoTable[[#This Row],[Provta(Uns)]],0)</f>
        <v>137.6</v>
      </c>
      <c r="M7047" s="7">
        <v>0</v>
      </c>
      <c r="N7047" s="7">
        <v>0</v>
      </c>
      <c r="O7047" s="7">
        <f>IFERROR(VLOOKUP(SiscoTable[[#This Row],[Código]],Hoja2!A:B,2,0)*SiscoTable[[#This Row],[Stock_actual]],0)</f>
        <v>0</v>
      </c>
      <c r="P7047" s="6" t="s">
        <v>7</v>
      </c>
      <c r="Q7047" s="7">
        <v>17</v>
      </c>
      <c r="R7047" s="7">
        <v>31.8</v>
      </c>
      <c r="S7047" s="7" t="s">
        <v>11928</v>
      </c>
      <c r="BI7047"/>
      <c r="BJ7047"/>
    </row>
    <row r="7048" spans="2:62" x14ac:dyDescent="0.4">
      <c r="B7048" s="1">
        <v>29356</v>
      </c>
      <c r="C7048" s="6" t="s">
        <v>25</v>
      </c>
      <c r="D7048" s="6" t="s">
        <v>25</v>
      </c>
      <c r="E7048" s="6" t="s">
        <v>3268</v>
      </c>
      <c r="F7048" s="6" t="s">
        <v>3269</v>
      </c>
      <c r="G7048" s="6" t="s">
        <v>5267</v>
      </c>
      <c r="H7048" s="6" t="s">
        <v>5283</v>
      </c>
      <c r="I7048" s="6" t="s">
        <v>5302</v>
      </c>
      <c r="J7048" s="6" t="s">
        <v>5</v>
      </c>
      <c r="K7048" s="7">
        <v>40</v>
      </c>
      <c r="L7048" s="7">
        <f>IFERROR(VLOOKUP(SiscoTable[[#This Row],[Código]],Hoja2!A:B,2,0)*SiscoTable[[#This Row],[Provta(Uns)]],0)</f>
        <v>224</v>
      </c>
      <c r="M7048" s="7">
        <v>0</v>
      </c>
      <c r="N7048" s="7">
        <v>71</v>
      </c>
      <c r="O7048" s="7">
        <f>IFERROR(VLOOKUP(SiscoTable[[#This Row],[Código]],Hoja2!A:B,2,0)*SiscoTable[[#This Row],[Stock_actual]],0)</f>
        <v>397.59999999999997</v>
      </c>
      <c r="P7048" s="6" t="s">
        <v>512</v>
      </c>
      <c r="Q7048" s="7">
        <v>44</v>
      </c>
      <c r="R7048" s="7">
        <v>0</v>
      </c>
      <c r="S7048" s="7" t="s">
        <v>11928</v>
      </c>
      <c r="BI7048"/>
      <c r="BJ7048"/>
    </row>
    <row r="7049" spans="2:62" x14ac:dyDescent="0.4">
      <c r="B7049" s="1">
        <v>29357</v>
      </c>
      <c r="C7049" s="6" t="s">
        <v>30</v>
      </c>
      <c r="D7049" s="6" t="s">
        <v>30</v>
      </c>
      <c r="E7049" s="6" t="s">
        <v>3268</v>
      </c>
      <c r="F7049" s="6" t="s">
        <v>7815</v>
      </c>
      <c r="G7049" s="6" t="s">
        <v>7929</v>
      </c>
      <c r="H7049" s="6" t="s">
        <v>314</v>
      </c>
      <c r="I7049" s="6" t="s">
        <v>7988</v>
      </c>
      <c r="J7049" s="6" t="s">
        <v>5</v>
      </c>
      <c r="K7049" s="7">
        <v>0</v>
      </c>
      <c r="L7049" s="7">
        <f>IFERROR(VLOOKUP(SiscoTable[[#This Row],[Código]],Hoja2!A:B,2,0)*SiscoTable[[#This Row],[Provta(Uns)]],0)</f>
        <v>0</v>
      </c>
      <c r="M7049" s="7">
        <v>0</v>
      </c>
      <c r="N7049" s="7">
        <v>0</v>
      </c>
      <c r="O7049" s="7">
        <f>IFERROR(VLOOKUP(SiscoTable[[#This Row],[Código]],Hoja2!A:B,2,0)*SiscoTable[[#This Row],[Stock_actual]],0)</f>
        <v>0</v>
      </c>
      <c r="P7049" s="6" t="s">
        <v>7</v>
      </c>
      <c r="Q7049" s="7">
        <v>0</v>
      </c>
      <c r="R7049" s="7">
        <v>0</v>
      </c>
      <c r="S7049" s="7" t="s">
        <v>11928</v>
      </c>
      <c r="BI7049"/>
      <c r="BJ7049"/>
    </row>
    <row r="7050" spans="2:62" x14ac:dyDescent="0.4">
      <c r="B7050" s="1">
        <v>29358</v>
      </c>
      <c r="C7050" s="6" t="s">
        <v>25</v>
      </c>
      <c r="D7050" s="6" t="s">
        <v>30</v>
      </c>
      <c r="E7050" s="6" t="s">
        <v>2999</v>
      </c>
      <c r="F7050" s="6" t="s">
        <v>3000</v>
      </c>
      <c r="G7050" s="6" t="s">
        <v>3001</v>
      </c>
      <c r="H7050" s="6" t="s">
        <v>3028</v>
      </c>
      <c r="I7050" s="6" t="s">
        <v>3027</v>
      </c>
      <c r="J7050" s="6" t="s">
        <v>5</v>
      </c>
      <c r="K7050" s="7">
        <v>11.33</v>
      </c>
      <c r="L7050" s="7">
        <f>IFERROR(VLOOKUP(SiscoTable[[#This Row],[Código]],Hoja2!A:B,2,0)*SiscoTable[[#This Row],[Provta(Uns)]],0)</f>
        <v>118.965</v>
      </c>
      <c r="M7050" s="7">
        <v>0</v>
      </c>
      <c r="N7050" s="7">
        <v>8</v>
      </c>
      <c r="O7050" s="7">
        <f>IFERROR(VLOOKUP(SiscoTable[[#This Row],[Código]],Hoja2!A:B,2,0)*SiscoTable[[#This Row],[Stock_actual]],0)</f>
        <v>84</v>
      </c>
      <c r="P7050" s="6" t="s">
        <v>256</v>
      </c>
      <c r="Q7050" s="7">
        <v>13</v>
      </c>
      <c r="R7050" s="7">
        <v>22.78</v>
      </c>
      <c r="S7050" s="7" t="s">
        <v>11925</v>
      </c>
      <c r="BI7050"/>
      <c r="BJ7050"/>
    </row>
    <row r="7051" spans="2:62" x14ac:dyDescent="0.4">
      <c r="B7051" s="1">
        <v>29359</v>
      </c>
      <c r="C7051" s="6" t="s">
        <v>8</v>
      </c>
      <c r="D7051" s="6" t="s">
        <v>30</v>
      </c>
      <c r="E7051" s="6" t="s">
        <v>3268</v>
      </c>
      <c r="F7051" s="6" t="s">
        <v>7197</v>
      </c>
      <c r="G7051" s="6" t="s">
        <v>7554</v>
      </c>
      <c r="H7051" s="6" t="s">
        <v>3028</v>
      </c>
      <c r="I7051" s="6" t="s">
        <v>7753</v>
      </c>
      <c r="J7051" s="6" t="s">
        <v>5</v>
      </c>
      <c r="K7051" s="7">
        <v>14.83</v>
      </c>
      <c r="L7051" s="7">
        <f>IFERROR(VLOOKUP(SiscoTable[[#This Row],[Código]],Hoja2!A:B,2,0)*SiscoTable[[#This Row],[Provta(Uns)]],0)</f>
        <v>32.626000000000005</v>
      </c>
      <c r="M7051" s="7">
        <v>0</v>
      </c>
      <c r="N7051" s="7">
        <v>1</v>
      </c>
      <c r="O7051" s="7">
        <f>IFERROR(VLOOKUP(SiscoTable[[#This Row],[Código]],Hoja2!A:B,2,0)*SiscoTable[[#This Row],[Stock_actual]],0)</f>
        <v>2.2000000000000002</v>
      </c>
      <c r="P7051" s="6" t="s">
        <v>80</v>
      </c>
      <c r="Q7051" s="7">
        <v>16</v>
      </c>
      <c r="R7051" s="7">
        <v>29.38</v>
      </c>
      <c r="S7051" s="7" t="s">
        <v>11928</v>
      </c>
      <c r="BI7051"/>
      <c r="BJ7051"/>
    </row>
    <row r="7052" spans="2:62" x14ac:dyDescent="0.4">
      <c r="B7052" s="1">
        <v>29360</v>
      </c>
      <c r="C7052" s="6" t="s">
        <v>8</v>
      </c>
      <c r="D7052" s="6" t="s">
        <v>30</v>
      </c>
      <c r="E7052" s="6" t="s">
        <v>3268</v>
      </c>
      <c r="F7052" s="6" t="s">
        <v>7197</v>
      </c>
      <c r="G7052" s="6" t="s">
        <v>7554</v>
      </c>
      <c r="H7052" s="6" t="s">
        <v>3028</v>
      </c>
      <c r="I7052" s="6" t="s">
        <v>7754</v>
      </c>
      <c r="J7052" s="6" t="s">
        <v>5</v>
      </c>
      <c r="K7052" s="7">
        <v>22.17</v>
      </c>
      <c r="L7052" s="7">
        <f>IFERROR(VLOOKUP(SiscoTable[[#This Row],[Código]],Hoja2!A:B,2,0)*SiscoTable[[#This Row],[Provta(Uns)]],0)</f>
        <v>48.774000000000008</v>
      </c>
      <c r="M7052" s="7">
        <v>0</v>
      </c>
      <c r="N7052" s="7">
        <v>5</v>
      </c>
      <c r="O7052" s="7">
        <f>IFERROR(VLOOKUP(SiscoTable[[#This Row],[Código]],Hoja2!A:B,2,0)*SiscoTable[[#This Row],[Stock_actual]],0)</f>
        <v>11</v>
      </c>
      <c r="P7052" s="6" t="s">
        <v>29</v>
      </c>
      <c r="Q7052" s="7">
        <v>24</v>
      </c>
      <c r="R7052" s="7">
        <v>44.58</v>
      </c>
      <c r="S7052" s="7" t="s">
        <v>11928</v>
      </c>
      <c r="BI7052"/>
      <c r="BJ7052"/>
    </row>
    <row r="7053" spans="2:62" x14ac:dyDescent="0.4">
      <c r="B7053" s="1">
        <v>29361</v>
      </c>
      <c r="C7053" s="6" t="s">
        <v>30</v>
      </c>
      <c r="D7053" s="6" t="s">
        <v>25</v>
      </c>
      <c r="E7053" s="6" t="s">
        <v>3268</v>
      </c>
      <c r="F7053" s="6" t="s">
        <v>7197</v>
      </c>
      <c r="G7053" s="6" t="s">
        <v>7554</v>
      </c>
      <c r="H7053" s="6" t="s">
        <v>3028</v>
      </c>
      <c r="I7053" s="6" t="s">
        <v>7688</v>
      </c>
      <c r="J7053" s="6" t="s">
        <v>5</v>
      </c>
      <c r="K7053" s="7">
        <v>35.33</v>
      </c>
      <c r="L7053" s="7">
        <f>IFERROR(VLOOKUP(SiscoTable[[#This Row],[Código]],Hoja2!A:B,2,0)*SiscoTable[[#This Row],[Provta(Uns)]],0)</f>
        <v>77.725999999999999</v>
      </c>
      <c r="M7053" s="7">
        <v>0</v>
      </c>
      <c r="N7053" s="7">
        <v>28</v>
      </c>
      <c r="O7053" s="7">
        <f>IFERROR(VLOOKUP(SiscoTable[[#This Row],[Código]],Hoja2!A:B,2,0)*SiscoTable[[#This Row],[Stock_actual]],0)</f>
        <v>61.600000000000009</v>
      </c>
      <c r="P7053" s="6" t="s">
        <v>751</v>
      </c>
      <c r="Q7053" s="7">
        <v>39</v>
      </c>
      <c r="R7053" s="7">
        <v>71.11999999999999</v>
      </c>
      <c r="S7053" s="7" t="s">
        <v>11928</v>
      </c>
      <c r="BI7053"/>
      <c r="BJ7053"/>
    </row>
    <row r="7054" spans="2:62" x14ac:dyDescent="0.4">
      <c r="B7054" s="1">
        <v>29362</v>
      </c>
      <c r="C7054" s="6" t="s">
        <v>8</v>
      </c>
      <c r="D7054" s="6" t="s">
        <v>8</v>
      </c>
      <c r="E7054" s="6" t="s">
        <v>3268</v>
      </c>
      <c r="F7054" s="6" t="s">
        <v>3269</v>
      </c>
      <c r="G7054" s="6" t="s">
        <v>4702</v>
      </c>
      <c r="H7054" s="6" t="s">
        <v>4708</v>
      </c>
      <c r="I7054" s="6" t="s">
        <v>4753</v>
      </c>
      <c r="J7054" s="6" t="s">
        <v>5</v>
      </c>
      <c r="K7054" s="7">
        <v>8</v>
      </c>
      <c r="L7054" s="7">
        <f>IFERROR(VLOOKUP(SiscoTable[[#This Row],[Código]],Hoja2!A:B,2,0)*SiscoTable[[#This Row],[Provta(Uns)]],0)</f>
        <v>41.6</v>
      </c>
      <c r="M7054" s="7">
        <v>0</v>
      </c>
      <c r="N7054" s="7">
        <v>16</v>
      </c>
      <c r="O7054" s="7">
        <f>IFERROR(VLOOKUP(SiscoTable[[#This Row],[Código]],Hoja2!A:B,2,0)*SiscoTable[[#This Row],[Stock_actual]],0)</f>
        <v>83.2</v>
      </c>
      <c r="P7054" s="6" t="s">
        <v>242</v>
      </c>
      <c r="Q7054" s="7">
        <v>9</v>
      </c>
      <c r="R7054" s="7">
        <v>0</v>
      </c>
      <c r="S7054" s="7" t="s">
        <v>11928</v>
      </c>
      <c r="BI7054"/>
      <c r="BJ7054"/>
    </row>
    <row r="7055" spans="2:62" x14ac:dyDescent="0.4">
      <c r="B7055" s="1">
        <v>29363</v>
      </c>
      <c r="C7055" s="6" t="s">
        <v>25</v>
      </c>
      <c r="D7055" s="6" t="s">
        <v>8</v>
      </c>
      <c r="E7055" s="6" t="s">
        <v>3268</v>
      </c>
      <c r="F7055" s="6" t="s">
        <v>3269</v>
      </c>
      <c r="G7055" s="6" t="s">
        <v>4702</v>
      </c>
      <c r="H7055" s="6" t="s">
        <v>4708</v>
      </c>
      <c r="I7055" s="6" t="s">
        <v>4707</v>
      </c>
      <c r="J7055" s="6" t="s">
        <v>5</v>
      </c>
      <c r="K7055" s="7">
        <v>56</v>
      </c>
      <c r="L7055" s="7">
        <f>IFERROR(VLOOKUP(SiscoTable[[#This Row],[Código]],Hoja2!A:B,2,0)*SiscoTable[[#This Row],[Provta(Uns)]],0)</f>
        <v>324.8</v>
      </c>
      <c r="M7055" s="7">
        <v>0</v>
      </c>
      <c r="N7055" s="7">
        <v>38</v>
      </c>
      <c r="O7055" s="7">
        <f>IFERROR(VLOOKUP(SiscoTable[[#This Row],[Código]],Hoja2!A:B,2,0)*SiscoTable[[#This Row],[Stock_actual]],0)</f>
        <v>220.4</v>
      </c>
      <c r="P7055" s="6" t="s">
        <v>218</v>
      </c>
      <c r="Q7055" s="7">
        <v>62</v>
      </c>
      <c r="R7055" s="7">
        <v>111.60000000000002</v>
      </c>
      <c r="S7055" s="7" t="s">
        <v>11928</v>
      </c>
      <c r="BI7055"/>
      <c r="BJ7055"/>
    </row>
    <row r="7056" spans="2:62" x14ac:dyDescent="0.4">
      <c r="B7056" s="1">
        <v>29364</v>
      </c>
      <c r="C7056" s="6" t="s">
        <v>25</v>
      </c>
      <c r="D7056" s="6" t="s">
        <v>25</v>
      </c>
      <c r="E7056" s="6" t="s">
        <v>3268</v>
      </c>
      <c r="F7056" s="6" t="s">
        <v>3269</v>
      </c>
      <c r="G7056" s="6" t="s">
        <v>5267</v>
      </c>
      <c r="H7056" s="6" t="s">
        <v>5269</v>
      </c>
      <c r="I7056" s="6" t="s">
        <v>5303</v>
      </c>
      <c r="J7056" s="6" t="s">
        <v>5</v>
      </c>
      <c r="K7056" s="7">
        <v>40</v>
      </c>
      <c r="L7056" s="7">
        <f>IFERROR(VLOOKUP(SiscoTable[[#This Row],[Código]],Hoja2!A:B,2,0)*SiscoTable[[#This Row],[Provta(Uns)]],0)</f>
        <v>196</v>
      </c>
      <c r="M7056" s="7">
        <v>84</v>
      </c>
      <c r="N7056" s="7">
        <v>1</v>
      </c>
      <c r="O7056" s="7">
        <f>IFERROR(VLOOKUP(SiscoTable[[#This Row],[Código]],Hoja2!A:B,2,0)*SiscoTable[[#This Row],[Stock_actual]],0)</f>
        <v>4.9000000000000004</v>
      </c>
      <c r="P7056" s="6" t="s">
        <v>24</v>
      </c>
      <c r="Q7056" s="7">
        <v>44</v>
      </c>
      <c r="R7056" s="7">
        <v>0</v>
      </c>
      <c r="S7056" s="7" t="s">
        <v>11928</v>
      </c>
      <c r="BI7056"/>
      <c r="BJ7056"/>
    </row>
    <row r="7057" spans="2:62" x14ac:dyDescent="0.4">
      <c r="B7057" s="1">
        <v>29365</v>
      </c>
      <c r="C7057" s="6" t="s">
        <v>30</v>
      </c>
      <c r="D7057" s="6" t="s">
        <v>8</v>
      </c>
      <c r="E7057" s="6" t="s">
        <v>3268</v>
      </c>
      <c r="F7057" s="6" t="s">
        <v>3269</v>
      </c>
      <c r="G7057" s="6" t="s">
        <v>5267</v>
      </c>
      <c r="H7057" s="6" t="s">
        <v>5269</v>
      </c>
      <c r="I7057" s="6" t="s">
        <v>5355</v>
      </c>
      <c r="J7057" s="6" t="s">
        <v>5</v>
      </c>
      <c r="K7057" s="7">
        <v>1.5</v>
      </c>
      <c r="L7057" s="7">
        <f>IFERROR(VLOOKUP(SiscoTable[[#This Row],[Código]],Hoja2!A:B,2,0)*SiscoTable[[#This Row],[Provta(Uns)]],0)</f>
        <v>30</v>
      </c>
      <c r="M7057" s="7">
        <v>24</v>
      </c>
      <c r="N7057" s="7">
        <v>0</v>
      </c>
      <c r="O7057" s="7">
        <f>IFERROR(VLOOKUP(SiscoTable[[#This Row],[Código]],Hoja2!A:B,2,0)*SiscoTable[[#This Row],[Stock_actual]],0)</f>
        <v>0</v>
      </c>
      <c r="P7057" s="6" t="s">
        <v>7</v>
      </c>
      <c r="Q7057" s="7">
        <v>2</v>
      </c>
      <c r="R7057" s="7">
        <v>0</v>
      </c>
      <c r="S7057" s="7" t="s">
        <v>11928</v>
      </c>
      <c r="BI7057"/>
      <c r="BJ7057"/>
    </row>
    <row r="7058" spans="2:62" x14ac:dyDescent="0.4">
      <c r="B7058" s="1">
        <v>29367</v>
      </c>
      <c r="C7058" s="6" t="s">
        <v>30</v>
      </c>
      <c r="D7058" s="6" t="s">
        <v>30</v>
      </c>
      <c r="E7058" s="6" t="s">
        <v>3268</v>
      </c>
      <c r="F7058" s="6" t="s">
        <v>6803</v>
      </c>
      <c r="G7058" s="6" t="s">
        <v>6915</v>
      </c>
      <c r="H7058" s="6" t="s">
        <v>6952</v>
      </c>
      <c r="I7058" s="6" t="s">
        <v>6999</v>
      </c>
      <c r="J7058" s="6" t="s">
        <v>5</v>
      </c>
      <c r="K7058" s="7">
        <v>19.329999999999998</v>
      </c>
      <c r="L7058" s="7">
        <f>IFERROR(VLOOKUP(SiscoTable[[#This Row],[Código]],Hoja2!A:B,2,0)*SiscoTable[[#This Row],[Provta(Uns)]],0)</f>
        <v>77.319999999999993</v>
      </c>
      <c r="M7058" s="7">
        <v>0</v>
      </c>
      <c r="N7058" s="7">
        <v>21</v>
      </c>
      <c r="O7058" s="7">
        <f>IFERROR(VLOOKUP(SiscoTable[[#This Row],[Código]],Hoja2!A:B,2,0)*SiscoTable[[#This Row],[Stock_actual]],0)</f>
        <v>84</v>
      </c>
      <c r="P7058" s="6" t="s">
        <v>565</v>
      </c>
      <c r="Q7058" s="7">
        <v>21</v>
      </c>
      <c r="R7058" s="7">
        <v>38.520000000000003</v>
      </c>
      <c r="S7058" s="7" t="s">
        <v>11925</v>
      </c>
      <c r="BI7058"/>
      <c r="BJ7058"/>
    </row>
    <row r="7059" spans="2:62" x14ac:dyDescent="0.4">
      <c r="B7059" s="1">
        <v>29368</v>
      </c>
      <c r="C7059" s="6" t="s">
        <v>8</v>
      </c>
      <c r="D7059" s="6" t="s">
        <v>8</v>
      </c>
      <c r="E7059" s="6" t="s">
        <v>3268</v>
      </c>
      <c r="F7059" s="6" t="s">
        <v>3269</v>
      </c>
      <c r="G7059" s="6" t="s">
        <v>4996</v>
      </c>
      <c r="H7059" s="6" t="s">
        <v>2929</v>
      </c>
      <c r="I7059" s="6" t="s">
        <v>5155</v>
      </c>
      <c r="J7059" s="6" t="s">
        <v>5</v>
      </c>
      <c r="K7059" s="7">
        <v>0.33</v>
      </c>
      <c r="L7059" s="7">
        <f>IFERROR(VLOOKUP(SiscoTable[[#This Row],[Código]],Hoja2!A:B,2,0)*SiscoTable[[#This Row],[Provta(Uns)]],0)</f>
        <v>5.6760000000000002</v>
      </c>
      <c r="M7059" s="7">
        <v>0</v>
      </c>
      <c r="N7059" s="7">
        <v>3</v>
      </c>
      <c r="O7059" s="7">
        <f>IFERROR(VLOOKUP(SiscoTable[[#This Row],[Código]],Hoja2!A:B,2,0)*SiscoTable[[#This Row],[Stock_actual]],0)</f>
        <v>51.599999999999994</v>
      </c>
      <c r="P7059" s="6" t="s">
        <v>2273</v>
      </c>
      <c r="Q7059" s="7">
        <v>0</v>
      </c>
      <c r="R7059" s="7">
        <v>0</v>
      </c>
      <c r="S7059" s="7" t="s">
        <v>11928</v>
      </c>
      <c r="BI7059"/>
      <c r="BJ7059"/>
    </row>
    <row r="7060" spans="2:62" x14ac:dyDescent="0.4">
      <c r="B7060" s="1">
        <v>29369</v>
      </c>
      <c r="C7060" s="6" t="s">
        <v>8</v>
      </c>
      <c r="D7060" s="6" t="s">
        <v>8</v>
      </c>
      <c r="E7060" s="6" t="s">
        <v>3268</v>
      </c>
      <c r="F7060" s="6" t="s">
        <v>3269</v>
      </c>
      <c r="G7060" s="6" t="s">
        <v>4996</v>
      </c>
      <c r="H7060" s="6" t="s">
        <v>2929</v>
      </c>
      <c r="I7060" s="6" t="s">
        <v>5156</v>
      </c>
      <c r="J7060" s="6" t="s">
        <v>5</v>
      </c>
      <c r="K7060" s="7">
        <v>0.83</v>
      </c>
      <c r="L7060" s="7">
        <f>IFERROR(VLOOKUP(SiscoTable[[#This Row],[Código]],Hoja2!A:B,2,0)*SiscoTable[[#This Row],[Provta(Uns)]],0)</f>
        <v>7.47</v>
      </c>
      <c r="M7060" s="7">
        <v>0</v>
      </c>
      <c r="N7060" s="7">
        <v>1</v>
      </c>
      <c r="O7060" s="7">
        <f>IFERROR(VLOOKUP(SiscoTable[[#This Row],[Código]],Hoja2!A:B,2,0)*SiscoTable[[#This Row],[Stock_actual]],0)</f>
        <v>9</v>
      </c>
      <c r="P7060" s="6" t="s">
        <v>115</v>
      </c>
      <c r="Q7060" s="7">
        <v>1</v>
      </c>
      <c r="R7060" s="7">
        <v>1.79</v>
      </c>
      <c r="S7060" s="7" t="s">
        <v>11928</v>
      </c>
      <c r="BI7060"/>
      <c r="BJ7060"/>
    </row>
    <row r="7061" spans="2:62" x14ac:dyDescent="0.4">
      <c r="B7061" s="1">
        <v>29370</v>
      </c>
      <c r="C7061" s="6" t="s">
        <v>8</v>
      </c>
      <c r="D7061" s="6" t="s">
        <v>8</v>
      </c>
      <c r="E7061" s="6" t="s">
        <v>3268</v>
      </c>
      <c r="F7061" s="6" t="s">
        <v>3269</v>
      </c>
      <c r="G7061" s="6" t="s">
        <v>4996</v>
      </c>
      <c r="H7061" s="6" t="s">
        <v>2929</v>
      </c>
      <c r="I7061" s="6" t="s">
        <v>5157</v>
      </c>
      <c r="J7061" s="6" t="s">
        <v>5</v>
      </c>
      <c r="K7061" s="7">
        <v>0</v>
      </c>
      <c r="L7061" s="7">
        <f>IFERROR(VLOOKUP(SiscoTable[[#This Row],[Código]],Hoja2!A:B,2,0)*SiscoTable[[#This Row],[Provta(Uns)]],0)</f>
        <v>0</v>
      </c>
      <c r="M7061" s="7">
        <v>0</v>
      </c>
      <c r="N7061" s="7">
        <v>0</v>
      </c>
      <c r="O7061" s="7">
        <f>IFERROR(VLOOKUP(SiscoTable[[#This Row],[Código]],Hoja2!A:B,2,0)*SiscoTable[[#This Row],[Stock_actual]],0)</f>
        <v>0</v>
      </c>
      <c r="P7061" s="6" t="s">
        <v>7</v>
      </c>
      <c r="Q7061" s="7">
        <v>0</v>
      </c>
      <c r="R7061" s="7">
        <v>0</v>
      </c>
      <c r="S7061" s="7" t="s">
        <v>11928</v>
      </c>
      <c r="BI7061"/>
      <c r="BJ7061"/>
    </row>
    <row r="7062" spans="2:62" x14ac:dyDescent="0.4">
      <c r="B7062" s="1">
        <v>29371</v>
      </c>
      <c r="C7062" s="6" t="s">
        <v>8</v>
      </c>
      <c r="D7062" s="6" t="s">
        <v>8</v>
      </c>
      <c r="E7062" s="6" t="s">
        <v>3268</v>
      </c>
      <c r="F7062" s="6" t="s">
        <v>3269</v>
      </c>
      <c r="G7062" s="6" t="s">
        <v>4996</v>
      </c>
      <c r="H7062" s="6" t="s">
        <v>2929</v>
      </c>
      <c r="I7062" s="6" t="s">
        <v>5158</v>
      </c>
      <c r="J7062" s="6" t="s">
        <v>5</v>
      </c>
      <c r="K7062" s="7">
        <v>0.33</v>
      </c>
      <c r="L7062" s="7">
        <f>IFERROR(VLOOKUP(SiscoTable[[#This Row],[Código]],Hoja2!A:B,2,0)*SiscoTable[[#This Row],[Provta(Uns)]],0)</f>
        <v>5.907</v>
      </c>
      <c r="M7062" s="7">
        <v>0</v>
      </c>
      <c r="N7062" s="7">
        <v>4</v>
      </c>
      <c r="O7062" s="7">
        <f>IFERROR(VLOOKUP(SiscoTable[[#This Row],[Código]],Hoja2!A:B,2,0)*SiscoTable[[#This Row],[Stock_actual]],0)</f>
        <v>71.599999999999994</v>
      </c>
      <c r="P7062" s="6" t="s">
        <v>2784</v>
      </c>
      <c r="Q7062" s="7">
        <v>0</v>
      </c>
      <c r="R7062" s="7">
        <v>0</v>
      </c>
      <c r="S7062" s="7" t="s">
        <v>11928</v>
      </c>
      <c r="BI7062"/>
      <c r="BJ7062"/>
    </row>
    <row r="7063" spans="2:62" x14ac:dyDescent="0.4">
      <c r="B7063" s="1">
        <v>29372</v>
      </c>
      <c r="C7063" s="6" t="s">
        <v>8</v>
      </c>
      <c r="D7063" s="6" t="s">
        <v>8</v>
      </c>
      <c r="E7063" s="6" t="s">
        <v>3268</v>
      </c>
      <c r="F7063" s="6" t="s">
        <v>3269</v>
      </c>
      <c r="G7063" s="6" t="s">
        <v>4996</v>
      </c>
      <c r="H7063" s="6" t="s">
        <v>2929</v>
      </c>
      <c r="I7063" s="6" t="s">
        <v>5159</v>
      </c>
      <c r="J7063" s="6" t="s">
        <v>5</v>
      </c>
      <c r="K7063" s="7">
        <v>0.33</v>
      </c>
      <c r="L7063" s="7">
        <f>IFERROR(VLOOKUP(SiscoTable[[#This Row],[Código]],Hoja2!A:B,2,0)*SiscoTable[[#This Row],[Provta(Uns)]],0)</f>
        <v>3.0690000000000004</v>
      </c>
      <c r="M7063" s="7">
        <v>0</v>
      </c>
      <c r="N7063" s="7">
        <v>0</v>
      </c>
      <c r="O7063" s="7">
        <f>IFERROR(VLOOKUP(SiscoTable[[#This Row],[Código]],Hoja2!A:B,2,0)*SiscoTable[[#This Row],[Stock_actual]],0)</f>
        <v>0</v>
      </c>
      <c r="P7063" s="6" t="s">
        <v>7</v>
      </c>
      <c r="Q7063" s="7">
        <v>0</v>
      </c>
      <c r="R7063" s="7">
        <v>0</v>
      </c>
      <c r="S7063" s="7" t="s">
        <v>11928</v>
      </c>
      <c r="BI7063"/>
      <c r="BJ7063"/>
    </row>
    <row r="7064" spans="2:62" x14ac:dyDescent="0.4">
      <c r="B7064" s="1">
        <v>29373</v>
      </c>
      <c r="C7064" s="6" t="s">
        <v>8</v>
      </c>
      <c r="D7064" s="6" t="s">
        <v>8</v>
      </c>
      <c r="E7064" s="6" t="s">
        <v>3268</v>
      </c>
      <c r="F7064" s="6" t="s">
        <v>3269</v>
      </c>
      <c r="G7064" s="6" t="s">
        <v>4996</v>
      </c>
      <c r="H7064" s="6" t="s">
        <v>2929</v>
      </c>
      <c r="I7064" s="6" t="s">
        <v>5160</v>
      </c>
      <c r="J7064" s="6" t="s">
        <v>5</v>
      </c>
      <c r="K7064" s="7">
        <v>0.67</v>
      </c>
      <c r="L7064" s="7">
        <f>IFERROR(VLOOKUP(SiscoTable[[#This Row],[Código]],Hoja2!A:B,2,0)*SiscoTable[[#This Row],[Provta(Uns)]],0)</f>
        <v>8.8439999999999994</v>
      </c>
      <c r="M7064" s="7">
        <v>0</v>
      </c>
      <c r="N7064" s="7">
        <v>1</v>
      </c>
      <c r="O7064" s="7">
        <f>IFERROR(VLOOKUP(SiscoTable[[#This Row],[Código]],Hoja2!A:B,2,0)*SiscoTable[[#This Row],[Stock_actual]],0)</f>
        <v>13.2</v>
      </c>
      <c r="P7064" s="6" t="s">
        <v>220</v>
      </c>
      <c r="Q7064" s="7">
        <v>1</v>
      </c>
      <c r="R7064" s="7">
        <v>1.2000000000000002</v>
      </c>
      <c r="S7064" s="7" t="s">
        <v>11928</v>
      </c>
      <c r="BI7064"/>
      <c r="BJ7064"/>
    </row>
    <row r="7065" spans="2:62" x14ac:dyDescent="0.4">
      <c r="B7065" s="1">
        <v>29374</v>
      </c>
      <c r="C7065" s="6" t="s">
        <v>25</v>
      </c>
      <c r="D7065" s="6" t="s">
        <v>25</v>
      </c>
      <c r="E7065" s="6" t="s">
        <v>3268</v>
      </c>
      <c r="F7065" s="6" t="s">
        <v>6803</v>
      </c>
      <c r="G7065" s="6" t="s">
        <v>6852</v>
      </c>
      <c r="H7065" s="6" t="s">
        <v>6859</v>
      </c>
      <c r="I7065" s="6" t="s">
        <v>6871</v>
      </c>
      <c r="J7065" s="6" t="s">
        <v>5</v>
      </c>
      <c r="K7065" s="7">
        <v>48</v>
      </c>
      <c r="L7065" s="7">
        <f>IFERROR(VLOOKUP(SiscoTable[[#This Row],[Código]],Hoja2!A:B,2,0)*SiscoTable[[#This Row],[Provta(Uns)]],0)</f>
        <v>264</v>
      </c>
      <c r="M7065" s="7">
        <v>0</v>
      </c>
      <c r="N7065" s="7">
        <v>53</v>
      </c>
      <c r="O7065" s="7">
        <f>IFERROR(VLOOKUP(SiscoTable[[#This Row],[Código]],Hoja2!A:B,2,0)*SiscoTable[[#This Row],[Stock_actual]],0)</f>
        <v>291.5</v>
      </c>
      <c r="P7065" s="6" t="s">
        <v>565</v>
      </c>
      <c r="Q7065" s="7">
        <v>53</v>
      </c>
      <c r="R7065" s="7">
        <v>95.800000000000011</v>
      </c>
      <c r="S7065" s="7" t="s">
        <v>11925</v>
      </c>
      <c r="BI7065"/>
      <c r="BJ7065"/>
    </row>
    <row r="7066" spans="2:62" x14ac:dyDescent="0.4">
      <c r="B7066" s="1">
        <v>29376</v>
      </c>
      <c r="C7066" s="6" t="s">
        <v>8</v>
      </c>
      <c r="D7066" s="6" t="s">
        <v>8</v>
      </c>
      <c r="E7066" s="6" t="s">
        <v>2809</v>
      </c>
      <c r="F7066" s="6" t="s">
        <v>2844</v>
      </c>
      <c r="G7066" s="6" t="s">
        <v>2811</v>
      </c>
      <c r="H7066" s="6" t="s">
        <v>4</v>
      </c>
      <c r="I7066" s="6" t="s">
        <v>2912</v>
      </c>
      <c r="J7066" s="6" t="s">
        <v>5</v>
      </c>
      <c r="K7066" s="7">
        <v>0</v>
      </c>
      <c r="L7066" s="7">
        <f>IFERROR(VLOOKUP(SiscoTable[[#This Row],[Código]],Hoja2!A:B,2,0)*SiscoTable[[#This Row],[Provta(Uns)]],0)</f>
        <v>0</v>
      </c>
      <c r="M7066" s="7">
        <v>0</v>
      </c>
      <c r="N7066" s="7">
        <v>8480</v>
      </c>
      <c r="O7066" s="7">
        <f>IFERROR(VLOOKUP(SiscoTable[[#This Row],[Código]],Hoja2!A:B,2,0)*SiscoTable[[#This Row],[Stock_actual]],0)</f>
        <v>5257.6</v>
      </c>
      <c r="P7066" s="6" t="s">
        <v>134</v>
      </c>
      <c r="Q7066" s="7">
        <v>0</v>
      </c>
      <c r="R7066" s="7">
        <v>0</v>
      </c>
      <c r="S7066" s="7" t="s">
        <v>11923</v>
      </c>
      <c r="BI7066"/>
      <c r="BJ7066"/>
    </row>
    <row r="7067" spans="2:62" x14ac:dyDescent="0.4">
      <c r="B7067" s="1">
        <v>29377</v>
      </c>
      <c r="C7067" s="6" t="s">
        <v>8</v>
      </c>
      <c r="D7067" s="6" t="s">
        <v>8</v>
      </c>
      <c r="E7067" s="6" t="s">
        <v>8482</v>
      </c>
      <c r="F7067" s="6" t="s">
        <v>1736</v>
      </c>
      <c r="G7067" s="6" t="s">
        <v>10563</v>
      </c>
      <c r="H7067" s="6" t="s">
        <v>10611</v>
      </c>
      <c r="I7067" s="6" t="s">
        <v>10610</v>
      </c>
      <c r="J7067" s="6" t="s">
        <v>5</v>
      </c>
      <c r="K7067" s="7">
        <v>0</v>
      </c>
      <c r="L7067" s="7">
        <f>IFERROR(VLOOKUP(SiscoTable[[#This Row],[Código]],Hoja2!A:B,2,0)*SiscoTable[[#This Row],[Provta(Uns)]],0)</f>
        <v>0</v>
      </c>
      <c r="M7067" s="7">
        <v>0</v>
      </c>
      <c r="N7067" s="7">
        <v>0</v>
      </c>
      <c r="O7067" s="7">
        <f>IFERROR(VLOOKUP(SiscoTable[[#This Row],[Código]],Hoja2!A:B,2,0)*SiscoTable[[#This Row],[Stock_actual]],0)</f>
        <v>0</v>
      </c>
      <c r="P7067" s="6" t="s">
        <v>7</v>
      </c>
      <c r="Q7067" s="7">
        <v>0</v>
      </c>
      <c r="R7067" s="7">
        <v>0</v>
      </c>
      <c r="S7067" s="7" t="s">
        <v>11926</v>
      </c>
      <c r="BI7067"/>
      <c r="BJ7067"/>
    </row>
    <row r="7068" spans="2:62" x14ac:dyDescent="0.4">
      <c r="B7068" s="1">
        <v>29378</v>
      </c>
      <c r="C7068" s="6" t="s">
        <v>8</v>
      </c>
      <c r="D7068" s="6" t="s">
        <v>8</v>
      </c>
      <c r="E7068" s="6" t="s">
        <v>8482</v>
      </c>
      <c r="F7068" s="6" t="s">
        <v>1736</v>
      </c>
      <c r="G7068" s="6" t="s">
        <v>10563</v>
      </c>
      <c r="H7068" s="6" t="s">
        <v>10611</v>
      </c>
      <c r="I7068" s="6" t="s">
        <v>10612</v>
      </c>
      <c r="J7068" s="6" t="s">
        <v>5</v>
      </c>
      <c r="K7068" s="7">
        <v>0</v>
      </c>
      <c r="L7068" s="7">
        <f>IFERROR(VLOOKUP(SiscoTable[[#This Row],[Código]],Hoja2!A:B,2,0)*SiscoTable[[#This Row],[Provta(Uns)]],0)</f>
        <v>0</v>
      </c>
      <c r="M7068" s="7">
        <v>0</v>
      </c>
      <c r="N7068" s="7">
        <v>0</v>
      </c>
      <c r="O7068" s="7">
        <f>IFERROR(VLOOKUP(SiscoTable[[#This Row],[Código]],Hoja2!A:B,2,0)*SiscoTable[[#This Row],[Stock_actual]],0)</f>
        <v>0</v>
      </c>
      <c r="P7068" s="6" t="s">
        <v>7</v>
      </c>
      <c r="Q7068" s="7">
        <v>0</v>
      </c>
      <c r="R7068" s="7">
        <v>0</v>
      </c>
      <c r="S7068" s="7" t="s">
        <v>11926</v>
      </c>
      <c r="BI7068"/>
      <c r="BJ7068"/>
    </row>
    <row r="7069" spans="2:62" x14ac:dyDescent="0.4">
      <c r="B7069" s="1">
        <v>29380</v>
      </c>
      <c r="C7069" s="6" t="s">
        <v>30</v>
      </c>
      <c r="D7069" s="6" t="s">
        <v>30</v>
      </c>
      <c r="E7069" s="6" t="s">
        <v>8482</v>
      </c>
      <c r="F7069" s="6" t="s">
        <v>9030</v>
      </c>
      <c r="G7069" s="6" t="s">
        <v>9112</v>
      </c>
      <c r="H7069" s="6" t="s">
        <v>9124</v>
      </c>
      <c r="I7069" s="6" t="s">
        <v>9144</v>
      </c>
      <c r="J7069" s="6" t="s">
        <v>5</v>
      </c>
      <c r="K7069" s="7">
        <v>26.67</v>
      </c>
      <c r="L7069" s="7">
        <f>IFERROR(VLOOKUP(SiscoTable[[#This Row],[Código]],Hoja2!A:B,2,0)*SiscoTable[[#This Row],[Provta(Uns)]],0)</f>
        <v>184.02300000000002</v>
      </c>
      <c r="M7069" s="7">
        <v>0</v>
      </c>
      <c r="N7069" s="7">
        <v>30</v>
      </c>
      <c r="O7069" s="7">
        <f>IFERROR(VLOOKUP(SiscoTable[[#This Row],[Código]],Hoja2!A:B,2,0)*SiscoTable[[#This Row],[Stock_actual]],0)</f>
        <v>207</v>
      </c>
      <c r="P7069" s="6" t="s">
        <v>671</v>
      </c>
      <c r="Q7069" s="7">
        <v>29</v>
      </c>
      <c r="R7069" s="7">
        <v>0</v>
      </c>
      <c r="S7069" s="7" t="s">
        <v>11926</v>
      </c>
      <c r="BI7069"/>
      <c r="BJ7069"/>
    </row>
    <row r="7070" spans="2:62" x14ac:dyDescent="0.4">
      <c r="B7070" s="1">
        <v>29381</v>
      </c>
      <c r="C7070" s="6" t="s">
        <v>25</v>
      </c>
      <c r="D7070" s="6" t="s">
        <v>25</v>
      </c>
      <c r="E7070" s="6" t="s">
        <v>8482</v>
      </c>
      <c r="F7070" s="6" t="s">
        <v>9030</v>
      </c>
      <c r="G7070" s="6" t="s">
        <v>9112</v>
      </c>
      <c r="H7070" s="6" t="s">
        <v>9124</v>
      </c>
      <c r="I7070" s="6" t="s">
        <v>9123</v>
      </c>
      <c r="J7070" s="6" t="s">
        <v>5</v>
      </c>
      <c r="K7070" s="7">
        <v>45.83</v>
      </c>
      <c r="L7070" s="7">
        <f>IFERROR(VLOOKUP(SiscoTable[[#This Row],[Código]],Hoja2!A:B,2,0)*SiscoTable[[#This Row],[Provta(Uns)]],0)</f>
        <v>229.14999999999998</v>
      </c>
      <c r="M7070" s="7">
        <v>0</v>
      </c>
      <c r="N7070" s="7">
        <v>40</v>
      </c>
      <c r="O7070" s="7">
        <f>IFERROR(VLOOKUP(SiscoTable[[#This Row],[Código]],Hoja2!A:B,2,0)*SiscoTable[[#This Row],[Stock_actual]],0)</f>
        <v>200</v>
      </c>
      <c r="P7070" s="6" t="s">
        <v>812</v>
      </c>
      <c r="Q7070" s="7">
        <v>50</v>
      </c>
      <c r="R7070" s="7">
        <v>91.580000000000013</v>
      </c>
      <c r="S7070" s="7" t="s">
        <v>11926</v>
      </c>
      <c r="BI7070"/>
      <c r="BJ7070"/>
    </row>
    <row r="7071" spans="2:62" x14ac:dyDescent="0.4">
      <c r="B7071" s="1">
        <v>29382</v>
      </c>
      <c r="C7071" s="6" t="s">
        <v>30</v>
      </c>
      <c r="D7071" s="6" t="s">
        <v>30</v>
      </c>
      <c r="E7071" s="6" t="s">
        <v>8482</v>
      </c>
      <c r="F7071" s="6" t="s">
        <v>9030</v>
      </c>
      <c r="G7071" s="6" t="s">
        <v>9112</v>
      </c>
      <c r="H7071" s="6" t="s">
        <v>9124</v>
      </c>
      <c r="I7071" s="6" t="s">
        <v>9145</v>
      </c>
      <c r="J7071" s="6" t="s">
        <v>5</v>
      </c>
      <c r="K7071" s="7">
        <v>7.17</v>
      </c>
      <c r="L7071" s="7">
        <f>IFERROR(VLOOKUP(SiscoTable[[#This Row],[Código]],Hoja2!A:B,2,0)*SiscoTable[[#This Row],[Provta(Uns)]],0)</f>
        <v>46.604999999999997</v>
      </c>
      <c r="M7071" s="7">
        <v>0</v>
      </c>
      <c r="N7071" s="7">
        <v>2</v>
      </c>
      <c r="O7071" s="7">
        <f>IFERROR(VLOOKUP(SiscoTable[[#This Row],[Código]],Hoja2!A:B,2,0)*SiscoTable[[#This Row],[Stock_actual]],0)</f>
        <v>13</v>
      </c>
      <c r="P7071" s="6" t="s">
        <v>76</v>
      </c>
      <c r="Q7071" s="7">
        <v>8</v>
      </c>
      <c r="R7071" s="7">
        <v>14.32</v>
      </c>
      <c r="S7071" s="7" t="s">
        <v>11926</v>
      </c>
      <c r="BI7071"/>
      <c r="BJ7071"/>
    </row>
    <row r="7072" spans="2:62" x14ac:dyDescent="0.4">
      <c r="B7072" s="1">
        <v>29383</v>
      </c>
      <c r="C7072" s="6" t="s">
        <v>25</v>
      </c>
      <c r="D7072" s="6" t="s">
        <v>25</v>
      </c>
      <c r="E7072" s="6" t="s">
        <v>8482</v>
      </c>
      <c r="F7072" s="6" t="s">
        <v>9030</v>
      </c>
      <c r="G7072" s="6" t="s">
        <v>9112</v>
      </c>
      <c r="H7072" s="6" t="s">
        <v>9124</v>
      </c>
      <c r="I7072" s="6" t="s">
        <v>9125</v>
      </c>
      <c r="J7072" s="6" t="s">
        <v>5</v>
      </c>
      <c r="K7072" s="7">
        <v>67</v>
      </c>
      <c r="L7072" s="7">
        <f>IFERROR(VLOOKUP(SiscoTable[[#This Row],[Código]],Hoja2!A:B,2,0)*SiscoTable[[#This Row],[Provta(Uns)]],0)</f>
        <v>335</v>
      </c>
      <c r="M7072" s="7">
        <v>0</v>
      </c>
      <c r="N7072" s="7">
        <v>6</v>
      </c>
      <c r="O7072" s="7">
        <f>IFERROR(VLOOKUP(SiscoTable[[#This Row],[Código]],Hoja2!A:B,2,0)*SiscoTable[[#This Row],[Stock_actual]],0)</f>
        <v>30</v>
      </c>
      <c r="P7072" s="6" t="s">
        <v>82</v>
      </c>
      <c r="Q7072" s="7">
        <v>74</v>
      </c>
      <c r="R7072" s="7">
        <v>134.49</v>
      </c>
      <c r="S7072" s="7" t="s">
        <v>11926</v>
      </c>
      <c r="BI7072"/>
      <c r="BJ7072"/>
    </row>
    <row r="7073" spans="2:62" x14ac:dyDescent="0.4">
      <c r="B7073" s="1">
        <v>29388</v>
      </c>
      <c r="C7073" s="6" t="s">
        <v>25</v>
      </c>
      <c r="D7073" s="6" t="s">
        <v>25</v>
      </c>
      <c r="E7073" s="6" t="s">
        <v>8482</v>
      </c>
      <c r="F7073" s="6" t="s">
        <v>10720</v>
      </c>
      <c r="G7073" s="6" t="s">
        <v>10981</v>
      </c>
      <c r="H7073" s="6" t="s">
        <v>10723</v>
      </c>
      <c r="I7073" s="6" t="s">
        <v>10985</v>
      </c>
      <c r="J7073" s="6" t="s">
        <v>5</v>
      </c>
      <c r="K7073" s="7">
        <v>82.5</v>
      </c>
      <c r="L7073" s="7">
        <f>IFERROR(VLOOKUP(SiscoTable[[#This Row],[Código]],Hoja2!A:B,2,0)*SiscoTable[[#This Row],[Provta(Uns)]],0)</f>
        <v>264</v>
      </c>
      <c r="M7073" s="7">
        <v>0</v>
      </c>
      <c r="N7073" s="7">
        <v>218</v>
      </c>
      <c r="O7073" s="7">
        <f>IFERROR(VLOOKUP(SiscoTable[[#This Row],[Código]],Hoja2!A:B,2,0)*SiscoTable[[#This Row],[Stock_actual]],0)</f>
        <v>697.6</v>
      </c>
      <c r="P7073" s="6" t="s">
        <v>592</v>
      </c>
      <c r="Q7073" s="7">
        <v>91</v>
      </c>
      <c r="R7073" s="7">
        <v>0</v>
      </c>
      <c r="S7073" s="7" t="s">
        <v>11926</v>
      </c>
      <c r="BI7073"/>
      <c r="BJ7073"/>
    </row>
    <row r="7074" spans="2:62" x14ac:dyDescent="0.4">
      <c r="B7074" s="1">
        <v>29389</v>
      </c>
      <c r="C7074" s="6" t="s">
        <v>25</v>
      </c>
      <c r="D7074" s="6" t="s">
        <v>25</v>
      </c>
      <c r="E7074" s="6" t="s">
        <v>3268</v>
      </c>
      <c r="F7074" s="6" t="s">
        <v>3269</v>
      </c>
      <c r="G7074" s="6" t="s">
        <v>634</v>
      </c>
      <c r="H7074" s="6" t="s">
        <v>4794</v>
      </c>
      <c r="I7074" s="6" t="s">
        <v>4806</v>
      </c>
      <c r="J7074" s="6" t="s">
        <v>5</v>
      </c>
      <c r="K7074" s="7">
        <v>176.17</v>
      </c>
      <c r="L7074" s="7">
        <f>IFERROR(VLOOKUP(SiscoTable[[#This Row],[Código]],Hoja2!A:B,2,0)*SiscoTable[[#This Row],[Provta(Uns)]],0)</f>
        <v>933.70099999999991</v>
      </c>
      <c r="M7074" s="7">
        <v>0</v>
      </c>
      <c r="N7074" s="7">
        <v>351</v>
      </c>
      <c r="O7074" s="7">
        <f>IFERROR(VLOOKUP(SiscoTable[[#This Row],[Código]],Hoja2!A:B,2,0)*SiscoTable[[#This Row],[Stock_actual]],0)</f>
        <v>1860.3</v>
      </c>
      <c r="P7074" s="6" t="s">
        <v>242</v>
      </c>
      <c r="Q7074" s="7">
        <v>194</v>
      </c>
      <c r="R7074" s="7">
        <v>0</v>
      </c>
      <c r="S7074" s="7" t="s">
        <v>11927</v>
      </c>
      <c r="BI7074"/>
      <c r="BJ7074"/>
    </row>
    <row r="7075" spans="2:62" x14ac:dyDescent="0.4">
      <c r="B7075" s="1">
        <v>29390</v>
      </c>
      <c r="C7075" s="6" t="s">
        <v>25</v>
      </c>
      <c r="D7075" s="6" t="s">
        <v>25</v>
      </c>
      <c r="E7075" s="6" t="s">
        <v>3268</v>
      </c>
      <c r="F7075" s="6" t="s">
        <v>3269</v>
      </c>
      <c r="G7075" s="6" t="s">
        <v>634</v>
      </c>
      <c r="H7075" s="6" t="s">
        <v>4794</v>
      </c>
      <c r="I7075" s="6" t="s">
        <v>4807</v>
      </c>
      <c r="J7075" s="6" t="s">
        <v>5</v>
      </c>
      <c r="K7075" s="7">
        <v>70.5</v>
      </c>
      <c r="L7075" s="7">
        <f>IFERROR(VLOOKUP(SiscoTable[[#This Row],[Código]],Hoja2!A:B,2,0)*SiscoTable[[#This Row],[Provta(Uns)]],0)</f>
        <v>380.70000000000005</v>
      </c>
      <c r="M7075" s="7">
        <v>0</v>
      </c>
      <c r="N7075" s="7">
        <v>118</v>
      </c>
      <c r="O7075" s="7">
        <f>IFERROR(VLOOKUP(SiscoTable[[#This Row],[Código]],Hoja2!A:B,2,0)*SiscoTable[[#This Row],[Stock_actual]],0)</f>
        <v>637.20000000000005</v>
      </c>
      <c r="P7075" s="6" t="s">
        <v>353</v>
      </c>
      <c r="Q7075" s="7">
        <v>78</v>
      </c>
      <c r="R7075" s="7">
        <v>0</v>
      </c>
      <c r="S7075" s="7" t="s">
        <v>11927</v>
      </c>
      <c r="BI7075"/>
      <c r="BJ7075"/>
    </row>
    <row r="7076" spans="2:62" x14ac:dyDescent="0.4">
      <c r="B7076" s="1">
        <v>29391</v>
      </c>
      <c r="C7076" s="6" t="s">
        <v>25</v>
      </c>
      <c r="D7076" s="6" t="s">
        <v>25</v>
      </c>
      <c r="E7076" s="6" t="s">
        <v>3268</v>
      </c>
      <c r="F7076" s="6" t="s">
        <v>3269</v>
      </c>
      <c r="G7076" s="6" t="s">
        <v>634</v>
      </c>
      <c r="H7076" s="6" t="s">
        <v>4794</v>
      </c>
      <c r="I7076" s="6" t="s">
        <v>4808</v>
      </c>
      <c r="J7076" s="6" t="s">
        <v>5</v>
      </c>
      <c r="K7076" s="7">
        <v>71.83</v>
      </c>
      <c r="L7076" s="7">
        <f>IFERROR(VLOOKUP(SiscoTable[[#This Row],[Código]],Hoja2!A:B,2,0)*SiscoTable[[#This Row],[Provta(Uns)]],0)</f>
        <v>380.69899999999996</v>
      </c>
      <c r="M7076" s="7">
        <v>0</v>
      </c>
      <c r="N7076" s="7">
        <v>137</v>
      </c>
      <c r="O7076" s="7">
        <f>IFERROR(VLOOKUP(SiscoTable[[#This Row],[Código]],Hoja2!A:B,2,0)*SiscoTable[[#This Row],[Stock_actual]],0)</f>
        <v>726.1</v>
      </c>
      <c r="P7076" s="6" t="s">
        <v>1267</v>
      </c>
      <c r="Q7076" s="7">
        <v>79</v>
      </c>
      <c r="R7076" s="7">
        <v>0</v>
      </c>
      <c r="S7076" s="7" t="s">
        <v>11927</v>
      </c>
      <c r="BI7076"/>
      <c r="BJ7076"/>
    </row>
    <row r="7077" spans="2:62" x14ac:dyDescent="0.4">
      <c r="B7077" s="1">
        <v>29392</v>
      </c>
      <c r="C7077" s="6" t="s">
        <v>8</v>
      </c>
      <c r="D7077" s="6" t="s">
        <v>30</v>
      </c>
      <c r="E7077" s="6" t="s">
        <v>1734</v>
      </c>
      <c r="F7077" s="6" t="s">
        <v>1735</v>
      </c>
      <c r="G7077" s="6" t="s">
        <v>1736</v>
      </c>
      <c r="H7077" s="6" t="s">
        <v>1901</v>
      </c>
      <c r="I7077" s="6" t="s">
        <v>1900</v>
      </c>
      <c r="J7077" s="6" t="s">
        <v>5</v>
      </c>
      <c r="K7077" s="7">
        <v>8.67</v>
      </c>
      <c r="L7077" s="7">
        <f>IFERROR(VLOOKUP(SiscoTable[[#This Row],[Código]],Hoja2!A:B,2,0)*SiscoTable[[#This Row],[Provta(Uns)]],0)</f>
        <v>15.606</v>
      </c>
      <c r="M7077" s="7">
        <v>0</v>
      </c>
      <c r="N7077" s="7">
        <v>788</v>
      </c>
      <c r="O7077" s="7">
        <f>IFERROR(VLOOKUP(SiscoTable[[#This Row],[Código]],Hoja2!A:B,2,0)*SiscoTable[[#This Row],[Stock_actual]],0)</f>
        <v>1418.4</v>
      </c>
      <c r="P7077" s="6" t="s">
        <v>1902</v>
      </c>
      <c r="Q7077" s="7">
        <v>10</v>
      </c>
      <c r="R7077" s="7">
        <v>0</v>
      </c>
      <c r="S7077" s="7" t="s">
        <v>11925</v>
      </c>
      <c r="BI7077"/>
      <c r="BJ7077"/>
    </row>
    <row r="7078" spans="2:62" x14ac:dyDescent="0.4">
      <c r="B7078" s="1">
        <v>29393</v>
      </c>
      <c r="C7078" s="6" t="s">
        <v>30</v>
      </c>
      <c r="D7078" s="6" t="s">
        <v>8</v>
      </c>
      <c r="E7078" s="6" t="s">
        <v>8482</v>
      </c>
      <c r="F7078" s="6" t="s">
        <v>11663</v>
      </c>
      <c r="G7078" s="6" t="s">
        <v>11671</v>
      </c>
      <c r="H7078" s="6" t="s">
        <v>1770</v>
      </c>
      <c r="I7078" s="6" t="s">
        <v>11672</v>
      </c>
      <c r="J7078" s="6" t="s">
        <v>5</v>
      </c>
      <c r="K7078" s="7">
        <v>2.83</v>
      </c>
      <c r="L7078" s="7">
        <f>IFERROR(VLOOKUP(SiscoTable[[#This Row],[Código]],Hoja2!A:B,2,0)*SiscoTable[[#This Row],[Provta(Uns)]],0)</f>
        <v>33.96</v>
      </c>
      <c r="M7078" s="7">
        <v>0</v>
      </c>
      <c r="N7078" s="7">
        <v>1</v>
      </c>
      <c r="O7078" s="7">
        <f>IFERROR(VLOOKUP(SiscoTable[[#This Row],[Código]],Hoja2!A:B,2,0)*SiscoTable[[#This Row],[Stock_actual]],0)</f>
        <v>12</v>
      </c>
      <c r="P7078" s="6" t="s">
        <v>96</v>
      </c>
      <c r="Q7078" s="7">
        <v>3</v>
      </c>
      <c r="R7078" s="7">
        <v>5.39</v>
      </c>
      <c r="S7078" s="7" t="s">
        <v>11926</v>
      </c>
      <c r="BI7078"/>
      <c r="BJ7078"/>
    </row>
    <row r="7079" spans="2:62" x14ac:dyDescent="0.4">
      <c r="B7079" s="1">
        <v>29394</v>
      </c>
      <c r="C7079" s="6" t="s">
        <v>8</v>
      </c>
      <c r="D7079" s="6" t="s">
        <v>8</v>
      </c>
      <c r="E7079" s="6" t="s">
        <v>2809</v>
      </c>
      <c r="F7079" s="6" t="s">
        <v>2844</v>
      </c>
      <c r="G7079" s="6" t="s">
        <v>2811</v>
      </c>
      <c r="H7079" s="6" t="s">
        <v>4</v>
      </c>
      <c r="I7079" s="6" t="s">
        <v>2926</v>
      </c>
      <c r="J7079" s="6" t="s">
        <v>5</v>
      </c>
      <c r="K7079" s="7">
        <v>0</v>
      </c>
      <c r="L7079" s="7">
        <f>IFERROR(VLOOKUP(SiscoTable[[#This Row],[Código]],Hoja2!A:B,2,0)*SiscoTable[[#This Row],[Provta(Uns)]],0)</f>
        <v>0</v>
      </c>
      <c r="M7079" s="7">
        <v>0</v>
      </c>
      <c r="N7079" s="7">
        <v>1</v>
      </c>
      <c r="O7079" s="7">
        <f>IFERROR(VLOOKUP(SiscoTable[[#This Row],[Código]],Hoja2!A:B,2,0)*SiscoTable[[#This Row],[Stock_actual]],0)</f>
        <v>0</v>
      </c>
      <c r="P7079" s="6" t="s">
        <v>134</v>
      </c>
      <c r="Q7079" s="7">
        <v>0</v>
      </c>
      <c r="R7079" s="7">
        <v>0</v>
      </c>
      <c r="S7079" s="7" t="s">
        <v>11923</v>
      </c>
      <c r="BI7079"/>
      <c r="BJ7079"/>
    </row>
    <row r="7080" spans="2:62" x14ac:dyDescent="0.4">
      <c r="B7080" s="1">
        <v>29395</v>
      </c>
      <c r="C7080" s="6" t="s">
        <v>8</v>
      </c>
      <c r="D7080" s="6" t="s">
        <v>8</v>
      </c>
      <c r="E7080" s="6" t="s">
        <v>2809</v>
      </c>
      <c r="F7080" s="6" t="s">
        <v>2844</v>
      </c>
      <c r="G7080" s="6" t="s">
        <v>2811</v>
      </c>
      <c r="H7080" s="6" t="s">
        <v>2929</v>
      </c>
      <c r="I7080" s="6" t="s">
        <v>2928</v>
      </c>
      <c r="J7080" s="6" t="s">
        <v>5</v>
      </c>
      <c r="K7080" s="7">
        <v>0</v>
      </c>
      <c r="L7080" s="7">
        <f>IFERROR(VLOOKUP(SiscoTable[[#This Row],[Código]],Hoja2!A:B,2,0)*SiscoTable[[#This Row],[Provta(Uns)]],0)</f>
        <v>0</v>
      </c>
      <c r="M7080" s="7">
        <v>0</v>
      </c>
      <c r="N7080" s="7">
        <v>0</v>
      </c>
      <c r="O7080" s="7">
        <f>IFERROR(VLOOKUP(SiscoTable[[#This Row],[Código]],Hoja2!A:B,2,0)*SiscoTable[[#This Row],[Stock_actual]],0)</f>
        <v>0</v>
      </c>
      <c r="P7080" s="6" t="s">
        <v>7</v>
      </c>
      <c r="Q7080" s="7">
        <v>0</v>
      </c>
      <c r="R7080" s="7">
        <v>0</v>
      </c>
      <c r="S7080" s="7" t="s">
        <v>11923</v>
      </c>
      <c r="BI7080"/>
      <c r="BJ7080"/>
    </row>
    <row r="7081" spans="2:62" x14ac:dyDescent="0.4">
      <c r="B7081" s="1">
        <v>29396</v>
      </c>
      <c r="C7081" s="6" t="s">
        <v>8</v>
      </c>
      <c r="D7081" s="6" t="s">
        <v>8</v>
      </c>
      <c r="E7081" s="6" t="s">
        <v>3268</v>
      </c>
      <c r="F7081" s="6" t="s">
        <v>3269</v>
      </c>
      <c r="G7081" s="6" t="s">
        <v>4996</v>
      </c>
      <c r="H7081" s="6" t="s">
        <v>4</v>
      </c>
      <c r="I7081" s="6" t="s">
        <v>5161</v>
      </c>
      <c r="J7081" s="6" t="s">
        <v>5</v>
      </c>
      <c r="K7081" s="7">
        <v>0</v>
      </c>
      <c r="L7081" s="7">
        <f>IFERROR(VLOOKUP(SiscoTable[[#This Row],[Código]],Hoja2!A:B,2,0)*SiscoTable[[#This Row],[Provta(Uns)]],0)</f>
        <v>0</v>
      </c>
      <c r="M7081" s="7">
        <v>0</v>
      </c>
      <c r="N7081" s="7">
        <v>34</v>
      </c>
      <c r="O7081" s="7">
        <f>IFERROR(VLOOKUP(SiscoTable[[#This Row],[Código]],Hoja2!A:B,2,0)*SiscoTable[[#This Row],[Stock_actual]],0)</f>
        <v>0</v>
      </c>
      <c r="P7081" s="6" t="s">
        <v>134</v>
      </c>
      <c r="Q7081" s="7">
        <v>0</v>
      </c>
      <c r="R7081" s="7">
        <v>0</v>
      </c>
      <c r="S7081" s="7" t="s">
        <v>11928</v>
      </c>
      <c r="BI7081"/>
      <c r="BJ7081"/>
    </row>
    <row r="7082" spans="2:62" x14ac:dyDescent="0.4">
      <c r="B7082" s="1">
        <v>29397</v>
      </c>
      <c r="C7082" s="6" t="s">
        <v>8</v>
      </c>
      <c r="D7082" s="6" t="s">
        <v>8</v>
      </c>
      <c r="E7082" s="6" t="s">
        <v>2809</v>
      </c>
      <c r="F7082" s="6" t="s">
        <v>2844</v>
      </c>
      <c r="G7082" s="6" t="s">
        <v>2811</v>
      </c>
      <c r="H7082" s="6" t="s">
        <v>4</v>
      </c>
      <c r="I7082" s="6" t="s">
        <v>2925</v>
      </c>
      <c r="J7082" s="6" t="s">
        <v>5</v>
      </c>
      <c r="K7082" s="7">
        <v>0</v>
      </c>
      <c r="L7082" s="7">
        <f>IFERROR(VLOOKUP(SiscoTable[[#This Row],[Código]],Hoja2!A:B,2,0)*SiscoTable[[#This Row],[Provta(Uns)]],0)</f>
        <v>0</v>
      </c>
      <c r="M7082" s="7">
        <v>0</v>
      </c>
      <c r="N7082" s="7">
        <v>11</v>
      </c>
      <c r="O7082" s="7">
        <f>IFERROR(VLOOKUP(SiscoTable[[#This Row],[Código]],Hoja2!A:B,2,0)*SiscoTable[[#This Row],[Stock_actual]],0)</f>
        <v>0</v>
      </c>
      <c r="P7082" s="6" t="s">
        <v>134</v>
      </c>
      <c r="Q7082" s="7">
        <v>0</v>
      </c>
      <c r="R7082" s="7">
        <v>0</v>
      </c>
      <c r="S7082" s="7" t="s">
        <v>11923</v>
      </c>
      <c r="BI7082"/>
      <c r="BJ7082"/>
    </row>
    <row r="7083" spans="2:62" x14ac:dyDescent="0.4">
      <c r="B7083" s="1">
        <v>29398</v>
      </c>
      <c r="C7083" s="6" t="s">
        <v>8</v>
      </c>
      <c r="D7083" s="6" t="s">
        <v>8</v>
      </c>
      <c r="E7083" s="6" t="s">
        <v>2809</v>
      </c>
      <c r="F7083" s="6" t="s">
        <v>2844</v>
      </c>
      <c r="G7083" s="6" t="s">
        <v>2811</v>
      </c>
      <c r="H7083" s="6" t="s">
        <v>4</v>
      </c>
      <c r="I7083" s="6" t="s">
        <v>2889</v>
      </c>
      <c r="J7083" s="6" t="s">
        <v>5</v>
      </c>
      <c r="K7083" s="7">
        <v>0</v>
      </c>
      <c r="L7083" s="7">
        <f>IFERROR(VLOOKUP(SiscoTable[[#This Row],[Código]],Hoja2!A:B,2,0)*SiscoTable[[#This Row],[Provta(Uns)]],0)</f>
        <v>0</v>
      </c>
      <c r="M7083" s="7">
        <v>0</v>
      </c>
      <c r="N7083" s="7">
        <v>53</v>
      </c>
      <c r="O7083" s="7">
        <f>IFERROR(VLOOKUP(SiscoTable[[#This Row],[Código]],Hoja2!A:B,2,0)*SiscoTable[[#This Row],[Stock_actual]],0)</f>
        <v>0</v>
      </c>
      <c r="P7083" s="6" t="s">
        <v>134</v>
      </c>
      <c r="Q7083" s="7">
        <v>0</v>
      </c>
      <c r="R7083" s="7">
        <v>0</v>
      </c>
      <c r="S7083" s="7" t="s">
        <v>11923</v>
      </c>
      <c r="BI7083"/>
      <c r="BJ7083"/>
    </row>
    <row r="7084" spans="2:62" x14ac:dyDescent="0.4">
      <c r="B7084" s="1">
        <v>29399</v>
      </c>
      <c r="C7084" s="6" t="s">
        <v>8</v>
      </c>
      <c r="D7084" s="6" t="s">
        <v>8</v>
      </c>
      <c r="E7084" s="6" t="s">
        <v>2809</v>
      </c>
      <c r="F7084" s="6" t="s">
        <v>2844</v>
      </c>
      <c r="G7084" s="6" t="s">
        <v>2811</v>
      </c>
      <c r="H7084" s="6" t="s">
        <v>2858</v>
      </c>
      <c r="I7084" s="6" t="s">
        <v>2890</v>
      </c>
      <c r="J7084" s="6" t="s">
        <v>5</v>
      </c>
      <c r="K7084" s="7">
        <v>0</v>
      </c>
      <c r="L7084" s="7">
        <f>IFERROR(VLOOKUP(SiscoTable[[#This Row],[Código]],Hoja2!A:B,2,0)*SiscoTable[[#This Row],[Provta(Uns)]],0)</f>
        <v>0</v>
      </c>
      <c r="M7084" s="7">
        <v>0</v>
      </c>
      <c r="N7084" s="7">
        <v>4</v>
      </c>
      <c r="O7084" s="7">
        <f>IFERROR(VLOOKUP(SiscoTable[[#This Row],[Código]],Hoja2!A:B,2,0)*SiscoTable[[#This Row],[Stock_actual]],0)</f>
        <v>0</v>
      </c>
      <c r="P7084" s="6" t="s">
        <v>134</v>
      </c>
      <c r="Q7084" s="7">
        <v>0</v>
      </c>
      <c r="R7084" s="7">
        <v>0</v>
      </c>
      <c r="S7084" s="7" t="s">
        <v>11923</v>
      </c>
      <c r="BI7084"/>
      <c r="BJ7084"/>
    </row>
    <row r="7085" spans="2:62" x14ac:dyDescent="0.4">
      <c r="B7085" s="1">
        <v>29400</v>
      </c>
      <c r="C7085" s="6" t="s">
        <v>8</v>
      </c>
      <c r="D7085" s="6" t="s">
        <v>8</v>
      </c>
      <c r="E7085" s="6" t="s">
        <v>2809</v>
      </c>
      <c r="F7085" s="6" t="s">
        <v>2844</v>
      </c>
      <c r="G7085" s="6" t="s">
        <v>2811</v>
      </c>
      <c r="H7085" s="6" t="s">
        <v>2858</v>
      </c>
      <c r="I7085" s="6" t="s">
        <v>2891</v>
      </c>
      <c r="J7085" s="6" t="s">
        <v>5</v>
      </c>
      <c r="K7085" s="7">
        <v>0</v>
      </c>
      <c r="L7085" s="7">
        <f>IFERROR(VLOOKUP(SiscoTable[[#This Row],[Código]],Hoja2!A:B,2,0)*SiscoTable[[#This Row],[Provta(Uns)]],0)</f>
        <v>0</v>
      </c>
      <c r="M7085" s="7">
        <v>0</v>
      </c>
      <c r="N7085" s="7">
        <v>0</v>
      </c>
      <c r="O7085" s="7">
        <f>IFERROR(VLOOKUP(SiscoTable[[#This Row],[Código]],Hoja2!A:B,2,0)*SiscoTable[[#This Row],[Stock_actual]],0)</f>
        <v>0</v>
      </c>
      <c r="P7085" s="6" t="s">
        <v>7</v>
      </c>
      <c r="Q7085" s="7">
        <v>0</v>
      </c>
      <c r="R7085" s="7">
        <v>0</v>
      </c>
      <c r="S7085" s="7" t="s">
        <v>11923</v>
      </c>
      <c r="BI7085"/>
      <c r="BJ7085"/>
    </row>
    <row r="7086" spans="2:62" x14ac:dyDescent="0.4">
      <c r="B7086" s="1">
        <v>29401</v>
      </c>
      <c r="C7086" s="6" t="s">
        <v>25</v>
      </c>
      <c r="D7086" s="6" t="s">
        <v>30</v>
      </c>
      <c r="E7086" s="6" t="s">
        <v>197</v>
      </c>
      <c r="F7086" s="6" t="s">
        <v>307</v>
      </c>
      <c r="G7086" s="6" t="s">
        <v>308</v>
      </c>
      <c r="H7086" s="6" t="s">
        <v>314</v>
      </c>
      <c r="I7086" s="6" t="s">
        <v>325</v>
      </c>
      <c r="J7086" s="6" t="s">
        <v>5</v>
      </c>
      <c r="K7086" s="7">
        <v>13.83</v>
      </c>
      <c r="L7086" s="34">
        <f>IFERROR(VLOOKUP(SiscoTable[[#This Row],[Código]],Hoja2!A:B,2,0)*SiscoTable[[#This Row],[Provta(Uns)]],0)</f>
        <v>275.21699999999998</v>
      </c>
      <c r="M7086" s="7">
        <v>40</v>
      </c>
      <c r="N7086" s="7">
        <v>27</v>
      </c>
      <c r="O7086" s="34">
        <f>IFERROR(VLOOKUP(SiscoTable[[#This Row],[Código]],Hoja2!A:B,2,0)*SiscoTable[[#This Row],[Stock_actual]],0)</f>
        <v>537.29999999999995</v>
      </c>
      <c r="P7086" s="6" t="s">
        <v>326</v>
      </c>
      <c r="Q7086" s="7">
        <v>15</v>
      </c>
      <c r="R7086" s="7">
        <v>0</v>
      </c>
      <c r="S7086" s="7" t="s">
        <v>11924</v>
      </c>
      <c r="BI7086"/>
      <c r="BJ7086"/>
    </row>
    <row r="7087" spans="2:62" x14ac:dyDescent="0.4">
      <c r="B7087" s="1">
        <v>29402</v>
      </c>
      <c r="C7087" s="6" t="s">
        <v>8</v>
      </c>
      <c r="D7087" s="6" t="s">
        <v>8</v>
      </c>
      <c r="E7087" s="6" t="s">
        <v>197</v>
      </c>
      <c r="F7087" s="6" t="s">
        <v>307</v>
      </c>
      <c r="G7087" s="6" t="s">
        <v>308</v>
      </c>
      <c r="H7087" s="6" t="s">
        <v>314</v>
      </c>
      <c r="I7087" s="6" t="s">
        <v>344</v>
      </c>
      <c r="J7087" s="6" t="s">
        <v>5</v>
      </c>
      <c r="K7087" s="7">
        <v>0.67</v>
      </c>
      <c r="L7087" s="34">
        <f>IFERROR(VLOOKUP(SiscoTable[[#This Row],[Código]],Hoja2!A:B,2,0)*SiscoTable[[#This Row],[Provta(Uns)]],0)</f>
        <v>12.864000000000001</v>
      </c>
      <c r="M7087" s="7">
        <v>0</v>
      </c>
      <c r="N7087" s="7">
        <v>7</v>
      </c>
      <c r="O7087" s="34">
        <f>IFERROR(VLOOKUP(SiscoTable[[#This Row],[Código]],Hoja2!A:B,2,0)*SiscoTable[[#This Row],[Stock_actual]],0)</f>
        <v>134.4</v>
      </c>
      <c r="P7087" s="6" t="s">
        <v>345</v>
      </c>
      <c r="Q7087" s="7">
        <v>1</v>
      </c>
      <c r="R7087" s="7">
        <v>0</v>
      </c>
      <c r="S7087" s="7" t="s">
        <v>11924</v>
      </c>
      <c r="BI7087"/>
      <c r="BJ7087"/>
    </row>
    <row r="7088" spans="2:62" x14ac:dyDescent="0.4">
      <c r="B7088" s="1">
        <v>29403</v>
      </c>
      <c r="C7088" s="6" t="s">
        <v>8</v>
      </c>
      <c r="D7088" s="6" t="s">
        <v>8</v>
      </c>
      <c r="E7088" s="6" t="s">
        <v>3268</v>
      </c>
      <c r="F7088" s="6" t="s">
        <v>3269</v>
      </c>
      <c r="G7088" s="6" t="s">
        <v>3479</v>
      </c>
      <c r="H7088" s="6" t="s">
        <v>3472</v>
      </c>
      <c r="I7088" s="6" t="s">
        <v>3669</v>
      </c>
      <c r="J7088" s="6" t="s">
        <v>5</v>
      </c>
      <c r="K7088" s="7">
        <v>6.67</v>
      </c>
      <c r="L7088" s="7">
        <f>IFERROR(VLOOKUP(SiscoTable[[#This Row],[Código]],Hoja2!A:B,2,0)*SiscoTable[[#This Row],[Provta(Uns)]],0)</f>
        <v>32.683</v>
      </c>
      <c r="M7088" s="7">
        <v>0</v>
      </c>
      <c r="N7088" s="7">
        <v>160</v>
      </c>
      <c r="O7088" s="7">
        <f>IFERROR(VLOOKUP(SiscoTable[[#This Row],[Código]],Hoja2!A:B,2,0)*SiscoTable[[#This Row],[Stock_actual]],0)</f>
        <v>784</v>
      </c>
      <c r="P7088" s="6" t="s">
        <v>2544</v>
      </c>
      <c r="Q7088" s="7">
        <v>7</v>
      </c>
      <c r="R7088" s="7">
        <v>0</v>
      </c>
      <c r="S7088" s="7" t="s">
        <v>11927</v>
      </c>
      <c r="BI7088"/>
      <c r="BJ7088"/>
    </row>
    <row r="7089" spans="2:62" x14ac:dyDescent="0.4">
      <c r="B7089" s="1">
        <v>29406</v>
      </c>
      <c r="C7089" s="6" t="s">
        <v>8</v>
      </c>
      <c r="D7089" s="6" t="s">
        <v>8</v>
      </c>
      <c r="E7089" s="6" t="s">
        <v>8482</v>
      </c>
      <c r="F7089" s="6" t="s">
        <v>9030</v>
      </c>
      <c r="G7089" s="6" t="s">
        <v>9299</v>
      </c>
      <c r="H7089" s="6" t="s">
        <v>9446</v>
      </c>
      <c r="I7089" s="6" t="s">
        <v>9535</v>
      </c>
      <c r="J7089" s="6" t="s">
        <v>5</v>
      </c>
      <c r="K7089" s="7">
        <v>0.67</v>
      </c>
      <c r="L7089" s="7">
        <f>IFERROR(VLOOKUP(SiscoTable[[#This Row],[Código]],Hoja2!A:B,2,0)*SiscoTable[[#This Row],[Provta(Uns)]],0)</f>
        <v>14.74</v>
      </c>
      <c r="M7089" s="7">
        <v>0</v>
      </c>
      <c r="N7089" s="7">
        <v>20</v>
      </c>
      <c r="O7089" s="7">
        <f>IFERROR(VLOOKUP(SiscoTable[[#This Row],[Código]],Hoja2!A:B,2,0)*SiscoTable[[#This Row],[Stock_actual]],0)</f>
        <v>440</v>
      </c>
      <c r="P7089" s="6" t="s">
        <v>234</v>
      </c>
      <c r="Q7089" s="7">
        <v>1</v>
      </c>
      <c r="R7089" s="7">
        <v>0</v>
      </c>
      <c r="S7089" s="7" t="s">
        <v>11926</v>
      </c>
      <c r="BI7089"/>
      <c r="BJ7089"/>
    </row>
    <row r="7090" spans="2:62" x14ac:dyDescent="0.4">
      <c r="B7090" s="1">
        <v>29407</v>
      </c>
      <c r="C7090" s="6" t="s">
        <v>8</v>
      </c>
      <c r="D7090" s="6" t="s">
        <v>8</v>
      </c>
      <c r="E7090" s="6" t="s">
        <v>2809</v>
      </c>
      <c r="F7090" s="6" t="s">
        <v>2810</v>
      </c>
      <c r="G7090" s="6" t="s">
        <v>2811</v>
      </c>
      <c r="H7090" s="6" t="s">
        <v>4</v>
      </c>
      <c r="I7090" s="6" t="s">
        <v>2825</v>
      </c>
      <c r="J7090" s="6" t="s">
        <v>5</v>
      </c>
      <c r="K7090" s="7">
        <v>0</v>
      </c>
      <c r="L7090" s="7">
        <f>IFERROR(VLOOKUP(SiscoTable[[#This Row],[Código]],Hoja2!A:B,2,0)*SiscoTable[[#This Row],[Provta(Uns)]],0)</f>
        <v>0</v>
      </c>
      <c r="M7090" s="7">
        <v>0</v>
      </c>
      <c r="N7090" s="7">
        <v>12</v>
      </c>
      <c r="O7090" s="7">
        <f>IFERROR(VLOOKUP(SiscoTable[[#This Row],[Código]],Hoja2!A:B,2,0)*SiscoTable[[#This Row],[Stock_actual]],0)</f>
        <v>0</v>
      </c>
      <c r="P7090" s="6" t="s">
        <v>134</v>
      </c>
      <c r="Q7090" s="7">
        <v>0</v>
      </c>
      <c r="R7090" s="7">
        <v>0</v>
      </c>
      <c r="S7090" s="7" t="s">
        <v>11923</v>
      </c>
      <c r="BI7090"/>
      <c r="BJ7090"/>
    </row>
    <row r="7091" spans="2:62" x14ac:dyDescent="0.4">
      <c r="B7091" s="1">
        <v>29408</v>
      </c>
      <c r="C7091" s="6" t="s">
        <v>30</v>
      </c>
      <c r="D7091" s="6" t="s">
        <v>30</v>
      </c>
      <c r="E7091" s="6" t="s">
        <v>469</v>
      </c>
      <c r="F7091" s="6" t="s">
        <v>1050</v>
      </c>
      <c r="G7091" s="6" t="s">
        <v>1309</v>
      </c>
      <c r="H7091" s="6" t="s">
        <v>1340</v>
      </c>
      <c r="I7091" s="6" t="s">
        <v>1417</v>
      </c>
      <c r="J7091" s="6" t="s">
        <v>5</v>
      </c>
      <c r="K7091" s="7">
        <v>39.67</v>
      </c>
      <c r="L7091" s="7">
        <f>IFERROR(VLOOKUP(SiscoTable[[#This Row],[Código]],Hoja2!A:B,2,0)*SiscoTable[[#This Row],[Provta(Uns)]],0)</f>
        <v>75.373000000000005</v>
      </c>
      <c r="M7091" s="7">
        <v>0</v>
      </c>
      <c r="N7091" s="7">
        <v>121</v>
      </c>
      <c r="O7091" s="7">
        <f>IFERROR(VLOOKUP(SiscoTable[[#This Row],[Código]],Hoja2!A:B,2,0)*SiscoTable[[#This Row],[Stock_actual]],0)</f>
        <v>229.89999999999998</v>
      </c>
      <c r="P7091" s="6" t="s">
        <v>974</v>
      </c>
      <c r="Q7091" s="7">
        <v>44</v>
      </c>
      <c r="R7091" s="7">
        <v>0</v>
      </c>
      <c r="S7091" s="7" t="s">
        <v>11927</v>
      </c>
      <c r="BI7091"/>
      <c r="BJ7091"/>
    </row>
    <row r="7092" spans="2:62" x14ac:dyDescent="0.4">
      <c r="B7092" s="1">
        <v>29411</v>
      </c>
      <c r="C7092" s="6" t="s">
        <v>30</v>
      </c>
      <c r="D7092" s="6" t="s">
        <v>25</v>
      </c>
      <c r="E7092" s="6" t="s">
        <v>3268</v>
      </c>
      <c r="F7092" s="6" t="s">
        <v>3269</v>
      </c>
      <c r="G7092" s="6" t="s">
        <v>4996</v>
      </c>
      <c r="H7092" s="6" t="s">
        <v>5019</v>
      </c>
      <c r="I7092" s="6" t="s">
        <v>5063</v>
      </c>
      <c r="J7092" s="6" t="s">
        <v>5</v>
      </c>
      <c r="K7092" s="7">
        <v>28.83</v>
      </c>
      <c r="L7092" s="7">
        <f>IFERROR(VLOOKUP(SiscoTable[[#This Row],[Código]],Hoja2!A:B,2,0)*SiscoTable[[#This Row],[Provta(Uns)]],0)</f>
        <v>51.893999999999998</v>
      </c>
      <c r="M7092" s="7">
        <v>0</v>
      </c>
      <c r="N7092" s="7">
        <v>66</v>
      </c>
      <c r="O7092" s="7">
        <f>IFERROR(VLOOKUP(SiscoTable[[#This Row],[Código]],Hoja2!A:B,2,0)*SiscoTable[[#This Row],[Stock_actual]],0)</f>
        <v>118.8</v>
      </c>
      <c r="P7092" s="6" t="s">
        <v>1038</v>
      </c>
      <c r="Q7092" s="7">
        <v>32</v>
      </c>
      <c r="R7092" s="7">
        <v>0</v>
      </c>
      <c r="S7092" s="7" t="s">
        <v>11928</v>
      </c>
      <c r="BI7092"/>
      <c r="BJ7092"/>
    </row>
    <row r="7093" spans="2:62" x14ac:dyDescent="0.4">
      <c r="B7093" s="1">
        <v>29412</v>
      </c>
      <c r="C7093" s="6" t="s">
        <v>30</v>
      </c>
      <c r="D7093" s="6" t="s">
        <v>8</v>
      </c>
      <c r="E7093" s="6" t="s">
        <v>8482</v>
      </c>
      <c r="F7093" s="6" t="s">
        <v>9030</v>
      </c>
      <c r="G7093" s="6" t="s">
        <v>9299</v>
      </c>
      <c r="H7093" s="6" t="s">
        <v>9322</v>
      </c>
      <c r="I7093" s="6" t="s">
        <v>9433</v>
      </c>
      <c r="J7093" s="6" t="s">
        <v>5</v>
      </c>
      <c r="K7093" s="7">
        <v>3.5</v>
      </c>
      <c r="L7093" s="7">
        <f>IFERROR(VLOOKUP(SiscoTable[[#This Row],[Código]],Hoja2!A:B,2,0)*SiscoTable[[#This Row],[Provta(Uns)]],0)</f>
        <v>69.649999999999991</v>
      </c>
      <c r="M7093" s="7">
        <v>0</v>
      </c>
      <c r="N7093" s="7">
        <v>11</v>
      </c>
      <c r="O7093" s="7">
        <f>IFERROR(VLOOKUP(SiscoTable[[#This Row],[Código]],Hoja2!A:B,2,0)*SiscoTable[[#This Row],[Stock_actual]],0)</f>
        <v>218.89999999999998</v>
      </c>
      <c r="P7093" s="6" t="s">
        <v>3306</v>
      </c>
      <c r="Q7093" s="7">
        <v>4</v>
      </c>
      <c r="R7093" s="7">
        <v>0</v>
      </c>
      <c r="S7093" s="7" t="s">
        <v>11926</v>
      </c>
      <c r="BI7093"/>
      <c r="BJ7093"/>
    </row>
    <row r="7094" spans="2:62" x14ac:dyDescent="0.4">
      <c r="B7094" s="1">
        <v>29413</v>
      </c>
      <c r="C7094" s="6" t="s">
        <v>8</v>
      </c>
      <c r="D7094" s="6" t="s">
        <v>8</v>
      </c>
      <c r="E7094" s="6" t="s">
        <v>3268</v>
      </c>
      <c r="F7094" s="6" t="s">
        <v>3269</v>
      </c>
      <c r="G7094" s="6" t="s">
        <v>4996</v>
      </c>
      <c r="H7094" s="6" t="s">
        <v>5019</v>
      </c>
      <c r="I7094" s="6" t="s">
        <v>5199</v>
      </c>
      <c r="J7094" s="6" t="s">
        <v>5</v>
      </c>
      <c r="K7094" s="7">
        <v>0.83</v>
      </c>
      <c r="L7094" s="7">
        <f>IFERROR(VLOOKUP(SiscoTable[[#This Row],[Código]],Hoja2!A:B,2,0)*SiscoTable[[#This Row],[Provta(Uns)]],0)</f>
        <v>10.706999999999999</v>
      </c>
      <c r="M7094" s="7">
        <v>0</v>
      </c>
      <c r="N7094" s="7">
        <v>8</v>
      </c>
      <c r="O7094" s="7">
        <f>IFERROR(VLOOKUP(SiscoTable[[#This Row],[Código]],Hoja2!A:B,2,0)*SiscoTable[[#This Row],[Stock_actual]],0)</f>
        <v>103.2</v>
      </c>
      <c r="P7094" s="6" t="s">
        <v>5200</v>
      </c>
      <c r="Q7094" s="7">
        <v>1</v>
      </c>
      <c r="R7094" s="7">
        <v>0</v>
      </c>
      <c r="S7094" s="7" t="s">
        <v>11928</v>
      </c>
      <c r="BI7094"/>
      <c r="BJ7094"/>
    </row>
    <row r="7095" spans="2:62" x14ac:dyDescent="0.4">
      <c r="B7095" s="1">
        <v>29414</v>
      </c>
      <c r="C7095" s="6" t="s">
        <v>25</v>
      </c>
      <c r="D7095" s="6" t="s">
        <v>25</v>
      </c>
      <c r="E7095" s="6" t="s">
        <v>3268</v>
      </c>
      <c r="F7095" s="6" t="s">
        <v>6803</v>
      </c>
      <c r="G7095" s="6" t="s">
        <v>6915</v>
      </c>
      <c r="H7095" s="6" t="s">
        <v>6930</v>
      </c>
      <c r="I7095" s="6" t="s">
        <v>6962</v>
      </c>
      <c r="J7095" s="6" t="s">
        <v>5</v>
      </c>
      <c r="K7095" s="7">
        <v>33.83</v>
      </c>
      <c r="L7095" s="7">
        <f>IFERROR(VLOOKUP(SiscoTable[[#This Row],[Código]],Hoja2!A:B,2,0)*SiscoTable[[#This Row],[Provta(Uns)]],0)</f>
        <v>219.89499999999998</v>
      </c>
      <c r="M7095" s="7">
        <v>0</v>
      </c>
      <c r="N7095" s="7">
        <v>87</v>
      </c>
      <c r="O7095" s="7">
        <f>IFERROR(VLOOKUP(SiscoTable[[#This Row],[Código]],Hoja2!A:B,2,0)*SiscoTable[[#This Row],[Stock_actual]],0)</f>
        <v>565.5</v>
      </c>
      <c r="P7095" s="6" t="s">
        <v>661</v>
      </c>
      <c r="Q7095" s="7">
        <v>37</v>
      </c>
      <c r="R7095" s="7">
        <v>0</v>
      </c>
      <c r="S7095" s="7" t="s">
        <v>11925</v>
      </c>
      <c r="BI7095"/>
      <c r="BJ7095"/>
    </row>
    <row r="7096" spans="2:62" x14ac:dyDescent="0.4">
      <c r="B7096" s="1">
        <v>29415</v>
      </c>
      <c r="C7096" s="6" t="s">
        <v>25</v>
      </c>
      <c r="D7096" s="6" t="s">
        <v>25</v>
      </c>
      <c r="E7096" s="6" t="s">
        <v>3268</v>
      </c>
      <c r="F7096" s="6" t="s">
        <v>6803</v>
      </c>
      <c r="G7096" s="6" t="s">
        <v>6915</v>
      </c>
      <c r="H7096" s="6" t="s">
        <v>6930</v>
      </c>
      <c r="I7096" s="6" t="s">
        <v>6963</v>
      </c>
      <c r="J7096" s="6" t="s">
        <v>5</v>
      </c>
      <c r="K7096" s="7">
        <v>30.5</v>
      </c>
      <c r="L7096" s="7">
        <f>IFERROR(VLOOKUP(SiscoTable[[#This Row],[Código]],Hoja2!A:B,2,0)*SiscoTable[[#This Row],[Provta(Uns)]],0)</f>
        <v>198.25</v>
      </c>
      <c r="M7096" s="7">
        <v>0</v>
      </c>
      <c r="N7096" s="7">
        <v>91</v>
      </c>
      <c r="O7096" s="7">
        <f>IFERROR(VLOOKUP(SiscoTable[[#This Row],[Código]],Hoja2!A:B,2,0)*SiscoTable[[#This Row],[Stock_actual]],0)</f>
        <v>591.5</v>
      </c>
      <c r="P7096" s="6" t="s">
        <v>983</v>
      </c>
      <c r="Q7096" s="7">
        <v>34</v>
      </c>
      <c r="R7096" s="7">
        <v>0</v>
      </c>
      <c r="S7096" s="7" t="s">
        <v>11925</v>
      </c>
      <c r="BI7096"/>
      <c r="BJ7096"/>
    </row>
    <row r="7097" spans="2:62" x14ac:dyDescent="0.4">
      <c r="B7097" s="1">
        <v>29416</v>
      </c>
      <c r="C7097" s="6" t="s">
        <v>25</v>
      </c>
      <c r="D7097" s="6" t="s">
        <v>30</v>
      </c>
      <c r="E7097" s="6" t="s">
        <v>3268</v>
      </c>
      <c r="F7097" s="6" t="s">
        <v>3269</v>
      </c>
      <c r="G7097" s="6" t="s">
        <v>4384</v>
      </c>
      <c r="H7097" s="6" t="s">
        <v>4435</v>
      </c>
      <c r="I7097" s="6" t="s">
        <v>4434</v>
      </c>
      <c r="J7097" s="6" t="s">
        <v>5</v>
      </c>
      <c r="K7097" s="7">
        <v>18.670000000000002</v>
      </c>
      <c r="L7097" s="7">
        <f>IFERROR(VLOOKUP(SiscoTable[[#This Row],[Código]],Hoja2!A:B,2,0)*SiscoTable[[#This Row],[Provta(Uns)]],0)</f>
        <v>209.10400000000001</v>
      </c>
      <c r="M7097" s="7">
        <v>0</v>
      </c>
      <c r="N7097" s="7">
        <v>58</v>
      </c>
      <c r="O7097" s="7">
        <f>IFERROR(VLOOKUP(SiscoTable[[#This Row],[Código]],Hoja2!A:B,2,0)*SiscoTable[[#This Row],[Stock_actual]],0)</f>
        <v>649.59999999999991</v>
      </c>
      <c r="P7097" s="6" t="s">
        <v>487</v>
      </c>
      <c r="Q7097" s="7">
        <v>20</v>
      </c>
      <c r="R7097" s="7">
        <v>0</v>
      </c>
      <c r="S7097" s="7" t="s">
        <v>11928</v>
      </c>
      <c r="BI7097"/>
      <c r="BJ7097"/>
    </row>
    <row r="7098" spans="2:62" x14ac:dyDescent="0.4">
      <c r="B7098" s="1">
        <v>29417</v>
      </c>
      <c r="C7098" s="6" t="s">
        <v>30</v>
      </c>
      <c r="D7098" s="6" t="s">
        <v>8</v>
      </c>
      <c r="E7098" s="6" t="s">
        <v>3268</v>
      </c>
      <c r="F7098" s="6" t="s">
        <v>3269</v>
      </c>
      <c r="G7098" s="6" t="s">
        <v>4384</v>
      </c>
      <c r="H7098" s="6" t="s">
        <v>4435</v>
      </c>
      <c r="I7098" s="6" t="s">
        <v>4485</v>
      </c>
      <c r="J7098" s="6" t="s">
        <v>5</v>
      </c>
      <c r="K7098" s="7">
        <v>5.5</v>
      </c>
      <c r="L7098" s="7">
        <f>IFERROR(VLOOKUP(SiscoTable[[#This Row],[Código]],Hoja2!A:B,2,0)*SiscoTable[[#This Row],[Provta(Uns)]],0)</f>
        <v>130.9</v>
      </c>
      <c r="M7098" s="7">
        <v>0</v>
      </c>
      <c r="N7098" s="7">
        <v>27</v>
      </c>
      <c r="O7098" s="7">
        <f>IFERROR(VLOOKUP(SiscoTable[[#This Row],[Código]],Hoja2!A:B,2,0)*SiscoTable[[#This Row],[Stock_actual]],0)</f>
        <v>642.6</v>
      </c>
      <c r="P7098" s="6" t="s">
        <v>1508</v>
      </c>
      <c r="Q7098" s="7">
        <v>6</v>
      </c>
      <c r="R7098" s="7">
        <v>0</v>
      </c>
      <c r="S7098" s="7" t="s">
        <v>11928</v>
      </c>
      <c r="BI7098"/>
      <c r="BJ7098"/>
    </row>
    <row r="7099" spans="2:62" x14ac:dyDescent="0.4">
      <c r="B7099" s="1">
        <v>29418</v>
      </c>
      <c r="C7099" s="6" t="s">
        <v>25</v>
      </c>
      <c r="D7099" s="6" t="s">
        <v>25</v>
      </c>
      <c r="E7099" s="6" t="s">
        <v>2999</v>
      </c>
      <c r="F7099" s="6" t="s">
        <v>3176</v>
      </c>
      <c r="G7099" s="6" t="s">
        <v>3177</v>
      </c>
      <c r="H7099" s="6" t="s">
        <v>94</v>
      </c>
      <c r="I7099" s="6" t="s">
        <v>3185</v>
      </c>
      <c r="J7099" s="6" t="s">
        <v>5</v>
      </c>
      <c r="K7099" s="7">
        <v>135.66999999999999</v>
      </c>
      <c r="L7099" s="7">
        <f>IFERROR(VLOOKUP(SiscoTable[[#This Row],[Código]],Hoja2!A:B,2,0)*SiscoTable[[#This Row],[Provta(Uns)]],0)</f>
        <v>2021.4829999999999</v>
      </c>
      <c r="M7099" s="7">
        <v>0</v>
      </c>
      <c r="N7099" s="7">
        <v>-24</v>
      </c>
      <c r="O7099" s="7">
        <f>IFERROR(VLOOKUP(SiscoTable[[#This Row],[Código]],Hoja2!A:B,2,0)*SiscoTable[[#This Row],[Stock_actual]],0)</f>
        <v>-357.6</v>
      </c>
      <c r="P7099" s="6" t="s">
        <v>7</v>
      </c>
      <c r="Q7099" s="7">
        <v>149</v>
      </c>
      <c r="R7099" s="7">
        <v>271.2</v>
      </c>
      <c r="S7099" s="7" t="s">
        <v>11923</v>
      </c>
      <c r="BI7099"/>
      <c r="BJ7099"/>
    </row>
    <row r="7100" spans="2:62" x14ac:dyDescent="0.4">
      <c r="B7100" s="1">
        <v>29419</v>
      </c>
      <c r="C7100" s="6" t="s">
        <v>8</v>
      </c>
      <c r="D7100" s="6" t="s">
        <v>8</v>
      </c>
      <c r="E7100" s="6" t="s">
        <v>2809</v>
      </c>
      <c r="F7100" s="6" t="s">
        <v>2844</v>
      </c>
      <c r="G7100" s="6" t="s">
        <v>2811</v>
      </c>
      <c r="H7100" s="6" t="s">
        <v>4</v>
      </c>
      <c r="I7100" s="6" t="s">
        <v>2892</v>
      </c>
      <c r="J7100" s="6" t="s">
        <v>5</v>
      </c>
      <c r="K7100" s="7">
        <v>0</v>
      </c>
      <c r="L7100" s="7">
        <f>IFERROR(VLOOKUP(SiscoTable[[#This Row],[Código]],Hoja2!A:B,2,0)*SiscoTable[[#This Row],[Provta(Uns)]],0)</f>
        <v>0</v>
      </c>
      <c r="M7100" s="7">
        <v>0</v>
      </c>
      <c r="N7100" s="7">
        <v>0</v>
      </c>
      <c r="O7100" s="7">
        <f>IFERROR(VLOOKUP(SiscoTable[[#This Row],[Código]],Hoja2!A:B,2,0)*SiscoTable[[#This Row],[Stock_actual]],0)</f>
        <v>0</v>
      </c>
      <c r="P7100" s="6" t="s">
        <v>7</v>
      </c>
      <c r="Q7100" s="7">
        <v>0</v>
      </c>
      <c r="R7100" s="7">
        <v>0</v>
      </c>
      <c r="S7100" s="7" t="s">
        <v>11923</v>
      </c>
      <c r="BI7100"/>
      <c r="BJ7100"/>
    </row>
    <row r="7101" spans="2:62" x14ac:dyDescent="0.4">
      <c r="B7101" s="1">
        <v>29421</v>
      </c>
      <c r="C7101" s="6" t="s">
        <v>8</v>
      </c>
      <c r="D7101" s="6" t="s">
        <v>8</v>
      </c>
      <c r="E7101" s="6" t="s">
        <v>2809</v>
      </c>
      <c r="F7101" s="6" t="s">
        <v>2844</v>
      </c>
      <c r="G7101" s="6" t="s">
        <v>2811</v>
      </c>
      <c r="H7101" s="6" t="s">
        <v>4</v>
      </c>
      <c r="I7101" s="6" t="s">
        <v>2893</v>
      </c>
      <c r="J7101" s="6" t="s">
        <v>5</v>
      </c>
      <c r="K7101" s="7">
        <v>0</v>
      </c>
      <c r="L7101" s="7">
        <f>IFERROR(VLOOKUP(SiscoTable[[#This Row],[Código]],Hoja2!A:B,2,0)*SiscoTable[[#This Row],[Provta(Uns)]],0)</f>
        <v>0</v>
      </c>
      <c r="M7101" s="7">
        <v>0</v>
      </c>
      <c r="N7101" s="7">
        <v>0</v>
      </c>
      <c r="O7101" s="7">
        <f>IFERROR(VLOOKUP(SiscoTable[[#This Row],[Código]],Hoja2!A:B,2,0)*SiscoTable[[#This Row],[Stock_actual]],0)</f>
        <v>0</v>
      </c>
      <c r="P7101" s="6" t="s">
        <v>7</v>
      </c>
      <c r="Q7101" s="7">
        <v>0</v>
      </c>
      <c r="R7101" s="7">
        <v>0</v>
      </c>
      <c r="S7101" s="7" t="s">
        <v>11923</v>
      </c>
      <c r="BI7101"/>
      <c r="BJ7101"/>
    </row>
    <row r="7102" spans="2:62" x14ac:dyDescent="0.4">
      <c r="B7102" s="1">
        <v>29422</v>
      </c>
      <c r="C7102" s="6" t="s">
        <v>8</v>
      </c>
      <c r="D7102" s="6" t="s">
        <v>8</v>
      </c>
      <c r="E7102" s="6" t="s">
        <v>2809</v>
      </c>
      <c r="F7102" s="6" t="s">
        <v>2844</v>
      </c>
      <c r="G7102" s="6" t="s">
        <v>2811</v>
      </c>
      <c r="H7102" s="6" t="s">
        <v>4</v>
      </c>
      <c r="I7102" s="6" t="s">
        <v>2894</v>
      </c>
      <c r="J7102" s="6" t="s">
        <v>5</v>
      </c>
      <c r="K7102" s="7">
        <v>0</v>
      </c>
      <c r="L7102" s="7">
        <f>IFERROR(VLOOKUP(SiscoTable[[#This Row],[Código]],Hoja2!A:B,2,0)*SiscoTable[[#This Row],[Provta(Uns)]],0)</f>
        <v>0</v>
      </c>
      <c r="M7102" s="7">
        <v>0</v>
      </c>
      <c r="N7102" s="7">
        <v>1</v>
      </c>
      <c r="O7102" s="7">
        <f>IFERROR(VLOOKUP(SiscoTable[[#This Row],[Código]],Hoja2!A:B,2,0)*SiscoTable[[#This Row],[Stock_actual]],0)</f>
        <v>0</v>
      </c>
      <c r="P7102" s="6" t="s">
        <v>134</v>
      </c>
      <c r="Q7102" s="7">
        <v>0</v>
      </c>
      <c r="R7102" s="7">
        <v>0</v>
      </c>
      <c r="S7102" s="7" t="s">
        <v>11923</v>
      </c>
      <c r="BI7102"/>
      <c r="BJ7102"/>
    </row>
    <row r="7103" spans="2:62" x14ac:dyDescent="0.4">
      <c r="B7103" s="1">
        <v>29423</v>
      </c>
      <c r="C7103" s="6" t="s">
        <v>25</v>
      </c>
      <c r="D7103" s="6" t="s">
        <v>8</v>
      </c>
      <c r="E7103" s="6" t="s">
        <v>2584</v>
      </c>
      <c r="F7103" s="6" t="s">
        <v>2970</v>
      </c>
      <c r="G7103" s="6" t="s">
        <v>2971</v>
      </c>
      <c r="H7103" s="6" t="s">
        <v>94</v>
      </c>
      <c r="I7103" s="6" t="s">
        <v>2975</v>
      </c>
      <c r="J7103" s="6" t="s">
        <v>5</v>
      </c>
      <c r="K7103" s="7">
        <v>1.83</v>
      </c>
      <c r="L7103" s="7">
        <f>IFERROR(VLOOKUP(SiscoTable[[#This Row],[Código]],Hoja2!A:B,2,0)*SiscoTable[[#This Row],[Provta(Uns)]],0)</f>
        <v>127.91700000000002</v>
      </c>
      <c r="M7103" s="7">
        <v>0</v>
      </c>
      <c r="N7103" s="7">
        <v>0</v>
      </c>
      <c r="O7103" s="7">
        <f>IFERROR(VLOOKUP(SiscoTable[[#This Row],[Código]],Hoja2!A:B,2,0)*SiscoTable[[#This Row],[Stock_actual]],0)</f>
        <v>0</v>
      </c>
      <c r="P7103" s="6" t="s">
        <v>7</v>
      </c>
      <c r="Q7103" s="7">
        <v>2</v>
      </c>
      <c r="R7103" s="7">
        <v>3.5999999999999996</v>
      </c>
      <c r="S7103" s="7" t="s">
        <v>11929</v>
      </c>
      <c r="BI7103"/>
      <c r="BJ7103"/>
    </row>
    <row r="7104" spans="2:62" x14ac:dyDescent="0.4">
      <c r="B7104" s="1">
        <v>29424</v>
      </c>
      <c r="C7104" s="6" t="s">
        <v>30</v>
      </c>
      <c r="D7104" s="6" t="s">
        <v>8</v>
      </c>
      <c r="E7104" s="6" t="s">
        <v>8482</v>
      </c>
      <c r="F7104" s="6" t="s">
        <v>9030</v>
      </c>
      <c r="G7104" s="6" t="s">
        <v>9299</v>
      </c>
      <c r="H7104" s="6" t="s">
        <v>9360</v>
      </c>
      <c r="I7104" s="6" t="s">
        <v>9434</v>
      </c>
      <c r="J7104" s="6" t="s">
        <v>5</v>
      </c>
      <c r="K7104" s="7">
        <v>2.83</v>
      </c>
      <c r="L7104" s="7">
        <f>IFERROR(VLOOKUP(SiscoTable[[#This Row],[Código]],Hoja2!A:B,2,0)*SiscoTable[[#This Row],[Provta(Uns)]],0)</f>
        <v>64.524000000000001</v>
      </c>
      <c r="M7104" s="7">
        <v>0</v>
      </c>
      <c r="N7104" s="7">
        <v>25</v>
      </c>
      <c r="O7104" s="7">
        <f>IFERROR(VLOOKUP(SiscoTable[[#This Row],[Código]],Hoja2!A:B,2,0)*SiscoTable[[#This Row],[Stock_actual]],0)</f>
        <v>570</v>
      </c>
      <c r="P7104" s="6" t="s">
        <v>1012</v>
      </c>
      <c r="Q7104" s="7">
        <v>3</v>
      </c>
      <c r="R7104" s="7">
        <v>0</v>
      </c>
      <c r="S7104" s="7" t="s">
        <v>11926</v>
      </c>
      <c r="BI7104"/>
      <c r="BJ7104"/>
    </row>
    <row r="7105" spans="2:62" x14ac:dyDescent="0.4">
      <c r="B7105" s="1">
        <v>29425</v>
      </c>
      <c r="C7105" s="6" t="s">
        <v>30</v>
      </c>
      <c r="D7105" s="6" t="s">
        <v>8</v>
      </c>
      <c r="E7105" s="6" t="s">
        <v>8482</v>
      </c>
      <c r="F7105" s="6" t="s">
        <v>9030</v>
      </c>
      <c r="G7105" s="6" t="s">
        <v>9299</v>
      </c>
      <c r="H7105" s="6" t="s">
        <v>9360</v>
      </c>
      <c r="I7105" s="6" t="s">
        <v>9435</v>
      </c>
      <c r="J7105" s="6" t="s">
        <v>5</v>
      </c>
      <c r="K7105" s="7">
        <v>4.5</v>
      </c>
      <c r="L7105" s="7">
        <f>IFERROR(VLOOKUP(SiscoTable[[#This Row],[Código]],Hoja2!A:B,2,0)*SiscoTable[[#This Row],[Provta(Uns)]],0)</f>
        <v>94.05</v>
      </c>
      <c r="M7105" s="7">
        <v>0</v>
      </c>
      <c r="N7105" s="7">
        <v>21</v>
      </c>
      <c r="O7105" s="7">
        <f>IFERROR(VLOOKUP(SiscoTable[[#This Row],[Código]],Hoja2!A:B,2,0)*SiscoTable[[#This Row],[Stock_actual]],0)</f>
        <v>438.9</v>
      </c>
      <c r="P7105" s="6" t="s">
        <v>3766</v>
      </c>
      <c r="Q7105" s="7">
        <v>5</v>
      </c>
      <c r="R7105" s="7">
        <v>0</v>
      </c>
      <c r="S7105" s="7" t="s">
        <v>11926</v>
      </c>
      <c r="BI7105"/>
      <c r="BJ7105"/>
    </row>
    <row r="7106" spans="2:62" x14ac:dyDescent="0.4">
      <c r="B7106" s="1">
        <v>29426</v>
      </c>
      <c r="C7106" s="6" t="s">
        <v>8</v>
      </c>
      <c r="D7106" s="6" t="s">
        <v>8</v>
      </c>
      <c r="E7106" s="6" t="s">
        <v>2584</v>
      </c>
      <c r="F7106" s="6" t="s">
        <v>2970</v>
      </c>
      <c r="G7106" s="6" t="s">
        <v>2971</v>
      </c>
      <c r="H7106" s="6" t="s">
        <v>94</v>
      </c>
      <c r="I7106" s="6" t="s">
        <v>2991</v>
      </c>
      <c r="J7106" s="6" t="s">
        <v>5</v>
      </c>
      <c r="K7106" s="7">
        <v>0</v>
      </c>
      <c r="L7106" s="7">
        <f>IFERROR(VLOOKUP(SiscoTable[[#This Row],[Código]],Hoja2!A:B,2,0)*SiscoTable[[#This Row],[Provta(Uns)]],0)</f>
        <v>0</v>
      </c>
      <c r="M7106" s="7">
        <v>0</v>
      </c>
      <c r="N7106" s="7">
        <v>3</v>
      </c>
      <c r="O7106" s="7">
        <f>IFERROR(VLOOKUP(SiscoTable[[#This Row],[Código]],Hoja2!A:B,2,0)*SiscoTable[[#This Row],[Stock_actual]],0)</f>
        <v>450</v>
      </c>
      <c r="P7106" s="6" t="s">
        <v>134</v>
      </c>
      <c r="Q7106" s="7">
        <v>0</v>
      </c>
      <c r="R7106" s="7">
        <v>0</v>
      </c>
      <c r="S7106" s="7" t="s">
        <v>11929</v>
      </c>
      <c r="BI7106"/>
      <c r="BJ7106"/>
    </row>
    <row r="7107" spans="2:62" x14ac:dyDescent="0.4">
      <c r="B7107" s="1">
        <v>29427</v>
      </c>
      <c r="C7107" s="6" t="s">
        <v>30</v>
      </c>
      <c r="D7107" s="6" t="s">
        <v>25</v>
      </c>
      <c r="E7107" s="6" t="s">
        <v>3268</v>
      </c>
      <c r="F7107" s="6" t="s">
        <v>3269</v>
      </c>
      <c r="G7107" s="6" t="s">
        <v>5543</v>
      </c>
      <c r="H7107" s="6" t="s">
        <v>5573</v>
      </c>
      <c r="I7107" s="6" t="s">
        <v>5643</v>
      </c>
      <c r="J7107" s="6" t="s">
        <v>5</v>
      </c>
      <c r="K7107" s="7">
        <v>51.33</v>
      </c>
      <c r="L7107" s="7">
        <f>IFERROR(VLOOKUP(SiscoTable[[#This Row],[Código]],Hoja2!A:B,2,0)*SiscoTable[[#This Row],[Provta(Uns)]],0)</f>
        <v>76.995000000000005</v>
      </c>
      <c r="M7107" s="7">
        <v>60</v>
      </c>
      <c r="N7107" s="7">
        <v>0</v>
      </c>
      <c r="O7107" s="7">
        <f>IFERROR(VLOOKUP(SiscoTable[[#This Row],[Código]],Hoja2!A:B,2,0)*SiscoTable[[#This Row],[Stock_actual]],0)</f>
        <v>0</v>
      </c>
      <c r="P7107" s="6" t="s">
        <v>7</v>
      </c>
      <c r="Q7107" s="7">
        <v>56</v>
      </c>
      <c r="R7107" s="7">
        <v>42.599999999999994</v>
      </c>
      <c r="S7107" s="7" t="s">
        <v>11925</v>
      </c>
      <c r="BI7107"/>
      <c r="BJ7107"/>
    </row>
    <row r="7108" spans="2:62" x14ac:dyDescent="0.4">
      <c r="B7108" s="1">
        <v>29429</v>
      </c>
      <c r="C7108" s="6" t="s">
        <v>30</v>
      </c>
      <c r="D7108" s="6" t="s">
        <v>25</v>
      </c>
      <c r="E7108" s="6" t="s">
        <v>3268</v>
      </c>
      <c r="F7108" s="6" t="s">
        <v>3269</v>
      </c>
      <c r="G7108" s="6" t="s">
        <v>5543</v>
      </c>
      <c r="H7108" s="6" t="s">
        <v>5573</v>
      </c>
      <c r="I7108" s="6" t="s">
        <v>5644</v>
      </c>
      <c r="J7108" s="6" t="s">
        <v>5</v>
      </c>
      <c r="K7108" s="7">
        <v>30.5</v>
      </c>
      <c r="L7108" s="7">
        <f>IFERROR(VLOOKUP(SiscoTable[[#This Row],[Código]],Hoja2!A:B,2,0)*SiscoTable[[#This Row],[Provta(Uns)]],0)</f>
        <v>76.25</v>
      </c>
      <c r="M7108" s="7">
        <v>48</v>
      </c>
      <c r="N7108" s="7">
        <v>0</v>
      </c>
      <c r="O7108" s="7">
        <f>IFERROR(VLOOKUP(SiscoTable[[#This Row],[Código]],Hoja2!A:B,2,0)*SiscoTable[[#This Row],[Stock_actual]],0)</f>
        <v>0</v>
      </c>
      <c r="P7108" s="6" t="s">
        <v>7</v>
      </c>
      <c r="Q7108" s="7">
        <v>34</v>
      </c>
      <c r="R7108" s="7">
        <v>13.200000000000003</v>
      </c>
      <c r="S7108" s="7" t="s">
        <v>11925</v>
      </c>
      <c r="BI7108"/>
      <c r="BJ7108"/>
    </row>
    <row r="7109" spans="2:62" x14ac:dyDescent="0.4">
      <c r="B7109" s="1">
        <v>29431</v>
      </c>
      <c r="C7109" s="6" t="s">
        <v>30</v>
      </c>
      <c r="D7109" s="6" t="s">
        <v>8</v>
      </c>
      <c r="E7109" s="6" t="s">
        <v>2999</v>
      </c>
      <c r="F7109" s="6" t="s">
        <v>3176</v>
      </c>
      <c r="G7109" s="6" t="s">
        <v>3177</v>
      </c>
      <c r="H7109" s="6" t="s">
        <v>94</v>
      </c>
      <c r="I7109" s="6" t="s">
        <v>3188</v>
      </c>
      <c r="J7109" s="6" t="s">
        <v>5</v>
      </c>
      <c r="K7109" s="7">
        <v>5.83</v>
      </c>
      <c r="L7109" s="7">
        <f>IFERROR(VLOOKUP(SiscoTable[[#This Row],[Código]],Hoja2!A:B,2,0)*SiscoTable[[#This Row],[Provta(Uns)]],0)</f>
        <v>51.887</v>
      </c>
      <c r="M7109" s="7">
        <v>0</v>
      </c>
      <c r="N7109" s="7">
        <v>9</v>
      </c>
      <c r="O7109" s="7">
        <f>IFERROR(VLOOKUP(SiscoTable[[#This Row],[Código]],Hoja2!A:B,2,0)*SiscoTable[[#This Row],[Stock_actual]],0)</f>
        <v>80.100000000000009</v>
      </c>
      <c r="P7109" s="6" t="s">
        <v>819</v>
      </c>
      <c r="Q7109" s="7">
        <v>6</v>
      </c>
      <c r="R7109" s="7">
        <v>0</v>
      </c>
      <c r="S7109" s="7" t="s">
        <v>11923</v>
      </c>
      <c r="BI7109"/>
      <c r="BJ7109"/>
    </row>
    <row r="7110" spans="2:62" x14ac:dyDescent="0.4">
      <c r="B7110" s="1">
        <v>29432</v>
      </c>
      <c r="C7110" s="6" t="s">
        <v>8</v>
      </c>
      <c r="D7110" s="6" t="s">
        <v>8</v>
      </c>
      <c r="E7110" s="6" t="s">
        <v>8482</v>
      </c>
      <c r="F7110" s="6" t="s">
        <v>8641</v>
      </c>
      <c r="G7110" s="6" t="s">
        <v>8756</v>
      </c>
      <c r="H7110" s="6" t="s">
        <v>8798</v>
      </c>
      <c r="I7110" s="6" t="s">
        <v>8891</v>
      </c>
      <c r="J7110" s="6" t="s">
        <v>5</v>
      </c>
      <c r="K7110" s="7">
        <v>1.17</v>
      </c>
      <c r="L7110" s="7">
        <f>IFERROR(VLOOKUP(SiscoTable[[#This Row],[Código]],Hoja2!A:B,2,0)*SiscoTable[[#This Row],[Provta(Uns)]],0)</f>
        <v>29.015999999999998</v>
      </c>
      <c r="M7110" s="7">
        <v>0</v>
      </c>
      <c r="N7110" s="7">
        <v>5</v>
      </c>
      <c r="O7110" s="7">
        <f>IFERROR(VLOOKUP(SiscoTable[[#This Row],[Código]],Hoja2!A:B,2,0)*SiscoTable[[#This Row],[Stock_actual]],0)</f>
        <v>124</v>
      </c>
      <c r="P7110" s="6" t="s">
        <v>1822</v>
      </c>
      <c r="Q7110" s="7">
        <v>1</v>
      </c>
      <c r="R7110" s="7">
        <v>0</v>
      </c>
      <c r="S7110" s="7" t="s">
        <v>11926</v>
      </c>
      <c r="BI7110"/>
      <c r="BJ7110"/>
    </row>
    <row r="7111" spans="2:62" x14ac:dyDescent="0.4">
      <c r="B7111" s="1">
        <v>29433</v>
      </c>
      <c r="C7111" s="6" t="s">
        <v>8</v>
      </c>
      <c r="D7111" s="6" t="s">
        <v>8</v>
      </c>
      <c r="E7111" s="6" t="s">
        <v>8482</v>
      </c>
      <c r="F7111" s="6" t="s">
        <v>8641</v>
      </c>
      <c r="G7111" s="6" t="s">
        <v>8756</v>
      </c>
      <c r="H7111" s="6" t="s">
        <v>8798</v>
      </c>
      <c r="I7111" s="6" t="s">
        <v>8892</v>
      </c>
      <c r="J7111" s="6" t="s">
        <v>5</v>
      </c>
      <c r="K7111" s="7">
        <v>0.83</v>
      </c>
      <c r="L7111" s="7">
        <f>IFERROR(VLOOKUP(SiscoTable[[#This Row],[Código]],Hoja2!A:B,2,0)*SiscoTable[[#This Row],[Provta(Uns)]],0)</f>
        <v>18.675000000000001</v>
      </c>
      <c r="M7111" s="7">
        <v>0</v>
      </c>
      <c r="N7111" s="7">
        <v>7</v>
      </c>
      <c r="O7111" s="7">
        <f>IFERROR(VLOOKUP(SiscoTable[[#This Row],[Código]],Hoja2!A:B,2,0)*SiscoTable[[#This Row],[Stock_actual]],0)</f>
        <v>157.5</v>
      </c>
      <c r="P7111" s="6" t="s">
        <v>1940</v>
      </c>
      <c r="Q7111" s="7">
        <v>1</v>
      </c>
      <c r="R7111" s="7">
        <v>0</v>
      </c>
      <c r="S7111" s="7" t="s">
        <v>11926</v>
      </c>
      <c r="BI7111"/>
      <c r="BJ7111"/>
    </row>
    <row r="7112" spans="2:62" x14ac:dyDescent="0.4">
      <c r="B7112" s="1">
        <v>29434</v>
      </c>
      <c r="C7112" s="6" t="s">
        <v>8</v>
      </c>
      <c r="D7112" s="6" t="s">
        <v>8</v>
      </c>
      <c r="E7112" s="6" t="s">
        <v>8482</v>
      </c>
      <c r="F7112" s="6" t="s">
        <v>8641</v>
      </c>
      <c r="G7112" s="6" t="s">
        <v>8756</v>
      </c>
      <c r="H7112" s="6" t="s">
        <v>8798</v>
      </c>
      <c r="I7112" s="6" t="s">
        <v>8893</v>
      </c>
      <c r="J7112" s="6" t="s">
        <v>5</v>
      </c>
      <c r="K7112" s="7">
        <v>0</v>
      </c>
      <c r="L7112" s="7">
        <f>IFERROR(VLOOKUP(SiscoTable[[#This Row],[Código]],Hoja2!A:B,2,0)*SiscoTable[[#This Row],[Provta(Uns)]],0)</f>
        <v>0</v>
      </c>
      <c r="M7112" s="7">
        <v>0</v>
      </c>
      <c r="N7112" s="7">
        <v>1</v>
      </c>
      <c r="O7112" s="7">
        <f>IFERROR(VLOOKUP(SiscoTable[[#This Row],[Código]],Hoja2!A:B,2,0)*SiscoTable[[#This Row],[Stock_actual]],0)</f>
        <v>6.9</v>
      </c>
      <c r="P7112" s="6" t="s">
        <v>134</v>
      </c>
      <c r="Q7112" s="7">
        <v>0</v>
      </c>
      <c r="R7112" s="7">
        <v>0</v>
      </c>
      <c r="S7112" s="7" t="s">
        <v>11926</v>
      </c>
      <c r="BI7112"/>
      <c r="BJ7112"/>
    </row>
    <row r="7113" spans="2:62" x14ac:dyDescent="0.4">
      <c r="B7113" s="1">
        <v>29436</v>
      </c>
      <c r="C7113" s="6" t="s">
        <v>8</v>
      </c>
      <c r="D7113" s="6" t="s">
        <v>8</v>
      </c>
      <c r="E7113" s="6" t="s">
        <v>8482</v>
      </c>
      <c r="F7113" s="6" t="s">
        <v>8641</v>
      </c>
      <c r="G7113" s="6" t="s">
        <v>8649</v>
      </c>
      <c r="H7113" s="6" t="s">
        <v>8660</v>
      </c>
      <c r="I7113" s="6" t="s">
        <v>8734</v>
      </c>
      <c r="J7113" s="6" t="s">
        <v>5</v>
      </c>
      <c r="K7113" s="7">
        <v>7.17</v>
      </c>
      <c r="L7113" s="7">
        <f>IFERROR(VLOOKUP(SiscoTable[[#This Row],[Código]],Hoja2!A:B,2,0)*SiscoTable[[#This Row],[Provta(Uns)]],0)</f>
        <v>68.114999999999995</v>
      </c>
      <c r="M7113" s="7">
        <v>0</v>
      </c>
      <c r="N7113" s="7">
        <v>2</v>
      </c>
      <c r="O7113" s="7">
        <f>IFERROR(VLOOKUP(SiscoTable[[#This Row],[Código]],Hoja2!A:B,2,0)*SiscoTable[[#This Row],[Stock_actual]],0)</f>
        <v>19</v>
      </c>
      <c r="P7113" s="6" t="s">
        <v>76</v>
      </c>
      <c r="Q7113" s="7">
        <v>8</v>
      </c>
      <c r="R7113" s="7">
        <v>14.32</v>
      </c>
      <c r="S7113" s="7" t="s">
        <v>11926</v>
      </c>
      <c r="BI7113"/>
      <c r="BJ7113"/>
    </row>
    <row r="7114" spans="2:62" x14ac:dyDescent="0.4">
      <c r="B7114" s="1">
        <v>29437</v>
      </c>
      <c r="C7114" s="6" t="s">
        <v>30</v>
      </c>
      <c r="D7114" s="6" t="s">
        <v>8</v>
      </c>
      <c r="E7114" s="6" t="s">
        <v>8482</v>
      </c>
      <c r="F7114" s="6" t="s">
        <v>8641</v>
      </c>
      <c r="G7114" s="6" t="s">
        <v>8936</v>
      </c>
      <c r="H7114" s="6" t="s">
        <v>8798</v>
      </c>
      <c r="I7114" s="6" t="s">
        <v>8948</v>
      </c>
      <c r="J7114" s="6" t="s">
        <v>5</v>
      </c>
      <c r="K7114" s="7">
        <v>0.67</v>
      </c>
      <c r="L7114" s="7">
        <f>IFERROR(VLOOKUP(SiscoTable[[#This Row],[Código]],Hoja2!A:B,2,0)*SiscoTable[[#This Row],[Provta(Uns)]],0)</f>
        <v>28.073</v>
      </c>
      <c r="M7114" s="7">
        <v>0</v>
      </c>
      <c r="N7114" s="7">
        <v>9</v>
      </c>
      <c r="O7114" s="7">
        <f>IFERROR(VLOOKUP(SiscoTable[[#This Row],[Código]],Hoja2!A:B,2,0)*SiscoTable[[#This Row],[Stock_actual]],0)</f>
        <v>377.09999999999997</v>
      </c>
      <c r="P7114" s="6" t="s">
        <v>2130</v>
      </c>
      <c r="Q7114" s="7">
        <v>1</v>
      </c>
      <c r="R7114" s="7">
        <v>0</v>
      </c>
      <c r="S7114" s="7" t="s">
        <v>11926</v>
      </c>
      <c r="BI7114"/>
      <c r="BJ7114"/>
    </row>
    <row r="7115" spans="2:62" x14ac:dyDescent="0.4">
      <c r="B7115" s="1">
        <v>29438</v>
      </c>
      <c r="C7115" s="6" t="s">
        <v>8</v>
      </c>
      <c r="D7115" s="6" t="s">
        <v>8</v>
      </c>
      <c r="E7115" s="6" t="s">
        <v>3268</v>
      </c>
      <c r="F7115" s="6" t="s">
        <v>3269</v>
      </c>
      <c r="G7115" s="6" t="s">
        <v>4996</v>
      </c>
      <c r="H7115" s="6" t="s">
        <v>5163</v>
      </c>
      <c r="I7115" s="6" t="s">
        <v>5162</v>
      </c>
      <c r="J7115" s="6" t="s">
        <v>5</v>
      </c>
      <c r="K7115" s="7">
        <v>1.67</v>
      </c>
      <c r="L7115" s="7">
        <f>IFERROR(VLOOKUP(SiscoTable[[#This Row],[Código]],Hoja2!A:B,2,0)*SiscoTable[[#This Row],[Provta(Uns)]],0)</f>
        <v>31.062000000000001</v>
      </c>
      <c r="M7115" s="7">
        <v>0</v>
      </c>
      <c r="N7115" s="7">
        <v>0</v>
      </c>
      <c r="O7115" s="7">
        <f>IFERROR(VLOOKUP(SiscoTable[[#This Row],[Código]],Hoja2!A:B,2,0)*SiscoTable[[#This Row],[Stock_actual]],0)</f>
        <v>0</v>
      </c>
      <c r="P7115" s="6" t="s">
        <v>7</v>
      </c>
      <c r="Q7115" s="7">
        <v>2</v>
      </c>
      <c r="R7115" s="7">
        <v>3.5999999999999996</v>
      </c>
      <c r="S7115" s="7" t="s">
        <v>11928</v>
      </c>
      <c r="BI7115"/>
      <c r="BJ7115"/>
    </row>
    <row r="7116" spans="2:62" x14ac:dyDescent="0.4">
      <c r="B7116" s="1">
        <v>29439</v>
      </c>
      <c r="C7116" s="6" t="s">
        <v>8</v>
      </c>
      <c r="D7116" s="6" t="s">
        <v>8</v>
      </c>
      <c r="E7116" s="6" t="s">
        <v>3268</v>
      </c>
      <c r="F7116" s="6" t="s">
        <v>3269</v>
      </c>
      <c r="G7116" s="6" t="s">
        <v>4996</v>
      </c>
      <c r="H7116" s="6" t="s">
        <v>5165</v>
      </c>
      <c r="I7116" s="6" t="s">
        <v>5164</v>
      </c>
      <c r="J7116" s="6" t="s">
        <v>5</v>
      </c>
      <c r="K7116" s="7">
        <v>0</v>
      </c>
      <c r="L7116" s="7">
        <f>IFERROR(VLOOKUP(SiscoTable[[#This Row],[Código]],Hoja2!A:B,2,0)*SiscoTable[[#This Row],[Provta(Uns)]],0)</f>
        <v>0</v>
      </c>
      <c r="M7116" s="7">
        <v>0</v>
      </c>
      <c r="N7116" s="7">
        <v>0</v>
      </c>
      <c r="O7116" s="7">
        <f>IFERROR(VLOOKUP(SiscoTable[[#This Row],[Código]],Hoja2!A:B,2,0)*SiscoTable[[#This Row],[Stock_actual]],0)</f>
        <v>0</v>
      </c>
      <c r="P7116" s="6" t="s">
        <v>7</v>
      </c>
      <c r="Q7116" s="7">
        <v>0</v>
      </c>
      <c r="R7116" s="7">
        <v>0</v>
      </c>
      <c r="S7116" s="7" t="s">
        <v>11928</v>
      </c>
      <c r="BI7116"/>
      <c r="BJ7116"/>
    </row>
    <row r="7117" spans="2:62" x14ac:dyDescent="0.4">
      <c r="B7117" s="1">
        <v>29441</v>
      </c>
      <c r="C7117" s="6" t="s">
        <v>8</v>
      </c>
      <c r="D7117" s="6" t="s">
        <v>8</v>
      </c>
      <c r="E7117" s="6" t="s">
        <v>3268</v>
      </c>
      <c r="F7117" s="6" t="s">
        <v>3269</v>
      </c>
      <c r="G7117" s="6" t="s">
        <v>4996</v>
      </c>
      <c r="H7117" s="6" t="s">
        <v>5167</v>
      </c>
      <c r="I7117" s="6" t="s">
        <v>5166</v>
      </c>
      <c r="J7117" s="6" t="s">
        <v>5</v>
      </c>
      <c r="K7117" s="7">
        <v>0</v>
      </c>
      <c r="L7117" s="7">
        <f>IFERROR(VLOOKUP(SiscoTable[[#This Row],[Código]],Hoja2!A:B,2,0)*SiscoTable[[#This Row],[Provta(Uns)]],0)</f>
        <v>0</v>
      </c>
      <c r="M7117" s="7">
        <v>0</v>
      </c>
      <c r="N7117" s="7">
        <v>0</v>
      </c>
      <c r="O7117" s="7">
        <f>IFERROR(VLOOKUP(SiscoTable[[#This Row],[Código]],Hoja2!A:B,2,0)*SiscoTable[[#This Row],[Stock_actual]],0)</f>
        <v>0</v>
      </c>
      <c r="P7117" s="6" t="s">
        <v>7</v>
      </c>
      <c r="Q7117" s="7">
        <v>0</v>
      </c>
      <c r="R7117" s="7">
        <v>0</v>
      </c>
      <c r="S7117" s="7" t="s">
        <v>11928</v>
      </c>
      <c r="BI7117"/>
      <c r="BJ7117"/>
    </row>
    <row r="7118" spans="2:62" x14ac:dyDescent="0.4">
      <c r="B7118" s="1">
        <v>29442</v>
      </c>
      <c r="C7118" s="6" t="s">
        <v>8</v>
      </c>
      <c r="D7118" s="6" t="s">
        <v>8</v>
      </c>
      <c r="E7118" s="6" t="s">
        <v>3268</v>
      </c>
      <c r="F7118" s="6" t="s">
        <v>3269</v>
      </c>
      <c r="G7118" s="6" t="s">
        <v>4996</v>
      </c>
      <c r="H7118" s="6" t="s">
        <v>5169</v>
      </c>
      <c r="I7118" s="6" t="s">
        <v>5168</v>
      </c>
      <c r="J7118" s="6" t="s">
        <v>5</v>
      </c>
      <c r="K7118" s="7">
        <v>2.17</v>
      </c>
      <c r="L7118" s="7">
        <f>IFERROR(VLOOKUP(SiscoTable[[#This Row],[Código]],Hoja2!A:B,2,0)*SiscoTable[[#This Row],[Provta(Uns)]],0)</f>
        <v>36.672999999999995</v>
      </c>
      <c r="M7118" s="7">
        <v>0</v>
      </c>
      <c r="N7118" s="7">
        <v>5</v>
      </c>
      <c r="O7118" s="7">
        <f>IFERROR(VLOOKUP(SiscoTable[[#This Row],[Código]],Hoja2!A:B,2,0)*SiscoTable[[#This Row],[Stock_actual]],0)</f>
        <v>84.5</v>
      </c>
      <c r="P7118" s="6" t="s">
        <v>1038</v>
      </c>
      <c r="Q7118" s="7">
        <v>2</v>
      </c>
      <c r="R7118" s="7">
        <v>0</v>
      </c>
      <c r="S7118" s="7" t="s">
        <v>11928</v>
      </c>
      <c r="BI7118"/>
      <c r="BJ7118"/>
    </row>
    <row r="7119" spans="2:62" x14ac:dyDescent="0.4">
      <c r="B7119" s="1">
        <v>29443</v>
      </c>
      <c r="C7119" s="6" t="s">
        <v>8</v>
      </c>
      <c r="D7119" s="6" t="s">
        <v>8</v>
      </c>
      <c r="E7119" s="6" t="s">
        <v>3268</v>
      </c>
      <c r="F7119" s="6" t="s">
        <v>3269</v>
      </c>
      <c r="G7119" s="6" t="s">
        <v>4996</v>
      </c>
      <c r="H7119" s="6" t="s">
        <v>5171</v>
      </c>
      <c r="I7119" s="6" t="s">
        <v>5170</v>
      </c>
      <c r="J7119" s="6" t="s">
        <v>5</v>
      </c>
      <c r="K7119" s="7">
        <v>2</v>
      </c>
      <c r="L7119" s="7">
        <f>IFERROR(VLOOKUP(SiscoTable[[#This Row],[Código]],Hoja2!A:B,2,0)*SiscoTable[[#This Row],[Provta(Uns)]],0)</f>
        <v>40.4</v>
      </c>
      <c r="M7119" s="7">
        <v>0</v>
      </c>
      <c r="N7119" s="7">
        <v>0</v>
      </c>
      <c r="O7119" s="7">
        <f>IFERROR(VLOOKUP(SiscoTable[[#This Row],[Código]],Hoja2!A:B,2,0)*SiscoTable[[#This Row],[Stock_actual]],0)</f>
        <v>0</v>
      </c>
      <c r="P7119" s="6" t="s">
        <v>7</v>
      </c>
      <c r="Q7119" s="7">
        <v>2</v>
      </c>
      <c r="R7119" s="7">
        <v>4.2</v>
      </c>
      <c r="S7119" s="7" t="s">
        <v>11928</v>
      </c>
      <c r="BI7119"/>
      <c r="BJ7119"/>
    </row>
    <row r="7120" spans="2:62" x14ac:dyDescent="0.4">
      <c r="B7120" s="1">
        <v>29444</v>
      </c>
      <c r="C7120" s="6" t="s">
        <v>8</v>
      </c>
      <c r="D7120" s="6" t="s">
        <v>8</v>
      </c>
      <c r="E7120" s="6" t="s">
        <v>3268</v>
      </c>
      <c r="F7120" s="6" t="s">
        <v>3269</v>
      </c>
      <c r="G7120" s="6" t="s">
        <v>4996</v>
      </c>
      <c r="H7120" s="6" t="s">
        <v>4155</v>
      </c>
      <c r="I7120" s="6" t="s">
        <v>5172</v>
      </c>
      <c r="J7120" s="6" t="s">
        <v>5</v>
      </c>
      <c r="K7120" s="7">
        <v>0.83</v>
      </c>
      <c r="L7120" s="7">
        <f>IFERROR(VLOOKUP(SiscoTable[[#This Row],[Código]],Hoja2!A:B,2,0)*SiscoTable[[#This Row],[Provta(Uns)]],0)</f>
        <v>23.156999999999996</v>
      </c>
      <c r="M7120" s="7">
        <v>12</v>
      </c>
      <c r="N7120" s="7">
        <v>0</v>
      </c>
      <c r="O7120" s="7">
        <f>IFERROR(VLOOKUP(SiscoTable[[#This Row],[Código]],Hoja2!A:B,2,0)*SiscoTable[[#This Row],[Stock_actual]],0)</f>
        <v>0</v>
      </c>
      <c r="P7120" s="6" t="s">
        <v>7</v>
      </c>
      <c r="Q7120" s="7">
        <v>1</v>
      </c>
      <c r="R7120" s="7">
        <v>0</v>
      </c>
      <c r="S7120" s="7" t="s">
        <v>11928</v>
      </c>
      <c r="BI7120"/>
      <c r="BJ7120"/>
    </row>
    <row r="7121" spans="2:62" x14ac:dyDescent="0.4">
      <c r="B7121" s="1">
        <v>29445</v>
      </c>
      <c r="C7121" s="6" t="s">
        <v>30</v>
      </c>
      <c r="D7121" s="6" t="s">
        <v>8</v>
      </c>
      <c r="E7121" s="6" t="s">
        <v>3268</v>
      </c>
      <c r="F7121" s="6" t="s">
        <v>3269</v>
      </c>
      <c r="G7121" s="6" t="s">
        <v>4996</v>
      </c>
      <c r="H7121" s="6" t="s">
        <v>5065</v>
      </c>
      <c r="I7121" s="6" t="s">
        <v>5064</v>
      </c>
      <c r="J7121" s="6" t="s">
        <v>5</v>
      </c>
      <c r="K7121" s="7">
        <v>6.5</v>
      </c>
      <c r="L7121" s="7">
        <f>IFERROR(VLOOKUP(SiscoTable[[#This Row],[Código]],Hoja2!A:B,2,0)*SiscoTable[[#This Row],[Provta(Uns)]],0)</f>
        <v>53.3</v>
      </c>
      <c r="M7121" s="7">
        <v>0</v>
      </c>
      <c r="N7121" s="7">
        <v>9</v>
      </c>
      <c r="O7121" s="7">
        <f>IFERROR(VLOOKUP(SiscoTable[[#This Row],[Código]],Hoja2!A:B,2,0)*SiscoTable[[#This Row],[Stock_actual]],0)</f>
        <v>73.8</v>
      </c>
      <c r="P7121" s="6" t="s">
        <v>694</v>
      </c>
      <c r="Q7121" s="7">
        <v>7</v>
      </c>
      <c r="R7121" s="7">
        <v>0</v>
      </c>
      <c r="S7121" s="7" t="s">
        <v>11928</v>
      </c>
      <c r="BI7121"/>
      <c r="BJ7121"/>
    </row>
    <row r="7122" spans="2:62" x14ac:dyDescent="0.4">
      <c r="B7122" s="1">
        <v>29446</v>
      </c>
      <c r="C7122" s="6" t="s">
        <v>30</v>
      </c>
      <c r="D7122" s="6" t="s">
        <v>8</v>
      </c>
      <c r="E7122" s="6" t="s">
        <v>3268</v>
      </c>
      <c r="F7122" s="6" t="s">
        <v>3269</v>
      </c>
      <c r="G7122" s="6" t="s">
        <v>4996</v>
      </c>
      <c r="H7122" s="6" t="s">
        <v>5067</v>
      </c>
      <c r="I7122" s="6" t="s">
        <v>5066</v>
      </c>
      <c r="J7122" s="6" t="s">
        <v>5</v>
      </c>
      <c r="K7122" s="7">
        <v>1.67</v>
      </c>
      <c r="L7122" s="7">
        <f>IFERROR(VLOOKUP(SiscoTable[[#This Row],[Código]],Hoja2!A:B,2,0)*SiscoTable[[#This Row],[Provta(Uns)]],0)</f>
        <v>51.769999999999996</v>
      </c>
      <c r="M7122" s="7">
        <v>0</v>
      </c>
      <c r="N7122" s="7">
        <v>2</v>
      </c>
      <c r="O7122" s="7">
        <f>IFERROR(VLOOKUP(SiscoTable[[#This Row],[Código]],Hoja2!A:B,2,0)*SiscoTable[[#This Row],[Stock_actual]],0)</f>
        <v>62</v>
      </c>
      <c r="P7122" s="6" t="s">
        <v>115</v>
      </c>
      <c r="Q7122" s="7">
        <v>2</v>
      </c>
      <c r="R7122" s="7">
        <v>3.58</v>
      </c>
      <c r="S7122" s="7" t="s">
        <v>11927</v>
      </c>
      <c r="BI7122"/>
      <c r="BJ7122"/>
    </row>
    <row r="7123" spans="2:62" x14ac:dyDescent="0.4">
      <c r="B7123" s="1">
        <v>29447</v>
      </c>
      <c r="C7123" s="6" t="s">
        <v>8</v>
      </c>
      <c r="D7123" s="6" t="s">
        <v>8</v>
      </c>
      <c r="E7123" s="6" t="s">
        <v>3268</v>
      </c>
      <c r="F7123" s="6" t="s">
        <v>3269</v>
      </c>
      <c r="G7123" s="6" t="s">
        <v>4996</v>
      </c>
      <c r="H7123" s="6" t="s">
        <v>5174</v>
      </c>
      <c r="I7123" s="6" t="s">
        <v>5173</v>
      </c>
      <c r="J7123" s="6" t="s">
        <v>5</v>
      </c>
      <c r="K7123" s="7">
        <v>0</v>
      </c>
      <c r="L7123" s="7">
        <f>IFERROR(VLOOKUP(SiscoTable[[#This Row],[Código]],Hoja2!A:B,2,0)*SiscoTable[[#This Row],[Provta(Uns)]],0)</f>
        <v>0</v>
      </c>
      <c r="M7123" s="7">
        <v>24</v>
      </c>
      <c r="N7123" s="7">
        <v>0</v>
      </c>
      <c r="O7123" s="7">
        <f>IFERROR(VLOOKUP(SiscoTable[[#This Row],[Código]],Hoja2!A:B,2,0)*SiscoTable[[#This Row],[Stock_actual]],0)</f>
        <v>0</v>
      </c>
      <c r="P7123" s="6" t="s">
        <v>7</v>
      </c>
      <c r="Q7123" s="7">
        <v>0</v>
      </c>
      <c r="R7123" s="7">
        <v>0</v>
      </c>
      <c r="S7123" s="7" t="s">
        <v>11928</v>
      </c>
      <c r="BI7123"/>
      <c r="BJ7123"/>
    </row>
    <row r="7124" spans="2:62" x14ac:dyDescent="0.4">
      <c r="B7124" s="1">
        <v>29448</v>
      </c>
      <c r="C7124" s="6" t="s">
        <v>8</v>
      </c>
      <c r="D7124" s="6" t="s">
        <v>8</v>
      </c>
      <c r="E7124" s="6" t="s">
        <v>3268</v>
      </c>
      <c r="F7124" s="6" t="s">
        <v>3269</v>
      </c>
      <c r="G7124" s="6" t="s">
        <v>4996</v>
      </c>
      <c r="H7124" s="6" t="s">
        <v>5174</v>
      </c>
      <c r="I7124" s="6" t="s">
        <v>5175</v>
      </c>
      <c r="J7124" s="6" t="s">
        <v>5</v>
      </c>
      <c r="K7124" s="7">
        <v>3</v>
      </c>
      <c r="L7124" s="7">
        <f>IFERROR(VLOOKUP(SiscoTable[[#This Row],[Código]],Hoja2!A:B,2,0)*SiscoTable[[#This Row],[Provta(Uns)]],0)</f>
        <v>41.400000000000006</v>
      </c>
      <c r="M7124" s="7">
        <v>12</v>
      </c>
      <c r="N7124" s="7">
        <v>0</v>
      </c>
      <c r="O7124" s="7">
        <f>IFERROR(VLOOKUP(SiscoTable[[#This Row],[Código]],Hoja2!A:B,2,0)*SiscoTable[[#This Row],[Stock_actual]],0)</f>
        <v>0</v>
      </c>
      <c r="P7124" s="6" t="s">
        <v>7</v>
      </c>
      <c r="Q7124" s="7">
        <v>3</v>
      </c>
      <c r="R7124" s="7">
        <v>0</v>
      </c>
      <c r="S7124" s="7" t="s">
        <v>11928</v>
      </c>
      <c r="BI7124"/>
      <c r="BJ7124"/>
    </row>
    <row r="7125" spans="2:62" x14ac:dyDescent="0.4">
      <c r="B7125" s="1">
        <v>29449</v>
      </c>
      <c r="C7125" s="6" t="s">
        <v>8</v>
      </c>
      <c r="D7125" s="6" t="s">
        <v>8</v>
      </c>
      <c r="E7125" s="6" t="s">
        <v>3268</v>
      </c>
      <c r="F7125" s="6" t="s">
        <v>3269</v>
      </c>
      <c r="G7125" s="6" t="s">
        <v>4996</v>
      </c>
      <c r="H7125" s="6" t="s">
        <v>4155</v>
      </c>
      <c r="I7125" s="6" t="s">
        <v>5176</v>
      </c>
      <c r="J7125" s="6" t="s">
        <v>5</v>
      </c>
      <c r="K7125" s="7">
        <v>0</v>
      </c>
      <c r="L7125" s="7">
        <f>IFERROR(VLOOKUP(SiscoTable[[#This Row],[Código]],Hoja2!A:B,2,0)*SiscoTable[[#This Row],[Provta(Uns)]],0)</f>
        <v>0</v>
      </c>
      <c r="M7125" s="7">
        <v>0</v>
      </c>
      <c r="N7125" s="7">
        <v>0</v>
      </c>
      <c r="O7125" s="7">
        <f>IFERROR(VLOOKUP(SiscoTable[[#This Row],[Código]],Hoja2!A:B,2,0)*SiscoTable[[#This Row],[Stock_actual]],0)</f>
        <v>0</v>
      </c>
      <c r="P7125" s="6" t="s">
        <v>7</v>
      </c>
      <c r="Q7125" s="7">
        <v>0</v>
      </c>
      <c r="R7125" s="7">
        <v>0</v>
      </c>
      <c r="S7125" s="7" t="s">
        <v>11928</v>
      </c>
      <c r="BI7125"/>
      <c r="BJ7125"/>
    </row>
    <row r="7126" spans="2:62" x14ac:dyDescent="0.4">
      <c r="B7126" s="1">
        <v>29450</v>
      </c>
      <c r="C7126" s="6" t="s">
        <v>8</v>
      </c>
      <c r="D7126" s="6" t="s">
        <v>8</v>
      </c>
      <c r="E7126" s="6" t="s">
        <v>3268</v>
      </c>
      <c r="F7126" s="6" t="s">
        <v>3269</v>
      </c>
      <c r="G7126" s="6" t="s">
        <v>4996</v>
      </c>
      <c r="H7126" s="6" t="s">
        <v>4155</v>
      </c>
      <c r="I7126" s="6" t="s">
        <v>5177</v>
      </c>
      <c r="J7126" s="6" t="s">
        <v>5</v>
      </c>
      <c r="K7126" s="7">
        <v>2.17</v>
      </c>
      <c r="L7126" s="7">
        <f>IFERROR(VLOOKUP(SiscoTable[[#This Row],[Código]],Hoja2!A:B,2,0)*SiscoTable[[#This Row],[Provta(Uns)]],0)</f>
        <v>24.303999999999998</v>
      </c>
      <c r="M7126" s="7">
        <v>0</v>
      </c>
      <c r="N7126" s="7">
        <v>11</v>
      </c>
      <c r="O7126" s="7">
        <f>IFERROR(VLOOKUP(SiscoTable[[#This Row],[Código]],Hoja2!A:B,2,0)*SiscoTable[[#This Row],[Stock_actual]],0)</f>
        <v>123.19999999999999</v>
      </c>
      <c r="P7126" s="6" t="s">
        <v>4589</v>
      </c>
      <c r="Q7126" s="7">
        <v>2</v>
      </c>
      <c r="R7126" s="7">
        <v>0</v>
      </c>
      <c r="S7126" s="7" t="s">
        <v>11928</v>
      </c>
      <c r="BI7126"/>
      <c r="BJ7126"/>
    </row>
    <row r="7127" spans="2:62" x14ac:dyDescent="0.4">
      <c r="B7127" s="1">
        <v>29451</v>
      </c>
      <c r="C7127" s="6" t="s">
        <v>8</v>
      </c>
      <c r="D7127" s="6" t="s">
        <v>8</v>
      </c>
      <c r="E7127" s="6" t="s">
        <v>3268</v>
      </c>
      <c r="F7127" s="6" t="s">
        <v>3269</v>
      </c>
      <c r="G7127" s="6" t="s">
        <v>4996</v>
      </c>
      <c r="H7127" s="6" t="s">
        <v>4155</v>
      </c>
      <c r="I7127" s="6" t="s">
        <v>5178</v>
      </c>
      <c r="J7127" s="6" t="s">
        <v>5</v>
      </c>
      <c r="K7127" s="7">
        <v>3.17</v>
      </c>
      <c r="L7127" s="7">
        <f>IFERROR(VLOOKUP(SiscoTable[[#This Row],[Código]],Hoja2!A:B,2,0)*SiscoTable[[#This Row],[Provta(Uns)]],0)</f>
        <v>35.503999999999998</v>
      </c>
      <c r="M7127" s="7">
        <v>12</v>
      </c>
      <c r="N7127" s="7">
        <v>5</v>
      </c>
      <c r="O7127" s="7">
        <f>IFERROR(VLOOKUP(SiscoTable[[#This Row],[Código]],Hoja2!A:B,2,0)*SiscoTable[[#This Row],[Stock_actual]],0)</f>
        <v>56</v>
      </c>
      <c r="P7127" s="6" t="s">
        <v>581</v>
      </c>
      <c r="Q7127" s="7">
        <v>4</v>
      </c>
      <c r="R7127" s="7">
        <v>0</v>
      </c>
      <c r="S7127" s="7" t="s">
        <v>11928</v>
      </c>
      <c r="BI7127"/>
      <c r="BJ7127"/>
    </row>
    <row r="7128" spans="2:62" x14ac:dyDescent="0.4">
      <c r="B7128" s="1">
        <v>29452</v>
      </c>
      <c r="C7128" s="6" t="s">
        <v>8</v>
      </c>
      <c r="D7128" s="6" t="s">
        <v>8</v>
      </c>
      <c r="E7128" s="6" t="s">
        <v>3268</v>
      </c>
      <c r="F7128" s="6" t="s">
        <v>3269</v>
      </c>
      <c r="G7128" s="6" t="s">
        <v>4996</v>
      </c>
      <c r="H7128" s="6" t="s">
        <v>4155</v>
      </c>
      <c r="I7128" s="6" t="s">
        <v>5179</v>
      </c>
      <c r="J7128" s="6" t="s">
        <v>5</v>
      </c>
      <c r="K7128" s="7">
        <v>2.33</v>
      </c>
      <c r="L7128" s="7">
        <f>IFERROR(VLOOKUP(SiscoTable[[#This Row],[Código]],Hoja2!A:B,2,0)*SiscoTable[[#This Row],[Provta(Uns)]],0)</f>
        <v>26.096</v>
      </c>
      <c r="M7128" s="7">
        <v>0</v>
      </c>
      <c r="N7128" s="7">
        <v>11</v>
      </c>
      <c r="O7128" s="7">
        <f>IFERROR(VLOOKUP(SiscoTable[[#This Row],[Código]],Hoja2!A:B,2,0)*SiscoTable[[#This Row],[Stock_actual]],0)</f>
        <v>123.19999999999999</v>
      </c>
      <c r="P7128" s="6" t="s">
        <v>5180</v>
      </c>
      <c r="Q7128" s="7">
        <v>3</v>
      </c>
      <c r="R7128" s="7">
        <v>0</v>
      </c>
      <c r="S7128" s="7" t="s">
        <v>11928</v>
      </c>
      <c r="BI7128"/>
      <c r="BJ7128"/>
    </row>
    <row r="7129" spans="2:62" x14ac:dyDescent="0.4">
      <c r="B7129" s="1">
        <v>29453</v>
      </c>
      <c r="C7129" s="6" t="s">
        <v>8</v>
      </c>
      <c r="D7129" s="6" t="s">
        <v>8</v>
      </c>
      <c r="E7129" s="6" t="s">
        <v>3268</v>
      </c>
      <c r="F7129" s="6" t="s">
        <v>3269</v>
      </c>
      <c r="G7129" s="6" t="s">
        <v>4996</v>
      </c>
      <c r="H7129" s="6" t="s">
        <v>4155</v>
      </c>
      <c r="I7129" s="6" t="s">
        <v>5181</v>
      </c>
      <c r="J7129" s="6" t="s">
        <v>5</v>
      </c>
      <c r="K7129" s="7">
        <v>0.67</v>
      </c>
      <c r="L7129" s="7">
        <f>IFERROR(VLOOKUP(SiscoTable[[#This Row],[Código]],Hoja2!A:B,2,0)*SiscoTable[[#This Row],[Provta(Uns)]],0)</f>
        <v>7.5039999999999996</v>
      </c>
      <c r="M7129" s="7">
        <v>0</v>
      </c>
      <c r="N7129" s="7">
        <v>0</v>
      </c>
      <c r="O7129" s="7">
        <f>IFERROR(VLOOKUP(SiscoTable[[#This Row],[Código]],Hoja2!A:B,2,0)*SiscoTable[[#This Row],[Stock_actual]],0)</f>
        <v>0</v>
      </c>
      <c r="P7129" s="6" t="s">
        <v>7</v>
      </c>
      <c r="Q7129" s="7">
        <v>1</v>
      </c>
      <c r="R7129" s="7">
        <v>1.2</v>
      </c>
      <c r="S7129" s="7" t="s">
        <v>11928</v>
      </c>
      <c r="BI7129"/>
      <c r="BJ7129"/>
    </row>
    <row r="7130" spans="2:62" x14ac:dyDescent="0.4">
      <c r="B7130" s="1">
        <v>29454</v>
      </c>
      <c r="C7130" s="6" t="s">
        <v>30</v>
      </c>
      <c r="D7130" s="6" t="s">
        <v>8</v>
      </c>
      <c r="E7130" s="6" t="s">
        <v>3268</v>
      </c>
      <c r="F7130" s="6" t="s">
        <v>3269</v>
      </c>
      <c r="G7130" s="6" t="s">
        <v>4996</v>
      </c>
      <c r="H7130" s="6" t="s">
        <v>5069</v>
      </c>
      <c r="I7130" s="6" t="s">
        <v>5068</v>
      </c>
      <c r="J7130" s="6" t="s">
        <v>5</v>
      </c>
      <c r="K7130" s="7">
        <v>0.83</v>
      </c>
      <c r="L7130" s="7">
        <f>IFERROR(VLOOKUP(SiscoTable[[#This Row],[Código]],Hoja2!A:B,2,0)*SiscoTable[[#This Row],[Provta(Uns)]],0)</f>
        <v>27.306999999999999</v>
      </c>
      <c r="M7130" s="7">
        <v>0</v>
      </c>
      <c r="N7130" s="7">
        <v>0</v>
      </c>
      <c r="O7130" s="7">
        <f>IFERROR(VLOOKUP(SiscoTable[[#This Row],[Código]],Hoja2!A:B,2,0)*SiscoTable[[#This Row],[Stock_actual]],0)</f>
        <v>0</v>
      </c>
      <c r="P7130" s="6" t="s">
        <v>7</v>
      </c>
      <c r="Q7130" s="7">
        <v>1</v>
      </c>
      <c r="R7130" s="7">
        <v>1.7999999999999998</v>
      </c>
      <c r="S7130" s="7" t="s">
        <v>11928</v>
      </c>
      <c r="BI7130"/>
      <c r="BJ7130"/>
    </row>
    <row r="7131" spans="2:62" x14ac:dyDescent="0.4">
      <c r="B7131" s="1">
        <v>29455</v>
      </c>
      <c r="C7131" s="6" t="s">
        <v>8</v>
      </c>
      <c r="D7131" s="6" t="s">
        <v>8</v>
      </c>
      <c r="E7131" s="6" t="s">
        <v>3268</v>
      </c>
      <c r="F7131" s="6" t="s">
        <v>3269</v>
      </c>
      <c r="G7131" s="6" t="s">
        <v>4996</v>
      </c>
      <c r="H7131" s="6" t="s">
        <v>5183</v>
      </c>
      <c r="I7131" s="6" t="s">
        <v>5182</v>
      </c>
      <c r="J7131" s="6" t="s">
        <v>5</v>
      </c>
      <c r="K7131" s="7">
        <v>1.33</v>
      </c>
      <c r="L7131" s="7">
        <f>IFERROR(VLOOKUP(SiscoTable[[#This Row],[Código]],Hoja2!A:B,2,0)*SiscoTable[[#This Row],[Provta(Uns)]],0)</f>
        <v>13.832000000000001</v>
      </c>
      <c r="M7131" s="7">
        <v>0</v>
      </c>
      <c r="N7131" s="7">
        <v>0</v>
      </c>
      <c r="O7131" s="7">
        <f>IFERROR(VLOOKUP(SiscoTable[[#This Row],[Código]],Hoja2!A:B,2,0)*SiscoTable[[#This Row],[Stock_actual]],0)</f>
        <v>0</v>
      </c>
      <c r="P7131" s="6" t="s">
        <v>7</v>
      </c>
      <c r="Q7131" s="7">
        <v>1</v>
      </c>
      <c r="R7131" s="7">
        <v>2.4</v>
      </c>
      <c r="S7131" s="7" t="s">
        <v>11926</v>
      </c>
      <c r="BI7131"/>
      <c r="BJ7131"/>
    </row>
    <row r="7132" spans="2:62" x14ac:dyDescent="0.4">
      <c r="B7132" s="1">
        <v>29456</v>
      </c>
      <c r="C7132" s="6" t="s">
        <v>8</v>
      </c>
      <c r="D7132" s="6" t="s">
        <v>8</v>
      </c>
      <c r="E7132" s="6" t="s">
        <v>3268</v>
      </c>
      <c r="F7132" s="6" t="s">
        <v>3269</v>
      </c>
      <c r="G7132" s="6" t="s">
        <v>4996</v>
      </c>
      <c r="H7132" s="6" t="s">
        <v>5183</v>
      </c>
      <c r="I7132" s="6" t="s">
        <v>5184</v>
      </c>
      <c r="J7132" s="6" t="s">
        <v>5</v>
      </c>
      <c r="K7132" s="7">
        <v>1</v>
      </c>
      <c r="L7132" s="7">
        <f>IFERROR(VLOOKUP(SiscoTable[[#This Row],[Código]],Hoja2!A:B,2,0)*SiscoTable[[#This Row],[Provta(Uns)]],0)</f>
        <v>10.4</v>
      </c>
      <c r="M7132" s="7">
        <v>0</v>
      </c>
      <c r="N7132" s="7">
        <v>0</v>
      </c>
      <c r="O7132" s="7">
        <f>IFERROR(VLOOKUP(SiscoTable[[#This Row],[Código]],Hoja2!A:B,2,0)*SiscoTable[[#This Row],[Stock_actual]],0)</f>
        <v>0</v>
      </c>
      <c r="P7132" s="6" t="s">
        <v>7</v>
      </c>
      <c r="Q7132" s="7">
        <v>1</v>
      </c>
      <c r="R7132" s="7">
        <v>1.7999999999999998</v>
      </c>
      <c r="S7132" s="7" t="s">
        <v>11926</v>
      </c>
      <c r="BI7132"/>
      <c r="BJ7132"/>
    </row>
    <row r="7133" spans="2:62" x14ac:dyDescent="0.4">
      <c r="B7133" s="1">
        <v>29457</v>
      </c>
      <c r="C7133" s="6" t="s">
        <v>8</v>
      </c>
      <c r="D7133" s="6" t="s">
        <v>8</v>
      </c>
      <c r="E7133" s="6" t="s">
        <v>3268</v>
      </c>
      <c r="F7133" s="6" t="s">
        <v>3269</v>
      </c>
      <c r="G7133" s="6" t="s">
        <v>4996</v>
      </c>
      <c r="H7133" s="6" t="s">
        <v>5186</v>
      </c>
      <c r="I7133" s="6" t="s">
        <v>5185</v>
      </c>
      <c r="J7133" s="6" t="s">
        <v>5</v>
      </c>
      <c r="K7133" s="7">
        <v>0</v>
      </c>
      <c r="L7133" s="7">
        <f>IFERROR(VLOOKUP(SiscoTable[[#This Row],[Código]],Hoja2!A:B,2,0)*SiscoTable[[#This Row],[Provta(Uns)]],0)</f>
        <v>0</v>
      </c>
      <c r="M7133" s="7">
        <v>12</v>
      </c>
      <c r="N7133" s="7">
        <v>0</v>
      </c>
      <c r="O7133" s="7">
        <f>IFERROR(VLOOKUP(SiscoTable[[#This Row],[Código]],Hoja2!A:B,2,0)*SiscoTable[[#This Row],[Stock_actual]],0)</f>
        <v>0</v>
      </c>
      <c r="P7133" s="6" t="s">
        <v>7</v>
      </c>
      <c r="Q7133" s="7">
        <v>0</v>
      </c>
      <c r="R7133" s="7">
        <v>0</v>
      </c>
      <c r="S7133" s="7" t="s">
        <v>11928</v>
      </c>
      <c r="BI7133"/>
      <c r="BJ7133"/>
    </row>
    <row r="7134" spans="2:62" x14ac:dyDescent="0.4">
      <c r="B7134" s="1">
        <v>29458</v>
      </c>
      <c r="C7134" s="6" t="s">
        <v>8</v>
      </c>
      <c r="D7134" s="6" t="s">
        <v>8</v>
      </c>
      <c r="E7134" s="6" t="s">
        <v>3268</v>
      </c>
      <c r="F7134" s="6" t="s">
        <v>3269</v>
      </c>
      <c r="G7134" s="6" t="s">
        <v>4996</v>
      </c>
      <c r="H7134" s="6" t="s">
        <v>5186</v>
      </c>
      <c r="I7134" s="6" t="s">
        <v>5187</v>
      </c>
      <c r="J7134" s="6" t="s">
        <v>5</v>
      </c>
      <c r="K7134" s="7">
        <v>0</v>
      </c>
      <c r="L7134" s="7">
        <f>IFERROR(VLOOKUP(SiscoTable[[#This Row],[Código]],Hoja2!A:B,2,0)*SiscoTable[[#This Row],[Provta(Uns)]],0)</f>
        <v>0</v>
      </c>
      <c r="M7134" s="7">
        <v>12</v>
      </c>
      <c r="N7134" s="7">
        <v>0</v>
      </c>
      <c r="O7134" s="7">
        <f>IFERROR(VLOOKUP(SiscoTable[[#This Row],[Código]],Hoja2!A:B,2,0)*SiscoTable[[#This Row],[Stock_actual]],0)</f>
        <v>0</v>
      </c>
      <c r="P7134" s="6" t="s">
        <v>7</v>
      </c>
      <c r="Q7134" s="7">
        <v>0</v>
      </c>
      <c r="R7134" s="7">
        <v>0</v>
      </c>
      <c r="S7134" s="7" t="s">
        <v>11928</v>
      </c>
      <c r="BI7134"/>
      <c r="BJ7134"/>
    </row>
    <row r="7135" spans="2:62" x14ac:dyDescent="0.4">
      <c r="B7135" s="1">
        <v>29459</v>
      </c>
      <c r="C7135" s="6" t="s">
        <v>8</v>
      </c>
      <c r="D7135" s="6" t="s">
        <v>8</v>
      </c>
      <c r="E7135" s="6" t="s">
        <v>3268</v>
      </c>
      <c r="F7135" s="6" t="s">
        <v>3269</v>
      </c>
      <c r="G7135" s="6" t="s">
        <v>4996</v>
      </c>
      <c r="H7135" s="6" t="s">
        <v>1263</v>
      </c>
      <c r="I7135" s="6" t="s">
        <v>5188</v>
      </c>
      <c r="J7135" s="6" t="s">
        <v>5</v>
      </c>
      <c r="K7135" s="7">
        <v>0</v>
      </c>
      <c r="L7135" s="7">
        <f>IFERROR(VLOOKUP(SiscoTable[[#This Row],[Código]],Hoja2!A:B,2,0)*SiscoTable[[#This Row],[Provta(Uns)]],0)</f>
        <v>0</v>
      </c>
      <c r="M7135" s="7">
        <v>0</v>
      </c>
      <c r="N7135" s="7">
        <v>0</v>
      </c>
      <c r="O7135" s="7">
        <f>IFERROR(VLOOKUP(SiscoTable[[#This Row],[Código]],Hoja2!A:B,2,0)*SiscoTable[[#This Row],[Stock_actual]],0)</f>
        <v>0</v>
      </c>
      <c r="P7135" s="6" t="s">
        <v>7</v>
      </c>
      <c r="Q7135" s="7">
        <v>0</v>
      </c>
      <c r="R7135" s="7">
        <v>0</v>
      </c>
      <c r="S7135" s="7" t="s">
        <v>11928</v>
      </c>
      <c r="BI7135"/>
      <c r="BJ7135"/>
    </row>
    <row r="7136" spans="2:62" x14ac:dyDescent="0.4">
      <c r="B7136" s="1">
        <v>29460</v>
      </c>
      <c r="C7136" s="6" t="s">
        <v>8</v>
      </c>
      <c r="D7136" s="6" t="s">
        <v>8</v>
      </c>
      <c r="E7136" s="6" t="s">
        <v>3268</v>
      </c>
      <c r="F7136" s="6" t="s">
        <v>3269</v>
      </c>
      <c r="G7136" s="6" t="s">
        <v>4996</v>
      </c>
      <c r="H7136" s="6" t="s">
        <v>5190</v>
      </c>
      <c r="I7136" s="6" t="s">
        <v>5189</v>
      </c>
      <c r="J7136" s="6" t="s">
        <v>5</v>
      </c>
      <c r="K7136" s="7">
        <v>0</v>
      </c>
      <c r="L7136" s="7">
        <f>IFERROR(VLOOKUP(SiscoTable[[#This Row],[Código]],Hoja2!A:B,2,0)*SiscoTable[[#This Row],[Provta(Uns)]],0)</f>
        <v>0</v>
      </c>
      <c r="M7136" s="7">
        <v>0</v>
      </c>
      <c r="N7136" s="7">
        <v>0</v>
      </c>
      <c r="O7136" s="7">
        <f>IFERROR(VLOOKUP(SiscoTable[[#This Row],[Código]],Hoja2!A:B,2,0)*SiscoTable[[#This Row],[Stock_actual]],0)</f>
        <v>0</v>
      </c>
      <c r="P7136" s="6" t="s">
        <v>7</v>
      </c>
      <c r="Q7136" s="7">
        <v>0</v>
      </c>
      <c r="R7136" s="7">
        <v>0</v>
      </c>
      <c r="S7136" s="7" t="s">
        <v>11928</v>
      </c>
      <c r="BI7136"/>
      <c r="BJ7136"/>
    </row>
    <row r="7137" spans="2:62" x14ac:dyDescent="0.4">
      <c r="B7137" s="1">
        <v>29461</v>
      </c>
      <c r="C7137" s="6" t="s">
        <v>8</v>
      </c>
      <c r="D7137" s="6" t="s">
        <v>8</v>
      </c>
      <c r="E7137" s="6" t="s">
        <v>3268</v>
      </c>
      <c r="F7137" s="6" t="s">
        <v>3269</v>
      </c>
      <c r="G7137" s="6" t="s">
        <v>4996</v>
      </c>
      <c r="H7137" s="6" t="s">
        <v>5192</v>
      </c>
      <c r="I7137" s="6" t="s">
        <v>5191</v>
      </c>
      <c r="J7137" s="6" t="s">
        <v>5</v>
      </c>
      <c r="K7137" s="7">
        <v>0</v>
      </c>
      <c r="L7137" s="7">
        <f>IFERROR(VLOOKUP(SiscoTable[[#This Row],[Código]],Hoja2!A:B,2,0)*SiscoTable[[#This Row],[Provta(Uns)]],0)</f>
        <v>0</v>
      </c>
      <c r="M7137" s="7">
        <v>0</v>
      </c>
      <c r="N7137" s="7">
        <v>0</v>
      </c>
      <c r="O7137" s="7">
        <f>IFERROR(VLOOKUP(SiscoTable[[#This Row],[Código]],Hoja2!A:B,2,0)*SiscoTable[[#This Row],[Stock_actual]],0)</f>
        <v>0</v>
      </c>
      <c r="P7137" s="6" t="s">
        <v>7</v>
      </c>
      <c r="Q7137" s="7">
        <v>0</v>
      </c>
      <c r="R7137" s="7">
        <v>0</v>
      </c>
      <c r="S7137" s="7" t="s">
        <v>11928</v>
      </c>
      <c r="BI7137"/>
      <c r="BJ7137"/>
    </row>
    <row r="7138" spans="2:62" x14ac:dyDescent="0.4">
      <c r="B7138" s="1">
        <v>29462</v>
      </c>
      <c r="C7138" s="6" t="s">
        <v>8</v>
      </c>
      <c r="D7138" s="6" t="s">
        <v>8</v>
      </c>
      <c r="E7138" s="6" t="s">
        <v>3268</v>
      </c>
      <c r="F7138" s="6" t="s">
        <v>61</v>
      </c>
      <c r="G7138" s="6" t="s">
        <v>8157</v>
      </c>
      <c r="H7138" s="6" t="s">
        <v>8199</v>
      </c>
      <c r="I7138" s="6" t="s">
        <v>8266</v>
      </c>
      <c r="J7138" s="6" t="s">
        <v>5</v>
      </c>
      <c r="K7138" s="7">
        <v>0.17</v>
      </c>
      <c r="L7138" s="7">
        <f>IFERROR(VLOOKUP(SiscoTable[[#This Row],[Código]],Hoja2!A:B,2,0)*SiscoTable[[#This Row],[Provta(Uns)]],0)</f>
        <v>1.5980000000000001</v>
      </c>
      <c r="M7138" s="7">
        <v>0</v>
      </c>
      <c r="N7138" s="7">
        <v>0</v>
      </c>
      <c r="O7138" s="7">
        <f>IFERROR(VLOOKUP(SiscoTable[[#This Row],[Código]],Hoja2!A:B,2,0)*SiscoTable[[#This Row],[Stock_actual]],0)</f>
        <v>0</v>
      </c>
      <c r="P7138" s="6" t="s">
        <v>7</v>
      </c>
      <c r="Q7138" s="7">
        <v>0</v>
      </c>
      <c r="R7138" s="7">
        <v>0</v>
      </c>
      <c r="S7138" s="7" t="s">
        <v>11928</v>
      </c>
      <c r="BI7138"/>
      <c r="BJ7138"/>
    </row>
    <row r="7139" spans="2:62" x14ac:dyDescent="0.4">
      <c r="B7139" s="1">
        <v>29463</v>
      </c>
      <c r="C7139" s="6" t="s">
        <v>30</v>
      </c>
      <c r="D7139" s="6" t="s">
        <v>30</v>
      </c>
      <c r="E7139" s="6" t="s">
        <v>3268</v>
      </c>
      <c r="F7139" s="6" t="s">
        <v>61</v>
      </c>
      <c r="G7139" s="6" t="s">
        <v>8157</v>
      </c>
      <c r="H7139" s="6" t="s">
        <v>8199</v>
      </c>
      <c r="I7139" s="6" t="s">
        <v>8198</v>
      </c>
      <c r="J7139" s="6" t="s">
        <v>5</v>
      </c>
      <c r="K7139" s="7">
        <v>6.67</v>
      </c>
      <c r="L7139" s="7">
        <f>IFERROR(VLOOKUP(SiscoTable[[#This Row],[Código]],Hoja2!A:B,2,0)*SiscoTable[[#This Row],[Provta(Uns)]],0)</f>
        <v>61.363999999999997</v>
      </c>
      <c r="M7139" s="7">
        <v>0</v>
      </c>
      <c r="N7139" s="7">
        <v>0</v>
      </c>
      <c r="O7139" s="7">
        <f>IFERROR(VLOOKUP(SiscoTable[[#This Row],[Código]],Hoja2!A:B,2,0)*SiscoTable[[#This Row],[Stock_actual]],0)</f>
        <v>0</v>
      </c>
      <c r="P7139" s="6" t="s">
        <v>7</v>
      </c>
      <c r="Q7139" s="7">
        <v>7</v>
      </c>
      <c r="R7139" s="7">
        <v>13.2</v>
      </c>
      <c r="S7139" s="7" t="s">
        <v>11928</v>
      </c>
      <c r="BI7139"/>
      <c r="BJ7139"/>
    </row>
    <row r="7140" spans="2:62" x14ac:dyDescent="0.4">
      <c r="B7140" s="1">
        <v>29464</v>
      </c>
      <c r="C7140" s="6" t="s">
        <v>8</v>
      </c>
      <c r="D7140" s="6" t="s">
        <v>8</v>
      </c>
      <c r="E7140" s="6" t="s">
        <v>3268</v>
      </c>
      <c r="F7140" s="6" t="s">
        <v>6803</v>
      </c>
      <c r="G7140" s="6" t="s">
        <v>4781</v>
      </c>
      <c r="H7140" s="6" t="s">
        <v>7188</v>
      </c>
      <c r="I7140" s="6" t="s">
        <v>7187</v>
      </c>
      <c r="J7140" s="6" t="s">
        <v>5</v>
      </c>
      <c r="K7140" s="7">
        <v>2</v>
      </c>
      <c r="L7140" s="7">
        <f>IFERROR(VLOOKUP(SiscoTable[[#This Row],[Código]],Hoja2!A:B,2,0)*SiscoTable[[#This Row],[Provta(Uns)]],0)</f>
        <v>17</v>
      </c>
      <c r="M7140" s="7">
        <v>0</v>
      </c>
      <c r="N7140" s="7">
        <v>12</v>
      </c>
      <c r="O7140" s="7">
        <f>IFERROR(VLOOKUP(SiscoTable[[#This Row],[Código]],Hoja2!A:B,2,0)*SiscoTable[[#This Row],[Stock_actual]],0)</f>
        <v>102</v>
      </c>
      <c r="P7140" s="6" t="s">
        <v>1014</v>
      </c>
      <c r="Q7140" s="7">
        <v>2</v>
      </c>
      <c r="R7140" s="7">
        <v>0</v>
      </c>
      <c r="S7140" s="7" t="s">
        <v>11928</v>
      </c>
      <c r="BI7140"/>
      <c r="BJ7140"/>
    </row>
    <row r="7141" spans="2:62" x14ac:dyDescent="0.4">
      <c r="B7141" s="1">
        <v>29465</v>
      </c>
      <c r="C7141" s="6" t="s">
        <v>8</v>
      </c>
      <c r="D7141" s="6" t="s">
        <v>8</v>
      </c>
      <c r="E7141" s="6" t="s">
        <v>3268</v>
      </c>
      <c r="F7141" s="6" t="s">
        <v>6803</v>
      </c>
      <c r="G7141" s="6" t="s">
        <v>4781</v>
      </c>
      <c r="H7141" s="6" t="s">
        <v>7188</v>
      </c>
      <c r="I7141" s="6" t="s">
        <v>7189</v>
      </c>
      <c r="J7141" s="6" t="s">
        <v>5</v>
      </c>
      <c r="K7141" s="7">
        <v>0.83</v>
      </c>
      <c r="L7141" s="7">
        <f>IFERROR(VLOOKUP(SiscoTable[[#This Row],[Código]],Hoja2!A:B,2,0)*SiscoTable[[#This Row],[Provta(Uns)]],0)</f>
        <v>7.0549999999999997</v>
      </c>
      <c r="M7141" s="7">
        <v>0</v>
      </c>
      <c r="N7141" s="7">
        <v>13</v>
      </c>
      <c r="O7141" s="7">
        <f>IFERROR(VLOOKUP(SiscoTable[[#This Row],[Código]],Hoja2!A:B,2,0)*SiscoTable[[#This Row],[Stock_actual]],0)</f>
        <v>110.5</v>
      </c>
      <c r="P7141" s="6" t="s">
        <v>2098</v>
      </c>
      <c r="Q7141" s="7">
        <v>1</v>
      </c>
      <c r="R7141" s="7">
        <v>0</v>
      </c>
      <c r="S7141" s="7" t="s">
        <v>11928</v>
      </c>
      <c r="BI7141"/>
      <c r="BJ7141"/>
    </row>
    <row r="7142" spans="2:62" x14ac:dyDescent="0.4">
      <c r="B7142" s="1">
        <v>29466</v>
      </c>
      <c r="C7142" s="6" t="s">
        <v>8</v>
      </c>
      <c r="D7142" s="6" t="s">
        <v>8</v>
      </c>
      <c r="E7142" s="6" t="s">
        <v>3268</v>
      </c>
      <c r="F7142" s="6" t="s">
        <v>3269</v>
      </c>
      <c r="G7142" s="6" t="s">
        <v>3773</v>
      </c>
      <c r="H7142" s="6" t="s">
        <v>4</v>
      </c>
      <c r="I7142" s="6" t="s">
        <v>4095</v>
      </c>
      <c r="J7142" s="6" t="s">
        <v>5</v>
      </c>
      <c r="K7142" s="7">
        <v>0</v>
      </c>
      <c r="L7142" s="7">
        <f>IFERROR(VLOOKUP(SiscoTable[[#This Row],[Código]],Hoja2!A:B,2,0)*SiscoTable[[#This Row],[Provta(Uns)]],0)</f>
        <v>0</v>
      </c>
      <c r="M7142" s="7">
        <v>0</v>
      </c>
      <c r="N7142" s="7">
        <v>0</v>
      </c>
      <c r="O7142" s="7">
        <f>IFERROR(VLOOKUP(SiscoTable[[#This Row],[Código]],Hoja2!A:B,2,0)*SiscoTable[[#This Row],[Stock_actual]],0)</f>
        <v>0</v>
      </c>
      <c r="P7142" s="6" t="s">
        <v>7</v>
      </c>
      <c r="Q7142" s="7">
        <v>0</v>
      </c>
      <c r="R7142" s="7">
        <v>0</v>
      </c>
      <c r="S7142" s="7" t="s">
        <v>11928</v>
      </c>
      <c r="BI7142"/>
      <c r="BJ7142"/>
    </row>
    <row r="7143" spans="2:62" x14ac:dyDescent="0.4">
      <c r="B7143" s="1">
        <v>29467</v>
      </c>
      <c r="C7143" s="6" t="s">
        <v>8</v>
      </c>
      <c r="D7143" s="6" t="s">
        <v>8</v>
      </c>
      <c r="E7143" s="6" t="s">
        <v>3268</v>
      </c>
      <c r="F7143" s="6" t="s">
        <v>3269</v>
      </c>
      <c r="G7143" s="6" t="s">
        <v>5267</v>
      </c>
      <c r="H7143" s="6" t="s">
        <v>5459</v>
      </c>
      <c r="I7143" s="6" t="s">
        <v>5458</v>
      </c>
      <c r="J7143" s="6" t="s">
        <v>5</v>
      </c>
      <c r="K7143" s="7">
        <v>1.17</v>
      </c>
      <c r="L7143" s="7">
        <f>IFERROR(VLOOKUP(SiscoTable[[#This Row],[Código]],Hoja2!A:B,2,0)*SiscoTable[[#This Row],[Provta(Uns)]],0)</f>
        <v>21.293999999999997</v>
      </c>
      <c r="M7143" s="7">
        <v>0</v>
      </c>
      <c r="N7143" s="7">
        <v>1</v>
      </c>
      <c r="O7143" s="7">
        <f>IFERROR(VLOOKUP(SiscoTable[[#This Row],[Código]],Hoja2!A:B,2,0)*SiscoTable[[#This Row],[Stock_actual]],0)</f>
        <v>18.2</v>
      </c>
      <c r="P7143" s="6" t="s">
        <v>812</v>
      </c>
      <c r="Q7143" s="7">
        <v>1</v>
      </c>
      <c r="R7143" s="7">
        <v>2.4</v>
      </c>
      <c r="S7143" s="7" t="s">
        <v>11928</v>
      </c>
      <c r="BI7143"/>
      <c r="BJ7143"/>
    </row>
    <row r="7144" spans="2:62" x14ac:dyDescent="0.4">
      <c r="B7144" s="1">
        <v>29468</v>
      </c>
      <c r="C7144" s="6" t="s">
        <v>8</v>
      </c>
      <c r="D7144" s="6" t="s">
        <v>8</v>
      </c>
      <c r="E7144" s="6" t="s">
        <v>3268</v>
      </c>
      <c r="F7144" s="6" t="s">
        <v>3269</v>
      </c>
      <c r="G7144" s="6" t="s">
        <v>5267</v>
      </c>
      <c r="H7144" s="6" t="s">
        <v>5461</v>
      </c>
      <c r="I7144" s="6" t="s">
        <v>5460</v>
      </c>
      <c r="J7144" s="6" t="s">
        <v>5</v>
      </c>
      <c r="K7144" s="7">
        <v>1</v>
      </c>
      <c r="L7144" s="7">
        <f>IFERROR(VLOOKUP(SiscoTable[[#This Row],[Código]],Hoja2!A:B,2,0)*SiscoTable[[#This Row],[Provta(Uns)]],0)</f>
        <v>8.6</v>
      </c>
      <c r="M7144" s="7">
        <v>0</v>
      </c>
      <c r="N7144" s="7">
        <v>0</v>
      </c>
      <c r="O7144" s="7">
        <f>IFERROR(VLOOKUP(SiscoTable[[#This Row],[Código]],Hoja2!A:B,2,0)*SiscoTable[[#This Row],[Stock_actual]],0)</f>
        <v>0</v>
      </c>
      <c r="P7144" s="6" t="s">
        <v>7</v>
      </c>
      <c r="Q7144" s="7">
        <v>1</v>
      </c>
      <c r="R7144" s="7">
        <v>1.7999999999999998</v>
      </c>
      <c r="S7144" s="7" t="s">
        <v>11928</v>
      </c>
      <c r="BI7144"/>
      <c r="BJ7144"/>
    </row>
    <row r="7145" spans="2:62" x14ac:dyDescent="0.4">
      <c r="B7145" s="1">
        <v>29469</v>
      </c>
      <c r="C7145" s="6" t="s">
        <v>8</v>
      </c>
      <c r="D7145" s="6" t="s">
        <v>8</v>
      </c>
      <c r="E7145" s="6" t="s">
        <v>3268</v>
      </c>
      <c r="F7145" s="6" t="s">
        <v>3269</v>
      </c>
      <c r="G7145" s="6" t="s">
        <v>5267</v>
      </c>
      <c r="H7145" s="6" t="s">
        <v>5459</v>
      </c>
      <c r="I7145" s="6" t="s">
        <v>5462</v>
      </c>
      <c r="J7145" s="6" t="s">
        <v>5</v>
      </c>
      <c r="K7145" s="7">
        <v>1.83</v>
      </c>
      <c r="L7145" s="7">
        <f>IFERROR(VLOOKUP(SiscoTable[[#This Row],[Código]],Hoja2!A:B,2,0)*SiscoTable[[#This Row],[Provta(Uns)]],0)</f>
        <v>25.62</v>
      </c>
      <c r="M7145" s="7">
        <v>0</v>
      </c>
      <c r="N7145" s="7">
        <v>0</v>
      </c>
      <c r="O7145" s="7">
        <f>IFERROR(VLOOKUP(SiscoTable[[#This Row],[Código]],Hoja2!A:B,2,0)*SiscoTable[[#This Row],[Stock_actual]],0)</f>
        <v>0</v>
      </c>
      <c r="P7145" s="6" t="s">
        <v>7</v>
      </c>
      <c r="Q7145" s="7">
        <v>2</v>
      </c>
      <c r="R7145" s="7">
        <v>3.5999999999999996</v>
      </c>
      <c r="S7145" s="7" t="s">
        <v>11928</v>
      </c>
      <c r="BI7145"/>
      <c r="BJ7145"/>
    </row>
    <row r="7146" spans="2:62" x14ac:dyDescent="0.4">
      <c r="B7146" s="1">
        <v>29470</v>
      </c>
      <c r="C7146" s="6" t="s">
        <v>8</v>
      </c>
      <c r="D7146" s="6" t="s">
        <v>8</v>
      </c>
      <c r="E7146" s="6" t="s">
        <v>3268</v>
      </c>
      <c r="F7146" s="6" t="s">
        <v>3269</v>
      </c>
      <c r="G7146" s="6" t="s">
        <v>5267</v>
      </c>
      <c r="H7146" s="6" t="s">
        <v>5459</v>
      </c>
      <c r="I7146" s="6" t="s">
        <v>5463</v>
      </c>
      <c r="J7146" s="6" t="s">
        <v>5</v>
      </c>
      <c r="K7146" s="7">
        <v>0.83</v>
      </c>
      <c r="L7146" s="7">
        <f>IFERROR(VLOOKUP(SiscoTable[[#This Row],[Código]],Hoja2!A:B,2,0)*SiscoTable[[#This Row],[Provta(Uns)]],0)</f>
        <v>9.4619999999999997</v>
      </c>
      <c r="M7146" s="7">
        <v>0</v>
      </c>
      <c r="N7146" s="7">
        <v>0</v>
      </c>
      <c r="O7146" s="7">
        <f>IFERROR(VLOOKUP(SiscoTable[[#This Row],[Código]],Hoja2!A:B,2,0)*SiscoTable[[#This Row],[Stock_actual]],0)</f>
        <v>0</v>
      </c>
      <c r="P7146" s="6" t="s">
        <v>7</v>
      </c>
      <c r="Q7146" s="7">
        <v>1</v>
      </c>
      <c r="R7146" s="7">
        <v>1.7999999999999998</v>
      </c>
      <c r="S7146" s="7" t="s">
        <v>11928</v>
      </c>
      <c r="BI7146"/>
      <c r="BJ7146"/>
    </row>
    <row r="7147" spans="2:62" x14ac:dyDescent="0.4">
      <c r="B7147" s="1">
        <v>29471</v>
      </c>
      <c r="C7147" s="6" t="s">
        <v>8</v>
      </c>
      <c r="D7147" s="6" t="s">
        <v>8</v>
      </c>
      <c r="E7147" s="6" t="s">
        <v>3268</v>
      </c>
      <c r="F7147" s="6" t="s">
        <v>3269</v>
      </c>
      <c r="G7147" s="6" t="s">
        <v>5267</v>
      </c>
      <c r="H7147" s="6" t="s">
        <v>5459</v>
      </c>
      <c r="I7147" s="6" t="s">
        <v>5464</v>
      </c>
      <c r="J7147" s="6" t="s">
        <v>5</v>
      </c>
      <c r="K7147" s="7">
        <v>1.5</v>
      </c>
      <c r="L7147" s="7">
        <f>IFERROR(VLOOKUP(SiscoTable[[#This Row],[Código]],Hoja2!A:B,2,0)*SiscoTable[[#This Row],[Provta(Uns)]],0)</f>
        <v>14.700000000000001</v>
      </c>
      <c r="M7147" s="7">
        <v>0</v>
      </c>
      <c r="N7147" s="7">
        <v>0</v>
      </c>
      <c r="O7147" s="7">
        <f>IFERROR(VLOOKUP(SiscoTable[[#This Row],[Código]],Hoja2!A:B,2,0)*SiscoTable[[#This Row],[Stock_actual]],0)</f>
        <v>0</v>
      </c>
      <c r="P7147" s="6" t="s">
        <v>7</v>
      </c>
      <c r="Q7147" s="7">
        <v>2</v>
      </c>
      <c r="R7147" s="7">
        <v>3</v>
      </c>
      <c r="S7147" s="7" t="s">
        <v>11928</v>
      </c>
      <c r="BI7147"/>
      <c r="BJ7147"/>
    </row>
    <row r="7148" spans="2:62" x14ac:dyDescent="0.4">
      <c r="B7148" s="1">
        <v>29472</v>
      </c>
      <c r="C7148" s="6" t="s">
        <v>8</v>
      </c>
      <c r="D7148" s="6" t="s">
        <v>8</v>
      </c>
      <c r="E7148" s="6" t="s">
        <v>3268</v>
      </c>
      <c r="F7148" s="6" t="s">
        <v>3269</v>
      </c>
      <c r="G7148" s="6" t="s">
        <v>5267</v>
      </c>
      <c r="H7148" s="6" t="s">
        <v>5461</v>
      </c>
      <c r="I7148" s="6" t="s">
        <v>5465</v>
      </c>
      <c r="J7148" s="6" t="s">
        <v>5</v>
      </c>
      <c r="K7148" s="7">
        <v>1.5</v>
      </c>
      <c r="L7148" s="7">
        <f>IFERROR(VLOOKUP(SiscoTable[[#This Row],[Código]],Hoja2!A:B,2,0)*SiscoTable[[#This Row],[Provta(Uns)]],0)</f>
        <v>17.100000000000001</v>
      </c>
      <c r="M7148" s="7">
        <v>0</v>
      </c>
      <c r="N7148" s="7">
        <v>13</v>
      </c>
      <c r="O7148" s="7">
        <f>IFERROR(VLOOKUP(SiscoTable[[#This Row],[Código]],Hoja2!A:B,2,0)*SiscoTable[[#This Row],[Stock_actual]],0)</f>
        <v>148.20000000000002</v>
      </c>
      <c r="P7148" s="6" t="s">
        <v>5466</v>
      </c>
      <c r="Q7148" s="7">
        <v>2</v>
      </c>
      <c r="R7148" s="7">
        <v>0</v>
      </c>
      <c r="S7148" s="7" t="s">
        <v>11928</v>
      </c>
      <c r="BI7148"/>
      <c r="BJ7148"/>
    </row>
    <row r="7149" spans="2:62" x14ac:dyDescent="0.4">
      <c r="B7149" s="1">
        <v>29473</v>
      </c>
      <c r="C7149" s="6" t="s">
        <v>8</v>
      </c>
      <c r="D7149" s="6" t="s">
        <v>8</v>
      </c>
      <c r="E7149" s="6" t="s">
        <v>3268</v>
      </c>
      <c r="F7149" s="6" t="s">
        <v>3269</v>
      </c>
      <c r="G7149" s="6" t="s">
        <v>5267</v>
      </c>
      <c r="H7149" s="6" t="s">
        <v>5357</v>
      </c>
      <c r="I7149" s="6" t="s">
        <v>5467</v>
      </c>
      <c r="J7149" s="6" t="s">
        <v>5</v>
      </c>
      <c r="K7149" s="7">
        <v>1.5</v>
      </c>
      <c r="L7149" s="7">
        <f>IFERROR(VLOOKUP(SiscoTable[[#This Row],[Código]],Hoja2!A:B,2,0)*SiscoTable[[#This Row],[Provta(Uns)]],0)</f>
        <v>21</v>
      </c>
      <c r="M7149" s="7">
        <v>0</v>
      </c>
      <c r="N7149" s="7">
        <v>12</v>
      </c>
      <c r="O7149" s="7">
        <f>IFERROR(VLOOKUP(SiscoTable[[#This Row],[Código]],Hoja2!A:B,2,0)*SiscoTable[[#This Row],[Stock_actual]],0)</f>
        <v>168</v>
      </c>
      <c r="P7149" s="6" t="s">
        <v>1759</v>
      </c>
      <c r="Q7149" s="7">
        <v>2</v>
      </c>
      <c r="R7149" s="7">
        <v>0</v>
      </c>
      <c r="S7149" s="7" t="s">
        <v>11928</v>
      </c>
      <c r="BI7149"/>
      <c r="BJ7149"/>
    </row>
    <row r="7150" spans="2:62" x14ac:dyDescent="0.4">
      <c r="B7150" s="1">
        <v>29474</v>
      </c>
      <c r="C7150" s="6" t="s">
        <v>8</v>
      </c>
      <c r="D7150" s="6" t="s">
        <v>8</v>
      </c>
      <c r="E7150" s="6" t="s">
        <v>3268</v>
      </c>
      <c r="F7150" s="6" t="s">
        <v>3269</v>
      </c>
      <c r="G7150" s="6" t="s">
        <v>5267</v>
      </c>
      <c r="H7150" s="6" t="s">
        <v>5357</v>
      </c>
      <c r="I7150" s="6" t="s">
        <v>5468</v>
      </c>
      <c r="J7150" s="6" t="s">
        <v>5</v>
      </c>
      <c r="K7150" s="7">
        <v>1.33</v>
      </c>
      <c r="L7150" s="7">
        <f>IFERROR(VLOOKUP(SiscoTable[[#This Row],[Código]],Hoja2!A:B,2,0)*SiscoTable[[#This Row],[Provta(Uns)]],0)</f>
        <v>18.62</v>
      </c>
      <c r="M7150" s="7">
        <v>0</v>
      </c>
      <c r="N7150" s="7">
        <v>13</v>
      </c>
      <c r="O7150" s="7">
        <f>IFERROR(VLOOKUP(SiscoTable[[#This Row],[Código]],Hoja2!A:B,2,0)*SiscoTable[[#This Row],[Stock_actual]],0)</f>
        <v>182</v>
      </c>
      <c r="P7150" s="6" t="s">
        <v>2754</v>
      </c>
      <c r="Q7150" s="7">
        <v>1</v>
      </c>
      <c r="R7150" s="7">
        <v>0</v>
      </c>
      <c r="S7150" s="7" t="s">
        <v>11928</v>
      </c>
      <c r="BI7150"/>
      <c r="BJ7150"/>
    </row>
    <row r="7151" spans="2:62" x14ac:dyDescent="0.4">
      <c r="B7151" s="1">
        <v>29475</v>
      </c>
      <c r="C7151" s="6" t="s">
        <v>30</v>
      </c>
      <c r="D7151" s="6" t="s">
        <v>30</v>
      </c>
      <c r="E7151" s="6" t="s">
        <v>3268</v>
      </c>
      <c r="F7151" s="6" t="s">
        <v>3269</v>
      </c>
      <c r="G7151" s="6" t="s">
        <v>5267</v>
      </c>
      <c r="H7151" s="6" t="s">
        <v>5357</v>
      </c>
      <c r="I7151" s="6" t="s">
        <v>5356</v>
      </c>
      <c r="J7151" s="6" t="s">
        <v>5</v>
      </c>
      <c r="K7151" s="7">
        <v>11.67</v>
      </c>
      <c r="L7151" s="7">
        <f>IFERROR(VLOOKUP(SiscoTable[[#This Row],[Código]],Hoja2!A:B,2,0)*SiscoTable[[#This Row],[Provta(Uns)]],0)</f>
        <v>147.042</v>
      </c>
      <c r="M7151" s="7">
        <v>0</v>
      </c>
      <c r="N7151" s="7">
        <v>0</v>
      </c>
      <c r="O7151" s="7">
        <f>IFERROR(VLOOKUP(SiscoTable[[#This Row],[Código]],Hoja2!A:B,2,0)*SiscoTable[[#This Row],[Stock_actual]],0)</f>
        <v>0</v>
      </c>
      <c r="P7151" s="6" t="s">
        <v>7</v>
      </c>
      <c r="Q7151" s="7">
        <v>13</v>
      </c>
      <c r="R7151" s="7">
        <v>23.400000000000002</v>
      </c>
      <c r="S7151" s="7" t="s">
        <v>11928</v>
      </c>
      <c r="BI7151"/>
      <c r="BJ7151"/>
    </row>
    <row r="7152" spans="2:62" x14ac:dyDescent="0.4">
      <c r="B7152" s="1">
        <v>29476</v>
      </c>
      <c r="C7152" s="6" t="s">
        <v>8</v>
      </c>
      <c r="D7152" s="6" t="s">
        <v>8</v>
      </c>
      <c r="E7152" s="6" t="s">
        <v>3268</v>
      </c>
      <c r="F7152" s="6" t="s">
        <v>6803</v>
      </c>
      <c r="G7152" s="6" t="s">
        <v>4781</v>
      </c>
      <c r="H7152" s="6" t="s">
        <v>7191</v>
      </c>
      <c r="I7152" s="6" t="s">
        <v>7190</v>
      </c>
      <c r="J7152" s="6" t="s">
        <v>5</v>
      </c>
      <c r="K7152" s="7">
        <v>0</v>
      </c>
      <c r="L7152" s="7">
        <f>IFERROR(VLOOKUP(SiscoTable[[#This Row],[Código]],Hoja2!A:B,2,0)*SiscoTable[[#This Row],[Provta(Uns)]],0)</f>
        <v>0</v>
      </c>
      <c r="M7152" s="7">
        <v>0</v>
      </c>
      <c r="N7152" s="7">
        <v>0</v>
      </c>
      <c r="O7152" s="7">
        <f>IFERROR(VLOOKUP(SiscoTable[[#This Row],[Código]],Hoja2!A:B,2,0)*SiscoTable[[#This Row],[Stock_actual]],0)</f>
        <v>0</v>
      </c>
      <c r="P7152" s="6" t="s">
        <v>7</v>
      </c>
      <c r="Q7152" s="7">
        <v>0</v>
      </c>
      <c r="R7152" s="7">
        <v>0</v>
      </c>
      <c r="S7152" s="7" t="s">
        <v>11928</v>
      </c>
      <c r="BI7152"/>
      <c r="BJ7152"/>
    </row>
    <row r="7153" spans="2:62" x14ac:dyDescent="0.4">
      <c r="B7153" s="1">
        <v>29477</v>
      </c>
      <c r="C7153" s="6" t="s">
        <v>8</v>
      </c>
      <c r="D7153" s="6" t="s">
        <v>8</v>
      </c>
      <c r="E7153" s="6" t="s">
        <v>3268</v>
      </c>
      <c r="F7153" s="6" t="s">
        <v>6803</v>
      </c>
      <c r="G7153" s="6" t="s">
        <v>4781</v>
      </c>
      <c r="H7153" s="6" t="s">
        <v>7191</v>
      </c>
      <c r="I7153" s="6" t="s">
        <v>7192</v>
      </c>
      <c r="J7153" s="6" t="s">
        <v>5</v>
      </c>
      <c r="K7153" s="7">
        <v>0.33</v>
      </c>
      <c r="L7153" s="7">
        <f>IFERROR(VLOOKUP(SiscoTable[[#This Row],[Código]],Hoja2!A:B,2,0)*SiscoTable[[#This Row],[Provta(Uns)]],0)</f>
        <v>3.1350000000000002</v>
      </c>
      <c r="M7153" s="7">
        <v>0</v>
      </c>
      <c r="N7153" s="7">
        <v>0</v>
      </c>
      <c r="O7153" s="7">
        <f>IFERROR(VLOOKUP(SiscoTable[[#This Row],[Código]],Hoja2!A:B,2,0)*SiscoTable[[#This Row],[Stock_actual]],0)</f>
        <v>0</v>
      </c>
      <c r="P7153" s="6" t="s">
        <v>7</v>
      </c>
      <c r="Q7153" s="7">
        <v>0</v>
      </c>
      <c r="R7153" s="7">
        <v>0</v>
      </c>
      <c r="S7153" s="7" t="s">
        <v>11928</v>
      </c>
      <c r="BI7153"/>
      <c r="BJ7153"/>
    </row>
    <row r="7154" spans="2:62" x14ac:dyDescent="0.4">
      <c r="B7154" s="1">
        <v>29478</v>
      </c>
      <c r="C7154" s="6" t="s">
        <v>8</v>
      </c>
      <c r="D7154" s="6" t="s">
        <v>8</v>
      </c>
      <c r="E7154" s="6" t="s">
        <v>3268</v>
      </c>
      <c r="F7154" s="6" t="s">
        <v>3269</v>
      </c>
      <c r="G7154" s="6" t="s">
        <v>5267</v>
      </c>
      <c r="H7154" s="6" t="s">
        <v>4</v>
      </c>
      <c r="I7154" s="6" t="s">
        <v>5469</v>
      </c>
      <c r="J7154" s="6" t="s">
        <v>5</v>
      </c>
      <c r="K7154" s="7">
        <v>0</v>
      </c>
      <c r="L7154" s="7">
        <f>IFERROR(VLOOKUP(SiscoTable[[#This Row],[Código]],Hoja2!A:B,2,0)*SiscoTable[[#This Row],[Provta(Uns)]],0)</f>
        <v>0</v>
      </c>
      <c r="M7154" s="7">
        <v>0</v>
      </c>
      <c r="N7154" s="7">
        <v>0</v>
      </c>
      <c r="O7154" s="7">
        <f>IFERROR(VLOOKUP(SiscoTable[[#This Row],[Código]],Hoja2!A:B,2,0)*SiscoTable[[#This Row],[Stock_actual]],0)</f>
        <v>0</v>
      </c>
      <c r="P7154" s="6" t="s">
        <v>7</v>
      </c>
      <c r="Q7154" s="7">
        <v>0</v>
      </c>
      <c r="R7154" s="7">
        <v>0</v>
      </c>
      <c r="S7154" s="7" t="s">
        <v>11928</v>
      </c>
      <c r="BI7154"/>
      <c r="BJ7154"/>
    </row>
    <row r="7155" spans="2:62" x14ac:dyDescent="0.4">
      <c r="B7155" s="1">
        <v>29479</v>
      </c>
      <c r="C7155" s="6" t="s">
        <v>8</v>
      </c>
      <c r="D7155" s="6" t="s">
        <v>8</v>
      </c>
      <c r="E7155" s="6" t="s">
        <v>3268</v>
      </c>
      <c r="F7155" s="6" t="s">
        <v>3269</v>
      </c>
      <c r="G7155" s="6" t="s">
        <v>5267</v>
      </c>
      <c r="H7155" s="6" t="s">
        <v>4</v>
      </c>
      <c r="I7155" s="6" t="s">
        <v>5470</v>
      </c>
      <c r="J7155" s="6" t="s">
        <v>5</v>
      </c>
      <c r="K7155" s="7">
        <v>0</v>
      </c>
      <c r="L7155" s="7">
        <f>IFERROR(VLOOKUP(SiscoTable[[#This Row],[Código]],Hoja2!A:B,2,0)*SiscoTable[[#This Row],[Provta(Uns)]],0)</f>
        <v>0</v>
      </c>
      <c r="M7155" s="7">
        <v>0</v>
      </c>
      <c r="N7155" s="7">
        <v>0</v>
      </c>
      <c r="O7155" s="7">
        <f>IFERROR(VLOOKUP(SiscoTable[[#This Row],[Código]],Hoja2!A:B,2,0)*SiscoTable[[#This Row],[Stock_actual]],0)</f>
        <v>0</v>
      </c>
      <c r="P7155" s="6" t="s">
        <v>7</v>
      </c>
      <c r="Q7155" s="7">
        <v>0</v>
      </c>
      <c r="R7155" s="7">
        <v>0</v>
      </c>
      <c r="S7155" s="7" t="s">
        <v>11928</v>
      </c>
      <c r="BI7155"/>
      <c r="BJ7155"/>
    </row>
    <row r="7156" spans="2:62" x14ac:dyDescent="0.4">
      <c r="B7156" s="1">
        <v>29480</v>
      </c>
      <c r="C7156" s="6" t="s">
        <v>30</v>
      </c>
      <c r="D7156" s="6" t="s">
        <v>8</v>
      </c>
      <c r="E7156" s="6" t="s">
        <v>3268</v>
      </c>
      <c r="F7156" s="6" t="s">
        <v>5836</v>
      </c>
      <c r="G7156" s="6" t="s">
        <v>5929</v>
      </c>
      <c r="H7156" s="6" t="s">
        <v>6006</v>
      </c>
      <c r="I7156" s="6" t="s">
        <v>6005</v>
      </c>
      <c r="J7156" s="6" t="s">
        <v>5</v>
      </c>
      <c r="K7156" s="7">
        <v>3.5</v>
      </c>
      <c r="L7156" s="7">
        <f>IFERROR(VLOOKUP(SiscoTable[[#This Row],[Código]],Hoja2!A:B,2,0)*SiscoTable[[#This Row],[Provta(Uns)]],0)</f>
        <v>110.60000000000001</v>
      </c>
      <c r="M7156" s="7">
        <v>0</v>
      </c>
      <c r="N7156" s="7">
        <v>-2</v>
      </c>
      <c r="O7156" s="7">
        <f>IFERROR(VLOOKUP(SiscoTable[[#This Row],[Código]],Hoja2!A:B,2,0)*SiscoTable[[#This Row],[Stock_actual]],0)</f>
        <v>-63.2</v>
      </c>
      <c r="P7156" s="6" t="s">
        <v>7</v>
      </c>
      <c r="Q7156" s="7">
        <v>4</v>
      </c>
      <c r="R7156" s="7">
        <v>7.1999999999999993</v>
      </c>
      <c r="S7156" s="7" t="s">
        <v>11928</v>
      </c>
      <c r="BI7156"/>
      <c r="BJ7156"/>
    </row>
    <row r="7157" spans="2:62" x14ac:dyDescent="0.4">
      <c r="B7157" s="1">
        <v>29481</v>
      </c>
      <c r="C7157" s="6" t="s">
        <v>8</v>
      </c>
      <c r="D7157" s="6" t="s">
        <v>30</v>
      </c>
      <c r="E7157" s="6" t="s">
        <v>3268</v>
      </c>
      <c r="F7157" s="6" t="s">
        <v>5836</v>
      </c>
      <c r="G7157" s="6" t="s">
        <v>5929</v>
      </c>
      <c r="H7157" s="6" t="s">
        <v>6006</v>
      </c>
      <c r="I7157" s="6" t="s">
        <v>6032</v>
      </c>
      <c r="J7157" s="6" t="s">
        <v>5</v>
      </c>
      <c r="K7157" s="7">
        <v>5.17</v>
      </c>
      <c r="L7157" s="7">
        <f>IFERROR(VLOOKUP(SiscoTable[[#This Row],[Código]],Hoja2!A:B,2,0)*SiscoTable[[#This Row],[Provta(Uns)]],0)</f>
        <v>20.163</v>
      </c>
      <c r="M7157" s="7">
        <v>0</v>
      </c>
      <c r="N7157" s="7">
        <v>1</v>
      </c>
      <c r="O7157" s="7">
        <f>IFERROR(VLOOKUP(SiscoTable[[#This Row],[Código]],Hoja2!A:B,2,0)*SiscoTable[[#This Row],[Stock_actual]],0)</f>
        <v>3.9</v>
      </c>
      <c r="P7157" s="6" t="s">
        <v>27</v>
      </c>
      <c r="Q7157" s="7">
        <v>6</v>
      </c>
      <c r="R7157" s="7">
        <v>10.220000000000001</v>
      </c>
      <c r="S7157" s="7" t="s">
        <v>11928</v>
      </c>
      <c r="BI7157"/>
      <c r="BJ7157"/>
    </row>
    <row r="7158" spans="2:62" x14ac:dyDescent="0.4">
      <c r="B7158" s="1">
        <v>29482</v>
      </c>
      <c r="C7158" s="6" t="s">
        <v>8</v>
      </c>
      <c r="D7158" s="6" t="s">
        <v>30</v>
      </c>
      <c r="E7158" s="6" t="s">
        <v>3268</v>
      </c>
      <c r="F7158" s="6" t="s">
        <v>5836</v>
      </c>
      <c r="G7158" s="6" t="s">
        <v>5929</v>
      </c>
      <c r="H7158" s="6" t="s">
        <v>6006</v>
      </c>
      <c r="I7158" s="6" t="s">
        <v>6033</v>
      </c>
      <c r="J7158" s="6" t="s">
        <v>5</v>
      </c>
      <c r="K7158" s="7">
        <v>4.83</v>
      </c>
      <c r="L7158" s="7">
        <f>IFERROR(VLOOKUP(SiscoTable[[#This Row],[Código]],Hoja2!A:B,2,0)*SiscoTable[[#This Row],[Provta(Uns)]],0)</f>
        <v>18.837</v>
      </c>
      <c r="M7158" s="7">
        <v>0</v>
      </c>
      <c r="N7158" s="7">
        <v>1</v>
      </c>
      <c r="O7158" s="7">
        <f>IFERROR(VLOOKUP(SiscoTable[[#This Row],[Código]],Hoja2!A:B,2,0)*SiscoTable[[#This Row],[Stock_actual]],0)</f>
        <v>3.9</v>
      </c>
      <c r="P7158" s="6" t="s">
        <v>27</v>
      </c>
      <c r="Q7158" s="7">
        <v>5</v>
      </c>
      <c r="R7158" s="7">
        <v>9.56</v>
      </c>
      <c r="S7158" s="7" t="s">
        <v>11928</v>
      </c>
      <c r="BI7158"/>
      <c r="BJ7158"/>
    </row>
    <row r="7159" spans="2:62" x14ac:dyDescent="0.4">
      <c r="B7159" s="1">
        <v>29483</v>
      </c>
      <c r="C7159" s="6" t="s">
        <v>8</v>
      </c>
      <c r="D7159" s="6" t="s">
        <v>8</v>
      </c>
      <c r="E7159" s="6" t="s">
        <v>3268</v>
      </c>
      <c r="F7159" s="6" t="s">
        <v>5836</v>
      </c>
      <c r="G7159" s="6" t="s">
        <v>5929</v>
      </c>
      <c r="H7159" s="6" t="s">
        <v>6006</v>
      </c>
      <c r="I7159" s="6" t="s">
        <v>6034</v>
      </c>
      <c r="J7159" s="6" t="s">
        <v>5</v>
      </c>
      <c r="K7159" s="7">
        <v>1.33</v>
      </c>
      <c r="L7159" s="7">
        <f>IFERROR(VLOOKUP(SiscoTable[[#This Row],[Código]],Hoja2!A:B,2,0)*SiscoTable[[#This Row],[Provta(Uns)]],0)</f>
        <v>5.7190000000000003</v>
      </c>
      <c r="M7159" s="7">
        <v>0</v>
      </c>
      <c r="N7159" s="7">
        <v>0</v>
      </c>
      <c r="O7159" s="7">
        <f>IFERROR(VLOOKUP(SiscoTable[[#This Row],[Código]],Hoja2!A:B,2,0)*SiscoTable[[#This Row],[Stock_actual]],0)</f>
        <v>0</v>
      </c>
      <c r="P7159" s="6" t="s">
        <v>7</v>
      </c>
      <c r="Q7159" s="7">
        <v>1</v>
      </c>
      <c r="R7159" s="7">
        <v>2.4</v>
      </c>
      <c r="S7159" s="7" t="s">
        <v>11928</v>
      </c>
      <c r="BI7159"/>
      <c r="BJ7159"/>
    </row>
    <row r="7160" spans="2:62" x14ac:dyDescent="0.4">
      <c r="B7160" s="1">
        <v>29484</v>
      </c>
      <c r="C7160" s="6" t="s">
        <v>30</v>
      </c>
      <c r="D7160" s="6" t="s">
        <v>30</v>
      </c>
      <c r="E7160" s="6" t="s">
        <v>3268</v>
      </c>
      <c r="F7160" s="6" t="s">
        <v>5836</v>
      </c>
      <c r="G7160" s="6" t="s">
        <v>5929</v>
      </c>
      <c r="H7160" s="6" t="s">
        <v>6006</v>
      </c>
      <c r="I7160" s="6" t="s">
        <v>6007</v>
      </c>
      <c r="J7160" s="6" t="s">
        <v>5</v>
      </c>
      <c r="K7160" s="7">
        <v>13.5</v>
      </c>
      <c r="L7160" s="7">
        <f>IFERROR(VLOOKUP(SiscoTable[[#This Row],[Código]],Hoja2!A:B,2,0)*SiscoTable[[#This Row],[Provta(Uns)]],0)</f>
        <v>60.75</v>
      </c>
      <c r="M7160" s="7">
        <v>44</v>
      </c>
      <c r="N7160" s="7">
        <v>0</v>
      </c>
      <c r="O7160" s="7">
        <f>IFERROR(VLOOKUP(SiscoTable[[#This Row],[Código]],Hoja2!A:B,2,0)*SiscoTable[[#This Row],[Stock_actual]],0)</f>
        <v>0</v>
      </c>
      <c r="P7160" s="6" t="s">
        <v>7</v>
      </c>
      <c r="Q7160" s="7">
        <v>15</v>
      </c>
      <c r="R7160" s="7">
        <v>0</v>
      </c>
      <c r="S7160" s="7" t="s">
        <v>11928</v>
      </c>
      <c r="BI7160"/>
      <c r="BJ7160"/>
    </row>
    <row r="7161" spans="2:62" x14ac:dyDescent="0.4">
      <c r="B7161" s="1">
        <v>29485</v>
      </c>
      <c r="C7161" s="6" t="s">
        <v>8</v>
      </c>
      <c r="D7161" s="6" t="s">
        <v>30</v>
      </c>
      <c r="E7161" s="6" t="s">
        <v>3268</v>
      </c>
      <c r="F7161" s="6" t="s">
        <v>5836</v>
      </c>
      <c r="G7161" s="6" t="s">
        <v>5929</v>
      </c>
      <c r="H7161" s="6" t="s">
        <v>6006</v>
      </c>
      <c r="I7161" s="6" t="s">
        <v>6035</v>
      </c>
      <c r="J7161" s="6" t="s">
        <v>5</v>
      </c>
      <c r="K7161" s="7">
        <v>1.33</v>
      </c>
      <c r="L7161" s="7">
        <f>IFERROR(VLOOKUP(SiscoTable[[#This Row],[Código]],Hoja2!A:B,2,0)*SiscoTable[[#This Row],[Provta(Uns)]],0)</f>
        <v>5.7190000000000003</v>
      </c>
      <c r="M7161" s="7">
        <v>0</v>
      </c>
      <c r="N7161" s="7">
        <v>0</v>
      </c>
      <c r="O7161" s="7">
        <f>IFERROR(VLOOKUP(SiscoTable[[#This Row],[Código]],Hoja2!A:B,2,0)*SiscoTable[[#This Row],[Stock_actual]],0)</f>
        <v>0</v>
      </c>
      <c r="P7161" s="6" t="s">
        <v>7</v>
      </c>
      <c r="Q7161" s="7">
        <v>1</v>
      </c>
      <c r="R7161" s="7">
        <v>2.4</v>
      </c>
      <c r="S7161" s="7" t="s">
        <v>11928</v>
      </c>
      <c r="BI7161"/>
      <c r="BJ7161"/>
    </row>
    <row r="7162" spans="2:62" x14ac:dyDescent="0.4">
      <c r="B7162" s="1">
        <v>29486</v>
      </c>
      <c r="C7162" s="6" t="s">
        <v>8</v>
      </c>
      <c r="D7162" s="6" t="s">
        <v>8</v>
      </c>
      <c r="E7162" s="6" t="s">
        <v>3268</v>
      </c>
      <c r="F7162" s="6" t="s">
        <v>5836</v>
      </c>
      <c r="G7162" s="6" t="s">
        <v>5929</v>
      </c>
      <c r="H7162" s="6" t="s">
        <v>6006</v>
      </c>
      <c r="I7162" s="6" t="s">
        <v>6036</v>
      </c>
      <c r="J7162" s="6" t="s">
        <v>5</v>
      </c>
      <c r="K7162" s="7">
        <v>0.33</v>
      </c>
      <c r="L7162" s="7">
        <f>IFERROR(VLOOKUP(SiscoTable[[#This Row],[Código]],Hoja2!A:B,2,0)*SiscoTable[[#This Row],[Provta(Uns)]],0)</f>
        <v>41.877000000000002</v>
      </c>
      <c r="M7162" s="7">
        <v>0</v>
      </c>
      <c r="N7162" s="7">
        <v>1</v>
      </c>
      <c r="O7162" s="7">
        <f>IFERROR(VLOOKUP(SiscoTable[[#This Row],[Código]],Hoja2!A:B,2,0)*SiscoTable[[#This Row],[Stock_actual]],0)</f>
        <v>126.9</v>
      </c>
      <c r="P7162" s="6" t="s">
        <v>92</v>
      </c>
      <c r="Q7162" s="7">
        <v>0</v>
      </c>
      <c r="R7162" s="7">
        <v>0</v>
      </c>
      <c r="S7162" s="7" t="s">
        <v>11928</v>
      </c>
      <c r="BI7162"/>
      <c r="BJ7162"/>
    </row>
    <row r="7163" spans="2:62" x14ac:dyDescent="0.4">
      <c r="B7163" s="1">
        <v>29487</v>
      </c>
      <c r="C7163" s="6" t="s">
        <v>8</v>
      </c>
      <c r="D7163" s="6" t="s">
        <v>8</v>
      </c>
      <c r="E7163" s="6" t="s">
        <v>3268</v>
      </c>
      <c r="F7163" s="6" t="s">
        <v>5836</v>
      </c>
      <c r="G7163" s="6" t="s">
        <v>5837</v>
      </c>
      <c r="H7163" s="6" t="s">
        <v>5839</v>
      </c>
      <c r="I7163" s="6" t="s">
        <v>5916</v>
      </c>
      <c r="J7163" s="6" t="s">
        <v>5</v>
      </c>
      <c r="K7163" s="7">
        <v>0</v>
      </c>
      <c r="L7163" s="7">
        <f>IFERROR(VLOOKUP(SiscoTable[[#This Row],[Código]],Hoja2!A:B,2,0)*SiscoTable[[#This Row],[Provta(Uns)]],0)</f>
        <v>0</v>
      </c>
      <c r="M7163" s="7">
        <v>0</v>
      </c>
      <c r="N7163" s="7">
        <v>0</v>
      </c>
      <c r="O7163" s="7">
        <f>IFERROR(VLOOKUP(SiscoTable[[#This Row],[Código]],Hoja2!A:B,2,0)*SiscoTable[[#This Row],[Stock_actual]],0)</f>
        <v>0</v>
      </c>
      <c r="P7163" s="6" t="s">
        <v>7</v>
      </c>
      <c r="Q7163" s="7">
        <v>0</v>
      </c>
      <c r="R7163" s="7">
        <v>0</v>
      </c>
      <c r="S7163" s="7" t="s">
        <v>11928</v>
      </c>
      <c r="BI7163"/>
      <c r="BJ7163"/>
    </row>
    <row r="7164" spans="2:62" x14ac:dyDescent="0.4">
      <c r="B7164" s="1">
        <v>29488</v>
      </c>
      <c r="C7164" s="6" t="s">
        <v>8</v>
      </c>
      <c r="D7164" s="6" t="s">
        <v>8</v>
      </c>
      <c r="E7164" s="6" t="s">
        <v>3268</v>
      </c>
      <c r="F7164" s="6" t="s">
        <v>5836</v>
      </c>
      <c r="G7164" s="6" t="s">
        <v>5837</v>
      </c>
      <c r="H7164" s="6" t="s">
        <v>5839</v>
      </c>
      <c r="I7164" s="6" t="s">
        <v>5917</v>
      </c>
      <c r="J7164" s="6" t="s">
        <v>5</v>
      </c>
      <c r="K7164" s="7">
        <v>4.33</v>
      </c>
      <c r="L7164" s="7">
        <f>IFERROR(VLOOKUP(SiscoTable[[#This Row],[Código]],Hoja2!A:B,2,0)*SiscoTable[[#This Row],[Provta(Uns)]],0)</f>
        <v>17.32</v>
      </c>
      <c r="M7164" s="7">
        <v>0</v>
      </c>
      <c r="N7164" s="7">
        <v>1</v>
      </c>
      <c r="O7164" s="7">
        <f>IFERROR(VLOOKUP(SiscoTable[[#This Row],[Código]],Hoja2!A:B,2,0)*SiscoTable[[#This Row],[Stock_actual]],0)</f>
        <v>4</v>
      </c>
      <c r="P7164" s="6" t="s">
        <v>29</v>
      </c>
      <c r="Q7164" s="7">
        <v>5</v>
      </c>
      <c r="R7164" s="7">
        <v>8.3800000000000008</v>
      </c>
      <c r="S7164" s="7" t="s">
        <v>11928</v>
      </c>
      <c r="BI7164"/>
      <c r="BJ7164"/>
    </row>
    <row r="7165" spans="2:62" x14ac:dyDescent="0.4">
      <c r="B7165" s="1">
        <v>29489</v>
      </c>
      <c r="C7165" s="6" t="s">
        <v>8</v>
      </c>
      <c r="D7165" s="6" t="s">
        <v>8</v>
      </c>
      <c r="E7165" s="6" t="s">
        <v>3268</v>
      </c>
      <c r="F7165" s="6" t="s">
        <v>5836</v>
      </c>
      <c r="G7165" s="6" t="s">
        <v>5837</v>
      </c>
      <c r="H7165" s="6" t="s">
        <v>5839</v>
      </c>
      <c r="I7165" s="6" t="s">
        <v>5918</v>
      </c>
      <c r="J7165" s="6" t="s">
        <v>5</v>
      </c>
      <c r="K7165" s="7">
        <v>4.67</v>
      </c>
      <c r="L7165" s="7">
        <f>IFERROR(VLOOKUP(SiscoTable[[#This Row],[Código]],Hoja2!A:B,2,0)*SiscoTable[[#This Row],[Provta(Uns)]],0)</f>
        <v>18.68</v>
      </c>
      <c r="M7165" s="7">
        <v>0</v>
      </c>
      <c r="N7165" s="7">
        <v>0</v>
      </c>
      <c r="O7165" s="7">
        <f>IFERROR(VLOOKUP(SiscoTable[[#This Row],[Código]],Hoja2!A:B,2,0)*SiscoTable[[#This Row],[Stock_actual]],0)</f>
        <v>0</v>
      </c>
      <c r="P7165" s="6" t="s">
        <v>7</v>
      </c>
      <c r="Q7165" s="7">
        <v>5</v>
      </c>
      <c r="R7165" s="7">
        <v>9.6</v>
      </c>
      <c r="S7165" s="7" t="s">
        <v>11928</v>
      </c>
      <c r="BI7165"/>
      <c r="BJ7165"/>
    </row>
    <row r="7166" spans="2:62" x14ac:dyDescent="0.4">
      <c r="B7166" s="1">
        <v>29490</v>
      </c>
      <c r="C7166" s="6" t="s">
        <v>8</v>
      </c>
      <c r="D7166" s="6" t="s">
        <v>8</v>
      </c>
      <c r="E7166" s="6" t="s">
        <v>3268</v>
      </c>
      <c r="F7166" s="6" t="s">
        <v>5836</v>
      </c>
      <c r="G7166" s="6" t="s">
        <v>5837</v>
      </c>
      <c r="H7166" s="6" t="s">
        <v>5839</v>
      </c>
      <c r="I7166" s="6" t="s">
        <v>5919</v>
      </c>
      <c r="J7166" s="6" t="s">
        <v>5</v>
      </c>
      <c r="K7166" s="7">
        <v>3</v>
      </c>
      <c r="L7166" s="7">
        <f>IFERROR(VLOOKUP(SiscoTable[[#This Row],[Código]],Hoja2!A:B,2,0)*SiscoTable[[#This Row],[Provta(Uns)]],0)</f>
        <v>12</v>
      </c>
      <c r="M7166" s="7">
        <v>0</v>
      </c>
      <c r="N7166" s="7">
        <v>1</v>
      </c>
      <c r="O7166" s="7">
        <f>IFERROR(VLOOKUP(SiscoTable[[#This Row],[Código]],Hoja2!A:B,2,0)*SiscoTable[[#This Row],[Stock_actual]],0)</f>
        <v>4</v>
      </c>
      <c r="P7166" s="6" t="s">
        <v>124</v>
      </c>
      <c r="Q7166" s="7">
        <v>3</v>
      </c>
      <c r="R7166" s="7">
        <v>6</v>
      </c>
      <c r="S7166" s="7" t="s">
        <v>11928</v>
      </c>
      <c r="BI7166"/>
      <c r="BJ7166"/>
    </row>
    <row r="7167" spans="2:62" x14ac:dyDescent="0.4">
      <c r="B7167" s="1">
        <v>29491</v>
      </c>
      <c r="C7167" s="6" t="s">
        <v>30</v>
      </c>
      <c r="D7167" s="6" t="s">
        <v>8</v>
      </c>
      <c r="E7167" s="6" t="s">
        <v>3268</v>
      </c>
      <c r="F7167" s="6" t="s">
        <v>5836</v>
      </c>
      <c r="G7167" s="6" t="s">
        <v>5929</v>
      </c>
      <c r="H7167" s="6" t="s">
        <v>6009</v>
      </c>
      <c r="I7167" s="6" t="s">
        <v>6008</v>
      </c>
      <c r="J7167" s="6" t="s">
        <v>5</v>
      </c>
      <c r="K7167" s="7">
        <v>4</v>
      </c>
      <c r="L7167" s="7">
        <f>IFERROR(VLOOKUP(SiscoTable[[#This Row],[Código]],Hoja2!A:B,2,0)*SiscoTable[[#This Row],[Provta(Uns)]],0)</f>
        <v>50.4</v>
      </c>
      <c r="M7167" s="7">
        <v>0</v>
      </c>
      <c r="N7167" s="7">
        <v>0</v>
      </c>
      <c r="O7167" s="7">
        <f>IFERROR(VLOOKUP(SiscoTable[[#This Row],[Código]],Hoja2!A:B,2,0)*SiscoTable[[#This Row],[Stock_actual]],0)</f>
        <v>0</v>
      </c>
      <c r="P7167" s="6" t="s">
        <v>7</v>
      </c>
      <c r="Q7167" s="7">
        <v>4</v>
      </c>
      <c r="R7167" s="7">
        <v>7.8000000000000007</v>
      </c>
      <c r="S7167" s="7" t="s">
        <v>11928</v>
      </c>
      <c r="BI7167"/>
      <c r="BJ7167"/>
    </row>
    <row r="7168" spans="2:62" x14ac:dyDescent="0.4">
      <c r="B7168" s="1">
        <v>29492</v>
      </c>
      <c r="C7168" s="6" t="s">
        <v>30</v>
      </c>
      <c r="D7168" s="6" t="s">
        <v>8</v>
      </c>
      <c r="E7168" s="6" t="s">
        <v>3268</v>
      </c>
      <c r="F7168" s="6" t="s">
        <v>3269</v>
      </c>
      <c r="G7168" s="6" t="s">
        <v>4384</v>
      </c>
      <c r="H7168" s="6" t="s">
        <v>4403</v>
      </c>
      <c r="I7168" s="6" t="s">
        <v>4486</v>
      </c>
      <c r="J7168" s="6" t="s">
        <v>5</v>
      </c>
      <c r="K7168" s="7">
        <v>0</v>
      </c>
      <c r="L7168" s="7">
        <f>IFERROR(VLOOKUP(SiscoTable[[#This Row],[Código]],Hoja2!A:B,2,0)*SiscoTable[[#This Row],[Provta(Uns)]],0)</f>
        <v>0</v>
      </c>
      <c r="M7168" s="7">
        <v>0</v>
      </c>
      <c r="N7168" s="7">
        <v>0</v>
      </c>
      <c r="O7168" s="7">
        <f>IFERROR(VLOOKUP(SiscoTable[[#This Row],[Código]],Hoja2!A:B,2,0)*SiscoTable[[#This Row],[Stock_actual]],0)</f>
        <v>0</v>
      </c>
      <c r="P7168" s="6" t="s">
        <v>7</v>
      </c>
      <c r="Q7168" s="7">
        <v>0</v>
      </c>
      <c r="R7168" s="7">
        <v>0</v>
      </c>
      <c r="S7168" s="7" t="s">
        <v>11928</v>
      </c>
      <c r="BI7168"/>
      <c r="BJ7168"/>
    </row>
    <row r="7169" spans="2:62" x14ac:dyDescent="0.4">
      <c r="B7169" s="1">
        <v>29494</v>
      </c>
      <c r="C7169" s="6" t="s">
        <v>25</v>
      </c>
      <c r="D7169" s="6" t="s">
        <v>25</v>
      </c>
      <c r="E7169" s="6" t="s">
        <v>469</v>
      </c>
      <c r="F7169" s="6" t="s">
        <v>1050</v>
      </c>
      <c r="G7169" s="6" t="s">
        <v>1309</v>
      </c>
      <c r="H7169" s="6" t="s">
        <v>1053</v>
      </c>
      <c r="I7169" s="6" t="s">
        <v>1373</v>
      </c>
      <c r="J7169" s="6" t="s">
        <v>5</v>
      </c>
      <c r="K7169" s="7">
        <v>89.67</v>
      </c>
      <c r="L7169" s="7">
        <f>IFERROR(VLOOKUP(SiscoTable[[#This Row],[Código]],Hoja2!A:B,2,0)*SiscoTable[[#This Row],[Provta(Uns)]],0)</f>
        <v>771.16200000000003</v>
      </c>
      <c r="M7169" s="7">
        <v>0</v>
      </c>
      <c r="N7169" s="7">
        <v>91</v>
      </c>
      <c r="O7169" s="7">
        <f>IFERROR(VLOOKUP(SiscoTable[[#This Row],[Código]],Hoja2!A:B,2,0)*SiscoTable[[#This Row],[Stock_actual]],0)</f>
        <v>782.6</v>
      </c>
      <c r="P7169" s="6" t="s">
        <v>110</v>
      </c>
      <c r="Q7169" s="7">
        <v>99</v>
      </c>
      <c r="R7169" s="7">
        <v>178.10000000000002</v>
      </c>
      <c r="S7169" s="7" t="s">
        <v>11927</v>
      </c>
      <c r="BI7169"/>
      <c r="BJ7169"/>
    </row>
    <row r="7170" spans="2:62" x14ac:dyDescent="0.4">
      <c r="B7170" s="1">
        <v>29496</v>
      </c>
      <c r="C7170" s="6" t="s">
        <v>25</v>
      </c>
      <c r="D7170" s="6" t="s">
        <v>30</v>
      </c>
      <c r="E7170" s="6" t="s">
        <v>8482</v>
      </c>
      <c r="F7170" s="6" t="s">
        <v>1736</v>
      </c>
      <c r="G7170" s="6" t="s">
        <v>10616</v>
      </c>
      <c r="H7170" s="6" t="s">
        <v>10625</v>
      </c>
      <c r="I7170" s="6" t="s">
        <v>10657</v>
      </c>
      <c r="J7170" s="6" t="s">
        <v>5</v>
      </c>
      <c r="K7170" s="7">
        <v>30.5</v>
      </c>
      <c r="L7170" s="7">
        <f>IFERROR(VLOOKUP(SiscoTable[[#This Row],[Código]],Hoja2!A:B,2,0)*SiscoTable[[#This Row],[Provta(Uns)]],0)</f>
        <v>283.65000000000003</v>
      </c>
      <c r="M7170" s="7">
        <v>0</v>
      </c>
      <c r="N7170" s="7">
        <v>38</v>
      </c>
      <c r="O7170" s="7">
        <f>IFERROR(VLOOKUP(SiscoTable[[#This Row],[Código]],Hoja2!A:B,2,0)*SiscoTable[[#This Row],[Stock_actual]],0)</f>
        <v>353.40000000000003</v>
      </c>
      <c r="P7170" s="6" t="s">
        <v>516</v>
      </c>
      <c r="Q7170" s="7">
        <v>34</v>
      </c>
      <c r="R7170" s="7">
        <v>0</v>
      </c>
      <c r="S7170" s="7" t="s">
        <v>11926</v>
      </c>
      <c r="BI7170"/>
      <c r="BJ7170"/>
    </row>
    <row r="7171" spans="2:62" x14ac:dyDescent="0.4">
      <c r="B7171" s="1">
        <v>29497</v>
      </c>
      <c r="C7171" s="6" t="s">
        <v>25</v>
      </c>
      <c r="D7171" s="6" t="s">
        <v>25</v>
      </c>
      <c r="E7171" s="6" t="s">
        <v>2999</v>
      </c>
      <c r="F7171" s="6" t="s">
        <v>3000</v>
      </c>
      <c r="G7171" s="6" t="s">
        <v>3001</v>
      </c>
      <c r="H7171" s="6" t="s">
        <v>3028</v>
      </c>
      <c r="I7171" s="6" t="s">
        <v>3029</v>
      </c>
      <c r="J7171" s="6" t="s">
        <v>5</v>
      </c>
      <c r="K7171" s="7">
        <v>14.17</v>
      </c>
      <c r="L7171" s="7">
        <f>IFERROR(VLOOKUP(SiscoTable[[#This Row],[Código]],Hoja2!A:B,2,0)*SiscoTable[[#This Row],[Provta(Uns)]],0)</f>
        <v>154.453</v>
      </c>
      <c r="M7171" s="7">
        <v>0</v>
      </c>
      <c r="N7171" s="7">
        <v>5</v>
      </c>
      <c r="O7171" s="7">
        <f>IFERROR(VLOOKUP(SiscoTable[[#This Row],[Código]],Hoja2!A:B,2,0)*SiscoTable[[#This Row],[Stock_actual]],0)</f>
        <v>54.5</v>
      </c>
      <c r="P7171" s="6" t="s">
        <v>96</v>
      </c>
      <c r="Q7171" s="7">
        <v>16</v>
      </c>
      <c r="R7171" s="7">
        <v>28.369999999999997</v>
      </c>
      <c r="S7171" s="7" t="s">
        <v>11925</v>
      </c>
      <c r="BI7171"/>
      <c r="BJ7171"/>
    </row>
    <row r="7172" spans="2:62" x14ac:dyDescent="0.4">
      <c r="B7172" s="1">
        <v>29498</v>
      </c>
      <c r="C7172" s="6" t="s">
        <v>30</v>
      </c>
      <c r="D7172" s="6" t="s">
        <v>30</v>
      </c>
      <c r="E7172" s="6" t="s">
        <v>8482</v>
      </c>
      <c r="F7172" s="6" t="s">
        <v>9030</v>
      </c>
      <c r="G7172" s="6" t="s">
        <v>9184</v>
      </c>
      <c r="H7172" s="6" t="s">
        <v>9114</v>
      </c>
      <c r="I7172" s="6" t="s">
        <v>9227</v>
      </c>
      <c r="J7172" s="6" t="s">
        <v>5</v>
      </c>
      <c r="K7172" s="7">
        <v>9</v>
      </c>
      <c r="L7172" s="7">
        <f>IFERROR(VLOOKUP(SiscoTable[[#This Row],[Código]],Hoja2!A:B,2,0)*SiscoTable[[#This Row],[Provta(Uns)]],0)</f>
        <v>148.5</v>
      </c>
      <c r="M7172" s="7">
        <v>54</v>
      </c>
      <c r="N7172" s="7">
        <v>0</v>
      </c>
      <c r="O7172" s="7">
        <f>IFERROR(VLOOKUP(SiscoTable[[#This Row],[Código]],Hoja2!A:B,2,0)*SiscoTable[[#This Row],[Stock_actual]],0)</f>
        <v>0</v>
      </c>
      <c r="P7172" s="6" t="s">
        <v>7</v>
      </c>
      <c r="Q7172" s="7">
        <v>10</v>
      </c>
      <c r="R7172" s="7">
        <v>0</v>
      </c>
      <c r="S7172" s="7" t="s">
        <v>11926</v>
      </c>
      <c r="BI7172"/>
      <c r="BJ7172"/>
    </row>
    <row r="7173" spans="2:62" x14ac:dyDescent="0.4">
      <c r="B7173" s="1">
        <v>29499</v>
      </c>
      <c r="C7173" s="6" t="s">
        <v>8</v>
      </c>
      <c r="D7173" s="6" t="s">
        <v>8</v>
      </c>
      <c r="E7173" s="6" t="s">
        <v>2809</v>
      </c>
      <c r="F7173" s="6" t="s">
        <v>2844</v>
      </c>
      <c r="G7173" s="6" t="s">
        <v>2811</v>
      </c>
      <c r="H7173" s="6" t="s">
        <v>4</v>
      </c>
      <c r="I7173" s="6" t="s">
        <v>2895</v>
      </c>
      <c r="J7173" s="6" t="s">
        <v>5</v>
      </c>
      <c r="K7173" s="7">
        <v>0</v>
      </c>
      <c r="L7173" s="7">
        <f>IFERROR(VLOOKUP(SiscoTable[[#This Row],[Código]],Hoja2!A:B,2,0)*SiscoTable[[#This Row],[Provta(Uns)]],0)</f>
        <v>0</v>
      </c>
      <c r="M7173" s="7">
        <v>0</v>
      </c>
      <c r="N7173" s="7">
        <v>0</v>
      </c>
      <c r="O7173" s="7">
        <f>IFERROR(VLOOKUP(SiscoTable[[#This Row],[Código]],Hoja2!A:B,2,0)*SiscoTable[[#This Row],[Stock_actual]],0)</f>
        <v>0</v>
      </c>
      <c r="P7173" s="6" t="s">
        <v>7</v>
      </c>
      <c r="Q7173" s="7">
        <v>0</v>
      </c>
      <c r="R7173" s="7">
        <v>0</v>
      </c>
      <c r="S7173" s="7" t="s">
        <v>11923</v>
      </c>
      <c r="BI7173"/>
      <c r="BJ7173"/>
    </row>
    <row r="7174" spans="2:62" x14ac:dyDescent="0.4">
      <c r="B7174" s="1">
        <v>29500</v>
      </c>
      <c r="C7174" s="6" t="s">
        <v>8</v>
      </c>
      <c r="D7174" s="6" t="s">
        <v>8</v>
      </c>
      <c r="E7174" s="6" t="s">
        <v>2809</v>
      </c>
      <c r="F7174" s="6" t="s">
        <v>2844</v>
      </c>
      <c r="G7174" s="6" t="s">
        <v>2811</v>
      </c>
      <c r="H7174" s="6" t="s">
        <v>2897</v>
      </c>
      <c r="I7174" s="6" t="s">
        <v>2896</v>
      </c>
      <c r="J7174" s="6" t="s">
        <v>5</v>
      </c>
      <c r="K7174" s="7">
        <v>0</v>
      </c>
      <c r="L7174" s="7">
        <f>IFERROR(VLOOKUP(SiscoTable[[#This Row],[Código]],Hoja2!A:B,2,0)*SiscoTable[[#This Row],[Provta(Uns)]],0)</f>
        <v>0</v>
      </c>
      <c r="M7174" s="7">
        <v>0</v>
      </c>
      <c r="N7174" s="7">
        <v>0</v>
      </c>
      <c r="O7174" s="7">
        <f>IFERROR(VLOOKUP(SiscoTable[[#This Row],[Código]],Hoja2!A:B,2,0)*SiscoTable[[#This Row],[Stock_actual]],0)</f>
        <v>0</v>
      </c>
      <c r="P7174" s="6" t="s">
        <v>7</v>
      </c>
      <c r="Q7174" s="7">
        <v>0</v>
      </c>
      <c r="R7174" s="7">
        <v>0</v>
      </c>
      <c r="S7174" s="7" t="s">
        <v>11923</v>
      </c>
      <c r="BI7174"/>
      <c r="BJ7174"/>
    </row>
    <row r="7175" spans="2:62" x14ac:dyDescent="0.4">
      <c r="B7175" s="1">
        <v>29501</v>
      </c>
      <c r="C7175" s="6" t="s">
        <v>30</v>
      </c>
      <c r="D7175" s="6" t="s">
        <v>8</v>
      </c>
      <c r="E7175" s="6" t="s">
        <v>8482</v>
      </c>
      <c r="F7175" s="6" t="s">
        <v>9030</v>
      </c>
      <c r="G7175" s="6" t="s">
        <v>9678</v>
      </c>
      <c r="H7175" s="6" t="s">
        <v>9740</v>
      </c>
      <c r="I7175" s="6" t="s">
        <v>9762</v>
      </c>
      <c r="J7175" s="6" t="s">
        <v>5</v>
      </c>
      <c r="K7175" s="7">
        <v>4.5</v>
      </c>
      <c r="L7175" s="7">
        <f>IFERROR(VLOOKUP(SiscoTable[[#This Row],[Código]],Hoja2!A:B,2,0)*SiscoTable[[#This Row],[Provta(Uns)]],0)</f>
        <v>78.75</v>
      </c>
      <c r="M7175" s="7">
        <v>0</v>
      </c>
      <c r="N7175" s="7">
        <v>-4</v>
      </c>
      <c r="O7175" s="7">
        <f>IFERROR(VLOOKUP(SiscoTable[[#This Row],[Código]],Hoja2!A:B,2,0)*SiscoTable[[#This Row],[Stock_actual]],0)</f>
        <v>-70</v>
      </c>
      <c r="P7175" s="6" t="s">
        <v>7</v>
      </c>
      <c r="Q7175" s="7">
        <v>5</v>
      </c>
      <c r="R7175" s="7">
        <v>9</v>
      </c>
      <c r="S7175" s="7" t="s">
        <v>11926</v>
      </c>
      <c r="BI7175"/>
      <c r="BJ7175"/>
    </row>
    <row r="7176" spans="2:62" x14ac:dyDescent="0.4">
      <c r="B7176" s="1">
        <v>29502</v>
      </c>
      <c r="C7176" s="6" t="s">
        <v>30</v>
      </c>
      <c r="D7176" s="6" t="s">
        <v>8</v>
      </c>
      <c r="E7176" s="6" t="s">
        <v>8482</v>
      </c>
      <c r="F7176" s="6" t="s">
        <v>9030</v>
      </c>
      <c r="G7176" s="6" t="s">
        <v>9678</v>
      </c>
      <c r="H7176" s="6" t="s">
        <v>9740</v>
      </c>
      <c r="I7176" s="6" t="s">
        <v>9763</v>
      </c>
      <c r="J7176" s="6" t="s">
        <v>5</v>
      </c>
      <c r="K7176" s="7">
        <v>3</v>
      </c>
      <c r="L7176" s="7">
        <f>IFERROR(VLOOKUP(SiscoTable[[#This Row],[Código]],Hoja2!A:B,2,0)*SiscoTable[[#This Row],[Provta(Uns)]],0)</f>
        <v>45</v>
      </c>
      <c r="M7176" s="7">
        <v>12</v>
      </c>
      <c r="N7176" s="7">
        <v>0</v>
      </c>
      <c r="O7176" s="7">
        <f>IFERROR(VLOOKUP(SiscoTable[[#This Row],[Código]],Hoja2!A:B,2,0)*SiscoTable[[#This Row],[Stock_actual]],0)</f>
        <v>0</v>
      </c>
      <c r="P7176" s="6" t="s">
        <v>7</v>
      </c>
      <c r="Q7176" s="7">
        <v>3</v>
      </c>
      <c r="R7176" s="7">
        <v>0</v>
      </c>
      <c r="S7176" s="7" t="s">
        <v>11926</v>
      </c>
      <c r="BI7176"/>
      <c r="BJ7176"/>
    </row>
    <row r="7177" spans="2:62" x14ac:dyDescent="0.4">
      <c r="B7177" s="1">
        <v>29503</v>
      </c>
      <c r="C7177" s="6" t="s">
        <v>8</v>
      </c>
      <c r="D7177" s="6" t="s">
        <v>8</v>
      </c>
      <c r="E7177" s="6" t="s">
        <v>8482</v>
      </c>
      <c r="F7177" s="6" t="s">
        <v>11692</v>
      </c>
      <c r="G7177" s="6" t="s">
        <v>11693</v>
      </c>
      <c r="H7177" s="6" t="s">
        <v>11736</v>
      </c>
      <c r="I7177" s="6" t="s">
        <v>11735</v>
      </c>
      <c r="J7177" s="6" t="s">
        <v>5</v>
      </c>
      <c r="K7177" s="7">
        <v>1.17</v>
      </c>
      <c r="L7177" s="7">
        <f>IFERROR(VLOOKUP(SiscoTable[[#This Row],[Código]],Hoja2!A:B,2,0)*SiscoTable[[#This Row],[Provta(Uns)]],0)</f>
        <v>17.433</v>
      </c>
      <c r="M7177" s="7">
        <v>0</v>
      </c>
      <c r="N7177" s="7">
        <v>4</v>
      </c>
      <c r="O7177" s="7">
        <f>IFERROR(VLOOKUP(SiscoTable[[#This Row],[Código]],Hoja2!A:B,2,0)*SiscoTable[[#This Row],[Stock_actual]],0)</f>
        <v>59.6</v>
      </c>
      <c r="P7177" s="6" t="s">
        <v>1451</v>
      </c>
      <c r="Q7177" s="7">
        <v>1</v>
      </c>
      <c r="R7177" s="7">
        <v>0</v>
      </c>
      <c r="S7177" s="7" t="s">
        <v>11926</v>
      </c>
      <c r="BI7177"/>
      <c r="BJ7177"/>
    </row>
    <row r="7178" spans="2:62" x14ac:dyDescent="0.4">
      <c r="B7178" s="1">
        <v>29504</v>
      </c>
      <c r="C7178" s="6" t="s">
        <v>8</v>
      </c>
      <c r="D7178" s="6" t="s">
        <v>8</v>
      </c>
      <c r="E7178" s="6" t="s">
        <v>8482</v>
      </c>
      <c r="F7178" s="6" t="s">
        <v>11692</v>
      </c>
      <c r="G7178" s="6" t="s">
        <v>11693</v>
      </c>
      <c r="H7178" s="6" t="s">
        <v>11736</v>
      </c>
      <c r="I7178" s="6" t="s">
        <v>11737</v>
      </c>
      <c r="J7178" s="6" t="s">
        <v>5</v>
      </c>
      <c r="K7178" s="7">
        <v>1.5</v>
      </c>
      <c r="L7178" s="7">
        <f>IFERROR(VLOOKUP(SiscoTable[[#This Row],[Código]],Hoja2!A:B,2,0)*SiscoTable[[#This Row],[Provta(Uns)]],0)</f>
        <v>22.35</v>
      </c>
      <c r="M7178" s="7">
        <v>0</v>
      </c>
      <c r="N7178" s="7">
        <v>0</v>
      </c>
      <c r="O7178" s="7">
        <f>IFERROR(VLOOKUP(SiscoTable[[#This Row],[Código]],Hoja2!A:B,2,0)*SiscoTable[[#This Row],[Stock_actual]],0)</f>
        <v>0</v>
      </c>
      <c r="P7178" s="6" t="s">
        <v>7</v>
      </c>
      <c r="Q7178" s="7">
        <v>2</v>
      </c>
      <c r="R7178" s="7">
        <v>3</v>
      </c>
      <c r="S7178" s="7" t="s">
        <v>11926</v>
      </c>
      <c r="BI7178"/>
      <c r="BJ7178"/>
    </row>
    <row r="7179" spans="2:62" x14ac:dyDescent="0.4">
      <c r="B7179" s="1">
        <v>29505</v>
      </c>
      <c r="C7179" s="6" t="s">
        <v>8</v>
      </c>
      <c r="D7179" s="6" t="s">
        <v>8</v>
      </c>
      <c r="E7179" s="6" t="s">
        <v>8482</v>
      </c>
      <c r="F7179" s="6" t="s">
        <v>11692</v>
      </c>
      <c r="G7179" s="6" t="s">
        <v>11693</v>
      </c>
      <c r="H7179" s="6" t="s">
        <v>11736</v>
      </c>
      <c r="I7179" s="6" t="s">
        <v>11738</v>
      </c>
      <c r="J7179" s="6" t="s">
        <v>5</v>
      </c>
      <c r="K7179" s="7">
        <v>0.67</v>
      </c>
      <c r="L7179" s="7">
        <f>IFERROR(VLOOKUP(SiscoTable[[#This Row],[Código]],Hoja2!A:B,2,0)*SiscoTable[[#This Row],[Provta(Uns)]],0)</f>
        <v>9.9830000000000005</v>
      </c>
      <c r="M7179" s="7">
        <v>0</v>
      </c>
      <c r="N7179" s="7">
        <v>6</v>
      </c>
      <c r="O7179" s="7">
        <f>IFERROR(VLOOKUP(SiscoTable[[#This Row],[Código]],Hoja2!A:B,2,0)*SiscoTable[[#This Row],[Stock_actual]],0)</f>
        <v>89.4</v>
      </c>
      <c r="P7179" s="6" t="s">
        <v>2096</v>
      </c>
      <c r="Q7179" s="7">
        <v>1</v>
      </c>
      <c r="R7179" s="7">
        <v>0</v>
      </c>
      <c r="S7179" s="7" t="s">
        <v>11926</v>
      </c>
      <c r="BI7179"/>
      <c r="BJ7179"/>
    </row>
    <row r="7180" spans="2:62" x14ac:dyDescent="0.4">
      <c r="B7180" s="1">
        <v>29506</v>
      </c>
      <c r="C7180" s="6" t="s">
        <v>8</v>
      </c>
      <c r="D7180" s="6" t="s">
        <v>8</v>
      </c>
      <c r="E7180" s="6" t="s">
        <v>8482</v>
      </c>
      <c r="F7180" s="6" t="s">
        <v>11692</v>
      </c>
      <c r="G7180" s="6" t="s">
        <v>11693</v>
      </c>
      <c r="H7180" s="6" t="s">
        <v>11736</v>
      </c>
      <c r="I7180" s="6" t="s">
        <v>11739</v>
      </c>
      <c r="J7180" s="6" t="s">
        <v>5</v>
      </c>
      <c r="K7180" s="7">
        <v>0.67</v>
      </c>
      <c r="L7180" s="7">
        <f>IFERROR(VLOOKUP(SiscoTable[[#This Row],[Código]],Hoja2!A:B,2,0)*SiscoTable[[#This Row],[Provta(Uns)]],0)</f>
        <v>9.9830000000000005</v>
      </c>
      <c r="M7180" s="7">
        <v>0</v>
      </c>
      <c r="N7180" s="7">
        <v>9</v>
      </c>
      <c r="O7180" s="7">
        <f>IFERROR(VLOOKUP(SiscoTable[[#This Row],[Código]],Hoja2!A:B,2,0)*SiscoTable[[#This Row],[Stock_actual]],0)</f>
        <v>134.1</v>
      </c>
      <c r="P7180" s="6" t="s">
        <v>2130</v>
      </c>
      <c r="Q7180" s="7">
        <v>1</v>
      </c>
      <c r="R7180" s="7">
        <v>0</v>
      </c>
      <c r="S7180" s="7" t="s">
        <v>11926</v>
      </c>
      <c r="BI7180"/>
      <c r="BJ7180"/>
    </row>
    <row r="7181" spans="2:62" x14ac:dyDescent="0.4">
      <c r="B7181" s="1">
        <v>29507</v>
      </c>
      <c r="C7181" s="6" t="s">
        <v>8</v>
      </c>
      <c r="D7181" s="6" t="s">
        <v>8</v>
      </c>
      <c r="E7181" s="6" t="s">
        <v>8482</v>
      </c>
      <c r="F7181" s="6" t="s">
        <v>11692</v>
      </c>
      <c r="G7181" s="6" t="s">
        <v>11693</v>
      </c>
      <c r="H7181" s="6" t="s">
        <v>11736</v>
      </c>
      <c r="I7181" s="6" t="s">
        <v>11740</v>
      </c>
      <c r="J7181" s="6" t="s">
        <v>5</v>
      </c>
      <c r="K7181" s="7">
        <v>0</v>
      </c>
      <c r="L7181" s="7">
        <f>IFERROR(VLOOKUP(SiscoTable[[#This Row],[Código]],Hoja2!A:B,2,0)*SiscoTable[[#This Row],[Provta(Uns)]],0)</f>
        <v>0</v>
      </c>
      <c r="M7181" s="7">
        <v>0</v>
      </c>
      <c r="N7181" s="7">
        <v>1</v>
      </c>
      <c r="O7181" s="7">
        <f>IFERROR(VLOOKUP(SiscoTable[[#This Row],[Código]],Hoja2!A:B,2,0)*SiscoTable[[#This Row],[Stock_actual]],0)</f>
        <v>20.5</v>
      </c>
      <c r="P7181" s="6" t="s">
        <v>134</v>
      </c>
      <c r="Q7181" s="7">
        <v>0</v>
      </c>
      <c r="R7181" s="7">
        <v>0</v>
      </c>
      <c r="S7181" s="7" t="s">
        <v>11926</v>
      </c>
      <c r="BI7181"/>
      <c r="BJ7181"/>
    </row>
    <row r="7182" spans="2:62" x14ac:dyDescent="0.4">
      <c r="B7182" s="1">
        <v>29508</v>
      </c>
      <c r="C7182" s="6" t="s">
        <v>8</v>
      </c>
      <c r="D7182" s="6" t="s">
        <v>8</v>
      </c>
      <c r="E7182" s="6" t="s">
        <v>8482</v>
      </c>
      <c r="F7182" s="6" t="s">
        <v>11692</v>
      </c>
      <c r="G7182" s="6" t="s">
        <v>11693</v>
      </c>
      <c r="H7182" s="6" t="s">
        <v>11736</v>
      </c>
      <c r="I7182" s="6" t="s">
        <v>11741</v>
      </c>
      <c r="J7182" s="6" t="s">
        <v>5</v>
      </c>
      <c r="K7182" s="7">
        <v>1.17</v>
      </c>
      <c r="L7182" s="7">
        <f>IFERROR(VLOOKUP(SiscoTable[[#This Row],[Código]],Hoja2!A:B,2,0)*SiscoTable[[#This Row],[Provta(Uns)]],0)</f>
        <v>17.433</v>
      </c>
      <c r="M7182" s="7">
        <v>0</v>
      </c>
      <c r="N7182" s="7">
        <v>3</v>
      </c>
      <c r="O7182" s="7">
        <f>IFERROR(VLOOKUP(SiscoTable[[#This Row],[Código]],Hoja2!A:B,2,0)*SiscoTable[[#This Row],[Stock_actual]],0)</f>
        <v>44.7</v>
      </c>
      <c r="P7182" s="6" t="s">
        <v>661</v>
      </c>
      <c r="Q7182" s="7">
        <v>1</v>
      </c>
      <c r="R7182" s="7">
        <v>0</v>
      </c>
      <c r="S7182" s="7" t="s">
        <v>11926</v>
      </c>
      <c r="BI7182"/>
      <c r="BJ7182"/>
    </row>
    <row r="7183" spans="2:62" x14ac:dyDescent="0.4">
      <c r="B7183" s="1">
        <v>29509</v>
      </c>
      <c r="C7183" s="6" t="s">
        <v>8</v>
      </c>
      <c r="D7183" s="6" t="s">
        <v>8</v>
      </c>
      <c r="E7183" s="6" t="s">
        <v>8482</v>
      </c>
      <c r="F7183" s="6" t="s">
        <v>11692</v>
      </c>
      <c r="G7183" s="6" t="s">
        <v>11693</v>
      </c>
      <c r="H7183" s="6" t="s">
        <v>11736</v>
      </c>
      <c r="I7183" s="6" t="s">
        <v>11742</v>
      </c>
      <c r="J7183" s="6" t="s">
        <v>5</v>
      </c>
      <c r="K7183" s="7">
        <v>0.83</v>
      </c>
      <c r="L7183" s="7">
        <f>IFERROR(VLOOKUP(SiscoTable[[#This Row],[Código]],Hoja2!A:B,2,0)*SiscoTable[[#This Row],[Provta(Uns)]],0)</f>
        <v>12.366999999999999</v>
      </c>
      <c r="M7183" s="7">
        <v>0</v>
      </c>
      <c r="N7183" s="7">
        <v>5</v>
      </c>
      <c r="O7183" s="7">
        <f>IFERROR(VLOOKUP(SiscoTable[[#This Row],[Código]],Hoja2!A:B,2,0)*SiscoTable[[#This Row],[Stock_actual]],0)</f>
        <v>74.5</v>
      </c>
      <c r="P7183" s="6" t="s">
        <v>6367</v>
      </c>
      <c r="Q7183" s="7">
        <v>1</v>
      </c>
      <c r="R7183" s="7">
        <v>0</v>
      </c>
      <c r="S7183" s="7" t="s">
        <v>11926</v>
      </c>
      <c r="BI7183"/>
      <c r="BJ7183"/>
    </row>
    <row r="7184" spans="2:62" x14ac:dyDescent="0.4">
      <c r="B7184" s="1">
        <v>29510</v>
      </c>
      <c r="C7184" s="6" t="s">
        <v>8</v>
      </c>
      <c r="D7184" s="6" t="s">
        <v>8</v>
      </c>
      <c r="E7184" s="6" t="s">
        <v>8482</v>
      </c>
      <c r="F7184" s="6" t="s">
        <v>11692</v>
      </c>
      <c r="G7184" s="6" t="s">
        <v>11693</v>
      </c>
      <c r="H7184" s="6" t="s">
        <v>11736</v>
      </c>
      <c r="I7184" s="6" t="s">
        <v>11743</v>
      </c>
      <c r="J7184" s="6" t="s">
        <v>5</v>
      </c>
      <c r="K7184" s="7">
        <v>0.17</v>
      </c>
      <c r="L7184" s="7">
        <f>IFERROR(VLOOKUP(SiscoTable[[#This Row],[Código]],Hoja2!A:B,2,0)*SiscoTable[[#This Row],[Provta(Uns)]],0)</f>
        <v>2.5330000000000004</v>
      </c>
      <c r="M7184" s="7">
        <v>0</v>
      </c>
      <c r="N7184" s="7">
        <v>10</v>
      </c>
      <c r="O7184" s="7">
        <f>IFERROR(VLOOKUP(SiscoTable[[#This Row],[Código]],Hoja2!A:B,2,0)*SiscoTable[[#This Row],[Stock_actual]],0)</f>
        <v>149</v>
      </c>
      <c r="P7184" s="6" t="s">
        <v>2159</v>
      </c>
      <c r="Q7184" s="7">
        <v>0</v>
      </c>
      <c r="R7184" s="7">
        <v>0</v>
      </c>
      <c r="S7184" s="7" t="s">
        <v>11926</v>
      </c>
      <c r="BI7184"/>
      <c r="BJ7184"/>
    </row>
    <row r="7185" spans="2:62" x14ac:dyDescent="0.4">
      <c r="B7185" s="1">
        <v>29511</v>
      </c>
      <c r="C7185" s="6" t="s">
        <v>8</v>
      </c>
      <c r="D7185" s="6" t="s">
        <v>8</v>
      </c>
      <c r="E7185" s="6" t="s">
        <v>8482</v>
      </c>
      <c r="F7185" s="6" t="s">
        <v>11692</v>
      </c>
      <c r="G7185" s="6" t="s">
        <v>11693</v>
      </c>
      <c r="H7185" s="6" t="s">
        <v>11736</v>
      </c>
      <c r="I7185" s="6" t="s">
        <v>11744</v>
      </c>
      <c r="J7185" s="6" t="s">
        <v>5</v>
      </c>
      <c r="K7185" s="7">
        <v>0.17</v>
      </c>
      <c r="L7185" s="7">
        <f>IFERROR(VLOOKUP(SiscoTable[[#This Row],[Código]],Hoja2!A:B,2,0)*SiscoTable[[#This Row],[Provta(Uns)]],0)</f>
        <v>3.0430000000000001</v>
      </c>
      <c r="M7185" s="7">
        <v>0</v>
      </c>
      <c r="N7185" s="7">
        <v>2</v>
      </c>
      <c r="O7185" s="7">
        <f>IFERROR(VLOOKUP(SiscoTable[[#This Row],[Código]],Hoja2!A:B,2,0)*SiscoTable[[#This Row],[Stock_actual]],0)</f>
        <v>35.799999999999997</v>
      </c>
      <c r="P7185" s="6" t="s">
        <v>722</v>
      </c>
      <c r="Q7185" s="7">
        <v>0</v>
      </c>
      <c r="R7185" s="7">
        <v>0</v>
      </c>
      <c r="S7185" s="7" t="s">
        <v>11926</v>
      </c>
      <c r="BI7185"/>
      <c r="BJ7185"/>
    </row>
    <row r="7186" spans="2:62" x14ac:dyDescent="0.4">
      <c r="B7186" s="1">
        <v>29512</v>
      </c>
      <c r="C7186" s="6" t="s">
        <v>8</v>
      </c>
      <c r="D7186" s="6" t="s">
        <v>8</v>
      </c>
      <c r="E7186" s="6" t="s">
        <v>8482</v>
      </c>
      <c r="F7186" s="6" t="s">
        <v>11692</v>
      </c>
      <c r="G7186" s="6" t="s">
        <v>11693</v>
      </c>
      <c r="H7186" s="6" t="s">
        <v>11736</v>
      </c>
      <c r="I7186" s="6" t="s">
        <v>11745</v>
      </c>
      <c r="J7186" s="6" t="s">
        <v>5</v>
      </c>
      <c r="K7186" s="7">
        <v>1.17</v>
      </c>
      <c r="L7186" s="7">
        <f>IFERROR(VLOOKUP(SiscoTable[[#This Row],[Código]],Hoja2!A:B,2,0)*SiscoTable[[#This Row],[Provta(Uns)]],0)</f>
        <v>17.433</v>
      </c>
      <c r="M7186" s="7">
        <v>0</v>
      </c>
      <c r="N7186" s="7">
        <v>-3</v>
      </c>
      <c r="O7186" s="7">
        <f>IFERROR(VLOOKUP(SiscoTable[[#This Row],[Código]],Hoja2!A:B,2,0)*SiscoTable[[#This Row],[Stock_actual]],0)</f>
        <v>-44.7</v>
      </c>
      <c r="P7186" s="6" t="s">
        <v>7</v>
      </c>
      <c r="Q7186" s="7">
        <v>1</v>
      </c>
      <c r="R7186" s="7">
        <v>2.4</v>
      </c>
      <c r="S7186" s="7" t="s">
        <v>11926</v>
      </c>
      <c r="BI7186"/>
      <c r="BJ7186"/>
    </row>
    <row r="7187" spans="2:62" x14ac:dyDescent="0.4">
      <c r="B7187" s="1">
        <v>29513</v>
      </c>
      <c r="C7187" s="6" t="s">
        <v>8</v>
      </c>
      <c r="D7187" s="6" t="s">
        <v>8</v>
      </c>
      <c r="E7187" s="6" t="s">
        <v>8482</v>
      </c>
      <c r="F7187" s="6" t="s">
        <v>11692</v>
      </c>
      <c r="G7187" s="6" t="s">
        <v>11693</v>
      </c>
      <c r="H7187" s="6" t="s">
        <v>11736</v>
      </c>
      <c r="I7187" s="6" t="s">
        <v>11746</v>
      </c>
      <c r="J7187" s="6" t="s">
        <v>5</v>
      </c>
      <c r="K7187" s="7">
        <v>0.67</v>
      </c>
      <c r="L7187" s="7">
        <f>IFERROR(VLOOKUP(SiscoTable[[#This Row],[Código]],Hoja2!A:B,2,0)*SiscoTable[[#This Row],[Provta(Uns)]],0)</f>
        <v>11.993</v>
      </c>
      <c r="M7187" s="7">
        <v>0</v>
      </c>
      <c r="N7187" s="7">
        <v>12</v>
      </c>
      <c r="O7187" s="7">
        <f>IFERROR(VLOOKUP(SiscoTable[[#This Row],[Código]],Hoja2!A:B,2,0)*SiscoTable[[#This Row],[Stock_actual]],0)</f>
        <v>214.79999999999998</v>
      </c>
      <c r="P7187" s="6" t="s">
        <v>2411</v>
      </c>
      <c r="Q7187" s="7">
        <v>1</v>
      </c>
      <c r="R7187" s="7">
        <v>0</v>
      </c>
      <c r="S7187" s="7" t="s">
        <v>11926</v>
      </c>
      <c r="BI7187"/>
      <c r="BJ7187"/>
    </row>
    <row r="7188" spans="2:62" x14ac:dyDescent="0.4">
      <c r="B7188" s="1">
        <v>29514</v>
      </c>
      <c r="C7188" s="6" t="s">
        <v>8</v>
      </c>
      <c r="D7188" s="6" t="s">
        <v>8</v>
      </c>
      <c r="E7188" s="6" t="s">
        <v>8482</v>
      </c>
      <c r="F7188" s="6" t="s">
        <v>11692</v>
      </c>
      <c r="G7188" s="6" t="s">
        <v>11693</v>
      </c>
      <c r="H7188" s="6" t="s">
        <v>11736</v>
      </c>
      <c r="I7188" s="6" t="s">
        <v>11747</v>
      </c>
      <c r="J7188" s="6" t="s">
        <v>5</v>
      </c>
      <c r="K7188" s="7">
        <v>0</v>
      </c>
      <c r="L7188" s="7">
        <f>IFERROR(VLOOKUP(SiscoTable[[#This Row],[Código]],Hoja2!A:B,2,0)*SiscoTable[[#This Row],[Provta(Uns)]],0)</f>
        <v>0</v>
      </c>
      <c r="M7188" s="7">
        <v>0</v>
      </c>
      <c r="N7188" s="7">
        <v>3</v>
      </c>
      <c r="O7188" s="7">
        <f>IFERROR(VLOOKUP(SiscoTable[[#This Row],[Código]],Hoja2!A:B,2,0)*SiscoTable[[#This Row],[Stock_actual]],0)</f>
        <v>53.699999999999996</v>
      </c>
      <c r="P7188" s="6" t="s">
        <v>134</v>
      </c>
      <c r="Q7188" s="7">
        <v>0</v>
      </c>
      <c r="R7188" s="7">
        <v>0</v>
      </c>
      <c r="S7188" s="7" t="s">
        <v>11926</v>
      </c>
      <c r="BI7188"/>
      <c r="BJ7188"/>
    </row>
    <row r="7189" spans="2:62" x14ac:dyDescent="0.4">
      <c r="B7189" s="1">
        <v>29515</v>
      </c>
      <c r="C7189" s="6" t="s">
        <v>8</v>
      </c>
      <c r="D7189" s="6" t="s">
        <v>8</v>
      </c>
      <c r="E7189" s="6" t="s">
        <v>8482</v>
      </c>
      <c r="F7189" s="6" t="s">
        <v>11692</v>
      </c>
      <c r="G7189" s="6" t="s">
        <v>11693</v>
      </c>
      <c r="H7189" s="6" t="s">
        <v>11736</v>
      </c>
      <c r="I7189" s="6" t="s">
        <v>11748</v>
      </c>
      <c r="J7189" s="6" t="s">
        <v>5</v>
      </c>
      <c r="K7189" s="7">
        <v>0</v>
      </c>
      <c r="L7189" s="7">
        <f>IFERROR(VLOOKUP(SiscoTable[[#This Row],[Código]],Hoja2!A:B,2,0)*SiscoTable[[#This Row],[Provta(Uns)]],0)</f>
        <v>0</v>
      </c>
      <c r="M7189" s="7">
        <v>0</v>
      </c>
      <c r="N7189" s="7">
        <v>4</v>
      </c>
      <c r="O7189" s="7">
        <f>IFERROR(VLOOKUP(SiscoTable[[#This Row],[Código]],Hoja2!A:B,2,0)*SiscoTable[[#This Row],[Stock_actual]],0)</f>
        <v>71.599999999999994</v>
      </c>
      <c r="P7189" s="6" t="s">
        <v>134</v>
      </c>
      <c r="Q7189" s="7">
        <v>0</v>
      </c>
      <c r="R7189" s="7">
        <v>0</v>
      </c>
      <c r="S7189" s="7" t="s">
        <v>11926</v>
      </c>
      <c r="BI7189"/>
      <c r="BJ7189"/>
    </row>
    <row r="7190" spans="2:62" x14ac:dyDescent="0.4">
      <c r="B7190" s="1">
        <v>29516</v>
      </c>
      <c r="C7190" s="6" t="s">
        <v>8</v>
      </c>
      <c r="D7190" s="6" t="s">
        <v>8</v>
      </c>
      <c r="E7190" s="6" t="s">
        <v>8482</v>
      </c>
      <c r="F7190" s="6" t="s">
        <v>11692</v>
      </c>
      <c r="G7190" s="6" t="s">
        <v>11693</v>
      </c>
      <c r="H7190" s="6" t="s">
        <v>11736</v>
      </c>
      <c r="I7190" s="6" t="s">
        <v>11749</v>
      </c>
      <c r="J7190" s="6" t="s">
        <v>5</v>
      </c>
      <c r="K7190" s="7">
        <v>0.5</v>
      </c>
      <c r="L7190" s="7">
        <f>IFERROR(VLOOKUP(SiscoTable[[#This Row],[Código]],Hoja2!A:B,2,0)*SiscoTable[[#This Row],[Provta(Uns)]],0)</f>
        <v>8.9499999999999993</v>
      </c>
      <c r="M7190" s="7">
        <v>0</v>
      </c>
      <c r="N7190" s="7">
        <v>2</v>
      </c>
      <c r="O7190" s="7">
        <f>IFERROR(VLOOKUP(SiscoTable[[#This Row],[Código]],Hoja2!A:B,2,0)*SiscoTable[[#This Row],[Stock_actual]],0)</f>
        <v>35.799999999999997</v>
      </c>
      <c r="P7190" s="6" t="s">
        <v>560</v>
      </c>
      <c r="Q7190" s="7">
        <v>1</v>
      </c>
      <c r="R7190" s="7">
        <v>0</v>
      </c>
      <c r="S7190" s="7" t="s">
        <v>11926</v>
      </c>
      <c r="BI7190"/>
      <c r="BJ7190"/>
    </row>
    <row r="7191" spans="2:62" x14ac:dyDescent="0.4">
      <c r="B7191" s="1">
        <v>29517</v>
      </c>
      <c r="C7191" s="6" t="s">
        <v>8</v>
      </c>
      <c r="D7191" s="6" t="s">
        <v>8</v>
      </c>
      <c r="E7191" s="6" t="s">
        <v>8482</v>
      </c>
      <c r="F7191" s="6" t="s">
        <v>11692</v>
      </c>
      <c r="G7191" s="6" t="s">
        <v>11693</v>
      </c>
      <c r="H7191" s="6" t="s">
        <v>9089</v>
      </c>
      <c r="I7191" s="6" t="s">
        <v>11750</v>
      </c>
      <c r="J7191" s="6" t="s">
        <v>5</v>
      </c>
      <c r="K7191" s="7">
        <v>4.17</v>
      </c>
      <c r="L7191" s="7">
        <f>IFERROR(VLOOKUP(SiscoTable[[#This Row],[Código]],Hoja2!A:B,2,0)*SiscoTable[[#This Row],[Provta(Uns)]],0)</f>
        <v>35.861999999999995</v>
      </c>
      <c r="M7191" s="7">
        <v>0</v>
      </c>
      <c r="N7191" s="7">
        <v>1</v>
      </c>
      <c r="O7191" s="7">
        <f>IFERROR(VLOOKUP(SiscoTable[[#This Row],[Código]],Hoja2!A:B,2,0)*SiscoTable[[#This Row],[Stock_actual]],0)</f>
        <v>8.6</v>
      </c>
      <c r="P7191" s="6" t="s">
        <v>29</v>
      </c>
      <c r="Q7191" s="7">
        <v>5</v>
      </c>
      <c r="R7191" s="7">
        <v>8.3800000000000008</v>
      </c>
      <c r="S7191" s="7" t="s">
        <v>11926</v>
      </c>
      <c r="BI7191"/>
      <c r="BJ7191"/>
    </row>
    <row r="7192" spans="2:62" x14ac:dyDescent="0.4">
      <c r="B7192" s="1">
        <v>29518</v>
      </c>
      <c r="C7192" s="6" t="s">
        <v>8</v>
      </c>
      <c r="D7192" s="6" t="s">
        <v>8</v>
      </c>
      <c r="E7192" s="6" t="s">
        <v>8482</v>
      </c>
      <c r="F7192" s="6" t="s">
        <v>11692</v>
      </c>
      <c r="G7192" s="6" t="s">
        <v>11693</v>
      </c>
      <c r="H7192" s="6" t="s">
        <v>9089</v>
      </c>
      <c r="I7192" s="6" t="s">
        <v>11751</v>
      </c>
      <c r="J7192" s="6" t="s">
        <v>5</v>
      </c>
      <c r="K7192" s="7">
        <v>1</v>
      </c>
      <c r="L7192" s="7">
        <f>IFERROR(VLOOKUP(SiscoTable[[#This Row],[Código]],Hoja2!A:B,2,0)*SiscoTable[[#This Row],[Provta(Uns)]],0)</f>
        <v>12.6</v>
      </c>
      <c r="M7192" s="7">
        <v>0</v>
      </c>
      <c r="N7192" s="7">
        <v>0</v>
      </c>
      <c r="O7192" s="7">
        <f>IFERROR(VLOOKUP(SiscoTable[[#This Row],[Código]],Hoja2!A:B,2,0)*SiscoTable[[#This Row],[Stock_actual]],0)</f>
        <v>0</v>
      </c>
      <c r="P7192" s="6" t="s">
        <v>7</v>
      </c>
      <c r="Q7192" s="7">
        <v>1</v>
      </c>
      <c r="R7192" s="7">
        <v>1.7999999999999998</v>
      </c>
      <c r="S7192" s="7" t="s">
        <v>11926</v>
      </c>
      <c r="BI7192"/>
      <c r="BJ7192"/>
    </row>
    <row r="7193" spans="2:62" x14ac:dyDescent="0.4">
      <c r="B7193" s="1">
        <v>29519</v>
      </c>
      <c r="C7193" s="6" t="s">
        <v>8</v>
      </c>
      <c r="D7193" s="6" t="s">
        <v>8</v>
      </c>
      <c r="E7193" s="6" t="s">
        <v>8482</v>
      </c>
      <c r="F7193" s="6" t="s">
        <v>11692</v>
      </c>
      <c r="G7193" s="6" t="s">
        <v>11693</v>
      </c>
      <c r="H7193" s="6" t="s">
        <v>9089</v>
      </c>
      <c r="I7193" s="6" t="s">
        <v>11752</v>
      </c>
      <c r="J7193" s="6" t="s">
        <v>5</v>
      </c>
      <c r="K7193" s="7">
        <v>2.5</v>
      </c>
      <c r="L7193" s="7">
        <f>IFERROR(VLOOKUP(SiscoTable[[#This Row],[Código]],Hoja2!A:B,2,0)*SiscoTable[[#This Row],[Provta(Uns)]],0)</f>
        <v>41.5</v>
      </c>
      <c r="M7193" s="7">
        <v>0</v>
      </c>
      <c r="N7193" s="7">
        <v>25</v>
      </c>
      <c r="O7193" s="7">
        <f>IFERROR(VLOOKUP(SiscoTable[[#This Row],[Código]],Hoja2!A:B,2,0)*SiscoTable[[#This Row],[Stock_actual]],0)</f>
        <v>415.00000000000006</v>
      </c>
      <c r="P7193" s="6" t="s">
        <v>240</v>
      </c>
      <c r="Q7193" s="7">
        <v>3</v>
      </c>
      <c r="R7193" s="7">
        <v>0</v>
      </c>
      <c r="S7193" s="7" t="s">
        <v>11926</v>
      </c>
      <c r="BI7193"/>
      <c r="BJ7193"/>
    </row>
    <row r="7194" spans="2:62" x14ac:dyDescent="0.4">
      <c r="B7194" s="1">
        <v>29520</v>
      </c>
      <c r="C7194" s="6" t="s">
        <v>8</v>
      </c>
      <c r="D7194" s="6" t="s">
        <v>8</v>
      </c>
      <c r="E7194" s="6" t="s">
        <v>8482</v>
      </c>
      <c r="F7194" s="6" t="s">
        <v>11692</v>
      </c>
      <c r="G7194" s="6" t="s">
        <v>11693</v>
      </c>
      <c r="H7194" s="6" t="s">
        <v>9089</v>
      </c>
      <c r="I7194" s="6" t="s">
        <v>11753</v>
      </c>
      <c r="J7194" s="6" t="s">
        <v>5</v>
      </c>
      <c r="K7194" s="7">
        <v>1.83</v>
      </c>
      <c r="L7194" s="7">
        <f>IFERROR(VLOOKUP(SiscoTable[[#This Row],[Código]],Hoja2!A:B,2,0)*SiscoTable[[#This Row],[Provta(Uns)]],0)</f>
        <v>41.358000000000004</v>
      </c>
      <c r="M7194" s="7">
        <v>0</v>
      </c>
      <c r="N7194" s="7">
        <v>0</v>
      </c>
      <c r="O7194" s="7">
        <f>IFERROR(VLOOKUP(SiscoTable[[#This Row],[Código]],Hoja2!A:B,2,0)*SiscoTable[[#This Row],[Stock_actual]],0)</f>
        <v>0</v>
      </c>
      <c r="P7194" s="6" t="s">
        <v>7</v>
      </c>
      <c r="Q7194" s="7">
        <v>2</v>
      </c>
      <c r="R7194" s="7">
        <v>3.5999999999999996</v>
      </c>
      <c r="S7194" s="7" t="s">
        <v>11926</v>
      </c>
      <c r="BI7194"/>
      <c r="BJ7194"/>
    </row>
    <row r="7195" spans="2:62" x14ac:dyDescent="0.4">
      <c r="B7195" s="1">
        <v>29521</v>
      </c>
      <c r="C7195" s="6" t="s">
        <v>30</v>
      </c>
      <c r="D7195" s="6" t="s">
        <v>8</v>
      </c>
      <c r="E7195" s="6" t="s">
        <v>8482</v>
      </c>
      <c r="F7195" s="6" t="s">
        <v>9030</v>
      </c>
      <c r="G7195" s="6" t="s">
        <v>9051</v>
      </c>
      <c r="H7195" s="6" t="s">
        <v>9089</v>
      </c>
      <c r="I7195" s="6" t="s">
        <v>9088</v>
      </c>
      <c r="J7195" s="6" t="s">
        <v>5</v>
      </c>
      <c r="K7195" s="7">
        <v>5.5</v>
      </c>
      <c r="L7195" s="7">
        <f>IFERROR(VLOOKUP(SiscoTable[[#This Row],[Código]],Hoja2!A:B,2,0)*SiscoTable[[#This Row],[Provta(Uns)]],0)</f>
        <v>115.5</v>
      </c>
      <c r="M7195" s="7">
        <v>0</v>
      </c>
      <c r="N7195" s="7">
        <v>3</v>
      </c>
      <c r="O7195" s="7">
        <f>IFERROR(VLOOKUP(SiscoTable[[#This Row],[Código]],Hoja2!A:B,2,0)*SiscoTable[[#This Row],[Stock_actual]],0)</f>
        <v>63</v>
      </c>
      <c r="P7195" s="6" t="s">
        <v>810</v>
      </c>
      <c r="Q7195" s="7">
        <v>6</v>
      </c>
      <c r="R7195" s="7">
        <v>10.86</v>
      </c>
      <c r="S7195" s="7" t="s">
        <v>11926</v>
      </c>
      <c r="BI7195"/>
      <c r="BJ7195"/>
    </row>
    <row r="7196" spans="2:62" x14ac:dyDescent="0.4">
      <c r="B7196" s="1">
        <v>29523</v>
      </c>
      <c r="C7196" s="6" t="s">
        <v>30</v>
      </c>
      <c r="D7196" s="6" t="s">
        <v>8</v>
      </c>
      <c r="E7196" s="6" t="s">
        <v>8482</v>
      </c>
      <c r="F7196" s="6" t="s">
        <v>9030</v>
      </c>
      <c r="G7196" s="6" t="s">
        <v>10068</v>
      </c>
      <c r="H7196" s="6" t="s">
        <v>10123</v>
      </c>
      <c r="I7196" s="6" t="s">
        <v>10122</v>
      </c>
      <c r="J7196" s="6" t="s">
        <v>5</v>
      </c>
      <c r="K7196" s="7">
        <v>1.67</v>
      </c>
      <c r="L7196" s="7">
        <f>IFERROR(VLOOKUP(SiscoTable[[#This Row],[Código]],Hoja2!A:B,2,0)*SiscoTable[[#This Row],[Provta(Uns)]],0)</f>
        <v>42.752000000000002</v>
      </c>
      <c r="M7196" s="7">
        <v>0</v>
      </c>
      <c r="N7196" s="7">
        <v>16</v>
      </c>
      <c r="O7196" s="7">
        <f>IFERROR(VLOOKUP(SiscoTable[[#This Row],[Código]],Hoja2!A:B,2,0)*SiscoTable[[#This Row],[Stock_actual]],0)</f>
        <v>409.6</v>
      </c>
      <c r="P7196" s="6" t="s">
        <v>8765</v>
      </c>
      <c r="Q7196" s="7">
        <v>2</v>
      </c>
      <c r="R7196" s="7">
        <v>0</v>
      </c>
      <c r="S7196" s="7" t="s">
        <v>11926</v>
      </c>
      <c r="BI7196"/>
      <c r="BJ7196"/>
    </row>
    <row r="7197" spans="2:62" x14ac:dyDescent="0.4">
      <c r="B7197" s="1">
        <v>29524</v>
      </c>
      <c r="C7197" s="6" t="s">
        <v>8</v>
      </c>
      <c r="D7197" s="6" t="s">
        <v>8</v>
      </c>
      <c r="E7197" s="6" t="s">
        <v>8482</v>
      </c>
      <c r="F7197" s="6" t="s">
        <v>9030</v>
      </c>
      <c r="G7197" s="6" t="s">
        <v>10068</v>
      </c>
      <c r="H7197" s="6" t="s">
        <v>10123</v>
      </c>
      <c r="I7197" s="6" t="s">
        <v>10146</v>
      </c>
      <c r="J7197" s="6" t="s">
        <v>5</v>
      </c>
      <c r="K7197" s="7">
        <v>1.5</v>
      </c>
      <c r="L7197" s="7">
        <f>IFERROR(VLOOKUP(SiscoTable[[#This Row],[Código]],Hoja2!A:B,2,0)*SiscoTable[[#This Row],[Provta(Uns)]],0)</f>
        <v>38.400000000000006</v>
      </c>
      <c r="M7197" s="7">
        <v>0</v>
      </c>
      <c r="N7197" s="7">
        <v>19</v>
      </c>
      <c r="O7197" s="7">
        <f>IFERROR(VLOOKUP(SiscoTable[[#This Row],[Código]],Hoja2!A:B,2,0)*SiscoTable[[#This Row],[Stock_actual]],0)</f>
        <v>486.40000000000003</v>
      </c>
      <c r="P7197" s="6" t="s">
        <v>9376</v>
      </c>
      <c r="Q7197" s="7">
        <v>2</v>
      </c>
      <c r="R7197" s="7">
        <v>0</v>
      </c>
      <c r="S7197" s="7" t="s">
        <v>11926</v>
      </c>
      <c r="BI7197"/>
      <c r="BJ7197"/>
    </row>
    <row r="7198" spans="2:62" x14ac:dyDescent="0.4">
      <c r="B7198" s="1">
        <v>29526</v>
      </c>
      <c r="C7198" s="6" t="s">
        <v>30</v>
      </c>
      <c r="D7198" s="6" t="s">
        <v>8</v>
      </c>
      <c r="E7198" s="6" t="s">
        <v>3268</v>
      </c>
      <c r="F7198" s="6" t="s">
        <v>3269</v>
      </c>
      <c r="G7198" s="6" t="s">
        <v>4996</v>
      </c>
      <c r="H7198" s="6" t="s">
        <v>3563</v>
      </c>
      <c r="I7198" s="6" t="s">
        <v>5070</v>
      </c>
      <c r="J7198" s="6" t="s">
        <v>5</v>
      </c>
      <c r="K7198" s="7">
        <v>0</v>
      </c>
      <c r="L7198" s="7">
        <f>IFERROR(VLOOKUP(SiscoTable[[#This Row],[Código]],Hoja2!A:B,2,0)*SiscoTable[[#This Row],[Provta(Uns)]],0)</f>
        <v>0</v>
      </c>
      <c r="M7198" s="7">
        <v>0</v>
      </c>
      <c r="N7198" s="7">
        <v>0</v>
      </c>
      <c r="O7198" s="7">
        <f>IFERROR(VLOOKUP(SiscoTable[[#This Row],[Código]],Hoja2!A:B,2,0)*SiscoTable[[#This Row],[Stock_actual]],0)</f>
        <v>0</v>
      </c>
      <c r="P7198" s="6" t="s">
        <v>7</v>
      </c>
      <c r="Q7198" s="7">
        <v>0</v>
      </c>
      <c r="R7198" s="7">
        <v>0</v>
      </c>
      <c r="S7198" s="7" t="s">
        <v>11928</v>
      </c>
      <c r="BI7198"/>
      <c r="BJ7198"/>
    </row>
    <row r="7199" spans="2:62" x14ac:dyDescent="0.4">
      <c r="B7199" s="1">
        <v>29527</v>
      </c>
      <c r="C7199" s="6" t="s">
        <v>30</v>
      </c>
      <c r="D7199" s="6" t="s">
        <v>8</v>
      </c>
      <c r="E7199" s="6" t="s">
        <v>8482</v>
      </c>
      <c r="F7199" s="6" t="s">
        <v>8641</v>
      </c>
      <c r="G7199" s="6" t="s">
        <v>8936</v>
      </c>
      <c r="H7199" s="6" t="s">
        <v>8644</v>
      </c>
      <c r="I7199" s="6" t="s">
        <v>8949</v>
      </c>
      <c r="J7199" s="6" t="s">
        <v>5</v>
      </c>
      <c r="K7199" s="7">
        <v>3.67</v>
      </c>
      <c r="L7199" s="7">
        <f>IFERROR(VLOOKUP(SiscoTable[[#This Row],[Código]],Hoja2!A:B,2,0)*SiscoTable[[#This Row],[Provta(Uns)]],0)</f>
        <v>62.022999999999996</v>
      </c>
      <c r="M7199" s="7">
        <v>0</v>
      </c>
      <c r="N7199" s="7">
        <v>11</v>
      </c>
      <c r="O7199" s="7">
        <f>IFERROR(VLOOKUP(SiscoTable[[#This Row],[Código]],Hoja2!A:B,2,0)*SiscoTable[[#This Row],[Stock_actual]],0)</f>
        <v>185.89999999999998</v>
      </c>
      <c r="P7199" s="6" t="s">
        <v>983</v>
      </c>
      <c r="Q7199" s="7">
        <v>4</v>
      </c>
      <c r="R7199" s="7">
        <v>0</v>
      </c>
      <c r="S7199" s="7" t="s">
        <v>11926</v>
      </c>
      <c r="BI7199"/>
      <c r="BJ7199"/>
    </row>
    <row r="7200" spans="2:62" x14ac:dyDescent="0.4">
      <c r="B7200" s="1">
        <v>29528</v>
      </c>
      <c r="C7200" s="6" t="s">
        <v>8</v>
      </c>
      <c r="D7200" s="6" t="s">
        <v>8</v>
      </c>
      <c r="E7200" s="6" t="s">
        <v>8482</v>
      </c>
      <c r="F7200" s="6" t="s">
        <v>8641</v>
      </c>
      <c r="G7200" s="6" t="s">
        <v>8936</v>
      </c>
      <c r="H7200" s="6" t="s">
        <v>8798</v>
      </c>
      <c r="I7200" s="6" t="s">
        <v>9000</v>
      </c>
      <c r="J7200" s="6" t="s">
        <v>5</v>
      </c>
      <c r="K7200" s="7">
        <v>1.17</v>
      </c>
      <c r="L7200" s="7">
        <f>IFERROR(VLOOKUP(SiscoTable[[#This Row],[Código]],Hoja2!A:B,2,0)*SiscoTable[[#This Row],[Provta(Uns)]],0)</f>
        <v>43.055999999999997</v>
      </c>
      <c r="M7200" s="7">
        <v>0</v>
      </c>
      <c r="N7200" s="7">
        <v>0</v>
      </c>
      <c r="O7200" s="7">
        <f>IFERROR(VLOOKUP(SiscoTable[[#This Row],[Código]],Hoja2!A:B,2,0)*SiscoTable[[#This Row],[Stock_actual]],0)</f>
        <v>0</v>
      </c>
      <c r="P7200" s="6" t="s">
        <v>7</v>
      </c>
      <c r="Q7200" s="7">
        <v>1</v>
      </c>
      <c r="R7200" s="7">
        <v>2.4</v>
      </c>
      <c r="S7200" s="7" t="s">
        <v>11926</v>
      </c>
      <c r="BI7200"/>
      <c r="BJ7200"/>
    </row>
    <row r="7201" spans="2:62" x14ac:dyDescent="0.4">
      <c r="B7201" s="1">
        <v>29529</v>
      </c>
      <c r="C7201" s="6" t="s">
        <v>8</v>
      </c>
      <c r="D7201" s="6" t="s">
        <v>8</v>
      </c>
      <c r="E7201" s="6" t="s">
        <v>8482</v>
      </c>
      <c r="F7201" s="6" t="s">
        <v>8641</v>
      </c>
      <c r="G7201" s="6" t="s">
        <v>8936</v>
      </c>
      <c r="H7201" s="6" t="s">
        <v>8798</v>
      </c>
      <c r="I7201" s="6" t="s">
        <v>9001</v>
      </c>
      <c r="J7201" s="6" t="s">
        <v>5</v>
      </c>
      <c r="K7201" s="7">
        <v>0.5</v>
      </c>
      <c r="L7201" s="7">
        <f>IFERROR(VLOOKUP(SiscoTable[[#This Row],[Código]],Hoja2!A:B,2,0)*SiscoTable[[#This Row],[Provta(Uns)]],0)</f>
        <v>18.45</v>
      </c>
      <c r="M7201" s="7">
        <v>0</v>
      </c>
      <c r="N7201" s="7">
        <v>10</v>
      </c>
      <c r="O7201" s="7">
        <f>IFERROR(VLOOKUP(SiscoTable[[#This Row],[Código]],Hoja2!A:B,2,0)*SiscoTable[[#This Row],[Stock_actual]],0)</f>
        <v>369</v>
      </c>
      <c r="P7201" s="6" t="s">
        <v>1971</v>
      </c>
      <c r="Q7201" s="7">
        <v>1</v>
      </c>
      <c r="R7201" s="7">
        <v>0</v>
      </c>
      <c r="S7201" s="7" t="s">
        <v>11926</v>
      </c>
      <c r="BI7201"/>
      <c r="BJ7201"/>
    </row>
    <row r="7202" spans="2:62" x14ac:dyDescent="0.4">
      <c r="B7202" s="1">
        <v>29530</v>
      </c>
      <c r="C7202" s="6" t="s">
        <v>30</v>
      </c>
      <c r="D7202" s="6" t="s">
        <v>8</v>
      </c>
      <c r="E7202" s="6" t="s">
        <v>8482</v>
      </c>
      <c r="F7202" s="6" t="s">
        <v>8641</v>
      </c>
      <c r="G7202" s="6" t="s">
        <v>8936</v>
      </c>
      <c r="H7202" s="6" t="s">
        <v>8798</v>
      </c>
      <c r="I7202" s="6" t="s">
        <v>8950</v>
      </c>
      <c r="J7202" s="6" t="s">
        <v>5</v>
      </c>
      <c r="K7202" s="7">
        <v>2</v>
      </c>
      <c r="L7202" s="7">
        <f>IFERROR(VLOOKUP(SiscoTable[[#This Row],[Código]],Hoja2!A:B,2,0)*SiscoTable[[#This Row],[Provta(Uns)]],0)</f>
        <v>79.2</v>
      </c>
      <c r="M7202" s="7">
        <v>0</v>
      </c>
      <c r="N7202" s="7">
        <v>5</v>
      </c>
      <c r="O7202" s="7">
        <f>IFERROR(VLOOKUP(SiscoTable[[#This Row],[Código]],Hoja2!A:B,2,0)*SiscoTable[[#This Row],[Stock_actual]],0)</f>
        <v>198</v>
      </c>
      <c r="P7202" s="6" t="s">
        <v>510</v>
      </c>
      <c r="Q7202" s="7">
        <v>2</v>
      </c>
      <c r="R7202" s="7">
        <v>0</v>
      </c>
      <c r="S7202" s="7" t="s">
        <v>11926</v>
      </c>
      <c r="BI7202"/>
      <c r="BJ7202"/>
    </row>
    <row r="7203" spans="2:62" x14ac:dyDescent="0.4">
      <c r="B7203" s="1">
        <v>29531</v>
      </c>
      <c r="C7203" s="6" t="s">
        <v>8</v>
      </c>
      <c r="D7203" s="6" t="s">
        <v>8</v>
      </c>
      <c r="E7203" s="6" t="s">
        <v>8482</v>
      </c>
      <c r="F7203" s="6" t="s">
        <v>8641</v>
      </c>
      <c r="G7203" s="6" t="s">
        <v>8936</v>
      </c>
      <c r="H7203" s="6" t="s">
        <v>8798</v>
      </c>
      <c r="I7203" s="6" t="s">
        <v>9002</v>
      </c>
      <c r="J7203" s="6" t="s">
        <v>5</v>
      </c>
      <c r="K7203" s="7">
        <v>0</v>
      </c>
      <c r="L7203" s="7">
        <f>IFERROR(VLOOKUP(SiscoTable[[#This Row],[Código]],Hoja2!A:B,2,0)*SiscoTable[[#This Row],[Provta(Uns)]],0)</f>
        <v>0</v>
      </c>
      <c r="M7203" s="7">
        <v>0</v>
      </c>
      <c r="N7203" s="7">
        <v>0</v>
      </c>
      <c r="O7203" s="7">
        <f>IFERROR(VLOOKUP(SiscoTable[[#This Row],[Código]],Hoja2!A:B,2,0)*SiscoTable[[#This Row],[Stock_actual]],0)</f>
        <v>0</v>
      </c>
      <c r="P7203" s="6" t="s">
        <v>7</v>
      </c>
      <c r="Q7203" s="7">
        <v>0</v>
      </c>
      <c r="R7203" s="7">
        <v>0</v>
      </c>
      <c r="S7203" s="7" t="s">
        <v>11926</v>
      </c>
      <c r="BI7203"/>
      <c r="BJ7203"/>
    </row>
    <row r="7204" spans="2:62" x14ac:dyDescent="0.4">
      <c r="B7204" s="1">
        <v>29532</v>
      </c>
      <c r="C7204" s="6" t="s">
        <v>8</v>
      </c>
      <c r="D7204" s="6" t="s">
        <v>8</v>
      </c>
      <c r="E7204" s="6" t="s">
        <v>8482</v>
      </c>
      <c r="F7204" s="6" t="s">
        <v>10720</v>
      </c>
      <c r="G7204" s="6" t="s">
        <v>10721</v>
      </c>
      <c r="H7204" s="6" t="s">
        <v>10734</v>
      </c>
      <c r="I7204" s="6" t="s">
        <v>10921</v>
      </c>
      <c r="J7204" s="6" t="s">
        <v>5</v>
      </c>
      <c r="K7204" s="7">
        <v>3.17</v>
      </c>
      <c r="L7204" s="7">
        <f>IFERROR(VLOOKUP(SiscoTable[[#This Row],[Código]],Hoja2!A:B,2,0)*SiscoTable[[#This Row],[Provta(Uns)]],0)</f>
        <v>23.774999999999999</v>
      </c>
      <c r="M7204" s="7">
        <v>0</v>
      </c>
      <c r="N7204" s="7">
        <v>10</v>
      </c>
      <c r="O7204" s="7">
        <f>IFERROR(VLOOKUP(SiscoTable[[#This Row],[Código]],Hoja2!A:B,2,0)*SiscoTable[[#This Row],[Stock_actual]],0)</f>
        <v>75</v>
      </c>
      <c r="P7204" s="6" t="s">
        <v>570</v>
      </c>
      <c r="Q7204" s="7">
        <v>4</v>
      </c>
      <c r="R7204" s="7">
        <v>0</v>
      </c>
      <c r="S7204" s="7" t="s">
        <v>11926</v>
      </c>
      <c r="BI7204"/>
      <c r="BJ7204"/>
    </row>
    <row r="7205" spans="2:62" x14ac:dyDescent="0.4">
      <c r="B7205" s="1">
        <v>29533</v>
      </c>
      <c r="C7205" s="6" t="s">
        <v>30</v>
      </c>
      <c r="D7205" s="6" t="s">
        <v>30</v>
      </c>
      <c r="E7205" s="6" t="s">
        <v>8482</v>
      </c>
      <c r="F7205" s="6" t="s">
        <v>10720</v>
      </c>
      <c r="G7205" s="6" t="s">
        <v>10721</v>
      </c>
      <c r="H7205" s="6" t="s">
        <v>10734</v>
      </c>
      <c r="I7205" s="6" t="s">
        <v>10835</v>
      </c>
      <c r="J7205" s="6" t="s">
        <v>5</v>
      </c>
      <c r="K7205" s="7">
        <v>6.67</v>
      </c>
      <c r="L7205" s="7">
        <f>IFERROR(VLOOKUP(SiscoTable[[#This Row],[Código]],Hoja2!A:B,2,0)*SiscoTable[[#This Row],[Provta(Uns)]],0)</f>
        <v>86.043000000000006</v>
      </c>
      <c r="M7205" s="7">
        <v>0</v>
      </c>
      <c r="N7205" s="7">
        <v>23</v>
      </c>
      <c r="O7205" s="7">
        <f>IFERROR(VLOOKUP(SiscoTable[[#This Row],[Código]],Hoja2!A:B,2,0)*SiscoTable[[#This Row],[Stock_actual]],0)</f>
        <v>296.7</v>
      </c>
      <c r="P7205" s="6" t="s">
        <v>1451</v>
      </c>
      <c r="Q7205" s="7">
        <v>7</v>
      </c>
      <c r="R7205" s="7">
        <v>0</v>
      </c>
      <c r="S7205" s="7" t="s">
        <v>11926</v>
      </c>
      <c r="BI7205"/>
      <c r="BJ7205"/>
    </row>
    <row r="7206" spans="2:62" x14ac:dyDescent="0.4">
      <c r="B7206" s="1">
        <v>29534</v>
      </c>
      <c r="C7206" s="6" t="s">
        <v>8</v>
      </c>
      <c r="D7206" s="6" t="s">
        <v>8</v>
      </c>
      <c r="E7206" s="6" t="s">
        <v>2809</v>
      </c>
      <c r="F7206" s="6" t="s">
        <v>2844</v>
      </c>
      <c r="G7206" s="6" t="s">
        <v>2811</v>
      </c>
      <c r="H7206" s="6" t="s">
        <v>2924</v>
      </c>
      <c r="I7206" s="6" t="s">
        <v>2923</v>
      </c>
      <c r="J7206" s="6" t="s">
        <v>5</v>
      </c>
      <c r="K7206" s="7">
        <v>0</v>
      </c>
      <c r="L7206" s="7">
        <f>IFERROR(VLOOKUP(SiscoTable[[#This Row],[Código]],Hoja2!A:B,2,0)*SiscoTable[[#This Row],[Provta(Uns)]],0)</f>
        <v>0</v>
      </c>
      <c r="M7206" s="7">
        <v>0</v>
      </c>
      <c r="N7206" s="7">
        <v>1</v>
      </c>
      <c r="O7206" s="7">
        <f>IFERROR(VLOOKUP(SiscoTable[[#This Row],[Código]],Hoja2!A:B,2,0)*SiscoTable[[#This Row],[Stock_actual]],0)</f>
        <v>0</v>
      </c>
      <c r="P7206" s="6" t="s">
        <v>134</v>
      </c>
      <c r="Q7206" s="7">
        <v>0</v>
      </c>
      <c r="R7206" s="7">
        <v>0</v>
      </c>
      <c r="S7206" s="7" t="s">
        <v>11923</v>
      </c>
      <c r="BI7206"/>
      <c r="BJ7206"/>
    </row>
    <row r="7207" spans="2:62" x14ac:dyDescent="0.4">
      <c r="B7207" s="1">
        <v>29535</v>
      </c>
      <c r="C7207" s="6" t="s">
        <v>8</v>
      </c>
      <c r="D7207" s="6" t="s">
        <v>8</v>
      </c>
      <c r="E7207" s="6" t="s">
        <v>2809</v>
      </c>
      <c r="F7207" s="6" t="s">
        <v>2844</v>
      </c>
      <c r="G7207" s="6" t="s">
        <v>2811</v>
      </c>
      <c r="H7207" s="6" t="s">
        <v>4</v>
      </c>
      <c r="I7207" s="6" t="s">
        <v>2931</v>
      </c>
      <c r="J7207" s="6" t="s">
        <v>5</v>
      </c>
      <c r="K7207" s="7">
        <v>0</v>
      </c>
      <c r="L7207" s="7">
        <f>IFERROR(VLOOKUP(SiscoTable[[#This Row],[Código]],Hoja2!A:B,2,0)*SiscoTable[[#This Row],[Provta(Uns)]],0)</f>
        <v>0</v>
      </c>
      <c r="M7207" s="7">
        <v>0</v>
      </c>
      <c r="N7207" s="7">
        <v>20</v>
      </c>
      <c r="O7207" s="7">
        <f>IFERROR(VLOOKUP(SiscoTable[[#This Row],[Código]],Hoja2!A:B,2,0)*SiscoTable[[#This Row],[Stock_actual]],0)</f>
        <v>0</v>
      </c>
      <c r="P7207" s="6" t="s">
        <v>134</v>
      </c>
      <c r="Q7207" s="7">
        <v>0</v>
      </c>
      <c r="R7207" s="7">
        <v>0</v>
      </c>
      <c r="S7207" s="7" t="s">
        <v>11923</v>
      </c>
      <c r="BI7207"/>
      <c r="BJ7207"/>
    </row>
    <row r="7208" spans="2:62" x14ac:dyDescent="0.4">
      <c r="B7208" s="1">
        <v>29536</v>
      </c>
      <c r="C7208" s="6" t="s">
        <v>8</v>
      </c>
      <c r="D7208" s="6" t="s">
        <v>8</v>
      </c>
      <c r="E7208" s="6" t="s">
        <v>2809</v>
      </c>
      <c r="F7208" s="6" t="s">
        <v>2844</v>
      </c>
      <c r="G7208" s="6" t="s">
        <v>2811</v>
      </c>
      <c r="H7208" s="6" t="s">
        <v>4</v>
      </c>
      <c r="I7208" s="6" t="s">
        <v>2898</v>
      </c>
      <c r="J7208" s="6" t="s">
        <v>200</v>
      </c>
      <c r="K7208" s="7">
        <v>0</v>
      </c>
      <c r="L7208" s="7">
        <f>IFERROR(VLOOKUP(SiscoTable[[#This Row],[Código]],Hoja2!A:B,2,0)*SiscoTable[[#This Row],[Provta(Uns)]],0)</f>
        <v>0</v>
      </c>
      <c r="M7208" s="7">
        <v>0</v>
      </c>
      <c r="N7208" s="7">
        <v>5</v>
      </c>
      <c r="O7208" s="7">
        <f>IFERROR(VLOOKUP(SiscoTable[[#This Row],[Código]],Hoja2!A:B,2,0)*SiscoTable[[#This Row],[Stock_actual]],0)</f>
        <v>0</v>
      </c>
      <c r="P7208" s="6" t="s">
        <v>134</v>
      </c>
      <c r="Q7208" s="7">
        <v>0</v>
      </c>
      <c r="R7208" s="7">
        <v>0</v>
      </c>
      <c r="S7208" s="7" t="s">
        <v>11923</v>
      </c>
      <c r="BI7208"/>
      <c r="BJ7208"/>
    </row>
    <row r="7209" spans="2:62" x14ac:dyDescent="0.4">
      <c r="B7209" s="1">
        <v>29537</v>
      </c>
      <c r="C7209" s="6" t="s">
        <v>8</v>
      </c>
      <c r="D7209" s="6" t="s">
        <v>8</v>
      </c>
      <c r="E7209" s="6" t="s">
        <v>2809</v>
      </c>
      <c r="F7209" s="6" t="s">
        <v>2844</v>
      </c>
      <c r="G7209" s="6" t="s">
        <v>2811</v>
      </c>
      <c r="H7209" s="6" t="s">
        <v>4</v>
      </c>
      <c r="I7209" s="6" t="s">
        <v>2899</v>
      </c>
      <c r="J7209" s="6" t="s">
        <v>200</v>
      </c>
      <c r="K7209" s="7">
        <v>0</v>
      </c>
      <c r="L7209" s="7">
        <f>IFERROR(VLOOKUP(SiscoTable[[#This Row],[Código]],Hoja2!A:B,2,0)*SiscoTable[[#This Row],[Provta(Uns)]],0)</f>
        <v>0</v>
      </c>
      <c r="M7209" s="7">
        <v>0</v>
      </c>
      <c r="N7209" s="7">
        <v>200</v>
      </c>
      <c r="O7209" s="7">
        <f>IFERROR(VLOOKUP(SiscoTable[[#This Row],[Código]],Hoja2!A:B,2,0)*SiscoTable[[#This Row],[Stock_actual]],0)</f>
        <v>0</v>
      </c>
      <c r="P7209" s="6" t="s">
        <v>134</v>
      </c>
      <c r="Q7209" s="7">
        <v>0</v>
      </c>
      <c r="R7209" s="7">
        <v>0</v>
      </c>
      <c r="S7209" s="7" t="s">
        <v>11923</v>
      </c>
      <c r="BI7209"/>
      <c r="BJ7209"/>
    </row>
    <row r="7210" spans="2:62" x14ac:dyDescent="0.4">
      <c r="B7210" s="1">
        <v>29538</v>
      </c>
      <c r="C7210" s="6" t="s">
        <v>8</v>
      </c>
      <c r="D7210" s="6" t="s">
        <v>8</v>
      </c>
      <c r="E7210" s="6" t="s">
        <v>2809</v>
      </c>
      <c r="F7210" s="6" t="s">
        <v>2844</v>
      </c>
      <c r="G7210" s="6" t="s">
        <v>2811</v>
      </c>
      <c r="H7210" s="6" t="s">
        <v>4</v>
      </c>
      <c r="I7210" s="6" t="s">
        <v>2932</v>
      </c>
      <c r="J7210" s="6" t="s">
        <v>5</v>
      </c>
      <c r="K7210" s="7">
        <v>0</v>
      </c>
      <c r="L7210" s="7">
        <f>IFERROR(VLOOKUP(SiscoTable[[#This Row],[Código]],Hoja2!A:B,2,0)*SiscoTable[[#This Row],[Provta(Uns)]],0)</f>
        <v>0</v>
      </c>
      <c r="M7210" s="7">
        <v>0</v>
      </c>
      <c r="N7210" s="7">
        <v>66</v>
      </c>
      <c r="O7210" s="7">
        <f>IFERROR(VLOOKUP(SiscoTable[[#This Row],[Código]],Hoja2!A:B,2,0)*SiscoTable[[#This Row],[Stock_actual]],0)</f>
        <v>0</v>
      </c>
      <c r="P7210" s="6" t="s">
        <v>134</v>
      </c>
      <c r="Q7210" s="7">
        <v>0</v>
      </c>
      <c r="R7210" s="7">
        <v>0</v>
      </c>
      <c r="S7210" s="7" t="s">
        <v>11923</v>
      </c>
      <c r="BI7210"/>
      <c r="BJ7210"/>
    </row>
    <row r="7211" spans="2:62" x14ac:dyDescent="0.4">
      <c r="B7211" s="1">
        <v>29539</v>
      </c>
      <c r="C7211" s="6" t="s">
        <v>8</v>
      </c>
      <c r="D7211" s="6" t="s">
        <v>8</v>
      </c>
      <c r="E7211" s="6" t="s">
        <v>2809</v>
      </c>
      <c r="F7211" s="6" t="s">
        <v>2844</v>
      </c>
      <c r="G7211" s="6" t="s">
        <v>2811</v>
      </c>
      <c r="H7211" s="6" t="s">
        <v>4</v>
      </c>
      <c r="I7211" s="6" t="s">
        <v>2933</v>
      </c>
      <c r="J7211" s="6" t="s">
        <v>5</v>
      </c>
      <c r="K7211" s="7">
        <v>0</v>
      </c>
      <c r="L7211" s="7">
        <f>IFERROR(VLOOKUP(SiscoTable[[#This Row],[Código]],Hoja2!A:B,2,0)*SiscoTable[[#This Row],[Provta(Uns)]],0)</f>
        <v>0</v>
      </c>
      <c r="M7211" s="7">
        <v>0</v>
      </c>
      <c r="N7211" s="7">
        <v>14</v>
      </c>
      <c r="O7211" s="7">
        <f>IFERROR(VLOOKUP(SiscoTable[[#This Row],[Código]],Hoja2!A:B,2,0)*SiscoTable[[#This Row],[Stock_actual]],0)</f>
        <v>0</v>
      </c>
      <c r="P7211" s="6" t="s">
        <v>134</v>
      </c>
      <c r="Q7211" s="7">
        <v>0</v>
      </c>
      <c r="R7211" s="7">
        <v>0</v>
      </c>
      <c r="S7211" s="7" t="s">
        <v>11923</v>
      </c>
      <c r="BI7211"/>
      <c r="BJ7211"/>
    </row>
    <row r="7212" spans="2:62" x14ac:dyDescent="0.4">
      <c r="B7212" s="1">
        <v>29540</v>
      </c>
      <c r="C7212" s="6" t="s">
        <v>8</v>
      </c>
      <c r="D7212" s="6" t="s">
        <v>8</v>
      </c>
      <c r="E7212" s="6" t="s">
        <v>2809</v>
      </c>
      <c r="F7212" s="6" t="s">
        <v>2844</v>
      </c>
      <c r="G7212" s="6" t="s">
        <v>2811</v>
      </c>
      <c r="H7212" s="6" t="s">
        <v>4</v>
      </c>
      <c r="I7212" s="6" t="s">
        <v>2900</v>
      </c>
      <c r="J7212" s="6" t="s">
        <v>5</v>
      </c>
      <c r="K7212" s="7">
        <v>0</v>
      </c>
      <c r="L7212" s="7">
        <f>IFERROR(VLOOKUP(SiscoTable[[#This Row],[Código]],Hoja2!A:B,2,0)*SiscoTable[[#This Row],[Provta(Uns)]],0)</f>
        <v>0</v>
      </c>
      <c r="M7212" s="7">
        <v>0</v>
      </c>
      <c r="N7212" s="7">
        <v>2</v>
      </c>
      <c r="O7212" s="7">
        <f>IFERROR(VLOOKUP(SiscoTable[[#This Row],[Código]],Hoja2!A:B,2,0)*SiscoTable[[#This Row],[Stock_actual]],0)</f>
        <v>0</v>
      </c>
      <c r="P7212" s="6" t="s">
        <v>134</v>
      </c>
      <c r="Q7212" s="7">
        <v>0</v>
      </c>
      <c r="R7212" s="7">
        <v>0</v>
      </c>
      <c r="S7212" s="7" t="s">
        <v>11923</v>
      </c>
      <c r="BI7212"/>
      <c r="BJ7212"/>
    </row>
    <row r="7213" spans="2:62" x14ac:dyDescent="0.4">
      <c r="B7213" s="1">
        <v>29541</v>
      </c>
      <c r="C7213" s="6" t="s">
        <v>8</v>
      </c>
      <c r="D7213" s="6" t="s">
        <v>8</v>
      </c>
      <c r="E7213" s="6" t="s">
        <v>2809</v>
      </c>
      <c r="F7213" s="6" t="s">
        <v>2844</v>
      </c>
      <c r="G7213" s="6" t="s">
        <v>2811</v>
      </c>
      <c r="H7213" s="6" t="s">
        <v>2852</v>
      </c>
      <c r="I7213" s="6" t="s">
        <v>2901</v>
      </c>
      <c r="J7213" s="6" t="s">
        <v>200</v>
      </c>
      <c r="K7213" s="7">
        <v>0</v>
      </c>
      <c r="L7213" s="7">
        <f>IFERROR(VLOOKUP(SiscoTable[[#This Row],[Código]],Hoja2!A:B,2,0)*SiscoTable[[#This Row],[Provta(Uns)]],0)</f>
        <v>0</v>
      </c>
      <c r="M7213" s="7">
        <v>0</v>
      </c>
      <c r="N7213" s="7">
        <v>70</v>
      </c>
      <c r="O7213" s="7">
        <f>IFERROR(VLOOKUP(SiscoTable[[#This Row],[Código]],Hoja2!A:B,2,0)*SiscoTable[[#This Row],[Stock_actual]],0)</f>
        <v>0</v>
      </c>
      <c r="P7213" s="6" t="s">
        <v>134</v>
      </c>
      <c r="Q7213" s="7">
        <v>0</v>
      </c>
      <c r="R7213" s="7">
        <v>0</v>
      </c>
      <c r="S7213" s="7" t="s">
        <v>11923</v>
      </c>
      <c r="BI7213"/>
      <c r="BJ7213"/>
    </row>
    <row r="7214" spans="2:62" x14ac:dyDescent="0.4">
      <c r="B7214" s="1">
        <v>29542</v>
      </c>
      <c r="C7214" s="6" t="s">
        <v>8</v>
      </c>
      <c r="D7214" s="6" t="s">
        <v>30</v>
      </c>
      <c r="E7214" s="6" t="s">
        <v>469</v>
      </c>
      <c r="F7214" s="6" t="s">
        <v>668</v>
      </c>
      <c r="G7214" s="6" t="s">
        <v>865</v>
      </c>
      <c r="H7214" s="6" t="s">
        <v>229</v>
      </c>
      <c r="I7214" s="6" t="s">
        <v>922</v>
      </c>
      <c r="J7214" s="6" t="s">
        <v>5</v>
      </c>
      <c r="K7214" s="7">
        <v>27.33</v>
      </c>
      <c r="L7214" s="34">
        <f>IFERROR(VLOOKUP(SiscoTable[[#This Row],[Código]],Hoja2!A:B,2,0)*SiscoTable[[#This Row],[Provta(Uns)]],0)</f>
        <v>68.324999999999989</v>
      </c>
      <c r="M7214" s="7">
        <v>0</v>
      </c>
      <c r="N7214" s="7">
        <v>21</v>
      </c>
      <c r="O7214" s="34">
        <f>IFERROR(VLOOKUP(SiscoTable[[#This Row],[Código]],Hoja2!A:B,2,0)*SiscoTable[[#This Row],[Stock_actual]],0)</f>
        <v>52.5</v>
      </c>
      <c r="P7214" s="6" t="s">
        <v>119</v>
      </c>
      <c r="Q7214" s="7">
        <v>30</v>
      </c>
      <c r="R7214" s="7">
        <v>54.53</v>
      </c>
      <c r="S7214" s="7" t="s">
        <v>11924</v>
      </c>
      <c r="BI7214"/>
      <c r="BJ7214"/>
    </row>
    <row r="7215" spans="2:62" x14ac:dyDescent="0.4">
      <c r="B7215" s="1">
        <v>29543</v>
      </c>
      <c r="C7215" s="6" t="s">
        <v>8</v>
      </c>
      <c r="D7215" s="6" t="s">
        <v>8</v>
      </c>
      <c r="E7215" s="6" t="s">
        <v>2809</v>
      </c>
      <c r="F7215" s="6" t="s">
        <v>2844</v>
      </c>
      <c r="G7215" s="6" t="s">
        <v>2811</v>
      </c>
      <c r="H7215" s="6" t="s">
        <v>4</v>
      </c>
      <c r="I7215" s="6" t="s">
        <v>2902</v>
      </c>
      <c r="J7215" s="6" t="s">
        <v>5</v>
      </c>
      <c r="K7215" s="7">
        <v>0</v>
      </c>
      <c r="L7215" s="7">
        <f>IFERROR(VLOOKUP(SiscoTable[[#This Row],[Código]],Hoja2!A:B,2,0)*SiscoTable[[#This Row],[Provta(Uns)]],0)</f>
        <v>0</v>
      </c>
      <c r="M7215" s="7">
        <v>0</v>
      </c>
      <c r="N7215" s="7">
        <v>2</v>
      </c>
      <c r="O7215" s="7">
        <f>IFERROR(VLOOKUP(SiscoTable[[#This Row],[Código]],Hoja2!A:B,2,0)*SiscoTable[[#This Row],[Stock_actual]],0)</f>
        <v>0</v>
      </c>
      <c r="P7215" s="6" t="s">
        <v>134</v>
      </c>
      <c r="Q7215" s="7">
        <v>0</v>
      </c>
      <c r="R7215" s="7">
        <v>0</v>
      </c>
      <c r="S7215" s="7" t="s">
        <v>11923</v>
      </c>
      <c r="BI7215"/>
      <c r="BJ7215"/>
    </row>
    <row r="7216" spans="2:62" x14ac:dyDescent="0.4">
      <c r="B7216" s="1">
        <v>29544</v>
      </c>
      <c r="C7216" s="6" t="s">
        <v>8</v>
      </c>
      <c r="D7216" s="6" t="s">
        <v>8</v>
      </c>
      <c r="E7216" s="6" t="s">
        <v>2809</v>
      </c>
      <c r="F7216" s="6" t="s">
        <v>2844</v>
      </c>
      <c r="G7216" s="6" t="s">
        <v>2811</v>
      </c>
      <c r="H7216" s="6" t="s">
        <v>4</v>
      </c>
      <c r="I7216" s="6" t="s">
        <v>2903</v>
      </c>
      <c r="J7216" s="6" t="s">
        <v>5</v>
      </c>
      <c r="K7216" s="7">
        <v>0</v>
      </c>
      <c r="L7216" s="7">
        <f>IFERROR(VLOOKUP(SiscoTable[[#This Row],[Código]],Hoja2!A:B,2,0)*SiscoTable[[#This Row],[Provta(Uns)]],0)</f>
        <v>0</v>
      </c>
      <c r="M7216" s="7">
        <v>0</v>
      </c>
      <c r="N7216" s="7">
        <v>3</v>
      </c>
      <c r="O7216" s="7">
        <f>IFERROR(VLOOKUP(SiscoTable[[#This Row],[Código]],Hoja2!A:B,2,0)*SiscoTable[[#This Row],[Stock_actual]],0)</f>
        <v>0</v>
      </c>
      <c r="P7216" s="6" t="s">
        <v>134</v>
      </c>
      <c r="Q7216" s="7">
        <v>0</v>
      </c>
      <c r="R7216" s="7">
        <v>0</v>
      </c>
      <c r="S7216" s="7" t="s">
        <v>11923</v>
      </c>
      <c r="BI7216"/>
      <c r="BJ7216"/>
    </row>
    <row r="7217" spans="2:62" x14ac:dyDescent="0.4">
      <c r="B7217" s="1">
        <v>29545</v>
      </c>
      <c r="C7217" s="6" t="s">
        <v>25</v>
      </c>
      <c r="D7217" s="6" t="s">
        <v>30</v>
      </c>
      <c r="E7217" s="6" t="s">
        <v>469</v>
      </c>
      <c r="F7217" s="6" t="s">
        <v>668</v>
      </c>
      <c r="G7217" s="6" t="s">
        <v>677</v>
      </c>
      <c r="H7217" s="6" t="s">
        <v>675</v>
      </c>
      <c r="I7217" s="6" t="s">
        <v>704</v>
      </c>
      <c r="J7217" s="6" t="s">
        <v>5</v>
      </c>
      <c r="K7217" s="7">
        <v>13.67</v>
      </c>
      <c r="L7217" s="34">
        <f>IFERROR(VLOOKUP(SiscoTable[[#This Row],[Código]],Hoja2!A:B,2,0)*SiscoTable[[#This Row],[Provta(Uns)]],0)</f>
        <v>300.74</v>
      </c>
      <c r="M7217" s="7">
        <v>0</v>
      </c>
      <c r="N7217" s="7">
        <v>4</v>
      </c>
      <c r="O7217" s="34">
        <f>IFERROR(VLOOKUP(SiscoTable[[#This Row],[Código]],Hoja2!A:B,2,0)*SiscoTable[[#This Row],[Stock_actual]],0)</f>
        <v>88</v>
      </c>
      <c r="P7217" s="6" t="s">
        <v>117</v>
      </c>
      <c r="Q7217" s="7">
        <v>15</v>
      </c>
      <c r="R7217" s="7">
        <v>27.740000000000002</v>
      </c>
      <c r="S7217" s="7" t="s">
        <v>11924</v>
      </c>
      <c r="BI7217"/>
      <c r="BJ7217"/>
    </row>
    <row r="7218" spans="2:62" x14ac:dyDescent="0.4">
      <c r="B7218" s="1">
        <v>29546</v>
      </c>
      <c r="C7218" s="6" t="s">
        <v>8</v>
      </c>
      <c r="D7218" s="6" t="s">
        <v>8</v>
      </c>
      <c r="E7218" s="6" t="s">
        <v>3268</v>
      </c>
      <c r="F7218" s="6" t="s">
        <v>5836</v>
      </c>
      <c r="G7218" s="6" t="s">
        <v>5837</v>
      </c>
      <c r="H7218" s="6" t="s">
        <v>5864</v>
      </c>
      <c r="I7218" s="6" t="s">
        <v>5920</v>
      </c>
      <c r="J7218" s="6" t="s">
        <v>5</v>
      </c>
      <c r="K7218" s="7">
        <v>2.33</v>
      </c>
      <c r="L7218" s="7">
        <f>IFERROR(VLOOKUP(SiscoTable[[#This Row],[Código]],Hoja2!A:B,2,0)*SiscoTable[[#This Row],[Provta(Uns)]],0)</f>
        <v>35.415999999999997</v>
      </c>
      <c r="M7218" s="7">
        <v>8</v>
      </c>
      <c r="N7218" s="7">
        <v>3</v>
      </c>
      <c r="O7218" s="7">
        <f>IFERROR(VLOOKUP(SiscoTable[[#This Row],[Código]],Hoja2!A:B,2,0)*SiscoTable[[#This Row],[Stock_actual]],0)</f>
        <v>45.599999999999994</v>
      </c>
      <c r="P7218" s="6" t="s">
        <v>132</v>
      </c>
      <c r="Q7218" s="7">
        <v>3</v>
      </c>
      <c r="R7218" s="7">
        <v>0</v>
      </c>
      <c r="S7218" s="7" t="s">
        <v>11928</v>
      </c>
      <c r="BI7218"/>
      <c r="BJ7218"/>
    </row>
    <row r="7219" spans="2:62" x14ac:dyDescent="0.4">
      <c r="B7219" s="1">
        <v>29547</v>
      </c>
      <c r="C7219" s="6" t="s">
        <v>30</v>
      </c>
      <c r="D7219" s="6" t="s">
        <v>8</v>
      </c>
      <c r="E7219" s="6" t="s">
        <v>3268</v>
      </c>
      <c r="F7219" s="6" t="s">
        <v>5836</v>
      </c>
      <c r="G7219" s="6" t="s">
        <v>5837</v>
      </c>
      <c r="H7219" s="6" t="s">
        <v>5864</v>
      </c>
      <c r="I7219" s="6" t="s">
        <v>5893</v>
      </c>
      <c r="J7219" s="6" t="s">
        <v>5</v>
      </c>
      <c r="K7219" s="7">
        <v>1.5</v>
      </c>
      <c r="L7219" s="7">
        <f>IFERROR(VLOOKUP(SiscoTable[[#This Row],[Código]],Hoja2!A:B,2,0)*SiscoTable[[#This Row],[Provta(Uns)]],0)</f>
        <v>54.449999999999996</v>
      </c>
      <c r="M7219" s="7">
        <v>5</v>
      </c>
      <c r="N7219" s="7">
        <v>0</v>
      </c>
      <c r="O7219" s="7">
        <f>IFERROR(VLOOKUP(SiscoTable[[#This Row],[Código]],Hoja2!A:B,2,0)*SiscoTable[[#This Row],[Stock_actual]],0)</f>
        <v>0</v>
      </c>
      <c r="P7219" s="6" t="s">
        <v>7</v>
      </c>
      <c r="Q7219" s="7">
        <v>2</v>
      </c>
      <c r="R7219" s="7">
        <v>0</v>
      </c>
      <c r="S7219" s="7" t="s">
        <v>11928</v>
      </c>
      <c r="BI7219"/>
      <c r="BJ7219"/>
    </row>
    <row r="7220" spans="2:62" x14ac:dyDescent="0.4">
      <c r="B7220" s="1">
        <v>29548</v>
      </c>
      <c r="C7220" s="6" t="s">
        <v>30</v>
      </c>
      <c r="D7220" s="6" t="s">
        <v>8</v>
      </c>
      <c r="E7220" s="6" t="s">
        <v>3268</v>
      </c>
      <c r="F7220" s="6" t="s">
        <v>5836</v>
      </c>
      <c r="G7220" s="6" t="s">
        <v>5837</v>
      </c>
      <c r="H7220" s="6" t="s">
        <v>5864</v>
      </c>
      <c r="I7220" s="6" t="s">
        <v>5894</v>
      </c>
      <c r="J7220" s="6" t="s">
        <v>5</v>
      </c>
      <c r="K7220" s="7">
        <v>4.83</v>
      </c>
      <c r="L7220" s="7">
        <f>IFERROR(VLOOKUP(SiscoTable[[#This Row],[Código]],Hoja2!A:B,2,0)*SiscoTable[[#This Row],[Provta(Uns)]],0)</f>
        <v>146.34900000000002</v>
      </c>
      <c r="M7220" s="7">
        <v>10</v>
      </c>
      <c r="N7220" s="7">
        <v>7</v>
      </c>
      <c r="O7220" s="7">
        <f>IFERROR(VLOOKUP(SiscoTable[[#This Row],[Código]],Hoja2!A:B,2,0)*SiscoTable[[#This Row],[Stock_actual]],0)</f>
        <v>212.1</v>
      </c>
      <c r="P7220" s="6" t="s">
        <v>558</v>
      </c>
      <c r="Q7220" s="7">
        <v>5</v>
      </c>
      <c r="R7220" s="7">
        <v>0</v>
      </c>
      <c r="S7220" s="7" t="s">
        <v>11928</v>
      </c>
      <c r="BI7220"/>
      <c r="BJ7220"/>
    </row>
    <row r="7221" spans="2:62" x14ac:dyDescent="0.4">
      <c r="B7221" s="1">
        <v>29549</v>
      </c>
      <c r="C7221" s="6" t="s">
        <v>30</v>
      </c>
      <c r="D7221" s="6" t="s">
        <v>8</v>
      </c>
      <c r="E7221" s="6" t="s">
        <v>3268</v>
      </c>
      <c r="F7221" s="6" t="s">
        <v>5836</v>
      </c>
      <c r="G7221" s="6" t="s">
        <v>5837</v>
      </c>
      <c r="H7221" s="6" t="s">
        <v>5864</v>
      </c>
      <c r="I7221" s="6" t="s">
        <v>5895</v>
      </c>
      <c r="J7221" s="6" t="s">
        <v>5</v>
      </c>
      <c r="K7221" s="7">
        <v>1.83</v>
      </c>
      <c r="L7221" s="7">
        <f>IFERROR(VLOOKUP(SiscoTable[[#This Row],[Código]],Hoja2!A:B,2,0)*SiscoTable[[#This Row],[Provta(Uns)]],0)</f>
        <v>53.07</v>
      </c>
      <c r="M7221" s="7">
        <v>5</v>
      </c>
      <c r="N7221" s="7">
        <v>2</v>
      </c>
      <c r="O7221" s="7">
        <f>IFERROR(VLOOKUP(SiscoTable[[#This Row],[Código]],Hoja2!A:B,2,0)*SiscoTable[[#This Row],[Stock_actual]],0)</f>
        <v>58</v>
      </c>
      <c r="P7221" s="6" t="s">
        <v>565</v>
      </c>
      <c r="Q7221" s="7">
        <v>2</v>
      </c>
      <c r="R7221" s="7">
        <v>0</v>
      </c>
      <c r="S7221" s="7" t="s">
        <v>11928</v>
      </c>
      <c r="BI7221"/>
      <c r="BJ7221"/>
    </row>
    <row r="7222" spans="2:62" x14ac:dyDescent="0.4">
      <c r="B7222" s="1">
        <v>29550</v>
      </c>
      <c r="C7222" s="6" t="s">
        <v>30</v>
      </c>
      <c r="D7222" s="6" t="s">
        <v>30</v>
      </c>
      <c r="E7222" s="6" t="s">
        <v>3268</v>
      </c>
      <c r="F7222" s="6" t="s">
        <v>5836</v>
      </c>
      <c r="G7222" s="6" t="s">
        <v>5837</v>
      </c>
      <c r="H7222" s="6" t="s">
        <v>5864</v>
      </c>
      <c r="I7222" s="6" t="s">
        <v>5896</v>
      </c>
      <c r="J7222" s="6" t="s">
        <v>5</v>
      </c>
      <c r="K7222" s="7">
        <v>14.5</v>
      </c>
      <c r="L7222" s="7">
        <f>IFERROR(VLOOKUP(SiscoTable[[#This Row],[Código]],Hoja2!A:B,2,0)*SiscoTable[[#This Row],[Provta(Uns)]],0)</f>
        <v>71.050000000000011</v>
      </c>
      <c r="M7222" s="7">
        <v>0</v>
      </c>
      <c r="N7222" s="7">
        <v>41</v>
      </c>
      <c r="O7222" s="7">
        <f>IFERROR(VLOOKUP(SiscoTable[[#This Row],[Código]],Hoja2!A:B,2,0)*SiscoTable[[#This Row],[Stock_actual]],0)</f>
        <v>200.9</v>
      </c>
      <c r="P7222" s="6" t="s">
        <v>539</v>
      </c>
      <c r="Q7222" s="7">
        <v>16</v>
      </c>
      <c r="R7222" s="7">
        <v>0</v>
      </c>
      <c r="S7222" s="7" t="s">
        <v>11928</v>
      </c>
      <c r="BI7222"/>
      <c r="BJ7222"/>
    </row>
    <row r="7223" spans="2:62" x14ac:dyDescent="0.4">
      <c r="B7223" s="1">
        <v>29551</v>
      </c>
      <c r="C7223" s="6" t="s">
        <v>30</v>
      </c>
      <c r="D7223" s="6" t="s">
        <v>30</v>
      </c>
      <c r="E7223" s="6" t="s">
        <v>3268</v>
      </c>
      <c r="F7223" s="6" t="s">
        <v>5836</v>
      </c>
      <c r="G7223" s="6" t="s">
        <v>5837</v>
      </c>
      <c r="H7223" s="6" t="s">
        <v>5864</v>
      </c>
      <c r="I7223" s="6" t="s">
        <v>5897</v>
      </c>
      <c r="J7223" s="6" t="s">
        <v>5</v>
      </c>
      <c r="K7223" s="7">
        <v>20.67</v>
      </c>
      <c r="L7223" s="7">
        <f>IFERROR(VLOOKUP(SiscoTable[[#This Row],[Código]],Hoja2!A:B,2,0)*SiscoTable[[#This Row],[Provta(Uns)]],0)</f>
        <v>101.28300000000002</v>
      </c>
      <c r="M7223" s="7">
        <v>90</v>
      </c>
      <c r="N7223" s="7">
        <v>16</v>
      </c>
      <c r="O7223" s="7">
        <f>IFERROR(VLOOKUP(SiscoTable[[#This Row],[Código]],Hoja2!A:B,2,0)*SiscoTable[[#This Row],[Stock_actual]],0)</f>
        <v>78.400000000000006</v>
      </c>
      <c r="P7223" s="6" t="s">
        <v>119</v>
      </c>
      <c r="Q7223" s="7">
        <v>23</v>
      </c>
      <c r="R7223" s="7">
        <v>0</v>
      </c>
      <c r="S7223" s="7" t="s">
        <v>11928</v>
      </c>
      <c r="BI7223"/>
      <c r="BJ7223"/>
    </row>
    <row r="7224" spans="2:62" x14ac:dyDescent="0.4">
      <c r="B7224" s="1">
        <v>29552</v>
      </c>
      <c r="C7224" s="6" t="s">
        <v>25</v>
      </c>
      <c r="D7224" s="6" t="s">
        <v>30</v>
      </c>
      <c r="E7224" s="6" t="s">
        <v>8482</v>
      </c>
      <c r="F7224" s="6" t="s">
        <v>8543</v>
      </c>
      <c r="G7224" s="6" t="s">
        <v>8593</v>
      </c>
      <c r="H7224" s="6" t="s">
        <v>8595</v>
      </c>
      <c r="I7224" s="6" t="s">
        <v>8594</v>
      </c>
      <c r="J7224" s="6" t="s">
        <v>5</v>
      </c>
      <c r="K7224" s="7">
        <v>4.83</v>
      </c>
      <c r="L7224" s="7">
        <f>IFERROR(VLOOKUP(SiscoTable[[#This Row],[Código]],Hoja2!A:B,2,0)*SiscoTable[[#This Row],[Provta(Uns)]],0)</f>
        <v>128.47800000000001</v>
      </c>
      <c r="M7224" s="7">
        <v>0</v>
      </c>
      <c r="N7224" s="7">
        <v>4</v>
      </c>
      <c r="O7224" s="7">
        <f>IFERROR(VLOOKUP(SiscoTable[[#This Row],[Código]],Hoja2!A:B,2,0)*SiscoTable[[#This Row],[Stock_actual]],0)</f>
        <v>106.4</v>
      </c>
      <c r="P7224" s="6" t="s">
        <v>101</v>
      </c>
      <c r="Q7224" s="7">
        <v>5</v>
      </c>
      <c r="R7224" s="7">
        <v>9.6</v>
      </c>
      <c r="S7224" s="7" t="s">
        <v>11926</v>
      </c>
      <c r="BI7224"/>
      <c r="BJ7224"/>
    </row>
    <row r="7225" spans="2:62" x14ac:dyDescent="0.4">
      <c r="B7225" s="1">
        <v>29553</v>
      </c>
      <c r="C7225" s="6" t="s">
        <v>25</v>
      </c>
      <c r="D7225" s="6" t="s">
        <v>30</v>
      </c>
      <c r="E7225" s="6" t="s">
        <v>8482</v>
      </c>
      <c r="F7225" s="6" t="s">
        <v>8543</v>
      </c>
      <c r="G7225" s="6" t="s">
        <v>8593</v>
      </c>
      <c r="H7225" s="6" t="s">
        <v>8595</v>
      </c>
      <c r="I7225" s="6" t="s">
        <v>8596</v>
      </c>
      <c r="J7225" s="6" t="s">
        <v>5</v>
      </c>
      <c r="K7225" s="7">
        <v>9.5</v>
      </c>
      <c r="L7225" s="7">
        <f>IFERROR(VLOOKUP(SiscoTable[[#This Row],[Código]],Hoja2!A:B,2,0)*SiscoTable[[#This Row],[Provta(Uns)]],0)</f>
        <v>266</v>
      </c>
      <c r="M7225" s="7">
        <v>0</v>
      </c>
      <c r="N7225" s="7">
        <v>7</v>
      </c>
      <c r="O7225" s="7">
        <f>IFERROR(VLOOKUP(SiscoTable[[#This Row],[Código]],Hoja2!A:B,2,0)*SiscoTable[[#This Row],[Stock_actual]],0)</f>
        <v>196</v>
      </c>
      <c r="P7225" s="6" t="s">
        <v>144</v>
      </c>
      <c r="Q7225" s="7">
        <v>11</v>
      </c>
      <c r="R7225" s="7">
        <v>19.240000000000002</v>
      </c>
      <c r="S7225" s="7" t="s">
        <v>11926</v>
      </c>
      <c r="BI7225"/>
      <c r="BJ7225"/>
    </row>
    <row r="7226" spans="2:62" x14ac:dyDescent="0.4">
      <c r="B7226" s="1">
        <v>29554</v>
      </c>
      <c r="C7226" s="6" t="s">
        <v>25</v>
      </c>
      <c r="D7226" s="6" t="s">
        <v>30</v>
      </c>
      <c r="E7226" s="6" t="s">
        <v>8482</v>
      </c>
      <c r="F7226" s="6" t="s">
        <v>8543</v>
      </c>
      <c r="G7226" s="6" t="s">
        <v>8593</v>
      </c>
      <c r="H7226" s="6" t="s">
        <v>8595</v>
      </c>
      <c r="I7226" s="6" t="s">
        <v>8597</v>
      </c>
      <c r="J7226" s="6" t="s">
        <v>5</v>
      </c>
      <c r="K7226" s="7">
        <v>21.83</v>
      </c>
      <c r="L7226" s="7">
        <f>IFERROR(VLOOKUP(SiscoTable[[#This Row],[Código]],Hoja2!A:B,2,0)*SiscoTable[[#This Row],[Provta(Uns)]],0)</f>
        <v>611.24</v>
      </c>
      <c r="M7226" s="7">
        <v>0</v>
      </c>
      <c r="N7226" s="7">
        <v>31</v>
      </c>
      <c r="O7226" s="7">
        <f>IFERROR(VLOOKUP(SiscoTable[[#This Row],[Código]],Hoja2!A:B,2,0)*SiscoTable[[#This Row],[Stock_actual]],0)</f>
        <v>868</v>
      </c>
      <c r="P7226" s="6" t="s">
        <v>558</v>
      </c>
      <c r="Q7226" s="7">
        <v>24</v>
      </c>
      <c r="R7226" s="7">
        <v>0</v>
      </c>
      <c r="S7226" s="7" t="s">
        <v>11926</v>
      </c>
      <c r="BI7226"/>
      <c r="BJ7226"/>
    </row>
    <row r="7227" spans="2:62" x14ac:dyDescent="0.4">
      <c r="B7227" s="1">
        <v>29555</v>
      </c>
      <c r="C7227" s="6" t="s">
        <v>25</v>
      </c>
      <c r="D7227" s="6" t="s">
        <v>30</v>
      </c>
      <c r="E7227" s="6" t="s">
        <v>8482</v>
      </c>
      <c r="F7227" s="6" t="s">
        <v>8543</v>
      </c>
      <c r="G7227" s="6" t="s">
        <v>8593</v>
      </c>
      <c r="H7227" s="6" t="s">
        <v>8595</v>
      </c>
      <c r="I7227" s="6" t="s">
        <v>8598</v>
      </c>
      <c r="J7227" s="6" t="s">
        <v>5</v>
      </c>
      <c r="K7227" s="7">
        <v>6.67</v>
      </c>
      <c r="L7227" s="7">
        <f>IFERROR(VLOOKUP(SiscoTable[[#This Row],[Código]],Hoja2!A:B,2,0)*SiscoTable[[#This Row],[Provta(Uns)]],0)</f>
        <v>186.76</v>
      </c>
      <c r="M7227" s="7">
        <v>0</v>
      </c>
      <c r="N7227" s="7">
        <v>12</v>
      </c>
      <c r="O7227" s="7">
        <f>IFERROR(VLOOKUP(SiscoTable[[#This Row],[Código]],Hoja2!A:B,2,0)*SiscoTable[[#This Row],[Stock_actual]],0)</f>
        <v>336</v>
      </c>
      <c r="P7227" s="6" t="s">
        <v>773</v>
      </c>
      <c r="Q7227" s="7">
        <v>7</v>
      </c>
      <c r="R7227" s="7">
        <v>0</v>
      </c>
      <c r="S7227" s="7" t="s">
        <v>11926</v>
      </c>
      <c r="BI7227"/>
      <c r="BJ7227"/>
    </row>
    <row r="7228" spans="2:62" x14ac:dyDescent="0.4">
      <c r="B7228" s="1">
        <v>29556</v>
      </c>
      <c r="C7228" s="6" t="s">
        <v>25</v>
      </c>
      <c r="D7228" s="6" t="s">
        <v>30</v>
      </c>
      <c r="E7228" s="6" t="s">
        <v>8482</v>
      </c>
      <c r="F7228" s="6" t="s">
        <v>8543</v>
      </c>
      <c r="G7228" s="6" t="s">
        <v>8593</v>
      </c>
      <c r="H7228" s="6" t="s">
        <v>8595</v>
      </c>
      <c r="I7228" s="6" t="s">
        <v>8599</v>
      </c>
      <c r="J7228" s="6" t="s">
        <v>5</v>
      </c>
      <c r="K7228" s="7">
        <v>6.83</v>
      </c>
      <c r="L7228" s="7">
        <f>IFERROR(VLOOKUP(SiscoTable[[#This Row],[Código]],Hoja2!A:B,2,0)*SiscoTable[[#This Row],[Provta(Uns)]],0)</f>
        <v>191.24</v>
      </c>
      <c r="M7228" s="7">
        <v>0</v>
      </c>
      <c r="N7228" s="7">
        <v>1</v>
      </c>
      <c r="O7228" s="7">
        <f>IFERROR(VLOOKUP(SiscoTable[[#This Row],[Código]],Hoja2!A:B,2,0)*SiscoTable[[#This Row],[Stock_actual]],0)</f>
        <v>28</v>
      </c>
      <c r="P7228" s="6" t="s">
        <v>107</v>
      </c>
      <c r="Q7228" s="7">
        <v>8</v>
      </c>
      <c r="R7228" s="7">
        <v>13.72</v>
      </c>
      <c r="S7228" s="7" t="s">
        <v>11926</v>
      </c>
      <c r="BI7228"/>
      <c r="BJ7228"/>
    </row>
    <row r="7229" spans="2:62" x14ac:dyDescent="0.4">
      <c r="B7229" s="1">
        <v>29557</v>
      </c>
      <c r="C7229" s="6" t="s">
        <v>30</v>
      </c>
      <c r="D7229" s="6" t="s">
        <v>8</v>
      </c>
      <c r="E7229" s="6" t="s">
        <v>8482</v>
      </c>
      <c r="F7229" s="6" t="s">
        <v>8543</v>
      </c>
      <c r="G7229" s="6" t="s">
        <v>8593</v>
      </c>
      <c r="H7229" s="6" t="s">
        <v>8595</v>
      </c>
      <c r="I7229" s="6" t="s">
        <v>8603</v>
      </c>
      <c r="J7229" s="6" t="s">
        <v>5</v>
      </c>
      <c r="K7229" s="7">
        <v>0</v>
      </c>
      <c r="L7229" s="7">
        <f>IFERROR(VLOOKUP(SiscoTable[[#This Row],[Código]],Hoja2!A:B,2,0)*SiscoTable[[#This Row],[Provta(Uns)]],0)</f>
        <v>0</v>
      </c>
      <c r="M7229" s="7">
        <v>0</v>
      </c>
      <c r="N7229" s="7">
        <v>12</v>
      </c>
      <c r="O7229" s="7">
        <f>IFERROR(VLOOKUP(SiscoTable[[#This Row],[Código]],Hoja2!A:B,2,0)*SiscoTable[[#This Row],[Stock_actual]],0)</f>
        <v>336</v>
      </c>
      <c r="P7229" s="6" t="s">
        <v>134</v>
      </c>
      <c r="Q7229" s="7">
        <v>0</v>
      </c>
      <c r="R7229" s="7">
        <v>0</v>
      </c>
      <c r="S7229" s="7" t="s">
        <v>11926</v>
      </c>
      <c r="BI7229"/>
      <c r="BJ7229"/>
    </row>
    <row r="7230" spans="2:62" x14ac:dyDescent="0.4">
      <c r="B7230" s="1">
        <v>29558</v>
      </c>
      <c r="C7230" s="6" t="s">
        <v>25</v>
      </c>
      <c r="D7230" s="6" t="s">
        <v>8</v>
      </c>
      <c r="E7230" s="6" t="s">
        <v>8482</v>
      </c>
      <c r="F7230" s="6" t="s">
        <v>10720</v>
      </c>
      <c r="G7230" s="6" t="s">
        <v>11105</v>
      </c>
      <c r="H7230" s="6" t="s">
        <v>11135</v>
      </c>
      <c r="I7230" s="6" t="s">
        <v>11159</v>
      </c>
      <c r="J7230" s="6" t="s">
        <v>5</v>
      </c>
      <c r="K7230" s="7">
        <v>2.67</v>
      </c>
      <c r="L7230" s="7">
        <f>IFERROR(VLOOKUP(SiscoTable[[#This Row],[Código]],Hoja2!A:B,2,0)*SiscoTable[[#This Row],[Provta(Uns)]],0)</f>
        <v>210.66300000000001</v>
      </c>
      <c r="M7230" s="7">
        <v>0</v>
      </c>
      <c r="N7230" s="7">
        <v>5</v>
      </c>
      <c r="O7230" s="7">
        <f>IFERROR(VLOOKUP(SiscoTable[[#This Row],[Código]],Hoja2!A:B,2,0)*SiscoTable[[#This Row],[Stock_actual]],0)</f>
        <v>394.5</v>
      </c>
      <c r="P7230" s="6" t="s">
        <v>1054</v>
      </c>
      <c r="Q7230" s="7">
        <v>3</v>
      </c>
      <c r="R7230" s="7">
        <v>0</v>
      </c>
      <c r="S7230" s="7" t="s">
        <v>11926</v>
      </c>
      <c r="BI7230"/>
      <c r="BJ7230"/>
    </row>
    <row r="7231" spans="2:62" x14ac:dyDescent="0.4">
      <c r="B7231" s="1">
        <v>29559</v>
      </c>
      <c r="C7231" s="6" t="s">
        <v>8</v>
      </c>
      <c r="D7231" s="6" t="s">
        <v>8</v>
      </c>
      <c r="E7231" s="6" t="s">
        <v>2809</v>
      </c>
      <c r="F7231" s="6" t="s">
        <v>2844</v>
      </c>
      <c r="G7231" s="6" t="s">
        <v>2811</v>
      </c>
      <c r="H7231" s="6" t="s">
        <v>4</v>
      </c>
      <c r="I7231" s="6" t="s">
        <v>2904</v>
      </c>
      <c r="J7231" s="6" t="s">
        <v>200</v>
      </c>
      <c r="K7231" s="7">
        <v>0</v>
      </c>
      <c r="L7231" s="7">
        <f>IFERROR(VLOOKUP(SiscoTable[[#This Row],[Código]],Hoja2!A:B,2,0)*SiscoTable[[#This Row],[Provta(Uns)]],0)</f>
        <v>0</v>
      </c>
      <c r="M7231" s="7">
        <v>0</v>
      </c>
      <c r="N7231" s="7">
        <v>0</v>
      </c>
      <c r="O7231" s="7">
        <f>IFERROR(VLOOKUP(SiscoTable[[#This Row],[Código]],Hoja2!A:B,2,0)*SiscoTable[[#This Row],[Stock_actual]],0)</f>
        <v>0</v>
      </c>
      <c r="P7231" s="6" t="s">
        <v>7</v>
      </c>
      <c r="Q7231" s="7">
        <v>0</v>
      </c>
      <c r="R7231" s="7">
        <v>0</v>
      </c>
      <c r="S7231" s="7" t="s">
        <v>11923</v>
      </c>
      <c r="BI7231"/>
      <c r="BJ7231"/>
    </row>
    <row r="7232" spans="2:62" x14ac:dyDescent="0.4">
      <c r="B7232" s="1">
        <v>29560</v>
      </c>
      <c r="C7232" s="6" t="s">
        <v>25</v>
      </c>
      <c r="D7232" s="6" t="s">
        <v>25</v>
      </c>
      <c r="E7232" s="6" t="s">
        <v>3268</v>
      </c>
      <c r="F7232" s="6" t="s">
        <v>3269</v>
      </c>
      <c r="G7232" s="6" t="s">
        <v>3270</v>
      </c>
      <c r="H7232" s="6" t="s">
        <v>3283</v>
      </c>
      <c r="I7232" s="6" t="s">
        <v>3302</v>
      </c>
      <c r="J7232" s="6" t="s">
        <v>5</v>
      </c>
      <c r="K7232" s="7">
        <v>88.67</v>
      </c>
      <c r="L7232" s="7">
        <f>IFERROR(VLOOKUP(SiscoTable[[#This Row],[Código]],Hoja2!A:B,2,0)*SiscoTable[[#This Row],[Provta(Uns)]],0)</f>
        <v>1347.7839999999999</v>
      </c>
      <c r="M7232" s="7">
        <v>0</v>
      </c>
      <c r="N7232" s="7">
        <v>78</v>
      </c>
      <c r="O7232" s="7">
        <f>IFERROR(VLOOKUP(SiscoTable[[#This Row],[Código]],Hoja2!A:B,2,0)*SiscoTable[[#This Row],[Stock_actual]],0)</f>
        <v>1185.5999999999999</v>
      </c>
      <c r="P7232" s="6" t="s">
        <v>812</v>
      </c>
      <c r="Q7232" s="7">
        <v>98</v>
      </c>
      <c r="R7232" s="7">
        <v>176.56</v>
      </c>
      <c r="S7232" s="7" t="s">
        <v>11927</v>
      </c>
      <c r="BI7232"/>
      <c r="BJ7232"/>
    </row>
    <row r="7233" spans="2:62" x14ac:dyDescent="0.4">
      <c r="B7233" s="1">
        <v>29561</v>
      </c>
      <c r="C7233" s="6" t="s">
        <v>25</v>
      </c>
      <c r="D7233" s="6" t="s">
        <v>8</v>
      </c>
      <c r="E7233" s="6" t="s">
        <v>8482</v>
      </c>
      <c r="F7233" s="6" t="s">
        <v>8543</v>
      </c>
      <c r="G7233" s="6" t="s">
        <v>8593</v>
      </c>
      <c r="H7233" s="6" t="s">
        <v>8595</v>
      </c>
      <c r="I7233" s="6" t="s">
        <v>8600</v>
      </c>
      <c r="J7233" s="6" t="s">
        <v>5</v>
      </c>
      <c r="K7233" s="7">
        <v>7.83</v>
      </c>
      <c r="L7233" s="7">
        <f>IFERROR(VLOOKUP(SiscoTable[[#This Row],[Código]],Hoja2!A:B,2,0)*SiscoTable[[#This Row],[Provta(Uns)]],0)</f>
        <v>219.24</v>
      </c>
      <c r="M7233" s="7">
        <v>0</v>
      </c>
      <c r="N7233" s="7">
        <v>5</v>
      </c>
      <c r="O7233" s="7">
        <f>IFERROR(VLOOKUP(SiscoTable[[#This Row],[Código]],Hoja2!A:B,2,0)*SiscoTable[[#This Row],[Stock_actual]],0)</f>
        <v>140</v>
      </c>
      <c r="P7233" s="6" t="s">
        <v>296</v>
      </c>
      <c r="Q7233" s="7">
        <v>9</v>
      </c>
      <c r="R7233" s="7">
        <v>15.54</v>
      </c>
      <c r="S7233" s="7" t="s">
        <v>11926</v>
      </c>
      <c r="BI7233"/>
      <c r="BJ7233"/>
    </row>
    <row r="7234" spans="2:62" x14ac:dyDescent="0.4">
      <c r="B7234" s="1">
        <v>29562</v>
      </c>
      <c r="C7234" s="6" t="s">
        <v>8</v>
      </c>
      <c r="D7234" s="6" t="s">
        <v>8</v>
      </c>
      <c r="E7234" s="6" t="s">
        <v>3268</v>
      </c>
      <c r="F7234" s="6" t="s">
        <v>3269</v>
      </c>
      <c r="G7234" s="6" t="s">
        <v>4996</v>
      </c>
      <c r="H7234" s="6" t="s">
        <v>4</v>
      </c>
      <c r="I7234" s="6" t="s">
        <v>5193</v>
      </c>
      <c r="J7234" s="6" t="s">
        <v>5</v>
      </c>
      <c r="K7234" s="7">
        <v>0</v>
      </c>
      <c r="L7234" s="7">
        <f>IFERROR(VLOOKUP(SiscoTable[[#This Row],[Código]],Hoja2!A:B,2,0)*SiscoTable[[#This Row],[Provta(Uns)]],0)</f>
        <v>0</v>
      </c>
      <c r="M7234" s="7">
        <v>0</v>
      </c>
      <c r="N7234" s="7">
        <v>0</v>
      </c>
      <c r="O7234" s="7">
        <f>IFERROR(VLOOKUP(SiscoTable[[#This Row],[Código]],Hoja2!A:B,2,0)*SiscoTable[[#This Row],[Stock_actual]],0)</f>
        <v>0</v>
      </c>
      <c r="P7234" s="6" t="s">
        <v>7</v>
      </c>
      <c r="Q7234" s="7">
        <v>0</v>
      </c>
      <c r="R7234" s="7">
        <v>0</v>
      </c>
      <c r="S7234" s="7" t="s">
        <v>11928</v>
      </c>
      <c r="BI7234"/>
      <c r="BJ7234"/>
    </row>
    <row r="7235" spans="2:62" x14ac:dyDescent="0.4">
      <c r="B7235" s="1">
        <v>29563</v>
      </c>
      <c r="C7235" s="6" t="s">
        <v>8</v>
      </c>
      <c r="D7235" s="6" t="s">
        <v>8</v>
      </c>
      <c r="E7235" s="6" t="s">
        <v>8482</v>
      </c>
      <c r="F7235" s="6" t="s">
        <v>10720</v>
      </c>
      <c r="G7235" s="6" t="s">
        <v>11322</v>
      </c>
      <c r="H7235" s="6" t="s">
        <v>10578</v>
      </c>
      <c r="I7235" s="6" t="s">
        <v>11420</v>
      </c>
      <c r="J7235" s="6" t="s">
        <v>5</v>
      </c>
      <c r="K7235" s="7">
        <v>7</v>
      </c>
      <c r="L7235" s="7">
        <f>IFERROR(VLOOKUP(SiscoTable[[#This Row],[Código]],Hoja2!A:B,2,0)*SiscoTable[[#This Row],[Provta(Uns)]],0)</f>
        <v>41.300000000000004</v>
      </c>
      <c r="M7235" s="7">
        <v>0</v>
      </c>
      <c r="N7235" s="7">
        <v>-2</v>
      </c>
      <c r="O7235" s="7">
        <f>IFERROR(VLOOKUP(SiscoTable[[#This Row],[Código]],Hoja2!A:B,2,0)*SiscoTable[[#This Row],[Stock_actual]],0)</f>
        <v>-11.8</v>
      </c>
      <c r="P7235" s="6" t="s">
        <v>7</v>
      </c>
      <c r="Q7235" s="7">
        <v>8</v>
      </c>
      <c r="R7235" s="7">
        <v>13.8</v>
      </c>
      <c r="S7235" s="7" t="s">
        <v>11926</v>
      </c>
      <c r="BI7235"/>
      <c r="BJ7235"/>
    </row>
    <row r="7236" spans="2:62" x14ac:dyDescent="0.4">
      <c r="B7236" s="1">
        <v>29564</v>
      </c>
      <c r="C7236" s="6" t="s">
        <v>8</v>
      </c>
      <c r="D7236" s="6" t="s">
        <v>8</v>
      </c>
      <c r="E7236" s="6" t="s">
        <v>8482</v>
      </c>
      <c r="F7236" s="6" t="s">
        <v>10720</v>
      </c>
      <c r="G7236" s="6" t="s">
        <v>11105</v>
      </c>
      <c r="H7236" s="6" t="s">
        <v>11111</v>
      </c>
      <c r="I7236" s="6" t="s">
        <v>11264</v>
      </c>
      <c r="J7236" s="6" t="s">
        <v>5</v>
      </c>
      <c r="K7236" s="7">
        <v>0</v>
      </c>
      <c r="L7236" s="7">
        <f>IFERROR(VLOOKUP(SiscoTable[[#This Row],[Código]],Hoja2!A:B,2,0)*SiscoTable[[#This Row],[Provta(Uns)]],0)</f>
        <v>0</v>
      </c>
      <c r="M7236" s="7">
        <v>0</v>
      </c>
      <c r="N7236" s="7">
        <v>48</v>
      </c>
      <c r="O7236" s="7">
        <f>IFERROR(VLOOKUP(SiscoTable[[#This Row],[Código]],Hoja2!A:B,2,0)*SiscoTable[[#This Row],[Stock_actual]],0)</f>
        <v>374.4</v>
      </c>
      <c r="P7236" s="6" t="s">
        <v>134</v>
      </c>
      <c r="Q7236" s="7">
        <v>0</v>
      </c>
      <c r="R7236" s="7">
        <v>0</v>
      </c>
      <c r="S7236" s="7" t="s">
        <v>11926</v>
      </c>
      <c r="BI7236"/>
      <c r="BJ7236"/>
    </row>
    <row r="7237" spans="2:62" x14ac:dyDescent="0.4">
      <c r="B7237" s="1">
        <v>29565</v>
      </c>
      <c r="C7237" s="6" t="s">
        <v>8</v>
      </c>
      <c r="D7237" s="6" t="s">
        <v>8</v>
      </c>
      <c r="E7237" s="6" t="s">
        <v>8482</v>
      </c>
      <c r="F7237" s="6" t="s">
        <v>8641</v>
      </c>
      <c r="G7237" s="6" t="s">
        <v>8756</v>
      </c>
      <c r="H7237" s="6" t="s">
        <v>8798</v>
      </c>
      <c r="I7237" s="6" t="s">
        <v>8894</v>
      </c>
      <c r="J7237" s="6" t="s">
        <v>5</v>
      </c>
      <c r="K7237" s="7">
        <v>0</v>
      </c>
      <c r="L7237" s="7">
        <f>IFERROR(VLOOKUP(SiscoTable[[#This Row],[Código]],Hoja2!A:B,2,0)*SiscoTable[[#This Row],[Provta(Uns)]],0)</f>
        <v>0</v>
      </c>
      <c r="M7237" s="7">
        <v>0</v>
      </c>
      <c r="N7237" s="7">
        <v>0</v>
      </c>
      <c r="O7237" s="7">
        <f>IFERROR(VLOOKUP(SiscoTable[[#This Row],[Código]],Hoja2!A:B,2,0)*SiscoTable[[#This Row],[Stock_actual]],0)</f>
        <v>0</v>
      </c>
      <c r="P7237" s="6" t="s">
        <v>7</v>
      </c>
      <c r="Q7237" s="7">
        <v>0</v>
      </c>
      <c r="R7237" s="7">
        <v>0</v>
      </c>
      <c r="S7237" s="7" t="s">
        <v>11926</v>
      </c>
      <c r="BI7237"/>
      <c r="BJ7237"/>
    </row>
    <row r="7238" spans="2:62" x14ac:dyDescent="0.4">
      <c r="B7238" s="1">
        <v>29566</v>
      </c>
      <c r="C7238" s="6" t="s">
        <v>8</v>
      </c>
      <c r="D7238" s="6" t="s">
        <v>8</v>
      </c>
      <c r="E7238" s="6" t="s">
        <v>8482</v>
      </c>
      <c r="F7238" s="6" t="s">
        <v>8641</v>
      </c>
      <c r="G7238" s="6" t="s">
        <v>8936</v>
      </c>
      <c r="H7238" s="6" t="s">
        <v>8798</v>
      </c>
      <c r="I7238" s="6" t="s">
        <v>9003</v>
      </c>
      <c r="J7238" s="6" t="s">
        <v>5</v>
      </c>
      <c r="K7238" s="7">
        <v>0.33</v>
      </c>
      <c r="L7238" s="7">
        <f>IFERROR(VLOOKUP(SiscoTable[[#This Row],[Código]],Hoja2!A:B,2,0)*SiscoTable[[#This Row],[Provta(Uns)]],0)</f>
        <v>4.0259999999999998</v>
      </c>
      <c r="M7238" s="7">
        <v>0</v>
      </c>
      <c r="N7238" s="7">
        <v>0</v>
      </c>
      <c r="O7238" s="7">
        <f>IFERROR(VLOOKUP(SiscoTable[[#This Row],[Código]],Hoja2!A:B,2,0)*SiscoTable[[#This Row],[Stock_actual]],0)</f>
        <v>0</v>
      </c>
      <c r="P7238" s="6" t="s">
        <v>7</v>
      </c>
      <c r="Q7238" s="7">
        <v>0</v>
      </c>
      <c r="R7238" s="7">
        <v>0</v>
      </c>
      <c r="S7238" s="7" t="s">
        <v>11926</v>
      </c>
      <c r="BI7238"/>
      <c r="BJ7238"/>
    </row>
    <row r="7239" spans="2:62" x14ac:dyDescent="0.4">
      <c r="B7239" s="1">
        <v>29567</v>
      </c>
      <c r="C7239" s="6" t="s">
        <v>8</v>
      </c>
      <c r="D7239" s="6" t="s">
        <v>8</v>
      </c>
      <c r="E7239" s="6" t="s">
        <v>8482</v>
      </c>
      <c r="F7239" s="6" t="s">
        <v>8641</v>
      </c>
      <c r="G7239" s="6" t="s">
        <v>8756</v>
      </c>
      <c r="H7239" s="6" t="s">
        <v>8798</v>
      </c>
      <c r="I7239" s="6" t="s">
        <v>8895</v>
      </c>
      <c r="J7239" s="6" t="s">
        <v>5</v>
      </c>
      <c r="K7239" s="7">
        <v>0</v>
      </c>
      <c r="L7239" s="7">
        <f>IFERROR(VLOOKUP(SiscoTable[[#This Row],[Código]],Hoja2!A:B,2,0)*SiscoTable[[#This Row],[Provta(Uns)]],0)</f>
        <v>0</v>
      </c>
      <c r="M7239" s="7">
        <v>0</v>
      </c>
      <c r="N7239" s="7">
        <v>0</v>
      </c>
      <c r="O7239" s="7">
        <f>IFERROR(VLOOKUP(SiscoTable[[#This Row],[Código]],Hoja2!A:B,2,0)*SiscoTable[[#This Row],[Stock_actual]],0)</f>
        <v>0</v>
      </c>
      <c r="P7239" s="6" t="s">
        <v>7</v>
      </c>
      <c r="Q7239" s="7">
        <v>0</v>
      </c>
      <c r="R7239" s="7">
        <v>0</v>
      </c>
      <c r="S7239" s="7" t="s">
        <v>11926</v>
      </c>
      <c r="BI7239"/>
      <c r="BJ7239"/>
    </row>
    <row r="7240" spans="2:62" x14ac:dyDescent="0.4">
      <c r="B7240" s="1">
        <v>29568</v>
      </c>
      <c r="C7240" s="6" t="s">
        <v>25</v>
      </c>
      <c r="D7240" s="6" t="s">
        <v>25</v>
      </c>
      <c r="E7240" s="6" t="s">
        <v>469</v>
      </c>
      <c r="F7240" s="6" t="s">
        <v>210</v>
      </c>
      <c r="G7240" s="6" t="s">
        <v>470</v>
      </c>
      <c r="H7240" s="6" t="s">
        <v>484</v>
      </c>
      <c r="I7240" s="6" t="s">
        <v>486</v>
      </c>
      <c r="J7240" s="6" t="s">
        <v>5</v>
      </c>
      <c r="K7240" s="7">
        <v>31.83</v>
      </c>
      <c r="L7240" s="34">
        <f>IFERROR(VLOOKUP(SiscoTable[[#This Row],[Código]],Hoja2!A:B,2,0)*SiscoTable[[#This Row],[Provta(Uns)]],0)</f>
        <v>283.28699999999998</v>
      </c>
      <c r="M7240" s="7">
        <v>0</v>
      </c>
      <c r="N7240" s="7">
        <v>99</v>
      </c>
      <c r="O7240" s="34">
        <f>IFERROR(VLOOKUP(SiscoTable[[#This Row],[Código]],Hoja2!A:B,2,0)*SiscoTable[[#This Row],[Stock_actual]],0)</f>
        <v>881.1</v>
      </c>
      <c r="P7240" s="6" t="s">
        <v>487</v>
      </c>
      <c r="Q7240" s="7">
        <v>35</v>
      </c>
      <c r="R7240" s="7">
        <v>0</v>
      </c>
      <c r="S7240" s="7" t="s">
        <v>11924</v>
      </c>
      <c r="BI7240"/>
      <c r="BJ7240"/>
    </row>
    <row r="7241" spans="2:62" x14ac:dyDescent="0.4">
      <c r="B7241" s="1">
        <v>29569</v>
      </c>
      <c r="C7241" s="6" t="s">
        <v>25</v>
      </c>
      <c r="D7241" s="6" t="s">
        <v>30</v>
      </c>
      <c r="E7241" s="6" t="s">
        <v>8482</v>
      </c>
      <c r="F7241" s="6" t="s">
        <v>9030</v>
      </c>
      <c r="G7241" s="6" t="s">
        <v>9112</v>
      </c>
      <c r="H7241" s="6" t="s">
        <v>9124</v>
      </c>
      <c r="I7241" s="6" t="s">
        <v>9126</v>
      </c>
      <c r="J7241" s="6" t="s">
        <v>5</v>
      </c>
      <c r="K7241" s="7">
        <v>31.67</v>
      </c>
      <c r="L7241" s="7">
        <f>IFERROR(VLOOKUP(SiscoTable[[#This Row],[Código]],Hoja2!A:B,2,0)*SiscoTable[[#This Row],[Provta(Uns)]],0)</f>
        <v>186.85300000000001</v>
      </c>
      <c r="M7241" s="7">
        <v>0</v>
      </c>
      <c r="N7241" s="7">
        <v>45</v>
      </c>
      <c r="O7241" s="7">
        <f>IFERROR(VLOOKUP(SiscoTable[[#This Row],[Código]],Hoja2!A:B,2,0)*SiscoTable[[#This Row],[Stock_actual]],0)</f>
        <v>265.5</v>
      </c>
      <c r="P7241" s="6" t="s">
        <v>558</v>
      </c>
      <c r="Q7241" s="7">
        <v>35</v>
      </c>
      <c r="R7241" s="7">
        <v>0</v>
      </c>
      <c r="S7241" s="7" t="s">
        <v>11926</v>
      </c>
      <c r="BI7241"/>
      <c r="BJ7241"/>
    </row>
    <row r="7242" spans="2:62" x14ac:dyDescent="0.4">
      <c r="B7242" s="1">
        <v>29572</v>
      </c>
      <c r="C7242" s="6" t="s">
        <v>8</v>
      </c>
      <c r="D7242" s="6" t="s">
        <v>8</v>
      </c>
      <c r="E7242" s="6" t="s">
        <v>2809</v>
      </c>
      <c r="F7242" s="6" t="s">
        <v>2844</v>
      </c>
      <c r="G7242" s="6" t="s">
        <v>2811</v>
      </c>
      <c r="H7242" s="6" t="s">
        <v>4</v>
      </c>
      <c r="I7242" s="6" t="s">
        <v>2905</v>
      </c>
      <c r="J7242" s="6" t="s">
        <v>200</v>
      </c>
      <c r="K7242" s="7">
        <v>0</v>
      </c>
      <c r="L7242" s="7">
        <f>IFERROR(VLOOKUP(SiscoTable[[#This Row],[Código]],Hoja2!A:B,2,0)*SiscoTable[[#This Row],[Provta(Uns)]],0)</f>
        <v>0</v>
      </c>
      <c r="M7242" s="7">
        <v>0</v>
      </c>
      <c r="N7242" s="7">
        <v>0</v>
      </c>
      <c r="O7242" s="7">
        <f>IFERROR(VLOOKUP(SiscoTable[[#This Row],[Código]],Hoja2!A:B,2,0)*SiscoTable[[#This Row],[Stock_actual]],0)</f>
        <v>0</v>
      </c>
      <c r="P7242" s="6" t="s">
        <v>7</v>
      </c>
      <c r="Q7242" s="7">
        <v>0</v>
      </c>
      <c r="R7242" s="7">
        <v>0</v>
      </c>
      <c r="S7242" s="7" t="s">
        <v>11923</v>
      </c>
      <c r="BI7242"/>
      <c r="BJ7242"/>
    </row>
    <row r="7243" spans="2:62" x14ac:dyDescent="0.4">
      <c r="B7243" s="1">
        <v>29573</v>
      </c>
      <c r="C7243" s="6" t="s">
        <v>8</v>
      </c>
      <c r="D7243" s="6" t="s">
        <v>8</v>
      </c>
      <c r="E7243" s="6" t="s">
        <v>2809</v>
      </c>
      <c r="F7243" s="6" t="s">
        <v>2844</v>
      </c>
      <c r="G7243" s="6" t="s">
        <v>2811</v>
      </c>
      <c r="H7243" s="6" t="s">
        <v>2852</v>
      </c>
      <c r="I7243" s="6" t="s">
        <v>2906</v>
      </c>
      <c r="J7243" s="6" t="s">
        <v>5</v>
      </c>
      <c r="K7243" s="7">
        <v>0</v>
      </c>
      <c r="L7243" s="7">
        <f>IFERROR(VLOOKUP(SiscoTable[[#This Row],[Código]],Hoja2!A:B,2,0)*SiscoTable[[#This Row],[Provta(Uns)]],0)</f>
        <v>0</v>
      </c>
      <c r="M7243" s="7">
        <v>0</v>
      </c>
      <c r="N7243" s="7">
        <v>0</v>
      </c>
      <c r="O7243" s="7">
        <f>IFERROR(VLOOKUP(SiscoTable[[#This Row],[Código]],Hoja2!A:B,2,0)*SiscoTable[[#This Row],[Stock_actual]],0)</f>
        <v>0</v>
      </c>
      <c r="P7243" s="6" t="s">
        <v>7</v>
      </c>
      <c r="Q7243" s="7">
        <v>0</v>
      </c>
      <c r="R7243" s="7">
        <v>0</v>
      </c>
      <c r="S7243" s="7" t="s">
        <v>11923</v>
      </c>
      <c r="BI7243"/>
      <c r="BJ7243"/>
    </row>
    <row r="7244" spans="2:62" x14ac:dyDescent="0.4">
      <c r="B7244" s="1">
        <v>29574</v>
      </c>
      <c r="C7244" s="6" t="s">
        <v>8</v>
      </c>
      <c r="D7244" s="6" t="s">
        <v>8</v>
      </c>
      <c r="E7244" s="6" t="s">
        <v>2809</v>
      </c>
      <c r="F7244" s="6" t="s">
        <v>2844</v>
      </c>
      <c r="G7244" s="6" t="s">
        <v>2811</v>
      </c>
      <c r="H7244" s="6" t="s">
        <v>2858</v>
      </c>
      <c r="I7244" s="6" t="s">
        <v>2907</v>
      </c>
      <c r="J7244" s="6" t="s">
        <v>5</v>
      </c>
      <c r="K7244" s="7">
        <v>0</v>
      </c>
      <c r="L7244" s="7">
        <f>IFERROR(VLOOKUP(SiscoTable[[#This Row],[Código]],Hoja2!A:B,2,0)*SiscoTable[[#This Row],[Provta(Uns)]],0)</f>
        <v>0</v>
      </c>
      <c r="M7244" s="7">
        <v>0</v>
      </c>
      <c r="N7244" s="7">
        <v>18</v>
      </c>
      <c r="O7244" s="7">
        <f>IFERROR(VLOOKUP(SiscoTable[[#This Row],[Código]],Hoja2!A:B,2,0)*SiscoTable[[#This Row],[Stock_actual]],0)</f>
        <v>0</v>
      </c>
      <c r="P7244" s="6" t="s">
        <v>134</v>
      </c>
      <c r="Q7244" s="7">
        <v>0</v>
      </c>
      <c r="R7244" s="7">
        <v>0</v>
      </c>
      <c r="S7244" s="7" t="s">
        <v>11923</v>
      </c>
      <c r="BI7244"/>
      <c r="BJ7244"/>
    </row>
    <row r="7245" spans="2:62" x14ac:dyDescent="0.4">
      <c r="B7245" s="1">
        <v>29575</v>
      </c>
      <c r="C7245" s="6" t="s">
        <v>8</v>
      </c>
      <c r="D7245" s="6" t="s">
        <v>8</v>
      </c>
      <c r="E7245" s="6" t="s">
        <v>2809</v>
      </c>
      <c r="F7245" s="6" t="s">
        <v>2844</v>
      </c>
      <c r="G7245" s="6" t="s">
        <v>2811</v>
      </c>
      <c r="H7245" s="6" t="s">
        <v>4</v>
      </c>
      <c r="I7245" s="6" t="s">
        <v>2908</v>
      </c>
      <c r="J7245" s="6" t="s">
        <v>200</v>
      </c>
      <c r="K7245" s="7">
        <v>0</v>
      </c>
      <c r="L7245" s="7">
        <f>IFERROR(VLOOKUP(SiscoTable[[#This Row],[Código]],Hoja2!A:B,2,0)*SiscoTable[[#This Row],[Provta(Uns)]],0)</f>
        <v>0</v>
      </c>
      <c r="M7245" s="7">
        <v>0</v>
      </c>
      <c r="N7245" s="7">
        <v>0</v>
      </c>
      <c r="O7245" s="7">
        <f>IFERROR(VLOOKUP(SiscoTable[[#This Row],[Código]],Hoja2!A:B,2,0)*SiscoTable[[#This Row],[Stock_actual]],0)</f>
        <v>0</v>
      </c>
      <c r="P7245" s="6" t="s">
        <v>7</v>
      </c>
      <c r="Q7245" s="7">
        <v>0</v>
      </c>
      <c r="R7245" s="7">
        <v>0</v>
      </c>
      <c r="S7245" s="7" t="s">
        <v>11923</v>
      </c>
      <c r="BI7245"/>
      <c r="BJ7245"/>
    </row>
    <row r="7246" spans="2:62" x14ac:dyDescent="0.4">
      <c r="B7246" s="1">
        <v>29576</v>
      </c>
      <c r="C7246" s="6" t="s">
        <v>30</v>
      </c>
      <c r="D7246" s="6" t="s">
        <v>8</v>
      </c>
      <c r="E7246" s="6" t="s">
        <v>8482</v>
      </c>
      <c r="F7246" s="6" t="s">
        <v>9030</v>
      </c>
      <c r="G7246" s="6" t="s">
        <v>9969</v>
      </c>
      <c r="H7246" s="6" t="s">
        <v>9976</v>
      </c>
      <c r="I7246" s="6" t="s">
        <v>9975</v>
      </c>
      <c r="J7246" s="6" t="s">
        <v>5</v>
      </c>
      <c r="K7246" s="7">
        <v>4.33</v>
      </c>
      <c r="L7246" s="7">
        <f>IFERROR(VLOOKUP(SiscoTable[[#This Row],[Código]],Hoja2!A:B,2,0)*SiscoTable[[#This Row],[Provta(Uns)]],0)</f>
        <v>60.187000000000005</v>
      </c>
      <c r="M7246" s="7">
        <v>0</v>
      </c>
      <c r="N7246" s="7">
        <v>48</v>
      </c>
      <c r="O7246" s="7">
        <f>IFERROR(VLOOKUP(SiscoTable[[#This Row],[Código]],Hoja2!A:B,2,0)*SiscoTable[[#This Row],[Stock_actual]],0)</f>
        <v>667.2</v>
      </c>
      <c r="P7246" s="6" t="s">
        <v>5265</v>
      </c>
      <c r="Q7246" s="7">
        <v>5</v>
      </c>
      <c r="R7246" s="7">
        <v>0</v>
      </c>
      <c r="S7246" s="7" t="s">
        <v>11926</v>
      </c>
      <c r="BI7246"/>
      <c r="BJ7246"/>
    </row>
    <row r="7247" spans="2:62" x14ac:dyDescent="0.4">
      <c r="B7247" s="1">
        <v>29577</v>
      </c>
      <c r="C7247" s="6" t="s">
        <v>8</v>
      </c>
      <c r="D7247" s="6" t="s">
        <v>8</v>
      </c>
      <c r="E7247" s="6" t="s">
        <v>469</v>
      </c>
      <c r="F7247" s="6" t="s">
        <v>1050</v>
      </c>
      <c r="G7247" s="6" t="s">
        <v>1309</v>
      </c>
      <c r="H7247" s="6" t="s">
        <v>1390</v>
      </c>
      <c r="I7247" s="6" t="s">
        <v>1486</v>
      </c>
      <c r="J7247" s="6" t="s">
        <v>5</v>
      </c>
      <c r="K7247" s="7">
        <v>0</v>
      </c>
      <c r="L7247" s="7">
        <f>IFERROR(VLOOKUP(SiscoTable[[#This Row],[Código]],Hoja2!A:B,2,0)*SiscoTable[[#This Row],[Provta(Uns)]],0)</f>
        <v>0</v>
      </c>
      <c r="M7247" s="7">
        <v>0</v>
      </c>
      <c r="N7247" s="7">
        <v>6</v>
      </c>
      <c r="O7247" s="7">
        <f>IFERROR(VLOOKUP(SiscoTable[[#This Row],[Código]],Hoja2!A:B,2,0)*SiscoTable[[#This Row],[Stock_actual]],0)</f>
        <v>75</v>
      </c>
      <c r="P7247" s="6" t="s">
        <v>134</v>
      </c>
      <c r="Q7247" s="7">
        <v>0</v>
      </c>
      <c r="R7247" s="7">
        <v>0</v>
      </c>
      <c r="S7247" s="7" t="s">
        <v>11927</v>
      </c>
      <c r="BI7247"/>
      <c r="BJ7247"/>
    </row>
    <row r="7248" spans="2:62" x14ac:dyDescent="0.4">
      <c r="B7248" s="1">
        <v>29578</v>
      </c>
      <c r="C7248" s="6" t="s">
        <v>30</v>
      </c>
      <c r="D7248" s="6" t="s">
        <v>8</v>
      </c>
      <c r="E7248" s="6" t="s">
        <v>3268</v>
      </c>
      <c r="F7248" s="6" t="s">
        <v>6059</v>
      </c>
      <c r="G7248" s="6" t="s">
        <v>6392</v>
      </c>
      <c r="H7248" s="6" t="s">
        <v>3457</v>
      </c>
      <c r="I7248" s="6" t="s">
        <v>6437</v>
      </c>
      <c r="J7248" s="6" t="s">
        <v>5</v>
      </c>
      <c r="K7248" s="7">
        <v>2.67</v>
      </c>
      <c r="L7248" s="7">
        <f>IFERROR(VLOOKUP(SiscoTable[[#This Row],[Código]],Hoja2!A:B,2,0)*SiscoTable[[#This Row],[Provta(Uns)]],0)</f>
        <v>87.842999999999989</v>
      </c>
      <c r="M7248" s="7">
        <v>0</v>
      </c>
      <c r="N7248" s="7">
        <v>15</v>
      </c>
      <c r="O7248" s="7">
        <f>IFERROR(VLOOKUP(SiscoTable[[#This Row],[Código]],Hoja2!A:B,2,0)*SiscoTable[[#This Row],[Stock_actual]],0)</f>
        <v>493.5</v>
      </c>
      <c r="P7248" s="6" t="s">
        <v>757</v>
      </c>
      <c r="Q7248" s="7">
        <v>3</v>
      </c>
      <c r="R7248" s="7">
        <v>0</v>
      </c>
      <c r="S7248" s="7" t="s">
        <v>11925</v>
      </c>
      <c r="BI7248"/>
      <c r="BJ7248"/>
    </row>
    <row r="7249" spans="2:62" x14ac:dyDescent="0.4">
      <c r="B7249" s="1">
        <v>29579</v>
      </c>
      <c r="C7249" s="6" t="s">
        <v>8</v>
      </c>
      <c r="D7249" s="6" t="s">
        <v>8</v>
      </c>
      <c r="E7249" s="6" t="s">
        <v>8482</v>
      </c>
      <c r="F7249" s="6" t="s">
        <v>10720</v>
      </c>
      <c r="G7249" s="6" t="s">
        <v>11504</v>
      </c>
      <c r="H7249" s="6" t="s">
        <v>9037</v>
      </c>
      <c r="I7249" s="6" t="s">
        <v>11574</v>
      </c>
      <c r="J7249" s="6" t="s">
        <v>5</v>
      </c>
      <c r="K7249" s="7">
        <v>0.83</v>
      </c>
      <c r="L7249" s="7">
        <f>IFERROR(VLOOKUP(SiscoTable[[#This Row],[Código]],Hoja2!A:B,2,0)*SiscoTable[[#This Row],[Provta(Uns)]],0)</f>
        <v>13.445999999999998</v>
      </c>
      <c r="M7249" s="7">
        <v>0</v>
      </c>
      <c r="N7249" s="7">
        <v>1</v>
      </c>
      <c r="O7249" s="7">
        <f>IFERROR(VLOOKUP(SiscoTable[[#This Row],[Código]],Hoja2!A:B,2,0)*SiscoTable[[#This Row],[Stock_actual]],0)</f>
        <v>16.2</v>
      </c>
      <c r="P7249" s="6" t="s">
        <v>115</v>
      </c>
      <c r="Q7249" s="7">
        <v>1</v>
      </c>
      <c r="R7249" s="7">
        <v>1.79</v>
      </c>
      <c r="S7249" s="7" t="s">
        <v>11926</v>
      </c>
      <c r="BI7249"/>
      <c r="BJ7249"/>
    </row>
    <row r="7250" spans="2:62" x14ac:dyDescent="0.4">
      <c r="B7250" s="1">
        <v>29581</v>
      </c>
      <c r="C7250" s="6" t="s">
        <v>30</v>
      </c>
      <c r="D7250" s="6" t="s">
        <v>25</v>
      </c>
      <c r="E7250" s="6" t="s">
        <v>3268</v>
      </c>
      <c r="F7250" s="6" t="s">
        <v>3269</v>
      </c>
      <c r="G7250" s="6" t="s">
        <v>5267</v>
      </c>
      <c r="H7250" s="6" t="s">
        <v>4276</v>
      </c>
      <c r="I7250" s="6" t="s">
        <v>5358</v>
      </c>
      <c r="J7250" s="6" t="s">
        <v>5</v>
      </c>
      <c r="K7250" s="7">
        <v>97</v>
      </c>
      <c r="L7250" s="7">
        <f>IFERROR(VLOOKUP(SiscoTable[[#This Row],[Código]],Hoja2!A:B,2,0)*SiscoTable[[#This Row],[Provta(Uns)]],0)</f>
        <v>116.39999999999999</v>
      </c>
      <c r="M7250" s="7">
        <v>0</v>
      </c>
      <c r="N7250" s="7">
        <v>133</v>
      </c>
      <c r="O7250" s="7">
        <f>IFERROR(VLOOKUP(SiscoTable[[#This Row],[Código]],Hoja2!A:B,2,0)*SiscoTable[[#This Row],[Stock_actual]],0)</f>
        <v>159.6</v>
      </c>
      <c r="P7250" s="6" t="s">
        <v>575</v>
      </c>
      <c r="Q7250" s="7">
        <v>107</v>
      </c>
      <c r="R7250" s="7">
        <v>0</v>
      </c>
      <c r="S7250" s="7" t="s">
        <v>11928</v>
      </c>
      <c r="BI7250"/>
      <c r="BJ7250"/>
    </row>
    <row r="7251" spans="2:62" x14ac:dyDescent="0.4">
      <c r="B7251" s="1">
        <v>29582</v>
      </c>
      <c r="C7251" s="6" t="s">
        <v>30</v>
      </c>
      <c r="D7251" s="6" t="s">
        <v>30</v>
      </c>
      <c r="E7251" s="6" t="s">
        <v>3268</v>
      </c>
      <c r="F7251" s="6" t="s">
        <v>7197</v>
      </c>
      <c r="G7251" s="6" t="s">
        <v>7388</v>
      </c>
      <c r="H7251" s="6" t="s">
        <v>7392</v>
      </c>
      <c r="I7251" s="6" t="s">
        <v>7457</v>
      </c>
      <c r="J7251" s="6" t="s">
        <v>5</v>
      </c>
      <c r="K7251" s="7">
        <v>16.5</v>
      </c>
      <c r="L7251" s="7">
        <f>IFERROR(VLOOKUP(SiscoTable[[#This Row],[Código]],Hoja2!A:B,2,0)*SiscoTable[[#This Row],[Provta(Uns)]],0)</f>
        <v>66</v>
      </c>
      <c r="M7251" s="7">
        <v>0</v>
      </c>
      <c r="N7251" s="7">
        <v>3</v>
      </c>
      <c r="O7251" s="7">
        <f>IFERROR(VLOOKUP(SiscoTable[[#This Row],[Código]],Hoja2!A:B,2,0)*SiscoTable[[#This Row],[Stock_actual]],0)</f>
        <v>12</v>
      </c>
      <c r="P7251" s="6" t="s">
        <v>214</v>
      </c>
      <c r="Q7251" s="7">
        <v>18</v>
      </c>
      <c r="R7251" s="7">
        <v>32.75</v>
      </c>
      <c r="S7251" s="7" t="s">
        <v>11928</v>
      </c>
      <c r="BI7251"/>
      <c r="BJ7251"/>
    </row>
    <row r="7252" spans="2:62" x14ac:dyDescent="0.4">
      <c r="B7252" s="1">
        <v>29583</v>
      </c>
      <c r="C7252" s="6" t="s">
        <v>8</v>
      </c>
      <c r="D7252" s="6" t="s">
        <v>8</v>
      </c>
      <c r="E7252" s="6" t="s">
        <v>8482</v>
      </c>
      <c r="F7252" s="6" t="s">
        <v>9030</v>
      </c>
      <c r="G7252" s="6" t="s">
        <v>10029</v>
      </c>
      <c r="H7252" s="6" t="s">
        <v>10031</v>
      </c>
      <c r="I7252" s="6" t="s">
        <v>10059</v>
      </c>
      <c r="J7252" s="6" t="s">
        <v>5</v>
      </c>
      <c r="K7252" s="7">
        <v>2.83</v>
      </c>
      <c r="L7252" s="7">
        <f>IFERROR(VLOOKUP(SiscoTable[[#This Row],[Código]],Hoja2!A:B,2,0)*SiscoTable[[#This Row],[Provta(Uns)]],0)</f>
        <v>6.7919999999999998</v>
      </c>
      <c r="M7252" s="7">
        <v>0</v>
      </c>
      <c r="N7252" s="7">
        <v>1</v>
      </c>
      <c r="O7252" s="7">
        <f>IFERROR(VLOOKUP(SiscoTable[[#This Row],[Código]],Hoja2!A:B,2,0)*SiscoTable[[#This Row],[Stock_actual]],0)</f>
        <v>2.4</v>
      </c>
      <c r="P7252" s="6" t="s">
        <v>96</v>
      </c>
      <c r="Q7252" s="7">
        <v>3</v>
      </c>
      <c r="R7252" s="7">
        <v>5.39</v>
      </c>
      <c r="S7252" s="7" t="s">
        <v>11926</v>
      </c>
      <c r="BI7252"/>
      <c r="BJ7252"/>
    </row>
    <row r="7253" spans="2:62" x14ac:dyDescent="0.4">
      <c r="B7253" s="1">
        <v>29584</v>
      </c>
      <c r="C7253" s="6" t="s">
        <v>25</v>
      </c>
      <c r="D7253" s="6" t="s">
        <v>25</v>
      </c>
      <c r="E7253" s="6" t="s">
        <v>469</v>
      </c>
      <c r="F7253" s="6" t="s">
        <v>1050</v>
      </c>
      <c r="G7253" s="6" t="s">
        <v>1064</v>
      </c>
      <c r="H7253" s="6" t="s">
        <v>1087</v>
      </c>
      <c r="I7253" s="6" t="s">
        <v>1086</v>
      </c>
      <c r="J7253" s="6" t="s">
        <v>5</v>
      </c>
      <c r="K7253" s="7">
        <v>41.5</v>
      </c>
      <c r="L7253" s="7">
        <f>IFERROR(VLOOKUP(SiscoTable[[#This Row],[Código]],Hoja2!A:B,2,0)*SiscoTable[[#This Row],[Provta(Uns)]],0)</f>
        <v>203.35000000000002</v>
      </c>
      <c r="M7253" s="7">
        <v>0</v>
      </c>
      <c r="N7253" s="7">
        <v>33</v>
      </c>
      <c r="O7253" s="7">
        <f>IFERROR(VLOOKUP(SiscoTable[[#This Row],[Código]],Hoja2!A:B,2,0)*SiscoTable[[#This Row],[Stock_actual]],0)</f>
        <v>161.70000000000002</v>
      </c>
      <c r="P7253" s="6" t="s">
        <v>751</v>
      </c>
      <c r="Q7253" s="7">
        <v>46</v>
      </c>
      <c r="R7253" s="7">
        <v>82.919999999999987</v>
      </c>
      <c r="S7253" s="7" t="s">
        <v>11927</v>
      </c>
      <c r="BI7253"/>
      <c r="BJ7253"/>
    </row>
    <row r="7254" spans="2:62" x14ac:dyDescent="0.4">
      <c r="B7254" s="1">
        <v>29585</v>
      </c>
      <c r="C7254" s="6" t="s">
        <v>8</v>
      </c>
      <c r="D7254" s="6" t="s">
        <v>8</v>
      </c>
      <c r="E7254" s="6" t="s">
        <v>2809</v>
      </c>
      <c r="F7254" s="6" t="s">
        <v>2844</v>
      </c>
      <c r="G7254" s="6" t="s">
        <v>2811</v>
      </c>
      <c r="H7254" s="6" t="s">
        <v>4</v>
      </c>
      <c r="I7254" s="6" t="s">
        <v>2909</v>
      </c>
      <c r="J7254" s="6" t="s">
        <v>5</v>
      </c>
      <c r="K7254" s="7">
        <v>0</v>
      </c>
      <c r="L7254" s="7">
        <f>IFERROR(VLOOKUP(SiscoTable[[#This Row],[Código]],Hoja2!A:B,2,0)*SiscoTable[[#This Row],[Provta(Uns)]],0)</f>
        <v>0</v>
      </c>
      <c r="M7254" s="7">
        <v>0</v>
      </c>
      <c r="N7254" s="7">
        <v>0</v>
      </c>
      <c r="O7254" s="7">
        <f>IFERROR(VLOOKUP(SiscoTable[[#This Row],[Código]],Hoja2!A:B,2,0)*SiscoTable[[#This Row],[Stock_actual]],0)</f>
        <v>0</v>
      </c>
      <c r="P7254" s="6" t="s">
        <v>7</v>
      </c>
      <c r="Q7254" s="7">
        <v>0</v>
      </c>
      <c r="R7254" s="7">
        <v>0</v>
      </c>
      <c r="S7254" s="7" t="s">
        <v>11923</v>
      </c>
      <c r="BI7254"/>
      <c r="BJ7254"/>
    </row>
    <row r="7255" spans="2:62" x14ac:dyDescent="0.4">
      <c r="B7255" s="1">
        <v>29586</v>
      </c>
      <c r="C7255" s="6" t="s">
        <v>8</v>
      </c>
      <c r="D7255" s="6" t="s">
        <v>8</v>
      </c>
      <c r="E7255" s="6" t="s">
        <v>8482</v>
      </c>
      <c r="F7255" s="6" t="s">
        <v>10720</v>
      </c>
      <c r="G7255" s="6" t="s">
        <v>11105</v>
      </c>
      <c r="H7255" s="6" t="s">
        <v>10604</v>
      </c>
      <c r="I7255" s="6" t="s">
        <v>11265</v>
      </c>
      <c r="J7255" s="6" t="s">
        <v>5</v>
      </c>
      <c r="K7255" s="7">
        <v>2</v>
      </c>
      <c r="L7255" s="7">
        <f>IFERROR(VLOOKUP(SiscoTable[[#This Row],[Código]],Hoja2!A:B,2,0)*SiscoTable[[#This Row],[Provta(Uns)]],0)</f>
        <v>4</v>
      </c>
      <c r="M7255" s="7">
        <v>0</v>
      </c>
      <c r="N7255" s="7">
        <v>1</v>
      </c>
      <c r="O7255" s="7">
        <f>IFERROR(VLOOKUP(SiscoTable[[#This Row],[Código]],Hoja2!A:B,2,0)*SiscoTable[[#This Row],[Stock_actual]],0)</f>
        <v>2</v>
      </c>
      <c r="P7255" s="6" t="s">
        <v>112</v>
      </c>
      <c r="Q7255" s="7">
        <v>2</v>
      </c>
      <c r="R7255" s="7">
        <v>4.1800000000000006</v>
      </c>
      <c r="S7255" s="7" t="s">
        <v>11926</v>
      </c>
      <c r="BI7255"/>
      <c r="BJ7255"/>
    </row>
    <row r="7256" spans="2:62" x14ac:dyDescent="0.4">
      <c r="B7256" s="1">
        <v>29587</v>
      </c>
      <c r="C7256" s="6" t="s">
        <v>8</v>
      </c>
      <c r="D7256" s="6" t="s">
        <v>8</v>
      </c>
      <c r="E7256" s="6" t="s">
        <v>2809</v>
      </c>
      <c r="F7256" s="6" t="s">
        <v>2844</v>
      </c>
      <c r="G7256" s="6" t="s">
        <v>2811</v>
      </c>
      <c r="H7256" s="6" t="s">
        <v>4</v>
      </c>
      <c r="I7256" s="6" t="s">
        <v>2910</v>
      </c>
      <c r="J7256" s="6" t="s">
        <v>5</v>
      </c>
      <c r="K7256" s="7">
        <v>0</v>
      </c>
      <c r="L7256" s="7">
        <f>IFERROR(VLOOKUP(SiscoTable[[#This Row],[Código]],Hoja2!A:B,2,0)*SiscoTable[[#This Row],[Provta(Uns)]],0)</f>
        <v>0</v>
      </c>
      <c r="M7256" s="7">
        <v>0</v>
      </c>
      <c r="N7256" s="7">
        <v>3</v>
      </c>
      <c r="O7256" s="7">
        <f>IFERROR(VLOOKUP(SiscoTable[[#This Row],[Código]],Hoja2!A:B,2,0)*SiscoTable[[#This Row],[Stock_actual]],0)</f>
        <v>0</v>
      </c>
      <c r="P7256" s="6" t="s">
        <v>134</v>
      </c>
      <c r="Q7256" s="7">
        <v>0</v>
      </c>
      <c r="R7256" s="7">
        <v>0</v>
      </c>
      <c r="S7256" s="7" t="s">
        <v>11923</v>
      </c>
      <c r="BI7256"/>
      <c r="BJ7256"/>
    </row>
    <row r="7257" spans="2:62" x14ac:dyDescent="0.4">
      <c r="B7257" s="1">
        <v>29589</v>
      </c>
      <c r="C7257" s="6" t="s">
        <v>8</v>
      </c>
      <c r="D7257" s="6" t="s">
        <v>8</v>
      </c>
      <c r="E7257" s="6" t="s">
        <v>8482</v>
      </c>
      <c r="F7257" s="6" t="s">
        <v>9030</v>
      </c>
      <c r="G7257" s="6" t="s">
        <v>10068</v>
      </c>
      <c r="H7257" s="6" t="s">
        <v>10095</v>
      </c>
      <c r="I7257" s="6" t="s">
        <v>10147</v>
      </c>
      <c r="J7257" s="6" t="s">
        <v>5</v>
      </c>
      <c r="K7257" s="7">
        <v>2.5</v>
      </c>
      <c r="L7257" s="7">
        <f>IFERROR(VLOOKUP(SiscoTable[[#This Row],[Código]],Hoja2!A:B,2,0)*SiscoTable[[#This Row],[Provta(Uns)]],0)</f>
        <v>16.5</v>
      </c>
      <c r="M7257" s="7">
        <v>0</v>
      </c>
      <c r="N7257" s="7">
        <v>49</v>
      </c>
      <c r="O7257" s="7">
        <f>IFERROR(VLOOKUP(SiscoTable[[#This Row],[Código]],Hoja2!A:B,2,0)*SiscoTable[[#This Row],[Stock_actual]],0)</f>
        <v>323.39999999999998</v>
      </c>
      <c r="P7257" s="6" t="s">
        <v>4778</v>
      </c>
      <c r="Q7257" s="7">
        <v>3</v>
      </c>
      <c r="R7257" s="7">
        <v>0</v>
      </c>
      <c r="S7257" s="7" t="s">
        <v>11926</v>
      </c>
      <c r="BI7257"/>
      <c r="BJ7257"/>
    </row>
    <row r="7258" spans="2:62" x14ac:dyDescent="0.4">
      <c r="B7258" s="1">
        <v>29590</v>
      </c>
      <c r="C7258" s="6" t="s">
        <v>8</v>
      </c>
      <c r="D7258" s="6" t="s">
        <v>8</v>
      </c>
      <c r="E7258" s="6" t="s">
        <v>3268</v>
      </c>
      <c r="F7258" s="6" t="s">
        <v>6803</v>
      </c>
      <c r="G7258" s="6" t="s">
        <v>6915</v>
      </c>
      <c r="H7258" s="6" t="s">
        <v>7025</v>
      </c>
      <c r="I7258" s="6" t="s">
        <v>7033</v>
      </c>
      <c r="J7258" s="6" t="s">
        <v>5</v>
      </c>
      <c r="K7258" s="7">
        <v>0</v>
      </c>
      <c r="L7258" s="7">
        <f>IFERROR(VLOOKUP(SiscoTable[[#This Row],[Código]],Hoja2!A:B,2,0)*SiscoTable[[#This Row],[Provta(Uns)]],0)</f>
        <v>0</v>
      </c>
      <c r="M7258" s="7">
        <v>0</v>
      </c>
      <c r="N7258" s="7">
        <v>0</v>
      </c>
      <c r="O7258" s="7">
        <f>IFERROR(VLOOKUP(SiscoTable[[#This Row],[Código]],Hoja2!A:B,2,0)*SiscoTable[[#This Row],[Stock_actual]],0)</f>
        <v>0</v>
      </c>
      <c r="P7258" s="6" t="s">
        <v>7</v>
      </c>
      <c r="Q7258" s="7">
        <v>0</v>
      </c>
      <c r="R7258" s="7">
        <v>0</v>
      </c>
      <c r="S7258" s="7" t="s">
        <v>11925</v>
      </c>
      <c r="BI7258"/>
      <c r="BJ7258"/>
    </row>
    <row r="7259" spans="2:62" x14ac:dyDescent="0.4">
      <c r="B7259" s="1">
        <v>29591</v>
      </c>
      <c r="C7259" s="6" t="s">
        <v>8</v>
      </c>
      <c r="D7259" s="6" t="s">
        <v>8</v>
      </c>
      <c r="E7259" s="6" t="s">
        <v>8482</v>
      </c>
      <c r="F7259" s="6" t="s">
        <v>9030</v>
      </c>
      <c r="G7259" s="6" t="s">
        <v>10029</v>
      </c>
      <c r="H7259" s="6" t="s">
        <v>10061</v>
      </c>
      <c r="I7259" s="6" t="s">
        <v>10060</v>
      </c>
      <c r="J7259" s="6" t="s">
        <v>5</v>
      </c>
      <c r="K7259" s="7">
        <v>0</v>
      </c>
      <c r="L7259" s="7">
        <f>IFERROR(VLOOKUP(SiscoTable[[#This Row],[Código]],Hoja2!A:B,2,0)*SiscoTable[[#This Row],[Provta(Uns)]],0)</f>
        <v>0</v>
      </c>
      <c r="M7259" s="7">
        <v>0</v>
      </c>
      <c r="N7259" s="7">
        <v>0</v>
      </c>
      <c r="O7259" s="7">
        <f>IFERROR(VLOOKUP(SiscoTable[[#This Row],[Código]],Hoja2!A:B,2,0)*SiscoTable[[#This Row],[Stock_actual]],0)</f>
        <v>0</v>
      </c>
      <c r="P7259" s="6" t="s">
        <v>7</v>
      </c>
      <c r="Q7259" s="7">
        <v>0</v>
      </c>
      <c r="R7259" s="7">
        <v>0</v>
      </c>
      <c r="S7259" s="7" t="s">
        <v>11926</v>
      </c>
      <c r="BI7259"/>
      <c r="BJ7259"/>
    </row>
    <row r="7260" spans="2:62" x14ac:dyDescent="0.4">
      <c r="B7260" s="1">
        <v>29593</v>
      </c>
      <c r="C7260" s="6" t="s">
        <v>30</v>
      </c>
      <c r="D7260" s="6" t="s">
        <v>30</v>
      </c>
      <c r="E7260" s="6" t="s">
        <v>2999</v>
      </c>
      <c r="F7260" s="6" t="s">
        <v>3000</v>
      </c>
      <c r="G7260" s="6" t="s">
        <v>3001</v>
      </c>
      <c r="H7260" s="6" t="s">
        <v>3001</v>
      </c>
      <c r="I7260" s="6" t="s">
        <v>3043</v>
      </c>
      <c r="J7260" s="6" t="s">
        <v>5</v>
      </c>
      <c r="K7260" s="7">
        <v>35.5</v>
      </c>
      <c r="L7260" s="7">
        <f>IFERROR(VLOOKUP(SiscoTable[[#This Row],[Código]],Hoja2!A:B,2,0)*SiscoTable[[#This Row],[Provta(Uns)]],0)</f>
        <v>127.8</v>
      </c>
      <c r="M7260" s="7">
        <v>0</v>
      </c>
      <c r="N7260" s="7">
        <v>28</v>
      </c>
      <c r="O7260" s="7">
        <f>IFERROR(VLOOKUP(SiscoTable[[#This Row],[Código]],Hoja2!A:B,2,0)*SiscoTable[[#This Row],[Stock_actual]],0)</f>
        <v>100.8</v>
      </c>
      <c r="P7260" s="6" t="s">
        <v>751</v>
      </c>
      <c r="Q7260" s="7">
        <v>39</v>
      </c>
      <c r="R7260" s="7">
        <v>71.11999999999999</v>
      </c>
      <c r="S7260" s="7" t="s">
        <v>11925</v>
      </c>
      <c r="BI7260"/>
      <c r="BJ7260"/>
    </row>
    <row r="7261" spans="2:62" x14ac:dyDescent="0.4">
      <c r="B7261" s="1">
        <v>29594</v>
      </c>
      <c r="C7261" s="6" t="s">
        <v>30</v>
      </c>
      <c r="D7261" s="6" t="s">
        <v>25</v>
      </c>
      <c r="E7261" s="6" t="s">
        <v>2999</v>
      </c>
      <c r="F7261" s="6" t="s">
        <v>3000</v>
      </c>
      <c r="G7261" s="6" t="s">
        <v>3001</v>
      </c>
      <c r="H7261" s="6" t="s">
        <v>3001</v>
      </c>
      <c r="I7261" s="6" t="s">
        <v>3044</v>
      </c>
      <c r="J7261" s="6" t="s">
        <v>5</v>
      </c>
      <c r="K7261" s="7">
        <v>37.5</v>
      </c>
      <c r="L7261" s="7">
        <f>IFERROR(VLOOKUP(SiscoTable[[#This Row],[Código]],Hoja2!A:B,2,0)*SiscoTable[[#This Row],[Provta(Uns)]],0)</f>
        <v>131.25</v>
      </c>
      <c r="M7261" s="7">
        <v>0</v>
      </c>
      <c r="N7261" s="7">
        <v>27</v>
      </c>
      <c r="O7261" s="7">
        <f>IFERROR(VLOOKUP(SiscoTable[[#This Row],[Código]],Hoja2!A:B,2,0)*SiscoTable[[#This Row],[Stock_actual]],0)</f>
        <v>94.5</v>
      </c>
      <c r="P7261" s="6" t="s">
        <v>144</v>
      </c>
      <c r="Q7261" s="7">
        <v>41</v>
      </c>
      <c r="R7261" s="7">
        <v>75.5</v>
      </c>
      <c r="S7261" s="7" t="s">
        <v>11925</v>
      </c>
      <c r="BI7261"/>
      <c r="BJ7261"/>
    </row>
    <row r="7262" spans="2:62" x14ac:dyDescent="0.4">
      <c r="B7262" s="1">
        <v>29595</v>
      </c>
      <c r="C7262" s="6" t="s">
        <v>30</v>
      </c>
      <c r="D7262" s="6" t="s">
        <v>30</v>
      </c>
      <c r="E7262" s="6" t="s">
        <v>2999</v>
      </c>
      <c r="F7262" s="6" t="s">
        <v>3000</v>
      </c>
      <c r="G7262" s="6" t="s">
        <v>3001</v>
      </c>
      <c r="H7262" s="6" t="s">
        <v>3001</v>
      </c>
      <c r="I7262" s="6" t="s">
        <v>3045</v>
      </c>
      <c r="J7262" s="6" t="s">
        <v>5</v>
      </c>
      <c r="K7262" s="7">
        <v>28.17</v>
      </c>
      <c r="L7262" s="7">
        <f>IFERROR(VLOOKUP(SiscoTable[[#This Row],[Código]],Hoja2!A:B,2,0)*SiscoTable[[#This Row],[Provta(Uns)]],0)</f>
        <v>81.692999999999998</v>
      </c>
      <c r="M7262" s="7">
        <v>0</v>
      </c>
      <c r="N7262" s="7">
        <v>60</v>
      </c>
      <c r="O7262" s="7">
        <f>IFERROR(VLOOKUP(SiscoTable[[#This Row],[Código]],Hoja2!A:B,2,0)*SiscoTable[[#This Row],[Stock_actual]],0)</f>
        <v>174</v>
      </c>
      <c r="P7262" s="6" t="s">
        <v>518</v>
      </c>
      <c r="Q7262" s="7">
        <v>31</v>
      </c>
      <c r="R7262" s="7">
        <v>0</v>
      </c>
      <c r="S7262" s="7" t="s">
        <v>11925</v>
      </c>
      <c r="BI7262"/>
      <c r="BJ7262"/>
    </row>
    <row r="7263" spans="2:62" x14ac:dyDescent="0.4">
      <c r="B7263" s="1">
        <v>29596</v>
      </c>
      <c r="C7263" s="6" t="s">
        <v>25</v>
      </c>
      <c r="D7263" s="6" t="s">
        <v>30</v>
      </c>
      <c r="E7263" s="6" t="s">
        <v>8482</v>
      </c>
      <c r="F7263" s="6" t="s">
        <v>8641</v>
      </c>
      <c r="G7263" s="6" t="s">
        <v>8756</v>
      </c>
      <c r="H7263" s="6" t="s">
        <v>8758</v>
      </c>
      <c r="I7263" s="6" t="s">
        <v>8761</v>
      </c>
      <c r="J7263" s="6" t="s">
        <v>5</v>
      </c>
      <c r="K7263" s="7">
        <v>18</v>
      </c>
      <c r="L7263" s="7">
        <f>IFERROR(VLOOKUP(SiscoTable[[#This Row],[Código]],Hoja2!A:B,2,0)*SiscoTable[[#This Row],[Provta(Uns)]],0)</f>
        <v>142.20000000000002</v>
      </c>
      <c r="M7263" s="7">
        <v>0</v>
      </c>
      <c r="N7263" s="7">
        <v>92</v>
      </c>
      <c r="O7263" s="7">
        <f>IFERROR(VLOOKUP(SiscoTable[[#This Row],[Código]],Hoja2!A:B,2,0)*SiscoTable[[#This Row],[Stock_actual]],0)</f>
        <v>726.80000000000007</v>
      </c>
      <c r="P7263" s="6" t="s">
        <v>1154</v>
      </c>
      <c r="Q7263" s="7">
        <v>20</v>
      </c>
      <c r="R7263" s="7">
        <v>0</v>
      </c>
      <c r="S7263" s="7" t="s">
        <v>11926</v>
      </c>
      <c r="BI7263"/>
      <c r="BJ7263"/>
    </row>
    <row r="7264" spans="2:62" x14ac:dyDescent="0.4">
      <c r="B7264" s="1">
        <v>29597</v>
      </c>
      <c r="C7264" s="6" t="s">
        <v>25</v>
      </c>
      <c r="D7264" s="6" t="s">
        <v>25</v>
      </c>
      <c r="E7264" s="6" t="s">
        <v>8482</v>
      </c>
      <c r="F7264" s="6" t="s">
        <v>8641</v>
      </c>
      <c r="G7264" s="6" t="s">
        <v>8756</v>
      </c>
      <c r="H7264" s="6" t="s">
        <v>8758</v>
      </c>
      <c r="I7264" s="6" t="s">
        <v>8762</v>
      </c>
      <c r="J7264" s="6" t="s">
        <v>5</v>
      </c>
      <c r="K7264" s="7">
        <v>39</v>
      </c>
      <c r="L7264" s="7">
        <f>IFERROR(VLOOKUP(SiscoTable[[#This Row],[Código]],Hoja2!A:B,2,0)*SiscoTable[[#This Row],[Provta(Uns)]],0)</f>
        <v>269.10000000000002</v>
      </c>
      <c r="M7264" s="7">
        <v>0</v>
      </c>
      <c r="N7264" s="7">
        <v>4</v>
      </c>
      <c r="O7264" s="7">
        <f>IFERROR(VLOOKUP(SiscoTable[[#This Row],[Código]],Hoja2!A:B,2,0)*SiscoTable[[#This Row],[Stock_actual]],0)</f>
        <v>27.6</v>
      </c>
      <c r="P7264" s="6" t="s">
        <v>82</v>
      </c>
      <c r="Q7264" s="7">
        <v>43</v>
      </c>
      <c r="R7264" s="7">
        <v>77.900000000000006</v>
      </c>
      <c r="S7264" s="7" t="s">
        <v>11926</v>
      </c>
      <c r="BI7264"/>
      <c r="BJ7264"/>
    </row>
    <row r="7265" spans="2:62" x14ac:dyDescent="0.4">
      <c r="B7265" s="1">
        <v>29598</v>
      </c>
      <c r="C7265" s="6" t="s">
        <v>30</v>
      </c>
      <c r="D7265" s="6" t="s">
        <v>30</v>
      </c>
      <c r="E7265" s="6" t="s">
        <v>8482</v>
      </c>
      <c r="F7265" s="6" t="s">
        <v>8641</v>
      </c>
      <c r="G7265" s="6" t="s">
        <v>8756</v>
      </c>
      <c r="H7265" s="6" t="s">
        <v>8758</v>
      </c>
      <c r="I7265" s="6" t="s">
        <v>8794</v>
      </c>
      <c r="J7265" s="6" t="s">
        <v>5</v>
      </c>
      <c r="K7265" s="7">
        <v>2.83</v>
      </c>
      <c r="L7265" s="7">
        <f>IFERROR(VLOOKUP(SiscoTable[[#This Row],[Código]],Hoja2!A:B,2,0)*SiscoTable[[#This Row],[Provta(Uns)]],0)</f>
        <v>22.357000000000003</v>
      </c>
      <c r="M7265" s="7">
        <v>0</v>
      </c>
      <c r="N7265" s="7">
        <v>0</v>
      </c>
      <c r="O7265" s="7">
        <f>IFERROR(VLOOKUP(SiscoTable[[#This Row],[Código]],Hoja2!A:B,2,0)*SiscoTable[[#This Row],[Stock_actual]],0)</f>
        <v>0</v>
      </c>
      <c r="P7265" s="6" t="s">
        <v>7</v>
      </c>
      <c r="Q7265" s="7">
        <v>3</v>
      </c>
      <c r="R7265" s="7">
        <v>5.3999999999999995</v>
      </c>
      <c r="S7265" s="7" t="s">
        <v>11926</v>
      </c>
      <c r="BI7265"/>
      <c r="BJ7265"/>
    </row>
    <row r="7266" spans="2:62" x14ac:dyDescent="0.4">
      <c r="B7266" s="1">
        <v>29599</v>
      </c>
      <c r="C7266" s="6" t="s">
        <v>30</v>
      </c>
      <c r="D7266" s="6" t="s">
        <v>30</v>
      </c>
      <c r="E7266" s="6" t="s">
        <v>0</v>
      </c>
      <c r="F7266" s="6" t="s">
        <v>18</v>
      </c>
      <c r="G7266" s="6" t="s">
        <v>22</v>
      </c>
      <c r="H7266" s="6" t="s">
        <v>4</v>
      </c>
      <c r="I7266" s="6" t="s">
        <v>31</v>
      </c>
      <c r="J7266" s="6" t="s">
        <v>5</v>
      </c>
      <c r="K7266" s="7">
        <v>11.17</v>
      </c>
      <c r="L7266" s="7">
        <f>IFERROR(VLOOKUP(SiscoTable[[#This Row],[Código]],Hoja2!A:B,2,0)*SiscoTable[[#This Row],[Provta(Uns)]],0)</f>
        <v>55.85</v>
      </c>
      <c r="M7266" s="7">
        <v>0</v>
      </c>
      <c r="N7266" s="7">
        <v>0</v>
      </c>
      <c r="O7266" s="7">
        <f>IFERROR(VLOOKUP(SiscoTable[[#This Row],[Código]],Hoja2!A:B,2,0)*SiscoTable[[#This Row],[Stock_actual]],0)</f>
        <v>0</v>
      </c>
      <c r="P7266" s="6" t="s">
        <v>7</v>
      </c>
      <c r="Q7266" s="7">
        <v>12</v>
      </c>
      <c r="R7266" s="7">
        <v>22.2</v>
      </c>
      <c r="S7266" s="7" t="s">
        <v>11923</v>
      </c>
      <c r="BI7266"/>
      <c r="BJ7266"/>
    </row>
    <row r="7267" spans="2:62" x14ac:dyDescent="0.4">
      <c r="B7267" s="1">
        <v>29600</v>
      </c>
      <c r="C7267" s="6" t="s">
        <v>8</v>
      </c>
      <c r="D7267" s="6" t="s">
        <v>8</v>
      </c>
      <c r="E7267" s="6" t="s">
        <v>3268</v>
      </c>
      <c r="F7267" s="6" t="s">
        <v>3269</v>
      </c>
      <c r="G7267" s="6" t="s">
        <v>3270</v>
      </c>
      <c r="H7267" s="6" t="s">
        <v>3374</v>
      </c>
      <c r="I7267" s="6" t="s">
        <v>3373</v>
      </c>
      <c r="J7267" s="6" t="s">
        <v>5</v>
      </c>
      <c r="K7267" s="7">
        <v>0</v>
      </c>
      <c r="L7267" s="7">
        <f>IFERROR(VLOOKUP(SiscoTable[[#This Row],[Código]],Hoja2!A:B,2,0)*SiscoTable[[#This Row],[Provta(Uns)]],0)</f>
        <v>0</v>
      </c>
      <c r="M7267" s="7">
        <v>0</v>
      </c>
      <c r="N7267" s="7">
        <v>0</v>
      </c>
      <c r="O7267" s="7">
        <f>IFERROR(VLOOKUP(SiscoTable[[#This Row],[Código]],Hoja2!A:B,2,0)*SiscoTable[[#This Row],[Stock_actual]],0)</f>
        <v>0</v>
      </c>
      <c r="P7267" s="6" t="s">
        <v>7</v>
      </c>
      <c r="Q7267" s="7">
        <v>0</v>
      </c>
      <c r="R7267" s="7">
        <v>0</v>
      </c>
      <c r="S7267" s="7" t="s">
        <v>11927</v>
      </c>
      <c r="BI7267"/>
      <c r="BJ7267"/>
    </row>
    <row r="7268" spans="2:62" x14ac:dyDescent="0.4">
      <c r="B7268" s="1">
        <v>29601</v>
      </c>
      <c r="C7268" s="6" t="s">
        <v>8</v>
      </c>
      <c r="D7268" s="6" t="s">
        <v>8</v>
      </c>
      <c r="E7268" s="6" t="s">
        <v>1734</v>
      </c>
      <c r="F7268" s="6" t="s">
        <v>1735</v>
      </c>
      <c r="G7268" s="6" t="s">
        <v>1736</v>
      </c>
      <c r="H7268" s="6" t="s">
        <v>4</v>
      </c>
      <c r="I7268" s="6" t="s">
        <v>1890</v>
      </c>
      <c r="J7268" s="6" t="s">
        <v>5</v>
      </c>
      <c r="K7268" s="7">
        <v>5.33</v>
      </c>
      <c r="L7268" s="7">
        <f>IFERROR(VLOOKUP(SiscoTable[[#This Row],[Código]],Hoja2!A:B,2,0)*SiscoTable[[#This Row],[Provta(Uns)]],0)</f>
        <v>31.447000000000003</v>
      </c>
      <c r="M7268" s="7">
        <v>0</v>
      </c>
      <c r="N7268" s="7">
        <v>18</v>
      </c>
      <c r="O7268" s="7">
        <f>IFERROR(VLOOKUP(SiscoTable[[#This Row],[Código]],Hoja2!A:B,2,0)*SiscoTable[[#This Row],[Stock_actual]],0)</f>
        <v>106.2</v>
      </c>
      <c r="P7268" s="6" t="s">
        <v>911</v>
      </c>
      <c r="Q7268" s="7">
        <v>6</v>
      </c>
      <c r="R7268" s="7">
        <v>0</v>
      </c>
      <c r="S7268" s="7" t="s">
        <v>11925</v>
      </c>
      <c r="BI7268"/>
      <c r="BJ7268"/>
    </row>
    <row r="7269" spans="2:62" x14ac:dyDescent="0.4">
      <c r="B7269" s="1">
        <v>29602</v>
      </c>
      <c r="C7269" s="6" t="s">
        <v>30</v>
      </c>
      <c r="D7269" s="6" t="s">
        <v>30</v>
      </c>
      <c r="E7269" s="6" t="s">
        <v>1734</v>
      </c>
      <c r="F7269" s="6" t="s">
        <v>1735</v>
      </c>
      <c r="G7269" s="6" t="s">
        <v>1736</v>
      </c>
      <c r="H7269" s="6" t="s">
        <v>4</v>
      </c>
      <c r="I7269" s="6" t="s">
        <v>1774</v>
      </c>
      <c r="J7269" s="6" t="s">
        <v>5</v>
      </c>
      <c r="K7269" s="7">
        <v>18</v>
      </c>
      <c r="L7269" s="7">
        <f>IFERROR(VLOOKUP(SiscoTable[[#This Row],[Código]],Hoja2!A:B,2,0)*SiscoTable[[#This Row],[Provta(Uns)]],0)</f>
        <v>106.2</v>
      </c>
      <c r="M7269" s="7">
        <v>0</v>
      </c>
      <c r="N7269" s="7">
        <v>-18</v>
      </c>
      <c r="O7269" s="7">
        <f>IFERROR(VLOOKUP(SiscoTable[[#This Row],[Código]],Hoja2!A:B,2,0)*SiscoTable[[#This Row],[Stock_actual]],0)</f>
        <v>-106.2</v>
      </c>
      <c r="P7269" s="6" t="s">
        <v>7</v>
      </c>
      <c r="Q7269" s="7">
        <v>20</v>
      </c>
      <c r="R7269" s="7">
        <v>36</v>
      </c>
      <c r="S7269" s="7" t="s">
        <v>11925</v>
      </c>
      <c r="BI7269"/>
      <c r="BJ7269"/>
    </row>
    <row r="7270" spans="2:62" x14ac:dyDescent="0.4">
      <c r="B7270" s="1">
        <v>29603</v>
      </c>
      <c r="C7270" s="6" t="s">
        <v>8</v>
      </c>
      <c r="D7270" s="6" t="s">
        <v>8</v>
      </c>
      <c r="E7270" s="6" t="s">
        <v>1734</v>
      </c>
      <c r="F7270" s="6" t="s">
        <v>1735</v>
      </c>
      <c r="G7270" s="6" t="s">
        <v>1736</v>
      </c>
      <c r="H7270" s="6" t="s">
        <v>4</v>
      </c>
      <c r="I7270" s="6" t="s">
        <v>1891</v>
      </c>
      <c r="J7270" s="6" t="s">
        <v>5</v>
      </c>
      <c r="K7270" s="7">
        <v>1.5</v>
      </c>
      <c r="L7270" s="7">
        <f>IFERROR(VLOOKUP(SiscoTable[[#This Row],[Código]],Hoja2!A:B,2,0)*SiscoTable[[#This Row],[Provta(Uns)]],0)</f>
        <v>9.75</v>
      </c>
      <c r="M7270" s="7">
        <v>0</v>
      </c>
      <c r="N7270" s="7">
        <v>59</v>
      </c>
      <c r="O7270" s="7">
        <f>IFERROR(VLOOKUP(SiscoTable[[#This Row],[Código]],Hoja2!A:B,2,0)*SiscoTable[[#This Row],[Stock_actual]],0)</f>
        <v>383.5</v>
      </c>
      <c r="P7270" s="6" t="s">
        <v>1892</v>
      </c>
      <c r="Q7270" s="7">
        <v>2</v>
      </c>
      <c r="R7270" s="7">
        <v>0</v>
      </c>
      <c r="S7270" s="7" t="s">
        <v>11925</v>
      </c>
      <c r="BI7270"/>
      <c r="BJ7270"/>
    </row>
    <row r="7271" spans="2:62" x14ac:dyDescent="0.4">
      <c r="B7271" s="1">
        <v>29604</v>
      </c>
      <c r="C7271" s="6" t="s">
        <v>8</v>
      </c>
      <c r="D7271" s="6" t="s">
        <v>8</v>
      </c>
      <c r="E7271" s="6" t="s">
        <v>1734</v>
      </c>
      <c r="F7271" s="6" t="s">
        <v>1735</v>
      </c>
      <c r="G7271" s="6" t="s">
        <v>1736</v>
      </c>
      <c r="H7271" s="6" t="s">
        <v>4</v>
      </c>
      <c r="I7271" s="6" t="s">
        <v>1893</v>
      </c>
      <c r="J7271" s="6" t="s">
        <v>5</v>
      </c>
      <c r="K7271" s="7">
        <v>7.5</v>
      </c>
      <c r="L7271" s="7">
        <f>IFERROR(VLOOKUP(SiscoTable[[#This Row],[Código]],Hoja2!A:B,2,0)*SiscoTable[[#This Row],[Provta(Uns)]],0)</f>
        <v>48.75</v>
      </c>
      <c r="M7271" s="7">
        <v>0</v>
      </c>
      <c r="N7271" s="7">
        <v>20</v>
      </c>
      <c r="O7271" s="7">
        <f>IFERROR(VLOOKUP(SiscoTable[[#This Row],[Código]],Hoja2!A:B,2,0)*SiscoTable[[#This Row],[Stock_actual]],0)</f>
        <v>130</v>
      </c>
      <c r="P7271" s="6" t="s">
        <v>1484</v>
      </c>
      <c r="Q7271" s="7">
        <v>8</v>
      </c>
      <c r="R7271" s="7">
        <v>0</v>
      </c>
      <c r="S7271" s="7" t="s">
        <v>11925</v>
      </c>
      <c r="BI7271"/>
      <c r="BJ7271"/>
    </row>
    <row r="7272" spans="2:62" x14ac:dyDescent="0.4">
      <c r="B7272" s="1">
        <v>29605</v>
      </c>
      <c r="C7272" s="6" t="s">
        <v>30</v>
      </c>
      <c r="D7272" s="6" t="s">
        <v>30</v>
      </c>
      <c r="E7272" s="6" t="s">
        <v>1734</v>
      </c>
      <c r="F7272" s="6" t="s">
        <v>1735</v>
      </c>
      <c r="G7272" s="6" t="s">
        <v>2312</v>
      </c>
      <c r="H7272" s="6" t="s">
        <v>4</v>
      </c>
      <c r="I7272" s="6" t="s">
        <v>2377</v>
      </c>
      <c r="J7272" s="6" t="s">
        <v>5</v>
      </c>
      <c r="K7272" s="7">
        <v>18.670000000000002</v>
      </c>
      <c r="L7272" s="7">
        <f>IFERROR(VLOOKUP(SiscoTable[[#This Row],[Código]],Hoja2!A:B,2,0)*SiscoTable[[#This Row],[Provta(Uns)]],0)</f>
        <v>147.49300000000002</v>
      </c>
      <c r="M7272" s="7">
        <v>0</v>
      </c>
      <c r="N7272" s="7">
        <v>79</v>
      </c>
      <c r="O7272" s="7">
        <f>IFERROR(VLOOKUP(SiscoTable[[#This Row],[Código]],Hoja2!A:B,2,0)*SiscoTable[[#This Row],[Stock_actual]],0)</f>
        <v>624.1</v>
      </c>
      <c r="P7272" s="6" t="s">
        <v>2378</v>
      </c>
      <c r="Q7272" s="7">
        <v>20</v>
      </c>
      <c r="R7272" s="7">
        <v>0</v>
      </c>
      <c r="S7272" s="7" t="s">
        <v>11925</v>
      </c>
      <c r="BI7272"/>
      <c r="BJ7272"/>
    </row>
    <row r="7273" spans="2:62" x14ac:dyDescent="0.4">
      <c r="B7273" s="1">
        <v>29607</v>
      </c>
      <c r="C7273" s="6" t="s">
        <v>25</v>
      </c>
      <c r="D7273" s="6" t="s">
        <v>25</v>
      </c>
      <c r="E7273" s="6" t="s">
        <v>1734</v>
      </c>
      <c r="F7273" s="6" t="s">
        <v>1735</v>
      </c>
      <c r="G7273" s="6" t="s">
        <v>2312</v>
      </c>
      <c r="H7273" s="6" t="s">
        <v>4</v>
      </c>
      <c r="I7273" s="6" t="s">
        <v>2322</v>
      </c>
      <c r="J7273" s="6" t="s">
        <v>5</v>
      </c>
      <c r="K7273" s="7">
        <v>180.83</v>
      </c>
      <c r="L7273" s="7">
        <f>IFERROR(VLOOKUP(SiscoTable[[#This Row],[Código]],Hoja2!A:B,2,0)*SiscoTable[[#This Row],[Provta(Uns)]],0)</f>
        <v>253.16200000000001</v>
      </c>
      <c r="M7273" s="7">
        <v>0</v>
      </c>
      <c r="N7273" s="7">
        <v>120</v>
      </c>
      <c r="O7273" s="7">
        <f>IFERROR(VLOOKUP(SiscoTable[[#This Row],[Código]],Hoja2!A:B,2,0)*SiscoTable[[#This Row],[Stock_actual]],0)</f>
        <v>168</v>
      </c>
      <c r="P7273" s="6" t="s">
        <v>218</v>
      </c>
      <c r="Q7273" s="7">
        <v>199</v>
      </c>
      <c r="R7273" s="7">
        <v>362.40000000000003</v>
      </c>
      <c r="S7273" s="7" t="s">
        <v>11925</v>
      </c>
      <c r="BI7273"/>
      <c r="BJ7273"/>
    </row>
    <row r="7274" spans="2:62" x14ac:dyDescent="0.4">
      <c r="B7274" s="1">
        <v>29608</v>
      </c>
      <c r="C7274" s="6" t="s">
        <v>25</v>
      </c>
      <c r="D7274" s="6" t="s">
        <v>25</v>
      </c>
      <c r="E7274" s="6" t="s">
        <v>1734</v>
      </c>
      <c r="F7274" s="6" t="s">
        <v>1735</v>
      </c>
      <c r="G7274" s="6" t="s">
        <v>2312</v>
      </c>
      <c r="H7274" s="6" t="s">
        <v>4</v>
      </c>
      <c r="I7274" s="6" t="s">
        <v>2323</v>
      </c>
      <c r="J7274" s="6" t="s">
        <v>5</v>
      </c>
      <c r="K7274" s="7">
        <v>100.83</v>
      </c>
      <c r="L7274" s="7">
        <f>IFERROR(VLOOKUP(SiscoTable[[#This Row],[Código]],Hoja2!A:B,2,0)*SiscoTable[[#This Row],[Provta(Uns)]],0)</f>
        <v>161.328</v>
      </c>
      <c r="M7274" s="7">
        <v>0</v>
      </c>
      <c r="N7274" s="7">
        <v>206</v>
      </c>
      <c r="O7274" s="7">
        <f>IFERROR(VLOOKUP(SiscoTable[[#This Row],[Código]],Hoja2!A:B,2,0)*SiscoTable[[#This Row],[Stock_actual]],0)</f>
        <v>329.6</v>
      </c>
      <c r="P7274" s="6" t="s">
        <v>320</v>
      </c>
      <c r="Q7274" s="7">
        <v>111</v>
      </c>
      <c r="R7274" s="7">
        <v>0</v>
      </c>
      <c r="S7274" s="7" t="s">
        <v>11925</v>
      </c>
      <c r="BI7274"/>
      <c r="BJ7274"/>
    </row>
    <row r="7275" spans="2:62" x14ac:dyDescent="0.4">
      <c r="B7275" s="1">
        <v>29609</v>
      </c>
      <c r="C7275" s="6" t="s">
        <v>25</v>
      </c>
      <c r="D7275" s="6" t="s">
        <v>25</v>
      </c>
      <c r="E7275" s="6" t="s">
        <v>1734</v>
      </c>
      <c r="F7275" s="6" t="s">
        <v>1735</v>
      </c>
      <c r="G7275" s="6" t="s">
        <v>2312</v>
      </c>
      <c r="H7275" s="6" t="s">
        <v>4</v>
      </c>
      <c r="I7275" s="6" t="s">
        <v>2324</v>
      </c>
      <c r="J7275" s="6" t="s">
        <v>5</v>
      </c>
      <c r="K7275" s="7">
        <v>108.5</v>
      </c>
      <c r="L7275" s="7">
        <f>IFERROR(VLOOKUP(SiscoTable[[#This Row],[Código]],Hoja2!A:B,2,0)*SiscoTable[[#This Row],[Provta(Uns)]],0)</f>
        <v>206.14999999999998</v>
      </c>
      <c r="M7275" s="7">
        <v>0</v>
      </c>
      <c r="N7275" s="7">
        <v>233</v>
      </c>
      <c r="O7275" s="7">
        <f>IFERROR(VLOOKUP(SiscoTable[[#This Row],[Código]],Hoja2!A:B,2,0)*SiscoTable[[#This Row],[Stock_actual]],0)</f>
        <v>442.7</v>
      </c>
      <c r="P7275" s="6" t="s">
        <v>518</v>
      </c>
      <c r="Q7275" s="7">
        <v>119</v>
      </c>
      <c r="R7275" s="7">
        <v>0</v>
      </c>
      <c r="S7275" s="7" t="s">
        <v>11925</v>
      </c>
      <c r="BI7275"/>
      <c r="BJ7275"/>
    </row>
    <row r="7276" spans="2:62" x14ac:dyDescent="0.4">
      <c r="B7276" s="1">
        <v>29610</v>
      </c>
      <c r="C7276" s="6" t="s">
        <v>25</v>
      </c>
      <c r="D7276" s="6" t="s">
        <v>25</v>
      </c>
      <c r="E7276" s="6" t="s">
        <v>1734</v>
      </c>
      <c r="F7276" s="6" t="s">
        <v>1735</v>
      </c>
      <c r="G7276" s="6" t="s">
        <v>2312</v>
      </c>
      <c r="H7276" s="6" t="s">
        <v>4</v>
      </c>
      <c r="I7276" s="6" t="s">
        <v>2325</v>
      </c>
      <c r="J7276" s="6" t="s">
        <v>5</v>
      </c>
      <c r="K7276" s="7">
        <v>153</v>
      </c>
      <c r="L7276" s="7">
        <f>IFERROR(VLOOKUP(SiscoTable[[#This Row],[Código]],Hoja2!A:B,2,0)*SiscoTable[[#This Row],[Provta(Uns)]],0)</f>
        <v>229.5</v>
      </c>
      <c r="M7276" s="7">
        <v>0</v>
      </c>
      <c r="N7276" s="7">
        <v>90</v>
      </c>
      <c r="O7276" s="7">
        <f>IFERROR(VLOOKUP(SiscoTable[[#This Row],[Código]],Hoja2!A:B,2,0)*SiscoTable[[#This Row],[Stock_actual]],0)</f>
        <v>135</v>
      </c>
      <c r="P7276" s="6" t="s">
        <v>733</v>
      </c>
      <c r="Q7276" s="7">
        <v>168</v>
      </c>
      <c r="R7276" s="7">
        <v>307.79999999999995</v>
      </c>
      <c r="S7276" s="7" t="s">
        <v>11925</v>
      </c>
      <c r="BI7276"/>
      <c r="BJ7276"/>
    </row>
    <row r="7277" spans="2:62" x14ac:dyDescent="0.4">
      <c r="B7277" s="1">
        <v>29611</v>
      </c>
      <c r="C7277" s="6" t="s">
        <v>8</v>
      </c>
      <c r="D7277" s="6" t="s">
        <v>8</v>
      </c>
      <c r="E7277" s="6" t="s">
        <v>1734</v>
      </c>
      <c r="F7277" s="6" t="s">
        <v>1735</v>
      </c>
      <c r="G7277" s="6" t="s">
        <v>2312</v>
      </c>
      <c r="H7277" s="6" t="s">
        <v>4</v>
      </c>
      <c r="I7277" s="6" t="s">
        <v>2527</v>
      </c>
      <c r="J7277" s="6" t="s">
        <v>5</v>
      </c>
      <c r="K7277" s="7">
        <v>6.17</v>
      </c>
      <c r="L7277" s="7">
        <f>IFERROR(VLOOKUP(SiscoTable[[#This Row],[Código]],Hoja2!A:B,2,0)*SiscoTable[[#This Row],[Provta(Uns)]],0)</f>
        <v>28.381999999999998</v>
      </c>
      <c r="M7277" s="7">
        <v>0</v>
      </c>
      <c r="N7277" s="7">
        <v>105</v>
      </c>
      <c r="O7277" s="7">
        <f>IFERROR(VLOOKUP(SiscoTable[[#This Row],[Código]],Hoja2!A:B,2,0)*SiscoTable[[#This Row],[Stock_actual]],0)</f>
        <v>482.99999999999994</v>
      </c>
      <c r="P7277" s="6" t="s">
        <v>2528</v>
      </c>
      <c r="Q7277" s="7">
        <v>7</v>
      </c>
      <c r="R7277" s="7">
        <v>0</v>
      </c>
      <c r="S7277" s="7" t="s">
        <v>11925</v>
      </c>
      <c r="BI7277"/>
      <c r="BJ7277"/>
    </row>
    <row r="7278" spans="2:62" x14ac:dyDescent="0.4">
      <c r="B7278" s="1">
        <v>29612</v>
      </c>
      <c r="C7278" s="6" t="s">
        <v>8</v>
      </c>
      <c r="D7278" s="6" t="s">
        <v>30</v>
      </c>
      <c r="E7278" s="6" t="s">
        <v>1734</v>
      </c>
      <c r="F7278" s="6" t="s">
        <v>1735</v>
      </c>
      <c r="G7278" s="6" t="s">
        <v>1736</v>
      </c>
      <c r="H7278" s="6" t="s">
        <v>4</v>
      </c>
      <c r="I7278" s="6" t="s">
        <v>1894</v>
      </c>
      <c r="J7278" s="6" t="s">
        <v>5</v>
      </c>
      <c r="K7278" s="7">
        <v>7.5</v>
      </c>
      <c r="L7278" s="7">
        <f>IFERROR(VLOOKUP(SiscoTable[[#This Row],[Código]],Hoja2!A:B,2,0)*SiscoTable[[#This Row],[Provta(Uns)]],0)</f>
        <v>44.25</v>
      </c>
      <c r="M7278" s="7">
        <v>0</v>
      </c>
      <c r="N7278" s="7">
        <v>125</v>
      </c>
      <c r="O7278" s="7">
        <f>IFERROR(VLOOKUP(SiscoTable[[#This Row],[Código]],Hoja2!A:B,2,0)*SiscoTable[[#This Row],[Stock_actual]],0)</f>
        <v>737.5</v>
      </c>
      <c r="P7278" s="6" t="s">
        <v>1895</v>
      </c>
      <c r="Q7278" s="7">
        <v>8</v>
      </c>
      <c r="R7278" s="7">
        <v>0</v>
      </c>
      <c r="S7278" s="7" t="s">
        <v>11925</v>
      </c>
      <c r="BI7278"/>
      <c r="BJ7278"/>
    </row>
    <row r="7279" spans="2:62" x14ac:dyDescent="0.4">
      <c r="B7279" s="1">
        <v>29613</v>
      </c>
      <c r="C7279" s="6" t="s">
        <v>8</v>
      </c>
      <c r="D7279" s="6" t="s">
        <v>8</v>
      </c>
      <c r="E7279" s="6" t="s">
        <v>1734</v>
      </c>
      <c r="F7279" s="6" t="s">
        <v>1735</v>
      </c>
      <c r="G7279" s="6" t="s">
        <v>1736</v>
      </c>
      <c r="H7279" s="6" t="s">
        <v>4</v>
      </c>
      <c r="I7279" s="6" t="s">
        <v>1896</v>
      </c>
      <c r="J7279" s="6" t="s">
        <v>5</v>
      </c>
      <c r="K7279" s="7">
        <v>7.83</v>
      </c>
      <c r="L7279" s="7">
        <f>IFERROR(VLOOKUP(SiscoTable[[#This Row],[Código]],Hoja2!A:B,2,0)*SiscoTable[[#This Row],[Provta(Uns)]],0)</f>
        <v>27.405000000000001</v>
      </c>
      <c r="M7279" s="7">
        <v>0</v>
      </c>
      <c r="N7279" s="7">
        <v>2</v>
      </c>
      <c r="O7279" s="7">
        <f>IFERROR(VLOOKUP(SiscoTable[[#This Row],[Código]],Hoja2!A:B,2,0)*SiscoTable[[#This Row],[Stock_actual]],0)</f>
        <v>7</v>
      </c>
      <c r="P7279" s="6" t="s">
        <v>76</v>
      </c>
      <c r="Q7279" s="7">
        <v>9</v>
      </c>
      <c r="R7279" s="7">
        <v>15.68</v>
      </c>
      <c r="S7279" s="7" t="s">
        <v>11925</v>
      </c>
      <c r="BI7279"/>
      <c r="BJ7279"/>
    </row>
    <row r="7280" spans="2:62" x14ac:dyDescent="0.4">
      <c r="B7280" s="1">
        <v>29614</v>
      </c>
      <c r="C7280" s="6" t="s">
        <v>8</v>
      </c>
      <c r="D7280" s="6" t="s">
        <v>8</v>
      </c>
      <c r="E7280" s="6" t="s">
        <v>1734</v>
      </c>
      <c r="F7280" s="6" t="s">
        <v>1735</v>
      </c>
      <c r="G7280" s="6" t="s">
        <v>1736</v>
      </c>
      <c r="H7280" s="6" t="s">
        <v>4</v>
      </c>
      <c r="I7280" s="6" t="s">
        <v>1897</v>
      </c>
      <c r="J7280" s="6" t="s">
        <v>5</v>
      </c>
      <c r="K7280" s="7">
        <v>0</v>
      </c>
      <c r="L7280" s="7">
        <f>IFERROR(VLOOKUP(SiscoTable[[#This Row],[Código]],Hoja2!A:B,2,0)*SiscoTable[[#This Row],[Provta(Uns)]],0)</f>
        <v>0</v>
      </c>
      <c r="M7280" s="7">
        <v>0</v>
      </c>
      <c r="N7280" s="7">
        <v>0</v>
      </c>
      <c r="O7280" s="7">
        <f>IFERROR(VLOOKUP(SiscoTable[[#This Row],[Código]],Hoja2!A:B,2,0)*SiscoTable[[#This Row],[Stock_actual]],0)</f>
        <v>0</v>
      </c>
      <c r="P7280" s="6" t="s">
        <v>7</v>
      </c>
      <c r="Q7280" s="7">
        <v>0</v>
      </c>
      <c r="R7280" s="7">
        <v>0</v>
      </c>
      <c r="S7280" s="7" t="s">
        <v>11925</v>
      </c>
      <c r="BI7280"/>
      <c r="BJ7280"/>
    </row>
    <row r="7281" spans="2:62" x14ac:dyDescent="0.4">
      <c r="B7281" s="1">
        <v>29615</v>
      </c>
      <c r="C7281" s="6" t="s">
        <v>30</v>
      </c>
      <c r="D7281" s="6" t="s">
        <v>30</v>
      </c>
      <c r="E7281" s="6" t="s">
        <v>1734</v>
      </c>
      <c r="F7281" s="6" t="s">
        <v>1735</v>
      </c>
      <c r="G7281" s="6" t="s">
        <v>1736</v>
      </c>
      <c r="H7281" s="6" t="s">
        <v>4</v>
      </c>
      <c r="I7281" s="6" t="s">
        <v>1775</v>
      </c>
      <c r="J7281" s="6" t="s">
        <v>5</v>
      </c>
      <c r="K7281" s="7">
        <v>16.329999999999998</v>
      </c>
      <c r="L7281" s="7">
        <f>IFERROR(VLOOKUP(SiscoTable[[#This Row],[Código]],Hoja2!A:B,2,0)*SiscoTable[[#This Row],[Provta(Uns)]],0)</f>
        <v>112.67699999999999</v>
      </c>
      <c r="M7281" s="7">
        <v>0</v>
      </c>
      <c r="N7281" s="7">
        <v>11</v>
      </c>
      <c r="O7281" s="7">
        <f>IFERROR(VLOOKUP(SiscoTable[[#This Row],[Código]],Hoja2!A:B,2,0)*SiscoTable[[#This Row],[Stock_actual]],0)</f>
        <v>75.900000000000006</v>
      </c>
      <c r="P7281" s="6" t="s">
        <v>218</v>
      </c>
      <c r="Q7281" s="7">
        <v>18</v>
      </c>
      <c r="R7281" s="7">
        <v>32.200000000000003</v>
      </c>
      <c r="S7281" s="7" t="s">
        <v>11925</v>
      </c>
      <c r="BI7281"/>
      <c r="BJ7281"/>
    </row>
    <row r="7282" spans="2:62" x14ac:dyDescent="0.4">
      <c r="B7282" s="1">
        <v>29616</v>
      </c>
      <c r="C7282" s="6" t="s">
        <v>30</v>
      </c>
      <c r="D7282" s="6" t="s">
        <v>8</v>
      </c>
      <c r="E7282" s="6" t="s">
        <v>8482</v>
      </c>
      <c r="F7282" s="6" t="s">
        <v>9030</v>
      </c>
      <c r="G7282" s="6" t="s">
        <v>10068</v>
      </c>
      <c r="H7282" s="6" t="s">
        <v>10093</v>
      </c>
      <c r="I7282" s="6" t="s">
        <v>10124</v>
      </c>
      <c r="J7282" s="6" t="s">
        <v>5</v>
      </c>
      <c r="K7282" s="7">
        <v>0</v>
      </c>
      <c r="L7282" s="7">
        <f>IFERROR(VLOOKUP(SiscoTable[[#This Row],[Código]],Hoja2!A:B,2,0)*SiscoTable[[#This Row],[Provta(Uns)]],0)</f>
        <v>0</v>
      </c>
      <c r="M7282" s="7">
        <v>0</v>
      </c>
      <c r="N7282" s="7">
        <v>0</v>
      </c>
      <c r="O7282" s="7">
        <f>IFERROR(VLOOKUP(SiscoTable[[#This Row],[Código]],Hoja2!A:B,2,0)*SiscoTable[[#This Row],[Stock_actual]],0)</f>
        <v>0</v>
      </c>
      <c r="P7282" s="6" t="s">
        <v>7</v>
      </c>
      <c r="Q7282" s="7">
        <v>0</v>
      </c>
      <c r="R7282" s="7">
        <v>0</v>
      </c>
      <c r="S7282" s="7" t="s">
        <v>11926</v>
      </c>
      <c r="BI7282"/>
      <c r="BJ7282"/>
    </row>
    <row r="7283" spans="2:62" x14ac:dyDescent="0.4">
      <c r="B7283" s="1">
        <v>29617</v>
      </c>
      <c r="C7283" s="6" t="s">
        <v>25</v>
      </c>
      <c r="D7283" s="6" t="s">
        <v>30</v>
      </c>
      <c r="E7283" s="6" t="s">
        <v>8482</v>
      </c>
      <c r="F7283" s="6" t="s">
        <v>1736</v>
      </c>
      <c r="G7283" s="6" t="s">
        <v>10704</v>
      </c>
      <c r="H7283" s="6" t="s">
        <v>10708</v>
      </c>
      <c r="I7283" s="6" t="s">
        <v>10707</v>
      </c>
      <c r="J7283" s="6" t="s">
        <v>5</v>
      </c>
      <c r="K7283" s="7">
        <v>29</v>
      </c>
      <c r="L7283" s="7">
        <f>IFERROR(VLOOKUP(SiscoTable[[#This Row],[Código]],Hoja2!A:B,2,0)*SiscoTable[[#This Row],[Provta(Uns)]],0)</f>
        <v>200.10000000000002</v>
      </c>
      <c r="M7283" s="7">
        <v>0</v>
      </c>
      <c r="N7283" s="7">
        <v>1</v>
      </c>
      <c r="O7283" s="7">
        <f>IFERROR(VLOOKUP(SiscoTable[[#This Row],[Código]],Hoja2!A:B,2,0)*SiscoTable[[#This Row],[Stock_actual]],0)</f>
        <v>6.9</v>
      </c>
      <c r="P7283" s="6" t="s">
        <v>24</v>
      </c>
      <c r="Q7283" s="7">
        <v>32</v>
      </c>
      <c r="R7283" s="7">
        <v>58.17</v>
      </c>
      <c r="S7283" s="7" t="s">
        <v>11926</v>
      </c>
      <c r="BI7283"/>
      <c r="BJ7283"/>
    </row>
    <row r="7284" spans="2:62" x14ac:dyDescent="0.4">
      <c r="B7284" s="1">
        <v>29618</v>
      </c>
      <c r="C7284" s="6" t="s">
        <v>30</v>
      </c>
      <c r="D7284" s="6" t="s">
        <v>30</v>
      </c>
      <c r="E7284" s="6" t="s">
        <v>1734</v>
      </c>
      <c r="F7284" s="6" t="s">
        <v>1735</v>
      </c>
      <c r="G7284" s="6" t="s">
        <v>2312</v>
      </c>
      <c r="H7284" s="6" t="s">
        <v>4</v>
      </c>
      <c r="I7284" s="6" t="s">
        <v>2379</v>
      </c>
      <c r="J7284" s="6" t="s">
        <v>5</v>
      </c>
      <c r="K7284" s="7">
        <v>63.5</v>
      </c>
      <c r="L7284" s="7">
        <f>IFERROR(VLOOKUP(SiscoTable[[#This Row],[Código]],Hoja2!A:B,2,0)*SiscoTable[[#This Row],[Provta(Uns)]],0)</f>
        <v>76.2</v>
      </c>
      <c r="M7284" s="7">
        <v>0</v>
      </c>
      <c r="N7284" s="7">
        <v>-5</v>
      </c>
      <c r="O7284" s="7">
        <f>IFERROR(VLOOKUP(SiscoTable[[#This Row],[Código]],Hoja2!A:B,2,0)*SiscoTable[[#This Row],[Stock_actual]],0)</f>
        <v>-6</v>
      </c>
      <c r="P7284" s="6" t="s">
        <v>7</v>
      </c>
      <c r="Q7284" s="7">
        <v>70</v>
      </c>
      <c r="R7284" s="7">
        <v>127.2</v>
      </c>
      <c r="S7284" s="7" t="s">
        <v>11925</v>
      </c>
      <c r="BI7284"/>
      <c r="BJ7284"/>
    </row>
    <row r="7285" spans="2:62" x14ac:dyDescent="0.4">
      <c r="B7285" s="1">
        <v>29619</v>
      </c>
      <c r="C7285" s="6" t="s">
        <v>30</v>
      </c>
      <c r="D7285" s="6" t="s">
        <v>30</v>
      </c>
      <c r="E7285" s="6" t="s">
        <v>1734</v>
      </c>
      <c r="F7285" s="6" t="s">
        <v>1735</v>
      </c>
      <c r="G7285" s="6" t="s">
        <v>2312</v>
      </c>
      <c r="H7285" s="6" t="s">
        <v>4</v>
      </c>
      <c r="I7285" s="6" t="s">
        <v>2380</v>
      </c>
      <c r="J7285" s="6" t="s">
        <v>5</v>
      </c>
      <c r="K7285" s="7">
        <v>44.83</v>
      </c>
      <c r="L7285" s="7">
        <f>IFERROR(VLOOKUP(SiscoTable[[#This Row],[Código]],Hoja2!A:B,2,0)*SiscoTable[[#This Row],[Provta(Uns)]],0)</f>
        <v>80.694000000000003</v>
      </c>
      <c r="M7285" s="7">
        <v>0</v>
      </c>
      <c r="N7285" s="7">
        <v>148</v>
      </c>
      <c r="O7285" s="7">
        <f>IFERROR(VLOOKUP(SiscoTable[[#This Row],[Código]],Hoja2!A:B,2,0)*SiscoTable[[#This Row],[Stock_actual]],0)</f>
        <v>266.40000000000003</v>
      </c>
      <c r="P7285" s="6" t="s">
        <v>2381</v>
      </c>
      <c r="Q7285" s="7">
        <v>49</v>
      </c>
      <c r="R7285" s="7">
        <v>0</v>
      </c>
      <c r="S7285" s="7" t="s">
        <v>11925</v>
      </c>
      <c r="BI7285"/>
      <c r="BJ7285"/>
    </row>
    <row r="7286" spans="2:62" x14ac:dyDescent="0.4">
      <c r="B7286" s="1">
        <v>29620</v>
      </c>
      <c r="C7286" s="6" t="s">
        <v>25</v>
      </c>
      <c r="D7286" s="6" t="s">
        <v>30</v>
      </c>
      <c r="E7286" s="6" t="s">
        <v>469</v>
      </c>
      <c r="F7286" s="6" t="s">
        <v>210</v>
      </c>
      <c r="G7286" s="6" t="s">
        <v>505</v>
      </c>
      <c r="H7286" s="6" t="s">
        <v>509</v>
      </c>
      <c r="I7286" s="6" t="s">
        <v>528</v>
      </c>
      <c r="J7286" s="6" t="s">
        <v>5</v>
      </c>
      <c r="K7286" s="7">
        <v>10.17</v>
      </c>
      <c r="L7286" s="34">
        <f>IFERROR(VLOOKUP(SiscoTable[[#This Row],[Código]],Hoja2!A:B,2,0)*SiscoTable[[#This Row],[Provta(Uns)]],0)</f>
        <v>201.36600000000001</v>
      </c>
      <c r="M7286" s="7">
        <v>0</v>
      </c>
      <c r="N7286" s="7">
        <v>13</v>
      </c>
      <c r="O7286" s="34">
        <f>IFERROR(VLOOKUP(SiscoTable[[#This Row],[Código]],Hoja2!A:B,2,0)*SiscoTable[[#This Row],[Stock_actual]],0)</f>
        <v>257.40000000000003</v>
      </c>
      <c r="P7286" s="6" t="s">
        <v>224</v>
      </c>
      <c r="Q7286" s="7">
        <v>11</v>
      </c>
      <c r="R7286" s="7">
        <v>0</v>
      </c>
      <c r="S7286" s="7" t="s">
        <v>11924</v>
      </c>
      <c r="BI7286"/>
      <c r="BJ7286"/>
    </row>
    <row r="7287" spans="2:62" x14ac:dyDescent="0.4">
      <c r="B7287" s="1">
        <v>29621</v>
      </c>
      <c r="C7287" s="6" t="s">
        <v>8</v>
      </c>
      <c r="D7287" s="6" t="s">
        <v>8</v>
      </c>
      <c r="E7287" s="6" t="s">
        <v>1734</v>
      </c>
      <c r="F7287" s="6" t="s">
        <v>1735</v>
      </c>
      <c r="G7287" s="6" t="s">
        <v>2312</v>
      </c>
      <c r="H7287" s="6" t="s">
        <v>4</v>
      </c>
      <c r="I7287" s="6" t="s">
        <v>2529</v>
      </c>
      <c r="J7287" s="6" t="s">
        <v>5</v>
      </c>
      <c r="K7287" s="7">
        <v>0</v>
      </c>
      <c r="L7287" s="7">
        <f>IFERROR(VLOOKUP(SiscoTable[[#This Row],[Código]],Hoja2!A:B,2,0)*SiscoTable[[#This Row],[Provta(Uns)]],0)</f>
        <v>0</v>
      </c>
      <c r="M7287" s="7">
        <v>0</v>
      </c>
      <c r="N7287" s="7">
        <v>0</v>
      </c>
      <c r="O7287" s="7">
        <f>IFERROR(VLOOKUP(SiscoTable[[#This Row],[Código]],Hoja2!A:B,2,0)*SiscoTable[[#This Row],[Stock_actual]],0)</f>
        <v>0</v>
      </c>
      <c r="P7287" s="6" t="s">
        <v>7</v>
      </c>
      <c r="Q7287" s="7">
        <v>0</v>
      </c>
      <c r="R7287" s="7">
        <v>0</v>
      </c>
      <c r="S7287" s="7" t="s">
        <v>11925</v>
      </c>
      <c r="BI7287"/>
      <c r="BJ7287"/>
    </row>
    <row r="7288" spans="2:62" x14ac:dyDescent="0.4">
      <c r="B7288" s="1">
        <v>29622</v>
      </c>
      <c r="C7288" s="6" t="s">
        <v>8</v>
      </c>
      <c r="D7288" s="6" t="s">
        <v>8</v>
      </c>
      <c r="E7288" s="6" t="s">
        <v>1734</v>
      </c>
      <c r="F7288" s="6" t="s">
        <v>1735</v>
      </c>
      <c r="G7288" s="6" t="s">
        <v>2312</v>
      </c>
      <c r="H7288" s="6" t="s">
        <v>4</v>
      </c>
      <c r="I7288" s="6" t="s">
        <v>2530</v>
      </c>
      <c r="J7288" s="6" t="s">
        <v>5</v>
      </c>
      <c r="K7288" s="7">
        <v>0</v>
      </c>
      <c r="L7288" s="7">
        <f>IFERROR(VLOOKUP(SiscoTable[[#This Row],[Código]],Hoja2!A:B,2,0)*SiscoTable[[#This Row],[Provta(Uns)]],0)</f>
        <v>0</v>
      </c>
      <c r="M7288" s="7">
        <v>0</v>
      </c>
      <c r="N7288" s="7">
        <v>0</v>
      </c>
      <c r="O7288" s="7">
        <f>IFERROR(VLOOKUP(SiscoTable[[#This Row],[Código]],Hoja2!A:B,2,0)*SiscoTable[[#This Row],[Stock_actual]],0)</f>
        <v>0</v>
      </c>
      <c r="P7288" s="6" t="s">
        <v>7</v>
      </c>
      <c r="Q7288" s="7">
        <v>0</v>
      </c>
      <c r="R7288" s="7">
        <v>0</v>
      </c>
      <c r="S7288" s="7" t="s">
        <v>11925</v>
      </c>
      <c r="BI7288"/>
      <c r="BJ7288"/>
    </row>
    <row r="7289" spans="2:62" x14ac:dyDescent="0.4">
      <c r="B7289" s="1">
        <v>29623</v>
      </c>
      <c r="C7289" s="6" t="s">
        <v>25</v>
      </c>
      <c r="D7289" s="6" t="s">
        <v>25</v>
      </c>
      <c r="E7289" s="6" t="s">
        <v>3268</v>
      </c>
      <c r="F7289" s="6" t="s">
        <v>3269</v>
      </c>
      <c r="G7289" s="6" t="s">
        <v>3706</v>
      </c>
      <c r="H7289" s="6" t="s">
        <v>3712</v>
      </c>
      <c r="I7289" s="6" t="s">
        <v>3711</v>
      </c>
      <c r="J7289" s="6" t="s">
        <v>5</v>
      </c>
      <c r="K7289" s="7">
        <v>74.5</v>
      </c>
      <c r="L7289" s="7">
        <f>IFERROR(VLOOKUP(SiscoTable[[#This Row],[Código]],Hoja2!A:B,2,0)*SiscoTable[[#This Row],[Provta(Uns)]],0)</f>
        <v>558.75</v>
      </c>
      <c r="M7289" s="7">
        <v>0</v>
      </c>
      <c r="N7289" s="7">
        <v>29</v>
      </c>
      <c r="O7289" s="7">
        <f>IFERROR(VLOOKUP(SiscoTable[[#This Row],[Código]],Hoja2!A:B,2,0)*SiscoTable[[#This Row],[Stock_actual]],0)</f>
        <v>217.5</v>
      </c>
      <c r="P7289" s="6" t="s">
        <v>181</v>
      </c>
      <c r="Q7289" s="7">
        <v>82</v>
      </c>
      <c r="R7289" s="7">
        <v>149.56</v>
      </c>
      <c r="S7289" s="7" t="s">
        <v>11928</v>
      </c>
      <c r="BI7289"/>
      <c r="BJ7289"/>
    </row>
    <row r="7290" spans="2:62" x14ac:dyDescent="0.4">
      <c r="B7290" s="1">
        <v>29624</v>
      </c>
      <c r="C7290" s="6" t="s">
        <v>25</v>
      </c>
      <c r="D7290" s="6" t="s">
        <v>25</v>
      </c>
      <c r="E7290" s="6" t="s">
        <v>3268</v>
      </c>
      <c r="F7290" s="6" t="s">
        <v>6803</v>
      </c>
      <c r="G7290" s="6" t="s">
        <v>7041</v>
      </c>
      <c r="H7290" s="6" t="s">
        <v>7048</v>
      </c>
      <c r="I7290" s="6" t="s">
        <v>7062</v>
      </c>
      <c r="J7290" s="6" t="s">
        <v>5</v>
      </c>
      <c r="K7290" s="7">
        <v>37.17</v>
      </c>
      <c r="L7290" s="7">
        <f>IFERROR(VLOOKUP(SiscoTable[[#This Row],[Código]],Hoja2!A:B,2,0)*SiscoTable[[#This Row],[Provta(Uns)]],0)</f>
        <v>282.49200000000002</v>
      </c>
      <c r="M7290" s="7">
        <v>80</v>
      </c>
      <c r="N7290" s="7">
        <v>26</v>
      </c>
      <c r="O7290" s="7">
        <f>IFERROR(VLOOKUP(SiscoTable[[#This Row],[Código]],Hoja2!A:B,2,0)*SiscoTable[[#This Row],[Stock_actual]],0)</f>
        <v>197.6</v>
      </c>
      <c r="P7290" s="6" t="s">
        <v>256</v>
      </c>
      <c r="Q7290" s="7">
        <v>41</v>
      </c>
      <c r="R7290" s="7">
        <v>0</v>
      </c>
      <c r="S7290" s="7" t="s">
        <v>11925</v>
      </c>
      <c r="BI7290"/>
      <c r="BJ7290"/>
    </row>
    <row r="7291" spans="2:62" x14ac:dyDescent="0.4">
      <c r="B7291" s="1">
        <v>29625</v>
      </c>
      <c r="C7291" s="6" t="s">
        <v>30</v>
      </c>
      <c r="D7291" s="6" t="s">
        <v>30</v>
      </c>
      <c r="E7291" s="6" t="s">
        <v>3268</v>
      </c>
      <c r="F7291" s="6" t="s">
        <v>7197</v>
      </c>
      <c r="G7291" s="6" t="s">
        <v>7554</v>
      </c>
      <c r="H7291" s="6" t="s">
        <v>3563</v>
      </c>
      <c r="I7291" s="6" t="s">
        <v>7689</v>
      </c>
      <c r="J7291" s="6" t="s">
        <v>5</v>
      </c>
      <c r="K7291" s="7">
        <v>16.5</v>
      </c>
      <c r="L7291" s="7">
        <f>IFERROR(VLOOKUP(SiscoTable[[#This Row],[Código]],Hoja2!A:B,2,0)*SiscoTable[[#This Row],[Provta(Uns)]],0)</f>
        <v>135.29999999999998</v>
      </c>
      <c r="M7291" s="7">
        <v>0</v>
      </c>
      <c r="N7291" s="7">
        <v>9</v>
      </c>
      <c r="O7291" s="7">
        <f>IFERROR(VLOOKUP(SiscoTable[[#This Row],[Código]],Hoja2!A:B,2,0)*SiscoTable[[#This Row],[Stock_actual]],0)</f>
        <v>73.8</v>
      </c>
      <c r="P7291" s="6" t="s">
        <v>810</v>
      </c>
      <c r="Q7291" s="7">
        <v>18</v>
      </c>
      <c r="R7291" s="7">
        <v>32.800000000000004</v>
      </c>
      <c r="S7291" s="7" t="s">
        <v>11928</v>
      </c>
      <c r="BI7291"/>
      <c r="BJ7291"/>
    </row>
    <row r="7292" spans="2:62" x14ac:dyDescent="0.4">
      <c r="B7292" s="1">
        <v>29627</v>
      </c>
      <c r="C7292" s="6" t="s">
        <v>30</v>
      </c>
      <c r="D7292" s="6" t="s">
        <v>8</v>
      </c>
      <c r="E7292" s="6" t="s">
        <v>8482</v>
      </c>
      <c r="F7292" s="6" t="s">
        <v>9030</v>
      </c>
      <c r="G7292" s="6" t="s">
        <v>9299</v>
      </c>
      <c r="H7292" s="6" t="s">
        <v>9322</v>
      </c>
      <c r="I7292" s="6" t="s">
        <v>9436</v>
      </c>
      <c r="J7292" s="6" t="s">
        <v>5</v>
      </c>
      <c r="K7292" s="7">
        <v>1.33</v>
      </c>
      <c r="L7292" s="7">
        <f>IFERROR(VLOOKUP(SiscoTable[[#This Row],[Código]],Hoja2!A:B,2,0)*SiscoTable[[#This Row],[Provta(Uns)]],0)</f>
        <v>43.225000000000001</v>
      </c>
      <c r="M7292" s="7">
        <v>0</v>
      </c>
      <c r="N7292" s="7">
        <v>4</v>
      </c>
      <c r="O7292" s="7">
        <f>IFERROR(VLOOKUP(SiscoTable[[#This Row],[Código]],Hoja2!A:B,2,0)*SiscoTable[[#This Row],[Stock_actual]],0)</f>
        <v>130</v>
      </c>
      <c r="P7292" s="6" t="s">
        <v>983</v>
      </c>
      <c r="Q7292" s="7">
        <v>1</v>
      </c>
      <c r="R7292" s="7">
        <v>0</v>
      </c>
      <c r="S7292" s="7" t="s">
        <v>11926</v>
      </c>
      <c r="BI7292"/>
      <c r="BJ7292"/>
    </row>
    <row r="7293" spans="2:62" x14ac:dyDescent="0.4">
      <c r="B7293" s="1">
        <v>29628</v>
      </c>
      <c r="C7293" s="6" t="s">
        <v>8</v>
      </c>
      <c r="D7293" s="6" t="s">
        <v>8</v>
      </c>
      <c r="E7293" s="6" t="s">
        <v>3268</v>
      </c>
      <c r="F7293" s="6" t="s">
        <v>3269</v>
      </c>
      <c r="G7293" s="6" t="s">
        <v>4996</v>
      </c>
      <c r="H7293" s="6" t="s">
        <v>5195</v>
      </c>
      <c r="I7293" s="6" t="s">
        <v>5194</v>
      </c>
      <c r="J7293" s="6" t="s">
        <v>5</v>
      </c>
      <c r="K7293" s="7">
        <v>0</v>
      </c>
      <c r="L7293" s="7">
        <f>IFERROR(VLOOKUP(SiscoTable[[#This Row],[Código]],Hoja2!A:B,2,0)*SiscoTable[[#This Row],[Provta(Uns)]],0)</f>
        <v>0</v>
      </c>
      <c r="M7293" s="7">
        <v>0</v>
      </c>
      <c r="N7293" s="7">
        <v>0</v>
      </c>
      <c r="O7293" s="7">
        <f>IFERROR(VLOOKUP(SiscoTable[[#This Row],[Código]],Hoja2!A:B,2,0)*SiscoTable[[#This Row],[Stock_actual]],0)</f>
        <v>0</v>
      </c>
      <c r="P7293" s="6" t="s">
        <v>7</v>
      </c>
      <c r="Q7293" s="7">
        <v>0</v>
      </c>
      <c r="R7293" s="7">
        <v>0</v>
      </c>
      <c r="S7293" s="7" t="s">
        <v>11928</v>
      </c>
      <c r="BI7293"/>
      <c r="BJ7293"/>
    </row>
    <row r="7294" spans="2:62" x14ac:dyDescent="0.4">
      <c r="B7294" s="1">
        <v>29629</v>
      </c>
      <c r="C7294" s="6" t="s">
        <v>8</v>
      </c>
      <c r="D7294" s="6" t="s">
        <v>8</v>
      </c>
      <c r="E7294" s="6" t="s">
        <v>3268</v>
      </c>
      <c r="F7294" s="6" t="s">
        <v>3269</v>
      </c>
      <c r="G7294" s="6" t="s">
        <v>4996</v>
      </c>
      <c r="H7294" s="6" t="s">
        <v>5195</v>
      </c>
      <c r="I7294" s="6" t="s">
        <v>5196</v>
      </c>
      <c r="J7294" s="6" t="s">
        <v>5</v>
      </c>
      <c r="K7294" s="7">
        <v>0.17</v>
      </c>
      <c r="L7294" s="7">
        <f>IFERROR(VLOOKUP(SiscoTable[[#This Row],[Código]],Hoja2!A:B,2,0)*SiscoTable[[#This Row],[Provta(Uns)]],0)</f>
        <v>2.1930000000000001</v>
      </c>
      <c r="M7294" s="7">
        <v>0</v>
      </c>
      <c r="N7294" s="7">
        <v>19</v>
      </c>
      <c r="O7294" s="7">
        <f>IFERROR(VLOOKUP(SiscoTable[[#This Row],[Código]],Hoja2!A:B,2,0)*SiscoTable[[#This Row],[Stock_actual]],0)</f>
        <v>245.1</v>
      </c>
      <c r="P7294" s="6" t="s">
        <v>2619</v>
      </c>
      <c r="Q7294" s="7">
        <v>0</v>
      </c>
      <c r="R7294" s="7">
        <v>0</v>
      </c>
      <c r="S7294" s="7" t="s">
        <v>11928</v>
      </c>
      <c r="BI7294"/>
      <c r="BJ7294"/>
    </row>
    <row r="7295" spans="2:62" x14ac:dyDescent="0.4">
      <c r="B7295" s="1">
        <v>29630</v>
      </c>
      <c r="C7295" s="6" t="s">
        <v>8</v>
      </c>
      <c r="D7295" s="6" t="s">
        <v>8</v>
      </c>
      <c r="E7295" s="6" t="s">
        <v>3268</v>
      </c>
      <c r="F7295" s="6" t="s">
        <v>3269</v>
      </c>
      <c r="G7295" s="6" t="s">
        <v>4996</v>
      </c>
      <c r="H7295" s="6" t="s">
        <v>5211</v>
      </c>
      <c r="I7295" s="6" t="s">
        <v>5210</v>
      </c>
      <c r="J7295" s="6" t="s">
        <v>5</v>
      </c>
      <c r="K7295" s="7">
        <v>0.83</v>
      </c>
      <c r="L7295" s="7">
        <f>IFERROR(VLOOKUP(SiscoTable[[#This Row],[Código]],Hoja2!A:B,2,0)*SiscoTable[[#This Row],[Provta(Uns)]],0)</f>
        <v>10.125999999999999</v>
      </c>
      <c r="M7295" s="7">
        <v>0</v>
      </c>
      <c r="N7295" s="7">
        <v>0</v>
      </c>
      <c r="O7295" s="7">
        <f>IFERROR(VLOOKUP(SiscoTable[[#This Row],[Código]],Hoja2!A:B,2,0)*SiscoTable[[#This Row],[Stock_actual]],0)</f>
        <v>0</v>
      </c>
      <c r="P7295" s="6" t="s">
        <v>7</v>
      </c>
      <c r="Q7295" s="7">
        <v>1</v>
      </c>
      <c r="R7295" s="7">
        <v>1.7999999999999998</v>
      </c>
      <c r="S7295" s="7" t="s">
        <v>11928</v>
      </c>
      <c r="BI7295"/>
      <c r="BJ7295"/>
    </row>
    <row r="7296" spans="2:62" x14ac:dyDescent="0.4">
      <c r="B7296" s="1">
        <v>29631</v>
      </c>
      <c r="C7296" s="6" t="s">
        <v>8</v>
      </c>
      <c r="D7296" s="6" t="s">
        <v>8</v>
      </c>
      <c r="E7296" s="6" t="s">
        <v>3268</v>
      </c>
      <c r="F7296" s="6" t="s">
        <v>3269</v>
      </c>
      <c r="G7296" s="6" t="s">
        <v>4996</v>
      </c>
      <c r="H7296" s="6" t="s">
        <v>5198</v>
      </c>
      <c r="I7296" s="6" t="s">
        <v>5197</v>
      </c>
      <c r="J7296" s="6" t="s">
        <v>5</v>
      </c>
      <c r="K7296" s="7">
        <v>1.33</v>
      </c>
      <c r="L7296" s="7">
        <f>IFERROR(VLOOKUP(SiscoTable[[#This Row],[Código]],Hoja2!A:B,2,0)*SiscoTable[[#This Row],[Provta(Uns)]],0)</f>
        <v>15.428000000000001</v>
      </c>
      <c r="M7296" s="7">
        <v>0</v>
      </c>
      <c r="N7296" s="7">
        <v>0</v>
      </c>
      <c r="O7296" s="7">
        <f>IFERROR(VLOOKUP(SiscoTable[[#This Row],[Código]],Hoja2!A:B,2,0)*SiscoTable[[#This Row],[Stock_actual]],0)</f>
        <v>0</v>
      </c>
      <c r="P7296" s="6" t="s">
        <v>7</v>
      </c>
      <c r="Q7296" s="7">
        <v>1</v>
      </c>
      <c r="R7296" s="7">
        <v>2.4</v>
      </c>
      <c r="S7296" s="7" t="s">
        <v>11928</v>
      </c>
      <c r="BI7296"/>
      <c r="BJ7296"/>
    </row>
    <row r="7297" spans="2:62" x14ac:dyDescent="0.4">
      <c r="B7297" s="1">
        <v>29632</v>
      </c>
      <c r="C7297" s="6" t="s">
        <v>25</v>
      </c>
      <c r="D7297" s="6" t="s">
        <v>30</v>
      </c>
      <c r="E7297" s="6" t="s">
        <v>2999</v>
      </c>
      <c r="F7297" s="6" t="s">
        <v>3000</v>
      </c>
      <c r="G7297" s="6" t="s">
        <v>3001</v>
      </c>
      <c r="H7297" s="6" t="s">
        <v>3001</v>
      </c>
      <c r="I7297" s="6" t="s">
        <v>3030</v>
      </c>
      <c r="J7297" s="6" t="s">
        <v>5</v>
      </c>
      <c r="K7297" s="7">
        <v>4.17</v>
      </c>
      <c r="L7297" s="7">
        <f>IFERROR(VLOOKUP(SiscoTable[[#This Row],[Código]],Hoja2!A:B,2,0)*SiscoTable[[#This Row],[Provta(Uns)]],0)</f>
        <v>72.974999999999994</v>
      </c>
      <c r="M7297" s="7">
        <v>0</v>
      </c>
      <c r="N7297" s="7">
        <v>24</v>
      </c>
      <c r="O7297" s="7">
        <f>IFERROR(VLOOKUP(SiscoTable[[#This Row],[Código]],Hoja2!A:B,2,0)*SiscoTable[[#This Row],[Stock_actual]],0)</f>
        <v>420</v>
      </c>
      <c r="P7297" s="6" t="s">
        <v>2697</v>
      </c>
      <c r="Q7297" s="7">
        <v>5</v>
      </c>
      <c r="R7297" s="7">
        <v>0</v>
      </c>
      <c r="S7297" s="7" t="s">
        <v>11925</v>
      </c>
      <c r="BI7297"/>
      <c r="BJ7297"/>
    </row>
    <row r="7298" spans="2:62" x14ac:dyDescent="0.4">
      <c r="B7298" s="1">
        <v>29633</v>
      </c>
      <c r="C7298" s="6" t="s">
        <v>8</v>
      </c>
      <c r="D7298" s="6" t="s">
        <v>8</v>
      </c>
      <c r="E7298" s="6" t="s">
        <v>3268</v>
      </c>
      <c r="F7298" s="6" t="s">
        <v>3269</v>
      </c>
      <c r="G7298" s="6" t="s">
        <v>5267</v>
      </c>
      <c r="H7298" s="6" t="s">
        <v>5405</v>
      </c>
      <c r="I7298" s="6" t="s">
        <v>5471</v>
      </c>
      <c r="J7298" s="6" t="s">
        <v>5</v>
      </c>
      <c r="K7298" s="7">
        <v>1</v>
      </c>
      <c r="L7298" s="7">
        <f>IFERROR(VLOOKUP(SiscoTable[[#This Row],[Código]],Hoja2!A:B,2,0)*SiscoTable[[#This Row],[Provta(Uns)]],0)</f>
        <v>10.5</v>
      </c>
      <c r="M7298" s="7">
        <v>0</v>
      </c>
      <c r="N7298" s="7">
        <v>0</v>
      </c>
      <c r="O7298" s="7">
        <f>IFERROR(VLOOKUP(SiscoTable[[#This Row],[Código]],Hoja2!A:B,2,0)*SiscoTable[[#This Row],[Stock_actual]],0)</f>
        <v>0</v>
      </c>
      <c r="P7298" s="6" t="s">
        <v>7</v>
      </c>
      <c r="Q7298" s="7">
        <v>1</v>
      </c>
      <c r="R7298" s="7">
        <v>1.7999999999999998</v>
      </c>
      <c r="S7298" s="7" t="s">
        <v>11928</v>
      </c>
      <c r="BI7298"/>
      <c r="BJ7298"/>
    </row>
    <row r="7299" spans="2:62" x14ac:dyDescent="0.4">
      <c r="B7299" s="1">
        <v>29634</v>
      </c>
      <c r="C7299" s="6" t="s">
        <v>30</v>
      </c>
      <c r="D7299" s="6" t="s">
        <v>30</v>
      </c>
      <c r="E7299" s="6" t="s">
        <v>8482</v>
      </c>
      <c r="F7299" s="6" t="s">
        <v>11853</v>
      </c>
      <c r="G7299" s="6" t="s">
        <v>11861</v>
      </c>
      <c r="H7299" s="6" t="s">
        <v>11863</v>
      </c>
      <c r="I7299" s="6" t="s">
        <v>11876</v>
      </c>
      <c r="J7299" s="6" t="s">
        <v>5</v>
      </c>
      <c r="K7299" s="7">
        <v>23.83</v>
      </c>
      <c r="L7299" s="7">
        <f>IFERROR(VLOOKUP(SiscoTable[[#This Row],[Código]],Hoja2!A:B,2,0)*SiscoTable[[#This Row],[Provta(Uns)]],0)</f>
        <v>131.065</v>
      </c>
      <c r="M7299" s="7">
        <v>0</v>
      </c>
      <c r="N7299" s="7">
        <v>30</v>
      </c>
      <c r="O7299" s="7">
        <f>IFERROR(VLOOKUP(SiscoTable[[#This Row],[Código]],Hoja2!A:B,2,0)*SiscoTable[[#This Row],[Stock_actual]],0)</f>
        <v>165</v>
      </c>
      <c r="P7299" s="6" t="s">
        <v>224</v>
      </c>
      <c r="Q7299" s="7">
        <v>26</v>
      </c>
      <c r="R7299" s="7">
        <v>0</v>
      </c>
      <c r="S7299" s="7" t="s">
        <v>11926</v>
      </c>
      <c r="BI7299"/>
      <c r="BJ7299"/>
    </row>
    <row r="7300" spans="2:62" x14ac:dyDescent="0.4">
      <c r="B7300" s="1">
        <v>29635</v>
      </c>
      <c r="C7300" s="6" t="s">
        <v>30</v>
      </c>
      <c r="D7300" s="6" t="s">
        <v>30</v>
      </c>
      <c r="E7300" s="6" t="s">
        <v>8482</v>
      </c>
      <c r="F7300" s="6" t="s">
        <v>11853</v>
      </c>
      <c r="G7300" s="6" t="s">
        <v>11861</v>
      </c>
      <c r="H7300" s="6" t="s">
        <v>11863</v>
      </c>
      <c r="I7300" s="6" t="s">
        <v>11877</v>
      </c>
      <c r="J7300" s="6" t="s">
        <v>5</v>
      </c>
      <c r="K7300" s="7">
        <v>28.83</v>
      </c>
      <c r="L7300" s="7">
        <f>IFERROR(VLOOKUP(SiscoTable[[#This Row],[Código]],Hoja2!A:B,2,0)*SiscoTable[[#This Row],[Provta(Uns)]],0)</f>
        <v>144.14999999999998</v>
      </c>
      <c r="M7300" s="7">
        <v>0</v>
      </c>
      <c r="N7300" s="7">
        <v>8</v>
      </c>
      <c r="O7300" s="7">
        <f>IFERROR(VLOOKUP(SiscoTable[[#This Row],[Código]],Hoja2!A:B,2,0)*SiscoTable[[#This Row],[Stock_actual]],0)</f>
        <v>40</v>
      </c>
      <c r="P7300" s="6" t="s">
        <v>76</v>
      </c>
      <c r="Q7300" s="7">
        <v>32</v>
      </c>
      <c r="R7300" s="7">
        <v>57.28</v>
      </c>
      <c r="S7300" s="7" t="s">
        <v>11926</v>
      </c>
      <c r="BI7300"/>
      <c r="BJ7300"/>
    </row>
    <row r="7301" spans="2:62" x14ac:dyDescent="0.4">
      <c r="B7301" s="1">
        <v>29636</v>
      </c>
      <c r="C7301" s="6" t="s">
        <v>25</v>
      </c>
      <c r="D7301" s="6" t="s">
        <v>30</v>
      </c>
      <c r="E7301" s="6" t="s">
        <v>1734</v>
      </c>
      <c r="F7301" s="6" t="s">
        <v>1735</v>
      </c>
      <c r="G7301" s="6" t="s">
        <v>2312</v>
      </c>
      <c r="H7301" s="6" t="s">
        <v>2327</v>
      </c>
      <c r="I7301" s="6" t="s">
        <v>2326</v>
      </c>
      <c r="J7301" s="6" t="s">
        <v>5</v>
      </c>
      <c r="K7301" s="7">
        <v>27.17</v>
      </c>
      <c r="L7301" s="7">
        <f>IFERROR(VLOOKUP(SiscoTable[[#This Row],[Código]],Hoja2!A:B,2,0)*SiscoTable[[#This Row],[Provta(Uns)]],0)</f>
        <v>149.435</v>
      </c>
      <c r="M7301" s="7">
        <v>0</v>
      </c>
      <c r="N7301" s="7">
        <v>195</v>
      </c>
      <c r="O7301" s="7">
        <f>IFERROR(VLOOKUP(SiscoTable[[#This Row],[Código]],Hoja2!A:B,2,0)*SiscoTable[[#This Row],[Stock_actual]],0)</f>
        <v>1072.5</v>
      </c>
      <c r="P7301" s="6" t="s">
        <v>2328</v>
      </c>
      <c r="Q7301" s="7">
        <v>30</v>
      </c>
      <c r="R7301" s="7">
        <v>0</v>
      </c>
      <c r="S7301" s="7" t="s">
        <v>11925</v>
      </c>
      <c r="BI7301"/>
      <c r="BJ7301"/>
    </row>
    <row r="7302" spans="2:62" x14ac:dyDescent="0.4">
      <c r="B7302" s="1">
        <v>29637</v>
      </c>
      <c r="C7302" s="6" t="s">
        <v>30</v>
      </c>
      <c r="D7302" s="6" t="s">
        <v>30</v>
      </c>
      <c r="E7302" s="6" t="s">
        <v>8482</v>
      </c>
      <c r="F7302" s="6" t="s">
        <v>1736</v>
      </c>
      <c r="G7302" s="6" t="s">
        <v>10704</v>
      </c>
      <c r="H7302" s="6" t="s">
        <v>10710</v>
      </c>
      <c r="I7302" s="6" t="s">
        <v>10709</v>
      </c>
      <c r="J7302" s="6" t="s">
        <v>5</v>
      </c>
      <c r="K7302" s="7">
        <v>13.67</v>
      </c>
      <c r="L7302" s="7">
        <f>IFERROR(VLOOKUP(SiscoTable[[#This Row],[Código]],Hoja2!A:B,2,0)*SiscoTable[[#This Row],[Provta(Uns)]],0)</f>
        <v>75.185000000000002</v>
      </c>
      <c r="M7302" s="7">
        <v>0</v>
      </c>
      <c r="N7302" s="7">
        <v>2</v>
      </c>
      <c r="O7302" s="7">
        <f>IFERROR(VLOOKUP(SiscoTable[[#This Row],[Código]],Hoja2!A:B,2,0)*SiscoTable[[#This Row],[Stock_actual]],0)</f>
        <v>11</v>
      </c>
      <c r="P7302" s="6" t="s">
        <v>107</v>
      </c>
      <c r="Q7302" s="7">
        <v>15</v>
      </c>
      <c r="R7302" s="7">
        <v>27.44</v>
      </c>
      <c r="S7302" s="7" t="s">
        <v>11926</v>
      </c>
      <c r="BI7302"/>
      <c r="BJ7302"/>
    </row>
    <row r="7303" spans="2:62" x14ac:dyDescent="0.4">
      <c r="B7303" s="1">
        <v>29638</v>
      </c>
      <c r="C7303" s="6" t="s">
        <v>25</v>
      </c>
      <c r="D7303" s="6" t="s">
        <v>25</v>
      </c>
      <c r="E7303" s="6" t="s">
        <v>3268</v>
      </c>
      <c r="F7303" s="6" t="s">
        <v>7197</v>
      </c>
      <c r="G7303" s="6" t="s">
        <v>7198</v>
      </c>
      <c r="H7303" s="6" t="s">
        <v>7205</v>
      </c>
      <c r="I7303" s="6" t="s">
        <v>7211</v>
      </c>
      <c r="J7303" s="6" t="s">
        <v>5</v>
      </c>
      <c r="K7303" s="7">
        <v>179.67</v>
      </c>
      <c r="L7303" s="7">
        <f>IFERROR(VLOOKUP(SiscoTable[[#This Row],[Código]],Hoja2!A:B,2,0)*SiscoTable[[#This Row],[Provta(Uns)]],0)</f>
        <v>503.07599999999991</v>
      </c>
      <c r="M7303" s="7">
        <v>0</v>
      </c>
      <c r="N7303" s="7">
        <v>20</v>
      </c>
      <c r="O7303" s="7">
        <f>IFERROR(VLOOKUP(SiscoTable[[#This Row],[Código]],Hoja2!A:B,2,0)*SiscoTable[[#This Row],[Stock_actual]],0)</f>
        <v>56</v>
      </c>
      <c r="P7303" s="6" t="s">
        <v>82</v>
      </c>
      <c r="Q7303" s="7">
        <v>198</v>
      </c>
      <c r="R7303" s="7">
        <v>357.37</v>
      </c>
      <c r="S7303" s="7" t="s">
        <v>11928</v>
      </c>
      <c r="BI7303"/>
      <c r="BJ7303"/>
    </row>
    <row r="7304" spans="2:62" x14ac:dyDescent="0.4">
      <c r="B7304" s="1">
        <v>29639</v>
      </c>
      <c r="C7304" s="6" t="s">
        <v>8</v>
      </c>
      <c r="D7304" s="6" t="s">
        <v>30</v>
      </c>
      <c r="E7304" s="6" t="s">
        <v>3268</v>
      </c>
      <c r="F7304" s="6" t="s">
        <v>3269</v>
      </c>
      <c r="G7304" s="6" t="s">
        <v>3773</v>
      </c>
      <c r="H7304" s="6" t="s">
        <v>3775</v>
      </c>
      <c r="I7304" s="6" t="s">
        <v>4096</v>
      </c>
      <c r="J7304" s="6" t="s">
        <v>5</v>
      </c>
      <c r="K7304" s="7">
        <v>13.67</v>
      </c>
      <c r="L7304" s="7">
        <f>IFERROR(VLOOKUP(SiscoTable[[#This Row],[Código]],Hoja2!A:B,2,0)*SiscoTable[[#This Row],[Provta(Uns)]],0)</f>
        <v>20.504999999999999</v>
      </c>
      <c r="M7304" s="7">
        <v>0</v>
      </c>
      <c r="N7304" s="7">
        <v>14</v>
      </c>
      <c r="O7304" s="7">
        <f>IFERROR(VLOOKUP(SiscoTable[[#This Row],[Código]],Hoja2!A:B,2,0)*SiscoTable[[#This Row],[Stock_actual]],0)</f>
        <v>21</v>
      </c>
      <c r="P7304" s="6" t="s">
        <v>702</v>
      </c>
      <c r="Q7304" s="7">
        <v>15</v>
      </c>
      <c r="R7304" s="7">
        <v>27.4</v>
      </c>
      <c r="S7304" s="7" t="s">
        <v>11927</v>
      </c>
      <c r="BI7304"/>
      <c r="BJ7304"/>
    </row>
    <row r="7305" spans="2:62" x14ac:dyDescent="0.4">
      <c r="B7305" s="1">
        <v>29640</v>
      </c>
      <c r="C7305" s="6" t="s">
        <v>8</v>
      </c>
      <c r="D7305" s="6" t="s">
        <v>8</v>
      </c>
      <c r="E7305" s="6" t="s">
        <v>3268</v>
      </c>
      <c r="F7305" s="6" t="s">
        <v>8283</v>
      </c>
      <c r="G7305" s="6" t="s">
        <v>8432</v>
      </c>
      <c r="H7305" s="6" t="s">
        <v>8362</v>
      </c>
      <c r="I7305" s="6" t="s">
        <v>8443</v>
      </c>
      <c r="J7305" s="6" t="s">
        <v>5</v>
      </c>
      <c r="K7305" s="7">
        <v>0.83</v>
      </c>
      <c r="L7305" s="7">
        <f>IFERROR(VLOOKUP(SiscoTable[[#This Row],[Código]],Hoja2!A:B,2,0)*SiscoTable[[#This Row],[Provta(Uns)]],0)</f>
        <v>8.7149999999999999</v>
      </c>
      <c r="M7305" s="7">
        <v>0</v>
      </c>
      <c r="N7305" s="7">
        <v>0</v>
      </c>
      <c r="O7305" s="7">
        <f>IFERROR(VLOOKUP(SiscoTable[[#This Row],[Código]],Hoja2!A:B,2,0)*SiscoTable[[#This Row],[Stock_actual]],0)</f>
        <v>0</v>
      </c>
      <c r="P7305" s="6" t="s">
        <v>7</v>
      </c>
      <c r="Q7305" s="7">
        <v>1</v>
      </c>
      <c r="R7305" s="7">
        <v>1.7999999999999998</v>
      </c>
      <c r="S7305" s="7" t="s">
        <v>11928</v>
      </c>
      <c r="BI7305"/>
      <c r="BJ7305"/>
    </row>
    <row r="7306" spans="2:62" x14ac:dyDescent="0.4">
      <c r="B7306" s="1">
        <v>29641</v>
      </c>
      <c r="C7306" s="6" t="s">
        <v>8</v>
      </c>
      <c r="D7306" s="6" t="s">
        <v>8</v>
      </c>
      <c r="E7306" s="6" t="s">
        <v>3268</v>
      </c>
      <c r="F7306" s="6" t="s">
        <v>8283</v>
      </c>
      <c r="G7306" s="6" t="s">
        <v>8432</v>
      </c>
      <c r="H7306" s="6" t="s">
        <v>8362</v>
      </c>
      <c r="I7306" s="6" t="s">
        <v>8444</v>
      </c>
      <c r="J7306" s="6" t="s">
        <v>5</v>
      </c>
      <c r="K7306" s="7">
        <v>5</v>
      </c>
      <c r="L7306" s="7">
        <f>IFERROR(VLOOKUP(SiscoTable[[#This Row],[Código]],Hoja2!A:B,2,0)*SiscoTable[[#This Row],[Provta(Uns)]],0)</f>
        <v>61.5</v>
      </c>
      <c r="M7306" s="7">
        <v>0</v>
      </c>
      <c r="N7306" s="7">
        <v>1</v>
      </c>
      <c r="O7306" s="7">
        <f>IFERROR(VLOOKUP(SiscoTable[[#This Row],[Código]],Hoja2!A:B,2,0)*SiscoTable[[#This Row],[Stock_actual]],0)</f>
        <v>12.3</v>
      </c>
      <c r="P7306" s="6" t="s">
        <v>27</v>
      </c>
      <c r="Q7306" s="7">
        <v>6</v>
      </c>
      <c r="R7306" s="7">
        <v>10.220000000000001</v>
      </c>
      <c r="S7306" s="7" t="s">
        <v>11928</v>
      </c>
      <c r="BI7306"/>
      <c r="BJ7306"/>
    </row>
    <row r="7307" spans="2:62" x14ac:dyDescent="0.4">
      <c r="B7307" s="1">
        <v>29642</v>
      </c>
      <c r="C7307" s="6" t="s">
        <v>25</v>
      </c>
      <c r="D7307" s="6" t="s">
        <v>25</v>
      </c>
      <c r="E7307" s="6" t="s">
        <v>8482</v>
      </c>
      <c r="F7307" s="6" t="s">
        <v>11853</v>
      </c>
      <c r="G7307" s="6" t="s">
        <v>11861</v>
      </c>
      <c r="H7307" s="6" t="s">
        <v>11863</v>
      </c>
      <c r="I7307" s="6" t="s">
        <v>11868</v>
      </c>
      <c r="J7307" s="6" t="s">
        <v>5</v>
      </c>
      <c r="K7307" s="7">
        <v>13.67</v>
      </c>
      <c r="L7307" s="7">
        <f>IFERROR(VLOOKUP(SiscoTable[[#This Row],[Código]],Hoja2!A:B,2,0)*SiscoTable[[#This Row],[Provta(Uns)]],0)</f>
        <v>61.515000000000001</v>
      </c>
      <c r="M7307" s="7">
        <v>0</v>
      </c>
      <c r="N7307" s="7">
        <v>81</v>
      </c>
      <c r="O7307" s="7">
        <f>IFERROR(VLOOKUP(SiscoTable[[#This Row],[Código]],Hoja2!A:B,2,0)*SiscoTable[[#This Row],[Stock_actual]],0)</f>
        <v>364.5</v>
      </c>
      <c r="P7307" s="6" t="s">
        <v>1798</v>
      </c>
      <c r="Q7307" s="7">
        <v>15</v>
      </c>
      <c r="R7307" s="7">
        <v>0</v>
      </c>
      <c r="S7307" s="7" t="s">
        <v>11926</v>
      </c>
      <c r="BI7307"/>
      <c r="BJ7307"/>
    </row>
    <row r="7308" spans="2:62" x14ac:dyDescent="0.4">
      <c r="B7308" s="1">
        <v>29643</v>
      </c>
      <c r="C7308" s="6" t="s">
        <v>30</v>
      </c>
      <c r="D7308" s="6" t="s">
        <v>30</v>
      </c>
      <c r="E7308" s="6" t="s">
        <v>8482</v>
      </c>
      <c r="F7308" s="6" t="s">
        <v>11853</v>
      </c>
      <c r="G7308" s="6" t="s">
        <v>11861</v>
      </c>
      <c r="H7308" s="6" t="s">
        <v>2317</v>
      </c>
      <c r="I7308" s="6" t="s">
        <v>11880</v>
      </c>
      <c r="J7308" s="6" t="s">
        <v>5</v>
      </c>
      <c r="K7308" s="7">
        <v>4.5</v>
      </c>
      <c r="L7308" s="7">
        <f>IFERROR(VLOOKUP(SiscoTable[[#This Row],[Código]],Hoja2!A:B,2,0)*SiscoTable[[#This Row],[Provta(Uns)]],0)</f>
        <v>22.5</v>
      </c>
      <c r="M7308" s="7">
        <v>0</v>
      </c>
      <c r="N7308" s="7">
        <v>44</v>
      </c>
      <c r="O7308" s="7">
        <f>IFERROR(VLOOKUP(SiscoTable[[#This Row],[Código]],Hoja2!A:B,2,0)*SiscoTable[[#This Row],[Stock_actual]],0)</f>
        <v>220</v>
      </c>
      <c r="P7308" s="6" t="s">
        <v>2754</v>
      </c>
      <c r="Q7308" s="7">
        <v>5</v>
      </c>
      <c r="R7308" s="7">
        <v>0</v>
      </c>
      <c r="S7308" s="7" t="s">
        <v>11926</v>
      </c>
      <c r="BI7308"/>
      <c r="BJ7308"/>
    </row>
    <row r="7309" spans="2:62" x14ac:dyDescent="0.4">
      <c r="B7309" s="1">
        <v>29644</v>
      </c>
      <c r="C7309" s="6" t="s">
        <v>30</v>
      </c>
      <c r="D7309" s="6" t="s">
        <v>30</v>
      </c>
      <c r="E7309" s="6" t="s">
        <v>3268</v>
      </c>
      <c r="F7309" s="6" t="s">
        <v>3269</v>
      </c>
      <c r="G7309" s="6" t="s">
        <v>5267</v>
      </c>
      <c r="H7309" s="6" t="s">
        <v>4794</v>
      </c>
      <c r="I7309" s="6" t="s">
        <v>5359</v>
      </c>
      <c r="J7309" s="6" t="s">
        <v>5</v>
      </c>
      <c r="K7309" s="7">
        <v>24.83</v>
      </c>
      <c r="L7309" s="7">
        <f>IFERROR(VLOOKUP(SiscoTable[[#This Row],[Código]],Hoja2!A:B,2,0)*SiscoTable[[#This Row],[Provta(Uns)]],0)</f>
        <v>146.49699999999999</v>
      </c>
      <c r="M7309" s="7">
        <v>0</v>
      </c>
      <c r="N7309" s="7">
        <v>37</v>
      </c>
      <c r="O7309" s="7">
        <f>IFERROR(VLOOKUP(SiscoTable[[#This Row],[Código]],Hoja2!A:B,2,0)*SiscoTable[[#This Row],[Stock_actual]],0)</f>
        <v>218.3</v>
      </c>
      <c r="P7309" s="6" t="s">
        <v>220</v>
      </c>
      <c r="Q7309" s="7">
        <v>27</v>
      </c>
      <c r="R7309" s="7">
        <v>0</v>
      </c>
      <c r="S7309" s="7" t="s">
        <v>11928</v>
      </c>
      <c r="BI7309"/>
      <c r="BJ7309"/>
    </row>
    <row r="7310" spans="2:62" x14ac:dyDescent="0.4">
      <c r="B7310" s="1">
        <v>29645</v>
      </c>
      <c r="C7310" s="6" t="s">
        <v>8</v>
      </c>
      <c r="D7310" s="6" t="s">
        <v>8</v>
      </c>
      <c r="E7310" s="6" t="s">
        <v>3268</v>
      </c>
      <c r="F7310" s="6" t="s">
        <v>3269</v>
      </c>
      <c r="G7310" s="6" t="s">
        <v>4268</v>
      </c>
      <c r="H7310" s="6" t="s">
        <v>4270</v>
      </c>
      <c r="I7310" s="6" t="s">
        <v>4363</v>
      </c>
      <c r="J7310" s="6" t="s">
        <v>5</v>
      </c>
      <c r="K7310" s="7">
        <v>0</v>
      </c>
      <c r="L7310" s="7">
        <f>IFERROR(VLOOKUP(SiscoTable[[#This Row],[Código]],Hoja2!A:B,2,0)*SiscoTable[[#This Row],[Provta(Uns)]],0)</f>
        <v>0</v>
      </c>
      <c r="M7310" s="7">
        <v>0</v>
      </c>
      <c r="N7310" s="7">
        <v>0</v>
      </c>
      <c r="O7310" s="7">
        <f>IFERROR(VLOOKUP(SiscoTable[[#This Row],[Código]],Hoja2!A:B,2,0)*SiscoTable[[#This Row],[Stock_actual]],0)</f>
        <v>0</v>
      </c>
      <c r="P7310" s="6" t="s">
        <v>7</v>
      </c>
      <c r="Q7310" s="7">
        <v>0</v>
      </c>
      <c r="R7310" s="7">
        <v>0</v>
      </c>
      <c r="S7310" s="7" t="s">
        <v>11928</v>
      </c>
      <c r="BI7310"/>
      <c r="BJ7310"/>
    </row>
    <row r="7311" spans="2:62" x14ac:dyDescent="0.4">
      <c r="B7311" s="1">
        <v>29646</v>
      </c>
      <c r="C7311" s="6" t="s">
        <v>8</v>
      </c>
      <c r="D7311" s="6" t="s">
        <v>8</v>
      </c>
      <c r="E7311" s="6" t="s">
        <v>3268</v>
      </c>
      <c r="F7311" s="6" t="s">
        <v>3269</v>
      </c>
      <c r="G7311" s="6" t="s">
        <v>4268</v>
      </c>
      <c r="H7311" s="6" t="s">
        <v>4270</v>
      </c>
      <c r="I7311" s="6" t="s">
        <v>4364</v>
      </c>
      <c r="J7311" s="6" t="s">
        <v>5</v>
      </c>
      <c r="K7311" s="7">
        <v>0</v>
      </c>
      <c r="L7311" s="7">
        <f>IFERROR(VLOOKUP(SiscoTable[[#This Row],[Código]],Hoja2!A:B,2,0)*SiscoTable[[#This Row],[Provta(Uns)]],0)</f>
        <v>0</v>
      </c>
      <c r="M7311" s="7">
        <v>0</v>
      </c>
      <c r="N7311" s="7">
        <v>0</v>
      </c>
      <c r="O7311" s="7">
        <f>IFERROR(VLOOKUP(SiscoTable[[#This Row],[Código]],Hoja2!A:B,2,0)*SiscoTable[[#This Row],[Stock_actual]],0)</f>
        <v>0</v>
      </c>
      <c r="P7311" s="6" t="s">
        <v>7</v>
      </c>
      <c r="Q7311" s="7">
        <v>0</v>
      </c>
      <c r="R7311" s="7">
        <v>0</v>
      </c>
      <c r="S7311" s="7" t="s">
        <v>11928</v>
      </c>
      <c r="BI7311"/>
      <c r="BJ7311"/>
    </row>
    <row r="7312" spans="2:62" x14ac:dyDescent="0.4">
      <c r="B7312" s="1">
        <v>29647</v>
      </c>
      <c r="C7312" s="6" t="s">
        <v>8</v>
      </c>
      <c r="D7312" s="6" t="s">
        <v>8</v>
      </c>
      <c r="E7312" s="6" t="s">
        <v>3268</v>
      </c>
      <c r="F7312" s="6" t="s">
        <v>3269</v>
      </c>
      <c r="G7312" s="6" t="s">
        <v>4268</v>
      </c>
      <c r="H7312" s="6" t="s">
        <v>4270</v>
      </c>
      <c r="I7312" s="6" t="s">
        <v>4365</v>
      </c>
      <c r="J7312" s="6" t="s">
        <v>5</v>
      </c>
      <c r="K7312" s="7">
        <v>0</v>
      </c>
      <c r="L7312" s="7">
        <f>IFERROR(VLOOKUP(SiscoTable[[#This Row],[Código]],Hoja2!A:B,2,0)*SiscoTable[[#This Row],[Provta(Uns)]],0)</f>
        <v>0</v>
      </c>
      <c r="M7312" s="7">
        <v>0</v>
      </c>
      <c r="N7312" s="7">
        <v>0</v>
      </c>
      <c r="O7312" s="7">
        <f>IFERROR(VLOOKUP(SiscoTable[[#This Row],[Código]],Hoja2!A:B,2,0)*SiscoTable[[#This Row],[Stock_actual]],0)</f>
        <v>0</v>
      </c>
      <c r="P7312" s="6" t="s">
        <v>7</v>
      </c>
      <c r="Q7312" s="7">
        <v>0</v>
      </c>
      <c r="R7312" s="7">
        <v>0</v>
      </c>
      <c r="S7312" s="7" t="s">
        <v>11928</v>
      </c>
      <c r="BI7312"/>
      <c r="BJ7312"/>
    </row>
    <row r="7313" spans="2:62" x14ac:dyDescent="0.4">
      <c r="B7313" s="1">
        <v>29648</v>
      </c>
      <c r="C7313" s="6" t="s">
        <v>8</v>
      </c>
      <c r="D7313" s="6" t="s">
        <v>30</v>
      </c>
      <c r="E7313" s="6" t="s">
        <v>3268</v>
      </c>
      <c r="F7313" s="6" t="s">
        <v>3269</v>
      </c>
      <c r="G7313" s="6" t="s">
        <v>5267</v>
      </c>
      <c r="H7313" s="6" t="s">
        <v>2856</v>
      </c>
      <c r="I7313" s="6" t="s">
        <v>5472</v>
      </c>
      <c r="J7313" s="6" t="s">
        <v>5</v>
      </c>
      <c r="K7313" s="7">
        <v>0.33</v>
      </c>
      <c r="L7313" s="7">
        <f>IFERROR(VLOOKUP(SiscoTable[[#This Row],[Código]],Hoja2!A:B,2,0)*SiscoTable[[#This Row],[Provta(Uns)]],0)</f>
        <v>1.7160000000000002</v>
      </c>
      <c r="M7313" s="7">
        <v>0</v>
      </c>
      <c r="N7313" s="7">
        <v>0</v>
      </c>
      <c r="O7313" s="7">
        <f>IFERROR(VLOOKUP(SiscoTable[[#This Row],[Código]],Hoja2!A:B,2,0)*SiscoTable[[#This Row],[Stock_actual]],0)</f>
        <v>0</v>
      </c>
      <c r="P7313" s="6" t="s">
        <v>7</v>
      </c>
      <c r="Q7313" s="7">
        <v>0</v>
      </c>
      <c r="R7313" s="7">
        <v>0</v>
      </c>
      <c r="S7313" s="7" t="s">
        <v>11928</v>
      </c>
      <c r="BI7313"/>
      <c r="BJ7313"/>
    </row>
    <row r="7314" spans="2:62" x14ac:dyDescent="0.4">
      <c r="B7314" s="1">
        <v>29650</v>
      </c>
      <c r="C7314" s="6" t="s">
        <v>8</v>
      </c>
      <c r="D7314" s="6" t="s">
        <v>8</v>
      </c>
      <c r="E7314" s="6" t="s">
        <v>3268</v>
      </c>
      <c r="F7314" s="6" t="s">
        <v>3269</v>
      </c>
      <c r="G7314" s="6" t="s">
        <v>4590</v>
      </c>
      <c r="H7314" s="6" t="s">
        <v>3678</v>
      </c>
      <c r="I7314" s="6" t="s">
        <v>4696</v>
      </c>
      <c r="J7314" s="6" t="s">
        <v>5</v>
      </c>
      <c r="K7314" s="7">
        <v>3</v>
      </c>
      <c r="L7314" s="7">
        <f>IFERROR(VLOOKUP(SiscoTable[[#This Row],[Código]],Hoja2!A:B,2,0)*SiscoTable[[#This Row],[Provta(Uns)]],0)</f>
        <v>11.399999999999999</v>
      </c>
      <c r="M7314" s="7">
        <v>0</v>
      </c>
      <c r="N7314" s="7">
        <v>52</v>
      </c>
      <c r="O7314" s="7">
        <f>IFERROR(VLOOKUP(SiscoTable[[#This Row],[Código]],Hoja2!A:B,2,0)*SiscoTable[[#This Row],[Stock_actual]],0)</f>
        <v>197.6</v>
      </c>
      <c r="P7314" s="6" t="s">
        <v>4697</v>
      </c>
      <c r="Q7314" s="7">
        <v>3</v>
      </c>
      <c r="R7314" s="7">
        <v>0</v>
      </c>
      <c r="S7314" s="7" t="s">
        <v>11927</v>
      </c>
      <c r="BI7314"/>
      <c r="BJ7314"/>
    </row>
    <row r="7315" spans="2:62" x14ac:dyDescent="0.4">
      <c r="B7315" s="1">
        <v>29651</v>
      </c>
      <c r="C7315" s="6" t="s">
        <v>25</v>
      </c>
      <c r="D7315" s="6" t="s">
        <v>30</v>
      </c>
      <c r="E7315" s="6" t="s">
        <v>8482</v>
      </c>
      <c r="F7315" s="6" t="s">
        <v>10720</v>
      </c>
      <c r="G7315" s="6" t="s">
        <v>11105</v>
      </c>
      <c r="H7315" s="6" t="s">
        <v>11117</v>
      </c>
      <c r="I7315" s="6" t="s">
        <v>11160</v>
      </c>
      <c r="J7315" s="6" t="s">
        <v>5</v>
      </c>
      <c r="K7315" s="7">
        <v>0.67</v>
      </c>
      <c r="L7315" s="7">
        <f>IFERROR(VLOOKUP(SiscoTable[[#This Row],[Código]],Hoja2!A:B,2,0)*SiscoTable[[#This Row],[Provta(Uns)]],0)</f>
        <v>23.382999999999999</v>
      </c>
      <c r="M7315" s="7">
        <v>0</v>
      </c>
      <c r="N7315" s="7">
        <v>0</v>
      </c>
      <c r="O7315" s="7">
        <f>IFERROR(VLOOKUP(SiscoTable[[#This Row],[Código]],Hoja2!A:B,2,0)*SiscoTable[[#This Row],[Stock_actual]],0)</f>
        <v>0</v>
      </c>
      <c r="P7315" s="6" t="s">
        <v>7</v>
      </c>
      <c r="Q7315" s="7">
        <v>1</v>
      </c>
      <c r="R7315" s="7">
        <v>1.2</v>
      </c>
      <c r="S7315" s="7" t="s">
        <v>11926</v>
      </c>
      <c r="BI7315"/>
      <c r="BJ7315"/>
    </row>
    <row r="7316" spans="2:62" x14ac:dyDescent="0.4">
      <c r="B7316" s="1">
        <v>29653</v>
      </c>
      <c r="C7316" s="6" t="s">
        <v>8</v>
      </c>
      <c r="D7316" s="6" t="s">
        <v>8</v>
      </c>
      <c r="E7316" s="6" t="s">
        <v>2809</v>
      </c>
      <c r="F7316" s="6" t="s">
        <v>2844</v>
      </c>
      <c r="G7316" s="6" t="s">
        <v>2811</v>
      </c>
      <c r="H7316" s="6" t="s">
        <v>4</v>
      </c>
      <c r="I7316" s="6" t="s">
        <v>2911</v>
      </c>
      <c r="J7316" s="6" t="s">
        <v>5</v>
      </c>
      <c r="K7316" s="7">
        <v>0</v>
      </c>
      <c r="L7316" s="7">
        <f>IFERROR(VLOOKUP(SiscoTable[[#This Row],[Código]],Hoja2!A:B,2,0)*SiscoTable[[#This Row],[Provta(Uns)]],0)</f>
        <v>0</v>
      </c>
      <c r="M7316" s="7">
        <v>0</v>
      </c>
      <c r="N7316" s="7">
        <v>0</v>
      </c>
      <c r="O7316" s="7">
        <f>IFERROR(VLOOKUP(SiscoTable[[#This Row],[Código]],Hoja2!A:B,2,0)*SiscoTable[[#This Row],[Stock_actual]],0)</f>
        <v>0</v>
      </c>
      <c r="P7316" s="6" t="s">
        <v>7</v>
      </c>
      <c r="Q7316" s="7">
        <v>0</v>
      </c>
      <c r="R7316" s="7">
        <v>0</v>
      </c>
      <c r="S7316" s="7" t="s">
        <v>11923</v>
      </c>
      <c r="BI7316"/>
      <c r="BJ7316"/>
    </row>
    <row r="7317" spans="2:62" x14ac:dyDescent="0.4">
      <c r="B7317" s="1">
        <v>29654</v>
      </c>
      <c r="C7317" s="6" t="s">
        <v>30</v>
      </c>
      <c r="D7317" s="6" t="s">
        <v>30</v>
      </c>
      <c r="E7317" s="6" t="s">
        <v>3268</v>
      </c>
      <c r="F7317" s="6" t="s">
        <v>6059</v>
      </c>
      <c r="G7317" s="6" t="s">
        <v>6084</v>
      </c>
      <c r="H7317" s="6" t="s">
        <v>6088</v>
      </c>
      <c r="I7317" s="6" t="s">
        <v>6124</v>
      </c>
      <c r="J7317" s="6" t="s">
        <v>5</v>
      </c>
      <c r="K7317" s="7">
        <v>18</v>
      </c>
      <c r="L7317" s="7">
        <f>IFERROR(VLOOKUP(SiscoTable[[#This Row],[Código]],Hoja2!A:B,2,0)*SiscoTable[[#This Row],[Provta(Uns)]],0)</f>
        <v>99</v>
      </c>
      <c r="M7317" s="7">
        <v>0</v>
      </c>
      <c r="N7317" s="7">
        <v>49</v>
      </c>
      <c r="O7317" s="7">
        <f>IFERROR(VLOOKUP(SiscoTable[[#This Row],[Código]],Hoja2!A:B,2,0)*SiscoTable[[#This Row],[Stock_actual]],0)</f>
        <v>269.5</v>
      </c>
      <c r="P7317" s="6" t="s">
        <v>602</v>
      </c>
      <c r="Q7317" s="7">
        <v>20</v>
      </c>
      <c r="R7317" s="7">
        <v>0</v>
      </c>
      <c r="S7317" s="7" t="s">
        <v>11925</v>
      </c>
      <c r="BI7317"/>
      <c r="BJ7317"/>
    </row>
    <row r="7318" spans="2:62" x14ac:dyDescent="0.4">
      <c r="B7318" s="1">
        <v>29655</v>
      </c>
      <c r="C7318" s="6" t="s">
        <v>25</v>
      </c>
      <c r="D7318" s="6" t="s">
        <v>25</v>
      </c>
      <c r="E7318" s="6" t="s">
        <v>3268</v>
      </c>
      <c r="F7318" s="6" t="s">
        <v>3269</v>
      </c>
      <c r="G7318" s="6" t="s">
        <v>3270</v>
      </c>
      <c r="H7318" s="6" t="s">
        <v>3283</v>
      </c>
      <c r="I7318" s="6" t="s">
        <v>3303</v>
      </c>
      <c r="J7318" s="6" t="s">
        <v>5</v>
      </c>
      <c r="K7318" s="7">
        <v>75.33</v>
      </c>
      <c r="L7318" s="7">
        <f>IFERROR(VLOOKUP(SiscoTable[[#This Row],[Código]],Hoja2!A:B,2,0)*SiscoTable[[#This Row],[Provta(Uns)]],0)</f>
        <v>1242.9449999999999</v>
      </c>
      <c r="M7318" s="7">
        <v>0</v>
      </c>
      <c r="N7318" s="7">
        <v>185</v>
      </c>
      <c r="O7318" s="7">
        <f>IFERROR(VLOOKUP(SiscoTable[[#This Row],[Código]],Hoja2!A:B,2,0)*SiscoTable[[#This Row],[Stock_actual]],0)</f>
        <v>3052.5</v>
      </c>
      <c r="P7318" s="6" t="s">
        <v>1465</v>
      </c>
      <c r="Q7318" s="7">
        <v>83</v>
      </c>
      <c r="R7318" s="7">
        <v>0</v>
      </c>
      <c r="S7318" s="7" t="s">
        <v>11927</v>
      </c>
      <c r="BI7318"/>
      <c r="BJ7318"/>
    </row>
    <row r="7319" spans="2:62" x14ac:dyDescent="0.4">
      <c r="B7319" s="1">
        <v>29656</v>
      </c>
      <c r="C7319" s="6" t="s">
        <v>30</v>
      </c>
      <c r="D7319" s="6" t="s">
        <v>30</v>
      </c>
      <c r="E7319" s="6" t="s">
        <v>469</v>
      </c>
      <c r="F7319" s="6" t="s">
        <v>1050</v>
      </c>
      <c r="G7319" s="6" t="s">
        <v>1064</v>
      </c>
      <c r="H7319" s="6" t="s">
        <v>1087</v>
      </c>
      <c r="I7319" s="6" t="s">
        <v>1103</v>
      </c>
      <c r="J7319" s="6" t="s">
        <v>5</v>
      </c>
      <c r="K7319" s="7">
        <v>6.5</v>
      </c>
      <c r="L7319" s="7">
        <f>IFERROR(VLOOKUP(SiscoTable[[#This Row],[Código]],Hoja2!A:B,2,0)*SiscoTable[[#This Row],[Provta(Uns)]],0)</f>
        <v>59.8</v>
      </c>
      <c r="M7319" s="7">
        <v>0</v>
      </c>
      <c r="N7319" s="7">
        <v>42</v>
      </c>
      <c r="O7319" s="7">
        <f>IFERROR(VLOOKUP(SiscoTable[[#This Row],[Código]],Hoja2!A:B,2,0)*SiscoTable[[#This Row],[Stock_actual]],0)</f>
        <v>386.4</v>
      </c>
      <c r="P7319" s="6" t="s">
        <v>1104</v>
      </c>
      <c r="Q7319" s="7">
        <v>7</v>
      </c>
      <c r="R7319" s="7">
        <v>0</v>
      </c>
      <c r="S7319" s="7" t="s">
        <v>11927</v>
      </c>
      <c r="BI7319"/>
      <c r="BJ7319"/>
    </row>
    <row r="7320" spans="2:62" x14ac:dyDescent="0.4">
      <c r="B7320" s="1">
        <v>29658</v>
      </c>
      <c r="C7320" s="6" t="s">
        <v>8</v>
      </c>
      <c r="D7320" s="6" t="s">
        <v>8</v>
      </c>
      <c r="E7320" s="6" t="s">
        <v>8482</v>
      </c>
      <c r="F7320" s="6" t="s">
        <v>8641</v>
      </c>
      <c r="G7320" s="6" t="s">
        <v>8756</v>
      </c>
      <c r="H7320" s="6" t="s">
        <v>6038</v>
      </c>
      <c r="I7320" s="6" t="s">
        <v>8896</v>
      </c>
      <c r="J7320" s="6" t="s">
        <v>5</v>
      </c>
      <c r="K7320" s="7">
        <v>0.33</v>
      </c>
      <c r="L7320" s="7">
        <f>IFERROR(VLOOKUP(SiscoTable[[#This Row],[Código]],Hoja2!A:B,2,0)*SiscoTable[[#This Row],[Provta(Uns)]],0)</f>
        <v>6.7650000000000006</v>
      </c>
      <c r="M7320" s="7">
        <v>0</v>
      </c>
      <c r="N7320" s="7">
        <v>6</v>
      </c>
      <c r="O7320" s="7">
        <f>IFERROR(VLOOKUP(SiscoTable[[#This Row],[Código]],Hoja2!A:B,2,0)*SiscoTable[[#This Row],[Stock_actual]],0)</f>
        <v>123</v>
      </c>
      <c r="P7320" s="6" t="s">
        <v>2734</v>
      </c>
      <c r="Q7320" s="7">
        <v>0</v>
      </c>
      <c r="R7320" s="7">
        <v>0</v>
      </c>
      <c r="S7320" s="7" t="s">
        <v>11926</v>
      </c>
      <c r="BI7320"/>
      <c r="BJ7320"/>
    </row>
    <row r="7321" spans="2:62" x14ac:dyDescent="0.4">
      <c r="B7321" s="1">
        <v>29659</v>
      </c>
      <c r="C7321" s="6" t="s">
        <v>8</v>
      </c>
      <c r="D7321" s="6" t="s">
        <v>8</v>
      </c>
      <c r="E7321" s="6" t="s">
        <v>8482</v>
      </c>
      <c r="F7321" s="6" t="s">
        <v>8641</v>
      </c>
      <c r="G7321" s="6" t="s">
        <v>8756</v>
      </c>
      <c r="H7321" s="6" t="s">
        <v>6038</v>
      </c>
      <c r="I7321" s="6" t="s">
        <v>8897</v>
      </c>
      <c r="J7321" s="6" t="s">
        <v>5</v>
      </c>
      <c r="K7321" s="7">
        <v>2.5</v>
      </c>
      <c r="L7321" s="7">
        <f>IFERROR(VLOOKUP(SiscoTable[[#This Row],[Código]],Hoja2!A:B,2,0)*SiscoTable[[#This Row],[Provta(Uns)]],0)</f>
        <v>27.5</v>
      </c>
      <c r="M7321" s="7">
        <v>6</v>
      </c>
      <c r="N7321" s="7">
        <v>5</v>
      </c>
      <c r="O7321" s="7">
        <f>IFERROR(VLOOKUP(SiscoTable[[#This Row],[Código]],Hoja2!A:B,2,0)*SiscoTable[[#This Row],[Stock_actual]],0)</f>
        <v>55</v>
      </c>
      <c r="P7321" s="6" t="s">
        <v>242</v>
      </c>
      <c r="Q7321" s="7">
        <v>3</v>
      </c>
      <c r="R7321" s="7">
        <v>0</v>
      </c>
      <c r="S7321" s="7" t="s">
        <v>11926</v>
      </c>
      <c r="BI7321"/>
      <c r="BJ7321"/>
    </row>
    <row r="7322" spans="2:62" x14ac:dyDescent="0.4">
      <c r="B7322" s="1">
        <v>29660</v>
      </c>
      <c r="C7322" s="6" t="s">
        <v>8</v>
      </c>
      <c r="D7322" s="6" t="s">
        <v>8</v>
      </c>
      <c r="E7322" s="6" t="s">
        <v>8482</v>
      </c>
      <c r="F7322" s="6" t="s">
        <v>8641</v>
      </c>
      <c r="G7322" s="6" t="s">
        <v>8756</v>
      </c>
      <c r="H7322" s="6" t="s">
        <v>6038</v>
      </c>
      <c r="I7322" s="6" t="s">
        <v>8898</v>
      </c>
      <c r="J7322" s="6" t="s">
        <v>5</v>
      </c>
      <c r="K7322" s="7">
        <v>0</v>
      </c>
      <c r="L7322" s="7">
        <f>IFERROR(VLOOKUP(SiscoTable[[#This Row],[Código]],Hoja2!A:B,2,0)*SiscoTable[[#This Row],[Provta(Uns)]],0)</f>
        <v>0</v>
      </c>
      <c r="M7322" s="7">
        <v>0</v>
      </c>
      <c r="N7322" s="7">
        <v>0</v>
      </c>
      <c r="O7322" s="7">
        <f>IFERROR(VLOOKUP(SiscoTable[[#This Row],[Código]],Hoja2!A:B,2,0)*SiscoTable[[#This Row],[Stock_actual]],0)</f>
        <v>0</v>
      </c>
      <c r="P7322" s="6" t="s">
        <v>7</v>
      </c>
      <c r="Q7322" s="7">
        <v>0</v>
      </c>
      <c r="R7322" s="7">
        <v>0</v>
      </c>
      <c r="S7322" s="7" t="s">
        <v>11926</v>
      </c>
      <c r="BI7322"/>
      <c r="BJ7322"/>
    </row>
    <row r="7323" spans="2:62" x14ac:dyDescent="0.4">
      <c r="B7323" s="1">
        <v>29661</v>
      </c>
      <c r="C7323" s="6" t="s">
        <v>8</v>
      </c>
      <c r="D7323" s="6" t="s">
        <v>8</v>
      </c>
      <c r="E7323" s="6" t="s">
        <v>8482</v>
      </c>
      <c r="F7323" s="6" t="s">
        <v>8641</v>
      </c>
      <c r="G7323" s="6" t="s">
        <v>8756</v>
      </c>
      <c r="H7323" s="6" t="s">
        <v>6038</v>
      </c>
      <c r="I7323" s="6" t="s">
        <v>8899</v>
      </c>
      <c r="J7323" s="6" t="s">
        <v>5</v>
      </c>
      <c r="K7323" s="7">
        <v>0</v>
      </c>
      <c r="L7323" s="7">
        <f>IFERROR(VLOOKUP(SiscoTable[[#This Row],[Código]],Hoja2!A:B,2,0)*SiscoTable[[#This Row],[Provta(Uns)]],0)</f>
        <v>0</v>
      </c>
      <c r="M7323" s="7">
        <v>0</v>
      </c>
      <c r="N7323" s="7">
        <v>1</v>
      </c>
      <c r="O7323" s="7">
        <f>IFERROR(VLOOKUP(SiscoTable[[#This Row],[Código]],Hoja2!A:B,2,0)*SiscoTable[[#This Row],[Stock_actual]],0)</f>
        <v>18.899999999999999</v>
      </c>
      <c r="P7323" s="6" t="s">
        <v>134</v>
      </c>
      <c r="Q7323" s="7">
        <v>0</v>
      </c>
      <c r="R7323" s="7">
        <v>0</v>
      </c>
      <c r="S7323" s="7" t="s">
        <v>11926</v>
      </c>
      <c r="BI7323"/>
      <c r="BJ7323"/>
    </row>
    <row r="7324" spans="2:62" x14ac:dyDescent="0.4">
      <c r="B7324" s="1">
        <v>29662</v>
      </c>
      <c r="C7324" s="6" t="s">
        <v>8</v>
      </c>
      <c r="D7324" s="6" t="s">
        <v>8</v>
      </c>
      <c r="E7324" s="6" t="s">
        <v>3268</v>
      </c>
      <c r="F7324" s="6" t="s">
        <v>5836</v>
      </c>
      <c r="G7324" s="6" t="s">
        <v>5929</v>
      </c>
      <c r="H7324" s="6" t="s">
        <v>6038</v>
      </c>
      <c r="I7324" s="6" t="s">
        <v>6037</v>
      </c>
      <c r="J7324" s="6" t="s">
        <v>5</v>
      </c>
      <c r="K7324" s="7">
        <v>1</v>
      </c>
      <c r="L7324" s="7">
        <f>IFERROR(VLOOKUP(SiscoTable[[#This Row],[Código]],Hoja2!A:B,2,0)*SiscoTable[[#This Row],[Provta(Uns)]],0)</f>
        <v>29.9</v>
      </c>
      <c r="M7324" s="7">
        <v>18</v>
      </c>
      <c r="N7324" s="7">
        <v>0</v>
      </c>
      <c r="O7324" s="7">
        <f>IFERROR(VLOOKUP(SiscoTable[[#This Row],[Código]],Hoja2!A:B,2,0)*SiscoTable[[#This Row],[Stock_actual]],0)</f>
        <v>0</v>
      </c>
      <c r="P7324" s="6" t="s">
        <v>7</v>
      </c>
      <c r="Q7324" s="7">
        <v>1</v>
      </c>
      <c r="R7324" s="7">
        <v>0</v>
      </c>
      <c r="S7324" s="7" t="s">
        <v>11926</v>
      </c>
      <c r="BI7324"/>
      <c r="BJ7324"/>
    </row>
    <row r="7325" spans="2:62" x14ac:dyDescent="0.4">
      <c r="B7325" s="1">
        <v>29663</v>
      </c>
      <c r="C7325" s="6" t="s">
        <v>8</v>
      </c>
      <c r="D7325" s="6" t="s">
        <v>8</v>
      </c>
      <c r="E7325" s="6" t="s">
        <v>3268</v>
      </c>
      <c r="F7325" s="6" t="s">
        <v>5836</v>
      </c>
      <c r="G7325" s="6" t="s">
        <v>5929</v>
      </c>
      <c r="H7325" s="6" t="s">
        <v>6038</v>
      </c>
      <c r="I7325" s="6" t="s">
        <v>6039</v>
      </c>
      <c r="J7325" s="6" t="s">
        <v>5</v>
      </c>
      <c r="K7325" s="7">
        <v>0</v>
      </c>
      <c r="L7325" s="7">
        <f>IFERROR(VLOOKUP(SiscoTable[[#This Row],[Código]],Hoja2!A:B,2,0)*SiscoTable[[#This Row],[Provta(Uns)]],0)</f>
        <v>0</v>
      </c>
      <c r="M7325" s="7">
        <v>18</v>
      </c>
      <c r="N7325" s="7">
        <v>0</v>
      </c>
      <c r="O7325" s="7">
        <f>IFERROR(VLOOKUP(SiscoTable[[#This Row],[Código]],Hoja2!A:B,2,0)*SiscoTable[[#This Row],[Stock_actual]],0)</f>
        <v>0</v>
      </c>
      <c r="P7325" s="6" t="s">
        <v>7</v>
      </c>
      <c r="Q7325" s="7">
        <v>0</v>
      </c>
      <c r="R7325" s="7">
        <v>0</v>
      </c>
      <c r="S7325" s="7" t="s">
        <v>11926</v>
      </c>
      <c r="BI7325"/>
      <c r="BJ7325"/>
    </row>
    <row r="7326" spans="2:62" x14ac:dyDescent="0.4">
      <c r="B7326" s="1">
        <v>29664</v>
      </c>
      <c r="C7326" s="6" t="s">
        <v>8</v>
      </c>
      <c r="D7326" s="6" t="s">
        <v>8</v>
      </c>
      <c r="E7326" s="6" t="s">
        <v>8482</v>
      </c>
      <c r="F7326" s="6" t="s">
        <v>9030</v>
      </c>
      <c r="G7326" s="6" t="s">
        <v>9184</v>
      </c>
      <c r="H7326" s="6" t="s">
        <v>6038</v>
      </c>
      <c r="I7326" s="6" t="s">
        <v>9253</v>
      </c>
      <c r="J7326" s="6" t="s">
        <v>5</v>
      </c>
      <c r="K7326" s="7">
        <v>0</v>
      </c>
      <c r="L7326" s="7">
        <f>IFERROR(VLOOKUP(SiscoTable[[#This Row],[Código]],Hoja2!A:B,2,0)*SiscoTable[[#This Row],[Provta(Uns)]],0)</f>
        <v>0</v>
      </c>
      <c r="M7326" s="7">
        <v>36</v>
      </c>
      <c r="N7326" s="7">
        <v>0</v>
      </c>
      <c r="O7326" s="7">
        <f>IFERROR(VLOOKUP(SiscoTable[[#This Row],[Código]],Hoja2!A:B,2,0)*SiscoTable[[#This Row],[Stock_actual]],0)</f>
        <v>0</v>
      </c>
      <c r="P7326" s="6" t="s">
        <v>7</v>
      </c>
      <c r="Q7326" s="7">
        <v>0</v>
      </c>
      <c r="R7326" s="7">
        <v>0</v>
      </c>
      <c r="S7326" s="7" t="s">
        <v>11926</v>
      </c>
      <c r="BI7326"/>
      <c r="BJ7326"/>
    </row>
    <row r="7327" spans="2:62" x14ac:dyDescent="0.4">
      <c r="B7327" s="1">
        <v>29665</v>
      </c>
      <c r="C7327" s="6" t="s">
        <v>8</v>
      </c>
      <c r="D7327" s="6" t="s">
        <v>8</v>
      </c>
      <c r="E7327" s="6" t="s">
        <v>8482</v>
      </c>
      <c r="F7327" s="6" t="s">
        <v>10720</v>
      </c>
      <c r="G7327" s="6" t="s">
        <v>11607</v>
      </c>
      <c r="H7327" s="6" t="s">
        <v>6038</v>
      </c>
      <c r="I7327" s="6" t="s">
        <v>11646</v>
      </c>
      <c r="J7327" s="6" t="s">
        <v>5</v>
      </c>
      <c r="K7327" s="7">
        <v>0.17</v>
      </c>
      <c r="L7327" s="7">
        <f>IFERROR(VLOOKUP(SiscoTable[[#This Row],[Código]],Hoja2!A:B,2,0)*SiscoTable[[#This Row],[Provta(Uns)]],0)</f>
        <v>1.8530000000000002</v>
      </c>
      <c r="M7327" s="7">
        <v>0</v>
      </c>
      <c r="N7327" s="7">
        <v>0</v>
      </c>
      <c r="O7327" s="7">
        <f>IFERROR(VLOOKUP(SiscoTable[[#This Row],[Código]],Hoja2!A:B,2,0)*SiscoTable[[#This Row],[Stock_actual]],0)</f>
        <v>0</v>
      </c>
      <c r="P7327" s="6" t="s">
        <v>7</v>
      </c>
      <c r="Q7327" s="7">
        <v>0</v>
      </c>
      <c r="R7327" s="7">
        <v>0</v>
      </c>
      <c r="S7327" s="7" t="s">
        <v>11926</v>
      </c>
      <c r="BI7327"/>
      <c r="BJ7327"/>
    </row>
    <row r="7328" spans="2:62" x14ac:dyDescent="0.4">
      <c r="B7328" s="1">
        <v>29666</v>
      </c>
      <c r="C7328" s="6" t="s">
        <v>8</v>
      </c>
      <c r="D7328" s="6" t="s">
        <v>8</v>
      </c>
      <c r="E7328" s="6" t="s">
        <v>8482</v>
      </c>
      <c r="F7328" s="6" t="s">
        <v>10720</v>
      </c>
      <c r="G7328" s="6" t="s">
        <v>11607</v>
      </c>
      <c r="H7328" s="6" t="s">
        <v>6038</v>
      </c>
      <c r="I7328" s="6" t="s">
        <v>11647</v>
      </c>
      <c r="J7328" s="6" t="s">
        <v>5</v>
      </c>
      <c r="K7328" s="7">
        <v>0</v>
      </c>
      <c r="L7328" s="7">
        <f>IFERROR(VLOOKUP(SiscoTable[[#This Row],[Código]],Hoja2!A:B,2,0)*SiscoTable[[#This Row],[Provta(Uns)]],0)</f>
        <v>0</v>
      </c>
      <c r="M7328" s="7">
        <v>0</v>
      </c>
      <c r="N7328" s="7">
        <v>0</v>
      </c>
      <c r="O7328" s="7">
        <f>IFERROR(VLOOKUP(SiscoTable[[#This Row],[Código]],Hoja2!A:B,2,0)*SiscoTable[[#This Row],[Stock_actual]],0)</f>
        <v>0</v>
      </c>
      <c r="P7328" s="6" t="s">
        <v>7</v>
      </c>
      <c r="Q7328" s="7">
        <v>0</v>
      </c>
      <c r="R7328" s="7">
        <v>0</v>
      </c>
      <c r="S7328" s="7" t="s">
        <v>11926</v>
      </c>
      <c r="BI7328"/>
      <c r="BJ7328"/>
    </row>
    <row r="7329" spans="2:62" x14ac:dyDescent="0.4">
      <c r="B7329" s="1">
        <v>29667</v>
      </c>
      <c r="C7329" s="6" t="s">
        <v>8</v>
      </c>
      <c r="D7329" s="6" t="s">
        <v>8</v>
      </c>
      <c r="E7329" s="6" t="s">
        <v>8482</v>
      </c>
      <c r="F7329" s="6" t="s">
        <v>10720</v>
      </c>
      <c r="G7329" s="6" t="s">
        <v>11607</v>
      </c>
      <c r="H7329" s="6" t="s">
        <v>6038</v>
      </c>
      <c r="I7329" s="6" t="s">
        <v>11648</v>
      </c>
      <c r="J7329" s="6" t="s">
        <v>5</v>
      </c>
      <c r="K7329" s="7">
        <v>0</v>
      </c>
      <c r="L7329" s="7">
        <f>IFERROR(VLOOKUP(SiscoTable[[#This Row],[Código]],Hoja2!A:B,2,0)*SiscoTable[[#This Row],[Provta(Uns)]],0)</f>
        <v>0</v>
      </c>
      <c r="M7329" s="7">
        <v>0</v>
      </c>
      <c r="N7329" s="7">
        <v>0</v>
      </c>
      <c r="O7329" s="7">
        <f>IFERROR(VLOOKUP(SiscoTable[[#This Row],[Código]],Hoja2!A:B,2,0)*SiscoTable[[#This Row],[Stock_actual]],0)</f>
        <v>0</v>
      </c>
      <c r="P7329" s="6" t="s">
        <v>7</v>
      </c>
      <c r="Q7329" s="7">
        <v>0</v>
      </c>
      <c r="R7329" s="7">
        <v>0</v>
      </c>
      <c r="S7329" s="7" t="s">
        <v>11926</v>
      </c>
      <c r="BI7329"/>
      <c r="BJ7329"/>
    </row>
    <row r="7330" spans="2:62" x14ac:dyDescent="0.4">
      <c r="B7330" s="1">
        <v>29668</v>
      </c>
      <c r="C7330" s="6" t="s">
        <v>8</v>
      </c>
      <c r="D7330" s="6" t="s">
        <v>8</v>
      </c>
      <c r="E7330" s="6" t="s">
        <v>8482</v>
      </c>
      <c r="F7330" s="6" t="s">
        <v>10720</v>
      </c>
      <c r="G7330" s="6" t="s">
        <v>10957</v>
      </c>
      <c r="H7330" s="6" t="s">
        <v>6038</v>
      </c>
      <c r="I7330" s="6" t="s">
        <v>10966</v>
      </c>
      <c r="J7330" s="6" t="s">
        <v>5</v>
      </c>
      <c r="K7330" s="7">
        <v>2.17</v>
      </c>
      <c r="L7330" s="7">
        <f>IFERROR(VLOOKUP(SiscoTable[[#This Row],[Código]],Hoja2!A:B,2,0)*SiscoTable[[#This Row],[Provta(Uns)]],0)</f>
        <v>20.614999999999998</v>
      </c>
      <c r="M7330" s="7">
        <v>0</v>
      </c>
      <c r="N7330" s="7">
        <v>24</v>
      </c>
      <c r="O7330" s="7">
        <f>IFERROR(VLOOKUP(SiscoTable[[#This Row],[Código]],Hoja2!A:B,2,0)*SiscoTable[[#This Row],[Stock_actual]],0)</f>
        <v>228</v>
      </c>
      <c r="P7330" s="6" t="s">
        <v>10967</v>
      </c>
      <c r="Q7330" s="7">
        <v>2</v>
      </c>
      <c r="R7330" s="7">
        <v>0</v>
      </c>
      <c r="S7330" s="7" t="s">
        <v>11926</v>
      </c>
      <c r="BI7330"/>
      <c r="BJ7330"/>
    </row>
    <row r="7331" spans="2:62" x14ac:dyDescent="0.4">
      <c r="B7331" s="1">
        <v>29681</v>
      </c>
      <c r="C7331" s="6" t="s">
        <v>25</v>
      </c>
      <c r="D7331" s="6" t="s">
        <v>25</v>
      </c>
      <c r="E7331" s="6" t="s">
        <v>3268</v>
      </c>
      <c r="F7331" s="6" t="s">
        <v>3269</v>
      </c>
      <c r="G7331" s="6" t="s">
        <v>3479</v>
      </c>
      <c r="H7331" s="6" t="s">
        <v>3493</v>
      </c>
      <c r="I7331" s="6" t="s">
        <v>3525</v>
      </c>
      <c r="J7331" s="6" t="s">
        <v>5</v>
      </c>
      <c r="K7331" s="7">
        <v>38.83</v>
      </c>
      <c r="L7331" s="7">
        <f>IFERROR(VLOOKUP(SiscoTable[[#This Row],[Código]],Hoja2!A:B,2,0)*SiscoTable[[#This Row],[Provta(Uns)]],0)</f>
        <v>244.62899999999999</v>
      </c>
      <c r="M7331" s="7">
        <v>0</v>
      </c>
      <c r="N7331" s="7">
        <v>124</v>
      </c>
      <c r="O7331" s="7">
        <f>IFERROR(VLOOKUP(SiscoTable[[#This Row],[Código]],Hoja2!A:B,2,0)*SiscoTable[[#This Row],[Stock_actual]],0)</f>
        <v>781.19999999999993</v>
      </c>
      <c r="P7331" s="6" t="s">
        <v>623</v>
      </c>
      <c r="Q7331" s="7">
        <v>43</v>
      </c>
      <c r="R7331" s="7">
        <v>0</v>
      </c>
      <c r="S7331" s="7" t="s">
        <v>11928</v>
      </c>
      <c r="BI7331"/>
      <c r="BJ7331"/>
    </row>
    <row r="7332" spans="2:62" x14ac:dyDescent="0.4">
      <c r="B7332" s="1">
        <v>29682</v>
      </c>
      <c r="C7332" s="6" t="s">
        <v>8</v>
      </c>
      <c r="D7332" s="6" t="s">
        <v>30</v>
      </c>
      <c r="E7332" s="6" t="s">
        <v>3268</v>
      </c>
      <c r="F7332" s="6" t="s">
        <v>7197</v>
      </c>
      <c r="G7332" s="6" t="s">
        <v>7388</v>
      </c>
      <c r="H7332" s="6" t="s">
        <v>3563</v>
      </c>
      <c r="I7332" s="6" t="s">
        <v>7508</v>
      </c>
      <c r="J7332" s="6" t="s">
        <v>5</v>
      </c>
      <c r="K7332" s="7">
        <v>0</v>
      </c>
      <c r="L7332" s="7">
        <f>IFERROR(VLOOKUP(SiscoTable[[#This Row],[Código]],Hoja2!A:B,2,0)*SiscoTable[[#This Row],[Provta(Uns)]],0)</f>
        <v>0</v>
      </c>
      <c r="M7332" s="7">
        <v>0</v>
      </c>
      <c r="N7332" s="7">
        <v>0</v>
      </c>
      <c r="O7332" s="7">
        <f>IFERROR(VLOOKUP(SiscoTable[[#This Row],[Código]],Hoja2!A:B,2,0)*SiscoTable[[#This Row],[Stock_actual]],0)</f>
        <v>0</v>
      </c>
      <c r="P7332" s="6" t="s">
        <v>7</v>
      </c>
      <c r="Q7332" s="7">
        <v>0</v>
      </c>
      <c r="R7332" s="7">
        <v>0</v>
      </c>
      <c r="S7332" s="7" t="s">
        <v>11928</v>
      </c>
      <c r="BI7332"/>
      <c r="BJ7332"/>
    </row>
    <row r="7333" spans="2:62" x14ac:dyDescent="0.4">
      <c r="B7333" s="1">
        <v>29683</v>
      </c>
      <c r="C7333" s="6" t="s">
        <v>8</v>
      </c>
      <c r="D7333" s="6" t="s">
        <v>8</v>
      </c>
      <c r="E7333" s="6" t="s">
        <v>2809</v>
      </c>
      <c r="F7333" s="6" t="s">
        <v>2844</v>
      </c>
      <c r="G7333" s="6" t="s">
        <v>2811</v>
      </c>
      <c r="H7333" s="6" t="s">
        <v>4</v>
      </c>
      <c r="I7333" s="6" t="s">
        <v>2914</v>
      </c>
      <c r="J7333" s="6" t="s">
        <v>5</v>
      </c>
      <c r="K7333" s="7">
        <v>0</v>
      </c>
      <c r="L7333" s="7">
        <f>IFERROR(VLOOKUP(SiscoTable[[#This Row],[Código]],Hoja2!A:B,2,0)*SiscoTable[[#This Row],[Provta(Uns)]],0)</f>
        <v>0</v>
      </c>
      <c r="M7333" s="7">
        <v>0</v>
      </c>
      <c r="N7333" s="7">
        <v>5</v>
      </c>
      <c r="O7333" s="7">
        <f>IFERROR(VLOOKUP(SiscoTable[[#This Row],[Código]],Hoja2!A:B,2,0)*SiscoTable[[#This Row],[Stock_actual]],0)</f>
        <v>0</v>
      </c>
      <c r="P7333" s="6" t="s">
        <v>134</v>
      </c>
      <c r="Q7333" s="7">
        <v>0</v>
      </c>
      <c r="R7333" s="7">
        <v>0</v>
      </c>
      <c r="S7333" s="7" t="s">
        <v>11923</v>
      </c>
      <c r="BI7333"/>
      <c r="BJ7333"/>
    </row>
    <row r="7334" spans="2:62" x14ac:dyDescent="0.4">
      <c r="B7334" s="1">
        <v>29684</v>
      </c>
      <c r="C7334" s="6" t="s">
        <v>8</v>
      </c>
      <c r="D7334" s="6" t="s">
        <v>8</v>
      </c>
      <c r="E7334" s="6" t="s">
        <v>2809</v>
      </c>
      <c r="F7334" s="6" t="s">
        <v>2844</v>
      </c>
      <c r="G7334" s="6" t="s">
        <v>2811</v>
      </c>
      <c r="H7334" s="6" t="s">
        <v>4</v>
      </c>
      <c r="I7334" s="6" t="s">
        <v>2934</v>
      </c>
      <c r="J7334" s="6" t="s">
        <v>5</v>
      </c>
      <c r="K7334" s="7">
        <v>0</v>
      </c>
      <c r="L7334" s="7">
        <f>IFERROR(VLOOKUP(SiscoTable[[#This Row],[Código]],Hoja2!A:B,2,0)*SiscoTable[[#This Row],[Provta(Uns)]],0)</f>
        <v>0</v>
      </c>
      <c r="M7334" s="7">
        <v>0</v>
      </c>
      <c r="N7334" s="7">
        <v>6</v>
      </c>
      <c r="O7334" s="7">
        <f>IFERROR(VLOOKUP(SiscoTable[[#This Row],[Código]],Hoja2!A:B,2,0)*SiscoTable[[#This Row],[Stock_actual]],0)</f>
        <v>0</v>
      </c>
      <c r="P7334" s="6" t="s">
        <v>134</v>
      </c>
      <c r="Q7334" s="7">
        <v>0</v>
      </c>
      <c r="R7334" s="7">
        <v>0</v>
      </c>
      <c r="S7334" s="7" t="s">
        <v>11923</v>
      </c>
      <c r="BI7334"/>
      <c r="BJ7334"/>
    </row>
    <row r="7335" spans="2:62" x14ac:dyDescent="0.4">
      <c r="B7335" s="1">
        <v>29685</v>
      </c>
      <c r="C7335" s="6" t="s">
        <v>8</v>
      </c>
      <c r="D7335" s="6" t="s">
        <v>8</v>
      </c>
      <c r="E7335" s="6" t="s">
        <v>2809</v>
      </c>
      <c r="F7335" s="6" t="s">
        <v>2844</v>
      </c>
      <c r="G7335" s="6" t="s">
        <v>2811</v>
      </c>
      <c r="H7335" s="6" t="s">
        <v>2858</v>
      </c>
      <c r="I7335" s="6" t="s">
        <v>2915</v>
      </c>
      <c r="J7335" s="6" t="s">
        <v>5</v>
      </c>
      <c r="K7335" s="7">
        <v>0</v>
      </c>
      <c r="L7335" s="7">
        <f>IFERROR(VLOOKUP(SiscoTable[[#This Row],[Código]],Hoja2!A:B,2,0)*SiscoTable[[#This Row],[Provta(Uns)]],0)</f>
        <v>0</v>
      </c>
      <c r="M7335" s="7">
        <v>0</v>
      </c>
      <c r="N7335" s="7">
        <v>11</v>
      </c>
      <c r="O7335" s="7">
        <f>IFERROR(VLOOKUP(SiscoTable[[#This Row],[Código]],Hoja2!A:B,2,0)*SiscoTable[[#This Row],[Stock_actual]],0)</f>
        <v>0</v>
      </c>
      <c r="P7335" s="6" t="s">
        <v>134</v>
      </c>
      <c r="Q7335" s="7">
        <v>0</v>
      </c>
      <c r="R7335" s="7">
        <v>0</v>
      </c>
      <c r="S7335" s="7" t="s">
        <v>11923</v>
      </c>
      <c r="BI7335"/>
      <c r="BJ7335"/>
    </row>
    <row r="7336" spans="2:62" x14ac:dyDescent="0.4">
      <c r="B7336" s="1">
        <v>29686</v>
      </c>
      <c r="C7336" s="6" t="s">
        <v>8</v>
      </c>
      <c r="D7336" s="6" t="s">
        <v>8</v>
      </c>
      <c r="E7336" s="6" t="s">
        <v>2809</v>
      </c>
      <c r="F7336" s="6" t="s">
        <v>2844</v>
      </c>
      <c r="G7336" s="6" t="s">
        <v>2811</v>
      </c>
      <c r="H7336" s="6" t="s">
        <v>2917</v>
      </c>
      <c r="I7336" s="6" t="s">
        <v>2916</v>
      </c>
      <c r="J7336" s="6" t="s">
        <v>5</v>
      </c>
      <c r="K7336" s="7">
        <v>0</v>
      </c>
      <c r="L7336" s="7">
        <f>IFERROR(VLOOKUP(SiscoTable[[#This Row],[Código]],Hoja2!A:B,2,0)*SiscoTable[[#This Row],[Provta(Uns)]],0)</f>
        <v>0</v>
      </c>
      <c r="M7336" s="7">
        <v>0</v>
      </c>
      <c r="N7336" s="7">
        <v>0</v>
      </c>
      <c r="O7336" s="7">
        <f>IFERROR(VLOOKUP(SiscoTable[[#This Row],[Código]],Hoja2!A:B,2,0)*SiscoTable[[#This Row],[Stock_actual]],0)</f>
        <v>0</v>
      </c>
      <c r="P7336" s="6" t="s">
        <v>7</v>
      </c>
      <c r="Q7336" s="7">
        <v>0</v>
      </c>
      <c r="R7336" s="7">
        <v>0</v>
      </c>
      <c r="S7336" s="7" t="s">
        <v>11923</v>
      </c>
      <c r="BI7336"/>
      <c r="BJ7336"/>
    </row>
    <row r="7337" spans="2:62" x14ac:dyDescent="0.4">
      <c r="B7337" s="1">
        <v>29687</v>
      </c>
      <c r="C7337" s="6" t="s">
        <v>25</v>
      </c>
      <c r="D7337" s="6" t="s">
        <v>30</v>
      </c>
      <c r="E7337" s="6" t="s">
        <v>8482</v>
      </c>
      <c r="F7337" s="6" t="s">
        <v>8641</v>
      </c>
      <c r="G7337" s="6" t="s">
        <v>8649</v>
      </c>
      <c r="H7337" s="6" t="s">
        <v>8653</v>
      </c>
      <c r="I7337" s="6" t="s">
        <v>8654</v>
      </c>
      <c r="J7337" s="6" t="s">
        <v>5</v>
      </c>
      <c r="K7337" s="7">
        <v>7.5</v>
      </c>
      <c r="L7337" s="7">
        <f>IFERROR(VLOOKUP(SiscoTable[[#This Row],[Código]],Hoja2!A:B,2,0)*SiscoTable[[#This Row],[Provta(Uns)]],0)</f>
        <v>270</v>
      </c>
      <c r="M7337" s="7">
        <v>0</v>
      </c>
      <c r="N7337" s="7">
        <v>20</v>
      </c>
      <c r="O7337" s="7">
        <f>IFERROR(VLOOKUP(SiscoTable[[#This Row],[Código]],Hoja2!A:B,2,0)*SiscoTable[[#This Row],[Stock_actual]],0)</f>
        <v>720</v>
      </c>
      <c r="P7337" s="6" t="s">
        <v>1484</v>
      </c>
      <c r="Q7337" s="7">
        <v>8</v>
      </c>
      <c r="R7337" s="7">
        <v>0</v>
      </c>
      <c r="S7337" s="7" t="s">
        <v>11926</v>
      </c>
      <c r="BI7337"/>
      <c r="BJ7337"/>
    </row>
    <row r="7338" spans="2:62" x14ac:dyDescent="0.4">
      <c r="B7338" s="1">
        <v>29688</v>
      </c>
      <c r="C7338" s="6" t="s">
        <v>8</v>
      </c>
      <c r="D7338" s="6" t="s">
        <v>8</v>
      </c>
      <c r="E7338" s="6" t="s">
        <v>2809</v>
      </c>
      <c r="F7338" s="6" t="s">
        <v>2844</v>
      </c>
      <c r="G7338" s="6" t="s">
        <v>2811</v>
      </c>
      <c r="H7338" s="6" t="s">
        <v>2919</v>
      </c>
      <c r="I7338" s="6" t="s">
        <v>2918</v>
      </c>
      <c r="J7338" s="6" t="s">
        <v>5</v>
      </c>
      <c r="K7338" s="7">
        <v>0</v>
      </c>
      <c r="L7338" s="7">
        <f>IFERROR(VLOOKUP(SiscoTable[[#This Row],[Código]],Hoja2!A:B,2,0)*SiscoTable[[#This Row],[Provta(Uns)]],0)</f>
        <v>0</v>
      </c>
      <c r="M7338" s="7">
        <v>0</v>
      </c>
      <c r="N7338" s="7">
        <v>0</v>
      </c>
      <c r="O7338" s="7">
        <f>IFERROR(VLOOKUP(SiscoTable[[#This Row],[Código]],Hoja2!A:B,2,0)*SiscoTable[[#This Row],[Stock_actual]],0)</f>
        <v>0</v>
      </c>
      <c r="P7338" s="6" t="s">
        <v>7</v>
      </c>
      <c r="Q7338" s="7">
        <v>0</v>
      </c>
      <c r="R7338" s="7">
        <v>0</v>
      </c>
      <c r="S7338" s="7" t="s">
        <v>11923</v>
      </c>
      <c r="BI7338"/>
      <c r="BJ7338"/>
    </row>
    <row r="7339" spans="2:62" x14ac:dyDescent="0.4">
      <c r="B7339" s="1">
        <v>29689</v>
      </c>
      <c r="C7339" s="6" t="s">
        <v>8</v>
      </c>
      <c r="D7339" s="6" t="s">
        <v>8</v>
      </c>
      <c r="E7339" s="6" t="s">
        <v>2809</v>
      </c>
      <c r="F7339" s="6" t="s">
        <v>2844</v>
      </c>
      <c r="G7339" s="6" t="s">
        <v>2811</v>
      </c>
      <c r="H7339" s="6" t="s">
        <v>2850</v>
      </c>
      <c r="I7339" s="6" t="s">
        <v>2920</v>
      </c>
      <c r="J7339" s="6" t="s">
        <v>200</v>
      </c>
      <c r="K7339" s="7">
        <v>0</v>
      </c>
      <c r="L7339" s="7">
        <f>IFERROR(VLOOKUP(SiscoTable[[#This Row],[Código]],Hoja2!A:B,2,0)*SiscoTable[[#This Row],[Provta(Uns)]],0)</f>
        <v>0</v>
      </c>
      <c r="M7339" s="7">
        <v>0</v>
      </c>
      <c r="N7339" s="7">
        <v>0</v>
      </c>
      <c r="O7339" s="7">
        <f>IFERROR(VLOOKUP(SiscoTable[[#This Row],[Código]],Hoja2!A:B,2,0)*SiscoTable[[#This Row],[Stock_actual]],0)</f>
        <v>0</v>
      </c>
      <c r="P7339" s="6" t="s">
        <v>7</v>
      </c>
      <c r="Q7339" s="7">
        <v>0</v>
      </c>
      <c r="R7339" s="7">
        <v>0</v>
      </c>
      <c r="S7339" s="7" t="s">
        <v>11923</v>
      </c>
      <c r="BI7339"/>
      <c r="BJ7339"/>
    </row>
    <row r="7340" spans="2:62" x14ac:dyDescent="0.4">
      <c r="B7340" s="1">
        <v>29690</v>
      </c>
      <c r="C7340" s="6" t="s">
        <v>8</v>
      </c>
      <c r="D7340" s="6" t="s">
        <v>8</v>
      </c>
      <c r="E7340" s="6" t="s">
        <v>2809</v>
      </c>
      <c r="F7340" s="6" t="s">
        <v>2844</v>
      </c>
      <c r="G7340" s="6" t="s">
        <v>2811</v>
      </c>
      <c r="H7340" s="6" t="s">
        <v>2850</v>
      </c>
      <c r="I7340" s="6" t="s">
        <v>2921</v>
      </c>
      <c r="J7340" s="6" t="s">
        <v>200</v>
      </c>
      <c r="K7340" s="7">
        <v>0</v>
      </c>
      <c r="L7340" s="7">
        <f>IFERROR(VLOOKUP(SiscoTable[[#This Row],[Código]],Hoja2!A:B,2,0)*SiscoTable[[#This Row],[Provta(Uns)]],0)</f>
        <v>0</v>
      </c>
      <c r="M7340" s="7">
        <v>0</v>
      </c>
      <c r="N7340" s="7">
        <v>0</v>
      </c>
      <c r="O7340" s="7">
        <f>IFERROR(VLOOKUP(SiscoTable[[#This Row],[Código]],Hoja2!A:B,2,0)*SiscoTable[[#This Row],[Stock_actual]],0)</f>
        <v>0</v>
      </c>
      <c r="P7340" s="6" t="s">
        <v>7</v>
      </c>
      <c r="Q7340" s="7">
        <v>0</v>
      </c>
      <c r="R7340" s="7">
        <v>0</v>
      </c>
      <c r="S7340" s="7" t="s">
        <v>11923</v>
      </c>
      <c r="BI7340"/>
      <c r="BJ7340"/>
    </row>
    <row r="7341" spans="2:62" x14ac:dyDescent="0.4">
      <c r="B7341" s="1">
        <v>29691</v>
      </c>
      <c r="C7341" s="6" t="s">
        <v>8</v>
      </c>
      <c r="D7341" s="6" t="s">
        <v>8</v>
      </c>
      <c r="E7341" s="6" t="s">
        <v>2809</v>
      </c>
      <c r="F7341" s="6" t="s">
        <v>2844</v>
      </c>
      <c r="G7341" s="6" t="s">
        <v>2811</v>
      </c>
      <c r="H7341" s="6" t="s">
        <v>4</v>
      </c>
      <c r="I7341" s="6" t="s">
        <v>2935</v>
      </c>
      <c r="J7341" s="6" t="s">
        <v>200</v>
      </c>
      <c r="K7341" s="7">
        <v>0</v>
      </c>
      <c r="L7341" s="7">
        <f>IFERROR(VLOOKUP(SiscoTable[[#This Row],[Código]],Hoja2!A:B,2,0)*SiscoTable[[#This Row],[Provta(Uns)]],0)</f>
        <v>0</v>
      </c>
      <c r="M7341" s="7">
        <v>0</v>
      </c>
      <c r="N7341" s="7">
        <v>3</v>
      </c>
      <c r="O7341" s="7">
        <f>IFERROR(VLOOKUP(SiscoTable[[#This Row],[Código]],Hoja2!A:B,2,0)*SiscoTable[[#This Row],[Stock_actual]],0)</f>
        <v>0</v>
      </c>
      <c r="P7341" s="6" t="s">
        <v>134</v>
      </c>
      <c r="Q7341" s="7">
        <v>0</v>
      </c>
      <c r="R7341" s="7">
        <v>0</v>
      </c>
      <c r="S7341" s="7" t="s">
        <v>11923</v>
      </c>
      <c r="BI7341"/>
      <c r="BJ7341"/>
    </row>
    <row r="7342" spans="2:62" x14ac:dyDescent="0.4">
      <c r="B7342" s="1">
        <v>29692</v>
      </c>
      <c r="C7342" s="6" t="s">
        <v>30</v>
      </c>
      <c r="D7342" s="6" t="s">
        <v>25</v>
      </c>
      <c r="E7342" s="6" t="s">
        <v>3268</v>
      </c>
      <c r="F7342" s="6" t="s">
        <v>6803</v>
      </c>
      <c r="G7342" s="6" t="s">
        <v>7041</v>
      </c>
      <c r="H7342" s="6" t="s">
        <v>7060</v>
      </c>
      <c r="I7342" s="6" t="s">
        <v>7088</v>
      </c>
      <c r="J7342" s="6" t="s">
        <v>5</v>
      </c>
      <c r="K7342" s="7">
        <v>105.33</v>
      </c>
      <c r="L7342" s="7">
        <f>IFERROR(VLOOKUP(SiscoTable[[#This Row],[Código]],Hoja2!A:B,2,0)*SiscoTable[[#This Row],[Provta(Uns)]],0)</f>
        <v>126.39599999999999</v>
      </c>
      <c r="M7342" s="7">
        <v>0</v>
      </c>
      <c r="N7342" s="7">
        <v>6</v>
      </c>
      <c r="O7342" s="7">
        <f>IFERROR(VLOOKUP(SiscoTable[[#This Row],[Código]],Hoja2!A:B,2,0)*SiscoTable[[#This Row],[Stock_actual]],0)</f>
        <v>7.1999999999999993</v>
      </c>
      <c r="P7342" s="6" t="s">
        <v>80</v>
      </c>
      <c r="Q7342" s="7">
        <v>116</v>
      </c>
      <c r="R7342" s="7">
        <v>211.61999999999998</v>
      </c>
      <c r="S7342" s="7" t="s">
        <v>11925</v>
      </c>
      <c r="BI7342"/>
      <c r="BJ7342"/>
    </row>
    <row r="7343" spans="2:62" x14ac:dyDescent="0.4">
      <c r="B7343" s="1">
        <v>29693</v>
      </c>
      <c r="C7343" s="6" t="s">
        <v>25</v>
      </c>
      <c r="D7343" s="6" t="s">
        <v>25</v>
      </c>
      <c r="E7343" s="6" t="s">
        <v>3268</v>
      </c>
      <c r="F7343" s="6" t="s">
        <v>8283</v>
      </c>
      <c r="G7343" s="6" t="s">
        <v>8321</v>
      </c>
      <c r="H7343" s="6" t="s">
        <v>8333</v>
      </c>
      <c r="I7343" s="6" t="s">
        <v>8366</v>
      </c>
      <c r="J7343" s="6" t="s">
        <v>5</v>
      </c>
      <c r="K7343" s="7">
        <v>686.83</v>
      </c>
      <c r="L7343" s="7">
        <f>IFERROR(VLOOKUP(SiscoTable[[#This Row],[Código]],Hoja2!A:B,2,0)*SiscoTable[[#This Row],[Provta(Uns)]],0)</f>
        <v>2678.6370000000002</v>
      </c>
      <c r="M7343" s="7">
        <v>0</v>
      </c>
      <c r="N7343" s="7">
        <v>2076</v>
      </c>
      <c r="O7343" s="7">
        <f>IFERROR(VLOOKUP(SiscoTable[[#This Row],[Código]],Hoja2!A:B,2,0)*SiscoTable[[#This Row],[Stock_actual]],0)</f>
        <v>8096.4</v>
      </c>
      <c r="P7343" s="6" t="s">
        <v>92</v>
      </c>
      <c r="Q7343" s="7">
        <v>755</v>
      </c>
      <c r="R7343" s="7">
        <v>0</v>
      </c>
      <c r="S7343" s="7" t="s">
        <v>11928</v>
      </c>
      <c r="BI7343"/>
      <c r="BJ7343"/>
    </row>
    <row r="7344" spans="2:62" x14ac:dyDescent="0.4">
      <c r="B7344" s="1">
        <v>29694</v>
      </c>
      <c r="C7344" s="6" t="s">
        <v>30</v>
      </c>
      <c r="D7344" s="6" t="s">
        <v>8</v>
      </c>
      <c r="E7344" s="6" t="s">
        <v>469</v>
      </c>
      <c r="F7344" s="6" t="s">
        <v>210</v>
      </c>
      <c r="G7344" s="6" t="s">
        <v>505</v>
      </c>
      <c r="H7344" s="6" t="s">
        <v>509</v>
      </c>
      <c r="I7344" s="6" t="s">
        <v>538</v>
      </c>
      <c r="J7344" s="6" t="s">
        <v>5</v>
      </c>
      <c r="K7344" s="7">
        <v>5.67</v>
      </c>
      <c r="L7344" s="34">
        <f>IFERROR(VLOOKUP(SiscoTable[[#This Row],[Código]],Hoja2!A:B,2,0)*SiscoTable[[#This Row],[Provta(Uns)]],0)</f>
        <v>90.153000000000006</v>
      </c>
      <c r="M7344" s="7">
        <v>0</v>
      </c>
      <c r="N7344" s="7">
        <v>16</v>
      </c>
      <c r="O7344" s="34">
        <f>IFERROR(VLOOKUP(SiscoTable[[#This Row],[Código]],Hoja2!A:B,2,0)*SiscoTable[[#This Row],[Stock_actual]],0)</f>
        <v>254.4</v>
      </c>
      <c r="P7344" s="6" t="s">
        <v>539</v>
      </c>
      <c r="Q7344" s="7">
        <v>6</v>
      </c>
      <c r="R7344" s="7">
        <v>0</v>
      </c>
      <c r="S7344" s="7" t="s">
        <v>11924</v>
      </c>
      <c r="BI7344"/>
      <c r="BJ7344"/>
    </row>
    <row r="7345" spans="2:62" x14ac:dyDescent="0.4">
      <c r="B7345" s="1">
        <v>29695</v>
      </c>
      <c r="C7345" s="6" t="s">
        <v>30</v>
      </c>
      <c r="D7345" s="6" t="s">
        <v>8</v>
      </c>
      <c r="E7345" s="6" t="s">
        <v>8482</v>
      </c>
      <c r="F7345" s="6" t="s">
        <v>9030</v>
      </c>
      <c r="G7345" s="6" t="s">
        <v>9678</v>
      </c>
      <c r="H7345" s="6" t="s">
        <v>9683</v>
      </c>
      <c r="I7345" s="6" t="s">
        <v>9764</v>
      </c>
      <c r="J7345" s="6" t="s">
        <v>5</v>
      </c>
      <c r="K7345" s="7">
        <v>4.17</v>
      </c>
      <c r="L7345" s="7">
        <f>IFERROR(VLOOKUP(SiscoTable[[#This Row],[Código]],Hoja2!A:B,2,0)*SiscoTable[[#This Row],[Provta(Uns)]],0)</f>
        <v>72.974999999999994</v>
      </c>
      <c r="M7345" s="7">
        <v>0</v>
      </c>
      <c r="N7345" s="7">
        <v>21</v>
      </c>
      <c r="O7345" s="7">
        <f>IFERROR(VLOOKUP(SiscoTable[[#This Row],[Código]],Hoja2!A:B,2,0)*SiscoTable[[#This Row],[Stock_actual]],0)</f>
        <v>367.5</v>
      </c>
      <c r="P7345" s="6" t="s">
        <v>149</v>
      </c>
      <c r="Q7345" s="7">
        <v>5</v>
      </c>
      <c r="R7345" s="7">
        <v>0</v>
      </c>
      <c r="S7345" s="7" t="s">
        <v>11926</v>
      </c>
      <c r="BI7345"/>
      <c r="BJ7345"/>
    </row>
    <row r="7346" spans="2:62" x14ac:dyDescent="0.4">
      <c r="B7346" s="1">
        <v>29696</v>
      </c>
      <c r="C7346" s="6" t="s">
        <v>8</v>
      </c>
      <c r="D7346" s="6" t="s">
        <v>30</v>
      </c>
      <c r="E7346" s="6" t="s">
        <v>8482</v>
      </c>
      <c r="F7346" s="6" t="s">
        <v>1736</v>
      </c>
      <c r="G7346" s="6" t="s">
        <v>10616</v>
      </c>
      <c r="H7346" s="6" t="s">
        <v>10622</v>
      </c>
      <c r="I7346" s="6" t="s">
        <v>10693</v>
      </c>
      <c r="J7346" s="6" t="s">
        <v>5</v>
      </c>
      <c r="K7346" s="7">
        <v>13</v>
      </c>
      <c r="L7346" s="7">
        <f>IFERROR(VLOOKUP(SiscoTable[[#This Row],[Código]],Hoja2!A:B,2,0)*SiscoTable[[#This Row],[Provta(Uns)]],0)</f>
        <v>28.6</v>
      </c>
      <c r="M7346" s="7">
        <v>0</v>
      </c>
      <c r="N7346" s="7">
        <v>42</v>
      </c>
      <c r="O7346" s="7">
        <f>IFERROR(VLOOKUP(SiscoTable[[#This Row],[Código]],Hoja2!A:B,2,0)*SiscoTable[[#This Row],[Stock_actual]],0)</f>
        <v>92.4</v>
      </c>
      <c r="P7346" s="6" t="s">
        <v>1002</v>
      </c>
      <c r="Q7346" s="7">
        <v>14</v>
      </c>
      <c r="R7346" s="7">
        <v>0</v>
      </c>
      <c r="S7346" s="7" t="s">
        <v>11926</v>
      </c>
      <c r="BI7346"/>
      <c r="BJ7346"/>
    </row>
    <row r="7347" spans="2:62" x14ac:dyDescent="0.4">
      <c r="B7347" s="1">
        <v>29697</v>
      </c>
      <c r="C7347" s="6" t="s">
        <v>8</v>
      </c>
      <c r="D7347" s="6" t="s">
        <v>8</v>
      </c>
      <c r="E7347" s="6" t="s">
        <v>8482</v>
      </c>
      <c r="F7347" s="6" t="s">
        <v>8483</v>
      </c>
      <c r="G7347" s="6" t="s">
        <v>2312</v>
      </c>
      <c r="H7347" s="6" t="s">
        <v>1899</v>
      </c>
      <c r="I7347" s="6" t="s">
        <v>8533</v>
      </c>
      <c r="J7347" s="6" t="s">
        <v>5</v>
      </c>
      <c r="K7347" s="7">
        <v>0</v>
      </c>
      <c r="L7347" s="7">
        <f>IFERROR(VLOOKUP(SiscoTable[[#This Row],[Código]],Hoja2!A:B,2,0)*SiscoTable[[#This Row],[Provta(Uns)]],0)</f>
        <v>0</v>
      </c>
      <c r="M7347" s="7">
        <v>0</v>
      </c>
      <c r="N7347" s="7">
        <v>0</v>
      </c>
      <c r="O7347" s="7">
        <f>IFERROR(VLOOKUP(SiscoTable[[#This Row],[Código]],Hoja2!A:B,2,0)*SiscoTable[[#This Row],[Stock_actual]],0)</f>
        <v>0</v>
      </c>
      <c r="P7347" s="6" t="s">
        <v>7</v>
      </c>
      <c r="Q7347" s="7">
        <v>0</v>
      </c>
      <c r="R7347" s="7">
        <v>0</v>
      </c>
      <c r="S7347" s="7" t="s">
        <v>11925</v>
      </c>
      <c r="BI7347"/>
      <c r="BJ7347"/>
    </row>
    <row r="7348" spans="2:62" x14ac:dyDescent="0.4">
      <c r="B7348" s="1">
        <v>29698</v>
      </c>
      <c r="C7348" s="6" t="s">
        <v>8</v>
      </c>
      <c r="D7348" s="6" t="s">
        <v>8</v>
      </c>
      <c r="E7348" s="6" t="s">
        <v>8482</v>
      </c>
      <c r="F7348" s="6" t="s">
        <v>8483</v>
      </c>
      <c r="G7348" s="6" t="s">
        <v>2312</v>
      </c>
      <c r="H7348" s="6" t="s">
        <v>1899</v>
      </c>
      <c r="I7348" s="6" t="s">
        <v>8534</v>
      </c>
      <c r="J7348" s="6" t="s">
        <v>5</v>
      </c>
      <c r="K7348" s="7">
        <v>0</v>
      </c>
      <c r="L7348" s="7">
        <f>IFERROR(VLOOKUP(SiscoTable[[#This Row],[Código]],Hoja2!A:B,2,0)*SiscoTable[[#This Row],[Provta(Uns)]],0)</f>
        <v>0</v>
      </c>
      <c r="M7348" s="7">
        <v>0</v>
      </c>
      <c r="N7348" s="7">
        <v>0</v>
      </c>
      <c r="O7348" s="7">
        <f>IFERROR(VLOOKUP(SiscoTable[[#This Row],[Código]],Hoja2!A:B,2,0)*SiscoTable[[#This Row],[Stock_actual]],0)</f>
        <v>0</v>
      </c>
      <c r="P7348" s="6" t="s">
        <v>7</v>
      </c>
      <c r="Q7348" s="7">
        <v>0</v>
      </c>
      <c r="R7348" s="7">
        <v>0</v>
      </c>
      <c r="S7348" s="7" t="s">
        <v>11925</v>
      </c>
      <c r="BI7348"/>
      <c r="BJ7348"/>
    </row>
    <row r="7349" spans="2:62" x14ac:dyDescent="0.4">
      <c r="B7349" s="1">
        <v>29699</v>
      </c>
      <c r="C7349" s="6" t="s">
        <v>8</v>
      </c>
      <c r="D7349" s="6" t="s">
        <v>8</v>
      </c>
      <c r="E7349" s="6" t="s">
        <v>8482</v>
      </c>
      <c r="F7349" s="6" t="s">
        <v>8483</v>
      </c>
      <c r="G7349" s="6" t="s">
        <v>2312</v>
      </c>
      <c r="H7349" s="6" t="s">
        <v>1899</v>
      </c>
      <c r="I7349" s="6" t="s">
        <v>8535</v>
      </c>
      <c r="J7349" s="6" t="s">
        <v>5</v>
      </c>
      <c r="K7349" s="7">
        <v>0.67</v>
      </c>
      <c r="L7349" s="7">
        <f>IFERROR(VLOOKUP(SiscoTable[[#This Row],[Código]],Hoja2!A:B,2,0)*SiscoTable[[#This Row],[Provta(Uns)]],0)</f>
        <v>20.702999999999999</v>
      </c>
      <c r="M7349" s="7">
        <v>0</v>
      </c>
      <c r="N7349" s="7">
        <v>4</v>
      </c>
      <c r="O7349" s="7">
        <f>IFERROR(VLOOKUP(SiscoTable[[#This Row],[Código]],Hoja2!A:B,2,0)*SiscoTable[[#This Row],[Stock_actual]],0)</f>
        <v>123.6</v>
      </c>
      <c r="P7349" s="6" t="s">
        <v>2524</v>
      </c>
      <c r="Q7349" s="7">
        <v>1</v>
      </c>
      <c r="R7349" s="7">
        <v>0</v>
      </c>
      <c r="S7349" s="7" t="s">
        <v>11925</v>
      </c>
      <c r="BI7349"/>
      <c r="BJ7349"/>
    </row>
    <row r="7350" spans="2:62" x14ac:dyDescent="0.4">
      <c r="B7350" s="1">
        <v>29700</v>
      </c>
      <c r="C7350" s="6" t="s">
        <v>30</v>
      </c>
      <c r="D7350" s="6" t="s">
        <v>8</v>
      </c>
      <c r="E7350" s="6" t="s">
        <v>1734</v>
      </c>
      <c r="F7350" s="6" t="s">
        <v>1735</v>
      </c>
      <c r="G7350" s="6" t="s">
        <v>2312</v>
      </c>
      <c r="H7350" s="6" t="s">
        <v>1899</v>
      </c>
      <c r="I7350" s="6" t="s">
        <v>2382</v>
      </c>
      <c r="J7350" s="6" t="s">
        <v>5</v>
      </c>
      <c r="K7350" s="7">
        <v>0.5</v>
      </c>
      <c r="L7350" s="7">
        <f>IFERROR(VLOOKUP(SiscoTable[[#This Row],[Código]],Hoja2!A:B,2,0)*SiscoTable[[#This Row],[Provta(Uns)]],0)</f>
        <v>44.95</v>
      </c>
      <c r="M7350" s="7">
        <v>0</v>
      </c>
      <c r="N7350" s="7">
        <v>6</v>
      </c>
      <c r="O7350" s="7">
        <f>IFERROR(VLOOKUP(SiscoTable[[#This Row],[Código]],Hoja2!A:B,2,0)*SiscoTable[[#This Row],[Stock_actual]],0)</f>
        <v>539.40000000000009</v>
      </c>
      <c r="P7350" s="6" t="s">
        <v>1828</v>
      </c>
      <c r="Q7350" s="7">
        <v>1</v>
      </c>
      <c r="R7350" s="7">
        <v>0</v>
      </c>
      <c r="S7350" s="7" t="s">
        <v>11925</v>
      </c>
      <c r="BI7350"/>
      <c r="BJ7350"/>
    </row>
    <row r="7351" spans="2:62" x14ac:dyDescent="0.4">
      <c r="B7351" s="1">
        <v>29702</v>
      </c>
      <c r="C7351" s="6" t="s">
        <v>8</v>
      </c>
      <c r="D7351" s="6" t="s">
        <v>30</v>
      </c>
      <c r="E7351" s="6" t="s">
        <v>3268</v>
      </c>
      <c r="F7351" s="6" t="s">
        <v>3269</v>
      </c>
      <c r="G7351" s="6" t="s">
        <v>3773</v>
      </c>
      <c r="H7351" s="6" t="s">
        <v>4098</v>
      </c>
      <c r="I7351" s="6" t="s">
        <v>4097</v>
      </c>
      <c r="J7351" s="6" t="s">
        <v>4099</v>
      </c>
      <c r="K7351" s="7">
        <v>58.83</v>
      </c>
      <c r="L7351" s="7">
        <f>IFERROR(VLOOKUP(SiscoTable[[#This Row],[Código]],Hoja2!A:B,2,0)*SiscoTable[[#This Row],[Provta(Uns)]],0)</f>
        <v>23.532</v>
      </c>
      <c r="M7351" s="7">
        <v>0</v>
      </c>
      <c r="N7351" s="7">
        <v>784</v>
      </c>
      <c r="O7351" s="7">
        <f>IFERROR(VLOOKUP(SiscoTable[[#This Row],[Código]],Hoja2!A:B,2,0)*SiscoTable[[#This Row],[Stock_actual]],0)</f>
        <v>313.60000000000002</v>
      </c>
      <c r="P7351" s="6" t="s">
        <v>4100</v>
      </c>
      <c r="Q7351" s="7">
        <v>65</v>
      </c>
      <c r="R7351" s="7">
        <v>0</v>
      </c>
      <c r="S7351" s="7" t="s">
        <v>11927</v>
      </c>
      <c r="BI7351"/>
      <c r="BJ7351"/>
    </row>
    <row r="7352" spans="2:62" x14ac:dyDescent="0.4">
      <c r="B7352" s="1">
        <v>29703</v>
      </c>
      <c r="C7352" s="6" t="s">
        <v>8</v>
      </c>
      <c r="D7352" s="6" t="s">
        <v>30</v>
      </c>
      <c r="E7352" s="6" t="s">
        <v>3268</v>
      </c>
      <c r="F7352" s="6" t="s">
        <v>3269</v>
      </c>
      <c r="G7352" s="6" t="s">
        <v>3773</v>
      </c>
      <c r="H7352" s="6" t="s">
        <v>4098</v>
      </c>
      <c r="I7352" s="6" t="s">
        <v>4101</v>
      </c>
      <c r="J7352" s="6" t="s">
        <v>4099</v>
      </c>
      <c r="K7352" s="7">
        <v>74</v>
      </c>
      <c r="L7352" s="7">
        <f>IFERROR(VLOOKUP(SiscoTable[[#This Row],[Código]],Hoja2!A:B,2,0)*SiscoTable[[#This Row],[Provta(Uns)]],0)</f>
        <v>29.6</v>
      </c>
      <c r="M7352" s="7">
        <v>0</v>
      </c>
      <c r="N7352" s="7">
        <v>693</v>
      </c>
      <c r="O7352" s="7">
        <f>IFERROR(VLOOKUP(SiscoTable[[#This Row],[Código]],Hoja2!A:B,2,0)*SiscoTable[[#This Row],[Stock_actual]],0)</f>
        <v>277.2</v>
      </c>
      <c r="P7352" s="6" t="s">
        <v>4102</v>
      </c>
      <c r="Q7352" s="7">
        <v>82</v>
      </c>
      <c r="R7352" s="7">
        <v>0</v>
      </c>
      <c r="S7352" s="7" t="s">
        <v>11927</v>
      </c>
      <c r="BI7352"/>
      <c r="BJ7352"/>
    </row>
    <row r="7353" spans="2:62" x14ac:dyDescent="0.4">
      <c r="B7353" s="1">
        <v>29704</v>
      </c>
      <c r="C7353" s="6" t="s">
        <v>8</v>
      </c>
      <c r="D7353" s="6" t="s">
        <v>30</v>
      </c>
      <c r="E7353" s="6" t="s">
        <v>3268</v>
      </c>
      <c r="F7353" s="6" t="s">
        <v>3269</v>
      </c>
      <c r="G7353" s="6" t="s">
        <v>3773</v>
      </c>
      <c r="H7353" s="6" t="s">
        <v>4098</v>
      </c>
      <c r="I7353" s="6" t="s">
        <v>4103</v>
      </c>
      <c r="J7353" s="6" t="s">
        <v>4104</v>
      </c>
      <c r="K7353" s="7">
        <v>33.67</v>
      </c>
      <c r="L7353" s="7">
        <f>IFERROR(VLOOKUP(SiscoTable[[#This Row],[Código]],Hoja2!A:B,2,0)*SiscoTable[[#This Row],[Provta(Uns)]],0)</f>
        <v>16.835000000000001</v>
      </c>
      <c r="M7353" s="7">
        <v>0</v>
      </c>
      <c r="N7353" s="7">
        <v>859</v>
      </c>
      <c r="O7353" s="7">
        <f>IFERROR(VLOOKUP(SiscoTable[[#This Row],[Código]],Hoja2!A:B,2,0)*SiscoTable[[#This Row],[Stock_actual]],0)</f>
        <v>429.5</v>
      </c>
      <c r="P7353" s="6" t="s">
        <v>4105</v>
      </c>
      <c r="Q7353" s="7">
        <v>37</v>
      </c>
      <c r="R7353" s="7">
        <v>0</v>
      </c>
      <c r="S7353" s="7" t="s">
        <v>11927</v>
      </c>
      <c r="BI7353"/>
      <c r="BJ7353"/>
    </row>
    <row r="7354" spans="2:62" x14ac:dyDescent="0.4">
      <c r="B7354" s="1">
        <v>29705</v>
      </c>
      <c r="C7354" s="6" t="s">
        <v>8</v>
      </c>
      <c r="D7354" s="6" t="s">
        <v>30</v>
      </c>
      <c r="E7354" s="6" t="s">
        <v>3268</v>
      </c>
      <c r="F7354" s="6" t="s">
        <v>3269</v>
      </c>
      <c r="G7354" s="6" t="s">
        <v>3773</v>
      </c>
      <c r="H7354" s="6" t="s">
        <v>4098</v>
      </c>
      <c r="I7354" s="6" t="s">
        <v>4106</v>
      </c>
      <c r="J7354" s="6" t="s">
        <v>4104</v>
      </c>
      <c r="K7354" s="7">
        <v>34.83</v>
      </c>
      <c r="L7354" s="7">
        <f>IFERROR(VLOOKUP(SiscoTable[[#This Row],[Código]],Hoja2!A:B,2,0)*SiscoTable[[#This Row],[Provta(Uns)]],0)</f>
        <v>17.414999999999999</v>
      </c>
      <c r="M7354" s="7">
        <v>0</v>
      </c>
      <c r="N7354" s="7">
        <v>803</v>
      </c>
      <c r="O7354" s="7">
        <f>IFERROR(VLOOKUP(SiscoTable[[#This Row],[Código]],Hoja2!A:B,2,0)*SiscoTable[[#This Row],[Stock_actual]],0)</f>
        <v>401.5</v>
      </c>
      <c r="P7354" s="6" t="s">
        <v>4002</v>
      </c>
      <c r="Q7354" s="7">
        <v>38</v>
      </c>
      <c r="R7354" s="7">
        <v>0</v>
      </c>
      <c r="S7354" s="7" t="s">
        <v>11927</v>
      </c>
      <c r="BI7354"/>
      <c r="BJ7354"/>
    </row>
    <row r="7355" spans="2:62" x14ac:dyDescent="0.4">
      <c r="B7355" s="1">
        <v>29706</v>
      </c>
      <c r="C7355" s="6" t="s">
        <v>8</v>
      </c>
      <c r="D7355" s="6" t="s">
        <v>30</v>
      </c>
      <c r="E7355" s="6" t="s">
        <v>3268</v>
      </c>
      <c r="F7355" s="6" t="s">
        <v>3269</v>
      </c>
      <c r="G7355" s="6" t="s">
        <v>3773</v>
      </c>
      <c r="H7355" s="6" t="s">
        <v>4098</v>
      </c>
      <c r="I7355" s="6" t="s">
        <v>4107</v>
      </c>
      <c r="J7355" s="6" t="s">
        <v>4104</v>
      </c>
      <c r="K7355" s="7">
        <v>50.67</v>
      </c>
      <c r="L7355" s="7">
        <f>IFERROR(VLOOKUP(SiscoTable[[#This Row],[Código]],Hoja2!A:B,2,0)*SiscoTable[[#This Row],[Provta(Uns)]],0)</f>
        <v>20.268000000000001</v>
      </c>
      <c r="M7355" s="7">
        <v>0</v>
      </c>
      <c r="N7355" s="7">
        <v>47</v>
      </c>
      <c r="O7355" s="7">
        <f>IFERROR(VLOOKUP(SiscoTable[[#This Row],[Código]],Hoja2!A:B,2,0)*SiscoTable[[#This Row],[Stock_actual]],0)</f>
        <v>18.8</v>
      </c>
      <c r="P7355" s="6" t="s">
        <v>474</v>
      </c>
      <c r="Q7355" s="7">
        <v>56</v>
      </c>
      <c r="R7355" s="7">
        <v>101.72</v>
      </c>
      <c r="S7355" s="7" t="s">
        <v>11927</v>
      </c>
      <c r="BI7355"/>
      <c r="BJ7355"/>
    </row>
    <row r="7356" spans="2:62" x14ac:dyDescent="0.4">
      <c r="B7356" s="1">
        <v>29707</v>
      </c>
      <c r="C7356" s="6" t="s">
        <v>8</v>
      </c>
      <c r="D7356" s="6" t="s">
        <v>8</v>
      </c>
      <c r="E7356" s="6" t="s">
        <v>3268</v>
      </c>
      <c r="F7356" s="6" t="s">
        <v>3269</v>
      </c>
      <c r="G7356" s="6" t="s">
        <v>3773</v>
      </c>
      <c r="H7356" s="6" t="s">
        <v>4098</v>
      </c>
      <c r="I7356" s="6" t="s">
        <v>4108</v>
      </c>
      <c r="J7356" s="6" t="s">
        <v>4104</v>
      </c>
      <c r="K7356" s="7">
        <v>17.670000000000002</v>
      </c>
      <c r="L7356" s="7">
        <f>IFERROR(VLOOKUP(SiscoTable[[#This Row],[Código]],Hoja2!A:B,2,0)*SiscoTable[[#This Row],[Provta(Uns)]],0)</f>
        <v>7.0680000000000014</v>
      </c>
      <c r="M7356" s="7">
        <v>0</v>
      </c>
      <c r="N7356" s="7">
        <v>403</v>
      </c>
      <c r="O7356" s="7">
        <f>IFERROR(VLOOKUP(SiscoTable[[#This Row],[Código]],Hoja2!A:B,2,0)*SiscoTable[[#This Row],[Stock_actual]],0)</f>
        <v>161.20000000000002</v>
      </c>
      <c r="P7356" s="6" t="s">
        <v>4109</v>
      </c>
      <c r="Q7356" s="7">
        <v>19</v>
      </c>
      <c r="R7356" s="7">
        <v>0</v>
      </c>
      <c r="S7356" s="7" t="s">
        <v>11927</v>
      </c>
      <c r="BI7356"/>
      <c r="BJ7356"/>
    </row>
    <row r="7357" spans="2:62" x14ac:dyDescent="0.4">
      <c r="B7357" s="1">
        <v>29708</v>
      </c>
      <c r="C7357" s="6" t="s">
        <v>8</v>
      </c>
      <c r="D7357" s="6" t="s">
        <v>30</v>
      </c>
      <c r="E7357" s="6" t="s">
        <v>3268</v>
      </c>
      <c r="F7357" s="6" t="s">
        <v>3269</v>
      </c>
      <c r="G7357" s="6" t="s">
        <v>3773</v>
      </c>
      <c r="H7357" s="6" t="s">
        <v>4098</v>
      </c>
      <c r="I7357" s="6" t="s">
        <v>4110</v>
      </c>
      <c r="J7357" s="6" t="s">
        <v>4104</v>
      </c>
      <c r="K7357" s="7">
        <v>44.5</v>
      </c>
      <c r="L7357" s="7">
        <f>IFERROR(VLOOKUP(SiscoTable[[#This Row],[Código]],Hoja2!A:B,2,0)*SiscoTable[[#This Row],[Provta(Uns)]],0)</f>
        <v>17.8</v>
      </c>
      <c r="M7357" s="7">
        <v>0</v>
      </c>
      <c r="N7357" s="7">
        <v>127</v>
      </c>
      <c r="O7357" s="7">
        <f>IFERROR(VLOOKUP(SiscoTable[[#This Row],[Código]],Hoja2!A:B,2,0)*SiscoTable[[#This Row],[Stock_actual]],0)</f>
        <v>50.800000000000004</v>
      </c>
      <c r="P7357" s="6" t="s">
        <v>3509</v>
      </c>
      <c r="Q7357" s="7">
        <v>49</v>
      </c>
      <c r="R7357" s="7">
        <v>0</v>
      </c>
      <c r="S7357" s="7" t="s">
        <v>11927</v>
      </c>
      <c r="BI7357"/>
      <c r="BJ7357"/>
    </row>
    <row r="7358" spans="2:62" x14ac:dyDescent="0.4">
      <c r="B7358" s="1">
        <v>29709</v>
      </c>
      <c r="C7358" s="6" t="s">
        <v>8</v>
      </c>
      <c r="D7358" s="6" t="s">
        <v>8</v>
      </c>
      <c r="E7358" s="6" t="s">
        <v>3268</v>
      </c>
      <c r="F7358" s="6" t="s">
        <v>3269</v>
      </c>
      <c r="G7358" s="6" t="s">
        <v>3773</v>
      </c>
      <c r="H7358" s="6" t="s">
        <v>4098</v>
      </c>
      <c r="I7358" s="6" t="s">
        <v>4111</v>
      </c>
      <c r="J7358" s="6" t="s">
        <v>4104</v>
      </c>
      <c r="K7358" s="7">
        <v>11.83</v>
      </c>
      <c r="L7358" s="7">
        <f>IFERROR(VLOOKUP(SiscoTable[[#This Row],[Código]],Hoja2!A:B,2,0)*SiscoTable[[#This Row],[Provta(Uns)]],0)</f>
        <v>3.5489999999999999</v>
      </c>
      <c r="M7358" s="7">
        <v>0</v>
      </c>
      <c r="N7358" s="7">
        <v>256</v>
      </c>
      <c r="O7358" s="7">
        <f>IFERROR(VLOOKUP(SiscoTable[[#This Row],[Código]],Hoja2!A:B,2,0)*SiscoTable[[#This Row],[Stock_actual]],0)</f>
        <v>76.8</v>
      </c>
      <c r="P7358" s="6" t="s">
        <v>4112</v>
      </c>
      <c r="Q7358" s="7">
        <v>13</v>
      </c>
      <c r="R7358" s="7">
        <v>0</v>
      </c>
      <c r="S7358" s="7" t="s">
        <v>11927</v>
      </c>
      <c r="BI7358"/>
      <c r="BJ7358"/>
    </row>
    <row r="7359" spans="2:62" x14ac:dyDescent="0.4">
      <c r="B7359" s="1">
        <v>29710</v>
      </c>
      <c r="C7359" s="6" t="s">
        <v>8</v>
      </c>
      <c r="D7359" s="6" t="s">
        <v>30</v>
      </c>
      <c r="E7359" s="6" t="s">
        <v>3268</v>
      </c>
      <c r="F7359" s="6" t="s">
        <v>3269</v>
      </c>
      <c r="G7359" s="6" t="s">
        <v>3773</v>
      </c>
      <c r="H7359" s="6" t="s">
        <v>4098</v>
      </c>
      <c r="I7359" s="6" t="s">
        <v>4113</v>
      </c>
      <c r="J7359" s="6" t="s">
        <v>4104</v>
      </c>
      <c r="K7359" s="7">
        <v>22.33</v>
      </c>
      <c r="L7359" s="7">
        <f>IFERROR(VLOOKUP(SiscoTable[[#This Row],[Código]],Hoja2!A:B,2,0)*SiscoTable[[#This Row],[Provta(Uns)]],0)</f>
        <v>6.698999999999999</v>
      </c>
      <c r="M7359" s="7">
        <v>0</v>
      </c>
      <c r="N7359" s="7">
        <v>555</v>
      </c>
      <c r="O7359" s="7">
        <f>IFERROR(VLOOKUP(SiscoTable[[#This Row],[Código]],Hoja2!A:B,2,0)*SiscoTable[[#This Row],[Stock_actual]],0)</f>
        <v>166.5</v>
      </c>
      <c r="P7359" s="6" t="s">
        <v>4114</v>
      </c>
      <c r="Q7359" s="7">
        <v>24</v>
      </c>
      <c r="R7359" s="7">
        <v>0</v>
      </c>
      <c r="S7359" s="7" t="s">
        <v>11927</v>
      </c>
      <c r="BI7359"/>
      <c r="BJ7359"/>
    </row>
    <row r="7360" spans="2:62" x14ac:dyDescent="0.4">
      <c r="B7360" s="1">
        <v>29711</v>
      </c>
      <c r="C7360" s="6" t="s">
        <v>8</v>
      </c>
      <c r="D7360" s="6" t="s">
        <v>30</v>
      </c>
      <c r="E7360" s="6" t="s">
        <v>3268</v>
      </c>
      <c r="F7360" s="6" t="s">
        <v>3269</v>
      </c>
      <c r="G7360" s="6" t="s">
        <v>3773</v>
      </c>
      <c r="H7360" s="6" t="s">
        <v>4098</v>
      </c>
      <c r="I7360" s="6" t="s">
        <v>4115</v>
      </c>
      <c r="J7360" s="6" t="s">
        <v>4099</v>
      </c>
      <c r="K7360" s="7">
        <v>20.329999999999998</v>
      </c>
      <c r="L7360" s="7">
        <f>IFERROR(VLOOKUP(SiscoTable[[#This Row],[Código]],Hoja2!A:B,2,0)*SiscoTable[[#This Row],[Provta(Uns)]],0)</f>
        <v>6.0989999999999993</v>
      </c>
      <c r="M7360" s="7">
        <v>0</v>
      </c>
      <c r="N7360" s="7">
        <v>1007</v>
      </c>
      <c r="O7360" s="7">
        <f>IFERROR(VLOOKUP(SiscoTable[[#This Row],[Código]],Hoja2!A:B,2,0)*SiscoTable[[#This Row],[Stock_actual]],0)</f>
        <v>302.09999999999997</v>
      </c>
      <c r="P7360" s="6" t="s">
        <v>4116</v>
      </c>
      <c r="Q7360" s="7">
        <v>22</v>
      </c>
      <c r="R7360" s="7">
        <v>0</v>
      </c>
      <c r="S7360" s="7" t="s">
        <v>11927</v>
      </c>
      <c r="BI7360"/>
      <c r="BJ7360"/>
    </row>
    <row r="7361" spans="2:62" x14ac:dyDescent="0.4">
      <c r="B7361" s="1">
        <v>29712</v>
      </c>
      <c r="C7361" s="6" t="s">
        <v>8</v>
      </c>
      <c r="D7361" s="6" t="s">
        <v>30</v>
      </c>
      <c r="E7361" s="6" t="s">
        <v>3268</v>
      </c>
      <c r="F7361" s="6" t="s">
        <v>3269</v>
      </c>
      <c r="G7361" s="6" t="s">
        <v>3773</v>
      </c>
      <c r="H7361" s="6" t="s">
        <v>4098</v>
      </c>
      <c r="I7361" s="6" t="s">
        <v>4117</v>
      </c>
      <c r="J7361" s="6" t="s">
        <v>4099</v>
      </c>
      <c r="K7361" s="7">
        <v>31.5</v>
      </c>
      <c r="L7361" s="7">
        <f>IFERROR(VLOOKUP(SiscoTable[[#This Row],[Código]],Hoja2!A:B,2,0)*SiscoTable[[#This Row],[Provta(Uns)]],0)</f>
        <v>9.4499999999999993</v>
      </c>
      <c r="M7361" s="7">
        <v>0</v>
      </c>
      <c r="N7361" s="7">
        <v>951</v>
      </c>
      <c r="O7361" s="7">
        <f>IFERROR(VLOOKUP(SiscoTable[[#This Row],[Código]],Hoja2!A:B,2,0)*SiscoTable[[#This Row],[Stock_actual]],0)</f>
        <v>285.3</v>
      </c>
      <c r="P7361" s="6" t="s">
        <v>4118</v>
      </c>
      <c r="Q7361" s="7">
        <v>35</v>
      </c>
      <c r="R7361" s="7">
        <v>0</v>
      </c>
      <c r="S7361" s="7" t="s">
        <v>11927</v>
      </c>
      <c r="BI7361"/>
      <c r="BJ7361"/>
    </row>
    <row r="7362" spans="2:62" x14ac:dyDescent="0.4">
      <c r="B7362" s="1">
        <v>29713</v>
      </c>
      <c r="C7362" s="6" t="s">
        <v>8</v>
      </c>
      <c r="D7362" s="6" t="s">
        <v>8</v>
      </c>
      <c r="E7362" s="6" t="s">
        <v>3268</v>
      </c>
      <c r="F7362" s="6" t="s">
        <v>3269</v>
      </c>
      <c r="G7362" s="6" t="s">
        <v>3773</v>
      </c>
      <c r="H7362" s="6" t="s">
        <v>4098</v>
      </c>
      <c r="I7362" s="6" t="s">
        <v>4119</v>
      </c>
      <c r="J7362" s="6" t="s">
        <v>4104</v>
      </c>
      <c r="K7362" s="7">
        <v>19.670000000000002</v>
      </c>
      <c r="L7362" s="7">
        <f>IFERROR(VLOOKUP(SiscoTable[[#This Row],[Código]],Hoja2!A:B,2,0)*SiscoTable[[#This Row],[Provta(Uns)]],0)</f>
        <v>5.9010000000000007</v>
      </c>
      <c r="M7362" s="7">
        <v>0</v>
      </c>
      <c r="N7362" s="7">
        <v>938</v>
      </c>
      <c r="O7362" s="7">
        <f>IFERROR(VLOOKUP(SiscoTable[[#This Row],[Código]],Hoja2!A:B,2,0)*SiscoTable[[#This Row],[Stock_actual]],0)</f>
        <v>281.39999999999998</v>
      </c>
      <c r="P7362" s="6" t="s">
        <v>4120</v>
      </c>
      <c r="Q7362" s="7">
        <v>22</v>
      </c>
      <c r="R7362" s="7">
        <v>0</v>
      </c>
      <c r="S7362" s="7" t="s">
        <v>11927</v>
      </c>
      <c r="BI7362"/>
      <c r="BJ7362"/>
    </row>
    <row r="7363" spans="2:62" x14ac:dyDescent="0.4">
      <c r="B7363" s="1">
        <v>29714</v>
      </c>
      <c r="C7363" s="6" t="s">
        <v>30</v>
      </c>
      <c r="D7363" s="6" t="s">
        <v>8</v>
      </c>
      <c r="E7363" s="6" t="s">
        <v>1734</v>
      </c>
      <c r="F7363" s="6" t="s">
        <v>1735</v>
      </c>
      <c r="G7363" s="6" t="s">
        <v>1736</v>
      </c>
      <c r="H7363" s="6" t="s">
        <v>4</v>
      </c>
      <c r="I7363" s="6" t="s">
        <v>1776</v>
      </c>
      <c r="J7363" s="6" t="s">
        <v>5</v>
      </c>
      <c r="K7363" s="7">
        <v>0.83</v>
      </c>
      <c r="L7363" s="7">
        <f>IFERROR(VLOOKUP(SiscoTable[[#This Row],[Código]],Hoja2!A:B,2,0)*SiscoTable[[#This Row],[Provta(Uns)]],0)</f>
        <v>20.666999999999998</v>
      </c>
      <c r="M7363" s="7">
        <v>0</v>
      </c>
      <c r="N7363" s="7">
        <v>5.2850000000000001</v>
      </c>
      <c r="O7363" s="7">
        <f>IFERROR(VLOOKUP(SiscoTable[[#This Row],[Código]],Hoja2!A:B,2,0)*SiscoTable[[#This Row],[Stock_actual]],0)</f>
        <v>131.59649999999999</v>
      </c>
      <c r="P7363" s="6" t="s">
        <v>1777</v>
      </c>
      <c r="Q7363" s="7">
        <v>1</v>
      </c>
      <c r="R7363" s="7">
        <v>0</v>
      </c>
      <c r="S7363" s="7" t="s">
        <v>11925</v>
      </c>
      <c r="BI7363"/>
      <c r="BJ7363"/>
    </row>
    <row r="7364" spans="2:62" x14ac:dyDescent="0.4">
      <c r="B7364" s="1">
        <v>29715</v>
      </c>
      <c r="C7364" s="6" t="s">
        <v>25</v>
      </c>
      <c r="D7364" s="6" t="s">
        <v>30</v>
      </c>
      <c r="E7364" s="6" t="s">
        <v>1734</v>
      </c>
      <c r="F7364" s="6" t="s">
        <v>1735</v>
      </c>
      <c r="G7364" s="6" t="s">
        <v>1736</v>
      </c>
      <c r="H7364" s="6" t="s">
        <v>4</v>
      </c>
      <c r="I7364" s="6" t="s">
        <v>1741</v>
      </c>
      <c r="J7364" s="6" t="s">
        <v>5</v>
      </c>
      <c r="K7364" s="7">
        <v>8.33</v>
      </c>
      <c r="L7364" s="7">
        <f>IFERROR(VLOOKUP(SiscoTable[[#This Row],[Código]],Hoja2!A:B,2,0)*SiscoTable[[#This Row],[Provta(Uns)]],0)</f>
        <v>207.417</v>
      </c>
      <c r="M7364" s="7">
        <v>0</v>
      </c>
      <c r="N7364" s="7">
        <v>66</v>
      </c>
      <c r="O7364" s="7">
        <f>IFERROR(VLOOKUP(SiscoTable[[#This Row],[Código]],Hoja2!A:B,2,0)*SiscoTable[[#This Row],[Stock_actual]],0)</f>
        <v>1643.3999999999999</v>
      </c>
      <c r="P7364" s="6" t="s">
        <v>1742</v>
      </c>
      <c r="Q7364" s="7">
        <v>9</v>
      </c>
      <c r="R7364" s="7">
        <v>0</v>
      </c>
      <c r="S7364" s="7" t="s">
        <v>11925</v>
      </c>
      <c r="BI7364"/>
      <c r="BJ7364"/>
    </row>
    <row r="7365" spans="2:62" x14ac:dyDescent="0.4">
      <c r="B7365" s="1">
        <v>29716</v>
      </c>
      <c r="C7365" s="6" t="s">
        <v>30</v>
      </c>
      <c r="D7365" s="6" t="s">
        <v>8</v>
      </c>
      <c r="E7365" s="6" t="s">
        <v>1734</v>
      </c>
      <c r="F7365" s="6" t="s">
        <v>1735</v>
      </c>
      <c r="G7365" s="6" t="s">
        <v>1736</v>
      </c>
      <c r="H7365" s="6" t="s">
        <v>4</v>
      </c>
      <c r="I7365" s="6" t="s">
        <v>1778</v>
      </c>
      <c r="J7365" s="6" t="s">
        <v>5</v>
      </c>
      <c r="K7365" s="7">
        <v>0.33</v>
      </c>
      <c r="L7365" s="7">
        <f>IFERROR(VLOOKUP(SiscoTable[[#This Row],[Código]],Hoja2!A:B,2,0)*SiscoTable[[#This Row],[Provta(Uns)]],0)</f>
        <v>8.2170000000000005</v>
      </c>
      <c r="M7365" s="7">
        <v>0</v>
      </c>
      <c r="N7365" s="7">
        <v>0</v>
      </c>
      <c r="O7365" s="7">
        <f>IFERROR(VLOOKUP(SiscoTable[[#This Row],[Código]],Hoja2!A:B,2,0)*SiscoTable[[#This Row],[Stock_actual]],0)</f>
        <v>0</v>
      </c>
      <c r="P7365" s="6" t="s">
        <v>7</v>
      </c>
      <c r="Q7365" s="7">
        <v>0</v>
      </c>
      <c r="R7365" s="7">
        <v>0</v>
      </c>
      <c r="S7365" s="7" t="s">
        <v>11925</v>
      </c>
      <c r="BI7365"/>
      <c r="BJ7365"/>
    </row>
    <row r="7366" spans="2:62" x14ac:dyDescent="0.4">
      <c r="B7366" s="1">
        <v>29717</v>
      </c>
      <c r="C7366" s="6" t="s">
        <v>30</v>
      </c>
      <c r="D7366" s="6" t="s">
        <v>8</v>
      </c>
      <c r="E7366" s="6" t="s">
        <v>1734</v>
      </c>
      <c r="F7366" s="6" t="s">
        <v>1735</v>
      </c>
      <c r="G7366" s="6" t="s">
        <v>1736</v>
      </c>
      <c r="H7366" s="6" t="s">
        <v>4</v>
      </c>
      <c r="I7366" s="6" t="s">
        <v>1779</v>
      </c>
      <c r="J7366" s="6" t="s">
        <v>5</v>
      </c>
      <c r="K7366" s="7">
        <v>0</v>
      </c>
      <c r="L7366" s="7">
        <f>IFERROR(VLOOKUP(SiscoTable[[#This Row],[Código]],Hoja2!A:B,2,0)*SiscoTable[[#This Row],[Provta(Uns)]],0)</f>
        <v>0</v>
      </c>
      <c r="M7366" s="7">
        <v>0</v>
      </c>
      <c r="N7366" s="7">
        <v>0</v>
      </c>
      <c r="O7366" s="7">
        <f>IFERROR(VLOOKUP(SiscoTable[[#This Row],[Código]],Hoja2!A:B,2,0)*SiscoTable[[#This Row],[Stock_actual]],0)</f>
        <v>0</v>
      </c>
      <c r="P7366" s="6" t="s">
        <v>7</v>
      </c>
      <c r="Q7366" s="7">
        <v>0</v>
      </c>
      <c r="R7366" s="7">
        <v>0</v>
      </c>
      <c r="S7366" s="7" t="s">
        <v>11925</v>
      </c>
      <c r="BI7366"/>
      <c r="BJ7366"/>
    </row>
    <row r="7367" spans="2:62" x14ac:dyDescent="0.4">
      <c r="B7367" s="1">
        <v>29718</v>
      </c>
      <c r="C7367" s="6" t="s">
        <v>30</v>
      </c>
      <c r="D7367" s="6" t="s">
        <v>8</v>
      </c>
      <c r="E7367" s="6" t="s">
        <v>1734</v>
      </c>
      <c r="F7367" s="6" t="s">
        <v>1735</v>
      </c>
      <c r="G7367" s="6" t="s">
        <v>1736</v>
      </c>
      <c r="H7367" s="6" t="s">
        <v>4</v>
      </c>
      <c r="I7367" s="6" t="s">
        <v>1780</v>
      </c>
      <c r="J7367" s="6" t="s">
        <v>5</v>
      </c>
      <c r="K7367" s="7">
        <v>0</v>
      </c>
      <c r="L7367" s="7">
        <f>IFERROR(VLOOKUP(SiscoTable[[#This Row],[Código]],Hoja2!A:B,2,0)*SiscoTable[[#This Row],[Provta(Uns)]],0)</f>
        <v>0</v>
      </c>
      <c r="M7367" s="7">
        <v>0</v>
      </c>
      <c r="N7367" s="7">
        <v>0</v>
      </c>
      <c r="O7367" s="7">
        <f>IFERROR(VLOOKUP(SiscoTable[[#This Row],[Código]],Hoja2!A:B,2,0)*SiscoTable[[#This Row],[Stock_actual]],0)</f>
        <v>0</v>
      </c>
      <c r="P7367" s="6" t="s">
        <v>7</v>
      </c>
      <c r="Q7367" s="7">
        <v>0</v>
      </c>
      <c r="R7367" s="7">
        <v>0</v>
      </c>
      <c r="S7367" s="7" t="s">
        <v>11925</v>
      </c>
      <c r="BI7367"/>
      <c r="BJ7367"/>
    </row>
    <row r="7368" spans="2:62" x14ac:dyDescent="0.4">
      <c r="B7368" s="1">
        <v>29719</v>
      </c>
      <c r="C7368" s="6" t="s">
        <v>8</v>
      </c>
      <c r="D7368" s="6" t="s">
        <v>8</v>
      </c>
      <c r="E7368" s="6" t="s">
        <v>1734</v>
      </c>
      <c r="F7368" s="6" t="s">
        <v>1735</v>
      </c>
      <c r="G7368" s="6" t="s">
        <v>1736</v>
      </c>
      <c r="H7368" s="6" t="s">
        <v>4</v>
      </c>
      <c r="I7368" s="6" t="s">
        <v>1903</v>
      </c>
      <c r="J7368" s="6" t="s">
        <v>5</v>
      </c>
      <c r="K7368" s="7">
        <v>2.17</v>
      </c>
      <c r="L7368" s="7">
        <f>IFERROR(VLOOKUP(SiscoTable[[#This Row],[Código]],Hoja2!A:B,2,0)*SiscoTable[[#This Row],[Provta(Uns)]],0)</f>
        <v>34.503</v>
      </c>
      <c r="M7368" s="7">
        <v>0</v>
      </c>
      <c r="N7368" s="7">
        <v>50</v>
      </c>
      <c r="O7368" s="7">
        <f>IFERROR(VLOOKUP(SiscoTable[[#This Row],[Código]],Hoja2!A:B,2,0)*SiscoTable[[#This Row],[Stock_actual]],0)</f>
        <v>795</v>
      </c>
      <c r="P7368" s="6" t="s">
        <v>1904</v>
      </c>
      <c r="Q7368" s="7">
        <v>2</v>
      </c>
      <c r="R7368" s="7">
        <v>0</v>
      </c>
      <c r="S7368" s="7" t="s">
        <v>11925</v>
      </c>
      <c r="BI7368"/>
      <c r="BJ7368"/>
    </row>
    <row r="7369" spans="2:62" x14ac:dyDescent="0.4">
      <c r="B7369" s="1">
        <v>29720</v>
      </c>
      <c r="C7369" s="6" t="s">
        <v>8</v>
      </c>
      <c r="D7369" s="6" t="s">
        <v>8</v>
      </c>
      <c r="E7369" s="6" t="s">
        <v>1734</v>
      </c>
      <c r="F7369" s="6" t="s">
        <v>1735</v>
      </c>
      <c r="G7369" s="6" t="s">
        <v>1736</v>
      </c>
      <c r="H7369" s="6" t="s">
        <v>4</v>
      </c>
      <c r="I7369" s="6" t="s">
        <v>1905</v>
      </c>
      <c r="J7369" s="6" t="s">
        <v>5</v>
      </c>
      <c r="K7369" s="7">
        <v>2.17</v>
      </c>
      <c r="L7369" s="7">
        <f>IFERROR(VLOOKUP(SiscoTable[[#This Row],[Código]],Hoja2!A:B,2,0)*SiscoTable[[#This Row],[Provta(Uns)]],0)</f>
        <v>34.503</v>
      </c>
      <c r="M7369" s="7">
        <v>0</v>
      </c>
      <c r="N7369" s="7">
        <v>18</v>
      </c>
      <c r="O7369" s="7">
        <f>IFERROR(VLOOKUP(SiscoTable[[#This Row],[Código]],Hoja2!A:B,2,0)*SiscoTable[[#This Row],[Stock_actual]],0)</f>
        <v>286.2</v>
      </c>
      <c r="P7369" s="6" t="s">
        <v>1906</v>
      </c>
      <c r="Q7369" s="7">
        <v>2</v>
      </c>
      <c r="R7369" s="7">
        <v>0</v>
      </c>
      <c r="S7369" s="7" t="s">
        <v>11925</v>
      </c>
      <c r="BI7369"/>
      <c r="BJ7369"/>
    </row>
    <row r="7370" spans="2:62" x14ac:dyDescent="0.4">
      <c r="B7370" s="1">
        <v>29721</v>
      </c>
      <c r="C7370" s="6" t="s">
        <v>25</v>
      </c>
      <c r="D7370" s="6" t="s">
        <v>8</v>
      </c>
      <c r="E7370" s="6" t="s">
        <v>1734</v>
      </c>
      <c r="F7370" s="6" t="s">
        <v>1735</v>
      </c>
      <c r="G7370" s="6" t="s">
        <v>1736</v>
      </c>
      <c r="H7370" s="6" t="s">
        <v>4</v>
      </c>
      <c r="I7370" s="6" t="s">
        <v>1743</v>
      </c>
      <c r="J7370" s="6" t="s">
        <v>5</v>
      </c>
      <c r="K7370" s="7">
        <v>4.33</v>
      </c>
      <c r="L7370" s="7">
        <f>IFERROR(VLOOKUP(SiscoTable[[#This Row],[Código]],Hoja2!A:B,2,0)*SiscoTable[[#This Row],[Provta(Uns)]],0)</f>
        <v>216.06700000000001</v>
      </c>
      <c r="M7370" s="7">
        <v>0</v>
      </c>
      <c r="N7370" s="7">
        <v>2</v>
      </c>
      <c r="O7370" s="7">
        <f>IFERROR(VLOOKUP(SiscoTable[[#This Row],[Código]],Hoja2!A:B,2,0)*SiscoTable[[#This Row],[Stock_actual]],0)</f>
        <v>99.8</v>
      </c>
      <c r="P7370" s="6" t="s">
        <v>402</v>
      </c>
      <c r="Q7370" s="7">
        <v>5</v>
      </c>
      <c r="R7370" s="7">
        <v>8.3600000000000012</v>
      </c>
      <c r="S7370" s="7" t="s">
        <v>11925</v>
      </c>
      <c r="BI7370"/>
      <c r="BJ7370"/>
    </row>
    <row r="7371" spans="2:62" x14ac:dyDescent="0.4">
      <c r="B7371" s="1">
        <v>29722</v>
      </c>
      <c r="C7371" s="6" t="s">
        <v>30</v>
      </c>
      <c r="D7371" s="6" t="s">
        <v>25</v>
      </c>
      <c r="E7371" s="6" t="s">
        <v>3268</v>
      </c>
      <c r="F7371" s="6" t="s">
        <v>6803</v>
      </c>
      <c r="G7371" s="6" t="s">
        <v>6804</v>
      </c>
      <c r="H7371" s="6" t="s">
        <v>6811</v>
      </c>
      <c r="I7371" s="6" t="s">
        <v>6834</v>
      </c>
      <c r="J7371" s="6" t="s">
        <v>5</v>
      </c>
      <c r="K7371" s="7">
        <v>124.83</v>
      </c>
      <c r="L7371" s="7">
        <f>IFERROR(VLOOKUP(SiscoTable[[#This Row],[Código]],Hoja2!A:B,2,0)*SiscoTable[[#This Row],[Provta(Uns)]],0)</f>
        <v>199.72800000000001</v>
      </c>
      <c r="M7371" s="7">
        <v>0</v>
      </c>
      <c r="N7371" s="7">
        <v>4</v>
      </c>
      <c r="O7371" s="7">
        <f>IFERROR(VLOOKUP(SiscoTable[[#This Row],[Código]],Hoja2!A:B,2,0)*SiscoTable[[#This Row],[Stock_actual]],0)</f>
        <v>6.4</v>
      </c>
      <c r="P7371" s="6" t="s">
        <v>24</v>
      </c>
      <c r="Q7371" s="7">
        <v>137</v>
      </c>
      <c r="R7371" s="7">
        <v>249.76000000000002</v>
      </c>
      <c r="S7371" s="7" t="s">
        <v>11925</v>
      </c>
      <c r="BI7371"/>
      <c r="BJ7371"/>
    </row>
    <row r="7372" spans="2:62" x14ac:dyDescent="0.4">
      <c r="B7372" s="1">
        <v>29723</v>
      </c>
      <c r="C7372" s="6" t="s">
        <v>8</v>
      </c>
      <c r="D7372" s="6" t="s">
        <v>8</v>
      </c>
      <c r="E7372" s="6" t="s">
        <v>3268</v>
      </c>
      <c r="F7372" s="6" t="s">
        <v>3269</v>
      </c>
      <c r="G7372" s="6" t="s">
        <v>5267</v>
      </c>
      <c r="H7372" s="6" t="s">
        <v>3286</v>
      </c>
      <c r="I7372" s="6" t="s">
        <v>5473</v>
      </c>
      <c r="J7372" s="6" t="s">
        <v>5</v>
      </c>
      <c r="K7372" s="7">
        <v>0</v>
      </c>
      <c r="L7372" s="7">
        <f>IFERROR(VLOOKUP(SiscoTable[[#This Row],[Código]],Hoja2!A:B,2,0)*SiscoTable[[#This Row],[Provta(Uns)]],0)</f>
        <v>0</v>
      </c>
      <c r="M7372" s="7">
        <v>0</v>
      </c>
      <c r="N7372" s="7">
        <v>0</v>
      </c>
      <c r="O7372" s="7">
        <f>IFERROR(VLOOKUP(SiscoTable[[#This Row],[Código]],Hoja2!A:B,2,0)*SiscoTable[[#This Row],[Stock_actual]],0)</f>
        <v>0</v>
      </c>
      <c r="P7372" s="6" t="s">
        <v>7</v>
      </c>
      <c r="Q7372" s="7">
        <v>0</v>
      </c>
      <c r="R7372" s="7">
        <v>0</v>
      </c>
      <c r="S7372" s="7" t="s">
        <v>11928</v>
      </c>
      <c r="BI7372"/>
      <c r="BJ7372"/>
    </row>
    <row r="7373" spans="2:62" x14ac:dyDescent="0.4">
      <c r="B7373" s="1">
        <v>29724</v>
      </c>
      <c r="C7373" s="6" t="s">
        <v>8</v>
      </c>
      <c r="D7373" s="6" t="s">
        <v>8</v>
      </c>
      <c r="E7373" s="6" t="s">
        <v>3268</v>
      </c>
      <c r="F7373" s="6" t="s">
        <v>3269</v>
      </c>
      <c r="G7373" s="6" t="s">
        <v>4244</v>
      </c>
      <c r="H7373" s="6" t="s">
        <v>3775</v>
      </c>
      <c r="I7373" s="6" t="s">
        <v>4257</v>
      </c>
      <c r="J7373" s="6" t="s">
        <v>5</v>
      </c>
      <c r="K7373" s="7">
        <v>6.17</v>
      </c>
      <c r="L7373" s="7">
        <f>IFERROR(VLOOKUP(SiscoTable[[#This Row],[Código]],Hoja2!A:B,2,0)*SiscoTable[[#This Row],[Provta(Uns)]],0)</f>
        <v>46.891999999999996</v>
      </c>
      <c r="M7373" s="7">
        <v>30</v>
      </c>
      <c r="N7373" s="7">
        <v>1</v>
      </c>
      <c r="O7373" s="7">
        <f>IFERROR(VLOOKUP(SiscoTable[[#This Row],[Código]],Hoja2!A:B,2,0)*SiscoTable[[#This Row],[Stock_actual]],0)</f>
        <v>7.6</v>
      </c>
      <c r="P7373" s="6" t="s">
        <v>214</v>
      </c>
      <c r="Q7373" s="7">
        <v>7</v>
      </c>
      <c r="R7373" s="7">
        <v>0</v>
      </c>
      <c r="S7373" s="7" t="s">
        <v>11927</v>
      </c>
      <c r="BI7373"/>
      <c r="BJ7373"/>
    </row>
    <row r="7374" spans="2:62" x14ac:dyDescent="0.4">
      <c r="B7374" s="1">
        <v>29725</v>
      </c>
      <c r="C7374" s="6" t="s">
        <v>8</v>
      </c>
      <c r="D7374" s="6" t="s">
        <v>8</v>
      </c>
      <c r="E7374" s="6" t="s">
        <v>3268</v>
      </c>
      <c r="F7374" s="6" t="s">
        <v>3269</v>
      </c>
      <c r="G7374" s="6" t="s">
        <v>4244</v>
      </c>
      <c r="H7374" s="6" t="s">
        <v>3775</v>
      </c>
      <c r="I7374" s="6" t="s">
        <v>4258</v>
      </c>
      <c r="J7374" s="6" t="s">
        <v>5</v>
      </c>
      <c r="K7374" s="7">
        <v>6.33</v>
      </c>
      <c r="L7374" s="7">
        <f>IFERROR(VLOOKUP(SiscoTable[[#This Row],[Código]],Hoja2!A:B,2,0)*SiscoTable[[#This Row],[Provta(Uns)]],0)</f>
        <v>47.475000000000001</v>
      </c>
      <c r="M7374" s="7">
        <v>30</v>
      </c>
      <c r="N7374" s="7">
        <v>2</v>
      </c>
      <c r="O7374" s="7">
        <f>IFERROR(VLOOKUP(SiscoTable[[#This Row],[Código]],Hoja2!A:B,2,0)*SiscoTable[[#This Row],[Stock_actual]],0)</f>
        <v>15</v>
      </c>
      <c r="P7374" s="6" t="s">
        <v>117</v>
      </c>
      <c r="Q7374" s="7">
        <v>7</v>
      </c>
      <c r="R7374" s="7">
        <v>0</v>
      </c>
      <c r="S7374" s="7" t="s">
        <v>11927</v>
      </c>
      <c r="BI7374"/>
      <c r="BJ7374"/>
    </row>
    <row r="7375" spans="2:62" x14ac:dyDescent="0.4">
      <c r="B7375" s="1">
        <v>29726</v>
      </c>
      <c r="C7375" s="6" t="s">
        <v>8</v>
      </c>
      <c r="D7375" s="6" t="s">
        <v>8</v>
      </c>
      <c r="E7375" s="6" t="s">
        <v>3268</v>
      </c>
      <c r="F7375" s="6" t="s">
        <v>3269</v>
      </c>
      <c r="G7375" s="6" t="s">
        <v>4244</v>
      </c>
      <c r="H7375" s="6" t="s">
        <v>3775</v>
      </c>
      <c r="I7375" s="6" t="s">
        <v>4259</v>
      </c>
      <c r="J7375" s="6" t="s">
        <v>5</v>
      </c>
      <c r="K7375" s="7">
        <v>3</v>
      </c>
      <c r="L7375" s="7">
        <f>IFERROR(VLOOKUP(SiscoTable[[#This Row],[Código]],Hoja2!A:B,2,0)*SiscoTable[[#This Row],[Provta(Uns)]],0)</f>
        <v>19.5</v>
      </c>
      <c r="M7375" s="7">
        <v>0</v>
      </c>
      <c r="N7375" s="7">
        <v>0</v>
      </c>
      <c r="O7375" s="7">
        <f>IFERROR(VLOOKUP(SiscoTable[[#This Row],[Código]],Hoja2!A:B,2,0)*SiscoTable[[#This Row],[Stock_actual]],0)</f>
        <v>0</v>
      </c>
      <c r="P7375" s="6" t="s">
        <v>7</v>
      </c>
      <c r="Q7375" s="7">
        <v>3</v>
      </c>
      <c r="R7375" s="7">
        <v>6</v>
      </c>
      <c r="S7375" s="7" t="s">
        <v>11927</v>
      </c>
      <c r="BI7375"/>
      <c r="BJ7375"/>
    </row>
    <row r="7376" spans="2:62" x14ac:dyDescent="0.4">
      <c r="B7376" s="1">
        <v>29727</v>
      </c>
      <c r="C7376" s="6" t="s">
        <v>8</v>
      </c>
      <c r="D7376" s="6" t="s">
        <v>8</v>
      </c>
      <c r="E7376" s="6" t="s">
        <v>3268</v>
      </c>
      <c r="F7376" s="6" t="s">
        <v>3269</v>
      </c>
      <c r="G7376" s="6" t="s">
        <v>4244</v>
      </c>
      <c r="H7376" s="6" t="s">
        <v>3775</v>
      </c>
      <c r="I7376" s="6" t="s">
        <v>4260</v>
      </c>
      <c r="J7376" s="6" t="s">
        <v>5</v>
      </c>
      <c r="K7376" s="7">
        <v>3.5</v>
      </c>
      <c r="L7376" s="7">
        <f>IFERROR(VLOOKUP(SiscoTable[[#This Row],[Código]],Hoja2!A:B,2,0)*SiscoTable[[#This Row],[Provta(Uns)]],0)</f>
        <v>23.8</v>
      </c>
      <c r="M7376" s="7">
        <v>30</v>
      </c>
      <c r="N7376" s="7">
        <v>0</v>
      </c>
      <c r="O7376" s="7">
        <f>IFERROR(VLOOKUP(SiscoTable[[#This Row],[Código]],Hoja2!A:B,2,0)*SiscoTable[[#This Row],[Stock_actual]],0)</f>
        <v>0</v>
      </c>
      <c r="P7376" s="6" t="s">
        <v>7</v>
      </c>
      <c r="Q7376" s="7">
        <v>4</v>
      </c>
      <c r="R7376" s="7">
        <v>0</v>
      </c>
      <c r="S7376" s="7" t="s">
        <v>11927</v>
      </c>
      <c r="BI7376"/>
      <c r="BJ7376"/>
    </row>
    <row r="7377" spans="2:62" x14ac:dyDescent="0.4">
      <c r="B7377" s="1">
        <v>29728</v>
      </c>
      <c r="C7377" s="6" t="s">
        <v>8</v>
      </c>
      <c r="D7377" s="6" t="s">
        <v>8</v>
      </c>
      <c r="E7377" s="6" t="s">
        <v>3268</v>
      </c>
      <c r="F7377" s="6" t="s">
        <v>3269</v>
      </c>
      <c r="G7377" s="6" t="s">
        <v>4244</v>
      </c>
      <c r="H7377" s="6" t="s">
        <v>3775</v>
      </c>
      <c r="I7377" s="6" t="s">
        <v>4261</v>
      </c>
      <c r="J7377" s="6" t="s">
        <v>5</v>
      </c>
      <c r="K7377" s="7">
        <v>6.83</v>
      </c>
      <c r="L7377" s="7">
        <f>IFERROR(VLOOKUP(SiscoTable[[#This Row],[Código]],Hoja2!A:B,2,0)*SiscoTable[[#This Row],[Provta(Uns)]],0)</f>
        <v>51.908000000000001</v>
      </c>
      <c r="M7377" s="7">
        <v>30</v>
      </c>
      <c r="N7377" s="7">
        <v>0</v>
      </c>
      <c r="O7377" s="7">
        <f>IFERROR(VLOOKUP(SiscoTable[[#This Row],[Código]],Hoja2!A:B,2,0)*SiscoTable[[#This Row],[Stock_actual]],0)</f>
        <v>0</v>
      </c>
      <c r="P7377" s="6" t="s">
        <v>7</v>
      </c>
      <c r="Q7377" s="7">
        <v>8</v>
      </c>
      <c r="R7377" s="7">
        <v>0</v>
      </c>
      <c r="S7377" s="7" t="s">
        <v>11927</v>
      </c>
      <c r="BI7377"/>
      <c r="BJ7377"/>
    </row>
    <row r="7378" spans="2:62" x14ac:dyDescent="0.4">
      <c r="B7378" s="1">
        <v>29729</v>
      </c>
      <c r="C7378" s="6" t="s">
        <v>8</v>
      </c>
      <c r="D7378" s="6" t="s">
        <v>8</v>
      </c>
      <c r="E7378" s="6" t="s">
        <v>3268</v>
      </c>
      <c r="F7378" s="6" t="s">
        <v>3269</v>
      </c>
      <c r="G7378" s="6" t="s">
        <v>4244</v>
      </c>
      <c r="H7378" s="6" t="s">
        <v>3775</v>
      </c>
      <c r="I7378" s="6" t="s">
        <v>4262</v>
      </c>
      <c r="J7378" s="6" t="s">
        <v>5</v>
      </c>
      <c r="K7378" s="7">
        <v>6.5</v>
      </c>
      <c r="L7378" s="7">
        <f>IFERROR(VLOOKUP(SiscoTable[[#This Row],[Código]],Hoja2!A:B,2,0)*SiscoTable[[#This Row],[Provta(Uns)]],0)</f>
        <v>46.800000000000004</v>
      </c>
      <c r="M7378" s="7">
        <v>0</v>
      </c>
      <c r="N7378" s="7">
        <v>14</v>
      </c>
      <c r="O7378" s="7">
        <f>IFERROR(VLOOKUP(SiscoTable[[#This Row],[Código]],Hoja2!A:B,2,0)*SiscoTable[[#This Row],[Stock_actual]],0)</f>
        <v>100.8</v>
      </c>
      <c r="P7378" s="6" t="s">
        <v>260</v>
      </c>
      <c r="Q7378" s="7">
        <v>7</v>
      </c>
      <c r="R7378" s="7">
        <v>0</v>
      </c>
      <c r="S7378" s="7" t="s">
        <v>11927</v>
      </c>
      <c r="BI7378"/>
      <c r="BJ7378"/>
    </row>
    <row r="7379" spans="2:62" x14ac:dyDescent="0.4">
      <c r="B7379" s="1">
        <v>29730</v>
      </c>
      <c r="C7379" s="6" t="s">
        <v>30</v>
      </c>
      <c r="D7379" s="6" t="s">
        <v>30</v>
      </c>
      <c r="E7379" s="6" t="s">
        <v>3268</v>
      </c>
      <c r="F7379" s="6" t="s">
        <v>5836</v>
      </c>
      <c r="G7379" s="6" t="s">
        <v>5929</v>
      </c>
      <c r="H7379" s="6" t="s">
        <v>5938</v>
      </c>
      <c r="I7379" s="6" t="s">
        <v>6010</v>
      </c>
      <c r="J7379" s="6" t="s">
        <v>5</v>
      </c>
      <c r="K7379" s="7">
        <v>33.67</v>
      </c>
      <c r="L7379" s="7">
        <f>IFERROR(VLOOKUP(SiscoTable[[#This Row],[Código]],Hoja2!A:B,2,0)*SiscoTable[[#This Row],[Provta(Uns)]],0)</f>
        <v>175.084</v>
      </c>
      <c r="M7379" s="7">
        <v>0</v>
      </c>
      <c r="N7379" s="7">
        <v>38</v>
      </c>
      <c r="O7379" s="7">
        <f>IFERROR(VLOOKUP(SiscoTable[[#This Row],[Código]],Hoja2!A:B,2,0)*SiscoTable[[#This Row],[Stock_actual]],0)</f>
        <v>197.6</v>
      </c>
      <c r="P7379" s="6" t="s">
        <v>671</v>
      </c>
      <c r="Q7379" s="7">
        <v>37</v>
      </c>
      <c r="R7379" s="7">
        <v>0</v>
      </c>
      <c r="S7379" s="7" t="s">
        <v>11928</v>
      </c>
      <c r="BI7379"/>
      <c r="BJ7379"/>
    </row>
    <row r="7380" spans="2:62" x14ac:dyDescent="0.4">
      <c r="B7380" s="1">
        <v>29731</v>
      </c>
      <c r="C7380" s="6" t="s">
        <v>30</v>
      </c>
      <c r="D7380" s="6" t="s">
        <v>30</v>
      </c>
      <c r="E7380" s="6" t="s">
        <v>8482</v>
      </c>
      <c r="F7380" s="6" t="s">
        <v>10720</v>
      </c>
      <c r="G7380" s="6" t="s">
        <v>11105</v>
      </c>
      <c r="H7380" s="6" t="s">
        <v>11119</v>
      </c>
      <c r="I7380" s="6" t="s">
        <v>11202</v>
      </c>
      <c r="J7380" s="6" t="s">
        <v>5</v>
      </c>
      <c r="K7380" s="7">
        <v>5.67</v>
      </c>
      <c r="L7380" s="7">
        <f>IFERROR(VLOOKUP(SiscoTable[[#This Row],[Código]],Hoja2!A:B,2,0)*SiscoTable[[#This Row],[Provta(Uns)]],0)</f>
        <v>64.638000000000005</v>
      </c>
      <c r="M7380" s="7">
        <v>15</v>
      </c>
      <c r="N7380" s="7">
        <v>6</v>
      </c>
      <c r="O7380" s="7">
        <f>IFERROR(VLOOKUP(SiscoTable[[#This Row],[Código]],Hoja2!A:B,2,0)*SiscoTable[[#This Row],[Stock_actual]],0)</f>
        <v>68.400000000000006</v>
      </c>
      <c r="P7380" s="6" t="s">
        <v>324</v>
      </c>
      <c r="Q7380" s="7">
        <v>6</v>
      </c>
      <c r="R7380" s="7">
        <v>0</v>
      </c>
      <c r="S7380" s="7" t="s">
        <v>11926</v>
      </c>
      <c r="BI7380"/>
      <c r="BJ7380"/>
    </row>
    <row r="7381" spans="2:62" x14ac:dyDescent="0.4">
      <c r="B7381" s="1">
        <v>29732</v>
      </c>
      <c r="C7381" s="6" t="s">
        <v>25</v>
      </c>
      <c r="D7381" s="6" t="s">
        <v>30</v>
      </c>
      <c r="E7381" s="6" t="s">
        <v>3268</v>
      </c>
      <c r="F7381" s="6" t="s">
        <v>3269</v>
      </c>
      <c r="G7381" s="6" t="s">
        <v>4384</v>
      </c>
      <c r="H7381" s="6" t="s">
        <v>4392</v>
      </c>
      <c r="I7381" s="6" t="s">
        <v>4436</v>
      </c>
      <c r="J7381" s="6" t="s">
        <v>5</v>
      </c>
      <c r="K7381" s="7">
        <v>17</v>
      </c>
      <c r="L7381" s="7">
        <f>IFERROR(VLOOKUP(SiscoTable[[#This Row],[Código]],Hoja2!A:B,2,0)*SiscoTable[[#This Row],[Provta(Uns)]],0)</f>
        <v>214.2</v>
      </c>
      <c r="M7381" s="7">
        <v>0</v>
      </c>
      <c r="N7381" s="7">
        <v>17</v>
      </c>
      <c r="O7381" s="7">
        <f>IFERROR(VLOOKUP(SiscoTable[[#This Row],[Código]],Hoja2!A:B,2,0)*SiscoTable[[#This Row],[Stock_actual]],0)</f>
        <v>214.2</v>
      </c>
      <c r="P7381" s="6" t="s">
        <v>110</v>
      </c>
      <c r="Q7381" s="7">
        <v>19</v>
      </c>
      <c r="R7381" s="7">
        <v>34.299999999999997</v>
      </c>
      <c r="S7381" s="7" t="s">
        <v>11928</v>
      </c>
      <c r="BI7381"/>
      <c r="BJ7381"/>
    </row>
    <row r="7382" spans="2:62" x14ac:dyDescent="0.4">
      <c r="B7382" s="1">
        <v>29734</v>
      </c>
      <c r="C7382" s="6" t="s">
        <v>8</v>
      </c>
      <c r="D7382" s="6" t="s">
        <v>8</v>
      </c>
      <c r="E7382" s="6" t="s">
        <v>3268</v>
      </c>
      <c r="F7382" s="6" t="s">
        <v>3269</v>
      </c>
      <c r="G7382" s="6" t="s">
        <v>634</v>
      </c>
      <c r="H7382" s="6" t="s">
        <v>4358</v>
      </c>
      <c r="I7382" s="6" t="s">
        <v>4929</v>
      </c>
      <c r="J7382" s="6" t="s">
        <v>5</v>
      </c>
      <c r="K7382" s="7">
        <v>9.17</v>
      </c>
      <c r="L7382" s="7">
        <f>IFERROR(VLOOKUP(SiscoTable[[#This Row],[Código]],Hoja2!A:B,2,0)*SiscoTable[[#This Row],[Provta(Uns)]],0)</f>
        <v>12.837999999999999</v>
      </c>
      <c r="M7382" s="7">
        <v>0</v>
      </c>
      <c r="N7382" s="7">
        <v>5</v>
      </c>
      <c r="O7382" s="7">
        <f>IFERROR(VLOOKUP(SiscoTable[[#This Row],[Código]],Hoja2!A:B,2,0)*SiscoTable[[#This Row],[Stock_actual]],0)</f>
        <v>7</v>
      </c>
      <c r="P7382" s="6" t="s">
        <v>810</v>
      </c>
      <c r="Q7382" s="7">
        <v>10</v>
      </c>
      <c r="R7382" s="7">
        <v>18.559999999999999</v>
      </c>
      <c r="S7382" s="7" t="s">
        <v>11927</v>
      </c>
      <c r="BI7382"/>
      <c r="BJ7382"/>
    </row>
    <row r="7383" spans="2:62" x14ac:dyDescent="0.4">
      <c r="B7383" s="1">
        <v>29735</v>
      </c>
      <c r="C7383" s="6" t="s">
        <v>8</v>
      </c>
      <c r="D7383" s="6" t="s">
        <v>8</v>
      </c>
      <c r="E7383" s="6" t="s">
        <v>3268</v>
      </c>
      <c r="F7383" s="6" t="s">
        <v>7197</v>
      </c>
      <c r="G7383" s="6" t="s">
        <v>7388</v>
      </c>
      <c r="H7383" s="6" t="s">
        <v>7510</v>
      </c>
      <c r="I7383" s="6" t="s">
        <v>7509</v>
      </c>
      <c r="J7383" s="6" t="s">
        <v>5</v>
      </c>
      <c r="K7383" s="7">
        <v>0</v>
      </c>
      <c r="L7383" s="7">
        <f>IFERROR(VLOOKUP(SiscoTable[[#This Row],[Código]],Hoja2!A:B,2,0)*SiscoTable[[#This Row],[Provta(Uns)]],0)</f>
        <v>0</v>
      </c>
      <c r="M7383" s="7">
        <v>0</v>
      </c>
      <c r="N7383" s="7">
        <v>0</v>
      </c>
      <c r="O7383" s="7">
        <f>IFERROR(VLOOKUP(SiscoTable[[#This Row],[Código]],Hoja2!A:B,2,0)*SiscoTable[[#This Row],[Stock_actual]],0)</f>
        <v>0</v>
      </c>
      <c r="P7383" s="6" t="s">
        <v>7</v>
      </c>
      <c r="Q7383" s="7">
        <v>0</v>
      </c>
      <c r="R7383" s="7">
        <v>0</v>
      </c>
      <c r="S7383" s="7" t="s">
        <v>11928</v>
      </c>
      <c r="BI7383"/>
      <c r="BJ7383"/>
    </row>
    <row r="7384" spans="2:62" x14ac:dyDescent="0.4">
      <c r="B7384" s="1">
        <v>29736</v>
      </c>
      <c r="C7384" s="6" t="s">
        <v>8</v>
      </c>
      <c r="D7384" s="6" t="s">
        <v>8</v>
      </c>
      <c r="E7384" s="6" t="s">
        <v>3268</v>
      </c>
      <c r="F7384" s="6" t="s">
        <v>7197</v>
      </c>
      <c r="G7384" s="6" t="s">
        <v>7388</v>
      </c>
      <c r="H7384" s="6" t="s">
        <v>7510</v>
      </c>
      <c r="I7384" s="6" t="s">
        <v>7511</v>
      </c>
      <c r="J7384" s="6" t="s">
        <v>5</v>
      </c>
      <c r="K7384" s="7">
        <v>0</v>
      </c>
      <c r="L7384" s="7">
        <f>IFERROR(VLOOKUP(SiscoTable[[#This Row],[Código]],Hoja2!A:B,2,0)*SiscoTable[[#This Row],[Provta(Uns)]],0)</f>
        <v>0</v>
      </c>
      <c r="M7384" s="7">
        <v>0</v>
      </c>
      <c r="N7384" s="7">
        <v>0</v>
      </c>
      <c r="O7384" s="7">
        <f>IFERROR(VLOOKUP(SiscoTable[[#This Row],[Código]],Hoja2!A:B,2,0)*SiscoTable[[#This Row],[Stock_actual]],0)</f>
        <v>0</v>
      </c>
      <c r="P7384" s="6" t="s">
        <v>7</v>
      </c>
      <c r="Q7384" s="7">
        <v>0</v>
      </c>
      <c r="R7384" s="7">
        <v>0</v>
      </c>
      <c r="S7384" s="7" t="s">
        <v>11928</v>
      </c>
      <c r="BI7384"/>
      <c r="BJ7384"/>
    </row>
    <row r="7385" spans="2:62" x14ac:dyDescent="0.4">
      <c r="B7385" s="1">
        <v>29737</v>
      </c>
      <c r="C7385" s="6" t="s">
        <v>30</v>
      </c>
      <c r="D7385" s="6" t="s">
        <v>30</v>
      </c>
      <c r="E7385" s="6" t="s">
        <v>1734</v>
      </c>
      <c r="F7385" s="6" t="s">
        <v>1735</v>
      </c>
      <c r="G7385" s="6" t="s">
        <v>1736</v>
      </c>
      <c r="H7385" s="6" t="s">
        <v>1770</v>
      </c>
      <c r="I7385" s="6" t="s">
        <v>1781</v>
      </c>
      <c r="J7385" s="6" t="s">
        <v>5</v>
      </c>
      <c r="K7385" s="7">
        <v>10.33</v>
      </c>
      <c r="L7385" s="7">
        <f>IFERROR(VLOOKUP(SiscoTable[[#This Row],[Código]],Hoja2!A:B,2,0)*SiscoTable[[#This Row],[Provta(Uns)]],0)</f>
        <v>102.26700000000001</v>
      </c>
      <c r="M7385" s="7">
        <v>0</v>
      </c>
      <c r="N7385" s="7">
        <v>8</v>
      </c>
      <c r="O7385" s="7">
        <f>IFERROR(VLOOKUP(SiscoTable[[#This Row],[Código]],Hoja2!A:B,2,0)*SiscoTable[[#This Row],[Stock_actual]],0)</f>
        <v>79.2</v>
      </c>
      <c r="P7385" s="6" t="s">
        <v>119</v>
      </c>
      <c r="Q7385" s="7">
        <v>11</v>
      </c>
      <c r="R7385" s="7">
        <v>20.560000000000002</v>
      </c>
      <c r="S7385" s="7" t="s">
        <v>11925</v>
      </c>
      <c r="BI7385"/>
      <c r="BJ7385"/>
    </row>
    <row r="7386" spans="2:62" x14ac:dyDescent="0.4">
      <c r="B7386" s="1">
        <v>29738</v>
      </c>
      <c r="C7386" s="6" t="s">
        <v>8</v>
      </c>
      <c r="D7386" s="6" t="s">
        <v>8</v>
      </c>
      <c r="E7386" s="6" t="s">
        <v>1734</v>
      </c>
      <c r="F7386" s="6" t="s">
        <v>1735</v>
      </c>
      <c r="G7386" s="6" t="s">
        <v>1736</v>
      </c>
      <c r="H7386" s="6" t="s">
        <v>1770</v>
      </c>
      <c r="I7386" s="6" t="s">
        <v>1907</v>
      </c>
      <c r="J7386" s="6" t="s">
        <v>5</v>
      </c>
      <c r="K7386" s="7">
        <v>0</v>
      </c>
      <c r="L7386" s="7">
        <f>IFERROR(VLOOKUP(SiscoTable[[#This Row],[Código]],Hoja2!A:B,2,0)*SiscoTable[[#This Row],[Provta(Uns)]],0)</f>
        <v>0</v>
      </c>
      <c r="M7386" s="7">
        <v>0</v>
      </c>
      <c r="N7386" s="7">
        <v>0</v>
      </c>
      <c r="O7386" s="7">
        <f>IFERROR(VLOOKUP(SiscoTable[[#This Row],[Código]],Hoja2!A:B,2,0)*SiscoTable[[#This Row],[Stock_actual]],0)</f>
        <v>0</v>
      </c>
      <c r="P7386" s="6" t="s">
        <v>7</v>
      </c>
      <c r="Q7386" s="7">
        <v>0</v>
      </c>
      <c r="R7386" s="7">
        <v>0</v>
      </c>
      <c r="S7386" s="7" t="s">
        <v>11925</v>
      </c>
      <c r="BI7386"/>
      <c r="BJ7386"/>
    </row>
    <row r="7387" spans="2:62" x14ac:dyDescent="0.4">
      <c r="B7387" s="1">
        <v>29739</v>
      </c>
      <c r="C7387" s="6" t="s">
        <v>30</v>
      </c>
      <c r="D7387" s="6" t="s">
        <v>8</v>
      </c>
      <c r="E7387" s="6" t="s">
        <v>1734</v>
      </c>
      <c r="F7387" s="6" t="s">
        <v>1735</v>
      </c>
      <c r="G7387" s="6" t="s">
        <v>1736</v>
      </c>
      <c r="H7387" s="6" t="s">
        <v>1770</v>
      </c>
      <c r="I7387" s="6" t="s">
        <v>1782</v>
      </c>
      <c r="J7387" s="6" t="s">
        <v>5</v>
      </c>
      <c r="K7387" s="7">
        <v>6.5</v>
      </c>
      <c r="L7387" s="7">
        <f>IFERROR(VLOOKUP(SiscoTable[[#This Row],[Código]],Hoja2!A:B,2,0)*SiscoTable[[#This Row],[Provta(Uns)]],0)</f>
        <v>64.350000000000009</v>
      </c>
      <c r="M7387" s="7">
        <v>0</v>
      </c>
      <c r="N7387" s="7">
        <v>31</v>
      </c>
      <c r="O7387" s="7">
        <f>IFERROR(VLOOKUP(SiscoTable[[#This Row],[Código]],Hoja2!A:B,2,0)*SiscoTable[[#This Row],[Stock_actual]],0)</f>
        <v>306.90000000000003</v>
      </c>
      <c r="P7387" s="6" t="s">
        <v>222</v>
      </c>
      <c r="Q7387" s="7">
        <v>7</v>
      </c>
      <c r="R7387" s="7">
        <v>0</v>
      </c>
      <c r="S7387" s="7" t="s">
        <v>11925</v>
      </c>
      <c r="BI7387"/>
      <c r="BJ7387"/>
    </row>
    <row r="7388" spans="2:62" x14ac:dyDescent="0.4">
      <c r="B7388" s="1">
        <v>29740</v>
      </c>
      <c r="C7388" s="6" t="s">
        <v>8</v>
      </c>
      <c r="D7388" s="6" t="s">
        <v>8</v>
      </c>
      <c r="E7388" s="6" t="s">
        <v>1734</v>
      </c>
      <c r="F7388" s="6" t="s">
        <v>1735</v>
      </c>
      <c r="G7388" s="6" t="s">
        <v>1736</v>
      </c>
      <c r="H7388" s="6" t="s">
        <v>1770</v>
      </c>
      <c r="I7388" s="6" t="s">
        <v>1908</v>
      </c>
      <c r="J7388" s="6" t="s">
        <v>5</v>
      </c>
      <c r="K7388" s="7">
        <v>0</v>
      </c>
      <c r="L7388" s="7">
        <f>IFERROR(VLOOKUP(SiscoTable[[#This Row],[Código]],Hoja2!A:B,2,0)*SiscoTable[[#This Row],[Provta(Uns)]],0)</f>
        <v>0</v>
      </c>
      <c r="M7388" s="7">
        <v>0</v>
      </c>
      <c r="N7388" s="7">
        <v>0</v>
      </c>
      <c r="O7388" s="7">
        <f>IFERROR(VLOOKUP(SiscoTable[[#This Row],[Código]],Hoja2!A:B,2,0)*SiscoTable[[#This Row],[Stock_actual]],0)</f>
        <v>0</v>
      </c>
      <c r="P7388" s="6" t="s">
        <v>7</v>
      </c>
      <c r="Q7388" s="7">
        <v>0</v>
      </c>
      <c r="R7388" s="7">
        <v>0</v>
      </c>
      <c r="S7388" s="7" t="s">
        <v>11925</v>
      </c>
      <c r="BI7388"/>
      <c r="BJ7388"/>
    </row>
    <row r="7389" spans="2:62" x14ac:dyDescent="0.4">
      <c r="B7389" s="1">
        <v>29741</v>
      </c>
      <c r="C7389" s="6" t="s">
        <v>30</v>
      </c>
      <c r="D7389" s="6" t="s">
        <v>8</v>
      </c>
      <c r="E7389" s="6" t="s">
        <v>1734</v>
      </c>
      <c r="F7389" s="6" t="s">
        <v>1735</v>
      </c>
      <c r="G7389" s="6" t="s">
        <v>1736</v>
      </c>
      <c r="H7389" s="6" t="s">
        <v>1770</v>
      </c>
      <c r="I7389" s="6" t="s">
        <v>1783</v>
      </c>
      <c r="J7389" s="6" t="s">
        <v>5</v>
      </c>
      <c r="K7389" s="7">
        <v>0</v>
      </c>
      <c r="L7389" s="7">
        <f>IFERROR(VLOOKUP(SiscoTable[[#This Row],[Código]],Hoja2!A:B,2,0)*SiscoTable[[#This Row],[Provta(Uns)]],0)</f>
        <v>0</v>
      </c>
      <c r="M7389" s="7">
        <v>0</v>
      </c>
      <c r="N7389" s="7">
        <v>0</v>
      </c>
      <c r="O7389" s="7">
        <f>IFERROR(VLOOKUP(SiscoTable[[#This Row],[Código]],Hoja2!A:B,2,0)*SiscoTable[[#This Row],[Stock_actual]],0)</f>
        <v>0</v>
      </c>
      <c r="P7389" s="6" t="s">
        <v>7</v>
      </c>
      <c r="Q7389" s="7">
        <v>0</v>
      </c>
      <c r="R7389" s="7">
        <v>0</v>
      </c>
      <c r="S7389" s="7" t="s">
        <v>11925</v>
      </c>
      <c r="BI7389"/>
      <c r="BJ7389"/>
    </row>
    <row r="7390" spans="2:62" x14ac:dyDescent="0.4">
      <c r="B7390" s="1">
        <v>29742</v>
      </c>
      <c r="C7390" s="6" t="s">
        <v>30</v>
      </c>
      <c r="D7390" s="6" t="s">
        <v>30</v>
      </c>
      <c r="E7390" s="6" t="s">
        <v>1734</v>
      </c>
      <c r="F7390" s="6" t="s">
        <v>1735</v>
      </c>
      <c r="G7390" s="6" t="s">
        <v>1736</v>
      </c>
      <c r="H7390" s="6" t="s">
        <v>1770</v>
      </c>
      <c r="I7390" s="6" t="s">
        <v>1784</v>
      </c>
      <c r="J7390" s="6" t="s">
        <v>5</v>
      </c>
      <c r="K7390" s="7">
        <v>8.33</v>
      </c>
      <c r="L7390" s="7">
        <f>IFERROR(VLOOKUP(SiscoTable[[#This Row],[Código]],Hoja2!A:B,2,0)*SiscoTable[[#This Row],[Provta(Uns)]],0)</f>
        <v>74.137</v>
      </c>
      <c r="M7390" s="7">
        <v>0</v>
      </c>
      <c r="N7390" s="7">
        <v>0</v>
      </c>
      <c r="O7390" s="7">
        <f>IFERROR(VLOOKUP(SiscoTable[[#This Row],[Código]],Hoja2!A:B,2,0)*SiscoTable[[#This Row],[Stock_actual]],0)</f>
        <v>0</v>
      </c>
      <c r="P7390" s="6" t="s">
        <v>7</v>
      </c>
      <c r="Q7390" s="7">
        <v>9</v>
      </c>
      <c r="R7390" s="7">
        <v>16.8</v>
      </c>
      <c r="S7390" s="7" t="s">
        <v>11925</v>
      </c>
      <c r="BI7390"/>
      <c r="BJ7390"/>
    </row>
    <row r="7391" spans="2:62" x14ac:dyDescent="0.4">
      <c r="B7391" s="1">
        <v>29744</v>
      </c>
      <c r="C7391" s="6" t="s">
        <v>8</v>
      </c>
      <c r="D7391" s="6" t="s">
        <v>8</v>
      </c>
      <c r="E7391" s="6" t="s">
        <v>1734</v>
      </c>
      <c r="F7391" s="6" t="s">
        <v>1735</v>
      </c>
      <c r="G7391" s="6" t="s">
        <v>1736</v>
      </c>
      <c r="H7391" s="6" t="s">
        <v>1770</v>
      </c>
      <c r="I7391" s="6" t="s">
        <v>1909</v>
      </c>
      <c r="J7391" s="6" t="s">
        <v>5</v>
      </c>
      <c r="K7391" s="7">
        <v>2</v>
      </c>
      <c r="L7391" s="7">
        <f>IFERROR(VLOOKUP(SiscoTable[[#This Row],[Código]],Hoja2!A:B,2,0)*SiscoTable[[#This Row],[Provta(Uns)]],0)</f>
        <v>31.8</v>
      </c>
      <c r="M7391" s="7">
        <v>0</v>
      </c>
      <c r="N7391" s="7">
        <v>6</v>
      </c>
      <c r="O7391" s="7">
        <f>IFERROR(VLOOKUP(SiscoTable[[#This Row],[Código]],Hoja2!A:B,2,0)*SiscoTable[[#This Row],[Stock_actual]],0)</f>
        <v>95.4</v>
      </c>
      <c r="P7391" s="6" t="s">
        <v>983</v>
      </c>
      <c r="Q7391" s="7">
        <v>2</v>
      </c>
      <c r="R7391" s="7">
        <v>0</v>
      </c>
      <c r="S7391" s="7" t="s">
        <v>11925</v>
      </c>
      <c r="BI7391"/>
      <c r="BJ7391"/>
    </row>
    <row r="7392" spans="2:62" x14ac:dyDescent="0.4">
      <c r="B7392" s="1">
        <v>29745</v>
      </c>
      <c r="C7392" s="6" t="s">
        <v>8</v>
      </c>
      <c r="D7392" s="6" t="s">
        <v>8</v>
      </c>
      <c r="E7392" s="6" t="s">
        <v>1734</v>
      </c>
      <c r="F7392" s="6" t="s">
        <v>1735</v>
      </c>
      <c r="G7392" s="6" t="s">
        <v>1736</v>
      </c>
      <c r="H7392" s="6" t="s">
        <v>1770</v>
      </c>
      <c r="I7392" s="6" t="s">
        <v>1910</v>
      </c>
      <c r="J7392" s="6" t="s">
        <v>5</v>
      </c>
      <c r="K7392" s="7">
        <v>2</v>
      </c>
      <c r="L7392" s="7">
        <f>IFERROR(VLOOKUP(SiscoTable[[#This Row],[Código]],Hoja2!A:B,2,0)*SiscoTable[[#This Row],[Provta(Uns)]],0)</f>
        <v>31.8</v>
      </c>
      <c r="M7392" s="7">
        <v>0</v>
      </c>
      <c r="N7392" s="7">
        <v>7</v>
      </c>
      <c r="O7392" s="7">
        <f>IFERROR(VLOOKUP(SiscoTable[[#This Row],[Código]],Hoja2!A:B,2,0)*SiscoTable[[#This Row],[Stock_actual]],0)</f>
        <v>111.3</v>
      </c>
      <c r="P7392" s="6" t="s">
        <v>311</v>
      </c>
      <c r="Q7392" s="7">
        <v>2</v>
      </c>
      <c r="R7392" s="7">
        <v>0</v>
      </c>
      <c r="S7392" s="7" t="s">
        <v>11925</v>
      </c>
      <c r="BI7392"/>
      <c r="BJ7392"/>
    </row>
    <row r="7393" spans="2:62" x14ac:dyDescent="0.4">
      <c r="B7393" s="1">
        <v>29746</v>
      </c>
      <c r="C7393" s="6" t="s">
        <v>8</v>
      </c>
      <c r="D7393" s="6" t="s">
        <v>8</v>
      </c>
      <c r="E7393" s="6" t="s">
        <v>1734</v>
      </c>
      <c r="F7393" s="6" t="s">
        <v>1735</v>
      </c>
      <c r="G7393" s="6" t="s">
        <v>1736</v>
      </c>
      <c r="H7393" s="6" t="s">
        <v>1770</v>
      </c>
      <c r="I7393" s="6" t="s">
        <v>1911</v>
      </c>
      <c r="J7393" s="6" t="s">
        <v>5</v>
      </c>
      <c r="K7393" s="7">
        <v>1.5</v>
      </c>
      <c r="L7393" s="7">
        <f>IFERROR(VLOOKUP(SiscoTable[[#This Row],[Código]],Hoja2!A:B,2,0)*SiscoTable[[#This Row],[Provta(Uns)]],0)</f>
        <v>23.85</v>
      </c>
      <c r="M7393" s="7">
        <v>0</v>
      </c>
      <c r="N7393" s="7">
        <v>9</v>
      </c>
      <c r="O7393" s="7">
        <f>IFERROR(VLOOKUP(SiscoTable[[#This Row],[Código]],Hoja2!A:B,2,0)*SiscoTable[[#This Row],[Stock_actual]],0)</f>
        <v>143.1</v>
      </c>
      <c r="P7393" s="6" t="s">
        <v>1014</v>
      </c>
      <c r="Q7393" s="7">
        <v>2</v>
      </c>
      <c r="R7393" s="7">
        <v>0</v>
      </c>
      <c r="S7393" s="7" t="s">
        <v>11925</v>
      </c>
      <c r="BI7393"/>
      <c r="BJ7393"/>
    </row>
    <row r="7394" spans="2:62" x14ac:dyDescent="0.4">
      <c r="B7394" s="1">
        <v>29747</v>
      </c>
      <c r="C7394" s="6" t="s">
        <v>8</v>
      </c>
      <c r="D7394" s="6" t="s">
        <v>8</v>
      </c>
      <c r="E7394" s="6" t="s">
        <v>1734</v>
      </c>
      <c r="F7394" s="6" t="s">
        <v>1735</v>
      </c>
      <c r="G7394" s="6" t="s">
        <v>1736</v>
      </c>
      <c r="H7394" s="6" t="s">
        <v>1770</v>
      </c>
      <c r="I7394" s="6" t="s">
        <v>1912</v>
      </c>
      <c r="J7394" s="6" t="s">
        <v>5</v>
      </c>
      <c r="K7394" s="7">
        <v>4</v>
      </c>
      <c r="L7394" s="7">
        <f>IFERROR(VLOOKUP(SiscoTable[[#This Row],[Código]],Hoja2!A:B,2,0)*SiscoTable[[#This Row],[Provta(Uns)]],0)</f>
        <v>22.4</v>
      </c>
      <c r="M7394" s="7">
        <v>0</v>
      </c>
      <c r="N7394" s="7">
        <v>0</v>
      </c>
      <c r="O7394" s="7">
        <f>IFERROR(VLOOKUP(SiscoTable[[#This Row],[Código]],Hoja2!A:B,2,0)*SiscoTable[[#This Row],[Stock_actual]],0)</f>
        <v>0</v>
      </c>
      <c r="P7394" s="6" t="s">
        <v>7</v>
      </c>
      <c r="Q7394" s="7">
        <v>4</v>
      </c>
      <c r="R7394" s="7">
        <v>7.8000000000000007</v>
      </c>
      <c r="S7394" s="7" t="s">
        <v>11925</v>
      </c>
      <c r="BI7394"/>
      <c r="BJ7394"/>
    </row>
    <row r="7395" spans="2:62" x14ac:dyDescent="0.4">
      <c r="B7395" s="1">
        <v>29748</v>
      </c>
      <c r="C7395" s="6" t="s">
        <v>8</v>
      </c>
      <c r="D7395" s="6" t="s">
        <v>8</v>
      </c>
      <c r="E7395" s="6" t="s">
        <v>1734</v>
      </c>
      <c r="F7395" s="6" t="s">
        <v>1735</v>
      </c>
      <c r="G7395" s="6" t="s">
        <v>1736</v>
      </c>
      <c r="H7395" s="6" t="s">
        <v>1770</v>
      </c>
      <c r="I7395" s="6" t="s">
        <v>1913</v>
      </c>
      <c r="J7395" s="6" t="s">
        <v>5</v>
      </c>
      <c r="K7395" s="7">
        <v>3.67</v>
      </c>
      <c r="L7395" s="7">
        <f>IFERROR(VLOOKUP(SiscoTable[[#This Row],[Código]],Hoja2!A:B,2,0)*SiscoTable[[#This Row],[Provta(Uns)]],0)</f>
        <v>31.561999999999998</v>
      </c>
      <c r="M7395" s="7">
        <v>0</v>
      </c>
      <c r="N7395" s="7">
        <v>2</v>
      </c>
      <c r="O7395" s="7">
        <f>IFERROR(VLOOKUP(SiscoTable[[#This Row],[Código]],Hoja2!A:B,2,0)*SiscoTable[[#This Row],[Stock_actual]],0)</f>
        <v>17.2</v>
      </c>
      <c r="P7395" s="6" t="s">
        <v>810</v>
      </c>
      <c r="Q7395" s="7">
        <v>4</v>
      </c>
      <c r="R7395" s="7">
        <v>7.24</v>
      </c>
      <c r="S7395" s="7" t="s">
        <v>11925</v>
      </c>
      <c r="BI7395"/>
      <c r="BJ7395"/>
    </row>
    <row r="7396" spans="2:62" x14ac:dyDescent="0.4">
      <c r="B7396" s="1">
        <v>29749</v>
      </c>
      <c r="C7396" s="6" t="s">
        <v>8</v>
      </c>
      <c r="D7396" s="6" t="s">
        <v>8</v>
      </c>
      <c r="E7396" s="6" t="s">
        <v>1734</v>
      </c>
      <c r="F7396" s="6" t="s">
        <v>1735</v>
      </c>
      <c r="G7396" s="6" t="s">
        <v>1736</v>
      </c>
      <c r="H7396" s="6" t="s">
        <v>1770</v>
      </c>
      <c r="I7396" s="6" t="s">
        <v>1914</v>
      </c>
      <c r="J7396" s="6" t="s">
        <v>5</v>
      </c>
      <c r="K7396" s="7">
        <v>0.5</v>
      </c>
      <c r="L7396" s="7">
        <f>IFERROR(VLOOKUP(SiscoTable[[#This Row],[Código]],Hoja2!A:B,2,0)*SiscoTable[[#This Row],[Provta(Uns)]],0)</f>
        <v>22.45</v>
      </c>
      <c r="M7396" s="7">
        <v>0</v>
      </c>
      <c r="N7396" s="7">
        <v>13</v>
      </c>
      <c r="O7396" s="7">
        <f>IFERROR(VLOOKUP(SiscoTable[[#This Row],[Código]],Hoja2!A:B,2,0)*SiscoTable[[#This Row],[Stock_actual]],0)</f>
        <v>583.69999999999993</v>
      </c>
      <c r="P7396" s="6" t="s">
        <v>1915</v>
      </c>
      <c r="Q7396" s="7">
        <v>1</v>
      </c>
      <c r="R7396" s="7">
        <v>0</v>
      </c>
      <c r="S7396" s="7" t="s">
        <v>11925</v>
      </c>
      <c r="BI7396"/>
      <c r="BJ7396"/>
    </row>
    <row r="7397" spans="2:62" x14ac:dyDescent="0.4">
      <c r="B7397" s="1">
        <v>29750</v>
      </c>
      <c r="C7397" s="6" t="s">
        <v>30</v>
      </c>
      <c r="D7397" s="6" t="s">
        <v>8</v>
      </c>
      <c r="E7397" s="6" t="s">
        <v>1734</v>
      </c>
      <c r="F7397" s="6" t="s">
        <v>1735</v>
      </c>
      <c r="G7397" s="6" t="s">
        <v>1736</v>
      </c>
      <c r="H7397" s="6" t="s">
        <v>1770</v>
      </c>
      <c r="I7397" s="6" t="s">
        <v>1785</v>
      </c>
      <c r="J7397" s="6" t="s">
        <v>5</v>
      </c>
      <c r="K7397" s="7">
        <v>3.5</v>
      </c>
      <c r="L7397" s="7">
        <f>IFERROR(VLOOKUP(SiscoTable[[#This Row],[Código]],Hoja2!A:B,2,0)*SiscoTable[[#This Row],[Provta(Uns)]],0)</f>
        <v>76.649999999999991</v>
      </c>
      <c r="M7397" s="7">
        <v>0</v>
      </c>
      <c r="N7397" s="7">
        <v>1</v>
      </c>
      <c r="O7397" s="7">
        <f>IFERROR(VLOOKUP(SiscoTable[[#This Row],[Código]],Hoja2!A:B,2,0)*SiscoTable[[#This Row],[Stock_actual]],0)</f>
        <v>21.9</v>
      </c>
      <c r="P7397" s="6" t="s">
        <v>117</v>
      </c>
      <c r="Q7397" s="7">
        <v>4</v>
      </c>
      <c r="R7397" s="7">
        <v>7.16</v>
      </c>
      <c r="S7397" s="7" t="s">
        <v>11925</v>
      </c>
      <c r="BI7397"/>
      <c r="BJ7397"/>
    </row>
    <row r="7398" spans="2:62" x14ac:dyDescent="0.4">
      <c r="B7398" s="1">
        <v>29751</v>
      </c>
      <c r="C7398" s="6" t="s">
        <v>8</v>
      </c>
      <c r="D7398" s="6" t="s">
        <v>8</v>
      </c>
      <c r="E7398" s="6" t="s">
        <v>1734</v>
      </c>
      <c r="F7398" s="6" t="s">
        <v>1735</v>
      </c>
      <c r="G7398" s="6" t="s">
        <v>1736</v>
      </c>
      <c r="H7398" s="6" t="s">
        <v>1770</v>
      </c>
      <c r="I7398" s="6" t="s">
        <v>1916</v>
      </c>
      <c r="J7398" s="6" t="s">
        <v>5</v>
      </c>
      <c r="K7398" s="7">
        <v>2.83</v>
      </c>
      <c r="L7398" s="7">
        <f>IFERROR(VLOOKUP(SiscoTable[[#This Row],[Código]],Hoja2!A:B,2,0)*SiscoTable[[#This Row],[Provta(Uns)]],0)</f>
        <v>22.357000000000003</v>
      </c>
      <c r="M7398" s="7">
        <v>0</v>
      </c>
      <c r="N7398" s="7">
        <v>0</v>
      </c>
      <c r="O7398" s="7">
        <f>IFERROR(VLOOKUP(SiscoTable[[#This Row],[Código]],Hoja2!A:B,2,0)*SiscoTable[[#This Row],[Stock_actual]],0)</f>
        <v>0</v>
      </c>
      <c r="P7398" s="6" t="s">
        <v>7</v>
      </c>
      <c r="Q7398" s="7">
        <v>3</v>
      </c>
      <c r="R7398" s="7">
        <v>5.3999999999999995</v>
      </c>
      <c r="S7398" s="7" t="s">
        <v>11925</v>
      </c>
      <c r="BI7398"/>
      <c r="BJ7398"/>
    </row>
    <row r="7399" spans="2:62" x14ac:dyDescent="0.4">
      <c r="B7399" s="1">
        <v>29752</v>
      </c>
      <c r="C7399" s="6" t="s">
        <v>8</v>
      </c>
      <c r="D7399" s="6" t="s">
        <v>8</v>
      </c>
      <c r="E7399" s="6" t="s">
        <v>1734</v>
      </c>
      <c r="F7399" s="6" t="s">
        <v>1735</v>
      </c>
      <c r="G7399" s="6" t="s">
        <v>1736</v>
      </c>
      <c r="H7399" s="6" t="s">
        <v>1770</v>
      </c>
      <c r="I7399" s="6" t="s">
        <v>1917</v>
      </c>
      <c r="J7399" s="6" t="s">
        <v>5</v>
      </c>
      <c r="K7399" s="7">
        <v>3.17</v>
      </c>
      <c r="L7399" s="7">
        <f>IFERROR(VLOOKUP(SiscoTable[[#This Row],[Código]],Hoja2!A:B,2,0)*SiscoTable[[#This Row],[Provta(Uns)]],0)</f>
        <v>38.04</v>
      </c>
      <c r="M7399" s="7">
        <v>0</v>
      </c>
      <c r="N7399" s="7">
        <v>0</v>
      </c>
      <c r="O7399" s="7">
        <f>IFERROR(VLOOKUP(SiscoTable[[#This Row],[Código]],Hoja2!A:B,2,0)*SiscoTable[[#This Row],[Stock_actual]],0)</f>
        <v>0</v>
      </c>
      <c r="P7399" s="6" t="s">
        <v>7</v>
      </c>
      <c r="Q7399" s="7">
        <v>4</v>
      </c>
      <c r="R7399" s="7">
        <v>6.6</v>
      </c>
      <c r="S7399" s="7" t="s">
        <v>11925</v>
      </c>
      <c r="BI7399"/>
      <c r="BJ7399"/>
    </row>
    <row r="7400" spans="2:62" x14ac:dyDescent="0.4">
      <c r="B7400" s="1">
        <v>29753</v>
      </c>
      <c r="C7400" s="6" t="s">
        <v>25</v>
      </c>
      <c r="D7400" s="6" t="s">
        <v>30</v>
      </c>
      <c r="E7400" s="6" t="s">
        <v>3268</v>
      </c>
      <c r="F7400" s="6" t="s">
        <v>3269</v>
      </c>
      <c r="G7400" s="6" t="s">
        <v>4384</v>
      </c>
      <c r="H7400" s="6" t="s">
        <v>4189</v>
      </c>
      <c r="I7400" s="6" t="s">
        <v>4437</v>
      </c>
      <c r="J7400" s="6" t="s">
        <v>5</v>
      </c>
      <c r="K7400" s="7">
        <v>13</v>
      </c>
      <c r="L7400" s="7">
        <f>IFERROR(VLOOKUP(SiscoTable[[#This Row],[Código]],Hoja2!A:B,2,0)*SiscoTable[[#This Row],[Provta(Uns)]],0)</f>
        <v>371.8</v>
      </c>
      <c r="M7400" s="7">
        <v>72</v>
      </c>
      <c r="N7400" s="7">
        <v>-5</v>
      </c>
      <c r="O7400" s="7">
        <f>IFERROR(VLOOKUP(SiscoTable[[#This Row],[Código]],Hoja2!A:B,2,0)*SiscoTable[[#This Row],[Stock_actual]],0)</f>
        <v>-143</v>
      </c>
      <c r="P7400" s="6" t="s">
        <v>7</v>
      </c>
      <c r="Q7400" s="7">
        <v>14</v>
      </c>
      <c r="R7400" s="7">
        <v>0</v>
      </c>
      <c r="S7400" s="7" t="s">
        <v>11928</v>
      </c>
      <c r="BI7400"/>
      <c r="BJ7400"/>
    </row>
    <row r="7401" spans="2:62" x14ac:dyDescent="0.4">
      <c r="B7401" s="1">
        <v>29754</v>
      </c>
      <c r="C7401" s="6" t="s">
        <v>25</v>
      </c>
      <c r="D7401" s="6" t="s">
        <v>30</v>
      </c>
      <c r="E7401" s="6" t="s">
        <v>3268</v>
      </c>
      <c r="F7401" s="6" t="s">
        <v>3269</v>
      </c>
      <c r="G7401" s="6" t="s">
        <v>4384</v>
      </c>
      <c r="H7401" s="6" t="s">
        <v>4189</v>
      </c>
      <c r="I7401" s="6" t="s">
        <v>4438</v>
      </c>
      <c r="J7401" s="6" t="s">
        <v>5</v>
      </c>
      <c r="K7401" s="7">
        <v>10.17</v>
      </c>
      <c r="L7401" s="7">
        <f>IFERROR(VLOOKUP(SiscoTable[[#This Row],[Código]],Hoja2!A:B,2,0)*SiscoTable[[#This Row],[Provta(Uns)]],0)</f>
        <v>199.33200000000002</v>
      </c>
      <c r="M7401" s="7">
        <v>48</v>
      </c>
      <c r="N7401" s="7">
        <v>28</v>
      </c>
      <c r="O7401" s="7">
        <f>IFERROR(VLOOKUP(SiscoTable[[#This Row],[Código]],Hoja2!A:B,2,0)*SiscoTable[[#This Row],[Stock_actual]],0)</f>
        <v>548.80000000000007</v>
      </c>
      <c r="P7401" s="6" t="s">
        <v>997</v>
      </c>
      <c r="Q7401" s="7">
        <v>11</v>
      </c>
      <c r="R7401" s="7">
        <v>0</v>
      </c>
      <c r="S7401" s="7" t="s">
        <v>11928</v>
      </c>
      <c r="BI7401"/>
      <c r="BJ7401"/>
    </row>
    <row r="7402" spans="2:62" x14ac:dyDescent="0.4">
      <c r="B7402" s="1">
        <v>29755</v>
      </c>
      <c r="C7402" s="6" t="s">
        <v>25</v>
      </c>
      <c r="D7402" s="6" t="s">
        <v>30</v>
      </c>
      <c r="E7402" s="6" t="s">
        <v>3268</v>
      </c>
      <c r="F7402" s="6" t="s">
        <v>3269</v>
      </c>
      <c r="G7402" s="6" t="s">
        <v>4384</v>
      </c>
      <c r="H7402" s="6" t="s">
        <v>4189</v>
      </c>
      <c r="I7402" s="6" t="s">
        <v>4439</v>
      </c>
      <c r="J7402" s="6" t="s">
        <v>5</v>
      </c>
      <c r="K7402" s="7">
        <v>17.829999999999998</v>
      </c>
      <c r="L7402" s="7">
        <f>IFERROR(VLOOKUP(SiscoTable[[#This Row],[Código]],Hoja2!A:B,2,0)*SiscoTable[[#This Row],[Provta(Uns)]],0)</f>
        <v>419.00499999999994</v>
      </c>
      <c r="M7402" s="7">
        <v>60</v>
      </c>
      <c r="N7402" s="7">
        <v>-4</v>
      </c>
      <c r="O7402" s="7">
        <f>IFERROR(VLOOKUP(SiscoTable[[#This Row],[Código]],Hoja2!A:B,2,0)*SiscoTable[[#This Row],[Stock_actual]],0)</f>
        <v>-94</v>
      </c>
      <c r="P7402" s="6" t="s">
        <v>7</v>
      </c>
      <c r="Q7402" s="7">
        <v>19</v>
      </c>
      <c r="R7402" s="7">
        <v>0</v>
      </c>
      <c r="S7402" s="7" t="s">
        <v>11928</v>
      </c>
      <c r="BI7402"/>
      <c r="BJ7402"/>
    </row>
    <row r="7403" spans="2:62" x14ac:dyDescent="0.4">
      <c r="B7403" s="1">
        <v>29756</v>
      </c>
      <c r="C7403" s="6" t="s">
        <v>25</v>
      </c>
      <c r="D7403" s="6" t="s">
        <v>30</v>
      </c>
      <c r="E7403" s="6" t="s">
        <v>3268</v>
      </c>
      <c r="F7403" s="6" t="s">
        <v>3269</v>
      </c>
      <c r="G7403" s="6" t="s">
        <v>4384</v>
      </c>
      <c r="H7403" s="6" t="s">
        <v>4189</v>
      </c>
      <c r="I7403" s="6" t="s">
        <v>4440</v>
      </c>
      <c r="J7403" s="6" t="s">
        <v>5</v>
      </c>
      <c r="K7403" s="7">
        <v>16.5</v>
      </c>
      <c r="L7403" s="7">
        <f>IFERROR(VLOOKUP(SiscoTable[[#This Row],[Código]],Hoja2!A:B,2,0)*SiscoTable[[#This Row],[Provta(Uns)]],0)</f>
        <v>222.75</v>
      </c>
      <c r="M7403" s="7">
        <v>15</v>
      </c>
      <c r="N7403" s="7">
        <v>37</v>
      </c>
      <c r="O7403" s="7">
        <f>IFERROR(VLOOKUP(SiscoTable[[#This Row],[Código]],Hoja2!A:B,2,0)*SiscoTable[[#This Row],[Stock_actual]],0)</f>
        <v>499.5</v>
      </c>
      <c r="P7403" s="6" t="s">
        <v>556</v>
      </c>
      <c r="Q7403" s="7">
        <v>18</v>
      </c>
      <c r="R7403" s="7">
        <v>0</v>
      </c>
      <c r="S7403" s="7" t="s">
        <v>11928</v>
      </c>
      <c r="BI7403"/>
      <c r="BJ7403"/>
    </row>
    <row r="7404" spans="2:62" x14ac:dyDescent="0.4">
      <c r="B7404" s="1">
        <v>29757</v>
      </c>
      <c r="C7404" s="6" t="s">
        <v>25</v>
      </c>
      <c r="D7404" s="6" t="s">
        <v>30</v>
      </c>
      <c r="E7404" s="6" t="s">
        <v>3268</v>
      </c>
      <c r="F7404" s="6" t="s">
        <v>3269</v>
      </c>
      <c r="G7404" s="6" t="s">
        <v>4384</v>
      </c>
      <c r="H7404" s="6" t="s">
        <v>4189</v>
      </c>
      <c r="I7404" s="6" t="s">
        <v>4441</v>
      </c>
      <c r="J7404" s="6" t="s">
        <v>5</v>
      </c>
      <c r="K7404" s="7">
        <v>20</v>
      </c>
      <c r="L7404" s="7">
        <f>IFERROR(VLOOKUP(SiscoTable[[#This Row],[Código]],Hoja2!A:B,2,0)*SiscoTable[[#This Row],[Provta(Uns)]],0)</f>
        <v>390</v>
      </c>
      <c r="M7404" s="7">
        <v>24</v>
      </c>
      <c r="N7404" s="7">
        <v>17</v>
      </c>
      <c r="O7404" s="7">
        <f>IFERROR(VLOOKUP(SiscoTable[[#This Row],[Código]],Hoja2!A:B,2,0)*SiscoTable[[#This Row],[Stock_actual]],0)</f>
        <v>331.5</v>
      </c>
      <c r="P7404" s="6" t="s">
        <v>812</v>
      </c>
      <c r="Q7404" s="7">
        <v>22</v>
      </c>
      <c r="R7404" s="7">
        <v>15.950000000000003</v>
      </c>
      <c r="S7404" s="7" t="s">
        <v>11928</v>
      </c>
      <c r="BI7404"/>
      <c r="BJ7404"/>
    </row>
    <row r="7405" spans="2:62" x14ac:dyDescent="0.4">
      <c r="B7405" s="1">
        <v>29758</v>
      </c>
      <c r="C7405" s="6" t="s">
        <v>25</v>
      </c>
      <c r="D7405" s="6" t="s">
        <v>30</v>
      </c>
      <c r="E7405" s="6" t="s">
        <v>3268</v>
      </c>
      <c r="F7405" s="6" t="s">
        <v>3269</v>
      </c>
      <c r="G7405" s="6" t="s">
        <v>4384</v>
      </c>
      <c r="H7405" s="6" t="s">
        <v>4189</v>
      </c>
      <c r="I7405" s="6" t="s">
        <v>4442</v>
      </c>
      <c r="J7405" s="6" t="s">
        <v>5</v>
      </c>
      <c r="K7405" s="7">
        <v>26.83</v>
      </c>
      <c r="L7405" s="7">
        <f>IFERROR(VLOOKUP(SiscoTable[[#This Row],[Código]],Hoja2!A:B,2,0)*SiscoTable[[#This Row],[Provta(Uns)]],0)</f>
        <v>252.202</v>
      </c>
      <c r="M7405" s="7">
        <v>72</v>
      </c>
      <c r="N7405" s="7">
        <v>36</v>
      </c>
      <c r="O7405" s="7">
        <f>IFERROR(VLOOKUP(SiscoTable[[#This Row],[Código]],Hoja2!A:B,2,0)*SiscoTable[[#This Row],[Stock_actual]],0)</f>
        <v>338.40000000000003</v>
      </c>
      <c r="P7405" s="6" t="s">
        <v>300</v>
      </c>
      <c r="Q7405" s="7">
        <v>29</v>
      </c>
      <c r="R7405" s="7">
        <v>0</v>
      </c>
      <c r="S7405" s="7" t="s">
        <v>11928</v>
      </c>
      <c r="BI7405"/>
      <c r="BJ7405"/>
    </row>
    <row r="7406" spans="2:62" x14ac:dyDescent="0.4">
      <c r="B7406" s="1">
        <v>29759</v>
      </c>
      <c r="C7406" s="6" t="s">
        <v>8</v>
      </c>
      <c r="D7406" s="6" t="s">
        <v>8</v>
      </c>
      <c r="E7406" s="6" t="s">
        <v>3268</v>
      </c>
      <c r="F7406" s="6" t="s">
        <v>3269</v>
      </c>
      <c r="G7406" s="6" t="s">
        <v>4760</v>
      </c>
      <c r="H7406" s="6" t="s">
        <v>4189</v>
      </c>
      <c r="I7406" s="6" t="s">
        <v>4777</v>
      </c>
      <c r="J7406" s="6" t="s">
        <v>5</v>
      </c>
      <c r="K7406" s="7">
        <v>2.5</v>
      </c>
      <c r="L7406" s="7">
        <f>IFERROR(VLOOKUP(SiscoTable[[#This Row],[Código]],Hoja2!A:B,2,0)*SiscoTable[[#This Row],[Provta(Uns)]],0)</f>
        <v>49.5</v>
      </c>
      <c r="M7406" s="7">
        <v>0</v>
      </c>
      <c r="N7406" s="7">
        <v>49</v>
      </c>
      <c r="O7406" s="7">
        <f>IFERROR(VLOOKUP(SiscoTable[[#This Row],[Código]],Hoja2!A:B,2,0)*SiscoTable[[#This Row],[Stock_actual]],0)</f>
        <v>970.2</v>
      </c>
      <c r="P7406" s="6" t="s">
        <v>4778</v>
      </c>
      <c r="Q7406" s="7">
        <v>3</v>
      </c>
      <c r="R7406" s="7">
        <v>0</v>
      </c>
      <c r="S7406" s="7" t="s">
        <v>11928</v>
      </c>
      <c r="BI7406"/>
      <c r="BJ7406"/>
    </row>
    <row r="7407" spans="2:62" x14ac:dyDescent="0.4">
      <c r="B7407" s="1">
        <v>29760</v>
      </c>
      <c r="C7407" s="6" t="s">
        <v>8</v>
      </c>
      <c r="D7407" s="6" t="s">
        <v>8</v>
      </c>
      <c r="E7407" s="6" t="s">
        <v>3268</v>
      </c>
      <c r="F7407" s="6" t="s">
        <v>3269</v>
      </c>
      <c r="G7407" s="6" t="s">
        <v>4760</v>
      </c>
      <c r="H7407" s="6" t="s">
        <v>4189</v>
      </c>
      <c r="I7407" s="6" t="s">
        <v>4779</v>
      </c>
      <c r="J7407" s="6" t="s">
        <v>5</v>
      </c>
      <c r="K7407" s="7">
        <v>0.83</v>
      </c>
      <c r="L7407" s="7">
        <f>IFERROR(VLOOKUP(SiscoTable[[#This Row],[Código]],Hoja2!A:B,2,0)*SiscoTable[[#This Row],[Provta(Uns)]],0)</f>
        <v>27.306999999999999</v>
      </c>
      <c r="M7407" s="7">
        <v>0</v>
      </c>
      <c r="N7407" s="7">
        <v>20</v>
      </c>
      <c r="O7407" s="7">
        <f>IFERROR(VLOOKUP(SiscoTable[[#This Row],[Código]],Hoja2!A:B,2,0)*SiscoTable[[#This Row],[Stock_actual]],0)</f>
        <v>658</v>
      </c>
      <c r="P7407" s="6" t="s">
        <v>4780</v>
      </c>
      <c r="Q7407" s="7">
        <v>1</v>
      </c>
      <c r="R7407" s="7">
        <v>0</v>
      </c>
      <c r="S7407" s="7" t="s">
        <v>11928</v>
      </c>
      <c r="BI7407"/>
      <c r="BJ7407"/>
    </row>
    <row r="7408" spans="2:62" x14ac:dyDescent="0.4">
      <c r="B7408" s="1">
        <v>29761</v>
      </c>
      <c r="C7408" s="6" t="s">
        <v>30</v>
      </c>
      <c r="D7408" s="6" t="s">
        <v>8</v>
      </c>
      <c r="E7408" s="6" t="s">
        <v>3268</v>
      </c>
      <c r="F7408" s="6" t="s">
        <v>3269</v>
      </c>
      <c r="G7408" s="6" t="s">
        <v>4161</v>
      </c>
      <c r="H7408" s="6" t="s">
        <v>4189</v>
      </c>
      <c r="I7408" s="6" t="s">
        <v>4188</v>
      </c>
      <c r="J7408" s="6" t="s">
        <v>5</v>
      </c>
      <c r="K7408" s="7">
        <v>4.83</v>
      </c>
      <c r="L7408" s="7">
        <f>IFERROR(VLOOKUP(SiscoTable[[#This Row],[Código]],Hoja2!A:B,2,0)*SiscoTable[[#This Row],[Provta(Uns)]],0)</f>
        <v>55.545000000000002</v>
      </c>
      <c r="M7408" s="7">
        <v>15</v>
      </c>
      <c r="N7408" s="7">
        <v>42</v>
      </c>
      <c r="O7408" s="7">
        <f>IFERROR(VLOOKUP(SiscoTable[[#This Row],[Código]],Hoja2!A:B,2,0)*SiscoTable[[#This Row],[Stock_actual]],0)</f>
        <v>483</v>
      </c>
      <c r="P7408" s="6" t="s">
        <v>4190</v>
      </c>
      <c r="Q7408" s="7">
        <v>5</v>
      </c>
      <c r="R7408" s="7">
        <v>0</v>
      </c>
      <c r="S7408" s="7" t="s">
        <v>11928</v>
      </c>
      <c r="BI7408"/>
      <c r="BJ7408"/>
    </row>
    <row r="7409" spans="2:62" x14ac:dyDescent="0.4">
      <c r="B7409" s="1">
        <v>29762</v>
      </c>
      <c r="C7409" s="6" t="s">
        <v>30</v>
      </c>
      <c r="D7409" s="6" t="s">
        <v>30</v>
      </c>
      <c r="E7409" s="6" t="s">
        <v>3268</v>
      </c>
      <c r="F7409" s="6" t="s">
        <v>3269</v>
      </c>
      <c r="G7409" s="6" t="s">
        <v>4161</v>
      </c>
      <c r="H7409" s="6" t="s">
        <v>4189</v>
      </c>
      <c r="I7409" s="6" t="s">
        <v>4191</v>
      </c>
      <c r="J7409" s="6" t="s">
        <v>5</v>
      </c>
      <c r="K7409" s="7">
        <v>13.33</v>
      </c>
      <c r="L7409" s="7">
        <f>IFERROR(VLOOKUP(SiscoTable[[#This Row],[Código]],Hoja2!A:B,2,0)*SiscoTable[[#This Row],[Provta(Uns)]],0)</f>
        <v>77.313999999999993</v>
      </c>
      <c r="M7409" s="7">
        <v>30</v>
      </c>
      <c r="N7409" s="7">
        <v>35</v>
      </c>
      <c r="O7409" s="7">
        <f>IFERROR(VLOOKUP(SiscoTable[[#This Row],[Código]],Hoja2!A:B,2,0)*SiscoTable[[#This Row],[Stock_actual]],0)</f>
        <v>203</v>
      </c>
      <c r="P7409" s="6" t="s">
        <v>592</v>
      </c>
      <c r="Q7409" s="7">
        <v>15</v>
      </c>
      <c r="R7409" s="7">
        <v>0</v>
      </c>
      <c r="S7409" s="7" t="s">
        <v>11928</v>
      </c>
      <c r="BI7409"/>
      <c r="BJ7409"/>
    </row>
    <row r="7410" spans="2:62" x14ac:dyDescent="0.4">
      <c r="B7410" s="1">
        <v>29763</v>
      </c>
      <c r="C7410" s="6" t="s">
        <v>8</v>
      </c>
      <c r="D7410" s="6" t="s">
        <v>8</v>
      </c>
      <c r="E7410" s="6" t="s">
        <v>1734</v>
      </c>
      <c r="F7410" s="6" t="s">
        <v>1735</v>
      </c>
      <c r="G7410" s="6" t="s">
        <v>1736</v>
      </c>
      <c r="H7410" s="6" t="s">
        <v>1770</v>
      </c>
      <c r="I7410" s="6" t="s">
        <v>1918</v>
      </c>
      <c r="J7410" s="6" t="s">
        <v>5</v>
      </c>
      <c r="K7410" s="7">
        <v>3.17</v>
      </c>
      <c r="L7410" s="7">
        <f>IFERROR(VLOOKUP(SiscoTable[[#This Row],[Código]],Hoja2!A:B,2,0)*SiscoTable[[#This Row],[Provta(Uns)]],0)</f>
        <v>28.213000000000001</v>
      </c>
      <c r="M7410" s="7">
        <v>0</v>
      </c>
      <c r="N7410" s="7">
        <v>1</v>
      </c>
      <c r="O7410" s="7">
        <f>IFERROR(VLOOKUP(SiscoTable[[#This Row],[Código]],Hoja2!A:B,2,0)*SiscoTable[[#This Row],[Stock_actual]],0)</f>
        <v>8.9</v>
      </c>
      <c r="P7410" s="6" t="s">
        <v>117</v>
      </c>
      <c r="Q7410" s="7">
        <v>4</v>
      </c>
      <c r="R7410" s="7">
        <v>6.59</v>
      </c>
      <c r="S7410" s="7" t="s">
        <v>11925</v>
      </c>
      <c r="BI7410"/>
      <c r="BJ7410"/>
    </row>
    <row r="7411" spans="2:62" x14ac:dyDescent="0.4">
      <c r="B7411" s="1">
        <v>29764</v>
      </c>
      <c r="C7411" s="6" t="s">
        <v>8</v>
      </c>
      <c r="D7411" s="6" t="s">
        <v>8</v>
      </c>
      <c r="E7411" s="6" t="s">
        <v>1734</v>
      </c>
      <c r="F7411" s="6" t="s">
        <v>1735</v>
      </c>
      <c r="G7411" s="6" t="s">
        <v>1736</v>
      </c>
      <c r="H7411" s="6" t="s">
        <v>1770</v>
      </c>
      <c r="I7411" s="6" t="s">
        <v>1919</v>
      </c>
      <c r="J7411" s="6" t="s">
        <v>5</v>
      </c>
      <c r="K7411" s="7">
        <v>2.83</v>
      </c>
      <c r="L7411" s="7">
        <f>IFERROR(VLOOKUP(SiscoTable[[#This Row],[Código]],Hoja2!A:B,2,0)*SiscoTable[[#This Row],[Provta(Uns)]],0)</f>
        <v>36.507000000000005</v>
      </c>
      <c r="M7411" s="7">
        <v>0</v>
      </c>
      <c r="N7411" s="7">
        <v>0</v>
      </c>
      <c r="O7411" s="7">
        <f>IFERROR(VLOOKUP(SiscoTable[[#This Row],[Código]],Hoja2!A:B,2,0)*SiscoTable[[#This Row],[Stock_actual]],0)</f>
        <v>0</v>
      </c>
      <c r="P7411" s="6" t="s">
        <v>7</v>
      </c>
      <c r="Q7411" s="7">
        <v>3</v>
      </c>
      <c r="R7411" s="7">
        <v>5.3999999999999995</v>
      </c>
      <c r="S7411" s="7" t="s">
        <v>11925</v>
      </c>
      <c r="BI7411"/>
      <c r="BJ7411"/>
    </row>
    <row r="7412" spans="2:62" x14ac:dyDescent="0.4">
      <c r="B7412" s="1">
        <v>29765</v>
      </c>
      <c r="C7412" s="6" t="s">
        <v>8</v>
      </c>
      <c r="D7412" s="6" t="s">
        <v>8</v>
      </c>
      <c r="E7412" s="6" t="s">
        <v>1734</v>
      </c>
      <c r="F7412" s="6" t="s">
        <v>1735</v>
      </c>
      <c r="G7412" s="6" t="s">
        <v>1736</v>
      </c>
      <c r="H7412" s="6" t="s">
        <v>1770</v>
      </c>
      <c r="I7412" s="6" t="s">
        <v>1920</v>
      </c>
      <c r="J7412" s="6" t="s">
        <v>5</v>
      </c>
      <c r="K7412" s="7">
        <v>3</v>
      </c>
      <c r="L7412" s="7">
        <f>IFERROR(VLOOKUP(SiscoTable[[#This Row],[Código]],Hoja2!A:B,2,0)*SiscoTable[[#This Row],[Provta(Uns)]],0)</f>
        <v>29.700000000000003</v>
      </c>
      <c r="M7412" s="7">
        <v>0</v>
      </c>
      <c r="N7412" s="7">
        <v>0</v>
      </c>
      <c r="O7412" s="7">
        <f>IFERROR(VLOOKUP(SiscoTable[[#This Row],[Código]],Hoja2!A:B,2,0)*SiscoTable[[#This Row],[Stock_actual]],0)</f>
        <v>0</v>
      </c>
      <c r="P7412" s="6" t="s">
        <v>7</v>
      </c>
      <c r="Q7412" s="7">
        <v>3</v>
      </c>
      <c r="R7412" s="7">
        <v>6</v>
      </c>
      <c r="S7412" s="7" t="s">
        <v>11925</v>
      </c>
      <c r="BI7412"/>
      <c r="BJ7412"/>
    </row>
    <row r="7413" spans="2:62" x14ac:dyDescent="0.4">
      <c r="B7413" s="1">
        <v>29766</v>
      </c>
      <c r="C7413" s="6" t="s">
        <v>8</v>
      </c>
      <c r="D7413" s="6" t="s">
        <v>8</v>
      </c>
      <c r="E7413" s="6" t="s">
        <v>1734</v>
      </c>
      <c r="F7413" s="6" t="s">
        <v>1735</v>
      </c>
      <c r="G7413" s="6" t="s">
        <v>1736</v>
      </c>
      <c r="H7413" s="6" t="s">
        <v>1770</v>
      </c>
      <c r="I7413" s="6" t="s">
        <v>1921</v>
      </c>
      <c r="J7413" s="6" t="s">
        <v>5</v>
      </c>
      <c r="K7413" s="7">
        <v>3.67</v>
      </c>
      <c r="L7413" s="7">
        <f>IFERROR(VLOOKUP(SiscoTable[[#This Row],[Código]],Hoja2!A:B,2,0)*SiscoTable[[#This Row],[Provta(Uns)]],0)</f>
        <v>36.332999999999998</v>
      </c>
      <c r="M7413" s="7">
        <v>0</v>
      </c>
      <c r="N7413" s="7">
        <v>1</v>
      </c>
      <c r="O7413" s="7">
        <f>IFERROR(VLOOKUP(SiscoTable[[#This Row],[Código]],Hoja2!A:B,2,0)*SiscoTable[[#This Row],[Stock_actual]],0)</f>
        <v>9.9</v>
      </c>
      <c r="P7413" s="6" t="s">
        <v>76</v>
      </c>
      <c r="Q7413" s="7">
        <v>4</v>
      </c>
      <c r="R7413" s="7">
        <v>7.16</v>
      </c>
      <c r="S7413" s="7" t="s">
        <v>11925</v>
      </c>
      <c r="BI7413"/>
      <c r="BJ7413"/>
    </row>
    <row r="7414" spans="2:62" x14ac:dyDescent="0.4">
      <c r="B7414" s="1">
        <v>29767</v>
      </c>
      <c r="C7414" s="6" t="s">
        <v>8</v>
      </c>
      <c r="D7414" s="6" t="s">
        <v>8</v>
      </c>
      <c r="E7414" s="6" t="s">
        <v>1734</v>
      </c>
      <c r="F7414" s="6" t="s">
        <v>1735</v>
      </c>
      <c r="G7414" s="6" t="s">
        <v>1736</v>
      </c>
      <c r="H7414" s="6" t="s">
        <v>1770</v>
      </c>
      <c r="I7414" s="6" t="s">
        <v>1922</v>
      </c>
      <c r="J7414" s="6" t="s">
        <v>5</v>
      </c>
      <c r="K7414" s="7">
        <v>3.33</v>
      </c>
      <c r="L7414" s="7">
        <f>IFERROR(VLOOKUP(SiscoTable[[#This Row],[Código]],Hoja2!A:B,2,0)*SiscoTable[[#This Row],[Provta(Uns)]],0)</f>
        <v>42.957000000000001</v>
      </c>
      <c r="M7414" s="7">
        <v>0</v>
      </c>
      <c r="N7414" s="7">
        <v>0</v>
      </c>
      <c r="O7414" s="7">
        <f>IFERROR(VLOOKUP(SiscoTable[[#This Row],[Código]],Hoja2!A:B,2,0)*SiscoTable[[#This Row],[Stock_actual]],0)</f>
        <v>0</v>
      </c>
      <c r="P7414" s="6" t="s">
        <v>7</v>
      </c>
      <c r="Q7414" s="7">
        <v>4</v>
      </c>
      <c r="R7414" s="7">
        <v>6.6</v>
      </c>
      <c r="S7414" s="7" t="s">
        <v>11925</v>
      </c>
      <c r="BI7414"/>
      <c r="BJ7414"/>
    </row>
    <row r="7415" spans="2:62" x14ac:dyDescent="0.4">
      <c r="B7415" s="1">
        <v>29768</v>
      </c>
      <c r="C7415" s="6" t="s">
        <v>8</v>
      </c>
      <c r="D7415" s="6" t="s">
        <v>8</v>
      </c>
      <c r="E7415" s="6" t="s">
        <v>1734</v>
      </c>
      <c r="F7415" s="6" t="s">
        <v>1735</v>
      </c>
      <c r="G7415" s="6" t="s">
        <v>1736</v>
      </c>
      <c r="H7415" s="6" t="s">
        <v>1770</v>
      </c>
      <c r="I7415" s="6" t="s">
        <v>1923</v>
      </c>
      <c r="J7415" s="6" t="s">
        <v>5</v>
      </c>
      <c r="K7415" s="7">
        <v>0.5</v>
      </c>
      <c r="L7415" s="7">
        <f>IFERROR(VLOOKUP(SiscoTable[[#This Row],[Código]],Hoja2!A:B,2,0)*SiscoTable[[#This Row],[Provta(Uns)]],0)</f>
        <v>15.95</v>
      </c>
      <c r="M7415" s="7">
        <v>0</v>
      </c>
      <c r="N7415" s="7">
        <v>7</v>
      </c>
      <c r="O7415" s="7">
        <f>IFERROR(VLOOKUP(SiscoTable[[#This Row],[Código]],Hoja2!A:B,2,0)*SiscoTable[[#This Row],[Stock_actual]],0)</f>
        <v>223.29999999999998</v>
      </c>
      <c r="P7415" s="6" t="s">
        <v>707</v>
      </c>
      <c r="Q7415" s="7">
        <v>1</v>
      </c>
      <c r="R7415" s="7">
        <v>0</v>
      </c>
      <c r="S7415" s="7" t="s">
        <v>11925</v>
      </c>
      <c r="BI7415"/>
      <c r="BJ7415"/>
    </row>
    <row r="7416" spans="2:62" x14ac:dyDescent="0.4">
      <c r="B7416" s="1">
        <v>29769</v>
      </c>
      <c r="C7416" s="6" t="s">
        <v>30</v>
      </c>
      <c r="D7416" s="6" t="s">
        <v>8</v>
      </c>
      <c r="E7416" s="6" t="s">
        <v>1734</v>
      </c>
      <c r="F7416" s="6" t="s">
        <v>1735</v>
      </c>
      <c r="G7416" s="6" t="s">
        <v>1736</v>
      </c>
      <c r="H7416" s="6" t="s">
        <v>1770</v>
      </c>
      <c r="I7416" s="6" t="s">
        <v>1786</v>
      </c>
      <c r="J7416" s="6" t="s">
        <v>5</v>
      </c>
      <c r="K7416" s="7">
        <v>3</v>
      </c>
      <c r="L7416" s="7">
        <f>IFERROR(VLOOKUP(SiscoTable[[#This Row],[Código]],Hoja2!A:B,2,0)*SiscoTable[[#This Row],[Provta(Uns)]],0)</f>
        <v>95.699999999999989</v>
      </c>
      <c r="M7416" s="7">
        <v>0</v>
      </c>
      <c r="N7416" s="7">
        <v>0</v>
      </c>
      <c r="O7416" s="7">
        <f>IFERROR(VLOOKUP(SiscoTable[[#This Row],[Código]],Hoja2!A:B,2,0)*SiscoTable[[#This Row],[Stock_actual]],0)</f>
        <v>0</v>
      </c>
      <c r="P7416" s="6" t="s">
        <v>7</v>
      </c>
      <c r="Q7416" s="7">
        <v>3</v>
      </c>
      <c r="R7416" s="7">
        <v>6</v>
      </c>
      <c r="S7416" s="7" t="s">
        <v>11925</v>
      </c>
      <c r="BI7416"/>
      <c r="BJ7416"/>
    </row>
    <row r="7417" spans="2:62" x14ac:dyDescent="0.4">
      <c r="B7417" s="1">
        <v>29770</v>
      </c>
      <c r="C7417" s="6" t="s">
        <v>30</v>
      </c>
      <c r="D7417" s="6" t="s">
        <v>8</v>
      </c>
      <c r="E7417" s="6" t="s">
        <v>8482</v>
      </c>
      <c r="F7417" s="6" t="s">
        <v>10720</v>
      </c>
      <c r="G7417" s="6" t="s">
        <v>10721</v>
      </c>
      <c r="H7417" s="6" t="s">
        <v>1770</v>
      </c>
      <c r="I7417" s="6" t="s">
        <v>10836</v>
      </c>
      <c r="J7417" s="6" t="s">
        <v>5</v>
      </c>
      <c r="K7417" s="7">
        <v>3</v>
      </c>
      <c r="L7417" s="7">
        <f>IFERROR(VLOOKUP(SiscoTable[[#This Row],[Código]],Hoja2!A:B,2,0)*SiscoTable[[#This Row],[Provta(Uns)]],0)</f>
        <v>80.699999999999989</v>
      </c>
      <c r="M7417" s="7">
        <v>0</v>
      </c>
      <c r="N7417" s="7">
        <v>14</v>
      </c>
      <c r="O7417" s="7">
        <f>IFERROR(VLOOKUP(SiscoTable[[#This Row],[Código]],Hoja2!A:B,2,0)*SiscoTable[[#This Row],[Stock_actual]],0)</f>
        <v>376.59999999999997</v>
      </c>
      <c r="P7417" s="6" t="s">
        <v>3766</v>
      </c>
      <c r="Q7417" s="7">
        <v>3</v>
      </c>
      <c r="R7417" s="7">
        <v>0</v>
      </c>
      <c r="S7417" s="7" t="s">
        <v>11925</v>
      </c>
      <c r="BI7417"/>
      <c r="BJ7417"/>
    </row>
    <row r="7418" spans="2:62" x14ac:dyDescent="0.4">
      <c r="B7418" s="1">
        <v>29771</v>
      </c>
      <c r="C7418" s="6" t="s">
        <v>8</v>
      </c>
      <c r="D7418" s="6" t="s">
        <v>8</v>
      </c>
      <c r="E7418" s="6" t="s">
        <v>8482</v>
      </c>
      <c r="F7418" s="6" t="s">
        <v>10720</v>
      </c>
      <c r="G7418" s="6" t="s">
        <v>10721</v>
      </c>
      <c r="H7418" s="6" t="s">
        <v>1770</v>
      </c>
      <c r="I7418" s="6" t="s">
        <v>10922</v>
      </c>
      <c r="J7418" s="6" t="s">
        <v>5</v>
      </c>
      <c r="K7418" s="7">
        <v>0</v>
      </c>
      <c r="L7418" s="7">
        <f>IFERROR(VLOOKUP(SiscoTable[[#This Row],[Código]],Hoja2!A:B,2,0)*SiscoTable[[#This Row],[Provta(Uns)]],0)</f>
        <v>0</v>
      </c>
      <c r="M7418" s="7">
        <v>0</v>
      </c>
      <c r="N7418" s="7">
        <v>0</v>
      </c>
      <c r="O7418" s="7">
        <f>IFERROR(VLOOKUP(SiscoTable[[#This Row],[Código]],Hoja2!A:B,2,0)*SiscoTable[[#This Row],[Stock_actual]],0)</f>
        <v>0</v>
      </c>
      <c r="P7418" s="6" t="s">
        <v>7</v>
      </c>
      <c r="Q7418" s="7">
        <v>0</v>
      </c>
      <c r="R7418" s="7">
        <v>0</v>
      </c>
      <c r="S7418" s="7" t="s">
        <v>11926</v>
      </c>
      <c r="BI7418"/>
      <c r="BJ7418"/>
    </row>
    <row r="7419" spans="2:62" x14ac:dyDescent="0.4">
      <c r="B7419" s="1">
        <v>29772</v>
      </c>
      <c r="C7419" s="6" t="s">
        <v>30</v>
      </c>
      <c r="D7419" s="6" t="s">
        <v>8</v>
      </c>
      <c r="E7419" s="6" t="s">
        <v>8482</v>
      </c>
      <c r="F7419" s="6" t="s">
        <v>10720</v>
      </c>
      <c r="G7419" s="6" t="s">
        <v>10721</v>
      </c>
      <c r="H7419" s="6" t="s">
        <v>1770</v>
      </c>
      <c r="I7419" s="6" t="s">
        <v>10837</v>
      </c>
      <c r="J7419" s="6" t="s">
        <v>5</v>
      </c>
      <c r="K7419" s="7">
        <v>3.17</v>
      </c>
      <c r="L7419" s="7">
        <f>IFERROR(VLOOKUP(SiscoTable[[#This Row],[Código]],Hoja2!A:B,2,0)*SiscoTable[[#This Row],[Provta(Uns)]],0)</f>
        <v>59.912999999999997</v>
      </c>
      <c r="M7419" s="7">
        <v>0</v>
      </c>
      <c r="N7419" s="7">
        <v>13</v>
      </c>
      <c r="O7419" s="7">
        <f>IFERROR(VLOOKUP(SiscoTable[[#This Row],[Código]],Hoja2!A:B,2,0)*SiscoTable[[#This Row],[Stock_actual]],0)</f>
        <v>245.7</v>
      </c>
      <c r="P7419" s="6" t="s">
        <v>2346</v>
      </c>
      <c r="Q7419" s="7">
        <v>4</v>
      </c>
      <c r="R7419" s="7">
        <v>0</v>
      </c>
      <c r="S7419" s="7" t="s">
        <v>11925</v>
      </c>
      <c r="BI7419"/>
      <c r="BJ7419"/>
    </row>
    <row r="7420" spans="2:62" x14ac:dyDescent="0.4">
      <c r="B7420" s="1">
        <v>29775</v>
      </c>
      <c r="C7420" s="6" t="s">
        <v>25</v>
      </c>
      <c r="D7420" s="6" t="s">
        <v>30</v>
      </c>
      <c r="E7420" s="6" t="s">
        <v>3268</v>
      </c>
      <c r="F7420" s="6" t="s">
        <v>3269</v>
      </c>
      <c r="G7420" s="6" t="s">
        <v>4384</v>
      </c>
      <c r="H7420" s="6" t="s">
        <v>4386</v>
      </c>
      <c r="I7420" s="6" t="s">
        <v>4443</v>
      </c>
      <c r="J7420" s="6" t="s">
        <v>5</v>
      </c>
      <c r="K7420" s="7">
        <v>11.67</v>
      </c>
      <c r="L7420" s="7">
        <f>IFERROR(VLOOKUP(SiscoTable[[#This Row],[Código]],Hoja2!A:B,2,0)*SiscoTable[[#This Row],[Provta(Uns)]],0)</f>
        <v>270.74399999999997</v>
      </c>
      <c r="M7420" s="7">
        <v>30</v>
      </c>
      <c r="N7420" s="7">
        <v>0</v>
      </c>
      <c r="O7420" s="7">
        <f>IFERROR(VLOOKUP(SiscoTable[[#This Row],[Código]],Hoja2!A:B,2,0)*SiscoTable[[#This Row],[Stock_actual]],0)</f>
        <v>0</v>
      </c>
      <c r="P7420" s="6" t="s">
        <v>7</v>
      </c>
      <c r="Q7420" s="7">
        <v>13</v>
      </c>
      <c r="R7420" s="7">
        <v>0</v>
      </c>
      <c r="S7420" s="7" t="s">
        <v>11928</v>
      </c>
      <c r="BI7420"/>
      <c r="BJ7420"/>
    </row>
    <row r="7421" spans="2:62" x14ac:dyDescent="0.4">
      <c r="B7421" s="1">
        <v>29778</v>
      </c>
      <c r="C7421" s="6" t="s">
        <v>30</v>
      </c>
      <c r="D7421" s="6" t="s">
        <v>8</v>
      </c>
      <c r="E7421" s="6" t="s">
        <v>3268</v>
      </c>
      <c r="F7421" s="6" t="s">
        <v>3269</v>
      </c>
      <c r="G7421" s="6" t="s">
        <v>4384</v>
      </c>
      <c r="H7421" s="6" t="s">
        <v>4386</v>
      </c>
      <c r="I7421" s="6" t="s">
        <v>4487</v>
      </c>
      <c r="J7421" s="6" t="s">
        <v>5</v>
      </c>
      <c r="K7421" s="7">
        <v>4.33</v>
      </c>
      <c r="L7421" s="7">
        <f>IFERROR(VLOOKUP(SiscoTable[[#This Row],[Código]],Hoja2!A:B,2,0)*SiscoTable[[#This Row],[Provta(Uns)]],0)</f>
        <v>84.001999999999995</v>
      </c>
      <c r="M7421" s="7">
        <v>24</v>
      </c>
      <c r="N7421" s="7">
        <v>0</v>
      </c>
      <c r="O7421" s="7">
        <f>IFERROR(VLOOKUP(SiscoTable[[#This Row],[Código]],Hoja2!A:B,2,0)*SiscoTable[[#This Row],[Stock_actual]],0)</f>
        <v>0</v>
      </c>
      <c r="P7421" s="6" t="s">
        <v>7</v>
      </c>
      <c r="Q7421" s="7">
        <v>5</v>
      </c>
      <c r="R7421" s="7">
        <v>0</v>
      </c>
      <c r="S7421" s="7" t="s">
        <v>11928</v>
      </c>
      <c r="BI7421"/>
      <c r="BJ7421"/>
    </row>
    <row r="7422" spans="2:62" x14ac:dyDescent="0.4">
      <c r="B7422" s="1">
        <v>29779</v>
      </c>
      <c r="C7422" s="6" t="s">
        <v>8</v>
      </c>
      <c r="D7422" s="6" t="s">
        <v>8</v>
      </c>
      <c r="E7422" s="6" t="s">
        <v>3268</v>
      </c>
      <c r="F7422" s="6" t="s">
        <v>3269</v>
      </c>
      <c r="G7422" s="6" t="s">
        <v>4384</v>
      </c>
      <c r="H7422" s="6" t="s">
        <v>4386</v>
      </c>
      <c r="I7422" s="6" t="s">
        <v>4557</v>
      </c>
      <c r="J7422" s="6" t="s">
        <v>5</v>
      </c>
      <c r="K7422" s="7">
        <v>0.67</v>
      </c>
      <c r="L7422" s="7">
        <f>IFERROR(VLOOKUP(SiscoTable[[#This Row],[Código]],Hoja2!A:B,2,0)*SiscoTable[[#This Row],[Provta(Uns)]],0)</f>
        <v>28.810000000000002</v>
      </c>
      <c r="M7422" s="7">
        <v>0</v>
      </c>
      <c r="N7422" s="7">
        <v>42</v>
      </c>
      <c r="O7422" s="7">
        <f>IFERROR(VLOOKUP(SiscoTable[[#This Row],[Código]],Hoja2!A:B,2,0)*SiscoTable[[#This Row],[Stock_actual]],0)</f>
        <v>1806</v>
      </c>
      <c r="P7422" s="6" t="s">
        <v>4558</v>
      </c>
      <c r="Q7422" s="7">
        <v>1</v>
      </c>
      <c r="R7422" s="7">
        <v>0</v>
      </c>
      <c r="S7422" s="7" t="s">
        <v>11928</v>
      </c>
      <c r="BI7422"/>
      <c r="BJ7422"/>
    </row>
    <row r="7423" spans="2:62" x14ac:dyDescent="0.4">
      <c r="B7423" s="1">
        <v>29780</v>
      </c>
      <c r="C7423" s="6" t="s">
        <v>30</v>
      </c>
      <c r="D7423" s="6" t="s">
        <v>30</v>
      </c>
      <c r="E7423" s="6" t="s">
        <v>3268</v>
      </c>
      <c r="F7423" s="6" t="s">
        <v>3269</v>
      </c>
      <c r="G7423" s="6" t="s">
        <v>4384</v>
      </c>
      <c r="H7423" s="6" t="s">
        <v>4386</v>
      </c>
      <c r="I7423" s="6" t="s">
        <v>4488</v>
      </c>
      <c r="J7423" s="6" t="s">
        <v>5</v>
      </c>
      <c r="K7423" s="7">
        <v>9.83</v>
      </c>
      <c r="L7423" s="7">
        <f>IFERROR(VLOOKUP(SiscoTable[[#This Row],[Código]],Hoja2!A:B,2,0)*SiscoTable[[#This Row],[Provta(Uns)]],0)</f>
        <v>146.46700000000001</v>
      </c>
      <c r="M7423" s="7">
        <v>48</v>
      </c>
      <c r="N7423" s="7">
        <v>0</v>
      </c>
      <c r="O7423" s="7">
        <f>IFERROR(VLOOKUP(SiscoTable[[#This Row],[Código]],Hoja2!A:B,2,0)*SiscoTable[[#This Row],[Stock_actual]],0)</f>
        <v>0</v>
      </c>
      <c r="P7423" s="6" t="s">
        <v>7</v>
      </c>
      <c r="Q7423" s="7">
        <v>11</v>
      </c>
      <c r="R7423" s="7">
        <v>0</v>
      </c>
      <c r="S7423" s="7" t="s">
        <v>11928</v>
      </c>
      <c r="BI7423"/>
      <c r="BJ7423"/>
    </row>
    <row r="7424" spans="2:62" x14ac:dyDescent="0.4">
      <c r="B7424" s="1">
        <v>29781</v>
      </c>
      <c r="C7424" s="6" t="s">
        <v>25</v>
      </c>
      <c r="D7424" s="6" t="s">
        <v>8</v>
      </c>
      <c r="E7424" s="6" t="s">
        <v>3268</v>
      </c>
      <c r="F7424" s="6" t="s">
        <v>3269</v>
      </c>
      <c r="G7424" s="6" t="s">
        <v>4384</v>
      </c>
      <c r="H7424" s="6" t="s">
        <v>4386</v>
      </c>
      <c r="I7424" s="6" t="s">
        <v>4444</v>
      </c>
      <c r="J7424" s="6" t="s">
        <v>5</v>
      </c>
      <c r="K7424" s="7">
        <v>7.83</v>
      </c>
      <c r="L7424" s="7">
        <f>IFERROR(VLOOKUP(SiscoTable[[#This Row],[Código]],Hoja2!A:B,2,0)*SiscoTable[[#This Row],[Provta(Uns)]],0)</f>
        <v>241.16400000000002</v>
      </c>
      <c r="M7424" s="7">
        <v>0</v>
      </c>
      <c r="N7424" s="7">
        <v>32</v>
      </c>
      <c r="O7424" s="7">
        <f>IFERROR(VLOOKUP(SiscoTable[[#This Row],[Código]],Hoja2!A:B,2,0)*SiscoTable[[#This Row],[Stock_actual]],0)</f>
        <v>985.6</v>
      </c>
      <c r="P7424" s="6" t="s">
        <v>2346</v>
      </c>
      <c r="Q7424" s="7">
        <v>9</v>
      </c>
      <c r="R7424" s="7">
        <v>0</v>
      </c>
      <c r="S7424" s="7" t="s">
        <v>11928</v>
      </c>
      <c r="BI7424"/>
      <c r="BJ7424"/>
    </row>
    <row r="7425" spans="2:62" x14ac:dyDescent="0.4">
      <c r="B7425" s="1">
        <v>29782</v>
      </c>
      <c r="C7425" s="6" t="s">
        <v>25</v>
      </c>
      <c r="D7425" s="6" t="s">
        <v>8</v>
      </c>
      <c r="E7425" s="6" t="s">
        <v>3268</v>
      </c>
      <c r="F7425" s="6" t="s">
        <v>3269</v>
      </c>
      <c r="G7425" s="6" t="s">
        <v>4384</v>
      </c>
      <c r="H7425" s="6" t="s">
        <v>4386</v>
      </c>
      <c r="I7425" s="6" t="s">
        <v>4445</v>
      </c>
      <c r="J7425" s="6" t="s">
        <v>5</v>
      </c>
      <c r="K7425" s="7">
        <v>5.33</v>
      </c>
      <c r="L7425" s="7">
        <f>IFERROR(VLOOKUP(SiscoTable[[#This Row],[Código]],Hoja2!A:B,2,0)*SiscoTable[[#This Row],[Provta(Uns)]],0)</f>
        <v>229.19</v>
      </c>
      <c r="M7425" s="7">
        <v>24</v>
      </c>
      <c r="N7425" s="7">
        <v>0</v>
      </c>
      <c r="O7425" s="7">
        <f>IFERROR(VLOOKUP(SiscoTable[[#This Row],[Código]],Hoja2!A:B,2,0)*SiscoTable[[#This Row],[Stock_actual]],0)</f>
        <v>0</v>
      </c>
      <c r="P7425" s="6" t="s">
        <v>7</v>
      </c>
      <c r="Q7425" s="7">
        <v>6</v>
      </c>
      <c r="R7425" s="7">
        <v>0</v>
      </c>
      <c r="S7425" s="7" t="s">
        <v>11928</v>
      </c>
      <c r="BI7425"/>
      <c r="BJ7425"/>
    </row>
    <row r="7426" spans="2:62" x14ac:dyDescent="0.4">
      <c r="B7426" s="1">
        <v>29787</v>
      </c>
      <c r="C7426" s="6" t="s">
        <v>30</v>
      </c>
      <c r="D7426" s="6" t="s">
        <v>8</v>
      </c>
      <c r="E7426" s="6" t="s">
        <v>3268</v>
      </c>
      <c r="F7426" s="6" t="s">
        <v>3269</v>
      </c>
      <c r="G7426" s="6" t="s">
        <v>4384</v>
      </c>
      <c r="H7426" s="6" t="s">
        <v>4386</v>
      </c>
      <c r="I7426" s="6" t="s">
        <v>4489</v>
      </c>
      <c r="J7426" s="6" t="s">
        <v>5</v>
      </c>
      <c r="K7426" s="7">
        <v>4</v>
      </c>
      <c r="L7426" s="7">
        <f>IFERROR(VLOOKUP(SiscoTable[[#This Row],[Código]],Hoja2!A:B,2,0)*SiscoTable[[#This Row],[Provta(Uns)]],0)</f>
        <v>122</v>
      </c>
      <c r="M7426" s="7">
        <v>0</v>
      </c>
      <c r="N7426" s="7">
        <v>9</v>
      </c>
      <c r="O7426" s="7">
        <f>IFERROR(VLOOKUP(SiscoTable[[#This Row],[Código]],Hoja2!A:B,2,0)*SiscoTable[[#This Row],[Stock_actual]],0)</f>
        <v>274.5</v>
      </c>
      <c r="P7426" s="6" t="s">
        <v>254</v>
      </c>
      <c r="Q7426" s="7">
        <v>4</v>
      </c>
      <c r="R7426" s="7">
        <v>0</v>
      </c>
      <c r="S7426" s="7" t="s">
        <v>11928</v>
      </c>
      <c r="BI7426"/>
      <c r="BJ7426"/>
    </row>
    <row r="7427" spans="2:62" x14ac:dyDescent="0.4">
      <c r="B7427" s="1">
        <v>29788</v>
      </c>
      <c r="C7427" s="6" t="s">
        <v>30</v>
      </c>
      <c r="D7427" s="6" t="s">
        <v>30</v>
      </c>
      <c r="E7427" s="6" t="s">
        <v>469</v>
      </c>
      <c r="F7427" s="6" t="s">
        <v>1050</v>
      </c>
      <c r="G7427" s="6" t="s">
        <v>1309</v>
      </c>
      <c r="H7427" s="6" t="s">
        <v>1097</v>
      </c>
      <c r="I7427" s="6" t="s">
        <v>1418</v>
      </c>
      <c r="J7427" s="6" t="s">
        <v>5</v>
      </c>
      <c r="K7427" s="7">
        <v>6</v>
      </c>
      <c r="L7427" s="7">
        <f>IFERROR(VLOOKUP(SiscoTable[[#This Row],[Código]],Hoja2!A:B,2,0)*SiscoTable[[#This Row],[Provta(Uns)]],0)</f>
        <v>33.599999999999994</v>
      </c>
      <c r="M7427" s="7">
        <v>0</v>
      </c>
      <c r="N7427" s="7">
        <v>17</v>
      </c>
      <c r="O7427" s="7">
        <f>IFERROR(VLOOKUP(SiscoTable[[#This Row],[Código]],Hoja2!A:B,2,0)*SiscoTable[[#This Row],[Stock_actual]],0)</f>
        <v>95.199999999999989</v>
      </c>
      <c r="P7427" s="6" t="s">
        <v>539</v>
      </c>
      <c r="Q7427" s="7">
        <v>7</v>
      </c>
      <c r="R7427" s="7">
        <v>0</v>
      </c>
      <c r="S7427" s="7" t="s">
        <v>11927</v>
      </c>
      <c r="BI7427"/>
      <c r="BJ7427"/>
    </row>
    <row r="7428" spans="2:62" x14ac:dyDescent="0.4">
      <c r="B7428" s="1">
        <v>29789</v>
      </c>
      <c r="C7428" s="6" t="s">
        <v>25</v>
      </c>
      <c r="D7428" s="6" t="s">
        <v>25</v>
      </c>
      <c r="E7428" s="6" t="s">
        <v>3268</v>
      </c>
      <c r="F7428" s="6" t="s">
        <v>6059</v>
      </c>
      <c r="G7428" s="6" t="s">
        <v>6084</v>
      </c>
      <c r="H7428" s="6" t="s">
        <v>6114</v>
      </c>
      <c r="I7428" s="6" t="s">
        <v>6113</v>
      </c>
      <c r="J7428" s="6" t="s">
        <v>4430</v>
      </c>
      <c r="K7428" s="7">
        <v>50.67</v>
      </c>
      <c r="L7428" s="7">
        <f>IFERROR(VLOOKUP(SiscoTable[[#This Row],[Código]],Hoja2!A:B,2,0)*SiscoTable[[#This Row],[Provta(Uns)]],0)</f>
        <v>1261.683</v>
      </c>
      <c r="M7428" s="7">
        <v>0</v>
      </c>
      <c r="N7428" s="7">
        <v>73</v>
      </c>
      <c r="O7428" s="7">
        <f>IFERROR(VLOOKUP(SiscoTable[[#This Row],[Código]],Hoja2!A:B,2,0)*SiscoTable[[#This Row],[Stock_actual]],0)</f>
        <v>1817.6999999999998</v>
      </c>
      <c r="P7428" s="6" t="s">
        <v>558</v>
      </c>
      <c r="Q7428" s="7">
        <v>56</v>
      </c>
      <c r="R7428" s="7">
        <v>0</v>
      </c>
      <c r="S7428" s="7" t="s">
        <v>11925</v>
      </c>
      <c r="BI7428"/>
      <c r="BJ7428"/>
    </row>
    <row r="7429" spans="2:62" x14ac:dyDescent="0.4">
      <c r="B7429" s="1">
        <v>29790</v>
      </c>
      <c r="C7429" s="6" t="s">
        <v>30</v>
      </c>
      <c r="D7429" s="6" t="s">
        <v>8</v>
      </c>
      <c r="E7429" s="6" t="s">
        <v>3268</v>
      </c>
      <c r="F7429" s="6" t="s">
        <v>6059</v>
      </c>
      <c r="G7429" s="6" t="s">
        <v>6084</v>
      </c>
      <c r="H7429" s="6" t="s">
        <v>6086</v>
      </c>
      <c r="I7429" s="6" t="s">
        <v>6125</v>
      </c>
      <c r="J7429" s="6" t="s">
        <v>4430</v>
      </c>
      <c r="K7429" s="7">
        <v>0</v>
      </c>
      <c r="L7429" s="7">
        <f>IFERROR(VLOOKUP(SiscoTable[[#This Row],[Código]],Hoja2!A:B,2,0)*SiscoTable[[#This Row],[Provta(Uns)]],0)</f>
        <v>0</v>
      </c>
      <c r="M7429" s="7">
        <v>0</v>
      </c>
      <c r="N7429" s="7">
        <v>0</v>
      </c>
      <c r="O7429" s="7">
        <f>IFERROR(VLOOKUP(SiscoTable[[#This Row],[Código]],Hoja2!A:B,2,0)*SiscoTable[[#This Row],[Stock_actual]],0)</f>
        <v>0</v>
      </c>
      <c r="P7429" s="6" t="s">
        <v>7</v>
      </c>
      <c r="Q7429" s="7">
        <v>0</v>
      </c>
      <c r="R7429" s="7">
        <v>0</v>
      </c>
      <c r="S7429" s="7" t="s">
        <v>11925</v>
      </c>
      <c r="BI7429"/>
      <c r="BJ7429"/>
    </row>
    <row r="7430" spans="2:62" x14ac:dyDescent="0.4">
      <c r="B7430" s="1">
        <v>29792</v>
      </c>
      <c r="C7430" s="6" t="s">
        <v>8</v>
      </c>
      <c r="D7430" s="6" t="s">
        <v>8</v>
      </c>
      <c r="E7430" s="6" t="s">
        <v>3268</v>
      </c>
      <c r="F7430" s="6" t="s">
        <v>3269</v>
      </c>
      <c r="G7430" s="6" t="s">
        <v>5543</v>
      </c>
      <c r="H7430" s="6" t="s">
        <v>5573</v>
      </c>
      <c r="I7430" s="6" t="s">
        <v>5728</v>
      </c>
      <c r="J7430" s="6" t="s">
        <v>5</v>
      </c>
      <c r="K7430" s="7">
        <v>2.83</v>
      </c>
      <c r="L7430" s="7">
        <f>IFERROR(VLOOKUP(SiscoTable[[#This Row],[Código]],Hoja2!A:B,2,0)*SiscoTable[[#This Row],[Provta(Uns)]],0)</f>
        <v>22.357000000000003</v>
      </c>
      <c r="M7430" s="7">
        <v>0</v>
      </c>
      <c r="N7430" s="7">
        <v>0</v>
      </c>
      <c r="O7430" s="7">
        <f>IFERROR(VLOOKUP(SiscoTable[[#This Row],[Código]],Hoja2!A:B,2,0)*SiscoTable[[#This Row],[Stock_actual]],0)</f>
        <v>0</v>
      </c>
      <c r="P7430" s="6" t="s">
        <v>7</v>
      </c>
      <c r="Q7430" s="7">
        <v>3</v>
      </c>
      <c r="R7430" s="7">
        <v>5.3999999999999995</v>
      </c>
      <c r="S7430" s="7" t="s">
        <v>11925</v>
      </c>
      <c r="BI7430"/>
      <c r="BJ7430"/>
    </row>
    <row r="7431" spans="2:62" x14ac:dyDescent="0.4">
      <c r="B7431" s="1">
        <v>29793</v>
      </c>
      <c r="C7431" s="6" t="s">
        <v>8</v>
      </c>
      <c r="D7431" s="6" t="s">
        <v>8</v>
      </c>
      <c r="E7431" s="6" t="s">
        <v>3268</v>
      </c>
      <c r="F7431" s="6" t="s">
        <v>3269</v>
      </c>
      <c r="G7431" s="6" t="s">
        <v>5543</v>
      </c>
      <c r="H7431" s="6" t="s">
        <v>5573</v>
      </c>
      <c r="I7431" s="6" t="s">
        <v>5729</v>
      </c>
      <c r="J7431" s="6" t="s">
        <v>5</v>
      </c>
      <c r="K7431" s="7">
        <v>4</v>
      </c>
      <c r="L7431" s="7">
        <f>IFERROR(VLOOKUP(SiscoTable[[#This Row],[Código]],Hoja2!A:B,2,0)*SiscoTable[[#This Row],[Provta(Uns)]],0)</f>
        <v>31.6</v>
      </c>
      <c r="M7431" s="7">
        <v>36</v>
      </c>
      <c r="N7431" s="7">
        <v>0</v>
      </c>
      <c r="O7431" s="7">
        <f>IFERROR(VLOOKUP(SiscoTable[[#This Row],[Código]],Hoja2!A:B,2,0)*SiscoTable[[#This Row],[Stock_actual]],0)</f>
        <v>0</v>
      </c>
      <c r="P7431" s="6" t="s">
        <v>7</v>
      </c>
      <c r="Q7431" s="7">
        <v>4</v>
      </c>
      <c r="R7431" s="7">
        <v>0</v>
      </c>
      <c r="S7431" s="7" t="s">
        <v>11925</v>
      </c>
      <c r="BI7431"/>
      <c r="BJ7431"/>
    </row>
    <row r="7432" spans="2:62" x14ac:dyDescent="0.4">
      <c r="B7432" s="1">
        <v>29794</v>
      </c>
      <c r="C7432" s="6" t="s">
        <v>30</v>
      </c>
      <c r="D7432" s="6" t="s">
        <v>8</v>
      </c>
      <c r="E7432" s="6" t="s">
        <v>8482</v>
      </c>
      <c r="F7432" s="6" t="s">
        <v>8641</v>
      </c>
      <c r="G7432" s="6" t="s">
        <v>8649</v>
      </c>
      <c r="H7432" s="6" t="s">
        <v>8688</v>
      </c>
      <c r="I7432" s="6" t="s">
        <v>8687</v>
      </c>
      <c r="J7432" s="6" t="s">
        <v>5</v>
      </c>
      <c r="K7432" s="7">
        <v>4.67</v>
      </c>
      <c r="L7432" s="7">
        <f>IFERROR(VLOOKUP(SiscoTable[[#This Row],[Código]],Hoja2!A:B,2,0)*SiscoTable[[#This Row],[Provta(Uns)]],0)</f>
        <v>105.075</v>
      </c>
      <c r="M7432" s="7">
        <v>0</v>
      </c>
      <c r="N7432" s="7">
        <v>6</v>
      </c>
      <c r="O7432" s="7">
        <f>IFERROR(VLOOKUP(SiscoTable[[#This Row],[Código]],Hoja2!A:B,2,0)*SiscoTable[[#This Row],[Stock_actual]],0)</f>
        <v>135</v>
      </c>
      <c r="P7432" s="6" t="s">
        <v>132</v>
      </c>
      <c r="Q7432" s="7">
        <v>5</v>
      </c>
      <c r="R7432" s="7">
        <v>0</v>
      </c>
      <c r="S7432" s="7" t="s">
        <v>11926</v>
      </c>
      <c r="BI7432"/>
      <c r="BJ7432"/>
    </row>
    <row r="7433" spans="2:62" x14ac:dyDescent="0.4">
      <c r="B7433" s="1">
        <v>29799</v>
      </c>
      <c r="C7433" s="6" t="s">
        <v>25</v>
      </c>
      <c r="D7433" s="6" t="s">
        <v>30</v>
      </c>
      <c r="E7433" s="6" t="s">
        <v>469</v>
      </c>
      <c r="F7433" s="6" t="s">
        <v>1050</v>
      </c>
      <c r="G7433" s="6" t="s">
        <v>1309</v>
      </c>
      <c r="H7433" s="6" t="s">
        <v>1066</v>
      </c>
      <c r="I7433" s="6" t="s">
        <v>1374</v>
      </c>
      <c r="J7433" s="6" t="s">
        <v>5</v>
      </c>
      <c r="K7433" s="7">
        <v>22</v>
      </c>
      <c r="L7433" s="7">
        <f>IFERROR(VLOOKUP(SiscoTable[[#This Row],[Código]],Hoja2!A:B,2,0)*SiscoTable[[#This Row],[Provta(Uns)]],0)</f>
        <v>257.39999999999998</v>
      </c>
      <c r="M7433" s="7">
        <v>0</v>
      </c>
      <c r="N7433" s="7">
        <v>7</v>
      </c>
      <c r="O7433" s="7">
        <f>IFERROR(VLOOKUP(SiscoTable[[#This Row],[Código]],Hoja2!A:B,2,0)*SiscoTable[[#This Row],[Stock_actual]],0)</f>
        <v>81.899999999999991</v>
      </c>
      <c r="P7433" s="6" t="s">
        <v>124</v>
      </c>
      <c r="Q7433" s="7">
        <v>24</v>
      </c>
      <c r="R7433" s="7">
        <v>44.1</v>
      </c>
      <c r="S7433" s="7" t="s">
        <v>11927</v>
      </c>
      <c r="BI7433"/>
      <c r="BJ7433"/>
    </row>
    <row r="7434" spans="2:62" x14ac:dyDescent="0.4">
      <c r="B7434" s="1">
        <v>29800</v>
      </c>
      <c r="C7434" s="6" t="s">
        <v>30</v>
      </c>
      <c r="D7434" s="6" t="s">
        <v>30</v>
      </c>
      <c r="E7434" s="6" t="s">
        <v>3268</v>
      </c>
      <c r="F7434" s="6" t="s">
        <v>7197</v>
      </c>
      <c r="G7434" s="6" t="s">
        <v>7554</v>
      </c>
      <c r="H7434" s="6" t="s">
        <v>7683</v>
      </c>
      <c r="I7434" s="6" t="s">
        <v>7690</v>
      </c>
      <c r="J7434" s="6" t="s">
        <v>5</v>
      </c>
      <c r="K7434" s="7">
        <v>20.170000000000002</v>
      </c>
      <c r="L7434" s="7">
        <f>IFERROR(VLOOKUP(SiscoTable[[#This Row],[Código]],Hoja2!A:B,2,0)*SiscoTable[[#This Row],[Provta(Uns)]],0)</f>
        <v>78.663000000000011</v>
      </c>
      <c r="M7434" s="7">
        <v>0</v>
      </c>
      <c r="N7434" s="7">
        <v>27</v>
      </c>
      <c r="O7434" s="7">
        <f>IFERROR(VLOOKUP(SiscoTable[[#This Row],[Código]],Hoja2!A:B,2,0)*SiscoTable[[#This Row],[Stock_actual]],0)</f>
        <v>105.3</v>
      </c>
      <c r="P7434" s="6" t="s">
        <v>300</v>
      </c>
      <c r="Q7434" s="7">
        <v>22</v>
      </c>
      <c r="R7434" s="7">
        <v>0</v>
      </c>
      <c r="S7434" s="7" t="s">
        <v>11928</v>
      </c>
      <c r="BI7434"/>
      <c r="BJ7434"/>
    </row>
    <row r="7435" spans="2:62" x14ac:dyDescent="0.4">
      <c r="B7435" s="1">
        <v>29801</v>
      </c>
      <c r="C7435" s="6" t="s">
        <v>8</v>
      </c>
      <c r="D7435" s="6" t="s">
        <v>8</v>
      </c>
      <c r="E7435" s="6" t="s">
        <v>2809</v>
      </c>
      <c r="F7435" s="6" t="s">
        <v>2844</v>
      </c>
      <c r="G7435" s="6" t="s">
        <v>2811</v>
      </c>
      <c r="H7435" s="6" t="s">
        <v>2940</v>
      </c>
      <c r="I7435" s="6" t="s">
        <v>2939</v>
      </c>
      <c r="J7435" s="6" t="s">
        <v>200</v>
      </c>
      <c r="K7435" s="7">
        <v>0</v>
      </c>
      <c r="L7435" s="7">
        <f>IFERROR(VLOOKUP(SiscoTable[[#This Row],[Código]],Hoja2!A:B,2,0)*SiscoTable[[#This Row],[Provta(Uns)]],0)</f>
        <v>0</v>
      </c>
      <c r="M7435" s="7">
        <v>0</v>
      </c>
      <c r="N7435" s="7">
        <v>0</v>
      </c>
      <c r="O7435" s="7">
        <f>IFERROR(VLOOKUP(SiscoTable[[#This Row],[Código]],Hoja2!A:B,2,0)*SiscoTable[[#This Row],[Stock_actual]],0)</f>
        <v>0</v>
      </c>
      <c r="P7435" s="6" t="s">
        <v>7</v>
      </c>
      <c r="Q7435" s="7">
        <v>0</v>
      </c>
      <c r="R7435" s="7">
        <v>0</v>
      </c>
      <c r="S7435" s="7" t="s">
        <v>11923</v>
      </c>
      <c r="BI7435"/>
      <c r="BJ7435"/>
    </row>
    <row r="7436" spans="2:62" x14ac:dyDescent="0.4">
      <c r="B7436" s="1">
        <v>29802</v>
      </c>
      <c r="C7436" s="6" t="s">
        <v>8</v>
      </c>
      <c r="D7436" s="6" t="s">
        <v>8</v>
      </c>
      <c r="E7436" s="6" t="s">
        <v>2809</v>
      </c>
      <c r="F7436" s="6" t="s">
        <v>2844</v>
      </c>
      <c r="G7436" s="6" t="s">
        <v>2811</v>
      </c>
      <c r="H7436" s="6" t="s">
        <v>2942</v>
      </c>
      <c r="I7436" s="6" t="s">
        <v>2941</v>
      </c>
      <c r="J7436" s="6" t="s">
        <v>5</v>
      </c>
      <c r="K7436" s="7">
        <v>0</v>
      </c>
      <c r="L7436" s="7">
        <f>IFERROR(VLOOKUP(SiscoTable[[#This Row],[Código]],Hoja2!A:B,2,0)*SiscoTable[[#This Row],[Provta(Uns)]],0)</f>
        <v>0</v>
      </c>
      <c r="M7436" s="7">
        <v>0</v>
      </c>
      <c r="N7436" s="7">
        <v>0</v>
      </c>
      <c r="O7436" s="7">
        <f>IFERROR(VLOOKUP(SiscoTable[[#This Row],[Código]],Hoja2!A:B,2,0)*SiscoTable[[#This Row],[Stock_actual]],0)</f>
        <v>0</v>
      </c>
      <c r="P7436" s="6" t="s">
        <v>7</v>
      </c>
      <c r="Q7436" s="7">
        <v>0</v>
      </c>
      <c r="R7436" s="7">
        <v>0</v>
      </c>
      <c r="S7436" s="7" t="s">
        <v>11923</v>
      </c>
      <c r="BI7436"/>
      <c r="BJ7436"/>
    </row>
    <row r="7437" spans="2:62" x14ac:dyDescent="0.4">
      <c r="B7437" s="1">
        <v>29803</v>
      </c>
      <c r="C7437" s="6" t="s">
        <v>30</v>
      </c>
      <c r="D7437" s="6" t="s">
        <v>30</v>
      </c>
      <c r="E7437" s="6" t="s">
        <v>3268</v>
      </c>
      <c r="F7437" s="6" t="s">
        <v>3269</v>
      </c>
      <c r="G7437" s="6" t="s">
        <v>4384</v>
      </c>
      <c r="H7437" s="6" t="s">
        <v>4403</v>
      </c>
      <c r="I7437" s="6" t="s">
        <v>4490</v>
      </c>
      <c r="J7437" s="6" t="s">
        <v>5</v>
      </c>
      <c r="K7437" s="7">
        <v>14.17</v>
      </c>
      <c r="L7437" s="7">
        <f>IFERROR(VLOOKUP(SiscoTable[[#This Row],[Código]],Hoja2!A:B,2,0)*SiscoTable[[#This Row],[Provta(Uns)]],0)</f>
        <v>155.87</v>
      </c>
      <c r="M7437" s="7">
        <v>0</v>
      </c>
      <c r="N7437" s="7">
        <v>30</v>
      </c>
      <c r="O7437" s="7">
        <f>IFERROR(VLOOKUP(SiscoTable[[#This Row],[Código]],Hoja2!A:B,2,0)*SiscoTable[[#This Row],[Stock_actual]],0)</f>
        <v>330</v>
      </c>
      <c r="P7437" s="6" t="s">
        <v>518</v>
      </c>
      <c r="Q7437" s="7">
        <v>16</v>
      </c>
      <c r="R7437" s="7">
        <v>0</v>
      </c>
      <c r="S7437" s="7" t="s">
        <v>11928</v>
      </c>
      <c r="BI7437"/>
      <c r="BJ7437"/>
    </row>
    <row r="7438" spans="2:62" x14ac:dyDescent="0.4">
      <c r="B7438" s="1">
        <v>29804</v>
      </c>
      <c r="C7438" s="6" t="s">
        <v>30</v>
      </c>
      <c r="D7438" s="6" t="s">
        <v>30</v>
      </c>
      <c r="E7438" s="6" t="s">
        <v>8482</v>
      </c>
      <c r="F7438" s="6" t="s">
        <v>9030</v>
      </c>
      <c r="G7438" s="6" t="s">
        <v>9678</v>
      </c>
      <c r="H7438" s="6" t="s">
        <v>9683</v>
      </c>
      <c r="I7438" s="6" t="s">
        <v>9765</v>
      </c>
      <c r="J7438" s="6" t="s">
        <v>5</v>
      </c>
      <c r="K7438" s="7">
        <v>24.83</v>
      </c>
      <c r="L7438" s="7">
        <f>IFERROR(VLOOKUP(SiscoTable[[#This Row],[Código]],Hoja2!A:B,2,0)*SiscoTable[[#This Row],[Provta(Uns)]],0)</f>
        <v>136.565</v>
      </c>
      <c r="M7438" s="7">
        <v>120</v>
      </c>
      <c r="N7438" s="7">
        <v>2</v>
      </c>
      <c r="O7438" s="7">
        <f>IFERROR(VLOOKUP(SiscoTable[[#This Row],[Código]],Hoja2!A:B,2,0)*SiscoTable[[#This Row],[Stock_actual]],0)</f>
        <v>11</v>
      </c>
      <c r="P7438" s="6" t="s">
        <v>80</v>
      </c>
      <c r="Q7438" s="7">
        <v>27</v>
      </c>
      <c r="R7438" s="7">
        <v>0</v>
      </c>
      <c r="S7438" s="7" t="s">
        <v>11926</v>
      </c>
      <c r="BI7438"/>
      <c r="BJ7438"/>
    </row>
    <row r="7439" spans="2:62" x14ac:dyDescent="0.4">
      <c r="B7439" s="1">
        <v>29805</v>
      </c>
      <c r="C7439" s="6" t="s">
        <v>30</v>
      </c>
      <c r="D7439" s="6" t="s">
        <v>25</v>
      </c>
      <c r="E7439" s="6" t="s">
        <v>3268</v>
      </c>
      <c r="F7439" s="6" t="s">
        <v>3269</v>
      </c>
      <c r="G7439" s="6" t="s">
        <v>3773</v>
      </c>
      <c r="H7439" s="6" t="s">
        <v>3878</v>
      </c>
      <c r="I7439" s="6" t="s">
        <v>3877</v>
      </c>
      <c r="J7439" s="6" t="s">
        <v>5</v>
      </c>
      <c r="K7439" s="7">
        <v>185.67</v>
      </c>
      <c r="L7439" s="7">
        <f>IFERROR(VLOOKUP(SiscoTable[[#This Row],[Código]],Hoja2!A:B,2,0)*SiscoTable[[#This Row],[Provta(Uns)]],0)</f>
        <v>185.67</v>
      </c>
      <c r="M7439" s="7">
        <v>0</v>
      </c>
      <c r="N7439" s="7">
        <v>192</v>
      </c>
      <c r="O7439" s="7">
        <f>IFERROR(VLOOKUP(SiscoTable[[#This Row],[Código]],Hoja2!A:B,2,0)*SiscoTable[[#This Row],[Stock_actual]],0)</f>
        <v>192</v>
      </c>
      <c r="P7439" s="6" t="s">
        <v>702</v>
      </c>
      <c r="Q7439" s="7">
        <v>204</v>
      </c>
      <c r="R7439" s="7">
        <v>371.29000000000008</v>
      </c>
      <c r="S7439" s="7" t="s">
        <v>11928</v>
      </c>
      <c r="BI7439"/>
      <c r="BJ7439"/>
    </row>
    <row r="7440" spans="2:62" x14ac:dyDescent="0.4">
      <c r="B7440" s="1">
        <v>29806</v>
      </c>
      <c r="C7440" s="6" t="s">
        <v>8</v>
      </c>
      <c r="D7440" s="6" t="s">
        <v>30</v>
      </c>
      <c r="E7440" s="6" t="s">
        <v>3268</v>
      </c>
      <c r="F7440" s="6" t="s">
        <v>3269</v>
      </c>
      <c r="G7440" s="6" t="s">
        <v>4268</v>
      </c>
      <c r="H7440" s="6" t="s">
        <v>4302</v>
      </c>
      <c r="I7440" s="6" t="s">
        <v>4366</v>
      </c>
      <c r="J7440" s="6" t="s">
        <v>5</v>
      </c>
      <c r="K7440" s="7">
        <v>10.83</v>
      </c>
      <c r="L7440" s="7">
        <f>IFERROR(VLOOKUP(SiscoTable[[#This Row],[Código]],Hoja2!A:B,2,0)*SiscoTable[[#This Row],[Provta(Uns)]],0)</f>
        <v>31.407</v>
      </c>
      <c r="M7440" s="7">
        <v>0</v>
      </c>
      <c r="N7440" s="7">
        <v>17</v>
      </c>
      <c r="O7440" s="7">
        <f>IFERROR(VLOOKUP(SiscoTable[[#This Row],[Código]],Hoja2!A:B,2,0)*SiscoTable[[#This Row],[Stock_actual]],0)</f>
        <v>49.3</v>
      </c>
      <c r="P7440" s="6" t="s">
        <v>581</v>
      </c>
      <c r="Q7440" s="7">
        <v>12</v>
      </c>
      <c r="R7440" s="7">
        <v>0</v>
      </c>
      <c r="S7440" s="7" t="s">
        <v>11928</v>
      </c>
      <c r="BI7440"/>
      <c r="BJ7440"/>
    </row>
    <row r="7441" spans="2:62" x14ac:dyDescent="0.4">
      <c r="B7441" s="1">
        <v>29807</v>
      </c>
      <c r="C7441" s="6" t="s">
        <v>30</v>
      </c>
      <c r="D7441" s="6" t="s">
        <v>30</v>
      </c>
      <c r="E7441" s="6" t="s">
        <v>3268</v>
      </c>
      <c r="F7441" s="6" t="s">
        <v>3269</v>
      </c>
      <c r="G7441" s="6" t="s">
        <v>4268</v>
      </c>
      <c r="H7441" s="6" t="s">
        <v>4302</v>
      </c>
      <c r="I7441" s="6" t="s">
        <v>4301</v>
      </c>
      <c r="J7441" s="6" t="s">
        <v>5</v>
      </c>
      <c r="K7441" s="7">
        <v>11</v>
      </c>
      <c r="L7441" s="7">
        <f>IFERROR(VLOOKUP(SiscoTable[[#This Row],[Código]],Hoja2!A:B,2,0)*SiscoTable[[#This Row],[Provta(Uns)]],0)</f>
        <v>141.9</v>
      </c>
      <c r="M7441" s="7">
        <v>0</v>
      </c>
      <c r="N7441" s="7">
        <v>9</v>
      </c>
      <c r="O7441" s="7">
        <f>IFERROR(VLOOKUP(SiscoTable[[#This Row],[Código]],Hoja2!A:B,2,0)*SiscoTable[[#This Row],[Stock_actual]],0)</f>
        <v>116.10000000000001</v>
      </c>
      <c r="P7441" s="6" t="s">
        <v>101</v>
      </c>
      <c r="Q7441" s="7">
        <v>12</v>
      </c>
      <c r="R7441" s="7">
        <v>22.08</v>
      </c>
      <c r="S7441" s="7" t="s">
        <v>11928</v>
      </c>
      <c r="BI7441"/>
      <c r="BJ7441"/>
    </row>
    <row r="7442" spans="2:62" x14ac:dyDescent="0.4">
      <c r="B7442" s="1">
        <v>29809</v>
      </c>
      <c r="C7442" s="6" t="s">
        <v>8</v>
      </c>
      <c r="D7442" s="6" t="s">
        <v>8</v>
      </c>
      <c r="E7442" s="6" t="s">
        <v>8482</v>
      </c>
      <c r="F7442" s="6" t="s">
        <v>11650</v>
      </c>
      <c r="G7442" s="6" t="s">
        <v>11651</v>
      </c>
      <c r="H7442" s="6" t="s">
        <v>11653</v>
      </c>
      <c r="I7442" s="6" t="s">
        <v>11656</v>
      </c>
      <c r="J7442" s="6" t="s">
        <v>5</v>
      </c>
      <c r="K7442" s="7">
        <v>0.83</v>
      </c>
      <c r="L7442" s="7">
        <f>IFERROR(VLOOKUP(SiscoTable[[#This Row],[Código]],Hoja2!A:B,2,0)*SiscoTable[[#This Row],[Provta(Uns)]],0)</f>
        <v>20.334999999999997</v>
      </c>
      <c r="M7442" s="7">
        <v>0</v>
      </c>
      <c r="N7442" s="7">
        <v>13</v>
      </c>
      <c r="O7442" s="7">
        <f>IFERROR(VLOOKUP(SiscoTable[[#This Row],[Código]],Hoja2!A:B,2,0)*SiscoTable[[#This Row],[Stock_actual]],0)</f>
        <v>318.5</v>
      </c>
      <c r="P7442" s="6" t="s">
        <v>2098</v>
      </c>
      <c r="Q7442" s="7">
        <v>1</v>
      </c>
      <c r="R7442" s="7">
        <v>0</v>
      </c>
      <c r="S7442" s="7" t="s">
        <v>11928</v>
      </c>
      <c r="BI7442"/>
      <c r="BJ7442"/>
    </row>
    <row r="7443" spans="2:62" x14ac:dyDescent="0.4">
      <c r="B7443" s="1">
        <v>29810</v>
      </c>
      <c r="C7443" s="6" t="s">
        <v>8</v>
      </c>
      <c r="D7443" s="6" t="s">
        <v>8</v>
      </c>
      <c r="E7443" s="6" t="s">
        <v>8482</v>
      </c>
      <c r="F7443" s="6" t="s">
        <v>11650</v>
      </c>
      <c r="G7443" s="6" t="s">
        <v>11651</v>
      </c>
      <c r="H7443" s="6" t="s">
        <v>11653</v>
      </c>
      <c r="I7443" s="6" t="s">
        <v>11657</v>
      </c>
      <c r="J7443" s="6" t="s">
        <v>5</v>
      </c>
      <c r="K7443" s="7">
        <v>0.67</v>
      </c>
      <c r="L7443" s="7">
        <f>IFERROR(VLOOKUP(SiscoTable[[#This Row],[Código]],Hoja2!A:B,2,0)*SiscoTable[[#This Row],[Provta(Uns)]],0)</f>
        <v>16.415000000000003</v>
      </c>
      <c r="M7443" s="7">
        <v>0</v>
      </c>
      <c r="N7443" s="7">
        <v>3</v>
      </c>
      <c r="O7443" s="7">
        <f>IFERROR(VLOOKUP(SiscoTable[[#This Row],[Código]],Hoja2!A:B,2,0)*SiscoTable[[#This Row],[Stock_actual]],0)</f>
        <v>73.5</v>
      </c>
      <c r="P7443" s="6" t="s">
        <v>1060</v>
      </c>
      <c r="Q7443" s="7">
        <v>1</v>
      </c>
      <c r="R7443" s="7">
        <v>0</v>
      </c>
      <c r="S7443" s="7" t="s">
        <v>11928</v>
      </c>
      <c r="BI7443"/>
      <c r="BJ7443"/>
    </row>
    <row r="7444" spans="2:62" x14ac:dyDescent="0.4">
      <c r="B7444" s="1">
        <v>29811</v>
      </c>
      <c r="C7444" s="6" t="s">
        <v>8</v>
      </c>
      <c r="D7444" s="6" t="s">
        <v>8</v>
      </c>
      <c r="E7444" s="6" t="s">
        <v>8482</v>
      </c>
      <c r="F7444" s="6" t="s">
        <v>11650</v>
      </c>
      <c r="G7444" s="6" t="s">
        <v>11651</v>
      </c>
      <c r="H7444" s="6" t="s">
        <v>11653</v>
      </c>
      <c r="I7444" s="6" t="s">
        <v>11658</v>
      </c>
      <c r="J7444" s="6" t="s">
        <v>5</v>
      </c>
      <c r="K7444" s="7">
        <v>1</v>
      </c>
      <c r="L7444" s="7">
        <f>IFERROR(VLOOKUP(SiscoTable[[#This Row],[Código]],Hoja2!A:B,2,0)*SiscoTable[[#This Row],[Provta(Uns)]],0)</f>
        <v>24.5</v>
      </c>
      <c r="M7444" s="7">
        <v>0</v>
      </c>
      <c r="N7444" s="7">
        <v>3</v>
      </c>
      <c r="O7444" s="7">
        <f>IFERROR(VLOOKUP(SiscoTable[[#This Row],[Código]],Hoja2!A:B,2,0)*SiscoTable[[#This Row],[Stock_actual]],0)</f>
        <v>73.5</v>
      </c>
      <c r="P7444" s="6" t="s">
        <v>983</v>
      </c>
      <c r="Q7444" s="7">
        <v>1</v>
      </c>
      <c r="R7444" s="7">
        <v>0</v>
      </c>
      <c r="S7444" s="7" t="s">
        <v>11928</v>
      </c>
      <c r="BI7444"/>
      <c r="BJ7444"/>
    </row>
    <row r="7445" spans="2:62" x14ac:dyDescent="0.4">
      <c r="B7445" s="1">
        <v>29812</v>
      </c>
      <c r="C7445" s="6" t="s">
        <v>25</v>
      </c>
      <c r="D7445" s="6" t="s">
        <v>8</v>
      </c>
      <c r="E7445" s="6" t="s">
        <v>3268</v>
      </c>
      <c r="F7445" s="6" t="s">
        <v>3269</v>
      </c>
      <c r="G7445" s="6" t="s">
        <v>4384</v>
      </c>
      <c r="H7445" s="6" t="s">
        <v>4189</v>
      </c>
      <c r="I7445" s="6" t="s">
        <v>4446</v>
      </c>
      <c r="J7445" s="6" t="s">
        <v>5</v>
      </c>
      <c r="K7445" s="7">
        <v>8.5</v>
      </c>
      <c r="L7445" s="7">
        <f>IFERROR(VLOOKUP(SiscoTable[[#This Row],[Código]],Hoja2!A:B,2,0)*SiscoTable[[#This Row],[Provta(Uns)]],0)</f>
        <v>243.10000000000002</v>
      </c>
      <c r="M7445" s="7">
        <v>30</v>
      </c>
      <c r="N7445" s="7">
        <v>12</v>
      </c>
      <c r="O7445" s="7">
        <f>IFERROR(VLOOKUP(SiscoTable[[#This Row],[Código]],Hoja2!A:B,2,0)*SiscoTable[[#This Row],[Stock_actual]],0)</f>
        <v>343.20000000000005</v>
      </c>
      <c r="P7445" s="6" t="s">
        <v>694</v>
      </c>
      <c r="Q7445" s="7">
        <v>9</v>
      </c>
      <c r="R7445" s="7">
        <v>0</v>
      </c>
      <c r="S7445" s="7" t="s">
        <v>11928</v>
      </c>
      <c r="BI7445"/>
      <c r="BJ7445"/>
    </row>
    <row r="7446" spans="2:62" x14ac:dyDescent="0.4">
      <c r="B7446" s="1">
        <v>29813</v>
      </c>
      <c r="C7446" s="6" t="s">
        <v>30</v>
      </c>
      <c r="D7446" s="6" t="s">
        <v>8</v>
      </c>
      <c r="E7446" s="6" t="s">
        <v>3268</v>
      </c>
      <c r="F7446" s="6" t="s">
        <v>3269</v>
      </c>
      <c r="G7446" s="6" t="s">
        <v>4384</v>
      </c>
      <c r="H7446" s="6" t="s">
        <v>4189</v>
      </c>
      <c r="I7446" s="6" t="s">
        <v>4491</v>
      </c>
      <c r="J7446" s="6" t="s">
        <v>5</v>
      </c>
      <c r="K7446" s="7">
        <v>10</v>
      </c>
      <c r="L7446" s="7">
        <f>IFERROR(VLOOKUP(SiscoTable[[#This Row],[Código]],Hoja2!A:B,2,0)*SiscoTable[[#This Row],[Provta(Uns)]],0)</f>
        <v>230</v>
      </c>
      <c r="M7446" s="7">
        <v>60</v>
      </c>
      <c r="N7446" s="7">
        <v>2</v>
      </c>
      <c r="O7446" s="7">
        <f>IFERROR(VLOOKUP(SiscoTable[[#This Row],[Código]],Hoja2!A:B,2,0)*SiscoTable[[#This Row],[Stock_actual]],0)</f>
        <v>46</v>
      </c>
      <c r="P7446" s="6" t="s">
        <v>27</v>
      </c>
      <c r="Q7446" s="7">
        <v>11</v>
      </c>
      <c r="R7446" s="7">
        <v>0</v>
      </c>
      <c r="S7446" s="7" t="s">
        <v>11928</v>
      </c>
      <c r="BI7446"/>
      <c r="BJ7446"/>
    </row>
    <row r="7447" spans="2:62" x14ac:dyDescent="0.4">
      <c r="B7447" s="1">
        <v>29814</v>
      </c>
      <c r="C7447" s="6" t="s">
        <v>30</v>
      </c>
      <c r="D7447" s="6" t="s">
        <v>8</v>
      </c>
      <c r="E7447" s="6" t="s">
        <v>3268</v>
      </c>
      <c r="F7447" s="6" t="s">
        <v>3269</v>
      </c>
      <c r="G7447" s="6" t="s">
        <v>4384</v>
      </c>
      <c r="H7447" s="6" t="s">
        <v>4189</v>
      </c>
      <c r="I7447" s="6" t="s">
        <v>4492</v>
      </c>
      <c r="J7447" s="6" t="s">
        <v>5</v>
      </c>
      <c r="K7447" s="7">
        <v>8.17</v>
      </c>
      <c r="L7447" s="7">
        <f>IFERROR(VLOOKUP(SiscoTable[[#This Row],[Código]],Hoja2!A:B,2,0)*SiscoTable[[#This Row],[Provta(Uns)]],0)</f>
        <v>162.583</v>
      </c>
      <c r="M7447" s="7">
        <v>40</v>
      </c>
      <c r="N7447" s="7">
        <v>7</v>
      </c>
      <c r="O7447" s="7">
        <f>IFERROR(VLOOKUP(SiscoTable[[#This Row],[Código]],Hoja2!A:B,2,0)*SiscoTable[[#This Row],[Stock_actual]],0)</f>
        <v>139.29999999999998</v>
      </c>
      <c r="P7447" s="6" t="s">
        <v>812</v>
      </c>
      <c r="Q7447" s="7">
        <v>9</v>
      </c>
      <c r="R7447" s="7">
        <v>0</v>
      </c>
      <c r="S7447" s="7" t="s">
        <v>11928</v>
      </c>
      <c r="BI7447"/>
      <c r="BJ7447"/>
    </row>
    <row r="7448" spans="2:62" x14ac:dyDescent="0.4">
      <c r="B7448" s="1">
        <v>29815</v>
      </c>
      <c r="C7448" s="6" t="s">
        <v>30</v>
      </c>
      <c r="D7448" s="6" t="s">
        <v>8</v>
      </c>
      <c r="E7448" s="6" t="s">
        <v>3268</v>
      </c>
      <c r="F7448" s="6" t="s">
        <v>3269</v>
      </c>
      <c r="G7448" s="6" t="s">
        <v>4384</v>
      </c>
      <c r="H7448" s="6" t="s">
        <v>4189</v>
      </c>
      <c r="I7448" s="6" t="s">
        <v>4493</v>
      </c>
      <c r="J7448" s="6" t="s">
        <v>5</v>
      </c>
      <c r="K7448" s="7">
        <v>9.67</v>
      </c>
      <c r="L7448" s="7">
        <f>IFERROR(VLOOKUP(SiscoTable[[#This Row],[Código]],Hoja2!A:B,2,0)*SiscoTable[[#This Row],[Provta(Uns)]],0)</f>
        <v>127.64399999999999</v>
      </c>
      <c r="M7448" s="7">
        <v>40</v>
      </c>
      <c r="N7448" s="7">
        <v>13</v>
      </c>
      <c r="O7448" s="7">
        <f>IFERROR(VLOOKUP(SiscoTable[[#This Row],[Código]],Hoja2!A:B,2,0)*SiscoTable[[#This Row],[Stock_actual]],0)</f>
        <v>171.6</v>
      </c>
      <c r="P7448" s="6" t="s">
        <v>300</v>
      </c>
      <c r="Q7448" s="7">
        <v>11</v>
      </c>
      <c r="R7448" s="7">
        <v>0</v>
      </c>
      <c r="S7448" s="7" t="s">
        <v>11928</v>
      </c>
      <c r="BI7448"/>
      <c r="BJ7448"/>
    </row>
    <row r="7449" spans="2:62" x14ac:dyDescent="0.4">
      <c r="B7449" s="1">
        <v>29816</v>
      </c>
      <c r="C7449" s="6" t="s">
        <v>8</v>
      </c>
      <c r="D7449" s="6" t="s">
        <v>8</v>
      </c>
      <c r="E7449" s="6" t="s">
        <v>2809</v>
      </c>
      <c r="F7449" s="6" t="s">
        <v>2844</v>
      </c>
      <c r="G7449" s="6" t="s">
        <v>2811</v>
      </c>
      <c r="H7449" s="6" t="s">
        <v>2944</v>
      </c>
      <c r="I7449" s="6" t="s">
        <v>2943</v>
      </c>
      <c r="J7449" s="6" t="s">
        <v>5</v>
      </c>
      <c r="K7449" s="7">
        <v>0</v>
      </c>
      <c r="L7449" s="7">
        <f>IFERROR(VLOOKUP(SiscoTable[[#This Row],[Código]],Hoja2!A:B,2,0)*SiscoTable[[#This Row],[Provta(Uns)]],0)</f>
        <v>0</v>
      </c>
      <c r="M7449" s="7">
        <v>28</v>
      </c>
      <c r="N7449" s="7">
        <v>0</v>
      </c>
      <c r="O7449" s="7">
        <f>IFERROR(VLOOKUP(SiscoTable[[#This Row],[Código]],Hoja2!A:B,2,0)*SiscoTable[[#This Row],[Stock_actual]],0)</f>
        <v>0</v>
      </c>
      <c r="P7449" s="6" t="s">
        <v>7</v>
      </c>
      <c r="Q7449" s="7">
        <v>0</v>
      </c>
      <c r="R7449" s="7">
        <v>0</v>
      </c>
      <c r="S7449" s="7" t="s">
        <v>11923</v>
      </c>
      <c r="BI7449"/>
      <c r="BJ7449"/>
    </row>
    <row r="7450" spans="2:62" x14ac:dyDescent="0.4">
      <c r="B7450" s="1">
        <v>29817</v>
      </c>
      <c r="C7450" s="6" t="s">
        <v>8</v>
      </c>
      <c r="D7450" s="6" t="s">
        <v>8</v>
      </c>
      <c r="E7450" s="6" t="s">
        <v>3268</v>
      </c>
      <c r="F7450" s="6" t="s">
        <v>3269</v>
      </c>
      <c r="G7450" s="6" t="s">
        <v>5267</v>
      </c>
      <c r="H7450" s="6" t="s">
        <v>5340</v>
      </c>
      <c r="I7450" s="6" t="s">
        <v>5474</v>
      </c>
      <c r="J7450" s="6" t="s">
        <v>5</v>
      </c>
      <c r="K7450" s="7">
        <v>1.5</v>
      </c>
      <c r="L7450" s="7">
        <f>IFERROR(VLOOKUP(SiscoTable[[#This Row],[Código]],Hoja2!A:B,2,0)*SiscoTable[[#This Row],[Provta(Uns)]],0)</f>
        <v>14.850000000000001</v>
      </c>
      <c r="M7450" s="7">
        <v>0</v>
      </c>
      <c r="N7450" s="7">
        <v>24</v>
      </c>
      <c r="O7450" s="7">
        <f>IFERROR(VLOOKUP(SiscoTable[[#This Row],[Código]],Hoja2!A:B,2,0)*SiscoTable[[#This Row],[Stock_actual]],0)</f>
        <v>237.60000000000002</v>
      </c>
      <c r="P7450" s="6" t="s">
        <v>5475</v>
      </c>
      <c r="Q7450" s="7">
        <v>2</v>
      </c>
      <c r="R7450" s="7">
        <v>0</v>
      </c>
      <c r="S7450" s="7" t="s">
        <v>11928</v>
      </c>
      <c r="BI7450"/>
      <c r="BJ7450"/>
    </row>
    <row r="7451" spans="2:62" x14ac:dyDescent="0.4">
      <c r="B7451" s="1">
        <v>29818</v>
      </c>
      <c r="C7451" s="6" t="s">
        <v>8</v>
      </c>
      <c r="D7451" s="6" t="s">
        <v>8</v>
      </c>
      <c r="E7451" s="6" t="s">
        <v>3268</v>
      </c>
      <c r="F7451" s="6" t="s">
        <v>3269</v>
      </c>
      <c r="G7451" s="6" t="s">
        <v>5267</v>
      </c>
      <c r="H7451" s="6" t="s">
        <v>5340</v>
      </c>
      <c r="I7451" s="6" t="s">
        <v>5476</v>
      </c>
      <c r="J7451" s="6" t="s">
        <v>5</v>
      </c>
      <c r="K7451" s="7">
        <v>2.33</v>
      </c>
      <c r="L7451" s="7">
        <f>IFERROR(VLOOKUP(SiscoTable[[#This Row],[Código]],Hoja2!A:B,2,0)*SiscoTable[[#This Row],[Provta(Uns)]],0)</f>
        <v>23.067</v>
      </c>
      <c r="M7451" s="7">
        <v>0</v>
      </c>
      <c r="N7451" s="7">
        <v>44</v>
      </c>
      <c r="O7451" s="7">
        <f>IFERROR(VLOOKUP(SiscoTable[[#This Row],[Código]],Hoja2!A:B,2,0)*SiscoTable[[#This Row],[Stock_actual]],0)</f>
        <v>435.6</v>
      </c>
      <c r="P7451" s="6" t="s">
        <v>5477</v>
      </c>
      <c r="Q7451" s="7">
        <v>3</v>
      </c>
      <c r="R7451" s="7">
        <v>0</v>
      </c>
      <c r="S7451" s="7" t="s">
        <v>11928</v>
      </c>
      <c r="BI7451"/>
      <c r="BJ7451"/>
    </row>
    <row r="7452" spans="2:62" x14ac:dyDescent="0.4">
      <c r="B7452" s="1">
        <v>29819</v>
      </c>
      <c r="C7452" s="6" t="s">
        <v>25</v>
      </c>
      <c r="D7452" s="6" t="s">
        <v>8</v>
      </c>
      <c r="E7452" s="6" t="s">
        <v>427</v>
      </c>
      <c r="F7452" s="6" t="s">
        <v>436</v>
      </c>
      <c r="G7452" s="6" t="s">
        <v>436</v>
      </c>
      <c r="H7452" s="6" t="s">
        <v>4</v>
      </c>
      <c r="I7452" s="6" t="s">
        <v>441</v>
      </c>
      <c r="J7452" s="6" t="s">
        <v>5</v>
      </c>
      <c r="K7452" s="7">
        <v>3.67</v>
      </c>
      <c r="L7452" s="7">
        <f>IFERROR(VLOOKUP(SiscoTable[[#This Row],[Código]],Hoja2!A:B,2,0)*SiscoTable[[#This Row],[Provta(Uns)]],0)</f>
        <v>1101</v>
      </c>
      <c r="M7452" s="7">
        <v>0</v>
      </c>
      <c r="N7452" s="7">
        <v>0</v>
      </c>
      <c r="O7452" s="7">
        <f>IFERROR(VLOOKUP(SiscoTable[[#This Row],[Código]],Hoja2!A:B,2,0)*SiscoTable[[#This Row],[Stock_actual]],0)</f>
        <v>0</v>
      </c>
      <c r="P7452" s="6" t="s">
        <v>7</v>
      </c>
      <c r="Q7452" s="7">
        <v>4</v>
      </c>
      <c r="R7452" s="7">
        <v>7.1999999999999993</v>
      </c>
      <c r="S7452" s="7" t="s">
        <v>11923</v>
      </c>
      <c r="BI7452"/>
      <c r="BJ7452"/>
    </row>
    <row r="7453" spans="2:62" x14ac:dyDescent="0.4">
      <c r="B7453" s="1">
        <v>29820</v>
      </c>
      <c r="C7453" s="6" t="s">
        <v>30</v>
      </c>
      <c r="D7453" s="6" t="s">
        <v>30</v>
      </c>
      <c r="E7453" s="6" t="s">
        <v>3268</v>
      </c>
      <c r="F7453" s="6" t="s">
        <v>7197</v>
      </c>
      <c r="G7453" s="6" t="s">
        <v>7554</v>
      </c>
      <c r="H7453" s="6" t="s">
        <v>7662</v>
      </c>
      <c r="I7453" s="6" t="s">
        <v>7691</v>
      </c>
      <c r="J7453" s="6" t="s">
        <v>5</v>
      </c>
      <c r="K7453" s="7">
        <v>16.5</v>
      </c>
      <c r="L7453" s="7">
        <f>IFERROR(VLOOKUP(SiscoTable[[#This Row],[Código]],Hoja2!A:B,2,0)*SiscoTable[[#This Row],[Provta(Uns)]],0)</f>
        <v>217.79999999999998</v>
      </c>
      <c r="M7453" s="7">
        <v>0</v>
      </c>
      <c r="N7453" s="7">
        <v>0</v>
      </c>
      <c r="O7453" s="7">
        <f>IFERROR(VLOOKUP(SiscoTable[[#This Row],[Código]],Hoja2!A:B,2,0)*SiscoTable[[#This Row],[Stock_actual]],0)</f>
        <v>0</v>
      </c>
      <c r="P7453" s="6" t="s">
        <v>7</v>
      </c>
      <c r="Q7453" s="7">
        <v>18</v>
      </c>
      <c r="R7453" s="7">
        <v>33</v>
      </c>
      <c r="S7453" s="7" t="s">
        <v>11928</v>
      </c>
      <c r="BI7453"/>
      <c r="BJ7453"/>
    </row>
    <row r="7454" spans="2:62" x14ac:dyDescent="0.4">
      <c r="B7454" s="1">
        <v>29822</v>
      </c>
      <c r="C7454" s="6" t="s">
        <v>25</v>
      </c>
      <c r="D7454" s="6" t="s">
        <v>8</v>
      </c>
      <c r="E7454" s="6" t="s">
        <v>3268</v>
      </c>
      <c r="F7454" s="6" t="s">
        <v>3269</v>
      </c>
      <c r="G7454" s="6" t="s">
        <v>4384</v>
      </c>
      <c r="H7454" s="6" t="s">
        <v>4403</v>
      </c>
      <c r="I7454" s="6" t="s">
        <v>4447</v>
      </c>
      <c r="J7454" s="6" t="s">
        <v>5</v>
      </c>
      <c r="K7454" s="7">
        <v>3</v>
      </c>
      <c r="L7454" s="7">
        <f>IFERROR(VLOOKUP(SiscoTable[[#This Row],[Código]],Hoja2!A:B,2,0)*SiscoTable[[#This Row],[Provta(Uns)]],0)</f>
        <v>89.699999999999989</v>
      </c>
      <c r="M7454" s="7">
        <v>0</v>
      </c>
      <c r="N7454" s="7">
        <v>0</v>
      </c>
      <c r="O7454" s="7">
        <f>IFERROR(VLOOKUP(SiscoTable[[#This Row],[Código]],Hoja2!A:B,2,0)*SiscoTable[[#This Row],[Stock_actual]],0)</f>
        <v>0</v>
      </c>
      <c r="P7454" s="6" t="s">
        <v>7</v>
      </c>
      <c r="Q7454" s="7">
        <v>3</v>
      </c>
      <c r="R7454" s="7">
        <v>6</v>
      </c>
      <c r="S7454" s="7" t="s">
        <v>11928</v>
      </c>
      <c r="BI7454"/>
      <c r="BJ7454"/>
    </row>
    <row r="7455" spans="2:62" x14ac:dyDescent="0.4">
      <c r="B7455" s="1">
        <v>29823</v>
      </c>
      <c r="C7455" s="6" t="s">
        <v>30</v>
      </c>
      <c r="D7455" s="6" t="s">
        <v>25</v>
      </c>
      <c r="E7455" s="6" t="s">
        <v>3268</v>
      </c>
      <c r="F7455" s="6" t="s">
        <v>3269</v>
      </c>
      <c r="G7455" s="6" t="s">
        <v>3706</v>
      </c>
      <c r="H7455" s="6" t="s">
        <v>3708</v>
      </c>
      <c r="I7455" s="6" t="s">
        <v>3729</v>
      </c>
      <c r="J7455" s="6" t="s">
        <v>5</v>
      </c>
      <c r="K7455" s="7">
        <v>86</v>
      </c>
      <c r="L7455" s="7">
        <f>IFERROR(VLOOKUP(SiscoTable[[#This Row],[Código]],Hoja2!A:B,2,0)*SiscoTable[[#This Row],[Provta(Uns)]],0)</f>
        <v>129</v>
      </c>
      <c r="M7455" s="7">
        <v>0</v>
      </c>
      <c r="N7455" s="7">
        <v>130</v>
      </c>
      <c r="O7455" s="7">
        <f>IFERROR(VLOOKUP(SiscoTable[[#This Row],[Código]],Hoja2!A:B,2,0)*SiscoTable[[#This Row],[Stock_actual]],0)</f>
        <v>195</v>
      </c>
      <c r="P7455" s="6" t="s">
        <v>220</v>
      </c>
      <c r="Q7455" s="7">
        <v>95</v>
      </c>
      <c r="R7455" s="7">
        <v>0</v>
      </c>
      <c r="S7455" s="7" t="s">
        <v>11928</v>
      </c>
      <c r="BI7455"/>
      <c r="BJ7455"/>
    </row>
    <row r="7456" spans="2:62" x14ac:dyDescent="0.4">
      <c r="B7456" s="1">
        <v>29824</v>
      </c>
      <c r="C7456" s="6" t="s">
        <v>30</v>
      </c>
      <c r="D7456" s="6" t="s">
        <v>25</v>
      </c>
      <c r="E7456" s="6" t="s">
        <v>3268</v>
      </c>
      <c r="F7456" s="6" t="s">
        <v>3269</v>
      </c>
      <c r="G7456" s="6" t="s">
        <v>3706</v>
      </c>
      <c r="H7456" s="6" t="s">
        <v>3708</v>
      </c>
      <c r="I7456" s="6" t="s">
        <v>3730</v>
      </c>
      <c r="J7456" s="6" t="s">
        <v>5</v>
      </c>
      <c r="K7456" s="7">
        <v>75</v>
      </c>
      <c r="L7456" s="7">
        <f>IFERROR(VLOOKUP(SiscoTable[[#This Row],[Código]],Hoja2!A:B,2,0)*SiscoTable[[#This Row],[Provta(Uns)]],0)</f>
        <v>112.5</v>
      </c>
      <c r="M7456" s="7">
        <v>0</v>
      </c>
      <c r="N7456" s="7">
        <v>165</v>
      </c>
      <c r="O7456" s="7">
        <f>IFERROR(VLOOKUP(SiscoTable[[#This Row],[Código]],Hoja2!A:B,2,0)*SiscoTable[[#This Row],[Stock_actual]],0)</f>
        <v>247.5</v>
      </c>
      <c r="P7456" s="6" t="s">
        <v>909</v>
      </c>
      <c r="Q7456" s="7">
        <v>83</v>
      </c>
      <c r="R7456" s="7">
        <v>0</v>
      </c>
      <c r="S7456" s="7" t="s">
        <v>11928</v>
      </c>
      <c r="BI7456"/>
      <c r="BJ7456"/>
    </row>
    <row r="7457" spans="2:62" x14ac:dyDescent="0.4">
      <c r="B7457" s="1">
        <v>29825</v>
      </c>
      <c r="C7457" s="6" t="s">
        <v>30</v>
      </c>
      <c r="D7457" s="6" t="s">
        <v>30</v>
      </c>
      <c r="E7457" s="6" t="s">
        <v>3268</v>
      </c>
      <c r="F7457" s="6" t="s">
        <v>3269</v>
      </c>
      <c r="G7457" s="6" t="s">
        <v>3706</v>
      </c>
      <c r="H7457" s="6" t="s">
        <v>3717</v>
      </c>
      <c r="I7457" s="6" t="s">
        <v>3731</v>
      </c>
      <c r="J7457" s="6" t="s">
        <v>5</v>
      </c>
      <c r="K7457" s="7">
        <v>18.170000000000002</v>
      </c>
      <c r="L7457" s="7">
        <f>IFERROR(VLOOKUP(SiscoTable[[#This Row],[Código]],Hoja2!A:B,2,0)*SiscoTable[[#This Row],[Provta(Uns)]],0)</f>
        <v>54.510000000000005</v>
      </c>
      <c r="M7457" s="7">
        <v>0</v>
      </c>
      <c r="N7457" s="7">
        <v>23</v>
      </c>
      <c r="O7457" s="7">
        <f>IFERROR(VLOOKUP(SiscoTable[[#This Row],[Código]],Hoja2!A:B,2,0)*SiscoTable[[#This Row],[Stock_actual]],0)</f>
        <v>69</v>
      </c>
      <c r="P7457" s="6" t="s">
        <v>224</v>
      </c>
      <c r="Q7457" s="7">
        <v>20</v>
      </c>
      <c r="R7457" s="7">
        <v>0</v>
      </c>
      <c r="S7457" s="7" t="s">
        <v>11928</v>
      </c>
      <c r="BI7457"/>
      <c r="BJ7457"/>
    </row>
    <row r="7458" spans="2:62" x14ac:dyDescent="0.4">
      <c r="B7458" s="1">
        <v>29826</v>
      </c>
      <c r="C7458" s="6" t="s">
        <v>8</v>
      </c>
      <c r="D7458" s="6" t="s">
        <v>30</v>
      </c>
      <c r="E7458" s="6" t="s">
        <v>3268</v>
      </c>
      <c r="F7458" s="6" t="s">
        <v>3269</v>
      </c>
      <c r="G7458" s="6" t="s">
        <v>3706</v>
      </c>
      <c r="H7458" s="6" t="s">
        <v>3717</v>
      </c>
      <c r="I7458" s="6" t="s">
        <v>3768</v>
      </c>
      <c r="J7458" s="6" t="s">
        <v>5</v>
      </c>
      <c r="K7458" s="7">
        <v>12.17</v>
      </c>
      <c r="L7458" s="7">
        <f>IFERROR(VLOOKUP(SiscoTable[[#This Row],[Código]],Hoja2!A:B,2,0)*SiscoTable[[#This Row],[Provta(Uns)]],0)</f>
        <v>38.944000000000003</v>
      </c>
      <c r="M7458" s="7">
        <v>0</v>
      </c>
      <c r="N7458" s="7">
        <v>35</v>
      </c>
      <c r="O7458" s="7">
        <f>IFERROR(VLOOKUP(SiscoTable[[#This Row],[Código]],Hoja2!A:B,2,0)*SiscoTable[[#This Row],[Stock_actual]],0)</f>
        <v>112</v>
      </c>
      <c r="P7458" s="6" t="s">
        <v>3509</v>
      </c>
      <c r="Q7458" s="7">
        <v>14</v>
      </c>
      <c r="R7458" s="7">
        <v>0</v>
      </c>
      <c r="S7458" s="7" t="s">
        <v>11928</v>
      </c>
      <c r="BI7458"/>
      <c r="BJ7458"/>
    </row>
    <row r="7459" spans="2:62" x14ac:dyDescent="0.4">
      <c r="B7459" s="1">
        <v>29827</v>
      </c>
      <c r="C7459" s="6" t="s">
        <v>25</v>
      </c>
      <c r="D7459" s="6" t="s">
        <v>8</v>
      </c>
      <c r="E7459" s="6" t="s">
        <v>8482</v>
      </c>
      <c r="F7459" s="6" t="s">
        <v>10720</v>
      </c>
      <c r="G7459" s="6" t="s">
        <v>10721</v>
      </c>
      <c r="H7459" s="6" t="s">
        <v>10734</v>
      </c>
      <c r="I7459" s="6" t="s">
        <v>10748</v>
      </c>
      <c r="J7459" s="6" t="s">
        <v>5</v>
      </c>
      <c r="K7459" s="7">
        <v>5.83</v>
      </c>
      <c r="L7459" s="7">
        <f>IFERROR(VLOOKUP(SiscoTable[[#This Row],[Código]],Hoja2!A:B,2,0)*SiscoTable[[#This Row],[Provta(Uns)]],0)</f>
        <v>320.06700000000001</v>
      </c>
      <c r="M7459" s="7">
        <v>0</v>
      </c>
      <c r="N7459" s="7">
        <v>31</v>
      </c>
      <c r="O7459" s="7">
        <f>IFERROR(VLOOKUP(SiscoTable[[#This Row],[Código]],Hoja2!A:B,2,0)*SiscoTable[[#This Row],[Stock_actual]],0)</f>
        <v>1701.8999999999999</v>
      </c>
      <c r="P7459" s="6" t="s">
        <v>3301</v>
      </c>
      <c r="Q7459" s="7">
        <v>6</v>
      </c>
      <c r="R7459" s="7">
        <v>0</v>
      </c>
      <c r="S7459" s="7" t="s">
        <v>11926</v>
      </c>
      <c r="BI7459"/>
      <c r="BJ7459"/>
    </row>
    <row r="7460" spans="2:62" x14ac:dyDescent="0.4">
      <c r="B7460" s="1">
        <v>29828</v>
      </c>
      <c r="C7460" s="6" t="s">
        <v>8</v>
      </c>
      <c r="D7460" s="6" t="s">
        <v>8</v>
      </c>
      <c r="E7460" s="6" t="s">
        <v>2809</v>
      </c>
      <c r="F7460" s="6" t="s">
        <v>2844</v>
      </c>
      <c r="G7460" s="6" t="s">
        <v>2811</v>
      </c>
      <c r="H7460" s="6" t="s">
        <v>4</v>
      </c>
      <c r="I7460" s="6" t="s">
        <v>2945</v>
      </c>
      <c r="J7460" s="6" t="s">
        <v>5</v>
      </c>
      <c r="K7460" s="7">
        <v>0</v>
      </c>
      <c r="L7460" s="7">
        <f>IFERROR(VLOOKUP(SiscoTable[[#This Row],[Código]],Hoja2!A:B,2,0)*SiscoTable[[#This Row],[Provta(Uns)]],0)</f>
        <v>0</v>
      </c>
      <c r="M7460" s="7">
        <v>0</v>
      </c>
      <c r="N7460" s="7">
        <v>14</v>
      </c>
      <c r="O7460" s="7">
        <f>IFERROR(VLOOKUP(SiscoTable[[#This Row],[Código]],Hoja2!A:B,2,0)*SiscoTable[[#This Row],[Stock_actual]],0)</f>
        <v>0</v>
      </c>
      <c r="P7460" s="6" t="s">
        <v>134</v>
      </c>
      <c r="Q7460" s="7">
        <v>0</v>
      </c>
      <c r="R7460" s="7">
        <v>0</v>
      </c>
      <c r="S7460" s="7" t="s">
        <v>11923</v>
      </c>
      <c r="BI7460"/>
      <c r="BJ7460"/>
    </row>
    <row r="7461" spans="2:62" x14ac:dyDescent="0.4">
      <c r="B7461" s="1">
        <v>29829</v>
      </c>
      <c r="C7461" s="6" t="s">
        <v>8</v>
      </c>
      <c r="D7461" s="6" t="s">
        <v>8</v>
      </c>
      <c r="E7461" s="6" t="s">
        <v>2809</v>
      </c>
      <c r="F7461" s="6" t="s">
        <v>2844</v>
      </c>
      <c r="G7461" s="6" t="s">
        <v>2811</v>
      </c>
      <c r="H7461" s="6" t="s">
        <v>2850</v>
      </c>
      <c r="I7461" s="6" t="s">
        <v>2946</v>
      </c>
      <c r="J7461" s="6" t="s">
        <v>5</v>
      </c>
      <c r="K7461" s="7">
        <v>0</v>
      </c>
      <c r="L7461" s="7">
        <f>IFERROR(VLOOKUP(SiscoTable[[#This Row],[Código]],Hoja2!A:B,2,0)*SiscoTable[[#This Row],[Provta(Uns)]],0)</f>
        <v>0</v>
      </c>
      <c r="M7461" s="7">
        <v>0</v>
      </c>
      <c r="N7461" s="7">
        <v>160</v>
      </c>
      <c r="O7461" s="7">
        <f>IFERROR(VLOOKUP(SiscoTable[[#This Row],[Código]],Hoja2!A:B,2,0)*SiscoTable[[#This Row],[Stock_actual]],0)</f>
        <v>0</v>
      </c>
      <c r="P7461" s="6" t="s">
        <v>134</v>
      </c>
      <c r="Q7461" s="7">
        <v>0</v>
      </c>
      <c r="R7461" s="7">
        <v>0</v>
      </c>
      <c r="S7461" s="7" t="s">
        <v>11923</v>
      </c>
      <c r="BI7461"/>
      <c r="BJ7461"/>
    </row>
    <row r="7462" spans="2:62" x14ac:dyDescent="0.4">
      <c r="B7462" s="1">
        <v>29830</v>
      </c>
      <c r="C7462" s="6" t="s">
        <v>8</v>
      </c>
      <c r="D7462" s="6" t="s">
        <v>8</v>
      </c>
      <c r="E7462" s="6" t="s">
        <v>3268</v>
      </c>
      <c r="F7462" s="6" t="s">
        <v>7815</v>
      </c>
      <c r="G7462" s="6" t="s">
        <v>7827</v>
      </c>
      <c r="H7462" s="6" t="s">
        <v>3274</v>
      </c>
      <c r="I7462" s="6" t="s">
        <v>7915</v>
      </c>
      <c r="J7462" s="6" t="s">
        <v>5</v>
      </c>
      <c r="K7462" s="7">
        <v>0.33</v>
      </c>
      <c r="L7462" s="7">
        <f>IFERROR(VLOOKUP(SiscoTable[[#This Row],[Código]],Hoja2!A:B,2,0)*SiscoTable[[#This Row],[Provta(Uns)]],0)</f>
        <v>0</v>
      </c>
      <c r="M7462" s="7">
        <v>0</v>
      </c>
      <c r="N7462" s="7">
        <v>0</v>
      </c>
      <c r="O7462" s="7">
        <f>IFERROR(VLOOKUP(SiscoTable[[#This Row],[Código]],Hoja2!A:B,2,0)*SiscoTable[[#This Row],[Stock_actual]],0)</f>
        <v>0</v>
      </c>
      <c r="P7462" s="6" t="s">
        <v>7</v>
      </c>
      <c r="Q7462" s="7">
        <v>0</v>
      </c>
      <c r="R7462" s="7">
        <v>0</v>
      </c>
      <c r="S7462" s="7" t="s">
        <v>11927</v>
      </c>
      <c r="BI7462"/>
      <c r="BJ7462"/>
    </row>
    <row r="7463" spans="2:62" x14ac:dyDescent="0.4">
      <c r="B7463" s="1">
        <v>29831</v>
      </c>
      <c r="C7463" s="6" t="s">
        <v>8</v>
      </c>
      <c r="D7463" s="6" t="s">
        <v>8</v>
      </c>
      <c r="E7463" s="6" t="s">
        <v>8482</v>
      </c>
      <c r="F7463" s="6" t="s">
        <v>9030</v>
      </c>
      <c r="G7463" s="6" t="s">
        <v>9299</v>
      </c>
      <c r="H7463" s="6" t="s">
        <v>9360</v>
      </c>
      <c r="I7463" s="6" t="s">
        <v>9536</v>
      </c>
      <c r="J7463" s="6" t="s">
        <v>5</v>
      </c>
      <c r="K7463" s="7">
        <v>1.17</v>
      </c>
      <c r="L7463" s="7">
        <f>IFERROR(VLOOKUP(SiscoTable[[#This Row],[Código]],Hoja2!A:B,2,0)*SiscoTable[[#This Row],[Provta(Uns)]],0)</f>
        <v>21.762</v>
      </c>
      <c r="M7463" s="7">
        <v>0</v>
      </c>
      <c r="N7463" s="7">
        <v>12</v>
      </c>
      <c r="O7463" s="7">
        <f>IFERROR(VLOOKUP(SiscoTable[[#This Row],[Código]],Hoja2!A:B,2,0)*SiscoTable[[#This Row],[Stock_actual]],0)</f>
        <v>223.20000000000002</v>
      </c>
      <c r="P7463" s="6" t="s">
        <v>6360</v>
      </c>
      <c r="Q7463" s="7">
        <v>1</v>
      </c>
      <c r="R7463" s="7">
        <v>0</v>
      </c>
      <c r="S7463" s="7" t="s">
        <v>11926</v>
      </c>
      <c r="BI7463"/>
      <c r="BJ7463"/>
    </row>
    <row r="7464" spans="2:62" x14ac:dyDescent="0.4">
      <c r="B7464" s="1">
        <v>29832</v>
      </c>
      <c r="C7464" s="6" t="s">
        <v>8</v>
      </c>
      <c r="D7464" s="6" t="s">
        <v>8</v>
      </c>
      <c r="E7464" s="6" t="s">
        <v>8482</v>
      </c>
      <c r="F7464" s="6" t="s">
        <v>9030</v>
      </c>
      <c r="G7464" s="6" t="s">
        <v>9299</v>
      </c>
      <c r="H7464" s="6" t="s">
        <v>9360</v>
      </c>
      <c r="I7464" s="6" t="s">
        <v>9537</v>
      </c>
      <c r="J7464" s="6" t="s">
        <v>5</v>
      </c>
      <c r="K7464" s="7">
        <v>1.83</v>
      </c>
      <c r="L7464" s="7">
        <f>IFERROR(VLOOKUP(SiscoTable[[#This Row],[Código]],Hoja2!A:B,2,0)*SiscoTable[[#This Row],[Provta(Uns)]],0)</f>
        <v>34.038000000000004</v>
      </c>
      <c r="M7464" s="7">
        <v>0</v>
      </c>
      <c r="N7464" s="7">
        <v>6</v>
      </c>
      <c r="O7464" s="7">
        <f>IFERROR(VLOOKUP(SiscoTable[[#This Row],[Código]],Hoja2!A:B,2,0)*SiscoTable[[#This Row],[Stock_actual]],0)</f>
        <v>111.60000000000001</v>
      </c>
      <c r="P7464" s="6" t="s">
        <v>3594</v>
      </c>
      <c r="Q7464" s="7">
        <v>2</v>
      </c>
      <c r="R7464" s="7">
        <v>0</v>
      </c>
      <c r="S7464" s="7" t="s">
        <v>11926</v>
      </c>
      <c r="BI7464"/>
      <c r="BJ7464"/>
    </row>
    <row r="7465" spans="2:62" x14ac:dyDescent="0.4">
      <c r="B7465" s="1">
        <v>29833</v>
      </c>
      <c r="C7465" s="6" t="s">
        <v>8</v>
      </c>
      <c r="D7465" s="6" t="s">
        <v>8</v>
      </c>
      <c r="E7465" s="6" t="s">
        <v>8482</v>
      </c>
      <c r="F7465" s="6" t="s">
        <v>9030</v>
      </c>
      <c r="G7465" s="6" t="s">
        <v>9299</v>
      </c>
      <c r="H7465" s="6" t="s">
        <v>9316</v>
      </c>
      <c r="I7465" s="6" t="s">
        <v>9538</v>
      </c>
      <c r="J7465" s="6" t="s">
        <v>5</v>
      </c>
      <c r="K7465" s="7">
        <v>1.33</v>
      </c>
      <c r="L7465" s="7">
        <f>IFERROR(VLOOKUP(SiscoTable[[#This Row],[Código]],Hoja2!A:B,2,0)*SiscoTable[[#This Row],[Provta(Uns)]],0)</f>
        <v>29.126999999999999</v>
      </c>
      <c r="M7465" s="7">
        <v>0</v>
      </c>
      <c r="N7465" s="7">
        <v>8</v>
      </c>
      <c r="O7465" s="7">
        <f>IFERROR(VLOOKUP(SiscoTable[[#This Row],[Código]],Hoja2!A:B,2,0)*SiscoTable[[#This Row],[Stock_actual]],0)</f>
        <v>175.2</v>
      </c>
      <c r="P7465" s="6" t="s">
        <v>1014</v>
      </c>
      <c r="Q7465" s="7">
        <v>1</v>
      </c>
      <c r="R7465" s="7">
        <v>0</v>
      </c>
      <c r="S7465" s="7" t="s">
        <v>11926</v>
      </c>
      <c r="BI7465"/>
      <c r="BJ7465"/>
    </row>
    <row r="7466" spans="2:62" x14ac:dyDescent="0.4">
      <c r="B7466" s="1">
        <v>29834</v>
      </c>
      <c r="C7466" s="6" t="s">
        <v>30</v>
      </c>
      <c r="D7466" s="6" t="s">
        <v>8</v>
      </c>
      <c r="E7466" s="6" t="s">
        <v>1734</v>
      </c>
      <c r="F7466" s="6" t="s">
        <v>1735</v>
      </c>
      <c r="G7466" s="6" t="s">
        <v>1736</v>
      </c>
      <c r="H7466" s="6" t="s">
        <v>4</v>
      </c>
      <c r="I7466" s="6" t="s">
        <v>1787</v>
      </c>
      <c r="J7466" s="6" t="s">
        <v>5</v>
      </c>
      <c r="K7466" s="7">
        <v>2.5</v>
      </c>
      <c r="L7466" s="7">
        <f>IFERROR(VLOOKUP(SiscoTable[[#This Row],[Código]],Hoja2!A:B,2,0)*SiscoTable[[#This Row],[Provta(Uns)]],0)</f>
        <v>39.75</v>
      </c>
      <c r="M7466" s="7">
        <v>0</v>
      </c>
      <c r="N7466" s="7">
        <v>0</v>
      </c>
      <c r="O7466" s="7">
        <f>IFERROR(VLOOKUP(SiscoTable[[#This Row],[Código]],Hoja2!A:B,2,0)*SiscoTable[[#This Row],[Stock_actual]],0)</f>
        <v>0</v>
      </c>
      <c r="P7466" s="6" t="s">
        <v>7</v>
      </c>
      <c r="Q7466" s="7">
        <v>3</v>
      </c>
      <c r="R7466" s="7">
        <v>4.8</v>
      </c>
      <c r="S7466" s="7" t="s">
        <v>11925</v>
      </c>
      <c r="BI7466"/>
      <c r="BJ7466"/>
    </row>
    <row r="7467" spans="2:62" x14ac:dyDescent="0.4">
      <c r="B7467" s="1">
        <v>29835</v>
      </c>
      <c r="C7467" s="6" t="s">
        <v>30</v>
      </c>
      <c r="D7467" s="6" t="s">
        <v>8</v>
      </c>
      <c r="E7467" s="6" t="s">
        <v>1734</v>
      </c>
      <c r="F7467" s="6" t="s">
        <v>1735</v>
      </c>
      <c r="G7467" s="6" t="s">
        <v>1736</v>
      </c>
      <c r="H7467" s="6" t="s">
        <v>4</v>
      </c>
      <c r="I7467" s="6" t="s">
        <v>1788</v>
      </c>
      <c r="J7467" s="6" t="s">
        <v>5</v>
      </c>
      <c r="K7467" s="7">
        <v>0</v>
      </c>
      <c r="L7467" s="7">
        <f>IFERROR(VLOOKUP(SiscoTable[[#This Row],[Código]],Hoja2!A:B,2,0)*SiscoTable[[#This Row],[Provta(Uns)]],0)</f>
        <v>0</v>
      </c>
      <c r="M7467" s="7">
        <v>0</v>
      </c>
      <c r="N7467" s="7">
        <v>0</v>
      </c>
      <c r="O7467" s="7">
        <f>IFERROR(VLOOKUP(SiscoTable[[#This Row],[Código]],Hoja2!A:B,2,0)*SiscoTable[[#This Row],[Stock_actual]],0)</f>
        <v>0</v>
      </c>
      <c r="P7467" s="6" t="s">
        <v>7</v>
      </c>
      <c r="Q7467" s="7">
        <v>0</v>
      </c>
      <c r="R7467" s="7">
        <v>0</v>
      </c>
      <c r="S7467" s="7" t="s">
        <v>11925</v>
      </c>
      <c r="BI7467"/>
      <c r="BJ7467"/>
    </row>
    <row r="7468" spans="2:62" x14ac:dyDescent="0.4">
      <c r="B7468" s="1">
        <v>29836</v>
      </c>
      <c r="C7468" s="6" t="s">
        <v>8</v>
      </c>
      <c r="D7468" s="6" t="s">
        <v>30</v>
      </c>
      <c r="E7468" s="6" t="s">
        <v>2999</v>
      </c>
      <c r="F7468" s="6" t="s">
        <v>3000</v>
      </c>
      <c r="G7468" s="6" t="s">
        <v>2824</v>
      </c>
      <c r="H7468" s="6" t="s">
        <v>2824</v>
      </c>
      <c r="I7468" s="6" t="s">
        <v>3117</v>
      </c>
      <c r="J7468" s="6" t="s">
        <v>5</v>
      </c>
      <c r="K7468" s="7">
        <v>14</v>
      </c>
      <c r="L7468" s="7">
        <f>IFERROR(VLOOKUP(SiscoTable[[#This Row],[Código]],Hoja2!A:B,2,0)*SiscoTable[[#This Row],[Provta(Uns)]],0)</f>
        <v>56</v>
      </c>
      <c r="M7468" s="7">
        <v>10</v>
      </c>
      <c r="N7468" s="7">
        <v>8</v>
      </c>
      <c r="O7468" s="7">
        <f>IFERROR(VLOOKUP(SiscoTable[[#This Row],[Código]],Hoja2!A:B,2,0)*SiscoTable[[#This Row],[Stock_actual]],0)</f>
        <v>32</v>
      </c>
      <c r="P7468" s="6" t="s">
        <v>161</v>
      </c>
      <c r="Q7468" s="7">
        <v>16</v>
      </c>
      <c r="R7468" s="7">
        <v>18.189999999999998</v>
      </c>
      <c r="S7468" s="7" t="s">
        <v>11925</v>
      </c>
      <c r="BI7468"/>
      <c r="BJ7468"/>
    </row>
    <row r="7469" spans="2:62" x14ac:dyDescent="0.4">
      <c r="B7469" s="1">
        <v>29837</v>
      </c>
      <c r="C7469" s="6" t="s">
        <v>30</v>
      </c>
      <c r="D7469" s="6" t="s">
        <v>25</v>
      </c>
      <c r="E7469" s="6" t="s">
        <v>2999</v>
      </c>
      <c r="F7469" s="6" t="s">
        <v>3000</v>
      </c>
      <c r="G7469" s="6" t="s">
        <v>2824</v>
      </c>
      <c r="H7469" s="6" t="s">
        <v>2824</v>
      </c>
      <c r="I7469" s="6" t="s">
        <v>3088</v>
      </c>
      <c r="J7469" s="6" t="s">
        <v>5</v>
      </c>
      <c r="K7469" s="7">
        <v>47.83</v>
      </c>
      <c r="L7469" s="7">
        <f>IFERROR(VLOOKUP(SiscoTable[[#This Row],[Código]],Hoja2!A:B,2,0)*SiscoTable[[#This Row],[Provta(Uns)]],0)</f>
        <v>143.49</v>
      </c>
      <c r="M7469" s="7">
        <v>10</v>
      </c>
      <c r="N7469" s="7">
        <v>8</v>
      </c>
      <c r="O7469" s="7">
        <f>IFERROR(VLOOKUP(SiscoTable[[#This Row],[Código]],Hoja2!A:B,2,0)*SiscoTable[[#This Row],[Stock_actual]],0)</f>
        <v>24</v>
      </c>
      <c r="P7469" s="6" t="s">
        <v>214</v>
      </c>
      <c r="Q7469" s="7">
        <v>52</v>
      </c>
      <c r="R7469" s="7">
        <v>85.350000000000009</v>
      </c>
      <c r="S7469" s="7" t="s">
        <v>11925</v>
      </c>
      <c r="BI7469"/>
      <c r="BJ7469"/>
    </row>
    <row r="7470" spans="2:62" x14ac:dyDescent="0.4">
      <c r="B7470" s="1">
        <v>29838</v>
      </c>
      <c r="C7470" s="6" t="s">
        <v>30</v>
      </c>
      <c r="D7470" s="6" t="s">
        <v>30</v>
      </c>
      <c r="E7470" s="6" t="s">
        <v>8482</v>
      </c>
      <c r="F7470" s="6" t="s">
        <v>11853</v>
      </c>
      <c r="G7470" s="6" t="s">
        <v>11861</v>
      </c>
      <c r="H7470" s="6" t="s">
        <v>11863</v>
      </c>
      <c r="I7470" s="6" t="s">
        <v>11878</v>
      </c>
      <c r="J7470" s="6" t="s">
        <v>5</v>
      </c>
      <c r="K7470" s="7">
        <v>11.5</v>
      </c>
      <c r="L7470" s="7">
        <f>IFERROR(VLOOKUP(SiscoTable[[#This Row],[Código]],Hoja2!A:B,2,0)*SiscoTable[[#This Row],[Provta(Uns)]],0)</f>
        <v>56.35</v>
      </c>
      <c r="M7470" s="7">
        <v>0</v>
      </c>
      <c r="N7470" s="7">
        <v>58</v>
      </c>
      <c r="O7470" s="7">
        <f>IFERROR(VLOOKUP(SiscoTable[[#This Row],[Código]],Hoja2!A:B,2,0)*SiscoTable[[#This Row],[Stock_actual]],0)</f>
        <v>284.20000000000005</v>
      </c>
      <c r="P7470" s="6" t="s">
        <v>149</v>
      </c>
      <c r="Q7470" s="7">
        <v>13</v>
      </c>
      <c r="R7470" s="7">
        <v>0</v>
      </c>
      <c r="S7470" s="7" t="s">
        <v>11926</v>
      </c>
      <c r="BI7470"/>
      <c r="BJ7470"/>
    </row>
    <row r="7471" spans="2:62" x14ac:dyDescent="0.4">
      <c r="B7471" s="1">
        <v>29839</v>
      </c>
      <c r="C7471" s="6" t="s">
        <v>30</v>
      </c>
      <c r="D7471" s="6" t="s">
        <v>8</v>
      </c>
      <c r="E7471" s="6" t="s">
        <v>1734</v>
      </c>
      <c r="F7471" s="6" t="s">
        <v>1735</v>
      </c>
      <c r="G7471" s="6" t="s">
        <v>2312</v>
      </c>
      <c r="H7471" s="6" t="s">
        <v>1899</v>
      </c>
      <c r="I7471" s="6" t="s">
        <v>2383</v>
      </c>
      <c r="J7471" s="6" t="s">
        <v>5</v>
      </c>
      <c r="K7471" s="7">
        <v>1</v>
      </c>
      <c r="L7471" s="7">
        <f>IFERROR(VLOOKUP(SiscoTable[[#This Row],[Código]],Hoja2!A:B,2,0)*SiscoTable[[#This Row],[Provta(Uns)]],0)</f>
        <v>124.9</v>
      </c>
      <c r="M7471" s="7">
        <v>4</v>
      </c>
      <c r="N7471" s="7">
        <v>0</v>
      </c>
      <c r="O7471" s="7">
        <f>IFERROR(VLOOKUP(SiscoTable[[#This Row],[Código]],Hoja2!A:B,2,0)*SiscoTable[[#This Row],[Stock_actual]],0)</f>
        <v>0</v>
      </c>
      <c r="P7471" s="6" t="s">
        <v>7</v>
      </c>
      <c r="Q7471" s="7">
        <v>1</v>
      </c>
      <c r="R7471" s="7">
        <v>0</v>
      </c>
      <c r="S7471" s="7" t="s">
        <v>11925</v>
      </c>
      <c r="BI7471"/>
      <c r="BJ7471"/>
    </row>
    <row r="7472" spans="2:62" x14ac:dyDescent="0.4">
      <c r="B7472" s="1">
        <v>29840</v>
      </c>
      <c r="C7472" s="6" t="s">
        <v>8</v>
      </c>
      <c r="D7472" s="6" t="s">
        <v>8</v>
      </c>
      <c r="E7472" s="6" t="s">
        <v>1734</v>
      </c>
      <c r="F7472" s="6" t="s">
        <v>1735</v>
      </c>
      <c r="G7472" s="6" t="s">
        <v>2312</v>
      </c>
      <c r="H7472" s="6" t="s">
        <v>1899</v>
      </c>
      <c r="I7472" s="6" t="s">
        <v>2531</v>
      </c>
      <c r="J7472" s="6" t="s">
        <v>5</v>
      </c>
      <c r="K7472" s="7">
        <v>0</v>
      </c>
      <c r="L7472" s="7">
        <f>IFERROR(VLOOKUP(SiscoTable[[#This Row],[Código]],Hoja2!A:B,2,0)*SiscoTable[[#This Row],[Provta(Uns)]],0)</f>
        <v>0</v>
      </c>
      <c r="M7472" s="7">
        <v>0</v>
      </c>
      <c r="N7472" s="7">
        <v>12</v>
      </c>
      <c r="O7472" s="7">
        <f>IFERROR(VLOOKUP(SiscoTable[[#This Row],[Código]],Hoja2!A:B,2,0)*SiscoTable[[#This Row],[Stock_actual]],0)</f>
        <v>1680</v>
      </c>
      <c r="P7472" s="6" t="s">
        <v>134</v>
      </c>
      <c r="Q7472" s="7">
        <v>0</v>
      </c>
      <c r="R7472" s="7">
        <v>0</v>
      </c>
      <c r="S7472" s="7" t="s">
        <v>11925</v>
      </c>
      <c r="BI7472"/>
      <c r="BJ7472"/>
    </row>
    <row r="7473" spans="2:62" x14ac:dyDescent="0.4">
      <c r="B7473" s="1">
        <v>29841</v>
      </c>
      <c r="C7473" s="6" t="s">
        <v>30</v>
      </c>
      <c r="D7473" s="6" t="s">
        <v>30</v>
      </c>
      <c r="E7473" s="6" t="s">
        <v>3268</v>
      </c>
      <c r="F7473" s="6" t="s">
        <v>3269</v>
      </c>
      <c r="G7473" s="6" t="s">
        <v>4268</v>
      </c>
      <c r="H7473" s="6" t="s">
        <v>3032</v>
      </c>
      <c r="I7473" s="6" t="s">
        <v>4303</v>
      </c>
      <c r="J7473" s="6" t="s">
        <v>5</v>
      </c>
      <c r="K7473" s="7">
        <v>10.83</v>
      </c>
      <c r="L7473" s="7">
        <f>IFERROR(VLOOKUP(SiscoTable[[#This Row],[Código]],Hoja2!A:B,2,0)*SiscoTable[[#This Row],[Provta(Uns)]],0)</f>
        <v>75.81</v>
      </c>
      <c r="M7473" s="7">
        <v>0</v>
      </c>
      <c r="N7473" s="7">
        <v>8</v>
      </c>
      <c r="O7473" s="7">
        <f>IFERROR(VLOOKUP(SiscoTable[[#This Row],[Código]],Hoja2!A:B,2,0)*SiscoTable[[#This Row],[Stock_actual]],0)</f>
        <v>56</v>
      </c>
      <c r="P7473" s="6" t="s">
        <v>144</v>
      </c>
      <c r="Q7473" s="7">
        <v>12</v>
      </c>
      <c r="R7473" s="7">
        <v>21.52</v>
      </c>
      <c r="S7473" s="7" t="s">
        <v>11927</v>
      </c>
      <c r="BI7473"/>
      <c r="BJ7473"/>
    </row>
    <row r="7474" spans="2:62" x14ac:dyDescent="0.4">
      <c r="B7474" s="1">
        <v>29842</v>
      </c>
      <c r="C7474" s="6" t="s">
        <v>8</v>
      </c>
      <c r="D7474" s="6" t="s">
        <v>30</v>
      </c>
      <c r="E7474" s="6" t="s">
        <v>3268</v>
      </c>
      <c r="F7474" s="6" t="s">
        <v>7197</v>
      </c>
      <c r="G7474" s="6" t="s">
        <v>7388</v>
      </c>
      <c r="H7474" s="6" t="s">
        <v>7390</v>
      </c>
      <c r="I7474" s="6" t="s">
        <v>7512</v>
      </c>
      <c r="J7474" s="6" t="s">
        <v>5</v>
      </c>
      <c r="K7474" s="7">
        <v>0.83</v>
      </c>
      <c r="L7474" s="7">
        <f>IFERROR(VLOOKUP(SiscoTable[[#This Row],[Código]],Hoja2!A:B,2,0)*SiscoTable[[#This Row],[Provta(Uns)]],0)</f>
        <v>0.83</v>
      </c>
      <c r="M7474" s="7">
        <v>0</v>
      </c>
      <c r="N7474" s="7">
        <v>-1</v>
      </c>
      <c r="O7474" s="7">
        <f>IFERROR(VLOOKUP(SiscoTable[[#This Row],[Código]],Hoja2!A:B,2,0)*SiscoTable[[#This Row],[Stock_actual]],0)</f>
        <v>-1</v>
      </c>
      <c r="P7474" s="6" t="s">
        <v>7</v>
      </c>
      <c r="Q7474" s="7">
        <v>1</v>
      </c>
      <c r="R7474" s="7">
        <v>1.7999999999999998</v>
      </c>
      <c r="S7474" s="7" t="s">
        <v>11928</v>
      </c>
      <c r="BI7474"/>
      <c r="BJ7474"/>
    </row>
    <row r="7475" spans="2:62" x14ac:dyDescent="0.4">
      <c r="B7475" s="1">
        <v>29843</v>
      </c>
      <c r="C7475" s="6" t="s">
        <v>30</v>
      </c>
      <c r="D7475" s="6" t="s">
        <v>25</v>
      </c>
      <c r="E7475" s="6" t="s">
        <v>3268</v>
      </c>
      <c r="F7475" s="6" t="s">
        <v>6803</v>
      </c>
      <c r="G7475" s="6" t="s">
        <v>7041</v>
      </c>
      <c r="H7475" s="6" t="s">
        <v>5060</v>
      </c>
      <c r="I7475" s="6" t="s">
        <v>7089</v>
      </c>
      <c r="J7475" s="6" t="s">
        <v>5</v>
      </c>
      <c r="K7475" s="7">
        <v>52.67</v>
      </c>
      <c r="L7475" s="7">
        <f>IFERROR(VLOOKUP(SiscoTable[[#This Row],[Código]],Hoja2!A:B,2,0)*SiscoTable[[#This Row],[Provta(Uns)]],0)</f>
        <v>63.204000000000001</v>
      </c>
      <c r="M7475" s="7">
        <v>0</v>
      </c>
      <c r="N7475" s="7">
        <v>32</v>
      </c>
      <c r="O7475" s="7">
        <f>IFERROR(VLOOKUP(SiscoTable[[#This Row],[Código]],Hoja2!A:B,2,0)*SiscoTable[[#This Row],[Stock_actual]],0)</f>
        <v>38.4</v>
      </c>
      <c r="P7475" s="6" t="s">
        <v>733</v>
      </c>
      <c r="Q7475" s="7">
        <v>58</v>
      </c>
      <c r="R7475" s="7">
        <v>105.28</v>
      </c>
      <c r="S7475" s="7" t="s">
        <v>11925</v>
      </c>
      <c r="BI7475"/>
      <c r="BJ7475"/>
    </row>
    <row r="7476" spans="2:62" x14ac:dyDescent="0.4">
      <c r="B7476" s="1">
        <v>29844</v>
      </c>
      <c r="C7476" s="6" t="s">
        <v>30</v>
      </c>
      <c r="D7476" s="6" t="s">
        <v>30</v>
      </c>
      <c r="E7476" s="6" t="s">
        <v>1734</v>
      </c>
      <c r="F7476" s="6" t="s">
        <v>1735</v>
      </c>
      <c r="G7476" s="6" t="s">
        <v>1736</v>
      </c>
      <c r="H7476" s="6" t="s">
        <v>4</v>
      </c>
      <c r="I7476" s="6" t="s">
        <v>1789</v>
      </c>
      <c r="J7476" s="6" t="s">
        <v>5</v>
      </c>
      <c r="K7476" s="7">
        <v>19.829999999999998</v>
      </c>
      <c r="L7476" s="7">
        <f>IFERROR(VLOOKUP(SiscoTable[[#This Row],[Código]],Hoja2!A:B,2,0)*SiscoTable[[#This Row],[Provta(Uns)]],0)</f>
        <v>77.336999999999989</v>
      </c>
      <c r="M7476" s="7">
        <v>0</v>
      </c>
      <c r="N7476" s="7">
        <v>6</v>
      </c>
      <c r="O7476" s="7">
        <f>IFERROR(VLOOKUP(SiscoTable[[#This Row],[Código]],Hoja2!A:B,2,0)*SiscoTable[[#This Row],[Stock_actual]],0)</f>
        <v>23.4</v>
      </c>
      <c r="P7476" s="6" t="s">
        <v>117</v>
      </c>
      <c r="Q7476" s="7">
        <v>22</v>
      </c>
      <c r="R7476" s="7">
        <v>39.54</v>
      </c>
      <c r="S7476" s="7" t="s">
        <v>11925</v>
      </c>
      <c r="BI7476"/>
      <c r="BJ7476"/>
    </row>
    <row r="7477" spans="2:62" x14ac:dyDescent="0.4">
      <c r="B7477" s="1">
        <v>29845</v>
      </c>
      <c r="C7477" s="6" t="s">
        <v>8</v>
      </c>
      <c r="D7477" s="6" t="s">
        <v>8</v>
      </c>
      <c r="E7477" s="6" t="s">
        <v>1734</v>
      </c>
      <c r="F7477" s="6" t="s">
        <v>1735</v>
      </c>
      <c r="G7477" s="6" t="s">
        <v>1736</v>
      </c>
      <c r="H7477" s="6" t="s">
        <v>4</v>
      </c>
      <c r="I7477" s="6" t="s">
        <v>1924</v>
      </c>
      <c r="J7477" s="6" t="s">
        <v>5</v>
      </c>
      <c r="K7477" s="7">
        <v>3.33</v>
      </c>
      <c r="L7477" s="7">
        <f>IFERROR(VLOOKUP(SiscoTable[[#This Row],[Código]],Hoja2!A:B,2,0)*SiscoTable[[#This Row],[Provta(Uns)]],0)</f>
        <v>22.977</v>
      </c>
      <c r="M7477" s="7">
        <v>0</v>
      </c>
      <c r="N7477" s="7">
        <v>113</v>
      </c>
      <c r="O7477" s="7">
        <f>IFERROR(VLOOKUP(SiscoTable[[#This Row],[Código]],Hoja2!A:B,2,0)*SiscoTable[[#This Row],[Stock_actual]],0)</f>
        <v>779.7</v>
      </c>
      <c r="P7477" s="6" t="s">
        <v>1925</v>
      </c>
      <c r="Q7477" s="7">
        <v>4</v>
      </c>
      <c r="R7477" s="7">
        <v>0</v>
      </c>
      <c r="S7477" s="7" t="s">
        <v>11925</v>
      </c>
      <c r="BI7477"/>
      <c r="BJ7477"/>
    </row>
    <row r="7478" spans="2:62" x14ac:dyDescent="0.4">
      <c r="B7478" s="1">
        <v>29846</v>
      </c>
      <c r="C7478" s="6" t="s">
        <v>30</v>
      </c>
      <c r="D7478" s="6" t="s">
        <v>30</v>
      </c>
      <c r="E7478" s="6" t="s">
        <v>1734</v>
      </c>
      <c r="F7478" s="6" t="s">
        <v>1735</v>
      </c>
      <c r="G7478" s="6" t="s">
        <v>1736</v>
      </c>
      <c r="H7478" s="6" t="s">
        <v>4</v>
      </c>
      <c r="I7478" s="6" t="s">
        <v>1790</v>
      </c>
      <c r="J7478" s="6" t="s">
        <v>5</v>
      </c>
      <c r="K7478" s="7">
        <v>9.67</v>
      </c>
      <c r="L7478" s="7">
        <f>IFERROR(VLOOKUP(SiscoTable[[#This Row],[Código]],Hoja2!A:B,2,0)*SiscoTable[[#This Row],[Provta(Uns)]],0)</f>
        <v>95.733000000000004</v>
      </c>
      <c r="M7478" s="7">
        <v>0</v>
      </c>
      <c r="N7478" s="7">
        <v>48</v>
      </c>
      <c r="O7478" s="7">
        <f>IFERROR(VLOOKUP(SiscoTable[[#This Row],[Código]],Hoja2!A:B,2,0)*SiscoTable[[#This Row],[Stock_actual]],0)</f>
        <v>475.20000000000005</v>
      </c>
      <c r="P7478" s="6" t="s">
        <v>1791</v>
      </c>
      <c r="Q7478" s="7">
        <v>11</v>
      </c>
      <c r="R7478" s="7">
        <v>0</v>
      </c>
      <c r="S7478" s="7" t="s">
        <v>11925</v>
      </c>
      <c r="BI7478"/>
      <c r="BJ7478"/>
    </row>
    <row r="7479" spans="2:62" x14ac:dyDescent="0.4">
      <c r="B7479" s="1">
        <v>29847</v>
      </c>
      <c r="C7479" s="6" t="s">
        <v>25</v>
      </c>
      <c r="D7479" s="6" t="s">
        <v>30</v>
      </c>
      <c r="E7479" s="6" t="s">
        <v>1734</v>
      </c>
      <c r="F7479" s="6" t="s">
        <v>1735</v>
      </c>
      <c r="G7479" s="6" t="s">
        <v>1736</v>
      </c>
      <c r="H7479" s="6" t="s">
        <v>4</v>
      </c>
      <c r="I7479" s="6" t="s">
        <v>1744</v>
      </c>
      <c r="J7479" s="6" t="s">
        <v>5</v>
      </c>
      <c r="K7479" s="7">
        <v>14</v>
      </c>
      <c r="L7479" s="7">
        <f>IFERROR(VLOOKUP(SiscoTable[[#This Row],[Código]],Hoja2!A:B,2,0)*SiscoTable[[#This Row],[Provta(Uns)]],0)</f>
        <v>236.59999999999997</v>
      </c>
      <c r="M7479" s="7">
        <v>0</v>
      </c>
      <c r="N7479" s="7">
        <v>9</v>
      </c>
      <c r="O7479" s="7">
        <f>IFERROR(VLOOKUP(SiscoTable[[#This Row],[Código]],Hoja2!A:B,2,0)*SiscoTable[[#This Row],[Stock_actual]],0)</f>
        <v>152.1</v>
      </c>
      <c r="P7479" s="6" t="s">
        <v>296</v>
      </c>
      <c r="Q7479" s="7">
        <v>16</v>
      </c>
      <c r="R7479" s="7">
        <v>28.129999999999995</v>
      </c>
      <c r="S7479" s="7" t="s">
        <v>11925</v>
      </c>
      <c r="BI7479"/>
      <c r="BJ7479"/>
    </row>
    <row r="7480" spans="2:62" x14ac:dyDescent="0.4">
      <c r="B7480" s="1">
        <v>29848</v>
      </c>
      <c r="C7480" s="6" t="s">
        <v>8</v>
      </c>
      <c r="D7480" s="6" t="s">
        <v>8</v>
      </c>
      <c r="E7480" s="6" t="s">
        <v>8482</v>
      </c>
      <c r="F7480" s="6" t="s">
        <v>1736</v>
      </c>
      <c r="G7480" s="6" t="s">
        <v>10704</v>
      </c>
      <c r="H7480" s="6" t="s">
        <v>10706</v>
      </c>
      <c r="I7480" s="6" t="s">
        <v>10715</v>
      </c>
      <c r="J7480" s="6" t="s">
        <v>5</v>
      </c>
      <c r="K7480" s="7">
        <v>1.17</v>
      </c>
      <c r="L7480" s="7">
        <f>IFERROR(VLOOKUP(SiscoTable[[#This Row],[Código]],Hoja2!A:B,2,0)*SiscoTable[[#This Row],[Provta(Uns)]],0)</f>
        <v>5.7329999999999997</v>
      </c>
      <c r="M7480" s="7">
        <v>0</v>
      </c>
      <c r="N7480" s="7">
        <v>0</v>
      </c>
      <c r="O7480" s="7">
        <f>IFERROR(VLOOKUP(SiscoTable[[#This Row],[Código]],Hoja2!A:B,2,0)*SiscoTable[[#This Row],[Stock_actual]],0)</f>
        <v>0</v>
      </c>
      <c r="P7480" s="6" t="s">
        <v>7</v>
      </c>
      <c r="Q7480" s="7">
        <v>1</v>
      </c>
      <c r="R7480" s="7">
        <v>2.4</v>
      </c>
      <c r="S7480" s="7" t="s">
        <v>11926</v>
      </c>
      <c r="BI7480"/>
      <c r="BJ7480"/>
    </row>
    <row r="7481" spans="2:62" x14ac:dyDescent="0.4">
      <c r="B7481" s="1">
        <v>29849</v>
      </c>
      <c r="C7481" s="6" t="s">
        <v>30</v>
      </c>
      <c r="D7481" s="6" t="s">
        <v>8</v>
      </c>
      <c r="E7481" s="6" t="s">
        <v>8482</v>
      </c>
      <c r="F7481" s="6" t="s">
        <v>9030</v>
      </c>
      <c r="G7481" s="6" t="s">
        <v>9184</v>
      </c>
      <c r="H7481" s="6" t="s">
        <v>9118</v>
      </c>
      <c r="I7481" s="6" t="s">
        <v>9228</v>
      </c>
      <c r="J7481" s="6" t="s">
        <v>5</v>
      </c>
      <c r="K7481" s="7">
        <v>4.67</v>
      </c>
      <c r="L7481" s="7">
        <f>IFERROR(VLOOKUP(SiscoTable[[#This Row],[Código]],Hoja2!A:B,2,0)*SiscoTable[[#This Row],[Provta(Uns)]],0)</f>
        <v>105.542</v>
      </c>
      <c r="M7481" s="7">
        <v>0</v>
      </c>
      <c r="N7481" s="7">
        <v>39</v>
      </c>
      <c r="O7481" s="7">
        <f>IFERROR(VLOOKUP(SiscoTable[[#This Row],[Código]],Hoja2!A:B,2,0)*SiscoTable[[#This Row],[Stock_actual]],0)</f>
        <v>881.40000000000009</v>
      </c>
      <c r="P7481" s="6" t="s">
        <v>5526</v>
      </c>
      <c r="Q7481" s="7">
        <v>5</v>
      </c>
      <c r="R7481" s="7">
        <v>0</v>
      </c>
      <c r="S7481" s="7" t="s">
        <v>11926</v>
      </c>
      <c r="BI7481"/>
      <c r="BJ7481"/>
    </row>
    <row r="7482" spans="2:62" x14ac:dyDescent="0.4">
      <c r="B7482" s="1">
        <v>29851</v>
      </c>
      <c r="C7482" s="6" t="s">
        <v>25</v>
      </c>
      <c r="D7482" s="6" t="s">
        <v>30</v>
      </c>
      <c r="E7482" s="6" t="s">
        <v>8482</v>
      </c>
      <c r="F7482" s="6" t="s">
        <v>9030</v>
      </c>
      <c r="G7482" s="6" t="s">
        <v>9299</v>
      </c>
      <c r="H7482" s="6" t="s">
        <v>9306</v>
      </c>
      <c r="I7482" s="6" t="s">
        <v>9323</v>
      </c>
      <c r="J7482" s="6" t="s">
        <v>5</v>
      </c>
      <c r="K7482" s="7">
        <v>8.5</v>
      </c>
      <c r="L7482" s="7">
        <f>IFERROR(VLOOKUP(SiscoTable[[#This Row],[Código]],Hoja2!A:B,2,0)*SiscoTable[[#This Row],[Provta(Uns)]],0)</f>
        <v>271.14999999999998</v>
      </c>
      <c r="M7482" s="7">
        <v>0</v>
      </c>
      <c r="N7482" s="7">
        <v>22</v>
      </c>
      <c r="O7482" s="7">
        <f>IFERROR(VLOOKUP(SiscoTable[[#This Row],[Código]],Hoja2!A:B,2,0)*SiscoTable[[#This Row],[Stock_actual]],0)</f>
        <v>701.8</v>
      </c>
      <c r="P7482" s="6" t="s">
        <v>577</v>
      </c>
      <c r="Q7482" s="7">
        <v>9</v>
      </c>
      <c r="R7482" s="7">
        <v>0</v>
      </c>
      <c r="S7482" s="7" t="s">
        <v>11926</v>
      </c>
      <c r="BI7482"/>
      <c r="BJ7482"/>
    </row>
    <row r="7483" spans="2:62" x14ac:dyDescent="0.4">
      <c r="B7483" s="1">
        <v>29852</v>
      </c>
      <c r="C7483" s="6" t="s">
        <v>8</v>
      </c>
      <c r="D7483" s="6" t="s">
        <v>8</v>
      </c>
      <c r="E7483" s="6" t="s">
        <v>8482</v>
      </c>
      <c r="F7483" s="6" t="s">
        <v>9030</v>
      </c>
      <c r="G7483" s="6" t="s">
        <v>9299</v>
      </c>
      <c r="H7483" s="6" t="s">
        <v>9306</v>
      </c>
      <c r="I7483" s="6" t="s">
        <v>9539</v>
      </c>
      <c r="J7483" s="6" t="s">
        <v>5</v>
      </c>
      <c r="K7483" s="7">
        <v>0</v>
      </c>
      <c r="L7483" s="7">
        <f>IFERROR(VLOOKUP(SiscoTable[[#This Row],[Código]],Hoja2!A:B,2,0)*SiscoTable[[#This Row],[Provta(Uns)]],0)</f>
        <v>0</v>
      </c>
      <c r="M7483" s="7">
        <v>24</v>
      </c>
      <c r="N7483" s="7">
        <v>0</v>
      </c>
      <c r="O7483" s="7">
        <f>IFERROR(VLOOKUP(SiscoTable[[#This Row],[Código]],Hoja2!A:B,2,0)*SiscoTable[[#This Row],[Stock_actual]],0)</f>
        <v>0</v>
      </c>
      <c r="P7483" s="6" t="s">
        <v>7</v>
      </c>
      <c r="Q7483" s="7">
        <v>0</v>
      </c>
      <c r="R7483" s="7">
        <v>0</v>
      </c>
      <c r="S7483" s="7" t="s">
        <v>11926</v>
      </c>
      <c r="BI7483"/>
      <c r="BJ7483"/>
    </row>
    <row r="7484" spans="2:62" x14ac:dyDescent="0.4">
      <c r="B7484" s="1">
        <v>29853</v>
      </c>
      <c r="C7484" s="6" t="s">
        <v>8</v>
      </c>
      <c r="D7484" s="6" t="s">
        <v>8</v>
      </c>
      <c r="E7484" s="6" t="s">
        <v>8482</v>
      </c>
      <c r="F7484" s="6" t="s">
        <v>9030</v>
      </c>
      <c r="G7484" s="6" t="s">
        <v>9299</v>
      </c>
      <c r="H7484" s="6" t="s">
        <v>9306</v>
      </c>
      <c r="I7484" s="6" t="s">
        <v>9540</v>
      </c>
      <c r="J7484" s="6" t="s">
        <v>5</v>
      </c>
      <c r="K7484" s="7">
        <v>2</v>
      </c>
      <c r="L7484" s="7">
        <f>IFERROR(VLOOKUP(SiscoTable[[#This Row],[Código]],Hoja2!A:B,2,0)*SiscoTable[[#This Row],[Provta(Uns)]],0)</f>
        <v>49</v>
      </c>
      <c r="M7484" s="7">
        <v>0</v>
      </c>
      <c r="N7484" s="7">
        <v>12</v>
      </c>
      <c r="O7484" s="7">
        <f>IFERROR(VLOOKUP(SiscoTable[[#This Row],[Código]],Hoja2!A:B,2,0)*SiscoTable[[#This Row],[Stock_actual]],0)</f>
        <v>294</v>
      </c>
      <c r="P7484" s="6" t="s">
        <v>1014</v>
      </c>
      <c r="Q7484" s="7">
        <v>2</v>
      </c>
      <c r="R7484" s="7">
        <v>0</v>
      </c>
      <c r="S7484" s="7" t="s">
        <v>11926</v>
      </c>
      <c r="BI7484"/>
      <c r="BJ7484"/>
    </row>
    <row r="7485" spans="2:62" x14ac:dyDescent="0.4">
      <c r="B7485" s="1">
        <v>29854</v>
      </c>
      <c r="C7485" s="6" t="s">
        <v>30</v>
      </c>
      <c r="D7485" s="6" t="s">
        <v>8</v>
      </c>
      <c r="E7485" s="6" t="s">
        <v>8482</v>
      </c>
      <c r="F7485" s="6" t="s">
        <v>9030</v>
      </c>
      <c r="G7485" s="6" t="s">
        <v>9299</v>
      </c>
      <c r="H7485" s="6" t="s">
        <v>9306</v>
      </c>
      <c r="I7485" s="6" t="s">
        <v>9437</v>
      </c>
      <c r="J7485" s="6" t="s">
        <v>5</v>
      </c>
      <c r="K7485" s="7">
        <v>2.5</v>
      </c>
      <c r="L7485" s="7">
        <f>IFERROR(VLOOKUP(SiscoTable[[#This Row],[Código]],Hoja2!A:B,2,0)*SiscoTable[[#This Row],[Provta(Uns)]],0)</f>
        <v>87.25</v>
      </c>
      <c r="M7485" s="7">
        <v>0</v>
      </c>
      <c r="N7485" s="7">
        <v>10</v>
      </c>
      <c r="O7485" s="7">
        <f>IFERROR(VLOOKUP(SiscoTable[[#This Row],[Código]],Hoja2!A:B,2,0)*SiscoTable[[#This Row],[Stock_actual]],0)</f>
        <v>349</v>
      </c>
      <c r="P7485" s="6" t="s">
        <v>560</v>
      </c>
      <c r="Q7485" s="7">
        <v>3</v>
      </c>
      <c r="R7485" s="7">
        <v>0</v>
      </c>
      <c r="S7485" s="7" t="s">
        <v>11926</v>
      </c>
      <c r="BI7485"/>
      <c r="BJ7485"/>
    </row>
    <row r="7486" spans="2:62" x14ac:dyDescent="0.4">
      <c r="B7486" s="1">
        <v>29855</v>
      </c>
      <c r="C7486" s="6" t="s">
        <v>30</v>
      </c>
      <c r="D7486" s="6" t="s">
        <v>8</v>
      </c>
      <c r="E7486" s="6" t="s">
        <v>8482</v>
      </c>
      <c r="F7486" s="6" t="s">
        <v>9030</v>
      </c>
      <c r="G7486" s="6" t="s">
        <v>9184</v>
      </c>
      <c r="H7486" s="6" t="s">
        <v>9118</v>
      </c>
      <c r="I7486" s="6" t="s">
        <v>9229</v>
      </c>
      <c r="J7486" s="6" t="s">
        <v>5</v>
      </c>
      <c r="K7486" s="7">
        <v>1.83</v>
      </c>
      <c r="L7486" s="7">
        <f>IFERROR(VLOOKUP(SiscoTable[[#This Row],[Código]],Hoja2!A:B,2,0)*SiscoTable[[#This Row],[Provta(Uns)]],0)</f>
        <v>61.671000000000006</v>
      </c>
      <c r="M7486" s="7">
        <v>0</v>
      </c>
      <c r="N7486" s="7">
        <v>7</v>
      </c>
      <c r="O7486" s="7">
        <f>IFERROR(VLOOKUP(SiscoTable[[#This Row],[Código]],Hoja2!A:B,2,0)*SiscoTable[[#This Row],[Stock_actual]],0)</f>
        <v>235.90000000000003</v>
      </c>
      <c r="P7486" s="6" t="s">
        <v>621</v>
      </c>
      <c r="Q7486" s="7">
        <v>2</v>
      </c>
      <c r="R7486" s="7">
        <v>0</v>
      </c>
      <c r="S7486" s="7" t="s">
        <v>11926</v>
      </c>
      <c r="BI7486"/>
      <c r="BJ7486"/>
    </row>
    <row r="7487" spans="2:62" x14ac:dyDescent="0.4">
      <c r="B7487" s="1">
        <v>29856</v>
      </c>
      <c r="C7487" s="6" t="s">
        <v>8</v>
      </c>
      <c r="D7487" s="6" t="s">
        <v>8</v>
      </c>
      <c r="E7487" s="6" t="s">
        <v>8482</v>
      </c>
      <c r="F7487" s="6" t="s">
        <v>1736</v>
      </c>
      <c r="G7487" s="6" t="s">
        <v>10362</v>
      </c>
      <c r="H7487" s="6" t="s">
        <v>8698</v>
      </c>
      <c r="I7487" s="6" t="s">
        <v>10515</v>
      </c>
      <c r="J7487" s="6" t="s">
        <v>5</v>
      </c>
      <c r="K7487" s="7">
        <v>1</v>
      </c>
      <c r="L7487" s="7">
        <f>IFERROR(VLOOKUP(SiscoTable[[#This Row],[Código]],Hoja2!A:B,2,0)*SiscoTable[[#This Row],[Provta(Uns)]],0)</f>
        <v>25.9</v>
      </c>
      <c r="M7487" s="7">
        <v>0</v>
      </c>
      <c r="N7487" s="7">
        <v>5</v>
      </c>
      <c r="O7487" s="7">
        <f>IFERROR(VLOOKUP(SiscoTable[[#This Row],[Código]],Hoja2!A:B,2,0)*SiscoTable[[#This Row],[Stock_actual]],0)</f>
        <v>129.5</v>
      </c>
      <c r="P7487" s="6" t="s">
        <v>2415</v>
      </c>
      <c r="Q7487" s="7">
        <v>1</v>
      </c>
      <c r="R7487" s="7">
        <v>0</v>
      </c>
      <c r="S7487" s="7" t="s">
        <v>11926</v>
      </c>
      <c r="BI7487"/>
      <c r="BJ7487"/>
    </row>
    <row r="7488" spans="2:62" x14ac:dyDescent="0.4">
      <c r="B7488" s="1">
        <v>29857</v>
      </c>
      <c r="C7488" s="6" t="s">
        <v>8</v>
      </c>
      <c r="D7488" s="6" t="s">
        <v>8</v>
      </c>
      <c r="E7488" s="6" t="s">
        <v>0</v>
      </c>
      <c r="F7488" s="6" t="s">
        <v>175</v>
      </c>
      <c r="G7488" s="6" t="s">
        <v>176</v>
      </c>
      <c r="H7488" s="6" t="s">
        <v>4</v>
      </c>
      <c r="I7488" s="6" t="s">
        <v>189</v>
      </c>
      <c r="J7488" s="6" t="s">
        <v>5</v>
      </c>
      <c r="K7488" s="7">
        <v>0</v>
      </c>
      <c r="L7488" s="7">
        <f>IFERROR(VLOOKUP(SiscoTable[[#This Row],[Código]],Hoja2!A:B,2,0)*SiscoTable[[#This Row],[Provta(Uns)]],0)</f>
        <v>0</v>
      </c>
      <c r="M7488" s="7">
        <v>0</v>
      </c>
      <c r="N7488" s="7">
        <v>0</v>
      </c>
      <c r="O7488" s="7">
        <f>IFERROR(VLOOKUP(SiscoTable[[#This Row],[Código]],Hoja2!A:B,2,0)*SiscoTable[[#This Row],[Stock_actual]],0)</f>
        <v>0</v>
      </c>
      <c r="P7488" s="6" t="s">
        <v>7</v>
      </c>
      <c r="Q7488" s="7">
        <v>0</v>
      </c>
      <c r="R7488" s="7">
        <v>0</v>
      </c>
      <c r="S7488" s="7" t="s">
        <v>11923</v>
      </c>
      <c r="BI7488"/>
      <c r="BJ7488"/>
    </row>
    <row r="7489" spans="2:62" x14ac:dyDescent="0.4">
      <c r="B7489" s="1">
        <v>29858</v>
      </c>
      <c r="C7489" s="6" t="s">
        <v>8</v>
      </c>
      <c r="D7489" s="6" t="s">
        <v>8</v>
      </c>
      <c r="E7489" s="6" t="s">
        <v>8482</v>
      </c>
      <c r="F7489" s="6" t="s">
        <v>10720</v>
      </c>
      <c r="G7489" s="6" t="s">
        <v>10981</v>
      </c>
      <c r="H7489" s="6" t="s">
        <v>9037</v>
      </c>
      <c r="I7489" s="6" t="s">
        <v>11080</v>
      </c>
      <c r="J7489" s="6" t="s">
        <v>5</v>
      </c>
      <c r="K7489" s="7">
        <v>0.5</v>
      </c>
      <c r="L7489" s="7">
        <f>IFERROR(VLOOKUP(SiscoTable[[#This Row],[Código]],Hoja2!A:B,2,0)*SiscoTable[[#This Row],[Provta(Uns)]],0)</f>
        <v>10.95</v>
      </c>
      <c r="M7489" s="7">
        <v>0</v>
      </c>
      <c r="N7489" s="7">
        <v>4</v>
      </c>
      <c r="O7489" s="7">
        <f>IFERROR(VLOOKUP(SiscoTable[[#This Row],[Código]],Hoja2!A:B,2,0)*SiscoTable[[#This Row],[Stock_actual]],0)</f>
        <v>87.6</v>
      </c>
      <c r="P7489" s="6" t="s">
        <v>1759</v>
      </c>
      <c r="Q7489" s="7">
        <v>1</v>
      </c>
      <c r="R7489" s="7">
        <v>0</v>
      </c>
      <c r="S7489" s="7" t="s">
        <v>11926</v>
      </c>
      <c r="BI7489"/>
      <c r="BJ7489"/>
    </row>
    <row r="7490" spans="2:62" x14ac:dyDescent="0.4">
      <c r="B7490" s="1">
        <v>29859</v>
      </c>
      <c r="C7490" s="6" t="s">
        <v>8</v>
      </c>
      <c r="D7490" s="6" t="s">
        <v>8</v>
      </c>
      <c r="E7490" s="6" t="s">
        <v>8482</v>
      </c>
      <c r="F7490" s="6" t="s">
        <v>10720</v>
      </c>
      <c r="G7490" s="6" t="s">
        <v>10981</v>
      </c>
      <c r="H7490" s="6" t="s">
        <v>9037</v>
      </c>
      <c r="I7490" s="6" t="s">
        <v>11081</v>
      </c>
      <c r="J7490" s="6" t="s">
        <v>5</v>
      </c>
      <c r="K7490" s="7">
        <v>0.33</v>
      </c>
      <c r="L7490" s="7">
        <f>IFERROR(VLOOKUP(SiscoTable[[#This Row],[Código]],Hoja2!A:B,2,0)*SiscoTable[[#This Row],[Provta(Uns)]],0)</f>
        <v>7.7880000000000011</v>
      </c>
      <c r="M7490" s="7">
        <v>0</v>
      </c>
      <c r="N7490" s="7">
        <v>5</v>
      </c>
      <c r="O7490" s="7">
        <f>IFERROR(VLOOKUP(SiscoTable[[#This Row],[Código]],Hoja2!A:B,2,0)*SiscoTable[[#This Row],[Stock_actual]],0)</f>
        <v>118</v>
      </c>
      <c r="P7490" s="6" t="s">
        <v>1853</v>
      </c>
      <c r="Q7490" s="7">
        <v>0</v>
      </c>
      <c r="R7490" s="7">
        <v>0</v>
      </c>
      <c r="S7490" s="7" t="s">
        <v>11926</v>
      </c>
      <c r="BI7490"/>
      <c r="BJ7490"/>
    </row>
    <row r="7491" spans="2:62" x14ac:dyDescent="0.4">
      <c r="B7491" s="1">
        <v>29860</v>
      </c>
      <c r="C7491" s="6" t="s">
        <v>30</v>
      </c>
      <c r="D7491" s="6" t="s">
        <v>8</v>
      </c>
      <c r="E7491" s="6" t="s">
        <v>8482</v>
      </c>
      <c r="F7491" s="6" t="s">
        <v>9030</v>
      </c>
      <c r="G7491" s="6" t="s">
        <v>9031</v>
      </c>
      <c r="H7491" s="6" t="s">
        <v>9037</v>
      </c>
      <c r="I7491" s="6" t="s">
        <v>9036</v>
      </c>
      <c r="J7491" s="6" t="s">
        <v>5</v>
      </c>
      <c r="K7491" s="7">
        <v>7</v>
      </c>
      <c r="L7491" s="7">
        <f>IFERROR(VLOOKUP(SiscoTable[[#This Row],[Código]],Hoja2!A:B,2,0)*SiscoTable[[#This Row],[Provta(Uns)]],0)</f>
        <v>83.3</v>
      </c>
      <c r="M7491" s="7">
        <v>0</v>
      </c>
      <c r="N7491" s="7">
        <v>18</v>
      </c>
      <c r="O7491" s="7">
        <f>IFERROR(VLOOKUP(SiscoTable[[#This Row],[Código]],Hoja2!A:B,2,0)*SiscoTable[[#This Row],[Stock_actual]],0)</f>
        <v>214.20000000000002</v>
      </c>
      <c r="P7491" s="6" t="s">
        <v>661</v>
      </c>
      <c r="Q7491" s="7">
        <v>8</v>
      </c>
      <c r="R7491" s="7">
        <v>0</v>
      </c>
      <c r="S7491" s="7" t="s">
        <v>11926</v>
      </c>
      <c r="BI7491"/>
      <c r="BJ7491"/>
    </row>
    <row r="7492" spans="2:62" x14ac:dyDescent="0.4">
      <c r="B7492" s="1">
        <v>29861</v>
      </c>
      <c r="C7492" s="6" t="s">
        <v>30</v>
      </c>
      <c r="D7492" s="6" t="s">
        <v>8</v>
      </c>
      <c r="E7492" s="6" t="s">
        <v>8482</v>
      </c>
      <c r="F7492" s="6" t="s">
        <v>10720</v>
      </c>
      <c r="G7492" s="6" t="s">
        <v>10981</v>
      </c>
      <c r="H7492" s="6" t="s">
        <v>9037</v>
      </c>
      <c r="I7492" s="6" t="s">
        <v>11020</v>
      </c>
      <c r="J7492" s="6" t="s">
        <v>5</v>
      </c>
      <c r="K7492" s="7">
        <v>2.5</v>
      </c>
      <c r="L7492" s="7">
        <f>IFERROR(VLOOKUP(SiscoTable[[#This Row],[Código]],Hoja2!A:B,2,0)*SiscoTable[[#This Row],[Provta(Uns)]],0)</f>
        <v>83.75</v>
      </c>
      <c r="M7492" s="7">
        <v>0</v>
      </c>
      <c r="N7492" s="7">
        <v>7</v>
      </c>
      <c r="O7492" s="7">
        <f>IFERROR(VLOOKUP(SiscoTable[[#This Row],[Código]],Hoja2!A:B,2,0)*SiscoTable[[#This Row],[Stock_actual]],0)</f>
        <v>234.5</v>
      </c>
      <c r="P7492" s="6" t="s">
        <v>372</v>
      </c>
      <c r="Q7492" s="7">
        <v>3</v>
      </c>
      <c r="R7492" s="7">
        <v>0</v>
      </c>
      <c r="S7492" s="7" t="s">
        <v>11926</v>
      </c>
      <c r="BI7492"/>
      <c r="BJ7492"/>
    </row>
    <row r="7493" spans="2:62" x14ac:dyDescent="0.4">
      <c r="B7493" s="1">
        <v>29862</v>
      </c>
      <c r="C7493" s="6" t="s">
        <v>8</v>
      </c>
      <c r="D7493" s="6" t="s">
        <v>8</v>
      </c>
      <c r="E7493" s="6" t="s">
        <v>8482</v>
      </c>
      <c r="F7493" s="6" t="s">
        <v>1736</v>
      </c>
      <c r="G7493" s="6" t="s">
        <v>10193</v>
      </c>
      <c r="H7493" s="6" t="s">
        <v>10199</v>
      </c>
      <c r="I7493" s="6" t="s">
        <v>10296</v>
      </c>
      <c r="J7493" s="6" t="s">
        <v>5</v>
      </c>
      <c r="K7493" s="7">
        <v>0</v>
      </c>
      <c r="L7493" s="7">
        <f>IFERROR(VLOOKUP(SiscoTable[[#This Row],[Código]],Hoja2!A:B,2,0)*SiscoTable[[#This Row],[Provta(Uns)]],0)</f>
        <v>0</v>
      </c>
      <c r="M7493" s="7">
        <v>0</v>
      </c>
      <c r="N7493" s="7">
        <v>0</v>
      </c>
      <c r="O7493" s="7">
        <f>IFERROR(VLOOKUP(SiscoTable[[#This Row],[Código]],Hoja2!A:B,2,0)*SiscoTable[[#This Row],[Stock_actual]],0)</f>
        <v>0</v>
      </c>
      <c r="P7493" s="6" t="s">
        <v>7</v>
      </c>
      <c r="Q7493" s="7">
        <v>0</v>
      </c>
      <c r="R7493" s="7">
        <v>0</v>
      </c>
      <c r="S7493" s="7" t="s">
        <v>11926</v>
      </c>
      <c r="BI7493"/>
      <c r="BJ7493"/>
    </row>
    <row r="7494" spans="2:62" x14ac:dyDescent="0.4">
      <c r="B7494" s="1">
        <v>29863</v>
      </c>
      <c r="C7494" s="6" t="s">
        <v>30</v>
      </c>
      <c r="D7494" s="6" t="s">
        <v>30</v>
      </c>
      <c r="E7494" s="6" t="s">
        <v>3268</v>
      </c>
      <c r="F7494" s="6" t="s">
        <v>6803</v>
      </c>
      <c r="G7494" s="6" t="s">
        <v>6852</v>
      </c>
      <c r="H7494" s="6" t="s">
        <v>6861</v>
      </c>
      <c r="I7494" s="6" t="s">
        <v>6885</v>
      </c>
      <c r="J7494" s="6" t="s">
        <v>5</v>
      </c>
      <c r="K7494" s="7">
        <v>20.5</v>
      </c>
      <c r="L7494" s="7">
        <f>IFERROR(VLOOKUP(SiscoTable[[#This Row],[Código]],Hoja2!A:B,2,0)*SiscoTable[[#This Row],[Provta(Uns)]],0)</f>
        <v>69.7</v>
      </c>
      <c r="M7494" s="7">
        <v>0</v>
      </c>
      <c r="N7494" s="7">
        <v>56</v>
      </c>
      <c r="O7494" s="7">
        <f>IFERROR(VLOOKUP(SiscoTable[[#This Row],[Código]],Hoja2!A:B,2,0)*SiscoTable[[#This Row],[Stock_actual]],0)</f>
        <v>190.4</v>
      </c>
      <c r="P7494" s="6" t="s">
        <v>602</v>
      </c>
      <c r="Q7494" s="7">
        <v>22</v>
      </c>
      <c r="R7494" s="7">
        <v>0</v>
      </c>
      <c r="S7494" s="7" t="s">
        <v>11925</v>
      </c>
      <c r="BI7494"/>
      <c r="BJ7494"/>
    </row>
    <row r="7495" spans="2:62" x14ac:dyDescent="0.4">
      <c r="B7495" s="1">
        <v>29864</v>
      </c>
      <c r="C7495" s="6" t="s">
        <v>30</v>
      </c>
      <c r="D7495" s="6" t="s">
        <v>25</v>
      </c>
      <c r="E7495" s="6" t="s">
        <v>3268</v>
      </c>
      <c r="F7495" s="6" t="s">
        <v>6803</v>
      </c>
      <c r="G7495" s="6" t="s">
        <v>6852</v>
      </c>
      <c r="H7495" s="6" t="s">
        <v>6861</v>
      </c>
      <c r="I7495" s="6" t="s">
        <v>6886</v>
      </c>
      <c r="J7495" s="6" t="s">
        <v>5</v>
      </c>
      <c r="K7495" s="7">
        <v>72.83</v>
      </c>
      <c r="L7495" s="7">
        <f>IFERROR(VLOOKUP(SiscoTable[[#This Row],[Código]],Hoja2!A:B,2,0)*SiscoTable[[#This Row],[Provta(Uns)]],0)</f>
        <v>160.226</v>
      </c>
      <c r="M7495" s="7">
        <v>0</v>
      </c>
      <c r="N7495" s="7">
        <v>97</v>
      </c>
      <c r="O7495" s="7">
        <f>IFERROR(VLOOKUP(SiscoTable[[#This Row],[Código]],Hoja2!A:B,2,0)*SiscoTable[[#This Row],[Stock_actual]],0)</f>
        <v>213.4</v>
      </c>
      <c r="P7495" s="6" t="s">
        <v>300</v>
      </c>
      <c r="Q7495" s="7">
        <v>80</v>
      </c>
      <c r="R7495" s="7">
        <v>0</v>
      </c>
      <c r="S7495" s="7" t="s">
        <v>11925</v>
      </c>
      <c r="BI7495"/>
      <c r="BJ7495"/>
    </row>
    <row r="7496" spans="2:62" x14ac:dyDescent="0.4">
      <c r="B7496" s="1">
        <v>29865</v>
      </c>
      <c r="C7496" s="6" t="s">
        <v>30</v>
      </c>
      <c r="D7496" s="6" t="s">
        <v>30</v>
      </c>
      <c r="E7496" s="6" t="s">
        <v>469</v>
      </c>
      <c r="F7496" s="6" t="s">
        <v>1050</v>
      </c>
      <c r="G7496" s="6" t="s">
        <v>1309</v>
      </c>
      <c r="H7496" s="6" t="s">
        <v>1390</v>
      </c>
      <c r="I7496" s="6" t="s">
        <v>1419</v>
      </c>
      <c r="J7496" s="6" t="s">
        <v>5</v>
      </c>
      <c r="K7496" s="7">
        <v>16.329999999999998</v>
      </c>
      <c r="L7496" s="7">
        <f>IFERROR(VLOOKUP(SiscoTable[[#This Row],[Código]],Hoja2!A:B,2,0)*SiscoTable[[#This Row],[Provta(Uns)]],0)</f>
        <v>210.65699999999998</v>
      </c>
      <c r="M7496" s="7">
        <v>0</v>
      </c>
      <c r="N7496" s="7">
        <v>3</v>
      </c>
      <c r="O7496" s="7">
        <f>IFERROR(VLOOKUP(SiscoTable[[#This Row],[Código]],Hoja2!A:B,2,0)*SiscoTable[[#This Row],[Stock_actual]],0)</f>
        <v>38.700000000000003</v>
      </c>
      <c r="P7496" s="6" t="s">
        <v>27</v>
      </c>
      <c r="Q7496" s="7">
        <v>18</v>
      </c>
      <c r="R7496" s="7">
        <v>32.64</v>
      </c>
      <c r="S7496" s="7" t="s">
        <v>11927</v>
      </c>
      <c r="BI7496"/>
      <c r="BJ7496"/>
    </row>
    <row r="7497" spans="2:62" x14ac:dyDescent="0.4">
      <c r="B7497" s="1">
        <v>29867</v>
      </c>
      <c r="C7497" s="6" t="s">
        <v>25</v>
      </c>
      <c r="D7497" s="6" t="s">
        <v>8</v>
      </c>
      <c r="E7497" s="6" t="s">
        <v>469</v>
      </c>
      <c r="F7497" s="6" t="s">
        <v>210</v>
      </c>
      <c r="G7497" s="6" t="s">
        <v>617</v>
      </c>
      <c r="H7497" s="6" t="s">
        <v>620</v>
      </c>
      <c r="I7497" s="6" t="s">
        <v>625</v>
      </c>
      <c r="J7497" s="6" t="s">
        <v>5</v>
      </c>
      <c r="K7497" s="7">
        <v>8.33</v>
      </c>
      <c r="L7497" s="34">
        <f>IFERROR(VLOOKUP(SiscoTable[[#This Row],[Código]],Hoja2!A:B,2,0)*SiscoTable[[#This Row],[Provta(Uns)]],0)</f>
        <v>274.05700000000002</v>
      </c>
      <c r="M7497" s="7">
        <v>18</v>
      </c>
      <c r="N7497" s="7">
        <v>38</v>
      </c>
      <c r="O7497" s="34">
        <f>IFERROR(VLOOKUP(SiscoTable[[#This Row],[Código]],Hoja2!A:B,2,0)*SiscoTable[[#This Row],[Stock_actual]],0)</f>
        <v>1250.2</v>
      </c>
      <c r="P7497" s="6" t="s">
        <v>626</v>
      </c>
      <c r="Q7497" s="7">
        <v>9</v>
      </c>
      <c r="R7497" s="7">
        <v>0</v>
      </c>
      <c r="S7497" s="7" t="s">
        <v>11924</v>
      </c>
      <c r="BI7497"/>
      <c r="BJ7497"/>
    </row>
    <row r="7498" spans="2:62" x14ac:dyDescent="0.4">
      <c r="B7498" s="1">
        <v>29868</v>
      </c>
      <c r="C7498" s="6" t="s">
        <v>25</v>
      </c>
      <c r="D7498" s="6" t="s">
        <v>8</v>
      </c>
      <c r="E7498" s="6" t="s">
        <v>469</v>
      </c>
      <c r="F7498" s="6" t="s">
        <v>210</v>
      </c>
      <c r="G7498" s="6" t="s">
        <v>617</v>
      </c>
      <c r="H7498" s="6" t="s">
        <v>620</v>
      </c>
      <c r="I7498" s="6" t="s">
        <v>627</v>
      </c>
      <c r="J7498" s="6" t="s">
        <v>5</v>
      </c>
      <c r="K7498" s="7">
        <v>7.67</v>
      </c>
      <c r="L7498" s="34">
        <f>IFERROR(VLOOKUP(SiscoTable[[#This Row],[Código]],Hoja2!A:B,2,0)*SiscoTable[[#This Row],[Provta(Uns)]],0)</f>
        <v>256.94499999999999</v>
      </c>
      <c r="M7498" s="7">
        <v>18</v>
      </c>
      <c r="N7498" s="7">
        <v>32</v>
      </c>
      <c r="O7498" s="34">
        <f>IFERROR(VLOOKUP(SiscoTable[[#This Row],[Código]],Hoja2!A:B,2,0)*SiscoTable[[#This Row],[Stock_actual]],0)</f>
        <v>1072</v>
      </c>
      <c r="P7498" s="6" t="s">
        <v>628</v>
      </c>
      <c r="Q7498" s="7">
        <v>9</v>
      </c>
      <c r="R7498" s="7">
        <v>0</v>
      </c>
      <c r="S7498" s="7" t="s">
        <v>11924</v>
      </c>
      <c r="BI7498"/>
      <c r="BJ7498"/>
    </row>
    <row r="7499" spans="2:62" x14ac:dyDescent="0.4">
      <c r="B7499" s="1">
        <v>29869</v>
      </c>
      <c r="C7499" s="6" t="s">
        <v>8</v>
      </c>
      <c r="D7499" s="6" t="s">
        <v>8</v>
      </c>
      <c r="E7499" s="6" t="s">
        <v>8482</v>
      </c>
      <c r="F7499" s="6" t="s">
        <v>1736</v>
      </c>
      <c r="G7499" s="6" t="s">
        <v>10616</v>
      </c>
      <c r="H7499" s="6" t="s">
        <v>10695</v>
      </c>
      <c r="I7499" s="6" t="s">
        <v>10694</v>
      </c>
      <c r="J7499" s="6" t="s">
        <v>5</v>
      </c>
      <c r="K7499" s="7">
        <v>2.17</v>
      </c>
      <c r="L7499" s="7">
        <f>IFERROR(VLOOKUP(SiscoTable[[#This Row],[Código]],Hoja2!A:B,2,0)*SiscoTable[[#This Row],[Provta(Uns)]],0)</f>
        <v>18.010999999999999</v>
      </c>
      <c r="M7499" s="7">
        <v>0</v>
      </c>
      <c r="N7499" s="7">
        <v>3</v>
      </c>
      <c r="O7499" s="7">
        <f>IFERROR(VLOOKUP(SiscoTable[[#This Row],[Código]],Hoja2!A:B,2,0)*SiscoTable[[#This Row],[Stock_actual]],0)</f>
        <v>24.900000000000002</v>
      </c>
      <c r="P7499" s="6" t="s">
        <v>575</v>
      </c>
      <c r="Q7499" s="7">
        <v>2</v>
      </c>
      <c r="R7499" s="7">
        <v>0</v>
      </c>
      <c r="S7499" s="7" t="s">
        <v>11926</v>
      </c>
      <c r="BI7499"/>
      <c r="BJ7499"/>
    </row>
    <row r="7500" spans="2:62" x14ac:dyDescent="0.4">
      <c r="B7500" s="1">
        <v>29870</v>
      </c>
      <c r="C7500" s="6" t="s">
        <v>30</v>
      </c>
      <c r="D7500" s="6" t="s">
        <v>25</v>
      </c>
      <c r="E7500" s="6" t="s">
        <v>3268</v>
      </c>
      <c r="F7500" s="6" t="s">
        <v>3269</v>
      </c>
      <c r="G7500" s="6" t="s">
        <v>634</v>
      </c>
      <c r="H7500" s="6" t="s">
        <v>4847</v>
      </c>
      <c r="I7500" s="6" t="s">
        <v>4856</v>
      </c>
      <c r="J7500" s="6" t="s">
        <v>5</v>
      </c>
      <c r="K7500" s="7">
        <v>58.83</v>
      </c>
      <c r="L7500" s="7">
        <f>IFERROR(VLOOKUP(SiscoTable[[#This Row],[Código]],Hoja2!A:B,2,0)*SiscoTable[[#This Row],[Provta(Uns)]],0)</f>
        <v>170.607</v>
      </c>
      <c r="M7500" s="7">
        <v>0</v>
      </c>
      <c r="N7500" s="7">
        <v>191</v>
      </c>
      <c r="O7500" s="7">
        <f>IFERROR(VLOOKUP(SiscoTable[[#This Row],[Código]],Hoja2!A:B,2,0)*SiscoTable[[#This Row],[Stock_actual]],0)</f>
        <v>553.9</v>
      </c>
      <c r="P7500" s="6" t="s">
        <v>1002</v>
      </c>
      <c r="Q7500" s="7">
        <v>65</v>
      </c>
      <c r="R7500" s="7">
        <v>0</v>
      </c>
      <c r="S7500" s="7" t="s">
        <v>11927</v>
      </c>
      <c r="BI7500"/>
      <c r="BJ7500"/>
    </row>
    <row r="7501" spans="2:62" x14ac:dyDescent="0.4">
      <c r="B7501" s="1">
        <v>29871</v>
      </c>
      <c r="C7501" s="6" t="s">
        <v>8</v>
      </c>
      <c r="D7501" s="6" t="s">
        <v>8</v>
      </c>
      <c r="E7501" s="6" t="s">
        <v>3268</v>
      </c>
      <c r="F7501" s="6" t="s">
        <v>3269</v>
      </c>
      <c r="G7501" s="6" t="s">
        <v>5543</v>
      </c>
      <c r="H7501" s="6" t="s">
        <v>5571</v>
      </c>
      <c r="I7501" s="6" t="s">
        <v>5730</v>
      </c>
      <c r="J7501" s="6" t="s">
        <v>5</v>
      </c>
      <c r="K7501" s="7">
        <v>2</v>
      </c>
      <c r="L7501" s="7">
        <f>IFERROR(VLOOKUP(SiscoTable[[#This Row],[Código]],Hoja2!A:B,2,0)*SiscoTable[[#This Row],[Provta(Uns)]],0)</f>
        <v>1.6</v>
      </c>
      <c r="M7501" s="7">
        <v>0</v>
      </c>
      <c r="N7501" s="7">
        <v>0</v>
      </c>
      <c r="O7501" s="7">
        <f>IFERROR(VLOOKUP(SiscoTable[[#This Row],[Código]],Hoja2!A:B,2,0)*SiscoTable[[#This Row],[Stock_actual]],0)</f>
        <v>0</v>
      </c>
      <c r="P7501" s="6" t="s">
        <v>7</v>
      </c>
      <c r="Q7501" s="7">
        <v>2</v>
      </c>
      <c r="R7501" s="7">
        <v>4.2</v>
      </c>
      <c r="S7501" s="7" t="s">
        <v>11925</v>
      </c>
      <c r="BI7501"/>
      <c r="BJ7501"/>
    </row>
    <row r="7502" spans="2:62" x14ac:dyDescent="0.4">
      <c r="B7502" s="1">
        <v>29872</v>
      </c>
      <c r="C7502" s="6" t="s">
        <v>25</v>
      </c>
      <c r="D7502" s="6" t="s">
        <v>25</v>
      </c>
      <c r="E7502" s="6" t="s">
        <v>3268</v>
      </c>
      <c r="F7502" s="6" t="s">
        <v>3269</v>
      </c>
      <c r="G7502" s="6" t="s">
        <v>5543</v>
      </c>
      <c r="H7502" s="6" t="s">
        <v>5573</v>
      </c>
      <c r="I7502" s="6" t="s">
        <v>5595</v>
      </c>
      <c r="J7502" s="6" t="s">
        <v>5</v>
      </c>
      <c r="K7502" s="7">
        <v>42.33</v>
      </c>
      <c r="L7502" s="7">
        <f>IFERROR(VLOOKUP(SiscoTable[[#This Row],[Código]],Hoja2!A:B,2,0)*SiscoTable[[#This Row],[Provta(Uns)]],0)</f>
        <v>207.417</v>
      </c>
      <c r="M7502" s="7">
        <v>60</v>
      </c>
      <c r="N7502" s="7">
        <v>0</v>
      </c>
      <c r="O7502" s="7">
        <f>IFERROR(VLOOKUP(SiscoTable[[#This Row],[Código]],Hoja2!A:B,2,0)*SiscoTable[[#This Row],[Stock_actual]],0)</f>
        <v>0</v>
      </c>
      <c r="P7502" s="6" t="s">
        <v>7</v>
      </c>
      <c r="Q7502" s="7">
        <v>47</v>
      </c>
      <c r="R7502" s="7">
        <v>24.599999999999994</v>
      </c>
      <c r="S7502" s="7" t="s">
        <v>11925</v>
      </c>
      <c r="BI7502"/>
      <c r="BJ7502"/>
    </row>
    <row r="7503" spans="2:62" x14ac:dyDescent="0.4">
      <c r="B7503" s="1">
        <v>29873</v>
      </c>
      <c r="C7503" s="6" t="s">
        <v>30</v>
      </c>
      <c r="D7503" s="6" t="s">
        <v>8</v>
      </c>
      <c r="E7503" s="6" t="s">
        <v>8482</v>
      </c>
      <c r="F7503" s="6" t="s">
        <v>10720</v>
      </c>
      <c r="G7503" s="6" t="s">
        <v>10721</v>
      </c>
      <c r="H7503" s="6" t="s">
        <v>10789</v>
      </c>
      <c r="I7503" s="6" t="s">
        <v>10838</v>
      </c>
      <c r="J7503" s="6" t="s">
        <v>5</v>
      </c>
      <c r="K7503" s="7">
        <v>0</v>
      </c>
      <c r="L7503" s="7">
        <f>IFERROR(VLOOKUP(SiscoTable[[#This Row],[Código]],Hoja2!A:B,2,0)*SiscoTable[[#This Row],[Provta(Uns)]],0)</f>
        <v>0</v>
      </c>
      <c r="M7503" s="7">
        <v>36</v>
      </c>
      <c r="N7503" s="7">
        <v>0</v>
      </c>
      <c r="O7503" s="7">
        <f>IFERROR(VLOOKUP(SiscoTable[[#This Row],[Código]],Hoja2!A:B,2,0)*SiscoTable[[#This Row],[Stock_actual]],0)</f>
        <v>0</v>
      </c>
      <c r="P7503" s="6" t="s">
        <v>7</v>
      </c>
      <c r="Q7503" s="7">
        <v>0</v>
      </c>
      <c r="R7503" s="7">
        <v>0</v>
      </c>
      <c r="S7503" s="7" t="s">
        <v>11926</v>
      </c>
      <c r="BI7503"/>
      <c r="BJ7503"/>
    </row>
    <row r="7504" spans="2:62" x14ac:dyDescent="0.4">
      <c r="B7504" s="1">
        <v>29874</v>
      </c>
      <c r="C7504" s="6" t="s">
        <v>30</v>
      </c>
      <c r="D7504" s="6" t="s">
        <v>8</v>
      </c>
      <c r="E7504" s="6" t="s">
        <v>8482</v>
      </c>
      <c r="F7504" s="6" t="s">
        <v>10720</v>
      </c>
      <c r="G7504" s="6" t="s">
        <v>10721</v>
      </c>
      <c r="H7504" s="6" t="s">
        <v>10789</v>
      </c>
      <c r="I7504" s="6" t="s">
        <v>10839</v>
      </c>
      <c r="J7504" s="6" t="s">
        <v>5</v>
      </c>
      <c r="K7504" s="7">
        <v>0</v>
      </c>
      <c r="L7504" s="7">
        <f>IFERROR(VLOOKUP(SiscoTable[[#This Row],[Código]],Hoja2!A:B,2,0)*SiscoTable[[#This Row],[Provta(Uns)]],0)</f>
        <v>0</v>
      </c>
      <c r="M7504" s="7">
        <v>36</v>
      </c>
      <c r="N7504" s="7">
        <v>0</v>
      </c>
      <c r="O7504" s="7">
        <f>IFERROR(VLOOKUP(SiscoTable[[#This Row],[Código]],Hoja2!A:B,2,0)*SiscoTable[[#This Row],[Stock_actual]],0)</f>
        <v>0</v>
      </c>
      <c r="P7504" s="6" t="s">
        <v>7</v>
      </c>
      <c r="Q7504" s="7">
        <v>0</v>
      </c>
      <c r="R7504" s="7">
        <v>0</v>
      </c>
      <c r="S7504" s="7" t="s">
        <v>11926</v>
      </c>
      <c r="BI7504"/>
      <c r="BJ7504"/>
    </row>
    <row r="7505" spans="2:62" x14ac:dyDescent="0.4">
      <c r="B7505" s="1">
        <v>29875</v>
      </c>
      <c r="C7505" s="6" t="s">
        <v>8</v>
      </c>
      <c r="D7505" s="6" t="s">
        <v>30</v>
      </c>
      <c r="E7505" s="6" t="s">
        <v>3268</v>
      </c>
      <c r="F7505" s="6" t="s">
        <v>3269</v>
      </c>
      <c r="G7505" s="6" t="s">
        <v>3479</v>
      </c>
      <c r="H7505" s="6" t="s">
        <v>3567</v>
      </c>
      <c r="I7505" s="6" t="s">
        <v>3663</v>
      </c>
      <c r="J7505" s="6" t="s">
        <v>5</v>
      </c>
      <c r="K7505" s="7">
        <v>0</v>
      </c>
      <c r="L7505" s="7">
        <f>IFERROR(VLOOKUP(SiscoTable[[#This Row],[Código]],Hoja2!A:B,2,0)*SiscoTable[[#This Row],[Provta(Uns)]],0)</f>
        <v>0</v>
      </c>
      <c r="M7505" s="7">
        <v>0</v>
      </c>
      <c r="N7505" s="7">
        <v>0</v>
      </c>
      <c r="O7505" s="7">
        <f>IFERROR(VLOOKUP(SiscoTable[[#This Row],[Código]],Hoja2!A:B,2,0)*SiscoTable[[#This Row],[Stock_actual]],0)</f>
        <v>0</v>
      </c>
      <c r="P7505" s="6" t="s">
        <v>7</v>
      </c>
      <c r="Q7505" s="7">
        <v>0</v>
      </c>
      <c r="R7505" s="7">
        <v>0</v>
      </c>
      <c r="S7505" s="7" t="s">
        <v>11928</v>
      </c>
      <c r="BI7505"/>
      <c r="BJ7505"/>
    </row>
    <row r="7506" spans="2:62" x14ac:dyDescent="0.4">
      <c r="B7506" s="1">
        <v>29876</v>
      </c>
      <c r="C7506" s="6" t="s">
        <v>8</v>
      </c>
      <c r="D7506" s="6" t="s">
        <v>8</v>
      </c>
      <c r="E7506" s="6" t="s">
        <v>427</v>
      </c>
      <c r="F7506" s="6" t="s">
        <v>436</v>
      </c>
      <c r="G7506" s="6" t="s">
        <v>436</v>
      </c>
      <c r="H7506" s="6" t="s">
        <v>4</v>
      </c>
      <c r="I7506" s="6" t="s">
        <v>449</v>
      </c>
      <c r="J7506" s="6" t="s">
        <v>5</v>
      </c>
      <c r="K7506" s="7">
        <v>0</v>
      </c>
      <c r="L7506" s="7">
        <f>IFERROR(VLOOKUP(SiscoTable[[#This Row],[Código]],Hoja2!A:B,2,0)*SiscoTable[[#This Row],[Provta(Uns)]],0)</f>
        <v>0</v>
      </c>
      <c r="M7506" s="7">
        <v>0</v>
      </c>
      <c r="N7506" s="7">
        <v>0</v>
      </c>
      <c r="O7506" s="7">
        <f>IFERROR(VLOOKUP(SiscoTable[[#This Row],[Código]],Hoja2!A:B,2,0)*SiscoTable[[#This Row],[Stock_actual]],0)</f>
        <v>0</v>
      </c>
      <c r="P7506" s="6" t="s">
        <v>7</v>
      </c>
      <c r="Q7506" s="7">
        <v>0</v>
      </c>
      <c r="R7506" s="7">
        <v>0</v>
      </c>
      <c r="S7506" s="7" t="s">
        <v>11923</v>
      </c>
      <c r="BI7506"/>
      <c r="BJ7506"/>
    </row>
    <row r="7507" spans="2:62" x14ac:dyDescent="0.4">
      <c r="B7507" s="1">
        <v>29877</v>
      </c>
      <c r="C7507" s="6" t="s">
        <v>8</v>
      </c>
      <c r="D7507" s="6" t="s">
        <v>8</v>
      </c>
      <c r="E7507" s="6" t="s">
        <v>427</v>
      </c>
      <c r="F7507" s="6" t="s">
        <v>436</v>
      </c>
      <c r="G7507" s="6" t="s">
        <v>436</v>
      </c>
      <c r="H7507" s="6" t="s">
        <v>4</v>
      </c>
      <c r="I7507" s="6" t="s">
        <v>450</v>
      </c>
      <c r="J7507" s="6" t="s">
        <v>5</v>
      </c>
      <c r="K7507" s="7">
        <v>0</v>
      </c>
      <c r="L7507" s="7">
        <f>IFERROR(VLOOKUP(SiscoTable[[#This Row],[Código]],Hoja2!A:B,2,0)*SiscoTable[[#This Row],[Provta(Uns)]],0)</f>
        <v>0</v>
      </c>
      <c r="M7507" s="7">
        <v>0</v>
      </c>
      <c r="N7507" s="7">
        <v>0</v>
      </c>
      <c r="O7507" s="7">
        <f>IFERROR(VLOOKUP(SiscoTable[[#This Row],[Código]],Hoja2!A:B,2,0)*SiscoTable[[#This Row],[Stock_actual]],0)</f>
        <v>0</v>
      </c>
      <c r="P7507" s="6" t="s">
        <v>7</v>
      </c>
      <c r="Q7507" s="7">
        <v>0</v>
      </c>
      <c r="R7507" s="7">
        <v>0</v>
      </c>
      <c r="S7507" s="7" t="s">
        <v>11923</v>
      </c>
      <c r="BI7507"/>
      <c r="BJ7507"/>
    </row>
    <row r="7508" spans="2:62" x14ac:dyDescent="0.4">
      <c r="B7508" s="1">
        <v>29878</v>
      </c>
      <c r="C7508" s="6" t="s">
        <v>8</v>
      </c>
      <c r="D7508" s="6" t="s">
        <v>8</v>
      </c>
      <c r="E7508" s="6" t="s">
        <v>427</v>
      </c>
      <c r="F7508" s="6" t="s">
        <v>436</v>
      </c>
      <c r="G7508" s="6" t="s">
        <v>436</v>
      </c>
      <c r="H7508" s="6" t="s">
        <v>4</v>
      </c>
      <c r="I7508" s="6" t="s">
        <v>451</v>
      </c>
      <c r="J7508" s="6" t="s">
        <v>5</v>
      </c>
      <c r="K7508" s="7">
        <v>0</v>
      </c>
      <c r="L7508" s="7">
        <f>IFERROR(VLOOKUP(SiscoTable[[#This Row],[Código]],Hoja2!A:B,2,0)*SiscoTable[[#This Row],[Provta(Uns)]],0)</f>
        <v>0</v>
      </c>
      <c r="M7508" s="7">
        <v>0</v>
      </c>
      <c r="N7508" s="7">
        <v>0</v>
      </c>
      <c r="O7508" s="7">
        <f>IFERROR(VLOOKUP(SiscoTable[[#This Row],[Código]],Hoja2!A:B,2,0)*SiscoTable[[#This Row],[Stock_actual]],0)</f>
        <v>0</v>
      </c>
      <c r="P7508" s="6" t="s">
        <v>7</v>
      </c>
      <c r="Q7508" s="7">
        <v>0</v>
      </c>
      <c r="R7508" s="7">
        <v>0</v>
      </c>
      <c r="S7508" s="7" t="s">
        <v>11923</v>
      </c>
      <c r="BI7508"/>
      <c r="BJ7508"/>
    </row>
    <row r="7509" spans="2:62" x14ac:dyDescent="0.4">
      <c r="B7509" s="1">
        <v>29879</v>
      </c>
      <c r="C7509" s="6" t="s">
        <v>8</v>
      </c>
      <c r="D7509" s="6" t="s">
        <v>8</v>
      </c>
      <c r="E7509" s="6" t="s">
        <v>427</v>
      </c>
      <c r="F7509" s="6" t="s">
        <v>436</v>
      </c>
      <c r="G7509" s="6" t="s">
        <v>436</v>
      </c>
      <c r="H7509" s="6" t="s">
        <v>4</v>
      </c>
      <c r="I7509" s="6" t="s">
        <v>452</v>
      </c>
      <c r="J7509" s="6" t="s">
        <v>5</v>
      </c>
      <c r="K7509" s="7">
        <v>0</v>
      </c>
      <c r="L7509" s="7">
        <f>IFERROR(VLOOKUP(SiscoTable[[#This Row],[Código]],Hoja2!A:B,2,0)*SiscoTable[[#This Row],[Provta(Uns)]],0)</f>
        <v>0</v>
      </c>
      <c r="M7509" s="7">
        <v>0</v>
      </c>
      <c r="N7509" s="7">
        <v>0</v>
      </c>
      <c r="O7509" s="7">
        <f>IFERROR(VLOOKUP(SiscoTable[[#This Row],[Código]],Hoja2!A:B,2,0)*SiscoTable[[#This Row],[Stock_actual]],0)</f>
        <v>0</v>
      </c>
      <c r="P7509" s="6" t="s">
        <v>7</v>
      </c>
      <c r="Q7509" s="7">
        <v>0</v>
      </c>
      <c r="R7509" s="7">
        <v>0</v>
      </c>
      <c r="S7509" s="7" t="s">
        <v>11923</v>
      </c>
      <c r="BI7509"/>
      <c r="BJ7509"/>
    </row>
    <row r="7510" spans="2:62" x14ac:dyDescent="0.4">
      <c r="B7510" s="1">
        <v>29880</v>
      </c>
      <c r="C7510" s="6" t="s">
        <v>8</v>
      </c>
      <c r="D7510" s="6" t="s">
        <v>8</v>
      </c>
      <c r="E7510" s="6" t="s">
        <v>427</v>
      </c>
      <c r="F7510" s="6" t="s">
        <v>436</v>
      </c>
      <c r="G7510" s="6" t="s">
        <v>436</v>
      </c>
      <c r="H7510" s="6" t="s">
        <v>4</v>
      </c>
      <c r="I7510" s="6" t="s">
        <v>453</v>
      </c>
      <c r="J7510" s="6" t="s">
        <v>5</v>
      </c>
      <c r="K7510" s="7">
        <v>0</v>
      </c>
      <c r="L7510" s="7">
        <f>IFERROR(VLOOKUP(SiscoTable[[#This Row],[Código]],Hoja2!A:B,2,0)*SiscoTable[[#This Row],[Provta(Uns)]],0)</f>
        <v>0</v>
      </c>
      <c r="M7510" s="7">
        <v>0</v>
      </c>
      <c r="N7510" s="7">
        <v>0</v>
      </c>
      <c r="O7510" s="7">
        <f>IFERROR(VLOOKUP(SiscoTable[[#This Row],[Código]],Hoja2!A:B,2,0)*SiscoTable[[#This Row],[Stock_actual]],0)</f>
        <v>0</v>
      </c>
      <c r="P7510" s="6" t="s">
        <v>7</v>
      </c>
      <c r="Q7510" s="7">
        <v>0</v>
      </c>
      <c r="R7510" s="7">
        <v>0</v>
      </c>
      <c r="S7510" s="7" t="s">
        <v>11923</v>
      </c>
      <c r="BI7510"/>
      <c r="BJ7510"/>
    </row>
    <row r="7511" spans="2:62" x14ac:dyDescent="0.4">
      <c r="B7511" s="1">
        <v>29881</v>
      </c>
      <c r="C7511" s="6" t="s">
        <v>8</v>
      </c>
      <c r="D7511" s="6" t="s">
        <v>8</v>
      </c>
      <c r="E7511" s="6" t="s">
        <v>427</v>
      </c>
      <c r="F7511" s="6" t="s">
        <v>436</v>
      </c>
      <c r="G7511" s="6" t="s">
        <v>436</v>
      </c>
      <c r="H7511" s="6" t="s">
        <v>4</v>
      </c>
      <c r="I7511" s="6" t="s">
        <v>454</v>
      </c>
      <c r="J7511" s="6" t="s">
        <v>5</v>
      </c>
      <c r="K7511" s="7">
        <v>0</v>
      </c>
      <c r="L7511" s="7">
        <f>IFERROR(VLOOKUP(SiscoTable[[#This Row],[Código]],Hoja2!A:B,2,0)*SiscoTable[[#This Row],[Provta(Uns)]],0)</f>
        <v>0</v>
      </c>
      <c r="M7511" s="7">
        <v>0</v>
      </c>
      <c r="N7511" s="7">
        <v>0</v>
      </c>
      <c r="O7511" s="7">
        <f>IFERROR(VLOOKUP(SiscoTable[[#This Row],[Código]],Hoja2!A:B,2,0)*SiscoTable[[#This Row],[Stock_actual]],0)</f>
        <v>0</v>
      </c>
      <c r="P7511" s="6" t="s">
        <v>7</v>
      </c>
      <c r="Q7511" s="7">
        <v>0</v>
      </c>
      <c r="R7511" s="7">
        <v>0</v>
      </c>
      <c r="S7511" s="7" t="s">
        <v>11923</v>
      </c>
      <c r="BI7511"/>
      <c r="BJ7511"/>
    </row>
    <row r="7512" spans="2:62" x14ac:dyDescent="0.4">
      <c r="B7512" s="1">
        <v>29882</v>
      </c>
      <c r="C7512" s="6" t="s">
        <v>8</v>
      </c>
      <c r="D7512" s="6" t="s">
        <v>30</v>
      </c>
      <c r="E7512" s="6" t="s">
        <v>1734</v>
      </c>
      <c r="F7512" s="6" t="s">
        <v>1735</v>
      </c>
      <c r="G7512" s="6" t="s">
        <v>2312</v>
      </c>
      <c r="H7512" s="6" t="s">
        <v>2533</v>
      </c>
      <c r="I7512" s="6" t="s">
        <v>2532</v>
      </c>
      <c r="J7512" s="6" t="s">
        <v>5</v>
      </c>
      <c r="K7512" s="7">
        <v>11.83</v>
      </c>
      <c r="L7512" s="7">
        <f>IFERROR(VLOOKUP(SiscoTable[[#This Row],[Código]],Hoja2!A:B,2,0)*SiscoTable[[#This Row],[Provta(Uns)]],0)</f>
        <v>35.49</v>
      </c>
      <c r="M7512" s="7">
        <v>100</v>
      </c>
      <c r="N7512" s="7">
        <v>5</v>
      </c>
      <c r="O7512" s="7">
        <f>IFERROR(VLOOKUP(SiscoTable[[#This Row],[Código]],Hoja2!A:B,2,0)*SiscoTable[[#This Row],[Stock_actual]],0)</f>
        <v>15</v>
      </c>
      <c r="P7512" s="6" t="s">
        <v>237</v>
      </c>
      <c r="Q7512" s="7">
        <v>13</v>
      </c>
      <c r="R7512" s="7">
        <v>0</v>
      </c>
      <c r="S7512" s="7" t="s">
        <v>11925</v>
      </c>
      <c r="BI7512"/>
      <c r="BJ7512"/>
    </row>
    <row r="7513" spans="2:62" x14ac:dyDescent="0.4">
      <c r="B7513" s="1">
        <v>29883</v>
      </c>
      <c r="C7513" s="6" t="s">
        <v>8</v>
      </c>
      <c r="D7513" s="6" t="s">
        <v>30</v>
      </c>
      <c r="E7513" s="6" t="s">
        <v>1734</v>
      </c>
      <c r="F7513" s="6" t="s">
        <v>1735</v>
      </c>
      <c r="G7513" s="6" t="s">
        <v>2312</v>
      </c>
      <c r="H7513" s="6" t="s">
        <v>2535</v>
      </c>
      <c r="I7513" s="6" t="s">
        <v>2534</v>
      </c>
      <c r="J7513" s="6" t="s">
        <v>5</v>
      </c>
      <c r="K7513" s="7">
        <v>14</v>
      </c>
      <c r="L7513" s="7">
        <f>IFERROR(VLOOKUP(SiscoTable[[#This Row],[Código]],Hoja2!A:B,2,0)*SiscoTable[[#This Row],[Provta(Uns)]],0)</f>
        <v>21</v>
      </c>
      <c r="M7513" s="7">
        <v>100</v>
      </c>
      <c r="N7513" s="7">
        <v>4</v>
      </c>
      <c r="O7513" s="7">
        <f>IFERROR(VLOOKUP(SiscoTable[[#This Row],[Código]],Hoja2!A:B,2,0)*SiscoTable[[#This Row],[Stock_actual]],0)</f>
        <v>6</v>
      </c>
      <c r="P7513" s="6" t="s">
        <v>117</v>
      </c>
      <c r="Q7513" s="7">
        <v>16</v>
      </c>
      <c r="R7513" s="7">
        <v>0</v>
      </c>
      <c r="S7513" s="7" t="s">
        <v>11925</v>
      </c>
      <c r="BI7513"/>
      <c r="BJ7513"/>
    </row>
    <row r="7514" spans="2:62" x14ac:dyDescent="0.4">
      <c r="B7514" s="1">
        <v>29884</v>
      </c>
      <c r="C7514" s="6" t="s">
        <v>8</v>
      </c>
      <c r="D7514" s="6" t="s">
        <v>8</v>
      </c>
      <c r="E7514" s="6" t="s">
        <v>1734</v>
      </c>
      <c r="F7514" s="6" t="s">
        <v>1735</v>
      </c>
      <c r="G7514" s="6" t="s">
        <v>2312</v>
      </c>
      <c r="H7514" s="6" t="s">
        <v>2535</v>
      </c>
      <c r="I7514" s="6" t="s">
        <v>2536</v>
      </c>
      <c r="J7514" s="6" t="s">
        <v>5</v>
      </c>
      <c r="K7514" s="7">
        <v>0</v>
      </c>
      <c r="L7514" s="7">
        <f>IFERROR(VLOOKUP(SiscoTable[[#This Row],[Código]],Hoja2!A:B,2,0)*SiscoTable[[#This Row],[Provta(Uns)]],0)</f>
        <v>0</v>
      </c>
      <c r="M7514" s="7">
        <v>0</v>
      </c>
      <c r="N7514" s="7">
        <v>0</v>
      </c>
      <c r="O7514" s="7">
        <f>IFERROR(VLOOKUP(SiscoTable[[#This Row],[Código]],Hoja2!A:B,2,0)*SiscoTable[[#This Row],[Stock_actual]],0)</f>
        <v>0</v>
      </c>
      <c r="P7514" s="6" t="s">
        <v>7</v>
      </c>
      <c r="Q7514" s="7">
        <v>0</v>
      </c>
      <c r="R7514" s="7">
        <v>0</v>
      </c>
      <c r="S7514" s="7" t="s">
        <v>11925</v>
      </c>
      <c r="BI7514"/>
      <c r="BJ7514"/>
    </row>
    <row r="7515" spans="2:62" x14ac:dyDescent="0.4">
      <c r="B7515" s="1">
        <v>29885</v>
      </c>
      <c r="C7515" s="6" t="s">
        <v>30</v>
      </c>
      <c r="D7515" s="6" t="s">
        <v>8</v>
      </c>
      <c r="E7515" s="6" t="s">
        <v>8482</v>
      </c>
      <c r="F7515" s="6" t="s">
        <v>8543</v>
      </c>
      <c r="G7515" s="6" t="s">
        <v>8544</v>
      </c>
      <c r="H7515" s="6" t="s">
        <v>8546</v>
      </c>
      <c r="I7515" s="6" t="s">
        <v>8567</v>
      </c>
      <c r="J7515" s="6" t="s">
        <v>5</v>
      </c>
      <c r="K7515" s="7">
        <v>3.67</v>
      </c>
      <c r="L7515" s="7">
        <f>IFERROR(VLOOKUP(SiscoTable[[#This Row],[Código]],Hoja2!A:B,2,0)*SiscoTable[[#This Row],[Provta(Uns)]],0)</f>
        <v>73.400000000000006</v>
      </c>
      <c r="M7515" s="7">
        <v>20</v>
      </c>
      <c r="N7515" s="7">
        <v>1</v>
      </c>
      <c r="O7515" s="7">
        <f>IFERROR(VLOOKUP(SiscoTable[[#This Row],[Código]],Hoja2!A:B,2,0)*SiscoTable[[#This Row],[Stock_actual]],0)</f>
        <v>20</v>
      </c>
      <c r="P7515" s="6" t="s">
        <v>76</v>
      </c>
      <c r="Q7515" s="7">
        <v>4</v>
      </c>
      <c r="R7515" s="7">
        <v>0</v>
      </c>
      <c r="S7515" s="7" t="s">
        <v>11926</v>
      </c>
      <c r="BI7515"/>
      <c r="BJ7515"/>
    </row>
    <row r="7516" spans="2:62" x14ac:dyDescent="0.4">
      <c r="B7516" s="1">
        <v>29886</v>
      </c>
      <c r="C7516" s="6" t="s">
        <v>30</v>
      </c>
      <c r="D7516" s="6" t="s">
        <v>8</v>
      </c>
      <c r="E7516" s="6" t="s">
        <v>3268</v>
      </c>
      <c r="F7516" s="6" t="s">
        <v>3269</v>
      </c>
      <c r="G7516" s="6" t="s">
        <v>3479</v>
      </c>
      <c r="H7516" s="6" t="s">
        <v>3505</v>
      </c>
      <c r="I7516" s="6" t="s">
        <v>3572</v>
      </c>
      <c r="J7516" s="6" t="s">
        <v>5</v>
      </c>
      <c r="K7516" s="7">
        <v>0</v>
      </c>
      <c r="L7516" s="7">
        <f>IFERROR(VLOOKUP(SiscoTable[[#This Row],[Código]],Hoja2!A:B,2,0)*SiscoTable[[#This Row],[Provta(Uns)]],0)</f>
        <v>0</v>
      </c>
      <c r="M7516" s="7">
        <v>0</v>
      </c>
      <c r="N7516" s="7">
        <v>0</v>
      </c>
      <c r="O7516" s="7">
        <f>IFERROR(VLOOKUP(SiscoTable[[#This Row],[Código]],Hoja2!A:B,2,0)*SiscoTable[[#This Row],[Stock_actual]],0)</f>
        <v>0</v>
      </c>
      <c r="P7516" s="6" t="s">
        <v>7</v>
      </c>
      <c r="Q7516" s="7">
        <v>0</v>
      </c>
      <c r="R7516" s="7">
        <v>0</v>
      </c>
      <c r="S7516" s="7" t="s">
        <v>11928</v>
      </c>
      <c r="BI7516"/>
      <c r="BJ7516"/>
    </row>
    <row r="7517" spans="2:62" x14ac:dyDescent="0.4">
      <c r="B7517" s="1">
        <v>29887</v>
      </c>
      <c r="C7517" s="6" t="s">
        <v>30</v>
      </c>
      <c r="D7517" s="6" t="s">
        <v>30</v>
      </c>
      <c r="E7517" s="6" t="s">
        <v>3268</v>
      </c>
      <c r="F7517" s="6" t="s">
        <v>3269</v>
      </c>
      <c r="G7517" s="6" t="s">
        <v>3479</v>
      </c>
      <c r="H7517" s="6" t="s">
        <v>3513</v>
      </c>
      <c r="I7517" s="6" t="s">
        <v>3573</v>
      </c>
      <c r="J7517" s="6" t="s">
        <v>5</v>
      </c>
      <c r="K7517" s="7">
        <v>33.17</v>
      </c>
      <c r="L7517" s="7">
        <f>IFERROR(VLOOKUP(SiscoTable[[#This Row],[Código]],Hoja2!A:B,2,0)*SiscoTable[[#This Row],[Provta(Uns)]],0)</f>
        <v>162.53300000000002</v>
      </c>
      <c r="M7517" s="7">
        <v>162</v>
      </c>
      <c r="N7517" s="7">
        <v>67</v>
      </c>
      <c r="O7517" s="7">
        <f>IFERROR(VLOOKUP(SiscoTable[[#This Row],[Código]],Hoja2!A:B,2,0)*SiscoTable[[#This Row],[Stock_actual]],0)</f>
        <v>328.3</v>
      </c>
      <c r="P7517" s="6" t="s">
        <v>320</v>
      </c>
      <c r="Q7517" s="7">
        <v>37</v>
      </c>
      <c r="R7517" s="7">
        <v>0</v>
      </c>
      <c r="S7517" s="7" t="s">
        <v>11928</v>
      </c>
      <c r="BI7517"/>
      <c r="BJ7517"/>
    </row>
    <row r="7518" spans="2:62" x14ac:dyDescent="0.4">
      <c r="B7518" s="1">
        <v>29888</v>
      </c>
      <c r="C7518" s="6" t="s">
        <v>8</v>
      </c>
      <c r="D7518" s="6" t="s">
        <v>8</v>
      </c>
      <c r="E7518" s="6" t="s">
        <v>3268</v>
      </c>
      <c r="F7518" s="6" t="s">
        <v>3269</v>
      </c>
      <c r="G7518" s="6" t="s">
        <v>3479</v>
      </c>
      <c r="H7518" s="6" t="s">
        <v>3513</v>
      </c>
      <c r="I7518" s="6" t="s">
        <v>3664</v>
      </c>
      <c r="J7518" s="6" t="s">
        <v>5</v>
      </c>
      <c r="K7518" s="7">
        <v>3.17</v>
      </c>
      <c r="L7518" s="7">
        <f>IFERROR(VLOOKUP(SiscoTable[[#This Row],[Código]],Hoja2!A:B,2,0)*SiscoTable[[#This Row],[Provta(Uns)]],0)</f>
        <v>13.948</v>
      </c>
      <c r="M7518" s="7">
        <v>0</v>
      </c>
      <c r="N7518" s="7">
        <v>0</v>
      </c>
      <c r="O7518" s="7">
        <f>IFERROR(VLOOKUP(SiscoTable[[#This Row],[Código]],Hoja2!A:B,2,0)*SiscoTable[[#This Row],[Stock_actual]],0)</f>
        <v>0</v>
      </c>
      <c r="P7518" s="6" t="s">
        <v>7</v>
      </c>
      <c r="Q7518" s="7">
        <v>4</v>
      </c>
      <c r="R7518" s="7">
        <v>6.6</v>
      </c>
      <c r="S7518" s="7" t="s">
        <v>11928</v>
      </c>
      <c r="BI7518"/>
      <c r="BJ7518"/>
    </row>
    <row r="7519" spans="2:62" x14ac:dyDescent="0.4">
      <c r="B7519" s="1">
        <v>29889</v>
      </c>
      <c r="C7519" s="6" t="s">
        <v>30</v>
      </c>
      <c r="D7519" s="6" t="s">
        <v>30</v>
      </c>
      <c r="E7519" s="6" t="s">
        <v>3268</v>
      </c>
      <c r="F7519" s="6" t="s">
        <v>3269</v>
      </c>
      <c r="G7519" s="6" t="s">
        <v>3479</v>
      </c>
      <c r="H7519" s="6" t="s">
        <v>3513</v>
      </c>
      <c r="I7519" s="6" t="s">
        <v>3574</v>
      </c>
      <c r="J7519" s="6" t="s">
        <v>5</v>
      </c>
      <c r="K7519" s="7">
        <v>25</v>
      </c>
      <c r="L7519" s="7">
        <f>IFERROR(VLOOKUP(SiscoTable[[#This Row],[Código]],Hoja2!A:B,2,0)*SiscoTable[[#This Row],[Provta(Uns)]],0)</f>
        <v>162.5</v>
      </c>
      <c r="M7519" s="7">
        <v>96</v>
      </c>
      <c r="N7519" s="7">
        <v>10</v>
      </c>
      <c r="O7519" s="7">
        <f>IFERROR(VLOOKUP(SiscoTable[[#This Row],[Código]],Hoja2!A:B,2,0)*SiscoTable[[#This Row],[Stock_actual]],0)</f>
        <v>65</v>
      </c>
      <c r="P7519" s="6" t="s">
        <v>181</v>
      </c>
      <c r="Q7519" s="7">
        <v>27</v>
      </c>
      <c r="R7519" s="7">
        <v>0</v>
      </c>
      <c r="S7519" s="7" t="s">
        <v>11928</v>
      </c>
      <c r="BI7519"/>
      <c r="BJ7519"/>
    </row>
    <row r="7520" spans="2:62" x14ac:dyDescent="0.4">
      <c r="B7520" s="1">
        <v>29890</v>
      </c>
      <c r="C7520" s="6" t="s">
        <v>30</v>
      </c>
      <c r="D7520" s="6" t="s">
        <v>30</v>
      </c>
      <c r="E7520" s="6" t="s">
        <v>3268</v>
      </c>
      <c r="F7520" s="6" t="s">
        <v>3269</v>
      </c>
      <c r="G7520" s="6" t="s">
        <v>3479</v>
      </c>
      <c r="H7520" s="6" t="s">
        <v>3513</v>
      </c>
      <c r="I7520" s="6" t="s">
        <v>3575</v>
      </c>
      <c r="J7520" s="6" t="s">
        <v>5</v>
      </c>
      <c r="K7520" s="7">
        <v>16.170000000000002</v>
      </c>
      <c r="L7520" s="7">
        <f>IFERROR(VLOOKUP(SiscoTable[[#This Row],[Código]],Hoja2!A:B,2,0)*SiscoTable[[#This Row],[Provta(Uns)]],0)</f>
        <v>97.02000000000001</v>
      </c>
      <c r="M7520" s="7">
        <v>126</v>
      </c>
      <c r="N7520" s="7">
        <v>1</v>
      </c>
      <c r="O7520" s="7">
        <f>IFERROR(VLOOKUP(SiscoTable[[#This Row],[Código]],Hoja2!A:B,2,0)*SiscoTable[[#This Row],[Stock_actual]],0)</f>
        <v>6</v>
      </c>
      <c r="P7520" s="6" t="s">
        <v>80</v>
      </c>
      <c r="Q7520" s="7">
        <v>18</v>
      </c>
      <c r="R7520" s="7">
        <v>0</v>
      </c>
      <c r="S7520" s="7" t="s">
        <v>11928</v>
      </c>
      <c r="BI7520"/>
      <c r="BJ7520"/>
    </row>
    <row r="7521" spans="2:62" x14ac:dyDescent="0.4">
      <c r="B7521" s="1">
        <v>29891</v>
      </c>
      <c r="C7521" s="6" t="s">
        <v>8</v>
      </c>
      <c r="D7521" s="6" t="s">
        <v>30</v>
      </c>
      <c r="E7521" s="6" t="s">
        <v>3268</v>
      </c>
      <c r="F7521" s="6" t="s">
        <v>7197</v>
      </c>
      <c r="G7521" s="6" t="s">
        <v>7198</v>
      </c>
      <c r="H7521" s="6" t="s">
        <v>7200</v>
      </c>
      <c r="I7521" s="6" t="s">
        <v>7342</v>
      </c>
      <c r="J7521" s="6" t="s">
        <v>5</v>
      </c>
      <c r="K7521" s="7">
        <v>0.5</v>
      </c>
      <c r="L7521" s="7">
        <f>IFERROR(VLOOKUP(SiscoTable[[#This Row],[Código]],Hoja2!A:B,2,0)*SiscoTable[[#This Row],[Provta(Uns)]],0)</f>
        <v>0.05</v>
      </c>
      <c r="M7521" s="7">
        <v>0</v>
      </c>
      <c r="N7521" s="7">
        <v>0</v>
      </c>
      <c r="O7521" s="7">
        <f>IFERROR(VLOOKUP(SiscoTable[[#This Row],[Código]],Hoja2!A:B,2,0)*SiscoTable[[#This Row],[Stock_actual]],0)</f>
        <v>0</v>
      </c>
      <c r="P7521" s="6" t="s">
        <v>7</v>
      </c>
      <c r="Q7521" s="7">
        <v>1</v>
      </c>
      <c r="R7521" s="7">
        <v>1.2</v>
      </c>
      <c r="S7521" s="7" t="s">
        <v>11928</v>
      </c>
      <c r="BI7521"/>
      <c r="BJ7521"/>
    </row>
    <row r="7522" spans="2:62" x14ac:dyDescent="0.4">
      <c r="B7522" s="1">
        <v>29892</v>
      </c>
      <c r="C7522" s="6" t="s">
        <v>30</v>
      </c>
      <c r="D7522" s="6" t="s">
        <v>8</v>
      </c>
      <c r="E7522" s="6" t="s">
        <v>3268</v>
      </c>
      <c r="F7522" s="6" t="s">
        <v>6059</v>
      </c>
      <c r="G7522" s="6" t="s">
        <v>6489</v>
      </c>
      <c r="H7522" s="6" t="s">
        <v>6568</v>
      </c>
      <c r="I7522" s="6" t="s">
        <v>6576</v>
      </c>
      <c r="J7522" s="6" t="s">
        <v>5</v>
      </c>
      <c r="K7522" s="7">
        <v>4</v>
      </c>
      <c r="L7522" s="7">
        <f>IFERROR(VLOOKUP(SiscoTable[[#This Row],[Código]],Hoja2!A:B,2,0)*SiscoTable[[#This Row],[Provta(Uns)]],0)</f>
        <v>115.6</v>
      </c>
      <c r="M7522" s="7">
        <v>0</v>
      </c>
      <c r="N7522" s="7">
        <v>50</v>
      </c>
      <c r="O7522" s="7">
        <f>IFERROR(VLOOKUP(SiscoTable[[#This Row],[Código]],Hoja2!A:B,2,0)*SiscoTable[[#This Row],[Stock_actual]],0)</f>
        <v>1445</v>
      </c>
      <c r="P7522" s="6" t="s">
        <v>6577</v>
      </c>
      <c r="Q7522" s="7">
        <v>4</v>
      </c>
      <c r="R7522" s="7">
        <v>0</v>
      </c>
      <c r="S7522" s="7" t="s">
        <v>11925</v>
      </c>
      <c r="BI7522"/>
      <c r="BJ7522"/>
    </row>
    <row r="7523" spans="2:62" x14ac:dyDescent="0.4">
      <c r="B7523" s="1">
        <v>29893</v>
      </c>
      <c r="C7523" s="6" t="s">
        <v>30</v>
      </c>
      <c r="D7523" s="6" t="s">
        <v>8</v>
      </c>
      <c r="E7523" s="6" t="s">
        <v>3268</v>
      </c>
      <c r="F7523" s="6" t="s">
        <v>6059</v>
      </c>
      <c r="G7523" s="6" t="s">
        <v>6489</v>
      </c>
      <c r="H7523" s="6" t="s">
        <v>6568</v>
      </c>
      <c r="I7523" s="6" t="s">
        <v>6578</v>
      </c>
      <c r="J7523" s="6" t="s">
        <v>5</v>
      </c>
      <c r="K7523" s="7">
        <v>3.83</v>
      </c>
      <c r="L7523" s="7">
        <f>IFERROR(VLOOKUP(SiscoTable[[#This Row],[Código]],Hoja2!A:B,2,0)*SiscoTable[[#This Row],[Provta(Uns)]],0)</f>
        <v>110.687</v>
      </c>
      <c r="M7523" s="7">
        <v>0</v>
      </c>
      <c r="N7523" s="7">
        <v>53</v>
      </c>
      <c r="O7523" s="7">
        <f>IFERROR(VLOOKUP(SiscoTable[[#This Row],[Código]],Hoja2!A:B,2,0)*SiscoTable[[#This Row],[Stock_actual]],0)</f>
        <v>1531.6999999999998</v>
      </c>
      <c r="P7523" s="6" t="s">
        <v>6579</v>
      </c>
      <c r="Q7523" s="7">
        <v>4</v>
      </c>
      <c r="R7523" s="7">
        <v>0</v>
      </c>
      <c r="S7523" s="7" t="s">
        <v>11925</v>
      </c>
      <c r="BI7523"/>
      <c r="BJ7523"/>
    </row>
    <row r="7524" spans="2:62" x14ac:dyDescent="0.4">
      <c r="B7524" s="1">
        <v>29894</v>
      </c>
      <c r="C7524" s="6" t="s">
        <v>30</v>
      </c>
      <c r="D7524" s="6" t="s">
        <v>8</v>
      </c>
      <c r="E7524" s="6" t="s">
        <v>3268</v>
      </c>
      <c r="F7524" s="6" t="s">
        <v>6059</v>
      </c>
      <c r="G7524" s="6" t="s">
        <v>6489</v>
      </c>
      <c r="H7524" s="6" t="s">
        <v>6568</v>
      </c>
      <c r="I7524" s="6" t="s">
        <v>6580</v>
      </c>
      <c r="J7524" s="6" t="s">
        <v>5</v>
      </c>
      <c r="K7524" s="7">
        <v>3</v>
      </c>
      <c r="L7524" s="7">
        <f>IFERROR(VLOOKUP(SiscoTable[[#This Row],[Código]],Hoja2!A:B,2,0)*SiscoTable[[#This Row],[Provta(Uns)]],0)</f>
        <v>86.699999999999989</v>
      </c>
      <c r="M7524" s="7">
        <v>0</v>
      </c>
      <c r="N7524" s="7">
        <v>36</v>
      </c>
      <c r="O7524" s="7">
        <f>IFERROR(VLOOKUP(SiscoTable[[#This Row],[Código]],Hoja2!A:B,2,0)*SiscoTable[[#This Row],[Stock_actual]],0)</f>
        <v>1040.3999999999999</v>
      </c>
      <c r="P7524" s="6" t="s">
        <v>1828</v>
      </c>
      <c r="Q7524" s="7">
        <v>3</v>
      </c>
      <c r="R7524" s="7">
        <v>0</v>
      </c>
      <c r="S7524" s="7" t="s">
        <v>11925</v>
      </c>
      <c r="BI7524"/>
      <c r="BJ7524"/>
    </row>
    <row r="7525" spans="2:62" x14ac:dyDescent="0.4">
      <c r="B7525" s="1">
        <v>29895</v>
      </c>
      <c r="C7525" s="6" t="s">
        <v>8</v>
      </c>
      <c r="D7525" s="6" t="s">
        <v>30</v>
      </c>
      <c r="E7525" s="6" t="s">
        <v>8482</v>
      </c>
      <c r="F7525" s="6" t="s">
        <v>1736</v>
      </c>
      <c r="G7525" s="6" t="s">
        <v>10616</v>
      </c>
      <c r="H7525" s="6" t="s">
        <v>10639</v>
      </c>
      <c r="I7525" s="6" t="s">
        <v>10696</v>
      </c>
      <c r="J7525" s="6" t="s">
        <v>5</v>
      </c>
      <c r="K7525" s="7">
        <v>17.329999999999998</v>
      </c>
      <c r="L7525" s="7">
        <f>IFERROR(VLOOKUP(SiscoTable[[#This Row],[Código]],Hoja2!A:B,2,0)*SiscoTable[[#This Row],[Provta(Uns)]],0)</f>
        <v>41.591999999999992</v>
      </c>
      <c r="M7525" s="7">
        <v>0</v>
      </c>
      <c r="N7525" s="7">
        <v>2</v>
      </c>
      <c r="O7525" s="7">
        <f>IFERROR(VLOOKUP(SiscoTable[[#This Row],[Código]],Hoja2!A:B,2,0)*SiscoTable[[#This Row],[Stock_actual]],0)</f>
        <v>4.8</v>
      </c>
      <c r="P7525" s="6" t="s">
        <v>82</v>
      </c>
      <c r="Q7525" s="7">
        <v>19</v>
      </c>
      <c r="R7525" s="7">
        <v>34.54</v>
      </c>
      <c r="S7525" s="7" t="s">
        <v>11926</v>
      </c>
      <c r="BI7525"/>
      <c r="BJ7525"/>
    </row>
    <row r="7526" spans="2:62" x14ac:dyDescent="0.4">
      <c r="B7526" s="1">
        <v>29896</v>
      </c>
      <c r="C7526" s="6" t="s">
        <v>8</v>
      </c>
      <c r="D7526" s="6" t="s">
        <v>8</v>
      </c>
      <c r="E7526" s="6" t="s">
        <v>8482</v>
      </c>
      <c r="F7526" s="6" t="s">
        <v>11692</v>
      </c>
      <c r="G7526" s="6" t="s">
        <v>11692</v>
      </c>
      <c r="H7526" s="6" t="s">
        <v>8758</v>
      </c>
      <c r="I7526" s="6" t="s">
        <v>11806</v>
      </c>
      <c r="J7526" s="6" t="s">
        <v>5</v>
      </c>
      <c r="K7526" s="7">
        <v>0</v>
      </c>
      <c r="L7526" s="7">
        <f>IFERROR(VLOOKUP(SiscoTable[[#This Row],[Código]],Hoja2!A:B,2,0)*SiscoTable[[#This Row],[Provta(Uns)]],0)</f>
        <v>0</v>
      </c>
      <c r="M7526" s="7">
        <v>0</v>
      </c>
      <c r="N7526" s="7">
        <v>0</v>
      </c>
      <c r="O7526" s="7">
        <f>IFERROR(VLOOKUP(SiscoTable[[#This Row],[Código]],Hoja2!A:B,2,0)*SiscoTable[[#This Row],[Stock_actual]],0)</f>
        <v>0</v>
      </c>
      <c r="P7526" s="6" t="s">
        <v>7</v>
      </c>
      <c r="Q7526" s="7">
        <v>0</v>
      </c>
      <c r="R7526" s="7">
        <v>0</v>
      </c>
      <c r="S7526" s="7" t="s">
        <v>11926</v>
      </c>
      <c r="BI7526"/>
      <c r="BJ7526"/>
    </row>
    <row r="7527" spans="2:62" x14ac:dyDescent="0.4">
      <c r="B7527" s="1">
        <v>29897</v>
      </c>
      <c r="C7527" s="6" t="s">
        <v>8</v>
      </c>
      <c r="D7527" s="6" t="s">
        <v>8</v>
      </c>
      <c r="E7527" s="6" t="s">
        <v>8482</v>
      </c>
      <c r="F7527" s="6" t="s">
        <v>1736</v>
      </c>
      <c r="G7527" s="6" t="s">
        <v>10193</v>
      </c>
      <c r="H7527" s="6" t="s">
        <v>9042</v>
      </c>
      <c r="I7527" s="6" t="s">
        <v>10297</v>
      </c>
      <c r="J7527" s="6" t="s">
        <v>5</v>
      </c>
      <c r="K7527" s="7">
        <v>1.83</v>
      </c>
      <c r="L7527" s="7">
        <f>IFERROR(VLOOKUP(SiscoTable[[#This Row],[Código]],Hoja2!A:B,2,0)*SiscoTable[[#This Row],[Provta(Uns)]],0)</f>
        <v>17.385000000000002</v>
      </c>
      <c r="M7527" s="7">
        <v>0</v>
      </c>
      <c r="N7527" s="7">
        <v>1</v>
      </c>
      <c r="O7527" s="7">
        <f>IFERROR(VLOOKUP(SiscoTable[[#This Row],[Código]],Hoja2!A:B,2,0)*SiscoTable[[#This Row],[Stock_actual]],0)</f>
        <v>9.5</v>
      </c>
      <c r="P7527" s="6" t="s">
        <v>810</v>
      </c>
      <c r="Q7527" s="7">
        <v>2</v>
      </c>
      <c r="R7527" s="7">
        <v>3.62</v>
      </c>
      <c r="S7527" s="7" t="s">
        <v>11926</v>
      </c>
      <c r="BI7527"/>
      <c r="BJ7527"/>
    </row>
    <row r="7528" spans="2:62" x14ac:dyDescent="0.4">
      <c r="B7528" s="1">
        <v>29898</v>
      </c>
      <c r="C7528" s="6" t="s">
        <v>30</v>
      </c>
      <c r="D7528" s="6" t="s">
        <v>8</v>
      </c>
      <c r="E7528" s="6" t="s">
        <v>8482</v>
      </c>
      <c r="F7528" s="6" t="s">
        <v>1736</v>
      </c>
      <c r="G7528" s="6" t="s">
        <v>10193</v>
      </c>
      <c r="H7528" s="6" t="s">
        <v>9042</v>
      </c>
      <c r="I7528" s="6" t="s">
        <v>10255</v>
      </c>
      <c r="J7528" s="6" t="s">
        <v>5</v>
      </c>
      <c r="K7528" s="7">
        <v>5</v>
      </c>
      <c r="L7528" s="7">
        <f>IFERROR(VLOOKUP(SiscoTable[[#This Row],[Código]],Hoja2!A:B,2,0)*SiscoTable[[#This Row],[Provta(Uns)]],0)</f>
        <v>64.5</v>
      </c>
      <c r="M7528" s="7">
        <v>0</v>
      </c>
      <c r="N7528" s="7">
        <v>30</v>
      </c>
      <c r="O7528" s="7">
        <f>IFERROR(VLOOKUP(SiscoTable[[#This Row],[Código]],Hoja2!A:B,2,0)*SiscoTable[[#This Row],[Stock_actual]],0)</f>
        <v>387</v>
      </c>
      <c r="P7528" s="6" t="s">
        <v>1014</v>
      </c>
      <c r="Q7528" s="7">
        <v>6</v>
      </c>
      <c r="R7528" s="7">
        <v>0</v>
      </c>
      <c r="S7528" s="7" t="s">
        <v>11926</v>
      </c>
      <c r="BI7528"/>
      <c r="BJ7528"/>
    </row>
    <row r="7529" spans="2:62" x14ac:dyDescent="0.4">
      <c r="B7529" s="1">
        <v>29899</v>
      </c>
      <c r="C7529" s="6" t="s">
        <v>8</v>
      </c>
      <c r="D7529" s="6" t="s">
        <v>8</v>
      </c>
      <c r="E7529" s="6" t="s">
        <v>2809</v>
      </c>
      <c r="F7529" s="6" t="s">
        <v>2844</v>
      </c>
      <c r="G7529" s="6" t="s">
        <v>2811</v>
      </c>
      <c r="H7529" s="6" t="s">
        <v>4</v>
      </c>
      <c r="I7529" s="6" t="s">
        <v>2947</v>
      </c>
      <c r="J7529" s="6" t="s">
        <v>200</v>
      </c>
      <c r="K7529" s="7">
        <v>0</v>
      </c>
      <c r="L7529" s="7">
        <f>IFERROR(VLOOKUP(SiscoTable[[#This Row],[Código]],Hoja2!A:B,2,0)*SiscoTable[[#This Row],[Provta(Uns)]],0)</f>
        <v>0</v>
      </c>
      <c r="M7529" s="7">
        <v>0</v>
      </c>
      <c r="N7529" s="7">
        <v>10</v>
      </c>
      <c r="O7529" s="7">
        <f>IFERROR(VLOOKUP(SiscoTable[[#This Row],[Código]],Hoja2!A:B,2,0)*SiscoTable[[#This Row],[Stock_actual]],0)</f>
        <v>0</v>
      </c>
      <c r="P7529" s="6" t="s">
        <v>134</v>
      </c>
      <c r="Q7529" s="7">
        <v>0</v>
      </c>
      <c r="R7529" s="7">
        <v>0</v>
      </c>
      <c r="S7529" s="7" t="s">
        <v>11923</v>
      </c>
      <c r="BI7529"/>
      <c r="BJ7529"/>
    </row>
    <row r="7530" spans="2:62" x14ac:dyDescent="0.4">
      <c r="B7530" s="1">
        <v>29900</v>
      </c>
      <c r="C7530" s="6" t="s">
        <v>8</v>
      </c>
      <c r="D7530" s="6" t="s">
        <v>30</v>
      </c>
      <c r="E7530" s="6" t="s">
        <v>3268</v>
      </c>
      <c r="F7530" s="6" t="s">
        <v>3269</v>
      </c>
      <c r="G7530" s="6" t="s">
        <v>5267</v>
      </c>
      <c r="H7530" s="6" t="s">
        <v>5479</v>
      </c>
      <c r="I7530" s="6" t="s">
        <v>5478</v>
      </c>
      <c r="J7530" s="6" t="s">
        <v>5</v>
      </c>
      <c r="K7530" s="7">
        <v>8.67</v>
      </c>
      <c r="L7530" s="7">
        <f>IFERROR(VLOOKUP(SiscoTable[[#This Row],[Código]],Hoja2!A:B,2,0)*SiscoTable[[#This Row],[Provta(Uns)]],0)</f>
        <v>22.542000000000002</v>
      </c>
      <c r="M7530" s="7">
        <v>0</v>
      </c>
      <c r="N7530" s="7">
        <v>16</v>
      </c>
      <c r="O7530" s="7">
        <f>IFERROR(VLOOKUP(SiscoTable[[#This Row],[Código]],Hoja2!A:B,2,0)*SiscoTable[[#This Row],[Stock_actual]],0)</f>
        <v>41.6</v>
      </c>
      <c r="P7530" s="6" t="s">
        <v>1443</v>
      </c>
      <c r="Q7530" s="7">
        <v>10</v>
      </c>
      <c r="R7530" s="7">
        <v>0</v>
      </c>
      <c r="S7530" s="7" t="s">
        <v>11928</v>
      </c>
      <c r="BI7530"/>
      <c r="BJ7530"/>
    </row>
    <row r="7531" spans="2:62" x14ac:dyDescent="0.4">
      <c r="B7531" s="1">
        <v>29901</v>
      </c>
      <c r="C7531" s="6" t="s">
        <v>30</v>
      </c>
      <c r="D7531" s="6" t="s">
        <v>30</v>
      </c>
      <c r="E7531" s="6" t="s">
        <v>3268</v>
      </c>
      <c r="F7531" s="6" t="s">
        <v>3269</v>
      </c>
      <c r="G7531" s="6" t="s">
        <v>5267</v>
      </c>
      <c r="H7531" s="6" t="s">
        <v>5361</v>
      </c>
      <c r="I7531" s="6" t="s">
        <v>5360</v>
      </c>
      <c r="J7531" s="6" t="s">
        <v>5</v>
      </c>
      <c r="K7531" s="7">
        <v>10.67</v>
      </c>
      <c r="L7531" s="7">
        <f>IFERROR(VLOOKUP(SiscoTable[[#This Row],[Código]],Hoja2!A:B,2,0)*SiscoTable[[#This Row],[Provta(Uns)]],0)</f>
        <v>52.283000000000001</v>
      </c>
      <c r="M7531" s="7">
        <v>0</v>
      </c>
      <c r="N7531" s="7">
        <v>30</v>
      </c>
      <c r="O7531" s="7">
        <f>IFERROR(VLOOKUP(SiscoTable[[#This Row],[Código]],Hoja2!A:B,2,0)*SiscoTable[[#This Row],[Stock_actual]],0)</f>
        <v>147</v>
      </c>
      <c r="P7531" s="6" t="s">
        <v>372</v>
      </c>
      <c r="Q7531" s="7">
        <v>12</v>
      </c>
      <c r="R7531" s="7">
        <v>0</v>
      </c>
      <c r="S7531" s="7" t="s">
        <v>11928</v>
      </c>
      <c r="BI7531"/>
      <c r="BJ7531"/>
    </row>
    <row r="7532" spans="2:62" x14ac:dyDescent="0.4">
      <c r="B7532" s="1">
        <v>29902</v>
      </c>
      <c r="C7532" s="6" t="s">
        <v>8</v>
      </c>
      <c r="D7532" s="6" t="s">
        <v>30</v>
      </c>
      <c r="E7532" s="6" t="s">
        <v>3268</v>
      </c>
      <c r="F7532" s="6" t="s">
        <v>3269</v>
      </c>
      <c r="G7532" s="6" t="s">
        <v>5267</v>
      </c>
      <c r="H7532" s="6" t="s">
        <v>5361</v>
      </c>
      <c r="I7532" s="6" t="s">
        <v>5480</v>
      </c>
      <c r="J7532" s="6" t="s">
        <v>5</v>
      </c>
      <c r="K7532" s="7">
        <v>18.5</v>
      </c>
      <c r="L7532" s="7">
        <f>IFERROR(VLOOKUP(SiscoTable[[#This Row],[Código]],Hoja2!A:B,2,0)*SiscoTable[[#This Row],[Provta(Uns)]],0)</f>
        <v>37</v>
      </c>
      <c r="M7532" s="7">
        <v>0</v>
      </c>
      <c r="N7532" s="7">
        <v>26</v>
      </c>
      <c r="O7532" s="7">
        <f>IFERROR(VLOOKUP(SiscoTable[[#This Row],[Código]],Hoja2!A:B,2,0)*SiscoTable[[#This Row],[Stock_actual]],0)</f>
        <v>52</v>
      </c>
      <c r="P7532" s="6" t="s">
        <v>694</v>
      </c>
      <c r="Q7532" s="7">
        <v>20</v>
      </c>
      <c r="R7532" s="7">
        <v>0</v>
      </c>
      <c r="S7532" s="7" t="s">
        <v>11928</v>
      </c>
      <c r="BI7532"/>
      <c r="BJ7532"/>
    </row>
    <row r="7533" spans="2:62" x14ac:dyDescent="0.4">
      <c r="B7533" s="1">
        <v>29903</v>
      </c>
      <c r="C7533" s="6" t="s">
        <v>8</v>
      </c>
      <c r="D7533" s="6" t="s">
        <v>30</v>
      </c>
      <c r="E7533" s="6" t="s">
        <v>3268</v>
      </c>
      <c r="F7533" s="6" t="s">
        <v>3269</v>
      </c>
      <c r="G7533" s="6" t="s">
        <v>5267</v>
      </c>
      <c r="H7533" s="6" t="s">
        <v>5361</v>
      </c>
      <c r="I7533" s="6" t="s">
        <v>5481</v>
      </c>
      <c r="J7533" s="6" t="s">
        <v>5</v>
      </c>
      <c r="K7533" s="7">
        <v>21</v>
      </c>
      <c r="L7533" s="7">
        <f>IFERROR(VLOOKUP(SiscoTable[[#This Row],[Código]],Hoja2!A:B,2,0)*SiscoTable[[#This Row],[Provta(Uns)]],0)</f>
        <v>27.3</v>
      </c>
      <c r="M7533" s="7">
        <v>0</v>
      </c>
      <c r="N7533" s="7">
        <v>25</v>
      </c>
      <c r="O7533" s="7">
        <f>IFERROR(VLOOKUP(SiscoTable[[#This Row],[Código]],Hoja2!A:B,2,0)*SiscoTable[[#This Row],[Stock_actual]],0)</f>
        <v>32.5</v>
      </c>
      <c r="P7533" s="6" t="s">
        <v>115</v>
      </c>
      <c r="Q7533" s="7">
        <v>23</v>
      </c>
      <c r="R7533" s="7">
        <v>0</v>
      </c>
      <c r="S7533" s="7" t="s">
        <v>11928</v>
      </c>
      <c r="BI7533"/>
      <c r="BJ7533"/>
    </row>
    <row r="7534" spans="2:62" x14ac:dyDescent="0.4">
      <c r="B7534" s="1">
        <v>29904</v>
      </c>
      <c r="C7534" s="6" t="s">
        <v>8</v>
      </c>
      <c r="D7534" s="6" t="s">
        <v>8</v>
      </c>
      <c r="E7534" s="6" t="s">
        <v>2809</v>
      </c>
      <c r="F7534" s="6" t="s">
        <v>2844</v>
      </c>
      <c r="G7534" s="6" t="s">
        <v>2811</v>
      </c>
      <c r="H7534" s="6" t="s">
        <v>4</v>
      </c>
      <c r="I7534" s="6" t="s">
        <v>2949</v>
      </c>
      <c r="J7534" s="6" t="s">
        <v>5</v>
      </c>
      <c r="K7534" s="7">
        <v>0</v>
      </c>
      <c r="L7534" s="7">
        <f>IFERROR(VLOOKUP(SiscoTable[[#This Row],[Código]],Hoja2!A:B,2,0)*SiscoTable[[#This Row],[Provta(Uns)]],0)</f>
        <v>0</v>
      </c>
      <c r="M7534" s="7">
        <v>0</v>
      </c>
      <c r="N7534" s="7">
        <v>0</v>
      </c>
      <c r="O7534" s="7">
        <f>IFERROR(VLOOKUP(SiscoTable[[#This Row],[Código]],Hoja2!A:B,2,0)*SiscoTable[[#This Row],[Stock_actual]],0)</f>
        <v>0</v>
      </c>
      <c r="P7534" s="6" t="s">
        <v>7</v>
      </c>
      <c r="Q7534" s="7">
        <v>0</v>
      </c>
      <c r="R7534" s="7">
        <v>0</v>
      </c>
      <c r="S7534" s="7" t="s">
        <v>11923</v>
      </c>
      <c r="BI7534"/>
      <c r="BJ7534"/>
    </row>
    <row r="7535" spans="2:62" x14ac:dyDescent="0.4">
      <c r="B7535" s="1">
        <v>29905</v>
      </c>
      <c r="C7535" s="6" t="s">
        <v>8</v>
      </c>
      <c r="D7535" s="6" t="s">
        <v>8</v>
      </c>
      <c r="E7535" s="6" t="s">
        <v>2809</v>
      </c>
      <c r="F7535" s="6" t="s">
        <v>2844</v>
      </c>
      <c r="G7535" s="6" t="s">
        <v>2811</v>
      </c>
      <c r="H7535" s="6" t="s">
        <v>4</v>
      </c>
      <c r="I7535" s="6" t="s">
        <v>2950</v>
      </c>
      <c r="J7535" s="6" t="s">
        <v>5</v>
      </c>
      <c r="K7535" s="7">
        <v>0</v>
      </c>
      <c r="L7535" s="7">
        <f>IFERROR(VLOOKUP(SiscoTable[[#This Row],[Código]],Hoja2!A:B,2,0)*SiscoTable[[#This Row],[Provta(Uns)]],0)</f>
        <v>0</v>
      </c>
      <c r="M7535" s="7">
        <v>0</v>
      </c>
      <c r="N7535" s="7">
        <v>0</v>
      </c>
      <c r="O7535" s="7">
        <f>IFERROR(VLOOKUP(SiscoTable[[#This Row],[Código]],Hoja2!A:B,2,0)*SiscoTable[[#This Row],[Stock_actual]],0)</f>
        <v>0</v>
      </c>
      <c r="P7535" s="6" t="s">
        <v>7</v>
      </c>
      <c r="Q7535" s="7">
        <v>0</v>
      </c>
      <c r="R7535" s="7">
        <v>0</v>
      </c>
      <c r="S7535" s="7" t="s">
        <v>11923</v>
      </c>
      <c r="BI7535"/>
      <c r="BJ7535"/>
    </row>
    <row r="7536" spans="2:62" x14ac:dyDescent="0.4">
      <c r="B7536" s="1">
        <v>29906</v>
      </c>
      <c r="C7536" s="6" t="s">
        <v>8</v>
      </c>
      <c r="D7536" s="6" t="s">
        <v>8</v>
      </c>
      <c r="E7536" s="6" t="s">
        <v>1734</v>
      </c>
      <c r="F7536" s="6" t="s">
        <v>1734</v>
      </c>
      <c r="G7536" s="6" t="s">
        <v>2584</v>
      </c>
      <c r="H7536" s="6" t="s">
        <v>4</v>
      </c>
      <c r="I7536" s="6" t="s">
        <v>2609</v>
      </c>
      <c r="J7536" s="6" t="s">
        <v>5</v>
      </c>
      <c r="K7536" s="7">
        <v>0.33</v>
      </c>
      <c r="L7536" s="7">
        <f>IFERROR(VLOOKUP(SiscoTable[[#This Row],[Código]],Hoja2!A:B,2,0)*SiscoTable[[#This Row],[Provta(Uns)]],0)</f>
        <v>19.766999999999999</v>
      </c>
      <c r="M7536" s="7">
        <v>0</v>
      </c>
      <c r="N7536" s="7">
        <v>5</v>
      </c>
      <c r="O7536" s="7">
        <f>IFERROR(VLOOKUP(SiscoTable[[#This Row],[Código]],Hoja2!A:B,2,0)*SiscoTable[[#This Row],[Stock_actual]],0)</f>
        <v>299.5</v>
      </c>
      <c r="P7536" s="6" t="s">
        <v>1853</v>
      </c>
      <c r="Q7536" s="7">
        <v>0</v>
      </c>
      <c r="R7536" s="7">
        <v>0</v>
      </c>
      <c r="S7536" s="7" t="s">
        <v>11925</v>
      </c>
      <c r="BI7536"/>
      <c r="BJ7536"/>
    </row>
    <row r="7537" spans="2:62" x14ac:dyDescent="0.4">
      <c r="B7537" s="1">
        <v>29907</v>
      </c>
      <c r="C7537" s="6" t="s">
        <v>30</v>
      </c>
      <c r="D7537" s="6" t="s">
        <v>8</v>
      </c>
      <c r="E7537" s="6" t="s">
        <v>1734</v>
      </c>
      <c r="F7537" s="6" t="s">
        <v>1734</v>
      </c>
      <c r="G7537" s="6" t="s">
        <v>2584</v>
      </c>
      <c r="H7537" s="6" t="s">
        <v>4</v>
      </c>
      <c r="I7537" s="6" t="s">
        <v>2586</v>
      </c>
      <c r="J7537" s="6" t="s">
        <v>5</v>
      </c>
      <c r="K7537" s="7">
        <v>1.33</v>
      </c>
      <c r="L7537" s="7">
        <f>IFERROR(VLOOKUP(SiscoTable[[#This Row],[Código]],Hoja2!A:B,2,0)*SiscoTable[[#This Row],[Provta(Uns)]],0)</f>
        <v>11.837000000000002</v>
      </c>
      <c r="M7537" s="7">
        <v>0</v>
      </c>
      <c r="N7537" s="7">
        <v>0</v>
      </c>
      <c r="O7537" s="7">
        <f>IFERROR(VLOOKUP(SiscoTable[[#This Row],[Código]],Hoja2!A:B,2,0)*SiscoTable[[#This Row],[Stock_actual]],0)</f>
        <v>0</v>
      </c>
      <c r="P7537" s="6" t="s">
        <v>7</v>
      </c>
      <c r="Q7537" s="7">
        <v>1</v>
      </c>
      <c r="R7537" s="7">
        <v>2.4</v>
      </c>
      <c r="S7537" s="7" t="s">
        <v>11925</v>
      </c>
      <c r="BI7537"/>
      <c r="BJ7537"/>
    </row>
    <row r="7538" spans="2:62" x14ac:dyDescent="0.4">
      <c r="B7538" s="1">
        <v>29908</v>
      </c>
      <c r="C7538" s="6" t="s">
        <v>30</v>
      </c>
      <c r="D7538" s="6" t="s">
        <v>8</v>
      </c>
      <c r="E7538" s="6" t="s">
        <v>1734</v>
      </c>
      <c r="F7538" s="6" t="s">
        <v>1734</v>
      </c>
      <c r="G7538" s="6" t="s">
        <v>2584</v>
      </c>
      <c r="H7538" s="6" t="s">
        <v>4</v>
      </c>
      <c r="I7538" s="6" t="s">
        <v>2587</v>
      </c>
      <c r="J7538" s="6" t="s">
        <v>5</v>
      </c>
      <c r="K7538" s="7">
        <v>0.83</v>
      </c>
      <c r="L7538" s="7">
        <f>IFERROR(VLOOKUP(SiscoTable[[#This Row],[Código]],Hoja2!A:B,2,0)*SiscoTable[[#This Row],[Provta(Uns)]],0)</f>
        <v>45.567</v>
      </c>
      <c r="M7538" s="7">
        <v>0</v>
      </c>
      <c r="N7538" s="7">
        <v>51</v>
      </c>
      <c r="O7538" s="7">
        <f>IFERROR(VLOOKUP(SiscoTable[[#This Row],[Código]],Hoja2!A:B,2,0)*SiscoTable[[#This Row],[Stock_actual]],0)</f>
        <v>2799.9</v>
      </c>
      <c r="P7538" s="6" t="s">
        <v>2588</v>
      </c>
      <c r="Q7538" s="7">
        <v>1</v>
      </c>
      <c r="R7538" s="7">
        <v>0</v>
      </c>
      <c r="S7538" s="7" t="s">
        <v>11925</v>
      </c>
      <c r="BI7538"/>
      <c r="BJ7538"/>
    </row>
    <row r="7539" spans="2:62" x14ac:dyDescent="0.4">
      <c r="B7539" s="1">
        <v>29909</v>
      </c>
      <c r="C7539" s="6" t="s">
        <v>30</v>
      </c>
      <c r="D7539" s="6" t="s">
        <v>8</v>
      </c>
      <c r="E7539" s="6" t="s">
        <v>1734</v>
      </c>
      <c r="F7539" s="6" t="s">
        <v>1734</v>
      </c>
      <c r="G7539" s="6" t="s">
        <v>2584</v>
      </c>
      <c r="H7539" s="6" t="s">
        <v>4</v>
      </c>
      <c r="I7539" s="6" t="s">
        <v>2589</v>
      </c>
      <c r="J7539" s="6" t="s">
        <v>5</v>
      </c>
      <c r="K7539" s="7">
        <v>1.17</v>
      </c>
      <c r="L7539" s="7">
        <f>IFERROR(VLOOKUP(SiscoTable[[#This Row],[Código]],Hoja2!A:B,2,0)*SiscoTable[[#This Row],[Provta(Uns)]],0)</f>
        <v>64.23299999999999</v>
      </c>
      <c r="M7539" s="7">
        <v>0</v>
      </c>
      <c r="N7539" s="7">
        <v>50</v>
      </c>
      <c r="O7539" s="7">
        <f>IFERROR(VLOOKUP(SiscoTable[[#This Row],[Código]],Hoja2!A:B,2,0)*SiscoTable[[#This Row],[Stock_actual]],0)</f>
        <v>2745</v>
      </c>
      <c r="P7539" s="6" t="s">
        <v>2590</v>
      </c>
      <c r="Q7539" s="7">
        <v>1</v>
      </c>
      <c r="R7539" s="7">
        <v>0</v>
      </c>
      <c r="S7539" s="7" t="s">
        <v>11925</v>
      </c>
      <c r="BI7539"/>
      <c r="BJ7539"/>
    </row>
    <row r="7540" spans="2:62" x14ac:dyDescent="0.4">
      <c r="B7540" s="1">
        <v>29910</v>
      </c>
      <c r="C7540" s="6" t="s">
        <v>30</v>
      </c>
      <c r="D7540" s="6" t="s">
        <v>30</v>
      </c>
      <c r="E7540" s="6" t="s">
        <v>1734</v>
      </c>
      <c r="F7540" s="6" t="s">
        <v>1734</v>
      </c>
      <c r="G7540" s="6" t="s">
        <v>2584</v>
      </c>
      <c r="H7540" s="6" t="s">
        <v>4</v>
      </c>
      <c r="I7540" s="6" t="s">
        <v>2591</v>
      </c>
      <c r="J7540" s="6" t="s">
        <v>5</v>
      </c>
      <c r="K7540" s="7">
        <v>11.83</v>
      </c>
      <c r="L7540" s="7">
        <f>IFERROR(VLOOKUP(SiscoTable[[#This Row],[Código]],Hoja2!A:B,2,0)*SiscoTable[[#This Row],[Provta(Uns)]],0)</f>
        <v>141.96</v>
      </c>
      <c r="M7540" s="7">
        <v>0</v>
      </c>
      <c r="N7540" s="7">
        <v>149</v>
      </c>
      <c r="O7540" s="7">
        <f>IFERROR(VLOOKUP(SiscoTable[[#This Row],[Código]],Hoja2!A:B,2,0)*SiscoTable[[#This Row],[Stock_actual]],0)</f>
        <v>1788</v>
      </c>
      <c r="P7540" s="6" t="s">
        <v>2592</v>
      </c>
      <c r="Q7540" s="7">
        <v>13</v>
      </c>
      <c r="R7540" s="7">
        <v>0</v>
      </c>
      <c r="S7540" s="7" t="s">
        <v>11925</v>
      </c>
      <c r="BI7540"/>
      <c r="BJ7540"/>
    </row>
    <row r="7541" spans="2:62" x14ac:dyDescent="0.4">
      <c r="B7541" s="1">
        <v>29911</v>
      </c>
      <c r="C7541" s="6" t="s">
        <v>30</v>
      </c>
      <c r="D7541" s="6" t="s">
        <v>8</v>
      </c>
      <c r="E7541" s="6" t="s">
        <v>1734</v>
      </c>
      <c r="F7541" s="6" t="s">
        <v>1734</v>
      </c>
      <c r="G7541" s="6" t="s">
        <v>2584</v>
      </c>
      <c r="H7541" s="6" t="s">
        <v>4</v>
      </c>
      <c r="I7541" s="6" t="s">
        <v>2593</v>
      </c>
      <c r="J7541" s="6" t="s">
        <v>5</v>
      </c>
      <c r="K7541" s="7">
        <v>4.67</v>
      </c>
      <c r="L7541" s="7">
        <f>IFERROR(VLOOKUP(SiscoTable[[#This Row],[Código]],Hoja2!A:B,2,0)*SiscoTable[[#This Row],[Provta(Uns)]],0)</f>
        <v>139.63299999999998</v>
      </c>
      <c r="M7541" s="7">
        <v>0</v>
      </c>
      <c r="N7541" s="7">
        <v>47</v>
      </c>
      <c r="O7541" s="7">
        <f>IFERROR(VLOOKUP(SiscoTable[[#This Row],[Código]],Hoja2!A:B,2,0)*SiscoTable[[#This Row],[Stock_actual]],0)</f>
        <v>1405.3</v>
      </c>
      <c r="P7541" s="6" t="s">
        <v>1841</v>
      </c>
      <c r="Q7541" s="7">
        <v>5</v>
      </c>
      <c r="R7541" s="7">
        <v>0</v>
      </c>
      <c r="S7541" s="7" t="s">
        <v>11925</v>
      </c>
      <c r="BI7541"/>
      <c r="BJ7541"/>
    </row>
    <row r="7542" spans="2:62" x14ac:dyDescent="0.4">
      <c r="B7542" s="1">
        <v>29912</v>
      </c>
      <c r="C7542" s="6" t="s">
        <v>30</v>
      </c>
      <c r="D7542" s="6" t="s">
        <v>8</v>
      </c>
      <c r="E7542" s="6" t="s">
        <v>1734</v>
      </c>
      <c r="F7542" s="6" t="s">
        <v>1734</v>
      </c>
      <c r="G7542" s="6" t="s">
        <v>2584</v>
      </c>
      <c r="H7542" s="6" t="s">
        <v>4</v>
      </c>
      <c r="I7542" s="6" t="s">
        <v>2594</v>
      </c>
      <c r="J7542" s="6" t="s">
        <v>5</v>
      </c>
      <c r="K7542" s="7">
        <v>1.33</v>
      </c>
      <c r="L7542" s="7">
        <f>IFERROR(VLOOKUP(SiscoTable[[#This Row],[Código]],Hoja2!A:B,2,0)*SiscoTable[[#This Row],[Provta(Uns)]],0)</f>
        <v>66.367000000000004</v>
      </c>
      <c r="M7542" s="7">
        <v>0</v>
      </c>
      <c r="N7542" s="7">
        <v>16</v>
      </c>
      <c r="O7542" s="7">
        <f>IFERROR(VLOOKUP(SiscoTable[[#This Row],[Código]],Hoja2!A:B,2,0)*SiscoTable[[#This Row],[Stock_actual]],0)</f>
        <v>798.4</v>
      </c>
      <c r="P7542" s="6" t="s">
        <v>2279</v>
      </c>
      <c r="Q7542" s="7">
        <v>1</v>
      </c>
      <c r="R7542" s="7">
        <v>0</v>
      </c>
      <c r="S7542" s="7" t="s">
        <v>11925</v>
      </c>
      <c r="BI7542"/>
      <c r="BJ7542"/>
    </row>
    <row r="7543" spans="2:62" x14ac:dyDescent="0.4">
      <c r="B7543" s="1">
        <v>29913</v>
      </c>
      <c r="C7543" s="6" t="s">
        <v>8</v>
      </c>
      <c r="D7543" s="6" t="s">
        <v>8</v>
      </c>
      <c r="E7543" s="6" t="s">
        <v>1734</v>
      </c>
      <c r="F7543" s="6" t="s">
        <v>1734</v>
      </c>
      <c r="G7543" s="6" t="s">
        <v>2584</v>
      </c>
      <c r="H7543" s="6" t="s">
        <v>4</v>
      </c>
      <c r="I7543" s="6" t="s">
        <v>2610</v>
      </c>
      <c r="J7543" s="6" t="s">
        <v>5</v>
      </c>
      <c r="K7543" s="7">
        <v>3.17</v>
      </c>
      <c r="L7543" s="7">
        <f>IFERROR(VLOOKUP(SiscoTable[[#This Row],[Código]],Hoja2!A:B,2,0)*SiscoTable[[#This Row],[Provta(Uns)]],0)</f>
        <v>44.063000000000002</v>
      </c>
      <c r="M7543" s="7">
        <v>0</v>
      </c>
      <c r="N7543" s="7">
        <v>64</v>
      </c>
      <c r="O7543" s="7">
        <f>IFERROR(VLOOKUP(SiscoTable[[#This Row],[Código]],Hoja2!A:B,2,0)*SiscoTable[[#This Row],[Stock_actual]],0)</f>
        <v>889.6</v>
      </c>
      <c r="P7543" s="6" t="s">
        <v>2611</v>
      </c>
      <c r="Q7543" s="7">
        <v>4</v>
      </c>
      <c r="R7543" s="7">
        <v>0</v>
      </c>
      <c r="S7543" s="7" t="s">
        <v>11925</v>
      </c>
      <c r="BI7543"/>
      <c r="BJ7543"/>
    </row>
    <row r="7544" spans="2:62" x14ac:dyDescent="0.4">
      <c r="B7544" s="1">
        <v>29914</v>
      </c>
      <c r="C7544" s="6" t="s">
        <v>8</v>
      </c>
      <c r="D7544" s="6" t="s">
        <v>8</v>
      </c>
      <c r="E7544" s="6" t="s">
        <v>1734</v>
      </c>
      <c r="F7544" s="6" t="s">
        <v>1734</v>
      </c>
      <c r="G7544" s="6" t="s">
        <v>2584</v>
      </c>
      <c r="H7544" s="6" t="s">
        <v>4</v>
      </c>
      <c r="I7544" s="6" t="s">
        <v>2612</v>
      </c>
      <c r="J7544" s="6" t="s">
        <v>5</v>
      </c>
      <c r="K7544" s="7">
        <v>4</v>
      </c>
      <c r="L7544" s="7">
        <f>IFERROR(VLOOKUP(SiscoTable[[#This Row],[Código]],Hoja2!A:B,2,0)*SiscoTable[[#This Row],[Provta(Uns)]],0)</f>
        <v>55.6</v>
      </c>
      <c r="M7544" s="7">
        <v>0</v>
      </c>
      <c r="N7544" s="7">
        <v>45</v>
      </c>
      <c r="O7544" s="7">
        <f>IFERROR(VLOOKUP(SiscoTable[[#This Row],[Código]],Hoja2!A:B,2,0)*SiscoTable[[#This Row],[Stock_actual]],0)</f>
        <v>625.5</v>
      </c>
      <c r="P7544" s="6" t="s">
        <v>2613</v>
      </c>
      <c r="Q7544" s="7">
        <v>4</v>
      </c>
      <c r="R7544" s="7">
        <v>0</v>
      </c>
      <c r="S7544" s="7" t="s">
        <v>11925</v>
      </c>
      <c r="BI7544"/>
      <c r="BJ7544"/>
    </row>
    <row r="7545" spans="2:62" x14ac:dyDescent="0.4">
      <c r="B7545" s="1">
        <v>29915</v>
      </c>
      <c r="C7545" s="6" t="s">
        <v>8</v>
      </c>
      <c r="D7545" s="6" t="s">
        <v>8</v>
      </c>
      <c r="E7545" s="6" t="s">
        <v>1734</v>
      </c>
      <c r="F7545" s="6" t="s">
        <v>1734</v>
      </c>
      <c r="G7545" s="6" t="s">
        <v>2584</v>
      </c>
      <c r="H7545" s="6" t="s">
        <v>4</v>
      </c>
      <c r="I7545" s="6" t="s">
        <v>2614</v>
      </c>
      <c r="J7545" s="6" t="s">
        <v>5</v>
      </c>
      <c r="K7545" s="7">
        <v>2</v>
      </c>
      <c r="L7545" s="7">
        <f>IFERROR(VLOOKUP(SiscoTable[[#This Row],[Código]],Hoja2!A:B,2,0)*SiscoTable[[#This Row],[Provta(Uns)]],0)</f>
        <v>45.8</v>
      </c>
      <c r="M7545" s="7">
        <v>0</v>
      </c>
      <c r="N7545" s="7">
        <v>37</v>
      </c>
      <c r="O7545" s="7">
        <f>IFERROR(VLOOKUP(SiscoTable[[#This Row],[Código]],Hoja2!A:B,2,0)*SiscoTable[[#This Row],[Stock_actual]],0)</f>
        <v>847.3</v>
      </c>
      <c r="P7545" s="6" t="s">
        <v>2615</v>
      </c>
      <c r="Q7545" s="7">
        <v>2</v>
      </c>
      <c r="R7545" s="7">
        <v>0</v>
      </c>
      <c r="S7545" s="7" t="s">
        <v>11925</v>
      </c>
      <c r="BI7545"/>
      <c r="BJ7545"/>
    </row>
    <row r="7546" spans="2:62" x14ac:dyDescent="0.4">
      <c r="B7546" s="1">
        <v>29916</v>
      </c>
      <c r="C7546" s="6" t="s">
        <v>30</v>
      </c>
      <c r="D7546" s="6" t="s">
        <v>8</v>
      </c>
      <c r="E7546" s="6" t="s">
        <v>1734</v>
      </c>
      <c r="F7546" s="6" t="s">
        <v>1734</v>
      </c>
      <c r="G7546" s="6" t="s">
        <v>2584</v>
      </c>
      <c r="H7546" s="6" t="s">
        <v>4</v>
      </c>
      <c r="I7546" s="6" t="s">
        <v>2595</v>
      </c>
      <c r="J7546" s="6" t="s">
        <v>5</v>
      </c>
      <c r="K7546" s="7">
        <v>1.67</v>
      </c>
      <c r="L7546" s="7">
        <f>IFERROR(VLOOKUP(SiscoTable[[#This Row],[Código]],Hoja2!A:B,2,0)*SiscoTable[[#This Row],[Provta(Uns)]],0)</f>
        <v>83.332999999999998</v>
      </c>
      <c r="M7546" s="7">
        <v>0</v>
      </c>
      <c r="N7546" s="7">
        <v>22</v>
      </c>
      <c r="O7546" s="7">
        <f>IFERROR(VLOOKUP(SiscoTable[[#This Row],[Código]],Hoja2!A:B,2,0)*SiscoTable[[#This Row],[Stock_actual]],0)</f>
        <v>1097.8</v>
      </c>
      <c r="P7546" s="6" t="s">
        <v>2596</v>
      </c>
      <c r="Q7546" s="7">
        <v>2</v>
      </c>
      <c r="R7546" s="7">
        <v>0</v>
      </c>
      <c r="S7546" s="7" t="s">
        <v>11925</v>
      </c>
      <c r="BI7546"/>
      <c r="BJ7546"/>
    </row>
    <row r="7547" spans="2:62" x14ac:dyDescent="0.4">
      <c r="B7547" s="1">
        <v>29917</v>
      </c>
      <c r="C7547" s="6" t="s">
        <v>8</v>
      </c>
      <c r="D7547" s="6" t="s">
        <v>8</v>
      </c>
      <c r="E7547" s="6" t="s">
        <v>1734</v>
      </c>
      <c r="F7547" s="6" t="s">
        <v>1734</v>
      </c>
      <c r="G7547" s="6" t="s">
        <v>2584</v>
      </c>
      <c r="H7547" s="6" t="s">
        <v>4</v>
      </c>
      <c r="I7547" s="6" t="s">
        <v>2616</v>
      </c>
      <c r="J7547" s="6" t="s">
        <v>5</v>
      </c>
      <c r="K7547" s="7">
        <v>2.83</v>
      </c>
      <c r="L7547" s="7">
        <f>IFERROR(VLOOKUP(SiscoTable[[#This Row],[Código]],Hoja2!A:B,2,0)*SiscoTable[[#This Row],[Provta(Uns)]],0)</f>
        <v>53.486999999999995</v>
      </c>
      <c r="M7547" s="7">
        <v>0</v>
      </c>
      <c r="N7547" s="7">
        <v>37</v>
      </c>
      <c r="O7547" s="7">
        <f>IFERROR(VLOOKUP(SiscoTable[[#This Row],[Código]],Hoja2!A:B,2,0)*SiscoTable[[#This Row],[Stock_actual]],0)</f>
        <v>699.3</v>
      </c>
      <c r="P7547" s="6" t="s">
        <v>2617</v>
      </c>
      <c r="Q7547" s="7">
        <v>3</v>
      </c>
      <c r="R7547" s="7">
        <v>0</v>
      </c>
      <c r="S7547" s="7" t="s">
        <v>11925</v>
      </c>
      <c r="BI7547"/>
      <c r="BJ7547"/>
    </row>
    <row r="7548" spans="2:62" x14ac:dyDescent="0.4">
      <c r="B7548" s="1">
        <v>29918</v>
      </c>
      <c r="C7548" s="6" t="s">
        <v>30</v>
      </c>
      <c r="D7548" s="6" t="s">
        <v>8</v>
      </c>
      <c r="E7548" s="6" t="s">
        <v>1734</v>
      </c>
      <c r="F7548" s="6" t="s">
        <v>1734</v>
      </c>
      <c r="G7548" s="6" t="s">
        <v>2584</v>
      </c>
      <c r="H7548" s="6" t="s">
        <v>4</v>
      </c>
      <c r="I7548" s="6" t="s">
        <v>2597</v>
      </c>
      <c r="J7548" s="6" t="s">
        <v>5</v>
      </c>
      <c r="K7548" s="7">
        <v>2.5</v>
      </c>
      <c r="L7548" s="7">
        <f>IFERROR(VLOOKUP(SiscoTable[[#This Row],[Código]],Hoja2!A:B,2,0)*SiscoTable[[#This Row],[Provta(Uns)]],0)</f>
        <v>99.75</v>
      </c>
      <c r="M7548" s="7">
        <v>0</v>
      </c>
      <c r="N7548" s="7">
        <v>29</v>
      </c>
      <c r="O7548" s="7">
        <f>IFERROR(VLOOKUP(SiscoTable[[#This Row],[Código]],Hoja2!A:B,2,0)*SiscoTable[[#This Row],[Stock_actual]],0)</f>
        <v>1157.0999999999999</v>
      </c>
      <c r="P7548" s="6" t="s">
        <v>2598</v>
      </c>
      <c r="Q7548" s="7">
        <v>3</v>
      </c>
      <c r="R7548" s="7">
        <v>0</v>
      </c>
      <c r="S7548" s="7" t="s">
        <v>11925</v>
      </c>
      <c r="BI7548"/>
      <c r="BJ7548"/>
    </row>
    <row r="7549" spans="2:62" x14ac:dyDescent="0.4">
      <c r="B7549" s="1">
        <v>29919</v>
      </c>
      <c r="C7549" s="6" t="s">
        <v>30</v>
      </c>
      <c r="D7549" s="6" t="s">
        <v>8</v>
      </c>
      <c r="E7549" s="6" t="s">
        <v>1734</v>
      </c>
      <c r="F7549" s="6" t="s">
        <v>1734</v>
      </c>
      <c r="G7549" s="6" t="s">
        <v>2584</v>
      </c>
      <c r="H7549" s="6" t="s">
        <v>4</v>
      </c>
      <c r="I7549" s="6" t="s">
        <v>2599</v>
      </c>
      <c r="J7549" s="6" t="s">
        <v>5</v>
      </c>
      <c r="K7549" s="7">
        <v>2.17</v>
      </c>
      <c r="L7549" s="7">
        <f>IFERROR(VLOOKUP(SiscoTable[[#This Row],[Código]],Hoja2!A:B,2,0)*SiscoTable[[#This Row],[Provta(Uns)]],0)</f>
        <v>86.582999999999998</v>
      </c>
      <c r="M7549" s="7">
        <v>0</v>
      </c>
      <c r="N7549" s="7">
        <v>45</v>
      </c>
      <c r="O7549" s="7">
        <f>IFERROR(VLOOKUP(SiscoTable[[#This Row],[Código]],Hoja2!A:B,2,0)*SiscoTable[[#This Row],[Stock_actual]],0)</f>
        <v>1795.5</v>
      </c>
      <c r="P7549" s="6" t="s">
        <v>2600</v>
      </c>
      <c r="Q7549" s="7">
        <v>2</v>
      </c>
      <c r="R7549" s="7">
        <v>0</v>
      </c>
      <c r="S7549" s="7" t="s">
        <v>11925</v>
      </c>
      <c r="BI7549"/>
      <c r="BJ7549"/>
    </row>
    <row r="7550" spans="2:62" x14ac:dyDescent="0.4">
      <c r="B7550" s="1">
        <v>29920</v>
      </c>
      <c r="C7550" s="6" t="s">
        <v>8</v>
      </c>
      <c r="D7550" s="6" t="s">
        <v>8</v>
      </c>
      <c r="E7550" s="6" t="s">
        <v>1734</v>
      </c>
      <c r="F7550" s="6" t="s">
        <v>1734</v>
      </c>
      <c r="G7550" s="6" t="s">
        <v>2584</v>
      </c>
      <c r="H7550" s="6" t="s">
        <v>4</v>
      </c>
      <c r="I7550" s="6" t="s">
        <v>2618</v>
      </c>
      <c r="J7550" s="6" t="s">
        <v>5</v>
      </c>
      <c r="K7550" s="7">
        <v>0.17</v>
      </c>
      <c r="L7550" s="7">
        <f>IFERROR(VLOOKUP(SiscoTable[[#This Row],[Código]],Hoja2!A:B,2,0)*SiscoTable[[#This Row],[Provta(Uns)]],0)</f>
        <v>7.9730000000000008</v>
      </c>
      <c r="M7550" s="7">
        <v>0</v>
      </c>
      <c r="N7550" s="7">
        <v>19</v>
      </c>
      <c r="O7550" s="7">
        <f>IFERROR(VLOOKUP(SiscoTable[[#This Row],[Código]],Hoja2!A:B,2,0)*SiscoTable[[#This Row],[Stock_actual]],0)</f>
        <v>891.1</v>
      </c>
      <c r="P7550" s="6" t="s">
        <v>2619</v>
      </c>
      <c r="Q7550" s="7">
        <v>0</v>
      </c>
      <c r="R7550" s="7">
        <v>0</v>
      </c>
      <c r="S7550" s="7" t="s">
        <v>11925</v>
      </c>
      <c r="BI7550"/>
      <c r="BJ7550"/>
    </row>
    <row r="7551" spans="2:62" x14ac:dyDescent="0.4">
      <c r="B7551" s="1">
        <v>29921</v>
      </c>
      <c r="C7551" s="6" t="s">
        <v>30</v>
      </c>
      <c r="D7551" s="6" t="s">
        <v>8</v>
      </c>
      <c r="E7551" s="6" t="s">
        <v>1734</v>
      </c>
      <c r="F7551" s="6" t="s">
        <v>1735</v>
      </c>
      <c r="G7551" s="6" t="s">
        <v>1736</v>
      </c>
      <c r="H7551" s="6" t="s">
        <v>4</v>
      </c>
      <c r="I7551" s="6" t="s">
        <v>1792</v>
      </c>
      <c r="J7551" s="6" t="s">
        <v>5</v>
      </c>
      <c r="K7551" s="7">
        <v>5.17</v>
      </c>
      <c r="L7551" s="7">
        <f>IFERROR(VLOOKUP(SiscoTable[[#This Row],[Código]],Hoja2!A:B,2,0)*SiscoTable[[#This Row],[Provta(Uns)]],0)</f>
        <v>77.033000000000001</v>
      </c>
      <c r="M7551" s="7">
        <v>0</v>
      </c>
      <c r="N7551" s="7">
        <v>8</v>
      </c>
      <c r="O7551" s="7">
        <f>IFERROR(VLOOKUP(SiscoTable[[#This Row],[Código]],Hoja2!A:B,2,0)*SiscoTable[[#This Row],[Stock_actual]],0)</f>
        <v>119.2</v>
      </c>
      <c r="P7551" s="6" t="s">
        <v>819</v>
      </c>
      <c r="Q7551" s="7">
        <v>6</v>
      </c>
      <c r="R7551" s="7">
        <v>0</v>
      </c>
      <c r="S7551" s="7" t="s">
        <v>11925</v>
      </c>
      <c r="BI7551"/>
      <c r="BJ7551"/>
    </row>
    <row r="7552" spans="2:62" x14ac:dyDescent="0.4">
      <c r="B7552" s="1">
        <v>29922</v>
      </c>
      <c r="C7552" s="6" t="s">
        <v>8</v>
      </c>
      <c r="D7552" s="6" t="s">
        <v>8</v>
      </c>
      <c r="E7552" s="6" t="s">
        <v>1734</v>
      </c>
      <c r="F7552" s="6" t="s">
        <v>1735</v>
      </c>
      <c r="G7552" s="6" t="s">
        <v>1736</v>
      </c>
      <c r="H7552" s="6" t="s">
        <v>4</v>
      </c>
      <c r="I7552" s="6" t="s">
        <v>1926</v>
      </c>
      <c r="J7552" s="6" t="s">
        <v>5</v>
      </c>
      <c r="K7552" s="7">
        <v>0</v>
      </c>
      <c r="L7552" s="7">
        <f>IFERROR(VLOOKUP(SiscoTable[[#This Row],[Código]],Hoja2!A:B,2,0)*SiscoTable[[#This Row],[Provta(Uns)]],0)</f>
        <v>0</v>
      </c>
      <c r="M7552" s="7">
        <v>0</v>
      </c>
      <c r="N7552" s="7">
        <v>0</v>
      </c>
      <c r="O7552" s="7">
        <f>IFERROR(VLOOKUP(SiscoTable[[#This Row],[Código]],Hoja2!A:B,2,0)*SiscoTable[[#This Row],[Stock_actual]],0)</f>
        <v>0</v>
      </c>
      <c r="P7552" s="6" t="s">
        <v>7</v>
      </c>
      <c r="Q7552" s="7">
        <v>0</v>
      </c>
      <c r="R7552" s="7">
        <v>0</v>
      </c>
      <c r="S7552" s="7" t="s">
        <v>11925</v>
      </c>
      <c r="BI7552"/>
      <c r="BJ7552"/>
    </row>
    <row r="7553" spans="2:62" x14ac:dyDescent="0.4">
      <c r="B7553" s="1">
        <v>29923</v>
      </c>
      <c r="C7553" s="6" t="s">
        <v>25</v>
      </c>
      <c r="D7553" s="6" t="s">
        <v>30</v>
      </c>
      <c r="E7553" s="6" t="s">
        <v>1734</v>
      </c>
      <c r="F7553" s="6" t="s">
        <v>1735</v>
      </c>
      <c r="G7553" s="6" t="s">
        <v>1736</v>
      </c>
      <c r="H7553" s="6" t="s">
        <v>4</v>
      </c>
      <c r="I7553" s="6" t="s">
        <v>1745</v>
      </c>
      <c r="J7553" s="6" t="s">
        <v>5</v>
      </c>
      <c r="K7553" s="7">
        <v>9.33</v>
      </c>
      <c r="L7553" s="7">
        <f>IFERROR(VLOOKUP(SiscoTable[[#This Row],[Código]],Hoja2!A:B,2,0)*SiscoTable[[#This Row],[Provta(Uns)]],0)</f>
        <v>157.67699999999999</v>
      </c>
      <c r="M7553" s="7">
        <v>0</v>
      </c>
      <c r="N7553" s="7">
        <v>0</v>
      </c>
      <c r="O7553" s="7">
        <f>IFERROR(VLOOKUP(SiscoTable[[#This Row],[Código]],Hoja2!A:B,2,0)*SiscoTable[[#This Row],[Stock_actual]],0)</f>
        <v>0</v>
      </c>
      <c r="P7553" s="6" t="s">
        <v>7</v>
      </c>
      <c r="Q7553" s="7">
        <v>10</v>
      </c>
      <c r="R7553" s="7">
        <v>18.600000000000001</v>
      </c>
      <c r="S7553" s="7" t="s">
        <v>11925</v>
      </c>
      <c r="BI7553"/>
      <c r="BJ7553"/>
    </row>
    <row r="7554" spans="2:62" x14ac:dyDescent="0.4">
      <c r="B7554" s="1">
        <v>29924</v>
      </c>
      <c r="C7554" s="6" t="s">
        <v>25</v>
      </c>
      <c r="D7554" s="6" t="s">
        <v>30</v>
      </c>
      <c r="E7554" s="6" t="s">
        <v>1734</v>
      </c>
      <c r="F7554" s="6" t="s">
        <v>1735</v>
      </c>
      <c r="G7554" s="6" t="s">
        <v>1736</v>
      </c>
      <c r="H7554" s="6" t="s">
        <v>4</v>
      </c>
      <c r="I7554" s="6" t="s">
        <v>1746</v>
      </c>
      <c r="J7554" s="6" t="s">
        <v>5</v>
      </c>
      <c r="K7554" s="7">
        <v>9</v>
      </c>
      <c r="L7554" s="7">
        <f>IFERROR(VLOOKUP(SiscoTable[[#This Row],[Código]],Hoja2!A:B,2,0)*SiscoTable[[#This Row],[Provta(Uns)]],0)</f>
        <v>152.1</v>
      </c>
      <c r="M7554" s="7">
        <v>0</v>
      </c>
      <c r="N7554" s="7">
        <v>0</v>
      </c>
      <c r="O7554" s="7">
        <f>IFERROR(VLOOKUP(SiscoTable[[#This Row],[Código]],Hoja2!A:B,2,0)*SiscoTable[[#This Row],[Stock_actual]],0)</f>
        <v>0</v>
      </c>
      <c r="P7554" s="6" t="s">
        <v>7</v>
      </c>
      <c r="Q7554" s="7">
        <v>10</v>
      </c>
      <c r="R7554" s="7">
        <v>18</v>
      </c>
      <c r="S7554" s="7" t="s">
        <v>11925</v>
      </c>
      <c r="BI7554"/>
      <c r="BJ7554"/>
    </row>
    <row r="7555" spans="2:62" x14ac:dyDescent="0.4">
      <c r="B7555" s="1">
        <v>29925</v>
      </c>
      <c r="C7555" s="6" t="s">
        <v>30</v>
      </c>
      <c r="D7555" s="6" t="s">
        <v>8</v>
      </c>
      <c r="E7555" s="6" t="s">
        <v>197</v>
      </c>
      <c r="F7555" s="6" t="s">
        <v>210</v>
      </c>
      <c r="G7555" s="6" t="s">
        <v>211</v>
      </c>
      <c r="H7555" s="6" t="s">
        <v>216</v>
      </c>
      <c r="I7555" s="6" t="s">
        <v>233</v>
      </c>
      <c r="J7555" s="6" t="s">
        <v>5</v>
      </c>
      <c r="K7555" s="7">
        <v>0.67</v>
      </c>
      <c r="L7555" s="34">
        <f>IFERROR(VLOOKUP(SiscoTable[[#This Row],[Código]],Hoja2!A:B,2,0)*SiscoTable[[#This Row],[Provta(Uns)]],0)</f>
        <v>38.86</v>
      </c>
      <c r="M7555" s="7">
        <v>0</v>
      </c>
      <c r="N7555" s="7">
        <v>20</v>
      </c>
      <c r="O7555" s="34">
        <f>IFERROR(VLOOKUP(SiscoTable[[#This Row],[Código]],Hoja2!A:B,2,0)*SiscoTable[[#This Row],[Stock_actual]],0)</f>
        <v>1160</v>
      </c>
      <c r="P7555" s="6" t="s">
        <v>234</v>
      </c>
      <c r="Q7555" s="7">
        <v>1</v>
      </c>
      <c r="R7555" s="7">
        <v>0</v>
      </c>
      <c r="S7555" s="7" t="s">
        <v>11924</v>
      </c>
      <c r="BI7555"/>
      <c r="BJ7555"/>
    </row>
    <row r="7556" spans="2:62" x14ac:dyDescent="0.4">
      <c r="B7556" s="1">
        <v>29926</v>
      </c>
      <c r="C7556" s="6" t="s">
        <v>30</v>
      </c>
      <c r="D7556" s="6" t="s">
        <v>8</v>
      </c>
      <c r="E7556" s="6" t="s">
        <v>1734</v>
      </c>
      <c r="F7556" s="6" t="s">
        <v>1734</v>
      </c>
      <c r="G7556" s="6" t="s">
        <v>2584</v>
      </c>
      <c r="H7556" s="6" t="s">
        <v>4</v>
      </c>
      <c r="I7556" s="6" t="s">
        <v>2601</v>
      </c>
      <c r="J7556" s="6" t="s">
        <v>5</v>
      </c>
      <c r="K7556" s="7">
        <v>0.83</v>
      </c>
      <c r="L7556" s="7">
        <f>IFERROR(VLOOKUP(SiscoTable[[#This Row],[Código]],Hoja2!A:B,2,0)*SiscoTable[[#This Row],[Provta(Uns)]],0)</f>
        <v>132.71699999999998</v>
      </c>
      <c r="M7556" s="7">
        <v>0</v>
      </c>
      <c r="N7556" s="7">
        <v>0</v>
      </c>
      <c r="O7556" s="7">
        <f>IFERROR(VLOOKUP(SiscoTable[[#This Row],[Código]],Hoja2!A:B,2,0)*SiscoTable[[#This Row],[Stock_actual]],0)</f>
        <v>0</v>
      </c>
      <c r="P7556" s="6" t="s">
        <v>7</v>
      </c>
      <c r="Q7556" s="7">
        <v>1</v>
      </c>
      <c r="R7556" s="7">
        <v>1.7999999999999998</v>
      </c>
      <c r="S7556" s="7" t="s">
        <v>11925</v>
      </c>
      <c r="BI7556"/>
      <c r="BJ7556"/>
    </row>
    <row r="7557" spans="2:62" x14ac:dyDescent="0.4">
      <c r="B7557" s="1">
        <v>29927</v>
      </c>
      <c r="C7557" s="6" t="s">
        <v>30</v>
      </c>
      <c r="D7557" s="6" t="s">
        <v>8</v>
      </c>
      <c r="E7557" s="6" t="s">
        <v>1734</v>
      </c>
      <c r="F7557" s="6" t="s">
        <v>1734</v>
      </c>
      <c r="G7557" s="6" t="s">
        <v>2584</v>
      </c>
      <c r="H7557" s="6" t="s">
        <v>4</v>
      </c>
      <c r="I7557" s="6" t="s">
        <v>2602</v>
      </c>
      <c r="J7557" s="6" t="s">
        <v>5</v>
      </c>
      <c r="K7557" s="7">
        <v>10.33</v>
      </c>
      <c r="L7557" s="7">
        <f>IFERROR(VLOOKUP(SiscoTable[[#This Row],[Código]],Hoja2!A:B,2,0)*SiscoTable[[#This Row],[Provta(Uns)]],0)</f>
        <v>81.606999999999999</v>
      </c>
      <c r="M7557" s="7">
        <v>0</v>
      </c>
      <c r="N7557" s="7">
        <v>0</v>
      </c>
      <c r="O7557" s="7">
        <f>IFERROR(VLOOKUP(SiscoTable[[#This Row],[Código]],Hoja2!A:B,2,0)*SiscoTable[[#This Row],[Stock_actual]],0)</f>
        <v>0</v>
      </c>
      <c r="P7557" s="6" t="s">
        <v>7</v>
      </c>
      <c r="Q7557" s="7">
        <v>11</v>
      </c>
      <c r="R7557" s="7">
        <v>20.400000000000002</v>
      </c>
      <c r="S7557" s="7" t="s">
        <v>11925</v>
      </c>
      <c r="BI7557"/>
      <c r="BJ7557"/>
    </row>
    <row r="7558" spans="2:62" x14ac:dyDescent="0.4">
      <c r="B7558" s="1">
        <v>29928</v>
      </c>
      <c r="C7558" s="6" t="s">
        <v>30</v>
      </c>
      <c r="D7558" s="6" t="s">
        <v>8</v>
      </c>
      <c r="E7558" s="6" t="s">
        <v>1734</v>
      </c>
      <c r="F7558" s="6" t="s">
        <v>1734</v>
      </c>
      <c r="G7558" s="6" t="s">
        <v>2584</v>
      </c>
      <c r="H7558" s="6" t="s">
        <v>4</v>
      </c>
      <c r="I7558" s="6" t="s">
        <v>2603</v>
      </c>
      <c r="J7558" s="6" t="s">
        <v>5</v>
      </c>
      <c r="K7558" s="7">
        <v>7.33</v>
      </c>
      <c r="L7558" s="7">
        <f>IFERROR(VLOOKUP(SiscoTable[[#This Row],[Código]],Hoja2!A:B,2,0)*SiscoTable[[#This Row],[Provta(Uns)]],0)</f>
        <v>94.557000000000002</v>
      </c>
      <c r="M7558" s="7">
        <v>0</v>
      </c>
      <c r="N7558" s="7">
        <v>41</v>
      </c>
      <c r="O7558" s="7">
        <f>IFERROR(VLOOKUP(SiscoTable[[#This Row],[Código]],Hoja2!A:B,2,0)*SiscoTable[[#This Row],[Stock_actual]],0)</f>
        <v>528.9</v>
      </c>
      <c r="P7558" s="6" t="s">
        <v>1521</v>
      </c>
      <c r="Q7558" s="7">
        <v>8</v>
      </c>
      <c r="R7558" s="7">
        <v>0</v>
      </c>
      <c r="S7558" s="7" t="s">
        <v>11925</v>
      </c>
      <c r="BI7558"/>
      <c r="BJ7558"/>
    </row>
    <row r="7559" spans="2:62" x14ac:dyDescent="0.4">
      <c r="B7559" s="1">
        <v>29929</v>
      </c>
      <c r="C7559" s="6" t="s">
        <v>30</v>
      </c>
      <c r="D7559" s="6" t="s">
        <v>8</v>
      </c>
      <c r="E7559" s="6" t="s">
        <v>1734</v>
      </c>
      <c r="F7559" s="6" t="s">
        <v>1734</v>
      </c>
      <c r="G7559" s="6" t="s">
        <v>2584</v>
      </c>
      <c r="H7559" s="6" t="s">
        <v>4</v>
      </c>
      <c r="I7559" s="6" t="s">
        <v>2604</v>
      </c>
      <c r="J7559" s="6" t="s">
        <v>5</v>
      </c>
      <c r="K7559" s="7">
        <v>5.83</v>
      </c>
      <c r="L7559" s="7">
        <f>IFERROR(VLOOKUP(SiscoTable[[#This Row],[Código]],Hoja2!A:B,2,0)*SiscoTable[[#This Row],[Provta(Uns)]],0)</f>
        <v>110.187</v>
      </c>
      <c r="M7559" s="7">
        <v>0</v>
      </c>
      <c r="N7559" s="7">
        <v>16</v>
      </c>
      <c r="O7559" s="7">
        <f>IFERROR(VLOOKUP(SiscoTable[[#This Row],[Código]],Hoja2!A:B,2,0)*SiscoTable[[#This Row],[Stock_actual]],0)</f>
        <v>302.39999999999998</v>
      </c>
      <c r="P7559" s="6" t="s">
        <v>602</v>
      </c>
      <c r="Q7559" s="7">
        <v>6</v>
      </c>
      <c r="R7559" s="7">
        <v>0</v>
      </c>
      <c r="S7559" s="7" t="s">
        <v>11925</v>
      </c>
      <c r="BI7559"/>
      <c r="BJ7559"/>
    </row>
    <row r="7560" spans="2:62" x14ac:dyDescent="0.4">
      <c r="B7560" s="1">
        <v>29930</v>
      </c>
      <c r="C7560" s="6" t="s">
        <v>30</v>
      </c>
      <c r="D7560" s="6" t="s">
        <v>8</v>
      </c>
      <c r="E7560" s="6" t="s">
        <v>1734</v>
      </c>
      <c r="F7560" s="6" t="s">
        <v>1734</v>
      </c>
      <c r="G7560" s="6" t="s">
        <v>2584</v>
      </c>
      <c r="H7560" s="6" t="s">
        <v>4</v>
      </c>
      <c r="I7560" s="6" t="s">
        <v>2605</v>
      </c>
      <c r="J7560" s="6" t="s">
        <v>5</v>
      </c>
      <c r="K7560" s="7">
        <v>1.17</v>
      </c>
      <c r="L7560" s="7">
        <f>IFERROR(VLOOKUP(SiscoTable[[#This Row],[Código]],Hoja2!A:B,2,0)*SiscoTable[[#This Row],[Provta(Uns)]],0)</f>
        <v>66.572999999999993</v>
      </c>
      <c r="M7560" s="7">
        <v>0</v>
      </c>
      <c r="N7560" s="7">
        <v>7</v>
      </c>
      <c r="O7560" s="7">
        <f>IFERROR(VLOOKUP(SiscoTable[[#This Row],[Código]],Hoja2!A:B,2,0)*SiscoTable[[#This Row],[Stock_actual]],0)</f>
        <v>398.3</v>
      </c>
      <c r="P7560" s="6" t="s">
        <v>2524</v>
      </c>
      <c r="Q7560" s="7">
        <v>1</v>
      </c>
      <c r="R7560" s="7">
        <v>0</v>
      </c>
      <c r="S7560" s="7" t="s">
        <v>11925</v>
      </c>
      <c r="BI7560"/>
      <c r="BJ7560"/>
    </row>
    <row r="7561" spans="2:62" x14ac:dyDescent="0.4">
      <c r="B7561" s="1">
        <v>29931</v>
      </c>
      <c r="C7561" s="6" t="s">
        <v>30</v>
      </c>
      <c r="D7561" s="6" t="s">
        <v>8</v>
      </c>
      <c r="E7561" s="6" t="s">
        <v>1734</v>
      </c>
      <c r="F7561" s="6" t="s">
        <v>1734</v>
      </c>
      <c r="G7561" s="6" t="s">
        <v>2584</v>
      </c>
      <c r="H7561" s="6" t="s">
        <v>4</v>
      </c>
      <c r="I7561" s="6" t="s">
        <v>2606</v>
      </c>
      <c r="J7561" s="6" t="s">
        <v>5</v>
      </c>
      <c r="K7561" s="7">
        <v>12.33</v>
      </c>
      <c r="L7561" s="7">
        <f>IFERROR(VLOOKUP(SiscoTable[[#This Row],[Código]],Hoja2!A:B,2,0)*SiscoTable[[#This Row],[Provta(Uns)]],0)</f>
        <v>72.747</v>
      </c>
      <c r="M7561" s="7">
        <v>0</v>
      </c>
      <c r="N7561" s="7">
        <v>0</v>
      </c>
      <c r="O7561" s="7">
        <f>IFERROR(VLOOKUP(SiscoTable[[#This Row],[Código]],Hoja2!A:B,2,0)*SiscoTable[[#This Row],[Stock_actual]],0)</f>
        <v>0</v>
      </c>
      <c r="P7561" s="6" t="s">
        <v>7</v>
      </c>
      <c r="Q7561" s="7">
        <v>14</v>
      </c>
      <c r="R7561" s="7">
        <v>24.599999999999998</v>
      </c>
      <c r="S7561" s="7" t="s">
        <v>11925</v>
      </c>
      <c r="BI7561"/>
      <c r="BJ7561"/>
    </row>
    <row r="7562" spans="2:62" x14ac:dyDescent="0.4">
      <c r="B7562" s="1">
        <v>29932</v>
      </c>
      <c r="C7562" s="6" t="s">
        <v>8</v>
      </c>
      <c r="D7562" s="6" t="s">
        <v>8</v>
      </c>
      <c r="E7562" s="6" t="s">
        <v>1734</v>
      </c>
      <c r="F7562" s="6" t="s">
        <v>1734</v>
      </c>
      <c r="G7562" s="6" t="s">
        <v>2584</v>
      </c>
      <c r="H7562" s="6" t="s">
        <v>4</v>
      </c>
      <c r="I7562" s="6" t="s">
        <v>2620</v>
      </c>
      <c r="J7562" s="6" t="s">
        <v>5</v>
      </c>
      <c r="K7562" s="7">
        <v>2</v>
      </c>
      <c r="L7562" s="7">
        <f>IFERROR(VLOOKUP(SiscoTable[[#This Row],[Código]],Hoja2!A:B,2,0)*SiscoTable[[#This Row],[Provta(Uns)]],0)</f>
        <v>21.8</v>
      </c>
      <c r="M7562" s="7">
        <v>0</v>
      </c>
      <c r="N7562" s="7">
        <v>4</v>
      </c>
      <c r="O7562" s="7">
        <f>IFERROR(VLOOKUP(SiscoTable[[#This Row],[Código]],Hoja2!A:B,2,0)*SiscoTable[[#This Row],[Stock_actual]],0)</f>
        <v>43.6</v>
      </c>
      <c r="P7562" s="6" t="s">
        <v>242</v>
      </c>
      <c r="Q7562" s="7">
        <v>2</v>
      </c>
      <c r="R7562" s="7">
        <v>0</v>
      </c>
      <c r="S7562" s="7" t="s">
        <v>11925</v>
      </c>
      <c r="BI7562"/>
      <c r="BJ7562"/>
    </row>
    <row r="7563" spans="2:62" x14ac:dyDescent="0.4">
      <c r="B7563" s="1">
        <v>29933</v>
      </c>
      <c r="C7563" s="6" t="s">
        <v>8</v>
      </c>
      <c r="D7563" s="6" t="s">
        <v>8</v>
      </c>
      <c r="E7563" s="6" t="s">
        <v>1734</v>
      </c>
      <c r="F7563" s="6" t="s">
        <v>1734</v>
      </c>
      <c r="G7563" s="6" t="s">
        <v>2584</v>
      </c>
      <c r="H7563" s="6" t="s">
        <v>4</v>
      </c>
      <c r="I7563" s="6" t="s">
        <v>2621</v>
      </c>
      <c r="J7563" s="6" t="s">
        <v>5</v>
      </c>
      <c r="K7563" s="7">
        <v>1.5</v>
      </c>
      <c r="L7563" s="7">
        <f>IFERROR(VLOOKUP(SiscoTable[[#This Row],[Código]],Hoja2!A:B,2,0)*SiscoTable[[#This Row],[Provta(Uns)]],0)</f>
        <v>16.350000000000001</v>
      </c>
      <c r="M7563" s="7">
        <v>0</v>
      </c>
      <c r="N7563" s="7">
        <v>10</v>
      </c>
      <c r="O7563" s="7">
        <f>IFERROR(VLOOKUP(SiscoTable[[#This Row],[Código]],Hoja2!A:B,2,0)*SiscoTable[[#This Row],[Stock_actual]],0)</f>
        <v>109</v>
      </c>
      <c r="P7563" s="6" t="s">
        <v>2622</v>
      </c>
      <c r="Q7563" s="7">
        <v>2</v>
      </c>
      <c r="R7563" s="7">
        <v>0</v>
      </c>
      <c r="S7563" s="7" t="s">
        <v>11925</v>
      </c>
      <c r="BI7563"/>
      <c r="BJ7563"/>
    </row>
    <row r="7564" spans="2:62" x14ac:dyDescent="0.4">
      <c r="B7564" s="1">
        <v>29934</v>
      </c>
      <c r="C7564" s="6" t="s">
        <v>30</v>
      </c>
      <c r="D7564" s="6" t="s">
        <v>8</v>
      </c>
      <c r="E7564" s="6" t="s">
        <v>1734</v>
      </c>
      <c r="F7564" s="6" t="s">
        <v>1734</v>
      </c>
      <c r="G7564" s="6" t="s">
        <v>2584</v>
      </c>
      <c r="H7564" s="6" t="s">
        <v>4</v>
      </c>
      <c r="I7564" s="6" t="s">
        <v>2607</v>
      </c>
      <c r="J7564" s="6" t="s">
        <v>5</v>
      </c>
      <c r="K7564" s="7">
        <v>0.67</v>
      </c>
      <c r="L7564" s="7">
        <f>IFERROR(VLOOKUP(SiscoTable[[#This Row],[Código]],Hoja2!A:B,2,0)*SiscoTable[[#This Row],[Provta(Uns)]],0)</f>
        <v>26.733000000000001</v>
      </c>
      <c r="M7564" s="7">
        <v>0</v>
      </c>
      <c r="N7564" s="7">
        <v>16</v>
      </c>
      <c r="O7564" s="7">
        <f>IFERROR(VLOOKUP(SiscoTable[[#This Row],[Código]],Hoja2!A:B,2,0)*SiscoTable[[#This Row],[Stock_actual]],0)</f>
        <v>638.4</v>
      </c>
      <c r="P7564" s="6" t="s">
        <v>2608</v>
      </c>
      <c r="Q7564" s="7">
        <v>1</v>
      </c>
      <c r="R7564" s="7">
        <v>0</v>
      </c>
      <c r="S7564" s="7" t="s">
        <v>11925</v>
      </c>
      <c r="BI7564"/>
      <c r="BJ7564"/>
    </row>
    <row r="7565" spans="2:62" x14ac:dyDescent="0.4">
      <c r="B7565" s="1">
        <v>29935</v>
      </c>
      <c r="C7565" s="6" t="s">
        <v>8</v>
      </c>
      <c r="D7565" s="6" t="s">
        <v>8</v>
      </c>
      <c r="E7565" s="6" t="s">
        <v>1734</v>
      </c>
      <c r="F7565" s="6" t="s">
        <v>1734</v>
      </c>
      <c r="G7565" s="6" t="s">
        <v>2584</v>
      </c>
      <c r="H7565" s="6" t="s">
        <v>4</v>
      </c>
      <c r="I7565" s="6" t="s">
        <v>2623</v>
      </c>
      <c r="J7565" s="6" t="s">
        <v>5</v>
      </c>
      <c r="K7565" s="7">
        <v>1.33</v>
      </c>
      <c r="L7565" s="7">
        <f>IFERROR(VLOOKUP(SiscoTable[[#This Row],[Código]],Hoja2!A:B,2,0)*SiscoTable[[#This Row],[Provta(Uns)]],0)</f>
        <v>30.457000000000001</v>
      </c>
      <c r="M7565" s="7">
        <v>0</v>
      </c>
      <c r="N7565" s="7">
        <v>1</v>
      </c>
      <c r="O7565" s="7">
        <f>IFERROR(VLOOKUP(SiscoTable[[#This Row],[Código]],Hoja2!A:B,2,0)*SiscoTable[[#This Row],[Stock_actual]],0)</f>
        <v>22.9</v>
      </c>
      <c r="P7565" s="6" t="s">
        <v>119</v>
      </c>
      <c r="Q7565" s="7">
        <v>1</v>
      </c>
      <c r="R7565" s="7">
        <v>2.4</v>
      </c>
      <c r="S7565" s="7" t="s">
        <v>11925</v>
      </c>
      <c r="BI7565"/>
      <c r="BJ7565"/>
    </row>
    <row r="7566" spans="2:62" x14ac:dyDescent="0.4">
      <c r="B7566" s="1">
        <v>29936</v>
      </c>
      <c r="C7566" s="6" t="s">
        <v>8</v>
      </c>
      <c r="D7566" s="6" t="s">
        <v>8</v>
      </c>
      <c r="E7566" s="6" t="s">
        <v>1734</v>
      </c>
      <c r="F7566" s="6" t="s">
        <v>1734</v>
      </c>
      <c r="G7566" s="6" t="s">
        <v>2584</v>
      </c>
      <c r="H7566" s="6" t="s">
        <v>4</v>
      </c>
      <c r="I7566" s="6" t="s">
        <v>2624</v>
      </c>
      <c r="J7566" s="6" t="s">
        <v>5</v>
      </c>
      <c r="K7566" s="7">
        <v>1.5</v>
      </c>
      <c r="L7566" s="7">
        <f>IFERROR(VLOOKUP(SiscoTable[[#This Row],[Código]],Hoja2!A:B,2,0)*SiscoTable[[#This Row],[Provta(Uns)]],0)</f>
        <v>14.850000000000001</v>
      </c>
      <c r="M7566" s="7">
        <v>0</v>
      </c>
      <c r="N7566" s="7">
        <v>29</v>
      </c>
      <c r="O7566" s="7">
        <f>IFERROR(VLOOKUP(SiscoTable[[#This Row],[Código]],Hoja2!A:B,2,0)*SiscoTable[[#This Row],[Stock_actual]],0)</f>
        <v>287.10000000000002</v>
      </c>
      <c r="P7566" s="6" t="s">
        <v>2625</v>
      </c>
      <c r="Q7566" s="7">
        <v>2</v>
      </c>
      <c r="R7566" s="7">
        <v>0</v>
      </c>
      <c r="S7566" s="7" t="s">
        <v>11925</v>
      </c>
      <c r="BI7566"/>
      <c r="BJ7566"/>
    </row>
    <row r="7567" spans="2:62" x14ac:dyDescent="0.4">
      <c r="B7567" s="1">
        <v>29937</v>
      </c>
      <c r="C7567" s="6" t="s">
        <v>8</v>
      </c>
      <c r="D7567" s="6" t="s">
        <v>8</v>
      </c>
      <c r="E7567" s="6" t="s">
        <v>1734</v>
      </c>
      <c r="F7567" s="6" t="s">
        <v>1734</v>
      </c>
      <c r="G7567" s="6" t="s">
        <v>2584</v>
      </c>
      <c r="H7567" s="6" t="s">
        <v>4</v>
      </c>
      <c r="I7567" s="6" t="s">
        <v>2626</v>
      </c>
      <c r="J7567" s="6" t="s">
        <v>5</v>
      </c>
      <c r="K7567" s="7">
        <v>2.83</v>
      </c>
      <c r="L7567" s="7">
        <f>IFERROR(VLOOKUP(SiscoTable[[#This Row],[Código]],Hoja2!A:B,2,0)*SiscoTable[[#This Row],[Provta(Uns)]],0)</f>
        <v>22.357000000000003</v>
      </c>
      <c r="M7567" s="7">
        <v>0</v>
      </c>
      <c r="N7567" s="7">
        <v>43</v>
      </c>
      <c r="O7567" s="7">
        <f>IFERROR(VLOOKUP(SiscoTable[[#This Row],[Código]],Hoja2!A:B,2,0)*SiscoTable[[#This Row],[Stock_actual]],0)</f>
        <v>339.7</v>
      </c>
      <c r="P7567" s="6" t="s">
        <v>2627</v>
      </c>
      <c r="Q7567" s="7">
        <v>3</v>
      </c>
      <c r="R7567" s="7">
        <v>0</v>
      </c>
      <c r="S7567" s="7" t="s">
        <v>11925</v>
      </c>
      <c r="BI7567"/>
      <c r="BJ7567"/>
    </row>
    <row r="7568" spans="2:62" x14ac:dyDescent="0.4">
      <c r="B7568" s="1">
        <v>29938</v>
      </c>
      <c r="C7568" s="6" t="s">
        <v>8</v>
      </c>
      <c r="D7568" s="6" t="s">
        <v>8</v>
      </c>
      <c r="E7568" s="6" t="s">
        <v>1734</v>
      </c>
      <c r="F7568" s="6" t="s">
        <v>1734</v>
      </c>
      <c r="G7568" s="6" t="s">
        <v>2584</v>
      </c>
      <c r="H7568" s="6" t="s">
        <v>4</v>
      </c>
      <c r="I7568" s="6" t="s">
        <v>2628</v>
      </c>
      <c r="J7568" s="6" t="s">
        <v>5</v>
      </c>
      <c r="K7568" s="7">
        <v>4.17</v>
      </c>
      <c r="L7568" s="7">
        <f>IFERROR(VLOOKUP(SiscoTable[[#This Row],[Código]],Hoja2!A:B,2,0)*SiscoTable[[#This Row],[Provta(Uns)]],0)</f>
        <v>32.942999999999998</v>
      </c>
      <c r="M7568" s="7">
        <v>0</v>
      </c>
      <c r="N7568" s="7">
        <v>31</v>
      </c>
      <c r="O7568" s="7">
        <f>IFERROR(VLOOKUP(SiscoTable[[#This Row],[Código]],Hoja2!A:B,2,0)*SiscoTable[[#This Row],[Stock_actual]],0)</f>
        <v>244.9</v>
      </c>
      <c r="P7568" s="6" t="s">
        <v>2629</v>
      </c>
      <c r="Q7568" s="7">
        <v>5</v>
      </c>
      <c r="R7568" s="7">
        <v>0</v>
      </c>
      <c r="S7568" s="7" t="s">
        <v>11925</v>
      </c>
      <c r="BI7568"/>
      <c r="BJ7568"/>
    </row>
    <row r="7569" spans="2:62" x14ac:dyDescent="0.4">
      <c r="B7569" s="1">
        <v>29939</v>
      </c>
      <c r="C7569" s="6" t="s">
        <v>8</v>
      </c>
      <c r="D7569" s="6" t="s">
        <v>8</v>
      </c>
      <c r="E7569" s="6" t="s">
        <v>1734</v>
      </c>
      <c r="F7569" s="6" t="s">
        <v>1734</v>
      </c>
      <c r="G7569" s="6" t="s">
        <v>2584</v>
      </c>
      <c r="H7569" s="6" t="s">
        <v>4</v>
      </c>
      <c r="I7569" s="6" t="s">
        <v>2630</v>
      </c>
      <c r="J7569" s="6" t="s">
        <v>5</v>
      </c>
      <c r="K7569" s="7">
        <v>0</v>
      </c>
      <c r="L7569" s="7">
        <f>IFERROR(VLOOKUP(SiscoTable[[#This Row],[Código]],Hoja2!A:B,2,0)*SiscoTable[[#This Row],[Provta(Uns)]],0)</f>
        <v>0</v>
      </c>
      <c r="M7569" s="7">
        <v>0</v>
      </c>
      <c r="N7569" s="7">
        <v>0</v>
      </c>
      <c r="O7569" s="7">
        <f>IFERROR(VLOOKUP(SiscoTable[[#This Row],[Código]],Hoja2!A:B,2,0)*SiscoTable[[#This Row],[Stock_actual]],0)</f>
        <v>0</v>
      </c>
      <c r="P7569" s="6" t="s">
        <v>7</v>
      </c>
      <c r="Q7569" s="7">
        <v>0</v>
      </c>
      <c r="R7569" s="7">
        <v>0</v>
      </c>
      <c r="S7569" s="7" t="s">
        <v>11925</v>
      </c>
      <c r="BI7569"/>
      <c r="BJ7569"/>
    </row>
    <row r="7570" spans="2:62" x14ac:dyDescent="0.4">
      <c r="B7570" s="1">
        <v>29940</v>
      </c>
      <c r="C7570" s="6" t="s">
        <v>30</v>
      </c>
      <c r="D7570" s="6" t="s">
        <v>8</v>
      </c>
      <c r="E7570" s="6" t="s">
        <v>1734</v>
      </c>
      <c r="F7570" s="6" t="s">
        <v>2069</v>
      </c>
      <c r="G7570" s="6" t="s">
        <v>2632</v>
      </c>
      <c r="H7570" s="6" t="s">
        <v>4</v>
      </c>
      <c r="I7570" s="6" t="s">
        <v>2695</v>
      </c>
      <c r="J7570" s="6" t="s">
        <v>5</v>
      </c>
      <c r="K7570" s="7">
        <v>8.67</v>
      </c>
      <c r="L7570" s="7">
        <f>IFERROR(VLOOKUP(SiscoTable[[#This Row],[Código]],Hoja2!A:B,2,0)*SiscoTable[[#This Row],[Provta(Uns)]],0)</f>
        <v>259.233</v>
      </c>
      <c r="M7570" s="7">
        <v>0</v>
      </c>
      <c r="N7570" s="7">
        <v>25</v>
      </c>
      <c r="O7570" s="7">
        <f>IFERROR(VLOOKUP(SiscoTable[[#This Row],[Código]],Hoja2!A:B,2,0)*SiscoTable[[#This Row],[Stock_actual]],0)</f>
        <v>747.5</v>
      </c>
      <c r="P7570" s="6" t="s">
        <v>1172</v>
      </c>
      <c r="Q7570" s="7">
        <v>10</v>
      </c>
      <c r="R7570" s="7">
        <v>0</v>
      </c>
      <c r="S7570" s="7" t="s">
        <v>11925</v>
      </c>
      <c r="BI7570"/>
      <c r="BJ7570"/>
    </row>
    <row r="7571" spans="2:62" x14ac:dyDescent="0.4">
      <c r="B7571" s="1">
        <v>29941</v>
      </c>
      <c r="C7571" s="6" t="s">
        <v>30</v>
      </c>
      <c r="D7571" s="6" t="s">
        <v>8</v>
      </c>
      <c r="E7571" s="6" t="s">
        <v>1734</v>
      </c>
      <c r="F7571" s="6" t="s">
        <v>2069</v>
      </c>
      <c r="G7571" s="6" t="s">
        <v>2632</v>
      </c>
      <c r="H7571" s="6" t="s">
        <v>4</v>
      </c>
      <c r="I7571" s="6" t="s">
        <v>2696</v>
      </c>
      <c r="J7571" s="6" t="s">
        <v>5</v>
      </c>
      <c r="K7571" s="7">
        <v>4.17</v>
      </c>
      <c r="L7571" s="7">
        <f>IFERROR(VLOOKUP(SiscoTable[[#This Row],[Código]],Hoja2!A:B,2,0)*SiscoTable[[#This Row],[Provta(Uns)]],0)</f>
        <v>108.00299999999999</v>
      </c>
      <c r="M7571" s="7">
        <v>0</v>
      </c>
      <c r="N7571" s="7">
        <v>24</v>
      </c>
      <c r="O7571" s="7">
        <f>IFERROR(VLOOKUP(SiscoTable[[#This Row],[Código]],Hoja2!A:B,2,0)*SiscoTable[[#This Row],[Stock_actual]],0)</f>
        <v>621.59999999999991</v>
      </c>
      <c r="P7571" s="6" t="s">
        <v>2697</v>
      </c>
      <c r="Q7571" s="7">
        <v>5</v>
      </c>
      <c r="R7571" s="7">
        <v>0</v>
      </c>
      <c r="S7571" s="7" t="s">
        <v>11925</v>
      </c>
      <c r="BI7571"/>
      <c r="BJ7571"/>
    </row>
    <row r="7572" spans="2:62" x14ac:dyDescent="0.4">
      <c r="B7572" s="1">
        <v>29942</v>
      </c>
      <c r="C7572" s="6" t="s">
        <v>30</v>
      </c>
      <c r="D7572" s="6" t="s">
        <v>8</v>
      </c>
      <c r="E7572" s="6" t="s">
        <v>1734</v>
      </c>
      <c r="F7572" s="6" t="s">
        <v>2069</v>
      </c>
      <c r="G7572" s="6" t="s">
        <v>2632</v>
      </c>
      <c r="H7572" s="6" t="s">
        <v>4</v>
      </c>
      <c r="I7572" s="6" t="s">
        <v>2698</v>
      </c>
      <c r="J7572" s="6" t="s">
        <v>5</v>
      </c>
      <c r="K7572" s="7">
        <v>3.5</v>
      </c>
      <c r="L7572" s="7">
        <f>IFERROR(VLOOKUP(SiscoTable[[#This Row],[Código]],Hoja2!A:B,2,0)*SiscoTable[[#This Row],[Provta(Uns)]],0)</f>
        <v>164.15</v>
      </c>
      <c r="M7572" s="7">
        <v>0</v>
      </c>
      <c r="N7572" s="7">
        <v>22</v>
      </c>
      <c r="O7572" s="7">
        <f>IFERROR(VLOOKUP(SiscoTable[[#This Row],[Código]],Hoja2!A:B,2,0)*SiscoTable[[#This Row],[Stock_actual]],0)</f>
        <v>1031.8</v>
      </c>
      <c r="P7572" s="6" t="s">
        <v>2699</v>
      </c>
      <c r="Q7572" s="7">
        <v>4</v>
      </c>
      <c r="R7572" s="7">
        <v>0</v>
      </c>
      <c r="S7572" s="7" t="s">
        <v>11925</v>
      </c>
      <c r="BI7572"/>
      <c r="BJ7572"/>
    </row>
    <row r="7573" spans="2:62" x14ac:dyDescent="0.4">
      <c r="B7573" s="1">
        <v>29943</v>
      </c>
      <c r="C7573" s="6" t="s">
        <v>8</v>
      </c>
      <c r="D7573" s="6" t="s">
        <v>8</v>
      </c>
      <c r="E7573" s="6" t="s">
        <v>1734</v>
      </c>
      <c r="F7573" s="6" t="s">
        <v>1734</v>
      </c>
      <c r="G7573" s="6" t="s">
        <v>2584</v>
      </c>
      <c r="H7573" s="6" t="s">
        <v>4</v>
      </c>
      <c r="I7573" s="6" t="s">
        <v>2631</v>
      </c>
      <c r="J7573" s="6" t="s">
        <v>5</v>
      </c>
      <c r="K7573" s="7">
        <v>1.33</v>
      </c>
      <c r="L7573" s="7">
        <f>IFERROR(VLOOKUP(SiscoTable[[#This Row],[Código]],Hoja2!A:B,2,0)*SiscoTable[[#This Row],[Provta(Uns)]],0)</f>
        <v>34.447000000000003</v>
      </c>
      <c r="M7573" s="7">
        <v>0</v>
      </c>
      <c r="N7573" s="7">
        <v>8</v>
      </c>
      <c r="O7573" s="7">
        <f>IFERROR(VLOOKUP(SiscoTable[[#This Row],[Código]],Hoja2!A:B,2,0)*SiscoTable[[#This Row],[Stock_actual]],0)</f>
        <v>207.2</v>
      </c>
      <c r="P7573" s="6" t="s">
        <v>1014</v>
      </c>
      <c r="Q7573" s="7">
        <v>1</v>
      </c>
      <c r="R7573" s="7">
        <v>0</v>
      </c>
      <c r="S7573" s="7" t="s">
        <v>11925</v>
      </c>
      <c r="BI7573"/>
      <c r="BJ7573"/>
    </row>
    <row r="7574" spans="2:62" x14ac:dyDescent="0.4">
      <c r="B7574" s="1">
        <v>29944</v>
      </c>
      <c r="C7574" s="6" t="s">
        <v>25</v>
      </c>
      <c r="D7574" s="6" t="s">
        <v>30</v>
      </c>
      <c r="E7574" s="6" t="s">
        <v>8482</v>
      </c>
      <c r="F7574" s="6" t="s">
        <v>10720</v>
      </c>
      <c r="G7574" s="6" t="s">
        <v>11105</v>
      </c>
      <c r="H7574" s="6" t="s">
        <v>11119</v>
      </c>
      <c r="I7574" s="6" t="s">
        <v>11161</v>
      </c>
      <c r="J7574" s="6" t="s">
        <v>5</v>
      </c>
      <c r="K7574" s="7">
        <v>14</v>
      </c>
      <c r="L7574" s="7">
        <f>IFERROR(VLOOKUP(SiscoTable[[#This Row],[Código]],Hoja2!A:B,2,0)*SiscoTable[[#This Row],[Provta(Uns)]],0)</f>
        <v>278.59999999999997</v>
      </c>
      <c r="M7574" s="7">
        <v>0</v>
      </c>
      <c r="N7574" s="7">
        <v>31</v>
      </c>
      <c r="O7574" s="7">
        <f>IFERROR(VLOOKUP(SiscoTable[[#This Row],[Código]],Hoja2!A:B,2,0)*SiscoTable[[#This Row],[Stock_actual]],0)</f>
        <v>616.9</v>
      </c>
      <c r="P7574" s="6" t="s">
        <v>909</v>
      </c>
      <c r="Q7574" s="7">
        <v>16</v>
      </c>
      <c r="R7574" s="7">
        <v>0</v>
      </c>
      <c r="S7574" s="7" t="s">
        <v>11926</v>
      </c>
      <c r="BI7574"/>
      <c r="BJ7574"/>
    </row>
    <row r="7575" spans="2:62" x14ac:dyDescent="0.4">
      <c r="B7575" s="1">
        <v>29946</v>
      </c>
      <c r="C7575" s="6" t="s">
        <v>30</v>
      </c>
      <c r="D7575" s="6" t="s">
        <v>8</v>
      </c>
      <c r="E7575" s="6" t="s">
        <v>8482</v>
      </c>
      <c r="F7575" s="6" t="s">
        <v>10720</v>
      </c>
      <c r="G7575" s="6" t="s">
        <v>11322</v>
      </c>
      <c r="H7575" s="6" t="s">
        <v>11325</v>
      </c>
      <c r="I7575" s="6" t="s">
        <v>11363</v>
      </c>
      <c r="J7575" s="6" t="s">
        <v>5</v>
      </c>
      <c r="K7575" s="7">
        <v>5.17</v>
      </c>
      <c r="L7575" s="7">
        <f>IFERROR(VLOOKUP(SiscoTable[[#This Row],[Código]],Hoja2!A:B,2,0)*SiscoTable[[#This Row],[Provta(Uns)]],0)</f>
        <v>156.65100000000001</v>
      </c>
      <c r="M7575" s="7">
        <v>0</v>
      </c>
      <c r="N7575" s="7">
        <v>17</v>
      </c>
      <c r="O7575" s="7">
        <f>IFERROR(VLOOKUP(SiscoTable[[#This Row],[Código]],Hoja2!A:B,2,0)*SiscoTable[[#This Row],[Stock_actual]],0)</f>
        <v>515.1</v>
      </c>
      <c r="P7575" s="6" t="s">
        <v>2381</v>
      </c>
      <c r="Q7575" s="7">
        <v>6</v>
      </c>
      <c r="R7575" s="7">
        <v>0</v>
      </c>
      <c r="S7575" s="7" t="s">
        <v>11926</v>
      </c>
      <c r="BI7575"/>
      <c r="BJ7575"/>
    </row>
    <row r="7576" spans="2:62" x14ac:dyDescent="0.4">
      <c r="B7576" s="1">
        <v>29947</v>
      </c>
      <c r="C7576" s="6" t="s">
        <v>30</v>
      </c>
      <c r="D7576" s="6" t="s">
        <v>25</v>
      </c>
      <c r="E7576" s="6" t="s">
        <v>3268</v>
      </c>
      <c r="F7576" s="6" t="s">
        <v>6803</v>
      </c>
      <c r="G7576" s="6" t="s">
        <v>6915</v>
      </c>
      <c r="H7576" s="6" t="s">
        <v>6980</v>
      </c>
      <c r="I7576" s="6" t="s">
        <v>7000</v>
      </c>
      <c r="J7576" s="6" t="s">
        <v>5</v>
      </c>
      <c r="K7576" s="7">
        <v>55.17</v>
      </c>
      <c r="L7576" s="7">
        <f>IFERROR(VLOOKUP(SiscoTable[[#This Row],[Código]],Hoja2!A:B,2,0)*SiscoTable[[#This Row],[Provta(Uns)]],0)</f>
        <v>66.203999999999994</v>
      </c>
      <c r="M7576" s="7">
        <v>0</v>
      </c>
      <c r="N7576" s="7">
        <v>64</v>
      </c>
      <c r="O7576" s="7">
        <f>IFERROR(VLOOKUP(SiscoTable[[#This Row],[Código]],Hoja2!A:B,2,0)*SiscoTable[[#This Row],[Stock_actual]],0)</f>
        <v>76.8</v>
      </c>
      <c r="P7576" s="6" t="s">
        <v>121</v>
      </c>
      <c r="Q7576" s="7">
        <v>61</v>
      </c>
      <c r="R7576" s="7">
        <v>0</v>
      </c>
      <c r="S7576" s="7" t="s">
        <v>11925</v>
      </c>
      <c r="BI7576"/>
      <c r="BJ7576"/>
    </row>
    <row r="7577" spans="2:62" x14ac:dyDescent="0.4">
      <c r="B7577" s="1">
        <v>29948</v>
      </c>
      <c r="C7577" s="6" t="s">
        <v>25</v>
      </c>
      <c r="D7577" s="6" t="s">
        <v>8</v>
      </c>
      <c r="E7577" s="6" t="s">
        <v>427</v>
      </c>
      <c r="F7577" s="6" t="s">
        <v>436</v>
      </c>
      <c r="G7577" s="6" t="s">
        <v>436</v>
      </c>
      <c r="H7577" s="6" t="s">
        <v>4</v>
      </c>
      <c r="I7577" s="6" t="s">
        <v>442</v>
      </c>
      <c r="J7577" s="6" t="s">
        <v>5</v>
      </c>
      <c r="K7577" s="7">
        <v>2.5</v>
      </c>
      <c r="L7577" s="7">
        <f>IFERROR(VLOOKUP(SiscoTable[[#This Row],[Código]],Hoja2!A:B,2,0)*SiscoTable[[#This Row],[Provta(Uns)]],0)</f>
        <v>500</v>
      </c>
      <c r="M7577" s="7">
        <v>0</v>
      </c>
      <c r="N7577" s="7">
        <v>-1</v>
      </c>
      <c r="O7577" s="7">
        <f>IFERROR(VLOOKUP(SiscoTable[[#This Row],[Código]],Hoja2!A:B,2,0)*SiscoTable[[#This Row],[Stock_actual]],0)</f>
        <v>-200</v>
      </c>
      <c r="P7577" s="6" t="s">
        <v>7</v>
      </c>
      <c r="Q7577" s="7">
        <v>3</v>
      </c>
      <c r="R7577" s="7">
        <v>4.8</v>
      </c>
      <c r="S7577" s="7" t="s">
        <v>11923</v>
      </c>
      <c r="BI7577"/>
      <c r="BJ7577"/>
    </row>
    <row r="7578" spans="2:62" x14ac:dyDescent="0.4">
      <c r="B7578" s="1">
        <v>29954</v>
      </c>
      <c r="C7578" s="6" t="s">
        <v>8</v>
      </c>
      <c r="D7578" s="6" t="s">
        <v>8</v>
      </c>
      <c r="E7578" s="6" t="s">
        <v>8482</v>
      </c>
      <c r="F7578" s="6" t="s">
        <v>10720</v>
      </c>
      <c r="G7578" s="6" t="s">
        <v>11105</v>
      </c>
      <c r="H7578" s="6" t="s">
        <v>11119</v>
      </c>
      <c r="I7578" s="6" t="s">
        <v>11266</v>
      </c>
      <c r="J7578" s="6" t="s">
        <v>5</v>
      </c>
      <c r="K7578" s="7">
        <v>2.33</v>
      </c>
      <c r="L7578" s="7">
        <f>IFERROR(VLOOKUP(SiscoTable[[#This Row],[Código]],Hoja2!A:B,2,0)*SiscoTable[[#This Row],[Provta(Uns)]],0)</f>
        <v>13.048</v>
      </c>
      <c r="M7578" s="7">
        <v>60</v>
      </c>
      <c r="N7578" s="7">
        <v>0</v>
      </c>
      <c r="O7578" s="7">
        <f>IFERROR(VLOOKUP(SiscoTable[[#This Row],[Código]],Hoja2!A:B,2,0)*SiscoTable[[#This Row],[Stock_actual]],0)</f>
        <v>0</v>
      </c>
      <c r="P7578" s="6" t="s">
        <v>7</v>
      </c>
      <c r="Q7578" s="7">
        <v>3</v>
      </c>
      <c r="R7578" s="7">
        <v>0</v>
      </c>
      <c r="S7578" s="7" t="s">
        <v>11926</v>
      </c>
      <c r="BI7578"/>
      <c r="BJ7578"/>
    </row>
    <row r="7579" spans="2:62" x14ac:dyDescent="0.4">
      <c r="B7579" s="1">
        <v>29955</v>
      </c>
      <c r="C7579" s="6" t="s">
        <v>8</v>
      </c>
      <c r="D7579" s="6" t="s">
        <v>8</v>
      </c>
      <c r="E7579" s="6" t="s">
        <v>8482</v>
      </c>
      <c r="F7579" s="6" t="s">
        <v>8641</v>
      </c>
      <c r="G7579" s="6" t="s">
        <v>8756</v>
      </c>
      <c r="H7579" s="6" t="s">
        <v>8698</v>
      </c>
      <c r="I7579" s="6" t="s">
        <v>8900</v>
      </c>
      <c r="J7579" s="6" t="s">
        <v>5</v>
      </c>
      <c r="K7579" s="7">
        <v>1.5</v>
      </c>
      <c r="L7579" s="7">
        <f>IFERROR(VLOOKUP(SiscoTable[[#This Row],[Código]],Hoja2!A:B,2,0)*SiscoTable[[#This Row],[Provta(Uns)]],0)</f>
        <v>44.25</v>
      </c>
      <c r="M7579" s="7">
        <v>0</v>
      </c>
      <c r="N7579" s="7">
        <v>3</v>
      </c>
      <c r="O7579" s="7">
        <f>IFERROR(VLOOKUP(SiscoTable[[#This Row],[Código]],Hoja2!A:B,2,0)*SiscoTable[[#This Row],[Stock_actual]],0)</f>
        <v>88.5</v>
      </c>
      <c r="P7579" s="6" t="s">
        <v>242</v>
      </c>
      <c r="Q7579" s="7">
        <v>2</v>
      </c>
      <c r="R7579" s="7">
        <v>0</v>
      </c>
      <c r="S7579" s="7" t="s">
        <v>11926</v>
      </c>
      <c r="BI7579"/>
      <c r="BJ7579"/>
    </row>
    <row r="7580" spans="2:62" x14ac:dyDescent="0.4">
      <c r="B7580" s="1">
        <v>29956</v>
      </c>
      <c r="C7580" s="6" t="s">
        <v>30</v>
      </c>
      <c r="D7580" s="6" t="s">
        <v>8</v>
      </c>
      <c r="E7580" s="6" t="s">
        <v>8482</v>
      </c>
      <c r="F7580" s="6" t="s">
        <v>9030</v>
      </c>
      <c r="G7580" s="6" t="s">
        <v>9921</v>
      </c>
      <c r="H7580" s="6" t="s">
        <v>9924</v>
      </c>
      <c r="I7580" s="6" t="s">
        <v>9946</v>
      </c>
      <c r="J7580" s="6" t="s">
        <v>5</v>
      </c>
      <c r="K7580" s="7">
        <v>3.17</v>
      </c>
      <c r="L7580" s="7">
        <f>IFERROR(VLOOKUP(SiscoTable[[#This Row],[Código]],Hoja2!A:B,2,0)*SiscoTable[[#This Row],[Provta(Uns)]],0)</f>
        <v>72.592999999999989</v>
      </c>
      <c r="M7580" s="7">
        <v>36</v>
      </c>
      <c r="N7580" s="7">
        <v>0</v>
      </c>
      <c r="O7580" s="7">
        <f>IFERROR(VLOOKUP(SiscoTable[[#This Row],[Código]],Hoja2!A:B,2,0)*SiscoTable[[#This Row],[Stock_actual]],0)</f>
        <v>0</v>
      </c>
      <c r="P7580" s="6" t="s">
        <v>7</v>
      </c>
      <c r="Q7580" s="7">
        <v>4</v>
      </c>
      <c r="R7580" s="7">
        <v>0</v>
      </c>
      <c r="S7580" s="7" t="s">
        <v>11926</v>
      </c>
      <c r="BI7580"/>
      <c r="BJ7580"/>
    </row>
    <row r="7581" spans="2:62" x14ac:dyDescent="0.4">
      <c r="B7581" s="1">
        <v>29957</v>
      </c>
      <c r="C7581" s="6" t="s">
        <v>8</v>
      </c>
      <c r="D7581" s="6" t="s">
        <v>8</v>
      </c>
      <c r="E7581" s="6" t="s">
        <v>8482</v>
      </c>
      <c r="F7581" s="6" t="s">
        <v>10720</v>
      </c>
      <c r="G7581" s="6" t="s">
        <v>11322</v>
      </c>
      <c r="H7581" s="6" t="s">
        <v>10604</v>
      </c>
      <c r="I7581" s="6" t="s">
        <v>11421</v>
      </c>
      <c r="J7581" s="6" t="s">
        <v>5</v>
      </c>
      <c r="K7581" s="7">
        <v>2</v>
      </c>
      <c r="L7581" s="7">
        <f>IFERROR(VLOOKUP(SiscoTable[[#This Row],[Código]],Hoja2!A:B,2,0)*SiscoTable[[#This Row],[Provta(Uns)]],0)</f>
        <v>6</v>
      </c>
      <c r="M7581" s="7">
        <v>0</v>
      </c>
      <c r="N7581" s="7">
        <v>1</v>
      </c>
      <c r="O7581" s="7">
        <f>IFERROR(VLOOKUP(SiscoTable[[#This Row],[Código]],Hoja2!A:B,2,0)*SiscoTable[[#This Row],[Stock_actual]],0)</f>
        <v>3</v>
      </c>
      <c r="P7581" s="6" t="s">
        <v>112</v>
      </c>
      <c r="Q7581" s="7">
        <v>2</v>
      </c>
      <c r="R7581" s="7">
        <v>4.1800000000000006</v>
      </c>
      <c r="S7581" s="7" t="s">
        <v>11926</v>
      </c>
      <c r="BI7581"/>
      <c r="BJ7581"/>
    </row>
    <row r="7582" spans="2:62" x14ac:dyDescent="0.4">
      <c r="B7582" s="1">
        <v>29958</v>
      </c>
      <c r="C7582" s="6" t="s">
        <v>8</v>
      </c>
      <c r="D7582" s="6" t="s">
        <v>8</v>
      </c>
      <c r="E7582" s="6" t="s">
        <v>3268</v>
      </c>
      <c r="F7582" s="6" t="s">
        <v>3269</v>
      </c>
      <c r="G7582" s="6" t="s">
        <v>3479</v>
      </c>
      <c r="H7582" s="6" t="s">
        <v>3032</v>
      </c>
      <c r="I7582" s="6" t="s">
        <v>3665</v>
      </c>
      <c r="J7582" s="6" t="s">
        <v>5</v>
      </c>
      <c r="K7582" s="7">
        <v>0.33</v>
      </c>
      <c r="L7582" s="7">
        <f>IFERROR(VLOOKUP(SiscoTable[[#This Row],[Código]],Hoja2!A:B,2,0)*SiscoTable[[#This Row],[Provta(Uns)]],0)</f>
        <v>2.4750000000000001</v>
      </c>
      <c r="M7582" s="7">
        <v>0</v>
      </c>
      <c r="N7582" s="7">
        <v>0</v>
      </c>
      <c r="O7582" s="7">
        <f>IFERROR(VLOOKUP(SiscoTable[[#This Row],[Código]],Hoja2!A:B,2,0)*SiscoTable[[#This Row],[Stock_actual]],0)</f>
        <v>0</v>
      </c>
      <c r="P7582" s="6" t="s">
        <v>7</v>
      </c>
      <c r="Q7582" s="7">
        <v>0</v>
      </c>
      <c r="R7582" s="7">
        <v>0</v>
      </c>
      <c r="S7582" s="7" t="s">
        <v>11928</v>
      </c>
      <c r="BI7582"/>
      <c r="BJ7582"/>
    </row>
    <row r="7583" spans="2:62" x14ac:dyDescent="0.4">
      <c r="B7583" s="1">
        <v>29959</v>
      </c>
      <c r="C7583" s="6" t="s">
        <v>8</v>
      </c>
      <c r="D7583" s="6" t="s">
        <v>8</v>
      </c>
      <c r="E7583" s="6" t="s">
        <v>3268</v>
      </c>
      <c r="F7583" s="6" t="s">
        <v>3269</v>
      </c>
      <c r="G7583" s="6" t="s">
        <v>3479</v>
      </c>
      <c r="H7583" s="6" t="s">
        <v>3032</v>
      </c>
      <c r="I7583" s="6" t="s">
        <v>3666</v>
      </c>
      <c r="J7583" s="6" t="s">
        <v>5</v>
      </c>
      <c r="K7583" s="7">
        <v>0</v>
      </c>
      <c r="L7583" s="7">
        <f>IFERROR(VLOOKUP(SiscoTable[[#This Row],[Código]],Hoja2!A:B,2,0)*SiscoTable[[#This Row],[Provta(Uns)]],0)</f>
        <v>0</v>
      </c>
      <c r="M7583" s="7">
        <v>0</v>
      </c>
      <c r="N7583" s="7">
        <v>0</v>
      </c>
      <c r="O7583" s="7">
        <f>IFERROR(VLOOKUP(SiscoTable[[#This Row],[Código]],Hoja2!A:B,2,0)*SiscoTable[[#This Row],[Stock_actual]],0)</f>
        <v>0</v>
      </c>
      <c r="P7583" s="6" t="s">
        <v>7</v>
      </c>
      <c r="Q7583" s="7">
        <v>0</v>
      </c>
      <c r="R7583" s="7">
        <v>0</v>
      </c>
      <c r="S7583" s="7" t="s">
        <v>11928</v>
      </c>
      <c r="BI7583"/>
      <c r="BJ7583"/>
    </row>
    <row r="7584" spans="2:62" x14ac:dyDescent="0.4">
      <c r="B7584" s="1">
        <v>29961</v>
      </c>
      <c r="C7584" s="6" t="s">
        <v>8</v>
      </c>
      <c r="D7584" s="6" t="s">
        <v>30</v>
      </c>
      <c r="E7584" s="6" t="s">
        <v>8482</v>
      </c>
      <c r="F7584" s="6" t="s">
        <v>10720</v>
      </c>
      <c r="G7584" s="6" t="s">
        <v>11504</v>
      </c>
      <c r="H7584" s="6" t="s">
        <v>10578</v>
      </c>
      <c r="I7584" s="6" t="s">
        <v>11575</v>
      </c>
      <c r="J7584" s="6" t="s">
        <v>5</v>
      </c>
      <c r="K7584" s="7">
        <v>10.17</v>
      </c>
      <c r="L7584" s="7">
        <f>IFERROR(VLOOKUP(SiscoTable[[#This Row],[Código]],Hoja2!A:B,2,0)*SiscoTable[[#This Row],[Provta(Uns)]],0)</f>
        <v>18.306000000000001</v>
      </c>
      <c r="M7584" s="7">
        <v>0</v>
      </c>
      <c r="N7584" s="7">
        <v>13</v>
      </c>
      <c r="O7584" s="7">
        <f>IFERROR(VLOOKUP(SiscoTable[[#This Row],[Código]],Hoja2!A:B,2,0)*SiscoTable[[#This Row],[Stock_actual]],0)</f>
        <v>23.400000000000002</v>
      </c>
      <c r="P7584" s="6" t="s">
        <v>224</v>
      </c>
      <c r="Q7584" s="7">
        <v>11</v>
      </c>
      <c r="R7584" s="7">
        <v>0</v>
      </c>
      <c r="S7584" s="7" t="s">
        <v>11926</v>
      </c>
      <c r="BI7584"/>
      <c r="BJ7584"/>
    </row>
    <row r="7585" spans="2:62" x14ac:dyDescent="0.4">
      <c r="B7585" s="1">
        <v>29962</v>
      </c>
      <c r="C7585" s="6" t="s">
        <v>8</v>
      </c>
      <c r="D7585" s="6" t="s">
        <v>8</v>
      </c>
      <c r="E7585" s="6" t="s">
        <v>8482</v>
      </c>
      <c r="F7585" s="6" t="s">
        <v>10720</v>
      </c>
      <c r="G7585" s="6" t="s">
        <v>11504</v>
      </c>
      <c r="H7585" s="6" t="s">
        <v>10578</v>
      </c>
      <c r="I7585" s="6" t="s">
        <v>11576</v>
      </c>
      <c r="J7585" s="6" t="s">
        <v>5</v>
      </c>
      <c r="K7585" s="7">
        <v>0.67</v>
      </c>
      <c r="L7585" s="7">
        <f>IFERROR(VLOOKUP(SiscoTable[[#This Row],[Código]],Hoja2!A:B,2,0)*SiscoTable[[#This Row],[Provta(Uns)]],0)</f>
        <v>1.2060000000000002</v>
      </c>
      <c r="M7585" s="7">
        <v>0</v>
      </c>
      <c r="N7585" s="7">
        <v>20</v>
      </c>
      <c r="O7585" s="7">
        <f>IFERROR(VLOOKUP(SiscoTable[[#This Row],[Código]],Hoja2!A:B,2,0)*SiscoTable[[#This Row],[Stock_actual]],0)</f>
        <v>36</v>
      </c>
      <c r="P7585" s="6" t="s">
        <v>234</v>
      </c>
      <c r="Q7585" s="7">
        <v>1</v>
      </c>
      <c r="R7585" s="7">
        <v>0</v>
      </c>
      <c r="S7585" s="7" t="s">
        <v>11926</v>
      </c>
      <c r="BI7585"/>
      <c r="BJ7585"/>
    </row>
    <row r="7586" spans="2:62" x14ac:dyDescent="0.4">
      <c r="B7586" s="1">
        <v>29963</v>
      </c>
      <c r="C7586" s="6" t="s">
        <v>25</v>
      </c>
      <c r="D7586" s="6" t="s">
        <v>25</v>
      </c>
      <c r="E7586" s="6" t="s">
        <v>2999</v>
      </c>
      <c r="F7586" s="6" t="s">
        <v>3000</v>
      </c>
      <c r="G7586" s="6" t="s">
        <v>2824</v>
      </c>
      <c r="H7586" s="6" t="s">
        <v>2824</v>
      </c>
      <c r="I7586" s="6" t="s">
        <v>3080</v>
      </c>
      <c r="J7586" s="6" t="s">
        <v>5</v>
      </c>
      <c r="K7586" s="7">
        <v>46.5</v>
      </c>
      <c r="L7586" s="7">
        <f>IFERROR(VLOOKUP(SiscoTable[[#This Row],[Código]],Hoja2!A:B,2,0)*SiscoTable[[#This Row],[Provta(Uns)]],0)</f>
        <v>427.79999999999995</v>
      </c>
      <c r="M7586" s="7">
        <v>10</v>
      </c>
      <c r="N7586" s="7">
        <v>5</v>
      </c>
      <c r="O7586" s="7">
        <f>IFERROR(VLOOKUP(SiscoTable[[#This Row],[Código]],Hoja2!A:B,2,0)*SiscoTable[[#This Row],[Stock_actual]],0)</f>
        <v>46</v>
      </c>
      <c r="P7586" s="6" t="s">
        <v>82</v>
      </c>
      <c r="Q7586" s="7">
        <v>51</v>
      </c>
      <c r="R7586" s="7">
        <v>82.65</v>
      </c>
      <c r="S7586" s="7" t="s">
        <v>11925</v>
      </c>
      <c r="BI7586"/>
      <c r="BJ7586"/>
    </row>
    <row r="7587" spans="2:62" x14ac:dyDescent="0.4">
      <c r="B7587" s="1">
        <v>29964</v>
      </c>
      <c r="C7587" s="6" t="s">
        <v>25</v>
      </c>
      <c r="D7587" s="6" t="s">
        <v>25</v>
      </c>
      <c r="E7587" s="6" t="s">
        <v>2999</v>
      </c>
      <c r="F7587" s="6" t="s">
        <v>3000</v>
      </c>
      <c r="G7587" s="6" t="s">
        <v>2824</v>
      </c>
      <c r="H7587" s="6" t="s">
        <v>2824</v>
      </c>
      <c r="I7587" s="6" t="s">
        <v>3081</v>
      </c>
      <c r="J7587" s="6" t="s">
        <v>5</v>
      </c>
      <c r="K7587" s="7">
        <v>172.33</v>
      </c>
      <c r="L7587" s="7">
        <f>IFERROR(VLOOKUP(SiscoTable[[#This Row],[Código]],Hoja2!A:B,2,0)*SiscoTable[[#This Row],[Provta(Uns)]],0)</f>
        <v>1585.4359999999999</v>
      </c>
      <c r="M7587" s="7">
        <v>20</v>
      </c>
      <c r="N7587" s="7">
        <v>10</v>
      </c>
      <c r="O7587" s="7">
        <f>IFERROR(VLOOKUP(SiscoTable[[#This Row],[Código]],Hoja2!A:B,2,0)*SiscoTable[[#This Row],[Stock_actual]],0)</f>
        <v>92</v>
      </c>
      <c r="P7587" s="6" t="s">
        <v>80</v>
      </c>
      <c r="Q7587" s="7">
        <v>189</v>
      </c>
      <c r="R7587" s="7">
        <v>325.88</v>
      </c>
      <c r="S7587" s="7" t="s">
        <v>11925</v>
      </c>
      <c r="BI7587"/>
      <c r="BJ7587"/>
    </row>
    <row r="7588" spans="2:62" x14ac:dyDescent="0.4">
      <c r="B7588" s="1">
        <v>29965</v>
      </c>
      <c r="C7588" s="6" t="s">
        <v>8</v>
      </c>
      <c r="D7588" s="6" t="s">
        <v>8</v>
      </c>
      <c r="E7588" s="6" t="s">
        <v>2999</v>
      </c>
      <c r="F7588" s="6" t="s">
        <v>3000</v>
      </c>
      <c r="G7588" s="6" t="s">
        <v>2824</v>
      </c>
      <c r="H7588" s="6" t="s">
        <v>2824</v>
      </c>
      <c r="I7588" s="6" t="s">
        <v>3118</v>
      </c>
      <c r="J7588" s="6" t="s">
        <v>5</v>
      </c>
      <c r="K7588" s="7">
        <v>0</v>
      </c>
      <c r="L7588" s="7">
        <f>IFERROR(VLOOKUP(SiscoTable[[#This Row],[Código]],Hoja2!A:B,2,0)*SiscoTable[[#This Row],[Provta(Uns)]],0)</f>
        <v>0</v>
      </c>
      <c r="M7588" s="7">
        <v>0</v>
      </c>
      <c r="N7588" s="7">
        <v>0</v>
      </c>
      <c r="O7588" s="7">
        <f>IFERROR(VLOOKUP(SiscoTable[[#This Row],[Código]],Hoja2!A:B,2,0)*SiscoTable[[#This Row],[Stock_actual]],0)</f>
        <v>0</v>
      </c>
      <c r="P7588" s="6" t="s">
        <v>7</v>
      </c>
      <c r="Q7588" s="7">
        <v>0</v>
      </c>
      <c r="R7588" s="7">
        <v>0</v>
      </c>
      <c r="S7588" s="7" t="s">
        <v>11925</v>
      </c>
      <c r="BI7588"/>
      <c r="BJ7588"/>
    </row>
    <row r="7589" spans="2:62" x14ac:dyDescent="0.4">
      <c r="B7589" s="1">
        <v>29966</v>
      </c>
      <c r="C7589" s="6" t="s">
        <v>25</v>
      </c>
      <c r="D7589" s="6" t="s">
        <v>25</v>
      </c>
      <c r="E7589" s="6" t="s">
        <v>2999</v>
      </c>
      <c r="F7589" s="6" t="s">
        <v>3000</v>
      </c>
      <c r="G7589" s="6" t="s">
        <v>2824</v>
      </c>
      <c r="H7589" s="6" t="s">
        <v>2824</v>
      </c>
      <c r="I7589" s="6" t="s">
        <v>3082</v>
      </c>
      <c r="J7589" s="6" t="s">
        <v>5</v>
      </c>
      <c r="K7589" s="7">
        <v>96.5</v>
      </c>
      <c r="L7589" s="7">
        <f>IFERROR(VLOOKUP(SiscoTable[[#This Row],[Código]],Hoja2!A:B,2,0)*SiscoTable[[#This Row],[Provta(Uns)]],0)</f>
        <v>405.3</v>
      </c>
      <c r="M7589" s="7">
        <v>0</v>
      </c>
      <c r="N7589" s="7">
        <v>4</v>
      </c>
      <c r="O7589" s="7">
        <f>IFERROR(VLOOKUP(SiscoTable[[#This Row],[Código]],Hoja2!A:B,2,0)*SiscoTable[[#This Row],[Stock_actual]],0)</f>
        <v>16.8</v>
      </c>
      <c r="P7589" s="6" t="s">
        <v>24</v>
      </c>
      <c r="Q7589" s="7">
        <v>106</v>
      </c>
      <c r="R7589" s="7">
        <v>192.42000000000002</v>
      </c>
      <c r="S7589" s="7" t="s">
        <v>11925</v>
      </c>
      <c r="BI7589"/>
      <c r="BJ7589"/>
    </row>
    <row r="7590" spans="2:62" x14ac:dyDescent="0.4">
      <c r="B7590" s="1">
        <v>29967</v>
      </c>
      <c r="C7590" s="6" t="s">
        <v>30</v>
      </c>
      <c r="D7590" s="6" t="s">
        <v>30</v>
      </c>
      <c r="E7590" s="6" t="s">
        <v>2999</v>
      </c>
      <c r="F7590" s="6" t="s">
        <v>3000</v>
      </c>
      <c r="G7590" s="6" t="s">
        <v>2824</v>
      </c>
      <c r="H7590" s="6" t="s">
        <v>2824</v>
      </c>
      <c r="I7590" s="6" t="s">
        <v>3089</v>
      </c>
      <c r="J7590" s="6" t="s">
        <v>5</v>
      </c>
      <c r="K7590" s="7">
        <v>35</v>
      </c>
      <c r="L7590" s="7">
        <f>IFERROR(VLOOKUP(SiscoTable[[#This Row],[Código]],Hoja2!A:B,2,0)*SiscoTable[[#This Row],[Provta(Uns)]],0)</f>
        <v>122.5</v>
      </c>
      <c r="M7590" s="7">
        <v>0</v>
      </c>
      <c r="N7590" s="7">
        <v>12</v>
      </c>
      <c r="O7590" s="7">
        <f>IFERROR(VLOOKUP(SiscoTable[[#This Row],[Código]],Hoja2!A:B,2,0)*SiscoTable[[#This Row],[Stock_actual]],0)</f>
        <v>42</v>
      </c>
      <c r="P7590" s="6" t="s">
        <v>124</v>
      </c>
      <c r="Q7590" s="7">
        <v>39</v>
      </c>
      <c r="R7590" s="7">
        <v>69.899999999999991</v>
      </c>
      <c r="S7590" s="7" t="s">
        <v>11925</v>
      </c>
      <c r="BI7590"/>
      <c r="BJ7590"/>
    </row>
    <row r="7591" spans="2:62" x14ac:dyDescent="0.4">
      <c r="B7591" s="1">
        <v>29968</v>
      </c>
      <c r="C7591" s="6" t="s">
        <v>25</v>
      </c>
      <c r="D7591" s="6" t="s">
        <v>30</v>
      </c>
      <c r="E7591" s="6" t="s">
        <v>2999</v>
      </c>
      <c r="F7591" s="6" t="s">
        <v>3000</v>
      </c>
      <c r="G7591" s="6" t="s">
        <v>2824</v>
      </c>
      <c r="H7591" s="6" t="s">
        <v>2824</v>
      </c>
      <c r="I7591" s="6" t="s">
        <v>3083</v>
      </c>
      <c r="J7591" s="6" t="s">
        <v>5</v>
      </c>
      <c r="K7591" s="7">
        <v>39</v>
      </c>
      <c r="L7591" s="7">
        <f>IFERROR(VLOOKUP(SiscoTable[[#This Row],[Código]],Hoja2!A:B,2,0)*SiscoTable[[#This Row],[Provta(Uns)]],0)</f>
        <v>386.1</v>
      </c>
      <c r="M7591" s="7">
        <v>10</v>
      </c>
      <c r="N7591" s="7">
        <v>1</v>
      </c>
      <c r="O7591" s="7">
        <f>IFERROR(VLOOKUP(SiscoTable[[#This Row],[Código]],Hoja2!A:B,2,0)*SiscoTable[[#This Row],[Stock_actual]],0)</f>
        <v>9.9</v>
      </c>
      <c r="P7591" s="6" t="s">
        <v>24</v>
      </c>
      <c r="Q7591" s="7">
        <v>43</v>
      </c>
      <c r="R7591" s="7">
        <v>68.3</v>
      </c>
      <c r="S7591" s="7" t="s">
        <v>11925</v>
      </c>
      <c r="BI7591"/>
      <c r="BJ7591"/>
    </row>
    <row r="7592" spans="2:62" x14ac:dyDescent="0.4">
      <c r="B7592" s="1">
        <v>29969</v>
      </c>
      <c r="C7592" s="6" t="s">
        <v>30</v>
      </c>
      <c r="D7592" s="6" t="s">
        <v>30</v>
      </c>
      <c r="E7592" s="6" t="s">
        <v>2999</v>
      </c>
      <c r="F7592" s="6" t="s">
        <v>3000</v>
      </c>
      <c r="G7592" s="6" t="s">
        <v>2824</v>
      </c>
      <c r="H7592" s="6" t="s">
        <v>2824</v>
      </c>
      <c r="I7592" s="6" t="s">
        <v>3090</v>
      </c>
      <c r="J7592" s="6" t="s">
        <v>5</v>
      </c>
      <c r="K7592" s="7">
        <v>10</v>
      </c>
      <c r="L7592" s="7">
        <f>IFERROR(VLOOKUP(SiscoTable[[#This Row],[Código]],Hoja2!A:B,2,0)*SiscoTable[[#This Row],[Provta(Uns)]],0)</f>
        <v>99</v>
      </c>
      <c r="M7592" s="7">
        <v>0</v>
      </c>
      <c r="N7592" s="7">
        <v>3</v>
      </c>
      <c r="O7592" s="7">
        <f>IFERROR(VLOOKUP(SiscoTable[[#This Row],[Código]],Hoja2!A:B,2,0)*SiscoTable[[#This Row],[Stock_actual]],0)</f>
        <v>29.700000000000003</v>
      </c>
      <c r="P7592" s="6" t="s">
        <v>117</v>
      </c>
      <c r="Q7592" s="7">
        <v>11</v>
      </c>
      <c r="R7592" s="7">
        <v>19.77</v>
      </c>
      <c r="S7592" s="7" t="s">
        <v>11925</v>
      </c>
      <c r="BI7592"/>
      <c r="BJ7592"/>
    </row>
    <row r="7593" spans="2:62" x14ac:dyDescent="0.4">
      <c r="B7593" s="1">
        <v>29970</v>
      </c>
      <c r="C7593" s="6" t="s">
        <v>30</v>
      </c>
      <c r="D7593" s="6" t="s">
        <v>30</v>
      </c>
      <c r="E7593" s="6" t="s">
        <v>2999</v>
      </c>
      <c r="F7593" s="6" t="s">
        <v>3000</v>
      </c>
      <c r="G7593" s="6" t="s">
        <v>2824</v>
      </c>
      <c r="H7593" s="6" t="s">
        <v>2824</v>
      </c>
      <c r="I7593" s="6" t="s">
        <v>3091</v>
      </c>
      <c r="J7593" s="6" t="s">
        <v>5</v>
      </c>
      <c r="K7593" s="7">
        <v>24.33</v>
      </c>
      <c r="L7593" s="7">
        <f>IFERROR(VLOOKUP(SiscoTable[[#This Row],[Código]],Hoja2!A:B,2,0)*SiscoTable[[#This Row],[Provta(Uns)]],0)</f>
        <v>77.855999999999995</v>
      </c>
      <c r="M7593" s="7">
        <v>0</v>
      </c>
      <c r="N7593" s="7">
        <v>9</v>
      </c>
      <c r="O7593" s="7">
        <f>IFERROR(VLOOKUP(SiscoTable[[#This Row],[Código]],Hoja2!A:B,2,0)*SiscoTable[[#This Row],[Stock_actual]],0)</f>
        <v>28.8</v>
      </c>
      <c r="P7593" s="6" t="s">
        <v>96</v>
      </c>
      <c r="Q7593" s="7">
        <v>27</v>
      </c>
      <c r="R7593" s="7">
        <v>48.510000000000005</v>
      </c>
      <c r="S7593" s="7" t="s">
        <v>11925</v>
      </c>
      <c r="BI7593"/>
      <c r="BJ7593"/>
    </row>
    <row r="7594" spans="2:62" x14ac:dyDescent="0.4">
      <c r="B7594" s="1">
        <v>29971</v>
      </c>
      <c r="C7594" s="6" t="s">
        <v>25</v>
      </c>
      <c r="D7594" s="6" t="s">
        <v>25</v>
      </c>
      <c r="E7594" s="6" t="s">
        <v>2999</v>
      </c>
      <c r="F7594" s="6" t="s">
        <v>3000</v>
      </c>
      <c r="G7594" s="6" t="s">
        <v>2824</v>
      </c>
      <c r="H7594" s="6" t="s">
        <v>2824</v>
      </c>
      <c r="I7594" s="6" t="s">
        <v>3084</v>
      </c>
      <c r="J7594" s="6" t="s">
        <v>5</v>
      </c>
      <c r="K7594" s="7">
        <v>95</v>
      </c>
      <c r="L7594" s="7">
        <f>IFERROR(VLOOKUP(SiscoTable[[#This Row],[Código]],Hoja2!A:B,2,0)*SiscoTable[[#This Row],[Provta(Uns)]],0)</f>
        <v>304</v>
      </c>
      <c r="M7594" s="7">
        <v>20</v>
      </c>
      <c r="N7594" s="7">
        <v>19</v>
      </c>
      <c r="O7594" s="7">
        <f>IFERROR(VLOOKUP(SiscoTable[[#This Row],[Código]],Hoja2!A:B,2,0)*SiscoTable[[#This Row],[Stock_actual]],0)</f>
        <v>60.800000000000004</v>
      </c>
      <c r="P7594" s="6" t="s">
        <v>27</v>
      </c>
      <c r="Q7594" s="7">
        <v>105</v>
      </c>
      <c r="R7594" s="7">
        <v>170.22</v>
      </c>
      <c r="S7594" s="7" t="s">
        <v>11925</v>
      </c>
      <c r="BI7594"/>
      <c r="BJ7594"/>
    </row>
    <row r="7595" spans="2:62" x14ac:dyDescent="0.4">
      <c r="B7595" s="1">
        <v>29972</v>
      </c>
      <c r="C7595" s="6" t="s">
        <v>8</v>
      </c>
      <c r="D7595" s="6" t="s">
        <v>8</v>
      </c>
      <c r="E7595" s="6" t="s">
        <v>3268</v>
      </c>
      <c r="F7595" s="6" t="s">
        <v>7197</v>
      </c>
      <c r="G7595" s="6" t="s">
        <v>7198</v>
      </c>
      <c r="H7595" s="6" t="s">
        <v>7200</v>
      </c>
      <c r="I7595" s="6" t="s">
        <v>7343</v>
      </c>
      <c r="J7595" s="6" t="s">
        <v>5</v>
      </c>
      <c r="K7595" s="7">
        <v>0</v>
      </c>
      <c r="L7595" s="7">
        <f>IFERROR(VLOOKUP(SiscoTable[[#This Row],[Código]],Hoja2!A:B,2,0)*SiscoTable[[#This Row],[Provta(Uns)]],0)</f>
        <v>0</v>
      </c>
      <c r="M7595" s="7">
        <v>0</v>
      </c>
      <c r="N7595" s="7">
        <v>0</v>
      </c>
      <c r="O7595" s="7">
        <f>IFERROR(VLOOKUP(SiscoTable[[#This Row],[Código]],Hoja2!A:B,2,0)*SiscoTable[[#This Row],[Stock_actual]],0)</f>
        <v>0</v>
      </c>
      <c r="P7595" s="6" t="s">
        <v>7</v>
      </c>
      <c r="Q7595" s="7">
        <v>0</v>
      </c>
      <c r="R7595" s="7">
        <v>0</v>
      </c>
      <c r="S7595" s="7" t="s">
        <v>11928</v>
      </c>
      <c r="BI7595"/>
      <c r="BJ7595"/>
    </row>
    <row r="7596" spans="2:62" x14ac:dyDescent="0.4">
      <c r="B7596" s="1">
        <v>29973</v>
      </c>
      <c r="C7596" s="6" t="s">
        <v>25</v>
      </c>
      <c r="D7596" s="6" t="s">
        <v>30</v>
      </c>
      <c r="E7596" s="6" t="s">
        <v>469</v>
      </c>
      <c r="F7596" s="6" t="s">
        <v>1050</v>
      </c>
      <c r="G7596" s="6" t="s">
        <v>1309</v>
      </c>
      <c r="H7596" s="6" t="s">
        <v>1097</v>
      </c>
      <c r="I7596" s="6" t="s">
        <v>1375</v>
      </c>
      <c r="J7596" s="6" t="s">
        <v>5</v>
      </c>
      <c r="K7596" s="7">
        <v>14.67</v>
      </c>
      <c r="L7596" s="7">
        <f>IFERROR(VLOOKUP(SiscoTable[[#This Row],[Código]],Hoja2!A:B,2,0)*SiscoTable[[#This Row],[Provta(Uns)]],0)</f>
        <v>291.93299999999999</v>
      </c>
      <c r="M7596" s="7">
        <v>0</v>
      </c>
      <c r="N7596" s="7">
        <v>32</v>
      </c>
      <c r="O7596" s="7">
        <f>IFERROR(VLOOKUP(SiscoTable[[#This Row],[Código]],Hoja2!A:B,2,0)*SiscoTable[[#This Row],[Stock_actual]],0)</f>
        <v>636.79999999999995</v>
      </c>
      <c r="P7596" s="6" t="s">
        <v>260</v>
      </c>
      <c r="Q7596" s="7">
        <v>16</v>
      </c>
      <c r="R7596" s="7">
        <v>0</v>
      </c>
      <c r="S7596" s="7" t="s">
        <v>11927</v>
      </c>
      <c r="BI7596"/>
      <c r="BJ7596"/>
    </row>
    <row r="7597" spans="2:62" x14ac:dyDescent="0.4">
      <c r="B7597" s="1">
        <v>29974</v>
      </c>
      <c r="C7597" s="6" t="s">
        <v>30</v>
      </c>
      <c r="D7597" s="6" t="s">
        <v>30</v>
      </c>
      <c r="E7597" s="6" t="s">
        <v>469</v>
      </c>
      <c r="F7597" s="6" t="s">
        <v>1050</v>
      </c>
      <c r="G7597" s="6" t="s">
        <v>1309</v>
      </c>
      <c r="H7597" s="6" t="s">
        <v>1097</v>
      </c>
      <c r="I7597" s="6" t="s">
        <v>1420</v>
      </c>
      <c r="J7597" s="6" t="s">
        <v>5</v>
      </c>
      <c r="K7597" s="7">
        <v>8.33</v>
      </c>
      <c r="L7597" s="7">
        <f>IFERROR(VLOOKUP(SiscoTable[[#This Row],[Código]],Hoja2!A:B,2,0)*SiscoTable[[#This Row],[Provta(Uns)]],0)</f>
        <v>164.934</v>
      </c>
      <c r="M7597" s="7">
        <v>0</v>
      </c>
      <c r="N7597" s="7">
        <v>10</v>
      </c>
      <c r="O7597" s="7">
        <f>IFERROR(VLOOKUP(SiscoTable[[#This Row],[Código]],Hoja2!A:B,2,0)*SiscoTable[[#This Row],[Stock_actual]],0)</f>
        <v>198</v>
      </c>
      <c r="P7597" s="6" t="s">
        <v>115</v>
      </c>
      <c r="Q7597" s="7">
        <v>9</v>
      </c>
      <c r="R7597" s="7">
        <v>0</v>
      </c>
      <c r="S7597" s="7" t="s">
        <v>11927</v>
      </c>
      <c r="BI7597"/>
      <c r="BJ7597"/>
    </row>
    <row r="7598" spans="2:62" x14ac:dyDescent="0.4">
      <c r="B7598" s="1">
        <v>29975</v>
      </c>
      <c r="C7598" s="6" t="s">
        <v>25</v>
      </c>
      <c r="D7598" s="6" t="s">
        <v>30</v>
      </c>
      <c r="E7598" s="6" t="s">
        <v>3268</v>
      </c>
      <c r="F7598" s="6" t="s">
        <v>3269</v>
      </c>
      <c r="G7598" s="6" t="s">
        <v>4384</v>
      </c>
      <c r="H7598" s="6" t="s">
        <v>4449</v>
      </c>
      <c r="I7598" s="6" t="s">
        <v>4448</v>
      </c>
      <c r="J7598" s="6" t="s">
        <v>5</v>
      </c>
      <c r="K7598" s="7">
        <v>16.670000000000002</v>
      </c>
      <c r="L7598" s="7">
        <f>IFERROR(VLOOKUP(SiscoTable[[#This Row],[Código]],Hoja2!A:B,2,0)*SiscoTable[[#This Row],[Provta(Uns)]],0)</f>
        <v>181.70300000000003</v>
      </c>
      <c r="M7598" s="7">
        <v>0</v>
      </c>
      <c r="N7598" s="7">
        <v>0</v>
      </c>
      <c r="O7598" s="7">
        <f>IFERROR(VLOOKUP(SiscoTable[[#This Row],[Código]],Hoja2!A:B,2,0)*SiscoTable[[#This Row],[Stock_actual]],0)</f>
        <v>0</v>
      </c>
      <c r="P7598" s="6" t="s">
        <v>7</v>
      </c>
      <c r="Q7598" s="7">
        <v>18</v>
      </c>
      <c r="R7598" s="7">
        <v>33.6</v>
      </c>
      <c r="S7598" s="7" t="s">
        <v>11928</v>
      </c>
      <c r="BI7598"/>
      <c r="BJ7598"/>
    </row>
    <row r="7599" spans="2:62" x14ac:dyDescent="0.4">
      <c r="B7599" s="1">
        <v>29976</v>
      </c>
      <c r="C7599" s="6" t="s">
        <v>8</v>
      </c>
      <c r="D7599" s="6" t="s">
        <v>8</v>
      </c>
      <c r="E7599" s="6" t="s">
        <v>2809</v>
      </c>
      <c r="F7599" s="6" t="s">
        <v>2844</v>
      </c>
      <c r="G7599" s="6" t="s">
        <v>2811</v>
      </c>
      <c r="H7599" s="6" t="s">
        <v>4</v>
      </c>
      <c r="I7599" s="6" t="s">
        <v>2951</v>
      </c>
      <c r="J7599" s="6" t="s">
        <v>5</v>
      </c>
      <c r="K7599" s="7">
        <v>0</v>
      </c>
      <c r="L7599" s="7">
        <f>IFERROR(VLOOKUP(SiscoTable[[#This Row],[Código]],Hoja2!A:B,2,0)*SiscoTable[[#This Row],[Provta(Uns)]],0)</f>
        <v>0</v>
      </c>
      <c r="M7599" s="7">
        <v>0</v>
      </c>
      <c r="N7599" s="7">
        <v>0</v>
      </c>
      <c r="O7599" s="7">
        <f>IFERROR(VLOOKUP(SiscoTable[[#This Row],[Código]],Hoja2!A:B,2,0)*SiscoTable[[#This Row],[Stock_actual]],0)</f>
        <v>0</v>
      </c>
      <c r="P7599" s="6" t="s">
        <v>7</v>
      </c>
      <c r="Q7599" s="7">
        <v>0</v>
      </c>
      <c r="R7599" s="7">
        <v>0</v>
      </c>
      <c r="S7599" s="7" t="s">
        <v>11923</v>
      </c>
      <c r="BI7599"/>
      <c r="BJ7599"/>
    </row>
    <row r="7600" spans="2:62" x14ac:dyDescent="0.4">
      <c r="B7600" s="1">
        <v>29977</v>
      </c>
      <c r="C7600" s="6" t="s">
        <v>8</v>
      </c>
      <c r="D7600" s="6" t="s">
        <v>8</v>
      </c>
      <c r="E7600" s="6" t="s">
        <v>1734</v>
      </c>
      <c r="F7600" s="6" t="s">
        <v>1735</v>
      </c>
      <c r="G7600" s="6" t="s">
        <v>1736</v>
      </c>
      <c r="H7600" s="6" t="s">
        <v>4</v>
      </c>
      <c r="I7600" s="6" t="s">
        <v>1927</v>
      </c>
      <c r="J7600" s="6" t="s">
        <v>5</v>
      </c>
      <c r="K7600" s="7">
        <v>0</v>
      </c>
      <c r="L7600" s="7">
        <f>IFERROR(VLOOKUP(SiscoTable[[#This Row],[Código]],Hoja2!A:B,2,0)*SiscoTable[[#This Row],[Provta(Uns)]],0)</f>
        <v>0</v>
      </c>
      <c r="M7600" s="7">
        <v>0</v>
      </c>
      <c r="N7600" s="7">
        <v>0</v>
      </c>
      <c r="O7600" s="7">
        <f>IFERROR(VLOOKUP(SiscoTable[[#This Row],[Código]],Hoja2!A:B,2,0)*SiscoTable[[#This Row],[Stock_actual]],0)</f>
        <v>0</v>
      </c>
      <c r="P7600" s="6" t="s">
        <v>7</v>
      </c>
      <c r="Q7600" s="7">
        <v>0</v>
      </c>
      <c r="R7600" s="7">
        <v>0</v>
      </c>
      <c r="S7600" s="7" t="s">
        <v>11925</v>
      </c>
      <c r="BI7600"/>
      <c r="BJ7600"/>
    </row>
    <row r="7601" spans="2:62" x14ac:dyDescent="0.4">
      <c r="B7601" s="1">
        <v>29978</v>
      </c>
      <c r="C7601" s="6" t="s">
        <v>8</v>
      </c>
      <c r="D7601" s="6" t="s">
        <v>8</v>
      </c>
      <c r="E7601" s="6" t="s">
        <v>1734</v>
      </c>
      <c r="F7601" s="6" t="s">
        <v>1735</v>
      </c>
      <c r="G7601" s="6" t="s">
        <v>1736</v>
      </c>
      <c r="H7601" s="6" t="s">
        <v>4</v>
      </c>
      <c r="I7601" s="6" t="s">
        <v>1928</v>
      </c>
      <c r="J7601" s="6" t="s">
        <v>5</v>
      </c>
      <c r="K7601" s="7">
        <v>0</v>
      </c>
      <c r="L7601" s="7">
        <f>IFERROR(VLOOKUP(SiscoTable[[#This Row],[Código]],Hoja2!A:B,2,0)*SiscoTable[[#This Row],[Provta(Uns)]],0)</f>
        <v>0</v>
      </c>
      <c r="M7601" s="7">
        <v>0</v>
      </c>
      <c r="N7601" s="7">
        <v>0</v>
      </c>
      <c r="O7601" s="7">
        <f>IFERROR(VLOOKUP(SiscoTable[[#This Row],[Código]],Hoja2!A:B,2,0)*SiscoTable[[#This Row],[Stock_actual]],0)</f>
        <v>0</v>
      </c>
      <c r="P7601" s="6" t="s">
        <v>7</v>
      </c>
      <c r="Q7601" s="7">
        <v>0</v>
      </c>
      <c r="R7601" s="7">
        <v>0</v>
      </c>
      <c r="S7601" s="7" t="s">
        <v>11925</v>
      </c>
      <c r="BI7601"/>
      <c r="BJ7601"/>
    </row>
    <row r="7602" spans="2:62" x14ac:dyDescent="0.4">
      <c r="B7602" s="1">
        <v>29979</v>
      </c>
      <c r="C7602" s="6" t="s">
        <v>8</v>
      </c>
      <c r="D7602" s="6" t="s">
        <v>8</v>
      </c>
      <c r="E7602" s="6" t="s">
        <v>1734</v>
      </c>
      <c r="F7602" s="6" t="s">
        <v>1735</v>
      </c>
      <c r="G7602" s="6" t="s">
        <v>1736</v>
      </c>
      <c r="H7602" s="6" t="s">
        <v>4</v>
      </c>
      <c r="I7602" s="6" t="s">
        <v>1929</v>
      </c>
      <c r="J7602" s="6" t="s">
        <v>5</v>
      </c>
      <c r="K7602" s="7">
        <v>0</v>
      </c>
      <c r="L7602" s="7">
        <f>IFERROR(VLOOKUP(SiscoTable[[#This Row],[Código]],Hoja2!A:B,2,0)*SiscoTable[[#This Row],[Provta(Uns)]],0)</f>
        <v>0</v>
      </c>
      <c r="M7602" s="7">
        <v>0</v>
      </c>
      <c r="N7602" s="7">
        <v>0</v>
      </c>
      <c r="O7602" s="7">
        <f>IFERROR(VLOOKUP(SiscoTable[[#This Row],[Código]],Hoja2!A:B,2,0)*SiscoTable[[#This Row],[Stock_actual]],0)</f>
        <v>0</v>
      </c>
      <c r="P7602" s="6" t="s">
        <v>7</v>
      </c>
      <c r="Q7602" s="7">
        <v>0</v>
      </c>
      <c r="R7602" s="7">
        <v>0</v>
      </c>
      <c r="S7602" s="7" t="s">
        <v>11925</v>
      </c>
      <c r="BI7602"/>
      <c r="BJ7602"/>
    </row>
    <row r="7603" spans="2:62" x14ac:dyDescent="0.4">
      <c r="B7603" s="1">
        <v>29980</v>
      </c>
      <c r="C7603" s="6" t="s">
        <v>8</v>
      </c>
      <c r="D7603" s="6" t="s">
        <v>8</v>
      </c>
      <c r="E7603" s="6" t="s">
        <v>1734</v>
      </c>
      <c r="F7603" s="6" t="s">
        <v>1735</v>
      </c>
      <c r="G7603" s="6" t="s">
        <v>1736</v>
      </c>
      <c r="H7603" s="6" t="s">
        <v>4</v>
      </c>
      <c r="I7603" s="6" t="s">
        <v>1930</v>
      </c>
      <c r="J7603" s="6" t="s">
        <v>5</v>
      </c>
      <c r="K7603" s="7">
        <v>0</v>
      </c>
      <c r="L7603" s="7">
        <f>IFERROR(VLOOKUP(SiscoTable[[#This Row],[Código]],Hoja2!A:B,2,0)*SiscoTable[[#This Row],[Provta(Uns)]],0)</f>
        <v>0</v>
      </c>
      <c r="M7603" s="7">
        <v>0</v>
      </c>
      <c r="N7603" s="7">
        <v>0</v>
      </c>
      <c r="O7603" s="7">
        <f>IFERROR(VLOOKUP(SiscoTable[[#This Row],[Código]],Hoja2!A:B,2,0)*SiscoTable[[#This Row],[Stock_actual]],0)</f>
        <v>0</v>
      </c>
      <c r="P7603" s="6" t="s">
        <v>7</v>
      </c>
      <c r="Q7603" s="7">
        <v>0</v>
      </c>
      <c r="R7603" s="7">
        <v>0</v>
      </c>
      <c r="S7603" s="7" t="s">
        <v>11925</v>
      </c>
      <c r="BI7603"/>
      <c r="BJ7603"/>
    </row>
    <row r="7604" spans="2:62" x14ac:dyDescent="0.4">
      <c r="B7604" s="1">
        <v>29981</v>
      </c>
      <c r="C7604" s="6" t="s">
        <v>30</v>
      </c>
      <c r="D7604" s="6" t="s">
        <v>8</v>
      </c>
      <c r="E7604" s="6" t="s">
        <v>1734</v>
      </c>
      <c r="F7604" s="6" t="s">
        <v>1735</v>
      </c>
      <c r="G7604" s="6" t="s">
        <v>1736</v>
      </c>
      <c r="H7604" s="6" t="s">
        <v>4</v>
      </c>
      <c r="I7604" s="6" t="s">
        <v>1793</v>
      </c>
      <c r="J7604" s="6" t="s">
        <v>5</v>
      </c>
      <c r="K7604" s="7">
        <v>0</v>
      </c>
      <c r="L7604" s="7">
        <f>IFERROR(VLOOKUP(SiscoTable[[#This Row],[Código]],Hoja2!A:B,2,0)*SiscoTable[[#This Row],[Provta(Uns)]],0)</f>
        <v>0</v>
      </c>
      <c r="M7604" s="7">
        <v>0</v>
      </c>
      <c r="N7604" s="7">
        <v>0</v>
      </c>
      <c r="O7604" s="7">
        <f>IFERROR(VLOOKUP(SiscoTable[[#This Row],[Código]],Hoja2!A:B,2,0)*SiscoTable[[#This Row],[Stock_actual]],0)</f>
        <v>0</v>
      </c>
      <c r="P7604" s="6" t="s">
        <v>7</v>
      </c>
      <c r="Q7604" s="7">
        <v>0</v>
      </c>
      <c r="R7604" s="7">
        <v>0</v>
      </c>
      <c r="S7604" s="7" t="s">
        <v>11925</v>
      </c>
      <c r="BI7604"/>
      <c r="BJ7604"/>
    </row>
    <row r="7605" spans="2:62" x14ac:dyDescent="0.4">
      <c r="B7605" s="1">
        <v>29982</v>
      </c>
      <c r="C7605" s="6" t="s">
        <v>8</v>
      </c>
      <c r="D7605" s="6" t="s">
        <v>8</v>
      </c>
      <c r="E7605" s="6" t="s">
        <v>1734</v>
      </c>
      <c r="F7605" s="6" t="s">
        <v>1735</v>
      </c>
      <c r="G7605" s="6" t="s">
        <v>1736</v>
      </c>
      <c r="H7605" s="6" t="s">
        <v>4</v>
      </c>
      <c r="I7605" s="6" t="s">
        <v>1931</v>
      </c>
      <c r="J7605" s="6" t="s">
        <v>5</v>
      </c>
      <c r="K7605" s="7">
        <v>0</v>
      </c>
      <c r="L7605" s="7">
        <f>IFERROR(VLOOKUP(SiscoTable[[#This Row],[Código]],Hoja2!A:B,2,0)*SiscoTable[[#This Row],[Provta(Uns)]],0)</f>
        <v>0</v>
      </c>
      <c r="M7605" s="7">
        <v>0</v>
      </c>
      <c r="N7605" s="7">
        <v>0</v>
      </c>
      <c r="O7605" s="7">
        <f>IFERROR(VLOOKUP(SiscoTable[[#This Row],[Código]],Hoja2!A:B,2,0)*SiscoTable[[#This Row],[Stock_actual]],0)</f>
        <v>0</v>
      </c>
      <c r="P7605" s="6" t="s">
        <v>7</v>
      </c>
      <c r="Q7605" s="7">
        <v>0</v>
      </c>
      <c r="R7605" s="7">
        <v>0</v>
      </c>
      <c r="S7605" s="7" t="s">
        <v>11925</v>
      </c>
      <c r="BI7605"/>
      <c r="BJ7605"/>
    </row>
    <row r="7606" spans="2:62" x14ac:dyDescent="0.4">
      <c r="B7606" s="1">
        <v>29983</v>
      </c>
      <c r="C7606" s="6" t="s">
        <v>8</v>
      </c>
      <c r="D7606" s="6" t="s">
        <v>8</v>
      </c>
      <c r="E7606" s="6" t="s">
        <v>1734</v>
      </c>
      <c r="F7606" s="6" t="s">
        <v>1735</v>
      </c>
      <c r="G7606" s="6" t="s">
        <v>1736</v>
      </c>
      <c r="H7606" s="6" t="s">
        <v>4</v>
      </c>
      <c r="I7606" s="6" t="s">
        <v>1932</v>
      </c>
      <c r="J7606" s="6" t="s">
        <v>5</v>
      </c>
      <c r="K7606" s="7">
        <v>0</v>
      </c>
      <c r="L7606" s="7">
        <f>IFERROR(VLOOKUP(SiscoTable[[#This Row],[Código]],Hoja2!A:B,2,0)*SiscoTable[[#This Row],[Provta(Uns)]],0)</f>
        <v>0</v>
      </c>
      <c r="M7606" s="7">
        <v>0</v>
      </c>
      <c r="N7606" s="7">
        <v>1</v>
      </c>
      <c r="O7606" s="7">
        <f>IFERROR(VLOOKUP(SiscoTable[[#This Row],[Código]],Hoja2!A:B,2,0)*SiscoTable[[#This Row],[Stock_actual]],0)</f>
        <v>12</v>
      </c>
      <c r="P7606" s="6" t="s">
        <v>134</v>
      </c>
      <c r="Q7606" s="7">
        <v>0</v>
      </c>
      <c r="R7606" s="7">
        <v>0</v>
      </c>
      <c r="S7606" s="7" t="s">
        <v>11925</v>
      </c>
      <c r="BI7606"/>
      <c r="BJ7606"/>
    </row>
    <row r="7607" spans="2:62" x14ac:dyDescent="0.4">
      <c r="B7607" s="1">
        <v>29984</v>
      </c>
      <c r="C7607" s="6" t="s">
        <v>8</v>
      </c>
      <c r="D7607" s="6" t="s">
        <v>8</v>
      </c>
      <c r="E7607" s="6" t="s">
        <v>1734</v>
      </c>
      <c r="F7607" s="6" t="s">
        <v>1735</v>
      </c>
      <c r="G7607" s="6" t="s">
        <v>1736</v>
      </c>
      <c r="H7607" s="6" t="s">
        <v>4</v>
      </c>
      <c r="I7607" s="6" t="s">
        <v>1933</v>
      </c>
      <c r="J7607" s="6" t="s">
        <v>5</v>
      </c>
      <c r="K7607" s="7">
        <v>0</v>
      </c>
      <c r="L7607" s="7">
        <f>IFERROR(VLOOKUP(SiscoTable[[#This Row],[Código]],Hoja2!A:B,2,0)*SiscoTable[[#This Row],[Provta(Uns)]],0)</f>
        <v>0</v>
      </c>
      <c r="M7607" s="7">
        <v>0</v>
      </c>
      <c r="N7607" s="7">
        <v>0</v>
      </c>
      <c r="O7607" s="7">
        <f>IFERROR(VLOOKUP(SiscoTable[[#This Row],[Código]],Hoja2!A:B,2,0)*SiscoTable[[#This Row],[Stock_actual]],0)</f>
        <v>0</v>
      </c>
      <c r="P7607" s="6" t="s">
        <v>7</v>
      </c>
      <c r="Q7607" s="7">
        <v>0</v>
      </c>
      <c r="R7607" s="7">
        <v>0</v>
      </c>
      <c r="S7607" s="7" t="s">
        <v>11925</v>
      </c>
      <c r="BI7607"/>
      <c r="BJ7607"/>
    </row>
    <row r="7608" spans="2:62" x14ac:dyDescent="0.4">
      <c r="B7608" s="1">
        <v>29985</v>
      </c>
      <c r="C7608" s="6" t="s">
        <v>8</v>
      </c>
      <c r="D7608" s="6" t="s">
        <v>8</v>
      </c>
      <c r="E7608" s="6" t="s">
        <v>2809</v>
      </c>
      <c r="F7608" s="6" t="s">
        <v>2844</v>
      </c>
      <c r="G7608" s="6" t="s">
        <v>2811</v>
      </c>
      <c r="H7608" s="6" t="s">
        <v>4</v>
      </c>
      <c r="I7608" s="6" t="s">
        <v>2952</v>
      </c>
      <c r="J7608" s="6" t="s">
        <v>5</v>
      </c>
      <c r="K7608" s="7">
        <v>0</v>
      </c>
      <c r="L7608" s="7">
        <f>IFERROR(VLOOKUP(SiscoTable[[#This Row],[Código]],Hoja2!A:B,2,0)*SiscoTable[[#This Row],[Provta(Uns)]],0)</f>
        <v>0</v>
      </c>
      <c r="M7608" s="7">
        <v>0</v>
      </c>
      <c r="N7608" s="7">
        <v>0</v>
      </c>
      <c r="O7608" s="7">
        <f>IFERROR(VLOOKUP(SiscoTable[[#This Row],[Código]],Hoja2!A:B,2,0)*SiscoTable[[#This Row],[Stock_actual]],0)</f>
        <v>0</v>
      </c>
      <c r="P7608" s="6" t="s">
        <v>7</v>
      </c>
      <c r="Q7608" s="7">
        <v>0</v>
      </c>
      <c r="R7608" s="7">
        <v>0</v>
      </c>
      <c r="S7608" s="7" t="s">
        <v>11923</v>
      </c>
      <c r="BI7608"/>
      <c r="BJ7608"/>
    </row>
    <row r="7609" spans="2:62" x14ac:dyDescent="0.4">
      <c r="B7609" s="1">
        <v>29986</v>
      </c>
      <c r="C7609" s="6" t="s">
        <v>30</v>
      </c>
      <c r="D7609" s="6" t="s">
        <v>30</v>
      </c>
      <c r="E7609" s="6" t="s">
        <v>3268</v>
      </c>
      <c r="F7609" s="6" t="s">
        <v>6803</v>
      </c>
      <c r="G7609" s="6" t="s">
        <v>6915</v>
      </c>
      <c r="H7609" s="6" t="s">
        <v>6939</v>
      </c>
      <c r="I7609" s="6" t="s">
        <v>7001</v>
      </c>
      <c r="J7609" s="6" t="s">
        <v>5</v>
      </c>
      <c r="K7609" s="7">
        <v>6.33</v>
      </c>
      <c r="L7609" s="7">
        <f>IFERROR(VLOOKUP(SiscoTable[[#This Row],[Código]],Hoja2!A:B,2,0)*SiscoTable[[#This Row],[Provta(Uns)]],0)</f>
        <v>34.814999999999998</v>
      </c>
      <c r="M7609" s="7">
        <v>0</v>
      </c>
      <c r="N7609" s="7">
        <v>68</v>
      </c>
      <c r="O7609" s="7">
        <f>IFERROR(VLOOKUP(SiscoTable[[#This Row],[Código]],Hoja2!A:B,2,0)*SiscoTable[[#This Row],[Stock_actual]],0)</f>
        <v>374</v>
      </c>
      <c r="P7609" s="6" t="s">
        <v>7002</v>
      </c>
      <c r="Q7609" s="7">
        <v>7</v>
      </c>
      <c r="R7609" s="7">
        <v>0</v>
      </c>
      <c r="S7609" s="7" t="s">
        <v>11930</v>
      </c>
      <c r="BI7609"/>
      <c r="BJ7609"/>
    </row>
    <row r="7610" spans="2:62" x14ac:dyDescent="0.4">
      <c r="B7610" s="1">
        <v>29987</v>
      </c>
      <c r="C7610" s="6" t="s">
        <v>8</v>
      </c>
      <c r="D7610" s="6" t="s">
        <v>8</v>
      </c>
      <c r="E7610" s="6" t="s">
        <v>8482</v>
      </c>
      <c r="F7610" s="6" t="s">
        <v>11692</v>
      </c>
      <c r="G7610" s="6" t="s">
        <v>11692</v>
      </c>
      <c r="H7610" s="6" t="s">
        <v>8758</v>
      </c>
      <c r="I7610" s="6" t="s">
        <v>11807</v>
      </c>
      <c r="J7610" s="6" t="s">
        <v>5</v>
      </c>
      <c r="K7610" s="7">
        <v>0</v>
      </c>
      <c r="L7610" s="7">
        <f>IFERROR(VLOOKUP(SiscoTable[[#This Row],[Código]],Hoja2!A:B,2,0)*SiscoTable[[#This Row],[Provta(Uns)]],0)</f>
        <v>0</v>
      </c>
      <c r="M7610" s="7">
        <v>0</v>
      </c>
      <c r="N7610" s="7">
        <v>0</v>
      </c>
      <c r="O7610" s="7">
        <f>IFERROR(VLOOKUP(SiscoTable[[#This Row],[Código]],Hoja2!A:B,2,0)*SiscoTable[[#This Row],[Stock_actual]],0)</f>
        <v>0</v>
      </c>
      <c r="P7610" s="6" t="s">
        <v>7</v>
      </c>
      <c r="Q7610" s="7">
        <v>0</v>
      </c>
      <c r="R7610" s="7">
        <v>0</v>
      </c>
      <c r="S7610" s="7" t="s">
        <v>11926</v>
      </c>
      <c r="BI7610"/>
      <c r="BJ7610"/>
    </row>
    <row r="7611" spans="2:62" x14ac:dyDescent="0.4">
      <c r="B7611" s="1">
        <v>29988</v>
      </c>
      <c r="C7611" s="6" t="s">
        <v>30</v>
      </c>
      <c r="D7611" s="6" t="s">
        <v>30</v>
      </c>
      <c r="E7611" s="6" t="s">
        <v>2999</v>
      </c>
      <c r="F7611" s="6" t="s">
        <v>3000</v>
      </c>
      <c r="G7611" s="6" t="s">
        <v>3001</v>
      </c>
      <c r="H7611" s="6" t="s">
        <v>3032</v>
      </c>
      <c r="I7611" s="6" t="s">
        <v>3046</v>
      </c>
      <c r="J7611" s="6" t="s">
        <v>5</v>
      </c>
      <c r="K7611" s="7">
        <v>16.170000000000002</v>
      </c>
      <c r="L7611" s="7">
        <f>IFERROR(VLOOKUP(SiscoTable[[#This Row],[Código]],Hoja2!A:B,2,0)*SiscoTable[[#This Row],[Provta(Uns)]],0)</f>
        <v>84.084000000000017</v>
      </c>
      <c r="M7611" s="7">
        <v>0</v>
      </c>
      <c r="N7611" s="7">
        <v>31</v>
      </c>
      <c r="O7611" s="7">
        <f>IFERROR(VLOOKUP(SiscoTable[[#This Row],[Código]],Hoja2!A:B,2,0)*SiscoTable[[#This Row],[Stock_actual]],0)</f>
        <v>161.20000000000002</v>
      </c>
      <c r="P7611" s="6" t="s">
        <v>770</v>
      </c>
      <c r="Q7611" s="7">
        <v>18</v>
      </c>
      <c r="R7611" s="7">
        <v>0</v>
      </c>
      <c r="S7611" s="7" t="s">
        <v>11925</v>
      </c>
      <c r="BI7611"/>
      <c r="BJ7611"/>
    </row>
    <row r="7612" spans="2:62" x14ac:dyDescent="0.4">
      <c r="B7612" s="1">
        <v>29989</v>
      </c>
      <c r="C7612" s="6" t="s">
        <v>25</v>
      </c>
      <c r="D7612" s="6" t="s">
        <v>25</v>
      </c>
      <c r="E7612" s="6" t="s">
        <v>2999</v>
      </c>
      <c r="F7612" s="6" t="s">
        <v>3000</v>
      </c>
      <c r="G7612" s="6" t="s">
        <v>3001</v>
      </c>
      <c r="H7612" s="6" t="s">
        <v>3032</v>
      </c>
      <c r="I7612" s="6" t="s">
        <v>3031</v>
      </c>
      <c r="J7612" s="6" t="s">
        <v>5</v>
      </c>
      <c r="K7612" s="7">
        <v>49.67</v>
      </c>
      <c r="L7612" s="7">
        <f>IFERROR(VLOOKUP(SiscoTable[[#This Row],[Código]],Hoja2!A:B,2,0)*SiscoTable[[#This Row],[Provta(Uns)]],0)</f>
        <v>422.19499999999999</v>
      </c>
      <c r="M7612" s="7">
        <v>0</v>
      </c>
      <c r="N7612" s="7">
        <v>70</v>
      </c>
      <c r="O7612" s="7">
        <f>IFERROR(VLOOKUP(SiscoTable[[#This Row],[Código]],Hoja2!A:B,2,0)*SiscoTable[[#This Row],[Stock_actual]],0)</f>
        <v>595</v>
      </c>
      <c r="P7612" s="6" t="s">
        <v>694</v>
      </c>
      <c r="Q7612" s="7">
        <v>55</v>
      </c>
      <c r="R7612" s="7">
        <v>0</v>
      </c>
      <c r="S7612" s="7" t="s">
        <v>11925</v>
      </c>
      <c r="BI7612"/>
      <c r="BJ7612"/>
    </row>
    <row r="7613" spans="2:62" x14ac:dyDescent="0.4">
      <c r="B7613" s="1">
        <v>29990</v>
      </c>
      <c r="C7613" s="6" t="s">
        <v>25</v>
      </c>
      <c r="D7613" s="6" t="s">
        <v>30</v>
      </c>
      <c r="E7613" s="6" t="s">
        <v>2999</v>
      </c>
      <c r="F7613" s="6" t="s">
        <v>3000</v>
      </c>
      <c r="G7613" s="6" t="s">
        <v>3001</v>
      </c>
      <c r="H7613" s="6" t="s">
        <v>3032</v>
      </c>
      <c r="I7613" s="6" t="s">
        <v>3033</v>
      </c>
      <c r="J7613" s="6" t="s">
        <v>5</v>
      </c>
      <c r="K7613" s="7">
        <v>38.5</v>
      </c>
      <c r="L7613" s="7">
        <f>IFERROR(VLOOKUP(SiscoTable[[#This Row],[Código]],Hoja2!A:B,2,0)*SiscoTable[[#This Row],[Provta(Uns)]],0)</f>
        <v>404.25</v>
      </c>
      <c r="M7613" s="7">
        <v>35</v>
      </c>
      <c r="N7613" s="7">
        <v>16</v>
      </c>
      <c r="O7613" s="7">
        <f>IFERROR(VLOOKUP(SiscoTable[[#This Row],[Código]],Hoja2!A:B,2,0)*SiscoTable[[#This Row],[Stock_actual]],0)</f>
        <v>168</v>
      </c>
      <c r="P7613" s="6" t="s">
        <v>181</v>
      </c>
      <c r="Q7613" s="7">
        <v>42</v>
      </c>
      <c r="R7613" s="7">
        <v>42.44</v>
      </c>
      <c r="S7613" s="7" t="s">
        <v>11925</v>
      </c>
      <c r="BI7613"/>
      <c r="BJ7613"/>
    </row>
    <row r="7614" spans="2:62" x14ac:dyDescent="0.4">
      <c r="B7614" s="1">
        <v>29991</v>
      </c>
      <c r="C7614" s="6" t="s">
        <v>8</v>
      </c>
      <c r="D7614" s="6" t="s">
        <v>8</v>
      </c>
      <c r="E7614" s="6" t="s">
        <v>8482</v>
      </c>
      <c r="F7614" s="6" t="s">
        <v>8543</v>
      </c>
      <c r="G7614" s="6" t="s">
        <v>8544</v>
      </c>
      <c r="H7614" s="6" t="s">
        <v>8554</v>
      </c>
      <c r="I7614" s="6" t="s">
        <v>8585</v>
      </c>
      <c r="J7614" s="6" t="s">
        <v>5</v>
      </c>
      <c r="K7614" s="7">
        <v>2.67</v>
      </c>
      <c r="L7614" s="7">
        <f>IFERROR(VLOOKUP(SiscoTable[[#This Row],[Código]],Hoja2!A:B,2,0)*SiscoTable[[#This Row],[Provta(Uns)]],0)</f>
        <v>30.704999999999998</v>
      </c>
      <c r="M7614" s="7">
        <v>0</v>
      </c>
      <c r="N7614" s="7">
        <v>-1</v>
      </c>
      <c r="O7614" s="7">
        <f>IFERROR(VLOOKUP(SiscoTable[[#This Row],[Código]],Hoja2!A:B,2,0)*SiscoTable[[#This Row],[Stock_actual]],0)</f>
        <v>-11.5</v>
      </c>
      <c r="P7614" s="6" t="s">
        <v>7</v>
      </c>
      <c r="Q7614" s="7">
        <v>3</v>
      </c>
      <c r="R7614" s="7">
        <v>5.3999999999999995</v>
      </c>
      <c r="S7614" s="7" t="s">
        <v>11926</v>
      </c>
      <c r="BI7614"/>
      <c r="BJ7614"/>
    </row>
    <row r="7615" spans="2:62" x14ac:dyDescent="0.4">
      <c r="B7615" s="1">
        <v>29993</v>
      </c>
      <c r="C7615" s="6" t="s">
        <v>8</v>
      </c>
      <c r="D7615" s="6" t="s">
        <v>8</v>
      </c>
      <c r="E7615" s="6" t="s">
        <v>8482</v>
      </c>
      <c r="F7615" s="6" t="s">
        <v>8543</v>
      </c>
      <c r="G7615" s="6" t="s">
        <v>8544</v>
      </c>
      <c r="H7615" s="6" t="s">
        <v>8554</v>
      </c>
      <c r="I7615" s="6" t="s">
        <v>8586</v>
      </c>
      <c r="J7615" s="6" t="s">
        <v>5</v>
      </c>
      <c r="K7615" s="7">
        <v>1.83</v>
      </c>
      <c r="L7615" s="7">
        <f>IFERROR(VLOOKUP(SiscoTable[[#This Row],[Código]],Hoja2!A:B,2,0)*SiscoTable[[#This Row],[Provta(Uns)]],0)</f>
        <v>21.96</v>
      </c>
      <c r="M7615" s="7">
        <v>0</v>
      </c>
      <c r="N7615" s="7">
        <v>2</v>
      </c>
      <c r="O7615" s="7">
        <f>IFERROR(VLOOKUP(SiscoTable[[#This Row],[Código]],Hoja2!A:B,2,0)*SiscoTable[[#This Row],[Stock_actual]],0)</f>
        <v>24</v>
      </c>
      <c r="P7615" s="6" t="s">
        <v>565</v>
      </c>
      <c r="Q7615" s="7">
        <v>2</v>
      </c>
      <c r="R7615" s="7">
        <v>3.58</v>
      </c>
      <c r="S7615" s="7" t="s">
        <v>11926</v>
      </c>
      <c r="BI7615"/>
      <c r="BJ7615"/>
    </row>
    <row r="7616" spans="2:62" x14ac:dyDescent="0.4">
      <c r="B7616" s="1">
        <v>29994</v>
      </c>
      <c r="C7616" s="6" t="s">
        <v>8</v>
      </c>
      <c r="D7616" s="6" t="s">
        <v>8</v>
      </c>
      <c r="E7616" s="6" t="s">
        <v>8482</v>
      </c>
      <c r="F7616" s="6" t="s">
        <v>8543</v>
      </c>
      <c r="G7616" s="6" t="s">
        <v>8544</v>
      </c>
      <c r="H7616" s="6" t="s">
        <v>8576</v>
      </c>
      <c r="I7616" s="6" t="s">
        <v>8587</v>
      </c>
      <c r="J7616" s="6" t="s">
        <v>5</v>
      </c>
      <c r="K7616" s="7">
        <v>2.33</v>
      </c>
      <c r="L7616" s="7">
        <f>IFERROR(VLOOKUP(SiscoTable[[#This Row],[Código]],Hoja2!A:B,2,0)*SiscoTable[[#This Row],[Provta(Uns)]],0)</f>
        <v>32.620000000000005</v>
      </c>
      <c r="M7616" s="7">
        <v>0</v>
      </c>
      <c r="N7616" s="7">
        <v>2</v>
      </c>
      <c r="O7616" s="7">
        <f>IFERROR(VLOOKUP(SiscoTable[[#This Row],[Código]],Hoja2!A:B,2,0)*SiscoTable[[#This Row],[Stock_actual]],0)</f>
        <v>28</v>
      </c>
      <c r="P7616" s="6" t="s">
        <v>812</v>
      </c>
      <c r="Q7616" s="7">
        <v>3</v>
      </c>
      <c r="R7616" s="7">
        <v>4.8</v>
      </c>
      <c r="S7616" s="7" t="s">
        <v>11926</v>
      </c>
      <c r="BI7616"/>
      <c r="BJ7616"/>
    </row>
    <row r="7617" spans="2:62" x14ac:dyDescent="0.4">
      <c r="B7617" s="1">
        <v>29995</v>
      </c>
      <c r="C7617" s="6" t="s">
        <v>8</v>
      </c>
      <c r="D7617" s="6" t="s">
        <v>8</v>
      </c>
      <c r="E7617" s="6" t="s">
        <v>8482</v>
      </c>
      <c r="F7617" s="6" t="s">
        <v>8543</v>
      </c>
      <c r="G7617" s="6" t="s">
        <v>8544</v>
      </c>
      <c r="H7617" s="6" t="s">
        <v>8576</v>
      </c>
      <c r="I7617" s="6" t="s">
        <v>8588</v>
      </c>
      <c r="J7617" s="6" t="s">
        <v>5</v>
      </c>
      <c r="K7617" s="7">
        <v>6.5</v>
      </c>
      <c r="L7617" s="7">
        <f>IFERROR(VLOOKUP(SiscoTable[[#This Row],[Código]],Hoja2!A:B,2,0)*SiscoTable[[#This Row],[Provta(Uns)]],0)</f>
        <v>57.85</v>
      </c>
      <c r="M7617" s="7">
        <v>0</v>
      </c>
      <c r="N7617" s="7">
        <v>0</v>
      </c>
      <c r="O7617" s="7">
        <f>IFERROR(VLOOKUP(SiscoTable[[#This Row],[Código]],Hoja2!A:B,2,0)*SiscoTable[[#This Row],[Stock_actual]],0)</f>
        <v>0</v>
      </c>
      <c r="P7617" s="6" t="s">
        <v>7</v>
      </c>
      <c r="Q7617" s="7">
        <v>7</v>
      </c>
      <c r="R7617" s="7">
        <v>13.2</v>
      </c>
      <c r="S7617" s="7" t="s">
        <v>11926</v>
      </c>
      <c r="BI7617"/>
      <c r="BJ7617"/>
    </row>
    <row r="7618" spans="2:62" x14ac:dyDescent="0.4">
      <c r="B7618" s="1">
        <v>29996</v>
      </c>
      <c r="C7618" s="6" t="s">
        <v>8</v>
      </c>
      <c r="D7618" s="6" t="s">
        <v>8</v>
      </c>
      <c r="E7618" s="6" t="s">
        <v>8482</v>
      </c>
      <c r="F7618" s="6" t="s">
        <v>8543</v>
      </c>
      <c r="G7618" s="6" t="s">
        <v>8544</v>
      </c>
      <c r="H7618" s="6" t="s">
        <v>8554</v>
      </c>
      <c r="I7618" s="6" t="s">
        <v>8589</v>
      </c>
      <c r="J7618" s="6" t="s">
        <v>5</v>
      </c>
      <c r="K7618" s="7">
        <v>4.5</v>
      </c>
      <c r="L7618" s="7">
        <f>IFERROR(VLOOKUP(SiscoTable[[#This Row],[Código]],Hoja2!A:B,2,0)*SiscoTable[[#This Row],[Provta(Uns)]],0)</f>
        <v>44.550000000000004</v>
      </c>
      <c r="M7618" s="7">
        <v>0</v>
      </c>
      <c r="N7618" s="7">
        <v>0</v>
      </c>
      <c r="O7618" s="7">
        <f>IFERROR(VLOOKUP(SiscoTable[[#This Row],[Código]],Hoja2!A:B,2,0)*SiscoTable[[#This Row],[Stock_actual]],0)</f>
        <v>0</v>
      </c>
      <c r="P7618" s="6" t="s">
        <v>7</v>
      </c>
      <c r="Q7618" s="7">
        <v>5</v>
      </c>
      <c r="R7618" s="7">
        <v>9</v>
      </c>
      <c r="S7618" s="7" t="s">
        <v>11926</v>
      </c>
      <c r="BI7618"/>
      <c r="BJ7618"/>
    </row>
    <row r="7619" spans="2:62" x14ac:dyDescent="0.4">
      <c r="B7619" s="1">
        <v>29997</v>
      </c>
      <c r="C7619" s="6" t="s">
        <v>8</v>
      </c>
      <c r="D7619" s="6" t="s">
        <v>30</v>
      </c>
      <c r="E7619" s="6" t="s">
        <v>3268</v>
      </c>
      <c r="F7619" s="6" t="s">
        <v>3269</v>
      </c>
      <c r="G7619" s="6" t="s">
        <v>4702</v>
      </c>
      <c r="H7619" s="6" t="s">
        <v>4708</v>
      </c>
      <c r="I7619" s="6" t="s">
        <v>4754</v>
      </c>
      <c r="J7619" s="6" t="s">
        <v>5</v>
      </c>
      <c r="K7619" s="7">
        <v>26.33</v>
      </c>
      <c r="L7619" s="7">
        <f>IFERROR(VLOOKUP(SiscoTable[[#This Row],[Código]],Hoja2!A:B,2,0)*SiscoTable[[#This Row],[Provta(Uns)]],0)</f>
        <v>31.595999999999997</v>
      </c>
      <c r="M7619" s="7">
        <v>0</v>
      </c>
      <c r="N7619" s="7">
        <v>22.03</v>
      </c>
      <c r="O7619" s="7">
        <f>IFERROR(VLOOKUP(SiscoTable[[#This Row],[Código]],Hoja2!A:B,2,0)*SiscoTable[[#This Row],[Stock_actual]],0)</f>
        <v>26.436</v>
      </c>
      <c r="P7619" s="6" t="s">
        <v>101</v>
      </c>
      <c r="Q7619" s="7">
        <v>29</v>
      </c>
      <c r="R7619" s="7">
        <v>52.769999999999996</v>
      </c>
      <c r="S7619" s="7" t="s">
        <v>11928</v>
      </c>
      <c r="BI7619"/>
      <c r="BJ7619"/>
    </row>
    <row r="7620" spans="2:62" x14ac:dyDescent="0.4">
      <c r="B7620" s="1">
        <v>29998</v>
      </c>
      <c r="C7620" s="6" t="s">
        <v>8</v>
      </c>
      <c r="D7620" s="6" t="s">
        <v>8</v>
      </c>
      <c r="E7620" s="6" t="s">
        <v>3268</v>
      </c>
      <c r="F7620" s="6" t="s">
        <v>7197</v>
      </c>
      <c r="G7620" s="6" t="s">
        <v>7198</v>
      </c>
      <c r="H7620" s="6" t="s">
        <v>7248</v>
      </c>
      <c r="I7620" s="6" t="s">
        <v>7344</v>
      </c>
      <c r="J7620" s="6" t="s">
        <v>5</v>
      </c>
      <c r="K7620" s="7">
        <v>5.83</v>
      </c>
      <c r="L7620" s="7">
        <f>IFERROR(VLOOKUP(SiscoTable[[#This Row],[Código]],Hoja2!A:B,2,0)*SiscoTable[[#This Row],[Provta(Uns)]],0)</f>
        <v>44.308</v>
      </c>
      <c r="M7620" s="7">
        <v>0</v>
      </c>
      <c r="N7620" s="7">
        <v>12</v>
      </c>
      <c r="O7620" s="7">
        <f>IFERROR(VLOOKUP(SiscoTable[[#This Row],[Código]],Hoja2!A:B,2,0)*SiscoTable[[#This Row],[Stock_actual]],0)</f>
        <v>91.199999999999989</v>
      </c>
      <c r="P7620" s="6" t="s">
        <v>1119</v>
      </c>
      <c r="Q7620" s="7">
        <v>6</v>
      </c>
      <c r="R7620" s="7">
        <v>0</v>
      </c>
      <c r="S7620" s="7" t="s">
        <v>11928</v>
      </c>
      <c r="BI7620"/>
      <c r="BJ7620"/>
    </row>
    <row r="7621" spans="2:62" x14ac:dyDescent="0.4">
      <c r="B7621" s="1">
        <v>29999</v>
      </c>
      <c r="C7621" s="6" t="s">
        <v>8</v>
      </c>
      <c r="D7621" s="6" t="s">
        <v>8</v>
      </c>
      <c r="E7621" s="6" t="s">
        <v>3268</v>
      </c>
      <c r="F7621" s="6" t="s">
        <v>7197</v>
      </c>
      <c r="G7621" s="6" t="s">
        <v>7198</v>
      </c>
      <c r="H7621" s="6" t="s">
        <v>7248</v>
      </c>
      <c r="I7621" s="6" t="s">
        <v>7345</v>
      </c>
      <c r="J7621" s="6" t="s">
        <v>5</v>
      </c>
      <c r="K7621" s="7">
        <v>5.5</v>
      </c>
      <c r="L7621" s="7">
        <f>IFERROR(VLOOKUP(SiscoTable[[#This Row],[Código]],Hoja2!A:B,2,0)*SiscoTable[[#This Row],[Provta(Uns)]],0)</f>
        <v>47.3</v>
      </c>
      <c r="M7621" s="7">
        <v>0</v>
      </c>
      <c r="N7621" s="7">
        <v>10</v>
      </c>
      <c r="O7621" s="7">
        <f>IFERROR(VLOOKUP(SiscoTable[[#This Row],[Código]],Hoja2!A:B,2,0)*SiscoTable[[#This Row],[Stock_actual]],0)</f>
        <v>86</v>
      </c>
      <c r="P7621" s="6" t="s">
        <v>1443</v>
      </c>
      <c r="Q7621" s="7">
        <v>6</v>
      </c>
      <c r="R7621" s="7">
        <v>0</v>
      </c>
      <c r="S7621" s="7" t="s">
        <v>11928</v>
      </c>
      <c r="BI7621"/>
      <c r="BJ7621"/>
    </row>
    <row r="7622" spans="2:62" x14ac:dyDescent="0.4">
      <c r="B7622" s="1">
        <v>30000</v>
      </c>
      <c r="C7622" s="6" t="s">
        <v>8</v>
      </c>
      <c r="D7622" s="6" t="s">
        <v>8</v>
      </c>
      <c r="E7622" s="6" t="s">
        <v>3268</v>
      </c>
      <c r="F7622" s="6" t="s">
        <v>7197</v>
      </c>
      <c r="G7622" s="6" t="s">
        <v>7198</v>
      </c>
      <c r="H7622" s="6" t="s">
        <v>7248</v>
      </c>
      <c r="I7622" s="6" t="s">
        <v>7346</v>
      </c>
      <c r="J7622" s="6" t="s">
        <v>5</v>
      </c>
      <c r="K7622" s="7">
        <v>3.17</v>
      </c>
      <c r="L7622" s="7">
        <f>IFERROR(VLOOKUP(SiscoTable[[#This Row],[Código]],Hoja2!A:B,2,0)*SiscoTable[[#This Row],[Provta(Uns)]],0)</f>
        <v>25.993999999999996</v>
      </c>
      <c r="M7622" s="7">
        <v>0</v>
      </c>
      <c r="N7622" s="7">
        <v>17</v>
      </c>
      <c r="O7622" s="7">
        <f>IFERROR(VLOOKUP(SiscoTable[[#This Row],[Código]],Hoja2!A:B,2,0)*SiscoTable[[#This Row],[Stock_actual]],0)</f>
        <v>139.39999999999998</v>
      </c>
      <c r="P7622" s="6" t="s">
        <v>1518</v>
      </c>
      <c r="Q7622" s="7">
        <v>4</v>
      </c>
      <c r="R7622" s="7">
        <v>0</v>
      </c>
      <c r="S7622" s="7" t="s">
        <v>11928</v>
      </c>
      <c r="BI7622"/>
      <c r="BJ7622"/>
    </row>
    <row r="7623" spans="2:62" x14ac:dyDescent="0.4">
      <c r="B7623" s="1">
        <v>30003</v>
      </c>
      <c r="C7623" s="6" t="s">
        <v>8</v>
      </c>
      <c r="D7623" s="6" t="s">
        <v>30</v>
      </c>
      <c r="E7623" s="6" t="s">
        <v>3268</v>
      </c>
      <c r="F7623" s="6" t="s">
        <v>7197</v>
      </c>
      <c r="G7623" s="6" t="s">
        <v>7198</v>
      </c>
      <c r="H7623" s="6" t="s">
        <v>7248</v>
      </c>
      <c r="I7623" s="6" t="s">
        <v>7347</v>
      </c>
      <c r="J7623" s="6" t="s">
        <v>5</v>
      </c>
      <c r="K7623" s="7">
        <v>24</v>
      </c>
      <c r="L7623" s="7">
        <f>IFERROR(VLOOKUP(SiscoTable[[#This Row],[Código]],Hoja2!A:B,2,0)*SiscoTable[[#This Row],[Provta(Uns)]],0)</f>
        <v>62.400000000000006</v>
      </c>
      <c r="M7623" s="7">
        <v>0</v>
      </c>
      <c r="N7623" s="7">
        <v>3</v>
      </c>
      <c r="O7623" s="7">
        <f>IFERROR(VLOOKUP(SiscoTable[[#This Row],[Código]],Hoja2!A:B,2,0)*SiscoTable[[#This Row],[Stock_actual]],0)</f>
        <v>7.8000000000000007</v>
      </c>
      <c r="P7623" s="6" t="s">
        <v>107</v>
      </c>
      <c r="Q7623" s="7">
        <v>26</v>
      </c>
      <c r="R7623" s="7">
        <v>48.2</v>
      </c>
      <c r="S7623" s="7" t="s">
        <v>11928</v>
      </c>
      <c r="BI7623"/>
      <c r="BJ7623"/>
    </row>
    <row r="7624" spans="2:62" x14ac:dyDescent="0.4">
      <c r="B7624" s="1">
        <v>30004</v>
      </c>
      <c r="C7624" s="6" t="s">
        <v>8</v>
      </c>
      <c r="D7624" s="6" t="s">
        <v>8</v>
      </c>
      <c r="E7624" s="6" t="s">
        <v>3268</v>
      </c>
      <c r="F7624" s="6" t="s">
        <v>7197</v>
      </c>
      <c r="G7624" s="6" t="s">
        <v>7198</v>
      </c>
      <c r="H7624" s="6" t="s">
        <v>7248</v>
      </c>
      <c r="I7624" s="6" t="s">
        <v>7348</v>
      </c>
      <c r="J7624" s="6" t="s">
        <v>5</v>
      </c>
      <c r="K7624" s="7">
        <v>0</v>
      </c>
      <c r="L7624" s="7">
        <f>IFERROR(VLOOKUP(SiscoTable[[#This Row],[Código]],Hoja2!A:B,2,0)*SiscoTable[[#This Row],[Provta(Uns)]],0)</f>
        <v>0</v>
      </c>
      <c r="M7624" s="7">
        <v>0</v>
      </c>
      <c r="N7624" s="7">
        <v>0</v>
      </c>
      <c r="O7624" s="7">
        <f>IFERROR(VLOOKUP(SiscoTable[[#This Row],[Código]],Hoja2!A:B,2,0)*SiscoTable[[#This Row],[Stock_actual]],0)</f>
        <v>0</v>
      </c>
      <c r="P7624" s="6" t="s">
        <v>7</v>
      </c>
      <c r="Q7624" s="7">
        <v>0</v>
      </c>
      <c r="R7624" s="7">
        <v>0</v>
      </c>
      <c r="S7624" s="7" t="s">
        <v>11928</v>
      </c>
      <c r="BI7624"/>
      <c r="BJ7624"/>
    </row>
    <row r="7625" spans="2:62" x14ac:dyDescent="0.4">
      <c r="B7625" s="1">
        <v>30005</v>
      </c>
      <c r="C7625" s="6" t="s">
        <v>30</v>
      </c>
      <c r="D7625" s="6" t="s">
        <v>25</v>
      </c>
      <c r="E7625" s="6" t="s">
        <v>3268</v>
      </c>
      <c r="F7625" s="6" t="s">
        <v>7197</v>
      </c>
      <c r="G7625" s="6" t="s">
        <v>7198</v>
      </c>
      <c r="H7625" s="6" t="s">
        <v>7248</v>
      </c>
      <c r="I7625" s="6" t="s">
        <v>7247</v>
      </c>
      <c r="J7625" s="6" t="s">
        <v>5</v>
      </c>
      <c r="K7625" s="7">
        <v>60</v>
      </c>
      <c r="L7625" s="7">
        <f>IFERROR(VLOOKUP(SiscoTable[[#This Row],[Código]],Hoja2!A:B,2,0)*SiscoTable[[#This Row],[Provta(Uns)]],0)</f>
        <v>156</v>
      </c>
      <c r="M7625" s="7">
        <v>120</v>
      </c>
      <c r="N7625" s="7">
        <v>6</v>
      </c>
      <c r="O7625" s="7">
        <f>IFERROR(VLOOKUP(SiscoTable[[#This Row],[Código]],Hoja2!A:B,2,0)*SiscoTable[[#This Row],[Stock_actual]],0)</f>
        <v>15.600000000000001</v>
      </c>
      <c r="P7625" s="6" t="s">
        <v>82</v>
      </c>
      <c r="Q7625" s="7">
        <v>66</v>
      </c>
      <c r="R7625" s="7">
        <v>0</v>
      </c>
      <c r="S7625" s="7" t="s">
        <v>11928</v>
      </c>
      <c r="BI7625"/>
      <c r="BJ7625"/>
    </row>
    <row r="7626" spans="2:62" x14ac:dyDescent="0.4">
      <c r="B7626" s="1">
        <v>30006</v>
      </c>
      <c r="C7626" s="6" t="s">
        <v>30</v>
      </c>
      <c r="D7626" s="6" t="s">
        <v>30</v>
      </c>
      <c r="E7626" s="6" t="s">
        <v>8482</v>
      </c>
      <c r="F7626" s="6" t="s">
        <v>9030</v>
      </c>
      <c r="G7626" s="6" t="s">
        <v>9299</v>
      </c>
      <c r="H7626" s="6" t="s">
        <v>9301</v>
      </c>
      <c r="I7626" s="6" t="s">
        <v>9438</v>
      </c>
      <c r="J7626" s="6" t="s">
        <v>5</v>
      </c>
      <c r="K7626" s="7">
        <v>14</v>
      </c>
      <c r="L7626" s="7">
        <f>IFERROR(VLOOKUP(SiscoTable[[#This Row],[Código]],Hoja2!A:B,2,0)*SiscoTable[[#This Row],[Provta(Uns)]],0)</f>
        <v>214.20000000000002</v>
      </c>
      <c r="M7626" s="7">
        <v>0</v>
      </c>
      <c r="N7626" s="7">
        <v>10</v>
      </c>
      <c r="O7626" s="7">
        <f>IFERROR(VLOOKUP(SiscoTable[[#This Row],[Código]],Hoja2!A:B,2,0)*SiscoTable[[#This Row],[Stock_actual]],0)</f>
        <v>153</v>
      </c>
      <c r="P7626" s="6" t="s">
        <v>256</v>
      </c>
      <c r="Q7626" s="7">
        <v>16</v>
      </c>
      <c r="R7626" s="7">
        <v>28.07</v>
      </c>
      <c r="S7626" s="7" t="s">
        <v>11926</v>
      </c>
      <c r="BI7626"/>
      <c r="BJ7626"/>
    </row>
    <row r="7627" spans="2:62" x14ac:dyDescent="0.4">
      <c r="B7627" s="1">
        <v>30011</v>
      </c>
      <c r="C7627" s="6" t="s">
        <v>8</v>
      </c>
      <c r="D7627" s="6" t="s">
        <v>30</v>
      </c>
      <c r="E7627" s="6" t="s">
        <v>3268</v>
      </c>
      <c r="F7627" s="6" t="s">
        <v>7197</v>
      </c>
      <c r="G7627" s="6" t="s">
        <v>7198</v>
      </c>
      <c r="H7627" s="6" t="s">
        <v>7248</v>
      </c>
      <c r="I7627" s="6" t="s">
        <v>7349</v>
      </c>
      <c r="J7627" s="6" t="s">
        <v>5</v>
      </c>
      <c r="K7627" s="7">
        <v>10.67</v>
      </c>
      <c r="L7627" s="7">
        <f>IFERROR(VLOOKUP(SiscoTable[[#This Row],[Código]],Hoja2!A:B,2,0)*SiscoTable[[#This Row],[Provta(Uns)]],0)</f>
        <v>42.68</v>
      </c>
      <c r="M7627" s="7">
        <v>24</v>
      </c>
      <c r="N7627" s="7">
        <v>6</v>
      </c>
      <c r="O7627" s="7">
        <f>IFERROR(VLOOKUP(SiscoTable[[#This Row],[Código]],Hoja2!A:B,2,0)*SiscoTable[[#This Row],[Stock_actual]],0)</f>
        <v>24</v>
      </c>
      <c r="P7627" s="6" t="s">
        <v>161</v>
      </c>
      <c r="Q7627" s="7">
        <v>12</v>
      </c>
      <c r="R7627" s="7">
        <v>0</v>
      </c>
      <c r="S7627" s="7" t="s">
        <v>11928</v>
      </c>
      <c r="BI7627"/>
      <c r="BJ7627"/>
    </row>
    <row r="7628" spans="2:62" x14ac:dyDescent="0.4">
      <c r="B7628" s="1">
        <v>30012</v>
      </c>
      <c r="C7628" s="6" t="s">
        <v>8</v>
      </c>
      <c r="D7628" s="6" t="s">
        <v>30</v>
      </c>
      <c r="E7628" s="6" t="s">
        <v>3268</v>
      </c>
      <c r="F7628" s="6" t="s">
        <v>7197</v>
      </c>
      <c r="G7628" s="6" t="s">
        <v>7198</v>
      </c>
      <c r="H7628" s="6" t="s">
        <v>7248</v>
      </c>
      <c r="I7628" s="6" t="s">
        <v>7350</v>
      </c>
      <c r="J7628" s="6" t="s">
        <v>5</v>
      </c>
      <c r="K7628" s="7">
        <v>8.17</v>
      </c>
      <c r="L7628" s="7">
        <f>IFERROR(VLOOKUP(SiscoTable[[#This Row],[Código]],Hoja2!A:B,2,0)*SiscoTable[[#This Row],[Provta(Uns)]],0)</f>
        <v>32.68</v>
      </c>
      <c r="M7628" s="7">
        <v>0</v>
      </c>
      <c r="N7628" s="7">
        <v>17</v>
      </c>
      <c r="O7628" s="7">
        <f>IFERROR(VLOOKUP(SiscoTable[[#This Row],[Código]],Hoja2!A:B,2,0)*SiscoTable[[#This Row],[Stock_actual]],0)</f>
        <v>68</v>
      </c>
      <c r="P7628" s="6" t="s">
        <v>1119</v>
      </c>
      <c r="Q7628" s="7">
        <v>9</v>
      </c>
      <c r="R7628" s="7">
        <v>0</v>
      </c>
      <c r="S7628" s="7" t="s">
        <v>11928</v>
      </c>
      <c r="BI7628"/>
      <c r="BJ7628"/>
    </row>
    <row r="7629" spans="2:62" x14ac:dyDescent="0.4">
      <c r="B7629" s="1">
        <v>30013</v>
      </c>
      <c r="C7629" s="6" t="s">
        <v>8</v>
      </c>
      <c r="D7629" s="6" t="s">
        <v>8</v>
      </c>
      <c r="E7629" s="6" t="s">
        <v>3268</v>
      </c>
      <c r="F7629" s="6" t="s">
        <v>7197</v>
      </c>
      <c r="G7629" s="6" t="s">
        <v>7198</v>
      </c>
      <c r="H7629" s="6" t="s">
        <v>7248</v>
      </c>
      <c r="I7629" s="6" t="s">
        <v>7351</v>
      </c>
      <c r="J7629" s="6" t="s">
        <v>5</v>
      </c>
      <c r="K7629" s="7">
        <v>6.17</v>
      </c>
      <c r="L7629" s="7">
        <f>IFERROR(VLOOKUP(SiscoTable[[#This Row],[Código]],Hoja2!A:B,2,0)*SiscoTable[[#This Row],[Provta(Uns)]],0)</f>
        <v>54.913000000000004</v>
      </c>
      <c r="M7629" s="7">
        <v>12</v>
      </c>
      <c r="N7629" s="7">
        <v>0</v>
      </c>
      <c r="O7629" s="7">
        <f>IFERROR(VLOOKUP(SiscoTable[[#This Row],[Código]],Hoja2!A:B,2,0)*SiscoTable[[#This Row],[Stock_actual]],0)</f>
        <v>0</v>
      </c>
      <c r="P7629" s="6" t="s">
        <v>7</v>
      </c>
      <c r="Q7629" s="7">
        <v>7</v>
      </c>
      <c r="R7629" s="7">
        <v>0.59999999999999964</v>
      </c>
      <c r="S7629" s="7" t="s">
        <v>11928</v>
      </c>
      <c r="BI7629"/>
      <c r="BJ7629"/>
    </row>
    <row r="7630" spans="2:62" x14ac:dyDescent="0.4">
      <c r="B7630" s="1">
        <v>30014</v>
      </c>
      <c r="C7630" s="6" t="s">
        <v>30</v>
      </c>
      <c r="D7630" s="6" t="s">
        <v>8</v>
      </c>
      <c r="E7630" s="6" t="s">
        <v>3268</v>
      </c>
      <c r="F7630" s="6" t="s">
        <v>7197</v>
      </c>
      <c r="G7630" s="6" t="s">
        <v>7198</v>
      </c>
      <c r="H7630" s="6" t="s">
        <v>7248</v>
      </c>
      <c r="I7630" s="6" t="s">
        <v>7249</v>
      </c>
      <c r="J7630" s="6" t="s">
        <v>5</v>
      </c>
      <c r="K7630" s="7">
        <v>9.83</v>
      </c>
      <c r="L7630" s="7">
        <f>IFERROR(VLOOKUP(SiscoTable[[#This Row],[Código]],Hoja2!A:B,2,0)*SiscoTable[[#This Row],[Provta(Uns)]],0)</f>
        <v>87.487000000000009</v>
      </c>
      <c r="M7630" s="7">
        <v>15</v>
      </c>
      <c r="N7630" s="7">
        <v>11</v>
      </c>
      <c r="O7630" s="7">
        <f>IFERROR(VLOOKUP(SiscoTable[[#This Row],[Código]],Hoja2!A:B,2,0)*SiscoTable[[#This Row],[Stock_actual]],0)</f>
        <v>97.9</v>
      </c>
      <c r="P7630" s="6" t="s">
        <v>671</v>
      </c>
      <c r="Q7630" s="7">
        <v>11</v>
      </c>
      <c r="R7630" s="7">
        <v>4.6900000000000013</v>
      </c>
      <c r="S7630" s="7" t="s">
        <v>11928</v>
      </c>
      <c r="BI7630"/>
      <c r="BJ7630"/>
    </row>
    <row r="7631" spans="2:62" x14ac:dyDescent="0.4">
      <c r="B7631" s="1">
        <v>30015</v>
      </c>
      <c r="C7631" s="6" t="s">
        <v>30</v>
      </c>
      <c r="D7631" s="6" t="s">
        <v>30</v>
      </c>
      <c r="E7631" s="6" t="s">
        <v>3268</v>
      </c>
      <c r="F7631" s="6" t="s">
        <v>7197</v>
      </c>
      <c r="G7631" s="6" t="s">
        <v>7198</v>
      </c>
      <c r="H7631" s="6" t="s">
        <v>7248</v>
      </c>
      <c r="I7631" s="6" t="s">
        <v>7250</v>
      </c>
      <c r="J7631" s="6" t="s">
        <v>5</v>
      </c>
      <c r="K7631" s="7">
        <v>29.5</v>
      </c>
      <c r="L7631" s="7">
        <f>IFERROR(VLOOKUP(SiscoTable[[#This Row],[Código]],Hoja2!A:B,2,0)*SiscoTable[[#This Row],[Provta(Uns)]],0)</f>
        <v>162.25</v>
      </c>
      <c r="M7631" s="7">
        <v>0</v>
      </c>
      <c r="N7631" s="7">
        <v>74</v>
      </c>
      <c r="O7631" s="7">
        <f>IFERROR(VLOOKUP(SiscoTable[[#This Row],[Código]],Hoja2!A:B,2,0)*SiscoTable[[#This Row],[Stock_actual]],0)</f>
        <v>407</v>
      </c>
      <c r="P7631" s="6" t="s">
        <v>510</v>
      </c>
      <c r="Q7631" s="7">
        <v>32</v>
      </c>
      <c r="R7631" s="7">
        <v>0</v>
      </c>
      <c r="S7631" s="7" t="s">
        <v>11928</v>
      </c>
      <c r="BI7631"/>
      <c r="BJ7631"/>
    </row>
    <row r="7632" spans="2:62" x14ac:dyDescent="0.4">
      <c r="B7632" s="1">
        <v>30017</v>
      </c>
      <c r="C7632" s="6" t="s">
        <v>30</v>
      </c>
      <c r="D7632" s="6" t="s">
        <v>25</v>
      </c>
      <c r="E7632" s="6" t="s">
        <v>3268</v>
      </c>
      <c r="F7632" s="6" t="s">
        <v>7197</v>
      </c>
      <c r="G7632" s="6" t="s">
        <v>7198</v>
      </c>
      <c r="H7632" s="6" t="s">
        <v>7248</v>
      </c>
      <c r="I7632" s="6" t="s">
        <v>7251</v>
      </c>
      <c r="J7632" s="6" t="s">
        <v>5</v>
      </c>
      <c r="K7632" s="7">
        <v>134.83000000000001</v>
      </c>
      <c r="L7632" s="7">
        <f>IFERROR(VLOOKUP(SiscoTable[[#This Row],[Código]],Hoja2!A:B,2,0)*SiscoTable[[#This Row],[Provta(Uns)]],0)</f>
        <v>80.89800000000001</v>
      </c>
      <c r="M7632" s="7">
        <v>0</v>
      </c>
      <c r="N7632" s="7">
        <v>124</v>
      </c>
      <c r="O7632" s="7">
        <f>IFERROR(VLOOKUP(SiscoTable[[#This Row],[Código]],Hoja2!A:B,2,0)*SiscoTable[[#This Row],[Stock_actual]],0)</f>
        <v>74.399999999999991</v>
      </c>
      <c r="P7632" s="6" t="s">
        <v>474</v>
      </c>
      <c r="Q7632" s="7">
        <v>148</v>
      </c>
      <c r="R7632" s="7">
        <v>271.12</v>
      </c>
      <c r="S7632" s="7" t="s">
        <v>11928</v>
      </c>
      <c r="BI7632"/>
      <c r="BJ7632"/>
    </row>
    <row r="7633" spans="2:62" x14ac:dyDescent="0.4">
      <c r="B7633" s="1">
        <v>30018</v>
      </c>
      <c r="C7633" s="6" t="s">
        <v>25</v>
      </c>
      <c r="D7633" s="6" t="s">
        <v>30</v>
      </c>
      <c r="E7633" s="6" t="s">
        <v>469</v>
      </c>
      <c r="F7633" s="6" t="s">
        <v>1050</v>
      </c>
      <c r="G7633" s="6" t="s">
        <v>1309</v>
      </c>
      <c r="H7633" s="6" t="s">
        <v>1377</v>
      </c>
      <c r="I7633" s="6" t="s">
        <v>1376</v>
      </c>
      <c r="J7633" s="6" t="s">
        <v>5</v>
      </c>
      <c r="K7633" s="7">
        <v>12</v>
      </c>
      <c r="L7633" s="7">
        <f>IFERROR(VLOOKUP(SiscoTable[[#This Row],[Código]],Hoja2!A:B,2,0)*SiscoTable[[#This Row],[Provta(Uns)]],0)</f>
        <v>246</v>
      </c>
      <c r="M7633" s="7">
        <v>0</v>
      </c>
      <c r="N7633" s="7">
        <v>2</v>
      </c>
      <c r="O7633" s="7">
        <f>IFERROR(VLOOKUP(SiscoTable[[#This Row],[Código]],Hoja2!A:B,2,0)*SiscoTable[[#This Row],[Stock_actual]],0)</f>
        <v>41</v>
      </c>
      <c r="P7633" s="6" t="s">
        <v>214</v>
      </c>
      <c r="Q7633" s="7">
        <v>13</v>
      </c>
      <c r="R7633" s="7">
        <v>24</v>
      </c>
      <c r="S7633" s="7" t="s">
        <v>11927</v>
      </c>
      <c r="BI7633"/>
      <c r="BJ7633"/>
    </row>
    <row r="7634" spans="2:62" x14ac:dyDescent="0.4">
      <c r="B7634" s="1">
        <v>30019</v>
      </c>
      <c r="C7634" s="6" t="s">
        <v>25</v>
      </c>
      <c r="D7634" s="6" t="s">
        <v>30</v>
      </c>
      <c r="E7634" s="6" t="s">
        <v>469</v>
      </c>
      <c r="F7634" s="6" t="s">
        <v>1050</v>
      </c>
      <c r="G7634" s="6" t="s">
        <v>1309</v>
      </c>
      <c r="H7634" s="6" t="s">
        <v>1377</v>
      </c>
      <c r="I7634" s="6" t="s">
        <v>1378</v>
      </c>
      <c r="J7634" s="6" t="s">
        <v>5</v>
      </c>
      <c r="K7634" s="7">
        <v>15</v>
      </c>
      <c r="L7634" s="7">
        <f>IFERROR(VLOOKUP(SiscoTable[[#This Row],[Código]],Hoja2!A:B,2,0)*SiscoTable[[#This Row],[Provta(Uns)]],0)</f>
        <v>307.5</v>
      </c>
      <c r="M7634" s="7">
        <v>0</v>
      </c>
      <c r="N7634" s="7">
        <v>13</v>
      </c>
      <c r="O7634" s="7">
        <f>IFERROR(VLOOKUP(SiscoTable[[#This Row],[Código]],Hoja2!A:B,2,0)*SiscoTable[[#This Row],[Stock_actual]],0)</f>
        <v>266.5</v>
      </c>
      <c r="P7634" s="6" t="s">
        <v>812</v>
      </c>
      <c r="Q7634" s="7">
        <v>17</v>
      </c>
      <c r="R7634" s="7">
        <v>30</v>
      </c>
      <c r="S7634" s="7" t="s">
        <v>11927</v>
      </c>
      <c r="BI7634"/>
      <c r="BJ7634"/>
    </row>
    <row r="7635" spans="2:62" x14ac:dyDescent="0.4">
      <c r="B7635" s="1">
        <v>30020</v>
      </c>
      <c r="C7635" s="6" t="s">
        <v>30</v>
      </c>
      <c r="D7635" s="6" t="s">
        <v>30</v>
      </c>
      <c r="E7635" s="6" t="s">
        <v>469</v>
      </c>
      <c r="F7635" s="6" t="s">
        <v>1050</v>
      </c>
      <c r="G7635" s="6" t="s">
        <v>1309</v>
      </c>
      <c r="H7635" s="6" t="s">
        <v>1377</v>
      </c>
      <c r="I7635" s="6" t="s">
        <v>1421</v>
      </c>
      <c r="J7635" s="6" t="s">
        <v>5</v>
      </c>
      <c r="K7635" s="7">
        <v>13.5</v>
      </c>
      <c r="L7635" s="7">
        <f>IFERROR(VLOOKUP(SiscoTable[[#This Row],[Código]],Hoja2!A:B,2,0)*SiscoTable[[#This Row],[Provta(Uns)]],0)</f>
        <v>160.65</v>
      </c>
      <c r="M7635" s="7">
        <v>0</v>
      </c>
      <c r="N7635" s="7">
        <v>5</v>
      </c>
      <c r="O7635" s="7">
        <f>IFERROR(VLOOKUP(SiscoTable[[#This Row],[Código]],Hoja2!A:B,2,0)*SiscoTable[[#This Row],[Stock_actual]],0)</f>
        <v>59.5</v>
      </c>
      <c r="P7635" s="6" t="s">
        <v>96</v>
      </c>
      <c r="Q7635" s="7">
        <v>15</v>
      </c>
      <c r="R7635" s="7">
        <v>26.95</v>
      </c>
      <c r="S7635" s="7" t="s">
        <v>11927</v>
      </c>
      <c r="BI7635"/>
      <c r="BJ7635"/>
    </row>
    <row r="7636" spans="2:62" x14ac:dyDescent="0.4">
      <c r="B7636" s="1">
        <v>30021</v>
      </c>
      <c r="C7636" s="6" t="s">
        <v>30</v>
      </c>
      <c r="D7636" s="6" t="s">
        <v>30</v>
      </c>
      <c r="E7636" s="6" t="s">
        <v>469</v>
      </c>
      <c r="F7636" s="6" t="s">
        <v>1050</v>
      </c>
      <c r="G7636" s="6" t="s">
        <v>1309</v>
      </c>
      <c r="H7636" s="6" t="s">
        <v>1377</v>
      </c>
      <c r="I7636" s="6" t="s">
        <v>1422</v>
      </c>
      <c r="J7636" s="6" t="s">
        <v>5</v>
      </c>
      <c r="K7636" s="7">
        <v>20</v>
      </c>
      <c r="L7636" s="7">
        <f>IFERROR(VLOOKUP(SiscoTable[[#This Row],[Código]],Hoja2!A:B,2,0)*SiscoTable[[#This Row],[Provta(Uns)]],0)</f>
        <v>104</v>
      </c>
      <c r="M7636" s="7">
        <v>0</v>
      </c>
      <c r="N7636" s="7">
        <v>17</v>
      </c>
      <c r="O7636" s="7">
        <f>IFERROR(VLOOKUP(SiscoTable[[#This Row],[Código]],Hoja2!A:B,2,0)*SiscoTable[[#This Row],[Stock_actual]],0)</f>
        <v>88.4</v>
      </c>
      <c r="P7636" s="6" t="s">
        <v>812</v>
      </c>
      <c r="Q7636" s="7">
        <v>22</v>
      </c>
      <c r="R7636" s="7">
        <v>39.950000000000003</v>
      </c>
      <c r="S7636" s="7" t="s">
        <v>11927</v>
      </c>
      <c r="BI7636"/>
      <c r="BJ7636"/>
    </row>
    <row r="7637" spans="2:62" x14ac:dyDescent="0.4">
      <c r="B7637" s="1">
        <v>30022</v>
      </c>
      <c r="C7637" s="6" t="s">
        <v>30</v>
      </c>
      <c r="D7637" s="6" t="s">
        <v>8</v>
      </c>
      <c r="E7637" s="6" t="s">
        <v>469</v>
      </c>
      <c r="F7637" s="6" t="s">
        <v>1050</v>
      </c>
      <c r="G7637" s="6" t="s">
        <v>1309</v>
      </c>
      <c r="H7637" s="6" t="s">
        <v>1377</v>
      </c>
      <c r="I7637" s="6" t="s">
        <v>1423</v>
      </c>
      <c r="J7637" s="6" t="s">
        <v>5</v>
      </c>
      <c r="K7637" s="7">
        <v>6.33</v>
      </c>
      <c r="L7637" s="7">
        <f>IFERROR(VLOOKUP(SiscoTable[[#This Row],[Código]],Hoja2!A:B,2,0)*SiscoTable[[#This Row],[Provta(Uns)]],0)</f>
        <v>150.654</v>
      </c>
      <c r="M7637" s="7">
        <v>0</v>
      </c>
      <c r="N7637" s="7">
        <v>0</v>
      </c>
      <c r="O7637" s="7">
        <f>IFERROR(VLOOKUP(SiscoTable[[#This Row],[Código]],Hoja2!A:B,2,0)*SiscoTable[[#This Row],[Stock_actual]],0)</f>
        <v>0</v>
      </c>
      <c r="P7637" s="6" t="s">
        <v>7</v>
      </c>
      <c r="Q7637" s="7">
        <v>7</v>
      </c>
      <c r="R7637" s="7">
        <v>12.6</v>
      </c>
      <c r="S7637" s="7" t="s">
        <v>11927</v>
      </c>
      <c r="BI7637"/>
      <c r="BJ7637"/>
    </row>
    <row r="7638" spans="2:62" x14ac:dyDescent="0.4">
      <c r="B7638" s="1">
        <v>30023</v>
      </c>
      <c r="C7638" s="6" t="s">
        <v>30</v>
      </c>
      <c r="D7638" s="6" t="s">
        <v>8</v>
      </c>
      <c r="E7638" s="6" t="s">
        <v>469</v>
      </c>
      <c r="F7638" s="6" t="s">
        <v>1050</v>
      </c>
      <c r="G7638" s="6" t="s">
        <v>1309</v>
      </c>
      <c r="H7638" s="6" t="s">
        <v>1377</v>
      </c>
      <c r="I7638" s="6" t="s">
        <v>1424</v>
      </c>
      <c r="J7638" s="6" t="s">
        <v>5</v>
      </c>
      <c r="K7638" s="7">
        <v>3.83</v>
      </c>
      <c r="L7638" s="7">
        <f>IFERROR(VLOOKUP(SiscoTable[[#This Row],[Código]],Hoja2!A:B,2,0)*SiscoTable[[#This Row],[Provta(Uns)]],0)</f>
        <v>83.876999999999995</v>
      </c>
      <c r="M7638" s="7">
        <v>0</v>
      </c>
      <c r="N7638" s="7">
        <v>1</v>
      </c>
      <c r="O7638" s="7">
        <f>IFERROR(VLOOKUP(SiscoTable[[#This Row],[Código]],Hoja2!A:B,2,0)*SiscoTable[[#This Row],[Stock_actual]],0)</f>
        <v>21.9</v>
      </c>
      <c r="P7638" s="6" t="s">
        <v>76</v>
      </c>
      <c r="Q7638" s="7">
        <v>4</v>
      </c>
      <c r="R7638" s="7">
        <v>7.84</v>
      </c>
      <c r="S7638" s="7" t="s">
        <v>11927</v>
      </c>
      <c r="BI7638"/>
      <c r="BJ7638"/>
    </row>
    <row r="7639" spans="2:62" x14ac:dyDescent="0.4">
      <c r="B7639" s="1">
        <v>30024</v>
      </c>
      <c r="C7639" s="6" t="s">
        <v>30</v>
      </c>
      <c r="D7639" s="6" t="s">
        <v>30</v>
      </c>
      <c r="E7639" s="6" t="s">
        <v>469</v>
      </c>
      <c r="F7639" s="6" t="s">
        <v>1050</v>
      </c>
      <c r="G7639" s="6" t="s">
        <v>1309</v>
      </c>
      <c r="H7639" s="6" t="s">
        <v>1377</v>
      </c>
      <c r="I7639" s="6" t="s">
        <v>1425</v>
      </c>
      <c r="J7639" s="6" t="s">
        <v>5</v>
      </c>
      <c r="K7639" s="7">
        <v>13.5</v>
      </c>
      <c r="L7639" s="7">
        <f>IFERROR(VLOOKUP(SiscoTable[[#This Row],[Código]],Hoja2!A:B,2,0)*SiscoTable[[#This Row],[Provta(Uns)]],0)</f>
        <v>85.05</v>
      </c>
      <c r="M7639" s="7">
        <v>0</v>
      </c>
      <c r="N7639" s="7">
        <v>12</v>
      </c>
      <c r="O7639" s="7">
        <f>IFERROR(VLOOKUP(SiscoTable[[#This Row],[Código]],Hoja2!A:B,2,0)*SiscoTable[[#This Row],[Stock_actual]],0)</f>
        <v>75.599999999999994</v>
      </c>
      <c r="P7639" s="6" t="s">
        <v>699</v>
      </c>
      <c r="Q7639" s="7">
        <v>15</v>
      </c>
      <c r="R7639" s="7">
        <v>27.15</v>
      </c>
      <c r="S7639" s="7" t="s">
        <v>11927</v>
      </c>
      <c r="BI7639"/>
      <c r="BJ7639"/>
    </row>
    <row r="7640" spans="2:62" x14ac:dyDescent="0.4">
      <c r="B7640" s="1">
        <v>30025</v>
      </c>
      <c r="C7640" s="6" t="s">
        <v>30</v>
      </c>
      <c r="D7640" s="6" t="s">
        <v>30</v>
      </c>
      <c r="E7640" s="6" t="s">
        <v>469</v>
      </c>
      <c r="F7640" s="6" t="s">
        <v>1050</v>
      </c>
      <c r="G7640" s="6" t="s">
        <v>1309</v>
      </c>
      <c r="H7640" s="6" t="s">
        <v>1377</v>
      </c>
      <c r="I7640" s="6" t="s">
        <v>1426</v>
      </c>
      <c r="J7640" s="6" t="s">
        <v>5</v>
      </c>
      <c r="K7640" s="7">
        <v>9.83</v>
      </c>
      <c r="L7640" s="7">
        <f>IFERROR(VLOOKUP(SiscoTable[[#This Row],[Código]],Hoja2!A:B,2,0)*SiscoTable[[#This Row],[Provta(Uns)]],0)</f>
        <v>55.047999999999995</v>
      </c>
      <c r="M7640" s="7">
        <v>0</v>
      </c>
      <c r="N7640" s="7">
        <v>10</v>
      </c>
      <c r="O7640" s="7">
        <f>IFERROR(VLOOKUP(SiscoTable[[#This Row],[Código]],Hoja2!A:B,2,0)*SiscoTable[[#This Row],[Stock_actual]],0)</f>
        <v>56</v>
      </c>
      <c r="P7640" s="6" t="s">
        <v>702</v>
      </c>
      <c r="Q7640" s="7">
        <v>11</v>
      </c>
      <c r="R7640" s="7">
        <v>19.700000000000003</v>
      </c>
      <c r="S7640" s="7" t="s">
        <v>11927</v>
      </c>
      <c r="BI7640"/>
      <c r="BJ7640"/>
    </row>
    <row r="7641" spans="2:62" x14ac:dyDescent="0.4">
      <c r="B7641" s="1">
        <v>30026</v>
      </c>
      <c r="C7641" s="6" t="s">
        <v>30</v>
      </c>
      <c r="D7641" s="6" t="s">
        <v>30</v>
      </c>
      <c r="E7641" s="6" t="s">
        <v>469</v>
      </c>
      <c r="F7641" s="6" t="s">
        <v>1050</v>
      </c>
      <c r="G7641" s="6" t="s">
        <v>1309</v>
      </c>
      <c r="H7641" s="6" t="s">
        <v>1377</v>
      </c>
      <c r="I7641" s="6" t="s">
        <v>1427</v>
      </c>
      <c r="J7641" s="6" t="s">
        <v>5</v>
      </c>
      <c r="K7641" s="7">
        <v>10.67</v>
      </c>
      <c r="L7641" s="7">
        <f>IFERROR(VLOOKUP(SiscoTable[[#This Row],[Código]],Hoja2!A:B,2,0)*SiscoTable[[#This Row],[Provta(Uns)]],0)</f>
        <v>59.751999999999995</v>
      </c>
      <c r="M7641" s="7">
        <v>0</v>
      </c>
      <c r="N7641" s="7">
        <v>3</v>
      </c>
      <c r="O7641" s="7">
        <f>IFERROR(VLOOKUP(SiscoTable[[#This Row],[Código]],Hoja2!A:B,2,0)*SiscoTable[[#This Row],[Stock_actual]],0)</f>
        <v>16.799999999999997</v>
      </c>
      <c r="P7641" s="6" t="s">
        <v>76</v>
      </c>
      <c r="Q7641" s="7">
        <v>12</v>
      </c>
      <c r="R7641" s="7">
        <v>21.48</v>
      </c>
      <c r="S7641" s="7" t="s">
        <v>11927</v>
      </c>
      <c r="BI7641"/>
      <c r="BJ7641"/>
    </row>
    <row r="7642" spans="2:62" x14ac:dyDescent="0.4">
      <c r="B7642" s="1">
        <v>30027</v>
      </c>
      <c r="C7642" s="6" t="s">
        <v>30</v>
      </c>
      <c r="D7642" s="6" t="s">
        <v>30</v>
      </c>
      <c r="E7642" s="6" t="s">
        <v>469</v>
      </c>
      <c r="F7642" s="6" t="s">
        <v>1050</v>
      </c>
      <c r="G7642" s="6" t="s">
        <v>1309</v>
      </c>
      <c r="H7642" s="6" t="s">
        <v>1377</v>
      </c>
      <c r="I7642" s="6" t="s">
        <v>1428</v>
      </c>
      <c r="J7642" s="6" t="s">
        <v>5</v>
      </c>
      <c r="K7642" s="7">
        <v>10.83</v>
      </c>
      <c r="L7642" s="7">
        <f>IFERROR(VLOOKUP(SiscoTable[[#This Row],[Código]],Hoja2!A:B,2,0)*SiscoTable[[#This Row],[Provta(Uns)]],0)</f>
        <v>96.387</v>
      </c>
      <c r="M7642" s="7">
        <v>0</v>
      </c>
      <c r="N7642" s="7">
        <v>18</v>
      </c>
      <c r="O7642" s="7">
        <f>IFERROR(VLOOKUP(SiscoTable[[#This Row],[Código]],Hoja2!A:B,2,0)*SiscoTable[[#This Row],[Stock_actual]],0)</f>
        <v>160.20000000000002</v>
      </c>
      <c r="P7642" s="6" t="s">
        <v>353</v>
      </c>
      <c r="Q7642" s="7">
        <v>12</v>
      </c>
      <c r="R7642" s="7">
        <v>0</v>
      </c>
      <c r="S7642" s="7" t="s">
        <v>11927</v>
      </c>
      <c r="BI7642"/>
      <c r="BJ7642"/>
    </row>
    <row r="7643" spans="2:62" x14ac:dyDescent="0.4">
      <c r="B7643" s="1">
        <v>30028</v>
      </c>
      <c r="C7643" s="6" t="s">
        <v>30</v>
      </c>
      <c r="D7643" s="6" t="s">
        <v>30</v>
      </c>
      <c r="E7643" s="6" t="s">
        <v>469</v>
      </c>
      <c r="F7643" s="6" t="s">
        <v>1050</v>
      </c>
      <c r="G7643" s="6" t="s">
        <v>1309</v>
      </c>
      <c r="H7643" s="6" t="s">
        <v>1377</v>
      </c>
      <c r="I7643" s="6" t="s">
        <v>1429</v>
      </c>
      <c r="J7643" s="6" t="s">
        <v>5</v>
      </c>
      <c r="K7643" s="7">
        <v>16.329999999999998</v>
      </c>
      <c r="L7643" s="7">
        <f>IFERROR(VLOOKUP(SiscoTable[[#This Row],[Código]],Hoja2!A:B,2,0)*SiscoTable[[#This Row],[Provta(Uns)]],0)</f>
        <v>155.13499999999999</v>
      </c>
      <c r="M7643" s="7">
        <v>0</v>
      </c>
      <c r="N7643" s="7">
        <v>10</v>
      </c>
      <c r="O7643" s="7">
        <f>IFERROR(VLOOKUP(SiscoTable[[#This Row],[Código]],Hoja2!A:B,2,0)*SiscoTable[[#This Row],[Stock_actual]],0)</f>
        <v>95</v>
      </c>
      <c r="P7643" s="6" t="s">
        <v>733</v>
      </c>
      <c r="Q7643" s="7">
        <v>18</v>
      </c>
      <c r="R7643" s="7">
        <v>32.660000000000004</v>
      </c>
      <c r="S7643" s="7" t="s">
        <v>11927</v>
      </c>
      <c r="BI7643"/>
      <c r="BJ7643"/>
    </row>
    <row r="7644" spans="2:62" x14ac:dyDescent="0.4">
      <c r="B7644" s="1">
        <v>30029</v>
      </c>
      <c r="C7644" s="6" t="s">
        <v>30</v>
      </c>
      <c r="D7644" s="6" t="s">
        <v>30</v>
      </c>
      <c r="E7644" s="6" t="s">
        <v>469</v>
      </c>
      <c r="F7644" s="6" t="s">
        <v>1050</v>
      </c>
      <c r="G7644" s="6" t="s">
        <v>1309</v>
      </c>
      <c r="H7644" s="6" t="s">
        <v>1377</v>
      </c>
      <c r="I7644" s="6" t="s">
        <v>1430</v>
      </c>
      <c r="J7644" s="6" t="s">
        <v>5</v>
      </c>
      <c r="K7644" s="7">
        <v>18.5</v>
      </c>
      <c r="L7644" s="7">
        <f>IFERROR(VLOOKUP(SiscoTable[[#This Row],[Código]],Hoja2!A:B,2,0)*SiscoTable[[#This Row],[Provta(Uns)]],0)</f>
        <v>127.65</v>
      </c>
      <c r="M7644" s="7">
        <v>0</v>
      </c>
      <c r="N7644" s="7">
        <v>17</v>
      </c>
      <c r="O7644" s="7">
        <f>IFERROR(VLOOKUP(SiscoTable[[#This Row],[Código]],Hoja2!A:B,2,0)*SiscoTable[[#This Row],[Stock_actual]],0)</f>
        <v>117.30000000000001</v>
      </c>
      <c r="P7644" s="6" t="s">
        <v>474</v>
      </c>
      <c r="Q7644" s="7">
        <v>20</v>
      </c>
      <c r="R7644" s="7">
        <v>36.94</v>
      </c>
      <c r="S7644" s="7" t="s">
        <v>11927</v>
      </c>
      <c r="BI7644"/>
      <c r="BJ7644"/>
    </row>
    <row r="7645" spans="2:62" x14ac:dyDescent="0.4">
      <c r="B7645" s="1">
        <v>30030</v>
      </c>
      <c r="C7645" s="6" t="s">
        <v>25</v>
      </c>
      <c r="D7645" s="6" t="s">
        <v>30</v>
      </c>
      <c r="E7645" s="6" t="s">
        <v>469</v>
      </c>
      <c r="F7645" s="6" t="s">
        <v>1050</v>
      </c>
      <c r="G7645" s="6" t="s">
        <v>1309</v>
      </c>
      <c r="H7645" s="6" t="s">
        <v>1377</v>
      </c>
      <c r="I7645" s="6" t="s">
        <v>1379</v>
      </c>
      <c r="J7645" s="6" t="s">
        <v>5</v>
      </c>
      <c r="K7645" s="7">
        <v>32.83</v>
      </c>
      <c r="L7645" s="7">
        <f>IFERROR(VLOOKUP(SiscoTable[[#This Row],[Código]],Hoja2!A:B,2,0)*SiscoTable[[#This Row],[Provta(Uns)]],0)</f>
        <v>226.52699999999999</v>
      </c>
      <c r="M7645" s="7">
        <v>0</v>
      </c>
      <c r="N7645" s="7">
        <v>0</v>
      </c>
      <c r="O7645" s="7">
        <f>IFERROR(VLOOKUP(SiscoTable[[#This Row],[Código]],Hoja2!A:B,2,0)*SiscoTable[[#This Row],[Stock_actual]],0)</f>
        <v>0</v>
      </c>
      <c r="P7645" s="6" t="s">
        <v>7</v>
      </c>
      <c r="Q7645" s="7">
        <v>36</v>
      </c>
      <c r="R7645" s="7">
        <v>65.400000000000006</v>
      </c>
      <c r="S7645" s="7" t="s">
        <v>11927</v>
      </c>
      <c r="BI7645"/>
      <c r="BJ7645"/>
    </row>
    <row r="7646" spans="2:62" x14ac:dyDescent="0.4">
      <c r="B7646" s="1">
        <v>30031</v>
      </c>
      <c r="C7646" s="6" t="s">
        <v>30</v>
      </c>
      <c r="D7646" s="6" t="s">
        <v>30</v>
      </c>
      <c r="E7646" s="6" t="s">
        <v>469</v>
      </c>
      <c r="F7646" s="6" t="s">
        <v>1050</v>
      </c>
      <c r="G7646" s="6" t="s">
        <v>1309</v>
      </c>
      <c r="H7646" s="6" t="s">
        <v>1377</v>
      </c>
      <c r="I7646" s="6" t="s">
        <v>1431</v>
      </c>
      <c r="J7646" s="6" t="s">
        <v>5</v>
      </c>
      <c r="K7646" s="7">
        <v>14.5</v>
      </c>
      <c r="L7646" s="7">
        <f>IFERROR(VLOOKUP(SiscoTable[[#This Row],[Código]],Hoja2!A:B,2,0)*SiscoTable[[#This Row],[Provta(Uns)]],0)</f>
        <v>100.05000000000001</v>
      </c>
      <c r="M7646" s="7">
        <v>0</v>
      </c>
      <c r="N7646" s="7">
        <v>11</v>
      </c>
      <c r="O7646" s="7">
        <f>IFERROR(VLOOKUP(SiscoTable[[#This Row],[Código]],Hoja2!A:B,2,0)*SiscoTable[[#This Row],[Stock_actual]],0)</f>
        <v>75.900000000000006</v>
      </c>
      <c r="P7646" s="6" t="s">
        <v>119</v>
      </c>
      <c r="Q7646" s="7">
        <v>16</v>
      </c>
      <c r="R7646" s="7">
        <v>28.839999999999996</v>
      </c>
      <c r="S7646" s="7" t="s">
        <v>11927</v>
      </c>
      <c r="BI7646"/>
      <c r="BJ7646"/>
    </row>
    <row r="7647" spans="2:62" x14ac:dyDescent="0.4">
      <c r="B7647" s="1">
        <v>30032</v>
      </c>
      <c r="C7647" s="6" t="s">
        <v>30</v>
      </c>
      <c r="D7647" s="6" t="s">
        <v>30</v>
      </c>
      <c r="E7647" s="6" t="s">
        <v>469</v>
      </c>
      <c r="F7647" s="6" t="s">
        <v>1050</v>
      </c>
      <c r="G7647" s="6" t="s">
        <v>1309</v>
      </c>
      <c r="H7647" s="6" t="s">
        <v>1377</v>
      </c>
      <c r="I7647" s="6" t="s">
        <v>1432</v>
      </c>
      <c r="J7647" s="6" t="s">
        <v>5</v>
      </c>
      <c r="K7647" s="7">
        <v>37.83</v>
      </c>
      <c r="L7647" s="7">
        <f>IFERROR(VLOOKUP(SiscoTable[[#This Row],[Código]],Hoja2!A:B,2,0)*SiscoTable[[#This Row],[Provta(Uns)]],0)</f>
        <v>166.452</v>
      </c>
      <c r="M7647" s="7">
        <v>0</v>
      </c>
      <c r="N7647" s="7">
        <v>13</v>
      </c>
      <c r="O7647" s="7">
        <f>IFERROR(VLOOKUP(SiscoTable[[#This Row],[Código]],Hoja2!A:B,2,0)*SiscoTable[[#This Row],[Stock_actual]],0)</f>
        <v>57.2</v>
      </c>
      <c r="P7647" s="6" t="s">
        <v>124</v>
      </c>
      <c r="Q7647" s="7">
        <v>42</v>
      </c>
      <c r="R7647" s="7">
        <v>75.2</v>
      </c>
      <c r="S7647" s="7" t="s">
        <v>11927</v>
      </c>
      <c r="BI7647"/>
      <c r="BJ7647"/>
    </row>
    <row r="7648" spans="2:62" x14ac:dyDescent="0.4">
      <c r="B7648" s="1">
        <v>30033</v>
      </c>
      <c r="C7648" s="6" t="s">
        <v>30</v>
      </c>
      <c r="D7648" s="6" t="s">
        <v>25</v>
      </c>
      <c r="E7648" s="6" t="s">
        <v>469</v>
      </c>
      <c r="F7648" s="6" t="s">
        <v>1050</v>
      </c>
      <c r="G7648" s="6" t="s">
        <v>1309</v>
      </c>
      <c r="H7648" s="6" t="s">
        <v>1377</v>
      </c>
      <c r="I7648" s="6" t="s">
        <v>1433</v>
      </c>
      <c r="J7648" s="6" t="s">
        <v>5</v>
      </c>
      <c r="K7648" s="7">
        <v>34.67</v>
      </c>
      <c r="L7648" s="7">
        <f>IFERROR(VLOOKUP(SiscoTable[[#This Row],[Código]],Hoja2!A:B,2,0)*SiscoTable[[#This Row],[Provta(Uns)]],0)</f>
        <v>152.54800000000003</v>
      </c>
      <c r="M7648" s="7">
        <v>0</v>
      </c>
      <c r="N7648" s="7">
        <v>27</v>
      </c>
      <c r="O7648" s="7">
        <f>IFERROR(VLOOKUP(SiscoTable[[#This Row],[Código]],Hoja2!A:B,2,0)*SiscoTable[[#This Row],[Stock_actual]],0)</f>
        <v>118.80000000000001</v>
      </c>
      <c r="P7648" s="6" t="s">
        <v>119</v>
      </c>
      <c r="Q7648" s="7">
        <v>38</v>
      </c>
      <c r="R7648" s="7">
        <v>69.279999999999987</v>
      </c>
      <c r="S7648" s="7" t="s">
        <v>11927</v>
      </c>
      <c r="BI7648"/>
      <c r="BJ7648"/>
    </row>
    <row r="7649" spans="2:62" x14ac:dyDescent="0.4">
      <c r="B7649" s="1">
        <v>30034</v>
      </c>
      <c r="C7649" s="6" t="s">
        <v>30</v>
      </c>
      <c r="D7649" s="6" t="s">
        <v>30</v>
      </c>
      <c r="E7649" s="6" t="s">
        <v>469</v>
      </c>
      <c r="F7649" s="6" t="s">
        <v>1050</v>
      </c>
      <c r="G7649" s="6" t="s">
        <v>1309</v>
      </c>
      <c r="H7649" s="6" t="s">
        <v>1377</v>
      </c>
      <c r="I7649" s="6" t="s">
        <v>1434</v>
      </c>
      <c r="J7649" s="6" t="s">
        <v>5</v>
      </c>
      <c r="K7649" s="7">
        <v>28</v>
      </c>
      <c r="L7649" s="7">
        <f>IFERROR(VLOOKUP(SiscoTable[[#This Row],[Código]],Hoja2!A:B,2,0)*SiscoTable[[#This Row],[Provta(Uns)]],0)</f>
        <v>193.20000000000002</v>
      </c>
      <c r="M7649" s="7">
        <v>0</v>
      </c>
      <c r="N7649" s="7">
        <v>48</v>
      </c>
      <c r="O7649" s="7">
        <f>IFERROR(VLOOKUP(SiscoTable[[#This Row],[Código]],Hoja2!A:B,2,0)*SiscoTable[[#This Row],[Stock_actual]],0)</f>
        <v>331.20000000000005</v>
      </c>
      <c r="P7649" s="6" t="s">
        <v>788</v>
      </c>
      <c r="Q7649" s="7">
        <v>31</v>
      </c>
      <c r="R7649" s="7">
        <v>0</v>
      </c>
      <c r="S7649" s="7" t="s">
        <v>11927</v>
      </c>
      <c r="BI7649"/>
      <c r="BJ7649"/>
    </row>
    <row r="7650" spans="2:62" x14ac:dyDescent="0.4">
      <c r="B7650" s="1">
        <v>30035</v>
      </c>
      <c r="C7650" s="6" t="s">
        <v>30</v>
      </c>
      <c r="D7650" s="6" t="s">
        <v>8</v>
      </c>
      <c r="E7650" s="6" t="s">
        <v>8482</v>
      </c>
      <c r="F7650" s="6" t="s">
        <v>10720</v>
      </c>
      <c r="G7650" s="6" t="s">
        <v>11105</v>
      </c>
      <c r="H7650" s="6" t="s">
        <v>11119</v>
      </c>
      <c r="I7650" s="6" t="s">
        <v>11203</v>
      </c>
      <c r="J7650" s="6" t="s">
        <v>5</v>
      </c>
      <c r="K7650" s="7">
        <v>3</v>
      </c>
      <c r="L7650" s="7">
        <f>IFERROR(VLOOKUP(SiscoTable[[#This Row],[Código]],Hoja2!A:B,2,0)*SiscoTable[[#This Row],[Provta(Uns)]],0)</f>
        <v>180.60000000000002</v>
      </c>
      <c r="M7650" s="7">
        <v>0</v>
      </c>
      <c r="N7650" s="7">
        <v>10</v>
      </c>
      <c r="O7650" s="7">
        <f>IFERROR(VLOOKUP(SiscoTable[[#This Row],[Código]],Hoja2!A:B,2,0)*SiscoTable[[#This Row],[Stock_actual]],0)</f>
        <v>602</v>
      </c>
      <c r="P7650" s="6" t="s">
        <v>904</v>
      </c>
      <c r="Q7650" s="7">
        <v>3</v>
      </c>
      <c r="R7650" s="7">
        <v>0</v>
      </c>
      <c r="S7650" s="7" t="s">
        <v>11926</v>
      </c>
      <c r="BI7650"/>
      <c r="BJ7650"/>
    </row>
    <row r="7651" spans="2:62" x14ac:dyDescent="0.4">
      <c r="B7651" s="1">
        <v>30036</v>
      </c>
      <c r="C7651" s="6" t="s">
        <v>8</v>
      </c>
      <c r="D7651" s="6" t="s">
        <v>8</v>
      </c>
      <c r="E7651" s="6" t="s">
        <v>8482</v>
      </c>
      <c r="F7651" s="6" t="s">
        <v>10720</v>
      </c>
      <c r="G7651" s="6" t="s">
        <v>11105</v>
      </c>
      <c r="H7651" s="6" t="s">
        <v>11119</v>
      </c>
      <c r="I7651" s="6" t="s">
        <v>11267</v>
      </c>
      <c r="J7651" s="6" t="s">
        <v>5</v>
      </c>
      <c r="K7651" s="7">
        <v>0</v>
      </c>
      <c r="L7651" s="7">
        <f>IFERROR(VLOOKUP(SiscoTable[[#This Row],[Código]],Hoja2!A:B,2,0)*SiscoTable[[#This Row],[Provta(Uns)]],0)</f>
        <v>0</v>
      </c>
      <c r="M7651" s="7">
        <v>0</v>
      </c>
      <c r="N7651" s="7">
        <v>0</v>
      </c>
      <c r="O7651" s="7">
        <f>IFERROR(VLOOKUP(SiscoTable[[#This Row],[Código]],Hoja2!A:B,2,0)*SiscoTable[[#This Row],[Stock_actual]],0)</f>
        <v>0</v>
      </c>
      <c r="P7651" s="6" t="s">
        <v>7</v>
      </c>
      <c r="Q7651" s="7">
        <v>0</v>
      </c>
      <c r="R7651" s="7">
        <v>0</v>
      </c>
      <c r="S7651" s="7" t="s">
        <v>11926</v>
      </c>
      <c r="BI7651"/>
      <c r="BJ7651"/>
    </row>
    <row r="7652" spans="2:62" x14ac:dyDescent="0.4">
      <c r="B7652" s="1">
        <v>30037</v>
      </c>
      <c r="C7652" s="6" t="s">
        <v>30</v>
      </c>
      <c r="D7652" s="6" t="s">
        <v>30</v>
      </c>
      <c r="E7652" s="6" t="s">
        <v>3268</v>
      </c>
      <c r="F7652" s="6" t="s">
        <v>3269</v>
      </c>
      <c r="G7652" s="6" t="s">
        <v>5543</v>
      </c>
      <c r="H7652" s="6" t="s">
        <v>5591</v>
      </c>
      <c r="I7652" s="6" t="s">
        <v>5645</v>
      </c>
      <c r="J7652" s="6" t="s">
        <v>5</v>
      </c>
      <c r="K7652" s="7">
        <v>6.83</v>
      </c>
      <c r="L7652" s="7">
        <f>IFERROR(VLOOKUP(SiscoTable[[#This Row],[Código]],Hoja2!A:B,2,0)*SiscoTable[[#This Row],[Provta(Uns)]],0)</f>
        <v>49.176000000000002</v>
      </c>
      <c r="M7652" s="7">
        <v>0</v>
      </c>
      <c r="N7652" s="7">
        <v>52</v>
      </c>
      <c r="O7652" s="7">
        <f>IFERROR(VLOOKUP(SiscoTable[[#This Row],[Código]],Hoja2!A:B,2,0)*SiscoTable[[#This Row],[Stock_actual]],0)</f>
        <v>374.40000000000003</v>
      </c>
      <c r="P7652" s="6" t="s">
        <v>4662</v>
      </c>
      <c r="Q7652" s="7">
        <v>8</v>
      </c>
      <c r="R7652" s="7">
        <v>0</v>
      </c>
      <c r="S7652" s="7" t="s">
        <v>11925</v>
      </c>
      <c r="BI7652"/>
      <c r="BJ7652"/>
    </row>
    <row r="7653" spans="2:62" x14ac:dyDescent="0.4">
      <c r="B7653" s="1">
        <v>30038</v>
      </c>
      <c r="C7653" s="6" t="s">
        <v>8</v>
      </c>
      <c r="D7653" s="6" t="s">
        <v>8</v>
      </c>
      <c r="E7653" s="6" t="s">
        <v>3268</v>
      </c>
      <c r="F7653" s="6" t="s">
        <v>3269</v>
      </c>
      <c r="G7653" s="6" t="s">
        <v>5543</v>
      </c>
      <c r="H7653" s="6" t="s">
        <v>5591</v>
      </c>
      <c r="I7653" s="6" t="s">
        <v>5731</v>
      </c>
      <c r="J7653" s="6" t="s">
        <v>5</v>
      </c>
      <c r="K7653" s="7">
        <v>0</v>
      </c>
      <c r="L7653" s="7">
        <f>IFERROR(VLOOKUP(SiscoTable[[#This Row],[Código]],Hoja2!A:B,2,0)*SiscoTable[[#This Row],[Provta(Uns)]],0)</f>
        <v>0</v>
      </c>
      <c r="M7653" s="7">
        <v>0</v>
      </c>
      <c r="N7653" s="7">
        <v>0</v>
      </c>
      <c r="O7653" s="7">
        <f>IFERROR(VLOOKUP(SiscoTable[[#This Row],[Código]],Hoja2!A:B,2,0)*SiscoTable[[#This Row],[Stock_actual]],0)</f>
        <v>0</v>
      </c>
      <c r="P7653" s="6" t="s">
        <v>7</v>
      </c>
      <c r="Q7653" s="7">
        <v>0</v>
      </c>
      <c r="R7653" s="7">
        <v>0</v>
      </c>
      <c r="S7653" s="7" t="s">
        <v>11925</v>
      </c>
      <c r="BI7653"/>
      <c r="BJ7653"/>
    </row>
    <row r="7654" spans="2:62" x14ac:dyDescent="0.4">
      <c r="B7654" s="1">
        <v>30039</v>
      </c>
      <c r="C7654" s="6" t="s">
        <v>25</v>
      </c>
      <c r="D7654" s="6" t="s">
        <v>8</v>
      </c>
      <c r="E7654" s="6" t="s">
        <v>2999</v>
      </c>
      <c r="F7654" s="6" t="s">
        <v>3000</v>
      </c>
      <c r="G7654" s="6" t="s">
        <v>3001</v>
      </c>
      <c r="H7654" s="6" t="s">
        <v>3028</v>
      </c>
      <c r="I7654" s="6" t="s">
        <v>3034</v>
      </c>
      <c r="J7654" s="6" t="s">
        <v>5</v>
      </c>
      <c r="K7654" s="7">
        <v>51</v>
      </c>
      <c r="L7654" s="7">
        <f>IFERROR(VLOOKUP(SiscoTable[[#This Row],[Código]],Hoja2!A:B,2,0)*SiscoTable[[#This Row],[Provta(Uns)]],0)</f>
        <v>1218.8999999999999</v>
      </c>
      <c r="M7654" s="7">
        <v>0</v>
      </c>
      <c r="N7654" s="7">
        <v>0</v>
      </c>
      <c r="O7654" s="7">
        <f>IFERROR(VLOOKUP(SiscoTable[[#This Row],[Código]],Hoja2!A:B,2,0)*SiscoTable[[#This Row],[Stock_actual]],0)</f>
        <v>0</v>
      </c>
      <c r="P7654" s="6" t="s">
        <v>7</v>
      </c>
      <c r="Q7654" s="7">
        <v>56</v>
      </c>
      <c r="R7654" s="7">
        <v>102</v>
      </c>
      <c r="S7654" s="7" t="s">
        <v>11925</v>
      </c>
      <c r="BI7654"/>
      <c r="BJ7654"/>
    </row>
    <row r="7655" spans="2:62" x14ac:dyDescent="0.4">
      <c r="B7655" s="1">
        <v>30040</v>
      </c>
      <c r="C7655" s="6" t="s">
        <v>25</v>
      </c>
      <c r="D7655" s="6" t="s">
        <v>25</v>
      </c>
      <c r="E7655" s="6" t="s">
        <v>469</v>
      </c>
      <c r="F7655" s="6" t="s">
        <v>1050</v>
      </c>
      <c r="G7655" s="6" t="s">
        <v>1064</v>
      </c>
      <c r="H7655" s="6" t="s">
        <v>1066</v>
      </c>
      <c r="I7655" s="6" t="s">
        <v>1088</v>
      </c>
      <c r="J7655" s="6" t="s">
        <v>5</v>
      </c>
      <c r="K7655" s="7">
        <v>131.33000000000001</v>
      </c>
      <c r="L7655" s="7">
        <f>IFERROR(VLOOKUP(SiscoTable[[#This Row],[Código]],Hoja2!A:B,2,0)*SiscoTable[[#This Row],[Provta(Uns)]],0)</f>
        <v>1575.96</v>
      </c>
      <c r="M7655" s="7">
        <v>0</v>
      </c>
      <c r="N7655" s="7">
        <v>8</v>
      </c>
      <c r="O7655" s="7">
        <f>IFERROR(VLOOKUP(SiscoTable[[#This Row],[Código]],Hoja2!A:B,2,0)*SiscoTable[[#This Row],[Stock_actual]],0)</f>
        <v>96</v>
      </c>
      <c r="P7655" s="6" t="s">
        <v>80</v>
      </c>
      <c r="Q7655" s="7">
        <v>145</v>
      </c>
      <c r="R7655" s="7">
        <v>263.56</v>
      </c>
      <c r="S7655" s="7" t="s">
        <v>11927</v>
      </c>
      <c r="BI7655"/>
      <c r="BJ7655"/>
    </row>
    <row r="7656" spans="2:62" x14ac:dyDescent="0.4">
      <c r="B7656" s="1">
        <v>30041</v>
      </c>
      <c r="C7656" s="6" t="s">
        <v>30</v>
      </c>
      <c r="D7656" s="6" t="s">
        <v>30</v>
      </c>
      <c r="E7656" s="6" t="s">
        <v>8482</v>
      </c>
      <c r="F7656" s="6" t="s">
        <v>10720</v>
      </c>
      <c r="G7656" s="6" t="s">
        <v>10981</v>
      </c>
      <c r="H7656" s="6" t="s">
        <v>10723</v>
      </c>
      <c r="I7656" s="6" t="s">
        <v>11021</v>
      </c>
      <c r="J7656" s="6" t="s">
        <v>5</v>
      </c>
      <c r="K7656" s="7">
        <v>31.33</v>
      </c>
      <c r="L7656" s="7">
        <f>IFERROR(VLOOKUP(SiscoTable[[#This Row],[Código]],Hoja2!A:B,2,0)*SiscoTable[[#This Row],[Provta(Uns)]],0)</f>
        <v>100.256</v>
      </c>
      <c r="M7656" s="7">
        <v>0</v>
      </c>
      <c r="N7656" s="7">
        <v>96</v>
      </c>
      <c r="O7656" s="7">
        <f>IFERROR(VLOOKUP(SiscoTable[[#This Row],[Código]],Hoja2!A:B,2,0)*SiscoTable[[#This Row],[Stock_actual]],0)</f>
        <v>307.20000000000005</v>
      </c>
      <c r="P7656" s="6" t="s">
        <v>974</v>
      </c>
      <c r="Q7656" s="7">
        <v>34</v>
      </c>
      <c r="R7656" s="7">
        <v>0</v>
      </c>
      <c r="S7656" s="7" t="s">
        <v>11926</v>
      </c>
      <c r="BI7656"/>
      <c r="BJ7656"/>
    </row>
    <row r="7657" spans="2:62" x14ac:dyDescent="0.4">
      <c r="B7657" s="1">
        <v>30042</v>
      </c>
      <c r="C7657" s="6" t="s">
        <v>30</v>
      </c>
      <c r="D7657" s="6" t="s">
        <v>30</v>
      </c>
      <c r="E7657" s="6" t="s">
        <v>8482</v>
      </c>
      <c r="F7657" s="6" t="s">
        <v>10720</v>
      </c>
      <c r="G7657" s="6" t="s">
        <v>10981</v>
      </c>
      <c r="H7657" s="6" t="s">
        <v>10723</v>
      </c>
      <c r="I7657" s="6" t="s">
        <v>11022</v>
      </c>
      <c r="J7657" s="6" t="s">
        <v>5</v>
      </c>
      <c r="K7657" s="7">
        <v>33.33</v>
      </c>
      <c r="L7657" s="7">
        <f>IFERROR(VLOOKUP(SiscoTable[[#This Row],[Código]],Hoja2!A:B,2,0)*SiscoTable[[#This Row],[Provta(Uns)]],0)</f>
        <v>106.65600000000001</v>
      </c>
      <c r="M7657" s="7">
        <v>0</v>
      </c>
      <c r="N7657" s="7">
        <v>218</v>
      </c>
      <c r="O7657" s="7">
        <f>IFERROR(VLOOKUP(SiscoTable[[#This Row],[Código]],Hoja2!A:B,2,0)*SiscoTable[[#This Row],[Stock_actual]],0)</f>
        <v>697.6</v>
      </c>
      <c r="P7657" s="6" t="s">
        <v>1168</v>
      </c>
      <c r="Q7657" s="7">
        <v>37</v>
      </c>
      <c r="R7657" s="7">
        <v>0</v>
      </c>
      <c r="S7657" s="7" t="s">
        <v>11926</v>
      </c>
      <c r="BI7657"/>
      <c r="BJ7657"/>
    </row>
    <row r="7658" spans="2:62" x14ac:dyDescent="0.4">
      <c r="B7658" s="1">
        <v>30043</v>
      </c>
      <c r="C7658" s="6" t="s">
        <v>30</v>
      </c>
      <c r="D7658" s="6" t="s">
        <v>25</v>
      </c>
      <c r="E7658" s="6" t="s">
        <v>8482</v>
      </c>
      <c r="F7658" s="6" t="s">
        <v>10720</v>
      </c>
      <c r="G7658" s="6" t="s">
        <v>10981</v>
      </c>
      <c r="H7658" s="6" t="s">
        <v>10723</v>
      </c>
      <c r="I7658" s="6" t="s">
        <v>11023</v>
      </c>
      <c r="J7658" s="6" t="s">
        <v>5</v>
      </c>
      <c r="K7658" s="7">
        <v>44.5</v>
      </c>
      <c r="L7658" s="7">
        <f>IFERROR(VLOOKUP(SiscoTable[[#This Row],[Código]],Hoja2!A:B,2,0)*SiscoTable[[#This Row],[Provta(Uns)]],0)</f>
        <v>142.4</v>
      </c>
      <c r="M7658" s="7">
        <v>0</v>
      </c>
      <c r="N7658" s="7">
        <v>180</v>
      </c>
      <c r="O7658" s="7">
        <f>IFERROR(VLOOKUP(SiscoTable[[#This Row],[Código]],Hoja2!A:B,2,0)*SiscoTable[[#This Row],[Stock_actual]],0)</f>
        <v>576</v>
      </c>
      <c r="P7658" s="6" t="s">
        <v>3450</v>
      </c>
      <c r="Q7658" s="7">
        <v>49</v>
      </c>
      <c r="R7658" s="7">
        <v>0</v>
      </c>
      <c r="S7658" s="7" t="s">
        <v>11926</v>
      </c>
      <c r="BI7658"/>
      <c r="BJ7658"/>
    </row>
    <row r="7659" spans="2:62" x14ac:dyDescent="0.4">
      <c r="B7659" s="1">
        <v>30044</v>
      </c>
      <c r="C7659" s="6" t="s">
        <v>8</v>
      </c>
      <c r="D7659" s="6" t="s">
        <v>30</v>
      </c>
      <c r="E7659" s="6" t="s">
        <v>8482</v>
      </c>
      <c r="F7659" s="6" t="s">
        <v>10720</v>
      </c>
      <c r="G7659" s="6" t="s">
        <v>10981</v>
      </c>
      <c r="H7659" s="6" t="s">
        <v>10723</v>
      </c>
      <c r="I7659" s="6" t="s">
        <v>11082</v>
      </c>
      <c r="J7659" s="6" t="s">
        <v>5</v>
      </c>
      <c r="K7659" s="7">
        <v>9.5</v>
      </c>
      <c r="L7659" s="7">
        <f>IFERROR(VLOOKUP(SiscoTable[[#This Row],[Código]],Hoja2!A:B,2,0)*SiscoTable[[#This Row],[Provta(Uns)]],0)</f>
        <v>30.400000000000002</v>
      </c>
      <c r="M7659" s="7">
        <v>0</v>
      </c>
      <c r="N7659" s="7">
        <v>64</v>
      </c>
      <c r="O7659" s="7">
        <f>IFERROR(VLOOKUP(SiscoTable[[#This Row],[Código]],Hoja2!A:B,2,0)*SiscoTable[[#This Row],[Stock_actual]],0)</f>
        <v>204.8</v>
      </c>
      <c r="P7659" s="6" t="s">
        <v>11083</v>
      </c>
      <c r="Q7659" s="7">
        <v>11</v>
      </c>
      <c r="R7659" s="7">
        <v>0</v>
      </c>
      <c r="S7659" s="7" t="s">
        <v>11926</v>
      </c>
      <c r="BI7659"/>
      <c r="BJ7659"/>
    </row>
    <row r="7660" spans="2:62" x14ac:dyDescent="0.4">
      <c r="B7660" s="1">
        <v>30045</v>
      </c>
      <c r="C7660" s="6" t="s">
        <v>8</v>
      </c>
      <c r="D7660" s="6" t="s">
        <v>8</v>
      </c>
      <c r="E7660" s="6" t="s">
        <v>8482</v>
      </c>
      <c r="F7660" s="6" t="s">
        <v>10720</v>
      </c>
      <c r="G7660" s="6" t="s">
        <v>10981</v>
      </c>
      <c r="H7660" s="6" t="s">
        <v>10723</v>
      </c>
      <c r="I7660" s="6" t="s">
        <v>11084</v>
      </c>
      <c r="J7660" s="6" t="s">
        <v>5</v>
      </c>
      <c r="K7660" s="7">
        <v>2.17</v>
      </c>
      <c r="L7660" s="7">
        <f>IFERROR(VLOOKUP(SiscoTable[[#This Row],[Código]],Hoja2!A:B,2,0)*SiscoTable[[#This Row],[Provta(Uns)]],0)</f>
        <v>4.1229999999999993</v>
      </c>
      <c r="M7660" s="7">
        <v>0</v>
      </c>
      <c r="N7660" s="7">
        <v>5</v>
      </c>
      <c r="O7660" s="7">
        <f>IFERROR(VLOOKUP(SiscoTable[[#This Row],[Código]],Hoja2!A:B,2,0)*SiscoTable[[#This Row],[Stock_actual]],0)</f>
        <v>9.5</v>
      </c>
      <c r="P7660" s="6" t="s">
        <v>1038</v>
      </c>
      <c r="Q7660" s="7">
        <v>2</v>
      </c>
      <c r="R7660" s="7">
        <v>0</v>
      </c>
      <c r="S7660" s="7" t="s">
        <v>11926</v>
      </c>
      <c r="BI7660"/>
      <c r="BJ7660"/>
    </row>
    <row r="7661" spans="2:62" x14ac:dyDescent="0.4">
      <c r="B7661" s="1">
        <v>30046</v>
      </c>
      <c r="C7661" s="6" t="s">
        <v>8</v>
      </c>
      <c r="D7661" s="6" t="s">
        <v>8</v>
      </c>
      <c r="E7661" s="6" t="s">
        <v>8482</v>
      </c>
      <c r="F7661" s="6" t="s">
        <v>10720</v>
      </c>
      <c r="G7661" s="6" t="s">
        <v>10981</v>
      </c>
      <c r="H7661" s="6" t="s">
        <v>10723</v>
      </c>
      <c r="I7661" s="6" t="s">
        <v>11085</v>
      </c>
      <c r="J7661" s="6" t="s">
        <v>5</v>
      </c>
      <c r="K7661" s="7">
        <v>2.33</v>
      </c>
      <c r="L7661" s="7">
        <f>IFERROR(VLOOKUP(SiscoTable[[#This Row],[Código]],Hoja2!A:B,2,0)*SiscoTable[[#This Row],[Provta(Uns)]],0)</f>
        <v>4.4269999999999996</v>
      </c>
      <c r="M7661" s="7">
        <v>0</v>
      </c>
      <c r="N7661" s="7">
        <v>22</v>
      </c>
      <c r="O7661" s="7">
        <f>IFERROR(VLOOKUP(SiscoTable[[#This Row],[Código]],Hoja2!A:B,2,0)*SiscoTable[[#This Row],[Stock_actual]],0)</f>
        <v>41.8</v>
      </c>
      <c r="P7661" s="6" t="s">
        <v>3980</v>
      </c>
      <c r="Q7661" s="7">
        <v>3</v>
      </c>
      <c r="R7661" s="7">
        <v>0</v>
      </c>
      <c r="S7661" s="7" t="s">
        <v>11926</v>
      </c>
      <c r="BI7661"/>
      <c r="BJ7661"/>
    </row>
    <row r="7662" spans="2:62" x14ac:dyDescent="0.4">
      <c r="B7662" s="1">
        <v>30047</v>
      </c>
      <c r="C7662" s="6" t="s">
        <v>8</v>
      </c>
      <c r="D7662" s="6" t="s">
        <v>8</v>
      </c>
      <c r="E7662" s="6" t="s">
        <v>8482</v>
      </c>
      <c r="F7662" s="6" t="s">
        <v>10720</v>
      </c>
      <c r="G7662" s="6" t="s">
        <v>10981</v>
      </c>
      <c r="H7662" s="6" t="s">
        <v>10723</v>
      </c>
      <c r="I7662" s="6" t="s">
        <v>11086</v>
      </c>
      <c r="J7662" s="6" t="s">
        <v>5</v>
      </c>
      <c r="K7662" s="7">
        <v>3.67</v>
      </c>
      <c r="L7662" s="7">
        <f>IFERROR(VLOOKUP(SiscoTable[[#This Row],[Código]],Hoja2!A:B,2,0)*SiscoTable[[#This Row],[Provta(Uns)]],0)</f>
        <v>6.9729999999999999</v>
      </c>
      <c r="M7662" s="7">
        <v>0</v>
      </c>
      <c r="N7662" s="7">
        <v>49</v>
      </c>
      <c r="O7662" s="7">
        <f>IFERROR(VLOOKUP(SiscoTable[[#This Row],[Código]],Hoja2!A:B,2,0)*SiscoTable[[#This Row],[Stock_actual]],0)</f>
        <v>93.1</v>
      </c>
      <c r="P7662" s="6" t="s">
        <v>10447</v>
      </c>
      <c r="Q7662" s="7">
        <v>4</v>
      </c>
      <c r="R7662" s="7">
        <v>0</v>
      </c>
      <c r="S7662" s="7" t="s">
        <v>11926</v>
      </c>
      <c r="BI7662"/>
      <c r="BJ7662"/>
    </row>
    <row r="7663" spans="2:62" x14ac:dyDescent="0.4">
      <c r="B7663" s="1">
        <v>30048</v>
      </c>
      <c r="C7663" s="6" t="s">
        <v>8</v>
      </c>
      <c r="D7663" s="6" t="s">
        <v>8</v>
      </c>
      <c r="E7663" s="6" t="s">
        <v>8482</v>
      </c>
      <c r="F7663" s="6" t="s">
        <v>10720</v>
      </c>
      <c r="G7663" s="6" t="s">
        <v>10981</v>
      </c>
      <c r="H7663" s="6" t="s">
        <v>10723</v>
      </c>
      <c r="I7663" s="6" t="s">
        <v>11087</v>
      </c>
      <c r="J7663" s="6" t="s">
        <v>5</v>
      </c>
      <c r="K7663" s="7">
        <v>2.17</v>
      </c>
      <c r="L7663" s="7">
        <f>IFERROR(VLOOKUP(SiscoTable[[#This Row],[Código]],Hoja2!A:B,2,0)*SiscoTable[[#This Row],[Provta(Uns)]],0)</f>
        <v>4.1229999999999993</v>
      </c>
      <c r="M7663" s="7">
        <v>0</v>
      </c>
      <c r="N7663" s="7">
        <v>5</v>
      </c>
      <c r="O7663" s="7">
        <f>IFERROR(VLOOKUP(SiscoTable[[#This Row],[Código]],Hoja2!A:B,2,0)*SiscoTable[[#This Row],[Stock_actual]],0)</f>
        <v>9.5</v>
      </c>
      <c r="P7663" s="6" t="s">
        <v>1038</v>
      </c>
      <c r="Q7663" s="7">
        <v>2</v>
      </c>
      <c r="R7663" s="7">
        <v>0</v>
      </c>
      <c r="S7663" s="7" t="s">
        <v>11926</v>
      </c>
      <c r="BI7663"/>
      <c r="BJ7663"/>
    </row>
    <row r="7664" spans="2:62" x14ac:dyDescent="0.4">
      <c r="B7664" s="1">
        <v>30049</v>
      </c>
      <c r="C7664" s="6" t="s">
        <v>8</v>
      </c>
      <c r="D7664" s="6" t="s">
        <v>8</v>
      </c>
      <c r="E7664" s="6" t="s">
        <v>8482</v>
      </c>
      <c r="F7664" s="6" t="s">
        <v>10720</v>
      </c>
      <c r="G7664" s="6" t="s">
        <v>10981</v>
      </c>
      <c r="H7664" s="6" t="s">
        <v>10723</v>
      </c>
      <c r="I7664" s="6" t="s">
        <v>11088</v>
      </c>
      <c r="J7664" s="6" t="s">
        <v>5</v>
      </c>
      <c r="K7664" s="7">
        <v>3</v>
      </c>
      <c r="L7664" s="7">
        <f>IFERROR(VLOOKUP(SiscoTable[[#This Row],[Código]],Hoja2!A:B,2,0)*SiscoTable[[#This Row],[Provta(Uns)]],0)</f>
        <v>5.6999999999999993</v>
      </c>
      <c r="M7664" s="7">
        <v>0</v>
      </c>
      <c r="N7664" s="7">
        <v>24</v>
      </c>
      <c r="O7664" s="7">
        <f>IFERROR(VLOOKUP(SiscoTable[[#This Row],[Código]],Hoja2!A:B,2,0)*SiscoTable[[#This Row],[Stock_actual]],0)</f>
        <v>45.599999999999994</v>
      </c>
      <c r="P7664" s="6" t="s">
        <v>1759</v>
      </c>
      <c r="Q7664" s="7">
        <v>3</v>
      </c>
      <c r="R7664" s="7">
        <v>0</v>
      </c>
      <c r="S7664" s="7" t="s">
        <v>11926</v>
      </c>
      <c r="BI7664"/>
      <c r="BJ7664"/>
    </row>
    <row r="7665" spans="2:62" x14ac:dyDescent="0.4">
      <c r="B7665" s="1">
        <v>30050</v>
      </c>
      <c r="C7665" s="6" t="s">
        <v>8</v>
      </c>
      <c r="D7665" s="6" t="s">
        <v>8</v>
      </c>
      <c r="E7665" s="6" t="s">
        <v>8482</v>
      </c>
      <c r="F7665" s="6" t="s">
        <v>10720</v>
      </c>
      <c r="G7665" s="6" t="s">
        <v>10981</v>
      </c>
      <c r="H7665" s="6" t="s">
        <v>10723</v>
      </c>
      <c r="I7665" s="6" t="s">
        <v>11089</v>
      </c>
      <c r="J7665" s="6" t="s">
        <v>5</v>
      </c>
      <c r="K7665" s="7">
        <v>7.67</v>
      </c>
      <c r="L7665" s="7">
        <f>IFERROR(VLOOKUP(SiscoTable[[#This Row],[Código]],Hoja2!A:B,2,0)*SiscoTable[[#This Row],[Provta(Uns)]],0)</f>
        <v>19.942</v>
      </c>
      <c r="M7665" s="7">
        <v>24</v>
      </c>
      <c r="N7665" s="7">
        <v>11</v>
      </c>
      <c r="O7665" s="7">
        <f>IFERROR(VLOOKUP(SiscoTable[[#This Row],[Código]],Hoja2!A:B,2,0)*SiscoTable[[#This Row],[Stock_actual]],0)</f>
        <v>28.6</v>
      </c>
      <c r="P7665" s="6" t="s">
        <v>558</v>
      </c>
      <c r="Q7665" s="7">
        <v>9</v>
      </c>
      <c r="R7665" s="7">
        <v>0</v>
      </c>
      <c r="S7665" s="7" t="s">
        <v>11926</v>
      </c>
      <c r="BI7665"/>
      <c r="BJ7665"/>
    </row>
    <row r="7666" spans="2:62" x14ac:dyDescent="0.4">
      <c r="B7666" s="1">
        <v>30051</v>
      </c>
      <c r="C7666" s="6" t="s">
        <v>8</v>
      </c>
      <c r="D7666" s="6" t="s">
        <v>8</v>
      </c>
      <c r="E7666" s="6" t="s">
        <v>8482</v>
      </c>
      <c r="F7666" s="6" t="s">
        <v>10720</v>
      </c>
      <c r="G7666" s="6" t="s">
        <v>10981</v>
      </c>
      <c r="H7666" s="6" t="s">
        <v>10723</v>
      </c>
      <c r="I7666" s="6" t="s">
        <v>11090</v>
      </c>
      <c r="J7666" s="6" t="s">
        <v>5</v>
      </c>
      <c r="K7666" s="7">
        <v>4.17</v>
      </c>
      <c r="L7666" s="7">
        <f>IFERROR(VLOOKUP(SiscoTable[[#This Row],[Código]],Hoja2!A:B,2,0)*SiscoTable[[#This Row],[Provta(Uns)]],0)</f>
        <v>10.842000000000001</v>
      </c>
      <c r="M7666" s="7">
        <v>0</v>
      </c>
      <c r="N7666" s="7">
        <v>2</v>
      </c>
      <c r="O7666" s="7">
        <f>IFERROR(VLOOKUP(SiscoTable[[#This Row],[Código]],Hoja2!A:B,2,0)*SiscoTable[[#This Row],[Stock_actual]],0)</f>
        <v>5.2</v>
      </c>
      <c r="P7666" s="6" t="s">
        <v>402</v>
      </c>
      <c r="Q7666" s="7">
        <v>5</v>
      </c>
      <c r="R7666" s="7">
        <v>8.3600000000000012</v>
      </c>
      <c r="S7666" s="7" t="s">
        <v>11926</v>
      </c>
      <c r="BI7666"/>
      <c r="BJ7666"/>
    </row>
    <row r="7667" spans="2:62" x14ac:dyDescent="0.4">
      <c r="B7667" s="1">
        <v>30052</v>
      </c>
      <c r="C7667" s="6" t="s">
        <v>8</v>
      </c>
      <c r="D7667" s="6" t="s">
        <v>8</v>
      </c>
      <c r="E7667" s="6" t="s">
        <v>8482</v>
      </c>
      <c r="F7667" s="6" t="s">
        <v>10720</v>
      </c>
      <c r="G7667" s="6" t="s">
        <v>10981</v>
      </c>
      <c r="H7667" s="6" t="s">
        <v>10723</v>
      </c>
      <c r="I7667" s="6" t="s">
        <v>11091</v>
      </c>
      <c r="J7667" s="6" t="s">
        <v>5</v>
      </c>
      <c r="K7667" s="7">
        <v>7.84</v>
      </c>
      <c r="L7667" s="7">
        <f>IFERROR(VLOOKUP(SiscoTable[[#This Row],[Código]],Hoja2!A:B,2,0)*SiscoTable[[#This Row],[Provta(Uns)]],0)</f>
        <v>20.384</v>
      </c>
      <c r="M7667" s="7">
        <v>0</v>
      </c>
      <c r="N7667" s="7">
        <v>33</v>
      </c>
      <c r="O7667" s="7">
        <f>IFERROR(VLOOKUP(SiscoTable[[#This Row],[Código]],Hoja2!A:B,2,0)*SiscoTable[[#This Row],[Stock_actual]],0)</f>
        <v>85.8</v>
      </c>
      <c r="P7667" s="6" t="s">
        <v>6332</v>
      </c>
      <c r="Q7667" s="7">
        <v>9</v>
      </c>
      <c r="R7667" s="7">
        <v>0</v>
      </c>
      <c r="S7667" s="7" t="s">
        <v>11926</v>
      </c>
      <c r="BI7667"/>
      <c r="BJ7667"/>
    </row>
    <row r="7668" spans="2:62" x14ac:dyDescent="0.4">
      <c r="B7668" s="1">
        <v>30053</v>
      </c>
      <c r="C7668" s="6" t="s">
        <v>8</v>
      </c>
      <c r="D7668" s="6" t="s">
        <v>8</v>
      </c>
      <c r="E7668" s="6" t="s">
        <v>8482</v>
      </c>
      <c r="F7668" s="6" t="s">
        <v>10720</v>
      </c>
      <c r="G7668" s="6" t="s">
        <v>10981</v>
      </c>
      <c r="H7668" s="6" t="s">
        <v>10723</v>
      </c>
      <c r="I7668" s="6" t="s">
        <v>11092</v>
      </c>
      <c r="J7668" s="6" t="s">
        <v>5</v>
      </c>
      <c r="K7668" s="7">
        <v>3.17</v>
      </c>
      <c r="L7668" s="7">
        <f>IFERROR(VLOOKUP(SiscoTable[[#This Row],[Código]],Hoja2!A:B,2,0)*SiscoTable[[#This Row],[Provta(Uns)]],0)</f>
        <v>8.2420000000000009</v>
      </c>
      <c r="M7668" s="7">
        <v>0</v>
      </c>
      <c r="N7668" s="7">
        <v>6</v>
      </c>
      <c r="O7668" s="7">
        <f>IFERROR(VLOOKUP(SiscoTable[[#This Row],[Código]],Hoja2!A:B,2,0)*SiscoTable[[#This Row],[Stock_actual]],0)</f>
        <v>15.600000000000001</v>
      </c>
      <c r="P7668" s="6" t="s">
        <v>1267</v>
      </c>
      <c r="Q7668" s="7">
        <v>4</v>
      </c>
      <c r="R7668" s="7">
        <v>0</v>
      </c>
      <c r="S7668" s="7" t="s">
        <v>11926</v>
      </c>
      <c r="BI7668"/>
      <c r="BJ7668"/>
    </row>
    <row r="7669" spans="2:62" x14ac:dyDescent="0.4">
      <c r="B7669" s="1">
        <v>30054</v>
      </c>
      <c r="C7669" s="6" t="s">
        <v>8</v>
      </c>
      <c r="D7669" s="6" t="s">
        <v>8</v>
      </c>
      <c r="E7669" s="6" t="s">
        <v>8482</v>
      </c>
      <c r="F7669" s="6" t="s">
        <v>10720</v>
      </c>
      <c r="G7669" s="6" t="s">
        <v>10981</v>
      </c>
      <c r="H7669" s="6" t="s">
        <v>10723</v>
      </c>
      <c r="I7669" s="6" t="s">
        <v>11093</v>
      </c>
      <c r="J7669" s="6" t="s">
        <v>5</v>
      </c>
      <c r="K7669" s="7">
        <v>3.67</v>
      </c>
      <c r="L7669" s="7">
        <f>IFERROR(VLOOKUP(SiscoTable[[#This Row],[Código]],Hoja2!A:B,2,0)*SiscoTable[[#This Row],[Provta(Uns)]],0)</f>
        <v>9.5419999999999998</v>
      </c>
      <c r="M7669" s="7">
        <v>24</v>
      </c>
      <c r="N7669" s="7">
        <v>7</v>
      </c>
      <c r="O7669" s="7">
        <f>IFERROR(VLOOKUP(SiscoTable[[#This Row],[Código]],Hoja2!A:B,2,0)*SiscoTable[[#This Row],[Stock_actual]],0)</f>
        <v>18.2</v>
      </c>
      <c r="P7669" s="6" t="s">
        <v>1267</v>
      </c>
      <c r="Q7669" s="7">
        <v>4</v>
      </c>
      <c r="R7669" s="7">
        <v>0</v>
      </c>
      <c r="S7669" s="7" t="s">
        <v>11926</v>
      </c>
      <c r="BI7669"/>
      <c r="BJ7669"/>
    </row>
    <row r="7670" spans="2:62" x14ac:dyDescent="0.4">
      <c r="B7670" s="1">
        <v>30055</v>
      </c>
      <c r="C7670" s="6" t="s">
        <v>30</v>
      </c>
      <c r="D7670" s="6" t="s">
        <v>8</v>
      </c>
      <c r="E7670" s="6" t="s">
        <v>8482</v>
      </c>
      <c r="F7670" s="6" t="s">
        <v>10720</v>
      </c>
      <c r="G7670" s="6" t="s">
        <v>10981</v>
      </c>
      <c r="H7670" s="6" t="s">
        <v>10723</v>
      </c>
      <c r="I7670" s="6" t="s">
        <v>11024</v>
      </c>
      <c r="J7670" s="6" t="s">
        <v>5</v>
      </c>
      <c r="K7670" s="7">
        <v>8.83</v>
      </c>
      <c r="L7670" s="7">
        <f>IFERROR(VLOOKUP(SiscoTable[[#This Row],[Código]],Hoja2!A:B,2,0)*SiscoTable[[#This Row],[Provta(Uns)]],0)</f>
        <v>105.077</v>
      </c>
      <c r="M7670" s="7">
        <v>0</v>
      </c>
      <c r="N7670" s="7">
        <v>41</v>
      </c>
      <c r="O7670" s="7">
        <f>IFERROR(VLOOKUP(SiscoTable[[#This Row],[Código]],Hoja2!A:B,2,0)*SiscoTable[[#This Row],[Stock_actual]],0)</f>
        <v>487.90000000000003</v>
      </c>
      <c r="P7670" s="6" t="s">
        <v>4464</v>
      </c>
      <c r="Q7670" s="7">
        <v>10</v>
      </c>
      <c r="R7670" s="7">
        <v>0</v>
      </c>
      <c r="S7670" s="7" t="s">
        <v>11926</v>
      </c>
      <c r="BI7670"/>
      <c r="BJ7670"/>
    </row>
    <row r="7671" spans="2:62" x14ac:dyDescent="0.4">
      <c r="B7671" s="1">
        <v>30056</v>
      </c>
      <c r="C7671" s="6" t="s">
        <v>8</v>
      </c>
      <c r="D7671" s="6" t="s">
        <v>8</v>
      </c>
      <c r="E7671" s="6" t="s">
        <v>8482</v>
      </c>
      <c r="F7671" s="6" t="s">
        <v>10720</v>
      </c>
      <c r="G7671" s="6" t="s">
        <v>10981</v>
      </c>
      <c r="H7671" s="6" t="s">
        <v>10723</v>
      </c>
      <c r="I7671" s="6" t="s">
        <v>11094</v>
      </c>
      <c r="J7671" s="6" t="s">
        <v>5</v>
      </c>
      <c r="K7671" s="7">
        <v>5</v>
      </c>
      <c r="L7671" s="7">
        <f>IFERROR(VLOOKUP(SiscoTable[[#This Row],[Código]],Hoja2!A:B,2,0)*SiscoTable[[#This Row],[Provta(Uns)]],0)</f>
        <v>59.5</v>
      </c>
      <c r="M7671" s="7">
        <v>0</v>
      </c>
      <c r="N7671" s="7">
        <v>48</v>
      </c>
      <c r="O7671" s="7">
        <f>IFERROR(VLOOKUP(SiscoTable[[#This Row],[Código]],Hoja2!A:B,2,0)*SiscoTable[[#This Row],[Stock_actual]],0)</f>
        <v>571.20000000000005</v>
      </c>
      <c r="P7671" s="6" t="s">
        <v>1178</v>
      </c>
      <c r="Q7671" s="7">
        <v>6</v>
      </c>
      <c r="R7671" s="7">
        <v>0</v>
      </c>
      <c r="S7671" s="7" t="s">
        <v>11926</v>
      </c>
      <c r="BI7671"/>
      <c r="BJ7671"/>
    </row>
    <row r="7672" spans="2:62" x14ac:dyDescent="0.4">
      <c r="B7672" s="1">
        <v>30057</v>
      </c>
      <c r="C7672" s="6" t="s">
        <v>30</v>
      </c>
      <c r="D7672" s="6" t="s">
        <v>30</v>
      </c>
      <c r="E7672" s="6" t="s">
        <v>1734</v>
      </c>
      <c r="F7672" s="6" t="s">
        <v>1735</v>
      </c>
      <c r="G7672" s="6" t="s">
        <v>1736</v>
      </c>
      <c r="H7672" s="6" t="s">
        <v>4</v>
      </c>
      <c r="I7672" s="6" t="s">
        <v>1794</v>
      </c>
      <c r="J7672" s="6" t="s">
        <v>5</v>
      </c>
      <c r="K7672" s="7">
        <v>0</v>
      </c>
      <c r="L7672" s="7">
        <f>IFERROR(VLOOKUP(SiscoTable[[#This Row],[Código]],Hoja2!A:B,2,0)*SiscoTable[[#This Row],[Provta(Uns)]],0)</f>
        <v>0</v>
      </c>
      <c r="M7672" s="7">
        <v>0</v>
      </c>
      <c r="N7672" s="7">
        <v>0</v>
      </c>
      <c r="O7672" s="7">
        <f>IFERROR(VLOOKUP(SiscoTable[[#This Row],[Código]],Hoja2!A:B,2,0)*SiscoTable[[#This Row],[Stock_actual]],0)</f>
        <v>0</v>
      </c>
      <c r="P7672" s="6" t="s">
        <v>7</v>
      </c>
      <c r="Q7672" s="7">
        <v>0</v>
      </c>
      <c r="R7672" s="7">
        <v>0</v>
      </c>
      <c r="S7672" s="7" t="s">
        <v>11925</v>
      </c>
      <c r="BI7672"/>
      <c r="BJ7672"/>
    </row>
    <row r="7673" spans="2:62" x14ac:dyDescent="0.4">
      <c r="B7673" s="1">
        <v>30058</v>
      </c>
      <c r="C7673" s="6" t="s">
        <v>30</v>
      </c>
      <c r="D7673" s="6" t="s">
        <v>30</v>
      </c>
      <c r="E7673" s="6" t="s">
        <v>1734</v>
      </c>
      <c r="F7673" s="6" t="s">
        <v>1735</v>
      </c>
      <c r="G7673" s="6" t="s">
        <v>1736</v>
      </c>
      <c r="H7673" s="6" t="s">
        <v>4</v>
      </c>
      <c r="I7673" s="6" t="s">
        <v>1795</v>
      </c>
      <c r="J7673" s="6" t="s">
        <v>5</v>
      </c>
      <c r="K7673" s="7">
        <v>0.17</v>
      </c>
      <c r="L7673" s="7">
        <f>IFERROR(VLOOKUP(SiscoTable[[#This Row],[Código]],Hoja2!A:B,2,0)*SiscoTable[[#This Row],[Provta(Uns)]],0)</f>
        <v>2.5330000000000004</v>
      </c>
      <c r="M7673" s="7">
        <v>0</v>
      </c>
      <c r="N7673" s="7">
        <v>0</v>
      </c>
      <c r="O7673" s="7">
        <f>IFERROR(VLOOKUP(SiscoTable[[#This Row],[Código]],Hoja2!A:B,2,0)*SiscoTable[[#This Row],[Stock_actual]],0)</f>
        <v>0</v>
      </c>
      <c r="P7673" s="6" t="s">
        <v>7</v>
      </c>
      <c r="Q7673" s="7">
        <v>0</v>
      </c>
      <c r="R7673" s="7">
        <v>0</v>
      </c>
      <c r="S7673" s="7" t="s">
        <v>11925</v>
      </c>
      <c r="BI7673"/>
      <c r="BJ7673"/>
    </row>
    <row r="7674" spans="2:62" x14ac:dyDescent="0.4">
      <c r="B7674" s="1">
        <v>30059</v>
      </c>
      <c r="C7674" s="6" t="s">
        <v>25</v>
      </c>
      <c r="D7674" s="6" t="s">
        <v>30</v>
      </c>
      <c r="E7674" s="6" t="s">
        <v>1734</v>
      </c>
      <c r="F7674" s="6" t="s">
        <v>1735</v>
      </c>
      <c r="G7674" s="6" t="s">
        <v>1736</v>
      </c>
      <c r="H7674" s="6" t="s">
        <v>4</v>
      </c>
      <c r="I7674" s="6" t="s">
        <v>1747</v>
      </c>
      <c r="J7674" s="6" t="s">
        <v>5</v>
      </c>
      <c r="K7674" s="7">
        <v>0</v>
      </c>
      <c r="L7674" s="7">
        <f>IFERROR(VLOOKUP(SiscoTable[[#This Row],[Código]],Hoja2!A:B,2,0)*SiscoTable[[#This Row],[Provta(Uns)]],0)</f>
        <v>0</v>
      </c>
      <c r="M7674" s="7">
        <v>0</v>
      </c>
      <c r="N7674" s="7">
        <v>1</v>
      </c>
      <c r="O7674" s="7">
        <f>IFERROR(VLOOKUP(SiscoTable[[#This Row],[Código]],Hoja2!A:B,2,0)*SiscoTable[[#This Row],[Stock_actual]],0)</f>
        <v>14.9</v>
      </c>
      <c r="P7674" s="6" t="s">
        <v>134</v>
      </c>
      <c r="Q7674" s="7">
        <v>0</v>
      </c>
      <c r="R7674" s="7">
        <v>0</v>
      </c>
      <c r="S7674" s="7" t="s">
        <v>11925</v>
      </c>
      <c r="BI7674"/>
      <c r="BJ7674"/>
    </row>
    <row r="7675" spans="2:62" x14ac:dyDescent="0.4">
      <c r="B7675" s="1">
        <v>30060</v>
      </c>
      <c r="C7675" s="6" t="s">
        <v>25</v>
      </c>
      <c r="D7675" s="6" t="s">
        <v>25</v>
      </c>
      <c r="E7675" s="6" t="s">
        <v>3268</v>
      </c>
      <c r="F7675" s="6" t="s">
        <v>7815</v>
      </c>
      <c r="G7675" s="6" t="s">
        <v>7929</v>
      </c>
      <c r="H7675" s="6" t="s">
        <v>7938</v>
      </c>
      <c r="I7675" s="6" t="s">
        <v>7964</v>
      </c>
      <c r="J7675" s="6" t="s">
        <v>5</v>
      </c>
      <c r="K7675" s="7">
        <v>152</v>
      </c>
      <c r="L7675" s="7">
        <f>IFERROR(VLOOKUP(SiscoTable[[#This Row],[Código]],Hoja2!A:B,2,0)*SiscoTable[[#This Row],[Provta(Uns)]],0)</f>
        <v>1124.8</v>
      </c>
      <c r="M7675" s="7">
        <v>0</v>
      </c>
      <c r="N7675" s="7">
        <v>244</v>
      </c>
      <c r="O7675" s="7">
        <f>IFERROR(VLOOKUP(SiscoTable[[#This Row],[Código]],Hoja2!A:B,2,0)*SiscoTable[[#This Row],[Stock_actual]],0)</f>
        <v>1805.6000000000001</v>
      </c>
      <c r="P7675" s="6" t="s">
        <v>573</v>
      </c>
      <c r="Q7675" s="7">
        <v>167</v>
      </c>
      <c r="R7675" s="7">
        <v>0</v>
      </c>
      <c r="S7675" s="7" t="s">
        <v>11928</v>
      </c>
      <c r="BI7675"/>
      <c r="BJ7675"/>
    </row>
    <row r="7676" spans="2:62" x14ac:dyDescent="0.4">
      <c r="B7676" s="1">
        <v>30061</v>
      </c>
      <c r="C7676" s="6" t="s">
        <v>25</v>
      </c>
      <c r="D7676" s="6" t="s">
        <v>30</v>
      </c>
      <c r="E7676" s="6" t="s">
        <v>469</v>
      </c>
      <c r="F7676" s="6" t="s">
        <v>668</v>
      </c>
      <c r="G7676" s="6" t="s">
        <v>677</v>
      </c>
      <c r="H7676" s="6" t="s">
        <v>683</v>
      </c>
      <c r="I7676" s="6" t="s">
        <v>705</v>
      </c>
      <c r="J7676" s="6" t="s">
        <v>5</v>
      </c>
      <c r="K7676" s="7">
        <v>18.5</v>
      </c>
      <c r="L7676" s="34">
        <f>IFERROR(VLOOKUP(SiscoTable[[#This Row],[Código]],Hoja2!A:B,2,0)*SiscoTable[[#This Row],[Provta(Uns)]],0)</f>
        <v>268.25</v>
      </c>
      <c r="M7676" s="7">
        <v>0</v>
      </c>
      <c r="N7676" s="7">
        <v>17</v>
      </c>
      <c r="O7676" s="34">
        <f>IFERROR(VLOOKUP(SiscoTable[[#This Row],[Código]],Hoja2!A:B,2,0)*SiscoTable[[#This Row],[Stock_actual]],0)</f>
        <v>246.5</v>
      </c>
      <c r="P7676" s="6" t="s">
        <v>474</v>
      </c>
      <c r="Q7676" s="7">
        <v>20</v>
      </c>
      <c r="R7676" s="7">
        <v>36.94</v>
      </c>
      <c r="S7676" s="7" t="s">
        <v>11924</v>
      </c>
      <c r="BI7676"/>
      <c r="BJ7676"/>
    </row>
    <row r="7677" spans="2:62" x14ac:dyDescent="0.4">
      <c r="B7677" s="1">
        <v>30062</v>
      </c>
      <c r="C7677" s="6" t="s">
        <v>8</v>
      </c>
      <c r="D7677" s="6" t="s">
        <v>8</v>
      </c>
      <c r="E7677" s="6" t="s">
        <v>1734</v>
      </c>
      <c r="F7677" s="6" t="s">
        <v>2069</v>
      </c>
      <c r="G7677" s="6" t="s">
        <v>2632</v>
      </c>
      <c r="H7677" s="6" t="s">
        <v>4</v>
      </c>
      <c r="I7677" s="6" t="s">
        <v>2745</v>
      </c>
      <c r="J7677" s="6" t="s">
        <v>5</v>
      </c>
      <c r="K7677" s="7">
        <v>1</v>
      </c>
      <c r="L7677" s="7">
        <f>IFERROR(VLOOKUP(SiscoTable[[#This Row],[Código]],Hoja2!A:B,2,0)*SiscoTable[[#This Row],[Provta(Uns)]],0)</f>
        <v>51.9</v>
      </c>
      <c r="M7677" s="7">
        <v>0</v>
      </c>
      <c r="N7677" s="7">
        <v>11</v>
      </c>
      <c r="O7677" s="7">
        <f>IFERROR(VLOOKUP(SiscoTable[[#This Row],[Código]],Hoja2!A:B,2,0)*SiscoTable[[#This Row],[Stock_actual]],0)</f>
        <v>570.9</v>
      </c>
      <c r="P7677" s="6" t="s">
        <v>2746</v>
      </c>
      <c r="Q7677" s="7">
        <v>1</v>
      </c>
      <c r="R7677" s="7">
        <v>0</v>
      </c>
      <c r="S7677" s="7" t="s">
        <v>11925</v>
      </c>
      <c r="BI7677"/>
      <c r="BJ7677"/>
    </row>
    <row r="7678" spans="2:62" x14ac:dyDescent="0.4">
      <c r="B7678" s="1">
        <v>30063</v>
      </c>
      <c r="C7678" s="6" t="s">
        <v>30</v>
      </c>
      <c r="D7678" s="6" t="s">
        <v>8</v>
      </c>
      <c r="E7678" s="6" t="s">
        <v>1734</v>
      </c>
      <c r="F7678" s="6" t="s">
        <v>2069</v>
      </c>
      <c r="G7678" s="6" t="s">
        <v>2632</v>
      </c>
      <c r="H7678" s="6" t="s">
        <v>4</v>
      </c>
      <c r="I7678" s="6" t="s">
        <v>2680</v>
      </c>
      <c r="J7678" s="6" t="s">
        <v>5</v>
      </c>
      <c r="K7678" s="7">
        <v>5.17</v>
      </c>
      <c r="L7678" s="7">
        <f>IFERROR(VLOOKUP(SiscoTable[[#This Row],[Código]],Hoja2!A:B,2,0)*SiscoTable[[#This Row],[Provta(Uns)]],0)</f>
        <v>128.733</v>
      </c>
      <c r="M7678" s="7">
        <v>0</v>
      </c>
      <c r="N7678" s="7">
        <v>23</v>
      </c>
      <c r="O7678" s="7">
        <f>IFERROR(VLOOKUP(SiscoTable[[#This Row],[Código]],Hoja2!A:B,2,0)*SiscoTable[[#This Row],[Stock_actual]],0)</f>
        <v>572.69999999999993</v>
      </c>
      <c r="P7678" s="6" t="s">
        <v>1041</v>
      </c>
      <c r="Q7678" s="7">
        <v>6</v>
      </c>
      <c r="R7678" s="7">
        <v>0</v>
      </c>
      <c r="S7678" s="7" t="s">
        <v>11925</v>
      </c>
      <c r="BI7678"/>
      <c r="BJ7678"/>
    </row>
    <row r="7679" spans="2:62" x14ac:dyDescent="0.4">
      <c r="B7679" s="1">
        <v>30064</v>
      </c>
      <c r="C7679" s="6" t="s">
        <v>30</v>
      </c>
      <c r="D7679" s="6" t="s">
        <v>8</v>
      </c>
      <c r="E7679" s="6" t="s">
        <v>1734</v>
      </c>
      <c r="F7679" s="6" t="s">
        <v>2069</v>
      </c>
      <c r="G7679" s="6" t="s">
        <v>2632</v>
      </c>
      <c r="H7679" s="6" t="s">
        <v>4</v>
      </c>
      <c r="I7679" s="6" t="s">
        <v>2681</v>
      </c>
      <c r="J7679" s="6" t="s">
        <v>5</v>
      </c>
      <c r="K7679" s="7">
        <v>2.5</v>
      </c>
      <c r="L7679" s="7">
        <f>IFERROR(VLOOKUP(SiscoTable[[#This Row],[Código]],Hoja2!A:B,2,0)*SiscoTable[[#This Row],[Provta(Uns)]],0)</f>
        <v>117.25</v>
      </c>
      <c r="M7679" s="7">
        <v>0</v>
      </c>
      <c r="N7679" s="7">
        <v>20</v>
      </c>
      <c r="O7679" s="7">
        <f>IFERROR(VLOOKUP(SiscoTable[[#This Row],[Código]],Hoja2!A:B,2,0)*SiscoTable[[#This Row],[Stock_actual]],0)</f>
        <v>938</v>
      </c>
      <c r="P7679" s="6" t="s">
        <v>1759</v>
      </c>
      <c r="Q7679" s="7">
        <v>3</v>
      </c>
      <c r="R7679" s="7">
        <v>0</v>
      </c>
      <c r="S7679" s="7" t="s">
        <v>11925</v>
      </c>
      <c r="BI7679"/>
      <c r="BJ7679"/>
    </row>
    <row r="7680" spans="2:62" x14ac:dyDescent="0.4">
      <c r="B7680" s="1">
        <v>30065</v>
      </c>
      <c r="C7680" s="6" t="s">
        <v>30</v>
      </c>
      <c r="D7680" s="6" t="s">
        <v>8</v>
      </c>
      <c r="E7680" s="6" t="s">
        <v>1734</v>
      </c>
      <c r="F7680" s="6" t="s">
        <v>2069</v>
      </c>
      <c r="G7680" s="6" t="s">
        <v>2632</v>
      </c>
      <c r="H7680" s="6" t="s">
        <v>4</v>
      </c>
      <c r="I7680" s="6" t="s">
        <v>2682</v>
      </c>
      <c r="J7680" s="6" t="s">
        <v>5</v>
      </c>
      <c r="K7680" s="7">
        <v>1.83</v>
      </c>
      <c r="L7680" s="7">
        <f>IFERROR(VLOOKUP(SiscoTable[[#This Row],[Código]],Hoja2!A:B,2,0)*SiscoTable[[#This Row],[Provta(Uns)]],0)</f>
        <v>63.866999999999997</v>
      </c>
      <c r="M7680" s="7">
        <v>0</v>
      </c>
      <c r="N7680" s="7">
        <v>0</v>
      </c>
      <c r="O7680" s="7">
        <f>IFERROR(VLOOKUP(SiscoTable[[#This Row],[Código]],Hoja2!A:B,2,0)*SiscoTable[[#This Row],[Stock_actual]],0)</f>
        <v>0</v>
      </c>
      <c r="P7680" s="6" t="s">
        <v>7</v>
      </c>
      <c r="Q7680" s="7">
        <v>2</v>
      </c>
      <c r="R7680" s="7">
        <v>3.5999999999999996</v>
      </c>
      <c r="S7680" s="7" t="s">
        <v>11925</v>
      </c>
      <c r="BI7680"/>
      <c r="BJ7680"/>
    </row>
    <row r="7681" spans="2:62" x14ac:dyDescent="0.4">
      <c r="B7681" s="1">
        <v>30066</v>
      </c>
      <c r="C7681" s="6" t="s">
        <v>30</v>
      </c>
      <c r="D7681" s="6" t="s">
        <v>8</v>
      </c>
      <c r="E7681" s="6" t="s">
        <v>1734</v>
      </c>
      <c r="F7681" s="6" t="s">
        <v>2069</v>
      </c>
      <c r="G7681" s="6" t="s">
        <v>2632</v>
      </c>
      <c r="H7681" s="6" t="s">
        <v>4</v>
      </c>
      <c r="I7681" s="6" t="s">
        <v>2683</v>
      </c>
      <c r="J7681" s="6" t="s">
        <v>5</v>
      </c>
      <c r="K7681" s="7">
        <v>4.67</v>
      </c>
      <c r="L7681" s="7">
        <f>IFERROR(VLOOKUP(SiscoTable[[#This Row],[Código]],Hoja2!A:B,2,0)*SiscoTable[[#This Row],[Provta(Uns)]],0)</f>
        <v>186.333</v>
      </c>
      <c r="M7681" s="7">
        <v>0</v>
      </c>
      <c r="N7681" s="7">
        <v>31</v>
      </c>
      <c r="O7681" s="7">
        <f>IFERROR(VLOOKUP(SiscoTable[[#This Row],[Código]],Hoja2!A:B,2,0)*SiscoTable[[#This Row],[Stock_actual]],0)</f>
        <v>1236.8999999999999</v>
      </c>
      <c r="P7681" s="6" t="s">
        <v>2684</v>
      </c>
      <c r="Q7681" s="7">
        <v>5</v>
      </c>
      <c r="R7681" s="7">
        <v>0</v>
      </c>
      <c r="S7681" s="7" t="s">
        <v>11925</v>
      </c>
      <c r="BI7681"/>
      <c r="BJ7681"/>
    </row>
    <row r="7682" spans="2:62" x14ac:dyDescent="0.4">
      <c r="B7682" s="1">
        <v>30067</v>
      </c>
      <c r="C7682" s="6" t="s">
        <v>8</v>
      </c>
      <c r="D7682" s="6" t="s">
        <v>8</v>
      </c>
      <c r="E7682" s="6" t="s">
        <v>1734</v>
      </c>
      <c r="F7682" s="6" t="s">
        <v>2069</v>
      </c>
      <c r="G7682" s="6" t="s">
        <v>2632</v>
      </c>
      <c r="H7682" s="6" t="s">
        <v>4</v>
      </c>
      <c r="I7682" s="6" t="s">
        <v>2747</v>
      </c>
      <c r="J7682" s="6" t="s">
        <v>5</v>
      </c>
      <c r="K7682" s="7">
        <v>0</v>
      </c>
      <c r="L7682" s="7">
        <f>IFERROR(VLOOKUP(SiscoTable[[#This Row],[Código]],Hoja2!A:B,2,0)*SiscoTable[[#This Row],[Provta(Uns)]],0)</f>
        <v>0</v>
      </c>
      <c r="M7682" s="7">
        <v>0</v>
      </c>
      <c r="N7682" s="7">
        <v>36</v>
      </c>
      <c r="O7682" s="7">
        <f>IFERROR(VLOOKUP(SiscoTable[[#This Row],[Código]],Hoja2!A:B,2,0)*SiscoTable[[#This Row],[Stock_actual]],0)</f>
        <v>1400.3999999999999</v>
      </c>
      <c r="P7682" s="6" t="s">
        <v>134</v>
      </c>
      <c r="Q7682" s="7">
        <v>0</v>
      </c>
      <c r="R7682" s="7">
        <v>0</v>
      </c>
      <c r="S7682" s="7" t="s">
        <v>11925</v>
      </c>
      <c r="BI7682"/>
      <c r="BJ7682"/>
    </row>
    <row r="7683" spans="2:62" x14ac:dyDescent="0.4">
      <c r="B7683" s="1">
        <v>30068</v>
      </c>
      <c r="C7683" s="6" t="s">
        <v>8</v>
      </c>
      <c r="D7683" s="6" t="s">
        <v>8</v>
      </c>
      <c r="E7683" s="6" t="s">
        <v>1734</v>
      </c>
      <c r="F7683" s="6" t="s">
        <v>2069</v>
      </c>
      <c r="G7683" s="6" t="s">
        <v>2632</v>
      </c>
      <c r="H7683" s="6" t="s">
        <v>4</v>
      </c>
      <c r="I7683" s="6" t="s">
        <v>2748</v>
      </c>
      <c r="J7683" s="6" t="s">
        <v>5</v>
      </c>
      <c r="K7683" s="7">
        <v>1.17</v>
      </c>
      <c r="L7683" s="7">
        <f>IFERROR(VLOOKUP(SiscoTable[[#This Row],[Código]],Hoja2!A:B,2,0)*SiscoTable[[#This Row],[Provta(Uns)]],0)</f>
        <v>45.512999999999998</v>
      </c>
      <c r="M7683" s="7">
        <v>0</v>
      </c>
      <c r="N7683" s="7">
        <v>29</v>
      </c>
      <c r="O7683" s="7">
        <f>IFERROR(VLOOKUP(SiscoTable[[#This Row],[Código]],Hoja2!A:B,2,0)*SiscoTable[[#This Row],[Stock_actual]],0)</f>
        <v>1128.0999999999999</v>
      </c>
      <c r="P7683" s="6" t="s">
        <v>2749</v>
      </c>
      <c r="Q7683" s="7">
        <v>1</v>
      </c>
      <c r="R7683" s="7">
        <v>0</v>
      </c>
      <c r="S7683" s="7" t="s">
        <v>11925</v>
      </c>
      <c r="BI7683"/>
      <c r="BJ7683"/>
    </row>
    <row r="7684" spans="2:62" x14ac:dyDescent="0.4">
      <c r="B7684" s="1">
        <v>30069</v>
      </c>
      <c r="C7684" s="6" t="s">
        <v>8</v>
      </c>
      <c r="D7684" s="6" t="s">
        <v>8</v>
      </c>
      <c r="E7684" s="6" t="s">
        <v>1734</v>
      </c>
      <c r="F7684" s="6" t="s">
        <v>2069</v>
      </c>
      <c r="G7684" s="6" t="s">
        <v>2632</v>
      </c>
      <c r="H7684" s="6" t="s">
        <v>4</v>
      </c>
      <c r="I7684" s="6" t="s">
        <v>2750</v>
      </c>
      <c r="J7684" s="6" t="s">
        <v>5</v>
      </c>
      <c r="K7684" s="7">
        <v>0.5</v>
      </c>
      <c r="L7684" s="7">
        <f>IFERROR(VLOOKUP(SiscoTable[[#This Row],[Código]],Hoja2!A:B,2,0)*SiscoTable[[#This Row],[Provta(Uns)]],0)</f>
        <v>24.95</v>
      </c>
      <c r="M7684" s="7">
        <v>0</v>
      </c>
      <c r="N7684" s="7">
        <v>45</v>
      </c>
      <c r="O7684" s="7">
        <f>IFERROR(VLOOKUP(SiscoTable[[#This Row],[Código]],Hoja2!A:B,2,0)*SiscoTable[[#This Row],[Stock_actual]],0)</f>
        <v>2245.5</v>
      </c>
      <c r="P7684" s="6" t="s">
        <v>2751</v>
      </c>
      <c r="Q7684" s="7">
        <v>1</v>
      </c>
      <c r="R7684" s="7">
        <v>0</v>
      </c>
      <c r="S7684" s="7" t="s">
        <v>11925</v>
      </c>
      <c r="BI7684"/>
      <c r="BJ7684"/>
    </row>
    <row r="7685" spans="2:62" x14ac:dyDescent="0.4">
      <c r="B7685" s="1">
        <v>30070</v>
      </c>
      <c r="C7685" s="6" t="s">
        <v>25</v>
      </c>
      <c r="D7685" s="6" t="s">
        <v>8</v>
      </c>
      <c r="E7685" s="6" t="s">
        <v>1734</v>
      </c>
      <c r="F7685" s="6" t="s">
        <v>2069</v>
      </c>
      <c r="G7685" s="6" t="s">
        <v>2632</v>
      </c>
      <c r="H7685" s="6" t="s">
        <v>4</v>
      </c>
      <c r="I7685" s="6" t="s">
        <v>2640</v>
      </c>
      <c r="J7685" s="6" t="s">
        <v>5</v>
      </c>
      <c r="K7685" s="7">
        <v>70</v>
      </c>
      <c r="L7685" s="7">
        <f>IFERROR(VLOOKUP(SiscoTable[[#This Row],[Código]],Hoja2!A:B,2,0)*SiscoTable[[#This Row],[Provta(Uns)]],0)</f>
        <v>2093</v>
      </c>
      <c r="M7685" s="7">
        <v>0</v>
      </c>
      <c r="N7685" s="7">
        <v>27</v>
      </c>
      <c r="O7685" s="7">
        <f>IFERROR(VLOOKUP(SiscoTable[[#This Row],[Código]],Hoja2!A:B,2,0)*SiscoTable[[#This Row],[Stock_actual]],0)</f>
        <v>807.3</v>
      </c>
      <c r="P7685" s="6" t="s">
        <v>181</v>
      </c>
      <c r="Q7685" s="7">
        <v>77</v>
      </c>
      <c r="R7685" s="7">
        <v>140.76</v>
      </c>
      <c r="S7685" s="7" t="s">
        <v>11925</v>
      </c>
      <c r="BI7685"/>
      <c r="BJ7685"/>
    </row>
    <row r="7686" spans="2:62" x14ac:dyDescent="0.4">
      <c r="B7686" s="1">
        <v>30071</v>
      </c>
      <c r="C7686" s="6" t="s">
        <v>30</v>
      </c>
      <c r="D7686" s="6" t="s">
        <v>30</v>
      </c>
      <c r="E7686" s="6" t="s">
        <v>1734</v>
      </c>
      <c r="F7686" s="6" t="s">
        <v>2069</v>
      </c>
      <c r="G7686" s="6" t="s">
        <v>2632</v>
      </c>
      <c r="H7686" s="6" t="s">
        <v>4</v>
      </c>
      <c r="I7686" s="6" t="s">
        <v>2685</v>
      </c>
      <c r="J7686" s="6" t="s">
        <v>5</v>
      </c>
      <c r="K7686" s="7">
        <v>12.83</v>
      </c>
      <c r="L7686" s="7">
        <f>IFERROR(VLOOKUP(SiscoTable[[#This Row],[Código]],Hoja2!A:B,2,0)*SiscoTable[[#This Row],[Provta(Uns)]],0)</f>
        <v>216.82699999999997</v>
      </c>
      <c r="M7686" s="7">
        <v>0</v>
      </c>
      <c r="N7686" s="7">
        <v>102</v>
      </c>
      <c r="O7686" s="7">
        <f>IFERROR(VLOOKUP(SiscoTable[[#This Row],[Código]],Hoja2!A:B,2,0)*SiscoTable[[#This Row],[Stock_actual]],0)</f>
        <v>1723.8</v>
      </c>
      <c r="P7686" s="6" t="s">
        <v>2686</v>
      </c>
      <c r="Q7686" s="7">
        <v>14</v>
      </c>
      <c r="R7686" s="7">
        <v>0</v>
      </c>
      <c r="S7686" s="7" t="s">
        <v>11925</v>
      </c>
      <c r="BI7686"/>
      <c r="BJ7686"/>
    </row>
    <row r="7687" spans="2:62" x14ac:dyDescent="0.4">
      <c r="B7687" s="1">
        <v>30072</v>
      </c>
      <c r="C7687" s="6" t="s">
        <v>30</v>
      </c>
      <c r="D7687" s="6" t="s">
        <v>8</v>
      </c>
      <c r="E7687" s="6" t="s">
        <v>1734</v>
      </c>
      <c r="F7687" s="6" t="s">
        <v>2069</v>
      </c>
      <c r="G7687" s="6" t="s">
        <v>2632</v>
      </c>
      <c r="H7687" s="6" t="s">
        <v>4</v>
      </c>
      <c r="I7687" s="6" t="s">
        <v>2687</v>
      </c>
      <c r="J7687" s="6" t="s">
        <v>5</v>
      </c>
      <c r="K7687" s="7">
        <v>1</v>
      </c>
      <c r="L7687" s="7">
        <f>IFERROR(VLOOKUP(SiscoTable[[#This Row],[Código]],Hoja2!A:B,2,0)*SiscoTable[[#This Row],[Provta(Uns)]],0)</f>
        <v>78.900000000000006</v>
      </c>
      <c r="M7687" s="7">
        <v>0</v>
      </c>
      <c r="N7687" s="7">
        <v>4</v>
      </c>
      <c r="O7687" s="7">
        <f>IFERROR(VLOOKUP(SiscoTable[[#This Row],[Código]],Hoja2!A:B,2,0)*SiscoTable[[#This Row],[Stock_actual]],0)</f>
        <v>315.60000000000002</v>
      </c>
      <c r="P7687" s="6" t="s">
        <v>560</v>
      </c>
      <c r="Q7687" s="7">
        <v>1</v>
      </c>
      <c r="R7687" s="7">
        <v>0</v>
      </c>
      <c r="S7687" s="7" t="s">
        <v>11925</v>
      </c>
      <c r="BI7687"/>
      <c r="BJ7687"/>
    </row>
    <row r="7688" spans="2:62" x14ac:dyDescent="0.4">
      <c r="B7688" s="1">
        <v>30073</v>
      </c>
      <c r="C7688" s="6" t="s">
        <v>25</v>
      </c>
      <c r="D7688" s="6" t="s">
        <v>8</v>
      </c>
      <c r="E7688" s="6" t="s">
        <v>1734</v>
      </c>
      <c r="F7688" s="6" t="s">
        <v>2069</v>
      </c>
      <c r="G7688" s="6" t="s">
        <v>2632</v>
      </c>
      <c r="H7688" s="6" t="s">
        <v>4</v>
      </c>
      <c r="I7688" s="6" t="s">
        <v>2641</v>
      </c>
      <c r="J7688" s="6" t="s">
        <v>5</v>
      </c>
      <c r="K7688" s="7">
        <v>5.83</v>
      </c>
      <c r="L7688" s="7">
        <f>IFERROR(VLOOKUP(SiscoTable[[#This Row],[Código]],Hoja2!A:B,2,0)*SiscoTable[[#This Row],[Provta(Uns)]],0)</f>
        <v>320.06700000000001</v>
      </c>
      <c r="M7688" s="7">
        <v>0</v>
      </c>
      <c r="N7688" s="7">
        <v>0</v>
      </c>
      <c r="O7688" s="7">
        <f>IFERROR(VLOOKUP(SiscoTable[[#This Row],[Código]],Hoja2!A:B,2,0)*SiscoTable[[#This Row],[Stock_actual]],0)</f>
        <v>0</v>
      </c>
      <c r="P7688" s="6" t="s">
        <v>7</v>
      </c>
      <c r="Q7688" s="7">
        <v>6</v>
      </c>
      <c r="R7688" s="7">
        <v>11.4</v>
      </c>
      <c r="S7688" s="7" t="s">
        <v>11925</v>
      </c>
      <c r="BI7688"/>
      <c r="BJ7688"/>
    </row>
    <row r="7689" spans="2:62" x14ac:dyDescent="0.4">
      <c r="B7689" s="1">
        <v>30074</v>
      </c>
      <c r="C7689" s="6" t="s">
        <v>30</v>
      </c>
      <c r="D7689" s="6" t="s">
        <v>8</v>
      </c>
      <c r="E7689" s="6" t="s">
        <v>1734</v>
      </c>
      <c r="F7689" s="6" t="s">
        <v>2069</v>
      </c>
      <c r="G7689" s="6" t="s">
        <v>2632</v>
      </c>
      <c r="H7689" s="6" t="s">
        <v>4</v>
      </c>
      <c r="I7689" s="6" t="s">
        <v>2688</v>
      </c>
      <c r="J7689" s="6" t="s">
        <v>5</v>
      </c>
      <c r="K7689" s="7">
        <v>6.33</v>
      </c>
      <c r="L7689" s="7">
        <f>IFERROR(VLOOKUP(SiscoTable[[#This Row],[Código]],Hoja2!A:B,2,0)*SiscoTable[[#This Row],[Provta(Uns)]],0)</f>
        <v>220.917</v>
      </c>
      <c r="M7689" s="7">
        <v>0</v>
      </c>
      <c r="N7689" s="7">
        <v>4</v>
      </c>
      <c r="O7689" s="7">
        <f>IFERROR(VLOOKUP(SiscoTable[[#This Row],[Código]],Hoja2!A:B,2,0)*SiscoTable[[#This Row],[Stock_actual]],0)</f>
        <v>139.6</v>
      </c>
      <c r="P7689" s="6" t="s">
        <v>296</v>
      </c>
      <c r="Q7689" s="7">
        <v>7</v>
      </c>
      <c r="R7689" s="7">
        <v>12.59</v>
      </c>
      <c r="S7689" s="7" t="s">
        <v>11925</v>
      </c>
      <c r="BI7689"/>
      <c r="BJ7689"/>
    </row>
    <row r="7690" spans="2:62" x14ac:dyDescent="0.4">
      <c r="B7690" s="1">
        <v>30075</v>
      </c>
      <c r="C7690" s="6" t="s">
        <v>30</v>
      </c>
      <c r="D7690" s="6" t="s">
        <v>8</v>
      </c>
      <c r="E7690" s="6" t="s">
        <v>1734</v>
      </c>
      <c r="F7690" s="6" t="s">
        <v>2069</v>
      </c>
      <c r="G7690" s="6" t="s">
        <v>2632</v>
      </c>
      <c r="H7690" s="6" t="s">
        <v>4</v>
      </c>
      <c r="I7690" s="6" t="s">
        <v>2689</v>
      </c>
      <c r="J7690" s="6" t="s">
        <v>5</v>
      </c>
      <c r="K7690" s="7">
        <v>2.5</v>
      </c>
      <c r="L7690" s="7">
        <f>IFERROR(VLOOKUP(SiscoTable[[#This Row],[Código]],Hoja2!A:B,2,0)*SiscoTable[[#This Row],[Provta(Uns)]],0)</f>
        <v>112.25</v>
      </c>
      <c r="M7690" s="7">
        <v>0</v>
      </c>
      <c r="N7690" s="7">
        <v>6</v>
      </c>
      <c r="O7690" s="7">
        <f>IFERROR(VLOOKUP(SiscoTable[[#This Row],[Código]],Hoja2!A:B,2,0)*SiscoTable[[#This Row],[Stock_actual]],0)</f>
        <v>269.39999999999998</v>
      </c>
      <c r="P7690" s="6" t="s">
        <v>598</v>
      </c>
      <c r="Q7690" s="7">
        <v>3</v>
      </c>
      <c r="R7690" s="7">
        <v>0</v>
      </c>
      <c r="S7690" s="7" t="s">
        <v>11925</v>
      </c>
      <c r="BI7690"/>
      <c r="BJ7690"/>
    </row>
    <row r="7691" spans="2:62" x14ac:dyDescent="0.4">
      <c r="B7691" s="1">
        <v>30076</v>
      </c>
      <c r="C7691" s="6" t="s">
        <v>8</v>
      </c>
      <c r="D7691" s="6" t="s">
        <v>8</v>
      </c>
      <c r="E7691" s="6" t="s">
        <v>1734</v>
      </c>
      <c r="F7691" s="6" t="s">
        <v>2069</v>
      </c>
      <c r="G7691" s="6" t="s">
        <v>2632</v>
      </c>
      <c r="H7691" s="6" t="s">
        <v>4</v>
      </c>
      <c r="I7691" s="6" t="s">
        <v>2752</v>
      </c>
      <c r="J7691" s="6" t="s">
        <v>5</v>
      </c>
      <c r="K7691" s="7">
        <v>1</v>
      </c>
      <c r="L7691" s="7">
        <f>IFERROR(VLOOKUP(SiscoTable[[#This Row],[Código]],Hoja2!A:B,2,0)*SiscoTable[[#This Row],[Provta(Uns)]],0)</f>
        <v>52.9</v>
      </c>
      <c r="M7691" s="7">
        <v>0</v>
      </c>
      <c r="N7691" s="7">
        <v>0</v>
      </c>
      <c r="O7691" s="7">
        <f>IFERROR(VLOOKUP(SiscoTable[[#This Row],[Código]],Hoja2!A:B,2,0)*SiscoTable[[#This Row],[Stock_actual]],0)</f>
        <v>0</v>
      </c>
      <c r="P7691" s="6" t="s">
        <v>7</v>
      </c>
      <c r="Q7691" s="7">
        <v>1</v>
      </c>
      <c r="R7691" s="7">
        <v>1.7999999999999998</v>
      </c>
      <c r="S7691" s="7" t="s">
        <v>11925</v>
      </c>
      <c r="BI7691"/>
      <c r="BJ7691"/>
    </row>
    <row r="7692" spans="2:62" x14ac:dyDescent="0.4">
      <c r="B7692" s="1">
        <v>30077</v>
      </c>
      <c r="C7692" s="6" t="s">
        <v>8</v>
      </c>
      <c r="D7692" s="6" t="s">
        <v>8</v>
      </c>
      <c r="E7692" s="6" t="s">
        <v>1734</v>
      </c>
      <c r="F7692" s="6" t="s">
        <v>2069</v>
      </c>
      <c r="G7692" s="6" t="s">
        <v>2632</v>
      </c>
      <c r="H7692" s="6" t="s">
        <v>4</v>
      </c>
      <c r="I7692" s="6" t="s">
        <v>2753</v>
      </c>
      <c r="J7692" s="6" t="s">
        <v>5</v>
      </c>
      <c r="K7692" s="7">
        <v>1.33</v>
      </c>
      <c r="L7692" s="7">
        <f>IFERROR(VLOOKUP(SiscoTable[[#This Row],[Código]],Hoja2!A:B,2,0)*SiscoTable[[#This Row],[Provta(Uns)]],0)</f>
        <v>70.356999999999999</v>
      </c>
      <c r="M7692" s="7">
        <v>0</v>
      </c>
      <c r="N7692" s="7">
        <v>13</v>
      </c>
      <c r="O7692" s="7">
        <f>IFERROR(VLOOKUP(SiscoTable[[#This Row],[Código]],Hoja2!A:B,2,0)*SiscoTable[[#This Row],[Stock_actual]],0)</f>
        <v>687.69999999999993</v>
      </c>
      <c r="P7692" s="6" t="s">
        <v>2754</v>
      </c>
      <c r="Q7692" s="7">
        <v>1</v>
      </c>
      <c r="R7692" s="7">
        <v>0</v>
      </c>
      <c r="S7692" s="7" t="s">
        <v>11925</v>
      </c>
      <c r="BI7692"/>
      <c r="BJ7692"/>
    </row>
    <row r="7693" spans="2:62" x14ac:dyDescent="0.4">
      <c r="B7693" s="1">
        <v>30078</v>
      </c>
      <c r="C7693" s="6" t="s">
        <v>8</v>
      </c>
      <c r="D7693" s="6" t="s">
        <v>8</v>
      </c>
      <c r="E7693" s="6" t="s">
        <v>1734</v>
      </c>
      <c r="F7693" s="6" t="s">
        <v>2069</v>
      </c>
      <c r="G7693" s="6" t="s">
        <v>2632</v>
      </c>
      <c r="H7693" s="6" t="s">
        <v>4</v>
      </c>
      <c r="I7693" s="6" t="s">
        <v>2755</v>
      </c>
      <c r="J7693" s="6" t="s">
        <v>5</v>
      </c>
      <c r="K7693" s="7">
        <v>0.33</v>
      </c>
      <c r="L7693" s="7">
        <f>IFERROR(VLOOKUP(SiscoTable[[#This Row],[Código]],Hoja2!A:B,2,0)*SiscoTable[[#This Row],[Provta(Uns)]],0)</f>
        <v>14.157</v>
      </c>
      <c r="M7693" s="7">
        <v>0</v>
      </c>
      <c r="N7693" s="7">
        <v>19</v>
      </c>
      <c r="O7693" s="7">
        <f>IFERROR(VLOOKUP(SiscoTable[[#This Row],[Código]],Hoja2!A:B,2,0)*SiscoTable[[#This Row],[Stock_actual]],0)</f>
        <v>815.1</v>
      </c>
      <c r="P7693" s="6" t="s">
        <v>2756</v>
      </c>
      <c r="Q7693" s="7">
        <v>0</v>
      </c>
      <c r="R7693" s="7">
        <v>0</v>
      </c>
      <c r="S7693" s="7" t="s">
        <v>11925</v>
      </c>
      <c r="BI7693"/>
      <c r="BJ7693"/>
    </row>
    <row r="7694" spans="2:62" x14ac:dyDescent="0.4">
      <c r="B7694" s="1">
        <v>30079</v>
      </c>
      <c r="C7694" s="6" t="s">
        <v>30</v>
      </c>
      <c r="D7694" s="6" t="s">
        <v>8</v>
      </c>
      <c r="E7694" s="6" t="s">
        <v>1734</v>
      </c>
      <c r="F7694" s="6" t="s">
        <v>2069</v>
      </c>
      <c r="G7694" s="6" t="s">
        <v>2632</v>
      </c>
      <c r="H7694" s="6" t="s">
        <v>4</v>
      </c>
      <c r="I7694" s="6" t="s">
        <v>2690</v>
      </c>
      <c r="J7694" s="6" t="s">
        <v>5</v>
      </c>
      <c r="K7694" s="7">
        <v>3</v>
      </c>
      <c r="L7694" s="7">
        <f>IFERROR(VLOOKUP(SiscoTable[[#This Row],[Código]],Hoja2!A:B,2,0)*SiscoTable[[#This Row],[Provta(Uns)]],0)</f>
        <v>194.70000000000002</v>
      </c>
      <c r="M7694" s="7">
        <v>0</v>
      </c>
      <c r="N7694" s="7">
        <v>3</v>
      </c>
      <c r="O7694" s="7">
        <f>IFERROR(VLOOKUP(SiscoTable[[#This Row],[Código]],Hoja2!A:B,2,0)*SiscoTable[[#This Row],[Stock_actual]],0)</f>
        <v>194.70000000000002</v>
      </c>
      <c r="P7694" s="6" t="s">
        <v>110</v>
      </c>
      <c r="Q7694" s="7">
        <v>3</v>
      </c>
      <c r="R7694" s="7">
        <v>6</v>
      </c>
      <c r="S7694" s="7" t="s">
        <v>11925</v>
      </c>
      <c r="BI7694"/>
      <c r="BJ7694"/>
    </row>
    <row r="7695" spans="2:62" x14ac:dyDescent="0.4">
      <c r="B7695" s="1">
        <v>30080</v>
      </c>
      <c r="C7695" s="6" t="s">
        <v>30</v>
      </c>
      <c r="D7695" s="6" t="s">
        <v>8</v>
      </c>
      <c r="E7695" s="6" t="s">
        <v>1734</v>
      </c>
      <c r="F7695" s="6" t="s">
        <v>2069</v>
      </c>
      <c r="G7695" s="6" t="s">
        <v>2632</v>
      </c>
      <c r="H7695" s="6" t="s">
        <v>4</v>
      </c>
      <c r="I7695" s="6" t="s">
        <v>2691</v>
      </c>
      <c r="J7695" s="6" t="s">
        <v>5</v>
      </c>
      <c r="K7695" s="7">
        <v>3.17</v>
      </c>
      <c r="L7695" s="7">
        <f>IFERROR(VLOOKUP(SiscoTable[[#This Row],[Código]],Hoja2!A:B,2,0)*SiscoTable[[#This Row],[Provta(Uns)]],0)</f>
        <v>94.782999999999987</v>
      </c>
      <c r="M7695" s="7">
        <v>0</v>
      </c>
      <c r="N7695" s="7">
        <v>0</v>
      </c>
      <c r="O7695" s="7">
        <f>IFERROR(VLOOKUP(SiscoTable[[#This Row],[Código]],Hoja2!A:B,2,0)*SiscoTable[[#This Row],[Stock_actual]],0)</f>
        <v>0</v>
      </c>
      <c r="P7695" s="6" t="s">
        <v>7</v>
      </c>
      <c r="Q7695" s="7">
        <v>4</v>
      </c>
      <c r="R7695" s="7">
        <v>6.6</v>
      </c>
      <c r="S7695" s="7" t="s">
        <v>11925</v>
      </c>
      <c r="BI7695"/>
      <c r="BJ7695"/>
    </row>
    <row r="7696" spans="2:62" x14ac:dyDescent="0.4">
      <c r="B7696" s="1">
        <v>30081</v>
      </c>
      <c r="C7696" s="6" t="s">
        <v>25</v>
      </c>
      <c r="D7696" s="6" t="s">
        <v>8</v>
      </c>
      <c r="E7696" s="6" t="s">
        <v>1734</v>
      </c>
      <c r="F7696" s="6" t="s">
        <v>2069</v>
      </c>
      <c r="G7696" s="6" t="s">
        <v>2632</v>
      </c>
      <c r="H7696" s="6" t="s">
        <v>4</v>
      </c>
      <c r="I7696" s="6" t="s">
        <v>2642</v>
      </c>
      <c r="J7696" s="6" t="s">
        <v>5</v>
      </c>
      <c r="K7696" s="7">
        <v>7.5</v>
      </c>
      <c r="L7696" s="7">
        <f>IFERROR(VLOOKUP(SiscoTable[[#This Row],[Código]],Hoja2!A:B,2,0)*SiscoTable[[#This Row],[Provta(Uns)]],0)</f>
        <v>374.25</v>
      </c>
      <c r="M7696" s="7">
        <v>0</v>
      </c>
      <c r="N7696" s="7">
        <v>-2</v>
      </c>
      <c r="O7696" s="7">
        <f>IFERROR(VLOOKUP(SiscoTable[[#This Row],[Código]],Hoja2!A:B,2,0)*SiscoTable[[#This Row],[Stock_actual]],0)</f>
        <v>-99.8</v>
      </c>
      <c r="P7696" s="6" t="s">
        <v>7</v>
      </c>
      <c r="Q7696" s="7">
        <v>8</v>
      </c>
      <c r="R7696" s="7">
        <v>15</v>
      </c>
      <c r="S7696" s="7" t="s">
        <v>11925</v>
      </c>
      <c r="BI7696"/>
      <c r="BJ7696"/>
    </row>
    <row r="7697" spans="2:62" x14ac:dyDescent="0.4">
      <c r="B7697" s="1">
        <v>30082</v>
      </c>
      <c r="C7697" s="6" t="s">
        <v>30</v>
      </c>
      <c r="D7697" s="6" t="s">
        <v>8</v>
      </c>
      <c r="E7697" s="6" t="s">
        <v>1734</v>
      </c>
      <c r="F7697" s="6" t="s">
        <v>2069</v>
      </c>
      <c r="G7697" s="6" t="s">
        <v>2632</v>
      </c>
      <c r="H7697" s="6" t="s">
        <v>4</v>
      </c>
      <c r="I7697" s="6" t="s">
        <v>2692</v>
      </c>
      <c r="J7697" s="6" t="s">
        <v>5</v>
      </c>
      <c r="K7697" s="7">
        <v>0.67</v>
      </c>
      <c r="L7697" s="7">
        <f>IFERROR(VLOOKUP(SiscoTable[[#This Row],[Código]],Hoja2!A:B,2,0)*SiscoTable[[#This Row],[Provta(Uns)]],0)</f>
        <v>118.52300000000001</v>
      </c>
      <c r="M7697" s="7">
        <v>0</v>
      </c>
      <c r="N7697" s="7">
        <v>0</v>
      </c>
      <c r="O7697" s="7">
        <f>IFERROR(VLOOKUP(SiscoTable[[#This Row],[Código]],Hoja2!A:B,2,0)*SiscoTable[[#This Row],[Stock_actual]],0)</f>
        <v>0</v>
      </c>
      <c r="P7697" s="6" t="s">
        <v>7</v>
      </c>
      <c r="Q7697" s="7">
        <v>1</v>
      </c>
      <c r="R7697" s="7">
        <v>1.2</v>
      </c>
      <c r="S7697" s="7" t="s">
        <v>11925</v>
      </c>
      <c r="BI7697"/>
      <c r="BJ7697"/>
    </row>
    <row r="7698" spans="2:62" x14ac:dyDescent="0.4">
      <c r="B7698" s="1">
        <v>30083</v>
      </c>
      <c r="C7698" s="6" t="s">
        <v>25</v>
      </c>
      <c r="D7698" s="6" t="s">
        <v>8</v>
      </c>
      <c r="E7698" s="6" t="s">
        <v>1734</v>
      </c>
      <c r="F7698" s="6" t="s">
        <v>2069</v>
      </c>
      <c r="G7698" s="6" t="s">
        <v>2632</v>
      </c>
      <c r="H7698" s="6" t="s">
        <v>4</v>
      </c>
      <c r="I7698" s="6" t="s">
        <v>2643</v>
      </c>
      <c r="J7698" s="6" t="s">
        <v>5</v>
      </c>
      <c r="K7698" s="7">
        <v>7.83</v>
      </c>
      <c r="L7698" s="7">
        <f>IFERROR(VLOOKUP(SiscoTable[[#This Row],[Código]],Hoja2!A:B,2,0)*SiscoTable[[#This Row],[Provta(Uns)]],0)</f>
        <v>234.11699999999999</v>
      </c>
      <c r="M7698" s="7">
        <v>0</v>
      </c>
      <c r="N7698" s="7">
        <v>36</v>
      </c>
      <c r="O7698" s="7">
        <f>IFERROR(VLOOKUP(SiscoTable[[#This Row],[Código]],Hoja2!A:B,2,0)*SiscoTable[[#This Row],[Stock_actual]],0)</f>
        <v>1076.3999999999999</v>
      </c>
      <c r="P7698" s="6" t="s">
        <v>1008</v>
      </c>
      <c r="Q7698" s="7">
        <v>9</v>
      </c>
      <c r="R7698" s="7">
        <v>0</v>
      </c>
      <c r="S7698" s="7" t="s">
        <v>11925</v>
      </c>
      <c r="BI7698"/>
      <c r="BJ7698"/>
    </row>
    <row r="7699" spans="2:62" x14ac:dyDescent="0.4">
      <c r="B7699" s="1">
        <v>30084</v>
      </c>
      <c r="C7699" s="6" t="s">
        <v>30</v>
      </c>
      <c r="D7699" s="6" t="s">
        <v>8</v>
      </c>
      <c r="E7699" s="6" t="s">
        <v>1734</v>
      </c>
      <c r="F7699" s="6" t="s">
        <v>2069</v>
      </c>
      <c r="G7699" s="6" t="s">
        <v>2632</v>
      </c>
      <c r="H7699" s="6" t="s">
        <v>4</v>
      </c>
      <c r="I7699" s="6" t="s">
        <v>2693</v>
      </c>
      <c r="J7699" s="6" t="s">
        <v>5</v>
      </c>
      <c r="K7699" s="7">
        <v>3.33</v>
      </c>
      <c r="L7699" s="7">
        <f>IFERROR(VLOOKUP(SiscoTable[[#This Row],[Código]],Hoja2!A:B,2,0)*SiscoTable[[#This Row],[Provta(Uns)]],0)</f>
        <v>89.576999999999998</v>
      </c>
      <c r="M7699" s="7">
        <v>0</v>
      </c>
      <c r="N7699" s="7">
        <v>38</v>
      </c>
      <c r="O7699" s="7">
        <f>IFERROR(VLOOKUP(SiscoTable[[#This Row],[Código]],Hoja2!A:B,2,0)*SiscoTable[[#This Row],[Stock_actual]],0)</f>
        <v>1022.1999999999999</v>
      </c>
      <c r="P7699" s="6" t="s">
        <v>2694</v>
      </c>
      <c r="Q7699" s="7">
        <v>4</v>
      </c>
      <c r="R7699" s="7">
        <v>0</v>
      </c>
      <c r="S7699" s="7" t="s">
        <v>11925</v>
      </c>
      <c r="BI7699"/>
      <c r="BJ7699"/>
    </row>
    <row r="7700" spans="2:62" x14ac:dyDescent="0.4">
      <c r="B7700" s="1">
        <v>30085</v>
      </c>
      <c r="C7700" s="6" t="s">
        <v>30</v>
      </c>
      <c r="D7700" s="6" t="s">
        <v>30</v>
      </c>
      <c r="E7700" s="6" t="s">
        <v>3268</v>
      </c>
      <c r="F7700" s="6" t="s">
        <v>3269</v>
      </c>
      <c r="G7700" s="6" t="s">
        <v>4384</v>
      </c>
      <c r="H7700" s="6" t="s">
        <v>4419</v>
      </c>
      <c r="I7700" s="6" t="s">
        <v>4494</v>
      </c>
      <c r="J7700" s="6" t="s">
        <v>5</v>
      </c>
      <c r="K7700" s="7">
        <v>18</v>
      </c>
      <c r="L7700" s="7">
        <f>IFERROR(VLOOKUP(SiscoTable[[#This Row],[Código]],Hoja2!A:B,2,0)*SiscoTable[[#This Row],[Provta(Uns)]],0)</f>
        <v>133.20000000000002</v>
      </c>
      <c r="M7700" s="7">
        <v>0</v>
      </c>
      <c r="N7700" s="7">
        <v>40</v>
      </c>
      <c r="O7700" s="7">
        <f>IFERROR(VLOOKUP(SiscoTable[[#This Row],[Código]],Hoja2!A:B,2,0)*SiscoTable[[#This Row],[Stock_actual]],0)</f>
        <v>296</v>
      </c>
      <c r="P7700" s="6" t="s">
        <v>556</v>
      </c>
      <c r="Q7700" s="7">
        <v>20</v>
      </c>
      <c r="R7700" s="7">
        <v>0</v>
      </c>
      <c r="S7700" s="7" t="s">
        <v>11928</v>
      </c>
      <c r="BI7700"/>
      <c r="BJ7700"/>
    </row>
    <row r="7701" spans="2:62" x14ac:dyDescent="0.4">
      <c r="B7701" s="1">
        <v>30086</v>
      </c>
      <c r="C7701" s="6" t="s">
        <v>8</v>
      </c>
      <c r="D7701" s="6" t="s">
        <v>8</v>
      </c>
      <c r="E7701" s="6" t="s">
        <v>1734</v>
      </c>
      <c r="F7701" s="6" t="s">
        <v>2069</v>
      </c>
      <c r="G7701" s="6" t="s">
        <v>2632</v>
      </c>
      <c r="H7701" s="6" t="s">
        <v>4</v>
      </c>
      <c r="I7701" s="6" t="s">
        <v>2757</v>
      </c>
      <c r="J7701" s="6" t="s">
        <v>5</v>
      </c>
      <c r="K7701" s="7">
        <v>0.83</v>
      </c>
      <c r="L7701" s="7">
        <f>IFERROR(VLOOKUP(SiscoTable[[#This Row],[Código]],Hoja2!A:B,2,0)*SiscoTable[[#This Row],[Provta(Uns)]],0)</f>
        <v>37.266999999999996</v>
      </c>
      <c r="M7701" s="7">
        <v>0</v>
      </c>
      <c r="N7701" s="7">
        <v>4</v>
      </c>
      <c r="O7701" s="7">
        <f>IFERROR(VLOOKUP(SiscoTable[[#This Row],[Código]],Hoja2!A:B,2,0)*SiscoTable[[#This Row],[Stock_actual]],0)</f>
        <v>179.6</v>
      </c>
      <c r="P7701" s="6" t="s">
        <v>1978</v>
      </c>
      <c r="Q7701" s="7">
        <v>1</v>
      </c>
      <c r="R7701" s="7">
        <v>0</v>
      </c>
      <c r="S7701" s="7" t="s">
        <v>11925</v>
      </c>
      <c r="BI7701"/>
      <c r="BJ7701"/>
    </row>
    <row r="7702" spans="2:62" x14ac:dyDescent="0.4">
      <c r="B7702" s="1">
        <v>30087</v>
      </c>
      <c r="C7702" s="6" t="s">
        <v>30</v>
      </c>
      <c r="D7702" s="6" t="s">
        <v>8</v>
      </c>
      <c r="E7702" s="6" t="s">
        <v>1734</v>
      </c>
      <c r="F7702" s="6" t="s">
        <v>2069</v>
      </c>
      <c r="G7702" s="6" t="s">
        <v>2632</v>
      </c>
      <c r="H7702" s="6" t="s">
        <v>4</v>
      </c>
      <c r="I7702" s="6" t="s">
        <v>2651</v>
      </c>
      <c r="J7702" s="6" t="s">
        <v>5</v>
      </c>
      <c r="K7702" s="7">
        <v>0.17</v>
      </c>
      <c r="L7702" s="7">
        <f>IFERROR(VLOOKUP(SiscoTable[[#This Row],[Código]],Hoja2!A:B,2,0)*SiscoTable[[#This Row],[Provta(Uns)]],0)</f>
        <v>21.573000000000004</v>
      </c>
      <c r="M7702" s="7">
        <v>0</v>
      </c>
      <c r="N7702" s="7">
        <v>2</v>
      </c>
      <c r="O7702" s="7">
        <f>IFERROR(VLOOKUP(SiscoTable[[#This Row],[Código]],Hoja2!A:B,2,0)*SiscoTable[[#This Row],[Stock_actual]],0)</f>
        <v>253.8</v>
      </c>
      <c r="P7702" s="6" t="s">
        <v>722</v>
      </c>
      <c r="Q7702" s="7">
        <v>0</v>
      </c>
      <c r="R7702" s="7">
        <v>0</v>
      </c>
      <c r="S7702" s="7" t="s">
        <v>11925</v>
      </c>
      <c r="BI7702"/>
      <c r="BJ7702"/>
    </row>
    <row r="7703" spans="2:62" x14ac:dyDescent="0.4">
      <c r="B7703" s="1">
        <v>30088</v>
      </c>
      <c r="C7703" s="6" t="s">
        <v>30</v>
      </c>
      <c r="D7703" s="6" t="s">
        <v>8</v>
      </c>
      <c r="E7703" s="6" t="s">
        <v>1734</v>
      </c>
      <c r="F7703" s="6" t="s">
        <v>2069</v>
      </c>
      <c r="G7703" s="6" t="s">
        <v>2632</v>
      </c>
      <c r="H7703" s="6" t="s">
        <v>4</v>
      </c>
      <c r="I7703" s="6" t="s">
        <v>2652</v>
      </c>
      <c r="J7703" s="6" t="s">
        <v>5</v>
      </c>
      <c r="K7703" s="7">
        <v>1.33</v>
      </c>
      <c r="L7703" s="7">
        <f>IFERROR(VLOOKUP(SiscoTable[[#This Row],[Código]],Hoja2!A:B,2,0)*SiscoTable[[#This Row],[Provta(Uns)]],0)</f>
        <v>223.30700000000002</v>
      </c>
      <c r="M7703" s="7">
        <v>0</v>
      </c>
      <c r="N7703" s="7">
        <v>0</v>
      </c>
      <c r="O7703" s="7">
        <f>IFERROR(VLOOKUP(SiscoTable[[#This Row],[Código]],Hoja2!A:B,2,0)*SiscoTable[[#This Row],[Stock_actual]],0)</f>
        <v>0</v>
      </c>
      <c r="P7703" s="6" t="s">
        <v>7</v>
      </c>
      <c r="Q7703" s="7">
        <v>1</v>
      </c>
      <c r="R7703" s="7">
        <v>2.4</v>
      </c>
      <c r="S7703" s="7" t="s">
        <v>11925</v>
      </c>
      <c r="BI7703"/>
      <c r="BJ7703"/>
    </row>
    <row r="7704" spans="2:62" x14ac:dyDescent="0.4">
      <c r="B7704" s="1">
        <v>30089</v>
      </c>
      <c r="C7704" s="6" t="s">
        <v>8</v>
      </c>
      <c r="D7704" s="6" t="s">
        <v>8</v>
      </c>
      <c r="E7704" s="6" t="s">
        <v>1734</v>
      </c>
      <c r="F7704" s="6" t="s">
        <v>2069</v>
      </c>
      <c r="G7704" s="6" t="s">
        <v>2632</v>
      </c>
      <c r="H7704" s="6" t="s">
        <v>4</v>
      </c>
      <c r="I7704" s="6" t="s">
        <v>2730</v>
      </c>
      <c r="J7704" s="6" t="s">
        <v>5</v>
      </c>
      <c r="K7704" s="7">
        <v>0</v>
      </c>
      <c r="L7704" s="7">
        <f>IFERROR(VLOOKUP(SiscoTable[[#This Row],[Código]],Hoja2!A:B,2,0)*SiscoTable[[#This Row],[Provta(Uns)]],0)</f>
        <v>0</v>
      </c>
      <c r="M7704" s="7">
        <v>0</v>
      </c>
      <c r="N7704" s="7">
        <v>0</v>
      </c>
      <c r="O7704" s="7">
        <f>IFERROR(VLOOKUP(SiscoTable[[#This Row],[Código]],Hoja2!A:B,2,0)*SiscoTable[[#This Row],[Stock_actual]],0)</f>
        <v>0</v>
      </c>
      <c r="P7704" s="6" t="s">
        <v>7</v>
      </c>
      <c r="Q7704" s="7">
        <v>0</v>
      </c>
      <c r="R7704" s="7">
        <v>0</v>
      </c>
      <c r="S7704" s="7" t="s">
        <v>11925</v>
      </c>
      <c r="BI7704"/>
      <c r="BJ7704"/>
    </row>
    <row r="7705" spans="2:62" x14ac:dyDescent="0.4">
      <c r="B7705" s="1">
        <v>30090</v>
      </c>
      <c r="C7705" s="6" t="s">
        <v>30</v>
      </c>
      <c r="D7705" s="6" t="s">
        <v>8</v>
      </c>
      <c r="E7705" s="6" t="s">
        <v>1734</v>
      </c>
      <c r="F7705" s="6" t="s">
        <v>2069</v>
      </c>
      <c r="G7705" s="6" t="s">
        <v>2632</v>
      </c>
      <c r="H7705" s="6" t="s">
        <v>4</v>
      </c>
      <c r="I7705" s="6" t="s">
        <v>2653</v>
      </c>
      <c r="J7705" s="6" t="s">
        <v>5</v>
      </c>
      <c r="K7705" s="7">
        <v>2.67</v>
      </c>
      <c r="L7705" s="7">
        <f>IFERROR(VLOOKUP(SiscoTable[[#This Row],[Código]],Hoja2!A:B,2,0)*SiscoTable[[#This Row],[Provta(Uns)]],0)</f>
        <v>266.733</v>
      </c>
      <c r="M7705" s="7">
        <v>0</v>
      </c>
      <c r="N7705" s="7">
        <v>4</v>
      </c>
      <c r="O7705" s="7">
        <f>IFERROR(VLOOKUP(SiscoTable[[#This Row],[Código]],Hoja2!A:B,2,0)*SiscoTable[[#This Row],[Stock_actual]],0)</f>
        <v>399.6</v>
      </c>
      <c r="P7705" s="6" t="s">
        <v>220</v>
      </c>
      <c r="Q7705" s="7">
        <v>3</v>
      </c>
      <c r="R7705" s="7">
        <v>0</v>
      </c>
      <c r="S7705" s="7" t="s">
        <v>11925</v>
      </c>
      <c r="BI7705"/>
      <c r="BJ7705"/>
    </row>
    <row r="7706" spans="2:62" x14ac:dyDescent="0.4">
      <c r="B7706" s="1">
        <v>30091</v>
      </c>
      <c r="C7706" s="6" t="s">
        <v>25</v>
      </c>
      <c r="D7706" s="6" t="s">
        <v>8</v>
      </c>
      <c r="E7706" s="6" t="s">
        <v>1734</v>
      </c>
      <c r="F7706" s="6" t="s">
        <v>2069</v>
      </c>
      <c r="G7706" s="6" t="s">
        <v>2632</v>
      </c>
      <c r="H7706" s="6" t="s">
        <v>4</v>
      </c>
      <c r="I7706" s="6" t="s">
        <v>2633</v>
      </c>
      <c r="J7706" s="6" t="s">
        <v>5</v>
      </c>
      <c r="K7706" s="7">
        <v>9.5</v>
      </c>
      <c r="L7706" s="7">
        <f>IFERROR(VLOOKUP(SiscoTable[[#This Row],[Código]],Hoja2!A:B,2,0)*SiscoTable[[#This Row],[Provta(Uns)]],0)</f>
        <v>559.54999999999995</v>
      </c>
      <c r="M7706" s="7">
        <v>0</v>
      </c>
      <c r="N7706" s="7">
        <v>8</v>
      </c>
      <c r="O7706" s="7">
        <f>IFERROR(VLOOKUP(SiscoTable[[#This Row],[Código]],Hoja2!A:B,2,0)*SiscoTable[[#This Row],[Stock_actual]],0)</f>
        <v>471.2</v>
      </c>
      <c r="P7706" s="6" t="s">
        <v>101</v>
      </c>
      <c r="Q7706" s="7">
        <v>11</v>
      </c>
      <c r="R7706" s="7">
        <v>19.2</v>
      </c>
      <c r="S7706" s="7" t="s">
        <v>11925</v>
      </c>
      <c r="BI7706"/>
      <c r="BJ7706"/>
    </row>
    <row r="7707" spans="2:62" x14ac:dyDescent="0.4">
      <c r="B7707" s="1">
        <v>30092</v>
      </c>
      <c r="C7707" s="6" t="s">
        <v>25</v>
      </c>
      <c r="D7707" s="6" t="s">
        <v>8</v>
      </c>
      <c r="E7707" s="6" t="s">
        <v>1734</v>
      </c>
      <c r="F7707" s="6" t="s">
        <v>2069</v>
      </c>
      <c r="G7707" s="6" t="s">
        <v>2632</v>
      </c>
      <c r="H7707" s="6" t="s">
        <v>4</v>
      </c>
      <c r="I7707" s="6" t="s">
        <v>2634</v>
      </c>
      <c r="J7707" s="6" t="s">
        <v>5</v>
      </c>
      <c r="K7707" s="7">
        <v>4.83</v>
      </c>
      <c r="L7707" s="7">
        <f>IFERROR(VLOOKUP(SiscoTable[[#This Row],[Código]],Hoja2!A:B,2,0)*SiscoTable[[#This Row],[Provta(Uns)]],0)</f>
        <v>241.017</v>
      </c>
      <c r="M7707" s="7">
        <v>0</v>
      </c>
      <c r="N7707" s="7">
        <v>0</v>
      </c>
      <c r="O7707" s="7">
        <f>IFERROR(VLOOKUP(SiscoTable[[#This Row],[Código]],Hoja2!A:B,2,0)*SiscoTable[[#This Row],[Stock_actual]],0)</f>
        <v>0</v>
      </c>
      <c r="P7707" s="6" t="s">
        <v>7</v>
      </c>
      <c r="Q7707" s="7">
        <v>5</v>
      </c>
      <c r="R7707" s="7">
        <v>9.6</v>
      </c>
      <c r="S7707" s="7" t="s">
        <v>11925</v>
      </c>
      <c r="BI7707"/>
      <c r="BJ7707"/>
    </row>
    <row r="7708" spans="2:62" x14ac:dyDescent="0.4">
      <c r="B7708" s="1">
        <v>30093</v>
      </c>
      <c r="C7708" s="6" t="s">
        <v>8</v>
      </c>
      <c r="D7708" s="6" t="s">
        <v>8</v>
      </c>
      <c r="E7708" s="6" t="s">
        <v>1734</v>
      </c>
      <c r="F7708" s="6" t="s">
        <v>2069</v>
      </c>
      <c r="G7708" s="6" t="s">
        <v>2632</v>
      </c>
      <c r="H7708" s="6" t="s">
        <v>4</v>
      </c>
      <c r="I7708" s="6" t="s">
        <v>2731</v>
      </c>
      <c r="J7708" s="6" t="s">
        <v>5</v>
      </c>
      <c r="K7708" s="7">
        <v>0.83</v>
      </c>
      <c r="L7708" s="7">
        <f>IFERROR(VLOOKUP(SiscoTable[[#This Row],[Código]],Hoja2!A:B,2,0)*SiscoTable[[#This Row],[Provta(Uns)]],0)</f>
        <v>55.527000000000001</v>
      </c>
      <c r="M7708" s="7">
        <v>0</v>
      </c>
      <c r="N7708" s="7">
        <v>19</v>
      </c>
      <c r="O7708" s="7">
        <f>IFERROR(VLOOKUP(SiscoTable[[#This Row],[Código]],Hoja2!A:B,2,0)*SiscoTable[[#This Row],[Stock_actual]],0)</f>
        <v>1271.1000000000001</v>
      </c>
      <c r="P7708" s="6" t="s">
        <v>2732</v>
      </c>
      <c r="Q7708" s="7">
        <v>1</v>
      </c>
      <c r="R7708" s="7">
        <v>0</v>
      </c>
      <c r="S7708" s="7" t="s">
        <v>11925</v>
      </c>
      <c r="BI7708"/>
      <c r="BJ7708"/>
    </row>
    <row r="7709" spans="2:62" x14ac:dyDescent="0.4">
      <c r="B7709" s="1">
        <v>30094</v>
      </c>
      <c r="C7709" s="6" t="s">
        <v>30</v>
      </c>
      <c r="D7709" s="6" t="s">
        <v>8</v>
      </c>
      <c r="E7709" s="6" t="s">
        <v>1734</v>
      </c>
      <c r="F7709" s="6" t="s">
        <v>2069</v>
      </c>
      <c r="G7709" s="6" t="s">
        <v>2632</v>
      </c>
      <c r="H7709" s="6" t="s">
        <v>4</v>
      </c>
      <c r="I7709" s="6" t="s">
        <v>2654</v>
      </c>
      <c r="J7709" s="6" t="s">
        <v>5</v>
      </c>
      <c r="K7709" s="7">
        <v>0.83</v>
      </c>
      <c r="L7709" s="7">
        <f>IFERROR(VLOOKUP(SiscoTable[[#This Row],[Código]],Hoja2!A:B,2,0)*SiscoTable[[#This Row],[Provta(Uns)]],0)</f>
        <v>138.52699999999999</v>
      </c>
      <c r="M7709" s="7">
        <v>0</v>
      </c>
      <c r="N7709" s="7">
        <v>0</v>
      </c>
      <c r="O7709" s="7">
        <f>IFERROR(VLOOKUP(SiscoTable[[#This Row],[Código]],Hoja2!A:B,2,0)*SiscoTable[[#This Row],[Stock_actual]],0)</f>
        <v>0</v>
      </c>
      <c r="P7709" s="6" t="s">
        <v>7</v>
      </c>
      <c r="Q7709" s="7">
        <v>1</v>
      </c>
      <c r="R7709" s="7">
        <v>1.7999999999999998</v>
      </c>
      <c r="S7709" s="7" t="s">
        <v>11925</v>
      </c>
      <c r="BI7709"/>
      <c r="BJ7709"/>
    </row>
    <row r="7710" spans="2:62" x14ac:dyDescent="0.4">
      <c r="B7710" s="1">
        <v>30095</v>
      </c>
      <c r="C7710" s="6" t="s">
        <v>8</v>
      </c>
      <c r="D7710" s="6" t="s">
        <v>8</v>
      </c>
      <c r="E7710" s="6" t="s">
        <v>1734</v>
      </c>
      <c r="F7710" s="6" t="s">
        <v>2069</v>
      </c>
      <c r="G7710" s="6" t="s">
        <v>2632</v>
      </c>
      <c r="H7710" s="6" t="s">
        <v>4</v>
      </c>
      <c r="I7710" s="6" t="s">
        <v>2733</v>
      </c>
      <c r="J7710" s="6" t="s">
        <v>5</v>
      </c>
      <c r="K7710" s="7">
        <v>0.33</v>
      </c>
      <c r="L7710" s="7">
        <f>IFERROR(VLOOKUP(SiscoTable[[#This Row],[Código]],Hoja2!A:B,2,0)*SiscoTable[[#This Row],[Provta(Uns)]],0)</f>
        <v>47.157000000000004</v>
      </c>
      <c r="M7710" s="7">
        <v>0</v>
      </c>
      <c r="N7710" s="7">
        <v>6</v>
      </c>
      <c r="O7710" s="7">
        <f>IFERROR(VLOOKUP(SiscoTable[[#This Row],[Código]],Hoja2!A:B,2,0)*SiscoTable[[#This Row],[Stock_actual]],0)</f>
        <v>857.40000000000009</v>
      </c>
      <c r="P7710" s="6" t="s">
        <v>2734</v>
      </c>
      <c r="Q7710" s="7">
        <v>0</v>
      </c>
      <c r="R7710" s="7">
        <v>0</v>
      </c>
      <c r="S7710" s="7" t="s">
        <v>11925</v>
      </c>
      <c r="BI7710"/>
      <c r="BJ7710"/>
    </row>
    <row r="7711" spans="2:62" x14ac:dyDescent="0.4">
      <c r="B7711" s="1">
        <v>30096</v>
      </c>
      <c r="C7711" s="6" t="s">
        <v>8</v>
      </c>
      <c r="D7711" s="6" t="s">
        <v>8</v>
      </c>
      <c r="E7711" s="6" t="s">
        <v>1734</v>
      </c>
      <c r="F7711" s="6" t="s">
        <v>2069</v>
      </c>
      <c r="G7711" s="6" t="s">
        <v>2632</v>
      </c>
      <c r="H7711" s="6" t="s">
        <v>4</v>
      </c>
      <c r="I7711" s="6" t="s">
        <v>2735</v>
      </c>
      <c r="J7711" s="6" t="s">
        <v>5</v>
      </c>
      <c r="K7711" s="7">
        <v>0.33</v>
      </c>
      <c r="L7711" s="7">
        <f>IFERROR(VLOOKUP(SiscoTable[[#This Row],[Código]],Hoja2!A:B,2,0)*SiscoTable[[#This Row],[Provta(Uns)]],0)</f>
        <v>47.157000000000004</v>
      </c>
      <c r="M7711" s="7">
        <v>0</v>
      </c>
      <c r="N7711" s="7">
        <v>7</v>
      </c>
      <c r="O7711" s="7">
        <f>IFERROR(VLOOKUP(SiscoTable[[#This Row],[Código]],Hoja2!A:B,2,0)*SiscoTable[[#This Row],[Stock_actual]],0)</f>
        <v>1000.3000000000001</v>
      </c>
      <c r="P7711" s="6" t="s">
        <v>2138</v>
      </c>
      <c r="Q7711" s="7">
        <v>0</v>
      </c>
      <c r="R7711" s="7">
        <v>0</v>
      </c>
      <c r="S7711" s="7" t="s">
        <v>11925</v>
      </c>
      <c r="BI7711"/>
      <c r="BJ7711"/>
    </row>
    <row r="7712" spans="2:62" x14ac:dyDescent="0.4">
      <c r="B7712" s="1">
        <v>30097</v>
      </c>
      <c r="C7712" s="6" t="s">
        <v>30</v>
      </c>
      <c r="D7712" s="6" t="s">
        <v>8</v>
      </c>
      <c r="E7712" s="6" t="s">
        <v>1734</v>
      </c>
      <c r="F7712" s="6" t="s">
        <v>2069</v>
      </c>
      <c r="G7712" s="6" t="s">
        <v>2632</v>
      </c>
      <c r="H7712" s="6" t="s">
        <v>4</v>
      </c>
      <c r="I7712" s="6" t="s">
        <v>2655</v>
      </c>
      <c r="J7712" s="6" t="s">
        <v>5</v>
      </c>
      <c r="K7712" s="7">
        <v>1.33</v>
      </c>
      <c r="L7712" s="7">
        <f>IFERROR(VLOOKUP(SiscoTable[[#This Row],[Código]],Hoja2!A:B,2,0)*SiscoTable[[#This Row],[Provta(Uns)]],0)</f>
        <v>74.347000000000008</v>
      </c>
      <c r="M7712" s="7">
        <v>0</v>
      </c>
      <c r="N7712" s="7">
        <v>50</v>
      </c>
      <c r="O7712" s="7">
        <f>IFERROR(VLOOKUP(SiscoTable[[#This Row],[Código]],Hoja2!A:B,2,0)*SiscoTable[[#This Row],[Stock_actual]],0)</f>
        <v>2795</v>
      </c>
      <c r="P7712" s="6" t="s">
        <v>2656</v>
      </c>
      <c r="Q7712" s="7">
        <v>1</v>
      </c>
      <c r="R7712" s="7">
        <v>0</v>
      </c>
      <c r="S7712" s="7" t="s">
        <v>11925</v>
      </c>
      <c r="BI7712"/>
      <c r="BJ7712"/>
    </row>
    <row r="7713" spans="2:62" x14ac:dyDescent="0.4">
      <c r="B7713" s="1">
        <v>30098</v>
      </c>
      <c r="C7713" s="6" t="s">
        <v>25</v>
      </c>
      <c r="D7713" s="6" t="s">
        <v>8</v>
      </c>
      <c r="E7713" s="6" t="s">
        <v>1734</v>
      </c>
      <c r="F7713" s="6" t="s">
        <v>2069</v>
      </c>
      <c r="G7713" s="6" t="s">
        <v>2632</v>
      </c>
      <c r="H7713" s="6" t="s">
        <v>4</v>
      </c>
      <c r="I7713" s="6" t="s">
        <v>2635</v>
      </c>
      <c r="J7713" s="6" t="s">
        <v>5</v>
      </c>
      <c r="K7713" s="7">
        <v>7</v>
      </c>
      <c r="L7713" s="7">
        <f>IFERROR(VLOOKUP(SiscoTable[[#This Row],[Código]],Hoja2!A:B,2,0)*SiscoTable[[#This Row],[Provta(Uns)]],0)</f>
        <v>321.3</v>
      </c>
      <c r="M7713" s="7">
        <v>0</v>
      </c>
      <c r="N7713" s="7">
        <v>2</v>
      </c>
      <c r="O7713" s="7">
        <f>IFERROR(VLOOKUP(SiscoTable[[#This Row],[Código]],Hoja2!A:B,2,0)*SiscoTable[[#This Row],[Stock_actual]],0)</f>
        <v>91.8</v>
      </c>
      <c r="P7713" s="6" t="s">
        <v>117</v>
      </c>
      <c r="Q7713" s="7">
        <v>8</v>
      </c>
      <c r="R7713" s="7">
        <v>13.870000000000001</v>
      </c>
      <c r="S7713" s="7" t="s">
        <v>11925</v>
      </c>
      <c r="BI7713"/>
      <c r="BJ7713"/>
    </row>
    <row r="7714" spans="2:62" x14ac:dyDescent="0.4">
      <c r="B7714" s="1">
        <v>30099</v>
      </c>
      <c r="C7714" s="6" t="s">
        <v>8</v>
      </c>
      <c r="D7714" s="6" t="s">
        <v>8</v>
      </c>
      <c r="E7714" s="6" t="s">
        <v>1734</v>
      </c>
      <c r="F7714" s="6" t="s">
        <v>2069</v>
      </c>
      <c r="G7714" s="6" t="s">
        <v>2632</v>
      </c>
      <c r="H7714" s="6" t="s">
        <v>4</v>
      </c>
      <c r="I7714" s="6" t="s">
        <v>2736</v>
      </c>
      <c r="J7714" s="6" t="s">
        <v>5</v>
      </c>
      <c r="K7714" s="7">
        <v>0.5</v>
      </c>
      <c r="L7714" s="7">
        <f>IFERROR(VLOOKUP(SiscoTable[[#This Row],[Código]],Hoja2!A:B,2,0)*SiscoTable[[#This Row],[Provta(Uns)]],0)</f>
        <v>27.45</v>
      </c>
      <c r="M7714" s="7">
        <v>0</v>
      </c>
      <c r="N7714" s="7">
        <v>25</v>
      </c>
      <c r="O7714" s="7">
        <f>IFERROR(VLOOKUP(SiscoTable[[#This Row],[Código]],Hoja2!A:B,2,0)*SiscoTable[[#This Row],[Stock_actual]],0)</f>
        <v>1372.5</v>
      </c>
      <c r="P7714" s="6" t="s">
        <v>2737</v>
      </c>
      <c r="Q7714" s="7">
        <v>1</v>
      </c>
      <c r="R7714" s="7">
        <v>0</v>
      </c>
      <c r="S7714" s="7" t="s">
        <v>11925</v>
      </c>
      <c r="BI7714"/>
      <c r="BJ7714"/>
    </row>
    <row r="7715" spans="2:62" x14ac:dyDescent="0.4">
      <c r="B7715" s="1">
        <v>30100</v>
      </c>
      <c r="C7715" s="6" t="s">
        <v>30</v>
      </c>
      <c r="D7715" s="6" t="s">
        <v>8</v>
      </c>
      <c r="E7715" s="6" t="s">
        <v>1734</v>
      </c>
      <c r="F7715" s="6" t="s">
        <v>2069</v>
      </c>
      <c r="G7715" s="6" t="s">
        <v>2632</v>
      </c>
      <c r="H7715" s="6" t="s">
        <v>4</v>
      </c>
      <c r="I7715" s="6" t="s">
        <v>2657</v>
      </c>
      <c r="J7715" s="6" t="s">
        <v>5</v>
      </c>
      <c r="K7715" s="7">
        <v>2.17</v>
      </c>
      <c r="L7715" s="7">
        <f>IFERROR(VLOOKUP(SiscoTable[[#This Row],[Código]],Hoja2!A:B,2,0)*SiscoTable[[#This Row],[Provta(Uns)]],0)</f>
        <v>119.133</v>
      </c>
      <c r="M7715" s="7">
        <v>0</v>
      </c>
      <c r="N7715" s="7">
        <v>17</v>
      </c>
      <c r="O7715" s="7">
        <f>IFERROR(VLOOKUP(SiscoTable[[#This Row],[Código]],Hoja2!A:B,2,0)*SiscoTable[[#This Row],[Stock_actual]],0)</f>
        <v>933.3</v>
      </c>
      <c r="P7715" s="6" t="s">
        <v>2658</v>
      </c>
      <c r="Q7715" s="7">
        <v>2</v>
      </c>
      <c r="R7715" s="7">
        <v>0</v>
      </c>
      <c r="S7715" s="7" t="s">
        <v>11925</v>
      </c>
      <c r="BI7715"/>
      <c r="BJ7715"/>
    </row>
    <row r="7716" spans="2:62" x14ac:dyDescent="0.4">
      <c r="B7716" s="1">
        <v>30101</v>
      </c>
      <c r="C7716" s="6" t="s">
        <v>30</v>
      </c>
      <c r="D7716" s="6" t="s">
        <v>8</v>
      </c>
      <c r="E7716" s="6" t="s">
        <v>1734</v>
      </c>
      <c r="F7716" s="6" t="s">
        <v>2069</v>
      </c>
      <c r="G7716" s="6" t="s">
        <v>2632</v>
      </c>
      <c r="H7716" s="6" t="s">
        <v>4</v>
      </c>
      <c r="I7716" s="6" t="s">
        <v>2659</v>
      </c>
      <c r="J7716" s="6" t="s">
        <v>5</v>
      </c>
      <c r="K7716" s="7">
        <v>5.33</v>
      </c>
      <c r="L7716" s="7">
        <f>IFERROR(VLOOKUP(SiscoTable[[#This Row],[Código]],Hoja2!A:B,2,0)*SiscoTable[[#This Row],[Provta(Uns)]],0)</f>
        <v>159.36699999999999</v>
      </c>
      <c r="M7716" s="7">
        <v>0</v>
      </c>
      <c r="N7716" s="7">
        <v>4</v>
      </c>
      <c r="O7716" s="7">
        <f>IFERROR(VLOOKUP(SiscoTable[[#This Row],[Código]],Hoja2!A:B,2,0)*SiscoTable[[#This Row],[Stock_actual]],0)</f>
        <v>119.6</v>
      </c>
      <c r="P7716" s="6" t="s">
        <v>119</v>
      </c>
      <c r="Q7716" s="7">
        <v>6</v>
      </c>
      <c r="R7716" s="7">
        <v>10.76</v>
      </c>
      <c r="S7716" s="7" t="s">
        <v>11925</v>
      </c>
      <c r="BI7716"/>
      <c r="BJ7716"/>
    </row>
    <row r="7717" spans="2:62" x14ac:dyDescent="0.4">
      <c r="B7717" s="1">
        <v>30102</v>
      </c>
      <c r="C7717" s="6" t="s">
        <v>8</v>
      </c>
      <c r="D7717" s="6" t="s">
        <v>8</v>
      </c>
      <c r="E7717" s="6" t="s">
        <v>1734</v>
      </c>
      <c r="F7717" s="6" t="s">
        <v>2069</v>
      </c>
      <c r="G7717" s="6" t="s">
        <v>2632</v>
      </c>
      <c r="H7717" s="6" t="s">
        <v>4</v>
      </c>
      <c r="I7717" s="6" t="s">
        <v>2738</v>
      </c>
      <c r="J7717" s="6" t="s">
        <v>5</v>
      </c>
      <c r="K7717" s="7">
        <v>1.33</v>
      </c>
      <c r="L7717" s="7">
        <f>IFERROR(VLOOKUP(SiscoTable[[#This Row],[Código]],Hoja2!A:B,2,0)*SiscoTable[[#This Row],[Provta(Uns)]],0)</f>
        <v>39.767000000000003</v>
      </c>
      <c r="M7717" s="7">
        <v>0</v>
      </c>
      <c r="N7717" s="7">
        <v>39</v>
      </c>
      <c r="O7717" s="7">
        <f>IFERROR(VLOOKUP(SiscoTable[[#This Row],[Código]],Hoja2!A:B,2,0)*SiscoTable[[#This Row],[Stock_actual]],0)</f>
        <v>1166.0999999999999</v>
      </c>
      <c r="P7717" s="6" t="s">
        <v>2739</v>
      </c>
      <c r="Q7717" s="7">
        <v>1</v>
      </c>
      <c r="R7717" s="7">
        <v>0</v>
      </c>
      <c r="S7717" s="7" t="s">
        <v>11925</v>
      </c>
      <c r="BI7717"/>
      <c r="BJ7717"/>
    </row>
    <row r="7718" spans="2:62" x14ac:dyDescent="0.4">
      <c r="B7718" s="1">
        <v>30103</v>
      </c>
      <c r="C7718" s="6" t="s">
        <v>30</v>
      </c>
      <c r="D7718" s="6" t="s">
        <v>8</v>
      </c>
      <c r="E7718" s="6" t="s">
        <v>1734</v>
      </c>
      <c r="F7718" s="6" t="s">
        <v>2069</v>
      </c>
      <c r="G7718" s="6" t="s">
        <v>2632</v>
      </c>
      <c r="H7718" s="6" t="s">
        <v>4</v>
      </c>
      <c r="I7718" s="6" t="s">
        <v>2660</v>
      </c>
      <c r="J7718" s="6" t="s">
        <v>5</v>
      </c>
      <c r="K7718" s="7">
        <v>5</v>
      </c>
      <c r="L7718" s="7">
        <f>IFERROR(VLOOKUP(SiscoTable[[#This Row],[Código]],Hoja2!A:B,2,0)*SiscoTable[[#This Row],[Provta(Uns)]],0)</f>
        <v>149.5</v>
      </c>
      <c r="M7718" s="7">
        <v>0</v>
      </c>
      <c r="N7718" s="7">
        <v>0</v>
      </c>
      <c r="O7718" s="7">
        <f>IFERROR(VLOOKUP(SiscoTable[[#This Row],[Código]],Hoja2!A:B,2,0)*SiscoTable[[#This Row],[Stock_actual]],0)</f>
        <v>0</v>
      </c>
      <c r="P7718" s="6" t="s">
        <v>7</v>
      </c>
      <c r="Q7718" s="7">
        <v>6</v>
      </c>
      <c r="R7718" s="7">
        <v>10.200000000000001</v>
      </c>
      <c r="S7718" s="7" t="s">
        <v>11925</v>
      </c>
      <c r="BI7718"/>
      <c r="BJ7718"/>
    </row>
    <row r="7719" spans="2:62" x14ac:dyDescent="0.4">
      <c r="B7719" s="1">
        <v>30104</v>
      </c>
      <c r="C7719" s="6" t="s">
        <v>30</v>
      </c>
      <c r="D7719" s="6" t="s">
        <v>8</v>
      </c>
      <c r="E7719" s="6" t="s">
        <v>1734</v>
      </c>
      <c r="F7719" s="6" t="s">
        <v>2069</v>
      </c>
      <c r="G7719" s="6" t="s">
        <v>2632</v>
      </c>
      <c r="H7719" s="6" t="s">
        <v>4</v>
      </c>
      <c r="I7719" s="6" t="s">
        <v>2661</v>
      </c>
      <c r="J7719" s="6" t="s">
        <v>5</v>
      </c>
      <c r="K7719" s="7">
        <v>4.33</v>
      </c>
      <c r="L7719" s="7">
        <f>IFERROR(VLOOKUP(SiscoTable[[#This Row],[Código]],Hoja2!A:B,2,0)*SiscoTable[[#This Row],[Provta(Uns)]],0)</f>
        <v>129.46699999999998</v>
      </c>
      <c r="M7719" s="7">
        <v>0</v>
      </c>
      <c r="N7719" s="7">
        <v>10</v>
      </c>
      <c r="O7719" s="7">
        <f>IFERROR(VLOOKUP(SiscoTable[[#This Row],[Código]],Hoja2!A:B,2,0)*SiscoTable[[#This Row],[Stock_actual]],0)</f>
        <v>299</v>
      </c>
      <c r="P7719" s="6" t="s">
        <v>1038</v>
      </c>
      <c r="Q7719" s="7">
        <v>5</v>
      </c>
      <c r="R7719" s="7">
        <v>0</v>
      </c>
      <c r="S7719" s="7" t="s">
        <v>11925</v>
      </c>
      <c r="BI7719"/>
      <c r="BJ7719"/>
    </row>
    <row r="7720" spans="2:62" x14ac:dyDescent="0.4">
      <c r="B7720" s="1">
        <v>30105</v>
      </c>
      <c r="C7720" s="6" t="s">
        <v>30</v>
      </c>
      <c r="D7720" s="6" t="s">
        <v>8</v>
      </c>
      <c r="E7720" s="6" t="s">
        <v>1734</v>
      </c>
      <c r="F7720" s="6" t="s">
        <v>2069</v>
      </c>
      <c r="G7720" s="6" t="s">
        <v>2632</v>
      </c>
      <c r="H7720" s="6" t="s">
        <v>4</v>
      </c>
      <c r="I7720" s="6" t="s">
        <v>2662</v>
      </c>
      <c r="J7720" s="6" t="s">
        <v>5</v>
      </c>
      <c r="K7720" s="7">
        <v>4.5</v>
      </c>
      <c r="L7720" s="7">
        <f>IFERROR(VLOOKUP(SiscoTable[[#This Row],[Código]],Hoja2!A:B,2,0)*SiscoTable[[#This Row],[Provta(Uns)]],0)</f>
        <v>134.54999999999998</v>
      </c>
      <c r="M7720" s="7">
        <v>0</v>
      </c>
      <c r="N7720" s="7">
        <v>1</v>
      </c>
      <c r="O7720" s="7">
        <f>IFERROR(VLOOKUP(SiscoTable[[#This Row],[Código]],Hoja2!A:B,2,0)*SiscoTable[[#This Row],[Stock_actual]],0)</f>
        <v>29.9</v>
      </c>
      <c r="P7720" s="6" t="s">
        <v>29</v>
      </c>
      <c r="Q7720" s="7">
        <v>5</v>
      </c>
      <c r="R7720" s="7">
        <v>9.0499999999999989</v>
      </c>
      <c r="S7720" s="7" t="s">
        <v>11925</v>
      </c>
      <c r="BI7720"/>
      <c r="BJ7720"/>
    </row>
    <row r="7721" spans="2:62" x14ac:dyDescent="0.4">
      <c r="B7721" s="1">
        <v>30106</v>
      </c>
      <c r="C7721" s="6" t="s">
        <v>30</v>
      </c>
      <c r="D7721" s="6" t="s">
        <v>8</v>
      </c>
      <c r="E7721" s="6" t="s">
        <v>1734</v>
      </c>
      <c r="F7721" s="6" t="s">
        <v>2069</v>
      </c>
      <c r="G7721" s="6" t="s">
        <v>2632</v>
      </c>
      <c r="H7721" s="6" t="s">
        <v>4</v>
      </c>
      <c r="I7721" s="6" t="s">
        <v>2663</v>
      </c>
      <c r="J7721" s="6" t="s">
        <v>5</v>
      </c>
      <c r="K7721" s="7">
        <v>5.5</v>
      </c>
      <c r="L7721" s="7">
        <f>IFERROR(VLOOKUP(SiscoTable[[#This Row],[Código]],Hoja2!A:B,2,0)*SiscoTable[[#This Row],[Provta(Uns)]],0)</f>
        <v>164.45</v>
      </c>
      <c r="M7721" s="7">
        <v>0</v>
      </c>
      <c r="N7721" s="7">
        <v>3</v>
      </c>
      <c r="O7721" s="7">
        <f>IFERROR(VLOOKUP(SiscoTable[[#This Row],[Código]],Hoja2!A:B,2,0)*SiscoTable[[#This Row],[Stock_actual]],0)</f>
        <v>89.699999999999989</v>
      </c>
      <c r="P7721" s="6" t="s">
        <v>810</v>
      </c>
      <c r="Q7721" s="7">
        <v>6</v>
      </c>
      <c r="R7721" s="7">
        <v>10.86</v>
      </c>
      <c r="S7721" s="7" t="s">
        <v>11925</v>
      </c>
      <c r="BI7721"/>
      <c r="BJ7721"/>
    </row>
    <row r="7722" spans="2:62" x14ac:dyDescent="0.4">
      <c r="B7722" s="1">
        <v>30107</v>
      </c>
      <c r="C7722" s="6" t="s">
        <v>25</v>
      </c>
      <c r="D7722" s="6" t="s">
        <v>30</v>
      </c>
      <c r="E7722" s="6" t="s">
        <v>1734</v>
      </c>
      <c r="F7722" s="6" t="s">
        <v>2069</v>
      </c>
      <c r="G7722" s="6" t="s">
        <v>2632</v>
      </c>
      <c r="H7722" s="6" t="s">
        <v>4</v>
      </c>
      <c r="I7722" s="6" t="s">
        <v>2636</v>
      </c>
      <c r="J7722" s="6" t="s">
        <v>5</v>
      </c>
      <c r="K7722" s="7">
        <v>26.5</v>
      </c>
      <c r="L7722" s="7">
        <f>IFERROR(VLOOKUP(SiscoTable[[#This Row],[Código]],Hoja2!A:B,2,0)*SiscoTable[[#This Row],[Provta(Uns)]],0)</f>
        <v>553.84999999999991</v>
      </c>
      <c r="M7722" s="7">
        <v>0</v>
      </c>
      <c r="N7722" s="7">
        <v>174</v>
      </c>
      <c r="O7722" s="7">
        <f>IFERROR(VLOOKUP(SiscoTable[[#This Row],[Código]],Hoja2!A:B,2,0)*SiscoTable[[#This Row],[Stock_actual]],0)</f>
        <v>3636.6</v>
      </c>
      <c r="P7722" s="6" t="s">
        <v>1839</v>
      </c>
      <c r="Q7722" s="7">
        <v>29</v>
      </c>
      <c r="R7722" s="7">
        <v>0</v>
      </c>
      <c r="S7722" s="7" t="s">
        <v>11925</v>
      </c>
      <c r="BI7722"/>
      <c r="BJ7722"/>
    </row>
    <row r="7723" spans="2:62" x14ac:dyDescent="0.4">
      <c r="B7723" s="1">
        <v>30108</v>
      </c>
      <c r="C7723" s="6" t="s">
        <v>30</v>
      </c>
      <c r="D7723" s="6" t="s">
        <v>8</v>
      </c>
      <c r="E7723" s="6" t="s">
        <v>1734</v>
      </c>
      <c r="F7723" s="6" t="s">
        <v>2069</v>
      </c>
      <c r="G7723" s="6" t="s">
        <v>2632</v>
      </c>
      <c r="H7723" s="6" t="s">
        <v>4</v>
      </c>
      <c r="I7723" s="6" t="s">
        <v>2664</v>
      </c>
      <c r="J7723" s="6" t="s">
        <v>5</v>
      </c>
      <c r="K7723" s="7">
        <v>4.17</v>
      </c>
      <c r="L7723" s="7">
        <f>IFERROR(VLOOKUP(SiscoTable[[#This Row],[Código]],Hoja2!A:B,2,0)*SiscoTable[[#This Row],[Provta(Uns)]],0)</f>
        <v>153.87299999999999</v>
      </c>
      <c r="M7723" s="7">
        <v>0</v>
      </c>
      <c r="N7723" s="7">
        <v>7</v>
      </c>
      <c r="O7723" s="7">
        <f>IFERROR(VLOOKUP(SiscoTable[[#This Row],[Código]],Hoja2!A:B,2,0)*SiscoTable[[#This Row],[Stock_actual]],0)</f>
        <v>258.3</v>
      </c>
      <c r="P7723" s="6" t="s">
        <v>353</v>
      </c>
      <c r="Q7723" s="7">
        <v>5</v>
      </c>
      <c r="R7723" s="7">
        <v>0</v>
      </c>
      <c r="S7723" s="7" t="s">
        <v>11925</v>
      </c>
      <c r="BI7723"/>
      <c r="BJ7723"/>
    </row>
    <row r="7724" spans="2:62" x14ac:dyDescent="0.4">
      <c r="B7724" s="1">
        <v>30109</v>
      </c>
      <c r="C7724" s="6" t="s">
        <v>25</v>
      </c>
      <c r="D7724" s="6" t="s">
        <v>8</v>
      </c>
      <c r="E7724" s="6" t="s">
        <v>1734</v>
      </c>
      <c r="F7724" s="6" t="s">
        <v>2069</v>
      </c>
      <c r="G7724" s="6" t="s">
        <v>2632</v>
      </c>
      <c r="H7724" s="6" t="s">
        <v>4</v>
      </c>
      <c r="I7724" s="6" t="s">
        <v>2637</v>
      </c>
      <c r="J7724" s="6" t="s">
        <v>5</v>
      </c>
      <c r="K7724" s="7">
        <v>64.67</v>
      </c>
      <c r="L7724" s="7">
        <f>IFERROR(VLOOKUP(SiscoTable[[#This Row],[Código]],Hoja2!A:B,2,0)*SiscoTable[[#This Row],[Provta(Uns)]],0)</f>
        <v>1933.633</v>
      </c>
      <c r="M7724" s="7">
        <v>0</v>
      </c>
      <c r="N7724" s="7">
        <v>0</v>
      </c>
      <c r="O7724" s="7">
        <f>IFERROR(VLOOKUP(SiscoTable[[#This Row],[Código]],Hoja2!A:B,2,0)*SiscoTable[[#This Row],[Stock_actual]],0)</f>
        <v>0</v>
      </c>
      <c r="P7724" s="6" t="s">
        <v>7</v>
      </c>
      <c r="Q7724" s="7">
        <v>71</v>
      </c>
      <c r="R7724" s="7">
        <v>129.60000000000002</v>
      </c>
      <c r="S7724" s="7" t="s">
        <v>11925</v>
      </c>
      <c r="BI7724"/>
      <c r="BJ7724"/>
    </row>
    <row r="7725" spans="2:62" x14ac:dyDescent="0.4">
      <c r="B7725" s="1">
        <v>30110</v>
      </c>
      <c r="C7725" s="6" t="s">
        <v>30</v>
      </c>
      <c r="D7725" s="6" t="s">
        <v>8</v>
      </c>
      <c r="E7725" s="6" t="s">
        <v>1734</v>
      </c>
      <c r="F7725" s="6" t="s">
        <v>2069</v>
      </c>
      <c r="G7725" s="6" t="s">
        <v>2632</v>
      </c>
      <c r="H7725" s="6" t="s">
        <v>4</v>
      </c>
      <c r="I7725" s="6" t="s">
        <v>2665</v>
      </c>
      <c r="J7725" s="6" t="s">
        <v>5</v>
      </c>
      <c r="K7725" s="7">
        <v>2.83</v>
      </c>
      <c r="L7725" s="7">
        <f>IFERROR(VLOOKUP(SiscoTable[[#This Row],[Código]],Hoja2!A:B,2,0)*SiscoTable[[#This Row],[Provta(Uns)]],0)</f>
        <v>132.727</v>
      </c>
      <c r="M7725" s="7">
        <v>0</v>
      </c>
      <c r="N7725" s="7">
        <v>29</v>
      </c>
      <c r="O7725" s="7">
        <f>IFERROR(VLOOKUP(SiscoTable[[#This Row],[Código]],Hoja2!A:B,2,0)*SiscoTable[[#This Row],[Stock_actual]],0)</f>
        <v>1360.1</v>
      </c>
      <c r="P7725" s="6" t="s">
        <v>2666</v>
      </c>
      <c r="Q7725" s="7">
        <v>3</v>
      </c>
      <c r="R7725" s="7">
        <v>0</v>
      </c>
      <c r="S7725" s="7" t="s">
        <v>11925</v>
      </c>
      <c r="BI7725"/>
      <c r="BJ7725"/>
    </row>
    <row r="7726" spans="2:62" x14ac:dyDescent="0.4">
      <c r="B7726" s="1">
        <v>30111</v>
      </c>
      <c r="C7726" s="6" t="s">
        <v>30</v>
      </c>
      <c r="D7726" s="6" t="s">
        <v>8</v>
      </c>
      <c r="E7726" s="6" t="s">
        <v>1734</v>
      </c>
      <c r="F7726" s="6" t="s">
        <v>2069</v>
      </c>
      <c r="G7726" s="6" t="s">
        <v>2632</v>
      </c>
      <c r="H7726" s="6" t="s">
        <v>4</v>
      </c>
      <c r="I7726" s="6" t="s">
        <v>2667</v>
      </c>
      <c r="J7726" s="6" t="s">
        <v>5</v>
      </c>
      <c r="K7726" s="7">
        <v>4.17</v>
      </c>
      <c r="L7726" s="7">
        <f>IFERROR(VLOOKUP(SiscoTable[[#This Row],[Código]],Hoja2!A:B,2,0)*SiscoTable[[#This Row],[Provta(Uns)]],0)</f>
        <v>166.38299999999998</v>
      </c>
      <c r="M7726" s="7">
        <v>0</v>
      </c>
      <c r="N7726" s="7">
        <v>0</v>
      </c>
      <c r="O7726" s="7">
        <f>IFERROR(VLOOKUP(SiscoTable[[#This Row],[Código]],Hoja2!A:B,2,0)*SiscoTable[[#This Row],[Stock_actual]],0)</f>
        <v>0</v>
      </c>
      <c r="P7726" s="6" t="s">
        <v>7</v>
      </c>
      <c r="Q7726" s="7">
        <v>5</v>
      </c>
      <c r="R7726" s="7">
        <v>8.4</v>
      </c>
      <c r="S7726" s="7" t="s">
        <v>11925</v>
      </c>
      <c r="BI7726"/>
      <c r="BJ7726"/>
    </row>
    <row r="7727" spans="2:62" x14ac:dyDescent="0.4">
      <c r="B7727" s="1">
        <v>30112</v>
      </c>
      <c r="C7727" s="6" t="s">
        <v>30</v>
      </c>
      <c r="D7727" s="6" t="s">
        <v>8</v>
      </c>
      <c r="E7727" s="6" t="s">
        <v>1734</v>
      </c>
      <c r="F7727" s="6" t="s">
        <v>2069</v>
      </c>
      <c r="G7727" s="6" t="s">
        <v>2632</v>
      </c>
      <c r="H7727" s="6" t="s">
        <v>4</v>
      </c>
      <c r="I7727" s="6" t="s">
        <v>2668</v>
      </c>
      <c r="J7727" s="6" t="s">
        <v>5</v>
      </c>
      <c r="K7727" s="7">
        <v>2.5</v>
      </c>
      <c r="L7727" s="7">
        <f>IFERROR(VLOOKUP(SiscoTable[[#This Row],[Código]],Hoja2!A:B,2,0)*SiscoTable[[#This Row],[Provta(Uns)]],0)</f>
        <v>137.25</v>
      </c>
      <c r="M7727" s="7">
        <v>0</v>
      </c>
      <c r="N7727" s="7">
        <v>1</v>
      </c>
      <c r="O7727" s="7">
        <f>IFERROR(VLOOKUP(SiscoTable[[#This Row],[Código]],Hoja2!A:B,2,0)*SiscoTable[[#This Row],[Stock_actual]],0)</f>
        <v>54.9</v>
      </c>
      <c r="P7727" s="6" t="s">
        <v>181</v>
      </c>
      <c r="Q7727" s="7">
        <v>3</v>
      </c>
      <c r="R7727" s="7">
        <v>4.84</v>
      </c>
      <c r="S7727" s="7" t="s">
        <v>11925</v>
      </c>
      <c r="BI7727"/>
      <c r="BJ7727"/>
    </row>
    <row r="7728" spans="2:62" x14ac:dyDescent="0.4">
      <c r="B7728" s="1">
        <v>30113</v>
      </c>
      <c r="C7728" s="6" t="s">
        <v>30</v>
      </c>
      <c r="D7728" s="6" t="s">
        <v>8</v>
      </c>
      <c r="E7728" s="6" t="s">
        <v>1734</v>
      </c>
      <c r="F7728" s="6" t="s">
        <v>2069</v>
      </c>
      <c r="G7728" s="6" t="s">
        <v>2632</v>
      </c>
      <c r="H7728" s="6" t="s">
        <v>4</v>
      </c>
      <c r="I7728" s="6" t="s">
        <v>2669</v>
      </c>
      <c r="J7728" s="6" t="s">
        <v>5</v>
      </c>
      <c r="K7728" s="7">
        <v>1.17</v>
      </c>
      <c r="L7728" s="7">
        <f>IFERROR(VLOOKUP(SiscoTable[[#This Row],[Código]],Hoja2!A:B,2,0)*SiscoTable[[#This Row],[Provta(Uns)]],0)</f>
        <v>81.783000000000001</v>
      </c>
      <c r="M7728" s="7">
        <v>0</v>
      </c>
      <c r="N7728" s="7">
        <v>17</v>
      </c>
      <c r="O7728" s="7">
        <f>IFERROR(VLOOKUP(SiscoTable[[#This Row],[Código]],Hoja2!A:B,2,0)*SiscoTable[[#This Row],[Stock_actual]],0)</f>
        <v>1188.3000000000002</v>
      </c>
      <c r="P7728" s="6" t="s">
        <v>1133</v>
      </c>
      <c r="Q7728" s="7">
        <v>1</v>
      </c>
      <c r="R7728" s="7">
        <v>0</v>
      </c>
      <c r="S7728" s="7" t="s">
        <v>11925</v>
      </c>
      <c r="BI7728"/>
      <c r="BJ7728"/>
    </row>
    <row r="7729" spans="2:62" x14ac:dyDescent="0.4">
      <c r="B7729" s="1">
        <v>30114</v>
      </c>
      <c r="C7729" s="6" t="s">
        <v>25</v>
      </c>
      <c r="D7729" s="6" t="s">
        <v>8</v>
      </c>
      <c r="E7729" s="6" t="s">
        <v>1734</v>
      </c>
      <c r="F7729" s="6" t="s">
        <v>2069</v>
      </c>
      <c r="G7729" s="6" t="s">
        <v>2632</v>
      </c>
      <c r="H7729" s="6" t="s">
        <v>4</v>
      </c>
      <c r="I7729" s="6" t="s">
        <v>2638</v>
      </c>
      <c r="J7729" s="6" t="s">
        <v>5</v>
      </c>
      <c r="K7729" s="7">
        <v>5.33</v>
      </c>
      <c r="L7729" s="7">
        <f>IFERROR(VLOOKUP(SiscoTable[[#This Row],[Código]],Hoja2!A:B,2,0)*SiscoTable[[#This Row],[Provta(Uns)]],0)</f>
        <v>239.31700000000001</v>
      </c>
      <c r="M7729" s="7">
        <v>0</v>
      </c>
      <c r="N7729" s="7">
        <v>3</v>
      </c>
      <c r="O7729" s="7">
        <f>IFERROR(VLOOKUP(SiscoTable[[#This Row],[Código]],Hoja2!A:B,2,0)*SiscoTable[[#This Row],[Stock_actual]],0)</f>
        <v>134.69999999999999</v>
      </c>
      <c r="P7729" s="6" t="s">
        <v>161</v>
      </c>
      <c r="Q7729" s="7">
        <v>6</v>
      </c>
      <c r="R7729" s="7">
        <v>10.86</v>
      </c>
      <c r="S7729" s="7" t="s">
        <v>11925</v>
      </c>
      <c r="BI7729"/>
      <c r="BJ7729"/>
    </row>
    <row r="7730" spans="2:62" x14ac:dyDescent="0.4">
      <c r="B7730" s="1">
        <v>30115</v>
      </c>
      <c r="C7730" s="6" t="s">
        <v>25</v>
      </c>
      <c r="D7730" s="6" t="s">
        <v>8</v>
      </c>
      <c r="E7730" s="6" t="s">
        <v>1734</v>
      </c>
      <c r="F7730" s="6" t="s">
        <v>2069</v>
      </c>
      <c r="G7730" s="6" t="s">
        <v>2632</v>
      </c>
      <c r="H7730" s="6" t="s">
        <v>4</v>
      </c>
      <c r="I7730" s="6" t="s">
        <v>2639</v>
      </c>
      <c r="J7730" s="6" t="s">
        <v>5</v>
      </c>
      <c r="K7730" s="7">
        <v>6.5</v>
      </c>
      <c r="L7730" s="7">
        <f>IFERROR(VLOOKUP(SiscoTable[[#This Row],[Código]],Hoja2!A:B,2,0)*SiscoTable[[#This Row],[Provta(Uns)]],0)</f>
        <v>324.34999999999997</v>
      </c>
      <c r="M7730" s="7">
        <v>0</v>
      </c>
      <c r="N7730" s="7">
        <v>-3</v>
      </c>
      <c r="O7730" s="7">
        <f>IFERROR(VLOOKUP(SiscoTable[[#This Row],[Código]],Hoja2!A:B,2,0)*SiscoTable[[#This Row],[Stock_actual]],0)</f>
        <v>-149.69999999999999</v>
      </c>
      <c r="P7730" s="6" t="s">
        <v>7</v>
      </c>
      <c r="Q7730" s="7">
        <v>7</v>
      </c>
      <c r="R7730" s="7">
        <v>13.2</v>
      </c>
      <c r="S7730" s="7" t="s">
        <v>11925</v>
      </c>
      <c r="BI7730"/>
      <c r="BJ7730"/>
    </row>
    <row r="7731" spans="2:62" x14ac:dyDescent="0.4">
      <c r="B7731" s="1">
        <v>30116</v>
      </c>
      <c r="C7731" s="6" t="s">
        <v>8</v>
      </c>
      <c r="D7731" s="6" t="s">
        <v>8</v>
      </c>
      <c r="E7731" s="6" t="s">
        <v>1734</v>
      </c>
      <c r="F7731" s="6" t="s">
        <v>2069</v>
      </c>
      <c r="G7731" s="6" t="s">
        <v>2632</v>
      </c>
      <c r="H7731" s="6" t="s">
        <v>4</v>
      </c>
      <c r="I7731" s="6" t="s">
        <v>2740</v>
      </c>
      <c r="J7731" s="6" t="s">
        <v>5</v>
      </c>
      <c r="K7731" s="7">
        <v>0</v>
      </c>
      <c r="L7731" s="7">
        <f>IFERROR(VLOOKUP(SiscoTable[[#This Row],[Código]],Hoja2!A:B,2,0)*SiscoTable[[#This Row],[Provta(Uns)]],0)</f>
        <v>0</v>
      </c>
      <c r="M7731" s="7">
        <v>0</v>
      </c>
      <c r="N7731" s="7">
        <v>8</v>
      </c>
      <c r="O7731" s="7">
        <f>IFERROR(VLOOKUP(SiscoTable[[#This Row],[Código]],Hoja2!A:B,2,0)*SiscoTable[[#This Row],[Stock_actual]],0)</f>
        <v>1199.2</v>
      </c>
      <c r="P7731" s="6" t="s">
        <v>134</v>
      </c>
      <c r="Q7731" s="7">
        <v>0</v>
      </c>
      <c r="R7731" s="7">
        <v>0</v>
      </c>
      <c r="S7731" s="7" t="s">
        <v>11925</v>
      </c>
      <c r="BI7731"/>
      <c r="BJ7731"/>
    </row>
    <row r="7732" spans="2:62" x14ac:dyDescent="0.4">
      <c r="B7732" s="1">
        <v>30117</v>
      </c>
      <c r="C7732" s="6" t="s">
        <v>30</v>
      </c>
      <c r="D7732" s="6" t="s">
        <v>8</v>
      </c>
      <c r="E7732" s="6" t="s">
        <v>1734</v>
      </c>
      <c r="F7732" s="6" t="s">
        <v>2069</v>
      </c>
      <c r="G7732" s="6" t="s">
        <v>2632</v>
      </c>
      <c r="H7732" s="6" t="s">
        <v>4</v>
      </c>
      <c r="I7732" s="6" t="s">
        <v>2670</v>
      </c>
      <c r="J7732" s="6" t="s">
        <v>5</v>
      </c>
      <c r="K7732" s="7">
        <v>5.17</v>
      </c>
      <c r="L7732" s="7">
        <f>IFERROR(VLOOKUP(SiscoTable[[#This Row],[Código]],Hoja2!A:B,2,0)*SiscoTable[[#This Row],[Provta(Uns)]],0)</f>
        <v>180.43299999999999</v>
      </c>
      <c r="M7732" s="7">
        <v>0</v>
      </c>
      <c r="N7732" s="7">
        <v>41</v>
      </c>
      <c r="O7732" s="7">
        <f>IFERROR(VLOOKUP(SiscoTable[[#This Row],[Código]],Hoja2!A:B,2,0)*SiscoTable[[#This Row],[Stock_actual]],0)</f>
        <v>1430.8999999999999</v>
      </c>
      <c r="P7732" s="6" t="s">
        <v>1742</v>
      </c>
      <c r="Q7732" s="7">
        <v>6</v>
      </c>
      <c r="R7732" s="7">
        <v>0</v>
      </c>
      <c r="S7732" s="7" t="s">
        <v>11925</v>
      </c>
      <c r="BI7732"/>
      <c r="BJ7732"/>
    </row>
    <row r="7733" spans="2:62" x14ac:dyDescent="0.4">
      <c r="B7733" s="1">
        <v>30118</v>
      </c>
      <c r="C7733" s="6" t="s">
        <v>30</v>
      </c>
      <c r="D7733" s="6" t="s">
        <v>8</v>
      </c>
      <c r="E7733" s="6" t="s">
        <v>1734</v>
      </c>
      <c r="F7733" s="6" t="s">
        <v>2069</v>
      </c>
      <c r="G7733" s="6" t="s">
        <v>2632</v>
      </c>
      <c r="H7733" s="6" t="s">
        <v>4</v>
      </c>
      <c r="I7733" s="6" t="s">
        <v>2671</v>
      </c>
      <c r="J7733" s="6" t="s">
        <v>5</v>
      </c>
      <c r="K7733" s="7">
        <v>7</v>
      </c>
      <c r="L7733" s="7">
        <f>IFERROR(VLOOKUP(SiscoTable[[#This Row],[Código]],Hoja2!A:B,2,0)*SiscoTable[[#This Row],[Provta(Uns)]],0)</f>
        <v>244.29999999999998</v>
      </c>
      <c r="M7733" s="7">
        <v>0</v>
      </c>
      <c r="N7733" s="7">
        <v>13</v>
      </c>
      <c r="O7733" s="7">
        <f>IFERROR(VLOOKUP(SiscoTable[[#This Row],[Código]],Hoja2!A:B,2,0)*SiscoTable[[#This Row],[Stock_actual]],0)</f>
        <v>453.7</v>
      </c>
      <c r="P7733" s="6" t="s">
        <v>1054</v>
      </c>
      <c r="Q7733" s="7">
        <v>8</v>
      </c>
      <c r="R7733" s="7">
        <v>0</v>
      </c>
      <c r="S7733" s="7" t="s">
        <v>11925</v>
      </c>
      <c r="BI7733"/>
      <c r="BJ7733"/>
    </row>
    <row r="7734" spans="2:62" x14ac:dyDescent="0.4">
      <c r="B7734" s="1">
        <v>30119</v>
      </c>
      <c r="C7734" s="6" t="s">
        <v>30</v>
      </c>
      <c r="D7734" s="6" t="s">
        <v>8</v>
      </c>
      <c r="E7734" s="6" t="s">
        <v>1734</v>
      </c>
      <c r="F7734" s="6" t="s">
        <v>2069</v>
      </c>
      <c r="G7734" s="6" t="s">
        <v>2632</v>
      </c>
      <c r="H7734" s="6" t="s">
        <v>4</v>
      </c>
      <c r="I7734" s="6" t="s">
        <v>2672</v>
      </c>
      <c r="J7734" s="6" t="s">
        <v>5</v>
      </c>
      <c r="K7734" s="7">
        <v>4.5</v>
      </c>
      <c r="L7734" s="7">
        <f>IFERROR(VLOOKUP(SiscoTable[[#This Row],[Código]],Hoja2!A:B,2,0)*SiscoTable[[#This Row],[Provta(Uns)]],0)</f>
        <v>179.54999999999998</v>
      </c>
      <c r="M7734" s="7">
        <v>0</v>
      </c>
      <c r="N7734" s="7">
        <v>8</v>
      </c>
      <c r="O7734" s="7">
        <f>IFERROR(VLOOKUP(SiscoTable[[#This Row],[Código]],Hoja2!A:B,2,0)*SiscoTable[[#This Row],[Stock_actual]],0)</f>
        <v>319.2</v>
      </c>
      <c r="P7734" s="6" t="s">
        <v>512</v>
      </c>
      <c r="Q7734" s="7">
        <v>5</v>
      </c>
      <c r="R7734" s="7">
        <v>0</v>
      </c>
      <c r="S7734" s="7" t="s">
        <v>11925</v>
      </c>
      <c r="BI7734"/>
      <c r="BJ7734"/>
    </row>
    <row r="7735" spans="2:62" x14ac:dyDescent="0.4">
      <c r="B7735" s="1">
        <v>30120</v>
      </c>
      <c r="C7735" s="6" t="s">
        <v>8</v>
      </c>
      <c r="D7735" s="6" t="s">
        <v>8</v>
      </c>
      <c r="E7735" s="6" t="s">
        <v>1734</v>
      </c>
      <c r="F7735" s="6" t="s">
        <v>2069</v>
      </c>
      <c r="G7735" s="6" t="s">
        <v>2632</v>
      </c>
      <c r="H7735" s="6" t="s">
        <v>4</v>
      </c>
      <c r="I7735" s="6" t="s">
        <v>2741</v>
      </c>
      <c r="J7735" s="6" t="s">
        <v>5</v>
      </c>
      <c r="K7735" s="7">
        <v>1.67</v>
      </c>
      <c r="L7735" s="7">
        <f>IFERROR(VLOOKUP(SiscoTable[[#This Row],[Código]],Hoja2!A:B,2,0)*SiscoTable[[#This Row],[Provta(Uns)]],0)</f>
        <v>58.282999999999994</v>
      </c>
      <c r="M7735" s="7">
        <v>0</v>
      </c>
      <c r="N7735" s="7">
        <v>38</v>
      </c>
      <c r="O7735" s="7">
        <f>IFERROR(VLOOKUP(SiscoTable[[#This Row],[Código]],Hoja2!A:B,2,0)*SiscoTable[[#This Row],[Stock_actual]],0)</f>
        <v>1326.2</v>
      </c>
      <c r="P7735" s="6" t="s">
        <v>2742</v>
      </c>
      <c r="Q7735" s="7">
        <v>2</v>
      </c>
      <c r="R7735" s="7">
        <v>0</v>
      </c>
      <c r="S7735" s="7" t="s">
        <v>11925</v>
      </c>
      <c r="BI7735"/>
      <c r="BJ7735"/>
    </row>
    <row r="7736" spans="2:62" x14ac:dyDescent="0.4">
      <c r="B7736" s="1">
        <v>30121</v>
      </c>
      <c r="C7736" s="6" t="s">
        <v>30</v>
      </c>
      <c r="D7736" s="6" t="s">
        <v>8</v>
      </c>
      <c r="E7736" s="6" t="s">
        <v>1734</v>
      </c>
      <c r="F7736" s="6" t="s">
        <v>2069</v>
      </c>
      <c r="G7736" s="6" t="s">
        <v>2632</v>
      </c>
      <c r="H7736" s="6" t="s">
        <v>4</v>
      </c>
      <c r="I7736" s="6" t="s">
        <v>2673</v>
      </c>
      <c r="J7736" s="6" t="s">
        <v>5</v>
      </c>
      <c r="K7736" s="7">
        <v>2.67</v>
      </c>
      <c r="L7736" s="7">
        <f>IFERROR(VLOOKUP(SiscoTable[[#This Row],[Código]],Hoja2!A:B,2,0)*SiscoTable[[#This Row],[Provta(Uns)]],0)</f>
        <v>109.20299999999999</v>
      </c>
      <c r="M7736" s="7">
        <v>0</v>
      </c>
      <c r="N7736" s="7">
        <v>39</v>
      </c>
      <c r="O7736" s="7">
        <f>IFERROR(VLOOKUP(SiscoTable[[#This Row],[Código]],Hoja2!A:B,2,0)*SiscoTable[[#This Row],[Stock_actual]],0)</f>
        <v>1595.1</v>
      </c>
      <c r="P7736" s="6" t="s">
        <v>2674</v>
      </c>
      <c r="Q7736" s="7">
        <v>3</v>
      </c>
      <c r="R7736" s="7">
        <v>0</v>
      </c>
      <c r="S7736" s="7" t="s">
        <v>11925</v>
      </c>
      <c r="BI7736"/>
      <c r="BJ7736"/>
    </row>
    <row r="7737" spans="2:62" x14ac:dyDescent="0.4">
      <c r="B7737" s="1">
        <v>30122</v>
      </c>
      <c r="C7737" s="6" t="s">
        <v>30</v>
      </c>
      <c r="D7737" s="6" t="s">
        <v>8</v>
      </c>
      <c r="E7737" s="6" t="s">
        <v>1734</v>
      </c>
      <c r="F7737" s="6" t="s">
        <v>2069</v>
      </c>
      <c r="G7737" s="6" t="s">
        <v>2632</v>
      </c>
      <c r="H7737" s="6" t="s">
        <v>4</v>
      </c>
      <c r="I7737" s="6" t="s">
        <v>2675</v>
      </c>
      <c r="J7737" s="6" t="s">
        <v>5</v>
      </c>
      <c r="K7737" s="7">
        <v>0.83</v>
      </c>
      <c r="L7737" s="7">
        <f>IFERROR(VLOOKUP(SiscoTable[[#This Row],[Código]],Hoja2!A:B,2,0)*SiscoTable[[#This Row],[Provta(Uns)]],0)</f>
        <v>136.86699999999999</v>
      </c>
      <c r="M7737" s="7">
        <v>0</v>
      </c>
      <c r="N7737" s="7">
        <v>0</v>
      </c>
      <c r="O7737" s="7">
        <f>IFERROR(VLOOKUP(SiscoTable[[#This Row],[Código]],Hoja2!A:B,2,0)*SiscoTable[[#This Row],[Stock_actual]],0)</f>
        <v>0</v>
      </c>
      <c r="P7737" s="6" t="s">
        <v>7</v>
      </c>
      <c r="Q7737" s="7">
        <v>1</v>
      </c>
      <c r="R7737" s="7">
        <v>1.7999999999999998</v>
      </c>
      <c r="S7737" s="7" t="s">
        <v>11925</v>
      </c>
      <c r="BI7737"/>
      <c r="BJ7737"/>
    </row>
    <row r="7738" spans="2:62" x14ac:dyDescent="0.4">
      <c r="B7738" s="1">
        <v>30123</v>
      </c>
      <c r="C7738" s="6" t="s">
        <v>30</v>
      </c>
      <c r="D7738" s="6" t="s">
        <v>8</v>
      </c>
      <c r="E7738" s="6" t="s">
        <v>1734</v>
      </c>
      <c r="F7738" s="6" t="s">
        <v>2069</v>
      </c>
      <c r="G7738" s="6" t="s">
        <v>2632</v>
      </c>
      <c r="H7738" s="6" t="s">
        <v>4</v>
      </c>
      <c r="I7738" s="6" t="s">
        <v>2676</v>
      </c>
      <c r="J7738" s="6" t="s">
        <v>5</v>
      </c>
      <c r="K7738" s="7">
        <v>2.33</v>
      </c>
      <c r="L7738" s="7">
        <f>IFERROR(VLOOKUP(SiscoTable[[#This Row],[Código]],Hoja2!A:B,2,0)*SiscoTable[[#This Row],[Provta(Uns)]],0)</f>
        <v>104.617</v>
      </c>
      <c r="M7738" s="7">
        <v>0</v>
      </c>
      <c r="N7738" s="7">
        <v>31</v>
      </c>
      <c r="O7738" s="7">
        <f>IFERROR(VLOOKUP(SiscoTable[[#This Row],[Código]],Hoja2!A:B,2,0)*SiscoTable[[#This Row],[Stock_actual]],0)</f>
        <v>1391.8999999999999</v>
      </c>
      <c r="P7738" s="6" t="s">
        <v>2677</v>
      </c>
      <c r="Q7738" s="7">
        <v>3</v>
      </c>
      <c r="R7738" s="7">
        <v>0</v>
      </c>
      <c r="S7738" s="7" t="s">
        <v>11925</v>
      </c>
      <c r="BI7738"/>
      <c r="BJ7738"/>
    </row>
    <row r="7739" spans="2:62" x14ac:dyDescent="0.4">
      <c r="B7739" s="1">
        <v>30124</v>
      </c>
      <c r="C7739" s="6" t="s">
        <v>30</v>
      </c>
      <c r="D7739" s="6" t="s">
        <v>8</v>
      </c>
      <c r="E7739" s="6" t="s">
        <v>1734</v>
      </c>
      <c r="F7739" s="6" t="s">
        <v>2069</v>
      </c>
      <c r="G7739" s="6" t="s">
        <v>2632</v>
      </c>
      <c r="H7739" s="6" t="s">
        <v>4</v>
      </c>
      <c r="I7739" s="6" t="s">
        <v>2678</v>
      </c>
      <c r="J7739" s="6" t="s">
        <v>5</v>
      </c>
      <c r="K7739" s="7">
        <v>3.5</v>
      </c>
      <c r="L7739" s="7">
        <f>IFERROR(VLOOKUP(SiscoTable[[#This Row],[Código]],Hoja2!A:B,2,0)*SiscoTable[[#This Row],[Provta(Uns)]],0)</f>
        <v>125.64999999999999</v>
      </c>
      <c r="M7739" s="7">
        <v>0</v>
      </c>
      <c r="N7739" s="7">
        <v>26</v>
      </c>
      <c r="O7739" s="7">
        <f>IFERROR(VLOOKUP(SiscoTable[[#This Row],[Código]],Hoja2!A:B,2,0)*SiscoTable[[#This Row],[Stock_actual]],0)</f>
        <v>933.4</v>
      </c>
      <c r="P7739" s="6" t="s">
        <v>2629</v>
      </c>
      <c r="Q7739" s="7">
        <v>4</v>
      </c>
      <c r="R7739" s="7">
        <v>0</v>
      </c>
      <c r="S7739" s="7" t="s">
        <v>11925</v>
      </c>
      <c r="BI7739"/>
      <c r="BJ7739"/>
    </row>
    <row r="7740" spans="2:62" x14ac:dyDescent="0.4">
      <c r="B7740" s="1">
        <v>30125</v>
      </c>
      <c r="C7740" s="6" t="s">
        <v>8</v>
      </c>
      <c r="D7740" s="6" t="s">
        <v>8</v>
      </c>
      <c r="E7740" s="6" t="s">
        <v>1734</v>
      </c>
      <c r="F7740" s="6" t="s">
        <v>2069</v>
      </c>
      <c r="G7740" s="6" t="s">
        <v>2632</v>
      </c>
      <c r="H7740" s="6" t="s">
        <v>4</v>
      </c>
      <c r="I7740" s="6" t="s">
        <v>2743</v>
      </c>
      <c r="J7740" s="6" t="s">
        <v>5</v>
      </c>
      <c r="K7740" s="7">
        <v>2.67</v>
      </c>
      <c r="L7740" s="7">
        <f>IFERROR(VLOOKUP(SiscoTable[[#This Row],[Código]],Hoja2!A:B,2,0)*SiscoTable[[#This Row],[Provta(Uns)]],0)</f>
        <v>71.822999999999993</v>
      </c>
      <c r="M7740" s="7">
        <v>0</v>
      </c>
      <c r="N7740" s="7">
        <v>43</v>
      </c>
      <c r="O7740" s="7">
        <f>IFERROR(VLOOKUP(SiscoTable[[#This Row],[Código]],Hoja2!A:B,2,0)*SiscoTable[[#This Row],[Stock_actual]],0)</f>
        <v>1156.7</v>
      </c>
      <c r="P7740" s="6" t="s">
        <v>2744</v>
      </c>
      <c r="Q7740" s="7">
        <v>3</v>
      </c>
      <c r="R7740" s="7">
        <v>0</v>
      </c>
      <c r="S7740" s="7" t="s">
        <v>11925</v>
      </c>
      <c r="BI7740"/>
      <c r="BJ7740"/>
    </row>
    <row r="7741" spans="2:62" x14ac:dyDescent="0.4">
      <c r="B7741" s="1">
        <v>30126</v>
      </c>
      <c r="C7741" s="6" t="s">
        <v>30</v>
      </c>
      <c r="D7741" s="6" t="s">
        <v>8</v>
      </c>
      <c r="E7741" s="6" t="s">
        <v>1734</v>
      </c>
      <c r="F7741" s="6" t="s">
        <v>2069</v>
      </c>
      <c r="G7741" s="6" t="s">
        <v>2632</v>
      </c>
      <c r="H7741" s="6" t="s">
        <v>4</v>
      </c>
      <c r="I7741" s="6" t="s">
        <v>2679</v>
      </c>
      <c r="J7741" s="6" t="s">
        <v>5</v>
      </c>
      <c r="K7741" s="7">
        <v>5.67</v>
      </c>
      <c r="L7741" s="7">
        <f>IFERROR(VLOOKUP(SiscoTable[[#This Row],[Código]],Hoja2!A:B,2,0)*SiscoTable[[#This Row],[Provta(Uns)]],0)</f>
        <v>226.23299999999998</v>
      </c>
      <c r="M7741" s="7">
        <v>0</v>
      </c>
      <c r="N7741" s="7">
        <v>2</v>
      </c>
      <c r="O7741" s="7">
        <f>IFERROR(VLOOKUP(SiscoTable[[#This Row],[Código]],Hoja2!A:B,2,0)*SiscoTable[[#This Row],[Stock_actual]],0)</f>
        <v>79.8</v>
      </c>
      <c r="P7741" s="6" t="s">
        <v>96</v>
      </c>
      <c r="Q7741" s="7">
        <v>6</v>
      </c>
      <c r="R7741" s="7">
        <v>11.49</v>
      </c>
      <c r="S7741" s="7" t="s">
        <v>11925</v>
      </c>
      <c r="BI7741"/>
      <c r="BJ7741"/>
    </row>
    <row r="7742" spans="2:62" x14ac:dyDescent="0.4">
      <c r="B7742" s="1">
        <v>30127</v>
      </c>
      <c r="C7742" s="6" t="s">
        <v>8</v>
      </c>
      <c r="D7742" s="6" t="s">
        <v>8</v>
      </c>
      <c r="E7742" s="6" t="s">
        <v>3268</v>
      </c>
      <c r="F7742" s="6" t="s">
        <v>3269</v>
      </c>
      <c r="G7742" s="6" t="s">
        <v>3773</v>
      </c>
      <c r="H7742" s="6" t="s">
        <v>3404</v>
      </c>
      <c r="I7742" s="6" t="s">
        <v>4121</v>
      </c>
      <c r="J7742" s="6" t="s">
        <v>5</v>
      </c>
      <c r="K7742" s="7">
        <v>8</v>
      </c>
      <c r="L7742" s="7">
        <f>IFERROR(VLOOKUP(SiscoTable[[#This Row],[Código]],Hoja2!A:B,2,0)*SiscoTable[[#This Row],[Provta(Uns)]],0)</f>
        <v>9.6</v>
      </c>
      <c r="M7742" s="7">
        <v>0</v>
      </c>
      <c r="N7742" s="7">
        <v>10</v>
      </c>
      <c r="O7742" s="7">
        <f>IFERROR(VLOOKUP(SiscoTable[[#This Row],[Código]],Hoja2!A:B,2,0)*SiscoTable[[#This Row],[Stock_actual]],0)</f>
        <v>12</v>
      </c>
      <c r="P7742" s="6" t="s">
        <v>224</v>
      </c>
      <c r="Q7742" s="7">
        <v>9</v>
      </c>
      <c r="R7742" s="7">
        <v>0</v>
      </c>
      <c r="S7742" s="7" t="s">
        <v>11927</v>
      </c>
      <c r="BI7742"/>
      <c r="BJ7742"/>
    </row>
    <row r="7743" spans="2:62" x14ac:dyDescent="0.4">
      <c r="B7743" s="1">
        <v>30128</v>
      </c>
      <c r="C7743" s="6" t="s">
        <v>8</v>
      </c>
      <c r="D7743" s="6" t="s">
        <v>8</v>
      </c>
      <c r="E7743" s="6" t="s">
        <v>3268</v>
      </c>
      <c r="F7743" s="6" t="s">
        <v>3269</v>
      </c>
      <c r="G7743" s="6" t="s">
        <v>4996</v>
      </c>
      <c r="H7743" s="6" t="s">
        <v>3404</v>
      </c>
      <c r="I7743" s="6" t="s">
        <v>5201</v>
      </c>
      <c r="J7743" s="6" t="s">
        <v>5</v>
      </c>
      <c r="K7743" s="7">
        <v>8.5</v>
      </c>
      <c r="L7743" s="7">
        <f>IFERROR(VLOOKUP(SiscoTable[[#This Row],[Código]],Hoja2!A:B,2,0)*SiscoTable[[#This Row],[Provta(Uns)]],0)</f>
        <v>12.75</v>
      </c>
      <c r="M7743" s="7">
        <v>0</v>
      </c>
      <c r="N7743" s="7">
        <v>8</v>
      </c>
      <c r="O7743" s="7">
        <f>IFERROR(VLOOKUP(SiscoTable[[#This Row],[Código]],Hoja2!A:B,2,0)*SiscoTable[[#This Row],[Stock_actual]],0)</f>
        <v>12</v>
      </c>
      <c r="P7743" s="6" t="s">
        <v>474</v>
      </c>
      <c r="Q7743" s="7">
        <v>9</v>
      </c>
      <c r="R7743" s="7">
        <v>16.920000000000002</v>
      </c>
      <c r="S7743" s="7" t="s">
        <v>11928</v>
      </c>
      <c r="BI7743"/>
      <c r="BJ7743"/>
    </row>
    <row r="7744" spans="2:62" x14ac:dyDescent="0.4">
      <c r="B7744" s="1">
        <v>30129</v>
      </c>
      <c r="C7744" s="6" t="s">
        <v>8</v>
      </c>
      <c r="D7744" s="6" t="s">
        <v>8</v>
      </c>
      <c r="E7744" s="6" t="s">
        <v>3268</v>
      </c>
      <c r="F7744" s="6" t="s">
        <v>3269</v>
      </c>
      <c r="G7744" s="6" t="s">
        <v>5543</v>
      </c>
      <c r="H7744" s="6" t="s">
        <v>3404</v>
      </c>
      <c r="I7744" s="6" t="s">
        <v>5732</v>
      </c>
      <c r="J7744" s="6" t="s">
        <v>5</v>
      </c>
      <c r="K7744" s="7">
        <v>3.83</v>
      </c>
      <c r="L7744" s="7">
        <f>IFERROR(VLOOKUP(SiscoTable[[#This Row],[Código]],Hoja2!A:B,2,0)*SiscoTable[[#This Row],[Provta(Uns)]],0)</f>
        <v>6.8940000000000001</v>
      </c>
      <c r="M7744" s="7">
        <v>0</v>
      </c>
      <c r="N7744" s="7">
        <v>28</v>
      </c>
      <c r="O7744" s="7">
        <f>IFERROR(VLOOKUP(SiscoTable[[#This Row],[Código]],Hoja2!A:B,2,0)*SiscoTable[[#This Row],[Stock_actual]],0)</f>
        <v>50.4</v>
      </c>
      <c r="P7744" s="6" t="s">
        <v>3553</v>
      </c>
      <c r="Q7744" s="7">
        <v>4</v>
      </c>
      <c r="R7744" s="7">
        <v>0</v>
      </c>
      <c r="S7744" s="7" t="s">
        <v>11927</v>
      </c>
      <c r="BI7744"/>
      <c r="BJ7744"/>
    </row>
    <row r="7745" spans="2:62" x14ac:dyDescent="0.4">
      <c r="B7745" s="1">
        <v>30130</v>
      </c>
      <c r="C7745" s="6" t="s">
        <v>8</v>
      </c>
      <c r="D7745" s="6" t="s">
        <v>8</v>
      </c>
      <c r="E7745" s="6" t="s">
        <v>3268</v>
      </c>
      <c r="F7745" s="6" t="s">
        <v>3269</v>
      </c>
      <c r="G7745" s="6" t="s">
        <v>5543</v>
      </c>
      <c r="H7745" s="6" t="s">
        <v>3404</v>
      </c>
      <c r="I7745" s="6" t="s">
        <v>5733</v>
      </c>
      <c r="J7745" s="6" t="s">
        <v>5</v>
      </c>
      <c r="K7745" s="7">
        <v>5.33</v>
      </c>
      <c r="L7745" s="7">
        <f>IFERROR(VLOOKUP(SiscoTable[[#This Row],[Código]],Hoja2!A:B,2,0)*SiscoTable[[#This Row],[Provta(Uns)]],0)</f>
        <v>10.126999999999999</v>
      </c>
      <c r="M7745" s="7">
        <v>0</v>
      </c>
      <c r="N7745" s="7">
        <v>31</v>
      </c>
      <c r="O7745" s="7">
        <f>IFERROR(VLOOKUP(SiscoTable[[#This Row],[Código]],Hoja2!A:B,2,0)*SiscoTable[[#This Row],[Stock_actual]],0)</f>
        <v>58.9</v>
      </c>
      <c r="P7745" s="6" t="s">
        <v>5126</v>
      </c>
      <c r="Q7745" s="7">
        <v>6</v>
      </c>
      <c r="R7745" s="7">
        <v>0</v>
      </c>
      <c r="S7745" s="7" t="s">
        <v>11927</v>
      </c>
      <c r="BI7745"/>
      <c r="BJ7745"/>
    </row>
    <row r="7746" spans="2:62" x14ac:dyDescent="0.4">
      <c r="B7746" s="1">
        <v>30131</v>
      </c>
      <c r="C7746" s="6" t="s">
        <v>8</v>
      </c>
      <c r="D7746" s="6" t="s">
        <v>8</v>
      </c>
      <c r="E7746" s="6" t="s">
        <v>3268</v>
      </c>
      <c r="F7746" s="6" t="s">
        <v>3269</v>
      </c>
      <c r="G7746" s="6" t="s">
        <v>3773</v>
      </c>
      <c r="H7746" s="6" t="s">
        <v>3404</v>
      </c>
      <c r="I7746" s="6" t="s">
        <v>4122</v>
      </c>
      <c r="J7746" s="6" t="s">
        <v>5</v>
      </c>
      <c r="K7746" s="7">
        <v>9.5</v>
      </c>
      <c r="L7746" s="7">
        <f>IFERROR(VLOOKUP(SiscoTable[[#This Row],[Código]],Hoja2!A:B,2,0)*SiscoTable[[#This Row],[Provta(Uns)]],0)</f>
        <v>16.149999999999999</v>
      </c>
      <c r="M7746" s="7">
        <v>0</v>
      </c>
      <c r="N7746" s="7">
        <v>16</v>
      </c>
      <c r="O7746" s="7">
        <f>IFERROR(VLOOKUP(SiscoTable[[#This Row],[Código]],Hoja2!A:B,2,0)*SiscoTable[[#This Row],[Stock_actual]],0)</f>
        <v>27.2</v>
      </c>
      <c r="P7746" s="6" t="s">
        <v>788</v>
      </c>
      <c r="Q7746" s="7">
        <v>11</v>
      </c>
      <c r="R7746" s="7">
        <v>0</v>
      </c>
      <c r="S7746" s="7" t="s">
        <v>11927</v>
      </c>
      <c r="BI7746"/>
      <c r="BJ7746"/>
    </row>
    <row r="7747" spans="2:62" x14ac:dyDescent="0.4">
      <c r="B7747" s="1">
        <v>30132</v>
      </c>
      <c r="C7747" s="6" t="s">
        <v>30</v>
      </c>
      <c r="D7747" s="6" t="s">
        <v>8</v>
      </c>
      <c r="E7747" s="6" t="s">
        <v>8482</v>
      </c>
      <c r="F7747" s="6" t="s">
        <v>9030</v>
      </c>
      <c r="G7747" s="6" t="s">
        <v>9184</v>
      </c>
      <c r="H7747" s="6" t="s">
        <v>9147</v>
      </c>
      <c r="I7747" s="6" t="s">
        <v>9230</v>
      </c>
      <c r="J7747" s="6" t="s">
        <v>5</v>
      </c>
      <c r="K7747" s="7">
        <v>4.83</v>
      </c>
      <c r="L7747" s="7">
        <f>IFERROR(VLOOKUP(SiscoTable[[#This Row],[Código]],Hoja2!A:B,2,0)*SiscoTable[[#This Row],[Provta(Uns)]],0)</f>
        <v>76.796999999999997</v>
      </c>
      <c r="M7747" s="7">
        <v>20</v>
      </c>
      <c r="N7747" s="7">
        <v>10</v>
      </c>
      <c r="O7747" s="7">
        <f>IFERROR(VLOOKUP(SiscoTable[[#This Row],[Código]],Hoja2!A:B,2,0)*SiscoTable[[#This Row],[Stock_actual]],0)</f>
        <v>159</v>
      </c>
      <c r="P7747" s="6" t="s">
        <v>1119</v>
      </c>
      <c r="Q7747" s="7">
        <v>5</v>
      </c>
      <c r="R7747" s="7">
        <v>0</v>
      </c>
      <c r="S7747" s="7" t="s">
        <v>11926</v>
      </c>
      <c r="BI7747"/>
      <c r="BJ7747"/>
    </row>
    <row r="7748" spans="2:62" x14ac:dyDescent="0.4">
      <c r="B7748" s="1">
        <v>30133</v>
      </c>
      <c r="C7748" s="6" t="s">
        <v>30</v>
      </c>
      <c r="D7748" s="6" t="s">
        <v>8</v>
      </c>
      <c r="E7748" s="6" t="s">
        <v>8482</v>
      </c>
      <c r="F7748" s="6" t="s">
        <v>9030</v>
      </c>
      <c r="G7748" s="6" t="s">
        <v>9184</v>
      </c>
      <c r="H7748" s="6" t="s">
        <v>9147</v>
      </c>
      <c r="I7748" s="6" t="s">
        <v>9231</v>
      </c>
      <c r="J7748" s="6" t="s">
        <v>5</v>
      </c>
      <c r="K7748" s="7">
        <v>3.67</v>
      </c>
      <c r="L7748" s="7">
        <f>IFERROR(VLOOKUP(SiscoTable[[#This Row],[Código]],Hoja2!A:B,2,0)*SiscoTable[[#This Row],[Provta(Uns)]],0)</f>
        <v>71.564999999999998</v>
      </c>
      <c r="M7748" s="7">
        <v>20</v>
      </c>
      <c r="N7748" s="7">
        <v>12</v>
      </c>
      <c r="O7748" s="7">
        <f>IFERROR(VLOOKUP(SiscoTable[[#This Row],[Código]],Hoja2!A:B,2,0)*SiscoTable[[#This Row],[Stock_actual]],0)</f>
        <v>234</v>
      </c>
      <c r="P7748" s="6" t="s">
        <v>3594</v>
      </c>
      <c r="Q7748" s="7">
        <v>4</v>
      </c>
      <c r="R7748" s="7">
        <v>0</v>
      </c>
      <c r="S7748" s="7" t="s">
        <v>11926</v>
      </c>
      <c r="BI7748"/>
      <c r="BJ7748"/>
    </row>
    <row r="7749" spans="2:62" x14ac:dyDescent="0.4">
      <c r="B7749" s="1">
        <v>30134</v>
      </c>
      <c r="C7749" s="6" t="s">
        <v>30</v>
      </c>
      <c r="D7749" s="6" t="s">
        <v>30</v>
      </c>
      <c r="E7749" s="6" t="s">
        <v>3268</v>
      </c>
      <c r="F7749" s="6" t="s">
        <v>3269</v>
      </c>
      <c r="G7749" s="6" t="s">
        <v>3773</v>
      </c>
      <c r="H7749" s="6" t="s">
        <v>3404</v>
      </c>
      <c r="I7749" s="6" t="s">
        <v>3879</v>
      </c>
      <c r="J7749" s="6" t="s">
        <v>5</v>
      </c>
      <c r="K7749" s="7">
        <v>16.829999999999998</v>
      </c>
      <c r="L7749" s="7">
        <f>IFERROR(VLOOKUP(SiscoTable[[#This Row],[Código]],Hoja2!A:B,2,0)*SiscoTable[[#This Row],[Provta(Uns)]],0)</f>
        <v>141.37199999999999</v>
      </c>
      <c r="M7749" s="7">
        <v>0</v>
      </c>
      <c r="N7749" s="7">
        <v>30</v>
      </c>
      <c r="O7749" s="7">
        <f>IFERROR(VLOOKUP(SiscoTable[[#This Row],[Código]],Hoja2!A:B,2,0)*SiscoTable[[#This Row],[Stock_actual]],0)</f>
        <v>252</v>
      </c>
      <c r="P7749" s="6" t="s">
        <v>512</v>
      </c>
      <c r="Q7749" s="7">
        <v>18</v>
      </c>
      <c r="R7749" s="7">
        <v>0</v>
      </c>
      <c r="S7749" s="7" t="s">
        <v>11927</v>
      </c>
      <c r="BI7749"/>
      <c r="BJ7749"/>
    </row>
    <row r="7750" spans="2:62" x14ac:dyDescent="0.4">
      <c r="B7750" s="1">
        <v>30135</v>
      </c>
      <c r="C7750" s="6" t="s">
        <v>30</v>
      </c>
      <c r="D7750" s="6" t="s">
        <v>30</v>
      </c>
      <c r="E7750" s="6" t="s">
        <v>3268</v>
      </c>
      <c r="F7750" s="6" t="s">
        <v>3269</v>
      </c>
      <c r="G7750" s="6" t="s">
        <v>4590</v>
      </c>
      <c r="H7750" s="6" t="s">
        <v>4</v>
      </c>
      <c r="I7750" s="6" t="s">
        <v>4605</v>
      </c>
      <c r="J7750" s="6" t="s">
        <v>5</v>
      </c>
      <c r="K7750" s="7">
        <v>9.5</v>
      </c>
      <c r="L7750" s="7">
        <f>IFERROR(VLOOKUP(SiscoTable[[#This Row],[Código]],Hoja2!A:B,2,0)*SiscoTable[[#This Row],[Provta(Uns)]],0)</f>
        <v>62.699999999999996</v>
      </c>
      <c r="M7750" s="7">
        <v>0</v>
      </c>
      <c r="N7750" s="7">
        <v>1</v>
      </c>
      <c r="O7750" s="7">
        <f>IFERROR(VLOOKUP(SiscoTable[[#This Row],[Código]],Hoja2!A:B,2,0)*SiscoTable[[#This Row],[Stock_actual]],0)</f>
        <v>6.6</v>
      </c>
      <c r="P7750" s="6" t="s">
        <v>82</v>
      </c>
      <c r="Q7750" s="7">
        <v>11</v>
      </c>
      <c r="R7750" s="7">
        <v>19.16</v>
      </c>
      <c r="S7750" s="7" t="s">
        <v>11927</v>
      </c>
      <c r="BI7750"/>
      <c r="BJ7750"/>
    </row>
    <row r="7751" spans="2:62" x14ac:dyDescent="0.4">
      <c r="B7751" s="1">
        <v>30136</v>
      </c>
      <c r="C7751" s="6" t="s">
        <v>8</v>
      </c>
      <c r="D7751" s="6" t="s">
        <v>8</v>
      </c>
      <c r="E7751" s="6" t="s">
        <v>3268</v>
      </c>
      <c r="F7751" s="6" t="s">
        <v>8283</v>
      </c>
      <c r="G7751" s="6" t="s">
        <v>8289</v>
      </c>
      <c r="H7751" s="6" t="s">
        <v>8295</v>
      </c>
      <c r="I7751" s="6" t="s">
        <v>8316</v>
      </c>
      <c r="J7751" s="6" t="s">
        <v>5</v>
      </c>
      <c r="K7751" s="7">
        <v>3.33</v>
      </c>
      <c r="L7751" s="7">
        <f>IFERROR(VLOOKUP(SiscoTable[[#This Row],[Código]],Hoja2!A:B,2,0)*SiscoTable[[#This Row],[Provta(Uns)]],0)</f>
        <v>41.625</v>
      </c>
      <c r="M7751" s="7">
        <v>15</v>
      </c>
      <c r="N7751" s="7">
        <v>0</v>
      </c>
      <c r="O7751" s="7">
        <f>IFERROR(VLOOKUP(SiscoTable[[#This Row],[Código]],Hoja2!A:B,2,0)*SiscoTable[[#This Row],[Stock_actual]],0)</f>
        <v>0</v>
      </c>
      <c r="P7751" s="6" t="s">
        <v>7</v>
      </c>
      <c r="Q7751" s="7">
        <v>4</v>
      </c>
      <c r="R7751" s="7">
        <v>0</v>
      </c>
      <c r="S7751" s="7" t="s">
        <v>11928</v>
      </c>
      <c r="BI7751"/>
      <c r="BJ7751"/>
    </row>
    <row r="7752" spans="2:62" x14ac:dyDescent="0.4">
      <c r="B7752" s="1">
        <v>30137</v>
      </c>
      <c r="C7752" s="6" t="s">
        <v>8</v>
      </c>
      <c r="D7752" s="6" t="s">
        <v>8</v>
      </c>
      <c r="E7752" s="6" t="s">
        <v>3268</v>
      </c>
      <c r="F7752" s="6" t="s">
        <v>8283</v>
      </c>
      <c r="G7752" s="6" t="s">
        <v>8289</v>
      </c>
      <c r="H7752" s="6" t="s">
        <v>8305</v>
      </c>
      <c r="I7752" s="6" t="s">
        <v>8317</v>
      </c>
      <c r="J7752" s="6" t="s">
        <v>8318</v>
      </c>
      <c r="K7752" s="7">
        <v>0.33</v>
      </c>
      <c r="L7752" s="7">
        <f>IFERROR(VLOOKUP(SiscoTable[[#This Row],[Código]],Hoja2!A:B,2,0)*SiscoTable[[#This Row],[Provta(Uns)]],0)</f>
        <v>14.586000000000002</v>
      </c>
      <c r="M7752" s="7">
        <v>0</v>
      </c>
      <c r="N7752" s="7">
        <v>0</v>
      </c>
      <c r="O7752" s="7">
        <f>IFERROR(VLOOKUP(SiscoTable[[#This Row],[Código]],Hoja2!A:B,2,0)*SiscoTable[[#This Row],[Stock_actual]],0)</f>
        <v>0</v>
      </c>
      <c r="P7752" s="6" t="s">
        <v>7</v>
      </c>
      <c r="Q7752" s="7">
        <v>0</v>
      </c>
      <c r="R7752" s="7">
        <v>0</v>
      </c>
      <c r="S7752" s="7" t="s">
        <v>11928</v>
      </c>
      <c r="BI7752"/>
      <c r="BJ7752"/>
    </row>
    <row r="7753" spans="2:62" x14ac:dyDescent="0.4">
      <c r="B7753" s="1">
        <v>30138</v>
      </c>
      <c r="C7753" s="6" t="s">
        <v>8</v>
      </c>
      <c r="D7753" s="6" t="s">
        <v>8</v>
      </c>
      <c r="E7753" s="6" t="s">
        <v>8482</v>
      </c>
      <c r="F7753" s="6" t="s">
        <v>9030</v>
      </c>
      <c r="G7753" s="6" t="s">
        <v>9678</v>
      </c>
      <c r="H7753" s="6" t="s">
        <v>9683</v>
      </c>
      <c r="I7753" s="6" t="s">
        <v>9868</v>
      </c>
      <c r="J7753" s="6" t="s">
        <v>5</v>
      </c>
      <c r="K7753" s="7">
        <v>0.83</v>
      </c>
      <c r="L7753" s="7">
        <f>IFERROR(VLOOKUP(SiscoTable[[#This Row],[Código]],Hoja2!A:B,2,0)*SiscoTable[[#This Row],[Provta(Uns)]],0)</f>
        <v>9.2959999999999994</v>
      </c>
      <c r="M7753" s="7">
        <v>24</v>
      </c>
      <c r="N7753" s="7">
        <v>0</v>
      </c>
      <c r="O7753" s="7">
        <f>IFERROR(VLOOKUP(SiscoTable[[#This Row],[Código]],Hoja2!A:B,2,0)*SiscoTable[[#This Row],[Stock_actual]],0)</f>
        <v>0</v>
      </c>
      <c r="P7753" s="6" t="s">
        <v>7</v>
      </c>
      <c r="Q7753" s="7">
        <v>1</v>
      </c>
      <c r="R7753" s="7">
        <v>0</v>
      </c>
      <c r="S7753" s="7" t="s">
        <v>11926</v>
      </c>
      <c r="BI7753"/>
      <c r="BJ7753"/>
    </row>
    <row r="7754" spans="2:62" x14ac:dyDescent="0.4">
      <c r="B7754" s="1">
        <v>30139</v>
      </c>
      <c r="C7754" s="6" t="s">
        <v>30</v>
      </c>
      <c r="D7754" s="6" t="s">
        <v>30</v>
      </c>
      <c r="E7754" s="6" t="s">
        <v>8482</v>
      </c>
      <c r="F7754" s="6" t="s">
        <v>9030</v>
      </c>
      <c r="G7754" s="6" t="s">
        <v>9112</v>
      </c>
      <c r="H7754" s="6" t="s">
        <v>9147</v>
      </c>
      <c r="I7754" s="6" t="s">
        <v>9146</v>
      </c>
      <c r="J7754" s="6" t="s">
        <v>5</v>
      </c>
      <c r="K7754" s="7">
        <v>11.67</v>
      </c>
      <c r="L7754" s="7">
        <f>IFERROR(VLOOKUP(SiscoTable[[#This Row],[Código]],Hoja2!A:B,2,0)*SiscoTable[[#This Row],[Provta(Uns)]],0)</f>
        <v>180.88499999999999</v>
      </c>
      <c r="M7754" s="7">
        <v>0</v>
      </c>
      <c r="N7754" s="7">
        <v>84</v>
      </c>
      <c r="O7754" s="7">
        <f>IFERROR(VLOOKUP(SiscoTable[[#This Row],[Código]],Hoja2!A:B,2,0)*SiscoTable[[#This Row],[Stock_actual]],0)</f>
        <v>1302</v>
      </c>
      <c r="P7754" s="6" t="s">
        <v>5100</v>
      </c>
      <c r="Q7754" s="7">
        <v>13</v>
      </c>
      <c r="R7754" s="7">
        <v>0</v>
      </c>
      <c r="S7754" s="7" t="s">
        <v>11926</v>
      </c>
      <c r="BI7754"/>
      <c r="BJ7754"/>
    </row>
    <row r="7755" spans="2:62" x14ac:dyDescent="0.4">
      <c r="B7755" s="1">
        <v>30140</v>
      </c>
      <c r="C7755" s="6" t="s">
        <v>8</v>
      </c>
      <c r="D7755" s="6" t="s">
        <v>8</v>
      </c>
      <c r="E7755" s="6" t="s">
        <v>3268</v>
      </c>
      <c r="F7755" s="6" t="s">
        <v>3269</v>
      </c>
      <c r="G7755" s="6" t="s">
        <v>3773</v>
      </c>
      <c r="H7755" s="6" t="s">
        <v>3404</v>
      </c>
      <c r="I7755" s="6" t="s">
        <v>4123</v>
      </c>
      <c r="J7755" s="6" t="s">
        <v>5</v>
      </c>
      <c r="K7755" s="7">
        <v>5.33</v>
      </c>
      <c r="L7755" s="7">
        <f>IFERROR(VLOOKUP(SiscoTable[[#This Row],[Código]],Hoja2!A:B,2,0)*SiscoTable[[#This Row],[Provta(Uns)]],0)</f>
        <v>45.838000000000001</v>
      </c>
      <c r="M7755" s="7">
        <v>0</v>
      </c>
      <c r="N7755" s="7">
        <v>13</v>
      </c>
      <c r="O7755" s="7">
        <f>IFERROR(VLOOKUP(SiscoTable[[#This Row],[Código]],Hoja2!A:B,2,0)*SiscoTable[[#This Row],[Stock_actual]],0)</f>
        <v>111.8</v>
      </c>
      <c r="P7755" s="6" t="s">
        <v>600</v>
      </c>
      <c r="Q7755" s="7">
        <v>6</v>
      </c>
      <c r="R7755" s="7">
        <v>0</v>
      </c>
      <c r="S7755" s="7" t="s">
        <v>11927</v>
      </c>
      <c r="BI7755"/>
      <c r="BJ7755"/>
    </row>
    <row r="7756" spans="2:62" x14ac:dyDescent="0.4">
      <c r="B7756" s="1">
        <v>30141</v>
      </c>
      <c r="C7756" s="6" t="s">
        <v>8</v>
      </c>
      <c r="D7756" s="6" t="s">
        <v>8</v>
      </c>
      <c r="E7756" s="6" t="s">
        <v>3268</v>
      </c>
      <c r="F7756" s="6" t="s">
        <v>3269</v>
      </c>
      <c r="G7756" s="6" t="s">
        <v>3773</v>
      </c>
      <c r="H7756" s="6" t="s">
        <v>3404</v>
      </c>
      <c r="I7756" s="6" t="s">
        <v>4124</v>
      </c>
      <c r="J7756" s="6" t="s">
        <v>5</v>
      </c>
      <c r="K7756" s="7">
        <v>3</v>
      </c>
      <c r="L7756" s="7">
        <f>IFERROR(VLOOKUP(SiscoTable[[#This Row],[Código]],Hoja2!A:B,2,0)*SiscoTable[[#This Row],[Provta(Uns)]],0)</f>
        <v>29.700000000000003</v>
      </c>
      <c r="M7756" s="7">
        <v>0</v>
      </c>
      <c r="N7756" s="7">
        <v>3</v>
      </c>
      <c r="O7756" s="7">
        <f>IFERROR(VLOOKUP(SiscoTable[[#This Row],[Código]],Hoja2!A:B,2,0)*SiscoTable[[#This Row],[Stock_actual]],0)</f>
        <v>29.700000000000003</v>
      </c>
      <c r="P7756" s="6" t="s">
        <v>110</v>
      </c>
      <c r="Q7756" s="7">
        <v>3</v>
      </c>
      <c r="R7756" s="7">
        <v>6</v>
      </c>
      <c r="S7756" s="7" t="s">
        <v>11927</v>
      </c>
      <c r="BI7756"/>
      <c r="BJ7756"/>
    </row>
    <row r="7757" spans="2:62" x14ac:dyDescent="0.4">
      <c r="B7757" s="1">
        <v>30142</v>
      </c>
      <c r="C7757" s="6" t="s">
        <v>8</v>
      </c>
      <c r="D7757" s="6" t="s">
        <v>8</v>
      </c>
      <c r="E7757" s="6" t="s">
        <v>3268</v>
      </c>
      <c r="F7757" s="6" t="s">
        <v>3269</v>
      </c>
      <c r="G7757" s="6" t="s">
        <v>4384</v>
      </c>
      <c r="H7757" s="6" t="s">
        <v>4466</v>
      </c>
      <c r="I7757" s="6" t="s">
        <v>4559</v>
      </c>
      <c r="J7757" s="6" t="s">
        <v>5</v>
      </c>
      <c r="K7757" s="7">
        <v>1.5</v>
      </c>
      <c r="L7757" s="7">
        <f>IFERROR(VLOOKUP(SiscoTable[[#This Row],[Código]],Hoja2!A:B,2,0)*SiscoTable[[#This Row],[Provta(Uns)]],0)</f>
        <v>59.099999999999994</v>
      </c>
      <c r="M7757" s="7">
        <v>0</v>
      </c>
      <c r="N7757" s="7">
        <v>15</v>
      </c>
      <c r="O7757" s="7">
        <f>IFERROR(VLOOKUP(SiscoTable[[#This Row],[Código]],Hoja2!A:B,2,0)*SiscoTable[[#This Row],[Stock_actual]],0)</f>
        <v>591</v>
      </c>
      <c r="P7757" s="6" t="s">
        <v>240</v>
      </c>
      <c r="Q7757" s="7">
        <v>2</v>
      </c>
      <c r="R7757" s="7">
        <v>0</v>
      </c>
      <c r="S7757" s="7" t="s">
        <v>11928</v>
      </c>
      <c r="BI7757"/>
      <c r="BJ7757"/>
    </row>
    <row r="7758" spans="2:62" x14ac:dyDescent="0.4">
      <c r="B7758" s="1">
        <v>30143</v>
      </c>
      <c r="C7758" s="6" t="s">
        <v>30</v>
      </c>
      <c r="D7758" s="6" t="s">
        <v>30</v>
      </c>
      <c r="E7758" s="6" t="s">
        <v>3268</v>
      </c>
      <c r="F7758" s="6" t="s">
        <v>3269</v>
      </c>
      <c r="G7758" s="6" t="s">
        <v>5267</v>
      </c>
      <c r="H7758" s="6" t="s">
        <v>3872</v>
      </c>
      <c r="I7758" s="6" t="s">
        <v>5362</v>
      </c>
      <c r="J7758" s="6" t="s">
        <v>5</v>
      </c>
      <c r="K7758" s="7">
        <v>10</v>
      </c>
      <c r="L7758" s="7">
        <f>IFERROR(VLOOKUP(SiscoTable[[#This Row],[Código]],Hoja2!A:B,2,0)*SiscoTable[[#This Row],[Provta(Uns)]],0)</f>
        <v>75</v>
      </c>
      <c r="M7758" s="7">
        <v>12</v>
      </c>
      <c r="N7758" s="7">
        <v>12</v>
      </c>
      <c r="O7758" s="7">
        <f>IFERROR(VLOOKUP(SiscoTable[[#This Row],[Código]],Hoja2!A:B,2,0)*SiscoTable[[#This Row],[Stock_actual]],0)</f>
        <v>90</v>
      </c>
      <c r="P7758" s="6" t="s">
        <v>115</v>
      </c>
      <c r="Q7758" s="7">
        <v>11</v>
      </c>
      <c r="R7758" s="7">
        <v>0</v>
      </c>
      <c r="S7758" s="7" t="s">
        <v>11928</v>
      </c>
      <c r="BI7758"/>
      <c r="BJ7758"/>
    </row>
    <row r="7759" spans="2:62" x14ac:dyDescent="0.4">
      <c r="B7759" s="1">
        <v>30144</v>
      </c>
      <c r="C7759" s="6" t="s">
        <v>8</v>
      </c>
      <c r="D7759" s="6" t="s">
        <v>8</v>
      </c>
      <c r="E7759" s="6" t="s">
        <v>2809</v>
      </c>
      <c r="F7759" s="6" t="s">
        <v>2837</v>
      </c>
      <c r="G7759" s="6" t="s">
        <v>2838</v>
      </c>
      <c r="H7759" s="6" t="s">
        <v>4</v>
      </c>
      <c r="I7759" s="6" t="s">
        <v>2841</v>
      </c>
      <c r="J7759" s="6" t="s">
        <v>5</v>
      </c>
      <c r="K7759" s="7">
        <v>0</v>
      </c>
      <c r="L7759" s="7">
        <f>IFERROR(VLOOKUP(SiscoTable[[#This Row],[Código]],Hoja2!A:B,2,0)*SiscoTable[[#This Row],[Provta(Uns)]],0)</f>
        <v>0</v>
      </c>
      <c r="M7759" s="7">
        <v>40</v>
      </c>
      <c r="N7759" s="7">
        <v>180</v>
      </c>
      <c r="O7759" s="7">
        <f>IFERROR(VLOOKUP(SiscoTable[[#This Row],[Código]],Hoja2!A:B,2,0)*SiscoTable[[#This Row],[Stock_actual]],0)</f>
        <v>0</v>
      </c>
      <c r="P7759" s="6" t="s">
        <v>134</v>
      </c>
      <c r="Q7759" s="7">
        <v>0</v>
      </c>
      <c r="R7759" s="7">
        <v>0</v>
      </c>
      <c r="S7759" s="7" t="s">
        <v>11923</v>
      </c>
      <c r="BI7759"/>
      <c r="BJ7759"/>
    </row>
    <row r="7760" spans="2:62" x14ac:dyDescent="0.4">
      <c r="B7760" s="1">
        <v>30145</v>
      </c>
      <c r="C7760" s="6" t="s">
        <v>8</v>
      </c>
      <c r="D7760" s="6" t="s">
        <v>8</v>
      </c>
      <c r="E7760" s="6" t="s">
        <v>2809</v>
      </c>
      <c r="F7760" s="6" t="s">
        <v>2844</v>
      </c>
      <c r="G7760" s="6" t="s">
        <v>2811</v>
      </c>
      <c r="H7760" s="6" t="s">
        <v>2850</v>
      </c>
      <c r="I7760" s="6" t="s">
        <v>2953</v>
      </c>
      <c r="J7760" s="6" t="s">
        <v>5</v>
      </c>
      <c r="K7760" s="7">
        <v>0</v>
      </c>
      <c r="L7760" s="7">
        <f>IFERROR(VLOOKUP(SiscoTable[[#This Row],[Código]],Hoja2!A:B,2,0)*SiscoTable[[#This Row],[Provta(Uns)]],0)</f>
        <v>0</v>
      </c>
      <c r="M7760" s="7">
        <v>0</v>
      </c>
      <c r="N7760" s="7">
        <v>0</v>
      </c>
      <c r="O7760" s="7">
        <f>IFERROR(VLOOKUP(SiscoTable[[#This Row],[Código]],Hoja2!A:B,2,0)*SiscoTable[[#This Row],[Stock_actual]],0)</f>
        <v>0</v>
      </c>
      <c r="P7760" s="6" t="s">
        <v>7</v>
      </c>
      <c r="Q7760" s="7">
        <v>0</v>
      </c>
      <c r="R7760" s="7">
        <v>0</v>
      </c>
      <c r="S7760" s="7" t="s">
        <v>11923</v>
      </c>
      <c r="BI7760"/>
      <c r="BJ7760"/>
    </row>
    <row r="7761" spans="2:62" x14ac:dyDescent="0.4">
      <c r="B7761" s="1">
        <v>30146</v>
      </c>
      <c r="C7761" s="6" t="s">
        <v>8</v>
      </c>
      <c r="D7761" s="6" t="s">
        <v>8</v>
      </c>
      <c r="E7761" s="6" t="s">
        <v>2809</v>
      </c>
      <c r="F7761" s="6" t="s">
        <v>2833</v>
      </c>
      <c r="G7761" s="6" t="s">
        <v>2834</v>
      </c>
      <c r="H7761" s="6" t="s">
        <v>4</v>
      </c>
      <c r="I7761" s="6" t="s">
        <v>2835</v>
      </c>
      <c r="J7761" s="6" t="s">
        <v>5</v>
      </c>
      <c r="K7761" s="7">
        <v>0</v>
      </c>
      <c r="L7761" s="7">
        <f>IFERROR(VLOOKUP(SiscoTable[[#This Row],[Código]],Hoja2!A:B,2,0)*SiscoTable[[#This Row],[Provta(Uns)]],0)</f>
        <v>0</v>
      </c>
      <c r="M7761" s="7">
        <v>0</v>
      </c>
      <c r="N7761" s="7">
        <v>14</v>
      </c>
      <c r="O7761" s="7">
        <f>IFERROR(VLOOKUP(SiscoTable[[#This Row],[Código]],Hoja2!A:B,2,0)*SiscoTable[[#This Row],[Stock_actual]],0)</f>
        <v>0</v>
      </c>
      <c r="P7761" s="6" t="s">
        <v>134</v>
      </c>
      <c r="Q7761" s="7">
        <v>0</v>
      </c>
      <c r="R7761" s="7">
        <v>0</v>
      </c>
      <c r="S7761" s="7" t="s">
        <v>11923</v>
      </c>
      <c r="BI7761"/>
      <c r="BJ7761"/>
    </row>
    <row r="7762" spans="2:62" x14ac:dyDescent="0.4">
      <c r="B7762" s="1">
        <v>30147</v>
      </c>
      <c r="C7762" s="6" t="s">
        <v>8</v>
      </c>
      <c r="D7762" s="6" t="s">
        <v>30</v>
      </c>
      <c r="E7762" s="6" t="s">
        <v>3268</v>
      </c>
      <c r="F7762" s="6" t="s">
        <v>3269</v>
      </c>
      <c r="G7762" s="6" t="s">
        <v>4996</v>
      </c>
      <c r="H7762" s="6" t="s">
        <v>5019</v>
      </c>
      <c r="I7762" s="6" t="s">
        <v>5202</v>
      </c>
      <c r="J7762" s="6" t="s">
        <v>5</v>
      </c>
      <c r="K7762" s="7">
        <v>11.17</v>
      </c>
      <c r="L7762" s="7">
        <f>IFERROR(VLOOKUP(SiscoTable[[#This Row],[Código]],Hoja2!A:B,2,0)*SiscoTable[[#This Row],[Provta(Uns)]],0)</f>
        <v>42.445999999999998</v>
      </c>
      <c r="M7762" s="7">
        <v>0</v>
      </c>
      <c r="N7762" s="7">
        <v>36</v>
      </c>
      <c r="O7762" s="7">
        <f>IFERROR(VLOOKUP(SiscoTable[[#This Row],[Código]],Hoja2!A:B,2,0)*SiscoTable[[#This Row],[Stock_actual]],0)</f>
        <v>136.79999999999998</v>
      </c>
      <c r="P7762" s="6" t="s">
        <v>1002</v>
      </c>
      <c r="Q7762" s="7">
        <v>12</v>
      </c>
      <c r="R7762" s="7">
        <v>0</v>
      </c>
      <c r="S7762" s="7" t="s">
        <v>11928</v>
      </c>
      <c r="BI7762"/>
      <c r="BJ7762"/>
    </row>
    <row r="7763" spans="2:62" x14ac:dyDescent="0.4">
      <c r="B7763" s="1">
        <v>30148</v>
      </c>
      <c r="C7763" s="6" t="s">
        <v>30</v>
      </c>
      <c r="D7763" s="6" t="s">
        <v>25</v>
      </c>
      <c r="E7763" s="6" t="s">
        <v>3268</v>
      </c>
      <c r="F7763" s="6" t="s">
        <v>7197</v>
      </c>
      <c r="G7763" s="6" t="s">
        <v>7198</v>
      </c>
      <c r="H7763" s="6" t="s">
        <v>5293</v>
      </c>
      <c r="I7763" s="6" t="s">
        <v>7252</v>
      </c>
      <c r="J7763" s="6" t="s">
        <v>5</v>
      </c>
      <c r="K7763" s="7">
        <v>90.67</v>
      </c>
      <c r="L7763" s="7">
        <f>IFERROR(VLOOKUP(SiscoTable[[#This Row],[Código]],Hoja2!A:B,2,0)*SiscoTable[[#This Row],[Provta(Uns)]],0)</f>
        <v>90.67</v>
      </c>
      <c r="M7763" s="7">
        <v>0</v>
      </c>
      <c r="N7763" s="7">
        <v>6</v>
      </c>
      <c r="O7763" s="7">
        <f>IFERROR(VLOOKUP(SiscoTable[[#This Row],[Código]],Hoja2!A:B,2,0)*SiscoTable[[#This Row],[Stock_actual]],0)</f>
        <v>6</v>
      </c>
      <c r="P7763" s="6" t="s">
        <v>80</v>
      </c>
      <c r="Q7763" s="7">
        <v>100</v>
      </c>
      <c r="R7763" s="7">
        <v>181.24</v>
      </c>
      <c r="S7763" s="7" t="s">
        <v>11928</v>
      </c>
      <c r="BI7763"/>
      <c r="BJ7763"/>
    </row>
    <row r="7764" spans="2:62" x14ac:dyDescent="0.4">
      <c r="B7764" s="1">
        <v>30149</v>
      </c>
      <c r="C7764" s="6" t="s">
        <v>8</v>
      </c>
      <c r="D7764" s="6" t="s">
        <v>8</v>
      </c>
      <c r="E7764" s="6" t="s">
        <v>3268</v>
      </c>
      <c r="F7764" s="6" t="s">
        <v>7197</v>
      </c>
      <c r="G7764" s="6" t="s">
        <v>7198</v>
      </c>
      <c r="H7764" s="6" t="s">
        <v>5293</v>
      </c>
      <c r="I7764" s="6" t="s">
        <v>7352</v>
      </c>
      <c r="J7764" s="6" t="s">
        <v>5</v>
      </c>
      <c r="K7764" s="7">
        <v>2.17</v>
      </c>
      <c r="L7764" s="7">
        <f>IFERROR(VLOOKUP(SiscoTable[[#This Row],[Código]],Hoja2!A:B,2,0)*SiscoTable[[#This Row],[Provta(Uns)]],0)</f>
        <v>30.38</v>
      </c>
      <c r="M7764" s="7">
        <v>0</v>
      </c>
      <c r="N7764" s="7">
        <v>4</v>
      </c>
      <c r="O7764" s="7">
        <f>IFERROR(VLOOKUP(SiscoTable[[#This Row],[Código]],Hoja2!A:B,2,0)*SiscoTable[[#This Row],[Stock_actual]],0)</f>
        <v>56</v>
      </c>
      <c r="P7764" s="6" t="s">
        <v>1443</v>
      </c>
      <c r="Q7764" s="7">
        <v>2</v>
      </c>
      <c r="R7764" s="7">
        <v>0</v>
      </c>
      <c r="S7764" s="7" t="s">
        <v>11928</v>
      </c>
      <c r="BI7764"/>
      <c r="BJ7764"/>
    </row>
    <row r="7765" spans="2:62" x14ac:dyDescent="0.4">
      <c r="B7765" s="1">
        <v>30150</v>
      </c>
      <c r="C7765" s="6" t="s">
        <v>30</v>
      </c>
      <c r="D7765" s="6" t="s">
        <v>8</v>
      </c>
      <c r="E7765" s="6" t="s">
        <v>3268</v>
      </c>
      <c r="F7765" s="6" t="s">
        <v>3269</v>
      </c>
      <c r="G7765" s="6" t="s">
        <v>3773</v>
      </c>
      <c r="H7765" s="6" t="s">
        <v>3404</v>
      </c>
      <c r="I7765" s="6" t="s">
        <v>3880</v>
      </c>
      <c r="J7765" s="6" t="s">
        <v>5</v>
      </c>
      <c r="K7765" s="7">
        <v>7</v>
      </c>
      <c r="L7765" s="7">
        <f>IFERROR(VLOOKUP(SiscoTable[[#This Row],[Código]],Hoja2!A:B,2,0)*SiscoTable[[#This Row],[Provta(Uns)]],0)</f>
        <v>136.5</v>
      </c>
      <c r="M7765" s="7">
        <v>0</v>
      </c>
      <c r="N7765" s="7">
        <v>27</v>
      </c>
      <c r="O7765" s="7">
        <f>IFERROR(VLOOKUP(SiscoTable[[#This Row],[Código]],Hoja2!A:B,2,0)*SiscoTable[[#This Row],[Stock_actual]],0)</f>
        <v>526.5</v>
      </c>
      <c r="P7765" s="6" t="s">
        <v>246</v>
      </c>
      <c r="Q7765" s="7">
        <v>8</v>
      </c>
      <c r="R7765" s="7">
        <v>0</v>
      </c>
      <c r="S7765" s="7" t="s">
        <v>11927</v>
      </c>
      <c r="BI7765"/>
      <c r="BJ7765"/>
    </row>
    <row r="7766" spans="2:62" x14ac:dyDescent="0.4">
      <c r="B7766" s="1">
        <v>30151</v>
      </c>
      <c r="C7766" s="6" t="s">
        <v>8</v>
      </c>
      <c r="D7766" s="6" t="s">
        <v>8</v>
      </c>
      <c r="E7766" s="6" t="s">
        <v>3268</v>
      </c>
      <c r="F7766" s="6" t="s">
        <v>3269</v>
      </c>
      <c r="G7766" s="6" t="s">
        <v>3773</v>
      </c>
      <c r="H7766" s="6" t="s">
        <v>3404</v>
      </c>
      <c r="I7766" s="6" t="s">
        <v>4125</v>
      </c>
      <c r="J7766" s="6" t="s">
        <v>5</v>
      </c>
      <c r="K7766" s="7">
        <v>1.67</v>
      </c>
      <c r="L7766" s="7">
        <f>IFERROR(VLOOKUP(SiscoTable[[#This Row],[Código]],Hoja2!A:B,2,0)*SiscoTable[[#This Row],[Provta(Uns)]],0)</f>
        <v>11.021999999999998</v>
      </c>
      <c r="M7766" s="7">
        <v>0</v>
      </c>
      <c r="N7766" s="7">
        <v>53</v>
      </c>
      <c r="O7766" s="7">
        <f>IFERROR(VLOOKUP(SiscoTable[[#This Row],[Código]],Hoja2!A:B,2,0)*SiscoTable[[#This Row],[Stock_actual]],0)</f>
        <v>349.79999999999995</v>
      </c>
      <c r="P7766" s="6" t="s">
        <v>4126</v>
      </c>
      <c r="Q7766" s="7">
        <v>2</v>
      </c>
      <c r="R7766" s="7">
        <v>0</v>
      </c>
      <c r="S7766" s="7" t="s">
        <v>11927</v>
      </c>
      <c r="BI7766"/>
      <c r="BJ7766"/>
    </row>
    <row r="7767" spans="2:62" x14ac:dyDescent="0.4">
      <c r="B7767" s="1">
        <v>30152</v>
      </c>
      <c r="C7767" s="6" t="s">
        <v>25</v>
      </c>
      <c r="D7767" s="6" t="s">
        <v>25</v>
      </c>
      <c r="E7767" s="6" t="s">
        <v>3268</v>
      </c>
      <c r="F7767" s="6" t="s">
        <v>3269</v>
      </c>
      <c r="G7767" s="6" t="s">
        <v>634</v>
      </c>
      <c r="H7767" s="6" t="s">
        <v>4796</v>
      </c>
      <c r="I7767" s="6" t="s">
        <v>4809</v>
      </c>
      <c r="J7767" s="6" t="s">
        <v>5</v>
      </c>
      <c r="K7767" s="7">
        <v>60.33</v>
      </c>
      <c r="L7767" s="7">
        <f>IFERROR(VLOOKUP(SiscoTable[[#This Row],[Código]],Hoja2!A:B,2,0)*SiscoTable[[#This Row],[Provta(Uns)]],0)</f>
        <v>259.41899999999998</v>
      </c>
      <c r="M7767" s="7">
        <v>0</v>
      </c>
      <c r="N7767" s="7">
        <v>140</v>
      </c>
      <c r="O7767" s="7">
        <f>IFERROR(VLOOKUP(SiscoTable[[#This Row],[Código]],Hoja2!A:B,2,0)*SiscoTable[[#This Row],[Stock_actual]],0)</f>
        <v>602</v>
      </c>
      <c r="P7767" s="6" t="s">
        <v>1159</v>
      </c>
      <c r="Q7767" s="7">
        <v>66</v>
      </c>
      <c r="R7767" s="7">
        <v>0</v>
      </c>
      <c r="S7767" s="7" t="s">
        <v>11927</v>
      </c>
      <c r="BI7767"/>
      <c r="BJ7767"/>
    </row>
    <row r="7768" spans="2:62" x14ac:dyDescent="0.4">
      <c r="B7768" s="1">
        <v>30153</v>
      </c>
      <c r="C7768" s="6" t="s">
        <v>25</v>
      </c>
      <c r="D7768" s="6" t="s">
        <v>30</v>
      </c>
      <c r="E7768" s="6" t="s">
        <v>3268</v>
      </c>
      <c r="F7768" s="6" t="s">
        <v>3269</v>
      </c>
      <c r="G7768" s="6" t="s">
        <v>5267</v>
      </c>
      <c r="H7768" s="6" t="s">
        <v>5269</v>
      </c>
      <c r="I7768" s="6" t="s">
        <v>5304</v>
      </c>
      <c r="J7768" s="6" t="s">
        <v>5</v>
      </c>
      <c r="K7768" s="7">
        <v>20.329999999999998</v>
      </c>
      <c r="L7768" s="7">
        <f>IFERROR(VLOOKUP(SiscoTable[[#This Row],[Código]],Hoja2!A:B,2,0)*SiscoTable[[#This Row],[Provta(Uns)]],0)</f>
        <v>309.01599999999996</v>
      </c>
      <c r="M7768" s="7">
        <v>0</v>
      </c>
      <c r="N7768" s="7">
        <v>30</v>
      </c>
      <c r="O7768" s="7">
        <f>IFERROR(VLOOKUP(SiscoTable[[#This Row],[Código]],Hoja2!A:B,2,0)*SiscoTable[[#This Row],[Stock_actual]],0)</f>
        <v>456</v>
      </c>
      <c r="P7768" s="6" t="s">
        <v>485</v>
      </c>
      <c r="Q7768" s="7">
        <v>22</v>
      </c>
      <c r="R7768" s="7">
        <v>0</v>
      </c>
      <c r="S7768" s="7" t="s">
        <v>11928</v>
      </c>
      <c r="BI7768"/>
      <c r="BJ7768"/>
    </row>
    <row r="7769" spans="2:62" x14ac:dyDescent="0.4">
      <c r="B7769" s="1">
        <v>30154</v>
      </c>
      <c r="C7769" s="6" t="s">
        <v>8</v>
      </c>
      <c r="D7769" s="6" t="s">
        <v>8</v>
      </c>
      <c r="E7769" s="6" t="s">
        <v>2809</v>
      </c>
      <c r="F7769" s="6" t="s">
        <v>2837</v>
      </c>
      <c r="G7769" s="6" t="s">
        <v>2838</v>
      </c>
      <c r="H7769" s="6" t="s">
        <v>4</v>
      </c>
      <c r="I7769" s="6" t="s">
        <v>2842</v>
      </c>
      <c r="J7769" s="6" t="s">
        <v>5</v>
      </c>
      <c r="K7769" s="7">
        <v>0</v>
      </c>
      <c r="L7769" s="7">
        <f>IFERROR(VLOOKUP(SiscoTable[[#This Row],[Código]],Hoja2!A:B,2,0)*SiscoTable[[#This Row],[Provta(Uns)]],0)</f>
        <v>0</v>
      </c>
      <c r="M7769" s="7">
        <v>0</v>
      </c>
      <c r="N7769" s="7">
        <v>75000</v>
      </c>
      <c r="O7769" s="7">
        <f>IFERROR(VLOOKUP(SiscoTable[[#This Row],[Código]],Hoja2!A:B,2,0)*SiscoTable[[#This Row],[Stock_actual]],0)</f>
        <v>0</v>
      </c>
      <c r="P7769" s="6" t="s">
        <v>134</v>
      </c>
      <c r="Q7769" s="7">
        <v>0</v>
      </c>
      <c r="R7769" s="7">
        <v>0</v>
      </c>
      <c r="S7769" s="7" t="s">
        <v>11923</v>
      </c>
      <c r="BI7769"/>
      <c r="BJ7769"/>
    </row>
    <row r="7770" spans="2:62" x14ac:dyDescent="0.4">
      <c r="B7770" s="1">
        <v>30155</v>
      </c>
      <c r="C7770" s="6" t="s">
        <v>8</v>
      </c>
      <c r="D7770" s="6" t="s">
        <v>8</v>
      </c>
      <c r="E7770" s="6" t="s">
        <v>3268</v>
      </c>
      <c r="F7770" s="6" t="s">
        <v>3269</v>
      </c>
      <c r="G7770" s="6" t="s">
        <v>4384</v>
      </c>
      <c r="H7770" s="6" t="s">
        <v>3508</v>
      </c>
      <c r="I7770" s="6" t="s">
        <v>4560</v>
      </c>
      <c r="J7770" s="6" t="s">
        <v>5</v>
      </c>
      <c r="K7770" s="7">
        <v>1.5</v>
      </c>
      <c r="L7770" s="7">
        <f>IFERROR(VLOOKUP(SiscoTable[[#This Row],[Código]],Hoja2!A:B,2,0)*SiscoTable[[#This Row],[Provta(Uns)]],0)</f>
        <v>36.900000000000006</v>
      </c>
      <c r="M7770" s="7">
        <v>0</v>
      </c>
      <c r="N7770" s="7">
        <v>1</v>
      </c>
      <c r="O7770" s="7">
        <f>IFERROR(VLOOKUP(SiscoTable[[#This Row],[Código]],Hoja2!A:B,2,0)*SiscoTable[[#This Row],[Stock_actual]],0)</f>
        <v>24.6</v>
      </c>
      <c r="P7770" s="6" t="s">
        <v>218</v>
      </c>
      <c r="Q7770" s="7">
        <v>2</v>
      </c>
      <c r="R7770" s="7">
        <v>3</v>
      </c>
      <c r="S7770" s="7" t="s">
        <v>11928</v>
      </c>
      <c r="BI7770"/>
      <c r="BJ7770"/>
    </row>
    <row r="7771" spans="2:62" x14ac:dyDescent="0.4">
      <c r="B7771" s="1">
        <v>30156</v>
      </c>
      <c r="C7771" s="6" t="s">
        <v>8</v>
      </c>
      <c r="D7771" s="6" t="s">
        <v>8</v>
      </c>
      <c r="E7771" s="6" t="s">
        <v>1734</v>
      </c>
      <c r="F7771" s="6" t="s">
        <v>1735</v>
      </c>
      <c r="G7771" s="6" t="s">
        <v>1736</v>
      </c>
      <c r="H7771" s="6" t="s">
        <v>4</v>
      </c>
      <c r="I7771" s="6" t="s">
        <v>1934</v>
      </c>
      <c r="J7771" s="6" t="s">
        <v>5</v>
      </c>
      <c r="K7771" s="7">
        <v>0</v>
      </c>
      <c r="L7771" s="7">
        <f>IFERROR(VLOOKUP(SiscoTable[[#This Row],[Código]],Hoja2!A:B,2,0)*SiscoTable[[#This Row],[Provta(Uns)]],0)</f>
        <v>0</v>
      </c>
      <c r="M7771" s="7">
        <v>0</v>
      </c>
      <c r="N7771" s="7">
        <v>0</v>
      </c>
      <c r="O7771" s="7">
        <f>IFERROR(VLOOKUP(SiscoTable[[#This Row],[Código]],Hoja2!A:B,2,0)*SiscoTable[[#This Row],[Stock_actual]],0)</f>
        <v>0</v>
      </c>
      <c r="P7771" s="6" t="s">
        <v>7</v>
      </c>
      <c r="Q7771" s="7">
        <v>0</v>
      </c>
      <c r="R7771" s="7">
        <v>0</v>
      </c>
      <c r="S7771" s="7" t="s">
        <v>11925</v>
      </c>
      <c r="BI7771"/>
      <c r="BJ7771"/>
    </row>
    <row r="7772" spans="2:62" x14ac:dyDescent="0.4">
      <c r="B7772" s="1">
        <v>30157</v>
      </c>
      <c r="C7772" s="6" t="s">
        <v>25</v>
      </c>
      <c r="D7772" s="6" t="s">
        <v>25</v>
      </c>
      <c r="E7772" s="6" t="s">
        <v>469</v>
      </c>
      <c r="F7772" s="6" t="s">
        <v>1050</v>
      </c>
      <c r="G7772" s="6" t="s">
        <v>1064</v>
      </c>
      <c r="H7772" s="6" t="s">
        <v>1076</v>
      </c>
      <c r="I7772" s="6" t="s">
        <v>1089</v>
      </c>
      <c r="J7772" s="6" t="s">
        <v>5</v>
      </c>
      <c r="K7772" s="7">
        <v>68</v>
      </c>
      <c r="L7772" s="7">
        <f>IFERROR(VLOOKUP(SiscoTable[[#This Row],[Código]],Hoja2!A:B,2,0)*SiscoTable[[#This Row],[Provta(Uns)]],0)</f>
        <v>462.4</v>
      </c>
      <c r="M7772" s="7">
        <v>0</v>
      </c>
      <c r="N7772" s="7">
        <v>114</v>
      </c>
      <c r="O7772" s="7">
        <f>IFERROR(VLOOKUP(SiscoTable[[#This Row],[Código]],Hoja2!A:B,2,0)*SiscoTable[[#This Row],[Stock_actual]],0)</f>
        <v>775.19999999999993</v>
      </c>
      <c r="P7772" s="6" t="s">
        <v>353</v>
      </c>
      <c r="Q7772" s="7">
        <v>75</v>
      </c>
      <c r="R7772" s="7">
        <v>0</v>
      </c>
      <c r="S7772" s="7" t="s">
        <v>11927</v>
      </c>
      <c r="BI7772"/>
      <c r="BJ7772"/>
    </row>
    <row r="7773" spans="2:62" x14ac:dyDescent="0.4">
      <c r="B7773" s="1">
        <v>30158</v>
      </c>
      <c r="C7773" s="6" t="s">
        <v>8</v>
      </c>
      <c r="D7773" s="6" t="s">
        <v>8</v>
      </c>
      <c r="E7773" s="6" t="s">
        <v>3268</v>
      </c>
      <c r="F7773" s="6" t="s">
        <v>6059</v>
      </c>
      <c r="G7773" s="6" t="s">
        <v>6489</v>
      </c>
      <c r="H7773" s="6" t="s">
        <v>6277</v>
      </c>
      <c r="I7773" s="6" t="s">
        <v>6646</v>
      </c>
      <c r="J7773" s="6" t="s">
        <v>5</v>
      </c>
      <c r="K7773" s="7">
        <v>4.33</v>
      </c>
      <c r="L7773" s="7">
        <f>IFERROR(VLOOKUP(SiscoTable[[#This Row],[Código]],Hoja2!A:B,2,0)*SiscoTable[[#This Row],[Provta(Uns)]],0)</f>
        <v>68.847000000000008</v>
      </c>
      <c r="M7773" s="7">
        <v>0</v>
      </c>
      <c r="N7773" s="7">
        <v>34</v>
      </c>
      <c r="O7773" s="7">
        <f>IFERROR(VLOOKUP(SiscoTable[[#This Row],[Código]],Hoja2!A:B,2,0)*SiscoTable[[#This Row],[Stock_actual]],0)</f>
        <v>540.6</v>
      </c>
      <c r="P7773" s="6" t="s">
        <v>6647</v>
      </c>
      <c r="Q7773" s="7">
        <v>5</v>
      </c>
      <c r="R7773" s="7">
        <v>0</v>
      </c>
      <c r="S7773" s="7" t="s">
        <v>11925</v>
      </c>
      <c r="BI7773"/>
      <c r="BJ7773"/>
    </row>
    <row r="7774" spans="2:62" x14ac:dyDescent="0.4">
      <c r="B7774" s="1">
        <v>30159</v>
      </c>
      <c r="C7774" s="6" t="s">
        <v>30</v>
      </c>
      <c r="D7774" s="6" t="s">
        <v>8</v>
      </c>
      <c r="E7774" s="6" t="s">
        <v>3268</v>
      </c>
      <c r="F7774" s="6" t="s">
        <v>6059</v>
      </c>
      <c r="G7774" s="6" t="s">
        <v>6218</v>
      </c>
      <c r="H7774" s="6" t="s">
        <v>6224</v>
      </c>
      <c r="I7774" s="6" t="s">
        <v>6225</v>
      </c>
      <c r="J7774" s="6" t="s">
        <v>5</v>
      </c>
      <c r="K7774" s="7">
        <v>1.17</v>
      </c>
      <c r="L7774" s="7">
        <f>IFERROR(VLOOKUP(SiscoTable[[#This Row],[Código]],Hoja2!A:B,2,0)*SiscoTable[[#This Row],[Provta(Uns)]],0)</f>
        <v>119.33999999999999</v>
      </c>
      <c r="M7774" s="7">
        <v>0</v>
      </c>
      <c r="N7774" s="7">
        <v>4</v>
      </c>
      <c r="O7774" s="7">
        <f>IFERROR(VLOOKUP(SiscoTable[[#This Row],[Código]],Hoja2!A:B,2,0)*SiscoTable[[#This Row],[Stock_actual]],0)</f>
        <v>408</v>
      </c>
      <c r="P7774" s="6" t="s">
        <v>1451</v>
      </c>
      <c r="Q7774" s="7">
        <v>1</v>
      </c>
      <c r="R7774" s="7">
        <v>0</v>
      </c>
      <c r="S7774" s="7" t="s">
        <v>11925</v>
      </c>
      <c r="BI7774"/>
      <c r="BJ7774"/>
    </row>
    <row r="7775" spans="2:62" x14ac:dyDescent="0.4">
      <c r="B7775" s="1">
        <v>30160</v>
      </c>
      <c r="C7775" s="6" t="s">
        <v>8</v>
      </c>
      <c r="D7775" s="6" t="s">
        <v>8</v>
      </c>
      <c r="E7775" s="6" t="s">
        <v>8482</v>
      </c>
      <c r="F7775" s="6" t="s">
        <v>9030</v>
      </c>
      <c r="G7775" s="6" t="s">
        <v>10165</v>
      </c>
      <c r="H7775" s="6" t="s">
        <v>9681</v>
      </c>
      <c r="I7775" s="6" t="s">
        <v>10183</v>
      </c>
      <c r="J7775" s="6" t="s">
        <v>5</v>
      </c>
      <c r="K7775" s="7">
        <v>6.17</v>
      </c>
      <c r="L7775" s="7">
        <f>IFERROR(VLOOKUP(SiscoTable[[#This Row],[Código]],Hoja2!A:B,2,0)*SiscoTable[[#This Row],[Provta(Uns)]],0)</f>
        <v>52.445</v>
      </c>
      <c r="M7775" s="7">
        <v>0</v>
      </c>
      <c r="N7775" s="7">
        <v>24</v>
      </c>
      <c r="O7775" s="7">
        <f>IFERROR(VLOOKUP(SiscoTable[[#This Row],[Código]],Hoja2!A:B,2,0)*SiscoTable[[#This Row],[Stock_actual]],0)</f>
        <v>204</v>
      </c>
      <c r="P7775" s="6" t="s">
        <v>4036</v>
      </c>
      <c r="Q7775" s="7">
        <v>7</v>
      </c>
      <c r="R7775" s="7">
        <v>0</v>
      </c>
      <c r="S7775" s="7" t="s">
        <v>11926</v>
      </c>
      <c r="BI7775"/>
      <c r="BJ7775"/>
    </row>
    <row r="7776" spans="2:62" x14ac:dyDescent="0.4">
      <c r="B7776" s="1">
        <v>30162</v>
      </c>
      <c r="C7776" s="6" t="s">
        <v>30</v>
      </c>
      <c r="D7776" s="6" t="s">
        <v>8</v>
      </c>
      <c r="E7776" s="6" t="s">
        <v>3268</v>
      </c>
      <c r="F7776" s="6" t="s">
        <v>6059</v>
      </c>
      <c r="G7776" s="6" t="s">
        <v>6693</v>
      </c>
      <c r="H7776" s="6" t="s">
        <v>6701</v>
      </c>
      <c r="I7776" s="6" t="s">
        <v>6705</v>
      </c>
      <c r="J7776" s="6" t="s">
        <v>5</v>
      </c>
      <c r="K7776" s="7">
        <v>2.5</v>
      </c>
      <c r="L7776" s="7">
        <f>IFERROR(VLOOKUP(SiscoTable[[#This Row],[Código]],Hoja2!A:B,2,0)*SiscoTable[[#This Row],[Provta(Uns)]],0)</f>
        <v>120</v>
      </c>
      <c r="M7776" s="7">
        <v>0</v>
      </c>
      <c r="N7776" s="7">
        <v>8</v>
      </c>
      <c r="O7776" s="7">
        <f>IFERROR(VLOOKUP(SiscoTable[[#This Row],[Código]],Hoja2!A:B,2,0)*SiscoTable[[#This Row],[Stock_actual]],0)</f>
        <v>384</v>
      </c>
      <c r="P7776" s="6" t="s">
        <v>623</v>
      </c>
      <c r="Q7776" s="7">
        <v>3</v>
      </c>
      <c r="R7776" s="7">
        <v>0</v>
      </c>
      <c r="S7776" s="7" t="s">
        <v>11925</v>
      </c>
      <c r="BI7776"/>
      <c r="BJ7776"/>
    </row>
    <row r="7777" spans="2:62" x14ac:dyDescent="0.4">
      <c r="B7777" s="1">
        <v>30163</v>
      </c>
      <c r="C7777" s="6" t="s">
        <v>8</v>
      </c>
      <c r="D7777" s="6" t="s">
        <v>8</v>
      </c>
      <c r="E7777" s="6" t="s">
        <v>3268</v>
      </c>
      <c r="F7777" s="6" t="s">
        <v>6059</v>
      </c>
      <c r="G7777" s="6" t="s">
        <v>6489</v>
      </c>
      <c r="H7777" s="6" t="s">
        <v>6649</v>
      </c>
      <c r="I7777" s="6" t="s">
        <v>6648</v>
      </c>
      <c r="J7777" s="6" t="s">
        <v>5</v>
      </c>
      <c r="K7777" s="7">
        <v>0</v>
      </c>
      <c r="L7777" s="7">
        <f>IFERROR(VLOOKUP(SiscoTable[[#This Row],[Código]],Hoja2!A:B,2,0)*SiscoTable[[#This Row],[Provta(Uns)]],0)</f>
        <v>0</v>
      </c>
      <c r="M7777" s="7">
        <v>0</v>
      </c>
      <c r="N7777" s="7">
        <v>0</v>
      </c>
      <c r="O7777" s="7">
        <f>IFERROR(VLOOKUP(SiscoTable[[#This Row],[Código]],Hoja2!A:B,2,0)*SiscoTable[[#This Row],[Stock_actual]],0)</f>
        <v>0</v>
      </c>
      <c r="P7777" s="6" t="s">
        <v>7</v>
      </c>
      <c r="Q7777" s="7">
        <v>0</v>
      </c>
      <c r="R7777" s="7">
        <v>0</v>
      </c>
      <c r="S7777" s="7" t="s">
        <v>11925</v>
      </c>
      <c r="BI7777"/>
      <c r="BJ7777"/>
    </row>
    <row r="7778" spans="2:62" x14ac:dyDescent="0.4">
      <c r="B7778" s="1">
        <v>30164</v>
      </c>
      <c r="C7778" s="6" t="s">
        <v>8</v>
      </c>
      <c r="D7778" s="6" t="s">
        <v>8</v>
      </c>
      <c r="E7778" s="6" t="s">
        <v>3268</v>
      </c>
      <c r="F7778" s="6" t="s">
        <v>6059</v>
      </c>
      <c r="G7778" s="6" t="s">
        <v>6489</v>
      </c>
      <c r="H7778" s="6" t="s">
        <v>6651</v>
      </c>
      <c r="I7778" s="6" t="s">
        <v>6650</v>
      </c>
      <c r="J7778" s="6" t="s">
        <v>5</v>
      </c>
      <c r="K7778" s="7">
        <v>0</v>
      </c>
      <c r="L7778" s="7">
        <f>IFERROR(VLOOKUP(SiscoTable[[#This Row],[Código]],Hoja2!A:B,2,0)*SiscoTable[[#This Row],[Provta(Uns)]],0)</f>
        <v>0</v>
      </c>
      <c r="M7778" s="7">
        <v>0</v>
      </c>
      <c r="N7778" s="7">
        <v>3</v>
      </c>
      <c r="O7778" s="7">
        <f>IFERROR(VLOOKUP(SiscoTable[[#This Row],[Código]],Hoja2!A:B,2,0)*SiscoTable[[#This Row],[Stock_actual]],0)</f>
        <v>555</v>
      </c>
      <c r="P7778" s="6" t="s">
        <v>134</v>
      </c>
      <c r="Q7778" s="7">
        <v>0</v>
      </c>
      <c r="R7778" s="7">
        <v>0</v>
      </c>
      <c r="S7778" s="7" t="s">
        <v>11925</v>
      </c>
      <c r="BI7778"/>
      <c r="BJ7778"/>
    </row>
    <row r="7779" spans="2:62" x14ac:dyDescent="0.4">
      <c r="B7779" s="1">
        <v>30165</v>
      </c>
      <c r="C7779" s="6" t="s">
        <v>8</v>
      </c>
      <c r="D7779" s="6" t="s">
        <v>8</v>
      </c>
      <c r="E7779" s="6" t="s">
        <v>3268</v>
      </c>
      <c r="F7779" s="6" t="s">
        <v>6803</v>
      </c>
      <c r="G7779" s="6" t="s">
        <v>6852</v>
      </c>
      <c r="H7779" s="6" t="s">
        <v>6899</v>
      </c>
      <c r="I7779" s="6" t="s">
        <v>6902</v>
      </c>
      <c r="J7779" s="6" t="s">
        <v>5</v>
      </c>
      <c r="K7779" s="7">
        <v>0</v>
      </c>
      <c r="L7779" s="7">
        <f>IFERROR(VLOOKUP(SiscoTable[[#This Row],[Código]],Hoja2!A:B,2,0)*SiscoTable[[#This Row],[Provta(Uns)]],0)</f>
        <v>0</v>
      </c>
      <c r="M7779" s="7">
        <v>0</v>
      </c>
      <c r="N7779" s="7">
        <v>0</v>
      </c>
      <c r="O7779" s="7">
        <f>IFERROR(VLOOKUP(SiscoTable[[#This Row],[Código]],Hoja2!A:B,2,0)*SiscoTable[[#This Row],[Stock_actual]],0)</f>
        <v>0</v>
      </c>
      <c r="P7779" s="6" t="s">
        <v>7</v>
      </c>
      <c r="Q7779" s="7">
        <v>0</v>
      </c>
      <c r="R7779" s="7">
        <v>0</v>
      </c>
      <c r="S7779" s="7" t="s">
        <v>11925</v>
      </c>
      <c r="BI7779"/>
      <c r="BJ7779"/>
    </row>
    <row r="7780" spans="2:62" x14ac:dyDescent="0.4">
      <c r="B7780" s="1">
        <v>30166</v>
      </c>
      <c r="C7780" s="6" t="s">
        <v>8</v>
      </c>
      <c r="D7780" s="6" t="s">
        <v>8</v>
      </c>
      <c r="E7780" s="6" t="s">
        <v>3268</v>
      </c>
      <c r="F7780" s="6" t="s">
        <v>7197</v>
      </c>
      <c r="G7780" s="6" t="s">
        <v>7198</v>
      </c>
      <c r="H7780" s="6" t="s">
        <v>7248</v>
      </c>
      <c r="I7780" s="6" t="s">
        <v>7353</v>
      </c>
      <c r="J7780" s="6" t="s">
        <v>5</v>
      </c>
      <c r="K7780" s="7">
        <v>7.67</v>
      </c>
      <c r="L7780" s="7">
        <f>IFERROR(VLOOKUP(SiscoTable[[#This Row],[Código]],Hoja2!A:B,2,0)*SiscoTable[[#This Row],[Provta(Uns)]],0)</f>
        <v>58.291999999999994</v>
      </c>
      <c r="M7780" s="7">
        <v>0</v>
      </c>
      <c r="N7780" s="7">
        <v>25</v>
      </c>
      <c r="O7780" s="7">
        <f>IFERROR(VLOOKUP(SiscoTable[[#This Row],[Código]],Hoja2!A:B,2,0)*SiscoTable[[#This Row],[Stock_actual]],0)</f>
        <v>190</v>
      </c>
      <c r="P7780" s="6" t="s">
        <v>3594</v>
      </c>
      <c r="Q7780" s="7">
        <v>9</v>
      </c>
      <c r="R7780" s="7">
        <v>0</v>
      </c>
      <c r="S7780" s="7" t="s">
        <v>11928</v>
      </c>
      <c r="BI7780"/>
      <c r="BJ7780"/>
    </row>
    <row r="7781" spans="2:62" x14ac:dyDescent="0.4">
      <c r="B7781" s="1">
        <v>30167</v>
      </c>
      <c r="C7781" s="6" t="s">
        <v>8</v>
      </c>
      <c r="D7781" s="6" t="s">
        <v>8</v>
      </c>
      <c r="E7781" s="6" t="s">
        <v>2809</v>
      </c>
      <c r="F7781" s="6" t="s">
        <v>2844</v>
      </c>
      <c r="G7781" s="6" t="s">
        <v>2811</v>
      </c>
      <c r="H7781" s="6" t="s">
        <v>2850</v>
      </c>
      <c r="I7781" s="6" t="s">
        <v>2954</v>
      </c>
      <c r="J7781" s="6" t="s">
        <v>5</v>
      </c>
      <c r="K7781" s="7">
        <v>0</v>
      </c>
      <c r="L7781" s="7">
        <f>IFERROR(VLOOKUP(SiscoTable[[#This Row],[Código]],Hoja2!A:B,2,0)*SiscoTable[[#This Row],[Provta(Uns)]],0)</f>
        <v>0</v>
      </c>
      <c r="M7781" s="7">
        <v>0</v>
      </c>
      <c r="N7781" s="7">
        <v>0</v>
      </c>
      <c r="O7781" s="7">
        <f>IFERROR(VLOOKUP(SiscoTable[[#This Row],[Código]],Hoja2!A:B,2,0)*SiscoTable[[#This Row],[Stock_actual]],0)</f>
        <v>0</v>
      </c>
      <c r="P7781" s="6" t="s">
        <v>7</v>
      </c>
      <c r="Q7781" s="7">
        <v>0</v>
      </c>
      <c r="R7781" s="7">
        <v>0</v>
      </c>
      <c r="S7781" s="7" t="s">
        <v>11923</v>
      </c>
      <c r="BI7781"/>
      <c r="BJ7781"/>
    </row>
    <row r="7782" spans="2:62" x14ac:dyDescent="0.4">
      <c r="B7782" s="1">
        <v>30168</v>
      </c>
      <c r="C7782" s="6" t="s">
        <v>8</v>
      </c>
      <c r="D7782" s="6" t="s">
        <v>8</v>
      </c>
      <c r="E7782" s="6" t="s">
        <v>2809</v>
      </c>
      <c r="F7782" s="6" t="s">
        <v>2844</v>
      </c>
      <c r="G7782" s="6" t="s">
        <v>2811</v>
      </c>
      <c r="H7782" s="6" t="s">
        <v>2852</v>
      </c>
      <c r="I7782" s="6" t="s">
        <v>2955</v>
      </c>
      <c r="J7782" s="6" t="s">
        <v>200</v>
      </c>
      <c r="K7782" s="7">
        <v>0</v>
      </c>
      <c r="L7782" s="7">
        <f>IFERROR(VLOOKUP(SiscoTable[[#This Row],[Código]],Hoja2!A:B,2,0)*SiscoTable[[#This Row],[Provta(Uns)]],0)</f>
        <v>0</v>
      </c>
      <c r="M7782" s="7">
        <v>0</v>
      </c>
      <c r="N7782" s="7">
        <v>0</v>
      </c>
      <c r="O7782" s="7">
        <f>IFERROR(VLOOKUP(SiscoTable[[#This Row],[Código]],Hoja2!A:B,2,0)*SiscoTable[[#This Row],[Stock_actual]],0)</f>
        <v>0</v>
      </c>
      <c r="P7782" s="6" t="s">
        <v>7</v>
      </c>
      <c r="Q7782" s="7">
        <v>0</v>
      </c>
      <c r="R7782" s="7">
        <v>0</v>
      </c>
      <c r="S7782" s="7" t="s">
        <v>11923</v>
      </c>
      <c r="BI7782"/>
      <c r="BJ7782"/>
    </row>
    <row r="7783" spans="2:62" x14ac:dyDescent="0.4">
      <c r="B7783" s="1">
        <v>30169</v>
      </c>
      <c r="C7783" s="6" t="s">
        <v>8</v>
      </c>
      <c r="D7783" s="6" t="s">
        <v>8</v>
      </c>
      <c r="E7783" s="6" t="s">
        <v>2809</v>
      </c>
      <c r="F7783" s="6" t="s">
        <v>2844</v>
      </c>
      <c r="G7783" s="6" t="s">
        <v>2811</v>
      </c>
      <c r="H7783" s="6" t="s">
        <v>2852</v>
      </c>
      <c r="I7783" s="6" t="s">
        <v>2956</v>
      </c>
      <c r="J7783" s="6" t="s">
        <v>200</v>
      </c>
      <c r="K7783" s="7">
        <v>0</v>
      </c>
      <c r="L7783" s="7">
        <f>IFERROR(VLOOKUP(SiscoTable[[#This Row],[Código]],Hoja2!A:B,2,0)*SiscoTable[[#This Row],[Provta(Uns)]],0)</f>
        <v>0</v>
      </c>
      <c r="M7783" s="7">
        <v>0</v>
      </c>
      <c r="N7783" s="7">
        <v>76</v>
      </c>
      <c r="O7783" s="7">
        <f>IFERROR(VLOOKUP(SiscoTable[[#This Row],[Código]],Hoja2!A:B,2,0)*SiscoTable[[#This Row],[Stock_actual]],0)</f>
        <v>0</v>
      </c>
      <c r="P7783" s="6" t="s">
        <v>134</v>
      </c>
      <c r="Q7783" s="7">
        <v>0</v>
      </c>
      <c r="R7783" s="7">
        <v>0</v>
      </c>
      <c r="S7783" s="7" t="s">
        <v>11923</v>
      </c>
      <c r="BI7783"/>
      <c r="BJ7783"/>
    </row>
    <row r="7784" spans="2:62" x14ac:dyDescent="0.4">
      <c r="B7784" s="1">
        <v>30170</v>
      </c>
      <c r="C7784" s="6" t="s">
        <v>8</v>
      </c>
      <c r="D7784" s="6" t="s">
        <v>8</v>
      </c>
      <c r="E7784" s="6" t="s">
        <v>2809</v>
      </c>
      <c r="F7784" s="6" t="s">
        <v>2844</v>
      </c>
      <c r="G7784" s="6" t="s">
        <v>2811</v>
      </c>
      <c r="H7784" s="6" t="s">
        <v>4</v>
      </c>
      <c r="I7784" s="6" t="s">
        <v>2957</v>
      </c>
      <c r="J7784" s="6" t="s">
        <v>200</v>
      </c>
      <c r="K7784" s="7">
        <v>0</v>
      </c>
      <c r="L7784" s="7">
        <f>IFERROR(VLOOKUP(SiscoTable[[#This Row],[Código]],Hoja2!A:B,2,0)*SiscoTable[[#This Row],[Provta(Uns)]],0)</f>
        <v>0</v>
      </c>
      <c r="M7784" s="7">
        <v>0</v>
      </c>
      <c r="N7784" s="7">
        <v>35</v>
      </c>
      <c r="O7784" s="7">
        <f>IFERROR(VLOOKUP(SiscoTable[[#This Row],[Código]],Hoja2!A:B,2,0)*SiscoTable[[#This Row],[Stock_actual]],0)</f>
        <v>0</v>
      </c>
      <c r="P7784" s="6" t="s">
        <v>134</v>
      </c>
      <c r="Q7784" s="7">
        <v>0</v>
      </c>
      <c r="R7784" s="7">
        <v>0</v>
      </c>
      <c r="S7784" s="7" t="s">
        <v>11923</v>
      </c>
      <c r="BI7784"/>
      <c r="BJ7784"/>
    </row>
    <row r="7785" spans="2:62" x14ac:dyDescent="0.4">
      <c r="B7785" s="1">
        <v>30171</v>
      </c>
      <c r="C7785" s="6" t="s">
        <v>8</v>
      </c>
      <c r="D7785" s="6" t="s">
        <v>8</v>
      </c>
      <c r="E7785" s="6" t="s">
        <v>2809</v>
      </c>
      <c r="F7785" s="6" t="s">
        <v>2844</v>
      </c>
      <c r="G7785" s="6" t="s">
        <v>2811</v>
      </c>
      <c r="H7785" s="6" t="s">
        <v>2852</v>
      </c>
      <c r="I7785" s="6" t="s">
        <v>2958</v>
      </c>
      <c r="J7785" s="6" t="s">
        <v>5</v>
      </c>
      <c r="K7785" s="7">
        <v>0</v>
      </c>
      <c r="L7785" s="7">
        <f>IFERROR(VLOOKUP(SiscoTable[[#This Row],[Código]],Hoja2!A:B,2,0)*SiscoTable[[#This Row],[Provta(Uns)]],0)</f>
        <v>0</v>
      </c>
      <c r="M7785" s="7">
        <v>0</v>
      </c>
      <c r="N7785" s="7">
        <v>0</v>
      </c>
      <c r="O7785" s="7">
        <f>IFERROR(VLOOKUP(SiscoTable[[#This Row],[Código]],Hoja2!A:B,2,0)*SiscoTable[[#This Row],[Stock_actual]],0)</f>
        <v>0</v>
      </c>
      <c r="P7785" s="6" t="s">
        <v>7</v>
      </c>
      <c r="Q7785" s="7">
        <v>0</v>
      </c>
      <c r="R7785" s="7">
        <v>0</v>
      </c>
      <c r="S7785" s="7" t="s">
        <v>11923</v>
      </c>
      <c r="BI7785"/>
      <c r="BJ7785"/>
    </row>
    <row r="7786" spans="2:62" x14ac:dyDescent="0.4">
      <c r="B7786" s="1">
        <v>30172</v>
      </c>
      <c r="C7786" s="6" t="s">
        <v>25</v>
      </c>
      <c r="D7786" s="6" t="s">
        <v>8</v>
      </c>
      <c r="E7786" s="6" t="s">
        <v>1734</v>
      </c>
      <c r="F7786" s="6" t="s">
        <v>2069</v>
      </c>
      <c r="G7786" s="6" t="s">
        <v>2632</v>
      </c>
      <c r="H7786" s="6" t="s">
        <v>2071</v>
      </c>
      <c r="I7786" s="6" t="s">
        <v>2644</v>
      </c>
      <c r="J7786" s="6" t="s">
        <v>5</v>
      </c>
      <c r="K7786" s="7">
        <v>42.17</v>
      </c>
      <c r="L7786" s="7">
        <f>IFERROR(VLOOKUP(SiscoTable[[#This Row],[Código]],Hoja2!A:B,2,0)*SiscoTable[[#This Row],[Provta(Uns)]],0)</f>
        <v>1050.0329999999999</v>
      </c>
      <c r="M7786" s="7">
        <v>0</v>
      </c>
      <c r="N7786" s="7">
        <v>12</v>
      </c>
      <c r="O7786" s="7">
        <f>IFERROR(VLOOKUP(SiscoTable[[#This Row],[Código]],Hoja2!A:B,2,0)*SiscoTable[[#This Row],[Stock_actual]],0)</f>
        <v>298.79999999999995</v>
      </c>
      <c r="P7786" s="6" t="s">
        <v>117</v>
      </c>
      <c r="Q7786" s="7">
        <v>47</v>
      </c>
      <c r="R7786" s="7">
        <v>85.289999999999992</v>
      </c>
      <c r="S7786" s="7" t="s">
        <v>11925</v>
      </c>
      <c r="BI7786"/>
      <c r="BJ7786"/>
    </row>
    <row r="7787" spans="2:62" x14ac:dyDescent="0.4">
      <c r="B7787" s="1">
        <v>30173</v>
      </c>
      <c r="C7787" s="6" t="s">
        <v>25</v>
      </c>
      <c r="D7787" s="6" t="s">
        <v>8</v>
      </c>
      <c r="E7787" s="6" t="s">
        <v>1734</v>
      </c>
      <c r="F7787" s="6" t="s">
        <v>2069</v>
      </c>
      <c r="G7787" s="6" t="s">
        <v>2632</v>
      </c>
      <c r="H7787" s="6" t="s">
        <v>2071</v>
      </c>
      <c r="I7787" s="6" t="s">
        <v>2645</v>
      </c>
      <c r="J7787" s="6" t="s">
        <v>5</v>
      </c>
      <c r="K7787" s="7">
        <v>35.33</v>
      </c>
      <c r="L7787" s="7">
        <f>IFERROR(VLOOKUP(SiscoTable[[#This Row],[Código]],Hoja2!A:B,2,0)*SiscoTable[[#This Row],[Provta(Uns)]],0)</f>
        <v>879.71699999999987</v>
      </c>
      <c r="M7787" s="7">
        <v>0</v>
      </c>
      <c r="N7787" s="7">
        <v>13</v>
      </c>
      <c r="O7787" s="7">
        <f>IFERROR(VLOOKUP(SiscoTable[[#This Row],[Código]],Hoja2!A:B,2,0)*SiscoTable[[#This Row],[Stock_actual]],0)</f>
        <v>323.7</v>
      </c>
      <c r="P7787" s="6" t="s">
        <v>96</v>
      </c>
      <c r="Q7787" s="7">
        <v>39</v>
      </c>
      <c r="R7787" s="7">
        <v>70.78</v>
      </c>
      <c r="S7787" s="7" t="s">
        <v>11925</v>
      </c>
      <c r="BI7787"/>
      <c r="BJ7787"/>
    </row>
    <row r="7788" spans="2:62" x14ac:dyDescent="0.4">
      <c r="B7788" s="1">
        <v>30174</v>
      </c>
      <c r="C7788" s="6" t="s">
        <v>8</v>
      </c>
      <c r="D7788" s="6" t="s">
        <v>8</v>
      </c>
      <c r="E7788" s="6" t="s">
        <v>1734</v>
      </c>
      <c r="F7788" s="6" t="s">
        <v>2069</v>
      </c>
      <c r="G7788" s="6" t="s">
        <v>2632</v>
      </c>
      <c r="H7788" s="6" t="s">
        <v>2071</v>
      </c>
      <c r="I7788" s="6" t="s">
        <v>2758</v>
      </c>
      <c r="J7788" s="6" t="s">
        <v>5</v>
      </c>
      <c r="K7788" s="7">
        <v>1.17</v>
      </c>
      <c r="L7788" s="7">
        <f>IFERROR(VLOOKUP(SiscoTable[[#This Row],[Código]],Hoja2!A:B,2,0)*SiscoTable[[#This Row],[Provta(Uns)]],0)</f>
        <v>22.112999999999996</v>
      </c>
      <c r="M7788" s="7">
        <v>0</v>
      </c>
      <c r="N7788" s="7">
        <v>28</v>
      </c>
      <c r="O7788" s="7">
        <f>IFERROR(VLOOKUP(SiscoTable[[#This Row],[Código]],Hoja2!A:B,2,0)*SiscoTable[[#This Row],[Stock_actual]],0)</f>
        <v>529.19999999999993</v>
      </c>
      <c r="P7788" s="6" t="s">
        <v>2759</v>
      </c>
      <c r="Q7788" s="7">
        <v>1</v>
      </c>
      <c r="R7788" s="7">
        <v>0</v>
      </c>
      <c r="S7788" s="7" t="s">
        <v>11925</v>
      </c>
      <c r="BI7788"/>
      <c r="BJ7788"/>
    </row>
    <row r="7789" spans="2:62" x14ac:dyDescent="0.4">
      <c r="B7789" s="1">
        <v>30175</v>
      </c>
      <c r="C7789" s="6" t="s">
        <v>30</v>
      </c>
      <c r="D7789" s="6" t="s">
        <v>8</v>
      </c>
      <c r="E7789" s="6" t="s">
        <v>1734</v>
      </c>
      <c r="F7789" s="6" t="s">
        <v>2069</v>
      </c>
      <c r="G7789" s="6" t="s">
        <v>2632</v>
      </c>
      <c r="H7789" s="6" t="s">
        <v>2071</v>
      </c>
      <c r="I7789" s="6" t="s">
        <v>2700</v>
      </c>
      <c r="J7789" s="6" t="s">
        <v>5</v>
      </c>
      <c r="K7789" s="7">
        <v>4.5</v>
      </c>
      <c r="L7789" s="7">
        <f>IFERROR(VLOOKUP(SiscoTable[[#This Row],[Código]],Hoja2!A:B,2,0)*SiscoTable[[#This Row],[Provta(Uns)]],0)</f>
        <v>103.05</v>
      </c>
      <c r="M7789" s="7">
        <v>0</v>
      </c>
      <c r="N7789" s="7">
        <v>4</v>
      </c>
      <c r="O7789" s="7">
        <f>IFERROR(VLOOKUP(SiscoTable[[#This Row],[Código]],Hoja2!A:B,2,0)*SiscoTable[[#This Row],[Stock_actual]],0)</f>
        <v>91.6</v>
      </c>
      <c r="P7789" s="6" t="s">
        <v>699</v>
      </c>
      <c r="Q7789" s="7">
        <v>5</v>
      </c>
      <c r="R7789" s="7">
        <v>9.0499999999999989</v>
      </c>
      <c r="S7789" s="7" t="s">
        <v>11925</v>
      </c>
      <c r="BI7789"/>
      <c r="BJ7789"/>
    </row>
    <row r="7790" spans="2:62" x14ac:dyDescent="0.4">
      <c r="B7790" s="1">
        <v>30176</v>
      </c>
      <c r="C7790" s="6" t="s">
        <v>30</v>
      </c>
      <c r="D7790" s="6" t="s">
        <v>8</v>
      </c>
      <c r="E7790" s="6" t="s">
        <v>1734</v>
      </c>
      <c r="F7790" s="6" t="s">
        <v>2069</v>
      </c>
      <c r="G7790" s="6" t="s">
        <v>2632</v>
      </c>
      <c r="H7790" s="6" t="s">
        <v>2071</v>
      </c>
      <c r="I7790" s="6" t="s">
        <v>2701</v>
      </c>
      <c r="J7790" s="6" t="s">
        <v>5</v>
      </c>
      <c r="K7790" s="7">
        <v>4.5</v>
      </c>
      <c r="L7790" s="7">
        <f>IFERROR(VLOOKUP(SiscoTable[[#This Row],[Código]],Hoja2!A:B,2,0)*SiscoTable[[#This Row],[Provta(Uns)]],0)</f>
        <v>103.05</v>
      </c>
      <c r="M7790" s="7">
        <v>0</v>
      </c>
      <c r="N7790" s="7">
        <v>3</v>
      </c>
      <c r="O7790" s="7">
        <f>IFERROR(VLOOKUP(SiscoTable[[#This Row],[Código]],Hoja2!A:B,2,0)*SiscoTable[[#This Row],[Stock_actual]],0)</f>
        <v>68.699999999999989</v>
      </c>
      <c r="P7790" s="6" t="s">
        <v>218</v>
      </c>
      <c r="Q7790" s="7">
        <v>5</v>
      </c>
      <c r="R7790" s="7">
        <v>9</v>
      </c>
      <c r="S7790" s="7" t="s">
        <v>11925</v>
      </c>
      <c r="BI7790"/>
      <c r="BJ7790"/>
    </row>
    <row r="7791" spans="2:62" x14ac:dyDescent="0.4">
      <c r="B7791" s="1">
        <v>30177</v>
      </c>
      <c r="C7791" s="6" t="s">
        <v>8</v>
      </c>
      <c r="D7791" s="6" t="s">
        <v>8</v>
      </c>
      <c r="E7791" s="6" t="s">
        <v>1734</v>
      </c>
      <c r="F7791" s="6" t="s">
        <v>2069</v>
      </c>
      <c r="G7791" s="6" t="s">
        <v>2632</v>
      </c>
      <c r="H7791" s="6" t="s">
        <v>2071</v>
      </c>
      <c r="I7791" s="6" t="s">
        <v>2760</v>
      </c>
      <c r="J7791" s="6" t="s">
        <v>5</v>
      </c>
      <c r="K7791" s="7">
        <v>0.67</v>
      </c>
      <c r="L7791" s="7">
        <f>IFERROR(VLOOKUP(SiscoTable[[#This Row],[Código]],Hoja2!A:B,2,0)*SiscoTable[[#This Row],[Provta(Uns)]],0)</f>
        <v>12.663</v>
      </c>
      <c r="M7791" s="7">
        <v>0</v>
      </c>
      <c r="N7791" s="7">
        <v>20</v>
      </c>
      <c r="O7791" s="7">
        <f>IFERROR(VLOOKUP(SiscoTable[[#This Row],[Código]],Hoja2!A:B,2,0)*SiscoTable[[#This Row],[Stock_actual]],0)</f>
        <v>378</v>
      </c>
      <c r="P7791" s="6" t="s">
        <v>234</v>
      </c>
      <c r="Q7791" s="7">
        <v>1</v>
      </c>
      <c r="R7791" s="7">
        <v>0</v>
      </c>
      <c r="S7791" s="7" t="s">
        <v>11925</v>
      </c>
      <c r="BI7791"/>
      <c r="BJ7791"/>
    </row>
    <row r="7792" spans="2:62" x14ac:dyDescent="0.4">
      <c r="B7792" s="1">
        <v>30178</v>
      </c>
      <c r="C7792" s="6" t="s">
        <v>8</v>
      </c>
      <c r="D7792" s="6" t="s">
        <v>8</v>
      </c>
      <c r="E7792" s="6" t="s">
        <v>1734</v>
      </c>
      <c r="F7792" s="6" t="s">
        <v>2069</v>
      </c>
      <c r="G7792" s="6" t="s">
        <v>2632</v>
      </c>
      <c r="H7792" s="6" t="s">
        <v>2071</v>
      </c>
      <c r="I7792" s="6" t="s">
        <v>2761</v>
      </c>
      <c r="J7792" s="6" t="s">
        <v>5</v>
      </c>
      <c r="K7792" s="7">
        <v>0.67</v>
      </c>
      <c r="L7792" s="7">
        <f>IFERROR(VLOOKUP(SiscoTable[[#This Row],[Código]],Hoja2!A:B,2,0)*SiscoTable[[#This Row],[Provta(Uns)]],0)</f>
        <v>43.483000000000004</v>
      </c>
      <c r="M7792" s="7">
        <v>0</v>
      </c>
      <c r="N7792" s="7">
        <v>19</v>
      </c>
      <c r="O7792" s="7">
        <f>IFERROR(VLOOKUP(SiscoTable[[#This Row],[Código]],Hoja2!A:B,2,0)*SiscoTable[[#This Row],[Stock_actual]],0)</f>
        <v>1233.1000000000001</v>
      </c>
      <c r="P7792" s="6" t="s">
        <v>2762</v>
      </c>
      <c r="Q7792" s="7">
        <v>1</v>
      </c>
      <c r="R7792" s="7">
        <v>0</v>
      </c>
      <c r="S7792" s="7" t="s">
        <v>11925</v>
      </c>
      <c r="BI7792"/>
      <c r="BJ7792"/>
    </row>
    <row r="7793" spans="2:62" x14ac:dyDescent="0.4">
      <c r="B7793" s="1">
        <v>30180</v>
      </c>
      <c r="C7793" s="6" t="s">
        <v>30</v>
      </c>
      <c r="D7793" s="6" t="s">
        <v>8</v>
      </c>
      <c r="E7793" s="6" t="s">
        <v>1734</v>
      </c>
      <c r="F7793" s="6" t="s">
        <v>2069</v>
      </c>
      <c r="G7793" s="6" t="s">
        <v>2632</v>
      </c>
      <c r="H7793" s="6" t="s">
        <v>2071</v>
      </c>
      <c r="I7793" s="6" t="s">
        <v>2702</v>
      </c>
      <c r="J7793" s="6" t="s">
        <v>5</v>
      </c>
      <c r="K7793" s="7">
        <v>2.5</v>
      </c>
      <c r="L7793" s="7">
        <f>IFERROR(VLOOKUP(SiscoTable[[#This Row],[Código]],Hoja2!A:B,2,0)*SiscoTable[[#This Row],[Provta(Uns)]],0)</f>
        <v>112.25</v>
      </c>
      <c r="M7793" s="7">
        <v>0</v>
      </c>
      <c r="N7793" s="7">
        <v>8</v>
      </c>
      <c r="O7793" s="7">
        <f>IFERROR(VLOOKUP(SiscoTable[[#This Row],[Código]],Hoja2!A:B,2,0)*SiscoTable[[#This Row],[Stock_actual]],0)</f>
        <v>359.2</v>
      </c>
      <c r="P7793" s="6" t="s">
        <v>623</v>
      </c>
      <c r="Q7793" s="7">
        <v>3</v>
      </c>
      <c r="R7793" s="7">
        <v>0</v>
      </c>
      <c r="S7793" s="7" t="s">
        <v>11925</v>
      </c>
      <c r="BI7793"/>
      <c r="BJ7793"/>
    </row>
    <row r="7794" spans="2:62" x14ac:dyDescent="0.4">
      <c r="B7794" s="1">
        <v>30181</v>
      </c>
      <c r="C7794" s="6" t="s">
        <v>8</v>
      </c>
      <c r="D7794" s="6" t="s">
        <v>8</v>
      </c>
      <c r="E7794" s="6" t="s">
        <v>1734</v>
      </c>
      <c r="F7794" s="6" t="s">
        <v>2069</v>
      </c>
      <c r="G7794" s="6" t="s">
        <v>2632</v>
      </c>
      <c r="H7794" s="6" t="s">
        <v>2071</v>
      </c>
      <c r="I7794" s="6" t="s">
        <v>2763</v>
      </c>
      <c r="J7794" s="6" t="s">
        <v>5</v>
      </c>
      <c r="K7794" s="7">
        <v>1.5</v>
      </c>
      <c r="L7794" s="7">
        <f>IFERROR(VLOOKUP(SiscoTable[[#This Row],[Código]],Hoja2!A:B,2,0)*SiscoTable[[#This Row],[Provta(Uns)]],0)</f>
        <v>44.849999999999994</v>
      </c>
      <c r="M7794" s="7">
        <v>0</v>
      </c>
      <c r="N7794" s="7">
        <v>14</v>
      </c>
      <c r="O7794" s="7">
        <f>IFERROR(VLOOKUP(SiscoTable[[#This Row],[Código]],Hoja2!A:B,2,0)*SiscoTable[[#This Row],[Stock_actual]],0)</f>
        <v>418.59999999999997</v>
      </c>
      <c r="P7794" s="6" t="s">
        <v>2764</v>
      </c>
      <c r="Q7794" s="7">
        <v>2</v>
      </c>
      <c r="R7794" s="7">
        <v>0</v>
      </c>
      <c r="S7794" s="7" t="s">
        <v>11925</v>
      </c>
      <c r="BI7794"/>
      <c r="BJ7794"/>
    </row>
    <row r="7795" spans="2:62" x14ac:dyDescent="0.4">
      <c r="B7795" s="1">
        <v>30182</v>
      </c>
      <c r="C7795" s="6" t="s">
        <v>8</v>
      </c>
      <c r="D7795" s="6" t="s">
        <v>8</v>
      </c>
      <c r="E7795" s="6" t="s">
        <v>1734</v>
      </c>
      <c r="F7795" s="6" t="s">
        <v>2069</v>
      </c>
      <c r="G7795" s="6" t="s">
        <v>2632</v>
      </c>
      <c r="H7795" s="6" t="s">
        <v>2071</v>
      </c>
      <c r="I7795" s="6" t="s">
        <v>2765</v>
      </c>
      <c r="J7795" s="6" t="s">
        <v>5</v>
      </c>
      <c r="K7795" s="7">
        <v>1.5</v>
      </c>
      <c r="L7795" s="7">
        <f>IFERROR(VLOOKUP(SiscoTable[[#This Row],[Código]],Hoja2!A:B,2,0)*SiscoTable[[#This Row],[Provta(Uns)]],0)</f>
        <v>44.849999999999994</v>
      </c>
      <c r="M7795" s="7">
        <v>0</v>
      </c>
      <c r="N7795" s="7">
        <v>14</v>
      </c>
      <c r="O7795" s="7">
        <f>IFERROR(VLOOKUP(SiscoTable[[#This Row],[Código]],Hoja2!A:B,2,0)*SiscoTable[[#This Row],[Stock_actual]],0)</f>
        <v>418.59999999999997</v>
      </c>
      <c r="P7795" s="6" t="s">
        <v>2764</v>
      </c>
      <c r="Q7795" s="7">
        <v>2</v>
      </c>
      <c r="R7795" s="7">
        <v>0</v>
      </c>
      <c r="S7795" s="7" t="s">
        <v>11925</v>
      </c>
      <c r="BI7795"/>
      <c r="BJ7795"/>
    </row>
    <row r="7796" spans="2:62" x14ac:dyDescent="0.4">
      <c r="B7796" s="1">
        <v>30183</v>
      </c>
      <c r="C7796" s="6" t="s">
        <v>30</v>
      </c>
      <c r="D7796" s="6" t="s">
        <v>8</v>
      </c>
      <c r="E7796" s="6" t="s">
        <v>1734</v>
      </c>
      <c r="F7796" s="6" t="s">
        <v>2069</v>
      </c>
      <c r="G7796" s="6" t="s">
        <v>2632</v>
      </c>
      <c r="H7796" s="6" t="s">
        <v>2071</v>
      </c>
      <c r="I7796" s="6" t="s">
        <v>2703</v>
      </c>
      <c r="J7796" s="6" t="s">
        <v>5</v>
      </c>
      <c r="K7796" s="7">
        <v>3.33</v>
      </c>
      <c r="L7796" s="7">
        <f>IFERROR(VLOOKUP(SiscoTable[[#This Row],[Código]],Hoja2!A:B,2,0)*SiscoTable[[#This Row],[Provta(Uns)]],0)</f>
        <v>149.517</v>
      </c>
      <c r="M7796" s="7">
        <v>0</v>
      </c>
      <c r="N7796" s="7">
        <v>1</v>
      </c>
      <c r="O7796" s="7">
        <f>IFERROR(VLOOKUP(SiscoTable[[#This Row],[Código]],Hoja2!A:B,2,0)*SiscoTable[[#This Row],[Stock_actual]],0)</f>
        <v>44.9</v>
      </c>
      <c r="P7796" s="6" t="s">
        <v>117</v>
      </c>
      <c r="Q7796" s="7">
        <v>4</v>
      </c>
      <c r="R7796" s="7">
        <v>6.59</v>
      </c>
      <c r="S7796" s="7" t="s">
        <v>11925</v>
      </c>
      <c r="BI7796"/>
      <c r="BJ7796"/>
    </row>
    <row r="7797" spans="2:62" x14ac:dyDescent="0.4">
      <c r="B7797" s="1">
        <v>30184</v>
      </c>
      <c r="C7797" s="6" t="s">
        <v>8</v>
      </c>
      <c r="D7797" s="6" t="s">
        <v>8</v>
      </c>
      <c r="E7797" s="6" t="s">
        <v>1734</v>
      </c>
      <c r="F7797" s="6" t="s">
        <v>2069</v>
      </c>
      <c r="G7797" s="6" t="s">
        <v>2632</v>
      </c>
      <c r="H7797" s="6" t="s">
        <v>2071</v>
      </c>
      <c r="I7797" s="6" t="s">
        <v>2766</v>
      </c>
      <c r="J7797" s="6" t="s">
        <v>5</v>
      </c>
      <c r="K7797" s="7">
        <v>0.67</v>
      </c>
      <c r="L7797" s="7">
        <f>IFERROR(VLOOKUP(SiscoTable[[#This Row],[Código]],Hoja2!A:B,2,0)*SiscoTable[[#This Row],[Provta(Uns)]],0)</f>
        <v>50.183000000000007</v>
      </c>
      <c r="M7797" s="7">
        <v>0</v>
      </c>
      <c r="N7797" s="7">
        <v>0</v>
      </c>
      <c r="O7797" s="7">
        <f>IFERROR(VLOOKUP(SiscoTable[[#This Row],[Código]],Hoja2!A:B,2,0)*SiscoTable[[#This Row],[Stock_actual]],0)</f>
        <v>0</v>
      </c>
      <c r="P7797" s="6" t="s">
        <v>7</v>
      </c>
      <c r="Q7797" s="7">
        <v>1</v>
      </c>
      <c r="R7797" s="7">
        <v>1.2</v>
      </c>
      <c r="S7797" s="7" t="s">
        <v>11925</v>
      </c>
      <c r="BI7797"/>
      <c r="BJ7797"/>
    </row>
    <row r="7798" spans="2:62" x14ac:dyDescent="0.4">
      <c r="B7798" s="1">
        <v>30187</v>
      </c>
      <c r="C7798" s="6" t="s">
        <v>30</v>
      </c>
      <c r="D7798" s="6" t="s">
        <v>8</v>
      </c>
      <c r="E7798" s="6" t="s">
        <v>1734</v>
      </c>
      <c r="F7798" s="6" t="s">
        <v>2069</v>
      </c>
      <c r="G7798" s="6" t="s">
        <v>2632</v>
      </c>
      <c r="H7798" s="6" t="s">
        <v>2071</v>
      </c>
      <c r="I7798" s="6" t="s">
        <v>2704</v>
      </c>
      <c r="J7798" s="6" t="s">
        <v>5</v>
      </c>
      <c r="K7798" s="7">
        <v>3.83</v>
      </c>
      <c r="L7798" s="7">
        <f>IFERROR(VLOOKUP(SiscoTable[[#This Row],[Código]],Hoja2!A:B,2,0)*SiscoTable[[#This Row],[Provta(Uns)]],0)</f>
        <v>225.58699999999999</v>
      </c>
      <c r="M7798" s="7">
        <v>0</v>
      </c>
      <c r="N7798" s="7">
        <v>9</v>
      </c>
      <c r="O7798" s="7">
        <f>IFERROR(VLOOKUP(SiscoTable[[#This Row],[Código]],Hoja2!A:B,2,0)*SiscoTable[[#This Row],[Stock_actual]],0)</f>
        <v>530.1</v>
      </c>
      <c r="P7798" s="6" t="s">
        <v>1159</v>
      </c>
      <c r="Q7798" s="7">
        <v>4</v>
      </c>
      <c r="R7798" s="7">
        <v>0</v>
      </c>
      <c r="S7798" s="7" t="s">
        <v>11925</v>
      </c>
      <c r="BI7798"/>
      <c r="BJ7798"/>
    </row>
    <row r="7799" spans="2:62" x14ac:dyDescent="0.4">
      <c r="B7799" s="1">
        <v>30188</v>
      </c>
      <c r="C7799" s="6" t="s">
        <v>8</v>
      </c>
      <c r="D7799" s="6" t="s">
        <v>8</v>
      </c>
      <c r="E7799" s="6" t="s">
        <v>1734</v>
      </c>
      <c r="F7799" s="6" t="s">
        <v>2069</v>
      </c>
      <c r="G7799" s="6" t="s">
        <v>2632</v>
      </c>
      <c r="H7799" s="6" t="s">
        <v>2071</v>
      </c>
      <c r="I7799" s="6" t="s">
        <v>2767</v>
      </c>
      <c r="J7799" s="6" t="s">
        <v>5</v>
      </c>
      <c r="K7799" s="7">
        <v>0.83</v>
      </c>
      <c r="L7799" s="7">
        <f>IFERROR(VLOOKUP(SiscoTable[[#This Row],[Código]],Hoja2!A:B,2,0)*SiscoTable[[#This Row],[Provta(Uns)]],0)</f>
        <v>62.167000000000002</v>
      </c>
      <c r="M7799" s="7">
        <v>0</v>
      </c>
      <c r="N7799" s="7">
        <v>0</v>
      </c>
      <c r="O7799" s="7">
        <f>IFERROR(VLOOKUP(SiscoTable[[#This Row],[Código]],Hoja2!A:B,2,0)*SiscoTable[[#This Row],[Stock_actual]],0)</f>
        <v>0</v>
      </c>
      <c r="P7799" s="6" t="s">
        <v>7</v>
      </c>
      <c r="Q7799" s="7">
        <v>1</v>
      </c>
      <c r="R7799" s="7">
        <v>1.7999999999999998</v>
      </c>
      <c r="S7799" s="7" t="s">
        <v>11925</v>
      </c>
      <c r="BI7799"/>
      <c r="BJ7799"/>
    </row>
    <row r="7800" spans="2:62" x14ac:dyDescent="0.4">
      <c r="B7800" s="1">
        <v>30189</v>
      </c>
      <c r="C7800" s="6" t="s">
        <v>8</v>
      </c>
      <c r="D7800" s="6" t="s">
        <v>8</v>
      </c>
      <c r="E7800" s="6" t="s">
        <v>1734</v>
      </c>
      <c r="F7800" s="6" t="s">
        <v>2069</v>
      </c>
      <c r="G7800" s="6" t="s">
        <v>2632</v>
      </c>
      <c r="H7800" s="6" t="s">
        <v>2071</v>
      </c>
      <c r="I7800" s="6" t="s">
        <v>2768</v>
      </c>
      <c r="J7800" s="6" t="s">
        <v>5</v>
      </c>
      <c r="K7800" s="7">
        <v>0</v>
      </c>
      <c r="L7800" s="7">
        <f>IFERROR(VLOOKUP(SiscoTable[[#This Row],[Código]],Hoja2!A:B,2,0)*SiscoTable[[#This Row],[Provta(Uns)]],0)</f>
        <v>0</v>
      </c>
      <c r="M7800" s="7">
        <v>0</v>
      </c>
      <c r="N7800" s="7">
        <v>0</v>
      </c>
      <c r="O7800" s="7">
        <f>IFERROR(VLOOKUP(SiscoTable[[#This Row],[Código]],Hoja2!A:B,2,0)*SiscoTable[[#This Row],[Stock_actual]],0)</f>
        <v>0</v>
      </c>
      <c r="P7800" s="6" t="s">
        <v>7</v>
      </c>
      <c r="Q7800" s="7">
        <v>0</v>
      </c>
      <c r="R7800" s="7">
        <v>0</v>
      </c>
      <c r="S7800" s="7" t="s">
        <v>11925</v>
      </c>
      <c r="BI7800"/>
      <c r="BJ7800"/>
    </row>
    <row r="7801" spans="2:62" x14ac:dyDescent="0.4">
      <c r="B7801" s="1">
        <v>30195</v>
      </c>
      <c r="C7801" s="6" t="s">
        <v>8</v>
      </c>
      <c r="D7801" s="6" t="s">
        <v>8</v>
      </c>
      <c r="E7801" s="6" t="s">
        <v>1734</v>
      </c>
      <c r="F7801" s="6" t="s">
        <v>2069</v>
      </c>
      <c r="G7801" s="6" t="s">
        <v>2632</v>
      </c>
      <c r="H7801" s="6" t="s">
        <v>2071</v>
      </c>
      <c r="I7801" s="6" t="s">
        <v>2769</v>
      </c>
      <c r="J7801" s="6" t="s">
        <v>5</v>
      </c>
      <c r="K7801" s="7">
        <v>1</v>
      </c>
      <c r="L7801" s="7">
        <f>IFERROR(VLOOKUP(SiscoTable[[#This Row],[Código]],Hoja2!A:B,2,0)*SiscoTable[[#This Row],[Provta(Uns)]],0)</f>
        <v>68.900000000000006</v>
      </c>
      <c r="M7801" s="7">
        <v>0</v>
      </c>
      <c r="N7801" s="7">
        <v>0</v>
      </c>
      <c r="O7801" s="7">
        <f>IFERROR(VLOOKUP(SiscoTable[[#This Row],[Código]],Hoja2!A:B,2,0)*SiscoTable[[#This Row],[Stock_actual]],0)</f>
        <v>0</v>
      </c>
      <c r="P7801" s="6" t="s">
        <v>7</v>
      </c>
      <c r="Q7801" s="7">
        <v>1</v>
      </c>
      <c r="R7801" s="7">
        <v>1.7999999999999998</v>
      </c>
      <c r="S7801" s="7" t="s">
        <v>11925</v>
      </c>
      <c r="BI7801"/>
      <c r="BJ7801"/>
    </row>
    <row r="7802" spans="2:62" x14ac:dyDescent="0.4">
      <c r="B7802" s="1">
        <v>30197</v>
      </c>
      <c r="C7802" s="6" t="s">
        <v>8</v>
      </c>
      <c r="D7802" s="6" t="s">
        <v>8</v>
      </c>
      <c r="E7802" s="6" t="s">
        <v>1734</v>
      </c>
      <c r="F7802" s="6" t="s">
        <v>2069</v>
      </c>
      <c r="G7802" s="6" t="s">
        <v>2632</v>
      </c>
      <c r="H7802" s="6" t="s">
        <v>2071</v>
      </c>
      <c r="I7802" s="6" t="s">
        <v>2770</v>
      </c>
      <c r="J7802" s="6" t="s">
        <v>5</v>
      </c>
      <c r="K7802" s="7">
        <v>0.67</v>
      </c>
      <c r="L7802" s="7">
        <f>IFERROR(VLOOKUP(SiscoTable[[#This Row],[Código]],Hoja2!A:B,2,0)*SiscoTable[[#This Row],[Provta(Uns)]],0)</f>
        <v>36.783000000000001</v>
      </c>
      <c r="M7802" s="7">
        <v>0</v>
      </c>
      <c r="N7802" s="7">
        <v>5</v>
      </c>
      <c r="O7802" s="7">
        <f>IFERROR(VLOOKUP(SiscoTable[[#This Row],[Código]],Hoja2!A:B,2,0)*SiscoTable[[#This Row],[Stock_actual]],0)</f>
        <v>274.5</v>
      </c>
      <c r="P7802" s="6" t="s">
        <v>1739</v>
      </c>
      <c r="Q7802" s="7">
        <v>1</v>
      </c>
      <c r="R7802" s="7">
        <v>0</v>
      </c>
      <c r="S7802" s="7" t="s">
        <v>11925</v>
      </c>
      <c r="BI7802"/>
      <c r="BJ7802"/>
    </row>
    <row r="7803" spans="2:62" x14ac:dyDescent="0.4">
      <c r="B7803" s="1">
        <v>30200</v>
      </c>
      <c r="C7803" s="6" t="s">
        <v>8</v>
      </c>
      <c r="D7803" s="6" t="s">
        <v>8</v>
      </c>
      <c r="E7803" s="6" t="s">
        <v>1734</v>
      </c>
      <c r="F7803" s="6" t="s">
        <v>2069</v>
      </c>
      <c r="G7803" s="6" t="s">
        <v>2632</v>
      </c>
      <c r="H7803" s="6" t="s">
        <v>2071</v>
      </c>
      <c r="I7803" s="6" t="s">
        <v>2771</v>
      </c>
      <c r="J7803" s="6" t="s">
        <v>5</v>
      </c>
      <c r="K7803" s="7">
        <v>0</v>
      </c>
      <c r="L7803" s="7">
        <f>IFERROR(VLOOKUP(SiscoTable[[#This Row],[Código]],Hoja2!A:B,2,0)*SiscoTable[[#This Row],[Provta(Uns)]],0)</f>
        <v>0</v>
      </c>
      <c r="M7803" s="7">
        <v>0</v>
      </c>
      <c r="N7803" s="7">
        <v>0</v>
      </c>
      <c r="O7803" s="7">
        <f>IFERROR(VLOOKUP(SiscoTable[[#This Row],[Código]],Hoja2!A:B,2,0)*SiscoTable[[#This Row],[Stock_actual]],0)</f>
        <v>0</v>
      </c>
      <c r="P7803" s="6" t="s">
        <v>7</v>
      </c>
      <c r="Q7803" s="7">
        <v>0</v>
      </c>
      <c r="R7803" s="7">
        <v>0</v>
      </c>
      <c r="S7803" s="7" t="s">
        <v>11925</v>
      </c>
      <c r="BI7803"/>
      <c r="BJ7803"/>
    </row>
    <row r="7804" spans="2:62" x14ac:dyDescent="0.4">
      <c r="B7804" s="1">
        <v>30202</v>
      </c>
      <c r="C7804" s="6" t="s">
        <v>8</v>
      </c>
      <c r="D7804" s="6" t="s">
        <v>8</v>
      </c>
      <c r="E7804" s="6" t="s">
        <v>1734</v>
      </c>
      <c r="F7804" s="6" t="s">
        <v>2069</v>
      </c>
      <c r="G7804" s="6" t="s">
        <v>2632</v>
      </c>
      <c r="H7804" s="6" t="s">
        <v>2071</v>
      </c>
      <c r="I7804" s="6" t="s">
        <v>2772</v>
      </c>
      <c r="J7804" s="6" t="s">
        <v>5</v>
      </c>
      <c r="K7804" s="7">
        <v>0</v>
      </c>
      <c r="L7804" s="7">
        <f>IFERROR(VLOOKUP(SiscoTable[[#This Row],[Código]],Hoja2!A:B,2,0)*SiscoTable[[#This Row],[Provta(Uns)]],0)</f>
        <v>0</v>
      </c>
      <c r="M7804" s="7">
        <v>0</v>
      </c>
      <c r="N7804" s="7">
        <v>2</v>
      </c>
      <c r="O7804" s="7">
        <f>IFERROR(VLOOKUP(SiscoTable[[#This Row],[Código]],Hoja2!A:B,2,0)*SiscoTable[[#This Row],[Stock_actual]],0)</f>
        <v>15.8</v>
      </c>
      <c r="P7804" s="6" t="s">
        <v>134</v>
      </c>
      <c r="Q7804" s="7">
        <v>0</v>
      </c>
      <c r="R7804" s="7">
        <v>0</v>
      </c>
      <c r="S7804" s="7" t="s">
        <v>11925</v>
      </c>
      <c r="BI7804"/>
      <c r="BJ7804"/>
    </row>
    <row r="7805" spans="2:62" x14ac:dyDescent="0.4">
      <c r="B7805" s="1">
        <v>30203</v>
      </c>
      <c r="C7805" s="6" t="s">
        <v>30</v>
      </c>
      <c r="D7805" s="6" t="s">
        <v>30</v>
      </c>
      <c r="E7805" s="6" t="s">
        <v>1734</v>
      </c>
      <c r="F7805" s="6" t="s">
        <v>2069</v>
      </c>
      <c r="G7805" s="6" t="s">
        <v>2632</v>
      </c>
      <c r="H7805" s="6" t="s">
        <v>2071</v>
      </c>
      <c r="I7805" s="6" t="s">
        <v>2705</v>
      </c>
      <c r="J7805" s="6" t="s">
        <v>5</v>
      </c>
      <c r="K7805" s="7">
        <v>10.83</v>
      </c>
      <c r="L7805" s="7">
        <f>IFERROR(VLOOKUP(SiscoTable[[#This Row],[Código]],Hoja2!A:B,2,0)*SiscoTable[[#This Row],[Provta(Uns)]],0)</f>
        <v>193.857</v>
      </c>
      <c r="M7805" s="7">
        <v>0</v>
      </c>
      <c r="N7805" s="7">
        <v>1</v>
      </c>
      <c r="O7805" s="7">
        <f>IFERROR(VLOOKUP(SiscoTable[[#This Row],[Código]],Hoja2!A:B,2,0)*SiscoTable[[#This Row],[Stock_actual]],0)</f>
        <v>17.899999999999999</v>
      </c>
      <c r="P7805" s="6" t="s">
        <v>82</v>
      </c>
      <c r="Q7805" s="7">
        <v>12</v>
      </c>
      <c r="R7805" s="7">
        <v>21.68</v>
      </c>
      <c r="S7805" s="7" t="s">
        <v>11925</v>
      </c>
      <c r="BI7805"/>
      <c r="BJ7805"/>
    </row>
    <row r="7806" spans="2:62" x14ac:dyDescent="0.4">
      <c r="B7806" s="1">
        <v>30204</v>
      </c>
      <c r="C7806" s="6" t="s">
        <v>30</v>
      </c>
      <c r="D7806" s="6" t="s">
        <v>8</v>
      </c>
      <c r="E7806" s="6" t="s">
        <v>1734</v>
      </c>
      <c r="F7806" s="6" t="s">
        <v>2069</v>
      </c>
      <c r="G7806" s="6" t="s">
        <v>2632</v>
      </c>
      <c r="H7806" s="6" t="s">
        <v>2071</v>
      </c>
      <c r="I7806" s="6" t="s">
        <v>2706</v>
      </c>
      <c r="J7806" s="6" t="s">
        <v>5</v>
      </c>
      <c r="K7806" s="7">
        <v>3.5</v>
      </c>
      <c r="L7806" s="7">
        <f>IFERROR(VLOOKUP(SiscoTable[[#This Row],[Código]],Hoja2!A:B,2,0)*SiscoTable[[#This Row],[Provta(Uns)]],0)</f>
        <v>115.14999999999999</v>
      </c>
      <c r="M7806" s="7">
        <v>0</v>
      </c>
      <c r="N7806" s="7">
        <v>1</v>
      </c>
      <c r="O7806" s="7">
        <f>IFERROR(VLOOKUP(SiscoTable[[#This Row],[Código]],Hoja2!A:B,2,0)*SiscoTable[[#This Row],[Stock_actual]],0)</f>
        <v>32.9</v>
      </c>
      <c r="P7806" s="6" t="s">
        <v>117</v>
      </c>
      <c r="Q7806" s="7">
        <v>4</v>
      </c>
      <c r="R7806" s="7">
        <v>7.16</v>
      </c>
      <c r="S7806" s="7" t="s">
        <v>11925</v>
      </c>
      <c r="BI7806"/>
      <c r="BJ7806"/>
    </row>
    <row r="7807" spans="2:62" x14ac:dyDescent="0.4">
      <c r="B7807" s="1">
        <v>30205</v>
      </c>
      <c r="C7807" s="6" t="s">
        <v>30</v>
      </c>
      <c r="D7807" s="6" t="s">
        <v>8</v>
      </c>
      <c r="E7807" s="6" t="s">
        <v>1734</v>
      </c>
      <c r="F7807" s="6" t="s">
        <v>2069</v>
      </c>
      <c r="G7807" s="6" t="s">
        <v>2632</v>
      </c>
      <c r="H7807" s="6" t="s">
        <v>2071</v>
      </c>
      <c r="I7807" s="6" t="s">
        <v>2707</v>
      </c>
      <c r="J7807" s="6" t="s">
        <v>5</v>
      </c>
      <c r="K7807" s="7">
        <v>2.83</v>
      </c>
      <c r="L7807" s="7">
        <f>IFERROR(VLOOKUP(SiscoTable[[#This Row],[Código]],Hoja2!A:B,2,0)*SiscoTable[[#This Row],[Provta(Uns)]],0)</f>
        <v>76.126999999999995</v>
      </c>
      <c r="M7807" s="7">
        <v>0</v>
      </c>
      <c r="N7807" s="7">
        <v>3</v>
      </c>
      <c r="O7807" s="7">
        <f>IFERROR(VLOOKUP(SiscoTable[[#This Row],[Código]],Hoja2!A:B,2,0)*SiscoTable[[#This Row],[Stock_actual]],0)</f>
        <v>80.699999999999989</v>
      </c>
      <c r="P7807" s="6" t="s">
        <v>324</v>
      </c>
      <c r="Q7807" s="7">
        <v>3</v>
      </c>
      <c r="R7807" s="7">
        <v>5.3699999999999992</v>
      </c>
      <c r="S7807" s="7" t="s">
        <v>11925</v>
      </c>
      <c r="BI7807"/>
      <c r="BJ7807"/>
    </row>
    <row r="7808" spans="2:62" x14ac:dyDescent="0.4">
      <c r="B7808" s="1">
        <v>30207</v>
      </c>
      <c r="C7808" s="6" t="s">
        <v>8</v>
      </c>
      <c r="D7808" s="6" t="s">
        <v>8</v>
      </c>
      <c r="E7808" s="6" t="s">
        <v>1734</v>
      </c>
      <c r="F7808" s="6" t="s">
        <v>2069</v>
      </c>
      <c r="G7808" s="6" t="s">
        <v>2632</v>
      </c>
      <c r="H7808" s="6" t="s">
        <v>2071</v>
      </c>
      <c r="I7808" s="6" t="s">
        <v>2773</v>
      </c>
      <c r="J7808" s="6" t="s">
        <v>5</v>
      </c>
      <c r="K7808" s="7">
        <v>0</v>
      </c>
      <c r="L7808" s="7">
        <f>IFERROR(VLOOKUP(SiscoTable[[#This Row],[Código]],Hoja2!A:B,2,0)*SiscoTable[[#This Row],[Provta(Uns)]],0)</f>
        <v>0</v>
      </c>
      <c r="M7808" s="7">
        <v>0</v>
      </c>
      <c r="N7808" s="7">
        <v>0</v>
      </c>
      <c r="O7808" s="7">
        <f>IFERROR(VLOOKUP(SiscoTable[[#This Row],[Código]],Hoja2!A:B,2,0)*SiscoTable[[#This Row],[Stock_actual]],0)</f>
        <v>0</v>
      </c>
      <c r="P7808" s="6" t="s">
        <v>7</v>
      </c>
      <c r="Q7808" s="7">
        <v>0</v>
      </c>
      <c r="R7808" s="7">
        <v>0</v>
      </c>
      <c r="S7808" s="7" t="s">
        <v>11925</v>
      </c>
      <c r="BI7808"/>
      <c r="BJ7808"/>
    </row>
    <row r="7809" spans="2:62" x14ac:dyDescent="0.4">
      <c r="B7809" s="1">
        <v>30208</v>
      </c>
      <c r="C7809" s="6" t="s">
        <v>8</v>
      </c>
      <c r="D7809" s="6" t="s">
        <v>8</v>
      </c>
      <c r="E7809" s="6" t="s">
        <v>1734</v>
      </c>
      <c r="F7809" s="6" t="s">
        <v>2069</v>
      </c>
      <c r="G7809" s="6" t="s">
        <v>2632</v>
      </c>
      <c r="H7809" s="6" t="s">
        <v>2071</v>
      </c>
      <c r="I7809" s="6" t="s">
        <v>2774</v>
      </c>
      <c r="J7809" s="6" t="s">
        <v>5</v>
      </c>
      <c r="K7809" s="7">
        <v>1.67</v>
      </c>
      <c r="L7809" s="7">
        <f>IFERROR(VLOOKUP(SiscoTable[[#This Row],[Código]],Hoja2!A:B,2,0)*SiscoTable[[#This Row],[Provta(Uns)]],0)</f>
        <v>71.643000000000001</v>
      </c>
      <c r="M7809" s="7">
        <v>0</v>
      </c>
      <c r="N7809" s="7">
        <v>2</v>
      </c>
      <c r="O7809" s="7">
        <f>IFERROR(VLOOKUP(SiscoTable[[#This Row],[Código]],Hoja2!A:B,2,0)*SiscoTable[[#This Row],[Stock_actual]],0)</f>
        <v>85.8</v>
      </c>
      <c r="P7809" s="6" t="s">
        <v>115</v>
      </c>
      <c r="Q7809" s="7">
        <v>2</v>
      </c>
      <c r="R7809" s="7">
        <v>3.58</v>
      </c>
      <c r="S7809" s="7" t="s">
        <v>11925</v>
      </c>
      <c r="BI7809"/>
      <c r="BJ7809"/>
    </row>
    <row r="7810" spans="2:62" x14ac:dyDescent="0.4">
      <c r="B7810" s="1">
        <v>30209</v>
      </c>
      <c r="C7810" s="6" t="s">
        <v>8</v>
      </c>
      <c r="D7810" s="6" t="s">
        <v>8</v>
      </c>
      <c r="E7810" s="6" t="s">
        <v>1734</v>
      </c>
      <c r="F7810" s="6" t="s">
        <v>2069</v>
      </c>
      <c r="G7810" s="6" t="s">
        <v>2632</v>
      </c>
      <c r="H7810" s="6" t="s">
        <v>2071</v>
      </c>
      <c r="I7810" s="6" t="s">
        <v>2775</v>
      </c>
      <c r="J7810" s="6" t="s">
        <v>5</v>
      </c>
      <c r="K7810" s="7">
        <v>1.67</v>
      </c>
      <c r="L7810" s="7">
        <f>IFERROR(VLOOKUP(SiscoTable[[#This Row],[Código]],Hoja2!A:B,2,0)*SiscoTable[[#This Row],[Provta(Uns)]],0)</f>
        <v>44.922999999999995</v>
      </c>
      <c r="M7810" s="7">
        <v>0</v>
      </c>
      <c r="N7810" s="7">
        <v>0</v>
      </c>
      <c r="O7810" s="7">
        <f>IFERROR(VLOOKUP(SiscoTable[[#This Row],[Código]],Hoja2!A:B,2,0)*SiscoTable[[#This Row],[Stock_actual]],0)</f>
        <v>0</v>
      </c>
      <c r="P7810" s="6" t="s">
        <v>7</v>
      </c>
      <c r="Q7810" s="7">
        <v>2</v>
      </c>
      <c r="R7810" s="7">
        <v>3.5999999999999996</v>
      </c>
      <c r="S7810" s="7" t="s">
        <v>11925</v>
      </c>
      <c r="BI7810"/>
      <c r="BJ7810"/>
    </row>
    <row r="7811" spans="2:62" x14ac:dyDescent="0.4">
      <c r="B7811" s="1">
        <v>30210</v>
      </c>
      <c r="C7811" s="6" t="s">
        <v>8</v>
      </c>
      <c r="D7811" s="6" t="s">
        <v>8</v>
      </c>
      <c r="E7811" s="6" t="s">
        <v>1734</v>
      </c>
      <c r="F7811" s="6" t="s">
        <v>2069</v>
      </c>
      <c r="G7811" s="6" t="s">
        <v>2632</v>
      </c>
      <c r="H7811" s="6" t="s">
        <v>2071</v>
      </c>
      <c r="I7811" s="6" t="s">
        <v>2776</v>
      </c>
      <c r="J7811" s="6" t="s">
        <v>5</v>
      </c>
      <c r="K7811" s="7">
        <v>1.67</v>
      </c>
      <c r="L7811" s="7">
        <f>IFERROR(VLOOKUP(SiscoTable[[#This Row],[Código]],Hoja2!A:B,2,0)*SiscoTable[[#This Row],[Provta(Uns)]],0)</f>
        <v>71.643000000000001</v>
      </c>
      <c r="M7811" s="7">
        <v>0</v>
      </c>
      <c r="N7811" s="7">
        <v>1</v>
      </c>
      <c r="O7811" s="7">
        <f>IFERROR(VLOOKUP(SiscoTable[[#This Row],[Código]],Hoja2!A:B,2,0)*SiscoTable[[#This Row],[Stock_actual]],0)</f>
        <v>42.9</v>
      </c>
      <c r="P7811" s="6" t="s">
        <v>733</v>
      </c>
      <c r="Q7811" s="7">
        <v>2</v>
      </c>
      <c r="R7811" s="7">
        <v>3.62</v>
      </c>
      <c r="S7811" s="7" t="s">
        <v>11925</v>
      </c>
      <c r="BI7811"/>
      <c r="BJ7811"/>
    </row>
    <row r="7812" spans="2:62" x14ac:dyDescent="0.4">
      <c r="B7812" s="1">
        <v>30211</v>
      </c>
      <c r="C7812" s="6" t="s">
        <v>8</v>
      </c>
      <c r="D7812" s="6" t="s">
        <v>8</v>
      </c>
      <c r="E7812" s="6" t="s">
        <v>1734</v>
      </c>
      <c r="F7812" s="6" t="s">
        <v>2069</v>
      </c>
      <c r="G7812" s="6" t="s">
        <v>2632</v>
      </c>
      <c r="H7812" s="6" t="s">
        <v>2071</v>
      </c>
      <c r="I7812" s="6" t="s">
        <v>2777</v>
      </c>
      <c r="J7812" s="6" t="s">
        <v>5</v>
      </c>
      <c r="K7812" s="7">
        <v>0.83</v>
      </c>
      <c r="L7812" s="7">
        <f>IFERROR(VLOOKUP(SiscoTable[[#This Row],[Código]],Hoja2!A:B,2,0)*SiscoTable[[#This Row],[Provta(Uns)]],0)</f>
        <v>62.167000000000002</v>
      </c>
      <c r="M7812" s="7">
        <v>0</v>
      </c>
      <c r="N7812" s="7">
        <v>1</v>
      </c>
      <c r="O7812" s="7">
        <f>IFERROR(VLOOKUP(SiscoTable[[#This Row],[Código]],Hoja2!A:B,2,0)*SiscoTable[[#This Row],[Stock_actual]],0)</f>
        <v>74.900000000000006</v>
      </c>
      <c r="P7812" s="6" t="s">
        <v>115</v>
      </c>
      <c r="Q7812" s="7">
        <v>1</v>
      </c>
      <c r="R7812" s="7">
        <v>1.79</v>
      </c>
      <c r="S7812" s="7" t="s">
        <v>11925</v>
      </c>
      <c r="BI7812"/>
      <c r="BJ7812"/>
    </row>
    <row r="7813" spans="2:62" x14ac:dyDescent="0.4">
      <c r="B7813" s="1">
        <v>30215</v>
      </c>
      <c r="C7813" s="6" t="s">
        <v>8</v>
      </c>
      <c r="D7813" s="6" t="s">
        <v>8</v>
      </c>
      <c r="E7813" s="6" t="s">
        <v>1734</v>
      </c>
      <c r="F7813" s="6" t="s">
        <v>2069</v>
      </c>
      <c r="G7813" s="6" t="s">
        <v>2632</v>
      </c>
      <c r="H7813" s="6" t="s">
        <v>2071</v>
      </c>
      <c r="I7813" s="6" t="s">
        <v>2778</v>
      </c>
      <c r="J7813" s="6" t="s">
        <v>5</v>
      </c>
      <c r="K7813" s="7">
        <v>0</v>
      </c>
      <c r="L7813" s="7">
        <f>IFERROR(VLOOKUP(SiscoTable[[#This Row],[Código]],Hoja2!A:B,2,0)*SiscoTable[[#This Row],[Provta(Uns)]],0)</f>
        <v>0</v>
      </c>
      <c r="M7813" s="7">
        <v>0</v>
      </c>
      <c r="N7813" s="7">
        <v>0</v>
      </c>
      <c r="O7813" s="7">
        <f>IFERROR(VLOOKUP(SiscoTable[[#This Row],[Código]],Hoja2!A:B,2,0)*SiscoTable[[#This Row],[Stock_actual]],0)</f>
        <v>0</v>
      </c>
      <c r="P7813" s="6" t="s">
        <v>7</v>
      </c>
      <c r="Q7813" s="7">
        <v>0</v>
      </c>
      <c r="R7813" s="7">
        <v>0</v>
      </c>
      <c r="S7813" s="7" t="s">
        <v>11925</v>
      </c>
      <c r="BI7813"/>
      <c r="BJ7813"/>
    </row>
    <row r="7814" spans="2:62" x14ac:dyDescent="0.4">
      <c r="B7814" s="1">
        <v>30216</v>
      </c>
      <c r="C7814" s="6" t="s">
        <v>30</v>
      </c>
      <c r="D7814" s="6" t="s">
        <v>8</v>
      </c>
      <c r="E7814" s="6" t="s">
        <v>1734</v>
      </c>
      <c r="F7814" s="6" t="s">
        <v>2069</v>
      </c>
      <c r="G7814" s="6" t="s">
        <v>2632</v>
      </c>
      <c r="H7814" s="6" t="s">
        <v>2071</v>
      </c>
      <c r="I7814" s="6" t="s">
        <v>2708</v>
      </c>
      <c r="J7814" s="6" t="s">
        <v>5</v>
      </c>
      <c r="K7814" s="7">
        <v>2.5</v>
      </c>
      <c r="L7814" s="7">
        <f>IFERROR(VLOOKUP(SiscoTable[[#This Row],[Código]],Hoja2!A:B,2,0)*SiscoTable[[#This Row],[Provta(Uns)]],0)</f>
        <v>89.75</v>
      </c>
      <c r="M7814" s="7">
        <v>0</v>
      </c>
      <c r="N7814" s="7">
        <v>0</v>
      </c>
      <c r="O7814" s="7">
        <f>IFERROR(VLOOKUP(SiscoTable[[#This Row],[Código]],Hoja2!A:B,2,0)*SiscoTable[[#This Row],[Stock_actual]],0)</f>
        <v>0</v>
      </c>
      <c r="P7814" s="6" t="s">
        <v>7</v>
      </c>
      <c r="Q7814" s="7">
        <v>3</v>
      </c>
      <c r="R7814" s="7">
        <v>4.8</v>
      </c>
      <c r="S7814" s="7" t="s">
        <v>11925</v>
      </c>
      <c r="BI7814"/>
      <c r="BJ7814"/>
    </row>
    <row r="7815" spans="2:62" x14ac:dyDescent="0.4">
      <c r="B7815" s="1">
        <v>30218</v>
      </c>
      <c r="C7815" s="6" t="s">
        <v>30</v>
      </c>
      <c r="D7815" s="6" t="s">
        <v>8</v>
      </c>
      <c r="E7815" s="6" t="s">
        <v>1734</v>
      </c>
      <c r="F7815" s="6" t="s">
        <v>2069</v>
      </c>
      <c r="G7815" s="6" t="s">
        <v>2632</v>
      </c>
      <c r="H7815" s="6" t="s">
        <v>2071</v>
      </c>
      <c r="I7815" s="6" t="s">
        <v>2709</v>
      </c>
      <c r="J7815" s="6" t="s">
        <v>5</v>
      </c>
      <c r="K7815" s="7">
        <v>6.5</v>
      </c>
      <c r="L7815" s="7">
        <f>IFERROR(VLOOKUP(SiscoTable[[#This Row],[Código]],Hoja2!A:B,2,0)*SiscoTable[[#This Row],[Provta(Uns)]],0)</f>
        <v>194.35</v>
      </c>
      <c r="M7815" s="7">
        <v>0</v>
      </c>
      <c r="N7815" s="7">
        <v>7</v>
      </c>
      <c r="O7815" s="7">
        <f>IFERROR(VLOOKUP(SiscoTable[[#This Row],[Código]],Hoja2!A:B,2,0)*SiscoTable[[#This Row],[Stock_actual]],0)</f>
        <v>209.29999999999998</v>
      </c>
      <c r="P7815" s="6" t="s">
        <v>324</v>
      </c>
      <c r="Q7815" s="7">
        <v>7</v>
      </c>
      <c r="R7815" s="7">
        <v>13.239999999999998</v>
      </c>
      <c r="S7815" s="7" t="s">
        <v>11925</v>
      </c>
      <c r="BI7815"/>
      <c r="BJ7815"/>
    </row>
    <row r="7816" spans="2:62" x14ac:dyDescent="0.4">
      <c r="B7816" s="1">
        <v>30219</v>
      </c>
      <c r="C7816" s="6" t="s">
        <v>8</v>
      </c>
      <c r="D7816" s="6" t="s">
        <v>8</v>
      </c>
      <c r="E7816" s="6" t="s">
        <v>1734</v>
      </c>
      <c r="F7816" s="6" t="s">
        <v>2069</v>
      </c>
      <c r="G7816" s="6" t="s">
        <v>2632</v>
      </c>
      <c r="H7816" s="6" t="s">
        <v>2071</v>
      </c>
      <c r="I7816" s="6" t="s">
        <v>2779</v>
      </c>
      <c r="J7816" s="6" t="s">
        <v>5</v>
      </c>
      <c r="K7816" s="7">
        <v>0.33</v>
      </c>
      <c r="L7816" s="7">
        <f>IFERROR(VLOOKUP(SiscoTable[[#This Row],[Código]],Hoja2!A:B,2,0)*SiscoTable[[#This Row],[Provta(Uns)]],0)</f>
        <v>28.017000000000003</v>
      </c>
      <c r="M7816" s="7">
        <v>0</v>
      </c>
      <c r="N7816" s="7">
        <v>2</v>
      </c>
      <c r="O7816" s="7">
        <f>IFERROR(VLOOKUP(SiscoTable[[#This Row],[Código]],Hoja2!A:B,2,0)*SiscoTable[[#This Row],[Stock_actual]],0)</f>
        <v>169.8</v>
      </c>
      <c r="P7816" s="6" t="s">
        <v>99</v>
      </c>
      <c r="Q7816" s="7">
        <v>0</v>
      </c>
      <c r="R7816" s="7">
        <v>0</v>
      </c>
      <c r="S7816" s="7" t="s">
        <v>11925</v>
      </c>
      <c r="BI7816"/>
      <c r="BJ7816"/>
    </row>
    <row r="7817" spans="2:62" x14ac:dyDescent="0.4">
      <c r="B7817" s="1">
        <v>30220</v>
      </c>
      <c r="C7817" s="6" t="s">
        <v>8</v>
      </c>
      <c r="D7817" s="6" t="s">
        <v>8</v>
      </c>
      <c r="E7817" s="6" t="s">
        <v>1734</v>
      </c>
      <c r="F7817" s="6" t="s">
        <v>2069</v>
      </c>
      <c r="G7817" s="6" t="s">
        <v>2632</v>
      </c>
      <c r="H7817" s="6" t="s">
        <v>2071</v>
      </c>
      <c r="I7817" s="6" t="s">
        <v>2780</v>
      </c>
      <c r="J7817" s="6" t="s">
        <v>5</v>
      </c>
      <c r="K7817" s="7">
        <v>0.83</v>
      </c>
      <c r="L7817" s="7">
        <f>IFERROR(VLOOKUP(SiscoTable[[#This Row],[Código]],Hoja2!A:B,2,0)*SiscoTable[[#This Row],[Provta(Uns)]],0)</f>
        <v>48.886999999999993</v>
      </c>
      <c r="M7817" s="7">
        <v>0</v>
      </c>
      <c r="N7817" s="7">
        <v>0</v>
      </c>
      <c r="O7817" s="7">
        <f>IFERROR(VLOOKUP(SiscoTable[[#This Row],[Código]],Hoja2!A:B,2,0)*SiscoTable[[#This Row],[Stock_actual]],0)</f>
        <v>0</v>
      </c>
      <c r="P7817" s="6" t="s">
        <v>7</v>
      </c>
      <c r="Q7817" s="7">
        <v>1</v>
      </c>
      <c r="R7817" s="7">
        <v>1.7999999999999998</v>
      </c>
      <c r="S7817" s="7" t="s">
        <v>11925</v>
      </c>
      <c r="BI7817"/>
      <c r="BJ7817"/>
    </row>
    <row r="7818" spans="2:62" x14ac:dyDescent="0.4">
      <c r="B7818" s="1">
        <v>30221</v>
      </c>
      <c r="C7818" s="6" t="s">
        <v>8</v>
      </c>
      <c r="D7818" s="6" t="s">
        <v>8</v>
      </c>
      <c r="E7818" s="6" t="s">
        <v>1734</v>
      </c>
      <c r="F7818" s="6" t="s">
        <v>2069</v>
      </c>
      <c r="G7818" s="6" t="s">
        <v>2632</v>
      </c>
      <c r="H7818" s="6" t="s">
        <v>2071</v>
      </c>
      <c r="I7818" s="6" t="s">
        <v>2781</v>
      </c>
      <c r="J7818" s="6" t="s">
        <v>5</v>
      </c>
      <c r="K7818" s="7">
        <v>0.83</v>
      </c>
      <c r="L7818" s="7">
        <f>IFERROR(VLOOKUP(SiscoTable[[#This Row],[Código]],Hoja2!A:B,2,0)*SiscoTable[[#This Row],[Provta(Uns)]],0)</f>
        <v>48.886999999999993</v>
      </c>
      <c r="M7818" s="7">
        <v>0</v>
      </c>
      <c r="N7818" s="7">
        <v>0</v>
      </c>
      <c r="O7818" s="7">
        <f>IFERROR(VLOOKUP(SiscoTable[[#This Row],[Código]],Hoja2!A:B,2,0)*SiscoTable[[#This Row],[Stock_actual]],0)</f>
        <v>0</v>
      </c>
      <c r="P7818" s="6" t="s">
        <v>7</v>
      </c>
      <c r="Q7818" s="7">
        <v>1</v>
      </c>
      <c r="R7818" s="7">
        <v>1.7999999999999998</v>
      </c>
      <c r="S7818" s="7" t="s">
        <v>11925</v>
      </c>
      <c r="BI7818"/>
      <c r="BJ7818"/>
    </row>
    <row r="7819" spans="2:62" x14ac:dyDescent="0.4">
      <c r="B7819" s="1">
        <v>30222</v>
      </c>
      <c r="C7819" s="6" t="s">
        <v>30</v>
      </c>
      <c r="D7819" s="6" t="s">
        <v>8</v>
      </c>
      <c r="E7819" s="6" t="s">
        <v>1734</v>
      </c>
      <c r="F7819" s="6" t="s">
        <v>2069</v>
      </c>
      <c r="G7819" s="6" t="s">
        <v>2632</v>
      </c>
      <c r="H7819" s="6" t="s">
        <v>2071</v>
      </c>
      <c r="I7819" s="6" t="s">
        <v>2710</v>
      </c>
      <c r="J7819" s="6" t="s">
        <v>5</v>
      </c>
      <c r="K7819" s="7">
        <v>1</v>
      </c>
      <c r="L7819" s="7">
        <f>IFERROR(VLOOKUP(SiscoTable[[#This Row],[Código]],Hoja2!A:B,2,0)*SiscoTable[[#This Row],[Provta(Uns)]],0)</f>
        <v>84.9</v>
      </c>
      <c r="M7819" s="7">
        <v>0</v>
      </c>
      <c r="N7819" s="7">
        <v>0</v>
      </c>
      <c r="O7819" s="7">
        <f>IFERROR(VLOOKUP(SiscoTable[[#This Row],[Código]],Hoja2!A:B,2,0)*SiscoTable[[#This Row],[Stock_actual]],0)</f>
        <v>0</v>
      </c>
      <c r="P7819" s="6" t="s">
        <v>7</v>
      </c>
      <c r="Q7819" s="7">
        <v>1</v>
      </c>
      <c r="R7819" s="7">
        <v>1.7999999999999998</v>
      </c>
      <c r="S7819" s="7" t="s">
        <v>11925</v>
      </c>
      <c r="BI7819"/>
      <c r="BJ7819"/>
    </row>
    <row r="7820" spans="2:62" x14ac:dyDescent="0.4">
      <c r="B7820" s="1">
        <v>30223</v>
      </c>
      <c r="C7820" s="6" t="s">
        <v>30</v>
      </c>
      <c r="D7820" s="6" t="s">
        <v>8</v>
      </c>
      <c r="E7820" s="6" t="s">
        <v>1734</v>
      </c>
      <c r="F7820" s="6" t="s">
        <v>2069</v>
      </c>
      <c r="G7820" s="6" t="s">
        <v>2632</v>
      </c>
      <c r="H7820" s="6" t="s">
        <v>2071</v>
      </c>
      <c r="I7820" s="6" t="s">
        <v>2711</v>
      </c>
      <c r="J7820" s="6" t="s">
        <v>5</v>
      </c>
      <c r="K7820" s="7">
        <v>1</v>
      </c>
      <c r="L7820" s="7">
        <f>IFERROR(VLOOKUP(SiscoTable[[#This Row],[Código]],Hoja2!A:B,2,0)*SiscoTable[[#This Row],[Provta(Uns)]],0)</f>
        <v>81.900000000000006</v>
      </c>
      <c r="M7820" s="7">
        <v>0</v>
      </c>
      <c r="N7820" s="7">
        <v>6</v>
      </c>
      <c r="O7820" s="7">
        <f>IFERROR(VLOOKUP(SiscoTable[[#This Row],[Código]],Hoja2!A:B,2,0)*SiscoTable[[#This Row],[Stock_actual]],0)</f>
        <v>491.40000000000003</v>
      </c>
      <c r="P7820" s="6" t="s">
        <v>1014</v>
      </c>
      <c r="Q7820" s="7">
        <v>1</v>
      </c>
      <c r="R7820" s="7">
        <v>0</v>
      </c>
      <c r="S7820" s="7" t="s">
        <v>11925</v>
      </c>
      <c r="BI7820"/>
      <c r="BJ7820"/>
    </row>
    <row r="7821" spans="2:62" x14ac:dyDescent="0.4">
      <c r="B7821" s="1">
        <v>30224</v>
      </c>
      <c r="C7821" s="6" t="s">
        <v>30</v>
      </c>
      <c r="D7821" s="6" t="s">
        <v>30</v>
      </c>
      <c r="E7821" s="6" t="s">
        <v>1734</v>
      </c>
      <c r="F7821" s="6" t="s">
        <v>2069</v>
      </c>
      <c r="G7821" s="6" t="s">
        <v>2632</v>
      </c>
      <c r="H7821" s="6" t="s">
        <v>2071</v>
      </c>
      <c r="I7821" s="6" t="s">
        <v>2712</v>
      </c>
      <c r="J7821" s="6" t="s">
        <v>5</v>
      </c>
      <c r="K7821" s="7">
        <v>17.670000000000002</v>
      </c>
      <c r="L7821" s="7">
        <f>IFERROR(VLOOKUP(SiscoTable[[#This Row],[Código]],Hoja2!A:B,2,0)*SiscoTable[[#This Row],[Provta(Uns)]],0)</f>
        <v>212.04000000000002</v>
      </c>
      <c r="M7821" s="7">
        <v>0</v>
      </c>
      <c r="N7821" s="7">
        <v>1</v>
      </c>
      <c r="O7821" s="7">
        <f>IFERROR(VLOOKUP(SiscoTable[[#This Row],[Código]],Hoja2!A:B,2,0)*SiscoTable[[#This Row],[Stock_actual]],0)</f>
        <v>12</v>
      </c>
      <c r="P7821" s="6" t="s">
        <v>80</v>
      </c>
      <c r="Q7821" s="7">
        <v>19</v>
      </c>
      <c r="R7821" s="7">
        <v>35.58</v>
      </c>
      <c r="S7821" s="7" t="s">
        <v>11925</v>
      </c>
      <c r="BI7821"/>
      <c r="BJ7821"/>
    </row>
    <row r="7822" spans="2:62" x14ac:dyDescent="0.4">
      <c r="B7822" s="1">
        <v>30225</v>
      </c>
      <c r="C7822" s="6" t="s">
        <v>25</v>
      </c>
      <c r="D7822" s="6" t="s">
        <v>8</v>
      </c>
      <c r="E7822" s="6" t="s">
        <v>1734</v>
      </c>
      <c r="F7822" s="6" t="s">
        <v>2069</v>
      </c>
      <c r="G7822" s="6" t="s">
        <v>2632</v>
      </c>
      <c r="H7822" s="6" t="s">
        <v>2071</v>
      </c>
      <c r="I7822" s="6" t="s">
        <v>2646</v>
      </c>
      <c r="J7822" s="6" t="s">
        <v>5</v>
      </c>
      <c r="K7822" s="7">
        <v>75.67</v>
      </c>
      <c r="L7822" s="7">
        <f>IFERROR(VLOOKUP(SiscoTable[[#This Row],[Código]],Hoja2!A:B,2,0)*SiscoTable[[#This Row],[Provta(Uns)]],0)</f>
        <v>2640.8829999999998</v>
      </c>
      <c r="M7822" s="7">
        <v>0</v>
      </c>
      <c r="N7822" s="7">
        <v>-2</v>
      </c>
      <c r="O7822" s="7">
        <f>IFERROR(VLOOKUP(SiscoTable[[#This Row],[Código]],Hoja2!A:B,2,0)*SiscoTable[[#This Row],[Stock_actual]],0)</f>
        <v>-69.8</v>
      </c>
      <c r="P7822" s="6" t="s">
        <v>7</v>
      </c>
      <c r="Q7822" s="7">
        <v>83</v>
      </c>
      <c r="R7822" s="7">
        <v>151.19999999999999</v>
      </c>
      <c r="S7822" s="7" t="s">
        <v>11925</v>
      </c>
      <c r="BI7822"/>
      <c r="BJ7822"/>
    </row>
    <row r="7823" spans="2:62" x14ac:dyDescent="0.4">
      <c r="B7823" s="1">
        <v>30226</v>
      </c>
      <c r="C7823" s="6" t="s">
        <v>30</v>
      </c>
      <c r="D7823" s="6" t="s">
        <v>8</v>
      </c>
      <c r="E7823" s="6" t="s">
        <v>1734</v>
      </c>
      <c r="F7823" s="6" t="s">
        <v>2069</v>
      </c>
      <c r="G7823" s="6" t="s">
        <v>2632</v>
      </c>
      <c r="H7823" s="6" t="s">
        <v>2071</v>
      </c>
      <c r="I7823" s="6" t="s">
        <v>2713</v>
      </c>
      <c r="J7823" s="6" t="s">
        <v>5</v>
      </c>
      <c r="K7823" s="7">
        <v>3.83</v>
      </c>
      <c r="L7823" s="7">
        <f>IFERROR(VLOOKUP(SiscoTable[[#This Row],[Código]],Hoja2!A:B,2,0)*SiscoTable[[#This Row],[Provta(Uns)]],0)</f>
        <v>187.28700000000001</v>
      </c>
      <c r="M7823" s="7">
        <v>0</v>
      </c>
      <c r="N7823" s="7">
        <v>23</v>
      </c>
      <c r="O7823" s="7">
        <f>IFERROR(VLOOKUP(SiscoTable[[#This Row],[Código]],Hoja2!A:B,2,0)*SiscoTable[[#This Row],[Stock_actual]],0)</f>
        <v>1124.7</v>
      </c>
      <c r="P7823" s="6" t="s">
        <v>1014</v>
      </c>
      <c r="Q7823" s="7">
        <v>4</v>
      </c>
      <c r="R7823" s="7">
        <v>0</v>
      </c>
      <c r="S7823" s="7" t="s">
        <v>11925</v>
      </c>
      <c r="BI7823"/>
      <c r="BJ7823"/>
    </row>
    <row r="7824" spans="2:62" x14ac:dyDescent="0.4">
      <c r="B7824" s="1">
        <v>30227</v>
      </c>
      <c r="C7824" s="6" t="s">
        <v>8</v>
      </c>
      <c r="D7824" s="6" t="s">
        <v>8</v>
      </c>
      <c r="E7824" s="6" t="s">
        <v>1734</v>
      </c>
      <c r="F7824" s="6" t="s">
        <v>2069</v>
      </c>
      <c r="G7824" s="6" t="s">
        <v>2632</v>
      </c>
      <c r="H7824" s="6" t="s">
        <v>2071</v>
      </c>
      <c r="I7824" s="6" t="s">
        <v>2782</v>
      </c>
      <c r="J7824" s="6" t="s">
        <v>5</v>
      </c>
      <c r="K7824" s="7">
        <v>0</v>
      </c>
      <c r="L7824" s="7">
        <f>IFERROR(VLOOKUP(SiscoTable[[#This Row],[Código]],Hoja2!A:B,2,0)*SiscoTable[[#This Row],[Provta(Uns)]],0)</f>
        <v>0</v>
      </c>
      <c r="M7824" s="7">
        <v>0</v>
      </c>
      <c r="N7824" s="7">
        <v>0</v>
      </c>
      <c r="O7824" s="7">
        <f>IFERROR(VLOOKUP(SiscoTable[[#This Row],[Código]],Hoja2!A:B,2,0)*SiscoTable[[#This Row],[Stock_actual]],0)</f>
        <v>0</v>
      </c>
      <c r="P7824" s="6" t="s">
        <v>7</v>
      </c>
      <c r="Q7824" s="7">
        <v>0</v>
      </c>
      <c r="R7824" s="7">
        <v>0</v>
      </c>
      <c r="S7824" s="7" t="s">
        <v>11925</v>
      </c>
      <c r="BI7824"/>
      <c r="BJ7824"/>
    </row>
    <row r="7825" spans="2:62" x14ac:dyDescent="0.4">
      <c r="B7825" s="1">
        <v>30228</v>
      </c>
      <c r="C7825" s="6" t="s">
        <v>25</v>
      </c>
      <c r="D7825" s="6" t="s">
        <v>8</v>
      </c>
      <c r="E7825" s="6" t="s">
        <v>1734</v>
      </c>
      <c r="F7825" s="6" t="s">
        <v>2069</v>
      </c>
      <c r="G7825" s="6" t="s">
        <v>2632</v>
      </c>
      <c r="H7825" s="6" t="s">
        <v>2071</v>
      </c>
      <c r="I7825" s="6" t="s">
        <v>2647</v>
      </c>
      <c r="J7825" s="6" t="s">
        <v>5</v>
      </c>
      <c r="K7825" s="7">
        <v>5</v>
      </c>
      <c r="L7825" s="7">
        <f>IFERROR(VLOOKUP(SiscoTable[[#This Row],[Código]],Hoja2!A:B,2,0)*SiscoTable[[#This Row],[Provta(Uns)]],0)</f>
        <v>244.5</v>
      </c>
      <c r="M7825" s="7">
        <v>0</v>
      </c>
      <c r="N7825" s="7">
        <v>0</v>
      </c>
      <c r="O7825" s="7">
        <f>IFERROR(VLOOKUP(SiscoTable[[#This Row],[Código]],Hoja2!A:B,2,0)*SiscoTable[[#This Row],[Stock_actual]],0)</f>
        <v>0</v>
      </c>
      <c r="P7825" s="6" t="s">
        <v>7</v>
      </c>
      <c r="Q7825" s="7">
        <v>6</v>
      </c>
      <c r="R7825" s="7">
        <v>10.200000000000001</v>
      </c>
      <c r="S7825" s="7" t="s">
        <v>11925</v>
      </c>
      <c r="BI7825"/>
      <c r="BJ7825"/>
    </row>
    <row r="7826" spans="2:62" x14ac:dyDescent="0.4">
      <c r="B7826" s="1">
        <v>30229</v>
      </c>
      <c r="C7826" s="6" t="s">
        <v>25</v>
      </c>
      <c r="D7826" s="6" t="s">
        <v>8</v>
      </c>
      <c r="E7826" s="6" t="s">
        <v>1734</v>
      </c>
      <c r="F7826" s="6" t="s">
        <v>2069</v>
      </c>
      <c r="G7826" s="6" t="s">
        <v>2632</v>
      </c>
      <c r="H7826" s="6" t="s">
        <v>2071</v>
      </c>
      <c r="I7826" s="6" t="s">
        <v>2648</v>
      </c>
      <c r="J7826" s="6" t="s">
        <v>5</v>
      </c>
      <c r="K7826" s="7">
        <v>7.33</v>
      </c>
      <c r="L7826" s="7">
        <f>IFERROR(VLOOKUP(SiscoTable[[#This Row],[Código]],Hoja2!A:B,2,0)*SiscoTable[[#This Row],[Provta(Uns)]],0)</f>
        <v>285.137</v>
      </c>
      <c r="M7826" s="7">
        <v>0</v>
      </c>
      <c r="N7826" s="7">
        <v>14</v>
      </c>
      <c r="O7826" s="7">
        <f>IFERROR(VLOOKUP(SiscoTable[[#This Row],[Código]],Hoja2!A:B,2,0)*SiscoTable[[#This Row],[Stock_actual]],0)</f>
        <v>544.6</v>
      </c>
      <c r="P7826" s="6" t="s">
        <v>1267</v>
      </c>
      <c r="Q7826" s="7">
        <v>8</v>
      </c>
      <c r="R7826" s="7">
        <v>0</v>
      </c>
      <c r="S7826" s="7" t="s">
        <v>11925</v>
      </c>
      <c r="BI7826"/>
      <c r="BJ7826"/>
    </row>
    <row r="7827" spans="2:62" x14ac:dyDescent="0.4">
      <c r="B7827" s="1">
        <v>30230</v>
      </c>
      <c r="C7827" s="6" t="s">
        <v>25</v>
      </c>
      <c r="D7827" s="6" t="s">
        <v>8</v>
      </c>
      <c r="E7827" s="6" t="s">
        <v>1734</v>
      </c>
      <c r="F7827" s="6" t="s">
        <v>2069</v>
      </c>
      <c r="G7827" s="6" t="s">
        <v>2632</v>
      </c>
      <c r="H7827" s="6" t="s">
        <v>2071</v>
      </c>
      <c r="I7827" s="6" t="s">
        <v>2649</v>
      </c>
      <c r="J7827" s="6" t="s">
        <v>5</v>
      </c>
      <c r="K7827" s="7">
        <v>8.17</v>
      </c>
      <c r="L7827" s="7">
        <f>IFERROR(VLOOKUP(SiscoTable[[#This Row],[Código]],Hoja2!A:B,2,0)*SiscoTable[[#This Row],[Provta(Uns)]],0)</f>
        <v>260.62299999999999</v>
      </c>
      <c r="M7827" s="7">
        <v>0</v>
      </c>
      <c r="N7827" s="7">
        <v>0</v>
      </c>
      <c r="O7827" s="7">
        <f>IFERROR(VLOOKUP(SiscoTable[[#This Row],[Código]],Hoja2!A:B,2,0)*SiscoTable[[#This Row],[Stock_actual]],0)</f>
        <v>0</v>
      </c>
      <c r="P7827" s="6" t="s">
        <v>7</v>
      </c>
      <c r="Q7827" s="7">
        <v>9</v>
      </c>
      <c r="R7827" s="7">
        <v>16.200000000000003</v>
      </c>
      <c r="S7827" s="7" t="s">
        <v>11925</v>
      </c>
      <c r="BI7827"/>
      <c r="BJ7827"/>
    </row>
    <row r="7828" spans="2:62" x14ac:dyDescent="0.4">
      <c r="B7828" s="1">
        <v>30233</v>
      </c>
      <c r="C7828" s="6" t="s">
        <v>30</v>
      </c>
      <c r="D7828" s="6" t="s">
        <v>8</v>
      </c>
      <c r="E7828" s="6" t="s">
        <v>1734</v>
      </c>
      <c r="F7828" s="6" t="s">
        <v>2069</v>
      </c>
      <c r="G7828" s="6" t="s">
        <v>2632</v>
      </c>
      <c r="H7828" s="6" t="s">
        <v>2071</v>
      </c>
      <c r="I7828" s="6" t="s">
        <v>2714</v>
      </c>
      <c r="J7828" s="6" t="s">
        <v>5</v>
      </c>
      <c r="K7828" s="7">
        <v>0.67</v>
      </c>
      <c r="L7828" s="7">
        <f>IFERROR(VLOOKUP(SiscoTable[[#This Row],[Código]],Hoja2!A:B,2,0)*SiscoTable[[#This Row],[Provta(Uns)]],0)</f>
        <v>42.813000000000002</v>
      </c>
      <c r="M7828" s="7">
        <v>0</v>
      </c>
      <c r="N7828" s="7">
        <v>1</v>
      </c>
      <c r="O7828" s="7">
        <f>IFERROR(VLOOKUP(SiscoTable[[#This Row],[Código]],Hoja2!A:B,2,0)*SiscoTable[[#This Row],[Stock_actual]],0)</f>
        <v>63.9</v>
      </c>
      <c r="P7828" s="6" t="s">
        <v>220</v>
      </c>
      <c r="Q7828" s="7">
        <v>1</v>
      </c>
      <c r="R7828" s="7">
        <v>1.2000000000000002</v>
      </c>
      <c r="S7828" s="7" t="s">
        <v>11925</v>
      </c>
      <c r="BI7828"/>
      <c r="BJ7828"/>
    </row>
    <row r="7829" spans="2:62" x14ac:dyDescent="0.4">
      <c r="B7829" s="1">
        <v>30234</v>
      </c>
      <c r="C7829" s="6" t="s">
        <v>30</v>
      </c>
      <c r="D7829" s="6" t="s">
        <v>8</v>
      </c>
      <c r="E7829" s="6" t="s">
        <v>1734</v>
      </c>
      <c r="F7829" s="6" t="s">
        <v>2069</v>
      </c>
      <c r="G7829" s="6" t="s">
        <v>2632</v>
      </c>
      <c r="H7829" s="6" t="s">
        <v>2071</v>
      </c>
      <c r="I7829" s="6" t="s">
        <v>2715</v>
      </c>
      <c r="J7829" s="6" t="s">
        <v>5</v>
      </c>
      <c r="K7829" s="7">
        <v>1.17</v>
      </c>
      <c r="L7829" s="7">
        <f>IFERROR(VLOOKUP(SiscoTable[[#This Row],[Código]],Hoja2!A:B,2,0)*SiscoTable[[#This Row],[Provta(Uns)]],0)</f>
        <v>63.062999999999995</v>
      </c>
      <c r="M7829" s="7">
        <v>0</v>
      </c>
      <c r="N7829" s="7">
        <v>1</v>
      </c>
      <c r="O7829" s="7">
        <f>IFERROR(VLOOKUP(SiscoTable[[#This Row],[Código]],Hoja2!A:B,2,0)*SiscoTable[[#This Row],[Stock_actual]],0)</f>
        <v>53.9</v>
      </c>
      <c r="P7829" s="6" t="s">
        <v>812</v>
      </c>
      <c r="Q7829" s="7">
        <v>1</v>
      </c>
      <c r="R7829" s="7">
        <v>2.4</v>
      </c>
      <c r="S7829" s="7" t="s">
        <v>11925</v>
      </c>
      <c r="BI7829"/>
      <c r="BJ7829"/>
    </row>
    <row r="7830" spans="2:62" x14ac:dyDescent="0.4">
      <c r="B7830" s="1">
        <v>30235</v>
      </c>
      <c r="C7830" s="6" t="s">
        <v>30</v>
      </c>
      <c r="D7830" s="6" t="s">
        <v>8</v>
      </c>
      <c r="E7830" s="6" t="s">
        <v>1734</v>
      </c>
      <c r="F7830" s="6" t="s">
        <v>2069</v>
      </c>
      <c r="G7830" s="6" t="s">
        <v>2632</v>
      </c>
      <c r="H7830" s="6" t="s">
        <v>2071</v>
      </c>
      <c r="I7830" s="6" t="s">
        <v>2716</v>
      </c>
      <c r="J7830" s="6" t="s">
        <v>5</v>
      </c>
      <c r="K7830" s="7">
        <v>1</v>
      </c>
      <c r="L7830" s="7">
        <f>IFERROR(VLOOKUP(SiscoTable[[#This Row],[Código]],Hoja2!A:B,2,0)*SiscoTable[[#This Row],[Provta(Uns)]],0)</f>
        <v>63.9</v>
      </c>
      <c r="M7830" s="7">
        <v>0</v>
      </c>
      <c r="N7830" s="7">
        <v>3</v>
      </c>
      <c r="O7830" s="7">
        <f>IFERROR(VLOOKUP(SiscoTable[[#This Row],[Código]],Hoja2!A:B,2,0)*SiscoTable[[#This Row],[Stock_actual]],0)</f>
        <v>191.7</v>
      </c>
      <c r="P7830" s="6" t="s">
        <v>983</v>
      </c>
      <c r="Q7830" s="7">
        <v>1</v>
      </c>
      <c r="R7830" s="7">
        <v>0</v>
      </c>
      <c r="S7830" s="7" t="s">
        <v>11925</v>
      </c>
      <c r="BI7830"/>
      <c r="BJ7830"/>
    </row>
    <row r="7831" spans="2:62" x14ac:dyDescent="0.4">
      <c r="B7831" s="1">
        <v>30236</v>
      </c>
      <c r="C7831" s="6" t="s">
        <v>30</v>
      </c>
      <c r="D7831" s="6" t="s">
        <v>8</v>
      </c>
      <c r="E7831" s="6" t="s">
        <v>1734</v>
      </c>
      <c r="F7831" s="6" t="s">
        <v>2069</v>
      </c>
      <c r="G7831" s="6" t="s">
        <v>2632</v>
      </c>
      <c r="H7831" s="6" t="s">
        <v>2071</v>
      </c>
      <c r="I7831" s="6" t="s">
        <v>2717</v>
      </c>
      <c r="J7831" s="6" t="s">
        <v>5</v>
      </c>
      <c r="K7831" s="7">
        <v>6.17</v>
      </c>
      <c r="L7831" s="7">
        <f>IFERROR(VLOOKUP(SiscoTable[[#This Row],[Código]],Hoja2!A:B,2,0)*SiscoTable[[#This Row],[Provta(Uns)]],0)</f>
        <v>172.143</v>
      </c>
      <c r="M7831" s="7">
        <v>0</v>
      </c>
      <c r="N7831" s="7">
        <v>4</v>
      </c>
      <c r="O7831" s="7">
        <f>IFERROR(VLOOKUP(SiscoTable[[#This Row],[Código]],Hoja2!A:B,2,0)*SiscoTable[[#This Row],[Stock_actual]],0)</f>
        <v>111.6</v>
      </c>
      <c r="P7831" s="6" t="s">
        <v>296</v>
      </c>
      <c r="Q7831" s="7">
        <v>7</v>
      </c>
      <c r="R7831" s="7">
        <v>12.59</v>
      </c>
      <c r="S7831" s="7" t="s">
        <v>11925</v>
      </c>
      <c r="BI7831"/>
      <c r="BJ7831"/>
    </row>
    <row r="7832" spans="2:62" x14ac:dyDescent="0.4">
      <c r="B7832" s="1">
        <v>30237</v>
      </c>
      <c r="C7832" s="6" t="s">
        <v>30</v>
      </c>
      <c r="D7832" s="6" t="s">
        <v>8</v>
      </c>
      <c r="E7832" s="6" t="s">
        <v>1734</v>
      </c>
      <c r="F7832" s="6" t="s">
        <v>2069</v>
      </c>
      <c r="G7832" s="6" t="s">
        <v>2632</v>
      </c>
      <c r="H7832" s="6" t="s">
        <v>2071</v>
      </c>
      <c r="I7832" s="6" t="s">
        <v>2718</v>
      </c>
      <c r="J7832" s="6" t="s">
        <v>5</v>
      </c>
      <c r="K7832" s="7">
        <v>3.17</v>
      </c>
      <c r="L7832" s="7">
        <f>IFERROR(VLOOKUP(SiscoTable[[#This Row],[Código]],Hoja2!A:B,2,0)*SiscoTable[[#This Row],[Provta(Uns)]],0)</f>
        <v>170.863</v>
      </c>
      <c r="M7832" s="7">
        <v>0</v>
      </c>
      <c r="N7832" s="7">
        <v>23</v>
      </c>
      <c r="O7832" s="7">
        <f>IFERROR(VLOOKUP(SiscoTable[[#This Row],[Código]],Hoja2!A:B,2,0)*SiscoTable[[#This Row],[Stock_actual]],0)</f>
        <v>1239.7</v>
      </c>
      <c r="P7832" s="6" t="s">
        <v>2719</v>
      </c>
      <c r="Q7832" s="7">
        <v>4</v>
      </c>
      <c r="R7832" s="7">
        <v>0</v>
      </c>
      <c r="S7832" s="7" t="s">
        <v>11925</v>
      </c>
      <c r="BI7832"/>
      <c r="BJ7832"/>
    </row>
    <row r="7833" spans="2:62" x14ac:dyDescent="0.4">
      <c r="B7833" s="1">
        <v>30238</v>
      </c>
      <c r="C7833" s="6" t="s">
        <v>8</v>
      </c>
      <c r="D7833" s="6" t="s">
        <v>8</v>
      </c>
      <c r="E7833" s="6" t="s">
        <v>1734</v>
      </c>
      <c r="F7833" s="6" t="s">
        <v>2069</v>
      </c>
      <c r="G7833" s="6" t="s">
        <v>2632</v>
      </c>
      <c r="H7833" s="6" t="s">
        <v>2071</v>
      </c>
      <c r="I7833" s="6" t="s">
        <v>2783</v>
      </c>
      <c r="J7833" s="6" t="s">
        <v>5</v>
      </c>
      <c r="K7833" s="7">
        <v>0.33</v>
      </c>
      <c r="L7833" s="7">
        <f>IFERROR(VLOOKUP(SiscoTable[[#This Row],[Código]],Hoja2!A:B,2,0)*SiscoTable[[#This Row],[Provta(Uns)]],0)</f>
        <v>19.766999999999999</v>
      </c>
      <c r="M7833" s="7">
        <v>0</v>
      </c>
      <c r="N7833" s="7">
        <v>4</v>
      </c>
      <c r="O7833" s="7">
        <f>IFERROR(VLOOKUP(SiscoTable[[#This Row],[Código]],Hoja2!A:B,2,0)*SiscoTable[[#This Row],[Stock_actual]],0)</f>
        <v>239.6</v>
      </c>
      <c r="P7833" s="6" t="s">
        <v>2784</v>
      </c>
      <c r="Q7833" s="7">
        <v>0</v>
      </c>
      <c r="R7833" s="7">
        <v>0</v>
      </c>
      <c r="S7833" s="7" t="s">
        <v>11925</v>
      </c>
      <c r="BI7833"/>
      <c r="BJ7833"/>
    </row>
    <row r="7834" spans="2:62" x14ac:dyDescent="0.4">
      <c r="B7834" s="1">
        <v>30243</v>
      </c>
      <c r="C7834" s="6" t="s">
        <v>8</v>
      </c>
      <c r="D7834" s="6" t="s">
        <v>8</v>
      </c>
      <c r="E7834" s="6" t="s">
        <v>1734</v>
      </c>
      <c r="F7834" s="6" t="s">
        <v>2069</v>
      </c>
      <c r="G7834" s="6" t="s">
        <v>2632</v>
      </c>
      <c r="H7834" s="6" t="s">
        <v>2071</v>
      </c>
      <c r="I7834" s="6" t="s">
        <v>2785</v>
      </c>
      <c r="J7834" s="6" t="s">
        <v>5</v>
      </c>
      <c r="K7834" s="7">
        <v>0.5</v>
      </c>
      <c r="L7834" s="7">
        <f>IFERROR(VLOOKUP(SiscoTable[[#This Row],[Código]],Hoja2!A:B,2,0)*SiscoTable[[#This Row],[Provta(Uns)]],0)</f>
        <v>42.95</v>
      </c>
      <c r="M7834" s="7">
        <v>0</v>
      </c>
      <c r="N7834" s="7">
        <v>0</v>
      </c>
      <c r="O7834" s="7">
        <f>IFERROR(VLOOKUP(SiscoTable[[#This Row],[Código]],Hoja2!A:B,2,0)*SiscoTable[[#This Row],[Stock_actual]],0)</f>
        <v>0</v>
      </c>
      <c r="P7834" s="6" t="s">
        <v>7</v>
      </c>
      <c r="Q7834" s="7">
        <v>1</v>
      </c>
      <c r="R7834" s="7">
        <v>1.2</v>
      </c>
      <c r="S7834" s="7" t="s">
        <v>11925</v>
      </c>
      <c r="BI7834"/>
      <c r="BJ7834"/>
    </row>
    <row r="7835" spans="2:62" x14ac:dyDescent="0.4">
      <c r="B7835" s="1">
        <v>30244</v>
      </c>
      <c r="C7835" s="6" t="s">
        <v>8</v>
      </c>
      <c r="D7835" s="6" t="s">
        <v>8</v>
      </c>
      <c r="E7835" s="6" t="s">
        <v>1734</v>
      </c>
      <c r="F7835" s="6" t="s">
        <v>2069</v>
      </c>
      <c r="G7835" s="6" t="s">
        <v>2632</v>
      </c>
      <c r="H7835" s="6" t="s">
        <v>2071</v>
      </c>
      <c r="I7835" s="6" t="s">
        <v>2786</v>
      </c>
      <c r="J7835" s="6" t="s">
        <v>5</v>
      </c>
      <c r="K7835" s="7">
        <v>0.33</v>
      </c>
      <c r="L7835" s="7">
        <f>IFERROR(VLOOKUP(SiscoTable[[#This Row],[Código]],Hoja2!A:B,2,0)*SiscoTable[[#This Row],[Provta(Uns)]],0)</f>
        <v>28.347000000000005</v>
      </c>
      <c r="M7835" s="7">
        <v>0</v>
      </c>
      <c r="N7835" s="7">
        <v>2</v>
      </c>
      <c r="O7835" s="7">
        <f>IFERROR(VLOOKUP(SiscoTable[[#This Row],[Código]],Hoja2!A:B,2,0)*SiscoTable[[#This Row],[Stock_actual]],0)</f>
        <v>171.8</v>
      </c>
      <c r="P7835" s="6" t="s">
        <v>99</v>
      </c>
      <c r="Q7835" s="7">
        <v>0</v>
      </c>
      <c r="R7835" s="7">
        <v>0</v>
      </c>
      <c r="S7835" s="7" t="s">
        <v>11925</v>
      </c>
      <c r="BI7835"/>
      <c r="BJ7835"/>
    </row>
    <row r="7836" spans="2:62" x14ac:dyDescent="0.4">
      <c r="B7836" s="1">
        <v>30247</v>
      </c>
      <c r="C7836" s="6" t="s">
        <v>8</v>
      </c>
      <c r="D7836" s="6" t="s">
        <v>8</v>
      </c>
      <c r="E7836" s="6" t="s">
        <v>1734</v>
      </c>
      <c r="F7836" s="6" t="s">
        <v>2069</v>
      </c>
      <c r="G7836" s="6" t="s">
        <v>2632</v>
      </c>
      <c r="H7836" s="6" t="s">
        <v>2071</v>
      </c>
      <c r="I7836" s="6" t="s">
        <v>2787</v>
      </c>
      <c r="J7836" s="6" t="s">
        <v>5</v>
      </c>
      <c r="K7836" s="7">
        <v>0.5</v>
      </c>
      <c r="L7836" s="7">
        <f>IFERROR(VLOOKUP(SiscoTable[[#This Row],[Código]],Hoja2!A:B,2,0)*SiscoTable[[#This Row],[Provta(Uns)]],0)</f>
        <v>17.45</v>
      </c>
      <c r="M7836" s="7">
        <v>0</v>
      </c>
      <c r="N7836" s="7">
        <v>19</v>
      </c>
      <c r="O7836" s="7">
        <f>IFERROR(VLOOKUP(SiscoTable[[#This Row],[Código]],Hoja2!A:B,2,0)*SiscoTable[[#This Row],[Stock_actual]],0)</f>
        <v>663.1</v>
      </c>
      <c r="P7836" s="6" t="s">
        <v>2406</v>
      </c>
      <c r="Q7836" s="7">
        <v>1</v>
      </c>
      <c r="R7836" s="7">
        <v>0</v>
      </c>
      <c r="S7836" s="7" t="s">
        <v>11925</v>
      </c>
      <c r="BI7836"/>
      <c r="BJ7836"/>
    </row>
    <row r="7837" spans="2:62" x14ac:dyDescent="0.4">
      <c r="B7837" s="1">
        <v>30248</v>
      </c>
      <c r="C7837" s="6" t="s">
        <v>30</v>
      </c>
      <c r="D7837" s="6" t="s">
        <v>8</v>
      </c>
      <c r="E7837" s="6" t="s">
        <v>1734</v>
      </c>
      <c r="F7837" s="6" t="s">
        <v>2069</v>
      </c>
      <c r="G7837" s="6" t="s">
        <v>2632</v>
      </c>
      <c r="H7837" s="6" t="s">
        <v>2071</v>
      </c>
      <c r="I7837" s="6" t="s">
        <v>2720</v>
      </c>
      <c r="J7837" s="6" t="s">
        <v>5</v>
      </c>
      <c r="K7837" s="7">
        <v>1.33</v>
      </c>
      <c r="L7837" s="7">
        <f>IFERROR(VLOOKUP(SiscoTable[[#This Row],[Código]],Hoja2!A:B,2,0)*SiscoTable[[#This Row],[Provta(Uns)]],0)</f>
        <v>79.667000000000002</v>
      </c>
      <c r="M7837" s="7">
        <v>0</v>
      </c>
      <c r="N7837" s="7">
        <v>3</v>
      </c>
      <c r="O7837" s="7">
        <f>IFERROR(VLOOKUP(SiscoTable[[#This Row],[Código]],Hoja2!A:B,2,0)*SiscoTable[[#This Row],[Stock_actual]],0)</f>
        <v>179.7</v>
      </c>
      <c r="P7837" s="6" t="s">
        <v>254</v>
      </c>
      <c r="Q7837" s="7">
        <v>1</v>
      </c>
      <c r="R7837" s="7">
        <v>0</v>
      </c>
      <c r="S7837" s="7" t="s">
        <v>11925</v>
      </c>
      <c r="BI7837"/>
      <c r="BJ7837"/>
    </row>
    <row r="7838" spans="2:62" x14ac:dyDescent="0.4">
      <c r="B7838" s="1">
        <v>30249</v>
      </c>
      <c r="C7838" s="6" t="s">
        <v>8</v>
      </c>
      <c r="D7838" s="6" t="s">
        <v>8</v>
      </c>
      <c r="E7838" s="6" t="s">
        <v>1734</v>
      </c>
      <c r="F7838" s="6" t="s">
        <v>2069</v>
      </c>
      <c r="G7838" s="6" t="s">
        <v>2632</v>
      </c>
      <c r="H7838" s="6" t="s">
        <v>2071</v>
      </c>
      <c r="I7838" s="6" t="s">
        <v>2788</v>
      </c>
      <c r="J7838" s="6" t="s">
        <v>5</v>
      </c>
      <c r="K7838" s="7">
        <v>0.33</v>
      </c>
      <c r="L7838" s="7">
        <f>IFERROR(VLOOKUP(SiscoTable[[#This Row],[Código]],Hoja2!A:B,2,0)*SiscoTable[[#This Row],[Provta(Uns)]],0)</f>
        <v>27.027000000000005</v>
      </c>
      <c r="M7838" s="7">
        <v>0</v>
      </c>
      <c r="N7838" s="7">
        <v>4</v>
      </c>
      <c r="O7838" s="7">
        <f>IFERROR(VLOOKUP(SiscoTable[[#This Row],[Código]],Hoja2!A:B,2,0)*SiscoTable[[#This Row],[Stock_actual]],0)</f>
        <v>327.60000000000002</v>
      </c>
      <c r="P7838" s="6" t="s">
        <v>2784</v>
      </c>
      <c r="Q7838" s="7">
        <v>0</v>
      </c>
      <c r="R7838" s="7">
        <v>0</v>
      </c>
      <c r="S7838" s="7" t="s">
        <v>11925</v>
      </c>
      <c r="BI7838"/>
      <c r="BJ7838"/>
    </row>
    <row r="7839" spans="2:62" x14ac:dyDescent="0.4">
      <c r="B7839" s="1">
        <v>30251</v>
      </c>
      <c r="C7839" s="6" t="s">
        <v>30</v>
      </c>
      <c r="D7839" s="6" t="s">
        <v>8</v>
      </c>
      <c r="E7839" s="6" t="s">
        <v>1734</v>
      </c>
      <c r="F7839" s="6" t="s">
        <v>2069</v>
      </c>
      <c r="G7839" s="6" t="s">
        <v>2632</v>
      </c>
      <c r="H7839" s="6" t="s">
        <v>2071</v>
      </c>
      <c r="I7839" s="6" t="s">
        <v>2721</v>
      </c>
      <c r="J7839" s="6" t="s">
        <v>5</v>
      </c>
      <c r="K7839" s="7">
        <v>0.83</v>
      </c>
      <c r="L7839" s="7">
        <f>IFERROR(VLOOKUP(SiscoTable[[#This Row],[Código]],Hoja2!A:B,2,0)*SiscoTable[[#This Row],[Provta(Uns)]],0)</f>
        <v>67.977000000000004</v>
      </c>
      <c r="M7839" s="7">
        <v>0</v>
      </c>
      <c r="N7839" s="7">
        <v>-1</v>
      </c>
      <c r="O7839" s="7">
        <f>IFERROR(VLOOKUP(SiscoTable[[#This Row],[Código]],Hoja2!A:B,2,0)*SiscoTable[[#This Row],[Stock_actual]],0)</f>
        <v>-81.900000000000006</v>
      </c>
      <c r="P7839" s="6" t="s">
        <v>7</v>
      </c>
      <c r="Q7839" s="7">
        <v>1</v>
      </c>
      <c r="R7839" s="7">
        <v>1.7999999999999998</v>
      </c>
      <c r="S7839" s="7" t="s">
        <v>11925</v>
      </c>
      <c r="BI7839"/>
      <c r="BJ7839"/>
    </row>
    <row r="7840" spans="2:62" x14ac:dyDescent="0.4">
      <c r="B7840" s="1">
        <v>30252</v>
      </c>
      <c r="C7840" s="6" t="s">
        <v>8</v>
      </c>
      <c r="D7840" s="6" t="s">
        <v>8</v>
      </c>
      <c r="E7840" s="6" t="s">
        <v>1734</v>
      </c>
      <c r="F7840" s="6" t="s">
        <v>2069</v>
      </c>
      <c r="G7840" s="6" t="s">
        <v>2632</v>
      </c>
      <c r="H7840" s="6" t="s">
        <v>2071</v>
      </c>
      <c r="I7840" s="6" t="s">
        <v>2789</v>
      </c>
      <c r="J7840" s="6" t="s">
        <v>5</v>
      </c>
      <c r="K7840" s="7">
        <v>0.33</v>
      </c>
      <c r="L7840" s="7">
        <f>IFERROR(VLOOKUP(SiscoTable[[#This Row],[Código]],Hoja2!A:B,2,0)*SiscoTable[[#This Row],[Provta(Uns)]],0)</f>
        <v>27.027000000000005</v>
      </c>
      <c r="M7840" s="7">
        <v>0</v>
      </c>
      <c r="N7840" s="7">
        <v>0</v>
      </c>
      <c r="O7840" s="7">
        <f>IFERROR(VLOOKUP(SiscoTable[[#This Row],[Código]],Hoja2!A:B,2,0)*SiscoTable[[#This Row],[Stock_actual]],0)</f>
        <v>0</v>
      </c>
      <c r="P7840" s="6" t="s">
        <v>7</v>
      </c>
      <c r="Q7840" s="7">
        <v>0</v>
      </c>
      <c r="R7840" s="7">
        <v>0</v>
      </c>
      <c r="S7840" s="7" t="s">
        <v>11925</v>
      </c>
      <c r="BI7840"/>
      <c r="BJ7840"/>
    </row>
    <row r="7841" spans="2:62" x14ac:dyDescent="0.4">
      <c r="B7841" s="1">
        <v>30253</v>
      </c>
      <c r="C7841" s="6" t="s">
        <v>8</v>
      </c>
      <c r="D7841" s="6" t="s">
        <v>8</v>
      </c>
      <c r="E7841" s="6" t="s">
        <v>1734</v>
      </c>
      <c r="F7841" s="6" t="s">
        <v>2069</v>
      </c>
      <c r="G7841" s="6" t="s">
        <v>2632</v>
      </c>
      <c r="H7841" s="6" t="s">
        <v>2071</v>
      </c>
      <c r="I7841" s="6" t="s">
        <v>2790</v>
      </c>
      <c r="J7841" s="6" t="s">
        <v>5</v>
      </c>
      <c r="K7841" s="7">
        <v>0.33</v>
      </c>
      <c r="L7841" s="7">
        <f>IFERROR(VLOOKUP(SiscoTable[[#This Row],[Código]],Hoja2!A:B,2,0)*SiscoTable[[#This Row],[Provta(Uns)]],0)</f>
        <v>27.027000000000005</v>
      </c>
      <c r="M7841" s="7">
        <v>0</v>
      </c>
      <c r="N7841" s="7">
        <v>2</v>
      </c>
      <c r="O7841" s="7">
        <f>IFERROR(VLOOKUP(SiscoTable[[#This Row],[Código]],Hoja2!A:B,2,0)*SiscoTable[[#This Row],[Stock_actual]],0)</f>
        <v>163.80000000000001</v>
      </c>
      <c r="P7841" s="6" t="s">
        <v>99</v>
      </c>
      <c r="Q7841" s="7">
        <v>0</v>
      </c>
      <c r="R7841" s="7">
        <v>0</v>
      </c>
      <c r="S7841" s="7" t="s">
        <v>11925</v>
      </c>
      <c r="BI7841"/>
      <c r="BJ7841"/>
    </row>
    <row r="7842" spans="2:62" x14ac:dyDescent="0.4">
      <c r="B7842" s="1">
        <v>30254</v>
      </c>
      <c r="C7842" s="6" t="s">
        <v>8</v>
      </c>
      <c r="D7842" s="6" t="s">
        <v>8</v>
      </c>
      <c r="E7842" s="6" t="s">
        <v>1734</v>
      </c>
      <c r="F7842" s="6" t="s">
        <v>2069</v>
      </c>
      <c r="G7842" s="6" t="s">
        <v>2632</v>
      </c>
      <c r="H7842" s="6" t="s">
        <v>2071</v>
      </c>
      <c r="I7842" s="6" t="s">
        <v>2791</v>
      </c>
      <c r="J7842" s="6" t="s">
        <v>5</v>
      </c>
      <c r="K7842" s="7">
        <v>0</v>
      </c>
      <c r="L7842" s="7">
        <f>IFERROR(VLOOKUP(SiscoTable[[#This Row],[Código]],Hoja2!A:B,2,0)*SiscoTable[[#This Row],[Provta(Uns)]],0)</f>
        <v>0</v>
      </c>
      <c r="M7842" s="7">
        <v>0</v>
      </c>
      <c r="N7842" s="7">
        <v>5</v>
      </c>
      <c r="O7842" s="7">
        <f>IFERROR(VLOOKUP(SiscoTable[[#This Row],[Código]],Hoja2!A:B,2,0)*SiscoTable[[#This Row],[Stock_actual]],0)</f>
        <v>409.5</v>
      </c>
      <c r="P7842" s="6" t="s">
        <v>134</v>
      </c>
      <c r="Q7842" s="7">
        <v>0</v>
      </c>
      <c r="R7842" s="7">
        <v>0</v>
      </c>
      <c r="S7842" s="7" t="s">
        <v>11925</v>
      </c>
      <c r="BI7842"/>
      <c r="BJ7842"/>
    </row>
    <row r="7843" spans="2:62" x14ac:dyDescent="0.4">
      <c r="B7843" s="1">
        <v>30257</v>
      </c>
      <c r="C7843" s="6" t="s">
        <v>8</v>
      </c>
      <c r="D7843" s="6" t="s">
        <v>8</v>
      </c>
      <c r="E7843" s="6" t="s">
        <v>1734</v>
      </c>
      <c r="F7843" s="6" t="s">
        <v>2069</v>
      </c>
      <c r="G7843" s="6" t="s">
        <v>2632</v>
      </c>
      <c r="H7843" s="6" t="s">
        <v>2071</v>
      </c>
      <c r="I7843" s="6" t="s">
        <v>2792</v>
      </c>
      <c r="J7843" s="6" t="s">
        <v>5</v>
      </c>
      <c r="K7843" s="7">
        <v>0.33</v>
      </c>
      <c r="L7843" s="7">
        <f>IFERROR(VLOOKUP(SiscoTable[[#This Row],[Código]],Hoja2!A:B,2,0)*SiscoTable[[#This Row],[Provta(Uns)]],0)</f>
        <v>24.057000000000002</v>
      </c>
      <c r="M7843" s="7">
        <v>0</v>
      </c>
      <c r="N7843" s="7">
        <v>6</v>
      </c>
      <c r="O7843" s="7">
        <f>IFERROR(VLOOKUP(SiscoTable[[#This Row],[Código]],Hoja2!A:B,2,0)*SiscoTable[[#This Row],[Stock_actual]],0)</f>
        <v>437.40000000000003</v>
      </c>
      <c r="P7843" s="6" t="s">
        <v>2734</v>
      </c>
      <c r="Q7843" s="7">
        <v>0</v>
      </c>
      <c r="R7843" s="7">
        <v>0</v>
      </c>
      <c r="S7843" s="7" t="s">
        <v>11925</v>
      </c>
      <c r="BI7843"/>
      <c r="BJ7843"/>
    </row>
    <row r="7844" spans="2:62" x14ac:dyDescent="0.4">
      <c r="B7844" s="1">
        <v>30258</v>
      </c>
      <c r="C7844" s="6" t="s">
        <v>8</v>
      </c>
      <c r="D7844" s="6" t="s">
        <v>8</v>
      </c>
      <c r="E7844" s="6" t="s">
        <v>1734</v>
      </c>
      <c r="F7844" s="6" t="s">
        <v>2069</v>
      </c>
      <c r="G7844" s="6" t="s">
        <v>2632</v>
      </c>
      <c r="H7844" s="6" t="s">
        <v>2071</v>
      </c>
      <c r="I7844" s="6" t="s">
        <v>2793</v>
      </c>
      <c r="J7844" s="6" t="s">
        <v>5</v>
      </c>
      <c r="K7844" s="7">
        <v>0.17</v>
      </c>
      <c r="L7844" s="7">
        <f>IFERROR(VLOOKUP(SiscoTable[[#This Row],[Código]],Hoja2!A:B,2,0)*SiscoTable[[#This Row],[Provta(Uns)]],0)</f>
        <v>13.923000000000002</v>
      </c>
      <c r="M7844" s="7">
        <v>0</v>
      </c>
      <c r="N7844" s="7">
        <v>5</v>
      </c>
      <c r="O7844" s="7">
        <f>IFERROR(VLOOKUP(SiscoTable[[#This Row],[Código]],Hoja2!A:B,2,0)*SiscoTable[[#This Row],[Stock_actual]],0)</f>
        <v>409.5</v>
      </c>
      <c r="P7844" s="6" t="s">
        <v>146</v>
      </c>
      <c r="Q7844" s="7">
        <v>0</v>
      </c>
      <c r="R7844" s="7">
        <v>0</v>
      </c>
      <c r="S7844" s="7" t="s">
        <v>11925</v>
      </c>
      <c r="BI7844"/>
      <c r="BJ7844"/>
    </row>
    <row r="7845" spans="2:62" x14ac:dyDescent="0.4">
      <c r="B7845" s="1">
        <v>30259</v>
      </c>
      <c r="C7845" s="6" t="s">
        <v>8</v>
      </c>
      <c r="D7845" s="6" t="s">
        <v>8</v>
      </c>
      <c r="E7845" s="6" t="s">
        <v>1734</v>
      </c>
      <c r="F7845" s="6" t="s">
        <v>2069</v>
      </c>
      <c r="G7845" s="6" t="s">
        <v>2632</v>
      </c>
      <c r="H7845" s="6" t="s">
        <v>2071</v>
      </c>
      <c r="I7845" s="6" t="s">
        <v>2794</v>
      </c>
      <c r="J7845" s="6" t="s">
        <v>5</v>
      </c>
      <c r="K7845" s="7">
        <v>0.33</v>
      </c>
      <c r="L7845" s="7">
        <f>IFERROR(VLOOKUP(SiscoTable[[#This Row],[Código]],Hoja2!A:B,2,0)*SiscoTable[[#This Row],[Provta(Uns)]],0)</f>
        <v>27.027000000000005</v>
      </c>
      <c r="M7845" s="7">
        <v>0</v>
      </c>
      <c r="N7845" s="7">
        <v>5</v>
      </c>
      <c r="O7845" s="7">
        <f>IFERROR(VLOOKUP(SiscoTable[[#This Row],[Código]],Hoja2!A:B,2,0)*SiscoTable[[#This Row],[Stock_actual]],0)</f>
        <v>409.5</v>
      </c>
      <c r="P7845" s="6" t="s">
        <v>1853</v>
      </c>
      <c r="Q7845" s="7">
        <v>0</v>
      </c>
      <c r="R7845" s="7">
        <v>0</v>
      </c>
      <c r="S7845" s="7" t="s">
        <v>11925</v>
      </c>
      <c r="BI7845"/>
      <c r="BJ7845"/>
    </row>
    <row r="7846" spans="2:62" x14ac:dyDescent="0.4">
      <c r="B7846" s="1">
        <v>30260</v>
      </c>
      <c r="C7846" s="6" t="s">
        <v>8</v>
      </c>
      <c r="D7846" s="6" t="s">
        <v>8</v>
      </c>
      <c r="E7846" s="6" t="s">
        <v>1734</v>
      </c>
      <c r="F7846" s="6" t="s">
        <v>2069</v>
      </c>
      <c r="G7846" s="6" t="s">
        <v>2632</v>
      </c>
      <c r="H7846" s="6" t="s">
        <v>2071</v>
      </c>
      <c r="I7846" s="6" t="s">
        <v>2795</v>
      </c>
      <c r="J7846" s="6" t="s">
        <v>5</v>
      </c>
      <c r="K7846" s="7">
        <v>0.67</v>
      </c>
      <c r="L7846" s="7">
        <f>IFERROR(VLOOKUP(SiscoTable[[#This Row],[Código]],Hoja2!A:B,2,0)*SiscoTable[[#This Row],[Provta(Uns)]],0)</f>
        <v>54.873000000000005</v>
      </c>
      <c r="M7846" s="7">
        <v>0</v>
      </c>
      <c r="N7846" s="7">
        <v>2</v>
      </c>
      <c r="O7846" s="7">
        <f>IFERROR(VLOOKUP(SiscoTable[[#This Row],[Código]],Hoja2!A:B,2,0)*SiscoTable[[#This Row],[Stock_actual]],0)</f>
        <v>163.80000000000001</v>
      </c>
      <c r="P7846" s="6" t="s">
        <v>983</v>
      </c>
      <c r="Q7846" s="7">
        <v>1</v>
      </c>
      <c r="R7846" s="7">
        <v>0</v>
      </c>
      <c r="S7846" s="7" t="s">
        <v>11925</v>
      </c>
      <c r="BI7846"/>
      <c r="BJ7846"/>
    </row>
    <row r="7847" spans="2:62" x14ac:dyDescent="0.4">
      <c r="B7847" s="1">
        <v>30261</v>
      </c>
      <c r="C7847" s="6" t="s">
        <v>8</v>
      </c>
      <c r="D7847" s="6" t="s">
        <v>8</v>
      </c>
      <c r="E7847" s="6" t="s">
        <v>1734</v>
      </c>
      <c r="F7847" s="6" t="s">
        <v>2069</v>
      </c>
      <c r="G7847" s="6" t="s">
        <v>2632</v>
      </c>
      <c r="H7847" s="6" t="s">
        <v>2071</v>
      </c>
      <c r="I7847" s="6" t="s">
        <v>2796</v>
      </c>
      <c r="J7847" s="6" t="s">
        <v>5</v>
      </c>
      <c r="K7847" s="7">
        <v>0.33</v>
      </c>
      <c r="L7847" s="7">
        <f>IFERROR(VLOOKUP(SiscoTable[[#This Row],[Código]],Hoja2!A:B,2,0)*SiscoTable[[#This Row],[Provta(Uns)]],0)</f>
        <v>26.367000000000004</v>
      </c>
      <c r="M7847" s="7">
        <v>0</v>
      </c>
      <c r="N7847" s="7">
        <v>4</v>
      </c>
      <c r="O7847" s="7">
        <f>IFERROR(VLOOKUP(SiscoTable[[#This Row],[Código]],Hoja2!A:B,2,0)*SiscoTable[[#This Row],[Stock_actual]],0)</f>
        <v>319.60000000000002</v>
      </c>
      <c r="P7847" s="6" t="s">
        <v>2784</v>
      </c>
      <c r="Q7847" s="7">
        <v>0</v>
      </c>
      <c r="R7847" s="7">
        <v>0</v>
      </c>
      <c r="S7847" s="7" t="s">
        <v>11925</v>
      </c>
      <c r="BI7847"/>
      <c r="BJ7847"/>
    </row>
    <row r="7848" spans="2:62" x14ac:dyDescent="0.4">
      <c r="B7848" s="1">
        <v>30262</v>
      </c>
      <c r="C7848" s="6" t="s">
        <v>8</v>
      </c>
      <c r="D7848" s="6" t="s">
        <v>8</v>
      </c>
      <c r="E7848" s="6" t="s">
        <v>1734</v>
      </c>
      <c r="F7848" s="6" t="s">
        <v>2069</v>
      </c>
      <c r="G7848" s="6" t="s">
        <v>2632</v>
      </c>
      <c r="H7848" s="6" t="s">
        <v>2071</v>
      </c>
      <c r="I7848" s="6" t="s">
        <v>2797</v>
      </c>
      <c r="J7848" s="6" t="s">
        <v>5</v>
      </c>
      <c r="K7848" s="7">
        <v>0.33</v>
      </c>
      <c r="L7848" s="7">
        <f>IFERROR(VLOOKUP(SiscoTable[[#This Row],[Código]],Hoja2!A:B,2,0)*SiscoTable[[#This Row],[Provta(Uns)]],0)</f>
        <v>27.027000000000005</v>
      </c>
      <c r="M7848" s="7">
        <v>0</v>
      </c>
      <c r="N7848" s="7">
        <v>3</v>
      </c>
      <c r="O7848" s="7">
        <f>IFERROR(VLOOKUP(SiscoTable[[#This Row],[Código]],Hoja2!A:B,2,0)*SiscoTable[[#This Row],[Stock_actual]],0)</f>
        <v>245.70000000000002</v>
      </c>
      <c r="P7848" s="6" t="s">
        <v>2273</v>
      </c>
      <c r="Q7848" s="7">
        <v>0</v>
      </c>
      <c r="R7848" s="7">
        <v>0</v>
      </c>
      <c r="S7848" s="7" t="s">
        <v>11925</v>
      </c>
      <c r="BI7848"/>
      <c r="BJ7848"/>
    </row>
    <row r="7849" spans="2:62" x14ac:dyDescent="0.4">
      <c r="B7849" s="1">
        <v>30263</v>
      </c>
      <c r="C7849" s="6" t="s">
        <v>8</v>
      </c>
      <c r="D7849" s="6" t="s">
        <v>8</v>
      </c>
      <c r="E7849" s="6" t="s">
        <v>1734</v>
      </c>
      <c r="F7849" s="6" t="s">
        <v>2069</v>
      </c>
      <c r="G7849" s="6" t="s">
        <v>2632</v>
      </c>
      <c r="H7849" s="6" t="s">
        <v>2071</v>
      </c>
      <c r="I7849" s="6" t="s">
        <v>2798</v>
      </c>
      <c r="J7849" s="6" t="s">
        <v>5</v>
      </c>
      <c r="K7849" s="7">
        <v>0.33</v>
      </c>
      <c r="L7849" s="7">
        <f>IFERROR(VLOOKUP(SiscoTable[[#This Row],[Código]],Hoja2!A:B,2,0)*SiscoTable[[#This Row],[Provta(Uns)]],0)</f>
        <v>27.027000000000005</v>
      </c>
      <c r="M7849" s="7">
        <v>0</v>
      </c>
      <c r="N7849" s="7">
        <v>0</v>
      </c>
      <c r="O7849" s="7">
        <f>IFERROR(VLOOKUP(SiscoTable[[#This Row],[Código]],Hoja2!A:B,2,0)*SiscoTable[[#This Row],[Stock_actual]],0)</f>
        <v>0</v>
      </c>
      <c r="P7849" s="6" t="s">
        <v>7</v>
      </c>
      <c r="Q7849" s="7">
        <v>0</v>
      </c>
      <c r="R7849" s="7">
        <v>0</v>
      </c>
      <c r="S7849" s="7" t="s">
        <v>11925</v>
      </c>
      <c r="BI7849"/>
      <c r="BJ7849"/>
    </row>
    <row r="7850" spans="2:62" x14ac:dyDescent="0.4">
      <c r="B7850" s="1">
        <v>30264</v>
      </c>
      <c r="C7850" s="6" t="s">
        <v>8</v>
      </c>
      <c r="D7850" s="6" t="s">
        <v>8</v>
      </c>
      <c r="E7850" s="6" t="s">
        <v>1734</v>
      </c>
      <c r="F7850" s="6" t="s">
        <v>2069</v>
      </c>
      <c r="G7850" s="6" t="s">
        <v>2632</v>
      </c>
      <c r="H7850" s="6" t="s">
        <v>2071</v>
      </c>
      <c r="I7850" s="6" t="s">
        <v>2799</v>
      </c>
      <c r="J7850" s="6" t="s">
        <v>5</v>
      </c>
      <c r="K7850" s="7">
        <v>0</v>
      </c>
      <c r="L7850" s="7">
        <f>IFERROR(VLOOKUP(SiscoTable[[#This Row],[Código]],Hoja2!A:B,2,0)*SiscoTable[[#This Row],[Provta(Uns)]],0)</f>
        <v>0</v>
      </c>
      <c r="M7850" s="7">
        <v>0</v>
      </c>
      <c r="N7850" s="7">
        <v>0</v>
      </c>
      <c r="O7850" s="7">
        <f>IFERROR(VLOOKUP(SiscoTable[[#This Row],[Código]],Hoja2!A:B,2,0)*SiscoTable[[#This Row],[Stock_actual]],0)</f>
        <v>0</v>
      </c>
      <c r="P7850" s="6" t="s">
        <v>7</v>
      </c>
      <c r="Q7850" s="7">
        <v>0</v>
      </c>
      <c r="R7850" s="7">
        <v>0</v>
      </c>
      <c r="S7850" s="7" t="s">
        <v>11925</v>
      </c>
      <c r="BI7850"/>
      <c r="BJ7850"/>
    </row>
    <row r="7851" spans="2:62" x14ac:dyDescent="0.4">
      <c r="B7851" s="1">
        <v>30265</v>
      </c>
      <c r="C7851" s="6" t="s">
        <v>8</v>
      </c>
      <c r="D7851" s="6" t="s">
        <v>8</v>
      </c>
      <c r="E7851" s="6" t="s">
        <v>1734</v>
      </c>
      <c r="F7851" s="6" t="s">
        <v>2069</v>
      </c>
      <c r="G7851" s="6" t="s">
        <v>2632</v>
      </c>
      <c r="H7851" s="6" t="s">
        <v>2071</v>
      </c>
      <c r="I7851" s="6" t="s">
        <v>2800</v>
      </c>
      <c r="J7851" s="6" t="s">
        <v>5</v>
      </c>
      <c r="K7851" s="7">
        <v>0</v>
      </c>
      <c r="L7851" s="7">
        <f>IFERROR(VLOOKUP(SiscoTable[[#This Row],[Código]],Hoja2!A:B,2,0)*SiscoTable[[#This Row],[Provta(Uns)]],0)</f>
        <v>0</v>
      </c>
      <c r="M7851" s="7">
        <v>0</v>
      </c>
      <c r="N7851" s="7">
        <v>0</v>
      </c>
      <c r="O7851" s="7">
        <f>IFERROR(VLOOKUP(SiscoTable[[#This Row],[Código]],Hoja2!A:B,2,0)*SiscoTable[[#This Row],[Stock_actual]],0)</f>
        <v>0</v>
      </c>
      <c r="P7851" s="6" t="s">
        <v>7</v>
      </c>
      <c r="Q7851" s="7">
        <v>0</v>
      </c>
      <c r="R7851" s="7">
        <v>0</v>
      </c>
      <c r="S7851" s="7" t="s">
        <v>11925</v>
      </c>
      <c r="BI7851"/>
      <c r="BJ7851"/>
    </row>
    <row r="7852" spans="2:62" x14ac:dyDescent="0.4">
      <c r="B7852" s="1">
        <v>30266</v>
      </c>
      <c r="C7852" s="6" t="s">
        <v>8</v>
      </c>
      <c r="D7852" s="6" t="s">
        <v>8</v>
      </c>
      <c r="E7852" s="6" t="s">
        <v>1734</v>
      </c>
      <c r="F7852" s="6" t="s">
        <v>2069</v>
      </c>
      <c r="G7852" s="6" t="s">
        <v>2632</v>
      </c>
      <c r="H7852" s="6" t="s">
        <v>2071</v>
      </c>
      <c r="I7852" s="6" t="s">
        <v>2801</v>
      </c>
      <c r="J7852" s="6" t="s">
        <v>5</v>
      </c>
      <c r="K7852" s="7">
        <v>0.33</v>
      </c>
      <c r="L7852" s="7">
        <f>IFERROR(VLOOKUP(SiscoTable[[#This Row],[Código]],Hoja2!A:B,2,0)*SiscoTable[[#This Row],[Provta(Uns)]],0)</f>
        <v>27.027000000000005</v>
      </c>
      <c r="M7852" s="7">
        <v>0</v>
      </c>
      <c r="N7852" s="7">
        <v>3</v>
      </c>
      <c r="O7852" s="7">
        <f>IFERROR(VLOOKUP(SiscoTable[[#This Row],[Código]],Hoja2!A:B,2,0)*SiscoTable[[#This Row],[Stock_actual]],0)</f>
        <v>245.70000000000002</v>
      </c>
      <c r="P7852" s="6" t="s">
        <v>2273</v>
      </c>
      <c r="Q7852" s="7">
        <v>0</v>
      </c>
      <c r="R7852" s="7">
        <v>0</v>
      </c>
      <c r="S7852" s="7" t="s">
        <v>11925</v>
      </c>
      <c r="BI7852"/>
      <c r="BJ7852"/>
    </row>
    <row r="7853" spans="2:62" x14ac:dyDescent="0.4">
      <c r="B7853" s="1">
        <v>30267</v>
      </c>
      <c r="C7853" s="6" t="s">
        <v>8</v>
      </c>
      <c r="D7853" s="6" t="s">
        <v>8</v>
      </c>
      <c r="E7853" s="6" t="s">
        <v>1734</v>
      </c>
      <c r="F7853" s="6" t="s">
        <v>2069</v>
      </c>
      <c r="G7853" s="6" t="s">
        <v>2632</v>
      </c>
      <c r="H7853" s="6" t="s">
        <v>2071</v>
      </c>
      <c r="I7853" s="6" t="s">
        <v>2802</v>
      </c>
      <c r="J7853" s="6" t="s">
        <v>5</v>
      </c>
      <c r="K7853" s="7">
        <v>0.33</v>
      </c>
      <c r="L7853" s="7">
        <f>IFERROR(VLOOKUP(SiscoTable[[#This Row],[Código]],Hoja2!A:B,2,0)*SiscoTable[[#This Row],[Provta(Uns)]],0)</f>
        <v>27.027000000000005</v>
      </c>
      <c r="M7853" s="7">
        <v>0</v>
      </c>
      <c r="N7853" s="7">
        <v>3</v>
      </c>
      <c r="O7853" s="7">
        <f>IFERROR(VLOOKUP(SiscoTable[[#This Row],[Código]],Hoja2!A:B,2,0)*SiscoTable[[#This Row],[Stock_actual]],0)</f>
        <v>245.70000000000002</v>
      </c>
      <c r="P7853" s="6" t="s">
        <v>2273</v>
      </c>
      <c r="Q7853" s="7">
        <v>0</v>
      </c>
      <c r="R7853" s="7">
        <v>0</v>
      </c>
      <c r="S7853" s="7" t="s">
        <v>11925</v>
      </c>
      <c r="BI7853"/>
      <c r="BJ7853"/>
    </row>
    <row r="7854" spans="2:62" x14ac:dyDescent="0.4">
      <c r="B7854" s="1">
        <v>30268</v>
      </c>
      <c r="C7854" s="6" t="s">
        <v>30</v>
      </c>
      <c r="D7854" s="6" t="s">
        <v>8</v>
      </c>
      <c r="E7854" s="6" t="s">
        <v>1734</v>
      </c>
      <c r="F7854" s="6" t="s">
        <v>2069</v>
      </c>
      <c r="G7854" s="6" t="s">
        <v>2632</v>
      </c>
      <c r="H7854" s="6" t="s">
        <v>2071</v>
      </c>
      <c r="I7854" s="6" t="s">
        <v>2722</v>
      </c>
      <c r="J7854" s="6" t="s">
        <v>5</v>
      </c>
      <c r="K7854" s="7">
        <v>0.17</v>
      </c>
      <c r="L7854" s="7">
        <f>IFERROR(VLOOKUP(SiscoTable[[#This Row],[Código]],Hoja2!A:B,2,0)*SiscoTable[[#This Row],[Provta(Uns)]],0)</f>
        <v>23.783000000000001</v>
      </c>
      <c r="M7854" s="7">
        <v>0</v>
      </c>
      <c r="N7854" s="7">
        <v>0</v>
      </c>
      <c r="O7854" s="7">
        <f>IFERROR(VLOOKUP(SiscoTable[[#This Row],[Código]],Hoja2!A:B,2,0)*SiscoTable[[#This Row],[Stock_actual]],0)</f>
        <v>0</v>
      </c>
      <c r="P7854" s="6" t="s">
        <v>7</v>
      </c>
      <c r="Q7854" s="7">
        <v>0</v>
      </c>
      <c r="R7854" s="7">
        <v>0</v>
      </c>
      <c r="S7854" s="7" t="s">
        <v>11925</v>
      </c>
      <c r="BI7854"/>
      <c r="BJ7854"/>
    </row>
    <row r="7855" spans="2:62" x14ac:dyDescent="0.4">
      <c r="B7855" s="1">
        <v>30269</v>
      </c>
      <c r="C7855" s="6" t="s">
        <v>8</v>
      </c>
      <c r="D7855" s="6" t="s">
        <v>8</v>
      </c>
      <c r="E7855" s="6" t="s">
        <v>1734</v>
      </c>
      <c r="F7855" s="6" t="s">
        <v>2069</v>
      </c>
      <c r="G7855" s="6" t="s">
        <v>2632</v>
      </c>
      <c r="H7855" s="6" t="s">
        <v>2071</v>
      </c>
      <c r="I7855" s="6" t="s">
        <v>2803</v>
      </c>
      <c r="J7855" s="6" t="s">
        <v>5</v>
      </c>
      <c r="K7855" s="7">
        <v>0.5</v>
      </c>
      <c r="L7855" s="7">
        <f>IFERROR(VLOOKUP(SiscoTable[[#This Row],[Código]],Hoja2!A:B,2,0)*SiscoTable[[#This Row],[Provta(Uns)]],0)</f>
        <v>17.45</v>
      </c>
      <c r="M7855" s="7">
        <v>0</v>
      </c>
      <c r="N7855" s="7">
        <v>3</v>
      </c>
      <c r="O7855" s="7">
        <f>IFERROR(VLOOKUP(SiscoTable[[#This Row],[Código]],Hoja2!A:B,2,0)*SiscoTable[[#This Row],[Stock_actual]],0)</f>
        <v>104.69999999999999</v>
      </c>
      <c r="P7855" s="6" t="s">
        <v>1014</v>
      </c>
      <c r="Q7855" s="7">
        <v>1</v>
      </c>
      <c r="R7855" s="7">
        <v>0</v>
      </c>
      <c r="S7855" s="7" t="s">
        <v>11925</v>
      </c>
      <c r="BI7855"/>
      <c r="BJ7855"/>
    </row>
    <row r="7856" spans="2:62" x14ac:dyDescent="0.4">
      <c r="B7856" s="1">
        <v>30270</v>
      </c>
      <c r="C7856" s="6" t="s">
        <v>8</v>
      </c>
      <c r="D7856" s="6" t="s">
        <v>8</v>
      </c>
      <c r="E7856" s="6" t="s">
        <v>1734</v>
      </c>
      <c r="F7856" s="6" t="s">
        <v>2069</v>
      </c>
      <c r="G7856" s="6" t="s">
        <v>2632</v>
      </c>
      <c r="H7856" s="6" t="s">
        <v>2071</v>
      </c>
      <c r="I7856" s="6" t="s">
        <v>2804</v>
      </c>
      <c r="J7856" s="6" t="s">
        <v>5</v>
      </c>
      <c r="K7856" s="7">
        <v>0.17</v>
      </c>
      <c r="L7856" s="7">
        <f>IFERROR(VLOOKUP(SiscoTable[[#This Row],[Código]],Hoja2!A:B,2,0)*SiscoTable[[#This Row],[Provta(Uns)]],0)</f>
        <v>5.9329999999999998</v>
      </c>
      <c r="M7856" s="7">
        <v>0</v>
      </c>
      <c r="N7856" s="7">
        <v>5</v>
      </c>
      <c r="O7856" s="7">
        <f>IFERROR(VLOOKUP(SiscoTable[[#This Row],[Código]],Hoja2!A:B,2,0)*SiscoTable[[#This Row],[Stock_actual]],0)</f>
        <v>174.5</v>
      </c>
      <c r="P7856" s="6" t="s">
        <v>146</v>
      </c>
      <c r="Q7856" s="7">
        <v>0</v>
      </c>
      <c r="R7856" s="7">
        <v>0</v>
      </c>
      <c r="S7856" s="7" t="s">
        <v>11925</v>
      </c>
      <c r="BI7856"/>
      <c r="BJ7856"/>
    </row>
    <row r="7857" spans="2:62" x14ac:dyDescent="0.4">
      <c r="B7857" s="1">
        <v>30271</v>
      </c>
      <c r="C7857" s="6" t="s">
        <v>8</v>
      </c>
      <c r="D7857" s="6" t="s">
        <v>8</v>
      </c>
      <c r="E7857" s="6" t="s">
        <v>1734</v>
      </c>
      <c r="F7857" s="6" t="s">
        <v>2069</v>
      </c>
      <c r="G7857" s="6" t="s">
        <v>2632</v>
      </c>
      <c r="H7857" s="6" t="s">
        <v>2071</v>
      </c>
      <c r="I7857" s="6" t="s">
        <v>2805</v>
      </c>
      <c r="J7857" s="6" t="s">
        <v>5</v>
      </c>
      <c r="K7857" s="7">
        <v>0.33</v>
      </c>
      <c r="L7857" s="7">
        <f>IFERROR(VLOOKUP(SiscoTable[[#This Row],[Código]],Hoja2!A:B,2,0)*SiscoTable[[#This Row],[Provta(Uns)]],0)</f>
        <v>11.516999999999999</v>
      </c>
      <c r="M7857" s="7">
        <v>0</v>
      </c>
      <c r="N7857" s="7">
        <v>4</v>
      </c>
      <c r="O7857" s="7">
        <f>IFERROR(VLOOKUP(SiscoTable[[#This Row],[Código]],Hoja2!A:B,2,0)*SiscoTable[[#This Row],[Stock_actual]],0)</f>
        <v>139.6</v>
      </c>
      <c r="P7857" s="6" t="s">
        <v>2784</v>
      </c>
      <c r="Q7857" s="7">
        <v>0</v>
      </c>
      <c r="R7857" s="7">
        <v>0</v>
      </c>
      <c r="S7857" s="7" t="s">
        <v>11925</v>
      </c>
      <c r="BI7857"/>
      <c r="BJ7857"/>
    </row>
    <row r="7858" spans="2:62" x14ac:dyDescent="0.4">
      <c r="B7858" s="1">
        <v>30272</v>
      </c>
      <c r="C7858" s="6" t="s">
        <v>8</v>
      </c>
      <c r="D7858" s="6" t="s">
        <v>8</v>
      </c>
      <c r="E7858" s="6" t="s">
        <v>1734</v>
      </c>
      <c r="F7858" s="6" t="s">
        <v>2069</v>
      </c>
      <c r="G7858" s="6" t="s">
        <v>2632</v>
      </c>
      <c r="H7858" s="6" t="s">
        <v>2071</v>
      </c>
      <c r="I7858" s="6" t="s">
        <v>2806</v>
      </c>
      <c r="J7858" s="6" t="s">
        <v>5</v>
      </c>
      <c r="K7858" s="7">
        <v>0.5</v>
      </c>
      <c r="L7858" s="7">
        <f>IFERROR(VLOOKUP(SiscoTable[[#This Row],[Código]],Hoja2!A:B,2,0)*SiscoTable[[#This Row],[Provta(Uns)]],0)</f>
        <v>17.45</v>
      </c>
      <c r="M7858" s="7">
        <v>0</v>
      </c>
      <c r="N7858" s="7">
        <v>3</v>
      </c>
      <c r="O7858" s="7">
        <f>IFERROR(VLOOKUP(SiscoTable[[#This Row],[Código]],Hoja2!A:B,2,0)*SiscoTable[[#This Row],[Stock_actual]],0)</f>
        <v>104.69999999999999</v>
      </c>
      <c r="P7858" s="6" t="s">
        <v>1014</v>
      </c>
      <c r="Q7858" s="7">
        <v>1</v>
      </c>
      <c r="R7858" s="7">
        <v>0</v>
      </c>
      <c r="S7858" s="7" t="s">
        <v>11925</v>
      </c>
      <c r="BI7858"/>
      <c r="BJ7858"/>
    </row>
    <row r="7859" spans="2:62" x14ac:dyDescent="0.4">
      <c r="B7859" s="1">
        <v>30278</v>
      </c>
      <c r="C7859" s="6" t="s">
        <v>30</v>
      </c>
      <c r="D7859" s="6" t="s">
        <v>30</v>
      </c>
      <c r="E7859" s="6" t="s">
        <v>3268</v>
      </c>
      <c r="F7859" s="6" t="s">
        <v>7197</v>
      </c>
      <c r="G7859" s="6" t="s">
        <v>7388</v>
      </c>
      <c r="H7859" s="6" t="s">
        <v>7390</v>
      </c>
      <c r="I7859" s="6" t="s">
        <v>7458</v>
      </c>
      <c r="J7859" s="6" t="s">
        <v>5</v>
      </c>
      <c r="K7859" s="7">
        <v>15.5</v>
      </c>
      <c r="L7859" s="7">
        <f>IFERROR(VLOOKUP(SiscoTable[[#This Row],[Código]],Hoja2!A:B,2,0)*SiscoTable[[#This Row],[Provta(Uns)]],0)</f>
        <v>186</v>
      </c>
      <c r="M7859" s="7">
        <v>0</v>
      </c>
      <c r="N7859" s="7">
        <v>22</v>
      </c>
      <c r="O7859" s="7">
        <f>IFERROR(VLOOKUP(SiscoTable[[#This Row],[Código]],Hoja2!A:B,2,0)*SiscoTable[[#This Row],[Stock_actual]],0)</f>
        <v>264</v>
      </c>
      <c r="P7859" s="6" t="s">
        <v>558</v>
      </c>
      <c r="Q7859" s="7">
        <v>17</v>
      </c>
      <c r="R7859" s="7">
        <v>0</v>
      </c>
      <c r="S7859" s="7" t="s">
        <v>11928</v>
      </c>
      <c r="BI7859"/>
      <c r="BJ7859"/>
    </row>
    <row r="7860" spans="2:62" x14ac:dyDescent="0.4">
      <c r="B7860" s="1">
        <v>30279</v>
      </c>
      <c r="C7860" s="6" t="s">
        <v>8</v>
      </c>
      <c r="D7860" s="6" t="s">
        <v>8</v>
      </c>
      <c r="E7860" s="6" t="s">
        <v>3268</v>
      </c>
      <c r="F7860" s="6" t="s">
        <v>7197</v>
      </c>
      <c r="G7860" s="6" t="s">
        <v>7198</v>
      </c>
      <c r="H7860" s="6" t="s">
        <v>7200</v>
      </c>
      <c r="I7860" s="6" t="s">
        <v>7354</v>
      </c>
      <c r="J7860" s="6" t="s">
        <v>5</v>
      </c>
      <c r="K7860" s="7">
        <v>0</v>
      </c>
      <c r="L7860" s="7">
        <f>IFERROR(VLOOKUP(SiscoTable[[#This Row],[Código]],Hoja2!A:B,2,0)*SiscoTable[[#This Row],[Provta(Uns)]],0)</f>
        <v>0</v>
      </c>
      <c r="M7860" s="7">
        <v>0</v>
      </c>
      <c r="N7860" s="7">
        <v>0</v>
      </c>
      <c r="O7860" s="7">
        <f>IFERROR(VLOOKUP(SiscoTable[[#This Row],[Código]],Hoja2!A:B,2,0)*SiscoTable[[#This Row],[Stock_actual]],0)</f>
        <v>0</v>
      </c>
      <c r="P7860" s="6" t="s">
        <v>7</v>
      </c>
      <c r="Q7860" s="7">
        <v>0</v>
      </c>
      <c r="R7860" s="7">
        <v>0</v>
      </c>
      <c r="S7860" s="7" t="s">
        <v>11928</v>
      </c>
      <c r="BI7860"/>
      <c r="BJ7860"/>
    </row>
    <row r="7861" spans="2:62" x14ac:dyDescent="0.4">
      <c r="B7861" s="1">
        <v>30280</v>
      </c>
      <c r="C7861" s="6" t="s">
        <v>8</v>
      </c>
      <c r="D7861" s="6" t="s">
        <v>8</v>
      </c>
      <c r="E7861" s="6" t="s">
        <v>3268</v>
      </c>
      <c r="F7861" s="6" t="s">
        <v>7197</v>
      </c>
      <c r="G7861" s="6" t="s">
        <v>7198</v>
      </c>
      <c r="H7861" s="6" t="s">
        <v>7200</v>
      </c>
      <c r="I7861" s="6" t="s">
        <v>7355</v>
      </c>
      <c r="J7861" s="6" t="s">
        <v>5</v>
      </c>
      <c r="K7861" s="7">
        <v>0.33</v>
      </c>
      <c r="L7861" s="7">
        <f>IFERROR(VLOOKUP(SiscoTable[[#This Row],[Código]],Hoja2!A:B,2,0)*SiscoTable[[#This Row],[Provta(Uns)]],0)</f>
        <v>2.1120000000000001</v>
      </c>
      <c r="M7861" s="7">
        <v>0</v>
      </c>
      <c r="N7861" s="7">
        <v>9</v>
      </c>
      <c r="O7861" s="7">
        <f>IFERROR(VLOOKUP(SiscoTable[[#This Row],[Código]],Hoja2!A:B,2,0)*SiscoTable[[#This Row],[Stock_actual]],0)</f>
        <v>57.6</v>
      </c>
      <c r="P7861" s="6" t="s">
        <v>1857</v>
      </c>
      <c r="Q7861" s="7">
        <v>0</v>
      </c>
      <c r="R7861" s="7">
        <v>0</v>
      </c>
      <c r="S7861" s="7" t="s">
        <v>11928</v>
      </c>
      <c r="BI7861"/>
      <c r="BJ7861"/>
    </row>
    <row r="7862" spans="2:62" x14ac:dyDescent="0.4">
      <c r="B7862" s="1">
        <v>30281</v>
      </c>
      <c r="C7862" s="6" t="s">
        <v>8</v>
      </c>
      <c r="D7862" s="6" t="s">
        <v>8</v>
      </c>
      <c r="E7862" s="6" t="s">
        <v>3268</v>
      </c>
      <c r="F7862" s="6" t="s">
        <v>6059</v>
      </c>
      <c r="G7862" s="6" t="s">
        <v>6307</v>
      </c>
      <c r="H7862" s="6" t="s">
        <v>6164</v>
      </c>
      <c r="I7862" s="6" t="s">
        <v>6380</v>
      </c>
      <c r="J7862" s="6" t="s">
        <v>5</v>
      </c>
      <c r="K7862" s="7">
        <v>2</v>
      </c>
      <c r="L7862" s="7">
        <f>IFERROR(VLOOKUP(SiscoTable[[#This Row],[Código]],Hoja2!A:B,2,0)*SiscoTable[[#This Row],[Provta(Uns)]],0)</f>
        <v>49</v>
      </c>
      <c r="M7862" s="7">
        <v>0</v>
      </c>
      <c r="N7862" s="7">
        <v>3</v>
      </c>
      <c r="O7862" s="7">
        <f>IFERROR(VLOOKUP(SiscoTable[[#This Row],[Código]],Hoja2!A:B,2,0)*SiscoTable[[#This Row],[Stock_actual]],0)</f>
        <v>73.5</v>
      </c>
      <c r="P7862" s="6" t="s">
        <v>220</v>
      </c>
      <c r="Q7862" s="7">
        <v>2</v>
      </c>
      <c r="R7862" s="7">
        <v>0</v>
      </c>
      <c r="S7862" s="7" t="s">
        <v>11925</v>
      </c>
      <c r="BI7862"/>
      <c r="BJ7862"/>
    </row>
    <row r="7863" spans="2:62" x14ac:dyDescent="0.4">
      <c r="B7863" s="1">
        <v>30285</v>
      </c>
      <c r="C7863" s="6" t="s">
        <v>8</v>
      </c>
      <c r="D7863" s="6" t="s">
        <v>8</v>
      </c>
      <c r="E7863" s="6" t="s">
        <v>3268</v>
      </c>
      <c r="F7863" s="6" t="s">
        <v>6059</v>
      </c>
      <c r="G7863" s="6" t="s">
        <v>6307</v>
      </c>
      <c r="H7863" s="6" t="s">
        <v>6164</v>
      </c>
      <c r="I7863" s="6" t="s">
        <v>6381</v>
      </c>
      <c r="J7863" s="6" t="s">
        <v>5</v>
      </c>
      <c r="K7863" s="7">
        <v>0.17</v>
      </c>
      <c r="L7863" s="7">
        <f>IFERROR(VLOOKUP(SiscoTable[[#This Row],[Código]],Hoja2!A:B,2,0)*SiscoTable[[#This Row],[Provta(Uns)]],0)</f>
        <v>9.5200000000000014</v>
      </c>
      <c r="M7863" s="7">
        <v>0</v>
      </c>
      <c r="N7863" s="7">
        <v>5</v>
      </c>
      <c r="O7863" s="7">
        <f>IFERROR(VLOOKUP(SiscoTable[[#This Row],[Código]],Hoja2!A:B,2,0)*SiscoTable[[#This Row],[Stock_actual]],0)</f>
        <v>280</v>
      </c>
      <c r="P7863" s="6" t="s">
        <v>146</v>
      </c>
      <c r="Q7863" s="7">
        <v>0</v>
      </c>
      <c r="R7863" s="7">
        <v>0</v>
      </c>
      <c r="S7863" s="7" t="s">
        <v>11925</v>
      </c>
      <c r="BI7863"/>
      <c r="BJ7863"/>
    </row>
    <row r="7864" spans="2:62" x14ac:dyDescent="0.4">
      <c r="B7864" s="1">
        <v>30286</v>
      </c>
      <c r="C7864" s="6" t="s">
        <v>8</v>
      </c>
      <c r="D7864" s="6" t="s">
        <v>8</v>
      </c>
      <c r="E7864" s="6" t="s">
        <v>3268</v>
      </c>
      <c r="F7864" s="6" t="s">
        <v>6059</v>
      </c>
      <c r="G7864" s="6" t="s">
        <v>6489</v>
      </c>
      <c r="H7864" s="6" t="s">
        <v>6164</v>
      </c>
      <c r="I7864" s="6" t="s">
        <v>6652</v>
      </c>
      <c r="J7864" s="6" t="s">
        <v>5</v>
      </c>
      <c r="K7864" s="7">
        <v>2</v>
      </c>
      <c r="L7864" s="7">
        <f>IFERROR(VLOOKUP(SiscoTable[[#This Row],[Código]],Hoja2!A:B,2,0)*SiscoTable[[#This Row],[Provta(Uns)]],0)</f>
        <v>57</v>
      </c>
      <c r="M7864" s="7">
        <v>0</v>
      </c>
      <c r="N7864" s="7">
        <v>0</v>
      </c>
      <c r="O7864" s="7">
        <f>IFERROR(VLOOKUP(SiscoTable[[#This Row],[Código]],Hoja2!A:B,2,0)*SiscoTable[[#This Row],[Stock_actual]],0)</f>
        <v>0</v>
      </c>
      <c r="P7864" s="6" t="s">
        <v>7</v>
      </c>
      <c r="Q7864" s="7">
        <v>2</v>
      </c>
      <c r="R7864" s="7">
        <v>4.2</v>
      </c>
      <c r="S7864" s="7" t="s">
        <v>11925</v>
      </c>
      <c r="BI7864"/>
      <c r="BJ7864"/>
    </row>
    <row r="7865" spans="2:62" x14ac:dyDescent="0.4">
      <c r="B7865" s="1">
        <v>30289</v>
      </c>
      <c r="C7865" s="6" t="s">
        <v>8</v>
      </c>
      <c r="D7865" s="6" t="s">
        <v>8</v>
      </c>
      <c r="E7865" s="6" t="s">
        <v>3268</v>
      </c>
      <c r="F7865" s="6" t="s">
        <v>6059</v>
      </c>
      <c r="G7865" s="6" t="s">
        <v>6307</v>
      </c>
      <c r="H7865" s="6" t="s">
        <v>6164</v>
      </c>
      <c r="I7865" s="6" t="s">
        <v>6382</v>
      </c>
      <c r="J7865" s="6" t="s">
        <v>5</v>
      </c>
      <c r="K7865" s="7">
        <v>0.17</v>
      </c>
      <c r="L7865" s="7">
        <f>IFERROR(VLOOKUP(SiscoTable[[#This Row],[Código]],Hoja2!A:B,2,0)*SiscoTable[[#This Row],[Provta(Uns)]],0)</f>
        <v>4.7430000000000003</v>
      </c>
      <c r="M7865" s="7">
        <v>0</v>
      </c>
      <c r="N7865" s="7">
        <v>5</v>
      </c>
      <c r="O7865" s="7">
        <f>IFERROR(VLOOKUP(SiscoTable[[#This Row],[Código]],Hoja2!A:B,2,0)*SiscoTable[[#This Row],[Stock_actual]],0)</f>
        <v>139.5</v>
      </c>
      <c r="P7865" s="6" t="s">
        <v>146</v>
      </c>
      <c r="Q7865" s="7">
        <v>0</v>
      </c>
      <c r="R7865" s="7">
        <v>0</v>
      </c>
      <c r="S7865" s="7" t="s">
        <v>11925</v>
      </c>
      <c r="BI7865"/>
      <c r="BJ7865"/>
    </row>
    <row r="7866" spans="2:62" x14ac:dyDescent="0.4">
      <c r="B7866" s="1">
        <v>30290</v>
      </c>
      <c r="C7866" s="6" t="s">
        <v>30</v>
      </c>
      <c r="D7866" s="6" t="s">
        <v>30</v>
      </c>
      <c r="E7866" s="6" t="s">
        <v>3268</v>
      </c>
      <c r="F7866" s="6" t="s">
        <v>8453</v>
      </c>
      <c r="G7866" s="6" t="s">
        <v>8454</v>
      </c>
      <c r="H7866" s="6" t="s">
        <v>1053</v>
      </c>
      <c r="I7866" s="6" t="s">
        <v>8465</v>
      </c>
      <c r="J7866" s="6" t="s">
        <v>5</v>
      </c>
      <c r="K7866" s="7">
        <v>4.17</v>
      </c>
      <c r="L7866" s="7">
        <f>IFERROR(VLOOKUP(SiscoTable[[#This Row],[Código]],Hoja2!A:B,2,0)*SiscoTable[[#This Row],[Provta(Uns)]],0)</f>
        <v>72.974999999999994</v>
      </c>
      <c r="M7866" s="7">
        <v>0</v>
      </c>
      <c r="N7866" s="7">
        <v>0</v>
      </c>
      <c r="O7866" s="7">
        <f>IFERROR(VLOOKUP(SiscoTable[[#This Row],[Código]],Hoja2!A:B,2,0)*SiscoTable[[#This Row],[Stock_actual]],0)</f>
        <v>0</v>
      </c>
      <c r="P7866" s="6" t="s">
        <v>7</v>
      </c>
      <c r="Q7866" s="7">
        <v>5</v>
      </c>
      <c r="R7866" s="7">
        <v>8.4</v>
      </c>
      <c r="S7866" s="7" t="s">
        <v>11928</v>
      </c>
      <c r="BI7866"/>
      <c r="BJ7866"/>
    </row>
    <row r="7867" spans="2:62" x14ac:dyDescent="0.4">
      <c r="B7867" s="1">
        <v>30291</v>
      </c>
      <c r="C7867" s="6" t="s">
        <v>30</v>
      </c>
      <c r="D7867" s="6" t="s">
        <v>8</v>
      </c>
      <c r="E7867" s="6" t="s">
        <v>1734</v>
      </c>
      <c r="F7867" s="6" t="s">
        <v>2069</v>
      </c>
      <c r="G7867" s="6" t="s">
        <v>2632</v>
      </c>
      <c r="H7867" s="6" t="s">
        <v>4</v>
      </c>
      <c r="I7867" s="6" t="s">
        <v>2723</v>
      </c>
      <c r="J7867" s="6" t="s">
        <v>5</v>
      </c>
      <c r="K7867" s="7">
        <v>1.33</v>
      </c>
      <c r="L7867" s="7">
        <f>IFERROR(VLOOKUP(SiscoTable[[#This Row],[Código]],Hoja2!A:B,2,0)*SiscoTable[[#This Row],[Provta(Uns)]],0)</f>
        <v>112.91700000000002</v>
      </c>
      <c r="M7867" s="7">
        <v>0</v>
      </c>
      <c r="N7867" s="7">
        <v>3</v>
      </c>
      <c r="O7867" s="7">
        <f>IFERROR(VLOOKUP(SiscoTable[[#This Row],[Código]],Hoja2!A:B,2,0)*SiscoTable[[#This Row],[Stock_actual]],0)</f>
        <v>254.70000000000002</v>
      </c>
      <c r="P7867" s="6" t="s">
        <v>254</v>
      </c>
      <c r="Q7867" s="7">
        <v>1</v>
      </c>
      <c r="R7867" s="7">
        <v>0</v>
      </c>
      <c r="S7867" s="7" t="s">
        <v>11925</v>
      </c>
      <c r="BI7867"/>
      <c r="BJ7867"/>
    </row>
    <row r="7868" spans="2:62" x14ac:dyDescent="0.4">
      <c r="B7868" s="1">
        <v>30292</v>
      </c>
      <c r="C7868" s="6" t="s">
        <v>30</v>
      </c>
      <c r="D7868" s="6" t="s">
        <v>8</v>
      </c>
      <c r="E7868" s="6" t="s">
        <v>1734</v>
      </c>
      <c r="F7868" s="6" t="s">
        <v>2069</v>
      </c>
      <c r="G7868" s="6" t="s">
        <v>2632</v>
      </c>
      <c r="H7868" s="6" t="s">
        <v>4</v>
      </c>
      <c r="I7868" s="6" t="s">
        <v>2724</v>
      </c>
      <c r="J7868" s="6" t="s">
        <v>5</v>
      </c>
      <c r="K7868" s="7">
        <v>1.17</v>
      </c>
      <c r="L7868" s="7">
        <f>IFERROR(VLOOKUP(SiscoTable[[#This Row],[Código]],Hoja2!A:B,2,0)*SiscoTable[[#This Row],[Provta(Uns)]],0)</f>
        <v>99.332999999999998</v>
      </c>
      <c r="M7868" s="7">
        <v>0</v>
      </c>
      <c r="N7868" s="7">
        <v>1</v>
      </c>
      <c r="O7868" s="7">
        <f>IFERROR(VLOOKUP(SiscoTable[[#This Row],[Código]],Hoja2!A:B,2,0)*SiscoTable[[#This Row],[Stock_actual]],0)</f>
        <v>84.9</v>
      </c>
      <c r="P7868" s="6" t="s">
        <v>812</v>
      </c>
      <c r="Q7868" s="7">
        <v>1</v>
      </c>
      <c r="R7868" s="7">
        <v>2.4</v>
      </c>
      <c r="S7868" s="7" t="s">
        <v>11925</v>
      </c>
      <c r="BI7868"/>
      <c r="BJ7868"/>
    </row>
    <row r="7869" spans="2:62" x14ac:dyDescent="0.4">
      <c r="B7869" s="1">
        <v>30293</v>
      </c>
      <c r="C7869" s="6" t="s">
        <v>30</v>
      </c>
      <c r="D7869" s="6" t="s">
        <v>8</v>
      </c>
      <c r="E7869" s="6" t="s">
        <v>1734</v>
      </c>
      <c r="F7869" s="6" t="s">
        <v>2069</v>
      </c>
      <c r="G7869" s="6" t="s">
        <v>2632</v>
      </c>
      <c r="H7869" s="6" t="s">
        <v>4</v>
      </c>
      <c r="I7869" s="6" t="s">
        <v>2725</v>
      </c>
      <c r="J7869" s="6" t="s">
        <v>5</v>
      </c>
      <c r="K7869" s="7">
        <v>1.33</v>
      </c>
      <c r="L7869" s="7">
        <f>IFERROR(VLOOKUP(SiscoTable[[#This Row],[Código]],Hoja2!A:B,2,0)*SiscoTable[[#This Row],[Provta(Uns)]],0)</f>
        <v>112.91700000000002</v>
      </c>
      <c r="M7869" s="7">
        <v>0</v>
      </c>
      <c r="N7869" s="7">
        <v>5</v>
      </c>
      <c r="O7869" s="7">
        <f>IFERROR(VLOOKUP(SiscoTable[[#This Row],[Código]],Hoja2!A:B,2,0)*SiscoTable[[#This Row],[Stock_actual]],0)</f>
        <v>424.5</v>
      </c>
      <c r="P7869" s="6" t="s">
        <v>415</v>
      </c>
      <c r="Q7869" s="7">
        <v>1</v>
      </c>
      <c r="R7869" s="7">
        <v>0</v>
      </c>
      <c r="S7869" s="7" t="s">
        <v>11925</v>
      </c>
      <c r="BI7869"/>
      <c r="BJ7869"/>
    </row>
    <row r="7870" spans="2:62" x14ac:dyDescent="0.4">
      <c r="B7870" s="1">
        <v>30294</v>
      </c>
      <c r="C7870" s="6" t="s">
        <v>30</v>
      </c>
      <c r="D7870" s="6" t="s">
        <v>8</v>
      </c>
      <c r="E7870" s="6" t="s">
        <v>1734</v>
      </c>
      <c r="F7870" s="6" t="s">
        <v>2069</v>
      </c>
      <c r="G7870" s="6" t="s">
        <v>2632</v>
      </c>
      <c r="H7870" s="6" t="s">
        <v>4</v>
      </c>
      <c r="I7870" s="6" t="s">
        <v>2726</v>
      </c>
      <c r="J7870" s="6" t="s">
        <v>5</v>
      </c>
      <c r="K7870" s="7">
        <v>1.17</v>
      </c>
      <c r="L7870" s="7">
        <f>IFERROR(VLOOKUP(SiscoTable[[#This Row],[Código]],Hoja2!A:B,2,0)*SiscoTable[[#This Row],[Provta(Uns)]],0)</f>
        <v>99.332999999999998</v>
      </c>
      <c r="M7870" s="7">
        <v>0</v>
      </c>
      <c r="N7870" s="7">
        <v>5</v>
      </c>
      <c r="O7870" s="7">
        <f>IFERROR(VLOOKUP(SiscoTable[[#This Row],[Código]],Hoja2!A:B,2,0)*SiscoTable[[#This Row],[Stock_actual]],0)</f>
        <v>424.5</v>
      </c>
      <c r="P7870" s="6" t="s">
        <v>1822</v>
      </c>
      <c r="Q7870" s="7">
        <v>1</v>
      </c>
      <c r="R7870" s="7">
        <v>0</v>
      </c>
      <c r="S7870" s="7" t="s">
        <v>11925</v>
      </c>
      <c r="BI7870"/>
      <c r="BJ7870"/>
    </row>
    <row r="7871" spans="2:62" x14ac:dyDescent="0.4">
      <c r="B7871" s="1">
        <v>30295</v>
      </c>
      <c r="C7871" s="6" t="s">
        <v>8</v>
      </c>
      <c r="D7871" s="6" t="s">
        <v>8</v>
      </c>
      <c r="E7871" s="6" t="s">
        <v>3268</v>
      </c>
      <c r="F7871" s="6" t="s">
        <v>6059</v>
      </c>
      <c r="G7871" s="6" t="s">
        <v>6489</v>
      </c>
      <c r="H7871" s="6" t="s">
        <v>6654</v>
      </c>
      <c r="I7871" s="6" t="s">
        <v>6653</v>
      </c>
      <c r="J7871" s="6" t="s">
        <v>5</v>
      </c>
      <c r="K7871" s="7">
        <v>0</v>
      </c>
      <c r="L7871" s="7">
        <f>IFERROR(VLOOKUP(SiscoTable[[#This Row],[Código]],Hoja2!A:B,2,0)*SiscoTable[[#This Row],[Provta(Uns)]],0)</f>
        <v>0</v>
      </c>
      <c r="M7871" s="7">
        <v>0</v>
      </c>
      <c r="N7871" s="7">
        <v>0</v>
      </c>
      <c r="O7871" s="7">
        <f>IFERROR(VLOOKUP(SiscoTable[[#This Row],[Código]],Hoja2!A:B,2,0)*SiscoTable[[#This Row],[Stock_actual]],0)</f>
        <v>0</v>
      </c>
      <c r="P7871" s="6" t="s">
        <v>7</v>
      </c>
      <c r="Q7871" s="7">
        <v>0</v>
      </c>
      <c r="R7871" s="7">
        <v>0</v>
      </c>
      <c r="S7871" s="7" t="s">
        <v>11925</v>
      </c>
      <c r="BI7871"/>
      <c r="BJ7871"/>
    </row>
    <row r="7872" spans="2:62" x14ac:dyDescent="0.4">
      <c r="B7872" s="1">
        <v>30296</v>
      </c>
      <c r="C7872" s="6" t="s">
        <v>8</v>
      </c>
      <c r="D7872" s="6" t="s">
        <v>8</v>
      </c>
      <c r="E7872" s="6" t="s">
        <v>3268</v>
      </c>
      <c r="F7872" s="6" t="s">
        <v>6059</v>
      </c>
      <c r="G7872" s="6" t="s">
        <v>6489</v>
      </c>
      <c r="H7872" s="6" t="s">
        <v>6654</v>
      </c>
      <c r="I7872" s="6" t="s">
        <v>6655</v>
      </c>
      <c r="J7872" s="6" t="s">
        <v>5</v>
      </c>
      <c r="K7872" s="7">
        <v>0</v>
      </c>
      <c r="L7872" s="7">
        <f>IFERROR(VLOOKUP(SiscoTable[[#This Row],[Código]],Hoja2!A:B,2,0)*SiscoTable[[#This Row],[Provta(Uns)]],0)</f>
        <v>0</v>
      </c>
      <c r="M7872" s="7">
        <v>0</v>
      </c>
      <c r="N7872" s="7">
        <v>0</v>
      </c>
      <c r="O7872" s="7">
        <f>IFERROR(VLOOKUP(SiscoTable[[#This Row],[Código]],Hoja2!A:B,2,0)*SiscoTable[[#This Row],[Stock_actual]],0)</f>
        <v>0</v>
      </c>
      <c r="P7872" s="6" t="s">
        <v>7</v>
      </c>
      <c r="Q7872" s="7">
        <v>0</v>
      </c>
      <c r="R7872" s="7">
        <v>0</v>
      </c>
      <c r="S7872" s="7" t="s">
        <v>11925</v>
      </c>
      <c r="BI7872"/>
      <c r="BJ7872"/>
    </row>
    <row r="7873" spans="2:62" x14ac:dyDescent="0.4">
      <c r="B7873" s="1">
        <v>30297</v>
      </c>
      <c r="C7873" s="6" t="s">
        <v>8</v>
      </c>
      <c r="D7873" s="6" t="s">
        <v>8</v>
      </c>
      <c r="E7873" s="6" t="s">
        <v>3268</v>
      </c>
      <c r="F7873" s="6" t="s">
        <v>6059</v>
      </c>
      <c r="G7873" s="6" t="s">
        <v>6489</v>
      </c>
      <c r="H7873" s="6" t="s">
        <v>6657</v>
      </c>
      <c r="I7873" s="6" t="s">
        <v>6656</v>
      </c>
      <c r="J7873" s="6" t="s">
        <v>5</v>
      </c>
      <c r="K7873" s="7">
        <v>0</v>
      </c>
      <c r="L7873" s="7">
        <f>IFERROR(VLOOKUP(SiscoTable[[#This Row],[Código]],Hoja2!A:B,2,0)*SiscoTable[[#This Row],[Provta(Uns)]],0)</f>
        <v>0</v>
      </c>
      <c r="M7873" s="7">
        <v>0</v>
      </c>
      <c r="N7873" s="7">
        <v>0</v>
      </c>
      <c r="O7873" s="7">
        <f>IFERROR(VLOOKUP(SiscoTable[[#This Row],[Código]],Hoja2!A:B,2,0)*SiscoTable[[#This Row],[Stock_actual]],0)</f>
        <v>0</v>
      </c>
      <c r="P7873" s="6" t="s">
        <v>7</v>
      </c>
      <c r="Q7873" s="7">
        <v>0</v>
      </c>
      <c r="R7873" s="7">
        <v>0</v>
      </c>
      <c r="S7873" s="7" t="s">
        <v>11925</v>
      </c>
      <c r="BI7873"/>
      <c r="BJ7873"/>
    </row>
    <row r="7874" spans="2:62" x14ac:dyDescent="0.4">
      <c r="B7874" s="1">
        <v>30298</v>
      </c>
      <c r="C7874" s="6" t="s">
        <v>8</v>
      </c>
      <c r="D7874" s="6" t="s">
        <v>8</v>
      </c>
      <c r="E7874" s="6" t="s">
        <v>3268</v>
      </c>
      <c r="F7874" s="6" t="s">
        <v>6059</v>
      </c>
      <c r="G7874" s="6" t="s">
        <v>6489</v>
      </c>
      <c r="H7874" s="6" t="s">
        <v>6657</v>
      </c>
      <c r="I7874" s="6" t="s">
        <v>6658</v>
      </c>
      <c r="J7874" s="6" t="s">
        <v>5</v>
      </c>
      <c r="K7874" s="7">
        <v>0</v>
      </c>
      <c r="L7874" s="7">
        <f>IFERROR(VLOOKUP(SiscoTable[[#This Row],[Código]],Hoja2!A:B,2,0)*SiscoTable[[#This Row],[Provta(Uns)]],0)</f>
        <v>0</v>
      </c>
      <c r="M7874" s="7">
        <v>0</v>
      </c>
      <c r="N7874" s="7">
        <v>0</v>
      </c>
      <c r="O7874" s="7">
        <f>IFERROR(VLOOKUP(SiscoTable[[#This Row],[Código]],Hoja2!A:B,2,0)*SiscoTable[[#This Row],[Stock_actual]],0)</f>
        <v>0</v>
      </c>
      <c r="P7874" s="6" t="s">
        <v>7</v>
      </c>
      <c r="Q7874" s="7">
        <v>0</v>
      </c>
      <c r="R7874" s="7">
        <v>0</v>
      </c>
      <c r="S7874" s="7" t="s">
        <v>11925</v>
      </c>
      <c r="BI7874"/>
      <c r="BJ7874"/>
    </row>
    <row r="7875" spans="2:62" x14ac:dyDescent="0.4">
      <c r="B7875" s="1">
        <v>30299</v>
      </c>
      <c r="C7875" s="6" t="s">
        <v>8</v>
      </c>
      <c r="D7875" s="6" t="s">
        <v>8</v>
      </c>
      <c r="E7875" s="6" t="s">
        <v>3268</v>
      </c>
      <c r="F7875" s="6" t="s">
        <v>6059</v>
      </c>
      <c r="G7875" s="6" t="s">
        <v>6489</v>
      </c>
      <c r="H7875" s="6" t="s">
        <v>6657</v>
      </c>
      <c r="I7875" s="6" t="s">
        <v>6659</v>
      </c>
      <c r="J7875" s="6" t="s">
        <v>5</v>
      </c>
      <c r="K7875" s="7">
        <v>0</v>
      </c>
      <c r="L7875" s="7">
        <f>IFERROR(VLOOKUP(SiscoTable[[#This Row],[Código]],Hoja2!A:B,2,0)*SiscoTable[[#This Row],[Provta(Uns)]],0)</f>
        <v>0</v>
      </c>
      <c r="M7875" s="7">
        <v>0</v>
      </c>
      <c r="N7875" s="7">
        <v>0</v>
      </c>
      <c r="O7875" s="7">
        <f>IFERROR(VLOOKUP(SiscoTable[[#This Row],[Código]],Hoja2!A:B,2,0)*SiscoTable[[#This Row],[Stock_actual]],0)</f>
        <v>0</v>
      </c>
      <c r="P7875" s="6" t="s">
        <v>7</v>
      </c>
      <c r="Q7875" s="7">
        <v>0</v>
      </c>
      <c r="R7875" s="7">
        <v>0</v>
      </c>
      <c r="S7875" s="7" t="s">
        <v>11925</v>
      </c>
      <c r="BI7875"/>
      <c r="BJ7875"/>
    </row>
    <row r="7876" spans="2:62" x14ac:dyDescent="0.4">
      <c r="B7876" s="1">
        <v>30306</v>
      </c>
      <c r="C7876" s="6" t="s">
        <v>8</v>
      </c>
      <c r="D7876" s="6" t="s">
        <v>30</v>
      </c>
      <c r="E7876" s="6" t="s">
        <v>2999</v>
      </c>
      <c r="F7876" s="6" t="s">
        <v>3000</v>
      </c>
      <c r="G7876" s="6" t="s">
        <v>3119</v>
      </c>
      <c r="H7876" s="6" t="s">
        <v>3145</v>
      </c>
      <c r="I7876" s="6" t="s">
        <v>3153</v>
      </c>
      <c r="J7876" s="6" t="s">
        <v>5</v>
      </c>
      <c r="K7876" s="7">
        <v>8</v>
      </c>
      <c r="L7876" s="7">
        <f>IFERROR(VLOOKUP(SiscoTable[[#This Row],[Código]],Hoja2!A:B,2,0)*SiscoTable[[#This Row],[Provta(Uns)]],0)</f>
        <v>28</v>
      </c>
      <c r="M7876" s="7">
        <v>0</v>
      </c>
      <c r="N7876" s="7">
        <v>14</v>
      </c>
      <c r="O7876" s="7">
        <f>IFERROR(VLOOKUP(SiscoTable[[#This Row],[Código]],Hoja2!A:B,2,0)*SiscoTable[[#This Row],[Stock_actual]],0)</f>
        <v>49</v>
      </c>
      <c r="P7876" s="6" t="s">
        <v>512</v>
      </c>
      <c r="Q7876" s="7">
        <v>9</v>
      </c>
      <c r="R7876" s="7">
        <v>0</v>
      </c>
      <c r="S7876" s="7" t="s">
        <v>11925</v>
      </c>
      <c r="BI7876"/>
      <c r="BJ7876"/>
    </row>
    <row r="7877" spans="2:62" x14ac:dyDescent="0.4">
      <c r="B7877" s="1">
        <v>30307</v>
      </c>
      <c r="C7877" s="6" t="s">
        <v>30</v>
      </c>
      <c r="D7877" s="6" t="s">
        <v>30</v>
      </c>
      <c r="E7877" s="6" t="s">
        <v>2999</v>
      </c>
      <c r="F7877" s="6" t="s">
        <v>3000</v>
      </c>
      <c r="G7877" s="6" t="s">
        <v>3119</v>
      </c>
      <c r="H7877" s="6" t="s">
        <v>3145</v>
      </c>
      <c r="I7877" s="6" t="s">
        <v>3144</v>
      </c>
      <c r="J7877" s="6" t="s">
        <v>5</v>
      </c>
      <c r="K7877" s="7">
        <v>16.170000000000002</v>
      </c>
      <c r="L7877" s="7">
        <f>IFERROR(VLOOKUP(SiscoTable[[#This Row],[Código]],Hoja2!A:B,2,0)*SiscoTable[[#This Row],[Provta(Uns)]],0)</f>
        <v>56.595000000000006</v>
      </c>
      <c r="M7877" s="7">
        <v>0</v>
      </c>
      <c r="N7877" s="7">
        <v>19</v>
      </c>
      <c r="O7877" s="7">
        <f>IFERROR(VLOOKUP(SiscoTable[[#This Row],[Código]],Hoja2!A:B,2,0)*SiscoTable[[#This Row],[Stock_actual]],0)</f>
        <v>66.5</v>
      </c>
      <c r="P7877" s="6" t="s">
        <v>121</v>
      </c>
      <c r="Q7877" s="7">
        <v>18</v>
      </c>
      <c r="R7877" s="7">
        <v>0</v>
      </c>
      <c r="S7877" s="7" t="s">
        <v>11925</v>
      </c>
      <c r="BI7877"/>
      <c r="BJ7877"/>
    </row>
    <row r="7878" spans="2:62" x14ac:dyDescent="0.4">
      <c r="B7878" s="1">
        <v>30308</v>
      </c>
      <c r="C7878" s="6" t="s">
        <v>8</v>
      </c>
      <c r="D7878" s="6" t="s">
        <v>30</v>
      </c>
      <c r="E7878" s="6" t="s">
        <v>2999</v>
      </c>
      <c r="F7878" s="6" t="s">
        <v>3000</v>
      </c>
      <c r="G7878" s="6" t="s">
        <v>3119</v>
      </c>
      <c r="H7878" s="6" t="s">
        <v>3145</v>
      </c>
      <c r="I7878" s="6" t="s">
        <v>3154</v>
      </c>
      <c r="J7878" s="6" t="s">
        <v>5</v>
      </c>
      <c r="K7878" s="7">
        <v>10.17</v>
      </c>
      <c r="L7878" s="7">
        <f>IFERROR(VLOOKUP(SiscoTable[[#This Row],[Código]],Hoja2!A:B,2,0)*SiscoTable[[#This Row],[Provta(Uns)]],0)</f>
        <v>35.594999999999999</v>
      </c>
      <c r="M7878" s="7">
        <v>0</v>
      </c>
      <c r="N7878" s="7">
        <v>3</v>
      </c>
      <c r="O7878" s="7">
        <f>IFERROR(VLOOKUP(SiscoTable[[#This Row],[Código]],Hoja2!A:B,2,0)*SiscoTable[[#This Row],[Stock_actual]],0)</f>
        <v>10.5</v>
      </c>
      <c r="P7878" s="6" t="s">
        <v>117</v>
      </c>
      <c r="Q7878" s="7">
        <v>11</v>
      </c>
      <c r="R7878" s="7">
        <v>20.46</v>
      </c>
      <c r="S7878" s="7" t="s">
        <v>11925</v>
      </c>
      <c r="BI7878"/>
      <c r="BJ7878"/>
    </row>
    <row r="7879" spans="2:62" x14ac:dyDescent="0.4">
      <c r="B7879" s="1">
        <v>30309</v>
      </c>
      <c r="C7879" s="6" t="s">
        <v>8</v>
      </c>
      <c r="D7879" s="6" t="s">
        <v>30</v>
      </c>
      <c r="E7879" s="6" t="s">
        <v>2999</v>
      </c>
      <c r="F7879" s="6" t="s">
        <v>3000</v>
      </c>
      <c r="G7879" s="6" t="s">
        <v>3119</v>
      </c>
      <c r="H7879" s="6" t="s">
        <v>3145</v>
      </c>
      <c r="I7879" s="6" t="s">
        <v>3155</v>
      </c>
      <c r="J7879" s="6" t="s">
        <v>5</v>
      </c>
      <c r="K7879" s="7">
        <v>12.67</v>
      </c>
      <c r="L7879" s="7">
        <f>IFERROR(VLOOKUP(SiscoTable[[#This Row],[Código]],Hoja2!A:B,2,0)*SiscoTable[[#This Row],[Provta(Uns)]],0)</f>
        <v>44.344999999999999</v>
      </c>
      <c r="M7879" s="7">
        <v>0</v>
      </c>
      <c r="N7879" s="7">
        <v>46</v>
      </c>
      <c r="O7879" s="7">
        <f>IFERROR(VLOOKUP(SiscoTable[[#This Row],[Código]],Hoja2!A:B,2,0)*SiscoTable[[#This Row],[Stock_actual]],0)</f>
        <v>161</v>
      </c>
      <c r="P7879" s="6" t="s">
        <v>3156</v>
      </c>
      <c r="Q7879" s="7">
        <v>14</v>
      </c>
      <c r="R7879" s="7">
        <v>0</v>
      </c>
      <c r="S7879" s="7" t="s">
        <v>11925</v>
      </c>
      <c r="BI7879"/>
      <c r="BJ7879"/>
    </row>
    <row r="7880" spans="2:62" x14ac:dyDescent="0.4">
      <c r="B7880" s="1">
        <v>30310</v>
      </c>
      <c r="C7880" s="6" t="s">
        <v>8</v>
      </c>
      <c r="D7880" s="6" t="s">
        <v>30</v>
      </c>
      <c r="E7880" s="6" t="s">
        <v>2999</v>
      </c>
      <c r="F7880" s="6" t="s">
        <v>3000</v>
      </c>
      <c r="G7880" s="6" t="s">
        <v>3119</v>
      </c>
      <c r="H7880" s="6" t="s">
        <v>3145</v>
      </c>
      <c r="I7880" s="6" t="s">
        <v>3157</v>
      </c>
      <c r="J7880" s="6" t="s">
        <v>5</v>
      </c>
      <c r="K7880" s="7">
        <v>11.17</v>
      </c>
      <c r="L7880" s="7">
        <f>IFERROR(VLOOKUP(SiscoTable[[#This Row],[Código]],Hoja2!A:B,2,0)*SiscoTable[[#This Row],[Provta(Uns)]],0)</f>
        <v>39.094999999999999</v>
      </c>
      <c r="M7880" s="7">
        <v>0</v>
      </c>
      <c r="N7880" s="7">
        <v>19</v>
      </c>
      <c r="O7880" s="7">
        <f>IFERROR(VLOOKUP(SiscoTable[[#This Row],[Código]],Hoja2!A:B,2,0)*SiscoTable[[#This Row],[Stock_actual]],0)</f>
        <v>66.5</v>
      </c>
      <c r="P7880" s="6" t="s">
        <v>788</v>
      </c>
      <c r="Q7880" s="7">
        <v>12</v>
      </c>
      <c r="R7880" s="7">
        <v>0</v>
      </c>
      <c r="S7880" s="7" t="s">
        <v>11925</v>
      </c>
      <c r="BI7880"/>
      <c r="BJ7880"/>
    </row>
    <row r="7881" spans="2:62" x14ac:dyDescent="0.4">
      <c r="B7881" s="1">
        <v>30311</v>
      </c>
      <c r="C7881" s="6" t="s">
        <v>8</v>
      </c>
      <c r="D7881" s="6" t="s">
        <v>8</v>
      </c>
      <c r="E7881" s="6" t="s">
        <v>2999</v>
      </c>
      <c r="F7881" s="6" t="s">
        <v>3000</v>
      </c>
      <c r="G7881" s="6" t="s">
        <v>3119</v>
      </c>
      <c r="H7881" s="6" t="s">
        <v>3145</v>
      </c>
      <c r="I7881" s="6" t="s">
        <v>3158</v>
      </c>
      <c r="J7881" s="6" t="s">
        <v>5</v>
      </c>
      <c r="K7881" s="7">
        <v>3.67</v>
      </c>
      <c r="L7881" s="7">
        <f>IFERROR(VLOOKUP(SiscoTable[[#This Row],[Código]],Hoja2!A:B,2,0)*SiscoTable[[#This Row],[Provta(Uns)]],0)</f>
        <v>34.865000000000002</v>
      </c>
      <c r="M7881" s="7">
        <v>0</v>
      </c>
      <c r="N7881" s="7">
        <v>4</v>
      </c>
      <c r="O7881" s="7">
        <f>IFERROR(VLOOKUP(SiscoTable[[#This Row],[Código]],Hoja2!A:B,2,0)*SiscoTable[[#This Row],[Stock_actual]],0)</f>
        <v>38</v>
      </c>
      <c r="P7881" s="6" t="s">
        <v>565</v>
      </c>
      <c r="Q7881" s="7">
        <v>4</v>
      </c>
      <c r="R7881" s="7">
        <v>7.16</v>
      </c>
      <c r="S7881" s="7" t="s">
        <v>11925</v>
      </c>
      <c r="BI7881"/>
      <c r="BJ7881"/>
    </row>
    <row r="7882" spans="2:62" x14ac:dyDescent="0.4">
      <c r="B7882" s="1">
        <v>30312</v>
      </c>
      <c r="C7882" s="6" t="s">
        <v>8</v>
      </c>
      <c r="D7882" s="6" t="s">
        <v>8</v>
      </c>
      <c r="E7882" s="6" t="s">
        <v>2999</v>
      </c>
      <c r="F7882" s="6" t="s">
        <v>3000</v>
      </c>
      <c r="G7882" s="6" t="s">
        <v>3119</v>
      </c>
      <c r="H7882" s="6" t="s">
        <v>3145</v>
      </c>
      <c r="I7882" s="6" t="s">
        <v>3159</v>
      </c>
      <c r="J7882" s="6" t="s">
        <v>5</v>
      </c>
      <c r="K7882" s="7">
        <v>5</v>
      </c>
      <c r="L7882" s="7">
        <f>IFERROR(VLOOKUP(SiscoTable[[#This Row],[Código]],Hoja2!A:B,2,0)*SiscoTable[[#This Row],[Provta(Uns)]],0)</f>
        <v>47.5</v>
      </c>
      <c r="M7882" s="7">
        <v>0</v>
      </c>
      <c r="N7882" s="7">
        <v>9</v>
      </c>
      <c r="O7882" s="7">
        <f>IFERROR(VLOOKUP(SiscoTable[[#This Row],[Código]],Hoja2!A:B,2,0)*SiscoTable[[#This Row],[Stock_actual]],0)</f>
        <v>85.5</v>
      </c>
      <c r="P7882" s="6" t="s">
        <v>773</v>
      </c>
      <c r="Q7882" s="7">
        <v>6</v>
      </c>
      <c r="R7882" s="7">
        <v>0</v>
      </c>
      <c r="S7882" s="7" t="s">
        <v>11925</v>
      </c>
      <c r="BI7882"/>
      <c r="BJ7882"/>
    </row>
    <row r="7883" spans="2:62" x14ac:dyDescent="0.4">
      <c r="B7883" s="1">
        <v>30313</v>
      </c>
      <c r="C7883" s="6" t="s">
        <v>8</v>
      </c>
      <c r="D7883" s="6" t="s">
        <v>8</v>
      </c>
      <c r="E7883" s="6" t="s">
        <v>2999</v>
      </c>
      <c r="F7883" s="6" t="s">
        <v>3000</v>
      </c>
      <c r="G7883" s="6" t="s">
        <v>3119</v>
      </c>
      <c r="H7883" s="6" t="s">
        <v>3147</v>
      </c>
      <c r="I7883" s="6" t="s">
        <v>3160</v>
      </c>
      <c r="J7883" s="6" t="s">
        <v>5</v>
      </c>
      <c r="K7883" s="7">
        <v>4.67</v>
      </c>
      <c r="L7883" s="7">
        <f>IFERROR(VLOOKUP(SiscoTable[[#This Row],[Código]],Hoja2!A:B,2,0)*SiscoTable[[#This Row],[Provta(Uns)]],0)</f>
        <v>17.745999999999999</v>
      </c>
      <c r="M7883" s="7">
        <v>0</v>
      </c>
      <c r="N7883" s="7">
        <v>0</v>
      </c>
      <c r="O7883" s="7">
        <f>IFERROR(VLOOKUP(SiscoTable[[#This Row],[Código]],Hoja2!A:B,2,0)*SiscoTable[[#This Row],[Stock_actual]],0)</f>
        <v>0</v>
      </c>
      <c r="P7883" s="6" t="s">
        <v>7</v>
      </c>
      <c r="Q7883" s="7">
        <v>5</v>
      </c>
      <c r="R7883" s="7">
        <v>9.6</v>
      </c>
      <c r="S7883" s="7" t="s">
        <v>11925</v>
      </c>
      <c r="BI7883"/>
      <c r="BJ7883"/>
    </row>
    <row r="7884" spans="2:62" x14ac:dyDescent="0.4">
      <c r="B7884" s="1">
        <v>30314</v>
      </c>
      <c r="C7884" s="6" t="s">
        <v>8</v>
      </c>
      <c r="D7884" s="6" t="s">
        <v>30</v>
      </c>
      <c r="E7884" s="6" t="s">
        <v>2999</v>
      </c>
      <c r="F7884" s="6" t="s">
        <v>3000</v>
      </c>
      <c r="G7884" s="6" t="s">
        <v>3119</v>
      </c>
      <c r="H7884" s="6" t="s">
        <v>3147</v>
      </c>
      <c r="I7884" s="6" t="s">
        <v>3161</v>
      </c>
      <c r="J7884" s="6" t="s">
        <v>5</v>
      </c>
      <c r="K7884" s="7">
        <v>12.17</v>
      </c>
      <c r="L7884" s="7">
        <f>IFERROR(VLOOKUP(SiscoTable[[#This Row],[Código]],Hoja2!A:B,2,0)*SiscoTable[[#This Row],[Provta(Uns)]],0)</f>
        <v>46.245999999999995</v>
      </c>
      <c r="M7884" s="7">
        <v>0</v>
      </c>
      <c r="N7884" s="7">
        <v>32</v>
      </c>
      <c r="O7884" s="7">
        <f>IFERROR(VLOOKUP(SiscoTable[[#This Row],[Código]],Hoja2!A:B,2,0)*SiscoTable[[#This Row],[Stock_actual]],0)</f>
        <v>121.6</v>
      </c>
      <c r="P7884" s="6" t="s">
        <v>592</v>
      </c>
      <c r="Q7884" s="7">
        <v>14</v>
      </c>
      <c r="R7884" s="7">
        <v>0</v>
      </c>
      <c r="S7884" s="7" t="s">
        <v>11925</v>
      </c>
      <c r="BI7884"/>
      <c r="BJ7884"/>
    </row>
    <row r="7885" spans="2:62" x14ac:dyDescent="0.4">
      <c r="B7885" s="1">
        <v>30315</v>
      </c>
      <c r="C7885" s="6" t="s">
        <v>8</v>
      </c>
      <c r="D7885" s="6" t="s">
        <v>30</v>
      </c>
      <c r="E7885" s="6" t="s">
        <v>2999</v>
      </c>
      <c r="F7885" s="6" t="s">
        <v>3000</v>
      </c>
      <c r="G7885" s="6" t="s">
        <v>3119</v>
      </c>
      <c r="H7885" s="6" t="s">
        <v>3147</v>
      </c>
      <c r="I7885" s="6" t="s">
        <v>3162</v>
      </c>
      <c r="J7885" s="6" t="s">
        <v>5</v>
      </c>
      <c r="K7885" s="7">
        <v>10</v>
      </c>
      <c r="L7885" s="7">
        <f>IFERROR(VLOOKUP(SiscoTable[[#This Row],[Código]],Hoja2!A:B,2,0)*SiscoTable[[#This Row],[Provta(Uns)]],0)</f>
        <v>38</v>
      </c>
      <c r="M7885" s="7">
        <v>0</v>
      </c>
      <c r="N7885" s="7">
        <v>1</v>
      </c>
      <c r="O7885" s="7">
        <f>IFERROR(VLOOKUP(SiscoTable[[#This Row],[Código]],Hoja2!A:B,2,0)*SiscoTable[[#This Row],[Stock_actual]],0)</f>
        <v>3.8</v>
      </c>
      <c r="P7885" s="6" t="s">
        <v>82</v>
      </c>
      <c r="Q7885" s="7">
        <v>11</v>
      </c>
      <c r="R7885" s="7">
        <v>19.790000000000003</v>
      </c>
      <c r="S7885" s="7" t="s">
        <v>11925</v>
      </c>
      <c r="BI7885"/>
      <c r="BJ7885"/>
    </row>
    <row r="7886" spans="2:62" x14ac:dyDescent="0.4">
      <c r="B7886" s="1">
        <v>30316</v>
      </c>
      <c r="C7886" s="6" t="s">
        <v>8</v>
      </c>
      <c r="D7886" s="6" t="s">
        <v>8</v>
      </c>
      <c r="E7886" s="6" t="s">
        <v>2999</v>
      </c>
      <c r="F7886" s="6" t="s">
        <v>3000</v>
      </c>
      <c r="G7886" s="6" t="s">
        <v>3119</v>
      </c>
      <c r="H7886" s="6" t="s">
        <v>3147</v>
      </c>
      <c r="I7886" s="6" t="s">
        <v>3163</v>
      </c>
      <c r="J7886" s="6" t="s">
        <v>5</v>
      </c>
      <c r="K7886" s="7">
        <v>5.17</v>
      </c>
      <c r="L7886" s="7">
        <f>IFERROR(VLOOKUP(SiscoTable[[#This Row],[Código]],Hoja2!A:B,2,0)*SiscoTable[[#This Row],[Provta(Uns)]],0)</f>
        <v>19.645999999999997</v>
      </c>
      <c r="M7886" s="7">
        <v>0</v>
      </c>
      <c r="N7886" s="7">
        <v>16</v>
      </c>
      <c r="O7886" s="7">
        <f>IFERROR(VLOOKUP(SiscoTable[[#This Row],[Código]],Hoja2!A:B,2,0)*SiscoTable[[#This Row],[Stock_actual]],0)</f>
        <v>60.8</v>
      </c>
      <c r="P7886" s="6" t="s">
        <v>487</v>
      </c>
      <c r="Q7886" s="7">
        <v>6</v>
      </c>
      <c r="R7886" s="7">
        <v>0</v>
      </c>
      <c r="S7886" s="7" t="s">
        <v>11925</v>
      </c>
      <c r="BI7886"/>
      <c r="BJ7886"/>
    </row>
    <row r="7887" spans="2:62" x14ac:dyDescent="0.4">
      <c r="B7887" s="1">
        <v>30317</v>
      </c>
      <c r="C7887" s="6" t="s">
        <v>30</v>
      </c>
      <c r="D7887" s="6" t="s">
        <v>30</v>
      </c>
      <c r="E7887" s="6" t="s">
        <v>2999</v>
      </c>
      <c r="F7887" s="6" t="s">
        <v>3000</v>
      </c>
      <c r="G7887" s="6" t="s">
        <v>3119</v>
      </c>
      <c r="H7887" s="6" t="s">
        <v>3147</v>
      </c>
      <c r="I7887" s="6" t="s">
        <v>3146</v>
      </c>
      <c r="J7887" s="6" t="s">
        <v>5</v>
      </c>
      <c r="K7887" s="7">
        <v>15.17</v>
      </c>
      <c r="L7887" s="7">
        <f>IFERROR(VLOOKUP(SiscoTable[[#This Row],[Código]],Hoja2!A:B,2,0)*SiscoTable[[#This Row],[Provta(Uns)]],0)</f>
        <v>57.645999999999994</v>
      </c>
      <c r="M7887" s="7">
        <v>0</v>
      </c>
      <c r="N7887" s="7">
        <v>16</v>
      </c>
      <c r="O7887" s="7">
        <f>IFERROR(VLOOKUP(SiscoTable[[#This Row],[Código]],Hoja2!A:B,2,0)*SiscoTable[[#This Row],[Stock_actual]],0)</f>
        <v>60.8</v>
      </c>
      <c r="P7887" s="6" t="s">
        <v>324</v>
      </c>
      <c r="Q7887" s="7">
        <v>17</v>
      </c>
      <c r="R7887" s="7">
        <v>30.410000000000004</v>
      </c>
      <c r="S7887" s="7" t="s">
        <v>11925</v>
      </c>
      <c r="BI7887"/>
      <c r="BJ7887"/>
    </row>
    <row r="7888" spans="2:62" x14ac:dyDescent="0.4">
      <c r="B7888" s="1">
        <v>30324</v>
      </c>
      <c r="C7888" s="6" t="s">
        <v>8</v>
      </c>
      <c r="D7888" s="6" t="s">
        <v>8</v>
      </c>
      <c r="E7888" s="6" t="s">
        <v>3268</v>
      </c>
      <c r="F7888" s="6" t="s">
        <v>6059</v>
      </c>
      <c r="G7888" s="6" t="s">
        <v>6489</v>
      </c>
      <c r="H7888" s="6" t="s">
        <v>6661</v>
      </c>
      <c r="I7888" s="6" t="s">
        <v>6660</v>
      </c>
      <c r="J7888" s="6" t="s">
        <v>5</v>
      </c>
      <c r="K7888" s="7">
        <v>0</v>
      </c>
      <c r="L7888" s="7">
        <f>IFERROR(VLOOKUP(SiscoTable[[#This Row],[Código]],Hoja2!A:B,2,0)*SiscoTable[[#This Row],[Provta(Uns)]],0)</f>
        <v>0</v>
      </c>
      <c r="M7888" s="7">
        <v>0</v>
      </c>
      <c r="N7888" s="7">
        <v>0</v>
      </c>
      <c r="O7888" s="7">
        <f>IFERROR(VLOOKUP(SiscoTable[[#This Row],[Código]],Hoja2!A:B,2,0)*SiscoTable[[#This Row],[Stock_actual]],0)</f>
        <v>0</v>
      </c>
      <c r="P7888" s="6" t="s">
        <v>7</v>
      </c>
      <c r="Q7888" s="7">
        <v>0</v>
      </c>
      <c r="R7888" s="7">
        <v>0</v>
      </c>
      <c r="S7888" s="7" t="s">
        <v>11925</v>
      </c>
      <c r="BI7888"/>
      <c r="BJ7888"/>
    </row>
    <row r="7889" spans="2:62" x14ac:dyDescent="0.4">
      <c r="B7889" s="1">
        <v>30325</v>
      </c>
      <c r="C7889" s="6" t="s">
        <v>8</v>
      </c>
      <c r="D7889" s="6" t="s">
        <v>8</v>
      </c>
      <c r="E7889" s="6" t="s">
        <v>3268</v>
      </c>
      <c r="F7889" s="6" t="s">
        <v>6059</v>
      </c>
      <c r="G7889" s="6" t="s">
        <v>6489</v>
      </c>
      <c r="H7889" s="6" t="s">
        <v>6661</v>
      </c>
      <c r="I7889" s="6" t="s">
        <v>6662</v>
      </c>
      <c r="J7889" s="6" t="s">
        <v>5</v>
      </c>
      <c r="K7889" s="7">
        <v>0</v>
      </c>
      <c r="L7889" s="7">
        <f>IFERROR(VLOOKUP(SiscoTable[[#This Row],[Código]],Hoja2!A:B,2,0)*SiscoTable[[#This Row],[Provta(Uns)]],0)</f>
        <v>0</v>
      </c>
      <c r="M7889" s="7">
        <v>0</v>
      </c>
      <c r="N7889" s="7">
        <v>0</v>
      </c>
      <c r="O7889" s="7">
        <f>IFERROR(VLOOKUP(SiscoTable[[#This Row],[Código]],Hoja2!A:B,2,0)*SiscoTable[[#This Row],[Stock_actual]],0)</f>
        <v>0</v>
      </c>
      <c r="P7889" s="6" t="s">
        <v>7</v>
      </c>
      <c r="Q7889" s="7">
        <v>0</v>
      </c>
      <c r="R7889" s="7">
        <v>0</v>
      </c>
      <c r="S7889" s="7" t="s">
        <v>11925</v>
      </c>
      <c r="BI7889"/>
      <c r="BJ7889"/>
    </row>
    <row r="7890" spans="2:62" x14ac:dyDescent="0.4">
      <c r="B7890" s="1">
        <v>30326</v>
      </c>
      <c r="C7890" s="6" t="s">
        <v>8</v>
      </c>
      <c r="D7890" s="6" t="s">
        <v>8</v>
      </c>
      <c r="E7890" s="6" t="s">
        <v>3268</v>
      </c>
      <c r="F7890" s="6" t="s">
        <v>6059</v>
      </c>
      <c r="G7890" s="6" t="s">
        <v>6489</v>
      </c>
      <c r="H7890" s="6" t="s">
        <v>6661</v>
      </c>
      <c r="I7890" s="6" t="s">
        <v>6663</v>
      </c>
      <c r="J7890" s="6" t="s">
        <v>5</v>
      </c>
      <c r="K7890" s="7">
        <v>0</v>
      </c>
      <c r="L7890" s="7">
        <f>IFERROR(VLOOKUP(SiscoTable[[#This Row],[Código]],Hoja2!A:B,2,0)*SiscoTable[[#This Row],[Provta(Uns)]],0)</f>
        <v>0</v>
      </c>
      <c r="M7890" s="7">
        <v>0</v>
      </c>
      <c r="N7890" s="7">
        <v>0</v>
      </c>
      <c r="O7890" s="7">
        <f>IFERROR(VLOOKUP(SiscoTable[[#This Row],[Código]],Hoja2!A:B,2,0)*SiscoTable[[#This Row],[Stock_actual]],0)</f>
        <v>0</v>
      </c>
      <c r="P7890" s="6" t="s">
        <v>7</v>
      </c>
      <c r="Q7890" s="7">
        <v>0</v>
      </c>
      <c r="R7890" s="7">
        <v>0</v>
      </c>
      <c r="S7890" s="7" t="s">
        <v>11925</v>
      </c>
      <c r="BI7890"/>
      <c r="BJ7890"/>
    </row>
    <row r="7891" spans="2:62" x14ac:dyDescent="0.4">
      <c r="B7891" s="1">
        <v>30331</v>
      </c>
      <c r="C7891" s="6" t="s">
        <v>8</v>
      </c>
      <c r="D7891" s="6" t="s">
        <v>8</v>
      </c>
      <c r="E7891" s="6" t="s">
        <v>3268</v>
      </c>
      <c r="F7891" s="6" t="s">
        <v>6059</v>
      </c>
      <c r="G7891" s="6" t="s">
        <v>6489</v>
      </c>
      <c r="H7891" s="6" t="s">
        <v>6665</v>
      </c>
      <c r="I7891" s="6" t="s">
        <v>6664</v>
      </c>
      <c r="J7891" s="6" t="s">
        <v>5</v>
      </c>
      <c r="K7891" s="7">
        <v>0</v>
      </c>
      <c r="L7891" s="7">
        <f>IFERROR(VLOOKUP(SiscoTable[[#This Row],[Código]],Hoja2!A:B,2,0)*SiscoTable[[#This Row],[Provta(Uns)]],0)</f>
        <v>0</v>
      </c>
      <c r="M7891" s="7">
        <v>0</v>
      </c>
      <c r="N7891" s="7">
        <v>0</v>
      </c>
      <c r="O7891" s="7">
        <f>IFERROR(VLOOKUP(SiscoTable[[#This Row],[Código]],Hoja2!A:B,2,0)*SiscoTable[[#This Row],[Stock_actual]],0)</f>
        <v>0</v>
      </c>
      <c r="P7891" s="6" t="s">
        <v>7</v>
      </c>
      <c r="Q7891" s="7">
        <v>0</v>
      </c>
      <c r="R7891" s="7">
        <v>0</v>
      </c>
      <c r="S7891" s="7" t="s">
        <v>11925</v>
      </c>
      <c r="BI7891"/>
      <c r="BJ7891"/>
    </row>
    <row r="7892" spans="2:62" x14ac:dyDescent="0.4">
      <c r="B7892" s="1">
        <v>30332</v>
      </c>
      <c r="C7892" s="6" t="s">
        <v>8</v>
      </c>
      <c r="D7892" s="6" t="s">
        <v>8</v>
      </c>
      <c r="E7892" s="6" t="s">
        <v>3268</v>
      </c>
      <c r="F7892" s="6" t="s">
        <v>6059</v>
      </c>
      <c r="G7892" s="6" t="s">
        <v>6489</v>
      </c>
      <c r="H7892" s="6" t="s">
        <v>6611</v>
      </c>
      <c r="I7892" s="6" t="s">
        <v>6666</v>
      </c>
      <c r="J7892" s="6" t="s">
        <v>5</v>
      </c>
      <c r="K7892" s="7">
        <v>0</v>
      </c>
      <c r="L7892" s="7">
        <f>IFERROR(VLOOKUP(SiscoTable[[#This Row],[Código]],Hoja2!A:B,2,0)*SiscoTable[[#This Row],[Provta(Uns)]],0)</f>
        <v>0</v>
      </c>
      <c r="M7892" s="7">
        <v>0</v>
      </c>
      <c r="N7892" s="7">
        <v>0</v>
      </c>
      <c r="O7892" s="7">
        <f>IFERROR(VLOOKUP(SiscoTable[[#This Row],[Código]],Hoja2!A:B,2,0)*SiscoTable[[#This Row],[Stock_actual]],0)</f>
        <v>0</v>
      </c>
      <c r="P7892" s="6" t="s">
        <v>7</v>
      </c>
      <c r="Q7892" s="7">
        <v>0</v>
      </c>
      <c r="R7892" s="7">
        <v>0</v>
      </c>
      <c r="S7892" s="7" t="s">
        <v>11925</v>
      </c>
      <c r="BI7892"/>
      <c r="BJ7892"/>
    </row>
    <row r="7893" spans="2:62" x14ac:dyDescent="0.4">
      <c r="B7893" s="1">
        <v>30339</v>
      </c>
      <c r="C7893" s="6" t="s">
        <v>8</v>
      </c>
      <c r="D7893" s="6" t="s">
        <v>8</v>
      </c>
      <c r="E7893" s="6" t="s">
        <v>3268</v>
      </c>
      <c r="F7893" s="6" t="s">
        <v>6059</v>
      </c>
      <c r="G7893" s="6" t="s">
        <v>6489</v>
      </c>
      <c r="H7893" s="6" t="s">
        <v>6668</v>
      </c>
      <c r="I7893" s="6" t="s">
        <v>6667</v>
      </c>
      <c r="J7893" s="6" t="s">
        <v>5</v>
      </c>
      <c r="K7893" s="7">
        <v>0</v>
      </c>
      <c r="L7893" s="7">
        <f>IFERROR(VLOOKUP(SiscoTable[[#This Row],[Código]],Hoja2!A:B,2,0)*SiscoTable[[#This Row],[Provta(Uns)]],0)</f>
        <v>0</v>
      </c>
      <c r="M7893" s="7">
        <v>0</v>
      </c>
      <c r="N7893" s="7">
        <v>0</v>
      </c>
      <c r="O7893" s="7">
        <f>IFERROR(VLOOKUP(SiscoTable[[#This Row],[Código]],Hoja2!A:B,2,0)*SiscoTable[[#This Row],[Stock_actual]],0)</f>
        <v>0</v>
      </c>
      <c r="P7893" s="6" t="s">
        <v>7</v>
      </c>
      <c r="Q7893" s="7">
        <v>0</v>
      </c>
      <c r="R7893" s="7">
        <v>0</v>
      </c>
      <c r="S7893" s="7" t="s">
        <v>11925</v>
      </c>
      <c r="BI7893"/>
      <c r="BJ7893"/>
    </row>
    <row r="7894" spans="2:62" x14ac:dyDescent="0.4">
      <c r="B7894" s="1">
        <v>30340</v>
      </c>
      <c r="C7894" s="6" t="s">
        <v>8</v>
      </c>
      <c r="D7894" s="6" t="s">
        <v>8</v>
      </c>
      <c r="E7894" s="6" t="s">
        <v>3268</v>
      </c>
      <c r="F7894" s="6" t="s">
        <v>6059</v>
      </c>
      <c r="G7894" s="6" t="s">
        <v>6489</v>
      </c>
      <c r="H7894" s="6" t="s">
        <v>6668</v>
      </c>
      <c r="I7894" s="6" t="s">
        <v>6669</v>
      </c>
      <c r="J7894" s="6" t="s">
        <v>5</v>
      </c>
      <c r="K7894" s="7">
        <v>0</v>
      </c>
      <c r="L7894" s="7">
        <f>IFERROR(VLOOKUP(SiscoTable[[#This Row],[Código]],Hoja2!A:B,2,0)*SiscoTable[[#This Row],[Provta(Uns)]],0)</f>
        <v>0</v>
      </c>
      <c r="M7894" s="7">
        <v>0</v>
      </c>
      <c r="N7894" s="7">
        <v>0</v>
      </c>
      <c r="O7894" s="7">
        <f>IFERROR(VLOOKUP(SiscoTable[[#This Row],[Código]],Hoja2!A:B,2,0)*SiscoTable[[#This Row],[Stock_actual]],0)</f>
        <v>0</v>
      </c>
      <c r="P7894" s="6" t="s">
        <v>7</v>
      </c>
      <c r="Q7894" s="7">
        <v>0</v>
      </c>
      <c r="R7894" s="7">
        <v>0</v>
      </c>
      <c r="S7894" s="7" t="s">
        <v>11925</v>
      </c>
      <c r="BI7894"/>
      <c r="BJ7894"/>
    </row>
    <row r="7895" spans="2:62" x14ac:dyDescent="0.4">
      <c r="B7895" s="1">
        <v>30342</v>
      </c>
      <c r="C7895" s="6" t="s">
        <v>8</v>
      </c>
      <c r="D7895" s="6" t="s">
        <v>8</v>
      </c>
      <c r="E7895" s="6" t="s">
        <v>3268</v>
      </c>
      <c r="F7895" s="6" t="s">
        <v>6059</v>
      </c>
      <c r="G7895" s="6" t="s">
        <v>6489</v>
      </c>
      <c r="H7895" s="6" t="s">
        <v>6671</v>
      </c>
      <c r="I7895" s="6" t="s">
        <v>6670</v>
      </c>
      <c r="J7895" s="6" t="s">
        <v>5</v>
      </c>
      <c r="K7895" s="7">
        <v>0</v>
      </c>
      <c r="L7895" s="7">
        <f>IFERROR(VLOOKUP(SiscoTable[[#This Row],[Código]],Hoja2!A:B,2,0)*SiscoTable[[#This Row],[Provta(Uns)]],0)</f>
        <v>0</v>
      </c>
      <c r="M7895" s="7">
        <v>0</v>
      </c>
      <c r="N7895" s="7">
        <v>0</v>
      </c>
      <c r="O7895" s="7">
        <f>IFERROR(VLOOKUP(SiscoTable[[#This Row],[Código]],Hoja2!A:B,2,0)*SiscoTable[[#This Row],[Stock_actual]],0)</f>
        <v>0</v>
      </c>
      <c r="P7895" s="6" t="s">
        <v>7</v>
      </c>
      <c r="Q7895" s="7">
        <v>0</v>
      </c>
      <c r="R7895" s="7">
        <v>0</v>
      </c>
      <c r="S7895" s="7" t="s">
        <v>11925</v>
      </c>
      <c r="BI7895"/>
      <c r="BJ7895"/>
    </row>
    <row r="7896" spans="2:62" x14ac:dyDescent="0.4">
      <c r="B7896" s="1">
        <v>30343</v>
      </c>
      <c r="C7896" s="6" t="s">
        <v>8</v>
      </c>
      <c r="D7896" s="6" t="s">
        <v>8</v>
      </c>
      <c r="E7896" s="6" t="s">
        <v>3268</v>
      </c>
      <c r="F7896" s="6" t="s">
        <v>6059</v>
      </c>
      <c r="G7896" s="6" t="s">
        <v>6489</v>
      </c>
      <c r="H7896" s="6" t="s">
        <v>6671</v>
      </c>
      <c r="I7896" s="6" t="s">
        <v>6672</v>
      </c>
      <c r="J7896" s="6" t="s">
        <v>5</v>
      </c>
      <c r="K7896" s="7">
        <v>0</v>
      </c>
      <c r="L7896" s="7">
        <f>IFERROR(VLOOKUP(SiscoTable[[#This Row],[Código]],Hoja2!A:B,2,0)*SiscoTable[[#This Row],[Provta(Uns)]],0)</f>
        <v>0</v>
      </c>
      <c r="M7896" s="7">
        <v>0</v>
      </c>
      <c r="N7896" s="7">
        <v>0</v>
      </c>
      <c r="O7896" s="7">
        <f>IFERROR(VLOOKUP(SiscoTable[[#This Row],[Código]],Hoja2!A:B,2,0)*SiscoTable[[#This Row],[Stock_actual]],0)</f>
        <v>0</v>
      </c>
      <c r="P7896" s="6" t="s">
        <v>7</v>
      </c>
      <c r="Q7896" s="7">
        <v>0</v>
      </c>
      <c r="R7896" s="7">
        <v>0</v>
      </c>
      <c r="S7896" s="7" t="s">
        <v>11925</v>
      </c>
      <c r="BI7896"/>
      <c r="BJ7896"/>
    </row>
    <row r="7897" spans="2:62" x14ac:dyDescent="0.4">
      <c r="B7897" s="1">
        <v>30344</v>
      </c>
      <c r="C7897" s="6" t="s">
        <v>8</v>
      </c>
      <c r="D7897" s="6" t="s">
        <v>8</v>
      </c>
      <c r="E7897" s="6" t="s">
        <v>3268</v>
      </c>
      <c r="F7897" s="6" t="s">
        <v>6059</v>
      </c>
      <c r="G7897" s="6" t="s">
        <v>6489</v>
      </c>
      <c r="H7897" s="6" t="s">
        <v>6671</v>
      </c>
      <c r="I7897" s="6" t="s">
        <v>6673</v>
      </c>
      <c r="J7897" s="6" t="s">
        <v>5</v>
      </c>
      <c r="K7897" s="7">
        <v>0</v>
      </c>
      <c r="L7897" s="7">
        <f>IFERROR(VLOOKUP(SiscoTable[[#This Row],[Código]],Hoja2!A:B,2,0)*SiscoTable[[#This Row],[Provta(Uns)]],0)</f>
        <v>0</v>
      </c>
      <c r="M7897" s="7">
        <v>0</v>
      </c>
      <c r="N7897" s="7">
        <v>0</v>
      </c>
      <c r="O7897" s="7">
        <f>IFERROR(VLOOKUP(SiscoTable[[#This Row],[Código]],Hoja2!A:B,2,0)*SiscoTable[[#This Row],[Stock_actual]],0)</f>
        <v>0</v>
      </c>
      <c r="P7897" s="6" t="s">
        <v>7</v>
      </c>
      <c r="Q7897" s="7">
        <v>0</v>
      </c>
      <c r="R7897" s="7">
        <v>0</v>
      </c>
      <c r="S7897" s="7" t="s">
        <v>11925</v>
      </c>
      <c r="BI7897"/>
      <c r="BJ7897"/>
    </row>
    <row r="7898" spans="2:62" x14ac:dyDescent="0.4">
      <c r="B7898" s="1">
        <v>30347</v>
      </c>
      <c r="C7898" s="6" t="s">
        <v>8</v>
      </c>
      <c r="D7898" s="6" t="s">
        <v>8</v>
      </c>
      <c r="E7898" s="6" t="s">
        <v>3268</v>
      </c>
      <c r="F7898" s="6" t="s">
        <v>6059</v>
      </c>
      <c r="G7898" s="6" t="s">
        <v>6489</v>
      </c>
      <c r="H7898" s="6" t="s">
        <v>6675</v>
      </c>
      <c r="I7898" s="6" t="s">
        <v>6674</v>
      </c>
      <c r="J7898" s="6" t="s">
        <v>5</v>
      </c>
      <c r="K7898" s="7">
        <v>0</v>
      </c>
      <c r="L7898" s="7">
        <f>IFERROR(VLOOKUP(SiscoTable[[#This Row],[Código]],Hoja2!A:B,2,0)*SiscoTable[[#This Row],[Provta(Uns)]],0)</f>
        <v>0</v>
      </c>
      <c r="M7898" s="7">
        <v>0</v>
      </c>
      <c r="N7898" s="7">
        <v>0</v>
      </c>
      <c r="O7898" s="7">
        <f>IFERROR(VLOOKUP(SiscoTable[[#This Row],[Código]],Hoja2!A:B,2,0)*SiscoTable[[#This Row],[Stock_actual]],0)</f>
        <v>0</v>
      </c>
      <c r="P7898" s="6" t="s">
        <v>7</v>
      </c>
      <c r="Q7898" s="7">
        <v>0</v>
      </c>
      <c r="R7898" s="7">
        <v>0</v>
      </c>
      <c r="S7898" s="7" t="s">
        <v>11925</v>
      </c>
      <c r="BI7898"/>
      <c r="BJ7898"/>
    </row>
    <row r="7899" spans="2:62" x14ac:dyDescent="0.4">
      <c r="B7899" s="1">
        <v>30348</v>
      </c>
      <c r="C7899" s="6" t="s">
        <v>8</v>
      </c>
      <c r="D7899" s="6" t="s">
        <v>8</v>
      </c>
      <c r="E7899" s="6" t="s">
        <v>3268</v>
      </c>
      <c r="F7899" s="6" t="s">
        <v>6059</v>
      </c>
      <c r="G7899" s="6" t="s">
        <v>6489</v>
      </c>
      <c r="H7899" s="6" t="s">
        <v>6675</v>
      </c>
      <c r="I7899" s="6" t="s">
        <v>6676</v>
      </c>
      <c r="J7899" s="6" t="s">
        <v>5</v>
      </c>
      <c r="K7899" s="7">
        <v>0</v>
      </c>
      <c r="L7899" s="7">
        <f>IFERROR(VLOOKUP(SiscoTable[[#This Row],[Código]],Hoja2!A:B,2,0)*SiscoTable[[#This Row],[Provta(Uns)]],0)</f>
        <v>0</v>
      </c>
      <c r="M7899" s="7">
        <v>0</v>
      </c>
      <c r="N7899" s="7">
        <v>0</v>
      </c>
      <c r="O7899" s="7">
        <f>IFERROR(VLOOKUP(SiscoTable[[#This Row],[Código]],Hoja2!A:B,2,0)*SiscoTable[[#This Row],[Stock_actual]],0)</f>
        <v>0</v>
      </c>
      <c r="P7899" s="6" t="s">
        <v>7</v>
      </c>
      <c r="Q7899" s="7">
        <v>0</v>
      </c>
      <c r="R7899" s="7">
        <v>0</v>
      </c>
      <c r="S7899" s="7" t="s">
        <v>11925</v>
      </c>
      <c r="BI7899"/>
      <c r="BJ7899"/>
    </row>
    <row r="7900" spans="2:62" x14ac:dyDescent="0.4">
      <c r="B7900" s="1">
        <v>30359</v>
      </c>
      <c r="C7900" s="6" t="s">
        <v>8</v>
      </c>
      <c r="D7900" s="6" t="s">
        <v>8</v>
      </c>
      <c r="E7900" s="6" t="s">
        <v>3268</v>
      </c>
      <c r="F7900" s="6" t="s">
        <v>6059</v>
      </c>
      <c r="G7900" s="6" t="s">
        <v>6489</v>
      </c>
      <c r="H7900" s="6" t="s">
        <v>6668</v>
      </c>
      <c r="I7900" s="6" t="s">
        <v>6677</v>
      </c>
      <c r="J7900" s="6" t="s">
        <v>5</v>
      </c>
      <c r="K7900" s="7">
        <v>0</v>
      </c>
      <c r="L7900" s="7">
        <f>IFERROR(VLOOKUP(SiscoTable[[#This Row],[Código]],Hoja2!A:B,2,0)*SiscoTable[[#This Row],[Provta(Uns)]],0)</f>
        <v>0</v>
      </c>
      <c r="M7900" s="7">
        <v>0</v>
      </c>
      <c r="N7900" s="7">
        <v>0</v>
      </c>
      <c r="O7900" s="7">
        <f>IFERROR(VLOOKUP(SiscoTable[[#This Row],[Código]],Hoja2!A:B,2,0)*SiscoTable[[#This Row],[Stock_actual]],0)</f>
        <v>0</v>
      </c>
      <c r="P7900" s="6" t="s">
        <v>7</v>
      </c>
      <c r="Q7900" s="7">
        <v>0</v>
      </c>
      <c r="R7900" s="7">
        <v>0</v>
      </c>
      <c r="S7900" s="7" t="s">
        <v>11925</v>
      </c>
      <c r="BI7900"/>
      <c r="BJ7900"/>
    </row>
    <row r="7901" spans="2:62" x14ac:dyDescent="0.4">
      <c r="B7901" s="1">
        <v>30360</v>
      </c>
      <c r="C7901" s="6" t="s">
        <v>8</v>
      </c>
      <c r="D7901" s="6" t="s">
        <v>8</v>
      </c>
      <c r="E7901" s="6" t="s">
        <v>3268</v>
      </c>
      <c r="F7901" s="6" t="s">
        <v>6059</v>
      </c>
      <c r="G7901" s="6" t="s">
        <v>6489</v>
      </c>
      <c r="H7901" s="6" t="s">
        <v>6668</v>
      </c>
      <c r="I7901" s="6" t="s">
        <v>6678</v>
      </c>
      <c r="J7901" s="6" t="s">
        <v>5</v>
      </c>
      <c r="K7901" s="7">
        <v>0</v>
      </c>
      <c r="L7901" s="7">
        <f>IFERROR(VLOOKUP(SiscoTable[[#This Row],[Código]],Hoja2!A:B,2,0)*SiscoTable[[#This Row],[Provta(Uns)]],0)</f>
        <v>0</v>
      </c>
      <c r="M7901" s="7">
        <v>0</v>
      </c>
      <c r="N7901" s="7">
        <v>0</v>
      </c>
      <c r="O7901" s="7">
        <f>IFERROR(VLOOKUP(SiscoTable[[#This Row],[Código]],Hoja2!A:B,2,0)*SiscoTable[[#This Row],[Stock_actual]],0)</f>
        <v>0</v>
      </c>
      <c r="P7901" s="6" t="s">
        <v>7</v>
      </c>
      <c r="Q7901" s="7">
        <v>0</v>
      </c>
      <c r="R7901" s="7">
        <v>0</v>
      </c>
      <c r="S7901" s="7" t="s">
        <v>11925</v>
      </c>
      <c r="BI7901"/>
      <c r="BJ7901"/>
    </row>
    <row r="7902" spans="2:62" x14ac:dyDescent="0.4">
      <c r="B7902" s="1">
        <v>30361</v>
      </c>
      <c r="C7902" s="6" t="s">
        <v>8</v>
      </c>
      <c r="D7902" s="6" t="s">
        <v>8</v>
      </c>
      <c r="E7902" s="6" t="s">
        <v>3268</v>
      </c>
      <c r="F7902" s="6" t="s">
        <v>6059</v>
      </c>
      <c r="G7902" s="6" t="s">
        <v>6489</v>
      </c>
      <c r="H7902" s="6" t="s">
        <v>6668</v>
      </c>
      <c r="I7902" s="6" t="s">
        <v>6679</v>
      </c>
      <c r="J7902" s="6" t="s">
        <v>5</v>
      </c>
      <c r="K7902" s="7">
        <v>0</v>
      </c>
      <c r="L7902" s="7">
        <f>IFERROR(VLOOKUP(SiscoTable[[#This Row],[Código]],Hoja2!A:B,2,0)*SiscoTable[[#This Row],[Provta(Uns)]],0)</f>
        <v>0</v>
      </c>
      <c r="M7902" s="7">
        <v>0</v>
      </c>
      <c r="N7902" s="7">
        <v>0</v>
      </c>
      <c r="O7902" s="7">
        <f>IFERROR(VLOOKUP(SiscoTable[[#This Row],[Código]],Hoja2!A:B,2,0)*SiscoTable[[#This Row],[Stock_actual]],0)</f>
        <v>0</v>
      </c>
      <c r="P7902" s="6" t="s">
        <v>7</v>
      </c>
      <c r="Q7902" s="7">
        <v>0</v>
      </c>
      <c r="R7902" s="7">
        <v>0</v>
      </c>
      <c r="S7902" s="7" t="s">
        <v>11925</v>
      </c>
      <c r="BI7902"/>
      <c r="BJ7902"/>
    </row>
    <row r="7903" spans="2:62" x14ac:dyDescent="0.4">
      <c r="B7903" s="1">
        <v>30363</v>
      </c>
      <c r="C7903" s="6" t="s">
        <v>8</v>
      </c>
      <c r="D7903" s="6" t="s">
        <v>8</v>
      </c>
      <c r="E7903" s="6" t="s">
        <v>3268</v>
      </c>
      <c r="F7903" s="6" t="s">
        <v>6059</v>
      </c>
      <c r="G7903" s="6" t="s">
        <v>6489</v>
      </c>
      <c r="H7903" s="6" t="s">
        <v>6681</v>
      </c>
      <c r="I7903" s="6" t="s">
        <v>6680</v>
      </c>
      <c r="J7903" s="6" t="s">
        <v>5</v>
      </c>
      <c r="K7903" s="7">
        <v>0</v>
      </c>
      <c r="L7903" s="7">
        <f>IFERROR(VLOOKUP(SiscoTable[[#This Row],[Código]],Hoja2!A:B,2,0)*SiscoTable[[#This Row],[Provta(Uns)]],0)</f>
        <v>0</v>
      </c>
      <c r="M7903" s="7">
        <v>0</v>
      </c>
      <c r="N7903" s="7">
        <v>0</v>
      </c>
      <c r="O7903" s="7">
        <f>IFERROR(VLOOKUP(SiscoTable[[#This Row],[Código]],Hoja2!A:B,2,0)*SiscoTable[[#This Row],[Stock_actual]],0)</f>
        <v>0</v>
      </c>
      <c r="P7903" s="6" t="s">
        <v>7</v>
      </c>
      <c r="Q7903" s="7">
        <v>0</v>
      </c>
      <c r="R7903" s="7">
        <v>0</v>
      </c>
      <c r="S7903" s="7" t="s">
        <v>11925</v>
      </c>
      <c r="BI7903"/>
      <c r="BJ7903"/>
    </row>
    <row r="7904" spans="2:62" x14ac:dyDescent="0.4">
      <c r="B7904" s="1">
        <v>30364</v>
      </c>
      <c r="C7904" s="6" t="s">
        <v>8</v>
      </c>
      <c r="D7904" s="6" t="s">
        <v>8</v>
      </c>
      <c r="E7904" s="6" t="s">
        <v>3268</v>
      </c>
      <c r="F7904" s="6" t="s">
        <v>6059</v>
      </c>
      <c r="G7904" s="6" t="s">
        <v>6489</v>
      </c>
      <c r="H7904" s="6" t="s">
        <v>6681</v>
      </c>
      <c r="I7904" s="6" t="s">
        <v>6682</v>
      </c>
      <c r="J7904" s="6" t="s">
        <v>5</v>
      </c>
      <c r="K7904" s="7">
        <v>0</v>
      </c>
      <c r="L7904" s="7">
        <f>IFERROR(VLOOKUP(SiscoTable[[#This Row],[Código]],Hoja2!A:B,2,0)*SiscoTable[[#This Row],[Provta(Uns)]],0)</f>
        <v>0</v>
      </c>
      <c r="M7904" s="7">
        <v>0</v>
      </c>
      <c r="N7904" s="7">
        <v>0</v>
      </c>
      <c r="O7904" s="7">
        <f>IFERROR(VLOOKUP(SiscoTable[[#This Row],[Código]],Hoja2!A:B,2,0)*SiscoTable[[#This Row],[Stock_actual]],0)</f>
        <v>0</v>
      </c>
      <c r="P7904" s="6" t="s">
        <v>7</v>
      </c>
      <c r="Q7904" s="7">
        <v>0</v>
      </c>
      <c r="R7904" s="7">
        <v>0</v>
      </c>
      <c r="S7904" s="7" t="s">
        <v>11925</v>
      </c>
      <c r="BI7904"/>
      <c r="BJ7904"/>
    </row>
    <row r="7905" spans="2:62" x14ac:dyDescent="0.4">
      <c r="B7905" s="1">
        <v>30365</v>
      </c>
      <c r="C7905" s="6" t="s">
        <v>8</v>
      </c>
      <c r="D7905" s="6" t="s">
        <v>8</v>
      </c>
      <c r="E7905" s="6" t="s">
        <v>3268</v>
      </c>
      <c r="F7905" s="6" t="s">
        <v>6059</v>
      </c>
      <c r="G7905" s="6" t="s">
        <v>6489</v>
      </c>
      <c r="H7905" s="6" t="s">
        <v>6681</v>
      </c>
      <c r="I7905" s="6" t="s">
        <v>6683</v>
      </c>
      <c r="J7905" s="6" t="s">
        <v>5</v>
      </c>
      <c r="K7905" s="7">
        <v>0</v>
      </c>
      <c r="L7905" s="7">
        <f>IFERROR(VLOOKUP(SiscoTable[[#This Row],[Código]],Hoja2!A:B,2,0)*SiscoTable[[#This Row],[Provta(Uns)]],0)</f>
        <v>0</v>
      </c>
      <c r="M7905" s="7">
        <v>0</v>
      </c>
      <c r="N7905" s="7">
        <v>0</v>
      </c>
      <c r="O7905" s="7">
        <f>IFERROR(VLOOKUP(SiscoTable[[#This Row],[Código]],Hoja2!A:B,2,0)*SiscoTable[[#This Row],[Stock_actual]],0)</f>
        <v>0</v>
      </c>
      <c r="P7905" s="6" t="s">
        <v>7</v>
      </c>
      <c r="Q7905" s="7">
        <v>0</v>
      </c>
      <c r="R7905" s="7">
        <v>0</v>
      </c>
      <c r="S7905" s="7" t="s">
        <v>11925</v>
      </c>
      <c r="BI7905"/>
      <c r="BJ7905"/>
    </row>
    <row r="7906" spans="2:62" x14ac:dyDescent="0.4">
      <c r="B7906" s="1">
        <v>30376</v>
      </c>
      <c r="C7906" s="6" t="s">
        <v>8</v>
      </c>
      <c r="D7906" s="6" t="s">
        <v>8</v>
      </c>
      <c r="E7906" s="6" t="s">
        <v>8482</v>
      </c>
      <c r="F7906" s="6" t="s">
        <v>10720</v>
      </c>
      <c r="G7906" s="6" t="s">
        <v>11105</v>
      </c>
      <c r="H7906" s="6" t="s">
        <v>11117</v>
      </c>
      <c r="I7906" s="6" t="s">
        <v>11268</v>
      </c>
      <c r="J7906" s="6" t="s">
        <v>5</v>
      </c>
      <c r="K7906" s="7">
        <v>2.5</v>
      </c>
      <c r="L7906" s="7">
        <f>IFERROR(VLOOKUP(SiscoTable[[#This Row],[Código]],Hoja2!A:B,2,0)*SiscoTable[[#This Row],[Provta(Uns)]],0)</f>
        <v>21.5</v>
      </c>
      <c r="M7906" s="7">
        <v>0</v>
      </c>
      <c r="N7906" s="7">
        <v>50</v>
      </c>
      <c r="O7906" s="7">
        <f>IFERROR(VLOOKUP(SiscoTable[[#This Row],[Código]],Hoja2!A:B,2,0)*SiscoTable[[#This Row],[Stock_actual]],0)</f>
        <v>430</v>
      </c>
      <c r="P7906" s="6" t="s">
        <v>1971</v>
      </c>
      <c r="Q7906" s="7">
        <v>3</v>
      </c>
      <c r="R7906" s="7">
        <v>0</v>
      </c>
      <c r="S7906" s="7" t="s">
        <v>11926</v>
      </c>
      <c r="BI7906"/>
      <c r="BJ7906"/>
    </row>
    <row r="7907" spans="2:62" x14ac:dyDescent="0.4">
      <c r="B7907" s="1">
        <v>30377</v>
      </c>
      <c r="C7907" s="6" t="s">
        <v>8</v>
      </c>
      <c r="D7907" s="6" t="s">
        <v>8</v>
      </c>
      <c r="E7907" s="6" t="s">
        <v>8482</v>
      </c>
      <c r="F7907" s="6" t="s">
        <v>9030</v>
      </c>
      <c r="G7907" s="6" t="s">
        <v>9299</v>
      </c>
      <c r="H7907" s="6" t="s">
        <v>9306</v>
      </c>
      <c r="I7907" s="6" t="s">
        <v>9541</v>
      </c>
      <c r="J7907" s="6" t="s">
        <v>5</v>
      </c>
      <c r="K7907" s="7">
        <v>5.5</v>
      </c>
      <c r="L7907" s="7">
        <f>IFERROR(VLOOKUP(SiscoTable[[#This Row],[Código]],Hoja2!A:B,2,0)*SiscoTable[[#This Row],[Provta(Uns)]],0)</f>
        <v>8.25</v>
      </c>
      <c r="M7907" s="7">
        <v>0</v>
      </c>
      <c r="N7907" s="7">
        <v>0</v>
      </c>
      <c r="O7907" s="7">
        <f>IFERROR(VLOOKUP(SiscoTable[[#This Row],[Código]],Hoja2!A:B,2,0)*SiscoTable[[#This Row],[Stock_actual]],0)</f>
        <v>0</v>
      </c>
      <c r="P7907" s="6" t="s">
        <v>7</v>
      </c>
      <c r="Q7907" s="7">
        <v>6</v>
      </c>
      <c r="R7907" s="7">
        <v>10.799999999999999</v>
      </c>
      <c r="S7907" s="7" t="s">
        <v>11926</v>
      </c>
      <c r="BI7907"/>
      <c r="BJ7907"/>
    </row>
    <row r="7908" spans="2:62" x14ac:dyDescent="0.4">
      <c r="B7908" s="1">
        <v>30378</v>
      </c>
      <c r="C7908" s="6" t="s">
        <v>25</v>
      </c>
      <c r="D7908" s="6" t="s">
        <v>25</v>
      </c>
      <c r="E7908" s="6" t="s">
        <v>8482</v>
      </c>
      <c r="F7908" s="6" t="s">
        <v>10720</v>
      </c>
      <c r="G7908" s="6" t="s">
        <v>11607</v>
      </c>
      <c r="H7908" s="6" t="s">
        <v>11613</v>
      </c>
      <c r="I7908" s="6" t="s">
        <v>11626</v>
      </c>
      <c r="J7908" s="6" t="s">
        <v>5</v>
      </c>
      <c r="K7908" s="7">
        <v>51.67</v>
      </c>
      <c r="L7908" s="7">
        <f>IFERROR(VLOOKUP(SiscoTable[[#This Row],[Código]],Hoja2!A:B,2,0)*SiscoTable[[#This Row],[Provta(Uns)]],0)</f>
        <v>408.19300000000004</v>
      </c>
      <c r="M7908" s="7">
        <v>0</v>
      </c>
      <c r="N7908" s="7">
        <v>57</v>
      </c>
      <c r="O7908" s="7">
        <f>IFERROR(VLOOKUP(SiscoTable[[#This Row],[Código]],Hoja2!A:B,2,0)*SiscoTable[[#This Row],[Stock_actual]],0)</f>
        <v>450.3</v>
      </c>
      <c r="P7908" s="6" t="s">
        <v>565</v>
      </c>
      <c r="Q7908" s="7">
        <v>57</v>
      </c>
      <c r="R7908" s="7">
        <v>102.96000000000001</v>
      </c>
      <c r="S7908" s="7" t="s">
        <v>11926</v>
      </c>
      <c r="BI7908"/>
      <c r="BJ7908"/>
    </row>
    <row r="7909" spans="2:62" x14ac:dyDescent="0.4">
      <c r="B7909" s="1">
        <v>30379</v>
      </c>
      <c r="C7909" s="6" t="s">
        <v>8</v>
      </c>
      <c r="D7909" s="6" t="s">
        <v>8</v>
      </c>
      <c r="E7909" s="6" t="s">
        <v>8482</v>
      </c>
      <c r="F7909" s="6" t="s">
        <v>8543</v>
      </c>
      <c r="G7909" s="6" t="s">
        <v>8593</v>
      </c>
      <c r="H7909" s="6" t="s">
        <v>8605</v>
      </c>
      <c r="I7909" s="6" t="s">
        <v>8612</v>
      </c>
      <c r="J7909" s="6" t="s">
        <v>5</v>
      </c>
      <c r="K7909" s="7">
        <v>0.5</v>
      </c>
      <c r="L7909" s="7">
        <f>IFERROR(VLOOKUP(SiscoTable[[#This Row],[Código]],Hoja2!A:B,2,0)*SiscoTable[[#This Row],[Provta(Uns)]],0)</f>
        <v>28</v>
      </c>
      <c r="M7909" s="7">
        <v>0</v>
      </c>
      <c r="N7909" s="7">
        <v>0</v>
      </c>
      <c r="O7909" s="7">
        <f>IFERROR(VLOOKUP(SiscoTable[[#This Row],[Código]],Hoja2!A:B,2,0)*SiscoTable[[#This Row],[Stock_actual]],0)</f>
        <v>0</v>
      </c>
      <c r="P7909" s="6" t="s">
        <v>7</v>
      </c>
      <c r="Q7909" s="7">
        <v>1</v>
      </c>
      <c r="R7909" s="7">
        <v>1.2</v>
      </c>
      <c r="S7909" s="7" t="s">
        <v>11926</v>
      </c>
      <c r="BI7909"/>
      <c r="BJ7909"/>
    </row>
    <row r="7910" spans="2:62" x14ac:dyDescent="0.4">
      <c r="B7910" s="1">
        <v>30380</v>
      </c>
      <c r="C7910" s="6" t="s">
        <v>30</v>
      </c>
      <c r="D7910" s="6" t="s">
        <v>8</v>
      </c>
      <c r="E7910" s="6" t="s">
        <v>8482</v>
      </c>
      <c r="F7910" s="6" t="s">
        <v>8543</v>
      </c>
      <c r="G7910" s="6" t="s">
        <v>8593</v>
      </c>
      <c r="H7910" s="6" t="s">
        <v>8605</v>
      </c>
      <c r="I7910" s="6" t="s">
        <v>8604</v>
      </c>
      <c r="J7910" s="6" t="s">
        <v>5</v>
      </c>
      <c r="K7910" s="7">
        <v>1.83</v>
      </c>
      <c r="L7910" s="7">
        <f>IFERROR(VLOOKUP(SiscoTable[[#This Row],[Código]],Hoja2!A:B,2,0)*SiscoTable[[#This Row],[Provta(Uns)]],0)</f>
        <v>102.48</v>
      </c>
      <c r="M7910" s="7">
        <v>0</v>
      </c>
      <c r="N7910" s="7">
        <v>2</v>
      </c>
      <c r="O7910" s="7">
        <f>IFERROR(VLOOKUP(SiscoTable[[#This Row],[Código]],Hoja2!A:B,2,0)*SiscoTable[[#This Row],[Stock_actual]],0)</f>
        <v>112</v>
      </c>
      <c r="P7910" s="6" t="s">
        <v>565</v>
      </c>
      <c r="Q7910" s="7">
        <v>2</v>
      </c>
      <c r="R7910" s="7">
        <v>3.58</v>
      </c>
      <c r="S7910" s="7" t="s">
        <v>11926</v>
      </c>
      <c r="BI7910"/>
      <c r="BJ7910"/>
    </row>
    <row r="7911" spans="2:62" x14ac:dyDescent="0.4">
      <c r="B7911" s="1">
        <v>30381</v>
      </c>
      <c r="C7911" s="6" t="s">
        <v>8</v>
      </c>
      <c r="D7911" s="6" t="s">
        <v>8</v>
      </c>
      <c r="E7911" s="6" t="s">
        <v>8482</v>
      </c>
      <c r="F7911" s="6" t="s">
        <v>8543</v>
      </c>
      <c r="G7911" s="6" t="s">
        <v>8593</v>
      </c>
      <c r="H7911" s="6" t="s">
        <v>8605</v>
      </c>
      <c r="I7911" s="6" t="s">
        <v>8613</v>
      </c>
      <c r="J7911" s="6" t="s">
        <v>5</v>
      </c>
      <c r="K7911" s="7">
        <v>0.33</v>
      </c>
      <c r="L7911" s="7">
        <f>IFERROR(VLOOKUP(SiscoTable[[#This Row],[Código]],Hoja2!A:B,2,0)*SiscoTable[[#This Row],[Provta(Uns)]],0)</f>
        <v>18.48</v>
      </c>
      <c r="M7911" s="7">
        <v>0</v>
      </c>
      <c r="N7911" s="7">
        <v>0</v>
      </c>
      <c r="O7911" s="7">
        <f>IFERROR(VLOOKUP(SiscoTable[[#This Row],[Código]],Hoja2!A:B,2,0)*SiscoTable[[#This Row],[Stock_actual]],0)</f>
        <v>0</v>
      </c>
      <c r="P7911" s="6" t="s">
        <v>7</v>
      </c>
      <c r="Q7911" s="7">
        <v>0</v>
      </c>
      <c r="R7911" s="7">
        <v>0</v>
      </c>
      <c r="S7911" s="7" t="s">
        <v>11926</v>
      </c>
      <c r="BI7911"/>
      <c r="BJ7911"/>
    </row>
    <row r="7912" spans="2:62" x14ac:dyDescent="0.4">
      <c r="B7912" s="1">
        <v>30382</v>
      </c>
      <c r="C7912" s="6" t="s">
        <v>8</v>
      </c>
      <c r="D7912" s="6" t="s">
        <v>8</v>
      </c>
      <c r="E7912" s="6" t="s">
        <v>8482</v>
      </c>
      <c r="F7912" s="6" t="s">
        <v>8543</v>
      </c>
      <c r="G7912" s="6" t="s">
        <v>8593</v>
      </c>
      <c r="H7912" s="6" t="s">
        <v>8605</v>
      </c>
      <c r="I7912" s="6" t="s">
        <v>8614</v>
      </c>
      <c r="J7912" s="6" t="s">
        <v>5</v>
      </c>
      <c r="K7912" s="7">
        <v>0.67</v>
      </c>
      <c r="L7912" s="7">
        <f>IFERROR(VLOOKUP(SiscoTable[[#This Row],[Código]],Hoja2!A:B,2,0)*SiscoTable[[#This Row],[Provta(Uns)]],0)</f>
        <v>37.520000000000003</v>
      </c>
      <c r="M7912" s="7">
        <v>0</v>
      </c>
      <c r="N7912" s="7">
        <v>0</v>
      </c>
      <c r="O7912" s="7">
        <f>IFERROR(VLOOKUP(SiscoTable[[#This Row],[Código]],Hoja2!A:B,2,0)*SiscoTable[[#This Row],[Stock_actual]],0)</f>
        <v>0</v>
      </c>
      <c r="P7912" s="6" t="s">
        <v>7</v>
      </c>
      <c r="Q7912" s="7">
        <v>1</v>
      </c>
      <c r="R7912" s="7">
        <v>1.2</v>
      </c>
      <c r="S7912" s="7" t="s">
        <v>11926</v>
      </c>
      <c r="BI7912"/>
      <c r="BJ7912"/>
    </row>
    <row r="7913" spans="2:62" x14ac:dyDescent="0.4">
      <c r="B7913" s="1">
        <v>30383</v>
      </c>
      <c r="C7913" s="6" t="s">
        <v>8</v>
      </c>
      <c r="D7913" s="6" t="s">
        <v>8</v>
      </c>
      <c r="E7913" s="6" t="s">
        <v>8482</v>
      </c>
      <c r="F7913" s="6" t="s">
        <v>8543</v>
      </c>
      <c r="G7913" s="6" t="s">
        <v>8593</v>
      </c>
      <c r="H7913" s="6" t="s">
        <v>8605</v>
      </c>
      <c r="I7913" s="6" t="s">
        <v>8615</v>
      </c>
      <c r="J7913" s="6" t="s">
        <v>5</v>
      </c>
      <c r="K7913" s="7">
        <v>0.67</v>
      </c>
      <c r="L7913" s="7">
        <f>IFERROR(VLOOKUP(SiscoTable[[#This Row],[Código]],Hoja2!A:B,2,0)*SiscoTable[[#This Row],[Provta(Uns)]],0)</f>
        <v>37.520000000000003</v>
      </c>
      <c r="M7913" s="7">
        <v>0</v>
      </c>
      <c r="N7913" s="7">
        <v>0</v>
      </c>
      <c r="O7913" s="7">
        <f>IFERROR(VLOOKUP(SiscoTable[[#This Row],[Código]],Hoja2!A:B,2,0)*SiscoTable[[#This Row],[Stock_actual]],0)</f>
        <v>0</v>
      </c>
      <c r="P7913" s="6" t="s">
        <v>7</v>
      </c>
      <c r="Q7913" s="7">
        <v>1</v>
      </c>
      <c r="R7913" s="7">
        <v>1.2</v>
      </c>
      <c r="S7913" s="7" t="s">
        <v>11926</v>
      </c>
      <c r="BI7913"/>
      <c r="BJ7913"/>
    </row>
    <row r="7914" spans="2:62" x14ac:dyDescent="0.4">
      <c r="B7914" s="1">
        <v>30384</v>
      </c>
      <c r="C7914" s="6" t="s">
        <v>8</v>
      </c>
      <c r="D7914" s="6" t="s">
        <v>8</v>
      </c>
      <c r="E7914" s="6" t="s">
        <v>8482</v>
      </c>
      <c r="F7914" s="6" t="s">
        <v>8543</v>
      </c>
      <c r="G7914" s="6" t="s">
        <v>8593</v>
      </c>
      <c r="H7914" s="6" t="s">
        <v>8605</v>
      </c>
      <c r="I7914" s="6" t="s">
        <v>8616</v>
      </c>
      <c r="J7914" s="6" t="s">
        <v>5</v>
      </c>
      <c r="K7914" s="7">
        <v>0.17</v>
      </c>
      <c r="L7914" s="7">
        <f>IFERROR(VLOOKUP(SiscoTable[[#This Row],[Código]],Hoja2!A:B,2,0)*SiscoTable[[#This Row],[Provta(Uns)]],0)</f>
        <v>9.5200000000000014</v>
      </c>
      <c r="M7914" s="7">
        <v>0</v>
      </c>
      <c r="N7914" s="7">
        <v>1</v>
      </c>
      <c r="O7914" s="7">
        <f>IFERROR(VLOOKUP(SiscoTable[[#This Row],[Código]],Hoja2!A:B,2,0)*SiscoTable[[#This Row],[Stock_actual]],0)</f>
        <v>56</v>
      </c>
      <c r="P7914" s="6" t="s">
        <v>630</v>
      </c>
      <c r="Q7914" s="7">
        <v>0</v>
      </c>
      <c r="R7914" s="7">
        <v>0</v>
      </c>
      <c r="S7914" s="7" t="s">
        <v>11926</v>
      </c>
      <c r="BI7914"/>
      <c r="BJ7914"/>
    </row>
    <row r="7915" spans="2:62" x14ac:dyDescent="0.4">
      <c r="B7915" s="1">
        <v>30385</v>
      </c>
      <c r="C7915" s="6" t="s">
        <v>30</v>
      </c>
      <c r="D7915" s="6" t="s">
        <v>8</v>
      </c>
      <c r="E7915" s="6" t="s">
        <v>8482</v>
      </c>
      <c r="F7915" s="6" t="s">
        <v>8543</v>
      </c>
      <c r="G7915" s="6" t="s">
        <v>8593</v>
      </c>
      <c r="H7915" s="6" t="s">
        <v>8605</v>
      </c>
      <c r="I7915" s="6" t="s">
        <v>8606</v>
      </c>
      <c r="J7915" s="6" t="s">
        <v>5</v>
      </c>
      <c r="K7915" s="7">
        <v>1.67</v>
      </c>
      <c r="L7915" s="7">
        <f>IFERROR(VLOOKUP(SiscoTable[[#This Row],[Código]],Hoja2!A:B,2,0)*SiscoTable[[#This Row],[Provta(Uns)]],0)</f>
        <v>93.52</v>
      </c>
      <c r="M7915" s="7">
        <v>0</v>
      </c>
      <c r="N7915" s="7">
        <v>2</v>
      </c>
      <c r="O7915" s="7">
        <f>IFERROR(VLOOKUP(SiscoTable[[#This Row],[Código]],Hoja2!A:B,2,0)*SiscoTable[[#This Row],[Stock_actual]],0)</f>
        <v>112</v>
      </c>
      <c r="P7915" s="6" t="s">
        <v>115</v>
      </c>
      <c r="Q7915" s="7">
        <v>2</v>
      </c>
      <c r="R7915" s="7">
        <v>3.58</v>
      </c>
      <c r="S7915" s="7" t="s">
        <v>11926</v>
      </c>
      <c r="BI7915"/>
      <c r="BJ7915"/>
    </row>
    <row r="7916" spans="2:62" x14ac:dyDescent="0.4">
      <c r="B7916" s="1">
        <v>30386</v>
      </c>
      <c r="C7916" s="6" t="s">
        <v>8</v>
      </c>
      <c r="D7916" s="6" t="s">
        <v>8</v>
      </c>
      <c r="E7916" s="6" t="s">
        <v>8482</v>
      </c>
      <c r="F7916" s="6" t="s">
        <v>8543</v>
      </c>
      <c r="G7916" s="6" t="s">
        <v>8593</v>
      </c>
      <c r="H7916" s="6" t="s">
        <v>8605</v>
      </c>
      <c r="I7916" s="6" t="s">
        <v>8617</v>
      </c>
      <c r="J7916" s="6" t="s">
        <v>5</v>
      </c>
      <c r="K7916" s="7">
        <v>0.83</v>
      </c>
      <c r="L7916" s="7">
        <f>IFERROR(VLOOKUP(SiscoTable[[#This Row],[Código]],Hoja2!A:B,2,0)*SiscoTable[[#This Row],[Provta(Uns)]],0)</f>
        <v>46.48</v>
      </c>
      <c r="M7916" s="7">
        <v>0</v>
      </c>
      <c r="N7916" s="7">
        <v>0</v>
      </c>
      <c r="O7916" s="7">
        <f>IFERROR(VLOOKUP(SiscoTable[[#This Row],[Código]],Hoja2!A:B,2,0)*SiscoTable[[#This Row],[Stock_actual]],0)</f>
        <v>0</v>
      </c>
      <c r="P7916" s="6" t="s">
        <v>7</v>
      </c>
      <c r="Q7916" s="7">
        <v>1</v>
      </c>
      <c r="R7916" s="7">
        <v>1.7999999999999998</v>
      </c>
      <c r="S7916" s="7" t="s">
        <v>11926</v>
      </c>
      <c r="BI7916"/>
      <c r="BJ7916"/>
    </row>
    <row r="7917" spans="2:62" x14ac:dyDescent="0.4">
      <c r="B7917" s="1">
        <v>30387</v>
      </c>
      <c r="C7917" s="6" t="s">
        <v>8</v>
      </c>
      <c r="D7917" s="6" t="s">
        <v>8</v>
      </c>
      <c r="E7917" s="6" t="s">
        <v>8482</v>
      </c>
      <c r="F7917" s="6" t="s">
        <v>8543</v>
      </c>
      <c r="G7917" s="6" t="s">
        <v>8593</v>
      </c>
      <c r="H7917" s="6" t="s">
        <v>8605</v>
      </c>
      <c r="I7917" s="6" t="s">
        <v>8618</v>
      </c>
      <c r="J7917" s="6" t="s">
        <v>5</v>
      </c>
      <c r="K7917" s="7">
        <v>0.67</v>
      </c>
      <c r="L7917" s="7">
        <f>IFERROR(VLOOKUP(SiscoTable[[#This Row],[Código]],Hoja2!A:B,2,0)*SiscoTable[[#This Row],[Provta(Uns)]],0)</f>
        <v>37.520000000000003</v>
      </c>
      <c r="M7917" s="7">
        <v>0</v>
      </c>
      <c r="N7917" s="7">
        <v>0</v>
      </c>
      <c r="O7917" s="7">
        <f>IFERROR(VLOOKUP(SiscoTable[[#This Row],[Código]],Hoja2!A:B,2,0)*SiscoTable[[#This Row],[Stock_actual]],0)</f>
        <v>0</v>
      </c>
      <c r="P7917" s="6" t="s">
        <v>7</v>
      </c>
      <c r="Q7917" s="7">
        <v>1</v>
      </c>
      <c r="R7917" s="7">
        <v>1.2</v>
      </c>
      <c r="S7917" s="7" t="s">
        <v>11926</v>
      </c>
      <c r="BI7917"/>
      <c r="BJ7917"/>
    </row>
    <row r="7918" spans="2:62" x14ac:dyDescent="0.4">
      <c r="B7918" s="1">
        <v>30388</v>
      </c>
      <c r="C7918" s="6" t="s">
        <v>30</v>
      </c>
      <c r="D7918" s="6" t="s">
        <v>8</v>
      </c>
      <c r="E7918" s="6" t="s">
        <v>8482</v>
      </c>
      <c r="F7918" s="6" t="s">
        <v>8543</v>
      </c>
      <c r="G7918" s="6" t="s">
        <v>8593</v>
      </c>
      <c r="H7918" s="6" t="s">
        <v>8605</v>
      </c>
      <c r="I7918" s="6" t="s">
        <v>8607</v>
      </c>
      <c r="J7918" s="6" t="s">
        <v>5</v>
      </c>
      <c r="K7918" s="7">
        <v>1.67</v>
      </c>
      <c r="L7918" s="7">
        <f>IFERROR(VLOOKUP(SiscoTable[[#This Row],[Código]],Hoja2!A:B,2,0)*SiscoTable[[#This Row],[Provta(Uns)]],0)</f>
        <v>93.52</v>
      </c>
      <c r="M7918" s="7">
        <v>0</v>
      </c>
      <c r="N7918" s="7">
        <v>2</v>
      </c>
      <c r="O7918" s="7">
        <f>IFERROR(VLOOKUP(SiscoTable[[#This Row],[Código]],Hoja2!A:B,2,0)*SiscoTable[[#This Row],[Stock_actual]],0)</f>
        <v>112</v>
      </c>
      <c r="P7918" s="6" t="s">
        <v>115</v>
      </c>
      <c r="Q7918" s="7">
        <v>2</v>
      </c>
      <c r="R7918" s="7">
        <v>3.58</v>
      </c>
      <c r="S7918" s="7" t="s">
        <v>11926</v>
      </c>
      <c r="BI7918"/>
      <c r="BJ7918"/>
    </row>
    <row r="7919" spans="2:62" x14ac:dyDescent="0.4">
      <c r="B7919" s="1">
        <v>30389</v>
      </c>
      <c r="C7919" s="6" t="s">
        <v>8</v>
      </c>
      <c r="D7919" s="6" t="s">
        <v>8</v>
      </c>
      <c r="E7919" s="6" t="s">
        <v>8482</v>
      </c>
      <c r="F7919" s="6" t="s">
        <v>8543</v>
      </c>
      <c r="G7919" s="6" t="s">
        <v>8593</v>
      </c>
      <c r="H7919" s="6" t="s">
        <v>8605</v>
      </c>
      <c r="I7919" s="6" t="s">
        <v>8619</v>
      </c>
      <c r="J7919" s="6" t="s">
        <v>5</v>
      </c>
      <c r="K7919" s="7">
        <v>0.67</v>
      </c>
      <c r="L7919" s="7">
        <f>IFERROR(VLOOKUP(SiscoTable[[#This Row],[Código]],Hoja2!A:B,2,0)*SiscoTable[[#This Row],[Provta(Uns)]],0)</f>
        <v>37.520000000000003</v>
      </c>
      <c r="M7919" s="7">
        <v>0</v>
      </c>
      <c r="N7919" s="7">
        <v>0</v>
      </c>
      <c r="O7919" s="7">
        <f>IFERROR(VLOOKUP(SiscoTable[[#This Row],[Código]],Hoja2!A:B,2,0)*SiscoTable[[#This Row],[Stock_actual]],0)</f>
        <v>0</v>
      </c>
      <c r="P7919" s="6" t="s">
        <v>7</v>
      </c>
      <c r="Q7919" s="7">
        <v>1</v>
      </c>
      <c r="R7919" s="7">
        <v>1.2</v>
      </c>
      <c r="S7919" s="7" t="s">
        <v>11926</v>
      </c>
      <c r="BI7919"/>
      <c r="BJ7919"/>
    </row>
    <row r="7920" spans="2:62" x14ac:dyDescent="0.4">
      <c r="B7920" s="1">
        <v>30390</v>
      </c>
      <c r="C7920" s="6" t="s">
        <v>30</v>
      </c>
      <c r="D7920" s="6" t="s">
        <v>8</v>
      </c>
      <c r="E7920" s="6" t="s">
        <v>3268</v>
      </c>
      <c r="F7920" s="6" t="s">
        <v>7197</v>
      </c>
      <c r="G7920" s="6" t="s">
        <v>7554</v>
      </c>
      <c r="H7920" s="6" t="s">
        <v>7693</v>
      </c>
      <c r="I7920" s="6" t="s">
        <v>7692</v>
      </c>
      <c r="J7920" s="6" t="s">
        <v>5</v>
      </c>
      <c r="K7920" s="7">
        <v>9.5</v>
      </c>
      <c r="L7920" s="7">
        <f>IFERROR(VLOOKUP(SiscoTable[[#This Row],[Código]],Hoja2!A:B,2,0)*SiscoTable[[#This Row],[Provta(Uns)]],0)</f>
        <v>76</v>
      </c>
      <c r="M7920" s="7">
        <v>0</v>
      </c>
      <c r="N7920" s="7">
        <v>18</v>
      </c>
      <c r="O7920" s="7">
        <f>IFERROR(VLOOKUP(SiscoTable[[#This Row],[Código]],Hoja2!A:B,2,0)*SiscoTable[[#This Row],[Stock_actual]],0)</f>
        <v>144</v>
      </c>
      <c r="P7920" s="6" t="s">
        <v>1267</v>
      </c>
      <c r="Q7920" s="7">
        <v>11</v>
      </c>
      <c r="R7920" s="7">
        <v>0</v>
      </c>
      <c r="S7920" s="7" t="s">
        <v>11928</v>
      </c>
      <c r="BI7920"/>
      <c r="BJ7920"/>
    </row>
    <row r="7921" spans="2:62" x14ac:dyDescent="0.4">
      <c r="B7921" s="1">
        <v>30391</v>
      </c>
      <c r="C7921" s="6" t="s">
        <v>8</v>
      </c>
      <c r="D7921" s="6" t="s">
        <v>8</v>
      </c>
      <c r="E7921" s="6" t="s">
        <v>3268</v>
      </c>
      <c r="F7921" s="6" t="s">
        <v>7197</v>
      </c>
      <c r="G7921" s="6" t="s">
        <v>7554</v>
      </c>
      <c r="H7921" s="6" t="s">
        <v>7693</v>
      </c>
      <c r="I7921" s="6" t="s">
        <v>7755</v>
      </c>
      <c r="J7921" s="6" t="s">
        <v>5</v>
      </c>
      <c r="K7921" s="7">
        <v>5</v>
      </c>
      <c r="L7921" s="7">
        <f>IFERROR(VLOOKUP(SiscoTable[[#This Row],[Código]],Hoja2!A:B,2,0)*SiscoTable[[#This Row],[Provta(Uns)]],0)</f>
        <v>30</v>
      </c>
      <c r="M7921" s="7">
        <v>0</v>
      </c>
      <c r="N7921" s="7">
        <v>10</v>
      </c>
      <c r="O7921" s="7">
        <f>IFERROR(VLOOKUP(SiscoTable[[#This Row],[Código]],Hoja2!A:B,2,0)*SiscoTable[[#This Row],[Stock_actual]],0)</f>
        <v>60</v>
      </c>
      <c r="P7921" s="6" t="s">
        <v>242</v>
      </c>
      <c r="Q7921" s="7">
        <v>6</v>
      </c>
      <c r="R7921" s="7">
        <v>0</v>
      </c>
      <c r="S7921" s="7" t="s">
        <v>11928</v>
      </c>
      <c r="BI7921"/>
      <c r="BJ7921"/>
    </row>
    <row r="7922" spans="2:62" x14ac:dyDescent="0.4">
      <c r="B7922" s="1">
        <v>30395</v>
      </c>
      <c r="C7922" s="6" t="s">
        <v>8</v>
      </c>
      <c r="D7922" s="6" t="s">
        <v>8</v>
      </c>
      <c r="E7922" s="6" t="s">
        <v>3268</v>
      </c>
      <c r="F7922" s="6" t="s">
        <v>7197</v>
      </c>
      <c r="G7922" s="6" t="s">
        <v>7554</v>
      </c>
      <c r="H7922" s="6" t="s">
        <v>7248</v>
      </c>
      <c r="I7922" s="6" t="s">
        <v>7756</v>
      </c>
      <c r="J7922" s="6" t="s">
        <v>5</v>
      </c>
      <c r="K7922" s="7">
        <v>3.83</v>
      </c>
      <c r="L7922" s="7">
        <f>IFERROR(VLOOKUP(SiscoTable[[#This Row],[Código]],Hoja2!A:B,2,0)*SiscoTable[[#This Row],[Provta(Uns)]],0)</f>
        <v>16.469000000000001</v>
      </c>
      <c r="M7922" s="7">
        <v>0</v>
      </c>
      <c r="N7922" s="7">
        <v>0</v>
      </c>
      <c r="O7922" s="7">
        <f>IFERROR(VLOOKUP(SiscoTable[[#This Row],[Código]],Hoja2!A:B,2,0)*SiscoTable[[#This Row],[Stock_actual]],0)</f>
        <v>0</v>
      </c>
      <c r="P7922" s="6" t="s">
        <v>7</v>
      </c>
      <c r="Q7922" s="7">
        <v>4</v>
      </c>
      <c r="R7922" s="7">
        <v>7.8000000000000007</v>
      </c>
      <c r="S7922" s="7" t="s">
        <v>11928</v>
      </c>
      <c r="BI7922"/>
      <c r="BJ7922"/>
    </row>
    <row r="7923" spans="2:62" x14ac:dyDescent="0.4">
      <c r="B7923" s="1">
        <v>30396</v>
      </c>
      <c r="C7923" s="6" t="s">
        <v>8</v>
      </c>
      <c r="D7923" s="6" t="s">
        <v>8</v>
      </c>
      <c r="E7923" s="6" t="s">
        <v>3268</v>
      </c>
      <c r="F7923" s="6" t="s">
        <v>7197</v>
      </c>
      <c r="G7923" s="6" t="s">
        <v>7554</v>
      </c>
      <c r="H7923" s="6" t="s">
        <v>7248</v>
      </c>
      <c r="I7923" s="6" t="s">
        <v>7757</v>
      </c>
      <c r="J7923" s="6" t="s">
        <v>5</v>
      </c>
      <c r="K7923" s="7">
        <v>8</v>
      </c>
      <c r="L7923" s="7">
        <f>IFERROR(VLOOKUP(SiscoTable[[#This Row],[Código]],Hoja2!A:B,2,0)*SiscoTable[[#This Row],[Provta(Uns)]],0)</f>
        <v>52.8</v>
      </c>
      <c r="M7923" s="7">
        <v>0</v>
      </c>
      <c r="N7923" s="7">
        <v>0</v>
      </c>
      <c r="O7923" s="7">
        <f>IFERROR(VLOOKUP(SiscoTable[[#This Row],[Código]],Hoja2!A:B,2,0)*SiscoTable[[#This Row],[Stock_actual]],0)</f>
        <v>0</v>
      </c>
      <c r="P7923" s="6" t="s">
        <v>7</v>
      </c>
      <c r="Q7923" s="7">
        <v>9</v>
      </c>
      <c r="R7923" s="7">
        <v>16.200000000000003</v>
      </c>
      <c r="S7923" s="7" t="s">
        <v>11928</v>
      </c>
      <c r="BI7923"/>
      <c r="BJ7923"/>
    </row>
    <row r="7924" spans="2:62" x14ac:dyDescent="0.4">
      <c r="B7924" s="1">
        <v>30398</v>
      </c>
      <c r="C7924" s="6" t="s">
        <v>8</v>
      </c>
      <c r="D7924" s="6" t="s">
        <v>8</v>
      </c>
      <c r="E7924" s="6" t="s">
        <v>3268</v>
      </c>
      <c r="F7924" s="6" t="s">
        <v>7197</v>
      </c>
      <c r="G7924" s="6" t="s">
        <v>7554</v>
      </c>
      <c r="H7924" s="6" t="s">
        <v>7248</v>
      </c>
      <c r="I7924" s="6" t="s">
        <v>7758</v>
      </c>
      <c r="J7924" s="6" t="s">
        <v>5</v>
      </c>
      <c r="K7924" s="7">
        <v>4</v>
      </c>
      <c r="L7924" s="7">
        <f>IFERROR(VLOOKUP(SiscoTable[[#This Row],[Código]],Hoja2!A:B,2,0)*SiscoTable[[#This Row],[Provta(Uns)]],0)</f>
        <v>17.600000000000001</v>
      </c>
      <c r="M7924" s="7">
        <v>0</v>
      </c>
      <c r="N7924" s="7">
        <v>0</v>
      </c>
      <c r="O7924" s="7">
        <f>IFERROR(VLOOKUP(SiscoTable[[#This Row],[Código]],Hoja2!A:B,2,0)*SiscoTable[[#This Row],[Stock_actual]],0)</f>
        <v>0</v>
      </c>
      <c r="P7924" s="6" t="s">
        <v>7</v>
      </c>
      <c r="Q7924" s="7">
        <v>4</v>
      </c>
      <c r="R7924" s="7">
        <v>7.8000000000000007</v>
      </c>
      <c r="S7924" s="7" t="s">
        <v>11928</v>
      </c>
      <c r="BI7924"/>
      <c r="BJ7924"/>
    </row>
    <row r="7925" spans="2:62" x14ac:dyDescent="0.4">
      <c r="B7925" s="1">
        <v>30399</v>
      </c>
      <c r="C7925" s="6" t="s">
        <v>8</v>
      </c>
      <c r="D7925" s="6" t="s">
        <v>30</v>
      </c>
      <c r="E7925" s="6" t="s">
        <v>469</v>
      </c>
      <c r="F7925" s="6" t="s">
        <v>59</v>
      </c>
      <c r="G7925" s="6" t="s">
        <v>59</v>
      </c>
      <c r="H7925" s="6" t="s">
        <v>153</v>
      </c>
      <c r="I7925" s="6" t="s">
        <v>995</v>
      </c>
      <c r="J7925" s="6" t="s">
        <v>5</v>
      </c>
      <c r="K7925" s="7">
        <v>20.329999999999998</v>
      </c>
      <c r="L7925" s="7">
        <f>IFERROR(VLOOKUP(SiscoTable[[#This Row],[Código]],Hoja2!A:B,2,0)*SiscoTable[[#This Row],[Provta(Uns)]],0)</f>
        <v>20.329999999999998</v>
      </c>
      <c r="M7925" s="7">
        <v>0</v>
      </c>
      <c r="N7925" s="7">
        <v>0</v>
      </c>
      <c r="O7925" s="7">
        <f>IFERROR(VLOOKUP(SiscoTable[[#This Row],[Código]],Hoja2!A:B,2,0)*SiscoTable[[#This Row],[Stock_actual]],0)</f>
        <v>0</v>
      </c>
      <c r="P7925" s="6" t="s">
        <v>7</v>
      </c>
      <c r="Q7925" s="7">
        <v>22</v>
      </c>
      <c r="R7925" s="7">
        <v>40.800000000000004</v>
      </c>
      <c r="S7925" s="7" t="s">
        <v>11927</v>
      </c>
      <c r="BI7925"/>
      <c r="BJ7925"/>
    </row>
    <row r="7926" spans="2:62" x14ac:dyDescent="0.4">
      <c r="B7926" s="1">
        <v>30400</v>
      </c>
      <c r="C7926" s="6" t="s">
        <v>8</v>
      </c>
      <c r="D7926" s="6" t="s">
        <v>8</v>
      </c>
      <c r="E7926" s="6" t="s">
        <v>3268</v>
      </c>
      <c r="F7926" s="6" t="s">
        <v>5836</v>
      </c>
      <c r="G7926" s="6" t="s">
        <v>5929</v>
      </c>
      <c r="H7926" s="6" t="s">
        <v>5969</v>
      </c>
      <c r="I7926" s="6" t="s">
        <v>6040</v>
      </c>
      <c r="J7926" s="6" t="s">
        <v>5</v>
      </c>
      <c r="K7926" s="7">
        <v>4.67</v>
      </c>
      <c r="L7926" s="7">
        <f>IFERROR(VLOOKUP(SiscoTable[[#This Row],[Código]],Hoja2!A:B,2,0)*SiscoTable[[#This Row],[Provta(Uns)]],0)</f>
        <v>53.704999999999998</v>
      </c>
      <c r="M7926" s="7">
        <v>0</v>
      </c>
      <c r="N7926" s="7">
        <v>13</v>
      </c>
      <c r="O7926" s="7">
        <f>IFERROR(VLOOKUP(SiscoTable[[#This Row],[Código]],Hoja2!A:B,2,0)*SiscoTable[[#This Row],[Stock_actual]],0)</f>
        <v>149.5</v>
      </c>
      <c r="P7926" s="6" t="s">
        <v>372</v>
      </c>
      <c r="Q7926" s="7">
        <v>5</v>
      </c>
      <c r="R7926" s="7">
        <v>0</v>
      </c>
      <c r="S7926" s="7" t="s">
        <v>11928</v>
      </c>
      <c r="BI7926"/>
      <c r="BJ7926"/>
    </row>
    <row r="7927" spans="2:62" x14ac:dyDescent="0.4">
      <c r="B7927" s="1">
        <v>30401</v>
      </c>
      <c r="C7927" s="6" t="s">
        <v>8</v>
      </c>
      <c r="D7927" s="6" t="s">
        <v>8</v>
      </c>
      <c r="E7927" s="6" t="s">
        <v>3268</v>
      </c>
      <c r="F7927" s="6" t="s">
        <v>5836</v>
      </c>
      <c r="G7927" s="6" t="s">
        <v>5929</v>
      </c>
      <c r="H7927" s="6" t="s">
        <v>5969</v>
      </c>
      <c r="I7927" s="6" t="s">
        <v>6041</v>
      </c>
      <c r="J7927" s="6" t="s">
        <v>5</v>
      </c>
      <c r="K7927" s="7">
        <v>5</v>
      </c>
      <c r="L7927" s="7">
        <f>IFERROR(VLOOKUP(SiscoTable[[#This Row],[Código]],Hoja2!A:B,2,0)*SiscoTable[[#This Row],[Provta(Uns)]],0)</f>
        <v>57.5</v>
      </c>
      <c r="M7927" s="7">
        <v>0</v>
      </c>
      <c r="N7927" s="7">
        <v>12</v>
      </c>
      <c r="O7927" s="7">
        <f>IFERROR(VLOOKUP(SiscoTable[[#This Row],[Código]],Hoja2!A:B,2,0)*SiscoTable[[#This Row],[Stock_actual]],0)</f>
        <v>138</v>
      </c>
      <c r="P7927" s="6" t="s">
        <v>598</v>
      </c>
      <c r="Q7927" s="7">
        <v>6</v>
      </c>
      <c r="R7927" s="7">
        <v>0</v>
      </c>
      <c r="S7927" s="7" t="s">
        <v>11928</v>
      </c>
      <c r="BI7927"/>
      <c r="BJ7927"/>
    </row>
    <row r="7928" spans="2:62" x14ac:dyDescent="0.4">
      <c r="B7928" s="1">
        <v>30402</v>
      </c>
      <c r="C7928" s="6" t="s">
        <v>30</v>
      </c>
      <c r="D7928" s="6" t="s">
        <v>8</v>
      </c>
      <c r="E7928" s="6" t="s">
        <v>1734</v>
      </c>
      <c r="F7928" s="6" t="s">
        <v>1735</v>
      </c>
      <c r="G7928" s="6" t="s">
        <v>1736</v>
      </c>
      <c r="H7928" s="6" t="s">
        <v>4</v>
      </c>
      <c r="I7928" s="6" t="s">
        <v>1796</v>
      </c>
      <c r="J7928" s="6" t="s">
        <v>5</v>
      </c>
      <c r="K7928" s="7">
        <v>0</v>
      </c>
      <c r="L7928" s="7">
        <f>IFERROR(VLOOKUP(SiscoTable[[#This Row],[Código]],Hoja2!A:B,2,0)*SiscoTable[[#This Row],[Provta(Uns)]],0)</f>
        <v>0</v>
      </c>
      <c r="M7928" s="7">
        <v>0</v>
      </c>
      <c r="N7928" s="7">
        <v>6</v>
      </c>
      <c r="O7928" s="7">
        <f>IFERROR(VLOOKUP(SiscoTable[[#This Row],[Código]],Hoja2!A:B,2,0)*SiscoTable[[#This Row],[Stock_actual]],0)</f>
        <v>281.39999999999998</v>
      </c>
      <c r="P7928" s="6" t="s">
        <v>134</v>
      </c>
      <c r="Q7928" s="7">
        <v>0</v>
      </c>
      <c r="R7928" s="7">
        <v>0</v>
      </c>
      <c r="S7928" s="7" t="s">
        <v>11925</v>
      </c>
      <c r="BI7928"/>
      <c r="BJ7928"/>
    </row>
    <row r="7929" spans="2:62" x14ac:dyDescent="0.4">
      <c r="B7929" s="1">
        <v>30403</v>
      </c>
      <c r="C7929" s="6" t="s">
        <v>8</v>
      </c>
      <c r="D7929" s="6" t="s">
        <v>8</v>
      </c>
      <c r="E7929" s="6" t="s">
        <v>1734</v>
      </c>
      <c r="F7929" s="6" t="s">
        <v>1735</v>
      </c>
      <c r="G7929" s="6" t="s">
        <v>1736</v>
      </c>
      <c r="H7929" s="6" t="s">
        <v>4</v>
      </c>
      <c r="I7929" s="6" t="s">
        <v>1935</v>
      </c>
      <c r="J7929" s="6" t="s">
        <v>5</v>
      </c>
      <c r="K7929" s="7">
        <v>0</v>
      </c>
      <c r="L7929" s="7">
        <f>IFERROR(VLOOKUP(SiscoTable[[#This Row],[Código]],Hoja2!A:B,2,0)*SiscoTable[[#This Row],[Provta(Uns)]],0)</f>
        <v>0</v>
      </c>
      <c r="M7929" s="7">
        <v>0</v>
      </c>
      <c r="N7929" s="7">
        <v>2</v>
      </c>
      <c r="O7929" s="7">
        <f>IFERROR(VLOOKUP(SiscoTable[[#This Row],[Código]],Hoja2!A:B,2,0)*SiscoTable[[#This Row],[Stock_actual]],0)</f>
        <v>93.8</v>
      </c>
      <c r="P7929" s="6" t="s">
        <v>134</v>
      </c>
      <c r="Q7929" s="7">
        <v>0</v>
      </c>
      <c r="R7929" s="7">
        <v>0</v>
      </c>
      <c r="S7929" s="7" t="s">
        <v>11925</v>
      </c>
      <c r="BI7929"/>
      <c r="BJ7929"/>
    </row>
    <row r="7930" spans="2:62" x14ac:dyDescent="0.4">
      <c r="B7930" s="1">
        <v>30405</v>
      </c>
      <c r="C7930" s="6" t="s">
        <v>30</v>
      </c>
      <c r="D7930" s="6" t="s">
        <v>8</v>
      </c>
      <c r="E7930" s="6" t="s">
        <v>8482</v>
      </c>
      <c r="F7930" s="6" t="s">
        <v>9030</v>
      </c>
      <c r="G7930" s="6" t="s">
        <v>9678</v>
      </c>
      <c r="H7930" s="6" t="s">
        <v>9767</v>
      </c>
      <c r="I7930" s="6" t="s">
        <v>9766</v>
      </c>
      <c r="J7930" s="6" t="s">
        <v>5</v>
      </c>
      <c r="K7930" s="7">
        <v>6.5</v>
      </c>
      <c r="L7930" s="7">
        <f>IFERROR(VLOOKUP(SiscoTable[[#This Row],[Código]],Hoja2!A:B,2,0)*SiscoTable[[#This Row],[Provta(Uns)]],0)</f>
        <v>96.850000000000009</v>
      </c>
      <c r="M7930" s="7">
        <v>36</v>
      </c>
      <c r="N7930" s="7">
        <v>2</v>
      </c>
      <c r="O7930" s="7">
        <f>IFERROR(VLOOKUP(SiscoTable[[#This Row],[Código]],Hoja2!A:B,2,0)*SiscoTable[[#This Row],[Stock_actual]],0)</f>
        <v>29.8</v>
      </c>
      <c r="P7930" s="6" t="s">
        <v>117</v>
      </c>
      <c r="Q7930" s="7">
        <v>7</v>
      </c>
      <c r="R7930" s="7">
        <v>0</v>
      </c>
      <c r="S7930" s="7" t="s">
        <v>11926</v>
      </c>
      <c r="BI7930"/>
      <c r="BJ7930"/>
    </row>
    <row r="7931" spans="2:62" x14ac:dyDescent="0.4">
      <c r="B7931" s="1">
        <v>30406</v>
      </c>
      <c r="C7931" s="6" t="s">
        <v>8</v>
      </c>
      <c r="D7931" s="6" t="s">
        <v>8</v>
      </c>
      <c r="E7931" s="6" t="s">
        <v>8482</v>
      </c>
      <c r="F7931" s="6" t="s">
        <v>9030</v>
      </c>
      <c r="G7931" s="6" t="s">
        <v>9678</v>
      </c>
      <c r="H7931" s="6" t="s">
        <v>9767</v>
      </c>
      <c r="I7931" s="6" t="s">
        <v>9869</v>
      </c>
      <c r="J7931" s="6" t="s">
        <v>5</v>
      </c>
      <c r="K7931" s="7">
        <v>3.5</v>
      </c>
      <c r="L7931" s="7">
        <f>IFERROR(VLOOKUP(SiscoTable[[#This Row],[Código]],Hoja2!A:B,2,0)*SiscoTable[[#This Row],[Provta(Uns)]],0)</f>
        <v>55.65</v>
      </c>
      <c r="M7931" s="7">
        <v>24</v>
      </c>
      <c r="N7931" s="7">
        <v>0</v>
      </c>
      <c r="O7931" s="7">
        <f>IFERROR(VLOOKUP(SiscoTable[[#This Row],[Código]],Hoja2!A:B,2,0)*SiscoTable[[#This Row],[Stock_actual]],0)</f>
        <v>0</v>
      </c>
      <c r="P7931" s="6" t="s">
        <v>7</v>
      </c>
      <c r="Q7931" s="7">
        <v>4</v>
      </c>
      <c r="R7931" s="7">
        <v>0</v>
      </c>
      <c r="S7931" s="7" t="s">
        <v>11926</v>
      </c>
      <c r="BI7931"/>
      <c r="BJ7931"/>
    </row>
    <row r="7932" spans="2:62" x14ac:dyDescent="0.4">
      <c r="B7932" s="1">
        <v>30407</v>
      </c>
      <c r="C7932" s="6" t="s">
        <v>30</v>
      </c>
      <c r="D7932" s="6" t="s">
        <v>8</v>
      </c>
      <c r="E7932" s="6" t="s">
        <v>8482</v>
      </c>
      <c r="F7932" s="6" t="s">
        <v>9030</v>
      </c>
      <c r="G7932" s="6" t="s">
        <v>9678</v>
      </c>
      <c r="H7932" s="6" t="s">
        <v>9767</v>
      </c>
      <c r="I7932" s="6" t="s">
        <v>9768</v>
      </c>
      <c r="J7932" s="6" t="s">
        <v>5</v>
      </c>
      <c r="K7932" s="7">
        <v>5.5</v>
      </c>
      <c r="L7932" s="7">
        <f>IFERROR(VLOOKUP(SiscoTable[[#This Row],[Código]],Hoja2!A:B,2,0)*SiscoTable[[#This Row],[Provta(Uns)]],0)</f>
        <v>81.95</v>
      </c>
      <c r="M7932" s="7">
        <v>36</v>
      </c>
      <c r="N7932" s="7">
        <v>0</v>
      </c>
      <c r="O7932" s="7">
        <f>IFERROR(VLOOKUP(SiscoTable[[#This Row],[Código]],Hoja2!A:B,2,0)*SiscoTable[[#This Row],[Stock_actual]],0)</f>
        <v>0</v>
      </c>
      <c r="P7932" s="6" t="s">
        <v>7</v>
      </c>
      <c r="Q7932" s="7">
        <v>6</v>
      </c>
      <c r="R7932" s="7">
        <v>0</v>
      </c>
      <c r="S7932" s="7" t="s">
        <v>11926</v>
      </c>
      <c r="BI7932"/>
      <c r="BJ7932"/>
    </row>
    <row r="7933" spans="2:62" x14ac:dyDescent="0.4">
      <c r="B7933" s="1">
        <v>30408</v>
      </c>
      <c r="C7933" s="6" t="s">
        <v>8</v>
      </c>
      <c r="D7933" s="6" t="s">
        <v>8</v>
      </c>
      <c r="E7933" s="6" t="s">
        <v>8482</v>
      </c>
      <c r="F7933" s="6" t="s">
        <v>9030</v>
      </c>
      <c r="G7933" s="6" t="s">
        <v>10029</v>
      </c>
      <c r="H7933" s="6" t="s">
        <v>10036</v>
      </c>
      <c r="I7933" s="6" t="s">
        <v>10062</v>
      </c>
      <c r="J7933" s="6" t="s">
        <v>5</v>
      </c>
      <c r="K7933" s="7">
        <v>1.67</v>
      </c>
      <c r="L7933" s="7">
        <f>IFERROR(VLOOKUP(SiscoTable[[#This Row],[Código]],Hoja2!A:B,2,0)*SiscoTable[[#This Row],[Provta(Uns)]],0)</f>
        <v>7.5149999999999997</v>
      </c>
      <c r="M7933" s="7">
        <v>12</v>
      </c>
      <c r="N7933" s="7">
        <v>0</v>
      </c>
      <c r="O7933" s="7">
        <f>IFERROR(VLOOKUP(SiscoTable[[#This Row],[Código]],Hoja2!A:B,2,0)*SiscoTable[[#This Row],[Stock_actual]],0)</f>
        <v>0</v>
      </c>
      <c r="P7933" s="6" t="s">
        <v>7</v>
      </c>
      <c r="Q7933" s="7">
        <v>2</v>
      </c>
      <c r="R7933" s="7">
        <v>0</v>
      </c>
      <c r="S7933" s="7" t="s">
        <v>11926</v>
      </c>
      <c r="BI7933"/>
      <c r="BJ7933"/>
    </row>
    <row r="7934" spans="2:62" x14ac:dyDescent="0.4">
      <c r="B7934" s="1">
        <v>30409</v>
      </c>
      <c r="C7934" s="6" t="s">
        <v>8</v>
      </c>
      <c r="D7934" s="6" t="s">
        <v>8</v>
      </c>
      <c r="E7934" s="6" t="s">
        <v>8482</v>
      </c>
      <c r="F7934" s="6" t="s">
        <v>9030</v>
      </c>
      <c r="G7934" s="6" t="s">
        <v>9678</v>
      </c>
      <c r="H7934" s="6" t="s">
        <v>9683</v>
      </c>
      <c r="I7934" s="6" t="s">
        <v>9870</v>
      </c>
      <c r="J7934" s="6" t="s">
        <v>5</v>
      </c>
      <c r="K7934" s="7">
        <v>0.5</v>
      </c>
      <c r="L7934" s="7">
        <f>IFERROR(VLOOKUP(SiscoTable[[#This Row],[Código]],Hoja2!A:B,2,0)*SiscoTable[[#This Row],[Provta(Uns)]],0)</f>
        <v>18.3</v>
      </c>
      <c r="M7934" s="7">
        <v>0</v>
      </c>
      <c r="N7934" s="7">
        <v>0</v>
      </c>
      <c r="O7934" s="7">
        <f>IFERROR(VLOOKUP(SiscoTable[[#This Row],[Código]],Hoja2!A:B,2,0)*SiscoTable[[#This Row],[Stock_actual]],0)</f>
        <v>0</v>
      </c>
      <c r="P7934" s="6" t="s">
        <v>7</v>
      </c>
      <c r="Q7934" s="7">
        <v>1</v>
      </c>
      <c r="R7934" s="7">
        <v>1.2</v>
      </c>
      <c r="S7934" s="7" t="s">
        <v>11926</v>
      </c>
      <c r="BI7934"/>
      <c r="BJ7934"/>
    </row>
    <row r="7935" spans="2:62" x14ac:dyDescent="0.4">
      <c r="B7935" s="1">
        <v>30410</v>
      </c>
      <c r="C7935" s="6" t="s">
        <v>30</v>
      </c>
      <c r="D7935" s="6" t="s">
        <v>8</v>
      </c>
      <c r="E7935" s="6" t="s">
        <v>8482</v>
      </c>
      <c r="F7935" s="6" t="s">
        <v>9030</v>
      </c>
      <c r="G7935" s="6" t="s">
        <v>9678</v>
      </c>
      <c r="H7935" s="6" t="s">
        <v>9683</v>
      </c>
      <c r="I7935" s="6" t="s">
        <v>9769</v>
      </c>
      <c r="J7935" s="6" t="s">
        <v>5</v>
      </c>
      <c r="K7935" s="7">
        <v>4.33</v>
      </c>
      <c r="L7935" s="7">
        <f>IFERROR(VLOOKUP(SiscoTable[[#This Row],[Código]],Hoja2!A:B,2,0)*SiscoTable[[#This Row],[Provta(Uns)]],0)</f>
        <v>133.797</v>
      </c>
      <c r="M7935" s="7">
        <v>0</v>
      </c>
      <c r="N7935" s="7">
        <v>26</v>
      </c>
      <c r="O7935" s="7">
        <f>IFERROR(VLOOKUP(SiscoTable[[#This Row],[Código]],Hoja2!A:B,2,0)*SiscoTable[[#This Row],[Stock_actual]],0)</f>
        <v>803.4</v>
      </c>
      <c r="P7935" s="6" t="s">
        <v>1014</v>
      </c>
      <c r="Q7935" s="7">
        <v>5</v>
      </c>
      <c r="R7935" s="7">
        <v>0</v>
      </c>
      <c r="S7935" s="7" t="s">
        <v>11926</v>
      </c>
      <c r="BI7935"/>
      <c r="BJ7935"/>
    </row>
    <row r="7936" spans="2:62" x14ac:dyDescent="0.4">
      <c r="B7936" s="1">
        <v>30411</v>
      </c>
      <c r="C7936" s="6" t="s">
        <v>8</v>
      </c>
      <c r="D7936" s="6" t="s">
        <v>8</v>
      </c>
      <c r="E7936" s="6" t="s">
        <v>8482</v>
      </c>
      <c r="F7936" s="6" t="s">
        <v>9030</v>
      </c>
      <c r="G7936" s="6" t="s">
        <v>9678</v>
      </c>
      <c r="H7936" s="6" t="s">
        <v>9683</v>
      </c>
      <c r="I7936" s="6" t="s">
        <v>9871</v>
      </c>
      <c r="J7936" s="6" t="s">
        <v>5</v>
      </c>
      <c r="K7936" s="7">
        <v>1.5</v>
      </c>
      <c r="L7936" s="7">
        <f>IFERROR(VLOOKUP(SiscoTable[[#This Row],[Código]],Hoja2!A:B,2,0)*SiscoTable[[#This Row],[Provta(Uns)]],0)</f>
        <v>43.5</v>
      </c>
      <c r="M7936" s="7">
        <v>0</v>
      </c>
      <c r="N7936" s="7">
        <v>6</v>
      </c>
      <c r="O7936" s="7">
        <f>IFERROR(VLOOKUP(SiscoTable[[#This Row],[Código]],Hoja2!A:B,2,0)*SiscoTable[[#This Row],[Stock_actual]],0)</f>
        <v>174</v>
      </c>
      <c r="P7936" s="6" t="s">
        <v>560</v>
      </c>
      <c r="Q7936" s="7">
        <v>2</v>
      </c>
      <c r="R7936" s="7">
        <v>0</v>
      </c>
      <c r="S7936" s="7" t="s">
        <v>11926</v>
      </c>
      <c r="BI7936"/>
      <c r="BJ7936"/>
    </row>
    <row r="7937" spans="2:62" x14ac:dyDescent="0.4">
      <c r="B7937" s="1">
        <v>30412</v>
      </c>
      <c r="C7937" s="6" t="s">
        <v>8</v>
      </c>
      <c r="D7937" s="6" t="s">
        <v>8</v>
      </c>
      <c r="E7937" s="6" t="s">
        <v>8482</v>
      </c>
      <c r="F7937" s="6" t="s">
        <v>9030</v>
      </c>
      <c r="G7937" s="6" t="s">
        <v>9678</v>
      </c>
      <c r="H7937" s="6" t="s">
        <v>9683</v>
      </c>
      <c r="I7937" s="6" t="s">
        <v>9872</v>
      </c>
      <c r="J7937" s="6" t="s">
        <v>5</v>
      </c>
      <c r="K7937" s="7">
        <v>1.33</v>
      </c>
      <c r="L7937" s="7">
        <f>IFERROR(VLOOKUP(SiscoTable[[#This Row],[Código]],Hoja2!A:B,2,0)*SiscoTable[[#This Row],[Provta(Uns)]],0)</f>
        <v>31.92</v>
      </c>
      <c r="M7937" s="7">
        <v>0</v>
      </c>
      <c r="N7937" s="7">
        <v>26</v>
      </c>
      <c r="O7937" s="7">
        <f>IFERROR(VLOOKUP(SiscoTable[[#This Row],[Código]],Hoja2!A:B,2,0)*SiscoTable[[#This Row],[Stock_actual]],0)</f>
        <v>624</v>
      </c>
      <c r="P7937" s="6" t="s">
        <v>9873</v>
      </c>
      <c r="Q7937" s="7">
        <v>1</v>
      </c>
      <c r="R7937" s="7">
        <v>0</v>
      </c>
      <c r="S7937" s="7" t="s">
        <v>11926</v>
      </c>
      <c r="BI7937"/>
      <c r="BJ7937"/>
    </row>
    <row r="7938" spans="2:62" x14ac:dyDescent="0.4">
      <c r="B7938" s="1">
        <v>30413</v>
      </c>
      <c r="C7938" s="6" t="s">
        <v>8</v>
      </c>
      <c r="D7938" s="6" t="s">
        <v>8</v>
      </c>
      <c r="E7938" s="6" t="s">
        <v>8482</v>
      </c>
      <c r="F7938" s="6" t="s">
        <v>9030</v>
      </c>
      <c r="G7938" s="6" t="s">
        <v>9678</v>
      </c>
      <c r="H7938" s="6" t="s">
        <v>9683</v>
      </c>
      <c r="I7938" s="6" t="s">
        <v>9874</v>
      </c>
      <c r="J7938" s="6" t="s">
        <v>5</v>
      </c>
      <c r="K7938" s="7">
        <v>1.67</v>
      </c>
      <c r="L7938" s="7">
        <f>IFERROR(VLOOKUP(SiscoTable[[#This Row],[Código]],Hoja2!A:B,2,0)*SiscoTable[[#This Row],[Provta(Uns)]],0)</f>
        <v>41.582999999999998</v>
      </c>
      <c r="M7938" s="7">
        <v>0</v>
      </c>
      <c r="N7938" s="7">
        <v>10</v>
      </c>
      <c r="O7938" s="7">
        <f>IFERROR(VLOOKUP(SiscoTable[[#This Row],[Código]],Hoja2!A:B,2,0)*SiscoTable[[#This Row],[Stock_actual]],0)</f>
        <v>249</v>
      </c>
      <c r="P7938" s="6" t="s">
        <v>1014</v>
      </c>
      <c r="Q7938" s="7">
        <v>2</v>
      </c>
      <c r="R7938" s="7">
        <v>0</v>
      </c>
      <c r="S7938" s="7" t="s">
        <v>11926</v>
      </c>
      <c r="BI7938"/>
      <c r="BJ7938"/>
    </row>
    <row r="7939" spans="2:62" x14ac:dyDescent="0.4">
      <c r="B7939" s="1">
        <v>30414</v>
      </c>
      <c r="C7939" s="6" t="s">
        <v>8</v>
      </c>
      <c r="D7939" s="6" t="s">
        <v>8</v>
      </c>
      <c r="E7939" s="6" t="s">
        <v>8482</v>
      </c>
      <c r="F7939" s="6" t="s">
        <v>9030</v>
      </c>
      <c r="G7939" s="6" t="s">
        <v>9678</v>
      </c>
      <c r="H7939" s="6" t="s">
        <v>9683</v>
      </c>
      <c r="I7939" s="6" t="s">
        <v>9875</v>
      </c>
      <c r="J7939" s="6" t="s">
        <v>5</v>
      </c>
      <c r="K7939" s="7">
        <v>2.5</v>
      </c>
      <c r="L7939" s="7">
        <f>IFERROR(VLOOKUP(SiscoTable[[#This Row],[Código]],Hoja2!A:B,2,0)*SiscoTable[[#This Row],[Provta(Uns)]],0)</f>
        <v>55.5</v>
      </c>
      <c r="M7939" s="7">
        <v>0</v>
      </c>
      <c r="N7939" s="7">
        <v>12</v>
      </c>
      <c r="O7939" s="7">
        <f>IFERROR(VLOOKUP(SiscoTable[[#This Row],[Código]],Hoja2!A:B,2,0)*SiscoTable[[#This Row],[Stock_actual]],0)</f>
        <v>266.39999999999998</v>
      </c>
      <c r="P7939" s="6" t="s">
        <v>1448</v>
      </c>
      <c r="Q7939" s="7">
        <v>3</v>
      </c>
      <c r="R7939" s="7">
        <v>0</v>
      </c>
      <c r="S7939" s="7" t="s">
        <v>11926</v>
      </c>
      <c r="BI7939"/>
      <c r="BJ7939"/>
    </row>
    <row r="7940" spans="2:62" x14ac:dyDescent="0.4">
      <c r="B7940" s="1">
        <v>30415</v>
      </c>
      <c r="C7940" s="6" t="s">
        <v>30</v>
      </c>
      <c r="D7940" s="6" t="s">
        <v>8</v>
      </c>
      <c r="E7940" s="6" t="s">
        <v>8482</v>
      </c>
      <c r="F7940" s="6" t="s">
        <v>9030</v>
      </c>
      <c r="G7940" s="6" t="s">
        <v>9678</v>
      </c>
      <c r="H7940" s="6" t="s">
        <v>9683</v>
      </c>
      <c r="I7940" s="6" t="s">
        <v>9770</v>
      </c>
      <c r="J7940" s="6" t="s">
        <v>5</v>
      </c>
      <c r="K7940" s="7">
        <v>4.33</v>
      </c>
      <c r="L7940" s="7">
        <f>IFERROR(VLOOKUP(SiscoTable[[#This Row],[Código]],Hoja2!A:B,2,0)*SiscoTable[[#This Row],[Provta(Uns)]],0)</f>
        <v>88.765000000000001</v>
      </c>
      <c r="M7940" s="7">
        <v>24</v>
      </c>
      <c r="N7940" s="7">
        <v>0</v>
      </c>
      <c r="O7940" s="7">
        <f>IFERROR(VLOOKUP(SiscoTable[[#This Row],[Código]],Hoja2!A:B,2,0)*SiscoTable[[#This Row],[Stock_actual]],0)</f>
        <v>0</v>
      </c>
      <c r="P7940" s="6" t="s">
        <v>7</v>
      </c>
      <c r="Q7940" s="7">
        <v>5</v>
      </c>
      <c r="R7940" s="7">
        <v>0</v>
      </c>
      <c r="S7940" s="7" t="s">
        <v>11926</v>
      </c>
      <c r="BI7940"/>
      <c r="BJ7940"/>
    </row>
    <row r="7941" spans="2:62" x14ac:dyDescent="0.4">
      <c r="B7941" s="1">
        <v>30416</v>
      </c>
      <c r="C7941" s="6" t="s">
        <v>30</v>
      </c>
      <c r="D7941" s="6" t="s">
        <v>8</v>
      </c>
      <c r="E7941" s="6" t="s">
        <v>427</v>
      </c>
      <c r="F7941" s="6" t="s">
        <v>436</v>
      </c>
      <c r="G7941" s="6" t="s">
        <v>436</v>
      </c>
      <c r="H7941" s="6" t="s">
        <v>4</v>
      </c>
      <c r="I7941" s="6" t="s">
        <v>446</v>
      </c>
      <c r="J7941" s="6" t="s">
        <v>5</v>
      </c>
      <c r="K7941" s="7">
        <v>0</v>
      </c>
      <c r="L7941" s="7">
        <f>IFERROR(VLOOKUP(SiscoTable[[#This Row],[Código]],Hoja2!A:B,2,0)*SiscoTable[[#This Row],[Provta(Uns)]],0)</f>
        <v>0</v>
      </c>
      <c r="M7941" s="7">
        <v>0</v>
      </c>
      <c r="N7941" s="7">
        <v>0</v>
      </c>
      <c r="O7941" s="7">
        <f>IFERROR(VLOOKUP(SiscoTable[[#This Row],[Código]],Hoja2!A:B,2,0)*SiscoTable[[#This Row],[Stock_actual]],0)</f>
        <v>0</v>
      </c>
      <c r="P7941" s="6" t="s">
        <v>7</v>
      </c>
      <c r="Q7941" s="7">
        <v>0</v>
      </c>
      <c r="R7941" s="7">
        <v>0</v>
      </c>
      <c r="S7941" s="7" t="s">
        <v>11923</v>
      </c>
      <c r="BI7941"/>
      <c r="BJ7941"/>
    </row>
    <row r="7942" spans="2:62" x14ac:dyDescent="0.4">
      <c r="B7942" s="1">
        <v>30417</v>
      </c>
      <c r="C7942" s="6" t="s">
        <v>8</v>
      </c>
      <c r="D7942" s="6" t="s">
        <v>8</v>
      </c>
      <c r="E7942" s="6" t="s">
        <v>8482</v>
      </c>
      <c r="F7942" s="6" t="s">
        <v>1736</v>
      </c>
      <c r="G7942" s="6" t="s">
        <v>10324</v>
      </c>
      <c r="H7942" s="6" t="s">
        <v>1901</v>
      </c>
      <c r="I7942" s="6" t="s">
        <v>10360</v>
      </c>
      <c r="J7942" s="6" t="s">
        <v>5</v>
      </c>
      <c r="K7942" s="7">
        <v>1.33</v>
      </c>
      <c r="L7942" s="7">
        <f>IFERROR(VLOOKUP(SiscoTable[[#This Row],[Código]],Hoja2!A:B,2,0)*SiscoTable[[#This Row],[Provta(Uns)]],0)</f>
        <v>3.1920000000000002</v>
      </c>
      <c r="M7942" s="7">
        <v>0</v>
      </c>
      <c r="N7942" s="7">
        <v>-5</v>
      </c>
      <c r="O7942" s="7">
        <f>IFERROR(VLOOKUP(SiscoTable[[#This Row],[Código]],Hoja2!A:B,2,0)*SiscoTable[[#This Row],[Stock_actual]],0)</f>
        <v>-12</v>
      </c>
      <c r="P7942" s="6" t="s">
        <v>7</v>
      </c>
      <c r="Q7942" s="7">
        <v>1</v>
      </c>
      <c r="R7942" s="7">
        <v>2.4</v>
      </c>
      <c r="S7942" s="7" t="s">
        <v>11926</v>
      </c>
      <c r="BI7942"/>
      <c r="BJ7942"/>
    </row>
    <row r="7943" spans="2:62" x14ac:dyDescent="0.4">
      <c r="B7943" s="1">
        <v>30418</v>
      </c>
      <c r="C7943" s="6" t="s">
        <v>25</v>
      </c>
      <c r="D7943" s="6" t="s">
        <v>25</v>
      </c>
      <c r="E7943" s="6" t="s">
        <v>2999</v>
      </c>
      <c r="F7943" s="6" t="s">
        <v>3176</v>
      </c>
      <c r="G7943" s="6" t="s">
        <v>3177</v>
      </c>
      <c r="H7943" s="6" t="s">
        <v>94</v>
      </c>
      <c r="I7943" s="6" t="s">
        <v>3186</v>
      </c>
      <c r="J7943" s="6" t="s">
        <v>5</v>
      </c>
      <c r="K7943" s="7">
        <v>112.34</v>
      </c>
      <c r="L7943" s="7">
        <f>IFERROR(VLOOKUP(SiscoTable[[#This Row],[Código]],Hoja2!A:B,2,0)*SiscoTable[[#This Row],[Provta(Uns)]],0)</f>
        <v>674.04</v>
      </c>
      <c r="M7943" s="7">
        <v>0</v>
      </c>
      <c r="N7943" s="7">
        <v>-42</v>
      </c>
      <c r="O7943" s="7">
        <f>IFERROR(VLOOKUP(SiscoTable[[#This Row],[Código]],Hoja2!A:B,2,0)*SiscoTable[[#This Row],[Stock_actual]],0)</f>
        <v>-252</v>
      </c>
      <c r="P7943" s="6" t="s">
        <v>7</v>
      </c>
      <c r="Q7943" s="7">
        <v>123</v>
      </c>
      <c r="R7943" s="7">
        <v>224.4</v>
      </c>
      <c r="S7943" s="7" t="s">
        <v>11923</v>
      </c>
      <c r="BI7943"/>
      <c r="BJ7943"/>
    </row>
    <row r="7944" spans="2:62" x14ac:dyDescent="0.4">
      <c r="B7944" s="1">
        <v>30419</v>
      </c>
      <c r="C7944" s="6" t="s">
        <v>30</v>
      </c>
      <c r="D7944" s="6" t="s">
        <v>30</v>
      </c>
      <c r="E7944" s="6" t="s">
        <v>3268</v>
      </c>
      <c r="F7944" s="6" t="s">
        <v>7815</v>
      </c>
      <c r="G7944" s="6" t="s">
        <v>7929</v>
      </c>
      <c r="H7944" s="6" t="s">
        <v>3299</v>
      </c>
      <c r="I7944" s="6" t="s">
        <v>7989</v>
      </c>
      <c r="J7944" s="6" t="s">
        <v>5</v>
      </c>
      <c r="K7944" s="7">
        <v>33.67</v>
      </c>
      <c r="L7944" s="7">
        <f>IFERROR(VLOOKUP(SiscoTable[[#This Row],[Código]],Hoja2!A:B,2,0)*SiscoTable[[#This Row],[Provta(Uns)]],0)</f>
        <v>84.175000000000011</v>
      </c>
      <c r="M7944" s="7">
        <v>100</v>
      </c>
      <c r="N7944" s="7">
        <v>2</v>
      </c>
      <c r="O7944" s="7">
        <f>IFERROR(VLOOKUP(SiscoTable[[#This Row],[Código]],Hoja2!A:B,2,0)*SiscoTable[[#This Row],[Stock_actual]],0)</f>
        <v>5</v>
      </c>
      <c r="P7944" s="6" t="s">
        <v>80</v>
      </c>
      <c r="Q7944" s="7">
        <v>37</v>
      </c>
      <c r="R7944" s="7">
        <v>0</v>
      </c>
      <c r="S7944" s="7" t="s">
        <v>11928</v>
      </c>
      <c r="BI7944"/>
      <c r="BJ7944"/>
    </row>
    <row r="7945" spans="2:62" x14ac:dyDescent="0.4">
      <c r="B7945" s="1">
        <v>30420</v>
      </c>
      <c r="C7945" s="6" t="s">
        <v>8</v>
      </c>
      <c r="D7945" s="6" t="s">
        <v>30</v>
      </c>
      <c r="E7945" s="6" t="s">
        <v>3268</v>
      </c>
      <c r="F7945" s="6" t="s">
        <v>7815</v>
      </c>
      <c r="G7945" s="6" t="s">
        <v>7929</v>
      </c>
      <c r="H7945" s="6" t="s">
        <v>3299</v>
      </c>
      <c r="I7945" s="6" t="s">
        <v>8012</v>
      </c>
      <c r="J7945" s="6" t="s">
        <v>5</v>
      </c>
      <c r="K7945" s="7">
        <v>24</v>
      </c>
      <c r="L7945" s="7">
        <f>IFERROR(VLOOKUP(SiscoTable[[#This Row],[Código]],Hoja2!A:B,2,0)*SiscoTable[[#This Row],[Provta(Uns)]],0)</f>
        <v>67.199999999999989</v>
      </c>
      <c r="M7945" s="7">
        <v>144</v>
      </c>
      <c r="N7945" s="7">
        <v>-1</v>
      </c>
      <c r="O7945" s="7">
        <f>IFERROR(VLOOKUP(SiscoTable[[#This Row],[Código]],Hoja2!A:B,2,0)*SiscoTable[[#This Row],[Stock_actual]],0)</f>
        <v>-2.8</v>
      </c>
      <c r="P7945" s="6" t="s">
        <v>7</v>
      </c>
      <c r="Q7945" s="7">
        <v>26</v>
      </c>
      <c r="R7945" s="7">
        <v>0</v>
      </c>
      <c r="S7945" s="7" t="s">
        <v>11928</v>
      </c>
      <c r="BI7945"/>
      <c r="BJ7945"/>
    </row>
    <row r="7946" spans="2:62" x14ac:dyDescent="0.4">
      <c r="B7946" s="1">
        <v>30421</v>
      </c>
      <c r="C7946" s="6" t="s">
        <v>25</v>
      </c>
      <c r="D7946" s="6" t="s">
        <v>25</v>
      </c>
      <c r="E7946" s="6" t="s">
        <v>3268</v>
      </c>
      <c r="F7946" s="6" t="s">
        <v>6803</v>
      </c>
      <c r="G7946" s="6" t="s">
        <v>6915</v>
      </c>
      <c r="H7946" s="6" t="s">
        <v>6917</v>
      </c>
      <c r="I7946" s="6" t="s">
        <v>6964</v>
      </c>
      <c r="J7946" s="6" t="s">
        <v>5</v>
      </c>
      <c r="K7946" s="7">
        <v>110.33</v>
      </c>
      <c r="L7946" s="7">
        <f>IFERROR(VLOOKUP(SiscoTable[[#This Row],[Código]],Hoja2!A:B,2,0)*SiscoTable[[#This Row],[Provta(Uns)]],0)</f>
        <v>606.81499999999994</v>
      </c>
      <c r="M7946" s="7">
        <v>6</v>
      </c>
      <c r="N7946" s="7">
        <v>118</v>
      </c>
      <c r="O7946" s="7">
        <f>IFERROR(VLOOKUP(SiscoTable[[#This Row],[Código]],Hoja2!A:B,2,0)*SiscoTable[[#This Row],[Stock_actual]],0)</f>
        <v>649</v>
      </c>
      <c r="P7946" s="6" t="s">
        <v>324</v>
      </c>
      <c r="Q7946" s="7">
        <v>121</v>
      </c>
      <c r="R7946" s="7">
        <v>214.56</v>
      </c>
      <c r="S7946" s="7" t="s">
        <v>11925</v>
      </c>
      <c r="BI7946"/>
      <c r="BJ7946"/>
    </row>
    <row r="7947" spans="2:62" x14ac:dyDescent="0.4">
      <c r="B7947" s="1">
        <v>30422</v>
      </c>
      <c r="C7947" s="6" t="s">
        <v>8</v>
      </c>
      <c r="D7947" s="6" t="s">
        <v>8</v>
      </c>
      <c r="E7947" s="6" t="s">
        <v>2999</v>
      </c>
      <c r="F7947" s="6" t="s">
        <v>3000</v>
      </c>
      <c r="G7947" s="6" t="s">
        <v>3119</v>
      </c>
      <c r="H7947" s="6" t="s">
        <v>3165</v>
      </c>
      <c r="I7947" s="6" t="s">
        <v>3164</v>
      </c>
      <c r="J7947" s="6" t="s">
        <v>5</v>
      </c>
      <c r="K7947" s="7">
        <v>2.5</v>
      </c>
      <c r="L7947" s="7">
        <f>IFERROR(VLOOKUP(SiscoTable[[#This Row],[Código]],Hoja2!A:B,2,0)*SiscoTable[[#This Row],[Provta(Uns)]],0)</f>
        <v>23</v>
      </c>
      <c r="M7947" s="7">
        <v>0</v>
      </c>
      <c r="N7947" s="7">
        <v>0</v>
      </c>
      <c r="O7947" s="7">
        <f>IFERROR(VLOOKUP(SiscoTable[[#This Row],[Código]],Hoja2!A:B,2,0)*SiscoTable[[#This Row],[Stock_actual]],0)</f>
        <v>0</v>
      </c>
      <c r="P7947" s="6" t="s">
        <v>7</v>
      </c>
      <c r="Q7947" s="7">
        <v>3</v>
      </c>
      <c r="R7947" s="7">
        <v>4.8</v>
      </c>
      <c r="S7947" s="7" t="s">
        <v>11925</v>
      </c>
      <c r="BI7947"/>
      <c r="BJ7947"/>
    </row>
    <row r="7948" spans="2:62" x14ac:dyDescent="0.4">
      <c r="B7948" s="1">
        <v>30423</v>
      </c>
      <c r="C7948" s="6" t="s">
        <v>8</v>
      </c>
      <c r="D7948" s="6" t="s">
        <v>8</v>
      </c>
      <c r="E7948" s="6" t="s">
        <v>2999</v>
      </c>
      <c r="F7948" s="6" t="s">
        <v>3000</v>
      </c>
      <c r="G7948" s="6" t="s">
        <v>3119</v>
      </c>
      <c r="H7948" s="6" t="s">
        <v>3165</v>
      </c>
      <c r="I7948" s="6" t="s">
        <v>3166</v>
      </c>
      <c r="J7948" s="6" t="s">
        <v>5</v>
      </c>
      <c r="K7948" s="7">
        <v>2</v>
      </c>
      <c r="L7948" s="7">
        <f>IFERROR(VLOOKUP(SiscoTable[[#This Row],[Código]],Hoja2!A:B,2,0)*SiscoTable[[#This Row],[Provta(Uns)]],0)</f>
        <v>18.600000000000001</v>
      </c>
      <c r="M7948" s="7">
        <v>0</v>
      </c>
      <c r="N7948" s="7">
        <v>0</v>
      </c>
      <c r="O7948" s="7">
        <f>IFERROR(VLOOKUP(SiscoTable[[#This Row],[Código]],Hoja2!A:B,2,0)*SiscoTable[[#This Row],[Stock_actual]],0)</f>
        <v>0</v>
      </c>
      <c r="P7948" s="6" t="s">
        <v>7</v>
      </c>
      <c r="Q7948" s="7">
        <v>2</v>
      </c>
      <c r="R7948" s="7">
        <v>4.2</v>
      </c>
      <c r="S7948" s="7" t="s">
        <v>11925</v>
      </c>
      <c r="BI7948"/>
      <c r="BJ7948"/>
    </row>
    <row r="7949" spans="2:62" x14ac:dyDescent="0.4">
      <c r="B7949" s="1">
        <v>30424</v>
      </c>
      <c r="C7949" s="6" t="s">
        <v>8</v>
      </c>
      <c r="D7949" s="6" t="s">
        <v>8</v>
      </c>
      <c r="E7949" s="6" t="s">
        <v>2999</v>
      </c>
      <c r="F7949" s="6" t="s">
        <v>3000</v>
      </c>
      <c r="G7949" s="6" t="s">
        <v>3119</v>
      </c>
      <c r="H7949" s="6" t="s">
        <v>3165</v>
      </c>
      <c r="I7949" s="6" t="s">
        <v>3167</v>
      </c>
      <c r="J7949" s="6" t="s">
        <v>5</v>
      </c>
      <c r="K7949" s="7">
        <v>1.5</v>
      </c>
      <c r="L7949" s="7">
        <f>IFERROR(VLOOKUP(SiscoTable[[#This Row],[Código]],Hoja2!A:B,2,0)*SiscoTable[[#This Row],[Provta(Uns)]],0)</f>
        <v>24</v>
      </c>
      <c r="M7949" s="7">
        <v>0</v>
      </c>
      <c r="N7949" s="7">
        <v>0</v>
      </c>
      <c r="O7949" s="7">
        <f>IFERROR(VLOOKUP(SiscoTable[[#This Row],[Código]],Hoja2!A:B,2,0)*SiscoTable[[#This Row],[Stock_actual]],0)</f>
        <v>0</v>
      </c>
      <c r="P7949" s="6" t="s">
        <v>7</v>
      </c>
      <c r="Q7949" s="7">
        <v>2</v>
      </c>
      <c r="R7949" s="7">
        <v>3</v>
      </c>
      <c r="S7949" s="7" t="s">
        <v>11925</v>
      </c>
      <c r="BI7949"/>
      <c r="BJ7949"/>
    </row>
    <row r="7950" spans="2:62" x14ac:dyDescent="0.4">
      <c r="B7950" s="1">
        <v>30426</v>
      </c>
      <c r="C7950" s="6" t="s">
        <v>8</v>
      </c>
      <c r="D7950" s="6" t="s">
        <v>8</v>
      </c>
      <c r="E7950" s="6" t="s">
        <v>2999</v>
      </c>
      <c r="F7950" s="6" t="s">
        <v>3000</v>
      </c>
      <c r="G7950" s="6" t="s">
        <v>3119</v>
      </c>
      <c r="H7950" s="6" t="s">
        <v>3165</v>
      </c>
      <c r="I7950" s="6" t="s">
        <v>3168</v>
      </c>
      <c r="J7950" s="6" t="s">
        <v>5</v>
      </c>
      <c r="K7950" s="7">
        <v>1.83</v>
      </c>
      <c r="L7950" s="7">
        <f>IFERROR(VLOOKUP(SiscoTable[[#This Row],[Código]],Hoja2!A:B,2,0)*SiscoTable[[#This Row],[Provta(Uns)]],0)</f>
        <v>11.895</v>
      </c>
      <c r="M7950" s="7">
        <v>0</v>
      </c>
      <c r="N7950" s="7">
        <v>0</v>
      </c>
      <c r="O7950" s="7">
        <f>IFERROR(VLOOKUP(SiscoTable[[#This Row],[Código]],Hoja2!A:B,2,0)*SiscoTable[[#This Row],[Stock_actual]],0)</f>
        <v>0</v>
      </c>
      <c r="P7950" s="6" t="s">
        <v>7</v>
      </c>
      <c r="Q7950" s="7">
        <v>2</v>
      </c>
      <c r="R7950" s="7">
        <v>3.5999999999999996</v>
      </c>
      <c r="S7950" s="7" t="s">
        <v>11925</v>
      </c>
      <c r="BI7950"/>
      <c r="BJ7950"/>
    </row>
    <row r="7951" spans="2:62" x14ac:dyDescent="0.4">
      <c r="B7951" s="1">
        <v>30429</v>
      </c>
      <c r="C7951" s="6" t="s">
        <v>8</v>
      </c>
      <c r="D7951" s="6" t="s">
        <v>8</v>
      </c>
      <c r="E7951" s="6" t="s">
        <v>2999</v>
      </c>
      <c r="F7951" s="6" t="s">
        <v>3000</v>
      </c>
      <c r="G7951" s="6" t="s">
        <v>3119</v>
      </c>
      <c r="H7951" s="6" t="s">
        <v>3165</v>
      </c>
      <c r="I7951" s="6" t="s">
        <v>3169</v>
      </c>
      <c r="J7951" s="6" t="s">
        <v>5</v>
      </c>
      <c r="K7951" s="7">
        <v>2.17</v>
      </c>
      <c r="L7951" s="7">
        <f>IFERROR(VLOOKUP(SiscoTable[[#This Row],[Código]],Hoja2!A:B,2,0)*SiscoTable[[#This Row],[Provta(Uns)]],0)</f>
        <v>14.105</v>
      </c>
      <c r="M7951" s="7">
        <v>0</v>
      </c>
      <c r="N7951" s="7">
        <v>0</v>
      </c>
      <c r="O7951" s="7">
        <f>IFERROR(VLOOKUP(SiscoTable[[#This Row],[Código]],Hoja2!A:B,2,0)*SiscoTable[[#This Row],[Stock_actual]],0)</f>
        <v>0</v>
      </c>
      <c r="P7951" s="6" t="s">
        <v>7</v>
      </c>
      <c r="Q7951" s="7">
        <v>2</v>
      </c>
      <c r="R7951" s="7">
        <v>4.2</v>
      </c>
      <c r="S7951" s="7" t="s">
        <v>11925</v>
      </c>
      <c r="BI7951"/>
      <c r="BJ7951"/>
    </row>
    <row r="7952" spans="2:62" x14ac:dyDescent="0.4">
      <c r="B7952" s="1">
        <v>30433</v>
      </c>
      <c r="C7952" s="6" t="s">
        <v>8</v>
      </c>
      <c r="D7952" s="6" t="s">
        <v>8</v>
      </c>
      <c r="E7952" s="6" t="s">
        <v>2999</v>
      </c>
      <c r="F7952" s="6" t="s">
        <v>3000</v>
      </c>
      <c r="G7952" s="6" t="s">
        <v>3119</v>
      </c>
      <c r="H7952" s="6" t="s">
        <v>3165</v>
      </c>
      <c r="I7952" s="6" t="s">
        <v>3170</v>
      </c>
      <c r="J7952" s="6" t="s">
        <v>5</v>
      </c>
      <c r="K7952" s="7">
        <v>2.67</v>
      </c>
      <c r="L7952" s="7">
        <f>IFERROR(VLOOKUP(SiscoTable[[#This Row],[Código]],Hoja2!A:B,2,0)*SiscoTable[[#This Row],[Provta(Uns)]],0)</f>
        <v>17.355</v>
      </c>
      <c r="M7952" s="7">
        <v>0</v>
      </c>
      <c r="N7952" s="7">
        <v>0</v>
      </c>
      <c r="O7952" s="7">
        <f>IFERROR(VLOOKUP(SiscoTable[[#This Row],[Código]],Hoja2!A:B,2,0)*SiscoTable[[#This Row],[Stock_actual]],0)</f>
        <v>0</v>
      </c>
      <c r="P7952" s="6" t="s">
        <v>7</v>
      </c>
      <c r="Q7952" s="7">
        <v>3</v>
      </c>
      <c r="R7952" s="7">
        <v>5.3999999999999995</v>
      </c>
      <c r="S7952" s="7" t="s">
        <v>11925</v>
      </c>
      <c r="BI7952"/>
      <c r="BJ7952"/>
    </row>
    <row r="7953" spans="2:62" x14ac:dyDescent="0.4">
      <c r="B7953" s="1">
        <v>30438</v>
      </c>
      <c r="C7953" s="6" t="s">
        <v>8</v>
      </c>
      <c r="D7953" s="6" t="s">
        <v>8</v>
      </c>
      <c r="E7953" s="6" t="s">
        <v>2999</v>
      </c>
      <c r="F7953" s="6" t="s">
        <v>3000</v>
      </c>
      <c r="G7953" s="6" t="s">
        <v>3119</v>
      </c>
      <c r="H7953" s="6" t="s">
        <v>3165</v>
      </c>
      <c r="I7953" s="6" t="s">
        <v>3171</v>
      </c>
      <c r="J7953" s="6" t="s">
        <v>5</v>
      </c>
      <c r="K7953" s="7">
        <v>2.67</v>
      </c>
      <c r="L7953" s="7">
        <f>IFERROR(VLOOKUP(SiscoTable[[#This Row],[Código]],Hoja2!A:B,2,0)*SiscoTable[[#This Row],[Provta(Uns)]],0)</f>
        <v>17.355</v>
      </c>
      <c r="M7953" s="7">
        <v>0</v>
      </c>
      <c r="N7953" s="7">
        <v>0</v>
      </c>
      <c r="O7953" s="7">
        <f>IFERROR(VLOOKUP(SiscoTable[[#This Row],[Código]],Hoja2!A:B,2,0)*SiscoTable[[#This Row],[Stock_actual]],0)</f>
        <v>0</v>
      </c>
      <c r="P7953" s="6" t="s">
        <v>7</v>
      </c>
      <c r="Q7953" s="7">
        <v>3</v>
      </c>
      <c r="R7953" s="7">
        <v>5.3999999999999995</v>
      </c>
      <c r="S7953" s="7" t="s">
        <v>11925</v>
      </c>
      <c r="BI7953"/>
      <c r="BJ7953"/>
    </row>
    <row r="7954" spans="2:62" x14ac:dyDescent="0.4">
      <c r="B7954" s="1">
        <v>30442</v>
      </c>
      <c r="C7954" s="6" t="s">
        <v>8</v>
      </c>
      <c r="D7954" s="6" t="s">
        <v>8</v>
      </c>
      <c r="E7954" s="6" t="s">
        <v>2999</v>
      </c>
      <c r="F7954" s="6" t="s">
        <v>3000</v>
      </c>
      <c r="G7954" s="6" t="s">
        <v>3119</v>
      </c>
      <c r="H7954" s="6" t="s">
        <v>3165</v>
      </c>
      <c r="I7954" s="6" t="s">
        <v>3172</v>
      </c>
      <c r="J7954" s="6" t="s">
        <v>5</v>
      </c>
      <c r="K7954" s="7">
        <v>2.17</v>
      </c>
      <c r="L7954" s="7">
        <f>IFERROR(VLOOKUP(SiscoTable[[#This Row],[Código]],Hoja2!A:B,2,0)*SiscoTable[[#This Row],[Provta(Uns)]],0)</f>
        <v>14.105</v>
      </c>
      <c r="M7954" s="7">
        <v>0</v>
      </c>
      <c r="N7954" s="7">
        <v>0</v>
      </c>
      <c r="O7954" s="7">
        <f>IFERROR(VLOOKUP(SiscoTable[[#This Row],[Código]],Hoja2!A:B,2,0)*SiscoTable[[#This Row],[Stock_actual]],0)</f>
        <v>0</v>
      </c>
      <c r="P7954" s="6" t="s">
        <v>7</v>
      </c>
      <c r="Q7954" s="7">
        <v>2</v>
      </c>
      <c r="R7954" s="7">
        <v>4.2</v>
      </c>
      <c r="S7954" s="7" t="s">
        <v>11925</v>
      </c>
      <c r="BI7954"/>
      <c r="BJ7954"/>
    </row>
    <row r="7955" spans="2:62" x14ac:dyDescent="0.4">
      <c r="B7955" s="1">
        <v>30446</v>
      </c>
      <c r="C7955" s="6" t="s">
        <v>8</v>
      </c>
      <c r="D7955" s="6" t="s">
        <v>8</v>
      </c>
      <c r="E7955" s="6" t="s">
        <v>2999</v>
      </c>
      <c r="F7955" s="6" t="s">
        <v>3000</v>
      </c>
      <c r="G7955" s="6" t="s">
        <v>3119</v>
      </c>
      <c r="H7955" s="6" t="s">
        <v>3165</v>
      </c>
      <c r="I7955" s="6" t="s">
        <v>3173</v>
      </c>
      <c r="J7955" s="6" t="s">
        <v>5</v>
      </c>
      <c r="K7955" s="7">
        <v>2.83</v>
      </c>
      <c r="L7955" s="7">
        <f>IFERROR(VLOOKUP(SiscoTable[[#This Row],[Código]],Hoja2!A:B,2,0)*SiscoTable[[#This Row],[Provta(Uns)]],0)</f>
        <v>18.395</v>
      </c>
      <c r="M7955" s="7">
        <v>0</v>
      </c>
      <c r="N7955" s="7">
        <v>0</v>
      </c>
      <c r="O7955" s="7">
        <f>IFERROR(VLOOKUP(SiscoTable[[#This Row],[Código]],Hoja2!A:B,2,0)*SiscoTable[[#This Row],[Stock_actual]],0)</f>
        <v>0</v>
      </c>
      <c r="P7955" s="6" t="s">
        <v>7</v>
      </c>
      <c r="Q7955" s="7">
        <v>3</v>
      </c>
      <c r="R7955" s="7">
        <v>5.3999999999999995</v>
      </c>
      <c r="S7955" s="7" t="s">
        <v>11925</v>
      </c>
      <c r="BI7955"/>
      <c r="BJ7955"/>
    </row>
    <row r="7956" spans="2:62" x14ac:dyDescent="0.4">
      <c r="B7956" s="1">
        <v>30451</v>
      </c>
      <c r="C7956" s="6" t="s">
        <v>8</v>
      </c>
      <c r="D7956" s="6" t="s">
        <v>8</v>
      </c>
      <c r="E7956" s="6" t="s">
        <v>2999</v>
      </c>
      <c r="F7956" s="6" t="s">
        <v>3000</v>
      </c>
      <c r="G7956" s="6" t="s">
        <v>3119</v>
      </c>
      <c r="H7956" s="6" t="s">
        <v>3165</v>
      </c>
      <c r="I7956" s="6" t="s">
        <v>3174</v>
      </c>
      <c r="J7956" s="6" t="s">
        <v>5</v>
      </c>
      <c r="K7956" s="7">
        <v>2</v>
      </c>
      <c r="L7956" s="7">
        <f>IFERROR(VLOOKUP(SiscoTable[[#This Row],[Código]],Hoja2!A:B,2,0)*SiscoTable[[#This Row],[Provta(Uns)]],0)</f>
        <v>13</v>
      </c>
      <c r="M7956" s="7">
        <v>0</v>
      </c>
      <c r="N7956" s="7">
        <v>0</v>
      </c>
      <c r="O7956" s="7">
        <f>IFERROR(VLOOKUP(SiscoTable[[#This Row],[Código]],Hoja2!A:B,2,0)*SiscoTable[[#This Row],[Stock_actual]],0)</f>
        <v>0</v>
      </c>
      <c r="P7956" s="6" t="s">
        <v>7</v>
      </c>
      <c r="Q7956" s="7">
        <v>2</v>
      </c>
      <c r="R7956" s="7">
        <v>4.2</v>
      </c>
      <c r="S7956" s="7" t="s">
        <v>11925</v>
      </c>
      <c r="BI7956"/>
      <c r="BJ7956"/>
    </row>
    <row r="7957" spans="2:62" x14ac:dyDescent="0.4">
      <c r="B7957" s="1">
        <v>30457</v>
      </c>
      <c r="C7957" s="6" t="s">
        <v>8</v>
      </c>
      <c r="D7957" s="6" t="s">
        <v>8</v>
      </c>
      <c r="E7957" s="6" t="s">
        <v>8482</v>
      </c>
      <c r="F7957" s="6" t="s">
        <v>9030</v>
      </c>
      <c r="G7957" s="6" t="s">
        <v>9678</v>
      </c>
      <c r="H7957" s="6" t="s">
        <v>9683</v>
      </c>
      <c r="I7957" s="6" t="s">
        <v>9876</v>
      </c>
      <c r="J7957" s="6" t="s">
        <v>5</v>
      </c>
      <c r="K7957" s="7">
        <v>4.17</v>
      </c>
      <c r="L7957" s="7">
        <f>IFERROR(VLOOKUP(SiscoTable[[#This Row],[Código]],Hoja2!A:B,2,0)*SiscoTable[[#This Row],[Provta(Uns)]],0)</f>
        <v>12.093</v>
      </c>
      <c r="M7957" s="7">
        <v>0</v>
      </c>
      <c r="N7957" s="7">
        <v>5</v>
      </c>
      <c r="O7957" s="7">
        <f>IFERROR(VLOOKUP(SiscoTable[[#This Row],[Código]],Hoja2!A:B,2,0)*SiscoTable[[#This Row],[Stock_actual]],0)</f>
        <v>14.5</v>
      </c>
      <c r="P7957" s="6" t="s">
        <v>115</v>
      </c>
      <c r="Q7957" s="7">
        <v>5</v>
      </c>
      <c r="R7957" s="7">
        <v>8.4400000000000013</v>
      </c>
      <c r="S7957" s="7" t="s">
        <v>11926</v>
      </c>
      <c r="BI7957"/>
      <c r="BJ7957"/>
    </row>
    <row r="7958" spans="2:62" x14ac:dyDescent="0.4">
      <c r="B7958" s="1">
        <v>30458</v>
      </c>
      <c r="C7958" s="6" t="s">
        <v>25</v>
      </c>
      <c r="D7958" s="6" t="s">
        <v>30</v>
      </c>
      <c r="E7958" s="6" t="s">
        <v>3268</v>
      </c>
      <c r="F7958" s="6" t="s">
        <v>3269</v>
      </c>
      <c r="G7958" s="6" t="s">
        <v>4384</v>
      </c>
      <c r="H7958" s="6" t="s">
        <v>3508</v>
      </c>
      <c r="I7958" s="6" t="s">
        <v>4450</v>
      </c>
      <c r="J7958" s="6" t="s">
        <v>5</v>
      </c>
      <c r="K7958" s="7">
        <v>28.67</v>
      </c>
      <c r="L7958" s="7">
        <f>IFERROR(VLOOKUP(SiscoTable[[#This Row],[Código]],Hoja2!A:B,2,0)*SiscoTable[[#This Row],[Provta(Uns)]],0)</f>
        <v>341.17300000000006</v>
      </c>
      <c r="M7958" s="7">
        <v>0</v>
      </c>
      <c r="N7958" s="7">
        <v>67</v>
      </c>
      <c r="O7958" s="7">
        <f>IFERROR(VLOOKUP(SiscoTable[[#This Row],[Código]],Hoja2!A:B,2,0)*SiscoTable[[#This Row],[Stock_actual]],0)</f>
        <v>797.30000000000007</v>
      </c>
      <c r="P7958" s="6" t="s">
        <v>1159</v>
      </c>
      <c r="Q7958" s="7">
        <v>32</v>
      </c>
      <c r="R7958" s="7">
        <v>0</v>
      </c>
      <c r="S7958" s="7" t="s">
        <v>11928</v>
      </c>
      <c r="BI7958"/>
      <c r="BJ7958"/>
    </row>
    <row r="7959" spans="2:62" x14ac:dyDescent="0.4">
      <c r="B7959" s="1">
        <v>30459</v>
      </c>
      <c r="C7959" s="6" t="s">
        <v>30</v>
      </c>
      <c r="D7959" s="6" t="s">
        <v>8</v>
      </c>
      <c r="E7959" s="6" t="s">
        <v>8482</v>
      </c>
      <c r="F7959" s="6" t="s">
        <v>10720</v>
      </c>
      <c r="G7959" s="6" t="s">
        <v>11322</v>
      </c>
      <c r="H7959" s="6" t="s">
        <v>9039</v>
      </c>
      <c r="I7959" s="6" t="s">
        <v>11364</v>
      </c>
      <c r="J7959" s="6" t="s">
        <v>5</v>
      </c>
      <c r="K7959" s="7">
        <v>5.67</v>
      </c>
      <c r="L7959" s="7">
        <f>IFERROR(VLOOKUP(SiscoTable[[#This Row],[Código]],Hoja2!A:B,2,0)*SiscoTable[[#This Row],[Provta(Uns)]],0)</f>
        <v>70.875</v>
      </c>
      <c r="M7959" s="7">
        <v>0</v>
      </c>
      <c r="N7959" s="7">
        <v>4</v>
      </c>
      <c r="O7959" s="7">
        <f>IFERROR(VLOOKUP(SiscoTable[[#This Row],[Código]],Hoja2!A:B,2,0)*SiscoTable[[#This Row],[Stock_actual]],0)</f>
        <v>50</v>
      </c>
      <c r="P7959" s="6" t="s">
        <v>256</v>
      </c>
      <c r="Q7959" s="7">
        <v>6</v>
      </c>
      <c r="R7959" s="7">
        <v>11.39</v>
      </c>
      <c r="S7959" s="7" t="s">
        <v>11926</v>
      </c>
      <c r="BI7959"/>
      <c r="BJ7959"/>
    </row>
    <row r="7960" spans="2:62" x14ac:dyDescent="0.4">
      <c r="B7960" s="1">
        <v>30460</v>
      </c>
      <c r="C7960" s="6" t="s">
        <v>30</v>
      </c>
      <c r="D7960" s="6" t="s">
        <v>8</v>
      </c>
      <c r="E7960" s="6" t="s">
        <v>8482</v>
      </c>
      <c r="F7960" s="6" t="s">
        <v>9030</v>
      </c>
      <c r="G7960" s="6" t="s">
        <v>9678</v>
      </c>
      <c r="H7960" s="6" t="s">
        <v>9681</v>
      </c>
      <c r="I7960" s="6" t="s">
        <v>9771</v>
      </c>
      <c r="J7960" s="6" t="s">
        <v>5</v>
      </c>
      <c r="K7960" s="7">
        <v>3.67</v>
      </c>
      <c r="L7960" s="7">
        <f>IFERROR(VLOOKUP(SiscoTable[[#This Row],[Código]],Hoja2!A:B,2,0)*SiscoTable[[#This Row],[Provta(Uns)]],0)</f>
        <v>76.702999999999989</v>
      </c>
      <c r="M7960" s="7">
        <v>36</v>
      </c>
      <c r="N7960" s="7">
        <v>0</v>
      </c>
      <c r="O7960" s="7">
        <f>IFERROR(VLOOKUP(SiscoTable[[#This Row],[Código]],Hoja2!A:B,2,0)*SiscoTable[[#This Row],[Stock_actual]],0)</f>
        <v>0</v>
      </c>
      <c r="P7960" s="6" t="s">
        <v>7</v>
      </c>
      <c r="Q7960" s="7">
        <v>4</v>
      </c>
      <c r="R7960" s="7">
        <v>0</v>
      </c>
      <c r="S7960" s="7" t="s">
        <v>11926</v>
      </c>
      <c r="BI7960"/>
      <c r="BJ7960"/>
    </row>
    <row r="7961" spans="2:62" x14ac:dyDescent="0.4">
      <c r="B7961" s="1">
        <v>30461</v>
      </c>
      <c r="C7961" s="6" t="s">
        <v>8</v>
      </c>
      <c r="D7961" s="6" t="s">
        <v>8</v>
      </c>
      <c r="E7961" s="6" t="s">
        <v>8482</v>
      </c>
      <c r="F7961" s="6" t="s">
        <v>9030</v>
      </c>
      <c r="G7961" s="6" t="s">
        <v>9678</v>
      </c>
      <c r="H7961" s="6" t="s">
        <v>9322</v>
      </c>
      <c r="I7961" s="6" t="s">
        <v>9877</v>
      </c>
      <c r="J7961" s="6" t="s">
        <v>5</v>
      </c>
      <c r="K7961" s="7">
        <v>2</v>
      </c>
      <c r="L7961" s="7">
        <f>IFERROR(VLOOKUP(SiscoTable[[#This Row],[Código]],Hoja2!A:B,2,0)*SiscoTable[[#This Row],[Provta(Uns)]],0)</f>
        <v>31.2</v>
      </c>
      <c r="M7961" s="7">
        <v>24</v>
      </c>
      <c r="N7961" s="7">
        <v>0</v>
      </c>
      <c r="O7961" s="7">
        <f>IFERROR(VLOOKUP(SiscoTable[[#This Row],[Código]],Hoja2!A:B,2,0)*SiscoTable[[#This Row],[Stock_actual]],0)</f>
        <v>0</v>
      </c>
      <c r="P7961" s="6" t="s">
        <v>7</v>
      </c>
      <c r="Q7961" s="7">
        <v>2</v>
      </c>
      <c r="R7961" s="7">
        <v>0</v>
      </c>
      <c r="S7961" s="7" t="s">
        <v>11926</v>
      </c>
      <c r="BI7961"/>
      <c r="BJ7961"/>
    </row>
    <row r="7962" spans="2:62" x14ac:dyDescent="0.4">
      <c r="B7962" s="1">
        <v>30462</v>
      </c>
      <c r="C7962" s="6" t="s">
        <v>30</v>
      </c>
      <c r="D7962" s="6" t="s">
        <v>8</v>
      </c>
      <c r="E7962" s="6" t="s">
        <v>8482</v>
      </c>
      <c r="F7962" s="6" t="s">
        <v>9030</v>
      </c>
      <c r="G7962" s="6" t="s">
        <v>9678</v>
      </c>
      <c r="H7962" s="6" t="s">
        <v>9322</v>
      </c>
      <c r="I7962" s="6" t="s">
        <v>9772</v>
      </c>
      <c r="J7962" s="6" t="s">
        <v>5</v>
      </c>
      <c r="K7962" s="7">
        <v>5.83</v>
      </c>
      <c r="L7962" s="7">
        <f>IFERROR(VLOOKUP(SiscoTable[[#This Row],[Código]],Hoja2!A:B,2,0)*SiscoTable[[#This Row],[Provta(Uns)]],0)</f>
        <v>103.774</v>
      </c>
      <c r="M7962" s="7">
        <v>0</v>
      </c>
      <c r="N7962" s="7">
        <v>5</v>
      </c>
      <c r="O7962" s="7">
        <f>IFERROR(VLOOKUP(SiscoTable[[#This Row],[Código]],Hoja2!A:B,2,0)*SiscoTable[[#This Row],[Stock_actual]],0)</f>
        <v>89</v>
      </c>
      <c r="P7962" s="6" t="s">
        <v>812</v>
      </c>
      <c r="Q7962" s="7">
        <v>6</v>
      </c>
      <c r="R7962" s="7">
        <v>11.34</v>
      </c>
      <c r="S7962" s="7" t="s">
        <v>11926</v>
      </c>
      <c r="BI7962"/>
      <c r="BJ7962"/>
    </row>
    <row r="7963" spans="2:62" x14ac:dyDescent="0.4">
      <c r="B7963" s="1">
        <v>30463</v>
      </c>
      <c r="C7963" s="6" t="s">
        <v>8</v>
      </c>
      <c r="D7963" s="6" t="s">
        <v>30</v>
      </c>
      <c r="E7963" s="6" t="s">
        <v>3268</v>
      </c>
      <c r="F7963" s="6" t="s">
        <v>3269</v>
      </c>
      <c r="G7963" s="6" t="s">
        <v>3479</v>
      </c>
      <c r="H7963" s="6" t="s">
        <v>3498</v>
      </c>
      <c r="I7963" s="6" t="s">
        <v>3667</v>
      </c>
      <c r="J7963" s="6" t="s">
        <v>5</v>
      </c>
      <c r="K7963" s="7">
        <v>24.83</v>
      </c>
      <c r="L7963" s="7">
        <f>IFERROR(VLOOKUP(SiscoTable[[#This Row],[Código]],Hoja2!A:B,2,0)*SiscoTable[[#This Row],[Provta(Uns)]],0)</f>
        <v>22.346999999999998</v>
      </c>
      <c r="M7963" s="7">
        <v>0</v>
      </c>
      <c r="N7963" s="7">
        <v>0</v>
      </c>
      <c r="O7963" s="7">
        <f>IFERROR(VLOOKUP(SiscoTable[[#This Row],[Código]],Hoja2!A:B,2,0)*SiscoTable[[#This Row],[Stock_actual]],0)</f>
        <v>0</v>
      </c>
      <c r="P7963" s="6" t="s">
        <v>7</v>
      </c>
      <c r="Q7963" s="7">
        <v>27</v>
      </c>
      <c r="R7963" s="7">
        <v>49.8</v>
      </c>
      <c r="S7963" s="7" t="s">
        <v>11928</v>
      </c>
      <c r="BI7963"/>
      <c r="BJ7963"/>
    </row>
    <row r="7964" spans="2:62" x14ac:dyDescent="0.4">
      <c r="B7964" s="1">
        <v>30464</v>
      </c>
      <c r="C7964" s="6" t="s">
        <v>30</v>
      </c>
      <c r="D7964" s="6" t="s">
        <v>8</v>
      </c>
      <c r="E7964" s="6" t="s">
        <v>3268</v>
      </c>
      <c r="F7964" s="6" t="s">
        <v>7197</v>
      </c>
      <c r="G7964" s="6" t="s">
        <v>7388</v>
      </c>
      <c r="H7964" s="6" t="s">
        <v>7455</v>
      </c>
      <c r="I7964" s="6" t="s">
        <v>7459</v>
      </c>
      <c r="J7964" s="6" t="s">
        <v>5</v>
      </c>
      <c r="K7964" s="7">
        <v>4.33</v>
      </c>
      <c r="L7964" s="7">
        <f>IFERROR(VLOOKUP(SiscoTable[[#This Row],[Código]],Hoja2!A:B,2,0)*SiscoTable[[#This Row],[Provta(Uns)]],0)</f>
        <v>77.073999999999998</v>
      </c>
      <c r="M7964" s="7">
        <v>0</v>
      </c>
      <c r="N7964" s="7">
        <v>2</v>
      </c>
      <c r="O7964" s="7">
        <f>IFERROR(VLOOKUP(SiscoTable[[#This Row],[Código]],Hoja2!A:B,2,0)*SiscoTable[[#This Row],[Stock_actual]],0)</f>
        <v>35.6</v>
      </c>
      <c r="P7964" s="6" t="s">
        <v>402</v>
      </c>
      <c r="Q7964" s="7">
        <v>5</v>
      </c>
      <c r="R7964" s="7">
        <v>8.3600000000000012</v>
      </c>
      <c r="S7964" s="7" t="s">
        <v>11928</v>
      </c>
      <c r="BI7964"/>
      <c r="BJ7964"/>
    </row>
    <row r="7965" spans="2:62" x14ac:dyDescent="0.4">
      <c r="B7965" s="1">
        <v>30465</v>
      </c>
      <c r="C7965" s="6" t="s">
        <v>30</v>
      </c>
      <c r="D7965" s="6" t="s">
        <v>25</v>
      </c>
      <c r="E7965" s="6" t="s">
        <v>3268</v>
      </c>
      <c r="F7965" s="6" t="s">
        <v>7197</v>
      </c>
      <c r="G7965" s="6" t="s">
        <v>7554</v>
      </c>
      <c r="H7965" s="6" t="s">
        <v>7695</v>
      </c>
      <c r="I7965" s="6" t="s">
        <v>7694</v>
      </c>
      <c r="J7965" s="6" t="s">
        <v>5</v>
      </c>
      <c r="K7965" s="7">
        <v>99.33</v>
      </c>
      <c r="L7965" s="7">
        <f>IFERROR(VLOOKUP(SiscoTable[[#This Row],[Código]],Hoja2!A:B,2,0)*SiscoTable[[#This Row],[Provta(Uns)]],0)</f>
        <v>59.597999999999999</v>
      </c>
      <c r="M7965" s="7">
        <v>0</v>
      </c>
      <c r="N7965" s="7">
        <v>211</v>
      </c>
      <c r="O7965" s="7">
        <f>IFERROR(VLOOKUP(SiscoTable[[#This Row],[Código]],Hoja2!A:B,2,0)*SiscoTable[[#This Row],[Stock_actual]],0)</f>
        <v>126.6</v>
      </c>
      <c r="P7965" s="6" t="s">
        <v>518</v>
      </c>
      <c r="Q7965" s="7">
        <v>109</v>
      </c>
      <c r="R7965" s="7">
        <v>0</v>
      </c>
      <c r="S7965" s="7" t="s">
        <v>11928</v>
      </c>
      <c r="BI7965"/>
      <c r="BJ7965"/>
    </row>
    <row r="7966" spans="2:62" x14ac:dyDescent="0.4">
      <c r="B7966" s="1">
        <v>30466</v>
      </c>
      <c r="C7966" s="6" t="s">
        <v>8</v>
      </c>
      <c r="D7966" s="6" t="s">
        <v>8</v>
      </c>
      <c r="E7966" s="6" t="s">
        <v>3268</v>
      </c>
      <c r="F7966" s="6" t="s">
        <v>7197</v>
      </c>
      <c r="G7966" s="6" t="s">
        <v>7198</v>
      </c>
      <c r="H7966" s="6" t="s">
        <v>7248</v>
      </c>
      <c r="I7966" s="6" t="s">
        <v>7359</v>
      </c>
      <c r="J7966" s="6" t="s">
        <v>5</v>
      </c>
      <c r="K7966" s="7">
        <v>2.5</v>
      </c>
      <c r="L7966" s="7">
        <f>IFERROR(VLOOKUP(SiscoTable[[#This Row],[Código]],Hoja2!A:B,2,0)*SiscoTable[[#This Row],[Provta(Uns)]],0)</f>
        <v>18</v>
      </c>
      <c r="M7966" s="7">
        <v>0</v>
      </c>
      <c r="N7966" s="7">
        <v>0</v>
      </c>
      <c r="O7966" s="7">
        <f>IFERROR(VLOOKUP(SiscoTable[[#This Row],[Código]],Hoja2!A:B,2,0)*SiscoTable[[#This Row],[Stock_actual]],0)</f>
        <v>0</v>
      </c>
      <c r="P7966" s="6" t="s">
        <v>7</v>
      </c>
      <c r="Q7966" s="7">
        <v>3</v>
      </c>
      <c r="R7966" s="7">
        <v>4.8</v>
      </c>
      <c r="S7966" s="7" t="s">
        <v>11928</v>
      </c>
      <c r="BI7966"/>
      <c r="BJ7966"/>
    </row>
    <row r="7967" spans="2:62" x14ac:dyDescent="0.4">
      <c r="B7967" s="1">
        <v>30467</v>
      </c>
      <c r="C7967" s="6" t="s">
        <v>8</v>
      </c>
      <c r="D7967" s="6" t="s">
        <v>30</v>
      </c>
      <c r="E7967" s="6" t="s">
        <v>3268</v>
      </c>
      <c r="F7967" s="6" t="s">
        <v>7197</v>
      </c>
      <c r="G7967" s="6" t="s">
        <v>7198</v>
      </c>
      <c r="H7967" s="6" t="s">
        <v>7248</v>
      </c>
      <c r="I7967" s="6" t="s">
        <v>7360</v>
      </c>
      <c r="J7967" s="6" t="s">
        <v>5</v>
      </c>
      <c r="K7967" s="7">
        <v>22.5</v>
      </c>
      <c r="L7967" s="7">
        <f>IFERROR(VLOOKUP(SiscoTable[[#This Row],[Código]],Hoja2!A:B,2,0)*SiscoTable[[#This Row],[Provta(Uns)]],0)</f>
        <v>33.75</v>
      </c>
      <c r="M7967" s="7">
        <v>0</v>
      </c>
      <c r="N7967" s="7">
        <v>10</v>
      </c>
      <c r="O7967" s="7">
        <f>IFERROR(VLOOKUP(SiscoTable[[#This Row],[Código]],Hoja2!A:B,2,0)*SiscoTable[[#This Row],[Stock_actual]],0)</f>
        <v>15</v>
      </c>
      <c r="P7967" s="6" t="s">
        <v>237</v>
      </c>
      <c r="Q7967" s="7">
        <v>25</v>
      </c>
      <c r="R7967" s="7">
        <v>44.75</v>
      </c>
      <c r="S7967" s="7" t="s">
        <v>11928</v>
      </c>
      <c r="BI7967"/>
      <c r="BJ7967"/>
    </row>
    <row r="7968" spans="2:62" x14ac:dyDescent="0.4">
      <c r="B7968" s="1">
        <v>30468</v>
      </c>
      <c r="C7968" s="6" t="s">
        <v>30</v>
      </c>
      <c r="D7968" s="6" t="s">
        <v>30</v>
      </c>
      <c r="E7968" s="6" t="s">
        <v>3268</v>
      </c>
      <c r="F7968" s="6" t="s">
        <v>7197</v>
      </c>
      <c r="G7968" s="6" t="s">
        <v>7198</v>
      </c>
      <c r="H7968" s="6" t="s">
        <v>7248</v>
      </c>
      <c r="I7968" s="6" t="s">
        <v>7259</v>
      </c>
      <c r="J7968" s="6" t="s">
        <v>5</v>
      </c>
      <c r="K7968" s="7">
        <v>14.17</v>
      </c>
      <c r="L7968" s="7">
        <f>IFERROR(VLOOKUP(SiscoTable[[#This Row],[Código]],Hoja2!A:B,2,0)*SiscoTable[[#This Row],[Provta(Uns)]],0)</f>
        <v>73.683999999999997</v>
      </c>
      <c r="M7968" s="7">
        <v>36</v>
      </c>
      <c r="N7968" s="7">
        <v>0</v>
      </c>
      <c r="O7968" s="7">
        <f>IFERROR(VLOOKUP(SiscoTable[[#This Row],[Código]],Hoja2!A:B,2,0)*SiscoTable[[#This Row],[Stock_actual]],0)</f>
        <v>0</v>
      </c>
      <c r="P7968" s="6" t="s">
        <v>7</v>
      </c>
      <c r="Q7968" s="7">
        <v>16</v>
      </c>
      <c r="R7968" s="7">
        <v>0</v>
      </c>
      <c r="S7968" s="7" t="s">
        <v>11928</v>
      </c>
      <c r="BI7968"/>
      <c r="BJ7968"/>
    </row>
    <row r="7969" spans="2:62" x14ac:dyDescent="0.4">
      <c r="B7969" s="1">
        <v>30469</v>
      </c>
      <c r="C7969" s="6" t="s">
        <v>30</v>
      </c>
      <c r="D7969" s="6" t="s">
        <v>30</v>
      </c>
      <c r="E7969" s="6" t="s">
        <v>8482</v>
      </c>
      <c r="F7969" s="6" t="s">
        <v>9030</v>
      </c>
      <c r="G7969" s="6" t="s">
        <v>9299</v>
      </c>
      <c r="H7969" s="6" t="s">
        <v>9318</v>
      </c>
      <c r="I7969" s="6" t="s">
        <v>9439</v>
      </c>
      <c r="J7969" s="6" t="s">
        <v>5</v>
      </c>
      <c r="K7969" s="7">
        <v>16.170000000000002</v>
      </c>
      <c r="L7969" s="7">
        <f>IFERROR(VLOOKUP(SiscoTable[[#This Row],[Código]],Hoja2!A:B,2,0)*SiscoTable[[#This Row],[Provta(Uns)]],0)</f>
        <v>79.233000000000018</v>
      </c>
      <c r="M7969" s="7">
        <v>0</v>
      </c>
      <c r="N7969" s="7">
        <v>66</v>
      </c>
      <c r="O7969" s="7">
        <f>IFERROR(VLOOKUP(SiscoTable[[#This Row],[Código]],Hoja2!A:B,2,0)*SiscoTable[[#This Row],[Stock_actual]],0)</f>
        <v>323.40000000000003</v>
      </c>
      <c r="P7969" s="6" t="s">
        <v>507</v>
      </c>
      <c r="Q7969" s="7">
        <v>18</v>
      </c>
      <c r="R7969" s="7">
        <v>0</v>
      </c>
      <c r="S7969" s="7" t="s">
        <v>11926</v>
      </c>
      <c r="BI7969"/>
      <c r="BJ7969"/>
    </row>
    <row r="7970" spans="2:62" x14ac:dyDescent="0.4">
      <c r="B7970" s="1">
        <v>30470</v>
      </c>
      <c r="C7970" s="6" t="s">
        <v>30</v>
      </c>
      <c r="D7970" s="6" t="s">
        <v>8</v>
      </c>
      <c r="E7970" s="6" t="s">
        <v>8482</v>
      </c>
      <c r="F7970" s="6" t="s">
        <v>9030</v>
      </c>
      <c r="G7970" s="6" t="s">
        <v>9299</v>
      </c>
      <c r="H7970" s="6" t="s">
        <v>9318</v>
      </c>
      <c r="I7970" s="6" t="s">
        <v>9440</v>
      </c>
      <c r="J7970" s="6" t="s">
        <v>5</v>
      </c>
      <c r="K7970" s="7">
        <v>4</v>
      </c>
      <c r="L7970" s="7">
        <f>IFERROR(VLOOKUP(SiscoTable[[#This Row],[Código]],Hoja2!A:B,2,0)*SiscoTable[[#This Row],[Provta(Uns)]],0)</f>
        <v>74.400000000000006</v>
      </c>
      <c r="M7970" s="7">
        <v>0</v>
      </c>
      <c r="N7970" s="7">
        <v>0</v>
      </c>
      <c r="O7970" s="7">
        <f>IFERROR(VLOOKUP(SiscoTable[[#This Row],[Código]],Hoja2!A:B,2,0)*SiscoTable[[#This Row],[Stock_actual]],0)</f>
        <v>0</v>
      </c>
      <c r="P7970" s="6" t="s">
        <v>7</v>
      </c>
      <c r="Q7970" s="7">
        <v>4</v>
      </c>
      <c r="R7970" s="7">
        <v>7.8000000000000007</v>
      </c>
      <c r="S7970" s="7" t="s">
        <v>11926</v>
      </c>
      <c r="BI7970"/>
      <c r="BJ7970"/>
    </row>
    <row r="7971" spans="2:62" x14ac:dyDescent="0.4">
      <c r="B7971" s="1">
        <v>30471</v>
      </c>
      <c r="C7971" s="6" t="s">
        <v>8</v>
      </c>
      <c r="D7971" s="6" t="s">
        <v>8</v>
      </c>
      <c r="E7971" s="6" t="s">
        <v>3268</v>
      </c>
      <c r="F7971" s="6" t="s">
        <v>3269</v>
      </c>
      <c r="G7971" s="6" t="s">
        <v>4996</v>
      </c>
      <c r="H7971" s="6" t="s">
        <v>5019</v>
      </c>
      <c r="I7971" s="6" t="s">
        <v>5203</v>
      </c>
      <c r="J7971" s="6" t="s">
        <v>5</v>
      </c>
      <c r="K7971" s="7">
        <v>2.67</v>
      </c>
      <c r="L7971" s="7">
        <f>IFERROR(VLOOKUP(SiscoTable[[#This Row],[Código]],Hoja2!A:B,2,0)*SiscoTable[[#This Row],[Provta(Uns)]],0)</f>
        <v>10.413</v>
      </c>
      <c r="M7971" s="7">
        <v>0</v>
      </c>
      <c r="N7971" s="7">
        <v>14</v>
      </c>
      <c r="O7971" s="7">
        <f>IFERROR(VLOOKUP(SiscoTable[[#This Row],[Código]],Hoja2!A:B,2,0)*SiscoTable[[#This Row],[Stock_actual]],0)</f>
        <v>54.6</v>
      </c>
      <c r="P7971" s="6" t="s">
        <v>5131</v>
      </c>
      <c r="Q7971" s="7">
        <v>3</v>
      </c>
      <c r="R7971" s="7">
        <v>0</v>
      </c>
      <c r="S7971" s="7" t="s">
        <v>11928</v>
      </c>
      <c r="BI7971"/>
      <c r="BJ7971"/>
    </row>
    <row r="7972" spans="2:62" x14ac:dyDescent="0.4">
      <c r="B7972" s="1">
        <v>30472</v>
      </c>
      <c r="C7972" s="6" t="s">
        <v>8</v>
      </c>
      <c r="D7972" s="6" t="s">
        <v>8</v>
      </c>
      <c r="E7972" s="6" t="s">
        <v>3268</v>
      </c>
      <c r="F7972" s="6" t="s">
        <v>3269</v>
      </c>
      <c r="G7972" s="6" t="s">
        <v>4996</v>
      </c>
      <c r="H7972" s="6" t="s">
        <v>5019</v>
      </c>
      <c r="I7972" s="6" t="s">
        <v>5204</v>
      </c>
      <c r="J7972" s="6" t="s">
        <v>5</v>
      </c>
      <c r="K7972" s="7">
        <v>9.67</v>
      </c>
      <c r="L7972" s="7">
        <f>IFERROR(VLOOKUP(SiscoTable[[#This Row],[Código]],Hoja2!A:B,2,0)*SiscoTable[[#This Row],[Provta(Uns)]],0)</f>
        <v>34.811999999999998</v>
      </c>
      <c r="M7972" s="7">
        <v>0</v>
      </c>
      <c r="N7972" s="7">
        <v>31</v>
      </c>
      <c r="O7972" s="7">
        <f>IFERROR(VLOOKUP(SiscoTable[[#This Row],[Código]],Hoja2!A:B,2,0)*SiscoTable[[#This Row],[Stock_actual]],0)</f>
        <v>111.60000000000001</v>
      </c>
      <c r="P7972" s="6" t="s">
        <v>623</v>
      </c>
      <c r="Q7972" s="7">
        <v>11</v>
      </c>
      <c r="R7972" s="7">
        <v>0</v>
      </c>
      <c r="S7972" s="7" t="s">
        <v>11928</v>
      </c>
      <c r="BI7972"/>
      <c r="BJ7972"/>
    </row>
    <row r="7973" spans="2:62" x14ac:dyDescent="0.4">
      <c r="B7973" s="1">
        <v>30473</v>
      </c>
      <c r="C7973" s="6" t="s">
        <v>8</v>
      </c>
      <c r="D7973" s="6" t="s">
        <v>8</v>
      </c>
      <c r="E7973" s="6" t="s">
        <v>3268</v>
      </c>
      <c r="F7973" s="6" t="s">
        <v>3269</v>
      </c>
      <c r="G7973" s="6" t="s">
        <v>4996</v>
      </c>
      <c r="H7973" s="6" t="s">
        <v>5019</v>
      </c>
      <c r="I7973" s="6" t="s">
        <v>5205</v>
      </c>
      <c r="J7973" s="6" t="s">
        <v>5</v>
      </c>
      <c r="K7973" s="7">
        <v>6.17</v>
      </c>
      <c r="L7973" s="7">
        <f>IFERROR(VLOOKUP(SiscoTable[[#This Row],[Código]],Hoja2!A:B,2,0)*SiscoTable[[#This Row],[Provta(Uns)]],0)</f>
        <v>22.212</v>
      </c>
      <c r="M7973" s="7">
        <v>0</v>
      </c>
      <c r="N7973" s="7">
        <v>17</v>
      </c>
      <c r="O7973" s="7">
        <f>IFERROR(VLOOKUP(SiscoTable[[#This Row],[Código]],Hoja2!A:B,2,0)*SiscoTable[[#This Row],[Stock_actual]],0)</f>
        <v>61.2</v>
      </c>
      <c r="P7973" s="6" t="s">
        <v>997</v>
      </c>
      <c r="Q7973" s="7">
        <v>7</v>
      </c>
      <c r="R7973" s="7">
        <v>0</v>
      </c>
      <c r="S7973" s="7" t="s">
        <v>11928</v>
      </c>
      <c r="BI7973"/>
      <c r="BJ7973"/>
    </row>
    <row r="7974" spans="2:62" x14ac:dyDescent="0.4">
      <c r="B7974" s="1">
        <v>30474</v>
      </c>
      <c r="C7974" s="6" t="s">
        <v>8</v>
      </c>
      <c r="D7974" s="6" t="s">
        <v>8</v>
      </c>
      <c r="E7974" s="6" t="s">
        <v>3268</v>
      </c>
      <c r="F7974" s="6" t="s">
        <v>7197</v>
      </c>
      <c r="G7974" s="6" t="s">
        <v>7554</v>
      </c>
      <c r="H7974" s="6" t="s">
        <v>3165</v>
      </c>
      <c r="I7974" s="6" t="s">
        <v>7759</v>
      </c>
      <c r="J7974" s="6" t="s">
        <v>5</v>
      </c>
      <c r="K7974" s="7">
        <v>1.33</v>
      </c>
      <c r="L7974" s="7">
        <f>IFERROR(VLOOKUP(SiscoTable[[#This Row],[Código]],Hoja2!A:B,2,0)*SiscoTable[[#This Row],[Provta(Uns)]],0)</f>
        <v>21.811999999999998</v>
      </c>
      <c r="M7974" s="7">
        <v>0</v>
      </c>
      <c r="N7974" s="7">
        <v>0</v>
      </c>
      <c r="O7974" s="7">
        <f>IFERROR(VLOOKUP(SiscoTable[[#This Row],[Código]],Hoja2!A:B,2,0)*SiscoTable[[#This Row],[Stock_actual]],0)</f>
        <v>0</v>
      </c>
      <c r="P7974" s="6" t="s">
        <v>7</v>
      </c>
      <c r="Q7974" s="7">
        <v>1</v>
      </c>
      <c r="R7974" s="7">
        <v>2.4</v>
      </c>
      <c r="S7974" s="7" t="s">
        <v>11927</v>
      </c>
      <c r="BI7974"/>
      <c r="BJ7974"/>
    </row>
    <row r="7975" spans="2:62" x14ac:dyDescent="0.4">
      <c r="B7975" s="1">
        <v>30475</v>
      </c>
      <c r="C7975" s="6" t="s">
        <v>8</v>
      </c>
      <c r="D7975" s="6" t="s">
        <v>8</v>
      </c>
      <c r="E7975" s="6" t="s">
        <v>2999</v>
      </c>
      <c r="F7975" s="6" t="s">
        <v>3000</v>
      </c>
      <c r="G7975" s="6" t="s">
        <v>3119</v>
      </c>
      <c r="H7975" s="6" t="s">
        <v>3165</v>
      </c>
      <c r="I7975" s="6" t="s">
        <v>3175</v>
      </c>
      <c r="J7975" s="6" t="s">
        <v>5</v>
      </c>
      <c r="K7975" s="7">
        <v>2.67</v>
      </c>
      <c r="L7975" s="7">
        <f>IFERROR(VLOOKUP(SiscoTable[[#This Row],[Código]],Hoja2!A:B,2,0)*SiscoTable[[#This Row],[Provta(Uns)]],0)</f>
        <v>17.355</v>
      </c>
      <c r="M7975" s="7">
        <v>0</v>
      </c>
      <c r="N7975" s="7">
        <v>0</v>
      </c>
      <c r="O7975" s="7">
        <f>IFERROR(VLOOKUP(SiscoTable[[#This Row],[Código]],Hoja2!A:B,2,0)*SiscoTable[[#This Row],[Stock_actual]],0)</f>
        <v>0</v>
      </c>
      <c r="P7975" s="6" t="s">
        <v>7</v>
      </c>
      <c r="Q7975" s="7">
        <v>3</v>
      </c>
      <c r="R7975" s="7">
        <v>5.3999999999999995</v>
      </c>
      <c r="S7975" s="7" t="s">
        <v>11925</v>
      </c>
      <c r="BI7975"/>
      <c r="BJ7975"/>
    </row>
    <row r="7976" spans="2:62" x14ac:dyDescent="0.4">
      <c r="B7976" s="1">
        <v>30476</v>
      </c>
      <c r="C7976" s="6" t="s">
        <v>30</v>
      </c>
      <c r="D7976" s="6" t="s">
        <v>8</v>
      </c>
      <c r="E7976" s="6" t="s">
        <v>3268</v>
      </c>
      <c r="F7976" s="6" t="s">
        <v>7197</v>
      </c>
      <c r="G7976" s="6" t="s">
        <v>7198</v>
      </c>
      <c r="H7976" s="6" t="s">
        <v>3712</v>
      </c>
      <c r="I7976" s="6" t="s">
        <v>7260</v>
      </c>
      <c r="J7976" s="6" t="s">
        <v>5</v>
      </c>
      <c r="K7976" s="7">
        <v>1.17</v>
      </c>
      <c r="L7976" s="7">
        <f>IFERROR(VLOOKUP(SiscoTable[[#This Row],[Código]],Hoja2!A:B,2,0)*SiscoTable[[#This Row],[Provta(Uns)]],0)</f>
        <v>23.984999999999999</v>
      </c>
      <c r="M7976" s="7">
        <v>0</v>
      </c>
      <c r="N7976" s="7">
        <v>0</v>
      </c>
      <c r="O7976" s="7">
        <f>IFERROR(VLOOKUP(SiscoTable[[#This Row],[Código]],Hoja2!A:B,2,0)*SiscoTable[[#This Row],[Stock_actual]],0)</f>
        <v>0</v>
      </c>
      <c r="P7976" s="6" t="s">
        <v>7</v>
      </c>
      <c r="Q7976" s="7">
        <v>1</v>
      </c>
      <c r="R7976" s="7">
        <v>2.4</v>
      </c>
      <c r="S7976" s="7" t="s">
        <v>11928</v>
      </c>
      <c r="BI7976"/>
      <c r="BJ7976"/>
    </row>
    <row r="7977" spans="2:62" x14ac:dyDescent="0.4">
      <c r="B7977" s="1">
        <v>30477</v>
      </c>
      <c r="C7977" s="6" t="s">
        <v>25</v>
      </c>
      <c r="D7977" s="6" t="s">
        <v>30</v>
      </c>
      <c r="E7977" s="6" t="s">
        <v>3268</v>
      </c>
      <c r="F7977" s="6" t="s">
        <v>7197</v>
      </c>
      <c r="G7977" s="6" t="s">
        <v>7198</v>
      </c>
      <c r="H7977" s="6" t="s">
        <v>3712</v>
      </c>
      <c r="I7977" s="6" t="s">
        <v>7212</v>
      </c>
      <c r="J7977" s="6" t="s">
        <v>5</v>
      </c>
      <c r="K7977" s="7">
        <v>28.17</v>
      </c>
      <c r="L7977" s="7">
        <f>IFERROR(VLOOKUP(SiscoTable[[#This Row],[Código]],Hoja2!A:B,2,0)*SiscoTable[[#This Row],[Provta(Uns)]],0)</f>
        <v>492.97500000000002</v>
      </c>
      <c r="M7977" s="7">
        <v>0</v>
      </c>
      <c r="N7977" s="7">
        <v>0</v>
      </c>
      <c r="O7977" s="7">
        <f>IFERROR(VLOOKUP(SiscoTable[[#This Row],[Código]],Hoja2!A:B,2,0)*SiscoTable[[#This Row],[Stock_actual]],0)</f>
        <v>0</v>
      </c>
      <c r="P7977" s="6" t="s">
        <v>7</v>
      </c>
      <c r="Q7977" s="7">
        <v>31</v>
      </c>
      <c r="R7977" s="7">
        <v>56.4</v>
      </c>
      <c r="S7977" s="7" t="s">
        <v>11928</v>
      </c>
      <c r="BI7977"/>
      <c r="BJ7977"/>
    </row>
    <row r="7978" spans="2:62" x14ac:dyDescent="0.4">
      <c r="B7978" s="1">
        <v>30478</v>
      </c>
      <c r="C7978" s="6" t="s">
        <v>8</v>
      </c>
      <c r="D7978" s="6" t="s">
        <v>8</v>
      </c>
      <c r="E7978" s="6" t="s">
        <v>1734</v>
      </c>
      <c r="F7978" s="6" t="s">
        <v>1735</v>
      </c>
      <c r="G7978" s="6" t="s">
        <v>1736</v>
      </c>
      <c r="H7978" s="6" t="s">
        <v>1937</v>
      </c>
      <c r="I7978" s="6" t="s">
        <v>1936</v>
      </c>
      <c r="J7978" s="6" t="s">
        <v>5</v>
      </c>
      <c r="K7978" s="7">
        <v>0</v>
      </c>
      <c r="L7978" s="7">
        <f>IFERROR(VLOOKUP(SiscoTable[[#This Row],[Código]],Hoja2!A:B,2,0)*SiscoTable[[#This Row],[Provta(Uns)]],0)</f>
        <v>0</v>
      </c>
      <c r="M7978" s="7">
        <v>0</v>
      </c>
      <c r="N7978" s="7">
        <v>0</v>
      </c>
      <c r="O7978" s="7">
        <f>IFERROR(VLOOKUP(SiscoTable[[#This Row],[Código]],Hoja2!A:B,2,0)*SiscoTable[[#This Row],[Stock_actual]],0)</f>
        <v>0</v>
      </c>
      <c r="P7978" s="6" t="s">
        <v>7</v>
      </c>
      <c r="Q7978" s="7">
        <v>0</v>
      </c>
      <c r="R7978" s="7">
        <v>0</v>
      </c>
      <c r="S7978" s="7" t="s">
        <v>11925</v>
      </c>
      <c r="BI7978"/>
      <c r="BJ7978"/>
    </row>
    <row r="7979" spans="2:62" x14ac:dyDescent="0.4">
      <c r="B7979" s="1">
        <v>30479</v>
      </c>
      <c r="C7979" s="6" t="s">
        <v>8</v>
      </c>
      <c r="D7979" s="6" t="s">
        <v>8</v>
      </c>
      <c r="E7979" s="6" t="s">
        <v>1734</v>
      </c>
      <c r="F7979" s="6" t="s">
        <v>1735</v>
      </c>
      <c r="G7979" s="6" t="s">
        <v>1736</v>
      </c>
      <c r="H7979" s="6" t="s">
        <v>1937</v>
      </c>
      <c r="I7979" s="6" t="s">
        <v>1938</v>
      </c>
      <c r="J7979" s="6" t="s">
        <v>5</v>
      </c>
      <c r="K7979" s="7">
        <v>0</v>
      </c>
      <c r="L7979" s="7">
        <f>IFERROR(VLOOKUP(SiscoTable[[#This Row],[Código]],Hoja2!A:B,2,0)*SiscoTable[[#This Row],[Provta(Uns)]],0)</f>
        <v>0</v>
      </c>
      <c r="M7979" s="7">
        <v>0</v>
      </c>
      <c r="N7979" s="7">
        <v>0</v>
      </c>
      <c r="O7979" s="7">
        <f>IFERROR(VLOOKUP(SiscoTable[[#This Row],[Código]],Hoja2!A:B,2,0)*SiscoTable[[#This Row],[Stock_actual]],0)</f>
        <v>0</v>
      </c>
      <c r="P7979" s="6" t="s">
        <v>7</v>
      </c>
      <c r="Q7979" s="7">
        <v>0</v>
      </c>
      <c r="R7979" s="7">
        <v>0</v>
      </c>
      <c r="S7979" s="7" t="s">
        <v>11925</v>
      </c>
      <c r="BI7979"/>
      <c r="BJ7979"/>
    </row>
    <row r="7980" spans="2:62" x14ac:dyDescent="0.4">
      <c r="B7980" s="1">
        <v>30480</v>
      </c>
      <c r="C7980" s="6" t="s">
        <v>25</v>
      </c>
      <c r="D7980" s="6" t="s">
        <v>25</v>
      </c>
      <c r="E7980" s="6" t="s">
        <v>3268</v>
      </c>
      <c r="F7980" s="6" t="s">
        <v>7815</v>
      </c>
      <c r="G7980" s="6" t="s">
        <v>7929</v>
      </c>
      <c r="H7980" s="6" t="s">
        <v>3782</v>
      </c>
      <c r="I7980" s="6" t="s">
        <v>7965</v>
      </c>
      <c r="J7980" s="6" t="s">
        <v>5</v>
      </c>
      <c r="K7980" s="7">
        <v>57.83</v>
      </c>
      <c r="L7980" s="7">
        <f>IFERROR(VLOOKUP(SiscoTable[[#This Row],[Código]],Hoja2!A:B,2,0)*SiscoTable[[#This Row],[Provta(Uns)]],0)</f>
        <v>404.81</v>
      </c>
      <c r="M7980" s="7">
        <v>48</v>
      </c>
      <c r="N7980" s="7">
        <v>117</v>
      </c>
      <c r="O7980" s="7">
        <f>IFERROR(VLOOKUP(SiscoTable[[#This Row],[Código]],Hoja2!A:B,2,0)*SiscoTable[[#This Row],[Stock_actual]],0)</f>
        <v>819</v>
      </c>
      <c r="P7980" s="6" t="s">
        <v>320</v>
      </c>
      <c r="Q7980" s="7">
        <v>64</v>
      </c>
      <c r="R7980" s="7">
        <v>0</v>
      </c>
      <c r="S7980" s="7" t="s">
        <v>11928</v>
      </c>
      <c r="BI7980"/>
      <c r="BJ7980"/>
    </row>
    <row r="7981" spans="2:62" x14ac:dyDescent="0.4">
      <c r="B7981" s="1">
        <v>30481</v>
      </c>
      <c r="C7981" s="6" t="s">
        <v>30</v>
      </c>
      <c r="D7981" s="6" t="s">
        <v>30</v>
      </c>
      <c r="E7981" s="6" t="s">
        <v>8482</v>
      </c>
      <c r="F7981" s="6" t="s">
        <v>10720</v>
      </c>
      <c r="G7981" s="6" t="s">
        <v>11607</v>
      </c>
      <c r="H7981" s="6" t="s">
        <v>11609</v>
      </c>
      <c r="I7981" s="6" t="s">
        <v>11637</v>
      </c>
      <c r="J7981" s="6" t="s">
        <v>5</v>
      </c>
      <c r="K7981" s="7">
        <v>29.17</v>
      </c>
      <c r="L7981" s="7">
        <f>IFERROR(VLOOKUP(SiscoTable[[#This Row],[Código]],Hoja2!A:B,2,0)*SiscoTable[[#This Row],[Provta(Uns)]],0)</f>
        <v>84.593000000000004</v>
      </c>
      <c r="M7981" s="7">
        <v>0</v>
      </c>
      <c r="N7981" s="7">
        <v>77</v>
      </c>
      <c r="O7981" s="7">
        <f>IFERROR(VLOOKUP(SiscoTable[[#This Row],[Código]],Hoja2!A:B,2,0)*SiscoTable[[#This Row],[Stock_actual]],0)</f>
        <v>223.29999999999998</v>
      </c>
      <c r="P7981" s="6" t="s">
        <v>592</v>
      </c>
      <c r="Q7981" s="7">
        <v>32</v>
      </c>
      <c r="R7981" s="7">
        <v>0</v>
      </c>
      <c r="S7981" s="7" t="s">
        <v>11926</v>
      </c>
      <c r="BI7981"/>
      <c r="BJ7981"/>
    </row>
    <row r="7982" spans="2:62" x14ac:dyDescent="0.4">
      <c r="B7982" s="1">
        <v>30482</v>
      </c>
      <c r="C7982" s="6" t="s">
        <v>8</v>
      </c>
      <c r="D7982" s="6" t="s">
        <v>8</v>
      </c>
      <c r="E7982" s="6" t="s">
        <v>8482</v>
      </c>
      <c r="F7982" s="6" t="s">
        <v>8641</v>
      </c>
      <c r="G7982" s="6" t="s">
        <v>8936</v>
      </c>
      <c r="H7982" s="6" t="s">
        <v>8644</v>
      </c>
      <c r="I7982" s="6" t="s">
        <v>9004</v>
      </c>
      <c r="J7982" s="6" t="s">
        <v>5</v>
      </c>
      <c r="K7982" s="7">
        <v>0.83</v>
      </c>
      <c r="L7982" s="7">
        <f>IFERROR(VLOOKUP(SiscoTable[[#This Row],[Código]],Hoja2!A:B,2,0)*SiscoTable[[#This Row],[Provta(Uns)]],0)</f>
        <v>38.096999999999994</v>
      </c>
      <c r="M7982" s="7">
        <v>0</v>
      </c>
      <c r="N7982" s="7">
        <v>0</v>
      </c>
      <c r="O7982" s="7">
        <f>IFERROR(VLOOKUP(SiscoTable[[#This Row],[Código]],Hoja2!A:B,2,0)*SiscoTable[[#This Row],[Stock_actual]],0)</f>
        <v>0</v>
      </c>
      <c r="P7982" s="6" t="s">
        <v>7</v>
      </c>
      <c r="Q7982" s="7">
        <v>1</v>
      </c>
      <c r="R7982" s="7">
        <v>1.7999999999999998</v>
      </c>
      <c r="S7982" s="7" t="s">
        <v>11926</v>
      </c>
      <c r="BI7982"/>
      <c r="BJ7982"/>
    </row>
    <row r="7983" spans="2:62" x14ac:dyDescent="0.4">
      <c r="B7983" s="1">
        <v>30483</v>
      </c>
      <c r="C7983" s="6" t="s">
        <v>8</v>
      </c>
      <c r="D7983" s="6" t="s">
        <v>8</v>
      </c>
      <c r="E7983" s="6" t="s">
        <v>8482</v>
      </c>
      <c r="F7983" s="6" t="s">
        <v>9030</v>
      </c>
      <c r="G7983" s="6" t="s">
        <v>9112</v>
      </c>
      <c r="H7983" s="6" t="s">
        <v>9124</v>
      </c>
      <c r="I7983" s="6" t="s">
        <v>9166</v>
      </c>
      <c r="J7983" s="6" t="s">
        <v>5</v>
      </c>
      <c r="K7983" s="7">
        <v>7.83</v>
      </c>
      <c r="L7983" s="7">
        <f>IFERROR(VLOOKUP(SiscoTable[[#This Row],[Código]],Hoja2!A:B,2,0)*SiscoTable[[#This Row],[Provta(Uns)]],0)</f>
        <v>50.895000000000003</v>
      </c>
      <c r="M7983" s="7">
        <v>0</v>
      </c>
      <c r="N7983" s="7">
        <v>73</v>
      </c>
      <c r="O7983" s="7">
        <f>IFERROR(VLOOKUP(SiscoTable[[#This Row],[Código]],Hoja2!A:B,2,0)*SiscoTable[[#This Row],[Stock_actual]],0)</f>
        <v>474.5</v>
      </c>
      <c r="P7983" s="6" t="s">
        <v>2764</v>
      </c>
      <c r="Q7983" s="7">
        <v>9</v>
      </c>
      <c r="R7983" s="7">
        <v>0</v>
      </c>
      <c r="S7983" s="7" t="s">
        <v>11926</v>
      </c>
      <c r="BI7983"/>
      <c r="BJ7983"/>
    </row>
    <row r="7984" spans="2:62" x14ac:dyDescent="0.4">
      <c r="B7984" s="1">
        <v>30484</v>
      </c>
      <c r="C7984" s="6" t="s">
        <v>30</v>
      </c>
      <c r="D7984" s="6" t="s">
        <v>8</v>
      </c>
      <c r="E7984" s="6" t="s">
        <v>8482</v>
      </c>
      <c r="F7984" s="6" t="s">
        <v>9030</v>
      </c>
      <c r="G7984" s="6" t="s">
        <v>9112</v>
      </c>
      <c r="H7984" s="6" t="s">
        <v>9114</v>
      </c>
      <c r="I7984" s="6" t="s">
        <v>9148</v>
      </c>
      <c r="J7984" s="6" t="s">
        <v>5</v>
      </c>
      <c r="K7984" s="7">
        <v>2.83</v>
      </c>
      <c r="L7984" s="7">
        <f>IFERROR(VLOOKUP(SiscoTable[[#This Row],[Código]],Hoja2!A:B,2,0)*SiscoTable[[#This Row],[Provta(Uns)]],0)</f>
        <v>63.391999999999996</v>
      </c>
      <c r="M7984" s="7">
        <v>0</v>
      </c>
      <c r="N7984" s="7">
        <v>0</v>
      </c>
      <c r="O7984" s="7">
        <f>IFERROR(VLOOKUP(SiscoTable[[#This Row],[Código]],Hoja2!A:B,2,0)*SiscoTable[[#This Row],[Stock_actual]],0)</f>
        <v>0</v>
      </c>
      <c r="P7984" s="6" t="s">
        <v>7</v>
      </c>
      <c r="Q7984" s="7">
        <v>3</v>
      </c>
      <c r="R7984" s="7">
        <v>5.3999999999999995</v>
      </c>
      <c r="S7984" s="7" t="s">
        <v>11926</v>
      </c>
      <c r="BI7984"/>
      <c r="BJ7984"/>
    </row>
    <row r="7985" spans="2:62" x14ac:dyDescent="0.4">
      <c r="B7985" s="1">
        <v>30485</v>
      </c>
      <c r="C7985" s="6" t="s">
        <v>30</v>
      </c>
      <c r="D7985" s="6" t="s">
        <v>8</v>
      </c>
      <c r="E7985" s="6" t="s">
        <v>8482</v>
      </c>
      <c r="F7985" s="6" t="s">
        <v>9030</v>
      </c>
      <c r="G7985" s="6" t="s">
        <v>9112</v>
      </c>
      <c r="H7985" s="6" t="s">
        <v>9114</v>
      </c>
      <c r="I7985" s="6" t="s">
        <v>9149</v>
      </c>
      <c r="J7985" s="6" t="s">
        <v>5</v>
      </c>
      <c r="K7985" s="7">
        <v>3.17</v>
      </c>
      <c r="L7985" s="7">
        <f>IFERROR(VLOOKUP(SiscoTable[[#This Row],[Código]],Hoja2!A:B,2,0)*SiscoTable[[#This Row],[Provta(Uns)]],0)</f>
        <v>68.155000000000001</v>
      </c>
      <c r="M7985" s="7">
        <v>24</v>
      </c>
      <c r="N7985" s="7">
        <v>0</v>
      </c>
      <c r="O7985" s="7">
        <f>IFERROR(VLOOKUP(SiscoTable[[#This Row],[Código]],Hoja2!A:B,2,0)*SiscoTable[[#This Row],[Stock_actual]],0)</f>
        <v>0</v>
      </c>
      <c r="P7985" s="6" t="s">
        <v>7</v>
      </c>
      <c r="Q7985" s="7">
        <v>4</v>
      </c>
      <c r="R7985" s="7">
        <v>0</v>
      </c>
      <c r="S7985" s="7" t="s">
        <v>11926</v>
      </c>
      <c r="BI7985"/>
      <c r="BJ7985"/>
    </row>
    <row r="7986" spans="2:62" x14ac:dyDescent="0.4">
      <c r="B7986" s="1">
        <v>30486</v>
      </c>
      <c r="C7986" s="6" t="s">
        <v>8</v>
      </c>
      <c r="D7986" s="6" t="s">
        <v>8</v>
      </c>
      <c r="E7986" s="6" t="s">
        <v>8482</v>
      </c>
      <c r="F7986" s="6" t="s">
        <v>9030</v>
      </c>
      <c r="G7986" s="6" t="s">
        <v>9112</v>
      </c>
      <c r="H7986" s="6" t="s">
        <v>9114</v>
      </c>
      <c r="I7986" s="6" t="s">
        <v>9167</v>
      </c>
      <c r="J7986" s="6" t="s">
        <v>5</v>
      </c>
      <c r="K7986" s="7">
        <v>4.83</v>
      </c>
      <c r="L7986" s="7">
        <f>IFERROR(VLOOKUP(SiscoTable[[#This Row],[Código]],Hoja2!A:B,2,0)*SiscoTable[[#This Row],[Provta(Uns)]],0)</f>
        <v>65.204999999999998</v>
      </c>
      <c r="M7986" s="7">
        <v>0</v>
      </c>
      <c r="N7986" s="7">
        <v>4</v>
      </c>
      <c r="O7986" s="7">
        <f>IFERROR(VLOOKUP(SiscoTable[[#This Row],[Código]],Hoja2!A:B,2,0)*SiscoTable[[#This Row],[Stock_actual]],0)</f>
        <v>54</v>
      </c>
      <c r="P7986" s="6" t="s">
        <v>101</v>
      </c>
      <c r="Q7986" s="7">
        <v>5</v>
      </c>
      <c r="R7986" s="7">
        <v>9.6</v>
      </c>
      <c r="S7986" s="7" t="s">
        <v>11926</v>
      </c>
      <c r="BI7986"/>
      <c r="BJ7986"/>
    </row>
    <row r="7987" spans="2:62" x14ac:dyDescent="0.4">
      <c r="B7987" s="1">
        <v>30487</v>
      </c>
      <c r="C7987" s="6" t="s">
        <v>8</v>
      </c>
      <c r="D7987" s="6" t="s">
        <v>8</v>
      </c>
      <c r="E7987" s="6" t="s">
        <v>8482</v>
      </c>
      <c r="F7987" s="6" t="s">
        <v>9030</v>
      </c>
      <c r="G7987" s="6" t="s">
        <v>9112</v>
      </c>
      <c r="H7987" s="6" t="s">
        <v>9114</v>
      </c>
      <c r="I7987" s="6" t="s">
        <v>9168</v>
      </c>
      <c r="J7987" s="6" t="s">
        <v>5</v>
      </c>
      <c r="K7987" s="7">
        <v>3.83</v>
      </c>
      <c r="L7987" s="7">
        <f>IFERROR(VLOOKUP(SiscoTable[[#This Row],[Código]],Hoja2!A:B,2,0)*SiscoTable[[#This Row],[Provta(Uns)]],0)</f>
        <v>55.535000000000004</v>
      </c>
      <c r="M7987" s="7">
        <v>24</v>
      </c>
      <c r="N7987" s="7">
        <v>0</v>
      </c>
      <c r="O7987" s="7">
        <f>IFERROR(VLOOKUP(SiscoTable[[#This Row],[Código]],Hoja2!A:B,2,0)*SiscoTable[[#This Row],[Stock_actual]],0)</f>
        <v>0</v>
      </c>
      <c r="P7987" s="6" t="s">
        <v>7</v>
      </c>
      <c r="Q7987" s="7">
        <v>4</v>
      </c>
      <c r="R7987" s="7">
        <v>0</v>
      </c>
      <c r="S7987" s="7" t="s">
        <v>11926</v>
      </c>
      <c r="BI7987"/>
      <c r="BJ7987"/>
    </row>
    <row r="7988" spans="2:62" x14ac:dyDescent="0.4">
      <c r="B7988" s="1">
        <v>30488</v>
      </c>
      <c r="C7988" s="6" t="s">
        <v>8</v>
      </c>
      <c r="D7988" s="6" t="s">
        <v>8</v>
      </c>
      <c r="E7988" s="6" t="s">
        <v>8482</v>
      </c>
      <c r="F7988" s="6" t="s">
        <v>9030</v>
      </c>
      <c r="G7988" s="6" t="s">
        <v>9112</v>
      </c>
      <c r="H7988" s="6" t="s">
        <v>9114</v>
      </c>
      <c r="I7988" s="6" t="s">
        <v>9169</v>
      </c>
      <c r="J7988" s="6" t="s">
        <v>5</v>
      </c>
      <c r="K7988" s="7">
        <v>1.83</v>
      </c>
      <c r="L7988" s="7">
        <f>IFERROR(VLOOKUP(SiscoTable[[#This Row],[Código]],Hoja2!A:B,2,0)*SiscoTable[[#This Row],[Provta(Uns)]],0)</f>
        <v>30.195</v>
      </c>
      <c r="M7988" s="7">
        <v>12</v>
      </c>
      <c r="N7988" s="7">
        <v>10</v>
      </c>
      <c r="O7988" s="7">
        <f>IFERROR(VLOOKUP(SiscoTable[[#This Row],[Código]],Hoja2!A:B,2,0)*SiscoTable[[#This Row],[Stock_actual]],0)</f>
        <v>165</v>
      </c>
      <c r="P7988" s="6" t="s">
        <v>2086</v>
      </c>
      <c r="Q7988" s="7">
        <v>2</v>
      </c>
      <c r="R7988" s="7">
        <v>0</v>
      </c>
      <c r="S7988" s="7" t="s">
        <v>11926</v>
      </c>
      <c r="BI7988"/>
      <c r="BJ7988"/>
    </row>
    <row r="7989" spans="2:62" x14ac:dyDescent="0.4">
      <c r="B7989" s="1">
        <v>30489</v>
      </c>
      <c r="C7989" s="6" t="s">
        <v>30</v>
      </c>
      <c r="D7989" s="6" t="s">
        <v>30</v>
      </c>
      <c r="E7989" s="6" t="s">
        <v>8482</v>
      </c>
      <c r="F7989" s="6" t="s">
        <v>1736</v>
      </c>
      <c r="G7989" s="6" t="s">
        <v>10362</v>
      </c>
      <c r="H7989" s="6" t="s">
        <v>2502</v>
      </c>
      <c r="I7989" s="6" t="s">
        <v>10428</v>
      </c>
      <c r="J7989" s="6" t="s">
        <v>5</v>
      </c>
      <c r="K7989" s="7">
        <v>9.5</v>
      </c>
      <c r="L7989" s="7">
        <f>IFERROR(VLOOKUP(SiscoTable[[#This Row],[Código]],Hoja2!A:B,2,0)*SiscoTable[[#This Row],[Provta(Uns)]],0)</f>
        <v>152</v>
      </c>
      <c r="M7989" s="7">
        <v>0</v>
      </c>
      <c r="N7989" s="7">
        <v>26</v>
      </c>
      <c r="O7989" s="7">
        <f>IFERROR(VLOOKUP(SiscoTable[[#This Row],[Código]],Hoja2!A:B,2,0)*SiscoTable[[#This Row],[Stock_actual]],0)</f>
        <v>416</v>
      </c>
      <c r="P7989" s="6" t="s">
        <v>602</v>
      </c>
      <c r="Q7989" s="7">
        <v>11</v>
      </c>
      <c r="R7989" s="7">
        <v>0</v>
      </c>
      <c r="S7989" s="7" t="s">
        <v>11926</v>
      </c>
      <c r="BI7989"/>
      <c r="BJ7989"/>
    </row>
    <row r="7990" spans="2:62" x14ac:dyDescent="0.4">
      <c r="B7990" s="1">
        <v>30490</v>
      </c>
      <c r="C7990" s="6" t="s">
        <v>8</v>
      </c>
      <c r="D7990" s="6" t="s">
        <v>30</v>
      </c>
      <c r="E7990" s="6" t="s">
        <v>8482</v>
      </c>
      <c r="F7990" s="6" t="s">
        <v>1736</v>
      </c>
      <c r="G7990" s="6" t="s">
        <v>10362</v>
      </c>
      <c r="H7990" s="6" t="s">
        <v>2502</v>
      </c>
      <c r="I7990" s="6" t="s">
        <v>10516</v>
      </c>
      <c r="J7990" s="6" t="s">
        <v>5</v>
      </c>
      <c r="K7990" s="7">
        <v>11.67</v>
      </c>
      <c r="L7990" s="7">
        <f>IFERROR(VLOOKUP(SiscoTable[[#This Row],[Código]],Hoja2!A:B,2,0)*SiscoTable[[#This Row],[Provta(Uns)]],0)</f>
        <v>57.183000000000007</v>
      </c>
      <c r="M7990" s="7">
        <v>0</v>
      </c>
      <c r="N7990" s="7">
        <v>76</v>
      </c>
      <c r="O7990" s="7">
        <f>IFERROR(VLOOKUP(SiscoTable[[#This Row],[Código]],Hoja2!A:B,2,0)*SiscoTable[[#This Row],[Stock_actual]],0)</f>
        <v>372.40000000000003</v>
      </c>
      <c r="P7990" s="6" t="s">
        <v>7379</v>
      </c>
      <c r="Q7990" s="7">
        <v>13</v>
      </c>
      <c r="R7990" s="7">
        <v>0</v>
      </c>
      <c r="S7990" s="7" t="s">
        <v>11926</v>
      </c>
      <c r="BI7990"/>
      <c r="BJ7990"/>
    </row>
    <row r="7991" spans="2:62" x14ac:dyDescent="0.4">
      <c r="B7991" s="1">
        <v>30491</v>
      </c>
      <c r="C7991" s="6" t="s">
        <v>8</v>
      </c>
      <c r="D7991" s="6" t="s">
        <v>8</v>
      </c>
      <c r="E7991" s="6" t="s">
        <v>8482</v>
      </c>
      <c r="F7991" s="6" t="s">
        <v>1736</v>
      </c>
      <c r="G7991" s="6" t="s">
        <v>10362</v>
      </c>
      <c r="H7991" s="6" t="s">
        <v>10407</v>
      </c>
      <c r="I7991" s="6" t="s">
        <v>10517</v>
      </c>
      <c r="J7991" s="6" t="s">
        <v>5</v>
      </c>
      <c r="K7991" s="7">
        <v>1.33</v>
      </c>
      <c r="L7991" s="7">
        <f>IFERROR(VLOOKUP(SiscoTable[[#This Row],[Código]],Hoja2!A:B,2,0)*SiscoTable[[#This Row],[Provta(Uns)]],0)</f>
        <v>19.019000000000002</v>
      </c>
      <c r="M7991" s="7">
        <v>0</v>
      </c>
      <c r="N7991" s="7">
        <v>37</v>
      </c>
      <c r="O7991" s="7">
        <f>IFERROR(VLOOKUP(SiscoTable[[#This Row],[Código]],Hoja2!A:B,2,0)*SiscoTable[[#This Row],[Stock_actual]],0)</f>
        <v>529.1</v>
      </c>
      <c r="P7991" s="6" t="s">
        <v>9492</v>
      </c>
      <c r="Q7991" s="7">
        <v>1</v>
      </c>
      <c r="R7991" s="7">
        <v>0</v>
      </c>
      <c r="S7991" s="7" t="s">
        <v>11926</v>
      </c>
      <c r="BI7991"/>
      <c r="BJ7991"/>
    </row>
    <row r="7992" spans="2:62" x14ac:dyDescent="0.4">
      <c r="B7992" s="1">
        <v>30492</v>
      </c>
      <c r="C7992" s="6" t="s">
        <v>8</v>
      </c>
      <c r="D7992" s="6" t="s">
        <v>8</v>
      </c>
      <c r="E7992" s="6" t="s">
        <v>2999</v>
      </c>
      <c r="F7992" s="6" t="s">
        <v>3176</v>
      </c>
      <c r="G7992" s="6" t="s">
        <v>3198</v>
      </c>
      <c r="H7992" s="6" t="s">
        <v>94</v>
      </c>
      <c r="I7992" s="6" t="s">
        <v>3256</v>
      </c>
      <c r="J7992" s="6" t="s">
        <v>5</v>
      </c>
      <c r="K7992" s="7">
        <v>0.33</v>
      </c>
      <c r="L7992" s="7">
        <f>IFERROR(VLOOKUP(SiscoTable[[#This Row],[Código]],Hoja2!A:B,2,0)*SiscoTable[[#This Row],[Provta(Uns)]],0)</f>
        <v>1.6500000000000001</v>
      </c>
      <c r="M7992" s="7">
        <v>0</v>
      </c>
      <c r="N7992" s="7">
        <v>20</v>
      </c>
      <c r="O7992" s="7">
        <f>IFERROR(VLOOKUP(SiscoTable[[#This Row],[Código]],Hoja2!A:B,2,0)*SiscoTable[[#This Row],[Stock_actual]],0)</f>
        <v>100</v>
      </c>
      <c r="P7992" s="6" t="s">
        <v>3257</v>
      </c>
      <c r="Q7992" s="7">
        <v>0</v>
      </c>
      <c r="R7992" s="7">
        <v>0</v>
      </c>
      <c r="S7992" s="7" t="s">
        <v>11923</v>
      </c>
      <c r="BI7992"/>
      <c r="BJ7992"/>
    </row>
    <row r="7993" spans="2:62" x14ac:dyDescent="0.4">
      <c r="B7993" s="1">
        <v>30493</v>
      </c>
      <c r="C7993" s="6" t="s">
        <v>8</v>
      </c>
      <c r="D7993" s="6" t="s">
        <v>8</v>
      </c>
      <c r="E7993" s="6" t="s">
        <v>8482</v>
      </c>
      <c r="F7993" s="6" t="s">
        <v>9030</v>
      </c>
      <c r="G7993" s="6" t="s">
        <v>9678</v>
      </c>
      <c r="H7993" s="6" t="s">
        <v>9740</v>
      </c>
      <c r="I7993" s="6" t="s">
        <v>9878</v>
      </c>
      <c r="J7993" s="6" t="s">
        <v>5</v>
      </c>
      <c r="K7993" s="7">
        <v>0.17</v>
      </c>
      <c r="L7993" s="7">
        <f>IFERROR(VLOOKUP(SiscoTable[[#This Row],[Código]],Hoja2!A:B,2,0)*SiscoTable[[#This Row],[Provta(Uns)]],0)</f>
        <v>4.5730000000000004</v>
      </c>
      <c r="M7993" s="7">
        <v>0</v>
      </c>
      <c r="N7993" s="7">
        <v>0</v>
      </c>
      <c r="O7993" s="7">
        <f>IFERROR(VLOOKUP(SiscoTable[[#This Row],[Código]],Hoja2!A:B,2,0)*SiscoTable[[#This Row],[Stock_actual]],0)</f>
        <v>0</v>
      </c>
      <c r="P7993" s="6" t="s">
        <v>7</v>
      </c>
      <c r="Q7993" s="7">
        <v>0</v>
      </c>
      <c r="R7993" s="7">
        <v>0</v>
      </c>
      <c r="S7993" s="7" t="s">
        <v>11926</v>
      </c>
      <c r="BI7993"/>
      <c r="BJ7993"/>
    </row>
    <row r="7994" spans="2:62" x14ac:dyDescent="0.4">
      <c r="B7994" s="1">
        <v>30494</v>
      </c>
      <c r="C7994" s="6" t="s">
        <v>8</v>
      </c>
      <c r="D7994" s="6" t="s">
        <v>8</v>
      </c>
      <c r="E7994" s="6" t="s">
        <v>8482</v>
      </c>
      <c r="F7994" s="6" t="s">
        <v>9030</v>
      </c>
      <c r="G7994" s="6" t="s">
        <v>9678</v>
      </c>
      <c r="H7994" s="6" t="s">
        <v>9740</v>
      </c>
      <c r="I7994" s="6" t="s">
        <v>9879</v>
      </c>
      <c r="J7994" s="6" t="s">
        <v>5</v>
      </c>
      <c r="K7994" s="7">
        <v>3</v>
      </c>
      <c r="L7994" s="7">
        <f>IFERROR(VLOOKUP(SiscoTable[[#This Row],[Código]],Hoja2!A:B,2,0)*SiscoTable[[#This Row],[Provta(Uns)]],0)</f>
        <v>42.900000000000006</v>
      </c>
      <c r="M7994" s="7">
        <v>0</v>
      </c>
      <c r="N7994" s="7">
        <v>13</v>
      </c>
      <c r="O7994" s="7">
        <f>IFERROR(VLOOKUP(SiscoTable[[#This Row],[Código]],Hoja2!A:B,2,0)*SiscoTable[[#This Row],[Stock_actual]],0)</f>
        <v>185.9</v>
      </c>
      <c r="P7994" s="6" t="s">
        <v>1166</v>
      </c>
      <c r="Q7994" s="7">
        <v>3</v>
      </c>
      <c r="R7994" s="7">
        <v>0</v>
      </c>
      <c r="S7994" s="7" t="s">
        <v>11926</v>
      </c>
      <c r="BI7994"/>
      <c r="BJ7994"/>
    </row>
    <row r="7995" spans="2:62" x14ac:dyDescent="0.4">
      <c r="B7995" s="1">
        <v>30495</v>
      </c>
      <c r="C7995" s="6" t="s">
        <v>8</v>
      </c>
      <c r="D7995" s="6" t="s">
        <v>8</v>
      </c>
      <c r="E7995" s="6" t="s">
        <v>8482</v>
      </c>
      <c r="F7995" s="6" t="s">
        <v>9030</v>
      </c>
      <c r="G7995" s="6" t="s">
        <v>9678</v>
      </c>
      <c r="H7995" s="6" t="s">
        <v>9740</v>
      </c>
      <c r="I7995" s="6" t="s">
        <v>9880</v>
      </c>
      <c r="J7995" s="6" t="s">
        <v>5</v>
      </c>
      <c r="K7995" s="7">
        <v>3.33</v>
      </c>
      <c r="L7995" s="7">
        <f>IFERROR(VLOOKUP(SiscoTable[[#This Row],[Código]],Hoja2!A:B,2,0)*SiscoTable[[#This Row],[Provta(Uns)]],0)</f>
        <v>56.276999999999994</v>
      </c>
      <c r="M7995" s="7">
        <v>20</v>
      </c>
      <c r="N7995" s="7">
        <v>4</v>
      </c>
      <c r="O7995" s="7">
        <f>IFERROR(VLOOKUP(SiscoTable[[#This Row],[Código]],Hoja2!A:B,2,0)*SiscoTable[[#This Row],[Stock_actual]],0)</f>
        <v>67.599999999999994</v>
      </c>
      <c r="P7995" s="6" t="s">
        <v>115</v>
      </c>
      <c r="Q7995" s="7">
        <v>4</v>
      </c>
      <c r="R7995" s="7">
        <v>0</v>
      </c>
      <c r="S7995" s="7" t="s">
        <v>11926</v>
      </c>
      <c r="BI7995"/>
      <c r="BJ7995"/>
    </row>
    <row r="7996" spans="2:62" x14ac:dyDescent="0.4">
      <c r="B7996" s="1">
        <v>30496</v>
      </c>
      <c r="C7996" s="6" t="s">
        <v>8</v>
      </c>
      <c r="D7996" s="6" t="s">
        <v>8</v>
      </c>
      <c r="E7996" s="6" t="s">
        <v>8482</v>
      </c>
      <c r="F7996" s="6" t="s">
        <v>9030</v>
      </c>
      <c r="G7996" s="6" t="s">
        <v>9678</v>
      </c>
      <c r="H7996" s="6" t="s">
        <v>9740</v>
      </c>
      <c r="I7996" s="6" t="s">
        <v>9881</v>
      </c>
      <c r="J7996" s="6" t="s">
        <v>5</v>
      </c>
      <c r="K7996" s="7">
        <v>4</v>
      </c>
      <c r="L7996" s="7">
        <f>IFERROR(VLOOKUP(SiscoTable[[#This Row],[Código]],Hoja2!A:B,2,0)*SiscoTable[[#This Row],[Provta(Uns)]],0)</f>
        <v>62</v>
      </c>
      <c r="M7996" s="7">
        <v>0</v>
      </c>
      <c r="N7996" s="7">
        <v>9</v>
      </c>
      <c r="O7996" s="7">
        <f>IFERROR(VLOOKUP(SiscoTable[[#This Row],[Código]],Hoja2!A:B,2,0)*SiscoTable[[#This Row],[Stock_actual]],0)</f>
        <v>139.5</v>
      </c>
      <c r="P7996" s="6" t="s">
        <v>254</v>
      </c>
      <c r="Q7996" s="7">
        <v>4</v>
      </c>
      <c r="R7996" s="7">
        <v>0</v>
      </c>
      <c r="S7996" s="7" t="s">
        <v>11926</v>
      </c>
      <c r="BI7996"/>
      <c r="BJ7996"/>
    </row>
    <row r="7997" spans="2:62" x14ac:dyDescent="0.4">
      <c r="B7997" s="1">
        <v>30497</v>
      </c>
      <c r="C7997" s="6" t="s">
        <v>8</v>
      </c>
      <c r="D7997" s="6" t="s">
        <v>8</v>
      </c>
      <c r="E7997" s="6" t="s">
        <v>8482</v>
      </c>
      <c r="F7997" s="6" t="s">
        <v>9030</v>
      </c>
      <c r="G7997" s="6" t="s">
        <v>9678</v>
      </c>
      <c r="H7997" s="6" t="s">
        <v>9740</v>
      </c>
      <c r="I7997" s="6" t="s">
        <v>9882</v>
      </c>
      <c r="J7997" s="6" t="s">
        <v>5</v>
      </c>
      <c r="K7997" s="7">
        <v>5.33</v>
      </c>
      <c r="L7997" s="7">
        <f>IFERROR(VLOOKUP(SiscoTable[[#This Row],[Código]],Hoja2!A:B,2,0)*SiscoTable[[#This Row],[Provta(Uns)]],0)</f>
        <v>61.295000000000002</v>
      </c>
      <c r="M7997" s="7">
        <v>36</v>
      </c>
      <c r="N7997" s="7">
        <v>0</v>
      </c>
      <c r="O7997" s="7">
        <f>IFERROR(VLOOKUP(SiscoTable[[#This Row],[Código]],Hoja2!A:B,2,0)*SiscoTable[[#This Row],[Stock_actual]],0)</f>
        <v>0</v>
      </c>
      <c r="P7997" s="6" t="s">
        <v>7</v>
      </c>
      <c r="Q7997" s="7">
        <v>6</v>
      </c>
      <c r="R7997" s="7">
        <v>0</v>
      </c>
      <c r="S7997" s="7" t="s">
        <v>11926</v>
      </c>
      <c r="BI7997"/>
      <c r="BJ7997"/>
    </row>
    <row r="7998" spans="2:62" x14ac:dyDescent="0.4">
      <c r="B7998" s="1">
        <v>30498</v>
      </c>
      <c r="C7998" s="6" t="s">
        <v>8</v>
      </c>
      <c r="D7998" s="6" t="s">
        <v>8</v>
      </c>
      <c r="E7998" s="6" t="s">
        <v>8482</v>
      </c>
      <c r="F7998" s="6" t="s">
        <v>9030</v>
      </c>
      <c r="G7998" s="6" t="s">
        <v>9678</v>
      </c>
      <c r="H7998" s="6" t="s">
        <v>9740</v>
      </c>
      <c r="I7998" s="6" t="s">
        <v>9883</v>
      </c>
      <c r="J7998" s="6" t="s">
        <v>5</v>
      </c>
      <c r="K7998" s="7">
        <v>3.17</v>
      </c>
      <c r="L7998" s="7">
        <f>IFERROR(VLOOKUP(SiscoTable[[#This Row],[Código]],Hoja2!A:B,2,0)*SiscoTable[[#This Row],[Provta(Uns)]],0)</f>
        <v>53.572999999999993</v>
      </c>
      <c r="M7998" s="7">
        <v>0</v>
      </c>
      <c r="N7998" s="7">
        <v>4</v>
      </c>
      <c r="O7998" s="7">
        <f>IFERROR(VLOOKUP(SiscoTable[[#This Row],[Código]],Hoja2!A:B,2,0)*SiscoTable[[#This Row],[Stock_actual]],0)</f>
        <v>67.599999999999994</v>
      </c>
      <c r="P7998" s="6" t="s">
        <v>224</v>
      </c>
      <c r="Q7998" s="7">
        <v>4</v>
      </c>
      <c r="R7998" s="7">
        <v>6.5600000000000005</v>
      </c>
      <c r="S7998" s="7" t="s">
        <v>11926</v>
      </c>
      <c r="BI7998"/>
      <c r="BJ7998"/>
    </row>
    <row r="7999" spans="2:62" x14ac:dyDescent="0.4">
      <c r="B7999" s="1">
        <v>30499</v>
      </c>
      <c r="C7999" s="6" t="s">
        <v>30</v>
      </c>
      <c r="D7999" s="6" t="s">
        <v>8</v>
      </c>
      <c r="E7999" s="6" t="s">
        <v>469</v>
      </c>
      <c r="F7999" s="6" t="s">
        <v>1050</v>
      </c>
      <c r="G7999" s="6" t="s">
        <v>1309</v>
      </c>
      <c r="H7999" s="6" t="s">
        <v>1097</v>
      </c>
      <c r="I7999" s="6" t="s">
        <v>1435</v>
      </c>
      <c r="J7999" s="6" t="s">
        <v>5</v>
      </c>
      <c r="K7999" s="7">
        <v>8</v>
      </c>
      <c r="L7999" s="7">
        <f>IFERROR(VLOOKUP(SiscoTable[[#This Row],[Código]],Hoja2!A:B,2,0)*SiscoTable[[#This Row],[Provta(Uns)]],0)</f>
        <v>156.80000000000001</v>
      </c>
      <c r="M7999" s="7">
        <v>0</v>
      </c>
      <c r="N7999" s="7">
        <v>0</v>
      </c>
      <c r="O7999" s="7">
        <f>IFERROR(VLOOKUP(SiscoTable[[#This Row],[Código]],Hoja2!A:B,2,0)*SiscoTable[[#This Row],[Stock_actual]],0)</f>
        <v>0</v>
      </c>
      <c r="P7999" s="6" t="s">
        <v>7</v>
      </c>
      <c r="Q7999" s="7">
        <v>9</v>
      </c>
      <c r="R7999" s="7">
        <v>16.200000000000003</v>
      </c>
      <c r="S7999" s="7" t="s">
        <v>11927</v>
      </c>
      <c r="BI7999"/>
      <c r="BJ7999"/>
    </row>
    <row r="8000" spans="2:62" x14ac:dyDescent="0.4">
      <c r="B8000" s="1">
        <v>30500</v>
      </c>
      <c r="C8000" s="6" t="s">
        <v>25</v>
      </c>
      <c r="D8000" s="6" t="s">
        <v>25</v>
      </c>
      <c r="E8000" s="6" t="s">
        <v>3268</v>
      </c>
      <c r="F8000" s="6" t="s">
        <v>6803</v>
      </c>
      <c r="G8000" s="6" t="s">
        <v>6804</v>
      </c>
      <c r="H8000" s="6" t="s">
        <v>6821</v>
      </c>
      <c r="I8000" s="6" t="s">
        <v>6820</v>
      </c>
      <c r="J8000" s="6" t="s">
        <v>5</v>
      </c>
      <c r="K8000" s="7">
        <v>51.83</v>
      </c>
      <c r="L8000" s="7">
        <f>IFERROR(VLOOKUP(SiscoTable[[#This Row],[Código]],Hoja2!A:B,2,0)*SiscoTable[[#This Row],[Provta(Uns)]],0)</f>
        <v>445.73799999999994</v>
      </c>
      <c r="M8000" s="7">
        <v>0</v>
      </c>
      <c r="N8000" s="7">
        <v>59</v>
      </c>
      <c r="O8000" s="7">
        <f>IFERROR(VLOOKUP(SiscoTable[[#This Row],[Código]],Hoja2!A:B,2,0)*SiscoTable[[#This Row],[Stock_actual]],0)</f>
        <v>507.4</v>
      </c>
      <c r="P8000" s="6" t="s">
        <v>671</v>
      </c>
      <c r="Q8000" s="7">
        <v>57</v>
      </c>
      <c r="R8000" s="7">
        <v>0</v>
      </c>
      <c r="S8000" s="7" t="s">
        <v>11925</v>
      </c>
      <c r="BI8000"/>
      <c r="BJ8000"/>
    </row>
    <row r="8001" spans="2:62" x14ac:dyDescent="0.4">
      <c r="B8001" s="1">
        <v>30501</v>
      </c>
      <c r="C8001" s="6" t="s">
        <v>30</v>
      </c>
      <c r="D8001" s="6" t="s">
        <v>25</v>
      </c>
      <c r="E8001" s="6" t="s">
        <v>3268</v>
      </c>
      <c r="F8001" s="6" t="s">
        <v>6803</v>
      </c>
      <c r="G8001" s="6" t="s">
        <v>6804</v>
      </c>
      <c r="H8001" s="6" t="s">
        <v>6821</v>
      </c>
      <c r="I8001" s="6" t="s">
        <v>6835</v>
      </c>
      <c r="J8001" s="6" t="s">
        <v>5</v>
      </c>
      <c r="K8001" s="7">
        <v>152.16999999999999</v>
      </c>
      <c r="L8001" s="7">
        <f>IFERROR(VLOOKUP(SiscoTable[[#This Row],[Código]],Hoja2!A:B,2,0)*SiscoTable[[#This Row],[Provta(Uns)]],0)</f>
        <v>152.16999999999999</v>
      </c>
      <c r="M8001" s="7">
        <v>0</v>
      </c>
      <c r="N8001" s="7">
        <v>87</v>
      </c>
      <c r="O8001" s="7">
        <f>IFERROR(VLOOKUP(SiscoTable[[#This Row],[Código]],Hoja2!A:B,2,0)*SiscoTable[[#This Row],[Stock_actual]],0)</f>
        <v>87</v>
      </c>
      <c r="P8001" s="6" t="s">
        <v>161</v>
      </c>
      <c r="Q8001" s="7">
        <v>167</v>
      </c>
      <c r="R8001" s="7">
        <v>303.39000000000004</v>
      </c>
      <c r="S8001" s="7" t="s">
        <v>11925</v>
      </c>
      <c r="BI8001"/>
      <c r="BJ8001"/>
    </row>
    <row r="8002" spans="2:62" x14ac:dyDescent="0.4">
      <c r="B8002" s="1">
        <v>30502</v>
      </c>
      <c r="C8002" s="6" t="s">
        <v>8</v>
      </c>
      <c r="D8002" s="6" t="s">
        <v>8</v>
      </c>
      <c r="E8002" s="6" t="s">
        <v>3268</v>
      </c>
      <c r="F8002" s="6" t="s">
        <v>3269</v>
      </c>
      <c r="G8002" s="6" t="s">
        <v>3773</v>
      </c>
      <c r="H8002" s="6" t="s">
        <v>3404</v>
      </c>
      <c r="I8002" s="6" t="s">
        <v>4127</v>
      </c>
      <c r="J8002" s="6" t="s">
        <v>5</v>
      </c>
      <c r="K8002" s="7">
        <v>0</v>
      </c>
      <c r="L8002" s="7">
        <f>IFERROR(VLOOKUP(SiscoTable[[#This Row],[Código]],Hoja2!A:B,2,0)*SiscoTable[[#This Row],[Provta(Uns)]],0)</f>
        <v>0</v>
      </c>
      <c r="M8002" s="7">
        <v>0</v>
      </c>
      <c r="N8002" s="7">
        <v>0</v>
      </c>
      <c r="O8002" s="7">
        <f>IFERROR(VLOOKUP(SiscoTable[[#This Row],[Código]],Hoja2!A:B,2,0)*SiscoTable[[#This Row],[Stock_actual]],0)</f>
        <v>0</v>
      </c>
      <c r="P8002" s="6" t="s">
        <v>7</v>
      </c>
      <c r="Q8002" s="7">
        <v>0</v>
      </c>
      <c r="R8002" s="7">
        <v>0</v>
      </c>
      <c r="S8002" s="7" t="s">
        <v>11927</v>
      </c>
      <c r="BI8002"/>
      <c r="BJ8002"/>
    </row>
    <row r="8003" spans="2:62" x14ac:dyDescent="0.4">
      <c r="B8003" s="1">
        <v>30503</v>
      </c>
      <c r="C8003" s="6" t="s">
        <v>8</v>
      </c>
      <c r="D8003" s="6" t="s">
        <v>8</v>
      </c>
      <c r="E8003" s="6" t="s">
        <v>3268</v>
      </c>
      <c r="F8003" s="6" t="s">
        <v>3269</v>
      </c>
      <c r="G8003" s="6" t="s">
        <v>4590</v>
      </c>
      <c r="H8003" s="6" t="s">
        <v>3342</v>
      </c>
      <c r="I8003" s="6" t="s">
        <v>4701</v>
      </c>
      <c r="J8003" s="6" t="s">
        <v>5</v>
      </c>
      <c r="K8003" s="7">
        <v>0</v>
      </c>
      <c r="L8003" s="7">
        <f>IFERROR(VLOOKUP(SiscoTable[[#This Row],[Código]],Hoja2!A:B,2,0)*SiscoTable[[#This Row],[Provta(Uns)]],0)</f>
        <v>0</v>
      </c>
      <c r="M8003" s="7">
        <v>0</v>
      </c>
      <c r="N8003" s="7">
        <v>0</v>
      </c>
      <c r="O8003" s="7">
        <f>IFERROR(VLOOKUP(SiscoTable[[#This Row],[Código]],Hoja2!A:B,2,0)*SiscoTable[[#This Row],[Stock_actual]],0)</f>
        <v>0</v>
      </c>
      <c r="P8003" s="6" t="s">
        <v>7</v>
      </c>
      <c r="Q8003" s="7">
        <v>0</v>
      </c>
      <c r="R8003" s="7">
        <v>0</v>
      </c>
      <c r="S8003" s="7" t="s">
        <v>11927</v>
      </c>
      <c r="BI8003"/>
      <c r="BJ8003"/>
    </row>
    <row r="8004" spans="2:62" x14ac:dyDescent="0.4">
      <c r="B8004" s="1">
        <v>30504</v>
      </c>
      <c r="C8004" s="6" t="s">
        <v>8</v>
      </c>
      <c r="D8004" s="6" t="s">
        <v>8</v>
      </c>
      <c r="E8004" s="6" t="s">
        <v>3268</v>
      </c>
      <c r="F8004" s="6" t="s">
        <v>3269</v>
      </c>
      <c r="G8004" s="6" t="s">
        <v>5267</v>
      </c>
      <c r="H8004" s="6" t="s">
        <v>4153</v>
      </c>
      <c r="I8004" s="6" t="s">
        <v>5482</v>
      </c>
      <c r="J8004" s="6" t="s">
        <v>5</v>
      </c>
      <c r="K8004" s="7">
        <v>6.17</v>
      </c>
      <c r="L8004" s="7">
        <f>IFERROR(VLOOKUP(SiscoTable[[#This Row],[Código]],Hoja2!A:B,2,0)*SiscoTable[[#This Row],[Provta(Uns)]],0)</f>
        <v>16.042000000000002</v>
      </c>
      <c r="M8004" s="7">
        <v>0</v>
      </c>
      <c r="N8004" s="7">
        <v>11</v>
      </c>
      <c r="O8004" s="7">
        <f>IFERROR(VLOOKUP(SiscoTable[[#This Row],[Código]],Hoja2!A:B,2,0)*SiscoTable[[#This Row],[Stock_actual]],0)</f>
        <v>28.6</v>
      </c>
      <c r="P8004" s="6" t="s">
        <v>512</v>
      </c>
      <c r="Q8004" s="7">
        <v>7</v>
      </c>
      <c r="R8004" s="7">
        <v>0</v>
      </c>
      <c r="S8004" s="7" t="s">
        <v>11928</v>
      </c>
      <c r="BI8004"/>
      <c r="BJ8004"/>
    </row>
    <row r="8005" spans="2:62" x14ac:dyDescent="0.4">
      <c r="B8005" s="1">
        <v>30505</v>
      </c>
      <c r="C8005" s="6" t="s">
        <v>8</v>
      </c>
      <c r="D8005" s="6" t="s">
        <v>8</v>
      </c>
      <c r="E8005" s="6" t="s">
        <v>3268</v>
      </c>
      <c r="F8005" s="6" t="s">
        <v>5836</v>
      </c>
      <c r="G8005" s="6" t="s">
        <v>5837</v>
      </c>
      <c r="H8005" s="6" t="s">
        <v>5864</v>
      </c>
      <c r="I8005" s="6" t="s">
        <v>5922</v>
      </c>
      <c r="J8005" s="6" t="s">
        <v>5</v>
      </c>
      <c r="K8005" s="7">
        <v>2.17</v>
      </c>
      <c r="L8005" s="7">
        <f>IFERROR(VLOOKUP(SiscoTable[[#This Row],[Código]],Hoja2!A:B,2,0)*SiscoTable[[#This Row],[Provta(Uns)]],0)</f>
        <v>49.91</v>
      </c>
      <c r="M8005" s="7">
        <v>0</v>
      </c>
      <c r="N8005" s="7">
        <v>4</v>
      </c>
      <c r="O8005" s="7">
        <f>IFERROR(VLOOKUP(SiscoTable[[#This Row],[Código]],Hoja2!A:B,2,0)*SiscoTable[[#This Row],[Stock_actual]],0)</f>
        <v>92</v>
      </c>
      <c r="P8005" s="6" t="s">
        <v>1443</v>
      </c>
      <c r="Q8005" s="7">
        <v>2</v>
      </c>
      <c r="R8005" s="7">
        <v>0</v>
      </c>
      <c r="S8005" s="7" t="s">
        <v>11928</v>
      </c>
      <c r="BI8005"/>
      <c r="BJ8005"/>
    </row>
    <row r="8006" spans="2:62" x14ac:dyDescent="0.4">
      <c r="B8006" s="1">
        <v>30506</v>
      </c>
      <c r="C8006" s="6" t="s">
        <v>25</v>
      </c>
      <c r="D8006" s="6" t="s">
        <v>30</v>
      </c>
      <c r="E8006" s="6" t="s">
        <v>3268</v>
      </c>
      <c r="F8006" s="6" t="s">
        <v>6803</v>
      </c>
      <c r="G8006" s="6" t="s">
        <v>6804</v>
      </c>
      <c r="H8006" s="6" t="s">
        <v>6821</v>
      </c>
      <c r="I8006" s="6" t="s">
        <v>6822</v>
      </c>
      <c r="J8006" s="6" t="s">
        <v>5</v>
      </c>
      <c r="K8006" s="7">
        <v>35.83</v>
      </c>
      <c r="L8006" s="7">
        <f>IFERROR(VLOOKUP(SiscoTable[[#This Row],[Código]],Hoja2!A:B,2,0)*SiscoTable[[#This Row],[Provta(Uns)]],0)</f>
        <v>261.55899999999997</v>
      </c>
      <c r="M8006" s="7">
        <v>0</v>
      </c>
      <c r="N8006" s="7">
        <v>30</v>
      </c>
      <c r="O8006" s="7">
        <f>IFERROR(VLOOKUP(SiscoTable[[#This Row],[Código]],Hoja2!A:B,2,0)*SiscoTable[[#This Row],[Stock_actual]],0)</f>
        <v>219</v>
      </c>
      <c r="P8006" s="6" t="s">
        <v>101</v>
      </c>
      <c r="Q8006" s="7">
        <v>39</v>
      </c>
      <c r="R8006" s="7">
        <v>71.149999999999991</v>
      </c>
      <c r="S8006" s="7" t="s">
        <v>11925</v>
      </c>
      <c r="BI8006"/>
      <c r="BJ8006"/>
    </row>
    <row r="8007" spans="2:62" x14ac:dyDescent="0.4">
      <c r="B8007" s="1">
        <v>30507</v>
      </c>
      <c r="C8007" s="6" t="s">
        <v>8</v>
      </c>
      <c r="D8007" s="6" t="s">
        <v>8</v>
      </c>
      <c r="E8007" s="6" t="s">
        <v>3268</v>
      </c>
      <c r="F8007" s="6" t="s">
        <v>7197</v>
      </c>
      <c r="G8007" s="6" t="s">
        <v>7198</v>
      </c>
      <c r="H8007" s="6" t="s">
        <v>7200</v>
      </c>
      <c r="I8007" s="6" t="s">
        <v>7361</v>
      </c>
      <c r="J8007" s="6" t="s">
        <v>5</v>
      </c>
      <c r="K8007" s="7">
        <v>4.17</v>
      </c>
      <c r="L8007" s="7">
        <f>IFERROR(VLOOKUP(SiscoTable[[#This Row],[Código]],Hoja2!A:B,2,0)*SiscoTable[[#This Row],[Provta(Uns)]],0)</f>
        <v>35.027999999999999</v>
      </c>
      <c r="M8007" s="7">
        <v>0</v>
      </c>
      <c r="N8007" s="7">
        <v>13</v>
      </c>
      <c r="O8007" s="7">
        <f>IFERROR(VLOOKUP(SiscoTable[[#This Row],[Código]],Hoja2!A:B,2,0)*SiscoTable[[#This Row],[Stock_actual]],0)</f>
        <v>109.2</v>
      </c>
      <c r="P8007" s="6" t="s">
        <v>3306</v>
      </c>
      <c r="Q8007" s="7">
        <v>5</v>
      </c>
      <c r="R8007" s="7">
        <v>0</v>
      </c>
      <c r="S8007" s="7" t="s">
        <v>11928</v>
      </c>
      <c r="BI8007"/>
      <c r="BJ8007"/>
    </row>
    <row r="8008" spans="2:62" x14ac:dyDescent="0.4">
      <c r="B8008" s="1">
        <v>30508</v>
      </c>
      <c r="C8008" s="6" t="s">
        <v>8</v>
      </c>
      <c r="D8008" s="6" t="s">
        <v>8</v>
      </c>
      <c r="E8008" s="6" t="s">
        <v>3268</v>
      </c>
      <c r="F8008" s="6" t="s">
        <v>3269</v>
      </c>
      <c r="G8008" s="6" t="s">
        <v>634</v>
      </c>
      <c r="H8008" s="6" t="s">
        <v>2856</v>
      </c>
      <c r="I8008" s="6" t="s">
        <v>4930</v>
      </c>
      <c r="J8008" s="6" t="s">
        <v>5</v>
      </c>
      <c r="K8008" s="7">
        <v>0</v>
      </c>
      <c r="L8008" s="7">
        <f>IFERROR(VLOOKUP(SiscoTable[[#This Row],[Código]],Hoja2!A:B,2,0)*SiscoTable[[#This Row],[Provta(Uns)]],0)</f>
        <v>0</v>
      </c>
      <c r="M8008" s="7">
        <v>0</v>
      </c>
      <c r="N8008" s="7">
        <v>0</v>
      </c>
      <c r="O8008" s="7">
        <f>IFERROR(VLOOKUP(SiscoTable[[#This Row],[Código]],Hoja2!A:B,2,0)*SiscoTable[[#This Row],[Stock_actual]],0)</f>
        <v>0</v>
      </c>
      <c r="P8008" s="6" t="s">
        <v>7</v>
      </c>
      <c r="Q8008" s="7">
        <v>0</v>
      </c>
      <c r="R8008" s="7">
        <v>0</v>
      </c>
      <c r="S8008" s="7" t="s">
        <v>11927</v>
      </c>
      <c r="BI8008"/>
      <c r="BJ8008"/>
    </row>
    <row r="8009" spans="2:62" x14ac:dyDescent="0.4">
      <c r="B8009" s="1">
        <v>30509</v>
      </c>
      <c r="C8009" s="6" t="s">
        <v>8</v>
      </c>
      <c r="D8009" s="6" t="s">
        <v>30</v>
      </c>
      <c r="E8009" s="6" t="s">
        <v>8482</v>
      </c>
      <c r="F8009" s="6" t="s">
        <v>10720</v>
      </c>
      <c r="G8009" s="6" t="s">
        <v>11452</v>
      </c>
      <c r="H8009" s="6" t="s">
        <v>9042</v>
      </c>
      <c r="I8009" s="6" t="s">
        <v>11499</v>
      </c>
      <c r="J8009" s="6" t="s">
        <v>5</v>
      </c>
      <c r="K8009" s="7">
        <v>18.829999999999998</v>
      </c>
      <c r="L8009" s="7">
        <f>IFERROR(VLOOKUP(SiscoTable[[#This Row],[Código]],Hoja2!A:B,2,0)*SiscoTable[[#This Row],[Provta(Uns)]],0)</f>
        <v>26.361999999999995</v>
      </c>
      <c r="M8009" s="7">
        <v>0</v>
      </c>
      <c r="N8009" s="7">
        <v>2</v>
      </c>
      <c r="O8009" s="7">
        <f>IFERROR(VLOOKUP(SiscoTable[[#This Row],[Código]],Hoja2!A:B,2,0)*SiscoTable[[#This Row],[Stock_actual]],0)</f>
        <v>2.8</v>
      </c>
      <c r="P8009" s="6" t="s">
        <v>82</v>
      </c>
      <c r="Q8009" s="7">
        <v>21</v>
      </c>
      <c r="R8009" s="7">
        <v>37.69</v>
      </c>
      <c r="S8009" s="7" t="s">
        <v>11926</v>
      </c>
      <c r="BI8009"/>
      <c r="BJ8009"/>
    </row>
    <row r="8010" spans="2:62" x14ac:dyDescent="0.4">
      <c r="B8010" s="1">
        <v>30510</v>
      </c>
      <c r="C8010" s="6" t="s">
        <v>30</v>
      </c>
      <c r="D8010" s="6" t="s">
        <v>25</v>
      </c>
      <c r="E8010" s="6" t="s">
        <v>8482</v>
      </c>
      <c r="F8010" s="6" t="s">
        <v>10720</v>
      </c>
      <c r="G8010" s="6" t="s">
        <v>11452</v>
      </c>
      <c r="H8010" s="6" t="s">
        <v>9042</v>
      </c>
      <c r="I8010" s="6" t="s">
        <v>11477</v>
      </c>
      <c r="J8010" s="6" t="s">
        <v>5</v>
      </c>
      <c r="K8010" s="7">
        <v>51.33</v>
      </c>
      <c r="L8010" s="7">
        <f>IFERROR(VLOOKUP(SiscoTable[[#This Row],[Código]],Hoja2!A:B,2,0)*SiscoTable[[#This Row],[Provta(Uns)]],0)</f>
        <v>107.79300000000001</v>
      </c>
      <c r="M8010" s="7">
        <v>200</v>
      </c>
      <c r="N8010" s="7">
        <v>17</v>
      </c>
      <c r="O8010" s="7">
        <f>IFERROR(VLOOKUP(SiscoTable[[#This Row],[Código]],Hoja2!A:B,2,0)*SiscoTable[[#This Row],[Stock_actual]],0)</f>
        <v>35.700000000000003</v>
      </c>
      <c r="P8010" s="6" t="s">
        <v>124</v>
      </c>
      <c r="Q8010" s="7">
        <v>56</v>
      </c>
      <c r="R8010" s="7">
        <v>0</v>
      </c>
      <c r="S8010" s="7" t="s">
        <v>11926</v>
      </c>
      <c r="BI8010"/>
      <c r="BJ8010"/>
    </row>
    <row r="8011" spans="2:62" x14ac:dyDescent="0.4">
      <c r="B8011" s="1">
        <v>30511</v>
      </c>
      <c r="C8011" s="6" t="s">
        <v>30</v>
      </c>
      <c r="D8011" s="6" t="s">
        <v>8</v>
      </c>
      <c r="E8011" s="6" t="s">
        <v>2999</v>
      </c>
      <c r="F8011" s="6" t="s">
        <v>3000</v>
      </c>
      <c r="G8011" s="6" t="s">
        <v>3119</v>
      </c>
      <c r="H8011" s="6" t="s">
        <v>3119</v>
      </c>
      <c r="I8011" s="6" t="s">
        <v>3148</v>
      </c>
      <c r="J8011" s="6" t="s">
        <v>5</v>
      </c>
      <c r="K8011" s="7">
        <v>4.17</v>
      </c>
      <c r="L8011" s="7">
        <f>IFERROR(VLOOKUP(SiscoTable[[#This Row],[Código]],Hoja2!A:B,2,0)*SiscoTable[[#This Row],[Provta(Uns)]],0)</f>
        <v>166.38299999999998</v>
      </c>
      <c r="M8011" s="7">
        <v>0</v>
      </c>
      <c r="N8011" s="7">
        <v>0</v>
      </c>
      <c r="O8011" s="7">
        <f>IFERROR(VLOOKUP(SiscoTable[[#This Row],[Código]],Hoja2!A:B,2,0)*SiscoTable[[#This Row],[Stock_actual]],0)</f>
        <v>0</v>
      </c>
      <c r="P8011" s="6" t="s">
        <v>7</v>
      </c>
      <c r="Q8011" s="7">
        <v>5</v>
      </c>
      <c r="R8011" s="7">
        <v>8.4</v>
      </c>
      <c r="S8011" s="7" t="s">
        <v>11925</v>
      </c>
      <c r="BI8011"/>
      <c r="BJ8011"/>
    </row>
    <row r="8012" spans="2:62" x14ac:dyDescent="0.4">
      <c r="B8012" s="1">
        <v>30512</v>
      </c>
      <c r="C8012" s="6" t="s">
        <v>25</v>
      </c>
      <c r="D8012" s="6" t="s">
        <v>30</v>
      </c>
      <c r="E8012" s="6" t="s">
        <v>0</v>
      </c>
      <c r="F8012" s="6" t="s">
        <v>73</v>
      </c>
      <c r="G8012" s="6" t="s">
        <v>73</v>
      </c>
      <c r="H8012" s="6" t="s">
        <v>4</v>
      </c>
      <c r="I8012" s="6" t="s">
        <v>103</v>
      </c>
      <c r="J8012" s="6" t="s">
        <v>5</v>
      </c>
      <c r="K8012" s="7">
        <v>47.5</v>
      </c>
      <c r="L8012" s="7">
        <f>IFERROR(VLOOKUP(SiscoTable[[#This Row],[Código]],Hoja2!A:B,2,0)*SiscoTable[[#This Row],[Provta(Uns)]],0)</f>
        <v>332.5</v>
      </c>
      <c r="M8012" s="7">
        <v>0</v>
      </c>
      <c r="N8012" s="7">
        <v>4</v>
      </c>
      <c r="O8012" s="7">
        <f>IFERROR(VLOOKUP(SiscoTable[[#This Row],[Código]],Hoja2!A:B,2,0)*SiscoTable[[#This Row],[Stock_actual]],0)</f>
        <v>28</v>
      </c>
      <c r="P8012" s="6" t="s">
        <v>82</v>
      </c>
      <c r="Q8012" s="7">
        <v>52</v>
      </c>
      <c r="R8012" s="7">
        <v>95.54</v>
      </c>
      <c r="S8012" s="7" t="s">
        <v>11923</v>
      </c>
      <c r="BI8012"/>
      <c r="BJ8012"/>
    </row>
    <row r="8013" spans="2:62" x14ac:dyDescent="0.4">
      <c r="B8013" s="1">
        <v>30513</v>
      </c>
      <c r="C8013" s="6" t="s">
        <v>25</v>
      </c>
      <c r="D8013" s="6" t="s">
        <v>25</v>
      </c>
      <c r="E8013" s="6" t="s">
        <v>0</v>
      </c>
      <c r="F8013" s="6" t="s">
        <v>73</v>
      </c>
      <c r="G8013" s="6" t="s">
        <v>73</v>
      </c>
      <c r="H8013" s="6" t="s">
        <v>4</v>
      </c>
      <c r="I8013" s="6" t="s">
        <v>104</v>
      </c>
      <c r="J8013" s="6" t="s">
        <v>5</v>
      </c>
      <c r="K8013" s="7">
        <v>98.5</v>
      </c>
      <c r="L8013" s="7">
        <f>IFERROR(VLOOKUP(SiscoTable[[#This Row],[Código]],Hoja2!A:B,2,0)*SiscoTable[[#This Row],[Provta(Uns)]],0)</f>
        <v>886.5</v>
      </c>
      <c r="M8013" s="7">
        <v>0</v>
      </c>
      <c r="N8013" s="7">
        <v>-2</v>
      </c>
      <c r="O8013" s="7">
        <f>IFERROR(VLOOKUP(SiscoTable[[#This Row],[Código]],Hoja2!A:B,2,0)*SiscoTable[[#This Row],[Stock_actual]],0)</f>
        <v>-18</v>
      </c>
      <c r="P8013" s="6" t="s">
        <v>7</v>
      </c>
      <c r="Q8013" s="7">
        <v>108</v>
      </c>
      <c r="R8013" s="7">
        <v>196.79999999999998</v>
      </c>
      <c r="S8013" s="7" t="s">
        <v>11923</v>
      </c>
      <c r="BI8013"/>
      <c r="BJ8013"/>
    </row>
    <row r="8014" spans="2:62" x14ac:dyDescent="0.4">
      <c r="B8014" s="1">
        <v>30514</v>
      </c>
      <c r="C8014" s="6" t="s">
        <v>25</v>
      </c>
      <c r="D8014" s="6" t="s">
        <v>25</v>
      </c>
      <c r="E8014" s="6" t="s">
        <v>0</v>
      </c>
      <c r="F8014" s="6" t="s">
        <v>73</v>
      </c>
      <c r="G8014" s="6" t="s">
        <v>73</v>
      </c>
      <c r="H8014" s="6" t="s">
        <v>4</v>
      </c>
      <c r="I8014" s="6" t="s">
        <v>105</v>
      </c>
      <c r="J8014" s="6" t="s">
        <v>5</v>
      </c>
      <c r="K8014" s="7">
        <v>89.83</v>
      </c>
      <c r="L8014" s="7">
        <f>IFERROR(VLOOKUP(SiscoTable[[#This Row],[Código]],Hoja2!A:B,2,0)*SiscoTable[[#This Row],[Provta(Uns)]],0)</f>
        <v>628.80999999999995</v>
      </c>
      <c r="M8014" s="7">
        <v>0</v>
      </c>
      <c r="N8014" s="7">
        <v>-1</v>
      </c>
      <c r="O8014" s="7">
        <f>IFERROR(VLOOKUP(SiscoTable[[#This Row],[Código]],Hoja2!A:B,2,0)*SiscoTable[[#This Row],[Stock_actual]],0)</f>
        <v>-7</v>
      </c>
      <c r="P8014" s="6" t="s">
        <v>7</v>
      </c>
      <c r="Q8014" s="7">
        <v>99</v>
      </c>
      <c r="R8014" s="7">
        <v>179.4</v>
      </c>
      <c r="S8014" s="7" t="s">
        <v>11923</v>
      </c>
      <c r="BI8014"/>
      <c r="BJ8014"/>
    </row>
    <row r="8015" spans="2:62" x14ac:dyDescent="0.4">
      <c r="B8015" s="1">
        <v>30515</v>
      </c>
      <c r="C8015" s="6" t="s">
        <v>30</v>
      </c>
      <c r="D8015" s="6" t="s">
        <v>30</v>
      </c>
      <c r="E8015" s="6" t="s">
        <v>0</v>
      </c>
      <c r="F8015" s="6" t="s">
        <v>73</v>
      </c>
      <c r="G8015" s="6" t="s">
        <v>73</v>
      </c>
      <c r="H8015" s="6" t="s">
        <v>4</v>
      </c>
      <c r="I8015" s="6" t="s">
        <v>126</v>
      </c>
      <c r="J8015" s="6" t="s">
        <v>5</v>
      </c>
      <c r="K8015" s="7">
        <v>13.17</v>
      </c>
      <c r="L8015" s="7">
        <f>IFERROR(VLOOKUP(SiscoTable[[#This Row],[Código]],Hoja2!A:B,2,0)*SiscoTable[[#This Row],[Provta(Uns)]],0)</f>
        <v>92.19</v>
      </c>
      <c r="M8015" s="7">
        <v>0</v>
      </c>
      <c r="N8015" s="7">
        <v>13</v>
      </c>
      <c r="O8015" s="7">
        <f>IFERROR(VLOOKUP(SiscoTable[[#This Row],[Código]],Hoja2!A:B,2,0)*SiscoTable[[#This Row],[Stock_actual]],0)</f>
        <v>91</v>
      </c>
      <c r="P8015" s="6" t="s">
        <v>110</v>
      </c>
      <c r="Q8015" s="7">
        <v>15</v>
      </c>
      <c r="R8015" s="7">
        <v>26.6</v>
      </c>
      <c r="S8015" s="7" t="s">
        <v>11923</v>
      </c>
      <c r="BI8015"/>
      <c r="BJ8015"/>
    </row>
    <row r="8016" spans="2:62" x14ac:dyDescent="0.4">
      <c r="B8016" s="1">
        <v>30516</v>
      </c>
      <c r="C8016" s="6" t="s">
        <v>25</v>
      </c>
      <c r="D8016" s="6" t="s">
        <v>25</v>
      </c>
      <c r="E8016" s="6" t="s">
        <v>0</v>
      </c>
      <c r="F8016" s="6" t="s">
        <v>73</v>
      </c>
      <c r="G8016" s="6" t="s">
        <v>73</v>
      </c>
      <c r="H8016" s="6" t="s">
        <v>4</v>
      </c>
      <c r="I8016" s="6" t="s">
        <v>106</v>
      </c>
      <c r="J8016" s="6" t="s">
        <v>5</v>
      </c>
      <c r="K8016" s="7">
        <v>49.33</v>
      </c>
      <c r="L8016" s="7">
        <f>IFERROR(VLOOKUP(SiscoTable[[#This Row],[Código]],Hoja2!A:B,2,0)*SiscoTable[[#This Row],[Provta(Uns)]],0)</f>
        <v>345.31</v>
      </c>
      <c r="M8016" s="7">
        <v>0</v>
      </c>
      <c r="N8016" s="7">
        <v>7</v>
      </c>
      <c r="O8016" s="7">
        <f>IFERROR(VLOOKUP(SiscoTable[[#This Row],[Código]],Hoja2!A:B,2,0)*SiscoTable[[#This Row],[Stock_actual]],0)</f>
        <v>49</v>
      </c>
      <c r="P8016" s="6" t="s">
        <v>107</v>
      </c>
      <c r="Q8016" s="7">
        <v>54</v>
      </c>
      <c r="R8016" s="7">
        <v>97.96</v>
      </c>
      <c r="S8016" s="7" t="s">
        <v>11923</v>
      </c>
      <c r="BI8016"/>
      <c r="BJ8016"/>
    </row>
    <row r="8017" spans="2:62" x14ac:dyDescent="0.4">
      <c r="B8017" s="1">
        <v>30517</v>
      </c>
      <c r="C8017" s="6" t="s">
        <v>8</v>
      </c>
      <c r="D8017" s="6" t="s">
        <v>8</v>
      </c>
      <c r="E8017" s="6" t="s">
        <v>469</v>
      </c>
      <c r="F8017" s="6" t="s">
        <v>668</v>
      </c>
      <c r="G8017" s="6" t="s">
        <v>865</v>
      </c>
      <c r="H8017" s="6" t="s">
        <v>683</v>
      </c>
      <c r="I8017" s="6" t="s">
        <v>923</v>
      </c>
      <c r="J8017" s="6" t="s">
        <v>5</v>
      </c>
      <c r="K8017" s="7">
        <v>0</v>
      </c>
      <c r="L8017" s="34">
        <f>IFERROR(VLOOKUP(SiscoTable[[#This Row],[Código]],Hoja2!A:B,2,0)*SiscoTable[[#This Row],[Provta(Uns)]],0)</f>
        <v>0</v>
      </c>
      <c r="M8017" s="7">
        <v>0</v>
      </c>
      <c r="N8017" s="7">
        <v>0</v>
      </c>
      <c r="O8017" s="34">
        <f>IFERROR(VLOOKUP(SiscoTable[[#This Row],[Código]],Hoja2!A:B,2,0)*SiscoTable[[#This Row],[Stock_actual]],0)</f>
        <v>0</v>
      </c>
      <c r="P8017" s="6" t="s">
        <v>7</v>
      </c>
      <c r="Q8017" s="7">
        <v>0</v>
      </c>
      <c r="R8017" s="7">
        <v>0</v>
      </c>
      <c r="S8017" s="7" t="s">
        <v>11924</v>
      </c>
      <c r="BI8017"/>
      <c r="BJ8017"/>
    </row>
    <row r="8018" spans="2:62" x14ac:dyDescent="0.4">
      <c r="B8018" s="1">
        <v>30518</v>
      </c>
      <c r="C8018" s="6" t="s">
        <v>8</v>
      </c>
      <c r="D8018" s="6" t="s">
        <v>8</v>
      </c>
      <c r="E8018" s="6" t="s">
        <v>0</v>
      </c>
      <c r="F8018" s="6" t="s">
        <v>73</v>
      </c>
      <c r="G8018" s="6" t="s">
        <v>73</v>
      </c>
      <c r="H8018" s="6" t="s">
        <v>4</v>
      </c>
      <c r="I8018" s="6" t="s">
        <v>156</v>
      </c>
      <c r="J8018" s="6" t="s">
        <v>5</v>
      </c>
      <c r="K8018" s="7">
        <v>0</v>
      </c>
      <c r="L8018" s="7">
        <f>IFERROR(VLOOKUP(SiscoTable[[#This Row],[Código]],Hoja2!A:B,2,0)*SiscoTable[[#This Row],[Provta(Uns)]],0)</f>
        <v>0</v>
      </c>
      <c r="M8018" s="7">
        <v>0</v>
      </c>
      <c r="N8018" s="7">
        <v>0</v>
      </c>
      <c r="O8018" s="7">
        <f>IFERROR(VLOOKUP(SiscoTable[[#This Row],[Código]],Hoja2!A:B,2,0)*SiscoTable[[#This Row],[Stock_actual]],0)</f>
        <v>0</v>
      </c>
      <c r="P8018" s="6" t="s">
        <v>7</v>
      </c>
      <c r="Q8018" s="7">
        <v>0</v>
      </c>
      <c r="R8018" s="7">
        <v>0</v>
      </c>
      <c r="S8018" s="7" t="s">
        <v>11923</v>
      </c>
      <c r="BI8018"/>
      <c r="BJ8018"/>
    </row>
    <row r="8019" spans="2:62" x14ac:dyDescent="0.4">
      <c r="B8019" s="1">
        <v>30519</v>
      </c>
      <c r="C8019" s="6" t="s">
        <v>8</v>
      </c>
      <c r="D8019" s="6" t="s">
        <v>8</v>
      </c>
      <c r="E8019" s="6" t="s">
        <v>0</v>
      </c>
      <c r="F8019" s="6" t="s">
        <v>73</v>
      </c>
      <c r="G8019" s="6" t="s">
        <v>73</v>
      </c>
      <c r="H8019" s="6" t="s">
        <v>94</v>
      </c>
      <c r="I8019" s="6" t="s">
        <v>157</v>
      </c>
      <c r="J8019" s="6" t="s">
        <v>5</v>
      </c>
      <c r="K8019" s="7">
        <v>0.17</v>
      </c>
      <c r="L8019" s="7">
        <f>IFERROR(VLOOKUP(SiscoTable[[#This Row],[Código]],Hoja2!A:B,2,0)*SiscoTable[[#This Row],[Provta(Uns)]],0)</f>
        <v>1.53</v>
      </c>
      <c r="M8019" s="7">
        <v>0</v>
      </c>
      <c r="N8019" s="7">
        <v>5</v>
      </c>
      <c r="O8019" s="7">
        <f>IFERROR(VLOOKUP(SiscoTable[[#This Row],[Código]],Hoja2!A:B,2,0)*SiscoTable[[#This Row],[Stock_actual]],0)</f>
        <v>45</v>
      </c>
      <c r="P8019" s="6" t="s">
        <v>146</v>
      </c>
      <c r="Q8019" s="7">
        <v>0</v>
      </c>
      <c r="R8019" s="7">
        <v>0</v>
      </c>
      <c r="S8019" s="7" t="s">
        <v>11923</v>
      </c>
      <c r="BI8019"/>
      <c r="BJ8019"/>
    </row>
    <row r="8020" spans="2:62" x14ac:dyDescent="0.4">
      <c r="B8020" s="1">
        <v>30520</v>
      </c>
      <c r="C8020" s="6" t="s">
        <v>8</v>
      </c>
      <c r="D8020" s="6" t="s">
        <v>30</v>
      </c>
      <c r="E8020" s="6" t="s">
        <v>3268</v>
      </c>
      <c r="F8020" s="6" t="s">
        <v>6803</v>
      </c>
      <c r="G8020" s="6" t="s">
        <v>4781</v>
      </c>
      <c r="H8020" s="6" t="s">
        <v>7173</v>
      </c>
      <c r="I8020" s="6" t="s">
        <v>7193</v>
      </c>
      <c r="J8020" s="6" t="s">
        <v>5</v>
      </c>
      <c r="K8020" s="7">
        <v>15.83</v>
      </c>
      <c r="L8020" s="7">
        <f>IFERROR(VLOOKUP(SiscoTable[[#This Row],[Código]],Hoja2!A:B,2,0)*SiscoTable[[#This Row],[Provta(Uns)]],0)</f>
        <v>55.405000000000001</v>
      </c>
      <c r="M8020" s="7">
        <v>0</v>
      </c>
      <c r="N8020" s="7">
        <v>23</v>
      </c>
      <c r="O8020" s="7">
        <f>IFERROR(VLOOKUP(SiscoTable[[#This Row],[Código]],Hoja2!A:B,2,0)*SiscoTable[[#This Row],[Stock_actual]],0)</f>
        <v>80.5</v>
      </c>
      <c r="P8020" s="6" t="s">
        <v>485</v>
      </c>
      <c r="Q8020" s="7">
        <v>17</v>
      </c>
      <c r="R8020" s="7">
        <v>0</v>
      </c>
      <c r="S8020" s="7" t="s">
        <v>11925</v>
      </c>
      <c r="BI8020"/>
      <c r="BJ8020"/>
    </row>
    <row r="8021" spans="2:62" x14ac:dyDescent="0.4">
      <c r="B8021" s="1">
        <v>30521</v>
      </c>
      <c r="C8021" s="6" t="s">
        <v>8</v>
      </c>
      <c r="D8021" s="6" t="s">
        <v>8</v>
      </c>
      <c r="E8021" s="6" t="s">
        <v>3268</v>
      </c>
      <c r="F8021" s="6" t="s">
        <v>6803</v>
      </c>
      <c r="G8021" s="6" t="s">
        <v>4781</v>
      </c>
      <c r="H8021" s="6" t="s">
        <v>7173</v>
      </c>
      <c r="I8021" s="6" t="s">
        <v>7194</v>
      </c>
      <c r="J8021" s="6" t="s">
        <v>5</v>
      </c>
      <c r="K8021" s="7">
        <v>4.33</v>
      </c>
      <c r="L8021" s="7">
        <f>IFERROR(VLOOKUP(SiscoTable[[#This Row],[Código]],Hoja2!A:B,2,0)*SiscoTable[[#This Row],[Provta(Uns)]],0)</f>
        <v>15.155000000000001</v>
      </c>
      <c r="M8021" s="7">
        <v>0</v>
      </c>
      <c r="N8021" s="7">
        <v>11</v>
      </c>
      <c r="O8021" s="7">
        <f>IFERROR(VLOOKUP(SiscoTable[[#This Row],[Código]],Hoja2!A:B,2,0)*SiscoTable[[#This Row],[Stock_actual]],0)</f>
        <v>38.5</v>
      </c>
      <c r="P8021" s="6" t="s">
        <v>537</v>
      </c>
      <c r="Q8021" s="7">
        <v>5</v>
      </c>
      <c r="R8021" s="7">
        <v>0</v>
      </c>
      <c r="S8021" s="7" t="s">
        <v>11925</v>
      </c>
      <c r="BI8021"/>
      <c r="BJ8021"/>
    </row>
    <row r="8022" spans="2:62" x14ac:dyDescent="0.4">
      <c r="B8022" s="1">
        <v>30522</v>
      </c>
      <c r="C8022" s="6" t="s">
        <v>8</v>
      </c>
      <c r="D8022" s="6" t="s">
        <v>30</v>
      </c>
      <c r="E8022" s="6" t="s">
        <v>8482</v>
      </c>
      <c r="F8022" s="6" t="s">
        <v>10720</v>
      </c>
      <c r="G8022" s="6" t="s">
        <v>10957</v>
      </c>
      <c r="H8022" s="6" t="s">
        <v>9042</v>
      </c>
      <c r="I8022" s="6" t="s">
        <v>10968</v>
      </c>
      <c r="J8022" s="6" t="s">
        <v>5</v>
      </c>
      <c r="K8022" s="7">
        <v>20.170000000000002</v>
      </c>
      <c r="L8022" s="7">
        <f>IFERROR(VLOOKUP(SiscoTable[[#This Row],[Código]],Hoja2!A:B,2,0)*SiscoTable[[#This Row],[Provta(Uns)]],0)</f>
        <v>30.255000000000003</v>
      </c>
      <c r="M8022" s="7">
        <v>0</v>
      </c>
      <c r="N8022" s="7">
        <v>3</v>
      </c>
      <c r="O8022" s="7">
        <f>IFERROR(VLOOKUP(SiscoTable[[#This Row],[Código]],Hoja2!A:B,2,0)*SiscoTable[[#This Row],[Stock_actual]],0)</f>
        <v>4.5</v>
      </c>
      <c r="P8022" s="6" t="s">
        <v>107</v>
      </c>
      <c r="Q8022" s="7">
        <v>22</v>
      </c>
      <c r="R8022" s="7">
        <v>39.880000000000003</v>
      </c>
      <c r="S8022" s="7" t="s">
        <v>11926</v>
      </c>
      <c r="BI8022"/>
      <c r="BJ8022"/>
    </row>
    <row r="8023" spans="2:62" x14ac:dyDescent="0.4">
      <c r="B8023" s="1">
        <v>30523</v>
      </c>
      <c r="C8023" s="6" t="s">
        <v>8</v>
      </c>
      <c r="D8023" s="6" t="s">
        <v>8</v>
      </c>
      <c r="E8023" s="6" t="s">
        <v>8482</v>
      </c>
      <c r="F8023" s="6" t="s">
        <v>10720</v>
      </c>
      <c r="G8023" s="6" t="s">
        <v>10957</v>
      </c>
      <c r="H8023" s="6" t="s">
        <v>9042</v>
      </c>
      <c r="I8023" s="6" t="s">
        <v>10969</v>
      </c>
      <c r="J8023" s="6" t="s">
        <v>5</v>
      </c>
      <c r="K8023" s="7">
        <v>1.5</v>
      </c>
      <c r="L8023" s="7">
        <f>IFERROR(VLOOKUP(SiscoTable[[#This Row],[Código]],Hoja2!A:B,2,0)*SiscoTable[[#This Row],[Provta(Uns)]],0)</f>
        <v>3.75</v>
      </c>
      <c r="M8023" s="7">
        <v>0</v>
      </c>
      <c r="N8023" s="7">
        <v>6</v>
      </c>
      <c r="O8023" s="7">
        <f>IFERROR(VLOOKUP(SiscoTable[[#This Row],[Código]],Hoja2!A:B,2,0)*SiscoTable[[#This Row],[Stock_actual]],0)</f>
        <v>15</v>
      </c>
      <c r="P8023" s="6" t="s">
        <v>560</v>
      </c>
      <c r="Q8023" s="7">
        <v>2</v>
      </c>
      <c r="R8023" s="7">
        <v>0</v>
      </c>
      <c r="S8023" s="7" t="s">
        <v>11926</v>
      </c>
      <c r="BI8023"/>
      <c r="BJ8023"/>
    </row>
    <row r="8024" spans="2:62" x14ac:dyDescent="0.4">
      <c r="B8024" s="1">
        <v>30524</v>
      </c>
      <c r="C8024" s="6" t="s">
        <v>25</v>
      </c>
      <c r="D8024" s="6" t="s">
        <v>25</v>
      </c>
      <c r="E8024" s="6" t="s">
        <v>0</v>
      </c>
      <c r="F8024" s="6" t="s">
        <v>73</v>
      </c>
      <c r="G8024" s="6" t="s">
        <v>73</v>
      </c>
      <c r="H8024" s="6" t="s">
        <v>4</v>
      </c>
      <c r="I8024" s="6" t="s">
        <v>108</v>
      </c>
      <c r="J8024" s="6" t="s">
        <v>5</v>
      </c>
      <c r="K8024" s="7">
        <v>108.83</v>
      </c>
      <c r="L8024" s="7">
        <f>IFERROR(VLOOKUP(SiscoTable[[#This Row],[Código]],Hoja2!A:B,2,0)*SiscoTable[[#This Row],[Provta(Uns)]],0)</f>
        <v>761.81</v>
      </c>
      <c r="M8024" s="7">
        <v>0</v>
      </c>
      <c r="N8024" s="7">
        <v>-3</v>
      </c>
      <c r="O8024" s="7">
        <f>IFERROR(VLOOKUP(SiscoTable[[#This Row],[Código]],Hoja2!A:B,2,0)*SiscoTable[[#This Row],[Stock_actual]],0)</f>
        <v>-21</v>
      </c>
      <c r="P8024" s="6" t="s">
        <v>7</v>
      </c>
      <c r="Q8024" s="7">
        <v>120</v>
      </c>
      <c r="R8024" s="7">
        <v>217.79999999999998</v>
      </c>
      <c r="S8024" s="7" t="s">
        <v>11923</v>
      </c>
      <c r="BI8024"/>
      <c r="BJ8024"/>
    </row>
    <row r="8025" spans="2:62" x14ac:dyDescent="0.4">
      <c r="B8025" s="1">
        <v>30526</v>
      </c>
      <c r="C8025" s="6" t="s">
        <v>8</v>
      </c>
      <c r="D8025" s="6" t="s">
        <v>8</v>
      </c>
      <c r="E8025" s="6" t="s">
        <v>8482</v>
      </c>
      <c r="F8025" s="6" t="s">
        <v>8641</v>
      </c>
      <c r="G8025" s="6" t="s">
        <v>8649</v>
      </c>
      <c r="H8025" s="6" t="s">
        <v>8736</v>
      </c>
      <c r="I8025" s="6" t="s">
        <v>8735</v>
      </c>
      <c r="J8025" s="6" t="s">
        <v>5</v>
      </c>
      <c r="K8025" s="7">
        <v>0.33</v>
      </c>
      <c r="L8025" s="7">
        <f>IFERROR(VLOOKUP(SiscoTable[[#This Row],[Código]],Hoja2!A:B,2,0)*SiscoTable[[#This Row],[Provta(Uns)]],0)</f>
        <v>13.530000000000001</v>
      </c>
      <c r="M8025" s="7">
        <v>0</v>
      </c>
      <c r="N8025" s="7">
        <v>0</v>
      </c>
      <c r="O8025" s="7">
        <f>IFERROR(VLOOKUP(SiscoTable[[#This Row],[Código]],Hoja2!A:B,2,0)*SiscoTable[[#This Row],[Stock_actual]],0)</f>
        <v>0</v>
      </c>
      <c r="P8025" s="6" t="s">
        <v>7</v>
      </c>
      <c r="Q8025" s="7">
        <v>0</v>
      </c>
      <c r="R8025" s="7">
        <v>0</v>
      </c>
      <c r="S8025" s="7" t="s">
        <v>11926</v>
      </c>
      <c r="BI8025"/>
      <c r="BJ8025"/>
    </row>
    <row r="8026" spans="2:62" x14ac:dyDescent="0.4">
      <c r="B8026" s="1">
        <v>30527</v>
      </c>
      <c r="C8026" s="6" t="s">
        <v>8</v>
      </c>
      <c r="D8026" s="6" t="s">
        <v>8</v>
      </c>
      <c r="E8026" s="6" t="s">
        <v>8482</v>
      </c>
      <c r="F8026" s="6" t="s">
        <v>8641</v>
      </c>
      <c r="G8026" s="6" t="s">
        <v>8649</v>
      </c>
      <c r="H8026" s="6" t="s">
        <v>8736</v>
      </c>
      <c r="I8026" s="6" t="s">
        <v>8737</v>
      </c>
      <c r="J8026" s="6" t="s">
        <v>5</v>
      </c>
      <c r="K8026" s="7">
        <v>0.5</v>
      </c>
      <c r="L8026" s="7">
        <f>IFERROR(VLOOKUP(SiscoTable[[#This Row],[Código]],Hoja2!A:B,2,0)*SiscoTable[[#This Row],[Provta(Uns)]],0)</f>
        <v>22.75</v>
      </c>
      <c r="M8026" s="7">
        <v>0</v>
      </c>
      <c r="N8026" s="7">
        <v>5</v>
      </c>
      <c r="O8026" s="7">
        <f>IFERROR(VLOOKUP(SiscoTable[[#This Row],[Código]],Hoja2!A:B,2,0)*SiscoTable[[#This Row],[Stock_actual]],0)</f>
        <v>227.5</v>
      </c>
      <c r="P8026" s="6" t="s">
        <v>240</v>
      </c>
      <c r="Q8026" s="7">
        <v>1</v>
      </c>
      <c r="R8026" s="7">
        <v>0</v>
      </c>
      <c r="S8026" s="7" t="s">
        <v>11926</v>
      </c>
      <c r="BI8026"/>
      <c r="BJ8026"/>
    </row>
    <row r="8027" spans="2:62" x14ac:dyDescent="0.4">
      <c r="B8027" s="1">
        <v>30528</v>
      </c>
      <c r="C8027" s="6" t="s">
        <v>8</v>
      </c>
      <c r="D8027" s="6" t="s">
        <v>30</v>
      </c>
      <c r="E8027" s="6" t="s">
        <v>469</v>
      </c>
      <c r="F8027" s="6" t="s">
        <v>1050</v>
      </c>
      <c r="G8027" s="6" t="s">
        <v>1064</v>
      </c>
      <c r="H8027" s="6" t="s">
        <v>1087</v>
      </c>
      <c r="I8027" s="6" t="s">
        <v>1107</v>
      </c>
      <c r="J8027" s="6" t="s">
        <v>5</v>
      </c>
      <c r="K8027" s="7">
        <v>29.17</v>
      </c>
      <c r="L8027" s="7">
        <f>IFERROR(VLOOKUP(SiscoTable[[#This Row],[Código]],Hoja2!A:B,2,0)*SiscoTable[[#This Row],[Provta(Uns)]],0)</f>
        <v>46.672000000000004</v>
      </c>
      <c r="M8027" s="7">
        <v>0</v>
      </c>
      <c r="N8027" s="7">
        <v>-4</v>
      </c>
      <c r="O8027" s="7">
        <f>IFERROR(VLOOKUP(SiscoTable[[#This Row],[Código]],Hoja2!A:B,2,0)*SiscoTable[[#This Row],[Stock_actual]],0)</f>
        <v>-6.4</v>
      </c>
      <c r="P8027" s="6" t="s">
        <v>7</v>
      </c>
      <c r="Q8027" s="7">
        <v>32</v>
      </c>
      <c r="R8027" s="7">
        <v>58.199999999999996</v>
      </c>
      <c r="S8027" s="7" t="s">
        <v>11927</v>
      </c>
      <c r="BI8027"/>
      <c r="BJ8027"/>
    </row>
    <row r="8028" spans="2:62" x14ac:dyDescent="0.4">
      <c r="B8028" s="1">
        <v>30529</v>
      </c>
      <c r="C8028" s="6" t="s">
        <v>8</v>
      </c>
      <c r="D8028" s="6" t="s">
        <v>8</v>
      </c>
      <c r="E8028" s="6" t="s">
        <v>469</v>
      </c>
      <c r="F8028" s="6" t="s">
        <v>1050</v>
      </c>
      <c r="G8028" s="6" t="s">
        <v>1064</v>
      </c>
      <c r="H8028" s="6" t="s">
        <v>1109</v>
      </c>
      <c r="I8028" s="6" t="s">
        <v>1108</v>
      </c>
      <c r="J8028" s="6" t="s">
        <v>5</v>
      </c>
      <c r="K8028" s="7">
        <v>0</v>
      </c>
      <c r="L8028" s="7">
        <f>IFERROR(VLOOKUP(SiscoTable[[#This Row],[Código]],Hoja2!A:B,2,0)*SiscoTable[[#This Row],[Provta(Uns)]],0)</f>
        <v>0</v>
      </c>
      <c r="M8028" s="7">
        <v>0</v>
      </c>
      <c r="N8028" s="7">
        <v>0</v>
      </c>
      <c r="O8028" s="7">
        <f>IFERROR(VLOOKUP(SiscoTable[[#This Row],[Código]],Hoja2!A:B,2,0)*SiscoTable[[#This Row],[Stock_actual]],0)</f>
        <v>0</v>
      </c>
      <c r="P8028" s="6" t="s">
        <v>7</v>
      </c>
      <c r="Q8028" s="7">
        <v>0</v>
      </c>
      <c r="R8028" s="7">
        <v>0</v>
      </c>
      <c r="S8028" s="7" t="s">
        <v>11927</v>
      </c>
      <c r="BI8028"/>
      <c r="BJ8028"/>
    </row>
    <row r="8029" spans="2:62" x14ac:dyDescent="0.4">
      <c r="B8029" s="1">
        <v>30530</v>
      </c>
      <c r="C8029" s="6" t="s">
        <v>30</v>
      </c>
      <c r="D8029" s="6" t="s">
        <v>8</v>
      </c>
      <c r="E8029" s="6" t="s">
        <v>3268</v>
      </c>
      <c r="F8029" s="6" t="s">
        <v>6059</v>
      </c>
      <c r="G8029" s="6" t="s">
        <v>6235</v>
      </c>
      <c r="H8029" s="6" t="s">
        <v>6240</v>
      </c>
      <c r="I8029" s="6" t="s">
        <v>6239</v>
      </c>
      <c r="J8029" s="6" t="s">
        <v>5</v>
      </c>
      <c r="K8029" s="7">
        <v>10.5</v>
      </c>
      <c r="L8029" s="7">
        <f>IFERROR(VLOOKUP(SiscoTable[[#This Row],[Código]],Hoja2!A:B,2,0)*SiscoTable[[#This Row],[Provta(Uns)]],0)</f>
        <v>145.95000000000002</v>
      </c>
      <c r="M8029" s="7">
        <v>0</v>
      </c>
      <c r="N8029" s="7">
        <v>12</v>
      </c>
      <c r="O8029" s="7">
        <f>IFERROR(VLOOKUP(SiscoTable[[#This Row],[Código]],Hoja2!A:B,2,0)*SiscoTable[[#This Row],[Stock_actual]],0)</f>
        <v>166.8</v>
      </c>
      <c r="P8029" s="6" t="s">
        <v>671</v>
      </c>
      <c r="Q8029" s="7">
        <v>12</v>
      </c>
      <c r="R8029" s="7">
        <v>20.9</v>
      </c>
      <c r="S8029" s="7" t="s">
        <v>11925</v>
      </c>
      <c r="BI8029"/>
      <c r="BJ8029"/>
    </row>
    <row r="8030" spans="2:62" x14ac:dyDescent="0.4">
      <c r="B8030" s="1">
        <v>30531</v>
      </c>
      <c r="C8030" s="6" t="s">
        <v>25</v>
      </c>
      <c r="D8030" s="6" t="s">
        <v>30</v>
      </c>
      <c r="E8030" s="6" t="s">
        <v>469</v>
      </c>
      <c r="F8030" s="6" t="s">
        <v>1050</v>
      </c>
      <c r="G8030" s="6" t="s">
        <v>1064</v>
      </c>
      <c r="H8030" s="6" t="s">
        <v>1074</v>
      </c>
      <c r="I8030" s="6" t="s">
        <v>1090</v>
      </c>
      <c r="J8030" s="6" t="s">
        <v>5</v>
      </c>
      <c r="K8030" s="7">
        <v>32.17</v>
      </c>
      <c r="L8030" s="7">
        <f>IFERROR(VLOOKUP(SiscoTable[[#This Row],[Código]],Hoja2!A:B,2,0)*SiscoTable[[#This Row],[Provta(Uns)]],0)</f>
        <v>238.05800000000002</v>
      </c>
      <c r="M8030" s="7">
        <v>0</v>
      </c>
      <c r="N8030" s="7">
        <v>85</v>
      </c>
      <c r="O8030" s="7">
        <f>IFERROR(VLOOKUP(SiscoTable[[#This Row],[Código]],Hoja2!A:B,2,0)*SiscoTable[[#This Row],[Stock_actual]],0)</f>
        <v>629</v>
      </c>
      <c r="P8030" s="6" t="s">
        <v>592</v>
      </c>
      <c r="Q8030" s="7">
        <v>35</v>
      </c>
      <c r="R8030" s="7">
        <v>0</v>
      </c>
      <c r="S8030" s="7" t="s">
        <v>11927</v>
      </c>
      <c r="BI8030"/>
      <c r="BJ8030"/>
    </row>
    <row r="8031" spans="2:62" x14ac:dyDescent="0.4">
      <c r="B8031" s="1">
        <v>30532</v>
      </c>
      <c r="C8031" s="6" t="s">
        <v>25</v>
      </c>
      <c r="D8031" s="6" t="s">
        <v>8</v>
      </c>
      <c r="E8031" s="6" t="s">
        <v>8482</v>
      </c>
      <c r="F8031" s="6" t="s">
        <v>8641</v>
      </c>
      <c r="G8031" s="6" t="s">
        <v>8649</v>
      </c>
      <c r="H8031" s="6" t="s">
        <v>8653</v>
      </c>
      <c r="I8031" s="6" t="s">
        <v>8655</v>
      </c>
      <c r="J8031" s="6" t="s">
        <v>5</v>
      </c>
      <c r="K8031" s="7">
        <v>6.67</v>
      </c>
      <c r="L8031" s="7">
        <f>IFERROR(VLOOKUP(SiscoTable[[#This Row],[Código]],Hoja2!A:B,2,0)*SiscoTable[[#This Row],[Provta(Uns)]],0)</f>
        <v>264.13200000000001</v>
      </c>
      <c r="M8031" s="7">
        <v>0</v>
      </c>
      <c r="N8031" s="7">
        <v>11</v>
      </c>
      <c r="O8031" s="7">
        <f>IFERROR(VLOOKUP(SiscoTable[[#This Row],[Código]],Hoja2!A:B,2,0)*SiscoTable[[#This Row],[Stock_actual]],0)</f>
        <v>435.6</v>
      </c>
      <c r="P8031" s="6" t="s">
        <v>520</v>
      </c>
      <c r="Q8031" s="7">
        <v>7</v>
      </c>
      <c r="R8031" s="7">
        <v>0</v>
      </c>
      <c r="S8031" s="7" t="s">
        <v>11926</v>
      </c>
      <c r="BI8031"/>
      <c r="BJ8031"/>
    </row>
    <row r="8032" spans="2:62" x14ac:dyDescent="0.4">
      <c r="B8032" s="1">
        <v>30533</v>
      </c>
      <c r="C8032" s="6" t="s">
        <v>8</v>
      </c>
      <c r="D8032" s="6" t="s">
        <v>8</v>
      </c>
      <c r="E8032" s="6" t="s">
        <v>8482</v>
      </c>
      <c r="F8032" s="6" t="s">
        <v>8641</v>
      </c>
      <c r="G8032" s="6" t="s">
        <v>8649</v>
      </c>
      <c r="H8032" s="6" t="s">
        <v>8653</v>
      </c>
      <c r="I8032" s="6" t="s">
        <v>8738</v>
      </c>
      <c r="J8032" s="6" t="s">
        <v>5</v>
      </c>
      <c r="K8032" s="7">
        <v>1.5</v>
      </c>
      <c r="L8032" s="7">
        <f>IFERROR(VLOOKUP(SiscoTable[[#This Row],[Código]],Hoja2!A:B,2,0)*SiscoTable[[#This Row],[Provta(Uns)]],0)</f>
        <v>61.5</v>
      </c>
      <c r="M8032" s="7">
        <v>0</v>
      </c>
      <c r="N8032" s="7">
        <v>4</v>
      </c>
      <c r="O8032" s="7">
        <f>IFERROR(VLOOKUP(SiscoTable[[#This Row],[Código]],Hoja2!A:B,2,0)*SiscoTable[[#This Row],[Stock_actual]],0)</f>
        <v>164</v>
      </c>
      <c r="P8032" s="6" t="s">
        <v>1484</v>
      </c>
      <c r="Q8032" s="7">
        <v>2</v>
      </c>
      <c r="R8032" s="7">
        <v>0</v>
      </c>
      <c r="S8032" s="7" t="s">
        <v>11926</v>
      </c>
      <c r="BI8032"/>
      <c r="BJ8032"/>
    </row>
    <row r="8033" spans="2:62" x14ac:dyDescent="0.4">
      <c r="B8033" s="1">
        <v>30534</v>
      </c>
      <c r="C8033" s="6" t="s">
        <v>25</v>
      </c>
      <c r="D8033" s="6" t="s">
        <v>30</v>
      </c>
      <c r="E8033" s="6" t="s">
        <v>469</v>
      </c>
      <c r="F8033" s="6" t="s">
        <v>1050</v>
      </c>
      <c r="G8033" s="6" t="s">
        <v>1128</v>
      </c>
      <c r="H8033" s="6" t="s">
        <v>1053</v>
      </c>
      <c r="I8033" s="6" t="s">
        <v>1157</v>
      </c>
      <c r="J8033" s="6" t="s">
        <v>5</v>
      </c>
      <c r="K8033" s="7">
        <v>23.67</v>
      </c>
      <c r="L8033" s="7">
        <f>IFERROR(VLOOKUP(SiscoTable[[#This Row],[Código]],Hoja2!A:B,2,0)*SiscoTable[[#This Row],[Provta(Uns)]],0)</f>
        <v>258.00300000000004</v>
      </c>
      <c r="M8033" s="7">
        <v>0</v>
      </c>
      <c r="N8033" s="7">
        <v>66</v>
      </c>
      <c r="O8033" s="7">
        <f>IFERROR(VLOOKUP(SiscoTable[[#This Row],[Código]],Hoja2!A:B,2,0)*SiscoTable[[#This Row],[Stock_actual]],0)</f>
        <v>719.4</v>
      </c>
      <c r="P8033" s="6" t="s">
        <v>372</v>
      </c>
      <c r="Q8033" s="7">
        <v>26</v>
      </c>
      <c r="R8033" s="7">
        <v>0</v>
      </c>
      <c r="S8033" s="7" t="s">
        <v>11927</v>
      </c>
      <c r="BI8033"/>
      <c r="BJ8033"/>
    </row>
    <row r="8034" spans="2:62" x14ac:dyDescent="0.4">
      <c r="B8034" s="1">
        <v>30538</v>
      </c>
      <c r="C8034" s="6" t="s">
        <v>8</v>
      </c>
      <c r="D8034" s="6" t="s">
        <v>8</v>
      </c>
      <c r="E8034" s="6" t="s">
        <v>3268</v>
      </c>
      <c r="F8034" s="6" t="s">
        <v>3269</v>
      </c>
      <c r="G8034" s="6" t="s">
        <v>4702</v>
      </c>
      <c r="H8034" s="6" t="s">
        <v>3835</v>
      </c>
      <c r="I8034" s="6" t="s">
        <v>4755</v>
      </c>
      <c r="J8034" s="6" t="s">
        <v>5</v>
      </c>
      <c r="K8034" s="7">
        <v>8.17</v>
      </c>
      <c r="L8034" s="7">
        <f>IFERROR(VLOOKUP(SiscoTable[[#This Row],[Código]],Hoja2!A:B,2,0)*SiscoTable[[#This Row],[Provta(Uns)]],0)</f>
        <v>49.019999999999996</v>
      </c>
      <c r="M8034" s="7">
        <v>12</v>
      </c>
      <c r="N8034" s="7">
        <v>11</v>
      </c>
      <c r="O8034" s="7">
        <f>IFERROR(VLOOKUP(SiscoTable[[#This Row],[Código]],Hoja2!A:B,2,0)*SiscoTable[[#This Row],[Stock_actual]],0)</f>
        <v>66</v>
      </c>
      <c r="P8034" s="6" t="s">
        <v>300</v>
      </c>
      <c r="Q8034" s="7">
        <v>9</v>
      </c>
      <c r="R8034" s="7">
        <v>0</v>
      </c>
      <c r="S8034" s="7" t="s">
        <v>11928</v>
      </c>
      <c r="BI8034"/>
      <c r="BJ8034"/>
    </row>
    <row r="8035" spans="2:62" x14ac:dyDescent="0.4">
      <c r="B8035" s="1">
        <v>30540</v>
      </c>
      <c r="C8035" s="6" t="s">
        <v>30</v>
      </c>
      <c r="D8035" s="6" t="s">
        <v>30</v>
      </c>
      <c r="E8035" s="6" t="s">
        <v>3268</v>
      </c>
      <c r="F8035" s="6" t="s">
        <v>6803</v>
      </c>
      <c r="G8035" s="6" t="s">
        <v>6852</v>
      </c>
      <c r="H8035" s="6" t="s">
        <v>6863</v>
      </c>
      <c r="I8035" s="6" t="s">
        <v>6887</v>
      </c>
      <c r="J8035" s="6" t="s">
        <v>5</v>
      </c>
      <c r="K8035" s="7">
        <v>28</v>
      </c>
      <c r="L8035" s="7">
        <f>IFERROR(VLOOKUP(SiscoTable[[#This Row],[Código]],Hoja2!A:B,2,0)*SiscoTable[[#This Row],[Provta(Uns)]],0)</f>
        <v>70</v>
      </c>
      <c r="M8035" s="7">
        <v>0</v>
      </c>
      <c r="N8035" s="7">
        <v>66</v>
      </c>
      <c r="O8035" s="7">
        <f>IFERROR(VLOOKUP(SiscoTable[[#This Row],[Código]],Hoja2!A:B,2,0)*SiscoTable[[#This Row],[Stock_actual]],0)</f>
        <v>165</v>
      </c>
      <c r="P8035" s="6" t="s">
        <v>1751</v>
      </c>
      <c r="Q8035" s="7">
        <v>31</v>
      </c>
      <c r="R8035" s="7">
        <v>0</v>
      </c>
      <c r="S8035" s="7" t="s">
        <v>11925</v>
      </c>
      <c r="BI8035"/>
      <c r="BJ8035"/>
    </row>
    <row r="8036" spans="2:62" x14ac:dyDescent="0.4">
      <c r="B8036" s="1">
        <v>30541</v>
      </c>
      <c r="C8036" s="6" t="s">
        <v>8</v>
      </c>
      <c r="D8036" s="6" t="s">
        <v>8</v>
      </c>
      <c r="E8036" s="6" t="s">
        <v>3268</v>
      </c>
      <c r="F8036" s="6" t="s">
        <v>6059</v>
      </c>
      <c r="G8036" s="6" t="s">
        <v>6307</v>
      </c>
      <c r="H8036" s="6" t="s">
        <v>6384</v>
      </c>
      <c r="I8036" s="6" t="s">
        <v>6383</v>
      </c>
      <c r="J8036" s="6" t="s">
        <v>5</v>
      </c>
      <c r="K8036" s="7">
        <v>7.5</v>
      </c>
      <c r="L8036" s="7">
        <f>IFERROR(VLOOKUP(SiscoTable[[#This Row],[Código]],Hoja2!A:B,2,0)*SiscoTable[[#This Row],[Provta(Uns)]],0)</f>
        <v>48.75</v>
      </c>
      <c r="M8036" s="7">
        <v>0</v>
      </c>
      <c r="N8036" s="7">
        <v>16</v>
      </c>
      <c r="O8036" s="7">
        <f>IFERROR(VLOOKUP(SiscoTable[[#This Row],[Código]],Hoja2!A:B,2,0)*SiscoTable[[#This Row],[Stock_actual]],0)</f>
        <v>104</v>
      </c>
      <c r="P8036" s="6" t="s">
        <v>518</v>
      </c>
      <c r="Q8036" s="7">
        <v>8</v>
      </c>
      <c r="R8036" s="7">
        <v>0</v>
      </c>
      <c r="S8036" s="7" t="s">
        <v>11925</v>
      </c>
      <c r="BI8036"/>
      <c r="BJ8036"/>
    </row>
    <row r="8037" spans="2:62" x14ac:dyDescent="0.4">
      <c r="B8037" s="1">
        <v>30542</v>
      </c>
      <c r="C8037" s="6" t="s">
        <v>8</v>
      </c>
      <c r="D8037" s="6" t="s">
        <v>8</v>
      </c>
      <c r="E8037" s="6" t="s">
        <v>3268</v>
      </c>
      <c r="F8037" s="6" t="s">
        <v>6059</v>
      </c>
      <c r="G8037" s="6" t="s">
        <v>6307</v>
      </c>
      <c r="H8037" s="6" t="s">
        <v>6384</v>
      </c>
      <c r="I8037" s="6" t="s">
        <v>6385</v>
      </c>
      <c r="J8037" s="6" t="s">
        <v>5</v>
      </c>
      <c r="K8037" s="7">
        <v>0.83</v>
      </c>
      <c r="L8037" s="7">
        <f>IFERROR(VLOOKUP(SiscoTable[[#This Row],[Código]],Hoja2!A:B,2,0)*SiscoTable[[#This Row],[Provta(Uns)]],0)</f>
        <v>5.7270000000000003</v>
      </c>
      <c r="M8037" s="7">
        <v>0</v>
      </c>
      <c r="N8037" s="7">
        <v>2</v>
      </c>
      <c r="O8037" s="7">
        <f>IFERROR(VLOOKUP(SiscoTable[[#This Row],[Código]],Hoja2!A:B,2,0)*SiscoTable[[#This Row],[Stock_actual]],0)</f>
        <v>13.8</v>
      </c>
      <c r="P8037" s="6" t="s">
        <v>598</v>
      </c>
      <c r="Q8037" s="7">
        <v>1</v>
      </c>
      <c r="R8037" s="7">
        <v>0</v>
      </c>
      <c r="S8037" s="7" t="s">
        <v>11925</v>
      </c>
      <c r="BI8037"/>
      <c r="BJ8037"/>
    </row>
    <row r="8038" spans="2:62" x14ac:dyDescent="0.4">
      <c r="B8038" s="1">
        <v>30543</v>
      </c>
      <c r="C8038" s="6" t="s">
        <v>8</v>
      </c>
      <c r="D8038" s="6" t="s">
        <v>8</v>
      </c>
      <c r="E8038" s="6" t="s">
        <v>3268</v>
      </c>
      <c r="F8038" s="6" t="s">
        <v>6059</v>
      </c>
      <c r="G8038" s="6" t="s">
        <v>6693</v>
      </c>
      <c r="H8038" s="6" t="s">
        <v>6699</v>
      </c>
      <c r="I8038" s="6" t="s">
        <v>6730</v>
      </c>
      <c r="J8038" s="6" t="s">
        <v>5</v>
      </c>
      <c r="K8038" s="7">
        <v>0.17</v>
      </c>
      <c r="L8038" s="7">
        <f>IFERROR(VLOOKUP(SiscoTable[[#This Row],[Código]],Hoja2!A:B,2,0)*SiscoTable[[#This Row],[Provta(Uns)]],0)</f>
        <v>4.42</v>
      </c>
      <c r="M8038" s="7">
        <v>0</v>
      </c>
      <c r="N8038" s="7">
        <v>5</v>
      </c>
      <c r="O8038" s="7">
        <f>IFERROR(VLOOKUP(SiscoTable[[#This Row],[Código]],Hoja2!A:B,2,0)*SiscoTable[[#This Row],[Stock_actual]],0)</f>
        <v>130</v>
      </c>
      <c r="P8038" s="6" t="s">
        <v>146</v>
      </c>
      <c r="Q8038" s="7">
        <v>0</v>
      </c>
      <c r="R8038" s="7">
        <v>0</v>
      </c>
      <c r="S8038" s="7" t="s">
        <v>11925</v>
      </c>
      <c r="BI8038"/>
      <c r="BJ8038"/>
    </row>
    <row r="8039" spans="2:62" x14ac:dyDescent="0.4">
      <c r="B8039" s="1">
        <v>30544</v>
      </c>
      <c r="C8039" s="6" t="s">
        <v>30</v>
      </c>
      <c r="D8039" s="6" t="s">
        <v>8</v>
      </c>
      <c r="E8039" s="6" t="s">
        <v>3268</v>
      </c>
      <c r="F8039" s="6" t="s">
        <v>8453</v>
      </c>
      <c r="G8039" s="6" t="s">
        <v>8454</v>
      </c>
      <c r="H8039" s="6" t="s">
        <v>8461</v>
      </c>
      <c r="I8039" s="6" t="s">
        <v>8466</v>
      </c>
      <c r="J8039" s="6" t="s">
        <v>5</v>
      </c>
      <c r="K8039" s="7">
        <v>3.5</v>
      </c>
      <c r="L8039" s="7">
        <f>IFERROR(VLOOKUP(SiscoTable[[#This Row],[Código]],Hoja2!A:B,2,0)*SiscoTable[[#This Row],[Provta(Uns)]],0)</f>
        <v>90.649999999999991</v>
      </c>
      <c r="M8039" s="7">
        <v>0</v>
      </c>
      <c r="N8039" s="7">
        <v>0</v>
      </c>
      <c r="O8039" s="7">
        <f>IFERROR(VLOOKUP(SiscoTable[[#This Row],[Código]],Hoja2!A:B,2,0)*SiscoTable[[#This Row],[Stock_actual]],0)</f>
        <v>0</v>
      </c>
      <c r="P8039" s="6" t="s">
        <v>7</v>
      </c>
      <c r="Q8039" s="7">
        <v>4</v>
      </c>
      <c r="R8039" s="7">
        <v>7.1999999999999993</v>
      </c>
      <c r="S8039" s="7" t="s">
        <v>11928</v>
      </c>
      <c r="BI8039"/>
      <c r="BJ8039"/>
    </row>
    <row r="8040" spans="2:62" x14ac:dyDescent="0.4">
      <c r="B8040" s="1">
        <v>30545</v>
      </c>
      <c r="C8040" s="6" t="s">
        <v>30</v>
      </c>
      <c r="D8040" s="6" t="s">
        <v>8</v>
      </c>
      <c r="E8040" s="6" t="s">
        <v>3268</v>
      </c>
      <c r="F8040" s="6" t="s">
        <v>8453</v>
      </c>
      <c r="G8040" s="6" t="s">
        <v>8454</v>
      </c>
      <c r="H8040" s="6" t="s">
        <v>7392</v>
      </c>
      <c r="I8040" s="6" t="s">
        <v>8467</v>
      </c>
      <c r="J8040" s="6" t="s">
        <v>5</v>
      </c>
      <c r="K8040" s="7">
        <v>5</v>
      </c>
      <c r="L8040" s="7">
        <f>IFERROR(VLOOKUP(SiscoTable[[#This Row],[Código]],Hoja2!A:B,2,0)*SiscoTable[[#This Row],[Provta(Uns)]],0)</f>
        <v>124.5</v>
      </c>
      <c r="M8040" s="7">
        <v>0</v>
      </c>
      <c r="N8040" s="7">
        <v>0</v>
      </c>
      <c r="O8040" s="7">
        <f>IFERROR(VLOOKUP(SiscoTable[[#This Row],[Código]],Hoja2!A:B,2,0)*SiscoTable[[#This Row],[Stock_actual]],0)</f>
        <v>0</v>
      </c>
      <c r="P8040" s="6" t="s">
        <v>7</v>
      </c>
      <c r="Q8040" s="7">
        <v>6</v>
      </c>
      <c r="R8040" s="7">
        <v>10.200000000000001</v>
      </c>
      <c r="S8040" s="7" t="s">
        <v>11928</v>
      </c>
      <c r="BI8040"/>
      <c r="BJ8040"/>
    </row>
    <row r="8041" spans="2:62" x14ac:dyDescent="0.4">
      <c r="B8041" s="1">
        <v>30546</v>
      </c>
      <c r="C8041" s="6" t="s">
        <v>30</v>
      </c>
      <c r="D8041" s="6" t="s">
        <v>8</v>
      </c>
      <c r="E8041" s="6" t="s">
        <v>3268</v>
      </c>
      <c r="F8041" s="6" t="s">
        <v>8453</v>
      </c>
      <c r="G8041" s="6" t="s">
        <v>8454</v>
      </c>
      <c r="H8041" s="6" t="s">
        <v>7392</v>
      </c>
      <c r="I8041" s="6" t="s">
        <v>8468</v>
      </c>
      <c r="J8041" s="6" t="s">
        <v>5</v>
      </c>
      <c r="K8041" s="7">
        <v>2.5</v>
      </c>
      <c r="L8041" s="7">
        <f>IFERROR(VLOOKUP(SiscoTable[[#This Row],[Código]],Hoja2!A:B,2,0)*SiscoTable[[#This Row],[Provta(Uns)]],0)</f>
        <v>52.25</v>
      </c>
      <c r="M8041" s="7">
        <v>0</v>
      </c>
      <c r="N8041" s="7">
        <v>0</v>
      </c>
      <c r="O8041" s="7">
        <f>IFERROR(VLOOKUP(SiscoTable[[#This Row],[Código]],Hoja2!A:B,2,0)*SiscoTable[[#This Row],[Stock_actual]],0)</f>
        <v>0</v>
      </c>
      <c r="P8041" s="6" t="s">
        <v>7</v>
      </c>
      <c r="Q8041" s="7">
        <v>3</v>
      </c>
      <c r="R8041" s="7">
        <v>4.8</v>
      </c>
      <c r="S8041" s="7" t="s">
        <v>11928</v>
      </c>
      <c r="BI8041"/>
      <c r="BJ8041"/>
    </row>
    <row r="8042" spans="2:62" x14ac:dyDescent="0.4">
      <c r="B8042" s="1">
        <v>30548</v>
      </c>
      <c r="C8042" s="6" t="s">
        <v>8</v>
      </c>
      <c r="D8042" s="6" t="s">
        <v>8</v>
      </c>
      <c r="E8042" s="6" t="s">
        <v>3268</v>
      </c>
      <c r="F8042" s="6" t="s">
        <v>6059</v>
      </c>
      <c r="G8042" s="6" t="s">
        <v>6307</v>
      </c>
      <c r="H8042" s="6" t="s">
        <v>6384</v>
      </c>
      <c r="I8042" s="6" t="s">
        <v>6386</v>
      </c>
      <c r="J8042" s="6" t="s">
        <v>5</v>
      </c>
      <c r="K8042" s="7">
        <v>1.33</v>
      </c>
      <c r="L8042" s="7">
        <f>IFERROR(VLOOKUP(SiscoTable[[#This Row],[Código]],Hoja2!A:B,2,0)*SiscoTable[[#This Row],[Provta(Uns)]],0)</f>
        <v>9.1770000000000014</v>
      </c>
      <c r="M8042" s="7">
        <v>0</v>
      </c>
      <c r="N8042" s="7">
        <v>0</v>
      </c>
      <c r="O8042" s="7">
        <f>IFERROR(VLOOKUP(SiscoTable[[#This Row],[Código]],Hoja2!A:B,2,0)*SiscoTable[[#This Row],[Stock_actual]],0)</f>
        <v>0</v>
      </c>
      <c r="P8042" s="6" t="s">
        <v>7</v>
      </c>
      <c r="Q8042" s="7">
        <v>1</v>
      </c>
      <c r="R8042" s="7">
        <v>2.4</v>
      </c>
      <c r="S8042" s="7" t="s">
        <v>11925</v>
      </c>
      <c r="BI8042"/>
      <c r="BJ8042"/>
    </row>
    <row r="8043" spans="2:62" x14ac:dyDescent="0.4">
      <c r="B8043" s="1">
        <v>30549</v>
      </c>
      <c r="C8043" s="6" t="s">
        <v>8</v>
      </c>
      <c r="D8043" s="6" t="s">
        <v>8</v>
      </c>
      <c r="E8043" s="6" t="s">
        <v>3268</v>
      </c>
      <c r="F8043" s="6" t="s">
        <v>6059</v>
      </c>
      <c r="G8043" s="6" t="s">
        <v>6307</v>
      </c>
      <c r="H8043" s="6" t="s">
        <v>6384</v>
      </c>
      <c r="I8043" s="6" t="s">
        <v>6387</v>
      </c>
      <c r="J8043" s="6" t="s">
        <v>5</v>
      </c>
      <c r="K8043" s="7">
        <v>1.33</v>
      </c>
      <c r="L8043" s="7">
        <f>IFERROR(VLOOKUP(SiscoTable[[#This Row],[Código]],Hoja2!A:B,2,0)*SiscoTable[[#This Row],[Provta(Uns)]],0)</f>
        <v>9.1770000000000014</v>
      </c>
      <c r="M8043" s="7">
        <v>0</v>
      </c>
      <c r="N8043" s="7">
        <v>1</v>
      </c>
      <c r="O8043" s="7">
        <f>IFERROR(VLOOKUP(SiscoTable[[#This Row],[Código]],Hoja2!A:B,2,0)*SiscoTable[[#This Row],[Stock_actual]],0)</f>
        <v>6.9</v>
      </c>
      <c r="P8043" s="6" t="s">
        <v>119</v>
      </c>
      <c r="Q8043" s="7">
        <v>1</v>
      </c>
      <c r="R8043" s="7">
        <v>2.4</v>
      </c>
      <c r="S8043" s="7" t="s">
        <v>11925</v>
      </c>
      <c r="BI8043"/>
      <c r="BJ8043"/>
    </row>
    <row r="8044" spans="2:62" x14ac:dyDescent="0.4">
      <c r="B8044" s="1">
        <v>30550</v>
      </c>
      <c r="C8044" s="6" t="s">
        <v>8</v>
      </c>
      <c r="D8044" s="6" t="s">
        <v>8</v>
      </c>
      <c r="E8044" s="6" t="s">
        <v>3268</v>
      </c>
      <c r="F8044" s="6" t="s">
        <v>6059</v>
      </c>
      <c r="G8044" s="6" t="s">
        <v>6307</v>
      </c>
      <c r="H8044" s="6" t="s">
        <v>6384</v>
      </c>
      <c r="I8044" s="6" t="s">
        <v>6388</v>
      </c>
      <c r="J8044" s="6" t="s">
        <v>5</v>
      </c>
      <c r="K8044" s="7">
        <v>1.17</v>
      </c>
      <c r="L8044" s="7">
        <f>IFERROR(VLOOKUP(SiscoTable[[#This Row],[Código]],Hoja2!A:B,2,0)*SiscoTable[[#This Row],[Provta(Uns)]],0)</f>
        <v>8.0730000000000004</v>
      </c>
      <c r="M8044" s="7">
        <v>0</v>
      </c>
      <c r="N8044" s="7">
        <v>0</v>
      </c>
      <c r="O8044" s="7">
        <f>IFERROR(VLOOKUP(SiscoTable[[#This Row],[Código]],Hoja2!A:B,2,0)*SiscoTable[[#This Row],[Stock_actual]],0)</f>
        <v>0</v>
      </c>
      <c r="P8044" s="6" t="s">
        <v>7</v>
      </c>
      <c r="Q8044" s="7">
        <v>1</v>
      </c>
      <c r="R8044" s="7">
        <v>2.4</v>
      </c>
      <c r="S8044" s="7" t="s">
        <v>11925</v>
      </c>
      <c r="BI8044"/>
      <c r="BJ8044"/>
    </row>
    <row r="8045" spans="2:62" x14ac:dyDescent="0.4">
      <c r="B8045" s="1">
        <v>30551</v>
      </c>
      <c r="C8045" s="6" t="s">
        <v>8</v>
      </c>
      <c r="D8045" s="6" t="s">
        <v>8</v>
      </c>
      <c r="E8045" s="6" t="s">
        <v>469</v>
      </c>
      <c r="F8045" s="6" t="s">
        <v>210</v>
      </c>
      <c r="G8045" s="6" t="s">
        <v>505</v>
      </c>
      <c r="H8045" s="6" t="s">
        <v>509</v>
      </c>
      <c r="I8045" s="6" t="s">
        <v>548</v>
      </c>
      <c r="J8045" s="6" t="s">
        <v>5</v>
      </c>
      <c r="K8045" s="7">
        <v>3.17</v>
      </c>
      <c r="L8045" s="34">
        <f>IFERROR(VLOOKUP(SiscoTable[[#This Row],[Código]],Hoja2!A:B,2,0)*SiscoTable[[#This Row],[Provta(Uns)]],0)</f>
        <v>41.21</v>
      </c>
      <c r="M8045" s="7">
        <v>0</v>
      </c>
      <c r="N8045" s="7">
        <v>8</v>
      </c>
      <c r="O8045" s="34">
        <f>IFERROR(VLOOKUP(SiscoTable[[#This Row],[Código]],Hoja2!A:B,2,0)*SiscoTable[[#This Row],[Stock_actual]],0)</f>
        <v>104</v>
      </c>
      <c r="P8045" s="6" t="s">
        <v>537</v>
      </c>
      <c r="Q8045" s="7">
        <v>4</v>
      </c>
      <c r="R8045" s="7">
        <v>0</v>
      </c>
      <c r="S8045" s="7" t="s">
        <v>11924</v>
      </c>
      <c r="BI8045"/>
      <c r="BJ8045"/>
    </row>
    <row r="8046" spans="2:62" x14ac:dyDescent="0.4">
      <c r="B8046" s="1">
        <v>30552</v>
      </c>
      <c r="C8046" s="6" t="s">
        <v>30</v>
      </c>
      <c r="D8046" s="6" t="s">
        <v>8</v>
      </c>
      <c r="E8046" s="6" t="s">
        <v>469</v>
      </c>
      <c r="F8046" s="6" t="s">
        <v>1050</v>
      </c>
      <c r="G8046" s="6" t="s">
        <v>1128</v>
      </c>
      <c r="H8046" s="6" t="s">
        <v>673</v>
      </c>
      <c r="I8046" s="6" t="s">
        <v>1177</v>
      </c>
      <c r="J8046" s="6" t="s">
        <v>5</v>
      </c>
      <c r="K8046" s="7">
        <v>3.33</v>
      </c>
      <c r="L8046" s="34">
        <f>IFERROR(VLOOKUP(SiscoTable[[#This Row],[Código]],Hoja2!A:B,2,0)*SiscoTable[[#This Row],[Provta(Uns)]],0)</f>
        <v>47.286000000000001</v>
      </c>
      <c r="M8046" s="7">
        <v>0</v>
      </c>
      <c r="N8046" s="7">
        <v>32</v>
      </c>
      <c r="O8046" s="34">
        <f>IFERROR(VLOOKUP(SiscoTable[[#This Row],[Código]],Hoja2!A:B,2,0)*SiscoTable[[#This Row],[Stock_actual]],0)</f>
        <v>454.4</v>
      </c>
      <c r="P8046" s="6" t="s">
        <v>1178</v>
      </c>
      <c r="Q8046" s="7">
        <v>4</v>
      </c>
      <c r="R8046" s="7">
        <v>0</v>
      </c>
      <c r="S8046" s="7" t="s">
        <v>11924</v>
      </c>
      <c r="BI8046"/>
      <c r="BJ8046"/>
    </row>
    <row r="8047" spans="2:62" x14ac:dyDescent="0.4">
      <c r="B8047" s="1">
        <v>30553</v>
      </c>
      <c r="C8047" s="6" t="s">
        <v>8</v>
      </c>
      <c r="D8047" s="6" t="s">
        <v>8</v>
      </c>
      <c r="E8047" s="6" t="s">
        <v>8482</v>
      </c>
      <c r="F8047" s="6" t="s">
        <v>9030</v>
      </c>
      <c r="G8047" s="6" t="s">
        <v>9031</v>
      </c>
      <c r="H8047" s="6" t="s">
        <v>9050</v>
      </c>
      <c r="I8047" s="6" t="s">
        <v>9049</v>
      </c>
      <c r="J8047" s="6" t="s">
        <v>5</v>
      </c>
      <c r="K8047" s="7">
        <v>0</v>
      </c>
      <c r="L8047" s="7">
        <f>IFERROR(VLOOKUP(SiscoTable[[#This Row],[Código]],Hoja2!A:B,2,0)*SiscoTable[[#This Row],[Provta(Uns)]],0)</f>
        <v>0</v>
      </c>
      <c r="M8047" s="7">
        <v>0</v>
      </c>
      <c r="N8047" s="7">
        <v>24</v>
      </c>
      <c r="O8047" s="7">
        <f>IFERROR(VLOOKUP(SiscoTable[[#This Row],[Código]],Hoja2!A:B,2,0)*SiscoTable[[#This Row],[Stock_actual]],0)</f>
        <v>0</v>
      </c>
      <c r="P8047" s="6" t="s">
        <v>134</v>
      </c>
      <c r="Q8047" s="7">
        <v>0</v>
      </c>
      <c r="R8047" s="7">
        <v>0</v>
      </c>
      <c r="S8047" s="7" t="s">
        <v>11926</v>
      </c>
      <c r="BI8047"/>
      <c r="BJ8047"/>
    </row>
    <row r="8048" spans="2:62" x14ac:dyDescent="0.4">
      <c r="B8048" s="1">
        <v>30554</v>
      </c>
      <c r="C8048" s="6" t="s">
        <v>8</v>
      </c>
      <c r="D8048" s="6" t="s">
        <v>8</v>
      </c>
      <c r="E8048" s="6" t="s">
        <v>8482</v>
      </c>
      <c r="F8048" s="6" t="s">
        <v>8543</v>
      </c>
      <c r="G8048" s="6" t="s">
        <v>8544</v>
      </c>
      <c r="H8048" s="6" t="s">
        <v>8546</v>
      </c>
      <c r="I8048" s="6" t="s">
        <v>8590</v>
      </c>
      <c r="J8048" s="6" t="s">
        <v>5</v>
      </c>
      <c r="K8048" s="7">
        <v>3</v>
      </c>
      <c r="L8048" s="7">
        <f>IFERROR(VLOOKUP(SiscoTable[[#This Row],[Código]],Hoja2!A:B,2,0)*SiscoTable[[#This Row],[Provta(Uns)]],0)</f>
        <v>60</v>
      </c>
      <c r="M8048" s="7">
        <v>0</v>
      </c>
      <c r="N8048" s="7">
        <v>12</v>
      </c>
      <c r="O8048" s="7">
        <f>IFERROR(VLOOKUP(SiscoTable[[#This Row],[Código]],Hoja2!A:B,2,0)*SiscoTable[[#This Row],[Stock_actual]],0)</f>
        <v>240</v>
      </c>
      <c r="P8048" s="6" t="s">
        <v>560</v>
      </c>
      <c r="Q8048" s="7">
        <v>3</v>
      </c>
      <c r="R8048" s="7">
        <v>0</v>
      </c>
      <c r="S8048" s="7" t="s">
        <v>11926</v>
      </c>
      <c r="BI8048"/>
      <c r="BJ8048"/>
    </row>
    <row r="8049" spans="2:62" x14ac:dyDescent="0.4">
      <c r="B8049" s="1">
        <v>30555</v>
      </c>
      <c r="C8049" s="6" t="s">
        <v>8</v>
      </c>
      <c r="D8049" s="6" t="s">
        <v>8</v>
      </c>
      <c r="E8049" s="6" t="s">
        <v>8482</v>
      </c>
      <c r="F8049" s="6" t="s">
        <v>8543</v>
      </c>
      <c r="G8049" s="6" t="s">
        <v>8544</v>
      </c>
      <c r="H8049" s="6" t="s">
        <v>8546</v>
      </c>
      <c r="I8049" s="6" t="s">
        <v>8591</v>
      </c>
      <c r="J8049" s="6" t="s">
        <v>5</v>
      </c>
      <c r="K8049" s="7">
        <v>3.33</v>
      </c>
      <c r="L8049" s="7">
        <f>IFERROR(VLOOKUP(SiscoTable[[#This Row],[Código]],Hoja2!A:B,2,0)*SiscoTable[[#This Row],[Provta(Uns)]],0)</f>
        <v>69.26400000000001</v>
      </c>
      <c r="M8049" s="7">
        <v>20</v>
      </c>
      <c r="N8049" s="7">
        <v>1</v>
      </c>
      <c r="O8049" s="7">
        <f>IFERROR(VLOOKUP(SiscoTable[[#This Row],[Código]],Hoja2!A:B,2,0)*SiscoTable[[#This Row],[Stock_actual]],0)</f>
        <v>20.8</v>
      </c>
      <c r="P8049" s="6" t="s">
        <v>117</v>
      </c>
      <c r="Q8049" s="7">
        <v>4</v>
      </c>
      <c r="R8049" s="7">
        <v>0</v>
      </c>
      <c r="S8049" s="7" t="s">
        <v>11926</v>
      </c>
      <c r="BI8049"/>
      <c r="BJ8049"/>
    </row>
    <row r="8050" spans="2:62" x14ac:dyDescent="0.4">
      <c r="B8050" s="1">
        <v>30556</v>
      </c>
      <c r="C8050" s="6" t="s">
        <v>8</v>
      </c>
      <c r="D8050" s="6" t="s">
        <v>8</v>
      </c>
      <c r="E8050" s="6" t="s">
        <v>8482</v>
      </c>
      <c r="F8050" s="6" t="s">
        <v>8543</v>
      </c>
      <c r="G8050" s="6" t="s">
        <v>8544</v>
      </c>
      <c r="H8050" s="6" t="s">
        <v>8552</v>
      </c>
      <c r="I8050" s="6" t="s">
        <v>8592</v>
      </c>
      <c r="J8050" s="6" t="s">
        <v>5</v>
      </c>
      <c r="K8050" s="7">
        <v>1.5</v>
      </c>
      <c r="L8050" s="7">
        <f>IFERROR(VLOOKUP(SiscoTable[[#This Row],[Código]],Hoja2!A:B,2,0)*SiscoTable[[#This Row],[Provta(Uns)]],0)</f>
        <v>24.900000000000002</v>
      </c>
      <c r="M8050" s="7">
        <v>10</v>
      </c>
      <c r="N8050" s="7">
        <v>1</v>
      </c>
      <c r="O8050" s="7">
        <f>IFERROR(VLOOKUP(SiscoTable[[#This Row],[Código]],Hoja2!A:B,2,0)*SiscoTable[[#This Row],[Stock_actual]],0)</f>
        <v>16.600000000000001</v>
      </c>
      <c r="P8050" s="6" t="s">
        <v>218</v>
      </c>
      <c r="Q8050" s="7">
        <v>2</v>
      </c>
      <c r="R8050" s="7">
        <v>0</v>
      </c>
      <c r="S8050" s="7" t="s">
        <v>11926</v>
      </c>
      <c r="BI8050"/>
      <c r="BJ8050"/>
    </row>
    <row r="8051" spans="2:62" x14ac:dyDescent="0.4">
      <c r="B8051" s="1">
        <v>30557</v>
      </c>
      <c r="C8051" s="6" t="s">
        <v>25</v>
      </c>
      <c r="D8051" s="6" t="s">
        <v>30</v>
      </c>
      <c r="E8051" s="6" t="s">
        <v>8482</v>
      </c>
      <c r="F8051" s="6" t="s">
        <v>8543</v>
      </c>
      <c r="G8051" s="6" t="s">
        <v>8544</v>
      </c>
      <c r="H8051" s="6" t="s">
        <v>8552</v>
      </c>
      <c r="I8051" s="6" t="s">
        <v>8551</v>
      </c>
      <c r="J8051" s="6" t="s">
        <v>5</v>
      </c>
      <c r="K8051" s="7">
        <v>29.5</v>
      </c>
      <c r="L8051" s="7">
        <f>IFERROR(VLOOKUP(SiscoTable[[#This Row],[Código]],Hoja2!A:B,2,0)*SiscoTable[[#This Row],[Provta(Uns)]],0)</f>
        <v>265.5</v>
      </c>
      <c r="M8051" s="7">
        <v>40</v>
      </c>
      <c r="N8051" s="7">
        <v>14</v>
      </c>
      <c r="O8051" s="7">
        <f>IFERROR(VLOOKUP(SiscoTable[[#This Row],[Código]],Hoja2!A:B,2,0)*SiscoTable[[#This Row],[Stock_actual]],0)</f>
        <v>126</v>
      </c>
      <c r="P8051" s="6" t="s">
        <v>402</v>
      </c>
      <c r="Q8051" s="7">
        <v>32</v>
      </c>
      <c r="R8051" s="7">
        <v>18.519999999999996</v>
      </c>
      <c r="S8051" s="7" t="s">
        <v>11926</v>
      </c>
      <c r="BI8051"/>
      <c r="BJ8051"/>
    </row>
    <row r="8052" spans="2:62" x14ac:dyDescent="0.4">
      <c r="B8052" s="1">
        <v>30558</v>
      </c>
      <c r="C8052" s="6" t="s">
        <v>8</v>
      </c>
      <c r="D8052" s="6" t="s">
        <v>8</v>
      </c>
      <c r="E8052" s="6" t="s">
        <v>3268</v>
      </c>
      <c r="F8052" s="6" t="s">
        <v>6803</v>
      </c>
      <c r="G8052" s="6" t="s">
        <v>6915</v>
      </c>
      <c r="H8052" s="6" t="s">
        <v>6917</v>
      </c>
      <c r="I8052" s="6" t="s">
        <v>7034</v>
      </c>
      <c r="J8052" s="6" t="s">
        <v>5</v>
      </c>
      <c r="K8052" s="7">
        <v>8</v>
      </c>
      <c r="L8052" s="7">
        <f>IFERROR(VLOOKUP(SiscoTable[[#This Row],[Código]],Hoja2!A:B,2,0)*SiscoTable[[#This Row],[Provta(Uns)]],0)</f>
        <v>52.8</v>
      </c>
      <c r="M8052" s="7">
        <v>0</v>
      </c>
      <c r="N8052" s="7">
        <v>0</v>
      </c>
      <c r="O8052" s="7">
        <f>IFERROR(VLOOKUP(SiscoTable[[#This Row],[Código]],Hoja2!A:B,2,0)*SiscoTable[[#This Row],[Stock_actual]],0)</f>
        <v>0</v>
      </c>
      <c r="P8052" s="6" t="s">
        <v>7</v>
      </c>
      <c r="Q8052" s="7">
        <v>9</v>
      </c>
      <c r="R8052" s="7">
        <v>16.200000000000003</v>
      </c>
      <c r="S8052" s="7" t="s">
        <v>11925</v>
      </c>
      <c r="BI8052"/>
      <c r="BJ8052"/>
    </row>
    <row r="8053" spans="2:62" x14ac:dyDescent="0.4">
      <c r="B8053" s="1">
        <v>30561</v>
      </c>
      <c r="C8053" s="6" t="s">
        <v>25</v>
      </c>
      <c r="D8053" s="6" t="s">
        <v>25</v>
      </c>
      <c r="E8053" s="6" t="s">
        <v>3268</v>
      </c>
      <c r="F8053" s="6" t="s">
        <v>6803</v>
      </c>
      <c r="G8053" s="6" t="s">
        <v>6915</v>
      </c>
      <c r="H8053" s="6" t="s">
        <v>6966</v>
      </c>
      <c r="I8053" s="6" t="s">
        <v>6965</v>
      </c>
      <c r="J8053" s="6" t="s">
        <v>5</v>
      </c>
      <c r="K8053" s="7">
        <v>78.33</v>
      </c>
      <c r="L8053" s="7">
        <f>IFERROR(VLOOKUP(SiscoTable[[#This Row],[Código]],Hoja2!A:B,2,0)*SiscoTable[[#This Row],[Provta(Uns)]],0)</f>
        <v>430.815</v>
      </c>
      <c r="M8053" s="7">
        <v>0</v>
      </c>
      <c r="N8053" s="7">
        <v>112</v>
      </c>
      <c r="O8053" s="7">
        <f>IFERROR(VLOOKUP(SiscoTable[[#This Row],[Código]],Hoja2!A:B,2,0)*SiscoTable[[#This Row],[Stock_actual]],0)</f>
        <v>616</v>
      </c>
      <c r="P8053" s="6" t="s">
        <v>558</v>
      </c>
      <c r="Q8053" s="7">
        <v>86</v>
      </c>
      <c r="R8053" s="7">
        <v>0</v>
      </c>
      <c r="S8053" s="7" t="s">
        <v>11925</v>
      </c>
      <c r="BI8053"/>
      <c r="BJ8053"/>
    </row>
    <row r="8054" spans="2:62" x14ac:dyDescent="0.4">
      <c r="B8054" s="1">
        <v>30563</v>
      </c>
      <c r="C8054" s="6" t="s">
        <v>8</v>
      </c>
      <c r="D8054" s="6" t="s">
        <v>8</v>
      </c>
      <c r="E8054" s="6" t="s">
        <v>8482</v>
      </c>
      <c r="F8054" s="6" t="s">
        <v>8641</v>
      </c>
      <c r="G8054" s="6" t="s">
        <v>8936</v>
      </c>
      <c r="H8054" s="6" t="s">
        <v>8760</v>
      </c>
      <c r="I8054" s="6" t="s">
        <v>9005</v>
      </c>
      <c r="J8054" s="6" t="s">
        <v>5</v>
      </c>
      <c r="K8054" s="7">
        <v>0.67</v>
      </c>
      <c r="L8054" s="7">
        <f>IFERROR(VLOOKUP(SiscoTable[[#This Row],[Código]],Hoja2!A:B,2,0)*SiscoTable[[#This Row],[Provta(Uns)]],0)</f>
        <v>16.683</v>
      </c>
      <c r="M8054" s="7">
        <v>0</v>
      </c>
      <c r="N8054" s="7">
        <v>4</v>
      </c>
      <c r="O8054" s="7">
        <f>IFERROR(VLOOKUP(SiscoTable[[#This Row],[Código]],Hoja2!A:B,2,0)*SiscoTable[[#This Row],[Stock_actual]],0)</f>
        <v>99.6</v>
      </c>
      <c r="P8054" s="6" t="s">
        <v>2524</v>
      </c>
      <c r="Q8054" s="7">
        <v>1</v>
      </c>
      <c r="R8054" s="7">
        <v>0</v>
      </c>
      <c r="S8054" s="7" t="s">
        <v>11926</v>
      </c>
      <c r="BI8054"/>
      <c r="BJ8054"/>
    </row>
    <row r="8055" spans="2:62" x14ac:dyDescent="0.4">
      <c r="B8055" s="1">
        <v>30564</v>
      </c>
      <c r="C8055" s="6" t="s">
        <v>8</v>
      </c>
      <c r="D8055" s="6" t="s">
        <v>8</v>
      </c>
      <c r="E8055" s="6" t="s">
        <v>8482</v>
      </c>
      <c r="F8055" s="6" t="s">
        <v>8641</v>
      </c>
      <c r="G8055" s="6" t="s">
        <v>8756</v>
      </c>
      <c r="H8055" s="6" t="s">
        <v>8760</v>
      </c>
      <c r="I8055" s="6" t="s">
        <v>8901</v>
      </c>
      <c r="J8055" s="6" t="s">
        <v>5</v>
      </c>
      <c r="K8055" s="7">
        <v>1.83</v>
      </c>
      <c r="L8055" s="7">
        <f>IFERROR(VLOOKUP(SiscoTable[[#This Row],[Código]],Hoja2!A:B,2,0)*SiscoTable[[#This Row],[Provta(Uns)]],0)</f>
        <v>33.855000000000004</v>
      </c>
      <c r="M8055" s="7">
        <v>0</v>
      </c>
      <c r="N8055" s="7">
        <v>22</v>
      </c>
      <c r="O8055" s="7">
        <f>IFERROR(VLOOKUP(SiscoTable[[#This Row],[Código]],Hoja2!A:B,2,0)*SiscoTable[[#This Row],[Stock_actual]],0)</f>
        <v>407</v>
      </c>
      <c r="P8055" s="6" t="s">
        <v>2279</v>
      </c>
      <c r="Q8055" s="7">
        <v>2</v>
      </c>
      <c r="R8055" s="7">
        <v>0</v>
      </c>
      <c r="S8055" s="7" t="s">
        <v>11926</v>
      </c>
      <c r="BI8055"/>
      <c r="BJ8055"/>
    </row>
    <row r="8056" spans="2:62" x14ac:dyDescent="0.4">
      <c r="B8056" s="1">
        <v>30565</v>
      </c>
      <c r="C8056" s="6" t="s">
        <v>30</v>
      </c>
      <c r="D8056" s="6" t="s">
        <v>8</v>
      </c>
      <c r="E8056" s="6" t="s">
        <v>3268</v>
      </c>
      <c r="F8056" s="6" t="s">
        <v>8283</v>
      </c>
      <c r="G8056" s="6" t="s">
        <v>8289</v>
      </c>
      <c r="H8056" s="6" t="s">
        <v>8301</v>
      </c>
      <c r="I8056" s="6" t="s">
        <v>8300</v>
      </c>
      <c r="J8056" s="6" t="s">
        <v>5</v>
      </c>
      <c r="K8056" s="7">
        <v>8.33</v>
      </c>
      <c r="L8056" s="7">
        <f>IFERROR(VLOOKUP(SiscoTable[[#This Row],[Código]],Hoja2!A:B,2,0)*SiscoTable[[#This Row],[Provta(Uns)]],0)</f>
        <v>74.137</v>
      </c>
      <c r="M8056" s="7">
        <v>0</v>
      </c>
      <c r="N8056" s="7">
        <v>22</v>
      </c>
      <c r="O8056" s="7">
        <f>IFERROR(VLOOKUP(SiscoTable[[#This Row],[Código]],Hoja2!A:B,2,0)*SiscoTable[[#This Row],[Stock_actual]],0)</f>
        <v>195.8</v>
      </c>
      <c r="P8056" s="6" t="s">
        <v>592</v>
      </c>
      <c r="Q8056" s="7">
        <v>9</v>
      </c>
      <c r="R8056" s="7">
        <v>0</v>
      </c>
      <c r="S8056" s="7" t="s">
        <v>11926</v>
      </c>
      <c r="BI8056"/>
      <c r="BJ8056"/>
    </row>
    <row r="8057" spans="2:62" x14ac:dyDescent="0.4">
      <c r="B8057" s="1">
        <v>30566</v>
      </c>
      <c r="C8057" s="6" t="s">
        <v>8</v>
      </c>
      <c r="D8057" s="6" t="s">
        <v>8</v>
      </c>
      <c r="E8057" s="6" t="s">
        <v>3268</v>
      </c>
      <c r="F8057" s="6" t="s">
        <v>7197</v>
      </c>
      <c r="G8057" s="6" t="s">
        <v>7554</v>
      </c>
      <c r="H8057" s="6" t="s">
        <v>7248</v>
      </c>
      <c r="I8057" s="6" t="s">
        <v>7760</v>
      </c>
      <c r="J8057" s="6" t="s">
        <v>5</v>
      </c>
      <c r="K8057" s="7">
        <v>2.67</v>
      </c>
      <c r="L8057" s="7">
        <f>IFERROR(VLOOKUP(SiscoTable[[#This Row],[Código]],Hoja2!A:B,2,0)*SiscoTable[[#This Row],[Provta(Uns)]],0)</f>
        <v>34.442999999999998</v>
      </c>
      <c r="M8057" s="7">
        <v>0</v>
      </c>
      <c r="N8057" s="7">
        <v>0</v>
      </c>
      <c r="O8057" s="7">
        <f>IFERROR(VLOOKUP(SiscoTable[[#This Row],[Código]],Hoja2!A:B,2,0)*SiscoTable[[#This Row],[Stock_actual]],0)</f>
        <v>0</v>
      </c>
      <c r="P8057" s="6" t="s">
        <v>7</v>
      </c>
      <c r="Q8057" s="7">
        <v>3</v>
      </c>
      <c r="R8057" s="7">
        <v>5.3999999999999995</v>
      </c>
      <c r="S8057" s="7" t="s">
        <v>11928</v>
      </c>
      <c r="BI8057"/>
      <c r="BJ8057"/>
    </row>
    <row r="8058" spans="2:62" x14ac:dyDescent="0.4">
      <c r="B8058" s="1">
        <v>30567</v>
      </c>
      <c r="C8058" s="6" t="s">
        <v>8</v>
      </c>
      <c r="D8058" s="6" t="s">
        <v>25</v>
      </c>
      <c r="E8058" s="6" t="s">
        <v>3268</v>
      </c>
      <c r="F8058" s="6" t="s">
        <v>7197</v>
      </c>
      <c r="G8058" s="6" t="s">
        <v>7198</v>
      </c>
      <c r="H8058" s="6" t="s">
        <v>7222</v>
      </c>
      <c r="I8058" s="6" t="s">
        <v>7362</v>
      </c>
      <c r="J8058" s="6" t="s">
        <v>5</v>
      </c>
      <c r="K8058" s="7">
        <v>2</v>
      </c>
      <c r="L8058" s="7">
        <f>IFERROR(VLOOKUP(SiscoTable[[#This Row],[Código]],Hoja2!A:B,2,0)*SiscoTable[[#This Row],[Provta(Uns)]],0)</f>
        <v>0.2</v>
      </c>
      <c r="M8058" s="7">
        <v>0</v>
      </c>
      <c r="N8058" s="7">
        <v>0</v>
      </c>
      <c r="O8058" s="7">
        <f>IFERROR(VLOOKUP(SiscoTable[[#This Row],[Código]],Hoja2!A:B,2,0)*SiscoTable[[#This Row],[Stock_actual]],0)</f>
        <v>0</v>
      </c>
      <c r="P8058" s="6" t="s">
        <v>7</v>
      </c>
      <c r="Q8058" s="7">
        <v>2</v>
      </c>
      <c r="R8058" s="7">
        <v>4.2</v>
      </c>
      <c r="S8058" s="7" t="s">
        <v>11928</v>
      </c>
      <c r="BI8058"/>
      <c r="BJ8058"/>
    </row>
    <row r="8059" spans="2:62" x14ac:dyDescent="0.4">
      <c r="B8059" s="1">
        <v>30568</v>
      </c>
      <c r="C8059" s="6" t="s">
        <v>8</v>
      </c>
      <c r="D8059" s="6" t="s">
        <v>8</v>
      </c>
      <c r="E8059" s="6" t="s">
        <v>3268</v>
      </c>
      <c r="F8059" s="6" t="s">
        <v>6059</v>
      </c>
      <c r="G8059" s="6" t="s">
        <v>6392</v>
      </c>
      <c r="H8059" s="6" t="s">
        <v>6417</v>
      </c>
      <c r="I8059" s="6" t="s">
        <v>6465</v>
      </c>
      <c r="J8059" s="6" t="s">
        <v>5</v>
      </c>
      <c r="K8059" s="7">
        <v>1.17</v>
      </c>
      <c r="L8059" s="7">
        <f>IFERROR(VLOOKUP(SiscoTable[[#This Row],[Código]],Hoja2!A:B,2,0)*SiscoTable[[#This Row],[Provta(Uns)]],0)</f>
        <v>74.88</v>
      </c>
      <c r="M8059" s="7">
        <v>0</v>
      </c>
      <c r="N8059" s="7">
        <v>5</v>
      </c>
      <c r="O8059" s="7">
        <f>IFERROR(VLOOKUP(SiscoTable[[#This Row],[Código]],Hoja2!A:B,2,0)*SiscoTable[[#This Row],[Stock_actual]],0)</f>
        <v>320</v>
      </c>
      <c r="P8059" s="6" t="s">
        <v>1822</v>
      </c>
      <c r="Q8059" s="7">
        <v>1</v>
      </c>
      <c r="R8059" s="7">
        <v>0</v>
      </c>
      <c r="S8059" s="7" t="s">
        <v>11925</v>
      </c>
      <c r="BI8059"/>
      <c r="BJ8059"/>
    </row>
    <row r="8060" spans="2:62" x14ac:dyDescent="0.4">
      <c r="B8060" s="1">
        <v>30569</v>
      </c>
      <c r="C8060" s="6" t="s">
        <v>8</v>
      </c>
      <c r="D8060" s="6" t="s">
        <v>8</v>
      </c>
      <c r="E8060" s="6" t="s">
        <v>8482</v>
      </c>
      <c r="F8060" s="6" t="s">
        <v>1736</v>
      </c>
      <c r="G8060" s="6" t="s">
        <v>10193</v>
      </c>
      <c r="H8060" s="6" t="s">
        <v>10199</v>
      </c>
      <c r="I8060" s="6" t="s">
        <v>10298</v>
      </c>
      <c r="J8060" s="6" t="s">
        <v>5</v>
      </c>
      <c r="K8060" s="7">
        <v>2</v>
      </c>
      <c r="L8060" s="7">
        <f>IFERROR(VLOOKUP(SiscoTable[[#This Row],[Código]],Hoja2!A:B,2,0)*SiscoTable[[#This Row],[Provta(Uns)]],0)</f>
        <v>36.4</v>
      </c>
      <c r="M8060" s="7">
        <v>0</v>
      </c>
      <c r="N8060" s="7">
        <v>0</v>
      </c>
      <c r="O8060" s="7">
        <f>IFERROR(VLOOKUP(SiscoTable[[#This Row],[Código]],Hoja2!A:B,2,0)*SiscoTable[[#This Row],[Stock_actual]],0)</f>
        <v>0</v>
      </c>
      <c r="P8060" s="6" t="s">
        <v>7</v>
      </c>
      <c r="Q8060" s="7">
        <v>2</v>
      </c>
      <c r="R8060" s="7">
        <v>4.2</v>
      </c>
      <c r="S8060" s="7" t="s">
        <v>11926</v>
      </c>
      <c r="BI8060"/>
      <c r="BJ8060"/>
    </row>
    <row r="8061" spans="2:62" x14ac:dyDescent="0.4">
      <c r="B8061" s="1">
        <v>30571</v>
      </c>
      <c r="C8061" s="6" t="s">
        <v>8</v>
      </c>
      <c r="D8061" s="6" t="s">
        <v>8</v>
      </c>
      <c r="E8061" s="6" t="s">
        <v>8482</v>
      </c>
      <c r="F8061" s="6" t="s">
        <v>9030</v>
      </c>
      <c r="G8061" s="6" t="s">
        <v>9299</v>
      </c>
      <c r="H8061" s="6" t="s">
        <v>9508</v>
      </c>
      <c r="I8061" s="6" t="s">
        <v>9542</v>
      </c>
      <c r="J8061" s="6" t="s">
        <v>5</v>
      </c>
      <c r="K8061" s="7">
        <v>2.33</v>
      </c>
      <c r="L8061" s="7">
        <f>IFERROR(VLOOKUP(SiscoTable[[#This Row],[Código]],Hoja2!A:B,2,0)*SiscoTable[[#This Row],[Provta(Uns)]],0)</f>
        <v>30.057000000000002</v>
      </c>
      <c r="M8061" s="7">
        <v>0</v>
      </c>
      <c r="N8061" s="7">
        <v>9</v>
      </c>
      <c r="O8061" s="7">
        <f>IFERROR(VLOOKUP(SiscoTable[[#This Row],[Código]],Hoja2!A:B,2,0)*SiscoTable[[#This Row],[Stock_actual]],0)</f>
        <v>116.10000000000001</v>
      </c>
      <c r="P8061" s="6" t="s">
        <v>246</v>
      </c>
      <c r="Q8061" s="7">
        <v>3</v>
      </c>
      <c r="R8061" s="7">
        <v>0</v>
      </c>
      <c r="S8061" s="7" t="s">
        <v>11926</v>
      </c>
      <c r="BI8061"/>
      <c r="BJ8061"/>
    </row>
    <row r="8062" spans="2:62" x14ac:dyDescent="0.4">
      <c r="B8062" s="1">
        <v>30572</v>
      </c>
      <c r="C8062" s="6" t="s">
        <v>8</v>
      </c>
      <c r="D8062" s="6" t="s">
        <v>8</v>
      </c>
      <c r="E8062" s="6" t="s">
        <v>8482</v>
      </c>
      <c r="F8062" s="6" t="s">
        <v>9030</v>
      </c>
      <c r="G8062" s="6" t="s">
        <v>9299</v>
      </c>
      <c r="H8062" s="6" t="s">
        <v>9508</v>
      </c>
      <c r="I8062" s="6" t="s">
        <v>9543</v>
      </c>
      <c r="J8062" s="6" t="s">
        <v>5</v>
      </c>
      <c r="K8062" s="7">
        <v>2.5</v>
      </c>
      <c r="L8062" s="7">
        <f>IFERROR(VLOOKUP(SiscoTable[[#This Row],[Código]],Hoja2!A:B,2,0)*SiscoTable[[#This Row],[Provta(Uns)]],0)</f>
        <v>32.25</v>
      </c>
      <c r="M8062" s="7">
        <v>0</v>
      </c>
      <c r="N8062" s="7">
        <v>8</v>
      </c>
      <c r="O8062" s="7">
        <f>IFERROR(VLOOKUP(SiscoTable[[#This Row],[Código]],Hoja2!A:B,2,0)*SiscoTable[[#This Row],[Stock_actual]],0)</f>
        <v>103.2</v>
      </c>
      <c r="P8062" s="6" t="s">
        <v>623</v>
      </c>
      <c r="Q8062" s="7">
        <v>3</v>
      </c>
      <c r="R8062" s="7">
        <v>0</v>
      </c>
      <c r="S8062" s="7" t="s">
        <v>11926</v>
      </c>
      <c r="BI8062"/>
      <c r="BJ8062"/>
    </row>
    <row r="8063" spans="2:62" x14ac:dyDescent="0.4">
      <c r="B8063" s="1">
        <v>30573</v>
      </c>
      <c r="C8063" s="6" t="s">
        <v>8</v>
      </c>
      <c r="D8063" s="6" t="s">
        <v>8</v>
      </c>
      <c r="E8063" s="6" t="s">
        <v>8482</v>
      </c>
      <c r="F8063" s="6" t="s">
        <v>9030</v>
      </c>
      <c r="G8063" s="6" t="s">
        <v>9299</v>
      </c>
      <c r="H8063" s="6" t="s">
        <v>9508</v>
      </c>
      <c r="I8063" s="6" t="s">
        <v>9544</v>
      </c>
      <c r="J8063" s="6" t="s">
        <v>5</v>
      </c>
      <c r="K8063" s="7">
        <v>1.83</v>
      </c>
      <c r="L8063" s="7">
        <f>IFERROR(VLOOKUP(SiscoTable[[#This Row],[Código]],Hoja2!A:B,2,0)*SiscoTable[[#This Row],[Provta(Uns)]],0)</f>
        <v>23.607000000000003</v>
      </c>
      <c r="M8063" s="7">
        <v>0</v>
      </c>
      <c r="N8063" s="7">
        <v>5</v>
      </c>
      <c r="O8063" s="7">
        <f>IFERROR(VLOOKUP(SiscoTable[[#This Row],[Código]],Hoja2!A:B,2,0)*SiscoTable[[#This Row],[Stock_actual]],0)</f>
        <v>64.5</v>
      </c>
      <c r="P8063" s="6" t="s">
        <v>602</v>
      </c>
      <c r="Q8063" s="7">
        <v>2</v>
      </c>
      <c r="R8063" s="7">
        <v>0</v>
      </c>
      <c r="S8063" s="7" t="s">
        <v>11926</v>
      </c>
      <c r="BI8063"/>
      <c r="BJ8063"/>
    </row>
    <row r="8064" spans="2:62" x14ac:dyDescent="0.4">
      <c r="B8064" s="1">
        <v>30574</v>
      </c>
      <c r="C8064" s="6" t="s">
        <v>8</v>
      </c>
      <c r="D8064" s="6" t="s">
        <v>8</v>
      </c>
      <c r="E8064" s="6" t="s">
        <v>8482</v>
      </c>
      <c r="F8064" s="6" t="s">
        <v>9030</v>
      </c>
      <c r="G8064" s="6" t="s">
        <v>9299</v>
      </c>
      <c r="H8064" s="6" t="s">
        <v>9508</v>
      </c>
      <c r="I8064" s="6" t="s">
        <v>9545</v>
      </c>
      <c r="J8064" s="6" t="s">
        <v>5</v>
      </c>
      <c r="K8064" s="7">
        <v>5.33</v>
      </c>
      <c r="L8064" s="7">
        <f>IFERROR(VLOOKUP(SiscoTable[[#This Row],[Código]],Hoja2!A:B,2,0)*SiscoTable[[#This Row],[Provta(Uns)]],0)</f>
        <v>68.757000000000005</v>
      </c>
      <c r="M8064" s="7">
        <v>0</v>
      </c>
      <c r="N8064" s="7">
        <v>5</v>
      </c>
      <c r="O8064" s="7">
        <f>IFERROR(VLOOKUP(SiscoTable[[#This Row],[Código]],Hoja2!A:B,2,0)*SiscoTable[[#This Row],[Stock_actual]],0)</f>
        <v>64.5</v>
      </c>
      <c r="P8064" s="6" t="s">
        <v>474</v>
      </c>
      <c r="Q8064" s="7">
        <v>6</v>
      </c>
      <c r="R8064" s="7">
        <v>10.84</v>
      </c>
      <c r="S8064" s="7" t="s">
        <v>11926</v>
      </c>
      <c r="BI8064"/>
      <c r="BJ8064"/>
    </row>
    <row r="8065" spans="2:62" x14ac:dyDescent="0.4">
      <c r="B8065" s="1">
        <v>30575</v>
      </c>
      <c r="C8065" s="6" t="s">
        <v>8</v>
      </c>
      <c r="D8065" s="6" t="s">
        <v>8</v>
      </c>
      <c r="E8065" s="6" t="s">
        <v>8482</v>
      </c>
      <c r="F8065" s="6" t="s">
        <v>11692</v>
      </c>
      <c r="G8065" s="6" t="s">
        <v>11693</v>
      </c>
      <c r="H8065" s="6" t="s">
        <v>11755</v>
      </c>
      <c r="I8065" s="6" t="s">
        <v>11754</v>
      </c>
      <c r="J8065" s="6" t="s">
        <v>5</v>
      </c>
      <c r="K8065" s="7">
        <v>1</v>
      </c>
      <c r="L8065" s="7">
        <f>IFERROR(VLOOKUP(SiscoTable[[#This Row],[Código]],Hoja2!A:B,2,0)*SiscoTable[[#This Row],[Provta(Uns)]],0)</f>
        <v>30</v>
      </c>
      <c r="M8065" s="7">
        <v>0</v>
      </c>
      <c r="N8065" s="7">
        <v>5</v>
      </c>
      <c r="O8065" s="7">
        <f>IFERROR(VLOOKUP(SiscoTable[[#This Row],[Código]],Hoja2!A:B,2,0)*SiscoTable[[#This Row],[Stock_actual]],0)</f>
        <v>150</v>
      </c>
      <c r="P8065" s="6" t="s">
        <v>2415</v>
      </c>
      <c r="Q8065" s="7">
        <v>1</v>
      </c>
      <c r="R8065" s="7">
        <v>0</v>
      </c>
      <c r="S8065" s="7" t="s">
        <v>11926</v>
      </c>
      <c r="BI8065"/>
      <c r="BJ8065"/>
    </row>
    <row r="8066" spans="2:62" x14ac:dyDescent="0.4">
      <c r="B8066" s="1">
        <v>30576</v>
      </c>
      <c r="C8066" s="6" t="s">
        <v>8</v>
      </c>
      <c r="D8066" s="6" t="s">
        <v>8</v>
      </c>
      <c r="E8066" s="6" t="s">
        <v>8482</v>
      </c>
      <c r="F8066" s="6" t="s">
        <v>11692</v>
      </c>
      <c r="G8066" s="6" t="s">
        <v>11693</v>
      </c>
      <c r="H8066" s="6" t="s">
        <v>11755</v>
      </c>
      <c r="I8066" s="6" t="s">
        <v>11756</v>
      </c>
      <c r="J8066" s="6" t="s">
        <v>5</v>
      </c>
      <c r="K8066" s="7">
        <v>1.33</v>
      </c>
      <c r="L8066" s="7">
        <f>IFERROR(VLOOKUP(SiscoTable[[#This Row],[Código]],Hoja2!A:B,2,0)*SiscoTable[[#This Row],[Provta(Uns)]],0)</f>
        <v>39.900000000000006</v>
      </c>
      <c r="M8066" s="7">
        <v>0</v>
      </c>
      <c r="N8066" s="7">
        <v>4</v>
      </c>
      <c r="O8066" s="7">
        <f>IFERROR(VLOOKUP(SiscoTable[[#This Row],[Código]],Hoja2!A:B,2,0)*SiscoTable[[#This Row],[Stock_actual]],0)</f>
        <v>120</v>
      </c>
      <c r="P8066" s="6" t="s">
        <v>983</v>
      </c>
      <c r="Q8066" s="7">
        <v>1</v>
      </c>
      <c r="R8066" s="7">
        <v>0</v>
      </c>
      <c r="S8066" s="7" t="s">
        <v>11926</v>
      </c>
      <c r="BI8066"/>
      <c r="BJ8066"/>
    </row>
    <row r="8067" spans="2:62" x14ac:dyDescent="0.4">
      <c r="B8067" s="1">
        <v>30577</v>
      </c>
      <c r="C8067" s="6" t="s">
        <v>8</v>
      </c>
      <c r="D8067" s="6" t="s">
        <v>8</v>
      </c>
      <c r="E8067" s="6" t="s">
        <v>8482</v>
      </c>
      <c r="F8067" s="6" t="s">
        <v>11692</v>
      </c>
      <c r="G8067" s="6" t="s">
        <v>11693</v>
      </c>
      <c r="H8067" s="6" t="s">
        <v>11755</v>
      </c>
      <c r="I8067" s="6" t="s">
        <v>11757</v>
      </c>
      <c r="J8067" s="6" t="s">
        <v>5</v>
      </c>
      <c r="K8067" s="7">
        <v>0.5</v>
      </c>
      <c r="L8067" s="7">
        <f>IFERROR(VLOOKUP(SiscoTable[[#This Row],[Código]],Hoja2!A:B,2,0)*SiscoTable[[#This Row],[Provta(Uns)]],0)</f>
        <v>14</v>
      </c>
      <c r="M8067" s="7">
        <v>0</v>
      </c>
      <c r="N8067" s="7">
        <v>5</v>
      </c>
      <c r="O8067" s="7">
        <f>IFERROR(VLOOKUP(SiscoTable[[#This Row],[Código]],Hoja2!A:B,2,0)*SiscoTable[[#This Row],[Stock_actual]],0)</f>
        <v>140</v>
      </c>
      <c r="P8067" s="6" t="s">
        <v>240</v>
      </c>
      <c r="Q8067" s="7">
        <v>1</v>
      </c>
      <c r="R8067" s="7">
        <v>0</v>
      </c>
      <c r="S8067" s="7" t="s">
        <v>11926</v>
      </c>
      <c r="BI8067"/>
      <c r="BJ8067"/>
    </row>
    <row r="8068" spans="2:62" x14ac:dyDescent="0.4">
      <c r="B8068" s="1">
        <v>30578</v>
      </c>
      <c r="C8068" s="6" t="s">
        <v>8</v>
      </c>
      <c r="D8068" s="6" t="s">
        <v>8</v>
      </c>
      <c r="E8068" s="6" t="s">
        <v>8482</v>
      </c>
      <c r="F8068" s="6" t="s">
        <v>11692</v>
      </c>
      <c r="G8068" s="6" t="s">
        <v>11693</v>
      </c>
      <c r="H8068" s="6" t="s">
        <v>11755</v>
      </c>
      <c r="I8068" s="6" t="s">
        <v>11758</v>
      </c>
      <c r="J8068" s="6" t="s">
        <v>5</v>
      </c>
      <c r="K8068" s="7">
        <v>1.17</v>
      </c>
      <c r="L8068" s="7">
        <f>IFERROR(VLOOKUP(SiscoTable[[#This Row],[Código]],Hoja2!A:B,2,0)*SiscoTable[[#This Row],[Provta(Uns)]],0)</f>
        <v>35.099999999999994</v>
      </c>
      <c r="M8068" s="7">
        <v>0</v>
      </c>
      <c r="N8068" s="7">
        <v>5</v>
      </c>
      <c r="O8068" s="7">
        <f>IFERROR(VLOOKUP(SiscoTable[[#This Row],[Código]],Hoja2!A:B,2,0)*SiscoTable[[#This Row],[Stock_actual]],0)</f>
        <v>150</v>
      </c>
      <c r="P8068" s="6" t="s">
        <v>1822</v>
      </c>
      <c r="Q8068" s="7">
        <v>1</v>
      </c>
      <c r="R8068" s="7">
        <v>0</v>
      </c>
      <c r="S8068" s="7" t="s">
        <v>11926</v>
      </c>
      <c r="BI8068"/>
      <c r="BJ8068"/>
    </row>
    <row r="8069" spans="2:62" x14ac:dyDescent="0.4">
      <c r="B8069" s="1">
        <v>30579</v>
      </c>
      <c r="C8069" s="6" t="s">
        <v>8</v>
      </c>
      <c r="D8069" s="6" t="s">
        <v>8</v>
      </c>
      <c r="E8069" s="6" t="s">
        <v>8482</v>
      </c>
      <c r="F8069" s="6" t="s">
        <v>11692</v>
      </c>
      <c r="G8069" s="6" t="s">
        <v>11693</v>
      </c>
      <c r="H8069" s="6" t="s">
        <v>11760</v>
      </c>
      <c r="I8069" s="6" t="s">
        <v>11759</v>
      </c>
      <c r="J8069" s="6" t="s">
        <v>5</v>
      </c>
      <c r="K8069" s="7">
        <v>0.33</v>
      </c>
      <c r="L8069" s="7">
        <f>IFERROR(VLOOKUP(SiscoTable[[#This Row],[Código]],Hoja2!A:B,2,0)*SiscoTable[[#This Row],[Provta(Uns)]],0)</f>
        <v>7.4580000000000011</v>
      </c>
      <c r="M8069" s="7">
        <v>0</v>
      </c>
      <c r="N8069" s="7">
        <v>4</v>
      </c>
      <c r="O8069" s="7">
        <f>IFERROR(VLOOKUP(SiscoTable[[#This Row],[Código]],Hoja2!A:B,2,0)*SiscoTable[[#This Row],[Stock_actual]],0)</f>
        <v>90.4</v>
      </c>
      <c r="P8069" s="6" t="s">
        <v>2784</v>
      </c>
      <c r="Q8069" s="7">
        <v>0</v>
      </c>
      <c r="R8069" s="7">
        <v>0</v>
      </c>
      <c r="S8069" s="7" t="s">
        <v>11926</v>
      </c>
      <c r="BI8069"/>
      <c r="BJ8069"/>
    </row>
    <row r="8070" spans="2:62" x14ac:dyDescent="0.4">
      <c r="B8070" s="1">
        <v>30580</v>
      </c>
      <c r="C8070" s="6" t="s">
        <v>8</v>
      </c>
      <c r="D8070" s="6" t="s">
        <v>8</v>
      </c>
      <c r="E8070" s="6" t="s">
        <v>8482</v>
      </c>
      <c r="F8070" s="6" t="s">
        <v>11692</v>
      </c>
      <c r="G8070" s="6" t="s">
        <v>11693</v>
      </c>
      <c r="H8070" s="6" t="s">
        <v>11760</v>
      </c>
      <c r="I8070" s="6" t="s">
        <v>11761</v>
      </c>
      <c r="J8070" s="6" t="s">
        <v>5</v>
      </c>
      <c r="K8070" s="7">
        <v>0.33</v>
      </c>
      <c r="L8070" s="7">
        <f>IFERROR(VLOOKUP(SiscoTable[[#This Row],[Código]],Hoja2!A:B,2,0)*SiscoTable[[#This Row],[Provta(Uns)]],0)</f>
        <v>7.4580000000000011</v>
      </c>
      <c r="M8070" s="7">
        <v>0</v>
      </c>
      <c r="N8070" s="7">
        <v>4</v>
      </c>
      <c r="O8070" s="7">
        <f>IFERROR(VLOOKUP(SiscoTable[[#This Row],[Código]],Hoja2!A:B,2,0)*SiscoTable[[#This Row],[Stock_actual]],0)</f>
        <v>90.4</v>
      </c>
      <c r="P8070" s="6" t="s">
        <v>2784</v>
      </c>
      <c r="Q8070" s="7">
        <v>0</v>
      </c>
      <c r="R8070" s="7">
        <v>0</v>
      </c>
      <c r="S8070" s="7" t="s">
        <v>11926</v>
      </c>
      <c r="BI8070"/>
      <c r="BJ8070"/>
    </row>
    <row r="8071" spans="2:62" x14ac:dyDescent="0.4">
      <c r="B8071" s="1">
        <v>30581</v>
      </c>
      <c r="C8071" s="6" t="s">
        <v>8</v>
      </c>
      <c r="D8071" s="6" t="s">
        <v>8</v>
      </c>
      <c r="E8071" s="6" t="s">
        <v>8482</v>
      </c>
      <c r="F8071" s="6" t="s">
        <v>11692</v>
      </c>
      <c r="G8071" s="6" t="s">
        <v>11693</v>
      </c>
      <c r="H8071" s="6" t="s">
        <v>11760</v>
      </c>
      <c r="I8071" s="6" t="s">
        <v>11762</v>
      </c>
      <c r="J8071" s="6" t="s">
        <v>5</v>
      </c>
      <c r="K8071" s="7">
        <v>0.67</v>
      </c>
      <c r="L8071" s="7">
        <f>IFERROR(VLOOKUP(SiscoTable[[#This Row],[Código]],Hoja2!A:B,2,0)*SiscoTable[[#This Row],[Provta(Uns)]],0)</f>
        <v>15.142000000000001</v>
      </c>
      <c r="M8071" s="7">
        <v>0</v>
      </c>
      <c r="N8071" s="7">
        <v>3</v>
      </c>
      <c r="O8071" s="7">
        <f>IFERROR(VLOOKUP(SiscoTable[[#This Row],[Código]],Hoja2!A:B,2,0)*SiscoTable[[#This Row],[Stock_actual]],0)</f>
        <v>67.800000000000011</v>
      </c>
      <c r="P8071" s="6" t="s">
        <v>1060</v>
      </c>
      <c r="Q8071" s="7">
        <v>1</v>
      </c>
      <c r="R8071" s="7">
        <v>0</v>
      </c>
      <c r="S8071" s="7" t="s">
        <v>11926</v>
      </c>
      <c r="BI8071"/>
      <c r="BJ8071"/>
    </row>
    <row r="8072" spans="2:62" x14ac:dyDescent="0.4">
      <c r="B8072" s="1">
        <v>30583</v>
      </c>
      <c r="C8072" s="6" t="s">
        <v>8</v>
      </c>
      <c r="D8072" s="6" t="s">
        <v>8</v>
      </c>
      <c r="E8072" s="6" t="s">
        <v>8482</v>
      </c>
      <c r="F8072" s="6" t="s">
        <v>11692</v>
      </c>
      <c r="G8072" s="6" t="s">
        <v>11693</v>
      </c>
      <c r="H8072" s="6" t="s">
        <v>11760</v>
      </c>
      <c r="I8072" s="6" t="s">
        <v>11763</v>
      </c>
      <c r="J8072" s="6" t="s">
        <v>5</v>
      </c>
      <c r="K8072" s="7">
        <v>0</v>
      </c>
      <c r="L8072" s="7">
        <f>IFERROR(VLOOKUP(SiscoTable[[#This Row],[Código]],Hoja2!A:B,2,0)*SiscoTable[[#This Row],[Provta(Uns)]],0)</f>
        <v>0</v>
      </c>
      <c r="M8072" s="7">
        <v>0</v>
      </c>
      <c r="N8072" s="7">
        <v>0</v>
      </c>
      <c r="O8072" s="7">
        <f>IFERROR(VLOOKUP(SiscoTable[[#This Row],[Código]],Hoja2!A:B,2,0)*SiscoTable[[#This Row],[Stock_actual]],0)</f>
        <v>0</v>
      </c>
      <c r="P8072" s="6" t="s">
        <v>7</v>
      </c>
      <c r="Q8072" s="7">
        <v>0</v>
      </c>
      <c r="R8072" s="7">
        <v>0</v>
      </c>
      <c r="S8072" s="7" t="s">
        <v>11926</v>
      </c>
      <c r="BI8072"/>
      <c r="BJ8072"/>
    </row>
    <row r="8073" spans="2:62" x14ac:dyDescent="0.4">
      <c r="B8073" s="1">
        <v>30584</v>
      </c>
      <c r="C8073" s="6" t="s">
        <v>8</v>
      </c>
      <c r="D8073" s="6" t="s">
        <v>8</v>
      </c>
      <c r="E8073" s="6" t="s">
        <v>8482</v>
      </c>
      <c r="F8073" s="6" t="s">
        <v>11692</v>
      </c>
      <c r="G8073" s="6" t="s">
        <v>11693</v>
      </c>
      <c r="H8073" s="6" t="s">
        <v>11760</v>
      </c>
      <c r="I8073" s="6" t="s">
        <v>11764</v>
      </c>
      <c r="J8073" s="6" t="s">
        <v>5</v>
      </c>
      <c r="K8073" s="7">
        <v>0.83</v>
      </c>
      <c r="L8073" s="7">
        <f>IFERROR(VLOOKUP(SiscoTable[[#This Row],[Código]],Hoja2!A:B,2,0)*SiscoTable[[#This Row],[Provta(Uns)]],0)</f>
        <v>7.8019999999999996</v>
      </c>
      <c r="M8073" s="7">
        <v>0</v>
      </c>
      <c r="N8073" s="7">
        <v>0</v>
      </c>
      <c r="O8073" s="7">
        <f>IFERROR(VLOOKUP(SiscoTable[[#This Row],[Código]],Hoja2!A:B,2,0)*SiscoTable[[#This Row],[Stock_actual]],0)</f>
        <v>0</v>
      </c>
      <c r="P8073" s="6" t="s">
        <v>7</v>
      </c>
      <c r="Q8073" s="7">
        <v>1</v>
      </c>
      <c r="R8073" s="7">
        <v>1.7999999999999998</v>
      </c>
      <c r="S8073" s="7" t="s">
        <v>11926</v>
      </c>
      <c r="BI8073"/>
      <c r="BJ8073"/>
    </row>
    <row r="8074" spans="2:62" x14ac:dyDescent="0.4">
      <c r="B8074" s="1">
        <v>30585</v>
      </c>
      <c r="C8074" s="6" t="s">
        <v>8</v>
      </c>
      <c r="D8074" s="6" t="s">
        <v>8</v>
      </c>
      <c r="E8074" s="6" t="s">
        <v>8482</v>
      </c>
      <c r="F8074" s="6" t="s">
        <v>11692</v>
      </c>
      <c r="G8074" s="6" t="s">
        <v>11693</v>
      </c>
      <c r="H8074" s="6" t="s">
        <v>11760</v>
      </c>
      <c r="I8074" s="6" t="s">
        <v>11765</v>
      </c>
      <c r="J8074" s="6" t="s">
        <v>5</v>
      </c>
      <c r="K8074" s="7">
        <v>0.5</v>
      </c>
      <c r="L8074" s="7">
        <f>IFERROR(VLOOKUP(SiscoTable[[#This Row],[Código]],Hoja2!A:B,2,0)*SiscoTable[[#This Row],[Provta(Uns)]],0)</f>
        <v>11.3</v>
      </c>
      <c r="M8074" s="7">
        <v>0</v>
      </c>
      <c r="N8074" s="7">
        <v>3</v>
      </c>
      <c r="O8074" s="7">
        <f>IFERROR(VLOOKUP(SiscoTable[[#This Row],[Código]],Hoja2!A:B,2,0)*SiscoTable[[#This Row],[Stock_actual]],0)</f>
        <v>67.800000000000011</v>
      </c>
      <c r="P8074" s="6" t="s">
        <v>1014</v>
      </c>
      <c r="Q8074" s="7">
        <v>1</v>
      </c>
      <c r="R8074" s="7">
        <v>0</v>
      </c>
      <c r="S8074" s="7" t="s">
        <v>11926</v>
      </c>
      <c r="BI8074"/>
      <c r="BJ8074"/>
    </row>
    <row r="8075" spans="2:62" x14ac:dyDescent="0.4">
      <c r="B8075" s="1">
        <v>30586</v>
      </c>
      <c r="C8075" s="6" t="s">
        <v>8</v>
      </c>
      <c r="D8075" s="6" t="s">
        <v>8</v>
      </c>
      <c r="E8075" s="6" t="s">
        <v>8482</v>
      </c>
      <c r="F8075" s="6" t="s">
        <v>11692</v>
      </c>
      <c r="G8075" s="6" t="s">
        <v>11693</v>
      </c>
      <c r="H8075" s="6" t="s">
        <v>11760</v>
      </c>
      <c r="I8075" s="6" t="s">
        <v>11766</v>
      </c>
      <c r="J8075" s="6" t="s">
        <v>5</v>
      </c>
      <c r="K8075" s="7">
        <v>0.5</v>
      </c>
      <c r="L8075" s="7">
        <f>IFERROR(VLOOKUP(SiscoTable[[#This Row],[Código]],Hoja2!A:B,2,0)*SiscoTable[[#This Row],[Provta(Uns)]],0)</f>
        <v>11.3</v>
      </c>
      <c r="M8075" s="7">
        <v>0</v>
      </c>
      <c r="N8075" s="7">
        <v>3</v>
      </c>
      <c r="O8075" s="7">
        <f>IFERROR(VLOOKUP(SiscoTable[[#This Row],[Código]],Hoja2!A:B,2,0)*SiscoTable[[#This Row],[Stock_actual]],0)</f>
        <v>67.800000000000011</v>
      </c>
      <c r="P8075" s="6" t="s">
        <v>1014</v>
      </c>
      <c r="Q8075" s="7">
        <v>1</v>
      </c>
      <c r="R8075" s="7">
        <v>0</v>
      </c>
      <c r="S8075" s="7" t="s">
        <v>11926</v>
      </c>
      <c r="BI8075"/>
      <c r="BJ8075"/>
    </row>
    <row r="8076" spans="2:62" x14ac:dyDescent="0.4">
      <c r="B8076" s="1">
        <v>30587</v>
      </c>
      <c r="C8076" s="6" t="s">
        <v>8</v>
      </c>
      <c r="D8076" s="6" t="s">
        <v>8</v>
      </c>
      <c r="E8076" s="6" t="s">
        <v>8482</v>
      </c>
      <c r="F8076" s="6" t="s">
        <v>10720</v>
      </c>
      <c r="G8076" s="6" t="s">
        <v>11504</v>
      </c>
      <c r="H8076" s="6" t="s">
        <v>9042</v>
      </c>
      <c r="I8076" s="6" t="s">
        <v>11577</v>
      </c>
      <c r="J8076" s="6" t="s">
        <v>5</v>
      </c>
      <c r="K8076" s="7">
        <v>3</v>
      </c>
      <c r="L8076" s="7">
        <f>IFERROR(VLOOKUP(SiscoTable[[#This Row],[Código]],Hoja2!A:B,2,0)*SiscoTable[[#This Row],[Provta(Uns)]],0)</f>
        <v>16.200000000000003</v>
      </c>
      <c r="M8076" s="7">
        <v>0</v>
      </c>
      <c r="N8076" s="7">
        <v>0</v>
      </c>
      <c r="O8076" s="7">
        <f>IFERROR(VLOOKUP(SiscoTable[[#This Row],[Código]],Hoja2!A:B,2,0)*SiscoTable[[#This Row],[Stock_actual]],0)</f>
        <v>0</v>
      </c>
      <c r="P8076" s="6" t="s">
        <v>7</v>
      </c>
      <c r="Q8076" s="7">
        <v>3</v>
      </c>
      <c r="R8076" s="7">
        <v>6</v>
      </c>
      <c r="S8076" s="7" t="s">
        <v>11926</v>
      </c>
      <c r="BI8076"/>
      <c r="BJ8076"/>
    </row>
    <row r="8077" spans="2:62" x14ac:dyDescent="0.4">
      <c r="B8077" s="1">
        <v>30588</v>
      </c>
      <c r="C8077" s="6" t="s">
        <v>8</v>
      </c>
      <c r="D8077" s="6" t="s">
        <v>8</v>
      </c>
      <c r="E8077" s="6" t="s">
        <v>8482</v>
      </c>
      <c r="F8077" s="6" t="s">
        <v>1736</v>
      </c>
      <c r="G8077" s="6" t="s">
        <v>10563</v>
      </c>
      <c r="H8077" s="6" t="s">
        <v>10565</v>
      </c>
      <c r="I8077" s="6" t="s">
        <v>10613</v>
      </c>
      <c r="J8077" s="6" t="s">
        <v>5</v>
      </c>
      <c r="K8077" s="7">
        <v>1.83</v>
      </c>
      <c r="L8077" s="7">
        <f>IFERROR(VLOOKUP(SiscoTable[[#This Row],[Código]],Hoja2!A:B,2,0)*SiscoTable[[#This Row],[Provta(Uns)]],0)</f>
        <v>35.685000000000002</v>
      </c>
      <c r="M8077" s="7">
        <v>0</v>
      </c>
      <c r="N8077" s="7">
        <v>25</v>
      </c>
      <c r="O8077" s="7">
        <f>IFERROR(VLOOKUP(SiscoTable[[#This Row],[Código]],Hoja2!A:B,2,0)*SiscoTable[[#This Row],[Stock_actual]],0)</f>
        <v>487.5</v>
      </c>
      <c r="P8077" s="6" t="s">
        <v>3358</v>
      </c>
      <c r="Q8077" s="7">
        <v>2</v>
      </c>
      <c r="R8077" s="7">
        <v>0</v>
      </c>
      <c r="S8077" s="7" t="s">
        <v>11926</v>
      </c>
      <c r="BI8077"/>
      <c r="BJ8077"/>
    </row>
    <row r="8078" spans="2:62" x14ac:dyDescent="0.4">
      <c r="B8078" s="1">
        <v>30590</v>
      </c>
      <c r="C8078" s="6" t="s">
        <v>8</v>
      </c>
      <c r="D8078" s="6" t="s">
        <v>30</v>
      </c>
      <c r="E8078" s="6" t="s">
        <v>3268</v>
      </c>
      <c r="F8078" s="6" t="s">
        <v>7815</v>
      </c>
      <c r="G8078" s="6" t="s">
        <v>7827</v>
      </c>
      <c r="H8078" s="6" t="s">
        <v>7829</v>
      </c>
      <c r="I8078" s="6" t="s">
        <v>7916</v>
      </c>
      <c r="J8078" s="6" t="s">
        <v>5</v>
      </c>
      <c r="K8078" s="7">
        <v>10.5</v>
      </c>
      <c r="L8078" s="7">
        <f>IFERROR(VLOOKUP(SiscoTable[[#This Row],[Código]],Hoja2!A:B,2,0)*SiscoTable[[#This Row],[Provta(Uns)]],0)</f>
        <v>48.3</v>
      </c>
      <c r="M8078" s="7">
        <v>0</v>
      </c>
      <c r="N8078" s="7">
        <v>36</v>
      </c>
      <c r="O8078" s="7">
        <f>IFERROR(VLOOKUP(SiscoTable[[#This Row],[Código]],Hoja2!A:B,2,0)*SiscoTable[[#This Row],[Stock_actual]],0)</f>
        <v>165.6</v>
      </c>
      <c r="P8078" s="6" t="s">
        <v>1451</v>
      </c>
      <c r="Q8078" s="7">
        <v>12</v>
      </c>
      <c r="R8078" s="7">
        <v>0</v>
      </c>
      <c r="S8078" s="7" t="s">
        <v>11928</v>
      </c>
      <c r="BI8078"/>
      <c r="BJ8078"/>
    </row>
    <row r="8079" spans="2:62" x14ac:dyDescent="0.4">
      <c r="B8079" s="1">
        <v>30591</v>
      </c>
      <c r="C8079" s="6" t="s">
        <v>8</v>
      </c>
      <c r="D8079" s="6" t="s">
        <v>8</v>
      </c>
      <c r="E8079" s="6" t="s">
        <v>3268</v>
      </c>
      <c r="F8079" s="6" t="s">
        <v>7815</v>
      </c>
      <c r="G8079" s="6" t="s">
        <v>7827</v>
      </c>
      <c r="H8079" s="6" t="s">
        <v>7829</v>
      </c>
      <c r="I8079" s="6" t="s">
        <v>7917</v>
      </c>
      <c r="J8079" s="6" t="s">
        <v>5</v>
      </c>
      <c r="K8079" s="7">
        <v>7.33</v>
      </c>
      <c r="L8079" s="7">
        <f>IFERROR(VLOOKUP(SiscoTable[[#This Row],[Código]],Hoja2!A:B,2,0)*SiscoTable[[#This Row],[Provta(Uns)]],0)</f>
        <v>65.237000000000009</v>
      </c>
      <c r="M8079" s="7">
        <v>0</v>
      </c>
      <c r="N8079" s="7">
        <v>25</v>
      </c>
      <c r="O8079" s="7">
        <f>IFERROR(VLOOKUP(SiscoTable[[#This Row],[Código]],Hoja2!A:B,2,0)*SiscoTable[[#This Row],[Stock_actual]],0)</f>
        <v>222.5</v>
      </c>
      <c r="P8079" s="6" t="s">
        <v>1499</v>
      </c>
      <c r="Q8079" s="7">
        <v>8</v>
      </c>
      <c r="R8079" s="7">
        <v>0</v>
      </c>
      <c r="S8079" s="7" t="s">
        <v>11928</v>
      </c>
      <c r="BI8079"/>
      <c r="BJ8079"/>
    </row>
    <row r="8080" spans="2:62" x14ac:dyDescent="0.4">
      <c r="B8080" s="1">
        <v>30592</v>
      </c>
      <c r="C8080" s="6" t="s">
        <v>8</v>
      </c>
      <c r="D8080" s="6" t="s">
        <v>30</v>
      </c>
      <c r="E8080" s="6" t="s">
        <v>3268</v>
      </c>
      <c r="F8080" s="6" t="s">
        <v>7815</v>
      </c>
      <c r="G8080" s="6" t="s">
        <v>7929</v>
      </c>
      <c r="H8080" s="6" t="s">
        <v>3299</v>
      </c>
      <c r="I8080" s="6" t="s">
        <v>8013</v>
      </c>
      <c r="J8080" s="6" t="s">
        <v>5</v>
      </c>
      <c r="K8080" s="7">
        <v>20</v>
      </c>
      <c r="L8080" s="7">
        <f>IFERROR(VLOOKUP(SiscoTable[[#This Row],[Código]],Hoja2!A:B,2,0)*SiscoTable[[#This Row],[Provta(Uns)]],0)</f>
        <v>72</v>
      </c>
      <c r="M8080" s="7">
        <v>72</v>
      </c>
      <c r="N8080" s="7">
        <v>24</v>
      </c>
      <c r="O8080" s="7">
        <f>IFERROR(VLOOKUP(SiscoTable[[#This Row],[Código]],Hoja2!A:B,2,0)*SiscoTable[[#This Row],[Stock_actual]],0)</f>
        <v>86.4</v>
      </c>
      <c r="P8080" s="6" t="s">
        <v>115</v>
      </c>
      <c r="Q8080" s="7">
        <v>22</v>
      </c>
      <c r="R8080" s="7">
        <v>0</v>
      </c>
      <c r="S8080" s="7" t="s">
        <v>11928</v>
      </c>
      <c r="BI8080"/>
      <c r="BJ8080"/>
    </row>
    <row r="8081" spans="2:62" x14ac:dyDescent="0.4">
      <c r="B8081" s="1">
        <v>30593</v>
      </c>
      <c r="C8081" s="6" t="s">
        <v>8</v>
      </c>
      <c r="D8081" s="6" t="s">
        <v>8</v>
      </c>
      <c r="E8081" s="6" t="s">
        <v>3268</v>
      </c>
      <c r="F8081" s="6" t="s">
        <v>7815</v>
      </c>
      <c r="G8081" s="6" t="s">
        <v>7929</v>
      </c>
      <c r="H8081" s="6" t="s">
        <v>3299</v>
      </c>
      <c r="I8081" s="6" t="s">
        <v>8014</v>
      </c>
      <c r="J8081" s="6" t="s">
        <v>5</v>
      </c>
      <c r="K8081" s="7">
        <v>8.33</v>
      </c>
      <c r="L8081" s="7">
        <f>IFERROR(VLOOKUP(SiscoTable[[#This Row],[Código]],Hoja2!A:B,2,0)*SiscoTable[[#This Row],[Provta(Uns)]],0)</f>
        <v>23.323999999999998</v>
      </c>
      <c r="M8081" s="7">
        <v>96</v>
      </c>
      <c r="N8081" s="7">
        <v>0</v>
      </c>
      <c r="O8081" s="7">
        <f>IFERROR(VLOOKUP(SiscoTable[[#This Row],[Código]],Hoja2!A:B,2,0)*SiscoTable[[#This Row],[Stock_actual]],0)</f>
        <v>0</v>
      </c>
      <c r="P8081" s="6" t="s">
        <v>7</v>
      </c>
      <c r="Q8081" s="7">
        <v>9</v>
      </c>
      <c r="R8081" s="7">
        <v>0</v>
      </c>
      <c r="S8081" s="7" t="s">
        <v>11928</v>
      </c>
      <c r="BI8081"/>
      <c r="BJ8081"/>
    </row>
    <row r="8082" spans="2:62" x14ac:dyDescent="0.4">
      <c r="B8082" s="1">
        <v>30594</v>
      </c>
      <c r="C8082" s="6" t="s">
        <v>8</v>
      </c>
      <c r="D8082" s="6" t="s">
        <v>30</v>
      </c>
      <c r="E8082" s="6" t="s">
        <v>3268</v>
      </c>
      <c r="F8082" s="6" t="s">
        <v>3269</v>
      </c>
      <c r="G8082" s="6" t="s">
        <v>4996</v>
      </c>
      <c r="H8082" s="6" t="s">
        <v>5207</v>
      </c>
      <c r="I8082" s="6" t="s">
        <v>5206</v>
      </c>
      <c r="J8082" s="6" t="s">
        <v>5</v>
      </c>
      <c r="K8082" s="7">
        <v>11.33</v>
      </c>
      <c r="L8082" s="7">
        <f>IFERROR(VLOOKUP(SiscoTable[[#This Row],[Código]],Hoja2!A:B,2,0)*SiscoTable[[#This Row],[Provta(Uns)]],0)</f>
        <v>18.128</v>
      </c>
      <c r="M8082" s="7">
        <v>0</v>
      </c>
      <c r="N8082" s="7">
        <v>0</v>
      </c>
      <c r="O8082" s="7">
        <f>IFERROR(VLOOKUP(SiscoTable[[#This Row],[Código]],Hoja2!A:B,2,0)*SiscoTable[[#This Row],[Stock_actual]],0)</f>
        <v>0</v>
      </c>
      <c r="P8082" s="6" t="s">
        <v>7</v>
      </c>
      <c r="Q8082" s="7">
        <v>13</v>
      </c>
      <c r="R8082" s="7">
        <v>22.8</v>
      </c>
      <c r="S8082" s="7" t="s">
        <v>11928</v>
      </c>
      <c r="BI8082"/>
      <c r="BJ8082"/>
    </row>
    <row r="8083" spans="2:62" x14ac:dyDescent="0.4">
      <c r="B8083" s="1">
        <v>30595</v>
      </c>
      <c r="C8083" s="6" t="s">
        <v>8</v>
      </c>
      <c r="D8083" s="6" t="s">
        <v>8</v>
      </c>
      <c r="E8083" s="6" t="s">
        <v>3268</v>
      </c>
      <c r="F8083" s="6" t="s">
        <v>3269</v>
      </c>
      <c r="G8083" s="6" t="s">
        <v>4996</v>
      </c>
      <c r="H8083" s="6" t="s">
        <v>5207</v>
      </c>
      <c r="I8083" s="6" t="s">
        <v>5208</v>
      </c>
      <c r="J8083" s="6" t="s">
        <v>5</v>
      </c>
      <c r="K8083" s="7">
        <v>2.33</v>
      </c>
      <c r="L8083" s="7">
        <f>IFERROR(VLOOKUP(SiscoTable[[#This Row],[Código]],Hoja2!A:B,2,0)*SiscoTable[[#This Row],[Provta(Uns)]],0)</f>
        <v>13.513999999999999</v>
      </c>
      <c r="M8083" s="7">
        <v>0</v>
      </c>
      <c r="N8083" s="7">
        <v>0</v>
      </c>
      <c r="O8083" s="7">
        <f>IFERROR(VLOOKUP(SiscoTable[[#This Row],[Código]],Hoja2!A:B,2,0)*SiscoTable[[#This Row],[Stock_actual]],0)</f>
        <v>0</v>
      </c>
      <c r="P8083" s="6" t="s">
        <v>7</v>
      </c>
      <c r="Q8083" s="7">
        <v>3</v>
      </c>
      <c r="R8083" s="7">
        <v>4.8</v>
      </c>
      <c r="S8083" s="7" t="s">
        <v>11928</v>
      </c>
      <c r="BI8083"/>
      <c r="BJ8083"/>
    </row>
    <row r="8084" spans="2:62" x14ac:dyDescent="0.4">
      <c r="B8084" s="1">
        <v>30596</v>
      </c>
      <c r="C8084" s="6" t="s">
        <v>25</v>
      </c>
      <c r="D8084" s="6" t="s">
        <v>30</v>
      </c>
      <c r="E8084" s="6" t="s">
        <v>8482</v>
      </c>
      <c r="F8084" s="6" t="s">
        <v>8543</v>
      </c>
      <c r="G8084" s="6" t="s">
        <v>8593</v>
      </c>
      <c r="H8084" s="6" t="s">
        <v>8595</v>
      </c>
      <c r="I8084" s="6" t="s">
        <v>8601</v>
      </c>
      <c r="J8084" s="6" t="s">
        <v>5</v>
      </c>
      <c r="K8084" s="7">
        <v>19.829999999999998</v>
      </c>
      <c r="L8084" s="7">
        <f>IFERROR(VLOOKUP(SiscoTable[[#This Row],[Código]],Hoja2!A:B,2,0)*SiscoTable[[#This Row],[Provta(Uns)]],0)</f>
        <v>555.24</v>
      </c>
      <c r="M8084" s="7">
        <v>0</v>
      </c>
      <c r="N8084" s="7">
        <v>6</v>
      </c>
      <c r="O8084" s="7">
        <f>IFERROR(VLOOKUP(SiscoTable[[#This Row],[Código]],Hoja2!A:B,2,0)*SiscoTable[[#This Row],[Stock_actual]],0)</f>
        <v>168</v>
      </c>
      <c r="P8084" s="6" t="s">
        <v>117</v>
      </c>
      <c r="Q8084" s="7">
        <v>22</v>
      </c>
      <c r="R8084" s="7">
        <v>39.54</v>
      </c>
      <c r="S8084" s="7" t="s">
        <v>11926</v>
      </c>
      <c r="BI8084"/>
      <c r="BJ8084"/>
    </row>
    <row r="8085" spans="2:62" x14ac:dyDescent="0.4">
      <c r="B8085" s="1">
        <v>30597</v>
      </c>
      <c r="C8085" s="6" t="s">
        <v>25</v>
      </c>
      <c r="D8085" s="6" t="s">
        <v>30</v>
      </c>
      <c r="E8085" s="6" t="s">
        <v>8482</v>
      </c>
      <c r="F8085" s="6" t="s">
        <v>8543</v>
      </c>
      <c r="G8085" s="6" t="s">
        <v>8593</v>
      </c>
      <c r="H8085" s="6" t="s">
        <v>8595</v>
      </c>
      <c r="I8085" s="6" t="s">
        <v>8602</v>
      </c>
      <c r="J8085" s="6" t="s">
        <v>5</v>
      </c>
      <c r="K8085" s="7">
        <v>9.5</v>
      </c>
      <c r="L8085" s="7">
        <f>IFERROR(VLOOKUP(SiscoTable[[#This Row],[Código]],Hoja2!A:B,2,0)*SiscoTable[[#This Row],[Provta(Uns)]],0)</f>
        <v>266</v>
      </c>
      <c r="M8085" s="7">
        <v>0</v>
      </c>
      <c r="N8085" s="7">
        <v>4</v>
      </c>
      <c r="O8085" s="7">
        <f>IFERROR(VLOOKUP(SiscoTable[[#This Row],[Código]],Hoja2!A:B,2,0)*SiscoTable[[#This Row],[Stock_actual]],0)</f>
        <v>112</v>
      </c>
      <c r="P8085" s="6" t="s">
        <v>237</v>
      </c>
      <c r="Q8085" s="7">
        <v>11</v>
      </c>
      <c r="R8085" s="7">
        <v>19.36</v>
      </c>
      <c r="S8085" s="7" t="s">
        <v>11926</v>
      </c>
      <c r="BI8085"/>
      <c r="BJ8085"/>
    </row>
    <row r="8086" spans="2:62" x14ac:dyDescent="0.4">
      <c r="B8086" s="1">
        <v>30598</v>
      </c>
      <c r="C8086" s="6" t="s">
        <v>8</v>
      </c>
      <c r="D8086" s="6" t="s">
        <v>8</v>
      </c>
      <c r="E8086" s="6" t="s">
        <v>8482</v>
      </c>
      <c r="F8086" s="6" t="s">
        <v>9030</v>
      </c>
      <c r="G8086" s="6" t="s">
        <v>9299</v>
      </c>
      <c r="H8086" s="6" t="s">
        <v>9316</v>
      </c>
      <c r="I8086" s="6" t="s">
        <v>9546</v>
      </c>
      <c r="J8086" s="6" t="s">
        <v>5</v>
      </c>
      <c r="K8086" s="7">
        <v>2</v>
      </c>
      <c r="L8086" s="7">
        <f>IFERROR(VLOOKUP(SiscoTable[[#This Row],[Código]],Hoja2!A:B,2,0)*SiscoTable[[#This Row],[Provta(Uns)]],0)</f>
        <v>48.4</v>
      </c>
      <c r="M8086" s="7">
        <v>0</v>
      </c>
      <c r="N8086" s="7">
        <v>8</v>
      </c>
      <c r="O8086" s="7">
        <f>IFERROR(VLOOKUP(SiscoTable[[#This Row],[Código]],Hoja2!A:B,2,0)*SiscoTable[[#This Row],[Stock_actual]],0)</f>
        <v>193.6</v>
      </c>
      <c r="P8086" s="6" t="s">
        <v>560</v>
      </c>
      <c r="Q8086" s="7">
        <v>2</v>
      </c>
      <c r="R8086" s="7">
        <v>0</v>
      </c>
      <c r="S8086" s="7" t="s">
        <v>11926</v>
      </c>
      <c r="BI8086"/>
      <c r="BJ8086"/>
    </row>
    <row r="8087" spans="2:62" x14ac:dyDescent="0.4">
      <c r="B8087" s="1">
        <v>30599</v>
      </c>
      <c r="C8087" s="6" t="s">
        <v>8</v>
      </c>
      <c r="D8087" s="6" t="s">
        <v>8</v>
      </c>
      <c r="E8087" s="6" t="s">
        <v>8482</v>
      </c>
      <c r="F8087" s="6" t="s">
        <v>9030</v>
      </c>
      <c r="G8087" s="6" t="s">
        <v>9299</v>
      </c>
      <c r="H8087" s="6" t="s">
        <v>9316</v>
      </c>
      <c r="I8087" s="6" t="s">
        <v>9547</v>
      </c>
      <c r="J8087" s="6" t="s">
        <v>5</v>
      </c>
      <c r="K8087" s="7">
        <v>1.33</v>
      </c>
      <c r="L8087" s="7">
        <f>IFERROR(VLOOKUP(SiscoTable[[#This Row],[Código]],Hoja2!A:B,2,0)*SiscoTable[[#This Row],[Provta(Uns)]],0)</f>
        <v>31.92</v>
      </c>
      <c r="M8087" s="7">
        <v>0</v>
      </c>
      <c r="N8087" s="7">
        <v>10</v>
      </c>
      <c r="O8087" s="7">
        <f>IFERROR(VLOOKUP(SiscoTable[[#This Row],[Código]],Hoja2!A:B,2,0)*SiscoTable[[#This Row],[Stock_actual]],0)</f>
        <v>240</v>
      </c>
      <c r="P8087" s="6" t="s">
        <v>3336</v>
      </c>
      <c r="Q8087" s="7">
        <v>1</v>
      </c>
      <c r="R8087" s="7">
        <v>0</v>
      </c>
      <c r="S8087" s="7" t="s">
        <v>11926</v>
      </c>
      <c r="BI8087"/>
      <c r="BJ8087"/>
    </row>
    <row r="8088" spans="2:62" x14ac:dyDescent="0.4">
      <c r="B8088" s="1">
        <v>30600</v>
      </c>
      <c r="C8088" s="6" t="s">
        <v>30</v>
      </c>
      <c r="D8088" s="6" t="s">
        <v>8</v>
      </c>
      <c r="E8088" s="6" t="s">
        <v>3268</v>
      </c>
      <c r="F8088" s="6" t="s">
        <v>3269</v>
      </c>
      <c r="G8088" s="6" t="s">
        <v>3270</v>
      </c>
      <c r="H8088" s="6" t="s">
        <v>3274</v>
      </c>
      <c r="I8088" s="6" t="s">
        <v>3348</v>
      </c>
      <c r="J8088" s="6" t="s">
        <v>5</v>
      </c>
      <c r="K8088" s="7">
        <v>2</v>
      </c>
      <c r="L8088" s="7">
        <f>IFERROR(VLOOKUP(SiscoTable[[#This Row],[Código]],Hoja2!A:B,2,0)*SiscoTable[[#This Row],[Provta(Uns)]],0)</f>
        <v>83.8</v>
      </c>
      <c r="M8088" s="7">
        <v>12</v>
      </c>
      <c r="N8088" s="7">
        <v>0</v>
      </c>
      <c r="O8088" s="7">
        <f>IFERROR(VLOOKUP(SiscoTable[[#This Row],[Código]],Hoja2!A:B,2,0)*SiscoTable[[#This Row],[Stock_actual]],0)</f>
        <v>0</v>
      </c>
      <c r="P8088" s="6" t="s">
        <v>7</v>
      </c>
      <c r="Q8088" s="7">
        <v>2</v>
      </c>
      <c r="R8088" s="7">
        <v>0</v>
      </c>
      <c r="S8088" s="7" t="s">
        <v>11927</v>
      </c>
      <c r="BI8088"/>
      <c r="BJ8088"/>
    </row>
    <row r="8089" spans="2:62" x14ac:dyDescent="0.4">
      <c r="B8089" s="1">
        <v>30601</v>
      </c>
      <c r="C8089" s="6" t="s">
        <v>8</v>
      </c>
      <c r="D8089" s="6" t="s">
        <v>8</v>
      </c>
      <c r="E8089" s="6" t="s">
        <v>3268</v>
      </c>
      <c r="F8089" s="6" t="s">
        <v>3269</v>
      </c>
      <c r="G8089" s="6" t="s">
        <v>3270</v>
      </c>
      <c r="H8089" s="6" t="s">
        <v>3274</v>
      </c>
      <c r="I8089" s="6" t="s">
        <v>3375</v>
      </c>
      <c r="J8089" s="6" t="s">
        <v>5</v>
      </c>
      <c r="K8089" s="7">
        <v>1.33</v>
      </c>
      <c r="L8089" s="7">
        <f>IFERROR(VLOOKUP(SiscoTable[[#This Row],[Código]],Hoja2!A:B,2,0)*SiscoTable[[#This Row],[Provta(Uns)]],0)</f>
        <v>34.447000000000003</v>
      </c>
      <c r="M8089" s="7">
        <v>12</v>
      </c>
      <c r="N8089" s="7">
        <v>0</v>
      </c>
      <c r="O8089" s="7">
        <f>IFERROR(VLOOKUP(SiscoTable[[#This Row],[Código]],Hoja2!A:B,2,0)*SiscoTable[[#This Row],[Stock_actual]],0)</f>
        <v>0</v>
      </c>
      <c r="P8089" s="6" t="s">
        <v>7</v>
      </c>
      <c r="Q8089" s="7">
        <v>1</v>
      </c>
      <c r="R8089" s="7">
        <v>0</v>
      </c>
      <c r="S8089" s="7" t="s">
        <v>11927</v>
      </c>
      <c r="BI8089"/>
      <c r="BJ8089"/>
    </row>
    <row r="8090" spans="2:62" x14ac:dyDescent="0.4">
      <c r="B8090" s="1">
        <v>30602</v>
      </c>
      <c r="C8090" s="6" t="s">
        <v>30</v>
      </c>
      <c r="D8090" s="6" t="s">
        <v>8</v>
      </c>
      <c r="E8090" s="6" t="s">
        <v>3268</v>
      </c>
      <c r="F8090" s="6" t="s">
        <v>3269</v>
      </c>
      <c r="G8090" s="6" t="s">
        <v>3270</v>
      </c>
      <c r="H8090" s="6" t="s">
        <v>3274</v>
      </c>
      <c r="I8090" s="6" t="s">
        <v>3349</v>
      </c>
      <c r="J8090" s="6" t="s">
        <v>5</v>
      </c>
      <c r="K8090" s="7">
        <v>5.33</v>
      </c>
      <c r="L8090" s="7">
        <f>IFERROR(VLOOKUP(SiscoTable[[#This Row],[Código]],Hoja2!A:B,2,0)*SiscoTable[[#This Row],[Provta(Uns)]],0)</f>
        <v>244.64699999999999</v>
      </c>
      <c r="M8090" s="7">
        <v>12</v>
      </c>
      <c r="N8090" s="7">
        <v>11</v>
      </c>
      <c r="O8090" s="7">
        <f>IFERROR(VLOOKUP(SiscoTable[[#This Row],[Código]],Hoja2!A:B,2,0)*SiscoTable[[#This Row],[Stock_actual]],0)</f>
        <v>504.9</v>
      </c>
      <c r="P8090" s="6" t="s">
        <v>1119</v>
      </c>
      <c r="Q8090" s="7">
        <v>6</v>
      </c>
      <c r="R8090" s="7">
        <v>0</v>
      </c>
      <c r="S8090" s="7" t="s">
        <v>11927</v>
      </c>
      <c r="BI8090"/>
      <c r="BJ8090"/>
    </row>
    <row r="8091" spans="2:62" x14ac:dyDescent="0.4">
      <c r="B8091" s="1">
        <v>30603</v>
      </c>
      <c r="C8091" s="6" t="s">
        <v>8</v>
      </c>
      <c r="D8091" s="6" t="s">
        <v>30</v>
      </c>
      <c r="E8091" s="6" t="s">
        <v>3268</v>
      </c>
      <c r="F8091" s="6" t="s">
        <v>3269</v>
      </c>
      <c r="G8091" s="6" t="s">
        <v>5267</v>
      </c>
      <c r="H8091" s="6" t="s">
        <v>5484</v>
      </c>
      <c r="I8091" s="6" t="s">
        <v>5483</v>
      </c>
      <c r="J8091" s="6" t="s">
        <v>5</v>
      </c>
      <c r="K8091" s="7">
        <v>12</v>
      </c>
      <c r="L8091" s="7">
        <f>IFERROR(VLOOKUP(SiscoTable[[#This Row],[Código]],Hoja2!A:B,2,0)*SiscoTable[[#This Row],[Provta(Uns)]],0)</f>
        <v>28.799999999999997</v>
      </c>
      <c r="M8091" s="7">
        <v>0</v>
      </c>
      <c r="N8091" s="7">
        <v>2</v>
      </c>
      <c r="O8091" s="7">
        <f>IFERROR(VLOOKUP(SiscoTable[[#This Row],[Código]],Hoja2!A:B,2,0)*SiscoTable[[#This Row],[Stock_actual]],0)</f>
        <v>4.8</v>
      </c>
      <c r="P8091" s="6" t="s">
        <v>214</v>
      </c>
      <c r="Q8091" s="7">
        <v>13</v>
      </c>
      <c r="R8091" s="7">
        <v>24</v>
      </c>
      <c r="S8091" s="7" t="s">
        <v>11928</v>
      </c>
      <c r="BI8091"/>
      <c r="BJ8091"/>
    </row>
    <row r="8092" spans="2:62" x14ac:dyDescent="0.4">
      <c r="B8092" s="1">
        <v>30604</v>
      </c>
      <c r="C8092" s="6" t="s">
        <v>8</v>
      </c>
      <c r="D8092" s="6" t="s">
        <v>8</v>
      </c>
      <c r="E8092" s="6" t="s">
        <v>3268</v>
      </c>
      <c r="F8092" s="6" t="s">
        <v>3269</v>
      </c>
      <c r="G8092" s="6" t="s">
        <v>5267</v>
      </c>
      <c r="H8092" s="6" t="s">
        <v>5484</v>
      </c>
      <c r="I8092" s="6" t="s">
        <v>5485</v>
      </c>
      <c r="J8092" s="6" t="s">
        <v>5</v>
      </c>
      <c r="K8092" s="7">
        <v>0</v>
      </c>
      <c r="L8092" s="7">
        <f>IFERROR(VLOOKUP(SiscoTable[[#This Row],[Código]],Hoja2!A:B,2,0)*SiscoTable[[#This Row],[Provta(Uns)]],0)</f>
        <v>0</v>
      </c>
      <c r="M8092" s="7">
        <v>0</v>
      </c>
      <c r="N8092" s="7">
        <v>0</v>
      </c>
      <c r="O8092" s="7">
        <f>IFERROR(VLOOKUP(SiscoTable[[#This Row],[Código]],Hoja2!A:B,2,0)*SiscoTable[[#This Row],[Stock_actual]],0)</f>
        <v>0</v>
      </c>
      <c r="P8092" s="6" t="s">
        <v>7</v>
      </c>
      <c r="Q8092" s="7">
        <v>0</v>
      </c>
      <c r="R8092" s="7">
        <v>0</v>
      </c>
      <c r="S8092" s="7" t="s">
        <v>11928</v>
      </c>
      <c r="BI8092"/>
      <c r="BJ8092"/>
    </row>
    <row r="8093" spans="2:62" x14ac:dyDescent="0.4">
      <c r="B8093" s="1">
        <v>30605</v>
      </c>
      <c r="C8093" s="6" t="s">
        <v>8</v>
      </c>
      <c r="D8093" s="6" t="s">
        <v>8</v>
      </c>
      <c r="E8093" s="6" t="s">
        <v>3268</v>
      </c>
      <c r="F8093" s="6" t="s">
        <v>3269</v>
      </c>
      <c r="G8093" s="6" t="s">
        <v>5267</v>
      </c>
      <c r="H8093" s="6" t="s">
        <v>5484</v>
      </c>
      <c r="I8093" s="6" t="s">
        <v>5486</v>
      </c>
      <c r="J8093" s="6" t="s">
        <v>5</v>
      </c>
      <c r="K8093" s="7">
        <v>2.67</v>
      </c>
      <c r="L8093" s="7">
        <f>IFERROR(VLOOKUP(SiscoTable[[#This Row],[Código]],Hoja2!A:B,2,0)*SiscoTable[[#This Row],[Provta(Uns)]],0)</f>
        <v>3.7379999999999995</v>
      </c>
      <c r="M8093" s="7">
        <v>0</v>
      </c>
      <c r="N8093" s="7">
        <v>6</v>
      </c>
      <c r="O8093" s="7">
        <f>IFERROR(VLOOKUP(SiscoTable[[#This Row],[Código]],Hoja2!A:B,2,0)*SiscoTable[[#This Row],[Stock_actual]],0)</f>
        <v>8.3999999999999986</v>
      </c>
      <c r="P8093" s="6" t="s">
        <v>556</v>
      </c>
      <c r="Q8093" s="7">
        <v>3</v>
      </c>
      <c r="R8093" s="7">
        <v>0</v>
      </c>
      <c r="S8093" s="7" t="s">
        <v>11928</v>
      </c>
      <c r="BI8093"/>
      <c r="BJ8093"/>
    </row>
    <row r="8094" spans="2:62" x14ac:dyDescent="0.4">
      <c r="B8094" s="1">
        <v>30606</v>
      </c>
      <c r="C8094" s="6" t="s">
        <v>30</v>
      </c>
      <c r="D8094" s="6" t="s">
        <v>30</v>
      </c>
      <c r="E8094" s="6" t="s">
        <v>3268</v>
      </c>
      <c r="F8094" s="6" t="s">
        <v>7815</v>
      </c>
      <c r="G8094" s="6" t="s">
        <v>4156</v>
      </c>
      <c r="H8094" s="6" t="s">
        <v>7967</v>
      </c>
      <c r="I8094" s="6" t="s">
        <v>8035</v>
      </c>
      <c r="J8094" s="6" t="s">
        <v>5</v>
      </c>
      <c r="K8094" s="7">
        <v>11.5</v>
      </c>
      <c r="L8094" s="7">
        <f>IFERROR(VLOOKUP(SiscoTable[[#This Row],[Código]],Hoja2!A:B,2,0)*SiscoTable[[#This Row],[Provta(Uns)]],0)</f>
        <v>132.25</v>
      </c>
      <c r="M8094" s="7">
        <v>0</v>
      </c>
      <c r="N8094" s="7">
        <v>3</v>
      </c>
      <c r="O8094" s="7">
        <f>IFERROR(VLOOKUP(SiscoTable[[#This Row],[Código]],Hoja2!A:B,2,0)*SiscoTable[[#This Row],[Stock_actual]],0)</f>
        <v>34.5</v>
      </c>
      <c r="P8094" s="6" t="s">
        <v>76</v>
      </c>
      <c r="Q8094" s="7">
        <v>13</v>
      </c>
      <c r="R8094" s="7">
        <v>22.84</v>
      </c>
      <c r="S8094" s="7" t="s">
        <v>11928</v>
      </c>
      <c r="BI8094"/>
      <c r="BJ8094"/>
    </row>
    <row r="8095" spans="2:62" x14ac:dyDescent="0.4">
      <c r="B8095" s="1">
        <v>30608</v>
      </c>
      <c r="C8095" s="6" t="s">
        <v>30</v>
      </c>
      <c r="D8095" s="6" t="s">
        <v>30</v>
      </c>
      <c r="E8095" s="6" t="s">
        <v>3268</v>
      </c>
      <c r="F8095" s="6" t="s">
        <v>3269</v>
      </c>
      <c r="G8095" s="6" t="s">
        <v>4384</v>
      </c>
      <c r="H8095" s="6" t="s">
        <v>4403</v>
      </c>
      <c r="I8095" s="6" t="s">
        <v>4495</v>
      </c>
      <c r="J8095" s="6" t="s">
        <v>5</v>
      </c>
      <c r="K8095" s="7">
        <v>11.67</v>
      </c>
      <c r="L8095" s="7">
        <f>IFERROR(VLOOKUP(SiscoTable[[#This Row],[Código]],Hoja2!A:B,2,0)*SiscoTable[[#This Row],[Provta(Uns)]],0)</f>
        <v>242.73600000000002</v>
      </c>
      <c r="M8095" s="7">
        <v>0</v>
      </c>
      <c r="N8095" s="7">
        <v>26</v>
      </c>
      <c r="O8095" s="7">
        <f>IFERROR(VLOOKUP(SiscoTable[[#This Row],[Código]],Hoja2!A:B,2,0)*SiscoTable[[#This Row],[Stock_actual]],0)</f>
        <v>540.80000000000007</v>
      </c>
      <c r="P8095" s="6" t="s">
        <v>556</v>
      </c>
      <c r="Q8095" s="7">
        <v>13</v>
      </c>
      <c r="R8095" s="7">
        <v>0</v>
      </c>
      <c r="S8095" s="7" t="s">
        <v>11928</v>
      </c>
      <c r="BI8095"/>
      <c r="BJ8095"/>
    </row>
    <row r="8096" spans="2:62" x14ac:dyDescent="0.4">
      <c r="B8096" s="1">
        <v>30609</v>
      </c>
      <c r="C8096" s="6" t="s">
        <v>30</v>
      </c>
      <c r="D8096" s="6" t="s">
        <v>8</v>
      </c>
      <c r="E8096" s="6" t="s">
        <v>3268</v>
      </c>
      <c r="F8096" s="6" t="s">
        <v>3269</v>
      </c>
      <c r="G8096" s="6" t="s">
        <v>4384</v>
      </c>
      <c r="H8096" s="6" t="s">
        <v>4403</v>
      </c>
      <c r="I8096" s="6" t="s">
        <v>4496</v>
      </c>
      <c r="J8096" s="6" t="s">
        <v>5</v>
      </c>
      <c r="K8096" s="7">
        <v>7.33</v>
      </c>
      <c r="L8096" s="7">
        <f>IFERROR(VLOOKUP(SiscoTable[[#This Row],[Código]],Hoja2!A:B,2,0)*SiscoTable[[#This Row],[Provta(Uns)]],0)</f>
        <v>181.78400000000002</v>
      </c>
      <c r="M8096" s="7">
        <v>0</v>
      </c>
      <c r="N8096" s="7">
        <v>22</v>
      </c>
      <c r="O8096" s="7">
        <f>IFERROR(VLOOKUP(SiscoTable[[#This Row],[Código]],Hoja2!A:B,2,0)*SiscoTable[[#This Row],[Stock_actual]],0)</f>
        <v>545.6</v>
      </c>
      <c r="P8096" s="6" t="s">
        <v>983</v>
      </c>
      <c r="Q8096" s="7">
        <v>8</v>
      </c>
      <c r="R8096" s="7">
        <v>0</v>
      </c>
      <c r="S8096" s="7" t="s">
        <v>11928</v>
      </c>
      <c r="BI8096"/>
      <c r="BJ8096"/>
    </row>
    <row r="8097" spans="2:62" x14ac:dyDescent="0.4">
      <c r="B8097" s="1">
        <v>30611</v>
      </c>
      <c r="C8097" s="6" t="s">
        <v>8</v>
      </c>
      <c r="D8097" s="6" t="s">
        <v>8</v>
      </c>
      <c r="E8097" s="6" t="s">
        <v>3268</v>
      </c>
      <c r="F8097" s="6" t="s">
        <v>7815</v>
      </c>
      <c r="G8097" s="6" t="s">
        <v>4156</v>
      </c>
      <c r="H8097" s="6" t="s">
        <v>7967</v>
      </c>
      <c r="I8097" s="6" t="s">
        <v>8041</v>
      </c>
      <c r="J8097" s="6" t="s">
        <v>5</v>
      </c>
      <c r="K8097" s="7">
        <v>5</v>
      </c>
      <c r="L8097" s="7">
        <f>IFERROR(VLOOKUP(SiscoTable[[#This Row],[Código]],Hoja2!A:B,2,0)*SiscoTable[[#This Row],[Provta(Uns)]],0)</f>
        <v>59.5</v>
      </c>
      <c r="M8097" s="7">
        <v>0</v>
      </c>
      <c r="N8097" s="7">
        <v>0</v>
      </c>
      <c r="O8097" s="7">
        <f>IFERROR(VLOOKUP(SiscoTable[[#This Row],[Código]],Hoja2!A:B,2,0)*SiscoTable[[#This Row],[Stock_actual]],0)</f>
        <v>0</v>
      </c>
      <c r="P8097" s="6" t="s">
        <v>7</v>
      </c>
      <c r="Q8097" s="7">
        <v>6</v>
      </c>
      <c r="R8097" s="7">
        <v>10.200000000000001</v>
      </c>
      <c r="S8097" s="7" t="s">
        <v>11928</v>
      </c>
      <c r="BI8097"/>
      <c r="BJ8097"/>
    </row>
    <row r="8098" spans="2:62" x14ac:dyDescent="0.4">
      <c r="B8098" s="1">
        <v>30612</v>
      </c>
      <c r="C8098" s="6" t="s">
        <v>30</v>
      </c>
      <c r="D8098" s="6" t="s">
        <v>30</v>
      </c>
      <c r="E8098" s="6" t="s">
        <v>8482</v>
      </c>
      <c r="F8098" s="6" t="s">
        <v>10720</v>
      </c>
      <c r="G8098" s="6" t="s">
        <v>10721</v>
      </c>
      <c r="H8098" s="6" t="s">
        <v>10734</v>
      </c>
      <c r="I8098" s="6" t="s">
        <v>10840</v>
      </c>
      <c r="J8098" s="6" t="s">
        <v>5</v>
      </c>
      <c r="K8098" s="7">
        <v>12.17</v>
      </c>
      <c r="L8098" s="7">
        <f>IFERROR(VLOOKUP(SiscoTable[[#This Row],[Código]],Hoja2!A:B,2,0)*SiscoTable[[#This Row],[Provta(Uns)]],0)</f>
        <v>156.99299999999999</v>
      </c>
      <c r="M8098" s="7">
        <v>36</v>
      </c>
      <c r="N8098" s="7">
        <v>-8</v>
      </c>
      <c r="O8098" s="7">
        <f>IFERROR(VLOOKUP(SiscoTable[[#This Row],[Código]],Hoja2!A:B,2,0)*SiscoTable[[#This Row],[Stock_actual]],0)</f>
        <v>-103.2</v>
      </c>
      <c r="P8098" s="6" t="s">
        <v>7</v>
      </c>
      <c r="Q8098" s="7">
        <v>14</v>
      </c>
      <c r="R8098" s="7">
        <v>0</v>
      </c>
      <c r="S8098" s="7" t="s">
        <v>11926</v>
      </c>
      <c r="BI8098"/>
      <c r="BJ8098"/>
    </row>
    <row r="8099" spans="2:62" x14ac:dyDescent="0.4">
      <c r="B8099" s="1">
        <v>30613</v>
      </c>
      <c r="C8099" s="6" t="s">
        <v>30</v>
      </c>
      <c r="D8099" s="6" t="s">
        <v>8</v>
      </c>
      <c r="E8099" s="6" t="s">
        <v>8482</v>
      </c>
      <c r="F8099" s="6" t="s">
        <v>8543</v>
      </c>
      <c r="G8099" s="6" t="s">
        <v>8593</v>
      </c>
      <c r="H8099" s="6" t="s">
        <v>8595</v>
      </c>
      <c r="I8099" s="6" t="s">
        <v>8608</v>
      </c>
      <c r="J8099" s="6" t="s">
        <v>5</v>
      </c>
      <c r="K8099" s="7">
        <v>4.17</v>
      </c>
      <c r="L8099" s="7">
        <f>IFERROR(VLOOKUP(SiscoTable[[#This Row],[Código]],Hoja2!A:B,2,0)*SiscoTable[[#This Row],[Provta(Uns)]],0)</f>
        <v>110.922</v>
      </c>
      <c r="M8099" s="7">
        <v>0</v>
      </c>
      <c r="N8099" s="7">
        <v>3</v>
      </c>
      <c r="O8099" s="7">
        <f>IFERROR(VLOOKUP(SiscoTable[[#This Row],[Código]],Hoja2!A:B,2,0)*SiscoTable[[#This Row],[Stock_actual]],0)</f>
        <v>79.800000000000011</v>
      </c>
      <c r="P8099" s="6" t="s">
        <v>144</v>
      </c>
      <c r="Q8099" s="7">
        <v>5</v>
      </c>
      <c r="R8099" s="7">
        <v>8.3400000000000016</v>
      </c>
      <c r="S8099" s="7" t="s">
        <v>11926</v>
      </c>
      <c r="BI8099"/>
      <c r="BJ8099"/>
    </row>
    <row r="8100" spans="2:62" x14ac:dyDescent="0.4">
      <c r="B8100" s="1">
        <v>30614</v>
      </c>
      <c r="C8100" s="6" t="s">
        <v>30</v>
      </c>
      <c r="D8100" s="6" t="s">
        <v>8</v>
      </c>
      <c r="E8100" s="6" t="s">
        <v>8482</v>
      </c>
      <c r="F8100" s="6" t="s">
        <v>8543</v>
      </c>
      <c r="G8100" s="6" t="s">
        <v>8593</v>
      </c>
      <c r="H8100" s="6" t="s">
        <v>8595</v>
      </c>
      <c r="I8100" s="6" t="s">
        <v>8609</v>
      </c>
      <c r="J8100" s="6" t="s">
        <v>5</v>
      </c>
      <c r="K8100" s="7">
        <v>3.83</v>
      </c>
      <c r="L8100" s="7">
        <f>IFERROR(VLOOKUP(SiscoTable[[#This Row],[Código]],Hoja2!A:B,2,0)*SiscoTable[[#This Row],[Provta(Uns)]],0)</f>
        <v>101.87800000000001</v>
      </c>
      <c r="M8100" s="7">
        <v>0</v>
      </c>
      <c r="N8100" s="7">
        <v>1</v>
      </c>
      <c r="O8100" s="7">
        <f>IFERROR(VLOOKUP(SiscoTable[[#This Row],[Código]],Hoja2!A:B,2,0)*SiscoTable[[#This Row],[Stock_actual]],0)</f>
        <v>26.6</v>
      </c>
      <c r="P8100" s="6" t="s">
        <v>76</v>
      </c>
      <c r="Q8100" s="7">
        <v>4</v>
      </c>
      <c r="R8100" s="7">
        <v>7.84</v>
      </c>
      <c r="S8100" s="7" t="s">
        <v>11926</v>
      </c>
      <c r="BI8100"/>
      <c r="BJ8100"/>
    </row>
    <row r="8101" spans="2:62" x14ac:dyDescent="0.4">
      <c r="B8101" s="1">
        <v>30615</v>
      </c>
      <c r="C8101" s="6" t="s">
        <v>8</v>
      </c>
      <c r="D8101" s="6" t="s">
        <v>8</v>
      </c>
      <c r="E8101" s="6" t="s">
        <v>8482</v>
      </c>
      <c r="F8101" s="6" t="s">
        <v>8543</v>
      </c>
      <c r="G8101" s="6" t="s">
        <v>8593</v>
      </c>
      <c r="H8101" s="6" t="s">
        <v>8595</v>
      </c>
      <c r="I8101" s="6" t="s">
        <v>8620</v>
      </c>
      <c r="J8101" s="6" t="s">
        <v>5</v>
      </c>
      <c r="K8101" s="7">
        <v>2</v>
      </c>
      <c r="L8101" s="7">
        <f>IFERROR(VLOOKUP(SiscoTable[[#This Row],[Código]],Hoja2!A:B,2,0)*SiscoTable[[#This Row],[Provta(Uns)]],0)</f>
        <v>53.2</v>
      </c>
      <c r="M8101" s="7">
        <v>0</v>
      </c>
      <c r="N8101" s="7">
        <v>5</v>
      </c>
      <c r="O8101" s="7">
        <f>IFERROR(VLOOKUP(SiscoTable[[#This Row],[Código]],Hoja2!A:B,2,0)*SiscoTable[[#This Row],[Stock_actual]],0)</f>
        <v>133</v>
      </c>
      <c r="P8101" s="6" t="s">
        <v>510</v>
      </c>
      <c r="Q8101" s="7">
        <v>2</v>
      </c>
      <c r="R8101" s="7">
        <v>0</v>
      </c>
      <c r="S8101" s="7" t="s">
        <v>11926</v>
      </c>
      <c r="BI8101"/>
      <c r="BJ8101"/>
    </row>
    <row r="8102" spans="2:62" x14ac:dyDescent="0.4">
      <c r="B8102" s="1">
        <v>30616</v>
      </c>
      <c r="C8102" s="6" t="s">
        <v>8</v>
      </c>
      <c r="D8102" s="6" t="s">
        <v>8</v>
      </c>
      <c r="E8102" s="6" t="s">
        <v>8482</v>
      </c>
      <c r="F8102" s="6" t="s">
        <v>8543</v>
      </c>
      <c r="G8102" s="6" t="s">
        <v>8593</v>
      </c>
      <c r="H8102" s="6" t="s">
        <v>8595</v>
      </c>
      <c r="I8102" s="6" t="s">
        <v>8621</v>
      </c>
      <c r="J8102" s="6" t="s">
        <v>5</v>
      </c>
      <c r="K8102" s="7">
        <v>2.17</v>
      </c>
      <c r="L8102" s="7">
        <f>IFERROR(VLOOKUP(SiscoTable[[#This Row],[Código]],Hoja2!A:B,2,0)*SiscoTable[[#This Row],[Provta(Uns)]],0)</f>
        <v>57.722000000000001</v>
      </c>
      <c r="M8102" s="7">
        <v>0</v>
      </c>
      <c r="N8102" s="7">
        <v>5</v>
      </c>
      <c r="O8102" s="7">
        <f>IFERROR(VLOOKUP(SiscoTable[[#This Row],[Código]],Hoja2!A:B,2,0)*SiscoTable[[#This Row],[Stock_actual]],0)</f>
        <v>133</v>
      </c>
      <c r="P8102" s="6" t="s">
        <v>1038</v>
      </c>
      <c r="Q8102" s="7">
        <v>2</v>
      </c>
      <c r="R8102" s="7">
        <v>0</v>
      </c>
      <c r="S8102" s="7" t="s">
        <v>11926</v>
      </c>
      <c r="BI8102"/>
      <c r="BJ8102"/>
    </row>
    <row r="8103" spans="2:62" x14ac:dyDescent="0.4">
      <c r="B8103" s="1">
        <v>30617</v>
      </c>
      <c r="C8103" s="6" t="s">
        <v>30</v>
      </c>
      <c r="D8103" s="6" t="s">
        <v>8</v>
      </c>
      <c r="E8103" s="6" t="s">
        <v>8482</v>
      </c>
      <c r="F8103" s="6" t="s">
        <v>8543</v>
      </c>
      <c r="G8103" s="6" t="s">
        <v>8593</v>
      </c>
      <c r="H8103" s="6" t="s">
        <v>8595</v>
      </c>
      <c r="I8103" s="6" t="s">
        <v>8610</v>
      </c>
      <c r="J8103" s="6" t="s">
        <v>5</v>
      </c>
      <c r="K8103" s="7">
        <v>4.33</v>
      </c>
      <c r="L8103" s="7">
        <f>IFERROR(VLOOKUP(SiscoTable[[#This Row],[Código]],Hoja2!A:B,2,0)*SiscoTable[[#This Row],[Provta(Uns)]],0)</f>
        <v>115.17800000000001</v>
      </c>
      <c r="M8103" s="7">
        <v>0</v>
      </c>
      <c r="N8103" s="7">
        <v>8</v>
      </c>
      <c r="O8103" s="7">
        <f>IFERROR(VLOOKUP(SiscoTable[[#This Row],[Código]],Hoja2!A:B,2,0)*SiscoTable[[#This Row],[Stock_actual]],0)</f>
        <v>212.8</v>
      </c>
      <c r="P8103" s="6" t="s">
        <v>1443</v>
      </c>
      <c r="Q8103" s="7">
        <v>5</v>
      </c>
      <c r="R8103" s="7">
        <v>0</v>
      </c>
      <c r="S8103" s="7" t="s">
        <v>11926</v>
      </c>
      <c r="BI8103"/>
      <c r="BJ8103"/>
    </row>
    <row r="8104" spans="2:62" x14ac:dyDescent="0.4">
      <c r="B8104" s="1">
        <v>30618</v>
      </c>
      <c r="C8104" s="6" t="s">
        <v>30</v>
      </c>
      <c r="D8104" s="6" t="s">
        <v>30</v>
      </c>
      <c r="E8104" s="6" t="s">
        <v>3268</v>
      </c>
      <c r="F8104" s="6" t="s">
        <v>3269</v>
      </c>
      <c r="G8104" s="6" t="s">
        <v>5267</v>
      </c>
      <c r="H8104" s="6" t="s">
        <v>4276</v>
      </c>
      <c r="I8104" s="6" t="s">
        <v>5363</v>
      </c>
      <c r="J8104" s="6" t="s">
        <v>5</v>
      </c>
      <c r="K8104" s="7">
        <v>43.5</v>
      </c>
      <c r="L8104" s="7">
        <f>IFERROR(VLOOKUP(SiscoTable[[#This Row],[Código]],Hoja2!A:B,2,0)*SiscoTable[[#This Row],[Provta(Uns)]],0)</f>
        <v>208.79999999999998</v>
      </c>
      <c r="M8104" s="7">
        <v>0</v>
      </c>
      <c r="N8104" s="7">
        <v>85</v>
      </c>
      <c r="O8104" s="7">
        <f>IFERROR(VLOOKUP(SiscoTable[[#This Row],[Código]],Hoja2!A:B,2,0)*SiscoTable[[#This Row],[Stock_actual]],0)</f>
        <v>408</v>
      </c>
      <c r="P8104" s="6" t="s">
        <v>326</v>
      </c>
      <c r="Q8104" s="7">
        <v>48</v>
      </c>
      <c r="R8104" s="7">
        <v>0</v>
      </c>
      <c r="S8104" s="7" t="s">
        <v>11928</v>
      </c>
      <c r="BI8104"/>
      <c r="BJ8104"/>
    </row>
    <row r="8105" spans="2:62" x14ac:dyDescent="0.4">
      <c r="B8105" s="1">
        <v>30619</v>
      </c>
      <c r="C8105" s="6" t="s">
        <v>8</v>
      </c>
      <c r="D8105" s="6" t="s">
        <v>8</v>
      </c>
      <c r="E8105" s="6" t="s">
        <v>3268</v>
      </c>
      <c r="F8105" s="6" t="s">
        <v>7197</v>
      </c>
      <c r="G8105" s="6" t="s">
        <v>7554</v>
      </c>
      <c r="H8105" s="6" t="s">
        <v>7392</v>
      </c>
      <c r="I8105" s="6" t="s">
        <v>7761</v>
      </c>
      <c r="J8105" s="6" t="s">
        <v>5</v>
      </c>
      <c r="K8105" s="7">
        <v>12.5</v>
      </c>
      <c r="L8105" s="7">
        <f>IFERROR(VLOOKUP(SiscoTable[[#This Row],[Código]],Hoja2!A:B,2,0)*SiscoTable[[#This Row],[Provta(Uns)]],0)</f>
        <v>53.75</v>
      </c>
      <c r="M8105" s="7">
        <v>0</v>
      </c>
      <c r="N8105" s="7">
        <v>28</v>
      </c>
      <c r="O8105" s="7">
        <f>IFERROR(VLOOKUP(SiscoTable[[#This Row],[Código]],Hoja2!A:B,2,0)*SiscoTable[[#This Row],[Stock_actual]],0)</f>
        <v>120.39999999999999</v>
      </c>
      <c r="P8105" s="6" t="s">
        <v>556</v>
      </c>
      <c r="Q8105" s="7">
        <v>14</v>
      </c>
      <c r="R8105" s="7">
        <v>0</v>
      </c>
      <c r="S8105" s="7" t="s">
        <v>11928</v>
      </c>
      <c r="BI8105"/>
      <c r="BJ8105"/>
    </row>
    <row r="8106" spans="2:62" x14ac:dyDescent="0.4">
      <c r="B8106" s="1">
        <v>30620</v>
      </c>
      <c r="C8106" s="6" t="s">
        <v>30</v>
      </c>
      <c r="D8106" s="6" t="s">
        <v>30</v>
      </c>
      <c r="E8106" s="6" t="s">
        <v>3268</v>
      </c>
      <c r="F8106" s="6" t="s">
        <v>7197</v>
      </c>
      <c r="G8106" s="6" t="s">
        <v>7388</v>
      </c>
      <c r="H8106" s="6" t="s">
        <v>7392</v>
      </c>
      <c r="I8106" s="6" t="s">
        <v>7460</v>
      </c>
      <c r="J8106" s="6" t="s">
        <v>5</v>
      </c>
      <c r="K8106" s="7">
        <v>23.33</v>
      </c>
      <c r="L8106" s="7">
        <f>IFERROR(VLOOKUP(SiscoTable[[#This Row],[Código]],Hoja2!A:B,2,0)*SiscoTable[[#This Row],[Provta(Uns)]],0)</f>
        <v>244.96499999999997</v>
      </c>
      <c r="M8106" s="7">
        <v>0</v>
      </c>
      <c r="N8106" s="7">
        <v>28</v>
      </c>
      <c r="O8106" s="7">
        <f>IFERROR(VLOOKUP(SiscoTable[[#This Row],[Código]],Hoja2!A:B,2,0)*SiscoTable[[#This Row],[Stock_actual]],0)</f>
        <v>294</v>
      </c>
      <c r="P8106" s="6" t="s">
        <v>115</v>
      </c>
      <c r="Q8106" s="7">
        <v>26</v>
      </c>
      <c r="R8106" s="7">
        <v>0</v>
      </c>
      <c r="S8106" s="7" t="s">
        <v>11928</v>
      </c>
      <c r="BI8106"/>
      <c r="BJ8106"/>
    </row>
    <row r="8107" spans="2:62" x14ac:dyDescent="0.4">
      <c r="B8107" s="1">
        <v>30621</v>
      </c>
      <c r="C8107" s="6" t="s">
        <v>30</v>
      </c>
      <c r="D8107" s="6" t="s">
        <v>30</v>
      </c>
      <c r="E8107" s="6" t="s">
        <v>3268</v>
      </c>
      <c r="F8107" s="6" t="s">
        <v>7197</v>
      </c>
      <c r="G8107" s="6" t="s">
        <v>7388</v>
      </c>
      <c r="H8107" s="6" t="s">
        <v>7392</v>
      </c>
      <c r="I8107" s="6" t="s">
        <v>7422</v>
      </c>
      <c r="J8107" s="6" t="s">
        <v>5</v>
      </c>
      <c r="K8107" s="7">
        <v>12.5</v>
      </c>
      <c r="L8107" s="7">
        <f>IFERROR(VLOOKUP(SiscoTable[[#This Row],[Código]],Hoja2!A:B,2,0)*SiscoTable[[#This Row],[Provta(Uns)]],0)</f>
        <v>127.49999999999999</v>
      </c>
      <c r="M8107" s="7">
        <v>10</v>
      </c>
      <c r="N8107" s="7">
        <v>11</v>
      </c>
      <c r="O8107" s="7">
        <f>IFERROR(VLOOKUP(SiscoTable[[#This Row],[Código]],Hoja2!A:B,2,0)*SiscoTable[[#This Row],[Stock_actual]],0)</f>
        <v>112.19999999999999</v>
      </c>
      <c r="P8107" s="6" t="s">
        <v>812</v>
      </c>
      <c r="Q8107" s="7">
        <v>14</v>
      </c>
      <c r="R8107" s="7">
        <v>15.119999999999997</v>
      </c>
      <c r="S8107" s="7" t="s">
        <v>11928</v>
      </c>
      <c r="BI8107"/>
      <c r="BJ8107"/>
    </row>
    <row r="8108" spans="2:62" x14ac:dyDescent="0.4">
      <c r="B8108" s="1">
        <v>30622</v>
      </c>
      <c r="C8108" s="6" t="s">
        <v>8</v>
      </c>
      <c r="D8108" s="6" t="s">
        <v>8</v>
      </c>
      <c r="E8108" s="6" t="s">
        <v>3268</v>
      </c>
      <c r="F8108" s="6" t="s">
        <v>7197</v>
      </c>
      <c r="G8108" s="6" t="s">
        <v>7554</v>
      </c>
      <c r="H8108" s="6" t="s">
        <v>7392</v>
      </c>
      <c r="I8108" s="6" t="s">
        <v>7644</v>
      </c>
      <c r="J8108" s="6" t="s">
        <v>7578</v>
      </c>
      <c r="K8108" s="7">
        <v>0.17</v>
      </c>
      <c r="L8108" s="7">
        <f>IFERROR(VLOOKUP(SiscoTable[[#This Row],[Código]],Hoja2!A:B,2,0)*SiscoTable[[#This Row],[Provta(Uns)]],0)</f>
        <v>0.74800000000000011</v>
      </c>
      <c r="M8108" s="7">
        <v>0</v>
      </c>
      <c r="N8108" s="7">
        <v>0</v>
      </c>
      <c r="O8108" s="7">
        <f>IFERROR(VLOOKUP(SiscoTable[[#This Row],[Código]],Hoja2!A:B,2,0)*SiscoTable[[#This Row],[Stock_actual]],0)</f>
        <v>0</v>
      </c>
      <c r="P8108" s="6" t="s">
        <v>7</v>
      </c>
      <c r="Q8108" s="7">
        <v>0</v>
      </c>
      <c r="R8108" s="7">
        <v>0</v>
      </c>
      <c r="S8108" s="7" t="s">
        <v>11928</v>
      </c>
      <c r="BI8108"/>
      <c r="BJ8108"/>
    </row>
    <row r="8109" spans="2:62" x14ac:dyDescent="0.4">
      <c r="B8109" s="1">
        <v>30623</v>
      </c>
      <c r="C8109" s="6" t="s">
        <v>30</v>
      </c>
      <c r="D8109" s="6" t="s">
        <v>8</v>
      </c>
      <c r="E8109" s="6" t="s">
        <v>469</v>
      </c>
      <c r="F8109" s="6" t="s">
        <v>59</v>
      </c>
      <c r="G8109" s="6" t="s">
        <v>59</v>
      </c>
      <c r="H8109" s="6" t="s">
        <v>153</v>
      </c>
      <c r="I8109" s="6" t="s">
        <v>972</v>
      </c>
      <c r="J8109" s="6" t="s">
        <v>5</v>
      </c>
      <c r="K8109" s="7">
        <v>9.67</v>
      </c>
      <c r="L8109" s="7">
        <f>IFERROR(VLOOKUP(SiscoTable[[#This Row],[Código]],Hoja2!A:B,2,0)*SiscoTable[[#This Row],[Provta(Uns)]],0)</f>
        <v>182.76299999999998</v>
      </c>
      <c r="M8109" s="7">
        <v>0</v>
      </c>
      <c r="N8109" s="7">
        <v>7</v>
      </c>
      <c r="O8109" s="7">
        <f>IFERROR(VLOOKUP(SiscoTable[[#This Row],[Código]],Hoja2!A:B,2,0)*SiscoTable[[#This Row],[Stock_actual]],0)</f>
        <v>132.29999999999998</v>
      </c>
      <c r="P8109" s="6" t="s">
        <v>144</v>
      </c>
      <c r="Q8109" s="7">
        <v>11</v>
      </c>
      <c r="R8109" s="7">
        <v>19.240000000000002</v>
      </c>
      <c r="S8109" s="7" t="s">
        <v>11927</v>
      </c>
      <c r="BI8109"/>
      <c r="BJ8109"/>
    </row>
    <row r="8110" spans="2:62" x14ac:dyDescent="0.4">
      <c r="B8110" s="1">
        <v>30624</v>
      </c>
      <c r="C8110" s="6" t="s">
        <v>8</v>
      </c>
      <c r="D8110" s="6" t="s">
        <v>8</v>
      </c>
      <c r="E8110" s="6" t="s">
        <v>2809</v>
      </c>
      <c r="F8110" s="6" t="s">
        <v>2833</v>
      </c>
      <c r="G8110" s="6" t="s">
        <v>2834</v>
      </c>
      <c r="H8110" s="6" t="s">
        <v>4</v>
      </c>
      <c r="I8110" s="6" t="s">
        <v>2836</v>
      </c>
      <c r="J8110" s="6" t="s">
        <v>5</v>
      </c>
      <c r="K8110" s="7">
        <v>0</v>
      </c>
      <c r="L8110" s="7">
        <f>IFERROR(VLOOKUP(SiscoTable[[#This Row],[Código]],Hoja2!A:B,2,0)*SiscoTable[[#This Row],[Provta(Uns)]],0)</f>
        <v>0</v>
      </c>
      <c r="M8110" s="7">
        <v>0</v>
      </c>
      <c r="N8110" s="7">
        <v>10</v>
      </c>
      <c r="O8110" s="7">
        <f>IFERROR(VLOOKUP(SiscoTable[[#This Row],[Código]],Hoja2!A:B,2,0)*SiscoTable[[#This Row],[Stock_actual]],0)</f>
        <v>0</v>
      </c>
      <c r="P8110" s="6" t="s">
        <v>134</v>
      </c>
      <c r="Q8110" s="7">
        <v>0</v>
      </c>
      <c r="R8110" s="7">
        <v>0</v>
      </c>
      <c r="S8110" s="7" t="s">
        <v>11923</v>
      </c>
      <c r="BI8110"/>
      <c r="BJ8110"/>
    </row>
    <row r="8111" spans="2:62" x14ac:dyDescent="0.4">
      <c r="B8111" s="1">
        <v>30625</v>
      </c>
      <c r="C8111" s="6" t="s">
        <v>8</v>
      </c>
      <c r="D8111" s="6" t="s">
        <v>8</v>
      </c>
      <c r="E8111" s="6" t="s">
        <v>1734</v>
      </c>
      <c r="F8111" s="6" t="s">
        <v>2069</v>
      </c>
      <c r="G8111" s="6" t="s">
        <v>2632</v>
      </c>
      <c r="H8111" s="6" t="s">
        <v>4</v>
      </c>
      <c r="I8111" s="6" t="s">
        <v>2807</v>
      </c>
      <c r="J8111" s="6" t="s">
        <v>5</v>
      </c>
      <c r="K8111" s="7">
        <v>0</v>
      </c>
      <c r="L8111" s="7">
        <f>IFERROR(VLOOKUP(SiscoTable[[#This Row],[Código]],Hoja2!A:B,2,0)*SiscoTable[[#This Row],[Provta(Uns)]],0)</f>
        <v>0</v>
      </c>
      <c r="M8111" s="7">
        <v>0</v>
      </c>
      <c r="N8111" s="7">
        <v>348</v>
      </c>
      <c r="O8111" s="7">
        <f>IFERROR(VLOOKUP(SiscoTable[[#This Row],[Código]],Hoja2!A:B,2,0)*SiscoTable[[#This Row],[Stock_actual]],0)</f>
        <v>0</v>
      </c>
      <c r="P8111" s="6" t="s">
        <v>134</v>
      </c>
      <c r="Q8111" s="7">
        <v>0</v>
      </c>
      <c r="R8111" s="7">
        <v>0</v>
      </c>
      <c r="S8111" s="7" t="s">
        <v>11925</v>
      </c>
      <c r="BI8111"/>
      <c r="BJ8111"/>
    </row>
    <row r="8112" spans="2:62" x14ac:dyDescent="0.4">
      <c r="B8112" s="1">
        <v>30626</v>
      </c>
      <c r="C8112" s="6" t="s">
        <v>8</v>
      </c>
      <c r="D8112" s="6" t="s">
        <v>8</v>
      </c>
      <c r="E8112" s="6" t="s">
        <v>1734</v>
      </c>
      <c r="F8112" s="6" t="s">
        <v>2069</v>
      </c>
      <c r="G8112" s="6" t="s">
        <v>2632</v>
      </c>
      <c r="H8112" s="6" t="s">
        <v>4</v>
      </c>
      <c r="I8112" s="6" t="s">
        <v>2808</v>
      </c>
      <c r="J8112" s="6" t="s">
        <v>5</v>
      </c>
      <c r="K8112" s="7">
        <v>0</v>
      </c>
      <c r="L8112" s="7">
        <f>IFERROR(VLOOKUP(SiscoTable[[#This Row],[Código]],Hoja2!A:B,2,0)*SiscoTable[[#This Row],[Provta(Uns)]],0)</f>
        <v>0</v>
      </c>
      <c r="M8112" s="7">
        <v>0</v>
      </c>
      <c r="N8112" s="7">
        <v>0</v>
      </c>
      <c r="O8112" s="7">
        <f>IFERROR(VLOOKUP(SiscoTable[[#This Row],[Código]],Hoja2!A:B,2,0)*SiscoTable[[#This Row],[Stock_actual]],0)</f>
        <v>0</v>
      </c>
      <c r="P8112" s="6" t="s">
        <v>7</v>
      </c>
      <c r="Q8112" s="7">
        <v>0</v>
      </c>
      <c r="R8112" s="7">
        <v>0</v>
      </c>
      <c r="S8112" s="7" t="s">
        <v>11925</v>
      </c>
      <c r="BI8112"/>
      <c r="BJ8112"/>
    </row>
    <row r="8113" spans="2:62" x14ac:dyDescent="0.4">
      <c r="B8113" s="1">
        <v>30627</v>
      </c>
      <c r="C8113" s="6" t="s">
        <v>30</v>
      </c>
      <c r="D8113" s="6" t="s">
        <v>30</v>
      </c>
      <c r="E8113" s="6" t="s">
        <v>469</v>
      </c>
      <c r="F8113" s="6" t="s">
        <v>1050</v>
      </c>
      <c r="G8113" s="6" t="s">
        <v>1309</v>
      </c>
      <c r="H8113" s="6" t="s">
        <v>1066</v>
      </c>
      <c r="I8113" s="6" t="s">
        <v>1436</v>
      </c>
      <c r="J8113" s="6" t="s">
        <v>5</v>
      </c>
      <c r="K8113" s="7">
        <v>17.829999999999998</v>
      </c>
      <c r="L8113" s="7">
        <f>IFERROR(VLOOKUP(SiscoTable[[#This Row],[Código]],Hoja2!A:B,2,0)*SiscoTable[[#This Row],[Provta(Uns)]],0)</f>
        <v>123.027</v>
      </c>
      <c r="M8113" s="7">
        <v>0</v>
      </c>
      <c r="N8113" s="7">
        <v>20</v>
      </c>
      <c r="O8113" s="7">
        <f>IFERROR(VLOOKUP(SiscoTable[[#This Row],[Código]],Hoja2!A:B,2,0)*SiscoTable[[#This Row],[Stock_actual]],0)</f>
        <v>138</v>
      </c>
      <c r="P8113" s="6" t="s">
        <v>671</v>
      </c>
      <c r="Q8113" s="7">
        <v>19</v>
      </c>
      <c r="R8113" s="7">
        <v>0</v>
      </c>
      <c r="S8113" s="7" t="s">
        <v>11927</v>
      </c>
      <c r="BI8113"/>
      <c r="BJ8113"/>
    </row>
    <row r="8114" spans="2:62" x14ac:dyDescent="0.4">
      <c r="B8114" s="1">
        <v>31180</v>
      </c>
      <c r="C8114" s="6" t="s">
        <v>8</v>
      </c>
      <c r="D8114" s="6" t="s">
        <v>8</v>
      </c>
      <c r="E8114" s="6" t="s">
        <v>3268</v>
      </c>
      <c r="F8114" s="6" t="s">
        <v>7815</v>
      </c>
      <c r="G8114" s="6" t="s">
        <v>7827</v>
      </c>
      <c r="H8114" s="6" t="s">
        <v>3274</v>
      </c>
      <c r="I8114" s="6" t="s">
        <v>7911</v>
      </c>
      <c r="J8114" s="6" t="s">
        <v>5</v>
      </c>
      <c r="K8114" s="7">
        <v>1.5</v>
      </c>
      <c r="L8114" s="7">
        <f>IFERROR(VLOOKUP(SiscoTable[[#This Row],[Código]],Hoja2!A:B,2,0)*SiscoTable[[#This Row],[Provta(Uns)]],0)</f>
        <v>31.799999999999997</v>
      </c>
      <c r="M8114" s="7">
        <v>0</v>
      </c>
      <c r="N8114" s="7">
        <v>45.658000000000001</v>
      </c>
      <c r="O8114" s="7">
        <f>IFERROR(VLOOKUP(SiscoTable[[#This Row],[Código]],Hoja2!A:B,2,0)*SiscoTable[[#This Row],[Stock_actual]],0)</f>
        <v>967.94960000000003</v>
      </c>
      <c r="P8114" s="6" t="s">
        <v>7912</v>
      </c>
      <c r="Q8114" s="7">
        <v>2</v>
      </c>
      <c r="R8114" s="7">
        <v>0</v>
      </c>
      <c r="S8114" s="7" t="s">
        <v>11927</v>
      </c>
      <c r="BI8114"/>
      <c r="BJ8114"/>
    </row>
    <row r="8115" spans="2:62" x14ac:dyDescent="0.4">
      <c r="B8115" s="1">
        <v>31181</v>
      </c>
      <c r="C8115" s="6" t="s">
        <v>30</v>
      </c>
      <c r="D8115" s="6" t="s">
        <v>30</v>
      </c>
      <c r="E8115" s="6" t="s">
        <v>3268</v>
      </c>
      <c r="F8115" s="6" t="s">
        <v>6803</v>
      </c>
      <c r="G8115" s="6" t="s">
        <v>6915</v>
      </c>
      <c r="H8115" s="6" t="s">
        <v>7004</v>
      </c>
      <c r="I8115" s="6" t="s">
        <v>7003</v>
      </c>
      <c r="J8115" s="6" t="s">
        <v>5</v>
      </c>
      <c r="K8115" s="7">
        <v>18.329999999999998</v>
      </c>
      <c r="L8115" s="7">
        <f>IFERROR(VLOOKUP(SiscoTable[[#This Row],[Código]],Hoja2!A:B,2,0)*SiscoTable[[#This Row],[Provta(Uns)]],0)</f>
        <v>100.815</v>
      </c>
      <c r="M8115" s="7">
        <v>0</v>
      </c>
      <c r="N8115" s="7">
        <v>0</v>
      </c>
      <c r="O8115" s="7">
        <f>IFERROR(VLOOKUP(SiscoTable[[#This Row],[Código]],Hoja2!A:B,2,0)*SiscoTable[[#This Row],[Stock_actual]],0)</f>
        <v>0</v>
      </c>
      <c r="P8115" s="6" t="s">
        <v>7</v>
      </c>
      <c r="Q8115" s="7">
        <v>20</v>
      </c>
      <c r="R8115" s="7">
        <v>36.6</v>
      </c>
      <c r="S8115" s="7" t="s">
        <v>11925</v>
      </c>
      <c r="BI8115"/>
      <c r="BJ8115"/>
    </row>
    <row r="8116" spans="2:62" x14ac:dyDescent="0.4">
      <c r="B8116" s="1">
        <v>31182</v>
      </c>
      <c r="C8116" s="6" t="s">
        <v>8</v>
      </c>
      <c r="D8116" s="6" t="s">
        <v>8</v>
      </c>
      <c r="E8116" s="6" t="s">
        <v>469</v>
      </c>
      <c r="F8116" s="6" t="s">
        <v>1050</v>
      </c>
      <c r="G8116" s="6" t="s">
        <v>1309</v>
      </c>
      <c r="H8116" s="6" t="s">
        <v>1066</v>
      </c>
      <c r="I8116" s="6" t="s">
        <v>1487</v>
      </c>
      <c r="J8116" s="6" t="s">
        <v>5</v>
      </c>
      <c r="K8116" s="7">
        <v>6.33</v>
      </c>
      <c r="L8116" s="7">
        <f>IFERROR(VLOOKUP(SiscoTable[[#This Row],[Código]],Hoja2!A:B,2,0)*SiscoTable[[#This Row],[Provta(Uns)]],0)</f>
        <v>43.677</v>
      </c>
      <c r="M8116" s="7">
        <v>0</v>
      </c>
      <c r="N8116" s="7">
        <v>3</v>
      </c>
      <c r="O8116" s="7">
        <f>IFERROR(VLOOKUP(SiscoTable[[#This Row],[Código]],Hoja2!A:B,2,0)*SiscoTable[[#This Row],[Stock_actual]],0)</f>
        <v>20.700000000000003</v>
      </c>
      <c r="P8116" s="6" t="s">
        <v>402</v>
      </c>
      <c r="Q8116" s="7">
        <v>7</v>
      </c>
      <c r="R8116" s="7">
        <v>12.54</v>
      </c>
      <c r="S8116" s="7" t="s">
        <v>11927</v>
      </c>
      <c r="BI8116"/>
      <c r="BJ8116"/>
    </row>
    <row r="8117" spans="2:62" x14ac:dyDescent="0.4">
      <c r="B8117" s="1">
        <v>31183</v>
      </c>
      <c r="C8117" s="6" t="s">
        <v>8</v>
      </c>
      <c r="D8117" s="6" t="s">
        <v>30</v>
      </c>
      <c r="E8117" s="6" t="s">
        <v>8482</v>
      </c>
      <c r="F8117" s="6" t="s">
        <v>1736</v>
      </c>
      <c r="G8117" s="6" t="s">
        <v>10362</v>
      </c>
      <c r="H8117" s="6" t="s">
        <v>10484</v>
      </c>
      <c r="I8117" s="6" t="s">
        <v>10518</v>
      </c>
      <c r="J8117" s="6" t="s">
        <v>5</v>
      </c>
      <c r="K8117" s="7">
        <v>13.83</v>
      </c>
      <c r="L8117" s="7">
        <f>IFERROR(VLOOKUP(SiscoTable[[#This Row],[Código]],Hoja2!A:B,2,0)*SiscoTable[[#This Row],[Provta(Uns)]],0)</f>
        <v>41.49</v>
      </c>
      <c r="M8117" s="7">
        <v>48</v>
      </c>
      <c r="N8117" s="7">
        <v>1</v>
      </c>
      <c r="O8117" s="7">
        <f>IFERROR(VLOOKUP(SiscoTable[[#This Row],[Código]],Hoja2!A:B,2,0)*SiscoTable[[#This Row],[Stock_actual]],0)</f>
        <v>3</v>
      </c>
      <c r="P8117" s="6" t="s">
        <v>80</v>
      </c>
      <c r="Q8117" s="7">
        <v>15</v>
      </c>
      <c r="R8117" s="7">
        <v>0</v>
      </c>
      <c r="S8117" s="7" t="s">
        <v>11926</v>
      </c>
      <c r="BI8117"/>
      <c r="BJ8117"/>
    </row>
    <row r="8118" spans="2:62" x14ac:dyDescent="0.4">
      <c r="B8118" s="1">
        <v>31184</v>
      </c>
      <c r="C8118" s="6" t="s">
        <v>8</v>
      </c>
      <c r="D8118" s="6" t="s">
        <v>8</v>
      </c>
      <c r="E8118" s="6" t="s">
        <v>8482</v>
      </c>
      <c r="F8118" s="6" t="s">
        <v>1736</v>
      </c>
      <c r="G8118" s="6" t="s">
        <v>10362</v>
      </c>
      <c r="H8118" s="6" t="s">
        <v>10484</v>
      </c>
      <c r="I8118" s="6" t="s">
        <v>10519</v>
      </c>
      <c r="J8118" s="6" t="s">
        <v>5</v>
      </c>
      <c r="K8118" s="7">
        <v>4.67</v>
      </c>
      <c r="L8118" s="7">
        <f>IFERROR(VLOOKUP(SiscoTable[[#This Row],[Código]],Hoja2!A:B,2,0)*SiscoTable[[#This Row],[Provta(Uns)]],0)</f>
        <v>14.01</v>
      </c>
      <c r="M8118" s="7">
        <v>48</v>
      </c>
      <c r="N8118" s="7">
        <v>0</v>
      </c>
      <c r="O8118" s="7">
        <f>IFERROR(VLOOKUP(SiscoTable[[#This Row],[Código]],Hoja2!A:B,2,0)*SiscoTable[[#This Row],[Stock_actual]],0)</f>
        <v>0</v>
      </c>
      <c r="P8118" s="6" t="s">
        <v>7</v>
      </c>
      <c r="Q8118" s="7">
        <v>5</v>
      </c>
      <c r="R8118" s="7">
        <v>0</v>
      </c>
      <c r="S8118" s="7" t="s">
        <v>11926</v>
      </c>
      <c r="BI8118"/>
      <c r="BJ8118"/>
    </row>
    <row r="8119" spans="2:62" x14ac:dyDescent="0.4">
      <c r="B8119" s="1">
        <v>31185</v>
      </c>
      <c r="C8119" s="6" t="s">
        <v>8</v>
      </c>
      <c r="D8119" s="6" t="s">
        <v>8</v>
      </c>
      <c r="E8119" s="6" t="s">
        <v>8482</v>
      </c>
      <c r="F8119" s="6" t="s">
        <v>1736</v>
      </c>
      <c r="G8119" s="6" t="s">
        <v>10362</v>
      </c>
      <c r="H8119" s="6" t="s">
        <v>10484</v>
      </c>
      <c r="I8119" s="6" t="s">
        <v>10520</v>
      </c>
      <c r="J8119" s="6" t="s">
        <v>5</v>
      </c>
      <c r="K8119" s="7">
        <v>2.17</v>
      </c>
      <c r="L8119" s="7">
        <f>IFERROR(VLOOKUP(SiscoTable[[#This Row],[Código]],Hoja2!A:B,2,0)*SiscoTable[[#This Row],[Provta(Uns)]],0)</f>
        <v>6.51</v>
      </c>
      <c r="M8119" s="7">
        <v>0</v>
      </c>
      <c r="N8119" s="7">
        <v>15</v>
      </c>
      <c r="O8119" s="7">
        <f>IFERROR(VLOOKUP(SiscoTable[[#This Row],[Código]],Hoja2!A:B,2,0)*SiscoTable[[#This Row],[Stock_actual]],0)</f>
        <v>45</v>
      </c>
      <c r="P8119" s="6" t="s">
        <v>5093</v>
      </c>
      <c r="Q8119" s="7">
        <v>2</v>
      </c>
      <c r="R8119" s="7">
        <v>0</v>
      </c>
      <c r="S8119" s="7" t="s">
        <v>11926</v>
      </c>
      <c r="BI8119"/>
      <c r="BJ8119"/>
    </row>
    <row r="8120" spans="2:62" x14ac:dyDescent="0.4">
      <c r="B8120" s="1">
        <v>31186</v>
      </c>
      <c r="C8120" s="6" t="s">
        <v>8</v>
      </c>
      <c r="D8120" s="6" t="s">
        <v>8</v>
      </c>
      <c r="E8120" s="6" t="s">
        <v>8482</v>
      </c>
      <c r="F8120" s="6" t="s">
        <v>1736</v>
      </c>
      <c r="G8120" s="6" t="s">
        <v>10362</v>
      </c>
      <c r="H8120" s="6" t="s">
        <v>10484</v>
      </c>
      <c r="I8120" s="6" t="s">
        <v>10521</v>
      </c>
      <c r="J8120" s="6" t="s">
        <v>5</v>
      </c>
      <c r="K8120" s="7">
        <v>3.83</v>
      </c>
      <c r="L8120" s="7">
        <f>IFERROR(VLOOKUP(SiscoTable[[#This Row],[Código]],Hoja2!A:B,2,0)*SiscoTable[[#This Row],[Provta(Uns)]],0)</f>
        <v>11.49</v>
      </c>
      <c r="M8120" s="7">
        <v>0</v>
      </c>
      <c r="N8120" s="7">
        <v>33</v>
      </c>
      <c r="O8120" s="7">
        <f>IFERROR(VLOOKUP(SiscoTable[[#This Row],[Código]],Hoja2!A:B,2,0)*SiscoTable[[#This Row],[Stock_actual]],0)</f>
        <v>99</v>
      </c>
      <c r="P8120" s="6" t="s">
        <v>7767</v>
      </c>
      <c r="Q8120" s="7">
        <v>4</v>
      </c>
      <c r="R8120" s="7">
        <v>0</v>
      </c>
      <c r="S8120" s="7" t="s">
        <v>11926</v>
      </c>
      <c r="BI8120"/>
      <c r="BJ8120"/>
    </row>
    <row r="8121" spans="2:62" x14ac:dyDescent="0.4">
      <c r="B8121" s="1">
        <v>31187</v>
      </c>
      <c r="C8121" s="6" t="s">
        <v>8</v>
      </c>
      <c r="D8121" s="6" t="s">
        <v>8</v>
      </c>
      <c r="E8121" s="6" t="s">
        <v>8482</v>
      </c>
      <c r="F8121" s="6" t="s">
        <v>1736</v>
      </c>
      <c r="G8121" s="6" t="s">
        <v>10362</v>
      </c>
      <c r="H8121" s="6" t="s">
        <v>10484</v>
      </c>
      <c r="I8121" s="6" t="s">
        <v>10522</v>
      </c>
      <c r="J8121" s="6" t="s">
        <v>5</v>
      </c>
      <c r="K8121" s="7">
        <v>8.33</v>
      </c>
      <c r="L8121" s="7">
        <f>IFERROR(VLOOKUP(SiscoTable[[#This Row],[Código]],Hoja2!A:B,2,0)*SiscoTable[[#This Row],[Provta(Uns)]],0)</f>
        <v>24.990000000000002</v>
      </c>
      <c r="M8121" s="7">
        <v>24</v>
      </c>
      <c r="N8121" s="7">
        <v>6</v>
      </c>
      <c r="O8121" s="7">
        <f>IFERROR(VLOOKUP(SiscoTable[[#This Row],[Código]],Hoja2!A:B,2,0)*SiscoTable[[#This Row],[Stock_actual]],0)</f>
        <v>18</v>
      </c>
      <c r="P8121" s="6" t="s">
        <v>144</v>
      </c>
      <c r="Q8121" s="7">
        <v>9</v>
      </c>
      <c r="R8121" s="7">
        <v>0</v>
      </c>
      <c r="S8121" s="7" t="s">
        <v>11926</v>
      </c>
      <c r="BI8121"/>
      <c r="BJ8121"/>
    </row>
    <row r="8122" spans="2:62" x14ac:dyDescent="0.4">
      <c r="B8122" s="1">
        <v>31188</v>
      </c>
      <c r="C8122" s="6" t="s">
        <v>8</v>
      </c>
      <c r="D8122" s="6" t="s">
        <v>8</v>
      </c>
      <c r="E8122" s="6" t="s">
        <v>8482</v>
      </c>
      <c r="F8122" s="6" t="s">
        <v>11692</v>
      </c>
      <c r="G8122" s="6" t="s">
        <v>11692</v>
      </c>
      <c r="H8122" s="6" t="s">
        <v>11809</v>
      </c>
      <c r="I8122" s="6" t="s">
        <v>11808</v>
      </c>
      <c r="J8122" s="6" t="s">
        <v>5</v>
      </c>
      <c r="K8122" s="7">
        <v>2</v>
      </c>
      <c r="L8122" s="7">
        <f>IFERROR(VLOOKUP(SiscoTable[[#This Row],[Código]],Hoja2!A:B,2,0)*SiscoTable[[#This Row],[Provta(Uns)]],0)</f>
        <v>16</v>
      </c>
      <c r="M8122" s="7">
        <v>24</v>
      </c>
      <c r="N8122" s="7">
        <v>0</v>
      </c>
      <c r="O8122" s="7">
        <f>IFERROR(VLOOKUP(SiscoTable[[#This Row],[Código]],Hoja2!A:B,2,0)*SiscoTable[[#This Row],[Stock_actual]],0)</f>
        <v>0</v>
      </c>
      <c r="P8122" s="6" t="s">
        <v>7</v>
      </c>
      <c r="Q8122" s="7">
        <v>2</v>
      </c>
      <c r="R8122" s="7">
        <v>0</v>
      </c>
      <c r="S8122" s="7" t="s">
        <v>11926</v>
      </c>
      <c r="BI8122"/>
      <c r="BJ8122"/>
    </row>
    <row r="8123" spans="2:62" x14ac:dyDescent="0.4">
      <c r="B8123" s="1">
        <v>31189</v>
      </c>
      <c r="C8123" s="6" t="s">
        <v>8</v>
      </c>
      <c r="D8123" s="6" t="s">
        <v>8</v>
      </c>
      <c r="E8123" s="6" t="s">
        <v>8482</v>
      </c>
      <c r="F8123" s="6" t="s">
        <v>11692</v>
      </c>
      <c r="G8123" s="6" t="s">
        <v>11692</v>
      </c>
      <c r="H8123" s="6" t="s">
        <v>11809</v>
      </c>
      <c r="I8123" s="6" t="s">
        <v>11810</v>
      </c>
      <c r="J8123" s="6" t="s">
        <v>5</v>
      </c>
      <c r="K8123" s="7">
        <v>5.33</v>
      </c>
      <c r="L8123" s="7">
        <f>IFERROR(VLOOKUP(SiscoTable[[#This Row],[Código]],Hoja2!A:B,2,0)*SiscoTable[[#This Row],[Provta(Uns)]],0)</f>
        <v>54.366</v>
      </c>
      <c r="M8123" s="7">
        <v>24</v>
      </c>
      <c r="N8123" s="7">
        <v>16</v>
      </c>
      <c r="O8123" s="7">
        <f>IFERROR(VLOOKUP(SiscoTable[[#This Row],[Código]],Hoja2!A:B,2,0)*SiscoTable[[#This Row],[Stock_actual]],0)</f>
        <v>163.19999999999999</v>
      </c>
      <c r="P8123" s="6" t="s">
        <v>983</v>
      </c>
      <c r="Q8123" s="7">
        <v>6</v>
      </c>
      <c r="R8123" s="7">
        <v>0</v>
      </c>
      <c r="S8123" s="7" t="s">
        <v>11926</v>
      </c>
      <c r="BI8123"/>
      <c r="BJ8123"/>
    </row>
    <row r="8124" spans="2:62" x14ac:dyDescent="0.4">
      <c r="B8124" s="1">
        <v>31190</v>
      </c>
      <c r="C8124" s="6" t="s">
        <v>8</v>
      </c>
      <c r="D8124" s="6" t="s">
        <v>8</v>
      </c>
      <c r="E8124" s="6" t="s">
        <v>8482</v>
      </c>
      <c r="F8124" s="6" t="s">
        <v>11692</v>
      </c>
      <c r="G8124" s="6" t="s">
        <v>11692</v>
      </c>
      <c r="H8124" s="6" t="s">
        <v>11809</v>
      </c>
      <c r="I8124" s="6" t="s">
        <v>11811</v>
      </c>
      <c r="J8124" s="6" t="s">
        <v>5</v>
      </c>
      <c r="K8124" s="7">
        <v>4.17</v>
      </c>
      <c r="L8124" s="7">
        <f>IFERROR(VLOOKUP(SiscoTable[[#This Row],[Código]],Hoja2!A:B,2,0)*SiscoTable[[#This Row],[Provta(Uns)]],0)</f>
        <v>42.533999999999999</v>
      </c>
      <c r="M8124" s="7">
        <v>12</v>
      </c>
      <c r="N8124" s="7">
        <v>11</v>
      </c>
      <c r="O8124" s="7">
        <f>IFERROR(VLOOKUP(SiscoTable[[#This Row],[Código]],Hoja2!A:B,2,0)*SiscoTable[[#This Row],[Stock_actual]],0)</f>
        <v>112.19999999999999</v>
      </c>
      <c r="P8124" s="6" t="s">
        <v>592</v>
      </c>
      <c r="Q8124" s="7">
        <v>5</v>
      </c>
      <c r="R8124" s="7">
        <v>0</v>
      </c>
      <c r="S8124" s="7" t="s">
        <v>11926</v>
      </c>
      <c r="BI8124"/>
      <c r="BJ8124"/>
    </row>
    <row r="8125" spans="2:62" x14ac:dyDescent="0.4">
      <c r="B8125" s="1">
        <v>31191</v>
      </c>
      <c r="C8125" s="6" t="s">
        <v>8</v>
      </c>
      <c r="D8125" s="6" t="s">
        <v>8</v>
      </c>
      <c r="E8125" s="6" t="s">
        <v>8482</v>
      </c>
      <c r="F8125" s="6" t="s">
        <v>11692</v>
      </c>
      <c r="G8125" s="6" t="s">
        <v>11692</v>
      </c>
      <c r="H8125" s="6" t="s">
        <v>11809</v>
      </c>
      <c r="I8125" s="6" t="s">
        <v>11812</v>
      </c>
      <c r="J8125" s="6" t="s">
        <v>5</v>
      </c>
      <c r="K8125" s="7">
        <v>4.17</v>
      </c>
      <c r="L8125" s="7">
        <f>IFERROR(VLOOKUP(SiscoTable[[#This Row],[Código]],Hoja2!A:B,2,0)*SiscoTable[[#This Row],[Provta(Uns)]],0)</f>
        <v>42.533999999999999</v>
      </c>
      <c r="M8125" s="7">
        <v>12</v>
      </c>
      <c r="N8125" s="7">
        <v>11</v>
      </c>
      <c r="O8125" s="7">
        <f>IFERROR(VLOOKUP(SiscoTable[[#This Row],[Código]],Hoja2!A:B,2,0)*SiscoTable[[#This Row],[Stock_actual]],0)</f>
        <v>112.19999999999999</v>
      </c>
      <c r="P8125" s="6" t="s">
        <v>592</v>
      </c>
      <c r="Q8125" s="7">
        <v>5</v>
      </c>
      <c r="R8125" s="7">
        <v>0</v>
      </c>
      <c r="S8125" s="7" t="s">
        <v>11926</v>
      </c>
      <c r="BI8125"/>
      <c r="BJ8125"/>
    </row>
    <row r="8126" spans="2:62" x14ac:dyDescent="0.4">
      <c r="B8126" s="1">
        <v>31192</v>
      </c>
      <c r="C8126" s="6" t="s">
        <v>8</v>
      </c>
      <c r="D8126" s="6" t="s">
        <v>8</v>
      </c>
      <c r="E8126" s="6" t="s">
        <v>469</v>
      </c>
      <c r="F8126" s="6" t="s">
        <v>668</v>
      </c>
      <c r="G8126" s="6" t="s">
        <v>865</v>
      </c>
      <c r="H8126" s="6" t="s">
        <v>552</v>
      </c>
      <c r="I8126" s="6" t="s">
        <v>924</v>
      </c>
      <c r="J8126" s="6" t="s">
        <v>5</v>
      </c>
      <c r="K8126" s="7">
        <v>1.5</v>
      </c>
      <c r="L8126" s="34">
        <f>IFERROR(VLOOKUP(SiscoTable[[#This Row],[Código]],Hoja2!A:B,2,0)*SiscoTable[[#This Row],[Provta(Uns)]],0)</f>
        <v>32.400000000000006</v>
      </c>
      <c r="M8126" s="7">
        <v>0</v>
      </c>
      <c r="N8126" s="7">
        <v>0</v>
      </c>
      <c r="O8126" s="34">
        <f>IFERROR(VLOOKUP(SiscoTable[[#This Row],[Código]],Hoja2!A:B,2,0)*SiscoTable[[#This Row],[Stock_actual]],0)</f>
        <v>0</v>
      </c>
      <c r="P8126" s="6" t="s">
        <v>7</v>
      </c>
      <c r="Q8126" s="7">
        <v>2</v>
      </c>
      <c r="R8126" s="7">
        <v>3</v>
      </c>
      <c r="S8126" s="7" t="s">
        <v>11924</v>
      </c>
      <c r="BI8126"/>
      <c r="BJ8126"/>
    </row>
    <row r="8127" spans="2:62" x14ac:dyDescent="0.4">
      <c r="B8127" s="1">
        <v>31193</v>
      </c>
      <c r="C8127" s="6" t="s">
        <v>8</v>
      </c>
      <c r="D8127" s="6" t="s">
        <v>8</v>
      </c>
      <c r="E8127" s="6" t="s">
        <v>8482</v>
      </c>
      <c r="F8127" s="6" t="s">
        <v>1736</v>
      </c>
      <c r="G8127" s="6" t="s">
        <v>10362</v>
      </c>
      <c r="H8127" s="6" t="s">
        <v>10418</v>
      </c>
      <c r="I8127" s="6" t="s">
        <v>10510</v>
      </c>
      <c r="J8127" s="6" t="s">
        <v>5</v>
      </c>
      <c r="K8127" s="7">
        <v>0</v>
      </c>
      <c r="L8127" s="7">
        <f>IFERROR(VLOOKUP(SiscoTable[[#This Row],[Código]],Hoja2!A:B,2,0)*SiscoTable[[#This Row],[Provta(Uns)]],0)</f>
        <v>0</v>
      </c>
      <c r="M8127" s="7">
        <v>0</v>
      </c>
      <c r="N8127" s="7">
        <v>0</v>
      </c>
      <c r="O8127" s="7">
        <f>IFERROR(VLOOKUP(SiscoTable[[#This Row],[Código]],Hoja2!A:B,2,0)*SiscoTable[[#This Row],[Stock_actual]],0)</f>
        <v>0</v>
      </c>
      <c r="P8127" s="6" t="s">
        <v>7</v>
      </c>
      <c r="Q8127" s="7">
        <v>0</v>
      </c>
      <c r="R8127" s="7">
        <v>0</v>
      </c>
      <c r="S8127" s="7" t="s">
        <v>11926</v>
      </c>
      <c r="BI8127"/>
      <c r="BJ8127"/>
    </row>
    <row r="8128" spans="2:62" x14ac:dyDescent="0.4">
      <c r="B8128" s="1">
        <v>31194</v>
      </c>
      <c r="C8128" s="6" t="s">
        <v>8</v>
      </c>
      <c r="D8128" s="6" t="s">
        <v>8</v>
      </c>
      <c r="E8128" s="6" t="s">
        <v>3268</v>
      </c>
      <c r="F8128" s="6" t="s">
        <v>3269</v>
      </c>
      <c r="G8128" s="6" t="s">
        <v>4384</v>
      </c>
      <c r="H8128" s="6" t="s">
        <v>3784</v>
      </c>
      <c r="I8128" s="6" t="s">
        <v>4561</v>
      </c>
      <c r="J8128" s="6" t="s">
        <v>5</v>
      </c>
      <c r="K8128" s="7">
        <v>8</v>
      </c>
      <c r="L8128" s="7">
        <f>IFERROR(VLOOKUP(SiscoTable[[#This Row],[Código]],Hoja2!A:B,2,0)*SiscoTable[[#This Row],[Provta(Uns)]],0)</f>
        <v>55.2</v>
      </c>
      <c r="M8128" s="7">
        <v>0</v>
      </c>
      <c r="N8128" s="7">
        <v>0</v>
      </c>
      <c r="O8128" s="7">
        <f>IFERROR(VLOOKUP(SiscoTable[[#This Row],[Código]],Hoja2!A:B,2,0)*SiscoTable[[#This Row],[Stock_actual]],0)</f>
        <v>0</v>
      </c>
      <c r="P8128" s="6" t="s">
        <v>7</v>
      </c>
      <c r="Q8128" s="7">
        <v>9</v>
      </c>
      <c r="R8128" s="7">
        <v>16.200000000000003</v>
      </c>
      <c r="S8128" s="7" t="s">
        <v>11928</v>
      </c>
      <c r="BI8128"/>
      <c r="BJ8128"/>
    </row>
    <row r="8129" spans="2:62" x14ac:dyDescent="0.4">
      <c r="B8129" s="1">
        <v>31195</v>
      </c>
      <c r="C8129" s="6" t="s">
        <v>8</v>
      </c>
      <c r="D8129" s="6" t="s">
        <v>8</v>
      </c>
      <c r="E8129" s="6" t="s">
        <v>8482</v>
      </c>
      <c r="F8129" s="6" t="s">
        <v>8641</v>
      </c>
      <c r="G8129" s="6" t="s">
        <v>8936</v>
      </c>
      <c r="H8129" s="6" t="s">
        <v>8798</v>
      </c>
      <c r="I8129" s="6" t="s">
        <v>9006</v>
      </c>
      <c r="J8129" s="6" t="s">
        <v>5</v>
      </c>
      <c r="K8129" s="7">
        <v>1.67</v>
      </c>
      <c r="L8129" s="7">
        <f>IFERROR(VLOOKUP(SiscoTable[[#This Row],[Código]],Hoja2!A:B,2,0)*SiscoTable[[#This Row],[Provta(Uns)]],0)</f>
        <v>36.572999999999993</v>
      </c>
      <c r="M8129" s="7">
        <v>0</v>
      </c>
      <c r="N8129" s="7">
        <v>2</v>
      </c>
      <c r="O8129" s="7">
        <f>IFERROR(VLOOKUP(SiscoTable[[#This Row],[Código]],Hoja2!A:B,2,0)*SiscoTable[[#This Row],[Stock_actual]],0)</f>
        <v>43.8</v>
      </c>
      <c r="P8129" s="6" t="s">
        <v>115</v>
      </c>
      <c r="Q8129" s="7">
        <v>2</v>
      </c>
      <c r="R8129" s="7">
        <v>3.58</v>
      </c>
      <c r="S8129" s="7" t="s">
        <v>11926</v>
      </c>
      <c r="BI8129"/>
      <c r="BJ8129"/>
    </row>
    <row r="8130" spans="2:62" x14ac:dyDescent="0.4">
      <c r="B8130" s="1">
        <v>31196</v>
      </c>
      <c r="C8130" s="6" t="s">
        <v>8</v>
      </c>
      <c r="D8130" s="6" t="s">
        <v>8</v>
      </c>
      <c r="E8130" s="6" t="s">
        <v>8482</v>
      </c>
      <c r="F8130" s="6" t="s">
        <v>8641</v>
      </c>
      <c r="G8130" s="6" t="s">
        <v>8936</v>
      </c>
      <c r="H8130" s="6" t="s">
        <v>8798</v>
      </c>
      <c r="I8130" s="6" t="s">
        <v>9007</v>
      </c>
      <c r="J8130" s="6" t="s">
        <v>5</v>
      </c>
      <c r="K8130" s="7">
        <v>2.83</v>
      </c>
      <c r="L8130" s="7">
        <f>IFERROR(VLOOKUP(SiscoTable[[#This Row],[Código]],Hoja2!A:B,2,0)*SiscoTable[[#This Row],[Provta(Uns)]],0)</f>
        <v>32.545000000000002</v>
      </c>
      <c r="M8130" s="7">
        <v>0</v>
      </c>
      <c r="N8130" s="7">
        <v>0</v>
      </c>
      <c r="O8130" s="7">
        <f>IFERROR(VLOOKUP(SiscoTable[[#This Row],[Código]],Hoja2!A:B,2,0)*SiscoTable[[#This Row],[Stock_actual]],0)</f>
        <v>0</v>
      </c>
      <c r="P8130" s="6" t="s">
        <v>7</v>
      </c>
      <c r="Q8130" s="7">
        <v>3</v>
      </c>
      <c r="R8130" s="7">
        <v>5.3999999999999995</v>
      </c>
      <c r="S8130" s="7" t="s">
        <v>11926</v>
      </c>
      <c r="BI8130"/>
      <c r="BJ8130"/>
    </row>
    <row r="8131" spans="2:62" x14ac:dyDescent="0.4">
      <c r="B8131" s="1">
        <v>31197</v>
      </c>
      <c r="C8131" s="6" t="s">
        <v>8</v>
      </c>
      <c r="D8131" s="6" t="s">
        <v>8</v>
      </c>
      <c r="E8131" s="6" t="s">
        <v>2584</v>
      </c>
      <c r="F8131" s="6" t="s">
        <v>2970</v>
      </c>
      <c r="G8131" s="6" t="s">
        <v>2971</v>
      </c>
      <c r="H8131" s="6" t="s">
        <v>94</v>
      </c>
      <c r="I8131" s="6" t="s">
        <v>2992</v>
      </c>
      <c r="J8131" s="6" t="s">
        <v>5</v>
      </c>
      <c r="K8131" s="7">
        <v>0.17</v>
      </c>
      <c r="L8131" s="7">
        <f>IFERROR(VLOOKUP(SiscoTable[[#This Row],[Código]],Hoja2!A:B,2,0)*SiscoTable[[#This Row],[Provta(Uns)]],0)</f>
        <v>33.983000000000004</v>
      </c>
      <c r="M8131" s="7">
        <v>0</v>
      </c>
      <c r="N8131" s="7">
        <v>0</v>
      </c>
      <c r="O8131" s="7">
        <f>IFERROR(VLOOKUP(SiscoTable[[#This Row],[Código]],Hoja2!A:B,2,0)*SiscoTable[[#This Row],[Stock_actual]],0)</f>
        <v>0</v>
      </c>
      <c r="P8131" s="6" t="s">
        <v>7</v>
      </c>
      <c r="Q8131" s="7">
        <v>0</v>
      </c>
      <c r="R8131" s="7">
        <v>0</v>
      </c>
      <c r="S8131" s="7" t="s">
        <v>11929</v>
      </c>
      <c r="BI8131"/>
      <c r="BJ8131"/>
    </row>
    <row r="8132" spans="2:62" x14ac:dyDescent="0.4">
      <c r="B8132" s="1">
        <v>31198</v>
      </c>
      <c r="C8132" s="6" t="s">
        <v>30</v>
      </c>
      <c r="D8132" s="6" t="s">
        <v>8</v>
      </c>
      <c r="E8132" s="6" t="s">
        <v>3268</v>
      </c>
      <c r="F8132" s="6" t="s">
        <v>3269</v>
      </c>
      <c r="G8132" s="6" t="s">
        <v>4384</v>
      </c>
      <c r="H8132" s="6" t="s">
        <v>4403</v>
      </c>
      <c r="I8132" s="6" t="s">
        <v>4497</v>
      </c>
      <c r="J8132" s="6" t="s">
        <v>5</v>
      </c>
      <c r="K8132" s="7">
        <v>10.5</v>
      </c>
      <c r="L8132" s="7">
        <f>IFERROR(VLOOKUP(SiscoTable[[#This Row],[Código]],Hoja2!A:B,2,0)*SiscoTable[[#This Row],[Provta(Uns)]],0)</f>
        <v>187.95</v>
      </c>
      <c r="M8132" s="7">
        <v>0</v>
      </c>
      <c r="N8132" s="7">
        <v>29</v>
      </c>
      <c r="O8132" s="7">
        <f>IFERROR(VLOOKUP(SiscoTable[[#This Row],[Código]],Hoja2!A:B,2,0)*SiscoTable[[#This Row],[Stock_actual]],0)</f>
        <v>519.09999999999991</v>
      </c>
      <c r="P8132" s="6" t="s">
        <v>997</v>
      </c>
      <c r="Q8132" s="7">
        <v>12</v>
      </c>
      <c r="R8132" s="7">
        <v>0</v>
      </c>
      <c r="S8132" s="7" t="s">
        <v>11928</v>
      </c>
      <c r="BI8132"/>
      <c r="BJ8132"/>
    </row>
    <row r="8133" spans="2:62" x14ac:dyDescent="0.4">
      <c r="B8133" s="1">
        <v>31199</v>
      </c>
      <c r="C8133" s="6" t="s">
        <v>30</v>
      </c>
      <c r="D8133" s="6" t="s">
        <v>30</v>
      </c>
      <c r="E8133" s="6" t="s">
        <v>8482</v>
      </c>
      <c r="F8133" s="6" t="s">
        <v>9030</v>
      </c>
      <c r="G8133" s="6" t="s">
        <v>9184</v>
      </c>
      <c r="H8133" s="6" t="s">
        <v>9114</v>
      </c>
      <c r="I8133" s="6" t="s">
        <v>9232</v>
      </c>
      <c r="J8133" s="6" t="s">
        <v>5</v>
      </c>
      <c r="K8133" s="7">
        <v>12</v>
      </c>
      <c r="L8133" s="7">
        <f>IFERROR(VLOOKUP(SiscoTable[[#This Row],[Código]],Hoja2!A:B,2,0)*SiscoTable[[#This Row],[Provta(Uns)]],0)</f>
        <v>162</v>
      </c>
      <c r="M8133" s="7">
        <v>48</v>
      </c>
      <c r="N8133" s="7">
        <v>1</v>
      </c>
      <c r="O8133" s="7">
        <f>IFERROR(VLOOKUP(SiscoTable[[#This Row],[Código]],Hoja2!A:B,2,0)*SiscoTable[[#This Row],[Stock_actual]],0)</f>
        <v>13.5</v>
      </c>
      <c r="P8133" s="6" t="s">
        <v>82</v>
      </c>
      <c r="Q8133" s="7">
        <v>13</v>
      </c>
      <c r="R8133" s="7">
        <v>0</v>
      </c>
      <c r="S8133" s="7" t="s">
        <v>11926</v>
      </c>
      <c r="BI8133"/>
      <c r="BJ8133"/>
    </row>
    <row r="8134" spans="2:62" x14ac:dyDescent="0.4">
      <c r="B8134" s="1">
        <v>31200</v>
      </c>
      <c r="C8134" s="6" t="s">
        <v>25</v>
      </c>
      <c r="D8134" s="6" t="s">
        <v>30</v>
      </c>
      <c r="E8134" s="6" t="s">
        <v>8482</v>
      </c>
      <c r="F8134" s="6" t="s">
        <v>1736</v>
      </c>
      <c r="G8134" s="6" t="s">
        <v>10616</v>
      </c>
      <c r="H8134" s="6" t="s">
        <v>10636</v>
      </c>
      <c r="I8134" s="6" t="s">
        <v>10658</v>
      </c>
      <c r="J8134" s="6" t="s">
        <v>5</v>
      </c>
      <c r="K8134" s="7">
        <v>55.67</v>
      </c>
      <c r="L8134" s="7">
        <f>IFERROR(VLOOKUP(SiscoTable[[#This Row],[Código]],Hoja2!A:B,2,0)*SiscoTable[[#This Row],[Provta(Uns)]],0)</f>
        <v>2109.893</v>
      </c>
      <c r="M8134" s="7">
        <v>0</v>
      </c>
      <c r="N8134" s="7">
        <v>100</v>
      </c>
      <c r="O8134" s="7">
        <f>IFERROR(VLOOKUP(SiscoTable[[#This Row],[Código]],Hoja2!A:B,2,0)*SiscoTable[[#This Row],[Stock_actual]],0)</f>
        <v>3790</v>
      </c>
      <c r="P8134" s="6" t="s">
        <v>773</v>
      </c>
      <c r="Q8134" s="7">
        <v>61</v>
      </c>
      <c r="R8134" s="7">
        <v>0</v>
      </c>
      <c r="S8134" s="7" t="s">
        <v>11926</v>
      </c>
      <c r="BI8134"/>
      <c r="BJ8134"/>
    </row>
    <row r="8135" spans="2:62" x14ac:dyDescent="0.4">
      <c r="B8135" s="1">
        <v>31201</v>
      </c>
      <c r="C8135" s="6" t="s">
        <v>8</v>
      </c>
      <c r="D8135" s="6" t="s">
        <v>30</v>
      </c>
      <c r="E8135" s="6" t="s">
        <v>3268</v>
      </c>
      <c r="F8135" s="6" t="s">
        <v>7197</v>
      </c>
      <c r="G8135" s="6" t="s">
        <v>7800</v>
      </c>
      <c r="H8135" s="6" t="s">
        <v>7205</v>
      </c>
      <c r="I8135" s="6" t="s">
        <v>7809</v>
      </c>
      <c r="J8135" s="6" t="s">
        <v>5</v>
      </c>
      <c r="K8135" s="7">
        <v>19.829999999999998</v>
      </c>
      <c r="L8135" s="7">
        <f>IFERROR(VLOOKUP(SiscoTable[[#This Row],[Código]],Hoja2!A:B,2,0)*SiscoTable[[#This Row],[Provta(Uns)]],0)</f>
        <v>55.523999999999994</v>
      </c>
      <c r="M8135" s="7">
        <v>0</v>
      </c>
      <c r="N8135" s="7">
        <v>-1</v>
      </c>
      <c r="O8135" s="7">
        <f>IFERROR(VLOOKUP(SiscoTable[[#This Row],[Código]],Hoja2!A:B,2,0)*SiscoTable[[#This Row],[Stock_actual]],0)</f>
        <v>-2.8</v>
      </c>
      <c r="P8135" s="6" t="s">
        <v>7</v>
      </c>
      <c r="Q8135" s="7">
        <v>22</v>
      </c>
      <c r="R8135" s="7">
        <v>39.6</v>
      </c>
      <c r="S8135" s="7" t="s">
        <v>11928</v>
      </c>
      <c r="BI8135"/>
      <c r="BJ8135"/>
    </row>
    <row r="8136" spans="2:62" x14ac:dyDescent="0.4">
      <c r="B8136" s="1">
        <v>31202</v>
      </c>
      <c r="C8136" s="6" t="s">
        <v>25</v>
      </c>
      <c r="D8136" s="6" t="s">
        <v>8</v>
      </c>
      <c r="E8136" s="6" t="s">
        <v>3268</v>
      </c>
      <c r="F8136" s="6" t="s">
        <v>7197</v>
      </c>
      <c r="G8136" s="6" t="s">
        <v>7198</v>
      </c>
      <c r="H8136" s="6" t="s">
        <v>7214</v>
      </c>
      <c r="I8136" s="6" t="s">
        <v>7213</v>
      </c>
      <c r="J8136" s="6" t="s">
        <v>5</v>
      </c>
      <c r="K8136" s="7">
        <v>57.5</v>
      </c>
      <c r="L8136" s="7">
        <f>IFERROR(VLOOKUP(SiscoTable[[#This Row],[Código]],Hoja2!A:B,2,0)*SiscoTable[[#This Row],[Provta(Uns)]],0)</f>
        <v>391</v>
      </c>
      <c r="M8136" s="7">
        <v>0</v>
      </c>
      <c r="N8136" s="7">
        <v>0</v>
      </c>
      <c r="O8136" s="7">
        <f>IFERROR(VLOOKUP(SiscoTable[[#This Row],[Código]],Hoja2!A:B,2,0)*SiscoTable[[#This Row],[Stock_actual]],0)</f>
        <v>0</v>
      </c>
      <c r="P8136" s="6" t="s">
        <v>7</v>
      </c>
      <c r="Q8136" s="7">
        <v>63</v>
      </c>
      <c r="R8136" s="7">
        <v>115.19999999999999</v>
      </c>
      <c r="S8136" s="7" t="s">
        <v>11928</v>
      </c>
      <c r="BI8136"/>
      <c r="BJ8136"/>
    </row>
    <row r="8137" spans="2:62" x14ac:dyDescent="0.4">
      <c r="B8137" s="1">
        <v>31203</v>
      </c>
      <c r="C8137" s="6" t="s">
        <v>8</v>
      </c>
      <c r="D8137" s="6" t="s">
        <v>8</v>
      </c>
      <c r="E8137" s="6" t="s">
        <v>3268</v>
      </c>
      <c r="F8137" s="6" t="s">
        <v>7197</v>
      </c>
      <c r="G8137" s="6" t="s">
        <v>7198</v>
      </c>
      <c r="H8137" s="6" t="s">
        <v>7214</v>
      </c>
      <c r="I8137" s="6" t="s">
        <v>7363</v>
      </c>
      <c r="J8137" s="6" t="s">
        <v>5</v>
      </c>
      <c r="K8137" s="7">
        <v>4.5</v>
      </c>
      <c r="L8137" s="7">
        <f>IFERROR(VLOOKUP(SiscoTable[[#This Row],[Código]],Hoja2!A:B,2,0)*SiscoTable[[#This Row],[Provta(Uns)]],0)</f>
        <v>62.550000000000004</v>
      </c>
      <c r="M8137" s="7">
        <v>0</v>
      </c>
      <c r="N8137" s="7">
        <v>2</v>
      </c>
      <c r="O8137" s="7">
        <f>IFERROR(VLOOKUP(SiscoTable[[#This Row],[Código]],Hoja2!A:B,2,0)*SiscoTable[[#This Row],[Stock_actual]],0)</f>
        <v>27.8</v>
      </c>
      <c r="P8137" s="6" t="s">
        <v>237</v>
      </c>
      <c r="Q8137" s="7">
        <v>5</v>
      </c>
      <c r="R8137" s="7">
        <v>8.9499999999999993</v>
      </c>
      <c r="S8137" s="7" t="s">
        <v>11928</v>
      </c>
      <c r="BI8137"/>
      <c r="BJ8137"/>
    </row>
    <row r="8138" spans="2:62" x14ac:dyDescent="0.4">
      <c r="B8138" s="1">
        <v>31204</v>
      </c>
      <c r="C8138" s="6" t="s">
        <v>8</v>
      </c>
      <c r="D8138" s="6" t="s">
        <v>25</v>
      </c>
      <c r="E8138" s="6" t="s">
        <v>3268</v>
      </c>
      <c r="F8138" s="6" t="s">
        <v>7197</v>
      </c>
      <c r="G8138" s="6" t="s">
        <v>7198</v>
      </c>
      <c r="H8138" s="6" t="s">
        <v>7214</v>
      </c>
      <c r="I8138" s="6" t="s">
        <v>7364</v>
      </c>
      <c r="J8138" s="6" t="s">
        <v>5</v>
      </c>
      <c r="K8138" s="7">
        <v>68</v>
      </c>
      <c r="L8138" s="7">
        <f>IFERROR(VLOOKUP(SiscoTable[[#This Row],[Código]],Hoja2!A:B,2,0)*SiscoTable[[#This Row],[Provta(Uns)]],0)</f>
        <v>61.2</v>
      </c>
      <c r="M8138" s="7">
        <v>0</v>
      </c>
      <c r="N8138" s="7">
        <v>10</v>
      </c>
      <c r="O8138" s="7">
        <f>IFERROR(VLOOKUP(SiscoTable[[#This Row],[Código]],Hoja2!A:B,2,0)*SiscoTable[[#This Row],[Stock_actual]],0)</f>
        <v>9</v>
      </c>
      <c r="P8138" s="6" t="s">
        <v>107</v>
      </c>
      <c r="Q8138" s="7">
        <v>75</v>
      </c>
      <c r="R8138" s="7">
        <v>135.28</v>
      </c>
      <c r="S8138" s="7" t="s">
        <v>11928</v>
      </c>
      <c r="BI8138"/>
      <c r="BJ8138"/>
    </row>
    <row r="8139" spans="2:62" x14ac:dyDescent="0.4">
      <c r="B8139" s="1">
        <v>31205</v>
      </c>
      <c r="C8139" s="6" t="s">
        <v>8</v>
      </c>
      <c r="D8139" s="6" t="s">
        <v>8</v>
      </c>
      <c r="E8139" s="6" t="s">
        <v>8482</v>
      </c>
      <c r="F8139" s="6" t="s">
        <v>8641</v>
      </c>
      <c r="G8139" s="6" t="s">
        <v>8756</v>
      </c>
      <c r="H8139" s="6" t="s">
        <v>8798</v>
      </c>
      <c r="I8139" s="6" t="s">
        <v>8902</v>
      </c>
      <c r="J8139" s="6" t="s">
        <v>5</v>
      </c>
      <c r="K8139" s="7">
        <v>1.33</v>
      </c>
      <c r="L8139" s="7">
        <f>IFERROR(VLOOKUP(SiscoTable[[#This Row],[Código]],Hoja2!A:B,2,0)*SiscoTable[[#This Row],[Provta(Uns)]],0)</f>
        <v>55.727000000000004</v>
      </c>
      <c r="M8139" s="7">
        <v>0</v>
      </c>
      <c r="N8139" s="7">
        <v>4</v>
      </c>
      <c r="O8139" s="7">
        <f>IFERROR(VLOOKUP(SiscoTable[[#This Row],[Código]],Hoja2!A:B,2,0)*SiscoTable[[#This Row],[Stock_actual]],0)</f>
        <v>167.6</v>
      </c>
      <c r="P8139" s="6" t="s">
        <v>983</v>
      </c>
      <c r="Q8139" s="7">
        <v>1</v>
      </c>
      <c r="R8139" s="7">
        <v>0</v>
      </c>
      <c r="S8139" s="7" t="s">
        <v>11926</v>
      </c>
      <c r="BI8139"/>
      <c r="BJ8139"/>
    </row>
    <row r="8140" spans="2:62" x14ac:dyDescent="0.4">
      <c r="B8140" s="1">
        <v>31206</v>
      </c>
      <c r="C8140" s="6" t="s">
        <v>8</v>
      </c>
      <c r="D8140" s="6" t="s">
        <v>8</v>
      </c>
      <c r="E8140" s="6" t="s">
        <v>8482</v>
      </c>
      <c r="F8140" s="6" t="s">
        <v>9030</v>
      </c>
      <c r="G8140" s="6" t="s">
        <v>9299</v>
      </c>
      <c r="H8140" s="6" t="s">
        <v>9306</v>
      </c>
      <c r="I8140" s="6" t="s">
        <v>9548</v>
      </c>
      <c r="J8140" s="6" t="s">
        <v>5</v>
      </c>
      <c r="K8140" s="7">
        <v>11</v>
      </c>
      <c r="L8140" s="7">
        <f>IFERROR(VLOOKUP(SiscoTable[[#This Row],[Código]],Hoja2!A:B,2,0)*SiscoTable[[#This Row],[Provta(Uns)]],0)</f>
        <v>16.5</v>
      </c>
      <c r="M8140" s="7">
        <v>0</v>
      </c>
      <c r="N8140" s="7">
        <v>275</v>
      </c>
      <c r="O8140" s="7">
        <f>IFERROR(VLOOKUP(SiscoTable[[#This Row],[Código]],Hoja2!A:B,2,0)*SiscoTable[[#This Row],[Stock_actual]],0)</f>
        <v>412.5</v>
      </c>
      <c r="P8140" s="6" t="s">
        <v>9549</v>
      </c>
      <c r="Q8140" s="7">
        <v>12</v>
      </c>
      <c r="R8140" s="7">
        <v>0</v>
      </c>
      <c r="S8140" s="7" t="s">
        <v>11926</v>
      </c>
      <c r="BI8140"/>
      <c r="BJ8140"/>
    </row>
    <row r="8141" spans="2:62" x14ac:dyDescent="0.4">
      <c r="B8141" s="1">
        <v>31207</v>
      </c>
      <c r="C8141" s="6" t="s">
        <v>30</v>
      </c>
      <c r="D8141" s="6" t="s">
        <v>25</v>
      </c>
      <c r="E8141" s="6" t="s">
        <v>3268</v>
      </c>
      <c r="F8141" s="6" t="s">
        <v>6803</v>
      </c>
      <c r="G8141" s="6" t="s">
        <v>6852</v>
      </c>
      <c r="H8141" s="6" t="s">
        <v>6861</v>
      </c>
      <c r="I8141" s="6" t="s">
        <v>6888</v>
      </c>
      <c r="J8141" s="6" t="s">
        <v>5</v>
      </c>
      <c r="K8141" s="7">
        <v>52.5</v>
      </c>
      <c r="L8141" s="7">
        <f>IFERROR(VLOOKUP(SiscoTable[[#This Row],[Código]],Hoja2!A:B,2,0)*SiscoTable[[#This Row],[Provta(Uns)]],0)</f>
        <v>115.50000000000001</v>
      </c>
      <c r="M8141" s="7">
        <v>0</v>
      </c>
      <c r="N8141" s="7">
        <v>53</v>
      </c>
      <c r="O8141" s="7">
        <f>IFERROR(VLOOKUP(SiscoTable[[#This Row],[Código]],Hoja2!A:B,2,0)*SiscoTable[[#This Row],[Stock_actual]],0)</f>
        <v>116.60000000000001</v>
      </c>
      <c r="P8141" s="6" t="s">
        <v>110</v>
      </c>
      <c r="Q8141" s="7">
        <v>58</v>
      </c>
      <c r="R8141" s="7">
        <v>104.5</v>
      </c>
      <c r="S8141" s="7" t="s">
        <v>11925</v>
      </c>
      <c r="BI8141"/>
      <c r="BJ8141"/>
    </row>
    <row r="8142" spans="2:62" x14ac:dyDescent="0.4">
      <c r="B8142" s="1">
        <v>31208</v>
      </c>
      <c r="C8142" s="6" t="s">
        <v>8</v>
      </c>
      <c r="D8142" s="6" t="s">
        <v>8</v>
      </c>
      <c r="E8142" s="6" t="s">
        <v>3268</v>
      </c>
      <c r="F8142" s="6" t="s">
        <v>3269</v>
      </c>
      <c r="G8142" s="6" t="s">
        <v>3479</v>
      </c>
      <c r="H8142" s="6" t="s">
        <v>3513</v>
      </c>
      <c r="I8142" s="6" t="s">
        <v>3668</v>
      </c>
      <c r="J8142" s="6" t="s">
        <v>5</v>
      </c>
      <c r="K8142" s="7">
        <v>4</v>
      </c>
      <c r="L8142" s="7">
        <f>IFERROR(VLOOKUP(SiscoTable[[#This Row],[Código]],Hoja2!A:B,2,0)*SiscoTable[[#This Row],[Provta(Uns)]],0)</f>
        <v>72.8</v>
      </c>
      <c r="M8142" s="7">
        <v>72</v>
      </c>
      <c r="N8142" s="7">
        <v>0</v>
      </c>
      <c r="O8142" s="7">
        <f>IFERROR(VLOOKUP(SiscoTable[[#This Row],[Código]],Hoja2!A:B,2,0)*SiscoTable[[#This Row],[Stock_actual]],0)</f>
        <v>0</v>
      </c>
      <c r="P8142" s="6" t="s">
        <v>7</v>
      </c>
      <c r="Q8142" s="7">
        <v>4</v>
      </c>
      <c r="R8142" s="7">
        <v>0</v>
      </c>
      <c r="S8142" s="7" t="s">
        <v>11928</v>
      </c>
      <c r="BI8142"/>
      <c r="BJ8142"/>
    </row>
    <row r="8143" spans="2:62" x14ac:dyDescent="0.4">
      <c r="B8143" s="1">
        <v>31209</v>
      </c>
      <c r="C8143" s="6" t="s">
        <v>8</v>
      </c>
      <c r="D8143" s="6" t="s">
        <v>8</v>
      </c>
      <c r="E8143" s="6" t="s">
        <v>2809</v>
      </c>
      <c r="F8143" s="6" t="s">
        <v>2844</v>
      </c>
      <c r="G8143" s="6" t="s">
        <v>2811</v>
      </c>
      <c r="H8143" s="6" t="s">
        <v>4</v>
      </c>
      <c r="I8143" s="6" t="s">
        <v>2960</v>
      </c>
      <c r="J8143" s="6" t="s">
        <v>5</v>
      </c>
      <c r="K8143" s="7">
        <v>0</v>
      </c>
      <c r="L8143" s="7">
        <f>IFERROR(VLOOKUP(SiscoTable[[#This Row],[Código]],Hoja2!A:B,2,0)*SiscoTable[[#This Row],[Provta(Uns)]],0)</f>
        <v>0</v>
      </c>
      <c r="M8143" s="7">
        <v>0</v>
      </c>
      <c r="N8143" s="7">
        <v>48</v>
      </c>
      <c r="O8143" s="7">
        <f>IFERROR(VLOOKUP(SiscoTable[[#This Row],[Código]],Hoja2!A:B,2,0)*SiscoTable[[#This Row],[Stock_actual]],0)</f>
        <v>0</v>
      </c>
      <c r="P8143" s="6" t="s">
        <v>134</v>
      </c>
      <c r="Q8143" s="7">
        <v>0</v>
      </c>
      <c r="R8143" s="7">
        <v>0</v>
      </c>
      <c r="S8143" s="7" t="s">
        <v>11923</v>
      </c>
      <c r="BI8143"/>
      <c r="BJ8143"/>
    </row>
    <row r="8144" spans="2:62" x14ac:dyDescent="0.4">
      <c r="B8144" s="1">
        <v>31210</v>
      </c>
      <c r="C8144" s="6" t="s">
        <v>30</v>
      </c>
      <c r="D8144" s="6" t="s">
        <v>25</v>
      </c>
      <c r="E8144" s="6" t="s">
        <v>3268</v>
      </c>
      <c r="F8144" s="6" t="s">
        <v>3269</v>
      </c>
      <c r="G8144" s="6" t="s">
        <v>4384</v>
      </c>
      <c r="H8144" s="6" t="s">
        <v>2868</v>
      </c>
      <c r="I8144" s="6" t="s">
        <v>4498</v>
      </c>
      <c r="J8144" s="6" t="s">
        <v>5</v>
      </c>
      <c r="K8144" s="7">
        <v>75</v>
      </c>
      <c r="L8144" s="7">
        <f>IFERROR(VLOOKUP(SiscoTable[[#This Row],[Código]],Hoja2!A:B,2,0)*SiscoTable[[#This Row],[Provta(Uns)]],0)</f>
        <v>112.5</v>
      </c>
      <c r="M8144" s="7">
        <v>0</v>
      </c>
      <c r="N8144" s="7">
        <v>0</v>
      </c>
      <c r="O8144" s="7">
        <f>IFERROR(VLOOKUP(SiscoTable[[#This Row],[Código]],Hoja2!A:B,2,0)*SiscoTable[[#This Row],[Stock_actual]],0)</f>
        <v>0</v>
      </c>
      <c r="P8144" s="6" t="s">
        <v>7</v>
      </c>
      <c r="Q8144" s="7">
        <v>83</v>
      </c>
      <c r="R8144" s="7">
        <v>150</v>
      </c>
      <c r="S8144" s="7" t="s">
        <v>11928</v>
      </c>
      <c r="BI8144"/>
      <c r="BJ8144"/>
    </row>
    <row r="8145" spans="2:62" x14ac:dyDescent="0.4">
      <c r="B8145" s="1">
        <v>31212</v>
      </c>
      <c r="C8145" s="6" t="s">
        <v>25</v>
      </c>
      <c r="D8145" s="6" t="s">
        <v>30</v>
      </c>
      <c r="E8145" s="6" t="s">
        <v>2584</v>
      </c>
      <c r="F8145" s="6" t="s">
        <v>2994</v>
      </c>
      <c r="G8145" s="6" t="s">
        <v>2995</v>
      </c>
      <c r="H8145" s="6" t="s">
        <v>262</v>
      </c>
      <c r="I8145" s="6" t="s">
        <v>2998</v>
      </c>
      <c r="J8145" s="6" t="s">
        <v>200</v>
      </c>
      <c r="K8145" s="7">
        <v>40.18</v>
      </c>
      <c r="L8145" s="34">
        <f>IFERROR(VLOOKUP(SiscoTable[[#This Row],[Código]],Hoja2!A:B,2,0)*SiscoTable[[#This Row],[Provta(Uns)]],0)</f>
        <v>622.79</v>
      </c>
      <c r="M8145" s="7">
        <v>0</v>
      </c>
      <c r="N8145" s="7">
        <v>56.27</v>
      </c>
      <c r="O8145" s="34">
        <f>IFERROR(VLOOKUP(SiscoTable[[#This Row],[Código]],Hoja2!A:B,2,0)*SiscoTable[[#This Row],[Stock_actual]],0)</f>
        <v>872.18500000000006</v>
      </c>
      <c r="P8145" s="6" t="s">
        <v>694</v>
      </c>
      <c r="Q8145" s="7">
        <v>44</v>
      </c>
      <c r="R8145" s="7">
        <v>0</v>
      </c>
      <c r="S8145" s="7" t="s">
        <v>11924</v>
      </c>
      <c r="BI8145"/>
      <c r="BJ8145"/>
    </row>
    <row r="8146" spans="2:62" x14ac:dyDescent="0.4">
      <c r="B8146" s="1">
        <v>31213</v>
      </c>
      <c r="C8146" s="6" t="s">
        <v>30</v>
      </c>
      <c r="D8146" s="6" t="s">
        <v>8</v>
      </c>
      <c r="E8146" s="6" t="s">
        <v>469</v>
      </c>
      <c r="F8146" s="6" t="s">
        <v>1050</v>
      </c>
      <c r="G8146" s="6" t="s">
        <v>1064</v>
      </c>
      <c r="H8146" s="6" t="s">
        <v>1066</v>
      </c>
      <c r="I8146" s="6" t="s">
        <v>1105</v>
      </c>
      <c r="J8146" s="6" t="s">
        <v>5</v>
      </c>
      <c r="K8146" s="7">
        <v>13.33</v>
      </c>
      <c r="L8146" s="7">
        <f>IFERROR(VLOOKUP(SiscoTable[[#This Row],[Código]],Hoja2!A:B,2,0)*SiscoTable[[#This Row],[Provta(Uns)]],0)</f>
        <v>159.96</v>
      </c>
      <c r="M8146" s="7">
        <v>0</v>
      </c>
      <c r="N8146" s="7">
        <v>12</v>
      </c>
      <c r="O8146" s="7">
        <f>IFERROR(VLOOKUP(SiscoTable[[#This Row],[Código]],Hoja2!A:B,2,0)*SiscoTable[[#This Row],[Stock_actual]],0)</f>
        <v>144</v>
      </c>
      <c r="P8146" s="6" t="s">
        <v>699</v>
      </c>
      <c r="Q8146" s="7">
        <v>15</v>
      </c>
      <c r="R8146" s="7">
        <v>26.28</v>
      </c>
      <c r="S8146" s="7" t="s">
        <v>11927</v>
      </c>
      <c r="BI8146"/>
      <c r="BJ8146"/>
    </row>
    <row r="8147" spans="2:62" x14ac:dyDescent="0.4">
      <c r="B8147" s="1">
        <v>31214</v>
      </c>
      <c r="C8147" s="6" t="s">
        <v>8</v>
      </c>
      <c r="D8147" s="6" t="s">
        <v>8</v>
      </c>
      <c r="E8147" s="6" t="s">
        <v>3268</v>
      </c>
      <c r="F8147" s="6" t="s">
        <v>7815</v>
      </c>
      <c r="G8147" s="6" t="s">
        <v>7929</v>
      </c>
      <c r="H8147" s="6" t="s">
        <v>7938</v>
      </c>
      <c r="I8147" s="6" t="s">
        <v>8015</v>
      </c>
      <c r="J8147" s="6" t="s">
        <v>5</v>
      </c>
      <c r="K8147" s="7">
        <v>7.83</v>
      </c>
      <c r="L8147" s="7">
        <f>IFERROR(VLOOKUP(SiscoTable[[#This Row],[Código]],Hoja2!A:B,2,0)*SiscoTable[[#This Row],[Provta(Uns)]],0)</f>
        <v>65.772000000000006</v>
      </c>
      <c r="M8147" s="7">
        <v>0</v>
      </c>
      <c r="N8147" s="7">
        <v>46</v>
      </c>
      <c r="O8147" s="7">
        <f>IFERROR(VLOOKUP(SiscoTable[[#This Row],[Código]],Hoja2!A:B,2,0)*SiscoTable[[#This Row],[Stock_actual]],0)</f>
        <v>386.40000000000003</v>
      </c>
      <c r="P8147" s="6" t="s">
        <v>630</v>
      </c>
      <c r="Q8147" s="7">
        <v>9</v>
      </c>
      <c r="R8147" s="7">
        <v>0</v>
      </c>
      <c r="S8147" s="7" t="s">
        <v>11928</v>
      </c>
      <c r="BI8147"/>
      <c r="BJ8147"/>
    </row>
    <row r="8148" spans="2:62" x14ac:dyDescent="0.4">
      <c r="B8148" s="1">
        <v>31215</v>
      </c>
      <c r="C8148" s="6" t="s">
        <v>30</v>
      </c>
      <c r="D8148" s="6" t="s">
        <v>30</v>
      </c>
      <c r="E8148" s="6" t="s">
        <v>3268</v>
      </c>
      <c r="F8148" s="6" t="s">
        <v>7815</v>
      </c>
      <c r="G8148" s="6" t="s">
        <v>7827</v>
      </c>
      <c r="H8148" s="6" t="s">
        <v>3274</v>
      </c>
      <c r="I8148" s="6" t="s">
        <v>7857</v>
      </c>
      <c r="J8148" s="6" t="s">
        <v>5</v>
      </c>
      <c r="K8148" s="7">
        <v>16.829999999999998</v>
      </c>
      <c r="L8148" s="7">
        <f>IFERROR(VLOOKUP(SiscoTable[[#This Row],[Código]],Hoja2!A:B,2,0)*SiscoTable[[#This Row],[Provta(Uns)]],0)</f>
        <v>272.64599999999996</v>
      </c>
      <c r="M8148" s="7">
        <v>0</v>
      </c>
      <c r="N8148" s="7">
        <v>31</v>
      </c>
      <c r="O8148" s="7">
        <f>IFERROR(VLOOKUP(SiscoTable[[#This Row],[Código]],Hoja2!A:B,2,0)*SiscoTable[[#This Row],[Stock_actual]],0)</f>
        <v>502.2</v>
      </c>
      <c r="P8148" s="6" t="s">
        <v>1443</v>
      </c>
      <c r="Q8148" s="7">
        <v>18</v>
      </c>
      <c r="R8148" s="7">
        <v>0</v>
      </c>
      <c r="S8148" s="7" t="s">
        <v>11927</v>
      </c>
      <c r="BI8148"/>
      <c r="BJ8148"/>
    </row>
    <row r="8149" spans="2:62" x14ac:dyDescent="0.4">
      <c r="B8149" s="1">
        <v>31217</v>
      </c>
      <c r="C8149" s="6" t="s">
        <v>25</v>
      </c>
      <c r="D8149" s="6" t="s">
        <v>8</v>
      </c>
      <c r="E8149" s="6" t="s">
        <v>2584</v>
      </c>
      <c r="F8149" s="6" t="s">
        <v>2970</v>
      </c>
      <c r="G8149" s="6" t="s">
        <v>2971</v>
      </c>
      <c r="H8149" s="6" t="s">
        <v>94</v>
      </c>
      <c r="I8149" s="6" t="s">
        <v>2976</v>
      </c>
      <c r="J8149" s="6" t="s">
        <v>5</v>
      </c>
      <c r="K8149" s="7">
        <v>20.340000000000003</v>
      </c>
      <c r="L8149" s="7">
        <f>IFERROR(VLOOKUP(SiscoTable[[#This Row],[Código]],Hoja2!A:B,2,0)*SiscoTable[[#This Row],[Provta(Uns)]],0)</f>
        <v>811.56600000000014</v>
      </c>
      <c r="M8149" s="7">
        <v>0</v>
      </c>
      <c r="N8149" s="7">
        <v>14</v>
      </c>
      <c r="O8149" s="7">
        <f>IFERROR(VLOOKUP(SiscoTable[[#This Row],[Código]],Hoja2!A:B,2,0)*SiscoTable[[#This Row],[Stock_actual]],0)</f>
        <v>558.6</v>
      </c>
      <c r="P8149" s="6" t="s">
        <v>256</v>
      </c>
      <c r="Q8149" s="7">
        <v>22</v>
      </c>
      <c r="R8149" s="7">
        <v>41.080000000000005</v>
      </c>
      <c r="S8149" s="7" t="s">
        <v>11929</v>
      </c>
      <c r="BI8149"/>
      <c r="BJ8149"/>
    </row>
    <row r="8150" spans="2:62" x14ac:dyDescent="0.4">
      <c r="B8150" s="1">
        <v>31218</v>
      </c>
      <c r="C8150" s="6" t="s">
        <v>8</v>
      </c>
      <c r="D8150" s="6" t="s">
        <v>8</v>
      </c>
      <c r="E8150" s="6" t="s">
        <v>427</v>
      </c>
      <c r="F8150" s="6" t="s">
        <v>436</v>
      </c>
      <c r="G8150" s="6" t="s">
        <v>436</v>
      </c>
      <c r="H8150" s="6" t="s">
        <v>4</v>
      </c>
      <c r="I8150" s="6" t="s">
        <v>455</v>
      </c>
      <c r="J8150" s="6" t="s">
        <v>5</v>
      </c>
      <c r="K8150" s="7">
        <v>1</v>
      </c>
      <c r="L8150" s="7">
        <f>IFERROR(VLOOKUP(SiscoTable[[#This Row],[Código]],Hoja2!A:B,2,0)*SiscoTable[[#This Row],[Provta(Uns)]],0)</f>
        <v>70</v>
      </c>
      <c r="M8150" s="7">
        <v>0</v>
      </c>
      <c r="N8150" s="7">
        <v>0</v>
      </c>
      <c r="O8150" s="7">
        <f>IFERROR(VLOOKUP(SiscoTable[[#This Row],[Código]],Hoja2!A:B,2,0)*SiscoTable[[#This Row],[Stock_actual]],0)</f>
        <v>0</v>
      </c>
      <c r="P8150" s="6" t="s">
        <v>7</v>
      </c>
      <c r="Q8150" s="7">
        <v>1</v>
      </c>
      <c r="R8150" s="7">
        <v>1.7999999999999998</v>
      </c>
      <c r="S8150" s="7" t="s">
        <v>11923</v>
      </c>
      <c r="BI8150"/>
      <c r="BJ8150"/>
    </row>
    <row r="8151" spans="2:62" x14ac:dyDescent="0.4">
      <c r="B8151" s="1">
        <v>31219</v>
      </c>
      <c r="C8151" s="6" t="s">
        <v>8</v>
      </c>
      <c r="D8151" s="6" t="s">
        <v>8</v>
      </c>
      <c r="E8151" s="6" t="s">
        <v>8482</v>
      </c>
      <c r="F8151" s="6" t="s">
        <v>10720</v>
      </c>
      <c r="G8151" s="6" t="s">
        <v>11105</v>
      </c>
      <c r="H8151" s="6" t="s">
        <v>11129</v>
      </c>
      <c r="I8151" s="6" t="s">
        <v>11269</v>
      </c>
      <c r="J8151" s="6" t="s">
        <v>5</v>
      </c>
      <c r="K8151" s="7">
        <v>4</v>
      </c>
      <c r="L8151" s="7">
        <f>IFERROR(VLOOKUP(SiscoTable[[#This Row],[Código]],Hoja2!A:B,2,0)*SiscoTable[[#This Row],[Provta(Uns)]],0)</f>
        <v>8</v>
      </c>
      <c r="M8151" s="7">
        <v>0</v>
      </c>
      <c r="N8151" s="7">
        <v>0</v>
      </c>
      <c r="O8151" s="7">
        <f>IFERROR(VLOOKUP(SiscoTable[[#This Row],[Código]],Hoja2!A:B,2,0)*SiscoTable[[#This Row],[Stock_actual]],0)</f>
        <v>0</v>
      </c>
      <c r="P8151" s="6" t="s">
        <v>7</v>
      </c>
      <c r="Q8151" s="7">
        <v>4</v>
      </c>
      <c r="R8151" s="7">
        <v>7.8000000000000007</v>
      </c>
      <c r="S8151" s="7" t="s">
        <v>11926</v>
      </c>
      <c r="BI8151"/>
      <c r="BJ8151"/>
    </row>
    <row r="8152" spans="2:62" x14ac:dyDescent="0.4">
      <c r="B8152" s="1">
        <v>31220</v>
      </c>
      <c r="C8152" s="6" t="s">
        <v>8</v>
      </c>
      <c r="D8152" s="6" t="s">
        <v>8</v>
      </c>
      <c r="E8152" s="6" t="s">
        <v>8482</v>
      </c>
      <c r="F8152" s="6" t="s">
        <v>10720</v>
      </c>
      <c r="G8152" s="6" t="s">
        <v>11105</v>
      </c>
      <c r="H8152" s="6" t="s">
        <v>11129</v>
      </c>
      <c r="I8152" s="6" t="s">
        <v>11270</v>
      </c>
      <c r="J8152" s="6" t="s">
        <v>5</v>
      </c>
      <c r="K8152" s="7">
        <v>5.67</v>
      </c>
      <c r="L8152" s="7">
        <f>IFERROR(VLOOKUP(SiscoTable[[#This Row],[Código]],Hoja2!A:B,2,0)*SiscoTable[[#This Row],[Provta(Uns)]],0)</f>
        <v>19.844999999999999</v>
      </c>
      <c r="M8152" s="7">
        <v>0</v>
      </c>
      <c r="N8152" s="7">
        <v>5</v>
      </c>
      <c r="O8152" s="7">
        <f>IFERROR(VLOOKUP(SiscoTable[[#This Row],[Código]],Hoja2!A:B,2,0)*SiscoTable[[#This Row],[Stock_actual]],0)</f>
        <v>17.5</v>
      </c>
      <c r="P8152" s="6" t="s">
        <v>812</v>
      </c>
      <c r="Q8152" s="7">
        <v>6</v>
      </c>
      <c r="R8152" s="7">
        <v>11.34</v>
      </c>
      <c r="S8152" s="7" t="s">
        <v>11926</v>
      </c>
      <c r="BI8152"/>
      <c r="BJ8152"/>
    </row>
    <row r="8153" spans="2:62" x14ac:dyDescent="0.4">
      <c r="B8153" s="1">
        <v>31221</v>
      </c>
      <c r="C8153" s="6" t="s">
        <v>8</v>
      </c>
      <c r="D8153" s="6" t="s">
        <v>8</v>
      </c>
      <c r="E8153" s="6" t="s">
        <v>8482</v>
      </c>
      <c r="F8153" s="6" t="s">
        <v>10720</v>
      </c>
      <c r="G8153" s="6" t="s">
        <v>11105</v>
      </c>
      <c r="H8153" s="6" t="s">
        <v>11129</v>
      </c>
      <c r="I8153" s="6" t="s">
        <v>11271</v>
      </c>
      <c r="J8153" s="6" t="s">
        <v>5</v>
      </c>
      <c r="K8153" s="7">
        <v>4.83</v>
      </c>
      <c r="L8153" s="7">
        <f>IFERROR(VLOOKUP(SiscoTable[[#This Row],[Código]],Hoja2!A:B,2,0)*SiscoTable[[#This Row],[Provta(Uns)]],0)</f>
        <v>16.905000000000001</v>
      </c>
      <c r="M8153" s="7">
        <v>0</v>
      </c>
      <c r="N8153" s="7">
        <v>14</v>
      </c>
      <c r="O8153" s="7">
        <f>IFERROR(VLOOKUP(SiscoTable[[#This Row],[Código]],Hoja2!A:B,2,0)*SiscoTable[[#This Row],[Stock_actual]],0)</f>
        <v>49</v>
      </c>
      <c r="P8153" s="6" t="s">
        <v>1172</v>
      </c>
      <c r="Q8153" s="7">
        <v>5</v>
      </c>
      <c r="R8153" s="7">
        <v>0</v>
      </c>
      <c r="S8153" s="7" t="s">
        <v>11926</v>
      </c>
      <c r="BI8153"/>
      <c r="BJ8153"/>
    </row>
    <row r="8154" spans="2:62" x14ac:dyDescent="0.4">
      <c r="B8154" s="1">
        <v>31222</v>
      </c>
      <c r="C8154" s="6" t="s">
        <v>8</v>
      </c>
      <c r="D8154" s="6" t="s">
        <v>8</v>
      </c>
      <c r="E8154" s="6" t="s">
        <v>8482</v>
      </c>
      <c r="F8154" s="6" t="s">
        <v>10720</v>
      </c>
      <c r="G8154" s="6" t="s">
        <v>11105</v>
      </c>
      <c r="H8154" s="6" t="s">
        <v>11129</v>
      </c>
      <c r="I8154" s="6" t="s">
        <v>11272</v>
      </c>
      <c r="J8154" s="6" t="s">
        <v>5</v>
      </c>
      <c r="K8154" s="7">
        <v>3.17</v>
      </c>
      <c r="L8154" s="7">
        <f>IFERROR(VLOOKUP(SiscoTable[[#This Row],[Código]],Hoja2!A:B,2,0)*SiscoTable[[#This Row],[Provta(Uns)]],0)</f>
        <v>6.34</v>
      </c>
      <c r="M8154" s="7">
        <v>0</v>
      </c>
      <c r="N8154" s="7">
        <v>5</v>
      </c>
      <c r="O8154" s="7">
        <f>IFERROR(VLOOKUP(SiscoTable[[#This Row],[Código]],Hoja2!A:B,2,0)*SiscoTable[[#This Row],[Stock_actual]],0)</f>
        <v>10</v>
      </c>
      <c r="P8154" s="6" t="s">
        <v>581</v>
      </c>
      <c r="Q8154" s="7">
        <v>4</v>
      </c>
      <c r="R8154" s="7">
        <v>0</v>
      </c>
      <c r="S8154" s="7" t="s">
        <v>11926</v>
      </c>
      <c r="BI8154"/>
      <c r="BJ8154"/>
    </row>
    <row r="8155" spans="2:62" x14ac:dyDescent="0.4">
      <c r="B8155" s="1">
        <v>31230</v>
      </c>
      <c r="C8155" s="6" t="s">
        <v>8</v>
      </c>
      <c r="D8155" s="6" t="s">
        <v>8</v>
      </c>
      <c r="E8155" s="6" t="s">
        <v>3268</v>
      </c>
      <c r="F8155" s="6" t="s">
        <v>3269</v>
      </c>
      <c r="G8155" s="6" t="s">
        <v>5267</v>
      </c>
      <c r="H8155" s="6" t="s">
        <v>3872</v>
      </c>
      <c r="I8155" s="6" t="s">
        <v>5487</v>
      </c>
      <c r="J8155" s="6" t="s">
        <v>5</v>
      </c>
      <c r="K8155" s="7">
        <v>7.33</v>
      </c>
      <c r="L8155" s="7">
        <f>IFERROR(VLOOKUP(SiscoTable[[#This Row],[Código]],Hoja2!A:B,2,0)*SiscoTable[[#This Row],[Provta(Uns)]],0)</f>
        <v>14.66</v>
      </c>
      <c r="M8155" s="7">
        <v>0</v>
      </c>
      <c r="N8155" s="7">
        <v>16</v>
      </c>
      <c r="O8155" s="7">
        <f>IFERROR(VLOOKUP(SiscoTable[[#This Row],[Código]],Hoja2!A:B,2,0)*SiscoTable[[#This Row],[Stock_actual]],0)</f>
        <v>32</v>
      </c>
      <c r="P8155" s="6" t="s">
        <v>260</v>
      </c>
      <c r="Q8155" s="7">
        <v>8</v>
      </c>
      <c r="R8155" s="7">
        <v>0</v>
      </c>
      <c r="S8155" s="7" t="s">
        <v>11928</v>
      </c>
      <c r="BI8155"/>
      <c r="BJ8155"/>
    </row>
    <row r="8156" spans="2:62" x14ac:dyDescent="0.4">
      <c r="B8156" s="1">
        <v>31231</v>
      </c>
      <c r="C8156" s="6" t="s">
        <v>8</v>
      </c>
      <c r="D8156" s="6" t="s">
        <v>8</v>
      </c>
      <c r="E8156" s="6" t="s">
        <v>3268</v>
      </c>
      <c r="F8156" s="6" t="s">
        <v>3269</v>
      </c>
      <c r="G8156" s="6" t="s">
        <v>5267</v>
      </c>
      <c r="H8156" s="6" t="s">
        <v>3872</v>
      </c>
      <c r="I8156" s="6" t="s">
        <v>5488</v>
      </c>
      <c r="J8156" s="6" t="s">
        <v>5</v>
      </c>
      <c r="K8156" s="7">
        <v>4</v>
      </c>
      <c r="L8156" s="7">
        <f>IFERROR(VLOOKUP(SiscoTable[[#This Row],[Código]],Hoja2!A:B,2,0)*SiscoTable[[#This Row],[Provta(Uns)]],0)</f>
        <v>16</v>
      </c>
      <c r="M8156" s="7">
        <v>12</v>
      </c>
      <c r="N8156" s="7">
        <v>0</v>
      </c>
      <c r="O8156" s="7">
        <f>IFERROR(VLOOKUP(SiscoTable[[#This Row],[Código]],Hoja2!A:B,2,0)*SiscoTable[[#This Row],[Stock_actual]],0)</f>
        <v>0</v>
      </c>
      <c r="P8156" s="6" t="s">
        <v>7</v>
      </c>
      <c r="Q8156" s="7">
        <v>4</v>
      </c>
      <c r="R8156" s="7">
        <v>0</v>
      </c>
      <c r="S8156" s="7" t="s">
        <v>11928</v>
      </c>
      <c r="BI8156"/>
      <c r="BJ8156"/>
    </row>
    <row r="8157" spans="2:62" x14ac:dyDescent="0.4">
      <c r="B8157" s="1">
        <v>31232</v>
      </c>
      <c r="C8157" s="6" t="s">
        <v>8</v>
      </c>
      <c r="D8157" s="6" t="s">
        <v>30</v>
      </c>
      <c r="E8157" s="6" t="s">
        <v>3268</v>
      </c>
      <c r="F8157" s="6" t="s">
        <v>3269</v>
      </c>
      <c r="G8157" s="6" t="s">
        <v>5267</v>
      </c>
      <c r="H8157" s="6" t="s">
        <v>3872</v>
      </c>
      <c r="I8157" s="6" t="s">
        <v>5489</v>
      </c>
      <c r="J8157" s="6" t="s">
        <v>5</v>
      </c>
      <c r="K8157" s="7">
        <v>16.5</v>
      </c>
      <c r="L8157" s="7">
        <f>IFERROR(VLOOKUP(SiscoTable[[#This Row],[Código]],Hoja2!A:B,2,0)*SiscoTable[[#This Row],[Provta(Uns)]],0)</f>
        <v>36.300000000000004</v>
      </c>
      <c r="M8157" s="7">
        <v>48</v>
      </c>
      <c r="N8157" s="7">
        <v>9</v>
      </c>
      <c r="O8157" s="7">
        <f>IFERROR(VLOOKUP(SiscoTable[[#This Row],[Código]],Hoja2!A:B,2,0)*SiscoTable[[#This Row],[Stock_actual]],0)</f>
        <v>19.8</v>
      </c>
      <c r="P8157" s="6" t="s">
        <v>810</v>
      </c>
      <c r="Q8157" s="7">
        <v>18</v>
      </c>
      <c r="R8157" s="7">
        <v>0</v>
      </c>
      <c r="S8157" s="7" t="s">
        <v>11928</v>
      </c>
      <c r="BI8157"/>
      <c r="BJ8157"/>
    </row>
    <row r="8158" spans="2:62" x14ac:dyDescent="0.4">
      <c r="B8158" s="1">
        <v>31233</v>
      </c>
      <c r="C8158" s="6" t="s">
        <v>8</v>
      </c>
      <c r="D8158" s="6" t="s">
        <v>8</v>
      </c>
      <c r="E8158" s="6" t="s">
        <v>3268</v>
      </c>
      <c r="F8158" s="6" t="s">
        <v>3269</v>
      </c>
      <c r="G8158" s="6" t="s">
        <v>5267</v>
      </c>
      <c r="H8158" s="6" t="s">
        <v>3872</v>
      </c>
      <c r="I8158" s="6" t="s">
        <v>5490</v>
      </c>
      <c r="J8158" s="6" t="s">
        <v>5</v>
      </c>
      <c r="K8158" s="7">
        <v>11.67</v>
      </c>
      <c r="L8158" s="7">
        <f>IFERROR(VLOOKUP(SiscoTable[[#This Row],[Código]],Hoja2!A:B,2,0)*SiscoTable[[#This Row],[Provta(Uns)]],0)</f>
        <v>52.515000000000001</v>
      </c>
      <c r="M8158" s="7">
        <v>24</v>
      </c>
      <c r="N8158" s="7">
        <v>2</v>
      </c>
      <c r="O8158" s="7">
        <f>IFERROR(VLOOKUP(SiscoTable[[#This Row],[Código]],Hoja2!A:B,2,0)*SiscoTable[[#This Row],[Stock_actual]],0)</f>
        <v>9</v>
      </c>
      <c r="P8158" s="6" t="s">
        <v>214</v>
      </c>
      <c r="Q8158" s="7">
        <v>13</v>
      </c>
      <c r="R8158" s="7">
        <v>0</v>
      </c>
      <c r="S8158" s="7" t="s">
        <v>11928</v>
      </c>
      <c r="BI8158"/>
      <c r="BJ8158"/>
    </row>
    <row r="8159" spans="2:62" x14ac:dyDescent="0.4">
      <c r="B8159" s="1">
        <v>31234</v>
      </c>
      <c r="C8159" s="6" t="s">
        <v>8</v>
      </c>
      <c r="D8159" s="6" t="s">
        <v>8</v>
      </c>
      <c r="E8159" s="6" t="s">
        <v>3268</v>
      </c>
      <c r="F8159" s="6" t="s">
        <v>3269</v>
      </c>
      <c r="G8159" s="6" t="s">
        <v>5267</v>
      </c>
      <c r="H8159" s="6" t="s">
        <v>3872</v>
      </c>
      <c r="I8159" s="6" t="s">
        <v>5491</v>
      </c>
      <c r="J8159" s="6" t="s">
        <v>5</v>
      </c>
      <c r="K8159" s="7">
        <v>1.67</v>
      </c>
      <c r="L8159" s="7">
        <f>IFERROR(VLOOKUP(SiscoTable[[#This Row],[Código]],Hoja2!A:B,2,0)*SiscoTable[[#This Row],[Provta(Uns)]],0)</f>
        <v>17.033999999999999</v>
      </c>
      <c r="M8159" s="7">
        <v>12</v>
      </c>
      <c r="N8159" s="7">
        <v>2</v>
      </c>
      <c r="O8159" s="7">
        <f>IFERROR(VLOOKUP(SiscoTable[[#This Row],[Código]],Hoja2!A:B,2,0)*SiscoTable[[#This Row],[Stock_actual]],0)</f>
        <v>20.399999999999999</v>
      </c>
      <c r="P8159" s="6" t="s">
        <v>115</v>
      </c>
      <c r="Q8159" s="7">
        <v>2</v>
      </c>
      <c r="R8159" s="7">
        <v>0</v>
      </c>
      <c r="S8159" s="7" t="s">
        <v>11928</v>
      </c>
      <c r="BI8159"/>
      <c r="BJ8159"/>
    </row>
    <row r="8160" spans="2:62" x14ac:dyDescent="0.4">
      <c r="B8160" s="1">
        <v>31235</v>
      </c>
      <c r="C8160" s="6" t="s">
        <v>8</v>
      </c>
      <c r="D8160" s="6" t="s">
        <v>8</v>
      </c>
      <c r="E8160" s="6" t="s">
        <v>427</v>
      </c>
      <c r="F8160" s="6" t="s">
        <v>436</v>
      </c>
      <c r="G8160" s="6" t="s">
        <v>436</v>
      </c>
      <c r="H8160" s="6" t="s">
        <v>4</v>
      </c>
      <c r="I8160" s="6" t="s">
        <v>456</v>
      </c>
      <c r="J8160" s="6" t="s">
        <v>5</v>
      </c>
      <c r="K8160" s="7">
        <v>0.5</v>
      </c>
      <c r="L8160" s="7">
        <f>IFERROR(VLOOKUP(SiscoTable[[#This Row],[Código]],Hoja2!A:B,2,0)*SiscoTable[[#This Row],[Provta(Uns)]],0)</f>
        <v>76.650000000000006</v>
      </c>
      <c r="M8160" s="7">
        <v>0</v>
      </c>
      <c r="N8160" s="7">
        <v>0</v>
      </c>
      <c r="O8160" s="7">
        <f>IFERROR(VLOOKUP(SiscoTable[[#This Row],[Código]],Hoja2!A:B,2,0)*SiscoTable[[#This Row],[Stock_actual]],0)</f>
        <v>0</v>
      </c>
      <c r="P8160" s="6" t="s">
        <v>7</v>
      </c>
      <c r="Q8160" s="7">
        <v>1</v>
      </c>
      <c r="R8160" s="7">
        <v>1.2</v>
      </c>
      <c r="S8160" s="7" t="s">
        <v>11923</v>
      </c>
      <c r="BI8160"/>
      <c r="BJ8160"/>
    </row>
    <row r="8161" spans="2:62" x14ac:dyDescent="0.4">
      <c r="B8161" s="1">
        <v>31236</v>
      </c>
      <c r="C8161" s="6" t="s">
        <v>30</v>
      </c>
      <c r="D8161" s="6" t="s">
        <v>8</v>
      </c>
      <c r="E8161" s="6" t="s">
        <v>427</v>
      </c>
      <c r="F8161" s="6" t="s">
        <v>436</v>
      </c>
      <c r="G8161" s="6" t="s">
        <v>436</v>
      </c>
      <c r="H8161" s="6" t="s">
        <v>4</v>
      </c>
      <c r="I8161" s="6" t="s">
        <v>447</v>
      </c>
      <c r="J8161" s="6" t="s">
        <v>5</v>
      </c>
      <c r="K8161" s="7">
        <v>0.5</v>
      </c>
      <c r="L8161" s="7">
        <f>IFERROR(VLOOKUP(SiscoTable[[#This Row],[Código]],Hoja2!A:B,2,0)*SiscoTable[[#This Row],[Provta(Uns)]],0)</f>
        <v>98.55</v>
      </c>
      <c r="M8161" s="7">
        <v>0</v>
      </c>
      <c r="N8161" s="7">
        <v>0</v>
      </c>
      <c r="O8161" s="7">
        <f>IFERROR(VLOOKUP(SiscoTable[[#This Row],[Código]],Hoja2!A:B,2,0)*SiscoTable[[#This Row],[Stock_actual]],0)</f>
        <v>0</v>
      </c>
      <c r="P8161" s="6" t="s">
        <v>7</v>
      </c>
      <c r="Q8161" s="7">
        <v>1</v>
      </c>
      <c r="R8161" s="7">
        <v>1.2</v>
      </c>
      <c r="S8161" s="7" t="s">
        <v>11923</v>
      </c>
      <c r="BI8161"/>
      <c r="BJ8161"/>
    </row>
    <row r="8162" spans="2:62" x14ac:dyDescent="0.4">
      <c r="B8162" s="1">
        <v>31237</v>
      </c>
      <c r="C8162" s="6" t="s">
        <v>8</v>
      </c>
      <c r="D8162" s="6" t="s">
        <v>30</v>
      </c>
      <c r="E8162" s="6" t="s">
        <v>3268</v>
      </c>
      <c r="F8162" s="6" t="s">
        <v>3269</v>
      </c>
      <c r="G8162" s="6" t="s">
        <v>5267</v>
      </c>
      <c r="H8162" s="6" t="s">
        <v>3872</v>
      </c>
      <c r="I8162" s="6" t="s">
        <v>5492</v>
      </c>
      <c r="J8162" s="6" t="s">
        <v>5</v>
      </c>
      <c r="K8162" s="7">
        <v>11.83</v>
      </c>
      <c r="L8162" s="7">
        <f>IFERROR(VLOOKUP(SiscoTable[[#This Row],[Código]],Hoja2!A:B,2,0)*SiscoTable[[#This Row],[Provta(Uns)]],0)</f>
        <v>44.954000000000001</v>
      </c>
      <c r="M8162" s="7">
        <v>36</v>
      </c>
      <c r="N8162" s="7">
        <v>1</v>
      </c>
      <c r="O8162" s="7">
        <f>IFERROR(VLOOKUP(SiscoTable[[#This Row],[Código]],Hoja2!A:B,2,0)*SiscoTable[[#This Row],[Stock_actual]],0)</f>
        <v>3.8</v>
      </c>
      <c r="P8162" s="6" t="s">
        <v>82</v>
      </c>
      <c r="Q8162" s="7">
        <v>13</v>
      </c>
      <c r="R8162" s="7">
        <v>0</v>
      </c>
      <c r="S8162" s="7" t="s">
        <v>11928</v>
      </c>
      <c r="BI8162"/>
      <c r="BJ8162"/>
    </row>
    <row r="8163" spans="2:62" x14ac:dyDescent="0.4">
      <c r="B8163" s="1">
        <v>31238</v>
      </c>
      <c r="C8163" s="6" t="s">
        <v>8</v>
      </c>
      <c r="D8163" s="6" t="s">
        <v>8</v>
      </c>
      <c r="E8163" s="6" t="s">
        <v>3268</v>
      </c>
      <c r="F8163" s="6" t="s">
        <v>3269</v>
      </c>
      <c r="G8163" s="6" t="s">
        <v>5267</v>
      </c>
      <c r="H8163" s="6" t="s">
        <v>3872</v>
      </c>
      <c r="I8163" s="6" t="s">
        <v>5493</v>
      </c>
      <c r="J8163" s="6" t="s">
        <v>5</v>
      </c>
      <c r="K8163" s="7">
        <v>8.67</v>
      </c>
      <c r="L8163" s="7">
        <f>IFERROR(VLOOKUP(SiscoTable[[#This Row],[Código]],Hoja2!A:B,2,0)*SiscoTable[[#This Row],[Provta(Uns)]],0)</f>
        <v>71.093999999999994</v>
      </c>
      <c r="M8163" s="7">
        <v>0</v>
      </c>
      <c r="N8163" s="7">
        <v>8</v>
      </c>
      <c r="O8163" s="7">
        <f>IFERROR(VLOOKUP(SiscoTable[[#This Row],[Código]],Hoja2!A:B,2,0)*SiscoTable[[#This Row],[Stock_actual]],0)</f>
        <v>65.599999999999994</v>
      </c>
      <c r="P8163" s="6" t="s">
        <v>474</v>
      </c>
      <c r="Q8163" s="7">
        <v>10</v>
      </c>
      <c r="R8163" s="7">
        <v>17.52</v>
      </c>
      <c r="S8163" s="7" t="s">
        <v>11928</v>
      </c>
      <c r="BI8163"/>
      <c r="BJ8163"/>
    </row>
    <row r="8164" spans="2:62" x14ac:dyDescent="0.4">
      <c r="B8164" s="1">
        <v>31239</v>
      </c>
      <c r="C8164" s="6" t="s">
        <v>8</v>
      </c>
      <c r="D8164" s="6" t="s">
        <v>8</v>
      </c>
      <c r="E8164" s="6" t="s">
        <v>8482</v>
      </c>
      <c r="F8164" s="6" t="s">
        <v>8641</v>
      </c>
      <c r="G8164" s="6" t="s">
        <v>8649</v>
      </c>
      <c r="H8164" s="6" t="s">
        <v>8663</v>
      </c>
      <c r="I8164" s="6" t="s">
        <v>8739</v>
      </c>
      <c r="J8164" s="6" t="s">
        <v>5</v>
      </c>
      <c r="K8164" s="7">
        <v>2.67</v>
      </c>
      <c r="L8164" s="7">
        <f>IFERROR(VLOOKUP(SiscoTable[[#This Row],[Código]],Hoja2!A:B,2,0)*SiscoTable[[#This Row],[Provta(Uns)]],0)</f>
        <v>39.783000000000001</v>
      </c>
      <c r="M8164" s="7">
        <v>0</v>
      </c>
      <c r="N8164" s="7">
        <v>0</v>
      </c>
      <c r="O8164" s="7">
        <f>IFERROR(VLOOKUP(SiscoTable[[#This Row],[Código]],Hoja2!A:B,2,0)*SiscoTable[[#This Row],[Stock_actual]],0)</f>
        <v>0</v>
      </c>
      <c r="P8164" s="6" t="s">
        <v>7</v>
      </c>
      <c r="Q8164" s="7">
        <v>3</v>
      </c>
      <c r="R8164" s="7">
        <v>5.3999999999999995</v>
      </c>
      <c r="S8164" s="7" t="s">
        <v>11926</v>
      </c>
      <c r="BI8164"/>
      <c r="BJ8164"/>
    </row>
    <row r="8165" spans="2:62" x14ac:dyDescent="0.4">
      <c r="B8165" s="1">
        <v>31240</v>
      </c>
      <c r="C8165" s="6" t="s">
        <v>25</v>
      </c>
      <c r="D8165" s="6" t="s">
        <v>30</v>
      </c>
      <c r="E8165" s="6" t="s">
        <v>8482</v>
      </c>
      <c r="F8165" s="6" t="s">
        <v>1736</v>
      </c>
      <c r="G8165" s="6" t="s">
        <v>10616</v>
      </c>
      <c r="H8165" s="6" t="s">
        <v>10618</v>
      </c>
      <c r="I8165" s="6" t="s">
        <v>10659</v>
      </c>
      <c r="J8165" s="6" t="s">
        <v>5</v>
      </c>
      <c r="K8165" s="7">
        <v>16.670000000000002</v>
      </c>
      <c r="L8165" s="7">
        <f>IFERROR(VLOOKUP(SiscoTable[[#This Row],[Código]],Hoja2!A:B,2,0)*SiscoTable[[#This Row],[Provta(Uns)]],0)</f>
        <v>348.40300000000002</v>
      </c>
      <c r="M8165" s="7">
        <v>0</v>
      </c>
      <c r="N8165" s="7">
        <v>47</v>
      </c>
      <c r="O8165" s="7">
        <f>IFERROR(VLOOKUP(SiscoTable[[#This Row],[Código]],Hoja2!A:B,2,0)*SiscoTable[[#This Row],[Stock_actual]],0)</f>
        <v>982.3</v>
      </c>
      <c r="P8165" s="6" t="s">
        <v>539</v>
      </c>
      <c r="Q8165" s="7">
        <v>18</v>
      </c>
      <c r="R8165" s="7">
        <v>0</v>
      </c>
      <c r="S8165" s="7" t="s">
        <v>11926</v>
      </c>
      <c r="BI8165"/>
      <c r="BJ8165"/>
    </row>
    <row r="8166" spans="2:62" x14ac:dyDescent="0.4">
      <c r="B8166" s="1">
        <v>31241</v>
      </c>
      <c r="C8166" s="6" t="s">
        <v>30</v>
      </c>
      <c r="D8166" s="6" t="s">
        <v>8</v>
      </c>
      <c r="E8166" s="6" t="s">
        <v>3268</v>
      </c>
      <c r="F8166" s="6" t="s">
        <v>6059</v>
      </c>
      <c r="G8166" s="6" t="s">
        <v>6747</v>
      </c>
      <c r="H8166" s="6" t="s">
        <v>6780</v>
      </c>
      <c r="I8166" s="6" t="s">
        <v>6779</v>
      </c>
      <c r="J8166" s="6" t="s">
        <v>5</v>
      </c>
      <c r="K8166" s="7">
        <v>0.67</v>
      </c>
      <c r="L8166" s="7">
        <f>IFERROR(VLOOKUP(SiscoTable[[#This Row],[Código]],Hoja2!A:B,2,0)*SiscoTable[[#This Row],[Provta(Uns)]],0)</f>
        <v>144.72</v>
      </c>
      <c r="M8166" s="7">
        <v>0</v>
      </c>
      <c r="N8166" s="7">
        <v>8</v>
      </c>
      <c r="O8166" s="7">
        <f>IFERROR(VLOOKUP(SiscoTable[[#This Row],[Código]],Hoja2!A:B,2,0)*SiscoTable[[#This Row],[Stock_actual]],0)</f>
        <v>1728</v>
      </c>
      <c r="P8166" s="6" t="s">
        <v>244</v>
      </c>
      <c r="Q8166" s="7">
        <v>1</v>
      </c>
      <c r="R8166" s="7">
        <v>0</v>
      </c>
      <c r="S8166" s="7" t="s">
        <v>11925</v>
      </c>
      <c r="BI8166"/>
      <c r="BJ8166"/>
    </row>
    <row r="8167" spans="2:62" x14ac:dyDescent="0.4">
      <c r="B8167" s="1">
        <v>31242</v>
      </c>
      <c r="C8167" s="6" t="s">
        <v>8</v>
      </c>
      <c r="D8167" s="6" t="s">
        <v>8</v>
      </c>
      <c r="E8167" s="6" t="s">
        <v>3268</v>
      </c>
      <c r="F8167" s="6" t="s">
        <v>7815</v>
      </c>
      <c r="G8167" s="6" t="s">
        <v>4156</v>
      </c>
      <c r="H8167" s="6" t="s">
        <v>7967</v>
      </c>
      <c r="I8167" s="6" t="s">
        <v>8042</v>
      </c>
      <c r="J8167" s="6" t="s">
        <v>5</v>
      </c>
      <c r="K8167" s="7">
        <v>5.83</v>
      </c>
      <c r="L8167" s="7">
        <f>IFERROR(VLOOKUP(SiscoTable[[#This Row],[Código]],Hoja2!A:B,2,0)*SiscoTable[[#This Row],[Provta(Uns)]],0)</f>
        <v>74.624000000000009</v>
      </c>
      <c r="M8167" s="7">
        <v>12</v>
      </c>
      <c r="N8167" s="7">
        <v>1</v>
      </c>
      <c r="O8167" s="7">
        <f>IFERROR(VLOOKUP(SiscoTable[[#This Row],[Código]],Hoja2!A:B,2,0)*SiscoTable[[#This Row],[Stock_actual]],0)</f>
        <v>12.8</v>
      </c>
      <c r="P8167" s="6" t="s">
        <v>214</v>
      </c>
      <c r="Q8167" s="7">
        <v>6</v>
      </c>
      <c r="R8167" s="7">
        <v>0</v>
      </c>
      <c r="S8167" s="7" t="s">
        <v>11928</v>
      </c>
      <c r="BI8167"/>
      <c r="BJ8167"/>
    </row>
    <row r="8168" spans="2:62" x14ac:dyDescent="0.4">
      <c r="B8168" s="1">
        <v>31243</v>
      </c>
      <c r="C8168" s="6" t="s">
        <v>25</v>
      </c>
      <c r="D8168" s="6" t="s">
        <v>30</v>
      </c>
      <c r="E8168" s="6" t="s">
        <v>3268</v>
      </c>
      <c r="F8168" s="6" t="s">
        <v>7815</v>
      </c>
      <c r="G8168" s="6" t="s">
        <v>7929</v>
      </c>
      <c r="H8168" s="6" t="s">
        <v>7967</v>
      </c>
      <c r="I8168" s="6" t="s">
        <v>7966</v>
      </c>
      <c r="J8168" s="6" t="s">
        <v>5</v>
      </c>
      <c r="K8168" s="7">
        <v>51.33</v>
      </c>
      <c r="L8168" s="7">
        <f>IFERROR(VLOOKUP(SiscoTable[[#This Row],[Código]],Hoja2!A:B,2,0)*SiscoTable[[#This Row],[Provta(Uns)]],0)</f>
        <v>282.315</v>
      </c>
      <c r="M8168" s="7">
        <v>0</v>
      </c>
      <c r="N8168" s="7">
        <v>30</v>
      </c>
      <c r="O8168" s="7">
        <f>IFERROR(VLOOKUP(SiscoTable[[#This Row],[Código]],Hoja2!A:B,2,0)*SiscoTable[[#This Row],[Stock_actual]],0)</f>
        <v>165</v>
      </c>
      <c r="P8168" s="6" t="s">
        <v>733</v>
      </c>
      <c r="Q8168" s="7">
        <v>56</v>
      </c>
      <c r="R8168" s="7">
        <v>103.38</v>
      </c>
      <c r="S8168" s="7" t="s">
        <v>11928</v>
      </c>
      <c r="BI8168"/>
      <c r="BJ8168"/>
    </row>
    <row r="8169" spans="2:62" x14ac:dyDescent="0.4">
      <c r="B8169" s="1">
        <v>31244</v>
      </c>
      <c r="C8169" s="6" t="s">
        <v>30</v>
      </c>
      <c r="D8169" s="6" t="s">
        <v>30</v>
      </c>
      <c r="E8169" s="6" t="s">
        <v>3268</v>
      </c>
      <c r="F8169" s="6" t="s">
        <v>7815</v>
      </c>
      <c r="G8169" s="6" t="s">
        <v>7929</v>
      </c>
      <c r="H8169" s="6" t="s">
        <v>7967</v>
      </c>
      <c r="I8169" s="6" t="s">
        <v>7990</v>
      </c>
      <c r="J8169" s="6" t="s">
        <v>5</v>
      </c>
      <c r="K8169" s="7">
        <v>40</v>
      </c>
      <c r="L8169" s="7">
        <f>IFERROR(VLOOKUP(SiscoTable[[#This Row],[Código]],Hoja2!A:B,2,0)*SiscoTable[[#This Row],[Provta(Uns)]],0)</f>
        <v>196</v>
      </c>
      <c r="M8169" s="7">
        <v>0</v>
      </c>
      <c r="N8169" s="7">
        <v>0</v>
      </c>
      <c r="O8169" s="7">
        <f>IFERROR(VLOOKUP(SiscoTable[[#This Row],[Código]],Hoja2!A:B,2,0)*SiscoTable[[#This Row],[Stock_actual]],0)</f>
        <v>0</v>
      </c>
      <c r="P8169" s="6" t="s">
        <v>7</v>
      </c>
      <c r="Q8169" s="7">
        <v>44</v>
      </c>
      <c r="R8169" s="7">
        <v>79.800000000000011</v>
      </c>
      <c r="S8169" s="7" t="s">
        <v>11928</v>
      </c>
      <c r="BI8169"/>
      <c r="BJ8169"/>
    </row>
    <row r="8170" spans="2:62" x14ac:dyDescent="0.4">
      <c r="B8170" s="1">
        <v>31245</v>
      </c>
      <c r="C8170" s="6" t="s">
        <v>8</v>
      </c>
      <c r="D8170" s="6" t="s">
        <v>30</v>
      </c>
      <c r="E8170" s="6" t="s">
        <v>3268</v>
      </c>
      <c r="F8170" s="6" t="s">
        <v>7815</v>
      </c>
      <c r="G8170" s="6" t="s">
        <v>7929</v>
      </c>
      <c r="H8170" s="6" t="s">
        <v>7967</v>
      </c>
      <c r="I8170" s="6" t="s">
        <v>8016</v>
      </c>
      <c r="J8170" s="6" t="s">
        <v>5</v>
      </c>
      <c r="K8170" s="7">
        <v>23.67</v>
      </c>
      <c r="L8170" s="7">
        <f>IFERROR(VLOOKUP(SiscoTable[[#This Row],[Código]],Hoja2!A:B,2,0)*SiscoTable[[#This Row],[Provta(Uns)]],0)</f>
        <v>75.744000000000014</v>
      </c>
      <c r="M8170" s="7">
        <v>0</v>
      </c>
      <c r="N8170" s="7">
        <v>5</v>
      </c>
      <c r="O8170" s="7">
        <f>IFERROR(VLOOKUP(SiscoTable[[#This Row],[Código]],Hoja2!A:B,2,0)*SiscoTable[[#This Row],[Stock_actual]],0)</f>
        <v>16</v>
      </c>
      <c r="P8170" s="6" t="s">
        <v>27</v>
      </c>
      <c r="Q8170" s="7">
        <v>26</v>
      </c>
      <c r="R8170" s="7">
        <v>47.14</v>
      </c>
      <c r="S8170" s="7" t="s">
        <v>11928</v>
      </c>
      <c r="BI8170"/>
      <c r="BJ8170"/>
    </row>
    <row r="8171" spans="2:62" x14ac:dyDescent="0.4">
      <c r="B8171" s="1">
        <v>31246</v>
      </c>
      <c r="C8171" s="6" t="s">
        <v>8</v>
      </c>
      <c r="D8171" s="6" t="s">
        <v>8</v>
      </c>
      <c r="E8171" s="6" t="s">
        <v>8482</v>
      </c>
      <c r="F8171" s="6" t="s">
        <v>9030</v>
      </c>
      <c r="G8171" s="6" t="s">
        <v>9299</v>
      </c>
      <c r="H8171" s="6" t="s">
        <v>9360</v>
      </c>
      <c r="I8171" s="6" t="s">
        <v>9550</v>
      </c>
      <c r="J8171" s="6" t="s">
        <v>5</v>
      </c>
      <c r="K8171" s="7">
        <v>2</v>
      </c>
      <c r="L8171" s="7">
        <f>IFERROR(VLOOKUP(SiscoTable[[#This Row],[Código]],Hoja2!A:B,2,0)*SiscoTable[[#This Row],[Provta(Uns)]],0)</f>
        <v>29</v>
      </c>
      <c r="M8171" s="7">
        <v>12</v>
      </c>
      <c r="N8171" s="7">
        <v>0</v>
      </c>
      <c r="O8171" s="7">
        <f>IFERROR(VLOOKUP(SiscoTable[[#This Row],[Código]],Hoja2!A:B,2,0)*SiscoTable[[#This Row],[Stock_actual]],0)</f>
        <v>0</v>
      </c>
      <c r="P8171" s="6" t="s">
        <v>7</v>
      </c>
      <c r="Q8171" s="7">
        <v>2</v>
      </c>
      <c r="R8171" s="7">
        <v>0</v>
      </c>
      <c r="S8171" s="7" t="s">
        <v>11926</v>
      </c>
      <c r="BI8171"/>
      <c r="BJ8171"/>
    </row>
    <row r="8172" spans="2:62" x14ac:dyDescent="0.4">
      <c r="B8172" s="1">
        <v>31247</v>
      </c>
      <c r="C8172" s="6" t="s">
        <v>8</v>
      </c>
      <c r="D8172" s="6" t="s">
        <v>30</v>
      </c>
      <c r="E8172" s="6" t="s">
        <v>8482</v>
      </c>
      <c r="F8172" s="6" t="s">
        <v>9030</v>
      </c>
      <c r="G8172" s="6" t="s">
        <v>9051</v>
      </c>
      <c r="H8172" s="6" t="s">
        <v>9053</v>
      </c>
      <c r="I8172" s="6" t="s">
        <v>9098</v>
      </c>
      <c r="J8172" s="6" t="s">
        <v>5</v>
      </c>
      <c r="K8172" s="7">
        <v>26.5</v>
      </c>
      <c r="L8172" s="7">
        <f>IFERROR(VLOOKUP(SiscoTable[[#This Row],[Código]],Hoja2!A:B,2,0)*SiscoTable[[#This Row],[Provta(Uns)]],0)</f>
        <v>31.799999999999997</v>
      </c>
      <c r="M8172" s="7">
        <v>0</v>
      </c>
      <c r="N8172" s="7">
        <v>80</v>
      </c>
      <c r="O8172" s="7">
        <f>IFERROR(VLOOKUP(SiscoTable[[#This Row],[Código]],Hoja2!A:B,2,0)*SiscoTable[[#This Row],[Stock_actual]],0)</f>
        <v>96</v>
      </c>
      <c r="P8172" s="6" t="s">
        <v>92</v>
      </c>
      <c r="Q8172" s="7">
        <v>29</v>
      </c>
      <c r="R8172" s="7">
        <v>0</v>
      </c>
      <c r="S8172" s="7" t="s">
        <v>11926</v>
      </c>
      <c r="BI8172"/>
      <c r="BJ8172"/>
    </row>
    <row r="8173" spans="2:62" x14ac:dyDescent="0.4">
      <c r="B8173" s="1">
        <v>31248</v>
      </c>
      <c r="C8173" s="6" t="s">
        <v>8</v>
      </c>
      <c r="D8173" s="6" t="s">
        <v>8</v>
      </c>
      <c r="E8173" s="6" t="s">
        <v>8482</v>
      </c>
      <c r="F8173" s="6" t="s">
        <v>9030</v>
      </c>
      <c r="G8173" s="6" t="s">
        <v>9184</v>
      </c>
      <c r="H8173" s="6" t="s">
        <v>9118</v>
      </c>
      <c r="I8173" s="6" t="s">
        <v>9254</v>
      </c>
      <c r="J8173" s="6" t="s">
        <v>5</v>
      </c>
      <c r="K8173" s="7">
        <v>4</v>
      </c>
      <c r="L8173" s="7">
        <f>IFERROR(VLOOKUP(SiscoTable[[#This Row],[Código]],Hoja2!A:B,2,0)*SiscoTable[[#This Row],[Provta(Uns)]],0)</f>
        <v>67.2</v>
      </c>
      <c r="M8173" s="7">
        <v>24</v>
      </c>
      <c r="N8173" s="7">
        <v>0</v>
      </c>
      <c r="O8173" s="7">
        <f>IFERROR(VLOOKUP(SiscoTable[[#This Row],[Código]],Hoja2!A:B,2,0)*SiscoTable[[#This Row],[Stock_actual]],0)</f>
        <v>0</v>
      </c>
      <c r="P8173" s="6" t="s">
        <v>7</v>
      </c>
      <c r="Q8173" s="7">
        <v>4</v>
      </c>
      <c r="R8173" s="7">
        <v>0</v>
      </c>
      <c r="S8173" s="7" t="s">
        <v>11926</v>
      </c>
      <c r="BI8173"/>
      <c r="BJ8173"/>
    </row>
    <row r="8174" spans="2:62" x14ac:dyDescent="0.4">
      <c r="B8174" s="1">
        <v>31249</v>
      </c>
      <c r="C8174" s="6" t="s">
        <v>30</v>
      </c>
      <c r="D8174" s="6" t="s">
        <v>30</v>
      </c>
      <c r="E8174" s="6" t="s">
        <v>8482</v>
      </c>
      <c r="F8174" s="6" t="s">
        <v>11853</v>
      </c>
      <c r="G8174" s="6" t="s">
        <v>11861</v>
      </c>
      <c r="H8174" s="6" t="s">
        <v>94</v>
      </c>
      <c r="I8174" s="6" t="s">
        <v>11879</v>
      </c>
      <c r="J8174" s="6" t="s">
        <v>5</v>
      </c>
      <c r="K8174" s="7">
        <v>16.5</v>
      </c>
      <c r="L8174" s="7">
        <f>IFERROR(VLOOKUP(SiscoTable[[#This Row],[Código]],Hoja2!A:B,2,0)*SiscoTable[[#This Row],[Provta(Uns)]],0)</f>
        <v>113.85000000000001</v>
      </c>
      <c r="M8174" s="7">
        <v>0</v>
      </c>
      <c r="N8174" s="7">
        <v>4</v>
      </c>
      <c r="O8174" s="7">
        <f>IFERROR(VLOOKUP(SiscoTable[[#This Row],[Código]],Hoja2!A:B,2,0)*SiscoTable[[#This Row],[Stock_actual]],0)</f>
        <v>27.6</v>
      </c>
      <c r="P8174" s="6" t="s">
        <v>29</v>
      </c>
      <c r="Q8174" s="7">
        <v>18</v>
      </c>
      <c r="R8174" s="7">
        <v>32.85</v>
      </c>
      <c r="S8174" s="7" t="s">
        <v>11926</v>
      </c>
      <c r="BI8174"/>
      <c r="BJ8174"/>
    </row>
    <row r="8175" spans="2:62" x14ac:dyDescent="0.4">
      <c r="B8175" s="1">
        <v>31252</v>
      </c>
      <c r="C8175" s="6" t="s">
        <v>8</v>
      </c>
      <c r="D8175" s="6" t="s">
        <v>8</v>
      </c>
      <c r="E8175" s="6" t="s">
        <v>8482</v>
      </c>
      <c r="F8175" s="6" t="s">
        <v>9030</v>
      </c>
      <c r="G8175" s="6" t="s">
        <v>9299</v>
      </c>
      <c r="H8175" s="6" t="s">
        <v>9301</v>
      </c>
      <c r="I8175" s="6" t="s">
        <v>9551</v>
      </c>
      <c r="J8175" s="6" t="s">
        <v>5</v>
      </c>
      <c r="K8175" s="7">
        <v>2.5</v>
      </c>
      <c r="L8175" s="7">
        <f>IFERROR(VLOOKUP(SiscoTable[[#This Row],[Código]],Hoja2!A:B,2,0)*SiscoTable[[#This Row],[Provta(Uns)]],0)</f>
        <v>19.75</v>
      </c>
      <c r="M8175" s="7">
        <v>24</v>
      </c>
      <c r="N8175" s="7">
        <v>0</v>
      </c>
      <c r="O8175" s="7">
        <f>IFERROR(VLOOKUP(SiscoTable[[#This Row],[Código]],Hoja2!A:B,2,0)*SiscoTable[[#This Row],[Stock_actual]],0)</f>
        <v>0</v>
      </c>
      <c r="P8175" s="6" t="s">
        <v>7</v>
      </c>
      <c r="Q8175" s="7">
        <v>3</v>
      </c>
      <c r="R8175" s="7">
        <v>0</v>
      </c>
      <c r="S8175" s="7" t="s">
        <v>11926</v>
      </c>
      <c r="BI8175"/>
      <c r="BJ8175"/>
    </row>
    <row r="8176" spans="2:62" x14ac:dyDescent="0.4">
      <c r="B8176" s="1">
        <v>31255</v>
      </c>
      <c r="C8176" s="6" t="s">
        <v>8</v>
      </c>
      <c r="D8176" s="6" t="s">
        <v>8</v>
      </c>
      <c r="E8176" s="6" t="s">
        <v>8482</v>
      </c>
      <c r="F8176" s="6" t="s">
        <v>1736</v>
      </c>
      <c r="G8176" s="6" t="s">
        <v>10193</v>
      </c>
      <c r="H8176" s="6" t="s">
        <v>10199</v>
      </c>
      <c r="I8176" s="6" t="s">
        <v>10299</v>
      </c>
      <c r="J8176" s="6" t="s">
        <v>5</v>
      </c>
      <c r="K8176" s="7">
        <v>6.33</v>
      </c>
      <c r="L8176" s="7">
        <f>IFERROR(VLOOKUP(SiscoTable[[#This Row],[Código]],Hoja2!A:B,2,0)*SiscoTable[[#This Row],[Provta(Uns)]],0)</f>
        <v>58.235999999999997</v>
      </c>
      <c r="M8176" s="7">
        <v>0</v>
      </c>
      <c r="N8176" s="7">
        <v>10</v>
      </c>
      <c r="O8176" s="7">
        <f>IFERROR(VLOOKUP(SiscoTable[[#This Row],[Código]],Hoja2!A:B,2,0)*SiscoTable[[#This Row],[Stock_actual]],0)</f>
        <v>92</v>
      </c>
      <c r="P8176" s="6" t="s">
        <v>581</v>
      </c>
      <c r="Q8176" s="7">
        <v>7</v>
      </c>
      <c r="R8176" s="7">
        <v>0</v>
      </c>
      <c r="S8176" s="7" t="s">
        <v>11926</v>
      </c>
      <c r="BI8176"/>
      <c r="BJ8176"/>
    </row>
    <row r="8177" spans="2:62" x14ac:dyDescent="0.4">
      <c r="B8177" s="1">
        <v>31256</v>
      </c>
      <c r="C8177" s="6" t="s">
        <v>30</v>
      </c>
      <c r="D8177" s="6" t="s">
        <v>8</v>
      </c>
      <c r="E8177" s="6" t="s">
        <v>8482</v>
      </c>
      <c r="F8177" s="6" t="s">
        <v>1736</v>
      </c>
      <c r="G8177" s="6" t="s">
        <v>10193</v>
      </c>
      <c r="H8177" s="6" t="s">
        <v>9042</v>
      </c>
      <c r="I8177" s="6" t="s">
        <v>10256</v>
      </c>
      <c r="J8177" s="6" t="s">
        <v>5</v>
      </c>
      <c r="K8177" s="7">
        <v>6.33</v>
      </c>
      <c r="L8177" s="7">
        <f>IFERROR(VLOOKUP(SiscoTable[[#This Row],[Código]],Hoja2!A:B,2,0)*SiscoTable[[#This Row],[Provta(Uns)]],0)</f>
        <v>85.454999999999998</v>
      </c>
      <c r="M8177" s="7">
        <v>0</v>
      </c>
      <c r="N8177" s="7">
        <v>48</v>
      </c>
      <c r="O8177" s="7">
        <f>IFERROR(VLOOKUP(SiscoTable[[#This Row],[Código]],Hoja2!A:B,2,0)*SiscoTable[[#This Row],[Stock_actual]],0)</f>
        <v>648</v>
      </c>
      <c r="P8177" s="6" t="s">
        <v>10038</v>
      </c>
      <c r="Q8177" s="7">
        <v>7</v>
      </c>
      <c r="R8177" s="7">
        <v>0</v>
      </c>
      <c r="S8177" s="7" t="s">
        <v>11926</v>
      </c>
      <c r="BI8177"/>
      <c r="BJ8177"/>
    </row>
    <row r="8178" spans="2:62" x14ac:dyDescent="0.4">
      <c r="B8178" s="1">
        <v>31257</v>
      </c>
      <c r="C8178" s="6" t="s">
        <v>8</v>
      </c>
      <c r="D8178" s="6" t="s">
        <v>8</v>
      </c>
      <c r="E8178" s="6" t="s">
        <v>469</v>
      </c>
      <c r="F8178" s="6" t="s">
        <v>1050</v>
      </c>
      <c r="G8178" s="6" t="s">
        <v>1128</v>
      </c>
      <c r="H8178" s="6" t="s">
        <v>1180</v>
      </c>
      <c r="I8178" s="6" t="s">
        <v>1229</v>
      </c>
      <c r="J8178" s="6" t="s">
        <v>5</v>
      </c>
      <c r="K8178" s="7">
        <v>5.17</v>
      </c>
      <c r="L8178" s="7">
        <f>IFERROR(VLOOKUP(SiscoTable[[#This Row],[Código]],Hoja2!A:B,2,0)*SiscoTable[[#This Row],[Provta(Uns)]],0)</f>
        <v>49.631999999999998</v>
      </c>
      <c r="M8178" s="7">
        <v>0</v>
      </c>
      <c r="N8178" s="7">
        <v>0</v>
      </c>
      <c r="O8178" s="7">
        <f>IFERROR(VLOOKUP(SiscoTable[[#This Row],[Código]],Hoja2!A:B,2,0)*SiscoTable[[#This Row],[Stock_actual]],0)</f>
        <v>0</v>
      </c>
      <c r="P8178" s="6" t="s">
        <v>7</v>
      </c>
      <c r="Q8178" s="7">
        <v>6</v>
      </c>
      <c r="R8178" s="7">
        <v>10.200000000000001</v>
      </c>
      <c r="S8178" s="7" t="s">
        <v>11927</v>
      </c>
      <c r="BI8178"/>
      <c r="BJ8178"/>
    </row>
    <row r="8179" spans="2:62" x14ac:dyDescent="0.4">
      <c r="B8179" s="1">
        <v>31258</v>
      </c>
      <c r="C8179" s="6" t="s">
        <v>30</v>
      </c>
      <c r="D8179" s="6" t="s">
        <v>30</v>
      </c>
      <c r="E8179" s="6" t="s">
        <v>469</v>
      </c>
      <c r="F8179" s="6" t="s">
        <v>1050</v>
      </c>
      <c r="G8179" s="6" t="s">
        <v>1128</v>
      </c>
      <c r="H8179" s="6" t="s">
        <v>1180</v>
      </c>
      <c r="I8179" s="6" t="s">
        <v>1179</v>
      </c>
      <c r="J8179" s="6" t="s">
        <v>5</v>
      </c>
      <c r="K8179" s="7">
        <v>14.17</v>
      </c>
      <c r="L8179" s="7">
        <f>IFERROR(VLOOKUP(SiscoTable[[#This Row],[Código]],Hoja2!A:B,2,0)*SiscoTable[[#This Row],[Provta(Uns)]],0)</f>
        <v>97.77300000000001</v>
      </c>
      <c r="M8179" s="7">
        <v>0</v>
      </c>
      <c r="N8179" s="7">
        <v>0</v>
      </c>
      <c r="O8179" s="7">
        <f>IFERROR(VLOOKUP(SiscoTable[[#This Row],[Código]],Hoja2!A:B,2,0)*SiscoTable[[#This Row],[Stock_actual]],0)</f>
        <v>0</v>
      </c>
      <c r="P8179" s="6" t="s">
        <v>7</v>
      </c>
      <c r="Q8179" s="7">
        <v>16</v>
      </c>
      <c r="R8179" s="7">
        <v>28.2</v>
      </c>
      <c r="S8179" s="7" t="s">
        <v>11927</v>
      </c>
      <c r="BI8179"/>
      <c r="BJ8179"/>
    </row>
    <row r="8180" spans="2:62" x14ac:dyDescent="0.4">
      <c r="B8180" s="1">
        <v>31259</v>
      </c>
      <c r="C8180" s="6" t="s">
        <v>8</v>
      </c>
      <c r="D8180" s="6" t="s">
        <v>30</v>
      </c>
      <c r="E8180" s="6" t="s">
        <v>3268</v>
      </c>
      <c r="F8180" s="6" t="s">
        <v>3269</v>
      </c>
      <c r="G8180" s="6" t="s">
        <v>4702</v>
      </c>
      <c r="H8180" s="6" t="s">
        <v>3835</v>
      </c>
      <c r="I8180" s="6" t="s">
        <v>4756</v>
      </c>
      <c r="J8180" s="6" t="s">
        <v>5</v>
      </c>
      <c r="K8180" s="7">
        <v>36.67</v>
      </c>
      <c r="L8180" s="7">
        <f>IFERROR(VLOOKUP(SiscoTable[[#This Row],[Código]],Hoja2!A:B,2,0)*SiscoTable[[#This Row],[Provta(Uns)]],0)</f>
        <v>58.672000000000004</v>
      </c>
      <c r="M8180" s="7">
        <v>0</v>
      </c>
      <c r="N8180" s="7">
        <v>37</v>
      </c>
      <c r="O8180" s="7">
        <f>IFERROR(VLOOKUP(SiscoTable[[#This Row],[Código]],Hoja2!A:B,2,0)*SiscoTable[[#This Row],[Stock_actual]],0)</f>
        <v>59.2</v>
      </c>
      <c r="P8180" s="6" t="s">
        <v>110</v>
      </c>
      <c r="Q8180" s="7">
        <v>40</v>
      </c>
      <c r="R8180" s="7">
        <v>72.8</v>
      </c>
      <c r="S8180" s="7" t="s">
        <v>11928</v>
      </c>
      <c r="BI8180"/>
      <c r="BJ8180"/>
    </row>
    <row r="8181" spans="2:62" x14ac:dyDescent="0.4">
      <c r="B8181" s="1">
        <v>31261</v>
      </c>
      <c r="C8181" s="6" t="s">
        <v>8</v>
      </c>
      <c r="D8181" s="6" t="s">
        <v>8</v>
      </c>
      <c r="E8181" s="6" t="s">
        <v>3268</v>
      </c>
      <c r="F8181" s="6" t="s">
        <v>7197</v>
      </c>
      <c r="G8181" s="6" t="s">
        <v>7198</v>
      </c>
      <c r="H8181" s="6" t="s">
        <v>7248</v>
      </c>
      <c r="I8181" s="6" t="s">
        <v>7365</v>
      </c>
      <c r="J8181" s="6" t="s">
        <v>5</v>
      </c>
      <c r="K8181" s="7">
        <v>2.5</v>
      </c>
      <c r="L8181" s="7">
        <f>IFERROR(VLOOKUP(SiscoTable[[#This Row],[Código]],Hoja2!A:B,2,0)*SiscoTable[[#This Row],[Provta(Uns)]],0)</f>
        <v>18.25</v>
      </c>
      <c r="M8181" s="7">
        <v>10</v>
      </c>
      <c r="N8181" s="7">
        <v>0</v>
      </c>
      <c r="O8181" s="7">
        <f>IFERROR(VLOOKUP(SiscoTable[[#This Row],[Código]],Hoja2!A:B,2,0)*SiscoTable[[#This Row],[Stock_actual]],0)</f>
        <v>0</v>
      </c>
      <c r="P8181" s="6" t="s">
        <v>7</v>
      </c>
      <c r="Q8181" s="7">
        <v>3</v>
      </c>
      <c r="R8181" s="7">
        <v>0</v>
      </c>
      <c r="S8181" s="7" t="s">
        <v>11928</v>
      </c>
      <c r="BI8181"/>
      <c r="BJ8181"/>
    </row>
    <row r="8182" spans="2:62" x14ac:dyDescent="0.4">
      <c r="B8182" s="1">
        <v>31262</v>
      </c>
      <c r="C8182" s="6" t="s">
        <v>8</v>
      </c>
      <c r="D8182" s="6" t="s">
        <v>8</v>
      </c>
      <c r="E8182" s="6" t="s">
        <v>3268</v>
      </c>
      <c r="F8182" s="6" t="s">
        <v>7197</v>
      </c>
      <c r="G8182" s="6" t="s">
        <v>7554</v>
      </c>
      <c r="H8182" s="6" t="s">
        <v>7248</v>
      </c>
      <c r="I8182" s="6" t="s">
        <v>7762</v>
      </c>
      <c r="J8182" s="6" t="s">
        <v>5</v>
      </c>
      <c r="K8182" s="7">
        <v>4</v>
      </c>
      <c r="L8182" s="7">
        <f>IFERROR(VLOOKUP(SiscoTable[[#This Row],[Código]],Hoja2!A:B,2,0)*SiscoTable[[#This Row],[Provta(Uns)]],0)</f>
        <v>25.6</v>
      </c>
      <c r="M8182" s="7">
        <v>0</v>
      </c>
      <c r="N8182" s="7">
        <v>0</v>
      </c>
      <c r="O8182" s="7">
        <f>IFERROR(VLOOKUP(SiscoTable[[#This Row],[Código]],Hoja2!A:B,2,0)*SiscoTable[[#This Row],[Stock_actual]],0)</f>
        <v>0</v>
      </c>
      <c r="P8182" s="6" t="s">
        <v>7</v>
      </c>
      <c r="Q8182" s="7">
        <v>4</v>
      </c>
      <c r="R8182" s="7">
        <v>7.8000000000000007</v>
      </c>
      <c r="S8182" s="7" t="s">
        <v>11928</v>
      </c>
      <c r="BI8182"/>
      <c r="BJ8182"/>
    </row>
    <row r="8183" spans="2:62" x14ac:dyDescent="0.4">
      <c r="B8183" s="1">
        <v>31264</v>
      </c>
      <c r="C8183" s="6" t="s">
        <v>8</v>
      </c>
      <c r="D8183" s="6" t="s">
        <v>30</v>
      </c>
      <c r="E8183" s="6" t="s">
        <v>3268</v>
      </c>
      <c r="F8183" s="6" t="s">
        <v>61</v>
      </c>
      <c r="G8183" s="6" t="s">
        <v>8157</v>
      </c>
      <c r="H8183" s="6" t="s">
        <v>8178</v>
      </c>
      <c r="I8183" s="6" t="s">
        <v>8267</v>
      </c>
      <c r="J8183" s="6" t="s">
        <v>5</v>
      </c>
      <c r="K8183" s="7">
        <v>26.33</v>
      </c>
      <c r="L8183" s="7">
        <f>IFERROR(VLOOKUP(SiscoTable[[#This Row],[Código]],Hoja2!A:B,2,0)*SiscoTable[[#This Row],[Provta(Uns)]],0)</f>
        <v>68.457999999999998</v>
      </c>
      <c r="M8183" s="7">
        <v>0</v>
      </c>
      <c r="N8183" s="7">
        <v>1</v>
      </c>
      <c r="O8183" s="7">
        <f>IFERROR(VLOOKUP(SiscoTable[[#This Row],[Código]],Hoja2!A:B,2,0)*SiscoTable[[#This Row],[Stock_actual]],0)</f>
        <v>2.6</v>
      </c>
      <c r="P8183" s="6" t="s">
        <v>24</v>
      </c>
      <c r="Q8183" s="7">
        <v>29</v>
      </c>
      <c r="R8183" s="7">
        <v>52.68</v>
      </c>
      <c r="S8183" s="7" t="s">
        <v>11928</v>
      </c>
      <c r="BI8183"/>
      <c r="BJ8183"/>
    </row>
    <row r="8184" spans="2:62" x14ac:dyDescent="0.4">
      <c r="B8184" s="1">
        <v>31265</v>
      </c>
      <c r="C8184" s="6" t="s">
        <v>25</v>
      </c>
      <c r="D8184" s="6" t="s">
        <v>8</v>
      </c>
      <c r="E8184" s="6" t="s">
        <v>427</v>
      </c>
      <c r="F8184" s="6" t="s">
        <v>436</v>
      </c>
      <c r="G8184" s="6" t="s">
        <v>436</v>
      </c>
      <c r="H8184" s="6" t="s">
        <v>4</v>
      </c>
      <c r="I8184" s="6" t="s">
        <v>443</v>
      </c>
      <c r="J8184" s="6" t="s">
        <v>5</v>
      </c>
      <c r="K8184" s="7">
        <v>4.17</v>
      </c>
      <c r="L8184" s="7">
        <f>IFERROR(VLOOKUP(SiscoTable[[#This Row],[Código]],Hoja2!A:B,2,0)*SiscoTable[[#This Row],[Provta(Uns)]],0)</f>
        <v>500.4</v>
      </c>
      <c r="M8184" s="7">
        <v>0</v>
      </c>
      <c r="N8184" s="7">
        <v>0</v>
      </c>
      <c r="O8184" s="7">
        <f>IFERROR(VLOOKUP(SiscoTable[[#This Row],[Código]],Hoja2!A:B,2,0)*SiscoTable[[#This Row],[Stock_actual]],0)</f>
        <v>0</v>
      </c>
      <c r="P8184" s="6" t="s">
        <v>7</v>
      </c>
      <c r="Q8184" s="7">
        <v>5</v>
      </c>
      <c r="R8184" s="7">
        <v>8.4</v>
      </c>
      <c r="S8184" s="7" t="s">
        <v>11923</v>
      </c>
      <c r="BI8184"/>
      <c r="BJ8184"/>
    </row>
    <row r="8185" spans="2:62" x14ac:dyDescent="0.4">
      <c r="B8185" s="1">
        <v>31266</v>
      </c>
      <c r="C8185" s="6" t="s">
        <v>25</v>
      </c>
      <c r="D8185" s="6" t="s">
        <v>25</v>
      </c>
      <c r="E8185" s="6" t="s">
        <v>3268</v>
      </c>
      <c r="F8185" s="6" t="s">
        <v>8283</v>
      </c>
      <c r="G8185" s="6" t="s">
        <v>8321</v>
      </c>
      <c r="H8185" s="6" t="s">
        <v>1053</v>
      </c>
      <c r="I8185" s="6" t="s">
        <v>8367</v>
      </c>
      <c r="J8185" s="6" t="s">
        <v>5</v>
      </c>
      <c r="K8185" s="7">
        <v>123.17</v>
      </c>
      <c r="L8185" s="7">
        <f>IFERROR(VLOOKUP(SiscoTable[[#This Row],[Código]],Hoja2!A:B,2,0)*SiscoTable[[#This Row],[Provta(Uns)]],0)</f>
        <v>566.58199999999999</v>
      </c>
      <c r="M8185" s="7">
        <v>0</v>
      </c>
      <c r="N8185" s="7">
        <v>220</v>
      </c>
      <c r="O8185" s="7">
        <f>IFERROR(VLOOKUP(SiscoTable[[#This Row],[Código]],Hoja2!A:B,2,0)*SiscoTable[[#This Row],[Stock_actual]],0)</f>
        <v>1011.9999999999999</v>
      </c>
      <c r="P8185" s="6" t="s">
        <v>773</v>
      </c>
      <c r="Q8185" s="7">
        <v>136</v>
      </c>
      <c r="R8185" s="7">
        <v>0</v>
      </c>
      <c r="S8185" s="7" t="s">
        <v>11928</v>
      </c>
      <c r="BI8185"/>
      <c r="BJ8185"/>
    </row>
    <row r="8186" spans="2:62" x14ac:dyDescent="0.4">
      <c r="B8186" s="1">
        <v>31267</v>
      </c>
      <c r="C8186" s="6" t="s">
        <v>8</v>
      </c>
      <c r="D8186" s="6" t="s">
        <v>30</v>
      </c>
      <c r="E8186" s="6" t="s">
        <v>8482</v>
      </c>
      <c r="F8186" s="6" t="s">
        <v>10720</v>
      </c>
      <c r="G8186" s="6" t="s">
        <v>10721</v>
      </c>
      <c r="H8186" s="6" t="s">
        <v>10734</v>
      </c>
      <c r="I8186" s="6" t="s">
        <v>10923</v>
      </c>
      <c r="J8186" s="6" t="s">
        <v>5</v>
      </c>
      <c r="K8186" s="7">
        <v>19.329999999999998</v>
      </c>
      <c r="L8186" s="7">
        <f>IFERROR(VLOOKUP(SiscoTable[[#This Row],[Código]],Hoja2!A:B,2,0)*SiscoTable[[#This Row],[Provta(Uns)]],0)</f>
        <v>57.989999999999995</v>
      </c>
      <c r="M8186" s="7">
        <v>72</v>
      </c>
      <c r="N8186" s="7">
        <v>29</v>
      </c>
      <c r="O8186" s="7">
        <f>IFERROR(VLOOKUP(SiscoTable[[#This Row],[Código]],Hoja2!A:B,2,0)*SiscoTable[[#This Row],[Stock_actual]],0)</f>
        <v>87</v>
      </c>
      <c r="P8186" s="6" t="s">
        <v>220</v>
      </c>
      <c r="Q8186" s="7">
        <v>21</v>
      </c>
      <c r="R8186" s="7">
        <v>0</v>
      </c>
      <c r="S8186" s="7" t="s">
        <v>11926</v>
      </c>
      <c r="BI8186"/>
      <c r="BJ8186"/>
    </row>
    <row r="8187" spans="2:62" x14ac:dyDescent="0.4">
      <c r="B8187" s="1">
        <v>31268</v>
      </c>
      <c r="C8187" s="6" t="s">
        <v>8</v>
      </c>
      <c r="D8187" s="6" t="s">
        <v>30</v>
      </c>
      <c r="E8187" s="6" t="s">
        <v>8482</v>
      </c>
      <c r="F8187" s="6" t="s">
        <v>10720</v>
      </c>
      <c r="G8187" s="6" t="s">
        <v>10721</v>
      </c>
      <c r="H8187" s="6" t="s">
        <v>10734</v>
      </c>
      <c r="I8187" s="6" t="s">
        <v>10924</v>
      </c>
      <c r="J8187" s="6" t="s">
        <v>5</v>
      </c>
      <c r="K8187" s="7">
        <v>14</v>
      </c>
      <c r="L8187" s="7">
        <f>IFERROR(VLOOKUP(SiscoTable[[#This Row],[Código]],Hoja2!A:B,2,0)*SiscoTable[[#This Row],[Provta(Uns)]],0)</f>
        <v>39.199999999999996</v>
      </c>
      <c r="M8187" s="7">
        <v>72</v>
      </c>
      <c r="N8187" s="7">
        <v>25</v>
      </c>
      <c r="O8187" s="7">
        <f>IFERROR(VLOOKUP(SiscoTable[[#This Row],[Código]],Hoja2!A:B,2,0)*SiscoTable[[#This Row],[Stock_actual]],0)</f>
        <v>70</v>
      </c>
      <c r="P8187" s="6" t="s">
        <v>773</v>
      </c>
      <c r="Q8187" s="7">
        <v>16</v>
      </c>
      <c r="R8187" s="7">
        <v>0</v>
      </c>
      <c r="S8187" s="7" t="s">
        <v>11926</v>
      </c>
      <c r="BI8187"/>
      <c r="BJ8187"/>
    </row>
    <row r="8188" spans="2:62" x14ac:dyDescent="0.4">
      <c r="B8188" s="1">
        <v>31270</v>
      </c>
      <c r="C8188" s="6" t="s">
        <v>25</v>
      </c>
      <c r="D8188" s="6" t="s">
        <v>25</v>
      </c>
      <c r="E8188" s="6" t="s">
        <v>469</v>
      </c>
      <c r="F8188" s="6" t="s">
        <v>1050</v>
      </c>
      <c r="G8188" s="6" t="s">
        <v>1064</v>
      </c>
      <c r="H8188" s="6" t="s">
        <v>1058</v>
      </c>
      <c r="I8188" s="6" t="s">
        <v>1091</v>
      </c>
      <c r="J8188" s="6" t="s">
        <v>5</v>
      </c>
      <c r="K8188" s="7">
        <v>124</v>
      </c>
      <c r="L8188" s="7">
        <f>IFERROR(VLOOKUP(SiscoTable[[#This Row],[Código]],Hoja2!A:B,2,0)*SiscoTable[[#This Row],[Provta(Uns)]],0)</f>
        <v>322.40000000000003</v>
      </c>
      <c r="M8188" s="7">
        <v>0</v>
      </c>
      <c r="N8188" s="7">
        <v>155</v>
      </c>
      <c r="O8188" s="7">
        <f>IFERROR(VLOOKUP(SiscoTable[[#This Row],[Código]],Hoja2!A:B,2,0)*SiscoTable[[#This Row],[Stock_actual]],0)</f>
        <v>403</v>
      </c>
      <c r="P8188" s="6" t="s">
        <v>224</v>
      </c>
      <c r="Q8188" s="7">
        <v>136</v>
      </c>
      <c r="R8188" s="7">
        <v>0</v>
      </c>
      <c r="S8188" s="7" t="s">
        <v>11927</v>
      </c>
      <c r="BI8188"/>
      <c r="BJ8188"/>
    </row>
    <row r="8189" spans="2:62" x14ac:dyDescent="0.4">
      <c r="B8189" s="1">
        <v>31271</v>
      </c>
      <c r="C8189" s="6" t="s">
        <v>30</v>
      </c>
      <c r="D8189" s="6" t="s">
        <v>30</v>
      </c>
      <c r="E8189" s="6" t="s">
        <v>8482</v>
      </c>
      <c r="F8189" s="6" t="s">
        <v>8641</v>
      </c>
      <c r="G8189" s="6" t="s">
        <v>8649</v>
      </c>
      <c r="H8189" s="6" t="s">
        <v>8663</v>
      </c>
      <c r="I8189" s="6" t="s">
        <v>8689</v>
      </c>
      <c r="J8189" s="6" t="s">
        <v>5</v>
      </c>
      <c r="K8189" s="7">
        <v>23.67</v>
      </c>
      <c r="L8189" s="7">
        <f>IFERROR(VLOOKUP(SiscoTable[[#This Row],[Código]],Hoja2!A:B,2,0)*SiscoTable[[#This Row],[Provta(Uns)]],0)</f>
        <v>92.313000000000002</v>
      </c>
      <c r="M8189" s="7">
        <v>0</v>
      </c>
      <c r="N8189" s="7">
        <v>2</v>
      </c>
      <c r="O8189" s="7">
        <f>IFERROR(VLOOKUP(SiscoTable[[#This Row],[Código]],Hoja2!A:B,2,0)*SiscoTable[[#This Row],[Stock_actual]],0)</f>
        <v>7.8</v>
      </c>
      <c r="P8189" s="6" t="s">
        <v>82</v>
      </c>
      <c r="Q8189" s="7">
        <v>26</v>
      </c>
      <c r="R8189" s="7">
        <v>47.77</v>
      </c>
      <c r="S8189" s="7" t="s">
        <v>11926</v>
      </c>
      <c r="BI8189"/>
      <c r="BJ8189"/>
    </row>
    <row r="8190" spans="2:62" x14ac:dyDescent="0.4">
      <c r="B8190" s="1">
        <v>31272</v>
      </c>
      <c r="C8190" s="6" t="s">
        <v>30</v>
      </c>
      <c r="D8190" s="6" t="s">
        <v>30</v>
      </c>
      <c r="E8190" s="6" t="s">
        <v>8482</v>
      </c>
      <c r="F8190" s="6" t="s">
        <v>8641</v>
      </c>
      <c r="G8190" s="6" t="s">
        <v>8649</v>
      </c>
      <c r="H8190" s="6" t="s">
        <v>8663</v>
      </c>
      <c r="I8190" s="6" t="s">
        <v>8690</v>
      </c>
      <c r="J8190" s="6" t="s">
        <v>5</v>
      </c>
      <c r="K8190" s="7">
        <v>16.170000000000002</v>
      </c>
      <c r="L8190" s="7">
        <f>IFERROR(VLOOKUP(SiscoTable[[#This Row],[Código]],Hoja2!A:B,2,0)*SiscoTable[[#This Row],[Provta(Uns)]],0)</f>
        <v>121.27500000000001</v>
      </c>
      <c r="M8190" s="7">
        <v>0</v>
      </c>
      <c r="N8190" s="7">
        <v>14</v>
      </c>
      <c r="O8190" s="7">
        <f>IFERROR(VLOOKUP(SiscoTable[[#This Row],[Código]],Hoja2!A:B,2,0)*SiscoTable[[#This Row],[Stock_actual]],0)</f>
        <v>105</v>
      </c>
      <c r="P8190" s="6" t="s">
        <v>812</v>
      </c>
      <c r="Q8190" s="7">
        <v>18</v>
      </c>
      <c r="R8190" s="7">
        <v>32.440000000000005</v>
      </c>
      <c r="S8190" s="7" t="s">
        <v>11926</v>
      </c>
      <c r="BI8190"/>
      <c r="BJ8190"/>
    </row>
    <row r="8191" spans="2:62" x14ac:dyDescent="0.4">
      <c r="B8191" s="1">
        <v>31273</v>
      </c>
      <c r="C8191" s="6" t="s">
        <v>30</v>
      </c>
      <c r="D8191" s="6" t="s">
        <v>30</v>
      </c>
      <c r="E8191" s="6" t="s">
        <v>8482</v>
      </c>
      <c r="F8191" s="6" t="s">
        <v>8641</v>
      </c>
      <c r="G8191" s="6" t="s">
        <v>8649</v>
      </c>
      <c r="H8191" s="6" t="s">
        <v>8663</v>
      </c>
      <c r="I8191" s="6" t="s">
        <v>8691</v>
      </c>
      <c r="J8191" s="6" t="s">
        <v>5</v>
      </c>
      <c r="K8191" s="7">
        <v>12.33</v>
      </c>
      <c r="L8191" s="7">
        <f>IFERROR(VLOOKUP(SiscoTable[[#This Row],[Código]],Hoja2!A:B,2,0)*SiscoTable[[#This Row],[Provta(Uns)]],0)</f>
        <v>92.474999999999994</v>
      </c>
      <c r="M8191" s="7">
        <v>0</v>
      </c>
      <c r="N8191" s="7">
        <v>0</v>
      </c>
      <c r="O8191" s="7">
        <f>IFERROR(VLOOKUP(SiscoTable[[#This Row],[Código]],Hoja2!A:B,2,0)*SiscoTable[[#This Row],[Stock_actual]],0)</f>
        <v>0</v>
      </c>
      <c r="P8191" s="6" t="s">
        <v>7</v>
      </c>
      <c r="Q8191" s="7">
        <v>14</v>
      </c>
      <c r="R8191" s="7">
        <v>24.599999999999998</v>
      </c>
      <c r="S8191" s="7" t="s">
        <v>11926</v>
      </c>
      <c r="BI8191"/>
      <c r="BJ8191"/>
    </row>
    <row r="8192" spans="2:62" x14ac:dyDescent="0.4">
      <c r="B8192" s="1">
        <v>31274</v>
      </c>
      <c r="C8192" s="6" t="s">
        <v>30</v>
      </c>
      <c r="D8192" s="6" t="s">
        <v>30</v>
      </c>
      <c r="E8192" s="6" t="s">
        <v>8482</v>
      </c>
      <c r="F8192" s="6" t="s">
        <v>8641</v>
      </c>
      <c r="G8192" s="6" t="s">
        <v>8649</v>
      </c>
      <c r="H8192" s="6" t="s">
        <v>8663</v>
      </c>
      <c r="I8192" s="6" t="s">
        <v>8692</v>
      </c>
      <c r="J8192" s="6" t="s">
        <v>5</v>
      </c>
      <c r="K8192" s="7">
        <v>23.83</v>
      </c>
      <c r="L8192" s="7">
        <f>IFERROR(VLOOKUP(SiscoTable[[#This Row],[Código]],Hoja2!A:B,2,0)*SiscoTable[[#This Row],[Provta(Uns)]],0)</f>
        <v>178.72499999999999</v>
      </c>
      <c r="M8192" s="7">
        <v>0</v>
      </c>
      <c r="N8192" s="7">
        <v>20</v>
      </c>
      <c r="O8192" s="7">
        <f>IFERROR(VLOOKUP(SiscoTable[[#This Row],[Código]],Hoja2!A:B,2,0)*SiscoTable[[#This Row],[Stock_actual]],0)</f>
        <v>150</v>
      </c>
      <c r="P8192" s="6" t="s">
        <v>101</v>
      </c>
      <c r="Q8192" s="7">
        <v>26</v>
      </c>
      <c r="R8192" s="7">
        <v>47.150000000000006</v>
      </c>
      <c r="S8192" s="7" t="s">
        <v>11926</v>
      </c>
      <c r="BI8192"/>
      <c r="BJ8192"/>
    </row>
    <row r="8193" spans="2:62" x14ac:dyDescent="0.4">
      <c r="B8193" s="1">
        <v>31275</v>
      </c>
      <c r="C8193" s="6" t="s">
        <v>8</v>
      </c>
      <c r="D8193" s="6" t="s">
        <v>8</v>
      </c>
      <c r="E8193" s="6" t="s">
        <v>8482</v>
      </c>
      <c r="F8193" s="6" t="s">
        <v>8641</v>
      </c>
      <c r="G8193" s="6" t="s">
        <v>8936</v>
      </c>
      <c r="H8193" s="6" t="s">
        <v>8663</v>
      </c>
      <c r="I8193" s="6" t="s">
        <v>9008</v>
      </c>
      <c r="J8193" s="6" t="s">
        <v>5</v>
      </c>
      <c r="K8193" s="7">
        <v>0</v>
      </c>
      <c r="L8193" s="7">
        <f>IFERROR(VLOOKUP(SiscoTable[[#This Row],[Código]],Hoja2!A:B,2,0)*SiscoTable[[#This Row],[Provta(Uns)]],0)</f>
        <v>0</v>
      </c>
      <c r="M8193" s="7">
        <v>0</v>
      </c>
      <c r="N8193" s="7">
        <v>0</v>
      </c>
      <c r="O8193" s="7">
        <f>IFERROR(VLOOKUP(SiscoTable[[#This Row],[Código]],Hoja2!A:B,2,0)*SiscoTable[[#This Row],[Stock_actual]],0)</f>
        <v>0</v>
      </c>
      <c r="P8193" s="6" t="s">
        <v>7</v>
      </c>
      <c r="Q8193" s="7">
        <v>0</v>
      </c>
      <c r="R8193" s="7">
        <v>0</v>
      </c>
      <c r="S8193" s="7" t="s">
        <v>11926</v>
      </c>
      <c r="BI8193"/>
      <c r="BJ8193"/>
    </row>
    <row r="8194" spans="2:62" x14ac:dyDescent="0.4">
      <c r="B8194" s="1">
        <v>31276</v>
      </c>
      <c r="C8194" s="6" t="s">
        <v>8</v>
      </c>
      <c r="D8194" s="6" t="s">
        <v>8</v>
      </c>
      <c r="E8194" s="6" t="s">
        <v>8482</v>
      </c>
      <c r="F8194" s="6" t="s">
        <v>8641</v>
      </c>
      <c r="G8194" s="6" t="s">
        <v>8936</v>
      </c>
      <c r="H8194" s="6" t="s">
        <v>8663</v>
      </c>
      <c r="I8194" s="6" t="s">
        <v>9009</v>
      </c>
      <c r="J8194" s="6" t="s">
        <v>5</v>
      </c>
      <c r="K8194" s="7">
        <v>0</v>
      </c>
      <c r="L8194" s="7">
        <f>IFERROR(VLOOKUP(SiscoTable[[#This Row],[Código]],Hoja2!A:B,2,0)*SiscoTable[[#This Row],[Provta(Uns)]],0)</f>
        <v>0</v>
      </c>
      <c r="M8194" s="7">
        <v>0</v>
      </c>
      <c r="N8194" s="7">
        <v>0</v>
      </c>
      <c r="O8194" s="7">
        <f>IFERROR(VLOOKUP(SiscoTable[[#This Row],[Código]],Hoja2!A:B,2,0)*SiscoTable[[#This Row],[Stock_actual]],0)</f>
        <v>0</v>
      </c>
      <c r="P8194" s="6" t="s">
        <v>7</v>
      </c>
      <c r="Q8194" s="7">
        <v>0</v>
      </c>
      <c r="R8194" s="7">
        <v>0</v>
      </c>
      <c r="S8194" s="7" t="s">
        <v>11926</v>
      </c>
      <c r="BI8194"/>
      <c r="BJ8194"/>
    </row>
    <row r="8195" spans="2:62" x14ac:dyDescent="0.4">
      <c r="B8195" s="1">
        <v>31277</v>
      </c>
      <c r="C8195" s="6" t="s">
        <v>8</v>
      </c>
      <c r="D8195" s="6" t="s">
        <v>8</v>
      </c>
      <c r="E8195" s="6" t="s">
        <v>8482</v>
      </c>
      <c r="F8195" s="6" t="s">
        <v>8641</v>
      </c>
      <c r="G8195" s="6" t="s">
        <v>8756</v>
      </c>
      <c r="H8195" s="6" t="s">
        <v>8663</v>
      </c>
      <c r="I8195" s="6" t="s">
        <v>8903</v>
      </c>
      <c r="J8195" s="6" t="s">
        <v>5</v>
      </c>
      <c r="K8195" s="7">
        <v>0.67</v>
      </c>
      <c r="L8195" s="7">
        <f>IFERROR(VLOOKUP(SiscoTable[[#This Row],[Código]],Hoja2!A:B,2,0)*SiscoTable[[#This Row],[Provta(Uns)]],0)</f>
        <v>13.065000000000001</v>
      </c>
      <c r="M8195" s="7">
        <v>0</v>
      </c>
      <c r="N8195" s="7">
        <v>20</v>
      </c>
      <c r="O8195" s="7">
        <f>IFERROR(VLOOKUP(SiscoTable[[#This Row],[Código]],Hoja2!A:B,2,0)*SiscoTable[[#This Row],[Stock_actual]],0)</f>
        <v>390</v>
      </c>
      <c r="P8195" s="6" t="s">
        <v>234</v>
      </c>
      <c r="Q8195" s="7">
        <v>1</v>
      </c>
      <c r="R8195" s="7">
        <v>0</v>
      </c>
      <c r="S8195" s="7" t="s">
        <v>11926</v>
      </c>
      <c r="BI8195"/>
      <c r="BJ8195"/>
    </row>
    <row r="8196" spans="2:62" x14ac:dyDescent="0.4">
      <c r="B8196" s="1">
        <v>31278</v>
      </c>
      <c r="C8196" s="6" t="s">
        <v>8</v>
      </c>
      <c r="D8196" s="6" t="s">
        <v>8</v>
      </c>
      <c r="E8196" s="6" t="s">
        <v>8482</v>
      </c>
      <c r="F8196" s="6" t="s">
        <v>8641</v>
      </c>
      <c r="G8196" s="6" t="s">
        <v>8756</v>
      </c>
      <c r="H8196" s="6" t="s">
        <v>8663</v>
      </c>
      <c r="I8196" s="6" t="s">
        <v>8904</v>
      </c>
      <c r="J8196" s="6" t="s">
        <v>5</v>
      </c>
      <c r="K8196" s="7">
        <v>1.33</v>
      </c>
      <c r="L8196" s="7">
        <f>IFERROR(VLOOKUP(SiscoTable[[#This Row],[Código]],Hoja2!A:B,2,0)*SiscoTable[[#This Row],[Provta(Uns)]],0)</f>
        <v>25.935000000000002</v>
      </c>
      <c r="M8196" s="7">
        <v>0</v>
      </c>
      <c r="N8196" s="7">
        <v>16</v>
      </c>
      <c r="O8196" s="7">
        <f>IFERROR(VLOOKUP(SiscoTable[[#This Row],[Código]],Hoja2!A:B,2,0)*SiscoTable[[#This Row],[Stock_actual]],0)</f>
        <v>312</v>
      </c>
      <c r="P8196" s="6" t="s">
        <v>2279</v>
      </c>
      <c r="Q8196" s="7">
        <v>1</v>
      </c>
      <c r="R8196" s="7">
        <v>0</v>
      </c>
      <c r="S8196" s="7" t="s">
        <v>11926</v>
      </c>
      <c r="BI8196"/>
      <c r="BJ8196"/>
    </row>
    <row r="8197" spans="2:62" x14ac:dyDescent="0.4">
      <c r="B8197" s="1">
        <v>31279</v>
      </c>
      <c r="C8197" s="6" t="s">
        <v>8</v>
      </c>
      <c r="D8197" s="6" t="s">
        <v>8</v>
      </c>
      <c r="E8197" s="6" t="s">
        <v>8482</v>
      </c>
      <c r="F8197" s="6" t="s">
        <v>8641</v>
      </c>
      <c r="G8197" s="6" t="s">
        <v>8756</v>
      </c>
      <c r="H8197" s="6" t="s">
        <v>8663</v>
      </c>
      <c r="I8197" s="6" t="s">
        <v>8905</v>
      </c>
      <c r="J8197" s="6" t="s">
        <v>5</v>
      </c>
      <c r="K8197" s="7">
        <v>1</v>
      </c>
      <c r="L8197" s="7">
        <f>IFERROR(VLOOKUP(SiscoTable[[#This Row],[Código]],Hoja2!A:B,2,0)*SiscoTable[[#This Row],[Provta(Uns)]],0)</f>
        <v>19.5</v>
      </c>
      <c r="M8197" s="7">
        <v>0</v>
      </c>
      <c r="N8197" s="7">
        <v>18</v>
      </c>
      <c r="O8197" s="7">
        <f>IFERROR(VLOOKUP(SiscoTable[[#This Row],[Código]],Hoja2!A:B,2,0)*SiscoTable[[#This Row],[Stock_actual]],0)</f>
        <v>351</v>
      </c>
      <c r="P8197" s="6" t="s">
        <v>1530</v>
      </c>
      <c r="Q8197" s="7">
        <v>1</v>
      </c>
      <c r="R8197" s="7">
        <v>0</v>
      </c>
      <c r="S8197" s="7" t="s">
        <v>11926</v>
      </c>
      <c r="BI8197"/>
      <c r="BJ8197"/>
    </row>
    <row r="8198" spans="2:62" x14ac:dyDescent="0.4">
      <c r="B8198" s="1">
        <v>31280</v>
      </c>
      <c r="C8198" s="6" t="s">
        <v>8</v>
      </c>
      <c r="D8198" s="6" t="s">
        <v>8</v>
      </c>
      <c r="E8198" s="6" t="s">
        <v>8482</v>
      </c>
      <c r="F8198" s="6" t="s">
        <v>8641</v>
      </c>
      <c r="G8198" s="6" t="s">
        <v>8756</v>
      </c>
      <c r="H8198" s="6" t="s">
        <v>8663</v>
      </c>
      <c r="I8198" s="6" t="s">
        <v>8906</v>
      </c>
      <c r="J8198" s="6" t="s">
        <v>5</v>
      </c>
      <c r="K8198" s="7">
        <v>0</v>
      </c>
      <c r="L8198" s="7">
        <f>IFERROR(VLOOKUP(SiscoTable[[#This Row],[Código]],Hoja2!A:B,2,0)*SiscoTable[[#This Row],[Provta(Uns)]],0)</f>
        <v>0</v>
      </c>
      <c r="M8198" s="7">
        <v>0</v>
      </c>
      <c r="N8198" s="7">
        <v>24</v>
      </c>
      <c r="O8198" s="7">
        <f>IFERROR(VLOOKUP(SiscoTable[[#This Row],[Código]],Hoja2!A:B,2,0)*SiscoTable[[#This Row],[Stock_actual]],0)</f>
        <v>468</v>
      </c>
      <c r="P8198" s="6" t="s">
        <v>134</v>
      </c>
      <c r="Q8198" s="7">
        <v>0</v>
      </c>
      <c r="R8198" s="7">
        <v>0</v>
      </c>
      <c r="S8198" s="7" t="s">
        <v>11926</v>
      </c>
      <c r="BI8198"/>
      <c r="BJ8198"/>
    </row>
    <row r="8199" spans="2:62" x14ac:dyDescent="0.4">
      <c r="B8199" s="1">
        <v>31281</v>
      </c>
      <c r="C8199" s="6" t="s">
        <v>8</v>
      </c>
      <c r="D8199" s="6" t="s">
        <v>8</v>
      </c>
      <c r="E8199" s="6" t="s">
        <v>3268</v>
      </c>
      <c r="F8199" s="6" t="s">
        <v>6059</v>
      </c>
      <c r="G8199" s="6" t="s">
        <v>6489</v>
      </c>
      <c r="H8199" s="6" t="s">
        <v>6568</v>
      </c>
      <c r="I8199" s="6" t="s">
        <v>6684</v>
      </c>
      <c r="J8199" s="6" t="s">
        <v>5</v>
      </c>
      <c r="K8199" s="7">
        <v>0</v>
      </c>
      <c r="L8199" s="7">
        <f>IFERROR(VLOOKUP(SiscoTable[[#This Row],[Código]],Hoja2!A:B,2,0)*SiscoTable[[#This Row],[Provta(Uns)]],0)</f>
        <v>0</v>
      </c>
      <c r="M8199" s="7">
        <v>0</v>
      </c>
      <c r="N8199" s="7">
        <v>0</v>
      </c>
      <c r="O8199" s="7">
        <f>IFERROR(VLOOKUP(SiscoTable[[#This Row],[Código]],Hoja2!A:B,2,0)*SiscoTable[[#This Row],[Stock_actual]],0)</f>
        <v>0</v>
      </c>
      <c r="P8199" s="6" t="s">
        <v>7</v>
      </c>
      <c r="Q8199" s="7">
        <v>0</v>
      </c>
      <c r="R8199" s="7">
        <v>0</v>
      </c>
      <c r="S8199" s="7" t="s">
        <v>11925</v>
      </c>
      <c r="BI8199"/>
      <c r="BJ8199"/>
    </row>
    <row r="8200" spans="2:62" x14ac:dyDescent="0.4">
      <c r="B8200" s="1">
        <v>31282</v>
      </c>
      <c r="C8200" s="6" t="s">
        <v>8</v>
      </c>
      <c r="D8200" s="6" t="s">
        <v>8</v>
      </c>
      <c r="E8200" s="6" t="s">
        <v>8482</v>
      </c>
      <c r="F8200" s="6" t="s">
        <v>8641</v>
      </c>
      <c r="G8200" s="6" t="s">
        <v>8756</v>
      </c>
      <c r="H8200" s="6" t="s">
        <v>8663</v>
      </c>
      <c r="I8200" s="6" t="s">
        <v>8907</v>
      </c>
      <c r="J8200" s="6" t="s">
        <v>5</v>
      </c>
      <c r="K8200" s="7">
        <v>1.5</v>
      </c>
      <c r="L8200" s="7">
        <f>IFERROR(VLOOKUP(SiscoTable[[#This Row],[Código]],Hoja2!A:B,2,0)*SiscoTable[[#This Row],[Provta(Uns)]],0)</f>
        <v>32.849999999999994</v>
      </c>
      <c r="M8200" s="7">
        <v>0</v>
      </c>
      <c r="N8200" s="7">
        <v>15</v>
      </c>
      <c r="O8200" s="7">
        <f>IFERROR(VLOOKUP(SiscoTable[[#This Row],[Código]],Hoja2!A:B,2,0)*SiscoTable[[#This Row],[Stock_actual]],0)</f>
        <v>328.5</v>
      </c>
      <c r="P8200" s="6" t="s">
        <v>240</v>
      </c>
      <c r="Q8200" s="7">
        <v>2</v>
      </c>
      <c r="R8200" s="7">
        <v>0</v>
      </c>
      <c r="S8200" s="7" t="s">
        <v>11926</v>
      </c>
      <c r="BI8200"/>
      <c r="BJ8200"/>
    </row>
    <row r="8201" spans="2:62" x14ac:dyDescent="0.4">
      <c r="B8201" s="1">
        <v>31283</v>
      </c>
      <c r="C8201" s="6" t="s">
        <v>8</v>
      </c>
      <c r="D8201" s="6" t="s">
        <v>8</v>
      </c>
      <c r="E8201" s="6" t="s">
        <v>8482</v>
      </c>
      <c r="F8201" s="6" t="s">
        <v>10720</v>
      </c>
      <c r="G8201" s="6" t="s">
        <v>10981</v>
      </c>
      <c r="H8201" s="6" t="s">
        <v>9042</v>
      </c>
      <c r="I8201" s="6" t="s">
        <v>11095</v>
      </c>
      <c r="J8201" s="6" t="s">
        <v>5</v>
      </c>
      <c r="K8201" s="7">
        <v>5.17</v>
      </c>
      <c r="L8201" s="7">
        <f>IFERROR(VLOOKUP(SiscoTable[[#This Row],[Código]],Hoja2!A:B,2,0)*SiscoTable[[#This Row],[Provta(Uns)]],0)</f>
        <v>40.843000000000004</v>
      </c>
      <c r="M8201" s="7">
        <v>0</v>
      </c>
      <c r="N8201" s="7">
        <v>28</v>
      </c>
      <c r="O8201" s="7">
        <f>IFERROR(VLOOKUP(SiscoTable[[#This Row],[Código]],Hoja2!A:B,2,0)*SiscoTable[[#This Row],[Stock_actual]],0)</f>
        <v>221.20000000000002</v>
      </c>
      <c r="P8201" s="6" t="s">
        <v>5337</v>
      </c>
      <c r="Q8201" s="7">
        <v>6</v>
      </c>
      <c r="R8201" s="7">
        <v>0</v>
      </c>
      <c r="S8201" s="7" t="s">
        <v>11926</v>
      </c>
      <c r="BI8201"/>
      <c r="BJ8201"/>
    </row>
    <row r="8202" spans="2:62" x14ac:dyDescent="0.4">
      <c r="B8202" s="1">
        <v>31284</v>
      </c>
      <c r="C8202" s="6" t="s">
        <v>8</v>
      </c>
      <c r="D8202" s="6" t="s">
        <v>8</v>
      </c>
      <c r="E8202" s="6" t="s">
        <v>469</v>
      </c>
      <c r="F8202" s="6" t="s">
        <v>668</v>
      </c>
      <c r="G8202" s="6" t="s">
        <v>778</v>
      </c>
      <c r="H8202" s="6" t="s">
        <v>673</v>
      </c>
      <c r="I8202" s="6" t="s">
        <v>787</v>
      </c>
      <c r="J8202" s="6" t="s">
        <v>5</v>
      </c>
      <c r="K8202" s="7">
        <v>7.67</v>
      </c>
      <c r="L8202" s="34">
        <f>IFERROR(VLOOKUP(SiscoTable[[#This Row],[Código]],Hoja2!A:B,2,0)*SiscoTable[[#This Row],[Provta(Uns)]],0)</f>
        <v>37.583000000000006</v>
      </c>
      <c r="M8202" s="7">
        <v>0</v>
      </c>
      <c r="N8202" s="7">
        <v>13</v>
      </c>
      <c r="O8202" s="34">
        <f>IFERROR(VLOOKUP(SiscoTable[[#This Row],[Código]],Hoja2!A:B,2,0)*SiscoTable[[#This Row],[Stock_actual]],0)</f>
        <v>63.7</v>
      </c>
      <c r="P8202" s="6" t="s">
        <v>788</v>
      </c>
      <c r="Q8202" s="7">
        <v>9</v>
      </c>
      <c r="R8202" s="7">
        <v>0</v>
      </c>
      <c r="S8202" s="7" t="s">
        <v>11924</v>
      </c>
      <c r="BI8202"/>
      <c r="BJ8202"/>
    </row>
    <row r="8203" spans="2:62" x14ac:dyDescent="0.4">
      <c r="B8203" s="1">
        <v>31285</v>
      </c>
      <c r="C8203" s="6" t="s">
        <v>30</v>
      </c>
      <c r="D8203" s="6" t="s">
        <v>8</v>
      </c>
      <c r="E8203" s="6" t="s">
        <v>469</v>
      </c>
      <c r="F8203" s="6" t="s">
        <v>668</v>
      </c>
      <c r="G8203" s="6" t="s">
        <v>778</v>
      </c>
      <c r="H8203" s="6" t="s">
        <v>673</v>
      </c>
      <c r="I8203" s="6" t="s">
        <v>784</v>
      </c>
      <c r="J8203" s="6" t="s">
        <v>5</v>
      </c>
      <c r="K8203" s="7">
        <v>4</v>
      </c>
      <c r="L8203" s="34">
        <f>IFERROR(VLOOKUP(SiscoTable[[#This Row],[Código]],Hoja2!A:B,2,0)*SiscoTable[[#This Row],[Provta(Uns)]],0)</f>
        <v>99.2</v>
      </c>
      <c r="M8203" s="7">
        <v>0</v>
      </c>
      <c r="N8203" s="7">
        <v>0</v>
      </c>
      <c r="O8203" s="34">
        <f>IFERROR(VLOOKUP(SiscoTable[[#This Row],[Código]],Hoja2!A:B,2,0)*SiscoTable[[#This Row],[Stock_actual]],0)</f>
        <v>0</v>
      </c>
      <c r="P8203" s="6" t="s">
        <v>7</v>
      </c>
      <c r="Q8203" s="7">
        <v>4</v>
      </c>
      <c r="R8203" s="7">
        <v>7.8000000000000007</v>
      </c>
      <c r="S8203" s="7" t="s">
        <v>11924</v>
      </c>
      <c r="BI8203"/>
      <c r="BJ8203"/>
    </row>
    <row r="8204" spans="2:62" x14ac:dyDescent="0.4">
      <c r="B8204" s="1">
        <v>31286</v>
      </c>
      <c r="C8204" s="6" t="s">
        <v>30</v>
      </c>
      <c r="D8204" s="6" t="s">
        <v>8</v>
      </c>
      <c r="E8204" s="6" t="s">
        <v>469</v>
      </c>
      <c r="F8204" s="6" t="s">
        <v>668</v>
      </c>
      <c r="G8204" s="6" t="s">
        <v>778</v>
      </c>
      <c r="H8204" s="6" t="s">
        <v>673</v>
      </c>
      <c r="I8204" s="6" t="s">
        <v>785</v>
      </c>
      <c r="J8204" s="6" t="s">
        <v>5</v>
      </c>
      <c r="K8204" s="7">
        <v>4</v>
      </c>
      <c r="L8204" s="34">
        <f>IFERROR(VLOOKUP(SiscoTable[[#This Row],[Código]],Hoja2!A:B,2,0)*SiscoTable[[#This Row],[Provta(Uns)]],0)</f>
        <v>103.6</v>
      </c>
      <c r="M8204" s="7">
        <v>0</v>
      </c>
      <c r="N8204" s="7">
        <v>0</v>
      </c>
      <c r="O8204" s="34">
        <f>IFERROR(VLOOKUP(SiscoTable[[#This Row],[Código]],Hoja2!A:B,2,0)*SiscoTable[[#This Row],[Stock_actual]],0)</f>
        <v>0</v>
      </c>
      <c r="P8204" s="6" t="s">
        <v>7</v>
      </c>
      <c r="Q8204" s="7">
        <v>4</v>
      </c>
      <c r="R8204" s="7">
        <v>7.8000000000000007</v>
      </c>
      <c r="S8204" s="7" t="s">
        <v>11924</v>
      </c>
      <c r="BI8204"/>
      <c r="BJ8204"/>
    </row>
    <row r="8205" spans="2:62" x14ac:dyDescent="0.4">
      <c r="B8205" s="1">
        <v>31287</v>
      </c>
      <c r="C8205" s="6" t="s">
        <v>8</v>
      </c>
      <c r="D8205" s="6" t="s">
        <v>8</v>
      </c>
      <c r="E8205" s="6" t="s">
        <v>469</v>
      </c>
      <c r="F8205" s="6" t="s">
        <v>668</v>
      </c>
      <c r="G8205" s="6" t="s">
        <v>778</v>
      </c>
      <c r="H8205" s="6" t="s">
        <v>673</v>
      </c>
      <c r="I8205" s="6" t="s">
        <v>789</v>
      </c>
      <c r="J8205" s="6" t="s">
        <v>5</v>
      </c>
      <c r="K8205" s="7">
        <v>5.33</v>
      </c>
      <c r="L8205" s="34">
        <f>IFERROR(VLOOKUP(SiscoTable[[#This Row],[Código]],Hoja2!A:B,2,0)*SiscoTable[[#This Row],[Provta(Uns)]],0)</f>
        <v>41.573999999999998</v>
      </c>
      <c r="M8205" s="7">
        <v>0</v>
      </c>
      <c r="N8205" s="7">
        <v>15</v>
      </c>
      <c r="O8205" s="34">
        <f>IFERROR(VLOOKUP(SiscoTable[[#This Row],[Código]],Hoja2!A:B,2,0)*SiscoTable[[#This Row],[Stock_actual]],0)</f>
        <v>117</v>
      </c>
      <c r="P8205" s="6" t="s">
        <v>372</v>
      </c>
      <c r="Q8205" s="7">
        <v>6</v>
      </c>
      <c r="R8205" s="7">
        <v>0</v>
      </c>
      <c r="S8205" s="7" t="s">
        <v>11924</v>
      </c>
      <c r="BI8205"/>
      <c r="BJ8205"/>
    </row>
    <row r="8206" spans="2:62" x14ac:dyDescent="0.4">
      <c r="B8206" s="1">
        <v>31288</v>
      </c>
      <c r="C8206" s="6" t="s">
        <v>30</v>
      </c>
      <c r="D8206" s="6" t="s">
        <v>8</v>
      </c>
      <c r="E8206" s="6" t="s">
        <v>469</v>
      </c>
      <c r="F8206" s="6" t="s">
        <v>1050</v>
      </c>
      <c r="G8206" s="6" t="s">
        <v>1128</v>
      </c>
      <c r="H8206" s="6" t="s">
        <v>673</v>
      </c>
      <c r="I8206" s="6" t="s">
        <v>1181</v>
      </c>
      <c r="J8206" s="6" t="s">
        <v>5</v>
      </c>
      <c r="K8206" s="7">
        <v>8</v>
      </c>
      <c r="L8206" s="34">
        <f>IFERROR(VLOOKUP(SiscoTable[[#This Row],[Código]],Hoja2!A:B,2,0)*SiscoTable[[#This Row],[Provta(Uns)]],0)</f>
        <v>164.8</v>
      </c>
      <c r="M8206" s="7">
        <v>0</v>
      </c>
      <c r="N8206" s="7">
        <v>0</v>
      </c>
      <c r="O8206" s="34">
        <f>IFERROR(VLOOKUP(SiscoTable[[#This Row],[Código]],Hoja2!A:B,2,0)*SiscoTable[[#This Row],[Stock_actual]],0)</f>
        <v>0</v>
      </c>
      <c r="P8206" s="6" t="s">
        <v>7</v>
      </c>
      <c r="Q8206" s="7">
        <v>9</v>
      </c>
      <c r="R8206" s="7">
        <v>16.200000000000003</v>
      </c>
      <c r="S8206" s="7" t="s">
        <v>11924</v>
      </c>
      <c r="BI8206"/>
      <c r="BJ8206"/>
    </row>
    <row r="8207" spans="2:62" x14ac:dyDescent="0.4">
      <c r="B8207" s="1">
        <v>31289</v>
      </c>
      <c r="C8207" s="6" t="s">
        <v>8</v>
      </c>
      <c r="D8207" s="6" t="s">
        <v>8</v>
      </c>
      <c r="E8207" s="6" t="s">
        <v>469</v>
      </c>
      <c r="F8207" s="6" t="s">
        <v>668</v>
      </c>
      <c r="G8207" s="6" t="s">
        <v>778</v>
      </c>
      <c r="H8207" s="6" t="s">
        <v>673</v>
      </c>
      <c r="I8207" s="6" t="s">
        <v>790</v>
      </c>
      <c r="J8207" s="6" t="s">
        <v>5</v>
      </c>
      <c r="K8207" s="7">
        <v>10.5</v>
      </c>
      <c r="L8207" s="34">
        <f>IFERROR(VLOOKUP(SiscoTable[[#This Row],[Código]],Hoja2!A:B,2,0)*SiscoTable[[#This Row],[Provta(Uns)]],0)</f>
        <v>39.9</v>
      </c>
      <c r="M8207" s="7">
        <v>0</v>
      </c>
      <c r="N8207" s="7">
        <v>0</v>
      </c>
      <c r="O8207" s="34">
        <f>IFERROR(VLOOKUP(SiscoTable[[#This Row],[Código]],Hoja2!A:B,2,0)*SiscoTable[[#This Row],[Stock_actual]],0)</f>
        <v>0</v>
      </c>
      <c r="P8207" s="6" t="s">
        <v>7</v>
      </c>
      <c r="Q8207" s="7">
        <v>12</v>
      </c>
      <c r="R8207" s="7">
        <v>21</v>
      </c>
      <c r="S8207" s="7" t="s">
        <v>11924</v>
      </c>
      <c r="BI8207"/>
      <c r="BJ8207"/>
    </row>
    <row r="8208" spans="2:62" x14ac:dyDescent="0.4">
      <c r="B8208" s="1">
        <v>31290</v>
      </c>
      <c r="C8208" s="6" t="s">
        <v>30</v>
      </c>
      <c r="D8208" s="6" t="s">
        <v>30</v>
      </c>
      <c r="E8208" s="6" t="s">
        <v>469</v>
      </c>
      <c r="F8208" s="6" t="s">
        <v>1050</v>
      </c>
      <c r="G8208" s="6" t="s">
        <v>1128</v>
      </c>
      <c r="H8208" s="6" t="s">
        <v>673</v>
      </c>
      <c r="I8208" s="6" t="s">
        <v>1182</v>
      </c>
      <c r="J8208" s="6" t="s">
        <v>5</v>
      </c>
      <c r="K8208" s="7">
        <v>25.5</v>
      </c>
      <c r="L8208" s="34">
        <f>IFERROR(VLOOKUP(SiscoTable[[#This Row],[Código]],Hoja2!A:B,2,0)*SiscoTable[[#This Row],[Provta(Uns)]],0)</f>
        <v>165.75</v>
      </c>
      <c r="M8208" s="7">
        <v>0</v>
      </c>
      <c r="N8208" s="7">
        <v>35</v>
      </c>
      <c r="O8208" s="34">
        <f>IFERROR(VLOOKUP(SiscoTable[[#This Row],[Código]],Hoja2!A:B,2,0)*SiscoTable[[#This Row],[Stock_actual]],0)</f>
        <v>227.5</v>
      </c>
      <c r="P8208" s="6" t="s">
        <v>575</v>
      </c>
      <c r="Q8208" s="7">
        <v>28</v>
      </c>
      <c r="R8208" s="7">
        <v>0</v>
      </c>
      <c r="S8208" s="7" t="s">
        <v>11924</v>
      </c>
      <c r="BI8208"/>
      <c r="BJ8208"/>
    </row>
    <row r="8209" spans="2:62" x14ac:dyDescent="0.4">
      <c r="B8209" s="1">
        <v>31291</v>
      </c>
      <c r="C8209" s="6" t="s">
        <v>8</v>
      </c>
      <c r="D8209" s="6" t="s">
        <v>8</v>
      </c>
      <c r="E8209" s="6" t="s">
        <v>469</v>
      </c>
      <c r="F8209" s="6" t="s">
        <v>668</v>
      </c>
      <c r="G8209" s="6" t="s">
        <v>865</v>
      </c>
      <c r="H8209" s="6" t="s">
        <v>552</v>
      </c>
      <c r="I8209" s="6" t="s">
        <v>925</v>
      </c>
      <c r="J8209" s="6" t="s">
        <v>5</v>
      </c>
      <c r="K8209" s="7">
        <v>0.67</v>
      </c>
      <c r="L8209" s="34">
        <f>IFERROR(VLOOKUP(SiscoTable[[#This Row],[Código]],Hoja2!A:B,2,0)*SiscoTable[[#This Row],[Provta(Uns)]],0)</f>
        <v>12.864000000000001</v>
      </c>
      <c r="M8209" s="7">
        <v>0</v>
      </c>
      <c r="N8209" s="7">
        <v>0</v>
      </c>
      <c r="O8209" s="34">
        <f>IFERROR(VLOOKUP(SiscoTable[[#This Row],[Código]],Hoja2!A:B,2,0)*SiscoTable[[#This Row],[Stock_actual]],0)</f>
        <v>0</v>
      </c>
      <c r="P8209" s="6" t="s">
        <v>7</v>
      </c>
      <c r="Q8209" s="7">
        <v>1</v>
      </c>
      <c r="R8209" s="7">
        <v>1.2</v>
      </c>
      <c r="S8209" s="7" t="s">
        <v>11924</v>
      </c>
      <c r="BI8209"/>
      <c r="BJ8209"/>
    </row>
    <row r="8210" spans="2:62" x14ac:dyDescent="0.4">
      <c r="B8210" s="1">
        <v>31292</v>
      </c>
      <c r="C8210" s="6" t="s">
        <v>30</v>
      </c>
      <c r="D8210" s="6" t="s">
        <v>8</v>
      </c>
      <c r="E8210" s="6" t="s">
        <v>197</v>
      </c>
      <c r="F8210" s="6" t="s">
        <v>210</v>
      </c>
      <c r="G8210" s="6" t="s">
        <v>211</v>
      </c>
      <c r="H8210" s="6" t="s">
        <v>229</v>
      </c>
      <c r="I8210" s="6" t="s">
        <v>259</v>
      </c>
      <c r="J8210" s="6" t="s">
        <v>5</v>
      </c>
      <c r="K8210" s="7">
        <v>9.17</v>
      </c>
      <c r="L8210" s="34">
        <f>IFERROR(VLOOKUP(SiscoTable[[#This Row],[Código]],Hoja2!A:B,2,0)*SiscoTable[[#This Row],[Provta(Uns)]],0)</f>
        <v>238.42</v>
      </c>
      <c r="M8210" s="7">
        <v>0</v>
      </c>
      <c r="N8210" s="7">
        <v>20</v>
      </c>
      <c r="O8210" s="34">
        <f>IFERROR(VLOOKUP(SiscoTable[[#This Row],[Código]],Hoja2!A:B,2,0)*SiscoTable[[#This Row],[Stock_actual]],0)</f>
        <v>520</v>
      </c>
      <c r="P8210" s="6" t="s">
        <v>260</v>
      </c>
      <c r="Q8210" s="7">
        <v>10</v>
      </c>
      <c r="R8210" s="7">
        <v>0</v>
      </c>
      <c r="S8210" s="7" t="s">
        <v>11924</v>
      </c>
      <c r="BI8210"/>
      <c r="BJ8210"/>
    </row>
    <row r="8211" spans="2:62" x14ac:dyDescent="0.4">
      <c r="B8211" s="1">
        <v>31293</v>
      </c>
      <c r="C8211" s="6" t="s">
        <v>25</v>
      </c>
      <c r="D8211" s="6" t="s">
        <v>30</v>
      </c>
      <c r="E8211" s="6" t="s">
        <v>197</v>
      </c>
      <c r="F8211" s="6" t="s">
        <v>210</v>
      </c>
      <c r="G8211" s="6" t="s">
        <v>211</v>
      </c>
      <c r="H8211" s="6" t="s">
        <v>229</v>
      </c>
      <c r="I8211" s="6" t="s">
        <v>228</v>
      </c>
      <c r="J8211" s="6" t="s">
        <v>5</v>
      </c>
      <c r="K8211" s="7">
        <v>18.329999999999998</v>
      </c>
      <c r="L8211" s="34">
        <f>IFERROR(VLOOKUP(SiscoTable[[#This Row],[Código]],Hoja2!A:B,2,0)*SiscoTable[[#This Row],[Provta(Uns)]],0)</f>
        <v>296.94599999999997</v>
      </c>
      <c r="M8211" s="7">
        <v>50</v>
      </c>
      <c r="N8211" s="7">
        <v>15</v>
      </c>
      <c r="O8211" s="34">
        <f>IFERROR(VLOOKUP(SiscoTable[[#This Row],[Código]],Hoja2!A:B,2,0)*SiscoTable[[#This Row],[Stock_actual]],0)</f>
        <v>243</v>
      </c>
      <c r="P8211" s="6" t="s">
        <v>101</v>
      </c>
      <c r="Q8211" s="7">
        <v>20</v>
      </c>
      <c r="R8211" s="7">
        <v>0</v>
      </c>
      <c r="S8211" s="7" t="s">
        <v>11924</v>
      </c>
      <c r="BI8211"/>
      <c r="BJ8211"/>
    </row>
    <row r="8212" spans="2:62" x14ac:dyDescent="0.4">
      <c r="B8212" s="1">
        <v>31294</v>
      </c>
      <c r="C8212" s="6" t="s">
        <v>8</v>
      </c>
      <c r="D8212" s="6" t="s">
        <v>8</v>
      </c>
      <c r="E8212" s="6" t="s">
        <v>469</v>
      </c>
      <c r="F8212" s="6" t="s">
        <v>668</v>
      </c>
      <c r="G8212" s="6" t="s">
        <v>794</v>
      </c>
      <c r="H8212" s="6" t="s">
        <v>229</v>
      </c>
      <c r="I8212" s="6" t="s">
        <v>843</v>
      </c>
      <c r="J8212" s="6" t="s">
        <v>5</v>
      </c>
      <c r="K8212" s="7">
        <v>2.5</v>
      </c>
      <c r="L8212" s="34">
        <f>IFERROR(VLOOKUP(SiscoTable[[#This Row],[Código]],Hoja2!A:B,2,0)*SiscoTable[[#This Row],[Provta(Uns)]],0)</f>
        <v>36.5</v>
      </c>
      <c r="M8212" s="7">
        <v>0</v>
      </c>
      <c r="N8212" s="7">
        <v>0</v>
      </c>
      <c r="O8212" s="34">
        <f>IFERROR(VLOOKUP(SiscoTable[[#This Row],[Código]],Hoja2!A:B,2,0)*SiscoTable[[#This Row],[Stock_actual]],0)</f>
        <v>0</v>
      </c>
      <c r="P8212" s="6" t="s">
        <v>7</v>
      </c>
      <c r="Q8212" s="7">
        <v>3</v>
      </c>
      <c r="R8212" s="7">
        <v>4.8</v>
      </c>
      <c r="S8212" s="7" t="s">
        <v>11924</v>
      </c>
      <c r="BI8212"/>
      <c r="BJ8212"/>
    </row>
    <row r="8213" spans="2:62" x14ac:dyDescent="0.4">
      <c r="B8213" s="1">
        <v>31295</v>
      </c>
      <c r="C8213" s="6" t="s">
        <v>8</v>
      </c>
      <c r="D8213" s="6" t="s">
        <v>8</v>
      </c>
      <c r="E8213" s="6" t="s">
        <v>469</v>
      </c>
      <c r="F8213" s="6" t="s">
        <v>668</v>
      </c>
      <c r="G8213" s="6" t="s">
        <v>857</v>
      </c>
      <c r="H8213" s="6" t="s">
        <v>229</v>
      </c>
      <c r="I8213" s="6" t="s">
        <v>863</v>
      </c>
      <c r="J8213" s="6" t="s">
        <v>5</v>
      </c>
      <c r="K8213" s="7">
        <v>6</v>
      </c>
      <c r="L8213" s="34">
        <f>IFERROR(VLOOKUP(SiscoTable[[#This Row],[Código]],Hoja2!A:B,2,0)*SiscoTable[[#This Row],[Provta(Uns)]],0)</f>
        <v>59.400000000000006</v>
      </c>
      <c r="M8213" s="7">
        <v>0</v>
      </c>
      <c r="N8213" s="7">
        <v>37</v>
      </c>
      <c r="O8213" s="34">
        <f>IFERROR(VLOOKUP(SiscoTable[[#This Row],[Código]],Hoja2!A:B,2,0)*SiscoTable[[#This Row],[Stock_actual]],0)</f>
        <v>366.3</v>
      </c>
      <c r="P8213" s="6" t="s">
        <v>864</v>
      </c>
      <c r="Q8213" s="7">
        <v>7</v>
      </c>
      <c r="R8213" s="7">
        <v>0</v>
      </c>
      <c r="S8213" s="7" t="s">
        <v>11924</v>
      </c>
      <c r="BI8213"/>
      <c r="BJ8213"/>
    </row>
    <row r="8214" spans="2:62" x14ac:dyDescent="0.4">
      <c r="B8214" s="1">
        <v>31296</v>
      </c>
      <c r="C8214" s="6" t="s">
        <v>30</v>
      </c>
      <c r="D8214" s="6" t="s">
        <v>8</v>
      </c>
      <c r="E8214" s="6" t="s">
        <v>2584</v>
      </c>
      <c r="F8214" s="6" t="s">
        <v>2970</v>
      </c>
      <c r="G8214" s="6" t="s">
        <v>2971</v>
      </c>
      <c r="H8214" s="6" t="s">
        <v>94</v>
      </c>
      <c r="I8214" s="6" t="s">
        <v>2983</v>
      </c>
      <c r="J8214" s="6" t="s">
        <v>5</v>
      </c>
      <c r="K8214" s="7">
        <v>1.83</v>
      </c>
      <c r="L8214" s="7">
        <f>IFERROR(VLOOKUP(SiscoTable[[#This Row],[Código]],Hoja2!A:B,2,0)*SiscoTable[[#This Row],[Provta(Uns)]],0)</f>
        <v>128.1</v>
      </c>
      <c r="M8214" s="7">
        <v>0</v>
      </c>
      <c r="N8214" s="7">
        <v>0</v>
      </c>
      <c r="O8214" s="7">
        <f>IFERROR(VLOOKUP(SiscoTable[[#This Row],[Código]],Hoja2!A:B,2,0)*SiscoTable[[#This Row],[Stock_actual]],0)</f>
        <v>0</v>
      </c>
      <c r="P8214" s="6" t="s">
        <v>7</v>
      </c>
      <c r="Q8214" s="7">
        <v>2</v>
      </c>
      <c r="R8214" s="7">
        <v>3.5999999999999996</v>
      </c>
      <c r="S8214" s="7" t="s">
        <v>11929</v>
      </c>
      <c r="BI8214"/>
      <c r="BJ8214"/>
    </row>
    <row r="8215" spans="2:62" x14ac:dyDescent="0.4">
      <c r="B8215" s="1">
        <v>31297</v>
      </c>
      <c r="C8215" s="6" t="s">
        <v>30</v>
      </c>
      <c r="D8215" s="6" t="s">
        <v>8</v>
      </c>
      <c r="E8215" s="6" t="s">
        <v>3268</v>
      </c>
      <c r="F8215" s="6" t="s">
        <v>6059</v>
      </c>
      <c r="G8215" s="6" t="s">
        <v>6084</v>
      </c>
      <c r="H8215" s="6" t="s">
        <v>6086</v>
      </c>
      <c r="I8215" s="6" t="s">
        <v>6126</v>
      </c>
      <c r="J8215" s="6" t="s">
        <v>4430</v>
      </c>
      <c r="K8215" s="7">
        <v>4.83</v>
      </c>
      <c r="L8215" s="7">
        <f>IFERROR(VLOOKUP(SiscoTable[[#This Row],[Código]],Hoja2!A:B,2,0)*SiscoTable[[#This Row],[Provta(Uns)]],0)</f>
        <v>118.33500000000001</v>
      </c>
      <c r="M8215" s="7">
        <v>0</v>
      </c>
      <c r="N8215" s="7">
        <v>0</v>
      </c>
      <c r="O8215" s="7">
        <f>IFERROR(VLOOKUP(SiscoTable[[#This Row],[Código]],Hoja2!A:B,2,0)*SiscoTable[[#This Row],[Stock_actual]],0)</f>
        <v>0</v>
      </c>
      <c r="P8215" s="6" t="s">
        <v>7</v>
      </c>
      <c r="Q8215" s="7">
        <v>5</v>
      </c>
      <c r="R8215" s="7">
        <v>9.6</v>
      </c>
      <c r="S8215" s="7" t="s">
        <v>11925</v>
      </c>
      <c r="BI8215"/>
      <c r="BJ8215"/>
    </row>
    <row r="8216" spans="2:62" x14ac:dyDescent="0.4">
      <c r="B8216" s="1">
        <v>31298</v>
      </c>
      <c r="C8216" s="6" t="s">
        <v>25</v>
      </c>
      <c r="D8216" s="6" t="s">
        <v>8</v>
      </c>
      <c r="E8216" s="6" t="s">
        <v>2584</v>
      </c>
      <c r="F8216" s="6" t="s">
        <v>2970</v>
      </c>
      <c r="G8216" s="6" t="s">
        <v>2971</v>
      </c>
      <c r="H8216" s="6" t="s">
        <v>94</v>
      </c>
      <c r="I8216" s="6" t="s">
        <v>2977</v>
      </c>
      <c r="J8216" s="6" t="s">
        <v>5</v>
      </c>
      <c r="K8216" s="7">
        <v>3.83</v>
      </c>
      <c r="L8216" s="7">
        <f>IFERROR(VLOOKUP(SiscoTable[[#This Row],[Código]],Hoja2!A:B,2,0)*SiscoTable[[#This Row],[Provta(Uns)]],0)</f>
        <v>949.45699999999999</v>
      </c>
      <c r="M8216" s="7">
        <v>0</v>
      </c>
      <c r="N8216" s="7">
        <v>0</v>
      </c>
      <c r="O8216" s="7">
        <f>IFERROR(VLOOKUP(SiscoTable[[#This Row],[Código]],Hoja2!A:B,2,0)*SiscoTable[[#This Row],[Stock_actual]],0)</f>
        <v>0</v>
      </c>
      <c r="P8216" s="6" t="s">
        <v>7</v>
      </c>
      <c r="Q8216" s="7">
        <v>4</v>
      </c>
      <c r="R8216" s="7">
        <v>7.8000000000000007</v>
      </c>
      <c r="S8216" s="7" t="s">
        <v>11929</v>
      </c>
      <c r="BI8216"/>
      <c r="BJ8216"/>
    </row>
    <row r="8217" spans="2:62" x14ac:dyDescent="0.4">
      <c r="B8217" s="1">
        <v>31299</v>
      </c>
      <c r="C8217" s="6" t="s">
        <v>30</v>
      </c>
      <c r="D8217" s="6" t="s">
        <v>8</v>
      </c>
      <c r="E8217" s="6" t="s">
        <v>1734</v>
      </c>
      <c r="F8217" s="6" t="s">
        <v>2069</v>
      </c>
      <c r="G8217" s="6" t="s">
        <v>2632</v>
      </c>
      <c r="H8217" s="6" t="s">
        <v>4</v>
      </c>
      <c r="I8217" s="6" t="s">
        <v>2727</v>
      </c>
      <c r="J8217" s="6" t="s">
        <v>5</v>
      </c>
      <c r="K8217" s="7">
        <v>0.17</v>
      </c>
      <c r="L8217" s="7">
        <f>IFERROR(VLOOKUP(SiscoTable[[#This Row],[Código]],Hoja2!A:B,2,0)*SiscoTable[[#This Row],[Provta(Uns)]],0)</f>
        <v>125.73200000000001</v>
      </c>
      <c r="M8217" s="7">
        <v>0</v>
      </c>
      <c r="N8217" s="7">
        <v>0</v>
      </c>
      <c r="O8217" s="7">
        <f>IFERROR(VLOOKUP(SiscoTable[[#This Row],[Código]],Hoja2!A:B,2,0)*SiscoTable[[#This Row],[Stock_actual]],0)</f>
        <v>0</v>
      </c>
      <c r="P8217" s="6" t="s">
        <v>7</v>
      </c>
      <c r="Q8217" s="7">
        <v>0</v>
      </c>
      <c r="R8217" s="7">
        <v>0</v>
      </c>
      <c r="S8217" s="7" t="s">
        <v>11925</v>
      </c>
      <c r="BI8217"/>
      <c r="BJ8217"/>
    </row>
    <row r="8218" spans="2:62" x14ac:dyDescent="0.4">
      <c r="B8218" s="1">
        <v>31300</v>
      </c>
      <c r="C8218" s="6" t="s">
        <v>25</v>
      </c>
      <c r="D8218" s="6" t="s">
        <v>8</v>
      </c>
      <c r="E8218" s="6" t="s">
        <v>1734</v>
      </c>
      <c r="F8218" s="6" t="s">
        <v>2069</v>
      </c>
      <c r="G8218" s="6" t="s">
        <v>2632</v>
      </c>
      <c r="H8218" s="6" t="s">
        <v>4</v>
      </c>
      <c r="I8218" s="6" t="s">
        <v>2650</v>
      </c>
      <c r="J8218" s="6" t="s">
        <v>5</v>
      </c>
      <c r="K8218" s="7">
        <v>0.17</v>
      </c>
      <c r="L8218" s="7">
        <f>IFERROR(VLOOKUP(SiscoTable[[#This Row],[Código]],Hoja2!A:B,2,0)*SiscoTable[[#This Row],[Provta(Uns)]],0)</f>
        <v>10.069100000000001</v>
      </c>
      <c r="M8218" s="7">
        <v>0</v>
      </c>
      <c r="N8218" s="7">
        <v>0</v>
      </c>
      <c r="O8218" s="7">
        <f>IFERROR(VLOOKUP(SiscoTable[[#This Row],[Código]],Hoja2!A:B,2,0)*SiscoTable[[#This Row],[Stock_actual]],0)</f>
        <v>0</v>
      </c>
      <c r="P8218" s="6" t="s">
        <v>7</v>
      </c>
      <c r="Q8218" s="7">
        <v>0</v>
      </c>
      <c r="R8218" s="7">
        <v>0</v>
      </c>
      <c r="S8218" s="7" t="s">
        <v>11925</v>
      </c>
      <c r="BI8218"/>
      <c r="BJ8218"/>
    </row>
    <row r="8219" spans="2:62" x14ac:dyDescent="0.4">
      <c r="B8219" s="1">
        <v>31301</v>
      </c>
      <c r="C8219" s="6" t="s">
        <v>30</v>
      </c>
      <c r="D8219" s="6" t="s">
        <v>8</v>
      </c>
      <c r="E8219" s="6" t="s">
        <v>1734</v>
      </c>
      <c r="F8219" s="6" t="s">
        <v>2069</v>
      </c>
      <c r="G8219" s="6" t="s">
        <v>2632</v>
      </c>
      <c r="H8219" s="6" t="s">
        <v>4</v>
      </c>
      <c r="I8219" s="6" t="s">
        <v>2728</v>
      </c>
      <c r="J8219" s="6" t="s">
        <v>5</v>
      </c>
      <c r="K8219" s="7">
        <v>0.17</v>
      </c>
      <c r="L8219" s="7">
        <f>IFERROR(VLOOKUP(SiscoTable[[#This Row],[Código]],Hoja2!A:B,2,0)*SiscoTable[[#This Row],[Provta(Uns)]],0)</f>
        <v>150.26300000000001</v>
      </c>
      <c r="M8219" s="7">
        <v>0</v>
      </c>
      <c r="N8219" s="7">
        <v>0</v>
      </c>
      <c r="O8219" s="7">
        <f>IFERROR(VLOOKUP(SiscoTable[[#This Row],[Código]],Hoja2!A:B,2,0)*SiscoTable[[#This Row],[Stock_actual]],0)</f>
        <v>0</v>
      </c>
      <c r="P8219" s="6" t="s">
        <v>7</v>
      </c>
      <c r="Q8219" s="7">
        <v>0</v>
      </c>
      <c r="R8219" s="7">
        <v>0</v>
      </c>
      <c r="S8219" s="7" t="s">
        <v>11925</v>
      </c>
      <c r="BI8219"/>
      <c r="BJ8219"/>
    </row>
    <row r="8220" spans="2:62" x14ac:dyDescent="0.4">
      <c r="B8220" s="1">
        <v>31302</v>
      </c>
      <c r="C8220" s="6" t="s">
        <v>30</v>
      </c>
      <c r="D8220" s="6" t="s">
        <v>8</v>
      </c>
      <c r="E8220" s="6" t="s">
        <v>1734</v>
      </c>
      <c r="F8220" s="6" t="s">
        <v>2069</v>
      </c>
      <c r="G8220" s="6" t="s">
        <v>2632</v>
      </c>
      <c r="H8220" s="6" t="s">
        <v>4</v>
      </c>
      <c r="I8220" s="6" t="s">
        <v>2729</v>
      </c>
      <c r="J8220" s="6" t="s">
        <v>5</v>
      </c>
      <c r="K8220" s="7">
        <v>0.33</v>
      </c>
      <c r="L8220" s="7">
        <f>IFERROR(VLOOKUP(SiscoTable[[#This Row],[Código]],Hoja2!A:B,2,0)*SiscoTable[[#This Row],[Provta(Uns)]],0)</f>
        <v>328.93740000000003</v>
      </c>
      <c r="M8220" s="7">
        <v>0</v>
      </c>
      <c r="N8220" s="7">
        <v>0</v>
      </c>
      <c r="O8220" s="7">
        <f>IFERROR(VLOOKUP(SiscoTable[[#This Row],[Código]],Hoja2!A:B,2,0)*SiscoTable[[#This Row],[Stock_actual]],0)</f>
        <v>0</v>
      </c>
      <c r="P8220" s="6" t="s">
        <v>7</v>
      </c>
      <c r="Q8220" s="7">
        <v>0</v>
      </c>
      <c r="R8220" s="7">
        <v>0</v>
      </c>
      <c r="S8220" s="7" t="s">
        <v>11925</v>
      </c>
      <c r="BI8220"/>
      <c r="BJ8220"/>
    </row>
    <row r="8221" spans="2:62" x14ac:dyDescent="0.4">
      <c r="B8221" s="1">
        <v>31303</v>
      </c>
      <c r="C8221" s="6" t="s">
        <v>8</v>
      </c>
      <c r="D8221" s="6" t="s">
        <v>8</v>
      </c>
      <c r="E8221" s="6" t="s">
        <v>8482</v>
      </c>
      <c r="F8221" s="6" t="s">
        <v>9030</v>
      </c>
      <c r="G8221" s="6" t="s">
        <v>10068</v>
      </c>
      <c r="H8221" s="6" t="s">
        <v>2502</v>
      </c>
      <c r="I8221" s="6" t="s">
        <v>10148</v>
      </c>
      <c r="J8221" s="6" t="s">
        <v>5</v>
      </c>
      <c r="K8221" s="7">
        <v>1.83</v>
      </c>
      <c r="L8221" s="7">
        <f>IFERROR(VLOOKUP(SiscoTable[[#This Row],[Código]],Hoja2!A:B,2,0)*SiscoTable[[#This Row],[Provta(Uns)]],0)</f>
        <v>48.678000000000004</v>
      </c>
      <c r="M8221" s="7">
        <v>12</v>
      </c>
      <c r="N8221" s="7">
        <v>1</v>
      </c>
      <c r="O8221" s="7">
        <f>IFERROR(VLOOKUP(SiscoTable[[#This Row],[Código]],Hoja2!A:B,2,0)*SiscoTable[[#This Row],[Stock_actual]],0)</f>
        <v>26.6</v>
      </c>
      <c r="P8221" s="6" t="s">
        <v>810</v>
      </c>
      <c r="Q8221" s="7">
        <v>2</v>
      </c>
      <c r="R8221" s="7">
        <v>0</v>
      </c>
      <c r="S8221" s="7" t="s">
        <v>11926</v>
      </c>
      <c r="BI8221"/>
      <c r="BJ8221"/>
    </row>
    <row r="8222" spans="2:62" x14ac:dyDescent="0.4">
      <c r="B8222" s="1">
        <v>31304</v>
      </c>
      <c r="C8222" s="6" t="s">
        <v>8</v>
      </c>
      <c r="D8222" s="6" t="s">
        <v>8</v>
      </c>
      <c r="E8222" s="6" t="s">
        <v>8482</v>
      </c>
      <c r="F8222" s="6" t="s">
        <v>9030</v>
      </c>
      <c r="G8222" s="6" t="s">
        <v>9112</v>
      </c>
      <c r="H8222" s="6" t="s">
        <v>9118</v>
      </c>
      <c r="I8222" s="6" t="s">
        <v>9170</v>
      </c>
      <c r="J8222" s="6" t="s">
        <v>5</v>
      </c>
      <c r="K8222" s="7">
        <v>2</v>
      </c>
      <c r="L8222" s="7">
        <f>IFERROR(VLOOKUP(SiscoTable[[#This Row],[Código]],Hoja2!A:B,2,0)*SiscoTable[[#This Row],[Provta(Uns)]],0)</f>
        <v>41</v>
      </c>
      <c r="M8222" s="7">
        <v>0</v>
      </c>
      <c r="N8222" s="7">
        <v>24</v>
      </c>
      <c r="O8222" s="7">
        <f>IFERROR(VLOOKUP(SiscoTable[[#This Row],[Código]],Hoja2!A:B,2,0)*SiscoTable[[#This Row],[Stock_actual]],0)</f>
        <v>492</v>
      </c>
      <c r="P8222" s="6" t="s">
        <v>1828</v>
      </c>
      <c r="Q8222" s="7">
        <v>2</v>
      </c>
      <c r="R8222" s="7">
        <v>0</v>
      </c>
      <c r="S8222" s="7" t="s">
        <v>11926</v>
      </c>
      <c r="BI8222"/>
      <c r="BJ8222"/>
    </row>
    <row r="8223" spans="2:62" x14ac:dyDescent="0.4">
      <c r="B8223" s="1">
        <v>31305</v>
      </c>
      <c r="C8223" s="6" t="s">
        <v>30</v>
      </c>
      <c r="D8223" s="6" t="s">
        <v>30</v>
      </c>
      <c r="E8223" s="6" t="s">
        <v>8482</v>
      </c>
      <c r="F8223" s="6" t="s">
        <v>9030</v>
      </c>
      <c r="G8223" s="6" t="s">
        <v>9299</v>
      </c>
      <c r="H8223" s="6" t="s">
        <v>9306</v>
      </c>
      <c r="I8223" s="6" t="s">
        <v>9441</v>
      </c>
      <c r="J8223" s="6" t="s">
        <v>5</v>
      </c>
      <c r="K8223" s="7">
        <v>20.170000000000002</v>
      </c>
      <c r="L8223" s="7">
        <f>IFERROR(VLOOKUP(SiscoTable[[#This Row],[Código]],Hoja2!A:B,2,0)*SiscoTable[[#This Row],[Provta(Uns)]],0)</f>
        <v>151.27500000000001</v>
      </c>
      <c r="M8223" s="7">
        <v>0</v>
      </c>
      <c r="N8223" s="7">
        <v>31</v>
      </c>
      <c r="O8223" s="7">
        <f>IFERROR(VLOOKUP(SiscoTable[[#This Row],[Código]],Hoja2!A:B,2,0)*SiscoTable[[#This Row],[Stock_actual]],0)</f>
        <v>232.5</v>
      </c>
      <c r="P8223" s="6" t="s">
        <v>819</v>
      </c>
      <c r="Q8223" s="7">
        <v>22</v>
      </c>
      <c r="R8223" s="7">
        <v>0</v>
      </c>
      <c r="S8223" s="7" t="s">
        <v>11926</v>
      </c>
      <c r="BI8223"/>
      <c r="BJ8223"/>
    </row>
    <row r="8224" spans="2:62" x14ac:dyDescent="0.4">
      <c r="B8224" s="1">
        <v>31306</v>
      </c>
      <c r="C8224" s="6" t="s">
        <v>8</v>
      </c>
      <c r="D8224" s="6" t="s">
        <v>8</v>
      </c>
      <c r="E8224" s="6" t="s">
        <v>8482</v>
      </c>
      <c r="F8224" s="6" t="s">
        <v>9030</v>
      </c>
      <c r="G8224" s="6" t="s">
        <v>9299</v>
      </c>
      <c r="H8224" s="6" t="s">
        <v>9306</v>
      </c>
      <c r="I8224" s="6" t="s">
        <v>9552</v>
      </c>
      <c r="J8224" s="6" t="s">
        <v>5</v>
      </c>
      <c r="K8224" s="7">
        <v>6</v>
      </c>
      <c r="L8224" s="7">
        <f>IFERROR(VLOOKUP(SiscoTable[[#This Row],[Código]],Hoja2!A:B,2,0)*SiscoTable[[#This Row],[Provta(Uns)]],0)</f>
        <v>63</v>
      </c>
      <c r="M8224" s="7">
        <v>60</v>
      </c>
      <c r="N8224" s="7">
        <v>1</v>
      </c>
      <c r="O8224" s="7">
        <f>IFERROR(VLOOKUP(SiscoTable[[#This Row],[Código]],Hoja2!A:B,2,0)*SiscoTable[[#This Row],[Stock_actual]],0)</f>
        <v>10.5</v>
      </c>
      <c r="P8224" s="6" t="s">
        <v>214</v>
      </c>
      <c r="Q8224" s="7">
        <v>7</v>
      </c>
      <c r="R8224" s="7">
        <v>0</v>
      </c>
      <c r="S8224" s="7" t="s">
        <v>11926</v>
      </c>
      <c r="BI8224"/>
      <c r="BJ8224"/>
    </row>
    <row r="8225" spans="2:62" x14ac:dyDescent="0.4">
      <c r="B8225" s="1">
        <v>31307</v>
      </c>
      <c r="C8225" s="6" t="s">
        <v>30</v>
      </c>
      <c r="D8225" s="6" t="s">
        <v>30</v>
      </c>
      <c r="E8225" s="6" t="s">
        <v>8482</v>
      </c>
      <c r="F8225" s="6" t="s">
        <v>8641</v>
      </c>
      <c r="G8225" s="6" t="s">
        <v>8649</v>
      </c>
      <c r="H8225" s="6" t="s">
        <v>8688</v>
      </c>
      <c r="I8225" s="6" t="s">
        <v>8693</v>
      </c>
      <c r="J8225" s="6" t="s">
        <v>5</v>
      </c>
      <c r="K8225" s="7">
        <v>18</v>
      </c>
      <c r="L8225" s="7">
        <f>IFERROR(VLOOKUP(SiscoTable[[#This Row],[Código]],Hoja2!A:B,2,0)*SiscoTable[[#This Row],[Provta(Uns)]],0)</f>
        <v>171</v>
      </c>
      <c r="M8225" s="7">
        <v>60</v>
      </c>
      <c r="N8225" s="7">
        <v>0</v>
      </c>
      <c r="O8225" s="7">
        <f>IFERROR(VLOOKUP(SiscoTable[[#This Row],[Código]],Hoja2!A:B,2,0)*SiscoTable[[#This Row],[Stock_actual]],0)</f>
        <v>0</v>
      </c>
      <c r="P8225" s="6" t="s">
        <v>7</v>
      </c>
      <c r="Q8225" s="7">
        <v>20</v>
      </c>
      <c r="R8225" s="7">
        <v>0</v>
      </c>
      <c r="S8225" s="7" t="s">
        <v>11926</v>
      </c>
      <c r="BI8225"/>
      <c r="BJ8225"/>
    </row>
    <row r="8226" spans="2:62" x14ac:dyDescent="0.4">
      <c r="B8226" s="1">
        <v>31308</v>
      </c>
      <c r="C8226" s="6" t="s">
        <v>8</v>
      </c>
      <c r="D8226" s="6" t="s">
        <v>8</v>
      </c>
      <c r="E8226" s="6" t="s">
        <v>8482</v>
      </c>
      <c r="F8226" s="6" t="s">
        <v>8641</v>
      </c>
      <c r="G8226" s="6" t="s">
        <v>8649</v>
      </c>
      <c r="H8226" s="6" t="s">
        <v>8688</v>
      </c>
      <c r="I8226" s="6" t="s">
        <v>8740</v>
      </c>
      <c r="J8226" s="6" t="s">
        <v>5</v>
      </c>
      <c r="K8226" s="7">
        <v>3</v>
      </c>
      <c r="L8226" s="7">
        <f>IFERROR(VLOOKUP(SiscoTable[[#This Row],[Código]],Hoja2!A:B,2,0)*SiscoTable[[#This Row],[Provta(Uns)]],0)</f>
        <v>43.5</v>
      </c>
      <c r="M8226" s="7">
        <v>0</v>
      </c>
      <c r="N8226" s="7">
        <v>30</v>
      </c>
      <c r="O8226" s="7">
        <f>IFERROR(VLOOKUP(SiscoTable[[#This Row],[Código]],Hoja2!A:B,2,0)*SiscoTable[[#This Row],[Stock_actual]],0)</f>
        <v>435</v>
      </c>
      <c r="P8226" s="6" t="s">
        <v>240</v>
      </c>
      <c r="Q8226" s="7">
        <v>3</v>
      </c>
      <c r="R8226" s="7">
        <v>0</v>
      </c>
      <c r="S8226" s="7" t="s">
        <v>11926</v>
      </c>
      <c r="BI8226"/>
      <c r="BJ8226"/>
    </row>
    <row r="8227" spans="2:62" x14ac:dyDescent="0.4">
      <c r="B8227" s="1">
        <v>31309</v>
      </c>
      <c r="C8227" s="6" t="s">
        <v>8</v>
      </c>
      <c r="D8227" s="6" t="s">
        <v>8</v>
      </c>
      <c r="E8227" s="6" t="s">
        <v>8482</v>
      </c>
      <c r="F8227" s="6" t="s">
        <v>9030</v>
      </c>
      <c r="G8227" s="6" t="s">
        <v>9299</v>
      </c>
      <c r="H8227" s="6" t="s">
        <v>9360</v>
      </c>
      <c r="I8227" s="6" t="s">
        <v>9553</v>
      </c>
      <c r="J8227" s="6" t="s">
        <v>5</v>
      </c>
      <c r="K8227" s="7">
        <v>2.17</v>
      </c>
      <c r="L8227" s="7">
        <f>IFERROR(VLOOKUP(SiscoTable[[#This Row],[Código]],Hoja2!A:B,2,0)*SiscoTable[[#This Row],[Provta(Uns)]],0)</f>
        <v>40.362000000000002</v>
      </c>
      <c r="M8227" s="7">
        <v>0</v>
      </c>
      <c r="N8227" s="7">
        <v>1</v>
      </c>
      <c r="O8227" s="7">
        <f>IFERROR(VLOOKUP(SiscoTable[[#This Row],[Código]],Hoja2!A:B,2,0)*SiscoTable[[#This Row],[Stock_actual]],0)</f>
        <v>18.600000000000001</v>
      </c>
      <c r="P8227" s="6" t="s">
        <v>402</v>
      </c>
      <c r="Q8227" s="7">
        <v>2</v>
      </c>
      <c r="R8227" s="7">
        <v>4.1800000000000006</v>
      </c>
      <c r="S8227" s="7" t="s">
        <v>11926</v>
      </c>
      <c r="BI8227"/>
      <c r="BJ8227"/>
    </row>
    <row r="8228" spans="2:62" x14ac:dyDescent="0.4">
      <c r="B8228" s="1">
        <v>31310</v>
      </c>
      <c r="C8228" s="6" t="s">
        <v>8</v>
      </c>
      <c r="D8228" s="6" t="s">
        <v>8</v>
      </c>
      <c r="E8228" s="6" t="s">
        <v>8482</v>
      </c>
      <c r="F8228" s="6" t="s">
        <v>9030</v>
      </c>
      <c r="G8228" s="6" t="s">
        <v>9299</v>
      </c>
      <c r="H8228" s="6" t="s">
        <v>9360</v>
      </c>
      <c r="I8228" s="6" t="s">
        <v>9554</v>
      </c>
      <c r="J8228" s="6" t="s">
        <v>5</v>
      </c>
      <c r="K8228" s="7">
        <v>10.17</v>
      </c>
      <c r="L8228" s="7">
        <f>IFERROR(VLOOKUP(SiscoTable[[#This Row],[Código]],Hoja2!A:B,2,0)*SiscoTable[[#This Row],[Provta(Uns)]],0)</f>
        <v>66.105000000000004</v>
      </c>
      <c r="M8228" s="7">
        <v>0</v>
      </c>
      <c r="N8228" s="7">
        <v>65</v>
      </c>
      <c r="O8228" s="7">
        <f>IFERROR(VLOOKUP(SiscoTable[[#This Row],[Código]],Hoja2!A:B,2,0)*SiscoTable[[#This Row],[Stock_actual]],0)</f>
        <v>422.5</v>
      </c>
      <c r="P8228" s="6" t="s">
        <v>8428</v>
      </c>
      <c r="Q8228" s="7">
        <v>11</v>
      </c>
      <c r="R8228" s="7">
        <v>0</v>
      </c>
      <c r="S8228" s="7" t="s">
        <v>11926</v>
      </c>
      <c r="BI8228"/>
      <c r="BJ8228"/>
    </row>
    <row r="8229" spans="2:62" x14ac:dyDescent="0.4">
      <c r="B8229" s="1">
        <v>31311</v>
      </c>
      <c r="C8229" s="6" t="s">
        <v>8</v>
      </c>
      <c r="D8229" s="6" t="s">
        <v>8</v>
      </c>
      <c r="E8229" s="6" t="s">
        <v>8482</v>
      </c>
      <c r="F8229" s="6" t="s">
        <v>9030</v>
      </c>
      <c r="G8229" s="6" t="s">
        <v>9299</v>
      </c>
      <c r="H8229" s="6" t="s">
        <v>9360</v>
      </c>
      <c r="I8229" s="6" t="s">
        <v>9555</v>
      </c>
      <c r="J8229" s="6" t="s">
        <v>5</v>
      </c>
      <c r="K8229" s="7">
        <v>2.83</v>
      </c>
      <c r="L8229" s="7">
        <f>IFERROR(VLOOKUP(SiscoTable[[#This Row],[Código]],Hoja2!A:B,2,0)*SiscoTable[[#This Row],[Provta(Uns)]],0)</f>
        <v>63.675000000000004</v>
      </c>
      <c r="M8229" s="7">
        <v>0</v>
      </c>
      <c r="N8229" s="7">
        <v>26</v>
      </c>
      <c r="O8229" s="7">
        <f>IFERROR(VLOOKUP(SiscoTable[[#This Row],[Código]],Hoja2!A:B,2,0)*SiscoTable[[#This Row],[Stock_actual]],0)</f>
        <v>585</v>
      </c>
      <c r="P8229" s="6" t="s">
        <v>6477</v>
      </c>
      <c r="Q8229" s="7">
        <v>3</v>
      </c>
      <c r="R8229" s="7">
        <v>0</v>
      </c>
      <c r="S8229" s="7" t="s">
        <v>11926</v>
      </c>
      <c r="BI8229"/>
      <c r="BJ8229"/>
    </row>
    <row r="8230" spans="2:62" x14ac:dyDescent="0.4">
      <c r="B8230" s="1">
        <v>31312</v>
      </c>
      <c r="C8230" s="6" t="s">
        <v>8</v>
      </c>
      <c r="D8230" s="6" t="s">
        <v>8</v>
      </c>
      <c r="E8230" s="6" t="s">
        <v>8482</v>
      </c>
      <c r="F8230" s="6" t="s">
        <v>1736</v>
      </c>
      <c r="G8230" s="6" t="s">
        <v>10362</v>
      </c>
      <c r="H8230" s="6" t="s">
        <v>2502</v>
      </c>
      <c r="I8230" s="6" t="s">
        <v>10523</v>
      </c>
      <c r="J8230" s="6" t="s">
        <v>5</v>
      </c>
      <c r="K8230" s="7">
        <v>10</v>
      </c>
      <c r="L8230" s="7">
        <f>IFERROR(VLOOKUP(SiscoTable[[#This Row],[Código]],Hoja2!A:B,2,0)*SiscoTable[[#This Row],[Provta(Uns)]],0)</f>
        <v>49</v>
      </c>
      <c r="M8230" s="7">
        <v>0</v>
      </c>
      <c r="N8230" s="7">
        <v>2</v>
      </c>
      <c r="O8230" s="7">
        <f>IFERROR(VLOOKUP(SiscoTable[[#This Row],[Código]],Hoja2!A:B,2,0)*SiscoTable[[#This Row],[Stock_actual]],0)</f>
        <v>9.8000000000000007</v>
      </c>
      <c r="P8230" s="6" t="s">
        <v>27</v>
      </c>
      <c r="Q8230" s="7">
        <v>11</v>
      </c>
      <c r="R8230" s="7">
        <v>19.78</v>
      </c>
      <c r="S8230" s="7" t="s">
        <v>11926</v>
      </c>
      <c r="BI8230"/>
      <c r="BJ8230"/>
    </row>
    <row r="8231" spans="2:62" x14ac:dyDescent="0.4">
      <c r="B8231" s="1">
        <v>31313</v>
      </c>
      <c r="C8231" s="6" t="s">
        <v>8</v>
      </c>
      <c r="D8231" s="6" t="s">
        <v>8</v>
      </c>
      <c r="E8231" s="6" t="s">
        <v>8482</v>
      </c>
      <c r="F8231" s="6" t="s">
        <v>9030</v>
      </c>
      <c r="G8231" s="6" t="s">
        <v>9678</v>
      </c>
      <c r="H8231" s="6" t="s">
        <v>9053</v>
      </c>
      <c r="I8231" s="6" t="s">
        <v>9884</v>
      </c>
      <c r="J8231" s="6" t="s">
        <v>5</v>
      </c>
      <c r="K8231" s="7">
        <v>1.17</v>
      </c>
      <c r="L8231" s="7">
        <f>IFERROR(VLOOKUP(SiscoTable[[#This Row],[Código]],Hoja2!A:B,2,0)*SiscoTable[[#This Row],[Provta(Uns)]],0)</f>
        <v>22.112999999999996</v>
      </c>
      <c r="M8231" s="7">
        <v>0</v>
      </c>
      <c r="N8231" s="7">
        <v>17</v>
      </c>
      <c r="O8231" s="7">
        <f>IFERROR(VLOOKUP(SiscoTable[[#This Row],[Código]],Hoja2!A:B,2,0)*SiscoTable[[#This Row],[Stock_actual]],0)</f>
        <v>321.29999999999995</v>
      </c>
      <c r="P8231" s="6" t="s">
        <v>1133</v>
      </c>
      <c r="Q8231" s="7">
        <v>1</v>
      </c>
      <c r="R8231" s="7">
        <v>0</v>
      </c>
      <c r="S8231" s="7" t="s">
        <v>11926</v>
      </c>
      <c r="BI8231"/>
      <c r="BJ8231"/>
    </row>
    <row r="8232" spans="2:62" x14ac:dyDescent="0.4">
      <c r="B8232" s="1">
        <v>31314</v>
      </c>
      <c r="C8232" s="6" t="s">
        <v>8</v>
      </c>
      <c r="D8232" s="6" t="s">
        <v>8</v>
      </c>
      <c r="E8232" s="6" t="s">
        <v>8482</v>
      </c>
      <c r="F8232" s="6" t="s">
        <v>9030</v>
      </c>
      <c r="G8232" s="6" t="s">
        <v>10068</v>
      </c>
      <c r="H8232" s="6" t="s">
        <v>10095</v>
      </c>
      <c r="I8232" s="6" t="s">
        <v>10149</v>
      </c>
      <c r="J8232" s="6" t="s">
        <v>5</v>
      </c>
      <c r="K8232" s="7">
        <v>1.33</v>
      </c>
      <c r="L8232" s="7">
        <f>IFERROR(VLOOKUP(SiscoTable[[#This Row],[Código]],Hoja2!A:B,2,0)*SiscoTable[[#This Row],[Provta(Uns)]],0)</f>
        <v>9.31</v>
      </c>
      <c r="M8232" s="7">
        <v>0</v>
      </c>
      <c r="N8232" s="7">
        <v>52</v>
      </c>
      <c r="O8232" s="7">
        <f>IFERROR(VLOOKUP(SiscoTable[[#This Row],[Código]],Hoja2!A:B,2,0)*SiscoTable[[#This Row],[Stock_actual]],0)</f>
        <v>364</v>
      </c>
      <c r="P8232" s="6" t="s">
        <v>3465</v>
      </c>
      <c r="Q8232" s="7">
        <v>1</v>
      </c>
      <c r="R8232" s="7">
        <v>0</v>
      </c>
      <c r="S8232" s="7" t="s">
        <v>11926</v>
      </c>
      <c r="BI8232"/>
      <c r="BJ8232"/>
    </row>
    <row r="8233" spans="2:62" x14ac:dyDescent="0.4">
      <c r="B8233" s="1">
        <v>31315</v>
      </c>
      <c r="C8233" s="6" t="s">
        <v>8</v>
      </c>
      <c r="D8233" s="6" t="s">
        <v>8</v>
      </c>
      <c r="E8233" s="6" t="s">
        <v>8482</v>
      </c>
      <c r="F8233" s="6" t="s">
        <v>1736</v>
      </c>
      <c r="G8233" s="6" t="s">
        <v>10362</v>
      </c>
      <c r="H8233" s="6" t="s">
        <v>10407</v>
      </c>
      <c r="I8233" s="6" t="s">
        <v>10524</v>
      </c>
      <c r="J8233" s="6" t="s">
        <v>5</v>
      </c>
      <c r="K8233" s="7">
        <v>1.17</v>
      </c>
      <c r="L8233" s="7">
        <f>IFERROR(VLOOKUP(SiscoTable[[#This Row],[Código]],Hoja2!A:B,2,0)*SiscoTable[[#This Row],[Provta(Uns)]],0)</f>
        <v>30.302999999999997</v>
      </c>
      <c r="M8233" s="7">
        <v>0</v>
      </c>
      <c r="N8233" s="7">
        <v>14</v>
      </c>
      <c r="O8233" s="7">
        <f>IFERROR(VLOOKUP(SiscoTable[[#This Row],[Código]],Hoja2!A:B,2,0)*SiscoTable[[#This Row],[Stock_actual]],0)</f>
        <v>362.59999999999997</v>
      </c>
      <c r="P8233" s="6" t="s">
        <v>10442</v>
      </c>
      <c r="Q8233" s="7">
        <v>1</v>
      </c>
      <c r="R8233" s="7">
        <v>0</v>
      </c>
      <c r="S8233" s="7" t="s">
        <v>11926</v>
      </c>
      <c r="BI8233"/>
      <c r="BJ8233"/>
    </row>
    <row r="8234" spans="2:62" x14ac:dyDescent="0.4">
      <c r="B8234" s="1">
        <v>31316</v>
      </c>
      <c r="C8234" s="6" t="s">
        <v>8</v>
      </c>
      <c r="D8234" s="6" t="s">
        <v>8</v>
      </c>
      <c r="E8234" s="6" t="s">
        <v>8482</v>
      </c>
      <c r="F8234" s="6" t="s">
        <v>1736</v>
      </c>
      <c r="G8234" s="6" t="s">
        <v>10362</v>
      </c>
      <c r="H8234" s="6" t="s">
        <v>10407</v>
      </c>
      <c r="I8234" s="6" t="s">
        <v>10525</v>
      </c>
      <c r="J8234" s="6" t="s">
        <v>5</v>
      </c>
      <c r="K8234" s="7">
        <v>6</v>
      </c>
      <c r="L8234" s="7">
        <f>IFERROR(VLOOKUP(SiscoTable[[#This Row],[Código]],Hoja2!A:B,2,0)*SiscoTable[[#This Row],[Provta(Uns)]],0)</f>
        <v>27</v>
      </c>
      <c r="M8234" s="7">
        <v>72</v>
      </c>
      <c r="N8234" s="7">
        <v>0</v>
      </c>
      <c r="O8234" s="7">
        <f>IFERROR(VLOOKUP(SiscoTable[[#This Row],[Código]],Hoja2!A:B,2,0)*SiscoTable[[#This Row],[Stock_actual]],0)</f>
        <v>0</v>
      </c>
      <c r="P8234" s="6" t="s">
        <v>7</v>
      </c>
      <c r="Q8234" s="7">
        <v>7</v>
      </c>
      <c r="R8234" s="7">
        <v>0</v>
      </c>
      <c r="S8234" s="7" t="s">
        <v>11926</v>
      </c>
      <c r="BI8234"/>
      <c r="BJ8234"/>
    </row>
    <row r="8235" spans="2:62" x14ac:dyDescent="0.4">
      <c r="B8235" s="1">
        <v>31317</v>
      </c>
      <c r="C8235" s="6" t="s">
        <v>8</v>
      </c>
      <c r="D8235" s="6" t="s">
        <v>8</v>
      </c>
      <c r="E8235" s="6" t="s">
        <v>8482</v>
      </c>
      <c r="F8235" s="6" t="s">
        <v>9030</v>
      </c>
      <c r="G8235" s="6" t="s">
        <v>9678</v>
      </c>
      <c r="H8235" s="6" t="s">
        <v>9322</v>
      </c>
      <c r="I8235" s="6" t="s">
        <v>9885</v>
      </c>
      <c r="J8235" s="6" t="s">
        <v>5</v>
      </c>
      <c r="K8235" s="7">
        <v>4.33</v>
      </c>
      <c r="L8235" s="7">
        <f>IFERROR(VLOOKUP(SiscoTable[[#This Row],[Código]],Hoja2!A:B,2,0)*SiscoTable[[#This Row],[Provta(Uns)]],0)</f>
        <v>68.847000000000008</v>
      </c>
      <c r="M8235" s="7">
        <v>36</v>
      </c>
      <c r="N8235" s="7">
        <v>0</v>
      </c>
      <c r="O8235" s="7">
        <f>IFERROR(VLOOKUP(SiscoTable[[#This Row],[Código]],Hoja2!A:B,2,0)*SiscoTable[[#This Row],[Stock_actual]],0)</f>
        <v>0</v>
      </c>
      <c r="P8235" s="6" t="s">
        <v>7</v>
      </c>
      <c r="Q8235" s="7">
        <v>5</v>
      </c>
      <c r="R8235" s="7">
        <v>0</v>
      </c>
      <c r="S8235" s="7" t="s">
        <v>11926</v>
      </c>
      <c r="BI8235"/>
      <c r="BJ8235"/>
    </row>
    <row r="8236" spans="2:62" x14ac:dyDescent="0.4">
      <c r="B8236" s="1">
        <v>31318</v>
      </c>
      <c r="C8236" s="6" t="s">
        <v>30</v>
      </c>
      <c r="D8236" s="6" t="s">
        <v>30</v>
      </c>
      <c r="E8236" s="6" t="s">
        <v>8482</v>
      </c>
      <c r="F8236" s="6" t="s">
        <v>1736</v>
      </c>
      <c r="G8236" s="6" t="s">
        <v>10362</v>
      </c>
      <c r="H8236" s="6" t="s">
        <v>10430</v>
      </c>
      <c r="I8236" s="6" t="s">
        <v>10429</v>
      </c>
      <c r="J8236" s="6" t="s">
        <v>5</v>
      </c>
      <c r="K8236" s="7">
        <v>14.67</v>
      </c>
      <c r="L8236" s="7">
        <f>IFERROR(VLOOKUP(SiscoTable[[#This Row],[Código]],Hoja2!A:B,2,0)*SiscoTable[[#This Row],[Provta(Uns)]],0)</f>
        <v>124.69499999999999</v>
      </c>
      <c r="M8236" s="7">
        <v>0</v>
      </c>
      <c r="N8236" s="7">
        <v>5</v>
      </c>
      <c r="O8236" s="7">
        <f>IFERROR(VLOOKUP(SiscoTable[[#This Row],[Código]],Hoja2!A:B,2,0)*SiscoTable[[#This Row],[Stock_actual]],0)</f>
        <v>42.5</v>
      </c>
      <c r="P8236" s="6" t="s">
        <v>124</v>
      </c>
      <c r="Q8236" s="7">
        <v>16</v>
      </c>
      <c r="R8236" s="7">
        <v>29.299999999999997</v>
      </c>
      <c r="S8236" s="7" t="s">
        <v>11926</v>
      </c>
      <c r="BI8236"/>
      <c r="BJ8236"/>
    </row>
    <row r="8237" spans="2:62" x14ac:dyDescent="0.4">
      <c r="B8237" s="1">
        <v>31319</v>
      </c>
      <c r="C8237" s="6" t="s">
        <v>8</v>
      </c>
      <c r="D8237" s="6" t="s">
        <v>8</v>
      </c>
      <c r="E8237" s="6" t="s">
        <v>8482</v>
      </c>
      <c r="F8237" s="6" t="s">
        <v>1736</v>
      </c>
      <c r="G8237" s="6" t="s">
        <v>10362</v>
      </c>
      <c r="H8237" s="6" t="s">
        <v>10430</v>
      </c>
      <c r="I8237" s="6" t="s">
        <v>10526</v>
      </c>
      <c r="J8237" s="6" t="s">
        <v>5</v>
      </c>
      <c r="K8237" s="7">
        <v>7.67</v>
      </c>
      <c r="L8237" s="7">
        <f>IFERROR(VLOOKUP(SiscoTable[[#This Row],[Código]],Hoja2!A:B,2,0)*SiscoTable[[#This Row],[Provta(Uns)]],0)</f>
        <v>65.194999999999993</v>
      </c>
      <c r="M8237" s="7">
        <v>0</v>
      </c>
      <c r="N8237" s="7">
        <v>49</v>
      </c>
      <c r="O8237" s="7">
        <f>IFERROR(VLOOKUP(SiscoTable[[#This Row],[Código]],Hoja2!A:B,2,0)*SiscoTable[[#This Row],[Stock_actual]],0)</f>
        <v>416.5</v>
      </c>
      <c r="P8237" s="6" t="s">
        <v>8428</v>
      </c>
      <c r="Q8237" s="7">
        <v>9</v>
      </c>
      <c r="R8237" s="7">
        <v>0</v>
      </c>
      <c r="S8237" s="7" t="s">
        <v>11926</v>
      </c>
      <c r="BI8237"/>
      <c r="BJ8237"/>
    </row>
    <row r="8238" spans="2:62" x14ac:dyDescent="0.4">
      <c r="B8238" s="1">
        <v>31320</v>
      </c>
      <c r="C8238" s="6" t="s">
        <v>30</v>
      </c>
      <c r="D8238" s="6" t="s">
        <v>30</v>
      </c>
      <c r="E8238" s="6" t="s">
        <v>8482</v>
      </c>
      <c r="F8238" s="6" t="s">
        <v>9030</v>
      </c>
      <c r="G8238" s="6" t="s">
        <v>10068</v>
      </c>
      <c r="H8238" s="6" t="s">
        <v>10088</v>
      </c>
      <c r="I8238" s="6" t="s">
        <v>10125</v>
      </c>
      <c r="J8238" s="6" t="s">
        <v>5</v>
      </c>
      <c r="K8238" s="7">
        <v>16</v>
      </c>
      <c r="L8238" s="7">
        <f>IFERROR(VLOOKUP(SiscoTable[[#This Row],[Código]],Hoja2!A:B,2,0)*SiscoTable[[#This Row],[Provta(Uns)]],0)</f>
        <v>88</v>
      </c>
      <c r="M8238" s="7">
        <v>0</v>
      </c>
      <c r="N8238" s="7">
        <v>11</v>
      </c>
      <c r="O8238" s="7">
        <f>IFERROR(VLOOKUP(SiscoTable[[#This Row],[Código]],Hoja2!A:B,2,0)*SiscoTable[[#This Row],[Stock_actual]],0)</f>
        <v>60.5</v>
      </c>
      <c r="P8238" s="6" t="s">
        <v>256</v>
      </c>
      <c r="Q8238" s="7">
        <v>17</v>
      </c>
      <c r="R8238" s="7">
        <v>31.93</v>
      </c>
      <c r="S8238" s="7" t="s">
        <v>11926</v>
      </c>
      <c r="BI8238"/>
      <c r="BJ8238"/>
    </row>
    <row r="8239" spans="2:62" x14ac:dyDescent="0.4">
      <c r="B8239" s="1">
        <v>31321</v>
      </c>
      <c r="C8239" s="6" t="s">
        <v>8</v>
      </c>
      <c r="D8239" s="6" t="s">
        <v>8</v>
      </c>
      <c r="E8239" s="6" t="s">
        <v>8482</v>
      </c>
      <c r="F8239" s="6" t="s">
        <v>9030</v>
      </c>
      <c r="G8239" s="6" t="s">
        <v>10068</v>
      </c>
      <c r="H8239" s="6" t="s">
        <v>10088</v>
      </c>
      <c r="I8239" s="6" t="s">
        <v>10150</v>
      </c>
      <c r="J8239" s="6" t="s">
        <v>5</v>
      </c>
      <c r="K8239" s="7">
        <v>2.67</v>
      </c>
      <c r="L8239" s="7">
        <f>IFERROR(VLOOKUP(SiscoTable[[#This Row],[Código]],Hoja2!A:B,2,0)*SiscoTable[[#This Row],[Provta(Uns)]],0)</f>
        <v>14.684999999999999</v>
      </c>
      <c r="M8239" s="7">
        <v>0</v>
      </c>
      <c r="N8239" s="7">
        <v>53</v>
      </c>
      <c r="O8239" s="7">
        <f>IFERROR(VLOOKUP(SiscoTable[[#This Row],[Código]],Hoja2!A:B,2,0)*SiscoTable[[#This Row],[Stock_actual]],0)</f>
        <v>291.5</v>
      </c>
      <c r="P8239" s="6" t="s">
        <v>10151</v>
      </c>
      <c r="Q8239" s="7">
        <v>3</v>
      </c>
      <c r="R8239" s="7">
        <v>0</v>
      </c>
      <c r="S8239" s="7" t="s">
        <v>11926</v>
      </c>
      <c r="BI8239"/>
      <c r="BJ8239"/>
    </row>
    <row r="8240" spans="2:62" x14ac:dyDescent="0.4">
      <c r="B8240" s="1">
        <v>31322</v>
      </c>
      <c r="C8240" s="6" t="s">
        <v>30</v>
      </c>
      <c r="D8240" s="6" t="s">
        <v>8</v>
      </c>
      <c r="E8240" s="6" t="s">
        <v>469</v>
      </c>
      <c r="F8240" s="6" t="s">
        <v>1050</v>
      </c>
      <c r="G8240" s="6" t="s">
        <v>1128</v>
      </c>
      <c r="H8240" s="6" t="s">
        <v>673</v>
      </c>
      <c r="I8240" s="6" t="s">
        <v>1183</v>
      </c>
      <c r="J8240" s="6" t="s">
        <v>5</v>
      </c>
      <c r="K8240" s="7">
        <v>12</v>
      </c>
      <c r="L8240" s="34">
        <f>IFERROR(VLOOKUP(SiscoTable[[#This Row],[Código]],Hoja2!A:B,2,0)*SiscoTable[[#This Row],[Provta(Uns)]],0)</f>
        <v>84</v>
      </c>
      <c r="M8240" s="7">
        <v>0</v>
      </c>
      <c r="N8240" s="7">
        <v>15</v>
      </c>
      <c r="O8240" s="34">
        <f>IFERROR(VLOOKUP(SiscoTable[[#This Row],[Código]],Hoja2!A:B,2,0)*SiscoTable[[#This Row],[Stock_actual]],0)</f>
        <v>105</v>
      </c>
      <c r="P8240" s="6" t="s">
        <v>224</v>
      </c>
      <c r="Q8240" s="7">
        <v>13</v>
      </c>
      <c r="R8240" s="7">
        <v>0</v>
      </c>
      <c r="S8240" s="7" t="s">
        <v>11924</v>
      </c>
      <c r="BI8240"/>
      <c r="BJ8240"/>
    </row>
    <row r="8241" spans="2:62" x14ac:dyDescent="0.4">
      <c r="B8241" s="1">
        <v>31323</v>
      </c>
      <c r="C8241" s="6" t="s">
        <v>8</v>
      </c>
      <c r="D8241" s="6" t="s">
        <v>8</v>
      </c>
      <c r="E8241" s="6" t="s">
        <v>8482</v>
      </c>
      <c r="F8241" s="6" t="s">
        <v>9030</v>
      </c>
      <c r="G8241" s="6" t="s">
        <v>9299</v>
      </c>
      <c r="H8241" s="6" t="s">
        <v>9557</v>
      </c>
      <c r="I8241" s="6" t="s">
        <v>9556</v>
      </c>
      <c r="J8241" s="6" t="s">
        <v>5</v>
      </c>
      <c r="K8241" s="7">
        <v>1.83</v>
      </c>
      <c r="L8241" s="7">
        <f>IFERROR(VLOOKUP(SiscoTable[[#This Row],[Código]],Hoja2!A:B,2,0)*SiscoTable[[#This Row],[Provta(Uns)]],0)</f>
        <v>39.528000000000006</v>
      </c>
      <c r="M8241" s="7">
        <v>0</v>
      </c>
      <c r="N8241" s="7">
        <v>13</v>
      </c>
      <c r="O8241" s="7">
        <f>IFERROR(VLOOKUP(SiscoTable[[#This Row],[Código]],Hoja2!A:B,2,0)*SiscoTable[[#This Row],[Stock_actual]],0)</f>
        <v>280.8</v>
      </c>
      <c r="P8241" s="6" t="s">
        <v>3570</v>
      </c>
      <c r="Q8241" s="7">
        <v>2</v>
      </c>
      <c r="R8241" s="7">
        <v>0</v>
      </c>
      <c r="S8241" s="7" t="s">
        <v>11926</v>
      </c>
      <c r="BI8241"/>
      <c r="BJ8241"/>
    </row>
    <row r="8242" spans="2:62" x14ac:dyDescent="0.4">
      <c r="B8242" s="1">
        <v>31324</v>
      </c>
      <c r="C8242" s="6" t="s">
        <v>30</v>
      </c>
      <c r="D8242" s="6" t="s">
        <v>8</v>
      </c>
      <c r="E8242" s="6" t="s">
        <v>8482</v>
      </c>
      <c r="F8242" s="6" t="s">
        <v>1736</v>
      </c>
      <c r="G8242" s="6" t="s">
        <v>10362</v>
      </c>
      <c r="H8242" s="6" t="s">
        <v>9681</v>
      </c>
      <c r="I8242" s="6" t="s">
        <v>10431</v>
      </c>
      <c r="J8242" s="6" t="s">
        <v>5</v>
      </c>
      <c r="K8242" s="7">
        <v>5.83</v>
      </c>
      <c r="L8242" s="7">
        <f>IFERROR(VLOOKUP(SiscoTable[[#This Row],[Código]],Hoja2!A:B,2,0)*SiscoTable[[#This Row],[Provta(Uns)]],0)</f>
        <v>96.778000000000006</v>
      </c>
      <c r="M8242" s="7">
        <v>36</v>
      </c>
      <c r="N8242" s="7">
        <v>1</v>
      </c>
      <c r="O8242" s="7">
        <f>IFERROR(VLOOKUP(SiscoTable[[#This Row],[Código]],Hoja2!A:B,2,0)*SiscoTable[[#This Row],[Stock_actual]],0)</f>
        <v>16.600000000000001</v>
      </c>
      <c r="P8242" s="6" t="s">
        <v>214</v>
      </c>
      <c r="Q8242" s="7">
        <v>6</v>
      </c>
      <c r="R8242" s="7">
        <v>0</v>
      </c>
      <c r="S8242" s="7" t="s">
        <v>11926</v>
      </c>
      <c r="BI8242"/>
      <c r="BJ8242"/>
    </row>
    <row r="8243" spans="2:62" x14ac:dyDescent="0.4">
      <c r="B8243" s="1">
        <v>31325</v>
      </c>
      <c r="C8243" s="6" t="s">
        <v>8</v>
      </c>
      <c r="D8243" s="6" t="s">
        <v>8</v>
      </c>
      <c r="E8243" s="6" t="s">
        <v>3268</v>
      </c>
      <c r="F8243" s="6" t="s">
        <v>3269</v>
      </c>
      <c r="G8243" s="6" t="s">
        <v>4384</v>
      </c>
      <c r="H8243" s="6" t="s">
        <v>4469</v>
      </c>
      <c r="I8243" s="6" t="s">
        <v>4562</v>
      </c>
      <c r="J8243" s="6" t="s">
        <v>5</v>
      </c>
      <c r="K8243" s="7">
        <v>11.83</v>
      </c>
      <c r="L8243" s="7">
        <f>IFERROR(VLOOKUP(SiscoTable[[#This Row],[Código]],Hoja2!A:B,2,0)*SiscoTable[[#This Row],[Provta(Uns)]],0)</f>
        <v>23.66</v>
      </c>
      <c r="M8243" s="7">
        <v>0</v>
      </c>
      <c r="N8243" s="7">
        <v>0</v>
      </c>
      <c r="O8243" s="7">
        <f>IFERROR(VLOOKUP(SiscoTable[[#This Row],[Código]],Hoja2!A:B,2,0)*SiscoTable[[#This Row],[Stock_actual]],0)</f>
        <v>0</v>
      </c>
      <c r="P8243" s="6" t="s">
        <v>7</v>
      </c>
      <c r="Q8243" s="7">
        <v>13</v>
      </c>
      <c r="R8243" s="7">
        <v>23.400000000000002</v>
      </c>
      <c r="S8243" s="7" t="s">
        <v>11928</v>
      </c>
      <c r="BI8243"/>
      <c r="BJ8243"/>
    </row>
    <row r="8244" spans="2:62" x14ac:dyDescent="0.4">
      <c r="B8244" s="1">
        <v>31326</v>
      </c>
      <c r="C8244" s="6" t="s">
        <v>8</v>
      </c>
      <c r="D8244" s="6" t="s">
        <v>8</v>
      </c>
      <c r="E8244" s="6" t="s">
        <v>3268</v>
      </c>
      <c r="F8244" s="6" t="s">
        <v>3269</v>
      </c>
      <c r="G8244" s="6" t="s">
        <v>4384</v>
      </c>
      <c r="H8244" s="6" t="s">
        <v>4469</v>
      </c>
      <c r="I8244" s="6" t="s">
        <v>4563</v>
      </c>
      <c r="J8244" s="6" t="s">
        <v>5</v>
      </c>
      <c r="K8244" s="7">
        <v>2</v>
      </c>
      <c r="L8244" s="7">
        <f>IFERROR(VLOOKUP(SiscoTable[[#This Row],[Código]],Hoja2!A:B,2,0)*SiscoTable[[#This Row],[Provta(Uns)]],0)</f>
        <v>31.8</v>
      </c>
      <c r="M8244" s="7">
        <v>0</v>
      </c>
      <c r="N8244" s="7">
        <v>0</v>
      </c>
      <c r="O8244" s="7">
        <f>IFERROR(VLOOKUP(SiscoTable[[#This Row],[Código]],Hoja2!A:B,2,0)*SiscoTable[[#This Row],[Stock_actual]],0)</f>
        <v>0</v>
      </c>
      <c r="P8244" s="6" t="s">
        <v>7</v>
      </c>
      <c r="Q8244" s="7">
        <v>2</v>
      </c>
      <c r="R8244" s="7">
        <v>4.2</v>
      </c>
      <c r="S8244" s="7" t="s">
        <v>11928</v>
      </c>
      <c r="BI8244"/>
      <c r="BJ8244"/>
    </row>
    <row r="8245" spans="2:62" x14ac:dyDescent="0.4">
      <c r="B8245" s="1">
        <v>31327</v>
      </c>
      <c r="C8245" s="6" t="s">
        <v>8</v>
      </c>
      <c r="D8245" s="6" t="s">
        <v>8</v>
      </c>
      <c r="E8245" s="6" t="s">
        <v>3268</v>
      </c>
      <c r="F8245" s="6" t="s">
        <v>7815</v>
      </c>
      <c r="G8245" s="6" t="s">
        <v>8044</v>
      </c>
      <c r="H8245" s="6" t="s">
        <v>3585</v>
      </c>
      <c r="I8245" s="6" t="s">
        <v>8062</v>
      </c>
      <c r="J8245" s="6" t="s">
        <v>5</v>
      </c>
      <c r="K8245" s="7">
        <v>5.33</v>
      </c>
      <c r="L8245" s="7">
        <f>IFERROR(VLOOKUP(SiscoTable[[#This Row],[Código]],Hoja2!A:B,2,0)*SiscoTable[[#This Row],[Provta(Uns)]],0)</f>
        <v>18.655000000000001</v>
      </c>
      <c r="M8245" s="7">
        <v>0</v>
      </c>
      <c r="N8245" s="7">
        <v>1</v>
      </c>
      <c r="O8245" s="7">
        <f>IFERROR(VLOOKUP(SiscoTable[[#This Row],[Código]],Hoja2!A:B,2,0)*SiscoTable[[#This Row],[Stock_actual]],0)</f>
        <v>3.5</v>
      </c>
      <c r="P8245" s="6" t="s">
        <v>27</v>
      </c>
      <c r="Q8245" s="7">
        <v>6</v>
      </c>
      <c r="R8245" s="7">
        <v>10.879999999999999</v>
      </c>
      <c r="S8245" s="7" t="s">
        <v>11928</v>
      </c>
      <c r="BI8245"/>
      <c r="BJ8245"/>
    </row>
    <row r="8246" spans="2:62" x14ac:dyDescent="0.4">
      <c r="B8246" s="1">
        <v>31328</v>
      </c>
      <c r="C8246" s="6" t="s">
        <v>8</v>
      </c>
      <c r="D8246" s="6" t="s">
        <v>8</v>
      </c>
      <c r="E8246" s="6" t="s">
        <v>8482</v>
      </c>
      <c r="F8246" s="6" t="s">
        <v>8641</v>
      </c>
      <c r="G8246" s="6" t="s">
        <v>8936</v>
      </c>
      <c r="H8246" s="6" t="s">
        <v>8760</v>
      </c>
      <c r="I8246" s="6" t="s">
        <v>9010</v>
      </c>
      <c r="J8246" s="6" t="s">
        <v>5</v>
      </c>
      <c r="K8246" s="7">
        <v>3.83</v>
      </c>
      <c r="L8246" s="7">
        <f>IFERROR(VLOOKUP(SiscoTable[[#This Row],[Código]],Hoja2!A:B,2,0)*SiscoTable[[#This Row],[Provta(Uns)]],0)</f>
        <v>55.535000000000004</v>
      </c>
      <c r="M8246" s="7">
        <v>0</v>
      </c>
      <c r="N8246" s="7">
        <v>2</v>
      </c>
      <c r="O8246" s="7">
        <f>IFERROR(VLOOKUP(SiscoTable[[#This Row],[Código]],Hoja2!A:B,2,0)*SiscoTable[[#This Row],[Stock_actual]],0)</f>
        <v>29</v>
      </c>
      <c r="P8246" s="6" t="s">
        <v>810</v>
      </c>
      <c r="Q8246" s="7">
        <v>4</v>
      </c>
      <c r="R8246" s="7">
        <v>7.75</v>
      </c>
      <c r="S8246" s="7" t="s">
        <v>11926</v>
      </c>
      <c r="BI8246"/>
      <c r="BJ8246"/>
    </row>
    <row r="8247" spans="2:62" x14ac:dyDescent="0.4">
      <c r="B8247" s="1">
        <v>31329</v>
      </c>
      <c r="C8247" s="6" t="s">
        <v>8</v>
      </c>
      <c r="D8247" s="6" t="s">
        <v>8</v>
      </c>
      <c r="E8247" s="6" t="s">
        <v>8482</v>
      </c>
      <c r="F8247" s="6" t="s">
        <v>1736</v>
      </c>
      <c r="G8247" s="6" t="s">
        <v>10362</v>
      </c>
      <c r="H8247" s="6" t="s">
        <v>8688</v>
      </c>
      <c r="I8247" s="6" t="s">
        <v>10527</v>
      </c>
      <c r="J8247" s="6" t="s">
        <v>5</v>
      </c>
      <c r="K8247" s="7">
        <v>3.33</v>
      </c>
      <c r="L8247" s="7">
        <f>IFERROR(VLOOKUP(SiscoTable[[#This Row],[Código]],Hoja2!A:B,2,0)*SiscoTable[[#This Row],[Provta(Uns)]],0)</f>
        <v>36.297000000000004</v>
      </c>
      <c r="M8247" s="7">
        <v>0</v>
      </c>
      <c r="N8247" s="7">
        <v>24</v>
      </c>
      <c r="O8247" s="7">
        <f>IFERROR(VLOOKUP(SiscoTable[[#This Row],[Código]],Hoja2!A:B,2,0)*SiscoTable[[#This Row],[Stock_actual]],0)</f>
        <v>261.60000000000002</v>
      </c>
      <c r="P8247" s="6" t="s">
        <v>5100</v>
      </c>
      <c r="Q8247" s="7">
        <v>4</v>
      </c>
      <c r="R8247" s="7">
        <v>0</v>
      </c>
      <c r="S8247" s="7" t="s">
        <v>11926</v>
      </c>
      <c r="BI8247"/>
      <c r="BJ8247"/>
    </row>
    <row r="8248" spans="2:62" x14ac:dyDescent="0.4">
      <c r="B8248" s="1">
        <v>31330</v>
      </c>
      <c r="C8248" s="6" t="s">
        <v>8</v>
      </c>
      <c r="D8248" s="6" t="s">
        <v>8</v>
      </c>
      <c r="E8248" s="6" t="s">
        <v>8482</v>
      </c>
      <c r="F8248" s="6" t="s">
        <v>8641</v>
      </c>
      <c r="G8248" s="6" t="s">
        <v>8649</v>
      </c>
      <c r="H8248" s="6" t="s">
        <v>8688</v>
      </c>
      <c r="I8248" s="6" t="s">
        <v>8741</v>
      </c>
      <c r="J8248" s="6" t="s">
        <v>5</v>
      </c>
      <c r="K8248" s="7">
        <v>4</v>
      </c>
      <c r="L8248" s="7">
        <f>IFERROR(VLOOKUP(SiscoTable[[#This Row],[Código]],Hoja2!A:B,2,0)*SiscoTable[[#This Row],[Provta(Uns)]],0)</f>
        <v>39.6</v>
      </c>
      <c r="M8248" s="7">
        <v>36</v>
      </c>
      <c r="N8248" s="7">
        <v>0</v>
      </c>
      <c r="O8248" s="7">
        <f>IFERROR(VLOOKUP(SiscoTable[[#This Row],[Código]],Hoja2!A:B,2,0)*SiscoTable[[#This Row],[Stock_actual]],0)</f>
        <v>0</v>
      </c>
      <c r="P8248" s="6" t="s">
        <v>7</v>
      </c>
      <c r="Q8248" s="7">
        <v>4</v>
      </c>
      <c r="R8248" s="7">
        <v>0</v>
      </c>
      <c r="S8248" s="7" t="s">
        <v>11926</v>
      </c>
      <c r="BI8248"/>
      <c r="BJ8248"/>
    </row>
    <row r="8249" spans="2:62" x14ac:dyDescent="0.4">
      <c r="B8249" s="1">
        <v>31331</v>
      </c>
      <c r="C8249" s="6" t="s">
        <v>8</v>
      </c>
      <c r="D8249" s="6" t="s">
        <v>8</v>
      </c>
      <c r="E8249" s="6" t="s">
        <v>8482</v>
      </c>
      <c r="F8249" s="6" t="s">
        <v>8641</v>
      </c>
      <c r="G8249" s="6" t="s">
        <v>8649</v>
      </c>
      <c r="H8249" s="6" t="s">
        <v>8688</v>
      </c>
      <c r="I8249" s="6" t="s">
        <v>8742</v>
      </c>
      <c r="J8249" s="6" t="s">
        <v>5</v>
      </c>
      <c r="K8249" s="7">
        <v>0.5</v>
      </c>
      <c r="L8249" s="7">
        <f>IFERROR(VLOOKUP(SiscoTable[[#This Row],[Código]],Hoja2!A:B,2,0)*SiscoTable[[#This Row],[Provta(Uns)]],0)</f>
        <v>13.5</v>
      </c>
      <c r="M8249" s="7">
        <v>0</v>
      </c>
      <c r="N8249" s="7">
        <v>9</v>
      </c>
      <c r="O8249" s="7">
        <f>IFERROR(VLOOKUP(SiscoTable[[#This Row],[Código]],Hoja2!A:B,2,0)*SiscoTable[[#This Row],[Stock_actual]],0)</f>
        <v>243</v>
      </c>
      <c r="P8249" s="6" t="s">
        <v>1530</v>
      </c>
      <c r="Q8249" s="7">
        <v>1</v>
      </c>
      <c r="R8249" s="7">
        <v>0</v>
      </c>
      <c r="S8249" s="7" t="s">
        <v>11926</v>
      </c>
      <c r="BI8249"/>
      <c r="BJ8249"/>
    </row>
    <row r="8250" spans="2:62" x14ac:dyDescent="0.4">
      <c r="B8250" s="1">
        <v>31332</v>
      </c>
      <c r="C8250" s="6" t="s">
        <v>30</v>
      </c>
      <c r="D8250" s="6" t="s">
        <v>8</v>
      </c>
      <c r="E8250" s="6" t="s">
        <v>8482</v>
      </c>
      <c r="F8250" s="6" t="s">
        <v>9030</v>
      </c>
      <c r="G8250" s="6" t="s">
        <v>9299</v>
      </c>
      <c r="H8250" s="6" t="s">
        <v>9306</v>
      </c>
      <c r="I8250" s="6" t="s">
        <v>9442</v>
      </c>
      <c r="J8250" s="6" t="s">
        <v>5</v>
      </c>
      <c r="K8250" s="7">
        <v>4</v>
      </c>
      <c r="L8250" s="7">
        <f>IFERROR(VLOOKUP(SiscoTable[[#This Row],[Código]],Hoja2!A:B,2,0)*SiscoTable[[#This Row],[Provta(Uns)]],0)</f>
        <v>95.6</v>
      </c>
      <c r="M8250" s="7">
        <v>0</v>
      </c>
      <c r="N8250" s="7">
        <v>0</v>
      </c>
      <c r="O8250" s="7">
        <f>IFERROR(VLOOKUP(SiscoTable[[#This Row],[Código]],Hoja2!A:B,2,0)*SiscoTable[[#This Row],[Stock_actual]],0)</f>
        <v>0</v>
      </c>
      <c r="P8250" s="6" t="s">
        <v>7</v>
      </c>
      <c r="Q8250" s="7">
        <v>4</v>
      </c>
      <c r="R8250" s="7">
        <v>7.8000000000000007</v>
      </c>
      <c r="S8250" s="7" t="s">
        <v>11926</v>
      </c>
      <c r="BI8250"/>
      <c r="BJ8250"/>
    </row>
    <row r="8251" spans="2:62" x14ac:dyDescent="0.4">
      <c r="B8251" s="1">
        <v>31333</v>
      </c>
      <c r="C8251" s="6" t="s">
        <v>8</v>
      </c>
      <c r="D8251" s="6" t="s">
        <v>8</v>
      </c>
      <c r="E8251" s="6" t="s">
        <v>8482</v>
      </c>
      <c r="F8251" s="6" t="s">
        <v>9030</v>
      </c>
      <c r="G8251" s="6" t="s">
        <v>9299</v>
      </c>
      <c r="H8251" s="6" t="s">
        <v>9360</v>
      </c>
      <c r="I8251" s="6" t="s">
        <v>9558</v>
      </c>
      <c r="J8251" s="6" t="s">
        <v>5</v>
      </c>
      <c r="K8251" s="7">
        <v>5.5</v>
      </c>
      <c r="L8251" s="7">
        <f>IFERROR(VLOOKUP(SiscoTable[[#This Row],[Código]],Hoja2!A:B,2,0)*SiscoTable[[#This Row],[Provta(Uns)]],0)</f>
        <v>57.75</v>
      </c>
      <c r="M8251" s="7">
        <v>0</v>
      </c>
      <c r="N8251" s="7">
        <v>7</v>
      </c>
      <c r="O8251" s="7">
        <f>IFERROR(VLOOKUP(SiscoTable[[#This Row],[Código]],Hoja2!A:B,2,0)*SiscoTable[[#This Row],[Stock_actual]],0)</f>
        <v>73.5</v>
      </c>
      <c r="P8251" s="6" t="s">
        <v>224</v>
      </c>
      <c r="Q8251" s="7">
        <v>6</v>
      </c>
      <c r="R8251" s="7">
        <v>0</v>
      </c>
      <c r="S8251" s="7" t="s">
        <v>11926</v>
      </c>
      <c r="BI8251"/>
      <c r="BJ8251"/>
    </row>
    <row r="8252" spans="2:62" x14ac:dyDescent="0.4">
      <c r="B8252" s="1">
        <v>31334</v>
      </c>
      <c r="C8252" s="6" t="s">
        <v>8</v>
      </c>
      <c r="D8252" s="6" t="s">
        <v>8</v>
      </c>
      <c r="E8252" s="6" t="s">
        <v>8482</v>
      </c>
      <c r="F8252" s="6" t="s">
        <v>9030</v>
      </c>
      <c r="G8252" s="6" t="s">
        <v>9299</v>
      </c>
      <c r="H8252" s="6" t="s">
        <v>9360</v>
      </c>
      <c r="I8252" s="6" t="s">
        <v>9559</v>
      </c>
      <c r="J8252" s="6" t="s">
        <v>5</v>
      </c>
      <c r="K8252" s="7">
        <v>2.67</v>
      </c>
      <c r="L8252" s="7">
        <f>IFERROR(VLOOKUP(SiscoTable[[#This Row],[Código]],Hoja2!A:B,2,0)*SiscoTable[[#This Row],[Provta(Uns)]],0)</f>
        <v>28.035</v>
      </c>
      <c r="M8252" s="7">
        <v>0</v>
      </c>
      <c r="N8252" s="7">
        <v>0</v>
      </c>
      <c r="O8252" s="7">
        <f>IFERROR(VLOOKUP(SiscoTable[[#This Row],[Código]],Hoja2!A:B,2,0)*SiscoTable[[#This Row],[Stock_actual]],0)</f>
        <v>0</v>
      </c>
      <c r="P8252" s="6" t="s">
        <v>7</v>
      </c>
      <c r="Q8252" s="7">
        <v>3</v>
      </c>
      <c r="R8252" s="7">
        <v>5.3999999999999995</v>
      </c>
      <c r="S8252" s="7" t="s">
        <v>11926</v>
      </c>
      <c r="BI8252"/>
      <c r="BJ8252"/>
    </row>
    <row r="8253" spans="2:62" x14ac:dyDescent="0.4">
      <c r="B8253" s="1">
        <v>31335</v>
      </c>
      <c r="C8253" s="6" t="s">
        <v>30</v>
      </c>
      <c r="D8253" s="6" t="s">
        <v>8</v>
      </c>
      <c r="E8253" s="6" t="s">
        <v>8482</v>
      </c>
      <c r="F8253" s="6" t="s">
        <v>9030</v>
      </c>
      <c r="G8253" s="6" t="s">
        <v>9678</v>
      </c>
      <c r="H8253" s="6" t="s">
        <v>9691</v>
      </c>
      <c r="I8253" s="6" t="s">
        <v>9773</v>
      </c>
      <c r="J8253" s="6" t="s">
        <v>5</v>
      </c>
      <c r="K8253" s="7">
        <v>6.83</v>
      </c>
      <c r="L8253" s="7">
        <f>IFERROR(VLOOKUP(SiscoTable[[#This Row],[Código]],Hoja2!A:B,2,0)*SiscoTable[[#This Row],[Provta(Uns)]],0)</f>
        <v>92.204999999999998</v>
      </c>
      <c r="M8253" s="7">
        <v>0</v>
      </c>
      <c r="N8253" s="7">
        <v>7</v>
      </c>
      <c r="O8253" s="7">
        <f>IFERROR(VLOOKUP(SiscoTable[[#This Row],[Código]],Hoja2!A:B,2,0)*SiscoTable[[#This Row],[Stock_actual]],0)</f>
        <v>94.5</v>
      </c>
      <c r="P8253" s="6" t="s">
        <v>702</v>
      </c>
      <c r="Q8253" s="7">
        <v>8</v>
      </c>
      <c r="R8253" s="7">
        <v>13.7</v>
      </c>
      <c r="S8253" s="7" t="s">
        <v>11926</v>
      </c>
      <c r="BI8253"/>
      <c r="BJ8253"/>
    </row>
    <row r="8254" spans="2:62" x14ac:dyDescent="0.4">
      <c r="B8254" s="1">
        <v>31336</v>
      </c>
      <c r="C8254" s="6" t="s">
        <v>8</v>
      </c>
      <c r="D8254" s="6" t="s">
        <v>8</v>
      </c>
      <c r="E8254" s="6" t="s">
        <v>8482</v>
      </c>
      <c r="F8254" s="6" t="s">
        <v>8641</v>
      </c>
      <c r="G8254" s="6" t="s">
        <v>8756</v>
      </c>
      <c r="H8254" s="6" t="s">
        <v>8796</v>
      </c>
      <c r="I8254" s="6" t="s">
        <v>8908</v>
      </c>
      <c r="J8254" s="6" t="s">
        <v>5</v>
      </c>
      <c r="K8254" s="7">
        <v>1.33</v>
      </c>
      <c r="L8254" s="7">
        <f>IFERROR(VLOOKUP(SiscoTable[[#This Row],[Código]],Hoja2!A:B,2,0)*SiscoTable[[#This Row],[Provta(Uns)]],0)</f>
        <v>69.027000000000001</v>
      </c>
      <c r="M8254" s="7">
        <v>0</v>
      </c>
      <c r="N8254" s="7">
        <v>11</v>
      </c>
      <c r="O8254" s="7">
        <f>IFERROR(VLOOKUP(SiscoTable[[#This Row],[Código]],Hoja2!A:B,2,0)*SiscoTable[[#This Row],[Stock_actual]],0)</f>
        <v>570.9</v>
      </c>
      <c r="P8254" s="6" t="s">
        <v>2115</v>
      </c>
      <c r="Q8254" s="7">
        <v>1</v>
      </c>
      <c r="R8254" s="7">
        <v>0</v>
      </c>
      <c r="S8254" s="7" t="s">
        <v>11926</v>
      </c>
      <c r="BI8254"/>
      <c r="BJ8254"/>
    </row>
    <row r="8255" spans="2:62" x14ac:dyDescent="0.4">
      <c r="B8255" s="1">
        <v>31337</v>
      </c>
      <c r="C8255" s="6" t="s">
        <v>8</v>
      </c>
      <c r="D8255" s="6" t="s">
        <v>8</v>
      </c>
      <c r="E8255" s="6" t="s">
        <v>8482</v>
      </c>
      <c r="F8255" s="6" t="s">
        <v>9030</v>
      </c>
      <c r="G8255" s="6" t="s">
        <v>10068</v>
      </c>
      <c r="H8255" s="6" t="s">
        <v>10095</v>
      </c>
      <c r="I8255" s="6" t="s">
        <v>10152</v>
      </c>
      <c r="J8255" s="6" t="s">
        <v>5</v>
      </c>
      <c r="K8255" s="7">
        <v>4.33</v>
      </c>
      <c r="L8255" s="7">
        <f>IFERROR(VLOOKUP(SiscoTable[[#This Row],[Código]],Hoja2!A:B,2,0)*SiscoTable[[#This Row],[Provta(Uns)]],0)</f>
        <v>28.577999999999999</v>
      </c>
      <c r="M8255" s="7">
        <v>0</v>
      </c>
      <c r="N8255" s="7">
        <v>22</v>
      </c>
      <c r="O8255" s="7">
        <f>IFERROR(VLOOKUP(SiscoTable[[#This Row],[Código]],Hoja2!A:B,2,0)*SiscoTable[[#This Row],[Stock_actual]],0)</f>
        <v>145.19999999999999</v>
      </c>
      <c r="P8255" s="6" t="s">
        <v>4589</v>
      </c>
      <c r="Q8255" s="7">
        <v>5</v>
      </c>
      <c r="R8255" s="7">
        <v>0</v>
      </c>
      <c r="S8255" s="7" t="s">
        <v>11926</v>
      </c>
      <c r="BI8255"/>
      <c r="BJ8255"/>
    </row>
    <row r="8256" spans="2:62" x14ac:dyDescent="0.4">
      <c r="B8256" s="1">
        <v>31338</v>
      </c>
      <c r="C8256" s="6" t="s">
        <v>8</v>
      </c>
      <c r="D8256" s="6" t="s">
        <v>8</v>
      </c>
      <c r="E8256" s="6" t="s">
        <v>8482</v>
      </c>
      <c r="F8256" s="6" t="s">
        <v>9030</v>
      </c>
      <c r="G8256" s="6" t="s">
        <v>9678</v>
      </c>
      <c r="H8256" s="6" t="s">
        <v>9053</v>
      </c>
      <c r="I8256" s="6" t="s">
        <v>9886</v>
      </c>
      <c r="J8256" s="6" t="s">
        <v>5</v>
      </c>
      <c r="K8256" s="7">
        <v>2</v>
      </c>
      <c r="L8256" s="7">
        <f>IFERROR(VLOOKUP(SiscoTable[[#This Row],[Código]],Hoja2!A:B,2,0)*SiscoTable[[#This Row],[Provta(Uns)]],0)</f>
        <v>44</v>
      </c>
      <c r="M8256" s="7">
        <v>24</v>
      </c>
      <c r="N8256" s="7">
        <v>0</v>
      </c>
      <c r="O8256" s="7">
        <f>IFERROR(VLOOKUP(SiscoTable[[#This Row],[Código]],Hoja2!A:B,2,0)*SiscoTable[[#This Row],[Stock_actual]],0)</f>
        <v>0</v>
      </c>
      <c r="P8256" s="6" t="s">
        <v>7</v>
      </c>
      <c r="Q8256" s="7">
        <v>2</v>
      </c>
      <c r="R8256" s="7">
        <v>0</v>
      </c>
      <c r="S8256" s="7" t="s">
        <v>11926</v>
      </c>
      <c r="BI8256"/>
      <c r="BJ8256"/>
    </row>
    <row r="8257" spans="2:62" x14ac:dyDescent="0.4">
      <c r="B8257" s="1">
        <v>31339</v>
      </c>
      <c r="C8257" s="6" t="s">
        <v>8</v>
      </c>
      <c r="D8257" s="6" t="s">
        <v>8</v>
      </c>
      <c r="E8257" s="6" t="s">
        <v>8482</v>
      </c>
      <c r="F8257" s="6" t="s">
        <v>9030</v>
      </c>
      <c r="G8257" s="6" t="s">
        <v>9678</v>
      </c>
      <c r="H8257" s="6" t="s">
        <v>9691</v>
      </c>
      <c r="I8257" s="6" t="s">
        <v>9887</v>
      </c>
      <c r="J8257" s="6" t="s">
        <v>5</v>
      </c>
      <c r="K8257" s="7">
        <v>5.67</v>
      </c>
      <c r="L8257" s="7">
        <f>IFERROR(VLOOKUP(SiscoTable[[#This Row],[Código]],Hoja2!A:B,2,0)*SiscoTable[[#This Row],[Provta(Uns)]],0)</f>
        <v>76.545000000000002</v>
      </c>
      <c r="M8257" s="7">
        <v>0</v>
      </c>
      <c r="N8257" s="7">
        <v>12</v>
      </c>
      <c r="O8257" s="7">
        <f>IFERROR(VLOOKUP(SiscoTable[[#This Row],[Código]],Hoja2!A:B,2,0)*SiscoTable[[#This Row],[Stock_actual]],0)</f>
        <v>162</v>
      </c>
      <c r="P8257" s="6" t="s">
        <v>610</v>
      </c>
      <c r="Q8257" s="7">
        <v>6</v>
      </c>
      <c r="R8257" s="7">
        <v>0</v>
      </c>
      <c r="S8257" s="7" t="s">
        <v>11926</v>
      </c>
      <c r="BI8257"/>
      <c r="BJ8257"/>
    </row>
    <row r="8258" spans="2:62" x14ac:dyDescent="0.4">
      <c r="B8258" s="1">
        <v>31340</v>
      </c>
      <c r="C8258" s="6" t="s">
        <v>8</v>
      </c>
      <c r="D8258" s="6" t="s">
        <v>8</v>
      </c>
      <c r="E8258" s="6" t="s">
        <v>8482</v>
      </c>
      <c r="F8258" s="6" t="s">
        <v>9030</v>
      </c>
      <c r="G8258" s="6" t="s">
        <v>9678</v>
      </c>
      <c r="H8258" s="6" t="s">
        <v>9889</v>
      </c>
      <c r="I8258" s="6" t="s">
        <v>9888</v>
      </c>
      <c r="J8258" s="6" t="s">
        <v>5</v>
      </c>
      <c r="K8258" s="7">
        <v>4.5</v>
      </c>
      <c r="L8258" s="7">
        <f>IFERROR(VLOOKUP(SiscoTable[[#This Row],[Código]],Hoja2!A:B,2,0)*SiscoTable[[#This Row],[Provta(Uns)]],0)</f>
        <v>40.050000000000004</v>
      </c>
      <c r="M8258" s="7">
        <v>36</v>
      </c>
      <c r="N8258" s="7">
        <v>0</v>
      </c>
      <c r="O8258" s="7">
        <f>IFERROR(VLOOKUP(SiscoTable[[#This Row],[Código]],Hoja2!A:B,2,0)*SiscoTable[[#This Row],[Stock_actual]],0)</f>
        <v>0</v>
      </c>
      <c r="P8258" s="6" t="s">
        <v>7</v>
      </c>
      <c r="Q8258" s="7">
        <v>5</v>
      </c>
      <c r="R8258" s="7">
        <v>0</v>
      </c>
      <c r="S8258" s="7" t="s">
        <v>11926</v>
      </c>
      <c r="BI8258"/>
      <c r="BJ8258"/>
    </row>
    <row r="8259" spans="2:62" x14ac:dyDescent="0.4">
      <c r="B8259" s="1">
        <v>31341</v>
      </c>
      <c r="C8259" s="6" t="s">
        <v>8</v>
      </c>
      <c r="D8259" s="6" t="s">
        <v>8</v>
      </c>
      <c r="E8259" s="6" t="s">
        <v>8482</v>
      </c>
      <c r="F8259" s="6" t="s">
        <v>9030</v>
      </c>
      <c r="G8259" s="6" t="s">
        <v>9678</v>
      </c>
      <c r="H8259" s="6" t="s">
        <v>9889</v>
      </c>
      <c r="I8259" s="6" t="s">
        <v>9890</v>
      </c>
      <c r="J8259" s="6" t="s">
        <v>5</v>
      </c>
      <c r="K8259" s="7">
        <v>7.83</v>
      </c>
      <c r="L8259" s="7">
        <f>IFERROR(VLOOKUP(SiscoTable[[#This Row],[Código]],Hoja2!A:B,2,0)*SiscoTable[[#This Row],[Provta(Uns)]],0)</f>
        <v>77.51700000000001</v>
      </c>
      <c r="M8259" s="7">
        <v>12</v>
      </c>
      <c r="N8259" s="7">
        <v>13</v>
      </c>
      <c r="O8259" s="7">
        <f>IFERROR(VLOOKUP(SiscoTable[[#This Row],[Código]],Hoja2!A:B,2,0)*SiscoTable[[#This Row],[Stock_actual]],0)</f>
        <v>128.70000000000002</v>
      </c>
      <c r="P8259" s="6" t="s">
        <v>353</v>
      </c>
      <c r="Q8259" s="7">
        <v>9</v>
      </c>
      <c r="R8259" s="7">
        <v>0</v>
      </c>
      <c r="S8259" s="7" t="s">
        <v>11926</v>
      </c>
      <c r="BI8259"/>
      <c r="BJ8259"/>
    </row>
    <row r="8260" spans="2:62" x14ac:dyDescent="0.4">
      <c r="B8260" s="1">
        <v>31342</v>
      </c>
      <c r="C8260" s="6" t="s">
        <v>8</v>
      </c>
      <c r="D8260" s="6" t="s">
        <v>8</v>
      </c>
      <c r="E8260" s="6" t="s">
        <v>8482</v>
      </c>
      <c r="F8260" s="6" t="s">
        <v>9030</v>
      </c>
      <c r="G8260" s="6" t="s">
        <v>10029</v>
      </c>
      <c r="H8260" s="6" t="s">
        <v>10051</v>
      </c>
      <c r="I8260" s="6" t="s">
        <v>10063</v>
      </c>
      <c r="J8260" s="6" t="s">
        <v>5</v>
      </c>
      <c r="K8260" s="7">
        <v>2.17</v>
      </c>
      <c r="L8260" s="7">
        <f>IFERROR(VLOOKUP(SiscoTable[[#This Row],[Código]],Hoja2!A:B,2,0)*SiscoTable[[#This Row],[Provta(Uns)]],0)</f>
        <v>7.5949999999999998</v>
      </c>
      <c r="M8260" s="7">
        <v>0</v>
      </c>
      <c r="N8260" s="7">
        <v>11</v>
      </c>
      <c r="O8260" s="7">
        <f>IFERROR(VLOOKUP(SiscoTable[[#This Row],[Código]],Hoja2!A:B,2,0)*SiscoTable[[#This Row],[Stock_actual]],0)</f>
        <v>38.5</v>
      </c>
      <c r="P8260" s="6" t="s">
        <v>4589</v>
      </c>
      <c r="Q8260" s="7">
        <v>2</v>
      </c>
      <c r="R8260" s="7">
        <v>0</v>
      </c>
      <c r="S8260" s="7" t="s">
        <v>11926</v>
      </c>
      <c r="BI8260"/>
      <c r="BJ8260"/>
    </row>
    <row r="8261" spans="2:62" x14ac:dyDescent="0.4">
      <c r="B8261" s="1">
        <v>31343</v>
      </c>
      <c r="C8261" s="6" t="s">
        <v>8</v>
      </c>
      <c r="D8261" s="6" t="s">
        <v>8</v>
      </c>
      <c r="E8261" s="6" t="s">
        <v>8482</v>
      </c>
      <c r="F8261" s="6" t="s">
        <v>1736</v>
      </c>
      <c r="G8261" s="6" t="s">
        <v>10362</v>
      </c>
      <c r="H8261" s="6" t="s">
        <v>9322</v>
      </c>
      <c r="I8261" s="6" t="s">
        <v>10528</v>
      </c>
      <c r="J8261" s="6" t="s">
        <v>5</v>
      </c>
      <c r="K8261" s="7">
        <v>4</v>
      </c>
      <c r="L8261" s="7">
        <f>IFERROR(VLOOKUP(SiscoTable[[#This Row],[Código]],Hoja2!A:B,2,0)*SiscoTable[[#This Row],[Provta(Uns)]],0)</f>
        <v>52</v>
      </c>
      <c r="M8261" s="7">
        <v>60</v>
      </c>
      <c r="N8261" s="7">
        <v>0</v>
      </c>
      <c r="O8261" s="7">
        <f>IFERROR(VLOOKUP(SiscoTable[[#This Row],[Código]],Hoja2!A:B,2,0)*SiscoTable[[#This Row],[Stock_actual]],0)</f>
        <v>0</v>
      </c>
      <c r="P8261" s="6" t="s">
        <v>7</v>
      </c>
      <c r="Q8261" s="7">
        <v>4</v>
      </c>
      <c r="R8261" s="7">
        <v>0</v>
      </c>
      <c r="S8261" s="7" t="s">
        <v>11926</v>
      </c>
      <c r="BI8261"/>
      <c r="BJ8261"/>
    </row>
    <row r="8262" spans="2:62" x14ac:dyDescent="0.4">
      <c r="B8262" s="1">
        <v>31344</v>
      </c>
      <c r="C8262" s="6" t="s">
        <v>30</v>
      </c>
      <c r="D8262" s="6" t="s">
        <v>8</v>
      </c>
      <c r="E8262" s="6" t="s">
        <v>8482</v>
      </c>
      <c r="F8262" s="6" t="s">
        <v>1736</v>
      </c>
      <c r="G8262" s="6" t="s">
        <v>10362</v>
      </c>
      <c r="H8262" s="6" t="s">
        <v>9681</v>
      </c>
      <c r="I8262" s="6" t="s">
        <v>10432</v>
      </c>
      <c r="J8262" s="6" t="s">
        <v>5</v>
      </c>
      <c r="K8262" s="7">
        <v>8.5</v>
      </c>
      <c r="L8262" s="7">
        <f>IFERROR(VLOOKUP(SiscoTable[[#This Row],[Código]],Hoja2!A:B,2,0)*SiscoTable[[#This Row],[Provta(Uns)]],0)</f>
        <v>90.1</v>
      </c>
      <c r="M8262" s="7">
        <v>0</v>
      </c>
      <c r="N8262" s="7">
        <v>33</v>
      </c>
      <c r="O8262" s="7">
        <f>IFERROR(VLOOKUP(SiscoTable[[#This Row],[Código]],Hoja2!A:B,2,0)*SiscoTable[[#This Row],[Stock_actual]],0)</f>
        <v>349.8</v>
      </c>
      <c r="P8262" s="6" t="s">
        <v>246</v>
      </c>
      <c r="Q8262" s="7">
        <v>9</v>
      </c>
      <c r="R8262" s="7">
        <v>0</v>
      </c>
      <c r="S8262" s="7" t="s">
        <v>11926</v>
      </c>
      <c r="BI8262"/>
      <c r="BJ8262"/>
    </row>
    <row r="8263" spans="2:62" x14ac:dyDescent="0.4">
      <c r="B8263" s="1">
        <v>31345</v>
      </c>
      <c r="C8263" s="6" t="s">
        <v>8</v>
      </c>
      <c r="D8263" s="6" t="s">
        <v>8</v>
      </c>
      <c r="E8263" s="6" t="s">
        <v>8482</v>
      </c>
      <c r="F8263" s="6" t="s">
        <v>9030</v>
      </c>
      <c r="G8263" s="6" t="s">
        <v>9299</v>
      </c>
      <c r="H8263" s="6" t="s">
        <v>9320</v>
      </c>
      <c r="I8263" s="6" t="s">
        <v>9560</v>
      </c>
      <c r="J8263" s="6" t="s">
        <v>5</v>
      </c>
      <c r="K8263" s="7">
        <v>3</v>
      </c>
      <c r="L8263" s="7">
        <f>IFERROR(VLOOKUP(SiscoTable[[#This Row],[Código]],Hoja2!A:B,2,0)*SiscoTable[[#This Row],[Provta(Uns)]],0)</f>
        <v>75.599999999999994</v>
      </c>
      <c r="M8263" s="7">
        <v>0</v>
      </c>
      <c r="N8263" s="7">
        <v>12</v>
      </c>
      <c r="O8263" s="7">
        <f>IFERROR(VLOOKUP(SiscoTable[[#This Row],[Código]],Hoja2!A:B,2,0)*SiscoTable[[#This Row],[Stock_actual]],0)</f>
        <v>302.39999999999998</v>
      </c>
      <c r="P8263" s="6" t="s">
        <v>560</v>
      </c>
      <c r="Q8263" s="7">
        <v>3</v>
      </c>
      <c r="R8263" s="7">
        <v>0</v>
      </c>
      <c r="S8263" s="7" t="s">
        <v>11926</v>
      </c>
      <c r="BI8263"/>
      <c r="BJ8263"/>
    </row>
    <row r="8264" spans="2:62" x14ac:dyDescent="0.4">
      <c r="B8264" s="1">
        <v>31346</v>
      </c>
      <c r="C8264" s="6" t="s">
        <v>8</v>
      </c>
      <c r="D8264" s="6" t="s">
        <v>8</v>
      </c>
      <c r="E8264" s="6" t="s">
        <v>8482</v>
      </c>
      <c r="F8264" s="6" t="s">
        <v>9030</v>
      </c>
      <c r="G8264" s="6" t="s">
        <v>9299</v>
      </c>
      <c r="H8264" s="6" t="s">
        <v>9306</v>
      </c>
      <c r="I8264" s="6" t="s">
        <v>9561</v>
      </c>
      <c r="J8264" s="6" t="s">
        <v>5</v>
      </c>
      <c r="K8264" s="7">
        <v>2.17</v>
      </c>
      <c r="L8264" s="7">
        <f>IFERROR(VLOOKUP(SiscoTable[[#This Row],[Código]],Hoja2!A:B,2,0)*SiscoTable[[#This Row],[Provta(Uns)]],0)</f>
        <v>47.739999999999995</v>
      </c>
      <c r="M8264" s="7">
        <v>0</v>
      </c>
      <c r="N8264" s="7">
        <v>23</v>
      </c>
      <c r="O8264" s="7">
        <f>IFERROR(VLOOKUP(SiscoTable[[#This Row],[Código]],Hoja2!A:B,2,0)*SiscoTable[[#This Row],[Stock_actual]],0)</f>
        <v>506</v>
      </c>
      <c r="P8264" s="6" t="s">
        <v>5118</v>
      </c>
      <c r="Q8264" s="7">
        <v>2</v>
      </c>
      <c r="R8264" s="7">
        <v>0</v>
      </c>
      <c r="S8264" s="7" t="s">
        <v>11926</v>
      </c>
      <c r="BI8264"/>
      <c r="BJ8264"/>
    </row>
    <row r="8265" spans="2:62" x14ac:dyDescent="0.4">
      <c r="B8265" s="1">
        <v>31347</v>
      </c>
      <c r="C8265" s="6" t="s">
        <v>8</v>
      </c>
      <c r="D8265" s="6" t="s">
        <v>8</v>
      </c>
      <c r="E8265" s="6" t="s">
        <v>8482</v>
      </c>
      <c r="F8265" s="6" t="s">
        <v>9030</v>
      </c>
      <c r="G8265" s="6" t="s">
        <v>9299</v>
      </c>
      <c r="H8265" s="6" t="s">
        <v>9306</v>
      </c>
      <c r="I8265" s="6" t="s">
        <v>9562</v>
      </c>
      <c r="J8265" s="6" t="s">
        <v>5</v>
      </c>
      <c r="K8265" s="7">
        <v>1.17</v>
      </c>
      <c r="L8265" s="7">
        <f>IFERROR(VLOOKUP(SiscoTable[[#This Row],[Código]],Hoja2!A:B,2,0)*SiscoTable[[#This Row],[Provta(Uns)]],0)</f>
        <v>26.675999999999998</v>
      </c>
      <c r="M8265" s="7">
        <v>0</v>
      </c>
      <c r="N8265" s="7">
        <v>23</v>
      </c>
      <c r="O8265" s="7">
        <f>IFERROR(VLOOKUP(SiscoTable[[#This Row],[Código]],Hoja2!A:B,2,0)*SiscoTable[[#This Row],[Stock_actual]],0)</f>
        <v>524.4</v>
      </c>
      <c r="P8265" s="6" t="s">
        <v>1021</v>
      </c>
      <c r="Q8265" s="7">
        <v>1</v>
      </c>
      <c r="R8265" s="7">
        <v>0</v>
      </c>
      <c r="S8265" s="7" t="s">
        <v>11926</v>
      </c>
      <c r="BI8265"/>
      <c r="BJ8265"/>
    </row>
    <row r="8266" spans="2:62" x14ac:dyDescent="0.4">
      <c r="B8266" s="1">
        <v>31348</v>
      </c>
      <c r="C8266" s="6" t="s">
        <v>8</v>
      </c>
      <c r="D8266" s="6" t="s">
        <v>8</v>
      </c>
      <c r="E8266" s="6" t="s">
        <v>8482</v>
      </c>
      <c r="F8266" s="6" t="s">
        <v>1736</v>
      </c>
      <c r="G8266" s="6" t="s">
        <v>10362</v>
      </c>
      <c r="H8266" s="6" t="s">
        <v>9322</v>
      </c>
      <c r="I8266" s="6" t="s">
        <v>10529</v>
      </c>
      <c r="J8266" s="6" t="s">
        <v>5</v>
      </c>
      <c r="K8266" s="7">
        <v>4</v>
      </c>
      <c r="L8266" s="7">
        <f>IFERROR(VLOOKUP(SiscoTable[[#This Row],[Código]],Hoja2!A:B,2,0)*SiscoTable[[#This Row],[Provta(Uns)]],0)</f>
        <v>16.8</v>
      </c>
      <c r="M8266" s="7">
        <v>48</v>
      </c>
      <c r="N8266" s="7">
        <v>0</v>
      </c>
      <c r="O8266" s="7">
        <f>IFERROR(VLOOKUP(SiscoTable[[#This Row],[Código]],Hoja2!A:B,2,0)*SiscoTable[[#This Row],[Stock_actual]],0)</f>
        <v>0</v>
      </c>
      <c r="P8266" s="6" t="s">
        <v>7</v>
      </c>
      <c r="Q8266" s="7">
        <v>4</v>
      </c>
      <c r="R8266" s="7">
        <v>0</v>
      </c>
      <c r="S8266" s="7" t="s">
        <v>11926</v>
      </c>
      <c r="BI8266"/>
      <c r="BJ8266"/>
    </row>
    <row r="8267" spans="2:62" x14ac:dyDescent="0.4">
      <c r="B8267" s="1">
        <v>31349</v>
      </c>
      <c r="C8267" s="6" t="s">
        <v>30</v>
      </c>
      <c r="D8267" s="6" t="s">
        <v>8</v>
      </c>
      <c r="E8267" s="6" t="s">
        <v>8482</v>
      </c>
      <c r="F8267" s="6" t="s">
        <v>9030</v>
      </c>
      <c r="G8267" s="6" t="s">
        <v>9299</v>
      </c>
      <c r="H8267" s="6" t="s">
        <v>9301</v>
      </c>
      <c r="I8267" s="6" t="s">
        <v>9443</v>
      </c>
      <c r="J8267" s="6" t="s">
        <v>5</v>
      </c>
      <c r="K8267" s="7">
        <v>6</v>
      </c>
      <c r="L8267" s="7">
        <f>IFERROR(VLOOKUP(SiscoTable[[#This Row],[Código]],Hoja2!A:B,2,0)*SiscoTable[[#This Row],[Provta(Uns)]],0)</f>
        <v>138</v>
      </c>
      <c r="M8267" s="7">
        <v>40</v>
      </c>
      <c r="N8267" s="7">
        <v>0</v>
      </c>
      <c r="O8267" s="7">
        <f>IFERROR(VLOOKUP(SiscoTable[[#This Row],[Código]],Hoja2!A:B,2,0)*SiscoTable[[#This Row],[Stock_actual]],0)</f>
        <v>0</v>
      </c>
      <c r="P8267" s="6" t="s">
        <v>7</v>
      </c>
      <c r="Q8267" s="7">
        <v>7</v>
      </c>
      <c r="R8267" s="7">
        <v>0</v>
      </c>
      <c r="S8267" s="7" t="s">
        <v>11926</v>
      </c>
      <c r="BI8267"/>
      <c r="BJ8267"/>
    </row>
    <row r="8268" spans="2:62" x14ac:dyDescent="0.4">
      <c r="B8268" s="1">
        <v>31350</v>
      </c>
      <c r="C8268" s="6" t="s">
        <v>8</v>
      </c>
      <c r="D8268" s="6" t="s">
        <v>8</v>
      </c>
      <c r="E8268" s="6" t="s">
        <v>3268</v>
      </c>
      <c r="F8268" s="6" t="s">
        <v>8283</v>
      </c>
      <c r="G8268" s="6" t="s">
        <v>8289</v>
      </c>
      <c r="H8268" s="6" t="s">
        <v>8320</v>
      </c>
      <c r="I8268" s="6" t="s">
        <v>8319</v>
      </c>
      <c r="J8268" s="6" t="s">
        <v>5</v>
      </c>
      <c r="K8268" s="7">
        <v>0</v>
      </c>
      <c r="L8268" s="7">
        <f>IFERROR(VLOOKUP(SiscoTable[[#This Row],[Código]],Hoja2!A:B,2,0)*SiscoTable[[#This Row],[Provta(Uns)]],0)</f>
        <v>0</v>
      </c>
      <c r="M8268" s="7">
        <v>0</v>
      </c>
      <c r="N8268" s="7">
        <v>4</v>
      </c>
      <c r="O8268" s="7">
        <f>IFERROR(VLOOKUP(SiscoTable[[#This Row],[Código]],Hoja2!A:B,2,0)*SiscoTable[[#This Row],[Stock_actual]],0)</f>
        <v>239.6</v>
      </c>
      <c r="P8268" s="6" t="s">
        <v>134</v>
      </c>
      <c r="Q8268" s="7">
        <v>0</v>
      </c>
      <c r="R8268" s="7">
        <v>0</v>
      </c>
      <c r="S8268" s="7" t="s">
        <v>11928</v>
      </c>
      <c r="BI8268"/>
      <c r="BJ8268"/>
    </row>
    <row r="8269" spans="2:62" x14ac:dyDescent="0.4">
      <c r="B8269" s="1">
        <v>31351</v>
      </c>
      <c r="C8269" s="6" t="s">
        <v>8</v>
      </c>
      <c r="D8269" s="6" t="s">
        <v>8</v>
      </c>
      <c r="E8269" s="6" t="s">
        <v>8482</v>
      </c>
      <c r="F8269" s="6" t="s">
        <v>9030</v>
      </c>
      <c r="G8269" s="6" t="s">
        <v>9112</v>
      </c>
      <c r="H8269" s="6" t="s">
        <v>9118</v>
      </c>
      <c r="I8269" s="6" t="s">
        <v>9171</v>
      </c>
      <c r="J8269" s="6" t="s">
        <v>5</v>
      </c>
      <c r="K8269" s="7">
        <v>4</v>
      </c>
      <c r="L8269" s="7">
        <f>IFERROR(VLOOKUP(SiscoTable[[#This Row],[Código]],Hoja2!A:B,2,0)*SiscoTable[[#This Row],[Provta(Uns)]],0)</f>
        <v>35.6</v>
      </c>
      <c r="M8269" s="7">
        <v>24</v>
      </c>
      <c r="N8269" s="7">
        <v>0</v>
      </c>
      <c r="O8269" s="7">
        <f>IFERROR(VLOOKUP(SiscoTable[[#This Row],[Código]],Hoja2!A:B,2,0)*SiscoTable[[#This Row],[Stock_actual]],0)</f>
        <v>0</v>
      </c>
      <c r="P8269" s="6" t="s">
        <v>7</v>
      </c>
      <c r="Q8269" s="7">
        <v>4</v>
      </c>
      <c r="R8269" s="7">
        <v>0</v>
      </c>
      <c r="S8269" s="7" t="s">
        <v>11926</v>
      </c>
      <c r="BI8269"/>
      <c r="BJ8269"/>
    </row>
    <row r="8270" spans="2:62" x14ac:dyDescent="0.4">
      <c r="B8270" s="1">
        <v>31352</v>
      </c>
      <c r="C8270" s="6" t="s">
        <v>8</v>
      </c>
      <c r="D8270" s="6" t="s">
        <v>8</v>
      </c>
      <c r="E8270" s="6" t="s">
        <v>8482</v>
      </c>
      <c r="F8270" s="6" t="s">
        <v>9030</v>
      </c>
      <c r="G8270" s="6" t="s">
        <v>10068</v>
      </c>
      <c r="H8270" s="6" t="s">
        <v>10095</v>
      </c>
      <c r="I8270" s="6" t="s">
        <v>10153</v>
      </c>
      <c r="J8270" s="6" t="s">
        <v>5</v>
      </c>
      <c r="K8270" s="7">
        <v>1.33</v>
      </c>
      <c r="L8270" s="7">
        <f>IFERROR(VLOOKUP(SiscoTable[[#This Row],[Código]],Hoja2!A:B,2,0)*SiscoTable[[#This Row],[Provta(Uns)]],0)</f>
        <v>13.167000000000002</v>
      </c>
      <c r="M8270" s="7">
        <v>0</v>
      </c>
      <c r="N8270" s="7">
        <v>16</v>
      </c>
      <c r="O8270" s="7">
        <f>IFERROR(VLOOKUP(SiscoTable[[#This Row],[Código]],Hoja2!A:B,2,0)*SiscoTable[[#This Row],[Stock_actual]],0)</f>
        <v>158.4</v>
      </c>
      <c r="P8270" s="6" t="s">
        <v>2279</v>
      </c>
      <c r="Q8270" s="7">
        <v>1</v>
      </c>
      <c r="R8270" s="7">
        <v>0</v>
      </c>
      <c r="S8270" s="7" t="s">
        <v>11926</v>
      </c>
      <c r="BI8270"/>
      <c r="BJ8270"/>
    </row>
    <row r="8271" spans="2:62" x14ac:dyDescent="0.4">
      <c r="B8271" s="1">
        <v>31353</v>
      </c>
      <c r="C8271" s="6" t="s">
        <v>8</v>
      </c>
      <c r="D8271" s="6" t="s">
        <v>8</v>
      </c>
      <c r="E8271" s="6" t="s">
        <v>8482</v>
      </c>
      <c r="F8271" s="6" t="s">
        <v>9030</v>
      </c>
      <c r="G8271" s="6" t="s">
        <v>9051</v>
      </c>
      <c r="H8271" s="6" t="s">
        <v>9053</v>
      </c>
      <c r="I8271" s="6" t="s">
        <v>9099</v>
      </c>
      <c r="J8271" s="6" t="s">
        <v>5</v>
      </c>
      <c r="K8271" s="7">
        <v>4</v>
      </c>
      <c r="L8271" s="7">
        <f>IFERROR(VLOOKUP(SiscoTable[[#This Row],[Código]],Hoja2!A:B,2,0)*SiscoTable[[#This Row],[Provta(Uns)]],0)</f>
        <v>51.6</v>
      </c>
      <c r="M8271" s="7">
        <v>36</v>
      </c>
      <c r="N8271" s="7">
        <v>2</v>
      </c>
      <c r="O8271" s="7">
        <f>IFERROR(VLOOKUP(SiscoTable[[#This Row],[Código]],Hoja2!A:B,2,0)*SiscoTable[[#This Row],[Stock_actual]],0)</f>
        <v>25.8</v>
      </c>
      <c r="P8271" s="6" t="s">
        <v>112</v>
      </c>
      <c r="Q8271" s="7">
        <v>4</v>
      </c>
      <c r="R8271" s="7">
        <v>0</v>
      </c>
      <c r="S8271" s="7" t="s">
        <v>11926</v>
      </c>
      <c r="BI8271"/>
      <c r="BJ8271"/>
    </row>
    <row r="8272" spans="2:62" x14ac:dyDescent="0.4">
      <c r="B8272" s="1">
        <v>31354</v>
      </c>
      <c r="C8272" s="6" t="s">
        <v>8</v>
      </c>
      <c r="D8272" s="6" t="s">
        <v>8</v>
      </c>
      <c r="E8272" s="6" t="s">
        <v>8482</v>
      </c>
      <c r="F8272" s="6" t="s">
        <v>9030</v>
      </c>
      <c r="G8272" s="6" t="s">
        <v>9678</v>
      </c>
      <c r="H8272" s="6" t="s">
        <v>9691</v>
      </c>
      <c r="I8272" s="6" t="s">
        <v>9891</v>
      </c>
      <c r="J8272" s="6" t="s">
        <v>5</v>
      </c>
      <c r="K8272" s="7">
        <v>4</v>
      </c>
      <c r="L8272" s="7">
        <f>IFERROR(VLOOKUP(SiscoTable[[#This Row],[Código]],Hoja2!A:B,2,0)*SiscoTable[[#This Row],[Provta(Uns)]],0)</f>
        <v>54</v>
      </c>
      <c r="M8272" s="7">
        <v>12</v>
      </c>
      <c r="N8272" s="7">
        <v>0</v>
      </c>
      <c r="O8272" s="7">
        <f>IFERROR(VLOOKUP(SiscoTable[[#This Row],[Código]],Hoja2!A:B,2,0)*SiscoTable[[#This Row],[Stock_actual]],0)</f>
        <v>0</v>
      </c>
      <c r="P8272" s="6" t="s">
        <v>7</v>
      </c>
      <c r="Q8272" s="7">
        <v>4</v>
      </c>
      <c r="R8272" s="7">
        <v>0</v>
      </c>
      <c r="S8272" s="7" t="s">
        <v>11926</v>
      </c>
      <c r="BI8272"/>
      <c r="BJ8272"/>
    </row>
    <row r="8273" spans="2:62" x14ac:dyDescent="0.4">
      <c r="B8273" s="1">
        <v>31355</v>
      </c>
      <c r="C8273" s="6" t="s">
        <v>8</v>
      </c>
      <c r="D8273" s="6" t="s">
        <v>8</v>
      </c>
      <c r="E8273" s="6" t="s">
        <v>8482</v>
      </c>
      <c r="F8273" s="6" t="s">
        <v>9030</v>
      </c>
      <c r="G8273" s="6" t="s">
        <v>9678</v>
      </c>
      <c r="H8273" s="6" t="s">
        <v>9691</v>
      </c>
      <c r="I8273" s="6" t="s">
        <v>9892</v>
      </c>
      <c r="J8273" s="6" t="s">
        <v>5</v>
      </c>
      <c r="K8273" s="7">
        <v>3.17</v>
      </c>
      <c r="L8273" s="7">
        <f>IFERROR(VLOOKUP(SiscoTable[[#This Row],[Código]],Hoja2!A:B,2,0)*SiscoTable[[#This Row],[Provta(Uns)]],0)</f>
        <v>21.873000000000001</v>
      </c>
      <c r="M8273" s="7">
        <v>0</v>
      </c>
      <c r="N8273" s="7">
        <v>17</v>
      </c>
      <c r="O8273" s="7">
        <f>IFERROR(VLOOKUP(SiscoTable[[#This Row],[Código]],Hoja2!A:B,2,0)*SiscoTable[[#This Row],[Stock_actual]],0)</f>
        <v>117.30000000000001</v>
      </c>
      <c r="P8273" s="6" t="s">
        <v>1518</v>
      </c>
      <c r="Q8273" s="7">
        <v>4</v>
      </c>
      <c r="R8273" s="7">
        <v>0</v>
      </c>
      <c r="S8273" s="7" t="s">
        <v>11926</v>
      </c>
      <c r="BI8273"/>
      <c r="BJ8273"/>
    </row>
    <row r="8274" spans="2:62" x14ac:dyDescent="0.4">
      <c r="B8274" s="1">
        <v>31356</v>
      </c>
      <c r="C8274" s="6" t="s">
        <v>8</v>
      </c>
      <c r="D8274" s="6" t="s">
        <v>8</v>
      </c>
      <c r="E8274" s="6" t="s">
        <v>8482</v>
      </c>
      <c r="F8274" s="6" t="s">
        <v>9030</v>
      </c>
      <c r="G8274" s="6" t="s">
        <v>9299</v>
      </c>
      <c r="H8274" s="6" t="s">
        <v>9320</v>
      </c>
      <c r="I8274" s="6" t="s">
        <v>9563</v>
      </c>
      <c r="J8274" s="6" t="s">
        <v>5</v>
      </c>
      <c r="K8274" s="7">
        <v>2.5</v>
      </c>
      <c r="L8274" s="7">
        <f>IFERROR(VLOOKUP(SiscoTable[[#This Row],[Código]],Hoja2!A:B,2,0)*SiscoTable[[#This Row],[Provta(Uns)]],0)</f>
        <v>77.25</v>
      </c>
      <c r="M8274" s="7">
        <v>12</v>
      </c>
      <c r="N8274" s="7">
        <v>9</v>
      </c>
      <c r="O8274" s="7">
        <f>IFERROR(VLOOKUP(SiscoTable[[#This Row],[Código]],Hoja2!A:B,2,0)*SiscoTable[[#This Row],[Stock_actual]],0)</f>
        <v>278.09999999999997</v>
      </c>
      <c r="P8274" s="6" t="s">
        <v>476</v>
      </c>
      <c r="Q8274" s="7">
        <v>3</v>
      </c>
      <c r="R8274" s="7">
        <v>0</v>
      </c>
      <c r="S8274" s="7" t="s">
        <v>11926</v>
      </c>
      <c r="BI8274"/>
      <c r="BJ8274"/>
    </row>
    <row r="8275" spans="2:62" x14ac:dyDescent="0.4">
      <c r="B8275" s="1">
        <v>31357</v>
      </c>
      <c r="C8275" s="6" t="s">
        <v>8</v>
      </c>
      <c r="D8275" s="6" t="s">
        <v>8</v>
      </c>
      <c r="E8275" s="6" t="s">
        <v>8482</v>
      </c>
      <c r="F8275" s="6" t="s">
        <v>8641</v>
      </c>
      <c r="G8275" s="6" t="s">
        <v>8756</v>
      </c>
      <c r="H8275" s="6" t="s">
        <v>8796</v>
      </c>
      <c r="I8275" s="6" t="s">
        <v>8909</v>
      </c>
      <c r="J8275" s="6" t="s">
        <v>5</v>
      </c>
      <c r="K8275" s="7">
        <v>1.33</v>
      </c>
      <c r="L8275" s="7">
        <f>IFERROR(VLOOKUP(SiscoTable[[#This Row],[Código]],Hoja2!A:B,2,0)*SiscoTable[[#This Row],[Provta(Uns)]],0)</f>
        <v>69.027000000000001</v>
      </c>
      <c r="M8275" s="7">
        <v>12</v>
      </c>
      <c r="N8275" s="7">
        <v>1</v>
      </c>
      <c r="O8275" s="7">
        <f>IFERROR(VLOOKUP(SiscoTable[[#This Row],[Código]],Hoja2!A:B,2,0)*SiscoTable[[#This Row],[Stock_actual]],0)</f>
        <v>51.9</v>
      </c>
      <c r="P8275" s="6" t="s">
        <v>119</v>
      </c>
      <c r="Q8275" s="7">
        <v>1</v>
      </c>
      <c r="R8275" s="7">
        <v>0</v>
      </c>
      <c r="S8275" s="7" t="s">
        <v>11926</v>
      </c>
      <c r="BI8275"/>
      <c r="BJ8275"/>
    </row>
    <row r="8276" spans="2:62" x14ac:dyDescent="0.4">
      <c r="B8276" s="1">
        <v>31358</v>
      </c>
      <c r="C8276" s="6" t="s">
        <v>8</v>
      </c>
      <c r="D8276" s="6" t="s">
        <v>8</v>
      </c>
      <c r="E8276" s="6" t="s">
        <v>8482</v>
      </c>
      <c r="F8276" s="6" t="s">
        <v>8641</v>
      </c>
      <c r="G8276" s="6" t="s">
        <v>8756</v>
      </c>
      <c r="H8276" s="6" t="s">
        <v>8796</v>
      </c>
      <c r="I8276" s="6" t="s">
        <v>8910</v>
      </c>
      <c r="J8276" s="6" t="s">
        <v>5</v>
      </c>
      <c r="K8276" s="7">
        <v>2</v>
      </c>
      <c r="L8276" s="7">
        <f>IFERROR(VLOOKUP(SiscoTable[[#This Row],[Código]],Hoja2!A:B,2,0)*SiscoTable[[#This Row],[Provta(Uns)]],0)</f>
        <v>66.400000000000006</v>
      </c>
      <c r="M8276" s="7">
        <v>12</v>
      </c>
      <c r="N8276" s="7">
        <v>0</v>
      </c>
      <c r="O8276" s="7">
        <f>IFERROR(VLOOKUP(SiscoTable[[#This Row],[Código]],Hoja2!A:B,2,0)*SiscoTable[[#This Row],[Stock_actual]],0)</f>
        <v>0</v>
      </c>
      <c r="P8276" s="6" t="s">
        <v>7</v>
      </c>
      <c r="Q8276" s="7">
        <v>2</v>
      </c>
      <c r="R8276" s="7">
        <v>0</v>
      </c>
      <c r="S8276" s="7" t="s">
        <v>11926</v>
      </c>
      <c r="BI8276"/>
      <c r="BJ8276"/>
    </row>
    <row r="8277" spans="2:62" x14ac:dyDescent="0.4">
      <c r="B8277" s="1">
        <v>31359</v>
      </c>
      <c r="C8277" s="6" t="s">
        <v>30</v>
      </c>
      <c r="D8277" s="6" t="s">
        <v>8</v>
      </c>
      <c r="E8277" s="6" t="s">
        <v>8482</v>
      </c>
      <c r="F8277" s="6" t="s">
        <v>8641</v>
      </c>
      <c r="G8277" s="6" t="s">
        <v>8756</v>
      </c>
      <c r="H8277" s="6" t="s">
        <v>8796</v>
      </c>
      <c r="I8277" s="6" t="s">
        <v>8795</v>
      </c>
      <c r="J8277" s="6" t="s">
        <v>5</v>
      </c>
      <c r="K8277" s="7">
        <v>2.67</v>
      </c>
      <c r="L8277" s="7">
        <f>IFERROR(VLOOKUP(SiscoTable[[#This Row],[Código]],Hoja2!A:B,2,0)*SiscoTable[[#This Row],[Provta(Uns)]],0)</f>
        <v>88.644000000000005</v>
      </c>
      <c r="M8277" s="7">
        <v>8</v>
      </c>
      <c r="N8277" s="7">
        <v>2</v>
      </c>
      <c r="O8277" s="7">
        <f>IFERROR(VLOOKUP(SiscoTable[[#This Row],[Código]],Hoja2!A:B,2,0)*SiscoTable[[#This Row],[Stock_actual]],0)</f>
        <v>66.400000000000006</v>
      </c>
      <c r="P8277" s="6" t="s">
        <v>144</v>
      </c>
      <c r="Q8277" s="7">
        <v>3</v>
      </c>
      <c r="R8277" s="7">
        <v>0</v>
      </c>
      <c r="S8277" s="7" t="s">
        <v>11926</v>
      </c>
      <c r="BI8277"/>
      <c r="BJ8277"/>
    </row>
    <row r="8278" spans="2:62" x14ac:dyDescent="0.4">
      <c r="B8278" s="1">
        <v>31360</v>
      </c>
      <c r="C8278" s="6" t="s">
        <v>8</v>
      </c>
      <c r="D8278" s="6" t="s">
        <v>8</v>
      </c>
      <c r="E8278" s="6" t="s">
        <v>8482</v>
      </c>
      <c r="F8278" s="6" t="s">
        <v>1736</v>
      </c>
      <c r="G8278" s="6" t="s">
        <v>10362</v>
      </c>
      <c r="H8278" s="6" t="s">
        <v>10407</v>
      </c>
      <c r="I8278" s="6" t="s">
        <v>10530</v>
      </c>
      <c r="J8278" s="6" t="s">
        <v>5</v>
      </c>
      <c r="K8278" s="7">
        <v>2.83</v>
      </c>
      <c r="L8278" s="7">
        <f>IFERROR(VLOOKUP(SiscoTable[[#This Row],[Código]],Hoja2!A:B,2,0)*SiscoTable[[#This Row],[Provta(Uns)]],0)</f>
        <v>73.296999999999997</v>
      </c>
      <c r="M8278" s="7">
        <v>24</v>
      </c>
      <c r="N8278" s="7">
        <v>7</v>
      </c>
      <c r="O8278" s="7">
        <f>IFERROR(VLOOKUP(SiscoTable[[#This Row],[Código]],Hoja2!A:B,2,0)*SiscoTable[[#This Row],[Stock_actual]],0)</f>
        <v>181.29999999999998</v>
      </c>
      <c r="P8278" s="6" t="s">
        <v>1465</v>
      </c>
      <c r="Q8278" s="7">
        <v>3</v>
      </c>
      <c r="R8278" s="7">
        <v>0</v>
      </c>
      <c r="S8278" s="7" t="s">
        <v>11926</v>
      </c>
      <c r="BI8278"/>
      <c r="BJ8278"/>
    </row>
    <row r="8279" spans="2:62" x14ac:dyDescent="0.4">
      <c r="B8279" s="1">
        <v>31361</v>
      </c>
      <c r="C8279" s="6" t="s">
        <v>30</v>
      </c>
      <c r="D8279" s="6" t="s">
        <v>8</v>
      </c>
      <c r="E8279" s="6" t="s">
        <v>8482</v>
      </c>
      <c r="F8279" s="6" t="s">
        <v>1736</v>
      </c>
      <c r="G8279" s="6" t="s">
        <v>10362</v>
      </c>
      <c r="H8279" s="6" t="s">
        <v>2502</v>
      </c>
      <c r="I8279" s="6" t="s">
        <v>10433</v>
      </c>
      <c r="J8279" s="6" t="s">
        <v>5</v>
      </c>
      <c r="K8279" s="7">
        <v>4</v>
      </c>
      <c r="L8279" s="7">
        <f>IFERROR(VLOOKUP(SiscoTable[[#This Row],[Código]],Hoja2!A:B,2,0)*SiscoTable[[#This Row],[Provta(Uns)]],0)</f>
        <v>110</v>
      </c>
      <c r="M8279" s="7">
        <v>36</v>
      </c>
      <c r="N8279" s="7">
        <v>11</v>
      </c>
      <c r="O8279" s="7">
        <f>IFERROR(VLOOKUP(SiscoTable[[#This Row],[Código]],Hoja2!A:B,2,0)*SiscoTable[[#This Row],[Stock_actual]],0)</f>
        <v>302.5</v>
      </c>
      <c r="P8279" s="6" t="s">
        <v>997</v>
      </c>
      <c r="Q8279" s="7">
        <v>4</v>
      </c>
      <c r="R8279" s="7">
        <v>0</v>
      </c>
      <c r="S8279" s="7" t="s">
        <v>11926</v>
      </c>
      <c r="BI8279"/>
      <c r="BJ8279"/>
    </row>
    <row r="8280" spans="2:62" x14ac:dyDescent="0.4">
      <c r="B8280" s="1">
        <v>31362</v>
      </c>
      <c r="C8280" s="6" t="s">
        <v>30</v>
      </c>
      <c r="D8280" s="6" t="s">
        <v>8</v>
      </c>
      <c r="E8280" s="6" t="s">
        <v>8482</v>
      </c>
      <c r="F8280" s="6" t="s">
        <v>9030</v>
      </c>
      <c r="G8280" s="6" t="s">
        <v>9051</v>
      </c>
      <c r="H8280" s="6" t="s">
        <v>9053</v>
      </c>
      <c r="I8280" s="6" t="s">
        <v>9090</v>
      </c>
      <c r="J8280" s="6" t="s">
        <v>5</v>
      </c>
      <c r="K8280" s="7">
        <v>9</v>
      </c>
      <c r="L8280" s="7">
        <f>IFERROR(VLOOKUP(SiscoTable[[#This Row],[Código]],Hoja2!A:B,2,0)*SiscoTable[[#This Row],[Provta(Uns)]],0)</f>
        <v>117</v>
      </c>
      <c r="M8280" s="7">
        <v>36</v>
      </c>
      <c r="N8280" s="7">
        <v>8</v>
      </c>
      <c r="O8280" s="7">
        <f>IFERROR(VLOOKUP(SiscoTable[[#This Row],[Código]],Hoja2!A:B,2,0)*SiscoTable[[#This Row],[Stock_actual]],0)</f>
        <v>104</v>
      </c>
      <c r="P8280" s="6" t="s">
        <v>699</v>
      </c>
      <c r="Q8280" s="7">
        <v>10</v>
      </c>
      <c r="R8280" s="7">
        <v>0</v>
      </c>
      <c r="S8280" s="7" t="s">
        <v>11926</v>
      </c>
      <c r="BI8280"/>
      <c r="BJ8280"/>
    </row>
    <row r="8281" spans="2:62" x14ac:dyDescent="0.4">
      <c r="B8281" s="1">
        <v>31363</v>
      </c>
      <c r="C8281" s="6" t="s">
        <v>8</v>
      </c>
      <c r="D8281" s="6" t="s">
        <v>8</v>
      </c>
      <c r="E8281" s="6" t="s">
        <v>8482</v>
      </c>
      <c r="F8281" s="6" t="s">
        <v>9030</v>
      </c>
      <c r="G8281" s="6" t="s">
        <v>9184</v>
      </c>
      <c r="H8281" s="6" t="s">
        <v>9118</v>
      </c>
      <c r="I8281" s="6" t="s">
        <v>9255</v>
      </c>
      <c r="J8281" s="6" t="s">
        <v>5</v>
      </c>
      <c r="K8281" s="7">
        <v>3.5</v>
      </c>
      <c r="L8281" s="7">
        <f>IFERROR(VLOOKUP(SiscoTable[[#This Row],[Código]],Hoja2!A:B,2,0)*SiscoTable[[#This Row],[Provta(Uns)]],0)</f>
        <v>61.25</v>
      </c>
      <c r="M8281" s="7">
        <v>0</v>
      </c>
      <c r="N8281" s="7">
        <v>15</v>
      </c>
      <c r="O8281" s="7">
        <f>IFERROR(VLOOKUP(SiscoTable[[#This Row],[Código]],Hoja2!A:B,2,0)*SiscoTable[[#This Row],[Stock_actual]],0)</f>
        <v>262.5</v>
      </c>
      <c r="P8281" s="6" t="s">
        <v>3908</v>
      </c>
      <c r="Q8281" s="7">
        <v>4</v>
      </c>
      <c r="R8281" s="7">
        <v>0</v>
      </c>
      <c r="S8281" s="7" t="s">
        <v>11926</v>
      </c>
      <c r="BI8281"/>
      <c r="BJ8281"/>
    </row>
    <row r="8282" spans="2:62" x14ac:dyDescent="0.4">
      <c r="B8282" s="1">
        <v>31364</v>
      </c>
      <c r="C8282" s="6" t="s">
        <v>8</v>
      </c>
      <c r="D8282" s="6" t="s">
        <v>8</v>
      </c>
      <c r="E8282" s="6" t="s">
        <v>8482</v>
      </c>
      <c r="F8282" s="6" t="s">
        <v>9030</v>
      </c>
      <c r="G8282" s="6" t="s">
        <v>9184</v>
      </c>
      <c r="H8282" s="6" t="s">
        <v>9118</v>
      </c>
      <c r="I8282" s="6" t="s">
        <v>9256</v>
      </c>
      <c r="J8282" s="6" t="s">
        <v>5</v>
      </c>
      <c r="K8282" s="7">
        <v>4.83</v>
      </c>
      <c r="L8282" s="7">
        <f>IFERROR(VLOOKUP(SiscoTable[[#This Row],[Código]],Hoja2!A:B,2,0)*SiscoTable[[#This Row],[Provta(Uns)]],0)</f>
        <v>55.545000000000002</v>
      </c>
      <c r="M8282" s="7">
        <v>0</v>
      </c>
      <c r="N8282" s="7">
        <v>7</v>
      </c>
      <c r="O8282" s="7">
        <f>IFERROR(VLOOKUP(SiscoTable[[#This Row],[Código]],Hoja2!A:B,2,0)*SiscoTable[[#This Row],[Stock_actual]],0)</f>
        <v>80.5</v>
      </c>
      <c r="P8282" s="6" t="s">
        <v>558</v>
      </c>
      <c r="Q8282" s="7">
        <v>5</v>
      </c>
      <c r="R8282" s="7">
        <v>0</v>
      </c>
      <c r="S8282" s="7" t="s">
        <v>11926</v>
      </c>
      <c r="BI8282"/>
      <c r="BJ8282"/>
    </row>
    <row r="8283" spans="2:62" x14ac:dyDescent="0.4">
      <c r="B8283" s="1">
        <v>31365</v>
      </c>
      <c r="C8283" s="6" t="s">
        <v>8</v>
      </c>
      <c r="D8283" s="6" t="s">
        <v>8</v>
      </c>
      <c r="E8283" s="6" t="s">
        <v>8482</v>
      </c>
      <c r="F8283" s="6" t="s">
        <v>9030</v>
      </c>
      <c r="G8283" s="6" t="s">
        <v>9624</v>
      </c>
      <c r="H8283" s="6" t="s">
        <v>9627</v>
      </c>
      <c r="I8283" s="6" t="s">
        <v>9655</v>
      </c>
      <c r="J8283" s="6" t="s">
        <v>5</v>
      </c>
      <c r="K8283" s="7">
        <v>3</v>
      </c>
      <c r="L8283" s="7">
        <f>IFERROR(VLOOKUP(SiscoTable[[#This Row],[Código]],Hoja2!A:B,2,0)*SiscoTable[[#This Row],[Provta(Uns)]],0)</f>
        <v>56.699999999999996</v>
      </c>
      <c r="M8283" s="7">
        <v>0</v>
      </c>
      <c r="N8283" s="7">
        <v>10</v>
      </c>
      <c r="O8283" s="7">
        <f>IFERROR(VLOOKUP(SiscoTable[[#This Row],[Código]],Hoja2!A:B,2,0)*SiscoTable[[#This Row],[Stock_actual]],0)</f>
        <v>189</v>
      </c>
      <c r="P8283" s="6" t="s">
        <v>904</v>
      </c>
      <c r="Q8283" s="7">
        <v>3</v>
      </c>
      <c r="R8283" s="7">
        <v>0</v>
      </c>
      <c r="S8283" s="7" t="s">
        <v>11926</v>
      </c>
      <c r="BI8283"/>
      <c r="BJ8283"/>
    </row>
    <row r="8284" spans="2:62" x14ac:dyDescent="0.4">
      <c r="B8284" s="1">
        <v>31366</v>
      </c>
      <c r="C8284" s="6" t="s">
        <v>30</v>
      </c>
      <c r="D8284" s="6" t="s">
        <v>30</v>
      </c>
      <c r="E8284" s="6" t="s">
        <v>8482</v>
      </c>
      <c r="F8284" s="6" t="s">
        <v>1736</v>
      </c>
      <c r="G8284" s="6" t="s">
        <v>10362</v>
      </c>
      <c r="H8284" s="6" t="s">
        <v>2502</v>
      </c>
      <c r="I8284" s="6" t="s">
        <v>10434</v>
      </c>
      <c r="J8284" s="6" t="s">
        <v>5</v>
      </c>
      <c r="K8284" s="7">
        <v>22.17</v>
      </c>
      <c r="L8284" s="7">
        <f>IFERROR(VLOOKUP(SiscoTable[[#This Row],[Código]],Hoja2!A:B,2,0)*SiscoTable[[#This Row],[Provta(Uns)]],0)</f>
        <v>108.63300000000001</v>
      </c>
      <c r="M8284" s="7">
        <v>0</v>
      </c>
      <c r="N8284" s="7">
        <v>223</v>
      </c>
      <c r="O8284" s="7">
        <f>IFERROR(VLOOKUP(SiscoTable[[#This Row],[Código]],Hoja2!A:B,2,0)*SiscoTable[[#This Row],[Stock_actual]],0)</f>
        <v>1092.7</v>
      </c>
      <c r="P8284" s="6" t="s">
        <v>1841</v>
      </c>
      <c r="Q8284" s="7">
        <v>24</v>
      </c>
      <c r="R8284" s="7">
        <v>0</v>
      </c>
      <c r="S8284" s="7" t="s">
        <v>11926</v>
      </c>
      <c r="BI8284"/>
      <c r="BJ8284"/>
    </row>
    <row r="8285" spans="2:62" x14ac:dyDescent="0.4">
      <c r="B8285" s="1">
        <v>31367</v>
      </c>
      <c r="C8285" s="6" t="s">
        <v>30</v>
      </c>
      <c r="D8285" s="6" t="s">
        <v>8</v>
      </c>
      <c r="E8285" s="6" t="s">
        <v>8482</v>
      </c>
      <c r="F8285" s="6" t="s">
        <v>9030</v>
      </c>
      <c r="G8285" s="6" t="s">
        <v>9678</v>
      </c>
      <c r="H8285" s="6" t="s">
        <v>9681</v>
      </c>
      <c r="I8285" s="6" t="s">
        <v>9774</v>
      </c>
      <c r="J8285" s="6" t="s">
        <v>5</v>
      </c>
      <c r="K8285" s="7">
        <v>4</v>
      </c>
      <c r="L8285" s="7">
        <f>IFERROR(VLOOKUP(SiscoTable[[#This Row],[Código]],Hoja2!A:B,2,0)*SiscoTable[[#This Row],[Provta(Uns)]],0)</f>
        <v>92.8</v>
      </c>
      <c r="M8285" s="7">
        <v>0</v>
      </c>
      <c r="N8285" s="7">
        <v>0</v>
      </c>
      <c r="O8285" s="7">
        <f>IFERROR(VLOOKUP(SiscoTable[[#This Row],[Código]],Hoja2!A:B,2,0)*SiscoTable[[#This Row],[Stock_actual]],0)</f>
        <v>0</v>
      </c>
      <c r="P8285" s="6" t="s">
        <v>7</v>
      </c>
      <c r="Q8285" s="7">
        <v>4</v>
      </c>
      <c r="R8285" s="7">
        <v>7.8000000000000007</v>
      </c>
      <c r="S8285" s="7" t="s">
        <v>11926</v>
      </c>
      <c r="BI8285"/>
      <c r="BJ8285"/>
    </row>
    <row r="8286" spans="2:62" x14ac:dyDescent="0.4">
      <c r="B8286" s="1">
        <v>31368</v>
      </c>
      <c r="C8286" s="6" t="s">
        <v>8</v>
      </c>
      <c r="D8286" s="6" t="s">
        <v>8</v>
      </c>
      <c r="E8286" s="6" t="s">
        <v>8482</v>
      </c>
      <c r="F8286" s="6" t="s">
        <v>9030</v>
      </c>
      <c r="G8286" s="6" t="s">
        <v>9184</v>
      </c>
      <c r="H8286" s="6" t="s">
        <v>9258</v>
      </c>
      <c r="I8286" s="6" t="s">
        <v>9257</v>
      </c>
      <c r="J8286" s="6" t="s">
        <v>5</v>
      </c>
      <c r="K8286" s="7">
        <v>9.5</v>
      </c>
      <c r="L8286" s="7">
        <f>IFERROR(VLOOKUP(SiscoTable[[#This Row],[Código]],Hoja2!A:B,2,0)*SiscoTable[[#This Row],[Provta(Uns)]],0)</f>
        <v>76</v>
      </c>
      <c r="M8286" s="7">
        <v>0</v>
      </c>
      <c r="N8286" s="7">
        <v>51</v>
      </c>
      <c r="O8286" s="7">
        <f>IFERROR(VLOOKUP(SiscoTable[[#This Row],[Código]],Hoja2!A:B,2,0)*SiscoTable[[#This Row],[Stock_actual]],0)</f>
        <v>408</v>
      </c>
      <c r="P8286" s="6" t="s">
        <v>1518</v>
      </c>
      <c r="Q8286" s="7">
        <v>11</v>
      </c>
      <c r="R8286" s="7">
        <v>0</v>
      </c>
      <c r="S8286" s="7" t="s">
        <v>11926</v>
      </c>
      <c r="BI8286"/>
      <c r="BJ8286"/>
    </row>
    <row r="8287" spans="2:62" x14ac:dyDescent="0.4">
      <c r="B8287" s="1">
        <v>31369</v>
      </c>
      <c r="C8287" s="6" t="s">
        <v>8</v>
      </c>
      <c r="D8287" s="6" t="s">
        <v>8</v>
      </c>
      <c r="E8287" s="6" t="s">
        <v>8482</v>
      </c>
      <c r="F8287" s="6" t="s">
        <v>9030</v>
      </c>
      <c r="G8287" s="6" t="s">
        <v>9184</v>
      </c>
      <c r="H8287" s="6" t="s">
        <v>9258</v>
      </c>
      <c r="I8287" s="6" t="s">
        <v>9259</v>
      </c>
      <c r="J8287" s="6" t="s">
        <v>5</v>
      </c>
      <c r="K8287" s="7">
        <v>3.67</v>
      </c>
      <c r="L8287" s="7">
        <f>IFERROR(VLOOKUP(SiscoTable[[#This Row],[Código]],Hoja2!A:B,2,0)*SiscoTable[[#This Row],[Provta(Uns)]],0)</f>
        <v>16.515000000000001</v>
      </c>
      <c r="M8287" s="7">
        <v>0</v>
      </c>
      <c r="N8287" s="7">
        <v>50</v>
      </c>
      <c r="O8287" s="7">
        <f>IFERROR(VLOOKUP(SiscoTable[[#This Row],[Código]],Hoja2!A:B,2,0)*SiscoTable[[#This Row],[Stock_actual]],0)</f>
        <v>225</v>
      </c>
      <c r="P8287" s="6" t="s">
        <v>7153</v>
      </c>
      <c r="Q8287" s="7">
        <v>4</v>
      </c>
      <c r="R8287" s="7">
        <v>0</v>
      </c>
      <c r="S8287" s="7" t="s">
        <v>11926</v>
      </c>
      <c r="BI8287"/>
      <c r="BJ8287"/>
    </row>
    <row r="8288" spans="2:62" x14ac:dyDescent="0.4">
      <c r="B8288" s="1">
        <v>31370</v>
      </c>
      <c r="C8288" s="6" t="s">
        <v>8</v>
      </c>
      <c r="D8288" s="6" t="s">
        <v>30</v>
      </c>
      <c r="E8288" s="6" t="s">
        <v>8482</v>
      </c>
      <c r="F8288" s="6" t="s">
        <v>9030</v>
      </c>
      <c r="G8288" s="6" t="s">
        <v>9184</v>
      </c>
      <c r="H8288" s="6" t="s">
        <v>9258</v>
      </c>
      <c r="I8288" s="6" t="s">
        <v>9260</v>
      </c>
      <c r="J8288" s="6" t="s">
        <v>5</v>
      </c>
      <c r="K8288" s="7">
        <v>11.83</v>
      </c>
      <c r="L8288" s="7">
        <f>IFERROR(VLOOKUP(SiscoTable[[#This Row],[Código]],Hoja2!A:B,2,0)*SiscoTable[[#This Row],[Provta(Uns)]],0)</f>
        <v>41.405000000000001</v>
      </c>
      <c r="M8288" s="7">
        <v>0</v>
      </c>
      <c r="N8288" s="7">
        <v>1</v>
      </c>
      <c r="O8288" s="7">
        <f>IFERROR(VLOOKUP(SiscoTable[[#This Row],[Código]],Hoja2!A:B,2,0)*SiscoTable[[#This Row],[Stock_actual]],0)</f>
        <v>3.5</v>
      </c>
      <c r="P8288" s="6" t="s">
        <v>82</v>
      </c>
      <c r="Q8288" s="7">
        <v>13</v>
      </c>
      <c r="R8288" s="7">
        <v>23.57</v>
      </c>
      <c r="S8288" s="7" t="s">
        <v>11926</v>
      </c>
      <c r="BI8288"/>
      <c r="BJ8288"/>
    </row>
    <row r="8289" spans="2:62" x14ac:dyDescent="0.4">
      <c r="B8289" s="1">
        <v>31371</v>
      </c>
      <c r="C8289" s="6" t="s">
        <v>8</v>
      </c>
      <c r="D8289" s="6" t="s">
        <v>8</v>
      </c>
      <c r="E8289" s="6" t="s">
        <v>8482</v>
      </c>
      <c r="F8289" s="6" t="s">
        <v>9030</v>
      </c>
      <c r="G8289" s="6" t="s">
        <v>10068</v>
      </c>
      <c r="H8289" s="6" t="s">
        <v>10095</v>
      </c>
      <c r="I8289" s="6" t="s">
        <v>10154</v>
      </c>
      <c r="J8289" s="6" t="s">
        <v>5</v>
      </c>
      <c r="K8289" s="7">
        <v>7.17</v>
      </c>
      <c r="L8289" s="7">
        <f>IFERROR(VLOOKUP(SiscoTable[[#This Row],[Código]],Hoja2!A:B,2,0)*SiscoTable[[#This Row],[Provta(Uns)]],0)</f>
        <v>50.19</v>
      </c>
      <c r="M8289" s="7">
        <v>0</v>
      </c>
      <c r="N8289" s="7">
        <v>30</v>
      </c>
      <c r="O8289" s="7">
        <f>IFERROR(VLOOKUP(SiscoTable[[#This Row],[Código]],Hoja2!A:B,2,0)*SiscoTable[[#This Row],[Stock_actual]],0)</f>
        <v>210</v>
      </c>
      <c r="P8289" s="6" t="s">
        <v>6332</v>
      </c>
      <c r="Q8289" s="7">
        <v>8</v>
      </c>
      <c r="R8289" s="7">
        <v>0</v>
      </c>
      <c r="S8289" s="7" t="s">
        <v>11926</v>
      </c>
      <c r="BI8289"/>
      <c r="BJ8289"/>
    </row>
    <row r="8290" spans="2:62" x14ac:dyDescent="0.4">
      <c r="B8290" s="1">
        <v>31372</v>
      </c>
      <c r="C8290" s="6" t="s">
        <v>30</v>
      </c>
      <c r="D8290" s="6" t="s">
        <v>8</v>
      </c>
      <c r="E8290" s="6" t="s">
        <v>8482</v>
      </c>
      <c r="F8290" s="6" t="s">
        <v>9030</v>
      </c>
      <c r="G8290" s="6" t="s">
        <v>9299</v>
      </c>
      <c r="H8290" s="6" t="s">
        <v>9306</v>
      </c>
      <c r="I8290" s="6" t="s">
        <v>9444</v>
      </c>
      <c r="J8290" s="6" t="s">
        <v>5</v>
      </c>
      <c r="K8290" s="7">
        <v>2</v>
      </c>
      <c r="L8290" s="7">
        <f>IFERROR(VLOOKUP(SiscoTable[[#This Row],[Código]],Hoja2!A:B,2,0)*SiscoTable[[#This Row],[Provta(Uns)]],0)</f>
        <v>108</v>
      </c>
      <c r="M8290" s="7">
        <v>0</v>
      </c>
      <c r="N8290" s="7">
        <v>0</v>
      </c>
      <c r="O8290" s="7">
        <f>IFERROR(VLOOKUP(SiscoTable[[#This Row],[Código]],Hoja2!A:B,2,0)*SiscoTable[[#This Row],[Stock_actual]],0)</f>
        <v>0</v>
      </c>
      <c r="P8290" s="6" t="s">
        <v>7</v>
      </c>
      <c r="Q8290" s="7">
        <v>2</v>
      </c>
      <c r="R8290" s="7">
        <v>4.2</v>
      </c>
      <c r="S8290" s="7" t="s">
        <v>11926</v>
      </c>
      <c r="BI8290"/>
      <c r="BJ8290"/>
    </row>
    <row r="8291" spans="2:62" x14ac:dyDescent="0.4">
      <c r="B8291" s="1">
        <v>31373</v>
      </c>
      <c r="C8291" s="6" t="s">
        <v>8</v>
      </c>
      <c r="D8291" s="6" t="s">
        <v>30</v>
      </c>
      <c r="E8291" s="6" t="s">
        <v>3268</v>
      </c>
      <c r="F8291" s="6" t="s">
        <v>3269</v>
      </c>
      <c r="G8291" s="6" t="s">
        <v>4384</v>
      </c>
      <c r="H8291" s="6" t="s">
        <v>4565</v>
      </c>
      <c r="I8291" s="6" t="s">
        <v>4564</v>
      </c>
      <c r="J8291" s="6" t="s">
        <v>5</v>
      </c>
      <c r="K8291" s="7">
        <v>22.83</v>
      </c>
      <c r="L8291" s="7">
        <f>IFERROR(VLOOKUP(SiscoTable[[#This Row],[Código]],Hoja2!A:B,2,0)*SiscoTable[[#This Row],[Provta(Uns)]],0)</f>
        <v>36.527999999999999</v>
      </c>
      <c r="M8291" s="7">
        <v>0</v>
      </c>
      <c r="N8291" s="7">
        <v>0</v>
      </c>
      <c r="O8291" s="7">
        <f>IFERROR(VLOOKUP(SiscoTable[[#This Row],[Código]],Hoja2!A:B,2,0)*SiscoTable[[#This Row],[Stock_actual]],0)</f>
        <v>0</v>
      </c>
      <c r="P8291" s="6" t="s">
        <v>7</v>
      </c>
      <c r="Q8291" s="7">
        <v>25</v>
      </c>
      <c r="R8291" s="7">
        <v>45.6</v>
      </c>
      <c r="S8291" s="7" t="s">
        <v>11928</v>
      </c>
      <c r="BI8291"/>
      <c r="BJ8291"/>
    </row>
    <row r="8292" spans="2:62" x14ac:dyDescent="0.4">
      <c r="B8292" s="1">
        <v>31374</v>
      </c>
      <c r="C8292" s="6" t="s">
        <v>30</v>
      </c>
      <c r="D8292" s="6" t="s">
        <v>8</v>
      </c>
      <c r="E8292" s="6" t="s">
        <v>3268</v>
      </c>
      <c r="F8292" s="6" t="s">
        <v>3269</v>
      </c>
      <c r="G8292" s="6" t="s">
        <v>4384</v>
      </c>
      <c r="H8292" s="6" t="s">
        <v>3508</v>
      </c>
      <c r="I8292" s="6" t="s">
        <v>4499</v>
      </c>
      <c r="J8292" s="6" t="s">
        <v>5</v>
      </c>
      <c r="K8292" s="7">
        <v>4.5</v>
      </c>
      <c r="L8292" s="7">
        <f>IFERROR(VLOOKUP(SiscoTable[[#This Row],[Código]],Hoja2!A:B,2,0)*SiscoTable[[#This Row],[Provta(Uns)]],0)</f>
        <v>213.75</v>
      </c>
      <c r="M8292" s="7">
        <v>0</v>
      </c>
      <c r="N8292" s="7">
        <v>3</v>
      </c>
      <c r="O8292" s="7">
        <f>IFERROR(VLOOKUP(SiscoTable[[#This Row],[Código]],Hoja2!A:B,2,0)*SiscoTable[[#This Row],[Stock_actual]],0)</f>
        <v>142.5</v>
      </c>
      <c r="P8292" s="6" t="s">
        <v>218</v>
      </c>
      <c r="Q8292" s="7">
        <v>5</v>
      </c>
      <c r="R8292" s="7">
        <v>9</v>
      </c>
      <c r="S8292" s="7" t="s">
        <v>11928</v>
      </c>
      <c r="BI8292"/>
      <c r="BJ8292"/>
    </row>
    <row r="8293" spans="2:62" x14ac:dyDescent="0.4">
      <c r="B8293" s="1">
        <v>31376</v>
      </c>
      <c r="C8293" s="6" t="s">
        <v>30</v>
      </c>
      <c r="D8293" s="6" t="s">
        <v>8</v>
      </c>
      <c r="E8293" s="6" t="s">
        <v>8482</v>
      </c>
      <c r="F8293" s="6" t="s">
        <v>9030</v>
      </c>
      <c r="G8293" s="6" t="s">
        <v>9921</v>
      </c>
      <c r="H8293" s="6" t="s">
        <v>9924</v>
      </c>
      <c r="I8293" s="6" t="s">
        <v>9947</v>
      </c>
      <c r="J8293" s="6" t="s">
        <v>5</v>
      </c>
      <c r="K8293" s="7">
        <v>3.33</v>
      </c>
      <c r="L8293" s="7">
        <f>IFERROR(VLOOKUP(SiscoTable[[#This Row],[Código]],Hoja2!A:B,2,0)*SiscoTable[[#This Row],[Provta(Uns)]],0)</f>
        <v>81.585000000000008</v>
      </c>
      <c r="M8293" s="7">
        <v>24</v>
      </c>
      <c r="N8293" s="7">
        <v>0</v>
      </c>
      <c r="O8293" s="7">
        <f>IFERROR(VLOOKUP(SiscoTable[[#This Row],[Código]],Hoja2!A:B,2,0)*SiscoTable[[#This Row],[Stock_actual]],0)</f>
        <v>0</v>
      </c>
      <c r="P8293" s="6" t="s">
        <v>7</v>
      </c>
      <c r="Q8293" s="7">
        <v>4</v>
      </c>
      <c r="R8293" s="7">
        <v>0</v>
      </c>
      <c r="S8293" s="7" t="s">
        <v>11926</v>
      </c>
      <c r="BI8293"/>
      <c r="BJ8293"/>
    </row>
    <row r="8294" spans="2:62" x14ac:dyDescent="0.4">
      <c r="B8294" s="1">
        <v>31377</v>
      </c>
      <c r="C8294" s="6" t="s">
        <v>30</v>
      </c>
      <c r="D8294" s="6" t="s">
        <v>25</v>
      </c>
      <c r="E8294" s="6" t="s">
        <v>3268</v>
      </c>
      <c r="F8294" s="6" t="s">
        <v>3269</v>
      </c>
      <c r="G8294" s="6" t="s">
        <v>634</v>
      </c>
      <c r="H8294" s="6" t="s">
        <v>4792</v>
      </c>
      <c r="I8294" s="6" t="s">
        <v>4857</v>
      </c>
      <c r="J8294" s="6" t="s">
        <v>5</v>
      </c>
      <c r="K8294" s="7">
        <v>58.5</v>
      </c>
      <c r="L8294" s="7">
        <f>IFERROR(VLOOKUP(SiscoTable[[#This Row],[Código]],Hoja2!A:B,2,0)*SiscoTable[[#This Row],[Provta(Uns)]],0)</f>
        <v>169.65</v>
      </c>
      <c r="M8294" s="7">
        <v>0</v>
      </c>
      <c r="N8294" s="7">
        <v>38</v>
      </c>
      <c r="O8294" s="7">
        <f>IFERROR(VLOOKUP(SiscoTable[[#This Row],[Código]],Hoja2!A:B,2,0)*SiscoTable[[#This Row],[Stock_actual]],0)</f>
        <v>110.2</v>
      </c>
      <c r="P8294" s="6" t="s">
        <v>296</v>
      </c>
      <c r="Q8294" s="7">
        <v>64</v>
      </c>
      <c r="R8294" s="7">
        <v>116.04999999999998</v>
      </c>
      <c r="S8294" s="7" t="s">
        <v>11927</v>
      </c>
      <c r="BI8294"/>
      <c r="BJ8294"/>
    </row>
    <row r="8295" spans="2:62" x14ac:dyDescent="0.4">
      <c r="B8295" s="1">
        <v>31378</v>
      </c>
      <c r="C8295" s="6" t="s">
        <v>30</v>
      </c>
      <c r="D8295" s="6" t="s">
        <v>30</v>
      </c>
      <c r="E8295" s="6" t="s">
        <v>3268</v>
      </c>
      <c r="F8295" s="6" t="s">
        <v>7197</v>
      </c>
      <c r="G8295" s="6" t="s">
        <v>7554</v>
      </c>
      <c r="H8295" s="6" t="s">
        <v>7392</v>
      </c>
      <c r="I8295" s="6" t="s">
        <v>7696</v>
      </c>
      <c r="J8295" s="6" t="s">
        <v>4104</v>
      </c>
      <c r="K8295" s="7">
        <v>26</v>
      </c>
      <c r="L8295" s="7">
        <f>IFERROR(VLOOKUP(SiscoTable[[#This Row],[Código]],Hoja2!A:B,2,0)*SiscoTable[[#This Row],[Provta(Uns)]],0)</f>
        <v>145.6</v>
      </c>
      <c r="M8295" s="7">
        <v>0</v>
      </c>
      <c r="N8295" s="7">
        <v>84</v>
      </c>
      <c r="O8295" s="7">
        <f>IFERROR(VLOOKUP(SiscoTable[[#This Row],[Código]],Hoja2!A:B,2,0)*SiscoTable[[#This Row],[Stock_actual]],0)</f>
        <v>470.4</v>
      </c>
      <c r="P8295" s="6" t="s">
        <v>1002</v>
      </c>
      <c r="Q8295" s="7">
        <v>29</v>
      </c>
      <c r="R8295" s="7">
        <v>0</v>
      </c>
      <c r="S8295" s="7" t="s">
        <v>11928</v>
      </c>
      <c r="BI8295"/>
      <c r="BJ8295"/>
    </row>
    <row r="8296" spans="2:62" x14ac:dyDescent="0.4">
      <c r="B8296" s="1">
        <v>31379</v>
      </c>
      <c r="C8296" s="6" t="s">
        <v>8</v>
      </c>
      <c r="D8296" s="6" t="s">
        <v>8</v>
      </c>
      <c r="E8296" s="6" t="s">
        <v>1734</v>
      </c>
      <c r="F8296" s="6" t="s">
        <v>1735</v>
      </c>
      <c r="G8296" s="6" t="s">
        <v>1736</v>
      </c>
      <c r="H8296" s="6" t="s">
        <v>4</v>
      </c>
      <c r="I8296" s="6" t="s">
        <v>1939</v>
      </c>
      <c r="J8296" s="6" t="s">
        <v>5</v>
      </c>
      <c r="K8296" s="7">
        <v>0.83</v>
      </c>
      <c r="L8296" s="7">
        <f>IFERROR(VLOOKUP(SiscoTable[[#This Row],[Código]],Hoja2!A:B,2,0)*SiscoTable[[#This Row],[Provta(Uns)]],0)</f>
        <v>9.6280000000000001</v>
      </c>
      <c r="M8296" s="7">
        <v>0</v>
      </c>
      <c r="N8296" s="7">
        <v>7</v>
      </c>
      <c r="O8296" s="7">
        <f>IFERROR(VLOOKUP(SiscoTable[[#This Row],[Código]],Hoja2!A:B,2,0)*SiscoTable[[#This Row],[Stock_actual]],0)</f>
        <v>81.2</v>
      </c>
      <c r="P8296" s="6" t="s">
        <v>1940</v>
      </c>
      <c r="Q8296" s="7">
        <v>1</v>
      </c>
      <c r="R8296" s="7">
        <v>0</v>
      </c>
      <c r="S8296" s="7" t="s">
        <v>11925</v>
      </c>
      <c r="BI8296"/>
      <c r="BJ8296"/>
    </row>
    <row r="8297" spans="2:62" x14ac:dyDescent="0.4">
      <c r="B8297" s="1">
        <v>31380</v>
      </c>
      <c r="C8297" s="6" t="s">
        <v>8</v>
      </c>
      <c r="D8297" s="6" t="s">
        <v>8</v>
      </c>
      <c r="E8297" s="6" t="s">
        <v>3268</v>
      </c>
      <c r="F8297" s="6" t="s">
        <v>3269</v>
      </c>
      <c r="G8297" s="6" t="s">
        <v>5267</v>
      </c>
      <c r="H8297" s="6" t="s">
        <v>4129</v>
      </c>
      <c r="I8297" s="6" t="s">
        <v>5494</v>
      </c>
      <c r="J8297" s="6" t="s">
        <v>5</v>
      </c>
      <c r="K8297" s="7">
        <v>8</v>
      </c>
      <c r="L8297" s="7">
        <f>IFERROR(VLOOKUP(SiscoTable[[#This Row],[Código]],Hoja2!A:B,2,0)*SiscoTable[[#This Row],[Provta(Uns)]],0)</f>
        <v>32</v>
      </c>
      <c r="M8297" s="7">
        <v>24</v>
      </c>
      <c r="N8297" s="7">
        <v>11</v>
      </c>
      <c r="O8297" s="7">
        <f>IFERROR(VLOOKUP(SiscoTable[[#This Row],[Código]],Hoja2!A:B,2,0)*SiscoTable[[#This Row],[Stock_actual]],0)</f>
        <v>44</v>
      </c>
      <c r="P8297" s="6" t="s">
        <v>575</v>
      </c>
      <c r="Q8297" s="7">
        <v>9</v>
      </c>
      <c r="R8297" s="7">
        <v>0</v>
      </c>
      <c r="S8297" s="7" t="s">
        <v>11928</v>
      </c>
      <c r="BI8297"/>
      <c r="BJ8297"/>
    </row>
    <row r="8298" spans="2:62" x14ac:dyDescent="0.4">
      <c r="B8298" s="1">
        <v>31381</v>
      </c>
      <c r="C8298" s="6" t="s">
        <v>8</v>
      </c>
      <c r="D8298" s="6" t="s">
        <v>8</v>
      </c>
      <c r="E8298" s="6" t="s">
        <v>1734</v>
      </c>
      <c r="F8298" s="6" t="s">
        <v>1735</v>
      </c>
      <c r="G8298" s="6" t="s">
        <v>1736</v>
      </c>
      <c r="H8298" s="6" t="s">
        <v>4</v>
      </c>
      <c r="I8298" s="6" t="s">
        <v>1941</v>
      </c>
      <c r="J8298" s="6" t="s">
        <v>5</v>
      </c>
      <c r="K8298" s="7">
        <v>1.33</v>
      </c>
      <c r="L8298" s="7">
        <f>IFERROR(VLOOKUP(SiscoTable[[#This Row],[Código]],Hoja2!A:B,2,0)*SiscoTable[[#This Row],[Provta(Uns)]],0)</f>
        <v>14.098000000000001</v>
      </c>
      <c r="M8298" s="7">
        <v>0</v>
      </c>
      <c r="N8298" s="7">
        <v>4</v>
      </c>
      <c r="O8298" s="7">
        <f>IFERROR(VLOOKUP(SiscoTable[[#This Row],[Código]],Hoja2!A:B,2,0)*SiscoTable[[#This Row],[Stock_actual]],0)</f>
        <v>42.4</v>
      </c>
      <c r="P8298" s="6" t="s">
        <v>983</v>
      </c>
      <c r="Q8298" s="7">
        <v>1</v>
      </c>
      <c r="R8298" s="7">
        <v>0</v>
      </c>
      <c r="S8298" s="7" t="s">
        <v>11925</v>
      </c>
      <c r="BI8298"/>
      <c r="BJ8298"/>
    </row>
    <row r="8299" spans="2:62" x14ac:dyDescent="0.4">
      <c r="B8299" s="1">
        <v>31382</v>
      </c>
      <c r="C8299" s="6" t="s">
        <v>8</v>
      </c>
      <c r="D8299" s="6" t="s">
        <v>8</v>
      </c>
      <c r="E8299" s="6" t="s">
        <v>3268</v>
      </c>
      <c r="F8299" s="6" t="s">
        <v>3269</v>
      </c>
      <c r="G8299" s="6" t="s">
        <v>5267</v>
      </c>
      <c r="H8299" s="6" t="s">
        <v>4129</v>
      </c>
      <c r="I8299" s="6" t="s">
        <v>5495</v>
      </c>
      <c r="J8299" s="6" t="s">
        <v>5</v>
      </c>
      <c r="K8299" s="7">
        <v>3.83</v>
      </c>
      <c r="L8299" s="7">
        <f>IFERROR(VLOOKUP(SiscoTable[[#This Row],[Código]],Hoja2!A:B,2,0)*SiscoTable[[#This Row],[Provta(Uns)]],0)</f>
        <v>45.577000000000005</v>
      </c>
      <c r="M8299" s="7">
        <v>20</v>
      </c>
      <c r="N8299" s="7">
        <v>17</v>
      </c>
      <c r="O8299" s="7">
        <f>IFERROR(VLOOKUP(SiscoTable[[#This Row],[Código]],Hoja2!A:B,2,0)*SiscoTable[[#This Row],[Stock_actual]],0)</f>
        <v>202.3</v>
      </c>
      <c r="P8299" s="6" t="s">
        <v>1041</v>
      </c>
      <c r="Q8299" s="7">
        <v>4</v>
      </c>
      <c r="R8299" s="7">
        <v>0</v>
      </c>
      <c r="S8299" s="7" t="s">
        <v>11928</v>
      </c>
      <c r="BI8299"/>
      <c r="BJ8299"/>
    </row>
    <row r="8300" spans="2:62" x14ac:dyDescent="0.4">
      <c r="B8300" s="1">
        <v>31383</v>
      </c>
      <c r="C8300" s="6" t="s">
        <v>8</v>
      </c>
      <c r="D8300" s="6" t="s">
        <v>8</v>
      </c>
      <c r="E8300" s="6" t="s">
        <v>3268</v>
      </c>
      <c r="F8300" s="6" t="s">
        <v>3269</v>
      </c>
      <c r="G8300" s="6" t="s">
        <v>5267</v>
      </c>
      <c r="H8300" s="6" t="s">
        <v>4129</v>
      </c>
      <c r="I8300" s="6" t="s">
        <v>5496</v>
      </c>
      <c r="J8300" s="6" t="s">
        <v>5</v>
      </c>
      <c r="K8300" s="7">
        <v>0</v>
      </c>
      <c r="L8300" s="7">
        <f>IFERROR(VLOOKUP(SiscoTable[[#This Row],[Código]],Hoja2!A:B,2,0)*SiscoTable[[#This Row],[Provta(Uns)]],0)</f>
        <v>0</v>
      </c>
      <c r="M8300" s="7">
        <v>12</v>
      </c>
      <c r="N8300" s="7">
        <v>0</v>
      </c>
      <c r="O8300" s="7">
        <f>IFERROR(VLOOKUP(SiscoTable[[#This Row],[Código]],Hoja2!A:B,2,0)*SiscoTable[[#This Row],[Stock_actual]],0)</f>
        <v>0</v>
      </c>
      <c r="P8300" s="6" t="s">
        <v>7</v>
      </c>
      <c r="Q8300" s="7">
        <v>0</v>
      </c>
      <c r="R8300" s="7">
        <v>0</v>
      </c>
      <c r="S8300" s="7" t="s">
        <v>11928</v>
      </c>
      <c r="BI8300"/>
      <c r="BJ8300"/>
    </row>
    <row r="8301" spans="2:62" x14ac:dyDescent="0.4">
      <c r="B8301" s="1">
        <v>31384</v>
      </c>
      <c r="C8301" s="6" t="s">
        <v>8</v>
      </c>
      <c r="D8301" s="6" t="s">
        <v>8</v>
      </c>
      <c r="E8301" s="6" t="s">
        <v>1734</v>
      </c>
      <c r="F8301" s="6" t="s">
        <v>1735</v>
      </c>
      <c r="G8301" s="6" t="s">
        <v>1736</v>
      </c>
      <c r="H8301" s="6" t="s">
        <v>4</v>
      </c>
      <c r="I8301" s="6" t="s">
        <v>1942</v>
      </c>
      <c r="J8301" s="6" t="s">
        <v>5</v>
      </c>
      <c r="K8301" s="7">
        <v>1.33</v>
      </c>
      <c r="L8301" s="7">
        <f>IFERROR(VLOOKUP(SiscoTable[[#This Row],[Código]],Hoja2!A:B,2,0)*SiscoTable[[#This Row],[Provta(Uns)]],0)</f>
        <v>14.63</v>
      </c>
      <c r="M8301" s="7">
        <v>0</v>
      </c>
      <c r="N8301" s="7">
        <v>4</v>
      </c>
      <c r="O8301" s="7">
        <f>IFERROR(VLOOKUP(SiscoTable[[#This Row],[Código]],Hoja2!A:B,2,0)*SiscoTable[[#This Row],[Stock_actual]],0)</f>
        <v>44</v>
      </c>
      <c r="P8301" s="6" t="s">
        <v>983</v>
      </c>
      <c r="Q8301" s="7">
        <v>1</v>
      </c>
      <c r="R8301" s="7">
        <v>0</v>
      </c>
      <c r="S8301" s="7" t="s">
        <v>11925</v>
      </c>
      <c r="BI8301"/>
      <c r="BJ8301"/>
    </row>
    <row r="8302" spans="2:62" x14ac:dyDescent="0.4">
      <c r="B8302" s="1">
        <v>31385</v>
      </c>
      <c r="C8302" s="6" t="s">
        <v>8</v>
      </c>
      <c r="D8302" s="6" t="s">
        <v>8</v>
      </c>
      <c r="E8302" s="6" t="s">
        <v>1734</v>
      </c>
      <c r="F8302" s="6" t="s">
        <v>1735</v>
      </c>
      <c r="G8302" s="6" t="s">
        <v>1736</v>
      </c>
      <c r="H8302" s="6" t="s">
        <v>4</v>
      </c>
      <c r="I8302" s="6" t="s">
        <v>1943</v>
      </c>
      <c r="J8302" s="6" t="s">
        <v>5</v>
      </c>
      <c r="K8302" s="7">
        <v>0.67</v>
      </c>
      <c r="L8302" s="7">
        <f>IFERROR(VLOOKUP(SiscoTable[[#This Row],[Código]],Hoja2!A:B,2,0)*SiscoTable[[#This Row],[Provta(Uns)]],0)</f>
        <v>9.1120000000000001</v>
      </c>
      <c r="M8302" s="7">
        <v>0</v>
      </c>
      <c r="N8302" s="7">
        <v>8</v>
      </c>
      <c r="O8302" s="7">
        <f>IFERROR(VLOOKUP(SiscoTable[[#This Row],[Código]],Hoja2!A:B,2,0)*SiscoTable[[#This Row],[Stock_actual]],0)</f>
        <v>108.8</v>
      </c>
      <c r="P8302" s="6" t="s">
        <v>244</v>
      </c>
      <c r="Q8302" s="7">
        <v>1</v>
      </c>
      <c r="R8302" s="7">
        <v>0</v>
      </c>
      <c r="S8302" s="7" t="s">
        <v>11925</v>
      </c>
      <c r="BI8302"/>
      <c r="BJ8302"/>
    </row>
    <row r="8303" spans="2:62" x14ac:dyDescent="0.4">
      <c r="B8303" s="1">
        <v>31386</v>
      </c>
      <c r="C8303" s="6" t="s">
        <v>8</v>
      </c>
      <c r="D8303" s="6" t="s">
        <v>8</v>
      </c>
      <c r="E8303" s="6" t="s">
        <v>1734</v>
      </c>
      <c r="F8303" s="6" t="s">
        <v>1735</v>
      </c>
      <c r="G8303" s="6" t="s">
        <v>1736</v>
      </c>
      <c r="H8303" s="6" t="s">
        <v>4</v>
      </c>
      <c r="I8303" s="6" t="s">
        <v>1944</v>
      </c>
      <c r="J8303" s="6" t="s">
        <v>5</v>
      </c>
      <c r="K8303" s="7">
        <v>0.67</v>
      </c>
      <c r="L8303" s="7">
        <f>IFERROR(VLOOKUP(SiscoTable[[#This Row],[Código]],Hoja2!A:B,2,0)*SiscoTable[[#This Row],[Provta(Uns)]],0)</f>
        <v>8.375</v>
      </c>
      <c r="M8303" s="7">
        <v>0</v>
      </c>
      <c r="N8303" s="7">
        <v>8</v>
      </c>
      <c r="O8303" s="7">
        <f>IFERROR(VLOOKUP(SiscoTable[[#This Row],[Código]],Hoja2!A:B,2,0)*SiscoTable[[#This Row],[Stock_actual]],0)</f>
        <v>100</v>
      </c>
      <c r="P8303" s="6" t="s">
        <v>244</v>
      </c>
      <c r="Q8303" s="7">
        <v>1</v>
      </c>
      <c r="R8303" s="7">
        <v>0</v>
      </c>
      <c r="S8303" s="7" t="s">
        <v>11925</v>
      </c>
      <c r="BI8303"/>
      <c r="BJ8303"/>
    </row>
    <row r="8304" spans="2:62" x14ac:dyDescent="0.4">
      <c r="B8304" s="1">
        <v>31387</v>
      </c>
      <c r="C8304" s="6" t="s">
        <v>8</v>
      </c>
      <c r="D8304" s="6" t="s">
        <v>30</v>
      </c>
      <c r="E8304" s="6" t="s">
        <v>1734</v>
      </c>
      <c r="F8304" s="6" t="s">
        <v>1735</v>
      </c>
      <c r="G8304" s="6" t="s">
        <v>1736</v>
      </c>
      <c r="H8304" s="6" t="s">
        <v>4</v>
      </c>
      <c r="I8304" s="6" t="s">
        <v>1945</v>
      </c>
      <c r="J8304" s="6" t="s">
        <v>5</v>
      </c>
      <c r="K8304" s="7">
        <v>31</v>
      </c>
      <c r="L8304" s="7">
        <f>IFERROR(VLOOKUP(SiscoTable[[#This Row],[Código]],Hoja2!A:B,2,0)*SiscoTable[[#This Row],[Provta(Uns)]],0)</f>
        <v>77.5</v>
      </c>
      <c r="M8304" s="7">
        <v>0</v>
      </c>
      <c r="N8304" s="7">
        <v>158</v>
      </c>
      <c r="O8304" s="7">
        <f>IFERROR(VLOOKUP(SiscoTable[[#This Row],[Código]],Hoja2!A:B,2,0)*SiscoTable[[#This Row],[Stock_actual]],0)</f>
        <v>395</v>
      </c>
      <c r="P8304" s="6" t="s">
        <v>1154</v>
      </c>
      <c r="Q8304" s="7">
        <v>34</v>
      </c>
      <c r="R8304" s="7">
        <v>0</v>
      </c>
      <c r="S8304" s="7" t="s">
        <v>11925</v>
      </c>
      <c r="BI8304"/>
      <c r="BJ8304"/>
    </row>
    <row r="8305" spans="2:62" x14ac:dyDescent="0.4">
      <c r="B8305" s="1">
        <v>31388</v>
      </c>
      <c r="C8305" s="6" t="s">
        <v>30</v>
      </c>
      <c r="D8305" s="6" t="s">
        <v>25</v>
      </c>
      <c r="E8305" s="6" t="s">
        <v>1734</v>
      </c>
      <c r="F8305" s="6" t="s">
        <v>1735</v>
      </c>
      <c r="G8305" s="6" t="s">
        <v>1736</v>
      </c>
      <c r="H8305" s="6" t="s">
        <v>4</v>
      </c>
      <c r="I8305" s="6" t="s">
        <v>1797</v>
      </c>
      <c r="J8305" s="6" t="s">
        <v>5</v>
      </c>
      <c r="K8305" s="7">
        <v>53.67</v>
      </c>
      <c r="L8305" s="7">
        <f>IFERROR(VLOOKUP(SiscoTable[[#This Row],[Código]],Hoja2!A:B,2,0)*SiscoTable[[#This Row],[Provta(Uns)]],0)</f>
        <v>134.17500000000001</v>
      </c>
      <c r="M8305" s="7">
        <v>0</v>
      </c>
      <c r="N8305" s="7">
        <v>318</v>
      </c>
      <c r="O8305" s="7">
        <f>IFERROR(VLOOKUP(SiscoTable[[#This Row],[Código]],Hoja2!A:B,2,0)*SiscoTable[[#This Row],[Stock_actual]],0)</f>
        <v>795</v>
      </c>
      <c r="P8305" s="6" t="s">
        <v>1798</v>
      </c>
      <c r="Q8305" s="7">
        <v>59</v>
      </c>
      <c r="R8305" s="7">
        <v>0</v>
      </c>
      <c r="S8305" s="7" t="s">
        <v>11925</v>
      </c>
      <c r="BI8305"/>
      <c r="BJ8305"/>
    </row>
    <row r="8306" spans="2:62" x14ac:dyDescent="0.4">
      <c r="B8306" s="1">
        <v>31389</v>
      </c>
      <c r="C8306" s="6" t="s">
        <v>8</v>
      </c>
      <c r="D8306" s="6" t="s">
        <v>8</v>
      </c>
      <c r="E8306" s="6" t="s">
        <v>3268</v>
      </c>
      <c r="F8306" s="6" t="s">
        <v>3269</v>
      </c>
      <c r="G8306" s="6" t="s">
        <v>5267</v>
      </c>
      <c r="H8306" s="6" t="s">
        <v>4129</v>
      </c>
      <c r="I8306" s="6" t="s">
        <v>5497</v>
      </c>
      <c r="J8306" s="6" t="s">
        <v>5</v>
      </c>
      <c r="K8306" s="7">
        <v>3.33</v>
      </c>
      <c r="L8306" s="7">
        <f>IFERROR(VLOOKUP(SiscoTable[[#This Row],[Código]],Hoja2!A:B,2,0)*SiscoTable[[#This Row],[Provta(Uns)]],0)</f>
        <v>29.637</v>
      </c>
      <c r="M8306" s="7">
        <v>30</v>
      </c>
      <c r="N8306" s="7">
        <v>0</v>
      </c>
      <c r="O8306" s="7">
        <f>IFERROR(VLOOKUP(SiscoTable[[#This Row],[Código]],Hoja2!A:B,2,0)*SiscoTable[[#This Row],[Stock_actual]],0)</f>
        <v>0</v>
      </c>
      <c r="P8306" s="6" t="s">
        <v>7</v>
      </c>
      <c r="Q8306" s="7">
        <v>4</v>
      </c>
      <c r="R8306" s="7">
        <v>0</v>
      </c>
      <c r="S8306" s="7" t="s">
        <v>11928</v>
      </c>
      <c r="BI8306"/>
      <c r="BJ8306"/>
    </row>
    <row r="8307" spans="2:62" x14ac:dyDescent="0.4">
      <c r="B8307" s="1">
        <v>31390</v>
      </c>
      <c r="C8307" s="6" t="s">
        <v>8</v>
      </c>
      <c r="D8307" s="6" t="s">
        <v>8</v>
      </c>
      <c r="E8307" s="6" t="s">
        <v>3268</v>
      </c>
      <c r="F8307" s="6" t="s">
        <v>3269</v>
      </c>
      <c r="G8307" s="6" t="s">
        <v>5267</v>
      </c>
      <c r="H8307" s="6" t="s">
        <v>4129</v>
      </c>
      <c r="I8307" s="6" t="s">
        <v>5498</v>
      </c>
      <c r="J8307" s="6" t="s">
        <v>5</v>
      </c>
      <c r="K8307" s="7">
        <v>10</v>
      </c>
      <c r="L8307" s="7">
        <f>IFERROR(VLOOKUP(SiscoTable[[#This Row],[Código]],Hoja2!A:B,2,0)*SiscoTable[[#This Row],[Provta(Uns)]],0)</f>
        <v>30</v>
      </c>
      <c r="M8307" s="7">
        <v>12</v>
      </c>
      <c r="N8307" s="7">
        <v>12</v>
      </c>
      <c r="O8307" s="7">
        <f>IFERROR(VLOOKUP(SiscoTable[[#This Row],[Código]],Hoja2!A:B,2,0)*SiscoTable[[#This Row],[Stock_actual]],0)</f>
        <v>36</v>
      </c>
      <c r="P8307" s="6" t="s">
        <v>115</v>
      </c>
      <c r="Q8307" s="7">
        <v>11</v>
      </c>
      <c r="R8307" s="7">
        <v>0</v>
      </c>
      <c r="S8307" s="7" t="s">
        <v>11928</v>
      </c>
      <c r="BI8307"/>
      <c r="BJ8307"/>
    </row>
    <row r="8308" spans="2:62" x14ac:dyDescent="0.4">
      <c r="B8308" s="1">
        <v>31391</v>
      </c>
      <c r="C8308" s="6" t="s">
        <v>8</v>
      </c>
      <c r="D8308" s="6" t="s">
        <v>8</v>
      </c>
      <c r="E8308" s="6" t="s">
        <v>3268</v>
      </c>
      <c r="F8308" s="6" t="s">
        <v>3269</v>
      </c>
      <c r="G8308" s="6" t="s">
        <v>5267</v>
      </c>
      <c r="H8308" s="6" t="s">
        <v>4129</v>
      </c>
      <c r="I8308" s="6" t="s">
        <v>5499</v>
      </c>
      <c r="J8308" s="6" t="s">
        <v>5</v>
      </c>
      <c r="K8308" s="7">
        <v>1.83</v>
      </c>
      <c r="L8308" s="7">
        <f>IFERROR(VLOOKUP(SiscoTable[[#This Row],[Código]],Hoja2!A:B,2,0)*SiscoTable[[#This Row],[Provta(Uns)]],0)</f>
        <v>16.287000000000003</v>
      </c>
      <c r="M8308" s="7">
        <v>0</v>
      </c>
      <c r="N8308" s="7">
        <v>9</v>
      </c>
      <c r="O8308" s="7">
        <f>IFERROR(VLOOKUP(SiscoTable[[#This Row],[Código]],Hoja2!A:B,2,0)*SiscoTable[[#This Row],[Stock_actual]],0)</f>
        <v>80.100000000000009</v>
      </c>
      <c r="P8308" s="6" t="s">
        <v>3726</v>
      </c>
      <c r="Q8308" s="7">
        <v>2</v>
      </c>
      <c r="R8308" s="7">
        <v>0</v>
      </c>
      <c r="S8308" s="7" t="s">
        <v>11928</v>
      </c>
      <c r="BI8308"/>
      <c r="BJ8308"/>
    </row>
    <row r="8309" spans="2:62" x14ac:dyDescent="0.4">
      <c r="B8309" s="1">
        <v>31392</v>
      </c>
      <c r="C8309" s="6" t="s">
        <v>8</v>
      </c>
      <c r="D8309" s="6" t="s">
        <v>8</v>
      </c>
      <c r="E8309" s="6" t="s">
        <v>3268</v>
      </c>
      <c r="F8309" s="6" t="s">
        <v>3269</v>
      </c>
      <c r="G8309" s="6" t="s">
        <v>5267</v>
      </c>
      <c r="H8309" s="6" t="s">
        <v>4129</v>
      </c>
      <c r="I8309" s="6" t="s">
        <v>5500</v>
      </c>
      <c r="J8309" s="6" t="s">
        <v>5</v>
      </c>
      <c r="K8309" s="7">
        <v>2.33</v>
      </c>
      <c r="L8309" s="7">
        <f>IFERROR(VLOOKUP(SiscoTable[[#This Row],[Código]],Hoja2!A:B,2,0)*SiscoTable[[#This Row],[Provta(Uns)]],0)</f>
        <v>6.99</v>
      </c>
      <c r="M8309" s="7">
        <v>0</v>
      </c>
      <c r="N8309" s="7">
        <v>22</v>
      </c>
      <c r="O8309" s="7">
        <f>IFERROR(VLOOKUP(SiscoTable[[#This Row],[Código]],Hoja2!A:B,2,0)*SiscoTable[[#This Row],[Stock_actual]],0)</f>
        <v>66</v>
      </c>
      <c r="P8309" s="6" t="s">
        <v>3980</v>
      </c>
      <c r="Q8309" s="7">
        <v>3</v>
      </c>
      <c r="R8309" s="7">
        <v>0</v>
      </c>
      <c r="S8309" s="7" t="s">
        <v>11928</v>
      </c>
      <c r="BI8309"/>
      <c r="BJ8309"/>
    </row>
    <row r="8310" spans="2:62" x14ac:dyDescent="0.4">
      <c r="B8310" s="1">
        <v>31393</v>
      </c>
      <c r="C8310" s="6" t="s">
        <v>8</v>
      </c>
      <c r="D8310" s="6" t="s">
        <v>8</v>
      </c>
      <c r="E8310" s="6" t="s">
        <v>8482</v>
      </c>
      <c r="F8310" s="6" t="s">
        <v>11650</v>
      </c>
      <c r="G8310" s="6" t="s">
        <v>11651</v>
      </c>
      <c r="H8310" s="6" t="s">
        <v>11653</v>
      </c>
      <c r="I8310" s="6" t="s">
        <v>11659</v>
      </c>
      <c r="J8310" s="6" t="s">
        <v>5</v>
      </c>
      <c r="K8310" s="7">
        <v>1.17</v>
      </c>
      <c r="L8310" s="7">
        <f>IFERROR(VLOOKUP(SiscoTable[[#This Row],[Código]],Hoja2!A:B,2,0)*SiscoTable[[#This Row],[Provta(Uns)]],0)</f>
        <v>28.664999999999999</v>
      </c>
      <c r="M8310" s="7">
        <v>0</v>
      </c>
      <c r="N8310" s="7">
        <v>12</v>
      </c>
      <c r="O8310" s="7">
        <f>IFERROR(VLOOKUP(SiscoTable[[#This Row],[Código]],Hoja2!A:B,2,0)*SiscoTable[[#This Row],[Stock_actual]],0)</f>
        <v>294</v>
      </c>
      <c r="P8310" s="6" t="s">
        <v>6360</v>
      </c>
      <c r="Q8310" s="7">
        <v>1</v>
      </c>
      <c r="R8310" s="7">
        <v>0</v>
      </c>
      <c r="S8310" s="7" t="s">
        <v>11928</v>
      </c>
      <c r="BI8310"/>
      <c r="BJ8310"/>
    </row>
    <row r="8311" spans="2:62" x14ac:dyDescent="0.4">
      <c r="B8311" s="1">
        <v>31394</v>
      </c>
      <c r="C8311" s="6" t="s">
        <v>8</v>
      </c>
      <c r="D8311" s="6" t="s">
        <v>8</v>
      </c>
      <c r="E8311" s="6" t="s">
        <v>3268</v>
      </c>
      <c r="F8311" s="6" t="s">
        <v>3269</v>
      </c>
      <c r="G8311" s="6" t="s">
        <v>5267</v>
      </c>
      <c r="H8311" s="6" t="s">
        <v>4129</v>
      </c>
      <c r="I8311" s="6" t="s">
        <v>5501</v>
      </c>
      <c r="J8311" s="6" t="s">
        <v>5</v>
      </c>
      <c r="K8311" s="7">
        <v>0</v>
      </c>
      <c r="L8311" s="7">
        <f>IFERROR(VLOOKUP(SiscoTable[[#This Row],[Código]],Hoja2!A:B,2,0)*SiscoTable[[#This Row],[Provta(Uns)]],0)</f>
        <v>0</v>
      </c>
      <c r="M8311" s="7">
        <v>0</v>
      </c>
      <c r="N8311" s="7">
        <v>0</v>
      </c>
      <c r="O8311" s="7">
        <f>IFERROR(VLOOKUP(SiscoTable[[#This Row],[Código]],Hoja2!A:B,2,0)*SiscoTable[[#This Row],[Stock_actual]],0)</f>
        <v>0</v>
      </c>
      <c r="P8311" s="6" t="s">
        <v>7</v>
      </c>
      <c r="Q8311" s="7">
        <v>0</v>
      </c>
      <c r="R8311" s="7">
        <v>0</v>
      </c>
      <c r="S8311" s="7" t="s">
        <v>11928</v>
      </c>
      <c r="BI8311"/>
      <c r="BJ8311"/>
    </row>
    <row r="8312" spans="2:62" x14ac:dyDescent="0.4">
      <c r="B8312" s="1">
        <v>31395</v>
      </c>
      <c r="C8312" s="6" t="s">
        <v>8</v>
      </c>
      <c r="D8312" s="6" t="s">
        <v>8</v>
      </c>
      <c r="E8312" s="6" t="s">
        <v>3268</v>
      </c>
      <c r="F8312" s="6" t="s">
        <v>3269</v>
      </c>
      <c r="G8312" s="6" t="s">
        <v>3773</v>
      </c>
      <c r="H8312" s="6" t="s">
        <v>4129</v>
      </c>
      <c r="I8312" s="6" t="s">
        <v>4128</v>
      </c>
      <c r="J8312" s="6" t="s">
        <v>5</v>
      </c>
      <c r="K8312" s="7">
        <v>0</v>
      </c>
      <c r="L8312" s="7">
        <f>IFERROR(VLOOKUP(SiscoTable[[#This Row],[Código]],Hoja2!A:B,2,0)*SiscoTable[[#This Row],[Provta(Uns)]],0)</f>
        <v>0</v>
      </c>
      <c r="M8312" s="7">
        <v>0</v>
      </c>
      <c r="N8312" s="7">
        <v>0</v>
      </c>
      <c r="O8312" s="7">
        <f>IFERROR(VLOOKUP(SiscoTable[[#This Row],[Código]],Hoja2!A:B,2,0)*SiscoTable[[#This Row],[Stock_actual]],0)</f>
        <v>0</v>
      </c>
      <c r="P8312" s="6" t="s">
        <v>7</v>
      </c>
      <c r="Q8312" s="7">
        <v>0</v>
      </c>
      <c r="R8312" s="7">
        <v>0</v>
      </c>
      <c r="S8312" s="7" t="s">
        <v>11928</v>
      </c>
      <c r="BI8312"/>
      <c r="BJ8312"/>
    </row>
    <row r="8313" spans="2:62" x14ac:dyDescent="0.4">
      <c r="B8313" s="1">
        <v>31396</v>
      </c>
      <c r="C8313" s="6" t="s">
        <v>8</v>
      </c>
      <c r="D8313" s="6" t="s">
        <v>8</v>
      </c>
      <c r="E8313" s="6" t="s">
        <v>3268</v>
      </c>
      <c r="F8313" s="6" t="s">
        <v>3269</v>
      </c>
      <c r="G8313" s="6" t="s">
        <v>3773</v>
      </c>
      <c r="H8313" s="6" t="s">
        <v>4129</v>
      </c>
      <c r="I8313" s="6" t="s">
        <v>4130</v>
      </c>
      <c r="J8313" s="6" t="s">
        <v>5</v>
      </c>
      <c r="K8313" s="7">
        <v>5.5</v>
      </c>
      <c r="L8313" s="7">
        <f>IFERROR(VLOOKUP(SiscoTable[[#This Row],[Código]],Hoja2!A:B,2,0)*SiscoTable[[#This Row],[Provta(Uns)]],0)</f>
        <v>15.95</v>
      </c>
      <c r="M8313" s="7">
        <v>36</v>
      </c>
      <c r="N8313" s="7">
        <v>15</v>
      </c>
      <c r="O8313" s="7">
        <f>IFERROR(VLOOKUP(SiscoTable[[#This Row],[Código]],Hoja2!A:B,2,0)*SiscoTable[[#This Row],[Stock_actual]],0)</f>
        <v>43.5</v>
      </c>
      <c r="P8313" s="6" t="s">
        <v>602</v>
      </c>
      <c r="Q8313" s="7">
        <v>6</v>
      </c>
      <c r="R8313" s="7">
        <v>0</v>
      </c>
      <c r="S8313" s="7" t="s">
        <v>11928</v>
      </c>
      <c r="BI8313"/>
      <c r="BJ8313"/>
    </row>
    <row r="8314" spans="2:62" x14ac:dyDescent="0.4">
      <c r="B8314" s="1">
        <v>31397</v>
      </c>
      <c r="C8314" s="6" t="s">
        <v>8</v>
      </c>
      <c r="D8314" s="6" t="s">
        <v>8</v>
      </c>
      <c r="E8314" s="6" t="s">
        <v>3268</v>
      </c>
      <c r="F8314" s="6" t="s">
        <v>3269</v>
      </c>
      <c r="G8314" s="6" t="s">
        <v>3773</v>
      </c>
      <c r="H8314" s="6" t="s">
        <v>4129</v>
      </c>
      <c r="I8314" s="6" t="s">
        <v>4131</v>
      </c>
      <c r="J8314" s="6" t="s">
        <v>5</v>
      </c>
      <c r="K8314" s="7">
        <v>5.33</v>
      </c>
      <c r="L8314" s="7">
        <f>IFERROR(VLOOKUP(SiscoTable[[#This Row],[Código]],Hoja2!A:B,2,0)*SiscoTable[[#This Row],[Provta(Uns)]],0)</f>
        <v>10.66</v>
      </c>
      <c r="M8314" s="7">
        <v>48</v>
      </c>
      <c r="N8314" s="7">
        <v>16</v>
      </c>
      <c r="O8314" s="7">
        <f>IFERROR(VLOOKUP(SiscoTable[[#This Row],[Código]],Hoja2!A:B,2,0)*SiscoTable[[#This Row],[Stock_actual]],0)</f>
        <v>32</v>
      </c>
      <c r="P8314" s="6" t="s">
        <v>983</v>
      </c>
      <c r="Q8314" s="7">
        <v>6</v>
      </c>
      <c r="R8314" s="7">
        <v>0</v>
      </c>
      <c r="S8314" s="7" t="s">
        <v>11928</v>
      </c>
      <c r="BI8314"/>
      <c r="BJ8314"/>
    </row>
    <row r="8315" spans="2:62" x14ac:dyDescent="0.4">
      <c r="B8315" s="1">
        <v>31398</v>
      </c>
      <c r="C8315" s="6" t="s">
        <v>8</v>
      </c>
      <c r="D8315" s="6" t="s">
        <v>8</v>
      </c>
      <c r="E8315" s="6" t="s">
        <v>3268</v>
      </c>
      <c r="F8315" s="6" t="s">
        <v>3269</v>
      </c>
      <c r="G8315" s="6" t="s">
        <v>3773</v>
      </c>
      <c r="H8315" s="6" t="s">
        <v>4129</v>
      </c>
      <c r="I8315" s="6" t="s">
        <v>4132</v>
      </c>
      <c r="J8315" s="6" t="s">
        <v>5</v>
      </c>
      <c r="K8315" s="7">
        <v>1.83</v>
      </c>
      <c r="L8315" s="7">
        <f>IFERROR(VLOOKUP(SiscoTable[[#This Row],[Código]],Hoja2!A:B,2,0)*SiscoTable[[#This Row],[Provta(Uns)]],0)</f>
        <v>5.3070000000000004</v>
      </c>
      <c r="M8315" s="7">
        <v>0</v>
      </c>
      <c r="N8315" s="7">
        <v>37</v>
      </c>
      <c r="O8315" s="7">
        <f>IFERROR(VLOOKUP(SiscoTable[[#This Row],[Código]],Hoja2!A:B,2,0)*SiscoTable[[#This Row],[Stock_actual]],0)</f>
        <v>107.3</v>
      </c>
      <c r="P8315" s="6" t="s">
        <v>4133</v>
      </c>
      <c r="Q8315" s="7">
        <v>2</v>
      </c>
      <c r="R8315" s="7">
        <v>0</v>
      </c>
      <c r="S8315" s="7" t="s">
        <v>11928</v>
      </c>
      <c r="BI8315"/>
      <c r="BJ8315"/>
    </row>
    <row r="8316" spans="2:62" x14ac:dyDescent="0.4">
      <c r="B8316" s="1">
        <v>31399</v>
      </c>
      <c r="C8316" s="6" t="s">
        <v>8</v>
      </c>
      <c r="D8316" s="6" t="s">
        <v>8</v>
      </c>
      <c r="E8316" s="6" t="s">
        <v>3268</v>
      </c>
      <c r="F8316" s="6" t="s">
        <v>3269</v>
      </c>
      <c r="G8316" s="6" t="s">
        <v>3773</v>
      </c>
      <c r="H8316" s="6" t="s">
        <v>4129</v>
      </c>
      <c r="I8316" s="6" t="s">
        <v>4134</v>
      </c>
      <c r="J8316" s="6" t="s">
        <v>5</v>
      </c>
      <c r="K8316" s="7">
        <v>2.17</v>
      </c>
      <c r="L8316" s="7">
        <f>IFERROR(VLOOKUP(SiscoTable[[#This Row],[Código]],Hoja2!A:B,2,0)*SiscoTable[[#This Row],[Provta(Uns)]],0)</f>
        <v>4.34</v>
      </c>
      <c r="M8316" s="7">
        <v>0</v>
      </c>
      <c r="N8316" s="7">
        <v>35</v>
      </c>
      <c r="O8316" s="7">
        <f>IFERROR(VLOOKUP(SiscoTable[[#This Row],[Código]],Hoja2!A:B,2,0)*SiscoTable[[#This Row],[Stock_actual]],0)</f>
        <v>70</v>
      </c>
      <c r="P8316" s="6" t="s">
        <v>1814</v>
      </c>
      <c r="Q8316" s="7">
        <v>2</v>
      </c>
      <c r="R8316" s="7">
        <v>0</v>
      </c>
      <c r="S8316" s="7" t="s">
        <v>11928</v>
      </c>
      <c r="BI8316"/>
      <c r="BJ8316"/>
    </row>
    <row r="8317" spans="2:62" x14ac:dyDescent="0.4">
      <c r="B8317" s="1">
        <v>31400</v>
      </c>
      <c r="C8317" s="6" t="s">
        <v>8</v>
      </c>
      <c r="D8317" s="6" t="s">
        <v>8</v>
      </c>
      <c r="E8317" s="6" t="s">
        <v>3268</v>
      </c>
      <c r="F8317" s="6" t="s">
        <v>3269</v>
      </c>
      <c r="G8317" s="6" t="s">
        <v>3773</v>
      </c>
      <c r="H8317" s="6" t="s">
        <v>4129</v>
      </c>
      <c r="I8317" s="6" t="s">
        <v>4135</v>
      </c>
      <c r="J8317" s="6" t="s">
        <v>5</v>
      </c>
      <c r="K8317" s="7">
        <v>2.67</v>
      </c>
      <c r="L8317" s="7">
        <f>IFERROR(VLOOKUP(SiscoTable[[#This Row],[Código]],Hoja2!A:B,2,0)*SiscoTable[[#This Row],[Provta(Uns)]],0)</f>
        <v>9.3449999999999989</v>
      </c>
      <c r="M8317" s="7">
        <v>0</v>
      </c>
      <c r="N8317" s="7">
        <v>32</v>
      </c>
      <c r="O8317" s="7">
        <f>IFERROR(VLOOKUP(SiscoTable[[#This Row],[Código]],Hoja2!A:B,2,0)*SiscoTable[[#This Row],[Stock_actual]],0)</f>
        <v>112</v>
      </c>
      <c r="P8317" s="6" t="s">
        <v>1828</v>
      </c>
      <c r="Q8317" s="7">
        <v>3</v>
      </c>
      <c r="R8317" s="7">
        <v>0</v>
      </c>
      <c r="S8317" s="7" t="s">
        <v>11928</v>
      </c>
      <c r="BI8317"/>
      <c r="BJ8317"/>
    </row>
    <row r="8318" spans="2:62" x14ac:dyDescent="0.4">
      <c r="B8318" s="1">
        <v>31401</v>
      </c>
      <c r="C8318" s="6" t="s">
        <v>8</v>
      </c>
      <c r="D8318" s="6" t="s">
        <v>8</v>
      </c>
      <c r="E8318" s="6" t="s">
        <v>3268</v>
      </c>
      <c r="F8318" s="6" t="s">
        <v>3269</v>
      </c>
      <c r="G8318" s="6" t="s">
        <v>3773</v>
      </c>
      <c r="H8318" s="6" t="s">
        <v>4129</v>
      </c>
      <c r="I8318" s="6" t="s">
        <v>4136</v>
      </c>
      <c r="J8318" s="6" t="s">
        <v>5</v>
      </c>
      <c r="K8318" s="7">
        <v>5.83</v>
      </c>
      <c r="L8318" s="7">
        <f>IFERROR(VLOOKUP(SiscoTable[[#This Row],[Código]],Hoja2!A:B,2,0)*SiscoTable[[#This Row],[Provta(Uns)]],0)</f>
        <v>13.408999999999999</v>
      </c>
      <c r="M8318" s="7">
        <v>48</v>
      </c>
      <c r="N8318" s="7">
        <v>13</v>
      </c>
      <c r="O8318" s="7">
        <f>IFERROR(VLOOKUP(SiscoTable[[#This Row],[Código]],Hoja2!A:B,2,0)*SiscoTable[[#This Row],[Stock_actual]],0)</f>
        <v>29.9</v>
      </c>
      <c r="P8318" s="6" t="s">
        <v>556</v>
      </c>
      <c r="Q8318" s="7">
        <v>6</v>
      </c>
      <c r="R8318" s="7">
        <v>0</v>
      </c>
      <c r="S8318" s="7" t="s">
        <v>11928</v>
      </c>
      <c r="BI8318"/>
      <c r="BJ8318"/>
    </row>
    <row r="8319" spans="2:62" x14ac:dyDescent="0.4">
      <c r="B8319" s="1">
        <v>31402</v>
      </c>
      <c r="C8319" s="6" t="s">
        <v>8</v>
      </c>
      <c r="D8319" s="6" t="s">
        <v>8</v>
      </c>
      <c r="E8319" s="6" t="s">
        <v>3268</v>
      </c>
      <c r="F8319" s="6" t="s">
        <v>3269</v>
      </c>
      <c r="G8319" s="6" t="s">
        <v>634</v>
      </c>
      <c r="H8319" s="6" t="s">
        <v>4847</v>
      </c>
      <c r="I8319" s="6" t="s">
        <v>4931</v>
      </c>
      <c r="J8319" s="6" t="s">
        <v>5</v>
      </c>
      <c r="K8319" s="7">
        <v>1.5</v>
      </c>
      <c r="L8319" s="7">
        <f>IFERROR(VLOOKUP(SiscoTable[[#This Row],[Código]],Hoja2!A:B,2,0)*SiscoTable[[#This Row],[Provta(Uns)]],0)</f>
        <v>2.25</v>
      </c>
      <c r="M8319" s="7">
        <v>0</v>
      </c>
      <c r="N8319" s="7">
        <v>91</v>
      </c>
      <c r="O8319" s="7">
        <f>IFERROR(VLOOKUP(SiscoTable[[#This Row],[Código]],Hoja2!A:B,2,0)*SiscoTable[[#This Row],[Stock_actual]],0)</f>
        <v>136.5</v>
      </c>
      <c r="P8319" s="6" t="s">
        <v>4932</v>
      </c>
      <c r="Q8319" s="7">
        <v>2</v>
      </c>
      <c r="R8319" s="7">
        <v>0</v>
      </c>
      <c r="S8319" s="7" t="s">
        <v>11927</v>
      </c>
      <c r="BI8319"/>
      <c r="BJ8319"/>
    </row>
    <row r="8320" spans="2:62" x14ac:dyDescent="0.4">
      <c r="B8320" s="1">
        <v>31403</v>
      </c>
      <c r="C8320" s="6" t="s">
        <v>8</v>
      </c>
      <c r="D8320" s="6" t="s">
        <v>8</v>
      </c>
      <c r="E8320" s="6" t="s">
        <v>3268</v>
      </c>
      <c r="F8320" s="6" t="s">
        <v>3269</v>
      </c>
      <c r="G8320" s="6" t="s">
        <v>634</v>
      </c>
      <c r="H8320" s="6" t="s">
        <v>2856</v>
      </c>
      <c r="I8320" s="6" t="s">
        <v>4933</v>
      </c>
      <c r="J8320" s="6" t="s">
        <v>5</v>
      </c>
      <c r="K8320" s="7">
        <v>0</v>
      </c>
      <c r="L8320" s="7">
        <f>IFERROR(VLOOKUP(SiscoTable[[#This Row],[Código]],Hoja2!A:B,2,0)*SiscoTable[[#This Row],[Provta(Uns)]],0)</f>
        <v>0</v>
      </c>
      <c r="M8320" s="7">
        <v>0</v>
      </c>
      <c r="N8320" s="7">
        <v>0</v>
      </c>
      <c r="O8320" s="7">
        <f>IFERROR(VLOOKUP(SiscoTable[[#This Row],[Código]],Hoja2!A:B,2,0)*SiscoTable[[#This Row],[Stock_actual]],0)</f>
        <v>0</v>
      </c>
      <c r="P8320" s="6" t="s">
        <v>7</v>
      </c>
      <c r="Q8320" s="7">
        <v>0</v>
      </c>
      <c r="R8320" s="7">
        <v>0</v>
      </c>
      <c r="S8320" s="7" t="s">
        <v>11927</v>
      </c>
      <c r="BI8320"/>
      <c r="BJ8320"/>
    </row>
    <row r="8321" spans="2:62" x14ac:dyDescent="0.4">
      <c r="B8321" s="1">
        <v>31404</v>
      </c>
      <c r="C8321" s="6" t="s">
        <v>8</v>
      </c>
      <c r="D8321" s="6" t="s">
        <v>8</v>
      </c>
      <c r="E8321" s="6" t="s">
        <v>3268</v>
      </c>
      <c r="F8321" s="6" t="s">
        <v>3269</v>
      </c>
      <c r="G8321" s="6" t="s">
        <v>634</v>
      </c>
      <c r="H8321" s="6" t="s">
        <v>2856</v>
      </c>
      <c r="I8321" s="6" t="s">
        <v>4934</v>
      </c>
      <c r="J8321" s="6" t="s">
        <v>5</v>
      </c>
      <c r="K8321" s="7">
        <v>0</v>
      </c>
      <c r="L8321" s="7">
        <f>IFERROR(VLOOKUP(SiscoTable[[#This Row],[Código]],Hoja2!A:B,2,0)*SiscoTable[[#This Row],[Provta(Uns)]],0)</f>
        <v>0</v>
      </c>
      <c r="M8321" s="7">
        <v>0</v>
      </c>
      <c r="N8321" s="7">
        <v>0</v>
      </c>
      <c r="O8321" s="7">
        <f>IFERROR(VLOOKUP(SiscoTable[[#This Row],[Código]],Hoja2!A:B,2,0)*SiscoTable[[#This Row],[Stock_actual]],0)</f>
        <v>0</v>
      </c>
      <c r="P8321" s="6" t="s">
        <v>7</v>
      </c>
      <c r="Q8321" s="7">
        <v>0</v>
      </c>
      <c r="R8321" s="7">
        <v>0</v>
      </c>
      <c r="S8321" s="7" t="s">
        <v>11927</v>
      </c>
      <c r="BI8321"/>
      <c r="BJ8321"/>
    </row>
    <row r="8322" spans="2:62" x14ac:dyDescent="0.4">
      <c r="B8322" s="1">
        <v>31405</v>
      </c>
      <c r="C8322" s="6" t="s">
        <v>8</v>
      </c>
      <c r="D8322" s="6" t="s">
        <v>8</v>
      </c>
      <c r="E8322" s="6" t="s">
        <v>469</v>
      </c>
      <c r="F8322" s="6" t="s">
        <v>1050</v>
      </c>
      <c r="G8322" s="6" t="s">
        <v>1128</v>
      </c>
      <c r="H8322" s="6" t="s">
        <v>1180</v>
      </c>
      <c r="I8322" s="6" t="s">
        <v>1230</v>
      </c>
      <c r="J8322" s="6" t="s">
        <v>5</v>
      </c>
      <c r="K8322" s="7">
        <v>7.83</v>
      </c>
      <c r="L8322" s="7">
        <f>IFERROR(VLOOKUP(SiscoTable[[#This Row],[Código]],Hoja2!A:B,2,0)*SiscoTable[[#This Row],[Provta(Uns)]],0)</f>
        <v>30.536999999999999</v>
      </c>
      <c r="M8322" s="7">
        <v>0</v>
      </c>
      <c r="N8322" s="7">
        <v>0</v>
      </c>
      <c r="O8322" s="7">
        <f>IFERROR(VLOOKUP(SiscoTable[[#This Row],[Código]],Hoja2!A:B,2,0)*SiscoTable[[#This Row],[Stock_actual]],0)</f>
        <v>0</v>
      </c>
      <c r="P8322" s="6" t="s">
        <v>7</v>
      </c>
      <c r="Q8322" s="7">
        <v>9</v>
      </c>
      <c r="R8322" s="7">
        <v>15.600000000000001</v>
      </c>
      <c r="S8322" s="7" t="s">
        <v>11927</v>
      </c>
      <c r="BI8322"/>
      <c r="BJ8322"/>
    </row>
    <row r="8323" spans="2:62" x14ac:dyDescent="0.4">
      <c r="B8323" s="1">
        <v>31406</v>
      </c>
      <c r="C8323" s="6" t="s">
        <v>30</v>
      </c>
      <c r="D8323" s="6" t="s">
        <v>30</v>
      </c>
      <c r="E8323" s="6" t="s">
        <v>469</v>
      </c>
      <c r="F8323" s="6" t="s">
        <v>1050</v>
      </c>
      <c r="G8323" s="6" t="s">
        <v>1128</v>
      </c>
      <c r="H8323" s="6" t="s">
        <v>1185</v>
      </c>
      <c r="I8323" s="6" t="s">
        <v>1184</v>
      </c>
      <c r="J8323" s="6" t="s">
        <v>5</v>
      </c>
      <c r="K8323" s="7">
        <v>24.67</v>
      </c>
      <c r="L8323" s="7">
        <f>IFERROR(VLOOKUP(SiscoTable[[#This Row],[Código]],Hoja2!A:B,2,0)*SiscoTable[[#This Row],[Provta(Uns)]],0)</f>
        <v>236.83199999999999</v>
      </c>
      <c r="M8323" s="7">
        <v>0</v>
      </c>
      <c r="N8323" s="7">
        <v>0</v>
      </c>
      <c r="O8323" s="7">
        <f>IFERROR(VLOOKUP(SiscoTable[[#This Row],[Código]],Hoja2!A:B,2,0)*SiscoTable[[#This Row],[Stock_actual]],0)</f>
        <v>0</v>
      </c>
      <c r="P8323" s="6" t="s">
        <v>7</v>
      </c>
      <c r="Q8323" s="7">
        <v>27</v>
      </c>
      <c r="R8323" s="7">
        <v>49.199999999999996</v>
      </c>
      <c r="S8323" s="7" t="s">
        <v>11927</v>
      </c>
      <c r="BI8323"/>
      <c r="BJ8323"/>
    </row>
    <row r="8324" spans="2:62" x14ac:dyDescent="0.4">
      <c r="B8324" s="1">
        <v>31409</v>
      </c>
      <c r="C8324" s="6" t="s">
        <v>8</v>
      </c>
      <c r="D8324" s="6" t="s">
        <v>8</v>
      </c>
      <c r="E8324" s="6" t="s">
        <v>8482</v>
      </c>
      <c r="F8324" s="6" t="s">
        <v>1736</v>
      </c>
      <c r="G8324" s="6" t="s">
        <v>10362</v>
      </c>
      <c r="H8324" s="6" t="s">
        <v>9087</v>
      </c>
      <c r="I8324" s="6" t="s">
        <v>10531</v>
      </c>
      <c r="J8324" s="6" t="s">
        <v>5</v>
      </c>
      <c r="K8324" s="7">
        <v>8.5</v>
      </c>
      <c r="L8324" s="7">
        <f>IFERROR(VLOOKUP(SiscoTable[[#This Row],[Código]],Hoja2!A:B,2,0)*SiscoTable[[#This Row],[Provta(Uns)]],0)</f>
        <v>29.75</v>
      </c>
      <c r="M8324" s="7">
        <v>0</v>
      </c>
      <c r="N8324" s="7">
        <v>0</v>
      </c>
      <c r="O8324" s="7">
        <f>IFERROR(VLOOKUP(SiscoTable[[#This Row],[Código]],Hoja2!A:B,2,0)*SiscoTable[[#This Row],[Stock_actual]],0)</f>
        <v>0</v>
      </c>
      <c r="P8324" s="6" t="s">
        <v>7</v>
      </c>
      <c r="Q8324" s="7">
        <v>9</v>
      </c>
      <c r="R8324" s="7">
        <v>16.8</v>
      </c>
      <c r="S8324" s="7" t="s">
        <v>11926</v>
      </c>
      <c r="BI8324"/>
      <c r="BJ8324"/>
    </row>
    <row r="8325" spans="2:62" x14ac:dyDescent="0.4">
      <c r="B8325" s="1">
        <v>31410</v>
      </c>
      <c r="C8325" s="6" t="s">
        <v>8</v>
      </c>
      <c r="D8325" s="6" t="s">
        <v>8</v>
      </c>
      <c r="E8325" s="6" t="s">
        <v>8482</v>
      </c>
      <c r="F8325" s="6" t="s">
        <v>1736</v>
      </c>
      <c r="G8325" s="6" t="s">
        <v>10362</v>
      </c>
      <c r="H8325" s="6" t="s">
        <v>9087</v>
      </c>
      <c r="I8325" s="6" t="s">
        <v>10532</v>
      </c>
      <c r="J8325" s="6" t="s">
        <v>5</v>
      </c>
      <c r="K8325" s="7">
        <v>7.83</v>
      </c>
      <c r="L8325" s="7">
        <f>IFERROR(VLOOKUP(SiscoTable[[#This Row],[Código]],Hoja2!A:B,2,0)*SiscoTable[[#This Row],[Provta(Uns)]],0)</f>
        <v>27.405000000000001</v>
      </c>
      <c r="M8325" s="7">
        <v>0</v>
      </c>
      <c r="N8325" s="7">
        <v>0</v>
      </c>
      <c r="O8325" s="7">
        <f>IFERROR(VLOOKUP(SiscoTable[[#This Row],[Código]],Hoja2!A:B,2,0)*SiscoTable[[#This Row],[Stock_actual]],0)</f>
        <v>0</v>
      </c>
      <c r="P8325" s="6" t="s">
        <v>7</v>
      </c>
      <c r="Q8325" s="7">
        <v>9</v>
      </c>
      <c r="R8325" s="7">
        <v>15.600000000000001</v>
      </c>
      <c r="S8325" s="7" t="s">
        <v>11926</v>
      </c>
      <c r="BI8325"/>
      <c r="BJ8325"/>
    </row>
    <row r="8326" spans="2:62" x14ac:dyDescent="0.4">
      <c r="B8326" s="1">
        <v>31411</v>
      </c>
      <c r="C8326" s="6" t="s">
        <v>8</v>
      </c>
      <c r="D8326" s="6" t="s">
        <v>8</v>
      </c>
      <c r="E8326" s="6" t="s">
        <v>8482</v>
      </c>
      <c r="F8326" s="6" t="s">
        <v>1736</v>
      </c>
      <c r="G8326" s="6" t="s">
        <v>10362</v>
      </c>
      <c r="H8326" s="6" t="s">
        <v>9087</v>
      </c>
      <c r="I8326" s="6" t="s">
        <v>10533</v>
      </c>
      <c r="J8326" s="6" t="s">
        <v>5</v>
      </c>
      <c r="K8326" s="7">
        <v>8.83</v>
      </c>
      <c r="L8326" s="7">
        <f>IFERROR(VLOOKUP(SiscoTable[[#This Row],[Código]],Hoja2!A:B,2,0)*SiscoTable[[#This Row],[Provta(Uns)]],0)</f>
        <v>30.905000000000001</v>
      </c>
      <c r="M8326" s="7">
        <v>0</v>
      </c>
      <c r="N8326" s="7">
        <v>0</v>
      </c>
      <c r="O8326" s="7">
        <f>IFERROR(VLOOKUP(SiscoTable[[#This Row],[Código]],Hoja2!A:B,2,0)*SiscoTable[[#This Row],[Stock_actual]],0)</f>
        <v>0</v>
      </c>
      <c r="P8326" s="6" t="s">
        <v>7</v>
      </c>
      <c r="Q8326" s="7">
        <v>10</v>
      </c>
      <c r="R8326" s="7">
        <v>17.399999999999999</v>
      </c>
      <c r="S8326" s="7" t="s">
        <v>11926</v>
      </c>
      <c r="BI8326"/>
      <c r="BJ8326"/>
    </row>
    <row r="8327" spans="2:62" x14ac:dyDescent="0.4">
      <c r="B8327" s="1">
        <v>31412</v>
      </c>
      <c r="C8327" s="6" t="s">
        <v>8</v>
      </c>
      <c r="D8327" s="6" t="s">
        <v>8</v>
      </c>
      <c r="E8327" s="6" t="s">
        <v>8482</v>
      </c>
      <c r="F8327" s="6" t="s">
        <v>1736</v>
      </c>
      <c r="G8327" s="6" t="s">
        <v>10362</v>
      </c>
      <c r="H8327" s="6" t="s">
        <v>9087</v>
      </c>
      <c r="I8327" s="6" t="s">
        <v>10534</v>
      </c>
      <c r="J8327" s="6" t="s">
        <v>5</v>
      </c>
      <c r="K8327" s="7">
        <v>8.33</v>
      </c>
      <c r="L8327" s="7">
        <f>IFERROR(VLOOKUP(SiscoTable[[#This Row],[Código]],Hoja2!A:B,2,0)*SiscoTable[[#This Row],[Provta(Uns)]],0)</f>
        <v>29.155000000000001</v>
      </c>
      <c r="M8327" s="7">
        <v>0</v>
      </c>
      <c r="N8327" s="7">
        <v>-1</v>
      </c>
      <c r="O8327" s="7">
        <f>IFERROR(VLOOKUP(SiscoTable[[#This Row],[Código]],Hoja2!A:B,2,0)*SiscoTable[[#This Row],[Stock_actual]],0)</f>
        <v>-3.5</v>
      </c>
      <c r="P8327" s="6" t="s">
        <v>7</v>
      </c>
      <c r="Q8327" s="7">
        <v>9</v>
      </c>
      <c r="R8327" s="7">
        <v>16.8</v>
      </c>
      <c r="S8327" s="7" t="s">
        <v>11926</v>
      </c>
      <c r="BI8327"/>
      <c r="BJ8327"/>
    </row>
    <row r="8328" spans="2:62" x14ac:dyDescent="0.4">
      <c r="B8328" s="1">
        <v>31413</v>
      </c>
      <c r="C8328" s="6" t="s">
        <v>8</v>
      </c>
      <c r="D8328" s="6" t="s">
        <v>8</v>
      </c>
      <c r="E8328" s="6" t="s">
        <v>3268</v>
      </c>
      <c r="F8328" s="6" t="s">
        <v>6059</v>
      </c>
      <c r="G8328" s="6" t="s">
        <v>6693</v>
      </c>
      <c r="H8328" s="6" t="s">
        <v>6703</v>
      </c>
      <c r="I8328" s="6" t="s">
        <v>6731</v>
      </c>
      <c r="J8328" s="6" t="s">
        <v>5</v>
      </c>
      <c r="K8328" s="7">
        <v>0.17</v>
      </c>
      <c r="L8328" s="7">
        <f>IFERROR(VLOOKUP(SiscoTable[[#This Row],[Código]],Hoja2!A:B,2,0)*SiscoTable[[#This Row],[Provta(Uns)]],0)</f>
        <v>9.4350000000000005</v>
      </c>
      <c r="M8328" s="7">
        <v>0</v>
      </c>
      <c r="N8328" s="7">
        <v>5</v>
      </c>
      <c r="O8328" s="7">
        <f>IFERROR(VLOOKUP(SiscoTable[[#This Row],[Código]],Hoja2!A:B,2,0)*SiscoTable[[#This Row],[Stock_actual]],0)</f>
        <v>277.5</v>
      </c>
      <c r="P8328" s="6" t="s">
        <v>146</v>
      </c>
      <c r="Q8328" s="7">
        <v>0</v>
      </c>
      <c r="R8328" s="7">
        <v>0</v>
      </c>
      <c r="S8328" s="7" t="s">
        <v>11925</v>
      </c>
      <c r="BI8328"/>
      <c r="BJ8328"/>
    </row>
    <row r="8329" spans="2:62" x14ac:dyDescent="0.4">
      <c r="B8329" s="1">
        <v>31414</v>
      </c>
      <c r="C8329" s="6" t="s">
        <v>8</v>
      </c>
      <c r="D8329" s="6" t="s">
        <v>8</v>
      </c>
      <c r="E8329" s="6" t="s">
        <v>3268</v>
      </c>
      <c r="F8329" s="6" t="s">
        <v>7197</v>
      </c>
      <c r="G8329" s="6" t="s">
        <v>7198</v>
      </c>
      <c r="H8329" s="6" t="s">
        <v>5293</v>
      </c>
      <c r="I8329" s="6" t="s">
        <v>7366</v>
      </c>
      <c r="J8329" s="6" t="s">
        <v>5</v>
      </c>
      <c r="K8329" s="7">
        <v>1</v>
      </c>
      <c r="L8329" s="7">
        <f>IFERROR(VLOOKUP(SiscoTable[[#This Row],[Código]],Hoja2!A:B,2,0)*SiscoTable[[#This Row],[Provta(Uns)]],0)</f>
        <v>13.5</v>
      </c>
      <c r="M8329" s="7">
        <v>0</v>
      </c>
      <c r="N8329" s="7">
        <v>0</v>
      </c>
      <c r="O8329" s="7">
        <f>IFERROR(VLOOKUP(SiscoTable[[#This Row],[Código]],Hoja2!A:B,2,0)*SiscoTable[[#This Row],[Stock_actual]],0)</f>
        <v>0</v>
      </c>
      <c r="P8329" s="6" t="s">
        <v>7</v>
      </c>
      <c r="Q8329" s="7">
        <v>1</v>
      </c>
      <c r="R8329" s="7">
        <v>1.7999999999999998</v>
      </c>
      <c r="S8329" s="7" t="s">
        <v>11928</v>
      </c>
      <c r="BI8329"/>
      <c r="BJ8329"/>
    </row>
    <row r="8330" spans="2:62" x14ac:dyDescent="0.4">
      <c r="B8330" s="1">
        <v>31416</v>
      </c>
      <c r="C8330" s="6" t="s">
        <v>25</v>
      </c>
      <c r="D8330" s="6" t="s">
        <v>8</v>
      </c>
      <c r="E8330" s="6" t="s">
        <v>2584</v>
      </c>
      <c r="F8330" s="6" t="s">
        <v>2970</v>
      </c>
      <c r="G8330" s="6" t="s">
        <v>2971</v>
      </c>
      <c r="H8330" s="6" t="s">
        <v>94</v>
      </c>
      <c r="I8330" s="6" t="s">
        <v>2978</v>
      </c>
      <c r="J8330" s="6" t="s">
        <v>5</v>
      </c>
      <c r="K8330" s="7">
        <v>42</v>
      </c>
      <c r="L8330" s="7">
        <f>IFERROR(VLOOKUP(SiscoTable[[#This Row],[Código]],Hoja2!A:B,2,0)*SiscoTable[[#This Row],[Provta(Uns)]],0)</f>
        <v>2184</v>
      </c>
      <c r="M8330" s="7">
        <v>0</v>
      </c>
      <c r="N8330" s="7">
        <v>0</v>
      </c>
      <c r="O8330" s="7">
        <f>IFERROR(VLOOKUP(SiscoTable[[#This Row],[Código]],Hoja2!A:B,2,0)*SiscoTable[[#This Row],[Stock_actual]],0)</f>
        <v>0</v>
      </c>
      <c r="P8330" s="6" t="s">
        <v>7</v>
      </c>
      <c r="Q8330" s="7">
        <v>46</v>
      </c>
      <c r="R8330" s="7">
        <v>84</v>
      </c>
      <c r="S8330" s="7" t="s">
        <v>11929</v>
      </c>
      <c r="BI8330"/>
      <c r="BJ8330"/>
    </row>
    <row r="8331" spans="2:62" x14ac:dyDescent="0.4">
      <c r="B8331" s="1">
        <v>31417</v>
      </c>
      <c r="C8331" s="6" t="s">
        <v>8</v>
      </c>
      <c r="D8331" s="6" t="s">
        <v>8</v>
      </c>
      <c r="E8331" s="6" t="s">
        <v>3268</v>
      </c>
      <c r="F8331" s="6" t="s">
        <v>7197</v>
      </c>
      <c r="G8331" s="6" t="s">
        <v>7198</v>
      </c>
      <c r="H8331" s="6" t="s">
        <v>7222</v>
      </c>
      <c r="I8331" s="6" t="s">
        <v>7367</v>
      </c>
      <c r="J8331" s="6" t="s">
        <v>5</v>
      </c>
      <c r="K8331" s="7">
        <v>7.5</v>
      </c>
      <c r="L8331" s="7">
        <f>IFERROR(VLOOKUP(SiscoTable[[#This Row],[Código]],Hoja2!A:B,2,0)*SiscoTable[[#This Row],[Provta(Uns)]],0)</f>
        <v>58.5</v>
      </c>
      <c r="M8331" s="7">
        <v>0</v>
      </c>
      <c r="N8331" s="7">
        <v>16</v>
      </c>
      <c r="O8331" s="7">
        <f>IFERROR(VLOOKUP(SiscoTable[[#This Row],[Código]],Hoja2!A:B,2,0)*SiscoTable[[#This Row],[Stock_actual]],0)</f>
        <v>124.8</v>
      </c>
      <c r="P8331" s="6" t="s">
        <v>518</v>
      </c>
      <c r="Q8331" s="7">
        <v>8</v>
      </c>
      <c r="R8331" s="7">
        <v>0</v>
      </c>
      <c r="S8331" s="7" t="s">
        <v>11928</v>
      </c>
      <c r="BI8331"/>
      <c r="BJ8331"/>
    </row>
    <row r="8332" spans="2:62" x14ac:dyDescent="0.4">
      <c r="B8332" s="1">
        <v>31418</v>
      </c>
      <c r="C8332" s="6" t="s">
        <v>30</v>
      </c>
      <c r="D8332" s="6" t="s">
        <v>8</v>
      </c>
      <c r="E8332" s="6" t="s">
        <v>3268</v>
      </c>
      <c r="F8332" s="6" t="s">
        <v>6059</v>
      </c>
      <c r="G8332" s="6" t="s">
        <v>6174</v>
      </c>
      <c r="H8332" s="6" t="s">
        <v>6176</v>
      </c>
      <c r="I8332" s="6" t="s">
        <v>6193</v>
      </c>
      <c r="J8332" s="6" t="s">
        <v>5</v>
      </c>
      <c r="K8332" s="7">
        <v>5.67</v>
      </c>
      <c r="L8332" s="7">
        <f>IFERROR(VLOOKUP(SiscoTable[[#This Row],[Código]],Hoja2!A:B,2,0)*SiscoTable[[#This Row],[Provta(Uns)]],0)</f>
        <v>164.43</v>
      </c>
      <c r="M8332" s="7">
        <v>0</v>
      </c>
      <c r="N8332" s="7">
        <v>26</v>
      </c>
      <c r="O8332" s="7">
        <f>IFERROR(VLOOKUP(SiscoTable[[#This Row],[Código]],Hoja2!A:B,2,0)*SiscoTable[[#This Row],[Stock_actual]],0)</f>
        <v>754</v>
      </c>
      <c r="P8332" s="6" t="s">
        <v>1008</v>
      </c>
      <c r="Q8332" s="7">
        <v>6</v>
      </c>
      <c r="R8332" s="7">
        <v>0</v>
      </c>
      <c r="S8332" s="7" t="s">
        <v>11925</v>
      </c>
      <c r="BI8332"/>
      <c r="BJ8332"/>
    </row>
    <row r="8333" spans="2:62" x14ac:dyDescent="0.4">
      <c r="B8333" s="1">
        <v>31419</v>
      </c>
      <c r="C8333" s="6" t="s">
        <v>30</v>
      </c>
      <c r="D8333" s="6" t="s">
        <v>8</v>
      </c>
      <c r="E8333" s="6" t="s">
        <v>3268</v>
      </c>
      <c r="F8333" s="6" t="s">
        <v>6059</v>
      </c>
      <c r="G8333" s="6" t="s">
        <v>6174</v>
      </c>
      <c r="H8333" s="6" t="s">
        <v>6176</v>
      </c>
      <c r="I8333" s="6" t="s">
        <v>6194</v>
      </c>
      <c r="J8333" s="6" t="s">
        <v>5</v>
      </c>
      <c r="K8333" s="7">
        <v>4.83</v>
      </c>
      <c r="L8333" s="7">
        <f>IFERROR(VLOOKUP(SiscoTable[[#This Row],[Código]],Hoja2!A:B,2,0)*SiscoTable[[#This Row],[Provta(Uns)]],0)</f>
        <v>140.07</v>
      </c>
      <c r="M8333" s="7">
        <v>0</v>
      </c>
      <c r="N8333" s="7">
        <v>43</v>
      </c>
      <c r="O8333" s="7">
        <f>IFERROR(VLOOKUP(SiscoTable[[#This Row],[Código]],Hoja2!A:B,2,0)*SiscoTable[[#This Row],[Stock_actual]],0)</f>
        <v>1247</v>
      </c>
      <c r="P8333" s="6" t="s">
        <v>6195</v>
      </c>
      <c r="Q8333" s="7">
        <v>5</v>
      </c>
      <c r="R8333" s="7">
        <v>0</v>
      </c>
      <c r="S8333" s="7" t="s">
        <v>11925</v>
      </c>
      <c r="BI8333"/>
      <c r="BJ8333"/>
    </row>
    <row r="8334" spans="2:62" x14ac:dyDescent="0.4">
      <c r="B8334" s="1">
        <v>31420</v>
      </c>
      <c r="C8334" s="6" t="s">
        <v>8</v>
      </c>
      <c r="D8334" s="6" t="s">
        <v>8</v>
      </c>
      <c r="E8334" s="6" t="s">
        <v>3268</v>
      </c>
      <c r="F8334" s="6" t="s">
        <v>3269</v>
      </c>
      <c r="G8334" s="6" t="s">
        <v>5267</v>
      </c>
      <c r="H8334" s="6" t="s">
        <v>5503</v>
      </c>
      <c r="I8334" s="6" t="s">
        <v>5502</v>
      </c>
      <c r="J8334" s="6" t="s">
        <v>5</v>
      </c>
      <c r="K8334" s="7">
        <v>0.67</v>
      </c>
      <c r="L8334" s="7">
        <f>IFERROR(VLOOKUP(SiscoTable[[#This Row],[Código]],Hoja2!A:B,2,0)*SiscoTable[[#This Row],[Provta(Uns)]],0)</f>
        <v>2.613</v>
      </c>
      <c r="M8334" s="7">
        <v>0</v>
      </c>
      <c r="N8334" s="7">
        <v>0</v>
      </c>
      <c r="O8334" s="7">
        <f>IFERROR(VLOOKUP(SiscoTable[[#This Row],[Código]],Hoja2!A:B,2,0)*SiscoTable[[#This Row],[Stock_actual]],0)</f>
        <v>0</v>
      </c>
      <c r="P8334" s="6" t="s">
        <v>7</v>
      </c>
      <c r="Q8334" s="7">
        <v>1</v>
      </c>
      <c r="R8334" s="7">
        <v>1.2</v>
      </c>
      <c r="S8334" s="7" t="s">
        <v>11928</v>
      </c>
      <c r="BI8334"/>
      <c r="BJ8334"/>
    </row>
    <row r="8335" spans="2:62" x14ac:dyDescent="0.4">
      <c r="B8335" s="1">
        <v>31421</v>
      </c>
      <c r="C8335" s="6" t="s">
        <v>8</v>
      </c>
      <c r="D8335" s="6" t="s">
        <v>8</v>
      </c>
      <c r="E8335" s="6" t="s">
        <v>3268</v>
      </c>
      <c r="F8335" s="6" t="s">
        <v>3269</v>
      </c>
      <c r="G8335" s="6" t="s">
        <v>5267</v>
      </c>
      <c r="H8335" s="6" t="s">
        <v>5503</v>
      </c>
      <c r="I8335" s="6" t="s">
        <v>5504</v>
      </c>
      <c r="J8335" s="6" t="s">
        <v>5</v>
      </c>
      <c r="K8335" s="7">
        <v>0.67</v>
      </c>
      <c r="L8335" s="7">
        <f>IFERROR(VLOOKUP(SiscoTable[[#This Row],[Código]],Hoja2!A:B,2,0)*SiscoTable[[#This Row],[Provta(Uns)]],0)</f>
        <v>2.613</v>
      </c>
      <c r="M8335" s="7">
        <v>0</v>
      </c>
      <c r="N8335" s="7">
        <v>0</v>
      </c>
      <c r="O8335" s="7">
        <f>IFERROR(VLOOKUP(SiscoTable[[#This Row],[Código]],Hoja2!A:B,2,0)*SiscoTable[[#This Row],[Stock_actual]],0)</f>
        <v>0</v>
      </c>
      <c r="P8335" s="6" t="s">
        <v>7</v>
      </c>
      <c r="Q8335" s="7">
        <v>1</v>
      </c>
      <c r="R8335" s="7">
        <v>1.2</v>
      </c>
      <c r="S8335" s="7" t="s">
        <v>11928</v>
      </c>
      <c r="BI8335"/>
      <c r="BJ8335"/>
    </row>
    <row r="8336" spans="2:62" x14ac:dyDescent="0.4">
      <c r="B8336" s="1">
        <v>31422</v>
      </c>
      <c r="C8336" s="6" t="s">
        <v>8</v>
      </c>
      <c r="D8336" s="6" t="s">
        <v>8</v>
      </c>
      <c r="E8336" s="6" t="s">
        <v>3268</v>
      </c>
      <c r="F8336" s="6" t="s">
        <v>3269</v>
      </c>
      <c r="G8336" s="6" t="s">
        <v>5267</v>
      </c>
      <c r="H8336" s="6" t="s">
        <v>5503</v>
      </c>
      <c r="I8336" s="6" t="s">
        <v>5505</v>
      </c>
      <c r="J8336" s="6" t="s">
        <v>5</v>
      </c>
      <c r="K8336" s="7">
        <v>0.5</v>
      </c>
      <c r="L8336" s="7">
        <f>IFERROR(VLOOKUP(SiscoTable[[#This Row],[Código]],Hoja2!A:B,2,0)*SiscoTable[[#This Row],[Provta(Uns)]],0)</f>
        <v>1.95</v>
      </c>
      <c r="M8336" s="7">
        <v>0</v>
      </c>
      <c r="N8336" s="7">
        <v>0</v>
      </c>
      <c r="O8336" s="7">
        <f>IFERROR(VLOOKUP(SiscoTable[[#This Row],[Código]],Hoja2!A:B,2,0)*SiscoTable[[#This Row],[Stock_actual]],0)</f>
        <v>0</v>
      </c>
      <c r="P8336" s="6" t="s">
        <v>7</v>
      </c>
      <c r="Q8336" s="7">
        <v>1</v>
      </c>
      <c r="R8336" s="7">
        <v>1.2</v>
      </c>
      <c r="S8336" s="7" t="s">
        <v>11928</v>
      </c>
      <c r="BI8336"/>
      <c r="BJ8336"/>
    </row>
    <row r="8337" spans="2:62" x14ac:dyDescent="0.4">
      <c r="B8337" s="1">
        <v>31423</v>
      </c>
      <c r="C8337" s="6" t="s">
        <v>25</v>
      </c>
      <c r="D8337" s="6" t="s">
        <v>8</v>
      </c>
      <c r="E8337" s="6" t="s">
        <v>2584</v>
      </c>
      <c r="F8337" s="6" t="s">
        <v>2970</v>
      </c>
      <c r="G8337" s="6" t="s">
        <v>2971</v>
      </c>
      <c r="H8337" s="6" t="s">
        <v>94</v>
      </c>
      <c r="I8337" s="6" t="s">
        <v>2979</v>
      </c>
      <c r="J8337" s="6" t="s">
        <v>5</v>
      </c>
      <c r="K8337" s="7">
        <v>5</v>
      </c>
      <c r="L8337" s="7">
        <f>IFERROR(VLOOKUP(SiscoTable[[#This Row],[Código]],Hoja2!A:B,2,0)*SiscoTable[[#This Row],[Provta(Uns)]],0)</f>
        <v>499.5</v>
      </c>
      <c r="M8337" s="7">
        <v>0</v>
      </c>
      <c r="N8337" s="7">
        <v>0</v>
      </c>
      <c r="O8337" s="7">
        <f>IFERROR(VLOOKUP(SiscoTable[[#This Row],[Código]],Hoja2!A:B,2,0)*SiscoTable[[#This Row],[Stock_actual]],0)</f>
        <v>0</v>
      </c>
      <c r="P8337" s="6" t="s">
        <v>7</v>
      </c>
      <c r="Q8337" s="7">
        <v>6</v>
      </c>
      <c r="R8337" s="7">
        <v>10.200000000000001</v>
      </c>
      <c r="S8337" s="7" t="s">
        <v>11929</v>
      </c>
      <c r="BI8337"/>
      <c r="BJ8337"/>
    </row>
    <row r="8338" spans="2:62" x14ac:dyDescent="0.4">
      <c r="B8338" s="1">
        <v>31424</v>
      </c>
      <c r="C8338" s="6" t="s">
        <v>8</v>
      </c>
      <c r="D8338" s="6" t="s">
        <v>8</v>
      </c>
      <c r="E8338" s="6" t="s">
        <v>2584</v>
      </c>
      <c r="F8338" s="6" t="s">
        <v>2970</v>
      </c>
      <c r="G8338" s="6" t="s">
        <v>2971</v>
      </c>
      <c r="H8338" s="6" t="s">
        <v>94</v>
      </c>
      <c r="I8338" s="6" t="s">
        <v>2993</v>
      </c>
      <c r="J8338" s="6" t="s">
        <v>5</v>
      </c>
      <c r="K8338" s="7">
        <v>0.5</v>
      </c>
      <c r="L8338" s="7">
        <f>IFERROR(VLOOKUP(SiscoTable[[#This Row],[Código]],Hoja2!A:B,2,0)*SiscoTable[[#This Row],[Provta(Uns)]],0)</f>
        <v>38.884999999999998</v>
      </c>
      <c r="M8338" s="7">
        <v>0</v>
      </c>
      <c r="N8338" s="7">
        <v>0</v>
      </c>
      <c r="O8338" s="7">
        <f>IFERROR(VLOOKUP(SiscoTable[[#This Row],[Código]],Hoja2!A:B,2,0)*SiscoTable[[#This Row],[Stock_actual]],0)</f>
        <v>0</v>
      </c>
      <c r="P8338" s="6" t="s">
        <v>7</v>
      </c>
      <c r="Q8338" s="7">
        <v>1</v>
      </c>
      <c r="R8338" s="7">
        <v>1.2</v>
      </c>
      <c r="S8338" s="7" t="s">
        <v>11929</v>
      </c>
      <c r="BI8338"/>
      <c r="BJ8338"/>
    </row>
    <row r="8339" spans="2:62" x14ac:dyDescent="0.4">
      <c r="B8339" s="1">
        <v>31425</v>
      </c>
      <c r="C8339" s="6" t="s">
        <v>8</v>
      </c>
      <c r="D8339" s="6" t="s">
        <v>8</v>
      </c>
      <c r="E8339" s="6" t="s">
        <v>3268</v>
      </c>
      <c r="F8339" s="6" t="s">
        <v>6059</v>
      </c>
      <c r="G8339" s="6" t="s">
        <v>6489</v>
      </c>
      <c r="H8339" s="6" t="s">
        <v>4</v>
      </c>
      <c r="I8339" s="6" t="s">
        <v>6685</v>
      </c>
      <c r="J8339" s="6" t="s">
        <v>5</v>
      </c>
      <c r="K8339" s="7">
        <v>0</v>
      </c>
      <c r="L8339" s="7">
        <f>IFERROR(VLOOKUP(SiscoTable[[#This Row],[Código]],Hoja2!A:B,2,0)*SiscoTable[[#This Row],[Provta(Uns)]],0)</f>
        <v>0</v>
      </c>
      <c r="M8339" s="7">
        <v>0</v>
      </c>
      <c r="N8339" s="7">
        <v>29</v>
      </c>
      <c r="O8339" s="7">
        <f>IFERROR(VLOOKUP(SiscoTable[[#This Row],[Código]],Hoja2!A:B,2,0)*SiscoTable[[#This Row],[Stock_actual]],0)</f>
        <v>0</v>
      </c>
      <c r="P8339" s="6" t="s">
        <v>134</v>
      </c>
      <c r="Q8339" s="7">
        <v>0</v>
      </c>
      <c r="R8339" s="7">
        <v>0</v>
      </c>
      <c r="S8339" s="7" t="s">
        <v>11925</v>
      </c>
      <c r="BI8339"/>
      <c r="BJ8339"/>
    </row>
    <row r="8340" spans="2:62" x14ac:dyDescent="0.4">
      <c r="B8340" s="1">
        <v>31426</v>
      </c>
      <c r="C8340" s="6" t="s">
        <v>8</v>
      </c>
      <c r="D8340" s="6" t="s">
        <v>8</v>
      </c>
      <c r="E8340" s="6" t="s">
        <v>427</v>
      </c>
      <c r="F8340" s="6" t="s">
        <v>436</v>
      </c>
      <c r="G8340" s="6" t="s">
        <v>436</v>
      </c>
      <c r="H8340" s="6" t="s">
        <v>4</v>
      </c>
      <c r="I8340" s="6" t="s">
        <v>457</v>
      </c>
      <c r="J8340" s="6" t="s">
        <v>5</v>
      </c>
      <c r="K8340" s="7">
        <v>0.17</v>
      </c>
      <c r="L8340" s="7">
        <f>IFERROR(VLOOKUP(SiscoTable[[#This Row],[Código]],Hoja2!A:B,2,0)*SiscoTable[[#This Row],[Provta(Uns)]],0)</f>
        <v>13.600000000000001</v>
      </c>
      <c r="M8340" s="7">
        <v>0</v>
      </c>
      <c r="N8340" s="7">
        <v>0</v>
      </c>
      <c r="O8340" s="7">
        <f>IFERROR(VLOOKUP(SiscoTable[[#This Row],[Código]],Hoja2!A:B,2,0)*SiscoTable[[#This Row],[Stock_actual]],0)</f>
        <v>0</v>
      </c>
      <c r="P8340" s="6" t="s">
        <v>7</v>
      </c>
      <c r="Q8340" s="7">
        <v>0</v>
      </c>
      <c r="R8340" s="7">
        <v>0</v>
      </c>
      <c r="S8340" s="7" t="s">
        <v>11923</v>
      </c>
      <c r="BI8340"/>
      <c r="BJ8340"/>
    </row>
    <row r="8341" spans="2:62" x14ac:dyDescent="0.4">
      <c r="B8341" s="1">
        <v>31427</v>
      </c>
      <c r="C8341" s="6" t="s">
        <v>30</v>
      </c>
      <c r="D8341" s="6" t="s">
        <v>30</v>
      </c>
      <c r="E8341" s="6" t="s">
        <v>3268</v>
      </c>
      <c r="F8341" s="6" t="s">
        <v>7197</v>
      </c>
      <c r="G8341" s="6" t="s">
        <v>7388</v>
      </c>
      <c r="H8341" s="6" t="s">
        <v>7409</v>
      </c>
      <c r="I8341" s="6" t="s">
        <v>7461</v>
      </c>
      <c r="J8341" s="6" t="s">
        <v>5</v>
      </c>
      <c r="K8341" s="7">
        <v>38.33</v>
      </c>
      <c r="L8341" s="7">
        <f>IFERROR(VLOOKUP(SiscoTable[[#This Row],[Código]],Hoja2!A:B,2,0)*SiscoTable[[#This Row],[Provta(Uns)]],0)</f>
        <v>210.815</v>
      </c>
      <c r="M8341" s="7">
        <v>0</v>
      </c>
      <c r="N8341" s="7">
        <v>226</v>
      </c>
      <c r="O8341" s="7">
        <f>IFERROR(VLOOKUP(SiscoTable[[#This Row],[Código]],Hoja2!A:B,2,0)*SiscoTable[[#This Row],[Stock_actual]],0)</f>
        <v>1243</v>
      </c>
      <c r="P8341" s="6" t="s">
        <v>250</v>
      </c>
      <c r="Q8341" s="7">
        <v>42</v>
      </c>
      <c r="R8341" s="7">
        <v>0</v>
      </c>
      <c r="S8341" s="7" t="s">
        <v>11928</v>
      </c>
      <c r="BI8341"/>
      <c r="BJ8341"/>
    </row>
    <row r="8342" spans="2:62" x14ac:dyDescent="0.4">
      <c r="B8342" s="1">
        <v>31428</v>
      </c>
      <c r="C8342" s="6" t="s">
        <v>30</v>
      </c>
      <c r="D8342" s="6" t="s">
        <v>30</v>
      </c>
      <c r="E8342" s="6" t="s">
        <v>3268</v>
      </c>
      <c r="F8342" s="6" t="s">
        <v>7197</v>
      </c>
      <c r="G8342" s="6" t="s">
        <v>7388</v>
      </c>
      <c r="H8342" s="6" t="s">
        <v>7463</v>
      </c>
      <c r="I8342" s="6" t="s">
        <v>7462</v>
      </c>
      <c r="J8342" s="6" t="s">
        <v>5</v>
      </c>
      <c r="K8342" s="7">
        <v>20.5</v>
      </c>
      <c r="L8342" s="7">
        <f>IFERROR(VLOOKUP(SiscoTable[[#This Row],[Código]],Hoja2!A:B,2,0)*SiscoTable[[#This Row],[Provta(Uns)]],0)</f>
        <v>94.3</v>
      </c>
      <c r="M8342" s="7">
        <v>72</v>
      </c>
      <c r="N8342" s="7">
        <v>3</v>
      </c>
      <c r="O8342" s="7">
        <f>IFERROR(VLOOKUP(SiscoTable[[#This Row],[Código]],Hoja2!A:B,2,0)*SiscoTable[[#This Row],[Stock_actual]],0)</f>
        <v>13.799999999999999</v>
      </c>
      <c r="P8342" s="6" t="s">
        <v>107</v>
      </c>
      <c r="Q8342" s="7">
        <v>22</v>
      </c>
      <c r="R8342" s="7">
        <v>0</v>
      </c>
      <c r="S8342" s="7" t="s">
        <v>11928</v>
      </c>
      <c r="BI8342"/>
      <c r="BJ8342"/>
    </row>
    <row r="8343" spans="2:62" x14ac:dyDescent="0.4">
      <c r="B8343" s="1">
        <v>31429</v>
      </c>
      <c r="C8343" s="6" t="s">
        <v>8</v>
      </c>
      <c r="D8343" s="6" t="s">
        <v>8</v>
      </c>
      <c r="E8343" s="6" t="s">
        <v>3268</v>
      </c>
      <c r="F8343" s="6" t="s">
        <v>3269</v>
      </c>
      <c r="G8343" s="6" t="s">
        <v>5768</v>
      </c>
      <c r="H8343" s="6" t="s">
        <v>5791</v>
      </c>
      <c r="I8343" s="6" t="s">
        <v>5831</v>
      </c>
      <c r="J8343" s="6" t="s">
        <v>5</v>
      </c>
      <c r="K8343" s="7">
        <v>10</v>
      </c>
      <c r="L8343" s="7">
        <f>IFERROR(VLOOKUP(SiscoTable[[#This Row],[Código]],Hoja2!A:B,2,0)*SiscoTable[[#This Row],[Provta(Uns)]],0)</f>
        <v>16</v>
      </c>
      <c r="M8343" s="7">
        <v>90</v>
      </c>
      <c r="N8343" s="7">
        <v>0</v>
      </c>
      <c r="O8343" s="7">
        <f>IFERROR(VLOOKUP(SiscoTable[[#This Row],[Código]],Hoja2!A:B,2,0)*SiscoTable[[#This Row],[Stock_actual]],0)</f>
        <v>0</v>
      </c>
      <c r="P8343" s="6" t="s">
        <v>7</v>
      </c>
      <c r="Q8343" s="7">
        <v>11</v>
      </c>
      <c r="R8343" s="7">
        <v>0</v>
      </c>
      <c r="S8343" s="7" t="s">
        <v>11928</v>
      </c>
      <c r="BI8343"/>
      <c r="BJ8343"/>
    </row>
    <row r="8344" spans="2:62" x14ac:dyDescent="0.4">
      <c r="B8344" s="1">
        <v>31430</v>
      </c>
      <c r="C8344" s="6" t="s">
        <v>8</v>
      </c>
      <c r="D8344" s="6" t="s">
        <v>30</v>
      </c>
      <c r="E8344" s="6" t="s">
        <v>3268</v>
      </c>
      <c r="F8344" s="6" t="s">
        <v>3269</v>
      </c>
      <c r="G8344" s="6" t="s">
        <v>5768</v>
      </c>
      <c r="H8344" s="6" t="s">
        <v>5791</v>
      </c>
      <c r="I8344" s="6" t="s">
        <v>5832</v>
      </c>
      <c r="J8344" s="6" t="s">
        <v>5</v>
      </c>
      <c r="K8344" s="7">
        <v>28.33</v>
      </c>
      <c r="L8344" s="7">
        <f>IFERROR(VLOOKUP(SiscoTable[[#This Row],[Código]],Hoja2!A:B,2,0)*SiscoTable[[#This Row],[Provta(Uns)]],0)</f>
        <v>45.328000000000003</v>
      </c>
      <c r="M8344" s="7">
        <v>90</v>
      </c>
      <c r="N8344" s="7">
        <v>10</v>
      </c>
      <c r="O8344" s="7">
        <f>IFERROR(VLOOKUP(SiscoTable[[#This Row],[Código]],Hoja2!A:B,2,0)*SiscoTable[[#This Row],[Stock_actual]],0)</f>
        <v>16</v>
      </c>
      <c r="P8344" s="6" t="s">
        <v>96</v>
      </c>
      <c r="Q8344" s="7">
        <v>31</v>
      </c>
      <c r="R8344" s="7">
        <v>0</v>
      </c>
      <c r="S8344" s="7" t="s">
        <v>11928</v>
      </c>
      <c r="BI8344"/>
      <c r="BJ8344"/>
    </row>
    <row r="8345" spans="2:62" x14ac:dyDescent="0.4">
      <c r="B8345" s="1">
        <v>31431</v>
      </c>
      <c r="C8345" s="6" t="s">
        <v>25</v>
      </c>
      <c r="D8345" s="6" t="s">
        <v>25</v>
      </c>
      <c r="E8345" s="6" t="s">
        <v>3268</v>
      </c>
      <c r="F8345" s="6" t="s">
        <v>3269</v>
      </c>
      <c r="G8345" s="6" t="s">
        <v>3479</v>
      </c>
      <c r="H8345" s="6" t="s">
        <v>3498</v>
      </c>
      <c r="I8345" s="6" t="s">
        <v>3526</v>
      </c>
      <c r="J8345" s="6" t="s">
        <v>5</v>
      </c>
      <c r="K8345" s="7">
        <v>162.5</v>
      </c>
      <c r="L8345" s="7">
        <f>IFERROR(VLOOKUP(SiscoTable[[#This Row],[Código]],Hoja2!A:B,2,0)*SiscoTable[[#This Row],[Provta(Uns)]],0)</f>
        <v>568.75</v>
      </c>
      <c r="M8345" s="7">
        <v>0</v>
      </c>
      <c r="N8345" s="7">
        <v>32</v>
      </c>
      <c r="O8345" s="7">
        <f>IFERROR(VLOOKUP(SiscoTable[[#This Row],[Código]],Hoja2!A:B,2,0)*SiscoTable[[#This Row],[Stock_actual]],0)</f>
        <v>112</v>
      </c>
      <c r="P8345" s="6" t="s">
        <v>27</v>
      </c>
      <c r="Q8345" s="7">
        <v>179</v>
      </c>
      <c r="R8345" s="7">
        <v>325.71999999999997</v>
      </c>
      <c r="S8345" s="7" t="s">
        <v>11928</v>
      </c>
      <c r="BI8345"/>
      <c r="BJ8345"/>
    </row>
    <row r="8346" spans="2:62" x14ac:dyDescent="0.4">
      <c r="B8346" s="1">
        <v>31432</v>
      </c>
      <c r="C8346" s="6" t="s">
        <v>8</v>
      </c>
      <c r="D8346" s="6" t="s">
        <v>8</v>
      </c>
      <c r="E8346" s="6" t="s">
        <v>8482</v>
      </c>
      <c r="F8346" s="6" t="s">
        <v>9030</v>
      </c>
      <c r="G8346" s="6" t="s">
        <v>9051</v>
      </c>
      <c r="H8346" s="6" t="s">
        <v>9053</v>
      </c>
      <c r="I8346" s="6" t="s">
        <v>9100</v>
      </c>
      <c r="J8346" s="6" t="s">
        <v>5</v>
      </c>
      <c r="K8346" s="7">
        <v>2.67</v>
      </c>
      <c r="L8346" s="7">
        <f>IFERROR(VLOOKUP(SiscoTable[[#This Row],[Código]],Hoja2!A:B,2,0)*SiscoTable[[#This Row],[Provta(Uns)]],0)</f>
        <v>60.341999999999999</v>
      </c>
      <c r="M8346" s="7">
        <v>0</v>
      </c>
      <c r="N8346" s="7">
        <v>20</v>
      </c>
      <c r="O8346" s="7">
        <f>IFERROR(VLOOKUP(SiscoTable[[#This Row],[Código]],Hoja2!A:B,2,0)*SiscoTable[[#This Row],[Stock_actual]],0)</f>
        <v>452</v>
      </c>
      <c r="P8346" s="6" t="s">
        <v>5996</v>
      </c>
      <c r="Q8346" s="7">
        <v>3</v>
      </c>
      <c r="R8346" s="7">
        <v>0</v>
      </c>
      <c r="S8346" s="7" t="s">
        <v>11926</v>
      </c>
      <c r="BI8346"/>
      <c r="BJ8346"/>
    </row>
    <row r="8347" spans="2:62" x14ac:dyDescent="0.4">
      <c r="B8347" s="1">
        <v>31434</v>
      </c>
      <c r="C8347" s="6" t="s">
        <v>25</v>
      </c>
      <c r="D8347" s="6" t="s">
        <v>8</v>
      </c>
      <c r="E8347" s="6" t="s">
        <v>427</v>
      </c>
      <c r="F8347" s="6" t="s">
        <v>436</v>
      </c>
      <c r="G8347" s="6" t="s">
        <v>436</v>
      </c>
      <c r="H8347" s="6" t="s">
        <v>4</v>
      </c>
      <c r="I8347" s="6" t="s">
        <v>444</v>
      </c>
      <c r="J8347" s="6" t="s">
        <v>5</v>
      </c>
      <c r="K8347" s="7">
        <v>47.5</v>
      </c>
      <c r="L8347" s="7">
        <f>IFERROR(VLOOKUP(SiscoTable[[#This Row],[Código]],Hoja2!A:B,2,0)*SiscoTable[[#This Row],[Provta(Uns)]],0)</f>
        <v>5619.25</v>
      </c>
      <c r="M8347" s="7">
        <v>0</v>
      </c>
      <c r="N8347" s="7">
        <v>0</v>
      </c>
      <c r="O8347" s="7">
        <f>IFERROR(VLOOKUP(SiscoTable[[#This Row],[Código]],Hoja2!A:B,2,0)*SiscoTable[[#This Row],[Stock_actual]],0)</f>
        <v>0</v>
      </c>
      <c r="P8347" s="6" t="s">
        <v>7</v>
      </c>
      <c r="Q8347" s="7">
        <v>52</v>
      </c>
      <c r="R8347" s="7">
        <v>94.800000000000011</v>
      </c>
      <c r="S8347" s="7" t="s">
        <v>11923</v>
      </c>
      <c r="BI8347"/>
      <c r="BJ8347"/>
    </row>
    <row r="8348" spans="2:62" x14ac:dyDescent="0.4">
      <c r="B8348" s="1">
        <v>31435</v>
      </c>
      <c r="C8348" s="6" t="s">
        <v>30</v>
      </c>
      <c r="D8348" s="6" t="s">
        <v>8</v>
      </c>
      <c r="E8348" s="6" t="s">
        <v>3268</v>
      </c>
      <c r="F8348" s="6" t="s">
        <v>6059</v>
      </c>
      <c r="G8348" s="6" t="s">
        <v>6218</v>
      </c>
      <c r="H8348" s="6" t="s">
        <v>6220</v>
      </c>
      <c r="I8348" s="6" t="s">
        <v>6226</v>
      </c>
      <c r="J8348" s="6" t="s">
        <v>5</v>
      </c>
      <c r="K8348" s="7">
        <v>0.67</v>
      </c>
      <c r="L8348" s="7">
        <f>IFERROR(VLOOKUP(SiscoTable[[#This Row],[Código]],Hoja2!A:B,2,0)*SiscoTable[[#This Row],[Provta(Uns)]],0)</f>
        <v>76.983000000000004</v>
      </c>
      <c r="M8348" s="7">
        <v>0</v>
      </c>
      <c r="N8348" s="7">
        <v>8</v>
      </c>
      <c r="O8348" s="7">
        <f>IFERROR(VLOOKUP(SiscoTable[[#This Row],[Código]],Hoja2!A:B,2,0)*SiscoTable[[#This Row],[Stock_actual]],0)</f>
        <v>919.2</v>
      </c>
      <c r="P8348" s="6" t="s">
        <v>244</v>
      </c>
      <c r="Q8348" s="7">
        <v>1</v>
      </c>
      <c r="R8348" s="7">
        <v>0</v>
      </c>
      <c r="S8348" s="7" t="s">
        <v>11925</v>
      </c>
      <c r="BI8348"/>
      <c r="BJ8348"/>
    </row>
    <row r="8349" spans="2:62" x14ac:dyDescent="0.4">
      <c r="B8349" s="1">
        <v>31436</v>
      </c>
      <c r="C8349" s="6" t="s">
        <v>8</v>
      </c>
      <c r="D8349" s="6" t="s">
        <v>8</v>
      </c>
      <c r="E8349" s="6" t="s">
        <v>8482</v>
      </c>
      <c r="F8349" s="6" t="s">
        <v>9030</v>
      </c>
      <c r="G8349" s="6" t="s">
        <v>9271</v>
      </c>
      <c r="H8349" s="6" t="s">
        <v>9296</v>
      </c>
      <c r="I8349" s="6" t="s">
        <v>9295</v>
      </c>
      <c r="J8349" s="6" t="s">
        <v>5</v>
      </c>
      <c r="K8349" s="7">
        <v>1.17</v>
      </c>
      <c r="L8349" s="7">
        <f>IFERROR(VLOOKUP(SiscoTable[[#This Row],[Código]],Hoja2!A:B,2,0)*SiscoTable[[#This Row],[Provta(Uns)]],0)</f>
        <v>4.9139999999999997</v>
      </c>
      <c r="M8349" s="7">
        <v>0</v>
      </c>
      <c r="N8349" s="7">
        <v>29</v>
      </c>
      <c r="O8349" s="7">
        <f>IFERROR(VLOOKUP(SiscoTable[[#This Row],[Código]],Hoja2!A:B,2,0)*SiscoTable[[#This Row],[Stock_actual]],0)</f>
        <v>121.80000000000001</v>
      </c>
      <c r="P8349" s="6" t="s">
        <v>2749</v>
      </c>
      <c r="Q8349" s="7">
        <v>1</v>
      </c>
      <c r="R8349" s="7">
        <v>0</v>
      </c>
      <c r="S8349" s="7" t="s">
        <v>11926</v>
      </c>
      <c r="BI8349"/>
      <c r="BJ8349"/>
    </row>
    <row r="8350" spans="2:62" x14ac:dyDescent="0.4">
      <c r="B8350" s="1">
        <v>31437</v>
      </c>
      <c r="C8350" s="6" t="s">
        <v>8</v>
      </c>
      <c r="D8350" s="6" t="s">
        <v>8</v>
      </c>
      <c r="E8350" s="6" t="s">
        <v>8482</v>
      </c>
      <c r="F8350" s="6" t="s">
        <v>9030</v>
      </c>
      <c r="G8350" s="6" t="s">
        <v>9271</v>
      </c>
      <c r="H8350" s="6" t="s">
        <v>9296</v>
      </c>
      <c r="I8350" s="6" t="s">
        <v>9297</v>
      </c>
      <c r="J8350" s="6" t="s">
        <v>5</v>
      </c>
      <c r="K8350" s="7">
        <v>2.33</v>
      </c>
      <c r="L8350" s="7">
        <f>IFERROR(VLOOKUP(SiscoTable[[#This Row],[Código]],Hoja2!A:B,2,0)*SiscoTable[[#This Row],[Provta(Uns)]],0)</f>
        <v>9.7860000000000014</v>
      </c>
      <c r="M8350" s="7">
        <v>0</v>
      </c>
      <c r="N8350" s="7">
        <v>2</v>
      </c>
      <c r="O8350" s="7">
        <f>IFERROR(VLOOKUP(SiscoTable[[#This Row],[Código]],Hoja2!A:B,2,0)*SiscoTable[[#This Row],[Stock_actual]],0)</f>
        <v>8.4</v>
      </c>
      <c r="P8350" s="6" t="s">
        <v>812</v>
      </c>
      <c r="Q8350" s="7">
        <v>3</v>
      </c>
      <c r="R8350" s="7">
        <v>4.8</v>
      </c>
      <c r="S8350" s="7" t="s">
        <v>11926</v>
      </c>
      <c r="BI8350"/>
      <c r="BJ8350"/>
    </row>
    <row r="8351" spans="2:62" x14ac:dyDescent="0.4">
      <c r="B8351" s="1">
        <v>31438</v>
      </c>
      <c r="C8351" s="6" t="s">
        <v>25</v>
      </c>
      <c r="D8351" s="6" t="s">
        <v>30</v>
      </c>
      <c r="E8351" s="6" t="s">
        <v>3268</v>
      </c>
      <c r="F8351" s="6" t="s">
        <v>3269</v>
      </c>
      <c r="G8351" s="6" t="s">
        <v>4384</v>
      </c>
      <c r="H8351" s="6" t="s">
        <v>3508</v>
      </c>
      <c r="I8351" s="6" t="s">
        <v>4451</v>
      </c>
      <c r="J8351" s="6" t="s">
        <v>5</v>
      </c>
      <c r="K8351" s="7">
        <v>28</v>
      </c>
      <c r="L8351" s="7">
        <f>IFERROR(VLOOKUP(SiscoTable[[#This Row],[Código]],Hoja2!A:B,2,0)*SiscoTable[[#This Row],[Provta(Uns)]],0)</f>
        <v>621.6</v>
      </c>
      <c r="M8351" s="7">
        <v>0</v>
      </c>
      <c r="N8351" s="7">
        <v>60</v>
      </c>
      <c r="O8351" s="7">
        <f>IFERROR(VLOOKUP(SiscoTable[[#This Row],[Código]],Hoja2!A:B,2,0)*SiscoTable[[#This Row],[Stock_actual]],0)</f>
        <v>1332</v>
      </c>
      <c r="P8351" s="6" t="s">
        <v>518</v>
      </c>
      <c r="Q8351" s="7">
        <v>31</v>
      </c>
      <c r="R8351" s="7">
        <v>0</v>
      </c>
      <c r="S8351" s="7" t="s">
        <v>11928</v>
      </c>
      <c r="BI8351"/>
      <c r="BJ8351"/>
    </row>
    <row r="8352" spans="2:62" x14ac:dyDescent="0.4">
      <c r="B8352" s="1">
        <v>31440</v>
      </c>
      <c r="C8352" s="6" t="s">
        <v>8</v>
      </c>
      <c r="D8352" s="6" t="s">
        <v>8</v>
      </c>
      <c r="E8352" s="6" t="s">
        <v>3268</v>
      </c>
      <c r="F8352" s="6" t="s">
        <v>3269</v>
      </c>
      <c r="G8352" s="6" t="s">
        <v>5267</v>
      </c>
      <c r="H8352" s="6" t="s">
        <v>293</v>
      </c>
      <c r="I8352" s="6" t="s">
        <v>5506</v>
      </c>
      <c r="J8352" s="6" t="s">
        <v>5</v>
      </c>
      <c r="K8352" s="7">
        <v>0.33</v>
      </c>
      <c r="L8352" s="7">
        <f>IFERROR(VLOOKUP(SiscoTable[[#This Row],[Código]],Hoja2!A:B,2,0)*SiscoTable[[#This Row],[Provta(Uns)]],0)</f>
        <v>5.7750000000000004</v>
      </c>
      <c r="M8352" s="7">
        <v>0</v>
      </c>
      <c r="N8352" s="7">
        <v>8</v>
      </c>
      <c r="O8352" s="7">
        <f>IFERROR(VLOOKUP(SiscoTable[[#This Row],[Código]],Hoja2!A:B,2,0)*SiscoTable[[#This Row],[Stock_actual]],0)</f>
        <v>140</v>
      </c>
      <c r="P8352" s="6" t="s">
        <v>5216</v>
      </c>
      <c r="Q8352" s="7">
        <v>0</v>
      </c>
      <c r="R8352" s="7">
        <v>0</v>
      </c>
      <c r="S8352" s="7" t="s">
        <v>11928</v>
      </c>
      <c r="BI8352"/>
      <c r="BJ8352"/>
    </row>
    <row r="8353" spans="2:62" x14ac:dyDescent="0.4">
      <c r="B8353" s="1">
        <v>31441</v>
      </c>
      <c r="C8353" s="6" t="s">
        <v>8</v>
      </c>
      <c r="D8353" s="6" t="s">
        <v>8</v>
      </c>
      <c r="E8353" s="6" t="s">
        <v>3268</v>
      </c>
      <c r="F8353" s="6" t="s">
        <v>3269</v>
      </c>
      <c r="G8353" s="6" t="s">
        <v>5267</v>
      </c>
      <c r="H8353" s="6" t="s">
        <v>293</v>
      </c>
      <c r="I8353" s="6" t="s">
        <v>5507</v>
      </c>
      <c r="J8353" s="6" t="s">
        <v>5</v>
      </c>
      <c r="K8353" s="7">
        <v>0.5</v>
      </c>
      <c r="L8353" s="7">
        <f>IFERROR(VLOOKUP(SiscoTable[[#This Row],[Código]],Hoja2!A:B,2,0)*SiscoTable[[#This Row],[Provta(Uns)]],0)</f>
        <v>6.4</v>
      </c>
      <c r="M8353" s="7">
        <v>0</v>
      </c>
      <c r="N8353" s="7">
        <v>7</v>
      </c>
      <c r="O8353" s="7">
        <f>IFERROR(VLOOKUP(SiscoTable[[#This Row],[Código]],Hoja2!A:B,2,0)*SiscoTable[[#This Row],[Stock_actual]],0)</f>
        <v>89.600000000000009</v>
      </c>
      <c r="P8353" s="6" t="s">
        <v>707</v>
      </c>
      <c r="Q8353" s="7">
        <v>1</v>
      </c>
      <c r="R8353" s="7">
        <v>0</v>
      </c>
      <c r="S8353" s="7" t="s">
        <v>11928</v>
      </c>
      <c r="BI8353"/>
      <c r="BJ8353"/>
    </row>
    <row r="8354" spans="2:62" x14ac:dyDescent="0.4">
      <c r="B8354" s="1">
        <v>31442</v>
      </c>
      <c r="C8354" s="6" t="s">
        <v>8</v>
      </c>
      <c r="D8354" s="6" t="s">
        <v>8</v>
      </c>
      <c r="E8354" s="6" t="s">
        <v>3268</v>
      </c>
      <c r="F8354" s="6" t="s">
        <v>3269</v>
      </c>
      <c r="G8354" s="6" t="s">
        <v>5267</v>
      </c>
      <c r="H8354" s="6" t="s">
        <v>293</v>
      </c>
      <c r="I8354" s="6" t="s">
        <v>5508</v>
      </c>
      <c r="J8354" s="6" t="s">
        <v>5</v>
      </c>
      <c r="K8354" s="7">
        <v>0.83</v>
      </c>
      <c r="L8354" s="7">
        <f>IFERROR(VLOOKUP(SiscoTable[[#This Row],[Código]],Hoja2!A:B,2,0)*SiscoTable[[#This Row],[Provta(Uns)]],0)</f>
        <v>15.935999999999998</v>
      </c>
      <c r="M8354" s="7">
        <v>0</v>
      </c>
      <c r="N8354" s="7">
        <v>0</v>
      </c>
      <c r="O8354" s="7">
        <f>IFERROR(VLOOKUP(SiscoTable[[#This Row],[Código]],Hoja2!A:B,2,0)*SiscoTable[[#This Row],[Stock_actual]],0)</f>
        <v>0</v>
      </c>
      <c r="P8354" s="6" t="s">
        <v>7</v>
      </c>
      <c r="Q8354" s="7">
        <v>1</v>
      </c>
      <c r="R8354" s="7">
        <v>1.7999999999999998</v>
      </c>
      <c r="S8354" s="7" t="s">
        <v>11928</v>
      </c>
      <c r="BI8354"/>
      <c r="BJ8354"/>
    </row>
    <row r="8355" spans="2:62" x14ac:dyDescent="0.4">
      <c r="B8355" s="1">
        <v>31443</v>
      </c>
      <c r="C8355" s="6" t="s">
        <v>8</v>
      </c>
      <c r="D8355" s="6" t="s">
        <v>8</v>
      </c>
      <c r="E8355" s="6" t="s">
        <v>8482</v>
      </c>
      <c r="F8355" s="6" t="s">
        <v>10720</v>
      </c>
      <c r="G8355" s="6" t="s">
        <v>11322</v>
      </c>
      <c r="H8355" s="6" t="s">
        <v>9039</v>
      </c>
      <c r="I8355" s="6" t="s">
        <v>11422</v>
      </c>
      <c r="J8355" s="6" t="s">
        <v>5</v>
      </c>
      <c r="K8355" s="7">
        <v>1.83</v>
      </c>
      <c r="L8355" s="7">
        <f>IFERROR(VLOOKUP(SiscoTable[[#This Row],[Código]],Hoja2!A:B,2,0)*SiscoTable[[#This Row],[Provta(Uns)]],0)</f>
        <v>11.529</v>
      </c>
      <c r="M8355" s="7">
        <v>0</v>
      </c>
      <c r="N8355" s="7">
        <v>9</v>
      </c>
      <c r="O8355" s="7">
        <f>IFERROR(VLOOKUP(SiscoTable[[#This Row],[Código]],Hoja2!A:B,2,0)*SiscoTable[[#This Row],[Stock_actual]],0)</f>
        <v>56.699999999999996</v>
      </c>
      <c r="P8355" s="6" t="s">
        <v>3726</v>
      </c>
      <c r="Q8355" s="7">
        <v>2</v>
      </c>
      <c r="R8355" s="7">
        <v>0</v>
      </c>
      <c r="S8355" s="7" t="s">
        <v>11926</v>
      </c>
      <c r="BI8355"/>
      <c r="BJ8355"/>
    </row>
    <row r="8356" spans="2:62" x14ac:dyDescent="0.4">
      <c r="B8356" s="1">
        <v>31444</v>
      </c>
      <c r="C8356" s="6" t="s">
        <v>30</v>
      </c>
      <c r="D8356" s="6" t="s">
        <v>8</v>
      </c>
      <c r="E8356" s="6" t="s">
        <v>8482</v>
      </c>
      <c r="F8356" s="6" t="s">
        <v>9030</v>
      </c>
      <c r="G8356" s="6" t="s">
        <v>9299</v>
      </c>
      <c r="H8356" s="6" t="s">
        <v>9446</v>
      </c>
      <c r="I8356" s="6" t="s">
        <v>9445</v>
      </c>
      <c r="J8356" s="6" t="s">
        <v>5</v>
      </c>
      <c r="K8356" s="7">
        <v>4</v>
      </c>
      <c r="L8356" s="7">
        <f>IFERROR(VLOOKUP(SiscoTable[[#This Row],[Código]],Hoja2!A:B,2,0)*SiscoTable[[#This Row],[Provta(Uns)]],0)</f>
        <v>100</v>
      </c>
      <c r="M8356" s="7">
        <v>0</v>
      </c>
      <c r="N8356" s="7">
        <v>-1</v>
      </c>
      <c r="O8356" s="7">
        <f>IFERROR(VLOOKUP(SiscoTable[[#This Row],[Código]],Hoja2!A:B,2,0)*SiscoTable[[#This Row],[Stock_actual]],0)</f>
        <v>-25</v>
      </c>
      <c r="P8356" s="6" t="s">
        <v>7</v>
      </c>
      <c r="Q8356" s="7">
        <v>4</v>
      </c>
      <c r="R8356" s="7">
        <v>7.8000000000000007</v>
      </c>
      <c r="S8356" s="7" t="s">
        <v>11926</v>
      </c>
      <c r="BI8356"/>
      <c r="BJ8356"/>
    </row>
    <row r="8357" spans="2:62" x14ac:dyDescent="0.4">
      <c r="B8357" s="1">
        <v>31445</v>
      </c>
      <c r="C8357" s="6" t="s">
        <v>8</v>
      </c>
      <c r="D8357" s="6" t="s">
        <v>8</v>
      </c>
      <c r="E8357" s="6" t="s">
        <v>8482</v>
      </c>
      <c r="F8357" s="6" t="s">
        <v>9030</v>
      </c>
      <c r="G8357" s="6" t="s">
        <v>9678</v>
      </c>
      <c r="H8357" s="6" t="s">
        <v>9683</v>
      </c>
      <c r="I8357" s="6" t="s">
        <v>9893</v>
      </c>
      <c r="J8357" s="6" t="s">
        <v>5</v>
      </c>
      <c r="K8357" s="7">
        <v>1.5</v>
      </c>
      <c r="L8357" s="7">
        <f>IFERROR(VLOOKUP(SiscoTable[[#This Row],[Código]],Hoja2!A:B,2,0)*SiscoTable[[#This Row],[Provta(Uns)]],0)</f>
        <v>24.900000000000002</v>
      </c>
      <c r="M8357" s="7">
        <v>0</v>
      </c>
      <c r="N8357" s="7">
        <v>11</v>
      </c>
      <c r="O8357" s="7">
        <f>IFERROR(VLOOKUP(SiscoTable[[#This Row],[Código]],Hoja2!A:B,2,0)*SiscoTable[[#This Row],[Stock_actual]],0)</f>
        <v>182.60000000000002</v>
      </c>
      <c r="P8357" s="6" t="s">
        <v>1016</v>
      </c>
      <c r="Q8357" s="7">
        <v>2</v>
      </c>
      <c r="R8357" s="7">
        <v>0</v>
      </c>
      <c r="S8357" s="7" t="s">
        <v>11926</v>
      </c>
      <c r="BI8357"/>
      <c r="BJ8357"/>
    </row>
    <row r="8358" spans="2:62" x14ac:dyDescent="0.4">
      <c r="B8358" s="1">
        <v>31446</v>
      </c>
      <c r="C8358" s="6" t="s">
        <v>8</v>
      </c>
      <c r="D8358" s="6" t="s">
        <v>8</v>
      </c>
      <c r="E8358" s="6" t="s">
        <v>8482</v>
      </c>
      <c r="F8358" s="6" t="s">
        <v>1736</v>
      </c>
      <c r="G8358" s="6" t="s">
        <v>10362</v>
      </c>
      <c r="H8358" s="6" t="s">
        <v>10407</v>
      </c>
      <c r="I8358" s="6" t="s">
        <v>10535</v>
      </c>
      <c r="J8358" s="6" t="s">
        <v>5</v>
      </c>
      <c r="K8358" s="7">
        <v>2.67</v>
      </c>
      <c r="L8358" s="7">
        <f>IFERROR(VLOOKUP(SiscoTable[[#This Row],[Código]],Hoja2!A:B,2,0)*SiscoTable[[#This Row],[Provta(Uns)]],0)</f>
        <v>38.180999999999997</v>
      </c>
      <c r="M8358" s="7">
        <v>0</v>
      </c>
      <c r="N8358" s="7">
        <v>8</v>
      </c>
      <c r="O8358" s="7">
        <f>IFERROR(VLOOKUP(SiscoTable[[#This Row],[Código]],Hoja2!A:B,2,0)*SiscoTable[[#This Row],[Stock_actual]],0)</f>
        <v>114.4</v>
      </c>
      <c r="P8358" s="6" t="s">
        <v>983</v>
      </c>
      <c r="Q8358" s="7">
        <v>3</v>
      </c>
      <c r="R8358" s="7">
        <v>0</v>
      </c>
      <c r="S8358" s="7" t="s">
        <v>11926</v>
      </c>
      <c r="BI8358"/>
      <c r="BJ8358"/>
    </row>
    <row r="8359" spans="2:62" x14ac:dyDescent="0.4">
      <c r="B8359" s="1">
        <v>31447</v>
      </c>
      <c r="C8359" s="6" t="s">
        <v>8</v>
      </c>
      <c r="D8359" s="6" t="s">
        <v>8</v>
      </c>
      <c r="E8359" s="6" t="s">
        <v>8482</v>
      </c>
      <c r="F8359" s="6" t="s">
        <v>9030</v>
      </c>
      <c r="G8359" s="6" t="s">
        <v>9678</v>
      </c>
      <c r="H8359" s="6" t="s">
        <v>9740</v>
      </c>
      <c r="I8359" s="6" t="s">
        <v>9894</v>
      </c>
      <c r="J8359" s="6" t="s">
        <v>5</v>
      </c>
      <c r="K8359" s="7">
        <v>0</v>
      </c>
      <c r="L8359" s="7">
        <f>IFERROR(VLOOKUP(SiscoTable[[#This Row],[Código]],Hoja2!A:B,2,0)*SiscoTable[[#This Row],[Provta(Uns)]],0)</f>
        <v>0</v>
      </c>
      <c r="M8359" s="7">
        <v>0</v>
      </c>
      <c r="N8359" s="7">
        <v>36</v>
      </c>
      <c r="O8359" s="7">
        <f>IFERROR(VLOOKUP(SiscoTable[[#This Row],[Código]],Hoja2!A:B,2,0)*SiscoTable[[#This Row],[Stock_actual]],0)</f>
        <v>162</v>
      </c>
      <c r="P8359" s="6" t="s">
        <v>134</v>
      </c>
      <c r="Q8359" s="7">
        <v>0</v>
      </c>
      <c r="R8359" s="7">
        <v>0</v>
      </c>
      <c r="S8359" s="7" t="s">
        <v>11926</v>
      </c>
      <c r="BI8359"/>
      <c r="BJ8359"/>
    </row>
    <row r="8360" spans="2:62" x14ac:dyDescent="0.4">
      <c r="B8360" s="1">
        <v>31448</v>
      </c>
      <c r="C8360" s="6" t="s">
        <v>30</v>
      </c>
      <c r="D8360" s="6" t="s">
        <v>30</v>
      </c>
      <c r="E8360" s="6" t="s">
        <v>8482</v>
      </c>
      <c r="F8360" s="6" t="s">
        <v>1736</v>
      </c>
      <c r="G8360" s="6" t="s">
        <v>10362</v>
      </c>
      <c r="H8360" s="6" t="s">
        <v>2502</v>
      </c>
      <c r="I8360" s="6" t="s">
        <v>10435</v>
      </c>
      <c r="J8360" s="6" t="s">
        <v>5</v>
      </c>
      <c r="K8360" s="7">
        <v>37.17</v>
      </c>
      <c r="L8360" s="7">
        <f>IFERROR(VLOOKUP(SiscoTable[[#This Row],[Código]],Hoja2!A:B,2,0)*SiscoTable[[#This Row],[Provta(Uns)]],0)</f>
        <v>182.13300000000001</v>
      </c>
      <c r="M8360" s="7">
        <v>0</v>
      </c>
      <c r="N8360" s="7">
        <v>39</v>
      </c>
      <c r="O8360" s="7">
        <f>IFERROR(VLOOKUP(SiscoTable[[#This Row],[Código]],Hoja2!A:B,2,0)*SiscoTable[[#This Row],[Stock_actual]],0)</f>
        <v>191.10000000000002</v>
      </c>
      <c r="P8360" s="6" t="s">
        <v>702</v>
      </c>
      <c r="Q8360" s="7">
        <v>41</v>
      </c>
      <c r="R8360" s="7">
        <v>73.84</v>
      </c>
      <c r="S8360" s="7" t="s">
        <v>11926</v>
      </c>
      <c r="BI8360"/>
      <c r="BJ8360"/>
    </row>
    <row r="8361" spans="2:62" x14ac:dyDescent="0.4">
      <c r="B8361" s="1">
        <v>31449</v>
      </c>
      <c r="C8361" s="6" t="s">
        <v>8</v>
      </c>
      <c r="D8361" s="6" t="s">
        <v>8</v>
      </c>
      <c r="E8361" s="6" t="s">
        <v>8482</v>
      </c>
      <c r="F8361" s="6" t="s">
        <v>9030</v>
      </c>
      <c r="G8361" s="6" t="s">
        <v>9678</v>
      </c>
      <c r="H8361" s="6" t="s">
        <v>9740</v>
      </c>
      <c r="I8361" s="6" t="s">
        <v>9895</v>
      </c>
      <c r="J8361" s="6" t="s">
        <v>5</v>
      </c>
      <c r="K8361" s="7">
        <v>0</v>
      </c>
      <c r="L8361" s="7">
        <f>IFERROR(VLOOKUP(SiscoTable[[#This Row],[Código]],Hoja2!A:B,2,0)*SiscoTable[[#This Row],[Provta(Uns)]],0)</f>
        <v>0</v>
      </c>
      <c r="M8361" s="7">
        <v>0</v>
      </c>
      <c r="N8361" s="7">
        <v>36</v>
      </c>
      <c r="O8361" s="7">
        <f>IFERROR(VLOOKUP(SiscoTable[[#This Row],[Código]],Hoja2!A:B,2,0)*SiscoTable[[#This Row],[Stock_actual]],0)</f>
        <v>162</v>
      </c>
      <c r="P8361" s="6" t="s">
        <v>134</v>
      </c>
      <c r="Q8361" s="7">
        <v>0</v>
      </c>
      <c r="R8361" s="7">
        <v>0</v>
      </c>
      <c r="S8361" s="7" t="s">
        <v>11926</v>
      </c>
      <c r="BI8361"/>
      <c r="BJ8361"/>
    </row>
    <row r="8362" spans="2:62" x14ac:dyDescent="0.4">
      <c r="B8362" s="1">
        <v>31450</v>
      </c>
      <c r="C8362" s="6" t="s">
        <v>30</v>
      </c>
      <c r="D8362" s="6" t="s">
        <v>30</v>
      </c>
      <c r="E8362" s="6" t="s">
        <v>8482</v>
      </c>
      <c r="F8362" s="6" t="s">
        <v>1736</v>
      </c>
      <c r="G8362" s="6" t="s">
        <v>10362</v>
      </c>
      <c r="H8362" s="6" t="s">
        <v>2502</v>
      </c>
      <c r="I8362" s="6" t="s">
        <v>10436</v>
      </c>
      <c r="J8362" s="6" t="s">
        <v>5</v>
      </c>
      <c r="K8362" s="7">
        <v>34</v>
      </c>
      <c r="L8362" s="7">
        <f>IFERROR(VLOOKUP(SiscoTable[[#This Row],[Código]],Hoja2!A:B,2,0)*SiscoTable[[#This Row],[Provta(Uns)]],0)</f>
        <v>166.60000000000002</v>
      </c>
      <c r="M8362" s="7">
        <v>0</v>
      </c>
      <c r="N8362" s="7">
        <v>28</v>
      </c>
      <c r="O8362" s="7">
        <f>IFERROR(VLOOKUP(SiscoTable[[#This Row],[Código]],Hoja2!A:B,2,0)*SiscoTable[[#This Row],[Stock_actual]],0)</f>
        <v>137.20000000000002</v>
      </c>
      <c r="P8362" s="6" t="s">
        <v>101</v>
      </c>
      <c r="Q8362" s="7">
        <v>37</v>
      </c>
      <c r="R8362" s="7">
        <v>68.05</v>
      </c>
      <c r="S8362" s="7" t="s">
        <v>11926</v>
      </c>
      <c r="BI8362"/>
      <c r="BJ8362"/>
    </row>
    <row r="8363" spans="2:62" x14ac:dyDescent="0.4">
      <c r="B8363" s="1">
        <v>31451</v>
      </c>
      <c r="C8363" s="6" t="s">
        <v>8</v>
      </c>
      <c r="D8363" s="6" t="s">
        <v>30</v>
      </c>
      <c r="E8363" s="6" t="s">
        <v>8482</v>
      </c>
      <c r="F8363" s="6" t="s">
        <v>1736</v>
      </c>
      <c r="G8363" s="6" t="s">
        <v>10362</v>
      </c>
      <c r="H8363" s="6" t="s">
        <v>2502</v>
      </c>
      <c r="I8363" s="6" t="s">
        <v>10536</v>
      </c>
      <c r="J8363" s="6" t="s">
        <v>5</v>
      </c>
      <c r="K8363" s="7">
        <v>14.83</v>
      </c>
      <c r="L8363" s="7">
        <f>IFERROR(VLOOKUP(SiscoTable[[#This Row],[Código]],Hoja2!A:B,2,0)*SiscoTable[[#This Row],[Provta(Uns)]],0)</f>
        <v>72.667000000000002</v>
      </c>
      <c r="M8363" s="7">
        <v>0</v>
      </c>
      <c r="N8363" s="7">
        <v>71</v>
      </c>
      <c r="O8363" s="7">
        <f>IFERROR(VLOOKUP(SiscoTable[[#This Row],[Código]],Hoja2!A:B,2,0)*SiscoTable[[#This Row],[Stock_actual]],0)</f>
        <v>347.90000000000003</v>
      </c>
      <c r="P8363" s="6" t="s">
        <v>1448</v>
      </c>
      <c r="Q8363" s="7">
        <v>16</v>
      </c>
      <c r="R8363" s="7">
        <v>0</v>
      </c>
      <c r="S8363" s="7" t="s">
        <v>11926</v>
      </c>
      <c r="BI8363"/>
      <c r="BJ8363"/>
    </row>
    <row r="8364" spans="2:62" x14ac:dyDescent="0.4">
      <c r="B8364" s="1">
        <v>31452</v>
      </c>
      <c r="C8364" s="6" t="s">
        <v>30</v>
      </c>
      <c r="D8364" s="6" t="s">
        <v>30</v>
      </c>
      <c r="E8364" s="6" t="s">
        <v>8482</v>
      </c>
      <c r="F8364" s="6" t="s">
        <v>1736</v>
      </c>
      <c r="G8364" s="6" t="s">
        <v>10362</v>
      </c>
      <c r="H8364" s="6" t="s">
        <v>2502</v>
      </c>
      <c r="I8364" s="6" t="s">
        <v>10437</v>
      </c>
      <c r="J8364" s="6" t="s">
        <v>5</v>
      </c>
      <c r="K8364" s="7">
        <v>24.83</v>
      </c>
      <c r="L8364" s="7">
        <f>IFERROR(VLOOKUP(SiscoTable[[#This Row],[Código]],Hoja2!A:B,2,0)*SiscoTable[[#This Row],[Provta(Uns)]],0)</f>
        <v>129.11599999999999</v>
      </c>
      <c r="M8364" s="7">
        <v>0</v>
      </c>
      <c r="N8364" s="7">
        <v>115</v>
      </c>
      <c r="O8364" s="7">
        <f>IFERROR(VLOOKUP(SiscoTable[[#This Row],[Código]],Hoja2!A:B,2,0)*SiscoTable[[#This Row],[Stock_actual]],0)</f>
        <v>598</v>
      </c>
      <c r="P8364" s="6" t="s">
        <v>4464</v>
      </c>
      <c r="Q8364" s="7">
        <v>27</v>
      </c>
      <c r="R8364" s="7">
        <v>0</v>
      </c>
      <c r="S8364" s="7" t="s">
        <v>11926</v>
      </c>
      <c r="BI8364"/>
      <c r="BJ8364"/>
    </row>
    <row r="8365" spans="2:62" x14ac:dyDescent="0.4">
      <c r="B8365" s="1">
        <v>31453</v>
      </c>
      <c r="C8365" s="6" t="s">
        <v>8</v>
      </c>
      <c r="D8365" s="6" t="s">
        <v>30</v>
      </c>
      <c r="E8365" s="6" t="s">
        <v>8482</v>
      </c>
      <c r="F8365" s="6" t="s">
        <v>1736</v>
      </c>
      <c r="G8365" s="6" t="s">
        <v>10362</v>
      </c>
      <c r="H8365" s="6" t="s">
        <v>2502</v>
      </c>
      <c r="I8365" s="6" t="s">
        <v>10537</v>
      </c>
      <c r="J8365" s="6" t="s">
        <v>5</v>
      </c>
      <c r="K8365" s="7">
        <v>12.33</v>
      </c>
      <c r="L8365" s="7">
        <f>IFERROR(VLOOKUP(SiscoTable[[#This Row],[Código]],Hoja2!A:B,2,0)*SiscoTable[[#This Row],[Provta(Uns)]],0)</f>
        <v>48.086999999999996</v>
      </c>
      <c r="M8365" s="7">
        <v>0</v>
      </c>
      <c r="N8365" s="7">
        <v>54</v>
      </c>
      <c r="O8365" s="7">
        <f>IFERROR(VLOOKUP(SiscoTable[[#This Row],[Código]],Hoja2!A:B,2,0)*SiscoTable[[#This Row],[Stock_actual]],0)</f>
        <v>210.6</v>
      </c>
      <c r="P8365" s="6" t="s">
        <v>522</v>
      </c>
      <c r="Q8365" s="7">
        <v>14</v>
      </c>
      <c r="R8365" s="7">
        <v>0</v>
      </c>
      <c r="S8365" s="7" t="s">
        <v>11926</v>
      </c>
      <c r="BI8365"/>
      <c r="BJ8365"/>
    </row>
    <row r="8366" spans="2:62" x14ac:dyDescent="0.4">
      <c r="B8366" s="1">
        <v>31454</v>
      </c>
      <c r="C8366" s="6" t="s">
        <v>8</v>
      </c>
      <c r="D8366" s="6" t="s">
        <v>8</v>
      </c>
      <c r="E8366" s="6" t="s">
        <v>8482</v>
      </c>
      <c r="F8366" s="6" t="s">
        <v>1736</v>
      </c>
      <c r="G8366" s="6" t="s">
        <v>10362</v>
      </c>
      <c r="H8366" s="6" t="s">
        <v>2502</v>
      </c>
      <c r="I8366" s="6" t="s">
        <v>10538</v>
      </c>
      <c r="J8366" s="6" t="s">
        <v>5</v>
      </c>
      <c r="K8366" s="7">
        <v>4</v>
      </c>
      <c r="L8366" s="7">
        <f>IFERROR(VLOOKUP(SiscoTable[[#This Row],[Código]],Hoja2!A:B,2,0)*SiscoTable[[#This Row],[Provta(Uns)]],0)</f>
        <v>64</v>
      </c>
      <c r="M8366" s="7">
        <v>0</v>
      </c>
      <c r="N8366" s="7">
        <v>12</v>
      </c>
      <c r="O8366" s="7">
        <f>IFERROR(VLOOKUP(SiscoTable[[#This Row],[Código]],Hoja2!A:B,2,0)*SiscoTable[[#This Row],[Stock_actual]],0)</f>
        <v>192</v>
      </c>
      <c r="P8366" s="6" t="s">
        <v>983</v>
      </c>
      <c r="Q8366" s="7">
        <v>4</v>
      </c>
      <c r="R8366" s="7">
        <v>0</v>
      </c>
      <c r="S8366" s="7" t="s">
        <v>11926</v>
      </c>
      <c r="BI8366"/>
      <c r="BJ8366"/>
    </row>
    <row r="8367" spans="2:62" x14ac:dyDescent="0.4">
      <c r="B8367" s="1">
        <v>31455</v>
      </c>
      <c r="C8367" s="6" t="s">
        <v>8</v>
      </c>
      <c r="D8367" s="6" t="s">
        <v>8</v>
      </c>
      <c r="E8367" s="6" t="s">
        <v>8482</v>
      </c>
      <c r="F8367" s="6" t="s">
        <v>1736</v>
      </c>
      <c r="G8367" s="6" t="s">
        <v>10362</v>
      </c>
      <c r="H8367" s="6" t="s">
        <v>2502</v>
      </c>
      <c r="I8367" s="6" t="s">
        <v>10539</v>
      </c>
      <c r="J8367" s="6" t="s">
        <v>5</v>
      </c>
      <c r="K8367" s="7">
        <v>11.33</v>
      </c>
      <c r="L8367" s="7">
        <f>IFERROR(VLOOKUP(SiscoTable[[#This Row],[Código]],Hoja2!A:B,2,0)*SiscoTable[[#This Row],[Provta(Uns)]],0)</f>
        <v>55.517000000000003</v>
      </c>
      <c r="M8367" s="7">
        <v>0</v>
      </c>
      <c r="N8367" s="7">
        <v>84</v>
      </c>
      <c r="O8367" s="7">
        <f>IFERROR(VLOOKUP(SiscoTable[[#This Row],[Código]],Hoja2!A:B,2,0)*SiscoTable[[#This Row],[Stock_actual]],0)</f>
        <v>411.6</v>
      </c>
      <c r="P8367" s="6" t="s">
        <v>7428</v>
      </c>
      <c r="Q8367" s="7">
        <v>13</v>
      </c>
      <c r="R8367" s="7">
        <v>0</v>
      </c>
      <c r="S8367" s="7" t="s">
        <v>11926</v>
      </c>
      <c r="BI8367"/>
      <c r="BJ8367"/>
    </row>
    <row r="8368" spans="2:62" x14ac:dyDescent="0.4">
      <c r="B8368" s="1">
        <v>31456</v>
      </c>
      <c r="C8368" s="6" t="s">
        <v>8</v>
      </c>
      <c r="D8368" s="6" t="s">
        <v>8</v>
      </c>
      <c r="E8368" s="6" t="s">
        <v>8482</v>
      </c>
      <c r="F8368" s="6" t="s">
        <v>9030</v>
      </c>
      <c r="G8368" s="6" t="s">
        <v>9184</v>
      </c>
      <c r="H8368" s="6" t="s">
        <v>9114</v>
      </c>
      <c r="I8368" s="6" t="s">
        <v>9261</v>
      </c>
      <c r="J8368" s="6" t="s">
        <v>5</v>
      </c>
      <c r="K8368" s="7">
        <v>1.83</v>
      </c>
      <c r="L8368" s="7">
        <f>IFERROR(VLOOKUP(SiscoTable[[#This Row],[Código]],Hoja2!A:B,2,0)*SiscoTable[[#This Row],[Provta(Uns)]],0)</f>
        <v>49.226999999999997</v>
      </c>
      <c r="M8368" s="7">
        <v>12</v>
      </c>
      <c r="N8368" s="7">
        <v>13</v>
      </c>
      <c r="O8368" s="7">
        <f>IFERROR(VLOOKUP(SiscoTable[[#This Row],[Código]],Hoja2!A:B,2,0)*SiscoTable[[#This Row],[Stock_actual]],0)</f>
        <v>349.7</v>
      </c>
      <c r="P8368" s="6" t="s">
        <v>3570</v>
      </c>
      <c r="Q8368" s="7">
        <v>2</v>
      </c>
      <c r="R8368" s="7">
        <v>0</v>
      </c>
      <c r="S8368" s="7" t="s">
        <v>11926</v>
      </c>
      <c r="BI8368"/>
      <c r="BJ8368"/>
    </row>
    <row r="8369" spans="2:62" x14ac:dyDescent="0.4">
      <c r="B8369" s="1">
        <v>31457</v>
      </c>
      <c r="C8369" s="6" t="s">
        <v>8</v>
      </c>
      <c r="D8369" s="6" t="s">
        <v>8</v>
      </c>
      <c r="E8369" s="6" t="s">
        <v>8482</v>
      </c>
      <c r="F8369" s="6" t="s">
        <v>9030</v>
      </c>
      <c r="G8369" s="6" t="s">
        <v>9184</v>
      </c>
      <c r="H8369" s="6" t="s">
        <v>9114</v>
      </c>
      <c r="I8369" s="6" t="s">
        <v>9262</v>
      </c>
      <c r="J8369" s="6" t="s">
        <v>5</v>
      </c>
      <c r="K8369" s="7">
        <v>1.33</v>
      </c>
      <c r="L8369" s="7">
        <f>IFERROR(VLOOKUP(SiscoTable[[#This Row],[Código]],Hoja2!A:B,2,0)*SiscoTable[[#This Row],[Provta(Uns)]],0)</f>
        <v>31.255000000000003</v>
      </c>
      <c r="M8369" s="7">
        <v>0</v>
      </c>
      <c r="N8369" s="7">
        <v>20</v>
      </c>
      <c r="O8369" s="7">
        <f>IFERROR(VLOOKUP(SiscoTable[[#This Row],[Código]],Hoja2!A:B,2,0)*SiscoTable[[#This Row],[Stock_actual]],0)</f>
        <v>470</v>
      </c>
      <c r="P8369" s="6" t="s">
        <v>9263</v>
      </c>
      <c r="Q8369" s="7">
        <v>1</v>
      </c>
      <c r="R8369" s="7">
        <v>0</v>
      </c>
      <c r="S8369" s="7" t="s">
        <v>11926</v>
      </c>
      <c r="BI8369"/>
      <c r="BJ8369"/>
    </row>
    <row r="8370" spans="2:62" x14ac:dyDescent="0.4">
      <c r="B8370" s="1">
        <v>31458</v>
      </c>
      <c r="C8370" s="6" t="s">
        <v>8</v>
      </c>
      <c r="D8370" s="6" t="s">
        <v>8</v>
      </c>
      <c r="E8370" s="6" t="s">
        <v>8482</v>
      </c>
      <c r="F8370" s="6" t="s">
        <v>1736</v>
      </c>
      <c r="G8370" s="6" t="s">
        <v>10362</v>
      </c>
      <c r="H8370" s="6" t="s">
        <v>10541</v>
      </c>
      <c r="I8370" s="6" t="s">
        <v>10540</v>
      </c>
      <c r="J8370" s="6" t="s">
        <v>5</v>
      </c>
      <c r="K8370" s="7">
        <v>2.5</v>
      </c>
      <c r="L8370" s="7">
        <f>IFERROR(VLOOKUP(SiscoTable[[#This Row],[Código]],Hoja2!A:B,2,0)*SiscoTable[[#This Row],[Provta(Uns)]],0)</f>
        <v>11.5</v>
      </c>
      <c r="M8370" s="7">
        <v>0</v>
      </c>
      <c r="N8370" s="7">
        <v>9</v>
      </c>
      <c r="O8370" s="7">
        <f>IFERROR(VLOOKUP(SiscoTable[[#This Row],[Código]],Hoja2!A:B,2,0)*SiscoTable[[#This Row],[Stock_actual]],0)</f>
        <v>41.4</v>
      </c>
      <c r="P8370" s="6" t="s">
        <v>476</v>
      </c>
      <c r="Q8370" s="7">
        <v>3</v>
      </c>
      <c r="R8370" s="7">
        <v>0</v>
      </c>
      <c r="S8370" s="7" t="s">
        <v>11926</v>
      </c>
      <c r="BI8370"/>
      <c r="BJ8370"/>
    </row>
    <row r="8371" spans="2:62" x14ac:dyDescent="0.4">
      <c r="B8371" s="1">
        <v>31459</v>
      </c>
      <c r="C8371" s="6" t="s">
        <v>8</v>
      </c>
      <c r="D8371" s="6" t="s">
        <v>8</v>
      </c>
      <c r="E8371" s="6" t="s">
        <v>8482</v>
      </c>
      <c r="F8371" s="6" t="s">
        <v>1736</v>
      </c>
      <c r="G8371" s="6" t="s">
        <v>10362</v>
      </c>
      <c r="H8371" s="6" t="s">
        <v>10541</v>
      </c>
      <c r="I8371" s="6" t="s">
        <v>10542</v>
      </c>
      <c r="J8371" s="6" t="s">
        <v>5</v>
      </c>
      <c r="K8371" s="7">
        <v>1.83</v>
      </c>
      <c r="L8371" s="7">
        <f>IFERROR(VLOOKUP(SiscoTable[[#This Row],[Código]],Hoja2!A:B,2,0)*SiscoTable[[#This Row],[Provta(Uns)]],0)</f>
        <v>10.797000000000001</v>
      </c>
      <c r="M8371" s="7">
        <v>0</v>
      </c>
      <c r="N8371" s="7">
        <v>25</v>
      </c>
      <c r="O8371" s="7">
        <f>IFERROR(VLOOKUP(SiscoTable[[#This Row],[Código]],Hoja2!A:B,2,0)*SiscoTable[[#This Row],[Stock_actual]],0)</f>
        <v>147.5</v>
      </c>
      <c r="P8371" s="6" t="s">
        <v>3358</v>
      </c>
      <c r="Q8371" s="7">
        <v>2</v>
      </c>
      <c r="R8371" s="7">
        <v>0</v>
      </c>
      <c r="S8371" s="7" t="s">
        <v>11926</v>
      </c>
      <c r="BI8371"/>
      <c r="BJ8371"/>
    </row>
    <row r="8372" spans="2:62" x14ac:dyDescent="0.4">
      <c r="B8372" s="1">
        <v>31460</v>
      </c>
      <c r="C8372" s="6" t="s">
        <v>8</v>
      </c>
      <c r="D8372" s="6" t="s">
        <v>8</v>
      </c>
      <c r="E8372" s="6" t="s">
        <v>8482</v>
      </c>
      <c r="F8372" s="6" t="s">
        <v>1736</v>
      </c>
      <c r="G8372" s="6" t="s">
        <v>10362</v>
      </c>
      <c r="H8372" s="6" t="s">
        <v>10541</v>
      </c>
      <c r="I8372" s="6" t="s">
        <v>10543</v>
      </c>
      <c r="J8372" s="6" t="s">
        <v>5</v>
      </c>
      <c r="K8372" s="7">
        <v>1.67</v>
      </c>
      <c r="L8372" s="7">
        <f>IFERROR(VLOOKUP(SiscoTable[[#This Row],[Código]],Hoja2!A:B,2,0)*SiscoTable[[#This Row],[Provta(Uns)]],0)</f>
        <v>9.8529999999999998</v>
      </c>
      <c r="M8372" s="7">
        <v>0</v>
      </c>
      <c r="N8372" s="7">
        <v>26</v>
      </c>
      <c r="O8372" s="7">
        <f>IFERROR(VLOOKUP(SiscoTable[[#This Row],[Código]],Hoja2!A:B,2,0)*SiscoTable[[#This Row],[Stock_actual]],0)</f>
        <v>153.4</v>
      </c>
      <c r="P8372" s="6" t="s">
        <v>4160</v>
      </c>
      <c r="Q8372" s="7">
        <v>2</v>
      </c>
      <c r="R8372" s="7">
        <v>0</v>
      </c>
      <c r="S8372" s="7" t="s">
        <v>11926</v>
      </c>
      <c r="BI8372"/>
      <c r="BJ8372"/>
    </row>
    <row r="8373" spans="2:62" x14ac:dyDescent="0.4">
      <c r="B8373" s="1">
        <v>31461</v>
      </c>
      <c r="C8373" s="6" t="s">
        <v>8</v>
      </c>
      <c r="D8373" s="6" t="s">
        <v>8</v>
      </c>
      <c r="E8373" s="6" t="s">
        <v>8482</v>
      </c>
      <c r="F8373" s="6" t="s">
        <v>1736</v>
      </c>
      <c r="G8373" s="6" t="s">
        <v>10362</v>
      </c>
      <c r="H8373" s="6" t="s">
        <v>10541</v>
      </c>
      <c r="I8373" s="6" t="s">
        <v>10544</v>
      </c>
      <c r="J8373" s="6" t="s">
        <v>5</v>
      </c>
      <c r="K8373" s="7">
        <v>5.83</v>
      </c>
      <c r="L8373" s="7">
        <f>IFERROR(VLOOKUP(SiscoTable[[#This Row],[Código]],Hoja2!A:B,2,0)*SiscoTable[[#This Row],[Provta(Uns)]],0)</f>
        <v>34.397000000000006</v>
      </c>
      <c r="M8373" s="7">
        <v>52</v>
      </c>
      <c r="N8373" s="7">
        <v>1</v>
      </c>
      <c r="O8373" s="7">
        <f>IFERROR(VLOOKUP(SiscoTable[[#This Row],[Código]],Hoja2!A:B,2,0)*SiscoTable[[#This Row],[Stock_actual]],0)</f>
        <v>5.9</v>
      </c>
      <c r="P8373" s="6" t="s">
        <v>214</v>
      </c>
      <c r="Q8373" s="7">
        <v>6</v>
      </c>
      <c r="R8373" s="7">
        <v>0</v>
      </c>
      <c r="S8373" s="7" t="s">
        <v>11926</v>
      </c>
      <c r="BI8373"/>
      <c r="BJ8373"/>
    </row>
    <row r="8374" spans="2:62" x14ac:dyDescent="0.4">
      <c r="B8374" s="1">
        <v>31462</v>
      </c>
      <c r="C8374" s="6" t="s">
        <v>8</v>
      </c>
      <c r="D8374" s="6" t="s">
        <v>8</v>
      </c>
      <c r="E8374" s="6" t="s">
        <v>8482</v>
      </c>
      <c r="F8374" s="6" t="s">
        <v>1736</v>
      </c>
      <c r="G8374" s="6" t="s">
        <v>10362</v>
      </c>
      <c r="H8374" s="6" t="s">
        <v>10541</v>
      </c>
      <c r="I8374" s="6" t="s">
        <v>10545</v>
      </c>
      <c r="J8374" s="6" t="s">
        <v>5</v>
      </c>
      <c r="K8374" s="7">
        <v>4.33</v>
      </c>
      <c r="L8374" s="7">
        <f>IFERROR(VLOOKUP(SiscoTable[[#This Row],[Código]],Hoja2!A:B,2,0)*SiscoTable[[#This Row],[Provta(Uns)]],0)</f>
        <v>25.547000000000001</v>
      </c>
      <c r="M8374" s="7">
        <v>36</v>
      </c>
      <c r="N8374" s="7">
        <v>10</v>
      </c>
      <c r="O8374" s="7">
        <f>IFERROR(VLOOKUP(SiscoTable[[#This Row],[Código]],Hoja2!A:B,2,0)*SiscoTable[[#This Row],[Stock_actual]],0)</f>
        <v>59</v>
      </c>
      <c r="P8374" s="6" t="s">
        <v>1038</v>
      </c>
      <c r="Q8374" s="7">
        <v>5</v>
      </c>
      <c r="R8374" s="7">
        <v>0</v>
      </c>
      <c r="S8374" s="7" t="s">
        <v>11926</v>
      </c>
      <c r="BI8374"/>
      <c r="BJ8374"/>
    </row>
    <row r="8375" spans="2:62" x14ac:dyDescent="0.4">
      <c r="B8375" s="1">
        <v>31463</v>
      </c>
      <c r="C8375" s="6" t="s">
        <v>8</v>
      </c>
      <c r="D8375" s="6" t="s">
        <v>8</v>
      </c>
      <c r="E8375" s="6" t="s">
        <v>8482</v>
      </c>
      <c r="F8375" s="6" t="s">
        <v>9030</v>
      </c>
      <c r="G8375" s="6" t="s">
        <v>9299</v>
      </c>
      <c r="H8375" s="6" t="s">
        <v>9446</v>
      </c>
      <c r="I8375" s="6" t="s">
        <v>9564</v>
      </c>
      <c r="J8375" s="6" t="s">
        <v>5</v>
      </c>
      <c r="K8375" s="7">
        <v>2</v>
      </c>
      <c r="L8375" s="7">
        <f>IFERROR(VLOOKUP(SiscoTable[[#This Row],[Código]],Hoja2!A:B,2,0)*SiscoTable[[#This Row],[Provta(Uns)]],0)</f>
        <v>21.2</v>
      </c>
      <c r="M8375" s="7">
        <v>12</v>
      </c>
      <c r="N8375" s="7">
        <v>0</v>
      </c>
      <c r="O8375" s="7">
        <f>IFERROR(VLOOKUP(SiscoTable[[#This Row],[Código]],Hoja2!A:B,2,0)*SiscoTable[[#This Row],[Stock_actual]],0)</f>
        <v>0</v>
      </c>
      <c r="P8375" s="6" t="s">
        <v>7</v>
      </c>
      <c r="Q8375" s="7">
        <v>2</v>
      </c>
      <c r="R8375" s="7">
        <v>0</v>
      </c>
      <c r="S8375" s="7" t="s">
        <v>11926</v>
      </c>
      <c r="BI8375"/>
      <c r="BJ8375"/>
    </row>
    <row r="8376" spans="2:62" x14ac:dyDescent="0.4">
      <c r="B8376" s="1">
        <v>31465</v>
      </c>
      <c r="C8376" s="6" t="s">
        <v>8</v>
      </c>
      <c r="D8376" s="6" t="s">
        <v>8</v>
      </c>
      <c r="E8376" s="6" t="s">
        <v>8482</v>
      </c>
      <c r="F8376" s="6" t="s">
        <v>9030</v>
      </c>
      <c r="G8376" s="6" t="s">
        <v>9184</v>
      </c>
      <c r="H8376" s="6" t="s">
        <v>9114</v>
      </c>
      <c r="I8376" s="6" t="s">
        <v>9264</v>
      </c>
      <c r="J8376" s="6" t="s">
        <v>5</v>
      </c>
      <c r="K8376" s="7">
        <v>0</v>
      </c>
      <c r="L8376" s="7">
        <f>IFERROR(VLOOKUP(SiscoTable[[#This Row],[Código]],Hoja2!A:B,2,0)*SiscoTable[[#This Row],[Provta(Uns)]],0)</f>
        <v>0</v>
      </c>
      <c r="M8376" s="7">
        <v>0</v>
      </c>
      <c r="N8376" s="7">
        <v>24</v>
      </c>
      <c r="O8376" s="7">
        <f>IFERROR(VLOOKUP(SiscoTable[[#This Row],[Código]],Hoja2!A:B,2,0)*SiscoTable[[#This Row],[Stock_actual]],0)</f>
        <v>540</v>
      </c>
      <c r="P8376" s="6" t="s">
        <v>134</v>
      </c>
      <c r="Q8376" s="7">
        <v>0</v>
      </c>
      <c r="R8376" s="7">
        <v>0</v>
      </c>
      <c r="S8376" s="7" t="s">
        <v>11926</v>
      </c>
      <c r="BI8376"/>
      <c r="BJ8376"/>
    </row>
    <row r="8377" spans="2:62" x14ac:dyDescent="0.4">
      <c r="B8377" s="1">
        <v>31466</v>
      </c>
      <c r="C8377" s="6" t="s">
        <v>8</v>
      </c>
      <c r="D8377" s="6" t="s">
        <v>8</v>
      </c>
      <c r="E8377" s="6" t="s">
        <v>8482</v>
      </c>
      <c r="F8377" s="6" t="s">
        <v>9030</v>
      </c>
      <c r="G8377" s="6" t="s">
        <v>9678</v>
      </c>
      <c r="H8377" s="6" t="s">
        <v>9897</v>
      </c>
      <c r="I8377" s="6" t="s">
        <v>9896</v>
      </c>
      <c r="J8377" s="6" t="s">
        <v>5</v>
      </c>
      <c r="K8377" s="7">
        <v>2</v>
      </c>
      <c r="L8377" s="7">
        <f>IFERROR(VLOOKUP(SiscoTable[[#This Row],[Código]],Hoja2!A:B,2,0)*SiscoTable[[#This Row],[Provta(Uns)]],0)</f>
        <v>21.6</v>
      </c>
      <c r="M8377" s="7">
        <v>12</v>
      </c>
      <c r="N8377" s="7">
        <v>0</v>
      </c>
      <c r="O8377" s="7">
        <f>IFERROR(VLOOKUP(SiscoTable[[#This Row],[Código]],Hoja2!A:B,2,0)*SiscoTable[[#This Row],[Stock_actual]],0)</f>
        <v>0</v>
      </c>
      <c r="P8377" s="6" t="s">
        <v>7</v>
      </c>
      <c r="Q8377" s="7">
        <v>2</v>
      </c>
      <c r="R8377" s="7">
        <v>0</v>
      </c>
      <c r="S8377" s="7" t="s">
        <v>11926</v>
      </c>
      <c r="BI8377"/>
      <c r="BJ8377"/>
    </row>
    <row r="8378" spans="2:62" x14ac:dyDescent="0.4">
      <c r="B8378" s="1">
        <v>31467</v>
      </c>
      <c r="C8378" s="6" t="s">
        <v>8</v>
      </c>
      <c r="D8378" s="6" t="s">
        <v>8</v>
      </c>
      <c r="E8378" s="6" t="s">
        <v>8482</v>
      </c>
      <c r="F8378" s="6" t="s">
        <v>9030</v>
      </c>
      <c r="G8378" s="6" t="s">
        <v>9299</v>
      </c>
      <c r="H8378" s="6" t="s">
        <v>9446</v>
      </c>
      <c r="I8378" s="6" t="s">
        <v>9565</v>
      </c>
      <c r="J8378" s="6" t="s">
        <v>5</v>
      </c>
      <c r="K8378" s="7">
        <v>4.5</v>
      </c>
      <c r="L8378" s="7">
        <f>IFERROR(VLOOKUP(SiscoTable[[#This Row],[Código]],Hoja2!A:B,2,0)*SiscoTable[[#This Row],[Provta(Uns)]],0)</f>
        <v>47.699999999999996</v>
      </c>
      <c r="M8378" s="7">
        <v>12</v>
      </c>
      <c r="N8378" s="7">
        <v>9</v>
      </c>
      <c r="O8378" s="7">
        <f>IFERROR(VLOOKUP(SiscoTable[[#This Row],[Código]],Hoja2!A:B,2,0)*SiscoTable[[#This Row],[Stock_actual]],0)</f>
        <v>95.399999999999991</v>
      </c>
      <c r="P8378" s="6" t="s">
        <v>242</v>
      </c>
      <c r="Q8378" s="7">
        <v>5</v>
      </c>
      <c r="R8378" s="7">
        <v>0</v>
      </c>
      <c r="S8378" s="7" t="s">
        <v>11926</v>
      </c>
      <c r="BI8378"/>
      <c r="BJ8378"/>
    </row>
    <row r="8379" spans="2:62" x14ac:dyDescent="0.4">
      <c r="B8379" s="1">
        <v>31468</v>
      </c>
      <c r="C8379" s="6" t="s">
        <v>8</v>
      </c>
      <c r="D8379" s="6" t="s">
        <v>8</v>
      </c>
      <c r="E8379" s="6" t="s">
        <v>8482</v>
      </c>
      <c r="F8379" s="6" t="s">
        <v>9030</v>
      </c>
      <c r="G8379" s="6" t="s">
        <v>9299</v>
      </c>
      <c r="H8379" s="6" t="s">
        <v>9446</v>
      </c>
      <c r="I8379" s="6" t="s">
        <v>9566</v>
      </c>
      <c r="J8379" s="6" t="s">
        <v>5</v>
      </c>
      <c r="K8379" s="7">
        <v>0</v>
      </c>
      <c r="L8379" s="7">
        <f>IFERROR(VLOOKUP(SiscoTable[[#This Row],[Código]],Hoja2!A:B,2,0)*SiscoTable[[#This Row],[Provta(Uns)]],0)</f>
        <v>0</v>
      </c>
      <c r="M8379" s="7">
        <v>0</v>
      </c>
      <c r="N8379" s="7">
        <v>36</v>
      </c>
      <c r="O8379" s="7">
        <f>IFERROR(VLOOKUP(SiscoTable[[#This Row],[Código]],Hoja2!A:B,2,0)*SiscoTable[[#This Row],[Stock_actual]],0)</f>
        <v>381.59999999999997</v>
      </c>
      <c r="P8379" s="6" t="s">
        <v>134</v>
      </c>
      <c r="Q8379" s="7">
        <v>0</v>
      </c>
      <c r="R8379" s="7">
        <v>0</v>
      </c>
      <c r="S8379" s="7" t="s">
        <v>11926</v>
      </c>
      <c r="BI8379"/>
      <c r="BJ8379"/>
    </row>
    <row r="8380" spans="2:62" x14ac:dyDescent="0.4">
      <c r="B8380" s="1">
        <v>31469</v>
      </c>
      <c r="C8380" s="6" t="s">
        <v>8</v>
      </c>
      <c r="D8380" s="6" t="s">
        <v>8</v>
      </c>
      <c r="E8380" s="6" t="s">
        <v>8482</v>
      </c>
      <c r="F8380" s="6" t="s">
        <v>9030</v>
      </c>
      <c r="G8380" s="6" t="s">
        <v>9299</v>
      </c>
      <c r="H8380" s="6" t="s">
        <v>9446</v>
      </c>
      <c r="I8380" s="6" t="s">
        <v>9567</v>
      </c>
      <c r="J8380" s="6" t="s">
        <v>5</v>
      </c>
      <c r="K8380" s="7">
        <v>2</v>
      </c>
      <c r="L8380" s="7">
        <f>IFERROR(VLOOKUP(SiscoTable[[#This Row],[Código]],Hoja2!A:B,2,0)*SiscoTable[[#This Row],[Provta(Uns)]],0)</f>
        <v>21.2</v>
      </c>
      <c r="M8380" s="7">
        <v>0</v>
      </c>
      <c r="N8380" s="7">
        <v>24</v>
      </c>
      <c r="O8380" s="7">
        <f>IFERROR(VLOOKUP(SiscoTable[[#This Row],[Código]],Hoja2!A:B,2,0)*SiscoTable[[#This Row],[Stock_actual]],0)</f>
        <v>254.39999999999998</v>
      </c>
      <c r="P8380" s="6" t="s">
        <v>1828</v>
      </c>
      <c r="Q8380" s="7">
        <v>2</v>
      </c>
      <c r="R8380" s="7">
        <v>0</v>
      </c>
      <c r="S8380" s="7" t="s">
        <v>11926</v>
      </c>
      <c r="BI8380"/>
      <c r="BJ8380"/>
    </row>
    <row r="8381" spans="2:62" x14ac:dyDescent="0.4">
      <c r="B8381" s="1">
        <v>31470</v>
      </c>
      <c r="C8381" s="6" t="s">
        <v>8</v>
      </c>
      <c r="D8381" s="6" t="s">
        <v>8</v>
      </c>
      <c r="E8381" s="6" t="s">
        <v>8482</v>
      </c>
      <c r="F8381" s="6" t="s">
        <v>9030</v>
      </c>
      <c r="G8381" s="6" t="s">
        <v>9299</v>
      </c>
      <c r="H8381" s="6" t="s">
        <v>9446</v>
      </c>
      <c r="I8381" s="6" t="s">
        <v>9568</v>
      </c>
      <c r="J8381" s="6" t="s">
        <v>5</v>
      </c>
      <c r="K8381" s="7">
        <v>2.5</v>
      </c>
      <c r="L8381" s="7">
        <f>IFERROR(VLOOKUP(SiscoTable[[#This Row],[Código]],Hoja2!A:B,2,0)*SiscoTable[[#This Row],[Provta(Uns)]],0)</f>
        <v>26.5</v>
      </c>
      <c r="M8381" s="7">
        <v>0</v>
      </c>
      <c r="N8381" s="7">
        <v>21</v>
      </c>
      <c r="O8381" s="7">
        <f>IFERROR(VLOOKUP(SiscoTable[[#This Row],[Código]],Hoja2!A:B,2,0)*SiscoTable[[#This Row],[Stock_actual]],0)</f>
        <v>222.6</v>
      </c>
      <c r="P8381" s="6" t="s">
        <v>1019</v>
      </c>
      <c r="Q8381" s="7">
        <v>3</v>
      </c>
      <c r="R8381" s="7">
        <v>0</v>
      </c>
      <c r="S8381" s="7" t="s">
        <v>11926</v>
      </c>
      <c r="BI8381"/>
      <c r="BJ8381"/>
    </row>
    <row r="8382" spans="2:62" x14ac:dyDescent="0.4">
      <c r="B8382" s="1">
        <v>31471</v>
      </c>
      <c r="C8382" s="6" t="s">
        <v>8</v>
      </c>
      <c r="D8382" s="6" t="s">
        <v>8</v>
      </c>
      <c r="E8382" s="6" t="s">
        <v>8482</v>
      </c>
      <c r="F8382" s="6" t="s">
        <v>9030</v>
      </c>
      <c r="G8382" s="6" t="s">
        <v>9299</v>
      </c>
      <c r="H8382" s="6" t="s">
        <v>9446</v>
      </c>
      <c r="I8382" s="6" t="s">
        <v>9569</v>
      </c>
      <c r="J8382" s="6" t="s">
        <v>5</v>
      </c>
      <c r="K8382" s="7">
        <v>2</v>
      </c>
      <c r="L8382" s="7">
        <f>IFERROR(VLOOKUP(SiscoTable[[#This Row],[Código]],Hoja2!A:B,2,0)*SiscoTable[[#This Row],[Provta(Uns)]],0)</f>
        <v>31.2</v>
      </c>
      <c r="M8382" s="7">
        <v>0</v>
      </c>
      <c r="N8382" s="7">
        <v>12</v>
      </c>
      <c r="O8382" s="7">
        <f>IFERROR(VLOOKUP(SiscoTable[[#This Row],[Código]],Hoja2!A:B,2,0)*SiscoTable[[#This Row],[Stock_actual]],0)</f>
        <v>187.2</v>
      </c>
      <c r="P8382" s="6" t="s">
        <v>1014</v>
      </c>
      <c r="Q8382" s="7">
        <v>2</v>
      </c>
      <c r="R8382" s="7">
        <v>0</v>
      </c>
      <c r="S8382" s="7" t="s">
        <v>11926</v>
      </c>
      <c r="BI8382"/>
      <c r="BJ8382"/>
    </row>
    <row r="8383" spans="2:62" x14ac:dyDescent="0.4">
      <c r="B8383" s="1">
        <v>31472</v>
      </c>
      <c r="C8383" s="6" t="s">
        <v>8</v>
      </c>
      <c r="D8383" s="6" t="s">
        <v>8</v>
      </c>
      <c r="E8383" s="6" t="s">
        <v>8482</v>
      </c>
      <c r="F8383" s="6" t="s">
        <v>9030</v>
      </c>
      <c r="G8383" s="6" t="s">
        <v>9299</v>
      </c>
      <c r="H8383" s="6" t="s">
        <v>9446</v>
      </c>
      <c r="I8383" s="6" t="s">
        <v>9570</v>
      </c>
      <c r="J8383" s="6" t="s">
        <v>5</v>
      </c>
      <c r="K8383" s="7">
        <v>1.5</v>
      </c>
      <c r="L8383" s="7">
        <f>IFERROR(VLOOKUP(SiscoTable[[#This Row],[Código]],Hoja2!A:B,2,0)*SiscoTable[[#This Row],[Provta(Uns)]],0)</f>
        <v>23.4</v>
      </c>
      <c r="M8383" s="7">
        <v>0</v>
      </c>
      <c r="N8383" s="7">
        <v>15</v>
      </c>
      <c r="O8383" s="7">
        <f>IFERROR(VLOOKUP(SiscoTable[[#This Row],[Código]],Hoja2!A:B,2,0)*SiscoTable[[#This Row],[Stock_actual]],0)</f>
        <v>234</v>
      </c>
      <c r="P8383" s="6" t="s">
        <v>240</v>
      </c>
      <c r="Q8383" s="7">
        <v>2</v>
      </c>
      <c r="R8383" s="7">
        <v>0</v>
      </c>
      <c r="S8383" s="7" t="s">
        <v>11926</v>
      </c>
      <c r="BI8383"/>
      <c r="BJ8383"/>
    </row>
    <row r="8384" spans="2:62" x14ac:dyDescent="0.4">
      <c r="B8384" s="1">
        <v>31473</v>
      </c>
      <c r="C8384" s="6" t="s">
        <v>8</v>
      </c>
      <c r="D8384" s="6" t="s">
        <v>8</v>
      </c>
      <c r="E8384" s="6" t="s">
        <v>8482</v>
      </c>
      <c r="F8384" s="6" t="s">
        <v>9030</v>
      </c>
      <c r="G8384" s="6" t="s">
        <v>9299</v>
      </c>
      <c r="H8384" s="6" t="s">
        <v>9446</v>
      </c>
      <c r="I8384" s="6" t="s">
        <v>9571</v>
      </c>
      <c r="J8384" s="6" t="s">
        <v>5</v>
      </c>
      <c r="K8384" s="7">
        <v>3.33</v>
      </c>
      <c r="L8384" s="7">
        <f>IFERROR(VLOOKUP(SiscoTable[[#This Row],[Código]],Hoja2!A:B,2,0)*SiscoTable[[#This Row],[Provta(Uns)]],0)</f>
        <v>51.948</v>
      </c>
      <c r="M8384" s="7">
        <v>12</v>
      </c>
      <c r="N8384" s="7">
        <v>4</v>
      </c>
      <c r="O8384" s="7">
        <f>IFERROR(VLOOKUP(SiscoTable[[#This Row],[Código]],Hoja2!A:B,2,0)*SiscoTable[[#This Row],[Stock_actual]],0)</f>
        <v>62.4</v>
      </c>
      <c r="P8384" s="6" t="s">
        <v>115</v>
      </c>
      <c r="Q8384" s="7">
        <v>4</v>
      </c>
      <c r="R8384" s="7">
        <v>0</v>
      </c>
      <c r="S8384" s="7" t="s">
        <v>11926</v>
      </c>
      <c r="BI8384"/>
      <c r="BJ8384"/>
    </row>
    <row r="8385" spans="2:62" x14ac:dyDescent="0.4">
      <c r="B8385" s="1">
        <v>31474</v>
      </c>
      <c r="C8385" s="6" t="s">
        <v>8</v>
      </c>
      <c r="D8385" s="6" t="s">
        <v>8</v>
      </c>
      <c r="E8385" s="6" t="s">
        <v>8482</v>
      </c>
      <c r="F8385" s="6" t="s">
        <v>9030</v>
      </c>
      <c r="G8385" s="6" t="s">
        <v>9299</v>
      </c>
      <c r="H8385" s="6" t="s">
        <v>9446</v>
      </c>
      <c r="I8385" s="6" t="s">
        <v>9572</v>
      </c>
      <c r="J8385" s="6" t="s">
        <v>5</v>
      </c>
      <c r="K8385" s="7">
        <v>0</v>
      </c>
      <c r="L8385" s="7">
        <f>IFERROR(VLOOKUP(SiscoTable[[#This Row],[Código]],Hoja2!A:B,2,0)*SiscoTable[[#This Row],[Provta(Uns)]],0)</f>
        <v>0</v>
      </c>
      <c r="M8385" s="7">
        <v>0</v>
      </c>
      <c r="N8385" s="7">
        <v>24</v>
      </c>
      <c r="O8385" s="7">
        <f>IFERROR(VLOOKUP(SiscoTable[[#This Row],[Código]],Hoja2!A:B,2,0)*SiscoTable[[#This Row],[Stock_actual]],0)</f>
        <v>528</v>
      </c>
      <c r="P8385" s="6" t="s">
        <v>134</v>
      </c>
      <c r="Q8385" s="7">
        <v>0</v>
      </c>
      <c r="R8385" s="7">
        <v>0</v>
      </c>
      <c r="S8385" s="7" t="s">
        <v>11926</v>
      </c>
      <c r="BI8385"/>
      <c r="BJ8385"/>
    </row>
    <row r="8386" spans="2:62" x14ac:dyDescent="0.4">
      <c r="B8386" s="1">
        <v>31475</v>
      </c>
      <c r="C8386" s="6" t="s">
        <v>8</v>
      </c>
      <c r="D8386" s="6" t="s">
        <v>8</v>
      </c>
      <c r="E8386" s="6" t="s">
        <v>8482</v>
      </c>
      <c r="F8386" s="6" t="s">
        <v>9030</v>
      </c>
      <c r="G8386" s="6" t="s">
        <v>9299</v>
      </c>
      <c r="H8386" s="6" t="s">
        <v>9446</v>
      </c>
      <c r="I8386" s="6" t="s">
        <v>9573</v>
      </c>
      <c r="J8386" s="6" t="s">
        <v>5</v>
      </c>
      <c r="K8386" s="7">
        <v>0</v>
      </c>
      <c r="L8386" s="7">
        <f>IFERROR(VLOOKUP(SiscoTable[[#This Row],[Código]],Hoja2!A:B,2,0)*SiscoTable[[#This Row],[Provta(Uns)]],0)</f>
        <v>0</v>
      </c>
      <c r="M8386" s="7">
        <v>0</v>
      </c>
      <c r="N8386" s="7">
        <v>24</v>
      </c>
      <c r="O8386" s="7">
        <f>IFERROR(VLOOKUP(SiscoTable[[#This Row],[Código]],Hoja2!A:B,2,0)*SiscoTable[[#This Row],[Stock_actual]],0)</f>
        <v>528</v>
      </c>
      <c r="P8386" s="6" t="s">
        <v>134</v>
      </c>
      <c r="Q8386" s="7">
        <v>0</v>
      </c>
      <c r="R8386" s="7">
        <v>0</v>
      </c>
      <c r="S8386" s="7" t="s">
        <v>11926</v>
      </c>
      <c r="BI8386"/>
      <c r="BJ8386"/>
    </row>
    <row r="8387" spans="2:62" x14ac:dyDescent="0.4">
      <c r="B8387" s="1">
        <v>31476</v>
      </c>
      <c r="C8387" s="6" t="s">
        <v>8</v>
      </c>
      <c r="D8387" s="6" t="s">
        <v>8</v>
      </c>
      <c r="E8387" s="6" t="s">
        <v>8482</v>
      </c>
      <c r="F8387" s="6" t="s">
        <v>8641</v>
      </c>
      <c r="G8387" s="6" t="s">
        <v>8756</v>
      </c>
      <c r="H8387" s="6" t="s">
        <v>8798</v>
      </c>
      <c r="I8387" s="6" t="s">
        <v>8911</v>
      </c>
      <c r="J8387" s="6" t="s">
        <v>5</v>
      </c>
      <c r="K8387" s="7">
        <v>0.83</v>
      </c>
      <c r="L8387" s="7">
        <f>IFERROR(VLOOKUP(SiscoTable[[#This Row],[Código]],Hoja2!A:B,2,0)*SiscoTable[[#This Row],[Provta(Uns)]],0)</f>
        <v>2.1579999999999999</v>
      </c>
      <c r="M8387" s="7">
        <v>0</v>
      </c>
      <c r="N8387" s="7">
        <v>31</v>
      </c>
      <c r="O8387" s="7">
        <f>IFERROR(VLOOKUP(SiscoTable[[#This Row],[Código]],Hoja2!A:B,2,0)*SiscoTable[[#This Row],[Stock_actual]],0)</f>
        <v>80.600000000000009</v>
      </c>
      <c r="P8387" s="6" t="s">
        <v>8912</v>
      </c>
      <c r="Q8387" s="7">
        <v>1</v>
      </c>
      <c r="R8387" s="7">
        <v>0</v>
      </c>
      <c r="S8387" s="7" t="s">
        <v>11926</v>
      </c>
      <c r="BI8387"/>
      <c r="BJ8387"/>
    </row>
    <row r="8388" spans="2:62" x14ac:dyDescent="0.4">
      <c r="B8388" s="1">
        <v>31477</v>
      </c>
      <c r="C8388" s="6" t="s">
        <v>8</v>
      </c>
      <c r="D8388" s="6" t="s">
        <v>8</v>
      </c>
      <c r="E8388" s="6" t="s">
        <v>8482</v>
      </c>
      <c r="F8388" s="6" t="s">
        <v>8641</v>
      </c>
      <c r="G8388" s="6" t="s">
        <v>8756</v>
      </c>
      <c r="H8388" s="6" t="s">
        <v>8798</v>
      </c>
      <c r="I8388" s="6" t="s">
        <v>8913</v>
      </c>
      <c r="J8388" s="6" t="s">
        <v>5</v>
      </c>
      <c r="K8388" s="7">
        <v>0.33</v>
      </c>
      <c r="L8388" s="7">
        <f>IFERROR(VLOOKUP(SiscoTable[[#This Row],[Código]],Hoja2!A:B,2,0)*SiscoTable[[#This Row],[Provta(Uns)]],0)</f>
        <v>2.3760000000000003</v>
      </c>
      <c r="M8388" s="7">
        <v>0</v>
      </c>
      <c r="N8388" s="7">
        <v>22</v>
      </c>
      <c r="O8388" s="7">
        <f>IFERROR(VLOOKUP(SiscoTable[[#This Row],[Código]],Hoja2!A:B,2,0)*SiscoTable[[#This Row],[Stock_actual]],0)</f>
        <v>158.4</v>
      </c>
      <c r="P8388" s="6" t="s">
        <v>2018</v>
      </c>
      <c r="Q8388" s="7">
        <v>0</v>
      </c>
      <c r="R8388" s="7">
        <v>0</v>
      </c>
      <c r="S8388" s="7" t="s">
        <v>11926</v>
      </c>
      <c r="BI8388"/>
      <c r="BJ8388"/>
    </row>
    <row r="8389" spans="2:62" x14ac:dyDescent="0.4">
      <c r="B8389" s="1">
        <v>31478</v>
      </c>
      <c r="C8389" s="6" t="s">
        <v>8</v>
      </c>
      <c r="D8389" s="6" t="s">
        <v>8</v>
      </c>
      <c r="E8389" s="6" t="s">
        <v>8482</v>
      </c>
      <c r="F8389" s="6" t="s">
        <v>8641</v>
      </c>
      <c r="G8389" s="6" t="s">
        <v>8756</v>
      </c>
      <c r="H8389" s="6" t="s">
        <v>8798</v>
      </c>
      <c r="I8389" s="6" t="s">
        <v>8914</v>
      </c>
      <c r="J8389" s="6" t="s">
        <v>5</v>
      </c>
      <c r="K8389" s="7">
        <v>0.67</v>
      </c>
      <c r="L8389" s="7">
        <f>IFERROR(VLOOKUP(SiscoTable[[#This Row],[Código]],Hoja2!A:B,2,0)*SiscoTable[[#This Row],[Provta(Uns)]],0)</f>
        <v>4.8240000000000007</v>
      </c>
      <c r="M8389" s="7">
        <v>0</v>
      </c>
      <c r="N8389" s="7">
        <v>20</v>
      </c>
      <c r="O8389" s="7">
        <f>IFERROR(VLOOKUP(SiscoTable[[#This Row],[Código]],Hoja2!A:B,2,0)*SiscoTable[[#This Row],[Stock_actual]],0)</f>
        <v>144</v>
      </c>
      <c r="P8389" s="6" t="s">
        <v>234</v>
      </c>
      <c r="Q8389" s="7">
        <v>1</v>
      </c>
      <c r="R8389" s="7">
        <v>0</v>
      </c>
      <c r="S8389" s="7" t="s">
        <v>11926</v>
      </c>
      <c r="BI8389"/>
      <c r="BJ8389"/>
    </row>
    <row r="8390" spans="2:62" x14ac:dyDescent="0.4">
      <c r="B8390" s="1">
        <v>31479</v>
      </c>
      <c r="C8390" s="6" t="s">
        <v>8</v>
      </c>
      <c r="D8390" s="6" t="s">
        <v>8</v>
      </c>
      <c r="E8390" s="6" t="s">
        <v>8482</v>
      </c>
      <c r="F8390" s="6" t="s">
        <v>8641</v>
      </c>
      <c r="G8390" s="6" t="s">
        <v>8756</v>
      </c>
      <c r="H8390" s="6" t="s">
        <v>8798</v>
      </c>
      <c r="I8390" s="6" t="s">
        <v>8915</v>
      </c>
      <c r="J8390" s="6" t="s">
        <v>5</v>
      </c>
      <c r="K8390" s="7">
        <v>3.17</v>
      </c>
      <c r="L8390" s="7">
        <f>IFERROR(VLOOKUP(SiscoTable[[#This Row],[Código]],Hoja2!A:B,2,0)*SiscoTable[[#This Row],[Provta(Uns)]],0)</f>
        <v>8.2420000000000009</v>
      </c>
      <c r="M8390" s="7">
        <v>0</v>
      </c>
      <c r="N8390" s="7">
        <v>17</v>
      </c>
      <c r="O8390" s="7">
        <f>IFERROR(VLOOKUP(SiscoTable[[#This Row],[Código]],Hoja2!A:B,2,0)*SiscoTable[[#This Row],[Stock_actual]],0)</f>
        <v>44.2</v>
      </c>
      <c r="P8390" s="6" t="s">
        <v>1518</v>
      </c>
      <c r="Q8390" s="7">
        <v>4</v>
      </c>
      <c r="R8390" s="7">
        <v>0</v>
      </c>
      <c r="S8390" s="7" t="s">
        <v>11926</v>
      </c>
      <c r="BI8390"/>
      <c r="BJ8390"/>
    </row>
    <row r="8391" spans="2:62" x14ac:dyDescent="0.4">
      <c r="B8391" s="1">
        <v>31480</v>
      </c>
      <c r="C8391" s="6" t="s">
        <v>8</v>
      </c>
      <c r="D8391" s="6" t="s">
        <v>8</v>
      </c>
      <c r="E8391" s="6" t="s">
        <v>8482</v>
      </c>
      <c r="F8391" s="6" t="s">
        <v>8641</v>
      </c>
      <c r="G8391" s="6" t="s">
        <v>8756</v>
      </c>
      <c r="H8391" s="6" t="s">
        <v>8798</v>
      </c>
      <c r="I8391" s="6" t="s">
        <v>8916</v>
      </c>
      <c r="J8391" s="6" t="s">
        <v>5</v>
      </c>
      <c r="K8391" s="7">
        <v>2.17</v>
      </c>
      <c r="L8391" s="7">
        <f>IFERROR(VLOOKUP(SiscoTable[[#This Row],[Código]],Hoja2!A:B,2,0)*SiscoTable[[#This Row],[Provta(Uns)]],0)</f>
        <v>21.483000000000001</v>
      </c>
      <c r="M8391" s="7">
        <v>0</v>
      </c>
      <c r="N8391" s="7">
        <v>11</v>
      </c>
      <c r="O8391" s="7">
        <f>IFERROR(VLOOKUP(SiscoTable[[#This Row],[Código]],Hoja2!A:B,2,0)*SiscoTable[[#This Row],[Stock_actual]],0)</f>
        <v>108.9</v>
      </c>
      <c r="P8391" s="6" t="s">
        <v>4589</v>
      </c>
      <c r="Q8391" s="7">
        <v>2</v>
      </c>
      <c r="R8391" s="7">
        <v>0</v>
      </c>
      <c r="S8391" s="7" t="s">
        <v>11926</v>
      </c>
      <c r="BI8391"/>
      <c r="BJ8391"/>
    </row>
    <row r="8392" spans="2:62" x14ac:dyDescent="0.4">
      <c r="B8392" s="1">
        <v>31481</v>
      </c>
      <c r="C8392" s="6" t="s">
        <v>8</v>
      </c>
      <c r="D8392" s="6" t="s">
        <v>8</v>
      </c>
      <c r="E8392" s="6" t="s">
        <v>8482</v>
      </c>
      <c r="F8392" s="6" t="s">
        <v>8641</v>
      </c>
      <c r="G8392" s="6" t="s">
        <v>8756</v>
      </c>
      <c r="H8392" s="6" t="s">
        <v>8798</v>
      </c>
      <c r="I8392" s="6" t="s">
        <v>8917</v>
      </c>
      <c r="J8392" s="6" t="s">
        <v>5</v>
      </c>
      <c r="K8392" s="7">
        <v>1.5</v>
      </c>
      <c r="L8392" s="7">
        <f>IFERROR(VLOOKUP(SiscoTable[[#This Row],[Código]],Hoja2!A:B,2,0)*SiscoTable[[#This Row],[Provta(Uns)]],0)</f>
        <v>10.8</v>
      </c>
      <c r="M8392" s="7">
        <v>0</v>
      </c>
      <c r="N8392" s="7">
        <v>15</v>
      </c>
      <c r="O8392" s="7">
        <f>IFERROR(VLOOKUP(SiscoTable[[#This Row],[Código]],Hoja2!A:B,2,0)*SiscoTable[[#This Row],[Stock_actual]],0)</f>
        <v>108</v>
      </c>
      <c r="P8392" s="6" t="s">
        <v>240</v>
      </c>
      <c r="Q8392" s="7">
        <v>2</v>
      </c>
      <c r="R8392" s="7">
        <v>0</v>
      </c>
      <c r="S8392" s="7" t="s">
        <v>11926</v>
      </c>
      <c r="BI8392"/>
      <c r="BJ8392"/>
    </row>
    <row r="8393" spans="2:62" x14ac:dyDescent="0.4">
      <c r="B8393" s="1">
        <v>31482</v>
      </c>
      <c r="C8393" s="6" t="s">
        <v>8</v>
      </c>
      <c r="D8393" s="6" t="s">
        <v>8</v>
      </c>
      <c r="E8393" s="6" t="s">
        <v>8482</v>
      </c>
      <c r="F8393" s="6" t="s">
        <v>8641</v>
      </c>
      <c r="G8393" s="6" t="s">
        <v>8756</v>
      </c>
      <c r="H8393" s="6" t="s">
        <v>8798</v>
      </c>
      <c r="I8393" s="6" t="s">
        <v>8918</v>
      </c>
      <c r="J8393" s="6" t="s">
        <v>5</v>
      </c>
      <c r="K8393" s="7">
        <v>1</v>
      </c>
      <c r="L8393" s="7">
        <f>IFERROR(VLOOKUP(SiscoTable[[#This Row],[Código]],Hoja2!A:B,2,0)*SiscoTable[[#This Row],[Provta(Uns)]],0)</f>
        <v>7.2</v>
      </c>
      <c r="M8393" s="7">
        <v>0</v>
      </c>
      <c r="N8393" s="7">
        <v>18</v>
      </c>
      <c r="O8393" s="7">
        <f>IFERROR(VLOOKUP(SiscoTable[[#This Row],[Código]],Hoja2!A:B,2,0)*SiscoTable[[#This Row],[Stock_actual]],0)</f>
        <v>129.6</v>
      </c>
      <c r="P8393" s="6" t="s">
        <v>1530</v>
      </c>
      <c r="Q8393" s="7">
        <v>1</v>
      </c>
      <c r="R8393" s="7">
        <v>0</v>
      </c>
      <c r="S8393" s="7" t="s">
        <v>11926</v>
      </c>
      <c r="BI8393"/>
      <c r="BJ8393"/>
    </row>
    <row r="8394" spans="2:62" x14ac:dyDescent="0.4">
      <c r="B8394" s="1">
        <v>31483</v>
      </c>
      <c r="C8394" s="6" t="s">
        <v>8</v>
      </c>
      <c r="D8394" s="6" t="s">
        <v>8</v>
      </c>
      <c r="E8394" s="6" t="s">
        <v>8482</v>
      </c>
      <c r="F8394" s="6" t="s">
        <v>8641</v>
      </c>
      <c r="G8394" s="6" t="s">
        <v>8756</v>
      </c>
      <c r="H8394" s="6" t="s">
        <v>8798</v>
      </c>
      <c r="I8394" s="6" t="s">
        <v>8919</v>
      </c>
      <c r="J8394" s="6" t="s">
        <v>5</v>
      </c>
      <c r="K8394" s="7">
        <v>0.83</v>
      </c>
      <c r="L8394" s="7">
        <f>IFERROR(VLOOKUP(SiscoTable[[#This Row],[Código]],Hoja2!A:B,2,0)*SiscoTable[[#This Row],[Provta(Uns)]],0)</f>
        <v>8.2170000000000005</v>
      </c>
      <c r="M8394" s="7">
        <v>0</v>
      </c>
      <c r="N8394" s="7">
        <v>19</v>
      </c>
      <c r="O8394" s="7">
        <f>IFERROR(VLOOKUP(SiscoTable[[#This Row],[Código]],Hoja2!A:B,2,0)*SiscoTable[[#This Row],[Stock_actual]],0)</f>
        <v>188.1</v>
      </c>
      <c r="P8394" s="6" t="s">
        <v>2732</v>
      </c>
      <c r="Q8394" s="7">
        <v>1</v>
      </c>
      <c r="R8394" s="7">
        <v>0</v>
      </c>
      <c r="S8394" s="7" t="s">
        <v>11926</v>
      </c>
      <c r="BI8394"/>
      <c r="BJ8394"/>
    </row>
    <row r="8395" spans="2:62" x14ac:dyDescent="0.4">
      <c r="B8395" s="1">
        <v>31484</v>
      </c>
      <c r="C8395" s="6" t="s">
        <v>8</v>
      </c>
      <c r="D8395" s="6" t="s">
        <v>8</v>
      </c>
      <c r="E8395" s="6" t="s">
        <v>8482</v>
      </c>
      <c r="F8395" s="6" t="s">
        <v>8641</v>
      </c>
      <c r="G8395" s="6" t="s">
        <v>8756</v>
      </c>
      <c r="H8395" s="6" t="s">
        <v>8798</v>
      </c>
      <c r="I8395" s="6" t="s">
        <v>8920</v>
      </c>
      <c r="J8395" s="6" t="s">
        <v>5</v>
      </c>
      <c r="K8395" s="7">
        <v>1</v>
      </c>
      <c r="L8395" s="7">
        <f>IFERROR(VLOOKUP(SiscoTable[[#This Row],[Código]],Hoja2!A:B,2,0)*SiscoTable[[#This Row],[Provta(Uns)]],0)</f>
        <v>9.9</v>
      </c>
      <c r="M8395" s="7">
        <v>0</v>
      </c>
      <c r="N8395" s="7">
        <v>18</v>
      </c>
      <c r="O8395" s="7">
        <f>IFERROR(VLOOKUP(SiscoTable[[#This Row],[Código]],Hoja2!A:B,2,0)*SiscoTable[[#This Row],[Stock_actual]],0)</f>
        <v>178.20000000000002</v>
      </c>
      <c r="P8395" s="6" t="s">
        <v>1530</v>
      </c>
      <c r="Q8395" s="7">
        <v>1</v>
      </c>
      <c r="R8395" s="7">
        <v>0</v>
      </c>
      <c r="S8395" s="7" t="s">
        <v>11926</v>
      </c>
      <c r="BI8395"/>
      <c r="BJ8395"/>
    </row>
    <row r="8396" spans="2:62" x14ac:dyDescent="0.4">
      <c r="B8396" s="1">
        <v>31485</v>
      </c>
      <c r="C8396" s="6" t="s">
        <v>8</v>
      </c>
      <c r="D8396" s="6" t="s">
        <v>8</v>
      </c>
      <c r="E8396" s="6" t="s">
        <v>8482</v>
      </c>
      <c r="F8396" s="6" t="s">
        <v>8641</v>
      </c>
      <c r="G8396" s="6" t="s">
        <v>8756</v>
      </c>
      <c r="H8396" s="6" t="s">
        <v>8798</v>
      </c>
      <c r="I8396" s="6" t="s">
        <v>8921</v>
      </c>
      <c r="J8396" s="6" t="s">
        <v>5</v>
      </c>
      <c r="K8396" s="7">
        <v>0</v>
      </c>
      <c r="L8396" s="7">
        <f>IFERROR(VLOOKUP(SiscoTable[[#This Row],[Código]],Hoja2!A:B,2,0)*SiscoTable[[#This Row],[Provta(Uns)]],0)</f>
        <v>0</v>
      </c>
      <c r="M8396" s="7">
        <v>0</v>
      </c>
      <c r="N8396" s="7">
        <v>24</v>
      </c>
      <c r="O8396" s="7">
        <f>IFERROR(VLOOKUP(SiscoTable[[#This Row],[Código]],Hoja2!A:B,2,0)*SiscoTable[[#This Row],[Stock_actual]],0)</f>
        <v>237.60000000000002</v>
      </c>
      <c r="P8396" s="6" t="s">
        <v>134</v>
      </c>
      <c r="Q8396" s="7">
        <v>0</v>
      </c>
      <c r="R8396" s="7">
        <v>0</v>
      </c>
      <c r="S8396" s="7" t="s">
        <v>11926</v>
      </c>
      <c r="BI8396"/>
      <c r="BJ8396"/>
    </row>
    <row r="8397" spans="2:62" x14ac:dyDescent="0.4">
      <c r="B8397" s="1">
        <v>31486</v>
      </c>
      <c r="C8397" s="6" t="s">
        <v>30</v>
      </c>
      <c r="D8397" s="6" t="s">
        <v>8</v>
      </c>
      <c r="E8397" s="6" t="s">
        <v>8482</v>
      </c>
      <c r="F8397" s="6" t="s">
        <v>9030</v>
      </c>
      <c r="G8397" s="6" t="s">
        <v>9112</v>
      </c>
      <c r="H8397" s="6" t="s">
        <v>9114</v>
      </c>
      <c r="I8397" s="6" t="s">
        <v>9150</v>
      </c>
      <c r="J8397" s="6" t="s">
        <v>5</v>
      </c>
      <c r="K8397" s="7">
        <v>6.33</v>
      </c>
      <c r="L8397" s="7">
        <f>IFERROR(VLOOKUP(SiscoTable[[#This Row],[Código]],Hoja2!A:B,2,0)*SiscoTable[[#This Row],[Provta(Uns)]],0)</f>
        <v>127.866</v>
      </c>
      <c r="M8397" s="7">
        <v>0</v>
      </c>
      <c r="N8397" s="7">
        <v>34</v>
      </c>
      <c r="O8397" s="7">
        <f>IFERROR(VLOOKUP(SiscoTable[[#This Row],[Código]],Hoja2!A:B,2,0)*SiscoTable[[#This Row],[Stock_actual]],0)</f>
        <v>686.8</v>
      </c>
      <c r="P8397" s="6" t="s">
        <v>1518</v>
      </c>
      <c r="Q8397" s="7">
        <v>7</v>
      </c>
      <c r="R8397" s="7">
        <v>0</v>
      </c>
      <c r="S8397" s="7" t="s">
        <v>11926</v>
      </c>
      <c r="BI8397"/>
      <c r="BJ8397"/>
    </row>
    <row r="8398" spans="2:62" x14ac:dyDescent="0.4">
      <c r="B8398" s="1">
        <v>31487</v>
      </c>
      <c r="C8398" s="6" t="s">
        <v>8</v>
      </c>
      <c r="D8398" s="6" t="s">
        <v>8</v>
      </c>
      <c r="E8398" s="6" t="s">
        <v>8482</v>
      </c>
      <c r="F8398" s="6" t="s">
        <v>8641</v>
      </c>
      <c r="G8398" s="6" t="s">
        <v>8936</v>
      </c>
      <c r="H8398" s="6" t="s">
        <v>8798</v>
      </c>
      <c r="I8398" s="6" t="s">
        <v>9011</v>
      </c>
      <c r="J8398" s="6" t="s">
        <v>5</v>
      </c>
      <c r="K8398" s="7">
        <v>1.17</v>
      </c>
      <c r="L8398" s="7">
        <f>IFERROR(VLOOKUP(SiscoTable[[#This Row],[Código]],Hoja2!A:B,2,0)*SiscoTable[[#This Row],[Provta(Uns)]],0)</f>
        <v>21.762</v>
      </c>
      <c r="M8398" s="7">
        <v>0</v>
      </c>
      <c r="N8398" s="7">
        <v>11</v>
      </c>
      <c r="O8398" s="7">
        <f>IFERROR(VLOOKUP(SiscoTable[[#This Row],[Código]],Hoja2!A:B,2,0)*SiscoTable[[#This Row],[Stock_actual]],0)</f>
        <v>204.60000000000002</v>
      </c>
      <c r="P8398" s="6" t="s">
        <v>9012</v>
      </c>
      <c r="Q8398" s="7">
        <v>1</v>
      </c>
      <c r="R8398" s="7">
        <v>0</v>
      </c>
      <c r="S8398" s="7" t="s">
        <v>11926</v>
      </c>
      <c r="BI8398"/>
      <c r="BJ8398"/>
    </row>
    <row r="8399" spans="2:62" x14ac:dyDescent="0.4">
      <c r="B8399" s="1">
        <v>31488</v>
      </c>
      <c r="C8399" s="6" t="s">
        <v>8</v>
      </c>
      <c r="D8399" s="6" t="s">
        <v>8</v>
      </c>
      <c r="E8399" s="6" t="s">
        <v>8482</v>
      </c>
      <c r="F8399" s="6" t="s">
        <v>1736</v>
      </c>
      <c r="G8399" s="6" t="s">
        <v>10186</v>
      </c>
      <c r="H8399" s="6" t="s">
        <v>10188</v>
      </c>
      <c r="I8399" s="6" t="s">
        <v>10192</v>
      </c>
      <c r="J8399" s="6" t="s">
        <v>5</v>
      </c>
      <c r="K8399" s="7">
        <v>10</v>
      </c>
      <c r="L8399" s="7">
        <f>IFERROR(VLOOKUP(SiscoTable[[#This Row],[Código]],Hoja2!A:B,2,0)*SiscoTable[[#This Row],[Provta(Uns)]],0)</f>
        <v>28</v>
      </c>
      <c r="M8399" s="7">
        <v>0</v>
      </c>
      <c r="N8399" s="7">
        <v>0</v>
      </c>
      <c r="O8399" s="7">
        <f>IFERROR(VLOOKUP(SiscoTable[[#This Row],[Código]],Hoja2!A:B,2,0)*SiscoTable[[#This Row],[Stock_actual]],0)</f>
        <v>0</v>
      </c>
      <c r="P8399" s="6" t="s">
        <v>7</v>
      </c>
      <c r="Q8399" s="7">
        <v>11</v>
      </c>
      <c r="R8399" s="7">
        <v>19.8</v>
      </c>
      <c r="S8399" s="7" t="s">
        <v>11926</v>
      </c>
      <c r="BI8399"/>
      <c r="BJ8399"/>
    </row>
    <row r="8400" spans="2:62" x14ac:dyDescent="0.4">
      <c r="B8400" s="1">
        <v>31489</v>
      </c>
      <c r="C8400" s="6" t="s">
        <v>8</v>
      </c>
      <c r="D8400" s="6" t="s">
        <v>8</v>
      </c>
      <c r="E8400" s="6" t="s">
        <v>8482</v>
      </c>
      <c r="F8400" s="6" t="s">
        <v>8641</v>
      </c>
      <c r="G8400" s="6" t="s">
        <v>8936</v>
      </c>
      <c r="H8400" s="6" t="s">
        <v>8798</v>
      </c>
      <c r="I8400" s="6" t="s">
        <v>9013</v>
      </c>
      <c r="J8400" s="6" t="s">
        <v>5</v>
      </c>
      <c r="K8400" s="7">
        <v>0.83</v>
      </c>
      <c r="L8400" s="7">
        <f>IFERROR(VLOOKUP(SiscoTable[[#This Row],[Código]],Hoja2!A:B,2,0)*SiscoTable[[#This Row],[Provta(Uns)]],0)</f>
        <v>19.588000000000001</v>
      </c>
      <c r="M8400" s="7">
        <v>0</v>
      </c>
      <c r="N8400" s="7">
        <v>23</v>
      </c>
      <c r="O8400" s="7">
        <f>IFERROR(VLOOKUP(SiscoTable[[#This Row],[Código]],Hoja2!A:B,2,0)*SiscoTable[[#This Row],[Stock_actual]],0)</f>
        <v>542.80000000000007</v>
      </c>
      <c r="P8400" s="6" t="s">
        <v>9014</v>
      </c>
      <c r="Q8400" s="7">
        <v>1</v>
      </c>
      <c r="R8400" s="7">
        <v>0</v>
      </c>
      <c r="S8400" s="7" t="s">
        <v>11926</v>
      </c>
      <c r="BI8400"/>
      <c r="BJ8400"/>
    </row>
    <row r="8401" spans="2:62" x14ac:dyDescent="0.4">
      <c r="B8401" s="1">
        <v>31490</v>
      </c>
      <c r="C8401" s="6" t="s">
        <v>8</v>
      </c>
      <c r="D8401" s="6" t="s">
        <v>8</v>
      </c>
      <c r="E8401" s="6" t="s">
        <v>8482</v>
      </c>
      <c r="F8401" s="6" t="s">
        <v>8641</v>
      </c>
      <c r="G8401" s="6" t="s">
        <v>8936</v>
      </c>
      <c r="H8401" s="6" t="s">
        <v>8798</v>
      </c>
      <c r="I8401" s="6" t="s">
        <v>9015</v>
      </c>
      <c r="J8401" s="6" t="s">
        <v>5</v>
      </c>
      <c r="K8401" s="7">
        <v>0.17</v>
      </c>
      <c r="L8401" s="7">
        <f>IFERROR(VLOOKUP(SiscoTable[[#This Row],[Código]],Hoja2!A:B,2,0)*SiscoTable[[#This Row],[Provta(Uns)]],0)</f>
        <v>4.0120000000000005</v>
      </c>
      <c r="M8401" s="7">
        <v>0</v>
      </c>
      <c r="N8401" s="7">
        <v>19</v>
      </c>
      <c r="O8401" s="7">
        <f>IFERROR(VLOOKUP(SiscoTable[[#This Row],[Código]],Hoja2!A:B,2,0)*SiscoTable[[#This Row],[Stock_actual]],0)</f>
        <v>448.40000000000003</v>
      </c>
      <c r="P8401" s="6" t="s">
        <v>2619</v>
      </c>
      <c r="Q8401" s="7">
        <v>0</v>
      </c>
      <c r="R8401" s="7">
        <v>0</v>
      </c>
      <c r="S8401" s="7" t="s">
        <v>11926</v>
      </c>
      <c r="BI8401"/>
      <c r="BJ8401"/>
    </row>
    <row r="8402" spans="2:62" x14ac:dyDescent="0.4">
      <c r="B8402" s="1">
        <v>31491</v>
      </c>
      <c r="C8402" s="6" t="s">
        <v>8</v>
      </c>
      <c r="D8402" s="6" t="s">
        <v>8</v>
      </c>
      <c r="E8402" s="6" t="s">
        <v>8482</v>
      </c>
      <c r="F8402" s="6" t="s">
        <v>8641</v>
      </c>
      <c r="G8402" s="6" t="s">
        <v>8936</v>
      </c>
      <c r="H8402" s="6" t="s">
        <v>8798</v>
      </c>
      <c r="I8402" s="6" t="s">
        <v>9016</v>
      </c>
      <c r="J8402" s="6" t="s">
        <v>5</v>
      </c>
      <c r="K8402" s="7">
        <v>2.83</v>
      </c>
      <c r="L8402" s="7">
        <f>IFERROR(VLOOKUP(SiscoTable[[#This Row],[Código]],Hoja2!A:B,2,0)*SiscoTable[[#This Row],[Provta(Uns)]],0)</f>
        <v>38.204999999999998</v>
      </c>
      <c r="M8402" s="7">
        <v>0</v>
      </c>
      <c r="N8402" s="7">
        <v>7</v>
      </c>
      <c r="O8402" s="7">
        <f>IFERROR(VLOOKUP(SiscoTable[[#This Row],[Código]],Hoja2!A:B,2,0)*SiscoTable[[#This Row],[Stock_actual]],0)</f>
        <v>94.5</v>
      </c>
      <c r="P8402" s="6" t="s">
        <v>1465</v>
      </c>
      <c r="Q8402" s="7">
        <v>3</v>
      </c>
      <c r="R8402" s="7">
        <v>0</v>
      </c>
      <c r="S8402" s="7" t="s">
        <v>11926</v>
      </c>
      <c r="BI8402"/>
      <c r="BJ8402"/>
    </row>
    <row r="8403" spans="2:62" x14ac:dyDescent="0.4">
      <c r="B8403" s="1">
        <v>31492</v>
      </c>
      <c r="C8403" s="6" t="s">
        <v>8</v>
      </c>
      <c r="D8403" s="6" t="s">
        <v>8</v>
      </c>
      <c r="E8403" s="6" t="s">
        <v>8482</v>
      </c>
      <c r="F8403" s="6" t="s">
        <v>8641</v>
      </c>
      <c r="G8403" s="6" t="s">
        <v>8936</v>
      </c>
      <c r="H8403" s="6" t="s">
        <v>8798</v>
      </c>
      <c r="I8403" s="6" t="s">
        <v>9017</v>
      </c>
      <c r="J8403" s="6" t="s">
        <v>5</v>
      </c>
      <c r="K8403" s="7">
        <v>2.67</v>
      </c>
      <c r="L8403" s="7">
        <f>IFERROR(VLOOKUP(SiscoTable[[#This Row],[Código]],Hoja2!A:B,2,0)*SiscoTable[[#This Row],[Provta(Uns)]],0)</f>
        <v>36.045000000000002</v>
      </c>
      <c r="M8403" s="7">
        <v>0</v>
      </c>
      <c r="N8403" s="7">
        <v>8</v>
      </c>
      <c r="O8403" s="7">
        <f>IFERROR(VLOOKUP(SiscoTable[[#This Row],[Código]],Hoja2!A:B,2,0)*SiscoTable[[#This Row],[Stock_actual]],0)</f>
        <v>108</v>
      </c>
      <c r="P8403" s="6" t="s">
        <v>983</v>
      </c>
      <c r="Q8403" s="7">
        <v>3</v>
      </c>
      <c r="R8403" s="7">
        <v>0</v>
      </c>
      <c r="S8403" s="7" t="s">
        <v>11926</v>
      </c>
      <c r="BI8403"/>
      <c r="BJ8403"/>
    </row>
    <row r="8404" spans="2:62" x14ac:dyDescent="0.4">
      <c r="B8404" s="1">
        <v>31493</v>
      </c>
      <c r="C8404" s="6" t="s">
        <v>8</v>
      </c>
      <c r="D8404" s="6" t="s">
        <v>8</v>
      </c>
      <c r="E8404" s="6" t="s">
        <v>8482</v>
      </c>
      <c r="F8404" s="6" t="s">
        <v>8641</v>
      </c>
      <c r="G8404" s="6" t="s">
        <v>8936</v>
      </c>
      <c r="H8404" s="6" t="s">
        <v>8798</v>
      </c>
      <c r="I8404" s="6" t="s">
        <v>9018</v>
      </c>
      <c r="J8404" s="6" t="s">
        <v>5</v>
      </c>
      <c r="K8404" s="7">
        <v>3.83</v>
      </c>
      <c r="L8404" s="7">
        <f>IFERROR(VLOOKUP(SiscoTable[[#This Row],[Código]],Hoja2!A:B,2,0)*SiscoTable[[#This Row],[Provta(Uns)]],0)</f>
        <v>34.087000000000003</v>
      </c>
      <c r="M8404" s="7">
        <v>12</v>
      </c>
      <c r="N8404" s="7">
        <v>3</v>
      </c>
      <c r="O8404" s="7">
        <f>IFERROR(VLOOKUP(SiscoTable[[#This Row],[Código]],Hoja2!A:B,2,0)*SiscoTable[[#This Row],[Stock_actual]],0)</f>
        <v>26.700000000000003</v>
      </c>
      <c r="P8404" s="6" t="s">
        <v>119</v>
      </c>
      <c r="Q8404" s="7">
        <v>4</v>
      </c>
      <c r="R8404" s="7">
        <v>0</v>
      </c>
      <c r="S8404" s="7" t="s">
        <v>11926</v>
      </c>
      <c r="BI8404"/>
      <c r="BJ8404"/>
    </row>
    <row r="8405" spans="2:62" x14ac:dyDescent="0.4">
      <c r="B8405" s="1">
        <v>31494</v>
      </c>
      <c r="C8405" s="6" t="s">
        <v>8</v>
      </c>
      <c r="D8405" s="6" t="s">
        <v>8</v>
      </c>
      <c r="E8405" s="6" t="s">
        <v>8482</v>
      </c>
      <c r="F8405" s="6" t="s">
        <v>8641</v>
      </c>
      <c r="G8405" s="6" t="s">
        <v>8936</v>
      </c>
      <c r="H8405" s="6" t="s">
        <v>8798</v>
      </c>
      <c r="I8405" s="6" t="s">
        <v>9019</v>
      </c>
      <c r="J8405" s="6" t="s">
        <v>5</v>
      </c>
      <c r="K8405" s="7">
        <v>0.17</v>
      </c>
      <c r="L8405" s="7">
        <f>IFERROR(VLOOKUP(SiscoTable[[#This Row],[Código]],Hoja2!A:B,2,0)*SiscoTable[[#This Row],[Provta(Uns)]],0)</f>
        <v>6.2560000000000002</v>
      </c>
      <c r="M8405" s="7">
        <v>0</v>
      </c>
      <c r="N8405" s="7">
        <v>7</v>
      </c>
      <c r="O8405" s="7">
        <f>IFERROR(VLOOKUP(SiscoTable[[#This Row],[Código]],Hoja2!A:B,2,0)*SiscoTable[[#This Row],[Stock_actual]],0)</f>
        <v>257.59999999999997</v>
      </c>
      <c r="P8405" s="6" t="s">
        <v>3387</v>
      </c>
      <c r="Q8405" s="7">
        <v>0</v>
      </c>
      <c r="R8405" s="7">
        <v>0</v>
      </c>
      <c r="S8405" s="7" t="s">
        <v>11926</v>
      </c>
      <c r="BI8405"/>
      <c r="BJ8405"/>
    </row>
    <row r="8406" spans="2:62" x14ac:dyDescent="0.4">
      <c r="B8406" s="1">
        <v>31495</v>
      </c>
      <c r="C8406" s="6" t="s">
        <v>8</v>
      </c>
      <c r="D8406" s="6" t="s">
        <v>8</v>
      </c>
      <c r="E8406" s="6" t="s">
        <v>8482</v>
      </c>
      <c r="F8406" s="6" t="s">
        <v>8641</v>
      </c>
      <c r="G8406" s="6" t="s">
        <v>8936</v>
      </c>
      <c r="H8406" s="6" t="s">
        <v>8798</v>
      </c>
      <c r="I8406" s="6" t="s">
        <v>9020</v>
      </c>
      <c r="J8406" s="6" t="s">
        <v>5</v>
      </c>
      <c r="K8406" s="7">
        <v>0.17</v>
      </c>
      <c r="L8406" s="7">
        <f>IFERROR(VLOOKUP(SiscoTable[[#This Row],[Código]],Hoja2!A:B,2,0)*SiscoTable[[#This Row],[Provta(Uns)]],0)</f>
        <v>6.2560000000000002</v>
      </c>
      <c r="M8406" s="7">
        <v>0</v>
      </c>
      <c r="N8406" s="7">
        <v>7</v>
      </c>
      <c r="O8406" s="7">
        <f>IFERROR(VLOOKUP(SiscoTable[[#This Row],[Código]],Hoja2!A:B,2,0)*SiscoTable[[#This Row],[Stock_actual]],0)</f>
        <v>257.59999999999997</v>
      </c>
      <c r="P8406" s="6" t="s">
        <v>3387</v>
      </c>
      <c r="Q8406" s="7">
        <v>0</v>
      </c>
      <c r="R8406" s="7">
        <v>0</v>
      </c>
      <c r="S8406" s="7" t="s">
        <v>11926</v>
      </c>
      <c r="BI8406"/>
      <c r="BJ8406"/>
    </row>
    <row r="8407" spans="2:62" x14ac:dyDescent="0.4">
      <c r="B8407" s="1">
        <v>31496</v>
      </c>
      <c r="C8407" s="6" t="s">
        <v>30</v>
      </c>
      <c r="D8407" s="6" t="s">
        <v>8</v>
      </c>
      <c r="E8407" s="6" t="s">
        <v>3268</v>
      </c>
      <c r="F8407" s="6" t="s">
        <v>3269</v>
      </c>
      <c r="G8407" s="6" t="s">
        <v>5267</v>
      </c>
      <c r="H8407" s="6" t="s">
        <v>5269</v>
      </c>
      <c r="I8407" s="6" t="s">
        <v>5364</v>
      </c>
      <c r="J8407" s="6" t="s">
        <v>5</v>
      </c>
      <c r="K8407" s="7">
        <v>24.33</v>
      </c>
      <c r="L8407" s="7">
        <f>IFERROR(VLOOKUP(SiscoTable[[#This Row],[Código]],Hoja2!A:B,2,0)*SiscoTable[[#This Row],[Provta(Uns)]],0)</f>
        <v>167.87700000000001</v>
      </c>
      <c r="M8407" s="7">
        <v>48</v>
      </c>
      <c r="N8407" s="7">
        <v>24</v>
      </c>
      <c r="O8407" s="7">
        <f>IFERROR(VLOOKUP(SiscoTable[[#This Row],[Código]],Hoja2!A:B,2,0)*SiscoTable[[#This Row],[Stock_actual]],0)</f>
        <v>165.60000000000002</v>
      </c>
      <c r="P8407" s="6" t="s">
        <v>110</v>
      </c>
      <c r="Q8407" s="7">
        <v>27</v>
      </c>
      <c r="R8407" s="7">
        <v>0.90000000000000568</v>
      </c>
      <c r="S8407" s="7" t="s">
        <v>11928</v>
      </c>
      <c r="BI8407"/>
      <c r="BJ8407"/>
    </row>
    <row r="8408" spans="2:62" x14ac:dyDescent="0.4">
      <c r="B8408" s="1">
        <v>31497</v>
      </c>
      <c r="C8408" s="6" t="s">
        <v>8</v>
      </c>
      <c r="D8408" s="6" t="s">
        <v>8</v>
      </c>
      <c r="E8408" s="6" t="s">
        <v>3268</v>
      </c>
      <c r="F8408" s="6" t="s">
        <v>3269</v>
      </c>
      <c r="G8408" s="6" t="s">
        <v>4996</v>
      </c>
      <c r="H8408" s="6" t="s">
        <v>2852</v>
      </c>
      <c r="I8408" s="6" t="s">
        <v>5212</v>
      </c>
      <c r="J8408" s="6" t="s">
        <v>5</v>
      </c>
      <c r="K8408" s="7">
        <v>0.17</v>
      </c>
      <c r="L8408" s="7">
        <f>IFERROR(VLOOKUP(SiscoTable[[#This Row],[Código]],Hoja2!A:B,2,0)*SiscoTable[[#This Row],[Provta(Uns)]],0)</f>
        <v>2.72</v>
      </c>
      <c r="M8408" s="7">
        <v>0</v>
      </c>
      <c r="N8408" s="7">
        <v>0</v>
      </c>
      <c r="O8408" s="7">
        <f>IFERROR(VLOOKUP(SiscoTable[[#This Row],[Código]],Hoja2!A:B,2,0)*SiscoTable[[#This Row],[Stock_actual]],0)</f>
        <v>0</v>
      </c>
      <c r="P8408" s="6" t="s">
        <v>7</v>
      </c>
      <c r="Q8408" s="7">
        <v>0</v>
      </c>
      <c r="R8408" s="7">
        <v>0</v>
      </c>
      <c r="S8408" s="7" t="s">
        <v>11928</v>
      </c>
      <c r="BI8408"/>
      <c r="BJ8408"/>
    </row>
    <row r="8409" spans="2:62" x14ac:dyDescent="0.4">
      <c r="B8409" s="1">
        <v>31498</v>
      </c>
      <c r="C8409" s="6" t="s">
        <v>25</v>
      </c>
      <c r="D8409" s="6" t="s">
        <v>8</v>
      </c>
      <c r="E8409" s="6" t="s">
        <v>2584</v>
      </c>
      <c r="F8409" s="6" t="s">
        <v>2970</v>
      </c>
      <c r="G8409" s="6" t="s">
        <v>2971</v>
      </c>
      <c r="H8409" s="6" t="s">
        <v>94</v>
      </c>
      <c r="I8409" s="6" t="s">
        <v>2980</v>
      </c>
      <c r="J8409" s="6" t="s">
        <v>5</v>
      </c>
      <c r="K8409" s="7">
        <v>8.5</v>
      </c>
      <c r="L8409" s="7">
        <f>IFERROR(VLOOKUP(SiscoTable[[#This Row],[Código]],Hoja2!A:B,2,0)*SiscoTable[[#This Row],[Provta(Uns)]],0)</f>
        <v>624.75</v>
      </c>
      <c r="M8409" s="7">
        <v>0</v>
      </c>
      <c r="N8409" s="7">
        <v>0</v>
      </c>
      <c r="O8409" s="7">
        <f>IFERROR(VLOOKUP(SiscoTable[[#This Row],[Código]],Hoja2!A:B,2,0)*SiscoTable[[#This Row],[Stock_actual]],0)</f>
        <v>0</v>
      </c>
      <c r="P8409" s="6" t="s">
        <v>7</v>
      </c>
      <c r="Q8409" s="7">
        <v>9</v>
      </c>
      <c r="R8409" s="7">
        <v>16.8</v>
      </c>
      <c r="S8409" s="7" t="s">
        <v>11929</v>
      </c>
      <c r="BI8409"/>
      <c r="BJ8409"/>
    </row>
    <row r="8410" spans="2:62" x14ac:dyDescent="0.4">
      <c r="B8410" s="1">
        <v>31500</v>
      </c>
      <c r="C8410" s="6" t="s">
        <v>30</v>
      </c>
      <c r="D8410" s="6" t="s">
        <v>30</v>
      </c>
      <c r="E8410" s="6" t="s">
        <v>469</v>
      </c>
      <c r="F8410" s="6" t="s">
        <v>1050</v>
      </c>
      <c r="G8410" s="6" t="s">
        <v>1128</v>
      </c>
      <c r="H8410" s="6" t="s">
        <v>1185</v>
      </c>
      <c r="I8410" s="6" t="s">
        <v>1186</v>
      </c>
      <c r="J8410" s="6" t="s">
        <v>5</v>
      </c>
      <c r="K8410" s="7">
        <v>27.5</v>
      </c>
      <c r="L8410" s="7">
        <f>IFERROR(VLOOKUP(SiscoTable[[#This Row],[Código]],Hoja2!A:B,2,0)*SiscoTable[[#This Row],[Provta(Uns)]],0)</f>
        <v>209</v>
      </c>
      <c r="M8410" s="7">
        <v>0</v>
      </c>
      <c r="N8410" s="7">
        <v>7</v>
      </c>
      <c r="O8410" s="7">
        <f>IFERROR(VLOOKUP(SiscoTable[[#This Row],[Código]],Hoja2!A:B,2,0)*SiscoTable[[#This Row],[Stock_actual]],0)</f>
        <v>53.199999999999996</v>
      </c>
      <c r="P8410" s="6" t="s">
        <v>76</v>
      </c>
      <c r="Q8410" s="7">
        <v>30</v>
      </c>
      <c r="R8410" s="7">
        <v>55.56</v>
      </c>
      <c r="S8410" s="7" t="s">
        <v>11927</v>
      </c>
      <c r="BI8410"/>
      <c r="BJ8410"/>
    </row>
    <row r="8411" spans="2:62" x14ac:dyDescent="0.4">
      <c r="B8411" s="1">
        <v>31501</v>
      </c>
      <c r="C8411" s="6" t="s">
        <v>8</v>
      </c>
      <c r="D8411" s="6" t="s">
        <v>8</v>
      </c>
      <c r="E8411" s="6" t="s">
        <v>8482</v>
      </c>
      <c r="F8411" s="6" t="s">
        <v>9030</v>
      </c>
      <c r="G8411" s="6" t="s">
        <v>9112</v>
      </c>
      <c r="H8411" s="6" t="s">
        <v>9124</v>
      </c>
      <c r="I8411" s="6" t="s">
        <v>9172</v>
      </c>
      <c r="J8411" s="6" t="s">
        <v>5</v>
      </c>
      <c r="K8411" s="7">
        <v>8</v>
      </c>
      <c r="L8411" s="7">
        <f>IFERROR(VLOOKUP(SiscoTable[[#This Row],[Código]],Hoja2!A:B,2,0)*SiscoTable[[#This Row],[Provta(Uns)]],0)</f>
        <v>55.2</v>
      </c>
      <c r="M8411" s="7">
        <v>0</v>
      </c>
      <c r="N8411" s="7">
        <v>0</v>
      </c>
      <c r="O8411" s="7">
        <f>IFERROR(VLOOKUP(SiscoTable[[#This Row],[Código]],Hoja2!A:B,2,0)*SiscoTable[[#This Row],[Stock_actual]],0)</f>
        <v>0</v>
      </c>
      <c r="P8411" s="6" t="s">
        <v>7</v>
      </c>
      <c r="Q8411" s="7">
        <v>9</v>
      </c>
      <c r="R8411" s="7">
        <v>16.200000000000003</v>
      </c>
      <c r="S8411" s="7" t="s">
        <v>11926</v>
      </c>
      <c r="BI8411"/>
      <c r="BJ8411"/>
    </row>
    <row r="8412" spans="2:62" x14ac:dyDescent="0.4">
      <c r="B8412" s="1">
        <v>31502</v>
      </c>
      <c r="C8412" s="6" t="s">
        <v>30</v>
      </c>
      <c r="D8412" s="6" t="s">
        <v>30</v>
      </c>
      <c r="E8412" s="6" t="s">
        <v>8482</v>
      </c>
      <c r="F8412" s="6" t="s">
        <v>9030</v>
      </c>
      <c r="G8412" s="6" t="s">
        <v>9112</v>
      </c>
      <c r="H8412" s="6" t="s">
        <v>9124</v>
      </c>
      <c r="I8412" s="6" t="s">
        <v>9151</v>
      </c>
      <c r="J8412" s="6" t="s">
        <v>5</v>
      </c>
      <c r="K8412" s="7">
        <v>31.67</v>
      </c>
      <c r="L8412" s="7">
        <f>IFERROR(VLOOKUP(SiscoTable[[#This Row],[Código]],Hoja2!A:B,2,0)*SiscoTable[[#This Row],[Provta(Uns)]],0)</f>
        <v>253.36</v>
      </c>
      <c r="M8412" s="7">
        <v>0</v>
      </c>
      <c r="N8412" s="7">
        <v>62</v>
      </c>
      <c r="O8412" s="7">
        <f>IFERROR(VLOOKUP(SiscoTable[[#This Row],[Código]],Hoja2!A:B,2,0)*SiscoTable[[#This Row],[Stock_actual]],0)</f>
        <v>496</v>
      </c>
      <c r="P8412" s="6" t="s">
        <v>326</v>
      </c>
      <c r="Q8412" s="7">
        <v>35</v>
      </c>
      <c r="R8412" s="7">
        <v>0</v>
      </c>
      <c r="S8412" s="7" t="s">
        <v>11926</v>
      </c>
      <c r="BI8412"/>
      <c r="BJ8412"/>
    </row>
    <row r="8413" spans="2:62" x14ac:dyDescent="0.4">
      <c r="B8413" s="1">
        <v>31503</v>
      </c>
      <c r="C8413" s="6" t="s">
        <v>8</v>
      </c>
      <c r="D8413" s="6" t="s">
        <v>30</v>
      </c>
      <c r="E8413" s="6" t="s">
        <v>3268</v>
      </c>
      <c r="F8413" s="6" t="s">
        <v>3269</v>
      </c>
      <c r="G8413" s="6" t="s">
        <v>634</v>
      </c>
      <c r="H8413" s="6" t="s">
        <v>4847</v>
      </c>
      <c r="I8413" s="6" t="s">
        <v>4935</v>
      </c>
      <c r="J8413" s="6" t="s">
        <v>5</v>
      </c>
      <c r="K8413" s="7">
        <v>36.83</v>
      </c>
      <c r="L8413" s="7">
        <f>IFERROR(VLOOKUP(SiscoTable[[#This Row],[Código]],Hoja2!A:B,2,0)*SiscoTable[[#This Row],[Provta(Uns)]],0)</f>
        <v>55.244999999999997</v>
      </c>
      <c r="M8413" s="7">
        <v>0</v>
      </c>
      <c r="N8413" s="7">
        <v>95</v>
      </c>
      <c r="O8413" s="7">
        <f>IFERROR(VLOOKUP(SiscoTable[[#This Row],[Código]],Hoja2!A:B,2,0)*SiscoTable[[#This Row],[Stock_actual]],0)</f>
        <v>142.5</v>
      </c>
      <c r="P8413" s="6" t="s">
        <v>661</v>
      </c>
      <c r="Q8413" s="7">
        <v>41</v>
      </c>
      <c r="R8413" s="7">
        <v>0</v>
      </c>
      <c r="S8413" s="7" t="s">
        <v>11927</v>
      </c>
      <c r="BI8413"/>
      <c r="BJ8413"/>
    </row>
    <row r="8414" spans="2:62" x14ac:dyDescent="0.4">
      <c r="B8414" s="1">
        <v>31504</v>
      </c>
      <c r="C8414" s="6" t="s">
        <v>25</v>
      </c>
      <c r="D8414" s="6" t="s">
        <v>30</v>
      </c>
      <c r="E8414" s="6" t="s">
        <v>8482</v>
      </c>
      <c r="F8414" s="6" t="s">
        <v>10720</v>
      </c>
      <c r="G8414" s="6" t="s">
        <v>11607</v>
      </c>
      <c r="H8414" s="6" t="s">
        <v>11609</v>
      </c>
      <c r="I8414" s="6" t="s">
        <v>11627</v>
      </c>
      <c r="J8414" s="6" t="s">
        <v>5</v>
      </c>
      <c r="K8414" s="7">
        <v>15.5</v>
      </c>
      <c r="L8414" s="7">
        <f>IFERROR(VLOOKUP(SiscoTable[[#This Row],[Código]],Hoja2!A:B,2,0)*SiscoTable[[#This Row],[Provta(Uns)]],0)</f>
        <v>525.44999999999993</v>
      </c>
      <c r="M8414" s="7">
        <v>0</v>
      </c>
      <c r="N8414" s="7">
        <v>38</v>
      </c>
      <c r="O8414" s="7">
        <f>IFERROR(VLOOKUP(SiscoTable[[#This Row],[Código]],Hoja2!A:B,2,0)*SiscoTable[[#This Row],[Stock_actual]],0)</f>
        <v>1288.2</v>
      </c>
      <c r="P8414" s="6" t="s">
        <v>1465</v>
      </c>
      <c r="Q8414" s="7">
        <v>17</v>
      </c>
      <c r="R8414" s="7">
        <v>0</v>
      </c>
      <c r="S8414" s="7" t="s">
        <v>11926</v>
      </c>
      <c r="BI8414"/>
      <c r="BJ8414"/>
    </row>
    <row r="8415" spans="2:62" x14ac:dyDescent="0.4">
      <c r="B8415" s="1">
        <v>31505</v>
      </c>
      <c r="C8415" s="6" t="s">
        <v>30</v>
      </c>
      <c r="D8415" s="6" t="s">
        <v>25</v>
      </c>
      <c r="E8415" s="6" t="s">
        <v>3268</v>
      </c>
      <c r="F8415" s="6" t="s">
        <v>7197</v>
      </c>
      <c r="G8415" s="6" t="s">
        <v>7388</v>
      </c>
      <c r="H8415" s="6" t="s">
        <v>7387</v>
      </c>
      <c r="I8415" s="6" t="s">
        <v>7464</v>
      </c>
      <c r="J8415" s="6" t="s">
        <v>5</v>
      </c>
      <c r="K8415" s="7">
        <v>89.67</v>
      </c>
      <c r="L8415" s="7">
        <f>IFERROR(VLOOKUP(SiscoTable[[#This Row],[Código]],Hoja2!A:B,2,0)*SiscoTable[[#This Row],[Provta(Uns)]],0)</f>
        <v>134.505</v>
      </c>
      <c r="M8415" s="7">
        <v>0</v>
      </c>
      <c r="N8415" s="7">
        <v>110</v>
      </c>
      <c r="O8415" s="7">
        <f>IFERROR(VLOOKUP(SiscoTable[[#This Row],[Código]],Hoja2!A:B,2,0)*SiscoTable[[#This Row],[Stock_actual]],0)</f>
        <v>165</v>
      </c>
      <c r="P8415" s="6" t="s">
        <v>516</v>
      </c>
      <c r="Q8415" s="7">
        <v>99</v>
      </c>
      <c r="R8415" s="7">
        <v>0</v>
      </c>
      <c r="S8415" s="7" t="s">
        <v>11928</v>
      </c>
      <c r="BI8415"/>
      <c r="BJ8415"/>
    </row>
    <row r="8416" spans="2:62" x14ac:dyDescent="0.4">
      <c r="B8416" s="1">
        <v>31506</v>
      </c>
      <c r="C8416" s="6" t="s">
        <v>30</v>
      </c>
      <c r="D8416" s="6" t="s">
        <v>25</v>
      </c>
      <c r="E8416" s="6" t="s">
        <v>3268</v>
      </c>
      <c r="F8416" s="6" t="s">
        <v>7197</v>
      </c>
      <c r="G8416" s="6" t="s">
        <v>7388</v>
      </c>
      <c r="H8416" s="6" t="s">
        <v>7387</v>
      </c>
      <c r="I8416" s="6" t="s">
        <v>7465</v>
      </c>
      <c r="J8416" s="6" t="s">
        <v>5</v>
      </c>
      <c r="K8416" s="7">
        <v>92.67</v>
      </c>
      <c r="L8416" s="7">
        <f>IFERROR(VLOOKUP(SiscoTable[[#This Row],[Código]],Hoja2!A:B,2,0)*SiscoTable[[#This Row],[Provta(Uns)]],0)</f>
        <v>139.005</v>
      </c>
      <c r="M8416" s="7">
        <v>0</v>
      </c>
      <c r="N8416" s="7">
        <v>95</v>
      </c>
      <c r="O8416" s="7">
        <f>IFERROR(VLOOKUP(SiscoTable[[#This Row],[Código]],Hoja2!A:B,2,0)*SiscoTable[[#This Row],[Stock_actual]],0)</f>
        <v>142.5</v>
      </c>
      <c r="P8416" s="6" t="s">
        <v>702</v>
      </c>
      <c r="Q8416" s="7">
        <v>102</v>
      </c>
      <c r="R8416" s="7">
        <v>186.19</v>
      </c>
      <c r="S8416" s="7" t="s">
        <v>11928</v>
      </c>
      <c r="BI8416"/>
      <c r="BJ8416"/>
    </row>
    <row r="8417" spans="2:62" x14ac:dyDescent="0.4">
      <c r="B8417" s="1">
        <v>31507</v>
      </c>
      <c r="C8417" s="6" t="s">
        <v>8</v>
      </c>
      <c r="D8417" s="6" t="s">
        <v>8</v>
      </c>
      <c r="E8417" s="6" t="s">
        <v>8482</v>
      </c>
      <c r="F8417" s="6" t="s">
        <v>1736</v>
      </c>
      <c r="G8417" s="6" t="s">
        <v>10362</v>
      </c>
      <c r="H8417" s="6" t="s">
        <v>2502</v>
      </c>
      <c r="I8417" s="6" t="s">
        <v>10546</v>
      </c>
      <c r="J8417" s="6" t="s">
        <v>5</v>
      </c>
      <c r="K8417" s="7">
        <v>0</v>
      </c>
      <c r="L8417" s="7">
        <f>IFERROR(VLOOKUP(SiscoTable[[#This Row],[Código]],Hoja2!A:B,2,0)*SiscoTable[[#This Row],[Provta(Uns)]],0)</f>
        <v>0</v>
      </c>
      <c r="M8417" s="7">
        <v>0</v>
      </c>
      <c r="N8417" s="7">
        <v>0</v>
      </c>
      <c r="O8417" s="7">
        <f>IFERROR(VLOOKUP(SiscoTable[[#This Row],[Código]],Hoja2!A:B,2,0)*SiscoTable[[#This Row],[Stock_actual]],0)</f>
        <v>0</v>
      </c>
      <c r="P8417" s="6" t="s">
        <v>7</v>
      </c>
      <c r="Q8417" s="7">
        <v>0</v>
      </c>
      <c r="R8417" s="7">
        <v>0</v>
      </c>
      <c r="S8417" s="7" t="s">
        <v>11926</v>
      </c>
      <c r="BI8417"/>
      <c r="BJ8417"/>
    </row>
    <row r="8418" spans="2:62" x14ac:dyDescent="0.4">
      <c r="B8418" s="1">
        <v>31508</v>
      </c>
      <c r="C8418" s="6" t="s">
        <v>8</v>
      </c>
      <c r="D8418" s="6" t="s">
        <v>8</v>
      </c>
      <c r="E8418" s="6" t="s">
        <v>3268</v>
      </c>
      <c r="F8418" s="6" t="s">
        <v>7197</v>
      </c>
      <c r="G8418" s="6" t="s">
        <v>7800</v>
      </c>
      <c r="H8418" s="6" t="s">
        <v>7811</v>
      </c>
      <c r="I8418" s="6" t="s">
        <v>7810</v>
      </c>
      <c r="J8418" s="6" t="s">
        <v>5</v>
      </c>
      <c r="K8418" s="7">
        <v>1.83</v>
      </c>
      <c r="L8418" s="7">
        <f>IFERROR(VLOOKUP(SiscoTable[[#This Row],[Código]],Hoja2!A:B,2,0)*SiscoTable[[#This Row],[Provta(Uns)]],0)</f>
        <v>11.346</v>
      </c>
      <c r="M8418" s="7">
        <v>10</v>
      </c>
      <c r="N8418" s="7">
        <v>1</v>
      </c>
      <c r="O8418" s="7">
        <f>IFERROR(VLOOKUP(SiscoTable[[#This Row],[Código]],Hoja2!A:B,2,0)*SiscoTable[[#This Row],[Stock_actual]],0)</f>
        <v>6.2</v>
      </c>
      <c r="P8418" s="6" t="s">
        <v>810</v>
      </c>
      <c r="Q8418" s="7">
        <v>2</v>
      </c>
      <c r="R8418" s="7">
        <v>0</v>
      </c>
      <c r="S8418" s="7" t="s">
        <v>11928</v>
      </c>
      <c r="BI8418"/>
      <c r="BJ8418"/>
    </row>
    <row r="8419" spans="2:62" x14ac:dyDescent="0.4">
      <c r="B8419" s="1">
        <v>31509</v>
      </c>
      <c r="C8419" s="6" t="s">
        <v>8</v>
      </c>
      <c r="D8419" s="6" t="s">
        <v>8</v>
      </c>
      <c r="E8419" s="6" t="s">
        <v>3268</v>
      </c>
      <c r="F8419" s="6" t="s">
        <v>7197</v>
      </c>
      <c r="G8419" s="6" t="s">
        <v>7800</v>
      </c>
      <c r="H8419" s="6" t="s">
        <v>7811</v>
      </c>
      <c r="I8419" s="6" t="s">
        <v>7812</v>
      </c>
      <c r="J8419" s="6" t="s">
        <v>5</v>
      </c>
      <c r="K8419" s="7">
        <v>6.67</v>
      </c>
      <c r="L8419" s="7">
        <f>IFERROR(VLOOKUP(SiscoTable[[#This Row],[Código]],Hoja2!A:B,2,0)*SiscoTable[[#This Row],[Provta(Uns)]],0)</f>
        <v>41.353999999999999</v>
      </c>
      <c r="M8419" s="7">
        <v>10</v>
      </c>
      <c r="N8419" s="7">
        <v>3</v>
      </c>
      <c r="O8419" s="7">
        <f>IFERROR(VLOOKUP(SiscoTable[[#This Row],[Código]],Hoja2!A:B,2,0)*SiscoTable[[#This Row],[Stock_actual]],0)</f>
        <v>18.600000000000001</v>
      </c>
      <c r="P8419" s="6" t="s">
        <v>237</v>
      </c>
      <c r="Q8419" s="7">
        <v>7</v>
      </c>
      <c r="R8419" s="7">
        <v>3.2800000000000011</v>
      </c>
      <c r="S8419" s="7" t="s">
        <v>11928</v>
      </c>
      <c r="BI8419"/>
      <c r="BJ8419"/>
    </row>
    <row r="8420" spans="2:62" x14ac:dyDescent="0.4">
      <c r="B8420" s="1">
        <v>31510</v>
      </c>
      <c r="C8420" s="6" t="s">
        <v>8</v>
      </c>
      <c r="D8420" s="6" t="s">
        <v>8</v>
      </c>
      <c r="E8420" s="6" t="s">
        <v>3268</v>
      </c>
      <c r="F8420" s="6" t="s">
        <v>7197</v>
      </c>
      <c r="G8420" s="6" t="s">
        <v>7800</v>
      </c>
      <c r="H8420" s="6" t="s">
        <v>7811</v>
      </c>
      <c r="I8420" s="6" t="s">
        <v>7813</v>
      </c>
      <c r="J8420" s="6" t="s">
        <v>5</v>
      </c>
      <c r="K8420" s="7">
        <v>4.33</v>
      </c>
      <c r="L8420" s="7">
        <f>IFERROR(VLOOKUP(SiscoTable[[#This Row],[Código]],Hoja2!A:B,2,0)*SiscoTable[[#This Row],[Provta(Uns)]],0)</f>
        <v>25.98</v>
      </c>
      <c r="M8420" s="7">
        <v>6</v>
      </c>
      <c r="N8420" s="7">
        <v>4</v>
      </c>
      <c r="O8420" s="7">
        <f>IFERROR(VLOOKUP(SiscoTable[[#This Row],[Código]],Hoja2!A:B,2,0)*SiscoTable[[#This Row],[Stock_actual]],0)</f>
        <v>24</v>
      </c>
      <c r="P8420" s="6" t="s">
        <v>474</v>
      </c>
      <c r="Q8420" s="7">
        <v>5</v>
      </c>
      <c r="R8420" s="7">
        <v>2.4600000000000009</v>
      </c>
      <c r="S8420" s="7" t="s">
        <v>11928</v>
      </c>
      <c r="BI8420"/>
      <c r="BJ8420"/>
    </row>
    <row r="8421" spans="2:62" x14ac:dyDescent="0.4">
      <c r="B8421" s="1">
        <v>31511</v>
      </c>
      <c r="C8421" s="6" t="s">
        <v>8</v>
      </c>
      <c r="D8421" s="6" t="s">
        <v>8</v>
      </c>
      <c r="E8421" s="6" t="s">
        <v>3268</v>
      </c>
      <c r="F8421" s="6" t="s">
        <v>7197</v>
      </c>
      <c r="G8421" s="6" t="s">
        <v>7800</v>
      </c>
      <c r="H8421" s="6" t="s">
        <v>7811</v>
      </c>
      <c r="I8421" s="6" t="s">
        <v>7814</v>
      </c>
      <c r="J8421" s="6" t="s">
        <v>5</v>
      </c>
      <c r="K8421" s="7">
        <v>2.33</v>
      </c>
      <c r="L8421" s="7">
        <f>IFERROR(VLOOKUP(SiscoTable[[#This Row],[Código]],Hoja2!A:B,2,0)*SiscoTable[[#This Row],[Provta(Uns)]],0)</f>
        <v>13.98</v>
      </c>
      <c r="M8421" s="7">
        <v>6</v>
      </c>
      <c r="N8421" s="7">
        <v>4</v>
      </c>
      <c r="O8421" s="7">
        <f>IFERROR(VLOOKUP(SiscoTable[[#This Row],[Código]],Hoja2!A:B,2,0)*SiscoTable[[#This Row],[Stock_actual]],0)</f>
        <v>24</v>
      </c>
      <c r="P8421" s="6" t="s">
        <v>697</v>
      </c>
      <c r="Q8421" s="7">
        <v>3</v>
      </c>
      <c r="R8421" s="7">
        <v>0</v>
      </c>
      <c r="S8421" s="7" t="s">
        <v>11928</v>
      </c>
      <c r="BI8421"/>
      <c r="BJ8421"/>
    </row>
    <row r="8422" spans="2:62" x14ac:dyDescent="0.4">
      <c r="B8422" s="1">
        <v>31512</v>
      </c>
      <c r="C8422" s="6" t="s">
        <v>8</v>
      </c>
      <c r="D8422" s="6" t="s">
        <v>8</v>
      </c>
      <c r="E8422" s="6" t="s">
        <v>1734</v>
      </c>
      <c r="F8422" s="6" t="s">
        <v>1735</v>
      </c>
      <c r="G8422" s="6" t="s">
        <v>1736</v>
      </c>
      <c r="H8422" s="6" t="s">
        <v>4</v>
      </c>
      <c r="I8422" s="6" t="s">
        <v>1946</v>
      </c>
      <c r="J8422" s="6" t="s">
        <v>5</v>
      </c>
      <c r="K8422" s="7">
        <v>5</v>
      </c>
      <c r="L8422" s="7">
        <f>IFERROR(VLOOKUP(SiscoTable[[#This Row],[Código]],Hoja2!A:B,2,0)*SiscoTable[[#This Row],[Provta(Uns)]],0)</f>
        <v>40</v>
      </c>
      <c r="M8422" s="7">
        <v>0</v>
      </c>
      <c r="N8422" s="7">
        <v>0</v>
      </c>
      <c r="O8422" s="7">
        <f>IFERROR(VLOOKUP(SiscoTable[[#This Row],[Código]],Hoja2!A:B,2,0)*SiscoTable[[#This Row],[Stock_actual]],0)</f>
        <v>0</v>
      </c>
      <c r="P8422" s="6" t="s">
        <v>7</v>
      </c>
      <c r="Q8422" s="7">
        <v>6</v>
      </c>
      <c r="R8422" s="7">
        <v>10.200000000000001</v>
      </c>
      <c r="S8422" s="7" t="s">
        <v>11925</v>
      </c>
      <c r="BI8422"/>
      <c r="BJ8422"/>
    </row>
    <row r="8423" spans="2:62" x14ac:dyDescent="0.4">
      <c r="B8423" s="1">
        <v>31513</v>
      </c>
      <c r="C8423" s="6" t="s">
        <v>8</v>
      </c>
      <c r="D8423" s="6" t="s">
        <v>8</v>
      </c>
      <c r="E8423" s="6" t="s">
        <v>1734</v>
      </c>
      <c r="F8423" s="6" t="s">
        <v>1735</v>
      </c>
      <c r="G8423" s="6" t="s">
        <v>1736</v>
      </c>
      <c r="H8423" s="6" t="s">
        <v>4</v>
      </c>
      <c r="I8423" s="6" t="s">
        <v>1947</v>
      </c>
      <c r="J8423" s="6" t="s">
        <v>5</v>
      </c>
      <c r="K8423" s="7">
        <v>0</v>
      </c>
      <c r="L8423" s="7">
        <f>IFERROR(VLOOKUP(SiscoTable[[#This Row],[Código]],Hoja2!A:B,2,0)*SiscoTable[[#This Row],[Provta(Uns)]],0)</f>
        <v>0</v>
      </c>
      <c r="M8423" s="7">
        <v>0</v>
      </c>
      <c r="N8423" s="7">
        <v>20</v>
      </c>
      <c r="O8423" s="7">
        <f>IFERROR(VLOOKUP(SiscoTable[[#This Row],[Código]],Hoja2!A:B,2,0)*SiscoTable[[#This Row],[Stock_actual]],0)</f>
        <v>498</v>
      </c>
      <c r="P8423" s="6" t="s">
        <v>134</v>
      </c>
      <c r="Q8423" s="7">
        <v>0</v>
      </c>
      <c r="R8423" s="7">
        <v>0</v>
      </c>
      <c r="S8423" s="7" t="s">
        <v>11925</v>
      </c>
      <c r="BI8423"/>
      <c r="BJ8423"/>
    </row>
    <row r="8424" spans="2:62" x14ac:dyDescent="0.4">
      <c r="B8424" s="1">
        <v>31514</v>
      </c>
      <c r="C8424" s="6" t="s">
        <v>8</v>
      </c>
      <c r="D8424" s="6" t="s">
        <v>8</v>
      </c>
      <c r="E8424" s="6" t="s">
        <v>1734</v>
      </c>
      <c r="F8424" s="6" t="s">
        <v>1735</v>
      </c>
      <c r="G8424" s="6" t="s">
        <v>1736</v>
      </c>
      <c r="H8424" s="6" t="s">
        <v>4</v>
      </c>
      <c r="I8424" s="6" t="s">
        <v>1948</v>
      </c>
      <c r="J8424" s="6" t="s">
        <v>5</v>
      </c>
      <c r="K8424" s="7">
        <v>0.17</v>
      </c>
      <c r="L8424" s="7">
        <f>IFERROR(VLOOKUP(SiscoTable[[#This Row],[Código]],Hoja2!A:B,2,0)*SiscoTable[[#This Row],[Provta(Uns)]],0)</f>
        <v>3.7229999999999999</v>
      </c>
      <c r="M8424" s="7">
        <v>0</v>
      </c>
      <c r="N8424" s="7">
        <v>4</v>
      </c>
      <c r="O8424" s="7">
        <f>IFERROR(VLOOKUP(SiscoTable[[#This Row],[Código]],Hoja2!A:B,2,0)*SiscoTable[[#This Row],[Stock_actual]],0)</f>
        <v>87.6</v>
      </c>
      <c r="P8424" s="6" t="s">
        <v>1949</v>
      </c>
      <c r="Q8424" s="7">
        <v>0</v>
      </c>
      <c r="R8424" s="7">
        <v>0</v>
      </c>
      <c r="S8424" s="7" t="s">
        <v>11925</v>
      </c>
      <c r="BI8424"/>
      <c r="BJ8424"/>
    </row>
    <row r="8425" spans="2:62" x14ac:dyDescent="0.4">
      <c r="B8425" s="1">
        <v>31515</v>
      </c>
      <c r="C8425" s="6" t="s">
        <v>8</v>
      </c>
      <c r="D8425" s="6" t="s">
        <v>8</v>
      </c>
      <c r="E8425" s="6" t="s">
        <v>1734</v>
      </c>
      <c r="F8425" s="6" t="s">
        <v>1735</v>
      </c>
      <c r="G8425" s="6" t="s">
        <v>1736</v>
      </c>
      <c r="H8425" s="6" t="s">
        <v>4</v>
      </c>
      <c r="I8425" s="6" t="s">
        <v>1950</v>
      </c>
      <c r="J8425" s="6" t="s">
        <v>5</v>
      </c>
      <c r="K8425" s="7">
        <v>3.33</v>
      </c>
      <c r="L8425" s="7">
        <f>IFERROR(VLOOKUP(SiscoTable[[#This Row],[Código]],Hoja2!A:B,2,0)*SiscoTable[[#This Row],[Provta(Uns)]],0)</f>
        <v>16.649999999999999</v>
      </c>
      <c r="M8425" s="7">
        <v>0</v>
      </c>
      <c r="N8425" s="7">
        <v>40</v>
      </c>
      <c r="O8425" s="7">
        <f>IFERROR(VLOOKUP(SiscoTable[[#This Row],[Código]],Hoja2!A:B,2,0)*SiscoTable[[#This Row],[Stock_actual]],0)</f>
        <v>200</v>
      </c>
      <c r="P8425" s="6" t="s">
        <v>1828</v>
      </c>
      <c r="Q8425" s="7">
        <v>4</v>
      </c>
      <c r="R8425" s="7">
        <v>0</v>
      </c>
      <c r="S8425" s="7" t="s">
        <v>11925</v>
      </c>
      <c r="BI8425"/>
      <c r="BJ8425"/>
    </row>
    <row r="8426" spans="2:62" x14ac:dyDescent="0.4">
      <c r="B8426" s="1">
        <v>31516</v>
      </c>
      <c r="C8426" s="6" t="s">
        <v>8</v>
      </c>
      <c r="D8426" s="6" t="s">
        <v>8</v>
      </c>
      <c r="E8426" s="6" t="s">
        <v>1734</v>
      </c>
      <c r="F8426" s="6" t="s">
        <v>1735</v>
      </c>
      <c r="G8426" s="6" t="s">
        <v>1736</v>
      </c>
      <c r="H8426" s="6" t="s">
        <v>4</v>
      </c>
      <c r="I8426" s="6" t="s">
        <v>1951</v>
      </c>
      <c r="J8426" s="6" t="s">
        <v>5</v>
      </c>
      <c r="K8426" s="7">
        <v>0.83</v>
      </c>
      <c r="L8426" s="7">
        <f>IFERROR(VLOOKUP(SiscoTable[[#This Row],[Código]],Hoja2!A:B,2,0)*SiscoTable[[#This Row],[Provta(Uns)]],0)</f>
        <v>37.765000000000001</v>
      </c>
      <c r="M8426" s="7">
        <v>0</v>
      </c>
      <c r="N8426" s="7">
        <v>0</v>
      </c>
      <c r="O8426" s="7">
        <f>IFERROR(VLOOKUP(SiscoTable[[#This Row],[Código]],Hoja2!A:B,2,0)*SiscoTable[[#This Row],[Stock_actual]],0)</f>
        <v>0</v>
      </c>
      <c r="P8426" s="6" t="s">
        <v>7</v>
      </c>
      <c r="Q8426" s="7">
        <v>1</v>
      </c>
      <c r="R8426" s="7">
        <v>1.7999999999999998</v>
      </c>
      <c r="S8426" s="7" t="s">
        <v>11925</v>
      </c>
      <c r="BI8426"/>
      <c r="BJ8426"/>
    </row>
    <row r="8427" spans="2:62" x14ac:dyDescent="0.4">
      <c r="B8427" s="1">
        <v>31517</v>
      </c>
      <c r="C8427" s="6" t="s">
        <v>8</v>
      </c>
      <c r="D8427" s="6" t="s">
        <v>8</v>
      </c>
      <c r="E8427" s="6" t="s">
        <v>1734</v>
      </c>
      <c r="F8427" s="6" t="s">
        <v>1735</v>
      </c>
      <c r="G8427" s="6" t="s">
        <v>1736</v>
      </c>
      <c r="H8427" s="6" t="s">
        <v>4</v>
      </c>
      <c r="I8427" s="6" t="s">
        <v>1952</v>
      </c>
      <c r="J8427" s="6" t="s">
        <v>5</v>
      </c>
      <c r="K8427" s="7">
        <v>0.67</v>
      </c>
      <c r="L8427" s="7">
        <f>IFERROR(VLOOKUP(SiscoTable[[#This Row],[Código]],Hoja2!A:B,2,0)*SiscoTable[[#This Row],[Provta(Uns)]],0)</f>
        <v>30.485000000000003</v>
      </c>
      <c r="M8427" s="7">
        <v>0</v>
      </c>
      <c r="N8427" s="7">
        <v>10</v>
      </c>
      <c r="O8427" s="7">
        <f>IFERROR(VLOOKUP(SiscoTable[[#This Row],[Código]],Hoja2!A:B,2,0)*SiscoTable[[#This Row],[Stock_actual]],0)</f>
        <v>455</v>
      </c>
      <c r="P8427" s="6" t="s">
        <v>1953</v>
      </c>
      <c r="Q8427" s="7">
        <v>1</v>
      </c>
      <c r="R8427" s="7">
        <v>0</v>
      </c>
      <c r="S8427" s="7" t="s">
        <v>11925</v>
      </c>
      <c r="BI8427"/>
      <c r="BJ8427"/>
    </row>
    <row r="8428" spans="2:62" x14ac:dyDescent="0.4">
      <c r="B8428" s="1">
        <v>31518</v>
      </c>
      <c r="C8428" s="6" t="s">
        <v>8</v>
      </c>
      <c r="D8428" s="6" t="s">
        <v>8</v>
      </c>
      <c r="E8428" s="6" t="s">
        <v>1734</v>
      </c>
      <c r="F8428" s="6" t="s">
        <v>1735</v>
      </c>
      <c r="G8428" s="6" t="s">
        <v>1736</v>
      </c>
      <c r="H8428" s="6" t="s">
        <v>4</v>
      </c>
      <c r="I8428" s="6" t="s">
        <v>1954</v>
      </c>
      <c r="J8428" s="6" t="s">
        <v>5</v>
      </c>
      <c r="K8428" s="7">
        <v>2</v>
      </c>
      <c r="L8428" s="7">
        <f>IFERROR(VLOOKUP(SiscoTable[[#This Row],[Código]],Hoja2!A:B,2,0)*SiscoTable[[#This Row],[Provta(Uns)]],0)</f>
        <v>69.8</v>
      </c>
      <c r="M8428" s="7">
        <v>0</v>
      </c>
      <c r="N8428" s="7">
        <v>0</v>
      </c>
      <c r="O8428" s="7">
        <f>IFERROR(VLOOKUP(SiscoTable[[#This Row],[Código]],Hoja2!A:B,2,0)*SiscoTable[[#This Row],[Stock_actual]],0)</f>
        <v>0</v>
      </c>
      <c r="P8428" s="6" t="s">
        <v>7</v>
      </c>
      <c r="Q8428" s="7">
        <v>2</v>
      </c>
      <c r="R8428" s="7">
        <v>4.2</v>
      </c>
      <c r="S8428" s="7" t="s">
        <v>11925</v>
      </c>
      <c r="BI8428"/>
      <c r="BJ8428"/>
    </row>
    <row r="8429" spans="2:62" x14ac:dyDescent="0.4">
      <c r="B8429" s="1">
        <v>31519</v>
      </c>
      <c r="C8429" s="6" t="s">
        <v>30</v>
      </c>
      <c r="D8429" s="6" t="s">
        <v>8</v>
      </c>
      <c r="E8429" s="6" t="s">
        <v>1734</v>
      </c>
      <c r="F8429" s="6" t="s">
        <v>1735</v>
      </c>
      <c r="G8429" s="6" t="s">
        <v>1736</v>
      </c>
      <c r="H8429" s="6" t="s">
        <v>4</v>
      </c>
      <c r="I8429" s="6" t="s">
        <v>1799</v>
      </c>
      <c r="J8429" s="6" t="s">
        <v>5</v>
      </c>
      <c r="K8429" s="7">
        <v>4.83</v>
      </c>
      <c r="L8429" s="7">
        <f>IFERROR(VLOOKUP(SiscoTable[[#This Row],[Código]],Hoja2!A:B,2,0)*SiscoTable[[#This Row],[Provta(Uns)]],0)</f>
        <v>265.16699999999997</v>
      </c>
      <c r="M8429" s="7">
        <v>0</v>
      </c>
      <c r="N8429" s="7">
        <v>2</v>
      </c>
      <c r="O8429" s="7">
        <f>IFERROR(VLOOKUP(SiscoTable[[#This Row],[Código]],Hoja2!A:B,2,0)*SiscoTable[[#This Row],[Stock_actual]],0)</f>
        <v>109.8</v>
      </c>
      <c r="P8429" s="6" t="s">
        <v>181</v>
      </c>
      <c r="Q8429" s="7">
        <v>5</v>
      </c>
      <c r="R8429" s="7">
        <v>9.68</v>
      </c>
      <c r="S8429" s="7" t="s">
        <v>11925</v>
      </c>
      <c r="BI8429"/>
      <c r="BJ8429"/>
    </row>
    <row r="8430" spans="2:62" x14ac:dyDescent="0.4">
      <c r="B8430" s="1">
        <v>31520</v>
      </c>
      <c r="C8430" s="6" t="s">
        <v>30</v>
      </c>
      <c r="D8430" s="6" t="s">
        <v>8</v>
      </c>
      <c r="E8430" s="6" t="s">
        <v>1734</v>
      </c>
      <c r="F8430" s="6" t="s">
        <v>1735</v>
      </c>
      <c r="G8430" s="6" t="s">
        <v>1736</v>
      </c>
      <c r="H8430" s="6" t="s">
        <v>4</v>
      </c>
      <c r="I8430" s="6" t="s">
        <v>1800</v>
      </c>
      <c r="J8430" s="6" t="s">
        <v>5</v>
      </c>
      <c r="K8430" s="7">
        <v>1.83</v>
      </c>
      <c r="L8430" s="7">
        <f>IFERROR(VLOOKUP(SiscoTable[[#This Row],[Código]],Hoja2!A:B,2,0)*SiscoTable[[#This Row],[Provta(Uns)]],0)</f>
        <v>100.467</v>
      </c>
      <c r="M8430" s="7">
        <v>0</v>
      </c>
      <c r="N8430" s="7">
        <v>1</v>
      </c>
      <c r="O8430" s="7">
        <f>IFERROR(VLOOKUP(SiscoTable[[#This Row],[Código]],Hoja2!A:B,2,0)*SiscoTable[[#This Row],[Stock_actual]],0)</f>
        <v>54.9</v>
      </c>
      <c r="P8430" s="6" t="s">
        <v>810</v>
      </c>
      <c r="Q8430" s="7">
        <v>2</v>
      </c>
      <c r="R8430" s="7">
        <v>3.62</v>
      </c>
      <c r="S8430" s="7" t="s">
        <v>11925</v>
      </c>
      <c r="BI8430"/>
      <c r="BJ8430"/>
    </row>
    <row r="8431" spans="2:62" x14ac:dyDescent="0.4">
      <c r="B8431" s="1">
        <v>31521</v>
      </c>
      <c r="C8431" s="6" t="s">
        <v>8</v>
      </c>
      <c r="D8431" s="6" t="s">
        <v>8</v>
      </c>
      <c r="E8431" s="6" t="s">
        <v>1734</v>
      </c>
      <c r="F8431" s="6" t="s">
        <v>1735</v>
      </c>
      <c r="G8431" s="6" t="s">
        <v>1736</v>
      </c>
      <c r="H8431" s="6" t="s">
        <v>4</v>
      </c>
      <c r="I8431" s="6" t="s">
        <v>1955</v>
      </c>
      <c r="J8431" s="6" t="s">
        <v>5</v>
      </c>
      <c r="K8431" s="7">
        <v>3.66</v>
      </c>
      <c r="L8431" s="7">
        <f>IFERROR(VLOOKUP(SiscoTable[[#This Row],[Código]],Hoja2!A:B,2,0)*SiscoTable[[#This Row],[Provta(Uns)]],0)</f>
        <v>43.554000000000002</v>
      </c>
      <c r="M8431" s="7">
        <v>0</v>
      </c>
      <c r="N8431" s="7">
        <v>28</v>
      </c>
      <c r="O8431" s="7">
        <f>IFERROR(VLOOKUP(SiscoTable[[#This Row],[Código]],Hoja2!A:B,2,0)*SiscoTable[[#This Row],[Stock_actual]],0)</f>
        <v>333.2</v>
      </c>
      <c r="P8431" s="6" t="s">
        <v>1956</v>
      </c>
      <c r="Q8431" s="7">
        <v>4</v>
      </c>
      <c r="R8431" s="7">
        <v>0</v>
      </c>
      <c r="S8431" s="7" t="s">
        <v>11925</v>
      </c>
      <c r="BI8431"/>
      <c r="BJ8431"/>
    </row>
    <row r="8432" spans="2:62" x14ac:dyDescent="0.4">
      <c r="B8432" s="1">
        <v>31522</v>
      </c>
      <c r="C8432" s="6" t="s">
        <v>8</v>
      </c>
      <c r="D8432" s="6" t="s">
        <v>8</v>
      </c>
      <c r="E8432" s="6" t="s">
        <v>1734</v>
      </c>
      <c r="F8432" s="6" t="s">
        <v>1735</v>
      </c>
      <c r="G8432" s="6" t="s">
        <v>1736</v>
      </c>
      <c r="H8432" s="6" t="s">
        <v>4</v>
      </c>
      <c r="I8432" s="6" t="s">
        <v>1957</v>
      </c>
      <c r="J8432" s="6" t="s">
        <v>5</v>
      </c>
      <c r="K8432" s="7">
        <v>6</v>
      </c>
      <c r="L8432" s="7">
        <f>IFERROR(VLOOKUP(SiscoTable[[#This Row],[Código]],Hoja2!A:B,2,0)*SiscoTable[[#This Row],[Provta(Uns)]],0)</f>
        <v>23.4</v>
      </c>
      <c r="M8432" s="7">
        <v>0</v>
      </c>
      <c r="N8432" s="7">
        <v>563</v>
      </c>
      <c r="O8432" s="7">
        <f>IFERROR(VLOOKUP(SiscoTable[[#This Row],[Código]],Hoja2!A:B,2,0)*SiscoTable[[#This Row],[Stock_actual]],0)</f>
        <v>2195.6999999999998</v>
      </c>
      <c r="P8432" s="6" t="s">
        <v>1958</v>
      </c>
      <c r="Q8432" s="7">
        <v>7</v>
      </c>
      <c r="R8432" s="7">
        <v>0</v>
      </c>
      <c r="S8432" s="7" t="s">
        <v>11925</v>
      </c>
      <c r="BI8432"/>
      <c r="BJ8432"/>
    </row>
    <row r="8433" spans="2:62" x14ac:dyDescent="0.4">
      <c r="B8433" s="1">
        <v>31523</v>
      </c>
      <c r="C8433" s="6" t="s">
        <v>8</v>
      </c>
      <c r="D8433" s="6" t="s">
        <v>8</v>
      </c>
      <c r="E8433" s="6" t="s">
        <v>1734</v>
      </c>
      <c r="F8433" s="6" t="s">
        <v>1735</v>
      </c>
      <c r="G8433" s="6" t="s">
        <v>1736</v>
      </c>
      <c r="H8433" s="6" t="s">
        <v>4</v>
      </c>
      <c r="I8433" s="6" t="s">
        <v>1959</v>
      </c>
      <c r="J8433" s="6" t="s">
        <v>5</v>
      </c>
      <c r="K8433" s="7">
        <v>2.84</v>
      </c>
      <c r="L8433" s="7">
        <f>IFERROR(VLOOKUP(SiscoTable[[#This Row],[Código]],Hoja2!A:B,2,0)*SiscoTable[[#This Row],[Provta(Uns)]],0)</f>
        <v>76.395999999999987</v>
      </c>
      <c r="M8433" s="7">
        <v>0</v>
      </c>
      <c r="N8433" s="7">
        <v>7</v>
      </c>
      <c r="O8433" s="7">
        <f>IFERROR(VLOOKUP(SiscoTable[[#This Row],[Código]],Hoja2!A:B,2,0)*SiscoTable[[#This Row],[Stock_actual]],0)</f>
        <v>188.29999999999998</v>
      </c>
      <c r="P8433" s="6" t="s">
        <v>1465</v>
      </c>
      <c r="Q8433" s="7">
        <v>3</v>
      </c>
      <c r="R8433" s="7">
        <v>0</v>
      </c>
      <c r="S8433" s="7" t="s">
        <v>11925</v>
      </c>
      <c r="BI8433"/>
      <c r="BJ8433"/>
    </row>
    <row r="8434" spans="2:62" x14ac:dyDescent="0.4">
      <c r="B8434" s="1">
        <v>31524</v>
      </c>
      <c r="C8434" s="6" t="s">
        <v>8</v>
      </c>
      <c r="D8434" s="6" t="s">
        <v>8</v>
      </c>
      <c r="E8434" s="6" t="s">
        <v>1734</v>
      </c>
      <c r="F8434" s="6" t="s">
        <v>1735</v>
      </c>
      <c r="G8434" s="6" t="s">
        <v>1736</v>
      </c>
      <c r="H8434" s="6" t="s">
        <v>4</v>
      </c>
      <c r="I8434" s="6" t="s">
        <v>1960</v>
      </c>
      <c r="J8434" s="6" t="s">
        <v>5</v>
      </c>
      <c r="K8434" s="7">
        <v>1</v>
      </c>
      <c r="L8434" s="7">
        <f>IFERROR(VLOOKUP(SiscoTable[[#This Row],[Código]],Hoja2!A:B,2,0)*SiscoTable[[#This Row],[Provta(Uns)]],0)</f>
        <v>24.9</v>
      </c>
      <c r="M8434" s="7">
        <v>0</v>
      </c>
      <c r="N8434" s="7">
        <v>18</v>
      </c>
      <c r="O8434" s="7">
        <f>IFERROR(VLOOKUP(SiscoTable[[#This Row],[Código]],Hoja2!A:B,2,0)*SiscoTable[[#This Row],[Stock_actual]],0)</f>
        <v>448.2</v>
      </c>
      <c r="P8434" s="6" t="s">
        <v>1530</v>
      </c>
      <c r="Q8434" s="7">
        <v>1</v>
      </c>
      <c r="R8434" s="7">
        <v>0</v>
      </c>
      <c r="S8434" s="7" t="s">
        <v>11925</v>
      </c>
      <c r="BI8434"/>
      <c r="BJ8434"/>
    </row>
    <row r="8435" spans="2:62" x14ac:dyDescent="0.4">
      <c r="B8435" s="1">
        <v>31525</v>
      </c>
      <c r="C8435" s="6" t="s">
        <v>8</v>
      </c>
      <c r="D8435" s="6" t="s">
        <v>8</v>
      </c>
      <c r="E8435" s="6" t="s">
        <v>1734</v>
      </c>
      <c r="F8435" s="6" t="s">
        <v>1735</v>
      </c>
      <c r="G8435" s="6" t="s">
        <v>1736</v>
      </c>
      <c r="H8435" s="6" t="s">
        <v>4</v>
      </c>
      <c r="I8435" s="6" t="s">
        <v>1961</v>
      </c>
      <c r="J8435" s="6" t="s">
        <v>5</v>
      </c>
      <c r="K8435" s="7">
        <v>1</v>
      </c>
      <c r="L8435" s="7">
        <f>IFERROR(VLOOKUP(SiscoTable[[#This Row],[Código]],Hoja2!A:B,2,0)*SiscoTable[[#This Row],[Provta(Uns)]],0)</f>
        <v>20.9</v>
      </c>
      <c r="M8435" s="7">
        <v>0</v>
      </c>
      <c r="N8435" s="7">
        <v>6</v>
      </c>
      <c r="O8435" s="7">
        <f>IFERROR(VLOOKUP(SiscoTable[[#This Row],[Código]],Hoja2!A:B,2,0)*SiscoTable[[#This Row],[Stock_actual]],0)</f>
        <v>125.39999999999999</v>
      </c>
      <c r="P8435" s="6" t="s">
        <v>1014</v>
      </c>
      <c r="Q8435" s="7">
        <v>1</v>
      </c>
      <c r="R8435" s="7">
        <v>0</v>
      </c>
      <c r="S8435" s="7" t="s">
        <v>11925</v>
      </c>
      <c r="BI8435"/>
      <c r="BJ8435"/>
    </row>
    <row r="8436" spans="2:62" x14ac:dyDescent="0.4">
      <c r="B8436" s="1">
        <v>31526</v>
      </c>
      <c r="C8436" s="6" t="s">
        <v>30</v>
      </c>
      <c r="D8436" s="6" t="s">
        <v>8</v>
      </c>
      <c r="E8436" s="6" t="s">
        <v>1734</v>
      </c>
      <c r="F8436" s="6" t="s">
        <v>1735</v>
      </c>
      <c r="G8436" s="6" t="s">
        <v>1736</v>
      </c>
      <c r="H8436" s="6" t="s">
        <v>4</v>
      </c>
      <c r="I8436" s="6" t="s">
        <v>1801</v>
      </c>
      <c r="J8436" s="6" t="s">
        <v>5</v>
      </c>
      <c r="K8436" s="7">
        <v>3.67</v>
      </c>
      <c r="L8436" s="7">
        <f>IFERROR(VLOOKUP(SiscoTable[[#This Row],[Código]],Hoja2!A:B,2,0)*SiscoTable[[#This Row],[Provta(Uns)]],0)</f>
        <v>131.75299999999999</v>
      </c>
      <c r="M8436" s="7">
        <v>0</v>
      </c>
      <c r="N8436" s="7">
        <v>14</v>
      </c>
      <c r="O8436" s="7">
        <f>IFERROR(VLOOKUP(SiscoTable[[#This Row],[Código]],Hoja2!A:B,2,0)*SiscoTable[[#This Row],[Stock_actual]],0)</f>
        <v>502.59999999999997</v>
      </c>
      <c r="P8436" s="6" t="s">
        <v>1802</v>
      </c>
      <c r="Q8436" s="7">
        <v>4</v>
      </c>
      <c r="R8436" s="7">
        <v>0</v>
      </c>
      <c r="S8436" s="7" t="s">
        <v>11925</v>
      </c>
      <c r="BI8436"/>
      <c r="BJ8436"/>
    </row>
    <row r="8437" spans="2:62" x14ac:dyDescent="0.4">
      <c r="B8437" s="1">
        <v>31527</v>
      </c>
      <c r="C8437" s="6" t="s">
        <v>8</v>
      </c>
      <c r="D8437" s="6" t="s">
        <v>8</v>
      </c>
      <c r="E8437" s="6" t="s">
        <v>1734</v>
      </c>
      <c r="F8437" s="6" t="s">
        <v>1735</v>
      </c>
      <c r="G8437" s="6" t="s">
        <v>1736</v>
      </c>
      <c r="H8437" s="6" t="s">
        <v>4</v>
      </c>
      <c r="I8437" s="6" t="s">
        <v>1962</v>
      </c>
      <c r="J8437" s="6" t="s">
        <v>5</v>
      </c>
      <c r="K8437" s="7">
        <v>1.5</v>
      </c>
      <c r="L8437" s="7">
        <f>IFERROR(VLOOKUP(SiscoTable[[#This Row],[Código]],Hoja2!A:B,2,0)*SiscoTable[[#This Row],[Provta(Uns)]],0)</f>
        <v>35.849999999999994</v>
      </c>
      <c r="M8437" s="7">
        <v>0</v>
      </c>
      <c r="N8437" s="7">
        <v>3</v>
      </c>
      <c r="O8437" s="7">
        <f>IFERROR(VLOOKUP(SiscoTable[[#This Row],[Código]],Hoja2!A:B,2,0)*SiscoTable[[#This Row],[Stock_actual]],0)</f>
        <v>71.699999999999989</v>
      </c>
      <c r="P8437" s="6" t="s">
        <v>242</v>
      </c>
      <c r="Q8437" s="7">
        <v>2</v>
      </c>
      <c r="R8437" s="7">
        <v>0</v>
      </c>
      <c r="S8437" s="7" t="s">
        <v>11925</v>
      </c>
      <c r="BI8437"/>
      <c r="BJ8437"/>
    </row>
    <row r="8438" spans="2:62" x14ac:dyDescent="0.4">
      <c r="B8438" s="1">
        <v>31528</v>
      </c>
      <c r="C8438" s="6" t="s">
        <v>8</v>
      </c>
      <c r="D8438" s="6" t="s">
        <v>8</v>
      </c>
      <c r="E8438" s="6" t="s">
        <v>1734</v>
      </c>
      <c r="F8438" s="6" t="s">
        <v>1735</v>
      </c>
      <c r="G8438" s="6" t="s">
        <v>1736</v>
      </c>
      <c r="H8438" s="6" t="s">
        <v>4</v>
      </c>
      <c r="I8438" s="6" t="s">
        <v>1963</v>
      </c>
      <c r="J8438" s="6" t="s">
        <v>5</v>
      </c>
      <c r="K8438" s="7">
        <v>1</v>
      </c>
      <c r="L8438" s="7">
        <f>IFERROR(VLOOKUP(SiscoTable[[#This Row],[Código]],Hoja2!A:B,2,0)*SiscoTable[[#This Row],[Provta(Uns)]],0)</f>
        <v>49.9</v>
      </c>
      <c r="M8438" s="7">
        <v>0</v>
      </c>
      <c r="N8438" s="7">
        <v>6</v>
      </c>
      <c r="O8438" s="7">
        <f>IFERROR(VLOOKUP(SiscoTable[[#This Row],[Código]],Hoja2!A:B,2,0)*SiscoTable[[#This Row],[Stock_actual]],0)</f>
        <v>299.39999999999998</v>
      </c>
      <c r="P8438" s="6" t="s">
        <v>1014</v>
      </c>
      <c r="Q8438" s="7">
        <v>1</v>
      </c>
      <c r="R8438" s="7">
        <v>0</v>
      </c>
      <c r="S8438" s="7" t="s">
        <v>11925</v>
      </c>
      <c r="BI8438"/>
      <c r="BJ8438"/>
    </row>
    <row r="8439" spans="2:62" x14ac:dyDescent="0.4">
      <c r="B8439" s="1">
        <v>31529</v>
      </c>
      <c r="C8439" s="6" t="s">
        <v>8</v>
      </c>
      <c r="D8439" s="6" t="s">
        <v>8</v>
      </c>
      <c r="E8439" s="6" t="s">
        <v>1734</v>
      </c>
      <c r="F8439" s="6" t="s">
        <v>1735</v>
      </c>
      <c r="G8439" s="6" t="s">
        <v>1736</v>
      </c>
      <c r="H8439" s="6" t="s">
        <v>4</v>
      </c>
      <c r="I8439" s="6" t="s">
        <v>1964</v>
      </c>
      <c r="J8439" s="6" t="s">
        <v>5</v>
      </c>
      <c r="K8439" s="7">
        <v>4.83</v>
      </c>
      <c r="L8439" s="7">
        <f>IFERROR(VLOOKUP(SiscoTable[[#This Row],[Código]],Hoja2!A:B,2,0)*SiscoTable[[#This Row],[Provta(Uns)]],0)</f>
        <v>26.565000000000001</v>
      </c>
      <c r="M8439" s="7">
        <v>0</v>
      </c>
      <c r="N8439" s="7">
        <v>19</v>
      </c>
      <c r="O8439" s="7">
        <f>IFERROR(VLOOKUP(SiscoTable[[#This Row],[Código]],Hoja2!A:B,2,0)*SiscoTable[[#This Row],[Stock_actual]],0)</f>
        <v>104.5</v>
      </c>
      <c r="P8439" s="6" t="s">
        <v>1965</v>
      </c>
      <c r="Q8439" s="7">
        <v>5</v>
      </c>
      <c r="R8439" s="7">
        <v>0</v>
      </c>
      <c r="S8439" s="7" t="s">
        <v>11925</v>
      </c>
      <c r="BI8439"/>
      <c r="BJ8439"/>
    </row>
    <row r="8440" spans="2:62" x14ac:dyDescent="0.4">
      <c r="B8440" s="1">
        <v>31530</v>
      </c>
      <c r="C8440" s="6" t="s">
        <v>8</v>
      </c>
      <c r="D8440" s="6" t="s">
        <v>8</v>
      </c>
      <c r="E8440" s="6" t="s">
        <v>1734</v>
      </c>
      <c r="F8440" s="6" t="s">
        <v>1735</v>
      </c>
      <c r="G8440" s="6" t="s">
        <v>1736</v>
      </c>
      <c r="H8440" s="6" t="s">
        <v>4</v>
      </c>
      <c r="I8440" s="6" t="s">
        <v>1966</v>
      </c>
      <c r="J8440" s="6" t="s">
        <v>5</v>
      </c>
      <c r="K8440" s="7">
        <v>7.5</v>
      </c>
      <c r="L8440" s="7">
        <f>IFERROR(VLOOKUP(SiscoTable[[#This Row],[Código]],Hoja2!A:B,2,0)*SiscoTable[[#This Row],[Provta(Uns)]],0)</f>
        <v>51.75</v>
      </c>
      <c r="M8440" s="7">
        <v>0</v>
      </c>
      <c r="N8440" s="7">
        <v>3</v>
      </c>
      <c r="O8440" s="7">
        <f>IFERROR(VLOOKUP(SiscoTable[[#This Row],[Código]],Hoja2!A:B,2,0)*SiscoTable[[#This Row],[Stock_actual]],0)</f>
        <v>20.700000000000003</v>
      </c>
      <c r="P8440" s="6" t="s">
        <v>181</v>
      </c>
      <c r="Q8440" s="7">
        <v>8</v>
      </c>
      <c r="R8440" s="7">
        <v>15</v>
      </c>
      <c r="S8440" s="7" t="s">
        <v>11925</v>
      </c>
      <c r="BI8440"/>
      <c r="BJ8440"/>
    </row>
    <row r="8441" spans="2:62" x14ac:dyDescent="0.4">
      <c r="B8441" s="1">
        <v>31531</v>
      </c>
      <c r="C8441" s="6" t="s">
        <v>8</v>
      </c>
      <c r="D8441" s="6" t="s">
        <v>8</v>
      </c>
      <c r="E8441" s="6" t="s">
        <v>1734</v>
      </c>
      <c r="F8441" s="6" t="s">
        <v>1735</v>
      </c>
      <c r="G8441" s="6" t="s">
        <v>1736</v>
      </c>
      <c r="H8441" s="6" t="s">
        <v>4</v>
      </c>
      <c r="I8441" s="6" t="s">
        <v>1967</v>
      </c>
      <c r="J8441" s="6" t="s">
        <v>5</v>
      </c>
      <c r="K8441" s="7">
        <v>6</v>
      </c>
      <c r="L8441" s="7">
        <f>IFERROR(VLOOKUP(SiscoTable[[#This Row],[Código]],Hoja2!A:B,2,0)*SiscoTable[[#This Row],[Provta(Uns)]],0)</f>
        <v>57</v>
      </c>
      <c r="M8441" s="7">
        <v>0</v>
      </c>
      <c r="N8441" s="7">
        <v>0</v>
      </c>
      <c r="O8441" s="7">
        <f>IFERROR(VLOOKUP(SiscoTable[[#This Row],[Código]],Hoja2!A:B,2,0)*SiscoTable[[#This Row],[Stock_actual]],0)</f>
        <v>0</v>
      </c>
      <c r="P8441" s="6" t="s">
        <v>7</v>
      </c>
      <c r="Q8441" s="7">
        <v>7</v>
      </c>
      <c r="R8441" s="7">
        <v>12</v>
      </c>
      <c r="S8441" s="7" t="s">
        <v>11925</v>
      </c>
      <c r="BI8441"/>
      <c r="BJ8441"/>
    </row>
    <row r="8442" spans="2:62" x14ac:dyDescent="0.4">
      <c r="B8442" s="1">
        <v>31532</v>
      </c>
      <c r="C8442" s="6" t="s">
        <v>30</v>
      </c>
      <c r="D8442" s="6" t="s">
        <v>8</v>
      </c>
      <c r="E8442" s="6" t="s">
        <v>1734</v>
      </c>
      <c r="F8442" s="6" t="s">
        <v>1735</v>
      </c>
      <c r="G8442" s="6" t="s">
        <v>1736</v>
      </c>
      <c r="H8442" s="6" t="s">
        <v>4</v>
      </c>
      <c r="I8442" s="6" t="s">
        <v>1803</v>
      </c>
      <c r="J8442" s="6" t="s">
        <v>5</v>
      </c>
      <c r="K8442" s="7">
        <v>5.5</v>
      </c>
      <c r="L8442" s="7">
        <f>IFERROR(VLOOKUP(SiscoTable[[#This Row],[Código]],Hoja2!A:B,2,0)*SiscoTable[[#This Row],[Provta(Uns)]],0)</f>
        <v>197.45</v>
      </c>
      <c r="M8442" s="7">
        <v>0</v>
      </c>
      <c r="N8442" s="7">
        <v>3</v>
      </c>
      <c r="O8442" s="7">
        <f>IFERROR(VLOOKUP(SiscoTable[[#This Row],[Código]],Hoja2!A:B,2,0)*SiscoTable[[#This Row],[Stock_actual]],0)</f>
        <v>107.69999999999999</v>
      </c>
      <c r="P8442" s="6" t="s">
        <v>810</v>
      </c>
      <c r="Q8442" s="7">
        <v>6</v>
      </c>
      <c r="R8442" s="7">
        <v>10.86</v>
      </c>
      <c r="S8442" s="7" t="s">
        <v>11925</v>
      </c>
      <c r="BI8442"/>
      <c r="BJ8442"/>
    </row>
    <row r="8443" spans="2:62" x14ac:dyDescent="0.4">
      <c r="B8443" s="1">
        <v>31533</v>
      </c>
      <c r="C8443" s="6" t="s">
        <v>30</v>
      </c>
      <c r="D8443" s="6" t="s">
        <v>8</v>
      </c>
      <c r="E8443" s="6" t="s">
        <v>1734</v>
      </c>
      <c r="F8443" s="6" t="s">
        <v>1735</v>
      </c>
      <c r="G8443" s="6" t="s">
        <v>1736</v>
      </c>
      <c r="H8443" s="6" t="s">
        <v>4</v>
      </c>
      <c r="I8443" s="6" t="s">
        <v>1804</v>
      </c>
      <c r="J8443" s="6" t="s">
        <v>5</v>
      </c>
      <c r="K8443" s="7">
        <v>5.83</v>
      </c>
      <c r="L8443" s="7">
        <f>IFERROR(VLOOKUP(SiscoTable[[#This Row],[Código]],Hoja2!A:B,2,0)*SiscoTable[[#This Row],[Provta(Uns)]],0)</f>
        <v>209.297</v>
      </c>
      <c r="M8443" s="7">
        <v>0</v>
      </c>
      <c r="N8443" s="7">
        <v>1</v>
      </c>
      <c r="O8443" s="7">
        <f>IFERROR(VLOOKUP(SiscoTable[[#This Row],[Código]],Hoja2!A:B,2,0)*SiscoTable[[#This Row],[Stock_actual]],0)</f>
        <v>35.9</v>
      </c>
      <c r="P8443" s="6" t="s">
        <v>214</v>
      </c>
      <c r="Q8443" s="7">
        <v>6</v>
      </c>
      <c r="R8443" s="7">
        <v>11.35</v>
      </c>
      <c r="S8443" s="7" t="s">
        <v>11925</v>
      </c>
      <c r="BI8443"/>
      <c r="BJ8443"/>
    </row>
    <row r="8444" spans="2:62" x14ac:dyDescent="0.4">
      <c r="B8444" s="1">
        <v>31534</v>
      </c>
      <c r="C8444" s="6" t="s">
        <v>30</v>
      </c>
      <c r="D8444" s="6" t="s">
        <v>8</v>
      </c>
      <c r="E8444" s="6" t="s">
        <v>1734</v>
      </c>
      <c r="F8444" s="6" t="s">
        <v>1735</v>
      </c>
      <c r="G8444" s="6" t="s">
        <v>1736</v>
      </c>
      <c r="H8444" s="6" t="s">
        <v>4</v>
      </c>
      <c r="I8444" s="6" t="s">
        <v>1805</v>
      </c>
      <c r="J8444" s="6" t="s">
        <v>5</v>
      </c>
      <c r="K8444" s="7">
        <v>5.83</v>
      </c>
      <c r="L8444" s="7">
        <f>IFERROR(VLOOKUP(SiscoTable[[#This Row],[Código]],Hoja2!A:B,2,0)*SiscoTable[[#This Row],[Provta(Uns)]],0)</f>
        <v>209.297</v>
      </c>
      <c r="M8444" s="7">
        <v>0</v>
      </c>
      <c r="N8444" s="7">
        <v>1</v>
      </c>
      <c r="O8444" s="7">
        <f>IFERROR(VLOOKUP(SiscoTable[[#This Row],[Código]],Hoja2!A:B,2,0)*SiscoTable[[#This Row],[Stock_actual]],0)</f>
        <v>35.9</v>
      </c>
      <c r="P8444" s="6" t="s">
        <v>214</v>
      </c>
      <c r="Q8444" s="7">
        <v>6</v>
      </c>
      <c r="R8444" s="7">
        <v>11.35</v>
      </c>
      <c r="S8444" s="7" t="s">
        <v>11925</v>
      </c>
      <c r="BI8444"/>
      <c r="BJ8444"/>
    </row>
    <row r="8445" spans="2:62" x14ac:dyDescent="0.4">
      <c r="B8445" s="1">
        <v>31535</v>
      </c>
      <c r="C8445" s="6" t="s">
        <v>30</v>
      </c>
      <c r="D8445" s="6" t="s">
        <v>8</v>
      </c>
      <c r="E8445" s="6" t="s">
        <v>1734</v>
      </c>
      <c r="F8445" s="6" t="s">
        <v>1735</v>
      </c>
      <c r="G8445" s="6" t="s">
        <v>1736</v>
      </c>
      <c r="H8445" s="6" t="s">
        <v>4</v>
      </c>
      <c r="I8445" s="6" t="s">
        <v>1806</v>
      </c>
      <c r="J8445" s="6" t="s">
        <v>5</v>
      </c>
      <c r="K8445" s="7">
        <v>4.33</v>
      </c>
      <c r="L8445" s="7">
        <f>IFERROR(VLOOKUP(SiscoTable[[#This Row],[Código]],Hoja2!A:B,2,0)*SiscoTable[[#This Row],[Provta(Uns)]],0)</f>
        <v>155.447</v>
      </c>
      <c r="M8445" s="7">
        <v>0</v>
      </c>
      <c r="N8445" s="7">
        <v>6</v>
      </c>
      <c r="O8445" s="7">
        <f>IFERROR(VLOOKUP(SiscoTable[[#This Row],[Código]],Hoja2!A:B,2,0)*SiscoTable[[#This Row],[Stock_actual]],0)</f>
        <v>215.39999999999998</v>
      </c>
      <c r="P8445" s="6" t="s">
        <v>694</v>
      </c>
      <c r="Q8445" s="7">
        <v>5</v>
      </c>
      <c r="R8445" s="7">
        <v>0</v>
      </c>
      <c r="S8445" s="7" t="s">
        <v>11925</v>
      </c>
      <c r="BI8445"/>
      <c r="BJ8445"/>
    </row>
    <row r="8446" spans="2:62" x14ac:dyDescent="0.4">
      <c r="B8446" s="1">
        <v>31536</v>
      </c>
      <c r="C8446" s="6" t="s">
        <v>30</v>
      </c>
      <c r="D8446" s="6" t="s">
        <v>8</v>
      </c>
      <c r="E8446" s="6" t="s">
        <v>1734</v>
      </c>
      <c r="F8446" s="6" t="s">
        <v>1735</v>
      </c>
      <c r="G8446" s="6" t="s">
        <v>1736</v>
      </c>
      <c r="H8446" s="6" t="s">
        <v>4</v>
      </c>
      <c r="I8446" s="6" t="s">
        <v>1807</v>
      </c>
      <c r="J8446" s="6" t="s">
        <v>5</v>
      </c>
      <c r="K8446" s="7">
        <v>6</v>
      </c>
      <c r="L8446" s="7">
        <f>IFERROR(VLOOKUP(SiscoTable[[#This Row],[Código]],Hoja2!A:B,2,0)*SiscoTable[[#This Row],[Provta(Uns)]],0)</f>
        <v>215.39999999999998</v>
      </c>
      <c r="M8446" s="7">
        <v>0</v>
      </c>
      <c r="N8446" s="7">
        <v>0</v>
      </c>
      <c r="O8446" s="7">
        <f>IFERROR(VLOOKUP(SiscoTable[[#This Row],[Código]],Hoja2!A:B,2,0)*SiscoTable[[#This Row],[Stock_actual]],0)</f>
        <v>0</v>
      </c>
      <c r="P8446" s="6" t="s">
        <v>7</v>
      </c>
      <c r="Q8446" s="7">
        <v>7</v>
      </c>
      <c r="R8446" s="7">
        <v>12</v>
      </c>
      <c r="S8446" s="7" t="s">
        <v>11925</v>
      </c>
      <c r="BI8446"/>
      <c r="BJ8446"/>
    </row>
    <row r="8447" spans="2:62" x14ac:dyDescent="0.4">
      <c r="B8447" s="1">
        <v>31539</v>
      </c>
      <c r="C8447" s="6" t="s">
        <v>8</v>
      </c>
      <c r="D8447" s="6" t="s">
        <v>30</v>
      </c>
      <c r="E8447" s="6" t="s">
        <v>3268</v>
      </c>
      <c r="F8447" s="6" t="s">
        <v>3269</v>
      </c>
      <c r="G8447" s="6" t="s">
        <v>634</v>
      </c>
      <c r="H8447" s="6" t="s">
        <v>4792</v>
      </c>
      <c r="I8447" s="6" t="s">
        <v>4936</v>
      </c>
      <c r="J8447" s="6" t="s">
        <v>5</v>
      </c>
      <c r="K8447" s="7">
        <v>27.33</v>
      </c>
      <c r="L8447" s="7">
        <f>IFERROR(VLOOKUP(SiscoTable[[#This Row],[Código]],Hoja2!A:B,2,0)*SiscoTable[[#This Row],[Provta(Uns)]],0)</f>
        <v>76.523999999999987</v>
      </c>
      <c r="M8447" s="7">
        <v>0</v>
      </c>
      <c r="N8447" s="7">
        <v>253</v>
      </c>
      <c r="O8447" s="7">
        <f>IFERROR(VLOOKUP(SiscoTable[[#This Row],[Código]],Hoja2!A:B,2,0)*SiscoTable[[#This Row],[Stock_actual]],0)</f>
        <v>708.4</v>
      </c>
      <c r="P8447" s="6" t="s">
        <v>4937</v>
      </c>
      <c r="Q8447" s="7">
        <v>30</v>
      </c>
      <c r="R8447" s="7">
        <v>0</v>
      </c>
      <c r="S8447" s="7" t="s">
        <v>11927</v>
      </c>
      <c r="BI8447"/>
      <c r="BJ8447"/>
    </row>
    <row r="8448" spans="2:62" x14ac:dyDescent="0.4">
      <c r="B8448" s="1">
        <v>31540</v>
      </c>
      <c r="C8448" s="6" t="s">
        <v>8</v>
      </c>
      <c r="D8448" s="6" t="s">
        <v>30</v>
      </c>
      <c r="E8448" s="6" t="s">
        <v>3268</v>
      </c>
      <c r="F8448" s="6" t="s">
        <v>3269</v>
      </c>
      <c r="G8448" s="6" t="s">
        <v>634</v>
      </c>
      <c r="H8448" s="6" t="s">
        <v>4792</v>
      </c>
      <c r="I8448" s="6" t="s">
        <v>4938</v>
      </c>
      <c r="J8448" s="6" t="s">
        <v>5</v>
      </c>
      <c r="K8448" s="7">
        <v>32.33</v>
      </c>
      <c r="L8448" s="7">
        <f>IFERROR(VLOOKUP(SiscoTable[[#This Row],[Código]],Hoja2!A:B,2,0)*SiscoTable[[#This Row],[Provta(Uns)]],0)</f>
        <v>48.494999999999997</v>
      </c>
      <c r="M8448" s="7">
        <v>0</v>
      </c>
      <c r="N8448" s="7">
        <v>26</v>
      </c>
      <c r="O8448" s="7">
        <f>IFERROR(VLOOKUP(SiscoTable[[#This Row],[Código]],Hoja2!A:B,2,0)*SiscoTable[[#This Row],[Stock_actual]],0)</f>
        <v>39</v>
      </c>
      <c r="P8448" s="6" t="s">
        <v>751</v>
      </c>
      <c r="Q8448" s="7">
        <v>36</v>
      </c>
      <c r="R8448" s="7">
        <v>64.72</v>
      </c>
      <c r="S8448" s="7" t="s">
        <v>11927</v>
      </c>
      <c r="BI8448"/>
      <c r="BJ8448"/>
    </row>
    <row r="8449" spans="2:62" x14ac:dyDescent="0.4">
      <c r="B8449" s="1">
        <v>31541</v>
      </c>
      <c r="C8449" s="6" t="s">
        <v>30</v>
      </c>
      <c r="D8449" s="6" t="s">
        <v>8</v>
      </c>
      <c r="E8449" s="6" t="s">
        <v>8482</v>
      </c>
      <c r="F8449" s="6" t="s">
        <v>10720</v>
      </c>
      <c r="G8449" s="6" t="s">
        <v>11105</v>
      </c>
      <c r="H8449" s="6" t="s">
        <v>10604</v>
      </c>
      <c r="I8449" s="6" t="s">
        <v>11204</v>
      </c>
      <c r="J8449" s="6" t="s">
        <v>5</v>
      </c>
      <c r="K8449" s="7">
        <v>1.83</v>
      </c>
      <c r="L8449" s="7">
        <f>IFERROR(VLOOKUP(SiscoTable[[#This Row],[Código]],Hoja2!A:B,2,0)*SiscoTable[[#This Row],[Provta(Uns)]],0)</f>
        <v>89.486999999999995</v>
      </c>
      <c r="M8449" s="7">
        <v>0</v>
      </c>
      <c r="N8449" s="7">
        <v>0</v>
      </c>
      <c r="O8449" s="7">
        <f>IFERROR(VLOOKUP(SiscoTable[[#This Row],[Código]],Hoja2!A:B,2,0)*SiscoTable[[#This Row],[Stock_actual]],0)</f>
        <v>0</v>
      </c>
      <c r="P8449" s="6" t="s">
        <v>7</v>
      </c>
      <c r="Q8449" s="7">
        <v>2</v>
      </c>
      <c r="R8449" s="7">
        <v>3.5999999999999996</v>
      </c>
      <c r="S8449" s="7" t="s">
        <v>11926</v>
      </c>
      <c r="BI8449"/>
      <c r="BJ8449"/>
    </row>
    <row r="8450" spans="2:62" x14ac:dyDescent="0.4">
      <c r="B8450" s="1">
        <v>31542</v>
      </c>
      <c r="C8450" s="6" t="s">
        <v>8</v>
      </c>
      <c r="D8450" s="6" t="s">
        <v>30</v>
      </c>
      <c r="E8450" s="6" t="s">
        <v>469</v>
      </c>
      <c r="F8450" s="6" t="s">
        <v>1050</v>
      </c>
      <c r="G8450" s="6" t="s">
        <v>1309</v>
      </c>
      <c r="H8450" s="6" t="s">
        <v>1053</v>
      </c>
      <c r="I8450" s="6" t="s">
        <v>1488</v>
      </c>
      <c r="J8450" s="6" t="s">
        <v>5</v>
      </c>
      <c r="K8450" s="7">
        <v>37.17</v>
      </c>
      <c r="L8450" s="7">
        <f>IFERROR(VLOOKUP(SiscoTable[[#This Row],[Código]],Hoja2!A:B,2,0)*SiscoTable[[#This Row],[Provta(Uns)]],0)</f>
        <v>70.623000000000005</v>
      </c>
      <c r="M8450" s="7">
        <v>0</v>
      </c>
      <c r="N8450" s="7">
        <v>-1</v>
      </c>
      <c r="O8450" s="7">
        <f>IFERROR(VLOOKUP(SiscoTable[[#This Row],[Código]],Hoja2!A:B,2,0)*SiscoTable[[#This Row],[Stock_actual]],0)</f>
        <v>-1.9</v>
      </c>
      <c r="P8450" s="6" t="s">
        <v>7</v>
      </c>
      <c r="Q8450" s="7">
        <v>41</v>
      </c>
      <c r="R8450" s="7">
        <v>74.400000000000006</v>
      </c>
      <c r="S8450" s="7" t="s">
        <v>11927</v>
      </c>
      <c r="BI8450"/>
      <c r="BJ8450"/>
    </row>
    <row r="8451" spans="2:62" x14ac:dyDescent="0.4">
      <c r="B8451" s="1">
        <v>31543</v>
      </c>
      <c r="C8451" s="6" t="s">
        <v>30</v>
      </c>
      <c r="D8451" s="6" t="s">
        <v>30</v>
      </c>
      <c r="E8451" s="6" t="s">
        <v>469</v>
      </c>
      <c r="F8451" s="6" t="s">
        <v>1050</v>
      </c>
      <c r="G8451" s="6" t="s">
        <v>1309</v>
      </c>
      <c r="H8451" s="6" t="s">
        <v>1053</v>
      </c>
      <c r="I8451" s="6" t="s">
        <v>1437</v>
      </c>
      <c r="J8451" s="6" t="s">
        <v>5</v>
      </c>
      <c r="K8451" s="7">
        <v>73.17</v>
      </c>
      <c r="L8451" s="7">
        <f>IFERROR(VLOOKUP(SiscoTable[[#This Row],[Código]],Hoja2!A:B,2,0)*SiscoTable[[#This Row],[Provta(Uns)]],0)</f>
        <v>139.023</v>
      </c>
      <c r="M8451" s="7">
        <v>0</v>
      </c>
      <c r="N8451" s="7">
        <v>99</v>
      </c>
      <c r="O8451" s="7">
        <f>IFERROR(VLOOKUP(SiscoTable[[#This Row],[Código]],Hoja2!A:B,2,0)*SiscoTable[[#This Row],[Stock_actual]],0)</f>
        <v>188.1</v>
      </c>
      <c r="P8451" s="6" t="s">
        <v>575</v>
      </c>
      <c r="Q8451" s="7">
        <v>81</v>
      </c>
      <c r="R8451" s="7">
        <v>0</v>
      </c>
      <c r="S8451" s="7" t="s">
        <v>11927</v>
      </c>
      <c r="BI8451"/>
      <c r="BJ8451"/>
    </row>
    <row r="8452" spans="2:62" x14ac:dyDescent="0.4">
      <c r="B8452" s="1">
        <v>31544</v>
      </c>
      <c r="C8452" s="6" t="s">
        <v>8</v>
      </c>
      <c r="D8452" s="6" t="s">
        <v>8</v>
      </c>
      <c r="E8452" s="6" t="s">
        <v>3268</v>
      </c>
      <c r="F8452" s="6" t="s">
        <v>8283</v>
      </c>
      <c r="G8452" s="6" t="s">
        <v>8321</v>
      </c>
      <c r="H8452" s="6" t="s">
        <v>1066</v>
      </c>
      <c r="I8452" s="6" t="s">
        <v>8409</v>
      </c>
      <c r="J8452" s="6" t="s">
        <v>5</v>
      </c>
      <c r="K8452" s="7">
        <v>0.33</v>
      </c>
      <c r="L8452" s="7">
        <f>IFERROR(VLOOKUP(SiscoTable[[#This Row],[Código]],Hoja2!A:B,2,0)*SiscoTable[[#This Row],[Provta(Uns)]],0)</f>
        <v>1.7820000000000003</v>
      </c>
      <c r="M8452" s="7">
        <v>0</v>
      </c>
      <c r="N8452" s="7">
        <v>10</v>
      </c>
      <c r="O8452" s="7">
        <f>IFERROR(VLOOKUP(SiscoTable[[#This Row],[Código]],Hoja2!A:B,2,0)*SiscoTable[[#This Row],[Stock_actual]],0)</f>
        <v>54</v>
      </c>
      <c r="P8452" s="6" t="s">
        <v>1250</v>
      </c>
      <c r="Q8452" s="7">
        <v>0</v>
      </c>
      <c r="R8452" s="7">
        <v>0</v>
      </c>
      <c r="S8452" s="7" t="s">
        <v>11927</v>
      </c>
      <c r="BI8452"/>
      <c r="BJ8452"/>
    </row>
    <row r="8453" spans="2:62" x14ac:dyDescent="0.4">
      <c r="B8453" s="1">
        <v>31545</v>
      </c>
      <c r="C8453" s="6" t="s">
        <v>30</v>
      </c>
      <c r="D8453" s="6" t="s">
        <v>30</v>
      </c>
      <c r="E8453" s="6" t="s">
        <v>469</v>
      </c>
      <c r="F8453" s="6" t="s">
        <v>1050</v>
      </c>
      <c r="G8453" s="6" t="s">
        <v>1309</v>
      </c>
      <c r="H8453" s="6" t="s">
        <v>1066</v>
      </c>
      <c r="I8453" s="6" t="s">
        <v>1438</v>
      </c>
      <c r="J8453" s="6" t="s">
        <v>5</v>
      </c>
      <c r="K8453" s="7">
        <v>77.33</v>
      </c>
      <c r="L8453" s="7">
        <f>IFERROR(VLOOKUP(SiscoTable[[#This Row],[Código]],Hoja2!A:B,2,0)*SiscoTable[[#This Row],[Provta(Uns)]],0)</f>
        <v>115.995</v>
      </c>
      <c r="M8453" s="7">
        <v>0</v>
      </c>
      <c r="N8453" s="7">
        <v>32</v>
      </c>
      <c r="O8453" s="7">
        <f>IFERROR(VLOOKUP(SiscoTable[[#This Row],[Código]],Hoja2!A:B,2,0)*SiscoTable[[#This Row],[Stock_actual]],0)</f>
        <v>48</v>
      </c>
      <c r="P8453" s="6" t="s">
        <v>181</v>
      </c>
      <c r="Q8453" s="7">
        <v>85</v>
      </c>
      <c r="R8453" s="7">
        <v>153.76</v>
      </c>
      <c r="S8453" s="7" t="s">
        <v>11927</v>
      </c>
      <c r="BI8453"/>
      <c r="BJ8453"/>
    </row>
    <row r="8454" spans="2:62" x14ac:dyDescent="0.4">
      <c r="B8454" s="1">
        <v>31546</v>
      </c>
      <c r="C8454" s="6" t="s">
        <v>8</v>
      </c>
      <c r="D8454" s="6" t="s">
        <v>8</v>
      </c>
      <c r="E8454" s="6" t="s">
        <v>469</v>
      </c>
      <c r="F8454" s="6" t="s">
        <v>1050</v>
      </c>
      <c r="G8454" s="6" t="s">
        <v>1309</v>
      </c>
      <c r="H8454" s="6" t="s">
        <v>1066</v>
      </c>
      <c r="I8454" s="6" t="s">
        <v>1489</v>
      </c>
      <c r="J8454" s="6" t="s">
        <v>5</v>
      </c>
      <c r="K8454" s="7">
        <v>23.67</v>
      </c>
      <c r="L8454" s="7">
        <f>IFERROR(VLOOKUP(SiscoTable[[#This Row],[Código]],Hoja2!A:B,2,0)*SiscoTable[[#This Row],[Provta(Uns)]],0)</f>
        <v>37.872000000000007</v>
      </c>
      <c r="M8454" s="7">
        <v>0</v>
      </c>
      <c r="N8454" s="7">
        <v>34</v>
      </c>
      <c r="O8454" s="7">
        <f>IFERROR(VLOOKUP(SiscoTable[[#This Row],[Código]],Hoja2!A:B,2,0)*SiscoTable[[#This Row],[Stock_actual]],0)</f>
        <v>54.400000000000006</v>
      </c>
      <c r="P8454" s="6" t="s">
        <v>558</v>
      </c>
      <c r="Q8454" s="7">
        <v>26</v>
      </c>
      <c r="R8454" s="7">
        <v>0</v>
      </c>
      <c r="S8454" s="7" t="s">
        <v>11927</v>
      </c>
      <c r="BI8454"/>
      <c r="BJ8454"/>
    </row>
    <row r="8455" spans="2:62" x14ac:dyDescent="0.4">
      <c r="B8455" s="1">
        <v>31547</v>
      </c>
      <c r="C8455" s="6" t="s">
        <v>8</v>
      </c>
      <c r="D8455" s="6" t="s">
        <v>8</v>
      </c>
      <c r="E8455" s="6" t="s">
        <v>8482</v>
      </c>
      <c r="F8455" s="6" t="s">
        <v>10720</v>
      </c>
      <c r="G8455" s="6" t="s">
        <v>11322</v>
      </c>
      <c r="H8455" s="6" t="s">
        <v>9042</v>
      </c>
      <c r="I8455" s="6" t="s">
        <v>11423</v>
      </c>
      <c r="J8455" s="6" t="s">
        <v>5</v>
      </c>
      <c r="K8455" s="7">
        <v>10</v>
      </c>
      <c r="L8455" s="7">
        <f>IFERROR(VLOOKUP(SiscoTable[[#This Row],[Código]],Hoja2!A:B,2,0)*SiscoTable[[#This Row],[Provta(Uns)]],0)</f>
        <v>76</v>
      </c>
      <c r="M8455" s="7">
        <v>0</v>
      </c>
      <c r="N8455" s="7">
        <v>24</v>
      </c>
      <c r="O8455" s="7">
        <f>IFERROR(VLOOKUP(SiscoTable[[#This Row],[Código]],Hoja2!A:B,2,0)*SiscoTable[[#This Row],[Stock_actual]],0)</f>
        <v>182.39999999999998</v>
      </c>
      <c r="P8455" s="6" t="s">
        <v>598</v>
      </c>
      <c r="Q8455" s="7">
        <v>11</v>
      </c>
      <c r="R8455" s="7">
        <v>0</v>
      </c>
      <c r="S8455" s="7" t="s">
        <v>11926</v>
      </c>
      <c r="BI8455"/>
      <c r="BJ8455"/>
    </row>
    <row r="8456" spans="2:62" x14ac:dyDescent="0.4">
      <c r="B8456" s="1">
        <v>31548</v>
      </c>
      <c r="C8456" s="6" t="s">
        <v>8</v>
      </c>
      <c r="D8456" s="6" t="s">
        <v>8</v>
      </c>
      <c r="E8456" s="6" t="s">
        <v>8482</v>
      </c>
      <c r="F8456" s="6" t="s">
        <v>9030</v>
      </c>
      <c r="G8456" s="6" t="s">
        <v>9299</v>
      </c>
      <c r="H8456" s="6" t="s">
        <v>9301</v>
      </c>
      <c r="I8456" s="6" t="s">
        <v>9574</v>
      </c>
      <c r="J8456" s="6" t="s">
        <v>5</v>
      </c>
      <c r="K8456" s="7">
        <v>0</v>
      </c>
      <c r="L8456" s="7">
        <f>IFERROR(VLOOKUP(SiscoTable[[#This Row],[Código]],Hoja2!A:B,2,0)*SiscoTable[[#This Row],[Provta(Uns)]],0)</f>
        <v>0</v>
      </c>
      <c r="M8456" s="7">
        <v>36</v>
      </c>
      <c r="N8456" s="7">
        <v>0</v>
      </c>
      <c r="O8456" s="7">
        <f>IFERROR(VLOOKUP(SiscoTable[[#This Row],[Código]],Hoja2!A:B,2,0)*SiscoTable[[#This Row],[Stock_actual]],0)</f>
        <v>0</v>
      </c>
      <c r="P8456" s="6" t="s">
        <v>7</v>
      </c>
      <c r="Q8456" s="7">
        <v>0</v>
      </c>
      <c r="R8456" s="7">
        <v>0</v>
      </c>
      <c r="S8456" s="7" t="s">
        <v>11926</v>
      </c>
      <c r="BI8456"/>
      <c r="BJ8456"/>
    </row>
    <row r="8457" spans="2:62" x14ac:dyDescent="0.4">
      <c r="B8457" s="1">
        <v>31551</v>
      </c>
      <c r="C8457" s="6" t="s">
        <v>8</v>
      </c>
      <c r="D8457" s="6" t="s">
        <v>8</v>
      </c>
      <c r="E8457" s="6" t="s">
        <v>3268</v>
      </c>
      <c r="F8457" s="6" t="s">
        <v>3269</v>
      </c>
      <c r="G8457" s="6" t="s">
        <v>3773</v>
      </c>
      <c r="H8457" s="6" t="s">
        <v>4138</v>
      </c>
      <c r="I8457" s="6" t="s">
        <v>4137</v>
      </c>
      <c r="J8457" s="6" t="s">
        <v>5</v>
      </c>
      <c r="K8457" s="7">
        <v>2.5</v>
      </c>
      <c r="L8457" s="7">
        <f>IFERROR(VLOOKUP(SiscoTable[[#This Row],[Código]],Hoja2!A:B,2,0)*SiscoTable[[#This Row],[Provta(Uns)]],0)</f>
        <v>44</v>
      </c>
      <c r="M8457" s="7">
        <v>0</v>
      </c>
      <c r="N8457" s="7">
        <v>9</v>
      </c>
      <c r="O8457" s="7">
        <f>IFERROR(VLOOKUP(SiscoTable[[#This Row],[Código]],Hoja2!A:B,2,0)*SiscoTable[[#This Row],[Stock_actual]],0)</f>
        <v>158.4</v>
      </c>
      <c r="P8457" s="6" t="s">
        <v>476</v>
      </c>
      <c r="Q8457" s="7">
        <v>3</v>
      </c>
      <c r="R8457" s="7">
        <v>0</v>
      </c>
      <c r="S8457" s="7" t="s">
        <v>11928</v>
      </c>
      <c r="BI8457"/>
      <c r="BJ8457"/>
    </row>
    <row r="8458" spans="2:62" x14ac:dyDescent="0.4">
      <c r="B8458" s="1">
        <v>31552</v>
      </c>
      <c r="C8458" s="6" t="s">
        <v>8</v>
      </c>
      <c r="D8458" s="6" t="s">
        <v>8</v>
      </c>
      <c r="E8458" s="6" t="s">
        <v>3268</v>
      </c>
      <c r="F8458" s="6" t="s">
        <v>3269</v>
      </c>
      <c r="G8458" s="6" t="s">
        <v>5267</v>
      </c>
      <c r="H8458" s="6" t="s">
        <v>4138</v>
      </c>
      <c r="I8458" s="6" t="s">
        <v>5509</v>
      </c>
      <c r="J8458" s="6" t="s">
        <v>5</v>
      </c>
      <c r="K8458" s="7">
        <v>5</v>
      </c>
      <c r="L8458" s="7">
        <f>IFERROR(VLOOKUP(SiscoTable[[#This Row],[Código]],Hoja2!A:B,2,0)*SiscoTable[[#This Row],[Provta(Uns)]],0)</f>
        <v>41</v>
      </c>
      <c r="M8458" s="7">
        <v>0</v>
      </c>
      <c r="N8458" s="7">
        <v>2</v>
      </c>
      <c r="O8458" s="7">
        <f>IFERROR(VLOOKUP(SiscoTable[[#This Row],[Código]],Hoja2!A:B,2,0)*SiscoTable[[#This Row],[Stock_actual]],0)</f>
        <v>16.399999999999999</v>
      </c>
      <c r="P8458" s="6" t="s">
        <v>181</v>
      </c>
      <c r="Q8458" s="7">
        <v>6</v>
      </c>
      <c r="R8458" s="7">
        <v>10.24</v>
      </c>
      <c r="S8458" s="7" t="s">
        <v>11928</v>
      </c>
      <c r="BI8458"/>
      <c r="BJ8458"/>
    </row>
    <row r="8459" spans="2:62" x14ac:dyDescent="0.4">
      <c r="B8459" s="1">
        <v>31553</v>
      </c>
      <c r="C8459" s="6" t="s">
        <v>8</v>
      </c>
      <c r="D8459" s="6" t="s">
        <v>8</v>
      </c>
      <c r="E8459" s="6" t="s">
        <v>8482</v>
      </c>
      <c r="F8459" s="6" t="s">
        <v>9030</v>
      </c>
      <c r="G8459" s="6" t="s">
        <v>9624</v>
      </c>
      <c r="H8459" s="6" t="s">
        <v>9035</v>
      </c>
      <c r="I8459" s="6" t="s">
        <v>9656</v>
      </c>
      <c r="J8459" s="6" t="s">
        <v>5</v>
      </c>
      <c r="K8459" s="7">
        <v>2</v>
      </c>
      <c r="L8459" s="7">
        <f>IFERROR(VLOOKUP(SiscoTable[[#This Row],[Código]],Hoja2!A:B,2,0)*SiscoTable[[#This Row],[Provta(Uns)]],0)</f>
        <v>19.600000000000001</v>
      </c>
      <c r="M8459" s="7">
        <v>0</v>
      </c>
      <c r="N8459" s="7">
        <v>0</v>
      </c>
      <c r="O8459" s="7">
        <f>IFERROR(VLOOKUP(SiscoTable[[#This Row],[Código]],Hoja2!A:B,2,0)*SiscoTable[[#This Row],[Stock_actual]],0)</f>
        <v>0</v>
      </c>
      <c r="P8459" s="6" t="s">
        <v>7</v>
      </c>
      <c r="Q8459" s="7">
        <v>2</v>
      </c>
      <c r="R8459" s="7">
        <v>4.2</v>
      </c>
      <c r="S8459" s="7" t="s">
        <v>11926</v>
      </c>
      <c r="BI8459"/>
      <c r="BJ8459"/>
    </row>
    <row r="8460" spans="2:62" x14ac:dyDescent="0.4">
      <c r="B8460" s="1">
        <v>31554</v>
      </c>
      <c r="C8460" s="6" t="s">
        <v>8</v>
      </c>
      <c r="D8460" s="6" t="s">
        <v>8</v>
      </c>
      <c r="E8460" s="6" t="s">
        <v>8482</v>
      </c>
      <c r="F8460" s="6" t="s">
        <v>9030</v>
      </c>
      <c r="G8460" s="6" t="s">
        <v>9624</v>
      </c>
      <c r="H8460" s="6" t="s">
        <v>9035</v>
      </c>
      <c r="I8460" s="6" t="s">
        <v>9657</v>
      </c>
      <c r="J8460" s="6" t="s">
        <v>5</v>
      </c>
      <c r="K8460" s="7">
        <v>2</v>
      </c>
      <c r="L8460" s="7">
        <f>IFERROR(VLOOKUP(SiscoTable[[#This Row],[Código]],Hoja2!A:B,2,0)*SiscoTable[[#This Row],[Provta(Uns)]],0)</f>
        <v>19.600000000000001</v>
      </c>
      <c r="M8460" s="7">
        <v>0</v>
      </c>
      <c r="N8460" s="7">
        <v>0</v>
      </c>
      <c r="O8460" s="7">
        <f>IFERROR(VLOOKUP(SiscoTable[[#This Row],[Código]],Hoja2!A:B,2,0)*SiscoTable[[#This Row],[Stock_actual]],0)</f>
        <v>0</v>
      </c>
      <c r="P8460" s="6" t="s">
        <v>7</v>
      </c>
      <c r="Q8460" s="7">
        <v>2</v>
      </c>
      <c r="R8460" s="7">
        <v>4.2</v>
      </c>
      <c r="S8460" s="7" t="s">
        <v>11926</v>
      </c>
      <c r="BI8460"/>
      <c r="BJ8460"/>
    </row>
    <row r="8461" spans="2:62" x14ac:dyDescent="0.4">
      <c r="B8461" s="1">
        <v>31555</v>
      </c>
      <c r="C8461" s="6" t="s">
        <v>8</v>
      </c>
      <c r="D8461" s="6" t="s">
        <v>8</v>
      </c>
      <c r="E8461" s="6" t="s">
        <v>3268</v>
      </c>
      <c r="F8461" s="6" t="s">
        <v>3269</v>
      </c>
      <c r="G8461" s="6" t="s">
        <v>5267</v>
      </c>
      <c r="H8461" s="6" t="s">
        <v>4138</v>
      </c>
      <c r="I8461" s="6" t="s">
        <v>5510</v>
      </c>
      <c r="J8461" s="6" t="s">
        <v>5</v>
      </c>
      <c r="K8461" s="7">
        <v>2.83</v>
      </c>
      <c r="L8461" s="7">
        <f>IFERROR(VLOOKUP(SiscoTable[[#This Row],[Código]],Hoja2!A:B,2,0)*SiscoTable[[#This Row],[Provta(Uns)]],0)</f>
        <v>37.356000000000002</v>
      </c>
      <c r="M8461" s="7">
        <v>0</v>
      </c>
      <c r="N8461" s="7">
        <v>0</v>
      </c>
      <c r="O8461" s="7">
        <f>IFERROR(VLOOKUP(SiscoTable[[#This Row],[Código]],Hoja2!A:B,2,0)*SiscoTable[[#This Row],[Stock_actual]],0)</f>
        <v>0</v>
      </c>
      <c r="P8461" s="6" t="s">
        <v>7</v>
      </c>
      <c r="Q8461" s="7">
        <v>3</v>
      </c>
      <c r="R8461" s="7">
        <v>5.3999999999999995</v>
      </c>
      <c r="S8461" s="7" t="s">
        <v>11928</v>
      </c>
      <c r="BI8461"/>
      <c r="BJ8461"/>
    </row>
    <row r="8462" spans="2:62" x14ac:dyDescent="0.4">
      <c r="B8462" s="1">
        <v>31556</v>
      </c>
      <c r="C8462" s="6" t="s">
        <v>8</v>
      </c>
      <c r="D8462" s="6" t="s">
        <v>8</v>
      </c>
      <c r="E8462" s="6" t="s">
        <v>197</v>
      </c>
      <c r="F8462" s="6" t="s">
        <v>307</v>
      </c>
      <c r="G8462" s="6" t="s">
        <v>308</v>
      </c>
      <c r="H8462" s="6" t="s">
        <v>332</v>
      </c>
      <c r="I8462" s="6" t="s">
        <v>348</v>
      </c>
      <c r="J8462" s="6" t="s">
        <v>5</v>
      </c>
      <c r="K8462" s="7">
        <v>1.67</v>
      </c>
      <c r="L8462" s="34">
        <f>IFERROR(VLOOKUP(SiscoTable[[#This Row],[Código]],Hoja2!A:B,2,0)*SiscoTable[[#This Row],[Provta(Uns)]],0)</f>
        <v>63.794000000000004</v>
      </c>
      <c r="M8462" s="7">
        <v>0</v>
      </c>
      <c r="N8462" s="7">
        <v>2</v>
      </c>
      <c r="O8462" s="34">
        <f>IFERROR(VLOOKUP(SiscoTable[[#This Row],[Código]],Hoja2!A:B,2,0)*SiscoTable[[#This Row],[Stock_actual]],0)</f>
        <v>76.400000000000006</v>
      </c>
      <c r="P8462" s="6" t="s">
        <v>115</v>
      </c>
      <c r="Q8462" s="7">
        <v>2</v>
      </c>
      <c r="R8462" s="7">
        <v>3.58</v>
      </c>
      <c r="S8462" s="7" t="s">
        <v>11924</v>
      </c>
      <c r="BI8462"/>
      <c r="BJ8462"/>
    </row>
    <row r="8463" spans="2:62" x14ac:dyDescent="0.4">
      <c r="B8463" s="1">
        <v>31557</v>
      </c>
      <c r="C8463" s="6" t="s">
        <v>8</v>
      </c>
      <c r="D8463" s="6" t="s">
        <v>8</v>
      </c>
      <c r="E8463" s="6" t="s">
        <v>3268</v>
      </c>
      <c r="F8463" s="6" t="s">
        <v>6803</v>
      </c>
      <c r="G8463" s="6" t="s">
        <v>6915</v>
      </c>
      <c r="H8463" s="6" t="s">
        <v>6952</v>
      </c>
      <c r="I8463" s="6" t="s">
        <v>7035</v>
      </c>
      <c r="J8463" s="6" t="s">
        <v>5</v>
      </c>
      <c r="K8463" s="7">
        <v>7.67</v>
      </c>
      <c r="L8463" s="7">
        <f>IFERROR(VLOOKUP(SiscoTable[[#This Row],[Código]],Hoja2!A:B,2,0)*SiscoTable[[#This Row],[Provta(Uns)]],0)</f>
        <v>52.923000000000002</v>
      </c>
      <c r="M8463" s="7">
        <v>0</v>
      </c>
      <c r="N8463" s="7">
        <v>20</v>
      </c>
      <c r="O8463" s="7">
        <f>IFERROR(VLOOKUP(SiscoTable[[#This Row],[Código]],Hoja2!A:B,2,0)*SiscoTable[[#This Row],[Stock_actual]],0)</f>
        <v>138</v>
      </c>
      <c r="P8463" s="6" t="s">
        <v>577</v>
      </c>
      <c r="Q8463" s="7">
        <v>9</v>
      </c>
      <c r="R8463" s="7">
        <v>0</v>
      </c>
      <c r="S8463" s="7" t="s">
        <v>11925</v>
      </c>
      <c r="BI8463"/>
      <c r="BJ8463"/>
    </row>
    <row r="8464" spans="2:62" x14ac:dyDescent="0.4">
      <c r="B8464" s="1">
        <v>31558</v>
      </c>
      <c r="C8464" s="6" t="s">
        <v>8</v>
      </c>
      <c r="D8464" s="6" t="s">
        <v>30</v>
      </c>
      <c r="E8464" s="6" t="s">
        <v>3268</v>
      </c>
      <c r="F8464" s="6" t="s">
        <v>6803</v>
      </c>
      <c r="G8464" s="6" t="s">
        <v>6915</v>
      </c>
      <c r="H8464" s="6" t="s">
        <v>6952</v>
      </c>
      <c r="I8464" s="6" t="s">
        <v>7036</v>
      </c>
      <c r="J8464" s="6" t="s">
        <v>5</v>
      </c>
      <c r="K8464" s="7">
        <v>16.170000000000002</v>
      </c>
      <c r="L8464" s="7">
        <f>IFERROR(VLOOKUP(SiscoTable[[#This Row],[Código]],Hoja2!A:B,2,0)*SiscoTable[[#This Row],[Provta(Uns)]],0)</f>
        <v>19.404</v>
      </c>
      <c r="M8464" s="7">
        <v>0</v>
      </c>
      <c r="N8464" s="7">
        <v>43</v>
      </c>
      <c r="O8464" s="7">
        <f>IFERROR(VLOOKUP(SiscoTable[[#This Row],[Código]],Hoja2!A:B,2,0)*SiscoTable[[#This Row],[Stock_actual]],0)</f>
        <v>51.6</v>
      </c>
      <c r="P8464" s="6" t="s">
        <v>1484</v>
      </c>
      <c r="Q8464" s="7">
        <v>18</v>
      </c>
      <c r="R8464" s="7">
        <v>0</v>
      </c>
      <c r="S8464" s="7" t="s">
        <v>11925</v>
      </c>
      <c r="BI8464"/>
      <c r="BJ8464"/>
    </row>
    <row r="8465" spans="2:62" x14ac:dyDescent="0.4">
      <c r="B8465" s="1">
        <v>31559</v>
      </c>
      <c r="C8465" s="6" t="s">
        <v>8</v>
      </c>
      <c r="D8465" s="6" t="s">
        <v>30</v>
      </c>
      <c r="E8465" s="6" t="s">
        <v>3268</v>
      </c>
      <c r="F8465" s="6" t="s">
        <v>6803</v>
      </c>
      <c r="G8465" s="6" t="s">
        <v>6915</v>
      </c>
      <c r="H8465" s="6" t="s">
        <v>6952</v>
      </c>
      <c r="I8465" s="6" t="s">
        <v>7037</v>
      </c>
      <c r="J8465" s="6" t="s">
        <v>5</v>
      </c>
      <c r="K8465" s="7">
        <v>33.67</v>
      </c>
      <c r="L8465" s="7">
        <f>IFERROR(VLOOKUP(SiscoTable[[#This Row],[Código]],Hoja2!A:B,2,0)*SiscoTable[[#This Row],[Provta(Uns)]],0)</f>
        <v>40.404000000000003</v>
      </c>
      <c r="M8465" s="7">
        <v>0</v>
      </c>
      <c r="N8465" s="7">
        <v>57</v>
      </c>
      <c r="O8465" s="7">
        <f>IFERROR(VLOOKUP(SiscoTable[[#This Row],[Código]],Hoja2!A:B,2,0)*SiscoTable[[#This Row],[Stock_actual]],0)</f>
        <v>68.399999999999991</v>
      </c>
      <c r="P8465" s="6" t="s">
        <v>788</v>
      </c>
      <c r="Q8465" s="7">
        <v>37</v>
      </c>
      <c r="R8465" s="7">
        <v>0</v>
      </c>
      <c r="S8465" s="7" t="s">
        <v>11925</v>
      </c>
      <c r="BI8465"/>
      <c r="BJ8465"/>
    </row>
    <row r="8466" spans="2:62" x14ac:dyDescent="0.4">
      <c r="B8466" s="1">
        <v>31560</v>
      </c>
      <c r="C8466" s="6" t="s">
        <v>8</v>
      </c>
      <c r="D8466" s="6" t="s">
        <v>8</v>
      </c>
      <c r="E8466" s="6" t="s">
        <v>8482</v>
      </c>
      <c r="F8466" s="6" t="s">
        <v>10720</v>
      </c>
      <c r="G8466" s="6" t="s">
        <v>10721</v>
      </c>
      <c r="H8466" s="6" t="s">
        <v>6038</v>
      </c>
      <c r="I8466" s="6" t="s">
        <v>10925</v>
      </c>
      <c r="J8466" s="6" t="s">
        <v>5</v>
      </c>
      <c r="K8466" s="7">
        <v>1.83</v>
      </c>
      <c r="L8466" s="7">
        <f>IFERROR(VLOOKUP(SiscoTable[[#This Row],[Código]],Hoja2!A:B,2,0)*SiscoTable[[#This Row],[Provta(Uns)]],0)</f>
        <v>13.725000000000001</v>
      </c>
      <c r="M8466" s="7">
        <v>0</v>
      </c>
      <c r="N8466" s="7">
        <v>61</v>
      </c>
      <c r="O8466" s="7">
        <f>IFERROR(VLOOKUP(SiscoTable[[#This Row],[Código]],Hoja2!A:B,2,0)*SiscoTable[[#This Row],[Stock_actual]],0)</f>
        <v>457.5</v>
      </c>
      <c r="P8466" s="6" t="s">
        <v>2275</v>
      </c>
      <c r="Q8466" s="7">
        <v>2</v>
      </c>
      <c r="R8466" s="7">
        <v>0</v>
      </c>
      <c r="S8466" s="7" t="s">
        <v>11926</v>
      </c>
      <c r="BI8466"/>
      <c r="BJ8466"/>
    </row>
    <row r="8467" spans="2:62" x14ac:dyDescent="0.4">
      <c r="B8467" s="1">
        <v>31561</v>
      </c>
      <c r="C8467" s="6" t="s">
        <v>8</v>
      </c>
      <c r="D8467" s="6" t="s">
        <v>8</v>
      </c>
      <c r="E8467" s="6" t="s">
        <v>8482</v>
      </c>
      <c r="F8467" s="6" t="s">
        <v>10720</v>
      </c>
      <c r="G8467" s="6" t="s">
        <v>10721</v>
      </c>
      <c r="H8467" s="6" t="s">
        <v>6038</v>
      </c>
      <c r="I8467" s="6" t="s">
        <v>10926</v>
      </c>
      <c r="J8467" s="6" t="s">
        <v>5</v>
      </c>
      <c r="K8467" s="7">
        <v>9.83</v>
      </c>
      <c r="L8467" s="7">
        <f>IFERROR(VLOOKUP(SiscoTable[[#This Row],[Código]],Hoja2!A:B,2,0)*SiscoTable[[#This Row],[Provta(Uns)]],0)</f>
        <v>29.490000000000002</v>
      </c>
      <c r="M8467" s="7">
        <v>24</v>
      </c>
      <c r="N8467" s="7">
        <v>85</v>
      </c>
      <c r="O8467" s="7">
        <f>IFERROR(VLOOKUP(SiscoTable[[#This Row],[Código]],Hoja2!A:B,2,0)*SiscoTable[[#This Row],[Stock_actual]],0)</f>
        <v>255</v>
      </c>
      <c r="P8467" s="6" t="s">
        <v>10927</v>
      </c>
      <c r="Q8467" s="7">
        <v>11</v>
      </c>
      <c r="R8467" s="7">
        <v>0</v>
      </c>
      <c r="S8467" s="7" t="s">
        <v>11926</v>
      </c>
      <c r="BI8467"/>
      <c r="BJ8467"/>
    </row>
    <row r="8468" spans="2:62" x14ac:dyDescent="0.4">
      <c r="B8468" s="1">
        <v>31562</v>
      </c>
      <c r="C8468" s="6" t="s">
        <v>8</v>
      </c>
      <c r="D8468" s="6" t="s">
        <v>8</v>
      </c>
      <c r="E8468" s="6" t="s">
        <v>8482</v>
      </c>
      <c r="F8468" s="6" t="s">
        <v>10720</v>
      </c>
      <c r="G8468" s="6" t="s">
        <v>10721</v>
      </c>
      <c r="H8468" s="6" t="s">
        <v>6038</v>
      </c>
      <c r="I8468" s="6" t="s">
        <v>10928</v>
      </c>
      <c r="J8468" s="6" t="s">
        <v>5</v>
      </c>
      <c r="K8468" s="7">
        <v>4.5</v>
      </c>
      <c r="L8468" s="7">
        <f>IFERROR(VLOOKUP(SiscoTable[[#This Row],[Código]],Hoja2!A:B,2,0)*SiscoTable[[#This Row],[Provta(Uns)]],0)</f>
        <v>18</v>
      </c>
      <c r="M8468" s="7">
        <v>0</v>
      </c>
      <c r="N8468" s="7">
        <v>69</v>
      </c>
      <c r="O8468" s="7">
        <f>IFERROR(VLOOKUP(SiscoTable[[#This Row],[Código]],Hoja2!A:B,2,0)*SiscoTable[[#This Row],[Stock_actual]],0)</f>
        <v>276</v>
      </c>
      <c r="P8468" s="6" t="s">
        <v>10929</v>
      </c>
      <c r="Q8468" s="7">
        <v>5</v>
      </c>
      <c r="R8468" s="7">
        <v>0</v>
      </c>
      <c r="S8468" s="7" t="s">
        <v>11926</v>
      </c>
      <c r="BI8468"/>
      <c r="BJ8468"/>
    </row>
    <row r="8469" spans="2:62" x14ac:dyDescent="0.4">
      <c r="B8469" s="1">
        <v>31563</v>
      </c>
      <c r="C8469" s="6" t="s">
        <v>8</v>
      </c>
      <c r="D8469" s="6" t="s">
        <v>8</v>
      </c>
      <c r="E8469" s="6" t="s">
        <v>8482</v>
      </c>
      <c r="F8469" s="6" t="s">
        <v>8483</v>
      </c>
      <c r="G8469" s="6" t="s">
        <v>2312</v>
      </c>
      <c r="H8469" s="6" t="s">
        <v>6038</v>
      </c>
      <c r="I8469" s="6" t="s">
        <v>8536</v>
      </c>
      <c r="J8469" s="6" t="s">
        <v>5</v>
      </c>
      <c r="K8469" s="7">
        <v>0.83</v>
      </c>
      <c r="L8469" s="7">
        <f>IFERROR(VLOOKUP(SiscoTable[[#This Row],[Código]],Hoja2!A:B,2,0)*SiscoTable[[#This Row],[Provta(Uns)]],0)</f>
        <v>9.129999999999999</v>
      </c>
      <c r="M8469" s="7">
        <v>0</v>
      </c>
      <c r="N8469" s="7">
        <v>25</v>
      </c>
      <c r="O8469" s="7">
        <f>IFERROR(VLOOKUP(SiscoTable[[#This Row],[Código]],Hoja2!A:B,2,0)*SiscoTable[[#This Row],[Stock_actual]],0)</f>
        <v>275</v>
      </c>
      <c r="P8469" s="6" t="s">
        <v>8537</v>
      </c>
      <c r="Q8469" s="7">
        <v>1</v>
      </c>
      <c r="R8469" s="7">
        <v>0</v>
      </c>
      <c r="S8469" s="7" t="s">
        <v>11926</v>
      </c>
      <c r="BI8469"/>
      <c r="BJ8469"/>
    </row>
    <row r="8470" spans="2:62" x14ac:dyDescent="0.4">
      <c r="B8470" s="1">
        <v>31564</v>
      </c>
      <c r="C8470" s="6" t="s">
        <v>8</v>
      </c>
      <c r="D8470" s="6" t="s">
        <v>8</v>
      </c>
      <c r="E8470" s="6" t="s">
        <v>8482</v>
      </c>
      <c r="F8470" s="6" t="s">
        <v>8483</v>
      </c>
      <c r="G8470" s="6" t="s">
        <v>2312</v>
      </c>
      <c r="H8470" s="6" t="s">
        <v>6038</v>
      </c>
      <c r="I8470" s="6" t="s">
        <v>8538</v>
      </c>
      <c r="J8470" s="6" t="s">
        <v>5</v>
      </c>
      <c r="K8470" s="7">
        <v>0</v>
      </c>
      <c r="L8470" s="7">
        <f>IFERROR(VLOOKUP(SiscoTable[[#This Row],[Código]],Hoja2!A:B,2,0)*SiscoTable[[#This Row],[Provta(Uns)]],0)</f>
        <v>0</v>
      </c>
      <c r="M8470" s="7">
        <v>0</v>
      </c>
      <c r="N8470" s="7">
        <v>0</v>
      </c>
      <c r="O8470" s="7">
        <f>IFERROR(VLOOKUP(SiscoTable[[#This Row],[Código]],Hoja2!A:B,2,0)*SiscoTable[[#This Row],[Stock_actual]],0)</f>
        <v>0</v>
      </c>
      <c r="P8470" s="6" t="s">
        <v>7</v>
      </c>
      <c r="Q8470" s="7">
        <v>0</v>
      </c>
      <c r="R8470" s="7">
        <v>0</v>
      </c>
      <c r="S8470" s="7" t="s">
        <v>11926</v>
      </c>
      <c r="BI8470"/>
      <c r="BJ8470"/>
    </row>
    <row r="8471" spans="2:62" x14ac:dyDescent="0.4">
      <c r="B8471" s="1">
        <v>31565</v>
      </c>
      <c r="C8471" s="6" t="s">
        <v>8</v>
      </c>
      <c r="D8471" s="6" t="s">
        <v>8</v>
      </c>
      <c r="E8471" s="6" t="s">
        <v>8482</v>
      </c>
      <c r="F8471" s="6" t="s">
        <v>8483</v>
      </c>
      <c r="G8471" s="6" t="s">
        <v>2312</v>
      </c>
      <c r="H8471" s="6" t="s">
        <v>6038</v>
      </c>
      <c r="I8471" s="6" t="s">
        <v>8539</v>
      </c>
      <c r="J8471" s="6" t="s">
        <v>5</v>
      </c>
      <c r="K8471" s="7">
        <v>3.83</v>
      </c>
      <c r="L8471" s="7">
        <f>IFERROR(VLOOKUP(SiscoTable[[#This Row],[Código]],Hoja2!A:B,2,0)*SiscoTable[[#This Row],[Provta(Uns)]],0)</f>
        <v>14.936999999999999</v>
      </c>
      <c r="M8471" s="7">
        <v>24</v>
      </c>
      <c r="N8471" s="7">
        <v>13</v>
      </c>
      <c r="O8471" s="7">
        <f>IFERROR(VLOOKUP(SiscoTable[[#This Row],[Código]],Hoja2!A:B,2,0)*SiscoTable[[#This Row],[Stock_actual]],0)</f>
        <v>50.699999999999996</v>
      </c>
      <c r="P8471" s="6" t="s">
        <v>1499</v>
      </c>
      <c r="Q8471" s="7">
        <v>4</v>
      </c>
      <c r="R8471" s="7">
        <v>0</v>
      </c>
      <c r="S8471" s="7" t="s">
        <v>11926</v>
      </c>
      <c r="BI8471"/>
      <c r="BJ8471"/>
    </row>
    <row r="8472" spans="2:62" x14ac:dyDescent="0.4">
      <c r="B8472" s="1">
        <v>31566</v>
      </c>
      <c r="C8472" s="6" t="s">
        <v>30</v>
      </c>
      <c r="D8472" s="6" t="s">
        <v>25</v>
      </c>
      <c r="E8472" s="6" t="s">
        <v>3268</v>
      </c>
      <c r="F8472" s="6" t="s">
        <v>3269</v>
      </c>
      <c r="G8472" s="6" t="s">
        <v>634</v>
      </c>
      <c r="H8472" s="6" t="s">
        <v>4792</v>
      </c>
      <c r="I8472" s="6" t="s">
        <v>4858</v>
      </c>
      <c r="J8472" s="6" t="s">
        <v>5</v>
      </c>
      <c r="K8472" s="7">
        <v>64.67</v>
      </c>
      <c r="L8472" s="7">
        <f>IFERROR(VLOOKUP(SiscoTable[[#This Row],[Código]],Hoja2!A:B,2,0)*SiscoTable[[#This Row],[Provta(Uns)]],0)</f>
        <v>97.004999999999995</v>
      </c>
      <c r="M8472" s="7">
        <v>0</v>
      </c>
      <c r="N8472" s="7">
        <v>52</v>
      </c>
      <c r="O8472" s="7">
        <f>IFERROR(VLOOKUP(SiscoTable[[#This Row],[Código]],Hoja2!A:B,2,0)*SiscoTable[[#This Row],[Stock_actual]],0)</f>
        <v>78</v>
      </c>
      <c r="P8472" s="6" t="s">
        <v>751</v>
      </c>
      <c r="Q8472" s="7">
        <v>71</v>
      </c>
      <c r="R8472" s="7">
        <v>129.44</v>
      </c>
      <c r="S8472" s="7" t="s">
        <v>11927</v>
      </c>
      <c r="BI8472"/>
      <c r="BJ8472"/>
    </row>
    <row r="8473" spans="2:62" x14ac:dyDescent="0.4">
      <c r="B8473" s="1">
        <v>31567</v>
      </c>
      <c r="C8473" s="6" t="s">
        <v>8</v>
      </c>
      <c r="D8473" s="6" t="s">
        <v>8</v>
      </c>
      <c r="E8473" s="6" t="s">
        <v>8482</v>
      </c>
      <c r="F8473" s="6" t="s">
        <v>8483</v>
      </c>
      <c r="G8473" s="6" t="s">
        <v>2312</v>
      </c>
      <c r="H8473" s="6" t="s">
        <v>6038</v>
      </c>
      <c r="I8473" s="6" t="s">
        <v>8540</v>
      </c>
      <c r="J8473" s="6" t="s">
        <v>5</v>
      </c>
      <c r="K8473" s="7">
        <v>1</v>
      </c>
      <c r="L8473" s="7">
        <f>IFERROR(VLOOKUP(SiscoTable[[#This Row],[Código]],Hoja2!A:B,2,0)*SiscoTable[[#This Row],[Provta(Uns)]],0)</f>
        <v>7.5</v>
      </c>
      <c r="M8473" s="7">
        <v>0</v>
      </c>
      <c r="N8473" s="7">
        <v>30</v>
      </c>
      <c r="O8473" s="7">
        <f>IFERROR(VLOOKUP(SiscoTable[[#This Row],[Código]],Hoja2!A:B,2,0)*SiscoTable[[#This Row],[Stock_actual]],0)</f>
        <v>225</v>
      </c>
      <c r="P8473" s="6" t="s">
        <v>2284</v>
      </c>
      <c r="Q8473" s="7">
        <v>1</v>
      </c>
      <c r="R8473" s="7">
        <v>0</v>
      </c>
      <c r="S8473" s="7" t="s">
        <v>11926</v>
      </c>
      <c r="BI8473"/>
      <c r="BJ8473"/>
    </row>
    <row r="8474" spans="2:62" x14ac:dyDescent="0.4">
      <c r="B8474" s="1">
        <v>31568</v>
      </c>
      <c r="C8474" s="6" t="s">
        <v>8</v>
      </c>
      <c r="D8474" s="6" t="s">
        <v>8</v>
      </c>
      <c r="E8474" s="6" t="s">
        <v>8482</v>
      </c>
      <c r="F8474" s="6" t="s">
        <v>8483</v>
      </c>
      <c r="G8474" s="6" t="s">
        <v>2312</v>
      </c>
      <c r="H8474" s="6" t="s">
        <v>6038</v>
      </c>
      <c r="I8474" s="6" t="s">
        <v>8541</v>
      </c>
      <c r="J8474" s="6" t="s">
        <v>5</v>
      </c>
      <c r="K8474" s="7">
        <v>0</v>
      </c>
      <c r="L8474" s="7">
        <f>IFERROR(VLOOKUP(SiscoTable[[#This Row],[Código]],Hoja2!A:B,2,0)*SiscoTable[[#This Row],[Provta(Uns)]],0)</f>
        <v>0</v>
      </c>
      <c r="M8474" s="7">
        <v>0</v>
      </c>
      <c r="N8474" s="7">
        <v>0</v>
      </c>
      <c r="O8474" s="7">
        <f>IFERROR(VLOOKUP(SiscoTable[[#This Row],[Código]],Hoja2!A:B,2,0)*SiscoTable[[#This Row],[Stock_actual]],0)</f>
        <v>0</v>
      </c>
      <c r="P8474" s="6" t="s">
        <v>7</v>
      </c>
      <c r="Q8474" s="7">
        <v>0</v>
      </c>
      <c r="R8474" s="7">
        <v>0</v>
      </c>
      <c r="S8474" s="7" t="s">
        <v>11926</v>
      </c>
      <c r="BI8474"/>
      <c r="BJ8474"/>
    </row>
    <row r="8475" spans="2:62" x14ac:dyDescent="0.4">
      <c r="B8475" s="1">
        <v>31569</v>
      </c>
      <c r="C8475" s="6" t="s">
        <v>8</v>
      </c>
      <c r="D8475" s="6" t="s">
        <v>8</v>
      </c>
      <c r="E8475" s="6" t="s">
        <v>8482</v>
      </c>
      <c r="F8475" s="6" t="s">
        <v>8483</v>
      </c>
      <c r="G8475" s="6" t="s">
        <v>2312</v>
      </c>
      <c r="H8475" s="6" t="s">
        <v>6038</v>
      </c>
      <c r="I8475" s="6" t="s">
        <v>8542</v>
      </c>
      <c r="J8475" s="6" t="s">
        <v>5</v>
      </c>
      <c r="K8475" s="7">
        <v>0</v>
      </c>
      <c r="L8475" s="7">
        <f>IFERROR(VLOOKUP(SiscoTable[[#This Row],[Código]],Hoja2!A:B,2,0)*SiscoTable[[#This Row],[Provta(Uns)]],0)</f>
        <v>0</v>
      </c>
      <c r="M8475" s="7">
        <v>0</v>
      </c>
      <c r="N8475" s="7">
        <v>0</v>
      </c>
      <c r="O8475" s="7">
        <f>IFERROR(VLOOKUP(SiscoTable[[#This Row],[Código]],Hoja2!A:B,2,0)*SiscoTable[[#This Row],[Stock_actual]],0)</f>
        <v>0</v>
      </c>
      <c r="P8475" s="6" t="s">
        <v>7</v>
      </c>
      <c r="Q8475" s="7">
        <v>0</v>
      </c>
      <c r="R8475" s="7">
        <v>0</v>
      </c>
      <c r="S8475" s="7" t="s">
        <v>11926</v>
      </c>
      <c r="BI8475"/>
      <c r="BJ8475"/>
    </row>
    <row r="8476" spans="2:62" x14ac:dyDescent="0.4">
      <c r="B8476" s="1">
        <v>31570</v>
      </c>
      <c r="C8476" s="6" t="s">
        <v>8</v>
      </c>
      <c r="D8476" s="6" t="s">
        <v>8</v>
      </c>
      <c r="E8476" s="6" t="s">
        <v>8482</v>
      </c>
      <c r="F8476" s="6" t="s">
        <v>10720</v>
      </c>
      <c r="G8476" s="6" t="s">
        <v>10981</v>
      </c>
      <c r="H8476" s="6" t="s">
        <v>6038</v>
      </c>
      <c r="I8476" s="6" t="s">
        <v>11096</v>
      </c>
      <c r="J8476" s="6" t="s">
        <v>5</v>
      </c>
      <c r="K8476" s="7">
        <v>1.5</v>
      </c>
      <c r="L8476" s="7">
        <f>IFERROR(VLOOKUP(SiscoTable[[#This Row],[Código]],Hoja2!A:B,2,0)*SiscoTable[[#This Row],[Provta(Uns)]],0)</f>
        <v>29.849999999999998</v>
      </c>
      <c r="M8476" s="7">
        <v>0</v>
      </c>
      <c r="N8476" s="7">
        <v>3</v>
      </c>
      <c r="O8476" s="7">
        <f>IFERROR(VLOOKUP(SiscoTable[[#This Row],[Código]],Hoja2!A:B,2,0)*SiscoTable[[#This Row],[Stock_actual]],0)</f>
        <v>59.699999999999996</v>
      </c>
      <c r="P8476" s="6" t="s">
        <v>242</v>
      </c>
      <c r="Q8476" s="7">
        <v>2</v>
      </c>
      <c r="R8476" s="7">
        <v>0</v>
      </c>
      <c r="S8476" s="7" t="s">
        <v>11926</v>
      </c>
      <c r="BI8476"/>
      <c r="BJ8476"/>
    </row>
    <row r="8477" spans="2:62" x14ac:dyDescent="0.4">
      <c r="B8477" s="1">
        <v>31571</v>
      </c>
      <c r="C8477" s="6" t="s">
        <v>8</v>
      </c>
      <c r="D8477" s="6" t="s">
        <v>8</v>
      </c>
      <c r="E8477" s="6" t="s">
        <v>8482</v>
      </c>
      <c r="F8477" s="6" t="s">
        <v>10720</v>
      </c>
      <c r="G8477" s="6" t="s">
        <v>10981</v>
      </c>
      <c r="H8477" s="6" t="s">
        <v>6038</v>
      </c>
      <c r="I8477" s="6" t="s">
        <v>11097</v>
      </c>
      <c r="J8477" s="6" t="s">
        <v>5</v>
      </c>
      <c r="K8477" s="7">
        <v>0.17</v>
      </c>
      <c r="L8477" s="7">
        <f>IFERROR(VLOOKUP(SiscoTable[[#This Row],[Código]],Hoja2!A:B,2,0)*SiscoTable[[#This Row],[Provta(Uns)]],0)</f>
        <v>3.383</v>
      </c>
      <c r="M8477" s="7">
        <v>0</v>
      </c>
      <c r="N8477" s="7">
        <v>11</v>
      </c>
      <c r="O8477" s="7">
        <f>IFERROR(VLOOKUP(SiscoTable[[#This Row],[Código]],Hoja2!A:B,2,0)*SiscoTable[[#This Row],[Stock_actual]],0)</f>
        <v>218.89999999999998</v>
      </c>
      <c r="P8477" s="6" t="s">
        <v>2040</v>
      </c>
      <c r="Q8477" s="7">
        <v>0</v>
      </c>
      <c r="R8477" s="7">
        <v>0</v>
      </c>
      <c r="S8477" s="7" t="s">
        <v>11926</v>
      </c>
      <c r="BI8477"/>
      <c r="BJ8477"/>
    </row>
    <row r="8478" spans="2:62" x14ac:dyDescent="0.4">
      <c r="B8478" s="1">
        <v>31572</v>
      </c>
      <c r="C8478" s="6" t="s">
        <v>8</v>
      </c>
      <c r="D8478" s="6" t="s">
        <v>8</v>
      </c>
      <c r="E8478" s="6" t="s">
        <v>8482</v>
      </c>
      <c r="F8478" s="6" t="s">
        <v>10720</v>
      </c>
      <c r="G8478" s="6" t="s">
        <v>10981</v>
      </c>
      <c r="H8478" s="6" t="s">
        <v>6038</v>
      </c>
      <c r="I8478" s="6" t="s">
        <v>11098</v>
      </c>
      <c r="J8478" s="6" t="s">
        <v>5</v>
      </c>
      <c r="K8478" s="7">
        <v>0.33</v>
      </c>
      <c r="L8478" s="7">
        <f>IFERROR(VLOOKUP(SiscoTable[[#This Row],[Código]],Hoja2!A:B,2,0)*SiscoTable[[#This Row],[Provta(Uns)]],0)</f>
        <v>6.5670000000000002</v>
      </c>
      <c r="M8478" s="7">
        <v>0</v>
      </c>
      <c r="N8478" s="7">
        <v>10</v>
      </c>
      <c r="O8478" s="7">
        <f>IFERROR(VLOOKUP(SiscoTable[[#This Row],[Código]],Hoja2!A:B,2,0)*SiscoTable[[#This Row],[Stock_actual]],0)</f>
        <v>199</v>
      </c>
      <c r="P8478" s="6" t="s">
        <v>1250</v>
      </c>
      <c r="Q8478" s="7">
        <v>0</v>
      </c>
      <c r="R8478" s="7">
        <v>0</v>
      </c>
      <c r="S8478" s="7" t="s">
        <v>11926</v>
      </c>
      <c r="BI8478"/>
      <c r="BJ8478"/>
    </row>
    <row r="8479" spans="2:62" x14ac:dyDescent="0.4">
      <c r="B8479" s="1">
        <v>31573</v>
      </c>
      <c r="C8479" s="6" t="s">
        <v>8</v>
      </c>
      <c r="D8479" s="6" t="s">
        <v>8</v>
      </c>
      <c r="E8479" s="6" t="s">
        <v>8482</v>
      </c>
      <c r="F8479" s="6" t="s">
        <v>10720</v>
      </c>
      <c r="G8479" s="6" t="s">
        <v>10981</v>
      </c>
      <c r="H8479" s="6" t="s">
        <v>6038</v>
      </c>
      <c r="I8479" s="6" t="s">
        <v>11099</v>
      </c>
      <c r="J8479" s="6" t="s">
        <v>5</v>
      </c>
      <c r="K8479" s="7">
        <v>0.67</v>
      </c>
      <c r="L8479" s="7">
        <f>IFERROR(VLOOKUP(SiscoTable[[#This Row],[Código]],Hoja2!A:B,2,0)*SiscoTable[[#This Row],[Provta(Uns)]],0)</f>
        <v>12.663</v>
      </c>
      <c r="M8479" s="7">
        <v>0</v>
      </c>
      <c r="N8479" s="7">
        <v>8</v>
      </c>
      <c r="O8479" s="7">
        <f>IFERROR(VLOOKUP(SiscoTable[[#This Row],[Código]],Hoja2!A:B,2,0)*SiscoTable[[#This Row],[Stock_actual]],0)</f>
        <v>151.19999999999999</v>
      </c>
      <c r="P8479" s="6" t="s">
        <v>244</v>
      </c>
      <c r="Q8479" s="7">
        <v>1</v>
      </c>
      <c r="R8479" s="7">
        <v>0</v>
      </c>
      <c r="S8479" s="7" t="s">
        <v>11926</v>
      </c>
      <c r="BI8479"/>
      <c r="BJ8479"/>
    </row>
    <row r="8480" spans="2:62" x14ac:dyDescent="0.4">
      <c r="B8480" s="1">
        <v>31574</v>
      </c>
      <c r="C8480" s="6" t="s">
        <v>8</v>
      </c>
      <c r="D8480" s="6" t="s">
        <v>8</v>
      </c>
      <c r="E8480" s="6" t="s">
        <v>8482</v>
      </c>
      <c r="F8480" s="6" t="s">
        <v>10720</v>
      </c>
      <c r="G8480" s="6" t="s">
        <v>10981</v>
      </c>
      <c r="H8480" s="6" t="s">
        <v>6038</v>
      </c>
      <c r="I8480" s="6" t="s">
        <v>11100</v>
      </c>
      <c r="J8480" s="6" t="s">
        <v>5</v>
      </c>
      <c r="K8480" s="7">
        <v>1</v>
      </c>
      <c r="L8480" s="7">
        <f>IFERROR(VLOOKUP(SiscoTable[[#This Row],[Código]],Hoja2!A:B,2,0)*SiscoTable[[#This Row],[Provta(Uns)]],0)</f>
        <v>18.899999999999999</v>
      </c>
      <c r="M8480" s="7">
        <v>0</v>
      </c>
      <c r="N8480" s="7">
        <v>6</v>
      </c>
      <c r="O8480" s="7">
        <f>IFERROR(VLOOKUP(SiscoTable[[#This Row],[Código]],Hoja2!A:B,2,0)*SiscoTable[[#This Row],[Stock_actual]],0)</f>
        <v>113.39999999999999</v>
      </c>
      <c r="P8480" s="6" t="s">
        <v>1014</v>
      </c>
      <c r="Q8480" s="7">
        <v>1</v>
      </c>
      <c r="R8480" s="7">
        <v>0</v>
      </c>
      <c r="S8480" s="7" t="s">
        <v>11926</v>
      </c>
      <c r="BI8480"/>
      <c r="BJ8480"/>
    </row>
    <row r="8481" spans="2:62" x14ac:dyDescent="0.4">
      <c r="B8481" s="1">
        <v>31575</v>
      </c>
      <c r="C8481" s="6" t="s">
        <v>8</v>
      </c>
      <c r="D8481" s="6" t="s">
        <v>8</v>
      </c>
      <c r="E8481" s="6" t="s">
        <v>8482</v>
      </c>
      <c r="F8481" s="6" t="s">
        <v>10720</v>
      </c>
      <c r="G8481" s="6" t="s">
        <v>10721</v>
      </c>
      <c r="H8481" s="6" t="s">
        <v>6038</v>
      </c>
      <c r="I8481" s="6" t="s">
        <v>10930</v>
      </c>
      <c r="J8481" s="6" t="s">
        <v>5</v>
      </c>
      <c r="K8481" s="7">
        <v>1.33</v>
      </c>
      <c r="L8481" s="7">
        <f>IFERROR(VLOOKUP(SiscoTable[[#This Row],[Código]],Hoja2!A:B,2,0)*SiscoTable[[#This Row],[Provta(Uns)]],0)</f>
        <v>14.497000000000002</v>
      </c>
      <c r="M8481" s="7">
        <v>0</v>
      </c>
      <c r="N8481" s="7">
        <v>4</v>
      </c>
      <c r="O8481" s="7">
        <f>IFERROR(VLOOKUP(SiscoTable[[#This Row],[Código]],Hoja2!A:B,2,0)*SiscoTable[[#This Row],[Stock_actual]],0)</f>
        <v>43.6</v>
      </c>
      <c r="P8481" s="6" t="s">
        <v>983</v>
      </c>
      <c r="Q8481" s="7">
        <v>1</v>
      </c>
      <c r="R8481" s="7">
        <v>0</v>
      </c>
      <c r="S8481" s="7" t="s">
        <v>11926</v>
      </c>
      <c r="BI8481"/>
      <c r="BJ8481"/>
    </row>
    <row r="8482" spans="2:62" x14ac:dyDescent="0.4">
      <c r="B8482" s="1">
        <v>31577</v>
      </c>
      <c r="C8482" s="6" t="s">
        <v>8</v>
      </c>
      <c r="D8482" s="6" t="s">
        <v>8</v>
      </c>
      <c r="E8482" s="6" t="s">
        <v>8482</v>
      </c>
      <c r="F8482" s="6" t="s">
        <v>1736</v>
      </c>
      <c r="G8482" s="6" t="s">
        <v>10193</v>
      </c>
      <c r="H8482" s="6" t="s">
        <v>6038</v>
      </c>
      <c r="I8482" s="6" t="s">
        <v>10300</v>
      </c>
      <c r="J8482" s="6" t="s">
        <v>5</v>
      </c>
      <c r="K8482" s="7">
        <v>0</v>
      </c>
      <c r="L8482" s="7">
        <f>IFERROR(VLOOKUP(SiscoTable[[#This Row],[Código]],Hoja2!A:B,2,0)*SiscoTable[[#This Row],[Provta(Uns)]],0)</f>
        <v>0</v>
      </c>
      <c r="M8482" s="7">
        <v>36</v>
      </c>
      <c r="N8482" s="7">
        <v>0</v>
      </c>
      <c r="O8482" s="7">
        <f>IFERROR(VLOOKUP(SiscoTable[[#This Row],[Código]],Hoja2!A:B,2,0)*SiscoTable[[#This Row],[Stock_actual]],0)</f>
        <v>0</v>
      </c>
      <c r="P8482" s="6" t="s">
        <v>7</v>
      </c>
      <c r="Q8482" s="7">
        <v>0</v>
      </c>
      <c r="R8482" s="7">
        <v>0</v>
      </c>
      <c r="S8482" s="7" t="s">
        <v>11926</v>
      </c>
      <c r="BI8482"/>
      <c r="BJ8482"/>
    </row>
    <row r="8483" spans="2:62" x14ac:dyDescent="0.4">
      <c r="B8483" s="1">
        <v>31578</v>
      </c>
      <c r="C8483" s="6" t="s">
        <v>8</v>
      </c>
      <c r="D8483" s="6" t="s">
        <v>8</v>
      </c>
      <c r="E8483" s="6" t="s">
        <v>8482</v>
      </c>
      <c r="F8483" s="6" t="s">
        <v>1736</v>
      </c>
      <c r="G8483" s="6" t="s">
        <v>10193</v>
      </c>
      <c r="H8483" s="6" t="s">
        <v>6038</v>
      </c>
      <c r="I8483" s="6" t="s">
        <v>10301</v>
      </c>
      <c r="J8483" s="6" t="s">
        <v>5</v>
      </c>
      <c r="K8483" s="7">
        <v>0</v>
      </c>
      <c r="L8483" s="7">
        <f>IFERROR(VLOOKUP(SiscoTable[[#This Row],[Código]],Hoja2!A:B,2,0)*SiscoTable[[#This Row],[Provta(Uns)]],0)</f>
        <v>0</v>
      </c>
      <c r="M8483" s="7">
        <v>36</v>
      </c>
      <c r="N8483" s="7">
        <v>0</v>
      </c>
      <c r="O8483" s="7">
        <f>IFERROR(VLOOKUP(SiscoTable[[#This Row],[Código]],Hoja2!A:B,2,0)*SiscoTable[[#This Row],[Stock_actual]],0)</f>
        <v>0</v>
      </c>
      <c r="P8483" s="6" t="s">
        <v>7</v>
      </c>
      <c r="Q8483" s="7">
        <v>0</v>
      </c>
      <c r="R8483" s="7">
        <v>0</v>
      </c>
      <c r="S8483" s="7" t="s">
        <v>11926</v>
      </c>
      <c r="BI8483"/>
      <c r="BJ8483"/>
    </row>
    <row r="8484" spans="2:62" x14ac:dyDescent="0.4">
      <c r="B8484" s="1">
        <v>31579</v>
      </c>
      <c r="C8484" s="6" t="s">
        <v>8</v>
      </c>
      <c r="D8484" s="6" t="s">
        <v>8</v>
      </c>
      <c r="E8484" s="6" t="s">
        <v>8482</v>
      </c>
      <c r="F8484" s="6" t="s">
        <v>1736</v>
      </c>
      <c r="G8484" s="6" t="s">
        <v>10193</v>
      </c>
      <c r="H8484" s="6" t="s">
        <v>6038</v>
      </c>
      <c r="I8484" s="6" t="s">
        <v>10302</v>
      </c>
      <c r="J8484" s="6" t="s">
        <v>5</v>
      </c>
      <c r="K8484" s="7">
        <v>0</v>
      </c>
      <c r="L8484" s="7">
        <f>IFERROR(VLOOKUP(SiscoTable[[#This Row],[Código]],Hoja2!A:B,2,0)*SiscoTable[[#This Row],[Provta(Uns)]],0)</f>
        <v>0</v>
      </c>
      <c r="M8484" s="7">
        <v>36</v>
      </c>
      <c r="N8484" s="7">
        <v>0</v>
      </c>
      <c r="O8484" s="7">
        <f>IFERROR(VLOOKUP(SiscoTable[[#This Row],[Código]],Hoja2!A:B,2,0)*SiscoTable[[#This Row],[Stock_actual]],0)</f>
        <v>0</v>
      </c>
      <c r="P8484" s="6" t="s">
        <v>7</v>
      </c>
      <c r="Q8484" s="7">
        <v>0</v>
      </c>
      <c r="R8484" s="7">
        <v>0</v>
      </c>
      <c r="S8484" s="7" t="s">
        <v>11926</v>
      </c>
      <c r="BI8484"/>
      <c r="BJ8484"/>
    </row>
    <row r="8485" spans="2:62" x14ac:dyDescent="0.4">
      <c r="B8485" s="1">
        <v>31580</v>
      </c>
      <c r="C8485" s="6" t="s">
        <v>8</v>
      </c>
      <c r="D8485" s="6" t="s">
        <v>8</v>
      </c>
      <c r="E8485" s="6" t="s">
        <v>8482</v>
      </c>
      <c r="F8485" s="6" t="s">
        <v>1736</v>
      </c>
      <c r="G8485" s="6" t="s">
        <v>10193</v>
      </c>
      <c r="H8485" s="6" t="s">
        <v>6038</v>
      </c>
      <c r="I8485" s="6" t="s">
        <v>10303</v>
      </c>
      <c r="J8485" s="6" t="s">
        <v>5</v>
      </c>
      <c r="K8485" s="7">
        <v>2</v>
      </c>
      <c r="L8485" s="7">
        <f>IFERROR(VLOOKUP(SiscoTable[[#This Row],[Código]],Hoja2!A:B,2,0)*SiscoTable[[#This Row],[Provta(Uns)]],0)</f>
        <v>67</v>
      </c>
      <c r="M8485" s="7">
        <v>36</v>
      </c>
      <c r="N8485" s="7">
        <v>0</v>
      </c>
      <c r="O8485" s="7">
        <f>IFERROR(VLOOKUP(SiscoTable[[#This Row],[Código]],Hoja2!A:B,2,0)*SiscoTable[[#This Row],[Stock_actual]],0)</f>
        <v>0</v>
      </c>
      <c r="P8485" s="6" t="s">
        <v>7</v>
      </c>
      <c r="Q8485" s="7">
        <v>2</v>
      </c>
      <c r="R8485" s="7">
        <v>0</v>
      </c>
      <c r="S8485" s="7" t="s">
        <v>11926</v>
      </c>
      <c r="BI8485"/>
      <c r="BJ8485"/>
    </row>
    <row r="8486" spans="2:62" x14ac:dyDescent="0.4">
      <c r="B8486" s="1">
        <v>31581</v>
      </c>
      <c r="C8486" s="6" t="s">
        <v>8</v>
      </c>
      <c r="D8486" s="6" t="s">
        <v>8</v>
      </c>
      <c r="E8486" s="6" t="s">
        <v>8482</v>
      </c>
      <c r="F8486" s="6" t="s">
        <v>1736</v>
      </c>
      <c r="G8486" s="6" t="s">
        <v>10193</v>
      </c>
      <c r="H8486" s="6" t="s">
        <v>6038</v>
      </c>
      <c r="I8486" s="6" t="s">
        <v>10304</v>
      </c>
      <c r="J8486" s="6" t="s">
        <v>5</v>
      </c>
      <c r="K8486" s="7">
        <v>0</v>
      </c>
      <c r="L8486" s="7">
        <f>IFERROR(VLOOKUP(SiscoTable[[#This Row],[Código]],Hoja2!A:B,2,0)*SiscoTable[[#This Row],[Provta(Uns)]],0)</f>
        <v>0</v>
      </c>
      <c r="M8486" s="7">
        <v>36</v>
      </c>
      <c r="N8486" s="7">
        <v>0</v>
      </c>
      <c r="O8486" s="7">
        <f>IFERROR(VLOOKUP(SiscoTable[[#This Row],[Código]],Hoja2!A:B,2,0)*SiscoTable[[#This Row],[Stock_actual]],0)</f>
        <v>0</v>
      </c>
      <c r="P8486" s="6" t="s">
        <v>7</v>
      </c>
      <c r="Q8486" s="7">
        <v>0</v>
      </c>
      <c r="R8486" s="7">
        <v>0</v>
      </c>
      <c r="S8486" s="7" t="s">
        <v>11926</v>
      </c>
      <c r="BI8486"/>
      <c r="BJ8486"/>
    </row>
    <row r="8487" spans="2:62" x14ac:dyDescent="0.4">
      <c r="B8487" s="1">
        <v>31582</v>
      </c>
      <c r="C8487" s="6" t="s">
        <v>8</v>
      </c>
      <c r="D8487" s="6" t="s">
        <v>8</v>
      </c>
      <c r="E8487" s="6" t="s">
        <v>8482</v>
      </c>
      <c r="F8487" s="6" t="s">
        <v>1736</v>
      </c>
      <c r="G8487" s="6" t="s">
        <v>10193</v>
      </c>
      <c r="H8487" s="6" t="s">
        <v>6038</v>
      </c>
      <c r="I8487" s="6" t="s">
        <v>10305</v>
      </c>
      <c r="J8487" s="6" t="s">
        <v>5</v>
      </c>
      <c r="K8487" s="7">
        <v>0</v>
      </c>
      <c r="L8487" s="7">
        <f>IFERROR(VLOOKUP(SiscoTable[[#This Row],[Código]],Hoja2!A:B,2,0)*SiscoTable[[#This Row],[Provta(Uns)]],0)</f>
        <v>0</v>
      </c>
      <c r="M8487" s="7">
        <v>36</v>
      </c>
      <c r="N8487" s="7">
        <v>0</v>
      </c>
      <c r="O8487" s="7">
        <f>IFERROR(VLOOKUP(SiscoTable[[#This Row],[Código]],Hoja2!A:B,2,0)*SiscoTable[[#This Row],[Stock_actual]],0)</f>
        <v>0</v>
      </c>
      <c r="P8487" s="6" t="s">
        <v>7</v>
      </c>
      <c r="Q8487" s="7">
        <v>0</v>
      </c>
      <c r="R8487" s="7">
        <v>0</v>
      </c>
      <c r="S8487" s="7" t="s">
        <v>11926</v>
      </c>
      <c r="BI8487"/>
      <c r="BJ8487"/>
    </row>
    <row r="8488" spans="2:62" x14ac:dyDescent="0.4">
      <c r="B8488" s="1">
        <v>31583</v>
      </c>
      <c r="C8488" s="6" t="s">
        <v>8</v>
      </c>
      <c r="D8488" s="6" t="s">
        <v>8</v>
      </c>
      <c r="E8488" s="6" t="s">
        <v>8482</v>
      </c>
      <c r="F8488" s="6" t="s">
        <v>1736</v>
      </c>
      <c r="G8488" s="6" t="s">
        <v>10193</v>
      </c>
      <c r="H8488" s="6" t="s">
        <v>6038</v>
      </c>
      <c r="I8488" s="6" t="s">
        <v>10306</v>
      </c>
      <c r="J8488" s="6" t="s">
        <v>5</v>
      </c>
      <c r="K8488" s="7">
        <v>0</v>
      </c>
      <c r="L8488" s="7">
        <f>IFERROR(VLOOKUP(SiscoTable[[#This Row],[Código]],Hoja2!A:B,2,0)*SiscoTable[[#This Row],[Provta(Uns)]],0)</f>
        <v>0</v>
      </c>
      <c r="M8488" s="7">
        <v>36</v>
      </c>
      <c r="N8488" s="7">
        <v>0</v>
      </c>
      <c r="O8488" s="7">
        <f>IFERROR(VLOOKUP(SiscoTable[[#This Row],[Código]],Hoja2!A:B,2,0)*SiscoTable[[#This Row],[Stock_actual]],0)</f>
        <v>0</v>
      </c>
      <c r="P8488" s="6" t="s">
        <v>7</v>
      </c>
      <c r="Q8488" s="7">
        <v>0</v>
      </c>
      <c r="R8488" s="7">
        <v>0</v>
      </c>
      <c r="S8488" s="7" t="s">
        <v>11926</v>
      </c>
      <c r="BI8488"/>
      <c r="BJ8488"/>
    </row>
    <row r="8489" spans="2:62" x14ac:dyDescent="0.4">
      <c r="B8489" s="1">
        <v>31584</v>
      </c>
      <c r="C8489" s="6" t="s">
        <v>8</v>
      </c>
      <c r="D8489" s="6" t="s">
        <v>8</v>
      </c>
      <c r="E8489" s="6" t="s">
        <v>8482</v>
      </c>
      <c r="F8489" s="6" t="s">
        <v>1736</v>
      </c>
      <c r="G8489" s="6" t="s">
        <v>10193</v>
      </c>
      <c r="H8489" s="6" t="s">
        <v>6038</v>
      </c>
      <c r="I8489" s="6" t="s">
        <v>10307</v>
      </c>
      <c r="J8489" s="6" t="s">
        <v>5</v>
      </c>
      <c r="K8489" s="7">
        <v>0</v>
      </c>
      <c r="L8489" s="7">
        <f>IFERROR(VLOOKUP(SiscoTable[[#This Row],[Código]],Hoja2!A:B,2,0)*SiscoTable[[#This Row],[Provta(Uns)]],0)</f>
        <v>0</v>
      </c>
      <c r="M8489" s="7">
        <v>36</v>
      </c>
      <c r="N8489" s="7">
        <v>0</v>
      </c>
      <c r="O8489" s="7">
        <f>IFERROR(VLOOKUP(SiscoTable[[#This Row],[Código]],Hoja2!A:B,2,0)*SiscoTable[[#This Row],[Stock_actual]],0)</f>
        <v>0</v>
      </c>
      <c r="P8489" s="6" t="s">
        <v>7</v>
      </c>
      <c r="Q8489" s="7">
        <v>0</v>
      </c>
      <c r="R8489" s="7">
        <v>0</v>
      </c>
      <c r="S8489" s="7" t="s">
        <v>11926</v>
      </c>
      <c r="BI8489"/>
      <c r="BJ8489"/>
    </row>
    <row r="8490" spans="2:62" x14ac:dyDescent="0.4">
      <c r="B8490" s="1">
        <v>31585</v>
      </c>
      <c r="C8490" s="6" t="s">
        <v>8</v>
      </c>
      <c r="D8490" s="6" t="s">
        <v>8</v>
      </c>
      <c r="E8490" s="6" t="s">
        <v>8482</v>
      </c>
      <c r="F8490" s="6" t="s">
        <v>1736</v>
      </c>
      <c r="G8490" s="6" t="s">
        <v>10193</v>
      </c>
      <c r="H8490" s="6" t="s">
        <v>6038</v>
      </c>
      <c r="I8490" s="6" t="s">
        <v>10308</v>
      </c>
      <c r="J8490" s="6" t="s">
        <v>5</v>
      </c>
      <c r="K8490" s="7">
        <v>3</v>
      </c>
      <c r="L8490" s="7">
        <f>IFERROR(VLOOKUP(SiscoTable[[#This Row],[Código]],Hoja2!A:B,2,0)*SiscoTable[[#This Row],[Provta(Uns)]],0)</f>
        <v>16.5</v>
      </c>
      <c r="M8490" s="7">
        <v>48</v>
      </c>
      <c r="N8490" s="7">
        <v>0</v>
      </c>
      <c r="O8490" s="7">
        <f>IFERROR(VLOOKUP(SiscoTable[[#This Row],[Código]],Hoja2!A:B,2,0)*SiscoTable[[#This Row],[Stock_actual]],0)</f>
        <v>0</v>
      </c>
      <c r="P8490" s="6" t="s">
        <v>7</v>
      </c>
      <c r="Q8490" s="7">
        <v>3</v>
      </c>
      <c r="R8490" s="7">
        <v>0</v>
      </c>
      <c r="S8490" s="7" t="s">
        <v>11926</v>
      </c>
      <c r="BI8490"/>
      <c r="BJ8490"/>
    </row>
    <row r="8491" spans="2:62" x14ac:dyDescent="0.4">
      <c r="B8491" s="1">
        <v>31586</v>
      </c>
      <c r="C8491" s="6" t="s">
        <v>8</v>
      </c>
      <c r="D8491" s="6" t="s">
        <v>30</v>
      </c>
      <c r="E8491" s="6" t="s">
        <v>3268</v>
      </c>
      <c r="F8491" s="6" t="s">
        <v>3269</v>
      </c>
      <c r="G8491" s="6" t="s">
        <v>634</v>
      </c>
      <c r="H8491" s="6" t="s">
        <v>4796</v>
      </c>
      <c r="I8491" s="6" t="s">
        <v>4939</v>
      </c>
      <c r="J8491" s="6" t="s">
        <v>5</v>
      </c>
      <c r="K8491" s="7">
        <v>20.67</v>
      </c>
      <c r="L8491" s="7">
        <f>IFERROR(VLOOKUP(SiscoTable[[#This Row],[Código]],Hoja2!A:B,2,0)*SiscoTable[[#This Row],[Provta(Uns)]],0)</f>
        <v>45.474000000000011</v>
      </c>
      <c r="M8491" s="7">
        <v>0</v>
      </c>
      <c r="N8491" s="7">
        <v>56</v>
      </c>
      <c r="O8491" s="7">
        <f>IFERROR(VLOOKUP(SiscoTable[[#This Row],[Código]],Hoja2!A:B,2,0)*SiscoTable[[#This Row],[Stock_actual]],0)</f>
        <v>123.20000000000002</v>
      </c>
      <c r="P8491" s="6" t="s">
        <v>1197</v>
      </c>
      <c r="Q8491" s="7">
        <v>23</v>
      </c>
      <c r="R8491" s="7">
        <v>0</v>
      </c>
      <c r="S8491" s="7" t="s">
        <v>11927</v>
      </c>
      <c r="BI8491"/>
      <c r="BJ8491"/>
    </row>
    <row r="8492" spans="2:62" x14ac:dyDescent="0.4">
      <c r="B8492" s="1">
        <v>31587</v>
      </c>
      <c r="C8492" s="6" t="s">
        <v>8</v>
      </c>
      <c r="D8492" s="6" t="s">
        <v>8</v>
      </c>
      <c r="E8492" s="6" t="s">
        <v>8482</v>
      </c>
      <c r="F8492" s="6" t="s">
        <v>10720</v>
      </c>
      <c r="G8492" s="6" t="s">
        <v>11322</v>
      </c>
      <c r="H8492" s="6" t="s">
        <v>6038</v>
      </c>
      <c r="I8492" s="6" t="s">
        <v>11424</v>
      </c>
      <c r="J8492" s="6" t="s">
        <v>5</v>
      </c>
      <c r="K8492" s="7">
        <v>1.67</v>
      </c>
      <c r="L8492" s="7">
        <f>IFERROR(VLOOKUP(SiscoTable[[#This Row],[Código]],Hoja2!A:B,2,0)*SiscoTable[[#This Row],[Provta(Uns)]],0)</f>
        <v>9.3519999999999985</v>
      </c>
      <c r="M8492" s="7">
        <v>0</v>
      </c>
      <c r="N8492" s="7">
        <v>38</v>
      </c>
      <c r="O8492" s="7">
        <f>IFERROR(VLOOKUP(SiscoTable[[#This Row],[Código]],Hoja2!A:B,2,0)*SiscoTable[[#This Row],[Stock_actual]],0)</f>
        <v>212.79999999999998</v>
      </c>
      <c r="P8492" s="6" t="s">
        <v>2742</v>
      </c>
      <c r="Q8492" s="7">
        <v>2</v>
      </c>
      <c r="R8492" s="7">
        <v>0</v>
      </c>
      <c r="S8492" s="7" t="s">
        <v>11926</v>
      </c>
      <c r="BI8492"/>
      <c r="BJ8492"/>
    </row>
    <row r="8493" spans="2:62" x14ac:dyDescent="0.4">
      <c r="B8493" s="1">
        <v>31588</v>
      </c>
      <c r="C8493" s="6" t="s">
        <v>8</v>
      </c>
      <c r="D8493" s="6" t="s">
        <v>8</v>
      </c>
      <c r="E8493" s="6" t="s">
        <v>8482</v>
      </c>
      <c r="F8493" s="6" t="s">
        <v>10720</v>
      </c>
      <c r="G8493" s="6" t="s">
        <v>11322</v>
      </c>
      <c r="H8493" s="6" t="s">
        <v>6038</v>
      </c>
      <c r="I8493" s="6" t="s">
        <v>11425</v>
      </c>
      <c r="J8493" s="6" t="s">
        <v>5</v>
      </c>
      <c r="K8493" s="7">
        <v>0.83</v>
      </c>
      <c r="L8493" s="7">
        <f>IFERROR(VLOOKUP(SiscoTable[[#This Row],[Código]],Hoja2!A:B,2,0)*SiscoTable[[#This Row],[Provta(Uns)]],0)</f>
        <v>8.2170000000000005</v>
      </c>
      <c r="M8493" s="7">
        <v>0</v>
      </c>
      <c r="N8493" s="7">
        <v>31</v>
      </c>
      <c r="O8493" s="7">
        <f>IFERROR(VLOOKUP(SiscoTable[[#This Row],[Código]],Hoja2!A:B,2,0)*SiscoTable[[#This Row],[Stock_actual]],0)</f>
        <v>306.90000000000003</v>
      </c>
      <c r="P8493" s="6" t="s">
        <v>8912</v>
      </c>
      <c r="Q8493" s="7">
        <v>1</v>
      </c>
      <c r="R8493" s="7">
        <v>0</v>
      </c>
      <c r="S8493" s="7" t="s">
        <v>11926</v>
      </c>
      <c r="BI8493"/>
      <c r="BJ8493"/>
    </row>
    <row r="8494" spans="2:62" x14ac:dyDescent="0.4">
      <c r="B8494" s="1">
        <v>31589</v>
      </c>
      <c r="C8494" s="6" t="s">
        <v>30</v>
      </c>
      <c r="D8494" s="6" t="s">
        <v>25</v>
      </c>
      <c r="E8494" s="6" t="s">
        <v>3268</v>
      </c>
      <c r="F8494" s="6" t="s">
        <v>3269</v>
      </c>
      <c r="G8494" s="6" t="s">
        <v>634</v>
      </c>
      <c r="H8494" s="6" t="s">
        <v>4796</v>
      </c>
      <c r="I8494" s="6" t="s">
        <v>4859</v>
      </c>
      <c r="J8494" s="6" t="s">
        <v>5</v>
      </c>
      <c r="K8494" s="7">
        <v>58</v>
      </c>
      <c r="L8494" s="7">
        <f>IFERROR(VLOOKUP(SiscoTable[[#This Row],[Código]],Hoja2!A:B,2,0)*SiscoTable[[#This Row],[Provta(Uns)]],0)</f>
        <v>127.60000000000001</v>
      </c>
      <c r="M8494" s="7">
        <v>0</v>
      </c>
      <c r="N8494" s="7">
        <v>88</v>
      </c>
      <c r="O8494" s="7">
        <f>IFERROR(VLOOKUP(SiscoTable[[#This Row],[Código]],Hoja2!A:B,2,0)*SiscoTable[[#This Row],[Stock_actual]],0)</f>
        <v>193.60000000000002</v>
      </c>
      <c r="P8494" s="6" t="s">
        <v>819</v>
      </c>
      <c r="Q8494" s="7">
        <v>64</v>
      </c>
      <c r="R8494" s="7">
        <v>0</v>
      </c>
      <c r="S8494" s="7" t="s">
        <v>11927</v>
      </c>
      <c r="BI8494"/>
      <c r="BJ8494"/>
    </row>
    <row r="8495" spans="2:62" x14ac:dyDescent="0.4">
      <c r="B8495" s="1">
        <v>31590</v>
      </c>
      <c r="C8495" s="6" t="s">
        <v>30</v>
      </c>
      <c r="D8495" s="6" t="s">
        <v>25</v>
      </c>
      <c r="E8495" s="6" t="s">
        <v>8482</v>
      </c>
      <c r="F8495" s="6" t="s">
        <v>10720</v>
      </c>
      <c r="G8495" s="6" t="s">
        <v>11282</v>
      </c>
      <c r="H8495" s="6" t="s">
        <v>11165</v>
      </c>
      <c r="I8495" s="6" t="s">
        <v>11303</v>
      </c>
      <c r="J8495" s="6" t="s">
        <v>5</v>
      </c>
      <c r="K8495" s="7">
        <v>64.5</v>
      </c>
      <c r="L8495" s="7">
        <f>IFERROR(VLOOKUP(SiscoTable[[#This Row],[Código]],Hoja2!A:B,2,0)*SiscoTable[[#This Row],[Provta(Uns)]],0)</f>
        <v>129</v>
      </c>
      <c r="M8495" s="7">
        <v>0</v>
      </c>
      <c r="N8495" s="7">
        <v>413</v>
      </c>
      <c r="O8495" s="7">
        <f>IFERROR(VLOOKUP(SiscoTable[[#This Row],[Código]],Hoja2!A:B,2,0)*SiscoTable[[#This Row],[Stock_actual]],0)</f>
        <v>826</v>
      </c>
      <c r="P8495" s="6" t="s">
        <v>8428</v>
      </c>
      <c r="Q8495" s="7">
        <v>71</v>
      </c>
      <c r="R8495" s="7">
        <v>0</v>
      </c>
      <c r="S8495" s="7" t="s">
        <v>11926</v>
      </c>
      <c r="BI8495"/>
      <c r="BJ8495"/>
    </row>
    <row r="8496" spans="2:62" x14ac:dyDescent="0.4">
      <c r="B8496" s="1">
        <v>31591</v>
      </c>
      <c r="C8496" s="6" t="s">
        <v>8</v>
      </c>
      <c r="D8496" s="6" t="s">
        <v>8</v>
      </c>
      <c r="E8496" s="6" t="s">
        <v>8482</v>
      </c>
      <c r="F8496" s="6" t="s">
        <v>10720</v>
      </c>
      <c r="G8496" s="6" t="s">
        <v>11322</v>
      </c>
      <c r="H8496" s="6" t="s">
        <v>6038</v>
      </c>
      <c r="I8496" s="6" t="s">
        <v>11426</v>
      </c>
      <c r="J8496" s="6" t="s">
        <v>5</v>
      </c>
      <c r="K8496" s="7">
        <v>1.33</v>
      </c>
      <c r="L8496" s="7">
        <f>IFERROR(VLOOKUP(SiscoTable[[#This Row],[Código]],Hoja2!A:B,2,0)*SiscoTable[[#This Row],[Provta(Uns)]],0)</f>
        <v>7.4479999999999995</v>
      </c>
      <c r="M8496" s="7">
        <v>0</v>
      </c>
      <c r="N8496" s="7">
        <v>35</v>
      </c>
      <c r="O8496" s="7">
        <f>IFERROR(VLOOKUP(SiscoTable[[#This Row],[Código]],Hoja2!A:B,2,0)*SiscoTable[[#This Row],[Stock_actual]],0)</f>
        <v>196</v>
      </c>
      <c r="P8496" s="6" t="s">
        <v>11427</v>
      </c>
      <c r="Q8496" s="7">
        <v>1</v>
      </c>
      <c r="R8496" s="7">
        <v>0</v>
      </c>
      <c r="S8496" s="7" t="s">
        <v>11926</v>
      </c>
      <c r="BI8496"/>
      <c r="BJ8496"/>
    </row>
    <row r="8497" spans="2:62" x14ac:dyDescent="0.4">
      <c r="B8497" s="1">
        <v>31592</v>
      </c>
      <c r="C8497" s="6" t="s">
        <v>8</v>
      </c>
      <c r="D8497" s="6" t="s">
        <v>8</v>
      </c>
      <c r="E8497" s="6" t="s">
        <v>8482</v>
      </c>
      <c r="F8497" s="6" t="s">
        <v>10720</v>
      </c>
      <c r="G8497" s="6" t="s">
        <v>11322</v>
      </c>
      <c r="H8497" s="6" t="s">
        <v>6038</v>
      </c>
      <c r="I8497" s="6" t="s">
        <v>11428</v>
      </c>
      <c r="J8497" s="6" t="s">
        <v>5</v>
      </c>
      <c r="K8497" s="7">
        <v>0</v>
      </c>
      <c r="L8497" s="7">
        <f>IFERROR(VLOOKUP(SiscoTable[[#This Row],[Código]],Hoja2!A:B,2,0)*SiscoTable[[#This Row],[Provta(Uns)]],0)</f>
        <v>0</v>
      </c>
      <c r="M8497" s="7">
        <v>0</v>
      </c>
      <c r="N8497" s="7">
        <v>0</v>
      </c>
      <c r="O8497" s="7">
        <f>IFERROR(VLOOKUP(SiscoTable[[#This Row],[Código]],Hoja2!A:B,2,0)*SiscoTable[[#This Row],[Stock_actual]],0)</f>
        <v>0</v>
      </c>
      <c r="P8497" s="6" t="s">
        <v>7</v>
      </c>
      <c r="Q8497" s="7">
        <v>0</v>
      </c>
      <c r="R8497" s="7">
        <v>0</v>
      </c>
      <c r="S8497" s="7" t="s">
        <v>11926</v>
      </c>
      <c r="BI8497"/>
      <c r="BJ8497"/>
    </row>
    <row r="8498" spans="2:62" x14ac:dyDescent="0.4">
      <c r="B8498" s="1">
        <v>31593</v>
      </c>
      <c r="C8498" s="6" t="s">
        <v>8</v>
      </c>
      <c r="D8498" s="6" t="s">
        <v>8</v>
      </c>
      <c r="E8498" s="6" t="s">
        <v>8482</v>
      </c>
      <c r="F8498" s="6" t="s">
        <v>10720</v>
      </c>
      <c r="G8498" s="6" t="s">
        <v>11322</v>
      </c>
      <c r="H8498" s="6" t="s">
        <v>6038</v>
      </c>
      <c r="I8498" s="6" t="s">
        <v>11429</v>
      </c>
      <c r="J8498" s="6" t="s">
        <v>5</v>
      </c>
      <c r="K8498" s="7">
        <v>0</v>
      </c>
      <c r="L8498" s="7">
        <f>IFERROR(VLOOKUP(SiscoTable[[#This Row],[Código]],Hoja2!A:B,2,0)*SiscoTable[[#This Row],[Provta(Uns)]],0)</f>
        <v>0</v>
      </c>
      <c r="M8498" s="7">
        <v>0</v>
      </c>
      <c r="N8498" s="7">
        <v>0</v>
      </c>
      <c r="O8498" s="7">
        <f>IFERROR(VLOOKUP(SiscoTable[[#This Row],[Código]],Hoja2!A:B,2,0)*SiscoTable[[#This Row],[Stock_actual]],0)</f>
        <v>0</v>
      </c>
      <c r="P8498" s="6" t="s">
        <v>7</v>
      </c>
      <c r="Q8498" s="7">
        <v>0</v>
      </c>
      <c r="R8498" s="7">
        <v>0</v>
      </c>
      <c r="S8498" s="7" t="s">
        <v>11926</v>
      </c>
      <c r="BI8498"/>
      <c r="BJ8498"/>
    </row>
    <row r="8499" spans="2:62" x14ac:dyDescent="0.4">
      <c r="B8499" s="1">
        <v>31594</v>
      </c>
      <c r="C8499" s="6" t="s">
        <v>8</v>
      </c>
      <c r="D8499" s="6" t="s">
        <v>8</v>
      </c>
      <c r="E8499" s="6" t="s">
        <v>8482</v>
      </c>
      <c r="F8499" s="6" t="s">
        <v>10720</v>
      </c>
      <c r="G8499" s="6" t="s">
        <v>11322</v>
      </c>
      <c r="H8499" s="6" t="s">
        <v>6038</v>
      </c>
      <c r="I8499" s="6" t="s">
        <v>11430</v>
      </c>
      <c r="J8499" s="6" t="s">
        <v>5</v>
      </c>
      <c r="K8499" s="7">
        <v>0</v>
      </c>
      <c r="L8499" s="7">
        <f>IFERROR(VLOOKUP(SiscoTable[[#This Row],[Código]],Hoja2!A:B,2,0)*SiscoTable[[#This Row],[Provta(Uns)]],0)</f>
        <v>0</v>
      </c>
      <c r="M8499" s="7">
        <v>0</v>
      </c>
      <c r="N8499" s="7">
        <v>0</v>
      </c>
      <c r="O8499" s="7">
        <f>IFERROR(VLOOKUP(SiscoTable[[#This Row],[Código]],Hoja2!A:B,2,0)*SiscoTable[[#This Row],[Stock_actual]],0)</f>
        <v>0</v>
      </c>
      <c r="P8499" s="6" t="s">
        <v>7</v>
      </c>
      <c r="Q8499" s="7">
        <v>0</v>
      </c>
      <c r="R8499" s="7">
        <v>0</v>
      </c>
      <c r="S8499" s="7" t="s">
        <v>11926</v>
      </c>
      <c r="BI8499"/>
      <c r="BJ8499"/>
    </row>
    <row r="8500" spans="2:62" x14ac:dyDescent="0.4">
      <c r="B8500" s="1">
        <v>31595</v>
      </c>
      <c r="C8500" s="6" t="s">
        <v>8</v>
      </c>
      <c r="D8500" s="6" t="s">
        <v>8</v>
      </c>
      <c r="E8500" s="6" t="s">
        <v>8482</v>
      </c>
      <c r="F8500" s="6" t="s">
        <v>10720</v>
      </c>
      <c r="G8500" s="6" t="s">
        <v>11322</v>
      </c>
      <c r="H8500" s="6" t="s">
        <v>6038</v>
      </c>
      <c r="I8500" s="6" t="s">
        <v>11431</v>
      </c>
      <c r="J8500" s="6" t="s">
        <v>5</v>
      </c>
      <c r="K8500" s="7">
        <v>0.5</v>
      </c>
      <c r="L8500" s="7">
        <f>IFERROR(VLOOKUP(SiscoTable[[#This Row],[Código]],Hoja2!A:B,2,0)*SiscoTable[[#This Row],[Provta(Uns)]],0)</f>
        <v>4.45</v>
      </c>
      <c r="M8500" s="7">
        <v>0</v>
      </c>
      <c r="N8500" s="7">
        <v>9</v>
      </c>
      <c r="O8500" s="7">
        <f>IFERROR(VLOOKUP(SiscoTable[[#This Row],[Código]],Hoja2!A:B,2,0)*SiscoTable[[#This Row],[Stock_actual]],0)</f>
        <v>80.100000000000009</v>
      </c>
      <c r="P8500" s="6" t="s">
        <v>1530</v>
      </c>
      <c r="Q8500" s="7">
        <v>1</v>
      </c>
      <c r="R8500" s="7">
        <v>0</v>
      </c>
      <c r="S8500" s="7" t="s">
        <v>11926</v>
      </c>
      <c r="BI8500"/>
      <c r="BJ8500"/>
    </row>
    <row r="8501" spans="2:62" x14ac:dyDescent="0.4">
      <c r="B8501" s="1">
        <v>31596</v>
      </c>
      <c r="C8501" s="6" t="s">
        <v>8</v>
      </c>
      <c r="D8501" s="6" t="s">
        <v>8</v>
      </c>
      <c r="E8501" s="6" t="s">
        <v>8482</v>
      </c>
      <c r="F8501" s="6" t="s">
        <v>10720</v>
      </c>
      <c r="G8501" s="6" t="s">
        <v>11322</v>
      </c>
      <c r="H8501" s="6" t="s">
        <v>6038</v>
      </c>
      <c r="I8501" s="6" t="s">
        <v>11432</v>
      </c>
      <c r="J8501" s="6" t="s">
        <v>5</v>
      </c>
      <c r="K8501" s="7">
        <v>0</v>
      </c>
      <c r="L8501" s="7">
        <f>IFERROR(VLOOKUP(SiscoTable[[#This Row],[Código]],Hoja2!A:B,2,0)*SiscoTable[[#This Row],[Provta(Uns)]],0)</f>
        <v>0</v>
      </c>
      <c r="M8501" s="7">
        <v>0</v>
      </c>
      <c r="N8501" s="7">
        <v>0</v>
      </c>
      <c r="O8501" s="7">
        <f>IFERROR(VLOOKUP(SiscoTable[[#This Row],[Código]],Hoja2!A:B,2,0)*SiscoTable[[#This Row],[Stock_actual]],0)</f>
        <v>0</v>
      </c>
      <c r="P8501" s="6" t="s">
        <v>7</v>
      </c>
      <c r="Q8501" s="7">
        <v>0</v>
      </c>
      <c r="R8501" s="7">
        <v>0</v>
      </c>
      <c r="S8501" s="7" t="s">
        <v>11926</v>
      </c>
      <c r="BI8501"/>
      <c r="BJ8501"/>
    </row>
    <row r="8502" spans="2:62" x14ac:dyDescent="0.4">
      <c r="B8502" s="1">
        <v>31597</v>
      </c>
      <c r="C8502" s="6" t="s">
        <v>8</v>
      </c>
      <c r="D8502" s="6" t="s">
        <v>8</v>
      </c>
      <c r="E8502" s="6" t="s">
        <v>8482</v>
      </c>
      <c r="F8502" s="6" t="s">
        <v>10720</v>
      </c>
      <c r="G8502" s="6" t="s">
        <v>11322</v>
      </c>
      <c r="H8502" s="6" t="s">
        <v>6038</v>
      </c>
      <c r="I8502" s="6" t="s">
        <v>11433</v>
      </c>
      <c r="J8502" s="6" t="s">
        <v>5</v>
      </c>
      <c r="K8502" s="7">
        <v>1.33</v>
      </c>
      <c r="L8502" s="7">
        <f>IFERROR(VLOOKUP(SiscoTable[[#This Row],[Código]],Hoja2!A:B,2,0)*SiscoTable[[#This Row],[Provta(Uns)]],0)</f>
        <v>10.507000000000001</v>
      </c>
      <c r="M8502" s="7">
        <v>0</v>
      </c>
      <c r="N8502" s="7">
        <v>4</v>
      </c>
      <c r="O8502" s="7">
        <f>IFERROR(VLOOKUP(SiscoTable[[#This Row],[Código]],Hoja2!A:B,2,0)*SiscoTable[[#This Row],[Stock_actual]],0)</f>
        <v>31.6</v>
      </c>
      <c r="P8502" s="6" t="s">
        <v>983</v>
      </c>
      <c r="Q8502" s="7">
        <v>1</v>
      </c>
      <c r="R8502" s="7">
        <v>0</v>
      </c>
      <c r="S8502" s="7" t="s">
        <v>11926</v>
      </c>
      <c r="BI8502"/>
      <c r="BJ8502"/>
    </row>
    <row r="8503" spans="2:62" x14ac:dyDescent="0.4">
      <c r="B8503" s="1">
        <v>31598</v>
      </c>
      <c r="C8503" s="6" t="s">
        <v>8</v>
      </c>
      <c r="D8503" s="6" t="s">
        <v>8</v>
      </c>
      <c r="E8503" s="6" t="s">
        <v>8482</v>
      </c>
      <c r="F8503" s="6" t="s">
        <v>1736</v>
      </c>
      <c r="G8503" s="6" t="s">
        <v>10362</v>
      </c>
      <c r="H8503" s="6" t="s">
        <v>6038</v>
      </c>
      <c r="I8503" s="6" t="s">
        <v>10547</v>
      </c>
      <c r="J8503" s="6" t="s">
        <v>5</v>
      </c>
      <c r="K8503" s="7">
        <v>0</v>
      </c>
      <c r="L8503" s="7">
        <f>IFERROR(VLOOKUP(SiscoTable[[#This Row],[Código]],Hoja2!A:B,2,0)*SiscoTable[[#This Row],[Provta(Uns)]],0)</f>
        <v>0</v>
      </c>
      <c r="M8503" s="7">
        <v>0</v>
      </c>
      <c r="N8503" s="7">
        <v>0</v>
      </c>
      <c r="O8503" s="7">
        <f>IFERROR(VLOOKUP(SiscoTable[[#This Row],[Código]],Hoja2!A:B,2,0)*SiscoTable[[#This Row],[Stock_actual]],0)</f>
        <v>0</v>
      </c>
      <c r="P8503" s="6" t="s">
        <v>7</v>
      </c>
      <c r="Q8503" s="7">
        <v>0</v>
      </c>
      <c r="R8503" s="7">
        <v>0</v>
      </c>
      <c r="S8503" s="7" t="s">
        <v>11926</v>
      </c>
      <c r="BI8503"/>
      <c r="BJ8503"/>
    </row>
    <row r="8504" spans="2:62" x14ac:dyDescent="0.4">
      <c r="B8504" s="1">
        <v>31599</v>
      </c>
      <c r="C8504" s="6" t="s">
        <v>8</v>
      </c>
      <c r="D8504" s="6" t="s">
        <v>8</v>
      </c>
      <c r="E8504" s="6" t="s">
        <v>8482</v>
      </c>
      <c r="F8504" s="6" t="s">
        <v>1736</v>
      </c>
      <c r="G8504" s="6" t="s">
        <v>10362</v>
      </c>
      <c r="H8504" s="6" t="s">
        <v>6038</v>
      </c>
      <c r="I8504" s="6" t="s">
        <v>10548</v>
      </c>
      <c r="J8504" s="6" t="s">
        <v>5</v>
      </c>
      <c r="K8504" s="7">
        <v>0</v>
      </c>
      <c r="L8504" s="7">
        <f>IFERROR(VLOOKUP(SiscoTable[[#This Row],[Código]],Hoja2!A:B,2,0)*SiscoTable[[#This Row],[Provta(Uns)]],0)</f>
        <v>0</v>
      </c>
      <c r="M8504" s="7">
        <v>0</v>
      </c>
      <c r="N8504" s="7">
        <v>0</v>
      </c>
      <c r="O8504" s="7">
        <f>IFERROR(VLOOKUP(SiscoTable[[#This Row],[Código]],Hoja2!A:B,2,0)*SiscoTable[[#This Row],[Stock_actual]],0)</f>
        <v>0</v>
      </c>
      <c r="P8504" s="6" t="s">
        <v>7</v>
      </c>
      <c r="Q8504" s="7">
        <v>0</v>
      </c>
      <c r="R8504" s="7">
        <v>0</v>
      </c>
      <c r="S8504" s="7" t="s">
        <v>11926</v>
      </c>
      <c r="BI8504"/>
      <c r="BJ8504"/>
    </row>
    <row r="8505" spans="2:62" x14ac:dyDescent="0.4">
      <c r="B8505" s="1">
        <v>31600</v>
      </c>
      <c r="C8505" s="6" t="s">
        <v>8</v>
      </c>
      <c r="D8505" s="6" t="s">
        <v>8</v>
      </c>
      <c r="E8505" s="6" t="s">
        <v>8482</v>
      </c>
      <c r="F8505" s="6" t="s">
        <v>1736</v>
      </c>
      <c r="G8505" s="6" t="s">
        <v>10362</v>
      </c>
      <c r="H8505" s="6" t="s">
        <v>6038</v>
      </c>
      <c r="I8505" s="6" t="s">
        <v>10549</v>
      </c>
      <c r="J8505" s="6" t="s">
        <v>5</v>
      </c>
      <c r="K8505" s="7">
        <v>0.83</v>
      </c>
      <c r="L8505" s="7">
        <f>IFERROR(VLOOKUP(SiscoTable[[#This Row],[Código]],Hoja2!A:B,2,0)*SiscoTable[[#This Row],[Provta(Uns)]],0)</f>
        <v>7.3869999999999996</v>
      </c>
      <c r="M8505" s="7">
        <v>0</v>
      </c>
      <c r="N8505" s="7">
        <v>7</v>
      </c>
      <c r="O8505" s="7">
        <f>IFERROR(VLOOKUP(SiscoTable[[#This Row],[Código]],Hoja2!A:B,2,0)*SiscoTable[[#This Row],[Stock_actual]],0)</f>
        <v>62.300000000000004</v>
      </c>
      <c r="P8505" s="6" t="s">
        <v>1940</v>
      </c>
      <c r="Q8505" s="7">
        <v>1</v>
      </c>
      <c r="R8505" s="7">
        <v>0</v>
      </c>
      <c r="S8505" s="7" t="s">
        <v>11926</v>
      </c>
      <c r="BI8505"/>
      <c r="BJ8505"/>
    </row>
    <row r="8506" spans="2:62" x14ac:dyDescent="0.4">
      <c r="B8506" s="1">
        <v>31601</v>
      </c>
      <c r="C8506" s="6" t="s">
        <v>8</v>
      </c>
      <c r="D8506" s="6" t="s">
        <v>8</v>
      </c>
      <c r="E8506" s="6" t="s">
        <v>8482</v>
      </c>
      <c r="F8506" s="6" t="s">
        <v>9030</v>
      </c>
      <c r="G8506" s="6" t="s">
        <v>9624</v>
      </c>
      <c r="H8506" s="6" t="s">
        <v>6038</v>
      </c>
      <c r="I8506" s="6" t="s">
        <v>9658</v>
      </c>
      <c r="J8506" s="6" t="s">
        <v>5</v>
      </c>
      <c r="K8506" s="7">
        <v>0</v>
      </c>
      <c r="L8506" s="7">
        <f>IFERROR(VLOOKUP(SiscoTable[[#This Row],[Código]],Hoja2!A:B,2,0)*SiscoTable[[#This Row],[Provta(Uns)]],0)</f>
        <v>0</v>
      </c>
      <c r="M8506" s="7">
        <v>0</v>
      </c>
      <c r="N8506" s="7">
        <v>0</v>
      </c>
      <c r="O8506" s="7">
        <f>IFERROR(VLOOKUP(SiscoTable[[#This Row],[Código]],Hoja2!A:B,2,0)*SiscoTable[[#This Row],[Stock_actual]],0)</f>
        <v>0</v>
      </c>
      <c r="P8506" s="6" t="s">
        <v>7</v>
      </c>
      <c r="Q8506" s="7">
        <v>0</v>
      </c>
      <c r="R8506" s="7">
        <v>0</v>
      </c>
      <c r="S8506" s="7" t="s">
        <v>11926</v>
      </c>
      <c r="BI8506"/>
      <c r="BJ8506"/>
    </row>
    <row r="8507" spans="2:62" x14ac:dyDescent="0.4">
      <c r="B8507" s="1">
        <v>31602</v>
      </c>
      <c r="C8507" s="6" t="s">
        <v>8</v>
      </c>
      <c r="D8507" s="6" t="s">
        <v>8</v>
      </c>
      <c r="E8507" s="6" t="s">
        <v>8482</v>
      </c>
      <c r="F8507" s="6" t="s">
        <v>9030</v>
      </c>
      <c r="G8507" s="6" t="s">
        <v>9624</v>
      </c>
      <c r="H8507" s="6" t="s">
        <v>6038</v>
      </c>
      <c r="I8507" s="6" t="s">
        <v>9659</v>
      </c>
      <c r="J8507" s="6" t="s">
        <v>5</v>
      </c>
      <c r="K8507" s="7">
        <v>1.17</v>
      </c>
      <c r="L8507" s="7">
        <f>IFERROR(VLOOKUP(SiscoTable[[#This Row],[Código]],Hoja2!A:B,2,0)*SiscoTable[[#This Row],[Provta(Uns)]],0)</f>
        <v>15.209999999999999</v>
      </c>
      <c r="M8507" s="7">
        <v>0</v>
      </c>
      <c r="N8507" s="7">
        <v>5</v>
      </c>
      <c r="O8507" s="7">
        <f>IFERROR(VLOOKUP(SiscoTable[[#This Row],[Código]],Hoja2!A:B,2,0)*SiscoTable[[#This Row],[Stock_actual]],0)</f>
        <v>65</v>
      </c>
      <c r="P8507" s="6" t="s">
        <v>1822</v>
      </c>
      <c r="Q8507" s="7">
        <v>1</v>
      </c>
      <c r="R8507" s="7">
        <v>0</v>
      </c>
      <c r="S8507" s="7" t="s">
        <v>11926</v>
      </c>
      <c r="BI8507"/>
      <c r="BJ8507"/>
    </row>
    <row r="8508" spans="2:62" x14ac:dyDescent="0.4">
      <c r="B8508" s="1">
        <v>31603</v>
      </c>
      <c r="C8508" s="6" t="s">
        <v>8</v>
      </c>
      <c r="D8508" s="6" t="s">
        <v>8</v>
      </c>
      <c r="E8508" s="6" t="s">
        <v>8482</v>
      </c>
      <c r="F8508" s="6" t="s">
        <v>9030</v>
      </c>
      <c r="G8508" s="6" t="s">
        <v>9624</v>
      </c>
      <c r="H8508" s="6" t="s">
        <v>6038</v>
      </c>
      <c r="I8508" s="6" t="s">
        <v>9660</v>
      </c>
      <c r="J8508" s="6" t="s">
        <v>5</v>
      </c>
      <c r="K8508" s="7">
        <v>0</v>
      </c>
      <c r="L8508" s="7">
        <f>IFERROR(VLOOKUP(SiscoTable[[#This Row],[Código]],Hoja2!A:B,2,0)*SiscoTable[[#This Row],[Provta(Uns)]],0)</f>
        <v>0</v>
      </c>
      <c r="M8508" s="7">
        <v>0</v>
      </c>
      <c r="N8508" s="7">
        <v>0</v>
      </c>
      <c r="O8508" s="7">
        <f>IFERROR(VLOOKUP(SiscoTable[[#This Row],[Código]],Hoja2!A:B,2,0)*SiscoTable[[#This Row],[Stock_actual]],0)</f>
        <v>0</v>
      </c>
      <c r="P8508" s="6" t="s">
        <v>7</v>
      </c>
      <c r="Q8508" s="7">
        <v>0</v>
      </c>
      <c r="R8508" s="7">
        <v>0</v>
      </c>
      <c r="S8508" s="7" t="s">
        <v>11926</v>
      </c>
      <c r="BI8508"/>
      <c r="BJ8508"/>
    </row>
    <row r="8509" spans="2:62" x14ac:dyDescent="0.4">
      <c r="B8509" s="1">
        <v>31604</v>
      </c>
      <c r="C8509" s="6" t="s">
        <v>8</v>
      </c>
      <c r="D8509" s="6" t="s">
        <v>8</v>
      </c>
      <c r="E8509" s="6" t="s">
        <v>8482</v>
      </c>
      <c r="F8509" s="6" t="s">
        <v>9030</v>
      </c>
      <c r="G8509" s="6" t="s">
        <v>9299</v>
      </c>
      <c r="H8509" s="6" t="s">
        <v>6038</v>
      </c>
      <c r="I8509" s="6" t="s">
        <v>9575</v>
      </c>
      <c r="J8509" s="6" t="s">
        <v>5</v>
      </c>
      <c r="K8509" s="7">
        <v>0.33</v>
      </c>
      <c r="L8509" s="7">
        <f>IFERROR(VLOOKUP(SiscoTable[[#This Row],[Código]],Hoja2!A:B,2,0)*SiscoTable[[#This Row],[Provta(Uns)]],0)</f>
        <v>5.94</v>
      </c>
      <c r="M8509" s="7">
        <v>0</v>
      </c>
      <c r="N8509" s="7">
        <v>16</v>
      </c>
      <c r="O8509" s="7">
        <f>IFERROR(VLOOKUP(SiscoTable[[#This Row],[Código]],Hoja2!A:B,2,0)*SiscoTable[[#This Row],[Stock_actual]],0)</f>
        <v>288</v>
      </c>
      <c r="P8509" s="6" t="s">
        <v>9576</v>
      </c>
      <c r="Q8509" s="7">
        <v>0</v>
      </c>
      <c r="R8509" s="7">
        <v>0</v>
      </c>
      <c r="S8509" s="7" t="s">
        <v>11926</v>
      </c>
      <c r="BI8509"/>
      <c r="BJ8509"/>
    </row>
    <row r="8510" spans="2:62" x14ac:dyDescent="0.4">
      <c r="B8510" s="1">
        <v>31606</v>
      </c>
      <c r="C8510" s="6" t="s">
        <v>8</v>
      </c>
      <c r="D8510" s="6" t="s">
        <v>8</v>
      </c>
      <c r="E8510" s="6" t="s">
        <v>8482</v>
      </c>
      <c r="F8510" s="6" t="s">
        <v>9030</v>
      </c>
      <c r="G8510" s="6" t="s">
        <v>9299</v>
      </c>
      <c r="H8510" s="6" t="s">
        <v>6038</v>
      </c>
      <c r="I8510" s="6" t="s">
        <v>9577</v>
      </c>
      <c r="J8510" s="6" t="s">
        <v>5</v>
      </c>
      <c r="K8510" s="7">
        <v>0.5</v>
      </c>
      <c r="L8510" s="7">
        <f>IFERROR(VLOOKUP(SiscoTable[[#This Row],[Código]],Hoja2!A:B,2,0)*SiscoTable[[#This Row],[Provta(Uns)]],0)</f>
        <v>9</v>
      </c>
      <c r="M8510" s="7">
        <v>0</v>
      </c>
      <c r="N8510" s="7">
        <v>15</v>
      </c>
      <c r="O8510" s="7">
        <f>IFERROR(VLOOKUP(SiscoTable[[#This Row],[Código]],Hoja2!A:B,2,0)*SiscoTable[[#This Row],[Stock_actual]],0)</f>
        <v>270</v>
      </c>
      <c r="P8510" s="6" t="s">
        <v>2284</v>
      </c>
      <c r="Q8510" s="7">
        <v>1</v>
      </c>
      <c r="R8510" s="7">
        <v>0</v>
      </c>
      <c r="S8510" s="7" t="s">
        <v>11926</v>
      </c>
      <c r="BI8510"/>
      <c r="BJ8510"/>
    </row>
    <row r="8511" spans="2:62" x14ac:dyDescent="0.4">
      <c r="B8511" s="1">
        <v>31608</v>
      </c>
      <c r="C8511" s="6" t="s">
        <v>8</v>
      </c>
      <c r="D8511" s="6" t="s">
        <v>8</v>
      </c>
      <c r="E8511" s="6" t="s">
        <v>8482</v>
      </c>
      <c r="F8511" s="6" t="s">
        <v>9030</v>
      </c>
      <c r="G8511" s="6" t="s">
        <v>9299</v>
      </c>
      <c r="H8511" s="6" t="s">
        <v>6038</v>
      </c>
      <c r="I8511" s="6" t="s">
        <v>9578</v>
      </c>
      <c r="J8511" s="6" t="s">
        <v>5</v>
      </c>
      <c r="K8511" s="7">
        <v>0.5</v>
      </c>
      <c r="L8511" s="7">
        <f>IFERROR(VLOOKUP(SiscoTable[[#This Row],[Código]],Hoja2!A:B,2,0)*SiscoTable[[#This Row],[Provta(Uns)]],0)</f>
        <v>8.75</v>
      </c>
      <c r="M8511" s="7">
        <v>0</v>
      </c>
      <c r="N8511" s="7">
        <v>15</v>
      </c>
      <c r="O8511" s="7">
        <f>IFERROR(VLOOKUP(SiscoTable[[#This Row],[Código]],Hoja2!A:B,2,0)*SiscoTable[[#This Row],[Stock_actual]],0)</f>
        <v>262.5</v>
      </c>
      <c r="P8511" s="6" t="s">
        <v>2284</v>
      </c>
      <c r="Q8511" s="7">
        <v>1</v>
      </c>
      <c r="R8511" s="7">
        <v>0</v>
      </c>
      <c r="S8511" s="7" t="s">
        <v>11926</v>
      </c>
      <c r="BI8511"/>
      <c r="BJ8511"/>
    </row>
    <row r="8512" spans="2:62" x14ac:dyDescent="0.4">
      <c r="B8512" s="1">
        <v>31609</v>
      </c>
      <c r="C8512" s="6" t="s">
        <v>8</v>
      </c>
      <c r="D8512" s="6" t="s">
        <v>8</v>
      </c>
      <c r="E8512" s="6" t="s">
        <v>8482</v>
      </c>
      <c r="F8512" s="6" t="s">
        <v>9030</v>
      </c>
      <c r="G8512" s="6" t="s">
        <v>9299</v>
      </c>
      <c r="H8512" s="6" t="s">
        <v>6038</v>
      </c>
      <c r="I8512" s="6" t="s">
        <v>9579</v>
      </c>
      <c r="J8512" s="6" t="s">
        <v>5</v>
      </c>
      <c r="K8512" s="7">
        <v>0</v>
      </c>
      <c r="L8512" s="7">
        <f>IFERROR(VLOOKUP(SiscoTable[[#This Row],[Código]],Hoja2!A:B,2,0)*SiscoTable[[#This Row],[Provta(Uns)]],0)</f>
        <v>0</v>
      </c>
      <c r="M8512" s="7">
        <v>0</v>
      </c>
      <c r="N8512" s="7">
        <v>0</v>
      </c>
      <c r="O8512" s="7">
        <f>IFERROR(VLOOKUP(SiscoTable[[#This Row],[Código]],Hoja2!A:B,2,0)*SiscoTable[[#This Row],[Stock_actual]],0)</f>
        <v>0</v>
      </c>
      <c r="P8512" s="6" t="s">
        <v>7</v>
      </c>
      <c r="Q8512" s="7">
        <v>0</v>
      </c>
      <c r="R8512" s="7">
        <v>0</v>
      </c>
      <c r="S8512" s="7" t="s">
        <v>11926</v>
      </c>
      <c r="BI8512"/>
      <c r="BJ8512"/>
    </row>
    <row r="8513" spans="2:62" x14ac:dyDescent="0.4">
      <c r="B8513" s="1">
        <v>31610</v>
      </c>
      <c r="C8513" s="6" t="s">
        <v>8</v>
      </c>
      <c r="D8513" s="6" t="s">
        <v>8</v>
      </c>
      <c r="E8513" s="6" t="s">
        <v>8482</v>
      </c>
      <c r="F8513" s="6" t="s">
        <v>9030</v>
      </c>
      <c r="G8513" s="6" t="s">
        <v>9299</v>
      </c>
      <c r="H8513" s="6" t="s">
        <v>6038</v>
      </c>
      <c r="I8513" s="6" t="s">
        <v>9580</v>
      </c>
      <c r="J8513" s="6" t="s">
        <v>5</v>
      </c>
      <c r="K8513" s="7">
        <v>0</v>
      </c>
      <c r="L8513" s="7">
        <f>IFERROR(VLOOKUP(SiscoTable[[#This Row],[Código]],Hoja2!A:B,2,0)*SiscoTable[[#This Row],[Provta(Uns)]],0)</f>
        <v>0</v>
      </c>
      <c r="M8513" s="7">
        <v>0</v>
      </c>
      <c r="N8513" s="7">
        <v>0</v>
      </c>
      <c r="O8513" s="7">
        <f>IFERROR(VLOOKUP(SiscoTable[[#This Row],[Código]],Hoja2!A:B,2,0)*SiscoTable[[#This Row],[Stock_actual]],0)</f>
        <v>0</v>
      </c>
      <c r="P8513" s="6" t="s">
        <v>7</v>
      </c>
      <c r="Q8513" s="7">
        <v>0</v>
      </c>
      <c r="R8513" s="7">
        <v>0</v>
      </c>
      <c r="S8513" s="7" t="s">
        <v>11926</v>
      </c>
      <c r="BI8513"/>
      <c r="BJ8513"/>
    </row>
    <row r="8514" spans="2:62" x14ac:dyDescent="0.4">
      <c r="B8514" s="1">
        <v>31611</v>
      </c>
      <c r="C8514" s="6" t="s">
        <v>8</v>
      </c>
      <c r="D8514" s="6" t="s">
        <v>8</v>
      </c>
      <c r="E8514" s="6" t="s">
        <v>8482</v>
      </c>
      <c r="F8514" s="6" t="s">
        <v>9030</v>
      </c>
      <c r="G8514" s="6" t="s">
        <v>9299</v>
      </c>
      <c r="H8514" s="6" t="s">
        <v>6038</v>
      </c>
      <c r="I8514" s="6" t="s">
        <v>9581</v>
      </c>
      <c r="J8514" s="6" t="s">
        <v>5</v>
      </c>
      <c r="K8514" s="7">
        <v>0</v>
      </c>
      <c r="L8514" s="7">
        <f>IFERROR(VLOOKUP(SiscoTable[[#This Row],[Código]],Hoja2!A:B,2,0)*SiscoTable[[#This Row],[Provta(Uns)]],0)</f>
        <v>0</v>
      </c>
      <c r="M8514" s="7">
        <v>0</v>
      </c>
      <c r="N8514" s="7">
        <v>0</v>
      </c>
      <c r="O8514" s="7">
        <f>IFERROR(VLOOKUP(SiscoTable[[#This Row],[Código]],Hoja2!A:B,2,0)*SiscoTable[[#This Row],[Stock_actual]],0)</f>
        <v>0</v>
      </c>
      <c r="P8514" s="6" t="s">
        <v>7</v>
      </c>
      <c r="Q8514" s="7">
        <v>0</v>
      </c>
      <c r="R8514" s="7">
        <v>0</v>
      </c>
      <c r="S8514" s="7" t="s">
        <v>11926</v>
      </c>
      <c r="BI8514"/>
      <c r="BJ8514"/>
    </row>
    <row r="8515" spans="2:62" x14ac:dyDescent="0.4">
      <c r="B8515" s="1">
        <v>31614</v>
      </c>
      <c r="C8515" s="6" t="s">
        <v>8</v>
      </c>
      <c r="D8515" s="6" t="s">
        <v>8</v>
      </c>
      <c r="E8515" s="6" t="s">
        <v>8482</v>
      </c>
      <c r="F8515" s="6" t="s">
        <v>8641</v>
      </c>
      <c r="G8515" s="6" t="s">
        <v>8756</v>
      </c>
      <c r="H8515" s="6" t="s">
        <v>6038</v>
      </c>
      <c r="I8515" s="6" t="s">
        <v>8922</v>
      </c>
      <c r="J8515" s="6" t="s">
        <v>5</v>
      </c>
      <c r="K8515" s="7">
        <v>0</v>
      </c>
      <c r="L8515" s="7">
        <f>IFERROR(VLOOKUP(SiscoTable[[#This Row],[Código]],Hoja2!A:B,2,0)*SiscoTable[[#This Row],[Provta(Uns)]],0)</f>
        <v>0</v>
      </c>
      <c r="M8515" s="7">
        <v>0</v>
      </c>
      <c r="N8515" s="7">
        <v>0</v>
      </c>
      <c r="O8515" s="7">
        <f>IFERROR(VLOOKUP(SiscoTable[[#This Row],[Código]],Hoja2!A:B,2,0)*SiscoTable[[#This Row],[Stock_actual]],0)</f>
        <v>0</v>
      </c>
      <c r="P8515" s="6" t="s">
        <v>7</v>
      </c>
      <c r="Q8515" s="7">
        <v>0</v>
      </c>
      <c r="R8515" s="7">
        <v>0</v>
      </c>
      <c r="S8515" s="7" t="s">
        <v>11926</v>
      </c>
      <c r="BI8515"/>
      <c r="BJ8515"/>
    </row>
    <row r="8516" spans="2:62" x14ac:dyDescent="0.4">
      <c r="B8516" s="1">
        <v>31615</v>
      </c>
      <c r="C8516" s="6" t="s">
        <v>30</v>
      </c>
      <c r="D8516" s="6" t="s">
        <v>8</v>
      </c>
      <c r="E8516" s="6" t="s">
        <v>3268</v>
      </c>
      <c r="F8516" s="6" t="s">
        <v>3269</v>
      </c>
      <c r="G8516" s="6" t="s">
        <v>634</v>
      </c>
      <c r="H8516" s="6" t="s">
        <v>4861</v>
      </c>
      <c r="I8516" s="6" t="s">
        <v>4860</v>
      </c>
      <c r="J8516" s="6" t="s">
        <v>5</v>
      </c>
      <c r="K8516" s="7">
        <v>7.83</v>
      </c>
      <c r="L8516" s="7">
        <f>IFERROR(VLOOKUP(SiscoTable[[#This Row],[Código]],Hoja2!A:B,2,0)*SiscoTable[[#This Row],[Provta(Uns)]],0)</f>
        <v>124.497</v>
      </c>
      <c r="M8516" s="7">
        <v>48</v>
      </c>
      <c r="N8516" s="7">
        <v>1</v>
      </c>
      <c r="O8516" s="7">
        <f>IFERROR(VLOOKUP(SiscoTable[[#This Row],[Código]],Hoja2!A:B,2,0)*SiscoTable[[#This Row],[Stock_actual]],0)</f>
        <v>15.9</v>
      </c>
      <c r="P8516" s="6" t="s">
        <v>107</v>
      </c>
      <c r="Q8516" s="7">
        <v>9</v>
      </c>
      <c r="R8516" s="7">
        <v>0</v>
      </c>
      <c r="S8516" s="7" t="s">
        <v>11927</v>
      </c>
      <c r="BI8516"/>
      <c r="BJ8516"/>
    </row>
    <row r="8517" spans="2:62" x14ac:dyDescent="0.4">
      <c r="B8517" s="1">
        <v>31616</v>
      </c>
      <c r="C8517" s="6" t="s">
        <v>8</v>
      </c>
      <c r="D8517" s="6" t="s">
        <v>8</v>
      </c>
      <c r="E8517" s="6" t="s">
        <v>3268</v>
      </c>
      <c r="F8517" s="6" t="s">
        <v>3269</v>
      </c>
      <c r="G8517" s="6" t="s">
        <v>634</v>
      </c>
      <c r="H8517" s="6" t="s">
        <v>4861</v>
      </c>
      <c r="I8517" s="6" t="s">
        <v>4940</v>
      </c>
      <c r="J8517" s="6" t="s">
        <v>5</v>
      </c>
      <c r="K8517" s="7">
        <v>2.83</v>
      </c>
      <c r="L8517" s="7">
        <f>IFERROR(VLOOKUP(SiscoTable[[#This Row],[Código]],Hoja2!A:B,2,0)*SiscoTable[[#This Row],[Provta(Uns)]],0)</f>
        <v>52.071999999999996</v>
      </c>
      <c r="M8517" s="7">
        <v>0</v>
      </c>
      <c r="N8517" s="7">
        <v>7</v>
      </c>
      <c r="O8517" s="7">
        <f>IFERROR(VLOOKUP(SiscoTable[[#This Row],[Código]],Hoja2!A:B,2,0)*SiscoTable[[#This Row],[Stock_actual]],0)</f>
        <v>128.79999999999998</v>
      </c>
      <c r="P8517" s="6" t="s">
        <v>1465</v>
      </c>
      <c r="Q8517" s="7">
        <v>3</v>
      </c>
      <c r="R8517" s="7">
        <v>0</v>
      </c>
      <c r="S8517" s="7" t="s">
        <v>11927</v>
      </c>
      <c r="BI8517"/>
      <c r="BJ8517"/>
    </row>
    <row r="8518" spans="2:62" x14ac:dyDescent="0.4">
      <c r="B8518" s="1">
        <v>31617</v>
      </c>
      <c r="C8518" s="6" t="s">
        <v>8</v>
      </c>
      <c r="D8518" s="6" t="s">
        <v>8</v>
      </c>
      <c r="E8518" s="6" t="s">
        <v>3268</v>
      </c>
      <c r="F8518" s="6" t="s">
        <v>3269</v>
      </c>
      <c r="G8518" s="6" t="s">
        <v>634</v>
      </c>
      <c r="H8518" s="6" t="s">
        <v>4861</v>
      </c>
      <c r="I8518" s="6" t="s">
        <v>4941</v>
      </c>
      <c r="J8518" s="6" t="s">
        <v>5</v>
      </c>
      <c r="K8518" s="7">
        <v>3.67</v>
      </c>
      <c r="L8518" s="7">
        <f>IFERROR(VLOOKUP(SiscoTable[[#This Row],[Código]],Hoja2!A:B,2,0)*SiscoTable[[#This Row],[Provta(Uns)]],0)</f>
        <v>67.527999999999992</v>
      </c>
      <c r="M8518" s="7">
        <v>0</v>
      </c>
      <c r="N8518" s="7">
        <v>26</v>
      </c>
      <c r="O8518" s="7">
        <f>IFERROR(VLOOKUP(SiscoTable[[#This Row],[Código]],Hoja2!A:B,2,0)*SiscoTable[[#This Row],[Stock_actual]],0)</f>
        <v>478.4</v>
      </c>
      <c r="P8518" s="6" t="s">
        <v>3570</v>
      </c>
      <c r="Q8518" s="7">
        <v>4</v>
      </c>
      <c r="R8518" s="7">
        <v>0</v>
      </c>
      <c r="S8518" s="7" t="s">
        <v>11927</v>
      </c>
      <c r="BI8518"/>
      <c r="BJ8518"/>
    </row>
    <row r="8519" spans="2:62" x14ac:dyDescent="0.4">
      <c r="B8519" s="1">
        <v>31618</v>
      </c>
      <c r="C8519" s="6" t="s">
        <v>8</v>
      </c>
      <c r="D8519" s="6" t="s">
        <v>8</v>
      </c>
      <c r="E8519" s="6" t="s">
        <v>3268</v>
      </c>
      <c r="F8519" s="6" t="s">
        <v>3269</v>
      </c>
      <c r="G8519" s="6" t="s">
        <v>634</v>
      </c>
      <c r="H8519" s="6" t="s">
        <v>4861</v>
      </c>
      <c r="I8519" s="6" t="s">
        <v>4942</v>
      </c>
      <c r="J8519" s="6" t="s">
        <v>5</v>
      </c>
      <c r="K8519" s="7">
        <v>2</v>
      </c>
      <c r="L8519" s="7">
        <f>IFERROR(VLOOKUP(SiscoTable[[#This Row],[Código]],Hoja2!A:B,2,0)*SiscoTable[[#This Row],[Provta(Uns)]],0)</f>
        <v>35.200000000000003</v>
      </c>
      <c r="M8519" s="7">
        <v>0</v>
      </c>
      <c r="N8519" s="7">
        <v>36</v>
      </c>
      <c r="O8519" s="7">
        <f>IFERROR(VLOOKUP(SiscoTable[[#This Row],[Código]],Hoja2!A:B,2,0)*SiscoTable[[#This Row],[Stock_actual]],0)</f>
        <v>633.6</v>
      </c>
      <c r="P8519" s="6" t="s">
        <v>1530</v>
      </c>
      <c r="Q8519" s="7">
        <v>2</v>
      </c>
      <c r="R8519" s="7">
        <v>0</v>
      </c>
      <c r="S8519" s="7" t="s">
        <v>11927</v>
      </c>
      <c r="BI8519"/>
      <c r="BJ8519"/>
    </row>
    <row r="8520" spans="2:62" x14ac:dyDescent="0.4">
      <c r="B8520" s="1">
        <v>31619</v>
      </c>
      <c r="C8520" s="6" t="s">
        <v>8</v>
      </c>
      <c r="D8520" s="6" t="s">
        <v>8</v>
      </c>
      <c r="E8520" s="6" t="s">
        <v>3268</v>
      </c>
      <c r="F8520" s="6" t="s">
        <v>3269</v>
      </c>
      <c r="G8520" s="6" t="s">
        <v>634</v>
      </c>
      <c r="H8520" s="6" t="s">
        <v>4861</v>
      </c>
      <c r="I8520" s="6" t="s">
        <v>4943</v>
      </c>
      <c r="J8520" s="6" t="s">
        <v>5</v>
      </c>
      <c r="K8520" s="7">
        <v>1.17</v>
      </c>
      <c r="L8520" s="7">
        <f>IFERROR(VLOOKUP(SiscoTable[[#This Row],[Código]],Hoja2!A:B,2,0)*SiscoTable[[#This Row],[Provta(Uns)]],0)</f>
        <v>20.591999999999999</v>
      </c>
      <c r="M8520" s="7">
        <v>0</v>
      </c>
      <c r="N8520" s="7">
        <v>41</v>
      </c>
      <c r="O8520" s="7">
        <f>IFERROR(VLOOKUP(SiscoTable[[#This Row],[Código]],Hoja2!A:B,2,0)*SiscoTable[[#This Row],[Stock_actual]],0)</f>
        <v>721.6</v>
      </c>
      <c r="P8520" s="6" t="s">
        <v>2000</v>
      </c>
      <c r="Q8520" s="7">
        <v>1</v>
      </c>
      <c r="R8520" s="7">
        <v>0</v>
      </c>
      <c r="S8520" s="7" t="s">
        <v>11927</v>
      </c>
      <c r="BI8520"/>
      <c r="BJ8520"/>
    </row>
    <row r="8521" spans="2:62" x14ac:dyDescent="0.4">
      <c r="B8521" s="1">
        <v>31620</v>
      </c>
      <c r="C8521" s="6" t="s">
        <v>8</v>
      </c>
      <c r="D8521" s="6" t="s">
        <v>8</v>
      </c>
      <c r="E8521" s="6" t="s">
        <v>3268</v>
      </c>
      <c r="F8521" s="6" t="s">
        <v>3269</v>
      </c>
      <c r="G8521" s="6" t="s">
        <v>634</v>
      </c>
      <c r="H8521" s="6" t="s">
        <v>4945</v>
      </c>
      <c r="I8521" s="6" t="s">
        <v>4944</v>
      </c>
      <c r="J8521" s="6" t="s">
        <v>5</v>
      </c>
      <c r="K8521" s="7">
        <v>0.5</v>
      </c>
      <c r="L8521" s="7">
        <f>IFERROR(VLOOKUP(SiscoTable[[#This Row],[Código]],Hoja2!A:B,2,0)*SiscoTable[[#This Row],[Provta(Uns)]],0)</f>
        <v>8.4499999999999993</v>
      </c>
      <c r="M8521" s="7">
        <v>0</v>
      </c>
      <c r="N8521" s="7">
        <v>33</v>
      </c>
      <c r="O8521" s="7">
        <f>IFERROR(VLOOKUP(SiscoTable[[#This Row],[Código]],Hoja2!A:B,2,0)*SiscoTable[[#This Row],[Stock_actual]],0)</f>
        <v>557.69999999999993</v>
      </c>
      <c r="P8521" s="6" t="s">
        <v>2023</v>
      </c>
      <c r="Q8521" s="7">
        <v>1</v>
      </c>
      <c r="R8521" s="7">
        <v>0</v>
      </c>
      <c r="S8521" s="7" t="s">
        <v>11927</v>
      </c>
      <c r="BI8521"/>
      <c r="BJ8521"/>
    </row>
    <row r="8522" spans="2:62" x14ac:dyDescent="0.4">
      <c r="B8522" s="1">
        <v>31621</v>
      </c>
      <c r="C8522" s="6" t="s">
        <v>8</v>
      </c>
      <c r="D8522" s="6" t="s">
        <v>8</v>
      </c>
      <c r="E8522" s="6" t="s">
        <v>3268</v>
      </c>
      <c r="F8522" s="6" t="s">
        <v>3269</v>
      </c>
      <c r="G8522" s="6" t="s">
        <v>634</v>
      </c>
      <c r="H8522" s="6" t="s">
        <v>4945</v>
      </c>
      <c r="I8522" s="6" t="s">
        <v>4946</v>
      </c>
      <c r="J8522" s="6" t="s">
        <v>5</v>
      </c>
      <c r="K8522" s="7">
        <v>1.83</v>
      </c>
      <c r="L8522" s="7">
        <f>IFERROR(VLOOKUP(SiscoTable[[#This Row],[Código]],Hoja2!A:B,2,0)*SiscoTable[[#This Row],[Provta(Uns)]],0)</f>
        <v>32.208000000000006</v>
      </c>
      <c r="M8522" s="7">
        <v>0</v>
      </c>
      <c r="N8522" s="7">
        <v>25</v>
      </c>
      <c r="O8522" s="7">
        <f>IFERROR(VLOOKUP(SiscoTable[[#This Row],[Código]],Hoja2!A:B,2,0)*SiscoTable[[#This Row],[Stock_actual]],0)</f>
        <v>440.00000000000006</v>
      </c>
      <c r="P8522" s="6" t="s">
        <v>3358</v>
      </c>
      <c r="Q8522" s="7">
        <v>2</v>
      </c>
      <c r="R8522" s="7">
        <v>0</v>
      </c>
      <c r="S8522" s="7" t="s">
        <v>11927</v>
      </c>
      <c r="BI8522"/>
      <c r="BJ8522"/>
    </row>
    <row r="8523" spans="2:62" x14ac:dyDescent="0.4">
      <c r="B8523" s="1">
        <v>31622</v>
      </c>
      <c r="C8523" s="6" t="s">
        <v>8</v>
      </c>
      <c r="D8523" s="6" t="s">
        <v>8</v>
      </c>
      <c r="E8523" s="6" t="s">
        <v>3268</v>
      </c>
      <c r="F8523" s="6" t="s">
        <v>3269</v>
      </c>
      <c r="G8523" s="6" t="s">
        <v>634</v>
      </c>
      <c r="H8523" s="6" t="s">
        <v>4945</v>
      </c>
      <c r="I8523" s="6" t="s">
        <v>4947</v>
      </c>
      <c r="J8523" s="6" t="s">
        <v>5</v>
      </c>
      <c r="K8523" s="7">
        <v>0.33</v>
      </c>
      <c r="L8523" s="7">
        <f>IFERROR(VLOOKUP(SiscoTable[[#This Row],[Código]],Hoja2!A:B,2,0)*SiscoTable[[#This Row],[Provta(Uns)]],0)</f>
        <v>5.8080000000000007</v>
      </c>
      <c r="M8523" s="7">
        <v>0</v>
      </c>
      <c r="N8523" s="7">
        <v>34</v>
      </c>
      <c r="O8523" s="7">
        <f>IFERROR(VLOOKUP(SiscoTable[[#This Row],[Código]],Hoja2!A:B,2,0)*SiscoTable[[#This Row],[Stock_actual]],0)</f>
        <v>598.40000000000009</v>
      </c>
      <c r="P8523" s="6" t="s">
        <v>2422</v>
      </c>
      <c r="Q8523" s="7">
        <v>0</v>
      </c>
      <c r="R8523" s="7">
        <v>0</v>
      </c>
      <c r="S8523" s="7" t="s">
        <v>11927</v>
      </c>
      <c r="BI8523"/>
      <c r="BJ8523"/>
    </row>
    <row r="8524" spans="2:62" x14ac:dyDescent="0.4">
      <c r="B8524" s="1">
        <v>31623</v>
      </c>
      <c r="C8524" s="6" t="s">
        <v>8</v>
      </c>
      <c r="D8524" s="6" t="s">
        <v>30</v>
      </c>
      <c r="E8524" s="6" t="s">
        <v>469</v>
      </c>
      <c r="F8524" s="6" t="s">
        <v>1050</v>
      </c>
      <c r="G8524" s="6" t="s">
        <v>1064</v>
      </c>
      <c r="H8524" s="6" t="s">
        <v>1109</v>
      </c>
      <c r="I8524" s="6" t="s">
        <v>1110</v>
      </c>
      <c r="J8524" s="6" t="s">
        <v>5</v>
      </c>
      <c r="K8524" s="7">
        <v>16</v>
      </c>
      <c r="L8524" s="7">
        <f>IFERROR(VLOOKUP(SiscoTable[[#This Row],[Código]],Hoja2!A:B,2,0)*SiscoTable[[#This Row],[Provta(Uns)]],0)</f>
        <v>48</v>
      </c>
      <c r="M8524" s="7">
        <v>0</v>
      </c>
      <c r="N8524" s="7">
        <v>0</v>
      </c>
      <c r="O8524" s="7">
        <f>IFERROR(VLOOKUP(SiscoTable[[#This Row],[Código]],Hoja2!A:B,2,0)*SiscoTable[[#This Row],[Stock_actual]],0)</f>
        <v>0</v>
      </c>
      <c r="P8524" s="6" t="s">
        <v>7</v>
      </c>
      <c r="Q8524" s="7">
        <v>17</v>
      </c>
      <c r="R8524" s="7">
        <v>31.8</v>
      </c>
      <c r="S8524" s="7" t="s">
        <v>11927</v>
      </c>
      <c r="BI8524"/>
      <c r="BJ8524"/>
    </row>
    <row r="8525" spans="2:62" x14ac:dyDescent="0.4">
      <c r="B8525" s="1">
        <v>31624</v>
      </c>
      <c r="C8525" s="6" t="s">
        <v>8</v>
      </c>
      <c r="D8525" s="6" t="s">
        <v>8</v>
      </c>
      <c r="E8525" s="6" t="s">
        <v>8482</v>
      </c>
      <c r="F8525" s="6" t="s">
        <v>10720</v>
      </c>
      <c r="G8525" s="6" t="s">
        <v>10721</v>
      </c>
      <c r="H8525" s="6" t="s">
        <v>10744</v>
      </c>
      <c r="I8525" s="6" t="s">
        <v>10931</v>
      </c>
      <c r="J8525" s="6" t="s">
        <v>5</v>
      </c>
      <c r="K8525" s="7">
        <v>6.83</v>
      </c>
      <c r="L8525" s="7">
        <f>IFERROR(VLOOKUP(SiscoTable[[#This Row],[Código]],Hoja2!A:B,2,0)*SiscoTable[[#This Row],[Provta(Uns)]],0)</f>
        <v>60.787000000000006</v>
      </c>
      <c r="M8525" s="7">
        <v>0</v>
      </c>
      <c r="N8525" s="7">
        <v>36</v>
      </c>
      <c r="O8525" s="7">
        <f>IFERROR(VLOOKUP(SiscoTable[[#This Row],[Código]],Hoja2!A:B,2,0)*SiscoTable[[#This Row],[Stock_actual]],0)</f>
        <v>320.40000000000003</v>
      </c>
      <c r="P8525" s="6" t="s">
        <v>492</v>
      </c>
      <c r="Q8525" s="7">
        <v>8</v>
      </c>
      <c r="R8525" s="7">
        <v>0</v>
      </c>
      <c r="S8525" s="7" t="s">
        <v>11926</v>
      </c>
      <c r="BI8525"/>
      <c r="BJ8525"/>
    </row>
    <row r="8526" spans="2:62" x14ac:dyDescent="0.4">
      <c r="B8526" s="1">
        <v>31625</v>
      </c>
      <c r="C8526" s="6" t="s">
        <v>30</v>
      </c>
      <c r="D8526" s="6" t="s">
        <v>8</v>
      </c>
      <c r="E8526" s="6" t="s">
        <v>8482</v>
      </c>
      <c r="F8526" s="6" t="s">
        <v>10720</v>
      </c>
      <c r="G8526" s="6" t="s">
        <v>10721</v>
      </c>
      <c r="H8526" s="6" t="s">
        <v>10744</v>
      </c>
      <c r="I8526" s="6" t="s">
        <v>10841</v>
      </c>
      <c r="J8526" s="6" t="s">
        <v>5</v>
      </c>
      <c r="K8526" s="7">
        <v>6.5</v>
      </c>
      <c r="L8526" s="7">
        <f>IFERROR(VLOOKUP(SiscoTable[[#This Row],[Código]],Hoja2!A:B,2,0)*SiscoTable[[#This Row],[Provta(Uns)]],0)</f>
        <v>81.25</v>
      </c>
      <c r="M8526" s="7">
        <v>0</v>
      </c>
      <c r="N8526" s="7">
        <v>41</v>
      </c>
      <c r="O8526" s="7">
        <f>IFERROR(VLOOKUP(SiscoTable[[#This Row],[Código]],Hoja2!A:B,2,0)*SiscoTable[[#This Row],[Stock_actual]],0)</f>
        <v>512.5</v>
      </c>
      <c r="P8526" s="6" t="s">
        <v>2699</v>
      </c>
      <c r="Q8526" s="7">
        <v>7</v>
      </c>
      <c r="R8526" s="7">
        <v>0</v>
      </c>
      <c r="S8526" s="7" t="s">
        <v>11926</v>
      </c>
      <c r="BI8526"/>
      <c r="BJ8526"/>
    </row>
    <row r="8527" spans="2:62" x14ac:dyDescent="0.4">
      <c r="B8527" s="1">
        <v>31626</v>
      </c>
      <c r="C8527" s="6" t="s">
        <v>8</v>
      </c>
      <c r="D8527" s="6" t="s">
        <v>8</v>
      </c>
      <c r="E8527" s="6" t="s">
        <v>8482</v>
      </c>
      <c r="F8527" s="6" t="s">
        <v>10720</v>
      </c>
      <c r="G8527" s="6" t="s">
        <v>10721</v>
      </c>
      <c r="H8527" s="6" t="s">
        <v>10744</v>
      </c>
      <c r="I8527" s="6" t="s">
        <v>10932</v>
      </c>
      <c r="J8527" s="6" t="s">
        <v>5</v>
      </c>
      <c r="K8527" s="7">
        <v>9.67</v>
      </c>
      <c r="L8527" s="7">
        <f>IFERROR(VLOOKUP(SiscoTable[[#This Row],[Código]],Hoja2!A:B,2,0)*SiscoTable[[#This Row],[Provta(Uns)]],0)</f>
        <v>47.383000000000003</v>
      </c>
      <c r="M8527" s="7">
        <v>0</v>
      </c>
      <c r="N8527" s="7">
        <v>62</v>
      </c>
      <c r="O8527" s="7">
        <f>IFERROR(VLOOKUP(SiscoTable[[#This Row],[Código]],Hoja2!A:B,2,0)*SiscoTable[[#This Row],[Stock_actual]],0)</f>
        <v>303.8</v>
      </c>
      <c r="P8527" s="6" t="s">
        <v>8428</v>
      </c>
      <c r="Q8527" s="7">
        <v>11</v>
      </c>
      <c r="R8527" s="7">
        <v>0</v>
      </c>
      <c r="S8527" s="7" t="s">
        <v>11926</v>
      </c>
      <c r="BI8527"/>
      <c r="BJ8527"/>
    </row>
    <row r="8528" spans="2:62" x14ac:dyDescent="0.4">
      <c r="B8528" s="1">
        <v>31627</v>
      </c>
      <c r="C8528" s="6" t="s">
        <v>8</v>
      </c>
      <c r="D8528" s="6" t="s">
        <v>8</v>
      </c>
      <c r="E8528" s="6" t="s">
        <v>8482</v>
      </c>
      <c r="F8528" s="6" t="s">
        <v>10720</v>
      </c>
      <c r="G8528" s="6" t="s">
        <v>10721</v>
      </c>
      <c r="H8528" s="6" t="s">
        <v>10744</v>
      </c>
      <c r="I8528" s="6" t="s">
        <v>10933</v>
      </c>
      <c r="J8528" s="6" t="s">
        <v>5</v>
      </c>
      <c r="K8528" s="7">
        <v>8.17</v>
      </c>
      <c r="L8528" s="7">
        <f>IFERROR(VLOOKUP(SiscoTable[[#This Row],[Código]],Hoja2!A:B,2,0)*SiscoTable[[#This Row],[Provta(Uns)]],0)</f>
        <v>24.509999999999998</v>
      </c>
      <c r="M8528" s="7">
        <v>0</v>
      </c>
      <c r="N8528" s="7">
        <v>71</v>
      </c>
      <c r="O8528" s="7">
        <f>IFERROR(VLOOKUP(SiscoTable[[#This Row],[Código]],Hoja2!A:B,2,0)*SiscoTable[[#This Row],[Stock_actual]],0)</f>
        <v>213</v>
      </c>
      <c r="P8528" s="6" t="s">
        <v>4190</v>
      </c>
      <c r="Q8528" s="7">
        <v>9</v>
      </c>
      <c r="R8528" s="7">
        <v>0</v>
      </c>
      <c r="S8528" s="7" t="s">
        <v>11926</v>
      </c>
      <c r="BI8528"/>
      <c r="BJ8528"/>
    </row>
    <row r="8529" spans="2:62" x14ac:dyDescent="0.4">
      <c r="B8529" s="1">
        <v>31628</v>
      </c>
      <c r="C8529" s="6" t="s">
        <v>8</v>
      </c>
      <c r="D8529" s="6" t="s">
        <v>8</v>
      </c>
      <c r="E8529" s="6" t="s">
        <v>8482</v>
      </c>
      <c r="F8529" s="6" t="s">
        <v>11853</v>
      </c>
      <c r="G8529" s="6" t="s">
        <v>11854</v>
      </c>
      <c r="H8529" s="6" t="s">
        <v>10744</v>
      </c>
      <c r="I8529" s="6" t="s">
        <v>11859</v>
      </c>
      <c r="J8529" s="6" t="s">
        <v>5</v>
      </c>
      <c r="K8529" s="7">
        <v>2</v>
      </c>
      <c r="L8529" s="7">
        <f>IFERROR(VLOOKUP(SiscoTable[[#This Row],[Código]],Hoja2!A:B,2,0)*SiscoTable[[#This Row],[Provta(Uns)]],0)</f>
        <v>36</v>
      </c>
      <c r="M8529" s="7">
        <v>0</v>
      </c>
      <c r="N8529" s="7">
        <v>28</v>
      </c>
      <c r="O8529" s="7">
        <f>IFERROR(VLOOKUP(SiscoTable[[#This Row],[Código]],Hoja2!A:B,2,0)*SiscoTable[[#This Row],[Stock_actual]],0)</f>
        <v>504</v>
      </c>
      <c r="P8529" s="6" t="s">
        <v>707</v>
      </c>
      <c r="Q8529" s="7">
        <v>2</v>
      </c>
      <c r="R8529" s="7">
        <v>0</v>
      </c>
      <c r="S8529" s="7" t="s">
        <v>11925</v>
      </c>
      <c r="BI8529"/>
      <c r="BJ8529"/>
    </row>
    <row r="8530" spans="2:62" x14ac:dyDescent="0.4">
      <c r="B8530" s="1">
        <v>31629</v>
      </c>
      <c r="C8530" s="6" t="s">
        <v>8</v>
      </c>
      <c r="D8530" s="6" t="s">
        <v>8</v>
      </c>
      <c r="E8530" s="6" t="s">
        <v>8482</v>
      </c>
      <c r="F8530" s="6" t="s">
        <v>11853</v>
      </c>
      <c r="G8530" s="6" t="s">
        <v>11854</v>
      </c>
      <c r="H8530" s="6" t="s">
        <v>10744</v>
      </c>
      <c r="I8530" s="6" t="s">
        <v>11860</v>
      </c>
      <c r="J8530" s="6" t="s">
        <v>5</v>
      </c>
      <c r="K8530" s="7">
        <v>3.33</v>
      </c>
      <c r="L8530" s="7">
        <f>IFERROR(VLOOKUP(SiscoTable[[#This Row],[Código]],Hoja2!A:B,2,0)*SiscoTable[[#This Row],[Provta(Uns)]],0)</f>
        <v>59.94</v>
      </c>
      <c r="M8530" s="7">
        <v>0</v>
      </c>
      <c r="N8530" s="7">
        <v>20</v>
      </c>
      <c r="O8530" s="7">
        <f>IFERROR(VLOOKUP(SiscoTable[[#This Row],[Código]],Hoja2!A:B,2,0)*SiscoTable[[#This Row],[Stock_actual]],0)</f>
        <v>360</v>
      </c>
      <c r="P8530" s="6" t="s">
        <v>1014</v>
      </c>
      <c r="Q8530" s="7">
        <v>4</v>
      </c>
      <c r="R8530" s="7">
        <v>0</v>
      </c>
      <c r="S8530" s="7" t="s">
        <v>11925</v>
      </c>
      <c r="BI8530"/>
      <c r="BJ8530"/>
    </row>
    <row r="8531" spans="2:62" x14ac:dyDescent="0.4">
      <c r="B8531" s="1">
        <v>31630</v>
      </c>
      <c r="C8531" s="6" t="s">
        <v>30</v>
      </c>
      <c r="D8531" s="6" t="s">
        <v>8</v>
      </c>
      <c r="E8531" s="6" t="s">
        <v>8482</v>
      </c>
      <c r="F8531" s="6" t="s">
        <v>11853</v>
      </c>
      <c r="G8531" s="6" t="s">
        <v>11854</v>
      </c>
      <c r="H8531" s="6" t="s">
        <v>10744</v>
      </c>
      <c r="I8531" s="6" t="s">
        <v>11855</v>
      </c>
      <c r="J8531" s="6" t="s">
        <v>5</v>
      </c>
      <c r="K8531" s="7">
        <v>5.5</v>
      </c>
      <c r="L8531" s="7">
        <f>IFERROR(VLOOKUP(SiscoTable[[#This Row],[Código]],Hoja2!A:B,2,0)*SiscoTable[[#This Row],[Provta(Uns)]],0)</f>
        <v>81.95</v>
      </c>
      <c r="M8531" s="7">
        <v>0</v>
      </c>
      <c r="N8531" s="7">
        <v>3</v>
      </c>
      <c r="O8531" s="7">
        <f>IFERROR(VLOOKUP(SiscoTable[[#This Row],[Código]],Hoja2!A:B,2,0)*SiscoTable[[#This Row],[Stock_actual]],0)</f>
        <v>44.7</v>
      </c>
      <c r="P8531" s="6" t="s">
        <v>810</v>
      </c>
      <c r="Q8531" s="7">
        <v>6</v>
      </c>
      <c r="R8531" s="7">
        <v>10.86</v>
      </c>
      <c r="S8531" s="7" t="s">
        <v>11925</v>
      </c>
      <c r="BI8531"/>
      <c r="BJ8531"/>
    </row>
    <row r="8532" spans="2:62" x14ac:dyDescent="0.4">
      <c r="B8532" s="1">
        <v>31631</v>
      </c>
      <c r="C8532" s="6" t="s">
        <v>30</v>
      </c>
      <c r="D8532" s="6" t="s">
        <v>8</v>
      </c>
      <c r="E8532" s="6" t="s">
        <v>8482</v>
      </c>
      <c r="F8532" s="6" t="s">
        <v>11853</v>
      </c>
      <c r="G8532" s="6" t="s">
        <v>11854</v>
      </c>
      <c r="H8532" s="6" t="s">
        <v>10744</v>
      </c>
      <c r="I8532" s="6" t="s">
        <v>11856</v>
      </c>
      <c r="J8532" s="6" t="s">
        <v>5</v>
      </c>
      <c r="K8532" s="7">
        <v>7.67</v>
      </c>
      <c r="L8532" s="7">
        <f>IFERROR(VLOOKUP(SiscoTable[[#This Row],[Código]],Hoja2!A:B,2,0)*SiscoTable[[#This Row],[Provta(Uns)]],0)</f>
        <v>114.283</v>
      </c>
      <c r="M8532" s="7">
        <v>0</v>
      </c>
      <c r="N8532" s="7">
        <v>0</v>
      </c>
      <c r="O8532" s="7">
        <f>IFERROR(VLOOKUP(SiscoTable[[#This Row],[Código]],Hoja2!A:B,2,0)*SiscoTable[[#This Row],[Stock_actual]],0)</f>
        <v>0</v>
      </c>
      <c r="P8532" s="6" t="s">
        <v>7</v>
      </c>
      <c r="Q8532" s="7">
        <v>9</v>
      </c>
      <c r="R8532" s="7">
        <v>15.600000000000001</v>
      </c>
      <c r="S8532" s="7" t="s">
        <v>11925</v>
      </c>
      <c r="BI8532"/>
      <c r="BJ8532"/>
    </row>
    <row r="8533" spans="2:62" x14ac:dyDescent="0.4">
      <c r="B8533" s="1">
        <v>31632</v>
      </c>
      <c r="C8533" s="6" t="s">
        <v>30</v>
      </c>
      <c r="D8533" s="6" t="s">
        <v>30</v>
      </c>
      <c r="E8533" s="6" t="s">
        <v>3268</v>
      </c>
      <c r="F8533" s="6" t="s">
        <v>3269</v>
      </c>
      <c r="G8533" s="6" t="s">
        <v>5267</v>
      </c>
      <c r="H8533" s="6" t="s">
        <v>4276</v>
      </c>
      <c r="I8533" s="6" t="s">
        <v>5365</v>
      </c>
      <c r="J8533" s="6" t="s">
        <v>5</v>
      </c>
      <c r="K8533" s="7">
        <v>43.67</v>
      </c>
      <c r="L8533" s="7">
        <f>IFERROR(VLOOKUP(SiscoTable[[#This Row],[Código]],Hoja2!A:B,2,0)*SiscoTable[[#This Row],[Provta(Uns)]],0)</f>
        <v>131.01</v>
      </c>
      <c r="M8533" s="7">
        <v>0</v>
      </c>
      <c r="N8533" s="7">
        <v>144</v>
      </c>
      <c r="O8533" s="7">
        <f>IFERROR(VLOOKUP(SiscoTable[[#This Row],[Código]],Hoja2!A:B,2,0)*SiscoTable[[#This Row],[Stock_actual]],0)</f>
        <v>432</v>
      </c>
      <c r="P8533" s="6" t="s">
        <v>2381</v>
      </c>
      <c r="Q8533" s="7">
        <v>48</v>
      </c>
      <c r="R8533" s="7">
        <v>0</v>
      </c>
      <c r="S8533" s="7" t="s">
        <v>11928</v>
      </c>
      <c r="BI8533"/>
      <c r="BJ8533"/>
    </row>
    <row r="8534" spans="2:62" x14ac:dyDescent="0.4">
      <c r="B8534" s="1">
        <v>31633</v>
      </c>
      <c r="C8534" s="6" t="s">
        <v>30</v>
      </c>
      <c r="D8534" s="6" t="s">
        <v>30</v>
      </c>
      <c r="E8534" s="6" t="s">
        <v>3268</v>
      </c>
      <c r="F8534" s="6" t="s">
        <v>3269</v>
      </c>
      <c r="G8534" s="6" t="s">
        <v>5267</v>
      </c>
      <c r="H8534" s="6" t="s">
        <v>4276</v>
      </c>
      <c r="I8534" s="6" t="s">
        <v>5366</v>
      </c>
      <c r="J8534" s="6" t="s">
        <v>5</v>
      </c>
      <c r="K8534" s="7">
        <v>49.33</v>
      </c>
      <c r="L8534" s="7">
        <f>IFERROR(VLOOKUP(SiscoTable[[#This Row],[Código]],Hoja2!A:B,2,0)*SiscoTable[[#This Row],[Provta(Uns)]],0)</f>
        <v>162.78899999999999</v>
      </c>
      <c r="M8534" s="7">
        <v>0</v>
      </c>
      <c r="N8534" s="7">
        <v>133</v>
      </c>
      <c r="O8534" s="7">
        <f>IFERROR(VLOOKUP(SiscoTable[[#This Row],[Código]],Hoja2!A:B,2,0)*SiscoTable[[#This Row],[Stock_actual]],0)</f>
        <v>438.9</v>
      </c>
      <c r="P8534" s="6" t="s">
        <v>1197</v>
      </c>
      <c r="Q8534" s="7">
        <v>54</v>
      </c>
      <c r="R8534" s="7">
        <v>0</v>
      </c>
      <c r="S8534" s="7" t="s">
        <v>11928</v>
      </c>
      <c r="BI8534"/>
      <c r="BJ8534"/>
    </row>
    <row r="8535" spans="2:62" x14ac:dyDescent="0.4">
      <c r="B8535" s="1">
        <v>31634</v>
      </c>
      <c r="C8535" s="6" t="s">
        <v>8</v>
      </c>
      <c r="D8535" s="6" t="s">
        <v>8</v>
      </c>
      <c r="E8535" s="6" t="s">
        <v>8482</v>
      </c>
      <c r="F8535" s="6" t="s">
        <v>9030</v>
      </c>
      <c r="G8535" s="6" t="s">
        <v>9921</v>
      </c>
      <c r="H8535" s="6" t="s">
        <v>9924</v>
      </c>
      <c r="I8535" s="6" t="s">
        <v>9962</v>
      </c>
      <c r="J8535" s="6" t="s">
        <v>5</v>
      </c>
      <c r="K8535" s="7">
        <v>2.67</v>
      </c>
      <c r="L8535" s="7">
        <f>IFERROR(VLOOKUP(SiscoTable[[#This Row],[Código]],Hoja2!A:B,2,0)*SiscoTable[[#This Row],[Provta(Uns)]],0)</f>
        <v>61.142999999999994</v>
      </c>
      <c r="M8535" s="7">
        <v>12</v>
      </c>
      <c r="N8535" s="7">
        <v>4</v>
      </c>
      <c r="O8535" s="7">
        <f>IFERROR(VLOOKUP(SiscoTable[[#This Row],[Código]],Hoja2!A:B,2,0)*SiscoTable[[#This Row],[Stock_actual]],0)</f>
        <v>91.6</v>
      </c>
      <c r="P8535" s="6" t="s">
        <v>220</v>
      </c>
      <c r="Q8535" s="7">
        <v>3</v>
      </c>
      <c r="R8535" s="7">
        <v>0</v>
      </c>
      <c r="S8535" s="7" t="s">
        <v>11926</v>
      </c>
      <c r="BI8535"/>
      <c r="BJ8535"/>
    </row>
    <row r="8536" spans="2:62" x14ac:dyDescent="0.4">
      <c r="B8536" s="1">
        <v>31635</v>
      </c>
      <c r="C8536" s="6" t="s">
        <v>30</v>
      </c>
      <c r="D8536" s="6" t="s">
        <v>8</v>
      </c>
      <c r="E8536" s="6" t="s">
        <v>8482</v>
      </c>
      <c r="F8536" s="6" t="s">
        <v>9030</v>
      </c>
      <c r="G8536" s="6" t="s">
        <v>9921</v>
      </c>
      <c r="H8536" s="6" t="s">
        <v>9924</v>
      </c>
      <c r="I8536" s="6" t="s">
        <v>9948</v>
      </c>
      <c r="J8536" s="6" t="s">
        <v>5</v>
      </c>
      <c r="K8536" s="7">
        <v>9</v>
      </c>
      <c r="L8536" s="7">
        <f>IFERROR(VLOOKUP(SiscoTable[[#This Row],[Código]],Hoja2!A:B,2,0)*SiscoTable[[#This Row],[Provta(Uns)]],0)</f>
        <v>113.39999999999999</v>
      </c>
      <c r="M8536" s="7">
        <v>36</v>
      </c>
      <c r="N8536" s="7">
        <v>0</v>
      </c>
      <c r="O8536" s="7">
        <f>IFERROR(VLOOKUP(SiscoTable[[#This Row],[Código]],Hoja2!A:B,2,0)*SiscoTable[[#This Row],[Stock_actual]],0)</f>
        <v>0</v>
      </c>
      <c r="P8536" s="6" t="s">
        <v>7</v>
      </c>
      <c r="Q8536" s="7">
        <v>10</v>
      </c>
      <c r="R8536" s="7">
        <v>0</v>
      </c>
      <c r="S8536" s="7" t="s">
        <v>11926</v>
      </c>
      <c r="BI8536"/>
      <c r="BJ8536"/>
    </row>
    <row r="8537" spans="2:62" x14ac:dyDescent="0.4">
      <c r="B8537" s="1">
        <v>31636</v>
      </c>
      <c r="C8537" s="6" t="s">
        <v>30</v>
      </c>
      <c r="D8537" s="6" t="s">
        <v>8</v>
      </c>
      <c r="E8537" s="6" t="s">
        <v>2584</v>
      </c>
      <c r="F8537" s="6" t="s">
        <v>2970</v>
      </c>
      <c r="G8537" s="6" t="s">
        <v>2971</v>
      </c>
      <c r="H8537" s="6" t="s">
        <v>94</v>
      </c>
      <c r="I8537" s="6" t="s">
        <v>2984</v>
      </c>
      <c r="J8537" s="6" t="s">
        <v>5</v>
      </c>
      <c r="K8537" s="7">
        <v>1.5</v>
      </c>
      <c r="L8537" s="7">
        <f>IFERROR(VLOOKUP(SiscoTable[[#This Row],[Código]],Hoja2!A:B,2,0)*SiscoTable[[#This Row],[Provta(Uns)]],0)</f>
        <v>285</v>
      </c>
      <c r="M8537" s="7">
        <v>0</v>
      </c>
      <c r="N8537" s="7">
        <v>0</v>
      </c>
      <c r="O8537" s="7">
        <f>IFERROR(VLOOKUP(SiscoTable[[#This Row],[Código]],Hoja2!A:B,2,0)*SiscoTable[[#This Row],[Stock_actual]],0)</f>
        <v>0</v>
      </c>
      <c r="P8537" s="6" t="s">
        <v>7</v>
      </c>
      <c r="Q8537" s="7">
        <v>2</v>
      </c>
      <c r="R8537" s="7">
        <v>3</v>
      </c>
      <c r="S8537" s="7" t="s">
        <v>11929</v>
      </c>
      <c r="BI8537"/>
      <c r="BJ8537"/>
    </row>
    <row r="8538" spans="2:62" x14ac:dyDescent="0.4">
      <c r="B8538" s="1">
        <v>31637</v>
      </c>
      <c r="C8538" s="6" t="s">
        <v>8</v>
      </c>
      <c r="D8538" s="6" t="s">
        <v>8</v>
      </c>
      <c r="E8538" s="6" t="s">
        <v>8482</v>
      </c>
      <c r="F8538" s="6" t="s">
        <v>9030</v>
      </c>
      <c r="G8538" s="6" t="s">
        <v>9051</v>
      </c>
      <c r="H8538" s="6" t="s">
        <v>8758</v>
      </c>
      <c r="I8538" s="6" t="s">
        <v>9101</v>
      </c>
      <c r="J8538" s="6" t="s">
        <v>5</v>
      </c>
      <c r="K8538" s="7">
        <v>1.17</v>
      </c>
      <c r="L8538" s="7">
        <f>IFERROR(VLOOKUP(SiscoTable[[#This Row],[Código]],Hoja2!A:B,2,0)*SiscoTable[[#This Row],[Provta(Uns)]],0)</f>
        <v>29.834999999999997</v>
      </c>
      <c r="M8538" s="7">
        <v>0</v>
      </c>
      <c r="N8538" s="7">
        <v>5</v>
      </c>
      <c r="O8538" s="7">
        <f>IFERROR(VLOOKUP(SiscoTable[[#This Row],[Código]],Hoja2!A:B,2,0)*SiscoTable[[#This Row],[Stock_actual]],0)</f>
        <v>127.5</v>
      </c>
      <c r="P8538" s="6" t="s">
        <v>1822</v>
      </c>
      <c r="Q8538" s="7">
        <v>1</v>
      </c>
      <c r="R8538" s="7">
        <v>0</v>
      </c>
      <c r="S8538" s="7" t="s">
        <v>11926</v>
      </c>
      <c r="BI8538"/>
      <c r="BJ8538"/>
    </row>
    <row r="8539" spans="2:62" x14ac:dyDescent="0.4">
      <c r="B8539" s="1">
        <v>31638</v>
      </c>
      <c r="C8539" s="6" t="s">
        <v>8</v>
      </c>
      <c r="D8539" s="6" t="s">
        <v>8</v>
      </c>
      <c r="E8539" s="6" t="s">
        <v>8482</v>
      </c>
      <c r="F8539" s="6" t="s">
        <v>11692</v>
      </c>
      <c r="G8539" s="6" t="s">
        <v>11692</v>
      </c>
      <c r="H8539" s="6" t="s">
        <v>8758</v>
      </c>
      <c r="I8539" s="6" t="s">
        <v>11813</v>
      </c>
      <c r="J8539" s="6" t="s">
        <v>5</v>
      </c>
      <c r="K8539" s="7">
        <v>2</v>
      </c>
      <c r="L8539" s="7">
        <f>IFERROR(VLOOKUP(SiscoTable[[#This Row],[Código]],Hoja2!A:B,2,0)*SiscoTable[[#This Row],[Provta(Uns)]],0)</f>
        <v>62</v>
      </c>
      <c r="M8539" s="7">
        <v>0</v>
      </c>
      <c r="N8539" s="7">
        <v>12</v>
      </c>
      <c r="O8539" s="7">
        <f>IFERROR(VLOOKUP(SiscoTable[[#This Row],[Código]],Hoja2!A:B,2,0)*SiscoTable[[#This Row],[Stock_actual]],0)</f>
        <v>372</v>
      </c>
      <c r="P8539" s="6" t="s">
        <v>1014</v>
      </c>
      <c r="Q8539" s="7">
        <v>2</v>
      </c>
      <c r="R8539" s="7">
        <v>0</v>
      </c>
      <c r="S8539" s="7" t="s">
        <v>11926</v>
      </c>
      <c r="BI8539"/>
      <c r="BJ8539"/>
    </row>
    <row r="8540" spans="2:62" x14ac:dyDescent="0.4">
      <c r="B8540" s="1">
        <v>31639</v>
      </c>
      <c r="C8540" s="6" t="s">
        <v>8</v>
      </c>
      <c r="D8540" s="6" t="s">
        <v>8</v>
      </c>
      <c r="E8540" s="6" t="s">
        <v>3268</v>
      </c>
      <c r="F8540" s="6" t="s">
        <v>7197</v>
      </c>
      <c r="G8540" s="6" t="s">
        <v>7554</v>
      </c>
      <c r="H8540" s="6" t="s">
        <v>7392</v>
      </c>
      <c r="I8540" s="6" t="s">
        <v>7763</v>
      </c>
      <c r="J8540" s="6" t="s">
        <v>4099</v>
      </c>
      <c r="K8540" s="7">
        <v>6.67</v>
      </c>
      <c r="L8540" s="7">
        <f>IFERROR(VLOOKUP(SiscoTable[[#This Row],[Código]],Hoja2!A:B,2,0)*SiscoTable[[#This Row],[Provta(Uns)]],0)</f>
        <v>39.353000000000002</v>
      </c>
      <c r="M8540" s="7">
        <v>0</v>
      </c>
      <c r="N8540" s="7">
        <v>8</v>
      </c>
      <c r="O8540" s="7">
        <f>IFERROR(VLOOKUP(SiscoTable[[#This Row],[Código]],Hoja2!A:B,2,0)*SiscoTable[[#This Row],[Stock_actual]],0)</f>
        <v>47.2</v>
      </c>
      <c r="P8540" s="6" t="s">
        <v>115</v>
      </c>
      <c r="Q8540" s="7">
        <v>7</v>
      </c>
      <c r="R8540" s="7">
        <v>0</v>
      </c>
      <c r="S8540" s="7" t="s">
        <v>11928</v>
      </c>
      <c r="BI8540"/>
      <c r="BJ8540"/>
    </row>
    <row r="8541" spans="2:62" x14ac:dyDescent="0.4">
      <c r="B8541" s="1">
        <v>31640</v>
      </c>
      <c r="C8541" s="6" t="s">
        <v>30</v>
      </c>
      <c r="D8541" s="6" t="s">
        <v>30</v>
      </c>
      <c r="E8541" s="6" t="s">
        <v>3268</v>
      </c>
      <c r="F8541" s="6" t="s">
        <v>7815</v>
      </c>
      <c r="G8541" s="6" t="s">
        <v>7929</v>
      </c>
      <c r="H8541" s="6" t="s">
        <v>3831</v>
      </c>
      <c r="I8541" s="6" t="s">
        <v>7991</v>
      </c>
      <c r="J8541" s="6" t="s">
        <v>5</v>
      </c>
      <c r="K8541" s="7">
        <v>33.83</v>
      </c>
      <c r="L8541" s="7">
        <f>IFERROR(VLOOKUP(SiscoTable[[#This Row],[Código]],Hoja2!A:B,2,0)*SiscoTable[[#This Row],[Provta(Uns)]],0)</f>
        <v>233.42699999999999</v>
      </c>
      <c r="M8541" s="7">
        <v>96</v>
      </c>
      <c r="N8541" s="7">
        <v>37</v>
      </c>
      <c r="O8541" s="7">
        <f>IFERROR(VLOOKUP(SiscoTable[[#This Row],[Código]],Hoja2!A:B,2,0)*SiscoTable[[#This Row],[Stock_actual]],0)</f>
        <v>255.3</v>
      </c>
      <c r="P8541" s="6" t="s">
        <v>565</v>
      </c>
      <c r="Q8541" s="7">
        <v>37</v>
      </c>
      <c r="R8541" s="7">
        <v>0</v>
      </c>
      <c r="S8541" s="7" t="s">
        <v>11928</v>
      </c>
      <c r="BI8541"/>
      <c r="BJ8541"/>
    </row>
    <row r="8542" spans="2:62" x14ac:dyDescent="0.4">
      <c r="B8542" s="1">
        <v>31641</v>
      </c>
      <c r="C8542" s="6" t="s">
        <v>8</v>
      </c>
      <c r="D8542" s="6" t="s">
        <v>8</v>
      </c>
      <c r="E8542" s="6" t="s">
        <v>8482</v>
      </c>
      <c r="F8542" s="6" t="s">
        <v>8641</v>
      </c>
      <c r="G8542" s="6" t="s">
        <v>8936</v>
      </c>
      <c r="H8542" s="6" t="s">
        <v>8644</v>
      </c>
      <c r="I8542" s="6" t="s">
        <v>9021</v>
      </c>
      <c r="J8542" s="6" t="s">
        <v>5</v>
      </c>
      <c r="K8542" s="7">
        <v>1.5</v>
      </c>
      <c r="L8542" s="7">
        <f>IFERROR(VLOOKUP(SiscoTable[[#This Row],[Código]],Hoja2!A:B,2,0)*SiscoTable[[#This Row],[Provta(Uns)]],0)</f>
        <v>25.349999999999998</v>
      </c>
      <c r="M8542" s="7">
        <v>0</v>
      </c>
      <c r="N8542" s="7">
        <v>3</v>
      </c>
      <c r="O8542" s="7">
        <f>IFERROR(VLOOKUP(SiscoTable[[#This Row],[Código]],Hoja2!A:B,2,0)*SiscoTable[[#This Row],[Stock_actual]],0)</f>
        <v>50.699999999999996</v>
      </c>
      <c r="P8542" s="6" t="s">
        <v>242</v>
      </c>
      <c r="Q8542" s="7">
        <v>2</v>
      </c>
      <c r="R8542" s="7">
        <v>0</v>
      </c>
      <c r="S8542" s="7" t="s">
        <v>11926</v>
      </c>
      <c r="BI8542"/>
      <c r="BJ8542"/>
    </row>
    <row r="8543" spans="2:62" x14ac:dyDescent="0.4">
      <c r="B8543" s="1">
        <v>31643</v>
      </c>
      <c r="C8543" s="6" t="s">
        <v>8</v>
      </c>
      <c r="D8543" s="6" t="s">
        <v>8</v>
      </c>
      <c r="E8543" s="6" t="s">
        <v>8482</v>
      </c>
      <c r="F8543" s="6" t="s">
        <v>8641</v>
      </c>
      <c r="G8543" s="6" t="s">
        <v>8642</v>
      </c>
      <c r="H8543" s="6" t="s">
        <v>8644</v>
      </c>
      <c r="I8543" s="6" t="s">
        <v>8648</v>
      </c>
      <c r="J8543" s="6" t="s">
        <v>5</v>
      </c>
      <c r="K8543" s="7">
        <v>0</v>
      </c>
      <c r="L8543" s="7">
        <f>IFERROR(VLOOKUP(SiscoTable[[#This Row],[Código]],Hoja2!A:B,2,0)*SiscoTable[[#This Row],[Provta(Uns)]],0)</f>
        <v>0</v>
      </c>
      <c r="M8543" s="7">
        <v>12</v>
      </c>
      <c r="N8543" s="7">
        <v>0</v>
      </c>
      <c r="O8543" s="7">
        <f>IFERROR(VLOOKUP(SiscoTable[[#This Row],[Código]],Hoja2!A:B,2,0)*SiscoTable[[#This Row],[Stock_actual]],0)</f>
        <v>0</v>
      </c>
      <c r="P8543" s="6" t="s">
        <v>7</v>
      </c>
      <c r="Q8543" s="7">
        <v>0</v>
      </c>
      <c r="R8543" s="7">
        <v>0</v>
      </c>
      <c r="S8543" s="7" t="s">
        <v>11926</v>
      </c>
      <c r="BI8543"/>
      <c r="BJ8543"/>
    </row>
    <row r="8544" spans="2:62" x14ac:dyDescent="0.4">
      <c r="B8544" s="1">
        <v>31644</v>
      </c>
      <c r="C8544" s="6" t="s">
        <v>8</v>
      </c>
      <c r="D8544" s="6" t="s">
        <v>8</v>
      </c>
      <c r="E8544" s="6" t="s">
        <v>8482</v>
      </c>
      <c r="F8544" s="6" t="s">
        <v>8641</v>
      </c>
      <c r="G8544" s="6" t="s">
        <v>8936</v>
      </c>
      <c r="H8544" s="6" t="s">
        <v>8644</v>
      </c>
      <c r="I8544" s="6" t="s">
        <v>9022</v>
      </c>
      <c r="J8544" s="6" t="s">
        <v>5</v>
      </c>
      <c r="K8544" s="7">
        <v>2.83</v>
      </c>
      <c r="L8544" s="7">
        <f>IFERROR(VLOOKUP(SiscoTable[[#This Row],[Código]],Hoja2!A:B,2,0)*SiscoTable[[#This Row],[Provta(Uns)]],0)</f>
        <v>47.826999999999998</v>
      </c>
      <c r="M8544" s="7">
        <v>0</v>
      </c>
      <c r="N8544" s="7">
        <v>7</v>
      </c>
      <c r="O8544" s="7">
        <f>IFERROR(VLOOKUP(SiscoTable[[#This Row],[Código]],Hoja2!A:B,2,0)*SiscoTable[[#This Row],[Stock_actual]],0)</f>
        <v>118.29999999999998</v>
      </c>
      <c r="P8544" s="6" t="s">
        <v>1465</v>
      </c>
      <c r="Q8544" s="7">
        <v>3</v>
      </c>
      <c r="R8544" s="7">
        <v>0</v>
      </c>
      <c r="S8544" s="7" t="s">
        <v>11926</v>
      </c>
      <c r="BI8544"/>
      <c r="BJ8544"/>
    </row>
    <row r="8545" spans="2:62" x14ac:dyDescent="0.4">
      <c r="B8545" s="1">
        <v>31645</v>
      </c>
      <c r="C8545" s="6" t="s">
        <v>8</v>
      </c>
      <c r="D8545" s="6" t="s">
        <v>8</v>
      </c>
      <c r="E8545" s="6" t="s">
        <v>8482</v>
      </c>
      <c r="F8545" s="6" t="s">
        <v>9030</v>
      </c>
      <c r="G8545" s="6" t="s">
        <v>9184</v>
      </c>
      <c r="H8545" s="6" t="s">
        <v>8644</v>
      </c>
      <c r="I8545" s="6" t="s">
        <v>9265</v>
      </c>
      <c r="J8545" s="6" t="s">
        <v>5</v>
      </c>
      <c r="K8545" s="7">
        <v>1.67</v>
      </c>
      <c r="L8545" s="7">
        <f>IFERROR(VLOOKUP(SiscoTable[[#This Row],[Código]],Hoja2!A:B,2,0)*SiscoTable[[#This Row],[Provta(Uns)]],0)</f>
        <v>24.882999999999999</v>
      </c>
      <c r="M8545" s="7">
        <v>0</v>
      </c>
      <c r="N8545" s="7">
        <v>2</v>
      </c>
      <c r="O8545" s="7">
        <f>IFERROR(VLOOKUP(SiscoTable[[#This Row],[Código]],Hoja2!A:B,2,0)*SiscoTable[[#This Row],[Stock_actual]],0)</f>
        <v>29.8</v>
      </c>
      <c r="P8545" s="6" t="s">
        <v>115</v>
      </c>
      <c r="Q8545" s="7">
        <v>2</v>
      </c>
      <c r="R8545" s="7">
        <v>3.58</v>
      </c>
      <c r="S8545" s="7" t="s">
        <v>11926</v>
      </c>
      <c r="BI8545"/>
      <c r="BJ8545"/>
    </row>
    <row r="8546" spans="2:62" x14ac:dyDescent="0.4">
      <c r="B8546" s="1">
        <v>31646</v>
      </c>
      <c r="C8546" s="6" t="s">
        <v>8</v>
      </c>
      <c r="D8546" s="6" t="s">
        <v>8</v>
      </c>
      <c r="E8546" s="6" t="s">
        <v>8482</v>
      </c>
      <c r="F8546" s="6" t="s">
        <v>1736</v>
      </c>
      <c r="G8546" s="6" t="s">
        <v>10193</v>
      </c>
      <c r="H8546" s="6" t="s">
        <v>9042</v>
      </c>
      <c r="I8546" s="6" t="s">
        <v>10309</v>
      </c>
      <c r="J8546" s="6" t="s">
        <v>5</v>
      </c>
      <c r="K8546" s="7">
        <v>1.33</v>
      </c>
      <c r="L8546" s="7">
        <f>IFERROR(VLOOKUP(SiscoTable[[#This Row],[Código]],Hoja2!A:B,2,0)*SiscoTable[[#This Row],[Provta(Uns)]],0)</f>
        <v>75.677000000000007</v>
      </c>
      <c r="M8546" s="7">
        <v>0</v>
      </c>
      <c r="N8546" s="7">
        <v>15</v>
      </c>
      <c r="O8546" s="7">
        <f>IFERROR(VLOOKUP(SiscoTable[[#This Row],[Código]],Hoja2!A:B,2,0)*SiscoTable[[#This Row],[Stock_actual]],0)</f>
        <v>853.5</v>
      </c>
      <c r="P8546" s="6" t="s">
        <v>2613</v>
      </c>
      <c r="Q8546" s="7">
        <v>1</v>
      </c>
      <c r="R8546" s="7">
        <v>0</v>
      </c>
      <c r="S8546" s="7" t="s">
        <v>11926</v>
      </c>
      <c r="BI8546"/>
      <c r="BJ8546"/>
    </row>
    <row r="8547" spans="2:62" x14ac:dyDescent="0.4">
      <c r="B8547" s="1">
        <v>31647</v>
      </c>
      <c r="C8547" s="6" t="s">
        <v>30</v>
      </c>
      <c r="D8547" s="6" t="s">
        <v>8</v>
      </c>
      <c r="E8547" s="6" t="s">
        <v>3268</v>
      </c>
      <c r="F8547" s="6" t="s">
        <v>3269</v>
      </c>
      <c r="G8547" s="6" t="s">
        <v>4384</v>
      </c>
      <c r="H8547" s="6" t="s">
        <v>3712</v>
      </c>
      <c r="I8547" s="6" t="s">
        <v>4500</v>
      </c>
      <c r="J8547" s="6" t="s">
        <v>5</v>
      </c>
      <c r="K8547" s="7">
        <v>5.17</v>
      </c>
      <c r="L8547" s="7">
        <f>IFERROR(VLOOKUP(SiscoTable[[#This Row],[Código]],Hoja2!A:B,2,0)*SiscoTable[[#This Row],[Provta(Uns)]],0)</f>
        <v>64.625</v>
      </c>
      <c r="M8547" s="7">
        <v>0</v>
      </c>
      <c r="N8547" s="7">
        <v>23</v>
      </c>
      <c r="O8547" s="7">
        <f>IFERROR(VLOOKUP(SiscoTable[[#This Row],[Código]],Hoja2!A:B,2,0)*SiscoTable[[#This Row],[Stock_actual]],0)</f>
        <v>287.5</v>
      </c>
      <c r="P8547" s="6" t="s">
        <v>1041</v>
      </c>
      <c r="Q8547" s="7">
        <v>6</v>
      </c>
      <c r="R8547" s="7">
        <v>0</v>
      </c>
      <c r="S8547" s="7" t="s">
        <v>11928</v>
      </c>
      <c r="BI8547"/>
      <c r="BJ8547"/>
    </row>
    <row r="8548" spans="2:62" x14ac:dyDescent="0.4">
      <c r="B8548" s="1">
        <v>31648</v>
      </c>
      <c r="C8548" s="6" t="s">
        <v>8</v>
      </c>
      <c r="D8548" s="6" t="s">
        <v>30</v>
      </c>
      <c r="E8548" s="6" t="s">
        <v>3268</v>
      </c>
      <c r="F8548" s="6" t="s">
        <v>3269</v>
      </c>
      <c r="G8548" s="6" t="s">
        <v>4384</v>
      </c>
      <c r="H8548" s="6" t="s">
        <v>3712</v>
      </c>
      <c r="I8548" s="6" t="s">
        <v>4566</v>
      </c>
      <c r="J8548" s="6" t="s">
        <v>5</v>
      </c>
      <c r="K8548" s="7">
        <v>21.33</v>
      </c>
      <c r="L8548" s="7">
        <f>IFERROR(VLOOKUP(SiscoTable[[#This Row],[Código]],Hoja2!A:B,2,0)*SiscoTable[[#This Row],[Provta(Uns)]],0)</f>
        <v>46.926000000000002</v>
      </c>
      <c r="M8548" s="7">
        <v>0</v>
      </c>
      <c r="N8548" s="7">
        <v>14</v>
      </c>
      <c r="O8548" s="7">
        <f>IFERROR(VLOOKUP(SiscoTable[[#This Row],[Código]],Hoja2!A:B,2,0)*SiscoTable[[#This Row],[Stock_actual]],0)</f>
        <v>30.800000000000004</v>
      </c>
      <c r="P8548" s="6" t="s">
        <v>218</v>
      </c>
      <c r="Q8548" s="7">
        <v>23</v>
      </c>
      <c r="R8548" s="7">
        <v>42.8</v>
      </c>
      <c r="S8548" s="7" t="s">
        <v>11928</v>
      </c>
      <c r="BI8548"/>
      <c r="BJ8548"/>
    </row>
    <row r="8549" spans="2:62" x14ac:dyDescent="0.4">
      <c r="B8549" s="1">
        <v>31649</v>
      </c>
      <c r="C8549" s="6" t="s">
        <v>25</v>
      </c>
      <c r="D8549" s="6" t="s">
        <v>25</v>
      </c>
      <c r="E8549" s="6" t="s">
        <v>3268</v>
      </c>
      <c r="F8549" s="6" t="s">
        <v>3269</v>
      </c>
      <c r="G8549" s="6" t="s">
        <v>3479</v>
      </c>
      <c r="H8549" s="6" t="s">
        <v>3498</v>
      </c>
      <c r="I8549" s="6" t="s">
        <v>3527</v>
      </c>
      <c r="J8549" s="6" t="s">
        <v>5</v>
      </c>
      <c r="K8549" s="7">
        <v>111.17</v>
      </c>
      <c r="L8549" s="7">
        <f>IFERROR(VLOOKUP(SiscoTable[[#This Row],[Código]],Hoja2!A:B,2,0)*SiscoTable[[#This Row],[Provta(Uns)]],0)</f>
        <v>389.09500000000003</v>
      </c>
      <c r="M8549" s="7">
        <v>0</v>
      </c>
      <c r="N8549" s="7">
        <v>263</v>
      </c>
      <c r="O8549" s="7">
        <f>IFERROR(VLOOKUP(SiscoTable[[#This Row],[Código]],Hoja2!A:B,2,0)*SiscoTable[[#This Row],[Stock_actual]],0)</f>
        <v>920.5</v>
      </c>
      <c r="P8549" s="6" t="s">
        <v>1751</v>
      </c>
      <c r="Q8549" s="7">
        <v>122</v>
      </c>
      <c r="R8549" s="7">
        <v>0</v>
      </c>
      <c r="S8549" s="7" t="s">
        <v>11928</v>
      </c>
      <c r="BI8549"/>
      <c r="BJ8549"/>
    </row>
    <row r="8550" spans="2:62" x14ac:dyDescent="0.4">
      <c r="B8550" s="1">
        <v>31650</v>
      </c>
      <c r="C8550" s="6" t="s">
        <v>25</v>
      </c>
      <c r="D8550" s="6" t="s">
        <v>25</v>
      </c>
      <c r="E8550" s="6" t="s">
        <v>3268</v>
      </c>
      <c r="F8550" s="6" t="s">
        <v>3269</v>
      </c>
      <c r="G8550" s="6" t="s">
        <v>3479</v>
      </c>
      <c r="H8550" s="6" t="s">
        <v>3498</v>
      </c>
      <c r="I8550" s="6" t="s">
        <v>3528</v>
      </c>
      <c r="J8550" s="6" t="s">
        <v>5</v>
      </c>
      <c r="K8550" s="7">
        <v>97</v>
      </c>
      <c r="L8550" s="7">
        <f>IFERROR(VLOOKUP(SiscoTable[[#This Row],[Código]],Hoja2!A:B,2,0)*SiscoTable[[#This Row],[Provta(Uns)]],0)</f>
        <v>339.5</v>
      </c>
      <c r="M8550" s="7">
        <v>0</v>
      </c>
      <c r="N8550" s="7">
        <v>108</v>
      </c>
      <c r="O8550" s="7">
        <f>IFERROR(VLOOKUP(SiscoTable[[#This Row],[Código]],Hoja2!A:B,2,0)*SiscoTable[[#This Row],[Stock_actual]],0)</f>
        <v>378</v>
      </c>
      <c r="P8550" s="6" t="s">
        <v>565</v>
      </c>
      <c r="Q8550" s="7">
        <v>107</v>
      </c>
      <c r="R8550" s="7">
        <v>0</v>
      </c>
      <c r="S8550" s="7" t="s">
        <v>11928</v>
      </c>
      <c r="BI8550"/>
      <c r="BJ8550"/>
    </row>
    <row r="8551" spans="2:62" x14ac:dyDescent="0.4">
      <c r="B8551" s="1">
        <v>31651</v>
      </c>
      <c r="C8551" s="6" t="s">
        <v>30</v>
      </c>
      <c r="D8551" s="6" t="s">
        <v>30</v>
      </c>
      <c r="E8551" s="6" t="s">
        <v>469</v>
      </c>
      <c r="F8551" s="6" t="s">
        <v>1050</v>
      </c>
      <c r="G8551" s="6" t="s">
        <v>1309</v>
      </c>
      <c r="H8551" s="6" t="s">
        <v>1362</v>
      </c>
      <c r="I8551" s="6" t="s">
        <v>1439</v>
      </c>
      <c r="J8551" s="6" t="s">
        <v>5</v>
      </c>
      <c r="K8551" s="7">
        <v>27.83</v>
      </c>
      <c r="L8551" s="7">
        <f>IFERROR(VLOOKUP(SiscoTable[[#This Row],[Código]],Hoja2!A:B,2,0)*SiscoTable[[#This Row],[Provta(Uns)]],0)</f>
        <v>116.886</v>
      </c>
      <c r="M8551" s="7">
        <v>0</v>
      </c>
      <c r="N8551" s="7">
        <v>54</v>
      </c>
      <c r="O8551" s="7">
        <f>IFERROR(VLOOKUP(SiscoTable[[#This Row],[Código]],Hoja2!A:B,2,0)*SiscoTable[[#This Row],[Stock_actual]],0)</f>
        <v>226.8</v>
      </c>
      <c r="P8551" s="6" t="s">
        <v>770</v>
      </c>
      <c r="Q8551" s="7">
        <v>31</v>
      </c>
      <c r="R8551" s="7">
        <v>0</v>
      </c>
      <c r="S8551" s="7" t="s">
        <v>11927</v>
      </c>
      <c r="BI8551"/>
      <c r="BJ8551"/>
    </row>
    <row r="8552" spans="2:62" x14ac:dyDescent="0.4">
      <c r="B8552" s="1">
        <v>31652</v>
      </c>
      <c r="C8552" s="6" t="s">
        <v>8</v>
      </c>
      <c r="D8552" s="6" t="s">
        <v>8</v>
      </c>
      <c r="E8552" s="6" t="s">
        <v>3268</v>
      </c>
      <c r="F8552" s="6" t="s">
        <v>5836</v>
      </c>
      <c r="G8552" s="6" t="s">
        <v>5929</v>
      </c>
      <c r="H8552" s="6" t="s">
        <v>5864</v>
      </c>
      <c r="I8552" s="6" t="s">
        <v>6042</v>
      </c>
      <c r="J8552" s="6" t="s">
        <v>5</v>
      </c>
      <c r="K8552" s="7">
        <v>6</v>
      </c>
      <c r="L8552" s="7">
        <f>IFERROR(VLOOKUP(SiscoTable[[#This Row],[Código]],Hoja2!A:B,2,0)*SiscoTable[[#This Row],[Provta(Uns)]],0)</f>
        <v>28.799999999999997</v>
      </c>
      <c r="M8552" s="7">
        <v>0</v>
      </c>
      <c r="N8552" s="7">
        <v>54</v>
      </c>
      <c r="O8552" s="7">
        <f>IFERROR(VLOOKUP(SiscoTable[[#This Row],[Código]],Hoja2!A:B,2,0)*SiscoTable[[#This Row],[Stock_actual]],0)</f>
        <v>259.2</v>
      </c>
      <c r="P8552" s="6" t="s">
        <v>1532</v>
      </c>
      <c r="Q8552" s="7">
        <v>7</v>
      </c>
      <c r="R8552" s="7">
        <v>0</v>
      </c>
      <c r="S8552" s="7" t="s">
        <v>11928</v>
      </c>
      <c r="BI8552"/>
      <c r="BJ8552"/>
    </row>
    <row r="8553" spans="2:62" x14ac:dyDescent="0.4">
      <c r="B8553" s="1">
        <v>31653</v>
      </c>
      <c r="C8553" s="6" t="s">
        <v>8</v>
      </c>
      <c r="D8553" s="6" t="s">
        <v>8</v>
      </c>
      <c r="E8553" s="6" t="s">
        <v>8482</v>
      </c>
      <c r="F8553" s="6" t="s">
        <v>8641</v>
      </c>
      <c r="G8553" s="6" t="s">
        <v>8936</v>
      </c>
      <c r="H8553" s="6" t="s">
        <v>8644</v>
      </c>
      <c r="I8553" s="6" t="s">
        <v>9023</v>
      </c>
      <c r="J8553" s="6" t="s">
        <v>5</v>
      </c>
      <c r="K8553" s="7">
        <v>2.83</v>
      </c>
      <c r="L8553" s="7">
        <f>IFERROR(VLOOKUP(SiscoTable[[#This Row],[Código]],Hoja2!A:B,2,0)*SiscoTable[[#This Row],[Provta(Uns)]],0)</f>
        <v>47.826999999999998</v>
      </c>
      <c r="M8553" s="7">
        <v>0</v>
      </c>
      <c r="N8553" s="7">
        <v>1</v>
      </c>
      <c r="O8553" s="7">
        <f>IFERROR(VLOOKUP(SiscoTable[[#This Row],[Código]],Hoja2!A:B,2,0)*SiscoTable[[#This Row],[Stock_actual]],0)</f>
        <v>16.899999999999999</v>
      </c>
      <c r="P8553" s="6" t="s">
        <v>96</v>
      </c>
      <c r="Q8553" s="7">
        <v>3</v>
      </c>
      <c r="R8553" s="7">
        <v>5.39</v>
      </c>
      <c r="S8553" s="7" t="s">
        <v>11926</v>
      </c>
      <c r="BI8553"/>
      <c r="BJ8553"/>
    </row>
    <row r="8554" spans="2:62" x14ac:dyDescent="0.4">
      <c r="B8554" s="1">
        <v>31654</v>
      </c>
      <c r="C8554" s="6" t="s">
        <v>8</v>
      </c>
      <c r="D8554" s="6" t="s">
        <v>8</v>
      </c>
      <c r="E8554" s="6" t="s">
        <v>8482</v>
      </c>
      <c r="F8554" s="6" t="s">
        <v>8641</v>
      </c>
      <c r="G8554" s="6" t="s">
        <v>8936</v>
      </c>
      <c r="H8554" s="6" t="s">
        <v>8644</v>
      </c>
      <c r="I8554" s="6" t="s">
        <v>9024</v>
      </c>
      <c r="J8554" s="6" t="s">
        <v>5</v>
      </c>
      <c r="K8554" s="7">
        <v>2</v>
      </c>
      <c r="L8554" s="7">
        <f>IFERROR(VLOOKUP(SiscoTable[[#This Row],[Código]],Hoja2!A:B,2,0)*SiscoTable[[#This Row],[Provta(Uns)]],0)</f>
        <v>21.8</v>
      </c>
      <c r="M8554" s="7">
        <v>0</v>
      </c>
      <c r="N8554" s="7">
        <v>0</v>
      </c>
      <c r="O8554" s="7">
        <f>IFERROR(VLOOKUP(SiscoTable[[#This Row],[Código]],Hoja2!A:B,2,0)*SiscoTable[[#This Row],[Stock_actual]],0)</f>
        <v>0</v>
      </c>
      <c r="P8554" s="6" t="s">
        <v>7</v>
      </c>
      <c r="Q8554" s="7">
        <v>2</v>
      </c>
      <c r="R8554" s="7">
        <v>4.2</v>
      </c>
      <c r="S8554" s="7" t="s">
        <v>11926</v>
      </c>
      <c r="BI8554"/>
      <c r="BJ8554"/>
    </row>
    <row r="8555" spans="2:62" x14ac:dyDescent="0.4">
      <c r="B8555" s="1">
        <v>31655</v>
      </c>
      <c r="C8555" s="6" t="s">
        <v>8</v>
      </c>
      <c r="D8555" s="6" t="s">
        <v>8</v>
      </c>
      <c r="E8555" s="6" t="s">
        <v>8482</v>
      </c>
      <c r="F8555" s="6" t="s">
        <v>8641</v>
      </c>
      <c r="G8555" s="6" t="s">
        <v>8756</v>
      </c>
      <c r="H8555" s="6" t="s">
        <v>8644</v>
      </c>
      <c r="I8555" s="6" t="s">
        <v>8923</v>
      </c>
      <c r="J8555" s="6" t="s">
        <v>5</v>
      </c>
      <c r="K8555" s="7">
        <v>0</v>
      </c>
      <c r="L8555" s="7">
        <f>IFERROR(VLOOKUP(SiscoTable[[#This Row],[Código]],Hoja2!A:B,2,0)*SiscoTable[[#This Row],[Provta(Uns)]],0)</f>
        <v>0</v>
      </c>
      <c r="M8555" s="7">
        <v>0</v>
      </c>
      <c r="N8555" s="7">
        <v>0</v>
      </c>
      <c r="O8555" s="7">
        <f>IFERROR(VLOOKUP(SiscoTable[[#This Row],[Código]],Hoja2!A:B,2,0)*SiscoTable[[#This Row],[Stock_actual]],0)</f>
        <v>0</v>
      </c>
      <c r="P8555" s="6" t="s">
        <v>7</v>
      </c>
      <c r="Q8555" s="7">
        <v>0</v>
      </c>
      <c r="R8555" s="7">
        <v>0</v>
      </c>
      <c r="S8555" s="7" t="s">
        <v>11926</v>
      </c>
      <c r="BI8555"/>
      <c r="BJ8555"/>
    </row>
    <row r="8556" spans="2:62" x14ac:dyDescent="0.4">
      <c r="B8556" s="1">
        <v>31657</v>
      </c>
      <c r="C8556" s="6" t="s">
        <v>30</v>
      </c>
      <c r="D8556" s="6" t="s">
        <v>30</v>
      </c>
      <c r="E8556" s="6" t="s">
        <v>3268</v>
      </c>
      <c r="F8556" s="6" t="s">
        <v>7197</v>
      </c>
      <c r="G8556" s="6" t="s">
        <v>7388</v>
      </c>
      <c r="H8556" s="6" t="s">
        <v>3563</v>
      </c>
      <c r="I8556" s="6" t="s">
        <v>7466</v>
      </c>
      <c r="J8556" s="6" t="s">
        <v>5</v>
      </c>
      <c r="K8556" s="7">
        <v>32.5</v>
      </c>
      <c r="L8556" s="7">
        <f>IFERROR(VLOOKUP(SiscoTable[[#This Row],[Código]],Hoja2!A:B,2,0)*SiscoTable[[#This Row],[Provta(Uns)]],0)</f>
        <v>104</v>
      </c>
      <c r="M8556" s="7">
        <v>0</v>
      </c>
      <c r="N8556" s="7">
        <v>34</v>
      </c>
      <c r="O8556" s="7">
        <f>IFERROR(VLOOKUP(SiscoTable[[#This Row],[Código]],Hoja2!A:B,2,0)*SiscoTable[[#This Row],[Stock_actual]],0)</f>
        <v>108.80000000000001</v>
      </c>
      <c r="P8556" s="6" t="s">
        <v>702</v>
      </c>
      <c r="Q8556" s="7">
        <v>36</v>
      </c>
      <c r="R8556" s="7">
        <v>64.28</v>
      </c>
      <c r="S8556" s="7" t="s">
        <v>11928</v>
      </c>
      <c r="BI8556"/>
      <c r="BJ8556"/>
    </row>
    <row r="8557" spans="2:62" x14ac:dyDescent="0.4">
      <c r="B8557" s="1">
        <v>31658</v>
      </c>
      <c r="C8557" s="6" t="s">
        <v>25</v>
      </c>
      <c r="D8557" s="6" t="s">
        <v>30</v>
      </c>
      <c r="E8557" s="6" t="s">
        <v>3268</v>
      </c>
      <c r="F8557" s="6" t="s">
        <v>3269</v>
      </c>
      <c r="G8557" s="6" t="s">
        <v>4384</v>
      </c>
      <c r="H8557" s="6" t="s">
        <v>4403</v>
      </c>
      <c r="I8557" s="6" t="s">
        <v>4452</v>
      </c>
      <c r="J8557" s="6" t="s">
        <v>5</v>
      </c>
      <c r="K8557" s="7">
        <v>13.5</v>
      </c>
      <c r="L8557" s="7">
        <f>IFERROR(VLOOKUP(SiscoTable[[#This Row],[Código]],Hoja2!A:B,2,0)*SiscoTable[[#This Row],[Provta(Uns)]],0)</f>
        <v>502.20000000000005</v>
      </c>
      <c r="M8557" s="7">
        <v>0</v>
      </c>
      <c r="N8557" s="7">
        <v>59</v>
      </c>
      <c r="O8557" s="7">
        <f>IFERROR(VLOOKUP(SiscoTable[[#This Row],[Código]],Hoja2!A:B,2,0)*SiscoTable[[#This Row],[Stock_actual]],0)</f>
        <v>2194.8000000000002</v>
      </c>
      <c r="P8557" s="6" t="s">
        <v>522</v>
      </c>
      <c r="Q8557" s="7">
        <v>15</v>
      </c>
      <c r="R8557" s="7">
        <v>0</v>
      </c>
      <c r="S8557" s="7" t="s">
        <v>11928</v>
      </c>
      <c r="BI8557"/>
      <c r="BJ8557"/>
    </row>
    <row r="8558" spans="2:62" x14ac:dyDescent="0.4">
      <c r="B8558" s="1">
        <v>31659</v>
      </c>
      <c r="C8558" s="6" t="s">
        <v>25</v>
      </c>
      <c r="D8558" s="6" t="s">
        <v>25</v>
      </c>
      <c r="E8558" s="6" t="s">
        <v>2999</v>
      </c>
      <c r="F8558" s="6" t="s">
        <v>3000</v>
      </c>
      <c r="G8558" s="6" t="s">
        <v>3001</v>
      </c>
      <c r="H8558" s="6" t="s">
        <v>3001</v>
      </c>
      <c r="I8558" s="6" t="s">
        <v>3035</v>
      </c>
      <c r="J8558" s="6" t="s">
        <v>5</v>
      </c>
      <c r="K8558" s="7">
        <v>79.5</v>
      </c>
      <c r="L8558" s="7">
        <f>IFERROR(VLOOKUP(SiscoTable[[#This Row],[Código]],Hoja2!A:B,2,0)*SiscoTable[[#This Row],[Provta(Uns)]],0)</f>
        <v>492.90000000000003</v>
      </c>
      <c r="M8558" s="7">
        <v>0</v>
      </c>
      <c r="N8558" s="7">
        <v>3</v>
      </c>
      <c r="O8558" s="7">
        <f>IFERROR(VLOOKUP(SiscoTable[[#This Row],[Código]],Hoja2!A:B,2,0)*SiscoTable[[#This Row],[Stock_actual]],0)</f>
        <v>18.600000000000001</v>
      </c>
      <c r="P8558" s="6" t="s">
        <v>24</v>
      </c>
      <c r="Q8558" s="7">
        <v>87</v>
      </c>
      <c r="R8558" s="7">
        <v>158.65</v>
      </c>
      <c r="S8558" s="7" t="s">
        <v>11925</v>
      </c>
      <c r="BI8558"/>
      <c r="BJ8558"/>
    </row>
    <row r="8559" spans="2:62" x14ac:dyDescent="0.4">
      <c r="B8559" s="1">
        <v>31660</v>
      </c>
      <c r="C8559" s="6" t="s">
        <v>8</v>
      </c>
      <c r="D8559" s="6" t="s">
        <v>8</v>
      </c>
      <c r="E8559" s="6" t="s">
        <v>2809</v>
      </c>
      <c r="F8559" s="6" t="s">
        <v>2844</v>
      </c>
      <c r="G8559" s="6" t="s">
        <v>2811</v>
      </c>
      <c r="H8559" s="6" t="s">
        <v>2919</v>
      </c>
      <c r="I8559" s="6" t="s">
        <v>2961</v>
      </c>
      <c r="J8559" s="6" t="s">
        <v>5</v>
      </c>
      <c r="K8559" s="7">
        <v>0</v>
      </c>
      <c r="L8559" s="7">
        <f>IFERROR(VLOOKUP(SiscoTable[[#This Row],[Código]],Hoja2!A:B,2,0)*SiscoTable[[#This Row],[Provta(Uns)]],0)</f>
        <v>0</v>
      </c>
      <c r="M8559" s="7">
        <v>0</v>
      </c>
      <c r="N8559" s="7">
        <v>0</v>
      </c>
      <c r="O8559" s="7">
        <f>IFERROR(VLOOKUP(SiscoTable[[#This Row],[Código]],Hoja2!A:B,2,0)*SiscoTable[[#This Row],[Stock_actual]],0)</f>
        <v>0</v>
      </c>
      <c r="P8559" s="6" t="s">
        <v>7</v>
      </c>
      <c r="Q8559" s="7">
        <v>0</v>
      </c>
      <c r="R8559" s="7">
        <v>0</v>
      </c>
      <c r="S8559" s="7" t="s">
        <v>11923</v>
      </c>
      <c r="BI8559"/>
      <c r="BJ8559"/>
    </row>
    <row r="8560" spans="2:62" x14ac:dyDescent="0.4">
      <c r="B8560" s="1">
        <v>31661</v>
      </c>
      <c r="C8560" s="6" t="s">
        <v>8</v>
      </c>
      <c r="D8560" s="6" t="s">
        <v>8</v>
      </c>
      <c r="E8560" s="6" t="s">
        <v>8482</v>
      </c>
      <c r="F8560" s="6" t="s">
        <v>10720</v>
      </c>
      <c r="G8560" s="6" t="s">
        <v>11322</v>
      </c>
      <c r="H8560" s="6" t="s">
        <v>9037</v>
      </c>
      <c r="I8560" s="6" t="s">
        <v>11434</v>
      </c>
      <c r="J8560" s="6" t="s">
        <v>5</v>
      </c>
      <c r="K8560" s="7">
        <v>1</v>
      </c>
      <c r="L8560" s="7">
        <f>IFERROR(VLOOKUP(SiscoTable[[#This Row],[Código]],Hoja2!A:B,2,0)*SiscoTable[[#This Row],[Provta(Uns)]],0)</f>
        <v>13.5</v>
      </c>
      <c r="M8560" s="7">
        <v>0</v>
      </c>
      <c r="N8560" s="7">
        <v>18</v>
      </c>
      <c r="O8560" s="7">
        <f>IFERROR(VLOOKUP(SiscoTable[[#This Row],[Código]],Hoja2!A:B,2,0)*SiscoTable[[#This Row],[Stock_actual]],0)</f>
        <v>243</v>
      </c>
      <c r="P8560" s="6" t="s">
        <v>1530</v>
      </c>
      <c r="Q8560" s="7">
        <v>1</v>
      </c>
      <c r="R8560" s="7">
        <v>0</v>
      </c>
      <c r="S8560" s="7" t="s">
        <v>11926</v>
      </c>
      <c r="BI8560"/>
      <c r="BJ8560"/>
    </row>
    <row r="8561" spans="2:62" x14ac:dyDescent="0.4">
      <c r="B8561" s="1">
        <v>31662</v>
      </c>
      <c r="C8561" s="6" t="s">
        <v>30</v>
      </c>
      <c r="D8561" s="6" t="s">
        <v>8</v>
      </c>
      <c r="E8561" s="6" t="s">
        <v>8482</v>
      </c>
      <c r="F8561" s="6" t="s">
        <v>1736</v>
      </c>
      <c r="G8561" s="6" t="s">
        <v>10616</v>
      </c>
      <c r="H8561" s="6" t="s">
        <v>10639</v>
      </c>
      <c r="I8561" s="6" t="s">
        <v>10671</v>
      </c>
      <c r="J8561" s="6" t="s">
        <v>5</v>
      </c>
      <c r="K8561" s="7">
        <v>2.5</v>
      </c>
      <c r="L8561" s="7">
        <f>IFERROR(VLOOKUP(SiscoTable[[#This Row],[Código]],Hoja2!A:B,2,0)*SiscoTable[[#This Row],[Provta(Uns)]],0)</f>
        <v>111.5</v>
      </c>
      <c r="M8561" s="7">
        <v>0</v>
      </c>
      <c r="N8561" s="7">
        <v>5</v>
      </c>
      <c r="O8561" s="7">
        <f>IFERROR(VLOOKUP(SiscoTable[[#This Row],[Código]],Hoja2!A:B,2,0)*SiscoTable[[#This Row],[Stock_actual]],0)</f>
        <v>223</v>
      </c>
      <c r="P8561" s="6" t="s">
        <v>242</v>
      </c>
      <c r="Q8561" s="7">
        <v>3</v>
      </c>
      <c r="R8561" s="7">
        <v>0</v>
      </c>
      <c r="S8561" s="7" t="s">
        <v>11926</v>
      </c>
      <c r="BI8561"/>
      <c r="BJ8561"/>
    </row>
    <row r="8562" spans="2:62" x14ac:dyDescent="0.4">
      <c r="B8562" s="1">
        <v>31663</v>
      </c>
      <c r="C8562" s="6" t="s">
        <v>8</v>
      </c>
      <c r="D8562" s="6" t="s">
        <v>8</v>
      </c>
      <c r="E8562" s="6" t="s">
        <v>8482</v>
      </c>
      <c r="F8562" s="6" t="s">
        <v>8641</v>
      </c>
      <c r="G8562" s="6" t="s">
        <v>8649</v>
      </c>
      <c r="H8562" s="6" t="s">
        <v>8653</v>
      </c>
      <c r="I8562" s="6" t="s">
        <v>8743</v>
      </c>
      <c r="J8562" s="6" t="s">
        <v>5</v>
      </c>
      <c r="K8562" s="7">
        <v>1.33</v>
      </c>
      <c r="L8562" s="7">
        <f>IFERROR(VLOOKUP(SiscoTable[[#This Row],[Código]],Hoja2!A:B,2,0)*SiscoTable[[#This Row],[Provta(Uns)]],0)</f>
        <v>21.945</v>
      </c>
      <c r="M8562" s="7">
        <v>0</v>
      </c>
      <c r="N8562" s="7">
        <v>8</v>
      </c>
      <c r="O8562" s="7">
        <f>IFERROR(VLOOKUP(SiscoTable[[#This Row],[Código]],Hoja2!A:B,2,0)*SiscoTable[[#This Row],[Stock_actual]],0)</f>
        <v>132</v>
      </c>
      <c r="P8562" s="6" t="s">
        <v>1014</v>
      </c>
      <c r="Q8562" s="7">
        <v>1</v>
      </c>
      <c r="R8562" s="7">
        <v>0</v>
      </c>
      <c r="S8562" s="7" t="s">
        <v>11926</v>
      </c>
      <c r="BI8562"/>
      <c r="BJ8562"/>
    </row>
    <row r="8563" spans="2:62" x14ac:dyDescent="0.4">
      <c r="B8563" s="1">
        <v>31664</v>
      </c>
      <c r="C8563" s="6" t="s">
        <v>8</v>
      </c>
      <c r="D8563" s="6" t="s">
        <v>8</v>
      </c>
      <c r="E8563" s="6" t="s">
        <v>8482</v>
      </c>
      <c r="F8563" s="6" t="s">
        <v>8641</v>
      </c>
      <c r="G8563" s="6" t="s">
        <v>8649</v>
      </c>
      <c r="H8563" s="6" t="s">
        <v>8653</v>
      </c>
      <c r="I8563" s="6" t="s">
        <v>8744</v>
      </c>
      <c r="J8563" s="6" t="s">
        <v>5</v>
      </c>
      <c r="K8563" s="7">
        <v>1.33</v>
      </c>
      <c r="L8563" s="7">
        <f>IFERROR(VLOOKUP(SiscoTable[[#This Row],[Código]],Hoja2!A:B,2,0)*SiscoTable[[#This Row],[Provta(Uns)]],0)</f>
        <v>22.876000000000001</v>
      </c>
      <c r="M8563" s="7">
        <v>0</v>
      </c>
      <c r="N8563" s="7">
        <v>7</v>
      </c>
      <c r="O8563" s="7">
        <f>IFERROR(VLOOKUP(SiscoTable[[#This Row],[Código]],Hoja2!A:B,2,0)*SiscoTable[[#This Row],[Stock_actual]],0)</f>
        <v>120.39999999999999</v>
      </c>
      <c r="P8563" s="6" t="s">
        <v>492</v>
      </c>
      <c r="Q8563" s="7">
        <v>1</v>
      </c>
      <c r="R8563" s="7">
        <v>0</v>
      </c>
      <c r="S8563" s="7" t="s">
        <v>11926</v>
      </c>
      <c r="BI8563"/>
      <c r="BJ8563"/>
    </row>
    <row r="8564" spans="2:62" x14ac:dyDescent="0.4">
      <c r="B8564" s="1">
        <v>31665</v>
      </c>
      <c r="C8564" s="6" t="s">
        <v>30</v>
      </c>
      <c r="D8564" s="6" t="s">
        <v>8</v>
      </c>
      <c r="E8564" s="6" t="s">
        <v>8482</v>
      </c>
      <c r="F8564" s="6" t="s">
        <v>8641</v>
      </c>
      <c r="G8564" s="6" t="s">
        <v>8649</v>
      </c>
      <c r="H8564" s="6" t="s">
        <v>8653</v>
      </c>
      <c r="I8564" s="6" t="s">
        <v>8694</v>
      </c>
      <c r="J8564" s="6" t="s">
        <v>5</v>
      </c>
      <c r="K8564" s="7">
        <v>7.17</v>
      </c>
      <c r="L8564" s="7">
        <f>IFERROR(VLOOKUP(SiscoTable[[#This Row],[Código]],Hoja2!A:B,2,0)*SiscoTable[[#This Row],[Provta(Uns)]],0)</f>
        <v>128.34299999999999</v>
      </c>
      <c r="M8564" s="7">
        <v>0</v>
      </c>
      <c r="N8564" s="7">
        <v>21</v>
      </c>
      <c r="O8564" s="7">
        <f>IFERROR(VLOOKUP(SiscoTable[[#This Row],[Código]],Hoja2!A:B,2,0)*SiscoTable[[#This Row],[Stock_actual]],0)</f>
        <v>375.9</v>
      </c>
      <c r="P8564" s="6" t="s">
        <v>316</v>
      </c>
      <c r="Q8564" s="7">
        <v>8</v>
      </c>
      <c r="R8564" s="7">
        <v>0</v>
      </c>
      <c r="S8564" s="7" t="s">
        <v>11926</v>
      </c>
      <c r="BI8564"/>
      <c r="BJ8564"/>
    </row>
    <row r="8565" spans="2:62" x14ac:dyDescent="0.4">
      <c r="B8565" s="1">
        <v>31666</v>
      </c>
      <c r="C8565" s="6" t="s">
        <v>30</v>
      </c>
      <c r="D8565" s="6" t="s">
        <v>8</v>
      </c>
      <c r="E8565" s="6" t="s">
        <v>8482</v>
      </c>
      <c r="F8565" s="6" t="s">
        <v>8641</v>
      </c>
      <c r="G8565" s="6" t="s">
        <v>8649</v>
      </c>
      <c r="H8565" s="6" t="s">
        <v>8653</v>
      </c>
      <c r="I8565" s="6" t="s">
        <v>8695</v>
      </c>
      <c r="J8565" s="6" t="s">
        <v>5</v>
      </c>
      <c r="K8565" s="7">
        <v>9.33</v>
      </c>
      <c r="L8565" s="7">
        <f>IFERROR(VLOOKUP(SiscoTable[[#This Row],[Código]],Hoja2!A:B,2,0)*SiscoTable[[#This Row],[Provta(Uns)]],0)</f>
        <v>113.82599999999999</v>
      </c>
      <c r="M8565" s="7">
        <v>0</v>
      </c>
      <c r="N8565" s="7">
        <v>0</v>
      </c>
      <c r="O8565" s="7">
        <f>IFERROR(VLOOKUP(SiscoTable[[#This Row],[Código]],Hoja2!A:B,2,0)*SiscoTable[[#This Row],[Stock_actual]],0)</f>
        <v>0</v>
      </c>
      <c r="P8565" s="6" t="s">
        <v>7</v>
      </c>
      <c r="Q8565" s="7">
        <v>10</v>
      </c>
      <c r="R8565" s="7">
        <v>18.600000000000001</v>
      </c>
      <c r="S8565" s="7" t="s">
        <v>11926</v>
      </c>
      <c r="BI8565"/>
      <c r="BJ8565"/>
    </row>
    <row r="8566" spans="2:62" x14ac:dyDescent="0.4">
      <c r="B8566" s="1">
        <v>31667</v>
      </c>
      <c r="C8566" s="6" t="s">
        <v>8</v>
      </c>
      <c r="D8566" s="6" t="s">
        <v>8</v>
      </c>
      <c r="E8566" s="6" t="s">
        <v>2999</v>
      </c>
      <c r="F8566" s="6" t="s">
        <v>3000</v>
      </c>
      <c r="G8566" s="6" t="s">
        <v>3001</v>
      </c>
      <c r="H8566" s="6" t="s">
        <v>3028</v>
      </c>
      <c r="I8566" s="6" t="s">
        <v>3058</v>
      </c>
      <c r="J8566" s="6" t="s">
        <v>5</v>
      </c>
      <c r="K8566" s="7">
        <v>4.5</v>
      </c>
      <c r="L8566" s="7">
        <f>IFERROR(VLOOKUP(SiscoTable[[#This Row],[Código]],Hoja2!A:B,2,0)*SiscoTable[[#This Row],[Provta(Uns)]],0)</f>
        <v>33.300000000000004</v>
      </c>
      <c r="M8566" s="7">
        <v>0</v>
      </c>
      <c r="N8566" s="7">
        <v>9</v>
      </c>
      <c r="O8566" s="7">
        <f>IFERROR(VLOOKUP(SiscoTable[[#This Row],[Código]],Hoja2!A:B,2,0)*SiscoTable[[#This Row],[Stock_actual]],0)</f>
        <v>66.600000000000009</v>
      </c>
      <c r="P8566" s="6" t="s">
        <v>242</v>
      </c>
      <c r="Q8566" s="7">
        <v>5</v>
      </c>
      <c r="R8566" s="7">
        <v>0</v>
      </c>
      <c r="S8566" s="7" t="s">
        <v>11925</v>
      </c>
      <c r="BI8566"/>
      <c r="BJ8566"/>
    </row>
    <row r="8567" spans="2:62" x14ac:dyDescent="0.4">
      <c r="B8567" s="1">
        <v>31668</v>
      </c>
      <c r="C8567" s="6" t="s">
        <v>8</v>
      </c>
      <c r="D8567" s="6" t="s">
        <v>8</v>
      </c>
      <c r="E8567" s="6" t="s">
        <v>2999</v>
      </c>
      <c r="F8567" s="6" t="s">
        <v>3000</v>
      </c>
      <c r="G8567" s="6" t="s">
        <v>3001</v>
      </c>
      <c r="H8567" s="6" t="s">
        <v>3028</v>
      </c>
      <c r="I8567" s="6" t="s">
        <v>3059</v>
      </c>
      <c r="J8567" s="6" t="s">
        <v>5</v>
      </c>
      <c r="K8567" s="7">
        <v>6.67</v>
      </c>
      <c r="L8567" s="7">
        <f>IFERROR(VLOOKUP(SiscoTable[[#This Row],[Código]],Hoja2!A:B,2,0)*SiscoTable[[#This Row],[Provta(Uns)]],0)</f>
        <v>50.024999999999999</v>
      </c>
      <c r="M8567" s="7">
        <v>0</v>
      </c>
      <c r="N8567" s="7">
        <v>0</v>
      </c>
      <c r="O8567" s="7">
        <f>IFERROR(VLOOKUP(SiscoTable[[#This Row],[Código]],Hoja2!A:B,2,0)*SiscoTable[[#This Row],[Stock_actual]],0)</f>
        <v>0</v>
      </c>
      <c r="P8567" s="6" t="s">
        <v>7</v>
      </c>
      <c r="Q8567" s="7">
        <v>7</v>
      </c>
      <c r="R8567" s="7">
        <v>13.2</v>
      </c>
      <c r="S8567" s="7" t="s">
        <v>11925</v>
      </c>
      <c r="BI8567"/>
      <c r="BJ8567"/>
    </row>
    <row r="8568" spans="2:62" x14ac:dyDescent="0.4">
      <c r="B8568" s="1">
        <v>31669</v>
      </c>
      <c r="C8568" s="6" t="s">
        <v>8</v>
      </c>
      <c r="D8568" s="6" t="s">
        <v>8</v>
      </c>
      <c r="E8568" s="6" t="s">
        <v>2999</v>
      </c>
      <c r="F8568" s="6" t="s">
        <v>3000</v>
      </c>
      <c r="G8568" s="6" t="s">
        <v>3001</v>
      </c>
      <c r="H8568" s="6" t="s">
        <v>3028</v>
      </c>
      <c r="I8568" s="6" t="s">
        <v>3060</v>
      </c>
      <c r="J8568" s="6" t="s">
        <v>5</v>
      </c>
      <c r="K8568" s="7">
        <v>3.67</v>
      </c>
      <c r="L8568" s="7">
        <f>IFERROR(VLOOKUP(SiscoTable[[#This Row],[Código]],Hoja2!A:B,2,0)*SiscoTable[[#This Row],[Provta(Uns)]],0)</f>
        <v>27.158000000000001</v>
      </c>
      <c r="M8568" s="7">
        <v>0</v>
      </c>
      <c r="N8568" s="7">
        <v>2</v>
      </c>
      <c r="O8568" s="7">
        <f>IFERROR(VLOOKUP(SiscoTable[[#This Row],[Código]],Hoja2!A:B,2,0)*SiscoTable[[#This Row],[Stock_actual]],0)</f>
        <v>14.8</v>
      </c>
      <c r="P8568" s="6" t="s">
        <v>810</v>
      </c>
      <c r="Q8568" s="7">
        <v>4</v>
      </c>
      <c r="R8568" s="7">
        <v>7.24</v>
      </c>
      <c r="S8568" s="7" t="s">
        <v>11925</v>
      </c>
      <c r="BI8568"/>
      <c r="BJ8568"/>
    </row>
    <row r="8569" spans="2:62" x14ac:dyDescent="0.4">
      <c r="B8569" s="1">
        <v>31670</v>
      </c>
      <c r="C8569" s="6" t="s">
        <v>30</v>
      </c>
      <c r="D8569" s="6" t="s">
        <v>30</v>
      </c>
      <c r="E8569" s="6" t="s">
        <v>3268</v>
      </c>
      <c r="F8569" s="6" t="s">
        <v>8283</v>
      </c>
      <c r="G8569" s="6" t="s">
        <v>8321</v>
      </c>
      <c r="H8569" s="6" t="s">
        <v>1058</v>
      </c>
      <c r="I8569" s="6" t="s">
        <v>8386</v>
      </c>
      <c r="J8569" s="6" t="s">
        <v>5</v>
      </c>
      <c r="K8569" s="7">
        <v>22</v>
      </c>
      <c r="L8569" s="7">
        <f>IFERROR(VLOOKUP(SiscoTable[[#This Row],[Código]],Hoja2!A:B,2,0)*SiscoTable[[#This Row],[Provta(Uns)]],0)</f>
        <v>92.4</v>
      </c>
      <c r="M8569" s="7">
        <v>0</v>
      </c>
      <c r="N8569" s="7">
        <v>0</v>
      </c>
      <c r="O8569" s="7">
        <f>IFERROR(VLOOKUP(SiscoTable[[#This Row],[Código]],Hoja2!A:B,2,0)*SiscoTable[[#This Row],[Stock_actual]],0)</f>
        <v>0</v>
      </c>
      <c r="P8569" s="6" t="s">
        <v>7</v>
      </c>
      <c r="Q8569" s="7">
        <v>24</v>
      </c>
      <c r="R8569" s="7">
        <v>43.8</v>
      </c>
      <c r="S8569" s="7" t="s">
        <v>11928</v>
      </c>
      <c r="BI8569"/>
      <c r="BJ8569"/>
    </row>
    <row r="8570" spans="2:62" x14ac:dyDescent="0.4">
      <c r="B8570" s="1">
        <v>31673</v>
      </c>
      <c r="C8570" s="6" t="s">
        <v>30</v>
      </c>
      <c r="D8570" s="6" t="s">
        <v>30</v>
      </c>
      <c r="E8570" s="6" t="s">
        <v>3268</v>
      </c>
      <c r="F8570" s="6" t="s">
        <v>3269</v>
      </c>
      <c r="G8570" s="6" t="s">
        <v>5267</v>
      </c>
      <c r="H8570" s="6" t="s">
        <v>5283</v>
      </c>
      <c r="I8570" s="6" t="s">
        <v>5367</v>
      </c>
      <c r="J8570" s="6" t="s">
        <v>5</v>
      </c>
      <c r="K8570" s="7">
        <v>21.17</v>
      </c>
      <c r="L8570" s="7">
        <f>IFERROR(VLOOKUP(SiscoTable[[#This Row],[Código]],Hoja2!A:B,2,0)*SiscoTable[[#This Row],[Provta(Uns)]],0)</f>
        <v>169.36</v>
      </c>
      <c r="M8570" s="7">
        <v>0</v>
      </c>
      <c r="N8570" s="7">
        <v>65</v>
      </c>
      <c r="O8570" s="7">
        <f>IFERROR(VLOOKUP(SiscoTable[[#This Row],[Código]],Hoja2!A:B,2,0)*SiscoTable[[#This Row],[Stock_actual]],0)</f>
        <v>520</v>
      </c>
      <c r="P8570" s="6" t="s">
        <v>974</v>
      </c>
      <c r="Q8570" s="7">
        <v>23</v>
      </c>
      <c r="R8570" s="7">
        <v>0</v>
      </c>
      <c r="S8570" s="7" t="s">
        <v>11928</v>
      </c>
      <c r="BI8570"/>
      <c r="BJ8570"/>
    </row>
    <row r="8571" spans="2:62" x14ac:dyDescent="0.4">
      <c r="B8571" s="1">
        <v>31674</v>
      </c>
      <c r="C8571" s="6" t="s">
        <v>8</v>
      </c>
      <c r="D8571" s="6" t="s">
        <v>30</v>
      </c>
      <c r="E8571" s="6" t="s">
        <v>469</v>
      </c>
      <c r="F8571" s="6" t="s">
        <v>59</v>
      </c>
      <c r="G8571" s="6" t="s">
        <v>59</v>
      </c>
      <c r="H8571" s="6" t="s">
        <v>153</v>
      </c>
      <c r="I8571" s="6" t="s">
        <v>996</v>
      </c>
      <c r="J8571" s="6" t="s">
        <v>5</v>
      </c>
      <c r="K8571" s="7">
        <v>13.67</v>
      </c>
      <c r="L8571" s="7">
        <f>IFERROR(VLOOKUP(SiscoTable[[#This Row],[Código]],Hoja2!A:B,2,0)*SiscoTable[[#This Row],[Provta(Uns)]],0)</f>
        <v>30.074000000000002</v>
      </c>
      <c r="M8571" s="7">
        <v>0</v>
      </c>
      <c r="N8571" s="7">
        <v>38</v>
      </c>
      <c r="O8571" s="7">
        <f>IFERROR(VLOOKUP(SiscoTable[[#This Row],[Código]],Hoja2!A:B,2,0)*SiscoTable[[#This Row],[Stock_actual]],0)</f>
        <v>83.600000000000009</v>
      </c>
      <c r="P8571" s="6" t="s">
        <v>997</v>
      </c>
      <c r="Q8571" s="7">
        <v>15</v>
      </c>
      <c r="R8571" s="7">
        <v>0</v>
      </c>
      <c r="S8571" s="7" t="s">
        <v>11927</v>
      </c>
      <c r="BI8571"/>
      <c r="BJ8571"/>
    </row>
    <row r="8572" spans="2:62" x14ac:dyDescent="0.4">
      <c r="B8572" s="1">
        <v>31675</v>
      </c>
      <c r="C8572" s="6" t="s">
        <v>8</v>
      </c>
      <c r="D8572" s="6" t="s">
        <v>30</v>
      </c>
      <c r="E8572" s="6" t="s">
        <v>469</v>
      </c>
      <c r="F8572" s="6" t="s">
        <v>59</v>
      </c>
      <c r="G8572" s="6" t="s">
        <v>59</v>
      </c>
      <c r="H8572" s="6" t="s">
        <v>153</v>
      </c>
      <c r="I8572" s="6" t="s">
        <v>998</v>
      </c>
      <c r="J8572" s="6" t="s">
        <v>5</v>
      </c>
      <c r="K8572" s="7">
        <v>13.5</v>
      </c>
      <c r="L8572" s="7">
        <f>IFERROR(VLOOKUP(SiscoTable[[#This Row],[Código]],Hoja2!A:B,2,0)*SiscoTable[[#This Row],[Provta(Uns)]],0)</f>
        <v>16.2</v>
      </c>
      <c r="M8572" s="7">
        <v>0</v>
      </c>
      <c r="N8572" s="7">
        <v>45</v>
      </c>
      <c r="O8572" s="7">
        <f>IFERROR(VLOOKUP(SiscoTable[[#This Row],[Código]],Hoja2!A:B,2,0)*SiscoTable[[#This Row],[Stock_actual]],0)</f>
        <v>54</v>
      </c>
      <c r="P8572" s="6" t="s">
        <v>904</v>
      </c>
      <c r="Q8572" s="7">
        <v>15</v>
      </c>
      <c r="R8572" s="7">
        <v>0</v>
      </c>
      <c r="S8572" s="7" t="s">
        <v>11927</v>
      </c>
      <c r="BI8572"/>
      <c r="BJ8572"/>
    </row>
    <row r="8573" spans="2:62" x14ac:dyDescent="0.4">
      <c r="B8573" s="1">
        <v>31676</v>
      </c>
      <c r="C8573" s="6" t="s">
        <v>8</v>
      </c>
      <c r="D8573" s="6" t="s">
        <v>30</v>
      </c>
      <c r="E8573" s="6" t="s">
        <v>469</v>
      </c>
      <c r="F8573" s="6" t="s">
        <v>59</v>
      </c>
      <c r="G8573" s="6" t="s">
        <v>59</v>
      </c>
      <c r="H8573" s="6" t="s">
        <v>153</v>
      </c>
      <c r="I8573" s="6" t="s">
        <v>999</v>
      </c>
      <c r="J8573" s="6" t="s">
        <v>5</v>
      </c>
      <c r="K8573" s="7">
        <v>14</v>
      </c>
      <c r="L8573" s="7">
        <f>IFERROR(VLOOKUP(SiscoTable[[#This Row],[Código]],Hoja2!A:B,2,0)*SiscoTable[[#This Row],[Provta(Uns)]],0)</f>
        <v>16.8</v>
      </c>
      <c r="M8573" s="7">
        <v>0</v>
      </c>
      <c r="N8573" s="7">
        <v>42</v>
      </c>
      <c r="O8573" s="7">
        <f>IFERROR(VLOOKUP(SiscoTable[[#This Row],[Código]],Hoja2!A:B,2,0)*SiscoTable[[#This Row],[Stock_actual]],0)</f>
        <v>50.4</v>
      </c>
      <c r="P8573" s="6" t="s">
        <v>983</v>
      </c>
      <c r="Q8573" s="7">
        <v>16</v>
      </c>
      <c r="R8573" s="7">
        <v>0</v>
      </c>
      <c r="S8573" s="7" t="s">
        <v>11927</v>
      </c>
      <c r="BI8573"/>
      <c r="BJ8573"/>
    </row>
    <row r="8574" spans="2:62" x14ac:dyDescent="0.4">
      <c r="B8574" s="1">
        <v>31677</v>
      </c>
      <c r="C8574" s="6" t="s">
        <v>8</v>
      </c>
      <c r="D8574" s="6" t="s">
        <v>30</v>
      </c>
      <c r="E8574" s="6" t="s">
        <v>469</v>
      </c>
      <c r="F8574" s="6" t="s">
        <v>59</v>
      </c>
      <c r="G8574" s="6" t="s">
        <v>59</v>
      </c>
      <c r="H8574" s="6" t="s">
        <v>153</v>
      </c>
      <c r="I8574" s="6" t="s">
        <v>1000</v>
      </c>
      <c r="J8574" s="6" t="s">
        <v>5</v>
      </c>
      <c r="K8574" s="7">
        <v>14.17</v>
      </c>
      <c r="L8574" s="7">
        <f>IFERROR(VLOOKUP(SiscoTable[[#This Row],[Código]],Hoja2!A:B,2,0)*SiscoTable[[#This Row],[Provta(Uns)]],0)</f>
        <v>63.765000000000001</v>
      </c>
      <c r="M8574" s="7">
        <v>0</v>
      </c>
      <c r="N8574" s="7">
        <v>23</v>
      </c>
      <c r="O8574" s="7">
        <f>IFERROR(VLOOKUP(SiscoTable[[#This Row],[Código]],Hoja2!A:B,2,0)*SiscoTable[[#This Row],[Stock_actual]],0)</f>
        <v>103.5</v>
      </c>
      <c r="P8574" s="6" t="s">
        <v>520</v>
      </c>
      <c r="Q8574" s="7">
        <v>16</v>
      </c>
      <c r="R8574" s="7">
        <v>0</v>
      </c>
      <c r="S8574" s="7" t="s">
        <v>11927</v>
      </c>
      <c r="BI8574"/>
      <c r="BJ8574"/>
    </row>
    <row r="8575" spans="2:62" x14ac:dyDescent="0.4">
      <c r="B8575" s="1">
        <v>31678</v>
      </c>
      <c r="C8575" s="6" t="s">
        <v>8</v>
      </c>
      <c r="D8575" s="6" t="s">
        <v>8</v>
      </c>
      <c r="E8575" s="6" t="s">
        <v>469</v>
      </c>
      <c r="F8575" s="6" t="s">
        <v>59</v>
      </c>
      <c r="G8575" s="6" t="s">
        <v>59</v>
      </c>
      <c r="H8575" s="6" t="s">
        <v>153</v>
      </c>
      <c r="I8575" s="6" t="s">
        <v>1001</v>
      </c>
      <c r="J8575" s="6" t="s">
        <v>5</v>
      </c>
      <c r="K8575" s="7">
        <v>6.5</v>
      </c>
      <c r="L8575" s="7">
        <f>IFERROR(VLOOKUP(SiscoTable[[#This Row],[Código]],Hoja2!A:B,2,0)*SiscoTable[[#This Row],[Provta(Uns)]],0)</f>
        <v>22.75</v>
      </c>
      <c r="M8575" s="7">
        <v>0</v>
      </c>
      <c r="N8575" s="7">
        <v>21</v>
      </c>
      <c r="O8575" s="7">
        <f>IFERROR(VLOOKUP(SiscoTable[[#This Row],[Código]],Hoja2!A:B,2,0)*SiscoTable[[#This Row],[Stock_actual]],0)</f>
        <v>73.5</v>
      </c>
      <c r="P8575" s="6" t="s">
        <v>1002</v>
      </c>
      <c r="Q8575" s="7">
        <v>7</v>
      </c>
      <c r="R8575" s="7">
        <v>0</v>
      </c>
      <c r="S8575" s="7" t="s">
        <v>11927</v>
      </c>
      <c r="BI8575"/>
      <c r="BJ8575"/>
    </row>
    <row r="8576" spans="2:62" x14ac:dyDescent="0.4">
      <c r="B8576" s="1">
        <v>31679</v>
      </c>
      <c r="C8576" s="6" t="s">
        <v>30</v>
      </c>
      <c r="D8576" s="6" t="s">
        <v>30</v>
      </c>
      <c r="E8576" s="6" t="s">
        <v>469</v>
      </c>
      <c r="F8576" s="6" t="s">
        <v>59</v>
      </c>
      <c r="G8576" s="6" t="s">
        <v>59</v>
      </c>
      <c r="H8576" s="6" t="s">
        <v>153</v>
      </c>
      <c r="I8576" s="6" t="s">
        <v>973</v>
      </c>
      <c r="J8576" s="6" t="s">
        <v>5</v>
      </c>
      <c r="K8576" s="7">
        <v>15.67</v>
      </c>
      <c r="L8576" s="7">
        <f>IFERROR(VLOOKUP(SiscoTable[[#This Row],[Código]],Hoja2!A:B,2,0)*SiscoTable[[#This Row],[Provta(Uns)]],0)</f>
        <v>86.185000000000002</v>
      </c>
      <c r="M8576" s="7">
        <v>0</v>
      </c>
      <c r="N8576" s="7">
        <v>48</v>
      </c>
      <c r="O8576" s="7">
        <f>IFERROR(VLOOKUP(SiscoTable[[#This Row],[Código]],Hoja2!A:B,2,0)*SiscoTable[[#This Row],[Stock_actual]],0)</f>
        <v>264</v>
      </c>
      <c r="P8576" s="6" t="s">
        <v>974</v>
      </c>
      <c r="Q8576" s="7">
        <v>17</v>
      </c>
      <c r="R8576" s="7">
        <v>0</v>
      </c>
      <c r="S8576" s="7" t="s">
        <v>11927</v>
      </c>
      <c r="BI8576"/>
      <c r="BJ8576"/>
    </row>
    <row r="8577" spans="2:62" x14ac:dyDescent="0.4">
      <c r="B8577" s="1">
        <v>31680</v>
      </c>
      <c r="C8577" s="6" t="s">
        <v>8</v>
      </c>
      <c r="D8577" s="6" t="s">
        <v>30</v>
      </c>
      <c r="E8577" s="6" t="s">
        <v>469</v>
      </c>
      <c r="F8577" s="6" t="s">
        <v>59</v>
      </c>
      <c r="G8577" s="6" t="s">
        <v>59</v>
      </c>
      <c r="H8577" s="6" t="s">
        <v>153</v>
      </c>
      <c r="I8577" s="6" t="s">
        <v>1003</v>
      </c>
      <c r="J8577" s="6" t="s">
        <v>5</v>
      </c>
      <c r="K8577" s="7">
        <v>13.67</v>
      </c>
      <c r="L8577" s="7">
        <f>IFERROR(VLOOKUP(SiscoTable[[#This Row],[Código]],Hoja2!A:B,2,0)*SiscoTable[[#This Row],[Provta(Uns)]],0)</f>
        <v>75.185000000000002</v>
      </c>
      <c r="M8577" s="7">
        <v>0</v>
      </c>
      <c r="N8577" s="7">
        <v>53</v>
      </c>
      <c r="O8577" s="7">
        <f>IFERROR(VLOOKUP(SiscoTable[[#This Row],[Código]],Hoja2!A:B,2,0)*SiscoTable[[#This Row],[Stock_actual]],0)</f>
        <v>291.5</v>
      </c>
      <c r="P8577" s="6" t="s">
        <v>246</v>
      </c>
      <c r="Q8577" s="7">
        <v>15</v>
      </c>
      <c r="R8577" s="7">
        <v>0</v>
      </c>
      <c r="S8577" s="7" t="s">
        <v>11927</v>
      </c>
      <c r="BI8577"/>
      <c r="BJ8577"/>
    </row>
    <row r="8578" spans="2:62" x14ac:dyDescent="0.4">
      <c r="B8578" s="1">
        <v>31682</v>
      </c>
      <c r="C8578" s="6" t="s">
        <v>8</v>
      </c>
      <c r="D8578" s="6" t="s">
        <v>30</v>
      </c>
      <c r="E8578" s="6" t="s">
        <v>3268</v>
      </c>
      <c r="F8578" s="6" t="s">
        <v>6803</v>
      </c>
      <c r="G8578" s="6" t="s">
        <v>7041</v>
      </c>
      <c r="H8578" s="6" t="s">
        <v>7054</v>
      </c>
      <c r="I8578" s="6" t="s">
        <v>7149</v>
      </c>
      <c r="J8578" s="6" t="s">
        <v>5</v>
      </c>
      <c r="K8578" s="7">
        <v>12.67</v>
      </c>
      <c r="L8578" s="7">
        <f>IFERROR(VLOOKUP(SiscoTable[[#This Row],[Código]],Hoja2!A:B,2,0)*SiscoTable[[#This Row],[Provta(Uns)]],0)</f>
        <v>25.34</v>
      </c>
      <c r="M8578" s="7">
        <v>0</v>
      </c>
      <c r="N8578" s="7">
        <v>20</v>
      </c>
      <c r="O8578" s="7">
        <f>IFERROR(VLOOKUP(SiscoTable[[#This Row],[Código]],Hoja2!A:B,2,0)*SiscoTable[[#This Row],[Stock_actual]],0)</f>
        <v>40</v>
      </c>
      <c r="P8578" s="6" t="s">
        <v>581</v>
      </c>
      <c r="Q8578" s="7">
        <v>14</v>
      </c>
      <c r="R8578" s="7">
        <v>0</v>
      </c>
      <c r="S8578" s="7" t="s">
        <v>11925</v>
      </c>
      <c r="BI8578"/>
      <c r="BJ8578"/>
    </row>
    <row r="8579" spans="2:62" x14ac:dyDescent="0.4">
      <c r="B8579" s="1">
        <v>31683</v>
      </c>
      <c r="C8579" s="6" t="s">
        <v>25</v>
      </c>
      <c r="D8579" s="6" t="s">
        <v>8</v>
      </c>
      <c r="E8579" s="6" t="s">
        <v>3268</v>
      </c>
      <c r="F8579" s="6" t="s">
        <v>3269</v>
      </c>
      <c r="G8579" s="6" t="s">
        <v>3270</v>
      </c>
      <c r="H8579" s="6" t="s">
        <v>3305</v>
      </c>
      <c r="I8579" s="6" t="s">
        <v>3304</v>
      </c>
      <c r="J8579" s="6" t="s">
        <v>5</v>
      </c>
      <c r="K8579" s="7">
        <v>34.17</v>
      </c>
      <c r="L8579" s="7">
        <f>IFERROR(VLOOKUP(SiscoTable[[#This Row],[Código]],Hoja2!A:B,2,0)*SiscoTable[[#This Row],[Provta(Uns)]],0)</f>
        <v>543.303</v>
      </c>
      <c r="M8579" s="7">
        <v>0</v>
      </c>
      <c r="N8579" s="7">
        <v>107</v>
      </c>
      <c r="O8579" s="7">
        <f>IFERROR(VLOOKUP(SiscoTable[[#This Row],[Código]],Hoja2!A:B,2,0)*SiscoTable[[#This Row],[Stock_actual]],0)</f>
        <v>1701.3</v>
      </c>
      <c r="P8579" s="6" t="s">
        <v>3306</v>
      </c>
      <c r="Q8579" s="7">
        <v>38</v>
      </c>
      <c r="R8579" s="7">
        <v>0</v>
      </c>
      <c r="S8579" s="7" t="s">
        <v>11927</v>
      </c>
      <c r="BI8579"/>
      <c r="BJ8579"/>
    </row>
    <row r="8580" spans="2:62" x14ac:dyDescent="0.4">
      <c r="B8580" s="1">
        <v>31684</v>
      </c>
      <c r="C8580" s="6" t="s">
        <v>8</v>
      </c>
      <c r="D8580" s="6" t="s">
        <v>8</v>
      </c>
      <c r="E8580" s="6" t="s">
        <v>8482</v>
      </c>
      <c r="F8580" s="6" t="s">
        <v>1736</v>
      </c>
      <c r="G8580" s="6" t="s">
        <v>10193</v>
      </c>
      <c r="H8580" s="6" t="s">
        <v>10199</v>
      </c>
      <c r="I8580" s="6" t="s">
        <v>10310</v>
      </c>
      <c r="J8580" s="6" t="s">
        <v>5</v>
      </c>
      <c r="K8580" s="7">
        <v>0</v>
      </c>
      <c r="L8580" s="7">
        <f>IFERROR(VLOOKUP(SiscoTable[[#This Row],[Código]],Hoja2!A:B,2,0)*SiscoTable[[#This Row],[Provta(Uns)]],0)</f>
        <v>0</v>
      </c>
      <c r="M8580" s="7">
        <v>0</v>
      </c>
      <c r="N8580" s="7">
        <v>0</v>
      </c>
      <c r="O8580" s="7">
        <f>IFERROR(VLOOKUP(SiscoTable[[#This Row],[Código]],Hoja2!A:B,2,0)*SiscoTable[[#This Row],[Stock_actual]],0)</f>
        <v>0</v>
      </c>
      <c r="P8580" s="6" t="s">
        <v>7</v>
      </c>
      <c r="Q8580" s="7">
        <v>0</v>
      </c>
      <c r="R8580" s="7">
        <v>0</v>
      </c>
      <c r="S8580" s="7" t="s">
        <v>11926</v>
      </c>
      <c r="BI8580"/>
      <c r="BJ8580"/>
    </row>
    <row r="8581" spans="2:62" x14ac:dyDescent="0.4">
      <c r="B8581" s="1">
        <v>31685</v>
      </c>
      <c r="C8581" s="6" t="s">
        <v>30</v>
      </c>
      <c r="D8581" s="6" t="s">
        <v>30</v>
      </c>
      <c r="E8581" s="6" t="s">
        <v>3268</v>
      </c>
      <c r="F8581" s="6" t="s">
        <v>61</v>
      </c>
      <c r="G8581" s="6" t="s">
        <v>8157</v>
      </c>
      <c r="H8581" s="6" t="s">
        <v>8201</v>
      </c>
      <c r="I8581" s="6" t="s">
        <v>8200</v>
      </c>
      <c r="J8581" s="6" t="s">
        <v>5</v>
      </c>
      <c r="K8581" s="7">
        <v>28.5</v>
      </c>
      <c r="L8581" s="7">
        <f>IFERROR(VLOOKUP(SiscoTable[[#This Row],[Código]],Hoja2!A:B,2,0)*SiscoTable[[#This Row],[Provta(Uns)]],0)</f>
        <v>267.90000000000003</v>
      </c>
      <c r="M8581" s="7">
        <v>120</v>
      </c>
      <c r="N8581" s="7">
        <v>18</v>
      </c>
      <c r="O8581" s="7">
        <f>IFERROR(VLOOKUP(SiscoTable[[#This Row],[Código]],Hoja2!A:B,2,0)*SiscoTable[[#This Row],[Stock_actual]],0)</f>
        <v>169.20000000000002</v>
      </c>
      <c r="P8581" s="6" t="s">
        <v>296</v>
      </c>
      <c r="Q8581" s="7">
        <v>31</v>
      </c>
      <c r="R8581" s="7">
        <v>0</v>
      </c>
      <c r="S8581" s="7" t="s">
        <v>11928</v>
      </c>
      <c r="BI8581"/>
      <c r="BJ8581"/>
    </row>
    <row r="8582" spans="2:62" x14ac:dyDescent="0.4">
      <c r="B8582" s="1">
        <v>31686</v>
      </c>
      <c r="C8582" s="6" t="s">
        <v>8</v>
      </c>
      <c r="D8582" s="6" t="s">
        <v>8</v>
      </c>
      <c r="E8582" s="6" t="s">
        <v>3268</v>
      </c>
      <c r="F8582" s="6" t="s">
        <v>61</v>
      </c>
      <c r="G8582" s="6" t="s">
        <v>8157</v>
      </c>
      <c r="H8582" s="6" t="s">
        <v>8201</v>
      </c>
      <c r="I8582" s="6" t="s">
        <v>8268</v>
      </c>
      <c r="J8582" s="6" t="s">
        <v>5</v>
      </c>
      <c r="K8582" s="7">
        <v>0.33</v>
      </c>
      <c r="L8582" s="7">
        <f>IFERROR(VLOOKUP(SiscoTable[[#This Row],[Código]],Hoja2!A:B,2,0)*SiscoTable[[#This Row],[Provta(Uns)]],0)</f>
        <v>3.5970000000000004</v>
      </c>
      <c r="M8582" s="7">
        <v>96</v>
      </c>
      <c r="N8582" s="7">
        <v>0</v>
      </c>
      <c r="O8582" s="7">
        <f>IFERROR(VLOOKUP(SiscoTable[[#This Row],[Código]],Hoja2!A:B,2,0)*SiscoTable[[#This Row],[Stock_actual]],0)</f>
        <v>0</v>
      </c>
      <c r="P8582" s="6" t="s">
        <v>7</v>
      </c>
      <c r="Q8582" s="7">
        <v>0</v>
      </c>
      <c r="R8582" s="7">
        <v>0</v>
      </c>
      <c r="S8582" s="7" t="s">
        <v>11928</v>
      </c>
      <c r="BI8582"/>
      <c r="BJ8582"/>
    </row>
    <row r="8583" spans="2:62" x14ac:dyDescent="0.4">
      <c r="B8583" s="1">
        <v>31687</v>
      </c>
      <c r="C8583" s="6" t="s">
        <v>8</v>
      </c>
      <c r="D8583" s="6" t="s">
        <v>8</v>
      </c>
      <c r="E8583" s="6" t="s">
        <v>3268</v>
      </c>
      <c r="F8583" s="6" t="s">
        <v>61</v>
      </c>
      <c r="G8583" s="6" t="s">
        <v>8157</v>
      </c>
      <c r="H8583" s="6" t="s">
        <v>8201</v>
      </c>
      <c r="I8583" s="6" t="s">
        <v>8269</v>
      </c>
      <c r="J8583" s="6" t="s">
        <v>5</v>
      </c>
      <c r="K8583" s="7">
        <v>5.67</v>
      </c>
      <c r="L8583" s="7">
        <f>IFERROR(VLOOKUP(SiscoTable[[#This Row],[Código]],Hoja2!A:B,2,0)*SiscoTable[[#This Row],[Provta(Uns)]],0)</f>
        <v>60.101999999999997</v>
      </c>
      <c r="M8583" s="7">
        <v>48</v>
      </c>
      <c r="N8583" s="7">
        <v>26</v>
      </c>
      <c r="O8583" s="7">
        <f>IFERROR(VLOOKUP(SiscoTable[[#This Row],[Código]],Hoja2!A:B,2,0)*SiscoTable[[#This Row],[Stock_actual]],0)</f>
        <v>275.59999999999997</v>
      </c>
      <c r="P8583" s="6" t="s">
        <v>1008</v>
      </c>
      <c r="Q8583" s="7">
        <v>6</v>
      </c>
      <c r="R8583" s="7">
        <v>0</v>
      </c>
      <c r="S8583" s="7" t="s">
        <v>11928</v>
      </c>
      <c r="BI8583"/>
      <c r="BJ8583"/>
    </row>
    <row r="8584" spans="2:62" x14ac:dyDescent="0.4">
      <c r="B8584" s="1">
        <v>31688</v>
      </c>
      <c r="C8584" s="6" t="s">
        <v>8</v>
      </c>
      <c r="D8584" s="6" t="s">
        <v>8</v>
      </c>
      <c r="E8584" s="6" t="s">
        <v>3268</v>
      </c>
      <c r="F8584" s="6" t="s">
        <v>61</v>
      </c>
      <c r="G8584" s="6" t="s">
        <v>8157</v>
      </c>
      <c r="H8584" s="6" t="s">
        <v>8201</v>
      </c>
      <c r="I8584" s="6" t="s">
        <v>8270</v>
      </c>
      <c r="J8584" s="6" t="s">
        <v>5</v>
      </c>
      <c r="K8584" s="7">
        <v>3.17</v>
      </c>
      <c r="L8584" s="7">
        <f>IFERROR(VLOOKUP(SiscoTable[[#This Row],[Código]],Hoja2!A:B,2,0)*SiscoTable[[#This Row],[Provta(Uns)]],0)</f>
        <v>16.484000000000002</v>
      </c>
      <c r="M8584" s="7">
        <v>0</v>
      </c>
      <c r="N8584" s="7">
        <v>21</v>
      </c>
      <c r="O8584" s="7">
        <f>IFERROR(VLOOKUP(SiscoTable[[#This Row],[Código]],Hoja2!A:B,2,0)*SiscoTable[[#This Row],[Stock_actual]],0)</f>
        <v>109.2</v>
      </c>
      <c r="P8584" s="6" t="s">
        <v>2684</v>
      </c>
      <c r="Q8584" s="7">
        <v>4</v>
      </c>
      <c r="R8584" s="7">
        <v>0</v>
      </c>
      <c r="S8584" s="7" t="s">
        <v>11928</v>
      </c>
      <c r="BI8584"/>
      <c r="BJ8584"/>
    </row>
    <row r="8585" spans="2:62" x14ac:dyDescent="0.4">
      <c r="B8585" s="1">
        <v>31690</v>
      </c>
      <c r="C8585" s="6" t="s">
        <v>8</v>
      </c>
      <c r="D8585" s="6" t="s">
        <v>8</v>
      </c>
      <c r="E8585" s="6" t="s">
        <v>8482</v>
      </c>
      <c r="F8585" s="6" t="s">
        <v>10720</v>
      </c>
      <c r="G8585" s="6" t="s">
        <v>11105</v>
      </c>
      <c r="H8585" s="6" t="s">
        <v>11111</v>
      </c>
      <c r="I8585" s="6" t="s">
        <v>11273</v>
      </c>
      <c r="J8585" s="6" t="s">
        <v>5</v>
      </c>
      <c r="K8585" s="7">
        <v>0</v>
      </c>
      <c r="L8585" s="7">
        <f>IFERROR(VLOOKUP(SiscoTable[[#This Row],[Código]],Hoja2!A:B,2,0)*SiscoTable[[#This Row],[Provta(Uns)]],0)</f>
        <v>0</v>
      </c>
      <c r="M8585" s="7">
        <v>0</v>
      </c>
      <c r="N8585" s="7">
        <v>12</v>
      </c>
      <c r="O8585" s="7">
        <f>IFERROR(VLOOKUP(SiscoTable[[#This Row],[Código]],Hoja2!A:B,2,0)*SiscoTable[[#This Row],[Stock_actual]],0)</f>
        <v>477.59999999999997</v>
      </c>
      <c r="P8585" s="6" t="s">
        <v>134</v>
      </c>
      <c r="Q8585" s="7">
        <v>0</v>
      </c>
      <c r="R8585" s="7">
        <v>0</v>
      </c>
      <c r="S8585" s="7" t="s">
        <v>11926</v>
      </c>
      <c r="BI8585"/>
      <c r="BJ8585"/>
    </row>
    <row r="8586" spans="2:62" x14ac:dyDescent="0.4">
      <c r="B8586" s="1">
        <v>31691</v>
      </c>
      <c r="C8586" s="6" t="s">
        <v>8</v>
      </c>
      <c r="D8586" s="6" t="s">
        <v>8</v>
      </c>
      <c r="E8586" s="6" t="s">
        <v>8482</v>
      </c>
      <c r="F8586" s="6" t="s">
        <v>10720</v>
      </c>
      <c r="G8586" s="6" t="s">
        <v>11105</v>
      </c>
      <c r="H8586" s="6" t="s">
        <v>11111</v>
      </c>
      <c r="I8586" s="6" t="s">
        <v>11274</v>
      </c>
      <c r="J8586" s="6" t="s">
        <v>5</v>
      </c>
      <c r="K8586" s="7">
        <v>0</v>
      </c>
      <c r="L8586" s="7">
        <f>IFERROR(VLOOKUP(SiscoTable[[#This Row],[Código]],Hoja2!A:B,2,0)*SiscoTable[[#This Row],[Provta(Uns)]],0)</f>
        <v>0</v>
      </c>
      <c r="M8586" s="7">
        <v>0</v>
      </c>
      <c r="N8586" s="7">
        <v>12</v>
      </c>
      <c r="O8586" s="7">
        <f>IFERROR(VLOOKUP(SiscoTable[[#This Row],[Código]],Hoja2!A:B,2,0)*SiscoTable[[#This Row],[Stock_actual]],0)</f>
        <v>484.79999999999995</v>
      </c>
      <c r="P8586" s="6" t="s">
        <v>134</v>
      </c>
      <c r="Q8586" s="7">
        <v>0</v>
      </c>
      <c r="R8586" s="7">
        <v>0</v>
      </c>
      <c r="S8586" s="7" t="s">
        <v>11926</v>
      </c>
      <c r="BI8586"/>
      <c r="BJ8586"/>
    </row>
    <row r="8587" spans="2:62" x14ac:dyDescent="0.4">
      <c r="B8587" s="1">
        <v>31693</v>
      </c>
      <c r="C8587" s="6" t="s">
        <v>8</v>
      </c>
      <c r="D8587" s="6" t="s">
        <v>30</v>
      </c>
      <c r="E8587" s="6" t="s">
        <v>8482</v>
      </c>
      <c r="F8587" s="6" t="s">
        <v>10720</v>
      </c>
      <c r="G8587" s="6" t="s">
        <v>11282</v>
      </c>
      <c r="H8587" s="6" t="s">
        <v>11135</v>
      </c>
      <c r="I8587" s="6" t="s">
        <v>11321</v>
      </c>
      <c r="J8587" s="6" t="s">
        <v>5</v>
      </c>
      <c r="K8587" s="7">
        <v>18.5</v>
      </c>
      <c r="L8587" s="7">
        <f>IFERROR(VLOOKUP(SiscoTable[[#This Row],[Código]],Hoja2!A:B,2,0)*SiscoTable[[#This Row],[Provta(Uns)]],0)</f>
        <v>77.7</v>
      </c>
      <c r="M8587" s="7">
        <v>0</v>
      </c>
      <c r="N8587" s="7">
        <v>177</v>
      </c>
      <c r="O8587" s="7">
        <f>IFERROR(VLOOKUP(SiscoTable[[#This Row],[Código]],Hoja2!A:B,2,0)*SiscoTable[[#This Row],[Stock_actual]],0)</f>
        <v>743.4</v>
      </c>
      <c r="P8587" s="6" t="s">
        <v>8765</v>
      </c>
      <c r="Q8587" s="7">
        <v>20</v>
      </c>
      <c r="R8587" s="7">
        <v>0</v>
      </c>
      <c r="S8587" s="7" t="s">
        <v>11926</v>
      </c>
      <c r="BI8587"/>
      <c r="BJ8587"/>
    </row>
    <row r="8588" spans="2:62" x14ac:dyDescent="0.4">
      <c r="B8588" s="1">
        <v>31694</v>
      </c>
      <c r="C8588" s="6" t="s">
        <v>30</v>
      </c>
      <c r="D8588" s="6" t="s">
        <v>30</v>
      </c>
      <c r="E8588" s="6" t="s">
        <v>3268</v>
      </c>
      <c r="F8588" s="6" t="s">
        <v>3269</v>
      </c>
      <c r="G8588" s="6" t="s">
        <v>634</v>
      </c>
      <c r="H8588" s="6" t="s">
        <v>4794</v>
      </c>
      <c r="I8588" s="6" t="s">
        <v>4862</v>
      </c>
      <c r="J8588" s="6" t="s">
        <v>5</v>
      </c>
      <c r="K8588" s="7">
        <v>39</v>
      </c>
      <c r="L8588" s="7">
        <f>IFERROR(VLOOKUP(SiscoTable[[#This Row],[Código]],Hoja2!A:B,2,0)*SiscoTable[[#This Row],[Provta(Uns)]],0)</f>
        <v>109.19999999999999</v>
      </c>
      <c r="M8588" s="7">
        <v>0</v>
      </c>
      <c r="N8588" s="7">
        <v>86</v>
      </c>
      <c r="O8588" s="7">
        <f>IFERROR(VLOOKUP(SiscoTable[[#This Row],[Código]],Hoja2!A:B,2,0)*SiscoTable[[#This Row],[Stock_actual]],0)</f>
        <v>240.79999999999998</v>
      </c>
      <c r="P8588" s="6" t="s">
        <v>909</v>
      </c>
      <c r="Q8588" s="7">
        <v>43</v>
      </c>
      <c r="R8588" s="7">
        <v>0</v>
      </c>
      <c r="S8588" s="7" t="s">
        <v>11927</v>
      </c>
      <c r="BI8588"/>
      <c r="BJ8588"/>
    </row>
    <row r="8589" spans="2:62" x14ac:dyDescent="0.4">
      <c r="B8589" s="1">
        <v>31695</v>
      </c>
      <c r="C8589" s="6" t="s">
        <v>8</v>
      </c>
      <c r="D8589" s="6" t="s">
        <v>8</v>
      </c>
      <c r="E8589" s="6" t="s">
        <v>8482</v>
      </c>
      <c r="F8589" s="6" t="s">
        <v>9030</v>
      </c>
      <c r="G8589" s="6" t="s">
        <v>9299</v>
      </c>
      <c r="H8589" s="6" t="s">
        <v>9479</v>
      </c>
      <c r="I8589" s="6" t="s">
        <v>9582</v>
      </c>
      <c r="J8589" s="6" t="s">
        <v>5</v>
      </c>
      <c r="K8589" s="7">
        <v>0</v>
      </c>
      <c r="L8589" s="7">
        <f>IFERROR(VLOOKUP(SiscoTable[[#This Row],[Código]],Hoja2!A:B,2,0)*SiscoTable[[#This Row],[Provta(Uns)]],0)</f>
        <v>0</v>
      </c>
      <c r="M8589" s="7">
        <v>0</v>
      </c>
      <c r="N8589" s="7">
        <v>12</v>
      </c>
      <c r="O8589" s="7">
        <f>IFERROR(VLOOKUP(SiscoTable[[#This Row],[Código]],Hoja2!A:B,2,0)*SiscoTable[[#This Row],[Stock_actual]],0)</f>
        <v>178.8</v>
      </c>
      <c r="P8589" s="6" t="s">
        <v>134</v>
      </c>
      <c r="Q8589" s="7">
        <v>0</v>
      </c>
      <c r="R8589" s="7">
        <v>0</v>
      </c>
      <c r="S8589" s="7" t="s">
        <v>11926</v>
      </c>
      <c r="BI8589"/>
      <c r="BJ8589"/>
    </row>
    <row r="8590" spans="2:62" x14ac:dyDescent="0.4">
      <c r="B8590" s="1">
        <v>31696</v>
      </c>
      <c r="C8590" s="6" t="s">
        <v>8</v>
      </c>
      <c r="D8590" s="6" t="s">
        <v>8</v>
      </c>
      <c r="E8590" s="6" t="s">
        <v>8482</v>
      </c>
      <c r="F8590" s="6" t="s">
        <v>9030</v>
      </c>
      <c r="G8590" s="6" t="s">
        <v>9299</v>
      </c>
      <c r="H8590" s="6" t="s">
        <v>9479</v>
      </c>
      <c r="I8590" s="6" t="s">
        <v>9583</v>
      </c>
      <c r="J8590" s="6" t="s">
        <v>5</v>
      </c>
      <c r="K8590" s="7">
        <v>0</v>
      </c>
      <c r="L8590" s="7">
        <f>IFERROR(VLOOKUP(SiscoTable[[#This Row],[Código]],Hoja2!A:B,2,0)*SiscoTable[[#This Row],[Provta(Uns)]],0)</f>
        <v>0</v>
      </c>
      <c r="M8590" s="7">
        <v>0</v>
      </c>
      <c r="N8590" s="7">
        <v>12</v>
      </c>
      <c r="O8590" s="7">
        <f>IFERROR(VLOOKUP(SiscoTable[[#This Row],[Código]],Hoja2!A:B,2,0)*SiscoTable[[#This Row],[Stock_actual]],0)</f>
        <v>178.8</v>
      </c>
      <c r="P8590" s="6" t="s">
        <v>134</v>
      </c>
      <c r="Q8590" s="7">
        <v>0</v>
      </c>
      <c r="R8590" s="7">
        <v>0</v>
      </c>
      <c r="S8590" s="7" t="s">
        <v>11926</v>
      </c>
      <c r="BI8590"/>
      <c r="BJ8590"/>
    </row>
    <row r="8591" spans="2:62" x14ac:dyDescent="0.4">
      <c r="B8591" s="1">
        <v>31697</v>
      </c>
      <c r="C8591" s="6" t="s">
        <v>8</v>
      </c>
      <c r="D8591" s="6" t="s">
        <v>8</v>
      </c>
      <c r="E8591" s="6" t="s">
        <v>3268</v>
      </c>
      <c r="F8591" s="6" t="s">
        <v>6803</v>
      </c>
      <c r="G8591" s="6" t="s">
        <v>7041</v>
      </c>
      <c r="H8591" s="6" t="s">
        <v>7054</v>
      </c>
      <c r="I8591" s="6" t="s">
        <v>7150</v>
      </c>
      <c r="J8591" s="6" t="s">
        <v>5</v>
      </c>
      <c r="K8591" s="7">
        <v>2.67</v>
      </c>
      <c r="L8591" s="7">
        <f>IFERROR(VLOOKUP(SiscoTable[[#This Row],[Código]],Hoja2!A:B,2,0)*SiscoTable[[#This Row],[Provta(Uns)]],0)</f>
        <v>19.224</v>
      </c>
      <c r="M8591" s="7">
        <v>0</v>
      </c>
      <c r="N8591" s="7">
        <v>4</v>
      </c>
      <c r="O8591" s="7">
        <f>IFERROR(VLOOKUP(SiscoTable[[#This Row],[Código]],Hoja2!A:B,2,0)*SiscoTable[[#This Row],[Stock_actual]],0)</f>
        <v>28.8</v>
      </c>
      <c r="P8591" s="6" t="s">
        <v>220</v>
      </c>
      <c r="Q8591" s="7">
        <v>3</v>
      </c>
      <c r="R8591" s="7">
        <v>0</v>
      </c>
      <c r="S8591" s="7" t="s">
        <v>11925</v>
      </c>
      <c r="BI8591"/>
      <c r="BJ8591"/>
    </row>
    <row r="8592" spans="2:62" x14ac:dyDescent="0.4">
      <c r="B8592" s="1">
        <v>31698</v>
      </c>
      <c r="C8592" s="6" t="s">
        <v>8</v>
      </c>
      <c r="D8592" s="6" t="s">
        <v>8</v>
      </c>
      <c r="E8592" s="6" t="s">
        <v>3268</v>
      </c>
      <c r="F8592" s="6" t="s">
        <v>6803</v>
      </c>
      <c r="G8592" s="6" t="s">
        <v>6804</v>
      </c>
      <c r="H8592" s="6" t="s">
        <v>6842</v>
      </c>
      <c r="I8592" s="6" t="s">
        <v>6841</v>
      </c>
      <c r="J8592" s="6" t="s">
        <v>5</v>
      </c>
      <c r="K8592" s="7">
        <v>4</v>
      </c>
      <c r="L8592" s="7">
        <f>IFERROR(VLOOKUP(SiscoTable[[#This Row],[Código]],Hoja2!A:B,2,0)*SiscoTable[[#This Row],[Provta(Uns)]],0)</f>
        <v>8</v>
      </c>
      <c r="M8592" s="7">
        <v>0</v>
      </c>
      <c r="N8592" s="7">
        <v>0</v>
      </c>
      <c r="O8592" s="7">
        <f>IFERROR(VLOOKUP(SiscoTable[[#This Row],[Código]],Hoja2!A:B,2,0)*SiscoTable[[#This Row],[Stock_actual]],0)</f>
        <v>0</v>
      </c>
      <c r="P8592" s="6" t="s">
        <v>7</v>
      </c>
      <c r="Q8592" s="7">
        <v>4</v>
      </c>
      <c r="R8592" s="7">
        <v>7.8000000000000007</v>
      </c>
      <c r="S8592" s="7" t="s">
        <v>11925</v>
      </c>
      <c r="BI8592"/>
      <c r="BJ8592"/>
    </row>
    <row r="8593" spans="2:62" x14ac:dyDescent="0.4">
      <c r="B8593" s="1">
        <v>31699</v>
      </c>
      <c r="C8593" s="6" t="s">
        <v>8</v>
      </c>
      <c r="D8593" s="6" t="s">
        <v>8</v>
      </c>
      <c r="E8593" s="6" t="s">
        <v>3268</v>
      </c>
      <c r="F8593" s="6" t="s">
        <v>6059</v>
      </c>
      <c r="G8593" s="6" t="s">
        <v>6693</v>
      </c>
      <c r="H8593" s="6" t="s">
        <v>6733</v>
      </c>
      <c r="I8593" s="6" t="s">
        <v>6732</v>
      </c>
      <c r="J8593" s="6" t="s">
        <v>5</v>
      </c>
      <c r="K8593" s="7">
        <v>0</v>
      </c>
      <c r="L8593" s="7">
        <f>IFERROR(VLOOKUP(SiscoTable[[#This Row],[Código]],Hoja2!A:B,2,0)*SiscoTable[[#This Row],[Provta(Uns)]],0)</f>
        <v>0</v>
      </c>
      <c r="M8593" s="7">
        <v>0</v>
      </c>
      <c r="N8593" s="7">
        <v>6</v>
      </c>
      <c r="O8593" s="7">
        <f>IFERROR(VLOOKUP(SiscoTable[[#This Row],[Código]],Hoja2!A:B,2,0)*SiscoTable[[#This Row],[Stock_actual]],0)</f>
        <v>383.4</v>
      </c>
      <c r="P8593" s="6" t="s">
        <v>134</v>
      </c>
      <c r="Q8593" s="7">
        <v>0</v>
      </c>
      <c r="R8593" s="7">
        <v>0</v>
      </c>
      <c r="S8593" s="7" t="s">
        <v>11925</v>
      </c>
      <c r="BI8593"/>
      <c r="BJ8593"/>
    </row>
    <row r="8594" spans="2:62" x14ac:dyDescent="0.4">
      <c r="B8594" s="1">
        <v>31700</v>
      </c>
      <c r="C8594" s="6" t="s">
        <v>8</v>
      </c>
      <c r="D8594" s="6" t="s">
        <v>8</v>
      </c>
      <c r="E8594" s="6" t="s">
        <v>3268</v>
      </c>
      <c r="F8594" s="6" t="s">
        <v>6059</v>
      </c>
      <c r="G8594" s="6" t="s">
        <v>6693</v>
      </c>
      <c r="H8594" s="6" t="s">
        <v>6733</v>
      </c>
      <c r="I8594" s="6" t="s">
        <v>6734</v>
      </c>
      <c r="J8594" s="6" t="s">
        <v>5</v>
      </c>
      <c r="K8594" s="7">
        <v>0</v>
      </c>
      <c r="L8594" s="7">
        <f>IFERROR(VLOOKUP(SiscoTable[[#This Row],[Código]],Hoja2!A:B,2,0)*SiscoTable[[#This Row],[Provta(Uns)]],0)</f>
        <v>0</v>
      </c>
      <c r="M8594" s="7">
        <v>0</v>
      </c>
      <c r="N8594" s="7">
        <v>6</v>
      </c>
      <c r="O8594" s="7">
        <f>IFERROR(VLOOKUP(SiscoTable[[#This Row],[Código]],Hoja2!A:B,2,0)*SiscoTable[[#This Row],[Stock_actual]],0)</f>
        <v>383.4</v>
      </c>
      <c r="P8594" s="6" t="s">
        <v>134</v>
      </c>
      <c r="Q8594" s="7">
        <v>0</v>
      </c>
      <c r="R8594" s="7">
        <v>0</v>
      </c>
      <c r="S8594" s="7" t="s">
        <v>11925</v>
      </c>
      <c r="BI8594"/>
      <c r="BJ8594"/>
    </row>
    <row r="8595" spans="2:62" x14ac:dyDescent="0.4">
      <c r="B8595" s="1">
        <v>31701</v>
      </c>
      <c r="C8595" s="6" t="s">
        <v>8</v>
      </c>
      <c r="D8595" s="6" t="s">
        <v>8</v>
      </c>
      <c r="E8595" s="6" t="s">
        <v>3268</v>
      </c>
      <c r="F8595" s="6" t="s">
        <v>6059</v>
      </c>
      <c r="G8595" s="6" t="s">
        <v>6693</v>
      </c>
      <c r="H8595" s="6" t="s">
        <v>6733</v>
      </c>
      <c r="I8595" s="6" t="s">
        <v>6735</v>
      </c>
      <c r="J8595" s="6" t="s">
        <v>5</v>
      </c>
      <c r="K8595" s="7">
        <v>0</v>
      </c>
      <c r="L8595" s="7">
        <f>IFERROR(VLOOKUP(SiscoTable[[#This Row],[Código]],Hoja2!A:B,2,0)*SiscoTable[[#This Row],[Provta(Uns)]],0)</f>
        <v>0</v>
      </c>
      <c r="M8595" s="7">
        <v>0</v>
      </c>
      <c r="N8595" s="7">
        <v>6</v>
      </c>
      <c r="O8595" s="7">
        <f>IFERROR(VLOOKUP(SiscoTable[[#This Row],[Código]],Hoja2!A:B,2,0)*SiscoTable[[#This Row],[Stock_actual]],0)</f>
        <v>383.4</v>
      </c>
      <c r="P8595" s="6" t="s">
        <v>134</v>
      </c>
      <c r="Q8595" s="7">
        <v>0</v>
      </c>
      <c r="R8595" s="7">
        <v>0</v>
      </c>
      <c r="S8595" s="7" t="s">
        <v>11925</v>
      </c>
      <c r="BI8595"/>
      <c r="BJ8595"/>
    </row>
    <row r="8596" spans="2:62" x14ac:dyDescent="0.4">
      <c r="B8596" s="1">
        <v>31702</v>
      </c>
      <c r="C8596" s="6" t="s">
        <v>8</v>
      </c>
      <c r="D8596" s="6" t="s">
        <v>8</v>
      </c>
      <c r="E8596" s="6" t="s">
        <v>3268</v>
      </c>
      <c r="F8596" s="6" t="s">
        <v>6059</v>
      </c>
      <c r="G8596" s="6" t="s">
        <v>6693</v>
      </c>
      <c r="H8596" s="6" t="s">
        <v>6733</v>
      </c>
      <c r="I8596" s="6" t="s">
        <v>6736</v>
      </c>
      <c r="J8596" s="6" t="s">
        <v>5</v>
      </c>
      <c r="K8596" s="7">
        <v>0.17</v>
      </c>
      <c r="L8596" s="7">
        <f>IFERROR(VLOOKUP(SiscoTable[[#This Row],[Código]],Hoja2!A:B,2,0)*SiscoTable[[#This Row],[Provta(Uns)]],0)</f>
        <v>10.863000000000001</v>
      </c>
      <c r="M8596" s="7">
        <v>0</v>
      </c>
      <c r="N8596" s="7">
        <v>5</v>
      </c>
      <c r="O8596" s="7">
        <f>IFERROR(VLOOKUP(SiscoTable[[#This Row],[Código]],Hoja2!A:B,2,0)*SiscoTable[[#This Row],[Stock_actual]],0)</f>
        <v>319.5</v>
      </c>
      <c r="P8596" s="6" t="s">
        <v>146</v>
      </c>
      <c r="Q8596" s="7">
        <v>0</v>
      </c>
      <c r="R8596" s="7">
        <v>0</v>
      </c>
      <c r="S8596" s="7" t="s">
        <v>11925</v>
      </c>
      <c r="BI8596"/>
      <c r="BJ8596"/>
    </row>
    <row r="8597" spans="2:62" x14ac:dyDescent="0.4">
      <c r="B8597" s="1">
        <v>31703</v>
      </c>
      <c r="C8597" s="6" t="s">
        <v>8</v>
      </c>
      <c r="D8597" s="6" t="s">
        <v>8</v>
      </c>
      <c r="E8597" s="6" t="s">
        <v>8482</v>
      </c>
      <c r="F8597" s="6" t="s">
        <v>9030</v>
      </c>
      <c r="G8597" s="6" t="s">
        <v>9678</v>
      </c>
      <c r="H8597" s="6" t="s">
        <v>9683</v>
      </c>
      <c r="I8597" s="6" t="s">
        <v>9898</v>
      </c>
      <c r="J8597" s="6" t="s">
        <v>5</v>
      </c>
      <c r="K8597" s="7">
        <v>0</v>
      </c>
      <c r="L8597" s="7">
        <f>IFERROR(VLOOKUP(SiscoTable[[#This Row],[Código]],Hoja2!A:B,2,0)*SiscoTable[[#This Row],[Provta(Uns)]],0)</f>
        <v>0</v>
      </c>
      <c r="M8597" s="7">
        <v>0</v>
      </c>
      <c r="N8597" s="7">
        <v>0</v>
      </c>
      <c r="O8597" s="7">
        <f>IFERROR(VLOOKUP(SiscoTable[[#This Row],[Código]],Hoja2!A:B,2,0)*SiscoTable[[#This Row],[Stock_actual]],0)</f>
        <v>0</v>
      </c>
      <c r="P8597" s="6" t="s">
        <v>7</v>
      </c>
      <c r="Q8597" s="7">
        <v>0</v>
      </c>
      <c r="R8597" s="7">
        <v>0</v>
      </c>
      <c r="S8597" s="7" t="s">
        <v>11926</v>
      </c>
      <c r="BI8597"/>
      <c r="BJ8597"/>
    </row>
    <row r="8598" spans="2:62" x14ac:dyDescent="0.4">
      <c r="B8598" s="1">
        <v>31704</v>
      </c>
      <c r="C8598" s="6" t="s">
        <v>8</v>
      </c>
      <c r="D8598" s="6" t="s">
        <v>8</v>
      </c>
      <c r="E8598" s="6" t="s">
        <v>8482</v>
      </c>
      <c r="F8598" s="6" t="s">
        <v>9030</v>
      </c>
      <c r="G8598" s="6" t="s">
        <v>9678</v>
      </c>
      <c r="H8598" s="6" t="s">
        <v>9683</v>
      </c>
      <c r="I8598" s="6" t="s">
        <v>9899</v>
      </c>
      <c r="J8598" s="6" t="s">
        <v>5</v>
      </c>
      <c r="K8598" s="7">
        <v>0.83</v>
      </c>
      <c r="L8598" s="7">
        <f>IFERROR(VLOOKUP(SiscoTable[[#This Row],[Código]],Hoja2!A:B,2,0)*SiscoTable[[#This Row],[Provta(Uns)]],0)</f>
        <v>20.666999999999998</v>
      </c>
      <c r="M8598" s="7">
        <v>0</v>
      </c>
      <c r="N8598" s="7">
        <v>23</v>
      </c>
      <c r="O8598" s="7">
        <f>IFERROR(VLOOKUP(SiscoTable[[#This Row],[Código]],Hoja2!A:B,2,0)*SiscoTable[[#This Row],[Stock_actual]],0)</f>
        <v>572.69999999999993</v>
      </c>
      <c r="P8598" s="6" t="s">
        <v>9014</v>
      </c>
      <c r="Q8598" s="7">
        <v>1</v>
      </c>
      <c r="R8598" s="7">
        <v>0</v>
      </c>
      <c r="S8598" s="7" t="s">
        <v>11926</v>
      </c>
      <c r="BI8598"/>
      <c r="BJ8598"/>
    </row>
    <row r="8599" spans="2:62" x14ac:dyDescent="0.4">
      <c r="B8599" s="1">
        <v>31705</v>
      </c>
      <c r="C8599" s="6" t="s">
        <v>8</v>
      </c>
      <c r="D8599" s="6" t="s">
        <v>8</v>
      </c>
      <c r="E8599" s="6" t="s">
        <v>8482</v>
      </c>
      <c r="F8599" s="6" t="s">
        <v>9030</v>
      </c>
      <c r="G8599" s="6" t="s">
        <v>9678</v>
      </c>
      <c r="H8599" s="6" t="s">
        <v>9683</v>
      </c>
      <c r="I8599" s="6" t="s">
        <v>9900</v>
      </c>
      <c r="J8599" s="6" t="s">
        <v>5</v>
      </c>
      <c r="K8599" s="7">
        <v>3.33</v>
      </c>
      <c r="L8599" s="7">
        <f>IFERROR(VLOOKUP(SiscoTable[[#This Row],[Código]],Hoja2!A:B,2,0)*SiscoTable[[#This Row],[Provta(Uns)]],0)</f>
        <v>44.954999999999998</v>
      </c>
      <c r="M8599" s="7">
        <v>32</v>
      </c>
      <c r="N8599" s="7">
        <v>0</v>
      </c>
      <c r="O8599" s="7">
        <f>IFERROR(VLOOKUP(SiscoTable[[#This Row],[Código]],Hoja2!A:B,2,0)*SiscoTable[[#This Row],[Stock_actual]],0)</f>
        <v>0</v>
      </c>
      <c r="P8599" s="6" t="s">
        <v>7</v>
      </c>
      <c r="Q8599" s="7">
        <v>4</v>
      </c>
      <c r="R8599" s="7">
        <v>0</v>
      </c>
      <c r="S8599" s="7" t="s">
        <v>11926</v>
      </c>
      <c r="BI8599"/>
      <c r="BJ8599"/>
    </row>
    <row r="8600" spans="2:62" x14ac:dyDescent="0.4">
      <c r="B8600" s="1">
        <v>31706</v>
      </c>
      <c r="C8600" s="6" t="s">
        <v>30</v>
      </c>
      <c r="D8600" s="6" t="s">
        <v>30</v>
      </c>
      <c r="E8600" s="6" t="s">
        <v>3268</v>
      </c>
      <c r="F8600" s="6" t="s">
        <v>7197</v>
      </c>
      <c r="G8600" s="6" t="s">
        <v>7554</v>
      </c>
      <c r="H8600" s="6" t="s">
        <v>2868</v>
      </c>
      <c r="I8600" s="6" t="s">
        <v>7697</v>
      </c>
      <c r="J8600" s="6" t="s">
        <v>5</v>
      </c>
      <c r="K8600" s="7">
        <v>34</v>
      </c>
      <c r="L8600" s="7">
        <f>IFERROR(VLOOKUP(SiscoTable[[#This Row],[Código]],Hoja2!A:B,2,0)*SiscoTable[[#This Row],[Provta(Uns)]],0)</f>
        <v>217.60000000000002</v>
      </c>
      <c r="M8600" s="7">
        <v>0</v>
      </c>
      <c r="N8600" s="7">
        <v>44</v>
      </c>
      <c r="O8600" s="7">
        <f>IFERROR(VLOOKUP(SiscoTable[[#This Row],[Código]],Hoja2!A:B,2,0)*SiscoTable[[#This Row],[Stock_actual]],0)</f>
        <v>281.60000000000002</v>
      </c>
      <c r="P8600" s="6" t="s">
        <v>132</v>
      </c>
      <c r="Q8600" s="7">
        <v>37</v>
      </c>
      <c r="R8600" s="7">
        <v>0</v>
      </c>
      <c r="S8600" s="7" t="s">
        <v>11928</v>
      </c>
      <c r="BI8600"/>
      <c r="BJ8600"/>
    </row>
    <row r="8601" spans="2:62" x14ac:dyDescent="0.4">
      <c r="B8601" s="1">
        <v>31707</v>
      </c>
      <c r="C8601" s="6" t="s">
        <v>8</v>
      </c>
      <c r="D8601" s="6" t="s">
        <v>8</v>
      </c>
      <c r="E8601" s="6" t="s">
        <v>3268</v>
      </c>
      <c r="F8601" s="6" t="s">
        <v>3269</v>
      </c>
      <c r="G8601" s="6" t="s">
        <v>5267</v>
      </c>
      <c r="H8601" s="6" t="s">
        <v>5512</v>
      </c>
      <c r="I8601" s="6" t="s">
        <v>5511</v>
      </c>
      <c r="J8601" s="6" t="s">
        <v>5</v>
      </c>
      <c r="K8601" s="7">
        <v>4</v>
      </c>
      <c r="L8601" s="7">
        <f>IFERROR(VLOOKUP(SiscoTable[[#This Row],[Código]],Hoja2!A:B,2,0)*SiscoTable[[#This Row],[Provta(Uns)]],0)</f>
        <v>22</v>
      </c>
      <c r="M8601" s="7">
        <v>0</v>
      </c>
      <c r="N8601" s="7">
        <v>0</v>
      </c>
      <c r="O8601" s="7">
        <f>IFERROR(VLOOKUP(SiscoTable[[#This Row],[Código]],Hoja2!A:B,2,0)*SiscoTable[[#This Row],[Stock_actual]],0)</f>
        <v>0</v>
      </c>
      <c r="P8601" s="6" t="s">
        <v>7</v>
      </c>
      <c r="Q8601" s="7">
        <v>4</v>
      </c>
      <c r="R8601" s="7">
        <v>7.8000000000000007</v>
      </c>
      <c r="S8601" s="7" t="s">
        <v>11928</v>
      </c>
      <c r="BI8601"/>
      <c r="BJ8601"/>
    </row>
    <row r="8602" spans="2:62" x14ac:dyDescent="0.4">
      <c r="B8602" s="1">
        <v>31708</v>
      </c>
      <c r="C8602" s="6" t="s">
        <v>8</v>
      </c>
      <c r="D8602" s="6" t="s">
        <v>8</v>
      </c>
      <c r="E8602" s="6" t="s">
        <v>3268</v>
      </c>
      <c r="F8602" s="6" t="s">
        <v>3269</v>
      </c>
      <c r="G8602" s="6" t="s">
        <v>5267</v>
      </c>
      <c r="H8602" s="6" t="s">
        <v>5512</v>
      </c>
      <c r="I8602" s="6" t="s">
        <v>5513</v>
      </c>
      <c r="J8602" s="6" t="s">
        <v>5</v>
      </c>
      <c r="K8602" s="7">
        <v>4</v>
      </c>
      <c r="L8602" s="7">
        <f>IFERROR(VLOOKUP(SiscoTable[[#This Row],[Código]],Hoja2!A:B,2,0)*SiscoTable[[#This Row],[Provta(Uns)]],0)</f>
        <v>22</v>
      </c>
      <c r="M8602" s="7">
        <v>0</v>
      </c>
      <c r="N8602" s="7">
        <v>0</v>
      </c>
      <c r="O8602" s="7">
        <f>IFERROR(VLOOKUP(SiscoTable[[#This Row],[Código]],Hoja2!A:B,2,0)*SiscoTable[[#This Row],[Stock_actual]],0)</f>
        <v>0</v>
      </c>
      <c r="P8602" s="6" t="s">
        <v>7</v>
      </c>
      <c r="Q8602" s="7">
        <v>4</v>
      </c>
      <c r="R8602" s="7">
        <v>7.8000000000000007</v>
      </c>
      <c r="S8602" s="7" t="s">
        <v>11928</v>
      </c>
      <c r="BI8602"/>
      <c r="BJ8602"/>
    </row>
    <row r="8603" spans="2:62" x14ac:dyDescent="0.4">
      <c r="B8603" s="1">
        <v>31709</v>
      </c>
      <c r="C8603" s="6" t="s">
        <v>25</v>
      </c>
      <c r="D8603" s="6" t="s">
        <v>30</v>
      </c>
      <c r="E8603" s="6" t="s">
        <v>3268</v>
      </c>
      <c r="F8603" s="6" t="s">
        <v>3269</v>
      </c>
      <c r="G8603" s="6" t="s">
        <v>4384</v>
      </c>
      <c r="H8603" s="6" t="s">
        <v>4400</v>
      </c>
      <c r="I8603" s="6" t="s">
        <v>4453</v>
      </c>
      <c r="J8603" s="6" t="s">
        <v>5</v>
      </c>
      <c r="K8603" s="7">
        <v>21.5</v>
      </c>
      <c r="L8603" s="7">
        <f>IFERROR(VLOOKUP(SiscoTable[[#This Row],[Código]],Hoja2!A:B,2,0)*SiscoTable[[#This Row],[Provta(Uns)]],0)</f>
        <v>341.85</v>
      </c>
      <c r="M8603" s="7">
        <v>0</v>
      </c>
      <c r="N8603" s="7">
        <v>39</v>
      </c>
      <c r="O8603" s="7">
        <f>IFERROR(VLOOKUP(SiscoTable[[#This Row],[Código]],Hoja2!A:B,2,0)*SiscoTable[[#This Row],[Stock_actual]],0)</f>
        <v>620.1</v>
      </c>
      <c r="P8603" s="6" t="s">
        <v>773</v>
      </c>
      <c r="Q8603" s="7">
        <v>24</v>
      </c>
      <c r="R8603" s="7">
        <v>0</v>
      </c>
      <c r="S8603" s="7" t="s">
        <v>11928</v>
      </c>
      <c r="BI8603"/>
      <c r="BJ8603"/>
    </row>
    <row r="8604" spans="2:62" x14ac:dyDescent="0.4">
      <c r="B8604" s="1">
        <v>31710</v>
      </c>
      <c r="C8604" s="6" t="s">
        <v>8</v>
      </c>
      <c r="D8604" s="6" t="s">
        <v>8</v>
      </c>
      <c r="E8604" s="6" t="s">
        <v>8482</v>
      </c>
      <c r="F8604" s="6" t="s">
        <v>11853</v>
      </c>
      <c r="G8604" s="6" t="s">
        <v>11861</v>
      </c>
      <c r="H8604" s="6" t="s">
        <v>11902</v>
      </c>
      <c r="I8604" s="6" t="s">
        <v>11901</v>
      </c>
      <c r="J8604" s="6" t="s">
        <v>5</v>
      </c>
      <c r="K8604" s="7">
        <v>2.17</v>
      </c>
      <c r="L8604" s="7">
        <f>IFERROR(VLOOKUP(SiscoTable[[#This Row],[Código]],Hoja2!A:B,2,0)*SiscoTable[[#This Row],[Provta(Uns)]],0)</f>
        <v>34.503</v>
      </c>
      <c r="M8604" s="7">
        <v>0</v>
      </c>
      <c r="N8604" s="7">
        <v>-4</v>
      </c>
      <c r="O8604" s="7">
        <f>IFERROR(VLOOKUP(SiscoTable[[#This Row],[Código]],Hoja2!A:B,2,0)*SiscoTable[[#This Row],[Stock_actual]],0)</f>
        <v>-63.6</v>
      </c>
      <c r="P8604" s="6" t="s">
        <v>7</v>
      </c>
      <c r="Q8604" s="7">
        <v>2</v>
      </c>
      <c r="R8604" s="7">
        <v>4.2</v>
      </c>
      <c r="S8604" s="7" t="s">
        <v>11926</v>
      </c>
      <c r="BI8604"/>
      <c r="BJ8604"/>
    </row>
    <row r="8605" spans="2:62" x14ac:dyDescent="0.4">
      <c r="B8605" s="1">
        <v>31711</v>
      </c>
      <c r="C8605" s="6" t="s">
        <v>30</v>
      </c>
      <c r="D8605" s="6" t="s">
        <v>8</v>
      </c>
      <c r="E8605" s="6" t="s">
        <v>3268</v>
      </c>
      <c r="F8605" s="6" t="s">
        <v>7815</v>
      </c>
      <c r="G8605" s="6" t="s">
        <v>4156</v>
      </c>
      <c r="H8605" s="6" t="s">
        <v>2929</v>
      </c>
      <c r="I8605" s="6" t="s">
        <v>8036</v>
      </c>
      <c r="J8605" s="6" t="s">
        <v>5</v>
      </c>
      <c r="K8605" s="7">
        <v>6</v>
      </c>
      <c r="L8605" s="7">
        <f>IFERROR(VLOOKUP(SiscoTable[[#This Row],[Código]],Hoja2!A:B,2,0)*SiscoTable[[#This Row],[Provta(Uns)]],0)</f>
        <v>83.4</v>
      </c>
      <c r="M8605" s="7">
        <v>0</v>
      </c>
      <c r="N8605" s="7">
        <v>21</v>
      </c>
      <c r="O8605" s="7">
        <f>IFERROR(VLOOKUP(SiscoTable[[#This Row],[Código]],Hoja2!A:B,2,0)*SiscoTable[[#This Row],[Stock_actual]],0)</f>
        <v>291.90000000000003</v>
      </c>
      <c r="P8605" s="6" t="s">
        <v>311</v>
      </c>
      <c r="Q8605" s="7">
        <v>7</v>
      </c>
      <c r="R8605" s="7">
        <v>0</v>
      </c>
      <c r="S8605" s="7" t="s">
        <v>11928</v>
      </c>
      <c r="BI8605"/>
      <c r="BJ8605"/>
    </row>
    <row r="8606" spans="2:62" x14ac:dyDescent="0.4">
      <c r="B8606" s="1">
        <v>31712</v>
      </c>
      <c r="C8606" s="6" t="s">
        <v>30</v>
      </c>
      <c r="D8606" s="6" t="s">
        <v>30</v>
      </c>
      <c r="E8606" s="6" t="s">
        <v>3268</v>
      </c>
      <c r="F8606" s="6" t="s">
        <v>3269</v>
      </c>
      <c r="G8606" s="6" t="s">
        <v>5543</v>
      </c>
      <c r="H8606" s="6" t="s">
        <v>5647</v>
      </c>
      <c r="I8606" s="6" t="s">
        <v>5646</v>
      </c>
      <c r="J8606" s="6" t="s">
        <v>5</v>
      </c>
      <c r="K8606" s="7">
        <v>13</v>
      </c>
      <c r="L8606" s="7">
        <f>IFERROR(VLOOKUP(SiscoTable[[#This Row],[Código]],Hoja2!A:B,2,0)*SiscoTable[[#This Row],[Provta(Uns)]],0)</f>
        <v>133.9</v>
      </c>
      <c r="M8606" s="7">
        <v>48</v>
      </c>
      <c r="N8606" s="7">
        <v>0</v>
      </c>
      <c r="O8606" s="7">
        <f>IFERROR(VLOOKUP(SiscoTable[[#This Row],[Código]],Hoja2!A:B,2,0)*SiscoTable[[#This Row],[Stock_actual]],0)</f>
        <v>0</v>
      </c>
      <c r="P8606" s="6" t="s">
        <v>7</v>
      </c>
      <c r="Q8606" s="7">
        <v>14</v>
      </c>
      <c r="R8606" s="7">
        <v>0</v>
      </c>
      <c r="S8606" s="7" t="s">
        <v>11927</v>
      </c>
      <c r="BI8606"/>
      <c r="BJ8606"/>
    </row>
    <row r="8607" spans="2:62" x14ac:dyDescent="0.4">
      <c r="B8607" s="1">
        <v>31713</v>
      </c>
      <c r="C8607" s="6" t="s">
        <v>30</v>
      </c>
      <c r="D8607" s="6" t="s">
        <v>30</v>
      </c>
      <c r="E8607" s="6" t="s">
        <v>3268</v>
      </c>
      <c r="F8607" s="6" t="s">
        <v>3269</v>
      </c>
      <c r="G8607" s="6" t="s">
        <v>5543</v>
      </c>
      <c r="H8607" s="6" t="s">
        <v>5647</v>
      </c>
      <c r="I8607" s="6" t="s">
        <v>5648</v>
      </c>
      <c r="J8607" s="6" t="s">
        <v>5</v>
      </c>
      <c r="K8607" s="7">
        <v>14</v>
      </c>
      <c r="L8607" s="7">
        <f>IFERROR(VLOOKUP(SiscoTable[[#This Row],[Código]],Hoja2!A:B,2,0)*SiscoTable[[#This Row],[Provta(Uns)]],0)</f>
        <v>207.20000000000002</v>
      </c>
      <c r="M8607" s="7">
        <v>48</v>
      </c>
      <c r="N8607" s="7">
        <v>0</v>
      </c>
      <c r="O8607" s="7">
        <f>IFERROR(VLOOKUP(SiscoTable[[#This Row],[Código]],Hoja2!A:B,2,0)*SiscoTable[[#This Row],[Stock_actual]],0)</f>
        <v>0</v>
      </c>
      <c r="P8607" s="6" t="s">
        <v>7</v>
      </c>
      <c r="Q8607" s="7">
        <v>16</v>
      </c>
      <c r="R8607" s="7">
        <v>0</v>
      </c>
      <c r="S8607" s="7" t="s">
        <v>11927</v>
      </c>
      <c r="BI8607"/>
      <c r="BJ8607"/>
    </row>
    <row r="8608" spans="2:62" x14ac:dyDescent="0.4">
      <c r="B8608" s="1">
        <v>31714</v>
      </c>
      <c r="C8608" s="6" t="s">
        <v>30</v>
      </c>
      <c r="D8608" s="6" t="s">
        <v>30</v>
      </c>
      <c r="E8608" s="6" t="s">
        <v>3268</v>
      </c>
      <c r="F8608" s="6" t="s">
        <v>3269</v>
      </c>
      <c r="G8608" s="6" t="s">
        <v>5543</v>
      </c>
      <c r="H8608" s="6" t="s">
        <v>5647</v>
      </c>
      <c r="I8608" s="6" t="s">
        <v>5649</v>
      </c>
      <c r="J8608" s="6" t="s">
        <v>5</v>
      </c>
      <c r="K8608" s="7">
        <v>13</v>
      </c>
      <c r="L8608" s="7">
        <f>IFERROR(VLOOKUP(SiscoTable[[#This Row],[Código]],Hoja2!A:B,2,0)*SiscoTable[[#This Row],[Provta(Uns)]],0)</f>
        <v>106.6</v>
      </c>
      <c r="M8608" s="7">
        <v>48</v>
      </c>
      <c r="N8608" s="7">
        <v>0</v>
      </c>
      <c r="O8608" s="7">
        <f>IFERROR(VLOOKUP(SiscoTable[[#This Row],[Código]],Hoja2!A:B,2,0)*SiscoTable[[#This Row],[Stock_actual]],0)</f>
        <v>0</v>
      </c>
      <c r="P8608" s="6" t="s">
        <v>7</v>
      </c>
      <c r="Q8608" s="7">
        <v>14</v>
      </c>
      <c r="R8608" s="7">
        <v>0</v>
      </c>
      <c r="S8608" s="7" t="s">
        <v>11927</v>
      </c>
      <c r="BI8608"/>
      <c r="BJ8608"/>
    </row>
    <row r="8609" spans="2:62" x14ac:dyDescent="0.4">
      <c r="B8609" s="1">
        <v>31715</v>
      </c>
      <c r="C8609" s="6" t="s">
        <v>30</v>
      </c>
      <c r="D8609" s="6" t="s">
        <v>30</v>
      </c>
      <c r="E8609" s="6" t="s">
        <v>3268</v>
      </c>
      <c r="F8609" s="6" t="s">
        <v>3269</v>
      </c>
      <c r="G8609" s="6" t="s">
        <v>5543</v>
      </c>
      <c r="H8609" s="6" t="s">
        <v>5647</v>
      </c>
      <c r="I8609" s="6" t="s">
        <v>5650</v>
      </c>
      <c r="J8609" s="6" t="s">
        <v>5</v>
      </c>
      <c r="K8609" s="7">
        <v>13</v>
      </c>
      <c r="L8609" s="7">
        <f>IFERROR(VLOOKUP(SiscoTable[[#This Row],[Código]],Hoja2!A:B,2,0)*SiscoTable[[#This Row],[Provta(Uns)]],0)</f>
        <v>149.5</v>
      </c>
      <c r="M8609" s="7">
        <v>36</v>
      </c>
      <c r="N8609" s="7">
        <v>6</v>
      </c>
      <c r="O8609" s="7">
        <f>IFERROR(VLOOKUP(SiscoTable[[#This Row],[Código]],Hoja2!A:B,2,0)*SiscoTable[[#This Row],[Stock_actual]],0)</f>
        <v>69</v>
      </c>
      <c r="P8609" s="6" t="s">
        <v>402</v>
      </c>
      <c r="Q8609" s="7">
        <v>14</v>
      </c>
      <c r="R8609" s="7">
        <v>0</v>
      </c>
      <c r="S8609" s="7" t="s">
        <v>11927</v>
      </c>
      <c r="BI8609"/>
      <c r="BJ8609"/>
    </row>
    <row r="8610" spans="2:62" x14ac:dyDescent="0.4">
      <c r="B8610" s="1">
        <v>31716</v>
      </c>
      <c r="C8610" s="6" t="s">
        <v>30</v>
      </c>
      <c r="D8610" s="6" t="s">
        <v>8</v>
      </c>
      <c r="E8610" s="6" t="s">
        <v>3268</v>
      </c>
      <c r="F8610" s="6" t="s">
        <v>3269</v>
      </c>
      <c r="G8610" s="6" t="s">
        <v>5543</v>
      </c>
      <c r="H8610" s="6" t="s">
        <v>5647</v>
      </c>
      <c r="I8610" s="6" t="s">
        <v>5651</v>
      </c>
      <c r="J8610" s="6" t="s">
        <v>5</v>
      </c>
      <c r="K8610" s="7">
        <v>10.67</v>
      </c>
      <c r="L8610" s="7">
        <f>IFERROR(VLOOKUP(SiscoTable[[#This Row],[Código]],Hoja2!A:B,2,0)*SiscoTable[[#This Row],[Provta(Uns)]],0)</f>
        <v>130.17399999999998</v>
      </c>
      <c r="M8610" s="7">
        <v>30</v>
      </c>
      <c r="N8610" s="7">
        <v>2</v>
      </c>
      <c r="O8610" s="7">
        <f>IFERROR(VLOOKUP(SiscoTable[[#This Row],[Código]],Hoja2!A:B,2,0)*SiscoTable[[#This Row],[Stock_actual]],0)</f>
        <v>24.4</v>
      </c>
      <c r="P8610" s="6" t="s">
        <v>27</v>
      </c>
      <c r="Q8610" s="7">
        <v>12</v>
      </c>
      <c r="R8610" s="7">
        <v>0</v>
      </c>
      <c r="S8610" s="7" t="s">
        <v>11927</v>
      </c>
      <c r="BI8610"/>
      <c r="BJ8610"/>
    </row>
    <row r="8611" spans="2:62" x14ac:dyDescent="0.4">
      <c r="B8611" s="1">
        <v>31717</v>
      </c>
      <c r="C8611" s="6" t="s">
        <v>8</v>
      </c>
      <c r="D8611" s="6" t="s">
        <v>8</v>
      </c>
      <c r="E8611" s="6" t="s">
        <v>8482</v>
      </c>
      <c r="F8611" s="6" t="s">
        <v>9030</v>
      </c>
      <c r="G8611" s="6" t="s">
        <v>9624</v>
      </c>
      <c r="H8611" s="6" t="s">
        <v>8747</v>
      </c>
      <c r="I8611" s="6" t="s">
        <v>9661</v>
      </c>
      <c r="J8611" s="6" t="s">
        <v>5</v>
      </c>
      <c r="K8611" s="7">
        <v>0.33</v>
      </c>
      <c r="L8611" s="7">
        <f>IFERROR(VLOOKUP(SiscoTable[[#This Row],[Código]],Hoja2!A:B,2,0)*SiscoTable[[#This Row],[Provta(Uns)]],0)</f>
        <v>6.1050000000000004</v>
      </c>
      <c r="M8611" s="7">
        <v>0</v>
      </c>
      <c r="N8611" s="7">
        <v>79</v>
      </c>
      <c r="O8611" s="7">
        <f>IFERROR(VLOOKUP(SiscoTable[[#This Row],[Código]],Hoja2!A:B,2,0)*SiscoTable[[#This Row],[Stock_actual]],0)</f>
        <v>1461.5</v>
      </c>
      <c r="P8611" s="6" t="s">
        <v>9662</v>
      </c>
      <c r="Q8611" s="7">
        <v>0</v>
      </c>
      <c r="R8611" s="7">
        <v>0</v>
      </c>
      <c r="S8611" s="7" t="s">
        <v>11926</v>
      </c>
      <c r="BI8611"/>
      <c r="BJ8611"/>
    </row>
    <row r="8612" spans="2:62" x14ac:dyDescent="0.4">
      <c r="B8612" s="1">
        <v>31718</v>
      </c>
      <c r="C8612" s="6" t="s">
        <v>8</v>
      </c>
      <c r="D8612" s="6" t="s">
        <v>8</v>
      </c>
      <c r="E8612" s="6" t="s">
        <v>8482</v>
      </c>
      <c r="F8612" s="6" t="s">
        <v>9030</v>
      </c>
      <c r="G8612" s="6" t="s">
        <v>9624</v>
      </c>
      <c r="H8612" s="6" t="s">
        <v>8747</v>
      </c>
      <c r="I8612" s="6" t="s">
        <v>9663</v>
      </c>
      <c r="J8612" s="6" t="s">
        <v>5</v>
      </c>
      <c r="K8612" s="7">
        <v>0.17</v>
      </c>
      <c r="L8612" s="7">
        <f>IFERROR(VLOOKUP(SiscoTable[[#This Row],[Código]],Hoja2!A:B,2,0)*SiscoTable[[#This Row],[Provta(Uns)]],0)</f>
        <v>3.383</v>
      </c>
      <c r="M8612" s="7">
        <v>0</v>
      </c>
      <c r="N8612" s="7">
        <v>50</v>
      </c>
      <c r="O8612" s="7">
        <f>IFERROR(VLOOKUP(SiscoTable[[#This Row],[Código]],Hoja2!A:B,2,0)*SiscoTable[[#This Row],[Stock_actual]],0)</f>
        <v>994.99999999999989</v>
      </c>
      <c r="P8612" s="6" t="s">
        <v>9664</v>
      </c>
      <c r="Q8612" s="7">
        <v>0</v>
      </c>
      <c r="R8612" s="7">
        <v>0</v>
      </c>
      <c r="S8612" s="7" t="s">
        <v>11926</v>
      </c>
      <c r="BI8612"/>
      <c r="BJ8612"/>
    </row>
    <row r="8613" spans="2:62" x14ac:dyDescent="0.4">
      <c r="B8613" s="1">
        <v>31719</v>
      </c>
      <c r="C8613" s="6" t="s">
        <v>8</v>
      </c>
      <c r="D8613" s="6" t="s">
        <v>8</v>
      </c>
      <c r="E8613" s="6" t="s">
        <v>8482</v>
      </c>
      <c r="F8613" s="6" t="s">
        <v>9030</v>
      </c>
      <c r="G8613" s="6" t="s">
        <v>9624</v>
      </c>
      <c r="H8613" s="6" t="s">
        <v>8747</v>
      </c>
      <c r="I8613" s="6" t="s">
        <v>9665</v>
      </c>
      <c r="J8613" s="6" t="s">
        <v>5</v>
      </c>
      <c r="K8613" s="7">
        <v>1.5</v>
      </c>
      <c r="L8613" s="7">
        <f>IFERROR(VLOOKUP(SiscoTable[[#This Row],[Código]],Hoja2!A:B,2,0)*SiscoTable[[#This Row],[Provta(Uns)]],0)</f>
        <v>14.25</v>
      </c>
      <c r="M8613" s="7">
        <v>0</v>
      </c>
      <c r="N8613" s="7">
        <v>45</v>
      </c>
      <c r="O8613" s="7">
        <f>IFERROR(VLOOKUP(SiscoTable[[#This Row],[Código]],Hoja2!A:B,2,0)*SiscoTable[[#This Row],[Stock_actual]],0)</f>
        <v>427.5</v>
      </c>
      <c r="P8613" s="6" t="s">
        <v>2284</v>
      </c>
      <c r="Q8613" s="7">
        <v>2</v>
      </c>
      <c r="R8613" s="7">
        <v>0</v>
      </c>
      <c r="S8613" s="7" t="s">
        <v>11926</v>
      </c>
      <c r="BI8613"/>
      <c r="BJ8613"/>
    </row>
    <row r="8614" spans="2:62" x14ac:dyDescent="0.4">
      <c r="B8614" s="1">
        <v>31720</v>
      </c>
      <c r="C8614" s="6" t="s">
        <v>30</v>
      </c>
      <c r="D8614" s="6" t="s">
        <v>30</v>
      </c>
      <c r="E8614" s="6" t="s">
        <v>8482</v>
      </c>
      <c r="F8614" s="6" t="s">
        <v>9030</v>
      </c>
      <c r="G8614" s="6" t="s">
        <v>9624</v>
      </c>
      <c r="H8614" s="6" t="s">
        <v>8747</v>
      </c>
      <c r="I8614" s="6" t="s">
        <v>9635</v>
      </c>
      <c r="J8614" s="6" t="s">
        <v>5</v>
      </c>
      <c r="K8614" s="7">
        <v>13.5</v>
      </c>
      <c r="L8614" s="7">
        <f>IFERROR(VLOOKUP(SiscoTable[[#This Row],[Código]],Hoja2!A:B,2,0)*SiscoTable[[#This Row],[Provta(Uns)]],0)</f>
        <v>121.5</v>
      </c>
      <c r="M8614" s="7">
        <v>0</v>
      </c>
      <c r="N8614" s="7">
        <v>15</v>
      </c>
      <c r="O8614" s="7">
        <f>IFERROR(VLOOKUP(SiscoTable[[#This Row],[Código]],Hoja2!A:B,2,0)*SiscoTable[[#This Row],[Stock_actual]],0)</f>
        <v>135</v>
      </c>
      <c r="P8614" s="6" t="s">
        <v>565</v>
      </c>
      <c r="Q8614" s="7">
        <v>15</v>
      </c>
      <c r="R8614" s="7">
        <v>26.85</v>
      </c>
      <c r="S8614" s="7" t="s">
        <v>11926</v>
      </c>
      <c r="BI8614"/>
      <c r="BJ8614"/>
    </row>
    <row r="8615" spans="2:62" x14ac:dyDescent="0.4">
      <c r="B8615" s="1">
        <v>31721</v>
      </c>
      <c r="C8615" s="6" t="s">
        <v>8</v>
      </c>
      <c r="D8615" s="6" t="s">
        <v>8</v>
      </c>
      <c r="E8615" s="6" t="s">
        <v>8482</v>
      </c>
      <c r="F8615" s="6" t="s">
        <v>9030</v>
      </c>
      <c r="G8615" s="6" t="s">
        <v>9624</v>
      </c>
      <c r="H8615" s="6" t="s">
        <v>8747</v>
      </c>
      <c r="I8615" s="6" t="s">
        <v>9666</v>
      </c>
      <c r="J8615" s="6" t="s">
        <v>5</v>
      </c>
      <c r="K8615" s="7">
        <v>2.67</v>
      </c>
      <c r="L8615" s="7">
        <f>IFERROR(VLOOKUP(SiscoTable[[#This Row],[Código]],Hoja2!A:B,2,0)*SiscoTable[[#This Row],[Provta(Uns)]],0)</f>
        <v>20.291999999999998</v>
      </c>
      <c r="M8615" s="7">
        <v>0</v>
      </c>
      <c r="N8615" s="7">
        <v>29</v>
      </c>
      <c r="O8615" s="7">
        <f>IFERROR(VLOOKUP(SiscoTable[[#This Row],[Código]],Hoja2!A:B,2,0)*SiscoTable[[#This Row],[Stock_actual]],0)</f>
        <v>220.39999999999998</v>
      </c>
      <c r="P8615" s="6" t="s">
        <v>9667</v>
      </c>
      <c r="Q8615" s="7">
        <v>3</v>
      </c>
      <c r="R8615" s="7">
        <v>0</v>
      </c>
      <c r="S8615" s="7" t="s">
        <v>11926</v>
      </c>
      <c r="BI8615"/>
      <c r="BJ8615"/>
    </row>
    <row r="8616" spans="2:62" x14ac:dyDescent="0.4">
      <c r="B8616" s="1">
        <v>31722</v>
      </c>
      <c r="C8616" s="6" t="s">
        <v>8</v>
      </c>
      <c r="D8616" s="6" t="s">
        <v>8</v>
      </c>
      <c r="E8616" s="6" t="s">
        <v>3268</v>
      </c>
      <c r="F8616" s="6" t="s">
        <v>5836</v>
      </c>
      <c r="G8616" s="6" t="s">
        <v>5837</v>
      </c>
      <c r="H8616" s="6" t="s">
        <v>5839</v>
      </c>
      <c r="I8616" s="6" t="s">
        <v>5923</v>
      </c>
      <c r="J8616" s="6" t="s">
        <v>5</v>
      </c>
      <c r="K8616" s="7">
        <v>4.5</v>
      </c>
      <c r="L8616" s="7">
        <f>IFERROR(VLOOKUP(SiscoTable[[#This Row],[Código]],Hoja2!A:B,2,0)*SiscoTable[[#This Row],[Provta(Uns)]],0)</f>
        <v>44.550000000000004</v>
      </c>
      <c r="M8616" s="7">
        <v>0</v>
      </c>
      <c r="N8616" s="7">
        <v>13.95</v>
      </c>
      <c r="O8616" s="7">
        <f>IFERROR(VLOOKUP(SiscoTable[[#This Row],[Código]],Hoja2!A:B,2,0)*SiscoTable[[#This Row],[Stock_actual]],0)</f>
        <v>138.10499999999999</v>
      </c>
      <c r="P8616" s="6" t="s">
        <v>487</v>
      </c>
      <c r="Q8616" s="7">
        <v>5</v>
      </c>
      <c r="R8616" s="7">
        <v>0</v>
      </c>
      <c r="S8616" s="7" t="s">
        <v>11928</v>
      </c>
      <c r="BI8616"/>
      <c r="BJ8616"/>
    </row>
    <row r="8617" spans="2:62" x14ac:dyDescent="0.4">
      <c r="B8617" s="1">
        <v>31723</v>
      </c>
      <c r="C8617" s="6" t="s">
        <v>8</v>
      </c>
      <c r="D8617" s="6" t="s">
        <v>8</v>
      </c>
      <c r="E8617" s="6" t="s">
        <v>3268</v>
      </c>
      <c r="F8617" s="6" t="s">
        <v>5836</v>
      </c>
      <c r="G8617" s="6" t="s">
        <v>5837</v>
      </c>
      <c r="H8617" s="6" t="s">
        <v>5864</v>
      </c>
      <c r="I8617" s="6" t="s">
        <v>5924</v>
      </c>
      <c r="J8617" s="6" t="s">
        <v>5</v>
      </c>
      <c r="K8617" s="7">
        <v>0.67</v>
      </c>
      <c r="L8617" s="7">
        <f>IFERROR(VLOOKUP(SiscoTable[[#This Row],[Código]],Hoja2!A:B,2,0)*SiscoTable[[#This Row],[Provta(Uns)]],0)</f>
        <v>9.3130000000000006</v>
      </c>
      <c r="M8617" s="7">
        <v>0</v>
      </c>
      <c r="N8617" s="7">
        <v>0</v>
      </c>
      <c r="O8617" s="7">
        <f>IFERROR(VLOOKUP(SiscoTable[[#This Row],[Código]],Hoja2!A:B,2,0)*SiscoTable[[#This Row],[Stock_actual]],0)</f>
        <v>0</v>
      </c>
      <c r="P8617" s="6" t="s">
        <v>7</v>
      </c>
      <c r="Q8617" s="7">
        <v>1</v>
      </c>
      <c r="R8617" s="7">
        <v>1.2</v>
      </c>
      <c r="S8617" s="7" t="s">
        <v>11928</v>
      </c>
      <c r="BI8617"/>
      <c r="BJ8617"/>
    </row>
    <row r="8618" spans="2:62" x14ac:dyDescent="0.4">
      <c r="B8618" s="1">
        <v>31724</v>
      </c>
      <c r="C8618" s="6" t="s">
        <v>8</v>
      </c>
      <c r="D8618" s="6" t="s">
        <v>8</v>
      </c>
      <c r="E8618" s="6" t="s">
        <v>3268</v>
      </c>
      <c r="F8618" s="6" t="s">
        <v>5836</v>
      </c>
      <c r="G8618" s="6" t="s">
        <v>5837</v>
      </c>
      <c r="H8618" s="6" t="s">
        <v>5864</v>
      </c>
      <c r="I8618" s="6" t="s">
        <v>5925</v>
      </c>
      <c r="J8618" s="6" t="s">
        <v>5</v>
      </c>
      <c r="K8618" s="7">
        <v>4</v>
      </c>
      <c r="L8618" s="7">
        <f>IFERROR(VLOOKUP(SiscoTable[[#This Row],[Código]],Hoja2!A:B,2,0)*SiscoTable[[#This Row],[Provta(Uns)]],0)</f>
        <v>30.4</v>
      </c>
      <c r="M8618" s="7">
        <v>0</v>
      </c>
      <c r="N8618" s="7">
        <v>0</v>
      </c>
      <c r="O8618" s="7">
        <f>IFERROR(VLOOKUP(SiscoTable[[#This Row],[Código]],Hoja2!A:B,2,0)*SiscoTable[[#This Row],[Stock_actual]],0)</f>
        <v>0</v>
      </c>
      <c r="P8618" s="6" t="s">
        <v>7</v>
      </c>
      <c r="Q8618" s="7">
        <v>4</v>
      </c>
      <c r="R8618" s="7">
        <v>7.8000000000000007</v>
      </c>
      <c r="S8618" s="7" t="s">
        <v>11928</v>
      </c>
      <c r="BI8618"/>
      <c r="BJ8618"/>
    </row>
    <row r="8619" spans="2:62" x14ac:dyDescent="0.4">
      <c r="B8619" s="1">
        <v>31725</v>
      </c>
      <c r="C8619" s="6" t="s">
        <v>8</v>
      </c>
      <c r="D8619" s="6" t="s">
        <v>8</v>
      </c>
      <c r="E8619" s="6" t="s">
        <v>3268</v>
      </c>
      <c r="F8619" s="6" t="s">
        <v>5836</v>
      </c>
      <c r="G8619" s="6" t="s">
        <v>5837</v>
      </c>
      <c r="H8619" s="6" t="s">
        <v>5864</v>
      </c>
      <c r="I8619" s="6" t="s">
        <v>5926</v>
      </c>
      <c r="J8619" s="6" t="s">
        <v>5</v>
      </c>
      <c r="K8619" s="7">
        <v>0.33</v>
      </c>
      <c r="L8619" s="7">
        <f>IFERROR(VLOOKUP(SiscoTable[[#This Row],[Código]],Hoja2!A:B,2,0)*SiscoTable[[#This Row],[Provta(Uns)]],0)</f>
        <v>4.4880000000000004</v>
      </c>
      <c r="M8619" s="7">
        <v>0</v>
      </c>
      <c r="N8619" s="7">
        <v>0</v>
      </c>
      <c r="O8619" s="7">
        <f>IFERROR(VLOOKUP(SiscoTable[[#This Row],[Código]],Hoja2!A:B,2,0)*SiscoTable[[#This Row],[Stock_actual]],0)</f>
        <v>0</v>
      </c>
      <c r="P8619" s="6" t="s">
        <v>7</v>
      </c>
      <c r="Q8619" s="7">
        <v>0</v>
      </c>
      <c r="R8619" s="7">
        <v>0</v>
      </c>
      <c r="S8619" s="7" t="s">
        <v>11928</v>
      </c>
      <c r="BI8619"/>
      <c r="BJ8619"/>
    </row>
    <row r="8620" spans="2:62" x14ac:dyDescent="0.4">
      <c r="B8620" s="1">
        <v>31726</v>
      </c>
      <c r="C8620" s="6" t="s">
        <v>8</v>
      </c>
      <c r="D8620" s="6" t="s">
        <v>8</v>
      </c>
      <c r="E8620" s="6" t="s">
        <v>3268</v>
      </c>
      <c r="F8620" s="6" t="s">
        <v>3269</v>
      </c>
      <c r="G8620" s="6" t="s">
        <v>3270</v>
      </c>
      <c r="H8620" s="6" t="s">
        <v>3377</v>
      </c>
      <c r="I8620" s="6" t="s">
        <v>3376</v>
      </c>
      <c r="J8620" s="6" t="s">
        <v>5</v>
      </c>
      <c r="K8620" s="7">
        <v>2</v>
      </c>
      <c r="L8620" s="7">
        <f>IFERROR(VLOOKUP(SiscoTable[[#This Row],[Código]],Hoja2!A:B,2,0)*SiscoTable[[#This Row],[Provta(Uns)]],0)</f>
        <v>71</v>
      </c>
      <c r="M8620" s="7">
        <v>24</v>
      </c>
      <c r="N8620" s="7">
        <v>0</v>
      </c>
      <c r="O8620" s="7">
        <f>IFERROR(VLOOKUP(SiscoTable[[#This Row],[Código]],Hoja2!A:B,2,0)*SiscoTable[[#This Row],[Stock_actual]],0)</f>
        <v>0</v>
      </c>
      <c r="P8620" s="6" t="s">
        <v>7</v>
      </c>
      <c r="Q8620" s="7">
        <v>2</v>
      </c>
      <c r="R8620" s="7">
        <v>0</v>
      </c>
      <c r="S8620" s="7" t="s">
        <v>11927</v>
      </c>
      <c r="BI8620"/>
      <c r="BJ8620"/>
    </row>
    <row r="8621" spans="2:62" x14ac:dyDescent="0.4">
      <c r="B8621" s="1">
        <v>31727</v>
      </c>
      <c r="C8621" s="6" t="s">
        <v>8</v>
      </c>
      <c r="D8621" s="6" t="s">
        <v>8</v>
      </c>
      <c r="E8621" s="6" t="s">
        <v>3268</v>
      </c>
      <c r="F8621" s="6" t="s">
        <v>3269</v>
      </c>
      <c r="G8621" s="6" t="s">
        <v>3270</v>
      </c>
      <c r="H8621" s="6" t="s">
        <v>3377</v>
      </c>
      <c r="I8621" s="6" t="s">
        <v>3378</v>
      </c>
      <c r="J8621" s="6" t="s">
        <v>5</v>
      </c>
      <c r="K8621" s="7">
        <v>1.83</v>
      </c>
      <c r="L8621" s="7">
        <f>IFERROR(VLOOKUP(SiscoTable[[#This Row],[Código]],Hoja2!A:B,2,0)*SiscoTable[[#This Row],[Provta(Uns)]],0)</f>
        <v>51.789000000000001</v>
      </c>
      <c r="M8621" s="7">
        <v>12</v>
      </c>
      <c r="N8621" s="7">
        <v>1</v>
      </c>
      <c r="O8621" s="7">
        <f>IFERROR(VLOOKUP(SiscoTable[[#This Row],[Código]],Hoja2!A:B,2,0)*SiscoTable[[#This Row],[Stock_actual]],0)</f>
        <v>28.3</v>
      </c>
      <c r="P8621" s="6" t="s">
        <v>810</v>
      </c>
      <c r="Q8621" s="7">
        <v>2</v>
      </c>
      <c r="R8621" s="7">
        <v>0</v>
      </c>
      <c r="S8621" s="7" t="s">
        <v>11927</v>
      </c>
      <c r="BI8621"/>
      <c r="BJ8621"/>
    </row>
    <row r="8622" spans="2:62" x14ac:dyDescent="0.4">
      <c r="B8622" s="1">
        <v>31728</v>
      </c>
      <c r="C8622" s="6" t="s">
        <v>8</v>
      </c>
      <c r="D8622" s="6" t="s">
        <v>8</v>
      </c>
      <c r="E8622" s="6" t="s">
        <v>3268</v>
      </c>
      <c r="F8622" s="6" t="s">
        <v>3269</v>
      </c>
      <c r="G8622" s="6" t="s">
        <v>3270</v>
      </c>
      <c r="H8622" s="6" t="s">
        <v>3377</v>
      </c>
      <c r="I8622" s="6" t="s">
        <v>3379</v>
      </c>
      <c r="J8622" s="6" t="s">
        <v>5</v>
      </c>
      <c r="K8622" s="7">
        <v>4</v>
      </c>
      <c r="L8622" s="7">
        <f>IFERROR(VLOOKUP(SiscoTable[[#This Row],[Código]],Hoja2!A:B,2,0)*SiscoTable[[#This Row],[Provta(Uns)]],0)</f>
        <v>78.400000000000006</v>
      </c>
      <c r="M8622" s="7">
        <v>36</v>
      </c>
      <c r="N8622" s="7">
        <v>0</v>
      </c>
      <c r="O8622" s="7">
        <f>IFERROR(VLOOKUP(SiscoTable[[#This Row],[Código]],Hoja2!A:B,2,0)*SiscoTable[[#This Row],[Stock_actual]],0)</f>
        <v>0</v>
      </c>
      <c r="P8622" s="6" t="s">
        <v>7</v>
      </c>
      <c r="Q8622" s="7">
        <v>4</v>
      </c>
      <c r="R8622" s="7">
        <v>0</v>
      </c>
      <c r="S8622" s="7" t="s">
        <v>11927</v>
      </c>
      <c r="BI8622"/>
      <c r="BJ8622"/>
    </row>
    <row r="8623" spans="2:62" x14ac:dyDescent="0.4">
      <c r="B8623" s="1">
        <v>31729</v>
      </c>
      <c r="C8623" s="6" t="s">
        <v>8</v>
      </c>
      <c r="D8623" s="6" t="s">
        <v>8</v>
      </c>
      <c r="E8623" s="6" t="s">
        <v>3268</v>
      </c>
      <c r="F8623" s="6" t="s">
        <v>3269</v>
      </c>
      <c r="G8623" s="6" t="s">
        <v>3270</v>
      </c>
      <c r="H8623" s="6" t="s">
        <v>3377</v>
      </c>
      <c r="I8623" s="6" t="s">
        <v>3380</v>
      </c>
      <c r="J8623" s="6" t="s">
        <v>5</v>
      </c>
      <c r="K8623" s="7">
        <v>3.33</v>
      </c>
      <c r="L8623" s="7">
        <f>IFERROR(VLOOKUP(SiscoTable[[#This Row],[Código]],Hoja2!A:B,2,0)*SiscoTable[[#This Row],[Provta(Uns)]],0)</f>
        <v>19.98</v>
      </c>
      <c r="M8623" s="7">
        <v>48</v>
      </c>
      <c r="N8623" s="7">
        <v>0</v>
      </c>
      <c r="O8623" s="7">
        <f>IFERROR(VLOOKUP(SiscoTable[[#This Row],[Código]],Hoja2!A:B,2,0)*SiscoTable[[#This Row],[Stock_actual]],0)</f>
        <v>0</v>
      </c>
      <c r="P8623" s="6" t="s">
        <v>7</v>
      </c>
      <c r="Q8623" s="7">
        <v>4</v>
      </c>
      <c r="R8623" s="7">
        <v>0</v>
      </c>
      <c r="S8623" s="7" t="s">
        <v>11927</v>
      </c>
      <c r="BI8623"/>
      <c r="BJ8623"/>
    </row>
    <row r="8624" spans="2:62" x14ac:dyDescent="0.4">
      <c r="B8624" s="1">
        <v>31730</v>
      </c>
      <c r="C8624" s="6" t="s">
        <v>30</v>
      </c>
      <c r="D8624" s="6" t="s">
        <v>8</v>
      </c>
      <c r="E8624" s="6" t="s">
        <v>8482</v>
      </c>
      <c r="F8624" s="6" t="s">
        <v>11663</v>
      </c>
      <c r="G8624" s="6" t="s">
        <v>11671</v>
      </c>
      <c r="H8624" s="6" t="s">
        <v>11674</v>
      </c>
      <c r="I8624" s="6" t="s">
        <v>11673</v>
      </c>
      <c r="J8624" s="6" t="s">
        <v>5</v>
      </c>
      <c r="K8624" s="7">
        <v>6.5</v>
      </c>
      <c r="L8624" s="7">
        <f>IFERROR(VLOOKUP(SiscoTable[[#This Row],[Código]],Hoja2!A:B,2,0)*SiscoTable[[#This Row],[Provta(Uns)]],0)</f>
        <v>116.35</v>
      </c>
      <c r="M8624" s="7">
        <v>0</v>
      </c>
      <c r="N8624" s="7">
        <v>21</v>
      </c>
      <c r="O8624" s="7">
        <f>IFERROR(VLOOKUP(SiscoTable[[#This Row],[Código]],Hoja2!A:B,2,0)*SiscoTable[[#This Row],[Stock_actual]],0)</f>
        <v>375.9</v>
      </c>
      <c r="P8624" s="6" t="s">
        <v>1002</v>
      </c>
      <c r="Q8624" s="7">
        <v>7</v>
      </c>
      <c r="R8624" s="7">
        <v>0</v>
      </c>
      <c r="S8624" s="7" t="s">
        <v>11926</v>
      </c>
      <c r="BI8624"/>
      <c r="BJ8624"/>
    </row>
    <row r="8625" spans="2:62" x14ac:dyDescent="0.4">
      <c r="B8625" s="1">
        <v>31731</v>
      </c>
      <c r="C8625" s="6" t="s">
        <v>8</v>
      </c>
      <c r="D8625" s="6" t="s">
        <v>8</v>
      </c>
      <c r="E8625" s="6" t="s">
        <v>8482</v>
      </c>
      <c r="F8625" s="6" t="s">
        <v>1736</v>
      </c>
      <c r="G8625" s="6" t="s">
        <v>10704</v>
      </c>
      <c r="H8625" s="6" t="s">
        <v>10717</v>
      </c>
      <c r="I8625" s="6" t="s">
        <v>10716</v>
      </c>
      <c r="J8625" s="6" t="s">
        <v>5</v>
      </c>
      <c r="K8625" s="7">
        <v>9.83</v>
      </c>
      <c r="L8625" s="7">
        <f>IFERROR(VLOOKUP(SiscoTable[[#This Row],[Código]],Hoja2!A:B,2,0)*SiscoTable[[#This Row],[Provta(Uns)]],0)</f>
        <v>54.064999999999998</v>
      </c>
      <c r="M8625" s="7">
        <v>0</v>
      </c>
      <c r="N8625" s="7">
        <v>61</v>
      </c>
      <c r="O8625" s="7">
        <f>IFERROR(VLOOKUP(SiscoTable[[#This Row],[Código]],Hoja2!A:B,2,0)*SiscoTable[[#This Row],[Stock_actual]],0)</f>
        <v>335.5</v>
      </c>
      <c r="P8625" s="6" t="s">
        <v>4186</v>
      </c>
      <c r="Q8625" s="7">
        <v>11</v>
      </c>
      <c r="R8625" s="7">
        <v>0</v>
      </c>
      <c r="S8625" s="7" t="s">
        <v>11926</v>
      </c>
      <c r="BI8625"/>
      <c r="BJ8625"/>
    </row>
    <row r="8626" spans="2:62" x14ac:dyDescent="0.4">
      <c r="B8626" s="1">
        <v>31732</v>
      </c>
      <c r="C8626" s="6" t="s">
        <v>8</v>
      </c>
      <c r="D8626" s="6" t="s">
        <v>8</v>
      </c>
      <c r="E8626" s="6" t="s">
        <v>3268</v>
      </c>
      <c r="F8626" s="6" t="s">
        <v>3269</v>
      </c>
      <c r="G8626" s="6" t="s">
        <v>4702</v>
      </c>
      <c r="H8626" s="6" t="s">
        <v>3342</v>
      </c>
      <c r="I8626" s="6" t="s">
        <v>4757</v>
      </c>
      <c r="J8626" s="6" t="s">
        <v>5</v>
      </c>
      <c r="K8626" s="7">
        <v>6.33</v>
      </c>
      <c r="L8626" s="7">
        <f>IFERROR(VLOOKUP(SiscoTable[[#This Row],[Código]],Hoja2!A:B,2,0)*SiscoTable[[#This Row],[Provta(Uns)]],0)</f>
        <v>36.713999999999999</v>
      </c>
      <c r="M8626" s="7">
        <v>0</v>
      </c>
      <c r="N8626" s="7">
        <v>32</v>
      </c>
      <c r="O8626" s="7">
        <f>IFERROR(VLOOKUP(SiscoTable[[#This Row],[Código]],Hoja2!A:B,2,0)*SiscoTable[[#This Row],[Stock_actual]],0)</f>
        <v>185.6</v>
      </c>
      <c r="P8626" s="6" t="s">
        <v>4589</v>
      </c>
      <c r="Q8626" s="7">
        <v>7</v>
      </c>
      <c r="R8626" s="7">
        <v>0</v>
      </c>
      <c r="S8626" s="7" t="s">
        <v>11928</v>
      </c>
      <c r="BI8626"/>
      <c r="BJ8626"/>
    </row>
    <row r="8627" spans="2:62" x14ac:dyDescent="0.4">
      <c r="B8627" s="1">
        <v>31733</v>
      </c>
      <c r="C8627" s="6" t="s">
        <v>8</v>
      </c>
      <c r="D8627" s="6" t="s">
        <v>8</v>
      </c>
      <c r="E8627" s="6" t="s">
        <v>3268</v>
      </c>
      <c r="F8627" s="6" t="s">
        <v>3269</v>
      </c>
      <c r="G8627" s="6" t="s">
        <v>4702</v>
      </c>
      <c r="H8627" s="6" t="s">
        <v>3342</v>
      </c>
      <c r="I8627" s="6" t="s">
        <v>4758</v>
      </c>
      <c r="J8627" s="6" t="s">
        <v>5</v>
      </c>
      <c r="K8627" s="7">
        <v>6.33</v>
      </c>
      <c r="L8627" s="7">
        <f>IFERROR(VLOOKUP(SiscoTable[[#This Row],[Código]],Hoja2!A:B,2,0)*SiscoTable[[#This Row],[Provta(Uns)]],0)</f>
        <v>35.448</v>
      </c>
      <c r="M8627" s="7">
        <v>0</v>
      </c>
      <c r="N8627" s="7">
        <v>34</v>
      </c>
      <c r="O8627" s="7">
        <f>IFERROR(VLOOKUP(SiscoTable[[#This Row],[Código]],Hoja2!A:B,2,0)*SiscoTable[[#This Row],[Stock_actual]],0)</f>
        <v>190.39999999999998</v>
      </c>
      <c r="P8627" s="6" t="s">
        <v>1518</v>
      </c>
      <c r="Q8627" s="7">
        <v>7</v>
      </c>
      <c r="R8627" s="7">
        <v>0</v>
      </c>
      <c r="S8627" s="7" t="s">
        <v>11928</v>
      </c>
      <c r="BI8627"/>
      <c r="BJ8627"/>
    </row>
    <row r="8628" spans="2:62" x14ac:dyDescent="0.4">
      <c r="B8628" s="1">
        <v>31734</v>
      </c>
      <c r="C8628" s="6" t="s">
        <v>30</v>
      </c>
      <c r="D8628" s="6" t="s">
        <v>8</v>
      </c>
      <c r="E8628" s="6" t="s">
        <v>1734</v>
      </c>
      <c r="F8628" s="6" t="s">
        <v>1735</v>
      </c>
      <c r="G8628" s="6" t="s">
        <v>1736</v>
      </c>
      <c r="H8628" s="6" t="s">
        <v>4</v>
      </c>
      <c r="I8628" s="6" t="s">
        <v>1808</v>
      </c>
      <c r="J8628" s="6" t="s">
        <v>5</v>
      </c>
      <c r="K8628" s="7">
        <v>7</v>
      </c>
      <c r="L8628" s="7">
        <f>IFERROR(VLOOKUP(SiscoTable[[#This Row],[Código]],Hoja2!A:B,2,0)*SiscoTable[[#This Row],[Provta(Uns)]],0)</f>
        <v>132.29999999999998</v>
      </c>
      <c r="M8628" s="7">
        <v>0</v>
      </c>
      <c r="N8628" s="7">
        <v>18</v>
      </c>
      <c r="O8628" s="7">
        <f>IFERROR(VLOOKUP(SiscoTable[[#This Row],[Código]],Hoja2!A:B,2,0)*SiscoTable[[#This Row],[Stock_actual]],0)</f>
        <v>340.2</v>
      </c>
      <c r="P8628" s="6" t="s">
        <v>661</v>
      </c>
      <c r="Q8628" s="7">
        <v>8</v>
      </c>
      <c r="R8628" s="7">
        <v>0</v>
      </c>
      <c r="S8628" s="7" t="s">
        <v>11925</v>
      </c>
      <c r="BI8628"/>
      <c r="BJ8628"/>
    </row>
    <row r="8629" spans="2:62" x14ac:dyDescent="0.4">
      <c r="B8629" s="1">
        <v>31735</v>
      </c>
      <c r="C8629" s="6" t="s">
        <v>30</v>
      </c>
      <c r="D8629" s="6" t="s">
        <v>8</v>
      </c>
      <c r="E8629" s="6" t="s">
        <v>1734</v>
      </c>
      <c r="F8629" s="6" t="s">
        <v>1735</v>
      </c>
      <c r="G8629" s="6" t="s">
        <v>1736</v>
      </c>
      <c r="H8629" s="6" t="s">
        <v>4</v>
      </c>
      <c r="I8629" s="6" t="s">
        <v>1809</v>
      </c>
      <c r="J8629" s="6" t="s">
        <v>5</v>
      </c>
      <c r="K8629" s="7">
        <v>3.83</v>
      </c>
      <c r="L8629" s="7">
        <f>IFERROR(VLOOKUP(SiscoTable[[#This Row],[Código]],Hoja2!A:B,2,0)*SiscoTable[[#This Row],[Provta(Uns)]],0)</f>
        <v>110.687</v>
      </c>
      <c r="M8629" s="7">
        <v>0</v>
      </c>
      <c r="N8629" s="7">
        <v>7</v>
      </c>
      <c r="O8629" s="7">
        <f>IFERROR(VLOOKUP(SiscoTable[[#This Row],[Código]],Hoja2!A:B,2,0)*SiscoTable[[#This Row],[Stock_actual]],0)</f>
        <v>202.29999999999998</v>
      </c>
      <c r="P8629" s="6" t="s">
        <v>1443</v>
      </c>
      <c r="Q8629" s="7">
        <v>4</v>
      </c>
      <c r="R8629" s="7">
        <v>0</v>
      </c>
      <c r="S8629" s="7" t="s">
        <v>11925</v>
      </c>
      <c r="BI8629"/>
      <c r="BJ8629"/>
    </row>
    <row r="8630" spans="2:62" x14ac:dyDescent="0.4">
      <c r="B8630" s="1">
        <v>31736</v>
      </c>
      <c r="C8630" s="6" t="s">
        <v>30</v>
      </c>
      <c r="D8630" s="6" t="s">
        <v>8</v>
      </c>
      <c r="E8630" s="6" t="s">
        <v>1734</v>
      </c>
      <c r="F8630" s="6" t="s">
        <v>1735</v>
      </c>
      <c r="G8630" s="6" t="s">
        <v>1736</v>
      </c>
      <c r="H8630" s="6" t="s">
        <v>4</v>
      </c>
      <c r="I8630" s="6" t="s">
        <v>1810</v>
      </c>
      <c r="J8630" s="6" t="s">
        <v>5</v>
      </c>
      <c r="K8630" s="7">
        <v>5.33</v>
      </c>
      <c r="L8630" s="7">
        <f>IFERROR(VLOOKUP(SiscoTable[[#This Row],[Código]],Hoja2!A:B,2,0)*SiscoTable[[#This Row],[Provta(Uns)]],0)</f>
        <v>90.076999999999998</v>
      </c>
      <c r="M8630" s="7">
        <v>0</v>
      </c>
      <c r="N8630" s="7">
        <v>24</v>
      </c>
      <c r="O8630" s="7">
        <f>IFERROR(VLOOKUP(SiscoTable[[#This Row],[Código]],Hoja2!A:B,2,0)*SiscoTable[[#This Row],[Stock_actual]],0)</f>
        <v>405.59999999999997</v>
      </c>
      <c r="P8630" s="6" t="s">
        <v>1811</v>
      </c>
      <c r="Q8630" s="7">
        <v>6</v>
      </c>
      <c r="R8630" s="7">
        <v>0</v>
      </c>
      <c r="S8630" s="7" t="s">
        <v>11925</v>
      </c>
      <c r="BI8630"/>
      <c r="BJ8630"/>
    </row>
    <row r="8631" spans="2:62" x14ac:dyDescent="0.4">
      <c r="B8631" s="1">
        <v>31737</v>
      </c>
      <c r="C8631" s="6" t="s">
        <v>30</v>
      </c>
      <c r="D8631" s="6" t="s">
        <v>8</v>
      </c>
      <c r="E8631" s="6" t="s">
        <v>1734</v>
      </c>
      <c r="F8631" s="6" t="s">
        <v>1735</v>
      </c>
      <c r="G8631" s="6" t="s">
        <v>1736</v>
      </c>
      <c r="H8631" s="6" t="s">
        <v>4</v>
      </c>
      <c r="I8631" s="6" t="s">
        <v>1812</v>
      </c>
      <c r="J8631" s="6" t="s">
        <v>5</v>
      </c>
      <c r="K8631" s="7">
        <v>5.17</v>
      </c>
      <c r="L8631" s="7">
        <f>IFERROR(VLOOKUP(SiscoTable[[#This Row],[Código]],Hoja2!A:B,2,0)*SiscoTable[[#This Row],[Provta(Uns)]],0)</f>
        <v>92.542999999999992</v>
      </c>
      <c r="M8631" s="7">
        <v>0</v>
      </c>
      <c r="N8631" s="7">
        <v>8</v>
      </c>
      <c r="O8631" s="7">
        <f>IFERROR(VLOOKUP(SiscoTable[[#This Row],[Código]],Hoja2!A:B,2,0)*SiscoTable[[#This Row],[Stock_actual]],0)</f>
        <v>143.19999999999999</v>
      </c>
      <c r="P8631" s="6" t="s">
        <v>819</v>
      </c>
      <c r="Q8631" s="7">
        <v>6</v>
      </c>
      <c r="R8631" s="7">
        <v>0</v>
      </c>
      <c r="S8631" s="7" t="s">
        <v>11925</v>
      </c>
      <c r="BI8631"/>
      <c r="BJ8631"/>
    </row>
    <row r="8632" spans="2:62" x14ac:dyDescent="0.4">
      <c r="B8632" s="1">
        <v>31738</v>
      </c>
      <c r="C8632" s="6" t="s">
        <v>30</v>
      </c>
      <c r="D8632" s="6" t="s">
        <v>8</v>
      </c>
      <c r="E8632" s="6" t="s">
        <v>1734</v>
      </c>
      <c r="F8632" s="6" t="s">
        <v>1735</v>
      </c>
      <c r="G8632" s="6" t="s">
        <v>1736</v>
      </c>
      <c r="H8632" s="6" t="s">
        <v>4</v>
      </c>
      <c r="I8632" s="6" t="s">
        <v>1813</v>
      </c>
      <c r="J8632" s="6" t="s">
        <v>5</v>
      </c>
      <c r="K8632" s="7">
        <v>2.17</v>
      </c>
      <c r="L8632" s="7">
        <f>IFERROR(VLOOKUP(SiscoTable[[#This Row],[Código]],Hoja2!A:B,2,0)*SiscoTable[[#This Row],[Provta(Uns)]],0)</f>
        <v>80.072999999999993</v>
      </c>
      <c r="M8632" s="7">
        <v>0</v>
      </c>
      <c r="N8632" s="7">
        <v>35</v>
      </c>
      <c r="O8632" s="7">
        <f>IFERROR(VLOOKUP(SiscoTable[[#This Row],[Código]],Hoja2!A:B,2,0)*SiscoTable[[#This Row],[Stock_actual]],0)</f>
        <v>1291.5</v>
      </c>
      <c r="P8632" s="6" t="s">
        <v>1814</v>
      </c>
      <c r="Q8632" s="7">
        <v>2</v>
      </c>
      <c r="R8632" s="7">
        <v>0</v>
      </c>
      <c r="S8632" s="7" t="s">
        <v>11925</v>
      </c>
      <c r="BI8632"/>
      <c r="BJ8632"/>
    </row>
    <row r="8633" spans="2:62" x14ac:dyDescent="0.4">
      <c r="B8633" s="1">
        <v>31739</v>
      </c>
      <c r="C8633" s="6" t="s">
        <v>30</v>
      </c>
      <c r="D8633" s="6" t="s">
        <v>8</v>
      </c>
      <c r="E8633" s="6" t="s">
        <v>1734</v>
      </c>
      <c r="F8633" s="6" t="s">
        <v>1735</v>
      </c>
      <c r="G8633" s="6" t="s">
        <v>1736</v>
      </c>
      <c r="H8633" s="6" t="s">
        <v>4</v>
      </c>
      <c r="I8633" s="6" t="s">
        <v>1815</v>
      </c>
      <c r="J8633" s="6" t="s">
        <v>5</v>
      </c>
      <c r="K8633" s="7">
        <v>3.83</v>
      </c>
      <c r="L8633" s="7">
        <f>IFERROR(VLOOKUP(SiscoTable[[#This Row],[Código]],Hoja2!A:B,2,0)*SiscoTable[[#This Row],[Provta(Uns)]],0)</f>
        <v>110.687</v>
      </c>
      <c r="M8633" s="7">
        <v>0</v>
      </c>
      <c r="N8633" s="7">
        <v>25</v>
      </c>
      <c r="O8633" s="7">
        <f>IFERROR(VLOOKUP(SiscoTable[[#This Row],[Código]],Hoja2!A:B,2,0)*SiscoTable[[#This Row],[Stock_actual]],0)</f>
        <v>722.5</v>
      </c>
      <c r="P8633" s="6" t="s">
        <v>1168</v>
      </c>
      <c r="Q8633" s="7">
        <v>4</v>
      </c>
      <c r="R8633" s="7">
        <v>0</v>
      </c>
      <c r="S8633" s="7" t="s">
        <v>11925</v>
      </c>
      <c r="BI8633"/>
      <c r="BJ8633"/>
    </row>
    <row r="8634" spans="2:62" x14ac:dyDescent="0.4">
      <c r="B8634" s="1">
        <v>31740</v>
      </c>
      <c r="C8634" s="6" t="s">
        <v>30</v>
      </c>
      <c r="D8634" s="6" t="s">
        <v>8</v>
      </c>
      <c r="E8634" s="6" t="s">
        <v>1734</v>
      </c>
      <c r="F8634" s="6" t="s">
        <v>1735</v>
      </c>
      <c r="G8634" s="6" t="s">
        <v>1736</v>
      </c>
      <c r="H8634" s="6" t="s">
        <v>4</v>
      </c>
      <c r="I8634" s="6" t="s">
        <v>1816</v>
      </c>
      <c r="J8634" s="6" t="s">
        <v>5</v>
      </c>
      <c r="K8634" s="7">
        <v>4</v>
      </c>
      <c r="L8634" s="7">
        <f>IFERROR(VLOOKUP(SiscoTable[[#This Row],[Código]],Hoja2!A:B,2,0)*SiscoTable[[#This Row],[Provta(Uns)]],0)</f>
        <v>119.6</v>
      </c>
      <c r="M8634" s="7">
        <v>0</v>
      </c>
      <c r="N8634" s="7">
        <v>0</v>
      </c>
      <c r="O8634" s="7">
        <f>IFERROR(VLOOKUP(SiscoTable[[#This Row],[Código]],Hoja2!A:B,2,0)*SiscoTable[[#This Row],[Stock_actual]],0)</f>
        <v>0</v>
      </c>
      <c r="P8634" s="6" t="s">
        <v>7</v>
      </c>
      <c r="Q8634" s="7">
        <v>4</v>
      </c>
      <c r="R8634" s="7">
        <v>7.8000000000000007</v>
      </c>
      <c r="S8634" s="7" t="s">
        <v>11925</v>
      </c>
      <c r="BI8634"/>
      <c r="BJ8634"/>
    </row>
    <row r="8635" spans="2:62" x14ac:dyDescent="0.4">
      <c r="B8635" s="1">
        <v>31741</v>
      </c>
      <c r="C8635" s="6" t="s">
        <v>30</v>
      </c>
      <c r="D8635" s="6" t="s">
        <v>8</v>
      </c>
      <c r="E8635" s="6" t="s">
        <v>1734</v>
      </c>
      <c r="F8635" s="6" t="s">
        <v>1735</v>
      </c>
      <c r="G8635" s="6" t="s">
        <v>1736</v>
      </c>
      <c r="H8635" s="6" t="s">
        <v>4</v>
      </c>
      <c r="I8635" s="6" t="s">
        <v>1817</v>
      </c>
      <c r="J8635" s="6" t="s">
        <v>5</v>
      </c>
      <c r="K8635" s="7">
        <v>6.83</v>
      </c>
      <c r="L8635" s="7">
        <f>IFERROR(VLOOKUP(SiscoTable[[#This Row],[Código]],Hoja2!A:B,2,0)*SiscoTable[[#This Row],[Provta(Uns)]],0)</f>
        <v>204.21699999999998</v>
      </c>
      <c r="M8635" s="7">
        <v>0</v>
      </c>
      <c r="N8635" s="7">
        <v>79</v>
      </c>
      <c r="O8635" s="7">
        <f>IFERROR(VLOOKUP(SiscoTable[[#This Row],[Código]],Hoja2!A:B,2,0)*SiscoTable[[#This Row],[Stock_actual]],0)</f>
        <v>2362.1</v>
      </c>
      <c r="P8635" s="6" t="s">
        <v>1818</v>
      </c>
      <c r="Q8635" s="7">
        <v>8</v>
      </c>
      <c r="R8635" s="7">
        <v>0</v>
      </c>
      <c r="S8635" s="7" t="s">
        <v>11925</v>
      </c>
      <c r="BI8635"/>
      <c r="BJ8635"/>
    </row>
    <row r="8636" spans="2:62" x14ac:dyDescent="0.4">
      <c r="B8636" s="1">
        <v>31742</v>
      </c>
      <c r="C8636" s="6" t="s">
        <v>25</v>
      </c>
      <c r="D8636" s="6" t="s">
        <v>30</v>
      </c>
      <c r="E8636" s="6" t="s">
        <v>1734</v>
      </c>
      <c r="F8636" s="6" t="s">
        <v>1735</v>
      </c>
      <c r="G8636" s="6" t="s">
        <v>1736</v>
      </c>
      <c r="H8636" s="6" t="s">
        <v>4</v>
      </c>
      <c r="I8636" s="6" t="s">
        <v>1748</v>
      </c>
      <c r="J8636" s="6" t="s">
        <v>5</v>
      </c>
      <c r="K8636" s="7">
        <v>20</v>
      </c>
      <c r="L8636" s="7">
        <f>IFERROR(VLOOKUP(SiscoTable[[#This Row],[Código]],Hoja2!A:B,2,0)*SiscoTable[[#This Row],[Provta(Uns)]],0)</f>
        <v>378</v>
      </c>
      <c r="M8636" s="7">
        <v>0</v>
      </c>
      <c r="N8636" s="7">
        <v>39</v>
      </c>
      <c r="O8636" s="7">
        <f>IFERROR(VLOOKUP(SiscoTable[[#This Row],[Código]],Hoja2!A:B,2,0)*SiscoTable[[#This Row],[Stock_actual]],0)</f>
        <v>737.09999999999991</v>
      </c>
      <c r="P8636" s="6" t="s">
        <v>326</v>
      </c>
      <c r="Q8636" s="7">
        <v>22</v>
      </c>
      <c r="R8636" s="7">
        <v>0</v>
      </c>
      <c r="S8636" s="7" t="s">
        <v>11925</v>
      </c>
      <c r="BI8636"/>
      <c r="BJ8636"/>
    </row>
    <row r="8637" spans="2:62" x14ac:dyDescent="0.4">
      <c r="B8637" s="1">
        <v>31743</v>
      </c>
      <c r="C8637" s="6" t="s">
        <v>30</v>
      </c>
      <c r="D8637" s="6" t="s">
        <v>8</v>
      </c>
      <c r="E8637" s="6" t="s">
        <v>1734</v>
      </c>
      <c r="F8637" s="6" t="s">
        <v>1735</v>
      </c>
      <c r="G8637" s="6" t="s">
        <v>1736</v>
      </c>
      <c r="H8637" s="6" t="s">
        <v>4</v>
      </c>
      <c r="I8637" s="6" t="s">
        <v>1819</v>
      </c>
      <c r="J8637" s="6" t="s">
        <v>5</v>
      </c>
      <c r="K8637" s="7">
        <v>3.83</v>
      </c>
      <c r="L8637" s="7">
        <f>IFERROR(VLOOKUP(SiscoTable[[#This Row],[Código]],Hoja2!A:B,2,0)*SiscoTable[[#This Row],[Provta(Uns)]],0)</f>
        <v>83.876999999999995</v>
      </c>
      <c r="M8637" s="7">
        <v>0</v>
      </c>
      <c r="N8637" s="7">
        <v>1</v>
      </c>
      <c r="O8637" s="7">
        <f>IFERROR(VLOOKUP(SiscoTable[[#This Row],[Código]],Hoja2!A:B,2,0)*SiscoTable[[#This Row],[Stock_actual]],0)</f>
        <v>21.9</v>
      </c>
      <c r="P8637" s="6" t="s">
        <v>76</v>
      </c>
      <c r="Q8637" s="7">
        <v>4</v>
      </c>
      <c r="R8637" s="7">
        <v>7.84</v>
      </c>
      <c r="S8637" s="7" t="s">
        <v>11925</v>
      </c>
      <c r="BI8637"/>
      <c r="BJ8637"/>
    </row>
    <row r="8638" spans="2:62" x14ac:dyDescent="0.4">
      <c r="B8638" s="1">
        <v>31744</v>
      </c>
      <c r="C8638" s="6" t="s">
        <v>25</v>
      </c>
      <c r="D8638" s="6" t="s">
        <v>8</v>
      </c>
      <c r="E8638" s="6" t="s">
        <v>1734</v>
      </c>
      <c r="F8638" s="6" t="s">
        <v>1735</v>
      </c>
      <c r="G8638" s="6" t="s">
        <v>1736</v>
      </c>
      <c r="H8638" s="6" t="s">
        <v>4</v>
      </c>
      <c r="I8638" s="6" t="s">
        <v>1749</v>
      </c>
      <c r="J8638" s="6" t="s">
        <v>5</v>
      </c>
      <c r="K8638" s="7">
        <v>7.5</v>
      </c>
      <c r="L8638" s="7">
        <f>IFERROR(VLOOKUP(SiscoTable[[#This Row],[Código]],Hoja2!A:B,2,0)*SiscoTable[[#This Row],[Provta(Uns)]],0)</f>
        <v>276.75</v>
      </c>
      <c r="M8638" s="7">
        <v>0</v>
      </c>
      <c r="N8638" s="7">
        <v>3</v>
      </c>
      <c r="O8638" s="7">
        <f>IFERROR(VLOOKUP(SiscoTable[[#This Row],[Código]],Hoja2!A:B,2,0)*SiscoTable[[#This Row],[Stock_actual]],0)</f>
        <v>110.69999999999999</v>
      </c>
      <c r="P8638" s="6" t="s">
        <v>181</v>
      </c>
      <c r="Q8638" s="7">
        <v>8</v>
      </c>
      <c r="R8638" s="7">
        <v>15</v>
      </c>
      <c r="S8638" s="7" t="s">
        <v>11925</v>
      </c>
      <c r="BI8638"/>
      <c r="BJ8638"/>
    </row>
    <row r="8639" spans="2:62" x14ac:dyDescent="0.4">
      <c r="B8639" s="1">
        <v>31745</v>
      </c>
      <c r="C8639" s="6" t="s">
        <v>30</v>
      </c>
      <c r="D8639" s="6" t="s">
        <v>30</v>
      </c>
      <c r="E8639" s="6" t="s">
        <v>1734</v>
      </c>
      <c r="F8639" s="6" t="s">
        <v>1735</v>
      </c>
      <c r="G8639" s="6" t="s">
        <v>1736</v>
      </c>
      <c r="H8639" s="6" t="s">
        <v>4</v>
      </c>
      <c r="I8639" s="6" t="s">
        <v>1820</v>
      </c>
      <c r="J8639" s="6" t="s">
        <v>5</v>
      </c>
      <c r="K8639" s="7">
        <v>12</v>
      </c>
      <c r="L8639" s="7">
        <f>IFERROR(VLOOKUP(SiscoTable[[#This Row],[Código]],Hoja2!A:B,2,0)*SiscoTable[[#This Row],[Provta(Uns)]],0)</f>
        <v>118.80000000000001</v>
      </c>
      <c r="M8639" s="7">
        <v>0</v>
      </c>
      <c r="N8639" s="7">
        <v>0</v>
      </c>
      <c r="O8639" s="7">
        <f>IFERROR(VLOOKUP(SiscoTable[[#This Row],[Código]],Hoja2!A:B,2,0)*SiscoTable[[#This Row],[Stock_actual]],0)</f>
        <v>0</v>
      </c>
      <c r="P8639" s="6" t="s">
        <v>7</v>
      </c>
      <c r="Q8639" s="7">
        <v>13</v>
      </c>
      <c r="R8639" s="7">
        <v>24</v>
      </c>
      <c r="S8639" s="7" t="s">
        <v>11925</v>
      </c>
      <c r="BI8639"/>
      <c r="BJ8639"/>
    </row>
    <row r="8640" spans="2:62" x14ac:dyDescent="0.4">
      <c r="B8640" s="1">
        <v>31746</v>
      </c>
      <c r="C8640" s="6" t="s">
        <v>8</v>
      </c>
      <c r="D8640" s="6" t="s">
        <v>8</v>
      </c>
      <c r="E8640" s="6" t="s">
        <v>1734</v>
      </c>
      <c r="F8640" s="6" t="s">
        <v>1735</v>
      </c>
      <c r="G8640" s="6" t="s">
        <v>1736</v>
      </c>
      <c r="H8640" s="6" t="s">
        <v>4</v>
      </c>
      <c r="I8640" s="6" t="s">
        <v>1968</v>
      </c>
      <c r="J8640" s="6" t="s">
        <v>5</v>
      </c>
      <c r="K8640" s="7">
        <v>7.83</v>
      </c>
      <c r="L8640" s="7">
        <f>IFERROR(VLOOKUP(SiscoTable[[#This Row],[Código]],Hoja2!A:B,2,0)*SiscoTable[[#This Row],[Provta(Uns)]],0)</f>
        <v>77.51700000000001</v>
      </c>
      <c r="M8640" s="7">
        <v>0</v>
      </c>
      <c r="N8640" s="7">
        <v>1</v>
      </c>
      <c r="O8640" s="7">
        <f>IFERROR(VLOOKUP(SiscoTable[[#This Row],[Código]],Hoja2!A:B,2,0)*SiscoTable[[#This Row],[Stock_actual]],0)</f>
        <v>9.9</v>
      </c>
      <c r="P8640" s="6" t="s">
        <v>107</v>
      </c>
      <c r="Q8640" s="7">
        <v>9</v>
      </c>
      <c r="R8640" s="7">
        <v>15.64</v>
      </c>
      <c r="S8640" s="7" t="s">
        <v>11925</v>
      </c>
      <c r="BI8640"/>
      <c r="BJ8640"/>
    </row>
    <row r="8641" spans="2:62" x14ac:dyDescent="0.4">
      <c r="B8641" s="1">
        <v>31747</v>
      </c>
      <c r="C8641" s="6" t="s">
        <v>30</v>
      </c>
      <c r="D8641" s="6" t="s">
        <v>8</v>
      </c>
      <c r="E8641" s="6" t="s">
        <v>1734</v>
      </c>
      <c r="F8641" s="6" t="s">
        <v>1735</v>
      </c>
      <c r="G8641" s="6" t="s">
        <v>1736</v>
      </c>
      <c r="H8641" s="6" t="s">
        <v>4</v>
      </c>
      <c r="I8641" s="6" t="s">
        <v>1821</v>
      </c>
      <c r="J8641" s="6" t="s">
        <v>5</v>
      </c>
      <c r="K8641" s="7">
        <v>4.67</v>
      </c>
      <c r="L8641" s="7">
        <f>IFERROR(VLOOKUP(SiscoTable[[#This Row],[Código]],Hoja2!A:B,2,0)*SiscoTable[[#This Row],[Provta(Uns)]],0)</f>
        <v>134.96299999999999</v>
      </c>
      <c r="M8641" s="7">
        <v>0</v>
      </c>
      <c r="N8641" s="7">
        <v>20</v>
      </c>
      <c r="O8641" s="7">
        <f>IFERROR(VLOOKUP(SiscoTable[[#This Row],[Código]],Hoja2!A:B,2,0)*SiscoTable[[#This Row],[Stock_actual]],0)</f>
        <v>578</v>
      </c>
      <c r="P8641" s="6" t="s">
        <v>1822</v>
      </c>
      <c r="Q8641" s="7">
        <v>5</v>
      </c>
      <c r="R8641" s="7">
        <v>0</v>
      </c>
      <c r="S8641" s="7" t="s">
        <v>11925</v>
      </c>
      <c r="BI8641"/>
      <c r="BJ8641"/>
    </row>
    <row r="8642" spans="2:62" x14ac:dyDescent="0.4">
      <c r="B8642" s="1">
        <v>31748</v>
      </c>
      <c r="C8642" s="6" t="s">
        <v>8</v>
      </c>
      <c r="D8642" s="6" t="s">
        <v>8</v>
      </c>
      <c r="E8642" s="6" t="s">
        <v>1734</v>
      </c>
      <c r="F8642" s="6" t="s">
        <v>1735</v>
      </c>
      <c r="G8642" s="6" t="s">
        <v>1736</v>
      </c>
      <c r="H8642" s="6" t="s">
        <v>4</v>
      </c>
      <c r="I8642" s="6" t="s">
        <v>1969</v>
      </c>
      <c r="J8642" s="6" t="s">
        <v>5</v>
      </c>
      <c r="K8642" s="7">
        <v>2.83</v>
      </c>
      <c r="L8642" s="7">
        <f>IFERROR(VLOOKUP(SiscoTable[[#This Row],[Código]],Hoja2!A:B,2,0)*SiscoTable[[#This Row],[Provta(Uns)]],0)</f>
        <v>70.466999999999999</v>
      </c>
      <c r="M8642" s="7">
        <v>0</v>
      </c>
      <c r="N8642" s="7">
        <v>7</v>
      </c>
      <c r="O8642" s="7">
        <f>IFERROR(VLOOKUP(SiscoTable[[#This Row],[Código]],Hoja2!A:B,2,0)*SiscoTable[[#This Row],[Stock_actual]],0)</f>
        <v>174.29999999999998</v>
      </c>
      <c r="P8642" s="6" t="s">
        <v>1465</v>
      </c>
      <c r="Q8642" s="7">
        <v>3</v>
      </c>
      <c r="R8642" s="7">
        <v>0</v>
      </c>
      <c r="S8642" s="7" t="s">
        <v>11925</v>
      </c>
      <c r="BI8642"/>
      <c r="BJ8642"/>
    </row>
    <row r="8643" spans="2:62" x14ac:dyDescent="0.4">
      <c r="B8643" s="1">
        <v>31749</v>
      </c>
      <c r="C8643" s="6" t="s">
        <v>30</v>
      </c>
      <c r="D8643" s="6" t="s">
        <v>8</v>
      </c>
      <c r="E8643" s="6" t="s">
        <v>1734</v>
      </c>
      <c r="F8643" s="6" t="s">
        <v>1735</v>
      </c>
      <c r="G8643" s="6" t="s">
        <v>1736</v>
      </c>
      <c r="H8643" s="6" t="s">
        <v>4</v>
      </c>
      <c r="I8643" s="6" t="s">
        <v>1823</v>
      </c>
      <c r="J8643" s="6" t="s">
        <v>5</v>
      </c>
      <c r="K8643" s="7">
        <v>8</v>
      </c>
      <c r="L8643" s="7">
        <f>IFERROR(VLOOKUP(SiscoTable[[#This Row],[Código]],Hoja2!A:B,2,0)*SiscoTable[[#This Row],[Provta(Uns)]],0)</f>
        <v>103.2</v>
      </c>
      <c r="M8643" s="7">
        <v>0</v>
      </c>
      <c r="N8643" s="7">
        <v>0</v>
      </c>
      <c r="O8643" s="7">
        <f>IFERROR(VLOOKUP(SiscoTable[[#This Row],[Código]],Hoja2!A:B,2,0)*SiscoTable[[#This Row],[Stock_actual]],0)</f>
        <v>0</v>
      </c>
      <c r="P8643" s="6" t="s">
        <v>7</v>
      </c>
      <c r="Q8643" s="7">
        <v>9</v>
      </c>
      <c r="R8643" s="7">
        <v>16.200000000000003</v>
      </c>
      <c r="S8643" s="7" t="s">
        <v>11925</v>
      </c>
      <c r="BI8643"/>
      <c r="BJ8643"/>
    </row>
    <row r="8644" spans="2:62" x14ac:dyDescent="0.4">
      <c r="B8644" s="1">
        <v>31750</v>
      </c>
      <c r="C8644" s="6" t="s">
        <v>30</v>
      </c>
      <c r="D8644" s="6" t="s">
        <v>8</v>
      </c>
      <c r="E8644" s="6" t="s">
        <v>1734</v>
      </c>
      <c r="F8644" s="6" t="s">
        <v>1735</v>
      </c>
      <c r="G8644" s="6" t="s">
        <v>1736</v>
      </c>
      <c r="H8644" s="6" t="s">
        <v>4</v>
      </c>
      <c r="I8644" s="6" t="s">
        <v>1824</v>
      </c>
      <c r="J8644" s="6" t="s">
        <v>5</v>
      </c>
      <c r="K8644" s="7">
        <v>6</v>
      </c>
      <c r="L8644" s="7">
        <f>IFERROR(VLOOKUP(SiscoTable[[#This Row],[Código]],Hoja2!A:B,2,0)*SiscoTable[[#This Row],[Provta(Uns)]],0)</f>
        <v>101.39999999999999</v>
      </c>
      <c r="M8644" s="7">
        <v>0</v>
      </c>
      <c r="N8644" s="7">
        <v>0</v>
      </c>
      <c r="O8644" s="7">
        <f>IFERROR(VLOOKUP(SiscoTable[[#This Row],[Código]],Hoja2!A:B,2,0)*SiscoTable[[#This Row],[Stock_actual]],0)</f>
        <v>0</v>
      </c>
      <c r="P8644" s="6" t="s">
        <v>7</v>
      </c>
      <c r="Q8644" s="7">
        <v>7</v>
      </c>
      <c r="R8644" s="7">
        <v>12</v>
      </c>
      <c r="S8644" s="7" t="s">
        <v>11925</v>
      </c>
      <c r="BI8644"/>
      <c r="BJ8644"/>
    </row>
    <row r="8645" spans="2:62" x14ac:dyDescent="0.4">
      <c r="B8645" s="1">
        <v>31751</v>
      </c>
      <c r="C8645" s="6" t="s">
        <v>8</v>
      </c>
      <c r="D8645" s="6" t="s">
        <v>8</v>
      </c>
      <c r="E8645" s="6" t="s">
        <v>1734</v>
      </c>
      <c r="F8645" s="6" t="s">
        <v>1735</v>
      </c>
      <c r="G8645" s="6" t="s">
        <v>1736</v>
      </c>
      <c r="H8645" s="6" t="s">
        <v>4</v>
      </c>
      <c r="I8645" s="6" t="s">
        <v>1970</v>
      </c>
      <c r="J8645" s="6" t="s">
        <v>5</v>
      </c>
      <c r="K8645" s="7">
        <v>0.5</v>
      </c>
      <c r="L8645" s="7">
        <f>IFERROR(VLOOKUP(SiscoTable[[#This Row],[Código]],Hoja2!A:B,2,0)*SiscoTable[[#This Row],[Provta(Uns)]],0)</f>
        <v>44.95</v>
      </c>
      <c r="M8645" s="7">
        <v>0</v>
      </c>
      <c r="N8645" s="7">
        <v>10</v>
      </c>
      <c r="O8645" s="7">
        <f>IFERROR(VLOOKUP(SiscoTable[[#This Row],[Código]],Hoja2!A:B,2,0)*SiscoTable[[#This Row],[Stock_actual]],0)</f>
        <v>899</v>
      </c>
      <c r="P8645" s="6" t="s">
        <v>1971</v>
      </c>
      <c r="Q8645" s="7">
        <v>1</v>
      </c>
      <c r="R8645" s="7">
        <v>0</v>
      </c>
      <c r="S8645" s="7" t="s">
        <v>11925</v>
      </c>
      <c r="BI8645"/>
      <c r="BJ8645"/>
    </row>
    <row r="8646" spans="2:62" x14ac:dyDescent="0.4">
      <c r="B8646" s="1">
        <v>31752</v>
      </c>
      <c r="C8646" s="6" t="s">
        <v>8</v>
      </c>
      <c r="D8646" s="6" t="s">
        <v>8</v>
      </c>
      <c r="E8646" s="6" t="s">
        <v>1734</v>
      </c>
      <c r="F8646" s="6" t="s">
        <v>1735</v>
      </c>
      <c r="G8646" s="6" t="s">
        <v>1736</v>
      </c>
      <c r="H8646" s="6" t="s">
        <v>4</v>
      </c>
      <c r="I8646" s="6" t="s">
        <v>1972</v>
      </c>
      <c r="J8646" s="6" t="s">
        <v>5</v>
      </c>
      <c r="K8646" s="7">
        <v>0.83</v>
      </c>
      <c r="L8646" s="7">
        <f>IFERROR(VLOOKUP(SiscoTable[[#This Row],[Código]],Hoja2!A:B,2,0)*SiscoTable[[#This Row],[Provta(Uns)]],0)</f>
        <v>74.617000000000004</v>
      </c>
      <c r="M8646" s="7">
        <v>0</v>
      </c>
      <c r="N8646" s="7">
        <v>6</v>
      </c>
      <c r="O8646" s="7">
        <f>IFERROR(VLOOKUP(SiscoTable[[#This Row],[Código]],Hoja2!A:B,2,0)*SiscoTable[[#This Row],[Stock_actual]],0)</f>
        <v>539.40000000000009</v>
      </c>
      <c r="P8646" s="6" t="s">
        <v>1973</v>
      </c>
      <c r="Q8646" s="7">
        <v>1</v>
      </c>
      <c r="R8646" s="7">
        <v>0</v>
      </c>
      <c r="S8646" s="7" t="s">
        <v>11925</v>
      </c>
      <c r="BI8646"/>
      <c r="BJ8646"/>
    </row>
    <row r="8647" spans="2:62" x14ac:dyDescent="0.4">
      <c r="B8647" s="1">
        <v>31753</v>
      </c>
      <c r="C8647" s="6" t="s">
        <v>30</v>
      </c>
      <c r="D8647" s="6" t="s">
        <v>8</v>
      </c>
      <c r="E8647" s="6" t="s">
        <v>1734</v>
      </c>
      <c r="F8647" s="6" t="s">
        <v>1735</v>
      </c>
      <c r="G8647" s="6" t="s">
        <v>1736</v>
      </c>
      <c r="H8647" s="6" t="s">
        <v>4</v>
      </c>
      <c r="I8647" s="6" t="s">
        <v>1825</v>
      </c>
      <c r="J8647" s="6" t="s">
        <v>5</v>
      </c>
      <c r="K8647" s="7">
        <v>1.33</v>
      </c>
      <c r="L8647" s="7">
        <f>IFERROR(VLOOKUP(SiscoTable[[#This Row],[Código]],Hoja2!A:B,2,0)*SiscoTable[[#This Row],[Provta(Uns)]],0)</f>
        <v>132.86700000000002</v>
      </c>
      <c r="M8647" s="7">
        <v>0</v>
      </c>
      <c r="N8647" s="7">
        <v>4</v>
      </c>
      <c r="O8647" s="7">
        <f>IFERROR(VLOOKUP(SiscoTable[[#This Row],[Código]],Hoja2!A:B,2,0)*SiscoTable[[#This Row],[Stock_actual]],0)</f>
        <v>399.6</v>
      </c>
      <c r="P8647" s="6" t="s">
        <v>983</v>
      </c>
      <c r="Q8647" s="7">
        <v>1</v>
      </c>
      <c r="R8647" s="7">
        <v>0</v>
      </c>
      <c r="S8647" s="7" t="s">
        <v>11925</v>
      </c>
      <c r="BI8647"/>
      <c r="BJ8647"/>
    </row>
    <row r="8648" spans="2:62" x14ac:dyDescent="0.4">
      <c r="B8648" s="1">
        <v>31754</v>
      </c>
      <c r="C8648" s="6" t="s">
        <v>8</v>
      </c>
      <c r="D8648" s="6" t="s">
        <v>8</v>
      </c>
      <c r="E8648" s="6" t="s">
        <v>1734</v>
      </c>
      <c r="F8648" s="6" t="s">
        <v>1735</v>
      </c>
      <c r="G8648" s="6" t="s">
        <v>1736</v>
      </c>
      <c r="H8648" s="6" t="s">
        <v>4</v>
      </c>
      <c r="I8648" s="6" t="s">
        <v>1974</v>
      </c>
      <c r="J8648" s="6" t="s">
        <v>5</v>
      </c>
      <c r="K8648" s="7">
        <v>0.17</v>
      </c>
      <c r="L8648" s="7">
        <f>IFERROR(VLOOKUP(SiscoTable[[#This Row],[Código]],Hoja2!A:B,2,0)*SiscoTable[[#This Row],[Provta(Uns)]],0)</f>
        <v>18.173000000000002</v>
      </c>
      <c r="M8648" s="7">
        <v>0</v>
      </c>
      <c r="N8648" s="7">
        <v>2</v>
      </c>
      <c r="O8648" s="7">
        <f>IFERROR(VLOOKUP(SiscoTable[[#This Row],[Código]],Hoja2!A:B,2,0)*SiscoTable[[#This Row],[Stock_actual]],0)</f>
        <v>213.8</v>
      </c>
      <c r="P8648" s="6" t="s">
        <v>722</v>
      </c>
      <c r="Q8648" s="7">
        <v>0</v>
      </c>
      <c r="R8648" s="7">
        <v>0</v>
      </c>
      <c r="S8648" s="7" t="s">
        <v>11925</v>
      </c>
      <c r="BI8648"/>
      <c r="BJ8648"/>
    </row>
    <row r="8649" spans="2:62" x14ac:dyDescent="0.4">
      <c r="B8649" s="1">
        <v>31755</v>
      </c>
      <c r="C8649" s="6" t="s">
        <v>8</v>
      </c>
      <c r="D8649" s="6" t="s">
        <v>8</v>
      </c>
      <c r="E8649" s="6" t="s">
        <v>1734</v>
      </c>
      <c r="F8649" s="6" t="s">
        <v>1735</v>
      </c>
      <c r="G8649" s="6" t="s">
        <v>1736</v>
      </c>
      <c r="H8649" s="6" t="s">
        <v>4</v>
      </c>
      <c r="I8649" s="6" t="s">
        <v>1975</v>
      </c>
      <c r="J8649" s="6" t="s">
        <v>5</v>
      </c>
      <c r="K8649" s="7">
        <v>0.17</v>
      </c>
      <c r="L8649" s="7">
        <f>IFERROR(VLOOKUP(SiscoTable[[#This Row],[Código]],Hoja2!A:B,2,0)*SiscoTable[[#This Row],[Provta(Uns)]],0)</f>
        <v>18.173000000000002</v>
      </c>
      <c r="M8649" s="7">
        <v>0</v>
      </c>
      <c r="N8649" s="7">
        <v>1</v>
      </c>
      <c r="O8649" s="7">
        <f>IFERROR(VLOOKUP(SiscoTable[[#This Row],[Código]],Hoja2!A:B,2,0)*SiscoTable[[#This Row],[Stock_actual]],0)</f>
        <v>106.9</v>
      </c>
      <c r="P8649" s="6" t="s">
        <v>630</v>
      </c>
      <c r="Q8649" s="7">
        <v>0</v>
      </c>
      <c r="R8649" s="7">
        <v>0</v>
      </c>
      <c r="S8649" s="7" t="s">
        <v>11925</v>
      </c>
      <c r="BI8649"/>
      <c r="BJ8649"/>
    </row>
    <row r="8650" spans="2:62" x14ac:dyDescent="0.4">
      <c r="B8650" s="1">
        <v>31756</v>
      </c>
      <c r="C8650" s="6" t="s">
        <v>30</v>
      </c>
      <c r="D8650" s="6" t="s">
        <v>8</v>
      </c>
      <c r="E8650" s="6" t="s">
        <v>1734</v>
      </c>
      <c r="F8650" s="6" t="s">
        <v>1735</v>
      </c>
      <c r="G8650" s="6" t="s">
        <v>1736</v>
      </c>
      <c r="H8650" s="6" t="s">
        <v>4</v>
      </c>
      <c r="I8650" s="6" t="s">
        <v>1826</v>
      </c>
      <c r="J8650" s="6" t="s">
        <v>5</v>
      </c>
      <c r="K8650" s="7">
        <v>0.83</v>
      </c>
      <c r="L8650" s="7">
        <f>IFERROR(VLOOKUP(SiscoTable[[#This Row],[Código]],Hoja2!A:B,2,0)*SiscoTable[[#This Row],[Provta(Uns)]],0)</f>
        <v>88.727000000000004</v>
      </c>
      <c r="M8650" s="7">
        <v>0</v>
      </c>
      <c r="N8650" s="7">
        <v>0</v>
      </c>
      <c r="O8650" s="7">
        <f>IFERROR(VLOOKUP(SiscoTable[[#This Row],[Código]],Hoja2!A:B,2,0)*SiscoTable[[#This Row],[Stock_actual]],0)</f>
        <v>0</v>
      </c>
      <c r="P8650" s="6" t="s">
        <v>7</v>
      </c>
      <c r="Q8650" s="7">
        <v>1</v>
      </c>
      <c r="R8650" s="7">
        <v>1.7999999999999998</v>
      </c>
      <c r="S8650" s="7" t="s">
        <v>11925</v>
      </c>
      <c r="BI8650"/>
      <c r="BJ8650"/>
    </row>
    <row r="8651" spans="2:62" x14ac:dyDescent="0.4">
      <c r="B8651" s="1">
        <v>31757</v>
      </c>
      <c r="C8651" s="6" t="s">
        <v>8</v>
      </c>
      <c r="D8651" s="6" t="s">
        <v>8</v>
      </c>
      <c r="E8651" s="6" t="s">
        <v>1734</v>
      </c>
      <c r="F8651" s="6" t="s">
        <v>1735</v>
      </c>
      <c r="G8651" s="6" t="s">
        <v>1736</v>
      </c>
      <c r="H8651" s="6" t="s">
        <v>4</v>
      </c>
      <c r="I8651" s="6" t="s">
        <v>1976</v>
      </c>
      <c r="J8651" s="6" t="s">
        <v>5</v>
      </c>
      <c r="K8651" s="7">
        <v>0.17</v>
      </c>
      <c r="L8651" s="7">
        <f>IFERROR(VLOOKUP(SiscoTable[[#This Row],[Código]],Hoja2!A:B,2,0)*SiscoTable[[#This Row],[Provta(Uns)]],0)</f>
        <v>17.493000000000002</v>
      </c>
      <c r="M8651" s="7">
        <v>0</v>
      </c>
      <c r="N8651" s="7">
        <v>0</v>
      </c>
      <c r="O8651" s="7">
        <f>IFERROR(VLOOKUP(SiscoTable[[#This Row],[Código]],Hoja2!A:B,2,0)*SiscoTable[[#This Row],[Stock_actual]],0)</f>
        <v>0</v>
      </c>
      <c r="P8651" s="6" t="s">
        <v>7</v>
      </c>
      <c r="Q8651" s="7">
        <v>0</v>
      </c>
      <c r="R8651" s="7">
        <v>0</v>
      </c>
      <c r="S8651" s="7" t="s">
        <v>11925</v>
      </c>
      <c r="BI8651"/>
      <c r="BJ8651"/>
    </row>
    <row r="8652" spans="2:62" x14ac:dyDescent="0.4">
      <c r="B8652" s="1">
        <v>31758</v>
      </c>
      <c r="C8652" s="6" t="s">
        <v>8</v>
      </c>
      <c r="D8652" s="6" t="s">
        <v>8</v>
      </c>
      <c r="E8652" s="6" t="s">
        <v>1734</v>
      </c>
      <c r="F8652" s="6" t="s">
        <v>1735</v>
      </c>
      <c r="G8652" s="6" t="s">
        <v>1736</v>
      </c>
      <c r="H8652" s="6" t="s">
        <v>4</v>
      </c>
      <c r="I8652" s="6" t="s">
        <v>1977</v>
      </c>
      <c r="J8652" s="6" t="s">
        <v>5</v>
      </c>
      <c r="K8652" s="7">
        <v>0.83</v>
      </c>
      <c r="L8652" s="7">
        <f>IFERROR(VLOOKUP(SiscoTable[[#This Row],[Código]],Hoja2!A:B,2,0)*SiscoTable[[#This Row],[Provta(Uns)]],0)</f>
        <v>66.317000000000007</v>
      </c>
      <c r="M8652" s="7">
        <v>0</v>
      </c>
      <c r="N8652" s="7">
        <v>4</v>
      </c>
      <c r="O8652" s="7">
        <f>IFERROR(VLOOKUP(SiscoTable[[#This Row],[Código]],Hoja2!A:B,2,0)*SiscoTable[[#This Row],[Stock_actual]],0)</f>
        <v>319.60000000000002</v>
      </c>
      <c r="P8652" s="6" t="s">
        <v>1978</v>
      </c>
      <c r="Q8652" s="7">
        <v>1</v>
      </c>
      <c r="R8652" s="7">
        <v>0</v>
      </c>
      <c r="S8652" s="7" t="s">
        <v>11925</v>
      </c>
      <c r="BI8652"/>
      <c r="BJ8652"/>
    </row>
    <row r="8653" spans="2:62" x14ac:dyDescent="0.4">
      <c r="B8653" s="1">
        <v>31759</v>
      </c>
      <c r="C8653" s="6" t="s">
        <v>8</v>
      </c>
      <c r="D8653" s="6" t="s">
        <v>8</v>
      </c>
      <c r="E8653" s="6" t="s">
        <v>1734</v>
      </c>
      <c r="F8653" s="6" t="s">
        <v>1735</v>
      </c>
      <c r="G8653" s="6" t="s">
        <v>1736</v>
      </c>
      <c r="H8653" s="6" t="s">
        <v>4</v>
      </c>
      <c r="I8653" s="6" t="s">
        <v>1979</v>
      </c>
      <c r="J8653" s="6" t="s">
        <v>5</v>
      </c>
      <c r="K8653" s="7">
        <v>0</v>
      </c>
      <c r="L8653" s="7">
        <f>IFERROR(VLOOKUP(SiscoTable[[#This Row],[Código]],Hoja2!A:B,2,0)*SiscoTable[[#This Row],[Provta(Uns)]],0)</f>
        <v>0</v>
      </c>
      <c r="M8653" s="7">
        <v>0</v>
      </c>
      <c r="N8653" s="7">
        <v>0</v>
      </c>
      <c r="O8653" s="7">
        <f>IFERROR(VLOOKUP(SiscoTable[[#This Row],[Código]],Hoja2!A:B,2,0)*SiscoTable[[#This Row],[Stock_actual]],0)</f>
        <v>0</v>
      </c>
      <c r="P8653" s="6" t="s">
        <v>7</v>
      </c>
      <c r="Q8653" s="7">
        <v>0</v>
      </c>
      <c r="R8653" s="7">
        <v>0</v>
      </c>
      <c r="S8653" s="7" t="s">
        <v>11925</v>
      </c>
      <c r="BI8653"/>
      <c r="BJ8653"/>
    </row>
    <row r="8654" spans="2:62" x14ac:dyDescent="0.4">
      <c r="B8654" s="1">
        <v>31760</v>
      </c>
      <c r="C8654" s="6" t="s">
        <v>8</v>
      </c>
      <c r="D8654" s="6" t="s">
        <v>8</v>
      </c>
      <c r="E8654" s="6" t="s">
        <v>1734</v>
      </c>
      <c r="F8654" s="6" t="s">
        <v>1735</v>
      </c>
      <c r="G8654" s="6" t="s">
        <v>1736</v>
      </c>
      <c r="H8654" s="6" t="s">
        <v>4</v>
      </c>
      <c r="I8654" s="6" t="s">
        <v>1980</v>
      </c>
      <c r="J8654" s="6" t="s">
        <v>5</v>
      </c>
      <c r="K8654" s="7">
        <v>0.5</v>
      </c>
      <c r="L8654" s="7">
        <f>IFERROR(VLOOKUP(SiscoTable[[#This Row],[Código]],Hoja2!A:B,2,0)*SiscoTable[[#This Row],[Provta(Uns)]],0)</f>
        <v>56.45</v>
      </c>
      <c r="M8654" s="7">
        <v>0</v>
      </c>
      <c r="N8654" s="7">
        <v>0</v>
      </c>
      <c r="O8654" s="7">
        <f>IFERROR(VLOOKUP(SiscoTable[[#This Row],[Código]],Hoja2!A:B,2,0)*SiscoTable[[#This Row],[Stock_actual]],0)</f>
        <v>0</v>
      </c>
      <c r="P8654" s="6" t="s">
        <v>7</v>
      </c>
      <c r="Q8654" s="7">
        <v>1</v>
      </c>
      <c r="R8654" s="7">
        <v>1.2</v>
      </c>
      <c r="S8654" s="7" t="s">
        <v>11925</v>
      </c>
      <c r="BI8654"/>
      <c r="BJ8654"/>
    </row>
    <row r="8655" spans="2:62" x14ac:dyDescent="0.4">
      <c r="B8655" s="1">
        <v>31761</v>
      </c>
      <c r="C8655" s="6" t="s">
        <v>8</v>
      </c>
      <c r="D8655" s="6" t="s">
        <v>8</v>
      </c>
      <c r="E8655" s="6" t="s">
        <v>1734</v>
      </c>
      <c r="F8655" s="6" t="s">
        <v>1735</v>
      </c>
      <c r="G8655" s="6" t="s">
        <v>1736</v>
      </c>
      <c r="H8655" s="6" t="s">
        <v>4</v>
      </c>
      <c r="I8655" s="6" t="s">
        <v>1981</v>
      </c>
      <c r="J8655" s="6" t="s">
        <v>5</v>
      </c>
      <c r="K8655" s="7">
        <v>0</v>
      </c>
      <c r="L8655" s="7">
        <f>IFERROR(VLOOKUP(SiscoTable[[#This Row],[Código]],Hoja2!A:B,2,0)*SiscoTable[[#This Row],[Provta(Uns)]],0)</f>
        <v>0</v>
      </c>
      <c r="M8655" s="7">
        <v>0</v>
      </c>
      <c r="N8655" s="7">
        <v>3</v>
      </c>
      <c r="O8655" s="7">
        <f>IFERROR(VLOOKUP(SiscoTable[[#This Row],[Código]],Hoja2!A:B,2,0)*SiscoTable[[#This Row],[Stock_actual]],0)</f>
        <v>296.70000000000005</v>
      </c>
      <c r="P8655" s="6" t="s">
        <v>134</v>
      </c>
      <c r="Q8655" s="7">
        <v>0</v>
      </c>
      <c r="R8655" s="7">
        <v>0</v>
      </c>
      <c r="S8655" s="7" t="s">
        <v>11925</v>
      </c>
      <c r="BI8655"/>
      <c r="BJ8655"/>
    </row>
    <row r="8656" spans="2:62" x14ac:dyDescent="0.4">
      <c r="B8656" s="1">
        <v>31762</v>
      </c>
      <c r="C8656" s="6" t="s">
        <v>8</v>
      </c>
      <c r="D8656" s="6" t="s">
        <v>8</v>
      </c>
      <c r="E8656" s="6" t="s">
        <v>1734</v>
      </c>
      <c r="F8656" s="6" t="s">
        <v>1735</v>
      </c>
      <c r="G8656" s="6" t="s">
        <v>1736</v>
      </c>
      <c r="H8656" s="6" t="s">
        <v>4</v>
      </c>
      <c r="I8656" s="6" t="s">
        <v>1982</v>
      </c>
      <c r="J8656" s="6" t="s">
        <v>5</v>
      </c>
      <c r="K8656" s="7">
        <v>0</v>
      </c>
      <c r="L8656" s="7">
        <f>IFERROR(VLOOKUP(SiscoTable[[#This Row],[Código]],Hoja2!A:B,2,0)*SiscoTable[[#This Row],[Provta(Uns)]],0)</f>
        <v>0</v>
      </c>
      <c r="M8656" s="7">
        <v>0</v>
      </c>
      <c r="N8656" s="7">
        <v>3</v>
      </c>
      <c r="O8656" s="7">
        <f>IFERROR(VLOOKUP(SiscoTable[[#This Row],[Código]],Hoja2!A:B,2,0)*SiscoTable[[#This Row],[Stock_actual]],0)</f>
        <v>296.70000000000005</v>
      </c>
      <c r="P8656" s="6" t="s">
        <v>134</v>
      </c>
      <c r="Q8656" s="7">
        <v>0</v>
      </c>
      <c r="R8656" s="7">
        <v>0</v>
      </c>
      <c r="S8656" s="7" t="s">
        <v>11925</v>
      </c>
      <c r="BI8656"/>
      <c r="BJ8656"/>
    </row>
    <row r="8657" spans="2:62" x14ac:dyDescent="0.4">
      <c r="B8657" s="1">
        <v>31763</v>
      </c>
      <c r="C8657" s="6" t="s">
        <v>8</v>
      </c>
      <c r="D8657" s="6" t="s">
        <v>8</v>
      </c>
      <c r="E8657" s="6" t="s">
        <v>1734</v>
      </c>
      <c r="F8657" s="6" t="s">
        <v>1735</v>
      </c>
      <c r="G8657" s="6" t="s">
        <v>1736</v>
      </c>
      <c r="H8657" s="6" t="s">
        <v>4</v>
      </c>
      <c r="I8657" s="6" t="s">
        <v>1983</v>
      </c>
      <c r="J8657" s="6" t="s">
        <v>5</v>
      </c>
      <c r="K8657" s="7">
        <v>0</v>
      </c>
      <c r="L8657" s="7">
        <f>IFERROR(VLOOKUP(SiscoTable[[#This Row],[Código]],Hoja2!A:B,2,0)*SiscoTable[[#This Row],[Provta(Uns)]],0)</f>
        <v>0</v>
      </c>
      <c r="M8657" s="7">
        <v>0</v>
      </c>
      <c r="N8657" s="7">
        <v>3</v>
      </c>
      <c r="O8657" s="7">
        <f>IFERROR(VLOOKUP(SiscoTable[[#This Row],[Código]],Hoja2!A:B,2,0)*SiscoTable[[#This Row],[Stock_actual]],0)</f>
        <v>296.70000000000005</v>
      </c>
      <c r="P8657" s="6" t="s">
        <v>134</v>
      </c>
      <c r="Q8657" s="7">
        <v>0</v>
      </c>
      <c r="R8657" s="7">
        <v>0</v>
      </c>
      <c r="S8657" s="7" t="s">
        <v>11925</v>
      </c>
      <c r="BI8657"/>
      <c r="BJ8657"/>
    </row>
    <row r="8658" spans="2:62" x14ac:dyDescent="0.4">
      <c r="B8658" s="1">
        <v>31764</v>
      </c>
      <c r="C8658" s="6" t="s">
        <v>8</v>
      </c>
      <c r="D8658" s="6" t="s">
        <v>8</v>
      </c>
      <c r="E8658" s="6" t="s">
        <v>1734</v>
      </c>
      <c r="F8658" s="6" t="s">
        <v>1735</v>
      </c>
      <c r="G8658" s="6" t="s">
        <v>1736</v>
      </c>
      <c r="H8658" s="6" t="s">
        <v>4</v>
      </c>
      <c r="I8658" s="6" t="s">
        <v>1984</v>
      </c>
      <c r="J8658" s="6" t="s">
        <v>5</v>
      </c>
      <c r="K8658" s="7">
        <v>0.17</v>
      </c>
      <c r="L8658" s="7">
        <f>IFERROR(VLOOKUP(SiscoTable[[#This Row],[Código]],Hoja2!A:B,2,0)*SiscoTable[[#This Row],[Provta(Uns)]],0)</f>
        <v>16.813000000000002</v>
      </c>
      <c r="M8658" s="7">
        <v>0</v>
      </c>
      <c r="N8658" s="7">
        <v>2</v>
      </c>
      <c r="O8658" s="7">
        <f>IFERROR(VLOOKUP(SiscoTable[[#This Row],[Código]],Hoja2!A:B,2,0)*SiscoTable[[#This Row],[Stock_actual]],0)</f>
        <v>197.8</v>
      </c>
      <c r="P8658" s="6" t="s">
        <v>722</v>
      </c>
      <c r="Q8658" s="7">
        <v>0</v>
      </c>
      <c r="R8658" s="7">
        <v>0</v>
      </c>
      <c r="S8658" s="7" t="s">
        <v>11925</v>
      </c>
      <c r="BI8658"/>
      <c r="BJ8658"/>
    </row>
    <row r="8659" spans="2:62" x14ac:dyDescent="0.4">
      <c r="B8659" s="1">
        <v>31766</v>
      </c>
      <c r="C8659" s="6" t="s">
        <v>8</v>
      </c>
      <c r="D8659" s="6" t="s">
        <v>8</v>
      </c>
      <c r="E8659" s="6" t="s">
        <v>8482</v>
      </c>
      <c r="F8659" s="6" t="s">
        <v>9030</v>
      </c>
      <c r="G8659" s="6" t="s">
        <v>9299</v>
      </c>
      <c r="H8659" s="6" t="s">
        <v>9316</v>
      </c>
      <c r="I8659" s="6" t="s">
        <v>9584</v>
      </c>
      <c r="J8659" s="6" t="s">
        <v>5</v>
      </c>
      <c r="K8659" s="7">
        <v>0</v>
      </c>
      <c r="L8659" s="7">
        <f>IFERROR(VLOOKUP(SiscoTable[[#This Row],[Código]],Hoja2!A:B,2,0)*SiscoTable[[#This Row],[Provta(Uns)]],0)</f>
        <v>0</v>
      </c>
      <c r="M8659" s="7">
        <v>0</v>
      </c>
      <c r="N8659" s="7">
        <v>18</v>
      </c>
      <c r="O8659" s="7">
        <f>IFERROR(VLOOKUP(SiscoTable[[#This Row],[Código]],Hoja2!A:B,2,0)*SiscoTable[[#This Row],[Stock_actual]],0)</f>
        <v>403.2</v>
      </c>
      <c r="P8659" s="6" t="s">
        <v>134</v>
      </c>
      <c r="Q8659" s="7">
        <v>0</v>
      </c>
      <c r="R8659" s="7">
        <v>0</v>
      </c>
      <c r="S8659" s="7" t="s">
        <v>11926</v>
      </c>
      <c r="BI8659"/>
      <c r="BJ8659"/>
    </row>
    <row r="8660" spans="2:62" x14ac:dyDescent="0.4">
      <c r="B8660" s="1">
        <v>31767</v>
      </c>
      <c r="C8660" s="6" t="s">
        <v>8</v>
      </c>
      <c r="D8660" s="6" t="s">
        <v>8</v>
      </c>
      <c r="E8660" s="6" t="s">
        <v>8482</v>
      </c>
      <c r="F8660" s="6" t="s">
        <v>9030</v>
      </c>
      <c r="G8660" s="6" t="s">
        <v>9299</v>
      </c>
      <c r="H8660" s="6" t="s">
        <v>9316</v>
      </c>
      <c r="I8660" s="6" t="s">
        <v>9585</v>
      </c>
      <c r="J8660" s="6" t="s">
        <v>5</v>
      </c>
      <c r="K8660" s="7">
        <v>1</v>
      </c>
      <c r="L8660" s="7">
        <f>IFERROR(VLOOKUP(SiscoTable[[#This Row],[Código]],Hoja2!A:B,2,0)*SiscoTable[[#This Row],[Provta(Uns)]],0)</f>
        <v>22.4</v>
      </c>
      <c r="M8660" s="7">
        <v>0</v>
      </c>
      <c r="N8660" s="7">
        <v>0</v>
      </c>
      <c r="O8660" s="7">
        <f>IFERROR(VLOOKUP(SiscoTable[[#This Row],[Código]],Hoja2!A:B,2,0)*SiscoTable[[#This Row],[Stock_actual]],0)</f>
        <v>0</v>
      </c>
      <c r="P8660" s="6" t="s">
        <v>7</v>
      </c>
      <c r="Q8660" s="7">
        <v>1</v>
      </c>
      <c r="R8660" s="7">
        <v>1.7999999999999998</v>
      </c>
      <c r="S8660" s="7" t="s">
        <v>11926</v>
      </c>
      <c r="BI8660"/>
      <c r="BJ8660"/>
    </row>
    <row r="8661" spans="2:62" x14ac:dyDescent="0.4">
      <c r="B8661" s="1">
        <v>31768</v>
      </c>
      <c r="C8661" s="6" t="s">
        <v>8</v>
      </c>
      <c r="D8661" s="6" t="s">
        <v>8</v>
      </c>
      <c r="E8661" s="6" t="s">
        <v>8482</v>
      </c>
      <c r="F8661" s="6" t="s">
        <v>8641</v>
      </c>
      <c r="G8661" s="6" t="s">
        <v>8649</v>
      </c>
      <c r="H8661" s="6" t="s">
        <v>8660</v>
      </c>
      <c r="I8661" s="6" t="s">
        <v>8745</v>
      </c>
      <c r="J8661" s="6" t="s">
        <v>5</v>
      </c>
      <c r="K8661" s="7">
        <v>0</v>
      </c>
      <c r="L8661" s="7">
        <f>IFERROR(VLOOKUP(SiscoTable[[#This Row],[Código]],Hoja2!A:B,2,0)*SiscoTable[[#This Row],[Provta(Uns)]],0)</f>
        <v>0</v>
      </c>
      <c r="M8661" s="7">
        <v>0</v>
      </c>
      <c r="N8661" s="7">
        <v>0</v>
      </c>
      <c r="O8661" s="7">
        <f>IFERROR(VLOOKUP(SiscoTable[[#This Row],[Código]],Hoja2!A:B,2,0)*SiscoTable[[#This Row],[Stock_actual]],0)</f>
        <v>0</v>
      </c>
      <c r="P8661" s="6" t="s">
        <v>7</v>
      </c>
      <c r="Q8661" s="7">
        <v>0</v>
      </c>
      <c r="R8661" s="7">
        <v>0</v>
      </c>
      <c r="S8661" s="7" t="s">
        <v>11926</v>
      </c>
      <c r="BI8661"/>
      <c r="BJ8661"/>
    </row>
    <row r="8662" spans="2:62" x14ac:dyDescent="0.4">
      <c r="B8662" s="1">
        <v>31769</v>
      </c>
      <c r="C8662" s="6" t="s">
        <v>8</v>
      </c>
      <c r="D8662" s="6" t="s">
        <v>8</v>
      </c>
      <c r="E8662" s="6" t="s">
        <v>8482</v>
      </c>
      <c r="F8662" s="6" t="s">
        <v>8641</v>
      </c>
      <c r="G8662" s="6" t="s">
        <v>8649</v>
      </c>
      <c r="H8662" s="6" t="s">
        <v>8747</v>
      </c>
      <c r="I8662" s="6" t="s">
        <v>8746</v>
      </c>
      <c r="J8662" s="6" t="s">
        <v>5</v>
      </c>
      <c r="K8662" s="7">
        <v>2</v>
      </c>
      <c r="L8662" s="7">
        <f>IFERROR(VLOOKUP(SiscoTable[[#This Row],[Código]],Hoja2!A:B,2,0)*SiscoTable[[#This Row],[Provta(Uns)]],0)</f>
        <v>18</v>
      </c>
      <c r="M8662" s="7">
        <v>0</v>
      </c>
      <c r="N8662" s="7">
        <v>54</v>
      </c>
      <c r="O8662" s="7">
        <f>IFERROR(VLOOKUP(SiscoTable[[#This Row],[Código]],Hoja2!A:B,2,0)*SiscoTable[[#This Row],[Stock_actual]],0)</f>
        <v>486</v>
      </c>
      <c r="P8662" s="6" t="s">
        <v>8748</v>
      </c>
      <c r="Q8662" s="7">
        <v>2</v>
      </c>
      <c r="R8662" s="7">
        <v>0</v>
      </c>
      <c r="S8662" s="7" t="s">
        <v>11926</v>
      </c>
      <c r="BI8662"/>
      <c r="BJ8662"/>
    </row>
    <row r="8663" spans="2:62" x14ac:dyDescent="0.4">
      <c r="B8663" s="1">
        <v>31770</v>
      </c>
      <c r="C8663" s="6" t="s">
        <v>8</v>
      </c>
      <c r="D8663" s="6" t="s">
        <v>30</v>
      </c>
      <c r="E8663" s="6" t="s">
        <v>1734</v>
      </c>
      <c r="F8663" s="6" t="s">
        <v>1735</v>
      </c>
      <c r="G8663" s="6" t="s">
        <v>2312</v>
      </c>
      <c r="H8663" s="6" t="s">
        <v>4</v>
      </c>
      <c r="I8663" s="6" t="s">
        <v>2537</v>
      </c>
      <c r="J8663" s="6" t="s">
        <v>5</v>
      </c>
      <c r="K8663" s="7">
        <v>36.33</v>
      </c>
      <c r="L8663" s="7">
        <f>IFERROR(VLOOKUP(SiscoTable[[#This Row],[Código]],Hoja2!A:B,2,0)*SiscoTable[[#This Row],[Provta(Uns)]],0)</f>
        <v>72.66</v>
      </c>
      <c r="M8663" s="7">
        <v>0</v>
      </c>
      <c r="N8663" s="7">
        <v>182</v>
      </c>
      <c r="O8663" s="7">
        <f>IFERROR(VLOOKUP(SiscoTable[[#This Row],[Código]],Hoja2!A:B,2,0)*SiscoTable[[#This Row],[Stock_actual]],0)</f>
        <v>364</v>
      </c>
      <c r="P8663" s="6" t="s">
        <v>2415</v>
      </c>
      <c r="Q8663" s="7">
        <v>40</v>
      </c>
      <c r="R8663" s="7">
        <v>0</v>
      </c>
      <c r="S8663" s="7" t="s">
        <v>11925</v>
      </c>
      <c r="BI8663"/>
      <c r="BJ8663"/>
    </row>
    <row r="8664" spans="2:62" x14ac:dyDescent="0.4">
      <c r="B8664" s="1">
        <v>31771</v>
      </c>
      <c r="C8664" s="6" t="s">
        <v>30</v>
      </c>
      <c r="D8664" s="6" t="s">
        <v>25</v>
      </c>
      <c r="E8664" s="6" t="s">
        <v>1734</v>
      </c>
      <c r="F8664" s="6" t="s">
        <v>1735</v>
      </c>
      <c r="G8664" s="6" t="s">
        <v>2312</v>
      </c>
      <c r="H8664" s="6" t="s">
        <v>4</v>
      </c>
      <c r="I8664" s="6" t="s">
        <v>2384</v>
      </c>
      <c r="J8664" s="6" t="s">
        <v>5</v>
      </c>
      <c r="K8664" s="7">
        <v>96</v>
      </c>
      <c r="L8664" s="7">
        <f>IFERROR(VLOOKUP(SiscoTable[[#This Row],[Código]],Hoja2!A:B,2,0)*SiscoTable[[#This Row],[Provta(Uns)]],0)</f>
        <v>153.60000000000002</v>
      </c>
      <c r="M8664" s="7">
        <v>0</v>
      </c>
      <c r="N8664" s="7">
        <v>224</v>
      </c>
      <c r="O8664" s="7">
        <f>IFERROR(VLOOKUP(SiscoTable[[#This Row],[Código]],Hoja2!A:B,2,0)*SiscoTable[[#This Row],[Stock_actual]],0)</f>
        <v>358.40000000000003</v>
      </c>
      <c r="P8664" s="6" t="s">
        <v>1159</v>
      </c>
      <c r="Q8664" s="7">
        <v>106</v>
      </c>
      <c r="R8664" s="7">
        <v>0</v>
      </c>
      <c r="S8664" s="7" t="s">
        <v>11925</v>
      </c>
      <c r="BI8664"/>
      <c r="BJ8664"/>
    </row>
    <row r="8665" spans="2:62" x14ac:dyDescent="0.4">
      <c r="B8665" s="1">
        <v>31772</v>
      </c>
      <c r="C8665" s="6" t="s">
        <v>8</v>
      </c>
      <c r="D8665" s="6" t="s">
        <v>8</v>
      </c>
      <c r="E8665" s="6" t="s">
        <v>3268</v>
      </c>
      <c r="F8665" s="6" t="s">
        <v>5836</v>
      </c>
      <c r="G8665" s="6" t="s">
        <v>5929</v>
      </c>
      <c r="H8665" s="6" t="s">
        <v>6006</v>
      </c>
      <c r="I8665" s="6" t="s">
        <v>6043</v>
      </c>
      <c r="J8665" s="6" t="s">
        <v>5</v>
      </c>
      <c r="K8665" s="7">
        <v>0.83</v>
      </c>
      <c r="L8665" s="7">
        <f>IFERROR(VLOOKUP(SiscoTable[[#This Row],[Código]],Hoja2!A:B,2,0)*SiscoTable[[#This Row],[Provta(Uns)]],0)</f>
        <v>29.216000000000001</v>
      </c>
      <c r="M8665" s="7">
        <v>0</v>
      </c>
      <c r="N8665" s="7">
        <v>7</v>
      </c>
      <c r="O8665" s="7">
        <f>IFERROR(VLOOKUP(SiscoTable[[#This Row],[Código]],Hoja2!A:B,2,0)*SiscoTable[[#This Row],[Stock_actual]],0)</f>
        <v>246.40000000000003</v>
      </c>
      <c r="P8665" s="6" t="s">
        <v>1940</v>
      </c>
      <c r="Q8665" s="7">
        <v>1</v>
      </c>
      <c r="R8665" s="7">
        <v>0</v>
      </c>
      <c r="S8665" s="7" t="s">
        <v>11928</v>
      </c>
      <c r="BI8665"/>
      <c r="BJ8665"/>
    </row>
    <row r="8666" spans="2:62" x14ac:dyDescent="0.4">
      <c r="B8666" s="1">
        <v>31773</v>
      </c>
      <c r="C8666" s="6" t="s">
        <v>8</v>
      </c>
      <c r="D8666" s="6" t="s">
        <v>30</v>
      </c>
      <c r="E8666" s="6" t="s">
        <v>3268</v>
      </c>
      <c r="F8666" s="6" t="s">
        <v>5836</v>
      </c>
      <c r="G8666" s="6" t="s">
        <v>5929</v>
      </c>
      <c r="H8666" s="6" t="s">
        <v>6006</v>
      </c>
      <c r="I8666" s="6" t="s">
        <v>6044</v>
      </c>
      <c r="J8666" s="6" t="s">
        <v>5</v>
      </c>
      <c r="K8666" s="7">
        <v>12</v>
      </c>
      <c r="L8666" s="7">
        <f>IFERROR(VLOOKUP(SiscoTable[[#This Row],[Código]],Hoja2!A:B,2,0)*SiscoTable[[#This Row],[Provta(Uns)]],0)</f>
        <v>54</v>
      </c>
      <c r="M8666" s="7">
        <v>95</v>
      </c>
      <c r="N8666" s="7">
        <v>0</v>
      </c>
      <c r="O8666" s="7">
        <f>IFERROR(VLOOKUP(SiscoTable[[#This Row],[Código]],Hoja2!A:B,2,0)*SiscoTable[[#This Row],[Stock_actual]],0)</f>
        <v>0</v>
      </c>
      <c r="P8666" s="6" t="s">
        <v>7</v>
      </c>
      <c r="Q8666" s="7">
        <v>13</v>
      </c>
      <c r="R8666" s="7">
        <v>0</v>
      </c>
      <c r="S8666" s="7" t="s">
        <v>11928</v>
      </c>
      <c r="BI8666"/>
      <c r="BJ8666"/>
    </row>
    <row r="8667" spans="2:62" x14ac:dyDescent="0.4">
      <c r="B8667" s="1">
        <v>31774</v>
      </c>
      <c r="C8667" s="6" t="s">
        <v>8</v>
      </c>
      <c r="D8667" s="6" t="s">
        <v>8</v>
      </c>
      <c r="E8667" s="6" t="s">
        <v>3268</v>
      </c>
      <c r="F8667" s="6" t="s">
        <v>61</v>
      </c>
      <c r="G8667" s="6" t="s">
        <v>8157</v>
      </c>
      <c r="H8667" s="6" t="s">
        <v>8272</v>
      </c>
      <c r="I8667" s="6" t="s">
        <v>8271</v>
      </c>
      <c r="J8667" s="6" t="s">
        <v>5</v>
      </c>
      <c r="K8667" s="7">
        <v>6.67</v>
      </c>
      <c r="L8667" s="7">
        <f>IFERROR(VLOOKUP(SiscoTable[[#This Row],[Código]],Hoja2!A:B,2,0)*SiscoTable[[#This Row],[Provta(Uns)]],0)</f>
        <v>38.686</v>
      </c>
      <c r="M8667" s="7">
        <v>0</v>
      </c>
      <c r="N8667" s="7">
        <v>0</v>
      </c>
      <c r="O8667" s="7">
        <f>IFERROR(VLOOKUP(SiscoTable[[#This Row],[Código]],Hoja2!A:B,2,0)*SiscoTable[[#This Row],[Stock_actual]],0)</f>
        <v>0</v>
      </c>
      <c r="P8667" s="6" t="s">
        <v>7</v>
      </c>
      <c r="Q8667" s="7">
        <v>7</v>
      </c>
      <c r="R8667" s="7">
        <v>13.2</v>
      </c>
      <c r="S8667" s="7" t="s">
        <v>11928</v>
      </c>
      <c r="BI8667"/>
      <c r="BJ8667"/>
    </row>
    <row r="8668" spans="2:62" x14ac:dyDescent="0.4">
      <c r="B8668" s="1">
        <v>31775</v>
      </c>
      <c r="C8668" s="6" t="s">
        <v>8</v>
      </c>
      <c r="D8668" s="6" t="s">
        <v>8</v>
      </c>
      <c r="E8668" s="6" t="s">
        <v>8482</v>
      </c>
      <c r="F8668" s="6" t="s">
        <v>1736</v>
      </c>
      <c r="G8668" s="6" t="s">
        <v>10616</v>
      </c>
      <c r="H8668" s="6" t="s">
        <v>10695</v>
      </c>
      <c r="I8668" s="6" t="s">
        <v>10697</v>
      </c>
      <c r="J8668" s="6" t="s">
        <v>5</v>
      </c>
      <c r="K8668" s="7">
        <v>1.83</v>
      </c>
      <c r="L8668" s="7">
        <f>IFERROR(VLOOKUP(SiscoTable[[#This Row],[Código]],Hoja2!A:B,2,0)*SiscoTable[[#This Row],[Provta(Uns)]],0)</f>
        <v>44.835000000000001</v>
      </c>
      <c r="M8668" s="7">
        <v>0</v>
      </c>
      <c r="N8668" s="7">
        <v>13</v>
      </c>
      <c r="O8668" s="7">
        <f>IFERROR(VLOOKUP(SiscoTable[[#This Row],[Código]],Hoja2!A:B,2,0)*SiscoTable[[#This Row],[Stock_actual]],0)</f>
        <v>318.5</v>
      </c>
      <c r="P8668" s="6" t="s">
        <v>3570</v>
      </c>
      <c r="Q8668" s="7">
        <v>2</v>
      </c>
      <c r="R8668" s="7">
        <v>0</v>
      </c>
      <c r="S8668" s="7" t="s">
        <v>11926</v>
      </c>
      <c r="BI8668"/>
      <c r="BJ8668"/>
    </row>
    <row r="8669" spans="2:62" x14ac:dyDescent="0.4">
      <c r="B8669" s="1">
        <v>31776</v>
      </c>
      <c r="C8669" s="6" t="s">
        <v>8</v>
      </c>
      <c r="D8669" s="6" t="s">
        <v>8</v>
      </c>
      <c r="E8669" s="6" t="s">
        <v>8482</v>
      </c>
      <c r="F8669" s="6" t="s">
        <v>1736</v>
      </c>
      <c r="G8669" s="6" t="s">
        <v>10616</v>
      </c>
      <c r="H8669" s="6" t="s">
        <v>10618</v>
      </c>
      <c r="I8669" s="6" t="s">
        <v>10698</v>
      </c>
      <c r="J8669" s="6" t="s">
        <v>5</v>
      </c>
      <c r="K8669" s="7">
        <v>9.17</v>
      </c>
      <c r="L8669" s="7">
        <f>IFERROR(VLOOKUP(SiscoTable[[#This Row],[Código]],Hoja2!A:B,2,0)*SiscoTable[[#This Row],[Provta(Uns)]],0)</f>
        <v>53.186</v>
      </c>
      <c r="M8669" s="7">
        <v>0</v>
      </c>
      <c r="N8669" s="7">
        <v>53</v>
      </c>
      <c r="O8669" s="7">
        <f>IFERROR(VLOOKUP(SiscoTable[[#This Row],[Código]],Hoja2!A:B,2,0)*SiscoTable[[#This Row],[Stock_actual]],0)</f>
        <v>307.39999999999998</v>
      </c>
      <c r="P8669" s="6" t="s">
        <v>2697</v>
      </c>
      <c r="Q8669" s="7">
        <v>10</v>
      </c>
      <c r="R8669" s="7">
        <v>0</v>
      </c>
      <c r="S8669" s="7" t="s">
        <v>11926</v>
      </c>
      <c r="BI8669"/>
      <c r="BJ8669"/>
    </row>
    <row r="8670" spans="2:62" x14ac:dyDescent="0.4">
      <c r="B8670" s="1">
        <v>31777</v>
      </c>
      <c r="C8670" s="6" t="s">
        <v>8</v>
      </c>
      <c r="D8670" s="6" t="s">
        <v>8</v>
      </c>
      <c r="E8670" s="6" t="s">
        <v>8482</v>
      </c>
      <c r="F8670" s="6" t="s">
        <v>1736</v>
      </c>
      <c r="G8670" s="6" t="s">
        <v>10616</v>
      </c>
      <c r="H8670" s="6" t="s">
        <v>10618</v>
      </c>
      <c r="I8670" s="6" t="s">
        <v>10699</v>
      </c>
      <c r="J8670" s="6" t="s">
        <v>5</v>
      </c>
      <c r="K8670" s="7">
        <v>14.17</v>
      </c>
      <c r="L8670" s="7">
        <f>IFERROR(VLOOKUP(SiscoTable[[#This Row],[Código]],Hoja2!A:B,2,0)*SiscoTable[[#This Row],[Provta(Uns)]],0)</f>
        <v>69.433000000000007</v>
      </c>
      <c r="M8670" s="7">
        <v>0</v>
      </c>
      <c r="N8670" s="7">
        <v>50</v>
      </c>
      <c r="O8670" s="7">
        <f>IFERROR(VLOOKUP(SiscoTable[[#This Row],[Código]],Hoja2!A:B,2,0)*SiscoTable[[#This Row],[Stock_actual]],0)</f>
        <v>245.00000000000003</v>
      </c>
      <c r="P8670" s="6" t="s">
        <v>3837</v>
      </c>
      <c r="Q8670" s="7">
        <v>16</v>
      </c>
      <c r="R8670" s="7">
        <v>0</v>
      </c>
      <c r="S8670" s="7" t="s">
        <v>11926</v>
      </c>
      <c r="BI8670"/>
      <c r="BJ8670"/>
    </row>
    <row r="8671" spans="2:62" x14ac:dyDescent="0.4">
      <c r="B8671" s="1">
        <v>31778</v>
      </c>
      <c r="C8671" s="6" t="s">
        <v>8</v>
      </c>
      <c r="D8671" s="6" t="s">
        <v>8</v>
      </c>
      <c r="E8671" s="6" t="s">
        <v>8482</v>
      </c>
      <c r="F8671" s="6" t="s">
        <v>10720</v>
      </c>
      <c r="G8671" s="6" t="s">
        <v>11322</v>
      </c>
      <c r="H8671" s="6" t="s">
        <v>11325</v>
      </c>
      <c r="I8671" s="6" t="s">
        <v>11435</v>
      </c>
      <c r="J8671" s="6" t="s">
        <v>5</v>
      </c>
      <c r="K8671" s="7">
        <v>5</v>
      </c>
      <c r="L8671" s="7">
        <f>IFERROR(VLOOKUP(SiscoTable[[#This Row],[Código]],Hoja2!A:B,2,0)*SiscoTable[[#This Row],[Provta(Uns)]],0)</f>
        <v>63</v>
      </c>
      <c r="M8671" s="7">
        <v>24</v>
      </c>
      <c r="N8671" s="7">
        <v>10</v>
      </c>
      <c r="O8671" s="7">
        <f>IFERROR(VLOOKUP(SiscoTable[[#This Row],[Código]],Hoja2!A:B,2,0)*SiscoTable[[#This Row],[Stock_actual]],0)</f>
        <v>126</v>
      </c>
      <c r="P8671" s="6" t="s">
        <v>242</v>
      </c>
      <c r="Q8671" s="7">
        <v>6</v>
      </c>
      <c r="R8671" s="7">
        <v>0</v>
      </c>
      <c r="S8671" s="7" t="s">
        <v>11926</v>
      </c>
      <c r="BI8671"/>
      <c r="BJ8671"/>
    </row>
    <row r="8672" spans="2:62" x14ac:dyDescent="0.4">
      <c r="B8672" s="1">
        <v>31779</v>
      </c>
      <c r="C8672" s="6" t="s">
        <v>8</v>
      </c>
      <c r="D8672" s="6" t="s">
        <v>8</v>
      </c>
      <c r="E8672" s="6" t="s">
        <v>8482</v>
      </c>
      <c r="F8672" s="6" t="s">
        <v>9030</v>
      </c>
      <c r="G8672" s="6" t="s">
        <v>9299</v>
      </c>
      <c r="H8672" s="6" t="s">
        <v>9306</v>
      </c>
      <c r="I8672" s="6" t="s">
        <v>9586</v>
      </c>
      <c r="J8672" s="6" t="s">
        <v>5</v>
      </c>
      <c r="K8672" s="7">
        <v>1.33</v>
      </c>
      <c r="L8672" s="7">
        <f>IFERROR(VLOOKUP(SiscoTable[[#This Row],[Código]],Hoja2!A:B,2,0)*SiscoTable[[#This Row],[Provta(Uns)]],0)</f>
        <v>46.417000000000002</v>
      </c>
      <c r="M8672" s="7">
        <v>0</v>
      </c>
      <c r="N8672" s="7">
        <v>9</v>
      </c>
      <c r="O8672" s="7">
        <f>IFERROR(VLOOKUP(SiscoTable[[#This Row],[Código]],Hoja2!A:B,2,0)*SiscoTable[[#This Row],[Stock_actual]],0)</f>
        <v>314.09999999999997</v>
      </c>
      <c r="P8672" s="6" t="s">
        <v>1510</v>
      </c>
      <c r="Q8672" s="7">
        <v>1</v>
      </c>
      <c r="R8672" s="7">
        <v>0</v>
      </c>
      <c r="S8672" s="7" t="s">
        <v>11926</v>
      </c>
      <c r="BI8672"/>
      <c r="BJ8672"/>
    </row>
    <row r="8673" spans="2:62" x14ac:dyDescent="0.4">
      <c r="B8673" s="1">
        <v>31780</v>
      </c>
      <c r="C8673" s="6" t="s">
        <v>8</v>
      </c>
      <c r="D8673" s="6" t="s">
        <v>8</v>
      </c>
      <c r="E8673" s="6" t="s">
        <v>8482</v>
      </c>
      <c r="F8673" s="6" t="s">
        <v>9030</v>
      </c>
      <c r="G8673" s="6" t="s">
        <v>9184</v>
      </c>
      <c r="H8673" s="6" t="s">
        <v>9118</v>
      </c>
      <c r="I8673" s="6" t="s">
        <v>9266</v>
      </c>
      <c r="J8673" s="6" t="s">
        <v>5</v>
      </c>
      <c r="K8673" s="7">
        <v>1.17</v>
      </c>
      <c r="L8673" s="7">
        <f>IFERROR(VLOOKUP(SiscoTable[[#This Row],[Código]],Hoja2!A:B,2,0)*SiscoTable[[#This Row],[Provta(Uns)]],0)</f>
        <v>28.313999999999997</v>
      </c>
      <c r="M8673" s="7">
        <v>12</v>
      </c>
      <c r="N8673" s="7">
        <v>1</v>
      </c>
      <c r="O8673" s="7">
        <f>IFERROR(VLOOKUP(SiscoTable[[#This Row],[Código]],Hoja2!A:B,2,0)*SiscoTable[[#This Row],[Stock_actual]],0)</f>
        <v>24.2</v>
      </c>
      <c r="P8673" s="6" t="s">
        <v>812</v>
      </c>
      <c r="Q8673" s="7">
        <v>1</v>
      </c>
      <c r="R8673" s="7">
        <v>0</v>
      </c>
      <c r="S8673" s="7" t="s">
        <v>11926</v>
      </c>
      <c r="BI8673"/>
      <c r="BJ8673"/>
    </row>
    <row r="8674" spans="2:62" x14ac:dyDescent="0.4">
      <c r="B8674" s="1">
        <v>31781</v>
      </c>
      <c r="C8674" s="6" t="s">
        <v>8</v>
      </c>
      <c r="D8674" s="6" t="s">
        <v>8</v>
      </c>
      <c r="E8674" s="6" t="s">
        <v>8482</v>
      </c>
      <c r="F8674" s="6" t="s">
        <v>9030</v>
      </c>
      <c r="G8674" s="6" t="s">
        <v>9051</v>
      </c>
      <c r="H8674" s="6" t="s">
        <v>9053</v>
      </c>
      <c r="I8674" s="6" t="s">
        <v>9102</v>
      </c>
      <c r="J8674" s="6" t="s">
        <v>5</v>
      </c>
      <c r="K8674" s="7">
        <v>1.33</v>
      </c>
      <c r="L8674" s="7">
        <f>IFERROR(VLOOKUP(SiscoTable[[#This Row],[Código]],Hoja2!A:B,2,0)*SiscoTable[[#This Row],[Provta(Uns)]],0)</f>
        <v>27.131999999999998</v>
      </c>
      <c r="M8674" s="7">
        <v>0</v>
      </c>
      <c r="N8674" s="7">
        <v>4</v>
      </c>
      <c r="O8674" s="7">
        <f>IFERROR(VLOOKUP(SiscoTable[[#This Row],[Código]],Hoja2!A:B,2,0)*SiscoTable[[#This Row],[Stock_actual]],0)</f>
        <v>81.599999999999994</v>
      </c>
      <c r="P8674" s="6" t="s">
        <v>983</v>
      </c>
      <c r="Q8674" s="7">
        <v>1</v>
      </c>
      <c r="R8674" s="7">
        <v>0</v>
      </c>
      <c r="S8674" s="7" t="s">
        <v>11926</v>
      </c>
      <c r="BI8674"/>
      <c r="BJ8674"/>
    </row>
    <row r="8675" spans="2:62" x14ac:dyDescent="0.4">
      <c r="B8675" s="1">
        <v>31782</v>
      </c>
      <c r="C8675" s="6" t="s">
        <v>8</v>
      </c>
      <c r="D8675" s="6" t="s">
        <v>8</v>
      </c>
      <c r="E8675" s="6" t="s">
        <v>8482</v>
      </c>
      <c r="F8675" s="6" t="s">
        <v>8641</v>
      </c>
      <c r="G8675" s="6" t="s">
        <v>8756</v>
      </c>
      <c r="H8675" s="6" t="s">
        <v>8760</v>
      </c>
      <c r="I8675" s="6" t="s">
        <v>8924</v>
      </c>
      <c r="J8675" s="6" t="s">
        <v>5</v>
      </c>
      <c r="K8675" s="7">
        <v>1.5</v>
      </c>
      <c r="L8675" s="7">
        <f>IFERROR(VLOOKUP(SiscoTable[[#This Row],[Código]],Hoja2!A:B,2,0)*SiscoTable[[#This Row],[Provta(Uns)]],0)</f>
        <v>18</v>
      </c>
      <c r="M8675" s="7">
        <v>0</v>
      </c>
      <c r="N8675" s="7">
        <v>1</v>
      </c>
      <c r="O8675" s="7">
        <f>IFERROR(VLOOKUP(SiscoTable[[#This Row],[Código]],Hoja2!A:B,2,0)*SiscoTable[[#This Row],[Stock_actual]],0)</f>
        <v>12</v>
      </c>
      <c r="P8675" s="6" t="s">
        <v>218</v>
      </c>
      <c r="Q8675" s="7">
        <v>2</v>
      </c>
      <c r="R8675" s="7">
        <v>3</v>
      </c>
      <c r="S8675" s="7" t="s">
        <v>11926</v>
      </c>
      <c r="BI8675"/>
      <c r="BJ8675"/>
    </row>
    <row r="8676" spans="2:62" x14ac:dyDescent="0.4">
      <c r="B8676" s="1">
        <v>31783</v>
      </c>
      <c r="C8676" s="6" t="s">
        <v>8</v>
      </c>
      <c r="D8676" s="6" t="s">
        <v>8</v>
      </c>
      <c r="E8676" s="6" t="s">
        <v>3268</v>
      </c>
      <c r="F8676" s="6" t="s">
        <v>6059</v>
      </c>
      <c r="G8676" s="6" t="s">
        <v>6392</v>
      </c>
      <c r="H8676" s="6" t="s">
        <v>3457</v>
      </c>
      <c r="I8676" s="6" t="s">
        <v>6466</v>
      </c>
      <c r="J8676" s="6" t="s">
        <v>5</v>
      </c>
      <c r="K8676" s="7">
        <v>0.5</v>
      </c>
      <c r="L8676" s="7">
        <f>IFERROR(VLOOKUP(SiscoTable[[#This Row],[Código]],Hoja2!A:B,2,0)*SiscoTable[[#This Row],[Provta(Uns)]],0)</f>
        <v>14.5</v>
      </c>
      <c r="M8676" s="7">
        <v>0</v>
      </c>
      <c r="N8676" s="7">
        <v>21</v>
      </c>
      <c r="O8676" s="7">
        <f>IFERROR(VLOOKUP(SiscoTable[[#This Row],[Código]],Hoja2!A:B,2,0)*SiscoTable[[#This Row],[Stock_actual]],0)</f>
        <v>609</v>
      </c>
      <c r="P8676" s="6" t="s">
        <v>2025</v>
      </c>
      <c r="Q8676" s="7">
        <v>1</v>
      </c>
      <c r="R8676" s="7">
        <v>0</v>
      </c>
      <c r="S8676" s="7" t="s">
        <v>11925</v>
      </c>
      <c r="BI8676"/>
      <c r="BJ8676"/>
    </row>
    <row r="8677" spans="2:62" x14ac:dyDescent="0.4">
      <c r="B8677" s="1">
        <v>31784</v>
      </c>
      <c r="C8677" s="6" t="s">
        <v>8</v>
      </c>
      <c r="D8677" s="6" t="s">
        <v>8</v>
      </c>
      <c r="E8677" s="6" t="s">
        <v>3268</v>
      </c>
      <c r="F8677" s="6" t="s">
        <v>6059</v>
      </c>
      <c r="G8677" s="6" t="s">
        <v>6392</v>
      </c>
      <c r="H8677" s="6" t="s">
        <v>3457</v>
      </c>
      <c r="I8677" s="6" t="s">
        <v>6467</v>
      </c>
      <c r="J8677" s="6" t="s">
        <v>5</v>
      </c>
      <c r="K8677" s="7">
        <v>0.33</v>
      </c>
      <c r="L8677" s="7">
        <f>IFERROR(VLOOKUP(SiscoTable[[#This Row],[Código]],Hoja2!A:B,2,0)*SiscoTable[[#This Row],[Provta(Uns)]],0)</f>
        <v>8.4150000000000009</v>
      </c>
      <c r="M8677" s="7">
        <v>0</v>
      </c>
      <c r="N8677" s="7">
        <v>4</v>
      </c>
      <c r="O8677" s="7">
        <f>IFERROR(VLOOKUP(SiscoTable[[#This Row],[Código]],Hoja2!A:B,2,0)*SiscoTable[[#This Row],[Stock_actual]],0)</f>
        <v>102</v>
      </c>
      <c r="P8677" s="6" t="s">
        <v>2784</v>
      </c>
      <c r="Q8677" s="7">
        <v>0</v>
      </c>
      <c r="R8677" s="7">
        <v>0</v>
      </c>
      <c r="S8677" s="7" t="s">
        <v>11925</v>
      </c>
      <c r="BI8677"/>
      <c r="BJ8677"/>
    </row>
    <row r="8678" spans="2:62" x14ac:dyDescent="0.4">
      <c r="B8678" s="1">
        <v>31786</v>
      </c>
      <c r="C8678" s="6" t="s">
        <v>8</v>
      </c>
      <c r="D8678" s="6" t="s">
        <v>8</v>
      </c>
      <c r="E8678" s="6" t="s">
        <v>3268</v>
      </c>
      <c r="F8678" s="6" t="s">
        <v>6059</v>
      </c>
      <c r="G8678" s="6" t="s">
        <v>6392</v>
      </c>
      <c r="H8678" s="6" t="s">
        <v>3457</v>
      </c>
      <c r="I8678" s="6" t="s">
        <v>6468</v>
      </c>
      <c r="J8678" s="6" t="s">
        <v>5</v>
      </c>
      <c r="K8678" s="7">
        <v>0</v>
      </c>
      <c r="L8678" s="7">
        <f>IFERROR(VLOOKUP(SiscoTable[[#This Row],[Código]],Hoja2!A:B,2,0)*SiscoTable[[#This Row],[Provta(Uns)]],0)</f>
        <v>0</v>
      </c>
      <c r="M8678" s="7">
        <v>0</v>
      </c>
      <c r="N8678" s="7">
        <v>6</v>
      </c>
      <c r="O8678" s="7">
        <f>IFERROR(VLOOKUP(SiscoTable[[#This Row],[Código]],Hoja2!A:B,2,0)*SiscoTable[[#This Row],[Stock_actual]],0)</f>
        <v>153</v>
      </c>
      <c r="P8678" s="6" t="s">
        <v>134</v>
      </c>
      <c r="Q8678" s="7">
        <v>0</v>
      </c>
      <c r="R8678" s="7">
        <v>0</v>
      </c>
      <c r="S8678" s="7" t="s">
        <v>11925</v>
      </c>
      <c r="BI8678"/>
      <c r="BJ8678"/>
    </row>
    <row r="8679" spans="2:62" x14ac:dyDescent="0.4">
      <c r="B8679" s="1">
        <v>31790</v>
      </c>
      <c r="C8679" s="6" t="s">
        <v>8</v>
      </c>
      <c r="D8679" s="6" t="s">
        <v>8</v>
      </c>
      <c r="E8679" s="6" t="s">
        <v>3268</v>
      </c>
      <c r="F8679" s="6" t="s">
        <v>6059</v>
      </c>
      <c r="G8679" s="6" t="s">
        <v>6693</v>
      </c>
      <c r="H8679" s="6" t="s">
        <v>6699</v>
      </c>
      <c r="I8679" s="6" t="s">
        <v>6737</v>
      </c>
      <c r="J8679" s="6" t="s">
        <v>5</v>
      </c>
      <c r="K8679" s="7">
        <v>1</v>
      </c>
      <c r="L8679" s="7">
        <f>IFERROR(VLOOKUP(SiscoTable[[#This Row],[Código]],Hoja2!A:B,2,0)*SiscoTable[[#This Row],[Provta(Uns)]],0)</f>
        <v>6.9</v>
      </c>
      <c r="M8679" s="7">
        <v>0</v>
      </c>
      <c r="N8679" s="7">
        <v>0</v>
      </c>
      <c r="O8679" s="7">
        <f>IFERROR(VLOOKUP(SiscoTable[[#This Row],[Código]],Hoja2!A:B,2,0)*SiscoTable[[#This Row],[Stock_actual]],0)</f>
        <v>0</v>
      </c>
      <c r="P8679" s="6" t="s">
        <v>7</v>
      </c>
      <c r="Q8679" s="7">
        <v>1</v>
      </c>
      <c r="R8679" s="7">
        <v>1.7999999999999998</v>
      </c>
      <c r="S8679" s="7" t="s">
        <v>11925</v>
      </c>
      <c r="BI8679"/>
      <c r="BJ8679"/>
    </row>
    <row r="8680" spans="2:62" x14ac:dyDescent="0.4">
      <c r="B8680" s="1">
        <v>31791</v>
      </c>
      <c r="C8680" s="6" t="s">
        <v>8</v>
      </c>
      <c r="D8680" s="6" t="s">
        <v>8</v>
      </c>
      <c r="E8680" s="6" t="s">
        <v>3268</v>
      </c>
      <c r="F8680" s="6" t="s">
        <v>6059</v>
      </c>
      <c r="G8680" s="6" t="s">
        <v>6693</v>
      </c>
      <c r="H8680" s="6" t="s">
        <v>6699</v>
      </c>
      <c r="I8680" s="6" t="s">
        <v>6738</v>
      </c>
      <c r="J8680" s="6" t="s">
        <v>5</v>
      </c>
      <c r="K8680" s="7">
        <v>1</v>
      </c>
      <c r="L8680" s="7">
        <f>IFERROR(VLOOKUP(SiscoTable[[#This Row],[Código]],Hoja2!A:B,2,0)*SiscoTable[[#This Row],[Provta(Uns)]],0)</f>
        <v>6.9</v>
      </c>
      <c r="M8680" s="7">
        <v>0</v>
      </c>
      <c r="N8680" s="7">
        <v>0</v>
      </c>
      <c r="O8680" s="7">
        <f>IFERROR(VLOOKUP(SiscoTable[[#This Row],[Código]],Hoja2!A:B,2,0)*SiscoTable[[#This Row],[Stock_actual]],0)</f>
        <v>0</v>
      </c>
      <c r="P8680" s="6" t="s">
        <v>7</v>
      </c>
      <c r="Q8680" s="7">
        <v>1</v>
      </c>
      <c r="R8680" s="7">
        <v>1.7999999999999998</v>
      </c>
      <c r="S8680" s="7" t="s">
        <v>11925</v>
      </c>
      <c r="BI8680"/>
      <c r="BJ8680"/>
    </row>
    <row r="8681" spans="2:62" x14ac:dyDescent="0.4">
      <c r="B8681" s="1">
        <v>31794</v>
      </c>
      <c r="C8681" s="6" t="s">
        <v>8</v>
      </c>
      <c r="D8681" s="6" t="s">
        <v>8</v>
      </c>
      <c r="E8681" s="6" t="s">
        <v>3268</v>
      </c>
      <c r="F8681" s="6" t="s">
        <v>3269</v>
      </c>
      <c r="G8681" s="6" t="s">
        <v>5543</v>
      </c>
      <c r="H8681" s="6" t="s">
        <v>5571</v>
      </c>
      <c r="I8681" s="6" t="s">
        <v>5734</v>
      </c>
      <c r="J8681" s="6" t="s">
        <v>5</v>
      </c>
      <c r="K8681" s="7">
        <v>10</v>
      </c>
      <c r="L8681" s="7">
        <f>IFERROR(VLOOKUP(SiscoTable[[#This Row],[Código]],Hoja2!A:B,2,0)*SiscoTable[[#This Row],[Provta(Uns)]],0)</f>
        <v>16</v>
      </c>
      <c r="M8681" s="7">
        <v>36</v>
      </c>
      <c r="N8681" s="7">
        <v>0</v>
      </c>
      <c r="O8681" s="7">
        <f>IFERROR(VLOOKUP(SiscoTable[[#This Row],[Código]],Hoja2!A:B,2,0)*SiscoTable[[#This Row],[Stock_actual]],0)</f>
        <v>0</v>
      </c>
      <c r="P8681" s="6" t="s">
        <v>7</v>
      </c>
      <c r="Q8681" s="7">
        <v>11</v>
      </c>
      <c r="R8681" s="7">
        <v>0</v>
      </c>
      <c r="S8681" s="7" t="s">
        <v>11925</v>
      </c>
      <c r="BI8681"/>
      <c r="BJ8681"/>
    </row>
    <row r="8682" spans="2:62" x14ac:dyDescent="0.4">
      <c r="B8682" s="1">
        <v>31795</v>
      </c>
      <c r="C8682" s="6" t="s">
        <v>8</v>
      </c>
      <c r="D8682" s="6" t="s">
        <v>8</v>
      </c>
      <c r="E8682" s="6" t="s">
        <v>3268</v>
      </c>
      <c r="F8682" s="6" t="s">
        <v>3269</v>
      </c>
      <c r="G8682" s="6" t="s">
        <v>634</v>
      </c>
      <c r="H8682" s="6" t="s">
        <v>4864</v>
      </c>
      <c r="I8682" s="6" t="s">
        <v>4948</v>
      </c>
      <c r="J8682" s="6" t="s">
        <v>5</v>
      </c>
      <c r="K8682" s="7">
        <v>3.33</v>
      </c>
      <c r="L8682" s="7">
        <f>IFERROR(VLOOKUP(SiscoTable[[#This Row],[Código]],Hoja2!A:B,2,0)*SiscoTable[[#This Row],[Provta(Uns)]],0)</f>
        <v>23.310000000000002</v>
      </c>
      <c r="M8682" s="7">
        <v>180</v>
      </c>
      <c r="N8682" s="7">
        <v>20</v>
      </c>
      <c r="O8682" s="7">
        <f>IFERROR(VLOOKUP(SiscoTable[[#This Row],[Código]],Hoja2!A:B,2,0)*SiscoTable[[#This Row],[Stock_actual]],0)</f>
        <v>140</v>
      </c>
      <c r="P8682" s="6" t="s">
        <v>1014</v>
      </c>
      <c r="Q8682" s="7">
        <v>4</v>
      </c>
      <c r="R8682" s="7">
        <v>0</v>
      </c>
      <c r="S8682" s="7" t="s">
        <v>11927</v>
      </c>
      <c r="BI8682"/>
      <c r="BJ8682"/>
    </row>
    <row r="8683" spans="2:62" x14ac:dyDescent="0.4">
      <c r="B8683" s="1">
        <v>31796</v>
      </c>
      <c r="C8683" s="6" t="s">
        <v>8</v>
      </c>
      <c r="D8683" s="6" t="s">
        <v>8</v>
      </c>
      <c r="E8683" s="6" t="s">
        <v>3268</v>
      </c>
      <c r="F8683" s="6" t="s">
        <v>3269</v>
      </c>
      <c r="G8683" s="6" t="s">
        <v>634</v>
      </c>
      <c r="H8683" s="6" t="s">
        <v>4864</v>
      </c>
      <c r="I8683" s="6" t="s">
        <v>4949</v>
      </c>
      <c r="J8683" s="6" t="s">
        <v>5</v>
      </c>
      <c r="K8683" s="7">
        <v>7.83</v>
      </c>
      <c r="L8683" s="7">
        <f>IFERROR(VLOOKUP(SiscoTable[[#This Row],[Código]],Hoja2!A:B,2,0)*SiscoTable[[#This Row],[Provta(Uns)]],0)</f>
        <v>54.81</v>
      </c>
      <c r="M8683" s="7">
        <v>0</v>
      </c>
      <c r="N8683" s="7">
        <v>14</v>
      </c>
      <c r="O8683" s="7">
        <f>IFERROR(VLOOKUP(SiscoTable[[#This Row],[Código]],Hoja2!A:B,2,0)*SiscoTable[[#This Row],[Stock_actual]],0)</f>
        <v>98</v>
      </c>
      <c r="P8683" s="6" t="s">
        <v>773</v>
      </c>
      <c r="Q8683" s="7">
        <v>9</v>
      </c>
      <c r="R8683" s="7">
        <v>0</v>
      </c>
      <c r="S8683" s="7" t="s">
        <v>11927</v>
      </c>
      <c r="BI8683"/>
      <c r="BJ8683"/>
    </row>
    <row r="8684" spans="2:62" x14ac:dyDescent="0.4">
      <c r="B8684" s="1">
        <v>31797</v>
      </c>
      <c r="C8684" s="6" t="s">
        <v>8</v>
      </c>
      <c r="D8684" s="6" t="s">
        <v>8</v>
      </c>
      <c r="E8684" s="6" t="s">
        <v>3268</v>
      </c>
      <c r="F8684" s="6" t="s">
        <v>3269</v>
      </c>
      <c r="G8684" s="6" t="s">
        <v>634</v>
      </c>
      <c r="H8684" s="6" t="s">
        <v>4864</v>
      </c>
      <c r="I8684" s="6" t="s">
        <v>4950</v>
      </c>
      <c r="J8684" s="6" t="s">
        <v>5</v>
      </c>
      <c r="K8684" s="7">
        <v>3.33</v>
      </c>
      <c r="L8684" s="7">
        <f>IFERROR(VLOOKUP(SiscoTable[[#This Row],[Código]],Hoja2!A:B,2,0)*SiscoTable[[#This Row],[Provta(Uns)]],0)</f>
        <v>23.310000000000002</v>
      </c>
      <c r="M8684" s="7">
        <v>0</v>
      </c>
      <c r="N8684" s="7">
        <v>40</v>
      </c>
      <c r="O8684" s="7">
        <f>IFERROR(VLOOKUP(SiscoTable[[#This Row],[Código]],Hoja2!A:B,2,0)*SiscoTable[[#This Row],[Stock_actual]],0)</f>
        <v>280</v>
      </c>
      <c r="P8684" s="6" t="s">
        <v>1828</v>
      </c>
      <c r="Q8684" s="7">
        <v>4</v>
      </c>
      <c r="R8684" s="7">
        <v>0</v>
      </c>
      <c r="S8684" s="7" t="s">
        <v>11927</v>
      </c>
      <c r="BI8684"/>
      <c r="BJ8684"/>
    </row>
    <row r="8685" spans="2:62" x14ac:dyDescent="0.4">
      <c r="B8685" s="1">
        <v>31798</v>
      </c>
      <c r="C8685" s="6" t="s">
        <v>8</v>
      </c>
      <c r="D8685" s="6" t="s">
        <v>8</v>
      </c>
      <c r="E8685" s="6" t="s">
        <v>3268</v>
      </c>
      <c r="F8685" s="6" t="s">
        <v>3269</v>
      </c>
      <c r="G8685" s="6" t="s">
        <v>634</v>
      </c>
      <c r="H8685" s="6" t="s">
        <v>4864</v>
      </c>
      <c r="I8685" s="6" t="s">
        <v>4951</v>
      </c>
      <c r="J8685" s="6" t="s">
        <v>5</v>
      </c>
      <c r="K8685" s="7">
        <v>6.17</v>
      </c>
      <c r="L8685" s="7">
        <f>IFERROR(VLOOKUP(SiscoTable[[#This Row],[Código]],Hoja2!A:B,2,0)*SiscoTable[[#This Row],[Provta(Uns)]],0)</f>
        <v>43.19</v>
      </c>
      <c r="M8685" s="7">
        <v>0</v>
      </c>
      <c r="N8685" s="7">
        <v>23</v>
      </c>
      <c r="O8685" s="7">
        <f>IFERROR(VLOOKUP(SiscoTable[[#This Row],[Código]],Hoja2!A:B,2,0)*SiscoTable[[#This Row],[Stock_actual]],0)</f>
        <v>161</v>
      </c>
      <c r="P8685" s="6" t="s">
        <v>3103</v>
      </c>
      <c r="Q8685" s="7">
        <v>7</v>
      </c>
      <c r="R8685" s="7">
        <v>0</v>
      </c>
      <c r="S8685" s="7" t="s">
        <v>11927</v>
      </c>
      <c r="BI8685"/>
      <c r="BJ8685"/>
    </row>
    <row r="8686" spans="2:62" x14ac:dyDescent="0.4">
      <c r="B8686" s="1">
        <v>31799</v>
      </c>
      <c r="C8686" s="6" t="s">
        <v>30</v>
      </c>
      <c r="D8686" s="6" t="s">
        <v>30</v>
      </c>
      <c r="E8686" s="6" t="s">
        <v>3268</v>
      </c>
      <c r="F8686" s="6" t="s">
        <v>3269</v>
      </c>
      <c r="G8686" s="6" t="s">
        <v>634</v>
      </c>
      <c r="H8686" s="6" t="s">
        <v>4864</v>
      </c>
      <c r="I8686" s="6" t="s">
        <v>4863</v>
      </c>
      <c r="J8686" s="6" t="s">
        <v>5</v>
      </c>
      <c r="K8686" s="7">
        <v>18.170000000000002</v>
      </c>
      <c r="L8686" s="7">
        <f>IFERROR(VLOOKUP(SiscoTable[[#This Row],[Código]],Hoja2!A:B,2,0)*SiscoTable[[#This Row],[Provta(Uns)]],0)</f>
        <v>127.19000000000001</v>
      </c>
      <c r="M8686" s="7">
        <v>50</v>
      </c>
      <c r="N8686" s="7">
        <v>-9</v>
      </c>
      <c r="O8686" s="7">
        <f>IFERROR(VLOOKUP(SiscoTable[[#This Row],[Código]],Hoja2!A:B,2,0)*SiscoTable[[#This Row],[Stock_actual]],0)</f>
        <v>-63</v>
      </c>
      <c r="P8686" s="6" t="s">
        <v>7</v>
      </c>
      <c r="Q8686" s="7">
        <v>20</v>
      </c>
      <c r="R8686" s="7">
        <v>0</v>
      </c>
      <c r="S8686" s="7" t="s">
        <v>11927</v>
      </c>
      <c r="BI8686"/>
      <c r="BJ8686"/>
    </row>
    <row r="8687" spans="2:62" x14ac:dyDescent="0.4">
      <c r="B8687" s="1">
        <v>31800</v>
      </c>
      <c r="C8687" s="6" t="s">
        <v>8</v>
      </c>
      <c r="D8687" s="6" t="s">
        <v>8</v>
      </c>
      <c r="E8687" s="6" t="s">
        <v>3268</v>
      </c>
      <c r="F8687" s="6" t="s">
        <v>3269</v>
      </c>
      <c r="G8687" s="6" t="s">
        <v>634</v>
      </c>
      <c r="H8687" s="6" t="s">
        <v>4864</v>
      </c>
      <c r="I8687" s="6" t="s">
        <v>4952</v>
      </c>
      <c r="J8687" s="6" t="s">
        <v>5</v>
      </c>
      <c r="K8687" s="7">
        <v>5</v>
      </c>
      <c r="L8687" s="7">
        <f>IFERROR(VLOOKUP(SiscoTable[[#This Row],[Código]],Hoja2!A:B,2,0)*SiscoTable[[#This Row],[Provta(Uns)]],0)</f>
        <v>35</v>
      </c>
      <c r="M8687" s="7">
        <v>0</v>
      </c>
      <c r="N8687" s="7">
        <v>40</v>
      </c>
      <c r="O8687" s="7">
        <f>IFERROR(VLOOKUP(SiscoTable[[#This Row],[Código]],Hoja2!A:B,2,0)*SiscoTable[[#This Row],[Stock_actual]],0)</f>
        <v>280</v>
      </c>
      <c r="P8687" s="6" t="s">
        <v>1759</v>
      </c>
      <c r="Q8687" s="7">
        <v>6</v>
      </c>
      <c r="R8687" s="7">
        <v>0</v>
      </c>
      <c r="S8687" s="7" t="s">
        <v>11927</v>
      </c>
      <c r="BI8687"/>
      <c r="BJ8687"/>
    </row>
    <row r="8688" spans="2:62" x14ac:dyDescent="0.4">
      <c r="B8688" s="1">
        <v>31801</v>
      </c>
      <c r="C8688" s="6" t="s">
        <v>8</v>
      </c>
      <c r="D8688" s="6" t="s">
        <v>8</v>
      </c>
      <c r="E8688" s="6" t="s">
        <v>3268</v>
      </c>
      <c r="F8688" s="6" t="s">
        <v>3269</v>
      </c>
      <c r="G8688" s="6" t="s">
        <v>634</v>
      </c>
      <c r="H8688" s="6" t="s">
        <v>4864</v>
      </c>
      <c r="I8688" s="6" t="s">
        <v>4953</v>
      </c>
      <c r="J8688" s="6" t="s">
        <v>5</v>
      </c>
      <c r="K8688" s="7">
        <v>3.33</v>
      </c>
      <c r="L8688" s="7">
        <f>IFERROR(VLOOKUP(SiscoTable[[#This Row],[Código]],Hoja2!A:B,2,0)*SiscoTable[[#This Row],[Provta(Uns)]],0)</f>
        <v>23.310000000000002</v>
      </c>
      <c r="M8688" s="7">
        <v>0</v>
      </c>
      <c r="N8688" s="7">
        <v>40</v>
      </c>
      <c r="O8688" s="7">
        <f>IFERROR(VLOOKUP(SiscoTable[[#This Row],[Código]],Hoja2!A:B,2,0)*SiscoTable[[#This Row],[Stock_actual]],0)</f>
        <v>280</v>
      </c>
      <c r="P8688" s="6" t="s">
        <v>1828</v>
      </c>
      <c r="Q8688" s="7">
        <v>4</v>
      </c>
      <c r="R8688" s="7">
        <v>0</v>
      </c>
      <c r="S8688" s="7" t="s">
        <v>11927</v>
      </c>
      <c r="BI8688"/>
      <c r="BJ8688"/>
    </row>
    <row r="8689" spans="2:62" x14ac:dyDescent="0.4">
      <c r="B8689" s="1">
        <v>31802</v>
      </c>
      <c r="C8689" s="6" t="s">
        <v>8</v>
      </c>
      <c r="D8689" s="6" t="s">
        <v>8</v>
      </c>
      <c r="E8689" s="6" t="s">
        <v>3268</v>
      </c>
      <c r="F8689" s="6" t="s">
        <v>3269</v>
      </c>
      <c r="G8689" s="6" t="s">
        <v>634</v>
      </c>
      <c r="H8689" s="6" t="s">
        <v>4864</v>
      </c>
      <c r="I8689" s="6" t="s">
        <v>4954</v>
      </c>
      <c r="J8689" s="6" t="s">
        <v>5</v>
      </c>
      <c r="K8689" s="7">
        <v>10.67</v>
      </c>
      <c r="L8689" s="7">
        <f>IFERROR(VLOOKUP(SiscoTable[[#This Row],[Código]],Hoja2!A:B,2,0)*SiscoTable[[#This Row],[Provta(Uns)]],0)</f>
        <v>74.69</v>
      </c>
      <c r="M8689" s="7">
        <v>0</v>
      </c>
      <c r="N8689" s="7">
        <v>16</v>
      </c>
      <c r="O8689" s="7">
        <f>IFERROR(VLOOKUP(SiscoTable[[#This Row],[Código]],Hoja2!A:B,2,0)*SiscoTable[[#This Row],[Stock_actual]],0)</f>
        <v>112</v>
      </c>
      <c r="P8689" s="6" t="s">
        <v>220</v>
      </c>
      <c r="Q8689" s="7">
        <v>12</v>
      </c>
      <c r="R8689" s="7">
        <v>0</v>
      </c>
      <c r="S8689" s="7" t="s">
        <v>11927</v>
      </c>
      <c r="BI8689"/>
      <c r="BJ8689"/>
    </row>
    <row r="8690" spans="2:62" x14ac:dyDescent="0.4">
      <c r="B8690" s="1">
        <v>31803</v>
      </c>
      <c r="C8690" s="6" t="s">
        <v>30</v>
      </c>
      <c r="D8690" s="6" t="s">
        <v>30</v>
      </c>
      <c r="E8690" s="6" t="s">
        <v>3268</v>
      </c>
      <c r="F8690" s="6" t="s">
        <v>3269</v>
      </c>
      <c r="G8690" s="6" t="s">
        <v>634</v>
      </c>
      <c r="H8690" s="6" t="s">
        <v>4864</v>
      </c>
      <c r="I8690" s="6" t="s">
        <v>4865</v>
      </c>
      <c r="J8690" s="6" t="s">
        <v>5</v>
      </c>
      <c r="K8690" s="7">
        <v>15.33</v>
      </c>
      <c r="L8690" s="7">
        <f>IFERROR(VLOOKUP(SiscoTable[[#This Row],[Código]],Hoja2!A:B,2,0)*SiscoTable[[#This Row],[Provta(Uns)]],0)</f>
        <v>107.31</v>
      </c>
      <c r="M8690" s="7">
        <v>60</v>
      </c>
      <c r="N8690" s="7">
        <v>8</v>
      </c>
      <c r="O8690" s="7">
        <f>IFERROR(VLOOKUP(SiscoTable[[#This Row],[Código]],Hoja2!A:B,2,0)*SiscoTable[[#This Row],[Stock_actual]],0)</f>
        <v>56</v>
      </c>
      <c r="P8690" s="6" t="s">
        <v>810</v>
      </c>
      <c r="Q8690" s="7">
        <v>17</v>
      </c>
      <c r="R8690" s="7">
        <v>0</v>
      </c>
      <c r="S8690" s="7" t="s">
        <v>11927</v>
      </c>
      <c r="BI8690"/>
      <c r="BJ8690"/>
    </row>
    <row r="8691" spans="2:62" x14ac:dyDescent="0.4">
      <c r="B8691" s="1">
        <v>31804</v>
      </c>
      <c r="C8691" s="6" t="s">
        <v>8</v>
      </c>
      <c r="D8691" s="6" t="s">
        <v>8</v>
      </c>
      <c r="E8691" s="6" t="s">
        <v>3268</v>
      </c>
      <c r="F8691" s="6" t="s">
        <v>3269</v>
      </c>
      <c r="G8691" s="6" t="s">
        <v>634</v>
      </c>
      <c r="H8691" s="6" t="s">
        <v>4864</v>
      </c>
      <c r="I8691" s="6" t="s">
        <v>4955</v>
      </c>
      <c r="J8691" s="6" t="s">
        <v>5</v>
      </c>
      <c r="K8691" s="7">
        <v>5.5</v>
      </c>
      <c r="L8691" s="7">
        <f>IFERROR(VLOOKUP(SiscoTable[[#This Row],[Código]],Hoja2!A:B,2,0)*SiscoTable[[#This Row],[Provta(Uns)]],0)</f>
        <v>32.450000000000003</v>
      </c>
      <c r="M8691" s="7">
        <v>20</v>
      </c>
      <c r="N8691" s="7">
        <v>7</v>
      </c>
      <c r="O8691" s="7">
        <f>IFERROR(VLOOKUP(SiscoTable[[#This Row],[Código]],Hoja2!A:B,2,0)*SiscoTable[[#This Row],[Stock_actual]],0)</f>
        <v>41.300000000000004</v>
      </c>
      <c r="P8691" s="6" t="s">
        <v>224</v>
      </c>
      <c r="Q8691" s="7">
        <v>6</v>
      </c>
      <c r="R8691" s="7">
        <v>0</v>
      </c>
      <c r="S8691" s="7" t="s">
        <v>11927</v>
      </c>
      <c r="BI8691"/>
      <c r="BJ8691"/>
    </row>
    <row r="8692" spans="2:62" x14ac:dyDescent="0.4">
      <c r="B8692" s="1">
        <v>31805</v>
      </c>
      <c r="C8692" s="6" t="s">
        <v>30</v>
      </c>
      <c r="D8692" s="6" t="s">
        <v>8</v>
      </c>
      <c r="E8692" s="6" t="s">
        <v>3268</v>
      </c>
      <c r="F8692" s="6" t="s">
        <v>3269</v>
      </c>
      <c r="G8692" s="6" t="s">
        <v>634</v>
      </c>
      <c r="H8692" s="6" t="s">
        <v>4864</v>
      </c>
      <c r="I8692" s="6" t="s">
        <v>4866</v>
      </c>
      <c r="J8692" s="6" t="s">
        <v>5</v>
      </c>
      <c r="K8692" s="7">
        <v>9</v>
      </c>
      <c r="L8692" s="7">
        <f>IFERROR(VLOOKUP(SiscoTable[[#This Row],[Código]],Hoja2!A:B,2,0)*SiscoTable[[#This Row],[Provta(Uns)]],0)</f>
        <v>81</v>
      </c>
      <c r="M8692" s="7">
        <v>20</v>
      </c>
      <c r="N8692" s="7">
        <v>6</v>
      </c>
      <c r="O8692" s="7">
        <f>IFERROR(VLOOKUP(SiscoTable[[#This Row],[Código]],Hoja2!A:B,2,0)*SiscoTable[[#This Row],[Stock_actual]],0)</f>
        <v>54</v>
      </c>
      <c r="P8692" s="6" t="s">
        <v>218</v>
      </c>
      <c r="Q8692" s="7">
        <v>10</v>
      </c>
      <c r="R8692" s="7">
        <v>0</v>
      </c>
      <c r="S8692" s="7" t="s">
        <v>11927</v>
      </c>
      <c r="BI8692"/>
      <c r="BJ8692"/>
    </row>
    <row r="8693" spans="2:62" x14ac:dyDescent="0.4">
      <c r="B8693" s="1">
        <v>31806</v>
      </c>
      <c r="C8693" s="6" t="s">
        <v>30</v>
      </c>
      <c r="D8693" s="6" t="s">
        <v>30</v>
      </c>
      <c r="E8693" s="6" t="s">
        <v>3268</v>
      </c>
      <c r="F8693" s="6" t="s">
        <v>3269</v>
      </c>
      <c r="G8693" s="6" t="s">
        <v>634</v>
      </c>
      <c r="H8693" s="6" t="s">
        <v>4864</v>
      </c>
      <c r="I8693" s="6" t="s">
        <v>4867</v>
      </c>
      <c r="J8693" s="6" t="s">
        <v>5</v>
      </c>
      <c r="K8693" s="7">
        <v>36.83</v>
      </c>
      <c r="L8693" s="7">
        <f>IFERROR(VLOOKUP(SiscoTable[[#This Row],[Código]],Hoja2!A:B,2,0)*SiscoTable[[#This Row],[Provta(Uns)]],0)</f>
        <v>202.565</v>
      </c>
      <c r="M8693" s="7">
        <v>120</v>
      </c>
      <c r="N8693" s="7">
        <v>38</v>
      </c>
      <c r="O8693" s="7">
        <f>IFERROR(VLOOKUP(SiscoTable[[#This Row],[Código]],Hoja2!A:B,2,0)*SiscoTable[[#This Row],[Stock_actual]],0)</f>
        <v>209</v>
      </c>
      <c r="P8693" s="6" t="s">
        <v>702</v>
      </c>
      <c r="Q8693" s="7">
        <v>41</v>
      </c>
      <c r="R8693" s="7">
        <v>0</v>
      </c>
      <c r="S8693" s="7" t="s">
        <v>11927</v>
      </c>
      <c r="BI8693"/>
      <c r="BJ8693"/>
    </row>
    <row r="8694" spans="2:62" x14ac:dyDescent="0.4">
      <c r="B8694" s="1">
        <v>31807</v>
      </c>
      <c r="C8694" s="6" t="s">
        <v>8</v>
      </c>
      <c r="D8694" s="6" t="s">
        <v>8</v>
      </c>
      <c r="E8694" s="6" t="s">
        <v>3268</v>
      </c>
      <c r="F8694" s="6" t="s">
        <v>3269</v>
      </c>
      <c r="G8694" s="6" t="s">
        <v>634</v>
      </c>
      <c r="H8694" s="6" t="s">
        <v>4864</v>
      </c>
      <c r="I8694" s="6" t="s">
        <v>4956</v>
      </c>
      <c r="J8694" s="6" t="s">
        <v>5</v>
      </c>
      <c r="K8694" s="7">
        <v>2.83</v>
      </c>
      <c r="L8694" s="7">
        <f>IFERROR(VLOOKUP(SiscoTable[[#This Row],[Código]],Hoja2!A:B,2,0)*SiscoTable[[#This Row],[Provta(Uns)]],0)</f>
        <v>36.79</v>
      </c>
      <c r="M8694" s="7">
        <v>0</v>
      </c>
      <c r="N8694" s="7">
        <v>23</v>
      </c>
      <c r="O8694" s="7">
        <f>IFERROR(VLOOKUP(SiscoTable[[#This Row],[Código]],Hoja2!A:B,2,0)*SiscoTable[[#This Row],[Stock_actual]],0)</f>
        <v>299</v>
      </c>
      <c r="P8694" s="6" t="s">
        <v>4579</v>
      </c>
      <c r="Q8694" s="7">
        <v>3</v>
      </c>
      <c r="R8694" s="7">
        <v>0</v>
      </c>
      <c r="S8694" s="7" t="s">
        <v>11927</v>
      </c>
      <c r="BI8694"/>
      <c r="BJ8694"/>
    </row>
    <row r="8695" spans="2:62" x14ac:dyDescent="0.4">
      <c r="B8695" s="1">
        <v>31808</v>
      </c>
      <c r="C8695" s="6" t="s">
        <v>30</v>
      </c>
      <c r="D8695" s="6" t="s">
        <v>30</v>
      </c>
      <c r="E8695" s="6" t="s">
        <v>8482</v>
      </c>
      <c r="F8695" s="6" t="s">
        <v>1736</v>
      </c>
      <c r="G8695" s="6" t="s">
        <v>10616</v>
      </c>
      <c r="H8695" s="6" t="s">
        <v>10639</v>
      </c>
      <c r="I8695" s="6" t="s">
        <v>10672</v>
      </c>
      <c r="J8695" s="6" t="s">
        <v>5</v>
      </c>
      <c r="K8695" s="7">
        <v>38.83</v>
      </c>
      <c r="L8695" s="7">
        <f>IFERROR(VLOOKUP(SiscoTable[[#This Row],[Código]],Hoja2!A:B,2,0)*SiscoTable[[#This Row],[Provta(Uns)]],0)</f>
        <v>124.256</v>
      </c>
      <c r="M8695" s="7">
        <v>0</v>
      </c>
      <c r="N8695" s="7">
        <v>259</v>
      </c>
      <c r="O8695" s="7">
        <f>IFERROR(VLOOKUP(SiscoTable[[#This Row],[Código]],Hoja2!A:B,2,0)*SiscoTable[[#This Row],[Stock_actual]],0)</f>
        <v>828.80000000000007</v>
      </c>
      <c r="P8695" s="6" t="s">
        <v>2622</v>
      </c>
      <c r="Q8695" s="7">
        <v>43</v>
      </c>
      <c r="R8695" s="7">
        <v>0</v>
      </c>
      <c r="S8695" s="7" t="s">
        <v>11926</v>
      </c>
      <c r="BI8695"/>
      <c r="BJ8695"/>
    </row>
    <row r="8696" spans="2:62" x14ac:dyDescent="0.4">
      <c r="B8696" s="1">
        <v>31809</v>
      </c>
      <c r="C8696" s="6" t="s">
        <v>8</v>
      </c>
      <c r="D8696" s="6" t="s">
        <v>8</v>
      </c>
      <c r="E8696" s="6" t="s">
        <v>3268</v>
      </c>
      <c r="F8696" s="6" t="s">
        <v>3269</v>
      </c>
      <c r="G8696" s="6" t="s">
        <v>3773</v>
      </c>
      <c r="H8696" s="6" t="s">
        <v>3852</v>
      </c>
      <c r="I8696" s="6" t="s">
        <v>4139</v>
      </c>
      <c r="J8696" s="6" t="s">
        <v>5</v>
      </c>
      <c r="K8696" s="7">
        <v>2.17</v>
      </c>
      <c r="L8696" s="7">
        <f>IFERROR(VLOOKUP(SiscoTable[[#This Row],[Código]],Hoja2!A:B,2,0)*SiscoTable[[#This Row],[Provta(Uns)]],0)</f>
        <v>2.17</v>
      </c>
      <c r="M8696" s="7">
        <v>0</v>
      </c>
      <c r="N8696" s="7">
        <v>275</v>
      </c>
      <c r="O8696" s="7">
        <f>IFERROR(VLOOKUP(SiscoTable[[#This Row],[Código]],Hoja2!A:B,2,0)*SiscoTable[[#This Row],[Stock_actual]],0)</f>
        <v>275</v>
      </c>
      <c r="P8696" s="6" t="s">
        <v>4140</v>
      </c>
      <c r="Q8696" s="7">
        <v>2</v>
      </c>
      <c r="R8696" s="7">
        <v>0</v>
      </c>
      <c r="S8696" s="7" t="s">
        <v>11928</v>
      </c>
      <c r="BI8696"/>
      <c r="BJ8696"/>
    </row>
    <row r="8697" spans="2:62" x14ac:dyDescent="0.4">
      <c r="B8697" s="1">
        <v>31810</v>
      </c>
      <c r="C8697" s="6" t="s">
        <v>8</v>
      </c>
      <c r="D8697" s="6" t="s">
        <v>8</v>
      </c>
      <c r="E8697" s="6" t="s">
        <v>8482</v>
      </c>
      <c r="F8697" s="6" t="s">
        <v>10720</v>
      </c>
      <c r="G8697" s="6" t="s">
        <v>11590</v>
      </c>
      <c r="H8697" s="6" t="s">
        <v>10292</v>
      </c>
      <c r="I8697" s="6" t="s">
        <v>11601</v>
      </c>
      <c r="J8697" s="6" t="s">
        <v>5</v>
      </c>
      <c r="K8697" s="7">
        <v>1.33</v>
      </c>
      <c r="L8697" s="7">
        <f>IFERROR(VLOOKUP(SiscoTable[[#This Row],[Código]],Hoja2!A:B,2,0)*SiscoTable[[#This Row],[Provta(Uns)]],0)</f>
        <v>20.482000000000003</v>
      </c>
      <c r="M8697" s="7">
        <v>0</v>
      </c>
      <c r="N8697" s="7">
        <v>40</v>
      </c>
      <c r="O8697" s="7">
        <f>IFERROR(VLOOKUP(SiscoTable[[#This Row],[Código]],Hoja2!A:B,2,0)*SiscoTable[[#This Row],[Stock_actual]],0)</f>
        <v>616</v>
      </c>
      <c r="P8697" s="6" t="s">
        <v>4570</v>
      </c>
      <c r="Q8697" s="7">
        <v>1</v>
      </c>
      <c r="R8697" s="7">
        <v>0</v>
      </c>
      <c r="S8697" s="7" t="s">
        <v>11926</v>
      </c>
      <c r="BI8697"/>
      <c r="BJ8697"/>
    </row>
    <row r="8698" spans="2:62" x14ac:dyDescent="0.4">
      <c r="B8698" s="1">
        <v>31811</v>
      </c>
      <c r="C8698" s="6" t="s">
        <v>8</v>
      </c>
      <c r="D8698" s="6" t="s">
        <v>8</v>
      </c>
      <c r="E8698" s="6" t="s">
        <v>8482</v>
      </c>
      <c r="F8698" s="6" t="s">
        <v>8641</v>
      </c>
      <c r="G8698" s="6" t="s">
        <v>8756</v>
      </c>
      <c r="H8698" s="6" t="s">
        <v>8758</v>
      </c>
      <c r="I8698" s="6" t="s">
        <v>8925</v>
      </c>
      <c r="J8698" s="6" t="s">
        <v>5</v>
      </c>
      <c r="K8698" s="7">
        <v>6.67</v>
      </c>
      <c r="L8698" s="7">
        <f>IFERROR(VLOOKUP(SiscoTable[[#This Row],[Código]],Hoja2!A:B,2,0)*SiscoTable[[#This Row],[Provta(Uns)]],0)</f>
        <v>70.034999999999997</v>
      </c>
      <c r="M8698" s="7">
        <v>0</v>
      </c>
      <c r="N8698" s="7">
        <v>0</v>
      </c>
      <c r="O8698" s="7">
        <f>IFERROR(VLOOKUP(SiscoTable[[#This Row],[Código]],Hoja2!A:B,2,0)*SiscoTable[[#This Row],[Stock_actual]],0)</f>
        <v>0</v>
      </c>
      <c r="P8698" s="6" t="s">
        <v>7</v>
      </c>
      <c r="Q8698" s="7">
        <v>7</v>
      </c>
      <c r="R8698" s="7">
        <v>13.2</v>
      </c>
      <c r="S8698" s="7" t="s">
        <v>11926</v>
      </c>
      <c r="BI8698"/>
      <c r="BJ8698"/>
    </row>
    <row r="8699" spans="2:62" x14ac:dyDescent="0.4">
      <c r="B8699" s="1">
        <v>31812</v>
      </c>
      <c r="C8699" s="6" t="s">
        <v>30</v>
      </c>
      <c r="D8699" s="6" t="s">
        <v>8</v>
      </c>
      <c r="E8699" s="6" t="s">
        <v>8482</v>
      </c>
      <c r="F8699" s="6" t="s">
        <v>10720</v>
      </c>
      <c r="G8699" s="6" t="s">
        <v>11105</v>
      </c>
      <c r="H8699" s="6" t="s">
        <v>11165</v>
      </c>
      <c r="I8699" s="6" t="s">
        <v>11205</v>
      </c>
      <c r="J8699" s="6" t="s">
        <v>5</v>
      </c>
      <c r="K8699" s="7">
        <v>3.34</v>
      </c>
      <c r="L8699" s="7">
        <f>IFERROR(VLOOKUP(SiscoTable[[#This Row],[Código]],Hoja2!A:B,2,0)*SiscoTable[[#This Row],[Provta(Uns)]],0)</f>
        <v>96.525999999999996</v>
      </c>
      <c r="M8699" s="7">
        <v>0</v>
      </c>
      <c r="N8699" s="7">
        <v>12</v>
      </c>
      <c r="O8699" s="7">
        <f>IFERROR(VLOOKUP(SiscoTable[[#This Row],[Código]],Hoja2!A:B,2,0)*SiscoTable[[#This Row],[Stock_actual]],0)</f>
        <v>346.79999999999995</v>
      </c>
      <c r="P8699" s="6" t="s">
        <v>476</v>
      </c>
      <c r="Q8699" s="7">
        <v>4</v>
      </c>
      <c r="R8699" s="7">
        <v>0</v>
      </c>
      <c r="S8699" s="7" t="s">
        <v>11926</v>
      </c>
      <c r="BI8699"/>
      <c r="BJ8699"/>
    </row>
    <row r="8700" spans="2:62" x14ac:dyDescent="0.4">
      <c r="B8700" s="1">
        <v>31813</v>
      </c>
      <c r="C8700" s="6" t="s">
        <v>8</v>
      </c>
      <c r="D8700" s="6" t="s">
        <v>8</v>
      </c>
      <c r="E8700" s="6" t="s">
        <v>8482</v>
      </c>
      <c r="F8700" s="6" t="s">
        <v>10720</v>
      </c>
      <c r="G8700" s="6" t="s">
        <v>11590</v>
      </c>
      <c r="H8700" s="6" t="s">
        <v>9042</v>
      </c>
      <c r="I8700" s="6" t="s">
        <v>11602</v>
      </c>
      <c r="J8700" s="6" t="s">
        <v>5</v>
      </c>
      <c r="K8700" s="7">
        <v>2.83</v>
      </c>
      <c r="L8700" s="7">
        <f>IFERROR(VLOOKUP(SiscoTable[[#This Row],[Código]],Hoja2!A:B,2,0)*SiscoTable[[#This Row],[Provta(Uns)]],0)</f>
        <v>59.146999999999998</v>
      </c>
      <c r="M8700" s="7">
        <v>0</v>
      </c>
      <c r="N8700" s="7">
        <v>5</v>
      </c>
      <c r="O8700" s="7">
        <f>IFERROR(VLOOKUP(SiscoTable[[#This Row],[Código]],Hoja2!A:B,2,0)*SiscoTable[[#This Row],[Stock_actual]],0)</f>
        <v>104.5</v>
      </c>
      <c r="P8700" s="6" t="s">
        <v>512</v>
      </c>
      <c r="Q8700" s="7">
        <v>3</v>
      </c>
      <c r="R8700" s="7">
        <v>0</v>
      </c>
      <c r="S8700" s="7" t="s">
        <v>11926</v>
      </c>
      <c r="BI8700"/>
      <c r="BJ8700"/>
    </row>
    <row r="8701" spans="2:62" x14ac:dyDescent="0.4">
      <c r="B8701" s="1">
        <v>31814</v>
      </c>
      <c r="C8701" s="6" t="s">
        <v>8</v>
      </c>
      <c r="D8701" s="6" t="s">
        <v>8</v>
      </c>
      <c r="E8701" s="6" t="s">
        <v>3268</v>
      </c>
      <c r="F8701" s="6" t="s">
        <v>7197</v>
      </c>
      <c r="G8701" s="6" t="s">
        <v>7198</v>
      </c>
      <c r="H8701" s="6" t="s">
        <v>7200</v>
      </c>
      <c r="I8701" s="6" t="s">
        <v>7368</v>
      </c>
      <c r="J8701" s="6" t="s">
        <v>5</v>
      </c>
      <c r="K8701" s="7">
        <v>2.83</v>
      </c>
      <c r="L8701" s="7">
        <f>IFERROR(VLOOKUP(SiscoTable[[#This Row],[Código]],Hoja2!A:B,2,0)*SiscoTable[[#This Row],[Provta(Uns)]],0)</f>
        <v>0.28300000000000003</v>
      </c>
      <c r="M8701" s="7">
        <v>0</v>
      </c>
      <c r="N8701" s="7">
        <v>283</v>
      </c>
      <c r="O8701" s="7">
        <f>IFERROR(VLOOKUP(SiscoTable[[#This Row],[Código]],Hoja2!A:B,2,0)*SiscoTable[[#This Row],[Stock_actual]],0)</f>
        <v>28.3</v>
      </c>
      <c r="P8701" s="6" t="s">
        <v>3944</v>
      </c>
      <c r="Q8701" s="7">
        <v>3</v>
      </c>
      <c r="R8701" s="7">
        <v>0</v>
      </c>
      <c r="S8701" s="7" t="s">
        <v>11928</v>
      </c>
      <c r="BI8701"/>
      <c r="BJ8701"/>
    </row>
    <row r="8702" spans="2:62" x14ac:dyDescent="0.4">
      <c r="B8702" s="1">
        <v>31815</v>
      </c>
      <c r="C8702" s="6" t="s">
        <v>8</v>
      </c>
      <c r="D8702" s="6" t="s">
        <v>8</v>
      </c>
      <c r="E8702" s="6" t="s">
        <v>8482</v>
      </c>
      <c r="F8702" s="6" t="s">
        <v>1736</v>
      </c>
      <c r="G8702" s="6" t="s">
        <v>10616</v>
      </c>
      <c r="H8702" s="6" t="s">
        <v>10618</v>
      </c>
      <c r="I8702" s="6" t="s">
        <v>10700</v>
      </c>
      <c r="J8702" s="6" t="s">
        <v>5</v>
      </c>
      <c r="K8702" s="7">
        <v>7.17</v>
      </c>
      <c r="L8702" s="7">
        <f>IFERROR(VLOOKUP(SiscoTable[[#This Row],[Código]],Hoja2!A:B,2,0)*SiscoTable[[#This Row],[Provta(Uns)]],0)</f>
        <v>37.283999999999999</v>
      </c>
      <c r="M8702" s="7">
        <v>0</v>
      </c>
      <c r="N8702" s="7">
        <v>47</v>
      </c>
      <c r="O8702" s="7">
        <f>IFERROR(VLOOKUP(SiscoTable[[#This Row],[Código]],Hoja2!A:B,2,0)*SiscoTable[[#This Row],[Stock_actual]],0)</f>
        <v>244.4</v>
      </c>
      <c r="P8702" s="6" t="s">
        <v>1839</v>
      </c>
      <c r="Q8702" s="7">
        <v>8</v>
      </c>
      <c r="R8702" s="7">
        <v>0</v>
      </c>
      <c r="S8702" s="7" t="s">
        <v>11926</v>
      </c>
      <c r="BI8702"/>
      <c r="BJ8702"/>
    </row>
    <row r="8703" spans="2:62" x14ac:dyDescent="0.4">
      <c r="B8703" s="1">
        <v>31816</v>
      </c>
      <c r="C8703" s="6" t="s">
        <v>8</v>
      </c>
      <c r="D8703" s="6" t="s">
        <v>8</v>
      </c>
      <c r="E8703" s="6" t="s">
        <v>3268</v>
      </c>
      <c r="F8703" s="6" t="s">
        <v>7197</v>
      </c>
      <c r="G8703" s="6" t="s">
        <v>7554</v>
      </c>
      <c r="H8703" s="6" t="s">
        <v>4730</v>
      </c>
      <c r="I8703" s="6" t="s">
        <v>7764</v>
      </c>
      <c r="J8703" s="6" t="s">
        <v>7578</v>
      </c>
      <c r="K8703" s="7">
        <v>1</v>
      </c>
      <c r="L8703" s="7">
        <f>IFERROR(VLOOKUP(SiscoTable[[#This Row],[Código]],Hoja2!A:B,2,0)*SiscoTable[[#This Row],[Provta(Uns)]],0)</f>
        <v>4.2</v>
      </c>
      <c r="M8703" s="7">
        <v>0</v>
      </c>
      <c r="N8703" s="7">
        <v>0</v>
      </c>
      <c r="O8703" s="7">
        <f>IFERROR(VLOOKUP(SiscoTable[[#This Row],[Código]],Hoja2!A:B,2,0)*SiscoTable[[#This Row],[Stock_actual]],0)</f>
        <v>0</v>
      </c>
      <c r="P8703" s="6" t="s">
        <v>7</v>
      </c>
      <c r="Q8703" s="7">
        <v>1</v>
      </c>
      <c r="R8703" s="7">
        <v>1.7999999999999998</v>
      </c>
      <c r="S8703" s="7" t="s">
        <v>11928</v>
      </c>
      <c r="BI8703"/>
      <c r="BJ8703"/>
    </row>
    <row r="8704" spans="2:62" x14ac:dyDescent="0.4">
      <c r="B8704" s="1">
        <v>31818</v>
      </c>
      <c r="C8704" s="6" t="s">
        <v>30</v>
      </c>
      <c r="D8704" s="6" t="s">
        <v>30</v>
      </c>
      <c r="E8704" s="6" t="s">
        <v>3268</v>
      </c>
      <c r="F8704" s="6" t="s">
        <v>5836</v>
      </c>
      <c r="G8704" s="6" t="s">
        <v>5929</v>
      </c>
      <c r="H8704" s="6" t="s">
        <v>5938</v>
      </c>
      <c r="I8704" s="6" t="s">
        <v>6011</v>
      </c>
      <c r="J8704" s="6" t="s">
        <v>5</v>
      </c>
      <c r="K8704" s="7">
        <v>19.670000000000002</v>
      </c>
      <c r="L8704" s="7">
        <f>IFERROR(VLOOKUP(SiscoTable[[#This Row],[Código]],Hoja2!A:B,2,0)*SiscoTable[[#This Row],[Provta(Uns)]],0)</f>
        <v>102.28400000000001</v>
      </c>
      <c r="M8704" s="7">
        <v>24</v>
      </c>
      <c r="N8704" s="7">
        <v>26</v>
      </c>
      <c r="O8704" s="7">
        <f>IFERROR(VLOOKUP(SiscoTable[[#This Row],[Código]],Hoja2!A:B,2,0)*SiscoTable[[#This Row],[Stock_actual]],0)</f>
        <v>135.20000000000002</v>
      </c>
      <c r="P8704" s="6" t="s">
        <v>300</v>
      </c>
      <c r="Q8704" s="7">
        <v>22</v>
      </c>
      <c r="R8704" s="7">
        <v>0</v>
      </c>
      <c r="S8704" s="7" t="s">
        <v>11928</v>
      </c>
      <c r="BI8704"/>
      <c r="BJ8704"/>
    </row>
    <row r="8705" spans="2:62" x14ac:dyDescent="0.4">
      <c r="B8705" s="1">
        <v>31819</v>
      </c>
      <c r="C8705" s="6" t="s">
        <v>8</v>
      </c>
      <c r="D8705" s="6" t="s">
        <v>8</v>
      </c>
      <c r="E8705" s="6" t="s">
        <v>3268</v>
      </c>
      <c r="F8705" s="6" t="s">
        <v>7197</v>
      </c>
      <c r="G8705" s="6" t="s">
        <v>7554</v>
      </c>
      <c r="H8705" s="6" t="s">
        <v>7392</v>
      </c>
      <c r="I8705" s="6" t="s">
        <v>7765</v>
      </c>
      <c r="J8705" s="6" t="s">
        <v>4104</v>
      </c>
      <c r="K8705" s="7">
        <v>8.33</v>
      </c>
      <c r="L8705" s="7">
        <f>IFERROR(VLOOKUP(SiscoTable[[#This Row],[Código]],Hoja2!A:B,2,0)*SiscoTable[[#This Row],[Provta(Uns)]],0)</f>
        <v>74.137</v>
      </c>
      <c r="M8705" s="7">
        <v>0</v>
      </c>
      <c r="N8705" s="7">
        <v>74</v>
      </c>
      <c r="O8705" s="7">
        <f>IFERROR(VLOOKUP(SiscoTable[[#This Row],[Código]],Hoja2!A:B,2,0)*SiscoTable[[#This Row],[Stock_actual]],0)</f>
        <v>658.6</v>
      </c>
      <c r="P8705" s="6" t="s">
        <v>6195</v>
      </c>
      <c r="Q8705" s="7">
        <v>9</v>
      </c>
      <c r="R8705" s="7">
        <v>0</v>
      </c>
      <c r="S8705" s="7" t="s">
        <v>11928</v>
      </c>
      <c r="BI8705"/>
      <c r="BJ8705"/>
    </row>
    <row r="8706" spans="2:62" x14ac:dyDescent="0.4">
      <c r="B8706" s="1">
        <v>31820</v>
      </c>
      <c r="C8706" s="6" t="s">
        <v>8</v>
      </c>
      <c r="D8706" s="6" t="s">
        <v>8</v>
      </c>
      <c r="E8706" s="6" t="s">
        <v>3268</v>
      </c>
      <c r="F8706" s="6" t="s">
        <v>7197</v>
      </c>
      <c r="G8706" s="6" t="s">
        <v>7554</v>
      </c>
      <c r="H8706" s="6" t="s">
        <v>7392</v>
      </c>
      <c r="I8706" s="6" t="s">
        <v>7766</v>
      </c>
      <c r="J8706" s="6" t="s">
        <v>4099</v>
      </c>
      <c r="K8706" s="7">
        <v>3.83</v>
      </c>
      <c r="L8706" s="7">
        <f>IFERROR(VLOOKUP(SiscoTable[[#This Row],[Código]],Hoja2!A:B,2,0)*SiscoTable[[#This Row],[Provta(Uns)]],0)</f>
        <v>48.258000000000003</v>
      </c>
      <c r="M8706" s="7">
        <v>0</v>
      </c>
      <c r="N8706" s="7">
        <v>33</v>
      </c>
      <c r="O8706" s="7">
        <f>IFERROR(VLOOKUP(SiscoTable[[#This Row],[Código]],Hoja2!A:B,2,0)*SiscoTable[[#This Row],[Stock_actual]],0)</f>
        <v>415.8</v>
      </c>
      <c r="P8706" s="6" t="s">
        <v>7767</v>
      </c>
      <c r="Q8706" s="7">
        <v>4</v>
      </c>
      <c r="R8706" s="7">
        <v>0</v>
      </c>
      <c r="S8706" s="7" t="s">
        <v>11928</v>
      </c>
      <c r="BI8706"/>
      <c r="BJ8706"/>
    </row>
    <row r="8707" spans="2:62" x14ac:dyDescent="0.4">
      <c r="B8707" s="1">
        <v>31821</v>
      </c>
      <c r="C8707" s="6" t="s">
        <v>8</v>
      </c>
      <c r="D8707" s="6" t="s">
        <v>8</v>
      </c>
      <c r="E8707" s="6" t="s">
        <v>3268</v>
      </c>
      <c r="F8707" s="6" t="s">
        <v>7197</v>
      </c>
      <c r="G8707" s="6" t="s">
        <v>7554</v>
      </c>
      <c r="H8707" s="6" t="s">
        <v>7392</v>
      </c>
      <c r="I8707" s="6" t="s">
        <v>7768</v>
      </c>
      <c r="J8707" s="6" t="s">
        <v>4099</v>
      </c>
      <c r="K8707" s="7">
        <v>3</v>
      </c>
      <c r="L8707" s="7">
        <f>IFERROR(VLOOKUP(SiscoTable[[#This Row],[Código]],Hoja2!A:B,2,0)*SiscoTable[[#This Row],[Provta(Uns)]],0)</f>
        <v>37.799999999999997</v>
      </c>
      <c r="M8707" s="7">
        <v>0</v>
      </c>
      <c r="N8707" s="7">
        <v>28</v>
      </c>
      <c r="O8707" s="7">
        <f>IFERROR(VLOOKUP(SiscoTable[[#This Row],[Código]],Hoja2!A:B,2,0)*SiscoTable[[#This Row],[Stock_actual]],0)</f>
        <v>352.8</v>
      </c>
      <c r="P8707" s="6" t="s">
        <v>2764</v>
      </c>
      <c r="Q8707" s="7">
        <v>3</v>
      </c>
      <c r="R8707" s="7">
        <v>0</v>
      </c>
      <c r="S8707" s="7" t="s">
        <v>11928</v>
      </c>
      <c r="BI8707"/>
      <c r="BJ8707"/>
    </row>
    <row r="8708" spans="2:62" x14ac:dyDescent="0.4">
      <c r="B8708" s="1">
        <v>31822</v>
      </c>
      <c r="C8708" s="6" t="s">
        <v>8</v>
      </c>
      <c r="D8708" s="6" t="s">
        <v>8</v>
      </c>
      <c r="E8708" s="6" t="s">
        <v>1734</v>
      </c>
      <c r="F8708" s="6" t="s">
        <v>1735</v>
      </c>
      <c r="G8708" s="6" t="s">
        <v>1736</v>
      </c>
      <c r="H8708" s="6" t="s">
        <v>4</v>
      </c>
      <c r="I8708" s="6" t="s">
        <v>1985</v>
      </c>
      <c r="J8708" s="6" t="s">
        <v>5</v>
      </c>
      <c r="K8708" s="7">
        <v>4</v>
      </c>
      <c r="L8708" s="7">
        <f>IFERROR(VLOOKUP(SiscoTable[[#This Row],[Código]],Hoja2!A:B,2,0)*SiscoTable[[#This Row],[Provta(Uns)]],0)</f>
        <v>22</v>
      </c>
      <c r="M8708" s="7">
        <v>0</v>
      </c>
      <c r="N8708" s="7">
        <v>48</v>
      </c>
      <c r="O8708" s="7">
        <f>IFERROR(VLOOKUP(SiscoTable[[#This Row],[Código]],Hoja2!A:B,2,0)*SiscoTable[[#This Row],[Stock_actual]],0)</f>
        <v>264</v>
      </c>
      <c r="P8708" s="6" t="s">
        <v>1828</v>
      </c>
      <c r="Q8708" s="7">
        <v>4</v>
      </c>
      <c r="R8708" s="7">
        <v>0</v>
      </c>
      <c r="S8708" s="7" t="s">
        <v>11925</v>
      </c>
      <c r="BI8708"/>
      <c r="BJ8708"/>
    </row>
    <row r="8709" spans="2:62" x14ac:dyDescent="0.4">
      <c r="B8709" s="1">
        <v>31823</v>
      </c>
      <c r="C8709" s="6" t="s">
        <v>8</v>
      </c>
      <c r="D8709" s="6" t="s">
        <v>8</v>
      </c>
      <c r="E8709" s="6" t="s">
        <v>1734</v>
      </c>
      <c r="F8709" s="6" t="s">
        <v>1735</v>
      </c>
      <c r="G8709" s="6" t="s">
        <v>1736</v>
      </c>
      <c r="H8709" s="6" t="s">
        <v>4</v>
      </c>
      <c r="I8709" s="6" t="s">
        <v>1986</v>
      </c>
      <c r="J8709" s="6" t="s">
        <v>5</v>
      </c>
      <c r="K8709" s="7">
        <v>6.5</v>
      </c>
      <c r="L8709" s="7">
        <f>IFERROR(VLOOKUP(SiscoTable[[#This Row],[Código]],Hoja2!A:B,2,0)*SiscoTable[[#This Row],[Provta(Uns)]],0)</f>
        <v>22.75</v>
      </c>
      <c r="M8709" s="7">
        <v>0</v>
      </c>
      <c r="N8709" s="7">
        <v>57</v>
      </c>
      <c r="O8709" s="7">
        <f>IFERROR(VLOOKUP(SiscoTable[[#This Row],[Código]],Hoja2!A:B,2,0)*SiscoTable[[#This Row],[Stock_actual]],0)</f>
        <v>199.5</v>
      </c>
      <c r="P8709" s="6" t="s">
        <v>1987</v>
      </c>
      <c r="Q8709" s="7">
        <v>7</v>
      </c>
      <c r="R8709" s="7">
        <v>0</v>
      </c>
      <c r="S8709" s="7" t="s">
        <v>11925</v>
      </c>
      <c r="BI8709"/>
      <c r="BJ8709"/>
    </row>
    <row r="8710" spans="2:62" x14ac:dyDescent="0.4">
      <c r="B8710" s="1">
        <v>31824</v>
      </c>
      <c r="C8710" s="6" t="s">
        <v>8</v>
      </c>
      <c r="D8710" s="6" t="s">
        <v>30</v>
      </c>
      <c r="E8710" s="6" t="s">
        <v>1734</v>
      </c>
      <c r="F8710" s="6" t="s">
        <v>1735</v>
      </c>
      <c r="G8710" s="6" t="s">
        <v>1736</v>
      </c>
      <c r="H8710" s="6" t="s">
        <v>4</v>
      </c>
      <c r="I8710" s="6" t="s">
        <v>1988</v>
      </c>
      <c r="J8710" s="6" t="s">
        <v>5</v>
      </c>
      <c r="K8710" s="7">
        <v>20</v>
      </c>
      <c r="L8710" s="7">
        <f>IFERROR(VLOOKUP(SiscoTable[[#This Row],[Código]],Hoja2!A:B,2,0)*SiscoTable[[#This Row],[Provta(Uns)]],0)</f>
        <v>36</v>
      </c>
      <c r="M8710" s="7">
        <v>0</v>
      </c>
      <c r="N8710" s="7">
        <v>0</v>
      </c>
      <c r="O8710" s="7">
        <f>IFERROR(VLOOKUP(SiscoTable[[#This Row],[Código]],Hoja2!A:B,2,0)*SiscoTable[[#This Row],[Stock_actual]],0)</f>
        <v>0</v>
      </c>
      <c r="P8710" s="6" t="s">
        <v>7</v>
      </c>
      <c r="Q8710" s="7">
        <v>22</v>
      </c>
      <c r="R8710" s="7">
        <v>40.200000000000003</v>
      </c>
      <c r="S8710" s="7" t="s">
        <v>11925</v>
      </c>
      <c r="BI8710"/>
      <c r="BJ8710"/>
    </row>
    <row r="8711" spans="2:62" x14ac:dyDescent="0.4">
      <c r="B8711" s="1">
        <v>31825</v>
      </c>
      <c r="C8711" s="6" t="s">
        <v>8</v>
      </c>
      <c r="D8711" s="6" t="s">
        <v>8</v>
      </c>
      <c r="E8711" s="6" t="s">
        <v>8482</v>
      </c>
      <c r="F8711" s="6" t="s">
        <v>10720</v>
      </c>
      <c r="G8711" s="6" t="s">
        <v>11607</v>
      </c>
      <c r="H8711" s="6" t="s">
        <v>11609</v>
      </c>
      <c r="I8711" s="6" t="s">
        <v>11649</v>
      </c>
      <c r="J8711" s="6" t="s">
        <v>5</v>
      </c>
      <c r="K8711" s="7">
        <v>0</v>
      </c>
      <c r="L8711" s="7">
        <f>IFERROR(VLOOKUP(SiscoTable[[#This Row],[Código]],Hoja2!A:B,2,0)*SiscoTable[[#This Row],[Provta(Uns)]],0)</f>
        <v>0</v>
      </c>
      <c r="M8711" s="7">
        <v>0</v>
      </c>
      <c r="N8711" s="7">
        <v>0</v>
      </c>
      <c r="O8711" s="7">
        <f>IFERROR(VLOOKUP(SiscoTable[[#This Row],[Código]],Hoja2!A:B,2,0)*SiscoTable[[#This Row],[Stock_actual]],0)</f>
        <v>0</v>
      </c>
      <c r="P8711" s="6" t="s">
        <v>7</v>
      </c>
      <c r="Q8711" s="7">
        <v>0</v>
      </c>
      <c r="R8711" s="7">
        <v>0</v>
      </c>
      <c r="S8711" s="7" t="s">
        <v>11926</v>
      </c>
      <c r="BI8711"/>
      <c r="BJ8711"/>
    </row>
    <row r="8712" spans="2:62" x14ac:dyDescent="0.4">
      <c r="B8712" s="1">
        <v>31826</v>
      </c>
      <c r="C8712" s="6" t="s">
        <v>8</v>
      </c>
      <c r="D8712" s="6" t="s">
        <v>8</v>
      </c>
      <c r="E8712" s="6" t="s">
        <v>8482</v>
      </c>
      <c r="F8712" s="6" t="s">
        <v>1736</v>
      </c>
      <c r="G8712" s="6" t="s">
        <v>10563</v>
      </c>
      <c r="H8712" s="6" t="s">
        <v>10578</v>
      </c>
      <c r="I8712" s="6" t="s">
        <v>10614</v>
      </c>
      <c r="J8712" s="6" t="s">
        <v>5</v>
      </c>
      <c r="K8712" s="7">
        <v>4.67</v>
      </c>
      <c r="L8712" s="7">
        <f>IFERROR(VLOOKUP(SiscoTable[[#This Row],[Código]],Hoja2!A:B,2,0)*SiscoTable[[#This Row],[Provta(Uns)]],0)</f>
        <v>63.045000000000002</v>
      </c>
      <c r="M8712" s="7">
        <v>0</v>
      </c>
      <c r="N8712" s="7">
        <v>44</v>
      </c>
      <c r="O8712" s="7">
        <f>IFERROR(VLOOKUP(SiscoTable[[#This Row],[Código]],Hoja2!A:B,2,0)*SiscoTable[[#This Row],[Stock_actual]],0)</f>
        <v>594</v>
      </c>
      <c r="P8712" s="6" t="s">
        <v>3980</v>
      </c>
      <c r="Q8712" s="7">
        <v>5</v>
      </c>
      <c r="R8712" s="7">
        <v>0</v>
      </c>
      <c r="S8712" s="7" t="s">
        <v>11926</v>
      </c>
      <c r="BI8712"/>
      <c r="BJ8712"/>
    </row>
    <row r="8713" spans="2:62" x14ac:dyDescent="0.4">
      <c r="B8713" s="1">
        <v>31827</v>
      </c>
      <c r="C8713" s="6" t="s">
        <v>8</v>
      </c>
      <c r="D8713" s="6" t="s">
        <v>8</v>
      </c>
      <c r="E8713" s="6" t="s">
        <v>469</v>
      </c>
      <c r="F8713" s="6" t="s">
        <v>1050</v>
      </c>
      <c r="G8713" s="6" t="s">
        <v>1309</v>
      </c>
      <c r="H8713" s="6" t="s">
        <v>1066</v>
      </c>
      <c r="I8713" s="6" t="s">
        <v>1490</v>
      </c>
      <c r="J8713" s="6" t="s">
        <v>5</v>
      </c>
      <c r="K8713" s="7">
        <v>12.5</v>
      </c>
      <c r="L8713" s="7">
        <f>IFERROR(VLOOKUP(SiscoTable[[#This Row],[Código]],Hoja2!A:B,2,0)*SiscoTable[[#This Row],[Provta(Uns)]],0)</f>
        <v>23.75</v>
      </c>
      <c r="M8713" s="7">
        <v>0</v>
      </c>
      <c r="N8713" s="7">
        <v>48</v>
      </c>
      <c r="O8713" s="7">
        <f>IFERROR(VLOOKUP(SiscoTable[[#This Row],[Código]],Hoja2!A:B,2,0)*SiscoTable[[#This Row],[Stock_actual]],0)</f>
        <v>91.199999999999989</v>
      </c>
      <c r="P8713" s="6" t="s">
        <v>621</v>
      </c>
      <c r="Q8713" s="7">
        <v>14</v>
      </c>
      <c r="R8713" s="7">
        <v>0</v>
      </c>
      <c r="S8713" s="7" t="s">
        <v>11927</v>
      </c>
      <c r="BI8713"/>
      <c r="BJ8713"/>
    </row>
    <row r="8714" spans="2:62" x14ac:dyDescent="0.4">
      <c r="B8714" s="1">
        <v>31829</v>
      </c>
      <c r="C8714" s="6" t="s">
        <v>8</v>
      </c>
      <c r="D8714" s="6" t="s">
        <v>8</v>
      </c>
      <c r="E8714" s="6" t="s">
        <v>469</v>
      </c>
      <c r="F8714" s="6" t="s">
        <v>1050</v>
      </c>
      <c r="G8714" s="6" t="s">
        <v>1309</v>
      </c>
      <c r="H8714" s="6" t="s">
        <v>1317</v>
      </c>
      <c r="I8714" s="6" t="s">
        <v>1491</v>
      </c>
      <c r="J8714" s="6" t="s">
        <v>5</v>
      </c>
      <c r="K8714" s="7">
        <v>3</v>
      </c>
      <c r="L8714" s="7">
        <f>IFERROR(VLOOKUP(SiscoTable[[#This Row],[Código]],Hoja2!A:B,2,0)*SiscoTable[[#This Row],[Provta(Uns)]],0)</f>
        <v>24.599999999999998</v>
      </c>
      <c r="M8714" s="7">
        <v>0</v>
      </c>
      <c r="N8714" s="7">
        <v>0</v>
      </c>
      <c r="O8714" s="7">
        <f>IFERROR(VLOOKUP(SiscoTable[[#This Row],[Código]],Hoja2!A:B,2,0)*SiscoTable[[#This Row],[Stock_actual]],0)</f>
        <v>0</v>
      </c>
      <c r="P8714" s="6" t="s">
        <v>7</v>
      </c>
      <c r="Q8714" s="7">
        <v>3</v>
      </c>
      <c r="R8714" s="7">
        <v>6</v>
      </c>
      <c r="S8714" s="7" t="s">
        <v>11927</v>
      </c>
      <c r="BI8714"/>
      <c r="BJ8714"/>
    </row>
    <row r="8715" spans="2:62" x14ac:dyDescent="0.4">
      <c r="B8715" s="1">
        <v>31830</v>
      </c>
      <c r="C8715" s="6" t="s">
        <v>8</v>
      </c>
      <c r="D8715" s="6" t="s">
        <v>8</v>
      </c>
      <c r="E8715" s="6" t="s">
        <v>469</v>
      </c>
      <c r="F8715" s="6" t="s">
        <v>1050</v>
      </c>
      <c r="G8715" s="6" t="s">
        <v>1309</v>
      </c>
      <c r="H8715" s="6" t="s">
        <v>1317</v>
      </c>
      <c r="I8715" s="6" t="s">
        <v>1492</v>
      </c>
      <c r="J8715" s="6" t="s">
        <v>5</v>
      </c>
      <c r="K8715" s="7">
        <v>1</v>
      </c>
      <c r="L8715" s="7">
        <f>IFERROR(VLOOKUP(SiscoTable[[#This Row],[Código]],Hoja2!A:B,2,0)*SiscoTable[[#This Row],[Provta(Uns)]],0)</f>
        <v>15.2</v>
      </c>
      <c r="M8715" s="7">
        <v>0</v>
      </c>
      <c r="N8715" s="7">
        <v>0</v>
      </c>
      <c r="O8715" s="7">
        <f>IFERROR(VLOOKUP(SiscoTable[[#This Row],[Código]],Hoja2!A:B,2,0)*SiscoTable[[#This Row],[Stock_actual]],0)</f>
        <v>0</v>
      </c>
      <c r="P8715" s="6" t="s">
        <v>7</v>
      </c>
      <c r="Q8715" s="7">
        <v>1</v>
      </c>
      <c r="R8715" s="7">
        <v>1.7999999999999998</v>
      </c>
      <c r="S8715" s="7" t="s">
        <v>11927</v>
      </c>
      <c r="BI8715"/>
      <c r="BJ8715"/>
    </row>
    <row r="8716" spans="2:62" x14ac:dyDescent="0.4">
      <c r="B8716" s="1">
        <v>31831</v>
      </c>
      <c r="C8716" s="6" t="s">
        <v>8</v>
      </c>
      <c r="D8716" s="6" t="s">
        <v>8</v>
      </c>
      <c r="E8716" s="6" t="s">
        <v>469</v>
      </c>
      <c r="F8716" s="6" t="s">
        <v>1050</v>
      </c>
      <c r="G8716" s="6" t="s">
        <v>1309</v>
      </c>
      <c r="H8716" s="6" t="s">
        <v>1317</v>
      </c>
      <c r="I8716" s="6" t="s">
        <v>1493</v>
      </c>
      <c r="J8716" s="6" t="s">
        <v>5</v>
      </c>
      <c r="K8716" s="7">
        <v>1.83</v>
      </c>
      <c r="L8716" s="7">
        <f>IFERROR(VLOOKUP(SiscoTable[[#This Row],[Código]],Hoja2!A:B,2,0)*SiscoTable[[#This Row],[Provta(Uns)]],0)</f>
        <v>27.267000000000003</v>
      </c>
      <c r="M8716" s="7">
        <v>0</v>
      </c>
      <c r="N8716" s="7">
        <v>1</v>
      </c>
      <c r="O8716" s="7">
        <f>IFERROR(VLOOKUP(SiscoTable[[#This Row],[Código]],Hoja2!A:B,2,0)*SiscoTable[[#This Row],[Stock_actual]],0)</f>
        <v>14.9</v>
      </c>
      <c r="P8716" s="6" t="s">
        <v>810</v>
      </c>
      <c r="Q8716" s="7">
        <v>2</v>
      </c>
      <c r="R8716" s="7">
        <v>3.62</v>
      </c>
      <c r="S8716" s="7" t="s">
        <v>11927</v>
      </c>
      <c r="BI8716"/>
      <c r="BJ8716"/>
    </row>
    <row r="8717" spans="2:62" x14ac:dyDescent="0.4">
      <c r="B8717" s="1">
        <v>31835</v>
      </c>
      <c r="C8717" s="6" t="s">
        <v>8</v>
      </c>
      <c r="D8717" s="6" t="s">
        <v>8</v>
      </c>
      <c r="E8717" s="6" t="s">
        <v>3268</v>
      </c>
      <c r="F8717" s="6" t="s">
        <v>3269</v>
      </c>
      <c r="G8717" s="6" t="s">
        <v>3479</v>
      </c>
      <c r="H8717" s="6" t="s">
        <v>4</v>
      </c>
      <c r="I8717" s="6" t="s">
        <v>3670</v>
      </c>
      <c r="J8717" s="6" t="s">
        <v>200</v>
      </c>
      <c r="K8717" s="7">
        <v>0.28999999999999998</v>
      </c>
      <c r="L8717" s="7">
        <f>IFERROR(VLOOKUP(SiscoTable[[#This Row],[Código]],Hoja2!A:B,2,0)*SiscoTable[[#This Row],[Provta(Uns)]],0)</f>
        <v>6.032</v>
      </c>
      <c r="M8717" s="7">
        <v>0</v>
      </c>
      <c r="N8717" s="7">
        <v>0</v>
      </c>
      <c r="O8717" s="7">
        <f>IFERROR(VLOOKUP(SiscoTable[[#This Row],[Código]],Hoja2!A:B,2,0)*SiscoTable[[#This Row],[Stock_actual]],0)</f>
        <v>0</v>
      </c>
      <c r="P8717" s="6" t="s">
        <v>7</v>
      </c>
      <c r="Q8717" s="7">
        <v>0</v>
      </c>
      <c r="R8717" s="7">
        <v>0</v>
      </c>
      <c r="S8717" s="7" t="s">
        <v>11927</v>
      </c>
      <c r="BI8717"/>
      <c r="BJ8717"/>
    </row>
    <row r="8718" spans="2:62" x14ac:dyDescent="0.4">
      <c r="B8718" s="1">
        <v>31836</v>
      </c>
      <c r="C8718" s="6" t="s">
        <v>8</v>
      </c>
      <c r="D8718" s="6" t="s">
        <v>8</v>
      </c>
      <c r="E8718" s="6" t="s">
        <v>3268</v>
      </c>
      <c r="F8718" s="6" t="s">
        <v>3269</v>
      </c>
      <c r="G8718" s="6" t="s">
        <v>4384</v>
      </c>
      <c r="H8718" s="6" t="s">
        <v>4403</v>
      </c>
      <c r="I8718" s="6" t="s">
        <v>4567</v>
      </c>
      <c r="J8718" s="6" t="s">
        <v>5</v>
      </c>
      <c r="K8718" s="7">
        <v>0.67</v>
      </c>
      <c r="L8718" s="7">
        <f>IFERROR(VLOOKUP(SiscoTable[[#This Row],[Código]],Hoja2!A:B,2,0)*SiscoTable[[#This Row],[Provta(Uns)]],0)</f>
        <v>17.687999999999999</v>
      </c>
      <c r="M8718" s="7">
        <v>0</v>
      </c>
      <c r="N8718" s="7">
        <v>0</v>
      </c>
      <c r="O8718" s="7">
        <f>IFERROR(VLOOKUP(SiscoTable[[#This Row],[Código]],Hoja2!A:B,2,0)*SiscoTable[[#This Row],[Stock_actual]],0)</f>
        <v>0</v>
      </c>
      <c r="P8718" s="6" t="s">
        <v>7</v>
      </c>
      <c r="Q8718" s="7">
        <v>1</v>
      </c>
      <c r="R8718" s="7">
        <v>1.2</v>
      </c>
      <c r="S8718" s="7" t="s">
        <v>11928</v>
      </c>
      <c r="BI8718"/>
      <c r="BJ8718"/>
    </row>
    <row r="8719" spans="2:62" x14ac:dyDescent="0.4">
      <c r="B8719" s="1">
        <v>31837</v>
      </c>
      <c r="C8719" s="6" t="s">
        <v>30</v>
      </c>
      <c r="D8719" s="6" t="s">
        <v>8</v>
      </c>
      <c r="E8719" s="6" t="s">
        <v>3268</v>
      </c>
      <c r="F8719" s="6" t="s">
        <v>3269</v>
      </c>
      <c r="G8719" s="6" t="s">
        <v>3773</v>
      </c>
      <c r="H8719" s="6" t="s">
        <v>3882</v>
      </c>
      <c r="I8719" s="6" t="s">
        <v>3881</v>
      </c>
      <c r="J8719" s="6" t="s">
        <v>5</v>
      </c>
      <c r="K8719" s="7">
        <v>4</v>
      </c>
      <c r="L8719" s="7">
        <f>IFERROR(VLOOKUP(SiscoTable[[#This Row],[Código]],Hoja2!A:B,2,0)*SiscoTable[[#This Row],[Provta(Uns)]],0)</f>
        <v>90</v>
      </c>
      <c r="M8719" s="7">
        <v>0</v>
      </c>
      <c r="N8719" s="7">
        <v>0</v>
      </c>
      <c r="O8719" s="7">
        <f>IFERROR(VLOOKUP(SiscoTable[[#This Row],[Código]],Hoja2!A:B,2,0)*SiscoTable[[#This Row],[Stock_actual]],0)</f>
        <v>0</v>
      </c>
      <c r="P8719" s="6" t="s">
        <v>7</v>
      </c>
      <c r="Q8719" s="7">
        <v>4</v>
      </c>
      <c r="R8719" s="7">
        <v>7.8000000000000007</v>
      </c>
      <c r="S8719" s="7" t="s">
        <v>11927</v>
      </c>
      <c r="BI8719"/>
      <c r="BJ8719"/>
    </row>
    <row r="8720" spans="2:62" x14ac:dyDescent="0.4">
      <c r="B8720" s="1">
        <v>31838</v>
      </c>
      <c r="C8720" s="6" t="s">
        <v>8</v>
      </c>
      <c r="D8720" s="6" t="s">
        <v>8</v>
      </c>
      <c r="E8720" s="6" t="s">
        <v>3268</v>
      </c>
      <c r="F8720" s="6" t="s">
        <v>3269</v>
      </c>
      <c r="G8720" s="6" t="s">
        <v>4244</v>
      </c>
      <c r="H8720" s="6" t="s">
        <v>3882</v>
      </c>
      <c r="I8720" s="6" t="s">
        <v>4263</v>
      </c>
      <c r="J8720" s="6" t="s">
        <v>5</v>
      </c>
      <c r="K8720" s="7">
        <v>4.17</v>
      </c>
      <c r="L8720" s="7">
        <f>IFERROR(VLOOKUP(SiscoTable[[#This Row],[Código]],Hoja2!A:B,2,0)*SiscoTable[[#This Row],[Provta(Uns)]],0)</f>
        <v>49.622999999999998</v>
      </c>
      <c r="M8720" s="7">
        <v>0</v>
      </c>
      <c r="N8720" s="7">
        <v>11</v>
      </c>
      <c r="O8720" s="7">
        <f>IFERROR(VLOOKUP(SiscoTable[[#This Row],[Código]],Hoja2!A:B,2,0)*SiscoTable[[#This Row],[Stock_actual]],0)</f>
        <v>130.9</v>
      </c>
      <c r="P8720" s="6" t="s">
        <v>592</v>
      </c>
      <c r="Q8720" s="7">
        <v>5</v>
      </c>
      <c r="R8720" s="7">
        <v>0</v>
      </c>
      <c r="S8720" s="7" t="s">
        <v>11927</v>
      </c>
      <c r="BI8720"/>
      <c r="BJ8720"/>
    </row>
    <row r="8721" spans="2:62" x14ac:dyDescent="0.4">
      <c r="B8721" s="1">
        <v>31839</v>
      </c>
      <c r="C8721" s="6" t="s">
        <v>8</v>
      </c>
      <c r="D8721" s="6" t="s">
        <v>8</v>
      </c>
      <c r="E8721" s="6" t="s">
        <v>3268</v>
      </c>
      <c r="F8721" s="6" t="s">
        <v>3269</v>
      </c>
      <c r="G8721" s="6" t="s">
        <v>4244</v>
      </c>
      <c r="H8721" s="6" t="s">
        <v>3882</v>
      </c>
      <c r="I8721" s="6" t="s">
        <v>4264</v>
      </c>
      <c r="J8721" s="6" t="s">
        <v>5</v>
      </c>
      <c r="K8721" s="7">
        <v>2.33</v>
      </c>
      <c r="L8721" s="7">
        <f>IFERROR(VLOOKUP(SiscoTable[[#This Row],[Código]],Hoja2!A:B,2,0)*SiscoTable[[#This Row],[Provta(Uns)]],0)</f>
        <v>26.795000000000002</v>
      </c>
      <c r="M8721" s="7">
        <v>12</v>
      </c>
      <c r="N8721" s="7">
        <v>10</v>
      </c>
      <c r="O8721" s="7">
        <f>IFERROR(VLOOKUP(SiscoTable[[#This Row],[Código]],Hoja2!A:B,2,0)*SiscoTable[[#This Row],[Stock_actual]],0)</f>
        <v>115</v>
      </c>
      <c r="P8721" s="6" t="s">
        <v>3908</v>
      </c>
      <c r="Q8721" s="7">
        <v>3</v>
      </c>
      <c r="R8721" s="7">
        <v>0</v>
      </c>
      <c r="S8721" s="7" t="s">
        <v>11927</v>
      </c>
      <c r="BI8721"/>
      <c r="BJ8721"/>
    </row>
    <row r="8722" spans="2:62" x14ac:dyDescent="0.4">
      <c r="B8722" s="1">
        <v>31840</v>
      </c>
      <c r="C8722" s="6" t="s">
        <v>8</v>
      </c>
      <c r="D8722" s="6" t="s">
        <v>8</v>
      </c>
      <c r="E8722" s="6" t="s">
        <v>3268</v>
      </c>
      <c r="F8722" s="6" t="s">
        <v>3269</v>
      </c>
      <c r="G8722" s="6" t="s">
        <v>4244</v>
      </c>
      <c r="H8722" s="6" t="s">
        <v>3882</v>
      </c>
      <c r="I8722" s="6" t="s">
        <v>4265</v>
      </c>
      <c r="J8722" s="6" t="s">
        <v>5</v>
      </c>
      <c r="K8722" s="7">
        <v>2</v>
      </c>
      <c r="L8722" s="7">
        <f>IFERROR(VLOOKUP(SiscoTable[[#This Row],[Código]],Hoja2!A:B,2,0)*SiscoTable[[#This Row],[Provta(Uns)]],0)</f>
        <v>64</v>
      </c>
      <c r="M8722" s="7">
        <v>0</v>
      </c>
      <c r="N8722" s="7">
        <v>6</v>
      </c>
      <c r="O8722" s="7">
        <f>IFERROR(VLOOKUP(SiscoTable[[#This Row],[Código]],Hoja2!A:B,2,0)*SiscoTable[[#This Row],[Stock_actual]],0)</f>
        <v>192</v>
      </c>
      <c r="P8722" s="6" t="s">
        <v>983</v>
      </c>
      <c r="Q8722" s="7">
        <v>2</v>
      </c>
      <c r="R8722" s="7">
        <v>0</v>
      </c>
      <c r="S8722" s="7" t="s">
        <v>11927</v>
      </c>
      <c r="BI8722"/>
      <c r="BJ8722"/>
    </row>
    <row r="8723" spans="2:62" x14ac:dyDescent="0.4">
      <c r="B8723" s="1">
        <v>31841</v>
      </c>
      <c r="C8723" s="6" t="s">
        <v>8</v>
      </c>
      <c r="D8723" s="6" t="s">
        <v>8</v>
      </c>
      <c r="E8723" s="6" t="s">
        <v>3268</v>
      </c>
      <c r="F8723" s="6" t="s">
        <v>3269</v>
      </c>
      <c r="G8723" s="6" t="s">
        <v>4244</v>
      </c>
      <c r="H8723" s="6" t="s">
        <v>3882</v>
      </c>
      <c r="I8723" s="6" t="s">
        <v>4266</v>
      </c>
      <c r="J8723" s="6" t="s">
        <v>5</v>
      </c>
      <c r="K8723" s="7">
        <v>0</v>
      </c>
      <c r="L8723" s="7">
        <f>IFERROR(VLOOKUP(SiscoTable[[#This Row],[Código]],Hoja2!A:B,2,0)*SiscoTable[[#This Row],[Provta(Uns)]],0)</f>
        <v>0</v>
      </c>
      <c r="M8723" s="7">
        <v>0</v>
      </c>
      <c r="N8723" s="7">
        <v>0</v>
      </c>
      <c r="O8723" s="7">
        <f>IFERROR(VLOOKUP(SiscoTable[[#This Row],[Código]],Hoja2!A:B,2,0)*SiscoTable[[#This Row],[Stock_actual]],0)</f>
        <v>0</v>
      </c>
      <c r="P8723" s="6" t="s">
        <v>7</v>
      </c>
      <c r="Q8723" s="7">
        <v>0</v>
      </c>
      <c r="R8723" s="7">
        <v>0</v>
      </c>
      <c r="S8723" s="7" t="s">
        <v>11927</v>
      </c>
      <c r="BI8723"/>
      <c r="BJ8723"/>
    </row>
    <row r="8724" spans="2:62" x14ac:dyDescent="0.4">
      <c r="B8724" s="1">
        <v>31842</v>
      </c>
      <c r="C8724" s="6" t="s">
        <v>8</v>
      </c>
      <c r="D8724" s="6" t="s">
        <v>8</v>
      </c>
      <c r="E8724" s="6" t="s">
        <v>3268</v>
      </c>
      <c r="F8724" s="6" t="s">
        <v>3269</v>
      </c>
      <c r="G8724" s="6" t="s">
        <v>4244</v>
      </c>
      <c r="H8724" s="6" t="s">
        <v>3882</v>
      </c>
      <c r="I8724" s="6" t="s">
        <v>4267</v>
      </c>
      <c r="J8724" s="6" t="s">
        <v>5</v>
      </c>
      <c r="K8724" s="7">
        <v>0</v>
      </c>
      <c r="L8724" s="7">
        <f>IFERROR(VLOOKUP(SiscoTable[[#This Row],[Código]],Hoja2!A:B,2,0)*SiscoTable[[#This Row],[Provta(Uns)]],0)</f>
        <v>0</v>
      </c>
      <c r="M8724" s="7">
        <v>0</v>
      </c>
      <c r="N8724" s="7">
        <v>0</v>
      </c>
      <c r="O8724" s="7">
        <f>IFERROR(VLOOKUP(SiscoTable[[#This Row],[Código]],Hoja2!A:B,2,0)*SiscoTable[[#This Row],[Stock_actual]],0)</f>
        <v>0</v>
      </c>
      <c r="P8724" s="6" t="s">
        <v>7</v>
      </c>
      <c r="Q8724" s="7">
        <v>0</v>
      </c>
      <c r="R8724" s="7">
        <v>0</v>
      </c>
      <c r="S8724" s="7" t="s">
        <v>11927</v>
      </c>
      <c r="BI8724"/>
      <c r="BJ8724"/>
    </row>
    <row r="8725" spans="2:62" x14ac:dyDescent="0.4">
      <c r="B8725" s="1">
        <v>31843</v>
      </c>
      <c r="C8725" s="6" t="s">
        <v>8</v>
      </c>
      <c r="D8725" s="6" t="s">
        <v>8</v>
      </c>
      <c r="E8725" s="6" t="s">
        <v>8482</v>
      </c>
      <c r="F8725" s="6" t="s">
        <v>10720</v>
      </c>
      <c r="G8725" s="6" t="s">
        <v>11105</v>
      </c>
      <c r="H8725" s="6" t="s">
        <v>11276</v>
      </c>
      <c r="I8725" s="6" t="s">
        <v>11275</v>
      </c>
      <c r="J8725" s="6" t="s">
        <v>5</v>
      </c>
      <c r="K8725" s="7">
        <v>1.67</v>
      </c>
      <c r="L8725" s="7">
        <f>IFERROR(VLOOKUP(SiscoTable[[#This Row],[Código]],Hoja2!A:B,2,0)*SiscoTable[[#This Row],[Provta(Uns)]],0)</f>
        <v>3.0059999999999998</v>
      </c>
      <c r="M8725" s="7">
        <v>0</v>
      </c>
      <c r="N8725" s="7">
        <v>0</v>
      </c>
      <c r="O8725" s="7">
        <f>IFERROR(VLOOKUP(SiscoTable[[#This Row],[Código]],Hoja2!A:B,2,0)*SiscoTable[[#This Row],[Stock_actual]],0)</f>
        <v>0</v>
      </c>
      <c r="P8725" s="6" t="s">
        <v>7</v>
      </c>
      <c r="Q8725" s="7">
        <v>2</v>
      </c>
      <c r="R8725" s="7">
        <v>3.5999999999999996</v>
      </c>
      <c r="S8725" s="7" t="s">
        <v>11926</v>
      </c>
      <c r="BI8725"/>
      <c r="BJ8725"/>
    </row>
    <row r="8726" spans="2:62" x14ac:dyDescent="0.4">
      <c r="B8726" s="1">
        <v>31849</v>
      </c>
      <c r="C8726" s="6" t="s">
        <v>30</v>
      </c>
      <c r="D8726" s="6" t="s">
        <v>30</v>
      </c>
      <c r="E8726" s="6" t="s">
        <v>8482</v>
      </c>
      <c r="F8726" s="6" t="s">
        <v>1736</v>
      </c>
      <c r="G8726" s="6" t="s">
        <v>10704</v>
      </c>
      <c r="H8726" s="6" t="s">
        <v>10710</v>
      </c>
      <c r="I8726" s="6" t="s">
        <v>10711</v>
      </c>
      <c r="J8726" s="6" t="s">
        <v>5</v>
      </c>
      <c r="K8726" s="7">
        <v>33.17</v>
      </c>
      <c r="L8726" s="7">
        <f>IFERROR(VLOOKUP(SiscoTable[[#This Row],[Código]],Hoja2!A:B,2,0)*SiscoTable[[#This Row],[Provta(Uns)]],0)</f>
        <v>208.971</v>
      </c>
      <c r="M8726" s="7">
        <v>0</v>
      </c>
      <c r="N8726" s="7">
        <v>101</v>
      </c>
      <c r="O8726" s="7">
        <f>IFERROR(VLOOKUP(SiscoTable[[#This Row],[Código]],Hoja2!A:B,2,0)*SiscoTable[[#This Row],[Stock_actual]],0)</f>
        <v>636.29999999999995</v>
      </c>
      <c r="P8726" s="6" t="s">
        <v>92</v>
      </c>
      <c r="Q8726" s="7">
        <v>37</v>
      </c>
      <c r="R8726" s="7">
        <v>0</v>
      </c>
      <c r="S8726" s="7" t="s">
        <v>11926</v>
      </c>
      <c r="BI8726"/>
      <c r="BJ8726"/>
    </row>
    <row r="8727" spans="2:62" x14ac:dyDescent="0.4">
      <c r="B8727" s="1">
        <v>31850</v>
      </c>
      <c r="C8727" s="6" t="s">
        <v>8</v>
      </c>
      <c r="D8727" s="6" t="s">
        <v>8</v>
      </c>
      <c r="E8727" s="6" t="s">
        <v>8482</v>
      </c>
      <c r="F8727" s="6" t="s">
        <v>1736</v>
      </c>
      <c r="G8727" s="6" t="s">
        <v>10704</v>
      </c>
      <c r="H8727" s="6" t="s">
        <v>10719</v>
      </c>
      <c r="I8727" s="6" t="s">
        <v>10718</v>
      </c>
      <c r="J8727" s="6" t="s">
        <v>5</v>
      </c>
      <c r="K8727" s="7">
        <v>3.67</v>
      </c>
      <c r="L8727" s="7">
        <f>IFERROR(VLOOKUP(SiscoTable[[#This Row],[Código]],Hoja2!A:B,2,0)*SiscoTable[[#This Row],[Provta(Uns)]],0)</f>
        <v>17.983000000000001</v>
      </c>
      <c r="M8727" s="7">
        <v>0</v>
      </c>
      <c r="N8727" s="7">
        <v>8</v>
      </c>
      <c r="O8727" s="7">
        <f>IFERROR(VLOOKUP(SiscoTable[[#This Row],[Código]],Hoja2!A:B,2,0)*SiscoTable[[#This Row],[Stock_actual]],0)</f>
        <v>39.200000000000003</v>
      </c>
      <c r="P8727" s="6" t="s">
        <v>260</v>
      </c>
      <c r="Q8727" s="7">
        <v>4</v>
      </c>
      <c r="R8727" s="7">
        <v>0</v>
      </c>
      <c r="S8727" s="7" t="s">
        <v>11926</v>
      </c>
      <c r="BI8727"/>
      <c r="BJ8727"/>
    </row>
    <row r="8728" spans="2:62" x14ac:dyDescent="0.4">
      <c r="B8728" s="1">
        <v>31851</v>
      </c>
      <c r="C8728" s="6" t="s">
        <v>8</v>
      </c>
      <c r="D8728" s="6" t="s">
        <v>8</v>
      </c>
      <c r="E8728" s="6" t="s">
        <v>1734</v>
      </c>
      <c r="F8728" s="6" t="s">
        <v>1735</v>
      </c>
      <c r="G8728" s="6" t="s">
        <v>2312</v>
      </c>
      <c r="H8728" s="6" t="s">
        <v>2321</v>
      </c>
      <c r="I8728" s="6" t="s">
        <v>2538</v>
      </c>
      <c r="J8728" s="6" t="s">
        <v>5</v>
      </c>
      <c r="K8728" s="7">
        <v>0</v>
      </c>
      <c r="L8728" s="7">
        <f>IFERROR(VLOOKUP(SiscoTable[[#This Row],[Código]],Hoja2!A:B,2,0)*SiscoTable[[#This Row],[Provta(Uns)]],0)</f>
        <v>0</v>
      </c>
      <c r="M8728" s="7">
        <v>0</v>
      </c>
      <c r="N8728" s="7">
        <v>80</v>
      </c>
      <c r="O8728" s="7">
        <f>IFERROR(VLOOKUP(SiscoTable[[#This Row],[Código]],Hoja2!A:B,2,0)*SiscoTable[[#This Row],[Stock_actual]],0)</f>
        <v>1400</v>
      </c>
      <c r="P8728" s="6" t="s">
        <v>134</v>
      </c>
      <c r="Q8728" s="7">
        <v>0</v>
      </c>
      <c r="R8728" s="7">
        <v>0</v>
      </c>
      <c r="S8728" s="7" t="s">
        <v>11925</v>
      </c>
      <c r="BI8728"/>
      <c r="BJ8728"/>
    </row>
    <row r="8729" spans="2:62" x14ac:dyDescent="0.4">
      <c r="B8729" s="1">
        <v>31855</v>
      </c>
      <c r="C8729" s="6" t="s">
        <v>8</v>
      </c>
      <c r="D8729" s="6" t="s">
        <v>8</v>
      </c>
      <c r="E8729" s="6" t="s">
        <v>8482</v>
      </c>
      <c r="F8729" s="6" t="s">
        <v>1736</v>
      </c>
      <c r="G8729" s="6" t="s">
        <v>10193</v>
      </c>
      <c r="H8729" s="6" t="s">
        <v>10244</v>
      </c>
      <c r="I8729" s="6" t="s">
        <v>10311</v>
      </c>
      <c r="J8729" s="6" t="s">
        <v>5</v>
      </c>
      <c r="K8729" s="7">
        <v>0</v>
      </c>
      <c r="L8729" s="7">
        <f>IFERROR(VLOOKUP(SiscoTable[[#This Row],[Código]],Hoja2!A:B,2,0)*SiscoTable[[#This Row],[Provta(Uns)]],0)</f>
        <v>0</v>
      </c>
      <c r="M8729" s="7">
        <v>0</v>
      </c>
      <c r="N8729" s="7">
        <v>0</v>
      </c>
      <c r="O8729" s="7">
        <f>IFERROR(VLOOKUP(SiscoTable[[#This Row],[Código]],Hoja2!A:B,2,0)*SiscoTable[[#This Row],[Stock_actual]],0)</f>
        <v>0</v>
      </c>
      <c r="P8729" s="6" t="s">
        <v>7</v>
      </c>
      <c r="Q8729" s="7">
        <v>0</v>
      </c>
      <c r="R8729" s="7">
        <v>0</v>
      </c>
      <c r="S8729" s="7" t="s">
        <v>11926</v>
      </c>
      <c r="BI8729"/>
      <c r="BJ8729"/>
    </row>
    <row r="8730" spans="2:62" x14ac:dyDescent="0.4">
      <c r="B8730" s="1">
        <v>31856</v>
      </c>
      <c r="C8730" s="6" t="s">
        <v>8</v>
      </c>
      <c r="D8730" s="6" t="s">
        <v>8</v>
      </c>
      <c r="E8730" s="6" t="s">
        <v>8482</v>
      </c>
      <c r="F8730" s="6" t="s">
        <v>9030</v>
      </c>
      <c r="G8730" s="6" t="s">
        <v>9299</v>
      </c>
      <c r="H8730" s="6" t="s">
        <v>9303</v>
      </c>
      <c r="I8730" s="6" t="s">
        <v>9587</v>
      </c>
      <c r="J8730" s="6" t="s">
        <v>5</v>
      </c>
      <c r="K8730" s="7">
        <v>1.33</v>
      </c>
      <c r="L8730" s="7">
        <f>IFERROR(VLOOKUP(SiscoTable[[#This Row],[Código]],Hoja2!A:B,2,0)*SiscoTable[[#This Row],[Provta(Uns)]],0)</f>
        <v>19.285</v>
      </c>
      <c r="M8730" s="7">
        <v>0</v>
      </c>
      <c r="N8730" s="7">
        <v>10</v>
      </c>
      <c r="O8730" s="7">
        <f>IFERROR(VLOOKUP(SiscoTable[[#This Row],[Código]],Hoja2!A:B,2,0)*SiscoTable[[#This Row],[Stock_actual]],0)</f>
        <v>145</v>
      </c>
      <c r="P8730" s="6" t="s">
        <v>3336</v>
      </c>
      <c r="Q8730" s="7">
        <v>1</v>
      </c>
      <c r="R8730" s="7">
        <v>0</v>
      </c>
      <c r="S8730" s="7" t="s">
        <v>11926</v>
      </c>
      <c r="BI8730"/>
      <c r="BJ8730"/>
    </row>
    <row r="8731" spans="2:62" x14ac:dyDescent="0.4">
      <c r="B8731" s="1">
        <v>31857</v>
      </c>
      <c r="C8731" s="6" t="s">
        <v>8</v>
      </c>
      <c r="D8731" s="6" t="s">
        <v>8</v>
      </c>
      <c r="E8731" s="6" t="s">
        <v>8482</v>
      </c>
      <c r="F8731" s="6" t="s">
        <v>11823</v>
      </c>
      <c r="G8731" s="6" t="s">
        <v>11823</v>
      </c>
      <c r="H8731" s="6" t="s">
        <v>5183</v>
      </c>
      <c r="I8731" s="6" t="s">
        <v>11848</v>
      </c>
      <c r="J8731" s="6" t="s">
        <v>5</v>
      </c>
      <c r="K8731" s="7">
        <v>2</v>
      </c>
      <c r="L8731" s="7">
        <f>IFERROR(VLOOKUP(SiscoTable[[#This Row],[Código]],Hoja2!A:B,2,0)*SiscoTable[[#This Row],[Provta(Uns)]],0)</f>
        <v>10.6</v>
      </c>
      <c r="M8731" s="7">
        <v>0</v>
      </c>
      <c r="N8731" s="7">
        <v>0</v>
      </c>
      <c r="O8731" s="7">
        <f>IFERROR(VLOOKUP(SiscoTable[[#This Row],[Código]],Hoja2!A:B,2,0)*SiscoTable[[#This Row],[Stock_actual]],0)</f>
        <v>0</v>
      </c>
      <c r="P8731" s="6" t="s">
        <v>7</v>
      </c>
      <c r="Q8731" s="7">
        <v>2</v>
      </c>
      <c r="R8731" s="7">
        <v>4.2</v>
      </c>
      <c r="S8731" s="7" t="s">
        <v>11925</v>
      </c>
      <c r="BI8731"/>
      <c r="BJ8731"/>
    </row>
    <row r="8732" spans="2:62" x14ac:dyDescent="0.4">
      <c r="B8732" s="1">
        <v>31858</v>
      </c>
      <c r="C8732" s="6" t="s">
        <v>8</v>
      </c>
      <c r="D8732" s="6" t="s">
        <v>8</v>
      </c>
      <c r="E8732" s="6" t="s">
        <v>469</v>
      </c>
      <c r="F8732" s="6" t="s">
        <v>59</v>
      </c>
      <c r="G8732" s="6" t="s">
        <v>59</v>
      </c>
      <c r="H8732" s="6" t="s">
        <v>153</v>
      </c>
      <c r="I8732" s="6" t="s">
        <v>1004</v>
      </c>
      <c r="J8732" s="6" t="s">
        <v>5</v>
      </c>
      <c r="K8732" s="7">
        <v>0</v>
      </c>
      <c r="L8732" s="7">
        <f>IFERROR(VLOOKUP(SiscoTable[[#This Row],[Código]],Hoja2!A:B,2,0)*SiscoTable[[#This Row],[Provta(Uns)]],0)</f>
        <v>0</v>
      </c>
      <c r="M8732" s="7">
        <v>0</v>
      </c>
      <c r="N8732" s="7">
        <v>0</v>
      </c>
      <c r="O8732" s="7">
        <f>IFERROR(VLOOKUP(SiscoTable[[#This Row],[Código]],Hoja2!A:B,2,0)*SiscoTable[[#This Row],[Stock_actual]],0)</f>
        <v>0</v>
      </c>
      <c r="P8732" s="6" t="s">
        <v>7</v>
      </c>
      <c r="Q8732" s="7">
        <v>0</v>
      </c>
      <c r="R8732" s="7">
        <v>0</v>
      </c>
      <c r="S8732" s="7" t="s">
        <v>11927</v>
      </c>
      <c r="BI8732"/>
      <c r="BJ8732"/>
    </row>
    <row r="8733" spans="2:62" x14ac:dyDescent="0.4">
      <c r="B8733" s="1">
        <v>31859</v>
      </c>
      <c r="C8733" s="6" t="s">
        <v>8</v>
      </c>
      <c r="D8733" s="6" t="s">
        <v>8</v>
      </c>
      <c r="E8733" s="6" t="s">
        <v>469</v>
      </c>
      <c r="F8733" s="6" t="s">
        <v>59</v>
      </c>
      <c r="G8733" s="6" t="s">
        <v>59</v>
      </c>
      <c r="H8733" s="6" t="s">
        <v>153</v>
      </c>
      <c r="I8733" s="6" t="s">
        <v>1005</v>
      </c>
      <c r="J8733" s="6" t="s">
        <v>5</v>
      </c>
      <c r="K8733" s="7">
        <v>0</v>
      </c>
      <c r="L8733" s="7">
        <f>IFERROR(VLOOKUP(SiscoTable[[#This Row],[Código]],Hoja2!A:B,2,0)*SiscoTable[[#This Row],[Provta(Uns)]],0)</f>
        <v>0</v>
      </c>
      <c r="M8733" s="7">
        <v>0</v>
      </c>
      <c r="N8733" s="7">
        <v>0</v>
      </c>
      <c r="O8733" s="7">
        <f>IFERROR(VLOOKUP(SiscoTable[[#This Row],[Código]],Hoja2!A:B,2,0)*SiscoTable[[#This Row],[Stock_actual]],0)</f>
        <v>0</v>
      </c>
      <c r="P8733" s="6" t="s">
        <v>7</v>
      </c>
      <c r="Q8733" s="7">
        <v>0</v>
      </c>
      <c r="R8733" s="7">
        <v>0</v>
      </c>
      <c r="S8733" s="7" t="s">
        <v>11927</v>
      </c>
      <c r="BI8733"/>
      <c r="BJ8733"/>
    </row>
    <row r="8734" spans="2:62" x14ac:dyDescent="0.4">
      <c r="B8734" s="1">
        <v>31860</v>
      </c>
      <c r="C8734" s="6" t="s">
        <v>8</v>
      </c>
      <c r="D8734" s="6" t="s">
        <v>8</v>
      </c>
      <c r="E8734" s="6" t="s">
        <v>469</v>
      </c>
      <c r="F8734" s="6" t="s">
        <v>210</v>
      </c>
      <c r="G8734" s="6" t="s">
        <v>505</v>
      </c>
      <c r="H8734" s="6" t="s">
        <v>509</v>
      </c>
      <c r="I8734" s="6" t="s">
        <v>549</v>
      </c>
      <c r="J8734" s="6" t="s">
        <v>5</v>
      </c>
      <c r="K8734" s="7">
        <v>0.83</v>
      </c>
      <c r="L8734" s="34">
        <f>IFERROR(VLOOKUP(SiscoTable[[#This Row],[Código]],Hoja2!A:B,2,0)*SiscoTable[[#This Row],[Provta(Uns)]],0)</f>
        <v>11.205</v>
      </c>
      <c r="M8734" s="7">
        <v>0</v>
      </c>
      <c r="N8734" s="7">
        <v>-3</v>
      </c>
      <c r="O8734" s="34">
        <f>IFERROR(VLOOKUP(SiscoTable[[#This Row],[Código]],Hoja2!A:B,2,0)*SiscoTable[[#This Row],[Stock_actual]],0)</f>
        <v>-40.5</v>
      </c>
      <c r="P8734" s="6" t="s">
        <v>7</v>
      </c>
      <c r="Q8734" s="7">
        <v>1</v>
      </c>
      <c r="R8734" s="7">
        <v>1.7999999999999998</v>
      </c>
      <c r="S8734" s="7" t="s">
        <v>11924</v>
      </c>
      <c r="BI8734"/>
      <c r="BJ8734"/>
    </row>
    <row r="8735" spans="2:62" x14ac:dyDescent="0.4">
      <c r="B8735" s="1">
        <v>31861</v>
      </c>
      <c r="C8735" s="6" t="s">
        <v>8</v>
      </c>
      <c r="D8735" s="6" t="s">
        <v>8</v>
      </c>
      <c r="E8735" s="6" t="s">
        <v>8482</v>
      </c>
      <c r="F8735" s="6" t="s">
        <v>10720</v>
      </c>
      <c r="G8735" s="6" t="s">
        <v>10721</v>
      </c>
      <c r="H8735" s="6" t="s">
        <v>10723</v>
      </c>
      <c r="I8735" s="6" t="s">
        <v>10934</v>
      </c>
      <c r="J8735" s="6" t="s">
        <v>5</v>
      </c>
      <c r="K8735" s="7">
        <v>7.83</v>
      </c>
      <c r="L8735" s="7">
        <f>IFERROR(VLOOKUP(SiscoTable[[#This Row],[Código]],Hoja2!A:B,2,0)*SiscoTable[[#This Row],[Provta(Uns)]],0)</f>
        <v>37.583999999999996</v>
      </c>
      <c r="M8735" s="7">
        <v>0</v>
      </c>
      <c r="N8735" s="7">
        <v>52</v>
      </c>
      <c r="O8735" s="7">
        <f>IFERROR(VLOOKUP(SiscoTable[[#This Row],[Código]],Hoja2!A:B,2,0)*SiscoTable[[#This Row],[Stock_actual]],0)</f>
        <v>249.6</v>
      </c>
      <c r="P8735" s="6" t="s">
        <v>2684</v>
      </c>
      <c r="Q8735" s="7">
        <v>9</v>
      </c>
      <c r="R8735" s="7">
        <v>0</v>
      </c>
      <c r="S8735" s="7" t="s">
        <v>11926</v>
      </c>
      <c r="BI8735"/>
      <c r="BJ8735"/>
    </row>
    <row r="8736" spans="2:62" x14ac:dyDescent="0.4">
      <c r="B8736" s="1">
        <v>31862</v>
      </c>
      <c r="C8736" s="6" t="s">
        <v>30</v>
      </c>
      <c r="D8736" s="6" t="s">
        <v>8</v>
      </c>
      <c r="E8736" s="6" t="s">
        <v>8482</v>
      </c>
      <c r="F8736" s="6" t="s">
        <v>10720</v>
      </c>
      <c r="G8736" s="6" t="s">
        <v>10721</v>
      </c>
      <c r="H8736" s="6" t="s">
        <v>10723</v>
      </c>
      <c r="I8736" s="6" t="s">
        <v>10842</v>
      </c>
      <c r="J8736" s="6" t="s">
        <v>5</v>
      </c>
      <c r="K8736" s="7">
        <v>9</v>
      </c>
      <c r="L8736" s="7">
        <f>IFERROR(VLOOKUP(SiscoTable[[#This Row],[Código]],Hoja2!A:B,2,0)*SiscoTable[[#This Row],[Provta(Uns)]],0)</f>
        <v>112.5</v>
      </c>
      <c r="M8736" s="7">
        <v>0</v>
      </c>
      <c r="N8736" s="7">
        <v>51</v>
      </c>
      <c r="O8736" s="7">
        <f>IFERROR(VLOOKUP(SiscoTable[[#This Row],[Código]],Hoja2!A:B,2,0)*SiscoTable[[#This Row],[Stock_actual]],0)</f>
        <v>637.5</v>
      </c>
      <c r="P8736" s="6" t="s">
        <v>588</v>
      </c>
      <c r="Q8736" s="7">
        <v>10</v>
      </c>
      <c r="R8736" s="7">
        <v>0</v>
      </c>
      <c r="S8736" s="7" t="s">
        <v>11926</v>
      </c>
      <c r="BI8736"/>
      <c r="BJ8736"/>
    </row>
    <row r="8737" spans="2:62" x14ac:dyDescent="0.4">
      <c r="B8737" s="1">
        <v>31863</v>
      </c>
      <c r="C8737" s="6" t="s">
        <v>30</v>
      </c>
      <c r="D8737" s="6" t="s">
        <v>30</v>
      </c>
      <c r="E8737" s="6" t="s">
        <v>469</v>
      </c>
      <c r="F8737" s="6" t="s">
        <v>1050</v>
      </c>
      <c r="G8737" s="6" t="s">
        <v>1128</v>
      </c>
      <c r="H8737" s="6" t="s">
        <v>1066</v>
      </c>
      <c r="I8737" s="6" t="s">
        <v>1191</v>
      </c>
      <c r="J8737" s="6" t="s">
        <v>5</v>
      </c>
      <c r="K8737" s="7">
        <v>35.67</v>
      </c>
      <c r="L8737" s="7">
        <f>IFERROR(VLOOKUP(SiscoTable[[#This Row],[Código]],Hoja2!A:B,2,0)*SiscoTable[[#This Row],[Provta(Uns)]],0)</f>
        <v>185.48400000000001</v>
      </c>
      <c r="M8737" s="7">
        <v>0</v>
      </c>
      <c r="N8737" s="7">
        <v>0</v>
      </c>
      <c r="O8737" s="7">
        <f>IFERROR(VLOOKUP(SiscoTable[[#This Row],[Código]],Hoja2!A:B,2,0)*SiscoTable[[#This Row],[Stock_actual]],0)</f>
        <v>0</v>
      </c>
      <c r="P8737" s="6" t="s">
        <v>7</v>
      </c>
      <c r="Q8737" s="7">
        <v>39</v>
      </c>
      <c r="R8737" s="7">
        <v>71.399999999999991</v>
      </c>
      <c r="S8737" s="7" t="s">
        <v>11927</v>
      </c>
      <c r="BI8737"/>
      <c r="BJ8737"/>
    </row>
    <row r="8738" spans="2:62" x14ac:dyDescent="0.4">
      <c r="B8738" s="1">
        <v>31865</v>
      </c>
      <c r="C8738" s="6" t="s">
        <v>8</v>
      </c>
      <c r="D8738" s="6" t="s">
        <v>8</v>
      </c>
      <c r="E8738" s="6" t="s">
        <v>3268</v>
      </c>
      <c r="F8738" s="6" t="s">
        <v>7197</v>
      </c>
      <c r="G8738" s="6" t="s">
        <v>7388</v>
      </c>
      <c r="H8738" s="6" t="s">
        <v>7392</v>
      </c>
      <c r="I8738" s="6" t="s">
        <v>7514</v>
      </c>
      <c r="J8738" s="6" t="s">
        <v>5</v>
      </c>
      <c r="K8738" s="7">
        <v>3.17</v>
      </c>
      <c r="L8738" s="7">
        <f>IFERROR(VLOOKUP(SiscoTable[[#This Row],[Código]],Hoja2!A:B,2,0)*SiscoTable[[#This Row],[Provta(Uns)]],0)</f>
        <v>4.7549999999999999</v>
      </c>
      <c r="M8738" s="7">
        <v>0</v>
      </c>
      <c r="N8738" s="7">
        <v>1</v>
      </c>
      <c r="O8738" s="7">
        <f>IFERROR(VLOOKUP(SiscoTable[[#This Row],[Código]],Hoja2!A:B,2,0)*SiscoTable[[#This Row],[Stock_actual]],0)</f>
        <v>1.5</v>
      </c>
      <c r="P8738" s="6" t="s">
        <v>117</v>
      </c>
      <c r="Q8738" s="7">
        <v>4</v>
      </c>
      <c r="R8738" s="7">
        <v>6.59</v>
      </c>
      <c r="S8738" s="7" t="s">
        <v>11928</v>
      </c>
      <c r="BI8738"/>
      <c r="BJ8738"/>
    </row>
    <row r="8739" spans="2:62" x14ac:dyDescent="0.4">
      <c r="B8739" s="1">
        <v>31867</v>
      </c>
      <c r="C8739" s="6" t="s">
        <v>8</v>
      </c>
      <c r="D8739" s="6" t="s">
        <v>8</v>
      </c>
      <c r="E8739" s="6" t="s">
        <v>3268</v>
      </c>
      <c r="F8739" s="6" t="s">
        <v>7197</v>
      </c>
      <c r="G8739" s="6" t="s">
        <v>7388</v>
      </c>
      <c r="H8739" s="6" t="s">
        <v>7392</v>
      </c>
      <c r="I8739" s="6" t="s">
        <v>7515</v>
      </c>
      <c r="J8739" s="6" t="s">
        <v>5</v>
      </c>
      <c r="K8739" s="7">
        <v>5.5</v>
      </c>
      <c r="L8739" s="7">
        <f>IFERROR(VLOOKUP(SiscoTable[[#This Row],[Código]],Hoja2!A:B,2,0)*SiscoTable[[#This Row],[Provta(Uns)]],0)</f>
        <v>64.900000000000006</v>
      </c>
      <c r="M8739" s="7">
        <v>0</v>
      </c>
      <c r="N8739" s="7">
        <v>15</v>
      </c>
      <c r="O8739" s="7">
        <f>IFERROR(VLOOKUP(SiscoTable[[#This Row],[Código]],Hoja2!A:B,2,0)*SiscoTable[[#This Row],[Stock_actual]],0)</f>
        <v>177</v>
      </c>
      <c r="P8739" s="6" t="s">
        <v>602</v>
      </c>
      <c r="Q8739" s="7">
        <v>6</v>
      </c>
      <c r="R8739" s="7">
        <v>0</v>
      </c>
      <c r="S8739" s="7" t="s">
        <v>11928</v>
      </c>
      <c r="BI8739"/>
      <c r="BJ8739"/>
    </row>
    <row r="8740" spans="2:62" x14ac:dyDescent="0.4">
      <c r="B8740" s="1">
        <v>31868</v>
      </c>
      <c r="C8740" s="6" t="s">
        <v>8</v>
      </c>
      <c r="D8740" s="6" t="s">
        <v>8</v>
      </c>
      <c r="E8740" s="6" t="s">
        <v>3268</v>
      </c>
      <c r="F8740" s="6" t="s">
        <v>3269</v>
      </c>
      <c r="G8740" s="6" t="s">
        <v>5267</v>
      </c>
      <c r="H8740" s="6" t="s">
        <v>4129</v>
      </c>
      <c r="I8740" s="6" t="s">
        <v>5514</v>
      </c>
      <c r="J8740" s="6" t="s">
        <v>5</v>
      </c>
      <c r="K8740" s="7">
        <v>1.17</v>
      </c>
      <c r="L8740" s="7">
        <f>IFERROR(VLOOKUP(SiscoTable[[#This Row],[Código]],Hoja2!A:B,2,0)*SiscoTable[[#This Row],[Provta(Uns)]],0)</f>
        <v>6.9029999999999996</v>
      </c>
      <c r="M8740" s="7">
        <v>12</v>
      </c>
      <c r="N8740" s="7">
        <v>5</v>
      </c>
      <c r="O8740" s="7">
        <f>IFERROR(VLOOKUP(SiscoTable[[#This Row],[Código]],Hoja2!A:B,2,0)*SiscoTable[[#This Row],[Stock_actual]],0)</f>
        <v>29.5</v>
      </c>
      <c r="P8740" s="6" t="s">
        <v>1822</v>
      </c>
      <c r="Q8740" s="7">
        <v>1</v>
      </c>
      <c r="R8740" s="7">
        <v>0</v>
      </c>
      <c r="S8740" s="7" t="s">
        <v>11928</v>
      </c>
      <c r="BI8740"/>
      <c r="BJ8740"/>
    </row>
    <row r="8741" spans="2:62" x14ac:dyDescent="0.4">
      <c r="B8741" s="1">
        <v>31869</v>
      </c>
      <c r="C8741" s="6" t="s">
        <v>8</v>
      </c>
      <c r="D8741" s="6" t="s">
        <v>8</v>
      </c>
      <c r="E8741" s="6" t="s">
        <v>3268</v>
      </c>
      <c r="F8741" s="6" t="s">
        <v>3269</v>
      </c>
      <c r="G8741" s="6" t="s">
        <v>3773</v>
      </c>
      <c r="H8741" s="6" t="s">
        <v>4129</v>
      </c>
      <c r="I8741" s="6" t="s">
        <v>4141</v>
      </c>
      <c r="J8741" s="6" t="s">
        <v>5</v>
      </c>
      <c r="K8741" s="7">
        <v>4</v>
      </c>
      <c r="L8741" s="7">
        <f>IFERROR(VLOOKUP(SiscoTable[[#This Row],[Código]],Hoja2!A:B,2,0)*SiscoTable[[#This Row],[Provta(Uns)]],0)</f>
        <v>4</v>
      </c>
      <c r="M8741" s="7">
        <v>0</v>
      </c>
      <c r="N8741" s="7">
        <v>24</v>
      </c>
      <c r="O8741" s="7">
        <f>IFERROR(VLOOKUP(SiscoTable[[#This Row],[Código]],Hoja2!A:B,2,0)*SiscoTable[[#This Row],[Stock_actual]],0)</f>
        <v>24</v>
      </c>
      <c r="P8741" s="6" t="s">
        <v>1014</v>
      </c>
      <c r="Q8741" s="7">
        <v>4</v>
      </c>
      <c r="R8741" s="7">
        <v>0</v>
      </c>
      <c r="S8741" s="7" t="s">
        <v>11928</v>
      </c>
      <c r="BI8741"/>
      <c r="BJ8741"/>
    </row>
    <row r="8742" spans="2:62" x14ac:dyDescent="0.4">
      <c r="B8742" s="1">
        <v>31871</v>
      </c>
      <c r="C8742" s="6" t="s">
        <v>8</v>
      </c>
      <c r="D8742" s="6" t="s">
        <v>8</v>
      </c>
      <c r="E8742" s="6" t="s">
        <v>3268</v>
      </c>
      <c r="F8742" s="6" t="s">
        <v>3269</v>
      </c>
      <c r="G8742" s="6" t="s">
        <v>3773</v>
      </c>
      <c r="H8742" s="6" t="s">
        <v>4129</v>
      </c>
      <c r="I8742" s="6" t="s">
        <v>4142</v>
      </c>
      <c r="J8742" s="6" t="s">
        <v>5</v>
      </c>
      <c r="K8742" s="7">
        <v>2.33</v>
      </c>
      <c r="L8742" s="7">
        <f>IFERROR(VLOOKUP(SiscoTable[[#This Row],[Código]],Hoja2!A:B,2,0)*SiscoTable[[#This Row],[Provta(Uns)]],0)</f>
        <v>14.446000000000002</v>
      </c>
      <c r="M8742" s="7">
        <v>0</v>
      </c>
      <c r="N8742" s="7">
        <v>22</v>
      </c>
      <c r="O8742" s="7">
        <f>IFERROR(VLOOKUP(SiscoTable[[#This Row],[Código]],Hoja2!A:B,2,0)*SiscoTable[[#This Row],[Stock_actual]],0)</f>
        <v>136.4</v>
      </c>
      <c r="P8742" s="6" t="s">
        <v>3980</v>
      </c>
      <c r="Q8742" s="7">
        <v>3</v>
      </c>
      <c r="R8742" s="7">
        <v>0</v>
      </c>
      <c r="S8742" s="7" t="s">
        <v>11928</v>
      </c>
      <c r="BI8742"/>
      <c r="BJ8742"/>
    </row>
    <row r="8743" spans="2:62" x14ac:dyDescent="0.4">
      <c r="B8743" s="1">
        <v>31872</v>
      </c>
      <c r="C8743" s="6" t="s">
        <v>8</v>
      </c>
      <c r="D8743" s="6" t="s">
        <v>8</v>
      </c>
      <c r="E8743" s="6" t="s">
        <v>3268</v>
      </c>
      <c r="F8743" s="6" t="s">
        <v>3269</v>
      </c>
      <c r="G8743" s="6" t="s">
        <v>3773</v>
      </c>
      <c r="H8743" s="6" t="s">
        <v>4129</v>
      </c>
      <c r="I8743" s="6" t="s">
        <v>4143</v>
      </c>
      <c r="J8743" s="6" t="s">
        <v>5</v>
      </c>
      <c r="K8743" s="7">
        <v>2</v>
      </c>
      <c r="L8743" s="7">
        <f>IFERROR(VLOOKUP(SiscoTable[[#This Row],[Código]],Hoja2!A:B,2,0)*SiscoTable[[#This Row],[Provta(Uns)]],0)</f>
        <v>12.4</v>
      </c>
      <c r="M8743" s="7">
        <v>0</v>
      </c>
      <c r="N8743" s="7">
        <v>24</v>
      </c>
      <c r="O8743" s="7">
        <f>IFERROR(VLOOKUP(SiscoTable[[#This Row],[Código]],Hoja2!A:B,2,0)*SiscoTable[[#This Row],[Stock_actual]],0)</f>
        <v>148.80000000000001</v>
      </c>
      <c r="P8743" s="6" t="s">
        <v>1828</v>
      </c>
      <c r="Q8743" s="7">
        <v>2</v>
      </c>
      <c r="R8743" s="7">
        <v>0</v>
      </c>
      <c r="S8743" s="7" t="s">
        <v>11928</v>
      </c>
      <c r="BI8743"/>
      <c r="BJ8743"/>
    </row>
    <row r="8744" spans="2:62" x14ac:dyDescent="0.4">
      <c r="B8744" s="1">
        <v>31873</v>
      </c>
      <c r="C8744" s="6" t="s">
        <v>8</v>
      </c>
      <c r="D8744" s="6" t="s">
        <v>8</v>
      </c>
      <c r="E8744" s="6" t="s">
        <v>3268</v>
      </c>
      <c r="F8744" s="6" t="s">
        <v>3269</v>
      </c>
      <c r="G8744" s="6" t="s">
        <v>3773</v>
      </c>
      <c r="H8744" s="6" t="s">
        <v>4129</v>
      </c>
      <c r="I8744" s="6" t="s">
        <v>4144</v>
      </c>
      <c r="J8744" s="6" t="s">
        <v>5</v>
      </c>
      <c r="K8744" s="7">
        <v>1.33</v>
      </c>
      <c r="L8744" s="7">
        <f>IFERROR(VLOOKUP(SiscoTable[[#This Row],[Código]],Hoja2!A:B,2,0)*SiscoTable[[#This Row],[Provta(Uns)]],0)</f>
        <v>8.2460000000000004</v>
      </c>
      <c r="M8744" s="7">
        <v>0</v>
      </c>
      <c r="N8744" s="7">
        <v>28</v>
      </c>
      <c r="O8744" s="7">
        <f>IFERROR(VLOOKUP(SiscoTable[[#This Row],[Código]],Hoja2!A:B,2,0)*SiscoTable[[#This Row],[Stock_actual]],0)</f>
        <v>173.6</v>
      </c>
      <c r="P8744" s="6" t="s">
        <v>4145</v>
      </c>
      <c r="Q8744" s="7">
        <v>1</v>
      </c>
      <c r="R8744" s="7">
        <v>0</v>
      </c>
      <c r="S8744" s="7" t="s">
        <v>11928</v>
      </c>
      <c r="BI8744"/>
      <c r="BJ8744"/>
    </row>
    <row r="8745" spans="2:62" x14ac:dyDescent="0.4">
      <c r="B8745" s="1">
        <v>31874</v>
      </c>
      <c r="C8745" s="6" t="s">
        <v>8</v>
      </c>
      <c r="D8745" s="6" t="s">
        <v>8</v>
      </c>
      <c r="E8745" s="6" t="s">
        <v>3268</v>
      </c>
      <c r="F8745" s="6" t="s">
        <v>3269</v>
      </c>
      <c r="G8745" s="6" t="s">
        <v>5267</v>
      </c>
      <c r="H8745" s="6" t="s">
        <v>4147</v>
      </c>
      <c r="I8745" s="6" t="s">
        <v>5515</v>
      </c>
      <c r="J8745" s="6" t="s">
        <v>5</v>
      </c>
      <c r="K8745" s="7">
        <v>3.83</v>
      </c>
      <c r="L8745" s="7">
        <f>IFERROR(VLOOKUP(SiscoTable[[#This Row],[Código]],Hoja2!A:B,2,0)*SiscoTable[[#This Row],[Provta(Uns)]],0)</f>
        <v>37.917000000000002</v>
      </c>
      <c r="M8745" s="7">
        <v>0</v>
      </c>
      <c r="N8745" s="7">
        <v>17</v>
      </c>
      <c r="O8745" s="7">
        <f>IFERROR(VLOOKUP(SiscoTable[[#This Row],[Código]],Hoja2!A:B,2,0)*SiscoTable[[#This Row],[Stock_actual]],0)</f>
        <v>168.3</v>
      </c>
      <c r="P8745" s="6" t="s">
        <v>1041</v>
      </c>
      <c r="Q8745" s="7">
        <v>4</v>
      </c>
      <c r="R8745" s="7">
        <v>0</v>
      </c>
      <c r="S8745" s="7" t="s">
        <v>11928</v>
      </c>
      <c r="BI8745"/>
      <c r="BJ8745"/>
    </row>
    <row r="8746" spans="2:62" x14ac:dyDescent="0.4">
      <c r="B8746" s="1">
        <v>31875</v>
      </c>
      <c r="C8746" s="6" t="s">
        <v>8</v>
      </c>
      <c r="D8746" s="6" t="s">
        <v>8</v>
      </c>
      <c r="E8746" s="6" t="s">
        <v>3268</v>
      </c>
      <c r="F8746" s="6" t="s">
        <v>3269</v>
      </c>
      <c r="G8746" s="6" t="s">
        <v>3773</v>
      </c>
      <c r="H8746" s="6" t="s">
        <v>4147</v>
      </c>
      <c r="I8746" s="6" t="s">
        <v>4146</v>
      </c>
      <c r="J8746" s="6" t="s">
        <v>5</v>
      </c>
      <c r="K8746" s="7">
        <v>7.33</v>
      </c>
      <c r="L8746" s="7">
        <f>IFERROR(VLOOKUP(SiscoTable[[#This Row],[Código]],Hoja2!A:B,2,0)*SiscoTable[[#This Row],[Provta(Uns)]],0)</f>
        <v>26.388000000000002</v>
      </c>
      <c r="M8746" s="7">
        <v>0</v>
      </c>
      <c r="N8746" s="7">
        <v>61</v>
      </c>
      <c r="O8746" s="7">
        <f>IFERROR(VLOOKUP(SiscoTable[[#This Row],[Código]],Hoja2!A:B,2,0)*SiscoTable[[#This Row],[Stock_actual]],0)</f>
        <v>219.6</v>
      </c>
      <c r="P8746" s="6" t="s">
        <v>4148</v>
      </c>
      <c r="Q8746" s="7">
        <v>8</v>
      </c>
      <c r="R8746" s="7">
        <v>0</v>
      </c>
      <c r="S8746" s="7" t="s">
        <v>11928</v>
      </c>
      <c r="BI8746"/>
      <c r="BJ8746"/>
    </row>
    <row r="8747" spans="2:62" x14ac:dyDescent="0.4">
      <c r="B8747" s="1">
        <v>31876</v>
      </c>
      <c r="C8747" s="6" t="s">
        <v>8</v>
      </c>
      <c r="D8747" s="6" t="s">
        <v>8</v>
      </c>
      <c r="E8747" s="6" t="s">
        <v>3268</v>
      </c>
      <c r="F8747" s="6" t="s">
        <v>3269</v>
      </c>
      <c r="G8747" s="6" t="s">
        <v>3773</v>
      </c>
      <c r="H8747" s="6" t="s">
        <v>4147</v>
      </c>
      <c r="I8747" s="6" t="s">
        <v>4149</v>
      </c>
      <c r="J8747" s="6" t="s">
        <v>5</v>
      </c>
      <c r="K8747" s="7">
        <v>0.83</v>
      </c>
      <c r="L8747" s="7">
        <f>IFERROR(VLOOKUP(SiscoTable[[#This Row],[Código]],Hoja2!A:B,2,0)*SiscoTable[[#This Row],[Provta(Uns)]],0)</f>
        <v>2.988</v>
      </c>
      <c r="M8747" s="7">
        <v>0</v>
      </c>
      <c r="N8747" s="7">
        <v>28</v>
      </c>
      <c r="O8747" s="7">
        <f>IFERROR(VLOOKUP(SiscoTable[[#This Row],[Código]],Hoja2!A:B,2,0)*SiscoTable[[#This Row],[Stock_actual]],0)</f>
        <v>100.8</v>
      </c>
      <c r="P8747" s="6" t="s">
        <v>4150</v>
      </c>
      <c r="Q8747" s="7">
        <v>1</v>
      </c>
      <c r="R8747" s="7">
        <v>0</v>
      </c>
      <c r="S8747" s="7" t="s">
        <v>11928</v>
      </c>
      <c r="BI8747"/>
      <c r="BJ8747"/>
    </row>
    <row r="8748" spans="2:62" x14ac:dyDescent="0.4">
      <c r="B8748" s="1">
        <v>31877</v>
      </c>
      <c r="C8748" s="6" t="s">
        <v>8</v>
      </c>
      <c r="D8748" s="6" t="s">
        <v>8</v>
      </c>
      <c r="E8748" s="6" t="s">
        <v>3268</v>
      </c>
      <c r="F8748" s="6" t="s">
        <v>3269</v>
      </c>
      <c r="G8748" s="6" t="s">
        <v>3773</v>
      </c>
      <c r="H8748" s="6" t="s">
        <v>4147</v>
      </c>
      <c r="I8748" s="6" t="s">
        <v>4151</v>
      </c>
      <c r="J8748" s="6" t="s">
        <v>5</v>
      </c>
      <c r="K8748" s="7">
        <v>1.17</v>
      </c>
      <c r="L8748" s="7">
        <f>IFERROR(VLOOKUP(SiscoTable[[#This Row],[Código]],Hoja2!A:B,2,0)*SiscoTable[[#This Row],[Provta(Uns)]],0)</f>
        <v>6.2009999999999996</v>
      </c>
      <c r="M8748" s="7">
        <v>0</v>
      </c>
      <c r="N8748" s="7">
        <v>29</v>
      </c>
      <c r="O8748" s="7">
        <f>IFERROR(VLOOKUP(SiscoTable[[#This Row],[Código]],Hoja2!A:B,2,0)*SiscoTable[[#This Row],[Stock_actual]],0)</f>
        <v>153.69999999999999</v>
      </c>
      <c r="P8748" s="6" t="s">
        <v>2749</v>
      </c>
      <c r="Q8748" s="7">
        <v>1</v>
      </c>
      <c r="R8748" s="7">
        <v>0</v>
      </c>
      <c r="S8748" s="7" t="s">
        <v>11928</v>
      </c>
      <c r="BI8748"/>
      <c r="BJ8748"/>
    </row>
    <row r="8749" spans="2:62" x14ac:dyDescent="0.4">
      <c r="B8749" s="1">
        <v>31878</v>
      </c>
      <c r="C8749" s="6" t="s">
        <v>8</v>
      </c>
      <c r="D8749" s="6" t="s">
        <v>8</v>
      </c>
      <c r="E8749" s="6" t="s">
        <v>3268</v>
      </c>
      <c r="F8749" s="6" t="s">
        <v>6803</v>
      </c>
      <c r="G8749" s="6" t="s">
        <v>7041</v>
      </c>
      <c r="H8749" s="6" t="s">
        <v>7152</v>
      </c>
      <c r="I8749" s="6" t="s">
        <v>7151</v>
      </c>
      <c r="J8749" s="6" t="s">
        <v>5</v>
      </c>
      <c r="K8749" s="7">
        <v>7.33</v>
      </c>
      <c r="L8749" s="7">
        <f>IFERROR(VLOOKUP(SiscoTable[[#This Row],[Código]],Hoja2!A:B,2,0)*SiscoTable[[#This Row],[Provta(Uns)]],0)</f>
        <v>54.975000000000001</v>
      </c>
      <c r="M8749" s="7">
        <v>0</v>
      </c>
      <c r="N8749" s="7">
        <v>100</v>
      </c>
      <c r="O8749" s="7">
        <f>IFERROR(VLOOKUP(SiscoTable[[#This Row],[Código]],Hoja2!A:B,2,0)*SiscoTable[[#This Row],[Stock_actual]],0)</f>
        <v>750</v>
      </c>
      <c r="P8749" s="6" t="s">
        <v>7153</v>
      </c>
      <c r="Q8749" s="7">
        <v>8</v>
      </c>
      <c r="R8749" s="7">
        <v>0</v>
      </c>
      <c r="S8749" s="7" t="s">
        <v>11925</v>
      </c>
      <c r="BI8749"/>
      <c r="BJ8749"/>
    </row>
    <row r="8750" spans="2:62" x14ac:dyDescent="0.4">
      <c r="B8750" s="1">
        <v>31879</v>
      </c>
      <c r="C8750" s="6" t="s">
        <v>8</v>
      </c>
      <c r="D8750" s="6" t="s">
        <v>8</v>
      </c>
      <c r="E8750" s="6" t="s">
        <v>3268</v>
      </c>
      <c r="F8750" s="6" t="s">
        <v>6803</v>
      </c>
      <c r="G8750" s="6" t="s">
        <v>7041</v>
      </c>
      <c r="H8750" s="6" t="s">
        <v>7152</v>
      </c>
      <c r="I8750" s="6" t="s">
        <v>7154</v>
      </c>
      <c r="J8750" s="6" t="s">
        <v>5</v>
      </c>
      <c r="K8750" s="7">
        <v>2.5</v>
      </c>
      <c r="L8750" s="7">
        <f>IFERROR(VLOOKUP(SiscoTable[[#This Row],[Código]],Hoja2!A:B,2,0)*SiscoTable[[#This Row],[Provta(Uns)]],0)</f>
        <v>21.25</v>
      </c>
      <c r="M8750" s="7">
        <v>0</v>
      </c>
      <c r="N8750" s="7">
        <v>57</v>
      </c>
      <c r="O8750" s="7">
        <f>IFERROR(VLOOKUP(SiscoTable[[#This Row],[Código]],Hoja2!A:B,2,0)*SiscoTable[[#This Row],[Stock_actual]],0)</f>
        <v>484.5</v>
      </c>
      <c r="P8750" s="6" t="s">
        <v>4109</v>
      </c>
      <c r="Q8750" s="7">
        <v>3</v>
      </c>
      <c r="R8750" s="7">
        <v>0</v>
      </c>
      <c r="S8750" s="7" t="s">
        <v>11925</v>
      </c>
      <c r="BI8750"/>
      <c r="BJ8750"/>
    </row>
    <row r="8751" spans="2:62" x14ac:dyDescent="0.4">
      <c r="B8751" s="1">
        <v>31880</v>
      </c>
      <c r="C8751" s="6" t="s">
        <v>8</v>
      </c>
      <c r="D8751" s="6" t="s">
        <v>8</v>
      </c>
      <c r="E8751" s="6" t="s">
        <v>3268</v>
      </c>
      <c r="F8751" s="6" t="s">
        <v>6803</v>
      </c>
      <c r="G8751" s="6" t="s">
        <v>7041</v>
      </c>
      <c r="H8751" s="6" t="s">
        <v>7152</v>
      </c>
      <c r="I8751" s="6" t="s">
        <v>7155</v>
      </c>
      <c r="J8751" s="6" t="s">
        <v>5</v>
      </c>
      <c r="K8751" s="7">
        <v>2.33</v>
      </c>
      <c r="L8751" s="7">
        <f>IFERROR(VLOOKUP(SiscoTable[[#This Row],[Código]],Hoja2!A:B,2,0)*SiscoTable[[#This Row],[Provta(Uns)]],0)</f>
        <v>17.475000000000001</v>
      </c>
      <c r="M8751" s="7">
        <v>0</v>
      </c>
      <c r="N8751" s="7">
        <v>58</v>
      </c>
      <c r="O8751" s="7">
        <f>IFERROR(VLOOKUP(SiscoTable[[#This Row],[Código]],Hoja2!A:B,2,0)*SiscoTable[[#This Row],[Stock_actual]],0)</f>
        <v>435</v>
      </c>
      <c r="P8751" s="6" t="s">
        <v>7156</v>
      </c>
      <c r="Q8751" s="7">
        <v>3</v>
      </c>
      <c r="R8751" s="7">
        <v>0</v>
      </c>
      <c r="S8751" s="7" t="s">
        <v>11925</v>
      </c>
      <c r="BI8751"/>
      <c r="BJ8751"/>
    </row>
    <row r="8752" spans="2:62" x14ac:dyDescent="0.4">
      <c r="B8752" s="1">
        <v>31881</v>
      </c>
      <c r="C8752" s="6" t="s">
        <v>8</v>
      </c>
      <c r="D8752" s="6" t="s">
        <v>8</v>
      </c>
      <c r="E8752" s="6" t="s">
        <v>3268</v>
      </c>
      <c r="F8752" s="6" t="s">
        <v>6803</v>
      </c>
      <c r="G8752" s="6" t="s">
        <v>7041</v>
      </c>
      <c r="H8752" s="6" t="s">
        <v>7152</v>
      </c>
      <c r="I8752" s="6" t="s">
        <v>7157</v>
      </c>
      <c r="J8752" s="6" t="s">
        <v>5</v>
      </c>
      <c r="K8752" s="7">
        <v>2</v>
      </c>
      <c r="L8752" s="7">
        <f>IFERROR(VLOOKUP(SiscoTable[[#This Row],[Código]],Hoja2!A:B,2,0)*SiscoTable[[#This Row],[Provta(Uns)]],0)</f>
        <v>25.8</v>
      </c>
      <c r="M8752" s="7">
        <v>0</v>
      </c>
      <c r="N8752" s="7">
        <v>60</v>
      </c>
      <c r="O8752" s="7">
        <f>IFERROR(VLOOKUP(SiscoTable[[#This Row],[Código]],Hoja2!A:B,2,0)*SiscoTable[[#This Row],[Stock_actual]],0)</f>
        <v>774</v>
      </c>
      <c r="P8752" s="6" t="s">
        <v>2284</v>
      </c>
      <c r="Q8752" s="7">
        <v>2</v>
      </c>
      <c r="R8752" s="7">
        <v>0</v>
      </c>
      <c r="S8752" s="7" t="s">
        <v>11925</v>
      </c>
      <c r="BI8752"/>
      <c r="BJ8752"/>
    </row>
    <row r="8753" spans="2:62" x14ac:dyDescent="0.4">
      <c r="B8753" s="1">
        <v>31882</v>
      </c>
      <c r="C8753" s="6" t="s">
        <v>8</v>
      </c>
      <c r="D8753" s="6" t="s">
        <v>8</v>
      </c>
      <c r="E8753" s="6" t="s">
        <v>3268</v>
      </c>
      <c r="F8753" s="6" t="s">
        <v>6803</v>
      </c>
      <c r="G8753" s="6" t="s">
        <v>7041</v>
      </c>
      <c r="H8753" s="6" t="s">
        <v>7152</v>
      </c>
      <c r="I8753" s="6" t="s">
        <v>7158</v>
      </c>
      <c r="J8753" s="6" t="s">
        <v>5</v>
      </c>
      <c r="K8753" s="7">
        <v>3.5</v>
      </c>
      <c r="L8753" s="7">
        <f>IFERROR(VLOOKUP(SiscoTable[[#This Row],[Código]],Hoja2!A:B,2,0)*SiscoTable[[#This Row],[Provta(Uns)]],0)</f>
        <v>48.65</v>
      </c>
      <c r="M8753" s="7">
        <v>0</v>
      </c>
      <c r="N8753" s="7">
        <v>51</v>
      </c>
      <c r="O8753" s="7">
        <f>IFERROR(VLOOKUP(SiscoTable[[#This Row],[Código]],Hoja2!A:B,2,0)*SiscoTable[[#This Row],[Stock_actual]],0)</f>
        <v>708.9</v>
      </c>
      <c r="P8753" s="6" t="s">
        <v>7159</v>
      </c>
      <c r="Q8753" s="7">
        <v>4</v>
      </c>
      <c r="R8753" s="7">
        <v>0</v>
      </c>
      <c r="S8753" s="7" t="s">
        <v>11925</v>
      </c>
      <c r="BI8753"/>
      <c r="BJ8753"/>
    </row>
    <row r="8754" spans="2:62" x14ac:dyDescent="0.4">
      <c r="B8754" s="1">
        <v>31883</v>
      </c>
      <c r="C8754" s="6" t="s">
        <v>8</v>
      </c>
      <c r="D8754" s="6" t="s">
        <v>8</v>
      </c>
      <c r="E8754" s="6" t="s">
        <v>3268</v>
      </c>
      <c r="F8754" s="6" t="s">
        <v>6803</v>
      </c>
      <c r="G8754" s="6" t="s">
        <v>7041</v>
      </c>
      <c r="H8754" s="6" t="s">
        <v>7152</v>
      </c>
      <c r="I8754" s="6" t="s">
        <v>7160</v>
      </c>
      <c r="J8754" s="6" t="s">
        <v>5</v>
      </c>
      <c r="K8754" s="7">
        <v>3.67</v>
      </c>
      <c r="L8754" s="7">
        <f>IFERROR(VLOOKUP(SiscoTable[[#This Row],[Código]],Hoja2!A:B,2,0)*SiscoTable[[#This Row],[Provta(Uns)]],0)</f>
        <v>58.353000000000002</v>
      </c>
      <c r="M8754" s="7">
        <v>0</v>
      </c>
      <c r="N8754" s="7">
        <v>50</v>
      </c>
      <c r="O8754" s="7">
        <f>IFERROR(VLOOKUP(SiscoTable[[#This Row],[Código]],Hoja2!A:B,2,0)*SiscoTable[[#This Row],[Stock_actual]],0)</f>
        <v>795</v>
      </c>
      <c r="P8754" s="6" t="s">
        <v>7153</v>
      </c>
      <c r="Q8754" s="7">
        <v>4</v>
      </c>
      <c r="R8754" s="7">
        <v>0</v>
      </c>
      <c r="S8754" s="7" t="s">
        <v>11925</v>
      </c>
      <c r="BI8754"/>
      <c r="BJ8754"/>
    </row>
    <row r="8755" spans="2:62" x14ac:dyDescent="0.4">
      <c r="B8755" s="1">
        <v>31884</v>
      </c>
      <c r="C8755" s="6" t="s">
        <v>8</v>
      </c>
      <c r="D8755" s="6" t="s">
        <v>8</v>
      </c>
      <c r="E8755" s="6" t="s">
        <v>3268</v>
      </c>
      <c r="F8755" s="6" t="s">
        <v>6059</v>
      </c>
      <c r="G8755" s="6" t="s">
        <v>6084</v>
      </c>
      <c r="H8755" s="6" t="s">
        <v>6156</v>
      </c>
      <c r="I8755" s="6" t="s">
        <v>6155</v>
      </c>
      <c r="J8755" s="6" t="s">
        <v>4430</v>
      </c>
      <c r="K8755" s="7">
        <v>0</v>
      </c>
      <c r="L8755" s="7">
        <f>IFERROR(VLOOKUP(SiscoTable[[#This Row],[Código]],Hoja2!A:B,2,0)*SiscoTable[[#This Row],[Provta(Uns)]],0)</f>
        <v>0</v>
      </c>
      <c r="M8755" s="7">
        <v>0</v>
      </c>
      <c r="N8755" s="7">
        <v>0</v>
      </c>
      <c r="O8755" s="7">
        <f>IFERROR(VLOOKUP(SiscoTable[[#This Row],[Código]],Hoja2!A:B,2,0)*SiscoTable[[#This Row],[Stock_actual]],0)</f>
        <v>0</v>
      </c>
      <c r="P8755" s="6" t="s">
        <v>7</v>
      </c>
      <c r="Q8755" s="7">
        <v>0</v>
      </c>
      <c r="R8755" s="7">
        <v>0</v>
      </c>
      <c r="S8755" s="7" t="s">
        <v>11925</v>
      </c>
      <c r="BI8755"/>
      <c r="BJ8755"/>
    </row>
    <row r="8756" spans="2:62" x14ac:dyDescent="0.4">
      <c r="B8756" s="1">
        <v>31885</v>
      </c>
      <c r="C8756" s="6" t="s">
        <v>8</v>
      </c>
      <c r="D8756" s="6" t="s">
        <v>8</v>
      </c>
      <c r="E8756" s="6" t="s">
        <v>8482</v>
      </c>
      <c r="F8756" s="6" t="s">
        <v>9030</v>
      </c>
      <c r="G8756" s="6" t="s">
        <v>9678</v>
      </c>
      <c r="H8756" s="6" t="s">
        <v>9104</v>
      </c>
      <c r="I8756" s="6" t="s">
        <v>9901</v>
      </c>
      <c r="J8756" s="6" t="s">
        <v>5</v>
      </c>
      <c r="K8756" s="7">
        <v>0</v>
      </c>
      <c r="L8756" s="7">
        <f>IFERROR(VLOOKUP(SiscoTable[[#This Row],[Código]],Hoja2!A:B,2,0)*SiscoTable[[#This Row],[Provta(Uns)]],0)</f>
        <v>0</v>
      </c>
      <c r="M8756" s="7">
        <v>24</v>
      </c>
      <c r="N8756" s="7">
        <v>0</v>
      </c>
      <c r="O8756" s="7">
        <f>IFERROR(VLOOKUP(SiscoTable[[#This Row],[Código]],Hoja2!A:B,2,0)*SiscoTable[[#This Row],[Stock_actual]],0)</f>
        <v>0</v>
      </c>
      <c r="P8756" s="6" t="s">
        <v>7</v>
      </c>
      <c r="Q8756" s="7">
        <v>0</v>
      </c>
      <c r="R8756" s="7">
        <v>0</v>
      </c>
      <c r="S8756" s="7" t="s">
        <v>11926</v>
      </c>
      <c r="BI8756"/>
      <c r="BJ8756"/>
    </row>
    <row r="8757" spans="2:62" x14ac:dyDescent="0.4">
      <c r="B8757" s="1">
        <v>31886</v>
      </c>
      <c r="C8757" s="6" t="s">
        <v>8</v>
      </c>
      <c r="D8757" s="6" t="s">
        <v>8</v>
      </c>
      <c r="E8757" s="6" t="s">
        <v>8482</v>
      </c>
      <c r="F8757" s="6" t="s">
        <v>9030</v>
      </c>
      <c r="G8757" s="6" t="s">
        <v>9678</v>
      </c>
      <c r="H8757" s="6" t="s">
        <v>9104</v>
      </c>
      <c r="I8757" s="6" t="s">
        <v>9902</v>
      </c>
      <c r="J8757" s="6" t="s">
        <v>5</v>
      </c>
      <c r="K8757" s="7">
        <v>0</v>
      </c>
      <c r="L8757" s="7">
        <f>IFERROR(VLOOKUP(SiscoTable[[#This Row],[Código]],Hoja2!A:B,2,0)*SiscoTable[[#This Row],[Provta(Uns)]],0)</f>
        <v>0</v>
      </c>
      <c r="M8757" s="7">
        <v>24</v>
      </c>
      <c r="N8757" s="7">
        <v>0</v>
      </c>
      <c r="O8757" s="7">
        <f>IFERROR(VLOOKUP(SiscoTable[[#This Row],[Código]],Hoja2!A:B,2,0)*SiscoTable[[#This Row],[Stock_actual]],0)</f>
        <v>0</v>
      </c>
      <c r="P8757" s="6" t="s">
        <v>7</v>
      </c>
      <c r="Q8757" s="7">
        <v>0</v>
      </c>
      <c r="R8757" s="7">
        <v>0</v>
      </c>
      <c r="S8757" s="7" t="s">
        <v>11926</v>
      </c>
      <c r="BI8757"/>
      <c r="BJ8757"/>
    </row>
    <row r="8758" spans="2:62" x14ac:dyDescent="0.4">
      <c r="B8758" s="1">
        <v>31887</v>
      </c>
      <c r="C8758" s="6" t="s">
        <v>8</v>
      </c>
      <c r="D8758" s="6" t="s">
        <v>8</v>
      </c>
      <c r="E8758" s="6" t="s">
        <v>8482</v>
      </c>
      <c r="F8758" s="6" t="s">
        <v>9030</v>
      </c>
      <c r="G8758" s="6" t="s">
        <v>9678</v>
      </c>
      <c r="H8758" s="6" t="s">
        <v>9104</v>
      </c>
      <c r="I8758" s="6" t="s">
        <v>9903</v>
      </c>
      <c r="J8758" s="6" t="s">
        <v>5</v>
      </c>
      <c r="K8758" s="7">
        <v>0</v>
      </c>
      <c r="L8758" s="7">
        <f>IFERROR(VLOOKUP(SiscoTable[[#This Row],[Código]],Hoja2!A:B,2,0)*SiscoTable[[#This Row],[Provta(Uns)]],0)</f>
        <v>0</v>
      </c>
      <c r="M8758" s="7">
        <v>24</v>
      </c>
      <c r="N8758" s="7">
        <v>0</v>
      </c>
      <c r="O8758" s="7">
        <f>IFERROR(VLOOKUP(SiscoTable[[#This Row],[Código]],Hoja2!A:B,2,0)*SiscoTable[[#This Row],[Stock_actual]],0)</f>
        <v>0</v>
      </c>
      <c r="P8758" s="6" t="s">
        <v>7</v>
      </c>
      <c r="Q8758" s="7">
        <v>0</v>
      </c>
      <c r="R8758" s="7">
        <v>0</v>
      </c>
      <c r="S8758" s="7" t="s">
        <v>11926</v>
      </c>
      <c r="BI8758"/>
      <c r="BJ8758"/>
    </row>
    <row r="8759" spans="2:62" x14ac:dyDescent="0.4">
      <c r="B8759" s="1">
        <v>31888</v>
      </c>
      <c r="C8759" s="6" t="s">
        <v>8</v>
      </c>
      <c r="D8759" s="6" t="s">
        <v>8</v>
      </c>
      <c r="E8759" s="6" t="s">
        <v>8482</v>
      </c>
      <c r="F8759" s="6" t="s">
        <v>9030</v>
      </c>
      <c r="G8759" s="6" t="s">
        <v>9678</v>
      </c>
      <c r="H8759" s="6" t="s">
        <v>9104</v>
      </c>
      <c r="I8759" s="6" t="s">
        <v>9904</v>
      </c>
      <c r="J8759" s="6" t="s">
        <v>5</v>
      </c>
      <c r="K8759" s="7">
        <v>0</v>
      </c>
      <c r="L8759" s="7">
        <f>IFERROR(VLOOKUP(SiscoTable[[#This Row],[Código]],Hoja2!A:B,2,0)*SiscoTable[[#This Row],[Provta(Uns)]],0)</f>
        <v>0</v>
      </c>
      <c r="M8759" s="7">
        <v>24</v>
      </c>
      <c r="N8759" s="7">
        <v>0</v>
      </c>
      <c r="O8759" s="7">
        <f>IFERROR(VLOOKUP(SiscoTable[[#This Row],[Código]],Hoja2!A:B,2,0)*SiscoTable[[#This Row],[Stock_actual]],0)</f>
        <v>0</v>
      </c>
      <c r="P8759" s="6" t="s">
        <v>7</v>
      </c>
      <c r="Q8759" s="7">
        <v>0</v>
      </c>
      <c r="R8759" s="7">
        <v>0</v>
      </c>
      <c r="S8759" s="7" t="s">
        <v>11926</v>
      </c>
      <c r="BI8759"/>
      <c r="BJ8759"/>
    </row>
    <row r="8760" spans="2:62" x14ac:dyDescent="0.4">
      <c r="B8760" s="1">
        <v>31889</v>
      </c>
      <c r="C8760" s="6" t="s">
        <v>8</v>
      </c>
      <c r="D8760" s="6" t="s">
        <v>8</v>
      </c>
      <c r="E8760" s="6" t="s">
        <v>8482</v>
      </c>
      <c r="F8760" s="6" t="s">
        <v>9030</v>
      </c>
      <c r="G8760" s="6" t="s">
        <v>9051</v>
      </c>
      <c r="H8760" s="6" t="s">
        <v>9104</v>
      </c>
      <c r="I8760" s="6" t="s">
        <v>9103</v>
      </c>
      <c r="J8760" s="6" t="s">
        <v>5</v>
      </c>
      <c r="K8760" s="7">
        <v>0</v>
      </c>
      <c r="L8760" s="7">
        <f>IFERROR(VLOOKUP(SiscoTable[[#This Row],[Código]],Hoja2!A:B,2,0)*SiscoTable[[#This Row],[Provta(Uns)]],0)</f>
        <v>0</v>
      </c>
      <c r="M8760" s="7">
        <v>12</v>
      </c>
      <c r="N8760" s="7">
        <v>0</v>
      </c>
      <c r="O8760" s="7">
        <f>IFERROR(VLOOKUP(SiscoTable[[#This Row],[Código]],Hoja2!A:B,2,0)*SiscoTable[[#This Row],[Stock_actual]],0)</f>
        <v>0</v>
      </c>
      <c r="P8760" s="6" t="s">
        <v>7</v>
      </c>
      <c r="Q8760" s="7">
        <v>0</v>
      </c>
      <c r="R8760" s="7">
        <v>0</v>
      </c>
      <c r="S8760" s="7" t="s">
        <v>11926</v>
      </c>
      <c r="BI8760"/>
      <c r="BJ8760"/>
    </row>
    <row r="8761" spans="2:62" x14ac:dyDescent="0.4">
      <c r="B8761" s="1">
        <v>31890</v>
      </c>
      <c r="C8761" s="6" t="s">
        <v>8</v>
      </c>
      <c r="D8761" s="6" t="s">
        <v>8</v>
      </c>
      <c r="E8761" s="6" t="s">
        <v>8482</v>
      </c>
      <c r="F8761" s="6" t="s">
        <v>9030</v>
      </c>
      <c r="G8761" s="6" t="s">
        <v>9051</v>
      </c>
      <c r="H8761" s="6" t="s">
        <v>9104</v>
      </c>
      <c r="I8761" s="6" t="s">
        <v>9105</v>
      </c>
      <c r="J8761" s="6" t="s">
        <v>5</v>
      </c>
      <c r="K8761" s="7">
        <v>1.5</v>
      </c>
      <c r="L8761" s="7">
        <f>IFERROR(VLOOKUP(SiscoTable[[#This Row],[Código]],Hoja2!A:B,2,0)*SiscoTable[[#This Row],[Provta(Uns)]],0)</f>
        <v>32.400000000000006</v>
      </c>
      <c r="M8761" s="7">
        <v>24</v>
      </c>
      <c r="N8761" s="7">
        <v>3</v>
      </c>
      <c r="O8761" s="7">
        <f>IFERROR(VLOOKUP(SiscoTable[[#This Row],[Código]],Hoja2!A:B,2,0)*SiscoTable[[#This Row],[Stock_actual]],0)</f>
        <v>64.800000000000011</v>
      </c>
      <c r="P8761" s="6" t="s">
        <v>242</v>
      </c>
      <c r="Q8761" s="7">
        <v>2</v>
      </c>
      <c r="R8761" s="7">
        <v>0</v>
      </c>
      <c r="S8761" s="7" t="s">
        <v>11926</v>
      </c>
      <c r="BI8761"/>
      <c r="BJ8761"/>
    </row>
    <row r="8762" spans="2:62" x14ac:dyDescent="0.4">
      <c r="B8762" s="1">
        <v>31891</v>
      </c>
      <c r="C8762" s="6" t="s">
        <v>8</v>
      </c>
      <c r="D8762" s="6" t="s">
        <v>8</v>
      </c>
      <c r="E8762" s="6" t="s">
        <v>3268</v>
      </c>
      <c r="F8762" s="6" t="s">
        <v>3269</v>
      </c>
      <c r="G8762" s="6" t="s">
        <v>3479</v>
      </c>
      <c r="H8762" s="6" t="s">
        <v>3493</v>
      </c>
      <c r="I8762" s="6" t="s">
        <v>3671</v>
      </c>
      <c r="J8762" s="6" t="s">
        <v>5</v>
      </c>
      <c r="K8762" s="7">
        <v>0</v>
      </c>
      <c r="L8762" s="7">
        <f>IFERROR(VLOOKUP(SiscoTable[[#This Row],[Código]],Hoja2!A:B,2,0)*SiscoTable[[#This Row],[Provta(Uns)]],0)</f>
        <v>0</v>
      </c>
      <c r="M8762" s="7">
        <v>0</v>
      </c>
      <c r="N8762" s="7">
        <v>0</v>
      </c>
      <c r="O8762" s="7">
        <f>IFERROR(VLOOKUP(SiscoTable[[#This Row],[Código]],Hoja2!A:B,2,0)*SiscoTable[[#This Row],[Stock_actual]],0)</f>
        <v>0</v>
      </c>
      <c r="P8762" s="6" t="s">
        <v>7</v>
      </c>
      <c r="Q8762" s="7">
        <v>0</v>
      </c>
      <c r="R8762" s="7">
        <v>0</v>
      </c>
      <c r="S8762" s="7" t="s">
        <v>11928</v>
      </c>
      <c r="BI8762"/>
      <c r="BJ8762"/>
    </row>
    <row r="8763" spans="2:62" x14ac:dyDescent="0.4">
      <c r="B8763" s="1">
        <v>31892</v>
      </c>
      <c r="C8763" s="6" t="s">
        <v>30</v>
      </c>
      <c r="D8763" s="6" t="s">
        <v>30</v>
      </c>
      <c r="E8763" s="6" t="s">
        <v>3268</v>
      </c>
      <c r="F8763" s="6" t="s">
        <v>3269</v>
      </c>
      <c r="G8763" s="6" t="s">
        <v>4268</v>
      </c>
      <c r="H8763" s="6" t="s">
        <v>4276</v>
      </c>
      <c r="I8763" s="6" t="s">
        <v>4304</v>
      </c>
      <c r="J8763" s="6" t="s">
        <v>5</v>
      </c>
      <c r="K8763" s="7">
        <v>20.83</v>
      </c>
      <c r="L8763" s="7">
        <f>IFERROR(VLOOKUP(SiscoTable[[#This Row],[Código]],Hoja2!A:B,2,0)*SiscoTable[[#This Row],[Provta(Uns)]],0)</f>
        <v>87.48599999999999</v>
      </c>
      <c r="M8763" s="7">
        <v>48</v>
      </c>
      <c r="N8763" s="7">
        <v>0</v>
      </c>
      <c r="O8763" s="7">
        <f>IFERROR(VLOOKUP(SiscoTable[[#This Row],[Código]],Hoja2!A:B,2,0)*SiscoTable[[#This Row],[Stock_actual]],0)</f>
        <v>0</v>
      </c>
      <c r="P8763" s="6" t="s">
        <v>7</v>
      </c>
      <c r="Q8763" s="7">
        <v>23</v>
      </c>
      <c r="R8763" s="7">
        <v>0</v>
      </c>
      <c r="S8763" s="7" t="s">
        <v>11928</v>
      </c>
      <c r="BI8763"/>
      <c r="BJ8763"/>
    </row>
    <row r="8764" spans="2:62" x14ac:dyDescent="0.4">
      <c r="B8764" s="1">
        <v>31898</v>
      </c>
      <c r="C8764" s="6" t="s">
        <v>8</v>
      </c>
      <c r="D8764" s="6" t="s">
        <v>8</v>
      </c>
      <c r="E8764" s="6" t="s">
        <v>8482</v>
      </c>
      <c r="F8764" s="6" t="s">
        <v>8641</v>
      </c>
      <c r="G8764" s="6" t="s">
        <v>8649</v>
      </c>
      <c r="H8764" s="6" t="s">
        <v>8736</v>
      </c>
      <c r="I8764" s="6" t="s">
        <v>8749</v>
      </c>
      <c r="J8764" s="6" t="s">
        <v>5</v>
      </c>
      <c r="K8764" s="7">
        <v>0.17</v>
      </c>
      <c r="L8764" s="7">
        <f>IFERROR(VLOOKUP(SiscoTable[[#This Row],[Código]],Hoja2!A:B,2,0)*SiscoTable[[#This Row],[Provta(Uns)]],0)</f>
        <v>9.843</v>
      </c>
      <c r="M8764" s="7">
        <v>0</v>
      </c>
      <c r="N8764" s="7">
        <v>5</v>
      </c>
      <c r="O8764" s="7">
        <f>IFERROR(VLOOKUP(SiscoTable[[#This Row],[Código]],Hoja2!A:B,2,0)*SiscoTable[[#This Row],[Stock_actual]],0)</f>
        <v>289.5</v>
      </c>
      <c r="P8764" s="6" t="s">
        <v>146</v>
      </c>
      <c r="Q8764" s="7">
        <v>0</v>
      </c>
      <c r="R8764" s="7">
        <v>0</v>
      </c>
      <c r="S8764" s="7" t="s">
        <v>11926</v>
      </c>
      <c r="BI8764"/>
      <c r="BJ8764"/>
    </row>
    <row r="8765" spans="2:62" x14ac:dyDescent="0.4">
      <c r="B8765" s="1">
        <v>31899</v>
      </c>
      <c r="C8765" s="6" t="s">
        <v>8</v>
      </c>
      <c r="D8765" s="6" t="s">
        <v>8</v>
      </c>
      <c r="E8765" s="6" t="s">
        <v>8482</v>
      </c>
      <c r="F8765" s="6" t="s">
        <v>8641</v>
      </c>
      <c r="G8765" s="6" t="s">
        <v>8649</v>
      </c>
      <c r="H8765" s="6" t="s">
        <v>8736</v>
      </c>
      <c r="I8765" s="6" t="s">
        <v>8750</v>
      </c>
      <c r="J8765" s="6" t="s">
        <v>5</v>
      </c>
      <c r="K8765" s="7">
        <v>0</v>
      </c>
      <c r="L8765" s="7">
        <f>IFERROR(VLOOKUP(SiscoTable[[#This Row],[Código]],Hoja2!A:B,2,0)*SiscoTable[[#This Row],[Provta(Uns)]],0)</f>
        <v>0</v>
      </c>
      <c r="M8765" s="7">
        <v>0</v>
      </c>
      <c r="N8765" s="7">
        <v>6</v>
      </c>
      <c r="O8765" s="7">
        <f>IFERROR(VLOOKUP(SiscoTable[[#This Row],[Código]],Hoja2!A:B,2,0)*SiscoTable[[#This Row],[Stock_actual]],0)</f>
        <v>347.4</v>
      </c>
      <c r="P8765" s="6" t="s">
        <v>134</v>
      </c>
      <c r="Q8765" s="7">
        <v>0</v>
      </c>
      <c r="R8765" s="7">
        <v>0</v>
      </c>
      <c r="S8765" s="7" t="s">
        <v>11926</v>
      </c>
      <c r="BI8765"/>
      <c r="BJ8765"/>
    </row>
    <row r="8766" spans="2:62" x14ac:dyDescent="0.4">
      <c r="B8766" s="1">
        <v>31900</v>
      </c>
      <c r="C8766" s="6" t="s">
        <v>8</v>
      </c>
      <c r="D8766" s="6" t="s">
        <v>8</v>
      </c>
      <c r="E8766" s="6" t="s">
        <v>8482</v>
      </c>
      <c r="F8766" s="6" t="s">
        <v>8641</v>
      </c>
      <c r="G8766" s="6" t="s">
        <v>8649</v>
      </c>
      <c r="H8766" s="6" t="s">
        <v>8736</v>
      </c>
      <c r="I8766" s="6" t="s">
        <v>8751</v>
      </c>
      <c r="J8766" s="6" t="s">
        <v>5</v>
      </c>
      <c r="K8766" s="7">
        <v>0.17</v>
      </c>
      <c r="L8766" s="7">
        <f>IFERROR(VLOOKUP(SiscoTable[[#This Row],[Código]],Hoja2!A:B,2,0)*SiscoTable[[#This Row],[Provta(Uns)]],0)</f>
        <v>9.843</v>
      </c>
      <c r="M8766" s="7">
        <v>0</v>
      </c>
      <c r="N8766" s="7">
        <v>5</v>
      </c>
      <c r="O8766" s="7">
        <f>IFERROR(VLOOKUP(SiscoTable[[#This Row],[Código]],Hoja2!A:B,2,0)*SiscoTable[[#This Row],[Stock_actual]],0)</f>
        <v>289.5</v>
      </c>
      <c r="P8766" s="6" t="s">
        <v>146</v>
      </c>
      <c r="Q8766" s="7">
        <v>0</v>
      </c>
      <c r="R8766" s="7">
        <v>0</v>
      </c>
      <c r="S8766" s="7" t="s">
        <v>11926</v>
      </c>
      <c r="BI8766"/>
      <c r="BJ8766"/>
    </row>
    <row r="8767" spans="2:62" x14ac:dyDescent="0.4">
      <c r="B8767" s="1">
        <v>31906</v>
      </c>
      <c r="C8767" s="6" t="s">
        <v>8</v>
      </c>
      <c r="D8767" s="6" t="s">
        <v>30</v>
      </c>
      <c r="E8767" s="6" t="s">
        <v>3268</v>
      </c>
      <c r="F8767" s="6" t="s">
        <v>7197</v>
      </c>
      <c r="G8767" s="6" t="s">
        <v>7198</v>
      </c>
      <c r="H8767" s="6" t="s">
        <v>7200</v>
      </c>
      <c r="I8767" s="6" t="s">
        <v>7369</v>
      </c>
      <c r="J8767" s="6" t="s">
        <v>5</v>
      </c>
      <c r="K8767" s="7">
        <v>46.33</v>
      </c>
      <c r="L8767" s="7">
        <f>IFERROR(VLOOKUP(SiscoTable[[#This Row],[Código]],Hoja2!A:B,2,0)*SiscoTable[[#This Row],[Provta(Uns)]],0)</f>
        <v>46.33</v>
      </c>
      <c r="M8767" s="7">
        <v>0</v>
      </c>
      <c r="N8767" s="7">
        <v>202</v>
      </c>
      <c r="O8767" s="7">
        <f>IFERROR(VLOOKUP(SiscoTable[[#This Row],[Código]],Hoja2!A:B,2,0)*SiscoTable[[#This Row],[Stock_actual]],0)</f>
        <v>202</v>
      </c>
      <c r="P8767" s="6" t="s">
        <v>522</v>
      </c>
      <c r="Q8767" s="7">
        <v>51</v>
      </c>
      <c r="R8767" s="7">
        <v>0</v>
      </c>
      <c r="S8767" s="7" t="s">
        <v>11928</v>
      </c>
      <c r="BI8767"/>
      <c r="BJ8767"/>
    </row>
    <row r="8768" spans="2:62" x14ac:dyDescent="0.4">
      <c r="B8768" s="1">
        <v>31907</v>
      </c>
      <c r="C8768" s="6" t="s">
        <v>8</v>
      </c>
      <c r="D8768" s="6" t="s">
        <v>8</v>
      </c>
      <c r="E8768" s="6" t="s">
        <v>8482</v>
      </c>
      <c r="F8768" s="6" t="s">
        <v>9030</v>
      </c>
      <c r="G8768" s="6" t="s">
        <v>9624</v>
      </c>
      <c r="H8768" s="6" t="s">
        <v>9637</v>
      </c>
      <c r="I8768" s="6" t="s">
        <v>9668</v>
      </c>
      <c r="J8768" s="6" t="s">
        <v>5</v>
      </c>
      <c r="K8768" s="7">
        <v>0</v>
      </c>
      <c r="L8768" s="7">
        <f>IFERROR(VLOOKUP(SiscoTable[[#This Row],[Código]],Hoja2!A:B,2,0)*SiscoTable[[#This Row],[Provta(Uns)]],0)</f>
        <v>0</v>
      </c>
      <c r="M8768" s="7">
        <v>0</v>
      </c>
      <c r="N8768" s="7">
        <v>0</v>
      </c>
      <c r="O8768" s="7">
        <f>IFERROR(VLOOKUP(SiscoTable[[#This Row],[Código]],Hoja2!A:B,2,0)*SiscoTable[[#This Row],[Stock_actual]],0)</f>
        <v>0</v>
      </c>
      <c r="P8768" s="6" t="s">
        <v>7</v>
      </c>
      <c r="Q8768" s="7">
        <v>0</v>
      </c>
      <c r="R8768" s="7">
        <v>0</v>
      </c>
      <c r="S8768" s="7" t="s">
        <v>11926</v>
      </c>
      <c r="BI8768"/>
      <c r="BJ8768"/>
    </row>
    <row r="8769" spans="2:62" x14ac:dyDescent="0.4">
      <c r="B8769" s="1">
        <v>31908</v>
      </c>
      <c r="C8769" s="6" t="s">
        <v>8</v>
      </c>
      <c r="D8769" s="6" t="s">
        <v>8</v>
      </c>
      <c r="E8769" s="6" t="s">
        <v>8482</v>
      </c>
      <c r="F8769" s="6" t="s">
        <v>9030</v>
      </c>
      <c r="G8769" s="6" t="s">
        <v>9624</v>
      </c>
      <c r="H8769" s="6" t="s">
        <v>9637</v>
      </c>
      <c r="I8769" s="6" t="s">
        <v>9669</v>
      </c>
      <c r="J8769" s="6" t="s">
        <v>5</v>
      </c>
      <c r="K8769" s="7">
        <v>0</v>
      </c>
      <c r="L8769" s="7">
        <f>IFERROR(VLOOKUP(SiscoTable[[#This Row],[Código]],Hoja2!A:B,2,0)*SiscoTable[[#This Row],[Provta(Uns)]],0)</f>
        <v>0</v>
      </c>
      <c r="M8769" s="7">
        <v>0</v>
      </c>
      <c r="N8769" s="7">
        <v>0</v>
      </c>
      <c r="O8769" s="7">
        <f>IFERROR(VLOOKUP(SiscoTable[[#This Row],[Código]],Hoja2!A:B,2,0)*SiscoTable[[#This Row],[Stock_actual]],0)</f>
        <v>0</v>
      </c>
      <c r="P8769" s="6" t="s">
        <v>7</v>
      </c>
      <c r="Q8769" s="7">
        <v>0</v>
      </c>
      <c r="R8769" s="7">
        <v>0</v>
      </c>
      <c r="S8769" s="7" t="s">
        <v>11926</v>
      </c>
      <c r="BI8769"/>
      <c r="BJ8769"/>
    </row>
    <row r="8770" spans="2:62" x14ac:dyDescent="0.4">
      <c r="B8770" s="1">
        <v>31909</v>
      </c>
      <c r="C8770" s="6" t="s">
        <v>8</v>
      </c>
      <c r="D8770" s="6" t="s">
        <v>8</v>
      </c>
      <c r="E8770" s="6" t="s">
        <v>8482</v>
      </c>
      <c r="F8770" s="6" t="s">
        <v>9030</v>
      </c>
      <c r="G8770" s="6" t="s">
        <v>9624</v>
      </c>
      <c r="H8770" s="6" t="s">
        <v>9637</v>
      </c>
      <c r="I8770" s="6" t="s">
        <v>9670</v>
      </c>
      <c r="J8770" s="6" t="s">
        <v>5</v>
      </c>
      <c r="K8770" s="7">
        <v>0</v>
      </c>
      <c r="L8770" s="7">
        <f>IFERROR(VLOOKUP(SiscoTable[[#This Row],[Código]],Hoja2!A:B,2,0)*SiscoTable[[#This Row],[Provta(Uns)]],0)</f>
        <v>0</v>
      </c>
      <c r="M8770" s="7">
        <v>0</v>
      </c>
      <c r="N8770" s="7">
        <v>0</v>
      </c>
      <c r="O8770" s="7">
        <f>IFERROR(VLOOKUP(SiscoTable[[#This Row],[Código]],Hoja2!A:B,2,0)*SiscoTable[[#This Row],[Stock_actual]],0)</f>
        <v>0</v>
      </c>
      <c r="P8770" s="6" t="s">
        <v>7</v>
      </c>
      <c r="Q8770" s="7">
        <v>0</v>
      </c>
      <c r="R8770" s="7">
        <v>0</v>
      </c>
      <c r="S8770" s="7" t="s">
        <v>11926</v>
      </c>
      <c r="BI8770"/>
      <c r="BJ8770"/>
    </row>
    <row r="8771" spans="2:62" x14ac:dyDescent="0.4">
      <c r="B8771" s="1">
        <v>31910</v>
      </c>
      <c r="C8771" s="6" t="s">
        <v>8</v>
      </c>
      <c r="D8771" s="6" t="s">
        <v>8</v>
      </c>
      <c r="E8771" s="6" t="s">
        <v>8482</v>
      </c>
      <c r="F8771" s="6" t="s">
        <v>9030</v>
      </c>
      <c r="G8771" s="6" t="s">
        <v>9624</v>
      </c>
      <c r="H8771" s="6" t="s">
        <v>9637</v>
      </c>
      <c r="I8771" s="6" t="s">
        <v>9671</v>
      </c>
      <c r="J8771" s="6" t="s">
        <v>5</v>
      </c>
      <c r="K8771" s="7">
        <v>2.83</v>
      </c>
      <c r="L8771" s="7">
        <f>IFERROR(VLOOKUP(SiscoTable[[#This Row],[Código]],Hoja2!A:B,2,0)*SiscoTable[[#This Row],[Provta(Uns)]],0)</f>
        <v>60.844999999999999</v>
      </c>
      <c r="M8771" s="7">
        <v>0</v>
      </c>
      <c r="N8771" s="7">
        <v>7</v>
      </c>
      <c r="O8771" s="7">
        <f>IFERROR(VLOOKUP(SiscoTable[[#This Row],[Código]],Hoja2!A:B,2,0)*SiscoTable[[#This Row],[Stock_actual]],0)</f>
        <v>150.5</v>
      </c>
      <c r="P8771" s="6" t="s">
        <v>1465</v>
      </c>
      <c r="Q8771" s="7">
        <v>3</v>
      </c>
      <c r="R8771" s="7">
        <v>0</v>
      </c>
      <c r="S8771" s="7" t="s">
        <v>11926</v>
      </c>
      <c r="BI8771"/>
      <c r="BJ8771"/>
    </row>
    <row r="8772" spans="2:62" x14ac:dyDescent="0.4">
      <c r="B8772" s="1">
        <v>31911</v>
      </c>
      <c r="C8772" s="6" t="s">
        <v>8</v>
      </c>
      <c r="D8772" s="6" t="s">
        <v>8</v>
      </c>
      <c r="E8772" s="6" t="s">
        <v>8482</v>
      </c>
      <c r="F8772" s="6" t="s">
        <v>9030</v>
      </c>
      <c r="G8772" s="6" t="s">
        <v>9624</v>
      </c>
      <c r="H8772" s="6" t="s">
        <v>9637</v>
      </c>
      <c r="I8772" s="6" t="s">
        <v>9672</v>
      </c>
      <c r="J8772" s="6" t="s">
        <v>5</v>
      </c>
      <c r="K8772" s="7">
        <v>1</v>
      </c>
      <c r="L8772" s="7">
        <f>IFERROR(VLOOKUP(SiscoTable[[#This Row],[Código]],Hoja2!A:B,2,0)*SiscoTable[[#This Row],[Provta(Uns)]],0)</f>
        <v>15.6</v>
      </c>
      <c r="M8772" s="7">
        <v>0</v>
      </c>
      <c r="N8772" s="7">
        <v>0</v>
      </c>
      <c r="O8772" s="7">
        <f>IFERROR(VLOOKUP(SiscoTable[[#This Row],[Código]],Hoja2!A:B,2,0)*SiscoTable[[#This Row],[Stock_actual]],0)</f>
        <v>0</v>
      </c>
      <c r="P8772" s="6" t="s">
        <v>7</v>
      </c>
      <c r="Q8772" s="7">
        <v>1</v>
      </c>
      <c r="R8772" s="7">
        <v>1.7999999999999998</v>
      </c>
      <c r="S8772" s="7" t="s">
        <v>11926</v>
      </c>
      <c r="BI8772"/>
      <c r="BJ8772"/>
    </row>
    <row r="8773" spans="2:62" x14ac:dyDescent="0.4">
      <c r="B8773" s="1">
        <v>31912</v>
      </c>
      <c r="C8773" s="6" t="s">
        <v>8</v>
      </c>
      <c r="D8773" s="6" t="s">
        <v>8</v>
      </c>
      <c r="E8773" s="6" t="s">
        <v>3268</v>
      </c>
      <c r="F8773" s="6" t="s">
        <v>7197</v>
      </c>
      <c r="G8773" s="6" t="s">
        <v>7388</v>
      </c>
      <c r="H8773" s="6" t="s">
        <v>7392</v>
      </c>
      <c r="I8773" s="6" t="s">
        <v>7516</v>
      </c>
      <c r="J8773" s="6" t="s">
        <v>5</v>
      </c>
      <c r="K8773" s="7">
        <v>2</v>
      </c>
      <c r="L8773" s="7">
        <f>IFERROR(VLOOKUP(SiscoTable[[#This Row],[Código]],Hoja2!A:B,2,0)*SiscoTable[[#This Row],[Provta(Uns)]],0)</f>
        <v>9.6</v>
      </c>
      <c r="M8773" s="7">
        <v>0</v>
      </c>
      <c r="N8773" s="7">
        <v>29</v>
      </c>
      <c r="O8773" s="7">
        <f>IFERROR(VLOOKUP(SiscoTable[[#This Row],[Código]],Hoja2!A:B,2,0)*SiscoTable[[#This Row],[Stock_actual]],0)</f>
        <v>139.19999999999999</v>
      </c>
      <c r="P8773" s="6" t="s">
        <v>7433</v>
      </c>
      <c r="Q8773" s="7">
        <v>2</v>
      </c>
      <c r="R8773" s="7">
        <v>0</v>
      </c>
      <c r="S8773" s="7" t="s">
        <v>11928</v>
      </c>
      <c r="BI8773"/>
      <c r="BJ8773"/>
    </row>
    <row r="8774" spans="2:62" x14ac:dyDescent="0.4">
      <c r="B8774" s="1">
        <v>31913</v>
      </c>
      <c r="C8774" s="6" t="s">
        <v>8</v>
      </c>
      <c r="D8774" s="6" t="s">
        <v>8</v>
      </c>
      <c r="E8774" s="6" t="s">
        <v>8482</v>
      </c>
      <c r="F8774" s="6" t="s">
        <v>11823</v>
      </c>
      <c r="G8774" s="6" t="s">
        <v>11823</v>
      </c>
      <c r="H8774" s="6" t="s">
        <v>4</v>
      </c>
      <c r="I8774" s="6" t="s">
        <v>11849</v>
      </c>
      <c r="J8774" s="6" t="s">
        <v>5</v>
      </c>
      <c r="K8774" s="7">
        <v>0</v>
      </c>
      <c r="L8774" s="7">
        <f>IFERROR(VLOOKUP(SiscoTable[[#This Row],[Código]],Hoja2!A:B,2,0)*SiscoTable[[#This Row],[Provta(Uns)]],0)</f>
        <v>0</v>
      </c>
      <c r="M8774" s="7">
        <v>0</v>
      </c>
      <c r="N8774" s="7">
        <v>1</v>
      </c>
      <c r="O8774" s="7">
        <f>IFERROR(VLOOKUP(SiscoTable[[#This Row],[Código]],Hoja2!A:B,2,0)*SiscoTable[[#This Row],[Stock_actual]],0)</f>
        <v>0</v>
      </c>
      <c r="P8774" s="6" t="s">
        <v>134</v>
      </c>
      <c r="Q8774" s="7">
        <v>0</v>
      </c>
      <c r="R8774" s="7">
        <v>0</v>
      </c>
      <c r="S8774" s="7" t="s">
        <v>11925</v>
      </c>
      <c r="BI8774"/>
      <c r="BJ8774"/>
    </row>
    <row r="8775" spans="2:62" x14ac:dyDescent="0.4">
      <c r="B8775" s="1">
        <v>31914</v>
      </c>
      <c r="C8775" s="6" t="s">
        <v>8</v>
      </c>
      <c r="D8775" s="6" t="s">
        <v>8</v>
      </c>
      <c r="E8775" s="6" t="s">
        <v>8482</v>
      </c>
      <c r="F8775" s="6" t="s">
        <v>11823</v>
      </c>
      <c r="G8775" s="6" t="s">
        <v>11823</v>
      </c>
      <c r="H8775" s="6" t="s">
        <v>4</v>
      </c>
      <c r="I8775" s="6" t="s">
        <v>11850</v>
      </c>
      <c r="J8775" s="6" t="s">
        <v>5</v>
      </c>
      <c r="K8775" s="7">
        <v>9.67</v>
      </c>
      <c r="L8775" s="7">
        <f>IFERROR(VLOOKUP(SiscoTable[[#This Row],[Código]],Hoja2!A:B,2,0)*SiscoTable[[#This Row],[Provta(Uns)]],0)</f>
        <v>29.009999999999998</v>
      </c>
      <c r="M8775" s="7">
        <v>0</v>
      </c>
      <c r="N8775" s="7">
        <v>2</v>
      </c>
      <c r="O8775" s="7">
        <f>IFERROR(VLOOKUP(SiscoTable[[#This Row],[Código]],Hoja2!A:B,2,0)*SiscoTable[[#This Row],[Stock_actual]],0)</f>
        <v>6</v>
      </c>
      <c r="P8775" s="6" t="s">
        <v>27</v>
      </c>
      <c r="Q8775" s="7">
        <v>11</v>
      </c>
      <c r="R8775" s="7">
        <v>19.12</v>
      </c>
      <c r="S8775" s="7" t="s">
        <v>11925</v>
      </c>
      <c r="BI8775"/>
      <c r="BJ8775"/>
    </row>
    <row r="8776" spans="2:62" x14ac:dyDescent="0.4">
      <c r="B8776" s="1">
        <v>31915</v>
      </c>
      <c r="C8776" s="6" t="s">
        <v>8</v>
      </c>
      <c r="D8776" s="6" t="s">
        <v>8</v>
      </c>
      <c r="E8776" s="6" t="s">
        <v>8482</v>
      </c>
      <c r="F8776" s="6" t="s">
        <v>11823</v>
      </c>
      <c r="G8776" s="6" t="s">
        <v>11823</v>
      </c>
      <c r="H8776" s="6" t="s">
        <v>4</v>
      </c>
      <c r="I8776" s="6" t="s">
        <v>11851</v>
      </c>
      <c r="J8776" s="6" t="s">
        <v>5</v>
      </c>
      <c r="K8776" s="7">
        <v>0</v>
      </c>
      <c r="L8776" s="7">
        <f>IFERROR(VLOOKUP(SiscoTable[[#This Row],[Código]],Hoja2!A:B,2,0)*SiscoTable[[#This Row],[Provta(Uns)]],0)</f>
        <v>0</v>
      </c>
      <c r="M8776" s="7">
        <v>0</v>
      </c>
      <c r="N8776" s="7">
        <v>1</v>
      </c>
      <c r="O8776" s="7">
        <f>IFERROR(VLOOKUP(SiscoTable[[#This Row],[Código]],Hoja2!A:B,2,0)*SiscoTable[[#This Row],[Stock_actual]],0)</f>
        <v>0</v>
      </c>
      <c r="P8776" s="6" t="s">
        <v>134</v>
      </c>
      <c r="Q8776" s="7">
        <v>0</v>
      </c>
      <c r="R8776" s="7">
        <v>0</v>
      </c>
      <c r="S8776" s="7" t="s">
        <v>11925</v>
      </c>
      <c r="BI8776"/>
      <c r="BJ8776"/>
    </row>
    <row r="8777" spans="2:62" x14ac:dyDescent="0.4">
      <c r="B8777" s="1">
        <v>31916</v>
      </c>
      <c r="C8777" s="6" t="s">
        <v>8</v>
      </c>
      <c r="D8777" s="6" t="s">
        <v>8</v>
      </c>
      <c r="E8777" s="6" t="s">
        <v>8482</v>
      </c>
      <c r="F8777" s="6" t="s">
        <v>11823</v>
      </c>
      <c r="G8777" s="6" t="s">
        <v>11823</v>
      </c>
      <c r="H8777" s="6" t="s">
        <v>4</v>
      </c>
      <c r="I8777" s="6" t="s">
        <v>11852</v>
      </c>
      <c r="J8777" s="6" t="s">
        <v>5</v>
      </c>
      <c r="K8777" s="7">
        <v>0</v>
      </c>
      <c r="L8777" s="7">
        <f>IFERROR(VLOOKUP(SiscoTable[[#This Row],[Código]],Hoja2!A:B,2,0)*SiscoTable[[#This Row],[Provta(Uns)]],0)</f>
        <v>0</v>
      </c>
      <c r="M8777" s="7">
        <v>0</v>
      </c>
      <c r="N8777" s="7">
        <v>1</v>
      </c>
      <c r="O8777" s="7">
        <f>IFERROR(VLOOKUP(SiscoTable[[#This Row],[Código]],Hoja2!A:B,2,0)*SiscoTable[[#This Row],[Stock_actual]],0)</f>
        <v>0</v>
      </c>
      <c r="P8777" s="6" t="s">
        <v>134</v>
      </c>
      <c r="Q8777" s="7">
        <v>0</v>
      </c>
      <c r="R8777" s="7">
        <v>0</v>
      </c>
      <c r="S8777" s="7" t="s">
        <v>11925</v>
      </c>
      <c r="BI8777"/>
      <c r="BJ8777"/>
    </row>
    <row r="8778" spans="2:62" x14ac:dyDescent="0.4">
      <c r="B8778" s="1">
        <v>31917</v>
      </c>
      <c r="C8778" s="6" t="s">
        <v>8</v>
      </c>
      <c r="D8778" s="6" t="s">
        <v>8</v>
      </c>
      <c r="E8778" s="6" t="s">
        <v>8482</v>
      </c>
      <c r="F8778" s="6" t="s">
        <v>11692</v>
      </c>
      <c r="G8778" s="6" t="s">
        <v>11693</v>
      </c>
      <c r="H8778" s="6" t="s">
        <v>11695</v>
      </c>
      <c r="I8778" s="6" t="s">
        <v>11767</v>
      </c>
      <c r="J8778" s="6" t="s">
        <v>5</v>
      </c>
      <c r="K8778" s="7">
        <v>0.67</v>
      </c>
      <c r="L8778" s="7">
        <f>IFERROR(VLOOKUP(SiscoTable[[#This Row],[Código]],Hoja2!A:B,2,0)*SiscoTable[[#This Row],[Provta(Uns)]],0)</f>
        <v>22.110000000000003</v>
      </c>
      <c r="M8778" s="7">
        <v>0</v>
      </c>
      <c r="N8778" s="7">
        <v>32</v>
      </c>
      <c r="O8778" s="7">
        <f>IFERROR(VLOOKUP(SiscoTable[[#This Row],[Código]],Hoja2!A:B,2,0)*SiscoTable[[#This Row],[Stock_actual]],0)</f>
        <v>1056</v>
      </c>
      <c r="P8778" s="6" t="s">
        <v>7171</v>
      </c>
      <c r="Q8778" s="7">
        <v>1</v>
      </c>
      <c r="R8778" s="7">
        <v>0</v>
      </c>
      <c r="S8778" s="7" t="s">
        <v>11926</v>
      </c>
      <c r="BI8778"/>
      <c r="BJ8778"/>
    </row>
    <row r="8779" spans="2:62" x14ac:dyDescent="0.4">
      <c r="B8779" s="1">
        <v>31918</v>
      </c>
      <c r="C8779" s="6" t="s">
        <v>8</v>
      </c>
      <c r="D8779" s="6" t="s">
        <v>8</v>
      </c>
      <c r="E8779" s="6" t="s">
        <v>8482</v>
      </c>
      <c r="F8779" s="6" t="s">
        <v>9030</v>
      </c>
      <c r="G8779" s="6" t="s">
        <v>10165</v>
      </c>
      <c r="H8779" s="6" t="s">
        <v>10167</v>
      </c>
      <c r="I8779" s="6" t="s">
        <v>10184</v>
      </c>
      <c r="J8779" s="6" t="s">
        <v>5</v>
      </c>
      <c r="K8779" s="7">
        <v>6.5</v>
      </c>
      <c r="L8779" s="7">
        <f>IFERROR(VLOOKUP(SiscoTable[[#This Row],[Código]],Hoja2!A:B,2,0)*SiscoTable[[#This Row],[Provta(Uns)]],0)</f>
        <v>42.25</v>
      </c>
      <c r="M8779" s="7">
        <v>48</v>
      </c>
      <c r="N8779" s="7">
        <v>3</v>
      </c>
      <c r="O8779" s="7">
        <f>IFERROR(VLOOKUP(SiscoTable[[#This Row],[Código]],Hoja2!A:B,2,0)*SiscoTable[[#This Row],[Stock_actual]],0)</f>
        <v>19.5</v>
      </c>
      <c r="P8779" s="6" t="s">
        <v>402</v>
      </c>
      <c r="Q8779" s="7">
        <v>7</v>
      </c>
      <c r="R8779" s="7">
        <v>0</v>
      </c>
      <c r="S8779" s="7" t="s">
        <v>11926</v>
      </c>
      <c r="BI8779"/>
      <c r="BJ8779"/>
    </row>
    <row r="8780" spans="2:62" x14ac:dyDescent="0.4">
      <c r="B8780" s="1">
        <v>31920</v>
      </c>
      <c r="C8780" s="6" t="s">
        <v>30</v>
      </c>
      <c r="D8780" s="6" t="s">
        <v>8</v>
      </c>
      <c r="E8780" s="6" t="s">
        <v>8482</v>
      </c>
      <c r="F8780" s="6" t="s">
        <v>11692</v>
      </c>
      <c r="G8780" s="6" t="s">
        <v>11693</v>
      </c>
      <c r="H8780" s="6" t="s">
        <v>10484</v>
      </c>
      <c r="I8780" s="6" t="s">
        <v>11704</v>
      </c>
      <c r="J8780" s="6" t="s">
        <v>5</v>
      </c>
      <c r="K8780" s="7">
        <v>4.5</v>
      </c>
      <c r="L8780" s="7">
        <f>IFERROR(VLOOKUP(SiscoTable[[#This Row],[Código]],Hoja2!A:B,2,0)*SiscoTable[[#This Row],[Provta(Uns)]],0)</f>
        <v>85.05</v>
      </c>
      <c r="M8780" s="7">
        <v>24</v>
      </c>
      <c r="N8780" s="7">
        <v>1</v>
      </c>
      <c r="O8780" s="7">
        <f>IFERROR(VLOOKUP(SiscoTable[[#This Row],[Código]],Hoja2!A:B,2,0)*SiscoTable[[#This Row],[Stock_actual]],0)</f>
        <v>18.899999999999999</v>
      </c>
      <c r="P8780" s="6" t="s">
        <v>29</v>
      </c>
      <c r="Q8780" s="7">
        <v>5</v>
      </c>
      <c r="R8780" s="7">
        <v>0</v>
      </c>
      <c r="S8780" s="7" t="s">
        <v>11926</v>
      </c>
      <c r="BI8780"/>
      <c r="BJ8780"/>
    </row>
    <row r="8781" spans="2:62" x14ac:dyDescent="0.4">
      <c r="B8781" s="1">
        <v>31921</v>
      </c>
      <c r="C8781" s="6" t="s">
        <v>8</v>
      </c>
      <c r="D8781" s="6" t="s">
        <v>8</v>
      </c>
      <c r="E8781" s="6" t="s">
        <v>8482</v>
      </c>
      <c r="F8781" s="6" t="s">
        <v>11692</v>
      </c>
      <c r="G8781" s="6" t="s">
        <v>11693</v>
      </c>
      <c r="H8781" s="6" t="s">
        <v>10484</v>
      </c>
      <c r="I8781" s="6" t="s">
        <v>11768</v>
      </c>
      <c r="J8781" s="6" t="s">
        <v>5</v>
      </c>
      <c r="K8781" s="7">
        <v>0.83</v>
      </c>
      <c r="L8781" s="7">
        <f>IFERROR(VLOOKUP(SiscoTable[[#This Row],[Código]],Hoja2!A:B,2,0)*SiscoTable[[#This Row],[Provta(Uns)]],0)</f>
        <v>34.776999999999994</v>
      </c>
      <c r="M8781" s="7">
        <v>0</v>
      </c>
      <c r="N8781" s="7">
        <v>9</v>
      </c>
      <c r="O8781" s="7">
        <f>IFERROR(VLOOKUP(SiscoTable[[#This Row],[Código]],Hoja2!A:B,2,0)*SiscoTable[[#This Row],[Stock_actual]],0)</f>
        <v>377.09999999999997</v>
      </c>
      <c r="P8781" s="6" t="s">
        <v>6709</v>
      </c>
      <c r="Q8781" s="7">
        <v>1</v>
      </c>
      <c r="R8781" s="7">
        <v>0</v>
      </c>
      <c r="S8781" s="7" t="s">
        <v>11926</v>
      </c>
      <c r="BI8781"/>
      <c r="BJ8781"/>
    </row>
    <row r="8782" spans="2:62" x14ac:dyDescent="0.4">
      <c r="B8782" s="1">
        <v>31922</v>
      </c>
      <c r="C8782" s="6" t="s">
        <v>8</v>
      </c>
      <c r="D8782" s="6" t="s">
        <v>8</v>
      </c>
      <c r="E8782" s="6" t="s">
        <v>8482</v>
      </c>
      <c r="F8782" s="6" t="s">
        <v>1736</v>
      </c>
      <c r="G8782" s="6" t="s">
        <v>10362</v>
      </c>
      <c r="H8782" s="6" t="s">
        <v>10484</v>
      </c>
      <c r="I8782" s="6" t="s">
        <v>10550</v>
      </c>
      <c r="J8782" s="6" t="s">
        <v>5</v>
      </c>
      <c r="K8782" s="7">
        <v>1.5</v>
      </c>
      <c r="L8782" s="7">
        <f>IFERROR(VLOOKUP(SiscoTable[[#This Row],[Código]],Hoja2!A:B,2,0)*SiscoTable[[#This Row],[Provta(Uns)]],0)</f>
        <v>4.5</v>
      </c>
      <c r="M8782" s="7">
        <v>0</v>
      </c>
      <c r="N8782" s="7">
        <v>19</v>
      </c>
      <c r="O8782" s="7">
        <f>IFERROR(VLOOKUP(SiscoTable[[#This Row],[Código]],Hoja2!A:B,2,0)*SiscoTable[[#This Row],[Stock_actual]],0)</f>
        <v>57</v>
      </c>
      <c r="P8782" s="6" t="s">
        <v>9376</v>
      </c>
      <c r="Q8782" s="7">
        <v>2</v>
      </c>
      <c r="R8782" s="7">
        <v>0</v>
      </c>
      <c r="S8782" s="7" t="s">
        <v>11926</v>
      </c>
      <c r="BI8782"/>
      <c r="BJ8782"/>
    </row>
    <row r="8783" spans="2:62" x14ac:dyDescent="0.4">
      <c r="B8783" s="1">
        <v>31925</v>
      </c>
      <c r="C8783" s="6" t="s">
        <v>8</v>
      </c>
      <c r="D8783" s="6" t="s">
        <v>8</v>
      </c>
      <c r="E8783" s="6" t="s">
        <v>3268</v>
      </c>
      <c r="F8783" s="6" t="s">
        <v>3269</v>
      </c>
      <c r="G8783" s="6" t="s">
        <v>4161</v>
      </c>
      <c r="H8783" s="6" t="s">
        <v>4201</v>
      </c>
      <c r="I8783" s="6" t="s">
        <v>4205</v>
      </c>
      <c r="J8783" s="6" t="s">
        <v>5</v>
      </c>
      <c r="K8783" s="7">
        <v>1</v>
      </c>
      <c r="L8783" s="7">
        <f>IFERROR(VLOOKUP(SiscoTable[[#This Row],[Código]],Hoja2!A:B,2,0)*SiscoTable[[#This Row],[Provta(Uns)]],0)</f>
        <v>15.9</v>
      </c>
      <c r="M8783" s="7">
        <v>0</v>
      </c>
      <c r="N8783" s="7">
        <v>0</v>
      </c>
      <c r="O8783" s="7">
        <f>IFERROR(VLOOKUP(SiscoTable[[#This Row],[Código]],Hoja2!A:B,2,0)*SiscoTable[[#This Row],[Stock_actual]],0)</f>
        <v>0</v>
      </c>
      <c r="P8783" s="6" t="s">
        <v>7</v>
      </c>
      <c r="Q8783" s="7">
        <v>1</v>
      </c>
      <c r="R8783" s="7">
        <v>1.7999999999999998</v>
      </c>
      <c r="S8783" s="7" t="s">
        <v>11925</v>
      </c>
      <c r="BI8783"/>
      <c r="BJ8783"/>
    </row>
    <row r="8784" spans="2:62" x14ac:dyDescent="0.4">
      <c r="B8784" s="1">
        <v>31926</v>
      </c>
      <c r="C8784" s="6" t="s">
        <v>8</v>
      </c>
      <c r="D8784" s="6" t="s">
        <v>8</v>
      </c>
      <c r="E8784" s="6" t="s">
        <v>8482</v>
      </c>
      <c r="F8784" s="6" t="s">
        <v>8543</v>
      </c>
      <c r="G8784" s="6" t="s">
        <v>8593</v>
      </c>
      <c r="H8784" s="6" t="s">
        <v>8595</v>
      </c>
      <c r="I8784" s="6" t="s">
        <v>8622</v>
      </c>
      <c r="J8784" s="6" t="s">
        <v>5</v>
      </c>
      <c r="K8784" s="7">
        <v>0.33</v>
      </c>
      <c r="L8784" s="7">
        <f>IFERROR(VLOOKUP(SiscoTable[[#This Row],[Código]],Hoja2!A:B,2,0)*SiscoTable[[#This Row],[Provta(Uns)]],0)</f>
        <v>9.24</v>
      </c>
      <c r="M8784" s="7">
        <v>0</v>
      </c>
      <c r="N8784" s="7">
        <v>8</v>
      </c>
      <c r="O8784" s="7">
        <f>IFERROR(VLOOKUP(SiscoTable[[#This Row],[Código]],Hoja2!A:B,2,0)*SiscoTable[[#This Row],[Stock_actual]],0)</f>
        <v>224</v>
      </c>
      <c r="P8784" s="6" t="s">
        <v>5216</v>
      </c>
      <c r="Q8784" s="7">
        <v>0</v>
      </c>
      <c r="R8784" s="7">
        <v>0</v>
      </c>
      <c r="S8784" s="7" t="s">
        <v>11926</v>
      </c>
      <c r="BI8784"/>
      <c r="BJ8784"/>
    </row>
    <row r="8785" spans="2:62" x14ac:dyDescent="0.4">
      <c r="B8785" s="1">
        <v>31927</v>
      </c>
      <c r="C8785" s="6" t="s">
        <v>8</v>
      </c>
      <c r="D8785" s="6" t="s">
        <v>8</v>
      </c>
      <c r="E8785" s="6" t="s">
        <v>8482</v>
      </c>
      <c r="F8785" s="6" t="s">
        <v>8543</v>
      </c>
      <c r="G8785" s="6" t="s">
        <v>8593</v>
      </c>
      <c r="H8785" s="6" t="s">
        <v>8595</v>
      </c>
      <c r="I8785" s="6" t="s">
        <v>8623</v>
      </c>
      <c r="J8785" s="6" t="s">
        <v>5</v>
      </c>
      <c r="K8785" s="7">
        <v>0</v>
      </c>
      <c r="L8785" s="7">
        <f>IFERROR(VLOOKUP(SiscoTable[[#This Row],[Código]],Hoja2!A:B,2,0)*SiscoTable[[#This Row],[Provta(Uns)]],0)</f>
        <v>0</v>
      </c>
      <c r="M8785" s="7">
        <v>0</v>
      </c>
      <c r="N8785" s="7">
        <v>1</v>
      </c>
      <c r="O8785" s="7">
        <f>IFERROR(VLOOKUP(SiscoTable[[#This Row],[Código]],Hoja2!A:B,2,0)*SiscoTable[[#This Row],[Stock_actual]],0)</f>
        <v>0</v>
      </c>
      <c r="P8785" s="6" t="s">
        <v>134</v>
      </c>
      <c r="Q8785" s="7">
        <v>0</v>
      </c>
      <c r="R8785" s="7">
        <v>0</v>
      </c>
      <c r="S8785" s="7" t="s">
        <v>11926</v>
      </c>
      <c r="BI8785"/>
      <c r="BJ8785"/>
    </row>
    <row r="8786" spans="2:62" x14ac:dyDescent="0.4">
      <c r="B8786" s="1">
        <v>31928</v>
      </c>
      <c r="C8786" s="6" t="s">
        <v>8</v>
      </c>
      <c r="D8786" s="6" t="s">
        <v>30</v>
      </c>
      <c r="E8786" s="6" t="s">
        <v>3268</v>
      </c>
      <c r="F8786" s="6" t="s">
        <v>6803</v>
      </c>
      <c r="G8786" s="6" t="s">
        <v>6915</v>
      </c>
      <c r="H8786" s="6" t="s">
        <v>6952</v>
      </c>
      <c r="I8786" s="6" t="s">
        <v>7038</v>
      </c>
      <c r="J8786" s="6" t="s">
        <v>5</v>
      </c>
      <c r="K8786" s="7">
        <v>22.33</v>
      </c>
      <c r="L8786" s="7">
        <f>IFERROR(VLOOKUP(SiscoTable[[#This Row],[Código]],Hoja2!A:B,2,0)*SiscoTable[[#This Row],[Provta(Uns)]],0)</f>
        <v>26.795999999999996</v>
      </c>
      <c r="M8786" s="7">
        <v>0</v>
      </c>
      <c r="N8786" s="7">
        <v>46</v>
      </c>
      <c r="O8786" s="7">
        <f>IFERROR(VLOOKUP(SiscoTable[[#This Row],[Código]],Hoja2!A:B,2,0)*SiscoTable[[#This Row],[Stock_actual]],0)</f>
        <v>55.199999999999996</v>
      </c>
      <c r="P8786" s="6" t="s">
        <v>1119</v>
      </c>
      <c r="Q8786" s="7">
        <v>24</v>
      </c>
      <c r="R8786" s="7">
        <v>0</v>
      </c>
      <c r="S8786" s="7" t="s">
        <v>11925</v>
      </c>
      <c r="BI8786"/>
      <c r="BJ8786"/>
    </row>
    <row r="8787" spans="2:62" x14ac:dyDescent="0.4">
      <c r="B8787" s="1">
        <v>31929</v>
      </c>
      <c r="C8787" s="6" t="s">
        <v>8</v>
      </c>
      <c r="D8787" s="6" t="s">
        <v>30</v>
      </c>
      <c r="E8787" s="6" t="s">
        <v>3268</v>
      </c>
      <c r="F8787" s="6" t="s">
        <v>6803</v>
      </c>
      <c r="G8787" s="6" t="s">
        <v>6915</v>
      </c>
      <c r="H8787" s="6" t="s">
        <v>6952</v>
      </c>
      <c r="I8787" s="6" t="s">
        <v>7039</v>
      </c>
      <c r="J8787" s="6" t="s">
        <v>5</v>
      </c>
      <c r="K8787" s="7">
        <v>12.33</v>
      </c>
      <c r="L8787" s="7">
        <f>IFERROR(VLOOKUP(SiscoTable[[#This Row],[Código]],Hoja2!A:B,2,0)*SiscoTable[[#This Row],[Provta(Uns)]],0)</f>
        <v>14.795999999999999</v>
      </c>
      <c r="M8787" s="7">
        <v>0</v>
      </c>
      <c r="N8787" s="7">
        <v>6</v>
      </c>
      <c r="O8787" s="7">
        <f>IFERROR(VLOOKUP(SiscoTable[[#This Row],[Código]],Hoja2!A:B,2,0)*SiscoTable[[#This Row],[Stock_actual]],0)</f>
        <v>7.1999999999999993</v>
      </c>
      <c r="P8787" s="6" t="s">
        <v>112</v>
      </c>
      <c r="Q8787" s="7">
        <v>14</v>
      </c>
      <c r="R8787" s="7">
        <v>24.749999999999996</v>
      </c>
      <c r="S8787" s="7" t="s">
        <v>11925</v>
      </c>
      <c r="BI8787"/>
      <c r="BJ8787"/>
    </row>
    <row r="8788" spans="2:62" x14ac:dyDescent="0.4">
      <c r="B8788" s="1">
        <v>31931</v>
      </c>
      <c r="C8788" s="6" t="s">
        <v>8</v>
      </c>
      <c r="D8788" s="6" t="s">
        <v>8</v>
      </c>
      <c r="E8788" s="6" t="s">
        <v>1734</v>
      </c>
      <c r="F8788" s="6" t="s">
        <v>1735</v>
      </c>
      <c r="G8788" s="6" t="s">
        <v>1736</v>
      </c>
      <c r="H8788" s="6" t="s">
        <v>4</v>
      </c>
      <c r="I8788" s="6" t="s">
        <v>1989</v>
      </c>
      <c r="J8788" s="6" t="s">
        <v>5</v>
      </c>
      <c r="K8788" s="7">
        <v>0</v>
      </c>
      <c r="L8788" s="7">
        <f>IFERROR(VLOOKUP(SiscoTable[[#This Row],[Código]],Hoja2!A:B,2,0)*SiscoTable[[#This Row],[Provta(Uns)]],0)</f>
        <v>0</v>
      </c>
      <c r="M8788" s="7">
        <v>0</v>
      </c>
      <c r="N8788" s="7">
        <v>0</v>
      </c>
      <c r="O8788" s="7">
        <f>IFERROR(VLOOKUP(SiscoTable[[#This Row],[Código]],Hoja2!A:B,2,0)*SiscoTable[[#This Row],[Stock_actual]],0)</f>
        <v>0</v>
      </c>
      <c r="P8788" s="6" t="s">
        <v>7</v>
      </c>
      <c r="Q8788" s="7">
        <v>0</v>
      </c>
      <c r="R8788" s="7">
        <v>0</v>
      </c>
      <c r="S8788" s="7" t="s">
        <v>11925</v>
      </c>
      <c r="BI8788"/>
      <c r="BJ8788"/>
    </row>
    <row r="8789" spans="2:62" x14ac:dyDescent="0.4">
      <c r="B8789" s="1">
        <v>31932</v>
      </c>
      <c r="C8789" s="6" t="s">
        <v>8</v>
      </c>
      <c r="D8789" s="6" t="s">
        <v>8</v>
      </c>
      <c r="E8789" s="6" t="s">
        <v>3268</v>
      </c>
      <c r="F8789" s="6" t="s">
        <v>3269</v>
      </c>
      <c r="G8789" s="6" t="s">
        <v>4781</v>
      </c>
      <c r="H8789" s="6" t="s">
        <v>1066</v>
      </c>
      <c r="I8789" s="6" t="s">
        <v>4788</v>
      </c>
      <c r="J8789" s="6" t="s">
        <v>5</v>
      </c>
      <c r="K8789" s="7">
        <v>2</v>
      </c>
      <c r="L8789" s="7">
        <f>IFERROR(VLOOKUP(SiscoTable[[#This Row],[Código]],Hoja2!A:B,2,0)*SiscoTable[[#This Row],[Provta(Uns)]],0)</f>
        <v>25.2</v>
      </c>
      <c r="M8789" s="7">
        <v>0</v>
      </c>
      <c r="N8789" s="7">
        <v>0</v>
      </c>
      <c r="O8789" s="7">
        <f>IFERROR(VLOOKUP(SiscoTable[[#This Row],[Código]],Hoja2!A:B,2,0)*SiscoTable[[#This Row],[Stock_actual]],0)</f>
        <v>0</v>
      </c>
      <c r="P8789" s="6" t="s">
        <v>7</v>
      </c>
      <c r="Q8789" s="7">
        <v>2</v>
      </c>
      <c r="R8789" s="7">
        <v>4.2</v>
      </c>
      <c r="S8789" s="7" t="s">
        <v>11927</v>
      </c>
      <c r="BI8789"/>
      <c r="BJ8789"/>
    </row>
    <row r="8790" spans="2:62" x14ac:dyDescent="0.4">
      <c r="B8790" s="1">
        <v>31933</v>
      </c>
      <c r="C8790" s="6" t="s">
        <v>8</v>
      </c>
      <c r="D8790" s="6" t="s">
        <v>8</v>
      </c>
      <c r="E8790" s="6" t="s">
        <v>3268</v>
      </c>
      <c r="F8790" s="6" t="s">
        <v>8283</v>
      </c>
      <c r="G8790" s="6" t="s">
        <v>8321</v>
      </c>
      <c r="H8790" s="6" t="s">
        <v>1066</v>
      </c>
      <c r="I8790" s="6" t="s">
        <v>8410</v>
      </c>
      <c r="J8790" s="6" t="s">
        <v>5</v>
      </c>
      <c r="K8790" s="7">
        <v>2.5</v>
      </c>
      <c r="L8790" s="7">
        <f>IFERROR(VLOOKUP(SiscoTable[[#This Row],[Código]],Hoja2!A:B,2,0)*SiscoTable[[#This Row],[Provta(Uns)]],0)</f>
        <v>11</v>
      </c>
      <c r="M8790" s="7">
        <v>0</v>
      </c>
      <c r="N8790" s="7">
        <v>9</v>
      </c>
      <c r="O8790" s="7">
        <f>IFERROR(VLOOKUP(SiscoTable[[#This Row],[Código]],Hoja2!A:B,2,0)*SiscoTable[[#This Row],[Stock_actual]],0)</f>
        <v>39.6</v>
      </c>
      <c r="P8790" s="6" t="s">
        <v>476</v>
      </c>
      <c r="Q8790" s="7">
        <v>3</v>
      </c>
      <c r="R8790" s="7">
        <v>0</v>
      </c>
      <c r="S8790" s="7" t="s">
        <v>11927</v>
      </c>
      <c r="BI8790"/>
      <c r="BJ8790"/>
    </row>
    <row r="8791" spans="2:62" x14ac:dyDescent="0.4">
      <c r="B8791" s="1">
        <v>31934</v>
      </c>
      <c r="C8791" s="6" t="s">
        <v>8</v>
      </c>
      <c r="D8791" s="6" t="s">
        <v>8</v>
      </c>
      <c r="E8791" s="6" t="s">
        <v>3268</v>
      </c>
      <c r="F8791" s="6" t="s">
        <v>8283</v>
      </c>
      <c r="G8791" s="6" t="s">
        <v>8321</v>
      </c>
      <c r="H8791" s="6" t="s">
        <v>1066</v>
      </c>
      <c r="I8791" s="6" t="s">
        <v>8411</v>
      </c>
      <c r="J8791" s="6" t="s">
        <v>5</v>
      </c>
      <c r="K8791" s="7">
        <v>0</v>
      </c>
      <c r="L8791" s="7">
        <f>IFERROR(VLOOKUP(SiscoTable[[#This Row],[Código]],Hoja2!A:B,2,0)*SiscoTable[[#This Row],[Provta(Uns)]],0)</f>
        <v>0</v>
      </c>
      <c r="M8791" s="7">
        <v>0</v>
      </c>
      <c r="N8791" s="7">
        <v>0</v>
      </c>
      <c r="O8791" s="7">
        <f>IFERROR(VLOOKUP(SiscoTable[[#This Row],[Código]],Hoja2!A:B,2,0)*SiscoTable[[#This Row],[Stock_actual]],0)</f>
        <v>0</v>
      </c>
      <c r="P8791" s="6" t="s">
        <v>7</v>
      </c>
      <c r="Q8791" s="7">
        <v>0</v>
      </c>
      <c r="R8791" s="7">
        <v>0</v>
      </c>
      <c r="S8791" s="7" t="s">
        <v>11927</v>
      </c>
      <c r="BI8791"/>
      <c r="BJ8791"/>
    </row>
    <row r="8792" spans="2:62" x14ac:dyDescent="0.4">
      <c r="B8792" s="1">
        <v>31935</v>
      </c>
      <c r="C8792" s="6" t="s">
        <v>8</v>
      </c>
      <c r="D8792" s="6" t="s">
        <v>8</v>
      </c>
      <c r="E8792" s="6" t="s">
        <v>3268</v>
      </c>
      <c r="F8792" s="6" t="s">
        <v>8283</v>
      </c>
      <c r="G8792" s="6" t="s">
        <v>8321</v>
      </c>
      <c r="H8792" s="6" t="s">
        <v>1066</v>
      </c>
      <c r="I8792" s="6" t="s">
        <v>8412</v>
      </c>
      <c r="J8792" s="6" t="s">
        <v>5</v>
      </c>
      <c r="K8792" s="7">
        <v>3.33</v>
      </c>
      <c r="L8792" s="7">
        <f>IFERROR(VLOOKUP(SiscoTable[[#This Row],[Código]],Hoja2!A:B,2,0)*SiscoTable[[#This Row],[Provta(Uns)]],0)</f>
        <v>22.643999999999998</v>
      </c>
      <c r="M8792" s="7">
        <v>0</v>
      </c>
      <c r="N8792" s="7">
        <v>28</v>
      </c>
      <c r="O8792" s="7">
        <f>IFERROR(VLOOKUP(SiscoTable[[#This Row],[Código]],Hoja2!A:B,2,0)*SiscoTable[[#This Row],[Stock_actual]],0)</f>
        <v>190.4</v>
      </c>
      <c r="P8792" s="6" t="s">
        <v>1019</v>
      </c>
      <c r="Q8792" s="7">
        <v>4</v>
      </c>
      <c r="R8792" s="7">
        <v>0</v>
      </c>
      <c r="S8792" s="7" t="s">
        <v>11927</v>
      </c>
      <c r="BI8792"/>
      <c r="BJ8792"/>
    </row>
    <row r="8793" spans="2:62" x14ac:dyDescent="0.4">
      <c r="B8793" s="1">
        <v>31936</v>
      </c>
      <c r="C8793" s="6" t="s">
        <v>8</v>
      </c>
      <c r="D8793" s="6" t="s">
        <v>30</v>
      </c>
      <c r="E8793" s="6" t="s">
        <v>3268</v>
      </c>
      <c r="F8793" s="6" t="s">
        <v>8283</v>
      </c>
      <c r="G8793" s="6" t="s">
        <v>8321</v>
      </c>
      <c r="H8793" s="6" t="s">
        <v>1257</v>
      </c>
      <c r="I8793" s="6" t="s">
        <v>8413</v>
      </c>
      <c r="J8793" s="6" t="s">
        <v>5</v>
      </c>
      <c r="K8793" s="7">
        <v>13.33</v>
      </c>
      <c r="L8793" s="7">
        <f>IFERROR(VLOOKUP(SiscoTable[[#This Row],[Código]],Hoja2!A:B,2,0)*SiscoTable[[#This Row],[Provta(Uns)]],0)</f>
        <v>63.983999999999995</v>
      </c>
      <c r="M8793" s="7">
        <v>0</v>
      </c>
      <c r="N8793" s="7">
        <v>0</v>
      </c>
      <c r="O8793" s="7">
        <f>IFERROR(VLOOKUP(SiscoTable[[#This Row],[Código]],Hoja2!A:B,2,0)*SiscoTable[[#This Row],[Stock_actual]],0)</f>
        <v>0</v>
      </c>
      <c r="P8793" s="6" t="s">
        <v>7</v>
      </c>
      <c r="Q8793" s="7">
        <v>15</v>
      </c>
      <c r="R8793" s="7">
        <v>26.4</v>
      </c>
      <c r="S8793" s="7" t="s">
        <v>11928</v>
      </c>
      <c r="BI8793"/>
      <c r="BJ8793"/>
    </row>
    <row r="8794" spans="2:62" x14ac:dyDescent="0.4">
      <c r="B8794" s="1">
        <v>31937</v>
      </c>
      <c r="C8794" s="6" t="s">
        <v>8</v>
      </c>
      <c r="D8794" s="6" t="s">
        <v>8</v>
      </c>
      <c r="E8794" s="6" t="s">
        <v>3268</v>
      </c>
      <c r="F8794" s="6" t="s">
        <v>3269</v>
      </c>
      <c r="G8794" s="6" t="s">
        <v>4781</v>
      </c>
      <c r="H8794" s="6" t="s">
        <v>1257</v>
      </c>
      <c r="I8794" s="6" t="s">
        <v>4789</v>
      </c>
      <c r="J8794" s="6" t="s">
        <v>5</v>
      </c>
      <c r="K8794" s="7">
        <v>5.33</v>
      </c>
      <c r="L8794" s="7">
        <f>IFERROR(VLOOKUP(SiscoTable[[#This Row],[Código]],Hoja2!A:B,2,0)*SiscoTable[[#This Row],[Provta(Uns)]],0)</f>
        <v>22.386000000000003</v>
      </c>
      <c r="M8794" s="7">
        <v>0</v>
      </c>
      <c r="N8794" s="7">
        <v>0</v>
      </c>
      <c r="O8794" s="7">
        <f>IFERROR(VLOOKUP(SiscoTable[[#This Row],[Código]],Hoja2!A:B,2,0)*SiscoTable[[#This Row],[Stock_actual]],0)</f>
        <v>0</v>
      </c>
      <c r="P8794" s="6" t="s">
        <v>7</v>
      </c>
      <c r="Q8794" s="7">
        <v>6</v>
      </c>
      <c r="R8794" s="7">
        <v>10.799999999999999</v>
      </c>
      <c r="S8794" s="7" t="s">
        <v>11927</v>
      </c>
      <c r="BI8794"/>
      <c r="BJ8794"/>
    </row>
    <row r="8795" spans="2:62" x14ac:dyDescent="0.4">
      <c r="B8795" s="1">
        <v>31938</v>
      </c>
      <c r="C8795" s="6" t="s">
        <v>8</v>
      </c>
      <c r="D8795" s="6" t="s">
        <v>8</v>
      </c>
      <c r="E8795" s="6" t="s">
        <v>3268</v>
      </c>
      <c r="F8795" s="6" t="s">
        <v>6803</v>
      </c>
      <c r="G8795" s="6" t="s">
        <v>7041</v>
      </c>
      <c r="H8795" s="6" t="s">
        <v>7094</v>
      </c>
      <c r="I8795" s="6" t="s">
        <v>7161</v>
      </c>
      <c r="J8795" s="6" t="s">
        <v>5</v>
      </c>
      <c r="K8795" s="7">
        <v>7</v>
      </c>
      <c r="L8795" s="7">
        <f>IFERROR(VLOOKUP(SiscoTable[[#This Row],[Código]],Hoja2!A:B,2,0)*SiscoTable[[#This Row],[Provta(Uns)]],0)</f>
        <v>22.400000000000002</v>
      </c>
      <c r="M8795" s="7">
        <v>0</v>
      </c>
      <c r="N8795" s="7">
        <v>6</v>
      </c>
      <c r="O8795" s="7">
        <f>IFERROR(VLOOKUP(SiscoTable[[#This Row],[Código]],Hoja2!A:B,2,0)*SiscoTable[[#This Row],[Stock_actual]],0)</f>
        <v>19.200000000000003</v>
      </c>
      <c r="P8795" s="6" t="s">
        <v>812</v>
      </c>
      <c r="Q8795" s="7">
        <v>8</v>
      </c>
      <c r="R8795" s="7">
        <v>13.780000000000001</v>
      </c>
      <c r="S8795" s="7" t="s">
        <v>11925</v>
      </c>
      <c r="BI8795"/>
      <c r="BJ8795"/>
    </row>
    <row r="8796" spans="2:62" x14ac:dyDescent="0.4">
      <c r="B8796" s="1">
        <v>31939</v>
      </c>
      <c r="C8796" s="6" t="s">
        <v>8</v>
      </c>
      <c r="D8796" s="6" t="s">
        <v>8</v>
      </c>
      <c r="E8796" s="6" t="s">
        <v>3268</v>
      </c>
      <c r="F8796" s="6" t="s">
        <v>3269</v>
      </c>
      <c r="G8796" s="6" t="s">
        <v>4996</v>
      </c>
      <c r="H8796" s="6" t="s">
        <v>1307</v>
      </c>
      <c r="I8796" s="6" t="s">
        <v>5213</v>
      </c>
      <c r="J8796" s="6" t="s">
        <v>5</v>
      </c>
      <c r="K8796" s="7">
        <v>4.83</v>
      </c>
      <c r="L8796" s="7">
        <f>IFERROR(VLOOKUP(SiscoTable[[#This Row],[Código]],Hoja2!A:B,2,0)*SiscoTable[[#This Row],[Provta(Uns)]],0)</f>
        <v>25.116</v>
      </c>
      <c r="M8796" s="7">
        <v>36</v>
      </c>
      <c r="N8796" s="7">
        <v>0</v>
      </c>
      <c r="O8796" s="7">
        <f>IFERROR(VLOOKUP(SiscoTable[[#This Row],[Código]],Hoja2!A:B,2,0)*SiscoTable[[#This Row],[Stock_actual]],0)</f>
        <v>0</v>
      </c>
      <c r="P8796" s="6" t="s">
        <v>7</v>
      </c>
      <c r="Q8796" s="7">
        <v>5</v>
      </c>
      <c r="R8796" s="7">
        <v>0</v>
      </c>
      <c r="S8796" s="7" t="s">
        <v>11928</v>
      </c>
      <c r="BI8796"/>
      <c r="BJ8796"/>
    </row>
    <row r="8797" spans="2:62" x14ac:dyDescent="0.4">
      <c r="B8797" s="1">
        <v>31940</v>
      </c>
      <c r="C8797" s="6" t="s">
        <v>30</v>
      </c>
      <c r="D8797" s="6" t="s">
        <v>8</v>
      </c>
      <c r="E8797" s="6" t="s">
        <v>8482</v>
      </c>
      <c r="F8797" s="6" t="s">
        <v>9030</v>
      </c>
      <c r="G8797" s="6" t="s">
        <v>9624</v>
      </c>
      <c r="H8797" s="6" t="s">
        <v>9637</v>
      </c>
      <c r="I8797" s="6" t="s">
        <v>9636</v>
      </c>
      <c r="J8797" s="6" t="s">
        <v>5</v>
      </c>
      <c r="K8797" s="7">
        <v>6.83</v>
      </c>
      <c r="L8797" s="7">
        <f>IFERROR(VLOOKUP(SiscoTable[[#This Row],[Código]],Hoja2!A:B,2,0)*SiscoTable[[#This Row],[Provta(Uns)]],0)</f>
        <v>94.254000000000005</v>
      </c>
      <c r="M8797" s="7">
        <v>0</v>
      </c>
      <c r="N8797" s="7">
        <v>7</v>
      </c>
      <c r="O8797" s="7">
        <f>IFERROR(VLOOKUP(SiscoTable[[#This Row],[Código]],Hoja2!A:B,2,0)*SiscoTable[[#This Row],[Stock_actual]],0)</f>
        <v>96.600000000000009</v>
      </c>
      <c r="P8797" s="6" t="s">
        <v>702</v>
      </c>
      <c r="Q8797" s="7">
        <v>8</v>
      </c>
      <c r="R8797" s="7">
        <v>13.7</v>
      </c>
      <c r="S8797" s="7" t="s">
        <v>11926</v>
      </c>
      <c r="BI8797"/>
      <c r="BJ8797"/>
    </row>
    <row r="8798" spans="2:62" x14ac:dyDescent="0.4">
      <c r="B8798" s="1">
        <v>31941</v>
      </c>
      <c r="C8798" s="6" t="s">
        <v>8</v>
      </c>
      <c r="D8798" s="6" t="s">
        <v>8</v>
      </c>
      <c r="E8798" s="6" t="s">
        <v>8482</v>
      </c>
      <c r="F8798" s="6" t="s">
        <v>9030</v>
      </c>
      <c r="G8798" s="6" t="s">
        <v>9624</v>
      </c>
      <c r="H8798" s="6" t="s">
        <v>9637</v>
      </c>
      <c r="I8798" s="6" t="s">
        <v>9673</v>
      </c>
      <c r="J8798" s="6" t="s">
        <v>5</v>
      </c>
      <c r="K8798" s="7">
        <v>2.33</v>
      </c>
      <c r="L8798" s="7">
        <f>IFERROR(VLOOKUP(SiscoTable[[#This Row],[Código]],Hoja2!A:B,2,0)*SiscoTable[[#This Row],[Provta(Uns)]],0)</f>
        <v>31.687999999999999</v>
      </c>
      <c r="M8798" s="7">
        <v>0</v>
      </c>
      <c r="N8798" s="7">
        <v>10</v>
      </c>
      <c r="O8798" s="7">
        <f>IFERROR(VLOOKUP(SiscoTable[[#This Row],[Código]],Hoja2!A:B,2,0)*SiscoTable[[#This Row],[Stock_actual]],0)</f>
        <v>136</v>
      </c>
      <c r="P8798" s="6" t="s">
        <v>3908</v>
      </c>
      <c r="Q8798" s="7">
        <v>3</v>
      </c>
      <c r="R8798" s="7">
        <v>0</v>
      </c>
      <c r="S8798" s="7" t="s">
        <v>11926</v>
      </c>
      <c r="BI8798"/>
      <c r="BJ8798"/>
    </row>
    <row r="8799" spans="2:62" x14ac:dyDescent="0.4">
      <c r="B8799" s="1">
        <v>31942</v>
      </c>
      <c r="C8799" s="6" t="s">
        <v>8</v>
      </c>
      <c r="D8799" s="6" t="s">
        <v>8</v>
      </c>
      <c r="E8799" s="6" t="s">
        <v>8482</v>
      </c>
      <c r="F8799" s="6" t="s">
        <v>8641</v>
      </c>
      <c r="G8799" s="6" t="s">
        <v>8756</v>
      </c>
      <c r="H8799" s="6" t="s">
        <v>8796</v>
      </c>
      <c r="I8799" s="6" t="s">
        <v>8926</v>
      </c>
      <c r="J8799" s="6" t="s">
        <v>5</v>
      </c>
      <c r="K8799" s="7">
        <v>0.5</v>
      </c>
      <c r="L8799" s="7">
        <f>IFERROR(VLOOKUP(SiscoTable[[#This Row],[Código]],Hoja2!A:B,2,0)*SiscoTable[[#This Row],[Provta(Uns)]],0)</f>
        <v>24.6</v>
      </c>
      <c r="M8799" s="7">
        <v>0</v>
      </c>
      <c r="N8799" s="7">
        <v>3</v>
      </c>
      <c r="O8799" s="7">
        <f>IFERROR(VLOOKUP(SiscoTable[[#This Row],[Código]],Hoja2!A:B,2,0)*SiscoTable[[#This Row],[Stock_actual]],0)</f>
        <v>147.60000000000002</v>
      </c>
      <c r="P8799" s="6" t="s">
        <v>1014</v>
      </c>
      <c r="Q8799" s="7">
        <v>1</v>
      </c>
      <c r="R8799" s="7">
        <v>0</v>
      </c>
      <c r="S8799" s="7" t="s">
        <v>11926</v>
      </c>
      <c r="BI8799"/>
      <c r="BJ8799"/>
    </row>
    <row r="8800" spans="2:62" x14ac:dyDescent="0.4">
      <c r="B8800" s="1">
        <v>31943</v>
      </c>
      <c r="C8800" s="6" t="s">
        <v>8</v>
      </c>
      <c r="D8800" s="6" t="s">
        <v>8</v>
      </c>
      <c r="E8800" s="6" t="s">
        <v>8482</v>
      </c>
      <c r="F8800" s="6" t="s">
        <v>8641</v>
      </c>
      <c r="G8800" s="6" t="s">
        <v>8756</v>
      </c>
      <c r="H8800" s="6" t="s">
        <v>8796</v>
      </c>
      <c r="I8800" s="6" t="s">
        <v>8927</v>
      </c>
      <c r="J8800" s="6" t="s">
        <v>5</v>
      </c>
      <c r="K8800" s="7">
        <v>0.17</v>
      </c>
      <c r="L8800" s="7">
        <f>IFERROR(VLOOKUP(SiscoTable[[#This Row],[Código]],Hoja2!A:B,2,0)*SiscoTable[[#This Row],[Provta(Uns)]],0)</f>
        <v>5.644000000000001</v>
      </c>
      <c r="M8800" s="7">
        <v>0</v>
      </c>
      <c r="N8800" s="7">
        <v>17</v>
      </c>
      <c r="O8800" s="7">
        <f>IFERROR(VLOOKUP(SiscoTable[[#This Row],[Código]],Hoja2!A:B,2,0)*SiscoTable[[#This Row],[Stock_actual]],0)</f>
        <v>564.40000000000009</v>
      </c>
      <c r="P8800" s="6" t="s">
        <v>3944</v>
      </c>
      <c r="Q8800" s="7">
        <v>0</v>
      </c>
      <c r="R8800" s="7">
        <v>0</v>
      </c>
      <c r="S8800" s="7" t="s">
        <v>11926</v>
      </c>
      <c r="BI8800"/>
      <c r="BJ8800"/>
    </row>
    <row r="8801" spans="2:62" x14ac:dyDescent="0.4">
      <c r="B8801" s="1">
        <v>31944</v>
      </c>
      <c r="C8801" s="6" t="s">
        <v>8</v>
      </c>
      <c r="D8801" s="6" t="s">
        <v>8</v>
      </c>
      <c r="E8801" s="6" t="s">
        <v>8482</v>
      </c>
      <c r="F8801" s="6" t="s">
        <v>8641</v>
      </c>
      <c r="G8801" s="6" t="s">
        <v>8756</v>
      </c>
      <c r="H8801" s="6" t="s">
        <v>8796</v>
      </c>
      <c r="I8801" s="6" t="s">
        <v>8928</v>
      </c>
      <c r="J8801" s="6" t="s">
        <v>5</v>
      </c>
      <c r="K8801" s="7">
        <v>1</v>
      </c>
      <c r="L8801" s="7">
        <f>IFERROR(VLOOKUP(SiscoTable[[#This Row],[Código]],Hoja2!A:B,2,0)*SiscoTable[[#This Row],[Provta(Uns)]],0)</f>
        <v>49.2</v>
      </c>
      <c r="M8801" s="7">
        <v>12</v>
      </c>
      <c r="N8801" s="7">
        <v>0</v>
      </c>
      <c r="O8801" s="7">
        <f>IFERROR(VLOOKUP(SiscoTable[[#This Row],[Código]],Hoja2!A:B,2,0)*SiscoTable[[#This Row],[Stock_actual]],0)</f>
        <v>0</v>
      </c>
      <c r="P8801" s="6" t="s">
        <v>7</v>
      </c>
      <c r="Q8801" s="7">
        <v>1</v>
      </c>
      <c r="R8801" s="7">
        <v>0</v>
      </c>
      <c r="S8801" s="7" t="s">
        <v>11926</v>
      </c>
      <c r="BI8801"/>
      <c r="BJ8801"/>
    </row>
    <row r="8802" spans="2:62" x14ac:dyDescent="0.4">
      <c r="B8802" s="1">
        <v>31945</v>
      </c>
      <c r="C8802" s="6" t="s">
        <v>8</v>
      </c>
      <c r="D8802" s="6" t="s">
        <v>8</v>
      </c>
      <c r="E8802" s="6" t="s">
        <v>8482</v>
      </c>
      <c r="F8802" s="6" t="s">
        <v>8641</v>
      </c>
      <c r="G8802" s="6" t="s">
        <v>8756</v>
      </c>
      <c r="H8802" s="6" t="s">
        <v>8796</v>
      </c>
      <c r="I8802" s="6" t="s">
        <v>8929</v>
      </c>
      <c r="J8802" s="6" t="s">
        <v>5</v>
      </c>
      <c r="K8802" s="7">
        <v>1.67</v>
      </c>
      <c r="L8802" s="7">
        <f>IFERROR(VLOOKUP(SiscoTable[[#This Row],[Código]],Hoja2!A:B,2,0)*SiscoTable[[#This Row],[Provta(Uns)]],0)</f>
        <v>55.444000000000003</v>
      </c>
      <c r="M8802" s="7">
        <v>6</v>
      </c>
      <c r="N8802" s="7">
        <v>2</v>
      </c>
      <c r="O8802" s="7">
        <f>IFERROR(VLOOKUP(SiscoTable[[#This Row],[Código]],Hoja2!A:B,2,0)*SiscoTable[[#This Row],[Stock_actual]],0)</f>
        <v>66.400000000000006</v>
      </c>
      <c r="P8802" s="6" t="s">
        <v>115</v>
      </c>
      <c r="Q8802" s="7">
        <v>2</v>
      </c>
      <c r="R8802" s="7">
        <v>0</v>
      </c>
      <c r="S8802" s="7" t="s">
        <v>11926</v>
      </c>
      <c r="BI8802"/>
      <c r="BJ8802"/>
    </row>
    <row r="8803" spans="2:62" x14ac:dyDescent="0.4">
      <c r="B8803" s="1">
        <v>31946</v>
      </c>
      <c r="C8803" s="6" t="s">
        <v>8</v>
      </c>
      <c r="D8803" s="6" t="s">
        <v>8</v>
      </c>
      <c r="E8803" s="6" t="s">
        <v>8482</v>
      </c>
      <c r="F8803" s="6" t="s">
        <v>8641</v>
      </c>
      <c r="G8803" s="6" t="s">
        <v>8756</v>
      </c>
      <c r="H8803" s="6" t="s">
        <v>8796</v>
      </c>
      <c r="I8803" s="6" t="s">
        <v>8930</v>
      </c>
      <c r="J8803" s="6" t="s">
        <v>5</v>
      </c>
      <c r="K8803" s="7">
        <v>0.17</v>
      </c>
      <c r="L8803" s="7">
        <f>IFERROR(VLOOKUP(SiscoTable[[#This Row],[Código]],Hoja2!A:B,2,0)*SiscoTable[[#This Row],[Provta(Uns)]],0)</f>
        <v>5.644000000000001</v>
      </c>
      <c r="M8803" s="7">
        <v>0</v>
      </c>
      <c r="N8803" s="7">
        <v>11</v>
      </c>
      <c r="O8803" s="7">
        <f>IFERROR(VLOOKUP(SiscoTable[[#This Row],[Código]],Hoja2!A:B,2,0)*SiscoTable[[#This Row],[Stock_actual]],0)</f>
        <v>365.20000000000005</v>
      </c>
      <c r="P8803" s="6" t="s">
        <v>2040</v>
      </c>
      <c r="Q8803" s="7">
        <v>0</v>
      </c>
      <c r="R8803" s="7">
        <v>0</v>
      </c>
      <c r="S8803" s="7" t="s">
        <v>11926</v>
      </c>
      <c r="BI8803"/>
      <c r="BJ8803"/>
    </row>
    <row r="8804" spans="2:62" x14ac:dyDescent="0.4">
      <c r="B8804" s="1">
        <v>31947</v>
      </c>
      <c r="C8804" s="6" t="s">
        <v>8</v>
      </c>
      <c r="D8804" s="6" t="s">
        <v>8</v>
      </c>
      <c r="E8804" s="6" t="s">
        <v>8482</v>
      </c>
      <c r="F8804" s="6" t="s">
        <v>8641</v>
      </c>
      <c r="G8804" s="6" t="s">
        <v>8756</v>
      </c>
      <c r="H8804" s="6" t="s">
        <v>8796</v>
      </c>
      <c r="I8804" s="6" t="s">
        <v>8931</v>
      </c>
      <c r="J8804" s="6" t="s">
        <v>5</v>
      </c>
      <c r="K8804" s="7">
        <v>1</v>
      </c>
      <c r="L8804" s="7">
        <f>IFERROR(VLOOKUP(SiscoTable[[#This Row],[Código]],Hoja2!A:B,2,0)*SiscoTable[[#This Row],[Provta(Uns)]],0)</f>
        <v>33.200000000000003</v>
      </c>
      <c r="M8804" s="7">
        <v>0</v>
      </c>
      <c r="N8804" s="7">
        <v>6</v>
      </c>
      <c r="O8804" s="7">
        <f>IFERROR(VLOOKUP(SiscoTable[[#This Row],[Código]],Hoja2!A:B,2,0)*SiscoTable[[#This Row],[Stock_actual]],0)</f>
        <v>199.20000000000002</v>
      </c>
      <c r="P8804" s="6" t="s">
        <v>1014</v>
      </c>
      <c r="Q8804" s="7">
        <v>1</v>
      </c>
      <c r="R8804" s="7">
        <v>0</v>
      </c>
      <c r="S8804" s="7" t="s">
        <v>11926</v>
      </c>
      <c r="BI8804"/>
      <c r="BJ8804"/>
    </row>
    <row r="8805" spans="2:62" x14ac:dyDescent="0.4">
      <c r="B8805" s="1">
        <v>31948</v>
      </c>
      <c r="C8805" s="6" t="s">
        <v>8</v>
      </c>
      <c r="D8805" s="6" t="s">
        <v>8</v>
      </c>
      <c r="E8805" s="6" t="s">
        <v>8482</v>
      </c>
      <c r="F8805" s="6" t="s">
        <v>8641</v>
      </c>
      <c r="G8805" s="6" t="s">
        <v>8756</v>
      </c>
      <c r="H8805" s="6" t="s">
        <v>8796</v>
      </c>
      <c r="I8805" s="6" t="s">
        <v>8932</v>
      </c>
      <c r="J8805" s="6" t="s">
        <v>5</v>
      </c>
      <c r="K8805" s="7">
        <v>1.33</v>
      </c>
      <c r="L8805" s="7">
        <f>IFERROR(VLOOKUP(SiscoTable[[#This Row],[Código]],Hoja2!A:B,2,0)*SiscoTable[[#This Row],[Provta(Uns)]],0)</f>
        <v>49.076999999999998</v>
      </c>
      <c r="M8805" s="7">
        <v>0</v>
      </c>
      <c r="N8805" s="7">
        <v>4</v>
      </c>
      <c r="O8805" s="7">
        <f>IFERROR(VLOOKUP(SiscoTable[[#This Row],[Código]],Hoja2!A:B,2,0)*SiscoTable[[#This Row],[Stock_actual]],0)</f>
        <v>147.6</v>
      </c>
      <c r="P8805" s="6" t="s">
        <v>983</v>
      </c>
      <c r="Q8805" s="7">
        <v>1</v>
      </c>
      <c r="R8805" s="7">
        <v>0</v>
      </c>
      <c r="S8805" s="7" t="s">
        <v>11926</v>
      </c>
      <c r="BI8805"/>
      <c r="BJ8805"/>
    </row>
    <row r="8806" spans="2:62" x14ac:dyDescent="0.4">
      <c r="B8806" s="1">
        <v>31949</v>
      </c>
      <c r="C8806" s="6" t="s">
        <v>8</v>
      </c>
      <c r="D8806" s="6" t="s">
        <v>8</v>
      </c>
      <c r="E8806" s="6" t="s">
        <v>0</v>
      </c>
      <c r="F8806" s="6" t="s">
        <v>159</v>
      </c>
      <c r="G8806" s="6" t="s">
        <v>159</v>
      </c>
      <c r="H8806" s="6" t="s">
        <v>4</v>
      </c>
      <c r="I8806" s="6" t="s">
        <v>172</v>
      </c>
      <c r="J8806" s="6" t="s">
        <v>5</v>
      </c>
      <c r="K8806" s="7">
        <v>0</v>
      </c>
      <c r="L8806" s="7">
        <f>IFERROR(VLOOKUP(SiscoTable[[#This Row],[Código]],Hoja2!A:B,2,0)*SiscoTable[[#This Row],[Provta(Uns)]],0)</f>
        <v>0</v>
      </c>
      <c r="M8806" s="7">
        <v>0</v>
      </c>
      <c r="N8806" s="7">
        <v>0</v>
      </c>
      <c r="O8806" s="7">
        <f>IFERROR(VLOOKUP(SiscoTable[[#This Row],[Código]],Hoja2!A:B,2,0)*SiscoTable[[#This Row],[Stock_actual]],0)</f>
        <v>0</v>
      </c>
      <c r="P8806" s="6" t="s">
        <v>7</v>
      </c>
      <c r="Q8806" s="7">
        <v>0</v>
      </c>
      <c r="R8806" s="7">
        <v>0</v>
      </c>
      <c r="S8806" s="7" t="s">
        <v>11923</v>
      </c>
      <c r="BI8806"/>
      <c r="BJ8806"/>
    </row>
    <row r="8807" spans="2:62" x14ac:dyDescent="0.4">
      <c r="B8807" s="1">
        <v>31953</v>
      </c>
      <c r="C8807" s="6" t="s">
        <v>8</v>
      </c>
      <c r="D8807" s="6" t="s">
        <v>8</v>
      </c>
      <c r="E8807" s="6" t="s">
        <v>0</v>
      </c>
      <c r="F8807" s="6" t="s">
        <v>175</v>
      </c>
      <c r="G8807" s="6" t="s">
        <v>176</v>
      </c>
      <c r="H8807" s="6" t="s">
        <v>4</v>
      </c>
      <c r="I8807" s="6" t="s">
        <v>190</v>
      </c>
      <c r="J8807" s="6" t="s">
        <v>5</v>
      </c>
      <c r="K8807" s="7">
        <v>0</v>
      </c>
      <c r="L8807" s="7">
        <f>IFERROR(VLOOKUP(SiscoTable[[#This Row],[Código]],Hoja2!A:B,2,0)*SiscoTable[[#This Row],[Provta(Uns)]],0)</f>
        <v>0</v>
      </c>
      <c r="M8807" s="7">
        <v>0</v>
      </c>
      <c r="N8807" s="7">
        <v>0</v>
      </c>
      <c r="O8807" s="7">
        <f>IFERROR(VLOOKUP(SiscoTable[[#This Row],[Código]],Hoja2!A:B,2,0)*SiscoTable[[#This Row],[Stock_actual]],0)</f>
        <v>0</v>
      </c>
      <c r="P8807" s="6" t="s">
        <v>7</v>
      </c>
      <c r="Q8807" s="7">
        <v>0</v>
      </c>
      <c r="R8807" s="7">
        <v>0</v>
      </c>
      <c r="S8807" s="7" t="s">
        <v>11923</v>
      </c>
      <c r="BI8807"/>
      <c r="BJ8807"/>
    </row>
    <row r="8808" spans="2:62" x14ac:dyDescent="0.4">
      <c r="B8808" s="1">
        <v>31954</v>
      </c>
      <c r="C8808" s="6" t="s">
        <v>8</v>
      </c>
      <c r="D8808" s="6" t="s">
        <v>8</v>
      </c>
      <c r="E8808" s="6" t="s">
        <v>3268</v>
      </c>
      <c r="F8808" s="6" t="s">
        <v>5836</v>
      </c>
      <c r="G8808" s="6" t="s">
        <v>5929</v>
      </c>
      <c r="H8808" s="6" t="s">
        <v>5864</v>
      </c>
      <c r="I8808" s="6" t="s">
        <v>6045</v>
      </c>
      <c r="J8808" s="6" t="s">
        <v>5</v>
      </c>
      <c r="K8808" s="7">
        <v>0</v>
      </c>
      <c r="L8808" s="7">
        <f>IFERROR(VLOOKUP(SiscoTable[[#This Row],[Código]],Hoja2!A:B,2,0)*SiscoTable[[#This Row],[Provta(Uns)]],0)</f>
        <v>0</v>
      </c>
      <c r="M8808" s="7">
        <v>0</v>
      </c>
      <c r="N8808" s="7">
        <v>0</v>
      </c>
      <c r="O8808" s="7">
        <f>IFERROR(VLOOKUP(SiscoTable[[#This Row],[Código]],Hoja2!A:B,2,0)*SiscoTable[[#This Row],[Stock_actual]],0)</f>
        <v>0</v>
      </c>
      <c r="P8808" s="6" t="s">
        <v>7</v>
      </c>
      <c r="Q8808" s="7">
        <v>0</v>
      </c>
      <c r="R8808" s="7">
        <v>0</v>
      </c>
      <c r="S8808" s="7" t="s">
        <v>11928</v>
      </c>
      <c r="BI8808"/>
      <c r="BJ8808"/>
    </row>
    <row r="8809" spans="2:62" x14ac:dyDescent="0.4">
      <c r="B8809" s="1">
        <v>31955</v>
      </c>
      <c r="C8809" s="6" t="s">
        <v>8</v>
      </c>
      <c r="D8809" s="6" t="s">
        <v>8</v>
      </c>
      <c r="E8809" s="6" t="s">
        <v>3268</v>
      </c>
      <c r="F8809" s="6" t="s">
        <v>5836</v>
      </c>
      <c r="G8809" s="6" t="s">
        <v>5929</v>
      </c>
      <c r="H8809" s="6" t="s">
        <v>5864</v>
      </c>
      <c r="I8809" s="6" t="s">
        <v>6046</v>
      </c>
      <c r="J8809" s="6" t="s">
        <v>5</v>
      </c>
      <c r="K8809" s="7">
        <v>2.67</v>
      </c>
      <c r="L8809" s="7">
        <f>IFERROR(VLOOKUP(SiscoTable[[#This Row],[Código]],Hoja2!A:B,2,0)*SiscoTable[[#This Row],[Provta(Uns)]],0)</f>
        <v>56.07</v>
      </c>
      <c r="M8809" s="7">
        <v>10</v>
      </c>
      <c r="N8809" s="7">
        <v>0</v>
      </c>
      <c r="O8809" s="7">
        <f>IFERROR(VLOOKUP(SiscoTable[[#This Row],[Código]],Hoja2!A:B,2,0)*SiscoTable[[#This Row],[Stock_actual]],0)</f>
        <v>0</v>
      </c>
      <c r="P8809" s="6" t="s">
        <v>7</v>
      </c>
      <c r="Q8809" s="7">
        <v>3</v>
      </c>
      <c r="R8809" s="7">
        <v>0</v>
      </c>
      <c r="S8809" s="7" t="s">
        <v>11928</v>
      </c>
      <c r="BI8809"/>
      <c r="BJ8809"/>
    </row>
    <row r="8810" spans="2:62" x14ac:dyDescent="0.4">
      <c r="B8810" s="1">
        <v>31956</v>
      </c>
      <c r="C8810" s="6" t="s">
        <v>30</v>
      </c>
      <c r="D8810" s="6" t="s">
        <v>30</v>
      </c>
      <c r="E8810" s="6" t="s">
        <v>469</v>
      </c>
      <c r="F8810" s="6" t="s">
        <v>1050</v>
      </c>
      <c r="G8810" s="6" t="s">
        <v>1309</v>
      </c>
      <c r="H8810" s="6" t="s">
        <v>1390</v>
      </c>
      <c r="I8810" s="6" t="s">
        <v>1440</v>
      </c>
      <c r="J8810" s="6" t="s">
        <v>5</v>
      </c>
      <c r="K8810" s="7">
        <v>17.670000000000002</v>
      </c>
      <c r="L8810" s="7">
        <f>IFERROR(VLOOKUP(SiscoTable[[#This Row],[Código]],Hoja2!A:B,2,0)*SiscoTable[[#This Row],[Provta(Uns)]],0)</f>
        <v>227.94300000000004</v>
      </c>
      <c r="M8810" s="7">
        <v>0</v>
      </c>
      <c r="N8810" s="7">
        <v>14</v>
      </c>
      <c r="O8810" s="7">
        <f>IFERROR(VLOOKUP(SiscoTable[[#This Row],[Código]],Hoja2!A:B,2,0)*SiscoTable[[#This Row],[Stock_actual]],0)</f>
        <v>180.6</v>
      </c>
      <c r="P8810" s="6" t="s">
        <v>751</v>
      </c>
      <c r="Q8810" s="7">
        <v>19</v>
      </c>
      <c r="R8810" s="7">
        <v>35.559999999999995</v>
      </c>
      <c r="S8810" s="7" t="s">
        <v>11927</v>
      </c>
      <c r="BI8810"/>
      <c r="BJ8810"/>
    </row>
    <row r="8811" spans="2:62" x14ac:dyDescent="0.4">
      <c r="B8811" s="1">
        <v>31957</v>
      </c>
      <c r="C8811" s="6" t="s">
        <v>8</v>
      </c>
      <c r="D8811" s="6" t="s">
        <v>30</v>
      </c>
      <c r="E8811" s="6" t="s">
        <v>3268</v>
      </c>
      <c r="F8811" s="6" t="s">
        <v>7197</v>
      </c>
      <c r="G8811" s="6" t="s">
        <v>7554</v>
      </c>
      <c r="H8811" s="6" t="s">
        <v>7770</v>
      </c>
      <c r="I8811" s="6" t="s">
        <v>7769</v>
      </c>
      <c r="J8811" s="6" t="s">
        <v>5</v>
      </c>
      <c r="K8811" s="7">
        <v>21.33</v>
      </c>
      <c r="L8811" s="7">
        <f>IFERROR(VLOOKUP(SiscoTable[[#This Row],[Código]],Hoja2!A:B,2,0)*SiscoTable[[#This Row],[Provta(Uns)]],0)</f>
        <v>40.526999999999994</v>
      </c>
      <c r="M8811" s="7">
        <v>0</v>
      </c>
      <c r="N8811" s="7">
        <v>64</v>
      </c>
      <c r="O8811" s="7">
        <f>IFERROR(VLOOKUP(SiscoTable[[#This Row],[Código]],Hoja2!A:B,2,0)*SiscoTable[[#This Row],[Stock_actual]],0)</f>
        <v>121.6</v>
      </c>
      <c r="P8811" s="6" t="s">
        <v>983</v>
      </c>
      <c r="Q8811" s="7">
        <v>23</v>
      </c>
      <c r="R8811" s="7">
        <v>0</v>
      </c>
      <c r="S8811" s="7" t="s">
        <v>11928</v>
      </c>
      <c r="BI8811"/>
      <c r="BJ8811"/>
    </row>
    <row r="8812" spans="2:62" x14ac:dyDescent="0.4">
      <c r="B8812" s="1">
        <v>31958</v>
      </c>
      <c r="C8812" s="6" t="s">
        <v>8</v>
      </c>
      <c r="D8812" s="6" t="s">
        <v>8</v>
      </c>
      <c r="E8812" s="6" t="s">
        <v>3268</v>
      </c>
      <c r="F8812" s="6" t="s">
        <v>8283</v>
      </c>
      <c r="G8812" s="6" t="s">
        <v>8321</v>
      </c>
      <c r="H8812" s="6" t="s">
        <v>8415</v>
      </c>
      <c r="I8812" s="6" t="s">
        <v>8414</v>
      </c>
      <c r="J8812" s="6" t="s">
        <v>5</v>
      </c>
      <c r="K8812" s="7">
        <v>7</v>
      </c>
      <c r="L8812" s="7">
        <f>IFERROR(VLOOKUP(SiscoTable[[#This Row],[Código]],Hoja2!A:B,2,0)*SiscoTable[[#This Row],[Provta(Uns)]],0)</f>
        <v>44.1</v>
      </c>
      <c r="M8812" s="7">
        <v>0</v>
      </c>
      <c r="N8812" s="7">
        <v>30</v>
      </c>
      <c r="O8812" s="7">
        <f>IFERROR(VLOOKUP(SiscoTable[[#This Row],[Código]],Hoja2!A:B,2,0)*SiscoTable[[#This Row],[Stock_actual]],0)</f>
        <v>189</v>
      </c>
      <c r="P8812" s="6" t="s">
        <v>3908</v>
      </c>
      <c r="Q8812" s="7">
        <v>8</v>
      </c>
      <c r="R8812" s="7">
        <v>0</v>
      </c>
      <c r="S8812" s="7" t="s">
        <v>11928</v>
      </c>
      <c r="BI8812"/>
      <c r="BJ8812"/>
    </row>
    <row r="8813" spans="2:62" x14ac:dyDescent="0.4">
      <c r="B8813" s="1">
        <v>31959</v>
      </c>
      <c r="C8813" s="6" t="s">
        <v>8</v>
      </c>
      <c r="D8813" s="6" t="s">
        <v>30</v>
      </c>
      <c r="E8813" s="6" t="s">
        <v>3268</v>
      </c>
      <c r="F8813" s="6" t="s">
        <v>7197</v>
      </c>
      <c r="G8813" s="6" t="s">
        <v>7554</v>
      </c>
      <c r="H8813" s="6" t="s">
        <v>7772</v>
      </c>
      <c r="I8813" s="6" t="s">
        <v>7771</v>
      </c>
      <c r="J8813" s="6" t="s">
        <v>5</v>
      </c>
      <c r="K8813" s="7">
        <v>47.5</v>
      </c>
      <c r="L8813" s="7">
        <f>IFERROR(VLOOKUP(SiscoTable[[#This Row],[Código]],Hoja2!A:B,2,0)*SiscoTable[[#This Row],[Provta(Uns)]],0)</f>
        <v>47.5</v>
      </c>
      <c r="M8813" s="7">
        <v>0</v>
      </c>
      <c r="N8813" s="7">
        <v>291</v>
      </c>
      <c r="O8813" s="7">
        <f>IFERROR(VLOOKUP(SiscoTable[[#This Row],[Código]],Hoja2!A:B,2,0)*SiscoTable[[#This Row],[Stock_actual]],0)</f>
        <v>291</v>
      </c>
      <c r="P8813" s="6" t="s">
        <v>4359</v>
      </c>
      <c r="Q8813" s="7">
        <v>52</v>
      </c>
      <c r="R8813" s="7">
        <v>0</v>
      </c>
      <c r="S8813" s="7" t="s">
        <v>11928</v>
      </c>
      <c r="BI8813"/>
      <c r="BJ8813"/>
    </row>
    <row r="8814" spans="2:62" x14ac:dyDescent="0.4">
      <c r="B8814" s="1">
        <v>31960</v>
      </c>
      <c r="C8814" s="6" t="s">
        <v>8</v>
      </c>
      <c r="D8814" s="6" t="s">
        <v>8</v>
      </c>
      <c r="E8814" s="6" t="s">
        <v>3268</v>
      </c>
      <c r="F8814" s="6" t="s">
        <v>61</v>
      </c>
      <c r="G8814" s="6" t="s">
        <v>8157</v>
      </c>
      <c r="H8814" s="6" t="s">
        <v>8159</v>
      </c>
      <c r="I8814" s="6" t="s">
        <v>8273</v>
      </c>
      <c r="J8814" s="6" t="s">
        <v>5</v>
      </c>
      <c r="K8814" s="7">
        <v>5.67</v>
      </c>
      <c r="L8814" s="7">
        <f>IFERROR(VLOOKUP(SiscoTable[[#This Row],[Código]],Hoja2!A:B,2,0)*SiscoTable[[#This Row],[Provta(Uns)]],0)</f>
        <v>46.493999999999993</v>
      </c>
      <c r="M8814" s="7">
        <v>0</v>
      </c>
      <c r="N8814" s="7">
        <v>6</v>
      </c>
      <c r="O8814" s="7">
        <f>IFERROR(VLOOKUP(SiscoTable[[#This Row],[Código]],Hoja2!A:B,2,0)*SiscoTable[[#This Row],[Stock_actual]],0)</f>
        <v>49.199999999999996</v>
      </c>
      <c r="P8814" s="6" t="s">
        <v>324</v>
      </c>
      <c r="Q8814" s="7">
        <v>6</v>
      </c>
      <c r="R8814" s="7">
        <v>11.48</v>
      </c>
      <c r="S8814" s="7" t="s">
        <v>11927</v>
      </c>
      <c r="BI8814"/>
      <c r="BJ8814"/>
    </row>
    <row r="8815" spans="2:62" x14ac:dyDescent="0.4">
      <c r="B8815" s="1">
        <v>31961</v>
      </c>
      <c r="C8815" s="6" t="s">
        <v>8</v>
      </c>
      <c r="D8815" s="6" t="s">
        <v>8</v>
      </c>
      <c r="E8815" s="6" t="s">
        <v>0</v>
      </c>
      <c r="F8815" s="6" t="s">
        <v>159</v>
      </c>
      <c r="G8815" s="6" t="s">
        <v>159</v>
      </c>
      <c r="H8815" s="6" t="s">
        <v>4</v>
      </c>
      <c r="I8815" s="6" t="s">
        <v>173</v>
      </c>
      <c r="J8815" s="6" t="s">
        <v>5</v>
      </c>
      <c r="K8815" s="7">
        <v>8.5</v>
      </c>
      <c r="L8815" s="7">
        <f>IFERROR(VLOOKUP(SiscoTable[[#This Row],[Código]],Hoja2!A:B,2,0)*SiscoTable[[#This Row],[Provta(Uns)]],0)</f>
        <v>0</v>
      </c>
      <c r="M8815" s="7">
        <v>0</v>
      </c>
      <c r="N8815" s="7">
        <v>0</v>
      </c>
      <c r="O8815" s="7">
        <f>IFERROR(VLOOKUP(SiscoTable[[#This Row],[Código]],Hoja2!A:B,2,0)*SiscoTable[[#This Row],[Stock_actual]],0)</f>
        <v>0</v>
      </c>
      <c r="P8815" s="6" t="s">
        <v>7</v>
      </c>
      <c r="Q8815" s="7">
        <v>9</v>
      </c>
      <c r="R8815" s="7">
        <v>16.8</v>
      </c>
      <c r="S8815" s="7" t="s">
        <v>11923</v>
      </c>
      <c r="BI8815"/>
      <c r="BJ8815"/>
    </row>
    <row r="8816" spans="2:62" x14ac:dyDescent="0.4">
      <c r="B8816" s="1">
        <v>31962</v>
      </c>
      <c r="C8816" s="6" t="s">
        <v>8</v>
      </c>
      <c r="D8816" s="6" t="s">
        <v>8</v>
      </c>
      <c r="E8816" s="6" t="s">
        <v>3268</v>
      </c>
      <c r="F8816" s="6" t="s">
        <v>3269</v>
      </c>
      <c r="G8816" s="6" t="s">
        <v>4702</v>
      </c>
      <c r="H8816" s="6" t="s">
        <v>1053</v>
      </c>
      <c r="I8816" s="6" t="s">
        <v>4759</v>
      </c>
      <c r="J8816" s="6" t="s">
        <v>5</v>
      </c>
      <c r="K8816" s="7">
        <v>3.83</v>
      </c>
      <c r="L8816" s="7">
        <f>IFERROR(VLOOKUP(SiscoTable[[#This Row],[Código]],Hoja2!A:B,2,0)*SiscoTable[[#This Row],[Provta(Uns)]],0)</f>
        <v>29.108000000000001</v>
      </c>
      <c r="M8816" s="7">
        <v>0</v>
      </c>
      <c r="N8816" s="7">
        <v>25</v>
      </c>
      <c r="O8816" s="7">
        <f>IFERROR(VLOOKUP(SiscoTable[[#This Row],[Código]],Hoja2!A:B,2,0)*SiscoTable[[#This Row],[Stock_actual]],0)</f>
        <v>190</v>
      </c>
      <c r="P8816" s="6" t="s">
        <v>1168</v>
      </c>
      <c r="Q8816" s="7">
        <v>4</v>
      </c>
      <c r="R8816" s="7">
        <v>0</v>
      </c>
      <c r="S8816" s="7" t="s">
        <v>11928</v>
      </c>
      <c r="BI8816"/>
      <c r="BJ8816"/>
    </row>
    <row r="8817" spans="2:62" x14ac:dyDescent="0.4">
      <c r="B8817" s="1">
        <v>31963</v>
      </c>
      <c r="C8817" s="6" t="s">
        <v>8</v>
      </c>
      <c r="D8817" s="6" t="s">
        <v>8</v>
      </c>
      <c r="E8817" s="6" t="s">
        <v>8482</v>
      </c>
      <c r="F8817" s="6" t="s">
        <v>9030</v>
      </c>
      <c r="G8817" s="6" t="s">
        <v>9051</v>
      </c>
      <c r="H8817" s="6" t="s">
        <v>9053</v>
      </c>
      <c r="I8817" s="6" t="s">
        <v>9106</v>
      </c>
      <c r="J8817" s="6" t="s">
        <v>5</v>
      </c>
      <c r="K8817" s="7">
        <v>2</v>
      </c>
      <c r="L8817" s="7">
        <f>IFERROR(VLOOKUP(SiscoTable[[#This Row],[Código]],Hoja2!A:B,2,0)*SiscoTable[[#This Row],[Provta(Uns)]],0)</f>
        <v>57.8</v>
      </c>
      <c r="M8817" s="7">
        <v>24</v>
      </c>
      <c r="N8817" s="7">
        <v>0</v>
      </c>
      <c r="O8817" s="7">
        <f>IFERROR(VLOOKUP(SiscoTable[[#This Row],[Código]],Hoja2!A:B,2,0)*SiscoTable[[#This Row],[Stock_actual]],0)</f>
        <v>0</v>
      </c>
      <c r="P8817" s="6" t="s">
        <v>7</v>
      </c>
      <c r="Q8817" s="7">
        <v>2</v>
      </c>
      <c r="R8817" s="7">
        <v>0</v>
      </c>
      <c r="S8817" s="7" t="s">
        <v>11926</v>
      </c>
      <c r="BI8817"/>
      <c r="BJ8817"/>
    </row>
    <row r="8818" spans="2:62" x14ac:dyDescent="0.4">
      <c r="B8818" s="1">
        <v>31964</v>
      </c>
      <c r="C8818" s="6" t="s">
        <v>8</v>
      </c>
      <c r="D8818" s="6" t="s">
        <v>8</v>
      </c>
      <c r="E8818" s="6" t="s">
        <v>8482</v>
      </c>
      <c r="F8818" s="6" t="s">
        <v>9030</v>
      </c>
      <c r="G8818" s="6" t="s">
        <v>9051</v>
      </c>
      <c r="H8818" s="6" t="s">
        <v>9053</v>
      </c>
      <c r="I8818" s="6" t="s">
        <v>9107</v>
      </c>
      <c r="J8818" s="6" t="s">
        <v>5</v>
      </c>
      <c r="K8818" s="7">
        <v>0.83</v>
      </c>
      <c r="L8818" s="7">
        <f>IFERROR(VLOOKUP(SiscoTable[[#This Row],[Código]],Hoja2!A:B,2,0)*SiscoTable[[#This Row],[Provta(Uns)]],0)</f>
        <v>42.247</v>
      </c>
      <c r="M8818" s="7">
        <v>12</v>
      </c>
      <c r="N8818" s="7">
        <v>0</v>
      </c>
      <c r="O8818" s="7">
        <f>IFERROR(VLOOKUP(SiscoTable[[#This Row],[Código]],Hoja2!A:B,2,0)*SiscoTable[[#This Row],[Stock_actual]],0)</f>
        <v>0</v>
      </c>
      <c r="P8818" s="6" t="s">
        <v>7</v>
      </c>
      <c r="Q8818" s="7">
        <v>1</v>
      </c>
      <c r="R8818" s="7">
        <v>0</v>
      </c>
      <c r="S8818" s="7" t="s">
        <v>11926</v>
      </c>
      <c r="BI8818"/>
      <c r="BJ8818"/>
    </row>
    <row r="8819" spans="2:62" x14ac:dyDescent="0.4">
      <c r="B8819" s="1">
        <v>31965</v>
      </c>
      <c r="C8819" s="6" t="s">
        <v>8</v>
      </c>
      <c r="D8819" s="6" t="s">
        <v>8</v>
      </c>
      <c r="E8819" s="6" t="s">
        <v>8482</v>
      </c>
      <c r="F8819" s="6" t="s">
        <v>9030</v>
      </c>
      <c r="G8819" s="6" t="s">
        <v>9051</v>
      </c>
      <c r="H8819" s="6" t="s">
        <v>9053</v>
      </c>
      <c r="I8819" s="6" t="s">
        <v>9108</v>
      </c>
      <c r="J8819" s="6" t="s">
        <v>5</v>
      </c>
      <c r="K8819" s="7">
        <v>0.67</v>
      </c>
      <c r="L8819" s="7">
        <f>IFERROR(VLOOKUP(SiscoTable[[#This Row],[Código]],Hoja2!A:B,2,0)*SiscoTable[[#This Row],[Provta(Uns)]],0)</f>
        <v>23.382999999999999</v>
      </c>
      <c r="M8819" s="7">
        <v>6</v>
      </c>
      <c r="N8819" s="7">
        <v>1</v>
      </c>
      <c r="O8819" s="7">
        <f>IFERROR(VLOOKUP(SiscoTable[[#This Row],[Código]],Hoja2!A:B,2,0)*SiscoTable[[#This Row],[Stock_actual]],0)</f>
        <v>34.9</v>
      </c>
      <c r="P8819" s="6" t="s">
        <v>220</v>
      </c>
      <c r="Q8819" s="7">
        <v>1</v>
      </c>
      <c r="R8819" s="7">
        <v>0</v>
      </c>
      <c r="S8819" s="7" t="s">
        <v>11926</v>
      </c>
      <c r="BI8819"/>
      <c r="BJ8819"/>
    </row>
    <row r="8820" spans="2:62" x14ac:dyDescent="0.4">
      <c r="B8820" s="1">
        <v>31966</v>
      </c>
      <c r="C8820" s="6" t="s">
        <v>8</v>
      </c>
      <c r="D8820" s="6" t="s">
        <v>8</v>
      </c>
      <c r="E8820" s="6" t="s">
        <v>8482</v>
      </c>
      <c r="F8820" s="6" t="s">
        <v>1736</v>
      </c>
      <c r="G8820" s="6" t="s">
        <v>10362</v>
      </c>
      <c r="H8820" s="6" t="s">
        <v>9322</v>
      </c>
      <c r="I8820" s="6" t="s">
        <v>10551</v>
      </c>
      <c r="J8820" s="6" t="s">
        <v>5</v>
      </c>
      <c r="K8820" s="7">
        <v>0</v>
      </c>
      <c r="L8820" s="7">
        <f>IFERROR(VLOOKUP(SiscoTable[[#This Row],[Código]],Hoja2!A:B,2,0)*SiscoTable[[#This Row],[Provta(Uns)]],0)</f>
        <v>0</v>
      </c>
      <c r="M8820" s="7">
        <v>0</v>
      </c>
      <c r="N8820" s="7">
        <v>0</v>
      </c>
      <c r="O8820" s="7">
        <f>IFERROR(VLOOKUP(SiscoTable[[#This Row],[Código]],Hoja2!A:B,2,0)*SiscoTable[[#This Row],[Stock_actual]],0)</f>
        <v>0</v>
      </c>
      <c r="P8820" s="6" t="s">
        <v>7</v>
      </c>
      <c r="Q8820" s="7">
        <v>0</v>
      </c>
      <c r="R8820" s="7">
        <v>0</v>
      </c>
      <c r="S8820" s="7" t="s">
        <v>11926</v>
      </c>
      <c r="BI8820"/>
      <c r="BJ8820"/>
    </row>
    <row r="8821" spans="2:62" x14ac:dyDescent="0.4">
      <c r="B8821" s="1">
        <v>31967</v>
      </c>
      <c r="C8821" s="6" t="s">
        <v>8</v>
      </c>
      <c r="D8821" s="6" t="s">
        <v>8</v>
      </c>
      <c r="E8821" s="6" t="s">
        <v>8482</v>
      </c>
      <c r="F8821" s="6" t="s">
        <v>9030</v>
      </c>
      <c r="G8821" s="6" t="s">
        <v>10029</v>
      </c>
      <c r="H8821" s="6" t="s">
        <v>10051</v>
      </c>
      <c r="I8821" s="6" t="s">
        <v>10064</v>
      </c>
      <c r="J8821" s="6" t="s">
        <v>5</v>
      </c>
      <c r="K8821" s="7">
        <v>0</v>
      </c>
      <c r="L8821" s="7">
        <f>IFERROR(VLOOKUP(SiscoTable[[#This Row],[Código]],Hoja2!A:B,2,0)*SiscoTable[[#This Row],[Provta(Uns)]],0)</f>
        <v>0</v>
      </c>
      <c r="M8821" s="7">
        <v>0</v>
      </c>
      <c r="N8821" s="7">
        <v>16</v>
      </c>
      <c r="O8821" s="7">
        <f>IFERROR(VLOOKUP(SiscoTable[[#This Row],[Código]],Hoja2!A:B,2,0)*SiscoTable[[#This Row],[Stock_actual]],0)</f>
        <v>56</v>
      </c>
      <c r="P8821" s="6" t="s">
        <v>134</v>
      </c>
      <c r="Q8821" s="7">
        <v>0</v>
      </c>
      <c r="R8821" s="7">
        <v>0</v>
      </c>
      <c r="S8821" s="7" t="s">
        <v>11926</v>
      </c>
      <c r="BI8821"/>
      <c r="BJ8821"/>
    </row>
    <row r="8822" spans="2:62" x14ac:dyDescent="0.4">
      <c r="B8822" s="1">
        <v>31968</v>
      </c>
      <c r="C8822" s="6" t="s">
        <v>8</v>
      </c>
      <c r="D8822" s="6" t="s">
        <v>8</v>
      </c>
      <c r="E8822" s="6" t="s">
        <v>8482</v>
      </c>
      <c r="F8822" s="6" t="s">
        <v>9030</v>
      </c>
      <c r="G8822" s="6" t="s">
        <v>9678</v>
      </c>
      <c r="H8822" s="6" t="s">
        <v>9698</v>
      </c>
      <c r="I8822" s="6" t="s">
        <v>9905</v>
      </c>
      <c r="J8822" s="6" t="s">
        <v>5</v>
      </c>
      <c r="K8822" s="7">
        <v>3.17</v>
      </c>
      <c r="L8822" s="7">
        <f>IFERROR(VLOOKUP(SiscoTable[[#This Row],[Código]],Hoja2!A:B,2,0)*SiscoTable[[#This Row],[Provta(Uns)]],0)</f>
        <v>49.134999999999998</v>
      </c>
      <c r="M8822" s="7">
        <v>12</v>
      </c>
      <c r="N8822" s="7">
        <v>5</v>
      </c>
      <c r="O8822" s="7">
        <f>IFERROR(VLOOKUP(SiscoTable[[#This Row],[Código]],Hoja2!A:B,2,0)*SiscoTable[[#This Row],[Stock_actual]],0)</f>
        <v>77.5</v>
      </c>
      <c r="P8822" s="6" t="s">
        <v>581</v>
      </c>
      <c r="Q8822" s="7">
        <v>4</v>
      </c>
      <c r="R8822" s="7">
        <v>0</v>
      </c>
      <c r="S8822" s="7" t="s">
        <v>11926</v>
      </c>
      <c r="BI8822"/>
      <c r="BJ8822"/>
    </row>
    <row r="8823" spans="2:62" x14ac:dyDescent="0.4">
      <c r="B8823" s="1">
        <v>31969</v>
      </c>
      <c r="C8823" s="6" t="s">
        <v>8</v>
      </c>
      <c r="D8823" s="6" t="s">
        <v>8</v>
      </c>
      <c r="E8823" s="6" t="s">
        <v>8482</v>
      </c>
      <c r="F8823" s="6" t="s">
        <v>9030</v>
      </c>
      <c r="G8823" s="6" t="s">
        <v>9624</v>
      </c>
      <c r="H8823" s="6" t="s">
        <v>9637</v>
      </c>
      <c r="I8823" s="6" t="s">
        <v>9674</v>
      </c>
      <c r="J8823" s="6" t="s">
        <v>5</v>
      </c>
      <c r="K8823" s="7">
        <v>0.67</v>
      </c>
      <c r="L8823" s="7">
        <f>IFERROR(VLOOKUP(SiscoTable[[#This Row],[Código]],Hoja2!A:B,2,0)*SiscoTable[[#This Row],[Provta(Uns)]],0)</f>
        <v>12.663</v>
      </c>
      <c r="M8823" s="7">
        <v>0</v>
      </c>
      <c r="N8823" s="7">
        <v>8</v>
      </c>
      <c r="O8823" s="7">
        <f>IFERROR(VLOOKUP(SiscoTable[[#This Row],[Código]],Hoja2!A:B,2,0)*SiscoTable[[#This Row],[Stock_actual]],0)</f>
        <v>151.19999999999999</v>
      </c>
      <c r="P8823" s="6" t="s">
        <v>244</v>
      </c>
      <c r="Q8823" s="7">
        <v>1</v>
      </c>
      <c r="R8823" s="7">
        <v>0</v>
      </c>
      <c r="S8823" s="7" t="s">
        <v>11926</v>
      </c>
      <c r="BI8823"/>
      <c r="BJ8823"/>
    </row>
    <row r="8824" spans="2:62" x14ac:dyDescent="0.4">
      <c r="B8824" s="1">
        <v>31970</v>
      </c>
      <c r="C8824" s="6" t="s">
        <v>8</v>
      </c>
      <c r="D8824" s="6" t="s">
        <v>8</v>
      </c>
      <c r="E8824" s="6" t="s">
        <v>469</v>
      </c>
      <c r="F8824" s="6" t="s">
        <v>1050</v>
      </c>
      <c r="G8824" s="6" t="s">
        <v>1128</v>
      </c>
      <c r="H8824" s="6" t="s">
        <v>1235</v>
      </c>
      <c r="I8824" s="6" t="s">
        <v>1234</v>
      </c>
      <c r="J8824" s="6" t="s">
        <v>200</v>
      </c>
      <c r="K8824" s="7">
        <v>0.22</v>
      </c>
      <c r="L8824" s="34">
        <f>IFERROR(VLOOKUP(SiscoTable[[#This Row],[Código]],Hoja2!A:B,2,0)*SiscoTable[[#This Row],[Provta(Uns)]],0)</f>
        <v>9.6359999999999992</v>
      </c>
      <c r="M8824" s="7">
        <v>0</v>
      </c>
      <c r="N8824" s="7">
        <v>0</v>
      </c>
      <c r="O8824" s="34">
        <f>IFERROR(VLOOKUP(SiscoTable[[#This Row],[Código]],Hoja2!A:B,2,0)*SiscoTable[[#This Row],[Stock_actual]],0)</f>
        <v>0</v>
      </c>
      <c r="P8824" s="6" t="s">
        <v>7</v>
      </c>
      <c r="Q8824" s="7">
        <v>0</v>
      </c>
      <c r="R8824" s="7">
        <v>0</v>
      </c>
      <c r="S8824" s="7" t="s">
        <v>11924</v>
      </c>
      <c r="BI8824"/>
      <c r="BJ8824"/>
    </row>
    <row r="8825" spans="2:62" x14ac:dyDescent="0.4">
      <c r="B8825" s="1">
        <v>31971</v>
      </c>
      <c r="C8825" s="6" t="s">
        <v>8</v>
      </c>
      <c r="D8825" s="6" t="s">
        <v>8</v>
      </c>
      <c r="E8825" s="6" t="s">
        <v>3268</v>
      </c>
      <c r="F8825" s="6" t="s">
        <v>7815</v>
      </c>
      <c r="G8825" s="6" t="s">
        <v>4156</v>
      </c>
      <c r="H8825" s="6" t="s">
        <v>3835</v>
      </c>
      <c r="I8825" s="6" t="s">
        <v>8043</v>
      </c>
      <c r="J8825" s="6" t="s">
        <v>5</v>
      </c>
      <c r="K8825" s="7">
        <v>3.33</v>
      </c>
      <c r="L8825" s="7">
        <f>IFERROR(VLOOKUP(SiscoTable[[#This Row],[Código]],Hoja2!A:B,2,0)*SiscoTable[[#This Row],[Provta(Uns)]],0)</f>
        <v>18.648</v>
      </c>
      <c r="M8825" s="7">
        <v>0</v>
      </c>
      <c r="N8825" s="7">
        <v>28</v>
      </c>
      <c r="O8825" s="7">
        <f>IFERROR(VLOOKUP(SiscoTable[[#This Row],[Código]],Hoja2!A:B,2,0)*SiscoTable[[#This Row],[Stock_actual]],0)</f>
        <v>156.79999999999998</v>
      </c>
      <c r="P8825" s="6" t="s">
        <v>1019</v>
      </c>
      <c r="Q8825" s="7">
        <v>4</v>
      </c>
      <c r="R8825" s="7">
        <v>0</v>
      </c>
      <c r="S8825" s="7" t="s">
        <v>11928</v>
      </c>
      <c r="BI8825"/>
      <c r="BJ8825"/>
    </row>
    <row r="8826" spans="2:62" x14ac:dyDescent="0.4">
      <c r="B8826" s="1">
        <v>31972</v>
      </c>
      <c r="C8826" s="6" t="s">
        <v>8</v>
      </c>
      <c r="D8826" s="6" t="s">
        <v>8</v>
      </c>
      <c r="E8826" s="6" t="s">
        <v>3268</v>
      </c>
      <c r="F8826" s="6" t="s">
        <v>7197</v>
      </c>
      <c r="G8826" s="6" t="s">
        <v>7554</v>
      </c>
      <c r="H8826" s="6" t="s">
        <v>7392</v>
      </c>
      <c r="I8826" s="6" t="s">
        <v>7773</v>
      </c>
      <c r="J8826" s="6" t="s">
        <v>4104</v>
      </c>
      <c r="K8826" s="7">
        <v>7.83</v>
      </c>
      <c r="L8826" s="7">
        <f>IFERROR(VLOOKUP(SiscoTable[[#This Row],[Código]],Hoja2!A:B,2,0)*SiscoTable[[#This Row],[Provta(Uns)]],0)</f>
        <v>46.197000000000003</v>
      </c>
      <c r="M8826" s="7">
        <v>48</v>
      </c>
      <c r="N8826" s="7">
        <v>1</v>
      </c>
      <c r="O8826" s="7">
        <f>IFERROR(VLOOKUP(SiscoTable[[#This Row],[Código]],Hoja2!A:B,2,0)*SiscoTable[[#This Row],[Stock_actual]],0)</f>
        <v>5.9</v>
      </c>
      <c r="P8826" s="6" t="s">
        <v>107</v>
      </c>
      <c r="Q8826" s="7">
        <v>9</v>
      </c>
      <c r="R8826" s="7">
        <v>0</v>
      </c>
      <c r="S8826" s="7" t="s">
        <v>11928</v>
      </c>
      <c r="BI8826"/>
      <c r="BJ8826"/>
    </row>
    <row r="8827" spans="2:62" x14ac:dyDescent="0.4">
      <c r="B8827" s="1">
        <v>31973</v>
      </c>
      <c r="C8827" s="6" t="s">
        <v>8</v>
      </c>
      <c r="D8827" s="6" t="s">
        <v>8</v>
      </c>
      <c r="E8827" s="6" t="s">
        <v>3268</v>
      </c>
      <c r="F8827" s="6" t="s">
        <v>3269</v>
      </c>
      <c r="G8827" s="6" t="s">
        <v>5543</v>
      </c>
      <c r="H8827" s="6" t="s">
        <v>5571</v>
      </c>
      <c r="I8827" s="6" t="s">
        <v>5735</v>
      </c>
      <c r="J8827" s="6" t="s">
        <v>5</v>
      </c>
      <c r="K8827" s="7">
        <v>7.33</v>
      </c>
      <c r="L8827" s="7">
        <f>IFERROR(VLOOKUP(SiscoTable[[#This Row],[Código]],Hoja2!A:B,2,0)*SiscoTable[[#This Row],[Provta(Uns)]],0)</f>
        <v>5.8640000000000008</v>
      </c>
      <c r="M8827" s="7">
        <v>24</v>
      </c>
      <c r="N8827" s="7">
        <v>-4</v>
      </c>
      <c r="O8827" s="7">
        <f>IFERROR(VLOOKUP(SiscoTable[[#This Row],[Código]],Hoja2!A:B,2,0)*SiscoTable[[#This Row],[Stock_actual]],0)</f>
        <v>-3.2</v>
      </c>
      <c r="P8827" s="6" t="s">
        <v>7</v>
      </c>
      <c r="Q8827" s="7">
        <v>8</v>
      </c>
      <c r="R8827" s="7">
        <v>0</v>
      </c>
      <c r="S8827" s="7" t="s">
        <v>11925</v>
      </c>
      <c r="BI8827"/>
      <c r="BJ8827"/>
    </row>
    <row r="8828" spans="2:62" x14ac:dyDescent="0.4">
      <c r="B8828" s="1">
        <v>31974</v>
      </c>
      <c r="C8828" s="6" t="s">
        <v>8</v>
      </c>
      <c r="D8828" s="6" t="s">
        <v>8</v>
      </c>
      <c r="E8828" s="6" t="s">
        <v>3268</v>
      </c>
      <c r="F8828" s="6" t="s">
        <v>3269</v>
      </c>
      <c r="G8828" s="6" t="s">
        <v>5543</v>
      </c>
      <c r="H8828" s="6" t="s">
        <v>5571</v>
      </c>
      <c r="I8828" s="6" t="s">
        <v>5736</v>
      </c>
      <c r="J8828" s="6" t="s">
        <v>5</v>
      </c>
      <c r="K8828" s="7">
        <v>4</v>
      </c>
      <c r="L8828" s="7">
        <f>IFERROR(VLOOKUP(SiscoTable[[#This Row],[Código]],Hoja2!A:B,2,0)*SiscoTable[[#This Row],[Provta(Uns)]],0)</f>
        <v>3.2</v>
      </c>
      <c r="M8828" s="7">
        <v>24</v>
      </c>
      <c r="N8828" s="7">
        <v>0</v>
      </c>
      <c r="O8828" s="7">
        <f>IFERROR(VLOOKUP(SiscoTable[[#This Row],[Código]],Hoja2!A:B,2,0)*SiscoTable[[#This Row],[Stock_actual]],0)</f>
        <v>0</v>
      </c>
      <c r="P8828" s="6" t="s">
        <v>7</v>
      </c>
      <c r="Q8828" s="7">
        <v>4</v>
      </c>
      <c r="R8828" s="7">
        <v>0</v>
      </c>
      <c r="S8828" s="7" t="s">
        <v>11925</v>
      </c>
      <c r="BI8828"/>
      <c r="BJ8828"/>
    </row>
    <row r="8829" spans="2:62" x14ac:dyDescent="0.4">
      <c r="B8829" s="1">
        <v>31975</v>
      </c>
      <c r="C8829" s="6" t="s">
        <v>8</v>
      </c>
      <c r="D8829" s="6" t="s">
        <v>30</v>
      </c>
      <c r="E8829" s="6" t="s">
        <v>469</v>
      </c>
      <c r="F8829" s="6" t="s">
        <v>1050</v>
      </c>
      <c r="G8829" s="6" t="s">
        <v>1309</v>
      </c>
      <c r="H8829" s="6" t="s">
        <v>1066</v>
      </c>
      <c r="I8829" s="6" t="s">
        <v>1494</v>
      </c>
      <c r="J8829" s="6" t="s">
        <v>5</v>
      </c>
      <c r="K8829" s="7">
        <v>18.170000000000002</v>
      </c>
      <c r="L8829" s="7">
        <f>IFERROR(VLOOKUP(SiscoTable[[#This Row],[Código]],Hoja2!A:B,2,0)*SiscoTable[[#This Row],[Provta(Uns)]],0)</f>
        <v>39.974000000000004</v>
      </c>
      <c r="M8829" s="7">
        <v>0</v>
      </c>
      <c r="N8829" s="7">
        <v>7</v>
      </c>
      <c r="O8829" s="7">
        <f>IFERROR(VLOOKUP(SiscoTable[[#This Row],[Código]],Hoja2!A:B,2,0)*SiscoTable[[#This Row],[Stock_actual]],0)</f>
        <v>15.400000000000002</v>
      </c>
      <c r="P8829" s="6" t="s">
        <v>181</v>
      </c>
      <c r="Q8829" s="7">
        <v>20</v>
      </c>
      <c r="R8829" s="7">
        <v>36.31</v>
      </c>
      <c r="S8829" s="7" t="s">
        <v>11927</v>
      </c>
      <c r="BI8829"/>
      <c r="BJ8829"/>
    </row>
    <row r="8830" spans="2:62" x14ac:dyDescent="0.4">
      <c r="B8830" s="1">
        <v>31976</v>
      </c>
      <c r="C8830" s="6" t="s">
        <v>8</v>
      </c>
      <c r="D8830" s="6" t="s">
        <v>30</v>
      </c>
      <c r="E8830" s="6" t="s">
        <v>469</v>
      </c>
      <c r="F8830" s="6" t="s">
        <v>1050</v>
      </c>
      <c r="G8830" s="6" t="s">
        <v>1309</v>
      </c>
      <c r="H8830" s="6" t="s">
        <v>1066</v>
      </c>
      <c r="I8830" s="6" t="s">
        <v>1495</v>
      </c>
      <c r="J8830" s="6" t="s">
        <v>5</v>
      </c>
      <c r="K8830" s="7">
        <v>32.67</v>
      </c>
      <c r="L8830" s="7">
        <f>IFERROR(VLOOKUP(SiscoTable[[#This Row],[Código]],Hoja2!A:B,2,0)*SiscoTable[[#This Row],[Provta(Uns)]],0)</f>
        <v>65.34</v>
      </c>
      <c r="M8830" s="7">
        <v>0</v>
      </c>
      <c r="N8830" s="7">
        <v>0</v>
      </c>
      <c r="O8830" s="7">
        <f>IFERROR(VLOOKUP(SiscoTable[[#This Row],[Código]],Hoja2!A:B,2,0)*SiscoTable[[#This Row],[Stock_actual]],0)</f>
        <v>0</v>
      </c>
      <c r="P8830" s="6" t="s">
        <v>7</v>
      </c>
      <c r="Q8830" s="7">
        <v>36</v>
      </c>
      <c r="R8830" s="7">
        <v>65.400000000000006</v>
      </c>
      <c r="S8830" s="7" t="s">
        <v>11927</v>
      </c>
      <c r="BI8830"/>
      <c r="BJ8830"/>
    </row>
    <row r="8831" spans="2:62" x14ac:dyDescent="0.4">
      <c r="B8831" s="1">
        <v>31977</v>
      </c>
      <c r="C8831" s="6" t="s">
        <v>30</v>
      </c>
      <c r="D8831" s="6" t="s">
        <v>30</v>
      </c>
      <c r="E8831" s="6" t="s">
        <v>469</v>
      </c>
      <c r="F8831" s="6" t="s">
        <v>1050</v>
      </c>
      <c r="G8831" s="6" t="s">
        <v>1309</v>
      </c>
      <c r="H8831" s="6" t="s">
        <v>1066</v>
      </c>
      <c r="I8831" s="6" t="s">
        <v>1441</v>
      </c>
      <c r="J8831" s="6" t="s">
        <v>5</v>
      </c>
      <c r="K8831" s="7">
        <v>43.5</v>
      </c>
      <c r="L8831" s="7">
        <f>IFERROR(VLOOKUP(SiscoTable[[#This Row],[Código]],Hoja2!A:B,2,0)*SiscoTable[[#This Row],[Provta(Uns)]],0)</f>
        <v>147.9</v>
      </c>
      <c r="M8831" s="7">
        <v>0</v>
      </c>
      <c r="N8831" s="7">
        <v>120</v>
      </c>
      <c r="O8831" s="7">
        <f>IFERROR(VLOOKUP(SiscoTable[[#This Row],[Código]],Hoja2!A:B,2,0)*SiscoTable[[#This Row],[Stock_actual]],0)</f>
        <v>408</v>
      </c>
      <c r="P8831" s="6" t="s">
        <v>997</v>
      </c>
      <c r="Q8831" s="7">
        <v>48</v>
      </c>
      <c r="R8831" s="7">
        <v>0</v>
      </c>
      <c r="S8831" s="7" t="s">
        <v>11927</v>
      </c>
      <c r="BI8831"/>
      <c r="BJ8831"/>
    </row>
    <row r="8832" spans="2:62" x14ac:dyDescent="0.4">
      <c r="B8832" s="1">
        <v>31978</v>
      </c>
      <c r="C8832" s="6" t="s">
        <v>30</v>
      </c>
      <c r="D8832" s="6" t="s">
        <v>30</v>
      </c>
      <c r="E8832" s="6" t="s">
        <v>469</v>
      </c>
      <c r="F8832" s="6" t="s">
        <v>1050</v>
      </c>
      <c r="G8832" s="6" t="s">
        <v>1309</v>
      </c>
      <c r="H8832" s="6" t="s">
        <v>1066</v>
      </c>
      <c r="I8832" s="6" t="s">
        <v>1442</v>
      </c>
      <c r="J8832" s="6" t="s">
        <v>5</v>
      </c>
      <c r="K8832" s="7">
        <v>13</v>
      </c>
      <c r="L8832" s="7">
        <f>IFERROR(VLOOKUP(SiscoTable[[#This Row],[Código]],Hoja2!A:B,2,0)*SiscoTable[[#This Row],[Provta(Uns)]],0)</f>
        <v>154.70000000000002</v>
      </c>
      <c r="M8832" s="7">
        <v>0</v>
      </c>
      <c r="N8832" s="7">
        <v>24</v>
      </c>
      <c r="O8832" s="7">
        <f>IFERROR(VLOOKUP(SiscoTable[[#This Row],[Código]],Hoja2!A:B,2,0)*SiscoTable[[#This Row],[Stock_actual]],0)</f>
        <v>285.60000000000002</v>
      </c>
      <c r="P8832" s="6" t="s">
        <v>1443</v>
      </c>
      <c r="Q8832" s="7">
        <v>14</v>
      </c>
      <c r="R8832" s="7">
        <v>0</v>
      </c>
      <c r="S8832" s="7" t="s">
        <v>11927</v>
      </c>
      <c r="BI8832"/>
      <c r="BJ8832"/>
    </row>
    <row r="8833" spans="2:62" x14ac:dyDescent="0.4">
      <c r="B8833" s="1">
        <v>31979</v>
      </c>
      <c r="C8833" s="6" t="s">
        <v>8</v>
      </c>
      <c r="D8833" s="6" t="s">
        <v>8</v>
      </c>
      <c r="E8833" s="6" t="s">
        <v>3268</v>
      </c>
      <c r="F8833" s="6" t="s">
        <v>8283</v>
      </c>
      <c r="G8833" s="6" t="s">
        <v>8321</v>
      </c>
      <c r="H8833" s="6" t="s">
        <v>1066</v>
      </c>
      <c r="I8833" s="6" t="s">
        <v>8416</v>
      </c>
      <c r="J8833" s="6" t="s">
        <v>5</v>
      </c>
      <c r="K8833" s="7">
        <v>2.5</v>
      </c>
      <c r="L8833" s="7">
        <f>IFERROR(VLOOKUP(SiscoTable[[#This Row],[Código]],Hoja2!A:B,2,0)*SiscoTable[[#This Row],[Provta(Uns)]],0)</f>
        <v>27</v>
      </c>
      <c r="M8833" s="7">
        <v>0</v>
      </c>
      <c r="N8833" s="7">
        <v>9</v>
      </c>
      <c r="O8833" s="7">
        <f>IFERROR(VLOOKUP(SiscoTable[[#This Row],[Código]],Hoja2!A:B,2,0)*SiscoTable[[#This Row],[Stock_actual]],0)</f>
        <v>97.2</v>
      </c>
      <c r="P8833" s="6" t="s">
        <v>476</v>
      </c>
      <c r="Q8833" s="7">
        <v>3</v>
      </c>
      <c r="R8833" s="7">
        <v>0</v>
      </c>
      <c r="S8833" s="7" t="s">
        <v>11927</v>
      </c>
      <c r="BI8833"/>
      <c r="BJ8833"/>
    </row>
    <row r="8834" spans="2:62" x14ac:dyDescent="0.4">
      <c r="B8834" s="1">
        <v>31981</v>
      </c>
      <c r="C8834" s="6" t="s">
        <v>30</v>
      </c>
      <c r="D8834" s="6" t="s">
        <v>8</v>
      </c>
      <c r="E8834" s="6" t="s">
        <v>3268</v>
      </c>
      <c r="F8834" s="6" t="s">
        <v>6059</v>
      </c>
      <c r="G8834" s="6" t="s">
        <v>6235</v>
      </c>
      <c r="H8834" s="6" t="s">
        <v>6237</v>
      </c>
      <c r="I8834" s="6" t="s">
        <v>6241</v>
      </c>
      <c r="J8834" s="6" t="s">
        <v>5</v>
      </c>
      <c r="K8834" s="7">
        <v>1.83</v>
      </c>
      <c r="L8834" s="7">
        <f>IFERROR(VLOOKUP(SiscoTable[[#This Row],[Código]],Hoja2!A:B,2,0)*SiscoTable[[#This Row],[Provta(Uns)]],0)</f>
        <v>123.52500000000001</v>
      </c>
      <c r="M8834" s="7">
        <v>0</v>
      </c>
      <c r="N8834" s="7">
        <v>55</v>
      </c>
      <c r="O8834" s="7">
        <f>IFERROR(VLOOKUP(SiscoTable[[#This Row],[Código]],Hoja2!A:B,2,0)*SiscoTable[[#This Row],[Stock_actual]],0)</f>
        <v>3712.5</v>
      </c>
      <c r="P8834" s="6" t="s">
        <v>4570</v>
      </c>
      <c r="Q8834" s="7">
        <v>2</v>
      </c>
      <c r="R8834" s="7">
        <v>0</v>
      </c>
      <c r="S8834" s="7" t="s">
        <v>11925</v>
      </c>
      <c r="BI8834"/>
      <c r="BJ8834"/>
    </row>
    <row r="8835" spans="2:62" x14ac:dyDescent="0.4">
      <c r="B8835" s="1">
        <v>31982</v>
      </c>
      <c r="C8835" s="6" t="s">
        <v>30</v>
      </c>
      <c r="D8835" s="6" t="s">
        <v>30</v>
      </c>
      <c r="E8835" s="6" t="s">
        <v>3268</v>
      </c>
      <c r="F8835" s="6" t="s">
        <v>6803</v>
      </c>
      <c r="G8835" s="6" t="s">
        <v>6915</v>
      </c>
      <c r="H8835" s="6" t="s">
        <v>6933</v>
      </c>
      <c r="I8835" s="6" t="s">
        <v>7005</v>
      </c>
      <c r="J8835" s="6" t="s">
        <v>5</v>
      </c>
      <c r="K8835" s="7">
        <v>39.67</v>
      </c>
      <c r="L8835" s="7">
        <f>IFERROR(VLOOKUP(SiscoTable[[#This Row],[Código]],Hoja2!A:B,2,0)*SiscoTable[[#This Row],[Provta(Uns)]],0)</f>
        <v>218.185</v>
      </c>
      <c r="M8835" s="7">
        <v>0</v>
      </c>
      <c r="N8835" s="7">
        <v>2</v>
      </c>
      <c r="O8835" s="7">
        <f>IFERROR(VLOOKUP(SiscoTable[[#This Row],[Código]],Hoja2!A:B,2,0)*SiscoTable[[#This Row],[Stock_actual]],0)</f>
        <v>11</v>
      </c>
      <c r="P8835" s="6" t="s">
        <v>80</v>
      </c>
      <c r="Q8835" s="7">
        <v>44</v>
      </c>
      <c r="R8835" s="7">
        <v>79.84</v>
      </c>
      <c r="S8835" s="7" t="s">
        <v>11925</v>
      </c>
      <c r="BI8835"/>
      <c r="BJ8835"/>
    </row>
    <row r="8836" spans="2:62" x14ac:dyDescent="0.4">
      <c r="B8836" s="1">
        <v>31983</v>
      </c>
      <c r="C8836" s="6" t="s">
        <v>8</v>
      </c>
      <c r="D8836" s="6" t="s">
        <v>8</v>
      </c>
      <c r="E8836" s="6" t="s">
        <v>8482</v>
      </c>
      <c r="F8836" s="6" t="s">
        <v>10720</v>
      </c>
      <c r="G8836" s="6" t="s">
        <v>10721</v>
      </c>
      <c r="H8836" s="6" t="s">
        <v>10611</v>
      </c>
      <c r="I8836" s="6" t="s">
        <v>10935</v>
      </c>
      <c r="J8836" s="6" t="s">
        <v>5</v>
      </c>
      <c r="K8836" s="7">
        <v>0</v>
      </c>
      <c r="L8836" s="7">
        <f>IFERROR(VLOOKUP(SiscoTable[[#This Row],[Código]],Hoja2!A:B,2,0)*SiscoTable[[#This Row],[Provta(Uns)]],0)</f>
        <v>0</v>
      </c>
      <c r="M8836" s="7">
        <v>0</v>
      </c>
      <c r="N8836" s="7">
        <v>0</v>
      </c>
      <c r="O8836" s="7">
        <f>IFERROR(VLOOKUP(SiscoTable[[#This Row],[Código]],Hoja2!A:B,2,0)*SiscoTable[[#This Row],[Stock_actual]],0)</f>
        <v>0</v>
      </c>
      <c r="P8836" s="6" t="s">
        <v>7</v>
      </c>
      <c r="Q8836" s="7">
        <v>0</v>
      </c>
      <c r="R8836" s="7">
        <v>0</v>
      </c>
      <c r="S8836" s="7" t="s">
        <v>11926</v>
      </c>
      <c r="BI8836"/>
      <c r="BJ8836"/>
    </row>
    <row r="8837" spans="2:62" x14ac:dyDescent="0.4">
      <c r="B8837" s="1">
        <v>31984</v>
      </c>
      <c r="C8837" s="6" t="s">
        <v>8</v>
      </c>
      <c r="D8837" s="6" t="s">
        <v>8</v>
      </c>
      <c r="E8837" s="6" t="s">
        <v>8482</v>
      </c>
      <c r="F8837" s="6" t="s">
        <v>10720</v>
      </c>
      <c r="G8837" s="6" t="s">
        <v>10721</v>
      </c>
      <c r="H8837" s="6" t="s">
        <v>10611</v>
      </c>
      <c r="I8837" s="6" t="s">
        <v>10936</v>
      </c>
      <c r="J8837" s="6" t="s">
        <v>5</v>
      </c>
      <c r="K8837" s="7">
        <v>4</v>
      </c>
      <c r="L8837" s="7">
        <f>IFERROR(VLOOKUP(SiscoTable[[#This Row],[Código]],Hoja2!A:B,2,0)*SiscoTable[[#This Row],[Provta(Uns)]],0)</f>
        <v>22</v>
      </c>
      <c r="M8837" s="7">
        <v>0</v>
      </c>
      <c r="N8837" s="7">
        <v>48</v>
      </c>
      <c r="O8837" s="7">
        <f>IFERROR(VLOOKUP(SiscoTable[[#This Row],[Código]],Hoja2!A:B,2,0)*SiscoTable[[#This Row],[Stock_actual]],0)</f>
        <v>264</v>
      </c>
      <c r="P8837" s="6" t="s">
        <v>1828</v>
      </c>
      <c r="Q8837" s="7">
        <v>4</v>
      </c>
      <c r="R8837" s="7">
        <v>0</v>
      </c>
      <c r="S8837" s="7" t="s">
        <v>11926</v>
      </c>
      <c r="BI8837"/>
      <c r="BJ8837"/>
    </row>
    <row r="8838" spans="2:62" x14ac:dyDescent="0.4">
      <c r="B8838" s="1">
        <v>31985</v>
      </c>
      <c r="C8838" s="6" t="s">
        <v>8</v>
      </c>
      <c r="D8838" s="6" t="s">
        <v>8</v>
      </c>
      <c r="E8838" s="6" t="s">
        <v>8482</v>
      </c>
      <c r="F8838" s="6" t="s">
        <v>10720</v>
      </c>
      <c r="G8838" s="6" t="s">
        <v>10721</v>
      </c>
      <c r="H8838" s="6" t="s">
        <v>10611</v>
      </c>
      <c r="I8838" s="6" t="s">
        <v>10937</v>
      </c>
      <c r="J8838" s="6" t="s">
        <v>5</v>
      </c>
      <c r="K8838" s="7">
        <v>0</v>
      </c>
      <c r="L8838" s="7">
        <f>IFERROR(VLOOKUP(SiscoTable[[#This Row],[Código]],Hoja2!A:B,2,0)*SiscoTable[[#This Row],[Provta(Uns)]],0)</f>
        <v>0</v>
      </c>
      <c r="M8838" s="7">
        <v>0</v>
      </c>
      <c r="N8838" s="7">
        <v>0</v>
      </c>
      <c r="O8838" s="7">
        <f>IFERROR(VLOOKUP(SiscoTable[[#This Row],[Código]],Hoja2!A:B,2,0)*SiscoTable[[#This Row],[Stock_actual]],0)</f>
        <v>0</v>
      </c>
      <c r="P8838" s="6" t="s">
        <v>7</v>
      </c>
      <c r="Q8838" s="7">
        <v>0</v>
      </c>
      <c r="R8838" s="7">
        <v>0</v>
      </c>
      <c r="S8838" s="7" t="s">
        <v>11926</v>
      </c>
      <c r="BI8838"/>
      <c r="BJ8838"/>
    </row>
    <row r="8839" spans="2:62" x14ac:dyDescent="0.4">
      <c r="B8839" s="1">
        <v>31986</v>
      </c>
      <c r="C8839" s="6" t="s">
        <v>8</v>
      </c>
      <c r="D8839" s="6" t="s">
        <v>8</v>
      </c>
      <c r="E8839" s="6" t="s">
        <v>8482</v>
      </c>
      <c r="F8839" s="6" t="s">
        <v>10720</v>
      </c>
      <c r="G8839" s="6" t="s">
        <v>10721</v>
      </c>
      <c r="H8839" s="6" t="s">
        <v>10611</v>
      </c>
      <c r="I8839" s="6" t="s">
        <v>10938</v>
      </c>
      <c r="J8839" s="6" t="s">
        <v>5</v>
      </c>
      <c r="K8839" s="7">
        <v>0</v>
      </c>
      <c r="L8839" s="7">
        <f>IFERROR(VLOOKUP(SiscoTable[[#This Row],[Código]],Hoja2!A:B,2,0)*SiscoTable[[#This Row],[Provta(Uns)]],0)</f>
        <v>0</v>
      </c>
      <c r="M8839" s="7">
        <v>0</v>
      </c>
      <c r="N8839" s="7">
        <v>0</v>
      </c>
      <c r="O8839" s="7">
        <f>IFERROR(VLOOKUP(SiscoTable[[#This Row],[Código]],Hoja2!A:B,2,0)*SiscoTable[[#This Row],[Stock_actual]],0)</f>
        <v>0</v>
      </c>
      <c r="P8839" s="6" t="s">
        <v>7</v>
      </c>
      <c r="Q8839" s="7">
        <v>0</v>
      </c>
      <c r="R8839" s="7">
        <v>0</v>
      </c>
      <c r="S8839" s="7" t="s">
        <v>11926</v>
      </c>
      <c r="BI8839"/>
      <c r="BJ8839"/>
    </row>
    <row r="8840" spans="2:62" x14ac:dyDescent="0.4">
      <c r="B8840" s="1">
        <v>31987</v>
      </c>
      <c r="C8840" s="6" t="s">
        <v>8</v>
      </c>
      <c r="D8840" s="6" t="s">
        <v>8</v>
      </c>
      <c r="E8840" s="6" t="s">
        <v>8482</v>
      </c>
      <c r="F8840" s="6" t="s">
        <v>10720</v>
      </c>
      <c r="G8840" s="6" t="s">
        <v>10721</v>
      </c>
      <c r="H8840" s="6" t="s">
        <v>10611</v>
      </c>
      <c r="I8840" s="6" t="s">
        <v>10939</v>
      </c>
      <c r="J8840" s="6" t="s">
        <v>5</v>
      </c>
      <c r="K8840" s="7">
        <v>5</v>
      </c>
      <c r="L8840" s="7">
        <f>IFERROR(VLOOKUP(SiscoTable[[#This Row],[Código]],Hoja2!A:B,2,0)*SiscoTable[[#This Row],[Provta(Uns)]],0)</f>
        <v>25</v>
      </c>
      <c r="M8840" s="7">
        <v>0</v>
      </c>
      <c r="N8840" s="7">
        <v>28</v>
      </c>
      <c r="O8840" s="7">
        <f>IFERROR(VLOOKUP(SiscoTable[[#This Row],[Código]],Hoja2!A:B,2,0)*SiscoTable[[#This Row],[Stock_actual]],0)</f>
        <v>140</v>
      </c>
      <c r="P8840" s="6" t="s">
        <v>1521</v>
      </c>
      <c r="Q8840" s="7">
        <v>6</v>
      </c>
      <c r="R8840" s="7">
        <v>0</v>
      </c>
      <c r="S8840" s="7" t="s">
        <v>11926</v>
      </c>
      <c r="BI8840"/>
      <c r="BJ8840"/>
    </row>
    <row r="8841" spans="2:62" x14ac:dyDescent="0.4">
      <c r="B8841" s="1">
        <v>31988</v>
      </c>
      <c r="C8841" s="6" t="s">
        <v>8</v>
      </c>
      <c r="D8841" s="6" t="s">
        <v>8</v>
      </c>
      <c r="E8841" s="6" t="s">
        <v>8482</v>
      </c>
      <c r="F8841" s="6" t="s">
        <v>10720</v>
      </c>
      <c r="G8841" s="6" t="s">
        <v>10721</v>
      </c>
      <c r="H8841" s="6" t="s">
        <v>10611</v>
      </c>
      <c r="I8841" s="6" t="s">
        <v>10940</v>
      </c>
      <c r="J8841" s="6" t="s">
        <v>5</v>
      </c>
      <c r="K8841" s="7">
        <v>4.84</v>
      </c>
      <c r="L8841" s="7">
        <f>IFERROR(VLOOKUP(SiscoTable[[#This Row],[Código]],Hoja2!A:B,2,0)*SiscoTable[[#This Row],[Provta(Uns)]],0)</f>
        <v>36.783999999999999</v>
      </c>
      <c r="M8841" s="7">
        <v>0</v>
      </c>
      <c r="N8841" s="7">
        <v>0</v>
      </c>
      <c r="O8841" s="7">
        <f>IFERROR(VLOOKUP(SiscoTable[[#This Row],[Código]],Hoja2!A:B,2,0)*SiscoTable[[#This Row],[Stock_actual]],0)</f>
        <v>0</v>
      </c>
      <c r="P8841" s="6" t="s">
        <v>7</v>
      </c>
      <c r="Q8841" s="7">
        <v>5</v>
      </c>
      <c r="R8841" s="7">
        <v>9.6</v>
      </c>
      <c r="S8841" s="7" t="s">
        <v>11926</v>
      </c>
      <c r="BI8841"/>
      <c r="BJ8841"/>
    </row>
    <row r="8842" spans="2:62" x14ac:dyDescent="0.4">
      <c r="B8842" s="1">
        <v>31989</v>
      </c>
      <c r="C8842" s="6" t="s">
        <v>8</v>
      </c>
      <c r="D8842" s="6" t="s">
        <v>8</v>
      </c>
      <c r="E8842" s="6" t="s">
        <v>8482</v>
      </c>
      <c r="F8842" s="6" t="s">
        <v>10720</v>
      </c>
      <c r="G8842" s="6" t="s">
        <v>10721</v>
      </c>
      <c r="H8842" s="6" t="s">
        <v>10611</v>
      </c>
      <c r="I8842" s="6" t="s">
        <v>10941</v>
      </c>
      <c r="J8842" s="6" t="s">
        <v>5</v>
      </c>
      <c r="K8842" s="7">
        <v>0</v>
      </c>
      <c r="L8842" s="7">
        <f>IFERROR(VLOOKUP(SiscoTable[[#This Row],[Código]],Hoja2!A:B,2,0)*SiscoTable[[#This Row],[Provta(Uns)]],0)</f>
        <v>0</v>
      </c>
      <c r="M8842" s="7">
        <v>0</v>
      </c>
      <c r="N8842" s="7">
        <v>0</v>
      </c>
      <c r="O8842" s="7">
        <f>IFERROR(VLOOKUP(SiscoTable[[#This Row],[Código]],Hoja2!A:B,2,0)*SiscoTable[[#This Row],[Stock_actual]],0)</f>
        <v>0</v>
      </c>
      <c r="P8842" s="6" t="s">
        <v>7</v>
      </c>
      <c r="Q8842" s="7">
        <v>0</v>
      </c>
      <c r="R8842" s="7">
        <v>0</v>
      </c>
      <c r="S8842" s="7" t="s">
        <v>11926</v>
      </c>
      <c r="BI8842"/>
      <c r="BJ8842"/>
    </row>
    <row r="8843" spans="2:62" x14ac:dyDescent="0.4">
      <c r="B8843" s="1">
        <v>31990</v>
      </c>
      <c r="C8843" s="6" t="s">
        <v>8</v>
      </c>
      <c r="D8843" s="6" t="s">
        <v>8</v>
      </c>
      <c r="E8843" s="6" t="s">
        <v>8482</v>
      </c>
      <c r="F8843" s="6" t="s">
        <v>10720</v>
      </c>
      <c r="G8843" s="6" t="s">
        <v>10721</v>
      </c>
      <c r="H8843" s="6" t="s">
        <v>10611</v>
      </c>
      <c r="I8843" s="6" t="s">
        <v>10942</v>
      </c>
      <c r="J8843" s="6" t="s">
        <v>5</v>
      </c>
      <c r="K8843" s="7">
        <v>0</v>
      </c>
      <c r="L8843" s="7">
        <f>IFERROR(VLOOKUP(SiscoTable[[#This Row],[Código]],Hoja2!A:B,2,0)*SiscoTable[[#This Row],[Provta(Uns)]],0)</f>
        <v>0</v>
      </c>
      <c r="M8843" s="7">
        <v>0</v>
      </c>
      <c r="N8843" s="7">
        <v>0</v>
      </c>
      <c r="O8843" s="7">
        <f>IFERROR(VLOOKUP(SiscoTable[[#This Row],[Código]],Hoja2!A:B,2,0)*SiscoTable[[#This Row],[Stock_actual]],0)</f>
        <v>0</v>
      </c>
      <c r="P8843" s="6" t="s">
        <v>7</v>
      </c>
      <c r="Q8843" s="7">
        <v>0</v>
      </c>
      <c r="R8843" s="7">
        <v>0</v>
      </c>
      <c r="S8843" s="7" t="s">
        <v>11926</v>
      </c>
      <c r="BI8843"/>
      <c r="BJ8843"/>
    </row>
    <row r="8844" spans="2:62" x14ac:dyDescent="0.4">
      <c r="B8844" s="1">
        <v>31991</v>
      </c>
      <c r="C8844" s="6" t="s">
        <v>8</v>
      </c>
      <c r="D8844" s="6" t="s">
        <v>8</v>
      </c>
      <c r="E8844" s="6" t="s">
        <v>8482</v>
      </c>
      <c r="F8844" s="6" t="s">
        <v>10720</v>
      </c>
      <c r="G8844" s="6" t="s">
        <v>10721</v>
      </c>
      <c r="H8844" s="6" t="s">
        <v>10611</v>
      </c>
      <c r="I8844" s="6" t="s">
        <v>10943</v>
      </c>
      <c r="J8844" s="6" t="s">
        <v>5</v>
      </c>
      <c r="K8844" s="7">
        <v>0.83</v>
      </c>
      <c r="L8844" s="7">
        <f>IFERROR(VLOOKUP(SiscoTable[[#This Row],[Código]],Hoja2!A:B,2,0)*SiscoTable[[#This Row],[Provta(Uns)]],0)</f>
        <v>2.9049999999999998</v>
      </c>
      <c r="M8844" s="7">
        <v>0</v>
      </c>
      <c r="N8844" s="7">
        <v>55</v>
      </c>
      <c r="O8844" s="7">
        <f>IFERROR(VLOOKUP(SiscoTable[[#This Row],[Código]],Hoja2!A:B,2,0)*SiscoTable[[#This Row],[Stock_actual]],0)</f>
        <v>192.5</v>
      </c>
      <c r="P8844" s="6" t="s">
        <v>10944</v>
      </c>
      <c r="Q8844" s="7">
        <v>1</v>
      </c>
      <c r="R8844" s="7">
        <v>0</v>
      </c>
      <c r="S8844" s="7" t="s">
        <v>11926</v>
      </c>
      <c r="BI8844"/>
      <c r="BJ8844"/>
    </row>
    <row r="8845" spans="2:62" x14ac:dyDescent="0.4">
      <c r="B8845" s="1">
        <v>31992</v>
      </c>
      <c r="C8845" s="6" t="s">
        <v>8</v>
      </c>
      <c r="D8845" s="6" t="s">
        <v>8</v>
      </c>
      <c r="E8845" s="6" t="s">
        <v>8482</v>
      </c>
      <c r="F8845" s="6" t="s">
        <v>10720</v>
      </c>
      <c r="G8845" s="6" t="s">
        <v>10721</v>
      </c>
      <c r="H8845" s="6" t="s">
        <v>10611</v>
      </c>
      <c r="I8845" s="6" t="s">
        <v>10945</v>
      </c>
      <c r="J8845" s="6" t="s">
        <v>5</v>
      </c>
      <c r="K8845" s="7">
        <v>5.67</v>
      </c>
      <c r="L8845" s="7">
        <f>IFERROR(VLOOKUP(SiscoTable[[#This Row],[Código]],Hoja2!A:B,2,0)*SiscoTable[[#This Row],[Provta(Uns)]],0)</f>
        <v>25.515000000000001</v>
      </c>
      <c r="M8845" s="7">
        <v>0</v>
      </c>
      <c r="N8845" s="7">
        <v>110</v>
      </c>
      <c r="O8845" s="7">
        <f>IFERROR(VLOOKUP(SiscoTable[[#This Row],[Código]],Hoja2!A:B,2,0)*SiscoTable[[#This Row],[Stock_actual]],0)</f>
        <v>495</v>
      </c>
      <c r="P8845" s="6" t="s">
        <v>2150</v>
      </c>
      <c r="Q8845" s="7">
        <v>6</v>
      </c>
      <c r="R8845" s="7">
        <v>0</v>
      </c>
      <c r="S8845" s="7" t="s">
        <v>11926</v>
      </c>
      <c r="BI8845"/>
      <c r="BJ8845"/>
    </row>
    <row r="8846" spans="2:62" x14ac:dyDescent="0.4">
      <c r="B8846" s="1">
        <v>31993</v>
      </c>
      <c r="C8846" s="6" t="s">
        <v>8</v>
      </c>
      <c r="D8846" s="6" t="s">
        <v>8</v>
      </c>
      <c r="E8846" s="6" t="s">
        <v>8482</v>
      </c>
      <c r="F8846" s="6" t="s">
        <v>10720</v>
      </c>
      <c r="G8846" s="6" t="s">
        <v>10721</v>
      </c>
      <c r="H8846" s="6" t="s">
        <v>10611</v>
      </c>
      <c r="I8846" s="6" t="s">
        <v>10946</v>
      </c>
      <c r="J8846" s="6" t="s">
        <v>5</v>
      </c>
      <c r="K8846" s="7">
        <v>0</v>
      </c>
      <c r="L8846" s="7">
        <f>IFERROR(VLOOKUP(SiscoTable[[#This Row],[Código]],Hoja2!A:B,2,0)*SiscoTable[[#This Row],[Provta(Uns)]],0)</f>
        <v>0</v>
      </c>
      <c r="M8846" s="7">
        <v>0</v>
      </c>
      <c r="N8846" s="7">
        <v>0</v>
      </c>
      <c r="O8846" s="7">
        <f>IFERROR(VLOOKUP(SiscoTable[[#This Row],[Código]],Hoja2!A:B,2,0)*SiscoTable[[#This Row],[Stock_actual]],0)</f>
        <v>0</v>
      </c>
      <c r="P8846" s="6" t="s">
        <v>7</v>
      </c>
      <c r="Q8846" s="7">
        <v>0</v>
      </c>
      <c r="R8846" s="7">
        <v>0</v>
      </c>
      <c r="S8846" s="7" t="s">
        <v>11926</v>
      </c>
      <c r="BI8846"/>
      <c r="BJ8846"/>
    </row>
    <row r="8847" spans="2:62" x14ac:dyDescent="0.4">
      <c r="B8847" s="1">
        <v>31995</v>
      </c>
      <c r="C8847" s="6" t="s">
        <v>8</v>
      </c>
      <c r="D8847" s="6" t="s">
        <v>8</v>
      </c>
      <c r="E8847" s="6" t="s">
        <v>8482</v>
      </c>
      <c r="F8847" s="6" t="s">
        <v>10720</v>
      </c>
      <c r="G8847" s="6" t="s">
        <v>10721</v>
      </c>
      <c r="H8847" s="6" t="s">
        <v>10611</v>
      </c>
      <c r="I8847" s="6" t="s">
        <v>10947</v>
      </c>
      <c r="J8847" s="6" t="s">
        <v>5</v>
      </c>
      <c r="K8847" s="7">
        <v>2</v>
      </c>
      <c r="L8847" s="7">
        <f>IFERROR(VLOOKUP(SiscoTable[[#This Row],[Código]],Hoja2!A:B,2,0)*SiscoTable[[#This Row],[Provta(Uns)]],0)</f>
        <v>27</v>
      </c>
      <c r="M8847" s="7">
        <v>0</v>
      </c>
      <c r="N8847" s="7">
        <v>16</v>
      </c>
      <c r="O8847" s="7">
        <f>IFERROR(VLOOKUP(SiscoTable[[#This Row],[Código]],Hoja2!A:B,2,0)*SiscoTable[[#This Row],[Stock_actual]],0)</f>
        <v>216</v>
      </c>
      <c r="P8847" s="6" t="s">
        <v>1759</v>
      </c>
      <c r="Q8847" s="7">
        <v>2</v>
      </c>
      <c r="R8847" s="7">
        <v>0</v>
      </c>
      <c r="S8847" s="7" t="s">
        <v>11926</v>
      </c>
      <c r="BI8847"/>
      <c r="BJ8847"/>
    </row>
    <row r="8848" spans="2:62" x14ac:dyDescent="0.4">
      <c r="B8848" s="1">
        <v>31996</v>
      </c>
      <c r="C8848" s="6" t="s">
        <v>8</v>
      </c>
      <c r="D8848" s="6" t="s">
        <v>8</v>
      </c>
      <c r="E8848" s="6" t="s">
        <v>8482</v>
      </c>
      <c r="F8848" s="6" t="s">
        <v>10720</v>
      </c>
      <c r="G8848" s="6" t="s">
        <v>10721</v>
      </c>
      <c r="H8848" s="6" t="s">
        <v>9042</v>
      </c>
      <c r="I8848" s="6" t="s">
        <v>10948</v>
      </c>
      <c r="J8848" s="6" t="s">
        <v>5</v>
      </c>
      <c r="K8848" s="7">
        <v>0</v>
      </c>
      <c r="L8848" s="7">
        <f>IFERROR(VLOOKUP(SiscoTable[[#This Row],[Código]],Hoja2!A:B,2,0)*SiscoTable[[#This Row],[Provta(Uns)]],0)</f>
        <v>0</v>
      </c>
      <c r="M8848" s="7">
        <v>0</v>
      </c>
      <c r="N8848" s="7">
        <v>16</v>
      </c>
      <c r="O8848" s="7">
        <f>IFERROR(VLOOKUP(SiscoTable[[#This Row],[Código]],Hoja2!A:B,2,0)*SiscoTable[[#This Row],[Stock_actual]],0)</f>
        <v>227.2</v>
      </c>
      <c r="P8848" s="6" t="s">
        <v>134</v>
      </c>
      <c r="Q8848" s="7">
        <v>0</v>
      </c>
      <c r="R8848" s="7">
        <v>0</v>
      </c>
      <c r="S8848" s="7" t="s">
        <v>11926</v>
      </c>
      <c r="BI8848"/>
      <c r="BJ8848"/>
    </row>
    <row r="8849" spans="2:62" x14ac:dyDescent="0.4">
      <c r="B8849" s="1">
        <v>31997</v>
      </c>
      <c r="C8849" s="6" t="s">
        <v>8</v>
      </c>
      <c r="D8849" s="6" t="s">
        <v>8</v>
      </c>
      <c r="E8849" s="6" t="s">
        <v>8482</v>
      </c>
      <c r="F8849" s="6" t="s">
        <v>10720</v>
      </c>
      <c r="G8849" s="6" t="s">
        <v>10721</v>
      </c>
      <c r="H8849" s="6" t="s">
        <v>10611</v>
      </c>
      <c r="I8849" s="6" t="s">
        <v>10949</v>
      </c>
      <c r="J8849" s="6" t="s">
        <v>5</v>
      </c>
      <c r="K8849" s="7">
        <v>0</v>
      </c>
      <c r="L8849" s="7">
        <f>IFERROR(VLOOKUP(SiscoTable[[#This Row],[Código]],Hoja2!A:B,2,0)*SiscoTable[[#This Row],[Provta(Uns)]],0)</f>
        <v>0</v>
      </c>
      <c r="M8849" s="7">
        <v>0</v>
      </c>
      <c r="N8849" s="7">
        <v>0</v>
      </c>
      <c r="O8849" s="7">
        <f>IFERROR(VLOOKUP(SiscoTable[[#This Row],[Código]],Hoja2!A:B,2,0)*SiscoTable[[#This Row],[Stock_actual]],0)</f>
        <v>0</v>
      </c>
      <c r="P8849" s="6" t="s">
        <v>7</v>
      </c>
      <c r="Q8849" s="7">
        <v>0</v>
      </c>
      <c r="R8849" s="7">
        <v>0</v>
      </c>
      <c r="S8849" s="7" t="s">
        <v>11926</v>
      </c>
      <c r="BI8849"/>
      <c r="BJ8849"/>
    </row>
    <row r="8850" spans="2:62" x14ac:dyDescent="0.4">
      <c r="B8850" s="1">
        <v>31998</v>
      </c>
      <c r="C8850" s="6" t="s">
        <v>30</v>
      </c>
      <c r="D8850" s="6" t="s">
        <v>8</v>
      </c>
      <c r="E8850" s="6" t="s">
        <v>469</v>
      </c>
      <c r="F8850" s="6" t="s">
        <v>1050</v>
      </c>
      <c r="G8850" s="6" t="s">
        <v>1128</v>
      </c>
      <c r="H8850" s="6" t="s">
        <v>1185</v>
      </c>
      <c r="I8850" s="6" t="s">
        <v>1192</v>
      </c>
      <c r="J8850" s="6" t="s">
        <v>5</v>
      </c>
      <c r="K8850" s="7">
        <v>7.17</v>
      </c>
      <c r="L8850" s="7">
        <f>IFERROR(VLOOKUP(SiscoTable[[#This Row],[Código]],Hoja2!A:B,2,0)*SiscoTable[[#This Row],[Provta(Uns)]],0)</f>
        <v>137.66399999999999</v>
      </c>
      <c r="M8850" s="7">
        <v>0</v>
      </c>
      <c r="N8850" s="7">
        <v>6</v>
      </c>
      <c r="O8850" s="7">
        <f>IFERROR(VLOOKUP(SiscoTable[[#This Row],[Código]],Hoja2!A:B,2,0)*SiscoTable[[#This Row],[Stock_actual]],0)</f>
        <v>115.19999999999999</v>
      </c>
      <c r="P8850" s="6" t="s">
        <v>101</v>
      </c>
      <c r="Q8850" s="7">
        <v>8</v>
      </c>
      <c r="R8850" s="7">
        <v>14.399999999999999</v>
      </c>
      <c r="S8850" s="7" t="s">
        <v>11927</v>
      </c>
      <c r="BI8850"/>
      <c r="BJ8850"/>
    </row>
    <row r="8851" spans="2:62" x14ac:dyDescent="0.4">
      <c r="B8851" s="1">
        <v>31999</v>
      </c>
      <c r="C8851" s="6" t="s">
        <v>8</v>
      </c>
      <c r="D8851" s="6" t="s">
        <v>8</v>
      </c>
      <c r="E8851" s="6" t="s">
        <v>3268</v>
      </c>
      <c r="F8851" s="6" t="s">
        <v>6059</v>
      </c>
      <c r="G8851" s="6" t="s">
        <v>6307</v>
      </c>
      <c r="H8851" s="6" t="s">
        <v>6384</v>
      </c>
      <c r="I8851" s="6" t="s">
        <v>6389</v>
      </c>
      <c r="J8851" s="6" t="s">
        <v>5</v>
      </c>
      <c r="K8851" s="7">
        <v>1.83</v>
      </c>
      <c r="L8851" s="7">
        <f>IFERROR(VLOOKUP(SiscoTable[[#This Row],[Código]],Hoja2!A:B,2,0)*SiscoTable[[#This Row],[Provta(Uns)]],0)</f>
        <v>36.417000000000002</v>
      </c>
      <c r="M8851" s="7">
        <v>0</v>
      </c>
      <c r="N8851" s="7">
        <v>4</v>
      </c>
      <c r="O8851" s="7">
        <f>IFERROR(VLOOKUP(SiscoTable[[#This Row],[Código]],Hoja2!A:B,2,0)*SiscoTable[[#This Row],[Stock_actual]],0)</f>
        <v>79.599999999999994</v>
      </c>
      <c r="P8851" s="6" t="s">
        <v>909</v>
      </c>
      <c r="Q8851" s="7">
        <v>2</v>
      </c>
      <c r="R8851" s="7">
        <v>0</v>
      </c>
      <c r="S8851" s="7" t="s">
        <v>11925</v>
      </c>
      <c r="BI8851"/>
      <c r="BJ8851"/>
    </row>
    <row r="8852" spans="2:62" x14ac:dyDescent="0.4">
      <c r="B8852" s="1">
        <v>32000</v>
      </c>
      <c r="C8852" s="6" t="s">
        <v>8</v>
      </c>
      <c r="D8852" s="6" t="s">
        <v>8</v>
      </c>
      <c r="E8852" s="6" t="s">
        <v>8482</v>
      </c>
      <c r="F8852" s="6" t="s">
        <v>10720</v>
      </c>
      <c r="G8852" s="6" t="s">
        <v>11322</v>
      </c>
      <c r="H8852" s="6" t="s">
        <v>9042</v>
      </c>
      <c r="I8852" s="6" t="s">
        <v>11436</v>
      </c>
      <c r="J8852" s="6" t="s">
        <v>5</v>
      </c>
      <c r="K8852" s="7">
        <v>2</v>
      </c>
      <c r="L8852" s="7">
        <f>IFERROR(VLOOKUP(SiscoTable[[#This Row],[Código]],Hoja2!A:B,2,0)*SiscoTable[[#This Row],[Provta(Uns)]],0)</f>
        <v>31</v>
      </c>
      <c r="M8852" s="7">
        <v>0</v>
      </c>
      <c r="N8852" s="7">
        <v>0</v>
      </c>
      <c r="O8852" s="7">
        <f>IFERROR(VLOOKUP(SiscoTable[[#This Row],[Código]],Hoja2!A:B,2,0)*SiscoTable[[#This Row],[Stock_actual]],0)</f>
        <v>0</v>
      </c>
      <c r="P8852" s="6" t="s">
        <v>7</v>
      </c>
      <c r="Q8852" s="7">
        <v>2</v>
      </c>
      <c r="R8852" s="7">
        <v>4.2</v>
      </c>
      <c r="S8852" s="7" t="s">
        <v>11926</v>
      </c>
      <c r="BI8852"/>
      <c r="BJ8852"/>
    </row>
    <row r="8853" spans="2:62" x14ac:dyDescent="0.4">
      <c r="B8853" s="1">
        <v>32001</v>
      </c>
      <c r="C8853" s="6" t="s">
        <v>8</v>
      </c>
      <c r="D8853" s="6" t="s">
        <v>8</v>
      </c>
      <c r="E8853" s="6" t="s">
        <v>8482</v>
      </c>
      <c r="F8853" s="6" t="s">
        <v>10720</v>
      </c>
      <c r="G8853" s="6" t="s">
        <v>11322</v>
      </c>
      <c r="H8853" s="6" t="s">
        <v>9042</v>
      </c>
      <c r="I8853" s="6" t="s">
        <v>11437</v>
      </c>
      <c r="J8853" s="6" t="s">
        <v>5</v>
      </c>
      <c r="K8853" s="7">
        <v>3.5</v>
      </c>
      <c r="L8853" s="7">
        <f>IFERROR(VLOOKUP(SiscoTable[[#This Row],[Código]],Hoja2!A:B,2,0)*SiscoTable[[#This Row],[Provta(Uns)]],0)</f>
        <v>54.25</v>
      </c>
      <c r="M8853" s="7">
        <v>0</v>
      </c>
      <c r="N8853" s="7">
        <v>15</v>
      </c>
      <c r="O8853" s="7">
        <f>IFERROR(VLOOKUP(SiscoTable[[#This Row],[Código]],Hoja2!A:B,2,0)*SiscoTable[[#This Row],[Stock_actual]],0)</f>
        <v>232.5</v>
      </c>
      <c r="P8853" s="6" t="s">
        <v>3908</v>
      </c>
      <c r="Q8853" s="7">
        <v>4</v>
      </c>
      <c r="R8853" s="7">
        <v>0</v>
      </c>
      <c r="S8853" s="7" t="s">
        <v>11926</v>
      </c>
      <c r="BI8853"/>
      <c r="BJ8853"/>
    </row>
    <row r="8854" spans="2:62" x14ac:dyDescent="0.4">
      <c r="B8854" s="1">
        <v>32002</v>
      </c>
      <c r="C8854" s="6" t="s">
        <v>8</v>
      </c>
      <c r="D8854" s="6" t="s">
        <v>8</v>
      </c>
      <c r="E8854" s="6" t="s">
        <v>3268</v>
      </c>
      <c r="F8854" s="6" t="s">
        <v>7197</v>
      </c>
      <c r="G8854" s="6" t="s">
        <v>7198</v>
      </c>
      <c r="H8854" s="6" t="s">
        <v>7205</v>
      </c>
      <c r="I8854" s="6" t="s">
        <v>7370</v>
      </c>
      <c r="J8854" s="6" t="s">
        <v>5</v>
      </c>
      <c r="K8854" s="7">
        <v>5.17</v>
      </c>
      <c r="L8854" s="7">
        <f>IFERROR(VLOOKUP(SiscoTable[[#This Row],[Código]],Hoja2!A:B,2,0)*SiscoTable[[#This Row],[Provta(Uns)]],0)</f>
        <v>4.1360000000000001</v>
      </c>
      <c r="M8854" s="7">
        <v>0</v>
      </c>
      <c r="N8854" s="7">
        <v>5</v>
      </c>
      <c r="O8854" s="7">
        <f>IFERROR(VLOOKUP(SiscoTable[[#This Row],[Código]],Hoja2!A:B,2,0)*SiscoTable[[#This Row],[Stock_actual]],0)</f>
        <v>4</v>
      </c>
      <c r="P8854" s="6" t="s">
        <v>252</v>
      </c>
      <c r="Q8854" s="7">
        <v>6</v>
      </c>
      <c r="R8854" s="7">
        <v>10.130000000000001</v>
      </c>
      <c r="S8854" s="7" t="s">
        <v>11928</v>
      </c>
      <c r="BI8854"/>
      <c r="BJ8854"/>
    </row>
    <row r="8855" spans="2:62" x14ac:dyDescent="0.4">
      <c r="B8855" s="1">
        <v>32003</v>
      </c>
      <c r="C8855" s="6" t="s">
        <v>30</v>
      </c>
      <c r="D8855" s="6" t="s">
        <v>30</v>
      </c>
      <c r="E8855" s="6" t="s">
        <v>3268</v>
      </c>
      <c r="F8855" s="6" t="s">
        <v>6803</v>
      </c>
      <c r="G8855" s="6" t="s">
        <v>6804</v>
      </c>
      <c r="H8855" s="6" t="s">
        <v>6821</v>
      </c>
      <c r="I8855" s="6" t="s">
        <v>6836</v>
      </c>
      <c r="J8855" s="6" t="s">
        <v>5</v>
      </c>
      <c r="K8855" s="7">
        <v>13.17</v>
      </c>
      <c r="L8855" s="7">
        <f>IFERROR(VLOOKUP(SiscoTable[[#This Row],[Código]],Hoja2!A:B,2,0)*SiscoTable[[#This Row],[Provta(Uns)]],0)</f>
        <v>165.94200000000001</v>
      </c>
      <c r="M8855" s="7">
        <v>0</v>
      </c>
      <c r="N8855" s="7">
        <v>17</v>
      </c>
      <c r="O8855" s="7">
        <f>IFERROR(VLOOKUP(SiscoTable[[#This Row],[Código]],Hoja2!A:B,2,0)*SiscoTable[[#This Row],[Stock_actual]],0)</f>
        <v>214.2</v>
      </c>
      <c r="P8855" s="6" t="s">
        <v>132</v>
      </c>
      <c r="Q8855" s="7">
        <v>15</v>
      </c>
      <c r="R8855" s="7">
        <v>0</v>
      </c>
      <c r="S8855" s="7" t="s">
        <v>11925</v>
      </c>
      <c r="BI8855"/>
      <c r="BJ8855"/>
    </row>
    <row r="8856" spans="2:62" x14ac:dyDescent="0.4">
      <c r="B8856" s="1">
        <v>32004</v>
      </c>
      <c r="C8856" s="6" t="s">
        <v>8</v>
      </c>
      <c r="D8856" s="6" t="s">
        <v>8</v>
      </c>
      <c r="E8856" s="6" t="s">
        <v>3268</v>
      </c>
      <c r="F8856" s="6" t="s">
        <v>7197</v>
      </c>
      <c r="G8856" s="6" t="s">
        <v>7554</v>
      </c>
      <c r="H8856" s="6" t="s">
        <v>4730</v>
      </c>
      <c r="I8856" s="6" t="s">
        <v>7774</v>
      </c>
      <c r="J8856" s="6" t="s">
        <v>5</v>
      </c>
      <c r="K8856" s="7">
        <v>2.5</v>
      </c>
      <c r="L8856" s="7">
        <f>IFERROR(VLOOKUP(SiscoTable[[#This Row],[Código]],Hoja2!A:B,2,0)*SiscoTable[[#This Row],[Provta(Uns)]],0)</f>
        <v>10</v>
      </c>
      <c r="M8856" s="7">
        <v>0</v>
      </c>
      <c r="N8856" s="7">
        <v>0</v>
      </c>
      <c r="O8856" s="7">
        <f>IFERROR(VLOOKUP(SiscoTable[[#This Row],[Código]],Hoja2!A:B,2,0)*SiscoTable[[#This Row],[Stock_actual]],0)</f>
        <v>0</v>
      </c>
      <c r="P8856" s="6" t="s">
        <v>7</v>
      </c>
      <c r="Q8856" s="7">
        <v>3</v>
      </c>
      <c r="R8856" s="7">
        <v>4.8</v>
      </c>
      <c r="S8856" s="7" t="s">
        <v>11928</v>
      </c>
      <c r="BI8856"/>
      <c r="BJ8856"/>
    </row>
    <row r="8857" spans="2:62" x14ac:dyDescent="0.4">
      <c r="B8857" s="1">
        <v>32005</v>
      </c>
      <c r="C8857" s="6" t="s">
        <v>8</v>
      </c>
      <c r="D8857" s="6" t="s">
        <v>8</v>
      </c>
      <c r="E8857" s="6" t="s">
        <v>3268</v>
      </c>
      <c r="F8857" s="6" t="s">
        <v>7197</v>
      </c>
      <c r="G8857" s="6" t="s">
        <v>7554</v>
      </c>
      <c r="H8857" s="6" t="s">
        <v>4730</v>
      </c>
      <c r="I8857" s="6" t="s">
        <v>7775</v>
      </c>
      <c r="J8857" s="6" t="s">
        <v>5</v>
      </c>
      <c r="K8857" s="7">
        <v>2.83</v>
      </c>
      <c r="L8857" s="7">
        <f>IFERROR(VLOOKUP(SiscoTable[[#This Row],[Código]],Hoja2!A:B,2,0)*SiscoTable[[#This Row],[Provta(Uns)]],0)</f>
        <v>11.32</v>
      </c>
      <c r="M8857" s="7">
        <v>0</v>
      </c>
      <c r="N8857" s="7">
        <v>8</v>
      </c>
      <c r="O8857" s="7">
        <f>IFERROR(VLOOKUP(SiscoTable[[#This Row],[Código]],Hoja2!A:B,2,0)*SiscoTable[[#This Row],[Stock_actual]],0)</f>
        <v>32</v>
      </c>
      <c r="P8857" s="6" t="s">
        <v>539</v>
      </c>
      <c r="Q8857" s="7">
        <v>3</v>
      </c>
      <c r="R8857" s="7">
        <v>0</v>
      </c>
      <c r="S8857" s="7" t="s">
        <v>11928</v>
      </c>
      <c r="BI8857"/>
      <c r="BJ8857"/>
    </row>
    <row r="8858" spans="2:62" x14ac:dyDescent="0.4">
      <c r="B8858" s="1">
        <v>32006</v>
      </c>
      <c r="C8858" s="6" t="s">
        <v>8</v>
      </c>
      <c r="D8858" s="6" t="s">
        <v>8</v>
      </c>
      <c r="E8858" s="6" t="s">
        <v>3268</v>
      </c>
      <c r="F8858" s="6" t="s">
        <v>7197</v>
      </c>
      <c r="G8858" s="6" t="s">
        <v>7554</v>
      </c>
      <c r="H8858" s="6" t="s">
        <v>4730</v>
      </c>
      <c r="I8858" s="6" t="s">
        <v>7776</v>
      </c>
      <c r="J8858" s="6" t="s">
        <v>5</v>
      </c>
      <c r="K8858" s="7">
        <v>2.17</v>
      </c>
      <c r="L8858" s="7">
        <f>IFERROR(VLOOKUP(SiscoTable[[#This Row],[Código]],Hoja2!A:B,2,0)*SiscoTable[[#This Row],[Provta(Uns)]],0)</f>
        <v>12.585999999999999</v>
      </c>
      <c r="M8858" s="7">
        <v>0</v>
      </c>
      <c r="N8858" s="7">
        <v>17</v>
      </c>
      <c r="O8858" s="7">
        <f>IFERROR(VLOOKUP(SiscoTable[[#This Row],[Código]],Hoja2!A:B,2,0)*SiscoTable[[#This Row],[Stock_actual]],0)</f>
        <v>98.6</v>
      </c>
      <c r="P8858" s="6" t="s">
        <v>2658</v>
      </c>
      <c r="Q8858" s="7">
        <v>2</v>
      </c>
      <c r="R8858" s="7">
        <v>0</v>
      </c>
      <c r="S8858" s="7" t="s">
        <v>11928</v>
      </c>
      <c r="BI8858"/>
      <c r="BJ8858"/>
    </row>
    <row r="8859" spans="2:62" x14ac:dyDescent="0.4">
      <c r="B8859" s="1">
        <v>32008</v>
      </c>
      <c r="C8859" s="6" t="s">
        <v>8</v>
      </c>
      <c r="D8859" s="6" t="s">
        <v>8</v>
      </c>
      <c r="E8859" s="6" t="s">
        <v>3268</v>
      </c>
      <c r="F8859" s="6" t="s">
        <v>7197</v>
      </c>
      <c r="G8859" s="6" t="s">
        <v>7554</v>
      </c>
      <c r="H8859" s="6" t="s">
        <v>4730</v>
      </c>
      <c r="I8859" s="6" t="s">
        <v>7777</v>
      </c>
      <c r="J8859" s="6" t="s">
        <v>5</v>
      </c>
      <c r="K8859" s="7">
        <v>0.67</v>
      </c>
      <c r="L8859" s="7">
        <f>IFERROR(VLOOKUP(SiscoTable[[#This Row],[Código]],Hoja2!A:B,2,0)*SiscoTable[[#This Row],[Provta(Uns)]],0)</f>
        <v>2.68</v>
      </c>
      <c r="M8859" s="7">
        <v>0</v>
      </c>
      <c r="N8859" s="7">
        <v>0</v>
      </c>
      <c r="O8859" s="7">
        <f>IFERROR(VLOOKUP(SiscoTable[[#This Row],[Código]],Hoja2!A:B,2,0)*SiscoTable[[#This Row],[Stock_actual]],0)</f>
        <v>0</v>
      </c>
      <c r="P8859" s="6" t="s">
        <v>7</v>
      </c>
      <c r="Q8859" s="7">
        <v>1</v>
      </c>
      <c r="R8859" s="7">
        <v>1.2</v>
      </c>
      <c r="S8859" s="7" t="s">
        <v>11928</v>
      </c>
      <c r="BI8859"/>
      <c r="BJ8859"/>
    </row>
    <row r="8860" spans="2:62" x14ac:dyDescent="0.4">
      <c r="B8860" s="1">
        <v>32012</v>
      </c>
      <c r="C8860" s="6" t="s">
        <v>8</v>
      </c>
      <c r="D8860" s="6" t="s">
        <v>8</v>
      </c>
      <c r="E8860" s="6" t="s">
        <v>3268</v>
      </c>
      <c r="F8860" s="6" t="s">
        <v>7197</v>
      </c>
      <c r="G8860" s="6" t="s">
        <v>7554</v>
      </c>
      <c r="H8860" s="6" t="s">
        <v>4730</v>
      </c>
      <c r="I8860" s="6" t="s">
        <v>7778</v>
      </c>
      <c r="J8860" s="6" t="s">
        <v>5</v>
      </c>
      <c r="K8860" s="7">
        <v>3.33</v>
      </c>
      <c r="L8860" s="7">
        <f>IFERROR(VLOOKUP(SiscoTable[[#This Row],[Código]],Hoja2!A:B,2,0)*SiscoTable[[#This Row],[Provta(Uns)]],0)</f>
        <v>10.656000000000001</v>
      </c>
      <c r="M8860" s="7">
        <v>0</v>
      </c>
      <c r="N8860" s="7">
        <v>0</v>
      </c>
      <c r="O8860" s="7">
        <f>IFERROR(VLOOKUP(SiscoTable[[#This Row],[Código]],Hoja2!A:B,2,0)*SiscoTable[[#This Row],[Stock_actual]],0)</f>
        <v>0</v>
      </c>
      <c r="P8860" s="6" t="s">
        <v>7</v>
      </c>
      <c r="Q8860" s="7">
        <v>4</v>
      </c>
      <c r="R8860" s="7">
        <v>6.6</v>
      </c>
      <c r="S8860" s="7" t="s">
        <v>11928</v>
      </c>
      <c r="BI8860"/>
      <c r="BJ8860"/>
    </row>
    <row r="8861" spans="2:62" x14ac:dyDescent="0.4">
      <c r="B8861" s="1">
        <v>32013</v>
      </c>
      <c r="C8861" s="6" t="s">
        <v>8</v>
      </c>
      <c r="D8861" s="6" t="s">
        <v>30</v>
      </c>
      <c r="E8861" s="6" t="s">
        <v>3268</v>
      </c>
      <c r="F8861" s="6" t="s">
        <v>7197</v>
      </c>
      <c r="G8861" s="6" t="s">
        <v>7554</v>
      </c>
      <c r="H8861" s="6" t="s">
        <v>4730</v>
      </c>
      <c r="I8861" s="6" t="s">
        <v>7779</v>
      </c>
      <c r="J8861" s="6" t="s">
        <v>5</v>
      </c>
      <c r="K8861" s="7">
        <v>15.5</v>
      </c>
      <c r="L8861" s="7">
        <f>IFERROR(VLOOKUP(SiscoTable[[#This Row],[Código]],Hoja2!A:B,2,0)*SiscoTable[[#This Row],[Provta(Uns)]],0)</f>
        <v>49.6</v>
      </c>
      <c r="M8861" s="7">
        <v>0</v>
      </c>
      <c r="N8861" s="7">
        <v>45</v>
      </c>
      <c r="O8861" s="7">
        <f>IFERROR(VLOOKUP(SiscoTable[[#This Row],[Código]],Hoja2!A:B,2,0)*SiscoTable[[#This Row],[Stock_actual]],0)</f>
        <v>144</v>
      </c>
      <c r="P8861" s="6" t="s">
        <v>1172</v>
      </c>
      <c r="Q8861" s="7">
        <v>17</v>
      </c>
      <c r="R8861" s="7">
        <v>0</v>
      </c>
      <c r="S8861" s="7" t="s">
        <v>11928</v>
      </c>
      <c r="BI8861"/>
      <c r="BJ8861"/>
    </row>
    <row r="8862" spans="2:62" x14ac:dyDescent="0.4">
      <c r="B8862" s="1">
        <v>32014</v>
      </c>
      <c r="C8862" s="6" t="s">
        <v>8</v>
      </c>
      <c r="D8862" s="6" t="s">
        <v>8</v>
      </c>
      <c r="E8862" s="6" t="s">
        <v>2809</v>
      </c>
      <c r="F8862" s="6" t="s">
        <v>2844</v>
      </c>
      <c r="G8862" s="6" t="s">
        <v>2811</v>
      </c>
      <c r="H8862" s="6" t="s">
        <v>2852</v>
      </c>
      <c r="I8862" s="6" t="s">
        <v>2962</v>
      </c>
      <c r="J8862" s="6" t="s">
        <v>200</v>
      </c>
      <c r="K8862" s="7">
        <v>0</v>
      </c>
      <c r="L8862" s="7">
        <f>IFERROR(VLOOKUP(SiscoTable[[#This Row],[Código]],Hoja2!A:B,2,0)*SiscoTable[[#This Row],[Provta(Uns)]],0)</f>
        <v>0</v>
      </c>
      <c r="M8862" s="7">
        <v>0</v>
      </c>
      <c r="N8862" s="7">
        <v>45</v>
      </c>
      <c r="O8862" s="7">
        <f>IFERROR(VLOOKUP(SiscoTable[[#This Row],[Código]],Hoja2!A:B,2,0)*SiscoTable[[#This Row],[Stock_actual]],0)</f>
        <v>0</v>
      </c>
      <c r="P8862" s="6" t="s">
        <v>134</v>
      </c>
      <c r="Q8862" s="7">
        <v>0</v>
      </c>
      <c r="R8862" s="7">
        <v>0</v>
      </c>
      <c r="S8862" s="7" t="s">
        <v>11923</v>
      </c>
      <c r="BI8862"/>
      <c r="BJ8862"/>
    </row>
    <row r="8863" spans="2:62" x14ac:dyDescent="0.4">
      <c r="B8863" s="1">
        <v>32015</v>
      </c>
      <c r="C8863" s="6" t="s">
        <v>30</v>
      </c>
      <c r="D8863" s="6" t="s">
        <v>30</v>
      </c>
      <c r="E8863" s="6" t="s">
        <v>469</v>
      </c>
      <c r="F8863" s="6" t="s">
        <v>668</v>
      </c>
      <c r="G8863" s="6" t="s">
        <v>724</v>
      </c>
      <c r="H8863" s="6" t="s">
        <v>213</v>
      </c>
      <c r="I8863" s="6" t="s">
        <v>738</v>
      </c>
      <c r="J8863" s="6" t="s">
        <v>5</v>
      </c>
      <c r="K8863" s="7">
        <v>12</v>
      </c>
      <c r="L8863" s="34">
        <f>IFERROR(VLOOKUP(SiscoTable[[#This Row],[Código]],Hoja2!A:B,2,0)*SiscoTable[[#This Row],[Provta(Uns)]],0)</f>
        <v>126</v>
      </c>
      <c r="M8863" s="7">
        <v>0</v>
      </c>
      <c r="N8863" s="7">
        <v>0</v>
      </c>
      <c r="O8863" s="34">
        <f>IFERROR(VLOOKUP(SiscoTable[[#This Row],[Código]],Hoja2!A:B,2,0)*SiscoTable[[#This Row],[Stock_actual]],0)</f>
        <v>0</v>
      </c>
      <c r="P8863" s="6" t="s">
        <v>7</v>
      </c>
      <c r="Q8863" s="7">
        <v>13</v>
      </c>
      <c r="R8863" s="7">
        <v>24</v>
      </c>
      <c r="S8863" s="7" t="s">
        <v>11924</v>
      </c>
      <c r="BI8863"/>
      <c r="BJ8863"/>
    </row>
    <row r="8864" spans="2:62" x14ac:dyDescent="0.4">
      <c r="B8864" s="1">
        <v>32016</v>
      </c>
      <c r="C8864" s="6" t="s">
        <v>8</v>
      </c>
      <c r="D8864" s="6" t="s">
        <v>8</v>
      </c>
      <c r="E8864" s="6" t="s">
        <v>8482</v>
      </c>
      <c r="F8864" s="6" t="s">
        <v>9030</v>
      </c>
      <c r="G8864" s="6" t="s">
        <v>9051</v>
      </c>
      <c r="H8864" s="6" t="s">
        <v>9053</v>
      </c>
      <c r="I8864" s="6" t="s">
        <v>9109</v>
      </c>
      <c r="J8864" s="6" t="s">
        <v>5</v>
      </c>
      <c r="K8864" s="7">
        <v>8</v>
      </c>
      <c r="L8864" s="7">
        <f>IFERROR(VLOOKUP(SiscoTable[[#This Row],[Código]],Hoja2!A:B,2,0)*SiscoTable[[#This Row],[Provta(Uns)]],0)</f>
        <v>72</v>
      </c>
      <c r="M8864" s="7">
        <v>0</v>
      </c>
      <c r="N8864" s="7">
        <v>48</v>
      </c>
      <c r="O8864" s="7">
        <f>IFERROR(VLOOKUP(SiscoTable[[#This Row],[Código]],Hoja2!A:B,2,0)*SiscoTable[[#This Row],[Stock_actual]],0)</f>
        <v>432</v>
      </c>
      <c r="P8864" s="6" t="s">
        <v>1014</v>
      </c>
      <c r="Q8864" s="7">
        <v>9</v>
      </c>
      <c r="R8864" s="7">
        <v>0</v>
      </c>
      <c r="S8864" s="7" t="s">
        <v>11926</v>
      </c>
      <c r="BI8864"/>
      <c r="BJ8864"/>
    </row>
    <row r="8865" spans="2:62" x14ac:dyDescent="0.4">
      <c r="B8865" s="1">
        <v>32017</v>
      </c>
      <c r="C8865" s="6" t="s">
        <v>30</v>
      </c>
      <c r="D8865" s="6" t="s">
        <v>30</v>
      </c>
      <c r="E8865" s="6" t="s">
        <v>8482</v>
      </c>
      <c r="F8865" s="6" t="s">
        <v>9030</v>
      </c>
      <c r="G8865" s="6" t="s">
        <v>9051</v>
      </c>
      <c r="H8865" s="6" t="s">
        <v>9053</v>
      </c>
      <c r="I8865" s="6" t="s">
        <v>9091</v>
      </c>
      <c r="J8865" s="6" t="s">
        <v>5</v>
      </c>
      <c r="K8865" s="7">
        <v>18.670000000000002</v>
      </c>
      <c r="L8865" s="7">
        <f>IFERROR(VLOOKUP(SiscoTable[[#This Row],[Código]],Hoja2!A:B,2,0)*SiscoTable[[#This Row],[Provta(Uns)]],0)</f>
        <v>110.15300000000002</v>
      </c>
      <c r="M8865" s="7">
        <v>0</v>
      </c>
      <c r="N8865" s="7">
        <v>120</v>
      </c>
      <c r="O8865" s="7">
        <f>IFERROR(VLOOKUP(SiscoTable[[#This Row],[Código]],Hoja2!A:B,2,0)*SiscoTable[[#This Row],[Stock_actual]],0)</f>
        <v>708</v>
      </c>
      <c r="P8865" s="6" t="s">
        <v>4718</v>
      </c>
      <c r="Q8865" s="7">
        <v>20</v>
      </c>
      <c r="R8865" s="7">
        <v>0</v>
      </c>
      <c r="S8865" s="7" t="s">
        <v>11926</v>
      </c>
      <c r="BI8865"/>
      <c r="BJ8865"/>
    </row>
    <row r="8866" spans="2:62" x14ac:dyDescent="0.4">
      <c r="B8866" s="1">
        <v>32018</v>
      </c>
      <c r="C8866" s="6" t="s">
        <v>8</v>
      </c>
      <c r="D8866" s="6" t="s">
        <v>8</v>
      </c>
      <c r="E8866" s="6" t="s">
        <v>0</v>
      </c>
      <c r="F8866" s="6" t="s">
        <v>73</v>
      </c>
      <c r="G8866" s="6" t="s">
        <v>73</v>
      </c>
      <c r="H8866" s="6" t="s">
        <v>4</v>
      </c>
      <c r="I8866" s="6" t="s">
        <v>158</v>
      </c>
      <c r="J8866" s="6" t="s">
        <v>5</v>
      </c>
      <c r="K8866" s="7">
        <v>0</v>
      </c>
      <c r="L8866" s="7">
        <f>IFERROR(VLOOKUP(SiscoTable[[#This Row],[Código]],Hoja2!A:B,2,0)*SiscoTable[[#This Row],[Provta(Uns)]],0)</f>
        <v>0</v>
      </c>
      <c r="M8866" s="7">
        <v>0</v>
      </c>
      <c r="N8866" s="7">
        <v>26</v>
      </c>
      <c r="O8866" s="7">
        <f>IFERROR(VLOOKUP(SiscoTable[[#This Row],[Código]],Hoja2!A:B,2,0)*SiscoTable[[#This Row],[Stock_actual]],0)</f>
        <v>0</v>
      </c>
      <c r="P8866" s="6" t="s">
        <v>134</v>
      </c>
      <c r="Q8866" s="7">
        <v>0</v>
      </c>
      <c r="R8866" s="7">
        <v>0</v>
      </c>
      <c r="S8866" s="7" t="s">
        <v>11923</v>
      </c>
      <c r="BI8866"/>
      <c r="BJ8866"/>
    </row>
    <row r="8867" spans="2:62" x14ac:dyDescent="0.4">
      <c r="B8867" s="1">
        <v>32019</v>
      </c>
      <c r="C8867" s="6" t="s">
        <v>8</v>
      </c>
      <c r="D8867" s="6" t="s">
        <v>8</v>
      </c>
      <c r="E8867" s="6" t="s">
        <v>3268</v>
      </c>
      <c r="F8867" s="6" t="s">
        <v>3269</v>
      </c>
      <c r="G8867" s="6" t="s">
        <v>4161</v>
      </c>
      <c r="H8867" s="6" t="s">
        <v>3822</v>
      </c>
      <c r="I8867" s="6" t="s">
        <v>4206</v>
      </c>
      <c r="J8867" s="6" t="s">
        <v>5</v>
      </c>
      <c r="K8867" s="7">
        <v>0.67</v>
      </c>
      <c r="L8867" s="7">
        <f>IFERROR(VLOOKUP(SiscoTable[[#This Row],[Código]],Hoja2!A:B,2,0)*SiscoTable[[#This Row],[Provta(Uns)]],0)</f>
        <v>14.003</v>
      </c>
      <c r="M8867" s="7">
        <v>0</v>
      </c>
      <c r="N8867" s="7">
        <v>0</v>
      </c>
      <c r="O8867" s="7">
        <f>IFERROR(VLOOKUP(SiscoTable[[#This Row],[Código]],Hoja2!A:B,2,0)*SiscoTable[[#This Row],[Stock_actual]],0)</f>
        <v>0</v>
      </c>
      <c r="P8867" s="6" t="s">
        <v>7</v>
      </c>
      <c r="Q8867" s="7">
        <v>1</v>
      </c>
      <c r="R8867" s="7">
        <v>1.2</v>
      </c>
      <c r="S8867" s="7" t="s">
        <v>11927</v>
      </c>
      <c r="BI8867"/>
      <c r="BJ8867"/>
    </row>
    <row r="8868" spans="2:62" x14ac:dyDescent="0.4">
      <c r="B8868" s="1">
        <v>32020</v>
      </c>
      <c r="C8868" s="6" t="s">
        <v>8</v>
      </c>
      <c r="D8868" s="6" t="s">
        <v>8</v>
      </c>
      <c r="E8868" s="6" t="s">
        <v>3268</v>
      </c>
      <c r="F8868" s="6" t="s">
        <v>5836</v>
      </c>
      <c r="G8868" s="6" t="s">
        <v>5929</v>
      </c>
      <c r="H8868" s="6" t="s">
        <v>6048</v>
      </c>
      <c r="I8868" s="6" t="s">
        <v>6047</v>
      </c>
      <c r="J8868" s="6" t="s">
        <v>5</v>
      </c>
      <c r="K8868" s="7">
        <v>6</v>
      </c>
      <c r="L8868" s="7">
        <f>IFERROR(VLOOKUP(SiscoTable[[#This Row],[Código]],Hoja2!A:B,2,0)*SiscoTable[[#This Row],[Provta(Uns)]],0)</f>
        <v>51.599999999999994</v>
      </c>
      <c r="M8868" s="7">
        <v>0</v>
      </c>
      <c r="N8868" s="7">
        <v>22</v>
      </c>
      <c r="O8868" s="7">
        <f>IFERROR(VLOOKUP(SiscoTable[[#This Row],[Código]],Hoja2!A:B,2,0)*SiscoTable[[#This Row],[Stock_actual]],0)</f>
        <v>189.2</v>
      </c>
      <c r="P8868" s="6" t="s">
        <v>4220</v>
      </c>
      <c r="Q8868" s="7">
        <v>7</v>
      </c>
      <c r="R8868" s="7">
        <v>0</v>
      </c>
      <c r="S8868" s="7" t="s">
        <v>11928</v>
      </c>
      <c r="BI8868"/>
      <c r="BJ8868"/>
    </row>
    <row r="8869" spans="2:62" x14ac:dyDescent="0.4">
      <c r="B8869" s="1">
        <v>32021</v>
      </c>
      <c r="C8869" s="6" t="s">
        <v>8</v>
      </c>
      <c r="D8869" s="6" t="s">
        <v>8</v>
      </c>
      <c r="E8869" s="6" t="s">
        <v>3268</v>
      </c>
      <c r="F8869" s="6" t="s">
        <v>5836</v>
      </c>
      <c r="G8869" s="6" t="s">
        <v>5929</v>
      </c>
      <c r="H8869" s="6" t="s">
        <v>6048</v>
      </c>
      <c r="I8869" s="6" t="s">
        <v>6049</v>
      </c>
      <c r="J8869" s="6" t="s">
        <v>5</v>
      </c>
      <c r="K8869" s="7">
        <v>8.67</v>
      </c>
      <c r="L8869" s="7">
        <f>IFERROR(VLOOKUP(SiscoTable[[#This Row],[Código]],Hoja2!A:B,2,0)*SiscoTable[[#This Row],[Provta(Uns)]],0)</f>
        <v>74.561999999999998</v>
      </c>
      <c r="M8869" s="7">
        <v>0</v>
      </c>
      <c r="N8869" s="7">
        <v>32</v>
      </c>
      <c r="O8869" s="7">
        <f>IFERROR(VLOOKUP(SiscoTable[[#This Row],[Código]],Hoja2!A:B,2,0)*SiscoTable[[#This Row],[Stock_actual]],0)</f>
        <v>275.2</v>
      </c>
      <c r="P8869" s="6" t="s">
        <v>3331</v>
      </c>
      <c r="Q8869" s="7">
        <v>10</v>
      </c>
      <c r="R8869" s="7">
        <v>0</v>
      </c>
      <c r="S8869" s="7" t="s">
        <v>11928</v>
      </c>
      <c r="BI8869"/>
      <c r="BJ8869"/>
    </row>
    <row r="8870" spans="2:62" x14ac:dyDescent="0.4">
      <c r="B8870" s="1">
        <v>32022</v>
      </c>
      <c r="C8870" s="6" t="s">
        <v>8</v>
      </c>
      <c r="D8870" s="6" t="s">
        <v>8</v>
      </c>
      <c r="E8870" s="6" t="s">
        <v>3268</v>
      </c>
      <c r="F8870" s="6" t="s">
        <v>5836</v>
      </c>
      <c r="G8870" s="6" t="s">
        <v>5929</v>
      </c>
      <c r="H8870" s="6" t="s">
        <v>6048</v>
      </c>
      <c r="I8870" s="6" t="s">
        <v>6050</v>
      </c>
      <c r="J8870" s="6" t="s">
        <v>5</v>
      </c>
      <c r="K8870" s="7">
        <v>5.17</v>
      </c>
      <c r="L8870" s="7">
        <f>IFERROR(VLOOKUP(SiscoTable[[#This Row],[Código]],Hoja2!A:B,2,0)*SiscoTable[[#This Row],[Provta(Uns)]],0)</f>
        <v>44.461999999999996</v>
      </c>
      <c r="M8870" s="7">
        <v>0</v>
      </c>
      <c r="N8870" s="7">
        <v>14</v>
      </c>
      <c r="O8870" s="7">
        <f>IFERROR(VLOOKUP(SiscoTable[[#This Row],[Código]],Hoja2!A:B,2,0)*SiscoTable[[#This Row],[Stock_actual]],0)</f>
        <v>120.39999999999999</v>
      </c>
      <c r="P8870" s="6" t="s">
        <v>1197</v>
      </c>
      <c r="Q8870" s="7">
        <v>6</v>
      </c>
      <c r="R8870" s="7">
        <v>0</v>
      </c>
      <c r="S8870" s="7" t="s">
        <v>11928</v>
      </c>
      <c r="BI8870"/>
      <c r="BJ8870"/>
    </row>
    <row r="8871" spans="2:62" x14ac:dyDescent="0.4">
      <c r="B8871" s="1">
        <v>32023</v>
      </c>
      <c r="C8871" s="6" t="s">
        <v>8</v>
      </c>
      <c r="D8871" s="6" t="s">
        <v>8</v>
      </c>
      <c r="E8871" s="6" t="s">
        <v>3268</v>
      </c>
      <c r="F8871" s="6" t="s">
        <v>5836</v>
      </c>
      <c r="G8871" s="6" t="s">
        <v>5929</v>
      </c>
      <c r="H8871" s="6" t="s">
        <v>6048</v>
      </c>
      <c r="I8871" s="6" t="s">
        <v>6051</v>
      </c>
      <c r="J8871" s="6" t="s">
        <v>5</v>
      </c>
      <c r="K8871" s="7">
        <v>5.33</v>
      </c>
      <c r="L8871" s="7">
        <f>IFERROR(VLOOKUP(SiscoTable[[#This Row],[Código]],Hoja2!A:B,2,0)*SiscoTable[[#This Row],[Provta(Uns)]],0)</f>
        <v>50.634999999999998</v>
      </c>
      <c r="M8871" s="7">
        <v>0</v>
      </c>
      <c r="N8871" s="7">
        <v>13</v>
      </c>
      <c r="O8871" s="7">
        <f>IFERROR(VLOOKUP(SiscoTable[[#This Row],[Código]],Hoja2!A:B,2,0)*SiscoTable[[#This Row],[Stock_actual]],0)</f>
        <v>123.5</v>
      </c>
      <c r="P8871" s="6" t="s">
        <v>600</v>
      </c>
      <c r="Q8871" s="7">
        <v>6</v>
      </c>
      <c r="R8871" s="7">
        <v>0</v>
      </c>
      <c r="S8871" s="7" t="s">
        <v>11928</v>
      </c>
      <c r="BI8871"/>
      <c r="BJ8871"/>
    </row>
    <row r="8872" spans="2:62" x14ac:dyDescent="0.4">
      <c r="B8872" s="1">
        <v>32024</v>
      </c>
      <c r="C8872" s="6" t="s">
        <v>8</v>
      </c>
      <c r="D8872" s="6" t="s">
        <v>8</v>
      </c>
      <c r="E8872" s="6" t="s">
        <v>8482</v>
      </c>
      <c r="F8872" s="6" t="s">
        <v>9030</v>
      </c>
      <c r="G8872" s="6" t="s">
        <v>9184</v>
      </c>
      <c r="H8872" s="6" t="s">
        <v>6038</v>
      </c>
      <c r="I8872" s="6" t="s">
        <v>9267</v>
      </c>
      <c r="J8872" s="6" t="s">
        <v>5</v>
      </c>
      <c r="K8872" s="7">
        <v>0.5</v>
      </c>
      <c r="L8872" s="7">
        <f>IFERROR(VLOOKUP(SiscoTable[[#This Row],[Código]],Hoja2!A:B,2,0)*SiscoTable[[#This Row],[Provta(Uns)]],0)</f>
        <v>10.6</v>
      </c>
      <c r="M8872" s="7">
        <v>0</v>
      </c>
      <c r="N8872" s="7">
        <v>15</v>
      </c>
      <c r="O8872" s="7">
        <f>IFERROR(VLOOKUP(SiscoTable[[#This Row],[Código]],Hoja2!A:B,2,0)*SiscoTable[[#This Row],[Stock_actual]],0)</f>
        <v>318</v>
      </c>
      <c r="P8872" s="6" t="s">
        <v>2284</v>
      </c>
      <c r="Q8872" s="7">
        <v>1</v>
      </c>
      <c r="R8872" s="7">
        <v>0</v>
      </c>
      <c r="S8872" s="7" t="s">
        <v>11926</v>
      </c>
      <c r="BI8872"/>
      <c r="BJ8872"/>
    </row>
    <row r="8873" spans="2:62" x14ac:dyDescent="0.4">
      <c r="B8873" s="1">
        <v>32025</v>
      </c>
      <c r="C8873" s="6" t="s">
        <v>8</v>
      </c>
      <c r="D8873" s="6" t="s">
        <v>8</v>
      </c>
      <c r="E8873" s="6" t="s">
        <v>3268</v>
      </c>
      <c r="F8873" s="6" t="s">
        <v>6059</v>
      </c>
      <c r="G8873" s="6" t="s">
        <v>6307</v>
      </c>
      <c r="H8873" s="6" t="s">
        <v>6384</v>
      </c>
      <c r="I8873" s="6" t="s">
        <v>6390</v>
      </c>
      <c r="J8873" s="6" t="s">
        <v>5</v>
      </c>
      <c r="K8873" s="7">
        <v>1.5</v>
      </c>
      <c r="L8873" s="7">
        <f>IFERROR(VLOOKUP(SiscoTable[[#This Row],[Código]],Hoja2!A:B,2,0)*SiscoTable[[#This Row],[Provta(Uns)]],0)</f>
        <v>30.75</v>
      </c>
      <c r="M8873" s="7">
        <v>0</v>
      </c>
      <c r="N8873" s="7">
        <v>9</v>
      </c>
      <c r="O8873" s="7">
        <f>IFERROR(VLOOKUP(SiscoTable[[#This Row],[Código]],Hoja2!A:B,2,0)*SiscoTable[[#This Row],[Stock_actual]],0)</f>
        <v>184.5</v>
      </c>
      <c r="P8873" s="6" t="s">
        <v>1014</v>
      </c>
      <c r="Q8873" s="7">
        <v>2</v>
      </c>
      <c r="R8873" s="7">
        <v>0</v>
      </c>
      <c r="S8873" s="7" t="s">
        <v>11925</v>
      </c>
      <c r="BI8873"/>
      <c r="BJ8873"/>
    </row>
    <row r="8874" spans="2:62" x14ac:dyDescent="0.4">
      <c r="B8874" s="1">
        <v>32026</v>
      </c>
      <c r="C8874" s="6" t="s">
        <v>8</v>
      </c>
      <c r="D8874" s="6" t="s">
        <v>8</v>
      </c>
      <c r="E8874" s="6" t="s">
        <v>3268</v>
      </c>
      <c r="F8874" s="6" t="s">
        <v>6803</v>
      </c>
      <c r="G8874" s="6" t="s">
        <v>4781</v>
      </c>
      <c r="H8874" s="6" t="s">
        <v>5057</v>
      </c>
      <c r="I8874" s="6" t="s">
        <v>7195</v>
      </c>
      <c r="J8874" s="6" t="s">
        <v>5</v>
      </c>
      <c r="K8874" s="7">
        <v>3.83</v>
      </c>
      <c r="L8874" s="7">
        <f>IFERROR(VLOOKUP(SiscoTable[[#This Row],[Código]],Hoja2!A:B,2,0)*SiscoTable[[#This Row],[Provta(Uns)]],0)</f>
        <v>12.256</v>
      </c>
      <c r="M8874" s="7">
        <v>0</v>
      </c>
      <c r="N8874" s="7">
        <v>1</v>
      </c>
      <c r="O8874" s="7">
        <f>IFERROR(VLOOKUP(SiscoTable[[#This Row],[Código]],Hoja2!A:B,2,0)*SiscoTable[[#This Row],[Stock_actual]],0)</f>
        <v>3.2</v>
      </c>
      <c r="P8874" s="6" t="s">
        <v>76</v>
      </c>
      <c r="Q8874" s="7">
        <v>4</v>
      </c>
      <c r="R8874" s="7">
        <v>7.84</v>
      </c>
      <c r="S8874" s="7" t="s">
        <v>11927</v>
      </c>
      <c r="BI8874"/>
      <c r="BJ8874"/>
    </row>
    <row r="8875" spans="2:62" x14ac:dyDescent="0.4">
      <c r="B8875" s="1">
        <v>32027</v>
      </c>
      <c r="C8875" s="6" t="s">
        <v>8</v>
      </c>
      <c r="D8875" s="6" t="s">
        <v>8</v>
      </c>
      <c r="E8875" s="6" t="s">
        <v>3268</v>
      </c>
      <c r="F8875" s="6" t="s">
        <v>6803</v>
      </c>
      <c r="G8875" s="6" t="s">
        <v>7041</v>
      </c>
      <c r="H8875" s="6" t="s">
        <v>5057</v>
      </c>
      <c r="I8875" s="6" t="s">
        <v>7162</v>
      </c>
      <c r="J8875" s="6" t="s">
        <v>5</v>
      </c>
      <c r="K8875" s="7">
        <v>0</v>
      </c>
      <c r="L8875" s="7">
        <f>IFERROR(VLOOKUP(SiscoTable[[#This Row],[Código]],Hoja2!A:B,2,0)*SiscoTable[[#This Row],[Provta(Uns)]],0)</f>
        <v>0</v>
      </c>
      <c r="M8875" s="7">
        <v>0</v>
      </c>
      <c r="N8875" s="7">
        <v>0</v>
      </c>
      <c r="O8875" s="7">
        <f>IFERROR(VLOOKUP(SiscoTable[[#This Row],[Código]],Hoja2!A:B,2,0)*SiscoTable[[#This Row],[Stock_actual]],0)</f>
        <v>0</v>
      </c>
      <c r="P8875" s="6" t="s">
        <v>7</v>
      </c>
      <c r="Q8875" s="7">
        <v>0</v>
      </c>
      <c r="R8875" s="7">
        <v>0</v>
      </c>
      <c r="S8875" s="7" t="s">
        <v>11925</v>
      </c>
      <c r="BI8875"/>
      <c r="BJ8875"/>
    </row>
    <row r="8876" spans="2:62" x14ac:dyDescent="0.4">
      <c r="B8876" s="1">
        <v>32028</v>
      </c>
      <c r="C8876" s="6" t="s">
        <v>8</v>
      </c>
      <c r="D8876" s="6" t="s">
        <v>8</v>
      </c>
      <c r="E8876" s="6" t="s">
        <v>1734</v>
      </c>
      <c r="F8876" s="6" t="s">
        <v>1735</v>
      </c>
      <c r="G8876" s="6" t="s">
        <v>2312</v>
      </c>
      <c r="H8876" s="6" t="s">
        <v>4</v>
      </c>
      <c r="I8876" s="6" t="s">
        <v>2539</v>
      </c>
      <c r="J8876" s="6" t="s">
        <v>5</v>
      </c>
      <c r="K8876" s="7">
        <v>3.33</v>
      </c>
      <c r="L8876" s="7">
        <f>IFERROR(VLOOKUP(SiscoTable[[#This Row],[Código]],Hoja2!A:B,2,0)*SiscoTable[[#This Row],[Provta(Uns)]],0)</f>
        <v>36.297000000000004</v>
      </c>
      <c r="M8876" s="7">
        <v>0</v>
      </c>
      <c r="N8876" s="7">
        <v>0</v>
      </c>
      <c r="O8876" s="7">
        <f>IFERROR(VLOOKUP(SiscoTable[[#This Row],[Código]],Hoja2!A:B,2,0)*SiscoTable[[#This Row],[Stock_actual]],0)</f>
        <v>0</v>
      </c>
      <c r="P8876" s="6" t="s">
        <v>7</v>
      </c>
      <c r="Q8876" s="7">
        <v>4</v>
      </c>
      <c r="R8876" s="7">
        <v>6.6</v>
      </c>
      <c r="S8876" s="7" t="s">
        <v>11925</v>
      </c>
      <c r="BI8876"/>
      <c r="BJ8876"/>
    </row>
    <row r="8877" spans="2:62" x14ac:dyDescent="0.4">
      <c r="B8877" s="1">
        <v>32029</v>
      </c>
      <c r="C8877" s="6" t="s">
        <v>8</v>
      </c>
      <c r="D8877" s="6" t="s">
        <v>8</v>
      </c>
      <c r="E8877" s="6" t="s">
        <v>1734</v>
      </c>
      <c r="F8877" s="6" t="s">
        <v>1735</v>
      </c>
      <c r="G8877" s="6" t="s">
        <v>2312</v>
      </c>
      <c r="H8877" s="6" t="s">
        <v>4</v>
      </c>
      <c r="I8877" s="6" t="s">
        <v>2540</v>
      </c>
      <c r="J8877" s="6" t="s">
        <v>5</v>
      </c>
      <c r="K8877" s="7">
        <v>3.33</v>
      </c>
      <c r="L8877" s="7">
        <f>IFERROR(VLOOKUP(SiscoTable[[#This Row],[Código]],Hoja2!A:B,2,0)*SiscoTable[[#This Row],[Provta(Uns)]],0)</f>
        <v>46.286999999999999</v>
      </c>
      <c r="M8877" s="7">
        <v>0</v>
      </c>
      <c r="N8877" s="7">
        <v>0</v>
      </c>
      <c r="O8877" s="7">
        <f>IFERROR(VLOOKUP(SiscoTable[[#This Row],[Código]],Hoja2!A:B,2,0)*SiscoTable[[#This Row],[Stock_actual]],0)</f>
        <v>0</v>
      </c>
      <c r="P8877" s="6" t="s">
        <v>7</v>
      </c>
      <c r="Q8877" s="7">
        <v>4</v>
      </c>
      <c r="R8877" s="7">
        <v>6.6</v>
      </c>
      <c r="S8877" s="7" t="s">
        <v>11925</v>
      </c>
      <c r="BI8877"/>
      <c r="BJ8877"/>
    </row>
    <row r="8878" spans="2:62" x14ac:dyDescent="0.4">
      <c r="B8878" s="1">
        <v>32030</v>
      </c>
      <c r="C8878" s="6" t="s">
        <v>30</v>
      </c>
      <c r="D8878" s="6" t="s">
        <v>30</v>
      </c>
      <c r="E8878" s="6" t="s">
        <v>3268</v>
      </c>
      <c r="F8878" s="6" t="s">
        <v>7815</v>
      </c>
      <c r="G8878" s="6" t="s">
        <v>7929</v>
      </c>
      <c r="H8878" s="6" t="s">
        <v>3782</v>
      </c>
      <c r="I8878" s="6" t="s">
        <v>7992</v>
      </c>
      <c r="J8878" s="6" t="s">
        <v>5</v>
      </c>
      <c r="K8878" s="7">
        <v>24.67</v>
      </c>
      <c r="L8878" s="7">
        <f>IFERROR(VLOOKUP(SiscoTable[[#This Row],[Código]],Hoja2!A:B,2,0)*SiscoTable[[#This Row],[Provta(Uns)]],0)</f>
        <v>177.62400000000002</v>
      </c>
      <c r="M8878" s="7">
        <v>144</v>
      </c>
      <c r="N8878" s="7">
        <v>46</v>
      </c>
      <c r="O8878" s="7">
        <f>IFERROR(VLOOKUP(SiscoTable[[#This Row],[Código]],Hoja2!A:B,2,0)*SiscoTable[[#This Row],[Stock_actual]],0)</f>
        <v>331.2</v>
      </c>
      <c r="P8878" s="6" t="s">
        <v>1054</v>
      </c>
      <c r="Q8878" s="7">
        <v>27</v>
      </c>
      <c r="R8878" s="7">
        <v>0</v>
      </c>
      <c r="S8878" s="7" t="s">
        <v>11928</v>
      </c>
      <c r="BI8878"/>
      <c r="BJ8878"/>
    </row>
    <row r="8879" spans="2:62" x14ac:dyDescent="0.4">
      <c r="B8879" s="1">
        <v>32031</v>
      </c>
      <c r="C8879" s="6" t="s">
        <v>8</v>
      </c>
      <c r="D8879" s="6" t="s">
        <v>8</v>
      </c>
      <c r="E8879" s="6" t="s">
        <v>3268</v>
      </c>
      <c r="F8879" s="6" t="s">
        <v>7197</v>
      </c>
      <c r="G8879" s="6" t="s">
        <v>7554</v>
      </c>
      <c r="H8879" s="6" t="s">
        <v>7392</v>
      </c>
      <c r="I8879" s="6" t="s">
        <v>7780</v>
      </c>
      <c r="J8879" s="6" t="s">
        <v>4099</v>
      </c>
      <c r="K8879" s="7">
        <v>0</v>
      </c>
      <c r="L8879" s="7">
        <f>IFERROR(VLOOKUP(SiscoTable[[#This Row],[Código]],Hoja2!A:B,2,0)*SiscoTable[[#This Row],[Provta(Uns)]],0)</f>
        <v>0</v>
      </c>
      <c r="M8879" s="7">
        <v>0</v>
      </c>
      <c r="N8879" s="7">
        <v>4</v>
      </c>
      <c r="O8879" s="7">
        <f>IFERROR(VLOOKUP(SiscoTable[[#This Row],[Código]],Hoja2!A:B,2,0)*SiscoTable[[#This Row],[Stock_actual]],0)</f>
        <v>0</v>
      </c>
      <c r="P8879" s="6" t="s">
        <v>134</v>
      </c>
      <c r="Q8879" s="7">
        <v>0</v>
      </c>
      <c r="R8879" s="7">
        <v>0</v>
      </c>
      <c r="S8879" s="7" t="s">
        <v>11928</v>
      </c>
      <c r="BI8879"/>
      <c r="BJ8879"/>
    </row>
    <row r="8880" spans="2:62" x14ac:dyDescent="0.4">
      <c r="B8880" s="1">
        <v>32032</v>
      </c>
      <c r="C8880" s="6" t="s">
        <v>30</v>
      </c>
      <c r="D8880" s="6" t="s">
        <v>30</v>
      </c>
      <c r="E8880" s="6" t="s">
        <v>8482</v>
      </c>
      <c r="F8880" s="6" t="s">
        <v>9030</v>
      </c>
      <c r="G8880" s="6" t="s">
        <v>9624</v>
      </c>
      <c r="H8880" s="6" t="s">
        <v>2221</v>
      </c>
      <c r="I8880" s="6" t="s">
        <v>9638</v>
      </c>
      <c r="J8880" s="6" t="s">
        <v>5</v>
      </c>
      <c r="K8880" s="7">
        <v>14</v>
      </c>
      <c r="L8880" s="7">
        <f>IFERROR(VLOOKUP(SiscoTable[[#This Row],[Código]],Hoja2!A:B,2,0)*SiscoTable[[#This Row],[Provta(Uns)]],0)</f>
        <v>194.6</v>
      </c>
      <c r="M8880" s="7">
        <v>0</v>
      </c>
      <c r="N8880" s="7">
        <v>186</v>
      </c>
      <c r="O8880" s="7">
        <f>IFERROR(VLOOKUP(SiscoTable[[#This Row],[Código]],Hoja2!A:B,2,0)*SiscoTable[[#This Row],[Stock_actual]],0)</f>
        <v>2585.4</v>
      </c>
      <c r="P8880" s="6" t="s">
        <v>2677</v>
      </c>
      <c r="Q8880" s="7">
        <v>16</v>
      </c>
      <c r="R8880" s="7">
        <v>0</v>
      </c>
      <c r="S8880" s="7" t="s">
        <v>11926</v>
      </c>
      <c r="BI8880"/>
      <c r="BJ8880"/>
    </row>
    <row r="8881" spans="2:62" x14ac:dyDescent="0.4">
      <c r="B8881" s="1">
        <v>32033</v>
      </c>
      <c r="C8881" s="6" t="s">
        <v>30</v>
      </c>
      <c r="D8881" s="6" t="s">
        <v>8</v>
      </c>
      <c r="E8881" s="6" t="s">
        <v>8482</v>
      </c>
      <c r="F8881" s="6" t="s">
        <v>9030</v>
      </c>
      <c r="G8881" s="6" t="s">
        <v>9624</v>
      </c>
      <c r="H8881" s="6" t="s">
        <v>2221</v>
      </c>
      <c r="I8881" s="6" t="s">
        <v>9639</v>
      </c>
      <c r="J8881" s="6" t="s">
        <v>5</v>
      </c>
      <c r="K8881" s="7">
        <v>8.17</v>
      </c>
      <c r="L8881" s="7">
        <f>IFERROR(VLOOKUP(SiscoTable[[#This Row],[Código]],Hoja2!A:B,2,0)*SiscoTable[[#This Row],[Provta(Uns)]],0)</f>
        <v>113.563</v>
      </c>
      <c r="M8881" s="7">
        <v>0</v>
      </c>
      <c r="N8881" s="7">
        <v>11</v>
      </c>
      <c r="O8881" s="7">
        <f>IFERROR(VLOOKUP(SiscoTable[[#This Row],[Código]],Hoja2!A:B,2,0)*SiscoTable[[#This Row],[Stock_actual]],0)</f>
        <v>152.9</v>
      </c>
      <c r="P8881" s="6" t="s">
        <v>300</v>
      </c>
      <c r="Q8881" s="7">
        <v>9</v>
      </c>
      <c r="R8881" s="7">
        <v>0</v>
      </c>
      <c r="S8881" s="7" t="s">
        <v>11926</v>
      </c>
      <c r="BI8881"/>
      <c r="BJ8881"/>
    </row>
    <row r="8882" spans="2:62" x14ac:dyDescent="0.4">
      <c r="B8882" s="1">
        <v>32034</v>
      </c>
      <c r="C8882" s="6" t="s">
        <v>25</v>
      </c>
      <c r="D8882" s="6" t="s">
        <v>30</v>
      </c>
      <c r="E8882" s="6" t="s">
        <v>8482</v>
      </c>
      <c r="F8882" s="6" t="s">
        <v>9030</v>
      </c>
      <c r="G8882" s="6" t="s">
        <v>9624</v>
      </c>
      <c r="H8882" s="6" t="s">
        <v>2221</v>
      </c>
      <c r="I8882" s="6" t="s">
        <v>9625</v>
      </c>
      <c r="J8882" s="6" t="s">
        <v>5</v>
      </c>
      <c r="K8882" s="7">
        <v>31</v>
      </c>
      <c r="L8882" s="7">
        <f>IFERROR(VLOOKUP(SiscoTable[[#This Row],[Código]],Hoja2!A:B,2,0)*SiscoTable[[#This Row],[Provta(Uns)]],0)</f>
        <v>430.90000000000003</v>
      </c>
      <c r="M8882" s="7">
        <v>0</v>
      </c>
      <c r="N8882" s="7">
        <v>84</v>
      </c>
      <c r="O8882" s="7">
        <f>IFERROR(VLOOKUP(SiscoTable[[#This Row],[Código]],Hoja2!A:B,2,0)*SiscoTable[[#This Row],[Stock_actual]],0)</f>
        <v>1167.6000000000001</v>
      </c>
      <c r="P8882" s="6" t="s">
        <v>1197</v>
      </c>
      <c r="Q8882" s="7">
        <v>34</v>
      </c>
      <c r="R8882" s="7">
        <v>0</v>
      </c>
      <c r="S8882" s="7" t="s">
        <v>11926</v>
      </c>
      <c r="BI8882"/>
      <c r="BJ8882"/>
    </row>
    <row r="8883" spans="2:62" x14ac:dyDescent="0.4">
      <c r="B8883" s="1">
        <v>32035</v>
      </c>
      <c r="C8883" s="6" t="s">
        <v>8</v>
      </c>
      <c r="D8883" s="6" t="s">
        <v>8</v>
      </c>
      <c r="E8883" s="6" t="s">
        <v>3268</v>
      </c>
      <c r="F8883" s="6" t="s">
        <v>3269</v>
      </c>
      <c r="G8883" s="6" t="s">
        <v>5267</v>
      </c>
      <c r="H8883" s="6" t="s">
        <v>5065</v>
      </c>
      <c r="I8883" s="6" t="s">
        <v>5516</v>
      </c>
      <c r="J8883" s="6" t="s">
        <v>5</v>
      </c>
      <c r="K8883" s="7">
        <v>4.33</v>
      </c>
      <c r="L8883" s="7">
        <f>IFERROR(VLOOKUP(SiscoTable[[#This Row],[Código]],Hoja2!A:B,2,0)*SiscoTable[[#This Row],[Provta(Uns)]],0)</f>
        <v>13.856000000000002</v>
      </c>
      <c r="M8883" s="7">
        <v>0</v>
      </c>
      <c r="N8883" s="7">
        <v>20</v>
      </c>
      <c r="O8883" s="7">
        <f>IFERROR(VLOOKUP(SiscoTable[[#This Row],[Código]],Hoja2!A:B,2,0)*SiscoTable[[#This Row],[Stock_actual]],0)</f>
        <v>64</v>
      </c>
      <c r="P8883" s="6" t="s">
        <v>4464</v>
      </c>
      <c r="Q8883" s="7">
        <v>5</v>
      </c>
      <c r="R8883" s="7">
        <v>0</v>
      </c>
      <c r="S8883" s="7" t="s">
        <v>11928</v>
      </c>
      <c r="BI8883"/>
      <c r="BJ8883"/>
    </row>
    <row r="8884" spans="2:62" x14ac:dyDescent="0.4">
      <c r="B8884" s="1">
        <v>32036</v>
      </c>
      <c r="C8884" s="6" t="s">
        <v>8</v>
      </c>
      <c r="D8884" s="6" t="s">
        <v>8</v>
      </c>
      <c r="E8884" s="6" t="s">
        <v>3268</v>
      </c>
      <c r="F8884" s="6" t="s">
        <v>3269</v>
      </c>
      <c r="G8884" s="6" t="s">
        <v>5267</v>
      </c>
      <c r="H8884" s="6" t="s">
        <v>5065</v>
      </c>
      <c r="I8884" s="6" t="s">
        <v>5517</v>
      </c>
      <c r="J8884" s="6" t="s">
        <v>5</v>
      </c>
      <c r="K8884" s="7">
        <v>3.83</v>
      </c>
      <c r="L8884" s="7">
        <f>IFERROR(VLOOKUP(SiscoTable[[#This Row],[Código]],Hoja2!A:B,2,0)*SiscoTable[[#This Row],[Provta(Uns)]],0)</f>
        <v>13.022</v>
      </c>
      <c r="M8884" s="7">
        <v>24</v>
      </c>
      <c r="N8884" s="7">
        <v>1</v>
      </c>
      <c r="O8884" s="7">
        <f>IFERROR(VLOOKUP(SiscoTable[[#This Row],[Código]],Hoja2!A:B,2,0)*SiscoTable[[#This Row],[Stock_actual]],0)</f>
        <v>3.4</v>
      </c>
      <c r="P8884" s="6" t="s">
        <v>76</v>
      </c>
      <c r="Q8884" s="7">
        <v>4</v>
      </c>
      <c r="R8884" s="7">
        <v>0</v>
      </c>
      <c r="S8884" s="7" t="s">
        <v>11928</v>
      </c>
      <c r="BI8884"/>
      <c r="BJ8884"/>
    </row>
    <row r="8885" spans="2:62" x14ac:dyDescent="0.4">
      <c r="B8885" s="1">
        <v>32037</v>
      </c>
      <c r="C8885" s="6" t="s">
        <v>8</v>
      </c>
      <c r="D8885" s="6" t="s">
        <v>8</v>
      </c>
      <c r="E8885" s="6" t="s">
        <v>8482</v>
      </c>
      <c r="F8885" s="6" t="s">
        <v>10720</v>
      </c>
      <c r="G8885" s="6" t="s">
        <v>11590</v>
      </c>
      <c r="H8885" s="6" t="s">
        <v>9037</v>
      </c>
      <c r="I8885" s="6" t="s">
        <v>11603</v>
      </c>
      <c r="J8885" s="6" t="s">
        <v>5</v>
      </c>
      <c r="K8885" s="7">
        <v>3.33</v>
      </c>
      <c r="L8885" s="7">
        <f>IFERROR(VLOOKUP(SiscoTable[[#This Row],[Código]],Hoja2!A:B,2,0)*SiscoTable[[#This Row],[Provta(Uns)]],0)</f>
        <v>56.276999999999994</v>
      </c>
      <c r="M8885" s="7">
        <v>0</v>
      </c>
      <c r="N8885" s="7">
        <v>28</v>
      </c>
      <c r="O8885" s="7">
        <f>IFERROR(VLOOKUP(SiscoTable[[#This Row],[Código]],Hoja2!A:B,2,0)*SiscoTable[[#This Row],[Stock_actual]],0)</f>
        <v>473.19999999999993</v>
      </c>
      <c r="P8885" s="6" t="s">
        <v>1019</v>
      </c>
      <c r="Q8885" s="7">
        <v>4</v>
      </c>
      <c r="R8885" s="7">
        <v>0</v>
      </c>
      <c r="S8885" s="7" t="s">
        <v>11926</v>
      </c>
      <c r="BI8885"/>
      <c r="BJ8885"/>
    </row>
    <row r="8886" spans="2:62" x14ac:dyDescent="0.4">
      <c r="B8886" s="1">
        <v>32038</v>
      </c>
      <c r="C8886" s="6" t="s">
        <v>30</v>
      </c>
      <c r="D8886" s="6" t="s">
        <v>8</v>
      </c>
      <c r="E8886" s="6" t="s">
        <v>469</v>
      </c>
      <c r="F8886" s="6" t="s">
        <v>931</v>
      </c>
      <c r="G8886" s="6" t="s">
        <v>931</v>
      </c>
      <c r="H8886" s="6" t="s">
        <v>4</v>
      </c>
      <c r="I8886" s="6" t="s">
        <v>932</v>
      </c>
      <c r="J8886" s="6" t="s">
        <v>5</v>
      </c>
      <c r="K8886" s="7">
        <v>7.67</v>
      </c>
      <c r="L8886" s="7">
        <f>IFERROR(VLOOKUP(SiscoTable[[#This Row],[Código]],Hoja2!A:B,2,0)*SiscoTable[[#This Row],[Provta(Uns)]],0)</f>
        <v>152.63299999999998</v>
      </c>
      <c r="M8886" s="7">
        <v>0</v>
      </c>
      <c r="N8886" s="7">
        <v>0</v>
      </c>
      <c r="O8886" s="7">
        <f>IFERROR(VLOOKUP(SiscoTable[[#This Row],[Código]],Hoja2!A:B,2,0)*SiscoTable[[#This Row],[Stock_actual]],0)</f>
        <v>0</v>
      </c>
      <c r="P8886" s="6" t="s">
        <v>7</v>
      </c>
      <c r="Q8886" s="7">
        <v>9</v>
      </c>
      <c r="R8886" s="7">
        <v>15.600000000000001</v>
      </c>
      <c r="S8886" s="7" t="s">
        <v>11926</v>
      </c>
      <c r="BI8886"/>
      <c r="BJ8886"/>
    </row>
    <row r="8887" spans="2:62" x14ac:dyDescent="0.4">
      <c r="B8887" s="1">
        <v>32039</v>
      </c>
      <c r="C8887" s="6" t="s">
        <v>30</v>
      </c>
      <c r="D8887" s="6" t="s">
        <v>8</v>
      </c>
      <c r="E8887" s="6" t="s">
        <v>469</v>
      </c>
      <c r="F8887" s="6" t="s">
        <v>1050</v>
      </c>
      <c r="G8887" s="6" t="s">
        <v>1128</v>
      </c>
      <c r="H8887" s="6" t="s">
        <v>1185</v>
      </c>
      <c r="I8887" s="6" t="s">
        <v>1193</v>
      </c>
      <c r="J8887" s="6" t="s">
        <v>5</v>
      </c>
      <c r="K8887" s="7">
        <v>6.83</v>
      </c>
      <c r="L8887" s="7">
        <f>IFERROR(VLOOKUP(SiscoTable[[#This Row],[Código]],Hoja2!A:B,2,0)*SiscoTable[[#This Row],[Provta(Uns)]],0)</f>
        <v>133.185</v>
      </c>
      <c r="M8887" s="7">
        <v>0</v>
      </c>
      <c r="N8887" s="7">
        <v>9</v>
      </c>
      <c r="O8887" s="7">
        <f>IFERROR(VLOOKUP(SiscoTable[[#This Row],[Código]],Hoja2!A:B,2,0)*SiscoTable[[#This Row],[Stock_actual]],0)</f>
        <v>175.5</v>
      </c>
      <c r="P8887" s="6" t="s">
        <v>300</v>
      </c>
      <c r="Q8887" s="7">
        <v>8</v>
      </c>
      <c r="R8887" s="7">
        <v>0</v>
      </c>
      <c r="S8887" s="7" t="s">
        <v>11927</v>
      </c>
      <c r="BI8887"/>
      <c r="BJ8887"/>
    </row>
    <row r="8888" spans="2:62" x14ac:dyDescent="0.4">
      <c r="B8888" s="1">
        <v>32040</v>
      </c>
      <c r="C8888" s="6" t="s">
        <v>8</v>
      </c>
      <c r="D8888" s="6" t="s">
        <v>8</v>
      </c>
      <c r="E8888" s="6" t="s">
        <v>3268</v>
      </c>
      <c r="F8888" s="6" t="s">
        <v>7815</v>
      </c>
      <c r="G8888" s="6" t="s">
        <v>8044</v>
      </c>
      <c r="H8888" s="6" t="s">
        <v>4751</v>
      </c>
      <c r="I8888" s="6" t="s">
        <v>8063</v>
      </c>
      <c r="J8888" s="6" t="s">
        <v>5</v>
      </c>
      <c r="K8888" s="7">
        <v>1</v>
      </c>
      <c r="L8888" s="7">
        <f>IFERROR(VLOOKUP(SiscoTable[[#This Row],[Código]],Hoja2!A:B,2,0)*SiscoTable[[#This Row],[Provta(Uns)]],0)</f>
        <v>9</v>
      </c>
      <c r="M8888" s="7">
        <v>0</v>
      </c>
      <c r="N8888" s="7">
        <v>42</v>
      </c>
      <c r="O8888" s="7">
        <f>IFERROR(VLOOKUP(SiscoTable[[#This Row],[Código]],Hoja2!A:B,2,0)*SiscoTable[[#This Row],[Stock_actual]],0)</f>
        <v>378</v>
      </c>
      <c r="P8888" s="6" t="s">
        <v>2025</v>
      </c>
      <c r="Q8888" s="7">
        <v>1</v>
      </c>
      <c r="R8888" s="7">
        <v>0</v>
      </c>
      <c r="S8888" s="7" t="s">
        <v>11927</v>
      </c>
      <c r="BI8888"/>
      <c r="BJ8888"/>
    </row>
    <row r="8889" spans="2:62" x14ac:dyDescent="0.4">
      <c r="B8889" s="1">
        <v>32041</v>
      </c>
      <c r="C8889" s="6" t="s">
        <v>8</v>
      </c>
      <c r="D8889" s="6" t="s">
        <v>8</v>
      </c>
      <c r="E8889" s="6" t="s">
        <v>3268</v>
      </c>
      <c r="F8889" s="6" t="s">
        <v>7815</v>
      </c>
      <c r="G8889" s="6" t="s">
        <v>8044</v>
      </c>
      <c r="H8889" s="6" t="s">
        <v>4751</v>
      </c>
      <c r="I8889" s="6" t="s">
        <v>8064</v>
      </c>
      <c r="J8889" s="6" t="s">
        <v>5</v>
      </c>
      <c r="K8889" s="7">
        <v>3.17</v>
      </c>
      <c r="L8889" s="7">
        <f>IFERROR(VLOOKUP(SiscoTable[[#This Row],[Código]],Hoja2!A:B,2,0)*SiscoTable[[#This Row],[Provta(Uns)]],0)</f>
        <v>44.063000000000002</v>
      </c>
      <c r="M8889" s="7">
        <v>0</v>
      </c>
      <c r="N8889" s="7">
        <v>29</v>
      </c>
      <c r="O8889" s="7">
        <f>IFERROR(VLOOKUP(SiscoTable[[#This Row],[Código]],Hoja2!A:B,2,0)*SiscoTable[[#This Row],[Stock_actual]],0)</f>
        <v>403.1</v>
      </c>
      <c r="P8889" s="6" t="s">
        <v>8065</v>
      </c>
      <c r="Q8889" s="7">
        <v>4</v>
      </c>
      <c r="R8889" s="7">
        <v>0</v>
      </c>
      <c r="S8889" s="7" t="s">
        <v>11927</v>
      </c>
      <c r="BI8889"/>
      <c r="BJ8889"/>
    </row>
    <row r="8890" spans="2:62" x14ac:dyDescent="0.4">
      <c r="B8890" s="1">
        <v>32042</v>
      </c>
      <c r="C8890" s="6" t="s">
        <v>8</v>
      </c>
      <c r="D8890" s="6" t="s">
        <v>8</v>
      </c>
      <c r="E8890" s="6" t="s">
        <v>3268</v>
      </c>
      <c r="F8890" s="6" t="s">
        <v>3269</v>
      </c>
      <c r="G8890" s="6" t="s">
        <v>5267</v>
      </c>
      <c r="H8890" s="6" t="s">
        <v>3274</v>
      </c>
      <c r="I8890" s="6" t="s">
        <v>5518</v>
      </c>
      <c r="J8890" s="6" t="s">
        <v>5</v>
      </c>
      <c r="K8890" s="7">
        <v>4.17</v>
      </c>
      <c r="L8890" s="7">
        <f>IFERROR(VLOOKUP(SiscoTable[[#This Row],[Código]],Hoja2!A:B,2,0)*SiscoTable[[#This Row],[Provta(Uns)]],0)</f>
        <v>34.193999999999996</v>
      </c>
      <c r="M8890" s="7">
        <v>24</v>
      </c>
      <c r="N8890" s="7">
        <v>-1</v>
      </c>
      <c r="O8890" s="7">
        <f>IFERROR(VLOOKUP(SiscoTable[[#This Row],[Código]],Hoja2!A:B,2,0)*SiscoTable[[#This Row],[Stock_actual]],0)</f>
        <v>-8.1999999999999993</v>
      </c>
      <c r="P8890" s="6" t="s">
        <v>7</v>
      </c>
      <c r="Q8890" s="7">
        <v>5</v>
      </c>
      <c r="R8890" s="7">
        <v>0</v>
      </c>
      <c r="S8890" s="7" t="s">
        <v>11927</v>
      </c>
      <c r="BI8890"/>
      <c r="BJ8890"/>
    </row>
    <row r="8891" spans="2:62" x14ac:dyDescent="0.4">
      <c r="B8891" s="1">
        <v>32043</v>
      </c>
      <c r="C8891" s="6" t="s">
        <v>8</v>
      </c>
      <c r="D8891" s="6" t="s">
        <v>8</v>
      </c>
      <c r="E8891" s="6" t="s">
        <v>3268</v>
      </c>
      <c r="F8891" s="6" t="s">
        <v>3269</v>
      </c>
      <c r="G8891" s="6" t="s">
        <v>5267</v>
      </c>
      <c r="H8891" s="6" t="s">
        <v>3274</v>
      </c>
      <c r="I8891" s="6" t="s">
        <v>5519</v>
      </c>
      <c r="J8891" s="6" t="s">
        <v>5</v>
      </c>
      <c r="K8891" s="7">
        <v>3.33</v>
      </c>
      <c r="L8891" s="7">
        <f>IFERROR(VLOOKUP(SiscoTable[[#This Row],[Código]],Hoja2!A:B,2,0)*SiscoTable[[#This Row],[Provta(Uns)]],0)</f>
        <v>36.297000000000004</v>
      </c>
      <c r="M8891" s="7">
        <v>24</v>
      </c>
      <c r="N8891" s="7">
        <v>4</v>
      </c>
      <c r="O8891" s="7">
        <f>IFERROR(VLOOKUP(SiscoTable[[#This Row],[Código]],Hoja2!A:B,2,0)*SiscoTable[[#This Row],[Stock_actual]],0)</f>
        <v>43.6</v>
      </c>
      <c r="P8891" s="6" t="s">
        <v>115</v>
      </c>
      <c r="Q8891" s="7">
        <v>4</v>
      </c>
      <c r="R8891" s="7">
        <v>0</v>
      </c>
      <c r="S8891" s="7" t="s">
        <v>11927</v>
      </c>
      <c r="BI8891"/>
      <c r="BJ8891"/>
    </row>
    <row r="8892" spans="2:62" x14ac:dyDescent="0.4">
      <c r="B8892" s="1">
        <v>32044</v>
      </c>
      <c r="C8892" s="6" t="s">
        <v>30</v>
      </c>
      <c r="D8892" s="6" t="s">
        <v>8</v>
      </c>
      <c r="E8892" s="6" t="s">
        <v>3268</v>
      </c>
      <c r="F8892" s="6" t="s">
        <v>3269</v>
      </c>
      <c r="G8892" s="6" t="s">
        <v>5543</v>
      </c>
      <c r="H8892" s="6" t="s">
        <v>5653</v>
      </c>
      <c r="I8892" s="6" t="s">
        <v>5652</v>
      </c>
      <c r="J8892" s="6" t="s">
        <v>5</v>
      </c>
      <c r="K8892" s="7">
        <v>10.5</v>
      </c>
      <c r="L8892" s="7">
        <f>IFERROR(VLOOKUP(SiscoTable[[#This Row],[Código]],Hoja2!A:B,2,0)*SiscoTable[[#This Row],[Provta(Uns)]],0)</f>
        <v>103.95</v>
      </c>
      <c r="M8892" s="7">
        <v>2</v>
      </c>
      <c r="N8892" s="7">
        <v>18</v>
      </c>
      <c r="O8892" s="7">
        <f>IFERROR(VLOOKUP(SiscoTable[[#This Row],[Código]],Hoja2!A:B,2,0)*SiscoTable[[#This Row],[Stock_actual]],0)</f>
        <v>178.20000000000002</v>
      </c>
      <c r="P8892" s="6" t="s">
        <v>788</v>
      </c>
      <c r="Q8892" s="7">
        <v>12</v>
      </c>
      <c r="R8892" s="7">
        <v>0</v>
      </c>
      <c r="S8892" s="7" t="s">
        <v>11925</v>
      </c>
      <c r="BI8892"/>
      <c r="BJ8892"/>
    </row>
    <row r="8893" spans="2:62" x14ac:dyDescent="0.4">
      <c r="B8893" s="1">
        <v>32045</v>
      </c>
      <c r="C8893" s="6" t="s">
        <v>8</v>
      </c>
      <c r="D8893" s="6" t="s">
        <v>8</v>
      </c>
      <c r="E8893" s="6" t="s">
        <v>3268</v>
      </c>
      <c r="F8893" s="6" t="s">
        <v>3269</v>
      </c>
      <c r="G8893" s="6" t="s">
        <v>5543</v>
      </c>
      <c r="H8893" s="6" t="s">
        <v>5653</v>
      </c>
      <c r="I8893" s="6" t="s">
        <v>5737</v>
      </c>
      <c r="J8893" s="6" t="s">
        <v>5</v>
      </c>
      <c r="K8893" s="7">
        <v>4.83</v>
      </c>
      <c r="L8893" s="7">
        <f>IFERROR(VLOOKUP(SiscoTable[[#This Row],[Código]],Hoja2!A:B,2,0)*SiscoTable[[#This Row],[Provta(Uns)]],0)</f>
        <v>42.987000000000002</v>
      </c>
      <c r="M8893" s="7">
        <v>0</v>
      </c>
      <c r="N8893" s="7">
        <v>13</v>
      </c>
      <c r="O8893" s="7">
        <f>IFERROR(VLOOKUP(SiscoTable[[#This Row],[Código]],Hoja2!A:B,2,0)*SiscoTable[[#This Row],[Stock_actual]],0)</f>
        <v>115.7</v>
      </c>
      <c r="P8893" s="6" t="s">
        <v>1197</v>
      </c>
      <c r="Q8893" s="7">
        <v>5</v>
      </c>
      <c r="R8893" s="7">
        <v>0</v>
      </c>
      <c r="S8893" s="7" t="s">
        <v>11925</v>
      </c>
      <c r="BI8893"/>
      <c r="BJ8893"/>
    </row>
    <row r="8894" spans="2:62" x14ac:dyDescent="0.4">
      <c r="B8894" s="1">
        <v>32046</v>
      </c>
      <c r="C8894" s="6" t="s">
        <v>8</v>
      </c>
      <c r="D8894" s="6" t="s">
        <v>8</v>
      </c>
      <c r="E8894" s="6" t="s">
        <v>3268</v>
      </c>
      <c r="F8894" s="6" t="s">
        <v>3269</v>
      </c>
      <c r="G8894" s="6" t="s">
        <v>5543</v>
      </c>
      <c r="H8894" s="6" t="s">
        <v>5653</v>
      </c>
      <c r="I8894" s="6" t="s">
        <v>5738</v>
      </c>
      <c r="J8894" s="6" t="s">
        <v>5</v>
      </c>
      <c r="K8894" s="7">
        <v>9.67</v>
      </c>
      <c r="L8894" s="7">
        <f>IFERROR(VLOOKUP(SiscoTable[[#This Row],[Código]],Hoja2!A:B,2,0)*SiscoTable[[#This Row],[Provta(Uns)]],0)</f>
        <v>60.920999999999999</v>
      </c>
      <c r="M8894" s="7">
        <v>0</v>
      </c>
      <c r="N8894" s="7">
        <v>14</v>
      </c>
      <c r="O8894" s="7">
        <f>IFERROR(VLOOKUP(SiscoTable[[#This Row],[Código]],Hoja2!A:B,2,0)*SiscoTable[[#This Row],[Stock_actual]],0)</f>
        <v>88.2</v>
      </c>
      <c r="P8894" s="6" t="s">
        <v>558</v>
      </c>
      <c r="Q8894" s="7">
        <v>11</v>
      </c>
      <c r="R8894" s="7">
        <v>0</v>
      </c>
      <c r="S8894" s="7" t="s">
        <v>11925</v>
      </c>
      <c r="BI8894"/>
      <c r="BJ8894"/>
    </row>
    <row r="8895" spans="2:62" x14ac:dyDescent="0.4">
      <c r="B8895" s="1">
        <v>32047</v>
      </c>
      <c r="C8895" s="6" t="s">
        <v>30</v>
      </c>
      <c r="D8895" s="6" t="s">
        <v>8</v>
      </c>
      <c r="E8895" s="6" t="s">
        <v>3268</v>
      </c>
      <c r="F8895" s="6" t="s">
        <v>3269</v>
      </c>
      <c r="G8895" s="6" t="s">
        <v>3270</v>
      </c>
      <c r="H8895" s="6" t="s">
        <v>3274</v>
      </c>
      <c r="I8895" s="6" t="s">
        <v>3350</v>
      </c>
      <c r="J8895" s="6" t="s">
        <v>5</v>
      </c>
      <c r="K8895" s="7">
        <v>0.67</v>
      </c>
      <c r="L8895" s="7">
        <f>IFERROR(VLOOKUP(SiscoTable[[#This Row],[Código]],Hoja2!A:B,2,0)*SiscoTable[[#This Row],[Provta(Uns)]],0)</f>
        <v>96.48</v>
      </c>
      <c r="M8895" s="7">
        <v>8</v>
      </c>
      <c r="N8895" s="7">
        <v>4</v>
      </c>
      <c r="O8895" s="7">
        <f>IFERROR(VLOOKUP(SiscoTable[[#This Row],[Código]],Hoja2!A:B,2,0)*SiscoTable[[#This Row],[Stock_actual]],0)</f>
        <v>576</v>
      </c>
      <c r="P8895" s="6" t="s">
        <v>2524</v>
      </c>
      <c r="Q8895" s="7">
        <v>1</v>
      </c>
      <c r="R8895" s="7">
        <v>0</v>
      </c>
      <c r="S8895" s="7" t="s">
        <v>11927</v>
      </c>
      <c r="BI8895"/>
      <c r="BJ8895"/>
    </row>
    <row r="8896" spans="2:62" x14ac:dyDescent="0.4">
      <c r="B8896" s="1">
        <v>32048</v>
      </c>
      <c r="C8896" s="6" t="s">
        <v>8</v>
      </c>
      <c r="D8896" s="6" t="s">
        <v>8</v>
      </c>
      <c r="E8896" s="6" t="s">
        <v>3268</v>
      </c>
      <c r="F8896" s="6" t="s">
        <v>3269</v>
      </c>
      <c r="G8896" s="6" t="s">
        <v>5543</v>
      </c>
      <c r="H8896" s="6" t="s">
        <v>5653</v>
      </c>
      <c r="I8896" s="6" t="s">
        <v>5739</v>
      </c>
      <c r="J8896" s="6" t="s">
        <v>5</v>
      </c>
      <c r="K8896" s="7">
        <v>5.83</v>
      </c>
      <c r="L8896" s="7">
        <f>IFERROR(VLOOKUP(SiscoTable[[#This Row],[Código]],Hoja2!A:B,2,0)*SiscoTable[[#This Row],[Provta(Uns)]],0)</f>
        <v>48.972000000000001</v>
      </c>
      <c r="M8896" s="7">
        <v>12</v>
      </c>
      <c r="N8896" s="7">
        <v>1</v>
      </c>
      <c r="O8896" s="7">
        <f>IFERROR(VLOOKUP(SiscoTable[[#This Row],[Código]],Hoja2!A:B,2,0)*SiscoTable[[#This Row],[Stock_actual]],0)</f>
        <v>8.4</v>
      </c>
      <c r="P8896" s="6" t="s">
        <v>214</v>
      </c>
      <c r="Q8896" s="7">
        <v>6</v>
      </c>
      <c r="R8896" s="7">
        <v>0</v>
      </c>
      <c r="S8896" s="7" t="s">
        <v>11925</v>
      </c>
      <c r="BI8896"/>
      <c r="BJ8896"/>
    </row>
    <row r="8897" spans="2:62" x14ac:dyDescent="0.4">
      <c r="B8897" s="1">
        <v>32049</v>
      </c>
      <c r="C8897" s="6" t="s">
        <v>8</v>
      </c>
      <c r="D8897" s="6" t="s">
        <v>8</v>
      </c>
      <c r="E8897" s="6" t="s">
        <v>3268</v>
      </c>
      <c r="F8897" s="6" t="s">
        <v>3269</v>
      </c>
      <c r="G8897" s="6" t="s">
        <v>5543</v>
      </c>
      <c r="H8897" s="6" t="s">
        <v>5653</v>
      </c>
      <c r="I8897" s="6" t="s">
        <v>5740</v>
      </c>
      <c r="J8897" s="6" t="s">
        <v>5</v>
      </c>
      <c r="K8897" s="7">
        <v>8.67</v>
      </c>
      <c r="L8897" s="7">
        <f>IFERROR(VLOOKUP(SiscoTable[[#This Row],[Código]],Hoja2!A:B,2,0)*SiscoTable[[#This Row],[Provta(Uns)]],0)</f>
        <v>68.493000000000009</v>
      </c>
      <c r="M8897" s="7">
        <v>0</v>
      </c>
      <c r="N8897" s="7">
        <v>0</v>
      </c>
      <c r="O8897" s="7">
        <f>IFERROR(VLOOKUP(SiscoTable[[#This Row],[Código]],Hoja2!A:B,2,0)*SiscoTable[[#This Row],[Stock_actual]],0)</f>
        <v>0</v>
      </c>
      <c r="P8897" s="6" t="s">
        <v>7</v>
      </c>
      <c r="Q8897" s="7">
        <v>10</v>
      </c>
      <c r="R8897" s="7">
        <v>17.399999999999999</v>
      </c>
      <c r="S8897" s="7" t="s">
        <v>11925</v>
      </c>
      <c r="BI8897"/>
      <c r="BJ8897"/>
    </row>
    <row r="8898" spans="2:62" x14ac:dyDescent="0.4">
      <c r="B8898" s="1">
        <v>32050</v>
      </c>
      <c r="C8898" s="6" t="s">
        <v>8</v>
      </c>
      <c r="D8898" s="6" t="s">
        <v>8</v>
      </c>
      <c r="E8898" s="6" t="s">
        <v>3268</v>
      </c>
      <c r="F8898" s="6" t="s">
        <v>3269</v>
      </c>
      <c r="G8898" s="6" t="s">
        <v>5543</v>
      </c>
      <c r="H8898" s="6" t="s">
        <v>5653</v>
      </c>
      <c r="I8898" s="6" t="s">
        <v>5741</v>
      </c>
      <c r="J8898" s="6" t="s">
        <v>5</v>
      </c>
      <c r="K8898" s="7">
        <v>8.5</v>
      </c>
      <c r="L8898" s="7">
        <f>IFERROR(VLOOKUP(SiscoTable[[#This Row],[Código]],Hoja2!A:B,2,0)*SiscoTable[[#This Row],[Provta(Uns)]],0)</f>
        <v>69.699999999999989</v>
      </c>
      <c r="M8898" s="7">
        <v>0</v>
      </c>
      <c r="N8898" s="7">
        <v>6</v>
      </c>
      <c r="O8898" s="7">
        <f>IFERROR(VLOOKUP(SiscoTable[[#This Row],[Código]],Hoja2!A:B,2,0)*SiscoTable[[#This Row],[Stock_actual]],0)</f>
        <v>49.199999999999996</v>
      </c>
      <c r="P8898" s="6" t="s">
        <v>256</v>
      </c>
      <c r="Q8898" s="7">
        <v>9</v>
      </c>
      <c r="R8898" s="7">
        <v>16.680000000000003</v>
      </c>
      <c r="S8898" s="7" t="s">
        <v>11925</v>
      </c>
      <c r="BI8898"/>
      <c r="BJ8898"/>
    </row>
    <row r="8899" spans="2:62" x14ac:dyDescent="0.4">
      <c r="B8899" s="1">
        <v>32052</v>
      </c>
      <c r="C8899" s="6" t="s">
        <v>30</v>
      </c>
      <c r="D8899" s="6" t="s">
        <v>8</v>
      </c>
      <c r="E8899" s="6" t="s">
        <v>3268</v>
      </c>
      <c r="F8899" s="6" t="s">
        <v>3269</v>
      </c>
      <c r="G8899" s="6" t="s">
        <v>5543</v>
      </c>
      <c r="H8899" s="6" t="s">
        <v>5653</v>
      </c>
      <c r="I8899" s="6" t="s">
        <v>5654</v>
      </c>
      <c r="J8899" s="6" t="s">
        <v>5</v>
      </c>
      <c r="K8899" s="7">
        <v>10.17</v>
      </c>
      <c r="L8899" s="7">
        <f>IFERROR(VLOOKUP(SiscoTable[[#This Row],[Código]],Hoja2!A:B,2,0)*SiscoTable[[#This Row],[Provta(Uns)]],0)</f>
        <v>91.53</v>
      </c>
      <c r="M8899" s="7">
        <v>0</v>
      </c>
      <c r="N8899" s="7">
        <v>14</v>
      </c>
      <c r="O8899" s="7">
        <f>IFERROR(VLOOKUP(SiscoTable[[#This Row],[Código]],Hoja2!A:B,2,0)*SiscoTable[[#This Row],[Stock_actual]],0)</f>
        <v>126</v>
      </c>
      <c r="P8899" s="6" t="s">
        <v>575</v>
      </c>
      <c r="Q8899" s="7">
        <v>11</v>
      </c>
      <c r="R8899" s="7">
        <v>0</v>
      </c>
      <c r="S8899" s="7" t="s">
        <v>11925</v>
      </c>
      <c r="BI8899"/>
      <c r="BJ8899"/>
    </row>
    <row r="8900" spans="2:62" x14ac:dyDescent="0.4">
      <c r="B8900" s="1">
        <v>32053</v>
      </c>
      <c r="C8900" s="6" t="s">
        <v>30</v>
      </c>
      <c r="D8900" s="6" t="s">
        <v>8</v>
      </c>
      <c r="E8900" s="6" t="s">
        <v>3268</v>
      </c>
      <c r="F8900" s="6" t="s">
        <v>3269</v>
      </c>
      <c r="G8900" s="6" t="s">
        <v>5543</v>
      </c>
      <c r="H8900" s="6" t="s">
        <v>5653</v>
      </c>
      <c r="I8900" s="6" t="s">
        <v>5655</v>
      </c>
      <c r="J8900" s="6" t="s">
        <v>5</v>
      </c>
      <c r="K8900" s="7">
        <v>9.5</v>
      </c>
      <c r="L8900" s="7">
        <f>IFERROR(VLOOKUP(SiscoTable[[#This Row],[Código]],Hoja2!A:B,2,0)*SiscoTable[[#This Row],[Provta(Uns)]],0)</f>
        <v>114</v>
      </c>
      <c r="M8900" s="7">
        <v>0</v>
      </c>
      <c r="N8900" s="7">
        <v>10</v>
      </c>
      <c r="O8900" s="7">
        <f>IFERROR(VLOOKUP(SiscoTable[[#This Row],[Código]],Hoja2!A:B,2,0)*SiscoTable[[#This Row],[Stock_actual]],0)</f>
        <v>120</v>
      </c>
      <c r="P8900" s="6" t="s">
        <v>324</v>
      </c>
      <c r="Q8900" s="7">
        <v>11</v>
      </c>
      <c r="R8900" s="7">
        <v>19.12</v>
      </c>
      <c r="S8900" s="7" t="s">
        <v>11925</v>
      </c>
      <c r="BI8900"/>
      <c r="BJ8900"/>
    </row>
    <row r="8901" spans="2:62" x14ac:dyDescent="0.4">
      <c r="B8901" s="1">
        <v>32054</v>
      </c>
      <c r="C8901" s="6" t="s">
        <v>8</v>
      </c>
      <c r="D8901" s="6" t="s">
        <v>8</v>
      </c>
      <c r="E8901" s="6" t="s">
        <v>3268</v>
      </c>
      <c r="F8901" s="6" t="s">
        <v>3269</v>
      </c>
      <c r="G8901" s="6" t="s">
        <v>5543</v>
      </c>
      <c r="H8901" s="6" t="s">
        <v>5653</v>
      </c>
      <c r="I8901" s="6" t="s">
        <v>5742</v>
      </c>
      <c r="J8901" s="6" t="s">
        <v>5</v>
      </c>
      <c r="K8901" s="7">
        <v>8.5</v>
      </c>
      <c r="L8901" s="7">
        <f>IFERROR(VLOOKUP(SiscoTable[[#This Row],[Código]],Hoja2!A:B,2,0)*SiscoTable[[#This Row],[Provta(Uns)]],0)</f>
        <v>42.5</v>
      </c>
      <c r="M8901" s="7">
        <v>0</v>
      </c>
      <c r="N8901" s="7">
        <v>9</v>
      </c>
      <c r="O8901" s="7">
        <f>IFERROR(VLOOKUP(SiscoTable[[#This Row],[Código]],Hoja2!A:B,2,0)*SiscoTable[[#This Row],[Stock_actual]],0)</f>
        <v>45</v>
      </c>
      <c r="P8901" s="6" t="s">
        <v>324</v>
      </c>
      <c r="Q8901" s="7">
        <v>9</v>
      </c>
      <c r="R8901" s="7">
        <v>16.760000000000002</v>
      </c>
      <c r="S8901" s="7" t="s">
        <v>11925</v>
      </c>
      <c r="BI8901"/>
      <c r="BJ8901"/>
    </row>
    <row r="8902" spans="2:62" x14ac:dyDescent="0.4">
      <c r="B8902" s="1">
        <v>32055</v>
      </c>
      <c r="C8902" s="6" t="s">
        <v>8</v>
      </c>
      <c r="D8902" s="6" t="s">
        <v>8</v>
      </c>
      <c r="E8902" s="6" t="s">
        <v>3268</v>
      </c>
      <c r="F8902" s="6" t="s">
        <v>3269</v>
      </c>
      <c r="G8902" s="6" t="s">
        <v>5543</v>
      </c>
      <c r="H8902" s="6" t="s">
        <v>5653</v>
      </c>
      <c r="I8902" s="6" t="s">
        <v>5743</v>
      </c>
      <c r="J8902" s="6" t="s">
        <v>5</v>
      </c>
      <c r="K8902" s="7">
        <v>9.83</v>
      </c>
      <c r="L8902" s="7">
        <f>IFERROR(VLOOKUP(SiscoTable[[#This Row],[Código]],Hoja2!A:B,2,0)*SiscoTable[[#This Row],[Provta(Uns)]],0)</f>
        <v>48.167000000000002</v>
      </c>
      <c r="M8902" s="7">
        <v>0</v>
      </c>
      <c r="N8902" s="7">
        <v>11</v>
      </c>
      <c r="O8902" s="7">
        <f>IFERROR(VLOOKUP(SiscoTable[[#This Row],[Código]],Hoja2!A:B,2,0)*SiscoTable[[#This Row],[Stock_actual]],0)</f>
        <v>53.900000000000006</v>
      </c>
      <c r="P8902" s="6" t="s">
        <v>671</v>
      </c>
      <c r="Q8902" s="7">
        <v>11</v>
      </c>
      <c r="R8902" s="7">
        <v>19.690000000000001</v>
      </c>
      <c r="S8902" s="7" t="s">
        <v>11925</v>
      </c>
      <c r="BI8902"/>
      <c r="BJ8902"/>
    </row>
    <row r="8903" spans="2:62" x14ac:dyDescent="0.4">
      <c r="B8903" s="1">
        <v>32056</v>
      </c>
      <c r="C8903" s="6" t="s">
        <v>8</v>
      </c>
      <c r="D8903" s="6" t="s">
        <v>30</v>
      </c>
      <c r="E8903" s="6" t="s">
        <v>3268</v>
      </c>
      <c r="F8903" s="6" t="s">
        <v>3269</v>
      </c>
      <c r="G8903" s="6" t="s">
        <v>5543</v>
      </c>
      <c r="H8903" s="6" t="s">
        <v>5653</v>
      </c>
      <c r="I8903" s="6" t="s">
        <v>5744</v>
      </c>
      <c r="J8903" s="6" t="s">
        <v>5</v>
      </c>
      <c r="K8903" s="7">
        <v>12.5</v>
      </c>
      <c r="L8903" s="7">
        <f>IFERROR(VLOOKUP(SiscoTable[[#This Row],[Código]],Hoja2!A:B,2,0)*SiscoTable[[#This Row],[Provta(Uns)]],0)</f>
        <v>55.000000000000007</v>
      </c>
      <c r="M8903" s="7">
        <v>0</v>
      </c>
      <c r="N8903" s="7">
        <v>3</v>
      </c>
      <c r="O8903" s="7">
        <f>IFERROR(VLOOKUP(SiscoTable[[#This Row],[Código]],Hoja2!A:B,2,0)*SiscoTable[[#This Row],[Stock_actual]],0)</f>
        <v>13.200000000000001</v>
      </c>
      <c r="P8903" s="6" t="s">
        <v>29</v>
      </c>
      <c r="Q8903" s="7">
        <v>14</v>
      </c>
      <c r="R8903" s="7">
        <v>25.14</v>
      </c>
      <c r="S8903" s="7" t="s">
        <v>11925</v>
      </c>
      <c r="BI8903"/>
      <c r="BJ8903"/>
    </row>
    <row r="8904" spans="2:62" x14ac:dyDescent="0.4">
      <c r="B8904" s="1">
        <v>32057</v>
      </c>
      <c r="C8904" s="6" t="s">
        <v>8</v>
      </c>
      <c r="D8904" s="6" t="s">
        <v>30</v>
      </c>
      <c r="E8904" s="6" t="s">
        <v>3268</v>
      </c>
      <c r="F8904" s="6" t="s">
        <v>3269</v>
      </c>
      <c r="G8904" s="6" t="s">
        <v>5543</v>
      </c>
      <c r="H8904" s="6" t="s">
        <v>5653</v>
      </c>
      <c r="I8904" s="6" t="s">
        <v>5745</v>
      </c>
      <c r="J8904" s="6" t="s">
        <v>5</v>
      </c>
      <c r="K8904" s="7">
        <v>12</v>
      </c>
      <c r="L8904" s="7">
        <f>IFERROR(VLOOKUP(SiscoTable[[#This Row],[Código]],Hoja2!A:B,2,0)*SiscoTable[[#This Row],[Provta(Uns)]],0)</f>
        <v>55.199999999999996</v>
      </c>
      <c r="M8904" s="7">
        <v>0</v>
      </c>
      <c r="N8904" s="7">
        <v>13</v>
      </c>
      <c r="O8904" s="7">
        <f>IFERROR(VLOOKUP(SiscoTable[[#This Row],[Código]],Hoja2!A:B,2,0)*SiscoTable[[#This Row],[Stock_actual]],0)</f>
        <v>59.8</v>
      </c>
      <c r="P8904" s="6" t="s">
        <v>565</v>
      </c>
      <c r="Q8904" s="7">
        <v>13</v>
      </c>
      <c r="R8904" s="7">
        <v>24.200000000000003</v>
      </c>
      <c r="S8904" s="7" t="s">
        <v>11925</v>
      </c>
      <c r="BI8904"/>
      <c r="BJ8904"/>
    </row>
    <row r="8905" spans="2:62" x14ac:dyDescent="0.4">
      <c r="B8905" s="1">
        <v>32058</v>
      </c>
      <c r="C8905" s="6" t="s">
        <v>8</v>
      </c>
      <c r="D8905" s="6" t="s">
        <v>8</v>
      </c>
      <c r="E8905" s="6" t="s">
        <v>3268</v>
      </c>
      <c r="F8905" s="6" t="s">
        <v>3269</v>
      </c>
      <c r="G8905" s="6" t="s">
        <v>5543</v>
      </c>
      <c r="H8905" s="6" t="s">
        <v>5653</v>
      </c>
      <c r="I8905" s="6" t="s">
        <v>5746</v>
      </c>
      <c r="J8905" s="6" t="s">
        <v>5</v>
      </c>
      <c r="K8905" s="7">
        <v>3.33</v>
      </c>
      <c r="L8905" s="7">
        <f>IFERROR(VLOOKUP(SiscoTable[[#This Row],[Código]],Hoja2!A:B,2,0)*SiscoTable[[#This Row],[Provta(Uns)]],0)</f>
        <v>17.649000000000001</v>
      </c>
      <c r="M8905" s="7">
        <v>0</v>
      </c>
      <c r="N8905" s="7">
        <v>12</v>
      </c>
      <c r="O8905" s="7">
        <f>IFERROR(VLOOKUP(SiscoTable[[#This Row],[Código]],Hoja2!A:B,2,0)*SiscoTable[[#This Row],[Stock_actual]],0)</f>
        <v>63.599999999999994</v>
      </c>
      <c r="P8905" s="6" t="s">
        <v>476</v>
      </c>
      <c r="Q8905" s="7">
        <v>4</v>
      </c>
      <c r="R8905" s="7">
        <v>0</v>
      </c>
      <c r="S8905" s="7" t="s">
        <v>11925</v>
      </c>
      <c r="BI8905"/>
      <c r="BJ8905"/>
    </row>
    <row r="8906" spans="2:62" x14ac:dyDescent="0.4">
      <c r="B8906" s="1">
        <v>32059</v>
      </c>
      <c r="C8906" s="6" t="s">
        <v>8</v>
      </c>
      <c r="D8906" s="6" t="s">
        <v>8</v>
      </c>
      <c r="E8906" s="6" t="s">
        <v>3268</v>
      </c>
      <c r="F8906" s="6" t="s">
        <v>3269</v>
      </c>
      <c r="G8906" s="6" t="s">
        <v>5543</v>
      </c>
      <c r="H8906" s="6" t="s">
        <v>5653</v>
      </c>
      <c r="I8906" s="6" t="s">
        <v>5747</v>
      </c>
      <c r="J8906" s="6" t="s">
        <v>5</v>
      </c>
      <c r="K8906" s="7">
        <v>4.5</v>
      </c>
      <c r="L8906" s="7">
        <f>IFERROR(VLOOKUP(SiscoTable[[#This Row],[Código]],Hoja2!A:B,2,0)*SiscoTable[[#This Row],[Provta(Uns)]],0)</f>
        <v>20.25</v>
      </c>
      <c r="M8906" s="7">
        <v>12</v>
      </c>
      <c r="N8906" s="7">
        <v>0</v>
      </c>
      <c r="O8906" s="7">
        <f>IFERROR(VLOOKUP(SiscoTable[[#This Row],[Código]],Hoja2!A:B,2,0)*SiscoTable[[#This Row],[Stock_actual]],0)</f>
        <v>0</v>
      </c>
      <c r="P8906" s="6" t="s">
        <v>7</v>
      </c>
      <c r="Q8906" s="7">
        <v>5</v>
      </c>
      <c r="R8906" s="7">
        <v>0</v>
      </c>
      <c r="S8906" s="7" t="s">
        <v>11925</v>
      </c>
      <c r="BI8906"/>
      <c r="BJ8906"/>
    </row>
    <row r="8907" spans="2:62" x14ac:dyDescent="0.4">
      <c r="B8907" s="1">
        <v>32060</v>
      </c>
      <c r="C8907" s="6" t="s">
        <v>30</v>
      </c>
      <c r="D8907" s="6" t="s">
        <v>30</v>
      </c>
      <c r="E8907" s="6" t="s">
        <v>3268</v>
      </c>
      <c r="F8907" s="6" t="s">
        <v>3269</v>
      </c>
      <c r="G8907" s="6" t="s">
        <v>5543</v>
      </c>
      <c r="H8907" s="6" t="s">
        <v>5653</v>
      </c>
      <c r="I8907" s="6" t="s">
        <v>5656</v>
      </c>
      <c r="J8907" s="6" t="s">
        <v>5</v>
      </c>
      <c r="K8907" s="7">
        <v>33.17</v>
      </c>
      <c r="L8907" s="7">
        <f>IFERROR(VLOOKUP(SiscoTable[[#This Row],[Código]],Hoja2!A:B,2,0)*SiscoTable[[#This Row],[Provta(Uns)]],0)</f>
        <v>195.70300000000003</v>
      </c>
      <c r="M8907" s="7">
        <v>0</v>
      </c>
      <c r="N8907" s="7">
        <v>0</v>
      </c>
      <c r="O8907" s="7">
        <f>IFERROR(VLOOKUP(SiscoTable[[#This Row],[Código]],Hoja2!A:B,2,0)*SiscoTable[[#This Row],[Stock_actual]],0)</f>
        <v>0</v>
      </c>
      <c r="P8907" s="6" t="s">
        <v>7</v>
      </c>
      <c r="Q8907" s="7">
        <v>37</v>
      </c>
      <c r="R8907" s="7">
        <v>66.600000000000009</v>
      </c>
      <c r="S8907" s="7" t="s">
        <v>11925</v>
      </c>
      <c r="BI8907"/>
      <c r="BJ8907"/>
    </row>
    <row r="8908" spans="2:62" x14ac:dyDescent="0.4">
      <c r="B8908" s="1">
        <v>32061</v>
      </c>
      <c r="C8908" s="6" t="s">
        <v>8</v>
      </c>
      <c r="D8908" s="6" t="s">
        <v>8</v>
      </c>
      <c r="E8908" s="6" t="s">
        <v>3268</v>
      </c>
      <c r="F8908" s="6" t="s">
        <v>3269</v>
      </c>
      <c r="G8908" s="6" t="s">
        <v>5543</v>
      </c>
      <c r="H8908" s="6" t="s">
        <v>5653</v>
      </c>
      <c r="I8908" s="6" t="s">
        <v>5748</v>
      </c>
      <c r="J8908" s="6" t="s">
        <v>5</v>
      </c>
      <c r="K8908" s="7">
        <v>9.83</v>
      </c>
      <c r="L8908" s="7">
        <f>IFERROR(VLOOKUP(SiscoTable[[#This Row],[Código]],Hoja2!A:B,2,0)*SiscoTable[[#This Row],[Provta(Uns)]],0)</f>
        <v>41.286000000000001</v>
      </c>
      <c r="M8908" s="7">
        <v>0</v>
      </c>
      <c r="N8908" s="7">
        <v>13</v>
      </c>
      <c r="O8908" s="7">
        <f>IFERROR(VLOOKUP(SiscoTable[[#This Row],[Código]],Hoja2!A:B,2,0)*SiscoTable[[#This Row],[Stock_actual]],0)</f>
        <v>54.6</v>
      </c>
      <c r="P8908" s="6" t="s">
        <v>300</v>
      </c>
      <c r="Q8908" s="7">
        <v>11</v>
      </c>
      <c r="R8908" s="7">
        <v>0</v>
      </c>
      <c r="S8908" s="7" t="s">
        <v>11925</v>
      </c>
      <c r="BI8908"/>
      <c r="BJ8908"/>
    </row>
    <row r="8909" spans="2:62" x14ac:dyDescent="0.4">
      <c r="B8909" s="1">
        <v>32062</v>
      </c>
      <c r="C8909" s="6" t="s">
        <v>8</v>
      </c>
      <c r="D8909" s="6" t="s">
        <v>8</v>
      </c>
      <c r="E8909" s="6" t="s">
        <v>3268</v>
      </c>
      <c r="F8909" s="6" t="s">
        <v>3269</v>
      </c>
      <c r="G8909" s="6" t="s">
        <v>5543</v>
      </c>
      <c r="H8909" s="6" t="s">
        <v>5653</v>
      </c>
      <c r="I8909" s="6" t="s">
        <v>5749</v>
      </c>
      <c r="J8909" s="6" t="s">
        <v>5</v>
      </c>
      <c r="K8909" s="7">
        <v>6.5</v>
      </c>
      <c r="L8909" s="7">
        <f>IFERROR(VLOOKUP(SiscoTable[[#This Row],[Código]],Hoja2!A:B,2,0)*SiscoTable[[#This Row],[Provta(Uns)]],0)</f>
        <v>27.3</v>
      </c>
      <c r="M8909" s="7">
        <v>20</v>
      </c>
      <c r="N8909" s="7">
        <v>0</v>
      </c>
      <c r="O8909" s="7">
        <f>IFERROR(VLOOKUP(SiscoTable[[#This Row],[Código]],Hoja2!A:B,2,0)*SiscoTable[[#This Row],[Stock_actual]],0)</f>
        <v>0</v>
      </c>
      <c r="P8909" s="6" t="s">
        <v>7</v>
      </c>
      <c r="Q8909" s="7">
        <v>7</v>
      </c>
      <c r="R8909" s="7">
        <v>0</v>
      </c>
      <c r="S8909" s="7" t="s">
        <v>11925</v>
      </c>
      <c r="BI8909"/>
      <c r="BJ8909"/>
    </row>
    <row r="8910" spans="2:62" x14ac:dyDescent="0.4">
      <c r="B8910" s="1">
        <v>32063</v>
      </c>
      <c r="C8910" s="6" t="s">
        <v>8</v>
      </c>
      <c r="D8910" s="6" t="s">
        <v>30</v>
      </c>
      <c r="E8910" s="6" t="s">
        <v>3268</v>
      </c>
      <c r="F8910" s="6" t="s">
        <v>3269</v>
      </c>
      <c r="G8910" s="6" t="s">
        <v>5543</v>
      </c>
      <c r="H8910" s="6" t="s">
        <v>5653</v>
      </c>
      <c r="I8910" s="6" t="s">
        <v>5750</v>
      </c>
      <c r="J8910" s="6" t="s">
        <v>5</v>
      </c>
      <c r="K8910" s="7">
        <v>11.67</v>
      </c>
      <c r="L8910" s="7">
        <f>IFERROR(VLOOKUP(SiscoTable[[#This Row],[Código]],Hoja2!A:B,2,0)*SiscoTable[[#This Row],[Provta(Uns)]],0)</f>
        <v>61.850999999999999</v>
      </c>
      <c r="M8910" s="7">
        <v>0</v>
      </c>
      <c r="N8910" s="7">
        <v>9</v>
      </c>
      <c r="O8910" s="7">
        <f>IFERROR(VLOOKUP(SiscoTable[[#This Row],[Código]],Hoja2!A:B,2,0)*SiscoTable[[#This Row],[Stock_actual]],0)</f>
        <v>47.699999999999996</v>
      </c>
      <c r="P8910" s="6" t="s">
        <v>119</v>
      </c>
      <c r="Q8910" s="7">
        <v>13</v>
      </c>
      <c r="R8910" s="7">
        <v>23.370000000000005</v>
      </c>
      <c r="S8910" s="7" t="s">
        <v>11925</v>
      </c>
      <c r="BI8910"/>
      <c r="BJ8910"/>
    </row>
    <row r="8911" spans="2:62" x14ac:dyDescent="0.4">
      <c r="B8911" s="1">
        <v>32064</v>
      </c>
      <c r="C8911" s="6" t="s">
        <v>8</v>
      </c>
      <c r="D8911" s="6" t="s">
        <v>8</v>
      </c>
      <c r="E8911" s="6" t="s">
        <v>3268</v>
      </c>
      <c r="F8911" s="6" t="s">
        <v>3269</v>
      </c>
      <c r="G8911" s="6" t="s">
        <v>5543</v>
      </c>
      <c r="H8911" s="6" t="s">
        <v>5653</v>
      </c>
      <c r="I8911" s="6" t="s">
        <v>5751</v>
      </c>
      <c r="J8911" s="6" t="s">
        <v>5</v>
      </c>
      <c r="K8911" s="7">
        <v>11</v>
      </c>
      <c r="L8911" s="7">
        <f>IFERROR(VLOOKUP(SiscoTable[[#This Row],[Código]],Hoja2!A:B,2,0)*SiscoTable[[#This Row],[Provta(Uns)]],0)</f>
        <v>63.8</v>
      </c>
      <c r="M8911" s="7">
        <v>10</v>
      </c>
      <c r="N8911" s="7">
        <v>0</v>
      </c>
      <c r="O8911" s="7">
        <f>IFERROR(VLOOKUP(SiscoTable[[#This Row],[Código]],Hoja2!A:B,2,0)*SiscoTable[[#This Row],[Stock_actual]],0)</f>
        <v>0</v>
      </c>
      <c r="P8911" s="6" t="s">
        <v>7</v>
      </c>
      <c r="Q8911" s="7">
        <v>12</v>
      </c>
      <c r="R8911" s="7">
        <v>12.2</v>
      </c>
      <c r="S8911" s="7" t="s">
        <v>11925</v>
      </c>
      <c r="BI8911"/>
      <c r="BJ8911"/>
    </row>
    <row r="8912" spans="2:62" x14ac:dyDescent="0.4">
      <c r="B8912" s="1">
        <v>32065</v>
      </c>
      <c r="C8912" s="6" t="s">
        <v>8</v>
      </c>
      <c r="D8912" s="6" t="s">
        <v>8</v>
      </c>
      <c r="E8912" s="6" t="s">
        <v>3268</v>
      </c>
      <c r="F8912" s="6" t="s">
        <v>3269</v>
      </c>
      <c r="G8912" s="6" t="s">
        <v>5543</v>
      </c>
      <c r="H8912" s="6" t="s">
        <v>5647</v>
      </c>
      <c r="I8912" s="6" t="s">
        <v>5752</v>
      </c>
      <c r="J8912" s="6" t="s">
        <v>5</v>
      </c>
      <c r="K8912" s="7">
        <v>1.67</v>
      </c>
      <c r="L8912" s="7">
        <f>IFERROR(VLOOKUP(SiscoTable[[#This Row],[Código]],Hoja2!A:B,2,0)*SiscoTable[[#This Row],[Provta(Uns)]],0)</f>
        <v>24.381999999999998</v>
      </c>
      <c r="M8912" s="7">
        <v>6</v>
      </c>
      <c r="N8912" s="7">
        <v>3</v>
      </c>
      <c r="O8912" s="7">
        <f>IFERROR(VLOOKUP(SiscoTable[[#This Row],[Código]],Hoja2!A:B,2,0)*SiscoTable[[#This Row],[Stock_actual]],0)</f>
        <v>43.8</v>
      </c>
      <c r="P8912" s="6" t="s">
        <v>773</v>
      </c>
      <c r="Q8912" s="7">
        <v>2</v>
      </c>
      <c r="R8912" s="7">
        <v>0</v>
      </c>
      <c r="S8912" s="7" t="s">
        <v>11927</v>
      </c>
      <c r="BI8912"/>
      <c r="BJ8912"/>
    </row>
    <row r="8913" spans="2:62" x14ac:dyDescent="0.4">
      <c r="B8913" s="1">
        <v>32066</v>
      </c>
      <c r="C8913" s="6" t="s">
        <v>8</v>
      </c>
      <c r="D8913" s="6" t="s">
        <v>8</v>
      </c>
      <c r="E8913" s="6" t="s">
        <v>3268</v>
      </c>
      <c r="F8913" s="6" t="s">
        <v>3269</v>
      </c>
      <c r="G8913" s="6" t="s">
        <v>5543</v>
      </c>
      <c r="H8913" s="6" t="s">
        <v>5647</v>
      </c>
      <c r="I8913" s="6" t="s">
        <v>5753</v>
      </c>
      <c r="J8913" s="6" t="s">
        <v>5</v>
      </c>
      <c r="K8913" s="7">
        <v>1.33</v>
      </c>
      <c r="L8913" s="7">
        <f>IFERROR(VLOOKUP(SiscoTable[[#This Row],[Código]],Hoja2!A:B,2,0)*SiscoTable[[#This Row],[Provta(Uns)]],0)</f>
        <v>13.167000000000002</v>
      </c>
      <c r="M8913" s="7">
        <v>0</v>
      </c>
      <c r="N8913" s="7">
        <v>7</v>
      </c>
      <c r="O8913" s="7">
        <f>IFERROR(VLOOKUP(SiscoTable[[#This Row],[Código]],Hoja2!A:B,2,0)*SiscoTable[[#This Row],[Stock_actual]],0)</f>
        <v>69.3</v>
      </c>
      <c r="P8913" s="6" t="s">
        <v>492</v>
      </c>
      <c r="Q8913" s="7">
        <v>1</v>
      </c>
      <c r="R8913" s="7">
        <v>0</v>
      </c>
      <c r="S8913" s="7" t="s">
        <v>11927</v>
      </c>
      <c r="BI8913"/>
      <c r="BJ8913"/>
    </row>
    <row r="8914" spans="2:62" x14ac:dyDescent="0.4">
      <c r="B8914" s="1">
        <v>32067</v>
      </c>
      <c r="C8914" s="6" t="s">
        <v>8</v>
      </c>
      <c r="D8914" s="6" t="s">
        <v>30</v>
      </c>
      <c r="E8914" s="6" t="s">
        <v>3268</v>
      </c>
      <c r="F8914" s="6" t="s">
        <v>3269</v>
      </c>
      <c r="G8914" s="6" t="s">
        <v>3479</v>
      </c>
      <c r="H8914" s="6" t="s">
        <v>3498</v>
      </c>
      <c r="I8914" s="6" t="s">
        <v>3672</v>
      </c>
      <c r="J8914" s="6" t="s">
        <v>5</v>
      </c>
      <c r="K8914" s="7">
        <v>43.33</v>
      </c>
      <c r="L8914" s="7">
        <f>IFERROR(VLOOKUP(SiscoTable[[#This Row],[Código]],Hoja2!A:B,2,0)*SiscoTable[[#This Row],[Provta(Uns)]],0)</f>
        <v>25.997999999999998</v>
      </c>
      <c r="M8914" s="7">
        <v>0</v>
      </c>
      <c r="N8914" s="7">
        <v>97</v>
      </c>
      <c r="O8914" s="7">
        <f>IFERROR(VLOOKUP(SiscoTable[[#This Row],[Código]],Hoja2!A:B,2,0)*SiscoTable[[#This Row],[Stock_actual]],0)</f>
        <v>58.199999999999996</v>
      </c>
      <c r="P8914" s="6" t="s">
        <v>556</v>
      </c>
      <c r="Q8914" s="7">
        <v>48</v>
      </c>
      <c r="R8914" s="7">
        <v>0</v>
      </c>
      <c r="S8914" s="7" t="s">
        <v>11928</v>
      </c>
      <c r="BI8914"/>
      <c r="BJ8914"/>
    </row>
    <row r="8915" spans="2:62" x14ac:dyDescent="0.4">
      <c r="B8915" s="1">
        <v>32068</v>
      </c>
      <c r="C8915" s="6" t="s">
        <v>8</v>
      </c>
      <c r="D8915" s="6" t="s">
        <v>8</v>
      </c>
      <c r="E8915" s="6" t="s">
        <v>1734</v>
      </c>
      <c r="F8915" s="6" t="s">
        <v>2566</v>
      </c>
      <c r="G8915" s="6" t="s">
        <v>2567</v>
      </c>
      <c r="H8915" s="6" t="s">
        <v>4</v>
      </c>
      <c r="I8915" s="6" t="s">
        <v>2573</v>
      </c>
      <c r="J8915" s="6" t="s">
        <v>5</v>
      </c>
      <c r="K8915" s="7">
        <v>0.17</v>
      </c>
      <c r="L8915" s="7">
        <f>IFERROR(VLOOKUP(SiscoTable[[#This Row],[Código]],Hoja2!A:B,2,0)*SiscoTable[[#This Row],[Provta(Uns)]],0)</f>
        <v>10.200000000000001</v>
      </c>
      <c r="M8915" s="7">
        <v>0</v>
      </c>
      <c r="N8915" s="7">
        <v>0</v>
      </c>
      <c r="O8915" s="7">
        <f>IFERROR(VLOOKUP(SiscoTable[[#This Row],[Código]],Hoja2!A:B,2,0)*SiscoTable[[#This Row],[Stock_actual]],0)</f>
        <v>0</v>
      </c>
      <c r="P8915" s="6" t="s">
        <v>7</v>
      </c>
      <c r="Q8915" s="7">
        <v>0</v>
      </c>
      <c r="R8915" s="7">
        <v>0</v>
      </c>
      <c r="S8915" s="7" t="s">
        <v>11925</v>
      </c>
      <c r="BI8915"/>
      <c r="BJ8915"/>
    </row>
    <row r="8916" spans="2:62" x14ac:dyDescent="0.4">
      <c r="B8916" s="1">
        <v>32069</v>
      </c>
      <c r="C8916" s="6" t="s">
        <v>8</v>
      </c>
      <c r="D8916" s="6" t="s">
        <v>8</v>
      </c>
      <c r="E8916" s="6" t="s">
        <v>3268</v>
      </c>
      <c r="F8916" s="6" t="s">
        <v>3269</v>
      </c>
      <c r="G8916" s="6" t="s">
        <v>5267</v>
      </c>
      <c r="H8916" s="6" t="s">
        <v>5065</v>
      </c>
      <c r="I8916" s="6" t="s">
        <v>5520</v>
      </c>
      <c r="J8916" s="6" t="s">
        <v>5</v>
      </c>
      <c r="K8916" s="7">
        <v>1</v>
      </c>
      <c r="L8916" s="7">
        <f>IFERROR(VLOOKUP(SiscoTable[[#This Row],[Código]],Hoja2!A:B,2,0)*SiscoTable[[#This Row],[Provta(Uns)]],0)</f>
        <v>3.4</v>
      </c>
      <c r="M8916" s="7">
        <v>24</v>
      </c>
      <c r="N8916" s="7">
        <v>2</v>
      </c>
      <c r="O8916" s="7">
        <f>IFERROR(VLOOKUP(SiscoTable[[#This Row],[Código]],Hoja2!A:B,2,0)*SiscoTable[[#This Row],[Stock_actual]],0)</f>
        <v>6.8</v>
      </c>
      <c r="P8916" s="6" t="s">
        <v>242</v>
      </c>
      <c r="Q8916" s="7">
        <v>1</v>
      </c>
      <c r="R8916" s="7">
        <v>0</v>
      </c>
      <c r="S8916" s="7" t="s">
        <v>11928</v>
      </c>
      <c r="BI8916"/>
      <c r="BJ8916"/>
    </row>
    <row r="8917" spans="2:62" x14ac:dyDescent="0.4">
      <c r="B8917" s="1">
        <v>32071</v>
      </c>
      <c r="C8917" s="6" t="s">
        <v>30</v>
      </c>
      <c r="D8917" s="6" t="s">
        <v>8</v>
      </c>
      <c r="E8917" s="6" t="s">
        <v>3268</v>
      </c>
      <c r="F8917" s="6" t="s">
        <v>8283</v>
      </c>
      <c r="G8917" s="6" t="s">
        <v>8321</v>
      </c>
      <c r="H8917" s="6" t="s">
        <v>1053</v>
      </c>
      <c r="I8917" s="6" t="s">
        <v>8387</v>
      </c>
      <c r="J8917" s="6" t="s">
        <v>5</v>
      </c>
      <c r="K8917" s="7">
        <v>6</v>
      </c>
      <c r="L8917" s="7">
        <f>IFERROR(VLOOKUP(SiscoTable[[#This Row],[Código]],Hoja2!A:B,2,0)*SiscoTable[[#This Row],[Provta(Uns)]],0)</f>
        <v>231</v>
      </c>
      <c r="M8917" s="7">
        <v>0</v>
      </c>
      <c r="N8917" s="7">
        <v>6</v>
      </c>
      <c r="O8917" s="7">
        <f>IFERROR(VLOOKUP(SiscoTable[[#This Row],[Código]],Hoja2!A:B,2,0)*SiscoTable[[#This Row],[Stock_actual]],0)</f>
        <v>231</v>
      </c>
      <c r="P8917" s="6" t="s">
        <v>110</v>
      </c>
      <c r="Q8917" s="7">
        <v>7</v>
      </c>
      <c r="R8917" s="7">
        <v>12</v>
      </c>
      <c r="S8917" s="7" t="s">
        <v>11928</v>
      </c>
      <c r="BI8917"/>
      <c r="BJ8917"/>
    </row>
    <row r="8918" spans="2:62" x14ac:dyDescent="0.4">
      <c r="B8918" s="1">
        <v>32072</v>
      </c>
      <c r="C8918" s="6" t="s">
        <v>30</v>
      </c>
      <c r="D8918" s="6" t="s">
        <v>30</v>
      </c>
      <c r="E8918" s="6" t="s">
        <v>3268</v>
      </c>
      <c r="F8918" s="6" t="s">
        <v>8283</v>
      </c>
      <c r="G8918" s="6" t="s">
        <v>8321</v>
      </c>
      <c r="H8918" s="6" t="s">
        <v>1053</v>
      </c>
      <c r="I8918" s="6" t="s">
        <v>8388</v>
      </c>
      <c r="J8918" s="6" t="s">
        <v>5</v>
      </c>
      <c r="K8918" s="7">
        <v>68.33</v>
      </c>
      <c r="L8918" s="7">
        <f>IFERROR(VLOOKUP(SiscoTable[[#This Row],[Código]],Hoja2!A:B,2,0)*SiscoTable[[#This Row],[Provta(Uns)]],0)</f>
        <v>204.99</v>
      </c>
      <c r="M8918" s="7">
        <v>0</v>
      </c>
      <c r="N8918" s="7">
        <v>177</v>
      </c>
      <c r="O8918" s="7">
        <f>IFERROR(VLOOKUP(SiscoTable[[#This Row],[Código]],Hoja2!A:B,2,0)*SiscoTable[[#This Row],[Stock_actual]],0)</f>
        <v>531</v>
      </c>
      <c r="P8918" s="6" t="s">
        <v>577</v>
      </c>
      <c r="Q8918" s="7">
        <v>75</v>
      </c>
      <c r="R8918" s="7">
        <v>0</v>
      </c>
      <c r="S8918" s="7" t="s">
        <v>11928</v>
      </c>
      <c r="BI8918"/>
      <c r="BJ8918"/>
    </row>
    <row r="8919" spans="2:62" x14ac:dyDescent="0.4">
      <c r="B8919" s="1">
        <v>32073</v>
      </c>
      <c r="C8919" s="6" t="s">
        <v>8</v>
      </c>
      <c r="D8919" s="6" t="s">
        <v>8</v>
      </c>
      <c r="E8919" s="6" t="s">
        <v>2809</v>
      </c>
      <c r="F8919" s="6" t="s">
        <v>2844</v>
      </c>
      <c r="G8919" s="6" t="s">
        <v>2811</v>
      </c>
      <c r="H8919" s="6" t="s">
        <v>4</v>
      </c>
      <c r="I8919" s="6" t="s">
        <v>2963</v>
      </c>
      <c r="J8919" s="6" t="s">
        <v>5</v>
      </c>
      <c r="K8919" s="7">
        <v>0</v>
      </c>
      <c r="L8919" s="7">
        <f>IFERROR(VLOOKUP(SiscoTable[[#This Row],[Código]],Hoja2!A:B,2,0)*SiscoTable[[#This Row],[Provta(Uns)]],0)</f>
        <v>0</v>
      </c>
      <c r="M8919" s="7">
        <v>0</v>
      </c>
      <c r="N8919" s="7">
        <v>0</v>
      </c>
      <c r="O8919" s="7">
        <f>IFERROR(VLOOKUP(SiscoTable[[#This Row],[Código]],Hoja2!A:B,2,0)*SiscoTable[[#This Row],[Stock_actual]],0)</f>
        <v>0</v>
      </c>
      <c r="P8919" s="6" t="s">
        <v>7</v>
      </c>
      <c r="Q8919" s="7">
        <v>0</v>
      </c>
      <c r="R8919" s="7">
        <v>0</v>
      </c>
      <c r="S8919" s="7" t="s">
        <v>11923</v>
      </c>
      <c r="BI8919"/>
      <c r="BJ8919"/>
    </row>
    <row r="8920" spans="2:62" x14ac:dyDescent="0.4">
      <c r="B8920" s="1">
        <v>32074</v>
      </c>
      <c r="C8920" s="6" t="s">
        <v>8</v>
      </c>
      <c r="D8920" s="6" t="s">
        <v>30</v>
      </c>
      <c r="E8920" s="6" t="s">
        <v>3268</v>
      </c>
      <c r="F8920" s="6" t="s">
        <v>3269</v>
      </c>
      <c r="G8920" s="6" t="s">
        <v>4384</v>
      </c>
      <c r="H8920" s="6" t="s">
        <v>4508</v>
      </c>
      <c r="I8920" s="6" t="s">
        <v>4568</v>
      </c>
      <c r="J8920" s="6" t="s">
        <v>5</v>
      </c>
      <c r="K8920" s="7">
        <v>29.17</v>
      </c>
      <c r="L8920" s="7">
        <f>IFERROR(VLOOKUP(SiscoTable[[#This Row],[Código]],Hoja2!A:B,2,0)*SiscoTable[[#This Row],[Provta(Uns)]],0)</f>
        <v>35.003999999999998</v>
      </c>
      <c r="M8920" s="7">
        <v>0</v>
      </c>
      <c r="N8920" s="7">
        <v>233</v>
      </c>
      <c r="O8920" s="7">
        <f>IFERROR(VLOOKUP(SiscoTable[[#This Row],[Código]],Hoja2!A:B,2,0)*SiscoTable[[#This Row],[Stock_actual]],0)</f>
        <v>279.59999999999997</v>
      </c>
      <c r="P8920" s="6" t="s">
        <v>1759</v>
      </c>
      <c r="Q8920" s="7">
        <v>32</v>
      </c>
      <c r="R8920" s="7">
        <v>0</v>
      </c>
      <c r="S8920" s="7" t="s">
        <v>11928</v>
      </c>
      <c r="BI8920"/>
      <c r="BJ8920"/>
    </row>
    <row r="8921" spans="2:62" x14ac:dyDescent="0.4">
      <c r="B8921" s="1">
        <v>32075</v>
      </c>
      <c r="C8921" s="6" t="s">
        <v>8</v>
      </c>
      <c r="D8921" s="6" t="s">
        <v>8</v>
      </c>
      <c r="E8921" s="6" t="s">
        <v>3268</v>
      </c>
      <c r="F8921" s="6" t="s">
        <v>3269</v>
      </c>
      <c r="G8921" s="6" t="s">
        <v>4268</v>
      </c>
      <c r="H8921" s="6" t="s">
        <v>3032</v>
      </c>
      <c r="I8921" s="6" t="s">
        <v>4367</v>
      </c>
      <c r="J8921" s="6" t="s">
        <v>5</v>
      </c>
      <c r="K8921" s="7">
        <v>10.83</v>
      </c>
      <c r="L8921" s="7">
        <f>IFERROR(VLOOKUP(SiscoTable[[#This Row],[Código]],Hoja2!A:B,2,0)*SiscoTable[[#This Row],[Provta(Uns)]],0)</f>
        <v>74.727000000000004</v>
      </c>
      <c r="M8921" s="7">
        <v>0</v>
      </c>
      <c r="N8921" s="7">
        <v>43</v>
      </c>
      <c r="O8921" s="7">
        <f>IFERROR(VLOOKUP(SiscoTable[[#This Row],[Código]],Hoja2!A:B,2,0)*SiscoTable[[#This Row],[Stock_actual]],0)</f>
        <v>296.7</v>
      </c>
      <c r="P8921" s="6" t="s">
        <v>1069</v>
      </c>
      <c r="Q8921" s="7">
        <v>12</v>
      </c>
      <c r="R8921" s="7">
        <v>0</v>
      </c>
      <c r="S8921" s="7" t="s">
        <v>11927</v>
      </c>
      <c r="BI8921"/>
      <c r="BJ8921"/>
    </row>
    <row r="8922" spans="2:62" x14ac:dyDescent="0.4">
      <c r="B8922" s="1">
        <v>32076</v>
      </c>
      <c r="C8922" s="6" t="s">
        <v>8</v>
      </c>
      <c r="D8922" s="6" t="s">
        <v>30</v>
      </c>
      <c r="E8922" s="6" t="s">
        <v>3268</v>
      </c>
      <c r="F8922" s="6" t="s">
        <v>7197</v>
      </c>
      <c r="G8922" s="6" t="s">
        <v>7388</v>
      </c>
      <c r="H8922" s="6" t="s">
        <v>7387</v>
      </c>
      <c r="I8922" s="6" t="s">
        <v>7517</v>
      </c>
      <c r="J8922" s="6" t="s">
        <v>5</v>
      </c>
      <c r="K8922" s="7">
        <v>17.329999999999998</v>
      </c>
      <c r="L8922" s="7">
        <f>IFERROR(VLOOKUP(SiscoTable[[#This Row],[Código]],Hoja2!A:B,2,0)*SiscoTable[[#This Row],[Provta(Uns)]],0)</f>
        <v>17.329999999999998</v>
      </c>
      <c r="M8922" s="7">
        <v>0</v>
      </c>
      <c r="N8922" s="7">
        <v>88</v>
      </c>
      <c r="O8922" s="7">
        <f>IFERROR(VLOOKUP(SiscoTable[[#This Row],[Código]],Hoja2!A:B,2,0)*SiscoTable[[#This Row],[Stock_actual]],0)</f>
        <v>88</v>
      </c>
      <c r="P8922" s="6" t="s">
        <v>4589</v>
      </c>
      <c r="Q8922" s="7">
        <v>19</v>
      </c>
      <c r="R8922" s="7">
        <v>0</v>
      </c>
      <c r="S8922" s="7" t="s">
        <v>11928</v>
      </c>
      <c r="BI8922"/>
      <c r="BJ8922"/>
    </row>
    <row r="8923" spans="2:62" x14ac:dyDescent="0.4">
      <c r="B8923" s="1">
        <v>32077</v>
      </c>
      <c r="C8923" s="6" t="s">
        <v>8</v>
      </c>
      <c r="D8923" s="6" t="s">
        <v>30</v>
      </c>
      <c r="E8923" s="6" t="s">
        <v>3268</v>
      </c>
      <c r="F8923" s="6" t="s">
        <v>7197</v>
      </c>
      <c r="G8923" s="6" t="s">
        <v>7388</v>
      </c>
      <c r="H8923" s="6" t="s">
        <v>7387</v>
      </c>
      <c r="I8923" s="6" t="s">
        <v>7518</v>
      </c>
      <c r="J8923" s="6" t="s">
        <v>5</v>
      </c>
      <c r="K8923" s="7">
        <v>38.33</v>
      </c>
      <c r="L8923" s="7">
        <f>IFERROR(VLOOKUP(SiscoTable[[#This Row],[Código]],Hoja2!A:B,2,0)*SiscoTable[[#This Row],[Provta(Uns)]],0)</f>
        <v>38.33</v>
      </c>
      <c r="M8923" s="7">
        <v>0</v>
      </c>
      <c r="N8923" s="7">
        <v>106</v>
      </c>
      <c r="O8923" s="7">
        <f>IFERROR(VLOOKUP(SiscoTable[[#This Row],[Código]],Hoja2!A:B,2,0)*SiscoTable[[#This Row],[Stock_actual]],0)</f>
        <v>106</v>
      </c>
      <c r="P8923" s="6" t="s">
        <v>997</v>
      </c>
      <c r="Q8923" s="7">
        <v>42</v>
      </c>
      <c r="R8923" s="7">
        <v>0</v>
      </c>
      <c r="S8923" s="7" t="s">
        <v>11928</v>
      </c>
      <c r="BI8923"/>
      <c r="BJ8923"/>
    </row>
    <row r="8924" spans="2:62" x14ac:dyDescent="0.4">
      <c r="B8924" s="1">
        <v>32078</v>
      </c>
      <c r="C8924" s="6" t="s">
        <v>8</v>
      </c>
      <c r="D8924" s="6" t="s">
        <v>8</v>
      </c>
      <c r="E8924" s="6" t="s">
        <v>3268</v>
      </c>
      <c r="F8924" s="6" t="s">
        <v>6803</v>
      </c>
      <c r="G8924" s="6" t="s">
        <v>6852</v>
      </c>
      <c r="H8924" s="6" t="s">
        <v>6880</v>
      </c>
      <c r="I8924" s="6" t="s">
        <v>6903</v>
      </c>
      <c r="J8924" s="6" t="s">
        <v>5</v>
      </c>
      <c r="K8924" s="7">
        <v>3.83</v>
      </c>
      <c r="L8924" s="7">
        <f>IFERROR(VLOOKUP(SiscoTable[[#This Row],[Código]],Hoja2!A:B,2,0)*SiscoTable[[#This Row],[Provta(Uns)]],0)</f>
        <v>9.5749999999999993</v>
      </c>
      <c r="M8924" s="7">
        <v>0</v>
      </c>
      <c r="N8924" s="7">
        <v>115</v>
      </c>
      <c r="O8924" s="7">
        <f>IFERROR(VLOOKUP(SiscoTable[[#This Row],[Código]],Hoja2!A:B,2,0)*SiscoTable[[#This Row],[Stock_actual]],0)</f>
        <v>287.5</v>
      </c>
      <c r="P8924" s="6" t="s">
        <v>6904</v>
      </c>
      <c r="Q8924" s="7">
        <v>4</v>
      </c>
      <c r="R8924" s="7">
        <v>0</v>
      </c>
      <c r="S8924" s="7" t="s">
        <v>11925</v>
      </c>
      <c r="BI8924"/>
      <c r="BJ8924"/>
    </row>
    <row r="8925" spans="2:62" x14ac:dyDescent="0.4">
      <c r="B8925" s="1">
        <v>32079</v>
      </c>
      <c r="C8925" s="6" t="s">
        <v>8</v>
      </c>
      <c r="D8925" s="6" t="s">
        <v>8</v>
      </c>
      <c r="E8925" s="6" t="s">
        <v>3268</v>
      </c>
      <c r="F8925" s="6" t="s">
        <v>6803</v>
      </c>
      <c r="G8925" s="6" t="s">
        <v>6852</v>
      </c>
      <c r="H8925" s="6" t="s">
        <v>6880</v>
      </c>
      <c r="I8925" s="6" t="s">
        <v>6905</v>
      </c>
      <c r="J8925" s="6" t="s">
        <v>5</v>
      </c>
      <c r="K8925" s="7">
        <v>10.67</v>
      </c>
      <c r="L8925" s="7">
        <f>IFERROR(VLOOKUP(SiscoTable[[#This Row],[Código]],Hoja2!A:B,2,0)*SiscoTable[[#This Row],[Provta(Uns)]],0)</f>
        <v>26.675000000000001</v>
      </c>
      <c r="M8925" s="7">
        <v>0</v>
      </c>
      <c r="N8925" s="7">
        <v>146</v>
      </c>
      <c r="O8925" s="7">
        <f>IFERROR(VLOOKUP(SiscoTable[[#This Row],[Código]],Hoja2!A:B,2,0)*SiscoTable[[#This Row],[Stock_actual]],0)</f>
        <v>365</v>
      </c>
      <c r="P8925" s="6" t="s">
        <v>3358</v>
      </c>
      <c r="Q8925" s="7">
        <v>12</v>
      </c>
      <c r="R8925" s="7">
        <v>0</v>
      </c>
      <c r="S8925" s="7" t="s">
        <v>11925</v>
      </c>
      <c r="BI8925"/>
      <c r="BJ8925"/>
    </row>
    <row r="8926" spans="2:62" x14ac:dyDescent="0.4">
      <c r="B8926" s="1">
        <v>32080</v>
      </c>
      <c r="C8926" s="6" t="s">
        <v>8</v>
      </c>
      <c r="D8926" s="6" t="s">
        <v>8</v>
      </c>
      <c r="E8926" s="6" t="s">
        <v>3268</v>
      </c>
      <c r="F8926" s="6" t="s">
        <v>6803</v>
      </c>
      <c r="G8926" s="6" t="s">
        <v>6852</v>
      </c>
      <c r="H8926" s="6" t="s">
        <v>6880</v>
      </c>
      <c r="I8926" s="6" t="s">
        <v>6906</v>
      </c>
      <c r="J8926" s="6" t="s">
        <v>5</v>
      </c>
      <c r="K8926" s="7">
        <v>4.67</v>
      </c>
      <c r="L8926" s="7">
        <f>IFERROR(VLOOKUP(SiscoTable[[#This Row],[Código]],Hoja2!A:B,2,0)*SiscoTable[[#This Row],[Provta(Uns)]],0)</f>
        <v>11.675000000000001</v>
      </c>
      <c r="M8926" s="7">
        <v>0</v>
      </c>
      <c r="N8926" s="7">
        <v>110</v>
      </c>
      <c r="O8926" s="7">
        <f>IFERROR(VLOOKUP(SiscoTable[[#This Row],[Código]],Hoja2!A:B,2,0)*SiscoTable[[#This Row],[Stock_actual]],0)</f>
        <v>275</v>
      </c>
      <c r="P8926" s="6" t="s">
        <v>6907</v>
      </c>
      <c r="Q8926" s="7">
        <v>5</v>
      </c>
      <c r="R8926" s="7">
        <v>0</v>
      </c>
      <c r="S8926" s="7" t="s">
        <v>11925</v>
      </c>
      <c r="BI8926"/>
      <c r="BJ8926"/>
    </row>
    <row r="8927" spans="2:62" x14ac:dyDescent="0.4">
      <c r="B8927" s="1">
        <v>32081</v>
      </c>
      <c r="C8927" s="6" t="s">
        <v>30</v>
      </c>
      <c r="D8927" s="6" t="s">
        <v>30</v>
      </c>
      <c r="E8927" s="6" t="s">
        <v>8482</v>
      </c>
      <c r="F8927" s="6" t="s">
        <v>1736</v>
      </c>
      <c r="G8927" s="6" t="s">
        <v>10616</v>
      </c>
      <c r="H8927" s="6" t="s">
        <v>10639</v>
      </c>
      <c r="I8927" s="6" t="s">
        <v>10673</v>
      </c>
      <c r="J8927" s="6" t="s">
        <v>5</v>
      </c>
      <c r="K8927" s="7">
        <v>25.83</v>
      </c>
      <c r="L8927" s="7">
        <f>IFERROR(VLOOKUP(SiscoTable[[#This Row],[Código]],Hoja2!A:B,2,0)*SiscoTable[[#This Row],[Provta(Uns)]],0)</f>
        <v>144.64799999999997</v>
      </c>
      <c r="M8927" s="7">
        <v>0</v>
      </c>
      <c r="N8927" s="7">
        <v>37</v>
      </c>
      <c r="O8927" s="7">
        <f>IFERROR(VLOOKUP(SiscoTable[[#This Row],[Código]],Hoja2!A:B,2,0)*SiscoTable[[#This Row],[Stock_actual]],0)</f>
        <v>207.2</v>
      </c>
      <c r="P8927" s="6" t="s">
        <v>558</v>
      </c>
      <c r="Q8927" s="7">
        <v>28</v>
      </c>
      <c r="R8927" s="7">
        <v>0</v>
      </c>
      <c r="S8927" s="7" t="s">
        <v>11926</v>
      </c>
      <c r="BI8927"/>
      <c r="BJ8927"/>
    </row>
    <row r="8928" spans="2:62" x14ac:dyDescent="0.4">
      <c r="B8928" s="1">
        <v>32082</v>
      </c>
      <c r="C8928" s="6" t="s">
        <v>8</v>
      </c>
      <c r="D8928" s="6" t="s">
        <v>30</v>
      </c>
      <c r="E8928" s="6" t="s">
        <v>3268</v>
      </c>
      <c r="F8928" s="6" t="s">
        <v>6803</v>
      </c>
      <c r="G8928" s="6" t="s">
        <v>6852</v>
      </c>
      <c r="H8928" s="6" t="s">
        <v>6859</v>
      </c>
      <c r="I8928" s="6" t="s">
        <v>6908</v>
      </c>
      <c r="J8928" s="6" t="s">
        <v>5</v>
      </c>
      <c r="K8928" s="7">
        <v>18</v>
      </c>
      <c r="L8928" s="7">
        <f>IFERROR(VLOOKUP(SiscoTable[[#This Row],[Código]],Hoja2!A:B,2,0)*SiscoTable[[#This Row],[Provta(Uns)]],0)</f>
        <v>39.6</v>
      </c>
      <c r="M8928" s="7">
        <v>0</v>
      </c>
      <c r="N8928" s="7">
        <v>36</v>
      </c>
      <c r="O8928" s="7">
        <f>IFERROR(VLOOKUP(SiscoTable[[#This Row],[Código]],Hoja2!A:B,2,0)*SiscoTable[[#This Row],[Stock_actual]],0)</f>
        <v>79.2</v>
      </c>
      <c r="P8928" s="6" t="s">
        <v>242</v>
      </c>
      <c r="Q8928" s="7">
        <v>20</v>
      </c>
      <c r="R8928" s="7">
        <v>0</v>
      </c>
      <c r="S8928" s="7" t="s">
        <v>11925</v>
      </c>
      <c r="BI8928"/>
      <c r="BJ8928"/>
    </row>
    <row r="8929" spans="2:62" x14ac:dyDescent="0.4">
      <c r="B8929" s="1">
        <v>32083</v>
      </c>
      <c r="C8929" s="6" t="s">
        <v>8</v>
      </c>
      <c r="D8929" s="6" t="s">
        <v>8</v>
      </c>
      <c r="E8929" s="6" t="s">
        <v>8482</v>
      </c>
      <c r="F8929" s="6" t="s">
        <v>8543</v>
      </c>
      <c r="G8929" s="6" t="s">
        <v>8593</v>
      </c>
      <c r="H8929" s="6" t="s">
        <v>8625</v>
      </c>
      <c r="I8929" s="6" t="s">
        <v>8624</v>
      </c>
      <c r="J8929" s="6" t="s">
        <v>5</v>
      </c>
      <c r="K8929" s="7">
        <v>1</v>
      </c>
      <c r="L8929" s="7">
        <f>IFERROR(VLOOKUP(SiscoTable[[#This Row],[Código]],Hoja2!A:B,2,0)*SiscoTable[[#This Row],[Provta(Uns)]],0)</f>
        <v>39.9</v>
      </c>
      <c r="M8929" s="7">
        <v>0</v>
      </c>
      <c r="N8929" s="7">
        <v>5</v>
      </c>
      <c r="O8929" s="7">
        <f>IFERROR(VLOOKUP(SiscoTable[[#This Row],[Código]],Hoja2!A:B,2,0)*SiscoTable[[#This Row],[Stock_actual]],0)</f>
        <v>199.5</v>
      </c>
      <c r="P8929" s="6" t="s">
        <v>2415</v>
      </c>
      <c r="Q8929" s="7">
        <v>1</v>
      </c>
      <c r="R8929" s="7">
        <v>0</v>
      </c>
      <c r="S8929" s="7" t="s">
        <v>11926</v>
      </c>
      <c r="BI8929"/>
      <c r="BJ8929"/>
    </row>
    <row r="8930" spans="2:62" x14ac:dyDescent="0.4">
      <c r="B8930" s="1">
        <v>32084</v>
      </c>
      <c r="C8930" s="6" t="s">
        <v>8</v>
      </c>
      <c r="D8930" s="6" t="s">
        <v>8</v>
      </c>
      <c r="E8930" s="6" t="s">
        <v>8482</v>
      </c>
      <c r="F8930" s="6" t="s">
        <v>8543</v>
      </c>
      <c r="G8930" s="6" t="s">
        <v>8593</v>
      </c>
      <c r="H8930" s="6" t="s">
        <v>8625</v>
      </c>
      <c r="I8930" s="6" t="s">
        <v>8626</v>
      </c>
      <c r="J8930" s="6" t="s">
        <v>5</v>
      </c>
      <c r="K8930" s="7">
        <v>0.67</v>
      </c>
      <c r="L8930" s="7">
        <f>IFERROR(VLOOKUP(SiscoTable[[#This Row],[Código]],Hoja2!A:B,2,0)*SiscoTable[[#This Row],[Provta(Uns)]],0)</f>
        <v>26.733000000000001</v>
      </c>
      <c r="M8930" s="7">
        <v>0</v>
      </c>
      <c r="N8930" s="7">
        <v>2</v>
      </c>
      <c r="O8930" s="7">
        <f>IFERROR(VLOOKUP(SiscoTable[[#This Row],[Código]],Hoja2!A:B,2,0)*SiscoTable[[#This Row],[Stock_actual]],0)</f>
        <v>79.8</v>
      </c>
      <c r="P8930" s="6" t="s">
        <v>983</v>
      </c>
      <c r="Q8930" s="7">
        <v>1</v>
      </c>
      <c r="R8930" s="7">
        <v>0</v>
      </c>
      <c r="S8930" s="7" t="s">
        <v>11926</v>
      </c>
      <c r="BI8930"/>
      <c r="BJ8930"/>
    </row>
    <row r="8931" spans="2:62" x14ac:dyDescent="0.4">
      <c r="B8931" s="1">
        <v>32085</v>
      </c>
      <c r="C8931" s="6" t="s">
        <v>8</v>
      </c>
      <c r="D8931" s="6" t="s">
        <v>8</v>
      </c>
      <c r="E8931" s="6" t="s">
        <v>8482</v>
      </c>
      <c r="F8931" s="6" t="s">
        <v>8543</v>
      </c>
      <c r="G8931" s="6" t="s">
        <v>8593</v>
      </c>
      <c r="H8931" s="6" t="s">
        <v>8625</v>
      </c>
      <c r="I8931" s="6" t="s">
        <v>8627</v>
      </c>
      <c r="J8931" s="6" t="s">
        <v>5</v>
      </c>
      <c r="K8931" s="7">
        <v>0.33</v>
      </c>
      <c r="L8931" s="7">
        <f>IFERROR(VLOOKUP(SiscoTable[[#This Row],[Código]],Hoja2!A:B,2,0)*SiscoTable[[#This Row],[Provta(Uns)]],0)</f>
        <v>16.137</v>
      </c>
      <c r="M8931" s="7">
        <v>0</v>
      </c>
      <c r="N8931" s="7">
        <v>3</v>
      </c>
      <c r="O8931" s="7">
        <f>IFERROR(VLOOKUP(SiscoTable[[#This Row],[Código]],Hoja2!A:B,2,0)*SiscoTable[[#This Row],[Stock_actual]],0)</f>
        <v>146.69999999999999</v>
      </c>
      <c r="P8931" s="6" t="s">
        <v>2273</v>
      </c>
      <c r="Q8931" s="7">
        <v>0</v>
      </c>
      <c r="R8931" s="7">
        <v>0</v>
      </c>
      <c r="S8931" s="7" t="s">
        <v>11926</v>
      </c>
      <c r="BI8931"/>
      <c r="BJ8931"/>
    </row>
    <row r="8932" spans="2:62" x14ac:dyDescent="0.4">
      <c r="B8932" s="1">
        <v>32086</v>
      </c>
      <c r="C8932" s="6" t="s">
        <v>8</v>
      </c>
      <c r="D8932" s="6" t="s">
        <v>8</v>
      </c>
      <c r="E8932" s="6" t="s">
        <v>8482</v>
      </c>
      <c r="F8932" s="6" t="s">
        <v>8543</v>
      </c>
      <c r="G8932" s="6" t="s">
        <v>8593</v>
      </c>
      <c r="H8932" s="6" t="s">
        <v>8625</v>
      </c>
      <c r="I8932" s="6" t="s">
        <v>8628</v>
      </c>
      <c r="J8932" s="6" t="s">
        <v>5</v>
      </c>
      <c r="K8932" s="7">
        <v>0.33</v>
      </c>
      <c r="L8932" s="7">
        <f>IFERROR(VLOOKUP(SiscoTable[[#This Row],[Código]],Hoja2!A:B,2,0)*SiscoTable[[#This Row],[Provta(Uns)]],0)</f>
        <v>16.137</v>
      </c>
      <c r="M8932" s="7">
        <v>0</v>
      </c>
      <c r="N8932" s="7">
        <v>3</v>
      </c>
      <c r="O8932" s="7">
        <f>IFERROR(VLOOKUP(SiscoTable[[#This Row],[Código]],Hoja2!A:B,2,0)*SiscoTable[[#This Row],[Stock_actual]],0)</f>
        <v>146.69999999999999</v>
      </c>
      <c r="P8932" s="6" t="s">
        <v>2273</v>
      </c>
      <c r="Q8932" s="7">
        <v>0</v>
      </c>
      <c r="R8932" s="7">
        <v>0</v>
      </c>
      <c r="S8932" s="7" t="s">
        <v>11926</v>
      </c>
      <c r="BI8932"/>
      <c r="BJ8932"/>
    </row>
    <row r="8933" spans="2:62" x14ac:dyDescent="0.4">
      <c r="B8933" s="1">
        <v>32087</v>
      </c>
      <c r="C8933" s="6" t="s">
        <v>8</v>
      </c>
      <c r="D8933" s="6" t="s">
        <v>8</v>
      </c>
      <c r="E8933" s="6" t="s">
        <v>8482</v>
      </c>
      <c r="F8933" s="6" t="s">
        <v>8543</v>
      </c>
      <c r="G8933" s="6" t="s">
        <v>8593</v>
      </c>
      <c r="H8933" s="6" t="s">
        <v>8625</v>
      </c>
      <c r="I8933" s="6" t="s">
        <v>8629</v>
      </c>
      <c r="J8933" s="6" t="s">
        <v>5</v>
      </c>
      <c r="K8933" s="7">
        <v>0.67</v>
      </c>
      <c r="L8933" s="7">
        <f>IFERROR(VLOOKUP(SiscoTable[[#This Row],[Código]],Hoja2!A:B,2,0)*SiscoTable[[#This Row],[Provta(Uns)]],0)</f>
        <v>32.762999999999998</v>
      </c>
      <c r="M8933" s="7">
        <v>0</v>
      </c>
      <c r="N8933" s="7">
        <v>1</v>
      </c>
      <c r="O8933" s="7">
        <f>IFERROR(VLOOKUP(SiscoTable[[#This Row],[Código]],Hoja2!A:B,2,0)*SiscoTable[[#This Row],[Stock_actual]],0)</f>
        <v>48.9</v>
      </c>
      <c r="P8933" s="6" t="s">
        <v>220</v>
      </c>
      <c r="Q8933" s="7">
        <v>1</v>
      </c>
      <c r="R8933" s="7">
        <v>1.2000000000000002</v>
      </c>
      <c r="S8933" s="7" t="s">
        <v>11926</v>
      </c>
      <c r="BI8933"/>
      <c r="BJ8933"/>
    </row>
    <row r="8934" spans="2:62" x14ac:dyDescent="0.4">
      <c r="B8934" s="1">
        <v>32088</v>
      </c>
      <c r="C8934" s="6" t="s">
        <v>8</v>
      </c>
      <c r="D8934" s="6" t="s">
        <v>8</v>
      </c>
      <c r="E8934" s="6" t="s">
        <v>8482</v>
      </c>
      <c r="F8934" s="6" t="s">
        <v>8543</v>
      </c>
      <c r="G8934" s="6" t="s">
        <v>8593</v>
      </c>
      <c r="H8934" s="6" t="s">
        <v>8625</v>
      </c>
      <c r="I8934" s="6" t="s">
        <v>8630</v>
      </c>
      <c r="J8934" s="6" t="s">
        <v>5</v>
      </c>
      <c r="K8934" s="7">
        <v>0.67</v>
      </c>
      <c r="L8934" s="7">
        <f>IFERROR(VLOOKUP(SiscoTable[[#This Row],[Código]],Hoja2!A:B,2,0)*SiscoTable[[#This Row],[Provta(Uns)]],0)</f>
        <v>32.762999999999998</v>
      </c>
      <c r="M8934" s="7">
        <v>0</v>
      </c>
      <c r="N8934" s="7">
        <v>1</v>
      </c>
      <c r="O8934" s="7">
        <f>IFERROR(VLOOKUP(SiscoTable[[#This Row],[Código]],Hoja2!A:B,2,0)*SiscoTable[[#This Row],[Stock_actual]],0)</f>
        <v>48.9</v>
      </c>
      <c r="P8934" s="6" t="s">
        <v>220</v>
      </c>
      <c r="Q8934" s="7">
        <v>1</v>
      </c>
      <c r="R8934" s="7">
        <v>1.2000000000000002</v>
      </c>
      <c r="S8934" s="7" t="s">
        <v>11926</v>
      </c>
      <c r="BI8934"/>
      <c r="BJ8934"/>
    </row>
    <row r="8935" spans="2:62" x14ac:dyDescent="0.4">
      <c r="B8935" s="1">
        <v>32089</v>
      </c>
      <c r="C8935" s="6" t="s">
        <v>8</v>
      </c>
      <c r="D8935" s="6" t="s">
        <v>8</v>
      </c>
      <c r="E8935" s="6" t="s">
        <v>8482</v>
      </c>
      <c r="F8935" s="6" t="s">
        <v>8543</v>
      </c>
      <c r="G8935" s="6" t="s">
        <v>8593</v>
      </c>
      <c r="H8935" s="6" t="s">
        <v>8625</v>
      </c>
      <c r="I8935" s="6" t="s">
        <v>8631</v>
      </c>
      <c r="J8935" s="6" t="s">
        <v>5</v>
      </c>
      <c r="K8935" s="7">
        <v>0.17</v>
      </c>
      <c r="L8935" s="7">
        <f>IFERROR(VLOOKUP(SiscoTable[[#This Row],[Código]],Hoja2!A:B,2,0)*SiscoTable[[#This Row],[Provta(Uns)]],0)</f>
        <v>8.3130000000000006</v>
      </c>
      <c r="M8935" s="7">
        <v>0</v>
      </c>
      <c r="N8935" s="7">
        <v>4</v>
      </c>
      <c r="O8935" s="7">
        <f>IFERROR(VLOOKUP(SiscoTable[[#This Row],[Código]],Hoja2!A:B,2,0)*SiscoTable[[#This Row],[Stock_actual]],0)</f>
        <v>195.6</v>
      </c>
      <c r="P8935" s="6" t="s">
        <v>1949</v>
      </c>
      <c r="Q8935" s="7">
        <v>0</v>
      </c>
      <c r="R8935" s="7">
        <v>0</v>
      </c>
      <c r="S8935" s="7" t="s">
        <v>11926</v>
      </c>
      <c r="BI8935"/>
      <c r="BJ8935"/>
    </row>
    <row r="8936" spans="2:62" x14ac:dyDescent="0.4">
      <c r="B8936" s="1">
        <v>32090</v>
      </c>
      <c r="C8936" s="6" t="s">
        <v>8</v>
      </c>
      <c r="D8936" s="6" t="s">
        <v>8</v>
      </c>
      <c r="E8936" s="6" t="s">
        <v>8482</v>
      </c>
      <c r="F8936" s="6" t="s">
        <v>8543</v>
      </c>
      <c r="G8936" s="6" t="s">
        <v>8593</v>
      </c>
      <c r="H8936" s="6" t="s">
        <v>8625</v>
      </c>
      <c r="I8936" s="6" t="s">
        <v>8632</v>
      </c>
      <c r="J8936" s="6" t="s">
        <v>5</v>
      </c>
      <c r="K8936" s="7">
        <v>0.83</v>
      </c>
      <c r="L8936" s="7">
        <f>IFERROR(VLOOKUP(SiscoTable[[#This Row],[Código]],Hoja2!A:B,2,0)*SiscoTable[[#This Row],[Provta(Uns)]],0)</f>
        <v>40.586999999999996</v>
      </c>
      <c r="M8936" s="7">
        <v>0</v>
      </c>
      <c r="N8936" s="7">
        <v>0</v>
      </c>
      <c r="O8936" s="7">
        <f>IFERROR(VLOOKUP(SiscoTable[[#This Row],[Código]],Hoja2!A:B,2,0)*SiscoTable[[#This Row],[Stock_actual]],0)</f>
        <v>0</v>
      </c>
      <c r="P8936" s="6" t="s">
        <v>7</v>
      </c>
      <c r="Q8936" s="7">
        <v>1</v>
      </c>
      <c r="R8936" s="7">
        <v>1.7999999999999998</v>
      </c>
      <c r="S8936" s="7" t="s">
        <v>11926</v>
      </c>
      <c r="BI8936"/>
      <c r="BJ8936"/>
    </row>
    <row r="8937" spans="2:62" x14ac:dyDescent="0.4">
      <c r="B8937" s="1">
        <v>32091</v>
      </c>
      <c r="C8937" s="6" t="s">
        <v>8</v>
      </c>
      <c r="D8937" s="6" t="s">
        <v>8</v>
      </c>
      <c r="E8937" s="6" t="s">
        <v>8482</v>
      </c>
      <c r="F8937" s="6" t="s">
        <v>8543</v>
      </c>
      <c r="G8937" s="6" t="s">
        <v>8593</v>
      </c>
      <c r="H8937" s="6" t="s">
        <v>8625</v>
      </c>
      <c r="I8937" s="6" t="s">
        <v>8633</v>
      </c>
      <c r="J8937" s="6" t="s">
        <v>5</v>
      </c>
      <c r="K8937" s="7">
        <v>0.83</v>
      </c>
      <c r="L8937" s="7">
        <f>IFERROR(VLOOKUP(SiscoTable[[#This Row],[Código]],Hoja2!A:B,2,0)*SiscoTable[[#This Row],[Provta(Uns)]],0)</f>
        <v>45.567</v>
      </c>
      <c r="M8937" s="7">
        <v>0</v>
      </c>
      <c r="N8937" s="7">
        <v>10</v>
      </c>
      <c r="O8937" s="7">
        <f>IFERROR(VLOOKUP(SiscoTable[[#This Row],[Código]],Hoja2!A:B,2,0)*SiscoTable[[#This Row],[Stock_actual]],0)</f>
        <v>549</v>
      </c>
      <c r="P8937" s="6" t="s">
        <v>2279</v>
      </c>
      <c r="Q8937" s="7">
        <v>1</v>
      </c>
      <c r="R8937" s="7">
        <v>0</v>
      </c>
      <c r="S8937" s="7" t="s">
        <v>11926</v>
      </c>
      <c r="BI8937"/>
      <c r="BJ8937"/>
    </row>
    <row r="8938" spans="2:62" x14ac:dyDescent="0.4">
      <c r="B8938" s="1">
        <v>32092</v>
      </c>
      <c r="C8938" s="6" t="s">
        <v>8</v>
      </c>
      <c r="D8938" s="6" t="s">
        <v>8</v>
      </c>
      <c r="E8938" s="6" t="s">
        <v>8482</v>
      </c>
      <c r="F8938" s="6" t="s">
        <v>8543</v>
      </c>
      <c r="G8938" s="6" t="s">
        <v>8593</v>
      </c>
      <c r="H8938" s="6" t="s">
        <v>8625</v>
      </c>
      <c r="I8938" s="6" t="s">
        <v>8634</v>
      </c>
      <c r="J8938" s="6" t="s">
        <v>5</v>
      </c>
      <c r="K8938" s="7">
        <v>1</v>
      </c>
      <c r="L8938" s="7">
        <f>IFERROR(VLOOKUP(SiscoTable[[#This Row],[Código]],Hoja2!A:B,2,0)*SiscoTable[[#This Row],[Provta(Uns)]],0)</f>
        <v>54.9</v>
      </c>
      <c r="M8938" s="7">
        <v>0</v>
      </c>
      <c r="N8938" s="7">
        <v>4</v>
      </c>
      <c r="O8938" s="7">
        <f>IFERROR(VLOOKUP(SiscoTable[[#This Row],[Código]],Hoja2!A:B,2,0)*SiscoTable[[#This Row],[Stock_actual]],0)</f>
        <v>219.6</v>
      </c>
      <c r="P8938" s="6" t="s">
        <v>560</v>
      </c>
      <c r="Q8938" s="7">
        <v>1</v>
      </c>
      <c r="R8938" s="7">
        <v>0</v>
      </c>
      <c r="S8938" s="7" t="s">
        <v>11926</v>
      </c>
      <c r="BI8938"/>
      <c r="BJ8938"/>
    </row>
    <row r="8939" spans="2:62" x14ac:dyDescent="0.4">
      <c r="B8939" s="1">
        <v>32093</v>
      </c>
      <c r="C8939" s="6" t="s">
        <v>8</v>
      </c>
      <c r="D8939" s="6" t="s">
        <v>8</v>
      </c>
      <c r="E8939" s="6" t="s">
        <v>8482</v>
      </c>
      <c r="F8939" s="6" t="s">
        <v>8543</v>
      </c>
      <c r="G8939" s="6" t="s">
        <v>8593</v>
      </c>
      <c r="H8939" s="6" t="s">
        <v>8625</v>
      </c>
      <c r="I8939" s="6" t="s">
        <v>8635</v>
      </c>
      <c r="J8939" s="6" t="s">
        <v>5</v>
      </c>
      <c r="K8939" s="7">
        <v>0.83</v>
      </c>
      <c r="L8939" s="7">
        <f>IFERROR(VLOOKUP(SiscoTable[[#This Row],[Código]],Hoja2!A:B,2,0)*SiscoTable[[#This Row],[Provta(Uns)]],0)</f>
        <v>45.567</v>
      </c>
      <c r="M8939" s="7">
        <v>0</v>
      </c>
      <c r="N8939" s="7">
        <v>0</v>
      </c>
      <c r="O8939" s="7">
        <f>IFERROR(VLOOKUP(SiscoTable[[#This Row],[Código]],Hoja2!A:B,2,0)*SiscoTable[[#This Row],[Stock_actual]],0)</f>
        <v>0</v>
      </c>
      <c r="P8939" s="6" t="s">
        <v>7</v>
      </c>
      <c r="Q8939" s="7">
        <v>1</v>
      </c>
      <c r="R8939" s="7">
        <v>1.7999999999999998</v>
      </c>
      <c r="S8939" s="7" t="s">
        <v>11926</v>
      </c>
      <c r="BI8939"/>
      <c r="BJ8939"/>
    </row>
    <row r="8940" spans="2:62" x14ac:dyDescent="0.4">
      <c r="B8940" s="1">
        <v>32094</v>
      </c>
      <c r="C8940" s="6" t="s">
        <v>8</v>
      </c>
      <c r="D8940" s="6" t="s">
        <v>8</v>
      </c>
      <c r="E8940" s="6" t="s">
        <v>8482</v>
      </c>
      <c r="F8940" s="6" t="s">
        <v>8543</v>
      </c>
      <c r="G8940" s="6" t="s">
        <v>8593</v>
      </c>
      <c r="H8940" s="6" t="s">
        <v>8625</v>
      </c>
      <c r="I8940" s="6" t="s">
        <v>8636</v>
      </c>
      <c r="J8940" s="6" t="s">
        <v>5</v>
      </c>
      <c r="K8940" s="7">
        <v>0.83</v>
      </c>
      <c r="L8940" s="7">
        <f>IFERROR(VLOOKUP(SiscoTable[[#This Row],[Código]],Hoja2!A:B,2,0)*SiscoTable[[#This Row],[Provta(Uns)]],0)</f>
        <v>45.567</v>
      </c>
      <c r="M8940" s="7">
        <v>0</v>
      </c>
      <c r="N8940" s="7">
        <v>5</v>
      </c>
      <c r="O8940" s="7">
        <f>IFERROR(VLOOKUP(SiscoTable[[#This Row],[Código]],Hoja2!A:B,2,0)*SiscoTable[[#This Row],[Stock_actual]],0)</f>
        <v>274.5</v>
      </c>
      <c r="P8940" s="6" t="s">
        <v>6367</v>
      </c>
      <c r="Q8940" s="7">
        <v>1</v>
      </c>
      <c r="R8940" s="7">
        <v>0</v>
      </c>
      <c r="S8940" s="7" t="s">
        <v>11926</v>
      </c>
      <c r="BI8940"/>
      <c r="BJ8940"/>
    </row>
    <row r="8941" spans="2:62" x14ac:dyDescent="0.4">
      <c r="B8941" s="1">
        <v>32095</v>
      </c>
      <c r="C8941" s="6" t="s">
        <v>8</v>
      </c>
      <c r="D8941" s="6" t="s">
        <v>8</v>
      </c>
      <c r="E8941" s="6" t="s">
        <v>8482</v>
      </c>
      <c r="F8941" s="6" t="s">
        <v>8543</v>
      </c>
      <c r="G8941" s="6" t="s">
        <v>8593</v>
      </c>
      <c r="H8941" s="6" t="s">
        <v>8625</v>
      </c>
      <c r="I8941" s="6" t="s">
        <v>8637</v>
      </c>
      <c r="J8941" s="6" t="s">
        <v>5</v>
      </c>
      <c r="K8941" s="7">
        <v>0.83</v>
      </c>
      <c r="L8941" s="7">
        <f>IFERROR(VLOOKUP(SiscoTable[[#This Row],[Código]],Hoja2!A:B,2,0)*SiscoTable[[#This Row],[Provta(Uns)]],0)</f>
        <v>45.567</v>
      </c>
      <c r="M8941" s="7">
        <v>0</v>
      </c>
      <c r="N8941" s="7">
        <v>10</v>
      </c>
      <c r="O8941" s="7">
        <f>IFERROR(VLOOKUP(SiscoTable[[#This Row],[Código]],Hoja2!A:B,2,0)*SiscoTable[[#This Row],[Stock_actual]],0)</f>
        <v>549</v>
      </c>
      <c r="P8941" s="6" t="s">
        <v>2279</v>
      </c>
      <c r="Q8941" s="7">
        <v>1</v>
      </c>
      <c r="R8941" s="7">
        <v>0</v>
      </c>
      <c r="S8941" s="7" t="s">
        <v>11926</v>
      </c>
      <c r="BI8941"/>
      <c r="BJ8941"/>
    </row>
    <row r="8942" spans="2:62" x14ac:dyDescent="0.4">
      <c r="B8942" s="1">
        <v>32096</v>
      </c>
      <c r="C8942" s="6" t="s">
        <v>8</v>
      </c>
      <c r="D8942" s="6" t="s">
        <v>8</v>
      </c>
      <c r="E8942" s="6" t="s">
        <v>8482</v>
      </c>
      <c r="F8942" s="6" t="s">
        <v>8543</v>
      </c>
      <c r="G8942" s="6" t="s">
        <v>8593</v>
      </c>
      <c r="H8942" s="6" t="s">
        <v>8625</v>
      </c>
      <c r="I8942" s="6" t="s">
        <v>8638</v>
      </c>
      <c r="J8942" s="6" t="s">
        <v>5</v>
      </c>
      <c r="K8942" s="7">
        <v>0.67</v>
      </c>
      <c r="L8942" s="7">
        <f>IFERROR(VLOOKUP(SiscoTable[[#This Row],[Código]],Hoja2!A:B,2,0)*SiscoTable[[#This Row],[Provta(Uns)]],0)</f>
        <v>36.783000000000001</v>
      </c>
      <c r="M8942" s="7">
        <v>0</v>
      </c>
      <c r="N8942" s="7">
        <v>1</v>
      </c>
      <c r="O8942" s="7">
        <f>IFERROR(VLOOKUP(SiscoTable[[#This Row],[Código]],Hoja2!A:B,2,0)*SiscoTable[[#This Row],[Stock_actual]],0)</f>
        <v>54.9</v>
      </c>
      <c r="P8942" s="6" t="s">
        <v>220</v>
      </c>
      <c r="Q8942" s="7">
        <v>1</v>
      </c>
      <c r="R8942" s="7">
        <v>1.2000000000000002</v>
      </c>
      <c r="S8942" s="7" t="s">
        <v>11926</v>
      </c>
      <c r="BI8942"/>
      <c r="BJ8942"/>
    </row>
    <row r="8943" spans="2:62" x14ac:dyDescent="0.4">
      <c r="B8943" s="1">
        <v>32097</v>
      </c>
      <c r="C8943" s="6" t="s">
        <v>8</v>
      </c>
      <c r="D8943" s="6" t="s">
        <v>8</v>
      </c>
      <c r="E8943" s="6" t="s">
        <v>8482</v>
      </c>
      <c r="F8943" s="6" t="s">
        <v>8543</v>
      </c>
      <c r="G8943" s="6" t="s">
        <v>8593</v>
      </c>
      <c r="H8943" s="6" t="s">
        <v>8625</v>
      </c>
      <c r="I8943" s="6" t="s">
        <v>8639</v>
      </c>
      <c r="J8943" s="6" t="s">
        <v>5</v>
      </c>
      <c r="K8943" s="7">
        <v>0.83</v>
      </c>
      <c r="L8943" s="7">
        <f>IFERROR(VLOOKUP(SiscoTable[[#This Row],[Código]],Hoja2!A:B,2,0)*SiscoTable[[#This Row],[Provta(Uns)]],0)</f>
        <v>45.567</v>
      </c>
      <c r="M8943" s="7">
        <v>0</v>
      </c>
      <c r="N8943" s="7">
        <v>10</v>
      </c>
      <c r="O8943" s="7">
        <f>IFERROR(VLOOKUP(SiscoTable[[#This Row],[Código]],Hoja2!A:B,2,0)*SiscoTable[[#This Row],[Stock_actual]],0)</f>
        <v>549</v>
      </c>
      <c r="P8943" s="6" t="s">
        <v>2279</v>
      </c>
      <c r="Q8943" s="7">
        <v>1</v>
      </c>
      <c r="R8943" s="7">
        <v>0</v>
      </c>
      <c r="S8943" s="7" t="s">
        <v>11926</v>
      </c>
      <c r="BI8943"/>
      <c r="BJ8943"/>
    </row>
    <row r="8944" spans="2:62" x14ac:dyDescent="0.4">
      <c r="B8944" s="1">
        <v>32098</v>
      </c>
      <c r="C8944" s="6" t="s">
        <v>8</v>
      </c>
      <c r="D8944" s="6" t="s">
        <v>8</v>
      </c>
      <c r="E8944" s="6" t="s">
        <v>8482</v>
      </c>
      <c r="F8944" s="6" t="s">
        <v>8543</v>
      </c>
      <c r="G8944" s="6" t="s">
        <v>8593</v>
      </c>
      <c r="H8944" s="6" t="s">
        <v>8625</v>
      </c>
      <c r="I8944" s="6" t="s">
        <v>8640</v>
      </c>
      <c r="J8944" s="6" t="s">
        <v>5</v>
      </c>
      <c r="K8944" s="7">
        <v>0.83</v>
      </c>
      <c r="L8944" s="7">
        <f>IFERROR(VLOOKUP(SiscoTable[[#This Row],[Código]],Hoja2!A:B,2,0)*SiscoTable[[#This Row],[Provta(Uns)]],0)</f>
        <v>45.567</v>
      </c>
      <c r="M8944" s="7">
        <v>0</v>
      </c>
      <c r="N8944" s="7">
        <v>10</v>
      </c>
      <c r="O8944" s="7">
        <f>IFERROR(VLOOKUP(SiscoTable[[#This Row],[Código]],Hoja2!A:B,2,0)*SiscoTable[[#This Row],[Stock_actual]],0)</f>
        <v>549</v>
      </c>
      <c r="P8944" s="6" t="s">
        <v>2279</v>
      </c>
      <c r="Q8944" s="7">
        <v>1</v>
      </c>
      <c r="R8944" s="7">
        <v>0</v>
      </c>
      <c r="S8944" s="7" t="s">
        <v>11926</v>
      </c>
      <c r="BI8944"/>
      <c r="BJ8944"/>
    </row>
    <row r="8945" spans="2:62" x14ac:dyDescent="0.4">
      <c r="B8945" s="1">
        <v>32099</v>
      </c>
      <c r="C8945" s="6" t="s">
        <v>8</v>
      </c>
      <c r="D8945" s="6" t="s">
        <v>30</v>
      </c>
      <c r="E8945" s="6" t="s">
        <v>3268</v>
      </c>
      <c r="F8945" s="6" t="s">
        <v>7815</v>
      </c>
      <c r="G8945" s="6" t="s">
        <v>7929</v>
      </c>
      <c r="H8945" s="6" t="s">
        <v>7938</v>
      </c>
      <c r="I8945" s="6" t="s">
        <v>8017</v>
      </c>
      <c r="J8945" s="6" t="s">
        <v>5</v>
      </c>
      <c r="K8945" s="7">
        <v>12.17</v>
      </c>
      <c r="L8945" s="7">
        <f>IFERROR(VLOOKUP(SiscoTable[[#This Row],[Código]],Hoja2!A:B,2,0)*SiscoTable[[#This Row],[Provta(Uns)]],0)</f>
        <v>58.415999999999997</v>
      </c>
      <c r="M8945" s="7">
        <v>0</v>
      </c>
      <c r="N8945" s="7">
        <v>0</v>
      </c>
      <c r="O8945" s="7">
        <f>IFERROR(VLOOKUP(SiscoTable[[#This Row],[Código]],Hoja2!A:B,2,0)*SiscoTable[[#This Row],[Stock_actual]],0)</f>
        <v>0</v>
      </c>
      <c r="P8945" s="6" t="s">
        <v>7</v>
      </c>
      <c r="Q8945" s="7">
        <v>14</v>
      </c>
      <c r="R8945" s="7">
        <v>24.599999999999998</v>
      </c>
      <c r="S8945" s="7" t="s">
        <v>11928</v>
      </c>
      <c r="BI8945"/>
      <c r="BJ8945"/>
    </row>
    <row r="8946" spans="2:62" x14ac:dyDescent="0.4">
      <c r="B8946" s="1">
        <v>32100</v>
      </c>
      <c r="C8946" s="6" t="s">
        <v>8</v>
      </c>
      <c r="D8946" s="6" t="s">
        <v>8</v>
      </c>
      <c r="E8946" s="6" t="s">
        <v>2809</v>
      </c>
      <c r="F8946" s="6" t="s">
        <v>2844</v>
      </c>
      <c r="G8946" s="6" t="s">
        <v>2811</v>
      </c>
      <c r="H8946" s="6" t="s">
        <v>2924</v>
      </c>
      <c r="I8946" s="6" t="s">
        <v>2964</v>
      </c>
      <c r="J8946" s="6" t="s">
        <v>5</v>
      </c>
      <c r="K8946" s="7">
        <v>0</v>
      </c>
      <c r="L8946" s="7">
        <f>IFERROR(VLOOKUP(SiscoTable[[#This Row],[Código]],Hoja2!A:B,2,0)*SiscoTable[[#This Row],[Provta(Uns)]],0)</f>
        <v>0</v>
      </c>
      <c r="M8946" s="7">
        <v>0</v>
      </c>
      <c r="N8946" s="7">
        <v>0</v>
      </c>
      <c r="O8946" s="7">
        <f>IFERROR(VLOOKUP(SiscoTable[[#This Row],[Código]],Hoja2!A:B,2,0)*SiscoTable[[#This Row],[Stock_actual]],0)</f>
        <v>0</v>
      </c>
      <c r="P8946" s="6" t="s">
        <v>7</v>
      </c>
      <c r="Q8946" s="7">
        <v>0</v>
      </c>
      <c r="R8946" s="7">
        <v>0</v>
      </c>
      <c r="S8946" s="7" t="s">
        <v>11923</v>
      </c>
      <c r="BI8946"/>
      <c r="BJ8946"/>
    </row>
    <row r="8947" spans="2:62" x14ac:dyDescent="0.4">
      <c r="B8947" s="1">
        <v>32101</v>
      </c>
      <c r="C8947" s="6" t="s">
        <v>8</v>
      </c>
      <c r="D8947" s="6" t="s">
        <v>8</v>
      </c>
      <c r="E8947" s="6" t="s">
        <v>1734</v>
      </c>
      <c r="F8947" s="6" t="s">
        <v>1735</v>
      </c>
      <c r="G8947" s="6" t="s">
        <v>2312</v>
      </c>
      <c r="H8947" s="6" t="s">
        <v>2542</v>
      </c>
      <c r="I8947" s="6" t="s">
        <v>2541</v>
      </c>
      <c r="J8947" s="6" t="s">
        <v>5</v>
      </c>
      <c r="K8947" s="7">
        <v>8.83</v>
      </c>
      <c r="L8947" s="7">
        <f>IFERROR(VLOOKUP(SiscoTable[[#This Row],[Código]],Hoja2!A:B,2,0)*SiscoTable[[#This Row],[Provta(Uns)]],0)</f>
        <v>26.490000000000002</v>
      </c>
      <c r="M8947" s="7">
        <v>0</v>
      </c>
      <c r="N8947" s="7">
        <v>-4</v>
      </c>
      <c r="O8947" s="7">
        <f>IFERROR(VLOOKUP(SiscoTable[[#This Row],[Código]],Hoja2!A:B,2,0)*SiscoTable[[#This Row],[Stock_actual]],0)</f>
        <v>-12</v>
      </c>
      <c r="P8947" s="6" t="s">
        <v>7</v>
      </c>
      <c r="Q8947" s="7">
        <v>10</v>
      </c>
      <c r="R8947" s="7">
        <v>17.399999999999999</v>
      </c>
      <c r="S8947" s="7" t="s">
        <v>11925</v>
      </c>
      <c r="BI8947"/>
      <c r="BJ8947"/>
    </row>
    <row r="8948" spans="2:62" x14ac:dyDescent="0.4">
      <c r="B8948" s="1">
        <v>32102</v>
      </c>
      <c r="C8948" s="6" t="s">
        <v>8</v>
      </c>
      <c r="D8948" s="6" t="s">
        <v>8</v>
      </c>
      <c r="E8948" s="6" t="s">
        <v>3268</v>
      </c>
      <c r="F8948" s="6" t="s">
        <v>6059</v>
      </c>
      <c r="G8948" s="6" t="s">
        <v>6307</v>
      </c>
      <c r="H8948" s="6" t="s">
        <v>6164</v>
      </c>
      <c r="I8948" s="6" t="s">
        <v>6391</v>
      </c>
      <c r="J8948" s="6" t="s">
        <v>5</v>
      </c>
      <c r="K8948" s="7">
        <v>0.17</v>
      </c>
      <c r="L8948" s="7">
        <f>IFERROR(VLOOKUP(SiscoTable[[#This Row],[Código]],Hoja2!A:B,2,0)*SiscoTable[[#This Row],[Provta(Uns)]],0)</f>
        <v>3.9950000000000001</v>
      </c>
      <c r="M8948" s="7">
        <v>0</v>
      </c>
      <c r="N8948" s="7">
        <v>3</v>
      </c>
      <c r="O8948" s="7">
        <f>IFERROR(VLOOKUP(SiscoTable[[#This Row],[Código]],Hoja2!A:B,2,0)*SiscoTable[[#This Row],[Stock_actual]],0)</f>
        <v>70.5</v>
      </c>
      <c r="P8948" s="6" t="s">
        <v>283</v>
      </c>
      <c r="Q8948" s="7">
        <v>0</v>
      </c>
      <c r="R8948" s="7">
        <v>0</v>
      </c>
      <c r="S8948" s="7" t="s">
        <v>11925</v>
      </c>
      <c r="BI8948"/>
      <c r="BJ8948"/>
    </row>
    <row r="8949" spans="2:62" x14ac:dyDescent="0.4">
      <c r="B8949" s="1">
        <v>32103</v>
      </c>
      <c r="C8949" s="6" t="s">
        <v>30</v>
      </c>
      <c r="D8949" s="6" t="s">
        <v>8</v>
      </c>
      <c r="E8949" s="6" t="s">
        <v>3268</v>
      </c>
      <c r="F8949" s="6" t="s">
        <v>6059</v>
      </c>
      <c r="G8949" s="6" t="s">
        <v>6252</v>
      </c>
      <c r="H8949" s="6" t="s">
        <v>6254</v>
      </c>
      <c r="I8949" s="6" t="s">
        <v>6270</v>
      </c>
      <c r="J8949" s="6" t="s">
        <v>5</v>
      </c>
      <c r="K8949" s="7">
        <v>2.17</v>
      </c>
      <c r="L8949" s="7">
        <f>IFERROR(VLOOKUP(SiscoTable[[#This Row],[Código]],Hoja2!A:B,2,0)*SiscoTable[[#This Row],[Provta(Uns)]],0)</f>
        <v>214.613</v>
      </c>
      <c r="M8949" s="7">
        <v>0</v>
      </c>
      <c r="N8949" s="7">
        <v>5</v>
      </c>
      <c r="O8949" s="7">
        <f>IFERROR(VLOOKUP(SiscoTable[[#This Row],[Código]],Hoja2!A:B,2,0)*SiscoTable[[#This Row],[Stock_actual]],0)</f>
        <v>494.5</v>
      </c>
      <c r="P8949" s="6" t="s">
        <v>1038</v>
      </c>
      <c r="Q8949" s="7">
        <v>2</v>
      </c>
      <c r="R8949" s="7">
        <v>0</v>
      </c>
      <c r="S8949" s="7" t="s">
        <v>11925</v>
      </c>
      <c r="BI8949"/>
      <c r="BJ8949"/>
    </row>
    <row r="8950" spans="2:62" x14ac:dyDescent="0.4">
      <c r="B8950" s="1">
        <v>32104</v>
      </c>
      <c r="C8950" s="6" t="s">
        <v>8</v>
      </c>
      <c r="D8950" s="6" t="s">
        <v>8</v>
      </c>
      <c r="E8950" s="6" t="s">
        <v>3268</v>
      </c>
      <c r="F8950" s="6" t="s">
        <v>3269</v>
      </c>
      <c r="G8950" s="6" t="s">
        <v>4161</v>
      </c>
      <c r="H8950" s="6" t="s">
        <v>4208</v>
      </c>
      <c r="I8950" s="6" t="s">
        <v>4207</v>
      </c>
      <c r="J8950" s="6" t="s">
        <v>5</v>
      </c>
      <c r="K8950" s="7">
        <v>0.83</v>
      </c>
      <c r="L8950" s="7">
        <f>IFERROR(VLOOKUP(SiscoTable[[#This Row],[Código]],Hoja2!A:B,2,0)*SiscoTable[[#This Row],[Provta(Uns)]],0)</f>
        <v>10.706999999999999</v>
      </c>
      <c r="M8950" s="7">
        <v>0</v>
      </c>
      <c r="N8950" s="7">
        <v>1</v>
      </c>
      <c r="O8950" s="7">
        <f>IFERROR(VLOOKUP(SiscoTable[[#This Row],[Código]],Hoja2!A:B,2,0)*SiscoTable[[#This Row],[Stock_actual]],0)</f>
        <v>12.9</v>
      </c>
      <c r="P8950" s="6" t="s">
        <v>115</v>
      </c>
      <c r="Q8950" s="7">
        <v>1</v>
      </c>
      <c r="R8950" s="7">
        <v>1.79</v>
      </c>
      <c r="S8950" s="7" t="s">
        <v>11925</v>
      </c>
      <c r="BI8950"/>
      <c r="BJ8950"/>
    </row>
    <row r="8951" spans="2:62" x14ac:dyDescent="0.4">
      <c r="B8951" s="1">
        <v>32106</v>
      </c>
      <c r="C8951" s="6" t="s">
        <v>8</v>
      </c>
      <c r="D8951" s="6" t="s">
        <v>8</v>
      </c>
      <c r="E8951" s="6" t="s">
        <v>3268</v>
      </c>
      <c r="F8951" s="6" t="s">
        <v>6059</v>
      </c>
      <c r="G8951" s="6" t="s">
        <v>6235</v>
      </c>
      <c r="H8951" s="6" t="s">
        <v>6248</v>
      </c>
      <c r="I8951" s="6" t="s">
        <v>6247</v>
      </c>
      <c r="J8951" s="6" t="s">
        <v>5</v>
      </c>
      <c r="K8951" s="7">
        <v>0</v>
      </c>
      <c r="L8951" s="7">
        <f>IFERROR(VLOOKUP(SiscoTable[[#This Row],[Código]],Hoja2!A:B,2,0)*SiscoTable[[#This Row],[Provta(Uns)]],0)</f>
        <v>0</v>
      </c>
      <c r="M8951" s="7">
        <v>0</v>
      </c>
      <c r="N8951" s="7">
        <v>6</v>
      </c>
      <c r="O8951" s="7">
        <f>IFERROR(VLOOKUP(SiscoTable[[#This Row],[Código]],Hoja2!A:B,2,0)*SiscoTable[[#This Row],[Stock_actual]],0)</f>
        <v>335.4</v>
      </c>
      <c r="P8951" s="6" t="s">
        <v>134</v>
      </c>
      <c r="Q8951" s="7">
        <v>0</v>
      </c>
      <c r="R8951" s="7">
        <v>0</v>
      </c>
      <c r="S8951" s="7" t="s">
        <v>11925</v>
      </c>
      <c r="BI8951"/>
      <c r="BJ8951"/>
    </row>
    <row r="8952" spans="2:62" x14ac:dyDescent="0.4">
      <c r="B8952" s="1">
        <v>32107</v>
      </c>
      <c r="C8952" s="6" t="s">
        <v>8</v>
      </c>
      <c r="D8952" s="6" t="s">
        <v>8</v>
      </c>
      <c r="E8952" s="6" t="s">
        <v>3268</v>
      </c>
      <c r="F8952" s="6" t="s">
        <v>6059</v>
      </c>
      <c r="G8952" s="6" t="s">
        <v>6235</v>
      </c>
      <c r="H8952" s="6" t="s">
        <v>6248</v>
      </c>
      <c r="I8952" s="6" t="s">
        <v>6249</v>
      </c>
      <c r="J8952" s="6" t="s">
        <v>5</v>
      </c>
      <c r="K8952" s="7">
        <v>0.17</v>
      </c>
      <c r="L8952" s="7">
        <f>IFERROR(VLOOKUP(SiscoTable[[#This Row],[Código]],Hoja2!A:B,2,0)*SiscoTable[[#This Row],[Provta(Uns)]],0)</f>
        <v>9.5030000000000001</v>
      </c>
      <c r="M8952" s="7">
        <v>0</v>
      </c>
      <c r="N8952" s="7">
        <v>5</v>
      </c>
      <c r="O8952" s="7">
        <f>IFERROR(VLOOKUP(SiscoTable[[#This Row],[Código]],Hoja2!A:B,2,0)*SiscoTable[[#This Row],[Stock_actual]],0)</f>
        <v>279.5</v>
      </c>
      <c r="P8952" s="6" t="s">
        <v>146</v>
      </c>
      <c r="Q8952" s="7">
        <v>0</v>
      </c>
      <c r="R8952" s="7">
        <v>0</v>
      </c>
      <c r="S8952" s="7" t="s">
        <v>11925</v>
      </c>
      <c r="BI8952"/>
      <c r="BJ8952"/>
    </row>
    <row r="8953" spans="2:62" x14ac:dyDescent="0.4">
      <c r="B8953" s="1">
        <v>32110</v>
      </c>
      <c r="C8953" s="6" t="s">
        <v>8</v>
      </c>
      <c r="D8953" s="6" t="s">
        <v>8</v>
      </c>
      <c r="E8953" s="6" t="s">
        <v>3268</v>
      </c>
      <c r="F8953" s="6" t="s">
        <v>6059</v>
      </c>
      <c r="G8953" s="6" t="s">
        <v>6235</v>
      </c>
      <c r="H8953" s="6" t="s">
        <v>6248</v>
      </c>
      <c r="I8953" s="6" t="s">
        <v>6250</v>
      </c>
      <c r="J8953" s="6" t="s">
        <v>5</v>
      </c>
      <c r="K8953" s="7">
        <v>0</v>
      </c>
      <c r="L8953" s="7">
        <f>IFERROR(VLOOKUP(SiscoTable[[#This Row],[Código]],Hoja2!A:B,2,0)*SiscoTable[[#This Row],[Provta(Uns)]],0)</f>
        <v>0</v>
      </c>
      <c r="M8953" s="7">
        <v>0</v>
      </c>
      <c r="N8953" s="7">
        <v>6</v>
      </c>
      <c r="O8953" s="7">
        <f>IFERROR(VLOOKUP(SiscoTable[[#This Row],[Código]],Hoja2!A:B,2,0)*SiscoTable[[#This Row],[Stock_actual]],0)</f>
        <v>335.4</v>
      </c>
      <c r="P8953" s="6" t="s">
        <v>134</v>
      </c>
      <c r="Q8953" s="7">
        <v>0</v>
      </c>
      <c r="R8953" s="7">
        <v>0</v>
      </c>
      <c r="S8953" s="7" t="s">
        <v>11925</v>
      </c>
      <c r="BI8953"/>
      <c r="BJ8953"/>
    </row>
    <row r="8954" spans="2:62" x14ac:dyDescent="0.4">
      <c r="B8954" s="1">
        <v>32111</v>
      </c>
      <c r="C8954" s="6" t="s">
        <v>8</v>
      </c>
      <c r="D8954" s="6" t="s">
        <v>8</v>
      </c>
      <c r="E8954" s="6" t="s">
        <v>3268</v>
      </c>
      <c r="F8954" s="6" t="s">
        <v>6059</v>
      </c>
      <c r="G8954" s="6" t="s">
        <v>6235</v>
      </c>
      <c r="H8954" s="6" t="s">
        <v>6248</v>
      </c>
      <c r="I8954" s="6" t="s">
        <v>6251</v>
      </c>
      <c r="J8954" s="6" t="s">
        <v>5</v>
      </c>
      <c r="K8954" s="7">
        <v>0.17</v>
      </c>
      <c r="L8954" s="7">
        <f>IFERROR(VLOOKUP(SiscoTable[[#This Row],[Código]],Hoja2!A:B,2,0)*SiscoTable[[#This Row],[Provta(Uns)]],0)</f>
        <v>9.5030000000000001</v>
      </c>
      <c r="M8954" s="7">
        <v>0</v>
      </c>
      <c r="N8954" s="7">
        <v>5</v>
      </c>
      <c r="O8954" s="7">
        <f>IFERROR(VLOOKUP(SiscoTable[[#This Row],[Código]],Hoja2!A:B,2,0)*SiscoTable[[#This Row],[Stock_actual]],0)</f>
        <v>279.5</v>
      </c>
      <c r="P8954" s="6" t="s">
        <v>146</v>
      </c>
      <c r="Q8954" s="7">
        <v>0</v>
      </c>
      <c r="R8954" s="7">
        <v>0</v>
      </c>
      <c r="S8954" s="7" t="s">
        <v>11925</v>
      </c>
      <c r="BI8954"/>
      <c r="BJ8954"/>
    </row>
    <row r="8955" spans="2:62" x14ac:dyDescent="0.4">
      <c r="B8955" s="1">
        <v>32115</v>
      </c>
      <c r="C8955" s="6" t="s">
        <v>8</v>
      </c>
      <c r="D8955" s="6" t="s">
        <v>8</v>
      </c>
      <c r="E8955" s="6" t="s">
        <v>3268</v>
      </c>
      <c r="F8955" s="6" t="s">
        <v>6059</v>
      </c>
      <c r="G8955" s="6" t="s">
        <v>6060</v>
      </c>
      <c r="H8955" s="6" t="s">
        <v>6080</v>
      </c>
      <c r="I8955" s="6" t="s">
        <v>6079</v>
      </c>
      <c r="J8955" s="6" t="s">
        <v>5</v>
      </c>
      <c r="K8955" s="7">
        <v>0.33</v>
      </c>
      <c r="L8955" s="7">
        <f>IFERROR(VLOOKUP(SiscoTable[[#This Row],[Código]],Hoja2!A:B,2,0)*SiscoTable[[#This Row],[Provta(Uns)]],0)</f>
        <v>11.847</v>
      </c>
      <c r="M8955" s="7">
        <v>0</v>
      </c>
      <c r="N8955" s="7">
        <v>4</v>
      </c>
      <c r="O8955" s="7">
        <f>IFERROR(VLOOKUP(SiscoTable[[#This Row],[Código]],Hoja2!A:B,2,0)*SiscoTable[[#This Row],[Stock_actual]],0)</f>
        <v>143.6</v>
      </c>
      <c r="P8955" s="6" t="s">
        <v>2784</v>
      </c>
      <c r="Q8955" s="7">
        <v>0</v>
      </c>
      <c r="R8955" s="7">
        <v>0</v>
      </c>
      <c r="S8955" s="7" t="s">
        <v>11925</v>
      </c>
      <c r="BI8955"/>
      <c r="BJ8955"/>
    </row>
    <row r="8956" spans="2:62" x14ac:dyDescent="0.4">
      <c r="B8956" s="1">
        <v>32120</v>
      </c>
      <c r="C8956" s="6" t="s">
        <v>8</v>
      </c>
      <c r="D8956" s="6" t="s">
        <v>8</v>
      </c>
      <c r="E8956" s="6" t="s">
        <v>3268</v>
      </c>
      <c r="F8956" s="6" t="s">
        <v>6059</v>
      </c>
      <c r="G8956" s="6" t="s">
        <v>6060</v>
      </c>
      <c r="H8956" s="6" t="s">
        <v>6080</v>
      </c>
      <c r="I8956" s="6" t="s">
        <v>6081</v>
      </c>
      <c r="J8956" s="6" t="s">
        <v>5</v>
      </c>
      <c r="K8956" s="7">
        <v>0</v>
      </c>
      <c r="L8956" s="7">
        <f>IFERROR(VLOOKUP(SiscoTable[[#This Row],[Código]],Hoja2!A:B,2,0)*SiscoTable[[#This Row],[Provta(Uns)]],0)</f>
        <v>0</v>
      </c>
      <c r="M8956" s="7">
        <v>0</v>
      </c>
      <c r="N8956" s="7">
        <v>6</v>
      </c>
      <c r="O8956" s="7">
        <f>IFERROR(VLOOKUP(SiscoTable[[#This Row],[Código]],Hoja2!A:B,2,0)*SiscoTable[[#This Row],[Stock_actual]],0)</f>
        <v>215.39999999999998</v>
      </c>
      <c r="P8956" s="6" t="s">
        <v>134</v>
      </c>
      <c r="Q8956" s="7">
        <v>0</v>
      </c>
      <c r="R8956" s="7">
        <v>0</v>
      </c>
      <c r="S8956" s="7" t="s">
        <v>11925</v>
      </c>
      <c r="BI8956"/>
      <c r="BJ8956"/>
    </row>
    <row r="8957" spans="2:62" x14ac:dyDescent="0.4">
      <c r="B8957" s="1">
        <v>32121</v>
      </c>
      <c r="C8957" s="6" t="s">
        <v>8</v>
      </c>
      <c r="D8957" s="6" t="s">
        <v>8</v>
      </c>
      <c r="E8957" s="6" t="s">
        <v>3268</v>
      </c>
      <c r="F8957" s="6" t="s">
        <v>6059</v>
      </c>
      <c r="G8957" s="6" t="s">
        <v>6060</v>
      </c>
      <c r="H8957" s="6" t="s">
        <v>6080</v>
      </c>
      <c r="I8957" s="6" t="s">
        <v>6082</v>
      </c>
      <c r="J8957" s="6" t="s">
        <v>5</v>
      </c>
      <c r="K8957" s="7">
        <v>0</v>
      </c>
      <c r="L8957" s="7">
        <f>IFERROR(VLOOKUP(SiscoTable[[#This Row],[Código]],Hoja2!A:B,2,0)*SiscoTable[[#This Row],[Provta(Uns)]],0)</f>
        <v>0</v>
      </c>
      <c r="M8957" s="7">
        <v>0</v>
      </c>
      <c r="N8957" s="7">
        <v>6</v>
      </c>
      <c r="O8957" s="7">
        <f>IFERROR(VLOOKUP(SiscoTable[[#This Row],[Código]],Hoja2!A:B,2,0)*SiscoTable[[#This Row],[Stock_actual]],0)</f>
        <v>215.39999999999998</v>
      </c>
      <c r="P8957" s="6" t="s">
        <v>134</v>
      </c>
      <c r="Q8957" s="7">
        <v>0</v>
      </c>
      <c r="R8957" s="7">
        <v>0</v>
      </c>
      <c r="S8957" s="7" t="s">
        <v>11925</v>
      </c>
      <c r="BI8957"/>
      <c r="BJ8957"/>
    </row>
    <row r="8958" spans="2:62" x14ac:dyDescent="0.4">
      <c r="B8958" s="1">
        <v>32122</v>
      </c>
      <c r="C8958" s="6" t="s">
        <v>8</v>
      </c>
      <c r="D8958" s="6" t="s">
        <v>8</v>
      </c>
      <c r="E8958" s="6" t="s">
        <v>3268</v>
      </c>
      <c r="F8958" s="6" t="s">
        <v>6059</v>
      </c>
      <c r="G8958" s="6" t="s">
        <v>6060</v>
      </c>
      <c r="H8958" s="6" t="s">
        <v>6080</v>
      </c>
      <c r="I8958" s="6" t="s">
        <v>6083</v>
      </c>
      <c r="J8958" s="6" t="s">
        <v>5</v>
      </c>
      <c r="K8958" s="7">
        <v>0</v>
      </c>
      <c r="L8958" s="7">
        <f>IFERROR(VLOOKUP(SiscoTable[[#This Row],[Código]],Hoja2!A:B,2,0)*SiscoTable[[#This Row],[Provta(Uns)]],0)</f>
        <v>0</v>
      </c>
      <c r="M8958" s="7">
        <v>0</v>
      </c>
      <c r="N8958" s="7">
        <v>6</v>
      </c>
      <c r="O8958" s="7">
        <f>IFERROR(VLOOKUP(SiscoTable[[#This Row],[Código]],Hoja2!A:B,2,0)*SiscoTable[[#This Row],[Stock_actual]],0)</f>
        <v>215.39999999999998</v>
      </c>
      <c r="P8958" s="6" t="s">
        <v>134</v>
      </c>
      <c r="Q8958" s="7">
        <v>0</v>
      </c>
      <c r="R8958" s="7">
        <v>0</v>
      </c>
      <c r="S8958" s="7" t="s">
        <v>11925</v>
      </c>
      <c r="BI8958"/>
      <c r="BJ8958"/>
    </row>
    <row r="8959" spans="2:62" x14ac:dyDescent="0.4">
      <c r="B8959" s="1">
        <v>32124</v>
      </c>
      <c r="C8959" s="6" t="s">
        <v>8</v>
      </c>
      <c r="D8959" s="6" t="s">
        <v>8</v>
      </c>
      <c r="E8959" s="6" t="s">
        <v>3268</v>
      </c>
      <c r="F8959" s="6" t="s">
        <v>6059</v>
      </c>
      <c r="G8959" s="6" t="s">
        <v>6218</v>
      </c>
      <c r="H8959" s="6" t="s">
        <v>6233</v>
      </c>
      <c r="I8959" s="6" t="s">
        <v>6232</v>
      </c>
      <c r="J8959" s="6" t="s">
        <v>5</v>
      </c>
      <c r="K8959" s="7">
        <v>0</v>
      </c>
      <c r="L8959" s="7">
        <f>IFERROR(VLOOKUP(SiscoTable[[#This Row],[Código]],Hoja2!A:B,2,0)*SiscoTable[[#This Row],[Provta(Uns)]],0)</f>
        <v>0</v>
      </c>
      <c r="M8959" s="7">
        <v>0</v>
      </c>
      <c r="N8959" s="7">
        <v>6</v>
      </c>
      <c r="O8959" s="7">
        <f>IFERROR(VLOOKUP(SiscoTable[[#This Row],[Código]],Hoja2!A:B,2,0)*SiscoTable[[#This Row],[Stock_actual]],0)</f>
        <v>173.39999999999998</v>
      </c>
      <c r="P8959" s="6" t="s">
        <v>134</v>
      </c>
      <c r="Q8959" s="7">
        <v>0</v>
      </c>
      <c r="R8959" s="7">
        <v>0</v>
      </c>
      <c r="S8959" s="7" t="s">
        <v>11925</v>
      </c>
      <c r="BI8959"/>
      <c r="BJ8959"/>
    </row>
    <row r="8960" spans="2:62" x14ac:dyDescent="0.4">
      <c r="B8960" s="1">
        <v>32125</v>
      </c>
      <c r="C8960" s="6" t="s">
        <v>8</v>
      </c>
      <c r="D8960" s="6" t="s">
        <v>8</v>
      </c>
      <c r="E8960" s="6" t="s">
        <v>3268</v>
      </c>
      <c r="F8960" s="6" t="s">
        <v>3269</v>
      </c>
      <c r="G8960" s="6" t="s">
        <v>4268</v>
      </c>
      <c r="H8960" s="6" t="s">
        <v>2856</v>
      </c>
      <c r="I8960" s="6" t="s">
        <v>4368</v>
      </c>
      <c r="J8960" s="6" t="s">
        <v>5</v>
      </c>
      <c r="K8960" s="7">
        <v>3.5</v>
      </c>
      <c r="L8960" s="7">
        <f>IFERROR(VLOOKUP(SiscoTable[[#This Row],[Código]],Hoja2!A:B,2,0)*SiscoTable[[#This Row],[Provta(Uns)]],0)</f>
        <v>23.099999999999998</v>
      </c>
      <c r="M8960" s="7">
        <v>0</v>
      </c>
      <c r="N8960" s="7">
        <v>15</v>
      </c>
      <c r="O8960" s="7">
        <f>IFERROR(VLOOKUP(SiscoTable[[#This Row],[Código]],Hoja2!A:B,2,0)*SiscoTable[[#This Row],[Stock_actual]],0)</f>
        <v>99</v>
      </c>
      <c r="P8960" s="6" t="s">
        <v>3908</v>
      </c>
      <c r="Q8960" s="7">
        <v>4</v>
      </c>
      <c r="R8960" s="7">
        <v>0</v>
      </c>
      <c r="S8960" s="7" t="s">
        <v>11928</v>
      </c>
      <c r="BI8960"/>
      <c r="BJ8960"/>
    </row>
    <row r="8961" spans="2:62" x14ac:dyDescent="0.4">
      <c r="B8961" s="1">
        <v>32126</v>
      </c>
      <c r="C8961" s="6" t="s">
        <v>8</v>
      </c>
      <c r="D8961" s="6" t="s">
        <v>8</v>
      </c>
      <c r="E8961" s="6" t="s">
        <v>1734</v>
      </c>
      <c r="F8961" s="6" t="s">
        <v>2566</v>
      </c>
      <c r="G8961" s="6" t="s">
        <v>2567</v>
      </c>
      <c r="H8961" s="6" t="s">
        <v>4</v>
      </c>
      <c r="I8961" s="6" t="s">
        <v>2574</v>
      </c>
      <c r="J8961" s="6" t="s">
        <v>5</v>
      </c>
      <c r="K8961" s="7">
        <v>0</v>
      </c>
      <c r="L8961" s="7">
        <f>IFERROR(VLOOKUP(SiscoTable[[#This Row],[Código]],Hoja2!A:B,2,0)*SiscoTable[[#This Row],[Provta(Uns)]],0)</f>
        <v>0</v>
      </c>
      <c r="M8961" s="7">
        <v>0</v>
      </c>
      <c r="N8961" s="7">
        <v>0</v>
      </c>
      <c r="O8961" s="7">
        <f>IFERROR(VLOOKUP(SiscoTable[[#This Row],[Código]],Hoja2!A:B,2,0)*SiscoTable[[#This Row],[Stock_actual]],0)</f>
        <v>0</v>
      </c>
      <c r="P8961" s="6" t="s">
        <v>7</v>
      </c>
      <c r="Q8961" s="7">
        <v>0</v>
      </c>
      <c r="R8961" s="7">
        <v>0</v>
      </c>
      <c r="S8961" s="7" t="s">
        <v>11925</v>
      </c>
      <c r="BI8961"/>
      <c r="BJ8961"/>
    </row>
    <row r="8962" spans="2:62" x14ac:dyDescent="0.4">
      <c r="B8962" s="1">
        <v>32127</v>
      </c>
      <c r="C8962" s="6" t="s">
        <v>8</v>
      </c>
      <c r="D8962" s="6" t="s">
        <v>30</v>
      </c>
      <c r="E8962" s="6" t="s">
        <v>8482</v>
      </c>
      <c r="F8962" s="6" t="s">
        <v>1736</v>
      </c>
      <c r="G8962" s="6" t="s">
        <v>10362</v>
      </c>
      <c r="H8962" s="6" t="s">
        <v>10383</v>
      </c>
      <c r="I8962" s="6" t="s">
        <v>10552</v>
      </c>
      <c r="J8962" s="6" t="s">
        <v>5</v>
      </c>
      <c r="K8962" s="7">
        <v>24.33</v>
      </c>
      <c r="L8962" s="7">
        <f>IFERROR(VLOOKUP(SiscoTable[[#This Row],[Código]],Hoja2!A:B,2,0)*SiscoTable[[#This Row],[Provta(Uns)]],0)</f>
        <v>48.66</v>
      </c>
      <c r="M8962" s="7">
        <v>0</v>
      </c>
      <c r="N8962" s="7">
        <v>87</v>
      </c>
      <c r="O8962" s="7">
        <f>IFERROR(VLOOKUP(SiscoTable[[#This Row],[Código]],Hoja2!A:B,2,0)*SiscoTable[[#This Row],[Stock_actual]],0)</f>
        <v>174</v>
      </c>
      <c r="P8962" s="6" t="s">
        <v>590</v>
      </c>
      <c r="Q8962" s="7">
        <v>27</v>
      </c>
      <c r="R8962" s="7">
        <v>0</v>
      </c>
      <c r="S8962" s="7" t="s">
        <v>11926</v>
      </c>
      <c r="BI8962"/>
      <c r="BJ8962"/>
    </row>
    <row r="8963" spans="2:62" x14ac:dyDescent="0.4">
      <c r="B8963" s="1">
        <v>32128</v>
      </c>
      <c r="C8963" s="6" t="s">
        <v>30</v>
      </c>
      <c r="D8963" s="6" t="s">
        <v>8</v>
      </c>
      <c r="E8963" s="6" t="s">
        <v>8482</v>
      </c>
      <c r="F8963" s="6" t="s">
        <v>8543</v>
      </c>
      <c r="G8963" s="6" t="s">
        <v>8593</v>
      </c>
      <c r="H8963" s="6" t="s">
        <v>8595</v>
      </c>
      <c r="I8963" s="6" t="s">
        <v>8611</v>
      </c>
      <c r="J8963" s="6" t="s">
        <v>5</v>
      </c>
      <c r="K8963" s="7">
        <v>1.83</v>
      </c>
      <c r="L8963" s="7">
        <f>IFERROR(VLOOKUP(SiscoTable[[#This Row],[Código]],Hoja2!A:B,2,0)*SiscoTable[[#This Row],[Provta(Uns)]],0)</f>
        <v>104.127</v>
      </c>
      <c r="M8963" s="7">
        <v>0</v>
      </c>
      <c r="N8963" s="7">
        <v>0</v>
      </c>
      <c r="O8963" s="7">
        <f>IFERROR(VLOOKUP(SiscoTable[[#This Row],[Código]],Hoja2!A:B,2,0)*SiscoTable[[#This Row],[Stock_actual]],0)</f>
        <v>0</v>
      </c>
      <c r="P8963" s="6" t="s">
        <v>7</v>
      </c>
      <c r="Q8963" s="7">
        <v>2</v>
      </c>
      <c r="R8963" s="7">
        <v>3.5999999999999996</v>
      </c>
      <c r="S8963" s="7" t="s">
        <v>11926</v>
      </c>
      <c r="BI8963"/>
      <c r="BJ8963"/>
    </row>
    <row r="8964" spans="2:62" x14ac:dyDescent="0.4">
      <c r="B8964" s="1">
        <v>32129</v>
      </c>
      <c r="C8964" s="6" t="s">
        <v>8</v>
      </c>
      <c r="D8964" s="6" t="s">
        <v>8</v>
      </c>
      <c r="E8964" s="6" t="s">
        <v>3268</v>
      </c>
      <c r="F8964" s="6" t="s">
        <v>3269</v>
      </c>
      <c r="G8964" s="6" t="s">
        <v>3479</v>
      </c>
      <c r="H8964" s="6" t="s">
        <v>3674</v>
      </c>
      <c r="I8964" s="6" t="s">
        <v>3673</v>
      </c>
      <c r="J8964" s="6" t="s">
        <v>5</v>
      </c>
      <c r="K8964" s="7">
        <v>5.67</v>
      </c>
      <c r="L8964" s="7">
        <f>IFERROR(VLOOKUP(SiscoTable[[#This Row],[Código]],Hoja2!A:B,2,0)*SiscoTable[[#This Row],[Provta(Uns)]],0)</f>
        <v>5.67</v>
      </c>
      <c r="M8964" s="7">
        <v>0</v>
      </c>
      <c r="N8964" s="7">
        <v>0</v>
      </c>
      <c r="O8964" s="7">
        <f>IFERROR(VLOOKUP(SiscoTable[[#This Row],[Código]],Hoja2!A:B,2,0)*SiscoTable[[#This Row],[Stock_actual]],0)</f>
        <v>0</v>
      </c>
      <c r="P8964" s="6" t="s">
        <v>7</v>
      </c>
      <c r="Q8964" s="7">
        <v>6</v>
      </c>
      <c r="R8964" s="7">
        <v>11.4</v>
      </c>
      <c r="S8964" s="7" t="s">
        <v>11927</v>
      </c>
      <c r="BI8964"/>
      <c r="BJ8964"/>
    </row>
    <row r="8965" spans="2:62" x14ac:dyDescent="0.4">
      <c r="B8965" s="1">
        <v>32130</v>
      </c>
      <c r="C8965" s="6" t="s">
        <v>8</v>
      </c>
      <c r="D8965" s="6" t="s">
        <v>8</v>
      </c>
      <c r="E8965" s="6" t="s">
        <v>3268</v>
      </c>
      <c r="F8965" s="6" t="s">
        <v>3269</v>
      </c>
      <c r="G8965" s="6" t="s">
        <v>3479</v>
      </c>
      <c r="H8965" s="6" t="s">
        <v>3674</v>
      </c>
      <c r="I8965" s="6" t="s">
        <v>3675</v>
      </c>
      <c r="J8965" s="6" t="s">
        <v>5</v>
      </c>
      <c r="K8965" s="7">
        <v>4.17</v>
      </c>
      <c r="L8965" s="7">
        <f>IFERROR(VLOOKUP(SiscoTable[[#This Row],[Código]],Hoja2!A:B,2,0)*SiscoTable[[#This Row],[Provta(Uns)]],0)</f>
        <v>4.17</v>
      </c>
      <c r="M8965" s="7">
        <v>0</v>
      </c>
      <c r="N8965" s="7">
        <v>5</v>
      </c>
      <c r="O8965" s="7">
        <f>IFERROR(VLOOKUP(SiscoTable[[#This Row],[Código]],Hoja2!A:B,2,0)*SiscoTable[[#This Row],[Stock_actual]],0)</f>
        <v>5</v>
      </c>
      <c r="P8965" s="6" t="s">
        <v>115</v>
      </c>
      <c r="Q8965" s="7">
        <v>5</v>
      </c>
      <c r="R8965" s="7">
        <v>8.4400000000000013</v>
      </c>
      <c r="S8965" s="7" t="s">
        <v>11927</v>
      </c>
      <c r="BI8965"/>
      <c r="BJ8965"/>
    </row>
    <row r="8966" spans="2:62" x14ac:dyDescent="0.4">
      <c r="B8966" s="1">
        <v>32131</v>
      </c>
      <c r="C8966" s="6" t="s">
        <v>30</v>
      </c>
      <c r="D8966" s="6" t="s">
        <v>30</v>
      </c>
      <c r="E8966" s="6" t="s">
        <v>3268</v>
      </c>
      <c r="F8966" s="6" t="s">
        <v>7197</v>
      </c>
      <c r="G8966" s="6" t="s">
        <v>7554</v>
      </c>
      <c r="H8966" s="6" t="s">
        <v>7392</v>
      </c>
      <c r="I8966" s="6" t="s">
        <v>7698</v>
      </c>
      <c r="J8966" s="6" t="s">
        <v>5</v>
      </c>
      <c r="K8966" s="7">
        <v>23.33</v>
      </c>
      <c r="L8966" s="7">
        <f>IFERROR(VLOOKUP(SiscoTable[[#This Row],[Código]],Hoja2!A:B,2,0)*SiscoTable[[#This Row],[Provta(Uns)]],0)</f>
        <v>97.98599999999999</v>
      </c>
      <c r="M8966" s="7">
        <v>0</v>
      </c>
      <c r="N8966" s="7">
        <v>94</v>
      </c>
      <c r="O8966" s="7">
        <f>IFERROR(VLOOKUP(SiscoTable[[#This Row],[Código]],Hoja2!A:B,2,0)*SiscoTable[[#This Row],[Stock_actual]],0)</f>
        <v>394.8</v>
      </c>
      <c r="P8966" s="6" t="s">
        <v>3450</v>
      </c>
      <c r="Q8966" s="7">
        <v>26</v>
      </c>
      <c r="R8966" s="7">
        <v>0</v>
      </c>
      <c r="S8966" s="7" t="s">
        <v>11928</v>
      </c>
      <c r="BI8966"/>
      <c r="BJ8966"/>
    </row>
    <row r="8967" spans="2:62" x14ac:dyDescent="0.4">
      <c r="B8967" s="1">
        <v>32132</v>
      </c>
      <c r="C8967" s="6" t="s">
        <v>30</v>
      </c>
      <c r="D8967" s="6" t="s">
        <v>30</v>
      </c>
      <c r="E8967" s="6" t="s">
        <v>3268</v>
      </c>
      <c r="F8967" s="6" t="s">
        <v>3269</v>
      </c>
      <c r="G8967" s="6" t="s">
        <v>634</v>
      </c>
      <c r="H8967" s="6" t="s">
        <v>4794</v>
      </c>
      <c r="I8967" s="6" t="s">
        <v>4868</v>
      </c>
      <c r="J8967" s="6" t="s">
        <v>5</v>
      </c>
      <c r="K8967" s="7">
        <v>35.17</v>
      </c>
      <c r="L8967" s="7">
        <f>IFERROR(VLOOKUP(SiscoTable[[#This Row],[Código]],Hoja2!A:B,2,0)*SiscoTable[[#This Row],[Provta(Uns)]],0)</f>
        <v>98.475999999999999</v>
      </c>
      <c r="M8967" s="7">
        <v>0</v>
      </c>
      <c r="N8967" s="7">
        <v>68</v>
      </c>
      <c r="O8967" s="7">
        <f>IFERROR(VLOOKUP(SiscoTable[[#This Row],[Código]],Hoja2!A:B,2,0)*SiscoTable[[#This Row],[Stock_actual]],0)</f>
        <v>190.39999999999998</v>
      </c>
      <c r="P8967" s="6" t="s">
        <v>770</v>
      </c>
      <c r="Q8967" s="7">
        <v>39</v>
      </c>
      <c r="R8967" s="7">
        <v>0</v>
      </c>
      <c r="S8967" s="7" t="s">
        <v>11927</v>
      </c>
      <c r="BI8967"/>
      <c r="BJ8967"/>
    </row>
    <row r="8968" spans="2:62" x14ac:dyDescent="0.4">
      <c r="B8968" s="1">
        <v>32133</v>
      </c>
      <c r="C8968" s="6" t="s">
        <v>8</v>
      </c>
      <c r="D8968" s="6" t="s">
        <v>8</v>
      </c>
      <c r="E8968" s="6" t="s">
        <v>8482</v>
      </c>
      <c r="F8968" s="6" t="s">
        <v>9030</v>
      </c>
      <c r="G8968" s="6" t="s">
        <v>9051</v>
      </c>
      <c r="H8968" s="6" t="s">
        <v>9053</v>
      </c>
      <c r="I8968" s="6" t="s">
        <v>9110</v>
      </c>
      <c r="J8968" s="6" t="s">
        <v>5</v>
      </c>
      <c r="K8968" s="7">
        <v>0.5</v>
      </c>
      <c r="L8968" s="7">
        <f>IFERROR(VLOOKUP(SiscoTable[[#This Row],[Código]],Hoja2!A:B,2,0)*SiscoTable[[#This Row],[Provta(Uns)]],0)</f>
        <v>12.3</v>
      </c>
      <c r="M8968" s="7">
        <v>0</v>
      </c>
      <c r="N8968" s="7">
        <v>21</v>
      </c>
      <c r="O8968" s="7">
        <f>IFERROR(VLOOKUP(SiscoTable[[#This Row],[Código]],Hoja2!A:B,2,0)*SiscoTable[[#This Row],[Stock_actual]],0)</f>
        <v>516.6</v>
      </c>
      <c r="P8968" s="6" t="s">
        <v>2025</v>
      </c>
      <c r="Q8968" s="7">
        <v>1</v>
      </c>
      <c r="R8968" s="7">
        <v>0</v>
      </c>
      <c r="S8968" s="7" t="s">
        <v>11926</v>
      </c>
      <c r="BI8968"/>
      <c r="BJ8968"/>
    </row>
    <row r="8969" spans="2:62" x14ac:dyDescent="0.4">
      <c r="B8969" s="1">
        <v>32134</v>
      </c>
      <c r="C8969" s="6" t="s">
        <v>8</v>
      </c>
      <c r="D8969" s="6" t="s">
        <v>8</v>
      </c>
      <c r="E8969" s="6" t="s">
        <v>3268</v>
      </c>
      <c r="F8969" s="6" t="s">
        <v>3269</v>
      </c>
      <c r="G8969" s="6" t="s">
        <v>4384</v>
      </c>
      <c r="H8969" s="6" t="s">
        <v>4392</v>
      </c>
      <c r="I8969" s="6" t="s">
        <v>4569</v>
      </c>
      <c r="J8969" s="6" t="s">
        <v>5</v>
      </c>
      <c r="K8969" s="7">
        <v>1.33</v>
      </c>
      <c r="L8969" s="7">
        <f>IFERROR(VLOOKUP(SiscoTable[[#This Row],[Código]],Hoja2!A:B,2,0)*SiscoTable[[#This Row],[Provta(Uns)]],0)</f>
        <v>15.96</v>
      </c>
      <c r="M8969" s="7">
        <v>0</v>
      </c>
      <c r="N8969" s="7">
        <v>40</v>
      </c>
      <c r="O8969" s="7">
        <f>IFERROR(VLOOKUP(SiscoTable[[#This Row],[Código]],Hoja2!A:B,2,0)*SiscoTable[[#This Row],[Stock_actual]],0)</f>
        <v>480</v>
      </c>
      <c r="P8969" s="6" t="s">
        <v>4570</v>
      </c>
      <c r="Q8969" s="7">
        <v>1</v>
      </c>
      <c r="R8969" s="7">
        <v>0</v>
      </c>
      <c r="S8969" s="7" t="s">
        <v>11928</v>
      </c>
      <c r="BI8969"/>
      <c r="BJ8969"/>
    </row>
    <row r="8970" spans="2:62" x14ac:dyDescent="0.4">
      <c r="B8970" s="1">
        <v>32135</v>
      </c>
      <c r="C8970" s="6" t="s">
        <v>8</v>
      </c>
      <c r="D8970" s="6" t="s">
        <v>8</v>
      </c>
      <c r="E8970" s="6" t="s">
        <v>3268</v>
      </c>
      <c r="F8970" s="6" t="s">
        <v>7197</v>
      </c>
      <c r="G8970" s="6" t="s">
        <v>7554</v>
      </c>
      <c r="H8970" s="6" t="s">
        <v>7420</v>
      </c>
      <c r="I8970" s="6" t="s">
        <v>7781</v>
      </c>
      <c r="J8970" s="6" t="s">
        <v>5</v>
      </c>
      <c r="K8970" s="7">
        <v>8.67</v>
      </c>
      <c r="L8970" s="7">
        <f>IFERROR(VLOOKUP(SiscoTable[[#This Row],[Código]],Hoja2!A:B,2,0)*SiscoTable[[#This Row],[Provta(Uns)]],0)</f>
        <v>42.483000000000004</v>
      </c>
      <c r="M8970" s="7">
        <v>0</v>
      </c>
      <c r="N8970" s="7">
        <v>23</v>
      </c>
      <c r="O8970" s="7">
        <f>IFERROR(VLOOKUP(SiscoTable[[#This Row],[Código]],Hoja2!A:B,2,0)*SiscoTable[[#This Row],[Stock_actual]],0)</f>
        <v>112.7</v>
      </c>
      <c r="P8970" s="6" t="s">
        <v>1484</v>
      </c>
      <c r="Q8970" s="7">
        <v>10</v>
      </c>
      <c r="R8970" s="7">
        <v>0</v>
      </c>
      <c r="S8970" s="7" t="s">
        <v>11928</v>
      </c>
      <c r="BI8970"/>
      <c r="BJ8970"/>
    </row>
    <row r="8971" spans="2:62" x14ac:dyDescent="0.4">
      <c r="B8971" s="1">
        <v>32136</v>
      </c>
      <c r="C8971" s="6" t="s">
        <v>8</v>
      </c>
      <c r="D8971" s="6" t="s">
        <v>8</v>
      </c>
      <c r="E8971" s="6" t="s">
        <v>8482</v>
      </c>
      <c r="F8971" s="6" t="s">
        <v>1736</v>
      </c>
      <c r="G8971" s="6" t="s">
        <v>10362</v>
      </c>
      <c r="H8971" s="6" t="s">
        <v>10383</v>
      </c>
      <c r="I8971" s="6" t="s">
        <v>10553</v>
      </c>
      <c r="J8971" s="6" t="s">
        <v>5</v>
      </c>
      <c r="K8971" s="7">
        <v>0.33</v>
      </c>
      <c r="L8971" s="7">
        <f>IFERROR(VLOOKUP(SiscoTable[[#This Row],[Código]],Hoja2!A:B,2,0)*SiscoTable[[#This Row],[Provta(Uns)]],0)</f>
        <v>0.99</v>
      </c>
      <c r="M8971" s="7">
        <v>0</v>
      </c>
      <c r="N8971" s="7">
        <v>168</v>
      </c>
      <c r="O8971" s="7">
        <f>IFERROR(VLOOKUP(SiscoTable[[#This Row],[Código]],Hoja2!A:B,2,0)*SiscoTable[[#This Row],[Stock_actual]],0)</f>
        <v>504</v>
      </c>
      <c r="P8971" s="6" t="s">
        <v>10554</v>
      </c>
      <c r="Q8971" s="7">
        <v>0</v>
      </c>
      <c r="R8971" s="7">
        <v>0</v>
      </c>
      <c r="S8971" s="7" t="s">
        <v>11926</v>
      </c>
      <c r="BI8971"/>
      <c r="BJ8971"/>
    </row>
    <row r="8972" spans="2:62" x14ac:dyDescent="0.4">
      <c r="B8972" s="1">
        <v>32137</v>
      </c>
      <c r="C8972" s="6" t="s">
        <v>30</v>
      </c>
      <c r="D8972" s="6" t="s">
        <v>8</v>
      </c>
      <c r="E8972" s="6" t="s">
        <v>469</v>
      </c>
      <c r="F8972" s="6" t="s">
        <v>1050</v>
      </c>
      <c r="G8972" s="6" t="s">
        <v>1064</v>
      </c>
      <c r="H8972" s="6" t="s">
        <v>1074</v>
      </c>
      <c r="I8972" s="6" t="s">
        <v>1106</v>
      </c>
      <c r="J8972" s="6" t="s">
        <v>5</v>
      </c>
      <c r="K8972" s="7">
        <v>4.83</v>
      </c>
      <c r="L8972" s="7">
        <f>IFERROR(VLOOKUP(SiscoTable[[#This Row],[Código]],Hoja2!A:B,2,0)*SiscoTable[[#This Row],[Provta(Uns)]],0)</f>
        <v>110.607</v>
      </c>
      <c r="M8972" s="7">
        <v>0</v>
      </c>
      <c r="N8972" s="7">
        <v>7</v>
      </c>
      <c r="O8972" s="7">
        <f>IFERROR(VLOOKUP(SiscoTable[[#This Row],[Código]],Hoja2!A:B,2,0)*SiscoTable[[#This Row],[Stock_actual]],0)</f>
        <v>160.29999999999998</v>
      </c>
      <c r="P8972" s="6" t="s">
        <v>558</v>
      </c>
      <c r="Q8972" s="7">
        <v>5</v>
      </c>
      <c r="R8972" s="7">
        <v>0</v>
      </c>
      <c r="S8972" s="7" t="s">
        <v>11927</v>
      </c>
      <c r="BI8972"/>
      <c r="BJ8972"/>
    </row>
    <row r="8973" spans="2:62" x14ac:dyDescent="0.4">
      <c r="B8973" s="1">
        <v>32138</v>
      </c>
      <c r="C8973" s="6" t="s">
        <v>30</v>
      </c>
      <c r="D8973" s="6" t="s">
        <v>8</v>
      </c>
      <c r="E8973" s="6" t="s">
        <v>8482</v>
      </c>
      <c r="F8973" s="6" t="s">
        <v>9030</v>
      </c>
      <c r="G8973" s="6" t="s">
        <v>9299</v>
      </c>
      <c r="H8973" s="6" t="s">
        <v>9320</v>
      </c>
      <c r="I8973" s="6" t="s">
        <v>9447</v>
      </c>
      <c r="J8973" s="6" t="s">
        <v>5</v>
      </c>
      <c r="K8973" s="7">
        <v>3.33</v>
      </c>
      <c r="L8973" s="7">
        <f>IFERROR(VLOOKUP(SiscoTable[[#This Row],[Código]],Hoja2!A:B,2,0)*SiscoTable[[#This Row],[Provta(Uns)]],0)</f>
        <v>102.89699999999999</v>
      </c>
      <c r="M8973" s="7">
        <v>0</v>
      </c>
      <c r="N8973" s="7">
        <v>13</v>
      </c>
      <c r="O8973" s="7">
        <f>IFERROR(VLOOKUP(SiscoTable[[#This Row],[Código]],Hoja2!A:B,2,0)*SiscoTable[[#This Row],[Stock_actual]],0)</f>
        <v>401.7</v>
      </c>
      <c r="P8973" s="6" t="s">
        <v>4036</v>
      </c>
      <c r="Q8973" s="7">
        <v>4</v>
      </c>
      <c r="R8973" s="7">
        <v>0</v>
      </c>
      <c r="S8973" s="7" t="s">
        <v>11926</v>
      </c>
      <c r="BI8973"/>
      <c r="BJ8973"/>
    </row>
    <row r="8974" spans="2:62" x14ac:dyDescent="0.4">
      <c r="B8974" s="1">
        <v>32139</v>
      </c>
      <c r="C8974" s="6" t="s">
        <v>8</v>
      </c>
      <c r="D8974" s="6" t="s">
        <v>8</v>
      </c>
      <c r="E8974" s="6" t="s">
        <v>8482</v>
      </c>
      <c r="F8974" s="6" t="s">
        <v>9030</v>
      </c>
      <c r="G8974" s="6" t="s">
        <v>9299</v>
      </c>
      <c r="H8974" s="6" t="s">
        <v>9320</v>
      </c>
      <c r="I8974" s="6" t="s">
        <v>9588</v>
      </c>
      <c r="J8974" s="6" t="s">
        <v>5</v>
      </c>
      <c r="K8974" s="7">
        <v>1</v>
      </c>
      <c r="L8974" s="7">
        <f>IFERROR(VLOOKUP(SiscoTable[[#This Row],[Código]],Hoja2!A:B,2,0)*SiscoTable[[#This Row],[Provta(Uns)]],0)</f>
        <v>25.5</v>
      </c>
      <c r="M8974" s="7">
        <v>0</v>
      </c>
      <c r="N8974" s="7">
        <v>7</v>
      </c>
      <c r="O8974" s="7">
        <f>IFERROR(VLOOKUP(SiscoTable[[#This Row],[Código]],Hoja2!A:B,2,0)*SiscoTable[[#This Row],[Stock_actual]],0)</f>
        <v>178.5</v>
      </c>
      <c r="P8974" s="6" t="s">
        <v>2509</v>
      </c>
      <c r="Q8974" s="7">
        <v>1</v>
      </c>
      <c r="R8974" s="7">
        <v>0</v>
      </c>
      <c r="S8974" s="7" t="s">
        <v>11926</v>
      </c>
      <c r="BI8974"/>
      <c r="BJ8974"/>
    </row>
    <row r="8975" spans="2:62" x14ac:dyDescent="0.4">
      <c r="B8975" s="1">
        <v>32140</v>
      </c>
      <c r="C8975" s="6" t="s">
        <v>8</v>
      </c>
      <c r="D8975" s="6" t="s">
        <v>8</v>
      </c>
      <c r="E8975" s="6" t="s">
        <v>8482</v>
      </c>
      <c r="F8975" s="6" t="s">
        <v>1736</v>
      </c>
      <c r="G8975" s="6" t="s">
        <v>10362</v>
      </c>
      <c r="H8975" s="6" t="s">
        <v>10400</v>
      </c>
      <c r="I8975" s="6" t="s">
        <v>10555</v>
      </c>
      <c r="J8975" s="6" t="s">
        <v>5</v>
      </c>
      <c r="K8975" s="7">
        <v>2.5</v>
      </c>
      <c r="L8975" s="7">
        <f>IFERROR(VLOOKUP(SiscoTable[[#This Row],[Código]],Hoja2!A:B,2,0)*SiscoTable[[#This Row],[Provta(Uns)]],0)</f>
        <v>37.25</v>
      </c>
      <c r="M8975" s="7">
        <v>24</v>
      </c>
      <c r="N8975" s="7">
        <v>9</v>
      </c>
      <c r="O8975" s="7">
        <f>IFERROR(VLOOKUP(SiscoTable[[#This Row],[Código]],Hoja2!A:B,2,0)*SiscoTable[[#This Row],[Stock_actual]],0)</f>
        <v>134.1</v>
      </c>
      <c r="P8975" s="6" t="s">
        <v>476</v>
      </c>
      <c r="Q8975" s="7">
        <v>3</v>
      </c>
      <c r="R8975" s="7">
        <v>0</v>
      </c>
      <c r="S8975" s="7" t="s">
        <v>11926</v>
      </c>
      <c r="BI8975"/>
      <c r="BJ8975"/>
    </row>
    <row r="8976" spans="2:62" x14ac:dyDescent="0.4">
      <c r="B8976" s="1">
        <v>32141</v>
      </c>
      <c r="C8976" s="6" t="s">
        <v>8</v>
      </c>
      <c r="D8976" s="6" t="s">
        <v>8</v>
      </c>
      <c r="E8976" s="6" t="s">
        <v>8482</v>
      </c>
      <c r="F8976" s="6" t="s">
        <v>9030</v>
      </c>
      <c r="G8976" s="6" t="s">
        <v>9299</v>
      </c>
      <c r="H8976" s="6" t="s">
        <v>9590</v>
      </c>
      <c r="I8976" s="6" t="s">
        <v>9589</v>
      </c>
      <c r="J8976" s="6" t="s">
        <v>5</v>
      </c>
      <c r="K8976" s="7">
        <v>0.5</v>
      </c>
      <c r="L8976" s="7">
        <f>IFERROR(VLOOKUP(SiscoTable[[#This Row],[Código]],Hoja2!A:B,2,0)*SiscoTable[[#This Row],[Provta(Uns)]],0)</f>
        <v>20.95</v>
      </c>
      <c r="M8976" s="7">
        <v>0</v>
      </c>
      <c r="N8976" s="7">
        <v>9</v>
      </c>
      <c r="O8976" s="7">
        <f>IFERROR(VLOOKUP(SiscoTable[[#This Row],[Código]],Hoja2!A:B,2,0)*SiscoTable[[#This Row],[Stock_actual]],0)</f>
        <v>377.09999999999997</v>
      </c>
      <c r="P8976" s="6" t="s">
        <v>1530</v>
      </c>
      <c r="Q8976" s="7">
        <v>1</v>
      </c>
      <c r="R8976" s="7">
        <v>0</v>
      </c>
      <c r="S8976" s="7" t="s">
        <v>11926</v>
      </c>
      <c r="BI8976"/>
      <c r="BJ8976"/>
    </row>
    <row r="8977" spans="2:62" x14ac:dyDescent="0.4">
      <c r="B8977" s="1">
        <v>32142</v>
      </c>
      <c r="C8977" s="6" t="s">
        <v>8</v>
      </c>
      <c r="D8977" s="6" t="s">
        <v>8</v>
      </c>
      <c r="E8977" s="6" t="s">
        <v>8482</v>
      </c>
      <c r="F8977" s="6" t="s">
        <v>9030</v>
      </c>
      <c r="G8977" s="6" t="s">
        <v>9921</v>
      </c>
      <c r="H8977" s="6" t="s">
        <v>9924</v>
      </c>
      <c r="I8977" s="6" t="s">
        <v>9963</v>
      </c>
      <c r="J8977" s="6" t="s">
        <v>5</v>
      </c>
      <c r="K8977" s="7">
        <v>3.17</v>
      </c>
      <c r="L8977" s="7">
        <f>IFERROR(VLOOKUP(SiscoTable[[#This Row],[Código]],Hoja2!A:B,2,0)*SiscoTable[[#This Row],[Provta(Uns)]],0)</f>
        <v>72.592999999999989</v>
      </c>
      <c r="M8977" s="7">
        <v>0</v>
      </c>
      <c r="N8977" s="7">
        <v>0</v>
      </c>
      <c r="O8977" s="7">
        <f>IFERROR(VLOOKUP(SiscoTable[[#This Row],[Código]],Hoja2!A:B,2,0)*SiscoTable[[#This Row],[Stock_actual]],0)</f>
        <v>0</v>
      </c>
      <c r="P8977" s="6" t="s">
        <v>7</v>
      </c>
      <c r="Q8977" s="7">
        <v>4</v>
      </c>
      <c r="R8977" s="7">
        <v>6.6</v>
      </c>
      <c r="S8977" s="7" t="s">
        <v>11926</v>
      </c>
      <c r="BI8977"/>
      <c r="BJ8977"/>
    </row>
    <row r="8978" spans="2:62" x14ac:dyDescent="0.4">
      <c r="B8978" s="1">
        <v>32143</v>
      </c>
      <c r="C8978" s="6" t="s">
        <v>8</v>
      </c>
      <c r="D8978" s="6" t="s">
        <v>8</v>
      </c>
      <c r="E8978" s="6" t="s">
        <v>8482</v>
      </c>
      <c r="F8978" s="6" t="s">
        <v>8641</v>
      </c>
      <c r="G8978" s="6" t="s">
        <v>8756</v>
      </c>
      <c r="H8978" s="6" t="s">
        <v>8698</v>
      </c>
      <c r="I8978" s="6" t="s">
        <v>8933</v>
      </c>
      <c r="J8978" s="6" t="s">
        <v>5</v>
      </c>
      <c r="K8978" s="7">
        <v>0.17</v>
      </c>
      <c r="L8978" s="7">
        <f>IFERROR(VLOOKUP(SiscoTable[[#This Row],[Código]],Hoja2!A:B,2,0)*SiscoTable[[#This Row],[Provta(Uns)]],0)</f>
        <v>3.8930000000000002</v>
      </c>
      <c r="M8978" s="7">
        <v>0</v>
      </c>
      <c r="N8978" s="7">
        <v>11</v>
      </c>
      <c r="O8978" s="7">
        <f>IFERROR(VLOOKUP(SiscoTable[[#This Row],[Código]],Hoja2!A:B,2,0)*SiscoTable[[#This Row],[Stock_actual]],0)</f>
        <v>251.89999999999998</v>
      </c>
      <c r="P8978" s="6" t="s">
        <v>2040</v>
      </c>
      <c r="Q8978" s="7">
        <v>0</v>
      </c>
      <c r="R8978" s="7">
        <v>0</v>
      </c>
      <c r="S8978" s="7" t="s">
        <v>11926</v>
      </c>
      <c r="BI8978"/>
      <c r="BJ8978"/>
    </row>
    <row r="8979" spans="2:62" x14ac:dyDescent="0.4">
      <c r="B8979" s="1">
        <v>32144</v>
      </c>
      <c r="C8979" s="6" t="s">
        <v>8</v>
      </c>
      <c r="D8979" s="6" t="s">
        <v>8</v>
      </c>
      <c r="E8979" s="6" t="s">
        <v>8482</v>
      </c>
      <c r="F8979" s="6" t="s">
        <v>9030</v>
      </c>
      <c r="G8979" s="6" t="s">
        <v>9921</v>
      </c>
      <c r="H8979" s="6" t="s">
        <v>9924</v>
      </c>
      <c r="I8979" s="6" t="s">
        <v>9964</v>
      </c>
      <c r="J8979" s="6" t="s">
        <v>5</v>
      </c>
      <c r="K8979" s="7">
        <v>2.33</v>
      </c>
      <c r="L8979" s="7">
        <f>IFERROR(VLOOKUP(SiscoTable[[#This Row],[Código]],Hoja2!A:B,2,0)*SiscoTable[[#This Row],[Provta(Uns)]],0)</f>
        <v>36.115000000000002</v>
      </c>
      <c r="M8979" s="7">
        <v>36</v>
      </c>
      <c r="N8979" s="7">
        <v>0</v>
      </c>
      <c r="O8979" s="7">
        <f>IFERROR(VLOOKUP(SiscoTable[[#This Row],[Código]],Hoja2!A:B,2,0)*SiscoTable[[#This Row],[Stock_actual]],0)</f>
        <v>0</v>
      </c>
      <c r="P8979" s="6" t="s">
        <v>7</v>
      </c>
      <c r="Q8979" s="7">
        <v>3</v>
      </c>
      <c r="R8979" s="7">
        <v>0</v>
      </c>
      <c r="S8979" s="7" t="s">
        <v>11926</v>
      </c>
      <c r="BI8979"/>
      <c r="BJ8979"/>
    </row>
    <row r="8980" spans="2:62" x14ac:dyDescent="0.4">
      <c r="B8980" s="1">
        <v>32145</v>
      </c>
      <c r="C8980" s="6" t="s">
        <v>8</v>
      </c>
      <c r="D8980" s="6" t="s">
        <v>8</v>
      </c>
      <c r="E8980" s="6" t="s">
        <v>8482</v>
      </c>
      <c r="F8980" s="6" t="s">
        <v>1736</v>
      </c>
      <c r="G8980" s="6" t="s">
        <v>10362</v>
      </c>
      <c r="H8980" s="6" t="s">
        <v>8698</v>
      </c>
      <c r="I8980" s="6" t="s">
        <v>10556</v>
      </c>
      <c r="J8980" s="6" t="s">
        <v>5</v>
      </c>
      <c r="K8980" s="7">
        <v>2.33</v>
      </c>
      <c r="L8980" s="7">
        <f>IFERROR(VLOOKUP(SiscoTable[[#This Row],[Código]],Hoja2!A:B,2,0)*SiscoTable[[#This Row],[Provta(Uns)]],0)</f>
        <v>30.057000000000002</v>
      </c>
      <c r="M8980" s="7">
        <v>0</v>
      </c>
      <c r="N8980" s="7">
        <v>10</v>
      </c>
      <c r="O8980" s="7">
        <f>IFERROR(VLOOKUP(SiscoTable[[#This Row],[Código]],Hoja2!A:B,2,0)*SiscoTable[[#This Row],[Stock_actual]],0)</f>
        <v>129</v>
      </c>
      <c r="P8980" s="6" t="s">
        <v>3908</v>
      </c>
      <c r="Q8980" s="7">
        <v>3</v>
      </c>
      <c r="R8980" s="7">
        <v>0</v>
      </c>
      <c r="S8980" s="7" t="s">
        <v>11926</v>
      </c>
      <c r="BI8980"/>
      <c r="BJ8980"/>
    </row>
    <row r="8981" spans="2:62" x14ac:dyDescent="0.4">
      <c r="B8981" s="1">
        <v>32146</v>
      </c>
      <c r="C8981" s="6" t="s">
        <v>8</v>
      </c>
      <c r="D8981" s="6" t="s">
        <v>8</v>
      </c>
      <c r="E8981" s="6" t="s">
        <v>8482</v>
      </c>
      <c r="F8981" s="6" t="s">
        <v>9030</v>
      </c>
      <c r="G8981" s="6" t="s">
        <v>9299</v>
      </c>
      <c r="H8981" s="6" t="s">
        <v>9306</v>
      </c>
      <c r="I8981" s="6" t="s">
        <v>9591</v>
      </c>
      <c r="J8981" s="6" t="s">
        <v>5</v>
      </c>
      <c r="K8981" s="7">
        <v>1.5</v>
      </c>
      <c r="L8981" s="7">
        <f>IFERROR(VLOOKUP(SiscoTable[[#This Row],[Código]],Hoja2!A:B,2,0)*SiscoTable[[#This Row],[Provta(Uns)]],0)</f>
        <v>33</v>
      </c>
      <c r="M8981" s="7">
        <v>0</v>
      </c>
      <c r="N8981" s="7">
        <v>5</v>
      </c>
      <c r="O8981" s="7">
        <f>IFERROR(VLOOKUP(SiscoTable[[#This Row],[Código]],Hoja2!A:B,2,0)*SiscoTable[[#This Row],[Stock_actual]],0)</f>
        <v>110</v>
      </c>
      <c r="P8981" s="6" t="s">
        <v>904</v>
      </c>
      <c r="Q8981" s="7">
        <v>2</v>
      </c>
      <c r="R8981" s="7">
        <v>0</v>
      </c>
      <c r="S8981" s="7" t="s">
        <v>11926</v>
      </c>
      <c r="BI8981"/>
      <c r="BJ8981"/>
    </row>
    <row r="8982" spans="2:62" x14ac:dyDescent="0.4">
      <c r="B8982" s="1">
        <v>32147</v>
      </c>
      <c r="C8982" s="6" t="s">
        <v>8</v>
      </c>
      <c r="D8982" s="6" t="s">
        <v>8</v>
      </c>
      <c r="E8982" s="6" t="s">
        <v>8482</v>
      </c>
      <c r="F8982" s="6" t="s">
        <v>9030</v>
      </c>
      <c r="G8982" s="6" t="s">
        <v>9678</v>
      </c>
      <c r="H8982" s="6" t="s">
        <v>9691</v>
      </c>
      <c r="I8982" s="6" t="s">
        <v>9906</v>
      </c>
      <c r="J8982" s="6" t="s">
        <v>5</v>
      </c>
      <c r="K8982" s="7">
        <v>1.83</v>
      </c>
      <c r="L8982" s="7">
        <f>IFERROR(VLOOKUP(SiscoTable[[#This Row],[Código]],Hoja2!A:B,2,0)*SiscoTable[[#This Row],[Provta(Uns)]],0)</f>
        <v>24.705000000000002</v>
      </c>
      <c r="M8982" s="7">
        <v>0</v>
      </c>
      <c r="N8982" s="7">
        <v>13</v>
      </c>
      <c r="O8982" s="7">
        <f>IFERROR(VLOOKUP(SiscoTable[[#This Row],[Código]],Hoja2!A:B,2,0)*SiscoTable[[#This Row],[Stock_actual]],0)</f>
        <v>175.5</v>
      </c>
      <c r="P8982" s="6" t="s">
        <v>3570</v>
      </c>
      <c r="Q8982" s="7">
        <v>2</v>
      </c>
      <c r="R8982" s="7">
        <v>0</v>
      </c>
      <c r="S8982" s="7" t="s">
        <v>11926</v>
      </c>
      <c r="BI8982"/>
      <c r="BJ8982"/>
    </row>
    <row r="8983" spans="2:62" x14ac:dyDescent="0.4">
      <c r="B8983" s="1">
        <v>32148</v>
      </c>
      <c r="C8983" s="6" t="s">
        <v>8</v>
      </c>
      <c r="D8983" s="6" t="s">
        <v>8</v>
      </c>
      <c r="E8983" s="6" t="s">
        <v>8482</v>
      </c>
      <c r="F8983" s="6" t="s">
        <v>9030</v>
      </c>
      <c r="G8983" s="6" t="s">
        <v>9299</v>
      </c>
      <c r="H8983" s="6" t="s">
        <v>9360</v>
      </c>
      <c r="I8983" s="6" t="s">
        <v>9592</v>
      </c>
      <c r="J8983" s="6" t="s">
        <v>5</v>
      </c>
      <c r="K8983" s="7">
        <v>2</v>
      </c>
      <c r="L8983" s="7">
        <f>IFERROR(VLOOKUP(SiscoTable[[#This Row],[Código]],Hoja2!A:B,2,0)*SiscoTable[[#This Row],[Provta(Uns)]],0)</f>
        <v>39.799999999999997</v>
      </c>
      <c r="M8983" s="7">
        <v>0</v>
      </c>
      <c r="N8983" s="7">
        <v>0</v>
      </c>
      <c r="O8983" s="7">
        <f>IFERROR(VLOOKUP(SiscoTable[[#This Row],[Código]],Hoja2!A:B,2,0)*SiscoTable[[#This Row],[Stock_actual]],0)</f>
        <v>0</v>
      </c>
      <c r="P8983" s="6" t="s">
        <v>7</v>
      </c>
      <c r="Q8983" s="7">
        <v>2</v>
      </c>
      <c r="R8983" s="7">
        <v>4.2</v>
      </c>
      <c r="S8983" s="7" t="s">
        <v>11926</v>
      </c>
      <c r="BI8983"/>
      <c r="BJ8983"/>
    </row>
    <row r="8984" spans="2:62" x14ac:dyDescent="0.4">
      <c r="B8984" s="1">
        <v>32149</v>
      </c>
      <c r="C8984" s="6" t="s">
        <v>8</v>
      </c>
      <c r="D8984" s="6" t="s">
        <v>8</v>
      </c>
      <c r="E8984" s="6" t="s">
        <v>8482</v>
      </c>
      <c r="F8984" s="6" t="s">
        <v>9030</v>
      </c>
      <c r="G8984" s="6" t="s">
        <v>9299</v>
      </c>
      <c r="H8984" s="6" t="s">
        <v>9360</v>
      </c>
      <c r="I8984" s="6" t="s">
        <v>9593</v>
      </c>
      <c r="J8984" s="6" t="s">
        <v>5</v>
      </c>
      <c r="K8984" s="7">
        <v>2</v>
      </c>
      <c r="L8984" s="7">
        <f>IFERROR(VLOOKUP(SiscoTable[[#This Row],[Código]],Hoja2!A:B,2,0)*SiscoTable[[#This Row],[Provta(Uns)]],0)</f>
        <v>39.799999999999997</v>
      </c>
      <c r="M8984" s="7">
        <v>0</v>
      </c>
      <c r="N8984" s="7">
        <v>0</v>
      </c>
      <c r="O8984" s="7">
        <f>IFERROR(VLOOKUP(SiscoTable[[#This Row],[Código]],Hoja2!A:B,2,0)*SiscoTable[[#This Row],[Stock_actual]],0)</f>
        <v>0</v>
      </c>
      <c r="P8984" s="6" t="s">
        <v>7</v>
      </c>
      <c r="Q8984" s="7">
        <v>2</v>
      </c>
      <c r="R8984" s="7">
        <v>4.2</v>
      </c>
      <c r="S8984" s="7" t="s">
        <v>11926</v>
      </c>
      <c r="BI8984"/>
      <c r="BJ8984"/>
    </row>
    <row r="8985" spans="2:62" x14ac:dyDescent="0.4">
      <c r="B8985" s="1">
        <v>32150</v>
      </c>
      <c r="C8985" s="6" t="s">
        <v>30</v>
      </c>
      <c r="D8985" s="6" t="s">
        <v>8</v>
      </c>
      <c r="E8985" s="6" t="s">
        <v>8482</v>
      </c>
      <c r="F8985" s="6" t="s">
        <v>8641</v>
      </c>
      <c r="G8985" s="6" t="s">
        <v>8649</v>
      </c>
      <c r="H8985" s="6" t="s">
        <v>8688</v>
      </c>
      <c r="I8985" s="6" t="s">
        <v>8696</v>
      </c>
      <c r="J8985" s="6" t="s">
        <v>5</v>
      </c>
      <c r="K8985" s="7">
        <v>8.83</v>
      </c>
      <c r="L8985" s="7">
        <f>IFERROR(VLOOKUP(SiscoTable[[#This Row],[Código]],Hoja2!A:B,2,0)*SiscoTable[[#This Row],[Provta(Uns)]],0)</f>
        <v>96.247</v>
      </c>
      <c r="M8985" s="7">
        <v>24</v>
      </c>
      <c r="N8985" s="7">
        <v>31</v>
      </c>
      <c r="O8985" s="7">
        <f>IFERROR(VLOOKUP(SiscoTable[[#This Row],[Código]],Hoja2!A:B,2,0)*SiscoTable[[#This Row],[Stock_actual]],0)</f>
        <v>337.90000000000003</v>
      </c>
      <c r="P8985" s="6" t="s">
        <v>311</v>
      </c>
      <c r="Q8985" s="7">
        <v>10</v>
      </c>
      <c r="R8985" s="7">
        <v>0</v>
      </c>
      <c r="S8985" s="7" t="s">
        <v>11926</v>
      </c>
      <c r="BI8985"/>
      <c r="BJ8985"/>
    </row>
    <row r="8986" spans="2:62" x14ac:dyDescent="0.4">
      <c r="B8986" s="1">
        <v>32151</v>
      </c>
      <c r="C8986" s="6" t="s">
        <v>8</v>
      </c>
      <c r="D8986" s="6" t="s">
        <v>30</v>
      </c>
      <c r="E8986" s="6" t="s">
        <v>3268</v>
      </c>
      <c r="F8986" s="6" t="s">
        <v>6803</v>
      </c>
      <c r="G8986" s="6" t="s">
        <v>4781</v>
      </c>
      <c r="H8986" s="6" t="s">
        <v>7175</v>
      </c>
      <c r="I8986" s="6" t="s">
        <v>7196</v>
      </c>
      <c r="J8986" s="6" t="s">
        <v>5</v>
      </c>
      <c r="K8986" s="7">
        <v>22</v>
      </c>
      <c r="L8986" s="7">
        <f>IFERROR(VLOOKUP(SiscoTable[[#This Row],[Código]],Hoja2!A:B,2,0)*SiscoTable[[#This Row],[Provta(Uns)]],0)</f>
        <v>77</v>
      </c>
      <c r="M8986" s="7">
        <v>0</v>
      </c>
      <c r="N8986" s="7">
        <v>0</v>
      </c>
      <c r="O8986" s="7">
        <f>IFERROR(VLOOKUP(SiscoTable[[#This Row],[Código]],Hoja2!A:B,2,0)*SiscoTable[[#This Row],[Stock_actual]],0)</f>
        <v>0</v>
      </c>
      <c r="P8986" s="6" t="s">
        <v>7</v>
      </c>
      <c r="Q8986" s="7">
        <v>24</v>
      </c>
      <c r="R8986" s="7">
        <v>43.8</v>
      </c>
      <c r="S8986" s="7" t="s">
        <v>11925</v>
      </c>
      <c r="BI8986"/>
      <c r="BJ8986"/>
    </row>
    <row r="8987" spans="2:62" x14ac:dyDescent="0.4">
      <c r="B8987" s="1">
        <v>32152</v>
      </c>
      <c r="C8987" s="6" t="s">
        <v>8</v>
      </c>
      <c r="D8987" s="6" t="s">
        <v>8</v>
      </c>
      <c r="E8987" s="6" t="s">
        <v>3268</v>
      </c>
      <c r="F8987" s="6" t="s">
        <v>3269</v>
      </c>
      <c r="G8987" s="6" t="s">
        <v>4384</v>
      </c>
      <c r="H8987" s="6" t="s">
        <v>4386</v>
      </c>
      <c r="I8987" s="6" t="s">
        <v>4571</v>
      </c>
      <c r="J8987" s="6" t="s">
        <v>5</v>
      </c>
      <c r="K8987" s="7">
        <v>4</v>
      </c>
      <c r="L8987" s="7">
        <f>IFERROR(VLOOKUP(SiscoTable[[#This Row],[Código]],Hoja2!A:B,2,0)*SiscoTable[[#This Row],[Provta(Uns)]],0)</f>
        <v>5.2</v>
      </c>
      <c r="M8987" s="7">
        <v>24</v>
      </c>
      <c r="N8987" s="7">
        <v>0</v>
      </c>
      <c r="O8987" s="7">
        <f>IFERROR(VLOOKUP(SiscoTable[[#This Row],[Código]],Hoja2!A:B,2,0)*SiscoTable[[#This Row],[Stock_actual]],0)</f>
        <v>0</v>
      </c>
      <c r="P8987" s="6" t="s">
        <v>7</v>
      </c>
      <c r="Q8987" s="7">
        <v>4</v>
      </c>
      <c r="R8987" s="7">
        <v>0</v>
      </c>
      <c r="S8987" s="7" t="s">
        <v>11928</v>
      </c>
      <c r="BI8987"/>
      <c r="BJ8987"/>
    </row>
    <row r="8988" spans="2:62" x14ac:dyDescent="0.4">
      <c r="B8988" s="1">
        <v>32153</v>
      </c>
      <c r="C8988" s="6" t="s">
        <v>8</v>
      </c>
      <c r="D8988" s="6" t="s">
        <v>8</v>
      </c>
      <c r="E8988" s="6" t="s">
        <v>1734</v>
      </c>
      <c r="F8988" s="6" t="s">
        <v>2566</v>
      </c>
      <c r="G8988" s="6" t="s">
        <v>2567</v>
      </c>
      <c r="H8988" s="6" t="s">
        <v>4</v>
      </c>
      <c r="I8988" s="6" t="s">
        <v>2575</v>
      </c>
      <c r="J8988" s="6" t="s">
        <v>5</v>
      </c>
      <c r="K8988" s="7">
        <v>0</v>
      </c>
      <c r="L8988" s="7">
        <f>IFERROR(VLOOKUP(SiscoTable[[#This Row],[Código]],Hoja2!A:B,2,0)*SiscoTable[[#This Row],[Provta(Uns)]],0)</f>
        <v>0</v>
      </c>
      <c r="M8988" s="7">
        <v>0</v>
      </c>
      <c r="N8988" s="7">
        <v>17</v>
      </c>
      <c r="O8988" s="7">
        <f>IFERROR(VLOOKUP(SiscoTable[[#This Row],[Código]],Hoja2!A:B,2,0)*SiscoTable[[#This Row],[Stock_actual]],0)</f>
        <v>170</v>
      </c>
      <c r="P8988" s="6" t="s">
        <v>134</v>
      </c>
      <c r="Q8988" s="7">
        <v>0</v>
      </c>
      <c r="R8988" s="7">
        <v>0</v>
      </c>
      <c r="S8988" s="7" t="s">
        <v>11925</v>
      </c>
      <c r="BI8988"/>
      <c r="BJ8988"/>
    </row>
    <row r="8989" spans="2:62" x14ac:dyDescent="0.4">
      <c r="B8989" s="1">
        <v>32154</v>
      </c>
      <c r="C8989" s="6" t="s">
        <v>8</v>
      </c>
      <c r="D8989" s="6" t="s">
        <v>8</v>
      </c>
      <c r="E8989" s="6" t="s">
        <v>3268</v>
      </c>
      <c r="F8989" s="6" t="s">
        <v>7197</v>
      </c>
      <c r="G8989" s="6" t="s">
        <v>7554</v>
      </c>
      <c r="H8989" s="6" t="s">
        <v>4730</v>
      </c>
      <c r="I8989" s="6" t="s">
        <v>7782</v>
      </c>
      <c r="J8989" s="6" t="s">
        <v>5</v>
      </c>
      <c r="K8989" s="7">
        <v>2.17</v>
      </c>
      <c r="L8989" s="7">
        <f>IFERROR(VLOOKUP(SiscoTable[[#This Row],[Código]],Hoja2!A:B,2,0)*SiscoTable[[#This Row],[Provta(Uns)]],0)</f>
        <v>21.483000000000001</v>
      </c>
      <c r="M8989" s="7">
        <v>0</v>
      </c>
      <c r="N8989" s="7">
        <v>11</v>
      </c>
      <c r="O8989" s="7">
        <f>IFERROR(VLOOKUP(SiscoTable[[#This Row],[Código]],Hoja2!A:B,2,0)*SiscoTable[[#This Row],[Stock_actual]],0)</f>
        <v>108.9</v>
      </c>
      <c r="P8989" s="6" t="s">
        <v>4589</v>
      </c>
      <c r="Q8989" s="7">
        <v>2</v>
      </c>
      <c r="R8989" s="7">
        <v>0</v>
      </c>
      <c r="S8989" s="7" t="s">
        <v>11928</v>
      </c>
      <c r="BI8989"/>
      <c r="BJ8989"/>
    </row>
    <row r="8990" spans="2:62" x14ac:dyDescent="0.4">
      <c r="B8990" s="1">
        <v>32156</v>
      </c>
      <c r="C8990" s="6" t="s">
        <v>30</v>
      </c>
      <c r="D8990" s="6" t="s">
        <v>30</v>
      </c>
      <c r="E8990" s="6" t="s">
        <v>3268</v>
      </c>
      <c r="F8990" s="6" t="s">
        <v>7815</v>
      </c>
      <c r="G8990" s="6" t="s">
        <v>7929</v>
      </c>
      <c r="H8990" s="6" t="s">
        <v>3283</v>
      </c>
      <c r="I8990" s="6" t="s">
        <v>7993</v>
      </c>
      <c r="J8990" s="6" t="s">
        <v>5</v>
      </c>
      <c r="K8990" s="7">
        <v>25.67</v>
      </c>
      <c r="L8990" s="7">
        <f>IFERROR(VLOOKUP(SiscoTable[[#This Row],[Código]],Hoja2!A:B,2,0)*SiscoTable[[#This Row],[Provta(Uns)]],0)</f>
        <v>195.09200000000001</v>
      </c>
      <c r="M8990" s="7">
        <v>48</v>
      </c>
      <c r="N8990" s="7">
        <v>134</v>
      </c>
      <c r="O8990" s="7">
        <f>IFERROR(VLOOKUP(SiscoTable[[#This Row],[Código]],Hoja2!A:B,2,0)*SiscoTable[[#This Row],[Stock_actual]],0)</f>
        <v>1018.4</v>
      </c>
      <c r="P8990" s="6" t="s">
        <v>5131</v>
      </c>
      <c r="Q8990" s="7">
        <v>28</v>
      </c>
      <c r="R8990" s="7">
        <v>0</v>
      </c>
      <c r="S8990" s="7" t="s">
        <v>11928</v>
      </c>
      <c r="BI8990"/>
      <c r="BJ8990"/>
    </row>
    <row r="8991" spans="2:62" x14ac:dyDescent="0.4">
      <c r="B8991" s="1">
        <v>32157</v>
      </c>
      <c r="C8991" s="6" t="s">
        <v>8</v>
      </c>
      <c r="D8991" s="6" t="s">
        <v>8</v>
      </c>
      <c r="E8991" s="6" t="s">
        <v>3268</v>
      </c>
      <c r="F8991" s="6" t="s">
        <v>3269</v>
      </c>
      <c r="G8991" s="6" t="s">
        <v>3773</v>
      </c>
      <c r="H8991" s="6" t="s">
        <v>4153</v>
      </c>
      <c r="I8991" s="6" t="s">
        <v>4152</v>
      </c>
      <c r="J8991" s="6" t="s">
        <v>5</v>
      </c>
      <c r="K8991" s="7">
        <v>1.83</v>
      </c>
      <c r="L8991" s="7">
        <f>IFERROR(VLOOKUP(SiscoTable[[#This Row],[Código]],Hoja2!A:B,2,0)*SiscoTable[[#This Row],[Provta(Uns)]],0)</f>
        <v>5.3070000000000004</v>
      </c>
      <c r="M8991" s="7">
        <v>0</v>
      </c>
      <c r="N8991" s="7">
        <v>13</v>
      </c>
      <c r="O8991" s="7">
        <f>IFERROR(VLOOKUP(SiscoTable[[#This Row],[Código]],Hoja2!A:B,2,0)*SiscoTable[[#This Row],[Stock_actual]],0)</f>
        <v>37.699999999999996</v>
      </c>
      <c r="P8991" s="6" t="s">
        <v>3570</v>
      </c>
      <c r="Q8991" s="7">
        <v>2</v>
      </c>
      <c r="R8991" s="7">
        <v>0</v>
      </c>
      <c r="S8991" s="7" t="s">
        <v>11928</v>
      </c>
      <c r="BI8991"/>
      <c r="BJ8991"/>
    </row>
    <row r="8992" spans="2:62" x14ac:dyDescent="0.4">
      <c r="B8992" s="1">
        <v>32158</v>
      </c>
      <c r="C8992" s="6" t="s">
        <v>8</v>
      </c>
      <c r="D8992" s="6" t="s">
        <v>8</v>
      </c>
      <c r="E8992" s="6" t="s">
        <v>3268</v>
      </c>
      <c r="F8992" s="6" t="s">
        <v>3269</v>
      </c>
      <c r="G8992" s="6" t="s">
        <v>5267</v>
      </c>
      <c r="H8992" s="6" t="s">
        <v>5340</v>
      </c>
      <c r="I8992" s="6" t="s">
        <v>5521</v>
      </c>
      <c r="J8992" s="6" t="s">
        <v>5</v>
      </c>
      <c r="K8992" s="7">
        <v>0</v>
      </c>
      <c r="L8992" s="7">
        <f>IFERROR(VLOOKUP(SiscoTable[[#This Row],[Código]],Hoja2!A:B,2,0)*SiscoTable[[#This Row],[Provta(Uns)]],0)</f>
        <v>0</v>
      </c>
      <c r="M8992" s="7">
        <v>0</v>
      </c>
      <c r="N8992" s="7">
        <v>0</v>
      </c>
      <c r="O8992" s="7">
        <f>IFERROR(VLOOKUP(SiscoTable[[#This Row],[Código]],Hoja2!A:B,2,0)*SiscoTable[[#This Row],[Stock_actual]],0)</f>
        <v>0</v>
      </c>
      <c r="P8992" s="6" t="s">
        <v>7</v>
      </c>
      <c r="Q8992" s="7">
        <v>0</v>
      </c>
      <c r="R8992" s="7">
        <v>0</v>
      </c>
      <c r="S8992" s="7" t="s">
        <v>11928</v>
      </c>
      <c r="BI8992"/>
      <c r="BJ8992"/>
    </row>
    <row r="8993" spans="2:62" x14ac:dyDescent="0.4">
      <c r="B8993" s="1">
        <v>32159</v>
      </c>
      <c r="C8993" s="6" t="s">
        <v>8</v>
      </c>
      <c r="D8993" s="6" t="s">
        <v>8</v>
      </c>
      <c r="E8993" s="6" t="s">
        <v>197</v>
      </c>
      <c r="F8993" s="6" t="s">
        <v>210</v>
      </c>
      <c r="G8993" s="6" t="s">
        <v>211</v>
      </c>
      <c r="H8993" s="6" t="s">
        <v>262</v>
      </c>
      <c r="I8993" s="6" t="s">
        <v>269</v>
      </c>
      <c r="J8993" s="6" t="s">
        <v>5</v>
      </c>
      <c r="K8993" s="7">
        <v>0</v>
      </c>
      <c r="L8993" s="34">
        <f>IFERROR(VLOOKUP(SiscoTable[[#This Row],[Código]],Hoja2!A:B,2,0)*SiscoTable[[#This Row],[Provta(Uns)]],0)</f>
        <v>0</v>
      </c>
      <c r="M8993" s="7">
        <v>0</v>
      </c>
      <c r="N8993" s="7">
        <v>0</v>
      </c>
      <c r="O8993" s="34">
        <f>IFERROR(VLOOKUP(SiscoTable[[#This Row],[Código]],Hoja2!A:B,2,0)*SiscoTable[[#This Row],[Stock_actual]],0)</f>
        <v>0</v>
      </c>
      <c r="P8993" s="6" t="s">
        <v>7</v>
      </c>
      <c r="Q8993" s="7">
        <v>0</v>
      </c>
      <c r="R8993" s="7">
        <v>0</v>
      </c>
      <c r="S8993" s="7" t="s">
        <v>11924</v>
      </c>
      <c r="BI8993"/>
      <c r="BJ8993"/>
    </row>
    <row r="8994" spans="2:62" x14ac:dyDescent="0.4">
      <c r="B8994" s="1">
        <v>32161</v>
      </c>
      <c r="C8994" s="6" t="s">
        <v>8</v>
      </c>
      <c r="D8994" s="6" t="s">
        <v>8</v>
      </c>
      <c r="E8994" s="6" t="s">
        <v>469</v>
      </c>
      <c r="F8994" s="6" t="s">
        <v>1050</v>
      </c>
      <c r="G8994" s="6" t="s">
        <v>1309</v>
      </c>
      <c r="H8994" s="6" t="s">
        <v>1066</v>
      </c>
      <c r="I8994" s="6" t="s">
        <v>1496</v>
      </c>
      <c r="J8994" s="6" t="s">
        <v>5</v>
      </c>
      <c r="K8994" s="7">
        <v>1.33</v>
      </c>
      <c r="L8994" s="7">
        <f>IFERROR(VLOOKUP(SiscoTable[[#This Row],[Código]],Hoja2!A:B,2,0)*SiscoTable[[#This Row],[Provta(Uns)]],0)</f>
        <v>19.817</v>
      </c>
      <c r="M8994" s="7">
        <v>0</v>
      </c>
      <c r="N8994" s="7">
        <v>0</v>
      </c>
      <c r="O8994" s="7">
        <f>IFERROR(VLOOKUP(SiscoTable[[#This Row],[Código]],Hoja2!A:B,2,0)*SiscoTable[[#This Row],[Stock_actual]],0)</f>
        <v>0</v>
      </c>
      <c r="P8994" s="6" t="s">
        <v>7</v>
      </c>
      <c r="Q8994" s="7">
        <v>1</v>
      </c>
      <c r="R8994" s="7">
        <v>2.4</v>
      </c>
      <c r="S8994" s="7" t="s">
        <v>11927</v>
      </c>
      <c r="BI8994"/>
      <c r="BJ8994"/>
    </row>
    <row r="8995" spans="2:62" x14ac:dyDescent="0.4">
      <c r="B8995" s="1">
        <v>32162</v>
      </c>
      <c r="C8995" s="6" t="s">
        <v>8</v>
      </c>
      <c r="D8995" s="6" t="s">
        <v>8</v>
      </c>
      <c r="E8995" s="6" t="s">
        <v>3268</v>
      </c>
      <c r="F8995" s="6" t="s">
        <v>8283</v>
      </c>
      <c r="G8995" s="6" t="s">
        <v>8321</v>
      </c>
      <c r="H8995" s="6" t="s">
        <v>1066</v>
      </c>
      <c r="I8995" s="6" t="s">
        <v>8417</v>
      </c>
      <c r="J8995" s="6" t="s">
        <v>5</v>
      </c>
      <c r="K8995" s="7">
        <v>13</v>
      </c>
      <c r="L8995" s="7">
        <f>IFERROR(VLOOKUP(SiscoTable[[#This Row],[Código]],Hoja2!A:B,2,0)*SiscoTable[[#This Row],[Provta(Uns)]],0)</f>
        <v>26</v>
      </c>
      <c r="M8995" s="7">
        <v>0</v>
      </c>
      <c r="N8995" s="7">
        <v>18</v>
      </c>
      <c r="O8995" s="7">
        <f>IFERROR(VLOOKUP(SiscoTable[[#This Row],[Código]],Hoja2!A:B,2,0)*SiscoTable[[#This Row],[Stock_actual]],0)</f>
        <v>36</v>
      </c>
      <c r="P8995" s="6" t="s">
        <v>694</v>
      </c>
      <c r="Q8995" s="7">
        <v>14</v>
      </c>
      <c r="R8995" s="7">
        <v>0</v>
      </c>
      <c r="S8995" s="7" t="s">
        <v>11927</v>
      </c>
      <c r="BI8995"/>
      <c r="BJ8995"/>
    </row>
    <row r="8996" spans="2:62" x14ac:dyDescent="0.4">
      <c r="B8996" s="1">
        <v>32163</v>
      </c>
      <c r="C8996" s="6" t="s">
        <v>8</v>
      </c>
      <c r="D8996" s="6" t="s">
        <v>8</v>
      </c>
      <c r="E8996" s="6" t="s">
        <v>3268</v>
      </c>
      <c r="F8996" s="6" t="s">
        <v>3269</v>
      </c>
      <c r="G8996" s="6" t="s">
        <v>4781</v>
      </c>
      <c r="H8996" s="6" t="s">
        <v>1066</v>
      </c>
      <c r="I8996" s="6" t="s">
        <v>4790</v>
      </c>
      <c r="J8996" s="6" t="s">
        <v>5</v>
      </c>
      <c r="K8996" s="7">
        <v>2</v>
      </c>
      <c r="L8996" s="7">
        <f>IFERROR(VLOOKUP(SiscoTable[[#This Row],[Código]],Hoja2!A:B,2,0)*SiscoTable[[#This Row],[Provta(Uns)]],0)</f>
        <v>25.8</v>
      </c>
      <c r="M8996" s="7">
        <v>0</v>
      </c>
      <c r="N8996" s="7">
        <v>0</v>
      </c>
      <c r="O8996" s="7">
        <f>IFERROR(VLOOKUP(SiscoTable[[#This Row],[Código]],Hoja2!A:B,2,0)*SiscoTable[[#This Row],[Stock_actual]],0)</f>
        <v>0</v>
      </c>
      <c r="P8996" s="6" t="s">
        <v>7</v>
      </c>
      <c r="Q8996" s="7">
        <v>2</v>
      </c>
      <c r="R8996" s="7">
        <v>4.2</v>
      </c>
      <c r="S8996" s="7" t="s">
        <v>11927</v>
      </c>
      <c r="BI8996"/>
      <c r="BJ8996"/>
    </row>
    <row r="8997" spans="2:62" x14ac:dyDescent="0.4">
      <c r="B8997" s="1">
        <v>32165</v>
      </c>
      <c r="C8997" s="6" t="s">
        <v>8</v>
      </c>
      <c r="D8997" s="6" t="s">
        <v>8</v>
      </c>
      <c r="E8997" s="6" t="s">
        <v>3268</v>
      </c>
      <c r="F8997" s="6" t="s">
        <v>8283</v>
      </c>
      <c r="G8997" s="6" t="s">
        <v>8321</v>
      </c>
      <c r="H8997" s="6" t="s">
        <v>1066</v>
      </c>
      <c r="I8997" s="6" t="s">
        <v>8418</v>
      </c>
      <c r="J8997" s="6" t="s">
        <v>5</v>
      </c>
      <c r="K8997" s="7">
        <v>0.5</v>
      </c>
      <c r="L8997" s="7">
        <f>IFERROR(VLOOKUP(SiscoTable[[#This Row],[Código]],Hoja2!A:B,2,0)*SiscoTable[[#This Row],[Provta(Uns)]],0)</f>
        <v>2.1</v>
      </c>
      <c r="M8997" s="7">
        <v>0</v>
      </c>
      <c r="N8997" s="7">
        <v>21</v>
      </c>
      <c r="O8997" s="7">
        <f>IFERROR(VLOOKUP(SiscoTable[[#This Row],[Código]],Hoja2!A:B,2,0)*SiscoTable[[#This Row],[Stock_actual]],0)</f>
        <v>88.2</v>
      </c>
      <c r="P8997" s="6" t="s">
        <v>2025</v>
      </c>
      <c r="Q8997" s="7">
        <v>1</v>
      </c>
      <c r="R8997" s="7">
        <v>0</v>
      </c>
      <c r="S8997" s="7" t="s">
        <v>11927</v>
      </c>
      <c r="BI8997"/>
      <c r="BJ8997"/>
    </row>
    <row r="8998" spans="2:62" x14ac:dyDescent="0.4">
      <c r="B8998" s="1">
        <v>32166</v>
      </c>
      <c r="C8998" s="6" t="s">
        <v>8</v>
      </c>
      <c r="D8998" s="6" t="s">
        <v>8</v>
      </c>
      <c r="E8998" s="6" t="s">
        <v>3268</v>
      </c>
      <c r="F8998" s="6" t="s">
        <v>8283</v>
      </c>
      <c r="G8998" s="6" t="s">
        <v>8321</v>
      </c>
      <c r="H8998" s="6" t="s">
        <v>1066</v>
      </c>
      <c r="I8998" s="6" t="s">
        <v>8419</v>
      </c>
      <c r="J8998" s="6" t="s">
        <v>5</v>
      </c>
      <c r="K8998" s="7">
        <v>4</v>
      </c>
      <c r="L8998" s="7">
        <f>IFERROR(VLOOKUP(SiscoTable[[#This Row],[Código]],Hoja2!A:B,2,0)*SiscoTable[[#This Row],[Provta(Uns)]],0)</f>
        <v>20</v>
      </c>
      <c r="M8998" s="7">
        <v>0</v>
      </c>
      <c r="N8998" s="7">
        <v>0</v>
      </c>
      <c r="O8998" s="7">
        <f>IFERROR(VLOOKUP(SiscoTable[[#This Row],[Código]],Hoja2!A:B,2,0)*SiscoTable[[#This Row],[Stock_actual]],0)</f>
        <v>0</v>
      </c>
      <c r="P8998" s="6" t="s">
        <v>7</v>
      </c>
      <c r="Q8998" s="7">
        <v>4</v>
      </c>
      <c r="R8998" s="7">
        <v>7.8000000000000007</v>
      </c>
      <c r="S8998" s="7" t="s">
        <v>11927</v>
      </c>
      <c r="BI8998"/>
      <c r="BJ8998"/>
    </row>
    <row r="8999" spans="2:62" x14ac:dyDescent="0.4">
      <c r="B8999" s="1">
        <v>32167</v>
      </c>
      <c r="C8999" s="6" t="s">
        <v>8</v>
      </c>
      <c r="D8999" s="6" t="s">
        <v>8</v>
      </c>
      <c r="E8999" s="6" t="s">
        <v>3268</v>
      </c>
      <c r="F8999" s="6" t="s">
        <v>8283</v>
      </c>
      <c r="G8999" s="6" t="s">
        <v>8321</v>
      </c>
      <c r="H8999" s="6" t="s">
        <v>1066</v>
      </c>
      <c r="I8999" s="6" t="s">
        <v>8420</v>
      </c>
      <c r="J8999" s="6" t="s">
        <v>5</v>
      </c>
      <c r="K8999" s="7">
        <v>4</v>
      </c>
      <c r="L8999" s="7">
        <f>IFERROR(VLOOKUP(SiscoTable[[#This Row],[Código]],Hoja2!A:B,2,0)*SiscoTable[[#This Row],[Provta(Uns)]],0)</f>
        <v>20</v>
      </c>
      <c r="M8999" s="7">
        <v>0</v>
      </c>
      <c r="N8999" s="7">
        <v>0</v>
      </c>
      <c r="O8999" s="7">
        <f>IFERROR(VLOOKUP(SiscoTable[[#This Row],[Código]],Hoja2!A:B,2,0)*SiscoTable[[#This Row],[Stock_actual]],0)</f>
        <v>0</v>
      </c>
      <c r="P8999" s="6" t="s">
        <v>7</v>
      </c>
      <c r="Q8999" s="7">
        <v>4</v>
      </c>
      <c r="R8999" s="7">
        <v>7.8000000000000007</v>
      </c>
      <c r="S8999" s="7" t="s">
        <v>11927</v>
      </c>
      <c r="BI8999"/>
      <c r="BJ8999"/>
    </row>
    <row r="9000" spans="2:62" x14ac:dyDescent="0.4">
      <c r="B9000" s="1">
        <v>32171</v>
      </c>
      <c r="C9000" s="6" t="s">
        <v>8</v>
      </c>
      <c r="D9000" s="6" t="s">
        <v>8</v>
      </c>
      <c r="E9000" s="6" t="s">
        <v>3268</v>
      </c>
      <c r="F9000" s="6" t="s">
        <v>6803</v>
      </c>
      <c r="G9000" s="6" t="s">
        <v>7041</v>
      </c>
      <c r="H9000" s="6" t="s">
        <v>7094</v>
      </c>
      <c r="I9000" s="6" t="s">
        <v>7163</v>
      </c>
      <c r="J9000" s="6" t="s">
        <v>5</v>
      </c>
      <c r="K9000" s="7">
        <v>1.5</v>
      </c>
      <c r="L9000" s="7">
        <f>IFERROR(VLOOKUP(SiscoTable[[#This Row],[Código]],Hoja2!A:B,2,0)*SiscoTable[[#This Row],[Provta(Uns)]],0)</f>
        <v>9.3000000000000007</v>
      </c>
      <c r="M9000" s="7">
        <v>0</v>
      </c>
      <c r="N9000" s="7">
        <v>3</v>
      </c>
      <c r="O9000" s="7">
        <f>IFERROR(VLOOKUP(SiscoTable[[#This Row],[Código]],Hoja2!A:B,2,0)*SiscoTable[[#This Row],[Stock_actual]],0)</f>
        <v>18.600000000000001</v>
      </c>
      <c r="P9000" s="6" t="s">
        <v>242</v>
      </c>
      <c r="Q9000" s="7">
        <v>2</v>
      </c>
      <c r="R9000" s="7">
        <v>0</v>
      </c>
      <c r="S9000" s="7" t="s">
        <v>11925</v>
      </c>
      <c r="BI9000"/>
      <c r="BJ9000"/>
    </row>
    <row r="9001" spans="2:62" x14ac:dyDescent="0.4">
      <c r="B9001" s="1">
        <v>32172</v>
      </c>
      <c r="C9001" s="6" t="s">
        <v>8</v>
      </c>
      <c r="D9001" s="6" t="s">
        <v>8</v>
      </c>
      <c r="E9001" s="6" t="s">
        <v>8482</v>
      </c>
      <c r="F9001" s="6" t="s">
        <v>8641</v>
      </c>
      <c r="G9001" s="6" t="s">
        <v>8649</v>
      </c>
      <c r="H9001" s="6" t="s">
        <v>8663</v>
      </c>
      <c r="I9001" s="6" t="s">
        <v>8752</v>
      </c>
      <c r="J9001" s="6" t="s">
        <v>5</v>
      </c>
      <c r="K9001" s="7">
        <v>8.33</v>
      </c>
      <c r="L9001" s="7">
        <f>IFERROR(VLOOKUP(SiscoTable[[#This Row],[Código]],Hoja2!A:B,2,0)*SiscoTable[[#This Row],[Provta(Uns)]],0)</f>
        <v>32.487000000000002</v>
      </c>
      <c r="M9001" s="7">
        <v>0</v>
      </c>
      <c r="N9001" s="7">
        <v>0</v>
      </c>
      <c r="O9001" s="7">
        <f>IFERROR(VLOOKUP(SiscoTable[[#This Row],[Código]],Hoja2!A:B,2,0)*SiscoTable[[#This Row],[Stock_actual]],0)</f>
        <v>0</v>
      </c>
      <c r="P9001" s="6" t="s">
        <v>7</v>
      </c>
      <c r="Q9001" s="7">
        <v>9</v>
      </c>
      <c r="R9001" s="7">
        <v>16.8</v>
      </c>
      <c r="S9001" s="7" t="s">
        <v>11926</v>
      </c>
      <c r="BI9001"/>
      <c r="BJ9001"/>
    </row>
    <row r="9002" spans="2:62" x14ac:dyDescent="0.4">
      <c r="B9002" s="1">
        <v>32173</v>
      </c>
      <c r="C9002" s="6" t="s">
        <v>8</v>
      </c>
      <c r="D9002" s="6" t="s">
        <v>8</v>
      </c>
      <c r="E9002" s="6" t="s">
        <v>8482</v>
      </c>
      <c r="F9002" s="6" t="s">
        <v>8641</v>
      </c>
      <c r="G9002" s="6" t="s">
        <v>8649</v>
      </c>
      <c r="H9002" s="6" t="s">
        <v>8663</v>
      </c>
      <c r="I9002" s="6" t="s">
        <v>8753</v>
      </c>
      <c r="J9002" s="6" t="s">
        <v>5</v>
      </c>
      <c r="K9002" s="7">
        <v>6.67</v>
      </c>
      <c r="L9002" s="7">
        <f>IFERROR(VLOOKUP(SiscoTable[[#This Row],[Código]],Hoja2!A:B,2,0)*SiscoTable[[#This Row],[Provta(Uns)]],0)</f>
        <v>26.012999999999998</v>
      </c>
      <c r="M9002" s="7">
        <v>0</v>
      </c>
      <c r="N9002" s="7">
        <v>0</v>
      </c>
      <c r="O9002" s="7">
        <f>IFERROR(VLOOKUP(SiscoTable[[#This Row],[Código]],Hoja2!A:B,2,0)*SiscoTable[[#This Row],[Stock_actual]],0)</f>
        <v>0</v>
      </c>
      <c r="P9002" s="6" t="s">
        <v>7</v>
      </c>
      <c r="Q9002" s="7">
        <v>7</v>
      </c>
      <c r="R9002" s="7">
        <v>13.2</v>
      </c>
      <c r="S9002" s="7" t="s">
        <v>11926</v>
      </c>
      <c r="BI9002"/>
      <c r="BJ9002"/>
    </row>
    <row r="9003" spans="2:62" x14ac:dyDescent="0.4">
      <c r="B9003" s="1">
        <v>32174</v>
      </c>
      <c r="C9003" s="6" t="s">
        <v>30</v>
      </c>
      <c r="D9003" s="6" t="s">
        <v>8</v>
      </c>
      <c r="E9003" s="6" t="s">
        <v>1734</v>
      </c>
      <c r="F9003" s="6" t="s">
        <v>1735</v>
      </c>
      <c r="G9003" s="6" t="s">
        <v>1736</v>
      </c>
      <c r="H9003" s="6" t="s">
        <v>4</v>
      </c>
      <c r="I9003" s="6" t="s">
        <v>1827</v>
      </c>
      <c r="J9003" s="6" t="s">
        <v>5</v>
      </c>
      <c r="K9003" s="7">
        <v>10</v>
      </c>
      <c r="L9003" s="7">
        <f>IFERROR(VLOOKUP(SiscoTable[[#This Row],[Código]],Hoja2!A:B,2,0)*SiscoTable[[#This Row],[Provta(Uns)]],0)</f>
        <v>149</v>
      </c>
      <c r="M9003" s="7">
        <v>0</v>
      </c>
      <c r="N9003" s="7">
        <v>120</v>
      </c>
      <c r="O9003" s="7">
        <f>IFERROR(VLOOKUP(SiscoTable[[#This Row],[Código]],Hoja2!A:B,2,0)*SiscoTable[[#This Row],[Stock_actual]],0)</f>
        <v>1788</v>
      </c>
      <c r="P9003" s="6" t="s">
        <v>1828</v>
      </c>
      <c r="Q9003" s="7">
        <v>11</v>
      </c>
      <c r="R9003" s="7">
        <v>0</v>
      </c>
      <c r="S9003" s="7" t="s">
        <v>11925</v>
      </c>
      <c r="BI9003"/>
      <c r="BJ9003"/>
    </row>
    <row r="9004" spans="2:62" x14ac:dyDescent="0.4">
      <c r="B9004" s="1">
        <v>32175</v>
      </c>
      <c r="C9004" s="6" t="s">
        <v>8</v>
      </c>
      <c r="D9004" s="6" t="s">
        <v>8</v>
      </c>
      <c r="E9004" s="6" t="s">
        <v>1734</v>
      </c>
      <c r="F9004" s="6" t="s">
        <v>1735</v>
      </c>
      <c r="G9004" s="6" t="s">
        <v>2312</v>
      </c>
      <c r="H9004" s="6" t="s">
        <v>4</v>
      </c>
      <c r="I9004" s="6" t="s">
        <v>2543</v>
      </c>
      <c r="J9004" s="6" t="s">
        <v>5</v>
      </c>
      <c r="K9004" s="7">
        <v>6</v>
      </c>
      <c r="L9004" s="7">
        <f>IFERROR(VLOOKUP(SiscoTable[[#This Row],[Código]],Hoja2!A:B,2,0)*SiscoTable[[#This Row],[Provta(Uns)]],0)</f>
        <v>33</v>
      </c>
      <c r="M9004" s="7">
        <v>0</v>
      </c>
      <c r="N9004" s="7">
        <v>144</v>
      </c>
      <c r="O9004" s="7">
        <f>IFERROR(VLOOKUP(SiscoTable[[#This Row],[Código]],Hoja2!A:B,2,0)*SiscoTable[[#This Row],[Stock_actual]],0)</f>
        <v>792</v>
      </c>
      <c r="P9004" s="6" t="s">
        <v>2544</v>
      </c>
      <c r="Q9004" s="7">
        <v>7</v>
      </c>
      <c r="R9004" s="7">
        <v>0</v>
      </c>
      <c r="S9004" s="7" t="s">
        <v>11925</v>
      </c>
      <c r="BI9004"/>
      <c r="BJ9004"/>
    </row>
    <row r="9005" spans="2:62" x14ac:dyDescent="0.4">
      <c r="B9005" s="1">
        <v>32176</v>
      </c>
      <c r="C9005" s="6" t="s">
        <v>8</v>
      </c>
      <c r="D9005" s="6" t="s">
        <v>8</v>
      </c>
      <c r="E9005" s="6" t="s">
        <v>1734</v>
      </c>
      <c r="F9005" s="6" t="s">
        <v>1735</v>
      </c>
      <c r="G9005" s="6" t="s">
        <v>2312</v>
      </c>
      <c r="H9005" s="6" t="s">
        <v>4</v>
      </c>
      <c r="I9005" s="6" t="s">
        <v>2545</v>
      </c>
      <c r="J9005" s="6" t="s">
        <v>5</v>
      </c>
      <c r="K9005" s="7">
        <v>6.5</v>
      </c>
      <c r="L9005" s="7">
        <f>IFERROR(VLOOKUP(SiscoTable[[#This Row],[Código]],Hoja2!A:B,2,0)*SiscoTable[[#This Row],[Provta(Uns)]],0)</f>
        <v>51.35</v>
      </c>
      <c r="M9005" s="7">
        <v>0</v>
      </c>
      <c r="N9005" s="7">
        <v>76</v>
      </c>
      <c r="O9005" s="7">
        <f>IFERROR(VLOOKUP(SiscoTable[[#This Row],[Código]],Hoja2!A:B,2,0)*SiscoTable[[#This Row],[Stock_actual]],0)</f>
        <v>600.4</v>
      </c>
      <c r="P9005" s="6" t="s">
        <v>2546</v>
      </c>
      <c r="Q9005" s="7">
        <v>7</v>
      </c>
      <c r="R9005" s="7">
        <v>0</v>
      </c>
      <c r="S9005" s="7" t="s">
        <v>11925</v>
      </c>
      <c r="BI9005"/>
      <c r="BJ9005"/>
    </row>
    <row r="9006" spans="2:62" x14ac:dyDescent="0.4">
      <c r="B9006" s="1">
        <v>32177</v>
      </c>
      <c r="C9006" s="6" t="s">
        <v>30</v>
      </c>
      <c r="D9006" s="6" t="s">
        <v>30</v>
      </c>
      <c r="E9006" s="6" t="s">
        <v>8482</v>
      </c>
      <c r="F9006" s="6" t="s">
        <v>9030</v>
      </c>
      <c r="G9006" s="6" t="s">
        <v>9624</v>
      </c>
      <c r="H9006" s="6" t="s">
        <v>4</v>
      </c>
      <c r="I9006" s="6" t="s">
        <v>9640</v>
      </c>
      <c r="J9006" s="6" t="s">
        <v>5</v>
      </c>
      <c r="K9006" s="7">
        <v>15.5</v>
      </c>
      <c r="L9006" s="7">
        <f>IFERROR(VLOOKUP(SiscoTable[[#This Row],[Código]],Hoja2!A:B,2,0)*SiscoTable[[#This Row],[Provta(Uns)]],0)</f>
        <v>91.45</v>
      </c>
      <c r="M9006" s="7">
        <v>0</v>
      </c>
      <c r="N9006" s="7">
        <v>37</v>
      </c>
      <c r="O9006" s="7">
        <f>IFERROR(VLOOKUP(SiscoTable[[#This Row],[Código]],Hoja2!A:B,2,0)*SiscoTable[[#This Row],[Stock_actual]],0)</f>
        <v>218.3</v>
      </c>
      <c r="P9006" s="6" t="s">
        <v>598</v>
      </c>
      <c r="Q9006" s="7">
        <v>17</v>
      </c>
      <c r="R9006" s="7">
        <v>0</v>
      </c>
      <c r="S9006" s="7" t="s">
        <v>11925</v>
      </c>
      <c r="BI9006"/>
      <c r="BJ9006"/>
    </row>
    <row r="9007" spans="2:62" x14ac:dyDescent="0.4">
      <c r="B9007" s="1">
        <v>32178</v>
      </c>
      <c r="C9007" s="6" t="s">
        <v>8</v>
      </c>
      <c r="D9007" s="6" t="s">
        <v>8</v>
      </c>
      <c r="E9007" s="6" t="s">
        <v>1734</v>
      </c>
      <c r="F9007" s="6" t="s">
        <v>1735</v>
      </c>
      <c r="G9007" s="6" t="s">
        <v>1736</v>
      </c>
      <c r="H9007" s="6" t="s">
        <v>4</v>
      </c>
      <c r="I9007" s="6" t="s">
        <v>1990</v>
      </c>
      <c r="J9007" s="6" t="s">
        <v>5</v>
      </c>
      <c r="K9007" s="7">
        <v>5</v>
      </c>
      <c r="L9007" s="7">
        <f>IFERROR(VLOOKUP(SiscoTable[[#This Row],[Código]],Hoja2!A:B,2,0)*SiscoTable[[#This Row],[Provta(Uns)]],0)</f>
        <v>64.5</v>
      </c>
      <c r="M9007" s="7">
        <v>0</v>
      </c>
      <c r="N9007" s="7">
        <v>10</v>
      </c>
      <c r="O9007" s="7">
        <f>IFERROR(VLOOKUP(SiscoTable[[#This Row],[Código]],Hoja2!A:B,2,0)*SiscoTable[[#This Row],[Stock_actual]],0)</f>
        <v>129</v>
      </c>
      <c r="P9007" s="6" t="s">
        <v>242</v>
      </c>
      <c r="Q9007" s="7">
        <v>6</v>
      </c>
      <c r="R9007" s="7">
        <v>0</v>
      </c>
      <c r="S9007" s="7" t="s">
        <v>11925</v>
      </c>
      <c r="BI9007"/>
      <c r="BJ9007"/>
    </row>
    <row r="9008" spans="2:62" x14ac:dyDescent="0.4">
      <c r="B9008" s="1">
        <v>32179</v>
      </c>
      <c r="C9008" s="6" t="s">
        <v>8</v>
      </c>
      <c r="D9008" s="6" t="s">
        <v>8</v>
      </c>
      <c r="E9008" s="6" t="s">
        <v>1734</v>
      </c>
      <c r="F9008" s="6" t="s">
        <v>1735</v>
      </c>
      <c r="G9008" s="6" t="s">
        <v>2312</v>
      </c>
      <c r="H9008" s="6" t="s">
        <v>4</v>
      </c>
      <c r="I9008" s="6" t="s">
        <v>2547</v>
      </c>
      <c r="J9008" s="6" t="s">
        <v>5</v>
      </c>
      <c r="K9008" s="7">
        <v>5.67</v>
      </c>
      <c r="L9008" s="7">
        <f>IFERROR(VLOOKUP(SiscoTable[[#This Row],[Código]],Hoja2!A:B,2,0)*SiscoTable[[#This Row],[Provta(Uns)]],0)</f>
        <v>27.783000000000001</v>
      </c>
      <c r="M9008" s="7">
        <v>0</v>
      </c>
      <c r="N9008" s="7">
        <v>84</v>
      </c>
      <c r="O9008" s="7">
        <f>IFERROR(VLOOKUP(SiscoTable[[#This Row],[Código]],Hoja2!A:B,2,0)*SiscoTable[[#This Row],[Stock_actual]],0)</f>
        <v>411.6</v>
      </c>
      <c r="P9008" s="6" t="s">
        <v>2548</v>
      </c>
      <c r="Q9008" s="7">
        <v>6</v>
      </c>
      <c r="R9008" s="7">
        <v>0</v>
      </c>
      <c r="S9008" s="7" t="s">
        <v>11925</v>
      </c>
      <c r="BI9008"/>
      <c r="BJ9008"/>
    </row>
    <row r="9009" spans="2:62" x14ac:dyDescent="0.4">
      <c r="B9009" s="1">
        <v>32180</v>
      </c>
      <c r="C9009" s="6" t="s">
        <v>8</v>
      </c>
      <c r="D9009" s="6" t="s">
        <v>8</v>
      </c>
      <c r="E9009" s="6" t="s">
        <v>8482</v>
      </c>
      <c r="F9009" s="6" t="s">
        <v>10720</v>
      </c>
      <c r="G9009" s="6" t="s">
        <v>10721</v>
      </c>
      <c r="H9009" s="6" t="s">
        <v>9042</v>
      </c>
      <c r="I9009" s="6" t="s">
        <v>10950</v>
      </c>
      <c r="J9009" s="6" t="s">
        <v>5</v>
      </c>
      <c r="K9009" s="7">
        <v>1.67</v>
      </c>
      <c r="L9009" s="7">
        <f>IFERROR(VLOOKUP(SiscoTable[[#This Row],[Código]],Hoja2!A:B,2,0)*SiscoTable[[#This Row],[Provta(Uns)]],0)</f>
        <v>21.542999999999999</v>
      </c>
      <c r="M9009" s="7">
        <v>0</v>
      </c>
      <c r="N9009" s="7">
        <v>22</v>
      </c>
      <c r="O9009" s="7">
        <f>IFERROR(VLOOKUP(SiscoTable[[#This Row],[Código]],Hoja2!A:B,2,0)*SiscoTable[[#This Row],[Stock_actual]],0)</f>
        <v>283.8</v>
      </c>
      <c r="P9009" s="6" t="s">
        <v>2596</v>
      </c>
      <c r="Q9009" s="7">
        <v>2</v>
      </c>
      <c r="R9009" s="7">
        <v>0</v>
      </c>
      <c r="S9009" s="7" t="s">
        <v>11926</v>
      </c>
      <c r="BI9009"/>
      <c r="BJ9009"/>
    </row>
    <row r="9010" spans="2:62" x14ac:dyDescent="0.4">
      <c r="B9010" s="1">
        <v>32181</v>
      </c>
      <c r="C9010" s="6" t="s">
        <v>8</v>
      </c>
      <c r="D9010" s="6" t="s">
        <v>8</v>
      </c>
      <c r="E9010" s="6" t="s">
        <v>1734</v>
      </c>
      <c r="F9010" s="6" t="s">
        <v>1735</v>
      </c>
      <c r="G9010" s="6" t="s">
        <v>2312</v>
      </c>
      <c r="H9010" s="6" t="s">
        <v>4</v>
      </c>
      <c r="I9010" s="6" t="s">
        <v>2549</v>
      </c>
      <c r="J9010" s="6" t="s">
        <v>5</v>
      </c>
      <c r="K9010" s="7">
        <v>5.33</v>
      </c>
      <c r="L9010" s="7">
        <f>IFERROR(VLOOKUP(SiscoTable[[#This Row],[Código]],Hoja2!A:B,2,0)*SiscoTable[[#This Row],[Provta(Uns)]],0)</f>
        <v>26.117000000000001</v>
      </c>
      <c r="M9010" s="7">
        <v>0</v>
      </c>
      <c r="N9010" s="7">
        <v>128</v>
      </c>
      <c r="O9010" s="7">
        <f>IFERROR(VLOOKUP(SiscoTable[[#This Row],[Código]],Hoja2!A:B,2,0)*SiscoTable[[#This Row],[Stock_actual]],0)</f>
        <v>627.20000000000005</v>
      </c>
      <c r="P9010" s="6" t="s">
        <v>2544</v>
      </c>
      <c r="Q9010" s="7">
        <v>6</v>
      </c>
      <c r="R9010" s="7">
        <v>0</v>
      </c>
      <c r="S9010" s="7" t="s">
        <v>11925</v>
      </c>
      <c r="BI9010"/>
      <c r="BJ9010"/>
    </row>
    <row r="9011" spans="2:62" x14ac:dyDescent="0.4">
      <c r="B9011" s="1">
        <v>32182</v>
      </c>
      <c r="C9011" s="6" t="s">
        <v>8</v>
      </c>
      <c r="D9011" s="6" t="s">
        <v>8</v>
      </c>
      <c r="E9011" s="6" t="s">
        <v>1734</v>
      </c>
      <c r="F9011" s="6" t="s">
        <v>1735</v>
      </c>
      <c r="G9011" s="6" t="s">
        <v>2312</v>
      </c>
      <c r="H9011" s="6" t="s">
        <v>4</v>
      </c>
      <c r="I9011" s="6" t="s">
        <v>2550</v>
      </c>
      <c r="J9011" s="6" t="s">
        <v>5</v>
      </c>
      <c r="K9011" s="7">
        <v>4.67</v>
      </c>
      <c r="L9011" s="7">
        <f>IFERROR(VLOOKUP(SiscoTable[[#This Row],[Código]],Hoja2!A:B,2,0)*SiscoTable[[#This Row],[Provta(Uns)]],0)</f>
        <v>27.553000000000001</v>
      </c>
      <c r="M9011" s="7">
        <v>0</v>
      </c>
      <c r="N9011" s="7">
        <v>22</v>
      </c>
      <c r="O9011" s="7">
        <f>IFERROR(VLOOKUP(SiscoTable[[#This Row],[Código]],Hoja2!A:B,2,0)*SiscoTable[[#This Row],[Stock_actual]],0)</f>
        <v>129.80000000000001</v>
      </c>
      <c r="P9011" s="6" t="s">
        <v>583</v>
      </c>
      <c r="Q9011" s="7">
        <v>5</v>
      </c>
      <c r="R9011" s="7">
        <v>0</v>
      </c>
      <c r="S9011" s="7" t="s">
        <v>11925</v>
      </c>
      <c r="BI9011"/>
      <c r="BJ9011"/>
    </row>
    <row r="9012" spans="2:62" x14ac:dyDescent="0.4">
      <c r="B9012" s="1">
        <v>32183</v>
      </c>
      <c r="C9012" s="6" t="s">
        <v>8</v>
      </c>
      <c r="D9012" s="6" t="s">
        <v>8</v>
      </c>
      <c r="E9012" s="6" t="s">
        <v>1734</v>
      </c>
      <c r="F9012" s="6" t="s">
        <v>1735</v>
      </c>
      <c r="G9012" s="6" t="s">
        <v>2312</v>
      </c>
      <c r="H9012" s="6" t="s">
        <v>4</v>
      </c>
      <c r="I9012" s="6" t="s">
        <v>2551</v>
      </c>
      <c r="J9012" s="6" t="s">
        <v>5</v>
      </c>
      <c r="K9012" s="7">
        <v>4.5</v>
      </c>
      <c r="L9012" s="7">
        <f>IFERROR(VLOOKUP(SiscoTable[[#This Row],[Código]],Hoja2!A:B,2,0)*SiscoTable[[#This Row],[Provta(Uns)]],0)</f>
        <v>26.55</v>
      </c>
      <c r="M9012" s="7">
        <v>0</v>
      </c>
      <c r="N9012" s="7">
        <v>77</v>
      </c>
      <c r="O9012" s="7">
        <f>IFERROR(VLOOKUP(SiscoTable[[#This Row],[Código]],Hoja2!A:B,2,0)*SiscoTable[[#This Row],[Stock_actual]],0)</f>
        <v>454.3</v>
      </c>
      <c r="P9012" s="6" t="s">
        <v>2552</v>
      </c>
      <c r="Q9012" s="7">
        <v>5</v>
      </c>
      <c r="R9012" s="7">
        <v>0</v>
      </c>
      <c r="S9012" s="7" t="s">
        <v>11925</v>
      </c>
      <c r="BI9012"/>
      <c r="BJ9012"/>
    </row>
    <row r="9013" spans="2:62" x14ac:dyDescent="0.4">
      <c r="B9013" s="1">
        <v>32184</v>
      </c>
      <c r="C9013" s="6" t="s">
        <v>8</v>
      </c>
      <c r="D9013" s="6" t="s">
        <v>8</v>
      </c>
      <c r="E9013" s="6" t="s">
        <v>469</v>
      </c>
      <c r="F9013" s="6" t="s">
        <v>1050</v>
      </c>
      <c r="G9013" s="6" t="s">
        <v>1309</v>
      </c>
      <c r="H9013" s="6" t="s">
        <v>1066</v>
      </c>
      <c r="I9013" s="6" t="s">
        <v>1497</v>
      </c>
      <c r="J9013" s="6" t="s">
        <v>5</v>
      </c>
      <c r="K9013" s="7">
        <v>3</v>
      </c>
      <c r="L9013" s="7">
        <f>IFERROR(VLOOKUP(SiscoTable[[#This Row],[Código]],Hoja2!A:B,2,0)*SiscoTable[[#This Row],[Provta(Uns)]],0)</f>
        <v>10.5</v>
      </c>
      <c r="M9013" s="7">
        <v>0</v>
      </c>
      <c r="N9013" s="7">
        <v>0</v>
      </c>
      <c r="O9013" s="7">
        <f>IFERROR(VLOOKUP(SiscoTable[[#This Row],[Código]],Hoja2!A:B,2,0)*SiscoTable[[#This Row],[Stock_actual]],0)</f>
        <v>0</v>
      </c>
      <c r="P9013" s="6" t="s">
        <v>7</v>
      </c>
      <c r="Q9013" s="7">
        <v>3</v>
      </c>
      <c r="R9013" s="7">
        <v>6</v>
      </c>
      <c r="S9013" s="7" t="s">
        <v>11927</v>
      </c>
      <c r="BI9013"/>
      <c r="BJ9013"/>
    </row>
    <row r="9014" spans="2:62" x14ac:dyDescent="0.4">
      <c r="B9014" s="1">
        <v>32185</v>
      </c>
      <c r="C9014" s="6" t="s">
        <v>8</v>
      </c>
      <c r="D9014" s="6" t="s">
        <v>8</v>
      </c>
      <c r="E9014" s="6" t="s">
        <v>8482</v>
      </c>
      <c r="F9014" s="6" t="s">
        <v>9030</v>
      </c>
      <c r="G9014" s="6" t="s">
        <v>10165</v>
      </c>
      <c r="H9014" s="6" t="s">
        <v>10167</v>
      </c>
      <c r="I9014" s="6" t="s">
        <v>10185</v>
      </c>
      <c r="J9014" s="6" t="s">
        <v>5</v>
      </c>
      <c r="K9014" s="7">
        <v>0.83</v>
      </c>
      <c r="L9014" s="7">
        <f>IFERROR(VLOOKUP(SiscoTable[[#This Row],[Código]],Hoja2!A:B,2,0)*SiscoTable[[#This Row],[Provta(Uns)]],0)</f>
        <v>8.798</v>
      </c>
      <c r="M9014" s="7">
        <v>0</v>
      </c>
      <c r="N9014" s="7">
        <v>31</v>
      </c>
      <c r="O9014" s="7">
        <f>IFERROR(VLOOKUP(SiscoTable[[#This Row],[Código]],Hoja2!A:B,2,0)*SiscoTable[[#This Row],[Stock_actual]],0)</f>
        <v>328.59999999999997</v>
      </c>
      <c r="P9014" s="6" t="s">
        <v>8912</v>
      </c>
      <c r="Q9014" s="7">
        <v>1</v>
      </c>
      <c r="R9014" s="7">
        <v>0</v>
      </c>
      <c r="S9014" s="7" t="s">
        <v>11926</v>
      </c>
      <c r="BI9014"/>
      <c r="BJ9014"/>
    </row>
    <row r="9015" spans="2:62" x14ac:dyDescent="0.4">
      <c r="B9015" s="1">
        <v>32186</v>
      </c>
      <c r="C9015" s="6" t="s">
        <v>8</v>
      </c>
      <c r="D9015" s="6" t="s">
        <v>8</v>
      </c>
      <c r="E9015" s="6" t="s">
        <v>8482</v>
      </c>
      <c r="F9015" s="6" t="s">
        <v>8641</v>
      </c>
      <c r="G9015" s="6" t="s">
        <v>8649</v>
      </c>
      <c r="H9015" s="6" t="s">
        <v>8747</v>
      </c>
      <c r="I9015" s="6" t="s">
        <v>8754</v>
      </c>
      <c r="J9015" s="6" t="s">
        <v>5</v>
      </c>
      <c r="K9015" s="7">
        <v>0</v>
      </c>
      <c r="L9015" s="7">
        <f>IFERROR(VLOOKUP(SiscoTable[[#This Row],[Código]],Hoja2!A:B,2,0)*SiscoTable[[#This Row],[Provta(Uns)]],0)</f>
        <v>0</v>
      </c>
      <c r="M9015" s="7">
        <v>0</v>
      </c>
      <c r="N9015" s="7">
        <v>24</v>
      </c>
      <c r="O9015" s="7">
        <f>IFERROR(VLOOKUP(SiscoTable[[#This Row],[Código]],Hoja2!A:B,2,0)*SiscoTable[[#This Row],[Stock_actual]],0)</f>
        <v>228</v>
      </c>
      <c r="P9015" s="6" t="s">
        <v>134</v>
      </c>
      <c r="Q9015" s="7">
        <v>0</v>
      </c>
      <c r="R9015" s="7">
        <v>0</v>
      </c>
      <c r="S9015" s="7" t="s">
        <v>11926</v>
      </c>
      <c r="BI9015"/>
      <c r="BJ9015"/>
    </row>
    <row r="9016" spans="2:62" x14ac:dyDescent="0.4">
      <c r="B9016" s="1">
        <v>32187</v>
      </c>
      <c r="C9016" s="6" t="s">
        <v>8</v>
      </c>
      <c r="D9016" s="6" t="s">
        <v>8</v>
      </c>
      <c r="E9016" s="6" t="s">
        <v>3268</v>
      </c>
      <c r="F9016" s="6" t="s">
        <v>7197</v>
      </c>
      <c r="G9016" s="6" t="s">
        <v>7554</v>
      </c>
      <c r="H9016" s="6" t="s">
        <v>4730</v>
      </c>
      <c r="I9016" s="6" t="s">
        <v>7783</v>
      </c>
      <c r="J9016" s="6" t="s">
        <v>7578</v>
      </c>
      <c r="K9016" s="7">
        <v>5.5</v>
      </c>
      <c r="L9016" s="7">
        <f>IFERROR(VLOOKUP(SiscoTable[[#This Row],[Código]],Hoja2!A:B,2,0)*SiscoTable[[#This Row],[Provta(Uns)]],0)</f>
        <v>13.75</v>
      </c>
      <c r="M9016" s="7">
        <v>0</v>
      </c>
      <c r="N9016" s="7">
        <v>27</v>
      </c>
      <c r="O9016" s="7">
        <f>IFERROR(VLOOKUP(SiscoTable[[#This Row],[Código]],Hoja2!A:B,2,0)*SiscoTable[[#This Row],[Stock_actual]],0)</f>
        <v>67.5</v>
      </c>
      <c r="P9016" s="6" t="s">
        <v>1508</v>
      </c>
      <c r="Q9016" s="7">
        <v>6</v>
      </c>
      <c r="R9016" s="7">
        <v>0</v>
      </c>
      <c r="S9016" s="7" t="s">
        <v>11928</v>
      </c>
      <c r="BI9016"/>
      <c r="BJ9016"/>
    </row>
    <row r="9017" spans="2:62" x14ac:dyDescent="0.4">
      <c r="B9017" s="1">
        <v>32188</v>
      </c>
      <c r="C9017" s="6" t="s">
        <v>8</v>
      </c>
      <c r="D9017" s="6" t="s">
        <v>8</v>
      </c>
      <c r="E9017" s="6" t="s">
        <v>8482</v>
      </c>
      <c r="F9017" s="6" t="s">
        <v>9030</v>
      </c>
      <c r="G9017" s="6" t="s">
        <v>9678</v>
      </c>
      <c r="H9017" s="6" t="s">
        <v>9698</v>
      </c>
      <c r="I9017" s="6" t="s">
        <v>9907</v>
      </c>
      <c r="J9017" s="6" t="s">
        <v>5</v>
      </c>
      <c r="K9017" s="7">
        <v>2.33</v>
      </c>
      <c r="L9017" s="7">
        <f>IFERROR(VLOOKUP(SiscoTable[[#This Row],[Código]],Hoja2!A:B,2,0)*SiscoTable[[#This Row],[Provta(Uns)]],0)</f>
        <v>26.795000000000002</v>
      </c>
      <c r="M9017" s="7">
        <v>0</v>
      </c>
      <c r="N9017" s="7">
        <v>28</v>
      </c>
      <c r="O9017" s="7">
        <f>IFERROR(VLOOKUP(SiscoTable[[#This Row],[Código]],Hoja2!A:B,2,0)*SiscoTable[[#This Row],[Stock_actual]],0)</f>
        <v>322</v>
      </c>
      <c r="P9017" s="6" t="s">
        <v>2279</v>
      </c>
      <c r="Q9017" s="7">
        <v>3</v>
      </c>
      <c r="R9017" s="7">
        <v>0</v>
      </c>
      <c r="S9017" s="7" t="s">
        <v>11926</v>
      </c>
      <c r="BI9017"/>
      <c r="BJ9017"/>
    </row>
    <row r="9018" spans="2:62" x14ac:dyDescent="0.4">
      <c r="B9018" s="1">
        <v>32189</v>
      </c>
      <c r="C9018" s="6" t="s">
        <v>8</v>
      </c>
      <c r="D9018" s="6" t="s">
        <v>8</v>
      </c>
      <c r="E9018" s="6" t="s">
        <v>8482</v>
      </c>
      <c r="F9018" s="6" t="s">
        <v>10720</v>
      </c>
      <c r="G9018" s="6" t="s">
        <v>11504</v>
      </c>
      <c r="H9018" s="6" t="s">
        <v>9042</v>
      </c>
      <c r="I9018" s="6" t="s">
        <v>11578</v>
      </c>
      <c r="J9018" s="6" t="s">
        <v>5</v>
      </c>
      <c r="K9018" s="7">
        <v>5</v>
      </c>
      <c r="L9018" s="7">
        <f>IFERROR(VLOOKUP(SiscoTable[[#This Row],[Código]],Hoja2!A:B,2,0)*SiscoTable[[#This Row],[Provta(Uns)]],0)</f>
        <v>7</v>
      </c>
      <c r="M9018" s="7">
        <v>0</v>
      </c>
      <c r="N9018" s="7">
        <v>42</v>
      </c>
      <c r="O9018" s="7">
        <f>IFERROR(VLOOKUP(SiscoTable[[#This Row],[Código]],Hoja2!A:B,2,0)*SiscoTable[[#This Row],[Stock_actual]],0)</f>
        <v>58.8</v>
      </c>
      <c r="P9018" s="6" t="s">
        <v>1019</v>
      </c>
      <c r="Q9018" s="7">
        <v>6</v>
      </c>
      <c r="R9018" s="7">
        <v>0</v>
      </c>
      <c r="S9018" s="7" t="s">
        <v>11926</v>
      </c>
      <c r="BI9018"/>
      <c r="BJ9018"/>
    </row>
    <row r="9019" spans="2:62" x14ac:dyDescent="0.4">
      <c r="B9019" s="1">
        <v>32190</v>
      </c>
      <c r="C9019" s="6" t="s">
        <v>8</v>
      </c>
      <c r="D9019" s="6" t="s">
        <v>8</v>
      </c>
      <c r="E9019" s="6" t="s">
        <v>8482</v>
      </c>
      <c r="F9019" s="6" t="s">
        <v>1736</v>
      </c>
      <c r="G9019" s="6" t="s">
        <v>10193</v>
      </c>
      <c r="H9019" s="6" t="s">
        <v>9042</v>
      </c>
      <c r="I9019" s="6" t="s">
        <v>10312</v>
      </c>
      <c r="J9019" s="6" t="s">
        <v>5</v>
      </c>
      <c r="K9019" s="7">
        <v>3.17</v>
      </c>
      <c r="L9019" s="7">
        <f>IFERROR(VLOOKUP(SiscoTable[[#This Row],[Código]],Hoja2!A:B,2,0)*SiscoTable[[#This Row],[Provta(Uns)]],0)</f>
        <v>8.8759999999999994</v>
      </c>
      <c r="M9019" s="7">
        <v>0</v>
      </c>
      <c r="N9019" s="7">
        <v>41</v>
      </c>
      <c r="O9019" s="7">
        <f>IFERROR(VLOOKUP(SiscoTable[[#This Row],[Código]],Hoja2!A:B,2,0)*SiscoTable[[#This Row],[Stock_actual]],0)</f>
        <v>114.8</v>
      </c>
      <c r="P9019" s="6" t="s">
        <v>6598</v>
      </c>
      <c r="Q9019" s="7">
        <v>4</v>
      </c>
      <c r="R9019" s="7">
        <v>0</v>
      </c>
      <c r="S9019" s="7" t="s">
        <v>11926</v>
      </c>
      <c r="BI9019"/>
      <c r="BJ9019"/>
    </row>
    <row r="9020" spans="2:62" x14ac:dyDescent="0.4">
      <c r="B9020" s="1">
        <v>32191</v>
      </c>
      <c r="C9020" s="6" t="s">
        <v>8</v>
      </c>
      <c r="D9020" s="6" t="s">
        <v>8</v>
      </c>
      <c r="E9020" s="6" t="s">
        <v>469</v>
      </c>
      <c r="F9020" s="6" t="s">
        <v>1050</v>
      </c>
      <c r="G9020" s="6" t="s">
        <v>1309</v>
      </c>
      <c r="H9020" s="6" t="s">
        <v>1066</v>
      </c>
      <c r="I9020" s="6" t="s">
        <v>1498</v>
      </c>
      <c r="J9020" s="6" t="s">
        <v>5</v>
      </c>
      <c r="K9020" s="7">
        <v>15.33</v>
      </c>
      <c r="L9020" s="7">
        <f>IFERROR(VLOOKUP(SiscoTable[[#This Row],[Código]],Hoja2!A:B,2,0)*SiscoTable[[#This Row],[Provta(Uns)]],0)</f>
        <v>29.126999999999999</v>
      </c>
      <c r="M9020" s="7">
        <v>0</v>
      </c>
      <c r="N9020" s="7">
        <v>52</v>
      </c>
      <c r="O9020" s="7">
        <f>IFERROR(VLOOKUP(SiscoTable[[#This Row],[Código]],Hoja2!A:B,2,0)*SiscoTable[[#This Row],[Stock_actual]],0)</f>
        <v>98.8</v>
      </c>
      <c r="P9020" s="6" t="s">
        <v>1499</v>
      </c>
      <c r="Q9020" s="7">
        <v>17</v>
      </c>
      <c r="R9020" s="7">
        <v>0</v>
      </c>
      <c r="S9020" s="7" t="s">
        <v>11927</v>
      </c>
      <c r="BI9020"/>
      <c r="BJ9020"/>
    </row>
    <row r="9021" spans="2:62" x14ac:dyDescent="0.4">
      <c r="B9021" s="1">
        <v>32192</v>
      </c>
      <c r="C9021" s="6" t="s">
        <v>8</v>
      </c>
      <c r="D9021" s="6" t="s">
        <v>8</v>
      </c>
      <c r="E9021" s="6" t="s">
        <v>3268</v>
      </c>
      <c r="F9021" s="6" t="s">
        <v>3269</v>
      </c>
      <c r="G9021" s="6" t="s">
        <v>4161</v>
      </c>
      <c r="H9021" s="6" t="s">
        <v>3822</v>
      </c>
      <c r="I9021" s="6" t="s">
        <v>4209</v>
      </c>
      <c r="J9021" s="6" t="s">
        <v>5</v>
      </c>
      <c r="K9021" s="7">
        <v>0</v>
      </c>
      <c r="L9021" s="7">
        <f>IFERROR(VLOOKUP(SiscoTable[[#This Row],[Código]],Hoja2!A:B,2,0)*SiscoTable[[#This Row],[Provta(Uns)]],0)</f>
        <v>0</v>
      </c>
      <c r="M9021" s="7">
        <v>0</v>
      </c>
      <c r="N9021" s="7">
        <v>0</v>
      </c>
      <c r="O9021" s="7">
        <f>IFERROR(VLOOKUP(SiscoTable[[#This Row],[Código]],Hoja2!A:B,2,0)*SiscoTable[[#This Row],[Stock_actual]],0)</f>
        <v>0</v>
      </c>
      <c r="P9021" s="6" t="s">
        <v>7</v>
      </c>
      <c r="Q9021" s="7">
        <v>0</v>
      </c>
      <c r="R9021" s="7">
        <v>0</v>
      </c>
      <c r="S9021" s="7" t="s">
        <v>11927</v>
      </c>
      <c r="BI9021"/>
      <c r="BJ9021"/>
    </row>
    <row r="9022" spans="2:62" x14ac:dyDescent="0.4">
      <c r="B9022" s="1">
        <v>32193</v>
      </c>
      <c r="C9022" s="6" t="s">
        <v>8</v>
      </c>
      <c r="D9022" s="6" t="s">
        <v>8</v>
      </c>
      <c r="E9022" s="6" t="s">
        <v>3268</v>
      </c>
      <c r="F9022" s="6" t="s">
        <v>3269</v>
      </c>
      <c r="G9022" s="6" t="s">
        <v>3270</v>
      </c>
      <c r="H9022" s="6" t="s">
        <v>3274</v>
      </c>
      <c r="I9022" s="6" t="s">
        <v>3381</v>
      </c>
      <c r="J9022" s="6" t="s">
        <v>5</v>
      </c>
      <c r="K9022" s="7">
        <v>0.67</v>
      </c>
      <c r="L9022" s="7">
        <f>IFERROR(VLOOKUP(SiscoTable[[#This Row],[Código]],Hoja2!A:B,2,0)*SiscoTable[[#This Row],[Provta(Uns)]],0)</f>
        <v>18.492000000000001</v>
      </c>
      <c r="M9022" s="7">
        <v>0</v>
      </c>
      <c r="N9022" s="7">
        <v>8</v>
      </c>
      <c r="O9022" s="7">
        <f>IFERROR(VLOOKUP(SiscoTable[[#This Row],[Código]],Hoja2!A:B,2,0)*SiscoTable[[#This Row],[Stock_actual]],0)</f>
        <v>220.8</v>
      </c>
      <c r="P9022" s="6" t="s">
        <v>244</v>
      </c>
      <c r="Q9022" s="7">
        <v>1</v>
      </c>
      <c r="R9022" s="7">
        <v>0</v>
      </c>
      <c r="S9022" s="7" t="s">
        <v>11927</v>
      </c>
      <c r="BI9022"/>
      <c r="BJ9022"/>
    </row>
    <row r="9023" spans="2:62" x14ac:dyDescent="0.4">
      <c r="B9023" s="1">
        <v>32194</v>
      </c>
      <c r="C9023" s="6" t="s">
        <v>8</v>
      </c>
      <c r="D9023" s="6" t="s">
        <v>8</v>
      </c>
      <c r="E9023" s="6" t="s">
        <v>3268</v>
      </c>
      <c r="F9023" s="6" t="s">
        <v>3269</v>
      </c>
      <c r="G9023" s="6" t="s">
        <v>3270</v>
      </c>
      <c r="H9023" s="6" t="s">
        <v>3274</v>
      </c>
      <c r="I9023" s="6" t="s">
        <v>3382</v>
      </c>
      <c r="J9023" s="6" t="s">
        <v>5</v>
      </c>
      <c r="K9023" s="7">
        <v>0</v>
      </c>
      <c r="L9023" s="7">
        <f>IFERROR(VLOOKUP(SiscoTable[[#This Row],[Código]],Hoja2!A:B,2,0)*SiscoTable[[#This Row],[Provta(Uns)]],0)</f>
        <v>0</v>
      </c>
      <c r="M9023" s="7">
        <v>0</v>
      </c>
      <c r="N9023" s="7">
        <v>12</v>
      </c>
      <c r="O9023" s="7">
        <f>IFERROR(VLOOKUP(SiscoTable[[#This Row],[Código]],Hoja2!A:B,2,0)*SiscoTable[[#This Row],[Stock_actual]],0)</f>
        <v>478.79999999999995</v>
      </c>
      <c r="P9023" s="6" t="s">
        <v>134</v>
      </c>
      <c r="Q9023" s="7">
        <v>0</v>
      </c>
      <c r="R9023" s="7">
        <v>0</v>
      </c>
      <c r="S9023" s="7" t="s">
        <v>11927</v>
      </c>
      <c r="BI9023"/>
      <c r="BJ9023"/>
    </row>
    <row r="9024" spans="2:62" x14ac:dyDescent="0.4">
      <c r="B9024" s="1">
        <v>32195</v>
      </c>
      <c r="C9024" s="6" t="s">
        <v>8</v>
      </c>
      <c r="D9024" s="6" t="s">
        <v>8</v>
      </c>
      <c r="E9024" s="6" t="s">
        <v>3268</v>
      </c>
      <c r="F9024" s="6" t="s">
        <v>7815</v>
      </c>
      <c r="G9024" s="6" t="s">
        <v>7827</v>
      </c>
      <c r="H9024" s="6" t="s">
        <v>3274</v>
      </c>
      <c r="I9024" s="6" t="s">
        <v>7918</v>
      </c>
      <c r="J9024" s="6" t="s">
        <v>5</v>
      </c>
      <c r="K9024" s="7">
        <v>0.33</v>
      </c>
      <c r="L9024" s="7">
        <f>IFERROR(VLOOKUP(SiscoTable[[#This Row],[Código]],Hoja2!A:B,2,0)*SiscoTable[[#This Row],[Provta(Uns)]],0)</f>
        <v>2.8380000000000001</v>
      </c>
      <c r="M9024" s="7">
        <v>0</v>
      </c>
      <c r="N9024" s="7">
        <v>10</v>
      </c>
      <c r="O9024" s="7">
        <f>IFERROR(VLOOKUP(SiscoTable[[#This Row],[Código]],Hoja2!A:B,2,0)*SiscoTable[[#This Row],[Stock_actual]],0)</f>
        <v>86</v>
      </c>
      <c r="P9024" s="6" t="s">
        <v>1250</v>
      </c>
      <c r="Q9024" s="7">
        <v>0</v>
      </c>
      <c r="R9024" s="7">
        <v>0</v>
      </c>
      <c r="S9024" s="7" t="s">
        <v>11927</v>
      </c>
      <c r="BI9024"/>
      <c r="BJ9024"/>
    </row>
    <row r="9025" spans="2:62" x14ac:dyDescent="0.4">
      <c r="B9025" s="1">
        <v>32196</v>
      </c>
      <c r="C9025" s="6" t="s">
        <v>8</v>
      </c>
      <c r="D9025" s="6" t="s">
        <v>30</v>
      </c>
      <c r="E9025" s="6" t="s">
        <v>3268</v>
      </c>
      <c r="F9025" s="6" t="s">
        <v>7197</v>
      </c>
      <c r="G9025" s="6" t="s">
        <v>7554</v>
      </c>
      <c r="H9025" s="6" t="s">
        <v>7392</v>
      </c>
      <c r="I9025" s="6" t="s">
        <v>7784</v>
      </c>
      <c r="J9025" s="6" t="s">
        <v>5</v>
      </c>
      <c r="K9025" s="7">
        <v>29.83</v>
      </c>
      <c r="L9025" s="7">
        <f>IFERROR(VLOOKUP(SiscoTable[[#This Row],[Código]],Hoja2!A:B,2,0)*SiscoTable[[#This Row],[Provta(Uns)]],0)</f>
        <v>68.608999999999995</v>
      </c>
      <c r="M9025" s="7">
        <v>120</v>
      </c>
      <c r="N9025" s="7">
        <v>301</v>
      </c>
      <c r="O9025" s="7">
        <f>IFERROR(VLOOKUP(SiscoTable[[#This Row],[Código]],Hoja2!A:B,2,0)*SiscoTable[[#This Row],[Stock_actual]],0)</f>
        <v>692.3</v>
      </c>
      <c r="P9025" s="6" t="s">
        <v>7785</v>
      </c>
      <c r="Q9025" s="7">
        <v>33</v>
      </c>
      <c r="R9025" s="7">
        <v>0</v>
      </c>
      <c r="S9025" s="7" t="s">
        <v>11928</v>
      </c>
      <c r="BI9025"/>
      <c r="BJ9025"/>
    </row>
    <row r="9026" spans="2:62" x14ac:dyDescent="0.4">
      <c r="B9026" s="1">
        <v>32197</v>
      </c>
      <c r="C9026" s="6" t="s">
        <v>8</v>
      </c>
      <c r="D9026" s="6" t="s">
        <v>8</v>
      </c>
      <c r="E9026" s="6" t="s">
        <v>3268</v>
      </c>
      <c r="F9026" s="6" t="s">
        <v>7197</v>
      </c>
      <c r="G9026" s="6" t="s">
        <v>7554</v>
      </c>
      <c r="H9026" s="6" t="s">
        <v>7392</v>
      </c>
      <c r="I9026" s="6" t="s">
        <v>7786</v>
      </c>
      <c r="J9026" s="6" t="s">
        <v>5</v>
      </c>
      <c r="K9026" s="7">
        <v>10.17</v>
      </c>
      <c r="L9026" s="7">
        <f>IFERROR(VLOOKUP(SiscoTable[[#This Row],[Código]],Hoja2!A:B,2,0)*SiscoTable[[#This Row],[Provta(Uns)]],0)</f>
        <v>23.390999999999998</v>
      </c>
      <c r="M9026" s="7">
        <v>0</v>
      </c>
      <c r="N9026" s="7">
        <v>68</v>
      </c>
      <c r="O9026" s="7">
        <f>IFERROR(VLOOKUP(SiscoTable[[#This Row],[Código]],Hoja2!A:B,2,0)*SiscoTable[[#This Row],[Stock_actual]],0)</f>
        <v>156.39999999999998</v>
      </c>
      <c r="P9026" s="6" t="s">
        <v>7787</v>
      </c>
      <c r="Q9026" s="7">
        <v>11</v>
      </c>
      <c r="R9026" s="7">
        <v>0</v>
      </c>
      <c r="S9026" s="7" t="s">
        <v>11928</v>
      </c>
      <c r="BI9026"/>
      <c r="BJ9026"/>
    </row>
    <row r="9027" spans="2:62" x14ac:dyDescent="0.4">
      <c r="B9027" s="1">
        <v>32198</v>
      </c>
      <c r="C9027" s="6" t="s">
        <v>8</v>
      </c>
      <c r="D9027" s="6" t="s">
        <v>8</v>
      </c>
      <c r="E9027" s="6" t="s">
        <v>3268</v>
      </c>
      <c r="F9027" s="6" t="s">
        <v>5836</v>
      </c>
      <c r="G9027" s="6" t="s">
        <v>5929</v>
      </c>
      <c r="H9027" s="6" t="s">
        <v>5864</v>
      </c>
      <c r="I9027" s="6" t="s">
        <v>6052</v>
      </c>
      <c r="J9027" s="6" t="s">
        <v>5</v>
      </c>
      <c r="K9027" s="7">
        <v>0</v>
      </c>
      <c r="L9027" s="7">
        <f>IFERROR(VLOOKUP(SiscoTable[[#This Row],[Código]],Hoja2!A:B,2,0)*SiscoTable[[#This Row],[Provta(Uns)]],0)</f>
        <v>0</v>
      </c>
      <c r="M9027" s="7">
        <v>0</v>
      </c>
      <c r="N9027" s="7">
        <v>15</v>
      </c>
      <c r="O9027" s="7">
        <f>IFERROR(VLOOKUP(SiscoTable[[#This Row],[Código]],Hoja2!A:B,2,0)*SiscoTable[[#This Row],[Stock_actual]],0)</f>
        <v>72</v>
      </c>
      <c r="P9027" s="6" t="s">
        <v>134</v>
      </c>
      <c r="Q9027" s="7">
        <v>0</v>
      </c>
      <c r="R9027" s="7">
        <v>0</v>
      </c>
      <c r="S9027" s="7" t="s">
        <v>11928</v>
      </c>
      <c r="BI9027"/>
      <c r="BJ9027"/>
    </row>
    <row r="9028" spans="2:62" x14ac:dyDescent="0.4">
      <c r="B9028" s="1">
        <v>32199</v>
      </c>
      <c r="C9028" s="6" t="s">
        <v>8</v>
      </c>
      <c r="D9028" s="6" t="s">
        <v>8</v>
      </c>
      <c r="E9028" s="6" t="s">
        <v>3268</v>
      </c>
      <c r="F9028" s="6" t="s">
        <v>5836</v>
      </c>
      <c r="G9028" s="6" t="s">
        <v>5837</v>
      </c>
      <c r="H9028" s="6" t="s">
        <v>5864</v>
      </c>
      <c r="I9028" s="6" t="s">
        <v>5927</v>
      </c>
      <c r="J9028" s="6" t="s">
        <v>5</v>
      </c>
      <c r="K9028" s="7">
        <v>0.17</v>
      </c>
      <c r="L9028" s="7">
        <f>IFERROR(VLOOKUP(SiscoTable[[#This Row],[Código]],Hoja2!A:B,2,0)*SiscoTable[[#This Row],[Provta(Uns)]],0)</f>
        <v>3.0260000000000002</v>
      </c>
      <c r="M9028" s="7">
        <v>0</v>
      </c>
      <c r="N9028" s="7">
        <v>11</v>
      </c>
      <c r="O9028" s="7">
        <f>IFERROR(VLOOKUP(SiscoTable[[#This Row],[Código]],Hoja2!A:B,2,0)*SiscoTable[[#This Row],[Stock_actual]],0)</f>
        <v>195.8</v>
      </c>
      <c r="P9028" s="6" t="s">
        <v>2040</v>
      </c>
      <c r="Q9028" s="7">
        <v>0</v>
      </c>
      <c r="R9028" s="7">
        <v>0</v>
      </c>
      <c r="S9028" s="7" t="s">
        <v>11928</v>
      </c>
      <c r="BI9028"/>
      <c r="BJ9028"/>
    </row>
    <row r="9029" spans="2:62" x14ac:dyDescent="0.4">
      <c r="B9029" s="1">
        <v>32200</v>
      </c>
      <c r="C9029" s="6" t="s">
        <v>8</v>
      </c>
      <c r="D9029" s="6" t="s">
        <v>8</v>
      </c>
      <c r="E9029" s="6" t="s">
        <v>3268</v>
      </c>
      <c r="F9029" s="6" t="s">
        <v>7197</v>
      </c>
      <c r="G9029" s="6" t="s">
        <v>7198</v>
      </c>
      <c r="H9029" s="6" t="s">
        <v>7200</v>
      </c>
      <c r="I9029" s="6" t="s">
        <v>7371</v>
      </c>
      <c r="J9029" s="6" t="s">
        <v>5</v>
      </c>
      <c r="K9029" s="7">
        <v>0.67</v>
      </c>
      <c r="L9029" s="7">
        <f>IFERROR(VLOOKUP(SiscoTable[[#This Row],[Código]],Hoja2!A:B,2,0)*SiscoTable[[#This Row],[Provta(Uns)]],0)</f>
        <v>4.3550000000000004</v>
      </c>
      <c r="M9029" s="7">
        <v>0</v>
      </c>
      <c r="N9029" s="7">
        <v>4</v>
      </c>
      <c r="O9029" s="7">
        <f>IFERROR(VLOOKUP(SiscoTable[[#This Row],[Código]],Hoja2!A:B,2,0)*SiscoTable[[#This Row],[Stock_actual]],0)</f>
        <v>26</v>
      </c>
      <c r="P9029" s="6" t="s">
        <v>2524</v>
      </c>
      <c r="Q9029" s="7">
        <v>1</v>
      </c>
      <c r="R9029" s="7">
        <v>0</v>
      </c>
      <c r="S9029" s="7" t="s">
        <v>11928</v>
      </c>
      <c r="BI9029"/>
      <c r="BJ9029"/>
    </row>
    <row r="9030" spans="2:62" x14ac:dyDescent="0.4">
      <c r="B9030" s="1">
        <v>32201</v>
      </c>
      <c r="C9030" s="6" t="s">
        <v>8</v>
      </c>
      <c r="D9030" s="6" t="s">
        <v>8</v>
      </c>
      <c r="E9030" s="6" t="s">
        <v>197</v>
      </c>
      <c r="F9030" s="6" t="s">
        <v>210</v>
      </c>
      <c r="G9030" s="6" t="s">
        <v>211</v>
      </c>
      <c r="H9030" s="6" t="s">
        <v>262</v>
      </c>
      <c r="I9030" s="6" t="s">
        <v>270</v>
      </c>
      <c r="J9030" s="6" t="s">
        <v>5</v>
      </c>
      <c r="K9030" s="7">
        <v>0</v>
      </c>
      <c r="L9030" s="34">
        <f>IFERROR(VLOOKUP(SiscoTable[[#This Row],[Código]],Hoja2!A:B,2,0)*SiscoTable[[#This Row],[Provta(Uns)]],0)</f>
        <v>0</v>
      </c>
      <c r="M9030" s="7">
        <v>0</v>
      </c>
      <c r="N9030" s="7">
        <v>0</v>
      </c>
      <c r="O9030" s="34">
        <f>IFERROR(VLOOKUP(SiscoTable[[#This Row],[Código]],Hoja2!A:B,2,0)*SiscoTable[[#This Row],[Stock_actual]],0)</f>
        <v>0</v>
      </c>
      <c r="P9030" s="6" t="s">
        <v>7</v>
      </c>
      <c r="Q9030" s="7">
        <v>0</v>
      </c>
      <c r="R9030" s="7">
        <v>0</v>
      </c>
      <c r="S9030" s="7" t="s">
        <v>11924</v>
      </c>
      <c r="BI9030"/>
      <c r="BJ9030"/>
    </row>
    <row r="9031" spans="2:62" x14ac:dyDescent="0.4">
      <c r="B9031" s="1">
        <v>32202</v>
      </c>
      <c r="C9031" s="6" t="s">
        <v>8</v>
      </c>
      <c r="D9031" s="6" t="s">
        <v>8</v>
      </c>
      <c r="E9031" s="6" t="s">
        <v>197</v>
      </c>
      <c r="F9031" s="6" t="s">
        <v>210</v>
      </c>
      <c r="G9031" s="6" t="s">
        <v>211</v>
      </c>
      <c r="H9031" s="6" t="s">
        <v>262</v>
      </c>
      <c r="I9031" s="6" t="s">
        <v>271</v>
      </c>
      <c r="J9031" s="6" t="s">
        <v>5</v>
      </c>
      <c r="K9031" s="7">
        <v>0</v>
      </c>
      <c r="L9031" s="34">
        <f>IFERROR(VLOOKUP(SiscoTable[[#This Row],[Código]],Hoja2!A:B,2,0)*SiscoTable[[#This Row],[Provta(Uns)]],0)</f>
        <v>0</v>
      </c>
      <c r="M9031" s="7">
        <v>0</v>
      </c>
      <c r="N9031" s="7">
        <v>0</v>
      </c>
      <c r="O9031" s="34">
        <f>IFERROR(VLOOKUP(SiscoTable[[#This Row],[Código]],Hoja2!A:B,2,0)*SiscoTable[[#This Row],[Stock_actual]],0)</f>
        <v>0</v>
      </c>
      <c r="P9031" s="6" t="s">
        <v>7</v>
      </c>
      <c r="Q9031" s="7">
        <v>0</v>
      </c>
      <c r="R9031" s="7">
        <v>0</v>
      </c>
      <c r="S9031" s="7" t="s">
        <v>11924</v>
      </c>
      <c r="BI9031"/>
      <c r="BJ9031"/>
    </row>
    <row r="9032" spans="2:62" x14ac:dyDescent="0.4">
      <c r="B9032" s="1">
        <v>32203</v>
      </c>
      <c r="C9032" s="6" t="s">
        <v>8</v>
      </c>
      <c r="D9032" s="6" t="s">
        <v>8</v>
      </c>
      <c r="E9032" s="6" t="s">
        <v>469</v>
      </c>
      <c r="F9032" s="6" t="s">
        <v>668</v>
      </c>
      <c r="G9032" s="6" t="s">
        <v>865</v>
      </c>
      <c r="H9032" s="6" t="s">
        <v>262</v>
      </c>
      <c r="I9032" s="6" t="s">
        <v>927</v>
      </c>
      <c r="J9032" s="6" t="s">
        <v>5</v>
      </c>
      <c r="K9032" s="7">
        <v>0</v>
      </c>
      <c r="L9032" s="34">
        <f>IFERROR(VLOOKUP(SiscoTable[[#This Row],[Código]],Hoja2!A:B,2,0)*SiscoTable[[#This Row],[Provta(Uns)]],0)</f>
        <v>0</v>
      </c>
      <c r="M9032" s="7">
        <v>0</v>
      </c>
      <c r="N9032" s="7">
        <v>0</v>
      </c>
      <c r="O9032" s="34">
        <f>IFERROR(VLOOKUP(SiscoTable[[#This Row],[Código]],Hoja2!A:B,2,0)*SiscoTable[[#This Row],[Stock_actual]],0)</f>
        <v>0</v>
      </c>
      <c r="P9032" s="6" t="s">
        <v>7</v>
      </c>
      <c r="Q9032" s="7">
        <v>0</v>
      </c>
      <c r="R9032" s="7">
        <v>0</v>
      </c>
      <c r="S9032" s="7" t="s">
        <v>11924</v>
      </c>
      <c r="BI9032"/>
      <c r="BJ9032"/>
    </row>
    <row r="9033" spans="2:62" x14ac:dyDescent="0.4">
      <c r="B9033" s="1">
        <v>32212</v>
      </c>
      <c r="C9033" s="6" t="s">
        <v>8</v>
      </c>
      <c r="D9033" s="6" t="s">
        <v>8</v>
      </c>
      <c r="E9033" s="6" t="s">
        <v>3268</v>
      </c>
      <c r="F9033" s="6" t="s">
        <v>7197</v>
      </c>
      <c r="G9033" s="6" t="s">
        <v>7198</v>
      </c>
      <c r="H9033" s="6" t="s">
        <v>7222</v>
      </c>
      <c r="I9033" s="6" t="s">
        <v>7372</v>
      </c>
      <c r="J9033" s="6" t="s">
        <v>5</v>
      </c>
      <c r="K9033" s="7">
        <v>9.5</v>
      </c>
      <c r="L9033" s="7">
        <f>IFERROR(VLOOKUP(SiscoTable[[#This Row],[Código]],Hoja2!A:B,2,0)*SiscoTable[[#This Row],[Provta(Uns)]],0)</f>
        <v>11.4</v>
      </c>
      <c r="M9033" s="7">
        <v>0</v>
      </c>
      <c r="N9033" s="7">
        <v>37</v>
      </c>
      <c r="O9033" s="7">
        <f>IFERROR(VLOOKUP(SiscoTable[[#This Row],[Código]],Hoja2!A:B,2,0)*SiscoTable[[#This Row],[Stock_actual]],0)</f>
        <v>44.4</v>
      </c>
      <c r="P9033" s="6" t="s">
        <v>4036</v>
      </c>
      <c r="Q9033" s="7">
        <v>11</v>
      </c>
      <c r="R9033" s="7">
        <v>0</v>
      </c>
      <c r="S9033" s="7" t="s">
        <v>11928</v>
      </c>
      <c r="BI9033"/>
      <c r="BJ9033"/>
    </row>
    <row r="9034" spans="2:62" x14ac:dyDescent="0.4">
      <c r="B9034" s="1">
        <v>32213</v>
      </c>
      <c r="C9034" s="6" t="s">
        <v>8</v>
      </c>
      <c r="D9034" s="6" t="s">
        <v>8</v>
      </c>
      <c r="E9034" s="6" t="s">
        <v>3268</v>
      </c>
      <c r="F9034" s="6" t="s">
        <v>3269</v>
      </c>
      <c r="G9034" s="6" t="s">
        <v>4268</v>
      </c>
      <c r="H9034" s="6" t="s">
        <v>2856</v>
      </c>
      <c r="I9034" s="6" t="s">
        <v>4369</v>
      </c>
      <c r="J9034" s="6" t="s">
        <v>5</v>
      </c>
      <c r="K9034" s="7">
        <v>6.5</v>
      </c>
      <c r="L9034" s="7">
        <f>IFERROR(VLOOKUP(SiscoTable[[#This Row],[Código]],Hoja2!A:B,2,0)*SiscoTable[[#This Row],[Provta(Uns)]],0)</f>
        <v>9.1</v>
      </c>
      <c r="M9034" s="7">
        <v>0</v>
      </c>
      <c r="N9034" s="7">
        <v>21</v>
      </c>
      <c r="O9034" s="7">
        <f>IFERROR(VLOOKUP(SiscoTable[[#This Row],[Código]],Hoja2!A:B,2,0)*SiscoTable[[#This Row],[Stock_actual]],0)</f>
        <v>29.4</v>
      </c>
      <c r="P9034" s="6" t="s">
        <v>1002</v>
      </c>
      <c r="Q9034" s="7">
        <v>7</v>
      </c>
      <c r="R9034" s="7">
        <v>0</v>
      </c>
      <c r="S9034" s="7" t="s">
        <v>11928</v>
      </c>
      <c r="BI9034"/>
      <c r="BJ9034"/>
    </row>
    <row r="9035" spans="2:62" x14ac:dyDescent="0.4">
      <c r="B9035" s="1">
        <v>32214</v>
      </c>
      <c r="C9035" s="6" t="s">
        <v>8</v>
      </c>
      <c r="D9035" s="6" t="s">
        <v>8</v>
      </c>
      <c r="E9035" s="6" t="s">
        <v>3268</v>
      </c>
      <c r="F9035" s="6" t="s">
        <v>3269</v>
      </c>
      <c r="G9035" s="6" t="s">
        <v>3479</v>
      </c>
      <c r="H9035" s="6" t="s">
        <v>3678</v>
      </c>
      <c r="I9035" s="6" t="s">
        <v>3677</v>
      </c>
      <c r="J9035" s="6" t="s">
        <v>5</v>
      </c>
      <c r="K9035" s="7">
        <v>10.67</v>
      </c>
      <c r="L9035" s="7">
        <f>IFERROR(VLOOKUP(SiscoTable[[#This Row],[Código]],Hoja2!A:B,2,0)*SiscoTable[[#This Row],[Provta(Uns)]],0)</f>
        <v>12.804</v>
      </c>
      <c r="M9035" s="7">
        <v>0</v>
      </c>
      <c r="N9035" s="7">
        <v>0</v>
      </c>
      <c r="O9035" s="7">
        <f>IFERROR(VLOOKUP(SiscoTable[[#This Row],[Código]],Hoja2!A:B,2,0)*SiscoTable[[#This Row],[Stock_actual]],0)</f>
        <v>0</v>
      </c>
      <c r="P9035" s="6" t="s">
        <v>7</v>
      </c>
      <c r="Q9035" s="7">
        <v>12</v>
      </c>
      <c r="R9035" s="7">
        <v>21.599999999999998</v>
      </c>
      <c r="S9035" s="7" t="s">
        <v>11927</v>
      </c>
      <c r="BI9035"/>
      <c r="BJ9035"/>
    </row>
    <row r="9036" spans="2:62" x14ac:dyDescent="0.4">
      <c r="B9036" s="1">
        <v>32215</v>
      </c>
      <c r="C9036" s="6" t="s">
        <v>8</v>
      </c>
      <c r="D9036" s="6" t="s">
        <v>8</v>
      </c>
      <c r="E9036" s="6" t="s">
        <v>3268</v>
      </c>
      <c r="F9036" s="6" t="s">
        <v>3269</v>
      </c>
      <c r="G9036" s="6" t="s">
        <v>4384</v>
      </c>
      <c r="H9036" s="6" t="s">
        <v>4573</v>
      </c>
      <c r="I9036" s="6" t="s">
        <v>4572</v>
      </c>
      <c r="J9036" s="6" t="s">
        <v>5</v>
      </c>
      <c r="K9036" s="7">
        <v>0.5</v>
      </c>
      <c r="L9036" s="7">
        <f>IFERROR(VLOOKUP(SiscoTable[[#This Row],[Código]],Hoja2!A:B,2,0)*SiscoTable[[#This Row],[Provta(Uns)]],0)</f>
        <v>8.75</v>
      </c>
      <c r="M9036" s="7">
        <v>0</v>
      </c>
      <c r="N9036" s="7">
        <v>21</v>
      </c>
      <c r="O9036" s="7">
        <f>IFERROR(VLOOKUP(SiscoTable[[#This Row],[Código]],Hoja2!A:B,2,0)*SiscoTable[[#This Row],[Stock_actual]],0)</f>
        <v>367.5</v>
      </c>
      <c r="P9036" s="6" t="s">
        <v>2025</v>
      </c>
      <c r="Q9036" s="7">
        <v>1</v>
      </c>
      <c r="R9036" s="7">
        <v>0</v>
      </c>
      <c r="S9036" s="7" t="s">
        <v>11927</v>
      </c>
      <c r="BI9036"/>
      <c r="BJ9036"/>
    </row>
    <row r="9037" spans="2:62" x14ac:dyDescent="0.4">
      <c r="B9037" s="1">
        <v>32216</v>
      </c>
      <c r="C9037" s="6" t="s">
        <v>8</v>
      </c>
      <c r="D9037" s="6" t="s">
        <v>8</v>
      </c>
      <c r="E9037" s="6" t="s">
        <v>3268</v>
      </c>
      <c r="F9037" s="6" t="s">
        <v>3269</v>
      </c>
      <c r="G9037" s="6" t="s">
        <v>4384</v>
      </c>
      <c r="H9037" s="6" t="s">
        <v>4573</v>
      </c>
      <c r="I9037" s="6" t="s">
        <v>4574</v>
      </c>
      <c r="J9037" s="6" t="s">
        <v>5</v>
      </c>
      <c r="K9037" s="7">
        <v>0.5</v>
      </c>
      <c r="L9037" s="7">
        <f>IFERROR(VLOOKUP(SiscoTable[[#This Row],[Código]],Hoja2!A:B,2,0)*SiscoTable[[#This Row],[Provta(Uns)]],0)</f>
        <v>8.75</v>
      </c>
      <c r="M9037" s="7">
        <v>0</v>
      </c>
      <c r="N9037" s="7">
        <v>21</v>
      </c>
      <c r="O9037" s="7">
        <f>IFERROR(VLOOKUP(SiscoTable[[#This Row],[Código]],Hoja2!A:B,2,0)*SiscoTable[[#This Row],[Stock_actual]],0)</f>
        <v>367.5</v>
      </c>
      <c r="P9037" s="6" t="s">
        <v>2025</v>
      </c>
      <c r="Q9037" s="7">
        <v>1</v>
      </c>
      <c r="R9037" s="7">
        <v>0</v>
      </c>
      <c r="S9037" s="7" t="s">
        <v>11927</v>
      </c>
      <c r="BI9037"/>
      <c r="BJ9037"/>
    </row>
    <row r="9038" spans="2:62" x14ac:dyDescent="0.4">
      <c r="B9038" s="1">
        <v>32217</v>
      </c>
      <c r="C9038" s="6" t="s">
        <v>8</v>
      </c>
      <c r="D9038" s="6" t="s">
        <v>8</v>
      </c>
      <c r="E9038" s="6" t="s">
        <v>3268</v>
      </c>
      <c r="F9038" s="6" t="s">
        <v>3269</v>
      </c>
      <c r="G9038" s="6" t="s">
        <v>4384</v>
      </c>
      <c r="H9038" s="6" t="s">
        <v>4573</v>
      </c>
      <c r="I9038" s="6" t="s">
        <v>4575</v>
      </c>
      <c r="J9038" s="6" t="s">
        <v>5</v>
      </c>
      <c r="K9038" s="7">
        <v>0.67</v>
      </c>
      <c r="L9038" s="7">
        <f>IFERROR(VLOOKUP(SiscoTable[[#This Row],[Código]],Hoja2!A:B,2,0)*SiscoTable[[#This Row],[Provta(Uns)]],0)</f>
        <v>12.462000000000002</v>
      </c>
      <c r="M9038" s="7">
        <v>0</v>
      </c>
      <c r="N9038" s="7">
        <v>20</v>
      </c>
      <c r="O9038" s="7">
        <f>IFERROR(VLOOKUP(SiscoTable[[#This Row],[Código]],Hoja2!A:B,2,0)*SiscoTable[[#This Row],[Stock_actual]],0)</f>
        <v>372</v>
      </c>
      <c r="P9038" s="6" t="s">
        <v>234</v>
      </c>
      <c r="Q9038" s="7">
        <v>1</v>
      </c>
      <c r="R9038" s="7">
        <v>0</v>
      </c>
      <c r="S9038" s="7" t="s">
        <v>11927</v>
      </c>
      <c r="BI9038"/>
      <c r="BJ9038"/>
    </row>
    <row r="9039" spans="2:62" x14ac:dyDescent="0.4">
      <c r="B9039" s="1">
        <v>32218</v>
      </c>
      <c r="C9039" s="6" t="s">
        <v>8</v>
      </c>
      <c r="D9039" s="6" t="s">
        <v>8</v>
      </c>
      <c r="E9039" s="6" t="s">
        <v>3268</v>
      </c>
      <c r="F9039" s="6" t="s">
        <v>3269</v>
      </c>
      <c r="G9039" s="6" t="s">
        <v>4384</v>
      </c>
      <c r="H9039" s="6" t="s">
        <v>4573</v>
      </c>
      <c r="I9039" s="6" t="s">
        <v>4576</v>
      </c>
      <c r="J9039" s="6" t="s">
        <v>5</v>
      </c>
      <c r="K9039" s="7">
        <v>3.17</v>
      </c>
      <c r="L9039" s="7">
        <f>IFERROR(VLOOKUP(SiscoTable[[#This Row],[Código]],Hoja2!A:B,2,0)*SiscoTable[[#This Row],[Provta(Uns)]],0)</f>
        <v>58.962000000000003</v>
      </c>
      <c r="M9039" s="7">
        <v>24</v>
      </c>
      <c r="N9039" s="7">
        <v>5</v>
      </c>
      <c r="O9039" s="7">
        <f>IFERROR(VLOOKUP(SiscoTable[[#This Row],[Código]],Hoja2!A:B,2,0)*SiscoTable[[#This Row],[Stock_actual]],0)</f>
        <v>93</v>
      </c>
      <c r="P9039" s="6" t="s">
        <v>581</v>
      </c>
      <c r="Q9039" s="7">
        <v>4</v>
      </c>
      <c r="R9039" s="7">
        <v>0</v>
      </c>
      <c r="S9039" s="7" t="s">
        <v>11927</v>
      </c>
      <c r="BI9039"/>
      <c r="BJ9039"/>
    </row>
    <row r="9040" spans="2:62" x14ac:dyDescent="0.4">
      <c r="B9040" s="1">
        <v>32219</v>
      </c>
      <c r="C9040" s="6" t="s">
        <v>8</v>
      </c>
      <c r="D9040" s="6" t="s">
        <v>8</v>
      </c>
      <c r="E9040" s="6" t="s">
        <v>3268</v>
      </c>
      <c r="F9040" s="6" t="s">
        <v>3269</v>
      </c>
      <c r="G9040" s="6" t="s">
        <v>4384</v>
      </c>
      <c r="H9040" s="6" t="s">
        <v>4573</v>
      </c>
      <c r="I9040" s="6" t="s">
        <v>4577</v>
      </c>
      <c r="J9040" s="6" t="s">
        <v>5</v>
      </c>
      <c r="K9040" s="7">
        <v>1</v>
      </c>
      <c r="L9040" s="7">
        <f>IFERROR(VLOOKUP(SiscoTable[[#This Row],[Código]],Hoja2!A:B,2,0)*SiscoTable[[#This Row],[Provta(Uns)]],0)</f>
        <v>16.600000000000001</v>
      </c>
      <c r="M9040" s="7">
        <v>0</v>
      </c>
      <c r="N9040" s="7">
        <v>18</v>
      </c>
      <c r="O9040" s="7">
        <f>IFERROR(VLOOKUP(SiscoTable[[#This Row],[Código]],Hoja2!A:B,2,0)*SiscoTable[[#This Row],[Stock_actual]],0)</f>
        <v>298.8</v>
      </c>
      <c r="P9040" s="6" t="s">
        <v>1530</v>
      </c>
      <c r="Q9040" s="7">
        <v>1</v>
      </c>
      <c r="R9040" s="7">
        <v>0</v>
      </c>
      <c r="S9040" s="7" t="s">
        <v>11927</v>
      </c>
      <c r="BI9040"/>
      <c r="BJ9040"/>
    </row>
    <row r="9041" spans="2:62" x14ac:dyDescent="0.4">
      <c r="B9041" s="1">
        <v>32221</v>
      </c>
      <c r="C9041" s="6" t="s">
        <v>8</v>
      </c>
      <c r="D9041" s="6" t="s">
        <v>8</v>
      </c>
      <c r="E9041" s="6" t="s">
        <v>3268</v>
      </c>
      <c r="F9041" s="6" t="s">
        <v>3269</v>
      </c>
      <c r="G9041" s="6" t="s">
        <v>4384</v>
      </c>
      <c r="H9041" s="6" t="s">
        <v>4573</v>
      </c>
      <c r="I9041" s="6" t="s">
        <v>4578</v>
      </c>
      <c r="J9041" s="6" t="s">
        <v>5</v>
      </c>
      <c r="K9041" s="7">
        <v>2.83</v>
      </c>
      <c r="L9041" s="7">
        <f>IFERROR(VLOOKUP(SiscoTable[[#This Row],[Código]],Hoja2!A:B,2,0)*SiscoTable[[#This Row],[Provta(Uns)]],0)</f>
        <v>49.524999999999999</v>
      </c>
      <c r="M9041" s="7">
        <v>40</v>
      </c>
      <c r="N9041" s="7">
        <v>23</v>
      </c>
      <c r="O9041" s="7">
        <f>IFERROR(VLOOKUP(SiscoTable[[#This Row],[Código]],Hoja2!A:B,2,0)*SiscoTable[[#This Row],[Stock_actual]],0)</f>
        <v>402.5</v>
      </c>
      <c r="P9041" s="6" t="s">
        <v>4579</v>
      </c>
      <c r="Q9041" s="7">
        <v>3</v>
      </c>
      <c r="R9041" s="7">
        <v>0</v>
      </c>
      <c r="S9041" s="7" t="s">
        <v>11927</v>
      </c>
      <c r="BI9041"/>
      <c r="BJ9041"/>
    </row>
    <row r="9042" spans="2:62" x14ac:dyDescent="0.4">
      <c r="B9042" s="1">
        <v>32222</v>
      </c>
      <c r="C9042" s="6" t="s">
        <v>8</v>
      </c>
      <c r="D9042" s="6" t="s">
        <v>8</v>
      </c>
      <c r="E9042" s="6" t="s">
        <v>3268</v>
      </c>
      <c r="F9042" s="6" t="s">
        <v>3269</v>
      </c>
      <c r="G9042" s="6" t="s">
        <v>4384</v>
      </c>
      <c r="H9042" s="6" t="s">
        <v>4573</v>
      </c>
      <c r="I9042" s="6" t="s">
        <v>4580</v>
      </c>
      <c r="J9042" s="6" t="s">
        <v>5</v>
      </c>
      <c r="K9042" s="7">
        <v>3.33</v>
      </c>
      <c r="L9042" s="7">
        <f>IFERROR(VLOOKUP(SiscoTable[[#This Row],[Código]],Hoja2!A:B,2,0)*SiscoTable[[#This Row],[Provta(Uns)]],0)</f>
        <v>41.625</v>
      </c>
      <c r="M9042" s="7">
        <v>40</v>
      </c>
      <c r="N9042" s="7">
        <v>20</v>
      </c>
      <c r="O9042" s="7">
        <f>IFERROR(VLOOKUP(SiscoTable[[#This Row],[Código]],Hoja2!A:B,2,0)*SiscoTable[[#This Row],[Stock_actual]],0)</f>
        <v>250</v>
      </c>
      <c r="P9042" s="6" t="s">
        <v>1014</v>
      </c>
      <c r="Q9042" s="7">
        <v>4</v>
      </c>
      <c r="R9042" s="7">
        <v>0</v>
      </c>
      <c r="S9042" s="7" t="s">
        <v>11927</v>
      </c>
      <c r="BI9042"/>
      <c r="BJ9042"/>
    </row>
    <row r="9043" spans="2:62" x14ac:dyDescent="0.4">
      <c r="B9043" s="1">
        <v>32223</v>
      </c>
      <c r="C9043" s="6" t="s">
        <v>8</v>
      </c>
      <c r="D9043" s="6" t="s">
        <v>8</v>
      </c>
      <c r="E9043" s="6" t="s">
        <v>3268</v>
      </c>
      <c r="F9043" s="6" t="s">
        <v>7197</v>
      </c>
      <c r="G9043" s="6" t="s">
        <v>7388</v>
      </c>
      <c r="H9043" s="6" t="s">
        <v>7392</v>
      </c>
      <c r="I9043" s="6" t="s">
        <v>7519</v>
      </c>
      <c r="J9043" s="6" t="s">
        <v>5</v>
      </c>
      <c r="K9043" s="7">
        <v>1.67</v>
      </c>
      <c r="L9043" s="7">
        <f>IFERROR(VLOOKUP(SiscoTable[[#This Row],[Código]],Hoja2!A:B,2,0)*SiscoTable[[#This Row],[Provta(Uns)]],0)</f>
        <v>19.873000000000001</v>
      </c>
      <c r="M9043" s="7">
        <v>0</v>
      </c>
      <c r="N9043" s="7">
        <v>2</v>
      </c>
      <c r="O9043" s="7">
        <f>IFERROR(VLOOKUP(SiscoTable[[#This Row],[Código]],Hoja2!A:B,2,0)*SiscoTable[[#This Row],[Stock_actual]],0)</f>
        <v>23.8</v>
      </c>
      <c r="P9043" s="6" t="s">
        <v>115</v>
      </c>
      <c r="Q9043" s="7">
        <v>2</v>
      </c>
      <c r="R9043" s="7">
        <v>3.58</v>
      </c>
      <c r="S9043" s="7" t="s">
        <v>11928</v>
      </c>
      <c r="BI9043"/>
      <c r="BJ9043"/>
    </row>
    <row r="9044" spans="2:62" x14ac:dyDescent="0.4">
      <c r="B9044" s="1">
        <v>32224</v>
      </c>
      <c r="C9044" s="6" t="s">
        <v>8</v>
      </c>
      <c r="D9044" s="6" t="s">
        <v>30</v>
      </c>
      <c r="E9044" s="6" t="s">
        <v>3268</v>
      </c>
      <c r="F9044" s="6" t="s">
        <v>3269</v>
      </c>
      <c r="G9044" s="6" t="s">
        <v>3479</v>
      </c>
      <c r="H9044" s="6" t="s">
        <v>3493</v>
      </c>
      <c r="I9044" s="6" t="s">
        <v>3569</v>
      </c>
      <c r="J9044" s="6" t="s">
        <v>5</v>
      </c>
      <c r="K9044" s="7">
        <v>16.829999999999998</v>
      </c>
      <c r="L9044" s="7">
        <f>IFERROR(VLOOKUP(SiscoTable[[#This Row],[Código]],Hoja2!A:B,2,0)*SiscoTable[[#This Row],[Provta(Uns)]],0)</f>
        <v>23.561999999999998</v>
      </c>
      <c r="M9044" s="7">
        <v>0</v>
      </c>
      <c r="N9044" s="7">
        <v>19</v>
      </c>
      <c r="O9044" s="7">
        <f>IFERROR(VLOOKUP(SiscoTable[[#This Row],[Código]],Hoja2!A:B,2,0)*SiscoTable[[#This Row],[Stock_actual]],0)</f>
        <v>26.599999999999998</v>
      </c>
      <c r="P9044" s="6" t="s">
        <v>671</v>
      </c>
      <c r="Q9044" s="7">
        <v>18</v>
      </c>
      <c r="R9044" s="7">
        <v>0</v>
      </c>
      <c r="S9044" s="7" t="s">
        <v>11928</v>
      </c>
      <c r="BI9044"/>
      <c r="BJ9044"/>
    </row>
    <row r="9045" spans="2:62" x14ac:dyDescent="0.4">
      <c r="B9045" s="1">
        <v>32225</v>
      </c>
      <c r="C9045" s="6" t="s">
        <v>8</v>
      </c>
      <c r="D9045" s="6" t="s">
        <v>30</v>
      </c>
      <c r="E9045" s="6" t="s">
        <v>3268</v>
      </c>
      <c r="F9045" s="6" t="s">
        <v>8283</v>
      </c>
      <c r="G9045" s="6" t="s">
        <v>8321</v>
      </c>
      <c r="H9045" s="6" t="s">
        <v>1058</v>
      </c>
      <c r="I9045" s="6" t="s">
        <v>8421</v>
      </c>
      <c r="J9045" s="6" t="s">
        <v>5</v>
      </c>
      <c r="K9045" s="7">
        <v>24.67</v>
      </c>
      <c r="L9045" s="7">
        <f>IFERROR(VLOOKUP(SiscoTable[[#This Row],[Código]],Hoja2!A:B,2,0)*SiscoTable[[#This Row],[Provta(Uns)]],0)</f>
        <v>54.274000000000008</v>
      </c>
      <c r="M9045" s="7">
        <v>0</v>
      </c>
      <c r="N9045" s="7">
        <v>164</v>
      </c>
      <c r="O9045" s="7">
        <f>IFERROR(VLOOKUP(SiscoTable[[#This Row],[Código]],Hoja2!A:B,2,0)*SiscoTable[[#This Row],[Stock_actual]],0)</f>
        <v>360.8</v>
      </c>
      <c r="P9045" s="6" t="s">
        <v>2684</v>
      </c>
      <c r="Q9045" s="7">
        <v>27</v>
      </c>
      <c r="R9045" s="7">
        <v>0</v>
      </c>
      <c r="S9045" s="7" t="s">
        <v>11928</v>
      </c>
      <c r="BI9045"/>
      <c r="BJ9045"/>
    </row>
    <row r="9046" spans="2:62" x14ac:dyDescent="0.4">
      <c r="B9046" s="1">
        <v>32226</v>
      </c>
      <c r="C9046" s="6" t="s">
        <v>8</v>
      </c>
      <c r="D9046" s="6" t="s">
        <v>8</v>
      </c>
      <c r="E9046" s="6" t="s">
        <v>8482</v>
      </c>
      <c r="F9046" s="6" t="s">
        <v>10720</v>
      </c>
      <c r="G9046" s="6" t="s">
        <v>11322</v>
      </c>
      <c r="H9046" s="6" t="s">
        <v>10952</v>
      </c>
      <c r="I9046" s="6" t="s">
        <v>11438</v>
      </c>
      <c r="J9046" s="6" t="s">
        <v>5</v>
      </c>
      <c r="K9046" s="7">
        <v>0.83</v>
      </c>
      <c r="L9046" s="7">
        <f>IFERROR(VLOOKUP(SiscoTable[[#This Row],[Código]],Hoja2!A:B,2,0)*SiscoTable[[#This Row],[Provta(Uns)]],0)</f>
        <v>9.6280000000000001</v>
      </c>
      <c r="M9046" s="7">
        <v>0</v>
      </c>
      <c r="N9046" s="7">
        <v>8</v>
      </c>
      <c r="O9046" s="7">
        <f>IFERROR(VLOOKUP(SiscoTable[[#This Row],[Código]],Hoja2!A:B,2,0)*SiscoTable[[#This Row],[Stock_actual]],0)</f>
        <v>92.8</v>
      </c>
      <c r="P9046" s="6" t="s">
        <v>5200</v>
      </c>
      <c r="Q9046" s="7">
        <v>1</v>
      </c>
      <c r="R9046" s="7">
        <v>0</v>
      </c>
      <c r="S9046" s="7" t="s">
        <v>11926</v>
      </c>
      <c r="BI9046"/>
      <c r="BJ9046"/>
    </row>
    <row r="9047" spans="2:62" x14ac:dyDescent="0.4">
      <c r="B9047" s="1">
        <v>32227</v>
      </c>
      <c r="C9047" s="6" t="s">
        <v>8</v>
      </c>
      <c r="D9047" s="6" t="s">
        <v>8</v>
      </c>
      <c r="E9047" s="6" t="s">
        <v>8482</v>
      </c>
      <c r="F9047" s="6" t="s">
        <v>10720</v>
      </c>
      <c r="G9047" s="6" t="s">
        <v>11322</v>
      </c>
      <c r="H9047" s="6" t="s">
        <v>10952</v>
      </c>
      <c r="I9047" s="6" t="s">
        <v>11439</v>
      </c>
      <c r="J9047" s="6" t="s">
        <v>5</v>
      </c>
      <c r="K9047" s="7">
        <v>3</v>
      </c>
      <c r="L9047" s="7">
        <f>IFERROR(VLOOKUP(SiscoTable[[#This Row],[Código]],Hoja2!A:B,2,0)*SiscoTable[[#This Row],[Provta(Uns)]],0)</f>
        <v>34.799999999999997</v>
      </c>
      <c r="M9047" s="7">
        <v>0</v>
      </c>
      <c r="N9047" s="7">
        <v>25</v>
      </c>
      <c r="O9047" s="7">
        <f>IFERROR(VLOOKUP(SiscoTable[[#This Row],[Código]],Hoja2!A:B,2,0)*SiscoTable[[#This Row],[Stock_actual]],0)</f>
        <v>290</v>
      </c>
      <c r="P9047" s="6" t="s">
        <v>4148</v>
      </c>
      <c r="Q9047" s="7">
        <v>3</v>
      </c>
      <c r="R9047" s="7">
        <v>0</v>
      </c>
      <c r="S9047" s="7" t="s">
        <v>11926</v>
      </c>
      <c r="BI9047"/>
      <c r="BJ9047"/>
    </row>
    <row r="9048" spans="2:62" x14ac:dyDescent="0.4">
      <c r="B9048" s="1">
        <v>32228</v>
      </c>
      <c r="C9048" s="6" t="s">
        <v>8</v>
      </c>
      <c r="D9048" s="6" t="s">
        <v>8</v>
      </c>
      <c r="E9048" s="6" t="s">
        <v>8482</v>
      </c>
      <c r="F9048" s="6" t="s">
        <v>10720</v>
      </c>
      <c r="G9048" s="6" t="s">
        <v>11322</v>
      </c>
      <c r="H9048" s="6" t="s">
        <v>10952</v>
      </c>
      <c r="I9048" s="6" t="s">
        <v>11440</v>
      </c>
      <c r="J9048" s="6" t="s">
        <v>5</v>
      </c>
      <c r="K9048" s="7">
        <v>2.33</v>
      </c>
      <c r="L9048" s="7">
        <f>IFERROR(VLOOKUP(SiscoTable[[#This Row],[Código]],Hoja2!A:B,2,0)*SiscoTable[[#This Row],[Provta(Uns)]],0)</f>
        <v>27.027999999999999</v>
      </c>
      <c r="M9048" s="7">
        <v>0</v>
      </c>
      <c r="N9048" s="7">
        <v>10</v>
      </c>
      <c r="O9048" s="7">
        <f>IFERROR(VLOOKUP(SiscoTable[[#This Row],[Código]],Hoja2!A:B,2,0)*SiscoTable[[#This Row],[Stock_actual]],0)</f>
        <v>116</v>
      </c>
      <c r="P9048" s="6" t="s">
        <v>3908</v>
      </c>
      <c r="Q9048" s="7">
        <v>3</v>
      </c>
      <c r="R9048" s="7">
        <v>0</v>
      </c>
      <c r="S9048" s="7" t="s">
        <v>11926</v>
      </c>
      <c r="BI9048"/>
      <c r="BJ9048"/>
    </row>
    <row r="9049" spans="2:62" x14ac:dyDescent="0.4">
      <c r="B9049" s="1">
        <v>32229</v>
      </c>
      <c r="C9049" s="6" t="s">
        <v>30</v>
      </c>
      <c r="D9049" s="6" t="s">
        <v>8</v>
      </c>
      <c r="E9049" s="6" t="s">
        <v>8482</v>
      </c>
      <c r="F9049" s="6" t="s">
        <v>10720</v>
      </c>
      <c r="G9049" s="6" t="s">
        <v>11452</v>
      </c>
      <c r="H9049" s="6" t="s">
        <v>10292</v>
      </c>
      <c r="I9049" s="6" t="s">
        <v>11457</v>
      </c>
      <c r="J9049" s="6" t="s">
        <v>5</v>
      </c>
      <c r="K9049" s="7">
        <v>14.67</v>
      </c>
      <c r="L9049" s="7">
        <f>IFERROR(VLOOKUP(SiscoTable[[#This Row],[Código]],Hoja2!A:B,2,0)*SiscoTable[[#This Row],[Provta(Uns)]],0)</f>
        <v>199.512</v>
      </c>
      <c r="M9049" s="7">
        <v>0</v>
      </c>
      <c r="N9049" s="7">
        <v>80</v>
      </c>
      <c r="O9049" s="7">
        <f>IFERROR(VLOOKUP(SiscoTable[[#This Row],[Código]],Hoja2!A:B,2,0)*SiscoTable[[#This Row],[Stock_actual]],0)</f>
        <v>1088</v>
      </c>
      <c r="P9049" s="6" t="s">
        <v>2086</v>
      </c>
      <c r="Q9049" s="7">
        <v>16</v>
      </c>
      <c r="R9049" s="7">
        <v>0</v>
      </c>
      <c r="S9049" s="7" t="s">
        <v>11926</v>
      </c>
      <c r="BI9049"/>
      <c r="BJ9049"/>
    </row>
    <row r="9050" spans="2:62" x14ac:dyDescent="0.4">
      <c r="B9050" s="1">
        <v>32230</v>
      </c>
      <c r="C9050" s="6" t="s">
        <v>8</v>
      </c>
      <c r="D9050" s="6" t="s">
        <v>8</v>
      </c>
      <c r="E9050" s="6" t="s">
        <v>8482</v>
      </c>
      <c r="F9050" s="6" t="s">
        <v>10720</v>
      </c>
      <c r="G9050" s="6" t="s">
        <v>11590</v>
      </c>
      <c r="H9050" s="6" t="s">
        <v>10952</v>
      </c>
      <c r="I9050" s="6" t="s">
        <v>11604</v>
      </c>
      <c r="J9050" s="6" t="s">
        <v>5</v>
      </c>
      <c r="K9050" s="7">
        <v>0.67</v>
      </c>
      <c r="L9050" s="7">
        <f>IFERROR(VLOOKUP(SiscoTable[[#This Row],[Código]],Hoja2!A:B,2,0)*SiscoTable[[#This Row],[Provta(Uns)]],0)</f>
        <v>7.2360000000000007</v>
      </c>
      <c r="M9050" s="7">
        <v>0</v>
      </c>
      <c r="N9050" s="7">
        <v>9</v>
      </c>
      <c r="O9050" s="7">
        <f>IFERROR(VLOOKUP(SiscoTable[[#This Row],[Código]],Hoja2!A:B,2,0)*SiscoTable[[#This Row],[Stock_actual]],0)</f>
        <v>97.2</v>
      </c>
      <c r="P9050" s="6" t="s">
        <v>2130</v>
      </c>
      <c r="Q9050" s="7">
        <v>1</v>
      </c>
      <c r="R9050" s="7">
        <v>0</v>
      </c>
      <c r="S9050" s="7" t="s">
        <v>11926</v>
      </c>
      <c r="BI9050"/>
      <c r="BJ9050"/>
    </row>
    <row r="9051" spans="2:62" x14ac:dyDescent="0.4">
      <c r="B9051" s="1">
        <v>32231</v>
      </c>
      <c r="C9051" s="6" t="s">
        <v>8</v>
      </c>
      <c r="D9051" s="6" t="s">
        <v>8</v>
      </c>
      <c r="E9051" s="6" t="s">
        <v>8482</v>
      </c>
      <c r="F9051" s="6" t="s">
        <v>10720</v>
      </c>
      <c r="G9051" s="6" t="s">
        <v>11590</v>
      </c>
      <c r="H9051" s="6" t="s">
        <v>10952</v>
      </c>
      <c r="I9051" s="6" t="s">
        <v>11605</v>
      </c>
      <c r="J9051" s="6" t="s">
        <v>5</v>
      </c>
      <c r="K9051" s="7">
        <v>0.83</v>
      </c>
      <c r="L9051" s="7">
        <f>IFERROR(VLOOKUP(SiscoTable[[#This Row],[Código]],Hoja2!A:B,2,0)*SiscoTable[[#This Row],[Provta(Uns)]],0)</f>
        <v>8.9640000000000004</v>
      </c>
      <c r="M9051" s="7">
        <v>0</v>
      </c>
      <c r="N9051" s="7">
        <v>7</v>
      </c>
      <c r="O9051" s="7">
        <f>IFERROR(VLOOKUP(SiscoTable[[#This Row],[Código]],Hoja2!A:B,2,0)*SiscoTable[[#This Row],[Stock_actual]],0)</f>
        <v>75.600000000000009</v>
      </c>
      <c r="P9051" s="6" t="s">
        <v>1940</v>
      </c>
      <c r="Q9051" s="7">
        <v>1</v>
      </c>
      <c r="R9051" s="7">
        <v>0</v>
      </c>
      <c r="S9051" s="7" t="s">
        <v>11926</v>
      </c>
      <c r="BI9051"/>
      <c r="BJ9051"/>
    </row>
    <row r="9052" spans="2:62" x14ac:dyDescent="0.4">
      <c r="B9052" s="1">
        <v>32232</v>
      </c>
      <c r="C9052" s="6" t="s">
        <v>8</v>
      </c>
      <c r="D9052" s="6" t="s">
        <v>8</v>
      </c>
      <c r="E9052" s="6" t="s">
        <v>8482</v>
      </c>
      <c r="F9052" s="6" t="s">
        <v>10720</v>
      </c>
      <c r="G9052" s="6" t="s">
        <v>10721</v>
      </c>
      <c r="H9052" s="6" t="s">
        <v>10952</v>
      </c>
      <c r="I9052" s="6" t="s">
        <v>10951</v>
      </c>
      <c r="J9052" s="6" t="s">
        <v>5</v>
      </c>
      <c r="K9052" s="7">
        <v>0.83</v>
      </c>
      <c r="L9052" s="7">
        <f>IFERROR(VLOOKUP(SiscoTable[[#This Row],[Código]],Hoja2!A:B,2,0)*SiscoTable[[#This Row],[Provta(Uns)]],0)</f>
        <v>7.8019999999999996</v>
      </c>
      <c r="M9052" s="7">
        <v>0</v>
      </c>
      <c r="N9052" s="7">
        <v>8</v>
      </c>
      <c r="O9052" s="7">
        <f>IFERROR(VLOOKUP(SiscoTable[[#This Row],[Código]],Hoja2!A:B,2,0)*SiscoTable[[#This Row],[Stock_actual]],0)</f>
        <v>75.2</v>
      </c>
      <c r="P9052" s="6" t="s">
        <v>5200</v>
      </c>
      <c r="Q9052" s="7">
        <v>1</v>
      </c>
      <c r="R9052" s="7">
        <v>0</v>
      </c>
      <c r="S9052" s="7" t="s">
        <v>11926</v>
      </c>
      <c r="BI9052"/>
      <c r="BJ9052"/>
    </row>
    <row r="9053" spans="2:62" x14ac:dyDescent="0.4">
      <c r="B9053" s="1">
        <v>32233</v>
      </c>
      <c r="C9053" s="6" t="s">
        <v>8</v>
      </c>
      <c r="D9053" s="6" t="s">
        <v>8</v>
      </c>
      <c r="E9053" s="6" t="s">
        <v>8482</v>
      </c>
      <c r="F9053" s="6" t="s">
        <v>10720</v>
      </c>
      <c r="G9053" s="6" t="s">
        <v>11504</v>
      </c>
      <c r="H9053" s="6" t="s">
        <v>10952</v>
      </c>
      <c r="I9053" s="6" t="s">
        <v>11579</v>
      </c>
      <c r="J9053" s="6" t="s">
        <v>5</v>
      </c>
      <c r="K9053" s="7">
        <v>1.67</v>
      </c>
      <c r="L9053" s="7">
        <f>IFERROR(VLOOKUP(SiscoTable[[#This Row],[Código]],Hoja2!A:B,2,0)*SiscoTable[[#This Row],[Provta(Uns)]],0)</f>
        <v>11.523</v>
      </c>
      <c r="M9053" s="7">
        <v>0</v>
      </c>
      <c r="N9053" s="7">
        <v>15</v>
      </c>
      <c r="O9053" s="7">
        <f>IFERROR(VLOOKUP(SiscoTable[[#This Row],[Código]],Hoja2!A:B,2,0)*SiscoTable[[#This Row],[Stock_actual]],0)</f>
        <v>103.5</v>
      </c>
      <c r="P9053" s="6" t="s">
        <v>2096</v>
      </c>
      <c r="Q9053" s="7">
        <v>2</v>
      </c>
      <c r="R9053" s="7">
        <v>0</v>
      </c>
      <c r="S9053" s="7" t="s">
        <v>11926</v>
      </c>
      <c r="BI9053"/>
      <c r="BJ9053"/>
    </row>
    <row r="9054" spans="2:62" x14ac:dyDescent="0.4">
      <c r="B9054" s="1">
        <v>32234</v>
      </c>
      <c r="C9054" s="6" t="s">
        <v>8</v>
      </c>
      <c r="D9054" s="6" t="s">
        <v>8</v>
      </c>
      <c r="E9054" s="6" t="s">
        <v>8482</v>
      </c>
      <c r="F9054" s="6" t="s">
        <v>10720</v>
      </c>
      <c r="G9054" s="6" t="s">
        <v>11452</v>
      </c>
      <c r="H9054" s="6" t="s">
        <v>10952</v>
      </c>
      <c r="I9054" s="6" t="s">
        <v>11500</v>
      </c>
      <c r="J9054" s="6" t="s">
        <v>5</v>
      </c>
      <c r="K9054" s="7">
        <v>1.83</v>
      </c>
      <c r="L9054" s="7">
        <f>IFERROR(VLOOKUP(SiscoTable[[#This Row],[Código]],Hoja2!A:B,2,0)*SiscoTable[[#This Row],[Provta(Uns)]],0)</f>
        <v>24.705000000000002</v>
      </c>
      <c r="M9054" s="7">
        <v>0</v>
      </c>
      <c r="N9054" s="7">
        <v>13</v>
      </c>
      <c r="O9054" s="7">
        <f>IFERROR(VLOOKUP(SiscoTable[[#This Row],[Código]],Hoja2!A:B,2,0)*SiscoTable[[#This Row],[Stock_actual]],0)</f>
        <v>175.5</v>
      </c>
      <c r="P9054" s="6" t="s">
        <v>3570</v>
      </c>
      <c r="Q9054" s="7">
        <v>2</v>
      </c>
      <c r="R9054" s="7">
        <v>0</v>
      </c>
      <c r="S9054" s="7" t="s">
        <v>11926</v>
      </c>
      <c r="BI9054"/>
      <c r="BJ9054"/>
    </row>
    <row r="9055" spans="2:62" x14ac:dyDescent="0.4">
      <c r="B9055" s="1">
        <v>32235</v>
      </c>
      <c r="C9055" s="6" t="s">
        <v>8</v>
      </c>
      <c r="D9055" s="6" t="s">
        <v>8</v>
      </c>
      <c r="E9055" s="6" t="s">
        <v>8482</v>
      </c>
      <c r="F9055" s="6" t="s">
        <v>10720</v>
      </c>
      <c r="G9055" s="6" t="s">
        <v>11105</v>
      </c>
      <c r="H9055" s="6" t="s">
        <v>10952</v>
      </c>
      <c r="I9055" s="6" t="s">
        <v>11277</v>
      </c>
      <c r="J9055" s="6" t="s">
        <v>5</v>
      </c>
      <c r="K9055" s="7">
        <v>2.5</v>
      </c>
      <c r="L9055" s="7">
        <f>IFERROR(VLOOKUP(SiscoTable[[#This Row],[Código]],Hoja2!A:B,2,0)*SiscoTable[[#This Row],[Provta(Uns)]],0)</f>
        <v>72.25</v>
      </c>
      <c r="M9055" s="7">
        <v>0</v>
      </c>
      <c r="N9055" s="7">
        <v>16</v>
      </c>
      <c r="O9055" s="7">
        <f>IFERROR(VLOOKUP(SiscoTable[[#This Row],[Código]],Hoja2!A:B,2,0)*SiscoTable[[#This Row],[Stock_actual]],0)</f>
        <v>462.4</v>
      </c>
      <c r="P9055" s="6" t="s">
        <v>8428</v>
      </c>
      <c r="Q9055" s="7">
        <v>3</v>
      </c>
      <c r="R9055" s="7">
        <v>0</v>
      </c>
      <c r="S9055" s="7" t="s">
        <v>11926</v>
      </c>
      <c r="BI9055"/>
      <c r="BJ9055"/>
    </row>
    <row r="9056" spans="2:62" x14ac:dyDescent="0.4">
      <c r="B9056" s="1">
        <v>32236</v>
      </c>
      <c r="C9056" s="6" t="s">
        <v>8</v>
      </c>
      <c r="D9056" s="6" t="s">
        <v>8</v>
      </c>
      <c r="E9056" s="6" t="s">
        <v>427</v>
      </c>
      <c r="F9056" s="6" t="s">
        <v>436</v>
      </c>
      <c r="G9056" s="6" t="s">
        <v>436</v>
      </c>
      <c r="H9056" s="6" t="s">
        <v>4</v>
      </c>
      <c r="I9056" s="6" t="s">
        <v>458</v>
      </c>
      <c r="J9056" s="6" t="s">
        <v>5</v>
      </c>
      <c r="K9056" s="7">
        <v>0</v>
      </c>
      <c r="L9056" s="7">
        <f>IFERROR(VLOOKUP(SiscoTable[[#This Row],[Código]],Hoja2!A:B,2,0)*SiscoTable[[#This Row],[Provta(Uns)]],0)</f>
        <v>0</v>
      </c>
      <c r="M9056" s="7">
        <v>0</v>
      </c>
      <c r="N9056" s="7">
        <v>0</v>
      </c>
      <c r="O9056" s="7">
        <f>IFERROR(VLOOKUP(SiscoTable[[#This Row],[Código]],Hoja2!A:B,2,0)*SiscoTable[[#This Row],[Stock_actual]],0)</f>
        <v>0</v>
      </c>
      <c r="P9056" s="6" t="s">
        <v>7</v>
      </c>
      <c r="Q9056" s="7">
        <v>0</v>
      </c>
      <c r="R9056" s="7">
        <v>0</v>
      </c>
      <c r="S9056" s="7" t="s">
        <v>11923</v>
      </c>
      <c r="BI9056"/>
      <c r="BJ9056"/>
    </row>
    <row r="9057" spans="2:62" x14ac:dyDescent="0.4">
      <c r="B9057" s="1">
        <v>32237</v>
      </c>
      <c r="C9057" s="6" t="s">
        <v>8</v>
      </c>
      <c r="D9057" s="6" t="s">
        <v>8</v>
      </c>
      <c r="E9057" s="6" t="s">
        <v>3268</v>
      </c>
      <c r="F9057" s="6" t="s">
        <v>7197</v>
      </c>
      <c r="G9057" s="6" t="s">
        <v>7388</v>
      </c>
      <c r="H9057" s="6" t="s">
        <v>5293</v>
      </c>
      <c r="I9057" s="6" t="s">
        <v>7520</v>
      </c>
      <c r="J9057" s="6" t="s">
        <v>5</v>
      </c>
      <c r="K9057" s="7">
        <v>4.83</v>
      </c>
      <c r="L9057" s="7">
        <f>IFERROR(VLOOKUP(SiscoTable[[#This Row],[Código]],Hoja2!A:B,2,0)*SiscoTable[[#This Row],[Provta(Uns)]],0)</f>
        <v>3.8640000000000003</v>
      </c>
      <c r="M9057" s="7">
        <v>0</v>
      </c>
      <c r="N9057" s="7">
        <v>1</v>
      </c>
      <c r="O9057" s="7">
        <f>IFERROR(VLOOKUP(SiscoTable[[#This Row],[Código]],Hoja2!A:B,2,0)*SiscoTable[[#This Row],[Stock_actual]],0)</f>
        <v>0.8</v>
      </c>
      <c r="P9057" s="6" t="s">
        <v>27</v>
      </c>
      <c r="Q9057" s="7">
        <v>5</v>
      </c>
      <c r="R9057" s="7">
        <v>9.56</v>
      </c>
      <c r="S9057" s="7" t="s">
        <v>11928</v>
      </c>
      <c r="BI9057"/>
      <c r="BJ9057"/>
    </row>
    <row r="9058" spans="2:62" x14ac:dyDescent="0.4">
      <c r="B9058" s="1">
        <v>32238</v>
      </c>
      <c r="C9058" s="6" t="s">
        <v>8</v>
      </c>
      <c r="D9058" s="6" t="s">
        <v>8</v>
      </c>
      <c r="E9058" s="6" t="s">
        <v>1537</v>
      </c>
      <c r="F9058" s="6" t="s">
        <v>1537</v>
      </c>
      <c r="G9058" s="6" t="s">
        <v>1598</v>
      </c>
      <c r="H9058" s="6" t="s">
        <v>4</v>
      </c>
      <c r="I9058" s="6" t="s">
        <v>1624</v>
      </c>
      <c r="J9058" s="6" t="s">
        <v>200</v>
      </c>
      <c r="K9058" s="7">
        <v>7.1</v>
      </c>
      <c r="L9058" s="34">
        <f>IFERROR(VLOOKUP(SiscoTable[[#This Row],[Código]],Hoja2!A:B,2,0)*SiscoTable[[#This Row],[Provta(Uns)]],0)</f>
        <v>77.39</v>
      </c>
      <c r="M9058" s="7">
        <v>0</v>
      </c>
      <c r="N9058" s="7">
        <v>0</v>
      </c>
      <c r="O9058" s="34">
        <f>IFERROR(VLOOKUP(SiscoTable[[#This Row],[Código]],Hoja2!A:B,2,0)*SiscoTable[[#This Row],[Stock_actual]],0)</f>
        <v>0</v>
      </c>
      <c r="P9058" s="6" t="s">
        <v>7</v>
      </c>
      <c r="Q9058" s="7">
        <v>8</v>
      </c>
      <c r="R9058" s="7">
        <v>14.399999999999999</v>
      </c>
      <c r="S9058" s="7" t="s">
        <v>11924</v>
      </c>
      <c r="BI9058"/>
      <c r="BJ9058"/>
    </row>
    <row r="9059" spans="2:62" x14ac:dyDescent="0.4">
      <c r="B9059" s="1">
        <v>32239</v>
      </c>
      <c r="C9059" s="6" t="s">
        <v>8</v>
      </c>
      <c r="D9059" s="6" t="s">
        <v>8</v>
      </c>
      <c r="E9059" s="6" t="s">
        <v>2809</v>
      </c>
      <c r="F9059" s="6" t="s">
        <v>2844</v>
      </c>
      <c r="G9059" s="6" t="s">
        <v>2811</v>
      </c>
      <c r="H9059" s="6" t="s">
        <v>2924</v>
      </c>
      <c r="I9059" s="6" t="s">
        <v>2965</v>
      </c>
      <c r="J9059" s="6" t="s">
        <v>5</v>
      </c>
      <c r="K9059" s="7">
        <v>0</v>
      </c>
      <c r="L9059" s="7">
        <f>IFERROR(VLOOKUP(SiscoTable[[#This Row],[Código]],Hoja2!A:B,2,0)*SiscoTable[[#This Row],[Provta(Uns)]],0)</f>
        <v>0</v>
      </c>
      <c r="M9059" s="7">
        <v>0</v>
      </c>
      <c r="N9059" s="7">
        <v>8</v>
      </c>
      <c r="O9059" s="7">
        <f>IFERROR(VLOOKUP(SiscoTable[[#This Row],[Código]],Hoja2!A:B,2,0)*SiscoTable[[#This Row],[Stock_actual]],0)</f>
        <v>0</v>
      </c>
      <c r="P9059" s="6" t="s">
        <v>134</v>
      </c>
      <c r="Q9059" s="7">
        <v>0</v>
      </c>
      <c r="R9059" s="7">
        <v>0</v>
      </c>
      <c r="S9059" s="7" t="s">
        <v>11923</v>
      </c>
      <c r="BI9059"/>
      <c r="BJ9059"/>
    </row>
    <row r="9060" spans="2:62" x14ac:dyDescent="0.4">
      <c r="B9060" s="1">
        <v>32240</v>
      </c>
      <c r="C9060" s="6" t="s">
        <v>8</v>
      </c>
      <c r="D9060" s="6" t="s">
        <v>8</v>
      </c>
      <c r="E9060" s="6" t="s">
        <v>3268</v>
      </c>
      <c r="F9060" s="6" t="s">
        <v>3269</v>
      </c>
      <c r="G9060" s="6" t="s">
        <v>5217</v>
      </c>
      <c r="H9060" s="6" t="s">
        <v>5232</v>
      </c>
      <c r="I9060" s="6" t="s">
        <v>5261</v>
      </c>
      <c r="J9060" s="6" t="s">
        <v>5</v>
      </c>
      <c r="K9060" s="7">
        <v>4</v>
      </c>
      <c r="L9060" s="7">
        <f>IFERROR(VLOOKUP(SiscoTable[[#This Row],[Código]],Hoja2!A:B,2,0)*SiscoTable[[#This Row],[Provta(Uns)]],0)</f>
        <v>31.6</v>
      </c>
      <c r="M9060" s="7">
        <v>24</v>
      </c>
      <c r="N9060" s="7">
        <v>-2</v>
      </c>
      <c r="O9060" s="7">
        <f>IFERROR(VLOOKUP(SiscoTable[[#This Row],[Código]],Hoja2!A:B,2,0)*SiscoTable[[#This Row],[Stock_actual]],0)</f>
        <v>-15.8</v>
      </c>
      <c r="P9060" s="6" t="s">
        <v>7</v>
      </c>
      <c r="Q9060" s="7">
        <v>4</v>
      </c>
      <c r="R9060" s="7">
        <v>0</v>
      </c>
      <c r="S9060" s="7" t="s">
        <v>11928</v>
      </c>
      <c r="BI9060"/>
      <c r="BJ9060"/>
    </row>
    <row r="9061" spans="2:62" x14ac:dyDescent="0.4">
      <c r="B9061" s="1">
        <v>32241</v>
      </c>
      <c r="C9061" s="6" t="s">
        <v>8</v>
      </c>
      <c r="D9061" s="6" t="s">
        <v>8</v>
      </c>
      <c r="E9061" s="6" t="s">
        <v>3268</v>
      </c>
      <c r="F9061" s="6" t="s">
        <v>3269</v>
      </c>
      <c r="G9061" s="6" t="s">
        <v>5217</v>
      </c>
      <c r="H9061" s="6" t="s">
        <v>5232</v>
      </c>
      <c r="I9061" s="6" t="s">
        <v>5262</v>
      </c>
      <c r="J9061" s="6" t="s">
        <v>5</v>
      </c>
      <c r="K9061" s="7">
        <v>4</v>
      </c>
      <c r="L9061" s="7">
        <f>IFERROR(VLOOKUP(SiscoTable[[#This Row],[Código]],Hoja2!A:B,2,0)*SiscoTable[[#This Row],[Provta(Uns)]],0)</f>
        <v>19.2</v>
      </c>
      <c r="M9061" s="7">
        <v>96</v>
      </c>
      <c r="N9061" s="7">
        <v>0</v>
      </c>
      <c r="O9061" s="7">
        <f>IFERROR(VLOOKUP(SiscoTable[[#This Row],[Código]],Hoja2!A:B,2,0)*SiscoTable[[#This Row],[Stock_actual]],0)</f>
        <v>0</v>
      </c>
      <c r="P9061" s="6" t="s">
        <v>7</v>
      </c>
      <c r="Q9061" s="7">
        <v>4</v>
      </c>
      <c r="R9061" s="7">
        <v>0</v>
      </c>
      <c r="S9061" s="7" t="s">
        <v>11928</v>
      </c>
      <c r="BI9061"/>
      <c r="BJ9061"/>
    </row>
    <row r="9062" spans="2:62" x14ac:dyDescent="0.4">
      <c r="B9062" s="1">
        <v>32242</v>
      </c>
      <c r="C9062" s="6" t="s">
        <v>8</v>
      </c>
      <c r="D9062" s="6" t="s">
        <v>8</v>
      </c>
      <c r="E9062" s="6" t="s">
        <v>3268</v>
      </c>
      <c r="F9062" s="6" t="s">
        <v>3269</v>
      </c>
      <c r="G9062" s="6" t="s">
        <v>5267</v>
      </c>
      <c r="H9062" s="6" t="s">
        <v>5523</v>
      </c>
      <c r="I9062" s="6" t="s">
        <v>5522</v>
      </c>
      <c r="J9062" s="6" t="s">
        <v>5</v>
      </c>
      <c r="K9062" s="7">
        <v>3.33</v>
      </c>
      <c r="L9062" s="7">
        <f>IFERROR(VLOOKUP(SiscoTable[[#This Row],[Código]],Hoja2!A:B,2,0)*SiscoTable[[#This Row],[Provta(Uns)]],0)</f>
        <v>19.647000000000002</v>
      </c>
      <c r="M9062" s="7">
        <v>24</v>
      </c>
      <c r="N9062" s="7">
        <v>4</v>
      </c>
      <c r="O9062" s="7">
        <f>IFERROR(VLOOKUP(SiscoTable[[#This Row],[Código]],Hoja2!A:B,2,0)*SiscoTable[[#This Row],[Stock_actual]],0)</f>
        <v>23.6</v>
      </c>
      <c r="P9062" s="6" t="s">
        <v>115</v>
      </c>
      <c r="Q9062" s="7">
        <v>4</v>
      </c>
      <c r="R9062" s="7">
        <v>0</v>
      </c>
      <c r="S9062" s="7" t="s">
        <v>11928</v>
      </c>
      <c r="BI9062"/>
      <c r="BJ9062"/>
    </row>
    <row r="9063" spans="2:62" x14ac:dyDescent="0.4">
      <c r="B9063" s="1">
        <v>32243</v>
      </c>
      <c r="C9063" s="6" t="s">
        <v>8</v>
      </c>
      <c r="D9063" s="6" t="s">
        <v>8</v>
      </c>
      <c r="E9063" s="6" t="s">
        <v>3268</v>
      </c>
      <c r="F9063" s="6" t="s">
        <v>3269</v>
      </c>
      <c r="G9063" s="6" t="s">
        <v>5267</v>
      </c>
      <c r="H9063" s="6" t="s">
        <v>5523</v>
      </c>
      <c r="I9063" s="6" t="s">
        <v>5524</v>
      </c>
      <c r="J9063" s="6" t="s">
        <v>5</v>
      </c>
      <c r="K9063" s="7">
        <v>0.33</v>
      </c>
      <c r="L9063" s="7">
        <f>IFERROR(VLOOKUP(SiscoTable[[#This Row],[Código]],Hoja2!A:B,2,0)*SiscoTable[[#This Row],[Provta(Uns)]],0)</f>
        <v>2.3760000000000003</v>
      </c>
      <c r="M9063" s="7">
        <v>0</v>
      </c>
      <c r="N9063" s="7">
        <v>22</v>
      </c>
      <c r="O9063" s="7">
        <f>IFERROR(VLOOKUP(SiscoTable[[#This Row],[Código]],Hoja2!A:B,2,0)*SiscoTable[[#This Row],[Stock_actual]],0)</f>
        <v>158.4</v>
      </c>
      <c r="P9063" s="6" t="s">
        <v>2018</v>
      </c>
      <c r="Q9063" s="7">
        <v>0</v>
      </c>
      <c r="R9063" s="7">
        <v>0</v>
      </c>
      <c r="S9063" s="7" t="s">
        <v>11928</v>
      </c>
      <c r="BI9063"/>
      <c r="BJ9063"/>
    </row>
    <row r="9064" spans="2:62" x14ac:dyDescent="0.4">
      <c r="B9064" s="1">
        <v>32244</v>
      </c>
      <c r="C9064" s="6" t="s">
        <v>8</v>
      </c>
      <c r="D9064" s="6" t="s">
        <v>8</v>
      </c>
      <c r="E9064" s="6" t="s">
        <v>3268</v>
      </c>
      <c r="F9064" s="6" t="s">
        <v>3269</v>
      </c>
      <c r="G9064" s="6" t="s">
        <v>5267</v>
      </c>
      <c r="H9064" s="6" t="s">
        <v>5523</v>
      </c>
      <c r="I9064" s="6" t="s">
        <v>5525</v>
      </c>
      <c r="J9064" s="6" t="s">
        <v>5</v>
      </c>
      <c r="K9064" s="7">
        <v>1.67</v>
      </c>
      <c r="L9064" s="7">
        <f>IFERROR(VLOOKUP(SiscoTable[[#This Row],[Código]],Hoja2!A:B,2,0)*SiscoTable[[#This Row],[Provta(Uns)]],0)</f>
        <v>9.6859999999999999</v>
      </c>
      <c r="M9064" s="7">
        <v>12</v>
      </c>
      <c r="N9064" s="7">
        <v>14</v>
      </c>
      <c r="O9064" s="7">
        <f>IFERROR(VLOOKUP(SiscoTable[[#This Row],[Código]],Hoja2!A:B,2,0)*SiscoTable[[#This Row],[Stock_actual]],0)</f>
        <v>81.2</v>
      </c>
      <c r="P9064" s="6" t="s">
        <v>5526</v>
      </c>
      <c r="Q9064" s="7">
        <v>2</v>
      </c>
      <c r="R9064" s="7">
        <v>0</v>
      </c>
      <c r="S9064" s="7" t="s">
        <v>11928</v>
      </c>
      <c r="BI9064"/>
      <c r="BJ9064"/>
    </row>
    <row r="9065" spans="2:62" x14ac:dyDescent="0.4">
      <c r="B9065" s="1">
        <v>32246</v>
      </c>
      <c r="C9065" s="6" t="s">
        <v>8</v>
      </c>
      <c r="D9065" s="6" t="s">
        <v>8</v>
      </c>
      <c r="E9065" s="6" t="s">
        <v>469</v>
      </c>
      <c r="F9065" s="6" t="s">
        <v>1050</v>
      </c>
      <c r="G9065" s="6" t="s">
        <v>1309</v>
      </c>
      <c r="H9065" s="6" t="s">
        <v>1066</v>
      </c>
      <c r="I9065" s="6" t="s">
        <v>1500</v>
      </c>
      <c r="J9065" s="6" t="s">
        <v>5</v>
      </c>
      <c r="K9065" s="7">
        <v>13.5</v>
      </c>
      <c r="L9065" s="7">
        <f>IFERROR(VLOOKUP(SiscoTable[[#This Row],[Código]],Hoja2!A:B,2,0)*SiscoTable[[#This Row],[Provta(Uns)]],0)</f>
        <v>21.6</v>
      </c>
      <c r="M9065" s="7">
        <v>0</v>
      </c>
      <c r="N9065" s="7">
        <v>0</v>
      </c>
      <c r="O9065" s="7">
        <f>IFERROR(VLOOKUP(SiscoTable[[#This Row],[Código]],Hoja2!A:B,2,0)*SiscoTable[[#This Row],[Stock_actual]],0)</f>
        <v>0</v>
      </c>
      <c r="P9065" s="6" t="s">
        <v>7</v>
      </c>
      <c r="Q9065" s="7">
        <v>15</v>
      </c>
      <c r="R9065" s="7">
        <v>27</v>
      </c>
      <c r="S9065" s="7" t="s">
        <v>11927</v>
      </c>
      <c r="BI9065"/>
      <c r="BJ9065"/>
    </row>
    <row r="9066" spans="2:62" x14ac:dyDescent="0.4">
      <c r="B9066" s="1">
        <v>32248</v>
      </c>
      <c r="C9066" s="6" t="s">
        <v>30</v>
      </c>
      <c r="D9066" s="6" t="s">
        <v>8</v>
      </c>
      <c r="E9066" s="6" t="s">
        <v>469</v>
      </c>
      <c r="F9066" s="6" t="s">
        <v>1050</v>
      </c>
      <c r="G9066" s="6" t="s">
        <v>1128</v>
      </c>
      <c r="H9066" s="6" t="s">
        <v>1066</v>
      </c>
      <c r="I9066" s="6" t="s">
        <v>1195</v>
      </c>
      <c r="J9066" s="6" t="s">
        <v>5</v>
      </c>
      <c r="K9066" s="7">
        <v>11</v>
      </c>
      <c r="L9066" s="7">
        <f>IFERROR(VLOOKUP(SiscoTable[[#This Row],[Código]],Hoja2!A:B,2,0)*SiscoTable[[#This Row],[Provta(Uns)]],0)</f>
        <v>90.199999999999989</v>
      </c>
      <c r="M9066" s="7">
        <v>0</v>
      </c>
      <c r="N9066" s="7">
        <v>48</v>
      </c>
      <c r="O9066" s="7">
        <f>IFERROR(VLOOKUP(SiscoTable[[#This Row],[Código]],Hoja2!A:B,2,0)*SiscoTable[[#This Row],[Stock_actual]],0)</f>
        <v>393.59999999999997</v>
      </c>
      <c r="P9066" s="6" t="s">
        <v>522</v>
      </c>
      <c r="Q9066" s="7">
        <v>12</v>
      </c>
      <c r="R9066" s="7">
        <v>0</v>
      </c>
      <c r="S9066" s="7" t="s">
        <v>11927</v>
      </c>
      <c r="BI9066"/>
      <c r="BJ9066"/>
    </row>
    <row r="9067" spans="2:62" x14ac:dyDescent="0.4">
      <c r="B9067" s="1">
        <v>32249</v>
      </c>
      <c r="C9067" s="6" t="s">
        <v>8</v>
      </c>
      <c r="D9067" s="6" t="s">
        <v>8</v>
      </c>
      <c r="E9067" s="6" t="s">
        <v>469</v>
      </c>
      <c r="F9067" s="6" t="s">
        <v>1050</v>
      </c>
      <c r="G9067" s="6" t="s">
        <v>1309</v>
      </c>
      <c r="H9067" s="6" t="s">
        <v>1066</v>
      </c>
      <c r="I9067" s="6" t="s">
        <v>1501</v>
      </c>
      <c r="J9067" s="6" t="s">
        <v>5</v>
      </c>
      <c r="K9067" s="7">
        <v>3</v>
      </c>
      <c r="L9067" s="7">
        <f>IFERROR(VLOOKUP(SiscoTable[[#This Row],[Código]],Hoja2!A:B,2,0)*SiscoTable[[#This Row],[Provta(Uns)]],0)</f>
        <v>45.599999999999994</v>
      </c>
      <c r="M9067" s="7">
        <v>0</v>
      </c>
      <c r="N9067" s="7">
        <v>12</v>
      </c>
      <c r="O9067" s="7">
        <f>IFERROR(VLOOKUP(SiscoTable[[#This Row],[Código]],Hoja2!A:B,2,0)*SiscoTable[[#This Row],[Stock_actual]],0)</f>
        <v>182.39999999999998</v>
      </c>
      <c r="P9067" s="6" t="s">
        <v>560</v>
      </c>
      <c r="Q9067" s="7">
        <v>3</v>
      </c>
      <c r="R9067" s="7">
        <v>0</v>
      </c>
      <c r="S9067" s="7" t="s">
        <v>11927</v>
      </c>
      <c r="BI9067"/>
      <c r="BJ9067"/>
    </row>
    <row r="9068" spans="2:62" x14ac:dyDescent="0.4">
      <c r="B9068" s="1">
        <v>32250</v>
      </c>
      <c r="C9068" s="6" t="s">
        <v>8</v>
      </c>
      <c r="D9068" s="6" t="s">
        <v>8</v>
      </c>
      <c r="E9068" s="6" t="s">
        <v>3268</v>
      </c>
      <c r="F9068" s="6" t="s">
        <v>6059</v>
      </c>
      <c r="G9068" s="6" t="s">
        <v>6693</v>
      </c>
      <c r="H9068" s="6" t="s">
        <v>6703</v>
      </c>
      <c r="I9068" s="6" t="s">
        <v>6739</v>
      </c>
      <c r="J9068" s="6" t="s">
        <v>5</v>
      </c>
      <c r="K9068" s="7">
        <v>0.33</v>
      </c>
      <c r="L9068" s="7">
        <f>IFERROR(VLOOKUP(SiscoTable[[#This Row],[Código]],Hoja2!A:B,2,0)*SiscoTable[[#This Row],[Provta(Uns)]],0)</f>
        <v>2.0922000000000001</v>
      </c>
      <c r="M9068" s="7">
        <v>0</v>
      </c>
      <c r="N9068" s="7">
        <v>6</v>
      </c>
      <c r="O9068" s="7">
        <f>IFERROR(VLOOKUP(SiscoTable[[#This Row],[Código]],Hoja2!A:B,2,0)*SiscoTable[[#This Row],[Stock_actual]],0)</f>
        <v>38.04</v>
      </c>
      <c r="P9068" s="6" t="s">
        <v>2734</v>
      </c>
      <c r="Q9068" s="7">
        <v>0</v>
      </c>
      <c r="R9068" s="7">
        <v>0</v>
      </c>
      <c r="S9068" s="7" t="s">
        <v>11925</v>
      </c>
      <c r="BI9068"/>
      <c r="BJ9068"/>
    </row>
    <row r="9069" spans="2:62" x14ac:dyDescent="0.4">
      <c r="B9069" s="1">
        <v>32251</v>
      </c>
      <c r="C9069" s="6" t="s">
        <v>8</v>
      </c>
      <c r="D9069" s="6" t="s">
        <v>30</v>
      </c>
      <c r="E9069" s="6" t="s">
        <v>3268</v>
      </c>
      <c r="F9069" s="6" t="s">
        <v>3269</v>
      </c>
      <c r="G9069" s="6" t="s">
        <v>634</v>
      </c>
      <c r="H9069" s="6" t="s">
        <v>4847</v>
      </c>
      <c r="I9069" s="6" t="s">
        <v>4957</v>
      </c>
      <c r="J9069" s="6" t="s">
        <v>5</v>
      </c>
      <c r="K9069" s="7">
        <v>13.33</v>
      </c>
      <c r="L9069" s="7">
        <f>IFERROR(VLOOKUP(SiscoTable[[#This Row],[Código]],Hoja2!A:B,2,0)*SiscoTable[[#This Row],[Provta(Uns)]],0)</f>
        <v>19.995000000000001</v>
      </c>
      <c r="M9069" s="7">
        <v>0</v>
      </c>
      <c r="N9069" s="7">
        <v>0</v>
      </c>
      <c r="O9069" s="7">
        <f>IFERROR(VLOOKUP(SiscoTable[[#This Row],[Código]],Hoja2!A:B,2,0)*SiscoTable[[#This Row],[Stock_actual]],0)</f>
        <v>0</v>
      </c>
      <c r="P9069" s="6" t="s">
        <v>7</v>
      </c>
      <c r="Q9069" s="7">
        <v>15</v>
      </c>
      <c r="R9069" s="7">
        <v>26.4</v>
      </c>
      <c r="S9069" s="7" t="s">
        <v>11927</v>
      </c>
      <c r="BI9069"/>
      <c r="BJ9069"/>
    </row>
    <row r="9070" spans="2:62" x14ac:dyDescent="0.4">
      <c r="B9070" s="1">
        <v>32254</v>
      </c>
      <c r="C9070" s="6" t="s">
        <v>8</v>
      </c>
      <c r="D9070" s="6" t="s">
        <v>8</v>
      </c>
      <c r="E9070" s="6" t="s">
        <v>8482</v>
      </c>
      <c r="F9070" s="6" t="s">
        <v>8641</v>
      </c>
      <c r="G9070" s="6" t="s">
        <v>8649</v>
      </c>
      <c r="H9070" s="6" t="s">
        <v>8653</v>
      </c>
      <c r="I9070" s="6" t="s">
        <v>8755</v>
      </c>
      <c r="J9070" s="6" t="s">
        <v>5</v>
      </c>
      <c r="K9070" s="7">
        <v>4.33</v>
      </c>
      <c r="L9070" s="7">
        <f>IFERROR(VLOOKUP(SiscoTable[[#This Row],[Código]],Hoja2!A:B,2,0)*SiscoTable[[#This Row],[Provta(Uns)]],0)</f>
        <v>65.816000000000003</v>
      </c>
      <c r="M9070" s="7">
        <v>0</v>
      </c>
      <c r="N9070" s="7">
        <v>11</v>
      </c>
      <c r="O9070" s="7">
        <f>IFERROR(VLOOKUP(SiscoTable[[#This Row],[Código]],Hoja2!A:B,2,0)*SiscoTable[[#This Row],[Stock_actual]],0)</f>
        <v>167.2</v>
      </c>
      <c r="P9070" s="6" t="s">
        <v>537</v>
      </c>
      <c r="Q9070" s="7">
        <v>5</v>
      </c>
      <c r="R9070" s="7">
        <v>0</v>
      </c>
      <c r="S9070" s="7" t="s">
        <v>11926</v>
      </c>
      <c r="BI9070"/>
      <c r="BJ9070"/>
    </row>
    <row r="9071" spans="2:62" x14ac:dyDescent="0.4">
      <c r="B9071" s="1">
        <v>32255</v>
      </c>
      <c r="C9071" s="6" t="s">
        <v>8</v>
      </c>
      <c r="D9071" s="6" t="s">
        <v>8</v>
      </c>
      <c r="E9071" s="6" t="s">
        <v>3268</v>
      </c>
      <c r="F9071" s="6" t="s">
        <v>6059</v>
      </c>
      <c r="G9071" s="6" t="s">
        <v>6747</v>
      </c>
      <c r="H9071" s="6" t="s">
        <v>6764</v>
      </c>
      <c r="I9071" s="6" t="s">
        <v>6790</v>
      </c>
      <c r="J9071" s="6" t="s">
        <v>5</v>
      </c>
      <c r="K9071" s="7">
        <v>0.83</v>
      </c>
      <c r="L9071" s="7">
        <f>IFERROR(VLOOKUP(SiscoTable[[#This Row],[Código]],Hoja2!A:B,2,0)*SiscoTable[[#This Row],[Provta(Uns)]],0)</f>
        <v>18.675000000000001</v>
      </c>
      <c r="M9071" s="7">
        <v>0</v>
      </c>
      <c r="N9071" s="7">
        <v>7</v>
      </c>
      <c r="O9071" s="7">
        <f>IFERROR(VLOOKUP(SiscoTable[[#This Row],[Código]],Hoja2!A:B,2,0)*SiscoTable[[#This Row],[Stock_actual]],0)</f>
        <v>157.5</v>
      </c>
      <c r="P9071" s="6" t="s">
        <v>1940</v>
      </c>
      <c r="Q9071" s="7">
        <v>1</v>
      </c>
      <c r="R9071" s="7">
        <v>0</v>
      </c>
      <c r="S9071" s="7" t="s">
        <v>11925</v>
      </c>
      <c r="BI9071"/>
      <c r="BJ9071"/>
    </row>
    <row r="9072" spans="2:62" x14ac:dyDescent="0.4">
      <c r="B9072" s="1">
        <v>32256</v>
      </c>
      <c r="C9072" s="6" t="s">
        <v>8</v>
      </c>
      <c r="D9072" s="6" t="s">
        <v>8</v>
      </c>
      <c r="E9072" s="6" t="s">
        <v>3268</v>
      </c>
      <c r="F9072" s="6" t="s">
        <v>6059</v>
      </c>
      <c r="G9072" s="6" t="s">
        <v>6747</v>
      </c>
      <c r="H9072" s="6" t="s">
        <v>6792</v>
      </c>
      <c r="I9072" s="6" t="s">
        <v>6791</v>
      </c>
      <c r="J9072" s="6" t="s">
        <v>5</v>
      </c>
      <c r="K9072" s="7">
        <v>0.33</v>
      </c>
      <c r="L9072" s="7">
        <f>IFERROR(VLOOKUP(SiscoTable[[#This Row],[Código]],Hoja2!A:B,2,0)*SiscoTable[[#This Row],[Provta(Uns)]],0)</f>
        <v>8.4480000000000004</v>
      </c>
      <c r="M9072" s="7">
        <v>0</v>
      </c>
      <c r="N9072" s="7">
        <v>4</v>
      </c>
      <c r="O9072" s="7">
        <f>IFERROR(VLOOKUP(SiscoTable[[#This Row],[Código]],Hoja2!A:B,2,0)*SiscoTable[[#This Row],[Stock_actual]],0)</f>
        <v>102.4</v>
      </c>
      <c r="P9072" s="6" t="s">
        <v>2784</v>
      </c>
      <c r="Q9072" s="7">
        <v>0</v>
      </c>
      <c r="R9072" s="7">
        <v>0</v>
      </c>
      <c r="S9072" s="7" t="s">
        <v>11925</v>
      </c>
      <c r="BI9072"/>
      <c r="BJ9072"/>
    </row>
    <row r="9073" spans="2:62" x14ac:dyDescent="0.4">
      <c r="B9073" s="1">
        <v>32257</v>
      </c>
      <c r="C9073" s="6" t="s">
        <v>8</v>
      </c>
      <c r="D9073" s="6" t="s">
        <v>8</v>
      </c>
      <c r="E9073" s="6" t="s">
        <v>3268</v>
      </c>
      <c r="F9073" s="6" t="s">
        <v>6059</v>
      </c>
      <c r="G9073" s="6" t="s">
        <v>6747</v>
      </c>
      <c r="H9073" s="6" t="s">
        <v>6792</v>
      </c>
      <c r="I9073" s="6" t="s">
        <v>6793</v>
      </c>
      <c r="J9073" s="6" t="s">
        <v>5</v>
      </c>
      <c r="K9073" s="7">
        <v>0</v>
      </c>
      <c r="L9073" s="7">
        <f>IFERROR(VLOOKUP(SiscoTable[[#This Row],[Código]],Hoja2!A:B,2,0)*SiscoTable[[#This Row],[Provta(Uns)]],0)</f>
        <v>0</v>
      </c>
      <c r="M9073" s="7">
        <v>0</v>
      </c>
      <c r="N9073" s="7">
        <v>6</v>
      </c>
      <c r="O9073" s="7">
        <f>IFERROR(VLOOKUP(SiscoTable[[#This Row],[Código]],Hoja2!A:B,2,0)*SiscoTable[[#This Row],[Stock_actual]],0)</f>
        <v>177</v>
      </c>
      <c r="P9073" s="6" t="s">
        <v>134</v>
      </c>
      <c r="Q9073" s="7">
        <v>0</v>
      </c>
      <c r="R9073" s="7">
        <v>0</v>
      </c>
      <c r="S9073" s="7" t="s">
        <v>11925</v>
      </c>
      <c r="BI9073"/>
      <c r="BJ9073"/>
    </row>
    <row r="9074" spans="2:62" x14ac:dyDescent="0.4">
      <c r="B9074" s="1">
        <v>32258</v>
      </c>
      <c r="C9074" s="6" t="s">
        <v>8</v>
      </c>
      <c r="D9074" s="6" t="s">
        <v>8</v>
      </c>
      <c r="E9074" s="6" t="s">
        <v>3268</v>
      </c>
      <c r="F9074" s="6" t="s">
        <v>6059</v>
      </c>
      <c r="G9074" s="6" t="s">
        <v>6747</v>
      </c>
      <c r="H9074" s="6" t="s">
        <v>6795</v>
      </c>
      <c r="I9074" s="6" t="s">
        <v>6794</v>
      </c>
      <c r="J9074" s="6" t="s">
        <v>5</v>
      </c>
      <c r="K9074" s="7">
        <v>0</v>
      </c>
      <c r="L9074" s="7">
        <f>IFERROR(VLOOKUP(SiscoTable[[#This Row],[Código]],Hoja2!A:B,2,0)*SiscoTable[[#This Row],[Provta(Uns)]],0)</f>
        <v>0</v>
      </c>
      <c r="M9074" s="7">
        <v>0</v>
      </c>
      <c r="N9074" s="7">
        <v>0</v>
      </c>
      <c r="O9074" s="7">
        <f>IFERROR(VLOOKUP(SiscoTable[[#This Row],[Código]],Hoja2!A:B,2,0)*SiscoTable[[#This Row],[Stock_actual]],0)</f>
        <v>0</v>
      </c>
      <c r="P9074" s="6" t="s">
        <v>7</v>
      </c>
      <c r="Q9074" s="7">
        <v>0</v>
      </c>
      <c r="R9074" s="7">
        <v>0</v>
      </c>
      <c r="S9074" s="7" t="s">
        <v>11925</v>
      </c>
      <c r="BI9074"/>
      <c r="BJ9074"/>
    </row>
    <row r="9075" spans="2:62" x14ac:dyDescent="0.4">
      <c r="B9075" s="1">
        <v>32259</v>
      </c>
      <c r="C9075" s="6" t="s">
        <v>8</v>
      </c>
      <c r="D9075" s="6" t="s">
        <v>8</v>
      </c>
      <c r="E9075" s="6" t="s">
        <v>3268</v>
      </c>
      <c r="F9075" s="6" t="s">
        <v>6059</v>
      </c>
      <c r="G9075" s="6" t="s">
        <v>6747</v>
      </c>
      <c r="H9075" s="6" t="s">
        <v>6797</v>
      </c>
      <c r="I9075" s="6" t="s">
        <v>6796</v>
      </c>
      <c r="J9075" s="6" t="s">
        <v>5</v>
      </c>
      <c r="K9075" s="7">
        <v>0.17</v>
      </c>
      <c r="L9075" s="7">
        <f>IFERROR(VLOOKUP(SiscoTable[[#This Row],[Código]],Hoja2!A:B,2,0)*SiscoTable[[#This Row],[Provta(Uns)]],0)</f>
        <v>3.145</v>
      </c>
      <c r="M9075" s="7">
        <v>0</v>
      </c>
      <c r="N9075" s="7">
        <v>5</v>
      </c>
      <c r="O9075" s="7">
        <f>IFERROR(VLOOKUP(SiscoTable[[#This Row],[Código]],Hoja2!A:B,2,0)*SiscoTable[[#This Row],[Stock_actual]],0)</f>
        <v>92.5</v>
      </c>
      <c r="P9075" s="6" t="s">
        <v>146</v>
      </c>
      <c r="Q9075" s="7">
        <v>0</v>
      </c>
      <c r="R9075" s="7">
        <v>0</v>
      </c>
      <c r="S9075" s="7" t="s">
        <v>11925</v>
      </c>
      <c r="BI9075"/>
      <c r="BJ9075"/>
    </row>
    <row r="9076" spans="2:62" x14ac:dyDescent="0.4">
      <c r="B9076" s="1">
        <v>32260</v>
      </c>
      <c r="C9076" s="6" t="s">
        <v>8</v>
      </c>
      <c r="D9076" s="6" t="s">
        <v>8</v>
      </c>
      <c r="E9076" s="6" t="s">
        <v>3268</v>
      </c>
      <c r="F9076" s="6" t="s">
        <v>5836</v>
      </c>
      <c r="G9076" s="6" t="s">
        <v>5929</v>
      </c>
      <c r="H9076" s="6" t="s">
        <v>6054</v>
      </c>
      <c r="I9076" s="6" t="s">
        <v>6053</v>
      </c>
      <c r="J9076" s="6" t="s">
        <v>5</v>
      </c>
      <c r="K9076" s="7">
        <v>0</v>
      </c>
      <c r="L9076" s="7">
        <f>IFERROR(VLOOKUP(SiscoTable[[#This Row],[Código]],Hoja2!A:B,2,0)*SiscoTable[[#This Row],[Provta(Uns)]],0)</f>
        <v>0</v>
      </c>
      <c r="M9076" s="7">
        <v>0</v>
      </c>
      <c r="N9076" s="7">
        <v>0</v>
      </c>
      <c r="O9076" s="7">
        <f>IFERROR(VLOOKUP(SiscoTable[[#This Row],[Código]],Hoja2!A:B,2,0)*SiscoTable[[#This Row],[Stock_actual]],0)</f>
        <v>0</v>
      </c>
      <c r="P9076" s="6" t="s">
        <v>7</v>
      </c>
      <c r="Q9076" s="7">
        <v>0</v>
      </c>
      <c r="R9076" s="7">
        <v>0</v>
      </c>
      <c r="S9076" s="7" t="s">
        <v>11928</v>
      </c>
      <c r="BI9076"/>
      <c r="BJ9076"/>
    </row>
    <row r="9077" spans="2:62" x14ac:dyDescent="0.4">
      <c r="B9077" s="1">
        <v>32261</v>
      </c>
      <c r="C9077" s="6" t="s">
        <v>8</v>
      </c>
      <c r="D9077" s="6" t="s">
        <v>8</v>
      </c>
      <c r="E9077" s="6" t="s">
        <v>3268</v>
      </c>
      <c r="F9077" s="6" t="s">
        <v>5836</v>
      </c>
      <c r="G9077" s="6" t="s">
        <v>5929</v>
      </c>
      <c r="H9077" s="6" t="s">
        <v>6054</v>
      </c>
      <c r="I9077" s="6" t="s">
        <v>6055</v>
      </c>
      <c r="J9077" s="6" t="s">
        <v>5</v>
      </c>
      <c r="K9077" s="7">
        <v>2</v>
      </c>
      <c r="L9077" s="7">
        <f>IFERROR(VLOOKUP(SiscoTable[[#This Row],[Código]],Hoja2!A:B,2,0)*SiscoTable[[#This Row],[Provta(Uns)]],0)</f>
        <v>15</v>
      </c>
      <c r="M9077" s="7">
        <v>0</v>
      </c>
      <c r="N9077" s="7">
        <v>8</v>
      </c>
      <c r="O9077" s="7">
        <f>IFERROR(VLOOKUP(SiscoTable[[#This Row],[Código]],Hoja2!A:B,2,0)*SiscoTable[[#This Row],[Stock_actual]],0)</f>
        <v>60</v>
      </c>
      <c r="P9077" s="6" t="s">
        <v>560</v>
      </c>
      <c r="Q9077" s="7">
        <v>2</v>
      </c>
      <c r="R9077" s="7">
        <v>0</v>
      </c>
      <c r="S9077" s="7" t="s">
        <v>11928</v>
      </c>
      <c r="BI9077"/>
      <c r="BJ9077"/>
    </row>
    <row r="9078" spans="2:62" x14ac:dyDescent="0.4">
      <c r="B9078" s="1">
        <v>32262</v>
      </c>
      <c r="C9078" s="6" t="s">
        <v>8</v>
      </c>
      <c r="D9078" s="6" t="s">
        <v>8</v>
      </c>
      <c r="E9078" s="6" t="s">
        <v>3268</v>
      </c>
      <c r="F9078" s="6" t="s">
        <v>7197</v>
      </c>
      <c r="G9078" s="6" t="s">
        <v>7388</v>
      </c>
      <c r="H9078" s="6" t="s">
        <v>7392</v>
      </c>
      <c r="I9078" s="6" t="s">
        <v>7521</v>
      </c>
      <c r="J9078" s="6" t="s">
        <v>5</v>
      </c>
      <c r="K9078" s="7">
        <v>11</v>
      </c>
      <c r="L9078" s="7">
        <f>IFERROR(VLOOKUP(SiscoTable[[#This Row],[Código]],Hoja2!A:B,2,0)*SiscoTable[[#This Row],[Provta(Uns)]],0)</f>
        <v>8.8000000000000007</v>
      </c>
      <c r="M9078" s="7">
        <v>0</v>
      </c>
      <c r="N9078" s="7">
        <v>62</v>
      </c>
      <c r="O9078" s="7">
        <f>IFERROR(VLOOKUP(SiscoTable[[#This Row],[Código]],Hoja2!A:B,2,0)*SiscoTable[[#This Row],[Stock_actual]],0)</f>
        <v>49.6</v>
      </c>
      <c r="P9078" s="6" t="s">
        <v>757</v>
      </c>
      <c r="Q9078" s="7">
        <v>12</v>
      </c>
      <c r="R9078" s="7">
        <v>0</v>
      </c>
      <c r="S9078" s="7" t="s">
        <v>11928</v>
      </c>
      <c r="BI9078"/>
      <c r="BJ9078"/>
    </row>
    <row r="9079" spans="2:62" x14ac:dyDescent="0.4">
      <c r="B9079" s="1">
        <v>32263</v>
      </c>
      <c r="C9079" s="6" t="s">
        <v>8</v>
      </c>
      <c r="D9079" s="6" t="s">
        <v>8</v>
      </c>
      <c r="E9079" s="6" t="s">
        <v>8482</v>
      </c>
      <c r="F9079" s="6" t="s">
        <v>10720</v>
      </c>
      <c r="G9079" s="6" t="s">
        <v>11322</v>
      </c>
      <c r="H9079" s="6" t="s">
        <v>10952</v>
      </c>
      <c r="I9079" s="6" t="s">
        <v>11441</v>
      </c>
      <c r="J9079" s="6" t="s">
        <v>5</v>
      </c>
      <c r="K9079" s="7">
        <v>1</v>
      </c>
      <c r="L9079" s="7">
        <f>IFERROR(VLOOKUP(SiscoTable[[#This Row],[Código]],Hoja2!A:B,2,0)*SiscoTable[[#This Row],[Provta(Uns)]],0)</f>
        <v>6.9</v>
      </c>
      <c r="M9079" s="7">
        <v>0</v>
      </c>
      <c r="N9079" s="7">
        <v>18</v>
      </c>
      <c r="O9079" s="7">
        <f>IFERROR(VLOOKUP(SiscoTable[[#This Row],[Código]],Hoja2!A:B,2,0)*SiscoTable[[#This Row],[Stock_actual]],0)</f>
        <v>124.2</v>
      </c>
      <c r="P9079" s="6" t="s">
        <v>1530</v>
      </c>
      <c r="Q9079" s="7">
        <v>1</v>
      </c>
      <c r="R9079" s="7">
        <v>0</v>
      </c>
      <c r="S9079" s="7" t="s">
        <v>11926</v>
      </c>
      <c r="BI9079"/>
      <c r="BJ9079"/>
    </row>
    <row r="9080" spans="2:62" x14ac:dyDescent="0.4">
      <c r="B9080" s="1">
        <v>32264</v>
      </c>
      <c r="C9080" s="6" t="s">
        <v>8</v>
      </c>
      <c r="D9080" s="6" t="s">
        <v>8</v>
      </c>
      <c r="E9080" s="6" t="s">
        <v>8482</v>
      </c>
      <c r="F9080" s="6" t="s">
        <v>10720</v>
      </c>
      <c r="G9080" s="6" t="s">
        <v>11322</v>
      </c>
      <c r="H9080" s="6" t="s">
        <v>10952</v>
      </c>
      <c r="I9080" s="6" t="s">
        <v>11442</v>
      </c>
      <c r="J9080" s="6" t="s">
        <v>5</v>
      </c>
      <c r="K9080" s="7">
        <v>3.33</v>
      </c>
      <c r="L9080" s="7">
        <f>IFERROR(VLOOKUP(SiscoTable[[#This Row],[Código]],Hoja2!A:B,2,0)*SiscoTable[[#This Row],[Provta(Uns)]],0)</f>
        <v>22.977</v>
      </c>
      <c r="M9080" s="7">
        <v>0</v>
      </c>
      <c r="N9080" s="7">
        <v>28</v>
      </c>
      <c r="O9080" s="7">
        <f>IFERROR(VLOOKUP(SiscoTable[[#This Row],[Código]],Hoja2!A:B,2,0)*SiscoTable[[#This Row],[Stock_actual]],0)</f>
        <v>193.20000000000002</v>
      </c>
      <c r="P9080" s="6" t="s">
        <v>1019</v>
      </c>
      <c r="Q9080" s="7">
        <v>4</v>
      </c>
      <c r="R9080" s="7">
        <v>0</v>
      </c>
      <c r="S9080" s="7" t="s">
        <v>11926</v>
      </c>
      <c r="BI9080"/>
      <c r="BJ9080"/>
    </row>
    <row r="9081" spans="2:62" x14ac:dyDescent="0.4">
      <c r="B9081" s="1">
        <v>32265</v>
      </c>
      <c r="C9081" s="6" t="s">
        <v>8</v>
      </c>
      <c r="D9081" s="6" t="s">
        <v>8</v>
      </c>
      <c r="E9081" s="6" t="s">
        <v>8482</v>
      </c>
      <c r="F9081" s="6" t="s">
        <v>10720</v>
      </c>
      <c r="G9081" s="6" t="s">
        <v>11322</v>
      </c>
      <c r="H9081" s="6" t="s">
        <v>10952</v>
      </c>
      <c r="I9081" s="6" t="s">
        <v>11443</v>
      </c>
      <c r="J9081" s="6" t="s">
        <v>5</v>
      </c>
      <c r="K9081" s="7">
        <v>2.83</v>
      </c>
      <c r="L9081" s="7">
        <f>IFERROR(VLOOKUP(SiscoTable[[#This Row],[Código]],Hoja2!A:B,2,0)*SiscoTable[[#This Row],[Provta(Uns)]],0)</f>
        <v>19.527000000000001</v>
      </c>
      <c r="M9081" s="7">
        <v>0</v>
      </c>
      <c r="N9081" s="7">
        <v>19</v>
      </c>
      <c r="O9081" s="7">
        <f>IFERROR(VLOOKUP(SiscoTable[[#This Row],[Código]],Hoja2!A:B,2,0)*SiscoTable[[#This Row],[Stock_actual]],0)</f>
        <v>131.1</v>
      </c>
      <c r="P9081" s="6" t="s">
        <v>7787</v>
      </c>
      <c r="Q9081" s="7">
        <v>3</v>
      </c>
      <c r="R9081" s="7">
        <v>0</v>
      </c>
      <c r="S9081" s="7" t="s">
        <v>11926</v>
      </c>
      <c r="BI9081"/>
      <c r="BJ9081"/>
    </row>
    <row r="9082" spans="2:62" x14ac:dyDescent="0.4">
      <c r="B9082" s="1">
        <v>32266</v>
      </c>
      <c r="C9082" s="6" t="s">
        <v>8</v>
      </c>
      <c r="D9082" s="6" t="s">
        <v>8</v>
      </c>
      <c r="E9082" s="6" t="s">
        <v>8482</v>
      </c>
      <c r="F9082" s="6" t="s">
        <v>8641</v>
      </c>
      <c r="G9082" s="6" t="s">
        <v>8936</v>
      </c>
      <c r="H9082" s="6" t="s">
        <v>8760</v>
      </c>
      <c r="I9082" s="6" t="s">
        <v>9025</v>
      </c>
      <c r="J9082" s="6" t="s">
        <v>5</v>
      </c>
      <c r="K9082" s="7">
        <v>0</v>
      </c>
      <c r="L9082" s="7">
        <f>IFERROR(VLOOKUP(SiscoTable[[#This Row],[Código]],Hoja2!A:B,2,0)*SiscoTable[[#This Row],[Provta(Uns)]],0)</f>
        <v>0</v>
      </c>
      <c r="M9082" s="7">
        <v>0</v>
      </c>
      <c r="N9082" s="7">
        <v>8</v>
      </c>
      <c r="O9082" s="7">
        <f>IFERROR(VLOOKUP(SiscoTable[[#This Row],[Código]],Hoja2!A:B,2,0)*SiscoTable[[#This Row],[Stock_actual]],0)</f>
        <v>0</v>
      </c>
      <c r="P9082" s="6" t="s">
        <v>134</v>
      </c>
      <c r="Q9082" s="7">
        <v>0</v>
      </c>
      <c r="R9082" s="7">
        <v>0</v>
      </c>
      <c r="S9082" s="7" t="s">
        <v>11926</v>
      </c>
      <c r="BI9082"/>
      <c r="BJ9082"/>
    </row>
    <row r="9083" spans="2:62" x14ac:dyDescent="0.4">
      <c r="B9083" s="1">
        <v>32267</v>
      </c>
      <c r="C9083" s="6" t="s">
        <v>8</v>
      </c>
      <c r="D9083" s="6" t="s">
        <v>8</v>
      </c>
      <c r="E9083" s="6" t="s">
        <v>8482</v>
      </c>
      <c r="F9083" s="6" t="s">
        <v>8641</v>
      </c>
      <c r="G9083" s="6" t="s">
        <v>8756</v>
      </c>
      <c r="H9083" s="6" t="s">
        <v>8760</v>
      </c>
      <c r="I9083" s="6" t="s">
        <v>8934</v>
      </c>
      <c r="J9083" s="6" t="s">
        <v>5</v>
      </c>
      <c r="K9083" s="7">
        <v>0</v>
      </c>
      <c r="L9083" s="7">
        <f>IFERROR(VLOOKUP(SiscoTable[[#This Row],[Código]],Hoja2!A:B,2,0)*SiscoTable[[#This Row],[Provta(Uns)]],0)</f>
        <v>0</v>
      </c>
      <c r="M9083" s="7">
        <v>0</v>
      </c>
      <c r="N9083" s="7">
        <v>12</v>
      </c>
      <c r="O9083" s="7">
        <f>IFERROR(VLOOKUP(SiscoTable[[#This Row],[Código]],Hoja2!A:B,2,0)*SiscoTable[[#This Row],[Stock_actual]],0)</f>
        <v>0</v>
      </c>
      <c r="P9083" s="6" t="s">
        <v>134</v>
      </c>
      <c r="Q9083" s="7">
        <v>0</v>
      </c>
      <c r="R9083" s="7">
        <v>0</v>
      </c>
      <c r="S9083" s="7" t="s">
        <v>11926</v>
      </c>
      <c r="BI9083"/>
      <c r="BJ9083"/>
    </row>
    <row r="9084" spans="2:62" x14ac:dyDescent="0.4">
      <c r="B9084" s="1">
        <v>32268</v>
      </c>
      <c r="C9084" s="6" t="s">
        <v>8</v>
      </c>
      <c r="D9084" s="6" t="s">
        <v>8</v>
      </c>
      <c r="E9084" s="6" t="s">
        <v>3268</v>
      </c>
      <c r="F9084" s="6" t="s">
        <v>6059</v>
      </c>
      <c r="G9084" s="6" t="s">
        <v>6693</v>
      </c>
      <c r="H9084" s="6" t="s">
        <v>6699</v>
      </c>
      <c r="I9084" s="6" t="s">
        <v>6740</v>
      </c>
      <c r="J9084" s="6" t="s">
        <v>5</v>
      </c>
      <c r="K9084" s="7">
        <v>1.33</v>
      </c>
      <c r="L9084" s="7">
        <f>IFERROR(VLOOKUP(SiscoTable[[#This Row],[Código]],Hoja2!A:B,2,0)*SiscoTable[[#This Row],[Provta(Uns)]],0)</f>
        <v>7.8470000000000013</v>
      </c>
      <c r="M9084" s="7">
        <v>0</v>
      </c>
      <c r="N9084" s="7">
        <v>4</v>
      </c>
      <c r="O9084" s="7">
        <f>IFERROR(VLOOKUP(SiscoTable[[#This Row],[Código]],Hoja2!A:B,2,0)*SiscoTable[[#This Row],[Stock_actual]],0)</f>
        <v>23.6</v>
      </c>
      <c r="P9084" s="6" t="s">
        <v>983</v>
      </c>
      <c r="Q9084" s="7">
        <v>1</v>
      </c>
      <c r="R9084" s="7">
        <v>0</v>
      </c>
      <c r="S9084" s="7" t="s">
        <v>11925</v>
      </c>
      <c r="BI9084"/>
      <c r="BJ9084"/>
    </row>
    <row r="9085" spans="2:62" x14ac:dyDescent="0.4">
      <c r="B9085" s="1">
        <v>32269</v>
      </c>
      <c r="C9085" s="6" t="s">
        <v>8</v>
      </c>
      <c r="D9085" s="6" t="s">
        <v>8</v>
      </c>
      <c r="E9085" s="6" t="s">
        <v>3268</v>
      </c>
      <c r="F9085" s="6" t="s">
        <v>6059</v>
      </c>
      <c r="G9085" s="6" t="s">
        <v>6693</v>
      </c>
      <c r="H9085" s="6" t="s">
        <v>6699</v>
      </c>
      <c r="I9085" s="6" t="s">
        <v>6741</v>
      </c>
      <c r="J9085" s="6" t="s">
        <v>5</v>
      </c>
      <c r="K9085" s="7">
        <v>1</v>
      </c>
      <c r="L9085" s="7">
        <f>IFERROR(VLOOKUP(SiscoTable[[#This Row],[Código]],Hoja2!A:B,2,0)*SiscoTable[[#This Row],[Provta(Uns)]],0)</f>
        <v>5.9</v>
      </c>
      <c r="M9085" s="7">
        <v>0</v>
      </c>
      <c r="N9085" s="7">
        <v>6</v>
      </c>
      <c r="O9085" s="7">
        <f>IFERROR(VLOOKUP(SiscoTable[[#This Row],[Código]],Hoja2!A:B,2,0)*SiscoTable[[#This Row],[Stock_actual]],0)</f>
        <v>35.400000000000006</v>
      </c>
      <c r="P9085" s="6" t="s">
        <v>1014</v>
      </c>
      <c r="Q9085" s="7">
        <v>1</v>
      </c>
      <c r="R9085" s="7">
        <v>0</v>
      </c>
      <c r="S9085" s="7" t="s">
        <v>11925</v>
      </c>
      <c r="BI9085"/>
      <c r="BJ9085"/>
    </row>
    <row r="9086" spans="2:62" x14ac:dyDescent="0.4">
      <c r="B9086" s="1">
        <v>32270</v>
      </c>
      <c r="C9086" s="6" t="s">
        <v>8</v>
      </c>
      <c r="D9086" s="6" t="s">
        <v>8</v>
      </c>
      <c r="E9086" s="6" t="s">
        <v>3268</v>
      </c>
      <c r="F9086" s="6" t="s">
        <v>6059</v>
      </c>
      <c r="G9086" s="6" t="s">
        <v>6392</v>
      </c>
      <c r="H9086" s="6" t="s">
        <v>3457</v>
      </c>
      <c r="I9086" s="6" t="s">
        <v>6469</v>
      </c>
      <c r="J9086" s="6" t="s">
        <v>5</v>
      </c>
      <c r="K9086" s="7">
        <v>0</v>
      </c>
      <c r="L9086" s="7">
        <f>IFERROR(VLOOKUP(SiscoTable[[#This Row],[Código]],Hoja2!A:B,2,0)*SiscoTable[[#This Row],[Provta(Uns)]],0)</f>
        <v>0</v>
      </c>
      <c r="M9086" s="7">
        <v>0</v>
      </c>
      <c r="N9086" s="7">
        <v>0</v>
      </c>
      <c r="O9086" s="7">
        <f>IFERROR(VLOOKUP(SiscoTable[[#This Row],[Código]],Hoja2!A:B,2,0)*SiscoTable[[#This Row],[Stock_actual]],0)</f>
        <v>0</v>
      </c>
      <c r="P9086" s="6" t="s">
        <v>7</v>
      </c>
      <c r="Q9086" s="7">
        <v>0</v>
      </c>
      <c r="R9086" s="7">
        <v>0</v>
      </c>
      <c r="S9086" s="7" t="s">
        <v>11925</v>
      </c>
      <c r="BI9086"/>
      <c r="BJ9086"/>
    </row>
    <row r="9087" spans="2:62" x14ac:dyDescent="0.4">
      <c r="B9087" s="1">
        <v>32271</v>
      </c>
      <c r="C9087" s="6" t="s">
        <v>8</v>
      </c>
      <c r="D9087" s="6" t="s">
        <v>8</v>
      </c>
      <c r="E9087" s="6" t="s">
        <v>3268</v>
      </c>
      <c r="F9087" s="6" t="s">
        <v>3269</v>
      </c>
      <c r="G9087" s="6" t="s">
        <v>3270</v>
      </c>
      <c r="H9087" s="6" t="s">
        <v>3384</v>
      </c>
      <c r="I9087" s="6" t="s">
        <v>3383</v>
      </c>
      <c r="J9087" s="6" t="s">
        <v>5</v>
      </c>
      <c r="K9087" s="7">
        <v>0</v>
      </c>
      <c r="L9087" s="7">
        <f>IFERROR(VLOOKUP(SiscoTable[[#This Row],[Código]],Hoja2!A:B,2,0)*SiscoTable[[#This Row],[Provta(Uns)]],0)</f>
        <v>0</v>
      </c>
      <c r="M9087" s="7">
        <v>0</v>
      </c>
      <c r="N9087" s="7">
        <v>16</v>
      </c>
      <c r="O9087" s="7">
        <f>IFERROR(VLOOKUP(SiscoTable[[#This Row],[Código]],Hoja2!A:B,2,0)*SiscoTable[[#This Row],[Stock_actual]],0)</f>
        <v>430.4</v>
      </c>
      <c r="P9087" s="6" t="s">
        <v>134</v>
      </c>
      <c r="Q9087" s="7">
        <v>0</v>
      </c>
      <c r="R9087" s="7">
        <v>0</v>
      </c>
      <c r="S9087" s="7" t="s">
        <v>11927</v>
      </c>
      <c r="BI9087"/>
      <c r="BJ9087"/>
    </row>
    <row r="9088" spans="2:62" x14ac:dyDescent="0.4">
      <c r="B9088" s="1">
        <v>32272</v>
      </c>
      <c r="C9088" s="6" t="s">
        <v>8</v>
      </c>
      <c r="D9088" s="6" t="s">
        <v>8</v>
      </c>
      <c r="E9088" s="6" t="s">
        <v>3268</v>
      </c>
      <c r="F9088" s="6" t="s">
        <v>3269</v>
      </c>
      <c r="G9088" s="6" t="s">
        <v>3270</v>
      </c>
      <c r="H9088" s="6" t="s">
        <v>3384</v>
      </c>
      <c r="I9088" s="6" t="s">
        <v>3385</v>
      </c>
      <c r="J9088" s="6" t="s">
        <v>5</v>
      </c>
      <c r="K9088" s="7">
        <v>0</v>
      </c>
      <c r="L9088" s="7">
        <f>IFERROR(VLOOKUP(SiscoTable[[#This Row],[Código]],Hoja2!A:B,2,0)*SiscoTable[[#This Row],[Provta(Uns)]],0)</f>
        <v>0</v>
      </c>
      <c r="M9088" s="7">
        <v>0</v>
      </c>
      <c r="N9088" s="7">
        <v>24</v>
      </c>
      <c r="O9088" s="7">
        <f>IFERROR(VLOOKUP(SiscoTable[[#This Row],[Código]],Hoja2!A:B,2,0)*SiscoTable[[#This Row],[Stock_actual]],0)</f>
        <v>588</v>
      </c>
      <c r="P9088" s="6" t="s">
        <v>134</v>
      </c>
      <c r="Q9088" s="7">
        <v>0</v>
      </c>
      <c r="R9088" s="7">
        <v>0</v>
      </c>
      <c r="S9088" s="7" t="s">
        <v>11927</v>
      </c>
      <c r="BI9088"/>
      <c r="BJ9088"/>
    </row>
    <row r="9089" spans="2:62" x14ac:dyDescent="0.4">
      <c r="B9089" s="1">
        <v>32273</v>
      </c>
      <c r="C9089" s="6" t="s">
        <v>8</v>
      </c>
      <c r="D9089" s="6" t="s">
        <v>8</v>
      </c>
      <c r="E9089" s="6" t="s">
        <v>3268</v>
      </c>
      <c r="F9089" s="6" t="s">
        <v>3269</v>
      </c>
      <c r="G9089" s="6" t="s">
        <v>3270</v>
      </c>
      <c r="H9089" s="6" t="s">
        <v>3384</v>
      </c>
      <c r="I9089" s="6" t="s">
        <v>3386</v>
      </c>
      <c r="J9089" s="6" t="s">
        <v>5</v>
      </c>
      <c r="K9089" s="7">
        <v>0.17</v>
      </c>
      <c r="L9089" s="7">
        <f>IFERROR(VLOOKUP(SiscoTable[[#This Row],[Código]],Hoja2!A:B,2,0)*SiscoTable[[#This Row],[Provta(Uns)]],0)</f>
        <v>7.0040000000000013</v>
      </c>
      <c r="M9089" s="7">
        <v>0</v>
      </c>
      <c r="N9089" s="7">
        <v>7</v>
      </c>
      <c r="O9089" s="7">
        <f>IFERROR(VLOOKUP(SiscoTable[[#This Row],[Código]],Hoja2!A:B,2,0)*SiscoTable[[#This Row],[Stock_actual]],0)</f>
        <v>288.40000000000003</v>
      </c>
      <c r="P9089" s="6" t="s">
        <v>3387</v>
      </c>
      <c r="Q9089" s="7">
        <v>0</v>
      </c>
      <c r="R9089" s="7">
        <v>0</v>
      </c>
      <c r="S9089" s="7" t="s">
        <v>11927</v>
      </c>
      <c r="BI9089"/>
      <c r="BJ9089"/>
    </row>
    <row r="9090" spans="2:62" x14ac:dyDescent="0.4">
      <c r="B9090" s="1">
        <v>32274</v>
      </c>
      <c r="C9090" s="6" t="s">
        <v>8</v>
      </c>
      <c r="D9090" s="6" t="s">
        <v>8</v>
      </c>
      <c r="E9090" s="6" t="s">
        <v>3268</v>
      </c>
      <c r="F9090" s="6" t="s">
        <v>3269</v>
      </c>
      <c r="G9090" s="6" t="s">
        <v>3270</v>
      </c>
      <c r="H9090" s="6" t="s">
        <v>3384</v>
      </c>
      <c r="I9090" s="6" t="s">
        <v>3388</v>
      </c>
      <c r="J9090" s="6" t="s">
        <v>5</v>
      </c>
      <c r="K9090" s="7">
        <v>0</v>
      </c>
      <c r="L9090" s="7">
        <f>IFERROR(VLOOKUP(SiscoTable[[#This Row],[Código]],Hoja2!A:B,2,0)*SiscoTable[[#This Row],[Provta(Uns)]],0)</f>
        <v>0</v>
      </c>
      <c r="M9090" s="7">
        <v>0</v>
      </c>
      <c r="N9090" s="7">
        <v>8</v>
      </c>
      <c r="O9090" s="7">
        <f>IFERROR(VLOOKUP(SiscoTable[[#This Row],[Código]],Hoja2!A:B,2,0)*SiscoTable[[#This Row],[Stock_actual]],0)</f>
        <v>360</v>
      </c>
      <c r="P9090" s="6" t="s">
        <v>134</v>
      </c>
      <c r="Q9090" s="7">
        <v>0</v>
      </c>
      <c r="R9090" s="7">
        <v>0</v>
      </c>
      <c r="S9090" s="7" t="s">
        <v>11927</v>
      </c>
      <c r="BI9090"/>
      <c r="BJ9090"/>
    </row>
    <row r="9091" spans="2:62" x14ac:dyDescent="0.4">
      <c r="B9091" s="1">
        <v>32275</v>
      </c>
      <c r="C9091" s="6" t="s">
        <v>8</v>
      </c>
      <c r="D9091" s="6" t="s">
        <v>8</v>
      </c>
      <c r="E9091" s="6" t="s">
        <v>3268</v>
      </c>
      <c r="F9091" s="6" t="s">
        <v>3269</v>
      </c>
      <c r="G9091" s="6" t="s">
        <v>3270</v>
      </c>
      <c r="H9091" s="6" t="s">
        <v>3384</v>
      </c>
      <c r="I9091" s="6" t="s">
        <v>3389</v>
      </c>
      <c r="J9091" s="6" t="s">
        <v>5</v>
      </c>
      <c r="K9091" s="7">
        <v>0</v>
      </c>
      <c r="L9091" s="7">
        <f>IFERROR(VLOOKUP(SiscoTable[[#This Row],[Código]],Hoja2!A:B,2,0)*SiscoTable[[#This Row],[Provta(Uns)]],0)</f>
        <v>0</v>
      </c>
      <c r="M9091" s="7">
        <v>0</v>
      </c>
      <c r="N9091" s="7">
        <v>0</v>
      </c>
      <c r="O9091" s="7">
        <f>IFERROR(VLOOKUP(SiscoTable[[#This Row],[Código]],Hoja2!A:B,2,0)*SiscoTable[[#This Row],[Stock_actual]],0)</f>
        <v>0</v>
      </c>
      <c r="P9091" s="6" t="s">
        <v>7</v>
      </c>
      <c r="Q9091" s="7">
        <v>0</v>
      </c>
      <c r="R9091" s="7">
        <v>0</v>
      </c>
      <c r="S9091" s="7" t="s">
        <v>11927</v>
      </c>
      <c r="BI9091"/>
      <c r="BJ9091"/>
    </row>
    <row r="9092" spans="2:62" x14ac:dyDescent="0.4">
      <c r="B9092" s="1">
        <v>32276</v>
      </c>
      <c r="C9092" s="6" t="s">
        <v>8</v>
      </c>
      <c r="D9092" s="6" t="s">
        <v>8</v>
      </c>
      <c r="E9092" s="6" t="s">
        <v>3268</v>
      </c>
      <c r="F9092" s="6" t="s">
        <v>3269</v>
      </c>
      <c r="G9092" s="6" t="s">
        <v>3270</v>
      </c>
      <c r="H9092" s="6" t="s">
        <v>3384</v>
      </c>
      <c r="I9092" s="6" t="s">
        <v>3390</v>
      </c>
      <c r="J9092" s="6" t="s">
        <v>5</v>
      </c>
      <c r="K9092" s="7">
        <v>0.5</v>
      </c>
      <c r="L9092" s="7">
        <f>IFERROR(VLOOKUP(SiscoTable[[#This Row],[Código]],Hoja2!A:B,2,0)*SiscoTable[[#This Row],[Provta(Uns)]],0)</f>
        <v>7.1</v>
      </c>
      <c r="M9092" s="7">
        <v>0</v>
      </c>
      <c r="N9092" s="7">
        <v>21</v>
      </c>
      <c r="O9092" s="7">
        <f>IFERROR(VLOOKUP(SiscoTable[[#This Row],[Código]],Hoja2!A:B,2,0)*SiscoTable[[#This Row],[Stock_actual]],0)</f>
        <v>298.2</v>
      </c>
      <c r="P9092" s="6" t="s">
        <v>2025</v>
      </c>
      <c r="Q9092" s="7">
        <v>1</v>
      </c>
      <c r="R9092" s="7">
        <v>0</v>
      </c>
      <c r="S9092" s="7" t="s">
        <v>11927</v>
      </c>
      <c r="BI9092"/>
      <c r="BJ9092"/>
    </row>
    <row r="9093" spans="2:62" x14ac:dyDescent="0.4">
      <c r="B9093" s="1">
        <v>32277</v>
      </c>
      <c r="C9093" s="6" t="s">
        <v>8</v>
      </c>
      <c r="D9093" s="6" t="s">
        <v>8</v>
      </c>
      <c r="E9093" s="6" t="s">
        <v>3268</v>
      </c>
      <c r="F9093" s="6" t="s">
        <v>3269</v>
      </c>
      <c r="G9093" s="6" t="s">
        <v>3270</v>
      </c>
      <c r="H9093" s="6" t="s">
        <v>3384</v>
      </c>
      <c r="I9093" s="6" t="s">
        <v>3391</v>
      </c>
      <c r="J9093" s="6" t="s">
        <v>5</v>
      </c>
      <c r="K9093" s="7">
        <v>0</v>
      </c>
      <c r="L9093" s="7">
        <f>IFERROR(VLOOKUP(SiscoTable[[#This Row],[Código]],Hoja2!A:B,2,0)*SiscoTable[[#This Row],[Provta(Uns)]],0)</f>
        <v>0</v>
      </c>
      <c r="M9093" s="7">
        <v>0</v>
      </c>
      <c r="N9093" s="7">
        <v>60</v>
      </c>
      <c r="O9093" s="7">
        <f>IFERROR(VLOOKUP(SiscoTable[[#This Row],[Código]],Hoja2!A:B,2,0)*SiscoTable[[#This Row],[Stock_actual]],0)</f>
        <v>414</v>
      </c>
      <c r="P9093" s="6" t="s">
        <v>134</v>
      </c>
      <c r="Q9093" s="7">
        <v>0</v>
      </c>
      <c r="R9093" s="7">
        <v>0</v>
      </c>
      <c r="S9093" s="7" t="s">
        <v>11927</v>
      </c>
      <c r="BI9093"/>
      <c r="BJ9093"/>
    </row>
    <row r="9094" spans="2:62" x14ac:dyDescent="0.4">
      <c r="B9094" s="1">
        <v>32278</v>
      </c>
      <c r="C9094" s="6" t="s">
        <v>8</v>
      </c>
      <c r="D9094" s="6" t="s">
        <v>8</v>
      </c>
      <c r="E9094" s="6" t="s">
        <v>3268</v>
      </c>
      <c r="F9094" s="6" t="s">
        <v>3269</v>
      </c>
      <c r="G9094" s="6" t="s">
        <v>3270</v>
      </c>
      <c r="H9094" s="6" t="s">
        <v>3384</v>
      </c>
      <c r="I9094" s="6" t="s">
        <v>3392</v>
      </c>
      <c r="J9094" s="6" t="s">
        <v>5</v>
      </c>
      <c r="K9094" s="7">
        <v>0.5</v>
      </c>
      <c r="L9094" s="7">
        <f>IFERROR(VLOOKUP(SiscoTable[[#This Row],[Código]],Hoja2!A:B,2,0)*SiscoTable[[#This Row],[Provta(Uns)]],0)</f>
        <v>11.6</v>
      </c>
      <c r="M9094" s="7">
        <v>0</v>
      </c>
      <c r="N9094" s="7">
        <v>9</v>
      </c>
      <c r="O9094" s="7">
        <f>IFERROR(VLOOKUP(SiscoTable[[#This Row],[Código]],Hoja2!A:B,2,0)*SiscoTable[[#This Row],[Stock_actual]],0)</f>
        <v>208.79999999999998</v>
      </c>
      <c r="P9094" s="6" t="s">
        <v>1530</v>
      </c>
      <c r="Q9094" s="7">
        <v>1</v>
      </c>
      <c r="R9094" s="7">
        <v>0</v>
      </c>
      <c r="S9094" s="7" t="s">
        <v>11927</v>
      </c>
      <c r="BI9094"/>
      <c r="BJ9094"/>
    </row>
    <row r="9095" spans="2:62" x14ac:dyDescent="0.4">
      <c r="B9095" s="1">
        <v>32279</v>
      </c>
      <c r="C9095" s="6" t="s">
        <v>8</v>
      </c>
      <c r="D9095" s="6" t="s">
        <v>8</v>
      </c>
      <c r="E9095" s="6" t="s">
        <v>3268</v>
      </c>
      <c r="F9095" s="6" t="s">
        <v>3269</v>
      </c>
      <c r="G9095" s="6" t="s">
        <v>3270</v>
      </c>
      <c r="H9095" s="6" t="s">
        <v>3384</v>
      </c>
      <c r="I9095" s="6" t="s">
        <v>3393</v>
      </c>
      <c r="J9095" s="6" t="s">
        <v>5</v>
      </c>
      <c r="K9095" s="7">
        <v>0.33</v>
      </c>
      <c r="L9095" s="7">
        <f>IFERROR(VLOOKUP(SiscoTable[[#This Row],[Código]],Hoja2!A:B,2,0)*SiscoTable[[#This Row],[Provta(Uns)]],0)</f>
        <v>14.025</v>
      </c>
      <c r="M9095" s="7">
        <v>0</v>
      </c>
      <c r="N9095" s="7">
        <v>10</v>
      </c>
      <c r="O9095" s="7">
        <f>IFERROR(VLOOKUP(SiscoTable[[#This Row],[Código]],Hoja2!A:B,2,0)*SiscoTable[[#This Row],[Stock_actual]],0)</f>
        <v>425</v>
      </c>
      <c r="P9095" s="6" t="s">
        <v>1250</v>
      </c>
      <c r="Q9095" s="7">
        <v>0</v>
      </c>
      <c r="R9095" s="7">
        <v>0</v>
      </c>
      <c r="S9095" s="7" t="s">
        <v>11927</v>
      </c>
      <c r="BI9095"/>
      <c r="BJ9095"/>
    </row>
    <row r="9096" spans="2:62" x14ac:dyDescent="0.4">
      <c r="B9096" s="1">
        <v>32280</v>
      </c>
      <c r="C9096" s="6" t="s">
        <v>8</v>
      </c>
      <c r="D9096" s="6" t="s">
        <v>8</v>
      </c>
      <c r="E9096" s="6" t="s">
        <v>3268</v>
      </c>
      <c r="F9096" s="6" t="s">
        <v>3269</v>
      </c>
      <c r="G9096" s="6" t="s">
        <v>3270</v>
      </c>
      <c r="H9096" s="6" t="s">
        <v>3384</v>
      </c>
      <c r="I9096" s="6" t="s">
        <v>3394</v>
      </c>
      <c r="J9096" s="6" t="s">
        <v>5</v>
      </c>
      <c r="K9096" s="7">
        <v>0</v>
      </c>
      <c r="L9096" s="7">
        <f>IFERROR(VLOOKUP(SiscoTable[[#This Row],[Código]],Hoja2!A:B,2,0)*SiscoTable[[#This Row],[Provta(Uns)]],0)</f>
        <v>0</v>
      </c>
      <c r="M9096" s="7">
        <v>0</v>
      </c>
      <c r="N9096" s="7">
        <v>24</v>
      </c>
      <c r="O9096" s="7">
        <f>IFERROR(VLOOKUP(SiscoTable[[#This Row],[Código]],Hoja2!A:B,2,0)*SiscoTable[[#This Row],[Stock_actual]],0)</f>
        <v>316.79999999999995</v>
      </c>
      <c r="P9096" s="6" t="s">
        <v>134</v>
      </c>
      <c r="Q9096" s="7">
        <v>0</v>
      </c>
      <c r="R9096" s="7">
        <v>0</v>
      </c>
      <c r="S9096" s="7" t="s">
        <v>11927</v>
      </c>
      <c r="BI9096"/>
      <c r="BJ9096"/>
    </row>
    <row r="9097" spans="2:62" x14ac:dyDescent="0.4">
      <c r="B9097" s="1">
        <v>32281</v>
      </c>
      <c r="C9097" s="6" t="s">
        <v>8</v>
      </c>
      <c r="D9097" s="6" t="s">
        <v>8</v>
      </c>
      <c r="E9097" s="6" t="s">
        <v>3268</v>
      </c>
      <c r="F9097" s="6" t="s">
        <v>3269</v>
      </c>
      <c r="G9097" s="6" t="s">
        <v>3270</v>
      </c>
      <c r="H9097" s="6" t="s">
        <v>3384</v>
      </c>
      <c r="I9097" s="6" t="s">
        <v>3395</v>
      </c>
      <c r="J9097" s="6" t="s">
        <v>5</v>
      </c>
      <c r="K9097" s="7">
        <v>0</v>
      </c>
      <c r="L9097" s="7">
        <f>IFERROR(VLOOKUP(SiscoTable[[#This Row],[Código]],Hoja2!A:B,2,0)*SiscoTable[[#This Row],[Provta(Uns)]],0)</f>
        <v>0</v>
      </c>
      <c r="M9097" s="7">
        <v>0</v>
      </c>
      <c r="N9097" s="7">
        <v>60</v>
      </c>
      <c r="O9097" s="7">
        <f>IFERROR(VLOOKUP(SiscoTable[[#This Row],[Código]],Hoja2!A:B,2,0)*SiscoTable[[#This Row],[Stock_actual]],0)</f>
        <v>390</v>
      </c>
      <c r="P9097" s="6" t="s">
        <v>134</v>
      </c>
      <c r="Q9097" s="7">
        <v>0</v>
      </c>
      <c r="R9097" s="7">
        <v>0</v>
      </c>
      <c r="S9097" s="7" t="s">
        <v>11927</v>
      </c>
      <c r="BI9097"/>
      <c r="BJ9097"/>
    </row>
    <row r="9098" spans="2:62" x14ac:dyDescent="0.4">
      <c r="B9098" s="1">
        <v>32282</v>
      </c>
      <c r="C9098" s="6" t="s">
        <v>8</v>
      </c>
      <c r="D9098" s="6" t="s">
        <v>8</v>
      </c>
      <c r="E9098" s="6" t="s">
        <v>3268</v>
      </c>
      <c r="F9098" s="6" t="s">
        <v>7815</v>
      </c>
      <c r="G9098" s="6" t="s">
        <v>7827</v>
      </c>
      <c r="H9098" s="6" t="s">
        <v>3384</v>
      </c>
      <c r="I9098" s="6" t="s">
        <v>7919</v>
      </c>
      <c r="J9098" s="6" t="s">
        <v>5</v>
      </c>
      <c r="K9098" s="7">
        <v>1.83</v>
      </c>
      <c r="L9098" s="7">
        <f>IFERROR(VLOOKUP(SiscoTable[[#This Row],[Código]],Hoja2!A:B,2,0)*SiscoTable[[#This Row],[Provta(Uns)]],0)</f>
        <v>8.9670000000000005</v>
      </c>
      <c r="M9098" s="7">
        <v>0</v>
      </c>
      <c r="N9098" s="7">
        <v>29</v>
      </c>
      <c r="O9098" s="7">
        <f>IFERROR(VLOOKUP(SiscoTable[[#This Row],[Código]],Hoja2!A:B,2,0)*SiscoTable[[#This Row],[Stock_actual]],0)</f>
        <v>142.10000000000002</v>
      </c>
      <c r="P9098" s="6" t="s">
        <v>6448</v>
      </c>
      <c r="Q9098" s="7">
        <v>2</v>
      </c>
      <c r="R9098" s="7">
        <v>0</v>
      </c>
      <c r="S9098" s="7" t="s">
        <v>11927</v>
      </c>
      <c r="BI9098"/>
      <c r="BJ9098"/>
    </row>
    <row r="9099" spans="2:62" x14ac:dyDescent="0.4">
      <c r="B9099" s="1">
        <v>32283</v>
      </c>
      <c r="C9099" s="6" t="s">
        <v>8</v>
      </c>
      <c r="D9099" s="6" t="s">
        <v>8</v>
      </c>
      <c r="E9099" s="6" t="s">
        <v>3268</v>
      </c>
      <c r="F9099" s="6" t="s">
        <v>7815</v>
      </c>
      <c r="G9099" s="6" t="s">
        <v>7827</v>
      </c>
      <c r="H9099" s="6" t="s">
        <v>3384</v>
      </c>
      <c r="I9099" s="6" t="s">
        <v>7920</v>
      </c>
      <c r="J9099" s="6" t="s">
        <v>5</v>
      </c>
      <c r="K9099" s="7">
        <v>2.83</v>
      </c>
      <c r="L9099" s="7">
        <f>IFERROR(VLOOKUP(SiscoTable[[#This Row],[Código]],Hoja2!A:B,2,0)*SiscoTable[[#This Row],[Provta(Uns)]],0)</f>
        <v>15.565000000000001</v>
      </c>
      <c r="M9099" s="7">
        <v>0</v>
      </c>
      <c r="N9099" s="7">
        <v>23</v>
      </c>
      <c r="O9099" s="7">
        <f>IFERROR(VLOOKUP(SiscoTable[[#This Row],[Código]],Hoja2!A:B,2,0)*SiscoTable[[#This Row],[Stock_actual]],0)</f>
        <v>126.5</v>
      </c>
      <c r="P9099" s="6" t="s">
        <v>4579</v>
      </c>
      <c r="Q9099" s="7">
        <v>3</v>
      </c>
      <c r="R9099" s="7">
        <v>0</v>
      </c>
      <c r="S9099" s="7" t="s">
        <v>11927</v>
      </c>
      <c r="BI9099"/>
      <c r="BJ9099"/>
    </row>
    <row r="9100" spans="2:62" x14ac:dyDescent="0.4">
      <c r="B9100" s="1">
        <v>32284</v>
      </c>
      <c r="C9100" s="6" t="s">
        <v>8</v>
      </c>
      <c r="D9100" s="6" t="s">
        <v>8</v>
      </c>
      <c r="E9100" s="6" t="s">
        <v>3268</v>
      </c>
      <c r="F9100" s="6" t="s">
        <v>7815</v>
      </c>
      <c r="G9100" s="6" t="s">
        <v>7827</v>
      </c>
      <c r="H9100" s="6" t="s">
        <v>3384</v>
      </c>
      <c r="I9100" s="6" t="s">
        <v>7921</v>
      </c>
      <c r="J9100" s="6" t="s">
        <v>5</v>
      </c>
      <c r="K9100" s="7">
        <v>2.67</v>
      </c>
      <c r="L9100" s="7">
        <f>IFERROR(VLOOKUP(SiscoTable[[#This Row],[Código]],Hoja2!A:B,2,0)*SiscoTable[[#This Row],[Provta(Uns)]],0)</f>
        <v>14.684999999999999</v>
      </c>
      <c r="M9100" s="7">
        <v>0</v>
      </c>
      <c r="N9100" s="7">
        <v>24</v>
      </c>
      <c r="O9100" s="7">
        <f>IFERROR(VLOOKUP(SiscoTable[[#This Row],[Código]],Hoja2!A:B,2,0)*SiscoTable[[#This Row],[Stock_actual]],0)</f>
        <v>132</v>
      </c>
      <c r="P9100" s="6" t="s">
        <v>1532</v>
      </c>
      <c r="Q9100" s="7">
        <v>3</v>
      </c>
      <c r="R9100" s="7">
        <v>0</v>
      </c>
      <c r="S9100" s="7" t="s">
        <v>11927</v>
      </c>
      <c r="BI9100"/>
      <c r="BJ9100"/>
    </row>
    <row r="9101" spans="2:62" x14ac:dyDescent="0.4">
      <c r="B9101" s="1">
        <v>32285</v>
      </c>
      <c r="C9101" s="6" t="s">
        <v>8</v>
      </c>
      <c r="D9101" s="6" t="s">
        <v>8</v>
      </c>
      <c r="E9101" s="6" t="s">
        <v>3268</v>
      </c>
      <c r="F9101" s="6" t="s">
        <v>7815</v>
      </c>
      <c r="G9101" s="6" t="s">
        <v>7827</v>
      </c>
      <c r="H9101" s="6" t="s">
        <v>3384</v>
      </c>
      <c r="I9101" s="6" t="s">
        <v>7922</v>
      </c>
      <c r="J9101" s="6" t="s">
        <v>5</v>
      </c>
      <c r="K9101" s="7">
        <v>2.83</v>
      </c>
      <c r="L9101" s="7">
        <f>IFERROR(VLOOKUP(SiscoTable[[#This Row],[Código]],Hoja2!A:B,2,0)*SiscoTable[[#This Row],[Provta(Uns)]],0)</f>
        <v>13.867000000000001</v>
      </c>
      <c r="M9101" s="7">
        <v>0</v>
      </c>
      <c r="N9101" s="7">
        <v>22</v>
      </c>
      <c r="O9101" s="7">
        <f>IFERROR(VLOOKUP(SiscoTable[[#This Row],[Código]],Hoja2!A:B,2,0)*SiscoTable[[#This Row],[Stock_actual]],0)</f>
        <v>107.80000000000001</v>
      </c>
      <c r="P9101" s="6" t="s">
        <v>7435</v>
      </c>
      <c r="Q9101" s="7">
        <v>3</v>
      </c>
      <c r="R9101" s="7">
        <v>0</v>
      </c>
      <c r="S9101" s="7" t="s">
        <v>11927</v>
      </c>
      <c r="BI9101"/>
      <c r="BJ9101"/>
    </row>
    <row r="9102" spans="2:62" x14ac:dyDescent="0.4">
      <c r="B9102" s="1">
        <v>32286</v>
      </c>
      <c r="C9102" s="6" t="s">
        <v>8</v>
      </c>
      <c r="D9102" s="6" t="s">
        <v>8</v>
      </c>
      <c r="E9102" s="6" t="s">
        <v>3268</v>
      </c>
      <c r="F9102" s="6" t="s">
        <v>7815</v>
      </c>
      <c r="G9102" s="6" t="s">
        <v>7827</v>
      </c>
      <c r="H9102" s="6" t="s">
        <v>3384</v>
      </c>
      <c r="I9102" s="6" t="s">
        <v>7923</v>
      </c>
      <c r="J9102" s="6" t="s">
        <v>5</v>
      </c>
      <c r="K9102" s="7">
        <v>2.5</v>
      </c>
      <c r="L9102" s="7">
        <f>IFERROR(VLOOKUP(SiscoTable[[#This Row],[Código]],Hoja2!A:B,2,0)*SiscoTable[[#This Row],[Provta(Uns)]],0)</f>
        <v>13.75</v>
      </c>
      <c r="M9102" s="7">
        <v>0</v>
      </c>
      <c r="N9102" s="7">
        <v>23</v>
      </c>
      <c r="O9102" s="7">
        <f>IFERROR(VLOOKUP(SiscoTable[[#This Row],[Código]],Hoja2!A:B,2,0)*SiscoTable[[#This Row],[Stock_actual]],0)</f>
        <v>126.5</v>
      </c>
      <c r="P9102" s="6" t="s">
        <v>6477</v>
      </c>
      <c r="Q9102" s="7">
        <v>3</v>
      </c>
      <c r="R9102" s="7">
        <v>0</v>
      </c>
      <c r="S9102" s="7" t="s">
        <v>11927</v>
      </c>
      <c r="BI9102"/>
      <c r="BJ9102"/>
    </row>
    <row r="9103" spans="2:62" x14ac:dyDescent="0.4">
      <c r="B9103" s="1">
        <v>32287</v>
      </c>
      <c r="C9103" s="6" t="s">
        <v>8</v>
      </c>
      <c r="D9103" s="6" t="s">
        <v>8</v>
      </c>
      <c r="E9103" s="6" t="s">
        <v>3268</v>
      </c>
      <c r="F9103" s="6" t="s">
        <v>7815</v>
      </c>
      <c r="G9103" s="6" t="s">
        <v>7827</v>
      </c>
      <c r="H9103" s="6" t="s">
        <v>3384</v>
      </c>
      <c r="I9103" s="6" t="s">
        <v>7924</v>
      </c>
      <c r="J9103" s="6" t="s">
        <v>5</v>
      </c>
      <c r="K9103" s="7">
        <v>3.33</v>
      </c>
      <c r="L9103" s="7">
        <f>IFERROR(VLOOKUP(SiscoTable[[#This Row],[Código]],Hoja2!A:B,2,0)*SiscoTable[[#This Row],[Provta(Uns)]],0)</f>
        <v>18.315000000000001</v>
      </c>
      <c r="M9103" s="7">
        <v>0</v>
      </c>
      <c r="N9103" s="7">
        <v>19</v>
      </c>
      <c r="O9103" s="7">
        <f>IFERROR(VLOOKUP(SiscoTable[[#This Row],[Código]],Hoja2!A:B,2,0)*SiscoTable[[#This Row],[Stock_actual]],0)</f>
        <v>104.5</v>
      </c>
      <c r="P9103" s="6" t="s">
        <v>4409</v>
      </c>
      <c r="Q9103" s="7">
        <v>4</v>
      </c>
      <c r="R9103" s="7">
        <v>0</v>
      </c>
      <c r="S9103" s="7" t="s">
        <v>11927</v>
      </c>
      <c r="BI9103"/>
      <c r="BJ9103"/>
    </row>
    <row r="9104" spans="2:62" x14ac:dyDescent="0.4">
      <c r="B9104" s="1">
        <v>32289</v>
      </c>
      <c r="C9104" s="6" t="s">
        <v>8</v>
      </c>
      <c r="D9104" s="6" t="s">
        <v>8</v>
      </c>
      <c r="E9104" s="6" t="s">
        <v>3268</v>
      </c>
      <c r="F9104" s="6" t="s">
        <v>6059</v>
      </c>
      <c r="G9104" s="6" t="s">
        <v>6474</v>
      </c>
      <c r="H9104" s="6" t="s">
        <v>6476</v>
      </c>
      <c r="I9104" s="6" t="s">
        <v>6488</v>
      </c>
      <c r="J9104" s="6" t="s">
        <v>5</v>
      </c>
      <c r="K9104" s="7">
        <v>0.17</v>
      </c>
      <c r="L9104" s="7">
        <f>IFERROR(VLOOKUP(SiscoTable[[#This Row],[Código]],Hoja2!A:B,2,0)*SiscoTable[[#This Row],[Provta(Uns)]],0)</f>
        <v>27.200000000000003</v>
      </c>
      <c r="M9104" s="7">
        <v>0</v>
      </c>
      <c r="N9104" s="7">
        <v>2</v>
      </c>
      <c r="O9104" s="7">
        <f>IFERROR(VLOOKUP(SiscoTable[[#This Row],[Código]],Hoja2!A:B,2,0)*SiscoTable[[#This Row],[Stock_actual]],0)</f>
        <v>320</v>
      </c>
      <c r="P9104" s="6" t="s">
        <v>722</v>
      </c>
      <c r="Q9104" s="7">
        <v>0</v>
      </c>
      <c r="R9104" s="7">
        <v>0</v>
      </c>
      <c r="S9104" s="7" t="s">
        <v>11925</v>
      </c>
      <c r="BI9104"/>
      <c r="BJ9104"/>
    </row>
    <row r="9105" spans="2:62" x14ac:dyDescent="0.4">
      <c r="B9105" s="1">
        <v>32290</v>
      </c>
      <c r="C9105" s="6" t="s">
        <v>8</v>
      </c>
      <c r="D9105" s="6" t="s">
        <v>8</v>
      </c>
      <c r="E9105" s="6" t="s">
        <v>8482</v>
      </c>
      <c r="F9105" s="6" t="s">
        <v>9030</v>
      </c>
      <c r="G9105" s="6" t="s">
        <v>9678</v>
      </c>
      <c r="H9105" s="6" t="s">
        <v>9681</v>
      </c>
      <c r="I9105" s="6" t="s">
        <v>9908</v>
      </c>
      <c r="J9105" s="6" t="s">
        <v>5</v>
      </c>
      <c r="K9105" s="7">
        <v>4</v>
      </c>
      <c r="L9105" s="7">
        <f>IFERROR(VLOOKUP(SiscoTable[[#This Row],[Código]],Hoja2!A:B,2,0)*SiscoTable[[#This Row],[Provta(Uns)]],0)</f>
        <v>30.4</v>
      </c>
      <c r="M9105" s="7">
        <v>0</v>
      </c>
      <c r="N9105" s="7">
        <v>0</v>
      </c>
      <c r="O9105" s="7">
        <f>IFERROR(VLOOKUP(SiscoTable[[#This Row],[Código]],Hoja2!A:B,2,0)*SiscoTable[[#This Row],[Stock_actual]],0)</f>
        <v>0</v>
      </c>
      <c r="P9105" s="6" t="s">
        <v>7</v>
      </c>
      <c r="Q9105" s="7">
        <v>4</v>
      </c>
      <c r="R9105" s="7">
        <v>7.8000000000000007</v>
      </c>
      <c r="S9105" s="7" t="s">
        <v>11926</v>
      </c>
      <c r="BI9105"/>
      <c r="BJ9105"/>
    </row>
    <row r="9106" spans="2:62" x14ac:dyDescent="0.4">
      <c r="B9106" s="1">
        <v>32291</v>
      </c>
      <c r="C9106" s="6" t="s">
        <v>8</v>
      </c>
      <c r="D9106" s="6" t="s">
        <v>8</v>
      </c>
      <c r="E9106" s="6" t="s">
        <v>3268</v>
      </c>
      <c r="F9106" s="6" t="s">
        <v>7815</v>
      </c>
      <c r="G9106" s="6" t="s">
        <v>7827</v>
      </c>
      <c r="H9106" s="6" t="s">
        <v>3384</v>
      </c>
      <c r="I9106" s="6" t="s">
        <v>7925</v>
      </c>
      <c r="J9106" s="6" t="s">
        <v>5</v>
      </c>
      <c r="K9106" s="7">
        <v>1.67</v>
      </c>
      <c r="L9106" s="7">
        <f>IFERROR(VLOOKUP(SiscoTable[[#This Row],[Código]],Hoja2!A:B,2,0)*SiscoTable[[#This Row],[Provta(Uns)]],0)</f>
        <v>9.8529999999999998</v>
      </c>
      <c r="M9106" s="7">
        <v>0</v>
      </c>
      <c r="N9106" s="7">
        <v>30</v>
      </c>
      <c r="O9106" s="7">
        <f>IFERROR(VLOOKUP(SiscoTable[[#This Row],[Código]],Hoja2!A:B,2,0)*SiscoTable[[#This Row],[Stock_actual]],0)</f>
        <v>177</v>
      </c>
      <c r="P9106" s="6" t="s">
        <v>7926</v>
      </c>
      <c r="Q9106" s="7">
        <v>2</v>
      </c>
      <c r="R9106" s="7">
        <v>0</v>
      </c>
      <c r="S9106" s="7" t="s">
        <v>11927</v>
      </c>
      <c r="BI9106"/>
      <c r="BJ9106"/>
    </row>
    <row r="9107" spans="2:62" x14ac:dyDescent="0.4">
      <c r="B9107" s="1">
        <v>32292</v>
      </c>
      <c r="C9107" s="6" t="s">
        <v>8</v>
      </c>
      <c r="D9107" s="6" t="s">
        <v>8</v>
      </c>
      <c r="E9107" s="6" t="s">
        <v>3268</v>
      </c>
      <c r="F9107" s="6" t="s">
        <v>7815</v>
      </c>
      <c r="G9107" s="6" t="s">
        <v>7827</v>
      </c>
      <c r="H9107" s="6" t="s">
        <v>3384</v>
      </c>
      <c r="I9107" s="6" t="s">
        <v>7927</v>
      </c>
      <c r="J9107" s="6" t="s">
        <v>5</v>
      </c>
      <c r="K9107" s="7">
        <v>2.83</v>
      </c>
      <c r="L9107" s="7">
        <f>IFERROR(VLOOKUP(SiscoTable[[#This Row],[Código]],Hoja2!A:B,2,0)*SiscoTable[[#This Row],[Provta(Uns)]],0)</f>
        <v>16.697000000000003</v>
      </c>
      <c r="M9107" s="7">
        <v>0</v>
      </c>
      <c r="N9107" s="7">
        <v>23</v>
      </c>
      <c r="O9107" s="7">
        <f>IFERROR(VLOOKUP(SiscoTable[[#This Row],[Código]],Hoja2!A:B,2,0)*SiscoTable[[#This Row],[Stock_actual]],0)</f>
        <v>135.70000000000002</v>
      </c>
      <c r="P9107" s="6" t="s">
        <v>4579</v>
      </c>
      <c r="Q9107" s="7">
        <v>3</v>
      </c>
      <c r="R9107" s="7">
        <v>0</v>
      </c>
      <c r="S9107" s="7" t="s">
        <v>11927</v>
      </c>
      <c r="BI9107"/>
      <c r="BJ9107"/>
    </row>
    <row r="9108" spans="2:62" x14ac:dyDescent="0.4">
      <c r="B9108" s="1">
        <v>32293</v>
      </c>
      <c r="C9108" s="6" t="s">
        <v>8</v>
      </c>
      <c r="D9108" s="6" t="s">
        <v>8</v>
      </c>
      <c r="E9108" s="6" t="s">
        <v>3268</v>
      </c>
      <c r="F9108" s="6" t="s">
        <v>7815</v>
      </c>
      <c r="G9108" s="6" t="s">
        <v>7827</v>
      </c>
      <c r="H9108" s="6" t="s">
        <v>3384</v>
      </c>
      <c r="I9108" s="6" t="s">
        <v>7928</v>
      </c>
      <c r="J9108" s="6" t="s">
        <v>5</v>
      </c>
      <c r="K9108" s="7">
        <v>4.67</v>
      </c>
      <c r="L9108" s="7">
        <f>IFERROR(VLOOKUP(SiscoTable[[#This Row],[Código]],Hoja2!A:B,2,0)*SiscoTable[[#This Row],[Provta(Uns)]],0)</f>
        <v>7.4720000000000004</v>
      </c>
      <c r="M9108" s="7">
        <v>0</v>
      </c>
      <c r="N9108" s="7">
        <v>20</v>
      </c>
      <c r="O9108" s="7">
        <f>IFERROR(VLOOKUP(SiscoTable[[#This Row],[Código]],Hoja2!A:B,2,0)*SiscoTable[[#This Row],[Stock_actual]],0)</f>
        <v>32</v>
      </c>
      <c r="P9108" s="6" t="s">
        <v>1822</v>
      </c>
      <c r="Q9108" s="7">
        <v>5</v>
      </c>
      <c r="R9108" s="7">
        <v>0</v>
      </c>
      <c r="S9108" s="7" t="s">
        <v>11927</v>
      </c>
      <c r="BI9108"/>
      <c r="BJ9108"/>
    </row>
    <row r="9109" spans="2:62" x14ac:dyDescent="0.4">
      <c r="B9109" s="1">
        <v>32294</v>
      </c>
      <c r="C9109" s="6" t="s">
        <v>8</v>
      </c>
      <c r="D9109" s="6" t="s">
        <v>8</v>
      </c>
      <c r="E9109" s="6" t="s">
        <v>3268</v>
      </c>
      <c r="F9109" s="6" t="s">
        <v>3269</v>
      </c>
      <c r="G9109" s="6" t="s">
        <v>5217</v>
      </c>
      <c r="H9109" s="6" t="s">
        <v>3384</v>
      </c>
      <c r="I9109" s="6" t="s">
        <v>5263</v>
      </c>
      <c r="J9109" s="6" t="s">
        <v>5</v>
      </c>
      <c r="K9109" s="7">
        <v>0.17</v>
      </c>
      <c r="L9109" s="7">
        <f>IFERROR(VLOOKUP(SiscoTable[[#This Row],[Código]],Hoja2!A:B,2,0)*SiscoTable[[#This Row],[Provta(Uns)]],0)</f>
        <v>1.5130000000000001</v>
      </c>
      <c r="M9109" s="7">
        <v>0</v>
      </c>
      <c r="N9109" s="7">
        <v>19</v>
      </c>
      <c r="O9109" s="7">
        <f>IFERROR(VLOOKUP(SiscoTable[[#This Row],[Código]],Hoja2!A:B,2,0)*SiscoTable[[#This Row],[Stock_actual]],0)</f>
        <v>169.1</v>
      </c>
      <c r="P9109" s="6" t="s">
        <v>2619</v>
      </c>
      <c r="Q9109" s="7">
        <v>0</v>
      </c>
      <c r="R9109" s="7">
        <v>0</v>
      </c>
      <c r="S9109" s="7" t="s">
        <v>11927</v>
      </c>
      <c r="BI9109"/>
      <c r="BJ9109"/>
    </row>
    <row r="9110" spans="2:62" x14ac:dyDescent="0.4">
      <c r="B9110" s="1">
        <v>32295</v>
      </c>
      <c r="C9110" s="6" t="s">
        <v>8</v>
      </c>
      <c r="D9110" s="6" t="s">
        <v>8</v>
      </c>
      <c r="E9110" s="6" t="s">
        <v>3268</v>
      </c>
      <c r="F9110" s="6" t="s">
        <v>3269</v>
      </c>
      <c r="G9110" s="6" t="s">
        <v>5217</v>
      </c>
      <c r="H9110" s="6" t="s">
        <v>3384</v>
      </c>
      <c r="I9110" s="6" t="s">
        <v>5264</v>
      </c>
      <c r="J9110" s="6" t="s">
        <v>5</v>
      </c>
      <c r="K9110" s="7">
        <v>1.17</v>
      </c>
      <c r="L9110" s="7">
        <f>IFERROR(VLOOKUP(SiscoTable[[#This Row],[Código]],Hoja2!A:B,2,0)*SiscoTable[[#This Row],[Provta(Uns)]],0)</f>
        <v>10.413</v>
      </c>
      <c r="M9110" s="7">
        <v>0</v>
      </c>
      <c r="N9110" s="7">
        <v>13</v>
      </c>
      <c r="O9110" s="7">
        <f>IFERROR(VLOOKUP(SiscoTable[[#This Row],[Código]],Hoja2!A:B,2,0)*SiscoTable[[#This Row],[Stock_actual]],0)</f>
        <v>115.7</v>
      </c>
      <c r="P9110" s="6" t="s">
        <v>5265</v>
      </c>
      <c r="Q9110" s="7">
        <v>1</v>
      </c>
      <c r="R9110" s="7">
        <v>0</v>
      </c>
      <c r="S9110" s="7" t="s">
        <v>11927</v>
      </c>
      <c r="BI9110"/>
      <c r="BJ9110"/>
    </row>
    <row r="9111" spans="2:62" x14ac:dyDescent="0.4">
      <c r="B9111" s="1">
        <v>32296</v>
      </c>
      <c r="C9111" s="6" t="s">
        <v>8</v>
      </c>
      <c r="D9111" s="6" t="s">
        <v>8</v>
      </c>
      <c r="E9111" s="6" t="s">
        <v>8482</v>
      </c>
      <c r="F9111" s="6" t="s">
        <v>9030</v>
      </c>
      <c r="G9111" s="6" t="s">
        <v>9678</v>
      </c>
      <c r="H9111" s="6" t="s">
        <v>9681</v>
      </c>
      <c r="I9111" s="6" t="s">
        <v>9909</v>
      </c>
      <c r="J9111" s="6" t="s">
        <v>5</v>
      </c>
      <c r="K9111" s="7">
        <v>2</v>
      </c>
      <c r="L9111" s="7">
        <f>IFERROR(VLOOKUP(SiscoTable[[#This Row],[Código]],Hoja2!A:B,2,0)*SiscoTable[[#This Row],[Provta(Uns)]],0)</f>
        <v>37</v>
      </c>
      <c r="M9111" s="7">
        <v>0</v>
      </c>
      <c r="N9111" s="7">
        <v>3</v>
      </c>
      <c r="O9111" s="7">
        <f>IFERROR(VLOOKUP(SiscoTable[[#This Row],[Código]],Hoja2!A:B,2,0)*SiscoTable[[#This Row],[Stock_actual]],0)</f>
        <v>55.5</v>
      </c>
      <c r="P9111" s="6" t="s">
        <v>220</v>
      </c>
      <c r="Q9111" s="7">
        <v>2</v>
      </c>
      <c r="R9111" s="7">
        <v>0</v>
      </c>
      <c r="S9111" s="7" t="s">
        <v>11926</v>
      </c>
      <c r="BI9111"/>
      <c r="BJ9111"/>
    </row>
    <row r="9112" spans="2:62" x14ac:dyDescent="0.4">
      <c r="B9112" s="1">
        <v>32297</v>
      </c>
      <c r="C9112" s="6" t="s">
        <v>8</v>
      </c>
      <c r="D9112" s="6" t="s">
        <v>8</v>
      </c>
      <c r="E9112" s="6" t="s">
        <v>3268</v>
      </c>
      <c r="F9112" s="6" t="s">
        <v>3269</v>
      </c>
      <c r="G9112" s="6" t="s">
        <v>4268</v>
      </c>
      <c r="H9112" s="6" t="s">
        <v>3384</v>
      </c>
      <c r="I9112" s="6" t="s">
        <v>4370</v>
      </c>
      <c r="J9112" s="6" t="s">
        <v>5</v>
      </c>
      <c r="K9112" s="7">
        <v>0</v>
      </c>
      <c r="L9112" s="7">
        <f>IFERROR(VLOOKUP(SiscoTable[[#This Row],[Código]],Hoja2!A:B,2,0)*SiscoTable[[#This Row],[Provta(Uns)]],0)</f>
        <v>0</v>
      </c>
      <c r="M9112" s="7">
        <v>0</v>
      </c>
      <c r="N9112" s="7">
        <v>0</v>
      </c>
      <c r="O9112" s="7">
        <f>IFERROR(VLOOKUP(SiscoTable[[#This Row],[Código]],Hoja2!A:B,2,0)*SiscoTable[[#This Row],[Stock_actual]],0)</f>
        <v>0</v>
      </c>
      <c r="P9112" s="6" t="s">
        <v>7</v>
      </c>
      <c r="Q9112" s="7">
        <v>0</v>
      </c>
      <c r="R9112" s="7">
        <v>0</v>
      </c>
      <c r="S9112" s="7" t="s">
        <v>11927</v>
      </c>
      <c r="BI9112"/>
      <c r="BJ9112"/>
    </row>
    <row r="9113" spans="2:62" x14ac:dyDescent="0.4">
      <c r="B9113" s="1">
        <v>32298</v>
      </c>
      <c r="C9113" s="6" t="s">
        <v>8</v>
      </c>
      <c r="D9113" s="6" t="s">
        <v>8</v>
      </c>
      <c r="E9113" s="6" t="s">
        <v>3268</v>
      </c>
      <c r="F9113" s="6" t="s">
        <v>3269</v>
      </c>
      <c r="G9113" s="6" t="s">
        <v>4268</v>
      </c>
      <c r="H9113" s="6" t="s">
        <v>3384</v>
      </c>
      <c r="I9113" s="6" t="s">
        <v>4371</v>
      </c>
      <c r="J9113" s="6" t="s">
        <v>5</v>
      </c>
      <c r="K9113" s="7">
        <v>0</v>
      </c>
      <c r="L9113" s="7">
        <f>IFERROR(VLOOKUP(SiscoTable[[#This Row],[Código]],Hoja2!A:B,2,0)*SiscoTable[[#This Row],[Provta(Uns)]],0)</f>
        <v>0</v>
      </c>
      <c r="M9113" s="7">
        <v>0</v>
      </c>
      <c r="N9113" s="7">
        <v>0</v>
      </c>
      <c r="O9113" s="7">
        <f>IFERROR(VLOOKUP(SiscoTable[[#This Row],[Código]],Hoja2!A:B,2,0)*SiscoTable[[#This Row],[Stock_actual]],0)</f>
        <v>0</v>
      </c>
      <c r="P9113" s="6" t="s">
        <v>7</v>
      </c>
      <c r="Q9113" s="7">
        <v>0</v>
      </c>
      <c r="R9113" s="7">
        <v>0</v>
      </c>
      <c r="S9113" s="7" t="s">
        <v>11927</v>
      </c>
      <c r="BI9113"/>
      <c r="BJ9113"/>
    </row>
    <row r="9114" spans="2:62" x14ac:dyDescent="0.4">
      <c r="B9114" s="1">
        <v>32299</v>
      </c>
      <c r="C9114" s="6" t="s">
        <v>8</v>
      </c>
      <c r="D9114" s="6" t="s">
        <v>8</v>
      </c>
      <c r="E9114" s="6" t="s">
        <v>8482</v>
      </c>
      <c r="F9114" s="6" t="s">
        <v>9030</v>
      </c>
      <c r="G9114" s="6" t="s">
        <v>9184</v>
      </c>
      <c r="H9114" s="6" t="s">
        <v>9118</v>
      </c>
      <c r="I9114" s="6" t="s">
        <v>9268</v>
      </c>
      <c r="J9114" s="6" t="s">
        <v>5</v>
      </c>
      <c r="K9114" s="7">
        <v>1.83</v>
      </c>
      <c r="L9114" s="7">
        <f>IFERROR(VLOOKUP(SiscoTable[[#This Row],[Código]],Hoja2!A:B,2,0)*SiscoTable[[#This Row],[Provta(Uns)]],0)</f>
        <v>18.3</v>
      </c>
      <c r="M9114" s="7">
        <v>0</v>
      </c>
      <c r="N9114" s="7">
        <v>25</v>
      </c>
      <c r="O9114" s="7">
        <f>IFERROR(VLOOKUP(SiscoTable[[#This Row],[Código]],Hoja2!A:B,2,0)*SiscoTable[[#This Row],[Stock_actual]],0)</f>
        <v>250</v>
      </c>
      <c r="P9114" s="6" t="s">
        <v>3358</v>
      </c>
      <c r="Q9114" s="7">
        <v>2</v>
      </c>
      <c r="R9114" s="7">
        <v>0</v>
      </c>
      <c r="S9114" s="7" t="s">
        <v>11926</v>
      </c>
      <c r="BI9114"/>
      <c r="BJ9114"/>
    </row>
    <row r="9115" spans="2:62" x14ac:dyDescent="0.4">
      <c r="B9115" s="1">
        <v>32300</v>
      </c>
      <c r="C9115" s="6" t="s">
        <v>8</v>
      </c>
      <c r="D9115" s="6" t="s">
        <v>8</v>
      </c>
      <c r="E9115" s="6" t="s">
        <v>8482</v>
      </c>
      <c r="F9115" s="6" t="s">
        <v>10720</v>
      </c>
      <c r="G9115" s="6" t="s">
        <v>11105</v>
      </c>
      <c r="H9115" s="6" t="s">
        <v>11119</v>
      </c>
      <c r="I9115" s="6" t="s">
        <v>11278</v>
      </c>
      <c r="J9115" s="6" t="s">
        <v>5</v>
      </c>
      <c r="K9115" s="7">
        <v>6.5</v>
      </c>
      <c r="L9115" s="7">
        <f>IFERROR(VLOOKUP(SiscoTable[[#This Row],[Código]],Hoja2!A:B,2,0)*SiscoTable[[#This Row],[Provta(Uns)]],0)</f>
        <v>78</v>
      </c>
      <c r="M9115" s="7">
        <v>0</v>
      </c>
      <c r="N9115" s="7">
        <v>65</v>
      </c>
      <c r="O9115" s="7">
        <f>IFERROR(VLOOKUP(SiscoTable[[#This Row],[Código]],Hoja2!A:B,2,0)*SiscoTable[[#This Row],[Stock_actual]],0)</f>
        <v>780</v>
      </c>
      <c r="P9115" s="6" t="s">
        <v>240</v>
      </c>
      <c r="Q9115" s="7">
        <v>7</v>
      </c>
      <c r="R9115" s="7">
        <v>0</v>
      </c>
      <c r="S9115" s="7" t="s">
        <v>11926</v>
      </c>
      <c r="BI9115"/>
      <c r="BJ9115"/>
    </row>
    <row r="9116" spans="2:62" x14ac:dyDescent="0.4">
      <c r="B9116" s="1">
        <v>32301</v>
      </c>
      <c r="C9116" s="6" t="s">
        <v>8</v>
      </c>
      <c r="D9116" s="6" t="s">
        <v>8</v>
      </c>
      <c r="E9116" s="6" t="s">
        <v>8482</v>
      </c>
      <c r="F9116" s="6" t="s">
        <v>10720</v>
      </c>
      <c r="G9116" s="6" t="s">
        <v>11105</v>
      </c>
      <c r="H9116" s="6" t="s">
        <v>11119</v>
      </c>
      <c r="I9116" s="6" t="s">
        <v>11177</v>
      </c>
      <c r="J9116" s="6" t="s">
        <v>5</v>
      </c>
      <c r="K9116" s="7">
        <v>3.17</v>
      </c>
      <c r="L9116" s="7">
        <f>IFERROR(VLOOKUP(SiscoTable[[#This Row],[Código]],Hoja2!A:B,2,0)*SiscoTable[[#This Row],[Provta(Uns)]],0)</f>
        <v>25.042999999999999</v>
      </c>
      <c r="M9116" s="7">
        <v>0</v>
      </c>
      <c r="N9116" s="7">
        <v>5</v>
      </c>
      <c r="O9116" s="7">
        <f>IFERROR(VLOOKUP(SiscoTable[[#This Row],[Código]],Hoja2!A:B,2,0)*SiscoTable[[#This Row],[Stock_actual]],0)</f>
        <v>39.5</v>
      </c>
      <c r="P9116" s="6" t="s">
        <v>581</v>
      </c>
      <c r="Q9116" s="7">
        <v>4</v>
      </c>
      <c r="R9116" s="7">
        <v>0</v>
      </c>
      <c r="S9116" s="7" t="s">
        <v>11926</v>
      </c>
      <c r="BI9116"/>
      <c r="BJ9116"/>
    </row>
    <row r="9117" spans="2:62" x14ac:dyDescent="0.4">
      <c r="B9117" s="1">
        <v>32302</v>
      </c>
      <c r="C9117" s="6" t="s">
        <v>8</v>
      </c>
      <c r="D9117" s="6" t="s">
        <v>8</v>
      </c>
      <c r="E9117" s="6" t="s">
        <v>8482</v>
      </c>
      <c r="F9117" s="6" t="s">
        <v>10720</v>
      </c>
      <c r="G9117" s="6" t="s">
        <v>11105</v>
      </c>
      <c r="H9117" s="6" t="s">
        <v>11119</v>
      </c>
      <c r="I9117" s="6" t="s">
        <v>11279</v>
      </c>
      <c r="J9117" s="6" t="s">
        <v>5</v>
      </c>
      <c r="K9117" s="7">
        <v>5.5</v>
      </c>
      <c r="L9117" s="7">
        <f>IFERROR(VLOOKUP(SiscoTable[[#This Row],[Código]],Hoja2!A:B,2,0)*SiscoTable[[#This Row],[Provta(Uns)]],0)</f>
        <v>30.25</v>
      </c>
      <c r="M9117" s="7">
        <v>0</v>
      </c>
      <c r="N9117" s="7">
        <v>57</v>
      </c>
      <c r="O9117" s="7">
        <f>IFERROR(VLOOKUP(SiscoTable[[#This Row],[Código]],Hoja2!A:B,2,0)*SiscoTable[[#This Row],[Stock_actual]],0)</f>
        <v>313.5</v>
      </c>
      <c r="P9117" s="6" t="s">
        <v>11280</v>
      </c>
      <c r="Q9117" s="7">
        <v>6</v>
      </c>
      <c r="R9117" s="7">
        <v>0</v>
      </c>
      <c r="S9117" s="7" t="s">
        <v>11926</v>
      </c>
      <c r="BI9117"/>
      <c r="BJ9117"/>
    </row>
    <row r="9118" spans="2:62" x14ac:dyDescent="0.4">
      <c r="B9118" s="1">
        <v>32303</v>
      </c>
      <c r="C9118" s="6" t="s">
        <v>8</v>
      </c>
      <c r="D9118" s="6" t="s">
        <v>8</v>
      </c>
      <c r="E9118" s="6" t="s">
        <v>8482</v>
      </c>
      <c r="F9118" s="6" t="s">
        <v>9030</v>
      </c>
      <c r="G9118" s="6" t="s">
        <v>9299</v>
      </c>
      <c r="H9118" s="6" t="s">
        <v>9301</v>
      </c>
      <c r="I9118" s="6" t="s">
        <v>9594</v>
      </c>
      <c r="J9118" s="6" t="s">
        <v>5</v>
      </c>
      <c r="K9118" s="7">
        <v>0.33</v>
      </c>
      <c r="L9118" s="7">
        <f>IFERROR(VLOOKUP(SiscoTable[[#This Row],[Código]],Hoja2!A:B,2,0)*SiscoTable[[#This Row],[Provta(Uns)]],0)</f>
        <v>4.5870000000000006</v>
      </c>
      <c r="M9118" s="7">
        <v>0</v>
      </c>
      <c r="N9118" s="7">
        <v>9</v>
      </c>
      <c r="O9118" s="7">
        <f>IFERROR(VLOOKUP(SiscoTable[[#This Row],[Código]],Hoja2!A:B,2,0)*SiscoTable[[#This Row],[Stock_actual]],0)</f>
        <v>125.10000000000001</v>
      </c>
      <c r="P9118" s="6" t="s">
        <v>1857</v>
      </c>
      <c r="Q9118" s="7">
        <v>0</v>
      </c>
      <c r="R9118" s="7">
        <v>0</v>
      </c>
      <c r="S9118" s="7" t="s">
        <v>11926</v>
      </c>
      <c r="BI9118"/>
      <c r="BJ9118"/>
    </row>
    <row r="9119" spans="2:62" x14ac:dyDescent="0.4">
      <c r="B9119" s="1">
        <v>32304</v>
      </c>
      <c r="C9119" s="6" t="s">
        <v>8</v>
      </c>
      <c r="D9119" s="6" t="s">
        <v>8</v>
      </c>
      <c r="E9119" s="6" t="s">
        <v>8482</v>
      </c>
      <c r="F9119" s="6" t="s">
        <v>9030</v>
      </c>
      <c r="G9119" s="6" t="s">
        <v>9299</v>
      </c>
      <c r="H9119" s="6" t="s">
        <v>9301</v>
      </c>
      <c r="I9119" s="6" t="s">
        <v>9595</v>
      </c>
      <c r="J9119" s="6" t="s">
        <v>5</v>
      </c>
      <c r="K9119" s="7">
        <v>0.83</v>
      </c>
      <c r="L9119" s="7">
        <f>IFERROR(VLOOKUP(SiscoTable[[#This Row],[Código]],Hoja2!A:B,2,0)*SiscoTable[[#This Row],[Provta(Uns)]],0)</f>
        <v>22.824999999999999</v>
      </c>
      <c r="M9119" s="7">
        <v>0</v>
      </c>
      <c r="N9119" s="7">
        <v>19</v>
      </c>
      <c r="O9119" s="7">
        <f>IFERROR(VLOOKUP(SiscoTable[[#This Row],[Código]],Hoja2!A:B,2,0)*SiscoTable[[#This Row],[Stock_actual]],0)</f>
        <v>522.5</v>
      </c>
      <c r="P9119" s="6" t="s">
        <v>2732</v>
      </c>
      <c r="Q9119" s="7">
        <v>1</v>
      </c>
      <c r="R9119" s="7">
        <v>0</v>
      </c>
      <c r="S9119" s="7" t="s">
        <v>11926</v>
      </c>
      <c r="BI9119"/>
      <c r="BJ9119"/>
    </row>
    <row r="9120" spans="2:62" x14ac:dyDescent="0.4">
      <c r="B9120" s="1">
        <v>32305</v>
      </c>
      <c r="C9120" s="6" t="s">
        <v>8</v>
      </c>
      <c r="D9120" s="6" t="s">
        <v>8</v>
      </c>
      <c r="E9120" s="6" t="s">
        <v>8482</v>
      </c>
      <c r="F9120" s="6" t="s">
        <v>9030</v>
      </c>
      <c r="G9120" s="6" t="s">
        <v>9299</v>
      </c>
      <c r="H9120" s="6" t="s">
        <v>9301</v>
      </c>
      <c r="I9120" s="6" t="s">
        <v>9596</v>
      </c>
      <c r="J9120" s="6" t="s">
        <v>5</v>
      </c>
      <c r="K9120" s="7">
        <v>0.33</v>
      </c>
      <c r="L9120" s="7">
        <f>IFERROR(VLOOKUP(SiscoTable[[#This Row],[Código]],Hoja2!A:B,2,0)*SiscoTable[[#This Row],[Provta(Uns)]],0)</f>
        <v>9.0750000000000011</v>
      </c>
      <c r="M9120" s="7">
        <v>0</v>
      </c>
      <c r="N9120" s="7">
        <v>0</v>
      </c>
      <c r="O9120" s="7">
        <f>IFERROR(VLOOKUP(SiscoTable[[#This Row],[Código]],Hoja2!A:B,2,0)*SiscoTable[[#This Row],[Stock_actual]],0)</f>
        <v>0</v>
      </c>
      <c r="P9120" s="6" t="s">
        <v>7</v>
      </c>
      <c r="Q9120" s="7">
        <v>0</v>
      </c>
      <c r="R9120" s="7">
        <v>0</v>
      </c>
      <c r="S9120" s="7" t="s">
        <v>11926</v>
      </c>
      <c r="BI9120"/>
      <c r="BJ9120"/>
    </row>
    <row r="9121" spans="2:62" x14ac:dyDescent="0.4">
      <c r="B9121" s="1">
        <v>32306</v>
      </c>
      <c r="C9121" s="6" t="s">
        <v>8</v>
      </c>
      <c r="D9121" s="6" t="s">
        <v>8</v>
      </c>
      <c r="E9121" s="6" t="s">
        <v>8482</v>
      </c>
      <c r="F9121" s="6" t="s">
        <v>9030</v>
      </c>
      <c r="G9121" s="6" t="s">
        <v>9299</v>
      </c>
      <c r="H9121" s="6" t="s">
        <v>9301</v>
      </c>
      <c r="I9121" s="6" t="s">
        <v>9597</v>
      </c>
      <c r="J9121" s="6" t="s">
        <v>5</v>
      </c>
      <c r="K9121" s="7">
        <v>0.17</v>
      </c>
      <c r="L9121" s="7">
        <f>IFERROR(VLOOKUP(SiscoTable[[#This Row],[Código]],Hoja2!A:B,2,0)*SiscoTable[[#This Row],[Provta(Uns)]],0)</f>
        <v>4.6750000000000007</v>
      </c>
      <c r="M9121" s="7">
        <v>0</v>
      </c>
      <c r="N9121" s="7">
        <v>1</v>
      </c>
      <c r="O9121" s="7">
        <f>IFERROR(VLOOKUP(SiscoTable[[#This Row],[Código]],Hoja2!A:B,2,0)*SiscoTable[[#This Row],[Stock_actual]],0)</f>
        <v>27.5</v>
      </c>
      <c r="P9121" s="6" t="s">
        <v>630</v>
      </c>
      <c r="Q9121" s="7">
        <v>0</v>
      </c>
      <c r="R9121" s="7">
        <v>0</v>
      </c>
      <c r="S9121" s="7" t="s">
        <v>11926</v>
      </c>
      <c r="BI9121"/>
      <c r="BJ9121"/>
    </row>
    <row r="9122" spans="2:62" x14ac:dyDescent="0.4">
      <c r="B9122" s="1">
        <v>32307</v>
      </c>
      <c r="C9122" s="6" t="s">
        <v>8</v>
      </c>
      <c r="D9122" s="6" t="s">
        <v>8</v>
      </c>
      <c r="E9122" s="6" t="s">
        <v>8482</v>
      </c>
      <c r="F9122" s="6" t="s">
        <v>9030</v>
      </c>
      <c r="G9122" s="6" t="s">
        <v>9299</v>
      </c>
      <c r="H9122" s="6" t="s">
        <v>9301</v>
      </c>
      <c r="I9122" s="6" t="s">
        <v>9598</v>
      </c>
      <c r="J9122" s="6" t="s">
        <v>5</v>
      </c>
      <c r="K9122" s="7">
        <v>0.67</v>
      </c>
      <c r="L9122" s="7">
        <f>IFERROR(VLOOKUP(SiscoTable[[#This Row],[Código]],Hoja2!A:B,2,0)*SiscoTable[[#This Row],[Provta(Uns)]],0)</f>
        <v>8.375</v>
      </c>
      <c r="M9122" s="7">
        <v>0</v>
      </c>
      <c r="N9122" s="7">
        <v>8</v>
      </c>
      <c r="O9122" s="7">
        <f>IFERROR(VLOOKUP(SiscoTable[[#This Row],[Código]],Hoja2!A:B,2,0)*SiscoTable[[#This Row],[Stock_actual]],0)</f>
        <v>100</v>
      </c>
      <c r="P9122" s="6" t="s">
        <v>244</v>
      </c>
      <c r="Q9122" s="7">
        <v>1</v>
      </c>
      <c r="R9122" s="7">
        <v>0</v>
      </c>
      <c r="S9122" s="7" t="s">
        <v>11926</v>
      </c>
      <c r="BI9122"/>
      <c r="BJ9122"/>
    </row>
    <row r="9123" spans="2:62" x14ac:dyDescent="0.4">
      <c r="B9123" s="1">
        <v>32308</v>
      </c>
      <c r="C9123" s="6" t="s">
        <v>8</v>
      </c>
      <c r="D9123" s="6" t="s">
        <v>8</v>
      </c>
      <c r="E9123" s="6" t="s">
        <v>8482</v>
      </c>
      <c r="F9123" s="6" t="s">
        <v>9030</v>
      </c>
      <c r="G9123" s="6" t="s">
        <v>9299</v>
      </c>
      <c r="H9123" s="6" t="s">
        <v>9301</v>
      </c>
      <c r="I9123" s="6" t="s">
        <v>9599</v>
      </c>
      <c r="J9123" s="6" t="s">
        <v>5</v>
      </c>
      <c r="K9123" s="7">
        <v>0.67</v>
      </c>
      <c r="L9123" s="7">
        <f>IFERROR(VLOOKUP(SiscoTable[[#This Row],[Código]],Hoja2!A:B,2,0)*SiscoTable[[#This Row],[Provta(Uns)]],0)</f>
        <v>8.375</v>
      </c>
      <c r="M9123" s="7">
        <v>0</v>
      </c>
      <c r="N9123" s="7">
        <v>8</v>
      </c>
      <c r="O9123" s="7">
        <f>IFERROR(VLOOKUP(SiscoTable[[#This Row],[Código]],Hoja2!A:B,2,0)*SiscoTable[[#This Row],[Stock_actual]],0)</f>
        <v>100</v>
      </c>
      <c r="P9123" s="6" t="s">
        <v>244</v>
      </c>
      <c r="Q9123" s="7">
        <v>1</v>
      </c>
      <c r="R9123" s="7">
        <v>0</v>
      </c>
      <c r="S9123" s="7" t="s">
        <v>11926</v>
      </c>
      <c r="BI9123"/>
      <c r="BJ9123"/>
    </row>
    <row r="9124" spans="2:62" x14ac:dyDescent="0.4">
      <c r="B9124" s="1">
        <v>32309</v>
      </c>
      <c r="C9124" s="6" t="s">
        <v>8</v>
      </c>
      <c r="D9124" s="6" t="s">
        <v>8</v>
      </c>
      <c r="E9124" s="6" t="s">
        <v>8482</v>
      </c>
      <c r="F9124" s="6" t="s">
        <v>9030</v>
      </c>
      <c r="G9124" s="6" t="s">
        <v>9299</v>
      </c>
      <c r="H9124" s="6" t="s">
        <v>9303</v>
      </c>
      <c r="I9124" s="6" t="s">
        <v>9600</v>
      </c>
      <c r="J9124" s="6" t="s">
        <v>5</v>
      </c>
      <c r="K9124" s="7">
        <v>0.33</v>
      </c>
      <c r="L9124" s="7">
        <f>IFERROR(VLOOKUP(SiscoTable[[#This Row],[Código]],Hoja2!A:B,2,0)*SiscoTable[[#This Row],[Provta(Uns)]],0)</f>
        <v>5.8080000000000007</v>
      </c>
      <c r="M9124" s="7">
        <v>0</v>
      </c>
      <c r="N9124" s="7">
        <v>10</v>
      </c>
      <c r="O9124" s="7">
        <f>IFERROR(VLOOKUP(SiscoTable[[#This Row],[Código]],Hoja2!A:B,2,0)*SiscoTable[[#This Row],[Stock_actual]],0)</f>
        <v>176</v>
      </c>
      <c r="P9124" s="6" t="s">
        <v>1250</v>
      </c>
      <c r="Q9124" s="7">
        <v>0</v>
      </c>
      <c r="R9124" s="7">
        <v>0</v>
      </c>
      <c r="S9124" s="7" t="s">
        <v>11926</v>
      </c>
      <c r="BI9124"/>
      <c r="BJ9124"/>
    </row>
    <row r="9125" spans="2:62" x14ac:dyDescent="0.4">
      <c r="B9125" s="1">
        <v>32310</v>
      </c>
      <c r="C9125" s="6" t="s">
        <v>8</v>
      </c>
      <c r="D9125" s="6" t="s">
        <v>8</v>
      </c>
      <c r="E9125" s="6" t="s">
        <v>8482</v>
      </c>
      <c r="F9125" s="6" t="s">
        <v>9030</v>
      </c>
      <c r="G9125" s="6" t="s">
        <v>9678</v>
      </c>
      <c r="H9125" s="6" t="s">
        <v>9681</v>
      </c>
      <c r="I9125" s="6" t="s">
        <v>9910</v>
      </c>
      <c r="J9125" s="6" t="s">
        <v>5</v>
      </c>
      <c r="K9125" s="7">
        <v>1.17</v>
      </c>
      <c r="L9125" s="7">
        <f>IFERROR(VLOOKUP(SiscoTable[[#This Row],[Código]],Hoja2!A:B,2,0)*SiscoTable[[#This Row],[Provta(Uns)]],0)</f>
        <v>33.344999999999999</v>
      </c>
      <c r="M9125" s="7">
        <v>0</v>
      </c>
      <c r="N9125" s="7">
        <v>17</v>
      </c>
      <c r="O9125" s="7">
        <f>IFERROR(VLOOKUP(SiscoTable[[#This Row],[Código]],Hoja2!A:B,2,0)*SiscoTable[[#This Row],[Stock_actual]],0)</f>
        <v>484.5</v>
      </c>
      <c r="P9125" s="6" t="s">
        <v>1133</v>
      </c>
      <c r="Q9125" s="7">
        <v>1</v>
      </c>
      <c r="R9125" s="7">
        <v>0</v>
      </c>
      <c r="S9125" s="7" t="s">
        <v>11926</v>
      </c>
      <c r="BI9125"/>
      <c r="BJ9125"/>
    </row>
    <row r="9126" spans="2:62" x14ac:dyDescent="0.4">
      <c r="B9126" s="1">
        <v>32311</v>
      </c>
      <c r="C9126" s="6" t="s">
        <v>8</v>
      </c>
      <c r="D9126" s="6" t="s">
        <v>8</v>
      </c>
      <c r="E9126" s="6" t="s">
        <v>8482</v>
      </c>
      <c r="F9126" s="6" t="s">
        <v>1736</v>
      </c>
      <c r="G9126" s="6" t="s">
        <v>10362</v>
      </c>
      <c r="H9126" s="6" t="s">
        <v>9322</v>
      </c>
      <c r="I9126" s="6" t="s">
        <v>10557</v>
      </c>
      <c r="J9126" s="6" t="s">
        <v>5</v>
      </c>
      <c r="K9126" s="7">
        <v>1.67</v>
      </c>
      <c r="L9126" s="7">
        <f>IFERROR(VLOOKUP(SiscoTable[[#This Row],[Código]],Hoja2!A:B,2,0)*SiscoTable[[#This Row],[Provta(Uns)]],0)</f>
        <v>24.215</v>
      </c>
      <c r="M9126" s="7">
        <v>36</v>
      </c>
      <c r="N9126" s="7">
        <v>1</v>
      </c>
      <c r="O9126" s="7">
        <f>IFERROR(VLOOKUP(SiscoTable[[#This Row],[Código]],Hoja2!A:B,2,0)*SiscoTable[[#This Row],[Stock_actual]],0)</f>
        <v>14.5</v>
      </c>
      <c r="P9126" s="6" t="s">
        <v>733</v>
      </c>
      <c r="Q9126" s="7">
        <v>2</v>
      </c>
      <c r="R9126" s="7">
        <v>0</v>
      </c>
      <c r="S9126" s="7" t="s">
        <v>11926</v>
      </c>
      <c r="BI9126"/>
      <c r="BJ9126"/>
    </row>
    <row r="9127" spans="2:62" x14ac:dyDescent="0.4">
      <c r="B9127" s="1">
        <v>32312</v>
      </c>
      <c r="C9127" s="6" t="s">
        <v>8</v>
      </c>
      <c r="D9127" s="6" t="s">
        <v>8</v>
      </c>
      <c r="E9127" s="6" t="s">
        <v>469</v>
      </c>
      <c r="F9127" s="6" t="s">
        <v>1050</v>
      </c>
      <c r="G9127" s="6" t="s">
        <v>1128</v>
      </c>
      <c r="H9127" s="6" t="s">
        <v>1185</v>
      </c>
      <c r="I9127" s="6" t="s">
        <v>1238</v>
      </c>
      <c r="J9127" s="6" t="s">
        <v>5</v>
      </c>
      <c r="K9127" s="7">
        <v>0</v>
      </c>
      <c r="L9127" s="7">
        <f>IFERROR(VLOOKUP(SiscoTable[[#This Row],[Código]],Hoja2!A:B,2,0)*SiscoTable[[#This Row],[Provta(Uns)]],0)</f>
        <v>0</v>
      </c>
      <c r="M9127" s="7">
        <v>0</v>
      </c>
      <c r="N9127" s="7">
        <v>0</v>
      </c>
      <c r="O9127" s="7">
        <f>IFERROR(VLOOKUP(SiscoTable[[#This Row],[Código]],Hoja2!A:B,2,0)*SiscoTable[[#This Row],[Stock_actual]],0)</f>
        <v>0</v>
      </c>
      <c r="P9127" s="6" t="s">
        <v>7</v>
      </c>
      <c r="Q9127" s="7">
        <v>0</v>
      </c>
      <c r="R9127" s="7">
        <v>0</v>
      </c>
      <c r="S9127" s="7" t="s">
        <v>11927</v>
      </c>
      <c r="BI9127"/>
      <c r="BJ9127"/>
    </row>
    <row r="9128" spans="2:62" x14ac:dyDescent="0.4">
      <c r="B9128" s="1">
        <v>32313</v>
      </c>
      <c r="C9128" s="6" t="s">
        <v>8</v>
      </c>
      <c r="D9128" s="6" t="s">
        <v>8</v>
      </c>
      <c r="E9128" s="6" t="s">
        <v>8482</v>
      </c>
      <c r="F9128" s="6" t="s">
        <v>10720</v>
      </c>
      <c r="G9128" s="6" t="s">
        <v>10981</v>
      </c>
      <c r="H9128" s="6" t="s">
        <v>10249</v>
      </c>
      <c r="I9128" s="6" t="s">
        <v>11101</v>
      </c>
      <c r="J9128" s="6" t="s">
        <v>5</v>
      </c>
      <c r="K9128" s="7">
        <v>3.5</v>
      </c>
      <c r="L9128" s="7">
        <f>IFERROR(VLOOKUP(SiscoTable[[#This Row],[Código]],Hoja2!A:B,2,0)*SiscoTable[[#This Row],[Provta(Uns)]],0)</f>
        <v>32.199999999999996</v>
      </c>
      <c r="M9128" s="7">
        <v>0</v>
      </c>
      <c r="N9128" s="7">
        <v>51</v>
      </c>
      <c r="O9128" s="7">
        <f>IFERROR(VLOOKUP(SiscoTable[[#This Row],[Código]],Hoja2!A:B,2,0)*SiscoTable[[#This Row],[Stock_actual]],0)</f>
        <v>469.2</v>
      </c>
      <c r="P9128" s="6" t="s">
        <v>7159</v>
      </c>
      <c r="Q9128" s="7">
        <v>4</v>
      </c>
      <c r="R9128" s="7">
        <v>0</v>
      </c>
      <c r="S9128" s="7" t="s">
        <v>11926</v>
      </c>
      <c r="BI9128"/>
      <c r="BJ9128"/>
    </row>
    <row r="9129" spans="2:62" x14ac:dyDescent="0.4">
      <c r="B9129" s="1">
        <v>32314</v>
      </c>
      <c r="C9129" s="6" t="s">
        <v>8</v>
      </c>
      <c r="D9129" s="6" t="s">
        <v>8</v>
      </c>
      <c r="E9129" s="6" t="s">
        <v>8482</v>
      </c>
      <c r="F9129" s="6" t="s">
        <v>1736</v>
      </c>
      <c r="G9129" s="6" t="s">
        <v>10193</v>
      </c>
      <c r="H9129" s="6" t="s">
        <v>10199</v>
      </c>
      <c r="I9129" s="6" t="s">
        <v>10313</v>
      </c>
      <c r="J9129" s="6" t="s">
        <v>5</v>
      </c>
      <c r="K9129" s="7">
        <v>2.67</v>
      </c>
      <c r="L9129" s="7">
        <f>IFERROR(VLOOKUP(SiscoTable[[#This Row],[Código]],Hoja2!A:B,2,0)*SiscoTable[[#This Row],[Provta(Uns)]],0)</f>
        <v>45.923999999999999</v>
      </c>
      <c r="M9129" s="7">
        <v>0</v>
      </c>
      <c r="N9129" s="7">
        <v>25</v>
      </c>
      <c r="O9129" s="7">
        <f>IFERROR(VLOOKUP(SiscoTable[[#This Row],[Código]],Hoja2!A:B,2,0)*SiscoTable[[#This Row],[Stock_actual]],0)</f>
        <v>430</v>
      </c>
      <c r="P9129" s="6" t="s">
        <v>4102</v>
      </c>
      <c r="Q9129" s="7">
        <v>3</v>
      </c>
      <c r="R9129" s="7">
        <v>0</v>
      </c>
      <c r="S9129" s="7" t="s">
        <v>11926</v>
      </c>
      <c r="BI9129"/>
      <c r="BJ9129"/>
    </row>
    <row r="9130" spans="2:62" x14ac:dyDescent="0.4">
      <c r="B9130" s="1">
        <v>32315</v>
      </c>
      <c r="C9130" s="6" t="s">
        <v>30</v>
      </c>
      <c r="D9130" s="6" t="s">
        <v>30</v>
      </c>
      <c r="E9130" s="6" t="s">
        <v>3268</v>
      </c>
      <c r="F9130" s="6" t="s">
        <v>8283</v>
      </c>
      <c r="G9130" s="6" t="s">
        <v>8321</v>
      </c>
      <c r="H9130" s="6" t="s">
        <v>1058</v>
      </c>
      <c r="I9130" s="6" t="s">
        <v>8389</v>
      </c>
      <c r="J9130" s="6" t="s">
        <v>5</v>
      </c>
      <c r="K9130" s="7">
        <v>20.170000000000002</v>
      </c>
      <c r="L9130" s="7">
        <f>IFERROR(VLOOKUP(SiscoTable[[#This Row],[Código]],Hoja2!A:B,2,0)*SiscoTable[[#This Row],[Provta(Uns)]],0)</f>
        <v>84.714000000000013</v>
      </c>
      <c r="M9130" s="7">
        <v>0</v>
      </c>
      <c r="N9130" s="7">
        <v>179</v>
      </c>
      <c r="O9130" s="7">
        <f>IFERROR(VLOOKUP(SiscoTable[[#This Row],[Código]],Hoja2!A:B,2,0)*SiscoTable[[#This Row],[Stock_actual]],0)</f>
        <v>751.80000000000007</v>
      </c>
      <c r="P9130" s="6" t="s">
        <v>8390</v>
      </c>
      <c r="Q9130" s="7">
        <v>22</v>
      </c>
      <c r="R9130" s="7">
        <v>0</v>
      </c>
      <c r="S9130" s="7" t="s">
        <v>11928</v>
      </c>
      <c r="BI9130"/>
      <c r="BJ9130"/>
    </row>
    <row r="9131" spans="2:62" x14ac:dyDescent="0.4">
      <c r="B9131" s="1">
        <v>32316</v>
      </c>
      <c r="C9131" s="6" t="s">
        <v>30</v>
      </c>
      <c r="D9131" s="6" t="s">
        <v>30</v>
      </c>
      <c r="E9131" s="6" t="s">
        <v>3268</v>
      </c>
      <c r="F9131" s="6" t="s">
        <v>8283</v>
      </c>
      <c r="G9131" s="6" t="s">
        <v>8321</v>
      </c>
      <c r="H9131" s="6" t="s">
        <v>1053</v>
      </c>
      <c r="I9131" s="6" t="s">
        <v>8391</v>
      </c>
      <c r="J9131" s="6" t="s">
        <v>5</v>
      </c>
      <c r="K9131" s="7">
        <v>35.33</v>
      </c>
      <c r="L9131" s="7">
        <f>IFERROR(VLOOKUP(SiscoTable[[#This Row],[Código]],Hoja2!A:B,2,0)*SiscoTable[[#This Row],[Provta(Uns)]],0)</f>
        <v>176.64999999999998</v>
      </c>
      <c r="M9131" s="7">
        <v>0</v>
      </c>
      <c r="N9131" s="7">
        <v>359</v>
      </c>
      <c r="O9131" s="7">
        <f>IFERROR(VLOOKUP(SiscoTable[[#This Row],[Código]],Hoja2!A:B,2,0)*SiscoTable[[#This Row],[Stock_actual]],0)</f>
        <v>1795</v>
      </c>
      <c r="P9131" s="6" t="s">
        <v>4727</v>
      </c>
      <c r="Q9131" s="7">
        <v>39</v>
      </c>
      <c r="R9131" s="7">
        <v>0</v>
      </c>
      <c r="S9131" s="7" t="s">
        <v>11928</v>
      </c>
      <c r="BI9131"/>
      <c r="BJ9131"/>
    </row>
    <row r="9132" spans="2:62" x14ac:dyDescent="0.4">
      <c r="B9132" s="1">
        <v>32317</v>
      </c>
      <c r="C9132" s="6" t="s">
        <v>8</v>
      </c>
      <c r="D9132" s="6" t="s">
        <v>8</v>
      </c>
      <c r="E9132" s="6" t="s">
        <v>3268</v>
      </c>
      <c r="F9132" s="6" t="s">
        <v>6803</v>
      </c>
      <c r="G9132" s="6" t="s">
        <v>7041</v>
      </c>
      <c r="H9132" s="6" t="s">
        <v>1053</v>
      </c>
      <c r="I9132" s="6" t="s">
        <v>7085</v>
      </c>
      <c r="J9132" s="6" t="s">
        <v>5</v>
      </c>
      <c r="K9132" s="7">
        <v>9.5</v>
      </c>
      <c r="L9132" s="7">
        <f>IFERROR(VLOOKUP(SiscoTable[[#This Row],[Código]],Hoja2!A:B,2,0)*SiscoTable[[#This Row],[Provta(Uns)]],0)</f>
        <v>49.4</v>
      </c>
      <c r="M9132" s="7">
        <v>0</v>
      </c>
      <c r="N9132" s="7">
        <v>87</v>
      </c>
      <c r="O9132" s="7">
        <f>IFERROR(VLOOKUP(SiscoTable[[#This Row],[Código]],Hoja2!A:B,2,0)*SiscoTable[[#This Row],[Stock_actual]],0)</f>
        <v>452.40000000000003</v>
      </c>
      <c r="P9132" s="6" t="s">
        <v>7164</v>
      </c>
      <c r="Q9132" s="7">
        <v>11</v>
      </c>
      <c r="R9132" s="7">
        <v>0</v>
      </c>
      <c r="S9132" s="7" t="s">
        <v>11925</v>
      </c>
      <c r="BI9132"/>
      <c r="BJ9132"/>
    </row>
    <row r="9133" spans="2:62" x14ac:dyDescent="0.4">
      <c r="B9133" s="1">
        <v>32318</v>
      </c>
      <c r="C9133" s="6" t="s">
        <v>8</v>
      </c>
      <c r="D9133" s="6" t="s">
        <v>8</v>
      </c>
      <c r="E9133" s="6" t="s">
        <v>0</v>
      </c>
      <c r="F9133" s="6" t="s">
        <v>37</v>
      </c>
      <c r="G9133" s="6" t="s">
        <v>37</v>
      </c>
      <c r="H9133" s="6" t="s">
        <v>4</v>
      </c>
      <c r="I9133" s="6" t="s">
        <v>55</v>
      </c>
      <c r="J9133" s="6" t="s">
        <v>5</v>
      </c>
      <c r="K9133" s="7">
        <v>0</v>
      </c>
      <c r="L9133" s="7">
        <f>IFERROR(VLOOKUP(SiscoTable[[#This Row],[Código]],Hoja2!A:B,2,0)*SiscoTable[[#This Row],[Provta(Uns)]],0)</f>
        <v>0</v>
      </c>
      <c r="M9133" s="7">
        <v>0</v>
      </c>
      <c r="N9133" s="7">
        <v>0</v>
      </c>
      <c r="O9133" s="7">
        <f>IFERROR(VLOOKUP(SiscoTable[[#This Row],[Código]],Hoja2!A:B,2,0)*SiscoTable[[#This Row],[Stock_actual]],0)</f>
        <v>0</v>
      </c>
      <c r="P9133" s="6" t="s">
        <v>7</v>
      </c>
      <c r="Q9133" s="7">
        <v>0</v>
      </c>
      <c r="R9133" s="7">
        <v>0</v>
      </c>
      <c r="S9133" s="7" t="s">
        <v>11923</v>
      </c>
      <c r="BI9133"/>
      <c r="BJ9133"/>
    </row>
    <row r="9134" spans="2:62" x14ac:dyDescent="0.4">
      <c r="B9134" s="1">
        <v>32319</v>
      </c>
      <c r="C9134" s="6" t="s">
        <v>8</v>
      </c>
      <c r="D9134" s="6" t="s">
        <v>8</v>
      </c>
      <c r="E9134" s="6" t="s">
        <v>0</v>
      </c>
      <c r="F9134" s="6" t="s">
        <v>18</v>
      </c>
      <c r="G9134" s="6" t="s">
        <v>22</v>
      </c>
      <c r="H9134" s="6" t="s">
        <v>4</v>
      </c>
      <c r="I9134" s="6" t="s">
        <v>36</v>
      </c>
      <c r="J9134" s="6" t="s">
        <v>5</v>
      </c>
      <c r="K9134" s="7">
        <v>0</v>
      </c>
      <c r="L9134" s="7">
        <f>IFERROR(VLOOKUP(SiscoTable[[#This Row],[Código]],Hoja2!A:B,2,0)*SiscoTable[[#This Row],[Provta(Uns)]],0)</f>
        <v>0</v>
      </c>
      <c r="M9134" s="7">
        <v>0</v>
      </c>
      <c r="N9134" s="7">
        <v>0</v>
      </c>
      <c r="O9134" s="7">
        <f>IFERROR(VLOOKUP(SiscoTable[[#This Row],[Código]],Hoja2!A:B,2,0)*SiscoTable[[#This Row],[Stock_actual]],0)</f>
        <v>0</v>
      </c>
      <c r="P9134" s="6" t="s">
        <v>7</v>
      </c>
      <c r="Q9134" s="7">
        <v>0</v>
      </c>
      <c r="R9134" s="7">
        <v>0</v>
      </c>
      <c r="S9134" s="7" t="s">
        <v>11923</v>
      </c>
      <c r="BI9134"/>
      <c r="BJ9134"/>
    </row>
    <row r="9135" spans="2:62" x14ac:dyDescent="0.4">
      <c r="B9135" s="1">
        <v>32320</v>
      </c>
      <c r="C9135" s="6" t="s">
        <v>8</v>
      </c>
      <c r="D9135" s="6" t="s">
        <v>8</v>
      </c>
      <c r="E9135" s="6" t="s">
        <v>3268</v>
      </c>
      <c r="F9135" s="6" t="s">
        <v>3269</v>
      </c>
      <c r="G9135" s="6" t="s">
        <v>4161</v>
      </c>
      <c r="H9135" s="6" t="s">
        <v>4179</v>
      </c>
      <c r="I9135" s="6" t="s">
        <v>4210</v>
      </c>
      <c r="J9135" s="6" t="s">
        <v>5</v>
      </c>
      <c r="K9135" s="7">
        <v>0</v>
      </c>
      <c r="L9135" s="7">
        <f>IFERROR(VLOOKUP(SiscoTable[[#This Row],[Código]],Hoja2!A:B,2,0)*SiscoTable[[#This Row],[Provta(Uns)]],0)</f>
        <v>0</v>
      </c>
      <c r="M9135" s="7">
        <v>0</v>
      </c>
      <c r="N9135" s="7">
        <v>0</v>
      </c>
      <c r="O9135" s="7">
        <f>IFERROR(VLOOKUP(SiscoTable[[#This Row],[Código]],Hoja2!A:B,2,0)*SiscoTable[[#This Row],[Stock_actual]],0)</f>
        <v>0</v>
      </c>
      <c r="P9135" s="6" t="s">
        <v>7</v>
      </c>
      <c r="Q9135" s="7">
        <v>0</v>
      </c>
      <c r="R9135" s="7">
        <v>0</v>
      </c>
      <c r="S9135" s="7" t="s">
        <v>11925</v>
      </c>
      <c r="BI9135"/>
      <c r="BJ9135"/>
    </row>
    <row r="9136" spans="2:62" x14ac:dyDescent="0.4">
      <c r="B9136" s="1">
        <v>32321</v>
      </c>
      <c r="C9136" s="6" t="s">
        <v>8</v>
      </c>
      <c r="D9136" s="6" t="s">
        <v>8</v>
      </c>
      <c r="E9136" s="6" t="s">
        <v>8482</v>
      </c>
      <c r="F9136" s="6" t="s">
        <v>10720</v>
      </c>
      <c r="G9136" s="6" t="s">
        <v>10957</v>
      </c>
      <c r="H9136" s="6" t="s">
        <v>10971</v>
      </c>
      <c r="I9136" s="6" t="s">
        <v>10970</v>
      </c>
      <c r="J9136" s="6" t="s">
        <v>5</v>
      </c>
      <c r="K9136" s="7">
        <v>4.83</v>
      </c>
      <c r="L9136" s="7">
        <f>IFERROR(VLOOKUP(SiscoTable[[#This Row],[Código]],Hoja2!A:B,2,0)*SiscoTable[[#This Row],[Provta(Uns)]],0)</f>
        <v>19.32</v>
      </c>
      <c r="M9136" s="7">
        <v>0</v>
      </c>
      <c r="N9136" s="7">
        <v>0</v>
      </c>
      <c r="O9136" s="7">
        <f>IFERROR(VLOOKUP(SiscoTable[[#This Row],[Código]],Hoja2!A:B,2,0)*SiscoTable[[#This Row],[Stock_actual]],0)</f>
        <v>0</v>
      </c>
      <c r="P9136" s="6" t="s">
        <v>7</v>
      </c>
      <c r="Q9136" s="7">
        <v>5</v>
      </c>
      <c r="R9136" s="7">
        <v>9.6</v>
      </c>
      <c r="S9136" s="7" t="s">
        <v>11926</v>
      </c>
      <c r="BI9136"/>
      <c r="BJ9136"/>
    </row>
    <row r="9137" spans="2:62" x14ac:dyDescent="0.4">
      <c r="B9137" s="1">
        <v>32322</v>
      </c>
      <c r="C9137" s="6" t="s">
        <v>8</v>
      </c>
      <c r="D9137" s="6" t="s">
        <v>8</v>
      </c>
      <c r="E9137" s="6" t="s">
        <v>8482</v>
      </c>
      <c r="F9137" s="6" t="s">
        <v>10720</v>
      </c>
      <c r="G9137" s="6" t="s">
        <v>10957</v>
      </c>
      <c r="H9137" s="6" t="s">
        <v>10971</v>
      </c>
      <c r="I9137" s="6" t="s">
        <v>10972</v>
      </c>
      <c r="J9137" s="6" t="s">
        <v>5</v>
      </c>
      <c r="K9137" s="7">
        <v>2.17</v>
      </c>
      <c r="L9137" s="7">
        <f>IFERROR(VLOOKUP(SiscoTable[[#This Row],[Código]],Hoja2!A:B,2,0)*SiscoTable[[#This Row],[Provta(Uns)]],0)</f>
        <v>8.68</v>
      </c>
      <c r="M9137" s="7">
        <v>0</v>
      </c>
      <c r="N9137" s="7">
        <v>23</v>
      </c>
      <c r="O9137" s="7">
        <f>IFERROR(VLOOKUP(SiscoTable[[#This Row],[Código]],Hoja2!A:B,2,0)*SiscoTable[[#This Row],[Stock_actual]],0)</f>
        <v>92</v>
      </c>
      <c r="P9137" s="6" t="s">
        <v>5118</v>
      </c>
      <c r="Q9137" s="7">
        <v>2</v>
      </c>
      <c r="R9137" s="7">
        <v>0</v>
      </c>
      <c r="S9137" s="7" t="s">
        <v>11926</v>
      </c>
      <c r="BI9137"/>
      <c r="BJ9137"/>
    </row>
    <row r="9138" spans="2:62" x14ac:dyDescent="0.4">
      <c r="B9138" s="1">
        <v>32323</v>
      </c>
      <c r="C9138" s="6" t="s">
        <v>8</v>
      </c>
      <c r="D9138" s="6" t="s">
        <v>8</v>
      </c>
      <c r="E9138" s="6" t="s">
        <v>8482</v>
      </c>
      <c r="F9138" s="6" t="s">
        <v>10720</v>
      </c>
      <c r="G9138" s="6" t="s">
        <v>10957</v>
      </c>
      <c r="H9138" s="6" t="s">
        <v>10971</v>
      </c>
      <c r="I9138" s="6" t="s">
        <v>10973</v>
      </c>
      <c r="J9138" s="6" t="s">
        <v>5</v>
      </c>
      <c r="K9138" s="7">
        <v>3.67</v>
      </c>
      <c r="L9138" s="7">
        <f>IFERROR(VLOOKUP(SiscoTable[[#This Row],[Código]],Hoja2!A:B,2,0)*SiscoTable[[#This Row],[Provta(Uns)]],0)</f>
        <v>14.68</v>
      </c>
      <c r="M9138" s="7">
        <v>0</v>
      </c>
      <c r="N9138" s="7">
        <v>22</v>
      </c>
      <c r="O9138" s="7">
        <f>IFERROR(VLOOKUP(SiscoTable[[#This Row],[Código]],Hoja2!A:B,2,0)*SiscoTable[[#This Row],[Stock_actual]],0)</f>
        <v>88</v>
      </c>
      <c r="P9138" s="6" t="s">
        <v>1014</v>
      </c>
      <c r="Q9138" s="7">
        <v>4</v>
      </c>
      <c r="R9138" s="7">
        <v>0</v>
      </c>
      <c r="S9138" s="7" t="s">
        <v>11926</v>
      </c>
      <c r="BI9138"/>
      <c r="BJ9138"/>
    </row>
    <row r="9139" spans="2:62" x14ac:dyDescent="0.4">
      <c r="B9139" s="1">
        <v>32324</v>
      </c>
      <c r="C9139" s="6" t="s">
        <v>8</v>
      </c>
      <c r="D9139" s="6" t="s">
        <v>8</v>
      </c>
      <c r="E9139" s="6" t="s">
        <v>8482</v>
      </c>
      <c r="F9139" s="6" t="s">
        <v>10720</v>
      </c>
      <c r="G9139" s="6" t="s">
        <v>10957</v>
      </c>
      <c r="H9139" s="6" t="s">
        <v>10971</v>
      </c>
      <c r="I9139" s="6" t="s">
        <v>10974</v>
      </c>
      <c r="J9139" s="6" t="s">
        <v>5</v>
      </c>
      <c r="K9139" s="7">
        <v>10.5</v>
      </c>
      <c r="L9139" s="7">
        <f>IFERROR(VLOOKUP(SiscoTable[[#This Row],[Código]],Hoja2!A:B,2,0)*SiscoTable[[#This Row],[Provta(Uns)]],0)</f>
        <v>36.75</v>
      </c>
      <c r="M9139" s="7">
        <v>0</v>
      </c>
      <c r="N9139" s="7">
        <v>33</v>
      </c>
      <c r="O9139" s="7">
        <f>IFERROR(VLOOKUP(SiscoTable[[#This Row],[Código]],Hoja2!A:B,2,0)*SiscoTable[[#This Row],[Stock_actual]],0)</f>
        <v>115.5</v>
      </c>
      <c r="P9139" s="6" t="s">
        <v>3306</v>
      </c>
      <c r="Q9139" s="7">
        <v>12</v>
      </c>
      <c r="R9139" s="7">
        <v>0</v>
      </c>
      <c r="S9139" s="7" t="s">
        <v>11926</v>
      </c>
      <c r="BI9139"/>
      <c r="BJ9139"/>
    </row>
    <row r="9140" spans="2:62" x14ac:dyDescent="0.4">
      <c r="B9140" s="1">
        <v>32325</v>
      </c>
      <c r="C9140" s="6" t="s">
        <v>8</v>
      </c>
      <c r="D9140" s="6" t="s">
        <v>8</v>
      </c>
      <c r="E9140" s="6" t="s">
        <v>3268</v>
      </c>
      <c r="F9140" s="6" t="s">
        <v>6059</v>
      </c>
      <c r="G9140" s="6" t="s">
        <v>6489</v>
      </c>
      <c r="H9140" s="6" t="s">
        <v>6340</v>
      </c>
      <c r="I9140" s="6" t="s">
        <v>6686</v>
      </c>
      <c r="J9140" s="6" t="s">
        <v>5</v>
      </c>
      <c r="K9140" s="7">
        <v>0</v>
      </c>
      <c r="L9140" s="7">
        <f>IFERROR(VLOOKUP(SiscoTable[[#This Row],[Código]],Hoja2!A:B,2,0)*SiscoTable[[#This Row],[Provta(Uns)]],0)</f>
        <v>0</v>
      </c>
      <c r="M9140" s="7">
        <v>0</v>
      </c>
      <c r="N9140" s="7">
        <v>6</v>
      </c>
      <c r="O9140" s="7">
        <f>IFERROR(VLOOKUP(SiscoTable[[#This Row],[Código]],Hoja2!A:B,2,0)*SiscoTable[[#This Row],[Stock_actual]],0)</f>
        <v>179.39999999999998</v>
      </c>
      <c r="P9140" s="6" t="s">
        <v>134</v>
      </c>
      <c r="Q9140" s="7">
        <v>0</v>
      </c>
      <c r="R9140" s="7">
        <v>0</v>
      </c>
      <c r="S9140" s="7" t="s">
        <v>11925</v>
      </c>
      <c r="BI9140"/>
      <c r="BJ9140"/>
    </row>
    <row r="9141" spans="2:62" x14ac:dyDescent="0.4">
      <c r="B9141" s="1">
        <v>32326</v>
      </c>
      <c r="C9141" s="6" t="s">
        <v>8</v>
      </c>
      <c r="D9141" s="6" t="s">
        <v>8</v>
      </c>
      <c r="E9141" s="6" t="s">
        <v>3268</v>
      </c>
      <c r="F9141" s="6" t="s">
        <v>6059</v>
      </c>
      <c r="G9141" s="6" t="s">
        <v>6489</v>
      </c>
      <c r="H9141" s="6" t="s">
        <v>6340</v>
      </c>
      <c r="I9141" s="6" t="s">
        <v>6687</v>
      </c>
      <c r="J9141" s="6" t="s">
        <v>5</v>
      </c>
      <c r="K9141" s="7">
        <v>0</v>
      </c>
      <c r="L9141" s="7">
        <f>IFERROR(VLOOKUP(SiscoTable[[#This Row],[Código]],Hoja2!A:B,2,0)*SiscoTable[[#This Row],[Provta(Uns)]],0)</f>
        <v>0</v>
      </c>
      <c r="M9141" s="7">
        <v>0</v>
      </c>
      <c r="N9141" s="7">
        <v>6</v>
      </c>
      <c r="O9141" s="7">
        <f>IFERROR(VLOOKUP(SiscoTable[[#This Row],[Código]],Hoja2!A:B,2,0)*SiscoTable[[#This Row],[Stock_actual]],0)</f>
        <v>179.39999999999998</v>
      </c>
      <c r="P9141" s="6" t="s">
        <v>134</v>
      </c>
      <c r="Q9141" s="7">
        <v>0</v>
      </c>
      <c r="R9141" s="7">
        <v>0</v>
      </c>
      <c r="S9141" s="7" t="s">
        <v>11925</v>
      </c>
      <c r="BI9141"/>
      <c r="BJ9141"/>
    </row>
    <row r="9142" spans="2:62" x14ac:dyDescent="0.4">
      <c r="B9142" s="1">
        <v>32327</v>
      </c>
      <c r="C9142" s="6" t="s">
        <v>8</v>
      </c>
      <c r="D9142" s="6" t="s">
        <v>8</v>
      </c>
      <c r="E9142" s="6" t="s">
        <v>3268</v>
      </c>
      <c r="F9142" s="6" t="s">
        <v>6059</v>
      </c>
      <c r="G9142" s="6" t="s">
        <v>6489</v>
      </c>
      <c r="H9142" s="6" t="s">
        <v>6340</v>
      </c>
      <c r="I9142" s="6" t="s">
        <v>6688</v>
      </c>
      <c r="J9142" s="6" t="s">
        <v>5</v>
      </c>
      <c r="K9142" s="7">
        <v>0</v>
      </c>
      <c r="L9142" s="7">
        <f>IFERROR(VLOOKUP(SiscoTable[[#This Row],[Código]],Hoja2!A:B,2,0)*SiscoTable[[#This Row],[Provta(Uns)]],0)</f>
        <v>0</v>
      </c>
      <c r="M9142" s="7">
        <v>0</v>
      </c>
      <c r="N9142" s="7">
        <v>6</v>
      </c>
      <c r="O9142" s="7">
        <f>IFERROR(VLOOKUP(SiscoTable[[#This Row],[Código]],Hoja2!A:B,2,0)*SiscoTable[[#This Row],[Stock_actual]],0)</f>
        <v>179.39999999999998</v>
      </c>
      <c r="P9142" s="6" t="s">
        <v>134</v>
      </c>
      <c r="Q9142" s="7">
        <v>0</v>
      </c>
      <c r="R9142" s="7">
        <v>0</v>
      </c>
      <c r="S9142" s="7" t="s">
        <v>11925</v>
      </c>
      <c r="BI9142"/>
      <c r="BJ9142"/>
    </row>
    <row r="9143" spans="2:62" x14ac:dyDescent="0.4">
      <c r="B9143" s="1">
        <v>32328</v>
      </c>
      <c r="C9143" s="6" t="s">
        <v>8</v>
      </c>
      <c r="D9143" s="6" t="s">
        <v>8</v>
      </c>
      <c r="E9143" s="6" t="s">
        <v>3268</v>
      </c>
      <c r="F9143" s="6" t="s">
        <v>6059</v>
      </c>
      <c r="G9143" s="6" t="s">
        <v>6489</v>
      </c>
      <c r="H9143" s="6" t="s">
        <v>6340</v>
      </c>
      <c r="I9143" s="6" t="s">
        <v>6689</v>
      </c>
      <c r="J9143" s="6" t="s">
        <v>5</v>
      </c>
      <c r="K9143" s="7">
        <v>0.17</v>
      </c>
      <c r="L9143" s="7">
        <f>IFERROR(VLOOKUP(SiscoTable[[#This Row],[Código]],Hoja2!A:B,2,0)*SiscoTable[[#This Row],[Provta(Uns)]],0)</f>
        <v>5.0830000000000002</v>
      </c>
      <c r="M9143" s="7">
        <v>0</v>
      </c>
      <c r="N9143" s="7">
        <v>5</v>
      </c>
      <c r="O9143" s="7">
        <f>IFERROR(VLOOKUP(SiscoTable[[#This Row],[Código]],Hoja2!A:B,2,0)*SiscoTable[[#This Row],[Stock_actual]],0)</f>
        <v>149.5</v>
      </c>
      <c r="P9143" s="6" t="s">
        <v>146</v>
      </c>
      <c r="Q9143" s="7">
        <v>0</v>
      </c>
      <c r="R9143" s="7">
        <v>0</v>
      </c>
      <c r="S9143" s="7" t="s">
        <v>11925</v>
      </c>
      <c r="BI9143"/>
      <c r="BJ9143"/>
    </row>
    <row r="9144" spans="2:62" x14ac:dyDescent="0.4">
      <c r="B9144" s="1">
        <v>32329</v>
      </c>
      <c r="C9144" s="6" t="s">
        <v>8</v>
      </c>
      <c r="D9144" s="6" t="s">
        <v>8</v>
      </c>
      <c r="E9144" s="6" t="s">
        <v>3268</v>
      </c>
      <c r="F9144" s="6" t="s">
        <v>6059</v>
      </c>
      <c r="G9144" s="6" t="s">
        <v>6489</v>
      </c>
      <c r="H9144" s="6" t="s">
        <v>6340</v>
      </c>
      <c r="I9144" s="6" t="s">
        <v>6690</v>
      </c>
      <c r="J9144" s="6" t="s">
        <v>5</v>
      </c>
      <c r="K9144" s="7">
        <v>0.17</v>
      </c>
      <c r="L9144" s="7">
        <f>IFERROR(VLOOKUP(SiscoTable[[#This Row],[Código]],Hoja2!A:B,2,0)*SiscoTable[[#This Row],[Provta(Uns)]],0)</f>
        <v>5.0830000000000002</v>
      </c>
      <c r="M9144" s="7">
        <v>0</v>
      </c>
      <c r="N9144" s="7">
        <v>5</v>
      </c>
      <c r="O9144" s="7">
        <f>IFERROR(VLOOKUP(SiscoTable[[#This Row],[Código]],Hoja2!A:B,2,0)*SiscoTable[[#This Row],[Stock_actual]],0)</f>
        <v>149.5</v>
      </c>
      <c r="P9144" s="6" t="s">
        <v>146</v>
      </c>
      <c r="Q9144" s="7">
        <v>0</v>
      </c>
      <c r="R9144" s="7">
        <v>0</v>
      </c>
      <c r="S9144" s="7" t="s">
        <v>11925</v>
      </c>
      <c r="BI9144"/>
      <c r="BJ9144"/>
    </row>
    <row r="9145" spans="2:62" x14ac:dyDescent="0.4">
      <c r="B9145" s="1">
        <v>32330</v>
      </c>
      <c r="C9145" s="6" t="s">
        <v>8</v>
      </c>
      <c r="D9145" s="6" t="s">
        <v>8</v>
      </c>
      <c r="E9145" s="6" t="s">
        <v>8482</v>
      </c>
      <c r="F9145" s="6" t="s">
        <v>10720</v>
      </c>
      <c r="G9145" s="6" t="s">
        <v>11504</v>
      </c>
      <c r="H9145" s="6" t="s">
        <v>10954</v>
      </c>
      <c r="I9145" s="6" t="s">
        <v>11580</v>
      </c>
      <c r="J9145" s="6" t="s">
        <v>5</v>
      </c>
      <c r="K9145" s="7">
        <v>1</v>
      </c>
      <c r="L9145" s="7">
        <f>IFERROR(VLOOKUP(SiscoTable[[#This Row],[Código]],Hoja2!A:B,2,0)*SiscoTable[[#This Row],[Provta(Uns)]],0)</f>
        <v>8.5</v>
      </c>
      <c r="M9145" s="7">
        <v>0</v>
      </c>
      <c r="N9145" s="7">
        <v>6</v>
      </c>
      <c r="O9145" s="7">
        <f>IFERROR(VLOOKUP(SiscoTable[[#This Row],[Código]],Hoja2!A:B,2,0)*SiscoTable[[#This Row],[Stock_actual]],0)</f>
        <v>51</v>
      </c>
      <c r="P9145" s="6" t="s">
        <v>1014</v>
      </c>
      <c r="Q9145" s="7">
        <v>1</v>
      </c>
      <c r="R9145" s="7">
        <v>0</v>
      </c>
      <c r="S9145" s="7" t="s">
        <v>11926</v>
      </c>
      <c r="BI9145"/>
      <c r="BJ9145"/>
    </row>
    <row r="9146" spans="2:62" x14ac:dyDescent="0.4">
      <c r="B9146" s="1">
        <v>32331</v>
      </c>
      <c r="C9146" s="6" t="s">
        <v>8</v>
      </c>
      <c r="D9146" s="6" t="s">
        <v>8</v>
      </c>
      <c r="E9146" s="6" t="s">
        <v>8482</v>
      </c>
      <c r="F9146" s="6" t="s">
        <v>10720</v>
      </c>
      <c r="G9146" s="6" t="s">
        <v>11504</v>
      </c>
      <c r="H9146" s="6" t="s">
        <v>10954</v>
      </c>
      <c r="I9146" s="6" t="s">
        <v>11581</v>
      </c>
      <c r="J9146" s="6" t="s">
        <v>5</v>
      </c>
      <c r="K9146" s="7">
        <v>0.33</v>
      </c>
      <c r="L9146" s="7">
        <f>IFERROR(VLOOKUP(SiscoTable[[#This Row],[Código]],Hoja2!A:B,2,0)*SiscoTable[[#This Row],[Provta(Uns)]],0)</f>
        <v>2.7720000000000002</v>
      </c>
      <c r="M9146" s="7">
        <v>0</v>
      </c>
      <c r="N9146" s="7">
        <v>23</v>
      </c>
      <c r="O9146" s="7">
        <f>IFERROR(VLOOKUP(SiscoTable[[#This Row],[Código]],Hoja2!A:B,2,0)*SiscoTable[[#This Row],[Stock_actual]],0)</f>
        <v>193.20000000000002</v>
      </c>
      <c r="P9146" s="6" t="s">
        <v>11582</v>
      </c>
      <c r="Q9146" s="7">
        <v>0</v>
      </c>
      <c r="R9146" s="7">
        <v>0</v>
      </c>
      <c r="S9146" s="7" t="s">
        <v>11926</v>
      </c>
      <c r="BI9146"/>
      <c r="BJ9146"/>
    </row>
    <row r="9147" spans="2:62" x14ac:dyDescent="0.4">
      <c r="B9147" s="1">
        <v>32332</v>
      </c>
      <c r="C9147" s="6" t="s">
        <v>8</v>
      </c>
      <c r="D9147" s="6" t="s">
        <v>8</v>
      </c>
      <c r="E9147" s="6" t="s">
        <v>8482</v>
      </c>
      <c r="F9147" s="6" t="s">
        <v>10720</v>
      </c>
      <c r="G9147" s="6" t="s">
        <v>11504</v>
      </c>
      <c r="H9147" s="6" t="s">
        <v>10954</v>
      </c>
      <c r="I9147" s="6" t="s">
        <v>11583</v>
      </c>
      <c r="J9147" s="6" t="s">
        <v>5</v>
      </c>
      <c r="K9147" s="7">
        <v>0.17</v>
      </c>
      <c r="L9147" s="7">
        <f>IFERROR(VLOOKUP(SiscoTable[[#This Row],[Código]],Hoja2!A:B,2,0)*SiscoTable[[#This Row],[Provta(Uns)]],0)</f>
        <v>3.4340000000000002</v>
      </c>
      <c r="M9147" s="7">
        <v>0</v>
      </c>
      <c r="N9147" s="7">
        <v>1</v>
      </c>
      <c r="O9147" s="7">
        <f>IFERROR(VLOOKUP(SiscoTable[[#This Row],[Código]],Hoja2!A:B,2,0)*SiscoTable[[#This Row],[Stock_actual]],0)</f>
        <v>20.2</v>
      </c>
      <c r="P9147" s="6" t="s">
        <v>630</v>
      </c>
      <c r="Q9147" s="7">
        <v>0</v>
      </c>
      <c r="R9147" s="7">
        <v>0</v>
      </c>
      <c r="S9147" s="7" t="s">
        <v>11926</v>
      </c>
      <c r="BI9147"/>
      <c r="BJ9147"/>
    </row>
    <row r="9148" spans="2:62" x14ac:dyDescent="0.4">
      <c r="B9148" s="1">
        <v>32333</v>
      </c>
      <c r="C9148" s="6" t="s">
        <v>8</v>
      </c>
      <c r="D9148" s="6" t="s">
        <v>8</v>
      </c>
      <c r="E9148" s="6" t="s">
        <v>8482</v>
      </c>
      <c r="F9148" s="6" t="s">
        <v>10720</v>
      </c>
      <c r="G9148" s="6" t="s">
        <v>11322</v>
      </c>
      <c r="H9148" s="6" t="s">
        <v>10954</v>
      </c>
      <c r="I9148" s="6" t="s">
        <v>11444</v>
      </c>
      <c r="J9148" s="6" t="s">
        <v>5</v>
      </c>
      <c r="K9148" s="7">
        <v>2.67</v>
      </c>
      <c r="L9148" s="7">
        <f>IFERROR(VLOOKUP(SiscoTable[[#This Row],[Código]],Hoja2!A:B,2,0)*SiscoTable[[#This Row],[Provta(Uns)]],0)</f>
        <v>20.024999999999999</v>
      </c>
      <c r="M9148" s="7">
        <v>0</v>
      </c>
      <c r="N9148" s="7">
        <v>0</v>
      </c>
      <c r="O9148" s="7">
        <f>IFERROR(VLOOKUP(SiscoTable[[#This Row],[Código]],Hoja2!A:B,2,0)*SiscoTable[[#This Row],[Stock_actual]],0)</f>
        <v>0</v>
      </c>
      <c r="P9148" s="6" t="s">
        <v>7</v>
      </c>
      <c r="Q9148" s="7">
        <v>3</v>
      </c>
      <c r="R9148" s="7">
        <v>5.3999999999999995</v>
      </c>
      <c r="S9148" s="7" t="s">
        <v>11926</v>
      </c>
      <c r="BI9148"/>
      <c r="BJ9148"/>
    </row>
    <row r="9149" spans="2:62" x14ac:dyDescent="0.4">
      <c r="B9149" s="1">
        <v>32334</v>
      </c>
      <c r="C9149" s="6" t="s">
        <v>8</v>
      </c>
      <c r="D9149" s="6" t="s">
        <v>8</v>
      </c>
      <c r="E9149" s="6" t="s">
        <v>8482</v>
      </c>
      <c r="F9149" s="6" t="s">
        <v>10720</v>
      </c>
      <c r="G9149" s="6" t="s">
        <v>11452</v>
      </c>
      <c r="H9149" s="6" t="s">
        <v>10954</v>
      </c>
      <c r="I9149" s="6" t="s">
        <v>11501</v>
      </c>
      <c r="J9149" s="6" t="s">
        <v>5</v>
      </c>
      <c r="K9149" s="7">
        <v>2.17</v>
      </c>
      <c r="L9149" s="7">
        <f>IFERROR(VLOOKUP(SiscoTable[[#This Row],[Código]],Hoja2!A:B,2,0)*SiscoTable[[#This Row],[Provta(Uns)]],0)</f>
        <v>6.2929999999999993</v>
      </c>
      <c r="M9149" s="7">
        <v>0</v>
      </c>
      <c r="N9149" s="7">
        <v>19</v>
      </c>
      <c r="O9149" s="7">
        <f>IFERROR(VLOOKUP(SiscoTable[[#This Row],[Código]],Hoja2!A:B,2,0)*SiscoTable[[#This Row],[Stock_actual]],0)</f>
        <v>55.1</v>
      </c>
      <c r="P9149" s="6" t="s">
        <v>1987</v>
      </c>
      <c r="Q9149" s="7">
        <v>2</v>
      </c>
      <c r="R9149" s="7">
        <v>0</v>
      </c>
      <c r="S9149" s="7" t="s">
        <v>11926</v>
      </c>
      <c r="BI9149"/>
      <c r="BJ9149"/>
    </row>
    <row r="9150" spans="2:62" x14ac:dyDescent="0.4">
      <c r="B9150" s="1">
        <v>32335</v>
      </c>
      <c r="C9150" s="6" t="s">
        <v>8</v>
      </c>
      <c r="D9150" s="6" t="s">
        <v>8</v>
      </c>
      <c r="E9150" s="6" t="s">
        <v>8482</v>
      </c>
      <c r="F9150" s="6" t="s">
        <v>10720</v>
      </c>
      <c r="G9150" s="6" t="s">
        <v>11452</v>
      </c>
      <c r="H9150" s="6" t="s">
        <v>10954</v>
      </c>
      <c r="I9150" s="6" t="s">
        <v>11502</v>
      </c>
      <c r="J9150" s="6" t="s">
        <v>5</v>
      </c>
      <c r="K9150" s="7">
        <v>0.17</v>
      </c>
      <c r="L9150" s="7">
        <f>IFERROR(VLOOKUP(SiscoTable[[#This Row],[Código]],Hoja2!A:B,2,0)*SiscoTable[[#This Row],[Provta(Uns)]],0)</f>
        <v>2.4650000000000003</v>
      </c>
      <c r="M9150" s="7">
        <v>0</v>
      </c>
      <c r="N9150" s="7">
        <v>0</v>
      </c>
      <c r="O9150" s="7">
        <f>IFERROR(VLOOKUP(SiscoTable[[#This Row],[Código]],Hoja2!A:B,2,0)*SiscoTable[[#This Row],[Stock_actual]],0)</f>
        <v>0</v>
      </c>
      <c r="P9150" s="6" t="s">
        <v>7</v>
      </c>
      <c r="Q9150" s="7">
        <v>0</v>
      </c>
      <c r="R9150" s="7">
        <v>0</v>
      </c>
      <c r="S9150" s="7" t="s">
        <v>11926</v>
      </c>
      <c r="BI9150"/>
      <c r="BJ9150"/>
    </row>
    <row r="9151" spans="2:62" x14ac:dyDescent="0.4">
      <c r="B9151" s="1">
        <v>32336</v>
      </c>
      <c r="C9151" s="6" t="s">
        <v>8</v>
      </c>
      <c r="D9151" s="6" t="s">
        <v>8</v>
      </c>
      <c r="E9151" s="6" t="s">
        <v>8482</v>
      </c>
      <c r="F9151" s="6" t="s">
        <v>10720</v>
      </c>
      <c r="G9151" s="6" t="s">
        <v>10721</v>
      </c>
      <c r="H9151" s="6" t="s">
        <v>10954</v>
      </c>
      <c r="I9151" s="6" t="s">
        <v>10953</v>
      </c>
      <c r="J9151" s="6" t="s">
        <v>5</v>
      </c>
      <c r="K9151" s="7">
        <v>0.5</v>
      </c>
      <c r="L9151" s="7">
        <f>IFERROR(VLOOKUP(SiscoTable[[#This Row],[Código]],Hoja2!A:B,2,0)*SiscoTable[[#This Row],[Provta(Uns)]],0)</f>
        <v>4.0999999999999996</v>
      </c>
      <c r="M9151" s="7">
        <v>0</v>
      </c>
      <c r="N9151" s="7">
        <v>9</v>
      </c>
      <c r="O9151" s="7">
        <f>IFERROR(VLOOKUP(SiscoTable[[#This Row],[Código]],Hoja2!A:B,2,0)*SiscoTable[[#This Row],[Stock_actual]],0)</f>
        <v>73.8</v>
      </c>
      <c r="P9151" s="6" t="s">
        <v>1530</v>
      </c>
      <c r="Q9151" s="7">
        <v>1</v>
      </c>
      <c r="R9151" s="7">
        <v>0</v>
      </c>
      <c r="S9151" s="7" t="s">
        <v>11926</v>
      </c>
      <c r="BI9151"/>
      <c r="BJ9151"/>
    </row>
    <row r="9152" spans="2:62" x14ac:dyDescent="0.4">
      <c r="B9152" s="1">
        <v>32337</v>
      </c>
      <c r="C9152" s="6" t="s">
        <v>8</v>
      </c>
      <c r="D9152" s="6" t="s">
        <v>8</v>
      </c>
      <c r="E9152" s="6" t="s">
        <v>8482</v>
      </c>
      <c r="F9152" s="6" t="s">
        <v>10720</v>
      </c>
      <c r="G9152" s="6" t="s">
        <v>11504</v>
      </c>
      <c r="H9152" s="6" t="s">
        <v>10954</v>
      </c>
      <c r="I9152" s="6" t="s">
        <v>11584</v>
      </c>
      <c r="J9152" s="6" t="s">
        <v>5</v>
      </c>
      <c r="K9152" s="7">
        <v>0.33</v>
      </c>
      <c r="L9152" s="7">
        <f>IFERROR(VLOOKUP(SiscoTable[[#This Row],[Código]],Hoja2!A:B,2,0)*SiscoTable[[#This Row],[Provta(Uns)]],0)</f>
        <v>1.3860000000000001</v>
      </c>
      <c r="M9152" s="7">
        <v>0</v>
      </c>
      <c r="N9152" s="7">
        <v>22</v>
      </c>
      <c r="O9152" s="7">
        <f>IFERROR(VLOOKUP(SiscoTable[[#This Row],[Código]],Hoja2!A:B,2,0)*SiscoTable[[#This Row],[Stock_actual]],0)</f>
        <v>92.4</v>
      </c>
      <c r="P9152" s="6" t="s">
        <v>2018</v>
      </c>
      <c r="Q9152" s="7">
        <v>0</v>
      </c>
      <c r="R9152" s="7">
        <v>0</v>
      </c>
      <c r="S9152" s="7" t="s">
        <v>11926</v>
      </c>
      <c r="BI9152"/>
      <c r="BJ9152"/>
    </row>
    <row r="9153" spans="2:62" x14ac:dyDescent="0.4">
      <c r="B9153" s="1">
        <v>32338</v>
      </c>
      <c r="C9153" s="6" t="s">
        <v>8</v>
      </c>
      <c r="D9153" s="6" t="s">
        <v>8</v>
      </c>
      <c r="E9153" s="6" t="s">
        <v>8482</v>
      </c>
      <c r="F9153" s="6" t="s">
        <v>10720</v>
      </c>
      <c r="G9153" s="6" t="s">
        <v>11504</v>
      </c>
      <c r="H9153" s="6" t="s">
        <v>10954</v>
      </c>
      <c r="I9153" s="6" t="s">
        <v>11585</v>
      </c>
      <c r="J9153" s="6" t="s">
        <v>5</v>
      </c>
      <c r="K9153" s="7">
        <v>0</v>
      </c>
      <c r="L9153" s="7">
        <f>IFERROR(VLOOKUP(SiscoTable[[#This Row],[Código]],Hoja2!A:B,2,0)*SiscoTable[[#This Row],[Provta(Uns)]],0)</f>
        <v>0</v>
      </c>
      <c r="M9153" s="7">
        <v>0</v>
      </c>
      <c r="N9153" s="7">
        <v>24</v>
      </c>
      <c r="O9153" s="7">
        <f>IFERROR(VLOOKUP(SiscoTable[[#This Row],[Código]],Hoja2!A:B,2,0)*SiscoTable[[#This Row],[Stock_actual]],0)</f>
        <v>100.80000000000001</v>
      </c>
      <c r="P9153" s="6" t="s">
        <v>134</v>
      </c>
      <c r="Q9153" s="7">
        <v>0</v>
      </c>
      <c r="R9153" s="7">
        <v>0</v>
      </c>
      <c r="S9153" s="7" t="s">
        <v>11926</v>
      </c>
      <c r="BI9153"/>
      <c r="BJ9153"/>
    </row>
    <row r="9154" spans="2:62" x14ac:dyDescent="0.4">
      <c r="B9154" s="1">
        <v>32339</v>
      </c>
      <c r="C9154" s="6" t="s">
        <v>8</v>
      </c>
      <c r="D9154" s="6" t="s">
        <v>8</v>
      </c>
      <c r="E9154" s="6" t="s">
        <v>8482</v>
      </c>
      <c r="F9154" s="6" t="s">
        <v>10720</v>
      </c>
      <c r="G9154" s="6" t="s">
        <v>11504</v>
      </c>
      <c r="H9154" s="6" t="s">
        <v>10954</v>
      </c>
      <c r="I9154" s="6" t="s">
        <v>11586</v>
      </c>
      <c r="J9154" s="6" t="s">
        <v>5</v>
      </c>
      <c r="K9154" s="7">
        <v>0.67</v>
      </c>
      <c r="L9154" s="7">
        <f>IFERROR(VLOOKUP(SiscoTable[[#This Row],[Código]],Hoja2!A:B,2,0)*SiscoTable[[#This Row],[Provta(Uns)]],0)</f>
        <v>2.8140000000000005</v>
      </c>
      <c r="M9154" s="7">
        <v>0</v>
      </c>
      <c r="N9154" s="7">
        <v>20</v>
      </c>
      <c r="O9154" s="7">
        <f>IFERROR(VLOOKUP(SiscoTable[[#This Row],[Código]],Hoja2!A:B,2,0)*SiscoTable[[#This Row],[Stock_actual]],0)</f>
        <v>84</v>
      </c>
      <c r="P9154" s="6" t="s">
        <v>234</v>
      </c>
      <c r="Q9154" s="7">
        <v>1</v>
      </c>
      <c r="R9154" s="7">
        <v>0</v>
      </c>
      <c r="S9154" s="7" t="s">
        <v>11926</v>
      </c>
      <c r="BI9154"/>
      <c r="BJ9154"/>
    </row>
    <row r="9155" spans="2:62" x14ac:dyDescent="0.4">
      <c r="B9155" s="1">
        <v>32340</v>
      </c>
      <c r="C9155" s="6" t="s">
        <v>8</v>
      </c>
      <c r="D9155" s="6" t="s">
        <v>8</v>
      </c>
      <c r="E9155" s="6" t="s">
        <v>8482</v>
      </c>
      <c r="F9155" s="6" t="s">
        <v>10720</v>
      </c>
      <c r="G9155" s="6" t="s">
        <v>11504</v>
      </c>
      <c r="H9155" s="6" t="s">
        <v>10954</v>
      </c>
      <c r="I9155" s="6" t="s">
        <v>11587</v>
      </c>
      <c r="J9155" s="6" t="s">
        <v>5</v>
      </c>
      <c r="K9155" s="7">
        <v>0.33</v>
      </c>
      <c r="L9155" s="7">
        <f>IFERROR(VLOOKUP(SiscoTable[[#This Row],[Código]],Hoja2!A:B,2,0)*SiscoTable[[#This Row],[Provta(Uns)]],0)</f>
        <v>1.3860000000000001</v>
      </c>
      <c r="M9155" s="7">
        <v>0</v>
      </c>
      <c r="N9155" s="7">
        <v>15</v>
      </c>
      <c r="O9155" s="7">
        <f>IFERROR(VLOOKUP(SiscoTable[[#This Row],[Código]],Hoja2!A:B,2,0)*SiscoTable[[#This Row],[Stock_actual]],0)</f>
        <v>63</v>
      </c>
      <c r="P9155" s="6" t="s">
        <v>2402</v>
      </c>
      <c r="Q9155" s="7">
        <v>0</v>
      </c>
      <c r="R9155" s="7">
        <v>0</v>
      </c>
      <c r="S9155" s="7" t="s">
        <v>11926</v>
      </c>
      <c r="BI9155"/>
      <c r="BJ9155"/>
    </row>
    <row r="9156" spans="2:62" x14ac:dyDescent="0.4">
      <c r="B9156" s="1">
        <v>32341</v>
      </c>
      <c r="C9156" s="6" t="s">
        <v>8</v>
      </c>
      <c r="D9156" s="6" t="s">
        <v>8</v>
      </c>
      <c r="E9156" s="6" t="s">
        <v>8482</v>
      </c>
      <c r="F9156" s="6" t="s">
        <v>10720</v>
      </c>
      <c r="G9156" s="6" t="s">
        <v>11504</v>
      </c>
      <c r="H9156" s="6" t="s">
        <v>10954</v>
      </c>
      <c r="I9156" s="6" t="s">
        <v>11588</v>
      </c>
      <c r="J9156" s="6" t="s">
        <v>5</v>
      </c>
      <c r="K9156" s="7">
        <v>0</v>
      </c>
      <c r="L9156" s="7">
        <f>IFERROR(VLOOKUP(SiscoTable[[#This Row],[Código]],Hoja2!A:B,2,0)*SiscoTable[[#This Row],[Provta(Uns)]],0)</f>
        <v>0</v>
      </c>
      <c r="M9156" s="7">
        <v>0</v>
      </c>
      <c r="N9156" s="7">
        <v>24</v>
      </c>
      <c r="O9156" s="7">
        <f>IFERROR(VLOOKUP(SiscoTable[[#This Row],[Código]],Hoja2!A:B,2,0)*SiscoTable[[#This Row],[Stock_actual]],0)</f>
        <v>100.80000000000001</v>
      </c>
      <c r="P9156" s="6" t="s">
        <v>134</v>
      </c>
      <c r="Q9156" s="7">
        <v>0</v>
      </c>
      <c r="R9156" s="7">
        <v>0</v>
      </c>
      <c r="S9156" s="7" t="s">
        <v>11926</v>
      </c>
      <c r="BI9156"/>
      <c r="BJ9156"/>
    </row>
    <row r="9157" spans="2:62" x14ac:dyDescent="0.4">
      <c r="B9157" s="1">
        <v>32342</v>
      </c>
      <c r="C9157" s="6" t="s">
        <v>8</v>
      </c>
      <c r="D9157" s="6" t="s">
        <v>8</v>
      </c>
      <c r="E9157" s="6" t="s">
        <v>8482</v>
      </c>
      <c r="F9157" s="6" t="s">
        <v>10720</v>
      </c>
      <c r="G9157" s="6" t="s">
        <v>11590</v>
      </c>
      <c r="H9157" s="6" t="s">
        <v>10954</v>
      </c>
      <c r="I9157" s="6" t="s">
        <v>11606</v>
      </c>
      <c r="J9157" s="6" t="s">
        <v>5</v>
      </c>
      <c r="K9157" s="7">
        <v>1.33</v>
      </c>
      <c r="L9157" s="7">
        <f>IFERROR(VLOOKUP(SiscoTable[[#This Row],[Código]],Hoja2!A:B,2,0)*SiscoTable[[#This Row],[Provta(Uns)]],0)</f>
        <v>10.905999999999999</v>
      </c>
      <c r="M9157" s="7">
        <v>12</v>
      </c>
      <c r="N9157" s="7">
        <v>4</v>
      </c>
      <c r="O9157" s="7">
        <f>IFERROR(VLOOKUP(SiscoTable[[#This Row],[Código]],Hoja2!A:B,2,0)*SiscoTable[[#This Row],[Stock_actual]],0)</f>
        <v>32.799999999999997</v>
      </c>
      <c r="P9157" s="6" t="s">
        <v>983</v>
      </c>
      <c r="Q9157" s="7">
        <v>1</v>
      </c>
      <c r="R9157" s="7">
        <v>0</v>
      </c>
      <c r="S9157" s="7" t="s">
        <v>11926</v>
      </c>
      <c r="BI9157"/>
      <c r="BJ9157"/>
    </row>
    <row r="9158" spans="2:62" x14ac:dyDescent="0.4">
      <c r="B9158" s="1">
        <v>32343</v>
      </c>
      <c r="C9158" s="6" t="s">
        <v>8</v>
      </c>
      <c r="D9158" s="6" t="s">
        <v>8</v>
      </c>
      <c r="E9158" s="6" t="s">
        <v>2809</v>
      </c>
      <c r="F9158" s="6" t="s">
        <v>2844</v>
      </c>
      <c r="G9158" s="6" t="s">
        <v>2811</v>
      </c>
      <c r="H9158" s="6" t="s">
        <v>4</v>
      </c>
      <c r="I9158" s="6" t="s">
        <v>2966</v>
      </c>
      <c r="J9158" s="6" t="s">
        <v>5</v>
      </c>
      <c r="K9158" s="7">
        <v>0</v>
      </c>
      <c r="L9158" s="7">
        <f>IFERROR(VLOOKUP(SiscoTable[[#This Row],[Código]],Hoja2!A:B,2,0)*SiscoTable[[#This Row],[Provta(Uns)]],0)</f>
        <v>0</v>
      </c>
      <c r="M9158" s="7">
        <v>0</v>
      </c>
      <c r="N9158" s="7">
        <v>28</v>
      </c>
      <c r="O9158" s="7">
        <f>IFERROR(VLOOKUP(SiscoTable[[#This Row],[Código]],Hoja2!A:B,2,0)*SiscoTable[[#This Row],[Stock_actual]],0)</f>
        <v>0</v>
      </c>
      <c r="P9158" s="6" t="s">
        <v>134</v>
      </c>
      <c r="Q9158" s="7">
        <v>0</v>
      </c>
      <c r="R9158" s="7">
        <v>0</v>
      </c>
      <c r="S9158" s="7" t="s">
        <v>11923</v>
      </c>
      <c r="BI9158"/>
      <c r="BJ9158"/>
    </row>
    <row r="9159" spans="2:62" x14ac:dyDescent="0.4">
      <c r="B9159" s="1">
        <v>32345</v>
      </c>
      <c r="C9159" s="6" t="s">
        <v>30</v>
      </c>
      <c r="D9159" s="6" t="s">
        <v>30</v>
      </c>
      <c r="E9159" s="6" t="s">
        <v>469</v>
      </c>
      <c r="F9159" s="6" t="s">
        <v>1050</v>
      </c>
      <c r="G9159" s="6" t="s">
        <v>1128</v>
      </c>
      <c r="H9159" s="6" t="s">
        <v>1152</v>
      </c>
      <c r="I9159" s="6" t="s">
        <v>1196</v>
      </c>
      <c r="J9159" s="6" t="s">
        <v>5</v>
      </c>
      <c r="K9159" s="7">
        <v>48.5</v>
      </c>
      <c r="L9159" s="34">
        <f>IFERROR(VLOOKUP(SiscoTable[[#This Row],[Código]],Hoja2!A:B,2,0)*SiscoTable[[#This Row],[Provta(Uns)]],0)</f>
        <v>218.25</v>
      </c>
      <c r="M9159" s="7">
        <v>0</v>
      </c>
      <c r="N9159" s="7">
        <v>131</v>
      </c>
      <c r="O9159" s="34">
        <f>IFERROR(VLOOKUP(SiscoTable[[#This Row],[Código]],Hoja2!A:B,2,0)*SiscoTable[[#This Row],[Stock_actual]],0)</f>
        <v>589.5</v>
      </c>
      <c r="P9159" s="6" t="s">
        <v>1197</v>
      </c>
      <c r="Q9159" s="7">
        <v>53</v>
      </c>
      <c r="R9159" s="7">
        <v>0</v>
      </c>
      <c r="S9159" s="7" t="s">
        <v>11924</v>
      </c>
      <c r="BI9159"/>
      <c r="BJ9159"/>
    </row>
    <row r="9160" spans="2:62" x14ac:dyDescent="0.4">
      <c r="B9160" s="1">
        <v>32346</v>
      </c>
      <c r="C9160" s="6" t="s">
        <v>30</v>
      </c>
      <c r="D9160" s="6" t="s">
        <v>30</v>
      </c>
      <c r="E9160" s="6" t="s">
        <v>469</v>
      </c>
      <c r="F9160" s="6" t="s">
        <v>1050</v>
      </c>
      <c r="G9160" s="6" t="s">
        <v>1128</v>
      </c>
      <c r="H9160" s="6" t="s">
        <v>1152</v>
      </c>
      <c r="I9160" s="6" t="s">
        <v>1198</v>
      </c>
      <c r="J9160" s="6" t="s">
        <v>5</v>
      </c>
      <c r="K9160" s="7">
        <v>36.17</v>
      </c>
      <c r="L9160" s="34">
        <f>IFERROR(VLOOKUP(SiscoTable[[#This Row],[Código]],Hoja2!A:B,2,0)*SiscoTable[[#This Row],[Provta(Uns)]],0)</f>
        <v>235.10500000000002</v>
      </c>
      <c r="M9160" s="7">
        <v>0</v>
      </c>
      <c r="N9160" s="7">
        <v>145</v>
      </c>
      <c r="O9160" s="34">
        <f>IFERROR(VLOOKUP(SiscoTable[[#This Row],[Código]],Hoja2!A:B,2,0)*SiscoTable[[#This Row],[Stock_actual]],0)</f>
        <v>942.5</v>
      </c>
      <c r="P9160" s="6" t="s">
        <v>560</v>
      </c>
      <c r="Q9160" s="7">
        <v>40</v>
      </c>
      <c r="R9160" s="7">
        <v>0</v>
      </c>
      <c r="S9160" s="7" t="s">
        <v>11924</v>
      </c>
      <c r="BI9160"/>
      <c r="BJ9160"/>
    </row>
    <row r="9161" spans="2:62" x14ac:dyDescent="0.4">
      <c r="B9161" s="1">
        <v>32347</v>
      </c>
      <c r="C9161" s="6" t="s">
        <v>8</v>
      </c>
      <c r="D9161" s="6" t="s">
        <v>8</v>
      </c>
      <c r="E9161" s="6" t="s">
        <v>469</v>
      </c>
      <c r="F9161" s="6" t="s">
        <v>1050</v>
      </c>
      <c r="G9161" s="6" t="s">
        <v>1128</v>
      </c>
      <c r="H9161" s="6" t="s">
        <v>1152</v>
      </c>
      <c r="I9161" s="6" t="s">
        <v>1239</v>
      </c>
      <c r="J9161" s="6" t="s">
        <v>5</v>
      </c>
      <c r="K9161" s="7">
        <v>0</v>
      </c>
      <c r="L9161" s="34">
        <f>IFERROR(VLOOKUP(SiscoTable[[#This Row],[Código]],Hoja2!A:B,2,0)*SiscoTable[[#This Row],[Provta(Uns)]],0)</f>
        <v>0</v>
      </c>
      <c r="M9161" s="7">
        <v>0</v>
      </c>
      <c r="N9161" s="7">
        <v>12</v>
      </c>
      <c r="O9161" s="34">
        <f>IFERROR(VLOOKUP(SiscoTable[[#This Row],[Código]],Hoja2!A:B,2,0)*SiscoTable[[#This Row],[Stock_actual]],0)</f>
        <v>0</v>
      </c>
      <c r="P9161" s="6" t="s">
        <v>134</v>
      </c>
      <c r="Q9161" s="7">
        <v>0</v>
      </c>
      <c r="R9161" s="7">
        <v>0</v>
      </c>
      <c r="S9161" s="7" t="s">
        <v>11924</v>
      </c>
      <c r="BI9161"/>
      <c r="BJ9161"/>
    </row>
    <row r="9162" spans="2:62" x14ac:dyDescent="0.4">
      <c r="B9162" s="1">
        <v>32348</v>
      </c>
      <c r="C9162" s="6" t="s">
        <v>8</v>
      </c>
      <c r="D9162" s="6" t="s">
        <v>8</v>
      </c>
      <c r="E9162" s="6" t="s">
        <v>469</v>
      </c>
      <c r="F9162" s="6" t="s">
        <v>1050</v>
      </c>
      <c r="G9162" s="6" t="s">
        <v>1128</v>
      </c>
      <c r="H9162" s="6" t="s">
        <v>1152</v>
      </c>
      <c r="I9162" s="6" t="s">
        <v>1240</v>
      </c>
      <c r="J9162" s="6" t="s">
        <v>5</v>
      </c>
      <c r="K9162" s="7">
        <v>2.17</v>
      </c>
      <c r="L9162" s="34">
        <f>IFERROR(VLOOKUP(SiscoTable[[#This Row],[Código]],Hoja2!A:B,2,0)*SiscoTable[[#This Row],[Provta(Uns)]],0)</f>
        <v>12.803000000000001</v>
      </c>
      <c r="M9162" s="7">
        <v>0</v>
      </c>
      <c r="N9162" s="7">
        <v>47</v>
      </c>
      <c r="O9162" s="34">
        <f>IFERROR(VLOOKUP(SiscoTable[[#This Row],[Código]],Hoja2!A:B,2,0)*SiscoTable[[#This Row],[Stock_actual]],0)</f>
        <v>277.3</v>
      </c>
      <c r="P9162" s="6" t="s">
        <v>1241</v>
      </c>
      <c r="Q9162" s="7">
        <v>2</v>
      </c>
      <c r="R9162" s="7">
        <v>0</v>
      </c>
      <c r="S9162" s="7" t="s">
        <v>11924</v>
      </c>
      <c r="BI9162"/>
      <c r="BJ9162"/>
    </row>
    <row r="9163" spans="2:62" x14ac:dyDescent="0.4">
      <c r="B9163" s="1">
        <v>32349</v>
      </c>
      <c r="C9163" s="6" t="s">
        <v>8</v>
      </c>
      <c r="D9163" s="6" t="s">
        <v>8</v>
      </c>
      <c r="E9163" s="6" t="s">
        <v>469</v>
      </c>
      <c r="F9163" s="6" t="s">
        <v>1050</v>
      </c>
      <c r="G9163" s="6" t="s">
        <v>1128</v>
      </c>
      <c r="H9163" s="6" t="s">
        <v>1152</v>
      </c>
      <c r="I9163" s="6" t="s">
        <v>1242</v>
      </c>
      <c r="J9163" s="6" t="s">
        <v>5</v>
      </c>
      <c r="K9163" s="7">
        <v>1</v>
      </c>
      <c r="L9163" s="34">
        <f>IFERROR(VLOOKUP(SiscoTable[[#This Row],[Código]],Hoja2!A:B,2,0)*SiscoTable[[#This Row],[Provta(Uns)]],0)</f>
        <v>9.5</v>
      </c>
      <c r="M9163" s="7">
        <v>0</v>
      </c>
      <c r="N9163" s="7">
        <v>14</v>
      </c>
      <c r="O9163" s="34">
        <f>IFERROR(VLOOKUP(SiscoTable[[#This Row],[Código]],Hoja2!A:B,2,0)*SiscoTable[[#This Row],[Stock_actual]],0)</f>
        <v>133</v>
      </c>
      <c r="P9163" s="6" t="s">
        <v>707</v>
      </c>
      <c r="Q9163" s="7">
        <v>1</v>
      </c>
      <c r="R9163" s="7">
        <v>0</v>
      </c>
      <c r="S9163" s="7" t="s">
        <v>11924</v>
      </c>
      <c r="BI9163"/>
      <c r="BJ9163"/>
    </row>
    <row r="9164" spans="2:62" x14ac:dyDescent="0.4">
      <c r="B9164" s="1">
        <v>32350</v>
      </c>
      <c r="C9164" s="6" t="s">
        <v>8</v>
      </c>
      <c r="D9164" s="6" t="s">
        <v>8</v>
      </c>
      <c r="E9164" s="6" t="s">
        <v>469</v>
      </c>
      <c r="F9164" s="6" t="s">
        <v>1050</v>
      </c>
      <c r="G9164" s="6" t="s">
        <v>1128</v>
      </c>
      <c r="H9164" s="6" t="s">
        <v>1152</v>
      </c>
      <c r="I9164" s="6" t="s">
        <v>1243</v>
      </c>
      <c r="J9164" s="6" t="s">
        <v>5</v>
      </c>
      <c r="K9164" s="7">
        <v>0.5</v>
      </c>
      <c r="L9164" s="34">
        <f>IFERROR(VLOOKUP(SiscoTable[[#This Row],[Código]],Hoja2!A:B,2,0)*SiscoTable[[#This Row],[Provta(Uns)]],0)</f>
        <v>7.95</v>
      </c>
      <c r="M9164" s="7">
        <v>0</v>
      </c>
      <c r="N9164" s="7">
        <v>17</v>
      </c>
      <c r="O9164" s="34">
        <f>IFERROR(VLOOKUP(SiscoTable[[#This Row],[Código]],Hoja2!A:B,2,0)*SiscoTable[[#This Row],[Stock_actual]],0)</f>
        <v>270.3</v>
      </c>
      <c r="P9164" s="6" t="s">
        <v>1244</v>
      </c>
      <c r="Q9164" s="7">
        <v>1</v>
      </c>
      <c r="R9164" s="7">
        <v>0</v>
      </c>
      <c r="S9164" s="7" t="s">
        <v>11924</v>
      </c>
      <c r="BI9164"/>
      <c r="BJ9164"/>
    </row>
    <row r="9165" spans="2:62" x14ac:dyDescent="0.4">
      <c r="B9165" s="1">
        <v>32351</v>
      </c>
      <c r="C9165" s="6" t="s">
        <v>8</v>
      </c>
      <c r="D9165" s="6" t="s">
        <v>8</v>
      </c>
      <c r="E9165" s="6" t="s">
        <v>469</v>
      </c>
      <c r="F9165" s="6" t="s">
        <v>1050</v>
      </c>
      <c r="G9165" s="6" t="s">
        <v>1128</v>
      </c>
      <c r="H9165" s="6" t="s">
        <v>1152</v>
      </c>
      <c r="I9165" s="6" t="s">
        <v>1245</v>
      </c>
      <c r="J9165" s="6" t="s">
        <v>5</v>
      </c>
      <c r="K9165" s="7">
        <v>8</v>
      </c>
      <c r="L9165" s="34">
        <f>IFERROR(VLOOKUP(SiscoTable[[#This Row],[Código]],Hoja2!A:B,2,0)*SiscoTable[[#This Row],[Provta(Uns)]],0)</f>
        <v>47.2</v>
      </c>
      <c r="M9165" s="7">
        <v>0</v>
      </c>
      <c r="N9165" s="7">
        <v>12</v>
      </c>
      <c r="O9165" s="34">
        <f>IFERROR(VLOOKUP(SiscoTable[[#This Row],[Código]],Hoja2!A:B,2,0)*SiscoTable[[#This Row],[Stock_actual]],0)</f>
        <v>70.800000000000011</v>
      </c>
      <c r="P9165" s="6" t="s">
        <v>220</v>
      </c>
      <c r="Q9165" s="7">
        <v>9</v>
      </c>
      <c r="R9165" s="7">
        <v>0</v>
      </c>
      <c r="S9165" s="7" t="s">
        <v>11924</v>
      </c>
      <c r="BI9165"/>
      <c r="BJ9165"/>
    </row>
    <row r="9166" spans="2:62" x14ac:dyDescent="0.4">
      <c r="B9166" s="1">
        <v>32352</v>
      </c>
      <c r="C9166" s="6" t="s">
        <v>8</v>
      </c>
      <c r="D9166" s="6" t="s">
        <v>8</v>
      </c>
      <c r="E9166" s="6" t="s">
        <v>469</v>
      </c>
      <c r="F9166" s="6" t="s">
        <v>1050</v>
      </c>
      <c r="G9166" s="6" t="s">
        <v>1128</v>
      </c>
      <c r="H9166" s="6" t="s">
        <v>1152</v>
      </c>
      <c r="I9166" s="6" t="s">
        <v>1246</v>
      </c>
      <c r="J9166" s="6" t="s">
        <v>5</v>
      </c>
      <c r="K9166" s="7">
        <v>0.5</v>
      </c>
      <c r="L9166" s="34">
        <f>IFERROR(VLOOKUP(SiscoTable[[#This Row],[Código]],Hoja2!A:B,2,0)*SiscoTable[[#This Row],[Provta(Uns)]],0)</f>
        <v>4.75</v>
      </c>
      <c r="M9166" s="7">
        <v>0</v>
      </c>
      <c r="N9166" s="7">
        <v>17</v>
      </c>
      <c r="O9166" s="34">
        <f>IFERROR(VLOOKUP(SiscoTable[[#This Row],[Código]],Hoja2!A:B,2,0)*SiscoTable[[#This Row],[Stock_actual]],0)</f>
        <v>161.5</v>
      </c>
      <c r="P9166" s="6" t="s">
        <v>1244</v>
      </c>
      <c r="Q9166" s="7">
        <v>1</v>
      </c>
      <c r="R9166" s="7">
        <v>0</v>
      </c>
      <c r="S9166" s="7" t="s">
        <v>11924</v>
      </c>
      <c r="BI9166"/>
      <c r="BJ9166"/>
    </row>
    <row r="9167" spans="2:62" x14ac:dyDescent="0.4">
      <c r="B9167" s="1">
        <v>32353</v>
      </c>
      <c r="C9167" s="6" t="s">
        <v>8</v>
      </c>
      <c r="D9167" s="6" t="s">
        <v>8</v>
      </c>
      <c r="E9167" s="6" t="s">
        <v>469</v>
      </c>
      <c r="F9167" s="6" t="s">
        <v>1050</v>
      </c>
      <c r="G9167" s="6" t="s">
        <v>1128</v>
      </c>
      <c r="H9167" s="6" t="s">
        <v>1152</v>
      </c>
      <c r="I9167" s="6" t="s">
        <v>1247</v>
      </c>
      <c r="J9167" s="6" t="s">
        <v>5</v>
      </c>
      <c r="K9167" s="7">
        <v>3.33</v>
      </c>
      <c r="L9167" s="34">
        <f>IFERROR(VLOOKUP(SiscoTable[[#This Row],[Código]],Hoja2!A:B,2,0)*SiscoTable[[#This Row],[Provta(Uns)]],0)</f>
        <v>52.947000000000003</v>
      </c>
      <c r="M9167" s="7">
        <v>0</v>
      </c>
      <c r="N9167" s="7">
        <v>20</v>
      </c>
      <c r="O9167" s="34">
        <f>IFERROR(VLOOKUP(SiscoTable[[#This Row],[Código]],Hoja2!A:B,2,0)*SiscoTable[[#This Row],[Stock_actual]],0)</f>
        <v>318</v>
      </c>
      <c r="P9167" s="6" t="s">
        <v>1014</v>
      </c>
      <c r="Q9167" s="7">
        <v>4</v>
      </c>
      <c r="R9167" s="7">
        <v>0</v>
      </c>
      <c r="S9167" s="7" t="s">
        <v>11924</v>
      </c>
      <c r="BI9167"/>
      <c r="BJ9167"/>
    </row>
    <row r="9168" spans="2:62" x14ac:dyDescent="0.4">
      <c r="B9168" s="1">
        <v>32354</v>
      </c>
      <c r="C9168" s="6" t="s">
        <v>8</v>
      </c>
      <c r="D9168" s="6" t="s">
        <v>8</v>
      </c>
      <c r="E9168" s="6" t="s">
        <v>469</v>
      </c>
      <c r="F9168" s="6" t="s">
        <v>1050</v>
      </c>
      <c r="G9168" s="6" t="s">
        <v>1128</v>
      </c>
      <c r="H9168" s="6" t="s">
        <v>1152</v>
      </c>
      <c r="I9168" s="6" t="s">
        <v>1248</v>
      </c>
      <c r="J9168" s="6" t="s">
        <v>5</v>
      </c>
      <c r="K9168" s="7">
        <v>5.5</v>
      </c>
      <c r="L9168" s="34">
        <f>IFERROR(VLOOKUP(SiscoTable[[#This Row],[Código]],Hoja2!A:B,2,0)*SiscoTable[[#This Row],[Provta(Uns)]],0)</f>
        <v>54.45</v>
      </c>
      <c r="M9168" s="7">
        <v>0</v>
      </c>
      <c r="N9168" s="7">
        <v>7</v>
      </c>
      <c r="O9168" s="34">
        <f>IFERROR(VLOOKUP(SiscoTable[[#This Row],[Código]],Hoja2!A:B,2,0)*SiscoTable[[#This Row],[Stock_actual]],0)</f>
        <v>69.3</v>
      </c>
      <c r="P9168" s="6" t="s">
        <v>224</v>
      </c>
      <c r="Q9168" s="7">
        <v>6</v>
      </c>
      <c r="R9168" s="7">
        <v>0</v>
      </c>
      <c r="S9168" s="7" t="s">
        <v>11924</v>
      </c>
      <c r="BI9168"/>
      <c r="BJ9168"/>
    </row>
    <row r="9169" spans="2:62" x14ac:dyDescent="0.4">
      <c r="B9169" s="1">
        <v>32355</v>
      </c>
      <c r="C9169" s="6" t="s">
        <v>30</v>
      </c>
      <c r="D9169" s="6" t="s">
        <v>8</v>
      </c>
      <c r="E9169" s="6" t="s">
        <v>469</v>
      </c>
      <c r="F9169" s="6" t="s">
        <v>1050</v>
      </c>
      <c r="G9169" s="6" t="s">
        <v>1128</v>
      </c>
      <c r="H9169" s="6" t="s">
        <v>1152</v>
      </c>
      <c r="I9169" s="6" t="s">
        <v>1199</v>
      </c>
      <c r="J9169" s="6" t="s">
        <v>5</v>
      </c>
      <c r="K9169" s="7">
        <v>6.5</v>
      </c>
      <c r="L9169" s="34">
        <f>IFERROR(VLOOKUP(SiscoTable[[#This Row],[Código]],Hoja2!A:B,2,0)*SiscoTable[[#This Row],[Provta(Uns)]],0)</f>
        <v>129.35</v>
      </c>
      <c r="M9169" s="7">
        <v>0</v>
      </c>
      <c r="N9169" s="7">
        <v>1</v>
      </c>
      <c r="O9169" s="34">
        <f>IFERROR(VLOOKUP(SiscoTable[[#This Row],[Código]],Hoja2!A:B,2,0)*SiscoTable[[#This Row],[Stock_actual]],0)</f>
        <v>19.899999999999999</v>
      </c>
      <c r="P9169" s="6" t="s">
        <v>214</v>
      </c>
      <c r="Q9169" s="7">
        <v>7</v>
      </c>
      <c r="R9169" s="7">
        <v>13.3</v>
      </c>
      <c r="S9169" s="7" t="s">
        <v>11924</v>
      </c>
      <c r="BI9169"/>
      <c r="BJ9169"/>
    </row>
    <row r="9170" spans="2:62" x14ac:dyDescent="0.4">
      <c r="B9170" s="1">
        <v>32356</v>
      </c>
      <c r="C9170" s="6" t="s">
        <v>8</v>
      </c>
      <c r="D9170" s="6" t="s">
        <v>8</v>
      </c>
      <c r="E9170" s="6" t="s">
        <v>469</v>
      </c>
      <c r="F9170" s="6" t="s">
        <v>1050</v>
      </c>
      <c r="G9170" s="6" t="s">
        <v>1128</v>
      </c>
      <c r="H9170" s="6" t="s">
        <v>1152</v>
      </c>
      <c r="I9170" s="6" t="s">
        <v>1249</v>
      </c>
      <c r="J9170" s="6" t="s">
        <v>5</v>
      </c>
      <c r="K9170" s="7">
        <v>0.33</v>
      </c>
      <c r="L9170" s="34">
        <f>IFERROR(VLOOKUP(SiscoTable[[#This Row],[Código]],Hoja2!A:B,2,0)*SiscoTable[[#This Row],[Provta(Uns)]],0)</f>
        <v>13.035</v>
      </c>
      <c r="M9170" s="7">
        <v>0</v>
      </c>
      <c r="N9170" s="7">
        <v>10</v>
      </c>
      <c r="O9170" s="34">
        <f>IFERROR(VLOOKUP(SiscoTable[[#This Row],[Código]],Hoja2!A:B,2,0)*SiscoTable[[#This Row],[Stock_actual]],0)</f>
        <v>395</v>
      </c>
      <c r="P9170" s="6" t="s">
        <v>1250</v>
      </c>
      <c r="Q9170" s="7">
        <v>0</v>
      </c>
      <c r="R9170" s="7">
        <v>0</v>
      </c>
      <c r="S9170" s="7" t="s">
        <v>11924</v>
      </c>
      <c r="BI9170"/>
      <c r="BJ9170"/>
    </row>
    <row r="9171" spans="2:62" x14ac:dyDescent="0.4">
      <c r="B9171" s="1">
        <v>32357</v>
      </c>
      <c r="C9171" s="6" t="s">
        <v>8</v>
      </c>
      <c r="D9171" s="6" t="s">
        <v>8</v>
      </c>
      <c r="E9171" s="6" t="s">
        <v>3268</v>
      </c>
      <c r="F9171" s="6" t="s">
        <v>3269</v>
      </c>
      <c r="G9171" s="6" t="s">
        <v>4156</v>
      </c>
      <c r="H9171" s="6" t="s">
        <v>3299</v>
      </c>
      <c r="I9171" s="6" t="s">
        <v>4159</v>
      </c>
      <c r="J9171" s="6" t="s">
        <v>5</v>
      </c>
      <c r="K9171" s="7">
        <v>1.67</v>
      </c>
      <c r="L9171" s="7">
        <f>IFERROR(VLOOKUP(SiscoTable[[#This Row],[Código]],Hoja2!A:B,2,0)*SiscoTable[[#This Row],[Provta(Uns)]],0)</f>
        <v>21.542999999999999</v>
      </c>
      <c r="M9171" s="7">
        <v>0</v>
      </c>
      <c r="N9171" s="7">
        <v>26</v>
      </c>
      <c r="O9171" s="7">
        <f>IFERROR(VLOOKUP(SiscoTable[[#This Row],[Código]],Hoja2!A:B,2,0)*SiscoTable[[#This Row],[Stock_actual]],0)</f>
        <v>335.40000000000003</v>
      </c>
      <c r="P9171" s="6" t="s">
        <v>4160</v>
      </c>
      <c r="Q9171" s="7">
        <v>2</v>
      </c>
      <c r="R9171" s="7">
        <v>0</v>
      </c>
      <c r="S9171" s="7" t="s">
        <v>11928</v>
      </c>
      <c r="BI9171"/>
      <c r="BJ9171"/>
    </row>
    <row r="9172" spans="2:62" x14ac:dyDescent="0.4">
      <c r="B9172" s="1">
        <v>32358</v>
      </c>
      <c r="C9172" s="6" t="s">
        <v>8</v>
      </c>
      <c r="D9172" s="6" t="s">
        <v>8</v>
      </c>
      <c r="E9172" s="6" t="s">
        <v>3268</v>
      </c>
      <c r="F9172" s="6" t="s">
        <v>7815</v>
      </c>
      <c r="G9172" s="6" t="s">
        <v>7929</v>
      </c>
      <c r="H9172" s="6" t="s">
        <v>3299</v>
      </c>
      <c r="I9172" s="6" t="s">
        <v>8018</v>
      </c>
      <c r="J9172" s="6" t="s">
        <v>5</v>
      </c>
      <c r="K9172" s="7">
        <v>5</v>
      </c>
      <c r="L9172" s="7">
        <f>IFERROR(VLOOKUP(SiscoTable[[#This Row],[Código]],Hoja2!A:B,2,0)*SiscoTable[[#This Row],[Provta(Uns)]],0)</f>
        <v>24.5</v>
      </c>
      <c r="M9172" s="7">
        <v>48</v>
      </c>
      <c r="N9172" s="7">
        <v>66</v>
      </c>
      <c r="O9172" s="7">
        <f>IFERROR(VLOOKUP(SiscoTable[[#This Row],[Código]],Hoja2!A:B,2,0)*SiscoTable[[#This Row],[Stock_actual]],0)</f>
        <v>323.40000000000003</v>
      </c>
      <c r="P9172" s="6" t="s">
        <v>1045</v>
      </c>
      <c r="Q9172" s="7">
        <v>6</v>
      </c>
      <c r="R9172" s="7">
        <v>0</v>
      </c>
      <c r="S9172" s="7" t="s">
        <v>11928</v>
      </c>
      <c r="BI9172"/>
      <c r="BJ9172"/>
    </row>
    <row r="9173" spans="2:62" x14ac:dyDescent="0.4">
      <c r="B9173" s="1">
        <v>32359</v>
      </c>
      <c r="C9173" s="6" t="s">
        <v>8</v>
      </c>
      <c r="D9173" s="6" t="s">
        <v>8</v>
      </c>
      <c r="E9173" s="6" t="s">
        <v>3268</v>
      </c>
      <c r="F9173" s="6" t="s">
        <v>6059</v>
      </c>
      <c r="G9173" s="6" t="s">
        <v>6174</v>
      </c>
      <c r="H9173" s="6" t="s">
        <v>6214</v>
      </c>
      <c r="I9173" s="6" t="s">
        <v>6213</v>
      </c>
      <c r="J9173" s="6" t="s">
        <v>5</v>
      </c>
      <c r="K9173" s="7">
        <v>1.67</v>
      </c>
      <c r="L9173" s="7">
        <f>IFERROR(VLOOKUP(SiscoTable[[#This Row],[Código]],Hoja2!A:B,2,0)*SiscoTable[[#This Row],[Provta(Uns)]],0)</f>
        <v>61.622999999999998</v>
      </c>
      <c r="M9173" s="7">
        <v>0</v>
      </c>
      <c r="N9173" s="7">
        <v>26</v>
      </c>
      <c r="O9173" s="7">
        <f>IFERROR(VLOOKUP(SiscoTable[[#This Row],[Código]],Hoja2!A:B,2,0)*SiscoTable[[#This Row],[Stock_actual]],0)</f>
        <v>959.4</v>
      </c>
      <c r="P9173" s="6" t="s">
        <v>4160</v>
      </c>
      <c r="Q9173" s="7">
        <v>2</v>
      </c>
      <c r="R9173" s="7">
        <v>0</v>
      </c>
      <c r="S9173" s="7" t="s">
        <v>11925</v>
      </c>
      <c r="BI9173"/>
      <c r="BJ9173"/>
    </row>
    <row r="9174" spans="2:62" x14ac:dyDescent="0.4">
      <c r="B9174" s="1">
        <v>32360</v>
      </c>
      <c r="C9174" s="6" t="s">
        <v>8</v>
      </c>
      <c r="D9174" s="6" t="s">
        <v>8</v>
      </c>
      <c r="E9174" s="6" t="s">
        <v>3268</v>
      </c>
      <c r="F9174" s="6" t="s">
        <v>6059</v>
      </c>
      <c r="G9174" s="6" t="s">
        <v>6174</v>
      </c>
      <c r="H9174" s="6" t="s">
        <v>6214</v>
      </c>
      <c r="I9174" s="6" t="s">
        <v>6215</v>
      </c>
      <c r="J9174" s="6" t="s">
        <v>5</v>
      </c>
      <c r="K9174" s="7">
        <v>0.33</v>
      </c>
      <c r="L9174" s="7">
        <f>IFERROR(VLOOKUP(SiscoTable[[#This Row],[Código]],Hoja2!A:B,2,0)*SiscoTable[[#This Row],[Provta(Uns)]],0)</f>
        <v>10.526999999999999</v>
      </c>
      <c r="M9174" s="7">
        <v>0</v>
      </c>
      <c r="N9174" s="7">
        <v>34</v>
      </c>
      <c r="O9174" s="7">
        <f>IFERROR(VLOOKUP(SiscoTable[[#This Row],[Código]],Hoja2!A:B,2,0)*SiscoTable[[#This Row],[Stock_actual]],0)</f>
        <v>1084.5999999999999</v>
      </c>
      <c r="P9174" s="6" t="s">
        <v>2422</v>
      </c>
      <c r="Q9174" s="7">
        <v>0</v>
      </c>
      <c r="R9174" s="7">
        <v>0</v>
      </c>
      <c r="S9174" s="7" t="s">
        <v>11925</v>
      </c>
      <c r="BI9174"/>
      <c r="BJ9174"/>
    </row>
    <row r="9175" spans="2:62" x14ac:dyDescent="0.4">
      <c r="B9175" s="1">
        <v>32361</v>
      </c>
      <c r="C9175" s="6" t="s">
        <v>8</v>
      </c>
      <c r="D9175" s="6" t="s">
        <v>30</v>
      </c>
      <c r="E9175" s="6" t="s">
        <v>3268</v>
      </c>
      <c r="F9175" s="6" t="s">
        <v>7197</v>
      </c>
      <c r="G9175" s="6" t="s">
        <v>7388</v>
      </c>
      <c r="H9175" s="6" t="s">
        <v>3563</v>
      </c>
      <c r="I9175" s="6" t="s">
        <v>7522</v>
      </c>
      <c r="J9175" s="6" t="s">
        <v>5</v>
      </c>
      <c r="K9175" s="7">
        <v>16</v>
      </c>
      <c r="L9175" s="7">
        <f>IFERROR(VLOOKUP(SiscoTable[[#This Row],[Código]],Hoja2!A:B,2,0)*SiscoTable[[#This Row],[Provta(Uns)]],0)</f>
        <v>41.6</v>
      </c>
      <c r="M9175" s="7">
        <v>0</v>
      </c>
      <c r="N9175" s="7">
        <v>0</v>
      </c>
      <c r="O9175" s="7">
        <f>IFERROR(VLOOKUP(SiscoTable[[#This Row],[Código]],Hoja2!A:B,2,0)*SiscoTable[[#This Row],[Stock_actual]],0)</f>
        <v>0</v>
      </c>
      <c r="P9175" s="6" t="s">
        <v>7</v>
      </c>
      <c r="Q9175" s="7">
        <v>17</v>
      </c>
      <c r="R9175" s="7">
        <v>32</v>
      </c>
      <c r="S9175" s="7" t="s">
        <v>11928</v>
      </c>
      <c r="BI9175"/>
      <c r="BJ9175"/>
    </row>
    <row r="9176" spans="2:62" x14ac:dyDescent="0.4">
      <c r="B9176" s="1">
        <v>32362</v>
      </c>
      <c r="C9176" s="6" t="s">
        <v>8</v>
      </c>
      <c r="D9176" s="6" t="s">
        <v>8</v>
      </c>
      <c r="E9176" s="6" t="s">
        <v>3268</v>
      </c>
      <c r="F9176" s="6" t="s">
        <v>7197</v>
      </c>
      <c r="G9176" s="6" t="s">
        <v>7198</v>
      </c>
      <c r="H9176" s="6" t="s">
        <v>5293</v>
      </c>
      <c r="I9176" s="6" t="s">
        <v>7373</v>
      </c>
      <c r="J9176" s="6" t="s">
        <v>5</v>
      </c>
      <c r="K9176" s="7">
        <v>6</v>
      </c>
      <c r="L9176" s="7">
        <f>IFERROR(VLOOKUP(SiscoTable[[#This Row],[Código]],Hoja2!A:B,2,0)*SiscoTable[[#This Row],[Provta(Uns)]],0)</f>
        <v>6</v>
      </c>
      <c r="M9176" s="7">
        <v>0</v>
      </c>
      <c r="N9176" s="7">
        <v>72</v>
      </c>
      <c r="O9176" s="7">
        <f>IFERROR(VLOOKUP(SiscoTable[[#This Row],[Código]],Hoja2!A:B,2,0)*SiscoTable[[#This Row],[Stock_actual]],0)</f>
        <v>72</v>
      </c>
      <c r="P9176" s="6" t="s">
        <v>1828</v>
      </c>
      <c r="Q9176" s="7">
        <v>7</v>
      </c>
      <c r="R9176" s="7">
        <v>0</v>
      </c>
      <c r="S9176" s="7" t="s">
        <v>11928</v>
      </c>
      <c r="BI9176"/>
      <c r="BJ9176"/>
    </row>
    <row r="9177" spans="2:62" x14ac:dyDescent="0.4">
      <c r="B9177" s="1">
        <v>32363</v>
      </c>
      <c r="C9177" s="6" t="s">
        <v>8</v>
      </c>
      <c r="D9177" s="6" t="s">
        <v>8</v>
      </c>
      <c r="E9177" s="6" t="s">
        <v>3268</v>
      </c>
      <c r="F9177" s="6" t="s">
        <v>7197</v>
      </c>
      <c r="G9177" s="6" t="s">
        <v>7198</v>
      </c>
      <c r="H9177" s="6" t="s">
        <v>5293</v>
      </c>
      <c r="I9177" s="6" t="s">
        <v>7374</v>
      </c>
      <c r="J9177" s="6" t="s">
        <v>5</v>
      </c>
      <c r="K9177" s="7">
        <v>6</v>
      </c>
      <c r="L9177" s="7">
        <f>IFERROR(VLOOKUP(SiscoTable[[#This Row],[Código]],Hoja2!A:B,2,0)*SiscoTable[[#This Row],[Provta(Uns)]],0)</f>
        <v>6</v>
      </c>
      <c r="M9177" s="7">
        <v>0</v>
      </c>
      <c r="N9177" s="7">
        <v>72</v>
      </c>
      <c r="O9177" s="7">
        <f>IFERROR(VLOOKUP(SiscoTable[[#This Row],[Código]],Hoja2!A:B,2,0)*SiscoTable[[#This Row],[Stock_actual]],0)</f>
        <v>72</v>
      </c>
      <c r="P9177" s="6" t="s">
        <v>1828</v>
      </c>
      <c r="Q9177" s="7">
        <v>7</v>
      </c>
      <c r="R9177" s="7">
        <v>0</v>
      </c>
      <c r="S9177" s="7" t="s">
        <v>11928</v>
      </c>
      <c r="BI9177"/>
      <c r="BJ9177"/>
    </row>
    <row r="9178" spans="2:62" x14ac:dyDescent="0.4">
      <c r="B9178" s="1">
        <v>32364</v>
      </c>
      <c r="C9178" s="6" t="s">
        <v>8</v>
      </c>
      <c r="D9178" s="6" t="s">
        <v>8</v>
      </c>
      <c r="E9178" s="6" t="s">
        <v>3268</v>
      </c>
      <c r="F9178" s="6" t="s">
        <v>7197</v>
      </c>
      <c r="G9178" s="6" t="s">
        <v>7198</v>
      </c>
      <c r="H9178" s="6" t="s">
        <v>5293</v>
      </c>
      <c r="I9178" s="6" t="s">
        <v>7375</v>
      </c>
      <c r="J9178" s="6" t="s">
        <v>5</v>
      </c>
      <c r="K9178" s="7">
        <v>4.83</v>
      </c>
      <c r="L9178" s="7">
        <f>IFERROR(VLOOKUP(SiscoTable[[#This Row],[Código]],Hoja2!A:B,2,0)*SiscoTable[[#This Row],[Provta(Uns)]],0)</f>
        <v>9.1769999999999996</v>
      </c>
      <c r="M9178" s="7">
        <v>0</v>
      </c>
      <c r="N9178" s="7">
        <v>43</v>
      </c>
      <c r="O9178" s="7">
        <f>IFERROR(VLOOKUP(SiscoTable[[#This Row],[Código]],Hoja2!A:B,2,0)*SiscoTable[[#This Row],[Stock_actual]],0)</f>
        <v>81.7</v>
      </c>
      <c r="P9178" s="6" t="s">
        <v>6195</v>
      </c>
      <c r="Q9178" s="7">
        <v>5</v>
      </c>
      <c r="R9178" s="7">
        <v>0</v>
      </c>
      <c r="S9178" s="7" t="s">
        <v>11928</v>
      </c>
      <c r="BI9178"/>
      <c r="BJ9178"/>
    </row>
    <row r="9179" spans="2:62" x14ac:dyDescent="0.4">
      <c r="B9179" s="1">
        <v>32365</v>
      </c>
      <c r="C9179" s="6" t="s">
        <v>8</v>
      </c>
      <c r="D9179" s="6" t="s">
        <v>8</v>
      </c>
      <c r="E9179" s="6" t="s">
        <v>3268</v>
      </c>
      <c r="F9179" s="6" t="s">
        <v>7197</v>
      </c>
      <c r="G9179" s="6" t="s">
        <v>7198</v>
      </c>
      <c r="H9179" s="6" t="s">
        <v>5293</v>
      </c>
      <c r="I9179" s="6" t="s">
        <v>7376</v>
      </c>
      <c r="J9179" s="6" t="s">
        <v>5</v>
      </c>
      <c r="K9179" s="7">
        <v>9.17</v>
      </c>
      <c r="L9179" s="7">
        <f>IFERROR(VLOOKUP(SiscoTable[[#This Row],[Código]],Hoja2!A:B,2,0)*SiscoTable[[#This Row],[Provta(Uns)]],0)</f>
        <v>9.17</v>
      </c>
      <c r="M9179" s="7">
        <v>0</v>
      </c>
      <c r="N9179" s="7">
        <v>41</v>
      </c>
      <c r="O9179" s="7">
        <f>IFERROR(VLOOKUP(SiscoTable[[#This Row],[Código]],Hoja2!A:B,2,0)*SiscoTable[[#This Row],[Stock_actual]],0)</f>
        <v>41</v>
      </c>
      <c r="P9179" s="6" t="s">
        <v>1060</v>
      </c>
      <c r="Q9179" s="7">
        <v>10</v>
      </c>
      <c r="R9179" s="7">
        <v>0</v>
      </c>
      <c r="S9179" s="7" t="s">
        <v>11928</v>
      </c>
      <c r="BI9179"/>
      <c r="BJ9179"/>
    </row>
    <row r="9180" spans="2:62" x14ac:dyDescent="0.4">
      <c r="B9180" s="1">
        <v>32366</v>
      </c>
      <c r="C9180" s="6" t="s">
        <v>8</v>
      </c>
      <c r="D9180" s="6" t="s">
        <v>8</v>
      </c>
      <c r="E9180" s="6" t="s">
        <v>3268</v>
      </c>
      <c r="F9180" s="6" t="s">
        <v>7197</v>
      </c>
      <c r="G9180" s="6" t="s">
        <v>7198</v>
      </c>
      <c r="H9180" s="6" t="s">
        <v>5293</v>
      </c>
      <c r="I9180" s="6" t="s">
        <v>7377</v>
      </c>
      <c r="J9180" s="6" t="s">
        <v>5</v>
      </c>
      <c r="K9180" s="7">
        <v>2</v>
      </c>
      <c r="L9180" s="7">
        <f>IFERROR(VLOOKUP(SiscoTable[[#This Row],[Código]],Hoja2!A:B,2,0)*SiscoTable[[#This Row],[Provta(Uns)]],0)</f>
        <v>6.6</v>
      </c>
      <c r="M9180" s="7">
        <v>0</v>
      </c>
      <c r="N9180" s="7">
        <v>0</v>
      </c>
      <c r="O9180" s="7">
        <f>IFERROR(VLOOKUP(SiscoTable[[#This Row],[Código]],Hoja2!A:B,2,0)*SiscoTable[[#This Row],[Stock_actual]],0)</f>
        <v>0</v>
      </c>
      <c r="P9180" s="6" t="s">
        <v>7</v>
      </c>
      <c r="Q9180" s="7">
        <v>2</v>
      </c>
      <c r="R9180" s="7">
        <v>4.2</v>
      </c>
      <c r="S9180" s="7" t="s">
        <v>11928</v>
      </c>
      <c r="BI9180"/>
      <c r="BJ9180"/>
    </row>
    <row r="9181" spans="2:62" x14ac:dyDescent="0.4">
      <c r="B9181" s="1">
        <v>32367</v>
      </c>
      <c r="C9181" s="6" t="s">
        <v>30</v>
      </c>
      <c r="D9181" s="6" t="s">
        <v>30</v>
      </c>
      <c r="E9181" s="6" t="s">
        <v>3268</v>
      </c>
      <c r="F9181" s="6" t="s">
        <v>3269</v>
      </c>
      <c r="G9181" s="6" t="s">
        <v>5543</v>
      </c>
      <c r="H9181" s="6" t="s">
        <v>5580</v>
      </c>
      <c r="I9181" s="6" t="s">
        <v>5657</v>
      </c>
      <c r="J9181" s="6" t="s">
        <v>5</v>
      </c>
      <c r="K9181" s="7">
        <v>16.329999999999998</v>
      </c>
      <c r="L9181" s="7">
        <f>IFERROR(VLOOKUP(SiscoTable[[#This Row],[Código]],Hoja2!A:B,2,0)*SiscoTable[[#This Row],[Provta(Uns)]],0)</f>
        <v>80.016999999999996</v>
      </c>
      <c r="M9181" s="7">
        <v>0</v>
      </c>
      <c r="N9181" s="7">
        <v>118</v>
      </c>
      <c r="O9181" s="7">
        <f>IFERROR(VLOOKUP(SiscoTable[[#This Row],[Código]],Hoja2!A:B,2,0)*SiscoTable[[#This Row],[Stock_actual]],0)</f>
        <v>578.20000000000005</v>
      </c>
      <c r="P9181" s="6" t="s">
        <v>1973</v>
      </c>
      <c r="Q9181" s="7">
        <v>18</v>
      </c>
      <c r="R9181" s="7">
        <v>0</v>
      </c>
      <c r="S9181" s="7" t="s">
        <v>11925</v>
      </c>
      <c r="BI9181"/>
      <c r="BJ9181"/>
    </row>
    <row r="9182" spans="2:62" x14ac:dyDescent="0.4">
      <c r="B9182" s="1">
        <v>32368</v>
      </c>
      <c r="C9182" s="6" t="s">
        <v>8</v>
      </c>
      <c r="D9182" s="6" t="s">
        <v>30</v>
      </c>
      <c r="E9182" s="6" t="s">
        <v>3268</v>
      </c>
      <c r="F9182" s="6" t="s">
        <v>3269</v>
      </c>
      <c r="G9182" s="6" t="s">
        <v>5543</v>
      </c>
      <c r="H9182" s="6" t="s">
        <v>5580</v>
      </c>
      <c r="I9182" s="6" t="s">
        <v>5754</v>
      </c>
      <c r="J9182" s="6" t="s">
        <v>5</v>
      </c>
      <c r="K9182" s="7">
        <v>12.67</v>
      </c>
      <c r="L9182" s="7">
        <f>IFERROR(VLOOKUP(SiscoTable[[#This Row],[Código]],Hoja2!A:B,2,0)*SiscoTable[[#This Row],[Provta(Uns)]],0)</f>
        <v>62.083000000000006</v>
      </c>
      <c r="M9182" s="7">
        <v>0</v>
      </c>
      <c r="N9182" s="7">
        <v>212</v>
      </c>
      <c r="O9182" s="7">
        <f>IFERROR(VLOOKUP(SiscoTable[[#This Row],[Código]],Hoja2!A:B,2,0)*SiscoTable[[#This Row],[Stock_actual]],0)</f>
        <v>1038.8000000000002</v>
      </c>
      <c r="P9182" s="6" t="s">
        <v>5755</v>
      </c>
      <c r="Q9182" s="7">
        <v>14</v>
      </c>
      <c r="R9182" s="7">
        <v>0</v>
      </c>
      <c r="S9182" s="7" t="s">
        <v>11925</v>
      </c>
      <c r="BI9182"/>
      <c r="BJ9182"/>
    </row>
    <row r="9183" spans="2:62" x14ac:dyDescent="0.4">
      <c r="B9183" s="1">
        <v>32369</v>
      </c>
      <c r="C9183" s="6" t="s">
        <v>8</v>
      </c>
      <c r="D9183" s="6" t="s">
        <v>30</v>
      </c>
      <c r="E9183" s="6" t="s">
        <v>3268</v>
      </c>
      <c r="F9183" s="6" t="s">
        <v>3269</v>
      </c>
      <c r="G9183" s="6" t="s">
        <v>5543</v>
      </c>
      <c r="H9183" s="6" t="s">
        <v>5580</v>
      </c>
      <c r="I9183" s="6" t="s">
        <v>5756</v>
      </c>
      <c r="J9183" s="6" t="s">
        <v>5</v>
      </c>
      <c r="K9183" s="7">
        <v>12.33</v>
      </c>
      <c r="L9183" s="7">
        <f>IFERROR(VLOOKUP(SiscoTable[[#This Row],[Código]],Hoja2!A:B,2,0)*SiscoTable[[#This Row],[Provta(Uns)]],0)</f>
        <v>60.417000000000002</v>
      </c>
      <c r="M9183" s="7">
        <v>0</v>
      </c>
      <c r="N9183" s="7">
        <v>214</v>
      </c>
      <c r="O9183" s="7">
        <f>IFERROR(VLOOKUP(SiscoTable[[#This Row],[Código]],Hoja2!A:B,2,0)*SiscoTable[[#This Row],[Stock_actual]],0)</f>
        <v>1048.6000000000001</v>
      </c>
      <c r="P9183" s="6" t="s">
        <v>5757</v>
      </c>
      <c r="Q9183" s="7">
        <v>14</v>
      </c>
      <c r="R9183" s="7">
        <v>0</v>
      </c>
      <c r="S9183" s="7" t="s">
        <v>11925</v>
      </c>
      <c r="BI9183"/>
      <c r="BJ9183"/>
    </row>
    <row r="9184" spans="2:62" x14ac:dyDescent="0.4">
      <c r="B9184" s="1">
        <v>32370</v>
      </c>
      <c r="C9184" s="6" t="s">
        <v>8</v>
      </c>
      <c r="D9184" s="6" t="s">
        <v>8</v>
      </c>
      <c r="E9184" s="6" t="s">
        <v>3268</v>
      </c>
      <c r="F9184" s="6" t="s">
        <v>6059</v>
      </c>
      <c r="G9184" s="6" t="s">
        <v>6174</v>
      </c>
      <c r="H9184" s="6" t="s">
        <v>6214</v>
      </c>
      <c r="I9184" s="6" t="s">
        <v>6216</v>
      </c>
      <c r="J9184" s="6" t="s">
        <v>5</v>
      </c>
      <c r="K9184" s="7">
        <v>0.83</v>
      </c>
      <c r="L9184" s="7">
        <f>IFERROR(VLOOKUP(SiscoTable[[#This Row],[Código]],Hoja2!A:B,2,0)*SiscoTable[[#This Row],[Provta(Uns)]],0)</f>
        <v>41.416999999999994</v>
      </c>
      <c r="M9184" s="7">
        <v>0</v>
      </c>
      <c r="N9184" s="7">
        <v>7</v>
      </c>
      <c r="O9184" s="7">
        <f>IFERROR(VLOOKUP(SiscoTable[[#This Row],[Código]],Hoja2!A:B,2,0)*SiscoTable[[#This Row],[Stock_actual]],0)</f>
        <v>349.3</v>
      </c>
      <c r="P9184" s="6" t="s">
        <v>1940</v>
      </c>
      <c r="Q9184" s="7">
        <v>1</v>
      </c>
      <c r="R9184" s="7">
        <v>0</v>
      </c>
      <c r="S9184" s="7" t="s">
        <v>11925</v>
      </c>
      <c r="BI9184"/>
      <c r="BJ9184"/>
    </row>
    <row r="9185" spans="2:62" x14ac:dyDescent="0.4">
      <c r="B9185" s="1">
        <v>32371</v>
      </c>
      <c r="C9185" s="6" t="s">
        <v>8</v>
      </c>
      <c r="D9185" s="6" t="s">
        <v>8</v>
      </c>
      <c r="E9185" s="6" t="s">
        <v>8482</v>
      </c>
      <c r="F9185" s="6" t="s">
        <v>9030</v>
      </c>
      <c r="G9185" s="6" t="s">
        <v>9051</v>
      </c>
      <c r="H9185" s="6" t="s">
        <v>9053</v>
      </c>
      <c r="I9185" s="6" t="s">
        <v>9111</v>
      </c>
      <c r="J9185" s="6" t="s">
        <v>5</v>
      </c>
      <c r="K9185" s="7">
        <v>0.67</v>
      </c>
      <c r="L9185" s="7">
        <f>IFERROR(VLOOKUP(SiscoTable[[#This Row],[Código]],Hoja2!A:B,2,0)*SiscoTable[[#This Row],[Provta(Uns)]],0)</f>
        <v>14.472000000000001</v>
      </c>
      <c r="M9185" s="7">
        <v>0</v>
      </c>
      <c r="N9185" s="7">
        <v>6</v>
      </c>
      <c r="O9185" s="7">
        <f>IFERROR(VLOOKUP(SiscoTable[[#This Row],[Código]],Hoja2!A:B,2,0)*SiscoTable[[#This Row],[Stock_actual]],0)</f>
        <v>129.60000000000002</v>
      </c>
      <c r="P9185" s="6" t="s">
        <v>2096</v>
      </c>
      <c r="Q9185" s="7">
        <v>1</v>
      </c>
      <c r="R9185" s="7">
        <v>0</v>
      </c>
      <c r="S9185" s="7" t="s">
        <v>11926</v>
      </c>
      <c r="BI9185"/>
      <c r="BJ9185"/>
    </row>
    <row r="9186" spans="2:62" x14ac:dyDescent="0.4">
      <c r="B9186" s="1">
        <v>32372</v>
      </c>
      <c r="C9186" s="6" t="s">
        <v>30</v>
      </c>
      <c r="D9186" s="6" t="s">
        <v>25</v>
      </c>
      <c r="E9186" s="6" t="s">
        <v>3268</v>
      </c>
      <c r="F9186" s="6" t="s">
        <v>3269</v>
      </c>
      <c r="G9186" s="6" t="s">
        <v>5217</v>
      </c>
      <c r="H9186" s="6" t="s">
        <v>5232</v>
      </c>
      <c r="I9186" s="6" t="s">
        <v>5231</v>
      </c>
      <c r="J9186" s="6" t="s">
        <v>5</v>
      </c>
      <c r="K9186" s="7">
        <v>80</v>
      </c>
      <c r="L9186" s="7">
        <f>IFERROR(VLOOKUP(SiscoTable[[#This Row],[Código]],Hoja2!A:B,2,0)*SiscoTable[[#This Row],[Provta(Uns)]],0)</f>
        <v>80</v>
      </c>
      <c r="M9186" s="7">
        <v>0</v>
      </c>
      <c r="N9186" s="7">
        <v>596</v>
      </c>
      <c r="O9186" s="7">
        <f>IFERROR(VLOOKUP(SiscoTable[[#This Row],[Código]],Hoja2!A:B,2,0)*SiscoTable[[#This Row],[Stock_actual]],0)</f>
        <v>596</v>
      </c>
      <c r="P9186" s="6" t="s">
        <v>1739</v>
      </c>
      <c r="Q9186" s="7">
        <v>88</v>
      </c>
      <c r="R9186" s="7">
        <v>0</v>
      </c>
      <c r="S9186" s="7" t="s">
        <v>11928</v>
      </c>
      <c r="BI9186"/>
      <c r="BJ9186"/>
    </row>
    <row r="9187" spans="2:62" x14ac:dyDescent="0.4">
      <c r="B9187" s="1">
        <v>32373</v>
      </c>
      <c r="C9187" s="6" t="s">
        <v>8</v>
      </c>
      <c r="D9187" s="6" t="s">
        <v>8</v>
      </c>
      <c r="E9187" s="6" t="s">
        <v>8482</v>
      </c>
      <c r="F9187" s="6" t="s">
        <v>9030</v>
      </c>
      <c r="G9187" s="6" t="s">
        <v>9678</v>
      </c>
      <c r="H9187" s="6" t="s">
        <v>9691</v>
      </c>
      <c r="I9187" s="6" t="s">
        <v>9911</v>
      </c>
      <c r="J9187" s="6" t="s">
        <v>5</v>
      </c>
      <c r="K9187" s="7">
        <v>0.67</v>
      </c>
      <c r="L9187" s="7">
        <f>IFERROR(VLOOKUP(SiscoTable[[#This Row],[Código]],Hoja2!A:B,2,0)*SiscoTable[[#This Row],[Provta(Uns)]],0)</f>
        <v>9.0449999999999999</v>
      </c>
      <c r="M9187" s="7">
        <v>0</v>
      </c>
      <c r="N9187" s="7">
        <v>8</v>
      </c>
      <c r="O9187" s="7">
        <f>IFERROR(VLOOKUP(SiscoTable[[#This Row],[Código]],Hoja2!A:B,2,0)*SiscoTable[[#This Row],[Stock_actual]],0)</f>
        <v>108</v>
      </c>
      <c r="P9187" s="6" t="s">
        <v>244</v>
      </c>
      <c r="Q9187" s="7">
        <v>1</v>
      </c>
      <c r="R9187" s="7">
        <v>0</v>
      </c>
      <c r="S9187" s="7" t="s">
        <v>11926</v>
      </c>
      <c r="BI9187"/>
      <c r="BJ9187"/>
    </row>
    <row r="9188" spans="2:62" x14ac:dyDescent="0.4">
      <c r="B9188" s="1">
        <v>32374</v>
      </c>
      <c r="C9188" s="6" t="s">
        <v>8</v>
      </c>
      <c r="D9188" s="6" t="s">
        <v>8</v>
      </c>
      <c r="E9188" s="6" t="s">
        <v>8482</v>
      </c>
      <c r="F9188" s="6" t="s">
        <v>9030</v>
      </c>
      <c r="G9188" s="6" t="s">
        <v>9678</v>
      </c>
      <c r="H9188" s="6" t="s">
        <v>9691</v>
      </c>
      <c r="I9188" s="6" t="s">
        <v>9912</v>
      </c>
      <c r="J9188" s="6" t="s">
        <v>5</v>
      </c>
      <c r="K9188" s="7">
        <v>0.33</v>
      </c>
      <c r="L9188" s="7">
        <f>IFERROR(VLOOKUP(SiscoTable[[#This Row],[Código]],Hoja2!A:B,2,0)*SiscoTable[[#This Row],[Provta(Uns)]],0)</f>
        <v>5.4450000000000003</v>
      </c>
      <c r="M9188" s="7">
        <v>0</v>
      </c>
      <c r="N9188" s="7">
        <v>10</v>
      </c>
      <c r="O9188" s="7">
        <f>IFERROR(VLOOKUP(SiscoTable[[#This Row],[Código]],Hoja2!A:B,2,0)*SiscoTable[[#This Row],[Stock_actual]],0)</f>
        <v>165</v>
      </c>
      <c r="P9188" s="6" t="s">
        <v>1250</v>
      </c>
      <c r="Q9188" s="7">
        <v>0</v>
      </c>
      <c r="R9188" s="7">
        <v>0</v>
      </c>
      <c r="S9188" s="7" t="s">
        <v>11926</v>
      </c>
      <c r="BI9188"/>
      <c r="BJ9188"/>
    </row>
    <row r="9189" spans="2:62" x14ac:dyDescent="0.4">
      <c r="B9189" s="1">
        <v>32375</v>
      </c>
      <c r="C9189" s="6" t="s">
        <v>8</v>
      </c>
      <c r="D9189" s="6" t="s">
        <v>8</v>
      </c>
      <c r="E9189" s="6" t="s">
        <v>8482</v>
      </c>
      <c r="F9189" s="6" t="s">
        <v>9030</v>
      </c>
      <c r="G9189" s="6" t="s">
        <v>9678</v>
      </c>
      <c r="H9189" s="6" t="s">
        <v>9691</v>
      </c>
      <c r="I9189" s="6" t="s">
        <v>9913</v>
      </c>
      <c r="J9189" s="6" t="s">
        <v>5</v>
      </c>
      <c r="K9189" s="7">
        <v>1.17</v>
      </c>
      <c r="L9189" s="7">
        <f>IFERROR(VLOOKUP(SiscoTable[[#This Row],[Código]],Hoja2!A:B,2,0)*SiscoTable[[#This Row],[Provta(Uns)]],0)</f>
        <v>19.305</v>
      </c>
      <c r="M9189" s="7">
        <v>12</v>
      </c>
      <c r="N9189" s="7">
        <v>5</v>
      </c>
      <c r="O9189" s="7">
        <f>IFERROR(VLOOKUP(SiscoTable[[#This Row],[Código]],Hoja2!A:B,2,0)*SiscoTable[[#This Row],[Stock_actual]],0)</f>
        <v>82.5</v>
      </c>
      <c r="P9189" s="6" t="s">
        <v>1822</v>
      </c>
      <c r="Q9189" s="7">
        <v>1</v>
      </c>
      <c r="R9189" s="7">
        <v>0</v>
      </c>
      <c r="S9189" s="7" t="s">
        <v>11926</v>
      </c>
      <c r="BI9189"/>
      <c r="BJ9189"/>
    </row>
    <row r="9190" spans="2:62" x14ac:dyDescent="0.4">
      <c r="B9190" s="1">
        <v>32376</v>
      </c>
      <c r="C9190" s="6" t="s">
        <v>8</v>
      </c>
      <c r="D9190" s="6" t="s">
        <v>8</v>
      </c>
      <c r="E9190" s="6" t="s">
        <v>8482</v>
      </c>
      <c r="F9190" s="6" t="s">
        <v>10720</v>
      </c>
      <c r="G9190" s="6" t="s">
        <v>11322</v>
      </c>
      <c r="H9190" s="6" t="s">
        <v>11325</v>
      </c>
      <c r="I9190" s="6" t="s">
        <v>11445</v>
      </c>
      <c r="J9190" s="6" t="s">
        <v>5</v>
      </c>
      <c r="K9190" s="7">
        <v>0.83</v>
      </c>
      <c r="L9190" s="7">
        <f>IFERROR(VLOOKUP(SiscoTable[[#This Row],[Código]],Hoja2!A:B,2,0)*SiscoTable[[#This Row],[Provta(Uns)]],0)</f>
        <v>8.2170000000000005</v>
      </c>
      <c r="M9190" s="7">
        <v>12</v>
      </c>
      <c r="N9190" s="7">
        <v>7</v>
      </c>
      <c r="O9190" s="7">
        <f>IFERROR(VLOOKUP(SiscoTable[[#This Row],[Código]],Hoja2!A:B,2,0)*SiscoTable[[#This Row],[Stock_actual]],0)</f>
        <v>69.3</v>
      </c>
      <c r="P9190" s="6" t="s">
        <v>1940</v>
      </c>
      <c r="Q9190" s="7">
        <v>1</v>
      </c>
      <c r="R9190" s="7">
        <v>0</v>
      </c>
      <c r="S9190" s="7" t="s">
        <v>11926</v>
      </c>
      <c r="BI9190"/>
      <c r="BJ9190"/>
    </row>
    <row r="9191" spans="2:62" x14ac:dyDescent="0.4">
      <c r="B9191" s="1">
        <v>32377</v>
      </c>
      <c r="C9191" s="6" t="s">
        <v>8</v>
      </c>
      <c r="D9191" s="6" t="s">
        <v>8</v>
      </c>
      <c r="E9191" s="6" t="s">
        <v>8482</v>
      </c>
      <c r="F9191" s="6" t="s">
        <v>10720</v>
      </c>
      <c r="G9191" s="6" t="s">
        <v>11322</v>
      </c>
      <c r="H9191" s="6" t="s">
        <v>11325</v>
      </c>
      <c r="I9191" s="6" t="s">
        <v>11446</v>
      </c>
      <c r="J9191" s="6" t="s">
        <v>5</v>
      </c>
      <c r="K9191" s="7">
        <v>0.83</v>
      </c>
      <c r="L9191" s="7">
        <f>IFERROR(VLOOKUP(SiscoTable[[#This Row],[Código]],Hoja2!A:B,2,0)*SiscoTable[[#This Row],[Provta(Uns)]],0)</f>
        <v>9.0470000000000006</v>
      </c>
      <c r="M9191" s="7">
        <v>0</v>
      </c>
      <c r="N9191" s="7">
        <v>19</v>
      </c>
      <c r="O9191" s="7">
        <f>IFERROR(VLOOKUP(SiscoTable[[#This Row],[Código]],Hoja2!A:B,2,0)*SiscoTable[[#This Row],[Stock_actual]],0)</f>
        <v>207.1</v>
      </c>
      <c r="P9191" s="6" t="s">
        <v>2732</v>
      </c>
      <c r="Q9191" s="7">
        <v>1</v>
      </c>
      <c r="R9191" s="7">
        <v>0</v>
      </c>
      <c r="S9191" s="7" t="s">
        <v>11926</v>
      </c>
      <c r="BI9191"/>
      <c r="BJ9191"/>
    </row>
    <row r="9192" spans="2:62" x14ac:dyDescent="0.4">
      <c r="B9192" s="1">
        <v>32378</v>
      </c>
      <c r="C9192" s="6" t="s">
        <v>8</v>
      </c>
      <c r="D9192" s="6" t="s">
        <v>8</v>
      </c>
      <c r="E9192" s="6" t="s">
        <v>8482</v>
      </c>
      <c r="F9192" s="6" t="s">
        <v>10720</v>
      </c>
      <c r="G9192" s="6" t="s">
        <v>11322</v>
      </c>
      <c r="H9192" s="6" t="s">
        <v>11325</v>
      </c>
      <c r="I9192" s="6" t="s">
        <v>11447</v>
      </c>
      <c r="J9192" s="6" t="s">
        <v>5</v>
      </c>
      <c r="K9192" s="7">
        <v>6.33</v>
      </c>
      <c r="L9192" s="7">
        <f>IFERROR(VLOOKUP(SiscoTable[[#This Row],[Código]],Hoja2!A:B,2,0)*SiscoTable[[#This Row],[Provta(Uns)]],0)</f>
        <v>37.347000000000001</v>
      </c>
      <c r="M9192" s="7">
        <v>0</v>
      </c>
      <c r="N9192" s="7">
        <v>45</v>
      </c>
      <c r="O9192" s="7">
        <f>IFERROR(VLOOKUP(SiscoTable[[#This Row],[Código]],Hoja2!A:B,2,0)*SiscoTable[[#This Row],[Stock_actual]],0)</f>
        <v>265.5</v>
      </c>
      <c r="P9192" s="6" t="s">
        <v>3570</v>
      </c>
      <c r="Q9192" s="7">
        <v>7</v>
      </c>
      <c r="R9192" s="7">
        <v>0</v>
      </c>
      <c r="S9192" s="7" t="s">
        <v>11926</v>
      </c>
      <c r="BI9192"/>
      <c r="BJ9192"/>
    </row>
    <row r="9193" spans="2:62" x14ac:dyDescent="0.4">
      <c r="B9193" s="1">
        <v>32379</v>
      </c>
      <c r="C9193" s="6" t="s">
        <v>8</v>
      </c>
      <c r="D9193" s="6" t="s">
        <v>8</v>
      </c>
      <c r="E9193" s="6" t="s">
        <v>8482</v>
      </c>
      <c r="F9193" s="6" t="s">
        <v>9030</v>
      </c>
      <c r="G9193" s="6" t="s">
        <v>9184</v>
      </c>
      <c r="H9193" s="6" t="s">
        <v>9118</v>
      </c>
      <c r="I9193" s="6" t="s">
        <v>9269</v>
      </c>
      <c r="J9193" s="6" t="s">
        <v>5</v>
      </c>
      <c r="K9193" s="7">
        <v>1.83</v>
      </c>
      <c r="L9193" s="7">
        <f>IFERROR(VLOOKUP(SiscoTable[[#This Row],[Código]],Hoja2!A:B,2,0)*SiscoTable[[#This Row],[Provta(Uns)]],0)</f>
        <v>13.176</v>
      </c>
      <c r="M9193" s="7">
        <v>0</v>
      </c>
      <c r="N9193" s="7">
        <v>13</v>
      </c>
      <c r="O9193" s="7">
        <f>IFERROR(VLOOKUP(SiscoTable[[#This Row],[Código]],Hoja2!A:B,2,0)*SiscoTable[[#This Row],[Stock_actual]],0)</f>
        <v>93.600000000000009</v>
      </c>
      <c r="P9193" s="6" t="s">
        <v>3570</v>
      </c>
      <c r="Q9193" s="7">
        <v>2</v>
      </c>
      <c r="R9193" s="7">
        <v>0</v>
      </c>
      <c r="S9193" s="7" t="s">
        <v>11926</v>
      </c>
      <c r="BI9193"/>
      <c r="BJ9193"/>
    </row>
    <row r="9194" spans="2:62" x14ac:dyDescent="0.4">
      <c r="B9194" s="1">
        <v>32380</v>
      </c>
      <c r="C9194" s="6" t="s">
        <v>30</v>
      </c>
      <c r="D9194" s="6" t="s">
        <v>30</v>
      </c>
      <c r="E9194" s="6" t="s">
        <v>8482</v>
      </c>
      <c r="F9194" s="6" t="s">
        <v>10720</v>
      </c>
      <c r="G9194" s="6" t="s">
        <v>11322</v>
      </c>
      <c r="H9194" s="6" t="s">
        <v>11325</v>
      </c>
      <c r="I9194" s="6" t="s">
        <v>11365</v>
      </c>
      <c r="J9194" s="6" t="s">
        <v>5</v>
      </c>
      <c r="K9194" s="7">
        <v>12.17</v>
      </c>
      <c r="L9194" s="7">
        <f>IFERROR(VLOOKUP(SiscoTable[[#This Row],[Código]],Hoja2!A:B,2,0)*SiscoTable[[#This Row],[Provta(Uns)]],0)</f>
        <v>132.65299999999999</v>
      </c>
      <c r="M9194" s="7">
        <v>0</v>
      </c>
      <c r="N9194" s="7">
        <v>98</v>
      </c>
      <c r="O9194" s="7">
        <f>IFERROR(VLOOKUP(SiscoTable[[#This Row],[Código]],Hoja2!A:B,2,0)*SiscoTable[[#This Row],[Stock_actual]],0)</f>
        <v>1068.2</v>
      </c>
      <c r="P9194" s="6" t="s">
        <v>4614</v>
      </c>
      <c r="Q9194" s="7">
        <v>14</v>
      </c>
      <c r="R9194" s="7">
        <v>0</v>
      </c>
      <c r="S9194" s="7" t="s">
        <v>11926</v>
      </c>
      <c r="BI9194"/>
      <c r="BJ9194"/>
    </row>
    <row r="9195" spans="2:62" x14ac:dyDescent="0.4">
      <c r="B9195" s="1">
        <v>32381</v>
      </c>
      <c r="C9195" s="6" t="s">
        <v>30</v>
      </c>
      <c r="D9195" s="6" t="s">
        <v>8</v>
      </c>
      <c r="E9195" s="6" t="s">
        <v>8482</v>
      </c>
      <c r="F9195" s="6" t="s">
        <v>10720</v>
      </c>
      <c r="G9195" s="6" t="s">
        <v>11322</v>
      </c>
      <c r="H9195" s="6" t="s">
        <v>11325</v>
      </c>
      <c r="I9195" s="6" t="s">
        <v>11366</v>
      </c>
      <c r="J9195" s="6" t="s">
        <v>5</v>
      </c>
      <c r="K9195" s="7">
        <v>11.17</v>
      </c>
      <c r="L9195" s="7">
        <f>IFERROR(VLOOKUP(SiscoTable[[#This Row],[Código]],Hoja2!A:B,2,0)*SiscoTable[[#This Row],[Provta(Uns)]],0)</f>
        <v>144.09299999999999</v>
      </c>
      <c r="M9195" s="7">
        <v>0</v>
      </c>
      <c r="N9195" s="7">
        <v>233</v>
      </c>
      <c r="O9195" s="7">
        <f>IFERROR(VLOOKUP(SiscoTable[[#This Row],[Código]],Hoja2!A:B,2,0)*SiscoTable[[#This Row],[Stock_actual]],0)</f>
        <v>3005.7000000000003</v>
      </c>
      <c r="P9195" s="6" t="s">
        <v>11367</v>
      </c>
      <c r="Q9195" s="7">
        <v>12</v>
      </c>
      <c r="R9195" s="7">
        <v>0</v>
      </c>
      <c r="S9195" s="7" t="s">
        <v>11926</v>
      </c>
      <c r="BI9195"/>
      <c r="BJ9195"/>
    </row>
    <row r="9196" spans="2:62" x14ac:dyDescent="0.4">
      <c r="B9196" s="1">
        <v>32382</v>
      </c>
      <c r="C9196" s="6" t="s">
        <v>8</v>
      </c>
      <c r="D9196" s="6" t="s">
        <v>8</v>
      </c>
      <c r="E9196" s="6" t="s">
        <v>469</v>
      </c>
      <c r="F9196" s="6" t="s">
        <v>1050</v>
      </c>
      <c r="G9196" s="6" t="s">
        <v>1309</v>
      </c>
      <c r="H9196" s="6" t="s">
        <v>1377</v>
      </c>
      <c r="I9196" s="6" t="s">
        <v>1502</v>
      </c>
      <c r="J9196" s="6" t="s">
        <v>5</v>
      </c>
      <c r="K9196" s="7">
        <v>4</v>
      </c>
      <c r="L9196" s="7">
        <f>IFERROR(VLOOKUP(SiscoTable[[#This Row],[Código]],Hoja2!A:B,2,0)*SiscoTable[[#This Row],[Provta(Uns)]],0)</f>
        <v>47.2</v>
      </c>
      <c r="M9196" s="7">
        <v>0</v>
      </c>
      <c r="N9196" s="7">
        <v>6</v>
      </c>
      <c r="O9196" s="7">
        <f>IFERROR(VLOOKUP(SiscoTable[[#This Row],[Código]],Hoja2!A:B,2,0)*SiscoTable[[#This Row],[Stock_actual]],0)</f>
        <v>70.800000000000011</v>
      </c>
      <c r="P9196" s="6" t="s">
        <v>220</v>
      </c>
      <c r="Q9196" s="7">
        <v>4</v>
      </c>
      <c r="R9196" s="7">
        <v>0</v>
      </c>
      <c r="S9196" s="7" t="s">
        <v>11927</v>
      </c>
      <c r="BI9196"/>
      <c r="BJ9196"/>
    </row>
    <row r="9197" spans="2:62" x14ac:dyDescent="0.4">
      <c r="B9197" s="1">
        <v>32383</v>
      </c>
      <c r="C9197" s="6" t="s">
        <v>8</v>
      </c>
      <c r="D9197" s="6" t="s">
        <v>8</v>
      </c>
      <c r="E9197" s="6" t="s">
        <v>469</v>
      </c>
      <c r="F9197" s="6" t="s">
        <v>1050</v>
      </c>
      <c r="G9197" s="6" t="s">
        <v>1309</v>
      </c>
      <c r="H9197" s="6" t="s">
        <v>1377</v>
      </c>
      <c r="I9197" s="6" t="s">
        <v>1503</v>
      </c>
      <c r="J9197" s="6" t="s">
        <v>5</v>
      </c>
      <c r="K9197" s="7">
        <v>5</v>
      </c>
      <c r="L9197" s="7">
        <f>IFERROR(VLOOKUP(SiscoTable[[#This Row],[Código]],Hoja2!A:B,2,0)*SiscoTable[[#This Row],[Provta(Uns)]],0)</f>
        <v>59</v>
      </c>
      <c r="M9197" s="7">
        <v>0</v>
      </c>
      <c r="N9197" s="7">
        <v>18</v>
      </c>
      <c r="O9197" s="7">
        <f>IFERROR(VLOOKUP(SiscoTable[[#This Row],[Código]],Hoja2!A:B,2,0)*SiscoTable[[#This Row],[Stock_actual]],0)</f>
        <v>212.4</v>
      </c>
      <c r="P9197" s="6" t="s">
        <v>476</v>
      </c>
      <c r="Q9197" s="7">
        <v>6</v>
      </c>
      <c r="R9197" s="7">
        <v>0</v>
      </c>
      <c r="S9197" s="7" t="s">
        <v>11927</v>
      </c>
      <c r="BI9197"/>
      <c r="BJ9197"/>
    </row>
    <row r="9198" spans="2:62" x14ac:dyDescent="0.4">
      <c r="B9198" s="1">
        <v>32384</v>
      </c>
      <c r="C9198" s="6" t="s">
        <v>8</v>
      </c>
      <c r="D9198" s="6" t="s">
        <v>8</v>
      </c>
      <c r="E9198" s="6" t="s">
        <v>469</v>
      </c>
      <c r="F9198" s="6" t="s">
        <v>1050</v>
      </c>
      <c r="G9198" s="6" t="s">
        <v>1309</v>
      </c>
      <c r="H9198" s="6" t="s">
        <v>1377</v>
      </c>
      <c r="I9198" s="6" t="s">
        <v>1504</v>
      </c>
      <c r="J9198" s="6" t="s">
        <v>5</v>
      </c>
      <c r="K9198" s="7">
        <v>5.5</v>
      </c>
      <c r="L9198" s="7">
        <f>IFERROR(VLOOKUP(SiscoTable[[#This Row],[Código]],Hoja2!A:B,2,0)*SiscoTable[[#This Row],[Provta(Uns)]],0)</f>
        <v>28.6</v>
      </c>
      <c r="M9198" s="7">
        <v>0</v>
      </c>
      <c r="N9198" s="7">
        <v>15</v>
      </c>
      <c r="O9198" s="7">
        <f>IFERROR(VLOOKUP(SiscoTable[[#This Row],[Código]],Hoja2!A:B,2,0)*SiscoTable[[#This Row],[Stock_actual]],0)</f>
        <v>78</v>
      </c>
      <c r="P9198" s="6" t="s">
        <v>602</v>
      </c>
      <c r="Q9198" s="7">
        <v>6</v>
      </c>
      <c r="R9198" s="7">
        <v>0</v>
      </c>
      <c r="S9198" s="7" t="s">
        <v>11927</v>
      </c>
      <c r="BI9198"/>
      <c r="BJ9198"/>
    </row>
    <row r="9199" spans="2:62" x14ac:dyDescent="0.4">
      <c r="B9199" s="1">
        <v>32385</v>
      </c>
      <c r="C9199" s="6" t="s">
        <v>8</v>
      </c>
      <c r="D9199" s="6" t="s">
        <v>8</v>
      </c>
      <c r="E9199" s="6" t="s">
        <v>469</v>
      </c>
      <c r="F9199" s="6" t="s">
        <v>1050</v>
      </c>
      <c r="G9199" s="6" t="s">
        <v>1309</v>
      </c>
      <c r="H9199" s="6" t="s">
        <v>1377</v>
      </c>
      <c r="I9199" s="6" t="s">
        <v>1505</v>
      </c>
      <c r="J9199" s="6" t="s">
        <v>5</v>
      </c>
      <c r="K9199" s="7">
        <v>4.67</v>
      </c>
      <c r="L9199" s="7">
        <f>IFERROR(VLOOKUP(SiscoTable[[#This Row],[Código]],Hoja2!A:B,2,0)*SiscoTable[[#This Row],[Provta(Uns)]],0)</f>
        <v>24.283999999999999</v>
      </c>
      <c r="M9199" s="7">
        <v>0</v>
      </c>
      <c r="N9199" s="7">
        <v>8</v>
      </c>
      <c r="O9199" s="7">
        <f>IFERROR(VLOOKUP(SiscoTable[[#This Row],[Código]],Hoja2!A:B,2,0)*SiscoTable[[#This Row],[Stock_actual]],0)</f>
        <v>41.6</v>
      </c>
      <c r="P9199" s="6" t="s">
        <v>788</v>
      </c>
      <c r="Q9199" s="7">
        <v>5</v>
      </c>
      <c r="R9199" s="7">
        <v>0</v>
      </c>
      <c r="S9199" s="7" t="s">
        <v>11927</v>
      </c>
      <c r="BI9199"/>
      <c r="BJ9199"/>
    </row>
    <row r="9200" spans="2:62" x14ac:dyDescent="0.4">
      <c r="B9200" s="1">
        <v>32386</v>
      </c>
      <c r="C9200" s="6" t="s">
        <v>8</v>
      </c>
      <c r="D9200" s="6" t="s">
        <v>8</v>
      </c>
      <c r="E9200" s="6" t="s">
        <v>469</v>
      </c>
      <c r="F9200" s="6" t="s">
        <v>1050</v>
      </c>
      <c r="G9200" s="6" t="s">
        <v>1309</v>
      </c>
      <c r="H9200" s="6" t="s">
        <v>1377</v>
      </c>
      <c r="I9200" s="6" t="s">
        <v>1506</v>
      </c>
      <c r="J9200" s="6" t="s">
        <v>5</v>
      </c>
      <c r="K9200" s="7">
        <v>3.17</v>
      </c>
      <c r="L9200" s="7">
        <f>IFERROR(VLOOKUP(SiscoTable[[#This Row],[Código]],Hoja2!A:B,2,0)*SiscoTable[[#This Row],[Provta(Uns)]],0)</f>
        <v>13.630999999999998</v>
      </c>
      <c r="M9200" s="7">
        <v>0</v>
      </c>
      <c r="N9200" s="7">
        <v>1</v>
      </c>
      <c r="O9200" s="7">
        <f>IFERROR(VLOOKUP(SiscoTable[[#This Row],[Código]],Hoja2!A:B,2,0)*SiscoTable[[#This Row],[Stock_actual]],0)</f>
        <v>4.3</v>
      </c>
      <c r="P9200" s="6" t="s">
        <v>117</v>
      </c>
      <c r="Q9200" s="7">
        <v>4</v>
      </c>
      <c r="R9200" s="7">
        <v>6.59</v>
      </c>
      <c r="S9200" s="7" t="s">
        <v>11927</v>
      </c>
      <c r="BI9200"/>
      <c r="BJ9200"/>
    </row>
    <row r="9201" spans="2:62" x14ac:dyDescent="0.4">
      <c r="B9201" s="1">
        <v>32387</v>
      </c>
      <c r="C9201" s="6" t="s">
        <v>8</v>
      </c>
      <c r="D9201" s="6" t="s">
        <v>8</v>
      </c>
      <c r="E9201" s="6" t="s">
        <v>469</v>
      </c>
      <c r="F9201" s="6" t="s">
        <v>1050</v>
      </c>
      <c r="G9201" s="6" t="s">
        <v>1309</v>
      </c>
      <c r="H9201" s="6" t="s">
        <v>1377</v>
      </c>
      <c r="I9201" s="6" t="s">
        <v>1507</v>
      </c>
      <c r="J9201" s="6" t="s">
        <v>5</v>
      </c>
      <c r="K9201" s="7">
        <v>7.33</v>
      </c>
      <c r="L9201" s="7">
        <f>IFERROR(VLOOKUP(SiscoTable[[#This Row],[Código]],Hoja2!A:B,2,0)*SiscoTable[[#This Row],[Provta(Uns)]],0)</f>
        <v>31.518999999999998</v>
      </c>
      <c r="M9201" s="7">
        <v>0</v>
      </c>
      <c r="N9201" s="7">
        <v>36</v>
      </c>
      <c r="O9201" s="7">
        <f>IFERROR(VLOOKUP(SiscoTable[[#This Row],[Código]],Hoja2!A:B,2,0)*SiscoTable[[#This Row],[Stock_actual]],0)</f>
        <v>154.79999999999998</v>
      </c>
      <c r="P9201" s="6" t="s">
        <v>1508</v>
      </c>
      <c r="Q9201" s="7">
        <v>8</v>
      </c>
      <c r="R9201" s="7">
        <v>0</v>
      </c>
      <c r="S9201" s="7" t="s">
        <v>11927</v>
      </c>
      <c r="BI9201"/>
      <c r="BJ9201"/>
    </row>
    <row r="9202" spans="2:62" x14ac:dyDescent="0.4">
      <c r="B9202" s="1">
        <v>32388</v>
      </c>
      <c r="C9202" s="6" t="s">
        <v>8</v>
      </c>
      <c r="D9202" s="6" t="s">
        <v>8</v>
      </c>
      <c r="E9202" s="6" t="s">
        <v>469</v>
      </c>
      <c r="F9202" s="6" t="s">
        <v>1050</v>
      </c>
      <c r="G9202" s="6" t="s">
        <v>1309</v>
      </c>
      <c r="H9202" s="6" t="s">
        <v>1377</v>
      </c>
      <c r="I9202" s="6" t="s">
        <v>1509</v>
      </c>
      <c r="J9202" s="6" t="s">
        <v>5</v>
      </c>
      <c r="K9202" s="7">
        <v>5.33</v>
      </c>
      <c r="L9202" s="7">
        <f>IFERROR(VLOOKUP(SiscoTable[[#This Row],[Código]],Hoja2!A:B,2,0)*SiscoTable[[#This Row],[Provta(Uns)]],0)</f>
        <v>26.65</v>
      </c>
      <c r="M9202" s="7">
        <v>0</v>
      </c>
      <c r="N9202" s="7">
        <v>36</v>
      </c>
      <c r="O9202" s="7">
        <f>IFERROR(VLOOKUP(SiscoTable[[#This Row],[Código]],Hoja2!A:B,2,0)*SiscoTable[[#This Row],[Stock_actual]],0)</f>
        <v>180</v>
      </c>
      <c r="P9202" s="6" t="s">
        <v>1510</v>
      </c>
      <c r="Q9202" s="7">
        <v>6</v>
      </c>
      <c r="R9202" s="7">
        <v>0</v>
      </c>
      <c r="S9202" s="7" t="s">
        <v>11927</v>
      </c>
      <c r="BI9202"/>
      <c r="BJ9202"/>
    </row>
    <row r="9203" spans="2:62" x14ac:dyDescent="0.4">
      <c r="B9203" s="1">
        <v>32389</v>
      </c>
      <c r="C9203" s="6" t="s">
        <v>30</v>
      </c>
      <c r="D9203" s="6" t="s">
        <v>30</v>
      </c>
      <c r="E9203" s="6" t="s">
        <v>469</v>
      </c>
      <c r="F9203" s="6" t="s">
        <v>1050</v>
      </c>
      <c r="G9203" s="6" t="s">
        <v>1309</v>
      </c>
      <c r="H9203" s="6" t="s">
        <v>1377</v>
      </c>
      <c r="I9203" s="6" t="s">
        <v>1444</v>
      </c>
      <c r="J9203" s="6" t="s">
        <v>5</v>
      </c>
      <c r="K9203" s="7">
        <v>18.170000000000002</v>
      </c>
      <c r="L9203" s="7">
        <f>IFERROR(VLOOKUP(SiscoTable[[#This Row],[Código]],Hoja2!A:B,2,0)*SiscoTable[[#This Row],[Provta(Uns)]],0)</f>
        <v>87.216000000000008</v>
      </c>
      <c r="M9203" s="7">
        <v>0</v>
      </c>
      <c r="N9203" s="7">
        <v>59</v>
      </c>
      <c r="O9203" s="7">
        <f>IFERROR(VLOOKUP(SiscoTable[[#This Row],[Código]],Hoja2!A:B,2,0)*SiscoTable[[#This Row],[Stock_actual]],0)</f>
        <v>283.2</v>
      </c>
      <c r="P9203" s="6" t="s">
        <v>1002</v>
      </c>
      <c r="Q9203" s="7">
        <v>20</v>
      </c>
      <c r="R9203" s="7">
        <v>0</v>
      </c>
      <c r="S9203" s="7" t="s">
        <v>11927</v>
      </c>
      <c r="BI9203"/>
      <c r="BJ9203"/>
    </row>
    <row r="9204" spans="2:62" x14ac:dyDescent="0.4">
      <c r="B9204" s="1">
        <v>32390</v>
      </c>
      <c r="C9204" s="6" t="s">
        <v>8</v>
      </c>
      <c r="D9204" s="6" t="s">
        <v>8</v>
      </c>
      <c r="E9204" s="6" t="s">
        <v>469</v>
      </c>
      <c r="F9204" s="6" t="s">
        <v>1050</v>
      </c>
      <c r="G9204" s="6" t="s">
        <v>1309</v>
      </c>
      <c r="H9204" s="6" t="s">
        <v>1377</v>
      </c>
      <c r="I9204" s="6" t="s">
        <v>1511</v>
      </c>
      <c r="J9204" s="6" t="s">
        <v>5</v>
      </c>
      <c r="K9204" s="7">
        <v>4</v>
      </c>
      <c r="L9204" s="7">
        <f>IFERROR(VLOOKUP(SiscoTable[[#This Row],[Código]],Hoja2!A:B,2,0)*SiscoTable[[#This Row],[Provta(Uns)]],0)</f>
        <v>19.2</v>
      </c>
      <c r="M9204" s="7">
        <v>0</v>
      </c>
      <c r="N9204" s="7">
        <v>24</v>
      </c>
      <c r="O9204" s="7">
        <f>IFERROR(VLOOKUP(SiscoTable[[#This Row],[Código]],Hoja2!A:B,2,0)*SiscoTable[[#This Row],[Stock_actual]],0)</f>
        <v>115.19999999999999</v>
      </c>
      <c r="P9204" s="6" t="s">
        <v>1014</v>
      </c>
      <c r="Q9204" s="7">
        <v>4</v>
      </c>
      <c r="R9204" s="7">
        <v>0</v>
      </c>
      <c r="S9204" s="7" t="s">
        <v>11927</v>
      </c>
      <c r="BI9204"/>
      <c r="BJ9204"/>
    </row>
    <row r="9205" spans="2:62" x14ac:dyDescent="0.4">
      <c r="B9205" s="1">
        <v>32391</v>
      </c>
      <c r="C9205" s="6" t="s">
        <v>8</v>
      </c>
      <c r="D9205" s="6" t="s">
        <v>8</v>
      </c>
      <c r="E9205" s="6" t="s">
        <v>469</v>
      </c>
      <c r="F9205" s="6" t="s">
        <v>1050</v>
      </c>
      <c r="G9205" s="6" t="s">
        <v>1309</v>
      </c>
      <c r="H9205" s="6" t="s">
        <v>1377</v>
      </c>
      <c r="I9205" s="6" t="s">
        <v>1512</v>
      </c>
      <c r="J9205" s="6" t="s">
        <v>5</v>
      </c>
      <c r="K9205" s="7">
        <v>3.17</v>
      </c>
      <c r="L9205" s="7">
        <f>IFERROR(VLOOKUP(SiscoTable[[#This Row],[Código]],Hoja2!A:B,2,0)*SiscoTable[[#This Row],[Provta(Uns)]],0)</f>
        <v>18.385999999999999</v>
      </c>
      <c r="M9205" s="7">
        <v>0</v>
      </c>
      <c r="N9205" s="7">
        <v>5</v>
      </c>
      <c r="O9205" s="7">
        <f>IFERROR(VLOOKUP(SiscoTable[[#This Row],[Código]],Hoja2!A:B,2,0)*SiscoTable[[#This Row],[Stock_actual]],0)</f>
        <v>29</v>
      </c>
      <c r="P9205" s="6" t="s">
        <v>581</v>
      </c>
      <c r="Q9205" s="7">
        <v>4</v>
      </c>
      <c r="R9205" s="7">
        <v>0</v>
      </c>
      <c r="S9205" s="7" t="s">
        <v>11927</v>
      </c>
      <c r="BI9205"/>
      <c r="BJ9205"/>
    </row>
    <row r="9206" spans="2:62" x14ac:dyDescent="0.4">
      <c r="B9206" s="1">
        <v>32392</v>
      </c>
      <c r="C9206" s="6" t="s">
        <v>8</v>
      </c>
      <c r="D9206" s="6" t="s">
        <v>8</v>
      </c>
      <c r="E9206" s="6" t="s">
        <v>469</v>
      </c>
      <c r="F9206" s="6" t="s">
        <v>1050</v>
      </c>
      <c r="G9206" s="6" t="s">
        <v>1309</v>
      </c>
      <c r="H9206" s="6" t="s">
        <v>1377</v>
      </c>
      <c r="I9206" s="6" t="s">
        <v>1513</v>
      </c>
      <c r="J9206" s="6" t="s">
        <v>5</v>
      </c>
      <c r="K9206" s="7">
        <v>2.5</v>
      </c>
      <c r="L9206" s="7">
        <f>IFERROR(VLOOKUP(SiscoTable[[#This Row],[Código]],Hoja2!A:B,2,0)*SiscoTable[[#This Row],[Provta(Uns)]],0)</f>
        <v>14.5</v>
      </c>
      <c r="M9206" s="7">
        <v>0</v>
      </c>
      <c r="N9206" s="7">
        <v>15</v>
      </c>
      <c r="O9206" s="7">
        <f>IFERROR(VLOOKUP(SiscoTable[[#This Row],[Código]],Hoja2!A:B,2,0)*SiscoTable[[#This Row],[Stock_actual]],0)</f>
        <v>87</v>
      </c>
      <c r="P9206" s="6" t="s">
        <v>1014</v>
      </c>
      <c r="Q9206" s="7">
        <v>3</v>
      </c>
      <c r="R9206" s="7">
        <v>0</v>
      </c>
      <c r="S9206" s="7" t="s">
        <v>11927</v>
      </c>
      <c r="BI9206"/>
      <c r="BJ9206"/>
    </row>
    <row r="9207" spans="2:62" x14ac:dyDescent="0.4">
      <c r="B9207" s="1">
        <v>32393</v>
      </c>
      <c r="C9207" s="6" t="s">
        <v>8</v>
      </c>
      <c r="D9207" s="6" t="s">
        <v>8</v>
      </c>
      <c r="E9207" s="6" t="s">
        <v>469</v>
      </c>
      <c r="F9207" s="6" t="s">
        <v>1050</v>
      </c>
      <c r="G9207" s="6" t="s">
        <v>1309</v>
      </c>
      <c r="H9207" s="6" t="s">
        <v>1377</v>
      </c>
      <c r="I9207" s="6" t="s">
        <v>1514</v>
      </c>
      <c r="J9207" s="6" t="s">
        <v>5</v>
      </c>
      <c r="K9207" s="7">
        <v>3.67</v>
      </c>
      <c r="L9207" s="7">
        <f>IFERROR(VLOOKUP(SiscoTable[[#This Row],[Código]],Hoja2!A:B,2,0)*SiscoTable[[#This Row],[Provta(Uns)]],0)</f>
        <v>21.285999999999998</v>
      </c>
      <c r="M9207" s="7">
        <v>0</v>
      </c>
      <c r="N9207" s="7">
        <v>9</v>
      </c>
      <c r="O9207" s="7">
        <f>IFERROR(VLOOKUP(SiscoTable[[#This Row],[Código]],Hoja2!A:B,2,0)*SiscoTable[[#This Row],[Stock_actual]],0)</f>
        <v>52.199999999999996</v>
      </c>
      <c r="P9207" s="6" t="s">
        <v>1465</v>
      </c>
      <c r="Q9207" s="7">
        <v>4</v>
      </c>
      <c r="R9207" s="7">
        <v>0</v>
      </c>
      <c r="S9207" s="7" t="s">
        <v>11927</v>
      </c>
      <c r="BI9207"/>
      <c r="BJ9207"/>
    </row>
    <row r="9208" spans="2:62" x14ac:dyDescent="0.4">
      <c r="B9208" s="1">
        <v>32394</v>
      </c>
      <c r="C9208" s="6" t="s">
        <v>30</v>
      </c>
      <c r="D9208" s="6" t="s">
        <v>30</v>
      </c>
      <c r="E9208" s="6" t="s">
        <v>3268</v>
      </c>
      <c r="F9208" s="6" t="s">
        <v>6803</v>
      </c>
      <c r="G9208" s="6" t="s">
        <v>6915</v>
      </c>
      <c r="H9208" s="6" t="s">
        <v>6917</v>
      </c>
      <c r="I9208" s="6" t="s">
        <v>7006</v>
      </c>
      <c r="J9208" s="6" t="s">
        <v>5</v>
      </c>
      <c r="K9208" s="7">
        <v>23.33</v>
      </c>
      <c r="L9208" s="7">
        <f>IFERROR(VLOOKUP(SiscoTable[[#This Row],[Código]],Hoja2!A:B,2,0)*SiscoTable[[#This Row],[Provta(Uns)]],0)</f>
        <v>153.97799999999998</v>
      </c>
      <c r="M9208" s="7">
        <v>0</v>
      </c>
      <c r="N9208" s="7">
        <v>124</v>
      </c>
      <c r="O9208" s="7">
        <f>IFERROR(VLOOKUP(SiscoTable[[#This Row],[Código]],Hoja2!A:B,2,0)*SiscoTable[[#This Row],[Stock_actual]],0)</f>
        <v>818.4</v>
      </c>
      <c r="P9208" s="6" t="s">
        <v>977</v>
      </c>
      <c r="Q9208" s="7">
        <v>26</v>
      </c>
      <c r="R9208" s="7">
        <v>0</v>
      </c>
      <c r="S9208" s="7" t="s">
        <v>11925</v>
      </c>
      <c r="BI9208"/>
      <c r="BJ9208"/>
    </row>
    <row r="9209" spans="2:62" x14ac:dyDescent="0.4">
      <c r="B9209" s="1">
        <v>32395</v>
      </c>
      <c r="C9209" s="6" t="s">
        <v>8</v>
      </c>
      <c r="D9209" s="6" t="s">
        <v>8</v>
      </c>
      <c r="E9209" s="6" t="s">
        <v>8482</v>
      </c>
      <c r="F9209" s="6" t="s">
        <v>9030</v>
      </c>
      <c r="G9209" s="6" t="s">
        <v>9299</v>
      </c>
      <c r="H9209" s="6" t="s">
        <v>9306</v>
      </c>
      <c r="I9209" s="6" t="s">
        <v>9308</v>
      </c>
      <c r="J9209" s="6" t="s">
        <v>5</v>
      </c>
      <c r="K9209" s="7">
        <v>0</v>
      </c>
      <c r="L9209" s="7">
        <f>IFERROR(VLOOKUP(SiscoTable[[#This Row],[Código]],Hoja2!A:B,2,0)*SiscoTable[[#This Row],[Provta(Uns)]],0)</f>
        <v>0</v>
      </c>
      <c r="M9209" s="7">
        <v>0</v>
      </c>
      <c r="N9209" s="7">
        <v>12</v>
      </c>
      <c r="O9209" s="7">
        <f>IFERROR(VLOOKUP(SiscoTable[[#This Row],[Código]],Hoja2!A:B,2,0)*SiscoTable[[#This Row],[Stock_actual]],0)</f>
        <v>270</v>
      </c>
      <c r="P9209" s="6" t="s">
        <v>134</v>
      </c>
      <c r="Q9209" s="7">
        <v>0</v>
      </c>
      <c r="R9209" s="7">
        <v>0</v>
      </c>
      <c r="S9209" s="7" t="s">
        <v>11926</v>
      </c>
      <c r="BI9209"/>
      <c r="BJ9209"/>
    </row>
    <row r="9210" spans="2:62" x14ac:dyDescent="0.4">
      <c r="B9210" s="1">
        <v>32396</v>
      </c>
      <c r="C9210" s="6" t="s">
        <v>8</v>
      </c>
      <c r="D9210" s="6" t="s">
        <v>8</v>
      </c>
      <c r="E9210" s="6" t="s">
        <v>8482</v>
      </c>
      <c r="F9210" s="6" t="s">
        <v>9030</v>
      </c>
      <c r="G9210" s="6" t="s">
        <v>9299</v>
      </c>
      <c r="H9210" s="6" t="s">
        <v>9306</v>
      </c>
      <c r="I9210" s="6" t="s">
        <v>9601</v>
      </c>
      <c r="J9210" s="6" t="s">
        <v>5</v>
      </c>
      <c r="K9210" s="7">
        <v>2.5</v>
      </c>
      <c r="L9210" s="7">
        <f>IFERROR(VLOOKUP(SiscoTable[[#This Row],[Código]],Hoja2!A:B,2,0)*SiscoTable[[#This Row],[Provta(Uns)]],0)</f>
        <v>56.25</v>
      </c>
      <c r="M9210" s="7">
        <v>0</v>
      </c>
      <c r="N9210" s="7">
        <v>21</v>
      </c>
      <c r="O9210" s="7">
        <f>IFERROR(VLOOKUP(SiscoTable[[#This Row],[Código]],Hoja2!A:B,2,0)*SiscoTable[[#This Row],[Stock_actual]],0)</f>
        <v>472.5</v>
      </c>
      <c r="P9210" s="6" t="s">
        <v>1019</v>
      </c>
      <c r="Q9210" s="7">
        <v>3</v>
      </c>
      <c r="R9210" s="7">
        <v>0</v>
      </c>
      <c r="S9210" s="7" t="s">
        <v>11926</v>
      </c>
      <c r="BI9210"/>
      <c r="BJ9210"/>
    </row>
    <row r="9211" spans="2:62" x14ac:dyDescent="0.4">
      <c r="B9211" s="1">
        <v>32397</v>
      </c>
      <c r="C9211" s="6" t="s">
        <v>8</v>
      </c>
      <c r="D9211" s="6" t="s">
        <v>8</v>
      </c>
      <c r="E9211" s="6" t="s">
        <v>469</v>
      </c>
      <c r="F9211" s="6" t="s">
        <v>1050</v>
      </c>
      <c r="G9211" s="6" t="s">
        <v>1309</v>
      </c>
      <c r="H9211" s="6" t="s">
        <v>1377</v>
      </c>
      <c r="I9211" s="6" t="s">
        <v>1515</v>
      </c>
      <c r="J9211" s="6" t="s">
        <v>5</v>
      </c>
      <c r="K9211" s="7">
        <v>2.67</v>
      </c>
      <c r="L9211" s="7">
        <f>IFERROR(VLOOKUP(SiscoTable[[#This Row],[Código]],Hoja2!A:B,2,0)*SiscoTable[[#This Row],[Provta(Uns)]],0)</f>
        <v>53.933999999999997</v>
      </c>
      <c r="M9211" s="7">
        <v>0</v>
      </c>
      <c r="N9211" s="7">
        <v>8</v>
      </c>
      <c r="O9211" s="7">
        <f>IFERROR(VLOOKUP(SiscoTable[[#This Row],[Código]],Hoja2!A:B,2,0)*SiscoTable[[#This Row],[Stock_actual]],0)</f>
        <v>161.6</v>
      </c>
      <c r="P9211" s="6" t="s">
        <v>983</v>
      </c>
      <c r="Q9211" s="7">
        <v>3</v>
      </c>
      <c r="R9211" s="7">
        <v>0</v>
      </c>
      <c r="S9211" s="7" t="s">
        <v>11927</v>
      </c>
      <c r="BI9211"/>
      <c r="BJ9211"/>
    </row>
    <row r="9212" spans="2:62" x14ac:dyDescent="0.4">
      <c r="B9212" s="1">
        <v>32398</v>
      </c>
      <c r="C9212" s="6" t="s">
        <v>8</v>
      </c>
      <c r="D9212" s="6" t="s">
        <v>8</v>
      </c>
      <c r="E9212" s="6" t="s">
        <v>469</v>
      </c>
      <c r="F9212" s="6" t="s">
        <v>1050</v>
      </c>
      <c r="G9212" s="6" t="s">
        <v>1309</v>
      </c>
      <c r="H9212" s="6" t="s">
        <v>1377</v>
      </c>
      <c r="I9212" s="6" t="s">
        <v>1516</v>
      </c>
      <c r="J9212" s="6" t="s">
        <v>5</v>
      </c>
      <c r="K9212" s="7">
        <v>1.83</v>
      </c>
      <c r="L9212" s="7">
        <f>IFERROR(VLOOKUP(SiscoTable[[#This Row],[Código]],Hoja2!A:B,2,0)*SiscoTable[[#This Row],[Provta(Uns)]],0)</f>
        <v>37.515000000000001</v>
      </c>
      <c r="M9212" s="7">
        <v>0</v>
      </c>
      <c r="N9212" s="7">
        <v>1</v>
      </c>
      <c r="O9212" s="7">
        <f>IFERROR(VLOOKUP(SiscoTable[[#This Row],[Código]],Hoja2!A:B,2,0)*SiscoTable[[#This Row],[Stock_actual]],0)</f>
        <v>20.5</v>
      </c>
      <c r="P9212" s="6" t="s">
        <v>810</v>
      </c>
      <c r="Q9212" s="7">
        <v>2</v>
      </c>
      <c r="R9212" s="7">
        <v>3.62</v>
      </c>
      <c r="S9212" s="7" t="s">
        <v>11927</v>
      </c>
      <c r="BI9212"/>
      <c r="BJ9212"/>
    </row>
    <row r="9213" spans="2:62" x14ac:dyDescent="0.4">
      <c r="B9213" s="1">
        <v>32399</v>
      </c>
      <c r="C9213" s="6" t="s">
        <v>8</v>
      </c>
      <c r="D9213" s="6" t="s">
        <v>8</v>
      </c>
      <c r="E9213" s="6" t="s">
        <v>469</v>
      </c>
      <c r="F9213" s="6" t="s">
        <v>1050</v>
      </c>
      <c r="G9213" s="6" t="s">
        <v>1309</v>
      </c>
      <c r="H9213" s="6" t="s">
        <v>1377</v>
      </c>
      <c r="I9213" s="6" t="s">
        <v>1517</v>
      </c>
      <c r="J9213" s="6" t="s">
        <v>5</v>
      </c>
      <c r="K9213" s="7">
        <v>3.17</v>
      </c>
      <c r="L9213" s="7">
        <f>IFERROR(VLOOKUP(SiscoTable[[#This Row],[Código]],Hoja2!A:B,2,0)*SiscoTable[[#This Row],[Provta(Uns)]],0)</f>
        <v>64.033999999999992</v>
      </c>
      <c r="M9213" s="7">
        <v>0</v>
      </c>
      <c r="N9213" s="7">
        <v>17</v>
      </c>
      <c r="O9213" s="7">
        <f>IFERROR(VLOOKUP(SiscoTable[[#This Row],[Código]],Hoja2!A:B,2,0)*SiscoTable[[#This Row],[Stock_actual]],0)</f>
        <v>343.4</v>
      </c>
      <c r="P9213" s="6" t="s">
        <v>1518</v>
      </c>
      <c r="Q9213" s="7">
        <v>4</v>
      </c>
      <c r="R9213" s="7">
        <v>0</v>
      </c>
      <c r="S9213" s="7" t="s">
        <v>11927</v>
      </c>
      <c r="BI9213"/>
      <c r="BJ9213"/>
    </row>
    <row r="9214" spans="2:62" x14ac:dyDescent="0.4">
      <c r="B9214" s="1">
        <v>32400</v>
      </c>
      <c r="C9214" s="6" t="s">
        <v>8</v>
      </c>
      <c r="D9214" s="6" t="s">
        <v>8</v>
      </c>
      <c r="E9214" s="6" t="s">
        <v>469</v>
      </c>
      <c r="F9214" s="6" t="s">
        <v>1050</v>
      </c>
      <c r="G9214" s="6" t="s">
        <v>1309</v>
      </c>
      <c r="H9214" s="6" t="s">
        <v>1377</v>
      </c>
      <c r="I9214" s="6" t="s">
        <v>1519</v>
      </c>
      <c r="J9214" s="6" t="s">
        <v>5</v>
      </c>
      <c r="K9214" s="7">
        <v>0</v>
      </c>
      <c r="L9214" s="7">
        <f>IFERROR(VLOOKUP(SiscoTable[[#This Row],[Código]],Hoja2!A:B,2,0)*SiscoTable[[#This Row],[Provta(Uns)]],0)</f>
        <v>0</v>
      </c>
      <c r="M9214" s="7">
        <v>0</v>
      </c>
      <c r="N9214" s="7">
        <v>0</v>
      </c>
      <c r="O9214" s="7">
        <f>IFERROR(VLOOKUP(SiscoTable[[#This Row],[Código]],Hoja2!A:B,2,0)*SiscoTable[[#This Row],[Stock_actual]],0)</f>
        <v>0</v>
      </c>
      <c r="P9214" s="6" t="s">
        <v>7</v>
      </c>
      <c r="Q9214" s="7">
        <v>0</v>
      </c>
      <c r="R9214" s="7">
        <v>0</v>
      </c>
      <c r="S9214" s="7" t="s">
        <v>11927</v>
      </c>
      <c r="BI9214"/>
      <c r="BJ9214"/>
    </row>
    <row r="9215" spans="2:62" x14ac:dyDescent="0.4">
      <c r="B9215" s="1">
        <v>32401</v>
      </c>
      <c r="C9215" s="6" t="s">
        <v>8</v>
      </c>
      <c r="D9215" s="6" t="s">
        <v>8</v>
      </c>
      <c r="E9215" s="6" t="s">
        <v>8482</v>
      </c>
      <c r="F9215" s="6" t="s">
        <v>9030</v>
      </c>
      <c r="G9215" s="6" t="s">
        <v>9299</v>
      </c>
      <c r="H9215" s="6" t="s">
        <v>9360</v>
      </c>
      <c r="I9215" s="6" t="s">
        <v>9602</v>
      </c>
      <c r="J9215" s="6" t="s">
        <v>5</v>
      </c>
      <c r="K9215" s="7">
        <v>0.33</v>
      </c>
      <c r="L9215" s="7">
        <f>IFERROR(VLOOKUP(SiscoTable[[#This Row],[Código]],Hoja2!A:B,2,0)*SiscoTable[[#This Row],[Provta(Uns)]],0)</f>
        <v>10.196999999999999</v>
      </c>
      <c r="M9215" s="7">
        <v>0</v>
      </c>
      <c r="N9215" s="7">
        <v>10</v>
      </c>
      <c r="O9215" s="7">
        <f>IFERROR(VLOOKUP(SiscoTable[[#This Row],[Código]],Hoja2!A:B,2,0)*SiscoTable[[#This Row],[Stock_actual]],0)</f>
        <v>309</v>
      </c>
      <c r="P9215" s="6" t="s">
        <v>1250</v>
      </c>
      <c r="Q9215" s="7">
        <v>0</v>
      </c>
      <c r="R9215" s="7">
        <v>0</v>
      </c>
      <c r="S9215" s="7" t="s">
        <v>11926</v>
      </c>
      <c r="BI9215"/>
      <c r="BJ9215"/>
    </row>
    <row r="9216" spans="2:62" x14ac:dyDescent="0.4">
      <c r="B9216" s="1">
        <v>32402</v>
      </c>
      <c r="C9216" s="6" t="s">
        <v>8</v>
      </c>
      <c r="D9216" s="6" t="s">
        <v>8</v>
      </c>
      <c r="E9216" s="6" t="s">
        <v>3268</v>
      </c>
      <c r="F9216" s="6" t="s">
        <v>3269</v>
      </c>
      <c r="G9216" s="6" t="s">
        <v>5543</v>
      </c>
      <c r="H9216" s="6" t="s">
        <v>5676</v>
      </c>
      <c r="I9216" s="6" t="s">
        <v>5758</v>
      </c>
      <c r="J9216" s="6" t="s">
        <v>5</v>
      </c>
      <c r="K9216" s="7">
        <v>7.5</v>
      </c>
      <c r="L9216" s="7">
        <f>IFERROR(VLOOKUP(SiscoTable[[#This Row],[Código]],Hoja2!A:B,2,0)*SiscoTable[[#This Row],[Provta(Uns)]],0)</f>
        <v>19.5</v>
      </c>
      <c r="M9216" s="7">
        <v>0</v>
      </c>
      <c r="N9216" s="7">
        <v>99</v>
      </c>
      <c r="O9216" s="7">
        <f>IFERROR(VLOOKUP(SiscoTable[[#This Row],[Código]],Hoja2!A:B,2,0)*SiscoTable[[#This Row],[Stock_actual]],0)</f>
        <v>257.40000000000003</v>
      </c>
      <c r="P9216" s="6" t="s">
        <v>1045</v>
      </c>
      <c r="Q9216" s="7">
        <v>8</v>
      </c>
      <c r="R9216" s="7">
        <v>0</v>
      </c>
      <c r="S9216" s="7" t="s">
        <v>11925</v>
      </c>
      <c r="BI9216"/>
      <c r="BJ9216"/>
    </row>
    <row r="9217" spans="2:62" x14ac:dyDescent="0.4">
      <c r="B9217" s="1">
        <v>32403</v>
      </c>
      <c r="C9217" s="6" t="s">
        <v>8</v>
      </c>
      <c r="D9217" s="6" t="s">
        <v>8</v>
      </c>
      <c r="E9217" s="6" t="s">
        <v>3268</v>
      </c>
      <c r="F9217" s="6" t="s">
        <v>3269</v>
      </c>
      <c r="G9217" s="6" t="s">
        <v>5543</v>
      </c>
      <c r="H9217" s="6" t="s">
        <v>5676</v>
      </c>
      <c r="I9217" s="6" t="s">
        <v>5759</v>
      </c>
      <c r="J9217" s="6" t="s">
        <v>5</v>
      </c>
      <c r="K9217" s="7">
        <v>12.17</v>
      </c>
      <c r="L9217" s="7">
        <f>IFERROR(VLOOKUP(SiscoTable[[#This Row],[Código]],Hoja2!A:B,2,0)*SiscoTable[[#This Row],[Provta(Uns)]],0)</f>
        <v>38.944000000000003</v>
      </c>
      <c r="M9217" s="7">
        <v>0</v>
      </c>
      <c r="N9217" s="7">
        <v>71</v>
      </c>
      <c r="O9217" s="7">
        <f>IFERROR(VLOOKUP(SiscoTable[[#This Row],[Código]],Hoja2!A:B,2,0)*SiscoTable[[#This Row],[Stock_actual]],0)</f>
        <v>227.20000000000002</v>
      </c>
      <c r="P9217" s="6" t="s">
        <v>612</v>
      </c>
      <c r="Q9217" s="7">
        <v>14</v>
      </c>
      <c r="R9217" s="7">
        <v>0</v>
      </c>
      <c r="S9217" s="7" t="s">
        <v>11925</v>
      </c>
      <c r="BI9217"/>
      <c r="BJ9217"/>
    </row>
    <row r="9218" spans="2:62" x14ac:dyDescent="0.4">
      <c r="B9218" s="1">
        <v>32404</v>
      </c>
      <c r="C9218" s="6" t="s">
        <v>8</v>
      </c>
      <c r="D9218" s="6" t="s">
        <v>8</v>
      </c>
      <c r="E9218" s="6" t="s">
        <v>3268</v>
      </c>
      <c r="F9218" s="6" t="s">
        <v>3269</v>
      </c>
      <c r="G9218" s="6" t="s">
        <v>5543</v>
      </c>
      <c r="H9218" s="6" t="s">
        <v>5676</v>
      </c>
      <c r="I9218" s="6" t="s">
        <v>5760</v>
      </c>
      <c r="J9218" s="6" t="s">
        <v>5</v>
      </c>
      <c r="K9218" s="7">
        <v>1.33</v>
      </c>
      <c r="L9218" s="7">
        <f>IFERROR(VLOOKUP(SiscoTable[[#This Row],[Código]],Hoja2!A:B,2,0)*SiscoTable[[#This Row],[Provta(Uns)]],0)</f>
        <v>8.7780000000000005</v>
      </c>
      <c r="M9218" s="7">
        <v>0</v>
      </c>
      <c r="N9218" s="7">
        <v>12</v>
      </c>
      <c r="O9218" s="7">
        <f>IFERROR(VLOOKUP(SiscoTable[[#This Row],[Código]],Hoja2!A:B,2,0)*SiscoTable[[#This Row],[Stock_actual]],0)</f>
        <v>79.199999999999989</v>
      </c>
      <c r="P9218" s="6" t="s">
        <v>2359</v>
      </c>
      <c r="Q9218" s="7">
        <v>1</v>
      </c>
      <c r="R9218" s="7">
        <v>0</v>
      </c>
      <c r="S9218" s="7" t="s">
        <v>11925</v>
      </c>
      <c r="BI9218"/>
      <c r="BJ9218"/>
    </row>
    <row r="9219" spans="2:62" x14ac:dyDescent="0.4">
      <c r="B9219" s="1">
        <v>32405</v>
      </c>
      <c r="C9219" s="6" t="s">
        <v>8</v>
      </c>
      <c r="D9219" s="6" t="s">
        <v>8</v>
      </c>
      <c r="E9219" s="6" t="s">
        <v>3268</v>
      </c>
      <c r="F9219" s="6" t="s">
        <v>3269</v>
      </c>
      <c r="G9219" s="6" t="s">
        <v>5543</v>
      </c>
      <c r="H9219" s="6" t="s">
        <v>5676</v>
      </c>
      <c r="I9219" s="6" t="s">
        <v>5761</v>
      </c>
      <c r="J9219" s="6" t="s">
        <v>5</v>
      </c>
      <c r="K9219" s="7">
        <v>8.67</v>
      </c>
      <c r="L9219" s="7">
        <f>IFERROR(VLOOKUP(SiscoTable[[#This Row],[Código]],Hoja2!A:B,2,0)*SiscoTable[[#This Row],[Provta(Uns)]],0)</f>
        <v>27.744</v>
      </c>
      <c r="M9219" s="7">
        <v>0</v>
      </c>
      <c r="N9219" s="7">
        <v>296</v>
      </c>
      <c r="O9219" s="7">
        <f>IFERROR(VLOOKUP(SiscoTable[[#This Row],[Código]],Hoja2!A:B,2,0)*SiscoTable[[#This Row],[Stock_actual]],0)</f>
        <v>947.2</v>
      </c>
      <c r="P9219" s="6" t="s">
        <v>5762</v>
      </c>
      <c r="Q9219" s="7">
        <v>10</v>
      </c>
      <c r="R9219" s="7">
        <v>0</v>
      </c>
      <c r="S9219" s="7" t="s">
        <v>11925</v>
      </c>
      <c r="BI9219"/>
      <c r="BJ9219"/>
    </row>
    <row r="9220" spans="2:62" x14ac:dyDescent="0.4">
      <c r="B9220" s="1">
        <v>32406</v>
      </c>
      <c r="C9220" s="6" t="s">
        <v>8</v>
      </c>
      <c r="D9220" s="6" t="s">
        <v>8</v>
      </c>
      <c r="E9220" s="6" t="s">
        <v>3268</v>
      </c>
      <c r="F9220" s="6" t="s">
        <v>3269</v>
      </c>
      <c r="G9220" s="6" t="s">
        <v>5543</v>
      </c>
      <c r="H9220" s="6" t="s">
        <v>5676</v>
      </c>
      <c r="I9220" s="6" t="s">
        <v>5763</v>
      </c>
      <c r="J9220" s="6" t="s">
        <v>5</v>
      </c>
      <c r="K9220" s="7">
        <v>2</v>
      </c>
      <c r="L9220" s="7">
        <f>IFERROR(VLOOKUP(SiscoTable[[#This Row],[Código]],Hoja2!A:B,2,0)*SiscoTable[[#This Row],[Provta(Uns)]],0)</f>
        <v>23</v>
      </c>
      <c r="M9220" s="7">
        <v>0</v>
      </c>
      <c r="N9220" s="7">
        <v>18</v>
      </c>
      <c r="O9220" s="7">
        <f>IFERROR(VLOOKUP(SiscoTable[[#This Row],[Código]],Hoja2!A:B,2,0)*SiscoTable[[#This Row],[Stock_actual]],0)</f>
        <v>207</v>
      </c>
      <c r="P9220" s="6" t="s">
        <v>1532</v>
      </c>
      <c r="Q9220" s="7">
        <v>2</v>
      </c>
      <c r="R9220" s="7">
        <v>0</v>
      </c>
      <c r="S9220" s="7" t="s">
        <v>11925</v>
      </c>
      <c r="BI9220"/>
      <c r="BJ9220"/>
    </row>
    <row r="9221" spans="2:62" x14ac:dyDescent="0.4">
      <c r="B9221" s="1">
        <v>32407</v>
      </c>
      <c r="C9221" s="6" t="s">
        <v>8</v>
      </c>
      <c r="D9221" s="6" t="s">
        <v>8</v>
      </c>
      <c r="E9221" s="6" t="s">
        <v>3268</v>
      </c>
      <c r="F9221" s="6" t="s">
        <v>3269</v>
      </c>
      <c r="G9221" s="6" t="s">
        <v>4986</v>
      </c>
      <c r="H9221" s="6" t="s">
        <v>4993</v>
      </c>
      <c r="I9221" s="6" t="s">
        <v>4995</v>
      </c>
      <c r="J9221" s="6" t="s">
        <v>5</v>
      </c>
      <c r="K9221" s="7">
        <v>2.33</v>
      </c>
      <c r="L9221" s="7">
        <f>IFERROR(VLOOKUP(SiscoTable[[#This Row],[Código]],Hoja2!A:B,2,0)*SiscoTable[[#This Row],[Provta(Uns)]],0)</f>
        <v>19.339000000000002</v>
      </c>
      <c r="M9221" s="7">
        <v>0</v>
      </c>
      <c r="N9221" s="7">
        <v>14</v>
      </c>
      <c r="O9221" s="7">
        <f>IFERROR(VLOOKUP(SiscoTable[[#This Row],[Código]],Hoja2!A:B,2,0)*SiscoTable[[#This Row],[Stock_actual]],0)</f>
        <v>116.20000000000002</v>
      </c>
      <c r="P9221" s="6" t="s">
        <v>1014</v>
      </c>
      <c r="Q9221" s="7">
        <v>3</v>
      </c>
      <c r="R9221" s="7">
        <v>0</v>
      </c>
      <c r="S9221" s="7" t="s">
        <v>11925</v>
      </c>
      <c r="BI9221"/>
      <c r="BJ9221"/>
    </row>
    <row r="9222" spans="2:62" x14ac:dyDescent="0.4">
      <c r="B9222" s="1">
        <v>32408</v>
      </c>
      <c r="C9222" s="6" t="s">
        <v>8</v>
      </c>
      <c r="D9222" s="6" t="s">
        <v>8</v>
      </c>
      <c r="E9222" s="6" t="s">
        <v>8482</v>
      </c>
      <c r="F9222" s="6" t="s">
        <v>9030</v>
      </c>
      <c r="G9222" s="6" t="s">
        <v>9299</v>
      </c>
      <c r="H9222" s="6" t="s">
        <v>9306</v>
      </c>
      <c r="I9222" s="6" t="s">
        <v>9603</v>
      </c>
      <c r="J9222" s="6" t="s">
        <v>5</v>
      </c>
      <c r="K9222" s="7">
        <v>0.33</v>
      </c>
      <c r="L9222" s="7">
        <f>IFERROR(VLOOKUP(SiscoTable[[#This Row],[Código]],Hoja2!A:B,2,0)*SiscoTable[[#This Row],[Provta(Uns)]],0)</f>
        <v>11.516999999999999</v>
      </c>
      <c r="M9222" s="7">
        <v>0</v>
      </c>
      <c r="N9222" s="7">
        <v>8</v>
      </c>
      <c r="O9222" s="7">
        <f>IFERROR(VLOOKUP(SiscoTable[[#This Row],[Código]],Hoja2!A:B,2,0)*SiscoTable[[#This Row],[Stock_actual]],0)</f>
        <v>279.2</v>
      </c>
      <c r="P9222" s="6" t="s">
        <v>5216</v>
      </c>
      <c r="Q9222" s="7">
        <v>0</v>
      </c>
      <c r="R9222" s="7">
        <v>0</v>
      </c>
      <c r="S9222" s="7" t="s">
        <v>11926</v>
      </c>
      <c r="BI9222"/>
      <c r="BJ9222"/>
    </row>
    <row r="9223" spans="2:62" x14ac:dyDescent="0.4">
      <c r="B9223" s="1">
        <v>32409</v>
      </c>
      <c r="C9223" s="6" t="s">
        <v>8</v>
      </c>
      <c r="D9223" s="6" t="s">
        <v>8</v>
      </c>
      <c r="E9223" s="6" t="s">
        <v>8482</v>
      </c>
      <c r="F9223" s="6" t="s">
        <v>9030</v>
      </c>
      <c r="G9223" s="6" t="s">
        <v>9299</v>
      </c>
      <c r="H9223" s="6" t="s">
        <v>9306</v>
      </c>
      <c r="I9223" s="6" t="s">
        <v>9604</v>
      </c>
      <c r="J9223" s="6" t="s">
        <v>5</v>
      </c>
      <c r="K9223" s="7">
        <v>0.33</v>
      </c>
      <c r="L9223" s="7">
        <f>IFERROR(VLOOKUP(SiscoTable[[#This Row],[Código]],Hoja2!A:B,2,0)*SiscoTable[[#This Row],[Provta(Uns)]],0)</f>
        <v>11.516999999999999</v>
      </c>
      <c r="M9223" s="7">
        <v>0</v>
      </c>
      <c r="N9223" s="7">
        <v>8</v>
      </c>
      <c r="O9223" s="7">
        <f>IFERROR(VLOOKUP(SiscoTable[[#This Row],[Código]],Hoja2!A:B,2,0)*SiscoTable[[#This Row],[Stock_actual]],0)</f>
        <v>279.2</v>
      </c>
      <c r="P9223" s="6" t="s">
        <v>5216</v>
      </c>
      <c r="Q9223" s="7">
        <v>0</v>
      </c>
      <c r="R9223" s="7">
        <v>0</v>
      </c>
      <c r="S9223" s="7" t="s">
        <v>11926</v>
      </c>
      <c r="BI9223"/>
      <c r="BJ9223"/>
    </row>
    <row r="9224" spans="2:62" x14ac:dyDescent="0.4">
      <c r="B9224" s="1">
        <v>32410</v>
      </c>
      <c r="C9224" s="6" t="s">
        <v>8</v>
      </c>
      <c r="D9224" s="6" t="s">
        <v>8</v>
      </c>
      <c r="E9224" s="6" t="s">
        <v>8482</v>
      </c>
      <c r="F9224" s="6" t="s">
        <v>9030</v>
      </c>
      <c r="G9224" s="6" t="s">
        <v>9299</v>
      </c>
      <c r="H9224" s="6" t="s">
        <v>9306</v>
      </c>
      <c r="I9224" s="6" t="s">
        <v>9605</v>
      </c>
      <c r="J9224" s="6" t="s">
        <v>5</v>
      </c>
      <c r="K9224" s="7">
        <v>0</v>
      </c>
      <c r="L9224" s="7">
        <f>IFERROR(VLOOKUP(SiscoTable[[#This Row],[Código]],Hoja2!A:B,2,0)*SiscoTable[[#This Row],[Provta(Uns)]],0)</f>
        <v>0</v>
      </c>
      <c r="M9224" s="7">
        <v>0</v>
      </c>
      <c r="N9224" s="7">
        <v>10</v>
      </c>
      <c r="O9224" s="7">
        <f>IFERROR(VLOOKUP(SiscoTable[[#This Row],[Código]],Hoja2!A:B,2,0)*SiscoTable[[#This Row],[Stock_actual]],0)</f>
        <v>349</v>
      </c>
      <c r="P9224" s="6" t="s">
        <v>134</v>
      </c>
      <c r="Q9224" s="7">
        <v>0</v>
      </c>
      <c r="R9224" s="7">
        <v>0</v>
      </c>
      <c r="S9224" s="7" t="s">
        <v>11926</v>
      </c>
      <c r="BI9224"/>
      <c r="BJ9224"/>
    </row>
    <row r="9225" spans="2:62" x14ac:dyDescent="0.4">
      <c r="B9225" s="1">
        <v>32411</v>
      </c>
      <c r="C9225" s="6" t="s">
        <v>8</v>
      </c>
      <c r="D9225" s="6" t="s">
        <v>8</v>
      </c>
      <c r="E9225" s="6" t="s">
        <v>8482</v>
      </c>
      <c r="F9225" s="6" t="s">
        <v>9030</v>
      </c>
      <c r="G9225" s="6" t="s">
        <v>9299</v>
      </c>
      <c r="H9225" s="6" t="s">
        <v>9306</v>
      </c>
      <c r="I9225" s="6" t="s">
        <v>9606</v>
      </c>
      <c r="J9225" s="6" t="s">
        <v>5</v>
      </c>
      <c r="K9225" s="7">
        <v>1</v>
      </c>
      <c r="L9225" s="7">
        <f>IFERROR(VLOOKUP(SiscoTable[[#This Row],[Código]],Hoja2!A:B,2,0)*SiscoTable[[#This Row],[Provta(Uns)]],0)</f>
        <v>34.9</v>
      </c>
      <c r="M9225" s="7">
        <v>10</v>
      </c>
      <c r="N9225" s="7">
        <v>4</v>
      </c>
      <c r="O9225" s="7">
        <f>IFERROR(VLOOKUP(SiscoTable[[#This Row],[Código]],Hoja2!A:B,2,0)*SiscoTable[[#This Row],[Stock_actual]],0)</f>
        <v>139.6</v>
      </c>
      <c r="P9225" s="6" t="s">
        <v>560</v>
      </c>
      <c r="Q9225" s="7">
        <v>1</v>
      </c>
      <c r="R9225" s="7">
        <v>0</v>
      </c>
      <c r="S9225" s="7" t="s">
        <v>11926</v>
      </c>
      <c r="BI9225"/>
      <c r="BJ9225"/>
    </row>
    <row r="9226" spans="2:62" x14ac:dyDescent="0.4">
      <c r="B9226" s="1">
        <v>32412</v>
      </c>
      <c r="C9226" s="6" t="s">
        <v>8</v>
      </c>
      <c r="D9226" s="6" t="s">
        <v>8</v>
      </c>
      <c r="E9226" s="6" t="s">
        <v>8482</v>
      </c>
      <c r="F9226" s="6" t="s">
        <v>9030</v>
      </c>
      <c r="G9226" s="6" t="s">
        <v>9299</v>
      </c>
      <c r="H9226" s="6" t="s">
        <v>9306</v>
      </c>
      <c r="I9226" s="6" t="s">
        <v>9607</v>
      </c>
      <c r="J9226" s="6" t="s">
        <v>5</v>
      </c>
      <c r="K9226" s="7">
        <v>1.17</v>
      </c>
      <c r="L9226" s="7">
        <f>IFERROR(VLOOKUP(SiscoTable[[#This Row],[Código]],Hoja2!A:B,2,0)*SiscoTable[[#This Row],[Provta(Uns)]],0)</f>
        <v>64.349999999999994</v>
      </c>
      <c r="M9226" s="7">
        <v>0</v>
      </c>
      <c r="N9226" s="7">
        <v>9</v>
      </c>
      <c r="O9226" s="7">
        <f>IFERROR(VLOOKUP(SiscoTable[[#This Row],[Código]],Hoja2!A:B,2,0)*SiscoTable[[#This Row],[Stock_actual]],0)</f>
        <v>495</v>
      </c>
      <c r="P9226" s="6" t="s">
        <v>7442</v>
      </c>
      <c r="Q9226" s="7">
        <v>1</v>
      </c>
      <c r="R9226" s="7">
        <v>0</v>
      </c>
      <c r="S9226" s="7" t="s">
        <v>11926</v>
      </c>
      <c r="BI9226"/>
      <c r="BJ9226"/>
    </row>
    <row r="9227" spans="2:62" x14ac:dyDescent="0.4">
      <c r="B9227" s="1">
        <v>32413</v>
      </c>
      <c r="C9227" s="6" t="s">
        <v>8</v>
      </c>
      <c r="D9227" s="6" t="s">
        <v>8</v>
      </c>
      <c r="E9227" s="6" t="s">
        <v>3268</v>
      </c>
      <c r="F9227" s="6" t="s">
        <v>3269</v>
      </c>
      <c r="G9227" s="6" t="s">
        <v>3479</v>
      </c>
      <c r="H9227" s="6" t="s">
        <v>3513</v>
      </c>
      <c r="I9227" s="6" t="s">
        <v>3679</v>
      </c>
      <c r="J9227" s="6" t="s">
        <v>5</v>
      </c>
      <c r="K9227" s="7">
        <v>1</v>
      </c>
      <c r="L9227" s="7">
        <f>IFERROR(VLOOKUP(SiscoTable[[#This Row],[Código]],Hoja2!A:B,2,0)*SiscoTable[[#This Row],[Provta(Uns)]],0)</f>
        <v>17.5</v>
      </c>
      <c r="M9227" s="7">
        <v>6</v>
      </c>
      <c r="N9227" s="7">
        <v>6</v>
      </c>
      <c r="O9227" s="7">
        <f>IFERROR(VLOOKUP(SiscoTable[[#This Row],[Código]],Hoja2!A:B,2,0)*SiscoTable[[#This Row],[Stock_actual]],0)</f>
        <v>105</v>
      </c>
      <c r="P9227" s="6" t="s">
        <v>1014</v>
      </c>
      <c r="Q9227" s="7">
        <v>1</v>
      </c>
      <c r="R9227" s="7">
        <v>0</v>
      </c>
      <c r="S9227" s="7" t="s">
        <v>11928</v>
      </c>
      <c r="BI9227"/>
      <c r="BJ9227"/>
    </row>
    <row r="9228" spans="2:62" x14ac:dyDescent="0.4">
      <c r="B9228" s="1">
        <v>32414</v>
      </c>
      <c r="C9228" s="6" t="s">
        <v>8</v>
      </c>
      <c r="D9228" s="6" t="s">
        <v>8</v>
      </c>
      <c r="E9228" s="6" t="s">
        <v>8482</v>
      </c>
      <c r="F9228" s="6" t="s">
        <v>10720</v>
      </c>
      <c r="G9228" s="6" t="s">
        <v>11322</v>
      </c>
      <c r="H9228" s="6" t="s">
        <v>11325</v>
      </c>
      <c r="I9228" s="6" t="s">
        <v>11448</v>
      </c>
      <c r="J9228" s="6" t="s">
        <v>5</v>
      </c>
      <c r="K9228" s="7">
        <v>0</v>
      </c>
      <c r="L9228" s="7">
        <f>IFERROR(VLOOKUP(SiscoTable[[#This Row],[Código]],Hoja2!A:B,2,0)*SiscoTable[[#This Row],[Provta(Uns)]],0)</f>
        <v>0</v>
      </c>
      <c r="M9228" s="7">
        <v>0</v>
      </c>
      <c r="N9228" s="7">
        <v>0</v>
      </c>
      <c r="O9228" s="7">
        <f>IFERROR(VLOOKUP(SiscoTable[[#This Row],[Código]],Hoja2!A:B,2,0)*SiscoTable[[#This Row],[Stock_actual]],0)</f>
        <v>0</v>
      </c>
      <c r="P9228" s="6" t="s">
        <v>7</v>
      </c>
      <c r="Q9228" s="7">
        <v>0</v>
      </c>
      <c r="R9228" s="7">
        <v>0</v>
      </c>
      <c r="S9228" s="7" t="s">
        <v>11926</v>
      </c>
      <c r="BI9228"/>
      <c r="BJ9228"/>
    </row>
    <row r="9229" spans="2:62" x14ac:dyDescent="0.4">
      <c r="B9229" s="1">
        <v>32415</v>
      </c>
      <c r="C9229" s="6" t="s">
        <v>8</v>
      </c>
      <c r="D9229" s="6" t="s">
        <v>8</v>
      </c>
      <c r="E9229" s="6" t="s">
        <v>3268</v>
      </c>
      <c r="F9229" s="6" t="s">
        <v>6803</v>
      </c>
      <c r="G9229" s="6" t="s">
        <v>6852</v>
      </c>
      <c r="H9229" s="6" t="s">
        <v>6873</v>
      </c>
      <c r="I9229" s="6" t="s">
        <v>6909</v>
      </c>
      <c r="J9229" s="6" t="s">
        <v>5</v>
      </c>
      <c r="K9229" s="7">
        <v>0</v>
      </c>
      <c r="L9229" s="7">
        <f>IFERROR(VLOOKUP(SiscoTable[[#This Row],[Código]],Hoja2!A:B,2,0)*SiscoTable[[#This Row],[Provta(Uns)]],0)</f>
        <v>0</v>
      </c>
      <c r="M9229" s="7">
        <v>0</v>
      </c>
      <c r="N9229" s="7">
        <v>0</v>
      </c>
      <c r="O9229" s="7">
        <f>IFERROR(VLOOKUP(SiscoTable[[#This Row],[Código]],Hoja2!A:B,2,0)*SiscoTable[[#This Row],[Stock_actual]],0)</f>
        <v>0</v>
      </c>
      <c r="P9229" s="6" t="s">
        <v>7</v>
      </c>
      <c r="Q9229" s="7">
        <v>0</v>
      </c>
      <c r="R9229" s="7">
        <v>0</v>
      </c>
      <c r="S9229" s="7" t="s">
        <v>11925</v>
      </c>
      <c r="BI9229"/>
      <c r="BJ9229"/>
    </row>
    <row r="9230" spans="2:62" x14ac:dyDescent="0.4">
      <c r="B9230" s="1">
        <v>32417</v>
      </c>
      <c r="C9230" s="6" t="s">
        <v>8</v>
      </c>
      <c r="D9230" s="6" t="s">
        <v>8</v>
      </c>
      <c r="E9230" s="6" t="s">
        <v>3268</v>
      </c>
      <c r="F9230" s="6" t="s">
        <v>7197</v>
      </c>
      <c r="G9230" s="6" t="s">
        <v>7198</v>
      </c>
      <c r="H9230" s="6" t="s">
        <v>5293</v>
      </c>
      <c r="I9230" s="6" t="s">
        <v>7378</v>
      </c>
      <c r="J9230" s="6" t="s">
        <v>5</v>
      </c>
      <c r="K9230" s="7">
        <v>11.67</v>
      </c>
      <c r="L9230" s="7">
        <f>IFERROR(VLOOKUP(SiscoTable[[#This Row],[Código]],Hoja2!A:B,2,0)*SiscoTable[[#This Row],[Provta(Uns)]],0)</f>
        <v>21.006</v>
      </c>
      <c r="M9230" s="7">
        <v>0</v>
      </c>
      <c r="N9230" s="7">
        <v>76</v>
      </c>
      <c r="O9230" s="7">
        <f>IFERROR(VLOOKUP(SiscoTable[[#This Row],[Código]],Hoja2!A:B,2,0)*SiscoTable[[#This Row],[Stock_actual]],0)</f>
        <v>136.80000000000001</v>
      </c>
      <c r="P9230" s="6" t="s">
        <v>7379</v>
      </c>
      <c r="Q9230" s="7">
        <v>13</v>
      </c>
      <c r="R9230" s="7">
        <v>0</v>
      </c>
      <c r="S9230" s="7" t="s">
        <v>11928</v>
      </c>
      <c r="BI9230"/>
      <c r="BJ9230"/>
    </row>
    <row r="9231" spans="2:62" x14ac:dyDescent="0.4">
      <c r="B9231" s="1">
        <v>32418</v>
      </c>
      <c r="C9231" s="6" t="s">
        <v>8</v>
      </c>
      <c r="D9231" s="6" t="s">
        <v>8</v>
      </c>
      <c r="E9231" s="6" t="s">
        <v>1734</v>
      </c>
      <c r="F9231" s="6" t="s">
        <v>1735</v>
      </c>
      <c r="G9231" s="6" t="s">
        <v>1736</v>
      </c>
      <c r="H9231" s="6" t="s">
        <v>4</v>
      </c>
      <c r="I9231" s="6" t="s">
        <v>1991</v>
      </c>
      <c r="J9231" s="6" t="s">
        <v>5</v>
      </c>
      <c r="K9231" s="7">
        <v>0.5</v>
      </c>
      <c r="L9231" s="7">
        <f>IFERROR(VLOOKUP(SiscoTable[[#This Row],[Código]],Hoja2!A:B,2,0)*SiscoTable[[#This Row],[Provta(Uns)]],0)</f>
        <v>1.95</v>
      </c>
      <c r="M9231" s="7">
        <v>0</v>
      </c>
      <c r="N9231" s="7">
        <v>117</v>
      </c>
      <c r="O9231" s="7">
        <f>IFERROR(VLOOKUP(SiscoTable[[#This Row],[Código]],Hoja2!A:B,2,0)*SiscoTable[[#This Row],[Stock_actual]],0)</f>
        <v>456.3</v>
      </c>
      <c r="P9231" s="6" t="s">
        <v>1992</v>
      </c>
      <c r="Q9231" s="7">
        <v>1</v>
      </c>
      <c r="R9231" s="7">
        <v>0</v>
      </c>
      <c r="S9231" s="7" t="s">
        <v>11925</v>
      </c>
      <c r="BI9231"/>
      <c r="BJ9231"/>
    </row>
    <row r="9232" spans="2:62" x14ac:dyDescent="0.4">
      <c r="B9232" s="1">
        <v>32419</v>
      </c>
      <c r="C9232" s="6" t="s">
        <v>8</v>
      </c>
      <c r="D9232" s="6" t="s">
        <v>8</v>
      </c>
      <c r="E9232" s="6" t="s">
        <v>1734</v>
      </c>
      <c r="F9232" s="6" t="s">
        <v>1735</v>
      </c>
      <c r="G9232" s="6" t="s">
        <v>2312</v>
      </c>
      <c r="H9232" s="6" t="s">
        <v>4</v>
      </c>
      <c r="I9232" s="6" t="s">
        <v>2553</v>
      </c>
      <c r="J9232" s="6" t="s">
        <v>5</v>
      </c>
      <c r="K9232" s="7">
        <v>2.5</v>
      </c>
      <c r="L9232" s="7">
        <f>IFERROR(VLOOKUP(SiscoTable[[#This Row],[Código]],Hoja2!A:B,2,0)*SiscoTable[[#This Row],[Provta(Uns)]],0)</f>
        <v>20</v>
      </c>
      <c r="M9232" s="7">
        <v>0</v>
      </c>
      <c r="N9232" s="7">
        <v>129</v>
      </c>
      <c r="O9232" s="7">
        <f>IFERROR(VLOOKUP(SiscoTable[[#This Row],[Código]],Hoja2!A:B,2,0)*SiscoTable[[#This Row],[Stock_actual]],0)</f>
        <v>1032</v>
      </c>
      <c r="P9232" s="6" t="s">
        <v>2554</v>
      </c>
      <c r="Q9232" s="7">
        <v>3</v>
      </c>
      <c r="R9232" s="7">
        <v>0</v>
      </c>
      <c r="S9232" s="7" t="s">
        <v>11925</v>
      </c>
      <c r="BI9232"/>
      <c r="BJ9232"/>
    </row>
    <row r="9233" spans="2:62" x14ac:dyDescent="0.4">
      <c r="B9233" s="1">
        <v>32420</v>
      </c>
      <c r="C9233" s="6" t="s">
        <v>8</v>
      </c>
      <c r="D9233" s="6" t="s">
        <v>8</v>
      </c>
      <c r="E9233" s="6" t="s">
        <v>1734</v>
      </c>
      <c r="F9233" s="6" t="s">
        <v>1735</v>
      </c>
      <c r="G9233" s="6" t="s">
        <v>1736</v>
      </c>
      <c r="H9233" s="6" t="s">
        <v>4</v>
      </c>
      <c r="I9233" s="6" t="s">
        <v>1993</v>
      </c>
      <c r="J9233" s="6" t="s">
        <v>5</v>
      </c>
      <c r="K9233" s="7">
        <v>2.33</v>
      </c>
      <c r="L9233" s="7">
        <f>IFERROR(VLOOKUP(SiscoTable[[#This Row],[Código]],Hoja2!A:B,2,0)*SiscoTable[[#This Row],[Provta(Uns)]],0)</f>
        <v>5.8250000000000002</v>
      </c>
      <c r="M9233" s="7">
        <v>0</v>
      </c>
      <c r="N9233" s="7">
        <v>386</v>
      </c>
      <c r="O9233" s="7">
        <f>IFERROR(VLOOKUP(SiscoTable[[#This Row],[Código]],Hoja2!A:B,2,0)*SiscoTable[[#This Row],[Stock_actual]],0)</f>
        <v>965</v>
      </c>
      <c r="P9233" s="6" t="s">
        <v>1994</v>
      </c>
      <c r="Q9233" s="7">
        <v>3</v>
      </c>
      <c r="R9233" s="7">
        <v>0</v>
      </c>
      <c r="S9233" s="7" t="s">
        <v>11925</v>
      </c>
      <c r="BI9233"/>
      <c r="BJ9233"/>
    </row>
    <row r="9234" spans="2:62" x14ac:dyDescent="0.4">
      <c r="B9234" s="1">
        <v>32421</v>
      </c>
      <c r="C9234" s="6" t="s">
        <v>8</v>
      </c>
      <c r="D9234" s="6" t="s">
        <v>8</v>
      </c>
      <c r="E9234" s="6" t="s">
        <v>1734</v>
      </c>
      <c r="F9234" s="6" t="s">
        <v>1735</v>
      </c>
      <c r="G9234" s="6" t="s">
        <v>1736</v>
      </c>
      <c r="H9234" s="6" t="s">
        <v>4</v>
      </c>
      <c r="I9234" s="6" t="s">
        <v>1995</v>
      </c>
      <c r="J9234" s="6" t="s">
        <v>5</v>
      </c>
      <c r="K9234" s="7">
        <v>9.67</v>
      </c>
      <c r="L9234" s="7">
        <f>IFERROR(VLOOKUP(SiscoTable[[#This Row],[Código]],Hoja2!A:B,2,0)*SiscoTable[[#This Row],[Provta(Uns)]],0)</f>
        <v>24.175000000000001</v>
      </c>
      <c r="M9234" s="7">
        <v>0</v>
      </c>
      <c r="N9234" s="7">
        <v>342</v>
      </c>
      <c r="O9234" s="7">
        <f>IFERROR(VLOOKUP(SiscoTable[[#This Row],[Código]],Hoja2!A:B,2,0)*SiscoTable[[#This Row],[Stock_actual]],0)</f>
        <v>855</v>
      </c>
      <c r="P9234" s="6" t="s">
        <v>1996</v>
      </c>
      <c r="Q9234" s="7">
        <v>11</v>
      </c>
      <c r="R9234" s="7">
        <v>0</v>
      </c>
      <c r="S9234" s="7" t="s">
        <v>11925</v>
      </c>
      <c r="BI9234"/>
      <c r="BJ9234"/>
    </row>
    <row r="9235" spans="2:62" x14ac:dyDescent="0.4">
      <c r="B9235" s="1">
        <v>32422</v>
      </c>
      <c r="C9235" s="6" t="s">
        <v>8</v>
      </c>
      <c r="D9235" s="6" t="s">
        <v>8</v>
      </c>
      <c r="E9235" s="6" t="s">
        <v>1734</v>
      </c>
      <c r="F9235" s="6" t="s">
        <v>1735</v>
      </c>
      <c r="G9235" s="6" t="s">
        <v>1736</v>
      </c>
      <c r="H9235" s="6" t="s">
        <v>4</v>
      </c>
      <c r="I9235" s="6" t="s">
        <v>1997</v>
      </c>
      <c r="J9235" s="6" t="s">
        <v>5</v>
      </c>
      <c r="K9235" s="7">
        <v>2.83</v>
      </c>
      <c r="L9235" s="7">
        <f>IFERROR(VLOOKUP(SiscoTable[[#This Row],[Código]],Hoja2!A:B,2,0)*SiscoTable[[#This Row],[Provta(Uns)]],0)</f>
        <v>9.9050000000000011</v>
      </c>
      <c r="M9235" s="7">
        <v>0</v>
      </c>
      <c r="N9235" s="7">
        <v>183</v>
      </c>
      <c r="O9235" s="7">
        <f>IFERROR(VLOOKUP(SiscoTable[[#This Row],[Código]],Hoja2!A:B,2,0)*SiscoTable[[#This Row],[Stock_actual]],0)</f>
        <v>640.5</v>
      </c>
      <c r="P9235" s="6" t="s">
        <v>1998</v>
      </c>
      <c r="Q9235" s="7">
        <v>3</v>
      </c>
      <c r="R9235" s="7">
        <v>0</v>
      </c>
      <c r="S9235" s="7" t="s">
        <v>11925</v>
      </c>
      <c r="BI9235"/>
      <c r="BJ9235"/>
    </row>
    <row r="9236" spans="2:62" x14ac:dyDescent="0.4">
      <c r="B9236" s="1">
        <v>32423</v>
      </c>
      <c r="C9236" s="6" t="s">
        <v>8</v>
      </c>
      <c r="D9236" s="6" t="s">
        <v>8</v>
      </c>
      <c r="E9236" s="6" t="s">
        <v>3268</v>
      </c>
      <c r="F9236" s="6" t="s">
        <v>8283</v>
      </c>
      <c r="G9236" s="6" t="s">
        <v>8321</v>
      </c>
      <c r="H9236" s="6" t="s">
        <v>1058</v>
      </c>
      <c r="I9236" s="6" t="s">
        <v>8422</v>
      </c>
      <c r="J9236" s="6" t="s">
        <v>5</v>
      </c>
      <c r="K9236" s="7">
        <v>3</v>
      </c>
      <c r="L9236" s="7">
        <f>IFERROR(VLOOKUP(SiscoTable[[#This Row],[Código]],Hoja2!A:B,2,0)*SiscoTable[[#This Row],[Provta(Uns)]],0)</f>
        <v>10.5</v>
      </c>
      <c r="M9236" s="7">
        <v>0</v>
      </c>
      <c r="N9236" s="7">
        <v>18</v>
      </c>
      <c r="O9236" s="7">
        <f>IFERROR(VLOOKUP(SiscoTable[[#This Row],[Código]],Hoja2!A:B,2,0)*SiscoTable[[#This Row],[Stock_actual]],0)</f>
        <v>63</v>
      </c>
      <c r="P9236" s="6" t="s">
        <v>1014</v>
      </c>
      <c r="Q9236" s="7">
        <v>3</v>
      </c>
      <c r="R9236" s="7">
        <v>0</v>
      </c>
      <c r="S9236" s="7" t="s">
        <v>11928</v>
      </c>
      <c r="BI9236"/>
      <c r="BJ9236"/>
    </row>
    <row r="9237" spans="2:62" x14ac:dyDescent="0.4">
      <c r="B9237" s="1">
        <v>32424</v>
      </c>
      <c r="C9237" s="6" t="s">
        <v>8</v>
      </c>
      <c r="D9237" s="6" t="s">
        <v>8</v>
      </c>
      <c r="E9237" s="6" t="s">
        <v>1734</v>
      </c>
      <c r="F9237" s="6" t="s">
        <v>1735</v>
      </c>
      <c r="G9237" s="6" t="s">
        <v>1736</v>
      </c>
      <c r="H9237" s="6" t="s">
        <v>4</v>
      </c>
      <c r="I9237" s="6" t="s">
        <v>1999</v>
      </c>
      <c r="J9237" s="6" t="s">
        <v>5</v>
      </c>
      <c r="K9237" s="7">
        <v>1.17</v>
      </c>
      <c r="L9237" s="7">
        <f>IFERROR(VLOOKUP(SiscoTable[[#This Row],[Código]],Hoja2!A:B,2,0)*SiscoTable[[#This Row],[Provta(Uns)]],0)</f>
        <v>11.114999999999998</v>
      </c>
      <c r="M9237" s="7">
        <v>0</v>
      </c>
      <c r="N9237" s="7">
        <v>41</v>
      </c>
      <c r="O9237" s="7">
        <f>IFERROR(VLOOKUP(SiscoTable[[#This Row],[Código]],Hoja2!A:B,2,0)*SiscoTable[[#This Row],[Stock_actual]],0)</f>
        <v>389.5</v>
      </c>
      <c r="P9237" s="6" t="s">
        <v>2000</v>
      </c>
      <c r="Q9237" s="7">
        <v>1</v>
      </c>
      <c r="R9237" s="7">
        <v>0</v>
      </c>
      <c r="S9237" s="7" t="s">
        <v>11925</v>
      </c>
      <c r="BI9237"/>
      <c r="BJ9237"/>
    </row>
    <row r="9238" spans="2:62" x14ac:dyDescent="0.4">
      <c r="B9238" s="1">
        <v>32425</v>
      </c>
      <c r="C9238" s="6" t="s">
        <v>8</v>
      </c>
      <c r="D9238" s="6" t="s">
        <v>8</v>
      </c>
      <c r="E9238" s="6" t="s">
        <v>8482</v>
      </c>
      <c r="F9238" s="6" t="s">
        <v>9030</v>
      </c>
      <c r="G9238" s="6" t="s">
        <v>10029</v>
      </c>
      <c r="H9238" s="6" t="s">
        <v>10066</v>
      </c>
      <c r="I9238" s="6" t="s">
        <v>10065</v>
      </c>
      <c r="J9238" s="6" t="s">
        <v>5</v>
      </c>
      <c r="K9238" s="7">
        <v>0</v>
      </c>
      <c r="L9238" s="7">
        <f>IFERROR(VLOOKUP(SiscoTable[[#This Row],[Código]],Hoja2!A:B,2,0)*SiscoTable[[#This Row],[Provta(Uns)]],0)</f>
        <v>0</v>
      </c>
      <c r="M9238" s="7">
        <v>0</v>
      </c>
      <c r="N9238" s="7">
        <v>0</v>
      </c>
      <c r="O9238" s="7">
        <f>IFERROR(VLOOKUP(SiscoTable[[#This Row],[Código]],Hoja2!A:B,2,0)*SiscoTable[[#This Row],[Stock_actual]],0)</f>
        <v>0</v>
      </c>
      <c r="P9238" s="6" t="s">
        <v>7</v>
      </c>
      <c r="Q9238" s="7">
        <v>0</v>
      </c>
      <c r="R9238" s="7">
        <v>0</v>
      </c>
      <c r="S9238" s="7" t="s">
        <v>11926</v>
      </c>
      <c r="BI9238"/>
      <c r="BJ9238"/>
    </row>
    <row r="9239" spans="2:62" x14ac:dyDescent="0.4">
      <c r="B9239" s="1">
        <v>32426</v>
      </c>
      <c r="C9239" s="6" t="s">
        <v>8</v>
      </c>
      <c r="D9239" s="6" t="s">
        <v>8</v>
      </c>
      <c r="E9239" s="6" t="s">
        <v>8482</v>
      </c>
      <c r="F9239" s="6" t="s">
        <v>9030</v>
      </c>
      <c r="G9239" s="6" t="s">
        <v>10029</v>
      </c>
      <c r="H9239" s="6" t="s">
        <v>10066</v>
      </c>
      <c r="I9239" s="6" t="s">
        <v>10067</v>
      </c>
      <c r="J9239" s="6" t="s">
        <v>5</v>
      </c>
      <c r="K9239" s="7">
        <v>0</v>
      </c>
      <c r="L9239" s="7">
        <f>IFERROR(VLOOKUP(SiscoTable[[#This Row],[Código]],Hoja2!A:B,2,0)*SiscoTable[[#This Row],[Provta(Uns)]],0)</f>
        <v>0</v>
      </c>
      <c r="M9239" s="7">
        <v>0</v>
      </c>
      <c r="N9239" s="7">
        <v>0</v>
      </c>
      <c r="O9239" s="7">
        <f>IFERROR(VLOOKUP(SiscoTable[[#This Row],[Código]],Hoja2!A:B,2,0)*SiscoTable[[#This Row],[Stock_actual]],0)</f>
        <v>0</v>
      </c>
      <c r="P9239" s="6" t="s">
        <v>7</v>
      </c>
      <c r="Q9239" s="7">
        <v>0</v>
      </c>
      <c r="R9239" s="7">
        <v>0</v>
      </c>
      <c r="S9239" s="7" t="s">
        <v>11926</v>
      </c>
      <c r="BI9239"/>
      <c r="BJ9239"/>
    </row>
    <row r="9240" spans="2:62" x14ac:dyDescent="0.4">
      <c r="B9240" s="1">
        <v>32427</v>
      </c>
      <c r="C9240" s="6" t="s">
        <v>8</v>
      </c>
      <c r="D9240" s="6" t="s">
        <v>8</v>
      </c>
      <c r="E9240" s="6" t="s">
        <v>3268</v>
      </c>
      <c r="F9240" s="6" t="s">
        <v>3269</v>
      </c>
      <c r="G9240" s="6" t="s">
        <v>5768</v>
      </c>
      <c r="H9240" s="6" t="s">
        <v>3784</v>
      </c>
      <c r="I9240" s="6" t="s">
        <v>5833</v>
      </c>
      <c r="J9240" s="6" t="s">
        <v>5</v>
      </c>
      <c r="K9240" s="7">
        <v>4</v>
      </c>
      <c r="L9240" s="7">
        <f>IFERROR(VLOOKUP(SiscoTable[[#This Row],[Código]],Hoja2!A:B,2,0)*SiscoTable[[#This Row],[Provta(Uns)]],0)</f>
        <v>12</v>
      </c>
      <c r="M9240" s="7">
        <v>0</v>
      </c>
      <c r="N9240" s="7">
        <v>0</v>
      </c>
      <c r="O9240" s="7">
        <f>IFERROR(VLOOKUP(SiscoTable[[#This Row],[Código]],Hoja2!A:B,2,0)*SiscoTable[[#This Row],[Stock_actual]],0)</f>
        <v>0</v>
      </c>
      <c r="P9240" s="6" t="s">
        <v>7</v>
      </c>
      <c r="Q9240" s="7">
        <v>4</v>
      </c>
      <c r="R9240" s="7">
        <v>7.8000000000000007</v>
      </c>
      <c r="S9240" s="7" t="s">
        <v>11928</v>
      </c>
      <c r="BI9240"/>
      <c r="BJ9240"/>
    </row>
    <row r="9241" spans="2:62" x14ac:dyDescent="0.4">
      <c r="B9241" s="1">
        <v>32428</v>
      </c>
      <c r="C9241" s="6" t="s">
        <v>8</v>
      </c>
      <c r="D9241" s="6" t="s">
        <v>8</v>
      </c>
      <c r="E9241" s="6" t="s">
        <v>1734</v>
      </c>
      <c r="F9241" s="6" t="s">
        <v>1735</v>
      </c>
      <c r="G9241" s="6" t="s">
        <v>2312</v>
      </c>
      <c r="H9241" s="6" t="s">
        <v>2319</v>
      </c>
      <c r="I9241" s="6" t="s">
        <v>2555</v>
      </c>
      <c r="J9241" s="6" t="s">
        <v>5</v>
      </c>
      <c r="K9241" s="7">
        <v>6.67</v>
      </c>
      <c r="L9241" s="7">
        <f>IFERROR(VLOOKUP(SiscoTable[[#This Row],[Código]],Hoja2!A:B,2,0)*SiscoTable[[#This Row],[Provta(Uns)]],0)</f>
        <v>36.685000000000002</v>
      </c>
      <c r="M9241" s="7">
        <v>0</v>
      </c>
      <c r="N9241" s="7">
        <v>137</v>
      </c>
      <c r="O9241" s="7">
        <f>IFERROR(VLOOKUP(SiscoTable[[#This Row],[Código]],Hoja2!A:B,2,0)*SiscoTable[[#This Row],[Stock_actual]],0)</f>
        <v>753.5</v>
      </c>
      <c r="P9241" s="6" t="s">
        <v>2556</v>
      </c>
      <c r="Q9241" s="7">
        <v>7</v>
      </c>
      <c r="R9241" s="7">
        <v>0</v>
      </c>
      <c r="S9241" s="7" t="s">
        <v>11925</v>
      </c>
      <c r="BI9241"/>
      <c r="BJ9241"/>
    </row>
    <row r="9242" spans="2:62" x14ac:dyDescent="0.4">
      <c r="B9242" s="1">
        <v>32429</v>
      </c>
      <c r="C9242" s="6" t="s">
        <v>8</v>
      </c>
      <c r="D9242" s="6" t="s">
        <v>8</v>
      </c>
      <c r="E9242" s="6" t="s">
        <v>8482</v>
      </c>
      <c r="F9242" s="6" t="s">
        <v>1736</v>
      </c>
      <c r="G9242" s="6" t="s">
        <v>10193</v>
      </c>
      <c r="H9242" s="6" t="s">
        <v>9042</v>
      </c>
      <c r="I9242" s="6" t="s">
        <v>10314</v>
      </c>
      <c r="J9242" s="6" t="s">
        <v>5</v>
      </c>
      <c r="K9242" s="7">
        <v>5.67</v>
      </c>
      <c r="L9242" s="7">
        <f>IFERROR(VLOOKUP(SiscoTable[[#This Row],[Código]],Hoja2!A:B,2,0)*SiscoTable[[#This Row],[Provta(Uns)]],0)</f>
        <v>40.823999999999998</v>
      </c>
      <c r="M9242" s="7">
        <v>0</v>
      </c>
      <c r="N9242" s="7">
        <v>50</v>
      </c>
      <c r="O9242" s="7">
        <f>IFERROR(VLOOKUP(SiscoTable[[#This Row],[Código]],Hoja2!A:B,2,0)*SiscoTable[[#This Row],[Stock_actual]],0)</f>
        <v>360</v>
      </c>
      <c r="P9242" s="6" t="s">
        <v>1012</v>
      </c>
      <c r="Q9242" s="7">
        <v>6</v>
      </c>
      <c r="R9242" s="7">
        <v>0</v>
      </c>
      <c r="S9242" s="7" t="s">
        <v>11926</v>
      </c>
      <c r="BI9242"/>
      <c r="BJ9242"/>
    </row>
    <row r="9243" spans="2:62" x14ac:dyDescent="0.4">
      <c r="B9243" s="1">
        <v>32430</v>
      </c>
      <c r="C9243" s="6" t="s">
        <v>8</v>
      </c>
      <c r="D9243" s="6" t="s">
        <v>8</v>
      </c>
      <c r="E9243" s="6" t="s">
        <v>3268</v>
      </c>
      <c r="F9243" s="6" t="s">
        <v>7197</v>
      </c>
      <c r="G9243" s="6" t="s">
        <v>7554</v>
      </c>
      <c r="H9243" s="6" t="s">
        <v>4730</v>
      </c>
      <c r="I9243" s="6" t="s">
        <v>7788</v>
      </c>
      <c r="J9243" s="6" t="s">
        <v>5</v>
      </c>
      <c r="K9243" s="7">
        <v>3.33</v>
      </c>
      <c r="L9243" s="7">
        <f>IFERROR(VLOOKUP(SiscoTable[[#This Row],[Código]],Hoja2!A:B,2,0)*SiscoTable[[#This Row],[Provta(Uns)]],0)</f>
        <v>12.987</v>
      </c>
      <c r="M9243" s="7">
        <v>0</v>
      </c>
      <c r="N9243" s="7">
        <v>4</v>
      </c>
      <c r="O9243" s="7">
        <f>IFERROR(VLOOKUP(SiscoTable[[#This Row],[Código]],Hoja2!A:B,2,0)*SiscoTable[[#This Row],[Stock_actual]],0)</f>
        <v>15.6</v>
      </c>
      <c r="P9243" s="6" t="s">
        <v>115</v>
      </c>
      <c r="Q9243" s="7">
        <v>4</v>
      </c>
      <c r="R9243" s="7">
        <v>6.5600000000000005</v>
      </c>
      <c r="S9243" s="7" t="s">
        <v>11928</v>
      </c>
      <c r="BI9243"/>
      <c r="BJ9243"/>
    </row>
    <row r="9244" spans="2:62" x14ac:dyDescent="0.4">
      <c r="B9244" s="1">
        <v>32431</v>
      </c>
      <c r="C9244" s="6" t="s">
        <v>8</v>
      </c>
      <c r="D9244" s="6" t="s">
        <v>8</v>
      </c>
      <c r="E9244" s="6" t="s">
        <v>3268</v>
      </c>
      <c r="F9244" s="6" t="s">
        <v>6059</v>
      </c>
      <c r="G9244" s="6" t="s">
        <v>6084</v>
      </c>
      <c r="H9244" s="6" t="s">
        <v>6158</v>
      </c>
      <c r="I9244" s="6" t="s">
        <v>6157</v>
      </c>
      <c r="J9244" s="6" t="s">
        <v>5</v>
      </c>
      <c r="K9244" s="7">
        <v>4</v>
      </c>
      <c r="L9244" s="7">
        <f>IFERROR(VLOOKUP(SiscoTable[[#This Row],[Código]],Hoja2!A:B,2,0)*SiscoTable[[#This Row],[Provta(Uns)]],0)</f>
        <v>19.600000000000001</v>
      </c>
      <c r="M9244" s="7">
        <v>0</v>
      </c>
      <c r="N9244" s="7">
        <v>36</v>
      </c>
      <c r="O9244" s="7">
        <f>IFERROR(VLOOKUP(SiscoTable[[#This Row],[Código]],Hoja2!A:B,2,0)*SiscoTable[[#This Row],[Stock_actual]],0)</f>
        <v>176.4</v>
      </c>
      <c r="P9244" s="6" t="s">
        <v>1532</v>
      </c>
      <c r="Q9244" s="7">
        <v>4</v>
      </c>
      <c r="R9244" s="7">
        <v>0</v>
      </c>
      <c r="S9244" s="7" t="s">
        <v>11925</v>
      </c>
      <c r="BI9244"/>
      <c r="BJ9244"/>
    </row>
    <row r="9245" spans="2:62" x14ac:dyDescent="0.4">
      <c r="B9245" s="1">
        <v>32432</v>
      </c>
      <c r="C9245" s="6" t="s">
        <v>8</v>
      </c>
      <c r="D9245" s="6" t="s">
        <v>8</v>
      </c>
      <c r="E9245" s="6" t="s">
        <v>3268</v>
      </c>
      <c r="F9245" s="6" t="s">
        <v>6059</v>
      </c>
      <c r="G9245" s="6" t="s">
        <v>6084</v>
      </c>
      <c r="H9245" s="6" t="s">
        <v>6160</v>
      </c>
      <c r="I9245" s="6" t="s">
        <v>6159</v>
      </c>
      <c r="J9245" s="6" t="s">
        <v>5</v>
      </c>
      <c r="K9245" s="7">
        <v>5.17</v>
      </c>
      <c r="L9245" s="7">
        <f>IFERROR(VLOOKUP(SiscoTable[[#This Row],[Código]],Hoja2!A:B,2,0)*SiscoTable[[#This Row],[Provta(Uns)]],0)</f>
        <v>21.714000000000002</v>
      </c>
      <c r="M9245" s="7">
        <v>0</v>
      </c>
      <c r="N9245" s="7">
        <v>29</v>
      </c>
      <c r="O9245" s="7">
        <f>IFERROR(VLOOKUP(SiscoTable[[#This Row],[Código]],Hoja2!A:B,2,0)*SiscoTable[[#This Row],[Stock_actual]],0)</f>
        <v>121.80000000000001</v>
      </c>
      <c r="P9245" s="6" t="s">
        <v>1521</v>
      </c>
      <c r="Q9245" s="7">
        <v>6</v>
      </c>
      <c r="R9245" s="7">
        <v>0</v>
      </c>
      <c r="S9245" s="7" t="s">
        <v>11925</v>
      </c>
      <c r="BI9245"/>
      <c r="BJ9245"/>
    </row>
    <row r="9246" spans="2:62" x14ac:dyDescent="0.4">
      <c r="B9246" s="1">
        <v>32433</v>
      </c>
      <c r="C9246" s="6" t="s">
        <v>8</v>
      </c>
      <c r="D9246" s="6" t="s">
        <v>8</v>
      </c>
      <c r="E9246" s="6" t="s">
        <v>2999</v>
      </c>
      <c r="F9246" s="6" t="s">
        <v>3000</v>
      </c>
      <c r="G9246" s="6" t="s">
        <v>3001</v>
      </c>
      <c r="H9246" s="6" t="s">
        <v>3001</v>
      </c>
      <c r="I9246" s="6" t="s">
        <v>3061</v>
      </c>
      <c r="J9246" s="6" t="s">
        <v>5</v>
      </c>
      <c r="K9246" s="7">
        <v>6</v>
      </c>
      <c r="L9246" s="7">
        <f>IFERROR(VLOOKUP(SiscoTable[[#This Row],[Código]],Hoja2!A:B,2,0)*SiscoTable[[#This Row],[Provta(Uns)]],0)</f>
        <v>15.600000000000001</v>
      </c>
      <c r="M9246" s="7">
        <v>0</v>
      </c>
      <c r="N9246" s="7">
        <v>68</v>
      </c>
      <c r="O9246" s="7">
        <f>IFERROR(VLOOKUP(SiscoTable[[#This Row],[Código]],Hoja2!A:B,2,0)*SiscoTable[[#This Row],[Stock_actual]],0)</f>
        <v>176.8</v>
      </c>
      <c r="P9246" s="6" t="s">
        <v>3062</v>
      </c>
      <c r="Q9246" s="7">
        <v>7</v>
      </c>
      <c r="R9246" s="7">
        <v>0</v>
      </c>
      <c r="S9246" s="7" t="s">
        <v>11925</v>
      </c>
      <c r="BI9246"/>
      <c r="BJ9246"/>
    </row>
    <row r="9247" spans="2:62" x14ac:dyDescent="0.4">
      <c r="B9247" s="1">
        <v>32434</v>
      </c>
      <c r="C9247" s="6" t="s">
        <v>8</v>
      </c>
      <c r="D9247" s="6" t="s">
        <v>8</v>
      </c>
      <c r="E9247" s="6" t="s">
        <v>2999</v>
      </c>
      <c r="F9247" s="6" t="s">
        <v>3000</v>
      </c>
      <c r="G9247" s="6" t="s">
        <v>3001</v>
      </c>
      <c r="H9247" s="6" t="s">
        <v>3001</v>
      </c>
      <c r="I9247" s="6" t="s">
        <v>3063</v>
      </c>
      <c r="J9247" s="6" t="s">
        <v>5</v>
      </c>
      <c r="K9247" s="7">
        <v>5.33</v>
      </c>
      <c r="L9247" s="7">
        <f>IFERROR(VLOOKUP(SiscoTable[[#This Row],[Código]],Hoja2!A:B,2,0)*SiscoTable[[#This Row],[Provta(Uns)]],0)</f>
        <v>20.786999999999999</v>
      </c>
      <c r="M9247" s="7">
        <v>0</v>
      </c>
      <c r="N9247" s="7">
        <v>34</v>
      </c>
      <c r="O9247" s="7">
        <f>IFERROR(VLOOKUP(SiscoTable[[#This Row],[Código]],Hoja2!A:B,2,0)*SiscoTable[[#This Row],[Stock_actual]],0)</f>
        <v>132.6</v>
      </c>
      <c r="P9247" s="6" t="s">
        <v>1777</v>
      </c>
      <c r="Q9247" s="7">
        <v>6</v>
      </c>
      <c r="R9247" s="7">
        <v>0</v>
      </c>
      <c r="S9247" s="7" t="s">
        <v>11925</v>
      </c>
      <c r="BI9247"/>
      <c r="BJ9247"/>
    </row>
    <row r="9248" spans="2:62" x14ac:dyDescent="0.4">
      <c r="B9248" s="1">
        <v>32435</v>
      </c>
      <c r="C9248" s="6" t="s">
        <v>8</v>
      </c>
      <c r="D9248" s="6" t="s">
        <v>8</v>
      </c>
      <c r="E9248" s="6" t="s">
        <v>8482</v>
      </c>
      <c r="F9248" s="6" t="s">
        <v>9030</v>
      </c>
      <c r="G9248" s="6" t="s">
        <v>9678</v>
      </c>
      <c r="H9248" s="6" t="s">
        <v>9698</v>
      </c>
      <c r="I9248" s="6" t="s">
        <v>9914</v>
      </c>
      <c r="J9248" s="6" t="s">
        <v>5</v>
      </c>
      <c r="K9248" s="7">
        <v>0</v>
      </c>
      <c r="L9248" s="7">
        <f>IFERROR(VLOOKUP(SiscoTable[[#This Row],[Código]],Hoja2!A:B,2,0)*SiscoTable[[#This Row],[Provta(Uns)]],0)</f>
        <v>0</v>
      </c>
      <c r="M9248" s="7">
        <v>0</v>
      </c>
      <c r="N9248" s="7">
        <v>0</v>
      </c>
      <c r="O9248" s="7">
        <f>IFERROR(VLOOKUP(SiscoTable[[#This Row],[Código]],Hoja2!A:B,2,0)*SiscoTable[[#This Row],[Stock_actual]],0)</f>
        <v>0</v>
      </c>
      <c r="P9248" s="6" t="s">
        <v>7</v>
      </c>
      <c r="Q9248" s="7">
        <v>0</v>
      </c>
      <c r="R9248" s="7">
        <v>0</v>
      </c>
      <c r="S9248" s="7" t="s">
        <v>11926</v>
      </c>
      <c r="BI9248"/>
      <c r="BJ9248"/>
    </row>
    <row r="9249" spans="2:62" x14ac:dyDescent="0.4">
      <c r="B9249" s="1">
        <v>32436</v>
      </c>
      <c r="C9249" s="6" t="s">
        <v>8</v>
      </c>
      <c r="D9249" s="6" t="s">
        <v>8</v>
      </c>
      <c r="E9249" s="6" t="s">
        <v>8482</v>
      </c>
      <c r="F9249" s="6" t="s">
        <v>9030</v>
      </c>
      <c r="G9249" s="6" t="s">
        <v>9678</v>
      </c>
      <c r="H9249" s="6" t="s">
        <v>9698</v>
      </c>
      <c r="I9249" s="6" t="s">
        <v>9915</v>
      </c>
      <c r="J9249" s="6" t="s">
        <v>5</v>
      </c>
      <c r="K9249" s="7">
        <v>2</v>
      </c>
      <c r="L9249" s="7">
        <f>IFERROR(VLOOKUP(SiscoTable[[#This Row],[Código]],Hoja2!A:B,2,0)*SiscoTable[[#This Row],[Provta(Uns)]],0)</f>
        <v>30.6</v>
      </c>
      <c r="M9249" s="7">
        <v>0</v>
      </c>
      <c r="N9249" s="7">
        <v>12</v>
      </c>
      <c r="O9249" s="7">
        <f>IFERROR(VLOOKUP(SiscoTable[[#This Row],[Código]],Hoja2!A:B,2,0)*SiscoTable[[#This Row],[Stock_actual]],0)</f>
        <v>183.60000000000002</v>
      </c>
      <c r="P9249" s="6" t="s">
        <v>1014</v>
      </c>
      <c r="Q9249" s="7">
        <v>2</v>
      </c>
      <c r="R9249" s="7">
        <v>0</v>
      </c>
      <c r="S9249" s="7" t="s">
        <v>11926</v>
      </c>
      <c r="BI9249"/>
      <c r="BJ9249"/>
    </row>
    <row r="9250" spans="2:62" x14ac:dyDescent="0.4">
      <c r="B9250" s="1">
        <v>32437</v>
      </c>
      <c r="C9250" s="6" t="s">
        <v>8</v>
      </c>
      <c r="D9250" s="6" t="s">
        <v>8</v>
      </c>
      <c r="E9250" s="6" t="s">
        <v>8482</v>
      </c>
      <c r="F9250" s="6" t="s">
        <v>9030</v>
      </c>
      <c r="G9250" s="6" t="s">
        <v>9678</v>
      </c>
      <c r="H9250" s="6" t="s">
        <v>9698</v>
      </c>
      <c r="I9250" s="6" t="s">
        <v>9916</v>
      </c>
      <c r="J9250" s="6" t="s">
        <v>5</v>
      </c>
      <c r="K9250" s="7">
        <v>0.5</v>
      </c>
      <c r="L9250" s="7">
        <f>IFERROR(VLOOKUP(SiscoTable[[#This Row],[Código]],Hoja2!A:B,2,0)*SiscoTable[[#This Row],[Provta(Uns)]],0)</f>
        <v>7.45</v>
      </c>
      <c r="M9250" s="7">
        <v>0</v>
      </c>
      <c r="N9250" s="7">
        <v>27</v>
      </c>
      <c r="O9250" s="7">
        <f>IFERROR(VLOOKUP(SiscoTable[[#This Row],[Código]],Hoja2!A:B,2,0)*SiscoTable[[#This Row],[Stock_actual]],0)</f>
        <v>402.3</v>
      </c>
      <c r="P9250" s="6" t="s">
        <v>9917</v>
      </c>
      <c r="Q9250" s="7">
        <v>1</v>
      </c>
      <c r="R9250" s="7">
        <v>0</v>
      </c>
      <c r="S9250" s="7" t="s">
        <v>11926</v>
      </c>
      <c r="BI9250"/>
      <c r="BJ9250"/>
    </row>
    <row r="9251" spans="2:62" x14ac:dyDescent="0.4">
      <c r="B9251" s="1">
        <v>32439</v>
      </c>
      <c r="C9251" s="6" t="s">
        <v>8</v>
      </c>
      <c r="D9251" s="6" t="s">
        <v>8</v>
      </c>
      <c r="E9251" s="6" t="s">
        <v>3268</v>
      </c>
      <c r="F9251" s="6" t="s">
        <v>3269</v>
      </c>
      <c r="G9251" s="6" t="s">
        <v>4996</v>
      </c>
      <c r="H9251" s="6" t="s">
        <v>4155</v>
      </c>
      <c r="I9251" s="6" t="s">
        <v>5214</v>
      </c>
      <c r="J9251" s="6" t="s">
        <v>5</v>
      </c>
      <c r="K9251" s="7">
        <v>0</v>
      </c>
      <c r="L9251" s="7">
        <f>IFERROR(VLOOKUP(SiscoTable[[#This Row],[Código]],Hoja2!A:B,2,0)*SiscoTable[[#This Row],[Provta(Uns)]],0)</f>
        <v>0</v>
      </c>
      <c r="M9251" s="7">
        <v>12</v>
      </c>
      <c r="N9251" s="7">
        <v>0</v>
      </c>
      <c r="O9251" s="7">
        <f>IFERROR(VLOOKUP(SiscoTable[[#This Row],[Código]],Hoja2!A:B,2,0)*SiscoTable[[#This Row],[Stock_actual]],0)</f>
        <v>0</v>
      </c>
      <c r="P9251" s="6" t="s">
        <v>7</v>
      </c>
      <c r="Q9251" s="7">
        <v>0</v>
      </c>
      <c r="R9251" s="7">
        <v>0</v>
      </c>
      <c r="S9251" s="7" t="s">
        <v>11928</v>
      </c>
      <c r="BI9251"/>
      <c r="BJ9251"/>
    </row>
    <row r="9252" spans="2:62" x14ac:dyDescent="0.4">
      <c r="B9252" s="1">
        <v>32440</v>
      </c>
      <c r="C9252" s="6" t="s">
        <v>8</v>
      </c>
      <c r="D9252" s="6" t="s">
        <v>8</v>
      </c>
      <c r="E9252" s="6" t="s">
        <v>3268</v>
      </c>
      <c r="F9252" s="6" t="s">
        <v>3269</v>
      </c>
      <c r="G9252" s="6" t="s">
        <v>4996</v>
      </c>
      <c r="H9252" s="6" t="s">
        <v>4155</v>
      </c>
      <c r="I9252" s="6" t="s">
        <v>5215</v>
      </c>
      <c r="J9252" s="6" t="s">
        <v>5</v>
      </c>
      <c r="K9252" s="7">
        <v>0</v>
      </c>
      <c r="L9252" s="7">
        <f>IFERROR(VLOOKUP(SiscoTable[[#This Row],[Código]],Hoja2!A:B,2,0)*SiscoTable[[#This Row],[Provta(Uns)]],0)</f>
        <v>0</v>
      </c>
      <c r="M9252" s="7">
        <v>12</v>
      </c>
      <c r="N9252" s="7">
        <v>0</v>
      </c>
      <c r="O9252" s="7">
        <f>IFERROR(VLOOKUP(SiscoTable[[#This Row],[Código]],Hoja2!A:B,2,0)*SiscoTable[[#This Row],[Stock_actual]],0)</f>
        <v>0</v>
      </c>
      <c r="P9252" s="6" t="s">
        <v>7</v>
      </c>
      <c r="Q9252" s="7">
        <v>0</v>
      </c>
      <c r="R9252" s="7">
        <v>0</v>
      </c>
      <c r="S9252" s="7" t="s">
        <v>11928</v>
      </c>
      <c r="BI9252"/>
      <c r="BJ9252"/>
    </row>
    <row r="9253" spans="2:62" x14ac:dyDescent="0.4">
      <c r="B9253" s="1">
        <v>32441</v>
      </c>
      <c r="C9253" s="6" t="s">
        <v>8</v>
      </c>
      <c r="D9253" s="6" t="s">
        <v>8</v>
      </c>
      <c r="E9253" s="6" t="s">
        <v>3268</v>
      </c>
      <c r="F9253" s="6" t="s">
        <v>3269</v>
      </c>
      <c r="G9253" s="6" t="s">
        <v>5267</v>
      </c>
      <c r="H9253" s="6" t="s">
        <v>4155</v>
      </c>
      <c r="I9253" s="6" t="s">
        <v>5527</v>
      </c>
      <c r="J9253" s="6" t="s">
        <v>5</v>
      </c>
      <c r="K9253" s="7">
        <v>0</v>
      </c>
      <c r="L9253" s="7">
        <f>IFERROR(VLOOKUP(SiscoTable[[#This Row],[Código]],Hoja2!A:B,2,0)*SiscoTable[[#This Row],[Provta(Uns)]],0)</f>
        <v>0</v>
      </c>
      <c r="M9253" s="7">
        <v>0</v>
      </c>
      <c r="N9253" s="7">
        <v>0</v>
      </c>
      <c r="O9253" s="7">
        <f>IFERROR(VLOOKUP(SiscoTable[[#This Row],[Código]],Hoja2!A:B,2,0)*SiscoTable[[#This Row],[Stock_actual]],0)</f>
        <v>0</v>
      </c>
      <c r="P9253" s="6" t="s">
        <v>7</v>
      </c>
      <c r="Q9253" s="7">
        <v>0</v>
      </c>
      <c r="R9253" s="7">
        <v>0</v>
      </c>
      <c r="S9253" s="7" t="s">
        <v>11928</v>
      </c>
      <c r="BI9253"/>
      <c r="BJ9253"/>
    </row>
    <row r="9254" spans="2:62" x14ac:dyDescent="0.4">
      <c r="B9254" s="1">
        <v>32442</v>
      </c>
      <c r="C9254" s="6" t="s">
        <v>8</v>
      </c>
      <c r="D9254" s="6" t="s">
        <v>8</v>
      </c>
      <c r="E9254" s="6" t="s">
        <v>3268</v>
      </c>
      <c r="F9254" s="6" t="s">
        <v>3269</v>
      </c>
      <c r="G9254" s="6" t="s">
        <v>5217</v>
      </c>
      <c r="H9254" s="6" t="s">
        <v>4155</v>
      </c>
      <c r="I9254" s="6" t="s">
        <v>5266</v>
      </c>
      <c r="J9254" s="6" t="s">
        <v>5</v>
      </c>
      <c r="K9254" s="7">
        <v>0</v>
      </c>
      <c r="L9254" s="7">
        <f>IFERROR(VLOOKUP(SiscoTable[[#This Row],[Código]],Hoja2!A:B,2,0)*SiscoTable[[#This Row],[Provta(Uns)]],0)</f>
        <v>0</v>
      </c>
      <c r="M9254" s="7">
        <v>12</v>
      </c>
      <c r="N9254" s="7">
        <v>0</v>
      </c>
      <c r="O9254" s="7">
        <f>IFERROR(VLOOKUP(SiscoTable[[#This Row],[Código]],Hoja2!A:B,2,0)*SiscoTable[[#This Row],[Stock_actual]],0)</f>
        <v>0</v>
      </c>
      <c r="P9254" s="6" t="s">
        <v>7</v>
      </c>
      <c r="Q9254" s="7">
        <v>0</v>
      </c>
      <c r="R9254" s="7">
        <v>0</v>
      </c>
      <c r="S9254" s="7" t="s">
        <v>11928</v>
      </c>
      <c r="BI9254"/>
      <c r="BJ9254"/>
    </row>
    <row r="9255" spans="2:62" x14ac:dyDescent="0.4">
      <c r="B9255" s="1">
        <v>32443</v>
      </c>
      <c r="C9255" s="6" t="s">
        <v>8</v>
      </c>
      <c r="D9255" s="6" t="s">
        <v>8</v>
      </c>
      <c r="E9255" s="6" t="s">
        <v>3268</v>
      </c>
      <c r="F9255" s="6" t="s">
        <v>3269</v>
      </c>
      <c r="G9255" s="6" t="s">
        <v>3773</v>
      </c>
      <c r="H9255" s="6" t="s">
        <v>4155</v>
      </c>
      <c r="I9255" s="6" t="s">
        <v>4154</v>
      </c>
      <c r="J9255" s="6" t="s">
        <v>5</v>
      </c>
      <c r="K9255" s="7">
        <v>0</v>
      </c>
      <c r="L9255" s="7">
        <f>IFERROR(VLOOKUP(SiscoTable[[#This Row],[Código]],Hoja2!A:B,2,0)*SiscoTable[[#This Row],[Provta(Uns)]],0)</f>
        <v>0</v>
      </c>
      <c r="M9255" s="7">
        <v>12</v>
      </c>
      <c r="N9255" s="7">
        <v>0</v>
      </c>
      <c r="O9255" s="7">
        <f>IFERROR(VLOOKUP(SiscoTable[[#This Row],[Código]],Hoja2!A:B,2,0)*SiscoTable[[#This Row],[Stock_actual]],0)</f>
        <v>0</v>
      </c>
      <c r="P9255" s="6" t="s">
        <v>7</v>
      </c>
      <c r="Q9255" s="7">
        <v>0</v>
      </c>
      <c r="R9255" s="7">
        <v>0</v>
      </c>
      <c r="S9255" s="7" t="s">
        <v>11928</v>
      </c>
      <c r="BI9255"/>
      <c r="BJ9255"/>
    </row>
    <row r="9256" spans="2:62" x14ac:dyDescent="0.4">
      <c r="B9256" s="1">
        <v>32444</v>
      </c>
      <c r="C9256" s="6" t="s">
        <v>8</v>
      </c>
      <c r="D9256" s="6" t="s">
        <v>8</v>
      </c>
      <c r="E9256" s="6" t="s">
        <v>3268</v>
      </c>
      <c r="F9256" s="6" t="s">
        <v>3269</v>
      </c>
      <c r="G9256" s="6" t="s">
        <v>5267</v>
      </c>
      <c r="H9256" s="6" t="s">
        <v>5169</v>
      </c>
      <c r="I9256" s="6" t="s">
        <v>5528</v>
      </c>
      <c r="J9256" s="6" t="s">
        <v>5</v>
      </c>
      <c r="K9256" s="7">
        <v>0</v>
      </c>
      <c r="L9256" s="7">
        <f>IFERROR(VLOOKUP(SiscoTable[[#This Row],[Código]],Hoja2!A:B,2,0)*SiscoTable[[#This Row],[Provta(Uns)]],0)</f>
        <v>0</v>
      </c>
      <c r="M9256" s="7">
        <v>0</v>
      </c>
      <c r="N9256" s="7">
        <v>0</v>
      </c>
      <c r="O9256" s="7">
        <f>IFERROR(VLOOKUP(SiscoTable[[#This Row],[Código]],Hoja2!A:B,2,0)*SiscoTable[[#This Row],[Stock_actual]],0)</f>
        <v>0</v>
      </c>
      <c r="P9256" s="6" t="s">
        <v>7</v>
      </c>
      <c r="Q9256" s="7">
        <v>0</v>
      </c>
      <c r="R9256" s="7">
        <v>0</v>
      </c>
      <c r="S9256" s="7" t="s">
        <v>11928</v>
      </c>
      <c r="BI9256"/>
      <c r="BJ9256"/>
    </row>
    <row r="9257" spans="2:62" x14ac:dyDescent="0.4">
      <c r="B9257" s="1">
        <v>32445</v>
      </c>
      <c r="C9257" s="6" t="s">
        <v>8</v>
      </c>
      <c r="D9257" s="6" t="s">
        <v>8</v>
      </c>
      <c r="E9257" s="6" t="s">
        <v>3268</v>
      </c>
      <c r="F9257" s="6" t="s">
        <v>5836</v>
      </c>
      <c r="G9257" s="6" t="s">
        <v>5929</v>
      </c>
      <c r="H9257" s="6" t="s">
        <v>6006</v>
      </c>
      <c r="I9257" s="6" t="s">
        <v>6056</v>
      </c>
      <c r="J9257" s="6" t="s">
        <v>5</v>
      </c>
      <c r="K9257" s="7">
        <v>0</v>
      </c>
      <c r="L9257" s="7">
        <f>IFERROR(VLOOKUP(SiscoTable[[#This Row],[Código]],Hoja2!A:B,2,0)*SiscoTable[[#This Row],[Provta(Uns)]],0)</f>
        <v>0</v>
      </c>
      <c r="M9257" s="7">
        <v>10</v>
      </c>
      <c r="N9257" s="7">
        <v>0</v>
      </c>
      <c r="O9257" s="7">
        <f>IFERROR(VLOOKUP(SiscoTable[[#This Row],[Código]],Hoja2!A:B,2,0)*SiscoTable[[#This Row],[Stock_actual]],0)</f>
        <v>0</v>
      </c>
      <c r="P9257" s="6" t="s">
        <v>7</v>
      </c>
      <c r="Q9257" s="7">
        <v>0</v>
      </c>
      <c r="R9257" s="7">
        <v>0</v>
      </c>
      <c r="S9257" s="7" t="s">
        <v>11928</v>
      </c>
      <c r="BI9257"/>
      <c r="BJ9257"/>
    </row>
    <row r="9258" spans="2:62" x14ac:dyDescent="0.4">
      <c r="B9258" s="1">
        <v>32446</v>
      </c>
      <c r="C9258" s="6" t="s">
        <v>8</v>
      </c>
      <c r="D9258" s="6" t="s">
        <v>8</v>
      </c>
      <c r="E9258" s="6" t="s">
        <v>3268</v>
      </c>
      <c r="F9258" s="6" t="s">
        <v>5836</v>
      </c>
      <c r="G9258" s="6" t="s">
        <v>5929</v>
      </c>
      <c r="H9258" s="6" t="s">
        <v>6006</v>
      </c>
      <c r="I9258" s="6" t="s">
        <v>6057</v>
      </c>
      <c r="J9258" s="6" t="s">
        <v>5</v>
      </c>
      <c r="K9258" s="7">
        <v>0</v>
      </c>
      <c r="L9258" s="7">
        <f>IFERROR(VLOOKUP(SiscoTable[[#This Row],[Código]],Hoja2!A:B,2,0)*SiscoTable[[#This Row],[Provta(Uns)]],0)</f>
        <v>0</v>
      </c>
      <c r="M9258" s="7">
        <v>5</v>
      </c>
      <c r="N9258" s="7">
        <v>0</v>
      </c>
      <c r="O9258" s="7">
        <f>IFERROR(VLOOKUP(SiscoTable[[#This Row],[Código]],Hoja2!A:B,2,0)*SiscoTable[[#This Row],[Stock_actual]],0)</f>
        <v>0</v>
      </c>
      <c r="P9258" s="6" t="s">
        <v>7</v>
      </c>
      <c r="Q9258" s="7">
        <v>0</v>
      </c>
      <c r="R9258" s="7">
        <v>0</v>
      </c>
      <c r="S9258" s="7" t="s">
        <v>11928</v>
      </c>
      <c r="BI9258"/>
      <c r="BJ9258"/>
    </row>
    <row r="9259" spans="2:62" x14ac:dyDescent="0.4">
      <c r="B9259" s="1">
        <v>32447</v>
      </c>
      <c r="C9259" s="6" t="s">
        <v>8</v>
      </c>
      <c r="D9259" s="6" t="s">
        <v>8</v>
      </c>
      <c r="E9259" s="6" t="s">
        <v>3268</v>
      </c>
      <c r="F9259" s="6" t="s">
        <v>5836</v>
      </c>
      <c r="G9259" s="6" t="s">
        <v>5929</v>
      </c>
      <c r="H9259" s="6" t="s">
        <v>6006</v>
      </c>
      <c r="I9259" s="6" t="s">
        <v>6058</v>
      </c>
      <c r="J9259" s="6" t="s">
        <v>5</v>
      </c>
      <c r="K9259" s="7">
        <v>0</v>
      </c>
      <c r="L9259" s="7">
        <f>IFERROR(VLOOKUP(SiscoTable[[#This Row],[Código]],Hoja2!A:B,2,0)*SiscoTable[[#This Row],[Provta(Uns)]],0)</f>
        <v>0</v>
      </c>
      <c r="M9259" s="7">
        <v>5</v>
      </c>
      <c r="N9259" s="7">
        <v>0</v>
      </c>
      <c r="O9259" s="7">
        <f>IFERROR(VLOOKUP(SiscoTable[[#This Row],[Código]],Hoja2!A:B,2,0)*SiscoTable[[#This Row],[Stock_actual]],0)</f>
        <v>0</v>
      </c>
      <c r="P9259" s="6" t="s">
        <v>7</v>
      </c>
      <c r="Q9259" s="7">
        <v>0</v>
      </c>
      <c r="R9259" s="7">
        <v>0</v>
      </c>
      <c r="S9259" s="7" t="s">
        <v>11928</v>
      </c>
      <c r="BI9259"/>
      <c r="BJ9259"/>
    </row>
    <row r="9260" spans="2:62" x14ac:dyDescent="0.4">
      <c r="B9260" s="1">
        <v>32448</v>
      </c>
      <c r="C9260" s="6" t="s">
        <v>8</v>
      </c>
      <c r="D9260" s="6" t="s">
        <v>8</v>
      </c>
      <c r="E9260" s="6" t="s">
        <v>8482</v>
      </c>
      <c r="F9260" s="6" t="s">
        <v>8641</v>
      </c>
      <c r="G9260" s="6" t="s">
        <v>8936</v>
      </c>
      <c r="H9260" s="6" t="s">
        <v>8760</v>
      </c>
      <c r="I9260" s="6" t="s">
        <v>8997</v>
      </c>
      <c r="J9260" s="6" t="s">
        <v>5</v>
      </c>
      <c r="K9260" s="7">
        <v>0.17</v>
      </c>
      <c r="L9260" s="7">
        <f>IFERROR(VLOOKUP(SiscoTable[[#This Row],[Código]],Hoja2!A:B,2,0)*SiscoTable[[#This Row],[Provta(Uns)]],0)</f>
        <v>2.89</v>
      </c>
      <c r="M9260" s="7">
        <v>0</v>
      </c>
      <c r="N9260" s="7">
        <v>5</v>
      </c>
      <c r="O9260" s="7">
        <f>IFERROR(VLOOKUP(SiscoTable[[#This Row],[Código]],Hoja2!A:B,2,0)*SiscoTable[[#This Row],[Stock_actual]],0)</f>
        <v>85</v>
      </c>
      <c r="P9260" s="6" t="s">
        <v>146</v>
      </c>
      <c r="Q9260" s="7">
        <v>0</v>
      </c>
      <c r="R9260" s="7">
        <v>0</v>
      </c>
      <c r="S9260" s="7" t="s">
        <v>11926</v>
      </c>
      <c r="BI9260"/>
      <c r="BJ9260"/>
    </row>
    <row r="9261" spans="2:62" x14ac:dyDescent="0.4">
      <c r="B9261" s="1">
        <v>32449</v>
      </c>
      <c r="C9261" s="6" t="s">
        <v>8</v>
      </c>
      <c r="D9261" s="6" t="s">
        <v>8</v>
      </c>
      <c r="E9261" s="6" t="s">
        <v>8482</v>
      </c>
      <c r="F9261" s="6" t="s">
        <v>9030</v>
      </c>
      <c r="G9261" s="6" t="s">
        <v>9299</v>
      </c>
      <c r="H9261" s="6" t="s">
        <v>9306</v>
      </c>
      <c r="I9261" s="6" t="s">
        <v>9608</v>
      </c>
      <c r="J9261" s="6" t="s">
        <v>5</v>
      </c>
      <c r="K9261" s="7">
        <v>0.17</v>
      </c>
      <c r="L9261" s="7">
        <f>IFERROR(VLOOKUP(SiscoTable[[#This Row],[Código]],Hoja2!A:B,2,0)*SiscoTable[[#This Row],[Provta(Uns)]],0)</f>
        <v>9.5030000000000001</v>
      </c>
      <c r="M9261" s="7">
        <v>0</v>
      </c>
      <c r="N9261" s="7">
        <v>0</v>
      </c>
      <c r="O9261" s="7">
        <f>IFERROR(VLOOKUP(SiscoTable[[#This Row],[Código]],Hoja2!A:B,2,0)*SiscoTable[[#This Row],[Stock_actual]],0)</f>
        <v>0</v>
      </c>
      <c r="P9261" s="6" t="s">
        <v>7</v>
      </c>
      <c r="Q9261" s="7">
        <v>0</v>
      </c>
      <c r="R9261" s="7">
        <v>0</v>
      </c>
      <c r="S9261" s="7" t="s">
        <v>11926</v>
      </c>
      <c r="BI9261"/>
      <c r="BJ9261"/>
    </row>
    <row r="9262" spans="2:62" x14ac:dyDescent="0.4">
      <c r="B9262" s="1">
        <v>32450</v>
      </c>
      <c r="C9262" s="6" t="s">
        <v>8</v>
      </c>
      <c r="D9262" s="6" t="s">
        <v>8</v>
      </c>
      <c r="E9262" s="6" t="s">
        <v>3268</v>
      </c>
      <c r="F9262" s="6" t="s">
        <v>7197</v>
      </c>
      <c r="G9262" s="6" t="s">
        <v>7198</v>
      </c>
      <c r="H9262" s="6" t="s">
        <v>7200</v>
      </c>
      <c r="I9262" s="6" t="s">
        <v>7217</v>
      </c>
      <c r="J9262" s="6" t="s">
        <v>5</v>
      </c>
      <c r="K9262" s="7">
        <v>0</v>
      </c>
      <c r="L9262" s="7">
        <f>IFERROR(VLOOKUP(SiscoTable[[#This Row],[Código]],Hoja2!A:B,2,0)*SiscoTable[[#This Row],[Provta(Uns)]],0)</f>
        <v>0</v>
      </c>
      <c r="M9262" s="7">
        <v>0</v>
      </c>
      <c r="N9262" s="7">
        <v>6</v>
      </c>
      <c r="O9262" s="7">
        <f>IFERROR(VLOOKUP(SiscoTable[[#This Row],[Código]],Hoja2!A:B,2,0)*SiscoTable[[#This Row],[Stock_actual]],0)</f>
        <v>50.400000000000006</v>
      </c>
      <c r="P9262" s="6" t="s">
        <v>134</v>
      </c>
      <c r="Q9262" s="7">
        <v>0</v>
      </c>
      <c r="R9262" s="7">
        <v>0</v>
      </c>
      <c r="S9262" s="7" t="s">
        <v>11928</v>
      </c>
      <c r="BI9262"/>
      <c r="BJ9262"/>
    </row>
    <row r="9263" spans="2:62" x14ac:dyDescent="0.4">
      <c r="B9263" s="1">
        <v>32451</v>
      </c>
      <c r="C9263" s="6" t="s">
        <v>8</v>
      </c>
      <c r="D9263" s="6" t="s">
        <v>8</v>
      </c>
      <c r="E9263" s="6" t="s">
        <v>3268</v>
      </c>
      <c r="F9263" s="6" t="s">
        <v>7197</v>
      </c>
      <c r="G9263" s="6" t="s">
        <v>7554</v>
      </c>
      <c r="H9263" s="6" t="s">
        <v>7392</v>
      </c>
      <c r="I9263" s="6" t="s">
        <v>7789</v>
      </c>
      <c r="J9263" s="6" t="s">
        <v>5</v>
      </c>
      <c r="K9263" s="7">
        <v>0</v>
      </c>
      <c r="L9263" s="7">
        <f>IFERROR(VLOOKUP(SiscoTable[[#This Row],[Código]],Hoja2!A:B,2,0)*SiscoTable[[#This Row],[Provta(Uns)]],0)</f>
        <v>0</v>
      </c>
      <c r="M9263" s="7">
        <v>0</v>
      </c>
      <c r="N9263" s="7">
        <v>0</v>
      </c>
      <c r="O9263" s="7">
        <f>IFERROR(VLOOKUP(SiscoTable[[#This Row],[Código]],Hoja2!A:B,2,0)*SiscoTable[[#This Row],[Stock_actual]],0)</f>
        <v>0</v>
      </c>
      <c r="P9263" s="6" t="s">
        <v>7</v>
      </c>
      <c r="Q9263" s="7">
        <v>0</v>
      </c>
      <c r="R9263" s="7">
        <v>0</v>
      </c>
      <c r="S9263" s="7" t="s">
        <v>11928</v>
      </c>
      <c r="BI9263"/>
      <c r="BJ9263"/>
    </row>
    <row r="9264" spans="2:62" x14ac:dyDescent="0.4">
      <c r="B9264" s="1">
        <v>32452</v>
      </c>
      <c r="C9264" s="6" t="s">
        <v>30</v>
      </c>
      <c r="D9264" s="6" t="s">
        <v>8</v>
      </c>
      <c r="E9264" s="6" t="s">
        <v>3268</v>
      </c>
      <c r="F9264" s="6" t="s">
        <v>7197</v>
      </c>
      <c r="G9264" s="6" t="s">
        <v>7388</v>
      </c>
      <c r="H9264" s="6" t="s">
        <v>7468</v>
      </c>
      <c r="I9264" s="6" t="s">
        <v>7467</v>
      </c>
      <c r="J9264" s="6" t="s">
        <v>5</v>
      </c>
      <c r="K9264" s="7">
        <v>4</v>
      </c>
      <c r="L9264" s="7">
        <f>IFERROR(VLOOKUP(SiscoTable[[#This Row],[Código]],Hoja2!A:B,2,0)*SiscoTable[[#This Row],[Provta(Uns)]],0)</f>
        <v>98</v>
      </c>
      <c r="M9264" s="7">
        <v>40</v>
      </c>
      <c r="N9264" s="7">
        <v>0</v>
      </c>
      <c r="O9264" s="7">
        <f>IFERROR(VLOOKUP(SiscoTable[[#This Row],[Código]],Hoja2!A:B,2,0)*SiscoTable[[#This Row],[Stock_actual]],0)</f>
        <v>0</v>
      </c>
      <c r="P9264" s="6" t="s">
        <v>7</v>
      </c>
      <c r="Q9264" s="7">
        <v>4</v>
      </c>
      <c r="R9264" s="7">
        <v>0</v>
      </c>
      <c r="S9264" s="7" t="s">
        <v>11928</v>
      </c>
      <c r="BI9264"/>
      <c r="BJ9264"/>
    </row>
    <row r="9265" spans="2:62" x14ac:dyDescent="0.4">
      <c r="B9265" s="1">
        <v>32453</v>
      </c>
      <c r="C9265" s="6" t="s">
        <v>8</v>
      </c>
      <c r="D9265" s="6" t="s">
        <v>8</v>
      </c>
      <c r="E9265" s="6" t="s">
        <v>3268</v>
      </c>
      <c r="F9265" s="6" t="s">
        <v>7197</v>
      </c>
      <c r="G9265" s="6" t="s">
        <v>7388</v>
      </c>
      <c r="H9265" s="6" t="s">
        <v>7468</v>
      </c>
      <c r="I9265" s="6" t="s">
        <v>7523</v>
      </c>
      <c r="J9265" s="6" t="s">
        <v>5</v>
      </c>
      <c r="K9265" s="7">
        <v>1</v>
      </c>
      <c r="L9265" s="7">
        <f>IFERROR(VLOOKUP(SiscoTable[[#This Row],[Código]],Hoja2!A:B,2,0)*SiscoTable[[#This Row],[Provta(Uns)]],0)</f>
        <v>37.9</v>
      </c>
      <c r="M9265" s="7">
        <v>0</v>
      </c>
      <c r="N9265" s="7">
        <v>13</v>
      </c>
      <c r="O9265" s="7">
        <f>IFERROR(VLOOKUP(SiscoTable[[#This Row],[Código]],Hoja2!A:B,2,0)*SiscoTable[[#This Row],[Stock_actual]],0)</f>
        <v>492.7</v>
      </c>
      <c r="P9265" s="6" t="s">
        <v>7524</v>
      </c>
      <c r="Q9265" s="7">
        <v>1</v>
      </c>
      <c r="R9265" s="7">
        <v>0</v>
      </c>
      <c r="S9265" s="7" t="s">
        <v>11928</v>
      </c>
      <c r="BI9265"/>
      <c r="BJ9265"/>
    </row>
    <row r="9266" spans="2:62" x14ac:dyDescent="0.4">
      <c r="B9266" s="1">
        <v>32454</v>
      </c>
      <c r="C9266" s="6" t="s">
        <v>8</v>
      </c>
      <c r="D9266" s="6" t="s">
        <v>8</v>
      </c>
      <c r="E9266" s="6" t="s">
        <v>3268</v>
      </c>
      <c r="F9266" s="6" t="s">
        <v>7197</v>
      </c>
      <c r="G9266" s="6" t="s">
        <v>7388</v>
      </c>
      <c r="H9266" s="6" t="s">
        <v>5054</v>
      </c>
      <c r="I9266" s="6" t="s">
        <v>7525</v>
      </c>
      <c r="J9266" s="6" t="s">
        <v>5</v>
      </c>
      <c r="K9266" s="7">
        <v>0</v>
      </c>
      <c r="L9266" s="7">
        <f>IFERROR(VLOOKUP(SiscoTable[[#This Row],[Código]],Hoja2!A:B,2,0)*SiscoTable[[#This Row],[Provta(Uns)]],0)</f>
        <v>0</v>
      </c>
      <c r="M9266" s="7">
        <v>20</v>
      </c>
      <c r="N9266" s="7">
        <v>0</v>
      </c>
      <c r="O9266" s="7">
        <f>IFERROR(VLOOKUP(SiscoTable[[#This Row],[Código]],Hoja2!A:B,2,0)*SiscoTable[[#This Row],[Stock_actual]],0)</f>
        <v>0</v>
      </c>
      <c r="P9266" s="6" t="s">
        <v>7</v>
      </c>
      <c r="Q9266" s="7">
        <v>0</v>
      </c>
      <c r="R9266" s="7">
        <v>0</v>
      </c>
      <c r="S9266" s="7" t="s">
        <v>11928</v>
      </c>
      <c r="BI9266"/>
      <c r="BJ9266"/>
    </row>
    <row r="9267" spans="2:62" x14ac:dyDescent="0.4">
      <c r="B9267" s="1">
        <v>32455</v>
      </c>
      <c r="C9267" s="6" t="s">
        <v>8</v>
      </c>
      <c r="D9267" s="6" t="s">
        <v>8</v>
      </c>
      <c r="E9267" s="6" t="s">
        <v>8482</v>
      </c>
      <c r="F9267" s="6" t="s">
        <v>10720</v>
      </c>
      <c r="G9267" s="6" t="s">
        <v>10981</v>
      </c>
      <c r="H9267" s="6" t="s">
        <v>10996</v>
      </c>
      <c r="I9267" s="6" t="s">
        <v>11102</v>
      </c>
      <c r="J9267" s="6" t="s">
        <v>5</v>
      </c>
      <c r="K9267" s="7">
        <v>1.17</v>
      </c>
      <c r="L9267" s="7">
        <f>IFERROR(VLOOKUP(SiscoTable[[#This Row],[Código]],Hoja2!A:B,2,0)*SiscoTable[[#This Row],[Provta(Uns)]],0)</f>
        <v>21.645</v>
      </c>
      <c r="M9267" s="7">
        <v>0</v>
      </c>
      <c r="N9267" s="7">
        <v>12</v>
      </c>
      <c r="O9267" s="7">
        <f>IFERROR(VLOOKUP(SiscoTable[[#This Row],[Código]],Hoja2!A:B,2,0)*SiscoTable[[#This Row],[Stock_actual]],0)</f>
        <v>222</v>
      </c>
      <c r="P9267" s="6" t="s">
        <v>6360</v>
      </c>
      <c r="Q9267" s="7">
        <v>1</v>
      </c>
      <c r="R9267" s="7">
        <v>0</v>
      </c>
      <c r="S9267" s="7" t="s">
        <v>11926</v>
      </c>
      <c r="BI9267"/>
      <c r="BJ9267"/>
    </row>
    <row r="9268" spans="2:62" x14ac:dyDescent="0.4">
      <c r="B9268" s="1">
        <v>32456</v>
      </c>
      <c r="C9268" s="6" t="s">
        <v>8</v>
      </c>
      <c r="D9268" s="6" t="s">
        <v>8</v>
      </c>
      <c r="E9268" s="6" t="s">
        <v>3268</v>
      </c>
      <c r="F9268" s="6" t="s">
        <v>7197</v>
      </c>
      <c r="G9268" s="6" t="s">
        <v>7388</v>
      </c>
      <c r="H9268" s="6" t="s">
        <v>5054</v>
      </c>
      <c r="I9268" s="6" t="s">
        <v>7526</v>
      </c>
      <c r="J9268" s="6" t="s">
        <v>5</v>
      </c>
      <c r="K9268" s="7">
        <v>2</v>
      </c>
      <c r="L9268" s="7">
        <f>IFERROR(VLOOKUP(SiscoTable[[#This Row],[Código]],Hoja2!A:B,2,0)*SiscoTable[[#This Row],[Provta(Uns)]],0)</f>
        <v>19.8</v>
      </c>
      <c r="M9268" s="7">
        <v>20</v>
      </c>
      <c r="N9268" s="7">
        <v>12</v>
      </c>
      <c r="O9268" s="7">
        <f>IFERROR(VLOOKUP(SiscoTable[[#This Row],[Código]],Hoja2!A:B,2,0)*SiscoTable[[#This Row],[Stock_actual]],0)</f>
        <v>118.80000000000001</v>
      </c>
      <c r="P9268" s="6" t="s">
        <v>1014</v>
      </c>
      <c r="Q9268" s="7">
        <v>2</v>
      </c>
      <c r="R9268" s="7">
        <v>0</v>
      </c>
      <c r="S9268" s="7" t="s">
        <v>11928</v>
      </c>
      <c r="BI9268"/>
      <c r="BJ9268"/>
    </row>
    <row r="9269" spans="2:62" x14ac:dyDescent="0.4">
      <c r="B9269" s="1">
        <v>32457</v>
      </c>
      <c r="C9269" s="6" t="s">
        <v>8</v>
      </c>
      <c r="D9269" s="6" t="s">
        <v>8</v>
      </c>
      <c r="E9269" s="6" t="s">
        <v>3268</v>
      </c>
      <c r="F9269" s="6" t="s">
        <v>7197</v>
      </c>
      <c r="G9269" s="6" t="s">
        <v>7388</v>
      </c>
      <c r="H9269" s="6" t="s">
        <v>5054</v>
      </c>
      <c r="I9269" s="6" t="s">
        <v>7527</v>
      </c>
      <c r="J9269" s="6" t="s">
        <v>5</v>
      </c>
      <c r="K9269" s="7">
        <v>2.5</v>
      </c>
      <c r="L9269" s="7">
        <f>IFERROR(VLOOKUP(SiscoTable[[#This Row],[Código]],Hoja2!A:B,2,0)*SiscoTable[[#This Row],[Provta(Uns)]],0)</f>
        <v>24.75</v>
      </c>
      <c r="M9269" s="7">
        <v>20</v>
      </c>
      <c r="N9269" s="7">
        <v>9</v>
      </c>
      <c r="O9269" s="7">
        <f>IFERROR(VLOOKUP(SiscoTable[[#This Row],[Código]],Hoja2!A:B,2,0)*SiscoTable[[#This Row],[Stock_actual]],0)</f>
        <v>89.100000000000009</v>
      </c>
      <c r="P9269" s="6" t="s">
        <v>476</v>
      </c>
      <c r="Q9269" s="7">
        <v>3</v>
      </c>
      <c r="R9269" s="7">
        <v>0</v>
      </c>
      <c r="S9269" s="7" t="s">
        <v>11928</v>
      </c>
      <c r="BI9269"/>
      <c r="BJ9269"/>
    </row>
    <row r="9270" spans="2:62" x14ac:dyDescent="0.4">
      <c r="B9270" s="1">
        <v>32458</v>
      </c>
      <c r="C9270" s="6" t="s">
        <v>8</v>
      </c>
      <c r="D9270" s="6" t="s">
        <v>8</v>
      </c>
      <c r="E9270" s="6" t="s">
        <v>3268</v>
      </c>
      <c r="F9270" s="6" t="s">
        <v>7197</v>
      </c>
      <c r="G9270" s="6" t="s">
        <v>7388</v>
      </c>
      <c r="H9270" s="6" t="s">
        <v>5054</v>
      </c>
      <c r="I9270" s="6" t="s">
        <v>7528</v>
      </c>
      <c r="J9270" s="6" t="s">
        <v>5</v>
      </c>
      <c r="K9270" s="7">
        <v>0.67</v>
      </c>
      <c r="L9270" s="7">
        <f>IFERROR(VLOOKUP(SiscoTable[[#This Row],[Código]],Hoja2!A:B,2,0)*SiscoTable[[#This Row],[Provta(Uns)]],0)</f>
        <v>10.452</v>
      </c>
      <c r="M9270" s="7">
        <v>0</v>
      </c>
      <c r="N9270" s="7">
        <v>16</v>
      </c>
      <c r="O9270" s="7">
        <f>IFERROR(VLOOKUP(SiscoTable[[#This Row],[Código]],Hoja2!A:B,2,0)*SiscoTable[[#This Row],[Stock_actual]],0)</f>
        <v>249.6</v>
      </c>
      <c r="P9270" s="6" t="s">
        <v>2608</v>
      </c>
      <c r="Q9270" s="7">
        <v>1</v>
      </c>
      <c r="R9270" s="7">
        <v>0</v>
      </c>
      <c r="S9270" s="7" t="s">
        <v>11928</v>
      </c>
      <c r="BI9270"/>
      <c r="BJ9270"/>
    </row>
    <row r="9271" spans="2:62" x14ac:dyDescent="0.4">
      <c r="B9271" s="1">
        <v>32459</v>
      </c>
      <c r="C9271" s="6" t="s">
        <v>8</v>
      </c>
      <c r="D9271" s="6" t="s">
        <v>8</v>
      </c>
      <c r="E9271" s="6" t="s">
        <v>3268</v>
      </c>
      <c r="F9271" s="6" t="s">
        <v>7197</v>
      </c>
      <c r="G9271" s="6" t="s">
        <v>7388</v>
      </c>
      <c r="H9271" s="6" t="s">
        <v>5054</v>
      </c>
      <c r="I9271" s="6" t="s">
        <v>7529</v>
      </c>
      <c r="J9271" s="6" t="s">
        <v>5</v>
      </c>
      <c r="K9271" s="7">
        <v>2</v>
      </c>
      <c r="L9271" s="7">
        <f>IFERROR(VLOOKUP(SiscoTable[[#This Row],[Código]],Hoja2!A:B,2,0)*SiscoTable[[#This Row],[Provta(Uns)]],0)</f>
        <v>39.799999999999997</v>
      </c>
      <c r="M9271" s="7">
        <v>15</v>
      </c>
      <c r="N9271" s="7">
        <v>3</v>
      </c>
      <c r="O9271" s="7">
        <f>IFERROR(VLOOKUP(SiscoTable[[#This Row],[Código]],Hoja2!A:B,2,0)*SiscoTable[[#This Row],[Stock_actual]],0)</f>
        <v>59.699999999999996</v>
      </c>
      <c r="P9271" s="6" t="s">
        <v>220</v>
      </c>
      <c r="Q9271" s="7">
        <v>2</v>
      </c>
      <c r="R9271" s="7">
        <v>0</v>
      </c>
      <c r="S9271" s="7" t="s">
        <v>11928</v>
      </c>
      <c r="BI9271"/>
      <c r="BJ9271"/>
    </row>
    <row r="9272" spans="2:62" x14ac:dyDescent="0.4">
      <c r="B9272" s="1">
        <v>32460</v>
      </c>
      <c r="C9272" s="6" t="s">
        <v>8</v>
      </c>
      <c r="D9272" s="6" t="s">
        <v>8</v>
      </c>
      <c r="E9272" s="6" t="s">
        <v>3268</v>
      </c>
      <c r="F9272" s="6" t="s">
        <v>7197</v>
      </c>
      <c r="G9272" s="6" t="s">
        <v>7388</v>
      </c>
      <c r="H9272" s="6" t="s">
        <v>5054</v>
      </c>
      <c r="I9272" s="6" t="s">
        <v>7530</v>
      </c>
      <c r="J9272" s="6" t="s">
        <v>5</v>
      </c>
      <c r="K9272" s="7">
        <v>0.5</v>
      </c>
      <c r="L9272" s="7">
        <f>IFERROR(VLOOKUP(SiscoTable[[#This Row],[Código]],Hoja2!A:B,2,0)*SiscoTable[[#This Row],[Provta(Uns)]],0)</f>
        <v>9.9499999999999993</v>
      </c>
      <c r="M9272" s="7">
        <v>0</v>
      </c>
      <c r="N9272" s="7">
        <v>12</v>
      </c>
      <c r="O9272" s="7">
        <f>IFERROR(VLOOKUP(SiscoTable[[#This Row],[Código]],Hoja2!A:B,2,0)*SiscoTable[[#This Row],[Stock_actual]],0)</f>
        <v>238.79999999999998</v>
      </c>
      <c r="P9272" s="6" t="s">
        <v>2544</v>
      </c>
      <c r="Q9272" s="7">
        <v>1</v>
      </c>
      <c r="R9272" s="7">
        <v>0</v>
      </c>
      <c r="S9272" s="7" t="s">
        <v>11928</v>
      </c>
      <c r="BI9272"/>
      <c r="BJ9272"/>
    </row>
    <row r="9273" spans="2:62" x14ac:dyDescent="0.4">
      <c r="B9273" s="1">
        <v>32461</v>
      </c>
      <c r="C9273" s="6" t="s">
        <v>8</v>
      </c>
      <c r="D9273" s="6" t="s">
        <v>8</v>
      </c>
      <c r="E9273" s="6" t="s">
        <v>3268</v>
      </c>
      <c r="F9273" s="6" t="s">
        <v>7197</v>
      </c>
      <c r="G9273" s="6" t="s">
        <v>7388</v>
      </c>
      <c r="H9273" s="6" t="s">
        <v>7532</v>
      </c>
      <c r="I9273" s="6" t="s">
        <v>7531</v>
      </c>
      <c r="J9273" s="6" t="s">
        <v>5</v>
      </c>
      <c r="K9273" s="7">
        <v>1.5</v>
      </c>
      <c r="L9273" s="7">
        <f>IFERROR(VLOOKUP(SiscoTable[[#This Row],[Código]],Hoja2!A:B,2,0)*SiscoTable[[#This Row],[Provta(Uns)]],0)</f>
        <v>17.850000000000001</v>
      </c>
      <c r="M9273" s="7">
        <v>0</v>
      </c>
      <c r="N9273" s="7">
        <v>15</v>
      </c>
      <c r="O9273" s="7">
        <f>IFERROR(VLOOKUP(SiscoTable[[#This Row],[Código]],Hoja2!A:B,2,0)*SiscoTable[[#This Row],[Stock_actual]],0)</f>
        <v>178.5</v>
      </c>
      <c r="P9273" s="6" t="s">
        <v>240</v>
      </c>
      <c r="Q9273" s="7">
        <v>2</v>
      </c>
      <c r="R9273" s="7">
        <v>0</v>
      </c>
      <c r="S9273" s="7" t="s">
        <v>11928</v>
      </c>
      <c r="BI9273"/>
      <c r="BJ9273"/>
    </row>
    <row r="9274" spans="2:62" x14ac:dyDescent="0.4">
      <c r="B9274" s="1">
        <v>32462</v>
      </c>
      <c r="C9274" s="6" t="s">
        <v>8</v>
      </c>
      <c r="D9274" s="6" t="s">
        <v>8</v>
      </c>
      <c r="E9274" s="6" t="s">
        <v>3268</v>
      </c>
      <c r="F9274" s="6" t="s">
        <v>7197</v>
      </c>
      <c r="G9274" s="6" t="s">
        <v>7388</v>
      </c>
      <c r="H9274" s="6" t="s">
        <v>7532</v>
      </c>
      <c r="I9274" s="6" t="s">
        <v>7533</v>
      </c>
      <c r="J9274" s="6" t="s">
        <v>5</v>
      </c>
      <c r="K9274" s="7">
        <v>1.83</v>
      </c>
      <c r="L9274" s="7">
        <f>IFERROR(VLOOKUP(SiscoTable[[#This Row],[Código]],Hoja2!A:B,2,0)*SiscoTable[[#This Row],[Provta(Uns)]],0)</f>
        <v>21.777000000000001</v>
      </c>
      <c r="M9274" s="7">
        <v>0</v>
      </c>
      <c r="N9274" s="7">
        <v>25</v>
      </c>
      <c r="O9274" s="7">
        <f>IFERROR(VLOOKUP(SiscoTable[[#This Row],[Código]],Hoja2!A:B,2,0)*SiscoTable[[#This Row],[Stock_actual]],0)</f>
        <v>297.5</v>
      </c>
      <c r="P9274" s="6" t="s">
        <v>3358</v>
      </c>
      <c r="Q9274" s="7">
        <v>2</v>
      </c>
      <c r="R9274" s="7">
        <v>0</v>
      </c>
      <c r="S9274" s="7" t="s">
        <v>11928</v>
      </c>
      <c r="BI9274"/>
      <c r="BJ9274"/>
    </row>
    <row r="9275" spans="2:62" x14ac:dyDescent="0.4">
      <c r="B9275" s="1">
        <v>32463</v>
      </c>
      <c r="C9275" s="6" t="s">
        <v>8</v>
      </c>
      <c r="D9275" s="6" t="s">
        <v>8</v>
      </c>
      <c r="E9275" s="6" t="s">
        <v>3268</v>
      </c>
      <c r="F9275" s="6" t="s">
        <v>7197</v>
      </c>
      <c r="G9275" s="6" t="s">
        <v>7388</v>
      </c>
      <c r="H9275" s="6" t="s">
        <v>7532</v>
      </c>
      <c r="I9275" s="6" t="s">
        <v>7534</v>
      </c>
      <c r="J9275" s="6" t="s">
        <v>5</v>
      </c>
      <c r="K9275" s="7">
        <v>1</v>
      </c>
      <c r="L9275" s="7">
        <f>IFERROR(VLOOKUP(SiscoTable[[#This Row],[Código]],Hoja2!A:B,2,0)*SiscoTable[[#This Row],[Provta(Uns)]],0)</f>
        <v>11.9</v>
      </c>
      <c r="M9275" s="7">
        <v>0</v>
      </c>
      <c r="N9275" s="7">
        <v>18</v>
      </c>
      <c r="O9275" s="7">
        <f>IFERROR(VLOOKUP(SiscoTable[[#This Row],[Código]],Hoja2!A:B,2,0)*SiscoTable[[#This Row],[Stock_actual]],0)</f>
        <v>214.20000000000002</v>
      </c>
      <c r="P9275" s="6" t="s">
        <v>1530</v>
      </c>
      <c r="Q9275" s="7">
        <v>1</v>
      </c>
      <c r="R9275" s="7">
        <v>0</v>
      </c>
      <c r="S9275" s="7" t="s">
        <v>11928</v>
      </c>
      <c r="BI9275"/>
      <c r="BJ9275"/>
    </row>
    <row r="9276" spans="2:62" x14ac:dyDescent="0.4">
      <c r="B9276" s="1">
        <v>32464</v>
      </c>
      <c r="C9276" s="6" t="s">
        <v>8</v>
      </c>
      <c r="D9276" s="6" t="s">
        <v>8</v>
      </c>
      <c r="E9276" s="6" t="s">
        <v>3268</v>
      </c>
      <c r="F9276" s="6" t="s">
        <v>7197</v>
      </c>
      <c r="G9276" s="6" t="s">
        <v>7388</v>
      </c>
      <c r="H9276" s="6" t="s">
        <v>7532</v>
      </c>
      <c r="I9276" s="6" t="s">
        <v>7535</v>
      </c>
      <c r="J9276" s="6" t="s">
        <v>5</v>
      </c>
      <c r="K9276" s="7">
        <v>0.83</v>
      </c>
      <c r="L9276" s="7">
        <f>IFERROR(VLOOKUP(SiscoTable[[#This Row],[Código]],Hoja2!A:B,2,0)*SiscoTable[[#This Row],[Provta(Uns)]],0)</f>
        <v>9.8770000000000007</v>
      </c>
      <c r="M9276" s="7">
        <v>0</v>
      </c>
      <c r="N9276" s="7">
        <v>7</v>
      </c>
      <c r="O9276" s="7">
        <f>IFERROR(VLOOKUP(SiscoTable[[#This Row],[Código]],Hoja2!A:B,2,0)*SiscoTable[[#This Row],[Stock_actual]],0)</f>
        <v>83.3</v>
      </c>
      <c r="P9276" s="6" t="s">
        <v>1940</v>
      </c>
      <c r="Q9276" s="7">
        <v>1</v>
      </c>
      <c r="R9276" s="7">
        <v>0</v>
      </c>
      <c r="S9276" s="7" t="s">
        <v>11928</v>
      </c>
      <c r="BI9276"/>
      <c r="BJ9276"/>
    </row>
    <row r="9277" spans="2:62" x14ac:dyDescent="0.4">
      <c r="B9277" s="1">
        <v>32465</v>
      </c>
      <c r="C9277" s="6" t="s">
        <v>8</v>
      </c>
      <c r="D9277" s="6" t="s">
        <v>8</v>
      </c>
      <c r="E9277" s="6" t="s">
        <v>3268</v>
      </c>
      <c r="F9277" s="6" t="s">
        <v>7197</v>
      </c>
      <c r="G9277" s="6" t="s">
        <v>7388</v>
      </c>
      <c r="H9277" s="6" t="s">
        <v>7532</v>
      </c>
      <c r="I9277" s="6" t="s">
        <v>7536</v>
      </c>
      <c r="J9277" s="6" t="s">
        <v>5</v>
      </c>
      <c r="K9277" s="7">
        <v>3.5</v>
      </c>
      <c r="L9277" s="7">
        <f>IFERROR(VLOOKUP(SiscoTable[[#This Row],[Código]],Hoja2!A:B,2,0)*SiscoTable[[#This Row],[Provta(Uns)]],0)</f>
        <v>41.65</v>
      </c>
      <c r="M9277" s="7">
        <v>0</v>
      </c>
      <c r="N9277" s="7">
        <v>15</v>
      </c>
      <c r="O9277" s="7">
        <f>IFERROR(VLOOKUP(SiscoTable[[#This Row],[Código]],Hoja2!A:B,2,0)*SiscoTable[[#This Row],[Stock_actual]],0)</f>
        <v>178.5</v>
      </c>
      <c r="P9277" s="6" t="s">
        <v>3908</v>
      </c>
      <c r="Q9277" s="7">
        <v>4</v>
      </c>
      <c r="R9277" s="7">
        <v>0</v>
      </c>
      <c r="S9277" s="7" t="s">
        <v>11928</v>
      </c>
      <c r="BI9277"/>
      <c r="BJ9277"/>
    </row>
    <row r="9278" spans="2:62" x14ac:dyDescent="0.4">
      <c r="B9278" s="1">
        <v>32466</v>
      </c>
      <c r="C9278" s="6" t="s">
        <v>8</v>
      </c>
      <c r="D9278" s="6" t="s">
        <v>8</v>
      </c>
      <c r="E9278" s="6" t="s">
        <v>3268</v>
      </c>
      <c r="F9278" s="6" t="s">
        <v>7197</v>
      </c>
      <c r="G9278" s="6" t="s">
        <v>7388</v>
      </c>
      <c r="H9278" s="6" t="s">
        <v>7532</v>
      </c>
      <c r="I9278" s="6" t="s">
        <v>7537</v>
      </c>
      <c r="J9278" s="6" t="s">
        <v>5</v>
      </c>
      <c r="K9278" s="7">
        <v>0</v>
      </c>
      <c r="L9278" s="7">
        <f>IFERROR(VLOOKUP(SiscoTable[[#This Row],[Código]],Hoja2!A:B,2,0)*SiscoTable[[#This Row],[Provta(Uns)]],0)</f>
        <v>0</v>
      </c>
      <c r="M9278" s="7">
        <v>0</v>
      </c>
      <c r="N9278" s="7">
        <v>12</v>
      </c>
      <c r="O9278" s="7">
        <f>IFERROR(VLOOKUP(SiscoTable[[#This Row],[Código]],Hoja2!A:B,2,0)*SiscoTable[[#This Row],[Stock_actual]],0)</f>
        <v>142.80000000000001</v>
      </c>
      <c r="P9278" s="6" t="s">
        <v>134</v>
      </c>
      <c r="Q9278" s="7">
        <v>0</v>
      </c>
      <c r="R9278" s="7">
        <v>0</v>
      </c>
      <c r="S9278" s="7" t="s">
        <v>11928</v>
      </c>
      <c r="BI9278"/>
      <c r="BJ9278"/>
    </row>
    <row r="9279" spans="2:62" x14ac:dyDescent="0.4">
      <c r="B9279" s="1">
        <v>32467</v>
      </c>
      <c r="C9279" s="6" t="s">
        <v>8</v>
      </c>
      <c r="D9279" s="6" t="s">
        <v>8</v>
      </c>
      <c r="E9279" s="6" t="s">
        <v>3268</v>
      </c>
      <c r="F9279" s="6" t="s">
        <v>7197</v>
      </c>
      <c r="G9279" s="6" t="s">
        <v>7388</v>
      </c>
      <c r="H9279" s="6" t="s">
        <v>7532</v>
      </c>
      <c r="I9279" s="6" t="s">
        <v>7538</v>
      </c>
      <c r="J9279" s="6" t="s">
        <v>5</v>
      </c>
      <c r="K9279" s="7">
        <v>2</v>
      </c>
      <c r="L9279" s="7">
        <f>IFERROR(VLOOKUP(SiscoTable[[#This Row],[Código]],Hoja2!A:B,2,0)*SiscoTable[[#This Row],[Provta(Uns)]],0)</f>
        <v>23.8</v>
      </c>
      <c r="M9279" s="7">
        <v>0</v>
      </c>
      <c r="N9279" s="7">
        <v>12</v>
      </c>
      <c r="O9279" s="7">
        <f>IFERROR(VLOOKUP(SiscoTable[[#This Row],[Código]],Hoja2!A:B,2,0)*SiscoTable[[#This Row],[Stock_actual]],0)</f>
        <v>142.80000000000001</v>
      </c>
      <c r="P9279" s="6" t="s">
        <v>1014</v>
      </c>
      <c r="Q9279" s="7">
        <v>2</v>
      </c>
      <c r="R9279" s="7">
        <v>0</v>
      </c>
      <c r="S9279" s="7" t="s">
        <v>11928</v>
      </c>
      <c r="BI9279"/>
      <c r="BJ9279"/>
    </row>
    <row r="9280" spans="2:62" x14ac:dyDescent="0.4">
      <c r="B9280" s="1">
        <v>32468</v>
      </c>
      <c r="C9280" s="6" t="s">
        <v>8</v>
      </c>
      <c r="D9280" s="6" t="s">
        <v>8</v>
      </c>
      <c r="E9280" s="6" t="s">
        <v>3268</v>
      </c>
      <c r="F9280" s="6" t="s">
        <v>7197</v>
      </c>
      <c r="G9280" s="6" t="s">
        <v>7388</v>
      </c>
      <c r="H9280" s="6" t="s">
        <v>7532</v>
      </c>
      <c r="I9280" s="6" t="s">
        <v>7539</v>
      </c>
      <c r="J9280" s="6" t="s">
        <v>5</v>
      </c>
      <c r="K9280" s="7">
        <v>1.83</v>
      </c>
      <c r="L9280" s="7">
        <f>IFERROR(VLOOKUP(SiscoTable[[#This Row],[Código]],Hoja2!A:B,2,0)*SiscoTable[[#This Row],[Provta(Uns)]],0)</f>
        <v>21.777000000000001</v>
      </c>
      <c r="M9280" s="7">
        <v>0</v>
      </c>
      <c r="N9280" s="7">
        <v>13</v>
      </c>
      <c r="O9280" s="7">
        <f>IFERROR(VLOOKUP(SiscoTable[[#This Row],[Código]],Hoja2!A:B,2,0)*SiscoTable[[#This Row],[Stock_actual]],0)</f>
        <v>154.70000000000002</v>
      </c>
      <c r="P9280" s="6" t="s">
        <v>3570</v>
      </c>
      <c r="Q9280" s="7">
        <v>2</v>
      </c>
      <c r="R9280" s="7">
        <v>0</v>
      </c>
      <c r="S9280" s="7" t="s">
        <v>11928</v>
      </c>
      <c r="BI9280"/>
      <c r="BJ9280"/>
    </row>
    <row r="9281" spans="2:62" x14ac:dyDescent="0.4">
      <c r="B9281" s="1">
        <v>32469</v>
      </c>
      <c r="C9281" s="6" t="s">
        <v>8</v>
      </c>
      <c r="D9281" s="6" t="s">
        <v>8</v>
      </c>
      <c r="E9281" s="6" t="s">
        <v>3268</v>
      </c>
      <c r="F9281" s="6" t="s">
        <v>3269</v>
      </c>
      <c r="G9281" s="6" t="s">
        <v>3706</v>
      </c>
      <c r="H9281" s="6" t="s">
        <v>3770</v>
      </c>
      <c r="I9281" s="6" t="s">
        <v>3769</v>
      </c>
      <c r="J9281" s="6" t="s">
        <v>5</v>
      </c>
      <c r="K9281" s="7">
        <v>11.33</v>
      </c>
      <c r="L9281" s="7">
        <f>IFERROR(VLOOKUP(SiscoTable[[#This Row],[Código]],Hoja2!A:B,2,0)*SiscoTable[[#This Row],[Provta(Uns)]],0)</f>
        <v>28.324999999999999</v>
      </c>
      <c r="M9281" s="7">
        <v>24</v>
      </c>
      <c r="N9281" s="7">
        <v>18</v>
      </c>
      <c r="O9281" s="7">
        <f>IFERROR(VLOOKUP(SiscoTable[[#This Row],[Código]],Hoja2!A:B,2,0)*SiscoTable[[#This Row],[Stock_actual]],0)</f>
        <v>45</v>
      </c>
      <c r="P9281" s="6" t="s">
        <v>573</v>
      </c>
      <c r="Q9281" s="7">
        <v>13</v>
      </c>
      <c r="R9281" s="7">
        <v>0</v>
      </c>
      <c r="S9281" s="7" t="s">
        <v>11928</v>
      </c>
      <c r="BI9281"/>
      <c r="BJ9281"/>
    </row>
    <row r="9282" spans="2:62" x14ac:dyDescent="0.4">
      <c r="B9282" s="1">
        <v>32470</v>
      </c>
      <c r="C9282" s="6" t="s">
        <v>8</v>
      </c>
      <c r="D9282" s="6" t="s">
        <v>8</v>
      </c>
      <c r="E9282" s="6" t="s">
        <v>3268</v>
      </c>
      <c r="F9282" s="6" t="s">
        <v>3269</v>
      </c>
      <c r="G9282" s="6" t="s">
        <v>3706</v>
      </c>
      <c r="H9282" s="6" t="s">
        <v>3770</v>
      </c>
      <c r="I9282" s="6" t="s">
        <v>3771</v>
      </c>
      <c r="J9282" s="6" t="s">
        <v>5</v>
      </c>
      <c r="K9282" s="7">
        <v>9.33</v>
      </c>
      <c r="L9282" s="7">
        <f>IFERROR(VLOOKUP(SiscoTable[[#This Row],[Código]],Hoja2!A:B,2,0)*SiscoTable[[#This Row],[Provta(Uns)]],0)</f>
        <v>23.324999999999999</v>
      </c>
      <c r="M9282" s="7">
        <v>0</v>
      </c>
      <c r="N9282" s="7">
        <v>16</v>
      </c>
      <c r="O9282" s="7">
        <f>IFERROR(VLOOKUP(SiscoTable[[#This Row],[Código]],Hoja2!A:B,2,0)*SiscoTable[[#This Row],[Stock_actual]],0)</f>
        <v>40</v>
      </c>
      <c r="P9282" s="6" t="s">
        <v>788</v>
      </c>
      <c r="Q9282" s="7">
        <v>10</v>
      </c>
      <c r="R9282" s="7">
        <v>0</v>
      </c>
      <c r="S9282" s="7" t="s">
        <v>11928</v>
      </c>
      <c r="BI9282"/>
      <c r="BJ9282"/>
    </row>
    <row r="9283" spans="2:62" x14ac:dyDescent="0.4">
      <c r="B9283" s="1">
        <v>32471</v>
      </c>
      <c r="C9283" s="6" t="s">
        <v>8</v>
      </c>
      <c r="D9283" s="6" t="s">
        <v>8</v>
      </c>
      <c r="E9283" s="6" t="s">
        <v>3268</v>
      </c>
      <c r="F9283" s="6" t="s">
        <v>3269</v>
      </c>
      <c r="G9283" s="6" t="s">
        <v>3706</v>
      </c>
      <c r="H9283" s="6" t="s">
        <v>3770</v>
      </c>
      <c r="I9283" s="6" t="s">
        <v>3772</v>
      </c>
      <c r="J9283" s="6" t="s">
        <v>5</v>
      </c>
      <c r="K9283" s="7">
        <v>9.33</v>
      </c>
      <c r="L9283" s="7">
        <f>IFERROR(VLOOKUP(SiscoTable[[#This Row],[Código]],Hoja2!A:B,2,0)*SiscoTable[[#This Row],[Provta(Uns)]],0)</f>
        <v>23.324999999999999</v>
      </c>
      <c r="M9283" s="7">
        <v>24</v>
      </c>
      <c r="N9283" s="7">
        <v>16</v>
      </c>
      <c r="O9283" s="7">
        <f>IFERROR(VLOOKUP(SiscoTable[[#This Row],[Código]],Hoja2!A:B,2,0)*SiscoTable[[#This Row],[Stock_actual]],0)</f>
        <v>40</v>
      </c>
      <c r="P9283" s="6" t="s">
        <v>788</v>
      </c>
      <c r="Q9283" s="7">
        <v>10</v>
      </c>
      <c r="R9283" s="7">
        <v>0</v>
      </c>
      <c r="S9283" s="7" t="s">
        <v>11928</v>
      </c>
      <c r="BI9283"/>
      <c r="BJ9283"/>
    </row>
    <row r="9284" spans="2:62" x14ac:dyDescent="0.4">
      <c r="B9284" s="1">
        <v>32472</v>
      </c>
      <c r="C9284" s="6" t="s">
        <v>8</v>
      </c>
      <c r="D9284" s="6" t="s">
        <v>30</v>
      </c>
      <c r="E9284" s="6" t="s">
        <v>3268</v>
      </c>
      <c r="F9284" s="6" t="s">
        <v>7197</v>
      </c>
      <c r="G9284" s="6" t="s">
        <v>7388</v>
      </c>
      <c r="H9284" s="6" t="s">
        <v>7390</v>
      </c>
      <c r="I9284" s="6" t="s">
        <v>7540</v>
      </c>
      <c r="J9284" s="6" t="s">
        <v>5</v>
      </c>
      <c r="K9284" s="7">
        <v>11.67</v>
      </c>
      <c r="L9284" s="7">
        <f>IFERROR(VLOOKUP(SiscoTable[[#This Row],[Código]],Hoja2!A:B,2,0)*SiscoTable[[#This Row],[Provta(Uns)]],0)</f>
        <v>52.515000000000001</v>
      </c>
      <c r="M9284" s="7">
        <v>56</v>
      </c>
      <c r="N9284" s="7">
        <v>14</v>
      </c>
      <c r="O9284" s="7">
        <f>IFERROR(VLOOKUP(SiscoTable[[#This Row],[Código]],Hoja2!A:B,2,0)*SiscoTable[[#This Row],[Stock_actual]],0)</f>
        <v>63</v>
      </c>
      <c r="P9284" s="6" t="s">
        <v>115</v>
      </c>
      <c r="Q9284" s="7">
        <v>13</v>
      </c>
      <c r="R9284" s="7">
        <v>0</v>
      </c>
      <c r="S9284" s="7" t="s">
        <v>11928</v>
      </c>
      <c r="BI9284"/>
      <c r="BJ9284"/>
    </row>
    <row r="9285" spans="2:62" x14ac:dyDescent="0.4">
      <c r="B9285" s="1">
        <v>32473</v>
      </c>
      <c r="C9285" s="6" t="s">
        <v>8</v>
      </c>
      <c r="D9285" s="6" t="s">
        <v>8</v>
      </c>
      <c r="E9285" s="6" t="s">
        <v>3268</v>
      </c>
      <c r="F9285" s="6" t="s">
        <v>6803</v>
      </c>
      <c r="G9285" s="6" t="s">
        <v>7041</v>
      </c>
      <c r="H9285" s="6" t="s">
        <v>5530</v>
      </c>
      <c r="I9285" s="6" t="s">
        <v>7165</v>
      </c>
      <c r="J9285" s="6" t="s">
        <v>5</v>
      </c>
      <c r="K9285" s="7">
        <v>4.83</v>
      </c>
      <c r="L9285" s="7">
        <f>IFERROR(VLOOKUP(SiscoTable[[#This Row],[Código]],Hoja2!A:B,2,0)*SiscoTable[[#This Row],[Provta(Uns)]],0)</f>
        <v>15.456000000000001</v>
      </c>
      <c r="M9285" s="7">
        <v>0</v>
      </c>
      <c r="N9285" s="7">
        <v>43</v>
      </c>
      <c r="O9285" s="7">
        <f>IFERROR(VLOOKUP(SiscoTable[[#This Row],[Código]],Hoja2!A:B,2,0)*SiscoTable[[#This Row],[Stock_actual]],0)</f>
        <v>137.6</v>
      </c>
      <c r="P9285" s="6" t="s">
        <v>6195</v>
      </c>
      <c r="Q9285" s="7">
        <v>5</v>
      </c>
      <c r="R9285" s="7">
        <v>0</v>
      </c>
      <c r="S9285" s="7" t="s">
        <v>11925</v>
      </c>
      <c r="BI9285"/>
      <c r="BJ9285"/>
    </row>
    <row r="9286" spans="2:62" x14ac:dyDescent="0.4">
      <c r="B9286" s="1">
        <v>32474</v>
      </c>
      <c r="C9286" s="6" t="s">
        <v>8</v>
      </c>
      <c r="D9286" s="6" t="s">
        <v>8</v>
      </c>
      <c r="E9286" s="6" t="s">
        <v>3268</v>
      </c>
      <c r="F9286" s="6" t="s">
        <v>3269</v>
      </c>
      <c r="G9286" s="6" t="s">
        <v>5267</v>
      </c>
      <c r="H9286" s="6" t="s">
        <v>5530</v>
      </c>
      <c r="I9286" s="6" t="s">
        <v>5529</v>
      </c>
      <c r="J9286" s="6" t="s">
        <v>5</v>
      </c>
      <c r="K9286" s="7">
        <v>1.33</v>
      </c>
      <c r="L9286" s="7">
        <f>IFERROR(VLOOKUP(SiscoTable[[#This Row],[Código]],Hoja2!A:B,2,0)*SiscoTable[[#This Row],[Provta(Uns)]],0)</f>
        <v>21.147000000000002</v>
      </c>
      <c r="M9286" s="7">
        <v>0</v>
      </c>
      <c r="N9286" s="7">
        <v>16</v>
      </c>
      <c r="O9286" s="7">
        <f>IFERROR(VLOOKUP(SiscoTable[[#This Row],[Código]],Hoja2!A:B,2,0)*SiscoTable[[#This Row],[Stock_actual]],0)</f>
        <v>254.4</v>
      </c>
      <c r="P9286" s="6" t="s">
        <v>2279</v>
      </c>
      <c r="Q9286" s="7">
        <v>1</v>
      </c>
      <c r="R9286" s="7">
        <v>0</v>
      </c>
      <c r="S9286" s="7" t="s">
        <v>11928</v>
      </c>
      <c r="BI9286"/>
      <c r="BJ9286"/>
    </row>
    <row r="9287" spans="2:62" x14ac:dyDescent="0.4">
      <c r="B9287" s="1">
        <v>32475</v>
      </c>
      <c r="C9287" s="6" t="s">
        <v>8</v>
      </c>
      <c r="D9287" s="6" t="s">
        <v>8</v>
      </c>
      <c r="E9287" s="6" t="s">
        <v>3268</v>
      </c>
      <c r="F9287" s="6" t="s">
        <v>3269</v>
      </c>
      <c r="G9287" s="6" t="s">
        <v>5267</v>
      </c>
      <c r="H9287" s="6" t="s">
        <v>5530</v>
      </c>
      <c r="I9287" s="6" t="s">
        <v>5531</v>
      </c>
      <c r="J9287" s="6" t="s">
        <v>5</v>
      </c>
      <c r="K9287" s="7">
        <v>1</v>
      </c>
      <c r="L9287" s="7">
        <f>IFERROR(VLOOKUP(SiscoTable[[#This Row],[Código]],Hoja2!A:B,2,0)*SiscoTable[[#This Row],[Provta(Uns)]],0)</f>
        <v>15.9</v>
      </c>
      <c r="M9287" s="7">
        <v>0</v>
      </c>
      <c r="N9287" s="7">
        <v>18</v>
      </c>
      <c r="O9287" s="7">
        <f>IFERROR(VLOOKUP(SiscoTable[[#This Row],[Código]],Hoja2!A:B,2,0)*SiscoTable[[#This Row],[Stock_actual]],0)</f>
        <v>286.2</v>
      </c>
      <c r="P9287" s="6" t="s">
        <v>1530</v>
      </c>
      <c r="Q9287" s="7">
        <v>1</v>
      </c>
      <c r="R9287" s="7">
        <v>0</v>
      </c>
      <c r="S9287" s="7" t="s">
        <v>11928</v>
      </c>
      <c r="BI9287"/>
      <c r="BJ9287"/>
    </row>
    <row r="9288" spans="2:62" x14ac:dyDescent="0.4">
      <c r="B9288" s="1">
        <v>32476</v>
      </c>
      <c r="C9288" s="6" t="s">
        <v>8</v>
      </c>
      <c r="D9288" s="6" t="s">
        <v>8</v>
      </c>
      <c r="E9288" s="6" t="s">
        <v>3268</v>
      </c>
      <c r="F9288" s="6" t="s">
        <v>3269</v>
      </c>
      <c r="G9288" s="6" t="s">
        <v>5267</v>
      </c>
      <c r="H9288" s="6" t="s">
        <v>5530</v>
      </c>
      <c r="I9288" s="6" t="s">
        <v>5532</v>
      </c>
      <c r="J9288" s="6" t="s">
        <v>5</v>
      </c>
      <c r="K9288" s="7">
        <v>0.5</v>
      </c>
      <c r="L9288" s="7">
        <f>IFERROR(VLOOKUP(SiscoTable[[#This Row],[Código]],Hoja2!A:B,2,0)*SiscoTable[[#This Row],[Provta(Uns)]],0)</f>
        <v>7.95</v>
      </c>
      <c r="M9288" s="7">
        <v>0</v>
      </c>
      <c r="N9288" s="7">
        <v>9</v>
      </c>
      <c r="O9288" s="7">
        <f>IFERROR(VLOOKUP(SiscoTable[[#This Row],[Código]],Hoja2!A:B,2,0)*SiscoTable[[#This Row],[Stock_actual]],0)</f>
        <v>143.1</v>
      </c>
      <c r="P9288" s="6" t="s">
        <v>1530</v>
      </c>
      <c r="Q9288" s="7">
        <v>1</v>
      </c>
      <c r="R9288" s="7">
        <v>0</v>
      </c>
      <c r="S9288" s="7" t="s">
        <v>11928</v>
      </c>
      <c r="BI9288"/>
      <c r="BJ9288"/>
    </row>
    <row r="9289" spans="2:62" x14ac:dyDescent="0.4">
      <c r="B9289" s="1">
        <v>32477</v>
      </c>
      <c r="C9289" s="6" t="s">
        <v>8</v>
      </c>
      <c r="D9289" s="6" t="s">
        <v>8</v>
      </c>
      <c r="E9289" s="6" t="s">
        <v>3268</v>
      </c>
      <c r="F9289" s="6" t="s">
        <v>3269</v>
      </c>
      <c r="G9289" s="6" t="s">
        <v>5267</v>
      </c>
      <c r="H9289" s="6" t="s">
        <v>5530</v>
      </c>
      <c r="I9289" s="6" t="s">
        <v>5533</v>
      </c>
      <c r="J9289" s="6" t="s">
        <v>5</v>
      </c>
      <c r="K9289" s="7">
        <v>1.17</v>
      </c>
      <c r="L9289" s="7">
        <f>IFERROR(VLOOKUP(SiscoTable[[#This Row],[Código]],Hoja2!A:B,2,0)*SiscoTable[[#This Row],[Provta(Uns)]],0)</f>
        <v>18.602999999999998</v>
      </c>
      <c r="M9289" s="7">
        <v>0</v>
      </c>
      <c r="N9289" s="7">
        <v>17</v>
      </c>
      <c r="O9289" s="7">
        <f>IFERROR(VLOOKUP(SiscoTable[[#This Row],[Código]],Hoja2!A:B,2,0)*SiscoTable[[#This Row],[Stock_actual]],0)</f>
        <v>270.3</v>
      </c>
      <c r="P9289" s="6" t="s">
        <v>1133</v>
      </c>
      <c r="Q9289" s="7">
        <v>1</v>
      </c>
      <c r="R9289" s="7">
        <v>0</v>
      </c>
      <c r="S9289" s="7" t="s">
        <v>11928</v>
      </c>
      <c r="BI9289"/>
      <c r="BJ9289"/>
    </row>
    <row r="9290" spans="2:62" x14ac:dyDescent="0.4">
      <c r="B9290" s="1">
        <v>32478</v>
      </c>
      <c r="C9290" s="6" t="s">
        <v>8</v>
      </c>
      <c r="D9290" s="6" t="s">
        <v>8</v>
      </c>
      <c r="E9290" s="6" t="s">
        <v>2809</v>
      </c>
      <c r="F9290" s="6" t="s">
        <v>2844</v>
      </c>
      <c r="G9290" s="6" t="s">
        <v>2811</v>
      </c>
      <c r="H9290" s="6" t="s">
        <v>2850</v>
      </c>
      <c r="I9290" s="6" t="s">
        <v>2967</v>
      </c>
      <c r="J9290" s="6" t="s">
        <v>200</v>
      </c>
      <c r="K9290" s="7">
        <v>0</v>
      </c>
      <c r="L9290" s="7">
        <f>IFERROR(VLOOKUP(SiscoTable[[#This Row],[Código]],Hoja2!A:B,2,0)*SiscoTable[[#This Row],[Provta(Uns)]],0)</f>
        <v>0</v>
      </c>
      <c r="M9290" s="7">
        <v>0</v>
      </c>
      <c r="N9290" s="7">
        <v>8</v>
      </c>
      <c r="O9290" s="7">
        <f>IFERROR(VLOOKUP(SiscoTable[[#This Row],[Código]],Hoja2!A:B,2,0)*SiscoTable[[#This Row],[Stock_actual]],0)</f>
        <v>0</v>
      </c>
      <c r="P9290" s="6" t="s">
        <v>134</v>
      </c>
      <c r="Q9290" s="7">
        <v>0</v>
      </c>
      <c r="R9290" s="7">
        <v>0</v>
      </c>
      <c r="S9290" s="7" t="s">
        <v>11923</v>
      </c>
      <c r="BI9290"/>
      <c r="BJ9290"/>
    </row>
    <row r="9291" spans="2:62" x14ac:dyDescent="0.4">
      <c r="B9291" s="1">
        <v>32480</v>
      </c>
      <c r="C9291" s="6" t="s">
        <v>8</v>
      </c>
      <c r="D9291" s="6" t="s">
        <v>8</v>
      </c>
      <c r="E9291" s="6" t="s">
        <v>8482</v>
      </c>
      <c r="F9291" s="6" t="s">
        <v>10720</v>
      </c>
      <c r="G9291" s="6" t="s">
        <v>11452</v>
      </c>
      <c r="H9291" s="6" t="s">
        <v>10292</v>
      </c>
      <c r="I9291" s="6" t="s">
        <v>11456</v>
      </c>
      <c r="J9291" s="6" t="s">
        <v>5</v>
      </c>
      <c r="K9291" s="7">
        <v>6.33</v>
      </c>
      <c r="L9291" s="7">
        <f>IFERROR(VLOOKUP(SiscoTable[[#This Row],[Código]],Hoja2!A:B,2,0)*SiscoTable[[#This Row],[Provta(Uns)]],0)</f>
        <v>64.566000000000003</v>
      </c>
      <c r="M9291" s="7">
        <v>0</v>
      </c>
      <c r="N9291" s="7">
        <v>31</v>
      </c>
      <c r="O9291" s="7">
        <f>IFERROR(VLOOKUP(SiscoTable[[#This Row],[Código]],Hoja2!A:B,2,0)*SiscoTable[[#This Row],[Stock_actual]],0)</f>
        <v>316.2</v>
      </c>
      <c r="P9291" s="6" t="s">
        <v>1508</v>
      </c>
      <c r="Q9291" s="7">
        <v>7</v>
      </c>
      <c r="R9291" s="7">
        <v>0</v>
      </c>
      <c r="S9291" s="7" t="s">
        <v>11926</v>
      </c>
      <c r="BI9291"/>
      <c r="BJ9291"/>
    </row>
    <row r="9292" spans="2:62" x14ac:dyDescent="0.4">
      <c r="B9292" s="1">
        <v>32481</v>
      </c>
      <c r="C9292" s="6" t="s">
        <v>8</v>
      </c>
      <c r="D9292" s="6" t="s">
        <v>8</v>
      </c>
      <c r="E9292" s="6" t="s">
        <v>8482</v>
      </c>
      <c r="F9292" s="6" t="s">
        <v>8641</v>
      </c>
      <c r="G9292" s="6" t="s">
        <v>8756</v>
      </c>
      <c r="H9292" s="6" t="s">
        <v>8698</v>
      </c>
      <c r="I9292" s="6" t="s">
        <v>8935</v>
      </c>
      <c r="J9292" s="6" t="s">
        <v>5</v>
      </c>
      <c r="K9292" s="7">
        <v>0.67</v>
      </c>
      <c r="L9292" s="7">
        <f>IFERROR(VLOOKUP(SiscoTable[[#This Row],[Código]],Hoja2!A:B,2,0)*SiscoTable[[#This Row],[Provta(Uns)]],0)</f>
        <v>7.1020000000000003</v>
      </c>
      <c r="M9292" s="7">
        <v>0</v>
      </c>
      <c r="N9292" s="7">
        <v>0</v>
      </c>
      <c r="O9292" s="7">
        <f>IFERROR(VLOOKUP(SiscoTable[[#This Row],[Código]],Hoja2!A:B,2,0)*SiscoTable[[#This Row],[Stock_actual]],0)</f>
        <v>0</v>
      </c>
      <c r="P9292" s="6" t="s">
        <v>7</v>
      </c>
      <c r="Q9292" s="7">
        <v>1</v>
      </c>
      <c r="R9292" s="7">
        <v>1.2</v>
      </c>
      <c r="S9292" s="7" t="s">
        <v>11926</v>
      </c>
      <c r="BI9292"/>
      <c r="BJ9292"/>
    </row>
    <row r="9293" spans="2:62" x14ac:dyDescent="0.4">
      <c r="B9293" s="1">
        <v>32482</v>
      </c>
      <c r="C9293" s="6" t="s">
        <v>8</v>
      </c>
      <c r="D9293" s="6" t="s">
        <v>8</v>
      </c>
      <c r="E9293" s="6" t="s">
        <v>8482</v>
      </c>
      <c r="F9293" s="6" t="s">
        <v>8483</v>
      </c>
      <c r="G9293" s="6" t="s">
        <v>8484</v>
      </c>
      <c r="H9293" s="6" t="s">
        <v>8486</v>
      </c>
      <c r="I9293" s="6" t="s">
        <v>8517</v>
      </c>
      <c r="J9293" s="6" t="s">
        <v>5</v>
      </c>
      <c r="K9293" s="7">
        <v>4.5</v>
      </c>
      <c r="L9293" s="7">
        <f>IFERROR(VLOOKUP(SiscoTable[[#This Row],[Código]],Hoja2!A:B,2,0)*SiscoTable[[#This Row],[Provta(Uns)]],0)</f>
        <v>11.700000000000001</v>
      </c>
      <c r="M9293" s="7">
        <v>0</v>
      </c>
      <c r="N9293" s="7">
        <v>63</v>
      </c>
      <c r="O9293" s="7">
        <f>IFERROR(VLOOKUP(SiscoTable[[#This Row],[Código]],Hoja2!A:B,2,0)*SiscoTable[[#This Row],[Stock_actual]],0)</f>
        <v>163.80000000000001</v>
      </c>
      <c r="P9293" s="6" t="s">
        <v>707</v>
      </c>
      <c r="Q9293" s="7">
        <v>5</v>
      </c>
      <c r="R9293" s="7">
        <v>0</v>
      </c>
      <c r="S9293" s="7" t="s">
        <v>11926</v>
      </c>
      <c r="BI9293"/>
      <c r="BJ9293"/>
    </row>
    <row r="9294" spans="2:62" x14ac:dyDescent="0.4">
      <c r="B9294" s="1">
        <v>32483</v>
      </c>
      <c r="C9294" s="6" t="s">
        <v>8</v>
      </c>
      <c r="D9294" s="6" t="s">
        <v>8</v>
      </c>
      <c r="E9294" s="6" t="s">
        <v>8482</v>
      </c>
      <c r="F9294" s="6" t="s">
        <v>9030</v>
      </c>
      <c r="G9294" s="6" t="s">
        <v>9678</v>
      </c>
      <c r="H9294" s="6" t="s">
        <v>9035</v>
      </c>
      <c r="I9294" s="6" t="s">
        <v>9918</v>
      </c>
      <c r="J9294" s="6" t="s">
        <v>5</v>
      </c>
      <c r="K9294" s="7">
        <v>1</v>
      </c>
      <c r="L9294" s="7">
        <f>IFERROR(VLOOKUP(SiscoTable[[#This Row],[Código]],Hoja2!A:B,2,0)*SiscoTable[[#This Row],[Provta(Uns)]],0)</f>
        <v>12</v>
      </c>
      <c r="M9294" s="7">
        <v>0</v>
      </c>
      <c r="N9294" s="7">
        <v>18</v>
      </c>
      <c r="O9294" s="7">
        <f>IFERROR(VLOOKUP(SiscoTable[[#This Row],[Código]],Hoja2!A:B,2,0)*SiscoTable[[#This Row],[Stock_actual]],0)</f>
        <v>216</v>
      </c>
      <c r="P9294" s="6" t="s">
        <v>1530</v>
      </c>
      <c r="Q9294" s="7">
        <v>1</v>
      </c>
      <c r="R9294" s="7">
        <v>0</v>
      </c>
      <c r="S9294" s="7" t="s">
        <v>11926</v>
      </c>
      <c r="BI9294"/>
      <c r="BJ9294"/>
    </row>
    <row r="9295" spans="2:62" x14ac:dyDescent="0.4">
      <c r="B9295" s="1">
        <v>32484</v>
      </c>
      <c r="C9295" s="6" t="s">
        <v>8</v>
      </c>
      <c r="D9295" s="6" t="s">
        <v>8</v>
      </c>
      <c r="E9295" s="6" t="s">
        <v>8482</v>
      </c>
      <c r="F9295" s="6" t="s">
        <v>10720</v>
      </c>
      <c r="G9295" s="6" t="s">
        <v>11452</v>
      </c>
      <c r="H9295" s="6" t="s">
        <v>9042</v>
      </c>
      <c r="I9295" s="6" t="s">
        <v>11499</v>
      </c>
      <c r="J9295" s="6" t="s">
        <v>5</v>
      </c>
      <c r="K9295" s="7">
        <v>1.67</v>
      </c>
      <c r="L9295" s="7">
        <f>IFERROR(VLOOKUP(SiscoTable[[#This Row],[Código]],Hoja2!A:B,2,0)*SiscoTable[[#This Row],[Provta(Uns)]],0)</f>
        <v>2.3379999999999996</v>
      </c>
      <c r="M9295" s="7">
        <v>0</v>
      </c>
      <c r="N9295" s="7">
        <v>146</v>
      </c>
      <c r="O9295" s="7">
        <f>IFERROR(VLOOKUP(SiscoTable[[#This Row],[Código]],Hoja2!A:B,2,0)*SiscoTable[[#This Row],[Stock_actual]],0)</f>
        <v>204.39999999999998</v>
      </c>
      <c r="P9295" s="6" t="s">
        <v>11503</v>
      </c>
      <c r="Q9295" s="7">
        <v>2</v>
      </c>
      <c r="R9295" s="7">
        <v>0</v>
      </c>
      <c r="S9295" s="7" t="s">
        <v>11926</v>
      </c>
      <c r="BI9295"/>
      <c r="BJ9295"/>
    </row>
    <row r="9296" spans="2:62" x14ac:dyDescent="0.4">
      <c r="B9296" s="1">
        <v>32485</v>
      </c>
      <c r="C9296" s="6" t="s">
        <v>8</v>
      </c>
      <c r="D9296" s="6" t="s">
        <v>8</v>
      </c>
      <c r="E9296" s="6" t="s">
        <v>3268</v>
      </c>
      <c r="F9296" s="6" t="s">
        <v>6803</v>
      </c>
      <c r="G9296" s="6" t="s">
        <v>6804</v>
      </c>
      <c r="H9296" s="6" t="s">
        <v>6811</v>
      </c>
      <c r="I9296" s="6" t="s">
        <v>6843</v>
      </c>
      <c r="J9296" s="6" t="s">
        <v>5</v>
      </c>
      <c r="K9296" s="7">
        <v>4.33</v>
      </c>
      <c r="L9296" s="7">
        <f>IFERROR(VLOOKUP(SiscoTable[[#This Row],[Código]],Hoja2!A:B,2,0)*SiscoTable[[#This Row],[Provta(Uns)]],0)</f>
        <v>39.835999999999999</v>
      </c>
      <c r="M9296" s="7">
        <v>0</v>
      </c>
      <c r="N9296" s="7">
        <v>34</v>
      </c>
      <c r="O9296" s="7">
        <f>IFERROR(VLOOKUP(SiscoTable[[#This Row],[Código]],Hoja2!A:B,2,0)*SiscoTable[[#This Row],[Stock_actual]],0)</f>
        <v>312.79999999999995</v>
      </c>
      <c r="P9296" s="6" t="s">
        <v>6647</v>
      </c>
      <c r="Q9296" s="7">
        <v>5</v>
      </c>
      <c r="R9296" s="7">
        <v>0</v>
      </c>
      <c r="S9296" s="7" t="s">
        <v>11925</v>
      </c>
      <c r="BI9296"/>
      <c r="BJ9296"/>
    </row>
    <row r="9297" spans="2:62" x14ac:dyDescent="0.4">
      <c r="B9297" s="1">
        <v>32486</v>
      </c>
      <c r="C9297" s="6" t="s">
        <v>8</v>
      </c>
      <c r="D9297" s="6" t="s">
        <v>8</v>
      </c>
      <c r="E9297" s="6" t="s">
        <v>3268</v>
      </c>
      <c r="F9297" s="6" t="s">
        <v>3269</v>
      </c>
      <c r="G9297" s="6" t="s">
        <v>5768</v>
      </c>
      <c r="H9297" s="6" t="s">
        <v>5835</v>
      </c>
      <c r="I9297" s="6" t="s">
        <v>5834</v>
      </c>
      <c r="J9297" s="6" t="s">
        <v>5</v>
      </c>
      <c r="K9297" s="7">
        <v>0.33</v>
      </c>
      <c r="L9297" s="7">
        <f>IFERROR(VLOOKUP(SiscoTable[[#This Row],[Código]],Hoja2!A:B,2,0)*SiscoTable[[#This Row],[Provta(Uns)]],0)</f>
        <v>0.8580000000000001</v>
      </c>
      <c r="M9297" s="7">
        <v>0</v>
      </c>
      <c r="N9297" s="7">
        <v>0</v>
      </c>
      <c r="O9297" s="7">
        <f>IFERROR(VLOOKUP(SiscoTable[[#This Row],[Código]],Hoja2!A:B,2,0)*SiscoTable[[#This Row],[Stock_actual]],0)</f>
        <v>0</v>
      </c>
      <c r="P9297" s="6" t="s">
        <v>7</v>
      </c>
      <c r="Q9297" s="7">
        <v>0</v>
      </c>
      <c r="R9297" s="7">
        <v>0</v>
      </c>
      <c r="S9297" s="7" t="s">
        <v>11928</v>
      </c>
      <c r="BI9297"/>
      <c r="BJ9297"/>
    </row>
    <row r="9298" spans="2:62" x14ac:dyDescent="0.4">
      <c r="B9298" s="1">
        <v>32487</v>
      </c>
      <c r="C9298" s="6" t="s">
        <v>8</v>
      </c>
      <c r="D9298" s="6" t="s">
        <v>8</v>
      </c>
      <c r="E9298" s="6" t="s">
        <v>3268</v>
      </c>
      <c r="F9298" s="6" t="s">
        <v>7197</v>
      </c>
      <c r="G9298" s="6" t="s">
        <v>7388</v>
      </c>
      <c r="H9298" s="6" t="s">
        <v>5293</v>
      </c>
      <c r="I9298" s="6" t="s">
        <v>7541</v>
      </c>
      <c r="J9298" s="6" t="s">
        <v>5</v>
      </c>
      <c r="K9298" s="7">
        <v>1.67</v>
      </c>
      <c r="L9298" s="7">
        <f>IFERROR(VLOOKUP(SiscoTable[[#This Row],[Código]],Hoja2!A:B,2,0)*SiscoTable[[#This Row],[Provta(Uns)]],0)</f>
        <v>28.222999999999995</v>
      </c>
      <c r="M9298" s="7">
        <v>0</v>
      </c>
      <c r="N9298" s="7">
        <v>38</v>
      </c>
      <c r="O9298" s="7">
        <f>IFERROR(VLOOKUP(SiscoTable[[#This Row],[Código]],Hoja2!A:B,2,0)*SiscoTable[[#This Row],[Stock_actual]],0)</f>
        <v>642.19999999999993</v>
      </c>
      <c r="P9298" s="6" t="s">
        <v>2742</v>
      </c>
      <c r="Q9298" s="7">
        <v>2</v>
      </c>
      <c r="R9298" s="7">
        <v>0</v>
      </c>
      <c r="S9298" s="7" t="s">
        <v>11928</v>
      </c>
      <c r="BI9298"/>
      <c r="BJ9298"/>
    </row>
    <row r="9299" spans="2:62" x14ac:dyDescent="0.4">
      <c r="B9299" s="1">
        <v>32488</v>
      </c>
      <c r="C9299" s="6" t="s">
        <v>8</v>
      </c>
      <c r="D9299" s="6" t="s">
        <v>8</v>
      </c>
      <c r="E9299" s="6" t="s">
        <v>3268</v>
      </c>
      <c r="F9299" s="6" t="s">
        <v>7197</v>
      </c>
      <c r="G9299" s="6" t="s">
        <v>7388</v>
      </c>
      <c r="H9299" s="6" t="s">
        <v>5293</v>
      </c>
      <c r="I9299" s="6" t="s">
        <v>7542</v>
      </c>
      <c r="J9299" s="6" t="s">
        <v>5</v>
      </c>
      <c r="K9299" s="7">
        <v>2.67</v>
      </c>
      <c r="L9299" s="7">
        <f>IFERROR(VLOOKUP(SiscoTable[[#This Row],[Código]],Hoja2!A:B,2,0)*SiscoTable[[#This Row],[Provta(Uns)]],0)</f>
        <v>48.593999999999994</v>
      </c>
      <c r="M9299" s="7">
        <v>0</v>
      </c>
      <c r="N9299" s="7">
        <v>32</v>
      </c>
      <c r="O9299" s="7">
        <f>IFERROR(VLOOKUP(SiscoTable[[#This Row],[Código]],Hoja2!A:B,2,0)*SiscoTable[[#This Row],[Stock_actual]],0)</f>
        <v>582.4</v>
      </c>
      <c r="P9299" s="6" t="s">
        <v>1828</v>
      </c>
      <c r="Q9299" s="7">
        <v>3</v>
      </c>
      <c r="R9299" s="7">
        <v>0</v>
      </c>
      <c r="S9299" s="7" t="s">
        <v>11928</v>
      </c>
      <c r="BI9299"/>
      <c r="BJ9299"/>
    </row>
    <row r="9300" spans="2:62" x14ac:dyDescent="0.4">
      <c r="B9300" s="1">
        <v>32489</v>
      </c>
      <c r="C9300" s="6" t="s">
        <v>8</v>
      </c>
      <c r="D9300" s="6" t="s">
        <v>8</v>
      </c>
      <c r="E9300" s="6" t="s">
        <v>3268</v>
      </c>
      <c r="F9300" s="6" t="s">
        <v>7197</v>
      </c>
      <c r="G9300" s="6" t="s">
        <v>7388</v>
      </c>
      <c r="H9300" s="6" t="s">
        <v>5293</v>
      </c>
      <c r="I9300" s="6" t="s">
        <v>7543</v>
      </c>
      <c r="J9300" s="6" t="s">
        <v>5</v>
      </c>
      <c r="K9300" s="7">
        <v>8</v>
      </c>
      <c r="L9300" s="7">
        <f>IFERROR(VLOOKUP(SiscoTable[[#This Row],[Código]],Hoja2!A:B,2,0)*SiscoTable[[#This Row],[Provta(Uns)]],0)</f>
        <v>76</v>
      </c>
      <c r="M9300" s="7">
        <v>0</v>
      </c>
      <c r="N9300" s="7">
        <v>16</v>
      </c>
      <c r="O9300" s="7">
        <f>IFERROR(VLOOKUP(SiscoTable[[#This Row],[Código]],Hoja2!A:B,2,0)*SiscoTable[[#This Row],[Stock_actual]],0)</f>
        <v>152</v>
      </c>
      <c r="P9300" s="6" t="s">
        <v>242</v>
      </c>
      <c r="Q9300" s="7">
        <v>9</v>
      </c>
      <c r="R9300" s="7">
        <v>0</v>
      </c>
      <c r="S9300" s="7" t="s">
        <v>11928</v>
      </c>
      <c r="BI9300"/>
      <c r="BJ9300"/>
    </row>
    <row r="9301" spans="2:62" x14ac:dyDescent="0.4">
      <c r="B9301" s="1">
        <v>32490</v>
      </c>
      <c r="C9301" s="6" t="s">
        <v>8</v>
      </c>
      <c r="D9301" s="6" t="s">
        <v>8</v>
      </c>
      <c r="E9301" s="6" t="s">
        <v>3268</v>
      </c>
      <c r="F9301" s="6" t="s">
        <v>7197</v>
      </c>
      <c r="G9301" s="6" t="s">
        <v>7388</v>
      </c>
      <c r="H9301" s="6" t="s">
        <v>5293</v>
      </c>
      <c r="I9301" s="6" t="s">
        <v>7544</v>
      </c>
      <c r="J9301" s="6" t="s">
        <v>5</v>
      </c>
      <c r="K9301" s="7">
        <v>2.5</v>
      </c>
      <c r="L9301" s="7">
        <f>IFERROR(VLOOKUP(SiscoTable[[#This Row],[Código]],Hoja2!A:B,2,0)*SiscoTable[[#This Row],[Provta(Uns)]],0)</f>
        <v>54.75</v>
      </c>
      <c r="M9301" s="7">
        <v>0</v>
      </c>
      <c r="N9301" s="7">
        <v>33</v>
      </c>
      <c r="O9301" s="7">
        <f>IFERROR(VLOOKUP(SiscoTable[[#This Row],[Código]],Hoja2!A:B,2,0)*SiscoTable[[#This Row],[Stock_actual]],0)</f>
        <v>722.69999999999993</v>
      </c>
      <c r="P9301" s="6" t="s">
        <v>1045</v>
      </c>
      <c r="Q9301" s="7">
        <v>3</v>
      </c>
      <c r="R9301" s="7">
        <v>0</v>
      </c>
      <c r="S9301" s="7" t="s">
        <v>11928</v>
      </c>
      <c r="BI9301"/>
      <c r="BJ9301"/>
    </row>
    <row r="9302" spans="2:62" x14ac:dyDescent="0.4">
      <c r="B9302" s="1">
        <v>32491</v>
      </c>
      <c r="C9302" s="6" t="s">
        <v>30</v>
      </c>
      <c r="D9302" s="6" t="s">
        <v>8</v>
      </c>
      <c r="E9302" s="6" t="s">
        <v>3268</v>
      </c>
      <c r="F9302" s="6" t="s">
        <v>7197</v>
      </c>
      <c r="G9302" s="6" t="s">
        <v>7388</v>
      </c>
      <c r="H9302" s="6" t="s">
        <v>5293</v>
      </c>
      <c r="I9302" s="6" t="s">
        <v>7469</v>
      </c>
      <c r="J9302" s="6" t="s">
        <v>5</v>
      </c>
      <c r="K9302" s="7">
        <v>12</v>
      </c>
      <c r="L9302" s="7">
        <f>IFERROR(VLOOKUP(SiscoTable[[#This Row],[Código]],Hoja2!A:B,2,0)*SiscoTable[[#This Row],[Provta(Uns)]],0)</f>
        <v>130.80000000000001</v>
      </c>
      <c r="M9302" s="7">
        <v>0</v>
      </c>
      <c r="N9302" s="7">
        <v>24</v>
      </c>
      <c r="O9302" s="7">
        <f>IFERROR(VLOOKUP(SiscoTable[[#This Row],[Código]],Hoja2!A:B,2,0)*SiscoTable[[#This Row],[Stock_actual]],0)</f>
        <v>261.60000000000002</v>
      </c>
      <c r="P9302" s="6" t="s">
        <v>242</v>
      </c>
      <c r="Q9302" s="7">
        <v>13</v>
      </c>
      <c r="R9302" s="7">
        <v>0</v>
      </c>
      <c r="S9302" s="7" t="s">
        <v>11928</v>
      </c>
      <c r="BI9302"/>
      <c r="BJ9302"/>
    </row>
    <row r="9303" spans="2:62" x14ac:dyDescent="0.4">
      <c r="B9303" s="1">
        <v>32492</v>
      </c>
      <c r="C9303" s="6" t="s">
        <v>8</v>
      </c>
      <c r="D9303" s="6" t="s">
        <v>8</v>
      </c>
      <c r="E9303" s="6" t="s">
        <v>469</v>
      </c>
      <c r="F9303" s="6" t="s">
        <v>668</v>
      </c>
      <c r="G9303" s="6" t="s">
        <v>865</v>
      </c>
      <c r="H9303" s="6" t="s">
        <v>673</v>
      </c>
      <c r="I9303" s="6" t="s">
        <v>929</v>
      </c>
      <c r="J9303" s="6" t="s">
        <v>5</v>
      </c>
      <c r="K9303" s="7">
        <v>4.17</v>
      </c>
      <c r="L9303" s="34">
        <f>IFERROR(VLOOKUP(SiscoTable[[#This Row],[Código]],Hoja2!A:B,2,0)*SiscoTable[[#This Row],[Provta(Uns)]],0)</f>
        <v>28.773</v>
      </c>
      <c r="M9303" s="7">
        <v>0</v>
      </c>
      <c r="N9303" s="7">
        <v>1</v>
      </c>
      <c r="O9303" s="34">
        <f>IFERROR(VLOOKUP(SiscoTable[[#This Row],[Código]],Hoja2!A:B,2,0)*SiscoTable[[#This Row],[Stock_actual]],0)</f>
        <v>6.9</v>
      </c>
      <c r="P9303" s="6" t="s">
        <v>29</v>
      </c>
      <c r="Q9303" s="7">
        <v>5</v>
      </c>
      <c r="R9303" s="7">
        <v>8.3800000000000008</v>
      </c>
      <c r="S9303" s="7" t="s">
        <v>11924</v>
      </c>
      <c r="BI9303"/>
      <c r="BJ9303"/>
    </row>
    <row r="9304" spans="2:62" x14ac:dyDescent="0.4">
      <c r="B9304" s="1">
        <v>32493</v>
      </c>
      <c r="C9304" s="6" t="s">
        <v>8</v>
      </c>
      <c r="D9304" s="6" t="s">
        <v>8</v>
      </c>
      <c r="E9304" s="6" t="s">
        <v>2809</v>
      </c>
      <c r="F9304" s="6" t="s">
        <v>2844</v>
      </c>
      <c r="G9304" s="6" t="s">
        <v>2811</v>
      </c>
      <c r="H9304" s="6" t="s">
        <v>2850</v>
      </c>
      <c r="I9304" s="6" t="s">
        <v>2968</v>
      </c>
      <c r="J9304" s="6" t="s">
        <v>200</v>
      </c>
      <c r="K9304" s="7">
        <v>0</v>
      </c>
      <c r="L9304" s="7">
        <f>IFERROR(VLOOKUP(SiscoTable[[#This Row],[Código]],Hoja2!A:B,2,0)*SiscoTable[[#This Row],[Provta(Uns)]],0)</f>
        <v>0</v>
      </c>
      <c r="M9304" s="7">
        <v>0</v>
      </c>
      <c r="N9304" s="7">
        <v>15</v>
      </c>
      <c r="O9304" s="7">
        <f>IFERROR(VLOOKUP(SiscoTable[[#This Row],[Código]],Hoja2!A:B,2,0)*SiscoTable[[#This Row],[Stock_actual]],0)</f>
        <v>0</v>
      </c>
      <c r="P9304" s="6" t="s">
        <v>134</v>
      </c>
      <c r="Q9304" s="7">
        <v>0</v>
      </c>
      <c r="R9304" s="7">
        <v>0</v>
      </c>
      <c r="S9304" s="7" t="s">
        <v>11923</v>
      </c>
      <c r="BI9304"/>
      <c r="BJ9304"/>
    </row>
    <row r="9305" spans="2:62" x14ac:dyDescent="0.4">
      <c r="B9305" s="1">
        <v>32494</v>
      </c>
      <c r="C9305" s="6" t="s">
        <v>8</v>
      </c>
      <c r="D9305" s="6" t="s">
        <v>8</v>
      </c>
      <c r="E9305" s="6" t="s">
        <v>2809</v>
      </c>
      <c r="F9305" s="6" t="s">
        <v>2844</v>
      </c>
      <c r="G9305" s="6" t="s">
        <v>2811</v>
      </c>
      <c r="H9305" s="6" t="s">
        <v>2850</v>
      </c>
      <c r="I9305" s="6" t="s">
        <v>2969</v>
      </c>
      <c r="J9305" s="6" t="s">
        <v>200</v>
      </c>
      <c r="K9305" s="7">
        <v>0</v>
      </c>
      <c r="L9305" s="7">
        <f>IFERROR(VLOOKUP(SiscoTable[[#This Row],[Código]],Hoja2!A:B,2,0)*SiscoTable[[#This Row],[Provta(Uns)]],0)</f>
        <v>0</v>
      </c>
      <c r="M9305" s="7">
        <v>0</v>
      </c>
      <c r="N9305" s="7">
        <v>0</v>
      </c>
      <c r="O9305" s="7">
        <f>IFERROR(VLOOKUP(SiscoTable[[#This Row],[Código]],Hoja2!A:B,2,0)*SiscoTable[[#This Row],[Stock_actual]],0)</f>
        <v>0</v>
      </c>
      <c r="P9305" s="6" t="s">
        <v>7</v>
      </c>
      <c r="Q9305" s="7">
        <v>0</v>
      </c>
      <c r="R9305" s="7">
        <v>0</v>
      </c>
      <c r="S9305" s="7" t="s">
        <v>11923</v>
      </c>
      <c r="BI9305"/>
      <c r="BJ9305"/>
    </row>
    <row r="9306" spans="2:62" x14ac:dyDescent="0.4">
      <c r="B9306" s="1">
        <v>32495</v>
      </c>
      <c r="C9306" s="6" t="s">
        <v>30</v>
      </c>
      <c r="D9306" s="6" t="s">
        <v>30</v>
      </c>
      <c r="E9306" s="6" t="s">
        <v>3268</v>
      </c>
      <c r="F9306" s="6" t="s">
        <v>7197</v>
      </c>
      <c r="G9306" s="6" t="s">
        <v>7388</v>
      </c>
      <c r="H9306" s="6" t="s">
        <v>7409</v>
      </c>
      <c r="I9306" s="6" t="s">
        <v>7470</v>
      </c>
      <c r="J9306" s="6" t="s">
        <v>5</v>
      </c>
      <c r="K9306" s="7">
        <v>30.67</v>
      </c>
      <c r="L9306" s="7">
        <f>IFERROR(VLOOKUP(SiscoTable[[#This Row],[Código]],Hoja2!A:B,2,0)*SiscoTable[[#This Row],[Provta(Uns)]],0)</f>
        <v>128.81400000000002</v>
      </c>
      <c r="M9306" s="7">
        <v>240</v>
      </c>
      <c r="N9306" s="7">
        <v>46</v>
      </c>
      <c r="O9306" s="7">
        <f>IFERROR(VLOOKUP(SiscoTable[[#This Row],[Código]],Hoja2!A:B,2,0)*SiscoTable[[#This Row],[Stock_actual]],0)</f>
        <v>193.20000000000002</v>
      </c>
      <c r="P9306" s="6" t="s">
        <v>220</v>
      </c>
      <c r="Q9306" s="7">
        <v>34</v>
      </c>
      <c r="R9306" s="7">
        <v>0</v>
      </c>
      <c r="S9306" s="7" t="s">
        <v>11928</v>
      </c>
      <c r="BI9306"/>
      <c r="BJ9306"/>
    </row>
    <row r="9307" spans="2:62" x14ac:dyDescent="0.4">
      <c r="B9307" s="1">
        <v>32496</v>
      </c>
      <c r="C9307" s="6" t="s">
        <v>8</v>
      </c>
      <c r="D9307" s="6" t="s">
        <v>8</v>
      </c>
      <c r="E9307" s="6" t="s">
        <v>3268</v>
      </c>
      <c r="F9307" s="6" t="s">
        <v>3269</v>
      </c>
      <c r="G9307" s="6" t="s">
        <v>3479</v>
      </c>
      <c r="H9307" s="6" t="s">
        <v>3498</v>
      </c>
      <c r="I9307" s="6" t="s">
        <v>3680</v>
      </c>
      <c r="J9307" s="6" t="s">
        <v>5</v>
      </c>
      <c r="K9307" s="7">
        <v>13.67</v>
      </c>
      <c r="L9307" s="7">
        <f>IFERROR(VLOOKUP(SiscoTable[[#This Row],[Código]],Hoja2!A:B,2,0)*SiscoTable[[#This Row],[Provta(Uns)]],0)</f>
        <v>10.936</v>
      </c>
      <c r="M9307" s="7">
        <v>0</v>
      </c>
      <c r="N9307" s="7">
        <v>98</v>
      </c>
      <c r="O9307" s="7">
        <f>IFERROR(VLOOKUP(SiscoTable[[#This Row],[Código]],Hoja2!A:B,2,0)*SiscoTable[[#This Row],[Stock_actual]],0)</f>
        <v>78.400000000000006</v>
      </c>
      <c r="P9307" s="6" t="s">
        <v>2328</v>
      </c>
      <c r="Q9307" s="7">
        <v>15</v>
      </c>
      <c r="R9307" s="7">
        <v>0</v>
      </c>
      <c r="S9307" s="7" t="s">
        <v>11928</v>
      </c>
      <c r="BI9307"/>
      <c r="BJ9307"/>
    </row>
    <row r="9308" spans="2:62" x14ac:dyDescent="0.4">
      <c r="B9308" s="1">
        <v>32497</v>
      </c>
      <c r="C9308" s="6" t="s">
        <v>8</v>
      </c>
      <c r="D9308" s="6" t="s">
        <v>8</v>
      </c>
      <c r="E9308" s="6" t="s">
        <v>1734</v>
      </c>
      <c r="F9308" s="6" t="s">
        <v>1735</v>
      </c>
      <c r="G9308" s="6" t="s">
        <v>2312</v>
      </c>
      <c r="H9308" s="6" t="s">
        <v>2542</v>
      </c>
      <c r="I9308" s="6" t="s">
        <v>2557</v>
      </c>
      <c r="J9308" s="6" t="s">
        <v>5</v>
      </c>
      <c r="K9308" s="7">
        <v>0</v>
      </c>
      <c r="L9308" s="7">
        <f>IFERROR(VLOOKUP(SiscoTable[[#This Row],[Código]],Hoja2!A:B,2,0)*SiscoTable[[#This Row],[Provta(Uns)]],0)</f>
        <v>0</v>
      </c>
      <c r="M9308" s="7">
        <v>0</v>
      </c>
      <c r="N9308" s="7">
        <v>25</v>
      </c>
      <c r="O9308" s="7">
        <f>IFERROR(VLOOKUP(SiscoTable[[#This Row],[Código]],Hoja2!A:B,2,0)*SiscoTable[[#This Row],[Stock_actual]],0)</f>
        <v>0</v>
      </c>
      <c r="P9308" s="6" t="s">
        <v>134</v>
      </c>
      <c r="Q9308" s="7">
        <v>0</v>
      </c>
      <c r="R9308" s="7">
        <v>0</v>
      </c>
      <c r="S9308" s="7" t="s">
        <v>11925</v>
      </c>
      <c r="BI9308"/>
      <c r="BJ9308"/>
    </row>
    <row r="9309" spans="2:62" x14ac:dyDescent="0.4">
      <c r="B9309" s="1">
        <v>32498</v>
      </c>
      <c r="C9309" s="6" t="s">
        <v>8</v>
      </c>
      <c r="D9309" s="6" t="s">
        <v>8</v>
      </c>
      <c r="E9309" s="6" t="s">
        <v>3268</v>
      </c>
      <c r="F9309" s="6" t="s">
        <v>7197</v>
      </c>
      <c r="G9309" s="6" t="s">
        <v>7388</v>
      </c>
      <c r="H9309" s="6" t="s">
        <v>5293</v>
      </c>
      <c r="I9309" s="6" t="s">
        <v>7545</v>
      </c>
      <c r="J9309" s="6" t="s">
        <v>5</v>
      </c>
      <c r="K9309" s="7">
        <v>1.83</v>
      </c>
      <c r="L9309" s="7">
        <f>IFERROR(VLOOKUP(SiscoTable[[#This Row],[Código]],Hoja2!A:B,2,0)*SiscoTable[[#This Row],[Provta(Uns)]],0)</f>
        <v>23.607000000000003</v>
      </c>
      <c r="M9309" s="7">
        <v>0</v>
      </c>
      <c r="N9309" s="7">
        <v>13</v>
      </c>
      <c r="O9309" s="7">
        <f>IFERROR(VLOOKUP(SiscoTable[[#This Row],[Código]],Hoja2!A:B,2,0)*SiscoTable[[#This Row],[Stock_actual]],0)</f>
        <v>167.70000000000002</v>
      </c>
      <c r="P9309" s="6" t="s">
        <v>3570</v>
      </c>
      <c r="Q9309" s="7">
        <v>2</v>
      </c>
      <c r="R9309" s="7">
        <v>0</v>
      </c>
      <c r="S9309" s="7" t="s">
        <v>11928</v>
      </c>
      <c r="BI9309"/>
      <c r="BJ9309"/>
    </row>
    <row r="9310" spans="2:62" x14ac:dyDescent="0.4">
      <c r="B9310" s="1">
        <v>32499</v>
      </c>
      <c r="C9310" s="6" t="s">
        <v>8</v>
      </c>
      <c r="D9310" s="6" t="s">
        <v>8</v>
      </c>
      <c r="E9310" s="6" t="s">
        <v>3268</v>
      </c>
      <c r="F9310" s="6" t="s">
        <v>7197</v>
      </c>
      <c r="G9310" s="6" t="s">
        <v>7198</v>
      </c>
      <c r="H9310" s="6" t="s">
        <v>5293</v>
      </c>
      <c r="I9310" s="6" t="s">
        <v>7380</v>
      </c>
      <c r="J9310" s="6" t="s">
        <v>5</v>
      </c>
      <c r="K9310" s="7">
        <v>1.67</v>
      </c>
      <c r="L9310" s="7">
        <f>IFERROR(VLOOKUP(SiscoTable[[#This Row],[Código]],Hoja2!A:B,2,0)*SiscoTable[[#This Row],[Provta(Uns)]],0)</f>
        <v>41.582999999999998</v>
      </c>
      <c r="M9310" s="7">
        <v>0</v>
      </c>
      <c r="N9310" s="7">
        <v>6</v>
      </c>
      <c r="O9310" s="7">
        <f>IFERROR(VLOOKUP(SiscoTable[[#This Row],[Código]],Hoja2!A:B,2,0)*SiscoTable[[#This Row],[Stock_actual]],0)</f>
        <v>149.39999999999998</v>
      </c>
      <c r="P9310" s="6" t="s">
        <v>476</v>
      </c>
      <c r="Q9310" s="7">
        <v>2</v>
      </c>
      <c r="R9310" s="7">
        <v>0</v>
      </c>
      <c r="S9310" s="7" t="s">
        <v>11928</v>
      </c>
      <c r="BI9310"/>
      <c r="BJ9310"/>
    </row>
    <row r="9311" spans="2:62" x14ac:dyDescent="0.4">
      <c r="B9311" s="1">
        <v>32500</v>
      </c>
      <c r="C9311" s="6" t="s">
        <v>8</v>
      </c>
      <c r="D9311" s="6" t="s">
        <v>8</v>
      </c>
      <c r="E9311" s="6" t="s">
        <v>3268</v>
      </c>
      <c r="F9311" s="6" t="s">
        <v>3269</v>
      </c>
      <c r="G9311" s="6" t="s">
        <v>4384</v>
      </c>
      <c r="H9311" s="6" t="s">
        <v>4508</v>
      </c>
      <c r="I9311" s="6" t="s">
        <v>4581</v>
      </c>
      <c r="J9311" s="6" t="s">
        <v>5</v>
      </c>
      <c r="K9311" s="7">
        <v>0</v>
      </c>
      <c r="L9311" s="7">
        <f>IFERROR(VLOOKUP(SiscoTable[[#This Row],[Código]],Hoja2!A:B,2,0)*SiscoTable[[#This Row],[Provta(Uns)]],0)</f>
        <v>0</v>
      </c>
      <c r="M9311" s="7">
        <v>0</v>
      </c>
      <c r="N9311" s="7">
        <v>0</v>
      </c>
      <c r="O9311" s="7">
        <f>IFERROR(VLOOKUP(SiscoTable[[#This Row],[Código]],Hoja2!A:B,2,0)*SiscoTable[[#This Row],[Stock_actual]],0)</f>
        <v>0</v>
      </c>
      <c r="P9311" s="6" t="s">
        <v>7</v>
      </c>
      <c r="Q9311" s="7">
        <v>0</v>
      </c>
      <c r="R9311" s="7">
        <v>0</v>
      </c>
      <c r="S9311" s="7" t="s">
        <v>11928</v>
      </c>
      <c r="BI9311"/>
      <c r="BJ9311"/>
    </row>
    <row r="9312" spans="2:62" x14ac:dyDescent="0.4">
      <c r="B9312" s="1">
        <v>32501</v>
      </c>
      <c r="C9312" s="6" t="s">
        <v>8</v>
      </c>
      <c r="D9312" s="6" t="s">
        <v>8</v>
      </c>
      <c r="E9312" s="6" t="s">
        <v>3268</v>
      </c>
      <c r="F9312" s="6" t="s">
        <v>3269</v>
      </c>
      <c r="G9312" s="6" t="s">
        <v>4384</v>
      </c>
      <c r="H9312" s="6" t="s">
        <v>4508</v>
      </c>
      <c r="I9312" s="6" t="s">
        <v>4582</v>
      </c>
      <c r="J9312" s="6" t="s">
        <v>5</v>
      </c>
      <c r="K9312" s="7">
        <v>0</v>
      </c>
      <c r="L9312" s="7">
        <f>IFERROR(VLOOKUP(SiscoTable[[#This Row],[Código]],Hoja2!A:B,2,0)*SiscoTable[[#This Row],[Provta(Uns)]],0)</f>
        <v>0</v>
      </c>
      <c r="M9312" s="7">
        <v>0</v>
      </c>
      <c r="N9312" s="7">
        <v>0</v>
      </c>
      <c r="O9312" s="7">
        <f>IFERROR(VLOOKUP(SiscoTable[[#This Row],[Código]],Hoja2!A:B,2,0)*SiscoTable[[#This Row],[Stock_actual]],0)</f>
        <v>0</v>
      </c>
      <c r="P9312" s="6" t="s">
        <v>7</v>
      </c>
      <c r="Q9312" s="7">
        <v>0</v>
      </c>
      <c r="R9312" s="7">
        <v>0</v>
      </c>
      <c r="S9312" s="7" t="s">
        <v>11928</v>
      </c>
      <c r="BI9312"/>
      <c r="BJ9312"/>
    </row>
    <row r="9313" spans="2:62" x14ac:dyDescent="0.4">
      <c r="B9313" s="1">
        <v>32502</v>
      </c>
      <c r="C9313" s="6" t="s">
        <v>8</v>
      </c>
      <c r="D9313" s="6" t="s">
        <v>8</v>
      </c>
      <c r="E9313" s="6" t="s">
        <v>469</v>
      </c>
      <c r="F9313" s="6" t="s">
        <v>1050</v>
      </c>
      <c r="G9313" s="6" t="s">
        <v>1064</v>
      </c>
      <c r="H9313" s="6" t="s">
        <v>1074</v>
      </c>
      <c r="I9313" s="6" t="s">
        <v>1111</v>
      </c>
      <c r="J9313" s="6" t="s">
        <v>5</v>
      </c>
      <c r="K9313" s="7">
        <v>0.67</v>
      </c>
      <c r="L9313" s="7">
        <f>IFERROR(VLOOKUP(SiscoTable[[#This Row],[Código]],Hoja2!A:B,2,0)*SiscoTable[[#This Row],[Provta(Uns)]],0)</f>
        <v>7.9060000000000006</v>
      </c>
      <c r="M9313" s="7">
        <v>0</v>
      </c>
      <c r="N9313" s="7">
        <v>8</v>
      </c>
      <c r="O9313" s="7">
        <f>IFERROR(VLOOKUP(SiscoTable[[#This Row],[Código]],Hoja2!A:B,2,0)*SiscoTable[[#This Row],[Stock_actual]],0)</f>
        <v>94.4</v>
      </c>
      <c r="P9313" s="6" t="s">
        <v>244</v>
      </c>
      <c r="Q9313" s="7">
        <v>1</v>
      </c>
      <c r="R9313" s="7">
        <v>0</v>
      </c>
      <c r="S9313" s="7" t="s">
        <v>11927</v>
      </c>
      <c r="BI9313"/>
      <c r="BJ9313"/>
    </row>
    <row r="9314" spans="2:62" x14ac:dyDescent="0.4">
      <c r="B9314" s="1">
        <v>32503</v>
      </c>
      <c r="C9314" s="6" t="s">
        <v>8</v>
      </c>
      <c r="D9314" s="6" t="s">
        <v>8</v>
      </c>
      <c r="E9314" s="6" t="s">
        <v>8482</v>
      </c>
      <c r="F9314" s="6" t="s">
        <v>10720</v>
      </c>
      <c r="G9314" s="6" t="s">
        <v>10721</v>
      </c>
      <c r="H9314" s="6" t="s">
        <v>10744</v>
      </c>
      <c r="I9314" s="6" t="s">
        <v>10955</v>
      </c>
      <c r="J9314" s="6" t="s">
        <v>5</v>
      </c>
      <c r="K9314" s="7">
        <v>1.5</v>
      </c>
      <c r="L9314" s="7">
        <f>IFERROR(VLOOKUP(SiscoTable[[#This Row],[Código]],Hoja2!A:B,2,0)*SiscoTable[[#This Row],[Provta(Uns)]],0)</f>
        <v>11.25</v>
      </c>
      <c r="M9314" s="7">
        <v>0</v>
      </c>
      <c r="N9314" s="7">
        <v>111</v>
      </c>
      <c r="O9314" s="7">
        <f>IFERROR(VLOOKUP(SiscoTable[[#This Row],[Código]],Hoja2!A:B,2,0)*SiscoTable[[#This Row],[Stock_actual]],0)</f>
        <v>832.5</v>
      </c>
      <c r="P9314" s="6" t="s">
        <v>10956</v>
      </c>
      <c r="Q9314" s="7">
        <v>2</v>
      </c>
      <c r="R9314" s="7">
        <v>0</v>
      </c>
      <c r="S9314" s="7" t="s">
        <v>11926</v>
      </c>
      <c r="BI9314"/>
      <c r="BJ9314"/>
    </row>
    <row r="9315" spans="2:62" x14ac:dyDescent="0.4">
      <c r="B9315" s="1">
        <v>32504</v>
      </c>
      <c r="C9315" s="6" t="s">
        <v>8</v>
      </c>
      <c r="D9315" s="6" t="s">
        <v>8</v>
      </c>
      <c r="E9315" s="6" t="s">
        <v>8482</v>
      </c>
      <c r="F9315" s="6" t="s">
        <v>11853</v>
      </c>
      <c r="G9315" s="6" t="s">
        <v>11861</v>
      </c>
      <c r="H9315" s="6" t="s">
        <v>2327</v>
      </c>
      <c r="I9315" s="6" t="s">
        <v>11903</v>
      </c>
      <c r="J9315" s="6" t="s">
        <v>5</v>
      </c>
      <c r="K9315" s="7">
        <v>6</v>
      </c>
      <c r="L9315" s="7">
        <f>IFERROR(VLOOKUP(SiscoTable[[#This Row],[Código]],Hoja2!A:B,2,0)*SiscoTable[[#This Row],[Provta(Uns)]],0)</f>
        <v>24</v>
      </c>
      <c r="M9315" s="7">
        <v>0</v>
      </c>
      <c r="N9315" s="7">
        <v>44</v>
      </c>
      <c r="O9315" s="7">
        <f>IFERROR(VLOOKUP(SiscoTable[[#This Row],[Código]],Hoja2!A:B,2,0)*SiscoTable[[#This Row],[Stock_actual]],0)</f>
        <v>176</v>
      </c>
      <c r="P9315" s="6" t="s">
        <v>1016</v>
      </c>
      <c r="Q9315" s="7">
        <v>7</v>
      </c>
      <c r="R9315" s="7">
        <v>0</v>
      </c>
      <c r="S9315" s="7" t="s">
        <v>11926</v>
      </c>
      <c r="BI9315"/>
      <c r="BJ9315"/>
    </row>
    <row r="9316" spans="2:62" x14ac:dyDescent="0.4">
      <c r="B9316" s="1">
        <v>32505</v>
      </c>
      <c r="C9316" s="6" t="s">
        <v>8</v>
      </c>
      <c r="D9316" s="6" t="s">
        <v>8</v>
      </c>
      <c r="E9316" s="6" t="s">
        <v>469</v>
      </c>
      <c r="F9316" s="6" t="s">
        <v>59</v>
      </c>
      <c r="G9316" s="6" t="s">
        <v>59</v>
      </c>
      <c r="H9316" s="6" t="s">
        <v>153</v>
      </c>
      <c r="I9316" s="6" t="s">
        <v>981</v>
      </c>
      <c r="J9316" s="6" t="s">
        <v>5</v>
      </c>
      <c r="K9316" s="7">
        <v>0</v>
      </c>
      <c r="L9316" s="7">
        <f>IFERROR(VLOOKUP(SiscoTable[[#This Row],[Código]],Hoja2!A:B,2,0)*SiscoTable[[#This Row],[Provta(Uns)]],0)</f>
        <v>0</v>
      </c>
      <c r="M9316" s="7">
        <v>0</v>
      </c>
      <c r="N9316" s="7">
        <v>0</v>
      </c>
      <c r="O9316" s="7">
        <f>IFERROR(VLOOKUP(SiscoTable[[#This Row],[Código]],Hoja2!A:B,2,0)*SiscoTable[[#This Row],[Stock_actual]],0)</f>
        <v>0</v>
      </c>
      <c r="P9316" s="6" t="s">
        <v>7</v>
      </c>
      <c r="Q9316" s="7">
        <v>0</v>
      </c>
      <c r="R9316" s="7">
        <v>0</v>
      </c>
      <c r="S9316" s="7" t="s">
        <v>11927</v>
      </c>
      <c r="BI9316"/>
      <c r="BJ9316"/>
    </row>
    <row r="9317" spans="2:62" x14ac:dyDescent="0.4">
      <c r="B9317" s="1">
        <v>32506</v>
      </c>
      <c r="C9317" s="6" t="s">
        <v>8</v>
      </c>
      <c r="D9317" s="6" t="s">
        <v>8</v>
      </c>
      <c r="E9317" s="6" t="s">
        <v>469</v>
      </c>
      <c r="F9317" s="6" t="s">
        <v>59</v>
      </c>
      <c r="G9317" s="6" t="s">
        <v>59</v>
      </c>
      <c r="H9317" s="6" t="s">
        <v>976</v>
      </c>
      <c r="I9317" s="6" t="s">
        <v>1006</v>
      </c>
      <c r="J9317" s="6" t="s">
        <v>5</v>
      </c>
      <c r="K9317" s="7">
        <v>0</v>
      </c>
      <c r="L9317" s="7">
        <f>IFERROR(VLOOKUP(SiscoTable[[#This Row],[Código]],Hoja2!A:B,2,0)*SiscoTable[[#This Row],[Provta(Uns)]],0)</f>
        <v>0</v>
      </c>
      <c r="M9317" s="7">
        <v>0</v>
      </c>
      <c r="N9317" s="7">
        <v>0</v>
      </c>
      <c r="O9317" s="7">
        <f>IFERROR(VLOOKUP(SiscoTable[[#This Row],[Código]],Hoja2!A:B,2,0)*SiscoTable[[#This Row],[Stock_actual]],0)</f>
        <v>0</v>
      </c>
      <c r="P9317" s="6" t="s">
        <v>7</v>
      </c>
      <c r="Q9317" s="7">
        <v>0</v>
      </c>
      <c r="R9317" s="7">
        <v>0</v>
      </c>
      <c r="S9317" s="7" t="s">
        <v>11927</v>
      </c>
      <c r="BI9317"/>
      <c r="BJ9317"/>
    </row>
    <row r="9318" spans="2:62" x14ac:dyDescent="0.4">
      <c r="B9318" s="1">
        <v>32507</v>
      </c>
      <c r="C9318" s="6" t="s">
        <v>30</v>
      </c>
      <c r="D9318" s="6" t="s">
        <v>8</v>
      </c>
      <c r="E9318" s="6" t="s">
        <v>469</v>
      </c>
      <c r="F9318" s="6" t="s">
        <v>59</v>
      </c>
      <c r="G9318" s="6" t="s">
        <v>59</v>
      </c>
      <c r="H9318" s="6" t="s">
        <v>976</v>
      </c>
      <c r="I9318" s="6" t="s">
        <v>975</v>
      </c>
      <c r="J9318" s="6" t="s">
        <v>5</v>
      </c>
      <c r="K9318" s="7">
        <v>8.5</v>
      </c>
      <c r="L9318" s="7">
        <f>IFERROR(VLOOKUP(SiscoTable[[#This Row],[Código]],Hoja2!A:B,2,0)*SiscoTable[[#This Row],[Provta(Uns)]],0)</f>
        <v>89.25</v>
      </c>
      <c r="M9318" s="7">
        <v>0</v>
      </c>
      <c r="N9318" s="7">
        <v>45</v>
      </c>
      <c r="O9318" s="7">
        <f>IFERROR(VLOOKUP(SiscoTable[[#This Row],[Código]],Hoja2!A:B,2,0)*SiscoTable[[#This Row],[Stock_actual]],0)</f>
        <v>472.5</v>
      </c>
      <c r="P9318" s="6" t="s">
        <v>977</v>
      </c>
      <c r="Q9318" s="7">
        <v>9</v>
      </c>
      <c r="R9318" s="7">
        <v>0</v>
      </c>
      <c r="S9318" s="7" t="s">
        <v>11927</v>
      </c>
      <c r="BI9318"/>
      <c r="BJ9318"/>
    </row>
    <row r="9319" spans="2:62" x14ac:dyDescent="0.4">
      <c r="B9319" s="1">
        <v>32508</v>
      </c>
      <c r="C9319" s="6" t="s">
        <v>8</v>
      </c>
      <c r="D9319" s="6" t="s">
        <v>8</v>
      </c>
      <c r="E9319" s="6" t="s">
        <v>469</v>
      </c>
      <c r="F9319" s="6" t="s">
        <v>59</v>
      </c>
      <c r="G9319" s="6" t="s">
        <v>59</v>
      </c>
      <c r="H9319" s="6" t="s">
        <v>976</v>
      </c>
      <c r="I9319" s="6" t="s">
        <v>1007</v>
      </c>
      <c r="J9319" s="6" t="s">
        <v>5</v>
      </c>
      <c r="K9319" s="7">
        <v>5.67</v>
      </c>
      <c r="L9319" s="7">
        <f>IFERROR(VLOOKUP(SiscoTable[[#This Row],[Código]],Hoja2!A:B,2,0)*SiscoTable[[#This Row],[Provta(Uns)]],0)</f>
        <v>59.534999999999997</v>
      </c>
      <c r="M9319" s="7">
        <v>0</v>
      </c>
      <c r="N9319" s="7">
        <v>26</v>
      </c>
      <c r="O9319" s="7">
        <f>IFERROR(VLOOKUP(SiscoTable[[#This Row],[Código]],Hoja2!A:B,2,0)*SiscoTable[[#This Row],[Stock_actual]],0)</f>
        <v>273</v>
      </c>
      <c r="P9319" s="6" t="s">
        <v>1008</v>
      </c>
      <c r="Q9319" s="7">
        <v>6</v>
      </c>
      <c r="R9319" s="7">
        <v>0</v>
      </c>
      <c r="S9319" s="7" t="s">
        <v>11927</v>
      </c>
      <c r="BI9319"/>
      <c r="BJ9319"/>
    </row>
    <row r="9320" spans="2:62" x14ac:dyDescent="0.4">
      <c r="B9320" s="1">
        <v>32509</v>
      </c>
      <c r="C9320" s="6" t="s">
        <v>8</v>
      </c>
      <c r="D9320" s="6" t="s">
        <v>8</v>
      </c>
      <c r="E9320" s="6" t="s">
        <v>469</v>
      </c>
      <c r="F9320" s="6" t="s">
        <v>59</v>
      </c>
      <c r="G9320" s="6" t="s">
        <v>59</v>
      </c>
      <c r="H9320" s="6" t="s">
        <v>976</v>
      </c>
      <c r="I9320" s="6" t="s">
        <v>1009</v>
      </c>
      <c r="J9320" s="6" t="s">
        <v>5</v>
      </c>
      <c r="K9320" s="7">
        <v>4.17</v>
      </c>
      <c r="L9320" s="7">
        <f>IFERROR(VLOOKUP(SiscoTable[[#This Row],[Código]],Hoja2!A:B,2,0)*SiscoTable[[#This Row],[Provta(Uns)]],0)</f>
        <v>43.784999999999997</v>
      </c>
      <c r="M9320" s="7">
        <v>0</v>
      </c>
      <c r="N9320" s="7">
        <v>11</v>
      </c>
      <c r="O9320" s="7">
        <f>IFERROR(VLOOKUP(SiscoTable[[#This Row],[Código]],Hoja2!A:B,2,0)*SiscoTable[[#This Row],[Stock_actual]],0)</f>
        <v>115.5</v>
      </c>
      <c r="P9320" s="6" t="s">
        <v>592</v>
      </c>
      <c r="Q9320" s="7">
        <v>5</v>
      </c>
      <c r="R9320" s="7">
        <v>0</v>
      </c>
      <c r="S9320" s="7" t="s">
        <v>11927</v>
      </c>
      <c r="BI9320"/>
      <c r="BJ9320"/>
    </row>
    <row r="9321" spans="2:62" x14ac:dyDescent="0.4">
      <c r="B9321" s="1">
        <v>32510</v>
      </c>
      <c r="C9321" s="6" t="s">
        <v>8</v>
      </c>
      <c r="D9321" s="6" t="s">
        <v>8</v>
      </c>
      <c r="E9321" s="6" t="s">
        <v>469</v>
      </c>
      <c r="F9321" s="6" t="s">
        <v>59</v>
      </c>
      <c r="G9321" s="6" t="s">
        <v>59</v>
      </c>
      <c r="H9321" s="6" t="s">
        <v>976</v>
      </c>
      <c r="I9321" s="6" t="s">
        <v>1010</v>
      </c>
      <c r="J9321" s="6" t="s">
        <v>5</v>
      </c>
      <c r="K9321" s="7">
        <v>0</v>
      </c>
      <c r="L9321" s="7">
        <f>IFERROR(VLOOKUP(SiscoTable[[#This Row],[Código]],Hoja2!A:B,2,0)*SiscoTable[[#This Row],[Provta(Uns)]],0)</f>
        <v>0</v>
      </c>
      <c r="M9321" s="7">
        <v>0</v>
      </c>
      <c r="N9321" s="7">
        <v>0</v>
      </c>
      <c r="O9321" s="7">
        <f>IFERROR(VLOOKUP(SiscoTable[[#This Row],[Código]],Hoja2!A:B,2,0)*SiscoTable[[#This Row],[Stock_actual]],0)</f>
        <v>0</v>
      </c>
      <c r="P9321" s="6" t="s">
        <v>7</v>
      </c>
      <c r="Q9321" s="7">
        <v>0</v>
      </c>
      <c r="R9321" s="7">
        <v>0</v>
      </c>
      <c r="S9321" s="7" t="s">
        <v>11927</v>
      </c>
      <c r="BI9321"/>
      <c r="BJ9321"/>
    </row>
    <row r="9322" spans="2:62" x14ac:dyDescent="0.4">
      <c r="B9322" s="1">
        <v>32511</v>
      </c>
      <c r="C9322" s="6" t="s">
        <v>8</v>
      </c>
      <c r="D9322" s="6" t="s">
        <v>8</v>
      </c>
      <c r="E9322" s="6" t="s">
        <v>469</v>
      </c>
      <c r="F9322" s="6" t="s">
        <v>59</v>
      </c>
      <c r="G9322" s="6" t="s">
        <v>59</v>
      </c>
      <c r="H9322" s="6" t="s">
        <v>976</v>
      </c>
      <c r="I9322" s="6" t="s">
        <v>1011</v>
      </c>
      <c r="J9322" s="6" t="s">
        <v>5</v>
      </c>
      <c r="K9322" s="7">
        <v>5.67</v>
      </c>
      <c r="L9322" s="7">
        <f>IFERROR(VLOOKUP(SiscoTable[[#This Row],[Código]],Hoja2!A:B,2,0)*SiscoTable[[#This Row],[Provta(Uns)]],0)</f>
        <v>33.453000000000003</v>
      </c>
      <c r="M9322" s="7">
        <v>0</v>
      </c>
      <c r="N9322" s="7">
        <v>50</v>
      </c>
      <c r="O9322" s="7">
        <f>IFERROR(VLOOKUP(SiscoTable[[#This Row],[Código]],Hoja2!A:B,2,0)*SiscoTable[[#This Row],[Stock_actual]],0)</f>
        <v>295</v>
      </c>
      <c r="P9322" s="6" t="s">
        <v>1012</v>
      </c>
      <c r="Q9322" s="7">
        <v>6</v>
      </c>
      <c r="R9322" s="7">
        <v>0</v>
      </c>
      <c r="S9322" s="7" t="s">
        <v>11927</v>
      </c>
      <c r="BI9322"/>
      <c r="BJ9322"/>
    </row>
    <row r="9323" spans="2:62" x14ac:dyDescent="0.4">
      <c r="B9323" s="1">
        <v>32512</v>
      </c>
      <c r="C9323" s="6" t="s">
        <v>8</v>
      </c>
      <c r="D9323" s="6" t="s">
        <v>8</v>
      </c>
      <c r="E9323" s="6" t="s">
        <v>469</v>
      </c>
      <c r="F9323" s="6" t="s">
        <v>59</v>
      </c>
      <c r="G9323" s="6" t="s">
        <v>59</v>
      </c>
      <c r="H9323" s="6" t="s">
        <v>976</v>
      </c>
      <c r="I9323" s="6" t="s">
        <v>1013</v>
      </c>
      <c r="J9323" s="6" t="s">
        <v>5</v>
      </c>
      <c r="K9323" s="7">
        <v>7</v>
      </c>
      <c r="L9323" s="7">
        <f>IFERROR(VLOOKUP(SiscoTable[[#This Row],[Código]],Hoja2!A:B,2,0)*SiscoTable[[#This Row],[Provta(Uns)]],0)</f>
        <v>41.300000000000004</v>
      </c>
      <c r="M9323" s="7">
        <v>0</v>
      </c>
      <c r="N9323" s="7">
        <v>42</v>
      </c>
      <c r="O9323" s="7">
        <f>IFERROR(VLOOKUP(SiscoTable[[#This Row],[Código]],Hoja2!A:B,2,0)*SiscoTable[[#This Row],[Stock_actual]],0)</f>
        <v>247.8</v>
      </c>
      <c r="P9323" s="6" t="s">
        <v>1014</v>
      </c>
      <c r="Q9323" s="7">
        <v>8</v>
      </c>
      <c r="R9323" s="7">
        <v>0</v>
      </c>
      <c r="S9323" s="7" t="s">
        <v>11927</v>
      </c>
      <c r="BI9323"/>
      <c r="BJ9323"/>
    </row>
    <row r="9324" spans="2:62" x14ac:dyDescent="0.4">
      <c r="B9324" s="1">
        <v>32513</v>
      </c>
      <c r="C9324" s="6" t="s">
        <v>8</v>
      </c>
      <c r="D9324" s="6" t="s">
        <v>8</v>
      </c>
      <c r="E9324" s="6" t="s">
        <v>3268</v>
      </c>
      <c r="F9324" s="6" t="s">
        <v>3269</v>
      </c>
      <c r="G9324" s="6" t="s">
        <v>3479</v>
      </c>
      <c r="H9324" s="6" t="s">
        <v>3630</v>
      </c>
      <c r="I9324" s="6" t="s">
        <v>3681</v>
      </c>
      <c r="J9324" s="6" t="s">
        <v>5</v>
      </c>
      <c r="K9324" s="7">
        <v>3.33</v>
      </c>
      <c r="L9324" s="7">
        <f>IFERROR(VLOOKUP(SiscoTable[[#This Row],[Código]],Hoja2!A:B,2,0)*SiscoTable[[#This Row],[Provta(Uns)]],0)</f>
        <v>9.99</v>
      </c>
      <c r="M9324" s="7">
        <v>60</v>
      </c>
      <c r="N9324" s="7">
        <v>0</v>
      </c>
      <c r="O9324" s="7">
        <f>IFERROR(VLOOKUP(SiscoTable[[#This Row],[Código]],Hoja2!A:B,2,0)*SiscoTable[[#This Row],[Stock_actual]],0)</f>
        <v>0</v>
      </c>
      <c r="P9324" s="6" t="s">
        <v>7</v>
      </c>
      <c r="Q9324" s="7">
        <v>4</v>
      </c>
      <c r="R9324" s="7">
        <v>0</v>
      </c>
      <c r="S9324" s="7" t="s">
        <v>11928</v>
      </c>
      <c r="BI9324"/>
      <c r="BJ9324"/>
    </row>
    <row r="9325" spans="2:62" x14ac:dyDescent="0.4">
      <c r="B9325" s="1">
        <v>32514</v>
      </c>
      <c r="C9325" s="6" t="s">
        <v>8</v>
      </c>
      <c r="D9325" s="6" t="s">
        <v>8</v>
      </c>
      <c r="E9325" s="6" t="s">
        <v>3268</v>
      </c>
      <c r="F9325" s="6" t="s">
        <v>3269</v>
      </c>
      <c r="G9325" s="6" t="s">
        <v>3479</v>
      </c>
      <c r="H9325" s="6" t="s">
        <v>3630</v>
      </c>
      <c r="I9325" s="6" t="s">
        <v>3682</v>
      </c>
      <c r="J9325" s="6" t="s">
        <v>5</v>
      </c>
      <c r="K9325" s="7">
        <v>1.67</v>
      </c>
      <c r="L9325" s="7">
        <f>IFERROR(VLOOKUP(SiscoTable[[#This Row],[Código]],Hoja2!A:B,2,0)*SiscoTable[[#This Row],[Provta(Uns)]],0)</f>
        <v>9.3519999999999985</v>
      </c>
      <c r="M9325" s="7">
        <v>40</v>
      </c>
      <c r="N9325" s="7">
        <v>0</v>
      </c>
      <c r="O9325" s="7">
        <f>IFERROR(VLOOKUP(SiscoTable[[#This Row],[Código]],Hoja2!A:B,2,0)*SiscoTable[[#This Row],[Stock_actual]],0)</f>
        <v>0</v>
      </c>
      <c r="P9325" s="6" t="s">
        <v>7</v>
      </c>
      <c r="Q9325" s="7">
        <v>2</v>
      </c>
      <c r="R9325" s="7">
        <v>0</v>
      </c>
      <c r="S9325" s="7" t="s">
        <v>11928</v>
      </c>
      <c r="BI9325"/>
      <c r="BJ9325"/>
    </row>
    <row r="9326" spans="2:62" x14ac:dyDescent="0.4">
      <c r="B9326" s="1">
        <v>32515</v>
      </c>
      <c r="C9326" s="6" t="s">
        <v>8</v>
      </c>
      <c r="D9326" s="6" t="s">
        <v>8</v>
      </c>
      <c r="E9326" s="6" t="s">
        <v>3268</v>
      </c>
      <c r="F9326" s="6" t="s">
        <v>3269</v>
      </c>
      <c r="G9326" s="6" t="s">
        <v>3479</v>
      </c>
      <c r="H9326" s="6" t="s">
        <v>3630</v>
      </c>
      <c r="I9326" s="6" t="s">
        <v>3683</v>
      </c>
      <c r="J9326" s="6" t="s">
        <v>5</v>
      </c>
      <c r="K9326" s="7">
        <v>0</v>
      </c>
      <c r="L9326" s="7">
        <f>IFERROR(VLOOKUP(SiscoTable[[#This Row],[Código]],Hoja2!A:B,2,0)*SiscoTable[[#This Row],[Provta(Uns)]],0)</f>
        <v>0</v>
      </c>
      <c r="M9326" s="7">
        <v>0</v>
      </c>
      <c r="N9326" s="7">
        <v>0</v>
      </c>
      <c r="O9326" s="7">
        <f>IFERROR(VLOOKUP(SiscoTable[[#This Row],[Código]],Hoja2!A:B,2,0)*SiscoTable[[#This Row],[Stock_actual]],0)</f>
        <v>0</v>
      </c>
      <c r="P9326" s="6" t="s">
        <v>7</v>
      </c>
      <c r="Q9326" s="7">
        <v>0</v>
      </c>
      <c r="R9326" s="7">
        <v>0</v>
      </c>
      <c r="S9326" s="7" t="s">
        <v>11928</v>
      </c>
      <c r="BI9326"/>
      <c r="BJ9326"/>
    </row>
    <row r="9327" spans="2:62" x14ac:dyDescent="0.4">
      <c r="B9327" s="1">
        <v>32516</v>
      </c>
      <c r="C9327" s="6" t="s">
        <v>30</v>
      </c>
      <c r="D9327" s="6" t="s">
        <v>30</v>
      </c>
      <c r="E9327" s="6" t="s">
        <v>3268</v>
      </c>
      <c r="F9327" s="6" t="s">
        <v>8283</v>
      </c>
      <c r="G9327" s="6" t="s">
        <v>8321</v>
      </c>
      <c r="H9327" s="6" t="s">
        <v>1053</v>
      </c>
      <c r="I9327" s="6" t="s">
        <v>8392</v>
      </c>
      <c r="J9327" s="6" t="s">
        <v>5</v>
      </c>
      <c r="K9327" s="7">
        <v>39.5</v>
      </c>
      <c r="L9327" s="7">
        <f>IFERROR(VLOOKUP(SiscoTable[[#This Row],[Código]],Hoja2!A:B,2,0)*SiscoTable[[#This Row],[Provta(Uns)]],0)</f>
        <v>193.55</v>
      </c>
      <c r="M9327" s="7">
        <v>0</v>
      </c>
      <c r="N9327" s="7">
        <v>287</v>
      </c>
      <c r="O9327" s="7">
        <f>IFERROR(VLOOKUP(SiscoTable[[#This Row],[Código]],Hoja2!A:B,2,0)*SiscoTable[[#This Row],[Stock_actual]],0)</f>
        <v>1406.3000000000002</v>
      </c>
      <c r="P9327" s="6" t="s">
        <v>2719</v>
      </c>
      <c r="Q9327" s="7">
        <v>44</v>
      </c>
      <c r="R9327" s="7">
        <v>0</v>
      </c>
      <c r="S9327" s="7" t="s">
        <v>11928</v>
      </c>
      <c r="BI9327"/>
      <c r="BJ9327"/>
    </row>
    <row r="9328" spans="2:62" x14ac:dyDescent="0.4">
      <c r="B9328" s="1">
        <v>32517</v>
      </c>
      <c r="C9328" s="6" t="s">
        <v>8</v>
      </c>
      <c r="D9328" s="6" t="s">
        <v>8</v>
      </c>
      <c r="E9328" s="6" t="s">
        <v>3268</v>
      </c>
      <c r="F9328" s="6" t="s">
        <v>3269</v>
      </c>
      <c r="G9328" s="6" t="s">
        <v>3479</v>
      </c>
      <c r="H9328" s="6" t="s">
        <v>3630</v>
      </c>
      <c r="I9328" s="6" t="s">
        <v>3684</v>
      </c>
      <c r="J9328" s="6" t="s">
        <v>5</v>
      </c>
      <c r="K9328" s="7">
        <v>3.33</v>
      </c>
      <c r="L9328" s="7">
        <f>IFERROR(VLOOKUP(SiscoTable[[#This Row],[Código]],Hoja2!A:B,2,0)*SiscoTable[[#This Row],[Provta(Uns)]],0)</f>
        <v>10.656000000000001</v>
      </c>
      <c r="M9328" s="7">
        <v>60</v>
      </c>
      <c r="N9328" s="7">
        <v>0</v>
      </c>
      <c r="O9328" s="7">
        <f>IFERROR(VLOOKUP(SiscoTable[[#This Row],[Código]],Hoja2!A:B,2,0)*SiscoTable[[#This Row],[Stock_actual]],0)</f>
        <v>0</v>
      </c>
      <c r="P9328" s="6" t="s">
        <v>7</v>
      </c>
      <c r="Q9328" s="7">
        <v>4</v>
      </c>
      <c r="R9328" s="7">
        <v>0</v>
      </c>
      <c r="S9328" s="7" t="s">
        <v>11928</v>
      </c>
      <c r="BI9328"/>
      <c r="BJ9328"/>
    </row>
    <row r="9329" spans="2:62" x14ac:dyDescent="0.4">
      <c r="B9329" s="1">
        <v>32518</v>
      </c>
      <c r="C9329" s="6" t="s">
        <v>8</v>
      </c>
      <c r="D9329" s="6" t="s">
        <v>8</v>
      </c>
      <c r="E9329" s="6" t="s">
        <v>3268</v>
      </c>
      <c r="F9329" s="6" t="s">
        <v>6803</v>
      </c>
      <c r="G9329" s="6" t="s">
        <v>7041</v>
      </c>
      <c r="H9329" s="6" t="s">
        <v>7132</v>
      </c>
      <c r="I9329" s="6" t="s">
        <v>7166</v>
      </c>
      <c r="J9329" s="6" t="s">
        <v>5</v>
      </c>
      <c r="K9329" s="7">
        <v>0</v>
      </c>
      <c r="L9329" s="7">
        <f>IFERROR(VLOOKUP(SiscoTable[[#This Row],[Código]],Hoja2!A:B,2,0)*SiscoTable[[#This Row],[Provta(Uns)]],0)</f>
        <v>0</v>
      </c>
      <c r="M9329" s="7">
        <v>0</v>
      </c>
      <c r="N9329" s="7">
        <v>0</v>
      </c>
      <c r="O9329" s="7">
        <f>IFERROR(VLOOKUP(SiscoTable[[#This Row],[Código]],Hoja2!A:B,2,0)*SiscoTable[[#This Row],[Stock_actual]],0)</f>
        <v>0</v>
      </c>
      <c r="P9329" s="6" t="s">
        <v>7</v>
      </c>
      <c r="Q9329" s="7">
        <v>0</v>
      </c>
      <c r="R9329" s="7">
        <v>0</v>
      </c>
      <c r="S9329" s="7" t="s">
        <v>11925</v>
      </c>
      <c r="BI9329"/>
      <c r="BJ9329"/>
    </row>
    <row r="9330" spans="2:62" x14ac:dyDescent="0.4">
      <c r="B9330" s="1">
        <v>32519</v>
      </c>
      <c r="C9330" s="6" t="s">
        <v>8</v>
      </c>
      <c r="D9330" s="6" t="s">
        <v>8</v>
      </c>
      <c r="E9330" s="6" t="s">
        <v>3268</v>
      </c>
      <c r="F9330" s="6" t="s">
        <v>6803</v>
      </c>
      <c r="G9330" s="6" t="s">
        <v>7041</v>
      </c>
      <c r="H9330" s="6" t="s">
        <v>7132</v>
      </c>
      <c r="I9330" s="6" t="s">
        <v>7167</v>
      </c>
      <c r="J9330" s="6" t="s">
        <v>5</v>
      </c>
      <c r="K9330" s="7">
        <v>0</v>
      </c>
      <c r="L9330" s="7">
        <f>IFERROR(VLOOKUP(SiscoTable[[#This Row],[Código]],Hoja2!A:B,2,0)*SiscoTable[[#This Row],[Provta(Uns)]],0)</f>
        <v>0</v>
      </c>
      <c r="M9330" s="7">
        <v>0</v>
      </c>
      <c r="N9330" s="7">
        <v>0</v>
      </c>
      <c r="O9330" s="7">
        <f>IFERROR(VLOOKUP(SiscoTable[[#This Row],[Código]],Hoja2!A:B,2,0)*SiscoTable[[#This Row],[Stock_actual]],0)</f>
        <v>0</v>
      </c>
      <c r="P9330" s="6" t="s">
        <v>7</v>
      </c>
      <c r="Q9330" s="7">
        <v>0</v>
      </c>
      <c r="R9330" s="7">
        <v>0</v>
      </c>
      <c r="S9330" s="7" t="s">
        <v>11925</v>
      </c>
      <c r="BI9330"/>
      <c r="BJ9330"/>
    </row>
    <row r="9331" spans="2:62" x14ac:dyDescent="0.4">
      <c r="B9331" s="1">
        <v>32520</v>
      </c>
      <c r="C9331" s="6" t="s">
        <v>8</v>
      </c>
      <c r="D9331" s="6" t="s">
        <v>8</v>
      </c>
      <c r="E9331" s="6" t="s">
        <v>3268</v>
      </c>
      <c r="F9331" s="6" t="s">
        <v>6803</v>
      </c>
      <c r="G9331" s="6" t="s">
        <v>6852</v>
      </c>
      <c r="H9331" s="6" t="s">
        <v>6899</v>
      </c>
      <c r="I9331" s="6" t="s">
        <v>6910</v>
      </c>
      <c r="J9331" s="6" t="s">
        <v>5</v>
      </c>
      <c r="K9331" s="7">
        <v>0</v>
      </c>
      <c r="L9331" s="7">
        <f>IFERROR(VLOOKUP(SiscoTable[[#This Row],[Código]],Hoja2!A:B,2,0)*SiscoTable[[#This Row],[Provta(Uns)]],0)</f>
        <v>0</v>
      </c>
      <c r="M9331" s="7">
        <v>0</v>
      </c>
      <c r="N9331" s="7">
        <v>0</v>
      </c>
      <c r="O9331" s="7">
        <f>IFERROR(VLOOKUP(SiscoTable[[#This Row],[Código]],Hoja2!A:B,2,0)*SiscoTable[[#This Row],[Stock_actual]],0)</f>
        <v>0</v>
      </c>
      <c r="P9331" s="6" t="s">
        <v>7</v>
      </c>
      <c r="Q9331" s="7">
        <v>0</v>
      </c>
      <c r="R9331" s="7">
        <v>0</v>
      </c>
      <c r="S9331" s="7" t="s">
        <v>11925</v>
      </c>
      <c r="BI9331"/>
      <c r="BJ9331"/>
    </row>
    <row r="9332" spans="2:62" x14ac:dyDescent="0.4">
      <c r="B9332" s="1">
        <v>32521</v>
      </c>
      <c r="C9332" s="6" t="s">
        <v>8</v>
      </c>
      <c r="D9332" s="6" t="s">
        <v>8</v>
      </c>
      <c r="E9332" s="6" t="s">
        <v>3268</v>
      </c>
      <c r="F9332" s="6" t="s">
        <v>6803</v>
      </c>
      <c r="G9332" s="6" t="s">
        <v>6852</v>
      </c>
      <c r="H9332" s="6" t="s">
        <v>6899</v>
      </c>
      <c r="I9332" s="6" t="s">
        <v>6911</v>
      </c>
      <c r="J9332" s="6" t="s">
        <v>5</v>
      </c>
      <c r="K9332" s="7">
        <v>0</v>
      </c>
      <c r="L9332" s="7">
        <f>IFERROR(VLOOKUP(SiscoTable[[#This Row],[Código]],Hoja2!A:B,2,0)*SiscoTable[[#This Row],[Provta(Uns)]],0)</f>
        <v>0</v>
      </c>
      <c r="M9332" s="7">
        <v>0</v>
      </c>
      <c r="N9332" s="7">
        <v>0</v>
      </c>
      <c r="O9332" s="7">
        <f>IFERROR(VLOOKUP(SiscoTable[[#This Row],[Código]],Hoja2!A:B,2,0)*SiscoTable[[#This Row],[Stock_actual]],0)</f>
        <v>0</v>
      </c>
      <c r="P9332" s="6" t="s">
        <v>7</v>
      </c>
      <c r="Q9332" s="7">
        <v>0</v>
      </c>
      <c r="R9332" s="7">
        <v>0</v>
      </c>
      <c r="S9332" s="7" t="s">
        <v>11925</v>
      </c>
      <c r="BI9332"/>
      <c r="BJ9332"/>
    </row>
    <row r="9333" spans="2:62" x14ac:dyDescent="0.4">
      <c r="B9333" s="1">
        <v>32522</v>
      </c>
      <c r="C9333" s="6" t="s">
        <v>8</v>
      </c>
      <c r="D9333" s="6" t="s">
        <v>8</v>
      </c>
      <c r="E9333" s="6" t="s">
        <v>3268</v>
      </c>
      <c r="F9333" s="6" t="s">
        <v>6803</v>
      </c>
      <c r="G9333" s="6" t="s">
        <v>6852</v>
      </c>
      <c r="H9333" s="6" t="s">
        <v>6892</v>
      </c>
      <c r="I9333" s="6" t="s">
        <v>6912</v>
      </c>
      <c r="J9333" s="6" t="s">
        <v>5</v>
      </c>
      <c r="K9333" s="7">
        <v>0</v>
      </c>
      <c r="L9333" s="7">
        <f>IFERROR(VLOOKUP(SiscoTable[[#This Row],[Código]],Hoja2!A:B,2,0)*SiscoTable[[#This Row],[Provta(Uns)]],0)</f>
        <v>0</v>
      </c>
      <c r="M9333" s="7">
        <v>0</v>
      </c>
      <c r="N9333" s="7">
        <v>0</v>
      </c>
      <c r="O9333" s="7">
        <f>IFERROR(VLOOKUP(SiscoTable[[#This Row],[Código]],Hoja2!A:B,2,0)*SiscoTable[[#This Row],[Stock_actual]],0)</f>
        <v>0</v>
      </c>
      <c r="P9333" s="6" t="s">
        <v>7</v>
      </c>
      <c r="Q9333" s="7">
        <v>0</v>
      </c>
      <c r="R9333" s="7">
        <v>0</v>
      </c>
      <c r="S9333" s="7" t="s">
        <v>11925</v>
      </c>
      <c r="BI9333"/>
      <c r="BJ9333"/>
    </row>
    <row r="9334" spans="2:62" x14ac:dyDescent="0.4">
      <c r="B9334" s="1">
        <v>32523</v>
      </c>
      <c r="C9334" s="6" t="s">
        <v>30</v>
      </c>
      <c r="D9334" s="6" t="s">
        <v>30</v>
      </c>
      <c r="E9334" s="6" t="s">
        <v>469</v>
      </c>
      <c r="F9334" s="6" t="s">
        <v>1050</v>
      </c>
      <c r="G9334" s="6" t="s">
        <v>1309</v>
      </c>
      <c r="H9334" s="6" t="s">
        <v>1053</v>
      </c>
      <c r="I9334" s="6" t="s">
        <v>1445</v>
      </c>
      <c r="J9334" s="6" t="s">
        <v>5</v>
      </c>
      <c r="K9334" s="7">
        <v>52.67</v>
      </c>
      <c r="L9334" s="7">
        <f>IFERROR(VLOOKUP(SiscoTable[[#This Row],[Código]],Hoja2!A:B,2,0)*SiscoTable[[#This Row],[Provta(Uns)]],0)</f>
        <v>115.87400000000001</v>
      </c>
      <c r="M9334" s="7">
        <v>0</v>
      </c>
      <c r="N9334" s="7">
        <v>128</v>
      </c>
      <c r="O9334" s="7">
        <f>IFERROR(VLOOKUP(SiscoTable[[#This Row],[Código]],Hoja2!A:B,2,0)*SiscoTable[[#This Row],[Stock_actual]],0)</f>
        <v>281.60000000000002</v>
      </c>
      <c r="P9334" s="6" t="s">
        <v>600</v>
      </c>
      <c r="Q9334" s="7">
        <v>58</v>
      </c>
      <c r="R9334" s="7">
        <v>0</v>
      </c>
      <c r="S9334" s="7" t="s">
        <v>11927</v>
      </c>
      <c r="BI9334"/>
      <c r="BJ9334"/>
    </row>
    <row r="9335" spans="2:62" x14ac:dyDescent="0.4">
      <c r="B9335" s="1">
        <v>32524</v>
      </c>
      <c r="C9335" s="6" t="s">
        <v>30</v>
      </c>
      <c r="D9335" s="6" t="s">
        <v>8</v>
      </c>
      <c r="E9335" s="6" t="s">
        <v>0</v>
      </c>
      <c r="F9335" s="6" t="s">
        <v>175</v>
      </c>
      <c r="G9335" s="6" t="s">
        <v>176</v>
      </c>
      <c r="H9335" s="6" t="s">
        <v>4</v>
      </c>
      <c r="I9335" s="6" t="s">
        <v>184</v>
      </c>
      <c r="J9335" s="6" t="s">
        <v>5</v>
      </c>
      <c r="K9335" s="7">
        <v>56.67</v>
      </c>
      <c r="L9335" s="7">
        <f>IFERROR(VLOOKUP(SiscoTable[[#This Row],[Código]],Hoja2!A:B,2,0)*SiscoTable[[#This Row],[Provta(Uns)]],0)</f>
        <v>221.01300000000001</v>
      </c>
      <c r="M9335" s="7">
        <v>0</v>
      </c>
      <c r="N9335" s="7">
        <v>0</v>
      </c>
      <c r="O9335" s="7">
        <f>IFERROR(VLOOKUP(SiscoTable[[#This Row],[Código]],Hoja2!A:B,2,0)*SiscoTable[[#This Row],[Stock_actual]],0)</f>
        <v>0</v>
      </c>
      <c r="P9335" s="6" t="s">
        <v>7</v>
      </c>
      <c r="Q9335" s="7">
        <v>62</v>
      </c>
      <c r="R9335" s="7">
        <v>113.39999999999999</v>
      </c>
      <c r="S9335" s="7" t="s">
        <v>11923</v>
      </c>
      <c r="BI9335"/>
      <c r="BJ9335"/>
    </row>
    <row r="9336" spans="2:62" x14ac:dyDescent="0.4">
      <c r="B9336" s="1">
        <v>32525</v>
      </c>
      <c r="C9336" s="6" t="s">
        <v>8</v>
      </c>
      <c r="D9336" s="6" t="s">
        <v>8</v>
      </c>
      <c r="E9336" s="6" t="s">
        <v>3268</v>
      </c>
      <c r="F9336" s="6" t="s">
        <v>3269</v>
      </c>
      <c r="G9336" s="6" t="s">
        <v>634</v>
      </c>
      <c r="H9336" s="6" t="s">
        <v>4730</v>
      </c>
      <c r="I9336" s="6" t="s">
        <v>4958</v>
      </c>
      <c r="J9336" s="6" t="s">
        <v>5</v>
      </c>
      <c r="K9336" s="7">
        <v>5</v>
      </c>
      <c r="L9336" s="7">
        <f>IFERROR(VLOOKUP(SiscoTable[[#This Row],[Código]],Hoja2!A:B,2,0)*SiscoTable[[#This Row],[Provta(Uns)]],0)</f>
        <v>7</v>
      </c>
      <c r="M9336" s="7">
        <v>0</v>
      </c>
      <c r="N9336" s="7">
        <v>50</v>
      </c>
      <c r="O9336" s="7">
        <f>IFERROR(VLOOKUP(SiscoTable[[#This Row],[Código]],Hoja2!A:B,2,0)*SiscoTable[[#This Row],[Stock_actual]],0)</f>
        <v>70</v>
      </c>
      <c r="P9336" s="6" t="s">
        <v>240</v>
      </c>
      <c r="Q9336" s="7">
        <v>6</v>
      </c>
      <c r="R9336" s="7">
        <v>0</v>
      </c>
      <c r="S9336" s="7" t="s">
        <v>11927</v>
      </c>
      <c r="BI9336"/>
      <c r="BJ9336"/>
    </row>
    <row r="9337" spans="2:62" x14ac:dyDescent="0.4">
      <c r="B9337" s="1">
        <v>32526</v>
      </c>
      <c r="C9337" s="6" t="s">
        <v>8</v>
      </c>
      <c r="D9337" s="6" t="s">
        <v>8</v>
      </c>
      <c r="E9337" s="6" t="s">
        <v>469</v>
      </c>
      <c r="F9337" s="6" t="s">
        <v>59</v>
      </c>
      <c r="G9337" s="6" t="s">
        <v>59</v>
      </c>
      <c r="H9337" s="6" t="s">
        <v>976</v>
      </c>
      <c r="I9337" s="6" t="s">
        <v>1015</v>
      </c>
      <c r="J9337" s="6" t="s">
        <v>5</v>
      </c>
      <c r="K9337" s="7">
        <v>4.5</v>
      </c>
      <c r="L9337" s="7">
        <f>IFERROR(VLOOKUP(SiscoTable[[#This Row],[Código]],Hoja2!A:B,2,0)*SiscoTable[[#This Row],[Provta(Uns)]],0)</f>
        <v>9</v>
      </c>
      <c r="M9337" s="7">
        <v>0</v>
      </c>
      <c r="N9337" s="7">
        <v>33</v>
      </c>
      <c r="O9337" s="7">
        <f>IFERROR(VLOOKUP(SiscoTable[[#This Row],[Código]],Hoja2!A:B,2,0)*SiscoTable[[#This Row],[Stock_actual]],0)</f>
        <v>66</v>
      </c>
      <c r="P9337" s="6" t="s">
        <v>1016</v>
      </c>
      <c r="Q9337" s="7">
        <v>5</v>
      </c>
      <c r="R9337" s="7">
        <v>0</v>
      </c>
      <c r="S9337" s="7" t="s">
        <v>11927</v>
      </c>
      <c r="BI9337"/>
      <c r="BJ9337"/>
    </row>
    <row r="9338" spans="2:62" x14ac:dyDescent="0.4">
      <c r="B9338" s="1">
        <v>32527</v>
      </c>
      <c r="C9338" s="6" t="s">
        <v>8</v>
      </c>
      <c r="D9338" s="6" t="s">
        <v>8</v>
      </c>
      <c r="E9338" s="6" t="s">
        <v>469</v>
      </c>
      <c r="F9338" s="6" t="s">
        <v>59</v>
      </c>
      <c r="G9338" s="6" t="s">
        <v>59</v>
      </c>
      <c r="H9338" s="6" t="s">
        <v>976</v>
      </c>
      <c r="I9338" s="6" t="s">
        <v>1017</v>
      </c>
      <c r="J9338" s="6" t="s">
        <v>5</v>
      </c>
      <c r="K9338" s="7">
        <v>2</v>
      </c>
      <c r="L9338" s="7">
        <f>IFERROR(VLOOKUP(SiscoTable[[#This Row],[Código]],Hoja2!A:B,2,0)*SiscoTable[[#This Row],[Provta(Uns)]],0)</f>
        <v>8</v>
      </c>
      <c r="M9338" s="7">
        <v>12</v>
      </c>
      <c r="N9338" s="7">
        <v>12</v>
      </c>
      <c r="O9338" s="7">
        <f>IFERROR(VLOOKUP(SiscoTable[[#This Row],[Código]],Hoja2!A:B,2,0)*SiscoTable[[#This Row],[Stock_actual]],0)</f>
        <v>48</v>
      </c>
      <c r="P9338" s="6" t="s">
        <v>1014</v>
      </c>
      <c r="Q9338" s="7">
        <v>2</v>
      </c>
      <c r="R9338" s="7">
        <v>0</v>
      </c>
      <c r="S9338" s="7" t="s">
        <v>11927</v>
      </c>
      <c r="BI9338"/>
      <c r="BJ9338"/>
    </row>
    <row r="9339" spans="2:62" x14ac:dyDescent="0.4">
      <c r="B9339" s="1">
        <v>32528</v>
      </c>
      <c r="C9339" s="6" t="s">
        <v>8</v>
      </c>
      <c r="D9339" s="6" t="s">
        <v>8</v>
      </c>
      <c r="E9339" s="6" t="s">
        <v>469</v>
      </c>
      <c r="F9339" s="6" t="s">
        <v>59</v>
      </c>
      <c r="G9339" s="6" t="s">
        <v>59</v>
      </c>
      <c r="H9339" s="6" t="s">
        <v>976</v>
      </c>
      <c r="I9339" s="6" t="s">
        <v>1018</v>
      </c>
      <c r="J9339" s="6" t="s">
        <v>5</v>
      </c>
      <c r="K9339" s="7">
        <v>4.17</v>
      </c>
      <c r="L9339" s="7">
        <f>IFERROR(VLOOKUP(SiscoTable[[#This Row],[Código]],Hoja2!A:B,2,0)*SiscoTable[[#This Row],[Provta(Uns)]],0)</f>
        <v>9.1740000000000013</v>
      </c>
      <c r="M9339" s="7">
        <v>0</v>
      </c>
      <c r="N9339" s="7">
        <v>35</v>
      </c>
      <c r="O9339" s="7">
        <f>IFERROR(VLOOKUP(SiscoTable[[#This Row],[Código]],Hoja2!A:B,2,0)*SiscoTable[[#This Row],[Stock_actual]],0)</f>
        <v>77</v>
      </c>
      <c r="P9339" s="6" t="s">
        <v>1019</v>
      </c>
      <c r="Q9339" s="7">
        <v>5</v>
      </c>
      <c r="R9339" s="7">
        <v>0</v>
      </c>
      <c r="S9339" s="7" t="s">
        <v>11927</v>
      </c>
      <c r="BI9339"/>
      <c r="BJ9339"/>
    </row>
    <row r="9340" spans="2:62" x14ac:dyDescent="0.4">
      <c r="B9340" s="1">
        <v>32529</v>
      </c>
      <c r="C9340" s="6" t="s">
        <v>8</v>
      </c>
      <c r="D9340" s="6" t="s">
        <v>8</v>
      </c>
      <c r="E9340" s="6" t="s">
        <v>469</v>
      </c>
      <c r="F9340" s="6" t="s">
        <v>59</v>
      </c>
      <c r="G9340" s="6" t="s">
        <v>59</v>
      </c>
      <c r="H9340" s="6" t="s">
        <v>976</v>
      </c>
      <c r="I9340" s="6" t="s">
        <v>1020</v>
      </c>
      <c r="J9340" s="6" t="s">
        <v>5</v>
      </c>
      <c r="K9340" s="7">
        <v>1.17</v>
      </c>
      <c r="L9340" s="7">
        <f>IFERROR(VLOOKUP(SiscoTable[[#This Row],[Código]],Hoja2!A:B,2,0)*SiscoTable[[#This Row],[Provta(Uns)]],0)</f>
        <v>2.5739999999999998</v>
      </c>
      <c r="M9340" s="7">
        <v>0</v>
      </c>
      <c r="N9340" s="7">
        <v>23</v>
      </c>
      <c r="O9340" s="7">
        <f>IFERROR(VLOOKUP(SiscoTable[[#This Row],[Código]],Hoja2!A:B,2,0)*SiscoTable[[#This Row],[Stock_actual]],0)</f>
        <v>50.6</v>
      </c>
      <c r="P9340" s="6" t="s">
        <v>1021</v>
      </c>
      <c r="Q9340" s="7">
        <v>1</v>
      </c>
      <c r="R9340" s="7">
        <v>0</v>
      </c>
      <c r="S9340" s="7" t="s">
        <v>11927</v>
      </c>
      <c r="BI9340"/>
      <c r="BJ9340"/>
    </row>
    <row r="9341" spans="2:62" x14ac:dyDescent="0.4">
      <c r="B9341" s="1">
        <v>32530</v>
      </c>
      <c r="C9341" s="6" t="s">
        <v>8</v>
      </c>
      <c r="D9341" s="6" t="s">
        <v>8</v>
      </c>
      <c r="E9341" s="6" t="s">
        <v>469</v>
      </c>
      <c r="F9341" s="6" t="s">
        <v>59</v>
      </c>
      <c r="G9341" s="6" t="s">
        <v>59</v>
      </c>
      <c r="H9341" s="6" t="s">
        <v>976</v>
      </c>
      <c r="I9341" s="6" t="s">
        <v>1022</v>
      </c>
      <c r="J9341" s="6" t="s">
        <v>5</v>
      </c>
      <c r="K9341" s="7">
        <v>4.5</v>
      </c>
      <c r="L9341" s="7">
        <f>IFERROR(VLOOKUP(SiscoTable[[#This Row],[Código]],Hoja2!A:B,2,0)*SiscoTable[[#This Row],[Provta(Uns)]],0)</f>
        <v>8.1</v>
      </c>
      <c r="M9341" s="7">
        <v>0</v>
      </c>
      <c r="N9341" s="7">
        <v>3</v>
      </c>
      <c r="O9341" s="7">
        <f>IFERROR(VLOOKUP(SiscoTable[[#This Row],[Código]],Hoja2!A:B,2,0)*SiscoTable[[#This Row],[Stock_actual]],0)</f>
        <v>5.4</v>
      </c>
      <c r="P9341" s="6" t="s">
        <v>218</v>
      </c>
      <c r="Q9341" s="7">
        <v>5</v>
      </c>
      <c r="R9341" s="7">
        <v>9</v>
      </c>
      <c r="S9341" s="7" t="s">
        <v>11927</v>
      </c>
      <c r="BI9341"/>
      <c r="BJ9341"/>
    </row>
    <row r="9342" spans="2:62" x14ac:dyDescent="0.4">
      <c r="B9342" s="1">
        <v>32531</v>
      </c>
      <c r="C9342" s="6" t="s">
        <v>8</v>
      </c>
      <c r="D9342" s="6" t="s">
        <v>8</v>
      </c>
      <c r="E9342" s="6" t="s">
        <v>469</v>
      </c>
      <c r="F9342" s="6" t="s">
        <v>59</v>
      </c>
      <c r="G9342" s="6" t="s">
        <v>59</v>
      </c>
      <c r="H9342" s="6" t="s">
        <v>976</v>
      </c>
      <c r="I9342" s="6" t="s">
        <v>1023</v>
      </c>
      <c r="J9342" s="6" t="s">
        <v>5</v>
      </c>
      <c r="K9342" s="7">
        <v>4.17</v>
      </c>
      <c r="L9342" s="7">
        <f>IFERROR(VLOOKUP(SiscoTable[[#This Row],[Código]],Hoja2!A:B,2,0)*SiscoTable[[#This Row],[Provta(Uns)]],0)</f>
        <v>7.5060000000000002</v>
      </c>
      <c r="M9342" s="7">
        <v>0</v>
      </c>
      <c r="N9342" s="7">
        <v>5</v>
      </c>
      <c r="O9342" s="7">
        <f>IFERROR(VLOOKUP(SiscoTable[[#This Row],[Código]],Hoja2!A:B,2,0)*SiscoTable[[#This Row],[Stock_actual]],0)</f>
        <v>9</v>
      </c>
      <c r="P9342" s="6" t="s">
        <v>115</v>
      </c>
      <c r="Q9342" s="7">
        <v>5</v>
      </c>
      <c r="R9342" s="7">
        <v>8.4400000000000013</v>
      </c>
      <c r="S9342" s="7" t="s">
        <v>11927</v>
      </c>
      <c r="BI9342"/>
      <c r="BJ9342"/>
    </row>
    <row r="9343" spans="2:62" x14ac:dyDescent="0.4">
      <c r="B9343" s="1">
        <v>32532</v>
      </c>
      <c r="C9343" s="6" t="s">
        <v>8</v>
      </c>
      <c r="D9343" s="6" t="s">
        <v>8</v>
      </c>
      <c r="E9343" s="6" t="s">
        <v>469</v>
      </c>
      <c r="F9343" s="6" t="s">
        <v>59</v>
      </c>
      <c r="G9343" s="6" t="s">
        <v>59</v>
      </c>
      <c r="H9343" s="6" t="s">
        <v>976</v>
      </c>
      <c r="I9343" s="6" t="s">
        <v>1024</v>
      </c>
      <c r="J9343" s="6" t="s">
        <v>5</v>
      </c>
      <c r="K9343" s="7">
        <v>3.5</v>
      </c>
      <c r="L9343" s="7">
        <f>IFERROR(VLOOKUP(SiscoTable[[#This Row],[Código]],Hoja2!A:B,2,0)*SiscoTable[[#This Row],[Provta(Uns)]],0)</f>
        <v>6.3</v>
      </c>
      <c r="M9343" s="7">
        <v>0</v>
      </c>
      <c r="N9343" s="7">
        <v>9</v>
      </c>
      <c r="O9343" s="7">
        <f>IFERROR(VLOOKUP(SiscoTable[[#This Row],[Código]],Hoja2!A:B,2,0)*SiscoTable[[#This Row],[Stock_actual]],0)</f>
        <v>16.2</v>
      </c>
      <c r="P9343" s="6" t="s">
        <v>661</v>
      </c>
      <c r="Q9343" s="7">
        <v>4</v>
      </c>
      <c r="R9343" s="7">
        <v>0</v>
      </c>
      <c r="S9343" s="7" t="s">
        <v>11927</v>
      </c>
      <c r="BI9343"/>
      <c r="BJ9343"/>
    </row>
    <row r="9344" spans="2:62" x14ac:dyDescent="0.4">
      <c r="B9344" s="1">
        <v>32533</v>
      </c>
      <c r="C9344" s="6" t="s">
        <v>8</v>
      </c>
      <c r="D9344" s="6" t="s">
        <v>8</v>
      </c>
      <c r="E9344" s="6" t="s">
        <v>469</v>
      </c>
      <c r="F9344" s="6" t="s">
        <v>59</v>
      </c>
      <c r="G9344" s="6" t="s">
        <v>59</v>
      </c>
      <c r="H9344" s="6" t="s">
        <v>976</v>
      </c>
      <c r="I9344" s="6" t="s">
        <v>1025</v>
      </c>
      <c r="J9344" s="6" t="s">
        <v>5</v>
      </c>
      <c r="K9344" s="7">
        <v>8</v>
      </c>
      <c r="L9344" s="7">
        <f>IFERROR(VLOOKUP(SiscoTable[[#This Row],[Código]],Hoja2!A:B,2,0)*SiscoTable[[#This Row],[Provta(Uns)]],0)</f>
        <v>14.4</v>
      </c>
      <c r="M9344" s="7">
        <v>0</v>
      </c>
      <c r="N9344" s="7">
        <v>42</v>
      </c>
      <c r="O9344" s="7">
        <f>IFERROR(VLOOKUP(SiscoTable[[#This Row],[Código]],Hoja2!A:B,2,0)*SiscoTable[[#This Row],[Stock_actual]],0)</f>
        <v>75.600000000000009</v>
      </c>
      <c r="P9344" s="6" t="s">
        <v>492</v>
      </c>
      <c r="Q9344" s="7">
        <v>9</v>
      </c>
      <c r="R9344" s="7">
        <v>0</v>
      </c>
      <c r="S9344" s="7" t="s">
        <v>11927</v>
      </c>
      <c r="BI9344"/>
      <c r="BJ9344"/>
    </row>
    <row r="9345" spans="2:62" x14ac:dyDescent="0.4">
      <c r="B9345" s="1">
        <v>32534</v>
      </c>
      <c r="C9345" s="6" t="s">
        <v>8</v>
      </c>
      <c r="D9345" s="6" t="s">
        <v>8</v>
      </c>
      <c r="E9345" s="6" t="s">
        <v>469</v>
      </c>
      <c r="F9345" s="6" t="s">
        <v>59</v>
      </c>
      <c r="G9345" s="6" t="s">
        <v>59</v>
      </c>
      <c r="H9345" s="6" t="s">
        <v>976</v>
      </c>
      <c r="I9345" s="6" t="s">
        <v>1026</v>
      </c>
      <c r="J9345" s="6" t="s">
        <v>5</v>
      </c>
      <c r="K9345" s="7">
        <v>2.33</v>
      </c>
      <c r="L9345" s="7">
        <f>IFERROR(VLOOKUP(SiscoTable[[#This Row],[Código]],Hoja2!A:B,2,0)*SiscoTable[[#This Row],[Provta(Uns)]],0)</f>
        <v>9.32</v>
      </c>
      <c r="M9345" s="7">
        <v>0</v>
      </c>
      <c r="N9345" s="7">
        <v>4</v>
      </c>
      <c r="O9345" s="7">
        <f>IFERROR(VLOOKUP(SiscoTable[[#This Row],[Código]],Hoja2!A:B,2,0)*SiscoTable[[#This Row],[Stock_actual]],0)</f>
        <v>16</v>
      </c>
      <c r="P9345" s="6" t="s">
        <v>697</v>
      </c>
      <c r="Q9345" s="7">
        <v>3</v>
      </c>
      <c r="R9345" s="7">
        <v>0</v>
      </c>
      <c r="S9345" s="7" t="s">
        <v>11927</v>
      </c>
      <c r="BI9345"/>
      <c r="BJ9345"/>
    </row>
    <row r="9346" spans="2:62" x14ac:dyDescent="0.4">
      <c r="B9346" s="1">
        <v>32535</v>
      </c>
      <c r="C9346" s="6" t="s">
        <v>8</v>
      </c>
      <c r="D9346" s="6" t="s">
        <v>8</v>
      </c>
      <c r="E9346" s="6" t="s">
        <v>469</v>
      </c>
      <c r="F9346" s="6" t="s">
        <v>59</v>
      </c>
      <c r="G9346" s="6" t="s">
        <v>59</v>
      </c>
      <c r="H9346" s="6" t="s">
        <v>976</v>
      </c>
      <c r="I9346" s="6" t="s">
        <v>1027</v>
      </c>
      <c r="J9346" s="6" t="s">
        <v>5</v>
      </c>
      <c r="K9346" s="7">
        <v>2.33</v>
      </c>
      <c r="L9346" s="7">
        <f>IFERROR(VLOOKUP(SiscoTable[[#This Row],[Código]],Hoja2!A:B,2,0)*SiscoTable[[#This Row],[Provta(Uns)]],0)</f>
        <v>9.32</v>
      </c>
      <c r="M9346" s="7">
        <v>0</v>
      </c>
      <c r="N9346" s="7">
        <v>4</v>
      </c>
      <c r="O9346" s="7">
        <f>IFERROR(VLOOKUP(SiscoTable[[#This Row],[Código]],Hoja2!A:B,2,0)*SiscoTable[[#This Row],[Stock_actual]],0)</f>
        <v>16</v>
      </c>
      <c r="P9346" s="6" t="s">
        <v>697</v>
      </c>
      <c r="Q9346" s="7">
        <v>3</v>
      </c>
      <c r="R9346" s="7">
        <v>0</v>
      </c>
      <c r="S9346" s="7" t="s">
        <v>11927</v>
      </c>
      <c r="BI9346"/>
      <c r="BJ9346"/>
    </row>
    <row r="9347" spans="2:62" x14ac:dyDescent="0.4">
      <c r="B9347" s="1">
        <v>32536</v>
      </c>
      <c r="C9347" s="6" t="s">
        <v>8</v>
      </c>
      <c r="D9347" s="6" t="s">
        <v>8</v>
      </c>
      <c r="E9347" s="6" t="s">
        <v>469</v>
      </c>
      <c r="F9347" s="6" t="s">
        <v>59</v>
      </c>
      <c r="G9347" s="6" t="s">
        <v>59</v>
      </c>
      <c r="H9347" s="6" t="s">
        <v>976</v>
      </c>
      <c r="I9347" s="6" t="s">
        <v>1028</v>
      </c>
      <c r="J9347" s="6" t="s">
        <v>5</v>
      </c>
      <c r="K9347" s="7">
        <v>1.33</v>
      </c>
      <c r="L9347" s="7">
        <f>IFERROR(VLOOKUP(SiscoTable[[#This Row],[Código]],Hoja2!A:B,2,0)*SiscoTable[[#This Row],[Provta(Uns)]],0)</f>
        <v>1.9950000000000001</v>
      </c>
      <c r="M9347" s="7">
        <v>0</v>
      </c>
      <c r="N9347" s="7">
        <v>32</v>
      </c>
      <c r="O9347" s="7">
        <f>IFERROR(VLOOKUP(SiscoTable[[#This Row],[Código]],Hoja2!A:B,2,0)*SiscoTable[[#This Row],[Stock_actual]],0)</f>
        <v>48</v>
      </c>
      <c r="P9347" s="6" t="s">
        <v>1029</v>
      </c>
      <c r="Q9347" s="7">
        <v>1</v>
      </c>
      <c r="R9347" s="7">
        <v>0</v>
      </c>
      <c r="S9347" s="7" t="s">
        <v>11927</v>
      </c>
      <c r="BI9347"/>
      <c r="BJ9347"/>
    </row>
    <row r="9348" spans="2:62" x14ac:dyDescent="0.4">
      <c r="B9348" s="1">
        <v>32537</v>
      </c>
      <c r="C9348" s="6" t="s">
        <v>8</v>
      </c>
      <c r="D9348" s="6" t="s">
        <v>8</v>
      </c>
      <c r="E9348" s="6" t="s">
        <v>469</v>
      </c>
      <c r="F9348" s="6" t="s">
        <v>59</v>
      </c>
      <c r="G9348" s="6" t="s">
        <v>59</v>
      </c>
      <c r="H9348" s="6" t="s">
        <v>976</v>
      </c>
      <c r="I9348" s="6" t="s">
        <v>1030</v>
      </c>
      <c r="J9348" s="6" t="s">
        <v>5</v>
      </c>
      <c r="K9348" s="7">
        <v>0.33</v>
      </c>
      <c r="L9348" s="7">
        <f>IFERROR(VLOOKUP(SiscoTable[[#This Row],[Código]],Hoja2!A:B,2,0)*SiscoTable[[#This Row],[Provta(Uns)]],0)</f>
        <v>0.495</v>
      </c>
      <c r="M9348" s="7">
        <v>0</v>
      </c>
      <c r="N9348" s="7">
        <v>38</v>
      </c>
      <c r="O9348" s="7">
        <f>IFERROR(VLOOKUP(SiscoTable[[#This Row],[Código]],Hoja2!A:B,2,0)*SiscoTable[[#This Row],[Stock_actual]],0)</f>
        <v>57</v>
      </c>
      <c r="P9348" s="6" t="s">
        <v>1031</v>
      </c>
      <c r="Q9348" s="7">
        <v>0</v>
      </c>
      <c r="R9348" s="7">
        <v>0</v>
      </c>
      <c r="S9348" s="7" t="s">
        <v>11927</v>
      </c>
      <c r="BI9348"/>
      <c r="BJ9348"/>
    </row>
    <row r="9349" spans="2:62" x14ac:dyDescent="0.4">
      <c r="B9349" s="1">
        <v>32538</v>
      </c>
      <c r="C9349" s="6" t="s">
        <v>8</v>
      </c>
      <c r="D9349" s="6" t="s">
        <v>8</v>
      </c>
      <c r="E9349" s="6" t="s">
        <v>469</v>
      </c>
      <c r="F9349" s="6" t="s">
        <v>59</v>
      </c>
      <c r="G9349" s="6" t="s">
        <v>59</v>
      </c>
      <c r="H9349" s="6" t="s">
        <v>976</v>
      </c>
      <c r="I9349" s="6" t="s">
        <v>1032</v>
      </c>
      <c r="J9349" s="6" t="s">
        <v>5</v>
      </c>
      <c r="K9349" s="7">
        <v>1.33</v>
      </c>
      <c r="L9349" s="7">
        <f>IFERROR(VLOOKUP(SiscoTable[[#This Row],[Código]],Hoja2!A:B,2,0)*SiscoTable[[#This Row],[Provta(Uns)]],0)</f>
        <v>1.9950000000000001</v>
      </c>
      <c r="M9349" s="7">
        <v>0</v>
      </c>
      <c r="N9349" s="7">
        <v>32</v>
      </c>
      <c r="O9349" s="7">
        <f>IFERROR(VLOOKUP(SiscoTable[[#This Row],[Código]],Hoja2!A:B,2,0)*SiscoTable[[#This Row],[Stock_actual]],0)</f>
        <v>48</v>
      </c>
      <c r="P9349" s="6" t="s">
        <v>1029</v>
      </c>
      <c r="Q9349" s="7">
        <v>1</v>
      </c>
      <c r="R9349" s="7">
        <v>0</v>
      </c>
      <c r="S9349" s="7" t="s">
        <v>11927</v>
      </c>
      <c r="BI9349"/>
      <c r="BJ9349"/>
    </row>
    <row r="9350" spans="2:62" x14ac:dyDescent="0.4">
      <c r="B9350" s="1">
        <v>32539</v>
      </c>
      <c r="C9350" s="6" t="s">
        <v>8</v>
      </c>
      <c r="D9350" s="6" t="s">
        <v>8</v>
      </c>
      <c r="E9350" s="6" t="s">
        <v>469</v>
      </c>
      <c r="F9350" s="6" t="s">
        <v>59</v>
      </c>
      <c r="G9350" s="6" t="s">
        <v>59</v>
      </c>
      <c r="H9350" s="6" t="s">
        <v>976</v>
      </c>
      <c r="I9350" s="6" t="s">
        <v>1033</v>
      </c>
      <c r="J9350" s="6" t="s">
        <v>5</v>
      </c>
      <c r="K9350" s="7">
        <v>0.67</v>
      </c>
      <c r="L9350" s="7">
        <f>IFERROR(VLOOKUP(SiscoTable[[#This Row],[Código]],Hoja2!A:B,2,0)*SiscoTable[[#This Row],[Provta(Uns)]],0)</f>
        <v>1.0050000000000001</v>
      </c>
      <c r="M9350" s="7">
        <v>0</v>
      </c>
      <c r="N9350" s="7">
        <v>36</v>
      </c>
      <c r="O9350" s="7">
        <f>IFERROR(VLOOKUP(SiscoTable[[#This Row],[Código]],Hoja2!A:B,2,0)*SiscoTable[[#This Row],[Stock_actual]],0)</f>
        <v>54</v>
      </c>
      <c r="P9350" s="6" t="s">
        <v>1034</v>
      </c>
      <c r="Q9350" s="7">
        <v>1</v>
      </c>
      <c r="R9350" s="7">
        <v>0</v>
      </c>
      <c r="S9350" s="7" t="s">
        <v>11927</v>
      </c>
      <c r="BI9350"/>
      <c r="BJ9350"/>
    </row>
    <row r="9351" spans="2:62" x14ac:dyDescent="0.4">
      <c r="B9351" s="1">
        <v>32540</v>
      </c>
      <c r="C9351" s="6" t="s">
        <v>8</v>
      </c>
      <c r="D9351" s="6" t="s">
        <v>8</v>
      </c>
      <c r="E9351" s="6" t="s">
        <v>469</v>
      </c>
      <c r="F9351" s="6" t="s">
        <v>59</v>
      </c>
      <c r="G9351" s="6" t="s">
        <v>59</v>
      </c>
      <c r="H9351" s="6" t="s">
        <v>976</v>
      </c>
      <c r="I9351" s="6" t="s">
        <v>1035</v>
      </c>
      <c r="J9351" s="6" t="s">
        <v>5</v>
      </c>
      <c r="K9351" s="7">
        <v>5.83</v>
      </c>
      <c r="L9351" s="7">
        <f>IFERROR(VLOOKUP(SiscoTable[[#This Row],[Código]],Hoja2!A:B,2,0)*SiscoTable[[#This Row],[Provta(Uns)]],0)</f>
        <v>11.66</v>
      </c>
      <c r="M9351" s="7">
        <v>0</v>
      </c>
      <c r="N9351" s="7">
        <v>1</v>
      </c>
      <c r="O9351" s="7">
        <f>IFERROR(VLOOKUP(SiscoTable[[#This Row],[Código]],Hoja2!A:B,2,0)*SiscoTable[[#This Row],[Stock_actual]],0)</f>
        <v>2</v>
      </c>
      <c r="P9351" s="6" t="s">
        <v>214</v>
      </c>
      <c r="Q9351" s="7">
        <v>6</v>
      </c>
      <c r="R9351" s="7">
        <v>11.35</v>
      </c>
      <c r="S9351" s="7" t="s">
        <v>11927</v>
      </c>
      <c r="BI9351"/>
      <c r="BJ9351"/>
    </row>
    <row r="9352" spans="2:62" x14ac:dyDescent="0.4">
      <c r="B9352" s="1">
        <v>32541</v>
      </c>
      <c r="C9352" s="6" t="s">
        <v>8</v>
      </c>
      <c r="D9352" s="6" t="s">
        <v>8</v>
      </c>
      <c r="E9352" s="6" t="s">
        <v>469</v>
      </c>
      <c r="F9352" s="6" t="s">
        <v>59</v>
      </c>
      <c r="G9352" s="6" t="s">
        <v>59</v>
      </c>
      <c r="H9352" s="6" t="s">
        <v>976</v>
      </c>
      <c r="I9352" s="6" t="s">
        <v>1036</v>
      </c>
      <c r="J9352" s="6" t="s">
        <v>5</v>
      </c>
      <c r="K9352" s="7">
        <v>2</v>
      </c>
      <c r="L9352" s="7">
        <f>IFERROR(VLOOKUP(SiscoTable[[#This Row],[Código]],Hoja2!A:B,2,0)*SiscoTable[[#This Row],[Provta(Uns)]],0)</f>
        <v>3</v>
      </c>
      <c r="M9352" s="7">
        <v>0</v>
      </c>
      <c r="N9352" s="7">
        <v>28</v>
      </c>
      <c r="O9352" s="7">
        <f>IFERROR(VLOOKUP(SiscoTable[[#This Row],[Código]],Hoja2!A:B,2,0)*SiscoTable[[#This Row],[Stock_actual]],0)</f>
        <v>42</v>
      </c>
      <c r="P9352" s="6" t="s">
        <v>707</v>
      </c>
      <c r="Q9352" s="7">
        <v>2</v>
      </c>
      <c r="R9352" s="7">
        <v>0</v>
      </c>
      <c r="S9352" s="7" t="s">
        <v>11927</v>
      </c>
      <c r="BI9352"/>
      <c r="BJ9352"/>
    </row>
    <row r="9353" spans="2:62" x14ac:dyDescent="0.4">
      <c r="B9353" s="1">
        <v>32542</v>
      </c>
      <c r="C9353" s="6" t="s">
        <v>8</v>
      </c>
      <c r="D9353" s="6" t="s">
        <v>8</v>
      </c>
      <c r="E9353" s="6" t="s">
        <v>469</v>
      </c>
      <c r="F9353" s="6" t="s">
        <v>59</v>
      </c>
      <c r="G9353" s="6" t="s">
        <v>59</v>
      </c>
      <c r="H9353" s="6" t="s">
        <v>976</v>
      </c>
      <c r="I9353" s="6" t="s">
        <v>1037</v>
      </c>
      <c r="J9353" s="6" t="s">
        <v>5</v>
      </c>
      <c r="K9353" s="7">
        <v>4.33</v>
      </c>
      <c r="L9353" s="7">
        <f>IFERROR(VLOOKUP(SiscoTable[[#This Row],[Código]],Hoja2!A:B,2,0)*SiscoTable[[#This Row],[Provta(Uns)]],0)</f>
        <v>8.66</v>
      </c>
      <c r="M9353" s="7">
        <v>0</v>
      </c>
      <c r="N9353" s="7">
        <v>10</v>
      </c>
      <c r="O9353" s="7">
        <f>IFERROR(VLOOKUP(SiscoTable[[#This Row],[Código]],Hoja2!A:B,2,0)*SiscoTable[[#This Row],[Stock_actual]],0)</f>
        <v>20</v>
      </c>
      <c r="P9353" s="6" t="s">
        <v>1038</v>
      </c>
      <c r="Q9353" s="7">
        <v>5</v>
      </c>
      <c r="R9353" s="7">
        <v>0</v>
      </c>
      <c r="S9353" s="7" t="s">
        <v>11927</v>
      </c>
      <c r="BI9353"/>
      <c r="BJ9353"/>
    </row>
    <row r="9354" spans="2:62" x14ac:dyDescent="0.4">
      <c r="B9354" s="1">
        <v>32543</v>
      </c>
      <c r="C9354" s="6" t="s">
        <v>8</v>
      </c>
      <c r="D9354" s="6" t="s">
        <v>8</v>
      </c>
      <c r="E9354" s="6" t="s">
        <v>469</v>
      </c>
      <c r="F9354" s="6" t="s">
        <v>59</v>
      </c>
      <c r="G9354" s="6" t="s">
        <v>59</v>
      </c>
      <c r="H9354" s="6" t="s">
        <v>976</v>
      </c>
      <c r="I9354" s="6" t="s">
        <v>1039</v>
      </c>
      <c r="J9354" s="6" t="s">
        <v>5</v>
      </c>
      <c r="K9354" s="7">
        <v>4</v>
      </c>
      <c r="L9354" s="7">
        <f>IFERROR(VLOOKUP(SiscoTable[[#This Row],[Código]],Hoja2!A:B,2,0)*SiscoTable[[#This Row],[Provta(Uns)]],0)</f>
        <v>6</v>
      </c>
      <c r="M9354" s="7">
        <v>0</v>
      </c>
      <c r="N9354" s="7">
        <v>16</v>
      </c>
      <c r="O9354" s="7">
        <f>IFERROR(VLOOKUP(SiscoTable[[#This Row],[Código]],Hoja2!A:B,2,0)*SiscoTable[[#This Row],[Stock_actual]],0)</f>
        <v>24</v>
      </c>
      <c r="P9354" s="6" t="s">
        <v>560</v>
      </c>
      <c r="Q9354" s="7">
        <v>4</v>
      </c>
      <c r="R9354" s="7">
        <v>0</v>
      </c>
      <c r="S9354" s="7" t="s">
        <v>11927</v>
      </c>
      <c r="BI9354"/>
      <c r="BJ9354"/>
    </row>
    <row r="9355" spans="2:62" x14ac:dyDescent="0.4">
      <c r="B9355" s="1">
        <v>32544</v>
      </c>
      <c r="C9355" s="6" t="s">
        <v>8</v>
      </c>
      <c r="D9355" s="6" t="s">
        <v>8</v>
      </c>
      <c r="E9355" s="6" t="s">
        <v>469</v>
      </c>
      <c r="F9355" s="6" t="s">
        <v>59</v>
      </c>
      <c r="G9355" s="6" t="s">
        <v>59</v>
      </c>
      <c r="H9355" s="6" t="s">
        <v>976</v>
      </c>
      <c r="I9355" s="6" t="s">
        <v>1040</v>
      </c>
      <c r="J9355" s="6" t="s">
        <v>5</v>
      </c>
      <c r="K9355" s="7">
        <v>3.83</v>
      </c>
      <c r="L9355" s="7">
        <f>IFERROR(VLOOKUP(SiscoTable[[#This Row],[Código]],Hoja2!A:B,2,0)*SiscoTable[[#This Row],[Provta(Uns)]],0)</f>
        <v>5.7450000000000001</v>
      </c>
      <c r="M9355" s="7">
        <v>0</v>
      </c>
      <c r="N9355" s="7">
        <v>17</v>
      </c>
      <c r="O9355" s="7">
        <f>IFERROR(VLOOKUP(SiscoTable[[#This Row],[Código]],Hoja2!A:B,2,0)*SiscoTable[[#This Row],[Stock_actual]],0)</f>
        <v>25.5</v>
      </c>
      <c r="P9355" s="6" t="s">
        <v>1041</v>
      </c>
      <c r="Q9355" s="7">
        <v>4</v>
      </c>
      <c r="R9355" s="7">
        <v>0</v>
      </c>
      <c r="S9355" s="7" t="s">
        <v>11927</v>
      </c>
      <c r="BI9355"/>
      <c r="BJ9355"/>
    </row>
    <row r="9356" spans="2:62" x14ac:dyDescent="0.4">
      <c r="B9356" s="1">
        <v>32545</v>
      </c>
      <c r="C9356" s="6" t="s">
        <v>8</v>
      </c>
      <c r="D9356" s="6" t="s">
        <v>8</v>
      </c>
      <c r="E9356" s="6" t="s">
        <v>469</v>
      </c>
      <c r="F9356" s="6" t="s">
        <v>59</v>
      </c>
      <c r="G9356" s="6" t="s">
        <v>59</v>
      </c>
      <c r="H9356" s="6" t="s">
        <v>976</v>
      </c>
      <c r="I9356" s="6" t="s">
        <v>1042</v>
      </c>
      <c r="J9356" s="6" t="s">
        <v>5</v>
      </c>
      <c r="K9356" s="7">
        <v>3.5</v>
      </c>
      <c r="L9356" s="7">
        <f>IFERROR(VLOOKUP(SiscoTable[[#This Row],[Código]],Hoja2!A:B,2,0)*SiscoTable[[#This Row],[Provta(Uns)]],0)</f>
        <v>8.75</v>
      </c>
      <c r="M9356" s="7">
        <v>0</v>
      </c>
      <c r="N9356" s="7">
        <v>19</v>
      </c>
      <c r="O9356" s="7">
        <f>IFERROR(VLOOKUP(SiscoTable[[#This Row],[Código]],Hoja2!A:B,2,0)*SiscoTable[[#This Row],[Stock_actual]],0)</f>
        <v>47.5</v>
      </c>
      <c r="P9356" s="6" t="s">
        <v>1043</v>
      </c>
      <c r="Q9356" s="7">
        <v>4</v>
      </c>
      <c r="R9356" s="7">
        <v>0</v>
      </c>
      <c r="S9356" s="7" t="s">
        <v>11927</v>
      </c>
      <c r="BI9356"/>
      <c r="BJ9356"/>
    </row>
    <row r="9357" spans="2:62" x14ac:dyDescent="0.4">
      <c r="B9357" s="1">
        <v>32546</v>
      </c>
      <c r="C9357" s="6" t="s">
        <v>8</v>
      </c>
      <c r="D9357" s="6" t="s">
        <v>8</v>
      </c>
      <c r="E9357" s="6" t="s">
        <v>469</v>
      </c>
      <c r="F9357" s="6" t="s">
        <v>59</v>
      </c>
      <c r="G9357" s="6" t="s">
        <v>59</v>
      </c>
      <c r="H9357" s="6" t="s">
        <v>976</v>
      </c>
      <c r="I9357" s="6" t="s">
        <v>1044</v>
      </c>
      <c r="J9357" s="6" t="s">
        <v>5</v>
      </c>
      <c r="K9357" s="7">
        <v>2.5</v>
      </c>
      <c r="L9357" s="7">
        <f>IFERROR(VLOOKUP(SiscoTable[[#This Row],[Código]],Hoja2!A:B,2,0)*SiscoTable[[#This Row],[Provta(Uns)]],0)</f>
        <v>3.75</v>
      </c>
      <c r="M9357" s="7">
        <v>0</v>
      </c>
      <c r="N9357" s="7">
        <v>33</v>
      </c>
      <c r="O9357" s="7">
        <f>IFERROR(VLOOKUP(SiscoTable[[#This Row],[Código]],Hoja2!A:B,2,0)*SiscoTable[[#This Row],[Stock_actual]],0)</f>
        <v>49.5</v>
      </c>
      <c r="P9357" s="6" t="s">
        <v>1045</v>
      </c>
      <c r="Q9357" s="7">
        <v>3</v>
      </c>
      <c r="R9357" s="7">
        <v>0</v>
      </c>
      <c r="S9357" s="7" t="s">
        <v>11927</v>
      </c>
      <c r="BI9357"/>
      <c r="BJ9357"/>
    </row>
    <row r="9358" spans="2:62" x14ac:dyDescent="0.4">
      <c r="B9358" s="1">
        <v>32547</v>
      </c>
      <c r="C9358" s="6" t="s">
        <v>8</v>
      </c>
      <c r="D9358" s="6" t="s">
        <v>8</v>
      </c>
      <c r="E9358" s="6" t="s">
        <v>469</v>
      </c>
      <c r="F9358" s="6" t="s">
        <v>59</v>
      </c>
      <c r="G9358" s="6" t="s">
        <v>59</v>
      </c>
      <c r="H9358" s="6" t="s">
        <v>976</v>
      </c>
      <c r="I9358" s="6" t="s">
        <v>1046</v>
      </c>
      <c r="J9358" s="6" t="s">
        <v>5</v>
      </c>
      <c r="K9358" s="7">
        <v>2</v>
      </c>
      <c r="L9358" s="7">
        <f>IFERROR(VLOOKUP(SiscoTable[[#This Row],[Código]],Hoja2!A:B,2,0)*SiscoTable[[#This Row],[Provta(Uns)]],0)</f>
        <v>3</v>
      </c>
      <c r="M9358" s="7">
        <v>0</v>
      </c>
      <c r="N9358" s="7">
        <v>12</v>
      </c>
      <c r="O9358" s="7">
        <f>IFERROR(VLOOKUP(SiscoTable[[#This Row],[Código]],Hoja2!A:B,2,0)*SiscoTable[[#This Row],[Stock_actual]],0)</f>
        <v>18</v>
      </c>
      <c r="P9358" s="6" t="s">
        <v>1014</v>
      </c>
      <c r="Q9358" s="7">
        <v>2</v>
      </c>
      <c r="R9358" s="7">
        <v>0</v>
      </c>
      <c r="S9358" s="7" t="s">
        <v>11927</v>
      </c>
      <c r="BI9358"/>
      <c r="BJ9358"/>
    </row>
    <row r="9359" spans="2:62" x14ac:dyDescent="0.4">
      <c r="B9359" s="1">
        <v>32548</v>
      </c>
      <c r="C9359" s="6" t="s">
        <v>8</v>
      </c>
      <c r="D9359" s="6" t="s">
        <v>8</v>
      </c>
      <c r="E9359" s="6" t="s">
        <v>469</v>
      </c>
      <c r="F9359" s="6" t="s">
        <v>59</v>
      </c>
      <c r="G9359" s="6" t="s">
        <v>59</v>
      </c>
      <c r="H9359" s="6" t="s">
        <v>976</v>
      </c>
      <c r="I9359" s="6" t="s">
        <v>1047</v>
      </c>
      <c r="J9359" s="6" t="s">
        <v>5</v>
      </c>
      <c r="K9359" s="7">
        <v>0</v>
      </c>
      <c r="L9359" s="7">
        <f>IFERROR(VLOOKUP(SiscoTable[[#This Row],[Código]],Hoja2!A:B,2,0)*SiscoTable[[#This Row],[Provta(Uns)]],0)</f>
        <v>0</v>
      </c>
      <c r="M9359" s="7">
        <v>0</v>
      </c>
      <c r="N9359" s="7">
        <v>0</v>
      </c>
      <c r="O9359" s="7">
        <f>IFERROR(VLOOKUP(SiscoTable[[#This Row],[Código]],Hoja2!A:B,2,0)*SiscoTable[[#This Row],[Stock_actual]],0)</f>
        <v>0</v>
      </c>
      <c r="P9359" s="6" t="s">
        <v>7</v>
      </c>
      <c r="Q9359" s="7">
        <v>0</v>
      </c>
      <c r="R9359" s="7">
        <v>0</v>
      </c>
      <c r="S9359" s="7" t="s">
        <v>11927</v>
      </c>
      <c r="BI9359"/>
      <c r="BJ9359"/>
    </row>
    <row r="9360" spans="2:62" x14ac:dyDescent="0.4">
      <c r="B9360" s="1">
        <v>32549</v>
      </c>
      <c r="C9360" s="6" t="s">
        <v>30</v>
      </c>
      <c r="D9360" s="6" t="s">
        <v>8</v>
      </c>
      <c r="E9360" s="6" t="s">
        <v>469</v>
      </c>
      <c r="F9360" s="6" t="s">
        <v>59</v>
      </c>
      <c r="G9360" s="6" t="s">
        <v>59</v>
      </c>
      <c r="H9360" s="6" t="s">
        <v>976</v>
      </c>
      <c r="I9360" s="6" t="s">
        <v>978</v>
      </c>
      <c r="J9360" s="6" t="s">
        <v>5</v>
      </c>
      <c r="K9360" s="7">
        <v>7.83</v>
      </c>
      <c r="L9360" s="7">
        <f>IFERROR(VLOOKUP(SiscoTable[[#This Row],[Código]],Hoja2!A:B,2,0)*SiscoTable[[#This Row],[Provta(Uns)]],0)</f>
        <v>116.667</v>
      </c>
      <c r="M9360" s="7">
        <v>0</v>
      </c>
      <c r="N9360" s="7">
        <v>45</v>
      </c>
      <c r="O9360" s="7">
        <f>IFERROR(VLOOKUP(SiscoTable[[#This Row],[Código]],Hoja2!A:B,2,0)*SiscoTable[[#This Row],[Stock_actual]],0)</f>
        <v>670.5</v>
      </c>
      <c r="P9360" s="6" t="s">
        <v>979</v>
      </c>
      <c r="Q9360" s="7">
        <v>9</v>
      </c>
      <c r="R9360" s="7">
        <v>0</v>
      </c>
      <c r="S9360" s="7" t="s">
        <v>11927</v>
      </c>
      <c r="BI9360"/>
      <c r="BJ9360"/>
    </row>
    <row r="9361" spans="2:62" x14ac:dyDescent="0.4">
      <c r="B9361" s="1">
        <v>32550</v>
      </c>
      <c r="C9361" s="6" t="s">
        <v>8</v>
      </c>
      <c r="D9361" s="6" t="s">
        <v>8</v>
      </c>
      <c r="E9361" s="6" t="s">
        <v>8482</v>
      </c>
      <c r="F9361" s="6" t="s">
        <v>9030</v>
      </c>
      <c r="G9361" s="6" t="s">
        <v>9624</v>
      </c>
      <c r="H9361" s="6" t="s">
        <v>9676</v>
      </c>
      <c r="I9361" s="6" t="s">
        <v>9675</v>
      </c>
      <c r="J9361" s="6" t="s">
        <v>5</v>
      </c>
      <c r="K9361" s="7">
        <v>1.67</v>
      </c>
      <c r="L9361" s="7">
        <f>IFERROR(VLOOKUP(SiscoTable[[#This Row],[Código]],Hoja2!A:B,2,0)*SiscoTable[[#This Row],[Provta(Uns)]],0)</f>
        <v>14.195</v>
      </c>
      <c r="M9361" s="7">
        <v>0</v>
      </c>
      <c r="N9361" s="7">
        <v>2</v>
      </c>
      <c r="O9361" s="7">
        <f>IFERROR(VLOOKUP(SiscoTable[[#This Row],[Código]],Hoja2!A:B,2,0)*SiscoTable[[#This Row],[Stock_actual]],0)</f>
        <v>17</v>
      </c>
      <c r="P9361" s="6" t="s">
        <v>115</v>
      </c>
      <c r="Q9361" s="7">
        <v>2</v>
      </c>
      <c r="R9361" s="7">
        <v>3.58</v>
      </c>
      <c r="S9361" s="7" t="s">
        <v>11926</v>
      </c>
      <c r="BI9361"/>
      <c r="BJ9361"/>
    </row>
    <row r="9362" spans="2:62" x14ac:dyDescent="0.4">
      <c r="B9362" s="1">
        <v>32551</v>
      </c>
      <c r="C9362" s="6" t="s">
        <v>8</v>
      </c>
      <c r="D9362" s="6" t="s">
        <v>8</v>
      </c>
      <c r="E9362" s="6" t="s">
        <v>8482</v>
      </c>
      <c r="F9362" s="6" t="s">
        <v>9030</v>
      </c>
      <c r="G9362" s="6" t="s">
        <v>9624</v>
      </c>
      <c r="H9362" s="6" t="s">
        <v>9676</v>
      </c>
      <c r="I9362" s="6" t="s">
        <v>9677</v>
      </c>
      <c r="J9362" s="6" t="s">
        <v>5</v>
      </c>
      <c r="K9362" s="7">
        <v>0.67</v>
      </c>
      <c r="L9362" s="7">
        <f>IFERROR(VLOOKUP(SiscoTable[[#This Row],[Código]],Hoja2!A:B,2,0)*SiscoTable[[#This Row],[Provta(Uns)]],0)</f>
        <v>6.4320000000000004</v>
      </c>
      <c r="M9362" s="7">
        <v>0</v>
      </c>
      <c r="N9362" s="7">
        <v>22</v>
      </c>
      <c r="O9362" s="7">
        <f>IFERROR(VLOOKUP(SiscoTable[[#This Row],[Código]],Hoja2!A:B,2,0)*SiscoTable[[#This Row],[Stock_actual]],0)</f>
        <v>211.2</v>
      </c>
      <c r="P9362" s="6" t="s">
        <v>4006</v>
      </c>
      <c r="Q9362" s="7">
        <v>1</v>
      </c>
      <c r="R9362" s="7">
        <v>0</v>
      </c>
      <c r="S9362" s="7" t="s">
        <v>11926</v>
      </c>
      <c r="BI9362"/>
      <c r="BJ9362"/>
    </row>
    <row r="9363" spans="2:62" x14ac:dyDescent="0.4">
      <c r="B9363" s="1">
        <v>32552</v>
      </c>
      <c r="C9363" s="6" t="s">
        <v>8</v>
      </c>
      <c r="D9363" s="6" t="s">
        <v>8</v>
      </c>
      <c r="E9363" s="6" t="s">
        <v>8482</v>
      </c>
      <c r="F9363" s="6" t="s">
        <v>8641</v>
      </c>
      <c r="G9363" s="6" t="s">
        <v>8936</v>
      </c>
      <c r="H9363" s="6" t="s">
        <v>8760</v>
      </c>
      <c r="I9363" s="6" t="s">
        <v>9026</v>
      </c>
      <c r="J9363" s="6" t="s">
        <v>5</v>
      </c>
      <c r="K9363" s="7">
        <v>0.67</v>
      </c>
      <c r="L9363" s="7">
        <f>IFERROR(VLOOKUP(SiscoTable[[#This Row],[Código]],Hoja2!A:B,2,0)*SiscoTable[[#This Row],[Provta(Uns)]],0)</f>
        <v>19.363</v>
      </c>
      <c r="M9363" s="7">
        <v>0</v>
      </c>
      <c r="N9363" s="7">
        <v>7</v>
      </c>
      <c r="O9363" s="7">
        <f>IFERROR(VLOOKUP(SiscoTable[[#This Row],[Código]],Hoja2!A:B,2,0)*SiscoTable[[#This Row],[Stock_actual]],0)</f>
        <v>202.29999999999998</v>
      </c>
      <c r="P9363" s="6" t="s">
        <v>345</v>
      </c>
      <c r="Q9363" s="7">
        <v>1</v>
      </c>
      <c r="R9363" s="7">
        <v>0</v>
      </c>
      <c r="S9363" s="7" t="s">
        <v>11926</v>
      </c>
      <c r="BI9363"/>
      <c r="BJ9363"/>
    </row>
    <row r="9364" spans="2:62" x14ac:dyDescent="0.4">
      <c r="B9364" s="1">
        <v>32553</v>
      </c>
      <c r="C9364" s="6" t="s">
        <v>8</v>
      </c>
      <c r="D9364" s="6" t="s">
        <v>8</v>
      </c>
      <c r="E9364" s="6" t="s">
        <v>8482</v>
      </c>
      <c r="F9364" s="6" t="s">
        <v>8641</v>
      </c>
      <c r="G9364" s="6" t="s">
        <v>8936</v>
      </c>
      <c r="H9364" s="6" t="s">
        <v>8760</v>
      </c>
      <c r="I9364" s="6" t="s">
        <v>9027</v>
      </c>
      <c r="J9364" s="6" t="s">
        <v>5</v>
      </c>
      <c r="K9364" s="7">
        <v>0</v>
      </c>
      <c r="L9364" s="7">
        <f>IFERROR(VLOOKUP(SiscoTable[[#This Row],[Código]],Hoja2!A:B,2,0)*SiscoTable[[#This Row],[Provta(Uns)]],0)</f>
        <v>0</v>
      </c>
      <c r="M9364" s="7">
        <v>0</v>
      </c>
      <c r="N9364" s="7">
        <v>12</v>
      </c>
      <c r="O9364" s="7">
        <f>IFERROR(VLOOKUP(SiscoTable[[#This Row],[Código]],Hoja2!A:B,2,0)*SiscoTable[[#This Row],[Stock_actual]],0)</f>
        <v>274.79999999999995</v>
      </c>
      <c r="P9364" s="6" t="s">
        <v>134</v>
      </c>
      <c r="Q9364" s="7">
        <v>0</v>
      </c>
      <c r="R9364" s="7">
        <v>0</v>
      </c>
      <c r="S9364" s="7" t="s">
        <v>11926</v>
      </c>
      <c r="BI9364"/>
      <c r="BJ9364"/>
    </row>
    <row r="9365" spans="2:62" x14ac:dyDescent="0.4">
      <c r="B9365" s="1">
        <v>32554</v>
      </c>
      <c r="C9365" s="6" t="s">
        <v>8</v>
      </c>
      <c r="D9365" s="6" t="s">
        <v>8</v>
      </c>
      <c r="E9365" s="6" t="s">
        <v>8482</v>
      </c>
      <c r="F9365" s="6" t="s">
        <v>11692</v>
      </c>
      <c r="G9365" s="6" t="s">
        <v>11693</v>
      </c>
      <c r="H9365" s="6" t="s">
        <v>11755</v>
      </c>
      <c r="I9365" s="6" t="s">
        <v>11769</v>
      </c>
      <c r="J9365" s="6" t="s">
        <v>5</v>
      </c>
      <c r="K9365" s="7">
        <v>0.33</v>
      </c>
      <c r="L9365" s="7">
        <f>IFERROR(VLOOKUP(SiscoTable[[#This Row],[Código]],Hoja2!A:B,2,0)*SiscoTable[[#This Row],[Provta(Uns)]],0)</f>
        <v>10.196999999999999</v>
      </c>
      <c r="M9365" s="7">
        <v>0</v>
      </c>
      <c r="N9365" s="7">
        <v>4</v>
      </c>
      <c r="O9365" s="7">
        <f>IFERROR(VLOOKUP(SiscoTable[[#This Row],[Código]],Hoja2!A:B,2,0)*SiscoTable[[#This Row],[Stock_actual]],0)</f>
        <v>123.6</v>
      </c>
      <c r="P9365" s="6" t="s">
        <v>2784</v>
      </c>
      <c r="Q9365" s="7">
        <v>0</v>
      </c>
      <c r="R9365" s="7">
        <v>0</v>
      </c>
      <c r="S9365" s="7" t="s">
        <v>11926</v>
      </c>
      <c r="BI9365"/>
      <c r="BJ9365"/>
    </row>
    <row r="9366" spans="2:62" x14ac:dyDescent="0.4">
      <c r="B9366" s="1">
        <v>32555</v>
      </c>
      <c r="C9366" s="6" t="s">
        <v>8</v>
      </c>
      <c r="D9366" s="6" t="s">
        <v>8</v>
      </c>
      <c r="E9366" s="6" t="s">
        <v>8482</v>
      </c>
      <c r="F9366" s="6" t="s">
        <v>11692</v>
      </c>
      <c r="G9366" s="6" t="s">
        <v>11693</v>
      </c>
      <c r="H9366" s="6" t="s">
        <v>11755</v>
      </c>
      <c r="I9366" s="6" t="s">
        <v>11770</v>
      </c>
      <c r="J9366" s="6" t="s">
        <v>5</v>
      </c>
      <c r="K9366" s="7">
        <v>0</v>
      </c>
      <c r="L9366" s="7">
        <f>IFERROR(VLOOKUP(SiscoTable[[#This Row],[Código]],Hoja2!A:B,2,0)*SiscoTable[[#This Row],[Provta(Uns)]],0)</f>
        <v>0</v>
      </c>
      <c r="M9366" s="7">
        <v>0</v>
      </c>
      <c r="N9366" s="7">
        <v>6</v>
      </c>
      <c r="O9366" s="7">
        <f>IFERROR(VLOOKUP(SiscoTable[[#This Row],[Código]],Hoja2!A:B,2,0)*SiscoTable[[#This Row],[Stock_actual]],0)</f>
        <v>185.39999999999998</v>
      </c>
      <c r="P9366" s="6" t="s">
        <v>134</v>
      </c>
      <c r="Q9366" s="7">
        <v>0</v>
      </c>
      <c r="R9366" s="7">
        <v>0</v>
      </c>
      <c r="S9366" s="7" t="s">
        <v>11926</v>
      </c>
      <c r="BI9366"/>
      <c r="BJ9366"/>
    </row>
    <row r="9367" spans="2:62" x14ac:dyDescent="0.4">
      <c r="B9367" s="1">
        <v>32556</v>
      </c>
      <c r="C9367" s="6" t="s">
        <v>8</v>
      </c>
      <c r="D9367" s="6" t="s">
        <v>8</v>
      </c>
      <c r="E9367" s="6" t="s">
        <v>8482</v>
      </c>
      <c r="F9367" s="6" t="s">
        <v>11692</v>
      </c>
      <c r="G9367" s="6" t="s">
        <v>11693</v>
      </c>
      <c r="H9367" s="6" t="s">
        <v>11755</v>
      </c>
      <c r="I9367" s="6" t="s">
        <v>11771</v>
      </c>
      <c r="J9367" s="6" t="s">
        <v>5</v>
      </c>
      <c r="K9367" s="7">
        <v>0.17</v>
      </c>
      <c r="L9367" s="7">
        <f>IFERROR(VLOOKUP(SiscoTable[[#This Row],[Código]],Hoja2!A:B,2,0)*SiscoTable[[#This Row],[Provta(Uns)]],0)</f>
        <v>5.2530000000000001</v>
      </c>
      <c r="M9367" s="7">
        <v>0</v>
      </c>
      <c r="N9367" s="7">
        <v>5</v>
      </c>
      <c r="O9367" s="7">
        <f>IFERROR(VLOOKUP(SiscoTable[[#This Row],[Código]],Hoja2!A:B,2,0)*SiscoTable[[#This Row],[Stock_actual]],0)</f>
        <v>154.5</v>
      </c>
      <c r="P9367" s="6" t="s">
        <v>146</v>
      </c>
      <c r="Q9367" s="7">
        <v>0</v>
      </c>
      <c r="R9367" s="7">
        <v>0</v>
      </c>
      <c r="S9367" s="7" t="s">
        <v>11926</v>
      </c>
      <c r="BI9367"/>
      <c r="BJ9367"/>
    </row>
    <row r="9368" spans="2:62" x14ac:dyDescent="0.4">
      <c r="B9368" s="1">
        <v>32557</v>
      </c>
      <c r="C9368" s="6" t="s">
        <v>8</v>
      </c>
      <c r="D9368" s="6" t="s">
        <v>8</v>
      </c>
      <c r="E9368" s="6" t="s">
        <v>8482</v>
      </c>
      <c r="F9368" s="6" t="s">
        <v>10720</v>
      </c>
      <c r="G9368" s="6" t="s">
        <v>10957</v>
      </c>
      <c r="H9368" s="6" t="s">
        <v>10971</v>
      </c>
      <c r="I9368" s="6" t="s">
        <v>10975</v>
      </c>
      <c r="J9368" s="6" t="s">
        <v>5</v>
      </c>
      <c r="K9368" s="7">
        <v>0</v>
      </c>
      <c r="L9368" s="7">
        <f>IFERROR(VLOOKUP(SiscoTable[[#This Row],[Código]],Hoja2!A:B,2,0)*SiscoTable[[#This Row],[Provta(Uns)]],0)</f>
        <v>0</v>
      </c>
      <c r="M9368" s="7">
        <v>0</v>
      </c>
      <c r="N9368" s="7">
        <v>0</v>
      </c>
      <c r="O9368" s="7">
        <f>IFERROR(VLOOKUP(SiscoTable[[#This Row],[Código]],Hoja2!A:B,2,0)*SiscoTable[[#This Row],[Stock_actual]],0)</f>
        <v>0</v>
      </c>
      <c r="P9368" s="6" t="s">
        <v>7</v>
      </c>
      <c r="Q9368" s="7">
        <v>0</v>
      </c>
      <c r="R9368" s="7">
        <v>0</v>
      </c>
      <c r="S9368" s="7" t="s">
        <v>11926</v>
      </c>
      <c r="BI9368"/>
      <c r="BJ9368"/>
    </row>
    <row r="9369" spans="2:62" x14ac:dyDescent="0.4">
      <c r="B9369" s="1">
        <v>32558</v>
      </c>
      <c r="C9369" s="6" t="s">
        <v>8</v>
      </c>
      <c r="D9369" s="6" t="s">
        <v>8</v>
      </c>
      <c r="E9369" s="6" t="s">
        <v>8482</v>
      </c>
      <c r="F9369" s="6" t="s">
        <v>10720</v>
      </c>
      <c r="G9369" s="6" t="s">
        <v>10957</v>
      </c>
      <c r="H9369" s="6" t="s">
        <v>10971</v>
      </c>
      <c r="I9369" s="6" t="s">
        <v>10976</v>
      </c>
      <c r="J9369" s="6" t="s">
        <v>5</v>
      </c>
      <c r="K9369" s="7">
        <v>1</v>
      </c>
      <c r="L9369" s="7">
        <f>IFERROR(VLOOKUP(SiscoTable[[#This Row],[Código]],Hoja2!A:B,2,0)*SiscoTable[[#This Row],[Provta(Uns)]],0)</f>
        <v>3.5</v>
      </c>
      <c r="M9369" s="7">
        <v>12</v>
      </c>
      <c r="N9369" s="7">
        <v>6</v>
      </c>
      <c r="O9369" s="7">
        <f>IFERROR(VLOOKUP(SiscoTable[[#This Row],[Código]],Hoja2!A:B,2,0)*SiscoTable[[#This Row],[Stock_actual]],0)</f>
        <v>21</v>
      </c>
      <c r="P9369" s="6" t="s">
        <v>1014</v>
      </c>
      <c r="Q9369" s="7">
        <v>1</v>
      </c>
      <c r="R9369" s="7">
        <v>0</v>
      </c>
      <c r="S9369" s="7" t="s">
        <v>11926</v>
      </c>
      <c r="BI9369"/>
      <c r="BJ9369"/>
    </row>
    <row r="9370" spans="2:62" x14ac:dyDescent="0.4">
      <c r="B9370" s="1">
        <v>32559</v>
      </c>
      <c r="C9370" s="6" t="s">
        <v>8</v>
      </c>
      <c r="D9370" s="6" t="s">
        <v>8</v>
      </c>
      <c r="E9370" s="6" t="s">
        <v>8482</v>
      </c>
      <c r="F9370" s="6" t="s">
        <v>1736</v>
      </c>
      <c r="G9370" s="6" t="s">
        <v>10193</v>
      </c>
      <c r="H9370" s="6" t="s">
        <v>9042</v>
      </c>
      <c r="I9370" s="6" t="s">
        <v>10315</v>
      </c>
      <c r="J9370" s="6" t="s">
        <v>5</v>
      </c>
      <c r="K9370" s="7">
        <v>1.83</v>
      </c>
      <c r="L9370" s="7">
        <f>IFERROR(VLOOKUP(SiscoTable[[#This Row],[Código]],Hoja2!A:B,2,0)*SiscoTable[[#This Row],[Provta(Uns)]],0)</f>
        <v>4.758</v>
      </c>
      <c r="M9370" s="7">
        <v>0</v>
      </c>
      <c r="N9370" s="7">
        <v>13</v>
      </c>
      <c r="O9370" s="7">
        <f>IFERROR(VLOOKUP(SiscoTable[[#This Row],[Código]],Hoja2!A:B,2,0)*SiscoTable[[#This Row],[Stock_actual]],0)</f>
        <v>33.800000000000004</v>
      </c>
      <c r="P9370" s="6" t="s">
        <v>3570</v>
      </c>
      <c r="Q9370" s="7">
        <v>2</v>
      </c>
      <c r="R9370" s="7">
        <v>0</v>
      </c>
      <c r="S9370" s="7" t="s">
        <v>11926</v>
      </c>
      <c r="BI9370"/>
      <c r="BJ9370"/>
    </row>
    <row r="9371" spans="2:62" x14ac:dyDescent="0.4">
      <c r="B9371" s="1">
        <v>32560</v>
      </c>
      <c r="C9371" s="6" t="s">
        <v>8</v>
      </c>
      <c r="D9371" s="6" t="s">
        <v>8</v>
      </c>
      <c r="E9371" s="6" t="s">
        <v>3268</v>
      </c>
      <c r="F9371" s="6" t="s">
        <v>3269</v>
      </c>
      <c r="G9371" s="6" t="s">
        <v>5267</v>
      </c>
      <c r="H9371" s="6" t="s">
        <v>5065</v>
      </c>
      <c r="I9371" s="6" t="s">
        <v>5534</v>
      </c>
      <c r="J9371" s="6" t="s">
        <v>5</v>
      </c>
      <c r="K9371" s="7">
        <v>0</v>
      </c>
      <c r="L9371" s="7">
        <f>IFERROR(VLOOKUP(SiscoTable[[#This Row],[Código]],Hoja2!A:B,2,0)*SiscoTable[[#This Row],[Provta(Uns)]],0)</f>
        <v>0</v>
      </c>
      <c r="M9371" s="7">
        <v>24</v>
      </c>
      <c r="N9371" s="7">
        <v>0</v>
      </c>
      <c r="O9371" s="7">
        <f>IFERROR(VLOOKUP(SiscoTable[[#This Row],[Código]],Hoja2!A:B,2,0)*SiscoTable[[#This Row],[Stock_actual]],0)</f>
        <v>0</v>
      </c>
      <c r="P9371" s="6" t="s">
        <v>7</v>
      </c>
      <c r="Q9371" s="7">
        <v>0</v>
      </c>
      <c r="R9371" s="7">
        <v>0</v>
      </c>
      <c r="S9371" s="7" t="s">
        <v>11928</v>
      </c>
      <c r="BI9371"/>
      <c r="BJ9371"/>
    </row>
    <row r="9372" spans="2:62" x14ac:dyDescent="0.4">
      <c r="B9372" s="1">
        <v>32561</v>
      </c>
      <c r="C9372" s="6" t="s">
        <v>8</v>
      </c>
      <c r="D9372" s="6" t="s">
        <v>8</v>
      </c>
      <c r="E9372" s="6" t="s">
        <v>3268</v>
      </c>
      <c r="F9372" s="6" t="s">
        <v>3269</v>
      </c>
      <c r="G9372" s="6" t="s">
        <v>5267</v>
      </c>
      <c r="H9372" s="6" t="s">
        <v>5065</v>
      </c>
      <c r="I9372" s="6" t="s">
        <v>5535</v>
      </c>
      <c r="J9372" s="6" t="s">
        <v>5</v>
      </c>
      <c r="K9372" s="7">
        <v>0</v>
      </c>
      <c r="L9372" s="7">
        <f>IFERROR(VLOOKUP(SiscoTable[[#This Row],[Código]],Hoja2!A:B,2,0)*SiscoTable[[#This Row],[Provta(Uns)]],0)</f>
        <v>0</v>
      </c>
      <c r="M9372" s="7">
        <v>36</v>
      </c>
      <c r="N9372" s="7">
        <v>0</v>
      </c>
      <c r="O9372" s="7">
        <f>IFERROR(VLOOKUP(SiscoTable[[#This Row],[Código]],Hoja2!A:B,2,0)*SiscoTable[[#This Row],[Stock_actual]],0)</f>
        <v>0</v>
      </c>
      <c r="P9372" s="6" t="s">
        <v>7</v>
      </c>
      <c r="Q9372" s="7">
        <v>0</v>
      </c>
      <c r="R9372" s="7">
        <v>0</v>
      </c>
      <c r="S9372" s="7" t="s">
        <v>11928</v>
      </c>
      <c r="BI9372"/>
      <c r="BJ9372"/>
    </row>
    <row r="9373" spans="2:62" x14ac:dyDescent="0.4">
      <c r="B9373" s="1">
        <v>32562</v>
      </c>
      <c r="C9373" s="6" t="s">
        <v>8</v>
      </c>
      <c r="D9373" s="6" t="s">
        <v>8</v>
      </c>
      <c r="E9373" s="6" t="s">
        <v>3268</v>
      </c>
      <c r="F9373" s="6" t="s">
        <v>3269</v>
      </c>
      <c r="G9373" s="6" t="s">
        <v>5267</v>
      </c>
      <c r="H9373" s="6" t="s">
        <v>5065</v>
      </c>
      <c r="I9373" s="6" t="s">
        <v>5536</v>
      </c>
      <c r="J9373" s="6" t="s">
        <v>5</v>
      </c>
      <c r="K9373" s="7">
        <v>5.67</v>
      </c>
      <c r="L9373" s="7">
        <f>IFERROR(VLOOKUP(SiscoTable[[#This Row],[Código]],Hoja2!A:B,2,0)*SiscoTable[[#This Row],[Provta(Uns)]],0)</f>
        <v>48.762</v>
      </c>
      <c r="M9373" s="7">
        <v>48</v>
      </c>
      <c r="N9373" s="7">
        <v>14</v>
      </c>
      <c r="O9373" s="7">
        <f>IFERROR(VLOOKUP(SiscoTable[[#This Row],[Código]],Hoja2!A:B,2,0)*SiscoTable[[#This Row],[Stock_actual]],0)</f>
        <v>120.39999999999999</v>
      </c>
      <c r="P9373" s="6" t="s">
        <v>1465</v>
      </c>
      <c r="Q9373" s="7">
        <v>6</v>
      </c>
      <c r="R9373" s="7">
        <v>0</v>
      </c>
      <c r="S9373" s="7" t="s">
        <v>11928</v>
      </c>
      <c r="BI9373"/>
      <c r="BJ9373"/>
    </row>
    <row r="9374" spans="2:62" x14ac:dyDescent="0.4">
      <c r="B9374" s="1">
        <v>32563</v>
      </c>
      <c r="C9374" s="6" t="s">
        <v>8</v>
      </c>
      <c r="D9374" s="6" t="s">
        <v>8</v>
      </c>
      <c r="E9374" s="6" t="s">
        <v>8482</v>
      </c>
      <c r="F9374" s="6" t="s">
        <v>9030</v>
      </c>
      <c r="G9374" s="6" t="s">
        <v>9299</v>
      </c>
      <c r="H9374" s="6" t="s">
        <v>9306</v>
      </c>
      <c r="I9374" s="6" t="s">
        <v>9609</v>
      </c>
      <c r="J9374" s="6" t="s">
        <v>5</v>
      </c>
      <c r="K9374" s="7">
        <v>0.5</v>
      </c>
      <c r="L9374" s="7">
        <f>IFERROR(VLOOKUP(SiscoTable[[#This Row],[Código]],Hoja2!A:B,2,0)*SiscoTable[[#This Row],[Provta(Uns)]],0)</f>
        <v>15.95</v>
      </c>
      <c r="M9374" s="7">
        <v>0</v>
      </c>
      <c r="N9374" s="7">
        <v>5</v>
      </c>
      <c r="O9374" s="7">
        <f>IFERROR(VLOOKUP(SiscoTable[[#This Row],[Código]],Hoja2!A:B,2,0)*SiscoTable[[#This Row],[Stock_actual]],0)</f>
        <v>159.5</v>
      </c>
      <c r="P9374" s="6" t="s">
        <v>240</v>
      </c>
      <c r="Q9374" s="7">
        <v>1</v>
      </c>
      <c r="R9374" s="7">
        <v>0</v>
      </c>
      <c r="S9374" s="7" t="s">
        <v>11926</v>
      </c>
      <c r="BI9374"/>
      <c r="BJ9374"/>
    </row>
    <row r="9375" spans="2:62" x14ac:dyDescent="0.4">
      <c r="B9375" s="1">
        <v>32564</v>
      </c>
      <c r="C9375" s="6" t="s">
        <v>8</v>
      </c>
      <c r="D9375" s="6" t="s">
        <v>8</v>
      </c>
      <c r="E9375" s="6" t="s">
        <v>3268</v>
      </c>
      <c r="F9375" s="6" t="s">
        <v>3269</v>
      </c>
      <c r="G9375" s="6" t="s">
        <v>5267</v>
      </c>
      <c r="H9375" s="6" t="s">
        <v>5065</v>
      </c>
      <c r="I9375" s="6" t="s">
        <v>5537</v>
      </c>
      <c r="J9375" s="6" t="s">
        <v>5</v>
      </c>
      <c r="K9375" s="7">
        <v>0</v>
      </c>
      <c r="L9375" s="7">
        <f>IFERROR(VLOOKUP(SiscoTable[[#This Row],[Código]],Hoja2!A:B,2,0)*SiscoTable[[#This Row],[Provta(Uns)]],0)</f>
        <v>0</v>
      </c>
      <c r="M9375" s="7">
        <v>0</v>
      </c>
      <c r="N9375" s="7">
        <v>24</v>
      </c>
      <c r="O9375" s="7">
        <f>IFERROR(VLOOKUP(SiscoTable[[#This Row],[Código]],Hoja2!A:B,2,0)*SiscoTable[[#This Row],[Stock_actual]],0)</f>
        <v>117.60000000000001</v>
      </c>
      <c r="P9375" s="6" t="s">
        <v>134</v>
      </c>
      <c r="Q9375" s="7">
        <v>0</v>
      </c>
      <c r="R9375" s="7">
        <v>0</v>
      </c>
      <c r="S9375" s="7" t="s">
        <v>11928</v>
      </c>
      <c r="BI9375"/>
      <c r="BJ9375"/>
    </row>
    <row r="9376" spans="2:62" x14ac:dyDescent="0.4">
      <c r="B9376" s="1">
        <v>32565</v>
      </c>
      <c r="C9376" s="6" t="s">
        <v>8</v>
      </c>
      <c r="D9376" s="6" t="s">
        <v>8</v>
      </c>
      <c r="E9376" s="6" t="s">
        <v>3268</v>
      </c>
      <c r="F9376" s="6" t="s">
        <v>3269</v>
      </c>
      <c r="G9376" s="6" t="s">
        <v>5267</v>
      </c>
      <c r="H9376" s="6" t="s">
        <v>5539</v>
      </c>
      <c r="I9376" s="6" t="s">
        <v>5538</v>
      </c>
      <c r="J9376" s="6" t="s">
        <v>5</v>
      </c>
      <c r="K9376" s="7">
        <v>0.33</v>
      </c>
      <c r="L9376" s="7">
        <f>IFERROR(VLOOKUP(SiscoTable[[#This Row],[Código]],Hoja2!A:B,2,0)*SiscoTable[[#This Row],[Provta(Uns)]],0)</f>
        <v>2.64</v>
      </c>
      <c r="M9376" s="7">
        <v>0</v>
      </c>
      <c r="N9376" s="7">
        <v>10</v>
      </c>
      <c r="O9376" s="7">
        <f>IFERROR(VLOOKUP(SiscoTable[[#This Row],[Código]],Hoja2!A:B,2,0)*SiscoTable[[#This Row],[Stock_actual]],0)</f>
        <v>80</v>
      </c>
      <c r="P9376" s="6" t="s">
        <v>1250</v>
      </c>
      <c r="Q9376" s="7">
        <v>0</v>
      </c>
      <c r="R9376" s="7">
        <v>0</v>
      </c>
      <c r="S9376" s="7" t="s">
        <v>11928</v>
      </c>
      <c r="BI9376"/>
      <c r="BJ9376"/>
    </row>
    <row r="9377" spans="2:62" x14ac:dyDescent="0.4">
      <c r="B9377" s="1">
        <v>32566</v>
      </c>
      <c r="C9377" s="6" t="s">
        <v>8</v>
      </c>
      <c r="D9377" s="6" t="s">
        <v>8</v>
      </c>
      <c r="E9377" s="6" t="s">
        <v>3268</v>
      </c>
      <c r="F9377" s="6" t="s">
        <v>3269</v>
      </c>
      <c r="G9377" s="6" t="s">
        <v>5267</v>
      </c>
      <c r="H9377" s="6" t="s">
        <v>5539</v>
      </c>
      <c r="I9377" s="6" t="s">
        <v>5540</v>
      </c>
      <c r="J9377" s="6" t="s">
        <v>5</v>
      </c>
      <c r="K9377" s="7">
        <v>0</v>
      </c>
      <c r="L9377" s="7">
        <f>IFERROR(VLOOKUP(SiscoTable[[#This Row],[Código]],Hoja2!A:B,2,0)*SiscoTable[[#This Row],[Provta(Uns)]],0)</f>
        <v>0</v>
      </c>
      <c r="M9377" s="7">
        <v>12</v>
      </c>
      <c r="N9377" s="7">
        <v>0</v>
      </c>
      <c r="O9377" s="7">
        <f>IFERROR(VLOOKUP(SiscoTable[[#This Row],[Código]],Hoja2!A:B,2,0)*SiscoTable[[#This Row],[Stock_actual]],0)</f>
        <v>0</v>
      </c>
      <c r="P9377" s="6" t="s">
        <v>7</v>
      </c>
      <c r="Q9377" s="7">
        <v>0</v>
      </c>
      <c r="R9377" s="7">
        <v>0</v>
      </c>
      <c r="S9377" s="7" t="s">
        <v>11928</v>
      </c>
      <c r="BI9377"/>
      <c r="BJ9377"/>
    </row>
    <row r="9378" spans="2:62" x14ac:dyDescent="0.4">
      <c r="B9378" s="1">
        <v>32567</v>
      </c>
      <c r="C9378" s="6" t="s">
        <v>8</v>
      </c>
      <c r="D9378" s="6" t="s">
        <v>8</v>
      </c>
      <c r="E9378" s="6" t="s">
        <v>3268</v>
      </c>
      <c r="F9378" s="6" t="s">
        <v>3269</v>
      </c>
      <c r="G9378" s="6" t="s">
        <v>5267</v>
      </c>
      <c r="H9378" s="6" t="s">
        <v>5539</v>
      </c>
      <c r="I9378" s="6" t="s">
        <v>5541</v>
      </c>
      <c r="J9378" s="6" t="s">
        <v>5</v>
      </c>
      <c r="K9378" s="7">
        <v>0.5</v>
      </c>
      <c r="L9378" s="7">
        <f>IFERROR(VLOOKUP(SiscoTable[[#This Row],[Código]],Hoja2!A:B,2,0)*SiscoTable[[#This Row],[Provta(Uns)]],0)</f>
        <v>4</v>
      </c>
      <c r="M9378" s="7">
        <v>0</v>
      </c>
      <c r="N9378" s="7">
        <v>9</v>
      </c>
      <c r="O9378" s="7">
        <f>IFERROR(VLOOKUP(SiscoTable[[#This Row],[Código]],Hoja2!A:B,2,0)*SiscoTable[[#This Row],[Stock_actual]],0)</f>
        <v>72</v>
      </c>
      <c r="P9378" s="6" t="s">
        <v>1530</v>
      </c>
      <c r="Q9378" s="7">
        <v>1</v>
      </c>
      <c r="R9378" s="7">
        <v>0</v>
      </c>
      <c r="S9378" s="7" t="s">
        <v>11928</v>
      </c>
      <c r="BI9378"/>
      <c r="BJ9378"/>
    </row>
    <row r="9379" spans="2:62" x14ac:dyDescent="0.4">
      <c r="B9379" s="1">
        <v>32568</v>
      </c>
      <c r="C9379" s="6" t="s">
        <v>8</v>
      </c>
      <c r="D9379" s="6" t="s">
        <v>8</v>
      </c>
      <c r="E9379" s="6" t="s">
        <v>3268</v>
      </c>
      <c r="F9379" s="6" t="s">
        <v>61</v>
      </c>
      <c r="G9379" s="6" t="s">
        <v>8157</v>
      </c>
      <c r="H9379" s="6" t="s">
        <v>8275</v>
      </c>
      <c r="I9379" s="6" t="s">
        <v>8274</v>
      </c>
      <c r="J9379" s="6" t="s">
        <v>5</v>
      </c>
      <c r="K9379" s="7">
        <v>0.5</v>
      </c>
      <c r="L9379" s="7">
        <f>IFERROR(VLOOKUP(SiscoTable[[#This Row],[Código]],Hoja2!A:B,2,0)*SiscoTable[[#This Row],[Provta(Uns)]],0)</f>
        <v>9.9499999999999993</v>
      </c>
      <c r="M9379" s="7">
        <v>0</v>
      </c>
      <c r="N9379" s="7">
        <v>57</v>
      </c>
      <c r="O9379" s="7">
        <f>IFERROR(VLOOKUP(SiscoTable[[#This Row],[Código]],Hoja2!A:B,2,0)*SiscoTable[[#This Row],[Stock_actual]],0)</f>
        <v>1134.3</v>
      </c>
      <c r="P9379" s="6" t="s">
        <v>8276</v>
      </c>
      <c r="Q9379" s="7">
        <v>1</v>
      </c>
      <c r="R9379" s="7">
        <v>0</v>
      </c>
      <c r="S9379" s="7" t="s">
        <v>11928</v>
      </c>
      <c r="BI9379"/>
      <c r="BJ9379"/>
    </row>
    <row r="9380" spans="2:62" x14ac:dyDescent="0.4">
      <c r="B9380" s="1">
        <v>32569</v>
      </c>
      <c r="C9380" s="6" t="s">
        <v>8</v>
      </c>
      <c r="D9380" s="6" t="s">
        <v>8</v>
      </c>
      <c r="E9380" s="6" t="s">
        <v>8482</v>
      </c>
      <c r="F9380" s="6" t="s">
        <v>11692</v>
      </c>
      <c r="G9380" s="6" t="s">
        <v>11693</v>
      </c>
      <c r="H9380" s="6" t="s">
        <v>11760</v>
      </c>
      <c r="I9380" s="6" t="s">
        <v>11772</v>
      </c>
      <c r="J9380" s="6" t="s">
        <v>5</v>
      </c>
      <c r="K9380" s="7">
        <v>0</v>
      </c>
      <c r="L9380" s="7">
        <f>IFERROR(VLOOKUP(SiscoTable[[#This Row],[Código]],Hoja2!A:B,2,0)*SiscoTable[[#This Row],[Provta(Uns)]],0)</f>
        <v>0</v>
      </c>
      <c r="M9380" s="7">
        <v>0</v>
      </c>
      <c r="N9380" s="7">
        <v>6</v>
      </c>
      <c r="O9380" s="7">
        <f>IFERROR(VLOOKUP(SiscoTable[[#This Row],[Código]],Hoja2!A:B,2,0)*SiscoTable[[#This Row],[Stock_actual]],0)</f>
        <v>137.39999999999998</v>
      </c>
      <c r="P9380" s="6" t="s">
        <v>134</v>
      </c>
      <c r="Q9380" s="7">
        <v>0</v>
      </c>
      <c r="R9380" s="7">
        <v>0</v>
      </c>
      <c r="S9380" s="7" t="s">
        <v>11926</v>
      </c>
      <c r="BI9380"/>
      <c r="BJ9380"/>
    </row>
    <row r="9381" spans="2:62" x14ac:dyDescent="0.4">
      <c r="B9381" s="1">
        <v>32571</v>
      </c>
      <c r="C9381" s="6" t="s">
        <v>30</v>
      </c>
      <c r="D9381" s="6" t="s">
        <v>8</v>
      </c>
      <c r="E9381" s="6" t="s">
        <v>469</v>
      </c>
      <c r="F9381" s="6" t="s">
        <v>668</v>
      </c>
      <c r="G9381" s="6" t="s">
        <v>865</v>
      </c>
      <c r="H9381" s="6" t="s">
        <v>683</v>
      </c>
      <c r="I9381" s="6" t="s">
        <v>910</v>
      </c>
      <c r="J9381" s="6" t="s">
        <v>5</v>
      </c>
      <c r="K9381" s="7">
        <v>6.83</v>
      </c>
      <c r="L9381" s="34">
        <f>IFERROR(VLOOKUP(SiscoTable[[#This Row],[Código]],Hoja2!A:B,2,0)*SiscoTable[[#This Row],[Provta(Uns)]],0)</f>
        <v>101.76700000000001</v>
      </c>
      <c r="M9381" s="7">
        <v>0</v>
      </c>
      <c r="N9381" s="7">
        <v>23</v>
      </c>
      <c r="O9381" s="34">
        <f>IFERROR(VLOOKUP(SiscoTable[[#This Row],[Código]],Hoja2!A:B,2,0)*SiscoTable[[#This Row],[Stock_actual]],0)</f>
        <v>342.7</v>
      </c>
      <c r="P9381" s="6" t="s">
        <v>911</v>
      </c>
      <c r="Q9381" s="7">
        <v>8</v>
      </c>
      <c r="R9381" s="7">
        <v>0</v>
      </c>
      <c r="S9381" s="7" t="s">
        <v>11924</v>
      </c>
      <c r="BI9381"/>
      <c r="BJ9381"/>
    </row>
    <row r="9382" spans="2:62" x14ac:dyDescent="0.4">
      <c r="B9382" s="1">
        <v>32572</v>
      </c>
      <c r="C9382" s="6" t="s">
        <v>8</v>
      </c>
      <c r="D9382" s="6" t="s">
        <v>8</v>
      </c>
      <c r="E9382" s="6" t="s">
        <v>3268</v>
      </c>
      <c r="F9382" s="6" t="s">
        <v>3269</v>
      </c>
      <c r="G9382" s="6" t="s">
        <v>634</v>
      </c>
      <c r="H9382" s="6" t="s">
        <v>4358</v>
      </c>
      <c r="I9382" s="6" t="s">
        <v>4959</v>
      </c>
      <c r="J9382" s="6" t="s">
        <v>5</v>
      </c>
      <c r="K9382" s="7">
        <v>7.33</v>
      </c>
      <c r="L9382" s="7">
        <f>IFERROR(VLOOKUP(SiscoTable[[#This Row],[Código]],Hoja2!A:B,2,0)*SiscoTable[[#This Row],[Provta(Uns)]],0)</f>
        <v>19.058</v>
      </c>
      <c r="M9382" s="7">
        <v>0</v>
      </c>
      <c r="N9382" s="7">
        <v>62</v>
      </c>
      <c r="O9382" s="7">
        <f>IFERROR(VLOOKUP(SiscoTable[[#This Row],[Código]],Hoja2!A:B,2,0)*SiscoTable[[#This Row],[Stock_actual]],0)</f>
        <v>161.20000000000002</v>
      </c>
      <c r="P9382" s="6" t="s">
        <v>4960</v>
      </c>
      <c r="Q9382" s="7">
        <v>8</v>
      </c>
      <c r="R9382" s="7">
        <v>0</v>
      </c>
      <c r="S9382" s="7" t="s">
        <v>11927</v>
      </c>
      <c r="BI9382"/>
      <c r="BJ9382"/>
    </row>
    <row r="9383" spans="2:62" x14ac:dyDescent="0.4">
      <c r="B9383" s="1">
        <v>32573</v>
      </c>
      <c r="C9383" s="6" t="s">
        <v>8</v>
      </c>
      <c r="D9383" s="6" t="s">
        <v>30</v>
      </c>
      <c r="E9383" s="6" t="s">
        <v>3268</v>
      </c>
      <c r="F9383" s="6" t="s">
        <v>3269</v>
      </c>
      <c r="G9383" s="6" t="s">
        <v>634</v>
      </c>
      <c r="H9383" s="6" t="s">
        <v>4358</v>
      </c>
      <c r="I9383" s="6" t="s">
        <v>4961</v>
      </c>
      <c r="J9383" s="6" t="s">
        <v>5</v>
      </c>
      <c r="K9383" s="7">
        <v>13.83</v>
      </c>
      <c r="L9383" s="7">
        <f>IFERROR(VLOOKUP(SiscoTable[[#This Row],[Código]],Hoja2!A:B,2,0)*SiscoTable[[#This Row],[Provta(Uns)]],0)</f>
        <v>35.957999999999998</v>
      </c>
      <c r="M9383" s="7">
        <v>0</v>
      </c>
      <c r="N9383" s="7">
        <v>98</v>
      </c>
      <c r="O9383" s="7">
        <f>IFERROR(VLOOKUP(SiscoTable[[#This Row],[Código]],Hoja2!A:B,2,0)*SiscoTable[[#This Row],[Stock_actual]],0)</f>
        <v>254.8</v>
      </c>
      <c r="P9383" s="6" t="s">
        <v>3570</v>
      </c>
      <c r="Q9383" s="7">
        <v>15</v>
      </c>
      <c r="R9383" s="7">
        <v>0</v>
      </c>
      <c r="S9383" s="7" t="s">
        <v>11927</v>
      </c>
      <c r="BI9383"/>
      <c r="BJ9383"/>
    </row>
    <row r="9384" spans="2:62" x14ac:dyDescent="0.4">
      <c r="B9384" s="1">
        <v>32574</v>
      </c>
      <c r="C9384" s="6" t="s">
        <v>8</v>
      </c>
      <c r="D9384" s="6" t="s">
        <v>8</v>
      </c>
      <c r="E9384" s="6" t="s">
        <v>3268</v>
      </c>
      <c r="F9384" s="6" t="s">
        <v>7197</v>
      </c>
      <c r="G9384" s="6" t="s">
        <v>7198</v>
      </c>
      <c r="H9384" s="6" t="s">
        <v>7248</v>
      </c>
      <c r="I9384" s="6" t="s">
        <v>7381</v>
      </c>
      <c r="J9384" s="6" t="s">
        <v>5</v>
      </c>
      <c r="K9384" s="7">
        <v>9.67</v>
      </c>
      <c r="L9384" s="7">
        <f>IFERROR(VLOOKUP(SiscoTable[[#This Row],[Código]],Hoja2!A:B,2,0)*SiscoTable[[#This Row],[Provta(Uns)]],0)</f>
        <v>25.141999999999999</v>
      </c>
      <c r="M9384" s="7">
        <v>0</v>
      </c>
      <c r="N9384" s="7">
        <v>86</v>
      </c>
      <c r="O9384" s="7">
        <f>IFERROR(VLOOKUP(SiscoTable[[#This Row],[Código]],Hoja2!A:B,2,0)*SiscoTable[[#This Row],[Stock_actual]],0)</f>
        <v>223.6</v>
      </c>
      <c r="P9384" s="6" t="s">
        <v>6195</v>
      </c>
      <c r="Q9384" s="7">
        <v>11</v>
      </c>
      <c r="R9384" s="7">
        <v>0</v>
      </c>
      <c r="S9384" s="7" t="s">
        <v>11928</v>
      </c>
      <c r="BI9384"/>
      <c r="BJ9384"/>
    </row>
    <row r="9385" spans="2:62" x14ac:dyDescent="0.4">
      <c r="B9385" s="1">
        <v>32575</v>
      </c>
      <c r="C9385" s="6" t="s">
        <v>8</v>
      </c>
      <c r="D9385" s="6" t="s">
        <v>30</v>
      </c>
      <c r="E9385" s="6" t="s">
        <v>3268</v>
      </c>
      <c r="F9385" s="6" t="s">
        <v>7197</v>
      </c>
      <c r="G9385" s="6" t="s">
        <v>7554</v>
      </c>
      <c r="H9385" s="6" t="s">
        <v>7695</v>
      </c>
      <c r="I9385" s="6" t="s">
        <v>7694</v>
      </c>
      <c r="J9385" s="6" t="s">
        <v>5</v>
      </c>
      <c r="K9385" s="7">
        <v>41.5</v>
      </c>
      <c r="L9385" s="7">
        <f>IFERROR(VLOOKUP(SiscoTable[[#This Row],[Código]],Hoja2!A:B,2,0)*SiscoTable[[#This Row],[Provta(Uns)]],0)</f>
        <v>20.75</v>
      </c>
      <c r="M9385" s="7">
        <v>0</v>
      </c>
      <c r="N9385" s="7">
        <v>519</v>
      </c>
      <c r="O9385" s="7">
        <f>IFERROR(VLOOKUP(SiscoTable[[#This Row],[Código]],Hoja2!A:B,2,0)*SiscoTable[[#This Row],[Stock_actual]],0)</f>
        <v>259.5</v>
      </c>
      <c r="P9385" s="6" t="s">
        <v>6577</v>
      </c>
      <c r="Q9385" s="7">
        <v>46</v>
      </c>
      <c r="R9385" s="7">
        <v>0</v>
      </c>
      <c r="S9385" s="7" t="s">
        <v>11928</v>
      </c>
      <c r="BI9385"/>
      <c r="BJ9385"/>
    </row>
    <row r="9386" spans="2:62" x14ac:dyDescent="0.4">
      <c r="B9386" s="1">
        <v>32576</v>
      </c>
      <c r="C9386" s="6" t="s">
        <v>8</v>
      </c>
      <c r="D9386" s="6" t="s">
        <v>8</v>
      </c>
      <c r="E9386" s="6" t="s">
        <v>8482</v>
      </c>
      <c r="F9386" s="6" t="s">
        <v>9030</v>
      </c>
      <c r="G9386" s="6" t="s">
        <v>9299</v>
      </c>
      <c r="H9386" s="6" t="s">
        <v>9611</v>
      </c>
      <c r="I9386" s="6" t="s">
        <v>9610</v>
      </c>
      <c r="J9386" s="6" t="s">
        <v>5</v>
      </c>
      <c r="K9386" s="7">
        <v>0</v>
      </c>
      <c r="L9386" s="7">
        <f>IFERROR(VLOOKUP(SiscoTable[[#This Row],[Código]],Hoja2!A:B,2,0)*SiscoTable[[#This Row],[Provta(Uns)]],0)</f>
        <v>0</v>
      </c>
      <c r="M9386" s="7">
        <v>12</v>
      </c>
      <c r="N9386" s="7">
        <v>0</v>
      </c>
      <c r="O9386" s="7">
        <f>IFERROR(VLOOKUP(SiscoTable[[#This Row],[Código]],Hoja2!A:B,2,0)*SiscoTable[[#This Row],[Stock_actual]],0)</f>
        <v>0</v>
      </c>
      <c r="P9386" s="6" t="s">
        <v>7</v>
      </c>
      <c r="Q9386" s="7">
        <v>0</v>
      </c>
      <c r="R9386" s="7">
        <v>0</v>
      </c>
      <c r="S9386" s="7" t="s">
        <v>11926</v>
      </c>
      <c r="BI9386"/>
      <c r="BJ9386"/>
    </row>
    <row r="9387" spans="2:62" x14ac:dyDescent="0.4">
      <c r="B9387" s="1">
        <v>32577</v>
      </c>
      <c r="C9387" s="6" t="s">
        <v>8</v>
      </c>
      <c r="D9387" s="6" t="s">
        <v>8</v>
      </c>
      <c r="E9387" s="6" t="s">
        <v>8482</v>
      </c>
      <c r="F9387" s="6" t="s">
        <v>9030</v>
      </c>
      <c r="G9387" s="6" t="s">
        <v>9299</v>
      </c>
      <c r="H9387" s="6" t="s">
        <v>9611</v>
      </c>
      <c r="I9387" s="6" t="s">
        <v>9612</v>
      </c>
      <c r="J9387" s="6" t="s">
        <v>5</v>
      </c>
      <c r="K9387" s="7">
        <v>0</v>
      </c>
      <c r="L9387" s="7">
        <f>IFERROR(VLOOKUP(SiscoTable[[#This Row],[Código]],Hoja2!A:B,2,0)*SiscoTable[[#This Row],[Provta(Uns)]],0)</f>
        <v>0</v>
      </c>
      <c r="M9387" s="7">
        <v>12</v>
      </c>
      <c r="N9387" s="7">
        <v>0</v>
      </c>
      <c r="O9387" s="7">
        <f>IFERROR(VLOOKUP(SiscoTable[[#This Row],[Código]],Hoja2!A:B,2,0)*SiscoTable[[#This Row],[Stock_actual]],0)</f>
        <v>0</v>
      </c>
      <c r="P9387" s="6" t="s">
        <v>7</v>
      </c>
      <c r="Q9387" s="7">
        <v>0</v>
      </c>
      <c r="R9387" s="7">
        <v>0</v>
      </c>
      <c r="S9387" s="7" t="s">
        <v>11926</v>
      </c>
      <c r="BI9387"/>
      <c r="BJ9387"/>
    </row>
    <row r="9388" spans="2:62" x14ac:dyDescent="0.4">
      <c r="B9388" s="1">
        <v>32578</v>
      </c>
      <c r="C9388" s="6" t="s">
        <v>8</v>
      </c>
      <c r="D9388" s="6" t="s">
        <v>8</v>
      </c>
      <c r="E9388" s="6" t="s">
        <v>8482</v>
      </c>
      <c r="F9388" s="6" t="s">
        <v>9030</v>
      </c>
      <c r="G9388" s="6" t="s">
        <v>9299</v>
      </c>
      <c r="H9388" s="6" t="s">
        <v>9611</v>
      </c>
      <c r="I9388" s="6" t="s">
        <v>9613</v>
      </c>
      <c r="J9388" s="6" t="s">
        <v>5</v>
      </c>
      <c r="K9388" s="7">
        <v>0</v>
      </c>
      <c r="L9388" s="7">
        <f>IFERROR(VLOOKUP(SiscoTable[[#This Row],[Código]],Hoja2!A:B,2,0)*SiscoTable[[#This Row],[Provta(Uns)]],0)</f>
        <v>0</v>
      </c>
      <c r="M9388" s="7">
        <v>0</v>
      </c>
      <c r="N9388" s="7">
        <v>0</v>
      </c>
      <c r="O9388" s="7">
        <f>IFERROR(VLOOKUP(SiscoTable[[#This Row],[Código]],Hoja2!A:B,2,0)*SiscoTable[[#This Row],[Stock_actual]],0)</f>
        <v>0</v>
      </c>
      <c r="P9388" s="6" t="s">
        <v>7</v>
      </c>
      <c r="Q9388" s="7">
        <v>0</v>
      </c>
      <c r="R9388" s="7">
        <v>0</v>
      </c>
      <c r="S9388" s="7" t="s">
        <v>11926</v>
      </c>
      <c r="BI9388"/>
      <c r="BJ9388"/>
    </row>
    <row r="9389" spans="2:62" x14ac:dyDescent="0.4">
      <c r="B9389" s="1">
        <v>32579</v>
      </c>
      <c r="C9389" s="6" t="s">
        <v>8</v>
      </c>
      <c r="D9389" s="6" t="s">
        <v>8</v>
      </c>
      <c r="E9389" s="6" t="s">
        <v>8482</v>
      </c>
      <c r="F9389" s="6" t="s">
        <v>9030</v>
      </c>
      <c r="G9389" s="6" t="s">
        <v>9299</v>
      </c>
      <c r="H9389" s="6" t="s">
        <v>9611</v>
      </c>
      <c r="I9389" s="6" t="s">
        <v>9614</v>
      </c>
      <c r="J9389" s="6" t="s">
        <v>5</v>
      </c>
      <c r="K9389" s="7">
        <v>0</v>
      </c>
      <c r="L9389" s="7">
        <f>IFERROR(VLOOKUP(SiscoTable[[#This Row],[Código]],Hoja2!A:B,2,0)*SiscoTable[[#This Row],[Provta(Uns)]],0)</f>
        <v>0</v>
      </c>
      <c r="M9389" s="7">
        <v>12</v>
      </c>
      <c r="N9389" s="7">
        <v>0</v>
      </c>
      <c r="O9389" s="7">
        <f>IFERROR(VLOOKUP(SiscoTable[[#This Row],[Código]],Hoja2!A:B,2,0)*SiscoTable[[#This Row],[Stock_actual]],0)</f>
        <v>0</v>
      </c>
      <c r="P9389" s="6" t="s">
        <v>7</v>
      </c>
      <c r="Q9389" s="7">
        <v>0</v>
      </c>
      <c r="R9389" s="7">
        <v>0</v>
      </c>
      <c r="S9389" s="7" t="s">
        <v>11926</v>
      </c>
      <c r="BI9389"/>
      <c r="BJ9389"/>
    </row>
    <row r="9390" spans="2:62" x14ac:dyDescent="0.4">
      <c r="B9390" s="1">
        <v>32580</v>
      </c>
      <c r="C9390" s="6" t="s">
        <v>8</v>
      </c>
      <c r="D9390" s="6" t="s">
        <v>8</v>
      </c>
      <c r="E9390" s="6" t="s">
        <v>8482</v>
      </c>
      <c r="F9390" s="6" t="s">
        <v>9030</v>
      </c>
      <c r="G9390" s="6" t="s">
        <v>9299</v>
      </c>
      <c r="H9390" s="6" t="s">
        <v>9611</v>
      </c>
      <c r="I9390" s="6" t="s">
        <v>9615</v>
      </c>
      <c r="J9390" s="6" t="s">
        <v>5</v>
      </c>
      <c r="K9390" s="7">
        <v>0</v>
      </c>
      <c r="L9390" s="7">
        <f>IFERROR(VLOOKUP(SiscoTable[[#This Row],[Código]],Hoja2!A:B,2,0)*SiscoTable[[#This Row],[Provta(Uns)]],0)</f>
        <v>0</v>
      </c>
      <c r="M9390" s="7">
        <v>12</v>
      </c>
      <c r="N9390" s="7">
        <v>0</v>
      </c>
      <c r="O9390" s="7">
        <f>IFERROR(VLOOKUP(SiscoTable[[#This Row],[Código]],Hoja2!A:B,2,0)*SiscoTable[[#This Row],[Stock_actual]],0)</f>
        <v>0</v>
      </c>
      <c r="P9390" s="6" t="s">
        <v>7</v>
      </c>
      <c r="Q9390" s="7">
        <v>0</v>
      </c>
      <c r="R9390" s="7">
        <v>0</v>
      </c>
      <c r="S9390" s="7" t="s">
        <v>11926</v>
      </c>
      <c r="BI9390"/>
      <c r="BJ9390"/>
    </row>
    <row r="9391" spans="2:62" x14ac:dyDescent="0.4">
      <c r="B9391" s="1">
        <v>32581</v>
      </c>
      <c r="C9391" s="6" t="s">
        <v>8</v>
      </c>
      <c r="D9391" s="6" t="s">
        <v>8</v>
      </c>
      <c r="E9391" s="6" t="s">
        <v>8482</v>
      </c>
      <c r="F9391" s="6" t="s">
        <v>9030</v>
      </c>
      <c r="G9391" s="6" t="s">
        <v>9299</v>
      </c>
      <c r="H9391" s="6" t="s">
        <v>9611</v>
      </c>
      <c r="I9391" s="6" t="s">
        <v>9616</v>
      </c>
      <c r="J9391" s="6" t="s">
        <v>5</v>
      </c>
      <c r="K9391" s="7">
        <v>0</v>
      </c>
      <c r="L9391" s="7">
        <f>IFERROR(VLOOKUP(SiscoTable[[#This Row],[Código]],Hoja2!A:B,2,0)*SiscoTable[[#This Row],[Provta(Uns)]],0)</f>
        <v>0</v>
      </c>
      <c r="M9391" s="7">
        <v>12</v>
      </c>
      <c r="N9391" s="7">
        <v>0</v>
      </c>
      <c r="O9391" s="7">
        <f>IFERROR(VLOOKUP(SiscoTable[[#This Row],[Código]],Hoja2!A:B,2,0)*SiscoTable[[#This Row],[Stock_actual]],0)</f>
        <v>0</v>
      </c>
      <c r="P9391" s="6" t="s">
        <v>7</v>
      </c>
      <c r="Q9391" s="7">
        <v>0</v>
      </c>
      <c r="R9391" s="7">
        <v>0</v>
      </c>
      <c r="S9391" s="7" t="s">
        <v>11926</v>
      </c>
      <c r="BI9391"/>
      <c r="BJ9391"/>
    </row>
    <row r="9392" spans="2:62" x14ac:dyDescent="0.4">
      <c r="B9392" s="1">
        <v>32582</v>
      </c>
      <c r="C9392" s="6" t="s">
        <v>8</v>
      </c>
      <c r="D9392" s="6" t="s">
        <v>8</v>
      </c>
      <c r="E9392" s="6" t="s">
        <v>8482</v>
      </c>
      <c r="F9392" s="6" t="s">
        <v>11692</v>
      </c>
      <c r="G9392" s="6" t="s">
        <v>11692</v>
      </c>
      <c r="H9392" s="6" t="s">
        <v>9618</v>
      </c>
      <c r="I9392" s="6" t="s">
        <v>11814</v>
      </c>
      <c r="J9392" s="6" t="s">
        <v>5</v>
      </c>
      <c r="K9392" s="7">
        <v>0</v>
      </c>
      <c r="L9392" s="7">
        <f>IFERROR(VLOOKUP(SiscoTable[[#This Row],[Código]],Hoja2!A:B,2,0)*SiscoTable[[#This Row],[Provta(Uns)]],0)</f>
        <v>0</v>
      </c>
      <c r="M9392" s="7">
        <v>12</v>
      </c>
      <c r="N9392" s="7">
        <v>0</v>
      </c>
      <c r="O9392" s="7">
        <f>IFERROR(VLOOKUP(SiscoTable[[#This Row],[Código]],Hoja2!A:B,2,0)*SiscoTable[[#This Row],[Stock_actual]],0)</f>
        <v>0</v>
      </c>
      <c r="P9392" s="6" t="s">
        <v>7</v>
      </c>
      <c r="Q9392" s="7">
        <v>0</v>
      </c>
      <c r="R9392" s="7">
        <v>0</v>
      </c>
      <c r="S9392" s="7" t="s">
        <v>11926</v>
      </c>
      <c r="BI9392"/>
      <c r="BJ9392"/>
    </row>
    <row r="9393" spans="2:62" x14ac:dyDescent="0.4">
      <c r="B9393" s="1">
        <v>32583</v>
      </c>
      <c r="C9393" s="6" t="s">
        <v>8</v>
      </c>
      <c r="D9393" s="6" t="s">
        <v>8</v>
      </c>
      <c r="E9393" s="6" t="s">
        <v>8482</v>
      </c>
      <c r="F9393" s="6" t="s">
        <v>11692</v>
      </c>
      <c r="G9393" s="6" t="s">
        <v>11692</v>
      </c>
      <c r="H9393" s="6" t="s">
        <v>9618</v>
      </c>
      <c r="I9393" s="6" t="s">
        <v>11815</v>
      </c>
      <c r="J9393" s="6" t="s">
        <v>5</v>
      </c>
      <c r="K9393" s="7">
        <v>0</v>
      </c>
      <c r="L9393" s="7">
        <f>IFERROR(VLOOKUP(SiscoTable[[#This Row],[Código]],Hoja2!A:B,2,0)*SiscoTable[[#This Row],[Provta(Uns)]],0)</f>
        <v>0</v>
      </c>
      <c r="M9393" s="7">
        <v>12</v>
      </c>
      <c r="N9393" s="7">
        <v>0</v>
      </c>
      <c r="O9393" s="7">
        <f>IFERROR(VLOOKUP(SiscoTable[[#This Row],[Código]],Hoja2!A:B,2,0)*SiscoTable[[#This Row],[Stock_actual]],0)</f>
        <v>0</v>
      </c>
      <c r="P9393" s="6" t="s">
        <v>7</v>
      </c>
      <c r="Q9393" s="7">
        <v>0</v>
      </c>
      <c r="R9393" s="7">
        <v>0</v>
      </c>
      <c r="S9393" s="7" t="s">
        <v>11926</v>
      </c>
      <c r="BI9393"/>
      <c r="BJ9393"/>
    </row>
    <row r="9394" spans="2:62" x14ac:dyDescent="0.4">
      <c r="B9394" s="1">
        <v>32584</v>
      </c>
      <c r="C9394" s="6" t="s">
        <v>8</v>
      </c>
      <c r="D9394" s="6" t="s">
        <v>8</v>
      </c>
      <c r="E9394" s="6" t="s">
        <v>8482</v>
      </c>
      <c r="F9394" s="6" t="s">
        <v>11692</v>
      </c>
      <c r="G9394" s="6" t="s">
        <v>11692</v>
      </c>
      <c r="H9394" s="6" t="s">
        <v>9618</v>
      </c>
      <c r="I9394" s="6" t="s">
        <v>11816</v>
      </c>
      <c r="J9394" s="6" t="s">
        <v>5</v>
      </c>
      <c r="K9394" s="7">
        <v>0</v>
      </c>
      <c r="L9394" s="7">
        <f>IFERROR(VLOOKUP(SiscoTable[[#This Row],[Código]],Hoja2!A:B,2,0)*SiscoTable[[#This Row],[Provta(Uns)]],0)</f>
        <v>0</v>
      </c>
      <c r="M9394" s="7">
        <v>12</v>
      </c>
      <c r="N9394" s="7">
        <v>0</v>
      </c>
      <c r="O9394" s="7">
        <f>IFERROR(VLOOKUP(SiscoTable[[#This Row],[Código]],Hoja2!A:B,2,0)*SiscoTable[[#This Row],[Stock_actual]],0)</f>
        <v>0</v>
      </c>
      <c r="P9394" s="6" t="s">
        <v>7</v>
      </c>
      <c r="Q9394" s="7">
        <v>0</v>
      </c>
      <c r="R9394" s="7">
        <v>0</v>
      </c>
      <c r="S9394" s="7" t="s">
        <v>11926</v>
      </c>
      <c r="BI9394"/>
      <c r="BJ9394"/>
    </row>
    <row r="9395" spans="2:62" x14ac:dyDescent="0.4">
      <c r="B9395" s="1">
        <v>32585</v>
      </c>
      <c r="C9395" s="6" t="s">
        <v>8</v>
      </c>
      <c r="D9395" s="6" t="s">
        <v>8</v>
      </c>
      <c r="E9395" s="6" t="s">
        <v>8482</v>
      </c>
      <c r="F9395" s="6" t="s">
        <v>11692</v>
      </c>
      <c r="G9395" s="6" t="s">
        <v>11692</v>
      </c>
      <c r="H9395" s="6" t="s">
        <v>9618</v>
      </c>
      <c r="I9395" s="6" t="s">
        <v>11817</v>
      </c>
      <c r="J9395" s="6" t="s">
        <v>5</v>
      </c>
      <c r="K9395" s="7">
        <v>0</v>
      </c>
      <c r="L9395" s="7">
        <f>IFERROR(VLOOKUP(SiscoTable[[#This Row],[Código]],Hoja2!A:B,2,0)*SiscoTable[[#This Row],[Provta(Uns)]],0)</f>
        <v>0</v>
      </c>
      <c r="M9395" s="7">
        <v>12</v>
      </c>
      <c r="N9395" s="7">
        <v>0</v>
      </c>
      <c r="O9395" s="7">
        <f>IFERROR(VLOOKUP(SiscoTable[[#This Row],[Código]],Hoja2!A:B,2,0)*SiscoTable[[#This Row],[Stock_actual]],0)</f>
        <v>0</v>
      </c>
      <c r="P9395" s="6" t="s">
        <v>7</v>
      </c>
      <c r="Q9395" s="7">
        <v>0</v>
      </c>
      <c r="R9395" s="7">
        <v>0</v>
      </c>
      <c r="S9395" s="7" t="s">
        <v>11926</v>
      </c>
      <c r="BI9395"/>
      <c r="BJ9395"/>
    </row>
    <row r="9396" spans="2:62" x14ac:dyDescent="0.4">
      <c r="B9396" s="1">
        <v>32586</v>
      </c>
      <c r="C9396" s="6" t="s">
        <v>8</v>
      </c>
      <c r="D9396" s="6" t="s">
        <v>8</v>
      </c>
      <c r="E9396" s="6" t="s">
        <v>8482</v>
      </c>
      <c r="F9396" s="6" t="s">
        <v>11692</v>
      </c>
      <c r="G9396" s="6" t="s">
        <v>11692</v>
      </c>
      <c r="H9396" s="6" t="s">
        <v>9618</v>
      </c>
      <c r="I9396" s="6" t="s">
        <v>11818</v>
      </c>
      <c r="J9396" s="6" t="s">
        <v>5</v>
      </c>
      <c r="K9396" s="7">
        <v>0</v>
      </c>
      <c r="L9396" s="7">
        <f>IFERROR(VLOOKUP(SiscoTable[[#This Row],[Código]],Hoja2!A:B,2,0)*SiscoTable[[#This Row],[Provta(Uns)]],0)</f>
        <v>0</v>
      </c>
      <c r="M9396" s="7">
        <v>12</v>
      </c>
      <c r="N9396" s="7">
        <v>0</v>
      </c>
      <c r="O9396" s="7">
        <f>IFERROR(VLOOKUP(SiscoTable[[#This Row],[Código]],Hoja2!A:B,2,0)*SiscoTable[[#This Row],[Stock_actual]],0)</f>
        <v>0</v>
      </c>
      <c r="P9396" s="6" t="s">
        <v>7</v>
      </c>
      <c r="Q9396" s="7">
        <v>0</v>
      </c>
      <c r="R9396" s="7">
        <v>0</v>
      </c>
      <c r="S9396" s="7" t="s">
        <v>11926</v>
      </c>
      <c r="BI9396"/>
      <c r="BJ9396"/>
    </row>
    <row r="9397" spans="2:62" x14ac:dyDescent="0.4">
      <c r="B9397" s="1">
        <v>32587</v>
      </c>
      <c r="C9397" s="6" t="s">
        <v>8</v>
      </c>
      <c r="D9397" s="6" t="s">
        <v>8</v>
      </c>
      <c r="E9397" s="6" t="s">
        <v>8482</v>
      </c>
      <c r="F9397" s="6" t="s">
        <v>11692</v>
      </c>
      <c r="G9397" s="6" t="s">
        <v>11692</v>
      </c>
      <c r="H9397" s="6" t="s">
        <v>9618</v>
      </c>
      <c r="I9397" s="6" t="s">
        <v>11819</v>
      </c>
      <c r="J9397" s="6" t="s">
        <v>5</v>
      </c>
      <c r="K9397" s="7">
        <v>0</v>
      </c>
      <c r="L9397" s="7">
        <f>IFERROR(VLOOKUP(SiscoTable[[#This Row],[Código]],Hoja2!A:B,2,0)*SiscoTable[[#This Row],[Provta(Uns)]],0)</f>
        <v>0</v>
      </c>
      <c r="M9397" s="7">
        <v>12</v>
      </c>
      <c r="N9397" s="7">
        <v>0</v>
      </c>
      <c r="O9397" s="7">
        <f>IFERROR(VLOOKUP(SiscoTable[[#This Row],[Código]],Hoja2!A:B,2,0)*SiscoTable[[#This Row],[Stock_actual]],0)</f>
        <v>0</v>
      </c>
      <c r="P9397" s="6" t="s">
        <v>7</v>
      </c>
      <c r="Q9397" s="7">
        <v>0</v>
      </c>
      <c r="R9397" s="7">
        <v>0</v>
      </c>
      <c r="S9397" s="7" t="s">
        <v>11926</v>
      </c>
      <c r="BI9397"/>
      <c r="BJ9397"/>
    </row>
    <row r="9398" spans="2:62" x14ac:dyDescent="0.4">
      <c r="B9398" s="1">
        <v>32588</v>
      </c>
      <c r="C9398" s="6" t="s">
        <v>8</v>
      </c>
      <c r="D9398" s="6" t="s">
        <v>8</v>
      </c>
      <c r="E9398" s="6" t="s">
        <v>8482</v>
      </c>
      <c r="F9398" s="6" t="s">
        <v>11692</v>
      </c>
      <c r="G9398" s="6" t="s">
        <v>11692</v>
      </c>
      <c r="H9398" s="6" t="s">
        <v>9618</v>
      </c>
      <c r="I9398" s="6" t="s">
        <v>11820</v>
      </c>
      <c r="J9398" s="6" t="s">
        <v>5</v>
      </c>
      <c r="K9398" s="7">
        <v>0</v>
      </c>
      <c r="L9398" s="7">
        <f>IFERROR(VLOOKUP(SiscoTable[[#This Row],[Código]],Hoja2!A:B,2,0)*SiscoTable[[#This Row],[Provta(Uns)]],0)</f>
        <v>0</v>
      </c>
      <c r="M9398" s="7">
        <v>12</v>
      </c>
      <c r="N9398" s="7">
        <v>0</v>
      </c>
      <c r="O9398" s="7">
        <f>IFERROR(VLOOKUP(SiscoTable[[#This Row],[Código]],Hoja2!A:B,2,0)*SiscoTable[[#This Row],[Stock_actual]],0)</f>
        <v>0</v>
      </c>
      <c r="P9398" s="6" t="s">
        <v>7</v>
      </c>
      <c r="Q9398" s="7">
        <v>0</v>
      </c>
      <c r="R9398" s="7">
        <v>0</v>
      </c>
      <c r="S9398" s="7" t="s">
        <v>11926</v>
      </c>
      <c r="BI9398"/>
      <c r="BJ9398"/>
    </row>
    <row r="9399" spans="2:62" x14ac:dyDescent="0.4">
      <c r="B9399" s="1">
        <v>32589</v>
      </c>
      <c r="C9399" s="6" t="s">
        <v>8</v>
      </c>
      <c r="D9399" s="6" t="s">
        <v>8</v>
      </c>
      <c r="E9399" s="6" t="s">
        <v>8482</v>
      </c>
      <c r="F9399" s="6" t="s">
        <v>11692</v>
      </c>
      <c r="G9399" s="6" t="s">
        <v>11692</v>
      </c>
      <c r="H9399" s="6" t="s">
        <v>9618</v>
      </c>
      <c r="I9399" s="6" t="s">
        <v>11821</v>
      </c>
      <c r="J9399" s="6" t="s">
        <v>5</v>
      </c>
      <c r="K9399" s="7">
        <v>0</v>
      </c>
      <c r="L9399" s="7">
        <f>IFERROR(VLOOKUP(SiscoTable[[#This Row],[Código]],Hoja2!A:B,2,0)*SiscoTable[[#This Row],[Provta(Uns)]],0)</f>
        <v>0</v>
      </c>
      <c r="M9399" s="7">
        <v>12</v>
      </c>
      <c r="N9399" s="7">
        <v>0</v>
      </c>
      <c r="O9399" s="7">
        <f>IFERROR(VLOOKUP(SiscoTable[[#This Row],[Código]],Hoja2!A:B,2,0)*SiscoTable[[#This Row],[Stock_actual]],0)</f>
        <v>0</v>
      </c>
      <c r="P9399" s="6" t="s">
        <v>7</v>
      </c>
      <c r="Q9399" s="7">
        <v>0</v>
      </c>
      <c r="R9399" s="7">
        <v>0</v>
      </c>
      <c r="S9399" s="7" t="s">
        <v>11926</v>
      </c>
      <c r="BI9399"/>
      <c r="BJ9399"/>
    </row>
    <row r="9400" spans="2:62" x14ac:dyDescent="0.4">
      <c r="B9400" s="1">
        <v>32590</v>
      </c>
      <c r="C9400" s="6" t="s">
        <v>8</v>
      </c>
      <c r="D9400" s="6" t="s">
        <v>8</v>
      </c>
      <c r="E9400" s="6" t="s">
        <v>8482</v>
      </c>
      <c r="F9400" s="6" t="s">
        <v>9030</v>
      </c>
      <c r="G9400" s="6" t="s">
        <v>9299</v>
      </c>
      <c r="H9400" s="6" t="s">
        <v>9618</v>
      </c>
      <c r="I9400" s="6" t="s">
        <v>9617</v>
      </c>
      <c r="J9400" s="6" t="s">
        <v>5</v>
      </c>
      <c r="K9400" s="7">
        <v>0</v>
      </c>
      <c r="L9400" s="7">
        <f>IFERROR(VLOOKUP(SiscoTable[[#This Row],[Código]],Hoja2!A:B,2,0)*SiscoTable[[#This Row],[Provta(Uns)]],0)</f>
        <v>0</v>
      </c>
      <c r="M9400" s="7">
        <v>12</v>
      </c>
      <c r="N9400" s="7">
        <v>0</v>
      </c>
      <c r="O9400" s="7">
        <f>IFERROR(VLOOKUP(SiscoTable[[#This Row],[Código]],Hoja2!A:B,2,0)*SiscoTable[[#This Row],[Stock_actual]],0)</f>
        <v>0</v>
      </c>
      <c r="P9400" s="6" t="s">
        <v>7</v>
      </c>
      <c r="Q9400" s="7">
        <v>0</v>
      </c>
      <c r="R9400" s="7">
        <v>0</v>
      </c>
      <c r="S9400" s="7" t="s">
        <v>11926</v>
      </c>
      <c r="BI9400"/>
      <c r="BJ9400"/>
    </row>
    <row r="9401" spans="2:62" x14ac:dyDescent="0.4">
      <c r="B9401" s="1">
        <v>32591</v>
      </c>
      <c r="C9401" s="6" t="s">
        <v>8</v>
      </c>
      <c r="D9401" s="6" t="s">
        <v>8</v>
      </c>
      <c r="E9401" s="6" t="s">
        <v>8482</v>
      </c>
      <c r="F9401" s="6" t="s">
        <v>9030</v>
      </c>
      <c r="G9401" s="6" t="s">
        <v>9678</v>
      </c>
      <c r="H9401" s="6" t="s">
        <v>9618</v>
      </c>
      <c r="I9401" s="6" t="s">
        <v>9919</v>
      </c>
      <c r="J9401" s="6" t="s">
        <v>5</v>
      </c>
      <c r="K9401" s="7">
        <v>0</v>
      </c>
      <c r="L9401" s="7">
        <f>IFERROR(VLOOKUP(SiscoTable[[#This Row],[Código]],Hoja2!A:B,2,0)*SiscoTable[[#This Row],[Provta(Uns)]],0)</f>
        <v>0</v>
      </c>
      <c r="M9401" s="7">
        <v>12</v>
      </c>
      <c r="N9401" s="7">
        <v>0</v>
      </c>
      <c r="O9401" s="7">
        <f>IFERROR(VLOOKUP(SiscoTable[[#This Row],[Código]],Hoja2!A:B,2,0)*SiscoTable[[#This Row],[Stock_actual]],0)</f>
        <v>0</v>
      </c>
      <c r="P9401" s="6" t="s">
        <v>7</v>
      </c>
      <c r="Q9401" s="7">
        <v>0</v>
      </c>
      <c r="R9401" s="7">
        <v>0</v>
      </c>
      <c r="S9401" s="7" t="s">
        <v>11926</v>
      </c>
      <c r="BI9401"/>
      <c r="BJ9401"/>
    </row>
    <row r="9402" spans="2:62" x14ac:dyDescent="0.4">
      <c r="B9402" s="1">
        <v>32592</v>
      </c>
      <c r="C9402" s="6" t="s">
        <v>8</v>
      </c>
      <c r="D9402" s="6" t="s">
        <v>8</v>
      </c>
      <c r="E9402" s="6" t="s">
        <v>8482</v>
      </c>
      <c r="F9402" s="6" t="s">
        <v>11692</v>
      </c>
      <c r="G9402" s="6" t="s">
        <v>11693</v>
      </c>
      <c r="H9402" s="6" t="s">
        <v>9618</v>
      </c>
      <c r="I9402" s="6" t="s">
        <v>11773</v>
      </c>
      <c r="J9402" s="6" t="s">
        <v>5</v>
      </c>
      <c r="K9402" s="7">
        <v>0</v>
      </c>
      <c r="L9402" s="7">
        <f>IFERROR(VLOOKUP(SiscoTable[[#This Row],[Código]],Hoja2!A:B,2,0)*SiscoTable[[#This Row],[Provta(Uns)]],0)</f>
        <v>0</v>
      </c>
      <c r="M9402" s="7">
        <v>12</v>
      </c>
      <c r="N9402" s="7">
        <v>0</v>
      </c>
      <c r="O9402" s="7">
        <f>IFERROR(VLOOKUP(SiscoTable[[#This Row],[Código]],Hoja2!A:B,2,0)*SiscoTable[[#This Row],[Stock_actual]],0)</f>
        <v>0</v>
      </c>
      <c r="P9402" s="6" t="s">
        <v>7</v>
      </c>
      <c r="Q9402" s="7">
        <v>0</v>
      </c>
      <c r="R9402" s="7">
        <v>0</v>
      </c>
      <c r="S9402" s="7" t="s">
        <v>11926</v>
      </c>
      <c r="BI9402"/>
      <c r="BJ9402"/>
    </row>
    <row r="9403" spans="2:62" x14ac:dyDescent="0.4">
      <c r="B9403" s="1">
        <v>32593</v>
      </c>
      <c r="C9403" s="6" t="s">
        <v>8</v>
      </c>
      <c r="D9403" s="6" t="s">
        <v>8</v>
      </c>
      <c r="E9403" s="6" t="s">
        <v>8482</v>
      </c>
      <c r="F9403" s="6" t="s">
        <v>11692</v>
      </c>
      <c r="G9403" s="6" t="s">
        <v>11693</v>
      </c>
      <c r="H9403" s="6" t="s">
        <v>9618</v>
      </c>
      <c r="I9403" s="6" t="s">
        <v>11774</v>
      </c>
      <c r="J9403" s="6" t="s">
        <v>5</v>
      </c>
      <c r="K9403" s="7">
        <v>0</v>
      </c>
      <c r="L9403" s="7">
        <f>IFERROR(VLOOKUP(SiscoTable[[#This Row],[Código]],Hoja2!A:B,2,0)*SiscoTable[[#This Row],[Provta(Uns)]],0)</f>
        <v>0</v>
      </c>
      <c r="M9403" s="7">
        <v>12</v>
      </c>
      <c r="N9403" s="7">
        <v>0</v>
      </c>
      <c r="O9403" s="7">
        <f>IFERROR(VLOOKUP(SiscoTable[[#This Row],[Código]],Hoja2!A:B,2,0)*SiscoTable[[#This Row],[Stock_actual]],0)</f>
        <v>0</v>
      </c>
      <c r="P9403" s="6" t="s">
        <v>7</v>
      </c>
      <c r="Q9403" s="7">
        <v>0</v>
      </c>
      <c r="R9403" s="7">
        <v>0</v>
      </c>
      <c r="S9403" s="7" t="s">
        <v>11926</v>
      </c>
      <c r="BI9403"/>
      <c r="BJ9403"/>
    </row>
    <row r="9404" spans="2:62" x14ac:dyDescent="0.4">
      <c r="B9404" s="1">
        <v>32594</v>
      </c>
      <c r="C9404" s="6" t="s">
        <v>8</v>
      </c>
      <c r="D9404" s="6" t="s">
        <v>8</v>
      </c>
      <c r="E9404" s="6" t="s">
        <v>8482</v>
      </c>
      <c r="F9404" s="6" t="s">
        <v>11692</v>
      </c>
      <c r="G9404" s="6" t="s">
        <v>11693</v>
      </c>
      <c r="H9404" s="6" t="s">
        <v>9618</v>
      </c>
      <c r="I9404" s="6" t="s">
        <v>11775</v>
      </c>
      <c r="J9404" s="6" t="s">
        <v>5</v>
      </c>
      <c r="K9404" s="7">
        <v>0</v>
      </c>
      <c r="L9404" s="7">
        <f>IFERROR(VLOOKUP(SiscoTable[[#This Row],[Código]],Hoja2!A:B,2,0)*SiscoTable[[#This Row],[Provta(Uns)]],0)</f>
        <v>0</v>
      </c>
      <c r="M9404" s="7">
        <v>12</v>
      </c>
      <c r="N9404" s="7">
        <v>0</v>
      </c>
      <c r="O9404" s="7">
        <f>IFERROR(VLOOKUP(SiscoTable[[#This Row],[Código]],Hoja2!A:B,2,0)*SiscoTable[[#This Row],[Stock_actual]],0)</f>
        <v>0</v>
      </c>
      <c r="P9404" s="6" t="s">
        <v>7</v>
      </c>
      <c r="Q9404" s="7">
        <v>0</v>
      </c>
      <c r="R9404" s="7">
        <v>0</v>
      </c>
      <c r="S9404" s="7" t="s">
        <v>11926</v>
      </c>
      <c r="BI9404"/>
      <c r="BJ9404"/>
    </row>
    <row r="9405" spans="2:62" x14ac:dyDescent="0.4">
      <c r="B9405" s="1">
        <v>32595</v>
      </c>
      <c r="C9405" s="6" t="s">
        <v>8</v>
      </c>
      <c r="D9405" s="6" t="s">
        <v>8</v>
      </c>
      <c r="E9405" s="6" t="s">
        <v>3268</v>
      </c>
      <c r="F9405" s="6" t="s">
        <v>6059</v>
      </c>
      <c r="G9405" s="6" t="s">
        <v>6084</v>
      </c>
      <c r="H9405" s="6" t="s">
        <v>6156</v>
      </c>
      <c r="I9405" s="6" t="s">
        <v>6161</v>
      </c>
      <c r="J9405" s="6" t="s">
        <v>5</v>
      </c>
      <c r="K9405" s="7">
        <v>1.67</v>
      </c>
      <c r="L9405" s="7">
        <f>IFERROR(VLOOKUP(SiscoTable[[#This Row],[Código]],Hoja2!A:B,2,0)*SiscoTable[[#This Row],[Provta(Uns)]],0)</f>
        <v>9.1849999999999987</v>
      </c>
      <c r="M9405" s="7">
        <v>0</v>
      </c>
      <c r="N9405" s="7">
        <v>14</v>
      </c>
      <c r="O9405" s="7">
        <f>IFERROR(VLOOKUP(SiscoTable[[#This Row],[Código]],Hoja2!A:B,2,0)*SiscoTable[[#This Row],[Stock_actual]],0)</f>
        <v>77</v>
      </c>
      <c r="P9405" s="6" t="s">
        <v>5526</v>
      </c>
      <c r="Q9405" s="7">
        <v>2</v>
      </c>
      <c r="R9405" s="7">
        <v>0</v>
      </c>
      <c r="S9405" s="7" t="s">
        <v>11925</v>
      </c>
      <c r="BI9405"/>
      <c r="BJ9405"/>
    </row>
    <row r="9406" spans="2:62" x14ac:dyDescent="0.4">
      <c r="B9406" s="1">
        <v>32596</v>
      </c>
      <c r="C9406" s="6" t="s">
        <v>8</v>
      </c>
      <c r="D9406" s="6" t="s">
        <v>8</v>
      </c>
      <c r="E9406" s="6" t="s">
        <v>469</v>
      </c>
      <c r="F9406" s="6" t="s">
        <v>668</v>
      </c>
      <c r="G9406" s="6" t="s">
        <v>677</v>
      </c>
      <c r="H9406" s="6" t="s">
        <v>216</v>
      </c>
      <c r="I9406" s="6" t="s">
        <v>719</v>
      </c>
      <c r="J9406" s="6" t="s">
        <v>5</v>
      </c>
      <c r="K9406" s="7">
        <v>0.33</v>
      </c>
      <c r="L9406" s="34">
        <f>IFERROR(VLOOKUP(SiscoTable[[#This Row],[Código]],Hoja2!A:B,2,0)*SiscoTable[[#This Row],[Provta(Uns)]],0)</f>
        <v>13.695</v>
      </c>
      <c r="M9406" s="7">
        <v>0</v>
      </c>
      <c r="N9406" s="7">
        <v>1</v>
      </c>
      <c r="O9406" s="34">
        <f>IFERROR(VLOOKUP(SiscoTable[[#This Row],[Código]],Hoja2!A:B,2,0)*SiscoTable[[#This Row],[Stock_actual]],0)</f>
        <v>41.5</v>
      </c>
      <c r="P9406" s="6" t="s">
        <v>92</v>
      </c>
      <c r="Q9406" s="7">
        <v>0</v>
      </c>
      <c r="R9406" s="7">
        <v>0</v>
      </c>
      <c r="S9406" s="7" t="s">
        <v>11924</v>
      </c>
      <c r="BI9406"/>
      <c r="BJ9406"/>
    </row>
    <row r="9407" spans="2:62" x14ac:dyDescent="0.4">
      <c r="B9407" s="1">
        <v>32597</v>
      </c>
      <c r="C9407" s="6" t="s">
        <v>8</v>
      </c>
      <c r="D9407" s="6" t="s">
        <v>8</v>
      </c>
      <c r="E9407" s="6" t="s">
        <v>469</v>
      </c>
      <c r="F9407" s="6" t="s">
        <v>668</v>
      </c>
      <c r="G9407" s="6" t="s">
        <v>677</v>
      </c>
      <c r="H9407" s="6" t="s">
        <v>216</v>
      </c>
      <c r="I9407" s="6" t="s">
        <v>720</v>
      </c>
      <c r="J9407" s="6" t="s">
        <v>5</v>
      </c>
      <c r="K9407" s="7">
        <v>0.5</v>
      </c>
      <c r="L9407" s="34">
        <f>IFERROR(VLOOKUP(SiscoTable[[#This Row],[Código]],Hoja2!A:B,2,0)*SiscoTable[[#This Row],[Provta(Uns)]],0)</f>
        <v>20.75</v>
      </c>
      <c r="M9407" s="7">
        <v>0</v>
      </c>
      <c r="N9407" s="7">
        <v>0</v>
      </c>
      <c r="O9407" s="34">
        <f>IFERROR(VLOOKUP(SiscoTable[[#This Row],[Código]],Hoja2!A:B,2,0)*SiscoTable[[#This Row],[Stock_actual]],0)</f>
        <v>0</v>
      </c>
      <c r="P9407" s="6" t="s">
        <v>7</v>
      </c>
      <c r="Q9407" s="7">
        <v>1</v>
      </c>
      <c r="R9407" s="7">
        <v>1.2</v>
      </c>
      <c r="S9407" s="7" t="s">
        <v>11924</v>
      </c>
      <c r="BI9407"/>
      <c r="BJ9407"/>
    </row>
    <row r="9408" spans="2:62" x14ac:dyDescent="0.4">
      <c r="B9408" s="1">
        <v>32598</v>
      </c>
      <c r="C9408" s="6" t="s">
        <v>8</v>
      </c>
      <c r="D9408" s="6" t="s">
        <v>8</v>
      </c>
      <c r="E9408" s="6" t="s">
        <v>469</v>
      </c>
      <c r="F9408" s="6" t="s">
        <v>668</v>
      </c>
      <c r="G9408" s="6" t="s">
        <v>677</v>
      </c>
      <c r="H9408" s="6" t="s">
        <v>216</v>
      </c>
      <c r="I9408" s="6" t="s">
        <v>721</v>
      </c>
      <c r="J9408" s="6" t="s">
        <v>5</v>
      </c>
      <c r="K9408" s="7">
        <v>0.17</v>
      </c>
      <c r="L9408" s="34">
        <f>IFERROR(VLOOKUP(SiscoTable[[#This Row],[Código]],Hoja2!A:B,2,0)*SiscoTable[[#This Row],[Provta(Uns)]],0)</f>
        <v>6.7830000000000004</v>
      </c>
      <c r="M9408" s="7">
        <v>0</v>
      </c>
      <c r="N9408" s="7">
        <v>2</v>
      </c>
      <c r="O9408" s="34">
        <f>IFERROR(VLOOKUP(SiscoTable[[#This Row],[Código]],Hoja2!A:B,2,0)*SiscoTable[[#This Row],[Stock_actual]],0)</f>
        <v>79.8</v>
      </c>
      <c r="P9408" s="6" t="s">
        <v>722</v>
      </c>
      <c r="Q9408" s="7">
        <v>0</v>
      </c>
      <c r="R9408" s="7">
        <v>0</v>
      </c>
      <c r="S9408" s="7" t="s">
        <v>11924</v>
      </c>
      <c r="BI9408"/>
      <c r="BJ9408"/>
    </row>
    <row r="9409" spans="2:62" x14ac:dyDescent="0.4">
      <c r="B9409" s="1">
        <v>32599</v>
      </c>
      <c r="C9409" s="6" t="s">
        <v>8</v>
      </c>
      <c r="D9409" s="6" t="s">
        <v>8</v>
      </c>
      <c r="E9409" s="6" t="s">
        <v>469</v>
      </c>
      <c r="F9409" s="6" t="s">
        <v>668</v>
      </c>
      <c r="G9409" s="6" t="s">
        <v>677</v>
      </c>
      <c r="H9409" s="6" t="s">
        <v>216</v>
      </c>
      <c r="I9409" s="6" t="s">
        <v>723</v>
      </c>
      <c r="J9409" s="6" t="s">
        <v>5</v>
      </c>
      <c r="K9409" s="7">
        <v>0.33</v>
      </c>
      <c r="L9409" s="34">
        <f>IFERROR(VLOOKUP(SiscoTable[[#This Row],[Código]],Hoja2!A:B,2,0)*SiscoTable[[#This Row],[Provta(Uns)]],0)</f>
        <v>13.167</v>
      </c>
      <c r="M9409" s="7">
        <v>0</v>
      </c>
      <c r="N9409" s="7">
        <v>1</v>
      </c>
      <c r="O9409" s="34">
        <f>IFERROR(VLOOKUP(SiscoTable[[#This Row],[Código]],Hoja2!A:B,2,0)*SiscoTable[[#This Row],[Stock_actual]],0)</f>
        <v>39.9</v>
      </c>
      <c r="P9409" s="6" t="s">
        <v>92</v>
      </c>
      <c r="Q9409" s="7">
        <v>0</v>
      </c>
      <c r="R9409" s="7">
        <v>0</v>
      </c>
      <c r="S9409" s="7" t="s">
        <v>11924</v>
      </c>
      <c r="BI9409"/>
      <c r="BJ9409"/>
    </row>
    <row r="9410" spans="2:62" x14ac:dyDescent="0.4">
      <c r="B9410" s="1">
        <v>32600</v>
      </c>
      <c r="C9410" s="6" t="s">
        <v>8</v>
      </c>
      <c r="D9410" s="6" t="s">
        <v>8</v>
      </c>
      <c r="E9410" s="6" t="s">
        <v>197</v>
      </c>
      <c r="F9410" s="6" t="s">
        <v>210</v>
      </c>
      <c r="G9410" s="6" t="s">
        <v>211</v>
      </c>
      <c r="H9410" s="6" t="s">
        <v>216</v>
      </c>
      <c r="I9410" s="6" t="s">
        <v>281</v>
      </c>
      <c r="J9410" s="6" t="s">
        <v>5</v>
      </c>
      <c r="K9410" s="7">
        <v>0.83</v>
      </c>
      <c r="L9410" s="34">
        <f>IFERROR(VLOOKUP(SiscoTable[[#This Row],[Código]],Hoja2!A:B,2,0)*SiscoTable[[#This Row],[Provta(Uns)]],0)</f>
        <v>28.22</v>
      </c>
      <c r="M9410" s="7">
        <v>0</v>
      </c>
      <c r="N9410" s="7">
        <v>0</v>
      </c>
      <c r="O9410" s="34">
        <f>IFERROR(VLOOKUP(SiscoTable[[#This Row],[Código]],Hoja2!A:B,2,0)*SiscoTable[[#This Row],[Stock_actual]],0)</f>
        <v>0</v>
      </c>
      <c r="P9410" s="6" t="s">
        <v>7</v>
      </c>
      <c r="Q9410" s="7">
        <v>1</v>
      </c>
      <c r="R9410" s="7">
        <v>1.7999999999999998</v>
      </c>
      <c r="S9410" s="7" t="s">
        <v>11924</v>
      </c>
      <c r="BI9410"/>
      <c r="BJ9410"/>
    </row>
    <row r="9411" spans="2:62" x14ac:dyDescent="0.4">
      <c r="B9411" s="1">
        <v>32601</v>
      </c>
      <c r="C9411" s="6" t="s">
        <v>8</v>
      </c>
      <c r="D9411" s="6" t="s">
        <v>8</v>
      </c>
      <c r="E9411" s="6" t="s">
        <v>197</v>
      </c>
      <c r="F9411" s="6" t="s">
        <v>210</v>
      </c>
      <c r="G9411" s="6" t="s">
        <v>211</v>
      </c>
      <c r="H9411" s="6" t="s">
        <v>216</v>
      </c>
      <c r="I9411" s="6" t="s">
        <v>282</v>
      </c>
      <c r="J9411" s="6" t="s">
        <v>5</v>
      </c>
      <c r="K9411" s="7">
        <v>0.17</v>
      </c>
      <c r="L9411" s="34">
        <f>IFERROR(VLOOKUP(SiscoTable[[#This Row],[Código]],Hoja2!A:B,2,0)*SiscoTable[[#This Row],[Provta(Uns)]],0)</f>
        <v>5.3550000000000004</v>
      </c>
      <c r="M9411" s="7">
        <v>0</v>
      </c>
      <c r="N9411" s="7">
        <v>3</v>
      </c>
      <c r="O9411" s="34">
        <f>IFERROR(VLOOKUP(SiscoTable[[#This Row],[Código]],Hoja2!A:B,2,0)*SiscoTable[[#This Row],[Stock_actual]],0)</f>
        <v>94.5</v>
      </c>
      <c r="P9411" s="6" t="s">
        <v>283</v>
      </c>
      <c r="Q9411" s="7">
        <v>0</v>
      </c>
      <c r="R9411" s="7">
        <v>0</v>
      </c>
      <c r="S9411" s="7" t="s">
        <v>11924</v>
      </c>
      <c r="BI9411"/>
      <c r="BJ9411"/>
    </row>
    <row r="9412" spans="2:62" x14ac:dyDescent="0.4">
      <c r="B9412" s="1">
        <v>32602</v>
      </c>
      <c r="C9412" s="6" t="s">
        <v>8</v>
      </c>
      <c r="D9412" s="6" t="s">
        <v>8</v>
      </c>
      <c r="E9412" s="6" t="s">
        <v>197</v>
      </c>
      <c r="F9412" s="6" t="s">
        <v>210</v>
      </c>
      <c r="G9412" s="6" t="s">
        <v>211</v>
      </c>
      <c r="H9412" s="6" t="s">
        <v>216</v>
      </c>
      <c r="I9412" s="6" t="s">
        <v>284</v>
      </c>
      <c r="J9412" s="6" t="s">
        <v>5</v>
      </c>
      <c r="K9412" s="7">
        <v>0</v>
      </c>
      <c r="L9412" s="34">
        <f>IFERROR(VLOOKUP(SiscoTable[[#This Row],[Código]],Hoja2!A:B,2,0)*SiscoTable[[#This Row],[Provta(Uns)]],0)</f>
        <v>0</v>
      </c>
      <c r="M9412" s="7">
        <v>0</v>
      </c>
      <c r="N9412" s="7">
        <v>4</v>
      </c>
      <c r="O9412" s="34">
        <f>IFERROR(VLOOKUP(SiscoTable[[#This Row],[Código]],Hoja2!A:B,2,0)*SiscoTable[[#This Row],[Stock_actual]],0)</f>
        <v>207.6</v>
      </c>
      <c r="P9412" s="6" t="s">
        <v>134</v>
      </c>
      <c r="Q9412" s="7">
        <v>0</v>
      </c>
      <c r="R9412" s="7">
        <v>0</v>
      </c>
      <c r="S9412" s="7" t="s">
        <v>11924</v>
      </c>
      <c r="BI9412"/>
      <c r="BJ9412"/>
    </row>
    <row r="9413" spans="2:62" x14ac:dyDescent="0.4">
      <c r="B9413" s="1">
        <v>32603</v>
      </c>
      <c r="C9413" s="6" t="s">
        <v>8</v>
      </c>
      <c r="D9413" s="6" t="s">
        <v>8</v>
      </c>
      <c r="E9413" s="6" t="s">
        <v>197</v>
      </c>
      <c r="F9413" s="6" t="s">
        <v>210</v>
      </c>
      <c r="G9413" s="6" t="s">
        <v>211</v>
      </c>
      <c r="H9413" s="6" t="s">
        <v>216</v>
      </c>
      <c r="I9413" s="6" t="s">
        <v>285</v>
      </c>
      <c r="J9413" s="6" t="s">
        <v>5</v>
      </c>
      <c r="K9413" s="7">
        <v>0.67</v>
      </c>
      <c r="L9413" s="34">
        <f>IFERROR(VLOOKUP(SiscoTable[[#This Row],[Código]],Hoja2!A:B,2,0)*SiscoTable[[#This Row],[Provta(Uns)]],0)</f>
        <v>25.46</v>
      </c>
      <c r="M9413" s="7">
        <v>0</v>
      </c>
      <c r="N9413" s="7">
        <v>-1</v>
      </c>
      <c r="O9413" s="34">
        <f>IFERROR(VLOOKUP(SiscoTable[[#This Row],[Código]],Hoja2!A:B,2,0)*SiscoTable[[#This Row],[Stock_actual]],0)</f>
        <v>-38</v>
      </c>
      <c r="P9413" s="6" t="s">
        <v>7</v>
      </c>
      <c r="Q9413" s="7">
        <v>1</v>
      </c>
      <c r="R9413" s="7">
        <v>1.2</v>
      </c>
      <c r="S9413" s="7" t="s">
        <v>11924</v>
      </c>
      <c r="BI9413"/>
      <c r="BJ9413"/>
    </row>
    <row r="9414" spans="2:62" x14ac:dyDescent="0.4">
      <c r="B9414" s="1">
        <v>32604</v>
      </c>
      <c r="C9414" s="6" t="s">
        <v>8</v>
      </c>
      <c r="D9414" s="6" t="s">
        <v>8</v>
      </c>
      <c r="E9414" s="6" t="s">
        <v>469</v>
      </c>
      <c r="F9414" s="6" t="s">
        <v>1050</v>
      </c>
      <c r="G9414" s="6" t="s">
        <v>1128</v>
      </c>
      <c r="H9414" s="6" t="s">
        <v>673</v>
      </c>
      <c r="I9414" s="6" t="s">
        <v>1177</v>
      </c>
      <c r="J9414" s="6" t="s">
        <v>5</v>
      </c>
      <c r="K9414" s="7">
        <v>0</v>
      </c>
      <c r="L9414" s="34">
        <f>IFERROR(VLOOKUP(SiscoTable[[#This Row],[Código]],Hoja2!A:B,2,0)*SiscoTable[[#This Row],[Provta(Uns)]],0)</f>
        <v>0</v>
      </c>
      <c r="M9414" s="7">
        <v>0</v>
      </c>
      <c r="N9414" s="7">
        <v>0</v>
      </c>
      <c r="O9414" s="34">
        <f>IFERROR(VLOOKUP(SiscoTable[[#This Row],[Código]],Hoja2!A:B,2,0)*SiscoTable[[#This Row],[Stock_actual]],0)</f>
        <v>0</v>
      </c>
      <c r="P9414" s="6" t="s">
        <v>7</v>
      </c>
      <c r="Q9414" s="7">
        <v>0</v>
      </c>
      <c r="R9414" s="7">
        <v>0</v>
      </c>
      <c r="S9414" s="7" t="s">
        <v>11924</v>
      </c>
      <c r="BI9414"/>
      <c r="BJ9414"/>
    </row>
    <row r="9415" spans="2:62" x14ac:dyDescent="0.4">
      <c r="B9415" s="1">
        <v>32605</v>
      </c>
      <c r="C9415" s="6" t="s">
        <v>8</v>
      </c>
      <c r="D9415" s="6" t="s">
        <v>8</v>
      </c>
      <c r="E9415" s="6" t="s">
        <v>469</v>
      </c>
      <c r="F9415" s="6" t="s">
        <v>1050</v>
      </c>
      <c r="G9415" s="6" t="s">
        <v>1128</v>
      </c>
      <c r="H9415" s="6" t="s">
        <v>673</v>
      </c>
      <c r="I9415" s="6" t="s">
        <v>1251</v>
      </c>
      <c r="J9415" s="6" t="s">
        <v>5</v>
      </c>
      <c r="K9415" s="7">
        <v>2</v>
      </c>
      <c r="L9415" s="34">
        <f>IFERROR(VLOOKUP(SiscoTable[[#This Row],[Código]],Hoja2!A:B,2,0)*SiscoTable[[#This Row],[Provta(Uns)]],0)</f>
        <v>27.8</v>
      </c>
      <c r="M9415" s="7">
        <v>0</v>
      </c>
      <c r="N9415" s="7">
        <v>0</v>
      </c>
      <c r="O9415" s="34">
        <f>IFERROR(VLOOKUP(SiscoTable[[#This Row],[Código]],Hoja2!A:B,2,0)*SiscoTable[[#This Row],[Stock_actual]],0)</f>
        <v>0</v>
      </c>
      <c r="P9415" s="6" t="s">
        <v>7</v>
      </c>
      <c r="Q9415" s="7">
        <v>2</v>
      </c>
      <c r="R9415" s="7">
        <v>4.2</v>
      </c>
      <c r="S9415" s="7" t="s">
        <v>11924</v>
      </c>
      <c r="BI9415"/>
      <c r="BJ9415"/>
    </row>
    <row r="9416" spans="2:62" x14ac:dyDescent="0.4">
      <c r="B9416" s="1">
        <v>32606</v>
      </c>
      <c r="C9416" s="6" t="s">
        <v>8</v>
      </c>
      <c r="D9416" s="6" t="s">
        <v>8</v>
      </c>
      <c r="E9416" s="6" t="s">
        <v>469</v>
      </c>
      <c r="F9416" s="6" t="s">
        <v>1050</v>
      </c>
      <c r="G9416" s="6" t="s">
        <v>1128</v>
      </c>
      <c r="H9416" s="6" t="s">
        <v>673</v>
      </c>
      <c r="I9416" s="6" t="s">
        <v>1252</v>
      </c>
      <c r="J9416" s="6" t="s">
        <v>5</v>
      </c>
      <c r="K9416" s="7">
        <v>1.5</v>
      </c>
      <c r="L9416" s="34">
        <f>IFERROR(VLOOKUP(SiscoTable[[#This Row],[Código]],Hoja2!A:B,2,0)*SiscoTable[[#This Row],[Provta(Uns)]],0)</f>
        <v>21.299999999999997</v>
      </c>
      <c r="M9416" s="7">
        <v>0</v>
      </c>
      <c r="N9416" s="7">
        <v>3</v>
      </c>
      <c r="O9416" s="34">
        <f>IFERROR(VLOOKUP(SiscoTable[[#This Row],[Código]],Hoja2!A:B,2,0)*SiscoTable[[#This Row],[Stock_actual]],0)</f>
        <v>42.599999999999994</v>
      </c>
      <c r="P9416" s="6" t="s">
        <v>242</v>
      </c>
      <c r="Q9416" s="7">
        <v>2</v>
      </c>
      <c r="R9416" s="7">
        <v>0</v>
      </c>
      <c r="S9416" s="7" t="s">
        <v>11924</v>
      </c>
      <c r="BI9416"/>
      <c r="BJ9416"/>
    </row>
    <row r="9417" spans="2:62" x14ac:dyDescent="0.4">
      <c r="B9417" s="1">
        <v>32607</v>
      </c>
      <c r="C9417" s="6" t="s">
        <v>8</v>
      </c>
      <c r="D9417" s="6" t="s">
        <v>8</v>
      </c>
      <c r="E9417" s="6" t="s">
        <v>3268</v>
      </c>
      <c r="F9417" s="6" t="s">
        <v>6059</v>
      </c>
      <c r="G9417" s="6" t="s">
        <v>6693</v>
      </c>
      <c r="H9417" s="6" t="s">
        <v>6701</v>
      </c>
      <c r="I9417" s="6" t="s">
        <v>6742</v>
      </c>
      <c r="J9417" s="6" t="s">
        <v>5</v>
      </c>
      <c r="K9417" s="7">
        <v>2.67</v>
      </c>
      <c r="L9417" s="7">
        <f>IFERROR(VLOOKUP(SiscoTable[[#This Row],[Código]],Hoja2!A:B,2,0)*SiscoTable[[#This Row],[Provta(Uns)]],0)</f>
        <v>29.103000000000002</v>
      </c>
      <c r="M9417" s="7">
        <v>0</v>
      </c>
      <c r="N9417" s="7">
        <v>8</v>
      </c>
      <c r="O9417" s="7">
        <f>IFERROR(VLOOKUP(SiscoTable[[#This Row],[Código]],Hoja2!A:B,2,0)*SiscoTable[[#This Row],[Stock_actual]],0)</f>
        <v>87.2</v>
      </c>
      <c r="P9417" s="6" t="s">
        <v>983</v>
      </c>
      <c r="Q9417" s="7">
        <v>3</v>
      </c>
      <c r="R9417" s="7">
        <v>0</v>
      </c>
      <c r="S9417" s="7" t="s">
        <v>11925</v>
      </c>
      <c r="BI9417"/>
      <c r="BJ9417"/>
    </row>
    <row r="9418" spans="2:62" x14ac:dyDescent="0.4">
      <c r="B9418" s="1">
        <v>32608</v>
      </c>
      <c r="C9418" s="6" t="s">
        <v>8</v>
      </c>
      <c r="D9418" s="6" t="s">
        <v>8</v>
      </c>
      <c r="E9418" s="6" t="s">
        <v>3268</v>
      </c>
      <c r="F9418" s="6" t="s">
        <v>6059</v>
      </c>
      <c r="G9418" s="6" t="s">
        <v>6747</v>
      </c>
      <c r="H9418" s="6" t="s">
        <v>6751</v>
      </c>
      <c r="I9418" s="6" t="s">
        <v>6798</v>
      </c>
      <c r="J9418" s="6" t="s">
        <v>5</v>
      </c>
      <c r="K9418" s="7">
        <v>0.17</v>
      </c>
      <c r="L9418" s="7">
        <f>IFERROR(VLOOKUP(SiscoTable[[#This Row],[Código]],Hoja2!A:B,2,0)*SiscoTable[[#This Row],[Provta(Uns)]],0)</f>
        <v>30.073000000000004</v>
      </c>
      <c r="M9418" s="7">
        <v>0</v>
      </c>
      <c r="N9418" s="7">
        <v>5</v>
      </c>
      <c r="O9418" s="7">
        <f>IFERROR(VLOOKUP(SiscoTable[[#This Row],[Código]],Hoja2!A:B,2,0)*SiscoTable[[#This Row],[Stock_actual]],0)</f>
        <v>884.5</v>
      </c>
      <c r="P9418" s="6" t="s">
        <v>146</v>
      </c>
      <c r="Q9418" s="7">
        <v>0</v>
      </c>
      <c r="R9418" s="7">
        <v>0</v>
      </c>
      <c r="S9418" s="7" t="s">
        <v>11925</v>
      </c>
      <c r="BI9418"/>
      <c r="BJ9418"/>
    </row>
    <row r="9419" spans="2:62" x14ac:dyDescent="0.4">
      <c r="B9419" s="1">
        <v>32609</v>
      </c>
      <c r="C9419" s="6" t="s">
        <v>8</v>
      </c>
      <c r="D9419" s="6" t="s">
        <v>8</v>
      </c>
      <c r="E9419" s="6" t="s">
        <v>3268</v>
      </c>
      <c r="F9419" s="6" t="s">
        <v>6059</v>
      </c>
      <c r="G9419" s="6" t="s">
        <v>6747</v>
      </c>
      <c r="H9419" s="6" t="s">
        <v>6751</v>
      </c>
      <c r="I9419" s="6" t="s">
        <v>6799</v>
      </c>
      <c r="J9419" s="6" t="s">
        <v>5</v>
      </c>
      <c r="K9419" s="7">
        <v>0</v>
      </c>
      <c r="L9419" s="7">
        <f>IFERROR(VLOOKUP(SiscoTable[[#This Row],[Código]],Hoja2!A:B,2,0)*SiscoTable[[#This Row],[Provta(Uns)]],0)</f>
        <v>0</v>
      </c>
      <c r="M9419" s="7">
        <v>0</v>
      </c>
      <c r="N9419" s="7">
        <v>6</v>
      </c>
      <c r="O9419" s="7">
        <f>IFERROR(VLOOKUP(SiscoTable[[#This Row],[Código]],Hoja2!A:B,2,0)*SiscoTable[[#This Row],[Stock_actual]],0)</f>
        <v>1679.3999999999999</v>
      </c>
      <c r="P9419" s="6" t="s">
        <v>134</v>
      </c>
      <c r="Q9419" s="7">
        <v>0</v>
      </c>
      <c r="R9419" s="7">
        <v>0</v>
      </c>
      <c r="S9419" s="7" t="s">
        <v>11925</v>
      </c>
      <c r="BI9419"/>
      <c r="BJ9419"/>
    </row>
    <row r="9420" spans="2:62" x14ac:dyDescent="0.4">
      <c r="B9420" s="1">
        <v>32610</v>
      </c>
      <c r="C9420" s="6" t="s">
        <v>8</v>
      </c>
      <c r="D9420" s="6" t="s">
        <v>8</v>
      </c>
      <c r="E9420" s="6" t="s">
        <v>8482</v>
      </c>
      <c r="F9420" s="6" t="s">
        <v>10720</v>
      </c>
      <c r="G9420" s="6" t="s">
        <v>10981</v>
      </c>
      <c r="H9420" s="6" t="s">
        <v>9042</v>
      </c>
      <c r="I9420" s="6" t="s">
        <v>11103</v>
      </c>
      <c r="J9420" s="6" t="s">
        <v>5</v>
      </c>
      <c r="K9420" s="7">
        <v>0.17</v>
      </c>
      <c r="L9420" s="7">
        <f>IFERROR(VLOOKUP(SiscoTable[[#This Row],[Código]],Hoja2!A:B,2,0)*SiscoTable[[#This Row],[Provta(Uns)]],0)</f>
        <v>2.5840000000000001</v>
      </c>
      <c r="M9420" s="7">
        <v>0</v>
      </c>
      <c r="N9420" s="7">
        <v>11</v>
      </c>
      <c r="O9420" s="7">
        <f>IFERROR(VLOOKUP(SiscoTable[[#This Row],[Código]],Hoja2!A:B,2,0)*SiscoTable[[#This Row],[Stock_actual]],0)</f>
        <v>167.2</v>
      </c>
      <c r="P9420" s="6" t="s">
        <v>2040</v>
      </c>
      <c r="Q9420" s="7">
        <v>0</v>
      </c>
      <c r="R9420" s="7">
        <v>0</v>
      </c>
      <c r="S9420" s="7" t="s">
        <v>11926</v>
      </c>
      <c r="BI9420"/>
      <c r="BJ9420"/>
    </row>
    <row r="9421" spans="2:62" x14ac:dyDescent="0.4">
      <c r="B9421" s="1">
        <v>32612</v>
      </c>
      <c r="C9421" s="6" t="s">
        <v>8</v>
      </c>
      <c r="D9421" s="6" t="s">
        <v>8</v>
      </c>
      <c r="E9421" s="6" t="s">
        <v>3268</v>
      </c>
      <c r="F9421" s="6" t="s">
        <v>6059</v>
      </c>
      <c r="G9421" s="6" t="s">
        <v>6747</v>
      </c>
      <c r="H9421" s="6" t="s">
        <v>6768</v>
      </c>
      <c r="I9421" s="6" t="s">
        <v>6800</v>
      </c>
      <c r="J9421" s="6" t="s">
        <v>5</v>
      </c>
      <c r="K9421" s="7">
        <v>0.17</v>
      </c>
      <c r="L9421" s="7">
        <f>IFERROR(VLOOKUP(SiscoTable[[#This Row],[Código]],Hoja2!A:B,2,0)*SiscoTable[[#This Row],[Provta(Uns)]],0)</f>
        <v>11.883000000000003</v>
      </c>
      <c r="M9421" s="7">
        <v>0</v>
      </c>
      <c r="N9421" s="7">
        <v>2</v>
      </c>
      <c r="O9421" s="7">
        <f>IFERROR(VLOOKUP(SiscoTable[[#This Row],[Código]],Hoja2!A:B,2,0)*SiscoTable[[#This Row],[Stock_actual]],0)</f>
        <v>139.80000000000001</v>
      </c>
      <c r="P9421" s="6" t="s">
        <v>722</v>
      </c>
      <c r="Q9421" s="7">
        <v>0</v>
      </c>
      <c r="R9421" s="7">
        <v>0</v>
      </c>
      <c r="S9421" s="7" t="s">
        <v>11925</v>
      </c>
      <c r="BI9421"/>
      <c r="BJ9421"/>
    </row>
    <row r="9422" spans="2:62" x14ac:dyDescent="0.4">
      <c r="B9422" s="1">
        <v>32613</v>
      </c>
      <c r="C9422" s="6" t="s">
        <v>8</v>
      </c>
      <c r="D9422" s="6" t="s">
        <v>8</v>
      </c>
      <c r="E9422" s="6" t="s">
        <v>3268</v>
      </c>
      <c r="F9422" s="6" t="s">
        <v>6059</v>
      </c>
      <c r="G9422" s="6" t="s">
        <v>6747</v>
      </c>
      <c r="H9422" s="6" t="s">
        <v>6759</v>
      </c>
      <c r="I9422" s="6" t="s">
        <v>6801</v>
      </c>
      <c r="J9422" s="6" t="s">
        <v>5</v>
      </c>
      <c r="K9422" s="7">
        <v>0.17</v>
      </c>
      <c r="L9422" s="7">
        <f>IFERROR(VLOOKUP(SiscoTable[[#This Row],[Código]],Hoja2!A:B,2,0)*SiscoTable[[#This Row],[Provta(Uns)]],0)</f>
        <v>21.59</v>
      </c>
      <c r="M9422" s="7">
        <v>0</v>
      </c>
      <c r="N9422" s="7">
        <v>2</v>
      </c>
      <c r="O9422" s="7">
        <f>IFERROR(VLOOKUP(SiscoTable[[#This Row],[Código]],Hoja2!A:B,2,0)*SiscoTable[[#This Row],[Stock_actual]],0)</f>
        <v>254</v>
      </c>
      <c r="P9422" s="6" t="s">
        <v>722</v>
      </c>
      <c r="Q9422" s="7">
        <v>0</v>
      </c>
      <c r="R9422" s="7">
        <v>0</v>
      </c>
      <c r="S9422" s="7" t="s">
        <v>11925</v>
      </c>
      <c r="BI9422"/>
      <c r="BJ9422"/>
    </row>
    <row r="9423" spans="2:62" x14ac:dyDescent="0.4">
      <c r="B9423" s="1">
        <v>32614</v>
      </c>
      <c r="C9423" s="6" t="s">
        <v>8</v>
      </c>
      <c r="D9423" s="6" t="s">
        <v>8</v>
      </c>
      <c r="E9423" s="6" t="s">
        <v>3268</v>
      </c>
      <c r="F9423" s="6" t="s">
        <v>6059</v>
      </c>
      <c r="G9423" s="6" t="s">
        <v>6693</v>
      </c>
      <c r="H9423" s="6" t="s">
        <v>6703</v>
      </c>
      <c r="I9423" s="6" t="s">
        <v>6743</v>
      </c>
      <c r="J9423" s="6" t="s">
        <v>5</v>
      </c>
      <c r="K9423" s="7">
        <v>2</v>
      </c>
      <c r="L9423" s="7">
        <f>IFERROR(VLOOKUP(SiscoTable[[#This Row],[Código]],Hoja2!A:B,2,0)*SiscoTable[[#This Row],[Provta(Uns)]],0)</f>
        <v>13</v>
      </c>
      <c r="M9423" s="7">
        <v>0</v>
      </c>
      <c r="N9423" s="7">
        <v>4</v>
      </c>
      <c r="O9423" s="7">
        <f>IFERROR(VLOOKUP(SiscoTable[[#This Row],[Código]],Hoja2!A:B,2,0)*SiscoTable[[#This Row],[Stock_actual]],0)</f>
        <v>26</v>
      </c>
      <c r="P9423" s="6" t="s">
        <v>242</v>
      </c>
      <c r="Q9423" s="7">
        <v>2</v>
      </c>
      <c r="R9423" s="7">
        <v>0</v>
      </c>
      <c r="S9423" s="7" t="s">
        <v>11925</v>
      </c>
      <c r="BI9423"/>
      <c r="BJ9423"/>
    </row>
    <row r="9424" spans="2:62" x14ac:dyDescent="0.4">
      <c r="B9424" s="1">
        <v>32615</v>
      </c>
      <c r="C9424" s="6" t="s">
        <v>8</v>
      </c>
      <c r="D9424" s="6" t="s">
        <v>8</v>
      </c>
      <c r="E9424" s="6" t="s">
        <v>3268</v>
      </c>
      <c r="F9424" s="6" t="s">
        <v>6059</v>
      </c>
      <c r="G9424" s="6" t="s">
        <v>6693</v>
      </c>
      <c r="H9424" s="6" t="s">
        <v>6703</v>
      </c>
      <c r="I9424" s="6" t="s">
        <v>6744</v>
      </c>
      <c r="J9424" s="6" t="s">
        <v>5</v>
      </c>
      <c r="K9424" s="7">
        <v>1</v>
      </c>
      <c r="L9424" s="7">
        <f>IFERROR(VLOOKUP(SiscoTable[[#This Row],[Código]],Hoja2!A:B,2,0)*SiscoTable[[#This Row],[Provta(Uns)]],0)</f>
        <v>6.5</v>
      </c>
      <c r="M9424" s="7">
        <v>0</v>
      </c>
      <c r="N9424" s="7">
        <v>6</v>
      </c>
      <c r="O9424" s="7">
        <f>IFERROR(VLOOKUP(SiscoTable[[#This Row],[Código]],Hoja2!A:B,2,0)*SiscoTable[[#This Row],[Stock_actual]],0)</f>
        <v>39</v>
      </c>
      <c r="P9424" s="6" t="s">
        <v>1014</v>
      </c>
      <c r="Q9424" s="7">
        <v>1</v>
      </c>
      <c r="R9424" s="7">
        <v>0</v>
      </c>
      <c r="S9424" s="7" t="s">
        <v>11925</v>
      </c>
      <c r="BI9424"/>
      <c r="BJ9424"/>
    </row>
    <row r="9425" spans="2:62" x14ac:dyDescent="0.4">
      <c r="B9425" s="1">
        <v>32616</v>
      </c>
      <c r="C9425" s="6" t="s">
        <v>8</v>
      </c>
      <c r="D9425" s="6" t="s">
        <v>8</v>
      </c>
      <c r="E9425" s="6" t="s">
        <v>3268</v>
      </c>
      <c r="F9425" s="6" t="s">
        <v>6059</v>
      </c>
      <c r="G9425" s="6" t="s">
        <v>6693</v>
      </c>
      <c r="H9425" s="6" t="s">
        <v>6703</v>
      </c>
      <c r="I9425" s="6" t="s">
        <v>6745</v>
      </c>
      <c r="J9425" s="6" t="s">
        <v>5</v>
      </c>
      <c r="K9425" s="7">
        <v>1.17</v>
      </c>
      <c r="L9425" s="7">
        <f>IFERROR(VLOOKUP(SiscoTable[[#This Row],[Código]],Hoja2!A:B,2,0)*SiscoTable[[#This Row],[Provta(Uns)]],0)</f>
        <v>7.6049999999999995</v>
      </c>
      <c r="M9425" s="7">
        <v>0</v>
      </c>
      <c r="N9425" s="7">
        <v>5</v>
      </c>
      <c r="O9425" s="7">
        <f>IFERROR(VLOOKUP(SiscoTable[[#This Row],[Código]],Hoja2!A:B,2,0)*SiscoTable[[#This Row],[Stock_actual]],0)</f>
        <v>32.5</v>
      </c>
      <c r="P9425" s="6" t="s">
        <v>1822</v>
      </c>
      <c r="Q9425" s="7">
        <v>1</v>
      </c>
      <c r="R9425" s="7">
        <v>0</v>
      </c>
      <c r="S9425" s="7" t="s">
        <v>11925</v>
      </c>
      <c r="BI9425"/>
      <c r="BJ9425"/>
    </row>
    <row r="9426" spans="2:62" x14ac:dyDescent="0.4">
      <c r="B9426" s="1">
        <v>32617</v>
      </c>
      <c r="C9426" s="6" t="s">
        <v>8</v>
      </c>
      <c r="D9426" s="6" t="s">
        <v>8</v>
      </c>
      <c r="E9426" s="6" t="s">
        <v>3268</v>
      </c>
      <c r="F9426" s="6" t="s">
        <v>6059</v>
      </c>
      <c r="G9426" s="6" t="s">
        <v>6747</v>
      </c>
      <c r="H9426" s="6" t="s">
        <v>6751</v>
      </c>
      <c r="I9426" s="6" t="s">
        <v>6802</v>
      </c>
      <c r="J9426" s="6" t="s">
        <v>5</v>
      </c>
      <c r="K9426" s="7">
        <v>0.17</v>
      </c>
      <c r="L9426" s="7">
        <f>IFERROR(VLOOKUP(SiscoTable[[#This Row],[Código]],Hoja2!A:B,2,0)*SiscoTable[[#This Row],[Provta(Uns)]],0)</f>
        <v>13.073000000000002</v>
      </c>
      <c r="M9426" s="7">
        <v>0</v>
      </c>
      <c r="N9426" s="7">
        <v>5</v>
      </c>
      <c r="O9426" s="7">
        <f>IFERROR(VLOOKUP(SiscoTable[[#This Row],[Código]],Hoja2!A:B,2,0)*SiscoTable[[#This Row],[Stock_actual]],0)</f>
        <v>384.5</v>
      </c>
      <c r="P9426" s="6" t="s">
        <v>146</v>
      </c>
      <c r="Q9426" s="7">
        <v>0</v>
      </c>
      <c r="R9426" s="7">
        <v>0</v>
      </c>
      <c r="S9426" s="7" t="s">
        <v>11925</v>
      </c>
      <c r="BI9426"/>
      <c r="BJ9426"/>
    </row>
    <row r="9427" spans="2:62" x14ac:dyDescent="0.4">
      <c r="B9427" s="1">
        <v>32618</v>
      </c>
      <c r="C9427" s="6" t="s">
        <v>30</v>
      </c>
      <c r="D9427" s="6" t="s">
        <v>30</v>
      </c>
      <c r="E9427" s="6" t="s">
        <v>469</v>
      </c>
      <c r="F9427" s="6" t="s">
        <v>1050</v>
      </c>
      <c r="G9427" s="6" t="s">
        <v>1309</v>
      </c>
      <c r="H9427" s="6" t="s">
        <v>1053</v>
      </c>
      <c r="I9427" s="6" t="s">
        <v>1446</v>
      </c>
      <c r="J9427" s="6" t="s">
        <v>5</v>
      </c>
      <c r="K9427" s="7">
        <v>36.67</v>
      </c>
      <c r="L9427" s="7">
        <f>IFERROR(VLOOKUP(SiscoTable[[#This Row],[Código]],Hoja2!A:B,2,0)*SiscoTable[[#This Row],[Provta(Uns)]],0)</f>
        <v>80.674000000000007</v>
      </c>
      <c r="M9427" s="7">
        <v>0</v>
      </c>
      <c r="N9427" s="7">
        <v>92</v>
      </c>
      <c r="O9427" s="7">
        <f>IFERROR(VLOOKUP(SiscoTable[[#This Row],[Código]],Hoja2!A:B,2,0)*SiscoTable[[#This Row],[Stock_actual]],0)</f>
        <v>202.4</v>
      </c>
      <c r="P9427" s="6" t="s">
        <v>510</v>
      </c>
      <c r="Q9427" s="7">
        <v>40</v>
      </c>
      <c r="R9427" s="7">
        <v>0</v>
      </c>
      <c r="S9427" s="7" t="s">
        <v>11927</v>
      </c>
      <c r="BI9427"/>
      <c r="BJ9427"/>
    </row>
    <row r="9428" spans="2:62" x14ac:dyDescent="0.4">
      <c r="B9428" s="1">
        <v>32619</v>
      </c>
      <c r="C9428" s="6" t="s">
        <v>30</v>
      </c>
      <c r="D9428" s="6" t="s">
        <v>30</v>
      </c>
      <c r="E9428" s="6" t="s">
        <v>469</v>
      </c>
      <c r="F9428" s="6" t="s">
        <v>1050</v>
      </c>
      <c r="G9428" s="6" t="s">
        <v>1309</v>
      </c>
      <c r="H9428" s="6" t="s">
        <v>1053</v>
      </c>
      <c r="I9428" s="6" t="s">
        <v>1447</v>
      </c>
      <c r="J9428" s="6" t="s">
        <v>5</v>
      </c>
      <c r="K9428" s="7">
        <v>28.83</v>
      </c>
      <c r="L9428" s="7">
        <f>IFERROR(VLOOKUP(SiscoTable[[#This Row],[Código]],Hoja2!A:B,2,0)*SiscoTable[[#This Row],[Provta(Uns)]],0)</f>
        <v>187.39499999999998</v>
      </c>
      <c r="M9428" s="7">
        <v>0</v>
      </c>
      <c r="N9428" s="7">
        <v>138</v>
      </c>
      <c r="O9428" s="7">
        <f>IFERROR(VLOOKUP(SiscoTable[[#This Row],[Código]],Hoja2!A:B,2,0)*SiscoTable[[#This Row],[Stock_actual]],0)</f>
        <v>897</v>
      </c>
      <c r="P9428" s="6" t="s">
        <v>1448</v>
      </c>
      <c r="Q9428" s="7">
        <v>32</v>
      </c>
      <c r="R9428" s="7">
        <v>0</v>
      </c>
      <c r="S9428" s="7" t="s">
        <v>11927</v>
      </c>
      <c r="BI9428"/>
      <c r="BJ9428"/>
    </row>
    <row r="9429" spans="2:62" x14ac:dyDescent="0.4">
      <c r="B9429" s="1">
        <v>32620</v>
      </c>
      <c r="C9429" s="6" t="s">
        <v>30</v>
      </c>
      <c r="D9429" s="6" t="s">
        <v>30</v>
      </c>
      <c r="E9429" s="6" t="s">
        <v>469</v>
      </c>
      <c r="F9429" s="6" t="s">
        <v>1050</v>
      </c>
      <c r="G9429" s="6" t="s">
        <v>1309</v>
      </c>
      <c r="H9429" s="6" t="s">
        <v>1053</v>
      </c>
      <c r="I9429" s="6" t="s">
        <v>1449</v>
      </c>
      <c r="J9429" s="6" t="s">
        <v>5</v>
      </c>
      <c r="K9429" s="7">
        <v>13.83</v>
      </c>
      <c r="L9429" s="7">
        <f>IFERROR(VLOOKUP(SiscoTable[[#This Row],[Código]],Hoja2!A:B,2,0)*SiscoTable[[#This Row],[Provta(Uns)]],0)</f>
        <v>107.874</v>
      </c>
      <c r="M9429" s="7">
        <v>0</v>
      </c>
      <c r="N9429" s="7">
        <v>19</v>
      </c>
      <c r="O9429" s="7">
        <f>IFERROR(VLOOKUP(SiscoTable[[#This Row],[Código]],Hoja2!A:B,2,0)*SiscoTable[[#This Row],[Stock_actual]],0)</f>
        <v>148.19999999999999</v>
      </c>
      <c r="P9429" s="6" t="s">
        <v>575</v>
      </c>
      <c r="Q9429" s="7">
        <v>15</v>
      </c>
      <c r="R9429" s="7">
        <v>0</v>
      </c>
      <c r="S9429" s="7" t="s">
        <v>11927</v>
      </c>
      <c r="BI9429"/>
      <c r="BJ9429"/>
    </row>
    <row r="9430" spans="2:62" x14ac:dyDescent="0.4">
      <c r="B9430" s="1">
        <v>32621</v>
      </c>
      <c r="C9430" s="6" t="s">
        <v>30</v>
      </c>
      <c r="D9430" s="6" t="s">
        <v>8</v>
      </c>
      <c r="E9430" s="6" t="s">
        <v>469</v>
      </c>
      <c r="F9430" s="6" t="s">
        <v>1050</v>
      </c>
      <c r="G9430" s="6" t="s">
        <v>1309</v>
      </c>
      <c r="H9430" s="6" t="s">
        <v>1053</v>
      </c>
      <c r="I9430" s="6" t="s">
        <v>1450</v>
      </c>
      <c r="J9430" s="6" t="s">
        <v>5</v>
      </c>
      <c r="K9430" s="7">
        <v>10.17</v>
      </c>
      <c r="L9430" s="7">
        <f>IFERROR(VLOOKUP(SiscoTable[[#This Row],[Código]],Hoja2!A:B,2,0)*SiscoTable[[#This Row],[Provta(Uns)]],0)</f>
        <v>87.461999999999989</v>
      </c>
      <c r="M9430" s="7">
        <v>0</v>
      </c>
      <c r="N9430" s="7">
        <v>35</v>
      </c>
      <c r="O9430" s="7">
        <f>IFERROR(VLOOKUP(SiscoTable[[#This Row],[Código]],Hoja2!A:B,2,0)*SiscoTable[[#This Row],[Stock_actual]],0)</f>
        <v>301</v>
      </c>
      <c r="P9430" s="6" t="s">
        <v>1451</v>
      </c>
      <c r="Q9430" s="7">
        <v>11</v>
      </c>
      <c r="R9430" s="7">
        <v>0</v>
      </c>
      <c r="S9430" s="7" t="s">
        <v>11927</v>
      </c>
      <c r="BI9430"/>
      <c r="BJ9430"/>
    </row>
    <row r="9431" spans="2:62" x14ac:dyDescent="0.4">
      <c r="B9431" s="1">
        <v>32622</v>
      </c>
      <c r="C9431" s="6" t="s">
        <v>8</v>
      </c>
      <c r="D9431" s="6" t="s">
        <v>8</v>
      </c>
      <c r="E9431" s="6" t="s">
        <v>469</v>
      </c>
      <c r="F9431" s="6" t="s">
        <v>1050</v>
      </c>
      <c r="G9431" s="6" t="s">
        <v>1309</v>
      </c>
      <c r="H9431" s="6" t="s">
        <v>1053</v>
      </c>
      <c r="I9431" s="6" t="s">
        <v>1520</v>
      </c>
      <c r="J9431" s="6" t="s">
        <v>5</v>
      </c>
      <c r="K9431" s="7">
        <v>2.5</v>
      </c>
      <c r="L9431" s="7">
        <f>IFERROR(VLOOKUP(SiscoTable[[#This Row],[Código]],Hoja2!A:B,2,0)*SiscoTable[[#This Row],[Provta(Uns)]],0)</f>
        <v>32.25</v>
      </c>
      <c r="M9431" s="7">
        <v>0</v>
      </c>
      <c r="N9431" s="7">
        <v>14</v>
      </c>
      <c r="O9431" s="7">
        <f>IFERROR(VLOOKUP(SiscoTable[[#This Row],[Código]],Hoja2!A:B,2,0)*SiscoTable[[#This Row],[Stock_actual]],0)</f>
        <v>180.6</v>
      </c>
      <c r="P9431" s="6" t="s">
        <v>1521</v>
      </c>
      <c r="Q9431" s="7">
        <v>3</v>
      </c>
      <c r="R9431" s="7">
        <v>0</v>
      </c>
      <c r="S9431" s="7" t="s">
        <v>11927</v>
      </c>
      <c r="BI9431"/>
      <c r="BJ9431"/>
    </row>
    <row r="9432" spans="2:62" x14ac:dyDescent="0.4">
      <c r="B9432" s="1">
        <v>32623</v>
      </c>
      <c r="C9432" s="6" t="s">
        <v>8</v>
      </c>
      <c r="D9432" s="6" t="s">
        <v>8</v>
      </c>
      <c r="E9432" s="6" t="s">
        <v>1734</v>
      </c>
      <c r="F9432" s="6" t="s">
        <v>1735</v>
      </c>
      <c r="G9432" s="6" t="s">
        <v>1736</v>
      </c>
      <c r="H9432" s="6" t="s">
        <v>4</v>
      </c>
      <c r="I9432" s="6" t="s">
        <v>2001</v>
      </c>
      <c r="J9432" s="6" t="s">
        <v>5</v>
      </c>
      <c r="K9432" s="7">
        <v>0</v>
      </c>
      <c r="L9432" s="7">
        <f>IFERROR(VLOOKUP(SiscoTable[[#This Row],[Código]],Hoja2!A:B,2,0)*SiscoTable[[#This Row],[Provta(Uns)]],0)</f>
        <v>0</v>
      </c>
      <c r="M9432" s="7">
        <v>0</v>
      </c>
      <c r="N9432" s="7">
        <v>12</v>
      </c>
      <c r="O9432" s="7">
        <f>IFERROR(VLOOKUP(SiscoTable[[#This Row],[Código]],Hoja2!A:B,2,0)*SiscoTable[[#This Row],[Stock_actual]],0)</f>
        <v>370.79999999999995</v>
      </c>
      <c r="P9432" s="6" t="s">
        <v>134</v>
      </c>
      <c r="Q9432" s="7">
        <v>0</v>
      </c>
      <c r="R9432" s="7">
        <v>0</v>
      </c>
      <c r="S9432" s="7" t="s">
        <v>11925</v>
      </c>
      <c r="BI9432"/>
      <c r="BJ9432"/>
    </row>
    <row r="9433" spans="2:62" x14ac:dyDescent="0.4">
      <c r="B9433" s="1">
        <v>32624</v>
      </c>
      <c r="C9433" s="6" t="s">
        <v>8</v>
      </c>
      <c r="D9433" s="6" t="s">
        <v>8</v>
      </c>
      <c r="E9433" s="6" t="s">
        <v>1734</v>
      </c>
      <c r="F9433" s="6" t="s">
        <v>1735</v>
      </c>
      <c r="G9433" s="6" t="s">
        <v>1736</v>
      </c>
      <c r="H9433" s="6" t="s">
        <v>4</v>
      </c>
      <c r="I9433" s="6" t="s">
        <v>2002</v>
      </c>
      <c r="J9433" s="6" t="s">
        <v>5</v>
      </c>
      <c r="K9433" s="7">
        <v>0</v>
      </c>
      <c r="L9433" s="7">
        <f>IFERROR(VLOOKUP(SiscoTable[[#This Row],[Código]],Hoja2!A:B,2,0)*SiscoTable[[#This Row],[Provta(Uns)]],0)</f>
        <v>0</v>
      </c>
      <c r="M9433" s="7">
        <v>0</v>
      </c>
      <c r="N9433" s="7">
        <v>12</v>
      </c>
      <c r="O9433" s="7">
        <f>IFERROR(VLOOKUP(SiscoTable[[#This Row],[Código]],Hoja2!A:B,2,0)*SiscoTable[[#This Row],[Stock_actual]],0)</f>
        <v>346.79999999999995</v>
      </c>
      <c r="P9433" s="6" t="s">
        <v>134</v>
      </c>
      <c r="Q9433" s="7">
        <v>0</v>
      </c>
      <c r="R9433" s="7">
        <v>0</v>
      </c>
      <c r="S9433" s="7" t="s">
        <v>11925</v>
      </c>
      <c r="BI9433"/>
      <c r="BJ9433"/>
    </row>
    <row r="9434" spans="2:62" x14ac:dyDescent="0.4">
      <c r="B9434" s="1">
        <v>32625</v>
      </c>
      <c r="C9434" s="6" t="s">
        <v>8</v>
      </c>
      <c r="D9434" s="6" t="s">
        <v>8</v>
      </c>
      <c r="E9434" s="6" t="s">
        <v>1734</v>
      </c>
      <c r="F9434" s="6" t="s">
        <v>1735</v>
      </c>
      <c r="G9434" s="6" t="s">
        <v>1736</v>
      </c>
      <c r="H9434" s="6" t="s">
        <v>4</v>
      </c>
      <c r="I9434" s="6" t="s">
        <v>2003</v>
      </c>
      <c r="J9434" s="6" t="s">
        <v>5</v>
      </c>
      <c r="K9434" s="7">
        <v>0</v>
      </c>
      <c r="L9434" s="7">
        <f>IFERROR(VLOOKUP(SiscoTable[[#This Row],[Código]],Hoja2!A:B,2,0)*SiscoTable[[#This Row],[Provta(Uns)]],0)</f>
        <v>0</v>
      </c>
      <c r="M9434" s="7">
        <v>0</v>
      </c>
      <c r="N9434" s="7">
        <v>6</v>
      </c>
      <c r="O9434" s="7">
        <f>IFERROR(VLOOKUP(SiscoTable[[#This Row],[Código]],Hoja2!A:B,2,0)*SiscoTable[[#This Row],[Stock_actual]],0)</f>
        <v>329.4</v>
      </c>
      <c r="P9434" s="6" t="s">
        <v>134</v>
      </c>
      <c r="Q9434" s="7">
        <v>0</v>
      </c>
      <c r="R9434" s="7">
        <v>0</v>
      </c>
      <c r="S9434" s="7" t="s">
        <v>11925</v>
      </c>
      <c r="BI9434"/>
      <c r="BJ9434"/>
    </row>
    <row r="9435" spans="2:62" x14ac:dyDescent="0.4">
      <c r="B9435" s="1">
        <v>32626</v>
      </c>
      <c r="C9435" s="6" t="s">
        <v>8</v>
      </c>
      <c r="D9435" s="6" t="s">
        <v>8</v>
      </c>
      <c r="E9435" s="6" t="s">
        <v>1734</v>
      </c>
      <c r="F9435" s="6" t="s">
        <v>1735</v>
      </c>
      <c r="G9435" s="6" t="s">
        <v>1736</v>
      </c>
      <c r="H9435" s="6" t="s">
        <v>4</v>
      </c>
      <c r="I9435" s="6" t="s">
        <v>2004</v>
      </c>
      <c r="J9435" s="6" t="s">
        <v>5</v>
      </c>
      <c r="K9435" s="7">
        <v>0</v>
      </c>
      <c r="L9435" s="7">
        <f>IFERROR(VLOOKUP(SiscoTable[[#This Row],[Código]],Hoja2!A:B,2,0)*SiscoTable[[#This Row],[Provta(Uns)]],0)</f>
        <v>0</v>
      </c>
      <c r="M9435" s="7">
        <v>0</v>
      </c>
      <c r="N9435" s="7">
        <v>6</v>
      </c>
      <c r="O9435" s="7">
        <f>IFERROR(VLOOKUP(SiscoTable[[#This Row],[Código]],Hoja2!A:B,2,0)*SiscoTable[[#This Row],[Stock_actual]],0)</f>
        <v>353.4</v>
      </c>
      <c r="P9435" s="6" t="s">
        <v>134</v>
      </c>
      <c r="Q9435" s="7">
        <v>0</v>
      </c>
      <c r="R9435" s="7">
        <v>0</v>
      </c>
      <c r="S9435" s="7" t="s">
        <v>11925</v>
      </c>
      <c r="BI9435"/>
      <c r="BJ9435"/>
    </row>
    <row r="9436" spans="2:62" x14ac:dyDescent="0.4">
      <c r="B9436" s="1">
        <v>32627</v>
      </c>
      <c r="C9436" s="6" t="s">
        <v>8</v>
      </c>
      <c r="D9436" s="6" t="s">
        <v>8</v>
      </c>
      <c r="E9436" s="6" t="s">
        <v>1734</v>
      </c>
      <c r="F9436" s="6" t="s">
        <v>1735</v>
      </c>
      <c r="G9436" s="6" t="s">
        <v>1736</v>
      </c>
      <c r="H9436" s="6" t="s">
        <v>4</v>
      </c>
      <c r="I9436" s="6" t="s">
        <v>2005</v>
      </c>
      <c r="J9436" s="6" t="s">
        <v>5</v>
      </c>
      <c r="K9436" s="7">
        <v>0.33</v>
      </c>
      <c r="L9436" s="7">
        <f>IFERROR(VLOOKUP(SiscoTable[[#This Row],[Código]],Hoja2!A:B,2,0)*SiscoTable[[#This Row],[Provta(Uns)]],0)</f>
        <v>11.516999999999999</v>
      </c>
      <c r="M9436" s="7">
        <v>0</v>
      </c>
      <c r="N9436" s="7">
        <v>10</v>
      </c>
      <c r="O9436" s="7">
        <f>IFERROR(VLOOKUP(SiscoTable[[#This Row],[Código]],Hoja2!A:B,2,0)*SiscoTable[[#This Row],[Stock_actual]],0)</f>
        <v>349</v>
      </c>
      <c r="P9436" s="6" t="s">
        <v>1250</v>
      </c>
      <c r="Q9436" s="7">
        <v>0</v>
      </c>
      <c r="R9436" s="7">
        <v>0</v>
      </c>
      <c r="S9436" s="7" t="s">
        <v>11925</v>
      </c>
      <c r="BI9436"/>
      <c r="BJ9436"/>
    </row>
    <row r="9437" spans="2:62" x14ac:dyDescent="0.4">
      <c r="B9437" s="1">
        <v>32628</v>
      </c>
      <c r="C9437" s="6" t="s">
        <v>8</v>
      </c>
      <c r="D9437" s="6" t="s">
        <v>8</v>
      </c>
      <c r="E9437" s="6" t="s">
        <v>1734</v>
      </c>
      <c r="F9437" s="6" t="s">
        <v>1735</v>
      </c>
      <c r="G9437" s="6" t="s">
        <v>1736</v>
      </c>
      <c r="H9437" s="6" t="s">
        <v>4</v>
      </c>
      <c r="I9437" s="6" t="s">
        <v>2006</v>
      </c>
      <c r="J9437" s="6" t="s">
        <v>5</v>
      </c>
      <c r="K9437" s="7">
        <v>0</v>
      </c>
      <c r="L9437" s="7">
        <f>IFERROR(VLOOKUP(SiscoTable[[#This Row],[Código]],Hoja2!A:B,2,0)*SiscoTable[[#This Row],[Provta(Uns)]],0)</f>
        <v>0</v>
      </c>
      <c r="M9437" s="7">
        <v>0</v>
      </c>
      <c r="N9437" s="7">
        <v>12</v>
      </c>
      <c r="O9437" s="7">
        <f>IFERROR(VLOOKUP(SiscoTable[[#This Row],[Código]],Hoja2!A:B,2,0)*SiscoTable[[#This Row],[Stock_actual]],0)</f>
        <v>298.79999999999995</v>
      </c>
      <c r="P9437" s="6" t="s">
        <v>134</v>
      </c>
      <c r="Q9437" s="7">
        <v>0</v>
      </c>
      <c r="R9437" s="7">
        <v>0</v>
      </c>
      <c r="S9437" s="7" t="s">
        <v>11925</v>
      </c>
      <c r="BI9437"/>
      <c r="BJ9437"/>
    </row>
    <row r="9438" spans="2:62" x14ac:dyDescent="0.4">
      <c r="B9438" s="1">
        <v>32629</v>
      </c>
      <c r="C9438" s="6" t="s">
        <v>8</v>
      </c>
      <c r="D9438" s="6" t="s">
        <v>8</v>
      </c>
      <c r="E9438" s="6" t="s">
        <v>1734</v>
      </c>
      <c r="F9438" s="6" t="s">
        <v>1735</v>
      </c>
      <c r="G9438" s="6" t="s">
        <v>1736</v>
      </c>
      <c r="H9438" s="6" t="s">
        <v>4</v>
      </c>
      <c r="I9438" s="6" t="s">
        <v>2007</v>
      </c>
      <c r="J9438" s="6" t="s">
        <v>5</v>
      </c>
      <c r="K9438" s="7">
        <v>0</v>
      </c>
      <c r="L9438" s="7">
        <f>IFERROR(VLOOKUP(SiscoTable[[#This Row],[Código]],Hoja2!A:B,2,0)*SiscoTable[[#This Row],[Provta(Uns)]],0)</f>
        <v>0</v>
      </c>
      <c r="M9438" s="7">
        <v>12</v>
      </c>
      <c r="N9438" s="7">
        <v>0</v>
      </c>
      <c r="O9438" s="7">
        <f>IFERROR(VLOOKUP(SiscoTable[[#This Row],[Código]],Hoja2!A:B,2,0)*SiscoTable[[#This Row],[Stock_actual]],0)</f>
        <v>0</v>
      </c>
      <c r="P9438" s="6" t="s">
        <v>7</v>
      </c>
      <c r="Q9438" s="7">
        <v>0</v>
      </c>
      <c r="R9438" s="7">
        <v>0</v>
      </c>
      <c r="S9438" s="7" t="s">
        <v>11925</v>
      </c>
      <c r="BI9438"/>
      <c r="BJ9438"/>
    </row>
    <row r="9439" spans="2:62" x14ac:dyDescent="0.4">
      <c r="B9439" s="1">
        <v>32630</v>
      </c>
      <c r="C9439" s="6" t="s">
        <v>8</v>
      </c>
      <c r="D9439" s="6" t="s">
        <v>8</v>
      </c>
      <c r="E9439" s="6" t="s">
        <v>1734</v>
      </c>
      <c r="F9439" s="6" t="s">
        <v>1735</v>
      </c>
      <c r="G9439" s="6" t="s">
        <v>1736</v>
      </c>
      <c r="H9439" s="6" t="s">
        <v>4</v>
      </c>
      <c r="I9439" s="6" t="s">
        <v>2008</v>
      </c>
      <c r="J9439" s="6" t="s">
        <v>5</v>
      </c>
      <c r="K9439" s="7">
        <v>0</v>
      </c>
      <c r="L9439" s="7">
        <f>IFERROR(VLOOKUP(SiscoTable[[#This Row],[Código]],Hoja2!A:B,2,0)*SiscoTable[[#This Row],[Provta(Uns)]],0)</f>
        <v>0</v>
      </c>
      <c r="M9439" s="7">
        <v>12</v>
      </c>
      <c r="N9439" s="7">
        <v>0</v>
      </c>
      <c r="O9439" s="7">
        <f>IFERROR(VLOOKUP(SiscoTable[[#This Row],[Código]],Hoja2!A:B,2,0)*SiscoTable[[#This Row],[Stock_actual]],0)</f>
        <v>0</v>
      </c>
      <c r="P9439" s="6" t="s">
        <v>7</v>
      </c>
      <c r="Q9439" s="7">
        <v>0</v>
      </c>
      <c r="R9439" s="7">
        <v>0</v>
      </c>
      <c r="S9439" s="7" t="s">
        <v>11925</v>
      </c>
      <c r="BI9439"/>
      <c r="BJ9439"/>
    </row>
    <row r="9440" spans="2:62" x14ac:dyDescent="0.4">
      <c r="B9440" s="1">
        <v>32631</v>
      </c>
      <c r="C9440" s="6" t="s">
        <v>8</v>
      </c>
      <c r="D9440" s="6" t="s">
        <v>8</v>
      </c>
      <c r="E9440" s="6" t="s">
        <v>1734</v>
      </c>
      <c r="F9440" s="6" t="s">
        <v>1735</v>
      </c>
      <c r="G9440" s="6" t="s">
        <v>1736</v>
      </c>
      <c r="H9440" s="6" t="s">
        <v>4</v>
      </c>
      <c r="I9440" s="6" t="s">
        <v>2009</v>
      </c>
      <c r="J9440" s="6" t="s">
        <v>5</v>
      </c>
      <c r="K9440" s="7">
        <v>0</v>
      </c>
      <c r="L9440" s="7">
        <f>IFERROR(VLOOKUP(SiscoTable[[#This Row],[Código]],Hoja2!A:B,2,0)*SiscoTable[[#This Row],[Provta(Uns)]],0)</f>
        <v>0</v>
      </c>
      <c r="M9440" s="7">
        <v>12</v>
      </c>
      <c r="N9440" s="7">
        <v>0</v>
      </c>
      <c r="O9440" s="7">
        <f>IFERROR(VLOOKUP(SiscoTable[[#This Row],[Código]],Hoja2!A:B,2,0)*SiscoTable[[#This Row],[Stock_actual]],0)</f>
        <v>0</v>
      </c>
      <c r="P9440" s="6" t="s">
        <v>7</v>
      </c>
      <c r="Q9440" s="7">
        <v>0</v>
      </c>
      <c r="R9440" s="7">
        <v>0</v>
      </c>
      <c r="S9440" s="7" t="s">
        <v>11925</v>
      </c>
      <c r="BI9440"/>
      <c r="BJ9440"/>
    </row>
    <row r="9441" spans="2:62" x14ac:dyDescent="0.4">
      <c r="B9441" s="1">
        <v>32632</v>
      </c>
      <c r="C9441" s="6" t="s">
        <v>8</v>
      </c>
      <c r="D9441" s="6" t="s">
        <v>8</v>
      </c>
      <c r="E9441" s="6" t="s">
        <v>1734</v>
      </c>
      <c r="F9441" s="6" t="s">
        <v>1735</v>
      </c>
      <c r="G9441" s="6" t="s">
        <v>1736</v>
      </c>
      <c r="H9441" s="6" t="s">
        <v>4</v>
      </c>
      <c r="I9441" s="6" t="s">
        <v>2010</v>
      </c>
      <c r="J9441" s="6" t="s">
        <v>5</v>
      </c>
      <c r="K9441" s="7">
        <v>0.67</v>
      </c>
      <c r="L9441" s="7">
        <f>IFERROR(VLOOKUP(SiscoTable[[#This Row],[Código]],Hoja2!A:B,2,0)*SiscoTable[[#This Row],[Provta(Uns)]],0)</f>
        <v>6.6330000000000009</v>
      </c>
      <c r="M9441" s="7">
        <v>0</v>
      </c>
      <c r="N9441" s="7">
        <v>20</v>
      </c>
      <c r="O9441" s="7">
        <f>IFERROR(VLOOKUP(SiscoTable[[#This Row],[Código]],Hoja2!A:B,2,0)*SiscoTable[[#This Row],[Stock_actual]],0)</f>
        <v>198</v>
      </c>
      <c r="P9441" s="6" t="s">
        <v>234</v>
      </c>
      <c r="Q9441" s="7">
        <v>1</v>
      </c>
      <c r="R9441" s="7">
        <v>0</v>
      </c>
      <c r="S9441" s="7" t="s">
        <v>11925</v>
      </c>
      <c r="BI9441"/>
      <c r="BJ9441"/>
    </row>
    <row r="9442" spans="2:62" x14ac:dyDescent="0.4">
      <c r="B9442" s="1">
        <v>32633</v>
      </c>
      <c r="C9442" s="6" t="s">
        <v>8</v>
      </c>
      <c r="D9442" s="6" t="s">
        <v>8</v>
      </c>
      <c r="E9442" s="6" t="s">
        <v>1734</v>
      </c>
      <c r="F9442" s="6" t="s">
        <v>1735</v>
      </c>
      <c r="G9442" s="6" t="s">
        <v>1736</v>
      </c>
      <c r="H9442" s="6" t="s">
        <v>4</v>
      </c>
      <c r="I9442" s="6" t="s">
        <v>2011</v>
      </c>
      <c r="J9442" s="6" t="s">
        <v>5</v>
      </c>
      <c r="K9442" s="7">
        <v>0</v>
      </c>
      <c r="L9442" s="7">
        <f>IFERROR(VLOOKUP(SiscoTable[[#This Row],[Código]],Hoja2!A:B,2,0)*SiscoTable[[#This Row],[Provta(Uns)]],0)</f>
        <v>0</v>
      </c>
      <c r="M9442" s="7">
        <v>0</v>
      </c>
      <c r="N9442" s="7">
        <v>0</v>
      </c>
      <c r="O9442" s="7">
        <f>IFERROR(VLOOKUP(SiscoTable[[#This Row],[Código]],Hoja2!A:B,2,0)*SiscoTable[[#This Row],[Stock_actual]],0)</f>
        <v>0</v>
      </c>
      <c r="P9442" s="6" t="s">
        <v>7</v>
      </c>
      <c r="Q9442" s="7">
        <v>0</v>
      </c>
      <c r="R9442" s="7">
        <v>0</v>
      </c>
      <c r="S9442" s="7" t="s">
        <v>11925</v>
      </c>
      <c r="BI9442"/>
      <c r="BJ9442"/>
    </row>
    <row r="9443" spans="2:62" x14ac:dyDescent="0.4">
      <c r="B9443" s="1">
        <v>32634</v>
      </c>
      <c r="C9443" s="6" t="s">
        <v>8</v>
      </c>
      <c r="D9443" s="6" t="s">
        <v>8</v>
      </c>
      <c r="E9443" s="6" t="s">
        <v>1734</v>
      </c>
      <c r="F9443" s="6" t="s">
        <v>1735</v>
      </c>
      <c r="G9443" s="6" t="s">
        <v>1736</v>
      </c>
      <c r="H9443" s="6" t="s">
        <v>4</v>
      </c>
      <c r="I9443" s="6" t="s">
        <v>2012</v>
      </c>
      <c r="J9443" s="6" t="s">
        <v>5</v>
      </c>
      <c r="K9443" s="7">
        <v>0</v>
      </c>
      <c r="L9443" s="7">
        <f>IFERROR(VLOOKUP(SiscoTable[[#This Row],[Código]],Hoja2!A:B,2,0)*SiscoTable[[#This Row],[Provta(Uns)]],0)</f>
        <v>0</v>
      </c>
      <c r="M9443" s="7">
        <v>0</v>
      </c>
      <c r="N9443" s="7">
        <v>0</v>
      </c>
      <c r="O9443" s="7">
        <f>IFERROR(VLOOKUP(SiscoTable[[#This Row],[Código]],Hoja2!A:B,2,0)*SiscoTable[[#This Row],[Stock_actual]],0)</f>
        <v>0</v>
      </c>
      <c r="P9443" s="6" t="s">
        <v>7</v>
      </c>
      <c r="Q9443" s="7">
        <v>0</v>
      </c>
      <c r="R9443" s="7">
        <v>0</v>
      </c>
      <c r="S9443" s="7" t="s">
        <v>11925</v>
      </c>
      <c r="BI9443"/>
      <c r="BJ9443"/>
    </row>
    <row r="9444" spans="2:62" x14ac:dyDescent="0.4">
      <c r="B9444" s="1">
        <v>32635</v>
      </c>
      <c r="C9444" s="6" t="s">
        <v>8</v>
      </c>
      <c r="D9444" s="6" t="s">
        <v>8</v>
      </c>
      <c r="E9444" s="6" t="s">
        <v>1734</v>
      </c>
      <c r="F9444" s="6" t="s">
        <v>1735</v>
      </c>
      <c r="G9444" s="6" t="s">
        <v>1736</v>
      </c>
      <c r="H9444" s="6" t="s">
        <v>4</v>
      </c>
      <c r="I9444" s="6" t="s">
        <v>2013</v>
      </c>
      <c r="J9444" s="6" t="s">
        <v>5</v>
      </c>
      <c r="K9444" s="7">
        <v>0</v>
      </c>
      <c r="L9444" s="7">
        <f>IFERROR(VLOOKUP(SiscoTable[[#This Row],[Código]],Hoja2!A:B,2,0)*SiscoTable[[#This Row],[Provta(Uns)]],0)</f>
        <v>0</v>
      </c>
      <c r="M9444" s="7">
        <v>0</v>
      </c>
      <c r="N9444" s="7">
        <v>0</v>
      </c>
      <c r="O9444" s="7">
        <f>IFERROR(VLOOKUP(SiscoTable[[#This Row],[Código]],Hoja2!A:B,2,0)*SiscoTable[[#This Row],[Stock_actual]],0)</f>
        <v>0</v>
      </c>
      <c r="P9444" s="6" t="s">
        <v>7</v>
      </c>
      <c r="Q9444" s="7">
        <v>0</v>
      </c>
      <c r="R9444" s="7">
        <v>0</v>
      </c>
      <c r="S9444" s="7" t="s">
        <v>11925</v>
      </c>
      <c r="BI9444"/>
      <c r="BJ9444"/>
    </row>
    <row r="9445" spans="2:62" x14ac:dyDescent="0.4">
      <c r="B9445" s="1">
        <v>32636</v>
      </c>
      <c r="C9445" s="6" t="s">
        <v>8</v>
      </c>
      <c r="D9445" s="6" t="s">
        <v>8</v>
      </c>
      <c r="E9445" s="6" t="s">
        <v>1734</v>
      </c>
      <c r="F9445" s="6" t="s">
        <v>1735</v>
      </c>
      <c r="G9445" s="6" t="s">
        <v>1736</v>
      </c>
      <c r="H9445" s="6" t="s">
        <v>4</v>
      </c>
      <c r="I9445" s="6" t="s">
        <v>2014</v>
      </c>
      <c r="J9445" s="6" t="s">
        <v>5</v>
      </c>
      <c r="K9445" s="7">
        <v>0.33</v>
      </c>
      <c r="L9445" s="7">
        <f>IFERROR(VLOOKUP(SiscoTable[[#This Row],[Código]],Hoja2!A:B,2,0)*SiscoTable[[#This Row],[Provta(Uns)]],0)</f>
        <v>2.9370000000000003</v>
      </c>
      <c r="M9445" s="7">
        <v>0</v>
      </c>
      <c r="N9445" s="7">
        <v>46</v>
      </c>
      <c r="O9445" s="7">
        <f>IFERROR(VLOOKUP(SiscoTable[[#This Row],[Código]],Hoja2!A:B,2,0)*SiscoTable[[#This Row],[Stock_actual]],0)</f>
        <v>409.40000000000003</v>
      </c>
      <c r="P9445" s="6" t="s">
        <v>2015</v>
      </c>
      <c r="Q9445" s="7">
        <v>0</v>
      </c>
      <c r="R9445" s="7">
        <v>0</v>
      </c>
      <c r="S9445" s="7" t="s">
        <v>11925</v>
      </c>
      <c r="BI9445"/>
      <c r="BJ9445"/>
    </row>
    <row r="9446" spans="2:62" x14ac:dyDescent="0.4">
      <c r="B9446" s="1">
        <v>32637</v>
      </c>
      <c r="C9446" s="6" t="s">
        <v>8</v>
      </c>
      <c r="D9446" s="6" t="s">
        <v>8</v>
      </c>
      <c r="E9446" s="6" t="s">
        <v>1734</v>
      </c>
      <c r="F9446" s="6" t="s">
        <v>1735</v>
      </c>
      <c r="G9446" s="6" t="s">
        <v>1736</v>
      </c>
      <c r="H9446" s="6" t="s">
        <v>4</v>
      </c>
      <c r="I9446" s="6" t="s">
        <v>2016</v>
      </c>
      <c r="J9446" s="6" t="s">
        <v>5</v>
      </c>
      <c r="K9446" s="7">
        <v>0</v>
      </c>
      <c r="L9446" s="7">
        <f>IFERROR(VLOOKUP(SiscoTable[[#This Row],[Código]],Hoja2!A:B,2,0)*SiscoTable[[#This Row],[Provta(Uns)]],0)</f>
        <v>0</v>
      </c>
      <c r="M9446" s="7">
        <v>0</v>
      </c>
      <c r="N9446" s="7">
        <v>0</v>
      </c>
      <c r="O9446" s="7">
        <f>IFERROR(VLOOKUP(SiscoTable[[#This Row],[Código]],Hoja2!A:B,2,0)*SiscoTable[[#This Row],[Stock_actual]],0)</f>
        <v>0</v>
      </c>
      <c r="P9446" s="6" t="s">
        <v>7</v>
      </c>
      <c r="Q9446" s="7">
        <v>0</v>
      </c>
      <c r="R9446" s="7">
        <v>0</v>
      </c>
      <c r="S9446" s="7" t="s">
        <v>11925</v>
      </c>
      <c r="BI9446"/>
      <c r="BJ9446"/>
    </row>
    <row r="9447" spans="2:62" x14ac:dyDescent="0.4">
      <c r="B9447" s="1">
        <v>32638</v>
      </c>
      <c r="C9447" s="6" t="s">
        <v>8</v>
      </c>
      <c r="D9447" s="6" t="s">
        <v>8</v>
      </c>
      <c r="E9447" s="6" t="s">
        <v>1734</v>
      </c>
      <c r="F9447" s="6" t="s">
        <v>1735</v>
      </c>
      <c r="G9447" s="6" t="s">
        <v>1736</v>
      </c>
      <c r="H9447" s="6" t="s">
        <v>4</v>
      </c>
      <c r="I9447" s="6" t="s">
        <v>2017</v>
      </c>
      <c r="J9447" s="6" t="s">
        <v>5</v>
      </c>
      <c r="K9447" s="7">
        <v>0.33</v>
      </c>
      <c r="L9447" s="7">
        <f>IFERROR(VLOOKUP(SiscoTable[[#This Row],[Código]],Hoja2!A:B,2,0)*SiscoTable[[#This Row],[Provta(Uns)]],0)</f>
        <v>5.2470000000000008</v>
      </c>
      <c r="M9447" s="7">
        <v>0</v>
      </c>
      <c r="N9447" s="7">
        <v>22</v>
      </c>
      <c r="O9447" s="7">
        <f>IFERROR(VLOOKUP(SiscoTable[[#This Row],[Código]],Hoja2!A:B,2,0)*SiscoTable[[#This Row],[Stock_actual]],0)</f>
        <v>349.8</v>
      </c>
      <c r="P9447" s="6" t="s">
        <v>2018</v>
      </c>
      <c r="Q9447" s="7">
        <v>0</v>
      </c>
      <c r="R9447" s="7">
        <v>0</v>
      </c>
      <c r="S9447" s="7" t="s">
        <v>11925</v>
      </c>
      <c r="BI9447"/>
      <c r="BJ9447"/>
    </row>
    <row r="9448" spans="2:62" x14ac:dyDescent="0.4">
      <c r="B9448" s="1">
        <v>32639</v>
      </c>
      <c r="C9448" s="6" t="s">
        <v>8</v>
      </c>
      <c r="D9448" s="6" t="s">
        <v>8</v>
      </c>
      <c r="E9448" s="6" t="s">
        <v>1734</v>
      </c>
      <c r="F9448" s="6" t="s">
        <v>1735</v>
      </c>
      <c r="G9448" s="6" t="s">
        <v>1736</v>
      </c>
      <c r="H9448" s="6" t="s">
        <v>4</v>
      </c>
      <c r="I9448" s="6" t="s">
        <v>2019</v>
      </c>
      <c r="J9448" s="6" t="s">
        <v>5</v>
      </c>
      <c r="K9448" s="7">
        <v>0</v>
      </c>
      <c r="L9448" s="7">
        <f>IFERROR(VLOOKUP(SiscoTable[[#This Row],[Código]],Hoja2!A:B,2,0)*SiscoTable[[#This Row],[Provta(Uns)]],0)</f>
        <v>0</v>
      </c>
      <c r="M9448" s="7">
        <v>0</v>
      </c>
      <c r="N9448" s="7">
        <v>0</v>
      </c>
      <c r="O9448" s="7">
        <f>IFERROR(VLOOKUP(SiscoTable[[#This Row],[Código]],Hoja2!A:B,2,0)*SiscoTable[[#This Row],[Stock_actual]],0)</f>
        <v>0</v>
      </c>
      <c r="P9448" s="6" t="s">
        <v>7</v>
      </c>
      <c r="Q9448" s="7">
        <v>0</v>
      </c>
      <c r="R9448" s="7">
        <v>0</v>
      </c>
      <c r="S9448" s="7" t="s">
        <v>11925</v>
      </c>
      <c r="BI9448"/>
      <c r="BJ9448"/>
    </row>
    <row r="9449" spans="2:62" x14ac:dyDescent="0.4">
      <c r="B9449" s="1">
        <v>32640</v>
      </c>
      <c r="C9449" s="6" t="s">
        <v>8</v>
      </c>
      <c r="D9449" s="6" t="s">
        <v>8</v>
      </c>
      <c r="E9449" s="6" t="s">
        <v>1734</v>
      </c>
      <c r="F9449" s="6" t="s">
        <v>1735</v>
      </c>
      <c r="G9449" s="6" t="s">
        <v>1736</v>
      </c>
      <c r="H9449" s="6" t="s">
        <v>4</v>
      </c>
      <c r="I9449" s="6" t="s">
        <v>2020</v>
      </c>
      <c r="J9449" s="6" t="s">
        <v>5</v>
      </c>
      <c r="K9449" s="7">
        <v>0</v>
      </c>
      <c r="L9449" s="7">
        <f>IFERROR(VLOOKUP(SiscoTable[[#This Row],[Código]],Hoja2!A:B,2,0)*SiscoTable[[#This Row],[Provta(Uns)]],0)</f>
        <v>0</v>
      </c>
      <c r="M9449" s="7">
        <v>0</v>
      </c>
      <c r="N9449" s="7">
        <v>0</v>
      </c>
      <c r="O9449" s="7">
        <f>IFERROR(VLOOKUP(SiscoTable[[#This Row],[Código]],Hoja2!A:B,2,0)*SiscoTable[[#This Row],[Stock_actual]],0)</f>
        <v>0</v>
      </c>
      <c r="P9449" s="6" t="s">
        <v>7</v>
      </c>
      <c r="Q9449" s="7">
        <v>0</v>
      </c>
      <c r="R9449" s="7">
        <v>0</v>
      </c>
      <c r="S9449" s="7" t="s">
        <v>11925</v>
      </c>
      <c r="BI9449"/>
      <c r="BJ9449"/>
    </row>
    <row r="9450" spans="2:62" x14ac:dyDescent="0.4">
      <c r="B9450" s="1">
        <v>32641</v>
      </c>
      <c r="C9450" s="6" t="s">
        <v>8</v>
      </c>
      <c r="D9450" s="6" t="s">
        <v>8</v>
      </c>
      <c r="E9450" s="6" t="s">
        <v>1734</v>
      </c>
      <c r="F9450" s="6" t="s">
        <v>1735</v>
      </c>
      <c r="G9450" s="6" t="s">
        <v>1736</v>
      </c>
      <c r="H9450" s="6" t="s">
        <v>4</v>
      </c>
      <c r="I9450" s="6" t="s">
        <v>2021</v>
      </c>
      <c r="J9450" s="6" t="s">
        <v>5</v>
      </c>
      <c r="K9450" s="7">
        <v>0</v>
      </c>
      <c r="L9450" s="7">
        <f>IFERROR(VLOOKUP(SiscoTable[[#This Row],[Código]],Hoja2!A:B,2,0)*SiscoTable[[#This Row],[Provta(Uns)]],0)</f>
        <v>0</v>
      </c>
      <c r="M9450" s="7">
        <v>0</v>
      </c>
      <c r="N9450" s="7">
        <v>36</v>
      </c>
      <c r="O9450" s="7">
        <f>IFERROR(VLOOKUP(SiscoTable[[#This Row],[Código]],Hoja2!A:B,2,0)*SiscoTable[[#This Row],[Stock_actual]],0)</f>
        <v>284.40000000000003</v>
      </c>
      <c r="P9450" s="6" t="s">
        <v>134</v>
      </c>
      <c r="Q9450" s="7">
        <v>0</v>
      </c>
      <c r="R9450" s="7">
        <v>0</v>
      </c>
      <c r="S9450" s="7" t="s">
        <v>11925</v>
      </c>
      <c r="BI9450"/>
      <c r="BJ9450"/>
    </row>
    <row r="9451" spans="2:62" x14ac:dyDescent="0.4">
      <c r="B9451" s="1">
        <v>32642</v>
      </c>
      <c r="C9451" s="6" t="s">
        <v>8</v>
      </c>
      <c r="D9451" s="6" t="s">
        <v>8</v>
      </c>
      <c r="E9451" s="6" t="s">
        <v>1734</v>
      </c>
      <c r="F9451" s="6" t="s">
        <v>1735</v>
      </c>
      <c r="G9451" s="6" t="s">
        <v>1736</v>
      </c>
      <c r="H9451" s="6" t="s">
        <v>4</v>
      </c>
      <c r="I9451" s="6" t="s">
        <v>2022</v>
      </c>
      <c r="J9451" s="6" t="s">
        <v>5</v>
      </c>
      <c r="K9451" s="7">
        <v>0.5</v>
      </c>
      <c r="L9451" s="7">
        <f>IFERROR(VLOOKUP(SiscoTable[[#This Row],[Código]],Hoja2!A:B,2,0)*SiscoTable[[#This Row],[Provta(Uns)]],0)</f>
        <v>5.45</v>
      </c>
      <c r="M9451" s="7">
        <v>0</v>
      </c>
      <c r="N9451" s="7">
        <v>33</v>
      </c>
      <c r="O9451" s="7">
        <f>IFERROR(VLOOKUP(SiscoTable[[#This Row],[Código]],Hoja2!A:B,2,0)*SiscoTable[[#This Row],[Stock_actual]],0)</f>
        <v>359.7</v>
      </c>
      <c r="P9451" s="6" t="s">
        <v>2023</v>
      </c>
      <c r="Q9451" s="7">
        <v>1</v>
      </c>
      <c r="R9451" s="7">
        <v>0</v>
      </c>
      <c r="S9451" s="7" t="s">
        <v>11925</v>
      </c>
      <c r="BI9451"/>
      <c r="BJ9451"/>
    </row>
    <row r="9452" spans="2:62" x14ac:dyDescent="0.4">
      <c r="B9452" s="1">
        <v>32643</v>
      </c>
      <c r="C9452" s="6" t="s">
        <v>8</v>
      </c>
      <c r="D9452" s="6" t="s">
        <v>8</v>
      </c>
      <c r="E9452" s="6" t="s">
        <v>1734</v>
      </c>
      <c r="F9452" s="6" t="s">
        <v>1735</v>
      </c>
      <c r="G9452" s="6" t="s">
        <v>1736</v>
      </c>
      <c r="H9452" s="6" t="s">
        <v>4</v>
      </c>
      <c r="I9452" s="6" t="s">
        <v>2024</v>
      </c>
      <c r="J9452" s="6" t="s">
        <v>5</v>
      </c>
      <c r="K9452" s="7">
        <v>0.5</v>
      </c>
      <c r="L9452" s="7">
        <f>IFERROR(VLOOKUP(SiscoTable[[#This Row],[Código]],Hoja2!A:B,2,0)*SiscoTable[[#This Row],[Provta(Uns)]],0)</f>
        <v>5.95</v>
      </c>
      <c r="M9452" s="7">
        <v>0</v>
      </c>
      <c r="N9452" s="7">
        <v>21</v>
      </c>
      <c r="O9452" s="7">
        <f>IFERROR(VLOOKUP(SiscoTable[[#This Row],[Código]],Hoja2!A:B,2,0)*SiscoTable[[#This Row],[Stock_actual]],0)</f>
        <v>249.9</v>
      </c>
      <c r="P9452" s="6" t="s">
        <v>2025</v>
      </c>
      <c r="Q9452" s="7">
        <v>1</v>
      </c>
      <c r="R9452" s="7">
        <v>0</v>
      </c>
      <c r="S9452" s="7" t="s">
        <v>11925</v>
      </c>
      <c r="BI9452"/>
      <c r="BJ9452"/>
    </row>
    <row r="9453" spans="2:62" x14ac:dyDescent="0.4">
      <c r="B9453" s="1">
        <v>32644</v>
      </c>
      <c r="C9453" s="6" t="s">
        <v>8</v>
      </c>
      <c r="D9453" s="6" t="s">
        <v>8</v>
      </c>
      <c r="E9453" s="6" t="s">
        <v>1734</v>
      </c>
      <c r="F9453" s="6" t="s">
        <v>1735</v>
      </c>
      <c r="G9453" s="6" t="s">
        <v>1736</v>
      </c>
      <c r="H9453" s="6" t="s">
        <v>4</v>
      </c>
      <c r="I9453" s="6" t="s">
        <v>2026</v>
      </c>
      <c r="J9453" s="6" t="s">
        <v>5</v>
      </c>
      <c r="K9453" s="7">
        <v>0</v>
      </c>
      <c r="L9453" s="7">
        <f>IFERROR(VLOOKUP(SiscoTable[[#This Row],[Código]],Hoja2!A:B,2,0)*SiscoTable[[#This Row],[Provta(Uns)]],0)</f>
        <v>0</v>
      </c>
      <c r="M9453" s="7">
        <v>24</v>
      </c>
      <c r="N9453" s="7">
        <v>0</v>
      </c>
      <c r="O9453" s="7">
        <f>IFERROR(VLOOKUP(SiscoTable[[#This Row],[Código]],Hoja2!A:B,2,0)*SiscoTable[[#This Row],[Stock_actual]],0)</f>
        <v>0</v>
      </c>
      <c r="P9453" s="6" t="s">
        <v>7</v>
      </c>
      <c r="Q9453" s="7">
        <v>0</v>
      </c>
      <c r="R9453" s="7">
        <v>0</v>
      </c>
      <c r="S9453" s="7" t="s">
        <v>11925</v>
      </c>
      <c r="BI9453"/>
      <c r="BJ9453"/>
    </row>
    <row r="9454" spans="2:62" x14ac:dyDescent="0.4">
      <c r="B9454" s="1">
        <v>32645</v>
      </c>
      <c r="C9454" s="6" t="s">
        <v>8</v>
      </c>
      <c r="D9454" s="6" t="s">
        <v>8</v>
      </c>
      <c r="E9454" s="6" t="s">
        <v>1734</v>
      </c>
      <c r="F9454" s="6" t="s">
        <v>1735</v>
      </c>
      <c r="G9454" s="6" t="s">
        <v>1736</v>
      </c>
      <c r="H9454" s="6" t="s">
        <v>4</v>
      </c>
      <c r="I9454" s="6" t="s">
        <v>2027</v>
      </c>
      <c r="J9454" s="6" t="s">
        <v>5</v>
      </c>
      <c r="K9454" s="7">
        <v>0</v>
      </c>
      <c r="L9454" s="7">
        <f>IFERROR(VLOOKUP(SiscoTable[[#This Row],[Código]],Hoja2!A:B,2,0)*SiscoTable[[#This Row],[Provta(Uns)]],0)</f>
        <v>0</v>
      </c>
      <c r="M9454" s="7">
        <v>0</v>
      </c>
      <c r="N9454" s="7">
        <v>72</v>
      </c>
      <c r="O9454" s="7">
        <f>IFERROR(VLOOKUP(SiscoTable[[#This Row],[Código]],Hoja2!A:B,2,0)*SiscoTable[[#This Row],[Stock_actual]],0)</f>
        <v>784.80000000000007</v>
      </c>
      <c r="P9454" s="6" t="s">
        <v>134</v>
      </c>
      <c r="Q9454" s="7">
        <v>0</v>
      </c>
      <c r="R9454" s="7">
        <v>0</v>
      </c>
      <c r="S9454" s="7" t="s">
        <v>11925</v>
      </c>
      <c r="BI9454"/>
      <c r="BJ9454"/>
    </row>
    <row r="9455" spans="2:62" x14ac:dyDescent="0.4">
      <c r="B9455" s="1">
        <v>32646</v>
      </c>
      <c r="C9455" s="6" t="s">
        <v>8</v>
      </c>
      <c r="D9455" s="6" t="s">
        <v>8</v>
      </c>
      <c r="E9455" s="6" t="s">
        <v>1734</v>
      </c>
      <c r="F9455" s="6" t="s">
        <v>1735</v>
      </c>
      <c r="G9455" s="6" t="s">
        <v>1736</v>
      </c>
      <c r="H9455" s="6" t="s">
        <v>4</v>
      </c>
      <c r="I9455" s="6" t="s">
        <v>2028</v>
      </c>
      <c r="J9455" s="6" t="s">
        <v>5</v>
      </c>
      <c r="K9455" s="7">
        <v>0</v>
      </c>
      <c r="L9455" s="7">
        <f>IFERROR(VLOOKUP(SiscoTable[[#This Row],[Código]],Hoja2!A:B,2,0)*SiscoTable[[#This Row],[Provta(Uns)]],0)</f>
        <v>0</v>
      </c>
      <c r="M9455" s="7">
        <v>0</v>
      </c>
      <c r="N9455" s="7">
        <v>6</v>
      </c>
      <c r="O9455" s="7">
        <f>IFERROR(VLOOKUP(SiscoTable[[#This Row],[Código]],Hoja2!A:B,2,0)*SiscoTable[[#This Row],[Stock_actual]],0)</f>
        <v>533.40000000000009</v>
      </c>
      <c r="P9455" s="6" t="s">
        <v>134</v>
      </c>
      <c r="Q9455" s="7">
        <v>0</v>
      </c>
      <c r="R9455" s="7">
        <v>0</v>
      </c>
      <c r="S9455" s="7" t="s">
        <v>11925</v>
      </c>
      <c r="BI9455"/>
      <c r="BJ9455"/>
    </row>
    <row r="9456" spans="2:62" x14ac:dyDescent="0.4">
      <c r="B9456" s="1">
        <v>32647</v>
      </c>
      <c r="C9456" s="6" t="s">
        <v>8</v>
      </c>
      <c r="D9456" s="6" t="s">
        <v>8</v>
      </c>
      <c r="E9456" s="6" t="s">
        <v>1734</v>
      </c>
      <c r="F9456" s="6" t="s">
        <v>1735</v>
      </c>
      <c r="G9456" s="6" t="s">
        <v>1736</v>
      </c>
      <c r="H9456" s="6" t="s">
        <v>4</v>
      </c>
      <c r="I9456" s="6" t="s">
        <v>2029</v>
      </c>
      <c r="J9456" s="6" t="s">
        <v>5</v>
      </c>
      <c r="K9456" s="7">
        <v>0</v>
      </c>
      <c r="L9456" s="7">
        <f>IFERROR(VLOOKUP(SiscoTable[[#This Row],[Código]],Hoja2!A:B,2,0)*SiscoTable[[#This Row],[Provta(Uns)]],0)</f>
        <v>0</v>
      </c>
      <c r="M9456" s="7">
        <v>0</v>
      </c>
      <c r="N9456" s="7">
        <v>24</v>
      </c>
      <c r="O9456" s="7">
        <f>IFERROR(VLOOKUP(SiscoTable[[#This Row],[Código]],Hoja2!A:B,2,0)*SiscoTable[[#This Row],[Stock_actual]],0)</f>
        <v>693.59999999999991</v>
      </c>
      <c r="P9456" s="6" t="s">
        <v>134</v>
      </c>
      <c r="Q9456" s="7">
        <v>0</v>
      </c>
      <c r="R9456" s="7">
        <v>0</v>
      </c>
      <c r="S9456" s="7" t="s">
        <v>11925</v>
      </c>
      <c r="BI9456"/>
      <c r="BJ9456"/>
    </row>
    <row r="9457" spans="2:62" x14ac:dyDescent="0.4">
      <c r="B9457" s="1">
        <v>32648</v>
      </c>
      <c r="C9457" s="6" t="s">
        <v>8</v>
      </c>
      <c r="D9457" s="6" t="s">
        <v>8</v>
      </c>
      <c r="E9457" s="6" t="s">
        <v>1734</v>
      </c>
      <c r="F9457" s="6" t="s">
        <v>1735</v>
      </c>
      <c r="G9457" s="6" t="s">
        <v>1736</v>
      </c>
      <c r="H9457" s="6" t="s">
        <v>4</v>
      </c>
      <c r="I9457" s="6" t="s">
        <v>2030</v>
      </c>
      <c r="J9457" s="6" t="s">
        <v>5</v>
      </c>
      <c r="K9457" s="7">
        <v>0.17</v>
      </c>
      <c r="L9457" s="7">
        <f>IFERROR(VLOOKUP(SiscoTable[[#This Row],[Código]],Hoja2!A:B,2,0)*SiscoTable[[#This Row],[Provta(Uns)]],0)</f>
        <v>5.0830000000000002</v>
      </c>
      <c r="M9457" s="7">
        <v>0</v>
      </c>
      <c r="N9457" s="7">
        <v>23</v>
      </c>
      <c r="O9457" s="7">
        <f>IFERROR(VLOOKUP(SiscoTable[[#This Row],[Código]],Hoja2!A:B,2,0)*SiscoTable[[#This Row],[Stock_actual]],0)</f>
        <v>687.69999999999993</v>
      </c>
      <c r="P9457" s="6" t="s">
        <v>2031</v>
      </c>
      <c r="Q9457" s="7">
        <v>0</v>
      </c>
      <c r="R9457" s="7">
        <v>0</v>
      </c>
      <c r="S9457" s="7" t="s">
        <v>11925</v>
      </c>
      <c r="BI9457"/>
      <c r="BJ9457"/>
    </row>
    <row r="9458" spans="2:62" x14ac:dyDescent="0.4">
      <c r="B9458" s="1">
        <v>32649</v>
      </c>
      <c r="C9458" s="6" t="s">
        <v>8</v>
      </c>
      <c r="D9458" s="6" t="s">
        <v>8</v>
      </c>
      <c r="E9458" s="6" t="s">
        <v>1734</v>
      </c>
      <c r="F9458" s="6" t="s">
        <v>1735</v>
      </c>
      <c r="G9458" s="6" t="s">
        <v>1736</v>
      </c>
      <c r="H9458" s="6" t="s">
        <v>4</v>
      </c>
      <c r="I9458" s="6" t="s">
        <v>2032</v>
      </c>
      <c r="J9458" s="6" t="s">
        <v>5</v>
      </c>
      <c r="K9458" s="7">
        <v>0.33</v>
      </c>
      <c r="L9458" s="7">
        <f>IFERROR(VLOOKUP(SiscoTable[[#This Row],[Código]],Hoja2!A:B,2,0)*SiscoTable[[#This Row],[Provta(Uns)]],0)</f>
        <v>13.167</v>
      </c>
      <c r="M9458" s="7">
        <v>0</v>
      </c>
      <c r="N9458" s="7">
        <v>22</v>
      </c>
      <c r="O9458" s="7">
        <f>IFERROR(VLOOKUP(SiscoTable[[#This Row],[Código]],Hoja2!A:B,2,0)*SiscoTable[[#This Row],[Stock_actual]],0)</f>
        <v>877.8</v>
      </c>
      <c r="P9458" s="6" t="s">
        <v>2018</v>
      </c>
      <c r="Q9458" s="7">
        <v>0</v>
      </c>
      <c r="R9458" s="7">
        <v>0</v>
      </c>
      <c r="S9458" s="7" t="s">
        <v>11925</v>
      </c>
      <c r="BI9458"/>
      <c r="BJ9458"/>
    </row>
    <row r="9459" spans="2:62" x14ac:dyDescent="0.4">
      <c r="B9459" s="1">
        <v>32650</v>
      </c>
      <c r="C9459" s="6" t="s">
        <v>8</v>
      </c>
      <c r="D9459" s="6" t="s">
        <v>8</v>
      </c>
      <c r="E9459" s="6" t="s">
        <v>1734</v>
      </c>
      <c r="F9459" s="6" t="s">
        <v>1735</v>
      </c>
      <c r="G9459" s="6" t="s">
        <v>1736</v>
      </c>
      <c r="H9459" s="6" t="s">
        <v>4</v>
      </c>
      <c r="I9459" s="6" t="s">
        <v>2033</v>
      </c>
      <c r="J9459" s="6" t="s">
        <v>5</v>
      </c>
      <c r="K9459" s="7">
        <v>0</v>
      </c>
      <c r="L9459" s="7">
        <f>IFERROR(VLOOKUP(SiscoTable[[#This Row],[Código]],Hoja2!A:B,2,0)*SiscoTable[[#This Row],[Provta(Uns)]],0)</f>
        <v>0</v>
      </c>
      <c r="M9459" s="7">
        <v>0</v>
      </c>
      <c r="N9459" s="7">
        <v>24</v>
      </c>
      <c r="O9459" s="7">
        <f>IFERROR(VLOOKUP(SiscoTable[[#This Row],[Código]],Hoja2!A:B,2,0)*SiscoTable[[#This Row],[Stock_actual]],0)</f>
        <v>1029.5999999999999</v>
      </c>
      <c r="P9459" s="6" t="s">
        <v>134</v>
      </c>
      <c r="Q9459" s="7">
        <v>0</v>
      </c>
      <c r="R9459" s="7">
        <v>0</v>
      </c>
      <c r="S9459" s="7" t="s">
        <v>11925</v>
      </c>
      <c r="BI9459"/>
      <c r="BJ9459"/>
    </row>
    <row r="9460" spans="2:62" x14ac:dyDescent="0.4">
      <c r="B9460" s="1">
        <v>32651</v>
      </c>
      <c r="C9460" s="6" t="s">
        <v>8</v>
      </c>
      <c r="D9460" s="6" t="s">
        <v>8</v>
      </c>
      <c r="E9460" s="6" t="s">
        <v>1734</v>
      </c>
      <c r="F9460" s="6" t="s">
        <v>1735</v>
      </c>
      <c r="G9460" s="6" t="s">
        <v>1736</v>
      </c>
      <c r="H9460" s="6" t="s">
        <v>4</v>
      </c>
      <c r="I9460" s="6" t="s">
        <v>2034</v>
      </c>
      <c r="J9460" s="6" t="s">
        <v>5</v>
      </c>
      <c r="K9460" s="7">
        <v>0</v>
      </c>
      <c r="L9460" s="7">
        <f>IFERROR(VLOOKUP(SiscoTable[[#This Row],[Código]],Hoja2!A:B,2,0)*SiscoTable[[#This Row],[Provta(Uns)]],0)</f>
        <v>0</v>
      </c>
      <c r="M9460" s="7">
        <v>0</v>
      </c>
      <c r="N9460" s="7">
        <v>0</v>
      </c>
      <c r="O9460" s="7">
        <f>IFERROR(VLOOKUP(SiscoTable[[#This Row],[Código]],Hoja2!A:B,2,0)*SiscoTable[[#This Row],[Stock_actual]],0)</f>
        <v>0</v>
      </c>
      <c r="P9460" s="6" t="s">
        <v>7</v>
      </c>
      <c r="Q9460" s="7">
        <v>0</v>
      </c>
      <c r="R9460" s="7">
        <v>0</v>
      </c>
      <c r="S9460" s="7" t="s">
        <v>11925</v>
      </c>
      <c r="BI9460"/>
      <c r="BJ9460"/>
    </row>
    <row r="9461" spans="2:62" x14ac:dyDescent="0.4">
      <c r="B9461" s="1">
        <v>32652</v>
      </c>
      <c r="C9461" s="6" t="s">
        <v>8</v>
      </c>
      <c r="D9461" s="6" t="s">
        <v>8</v>
      </c>
      <c r="E9461" s="6" t="s">
        <v>1734</v>
      </c>
      <c r="F9461" s="6" t="s">
        <v>1735</v>
      </c>
      <c r="G9461" s="6" t="s">
        <v>1736</v>
      </c>
      <c r="H9461" s="6" t="s">
        <v>4</v>
      </c>
      <c r="I9461" s="6" t="s">
        <v>2035</v>
      </c>
      <c r="J9461" s="6" t="s">
        <v>5</v>
      </c>
      <c r="K9461" s="7">
        <v>0.17</v>
      </c>
      <c r="L9461" s="7">
        <f>IFERROR(VLOOKUP(SiscoTable[[#This Row],[Código]],Hoja2!A:B,2,0)*SiscoTable[[#This Row],[Provta(Uns)]],0)</f>
        <v>3.383</v>
      </c>
      <c r="M9461" s="7">
        <v>0</v>
      </c>
      <c r="N9461" s="7">
        <v>23</v>
      </c>
      <c r="O9461" s="7">
        <f>IFERROR(VLOOKUP(SiscoTable[[#This Row],[Código]],Hoja2!A:B,2,0)*SiscoTable[[#This Row],[Stock_actual]],0)</f>
        <v>457.7</v>
      </c>
      <c r="P9461" s="6" t="s">
        <v>2031</v>
      </c>
      <c r="Q9461" s="7">
        <v>0</v>
      </c>
      <c r="R9461" s="7">
        <v>0</v>
      </c>
      <c r="S9461" s="7" t="s">
        <v>11925</v>
      </c>
      <c r="BI9461"/>
      <c r="BJ9461"/>
    </row>
    <row r="9462" spans="2:62" x14ac:dyDescent="0.4">
      <c r="B9462" s="1">
        <v>32653</v>
      </c>
      <c r="C9462" s="6" t="s">
        <v>8</v>
      </c>
      <c r="D9462" s="6" t="s">
        <v>8</v>
      </c>
      <c r="E9462" s="6" t="s">
        <v>1734</v>
      </c>
      <c r="F9462" s="6" t="s">
        <v>1735</v>
      </c>
      <c r="G9462" s="6" t="s">
        <v>1736</v>
      </c>
      <c r="H9462" s="6" t="s">
        <v>4</v>
      </c>
      <c r="I9462" s="6" t="s">
        <v>2036</v>
      </c>
      <c r="J9462" s="6" t="s">
        <v>5</v>
      </c>
      <c r="K9462" s="7">
        <v>0</v>
      </c>
      <c r="L9462" s="7">
        <f>IFERROR(VLOOKUP(SiscoTable[[#This Row],[Código]],Hoja2!A:B,2,0)*SiscoTable[[#This Row],[Provta(Uns)]],0)</f>
        <v>0</v>
      </c>
      <c r="M9462" s="7">
        <v>0</v>
      </c>
      <c r="N9462" s="7">
        <v>12</v>
      </c>
      <c r="O9462" s="7">
        <f>IFERROR(VLOOKUP(SiscoTable[[#This Row],[Código]],Hoja2!A:B,2,0)*SiscoTable[[#This Row],[Stock_actual]],0)</f>
        <v>298.79999999999995</v>
      </c>
      <c r="P9462" s="6" t="s">
        <v>134</v>
      </c>
      <c r="Q9462" s="7">
        <v>0</v>
      </c>
      <c r="R9462" s="7">
        <v>0</v>
      </c>
      <c r="S9462" s="7" t="s">
        <v>11925</v>
      </c>
      <c r="BI9462"/>
      <c r="BJ9462"/>
    </row>
    <row r="9463" spans="2:62" x14ac:dyDescent="0.4">
      <c r="B9463" s="1">
        <v>32654</v>
      </c>
      <c r="C9463" s="6" t="s">
        <v>8</v>
      </c>
      <c r="D9463" s="6" t="s">
        <v>8</v>
      </c>
      <c r="E9463" s="6" t="s">
        <v>1734</v>
      </c>
      <c r="F9463" s="6" t="s">
        <v>1735</v>
      </c>
      <c r="G9463" s="6" t="s">
        <v>1736</v>
      </c>
      <c r="H9463" s="6" t="s">
        <v>4</v>
      </c>
      <c r="I9463" s="6" t="s">
        <v>2037</v>
      </c>
      <c r="J9463" s="6" t="s">
        <v>5</v>
      </c>
      <c r="K9463" s="7">
        <v>0</v>
      </c>
      <c r="L9463" s="7">
        <f>IFERROR(VLOOKUP(SiscoTable[[#This Row],[Código]],Hoja2!A:B,2,0)*SiscoTable[[#This Row],[Provta(Uns)]],0)</f>
        <v>0</v>
      </c>
      <c r="M9463" s="7">
        <v>0</v>
      </c>
      <c r="N9463" s="7">
        <v>24</v>
      </c>
      <c r="O9463" s="7">
        <f>IFERROR(VLOOKUP(SiscoTable[[#This Row],[Código]],Hoja2!A:B,2,0)*SiscoTable[[#This Row],[Stock_actual]],0)</f>
        <v>381.6</v>
      </c>
      <c r="P9463" s="6" t="s">
        <v>134</v>
      </c>
      <c r="Q9463" s="7">
        <v>0</v>
      </c>
      <c r="R9463" s="7">
        <v>0</v>
      </c>
      <c r="S9463" s="7" t="s">
        <v>11925</v>
      </c>
      <c r="BI9463"/>
      <c r="BJ9463"/>
    </row>
    <row r="9464" spans="2:62" x14ac:dyDescent="0.4">
      <c r="B9464" s="1">
        <v>32655</v>
      </c>
      <c r="C9464" s="6" t="s">
        <v>8</v>
      </c>
      <c r="D9464" s="6" t="s">
        <v>8</v>
      </c>
      <c r="E9464" s="6" t="s">
        <v>1734</v>
      </c>
      <c r="F9464" s="6" t="s">
        <v>1735</v>
      </c>
      <c r="G9464" s="6" t="s">
        <v>1736</v>
      </c>
      <c r="H9464" s="6" t="s">
        <v>4</v>
      </c>
      <c r="I9464" s="6" t="s">
        <v>2038</v>
      </c>
      <c r="J9464" s="6" t="s">
        <v>5</v>
      </c>
      <c r="K9464" s="7">
        <v>0.17</v>
      </c>
      <c r="L9464" s="7">
        <f>IFERROR(VLOOKUP(SiscoTable[[#This Row],[Código]],Hoja2!A:B,2,0)*SiscoTable[[#This Row],[Provta(Uns)]],0)</f>
        <v>3.7229999999999999</v>
      </c>
      <c r="M9464" s="7">
        <v>0</v>
      </c>
      <c r="N9464" s="7">
        <v>23</v>
      </c>
      <c r="O9464" s="7">
        <f>IFERROR(VLOOKUP(SiscoTable[[#This Row],[Código]],Hoja2!A:B,2,0)*SiscoTable[[#This Row],[Stock_actual]],0)</f>
        <v>503.7</v>
      </c>
      <c r="P9464" s="6" t="s">
        <v>2031</v>
      </c>
      <c r="Q9464" s="7">
        <v>0</v>
      </c>
      <c r="R9464" s="7">
        <v>0</v>
      </c>
      <c r="S9464" s="7" t="s">
        <v>11925</v>
      </c>
      <c r="BI9464"/>
      <c r="BJ9464"/>
    </row>
    <row r="9465" spans="2:62" x14ac:dyDescent="0.4">
      <c r="B9465" s="1">
        <v>32656</v>
      </c>
      <c r="C9465" s="6" t="s">
        <v>8</v>
      </c>
      <c r="D9465" s="6" t="s">
        <v>8</v>
      </c>
      <c r="E9465" s="6" t="s">
        <v>1734</v>
      </c>
      <c r="F9465" s="6" t="s">
        <v>1735</v>
      </c>
      <c r="G9465" s="6" t="s">
        <v>1736</v>
      </c>
      <c r="H9465" s="6" t="s">
        <v>4</v>
      </c>
      <c r="I9465" s="6" t="s">
        <v>2039</v>
      </c>
      <c r="J9465" s="6" t="s">
        <v>5</v>
      </c>
      <c r="K9465" s="7">
        <v>0.17</v>
      </c>
      <c r="L9465" s="7">
        <f>IFERROR(VLOOKUP(SiscoTable[[#This Row],[Código]],Hoja2!A:B,2,0)*SiscoTable[[#This Row],[Provta(Uns)]],0)</f>
        <v>5.0830000000000002</v>
      </c>
      <c r="M9465" s="7">
        <v>0</v>
      </c>
      <c r="N9465" s="7">
        <v>11</v>
      </c>
      <c r="O9465" s="7">
        <f>IFERROR(VLOOKUP(SiscoTable[[#This Row],[Código]],Hoja2!A:B,2,0)*SiscoTable[[#This Row],[Stock_actual]],0)</f>
        <v>328.9</v>
      </c>
      <c r="P9465" s="6" t="s">
        <v>2040</v>
      </c>
      <c r="Q9465" s="7">
        <v>0</v>
      </c>
      <c r="R9465" s="7">
        <v>0</v>
      </c>
      <c r="S9465" s="7" t="s">
        <v>11925</v>
      </c>
      <c r="BI9465"/>
      <c r="BJ9465"/>
    </row>
    <row r="9466" spans="2:62" x14ac:dyDescent="0.4">
      <c r="B9466" s="1">
        <v>32657</v>
      </c>
      <c r="C9466" s="6" t="s">
        <v>8</v>
      </c>
      <c r="D9466" s="6" t="s">
        <v>8</v>
      </c>
      <c r="E9466" s="6" t="s">
        <v>1734</v>
      </c>
      <c r="F9466" s="6" t="s">
        <v>1735</v>
      </c>
      <c r="G9466" s="6" t="s">
        <v>1736</v>
      </c>
      <c r="H9466" s="6" t="s">
        <v>4</v>
      </c>
      <c r="I9466" s="6" t="s">
        <v>2041</v>
      </c>
      <c r="J9466" s="6" t="s">
        <v>5</v>
      </c>
      <c r="K9466" s="7">
        <v>1.83</v>
      </c>
      <c r="L9466" s="7">
        <f>IFERROR(VLOOKUP(SiscoTable[[#This Row],[Código]],Hoja2!A:B,2,0)*SiscoTable[[#This Row],[Provta(Uns)]],0)</f>
        <v>27.267000000000003</v>
      </c>
      <c r="M9466" s="7">
        <v>0</v>
      </c>
      <c r="N9466" s="7">
        <v>409</v>
      </c>
      <c r="O9466" s="7">
        <f>IFERROR(VLOOKUP(SiscoTable[[#This Row],[Código]],Hoja2!A:B,2,0)*SiscoTable[[#This Row],[Stock_actual]],0)</f>
        <v>6094.1</v>
      </c>
      <c r="P9466" s="6" t="s">
        <v>2042</v>
      </c>
      <c r="Q9466" s="7">
        <v>2</v>
      </c>
      <c r="R9466" s="7">
        <v>0</v>
      </c>
      <c r="S9466" s="7" t="s">
        <v>11925</v>
      </c>
      <c r="BI9466"/>
      <c r="BJ9466"/>
    </row>
    <row r="9467" spans="2:62" x14ac:dyDescent="0.4">
      <c r="B9467" s="1">
        <v>32658</v>
      </c>
      <c r="C9467" s="6" t="s">
        <v>8</v>
      </c>
      <c r="D9467" s="6" t="s">
        <v>8</v>
      </c>
      <c r="E9467" s="6" t="s">
        <v>0</v>
      </c>
      <c r="F9467" s="6" t="s">
        <v>159</v>
      </c>
      <c r="G9467" s="6" t="s">
        <v>159</v>
      </c>
      <c r="H9467" s="6" t="s">
        <v>4</v>
      </c>
      <c r="I9467" s="6" t="s">
        <v>174</v>
      </c>
      <c r="J9467" s="6" t="s">
        <v>5</v>
      </c>
      <c r="K9467" s="7">
        <v>16.5</v>
      </c>
      <c r="L9467" s="7">
        <f>IFERROR(VLOOKUP(SiscoTable[[#This Row],[Código]],Hoja2!A:B,2,0)*SiscoTable[[#This Row],[Provta(Uns)]],0)</f>
        <v>0</v>
      </c>
      <c r="M9467" s="7">
        <v>0</v>
      </c>
      <c r="N9467" s="7">
        <v>0</v>
      </c>
      <c r="O9467" s="7">
        <f>IFERROR(VLOOKUP(SiscoTable[[#This Row],[Código]],Hoja2!A:B,2,0)*SiscoTable[[#This Row],[Stock_actual]],0)</f>
        <v>0</v>
      </c>
      <c r="P9467" s="6" t="s">
        <v>7</v>
      </c>
      <c r="Q9467" s="7">
        <v>18</v>
      </c>
      <c r="R9467" s="7">
        <v>33</v>
      </c>
      <c r="S9467" s="7" t="s">
        <v>11923</v>
      </c>
      <c r="BI9467"/>
      <c r="BJ9467"/>
    </row>
    <row r="9468" spans="2:62" x14ac:dyDescent="0.4">
      <c r="B9468" s="1">
        <v>32659</v>
      </c>
      <c r="C9468" s="6" t="s">
        <v>8</v>
      </c>
      <c r="D9468" s="6" t="s">
        <v>8</v>
      </c>
      <c r="E9468" s="6" t="s">
        <v>3268</v>
      </c>
      <c r="F9468" s="6" t="s">
        <v>6059</v>
      </c>
      <c r="G9468" s="6" t="s">
        <v>6218</v>
      </c>
      <c r="H9468" s="6" t="s">
        <v>6220</v>
      </c>
      <c r="I9468" s="6" t="s">
        <v>6234</v>
      </c>
      <c r="J9468" s="6" t="s">
        <v>5</v>
      </c>
      <c r="K9468" s="7">
        <v>0.17</v>
      </c>
      <c r="L9468" s="7">
        <f>IFERROR(VLOOKUP(SiscoTable[[#This Row],[Código]],Hoja2!A:B,2,0)*SiscoTable[[#This Row],[Provta(Uns)]],0)</f>
        <v>20.213000000000001</v>
      </c>
      <c r="M9468" s="7">
        <v>0</v>
      </c>
      <c r="N9468" s="7">
        <v>5</v>
      </c>
      <c r="O9468" s="7">
        <f>IFERROR(VLOOKUP(SiscoTable[[#This Row],[Código]],Hoja2!A:B,2,0)*SiscoTable[[#This Row],[Stock_actual]],0)</f>
        <v>594.5</v>
      </c>
      <c r="P9468" s="6" t="s">
        <v>146</v>
      </c>
      <c r="Q9468" s="7">
        <v>0</v>
      </c>
      <c r="R9468" s="7">
        <v>0</v>
      </c>
      <c r="S9468" s="7" t="s">
        <v>11925</v>
      </c>
      <c r="BI9468"/>
      <c r="BJ9468"/>
    </row>
    <row r="9469" spans="2:62" x14ac:dyDescent="0.4">
      <c r="B9469" s="1">
        <v>32660</v>
      </c>
      <c r="C9469" s="6" t="s">
        <v>8</v>
      </c>
      <c r="D9469" s="6" t="s">
        <v>8</v>
      </c>
      <c r="E9469" s="6" t="s">
        <v>3268</v>
      </c>
      <c r="F9469" s="6" t="s">
        <v>6059</v>
      </c>
      <c r="G9469" s="6" t="s">
        <v>6392</v>
      </c>
      <c r="H9469" s="6" t="s">
        <v>3457</v>
      </c>
      <c r="I9469" s="6" t="s">
        <v>6470</v>
      </c>
      <c r="J9469" s="6" t="s">
        <v>5</v>
      </c>
      <c r="K9469" s="7">
        <v>0.33</v>
      </c>
      <c r="L9469" s="7">
        <f>IFERROR(VLOOKUP(SiscoTable[[#This Row],[Código]],Hoja2!A:B,2,0)*SiscoTable[[#This Row],[Provta(Uns)]],0)</f>
        <v>11.186999999999999</v>
      </c>
      <c r="M9469" s="7">
        <v>0</v>
      </c>
      <c r="N9469" s="7">
        <v>4</v>
      </c>
      <c r="O9469" s="7">
        <f>IFERROR(VLOOKUP(SiscoTable[[#This Row],[Código]],Hoja2!A:B,2,0)*SiscoTable[[#This Row],[Stock_actual]],0)</f>
        <v>135.6</v>
      </c>
      <c r="P9469" s="6" t="s">
        <v>2784</v>
      </c>
      <c r="Q9469" s="7">
        <v>0</v>
      </c>
      <c r="R9469" s="7">
        <v>0</v>
      </c>
      <c r="S9469" s="7" t="s">
        <v>11925</v>
      </c>
      <c r="BI9469"/>
      <c r="BJ9469"/>
    </row>
    <row r="9470" spans="2:62" x14ac:dyDescent="0.4">
      <c r="B9470" s="1">
        <v>32661</v>
      </c>
      <c r="C9470" s="6" t="s">
        <v>8</v>
      </c>
      <c r="D9470" s="6" t="s">
        <v>8</v>
      </c>
      <c r="E9470" s="6" t="s">
        <v>3268</v>
      </c>
      <c r="F9470" s="6" t="s">
        <v>3269</v>
      </c>
      <c r="G9470" s="6" t="s">
        <v>4586</v>
      </c>
      <c r="H9470" s="6" t="s">
        <v>4588</v>
      </c>
      <c r="I9470" s="6" t="s">
        <v>4587</v>
      </c>
      <c r="J9470" s="6" t="s">
        <v>5</v>
      </c>
      <c r="K9470" s="7">
        <v>2.17</v>
      </c>
      <c r="L9470" s="7">
        <f>IFERROR(VLOOKUP(SiscoTable[[#This Row],[Código]],Hoja2!A:B,2,0)*SiscoTable[[#This Row],[Provta(Uns)]],0)</f>
        <v>8.4629999999999992</v>
      </c>
      <c r="M9470" s="7">
        <v>0</v>
      </c>
      <c r="N9470" s="7">
        <v>11</v>
      </c>
      <c r="O9470" s="7">
        <f>IFERROR(VLOOKUP(SiscoTable[[#This Row],[Código]],Hoja2!A:B,2,0)*SiscoTable[[#This Row],[Stock_actual]],0)</f>
        <v>42.9</v>
      </c>
      <c r="P9470" s="6" t="s">
        <v>4589</v>
      </c>
      <c r="Q9470" s="7">
        <v>2</v>
      </c>
      <c r="R9470" s="7">
        <v>0</v>
      </c>
      <c r="S9470" s="7" t="s">
        <v>11928</v>
      </c>
      <c r="BI9470"/>
      <c r="BJ9470"/>
    </row>
    <row r="9471" spans="2:62" x14ac:dyDescent="0.4">
      <c r="B9471" s="1">
        <v>32662</v>
      </c>
      <c r="C9471" s="6" t="s">
        <v>8</v>
      </c>
      <c r="D9471" s="6" t="s">
        <v>8</v>
      </c>
      <c r="E9471" s="6" t="s">
        <v>3268</v>
      </c>
      <c r="F9471" s="6" t="s">
        <v>6059</v>
      </c>
      <c r="G9471" s="6" t="s">
        <v>6693</v>
      </c>
      <c r="H9471" s="6" t="s">
        <v>6701</v>
      </c>
      <c r="I9471" s="6" t="s">
        <v>6746</v>
      </c>
      <c r="J9471" s="6" t="s">
        <v>5</v>
      </c>
      <c r="K9471" s="7">
        <v>6.5</v>
      </c>
      <c r="L9471" s="7">
        <f>IFERROR(VLOOKUP(SiscoTable[[#This Row],[Código]],Hoja2!A:B,2,0)*SiscoTable[[#This Row],[Provta(Uns)]],0)</f>
        <v>31.85</v>
      </c>
      <c r="M9471" s="7">
        <v>6</v>
      </c>
      <c r="N9471" s="7">
        <v>4</v>
      </c>
      <c r="O9471" s="7">
        <f>IFERROR(VLOOKUP(SiscoTable[[#This Row],[Código]],Hoja2!A:B,2,0)*SiscoTable[[#This Row],[Stock_actual]],0)</f>
        <v>19.600000000000001</v>
      </c>
      <c r="P9471" s="6" t="s">
        <v>733</v>
      </c>
      <c r="Q9471" s="7">
        <v>7</v>
      </c>
      <c r="R9471" s="7">
        <v>7.16</v>
      </c>
      <c r="S9471" s="7" t="s">
        <v>11925</v>
      </c>
      <c r="BI9471"/>
      <c r="BJ9471"/>
    </row>
    <row r="9472" spans="2:62" x14ac:dyDescent="0.4">
      <c r="B9472" s="1">
        <v>32663</v>
      </c>
      <c r="C9472" s="6" t="s">
        <v>8</v>
      </c>
      <c r="D9472" s="6" t="s">
        <v>8</v>
      </c>
      <c r="E9472" s="6" t="s">
        <v>3268</v>
      </c>
      <c r="F9472" s="6" t="s">
        <v>6803</v>
      </c>
      <c r="G9472" s="6" t="s">
        <v>6852</v>
      </c>
      <c r="H9472" s="6" t="s">
        <v>6880</v>
      </c>
      <c r="I9472" s="6" t="s">
        <v>6913</v>
      </c>
      <c r="J9472" s="6" t="s">
        <v>5</v>
      </c>
      <c r="K9472" s="7">
        <v>1.33</v>
      </c>
      <c r="L9472" s="7">
        <f>IFERROR(VLOOKUP(SiscoTable[[#This Row],[Código]],Hoja2!A:B,2,0)*SiscoTable[[#This Row],[Provta(Uns)]],0)</f>
        <v>3.3250000000000002</v>
      </c>
      <c r="M9472" s="7">
        <v>0</v>
      </c>
      <c r="N9472" s="7">
        <v>100</v>
      </c>
      <c r="O9472" s="7">
        <f>IFERROR(VLOOKUP(SiscoTable[[#This Row],[Código]],Hoja2!A:B,2,0)*SiscoTable[[#This Row],[Stock_actual]],0)</f>
        <v>250</v>
      </c>
      <c r="P9472" s="6" t="s">
        <v>6914</v>
      </c>
      <c r="Q9472" s="7">
        <v>1</v>
      </c>
      <c r="R9472" s="7">
        <v>0</v>
      </c>
      <c r="S9472" s="7" t="s">
        <v>11925</v>
      </c>
      <c r="BI9472"/>
      <c r="BJ9472"/>
    </row>
    <row r="9473" spans="2:62" x14ac:dyDescent="0.4">
      <c r="B9473" s="1">
        <v>32664</v>
      </c>
      <c r="C9473" s="6" t="s">
        <v>8</v>
      </c>
      <c r="D9473" s="6" t="s">
        <v>8</v>
      </c>
      <c r="E9473" s="6" t="s">
        <v>3268</v>
      </c>
      <c r="F9473" s="6" t="s">
        <v>3269</v>
      </c>
      <c r="G9473" s="6" t="s">
        <v>3479</v>
      </c>
      <c r="H9473" s="6" t="s">
        <v>3513</v>
      </c>
      <c r="I9473" s="6" t="s">
        <v>3685</v>
      </c>
      <c r="J9473" s="6" t="s">
        <v>5</v>
      </c>
      <c r="K9473" s="7">
        <v>0</v>
      </c>
      <c r="L9473" s="7">
        <f>IFERROR(VLOOKUP(SiscoTable[[#This Row],[Código]],Hoja2!A:B,2,0)*SiscoTable[[#This Row],[Provta(Uns)]],0)</f>
        <v>0</v>
      </c>
      <c r="M9473" s="7">
        <v>12</v>
      </c>
      <c r="N9473" s="7">
        <v>0</v>
      </c>
      <c r="O9473" s="7">
        <f>IFERROR(VLOOKUP(SiscoTable[[#This Row],[Código]],Hoja2!A:B,2,0)*SiscoTable[[#This Row],[Stock_actual]],0)</f>
        <v>0</v>
      </c>
      <c r="P9473" s="6" t="s">
        <v>7</v>
      </c>
      <c r="Q9473" s="7">
        <v>0</v>
      </c>
      <c r="R9473" s="7">
        <v>0</v>
      </c>
      <c r="S9473" s="7" t="s">
        <v>11928</v>
      </c>
      <c r="BI9473"/>
      <c r="BJ9473"/>
    </row>
    <row r="9474" spans="2:62" x14ac:dyDescent="0.4">
      <c r="B9474" s="1">
        <v>32665</v>
      </c>
      <c r="C9474" s="6" t="s">
        <v>8</v>
      </c>
      <c r="D9474" s="6" t="s">
        <v>8</v>
      </c>
      <c r="E9474" s="6" t="s">
        <v>3268</v>
      </c>
      <c r="F9474" s="6" t="s">
        <v>3269</v>
      </c>
      <c r="G9474" s="6" t="s">
        <v>3479</v>
      </c>
      <c r="H9474" s="6" t="s">
        <v>3513</v>
      </c>
      <c r="I9474" s="6" t="s">
        <v>3686</v>
      </c>
      <c r="J9474" s="6" t="s">
        <v>5</v>
      </c>
      <c r="K9474" s="7">
        <v>0</v>
      </c>
      <c r="L9474" s="7">
        <f>IFERROR(VLOOKUP(SiscoTable[[#This Row],[Código]],Hoja2!A:B,2,0)*SiscoTable[[#This Row],[Provta(Uns)]],0)</f>
        <v>0</v>
      </c>
      <c r="M9474" s="7">
        <v>0</v>
      </c>
      <c r="N9474" s="7">
        <v>0</v>
      </c>
      <c r="O9474" s="7">
        <f>IFERROR(VLOOKUP(SiscoTable[[#This Row],[Código]],Hoja2!A:B,2,0)*SiscoTable[[#This Row],[Stock_actual]],0)</f>
        <v>0</v>
      </c>
      <c r="P9474" s="6" t="s">
        <v>7</v>
      </c>
      <c r="Q9474" s="7">
        <v>0</v>
      </c>
      <c r="R9474" s="7">
        <v>0</v>
      </c>
      <c r="S9474" s="7" t="s">
        <v>11928</v>
      </c>
      <c r="BI9474"/>
      <c r="BJ9474"/>
    </row>
    <row r="9475" spans="2:62" x14ac:dyDescent="0.4">
      <c r="B9475" s="1">
        <v>32666</v>
      </c>
      <c r="C9475" s="6" t="s">
        <v>8</v>
      </c>
      <c r="D9475" s="6" t="s">
        <v>8</v>
      </c>
      <c r="E9475" s="6" t="s">
        <v>3268</v>
      </c>
      <c r="F9475" s="6" t="s">
        <v>3269</v>
      </c>
      <c r="G9475" s="6" t="s">
        <v>3479</v>
      </c>
      <c r="H9475" s="6" t="s">
        <v>3513</v>
      </c>
      <c r="I9475" s="6" t="s">
        <v>3687</v>
      </c>
      <c r="J9475" s="6" t="s">
        <v>5</v>
      </c>
      <c r="K9475" s="7">
        <v>0</v>
      </c>
      <c r="L9475" s="7">
        <f>IFERROR(VLOOKUP(SiscoTable[[#This Row],[Código]],Hoja2!A:B,2,0)*SiscoTable[[#This Row],[Provta(Uns)]],0)</f>
        <v>0</v>
      </c>
      <c r="M9475" s="7">
        <v>0</v>
      </c>
      <c r="N9475" s="7">
        <v>0</v>
      </c>
      <c r="O9475" s="7">
        <f>IFERROR(VLOOKUP(SiscoTable[[#This Row],[Código]],Hoja2!A:B,2,0)*SiscoTable[[#This Row],[Stock_actual]],0)</f>
        <v>0</v>
      </c>
      <c r="P9475" s="6" t="s">
        <v>7</v>
      </c>
      <c r="Q9475" s="7">
        <v>0</v>
      </c>
      <c r="R9475" s="7">
        <v>0</v>
      </c>
      <c r="S9475" s="7" t="s">
        <v>11928</v>
      </c>
      <c r="BI9475"/>
      <c r="BJ9475"/>
    </row>
    <row r="9476" spans="2:62" x14ac:dyDescent="0.4">
      <c r="B9476" s="1">
        <v>32667</v>
      </c>
      <c r="C9476" s="6" t="s">
        <v>8</v>
      </c>
      <c r="D9476" s="6" t="s">
        <v>8</v>
      </c>
      <c r="E9476" s="6" t="s">
        <v>3268</v>
      </c>
      <c r="F9476" s="6" t="s">
        <v>3269</v>
      </c>
      <c r="G9476" s="6" t="s">
        <v>3479</v>
      </c>
      <c r="H9476" s="6" t="s">
        <v>3513</v>
      </c>
      <c r="I9476" s="6" t="s">
        <v>3688</v>
      </c>
      <c r="J9476" s="6" t="s">
        <v>5</v>
      </c>
      <c r="K9476" s="7">
        <v>0</v>
      </c>
      <c r="L9476" s="7">
        <f>IFERROR(VLOOKUP(SiscoTable[[#This Row],[Código]],Hoja2!A:B,2,0)*SiscoTable[[#This Row],[Provta(Uns)]],0)</f>
        <v>0</v>
      </c>
      <c r="M9476" s="7">
        <v>0</v>
      </c>
      <c r="N9476" s="7">
        <v>0</v>
      </c>
      <c r="O9476" s="7">
        <f>IFERROR(VLOOKUP(SiscoTable[[#This Row],[Código]],Hoja2!A:B,2,0)*SiscoTable[[#This Row],[Stock_actual]],0)</f>
        <v>0</v>
      </c>
      <c r="P9476" s="6" t="s">
        <v>7</v>
      </c>
      <c r="Q9476" s="7">
        <v>0</v>
      </c>
      <c r="R9476" s="7">
        <v>0</v>
      </c>
      <c r="S9476" s="7" t="s">
        <v>11928</v>
      </c>
      <c r="BI9476"/>
      <c r="BJ9476"/>
    </row>
    <row r="9477" spans="2:62" x14ac:dyDescent="0.4">
      <c r="B9477" s="1">
        <v>32668</v>
      </c>
      <c r="C9477" s="6" t="s">
        <v>8</v>
      </c>
      <c r="D9477" s="6" t="s">
        <v>8</v>
      </c>
      <c r="E9477" s="6" t="s">
        <v>3268</v>
      </c>
      <c r="F9477" s="6" t="s">
        <v>3269</v>
      </c>
      <c r="G9477" s="6" t="s">
        <v>3479</v>
      </c>
      <c r="H9477" s="6" t="s">
        <v>3513</v>
      </c>
      <c r="I9477" s="6" t="s">
        <v>3689</v>
      </c>
      <c r="J9477" s="6" t="s">
        <v>5</v>
      </c>
      <c r="K9477" s="7">
        <v>0</v>
      </c>
      <c r="L9477" s="7">
        <f>IFERROR(VLOOKUP(SiscoTable[[#This Row],[Código]],Hoja2!A:B,2,0)*SiscoTable[[#This Row],[Provta(Uns)]],0)</f>
        <v>0</v>
      </c>
      <c r="M9477" s="7">
        <v>0</v>
      </c>
      <c r="N9477" s="7">
        <v>0</v>
      </c>
      <c r="O9477" s="7">
        <f>IFERROR(VLOOKUP(SiscoTable[[#This Row],[Código]],Hoja2!A:B,2,0)*SiscoTable[[#This Row],[Stock_actual]],0)</f>
        <v>0</v>
      </c>
      <c r="P9477" s="6" t="s">
        <v>7</v>
      </c>
      <c r="Q9477" s="7">
        <v>0</v>
      </c>
      <c r="R9477" s="7">
        <v>0</v>
      </c>
      <c r="S9477" s="7" t="s">
        <v>11928</v>
      </c>
      <c r="BI9477"/>
      <c r="BJ9477"/>
    </row>
    <row r="9478" spans="2:62" x14ac:dyDescent="0.4">
      <c r="B9478" s="1">
        <v>32669</v>
      </c>
      <c r="C9478" s="6" t="s">
        <v>8</v>
      </c>
      <c r="D9478" s="6" t="s">
        <v>8</v>
      </c>
      <c r="E9478" s="6" t="s">
        <v>3268</v>
      </c>
      <c r="F9478" s="6" t="s">
        <v>3269</v>
      </c>
      <c r="G9478" s="6" t="s">
        <v>3479</v>
      </c>
      <c r="H9478" s="6" t="s">
        <v>3513</v>
      </c>
      <c r="I9478" s="6" t="s">
        <v>3690</v>
      </c>
      <c r="J9478" s="6" t="s">
        <v>5</v>
      </c>
      <c r="K9478" s="7">
        <v>0</v>
      </c>
      <c r="L9478" s="7">
        <f>IFERROR(VLOOKUP(SiscoTable[[#This Row],[Código]],Hoja2!A:B,2,0)*SiscoTable[[#This Row],[Provta(Uns)]],0)</f>
        <v>0</v>
      </c>
      <c r="M9478" s="7">
        <v>0</v>
      </c>
      <c r="N9478" s="7">
        <v>0</v>
      </c>
      <c r="O9478" s="7">
        <f>IFERROR(VLOOKUP(SiscoTable[[#This Row],[Código]],Hoja2!A:B,2,0)*SiscoTable[[#This Row],[Stock_actual]],0)</f>
        <v>0</v>
      </c>
      <c r="P9478" s="6" t="s">
        <v>7</v>
      </c>
      <c r="Q9478" s="7">
        <v>0</v>
      </c>
      <c r="R9478" s="7">
        <v>0</v>
      </c>
      <c r="S9478" s="7" t="s">
        <v>11928</v>
      </c>
      <c r="BI9478"/>
      <c r="BJ9478"/>
    </row>
    <row r="9479" spans="2:62" x14ac:dyDescent="0.4">
      <c r="B9479" s="1">
        <v>32670</v>
      </c>
      <c r="C9479" s="6" t="s">
        <v>8</v>
      </c>
      <c r="D9479" s="6" t="s">
        <v>8</v>
      </c>
      <c r="E9479" s="6" t="s">
        <v>3268</v>
      </c>
      <c r="F9479" s="6" t="s">
        <v>3269</v>
      </c>
      <c r="G9479" s="6" t="s">
        <v>3479</v>
      </c>
      <c r="H9479" s="6" t="s">
        <v>3513</v>
      </c>
      <c r="I9479" s="6" t="s">
        <v>3691</v>
      </c>
      <c r="J9479" s="6" t="s">
        <v>5</v>
      </c>
      <c r="K9479" s="7">
        <v>0</v>
      </c>
      <c r="L9479" s="7">
        <f>IFERROR(VLOOKUP(SiscoTable[[#This Row],[Código]],Hoja2!A:B,2,0)*SiscoTable[[#This Row],[Provta(Uns)]],0)</f>
        <v>0</v>
      </c>
      <c r="M9479" s="7">
        <v>0</v>
      </c>
      <c r="N9479" s="7">
        <v>0</v>
      </c>
      <c r="O9479" s="7">
        <f>IFERROR(VLOOKUP(SiscoTable[[#This Row],[Código]],Hoja2!A:B,2,0)*SiscoTable[[#This Row],[Stock_actual]],0)</f>
        <v>0</v>
      </c>
      <c r="P9479" s="6" t="s">
        <v>7</v>
      </c>
      <c r="Q9479" s="7">
        <v>0</v>
      </c>
      <c r="R9479" s="7">
        <v>0</v>
      </c>
      <c r="S9479" s="7" t="s">
        <v>11928</v>
      </c>
      <c r="BI9479"/>
      <c r="BJ9479"/>
    </row>
    <row r="9480" spans="2:62" x14ac:dyDescent="0.4">
      <c r="B9480" s="1">
        <v>32671</v>
      </c>
      <c r="C9480" s="6" t="s">
        <v>8</v>
      </c>
      <c r="D9480" s="6" t="s">
        <v>8</v>
      </c>
      <c r="E9480" s="6" t="s">
        <v>3268</v>
      </c>
      <c r="F9480" s="6" t="s">
        <v>3269</v>
      </c>
      <c r="G9480" s="6" t="s">
        <v>3479</v>
      </c>
      <c r="H9480" s="6" t="s">
        <v>3513</v>
      </c>
      <c r="I9480" s="6" t="s">
        <v>3692</v>
      </c>
      <c r="J9480" s="6" t="s">
        <v>5</v>
      </c>
      <c r="K9480" s="7">
        <v>0</v>
      </c>
      <c r="L9480" s="7">
        <f>IFERROR(VLOOKUP(SiscoTable[[#This Row],[Código]],Hoja2!A:B,2,0)*SiscoTable[[#This Row],[Provta(Uns)]],0)</f>
        <v>0</v>
      </c>
      <c r="M9480" s="7">
        <v>54</v>
      </c>
      <c r="N9480" s="7">
        <v>0</v>
      </c>
      <c r="O9480" s="7">
        <f>IFERROR(VLOOKUP(SiscoTable[[#This Row],[Código]],Hoja2!A:B,2,0)*SiscoTable[[#This Row],[Stock_actual]],0)</f>
        <v>0</v>
      </c>
      <c r="P9480" s="6" t="s">
        <v>7</v>
      </c>
      <c r="Q9480" s="7">
        <v>0</v>
      </c>
      <c r="R9480" s="7">
        <v>0</v>
      </c>
      <c r="S9480" s="7" t="s">
        <v>11928</v>
      </c>
      <c r="BI9480"/>
      <c r="BJ9480"/>
    </row>
    <row r="9481" spans="2:62" x14ac:dyDescent="0.4">
      <c r="B9481" s="1">
        <v>32672</v>
      </c>
      <c r="C9481" s="6" t="s">
        <v>8</v>
      </c>
      <c r="D9481" s="6" t="s">
        <v>8</v>
      </c>
      <c r="E9481" s="6" t="s">
        <v>3268</v>
      </c>
      <c r="F9481" s="6" t="s">
        <v>3269</v>
      </c>
      <c r="G9481" s="6" t="s">
        <v>3479</v>
      </c>
      <c r="H9481" s="6" t="s">
        <v>3513</v>
      </c>
      <c r="I9481" s="6" t="s">
        <v>3693</v>
      </c>
      <c r="J9481" s="6" t="s">
        <v>5</v>
      </c>
      <c r="K9481" s="7">
        <v>0</v>
      </c>
      <c r="L9481" s="7">
        <f>IFERROR(VLOOKUP(SiscoTable[[#This Row],[Código]],Hoja2!A:B,2,0)*SiscoTable[[#This Row],[Provta(Uns)]],0)</f>
        <v>0</v>
      </c>
      <c r="M9481" s="7">
        <v>0</v>
      </c>
      <c r="N9481" s="7">
        <v>0</v>
      </c>
      <c r="O9481" s="7">
        <f>IFERROR(VLOOKUP(SiscoTable[[#This Row],[Código]],Hoja2!A:B,2,0)*SiscoTable[[#This Row],[Stock_actual]],0)</f>
        <v>0</v>
      </c>
      <c r="P9481" s="6" t="s">
        <v>7</v>
      </c>
      <c r="Q9481" s="7">
        <v>0</v>
      </c>
      <c r="R9481" s="7">
        <v>0</v>
      </c>
      <c r="S9481" s="7" t="s">
        <v>11928</v>
      </c>
      <c r="BI9481"/>
      <c r="BJ9481"/>
    </row>
    <row r="9482" spans="2:62" x14ac:dyDescent="0.4">
      <c r="B9482" s="1">
        <v>32673</v>
      </c>
      <c r="C9482" s="6" t="s">
        <v>8</v>
      </c>
      <c r="D9482" s="6" t="s">
        <v>8</v>
      </c>
      <c r="E9482" s="6" t="s">
        <v>3268</v>
      </c>
      <c r="F9482" s="6" t="s">
        <v>3269</v>
      </c>
      <c r="G9482" s="6" t="s">
        <v>3479</v>
      </c>
      <c r="H9482" s="6" t="s">
        <v>3513</v>
      </c>
      <c r="I9482" s="6" t="s">
        <v>3694</v>
      </c>
      <c r="J9482" s="6" t="s">
        <v>5</v>
      </c>
      <c r="K9482" s="7">
        <v>0</v>
      </c>
      <c r="L9482" s="7">
        <f>IFERROR(VLOOKUP(SiscoTable[[#This Row],[Código]],Hoja2!A:B,2,0)*SiscoTable[[#This Row],[Provta(Uns)]],0)</f>
        <v>0</v>
      </c>
      <c r="M9482" s="7">
        <v>24</v>
      </c>
      <c r="N9482" s="7">
        <v>0</v>
      </c>
      <c r="O9482" s="7">
        <f>IFERROR(VLOOKUP(SiscoTable[[#This Row],[Código]],Hoja2!A:B,2,0)*SiscoTable[[#This Row],[Stock_actual]],0)</f>
        <v>0</v>
      </c>
      <c r="P9482" s="6" t="s">
        <v>7</v>
      </c>
      <c r="Q9482" s="7">
        <v>0</v>
      </c>
      <c r="R9482" s="7">
        <v>0</v>
      </c>
      <c r="S9482" s="7" t="s">
        <v>11928</v>
      </c>
      <c r="BI9482"/>
      <c r="BJ9482"/>
    </row>
    <row r="9483" spans="2:62" x14ac:dyDescent="0.4">
      <c r="B9483" s="1">
        <v>32674</v>
      </c>
      <c r="C9483" s="6" t="s">
        <v>8</v>
      </c>
      <c r="D9483" s="6" t="s">
        <v>8</v>
      </c>
      <c r="E9483" s="6" t="s">
        <v>3268</v>
      </c>
      <c r="F9483" s="6" t="s">
        <v>3269</v>
      </c>
      <c r="G9483" s="6" t="s">
        <v>3479</v>
      </c>
      <c r="H9483" s="6" t="s">
        <v>3513</v>
      </c>
      <c r="I9483" s="6" t="s">
        <v>3695</v>
      </c>
      <c r="J9483" s="6" t="s">
        <v>5</v>
      </c>
      <c r="K9483" s="7">
        <v>0</v>
      </c>
      <c r="L9483" s="7">
        <f>IFERROR(VLOOKUP(SiscoTable[[#This Row],[Código]],Hoja2!A:B,2,0)*SiscoTable[[#This Row],[Provta(Uns)]],0)</f>
        <v>0</v>
      </c>
      <c r="M9483" s="7">
        <v>28</v>
      </c>
      <c r="N9483" s="7">
        <v>0</v>
      </c>
      <c r="O9483" s="7">
        <f>IFERROR(VLOOKUP(SiscoTable[[#This Row],[Código]],Hoja2!A:B,2,0)*SiscoTable[[#This Row],[Stock_actual]],0)</f>
        <v>0</v>
      </c>
      <c r="P9483" s="6" t="s">
        <v>7</v>
      </c>
      <c r="Q9483" s="7">
        <v>0</v>
      </c>
      <c r="R9483" s="7">
        <v>0</v>
      </c>
      <c r="S9483" s="7" t="s">
        <v>11928</v>
      </c>
      <c r="BI9483"/>
      <c r="BJ9483"/>
    </row>
    <row r="9484" spans="2:62" x14ac:dyDescent="0.4">
      <c r="B9484" s="1">
        <v>32675</v>
      </c>
      <c r="C9484" s="6" t="s">
        <v>8</v>
      </c>
      <c r="D9484" s="6" t="s">
        <v>8</v>
      </c>
      <c r="E9484" s="6" t="s">
        <v>3268</v>
      </c>
      <c r="F9484" s="6" t="s">
        <v>3269</v>
      </c>
      <c r="G9484" s="6" t="s">
        <v>3479</v>
      </c>
      <c r="H9484" s="6" t="s">
        <v>3513</v>
      </c>
      <c r="I9484" s="6" t="s">
        <v>3696</v>
      </c>
      <c r="J9484" s="6" t="s">
        <v>5</v>
      </c>
      <c r="K9484" s="7">
        <v>0</v>
      </c>
      <c r="L9484" s="7">
        <f>IFERROR(VLOOKUP(SiscoTable[[#This Row],[Código]],Hoja2!A:B,2,0)*SiscoTable[[#This Row],[Provta(Uns)]],0)</f>
        <v>0</v>
      </c>
      <c r="M9484" s="7">
        <v>0</v>
      </c>
      <c r="N9484" s="7">
        <v>0</v>
      </c>
      <c r="O9484" s="7">
        <f>IFERROR(VLOOKUP(SiscoTable[[#This Row],[Código]],Hoja2!A:B,2,0)*SiscoTable[[#This Row],[Stock_actual]],0)</f>
        <v>0</v>
      </c>
      <c r="P9484" s="6" t="s">
        <v>7</v>
      </c>
      <c r="Q9484" s="7">
        <v>0</v>
      </c>
      <c r="R9484" s="7">
        <v>0</v>
      </c>
      <c r="S9484" s="7" t="s">
        <v>11928</v>
      </c>
      <c r="BI9484"/>
      <c r="BJ9484"/>
    </row>
    <row r="9485" spans="2:62" x14ac:dyDescent="0.4">
      <c r="B9485" s="1">
        <v>32676</v>
      </c>
      <c r="C9485" s="6" t="s">
        <v>8</v>
      </c>
      <c r="D9485" s="6" t="s">
        <v>8</v>
      </c>
      <c r="E9485" s="6" t="s">
        <v>3268</v>
      </c>
      <c r="F9485" s="6" t="s">
        <v>3269</v>
      </c>
      <c r="G9485" s="6" t="s">
        <v>3479</v>
      </c>
      <c r="H9485" s="6" t="s">
        <v>3513</v>
      </c>
      <c r="I9485" s="6" t="s">
        <v>3697</v>
      </c>
      <c r="J9485" s="6" t="s">
        <v>5</v>
      </c>
      <c r="K9485" s="7">
        <v>0</v>
      </c>
      <c r="L9485" s="7">
        <f>IFERROR(VLOOKUP(SiscoTable[[#This Row],[Código]],Hoja2!A:B,2,0)*SiscoTable[[#This Row],[Provta(Uns)]],0)</f>
        <v>0</v>
      </c>
      <c r="M9485" s="7">
        <v>0</v>
      </c>
      <c r="N9485" s="7">
        <v>0</v>
      </c>
      <c r="O9485" s="7">
        <f>IFERROR(VLOOKUP(SiscoTable[[#This Row],[Código]],Hoja2!A:B,2,0)*SiscoTable[[#This Row],[Stock_actual]],0)</f>
        <v>0</v>
      </c>
      <c r="P9485" s="6" t="s">
        <v>7</v>
      </c>
      <c r="Q9485" s="7">
        <v>0</v>
      </c>
      <c r="R9485" s="7">
        <v>0</v>
      </c>
      <c r="S9485" s="7" t="s">
        <v>11928</v>
      </c>
      <c r="BI9485"/>
      <c r="BJ9485"/>
    </row>
    <row r="9486" spans="2:62" x14ac:dyDescent="0.4">
      <c r="B9486" s="1">
        <v>32677</v>
      </c>
      <c r="C9486" s="6" t="s">
        <v>8</v>
      </c>
      <c r="D9486" s="6" t="s">
        <v>8</v>
      </c>
      <c r="E9486" s="6" t="s">
        <v>3268</v>
      </c>
      <c r="F9486" s="6" t="s">
        <v>3269</v>
      </c>
      <c r="G9486" s="6" t="s">
        <v>3479</v>
      </c>
      <c r="H9486" s="6" t="s">
        <v>3513</v>
      </c>
      <c r="I9486" s="6" t="s">
        <v>3698</v>
      </c>
      <c r="J9486" s="6" t="s">
        <v>5</v>
      </c>
      <c r="K9486" s="7">
        <v>0</v>
      </c>
      <c r="L9486" s="7">
        <f>IFERROR(VLOOKUP(SiscoTable[[#This Row],[Código]],Hoja2!A:B,2,0)*SiscoTable[[#This Row],[Provta(Uns)]],0)</f>
        <v>0</v>
      </c>
      <c r="M9486" s="7">
        <v>28</v>
      </c>
      <c r="N9486" s="7">
        <v>0</v>
      </c>
      <c r="O9486" s="7">
        <f>IFERROR(VLOOKUP(SiscoTable[[#This Row],[Código]],Hoja2!A:B,2,0)*SiscoTable[[#This Row],[Stock_actual]],0)</f>
        <v>0</v>
      </c>
      <c r="P9486" s="6" t="s">
        <v>7</v>
      </c>
      <c r="Q9486" s="7">
        <v>0</v>
      </c>
      <c r="R9486" s="7">
        <v>0</v>
      </c>
      <c r="S9486" s="7" t="s">
        <v>11928</v>
      </c>
      <c r="BI9486"/>
      <c r="BJ9486"/>
    </row>
    <row r="9487" spans="2:62" x14ac:dyDescent="0.4">
      <c r="B9487" s="1">
        <v>32678</v>
      </c>
      <c r="C9487" s="6" t="s">
        <v>8</v>
      </c>
      <c r="D9487" s="6" t="s">
        <v>8</v>
      </c>
      <c r="E9487" s="6" t="s">
        <v>3268</v>
      </c>
      <c r="F9487" s="6" t="s">
        <v>3269</v>
      </c>
      <c r="G9487" s="6" t="s">
        <v>3479</v>
      </c>
      <c r="H9487" s="6" t="s">
        <v>3513</v>
      </c>
      <c r="I9487" s="6" t="s">
        <v>3699</v>
      </c>
      <c r="J9487" s="6" t="s">
        <v>5</v>
      </c>
      <c r="K9487" s="7">
        <v>0</v>
      </c>
      <c r="L9487" s="7">
        <f>IFERROR(VLOOKUP(SiscoTable[[#This Row],[Código]],Hoja2!A:B,2,0)*SiscoTable[[#This Row],[Provta(Uns)]],0)</f>
        <v>0</v>
      </c>
      <c r="M9487" s="7">
        <v>24</v>
      </c>
      <c r="N9487" s="7">
        <v>0</v>
      </c>
      <c r="O9487" s="7">
        <f>IFERROR(VLOOKUP(SiscoTable[[#This Row],[Código]],Hoja2!A:B,2,0)*SiscoTable[[#This Row],[Stock_actual]],0)</f>
        <v>0</v>
      </c>
      <c r="P9487" s="6" t="s">
        <v>7</v>
      </c>
      <c r="Q9487" s="7">
        <v>0</v>
      </c>
      <c r="R9487" s="7">
        <v>0</v>
      </c>
      <c r="S9487" s="7" t="s">
        <v>11928</v>
      </c>
      <c r="BI9487"/>
      <c r="BJ9487"/>
    </row>
    <row r="9488" spans="2:62" x14ac:dyDescent="0.4">
      <c r="B9488" s="1">
        <v>32679</v>
      </c>
      <c r="C9488" s="6" t="s">
        <v>8</v>
      </c>
      <c r="D9488" s="6" t="s">
        <v>8</v>
      </c>
      <c r="E9488" s="6" t="s">
        <v>3268</v>
      </c>
      <c r="F9488" s="6" t="s">
        <v>6803</v>
      </c>
      <c r="G9488" s="6" t="s">
        <v>7041</v>
      </c>
      <c r="H9488" s="6" t="s">
        <v>7043</v>
      </c>
      <c r="I9488" s="6" t="s">
        <v>7168</v>
      </c>
      <c r="J9488" s="6" t="s">
        <v>5</v>
      </c>
      <c r="K9488" s="7">
        <v>0.83</v>
      </c>
      <c r="L9488" s="7">
        <f>IFERROR(VLOOKUP(SiscoTable[[#This Row],[Código]],Hoja2!A:B,2,0)*SiscoTable[[#This Row],[Provta(Uns)]],0)</f>
        <v>1.494</v>
      </c>
      <c r="M9488" s="7">
        <v>0</v>
      </c>
      <c r="N9488" s="7">
        <v>19</v>
      </c>
      <c r="O9488" s="7">
        <f>IFERROR(VLOOKUP(SiscoTable[[#This Row],[Código]],Hoja2!A:B,2,0)*SiscoTable[[#This Row],[Stock_actual]],0)</f>
        <v>34.200000000000003</v>
      </c>
      <c r="P9488" s="6" t="s">
        <v>2732</v>
      </c>
      <c r="Q9488" s="7">
        <v>1</v>
      </c>
      <c r="R9488" s="7">
        <v>0</v>
      </c>
      <c r="S9488" s="7" t="s">
        <v>11925</v>
      </c>
      <c r="BI9488"/>
      <c r="BJ9488"/>
    </row>
    <row r="9489" spans="2:62" x14ac:dyDescent="0.4">
      <c r="B9489" s="1">
        <v>32680</v>
      </c>
      <c r="C9489" s="6" t="s">
        <v>8</v>
      </c>
      <c r="D9489" s="6" t="s">
        <v>8</v>
      </c>
      <c r="E9489" s="6" t="s">
        <v>8482</v>
      </c>
      <c r="F9489" s="6" t="s">
        <v>10720</v>
      </c>
      <c r="G9489" s="6" t="s">
        <v>10981</v>
      </c>
      <c r="H9489" s="6" t="s">
        <v>10983</v>
      </c>
      <c r="I9489" s="6" t="s">
        <v>11104</v>
      </c>
      <c r="J9489" s="6" t="s">
        <v>5</v>
      </c>
      <c r="K9489" s="7">
        <v>2.17</v>
      </c>
      <c r="L9489" s="7">
        <f>IFERROR(VLOOKUP(SiscoTable[[#This Row],[Código]],Hoja2!A:B,2,0)*SiscoTable[[#This Row],[Provta(Uns)]],0)</f>
        <v>9.1140000000000008</v>
      </c>
      <c r="M9489" s="7">
        <v>0</v>
      </c>
      <c r="N9489" s="7">
        <v>11</v>
      </c>
      <c r="O9489" s="7">
        <f>IFERROR(VLOOKUP(SiscoTable[[#This Row],[Código]],Hoja2!A:B,2,0)*SiscoTable[[#This Row],[Stock_actual]],0)</f>
        <v>46.2</v>
      </c>
      <c r="P9489" s="6" t="s">
        <v>4589</v>
      </c>
      <c r="Q9489" s="7">
        <v>2</v>
      </c>
      <c r="R9489" s="7">
        <v>0</v>
      </c>
      <c r="S9489" s="7" t="s">
        <v>11926</v>
      </c>
      <c r="BI9489"/>
      <c r="BJ9489"/>
    </row>
    <row r="9490" spans="2:62" x14ac:dyDescent="0.4">
      <c r="B9490" s="1">
        <v>32681</v>
      </c>
      <c r="C9490" s="6" t="s">
        <v>8</v>
      </c>
      <c r="D9490" s="6" t="s">
        <v>8</v>
      </c>
      <c r="E9490" s="6" t="s">
        <v>3268</v>
      </c>
      <c r="F9490" s="6" t="s">
        <v>8283</v>
      </c>
      <c r="G9490" s="6" t="s">
        <v>8321</v>
      </c>
      <c r="H9490" s="6" t="s">
        <v>1053</v>
      </c>
      <c r="I9490" s="6" t="s">
        <v>8423</v>
      </c>
      <c r="J9490" s="6" t="s">
        <v>5</v>
      </c>
      <c r="K9490" s="7">
        <v>5.5</v>
      </c>
      <c r="L9490" s="7">
        <f>IFERROR(VLOOKUP(SiscoTable[[#This Row],[Código]],Hoja2!A:B,2,0)*SiscoTable[[#This Row],[Provta(Uns)]],0)</f>
        <v>16.5</v>
      </c>
      <c r="M9490" s="7">
        <v>0</v>
      </c>
      <c r="N9490" s="7">
        <v>111</v>
      </c>
      <c r="O9490" s="7">
        <f>IFERROR(VLOOKUP(SiscoTable[[#This Row],[Código]],Hoja2!A:B,2,0)*SiscoTable[[#This Row],[Stock_actual]],0)</f>
        <v>333</v>
      </c>
      <c r="P9490" s="6" t="s">
        <v>8424</v>
      </c>
      <c r="Q9490" s="7">
        <v>6</v>
      </c>
      <c r="R9490" s="7">
        <v>0</v>
      </c>
      <c r="S9490" s="7" t="s">
        <v>11928</v>
      </c>
      <c r="BI9490"/>
      <c r="BJ9490"/>
    </row>
    <row r="9491" spans="2:62" x14ac:dyDescent="0.4">
      <c r="B9491" s="1">
        <v>32682</v>
      </c>
      <c r="C9491" s="6" t="s">
        <v>30</v>
      </c>
      <c r="D9491" s="6" t="s">
        <v>8</v>
      </c>
      <c r="E9491" s="6" t="s">
        <v>3268</v>
      </c>
      <c r="F9491" s="6" t="s">
        <v>8283</v>
      </c>
      <c r="G9491" s="6" t="s">
        <v>8321</v>
      </c>
      <c r="H9491" s="6" t="s">
        <v>1053</v>
      </c>
      <c r="I9491" s="6" t="s">
        <v>8393</v>
      </c>
      <c r="J9491" s="6" t="s">
        <v>4430</v>
      </c>
      <c r="K9491" s="7">
        <v>7.33</v>
      </c>
      <c r="L9491" s="7">
        <f>IFERROR(VLOOKUP(SiscoTable[[#This Row],[Código]],Hoja2!A:B,2,0)*SiscoTable[[#This Row],[Provta(Uns)]],0)</f>
        <v>87.227000000000004</v>
      </c>
      <c r="M9491" s="7">
        <v>0</v>
      </c>
      <c r="N9491" s="7">
        <v>48</v>
      </c>
      <c r="O9491" s="7">
        <f>IFERROR(VLOOKUP(SiscoTable[[#This Row],[Código]],Hoja2!A:B,2,0)*SiscoTable[[#This Row],[Stock_actual]],0)</f>
        <v>571.20000000000005</v>
      </c>
      <c r="P9491" s="6" t="s">
        <v>1168</v>
      </c>
      <c r="Q9491" s="7">
        <v>8</v>
      </c>
      <c r="R9491" s="7">
        <v>0</v>
      </c>
      <c r="S9491" s="7" t="s">
        <v>11928</v>
      </c>
      <c r="BI9491"/>
      <c r="BJ9491"/>
    </row>
    <row r="9492" spans="2:62" x14ac:dyDescent="0.4">
      <c r="B9492" s="1">
        <v>32683</v>
      </c>
      <c r="C9492" s="6" t="s">
        <v>8</v>
      </c>
      <c r="D9492" s="6" t="s">
        <v>8</v>
      </c>
      <c r="E9492" s="6" t="s">
        <v>469</v>
      </c>
      <c r="F9492" s="6" t="s">
        <v>668</v>
      </c>
      <c r="G9492" s="6" t="s">
        <v>794</v>
      </c>
      <c r="H9492" s="6" t="s">
        <v>804</v>
      </c>
      <c r="I9492" s="6" t="s">
        <v>845</v>
      </c>
      <c r="J9492" s="6" t="s">
        <v>5</v>
      </c>
      <c r="K9492" s="7">
        <v>5.51</v>
      </c>
      <c r="L9492" s="34">
        <f>IFERROR(VLOOKUP(SiscoTable[[#This Row],[Código]],Hoja2!A:B,2,0)*SiscoTable[[#This Row],[Provta(Uns)]],0)</f>
        <v>67.221999999999994</v>
      </c>
      <c r="M9492" s="7">
        <v>0</v>
      </c>
      <c r="N9492" s="7">
        <v>11.94</v>
      </c>
      <c r="O9492" s="34">
        <f>IFERROR(VLOOKUP(SiscoTable[[#This Row],[Código]],Hoja2!A:B,2,0)*SiscoTable[[#This Row],[Stock_actual]],0)</f>
        <v>145.66799999999998</v>
      </c>
      <c r="P9492" s="6" t="s">
        <v>260</v>
      </c>
      <c r="Q9492" s="7">
        <v>6</v>
      </c>
      <c r="R9492" s="7">
        <v>0</v>
      </c>
      <c r="S9492" s="7" t="s">
        <v>11924</v>
      </c>
      <c r="BI9492"/>
      <c r="BJ9492"/>
    </row>
    <row r="9493" spans="2:62" x14ac:dyDescent="0.4">
      <c r="B9493" s="1">
        <v>32684</v>
      </c>
      <c r="C9493" s="6" t="s">
        <v>8</v>
      </c>
      <c r="D9493" s="6" t="s">
        <v>8</v>
      </c>
      <c r="E9493" s="6" t="s">
        <v>8482</v>
      </c>
      <c r="F9493" s="6" t="s">
        <v>1736</v>
      </c>
      <c r="G9493" s="6" t="s">
        <v>10616</v>
      </c>
      <c r="H9493" s="6" t="s">
        <v>10702</v>
      </c>
      <c r="I9493" s="6" t="s">
        <v>10701</v>
      </c>
      <c r="J9493" s="6" t="s">
        <v>5</v>
      </c>
      <c r="K9493" s="7">
        <v>12.17</v>
      </c>
      <c r="L9493" s="7">
        <f>IFERROR(VLOOKUP(SiscoTable[[#This Row],[Código]],Hoja2!A:B,2,0)*SiscoTable[[#This Row],[Provta(Uns)]],0)</f>
        <v>26.774000000000001</v>
      </c>
      <c r="M9493" s="7">
        <v>0</v>
      </c>
      <c r="N9493" s="7">
        <v>96</v>
      </c>
      <c r="O9493" s="7">
        <f>IFERROR(VLOOKUP(SiscoTable[[#This Row],[Código]],Hoja2!A:B,2,0)*SiscoTable[[#This Row],[Stock_actual]],0)</f>
        <v>211.20000000000002</v>
      </c>
      <c r="P9493" s="6" t="s">
        <v>1232</v>
      </c>
      <c r="Q9493" s="7">
        <v>14</v>
      </c>
      <c r="R9493" s="7">
        <v>0</v>
      </c>
      <c r="S9493" s="7" t="s">
        <v>11926</v>
      </c>
      <c r="BI9493"/>
      <c r="BJ9493"/>
    </row>
    <row r="9494" spans="2:62" x14ac:dyDescent="0.4">
      <c r="B9494" s="1">
        <v>32685</v>
      </c>
      <c r="C9494" s="6" t="s">
        <v>8</v>
      </c>
      <c r="D9494" s="6" t="s">
        <v>8</v>
      </c>
      <c r="E9494" s="6" t="s">
        <v>3268</v>
      </c>
      <c r="F9494" s="6" t="s">
        <v>3269</v>
      </c>
      <c r="G9494" s="6" t="s">
        <v>3479</v>
      </c>
      <c r="H9494" s="6" t="s">
        <v>3630</v>
      </c>
      <c r="I9494" s="6" t="s">
        <v>3700</v>
      </c>
      <c r="J9494" s="6" t="s">
        <v>5</v>
      </c>
      <c r="K9494" s="7">
        <v>1</v>
      </c>
      <c r="L9494" s="7">
        <f>IFERROR(VLOOKUP(SiscoTable[[#This Row],[Código]],Hoja2!A:B,2,0)*SiscoTable[[#This Row],[Provta(Uns)]],0)</f>
        <v>10.6</v>
      </c>
      <c r="M9494" s="7">
        <v>36</v>
      </c>
      <c r="N9494" s="7">
        <v>0</v>
      </c>
      <c r="O9494" s="7">
        <f>IFERROR(VLOOKUP(SiscoTable[[#This Row],[Código]],Hoja2!A:B,2,0)*SiscoTable[[#This Row],[Stock_actual]],0)</f>
        <v>0</v>
      </c>
      <c r="P9494" s="6" t="s">
        <v>7</v>
      </c>
      <c r="Q9494" s="7">
        <v>1</v>
      </c>
      <c r="R9494" s="7">
        <v>0</v>
      </c>
      <c r="S9494" s="7" t="s">
        <v>11928</v>
      </c>
      <c r="BI9494"/>
      <c r="BJ9494"/>
    </row>
    <row r="9495" spans="2:62" x14ac:dyDescent="0.4">
      <c r="B9495" s="1">
        <v>32686</v>
      </c>
      <c r="C9495" s="6" t="s">
        <v>8</v>
      </c>
      <c r="D9495" s="6" t="s">
        <v>8</v>
      </c>
      <c r="E9495" s="6" t="s">
        <v>3268</v>
      </c>
      <c r="F9495" s="6" t="s">
        <v>3269</v>
      </c>
      <c r="G9495" s="6" t="s">
        <v>3479</v>
      </c>
      <c r="H9495" s="6" t="s">
        <v>3630</v>
      </c>
      <c r="I9495" s="6" t="s">
        <v>3701</v>
      </c>
      <c r="J9495" s="6" t="s">
        <v>5</v>
      </c>
      <c r="K9495" s="7">
        <v>0.17</v>
      </c>
      <c r="L9495" s="7">
        <f>IFERROR(VLOOKUP(SiscoTable[[#This Row],[Código]],Hoja2!A:B,2,0)*SiscoTable[[#This Row],[Provta(Uns)]],0)</f>
        <v>4.4030000000000005</v>
      </c>
      <c r="M9495" s="7">
        <v>0</v>
      </c>
      <c r="N9495" s="7">
        <v>0</v>
      </c>
      <c r="O9495" s="7">
        <f>IFERROR(VLOOKUP(SiscoTable[[#This Row],[Código]],Hoja2!A:B,2,0)*SiscoTable[[#This Row],[Stock_actual]],0)</f>
        <v>0</v>
      </c>
      <c r="P9495" s="6" t="s">
        <v>7</v>
      </c>
      <c r="Q9495" s="7">
        <v>0</v>
      </c>
      <c r="R9495" s="7">
        <v>0</v>
      </c>
      <c r="S9495" s="7" t="s">
        <v>11928</v>
      </c>
      <c r="BI9495"/>
      <c r="BJ9495"/>
    </row>
    <row r="9496" spans="2:62" x14ac:dyDescent="0.4">
      <c r="B9496" s="1">
        <v>32687</v>
      </c>
      <c r="C9496" s="6" t="s">
        <v>8</v>
      </c>
      <c r="D9496" s="6" t="s">
        <v>8</v>
      </c>
      <c r="E9496" s="6" t="s">
        <v>3268</v>
      </c>
      <c r="F9496" s="6" t="s">
        <v>3269</v>
      </c>
      <c r="G9496" s="6" t="s">
        <v>634</v>
      </c>
      <c r="H9496" s="6" t="s">
        <v>3630</v>
      </c>
      <c r="I9496" s="6" t="s">
        <v>4962</v>
      </c>
      <c r="J9496" s="6" t="s">
        <v>5</v>
      </c>
      <c r="K9496" s="7">
        <v>0.83</v>
      </c>
      <c r="L9496" s="7">
        <f>IFERROR(VLOOKUP(SiscoTable[[#This Row],[Código]],Hoja2!A:B,2,0)*SiscoTable[[#This Row],[Provta(Uns)]],0)</f>
        <v>0.99599999999999989</v>
      </c>
      <c r="M9496" s="7">
        <v>60</v>
      </c>
      <c r="N9496" s="7">
        <v>0</v>
      </c>
      <c r="O9496" s="7">
        <f>IFERROR(VLOOKUP(SiscoTable[[#This Row],[Código]],Hoja2!A:B,2,0)*SiscoTable[[#This Row],[Stock_actual]],0)</f>
        <v>0</v>
      </c>
      <c r="P9496" s="6" t="s">
        <v>7</v>
      </c>
      <c r="Q9496" s="7">
        <v>1</v>
      </c>
      <c r="R9496" s="7">
        <v>0</v>
      </c>
      <c r="S9496" s="7" t="s">
        <v>11927</v>
      </c>
      <c r="BI9496"/>
      <c r="BJ9496"/>
    </row>
    <row r="9497" spans="2:62" x14ac:dyDescent="0.4">
      <c r="B9497" s="1">
        <v>32688</v>
      </c>
      <c r="C9497" s="6" t="s">
        <v>8</v>
      </c>
      <c r="D9497" s="6" t="s">
        <v>8</v>
      </c>
      <c r="E9497" s="6" t="s">
        <v>3268</v>
      </c>
      <c r="F9497" s="6" t="s">
        <v>3269</v>
      </c>
      <c r="G9497" s="6" t="s">
        <v>634</v>
      </c>
      <c r="H9497" s="6" t="s">
        <v>3630</v>
      </c>
      <c r="I9497" s="6" t="s">
        <v>4963</v>
      </c>
      <c r="J9497" s="6" t="s">
        <v>5</v>
      </c>
      <c r="K9497" s="7">
        <v>0.17</v>
      </c>
      <c r="L9497" s="7">
        <f>IFERROR(VLOOKUP(SiscoTable[[#This Row],[Código]],Hoja2!A:B,2,0)*SiscoTable[[#This Row],[Provta(Uns)]],0)</f>
        <v>7.7350000000000003</v>
      </c>
      <c r="M9497" s="7">
        <v>0</v>
      </c>
      <c r="N9497" s="7">
        <v>0</v>
      </c>
      <c r="O9497" s="7">
        <f>IFERROR(VLOOKUP(SiscoTable[[#This Row],[Código]],Hoja2!A:B,2,0)*SiscoTable[[#This Row],[Stock_actual]],0)</f>
        <v>0</v>
      </c>
      <c r="P9497" s="6" t="s">
        <v>7</v>
      </c>
      <c r="Q9497" s="7">
        <v>0</v>
      </c>
      <c r="R9497" s="7">
        <v>0</v>
      </c>
      <c r="S9497" s="7" t="s">
        <v>11927</v>
      </c>
      <c r="BI9497"/>
      <c r="BJ9497"/>
    </row>
    <row r="9498" spans="2:62" x14ac:dyDescent="0.4">
      <c r="B9498" s="1">
        <v>32689</v>
      </c>
      <c r="C9498" s="6" t="s">
        <v>8</v>
      </c>
      <c r="D9498" s="6" t="s">
        <v>8</v>
      </c>
      <c r="E9498" s="6" t="s">
        <v>3268</v>
      </c>
      <c r="F9498" s="6" t="s">
        <v>3269</v>
      </c>
      <c r="G9498" s="6" t="s">
        <v>634</v>
      </c>
      <c r="H9498" s="6" t="s">
        <v>3630</v>
      </c>
      <c r="I9498" s="6" t="s">
        <v>4964</v>
      </c>
      <c r="J9498" s="6" t="s">
        <v>5</v>
      </c>
      <c r="K9498" s="7">
        <v>3</v>
      </c>
      <c r="L9498" s="7">
        <f>IFERROR(VLOOKUP(SiscoTable[[#This Row],[Código]],Hoja2!A:B,2,0)*SiscoTable[[#This Row],[Provta(Uns)]],0)</f>
        <v>3.5999999999999996</v>
      </c>
      <c r="M9498" s="7">
        <v>0</v>
      </c>
      <c r="N9498" s="7">
        <v>2</v>
      </c>
      <c r="O9498" s="7">
        <f>IFERROR(VLOOKUP(SiscoTable[[#This Row],[Código]],Hoja2!A:B,2,0)*SiscoTable[[#This Row],[Stock_actual]],0)</f>
        <v>2.4</v>
      </c>
      <c r="P9498" s="6" t="s">
        <v>218</v>
      </c>
      <c r="Q9498" s="7">
        <v>3</v>
      </c>
      <c r="R9498" s="7">
        <v>6</v>
      </c>
      <c r="S9498" s="7" t="s">
        <v>11927</v>
      </c>
      <c r="BI9498"/>
      <c r="BJ9498"/>
    </row>
    <row r="9499" spans="2:62" x14ac:dyDescent="0.4">
      <c r="B9499" s="1">
        <v>32690</v>
      </c>
      <c r="C9499" s="6" t="s">
        <v>8</v>
      </c>
      <c r="D9499" s="6" t="s">
        <v>8</v>
      </c>
      <c r="E9499" s="6" t="s">
        <v>3268</v>
      </c>
      <c r="F9499" s="6" t="s">
        <v>3269</v>
      </c>
      <c r="G9499" s="6" t="s">
        <v>634</v>
      </c>
      <c r="H9499" s="6" t="s">
        <v>3630</v>
      </c>
      <c r="I9499" s="6" t="s">
        <v>4965</v>
      </c>
      <c r="J9499" s="6" t="s">
        <v>5</v>
      </c>
      <c r="K9499" s="7">
        <v>2.67</v>
      </c>
      <c r="L9499" s="7">
        <f>IFERROR(VLOOKUP(SiscoTable[[#This Row],[Código]],Hoja2!A:B,2,0)*SiscoTable[[#This Row],[Provta(Uns)]],0)</f>
        <v>3.2039999999999997</v>
      </c>
      <c r="M9499" s="7">
        <v>60</v>
      </c>
      <c r="N9499" s="7">
        <v>4</v>
      </c>
      <c r="O9499" s="7">
        <f>IFERROR(VLOOKUP(SiscoTable[[#This Row],[Código]],Hoja2!A:B,2,0)*SiscoTable[[#This Row],[Stock_actual]],0)</f>
        <v>4.8</v>
      </c>
      <c r="P9499" s="6" t="s">
        <v>220</v>
      </c>
      <c r="Q9499" s="7">
        <v>3</v>
      </c>
      <c r="R9499" s="7">
        <v>0</v>
      </c>
      <c r="S9499" s="7" t="s">
        <v>11927</v>
      </c>
      <c r="BI9499"/>
      <c r="BJ9499"/>
    </row>
    <row r="9500" spans="2:62" x14ac:dyDescent="0.4">
      <c r="B9500" s="1">
        <v>32691</v>
      </c>
      <c r="C9500" s="6" t="s">
        <v>8</v>
      </c>
      <c r="D9500" s="6" t="s">
        <v>8</v>
      </c>
      <c r="E9500" s="6" t="s">
        <v>3268</v>
      </c>
      <c r="F9500" s="6" t="s">
        <v>3269</v>
      </c>
      <c r="G9500" s="6" t="s">
        <v>634</v>
      </c>
      <c r="H9500" s="6" t="s">
        <v>3630</v>
      </c>
      <c r="I9500" s="6" t="s">
        <v>4966</v>
      </c>
      <c r="J9500" s="6" t="s">
        <v>5</v>
      </c>
      <c r="K9500" s="7">
        <v>3</v>
      </c>
      <c r="L9500" s="7">
        <f>IFERROR(VLOOKUP(SiscoTable[[#This Row],[Código]],Hoja2!A:B,2,0)*SiscoTable[[#This Row],[Provta(Uns)]],0)</f>
        <v>3.5999999999999996</v>
      </c>
      <c r="M9500" s="7">
        <v>0</v>
      </c>
      <c r="N9500" s="7">
        <v>2</v>
      </c>
      <c r="O9500" s="7">
        <f>IFERROR(VLOOKUP(SiscoTable[[#This Row],[Código]],Hoja2!A:B,2,0)*SiscoTable[[#This Row],[Stock_actual]],0)</f>
        <v>2.4</v>
      </c>
      <c r="P9500" s="6" t="s">
        <v>218</v>
      </c>
      <c r="Q9500" s="7">
        <v>3</v>
      </c>
      <c r="R9500" s="7">
        <v>6</v>
      </c>
      <c r="S9500" s="7" t="s">
        <v>11927</v>
      </c>
      <c r="BI9500"/>
      <c r="BJ9500"/>
    </row>
    <row r="9501" spans="2:62" x14ac:dyDescent="0.4">
      <c r="B9501" s="1">
        <v>32692</v>
      </c>
      <c r="C9501" s="6" t="s">
        <v>8</v>
      </c>
      <c r="D9501" s="6" t="s">
        <v>8</v>
      </c>
      <c r="E9501" s="6" t="s">
        <v>3268</v>
      </c>
      <c r="F9501" s="6" t="s">
        <v>3269</v>
      </c>
      <c r="G9501" s="6" t="s">
        <v>634</v>
      </c>
      <c r="H9501" s="6" t="s">
        <v>3630</v>
      </c>
      <c r="I9501" s="6" t="s">
        <v>4967</v>
      </c>
      <c r="J9501" s="6" t="s">
        <v>5</v>
      </c>
      <c r="K9501" s="7">
        <v>2.33</v>
      </c>
      <c r="L9501" s="7">
        <f>IFERROR(VLOOKUP(SiscoTable[[#This Row],[Código]],Hoja2!A:B,2,0)*SiscoTable[[#This Row],[Provta(Uns)]],0)</f>
        <v>2.7959999999999998</v>
      </c>
      <c r="M9501" s="7">
        <v>0</v>
      </c>
      <c r="N9501" s="7">
        <v>6</v>
      </c>
      <c r="O9501" s="7">
        <f>IFERROR(VLOOKUP(SiscoTable[[#This Row],[Código]],Hoja2!A:B,2,0)*SiscoTable[[#This Row],[Stock_actual]],0)</f>
        <v>7.1999999999999993</v>
      </c>
      <c r="P9501" s="6" t="s">
        <v>661</v>
      </c>
      <c r="Q9501" s="7">
        <v>3</v>
      </c>
      <c r="R9501" s="7">
        <v>0</v>
      </c>
      <c r="S9501" s="7" t="s">
        <v>11927</v>
      </c>
      <c r="BI9501"/>
      <c r="BJ9501"/>
    </row>
    <row r="9502" spans="2:62" x14ac:dyDescent="0.4">
      <c r="B9502" s="1">
        <v>32693</v>
      </c>
      <c r="C9502" s="6" t="s">
        <v>8</v>
      </c>
      <c r="D9502" s="6" t="s">
        <v>8</v>
      </c>
      <c r="E9502" s="6" t="s">
        <v>3268</v>
      </c>
      <c r="F9502" s="6" t="s">
        <v>3269</v>
      </c>
      <c r="G9502" s="6" t="s">
        <v>634</v>
      </c>
      <c r="H9502" s="6" t="s">
        <v>3630</v>
      </c>
      <c r="I9502" s="6" t="s">
        <v>4968</v>
      </c>
      <c r="J9502" s="6" t="s">
        <v>5</v>
      </c>
      <c r="K9502" s="7">
        <v>3</v>
      </c>
      <c r="L9502" s="7">
        <f>IFERROR(VLOOKUP(SiscoTable[[#This Row],[Código]],Hoja2!A:B,2,0)*SiscoTable[[#This Row],[Provta(Uns)]],0)</f>
        <v>6.6000000000000005</v>
      </c>
      <c r="M9502" s="7">
        <v>80</v>
      </c>
      <c r="N9502" s="7">
        <v>2</v>
      </c>
      <c r="O9502" s="7">
        <f>IFERROR(VLOOKUP(SiscoTable[[#This Row],[Código]],Hoja2!A:B,2,0)*SiscoTable[[#This Row],[Stock_actual]],0)</f>
        <v>4.4000000000000004</v>
      </c>
      <c r="P9502" s="6" t="s">
        <v>218</v>
      </c>
      <c r="Q9502" s="7">
        <v>3</v>
      </c>
      <c r="R9502" s="7">
        <v>0</v>
      </c>
      <c r="S9502" s="7" t="s">
        <v>11927</v>
      </c>
      <c r="BI9502"/>
      <c r="BJ9502"/>
    </row>
    <row r="9503" spans="2:62" x14ac:dyDescent="0.4">
      <c r="B9503" s="1">
        <v>32694</v>
      </c>
      <c r="C9503" s="6" t="s">
        <v>8</v>
      </c>
      <c r="D9503" s="6" t="s">
        <v>8</v>
      </c>
      <c r="E9503" s="6" t="s">
        <v>3268</v>
      </c>
      <c r="F9503" s="6" t="s">
        <v>3269</v>
      </c>
      <c r="G9503" s="6" t="s">
        <v>634</v>
      </c>
      <c r="H9503" s="6" t="s">
        <v>3630</v>
      </c>
      <c r="I9503" s="6" t="s">
        <v>4969</v>
      </c>
      <c r="J9503" s="6" t="s">
        <v>5</v>
      </c>
      <c r="K9503" s="7">
        <v>3.17</v>
      </c>
      <c r="L9503" s="7">
        <f>IFERROR(VLOOKUP(SiscoTable[[#This Row],[Código]],Hoja2!A:B,2,0)*SiscoTable[[#This Row],[Provta(Uns)]],0)</f>
        <v>6.9740000000000002</v>
      </c>
      <c r="M9503" s="7">
        <v>80</v>
      </c>
      <c r="N9503" s="7">
        <v>1</v>
      </c>
      <c r="O9503" s="7">
        <f>IFERROR(VLOOKUP(SiscoTable[[#This Row],[Código]],Hoja2!A:B,2,0)*SiscoTable[[#This Row],[Stock_actual]],0)</f>
        <v>2.2000000000000002</v>
      </c>
      <c r="P9503" s="6" t="s">
        <v>117</v>
      </c>
      <c r="Q9503" s="7">
        <v>4</v>
      </c>
      <c r="R9503" s="7">
        <v>0</v>
      </c>
      <c r="S9503" s="7" t="s">
        <v>11927</v>
      </c>
      <c r="BI9503"/>
      <c r="BJ9503"/>
    </row>
    <row r="9504" spans="2:62" x14ac:dyDescent="0.4">
      <c r="B9504" s="1">
        <v>32695</v>
      </c>
      <c r="C9504" s="6" t="s">
        <v>8</v>
      </c>
      <c r="D9504" s="6" t="s">
        <v>8</v>
      </c>
      <c r="E9504" s="6" t="s">
        <v>3268</v>
      </c>
      <c r="F9504" s="6" t="s">
        <v>3269</v>
      </c>
      <c r="G9504" s="6" t="s">
        <v>4268</v>
      </c>
      <c r="H9504" s="6" t="s">
        <v>3630</v>
      </c>
      <c r="I9504" s="6" t="s">
        <v>4372</v>
      </c>
      <c r="J9504" s="6" t="s">
        <v>5</v>
      </c>
      <c r="K9504" s="7">
        <v>3</v>
      </c>
      <c r="L9504" s="7">
        <f>IFERROR(VLOOKUP(SiscoTable[[#This Row],[Código]],Hoja2!A:B,2,0)*SiscoTable[[#This Row],[Provta(Uns)]],0)</f>
        <v>3</v>
      </c>
      <c r="M9504" s="7">
        <v>100</v>
      </c>
      <c r="N9504" s="7">
        <v>0</v>
      </c>
      <c r="O9504" s="7">
        <f>IFERROR(VLOOKUP(SiscoTable[[#This Row],[Código]],Hoja2!A:B,2,0)*SiscoTable[[#This Row],[Stock_actual]],0)</f>
        <v>0</v>
      </c>
      <c r="P9504" s="6" t="s">
        <v>7</v>
      </c>
      <c r="Q9504" s="7">
        <v>3</v>
      </c>
      <c r="R9504" s="7">
        <v>0</v>
      </c>
      <c r="S9504" s="7" t="s">
        <v>11928</v>
      </c>
      <c r="BI9504"/>
      <c r="BJ9504"/>
    </row>
    <row r="9505" spans="2:62" x14ac:dyDescent="0.4">
      <c r="B9505" s="1">
        <v>32696</v>
      </c>
      <c r="C9505" s="6" t="s">
        <v>8</v>
      </c>
      <c r="D9505" s="6" t="s">
        <v>8</v>
      </c>
      <c r="E9505" s="6" t="s">
        <v>3268</v>
      </c>
      <c r="F9505" s="6" t="s">
        <v>3269</v>
      </c>
      <c r="G9505" s="6" t="s">
        <v>4268</v>
      </c>
      <c r="H9505" s="6" t="s">
        <v>3630</v>
      </c>
      <c r="I9505" s="6" t="s">
        <v>4373</v>
      </c>
      <c r="J9505" s="6" t="s">
        <v>5</v>
      </c>
      <c r="K9505" s="7">
        <v>1</v>
      </c>
      <c r="L9505" s="7">
        <f>IFERROR(VLOOKUP(SiscoTable[[#This Row],[Código]],Hoja2!A:B,2,0)*SiscoTable[[#This Row],[Provta(Uns)]],0)</f>
        <v>4.5999999999999996</v>
      </c>
      <c r="M9505" s="7">
        <v>48</v>
      </c>
      <c r="N9505" s="7">
        <v>0</v>
      </c>
      <c r="O9505" s="7">
        <f>IFERROR(VLOOKUP(SiscoTable[[#This Row],[Código]],Hoja2!A:B,2,0)*SiscoTable[[#This Row],[Stock_actual]],0)</f>
        <v>0</v>
      </c>
      <c r="P9505" s="6" t="s">
        <v>7</v>
      </c>
      <c r="Q9505" s="7">
        <v>1</v>
      </c>
      <c r="R9505" s="7">
        <v>0</v>
      </c>
      <c r="S9505" s="7" t="s">
        <v>11928</v>
      </c>
      <c r="BI9505"/>
      <c r="BJ9505"/>
    </row>
    <row r="9506" spans="2:62" x14ac:dyDescent="0.4">
      <c r="B9506" s="1">
        <v>32697</v>
      </c>
      <c r="C9506" s="6" t="s">
        <v>8</v>
      </c>
      <c r="D9506" s="6" t="s">
        <v>8</v>
      </c>
      <c r="E9506" s="6" t="s">
        <v>3268</v>
      </c>
      <c r="F9506" s="6" t="s">
        <v>3269</v>
      </c>
      <c r="G9506" s="6" t="s">
        <v>4268</v>
      </c>
      <c r="H9506" s="6" t="s">
        <v>3630</v>
      </c>
      <c r="I9506" s="6" t="s">
        <v>4374</v>
      </c>
      <c r="J9506" s="6" t="s">
        <v>5</v>
      </c>
      <c r="K9506" s="7">
        <v>1</v>
      </c>
      <c r="L9506" s="7">
        <f>IFERROR(VLOOKUP(SiscoTable[[#This Row],[Código]],Hoja2!A:B,2,0)*SiscoTable[[#This Row],[Provta(Uns)]],0)</f>
        <v>5.3</v>
      </c>
      <c r="M9506" s="7">
        <v>24</v>
      </c>
      <c r="N9506" s="7">
        <v>0</v>
      </c>
      <c r="O9506" s="7">
        <f>IFERROR(VLOOKUP(SiscoTable[[#This Row],[Código]],Hoja2!A:B,2,0)*SiscoTable[[#This Row],[Stock_actual]],0)</f>
        <v>0</v>
      </c>
      <c r="P9506" s="6" t="s">
        <v>7</v>
      </c>
      <c r="Q9506" s="7">
        <v>1</v>
      </c>
      <c r="R9506" s="7">
        <v>0</v>
      </c>
      <c r="S9506" s="7" t="s">
        <v>11928</v>
      </c>
      <c r="BI9506"/>
      <c r="BJ9506"/>
    </row>
    <row r="9507" spans="2:62" x14ac:dyDescent="0.4">
      <c r="B9507" s="1">
        <v>32698</v>
      </c>
      <c r="C9507" s="6" t="s">
        <v>8</v>
      </c>
      <c r="D9507" s="6" t="s">
        <v>8</v>
      </c>
      <c r="E9507" s="6" t="s">
        <v>3268</v>
      </c>
      <c r="F9507" s="6" t="s">
        <v>7815</v>
      </c>
      <c r="G9507" s="6" t="s">
        <v>7929</v>
      </c>
      <c r="H9507" s="6" t="s">
        <v>3342</v>
      </c>
      <c r="I9507" s="6" t="s">
        <v>8019</v>
      </c>
      <c r="J9507" s="6" t="s">
        <v>5</v>
      </c>
      <c r="K9507" s="7">
        <v>1.5</v>
      </c>
      <c r="L9507" s="7">
        <f>IFERROR(VLOOKUP(SiscoTable[[#This Row],[Código]],Hoja2!A:B,2,0)*SiscoTable[[#This Row],[Provta(Uns)]],0)</f>
        <v>8.25</v>
      </c>
      <c r="M9507" s="7">
        <v>0</v>
      </c>
      <c r="N9507" s="7">
        <v>0</v>
      </c>
      <c r="O9507" s="7">
        <f>IFERROR(VLOOKUP(SiscoTable[[#This Row],[Código]],Hoja2!A:B,2,0)*SiscoTable[[#This Row],[Stock_actual]],0)</f>
        <v>0</v>
      </c>
      <c r="P9507" s="6" t="s">
        <v>7</v>
      </c>
      <c r="Q9507" s="7">
        <v>2</v>
      </c>
      <c r="R9507" s="7">
        <v>3</v>
      </c>
      <c r="S9507" s="7" t="s">
        <v>11928</v>
      </c>
      <c r="BI9507"/>
      <c r="BJ9507"/>
    </row>
    <row r="9508" spans="2:62" x14ac:dyDescent="0.4">
      <c r="B9508" s="1">
        <v>32699</v>
      </c>
      <c r="C9508" s="6" t="s">
        <v>8</v>
      </c>
      <c r="D9508" s="6" t="s">
        <v>8</v>
      </c>
      <c r="E9508" s="6" t="s">
        <v>8482</v>
      </c>
      <c r="F9508" s="6" t="s">
        <v>9030</v>
      </c>
      <c r="G9508" s="6" t="s">
        <v>9112</v>
      </c>
      <c r="H9508" s="6" t="s">
        <v>9124</v>
      </c>
      <c r="I9508" s="6" t="s">
        <v>9173</v>
      </c>
      <c r="J9508" s="6" t="s">
        <v>5</v>
      </c>
      <c r="K9508" s="7">
        <v>5.17</v>
      </c>
      <c r="L9508" s="7">
        <f>IFERROR(VLOOKUP(SiscoTable[[#This Row],[Código]],Hoja2!A:B,2,0)*SiscoTable[[#This Row],[Provta(Uns)]],0)</f>
        <v>25.85</v>
      </c>
      <c r="M9508" s="7">
        <v>0</v>
      </c>
      <c r="N9508" s="7">
        <v>112</v>
      </c>
      <c r="O9508" s="7">
        <f>IFERROR(VLOOKUP(SiscoTable[[#This Row],[Código]],Hoja2!A:B,2,0)*SiscoTable[[#This Row],[Stock_actual]],0)</f>
        <v>560</v>
      </c>
      <c r="P9508" s="6" t="s">
        <v>1241</v>
      </c>
      <c r="Q9508" s="7">
        <v>6</v>
      </c>
      <c r="R9508" s="7">
        <v>0</v>
      </c>
      <c r="S9508" s="7" t="s">
        <v>11926</v>
      </c>
      <c r="BI9508"/>
      <c r="BJ9508"/>
    </row>
    <row r="9509" spans="2:62" x14ac:dyDescent="0.4">
      <c r="B9509" s="1">
        <v>32700</v>
      </c>
      <c r="C9509" s="6" t="s">
        <v>8</v>
      </c>
      <c r="D9509" s="6" t="s">
        <v>8</v>
      </c>
      <c r="E9509" s="6" t="s">
        <v>8482</v>
      </c>
      <c r="F9509" s="6" t="s">
        <v>9030</v>
      </c>
      <c r="G9509" s="6" t="s">
        <v>9112</v>
      </c>
      <c r="H9509" s="6" t="s">
        <v>9124</v>
      </c>
      <c r="I9509" s="6" t="s">
        <v>9126</v>
      </c>
      <c r="J9509" s="6" t="s">
        <v>5</v>
      </c>
      <c r="K9509" s="7">
        <v>1</v>
      </c>
      <c r="L9509" s="7">
        <f>IFERROR(VLOOKUP(SiscoTable[[#This Row],[Código]],Hoja2!A:B,2,0)*SiscoTable[[#This Row],[Provta(Uns)]],0)</f>
        <v>5.9</v>
      </c>
      <c r="M9509" s="7">
        <v>0</v>
      </c>
      <c r="N9509" s="7">
        <v>42</v>
      </c>
      <c r="O9509" s="7">
        <f>IFERROR(VLOOKUP(SiscoTable[[#This Row],[Código]],Hoja2!A:B,2,0)*SiscoTable[[#This Row],[Stock_actual]],0)</f>
        <v>247.8</v>
      </c>
      <c r="P9509" s="6" t="s">
        <v>2025</v>
      </c>
      <c r="Q9509" s="7">
        <v>1</v>
      </c>
      <c r="R9509" s="7">
        <v>0</v>
      </c>
      <c r="S9509" s="7" t="s">
        <v>11926</v>
      </c>
      <c r="BI9509"/>
      <c r="BJ9509"/>
    </row>
    <row r="9510" spans="2:62" x14ac:dyDescent="0.4">
      <c r="B9510" s="1">
        <v>32701</v>
      </c>
      <c r="C9510" s="6" t="s">
        <v>8</v>
      </c>
      <c r="D9510" s="6" t="s">
        <v>8</v>
      </c>
      <c r="E9510" s="6" t="s">
        <v>3268</v>
      </c>
      <c r="F9510" s="6" t="s">
        <v>3269</v>
      </c>
      <c r="G9510" s="6" t="s">
        <v>5543</v>
      </c>
      <c r="H9510" s="6" t="s">
        <v>5445</v>
      </c>
      <c r="I9510" s="6" t="s">
        <v>5556</v>
      </c>
      <c r="J9510" s="6" t="s">
        <v>5</v>
      </c>
      <c r="K9510" s="7">
        <v>0</v>
      </c>
      <c r="L9510" s="7">
        <f>IFERROR(VLOOKUP(SiscoTable[[#This Row],[Código]],Hoja2!A:B,2,0)*SiscoTable[[#This Row],[Provta(Uns)]],0)</f>
        <v>0</v>
      </c>
      <c r="M9510" s="7">
        <v>0</v>
      </c>
      <c r="N9510" s="7">
        <v>20</v>
      </c>
      <c r="O9510" s="7">
        <f>IFERROR(VLOOKUP(SiscoTable[[#This Row],[Código]],Hoja2!A:B,2,0)*SiscoTable[[#This Row],[Stock_actual]],0)</f>
        <v>0</v>
      </c>
      <c r="P9510" s="6" t="s">
        <v>134</v>
      </c>
      <c r="Q9510" s="7">
        <v>0</v>
      </c>
      <c r="R9510" s="7">
        <v>0</v>
      </c>
      <c r="S9510" s="7" t="s">
        <v>11925</v>
      </c>
      <c r="BI9510"/>
      <c r="BJ9510"/>
    </row>
    <row r="9511" spans="2:62" x14ac:dyDescent="0.4">
      <c r="B9511" s="1">
        <v>32702</v>
      </c>
      <c r="C9511" s="6" t="s">
        <v>8</v>
      </c>
      <c r="D9511" s="6" t="s">
        <v>8</v>
      </c>
      <c r="E9511" s="6" t="s">
        <v>3268</v>
      </c>
      <c r="F9511" s="6" t="s">
        <v>7197</v>
      </c>
      <c r="G9511" s="6" t="s">
        <v>7388</v>
      </c>
      <c r="H9511" s="6" t="s">
        <v>7455</v>
      </c>
      <c r="I9511" s="6" t="s">
        <v>7546</v>
      </c>
      <c r="J9511" s="6" t="s">
        <v>5</v>
      </c>
      <c r="K9511" s="7">
        <v>1.83</v>
      </c>
      <c r="L9511" s="7">
        <f>IFERROR(VLOOKUP(SiscoTable[[#This Row],[Código]],Hoja2!A:B,2,0)*SiscoTable[[#This Row],[Provta(Uns)]],0)</f>
        <v>26.718</v>
      </c>
      <c r="M9511" s="7">
        <v>0</v>
      </c>
      <c r="N9511" s="7">
        <v>13</v>
      </c>
      <c r="O9511" s="7">
        <f>IFERROR(VLOOKUP(SiscoTable[[#This Row],[Código]],Hoja2!A:B,2,0)*SiscoTable[[#This Row],[Stock_actual]],0)</f>
        <v>189.79999999999998</v>
      </c>
      <c r="P9511" s="6" t="s">
        <v>3570</v>
      </c>
      <c r="Q9511" s="7">
        <v>2</v>
      </c>
      <c r="R9511" s="7">
        <v>0</v>
      </c>
      <c r="S9511" s="7" t="s">
        <v>11928</v>
      </c>
      <c r="BI9511"/>
      <c r="BJ9511"/>
    </row>
    <row r="9512" spans="2:62" x14ac:dyDescent="0.4">
      <c r="B9512" s="1">
        <v>32703</v>
      </c>
      <c r="C9512" s="6" t="s">
        <v>8</v>
      </c>
      <c r="D9512" s="6" t="s">
        <v>8</v>
      </c>
      <c r="E9512" s="6" t="s">
        <v>3268</v>
      </c>
      <c r="F9512" s="6" t="s">
        <v>7197</v>
      </c>
      <c r="G9512" s="6" t="s">
        <v>7388</v>
      </c>
      <c r="H9512" s="6" t="s">
        <v>7455</v>
      </c>
      <c r="I9512" s="6" t="s">
        <v>7547</v>
      </c>
      <c r="J9512" s="6" t="s">
        <v>5</v>
      </c>
      <c r="K9512" s="7">
        <v>2.17</v>
      </c>
      <c r="L9512" s="7">
        <f>IFERROR(VLOOKUP(SiscoTable[[#This Row],[Código]],Hoja2!A:B,2,0)*SiscoTable[[#This Row],[Provta(Uns)]],0)</f>
        <v>29.294999999999998</v>
      </c>
      <c r="M9512" s="7">
        <v>0</v>
      </c>
      <c r="N9512" s="7">
        <v>11</v>
      </c>
      <c r="O9512" s="7">
        <f>IFERROR(VLOOKUP(SiscoTable[[#This Row],[Código]],Hoja2!A:B,2,0)*SiscoTable[[#This Row],[Stock_actual]],0)</f>
        <v>148.5</v>
      </c>
      <c r="P9512" s="6" t="s">
        <v>4589</v>
      </c>
      <c r="Q9512" s="7">
        <v>2</v>
      </c>
      <c r="R9512" s="7">
        <v>0</v>
      </c>
      <c r="S9512" s="7" t="s">
        <v>11928</v>
      </c>
      <c r="BI9512"/>
      <c r="BJ9512"/>
    </row>
    <row r="9513" spans="2:62" x14ac:dyDescent="0.4">
      <c r="B9513" s="1">
        <v>32704</v>
      </c>
      <c r="C9513" s="6" t="s">
        <v>8</v>
      </c>
      <c r="D9513" s="6" t="s">
        <v>8</v>
      </c>
      <c r="E9513" s="6" t="s">
        <v>3268</v>
      </c>
      <c r="F9513" s="6" t="s">
        <v>7197</v>
      </c>
      <c r="G9513" s="6" t="s">
        <v>7388</v>
      </c>
      <c r="H9513" s="6" t="s">
        <v>7455</v>
      </c>
      <c r="I9513" s="6" t="s">
        <v>7548</v>
      </c>
      <c r="J9513" s="6" t="s">
        <v>5</v>
      </c>
      <c r="K9513" s="7">
        <v>0.83</v>
      </c>
      <c r="L9513" s="7">
        <f>IFERROR(VLOOKUP(SiscoTable[[#This Row],[Código]],Hoja2!A:B,2,0)*SiscoTable[[#This Row],[Provta(Uns)]],0)</f>
        <v>11.205</v>
      </c>
      <c r="M9513" s="7">
        <v>0</v>
      </c>
      <c r="N9513" s="7">
        <v>19</v>
      </c>
      <c r="O9513" s="7">
        <f>IFERROR(VLOOKUP(SiscoTable[[#This Row],[Código]],Hoja2!A:B,2,0)*SiscoTable[[#This Row],[Stock_actual]],0)</f>
        <v>256.5</v>
      </c>
      <c r="P9513" s="6" t="s">
        <v>2732</v>
      </c>
      <c r="Q9513" s="7">
        <v>1</v>
      </c>
      <c r="R9513" s="7">
        <v>0</v>
      </c>
      <c r="S9513" s="7" t="s">
        <v>11928</v>
      </c>
      <c r="BI9513"/>
      <c r="BJ9513"/>
    </row>
    <row r="9514" spans="2:62" x14ac:dyDescent="0.4">
      <c r="B9514" s="1">
        <v>32705</v>
      </c>
      <c r="C9514" s="6" t="s">
        <v>8</v>
      </c>
      <c r="D9514" s="6" t="s">
        <v>8</v>
      </c>
      <c r="E9514" s="6" t="s">
        <v>3268</v>
      </c>
      <c r="F9514" s="6" t="s">
        <v>7197</v>
      </c>
      <c r="G9514" s="6" t="s">
        <v>7388</v>
      </c>
      <c r="H9514" s="6" t="s">
        <v>7455</v>
      </c>
      <c r="I9514" s="6" t="s">
        <v>7549</v>
      </c>
      <c r="J9514" s="6" t="s">
        <v>5</v>
      </c>
      <c r="K9514" s="7">
        <v>0</v>
      </c>
      <c r="L9514" s="7">
        <f>IFERROR(VLOOKUP(SiscoTable[[#This Row],[Código]],Hoja2!A:B,2,0)*SiscoTable[[#This Row],[Provta(Uns)]],0)</f>
        <v>0</v>
      </c>
      <c r="M9514" s="7">
        <v>0</v>
      </c>
      <c r="N9514" s="7">
        <v>24</v>
      </c>
      <c r="O9514" s="7">
        <f>IFERROR(VLOOKUP(SiscoTable[[#This Row],[Código]],Hoja2!A:B,2,0)*SiscoTable[[#This Row],[Stock_actual]],0)</f>
        <v>312</v>
      </c>
      <c r="P9514" s="6" t="s">
        <v>134</v>
      </c>
      <c r="Q9514" s="7">
        <v>0</v>
      </c>
      <c r="R9514" s="7">
        <v>0</v>
      </c>
      <c r="S9514" s="7" t="s">
        <v>11928</v>
      </c>
      <c r="BI9514"/>
      <c r="BJ9514"/>
    </row>
    <row r="9515" spans="2:62" x14ac:dyDescent="0.4">
      <c r="B9515" s="1">
        <v>32706</v>
      </c>
      <c r="C9515" s="6" t="s">
        <v>8</v>
      </c>
      <c r="D9515" s="6" t="s">
        <v>8</v>
      </c>
      <c r="E9515" s="6" t="s">
        <v>3268</v>
      </c>
      <c r="F9515" s="6" t="s">
        <v>7197</v>
      </c>
      <c r="G9515" s="6" t="s">
        <v>7388</v>
      </c>
      <c r="H9515" s="6" t="s">
        <v>7455</v>
      </c>
      <c r="I9515" s="6" t="s">
        <v>7550</v>
      </c>
      <c r="J9515" s="6" t="s">
        <v>5</v>
      </c>
      <c r="K9515" s="7">
        <v>1.67</v>
      </c>
      <c r="L9515" s="7">
        <f>IFERROR(VLOOKUP(SiscoTable[[#This Row],[Código]],Hoja2!A:B,2,0)*SiscoTable[[#This Row],[Provta(Uns)]],0)</f>
        <v>23.38</v>
      </c>
      <c r="M9515" s="7">
        <v>0</v>
      </c>
      <c r="N9515" s="7">
        <v>14</v>
      </c>
      <c r="O9515" s="7">
        <f>IFERROR(VLOOKUP(SiscoTable[[#This Row],[Código]],Hoja2!A:B,2,0)*SiscoTable[[#This Row],[Stock_actual]],0)</f>
        <v>196</v>
      </c>
      <c r="P9515" s="6" t="s">
        <v>5526</v>
      </c>
      <c r="Q9515" s="7">
        <v>2</v>
      </c>
      <c r="R9515" s="7">
        <v>0</v>
      </c>
      <c r="S9515" s="7" t="s">
        <v>11928</v>
      </c>
      <c r="BI9515"/>
      <c r="BJ9515"/>
    </row>
    <row r="9516" spans="2:62" x14ac:dyDescent="0.4">
      <c r="B9516" s="1">
        <v>32707</v>
      </c>
      <c r="C9516" s="6" t="s">
        <v>8</v>
      </c>
      <c r="D9516" s="6" t="s">
        <v>8</v>
      </c>
      <c r="E9516" s="6" t="s">
        <v>3268</v>
      </c>
      <c r="F9516" s="6" t="s">
        <v>7197</v>
      </c>
      <c r="G9516" s="6" t="s">
        <v>7388</v>
      </c>
      <c r="H9516" s="6" t="s">
        <v>7455</v>
      </c>
      <c r="I9516" s="6" t="s">
        <v>7551</v>
      </c>
      <c r="J9516" s="6" t="s">
        <v>5</v>
      </c>
      <c r="K9516" s="7">
        <v>0</v>
      </c>
      <c r="L9516" s="7">
        <f>IFERROR(VLOOKUP(SiscoTable[[#This Row],[Código]],Hoja2!A:B,2,0)*SiscoTable[[#This Row],[Provta(Uns)]],0)</f>
        <v>0</v>
      </c>
      <c r="M9516" s="7">
        <v>0</v>
      </c>
      <c r="N9516" s="7">
        <v>0</v>
      </c>
      <c r="O9516" s="7">
        <f>IFERROR(VLOOKUP(SiscoTable[[#This Row],[Código]],Hoja2!A:B,2,0)*SiscoTable[[#This Row],[Stock_actual]],0)</f>
        <v>0</v>
      </c>
      <c r="P9516" s="6" t="s">
        <v>7</v>
      </c>
      <c r="Q9516" s="7">
        <v>0</v>
      </c>
      <c r="R9516" s="7">
        <v>0</v>
      </c>
      <c r="S9516" s="7" t="s">
        <v>11928</v>
      </c>
      <c r="BI9516"/>
      <c r="BJ9516"/>
    </row>
    <row r="9517" spans="2:62" x14ac:dyDescent="0.4">
      <c r="B9517" s="1">
        <v>32708</v>
      </c>
      <c r="C9517" s="6" t="s">
        <v>8</v>
      </c>
      <c r="D9517" s="6" t="s">
        <v>8</v>
      </c>
      <c r="E9517" s="6" t="s">
        <v>3268</v>
      </c>
      <c r="F9517" s="6" t="s">
        <v>7197</v>
      </c>
      <c r="G9517" s="6" t="s">
        <v>7388</v>
      </c>
      <c r="H9517" s="6" t="s">
        <v>7455</v>
      </c>
      <c r="I9517" s="6" t="s">
        <v>7552</v>
      </c>
      <c r="J9517" s="6" t="s">
        <v>5</v>
      </c>
      <c r="K9517" s="7">
        <v>0.83</v>
      </c>
      <c r="L9517" s="7">
        <f>IFERROR(VLOOKUP(SiscoTable[[#This Row],[Código]],Hoja2!A:B,2,0)*SiscoTable[[#This Row],[Provta(Uns)]],0)</f>
        <v>12.035</v>
      </c>
      <c r="M9517" s="7">
        <v>0</v>
      </c>
      <c r="N9517" s="7">
        <v>19</v>
      </c>
      <c r="O9517" s="7">
        <f>IFERROR(VLOOKUP(SiscoTable[[#This Row],[Código]],Hoja2!A:B,2,0)*SiscoTable[[#This Row],[Stock_actual]],0)</f>
        <v>275.5</v>
      </c>
      <c r="P9517" s="6" t="s">
        <v>2732</v>
      </c>
      <c r="Q9517" s="7">
        <v>1</v>
      </c>
      <c r="R9517" s="7">
        <v>0</v>
      </c>
      <c r="S9517" s="7" t="s">
        <v>11928</v>
      </c>
      <c r="BI9517"/>
      <c r="BJ9517"/>
    </row>
    <row r="9518" spans="2:62" x14ac:dyDescent="0.4">
      <c r="B9518" s="1">
        <v>32709</v>
      </c>
      <c r="C9518" s="6" t="s">
        <v>8</v>
      </c>
      <c r="D9518" s="6" t="s">
        <v>8</v>
      </c>
      <c r="E9518" s="6" t="s">
        <v>3268</v>
      </c>
      <c r="F9518" s="6" t="s">
        <v>3269</v>
      </c>
      <c r="G9518" s="6" t="s">
        <v>5543</v>
      </c>
      <c r="H9518" s="6" t="s">
        <v>5591</v>
      </c>
      <c r="I9518" s="6" t="s">
        <v>5764</v>
      </c>
      <c r="J9518" s="6" t="s">
        <v>5</v>
      </c>
      <c r="K9518" s="7">
        <v>0.17</v>
      </c>
      <c r="L9518" s="7">
        <f>IFERROR(VLOOKUP(SiscoTable[[#This Row],[Código]],Hoja2!A:B,2,0)*SiscoTable[[#This Row],[Provta(Uns)]],0)</f>
        <v>1.1220000000000001</v>
      </c>
      <c r="M9518" s="7">
        <v>0</v>
      </c>
      <c r="N9518" s="7">
        <v>0</v>
      </c>
      <c r="O9518" s="7">
        <f>IFERROR(VLOOKUP(SiscoTable[[#This Row],[Código]],Hoja2!A:B,2,0)*SiscoTable[[#This Row],[Stock_actual]],0)</f>
        <v>0</v>
      </c>
      <c r="P9518" s="6" t="s">
        <v>7</v>
      </c>
      <c r="Q9518" s="7">
        <v>0</v>
      </c>
      <c r="R9518" s="7">
        <v>0</v>
      </c>
      <c r="S9518" s="7" t="s">
        <v>11925</v>
      </c>
      <c r="BI9518"/>
      <c r="BJ9518"/>
    </row>
    <row r="9519" spans="2:62" x14ac:dyDescent="0.4">
      <c r="B9519" s="1">
        <v>32710</v>
      </c>
      <c r="C9519" s="6" t="s">
        <v>8</v>
      </c>
      <c r="D9519" s="6" t="s">
        <v>8</v>
      </c>
      <c r="E9519" s="6" t="s">
        <v>3268</v>
      </c>
      <c r="F9519" s="6" t="s">
        <v>3269</v>
      </c>
      <c r="G9519" s="6" t="s">
        <v>5543</v>
      </c>
      <c r="H9519" s="6" t="s">
        <v>5591</v>
      </c>
      <c r="I9519" s="6" t="s">
        <v>5765</v>
      </c>
      <c r="J9519" s="6" t="s">
        <v>5</v>
      </c>
      <c r="K9519" s="7">
        <v>0.17</v>
      </c>
      <c r="L9519" s="7">
        <f>IFERROR(VLOOKUP(SiscoTable[[#This Row],[Código]],Hoja2!A:B,2,0)*SiscoTable[[#This Row],[Provta(Uns)]],0)</f>
        <v>0.47599999999999998</v>
      </c>
      <c r="M9519" s="7">
        <v>0</v>
      </c>
      <c r="N9519" s="7">
        <v>0</v>
      </c>
      <c r="O9519" s="7">
        <f>IFERROR(VLOOKUP(SiscoTable[[#This Row],[Código]],Hoja2!A:B,2,0)*SiscoTable[[#This Row],[Stock_actual]],0)</f>
        <v>0</v>
      </c>
      <c r="P9519" s="6" t="s">
        <v>7</v>
      </c>
      <c r="Q9519" s="7">
        <v>0</v>
      </c>
      <c r="R9519" s="7">
        <v>0</v>
      </c>
      <c r="S9519" s="7" t="s">
        <v>11925</v>
      </c>
      <c r="BI9519"/>
      <c r="BJ9519"/>
    </row>
    <row r="9520" spans="2:62" x14ac:dyDescent="0.4">
      <c r="B9520" s="1">
        <v>32711</v>
      </c>
      <c r="C9520" s="6" t="s">
        <v>8</v>
      </c>
      <c r="D9520" s="6" t="s">
        <v>8</v>
      </c>
      <c r="E9520" s="6" t="s">
        <v>3268</v>
      </c>
      <c r="F9520" s="6" t="s">
        <v>3269</v>
      </c>
      <c r="G9520" s="6" t="s">
        <v>5543</v>
      </c>
      <c r="H9520" s="6" t="s">
        <v>5591</v>
      </c>
      <c r="I9520" s="6" t="s">
        <v>5766</v>
      </c>
      <c r="J9520" s="6" t="s">
        <v>5</v>
      </c>
      <c r="K9520" s="7">
        <v>0.17</v>
      </c>
      <c r="L9520" s="7">
        <f>IFERROR(VLOOKUP(SiscoTable[[#This Row],[Código]],Hoja2!A:B,2,0)*SiscoTable[[#This Row],[Provta(Uns)]],0)</f>
        <v>0.47599999999999998</v>
      </c>
      <c r="M9520" s="7">
        <v>0</v>
      </c>
      <c r="N9520" s="7">
        <v>0</v>
      </c>
      <c r="O9520" s="7">
        <f>IFERROR(VLOOKUP(SiscoTable[[#This Row],[Código]],Hoja2!A:B,2,0)*SiscoTable[[#This Row],[Stock_actual]],0)</f>
        <v>0</v>
      </c>
      <c r="P9520" s="6" t="s">
        <v>7</v>
      </c>
      <c r="Q9520" s="7">
        <v>0</v>
      </c>
      <c r="R9520" s="7">
        <v>0</v>
      </c>
      <c r="S9520" s="7" t="s">
        <v>11925</v>
      </c>
      <c r="BI9520"/>
      <c r="BJ9520"/>
    </row>
    <row r="9521" spans="2:62" x14ac:dyDescent="0.4">
      <c r="B9521" s="1">
        <v>32712</v>
      </c>
      <c r="C9521" s="6" t="s">
        <v>8</v>
      </c>
      <c r="D9521" s="6" t="s">
        <v>8</v>
      </c>
      <c r="E9521" s="6" t="s">
        <v>469</v>
      </c>
      <c r="F9521" s="6" t="s">
        <v>668</v>
      </c>
      <c r="G9521" s="6" t="s">
        <v>865</v>
      </c>
      <c r="H9521" s="6" t="s">
        <v>675</v>
      </c>
      <c r="I9521" s="6" t="s">
        <v>930</v>
      </c>
      <c r="J9521" s="6" t="s">
        <v>5</v>
      </c>
      <c r="K9521" s="7">
        <v>0</v>
      </c>
      <c r="L9521" s="34">
        <f>IFERROR(VLOOKUP(SiscoTable[[#This Row],[Código]],Hoja2!A:B,2,0)*SiscoTable[[#This Row],[Provta(Uns)]],0)</f>
        <v>0</v>
      </c>
      <c r="M9521" s="7">
        <v>0</v>
      </c>
      <c r="N9521" s="7">
        <v>100</v>
      </c>
      <c r="O9521" s="34">
        <f>IFERROR(VLOOKUP(SiscoTable[[#This Row],[Código]],Hoja2!A:B,2,0)*SiscoTable[[#This Row],[Stock_actual]],0)</f>
        <v>580</v>
      </c>
      <c r="P9521" s="6" t="s">
        <v>134</v>
      </c>
      <c r="Q9521" s="7">
        <v>0</v>
      </c>
      <c r="R9521" s="7">
        <v>0</v>
      </c>
      <c r="S9521" s="7" t="s">
        <v>11924</v>
      </c>
      <c r="BI9521"/>
      <c r="BJ9521"/>
    </row>
    <row r="9522" spans="2:62" x14ac:dyDescent="0.4">
      <c r="B9522" s="1">
        <v>32713</v>
      </c>
      <c r="C9522" s="6" t="s">
        <v>8</v>
      </c>
      <c r="D9522" s="6" t="s">
        <v>8</v>
      </c>
      <c r="E9522" s="6" t="s">
        <v>3268</v>
      </c>
      <c r="F9522" s="6" t="s">
        <v>7197</v>
      </c>
      <c r="G9522" s="6" t="s">
        <v>7554</v>
      </c>
      <c r="H9522" s="6" t="s">
        <v>7662</v>
      </c>
      <c r="I9522" s="6" t="s">
        <v>7790</v>
      </c>
      <c r="J9522" s="6" t="s">
        <v>5</v>
      </c>
      <c r="K9522" s="7">
        <v>4.5</v>
      </c>
      <c r="L9522" s="7">
        <f>IFERROR(VLOOKUP(SiscoTable[[#This Row],[Código]],Hoja2!A:B,2,0)*SiscoTable[[#This Row],[Provta(Uns)]],0)</f>
        <v>23.849999999999998</v>
      </c>
      <c r="M9522" s="7">
        <v>0</v>
      </c>
      <c r="N9522" s="7">
        <v>3</v>
      </c>
      <c r="O9522" s="7">
        <f>IFERROR(VLOOKUP(SiscoTable[[#This Row],[Código]],Hoja2!A:B,2,0)*SiscoTable[[#This Row],[Stock_actual]],0)</f>
        <v>15.899999999999999</v>
      </c>
      <c r="P9522" s="6" t="s">
        <v>218</v>
      </c>
      <c r="Q9522" s="7">
        <v>5</v>
      </c>
      <c r="R9522" s="7">
        <v>9</v>
      </c>
      <c r="S9522" s="7" t="s">
        <v>11928</v>
      </c>
      <c r="BI9522"/>
      <c r="BJ9522"/>
    </row>
    <row r="9523" spans="2:62" x14ac:dyDescent="0.4">
      <c r="B9523" s="1">
        <v>32714</v>
      </c>
      <c r="C9523" s="6" t="s">
        <v>8</v>
      </c>
      <c r="D9523" s="6" t="s">
        <v>8</v>
      </c>
      <c r="E9523" s="6" t="s">
        <v>469</v>
      </c>
      <c r="F9523" s="6" t="s">
        <v>668</v>
      </c>
      <c r="G9523" s="6" t="s">
        <v>778</v>
      </c>
      <c r="H9523" s="6" t="s">
        <v>675</v>
      </c>
      <c r="I9523" s="6" t="s">
        <v>791</v>
      </c>
      <c r="J9523" s="6" t="s">
        <v>5</v>
      </c>
      <c r="K9523" s="7">
        <v>5.33</v>
      </c>
      <c r="L9523" s="34">
        <f>IFERROR(VLOOKUP(SiscoTable[[#This Row],[Código]],Hoja2!A:B,2,0)*SiscoTable[[#This Row],[Provta(Uns)]],0)</f>
        <v>15.99</v>
      </c>
      <c r="M9523" s="7">
        <v>0</v>
      </c>
      <c r="N9523" s="7">
        <v>151</v>
      </c>
      <c r="O9523" s="34">
        <f>IFERROR(VLOOKUP(SiscoTable[[#This Row],[Código]],Hoja2!A:B,2,0)*SiscoTable[[#This Row],[Stock_actual]],0)</f>
        <v>453</v>
      </c>
      <c r="P9523" s="6" t="s">
        <v>792</v>
      </c>
      <c r="Q9523" s="7">
        <v>6</v>
      </c>
      <c r="R9523" s="7">
        <v>0</v>
      </c>
      <c r="S9523" s="7" t="s">
        <v>11924</v>
      </c>
      <c r="BI9523"/>
      <c r="BJ9523"/>
    </row>
    <row r="9524" spans="2:62" x14ac:dyDescent="0.4">
      <c r="B9524" s="1">
        <v>32715</v>
      </c>
      <c r="C9524" s="6" t="s">
        <v>8</v>
      </c>
      <c r="D9524" s="6" t="s">
        <v>8</v>
      </c>
      <c r="E9524" s="6" t="s">
        <v>469</v>
      </c>
      <c r="F9524" s="6" t="s">
        <v>1050</v>
      </c>
      <c r="G9524" s="6" t="s">
        <v>1309</v>
      </c>
      <c r="H9524" s="6" t="s">
        <v>1053</v>
      </c>
      <c r="I9524" s="6" t="s">
        <v>1522</v>
      </c>
      <c r="J9524" s="6" t="s">
        <v>5</v>
      </c>
      <c r="K9524" s="7">
        <v>0</v>
      </c>
      <c r="L9524" s="7">
        <f>IFERROR(VLOOKUP(SiscoTable[[#This Row],[Código]],Hoja2!A:B,2,0)*SiscoTable[[#This Row],[Provta(Uns)]],0)</f>
        <v>0</v>
      </c>
      <c r="M9524" s="7">
        <v>0</v>
      </c>
      <c r="N9524" s="7">
        <v>0</v>
      </c>
      <c r="O9524" s="7">
        <f>IFERROR(VLOOKUP(SiscoTable[[#This Row],[Código]],Hoja2!A:B,2,0)*SiscoTable[[#This Row],[Stock_actual]],0)</f>
        <v>0</v>
      </c>
      <c r="P9524" s="6" t="s">
        <v>7</v>
      </c>
      <c r="Q9524" s="7">
        <v>0</v>
      </c>
      <c r="R9524" s="7">
        <v>0</v>
      </c>
      <c r="S9524" s="7" t="s">
        <v>11927</v>
      </c>
      <c r="BI9524"/>
      <c r="BJ9524"/>
    </row>
    <row r="9525" spans="2:62" x14ac:dyDescent="0.4">
      <c r="B9525" s="1">
        <v>32716</v>
      </c>
      <c r="C9525" s="6" t="s">
        <v>8</v>
      </c>
      <c r="D9525" s="6" t="s">
        <v>8</v>
      </c>
      <c r="E9525" s="6" t="s">
        <v>469</v>
      </c>
      <c r="F9525" s="6" t="s">
        <v>1050</v>
      </c>
      <c r="G9525" s="6" t="s">
        <v>1309</v>
      </c>
      <c r="H9525" s="6" t="s">
        <v>1053</v>
      </c>
      <c r="I9525" s="6" t="s">
        <v>1523</v>
      </c>
      <c r="J9525" s="6" t="s">
        <v>5</v>
      </c>
      <c r="K9525" s="7">
        <v>0</v>
      </c>
      <c r="L9525" s="7">
        <f>IFERROR(VLOOKUP(SiscoTable[[#This Row],[Código]],Hoja2!A:B,2,0)*SiscoTable[[#This Row],[Provta(Uns)]],0)</f>
        <v>0</v>
      </c>
      <c r="M9525" s="7">
        <v>0</v>
      </c>
      <c r="N9525" s="7">
        <v>0</v>
      </c>
      <c r="O9525" s="7">
        <f>IFERROR(VLOOKUP(SiscoTable[[#This Row],[Código]],Hoja2!A:B,2,0)*SiscoTable[[#This Row],[Stock_actual]],0)</f>
        <v>0</v>
      </c>
      <c r="P9525" s="6" t="s">
        <v>7</v>
      </c>
      <c r="Q9525" s="7">
        <v>0</v>
      </c>
      <c r="R9525" s="7">
        <v>0</v>
      </c>
      <c r="S9525" s="7" t="s">
        <v>11927</v>
      </c>
      <c r="BI9525"/>
      <c r="BJ9525"/>
    </row>
    <row r="9526" spans="2:62" x14ac:dyDescent="0.4">
      <c r="B9526" s="1">
        <v>32717</v>
      </c>
      <c r="C9526" s="6" t="s">
        <v>8</v>
      </c>
      <c r="D9526" s="6" t="s">
        <v>8</v>
      </c>
      <c r="E9526" s="6" t="s">
        <v>3268</v>
      </c>
      <c r="F9526" s="6" t="s">
        <v>8283</v>
      </c>
      <c r="G9526" s="6" t="s">
        <v>8321</v>
      </c>
      <c r="H9526" s="6" t="s">
        <v>1053</v>
      </c>
      <c r="I9526" s="6" t="s">
        <v>8425</v>
      </c>
      <c r="J9526" s="6" t="s">
        <v>5</v>
      </c>
      <c r="K9526" s="7">
        <v>0</v>
      </c>
      <c r="L9526" s="7">
        <f>IFERROR(VLOOKUP(SiscoTable[[#This Row],[Código]],Hoja2!A:B,2,0)*SiscoTable[[#This Row],[Provta(Uns)]],0)</f>
        <v>0</v>
      </c>
      <c r="M9526" s="7">
        <v>0</v>
      </c>
      <c r="N9526" s="7">
        <v>0</v>
      </c>
      <c r="O9526" s="7">
        <f>IFERROR(VLOOKUP(SiscoTable[[#This Row],[Código]],Hoja2!A:B,2,0)*SiscoTable[[#This Row],[Stock_actual]],0)</f>
        <v>0</v>
      </c>
      <c r="P9526" s="6" t="s">
        <v>7</v>
      </c>
      <c r="Q9526" s="7">
        <v>0</v>
      </c>
      <c r="R9526" s="7">
        <v>0</v>
      </c>
      <c r="S9526" s="7" t="s">
        <v>11928</v>
      </c>
      <c r="BI9526"/>
      <c r="BJ9526"/>
    </row>
    <row r="9527" spans="2:62" x14ac:dyDescent="0.4">
      <c r="B9527" s="1">
        <v>32718</v>
      </c>
      <c r="C9527" s="6" t="s">
        <v>8</v>
      </c>
      <c r="D9527" s="6" t="s">
        <v>8</v>
      </c>
      <c r="E9527" s="6" t="s">
        <v>3268</v>
      </c>
      <c r="F9527" s="6" t="s">
        <v>8283</v>
      </c>
      <c r="G9527" s="6" t="s">
        <v>8321</v>
      </c>
      <c r="H9527" s="6" t="s">
        <v>1053</v>
      </c>
      <c r="I9527" s="6" t="s">
        <v>8426</v>
      </c>
      <c r="J9527" s="6" t="s">
        <v>5</v>
      </c>
      <c r="K9527" s="7">
        <v>0</v>
      </c>
      <c r="L9527" s="7">
        <f>IFERROR(VLOOKUP(SiscoTable[[#This Row],[Código]],Hoja2!A:B,2,0)*SiscoTable[[#This Row],[Provta(Uns)]],0)</f>
        <v>0</v>
      </c>
      <c r="M9527" s="7">
        <v>0</v>
      </c>
      <c r="N9527" s="7">
        <v>0</v>
      </c>
      <c r="O9527" s="7">
        <f>IFERROR(VLOOKUP(SiscoTable[[#This Row],[Código]],Hoja2!A:B,2,0)*SiscoTable[[#This Row],[Stock_actual]],0)</f>
        <v>0</v>
      </c>
      <c r="P9527" s="6" t="s">
        <v>7</v>
      </c>
      <c r="Q9527" s="7">
        <v>0</v>
      </c>
      <c r="R9527" s="7">
        <v>0</v>
      </c>
      <c r="S9527" s="7" t="s">
        <v>11928</v>
      </c>
      <c r="BI9527"/>
      <c r="BJ9527"/>
    </row>
    <row r="9528" spans="2:62" x14ac:dyDescent="0.4">
      <c r="B9528" s="1">
        <v>32719</v>
      </c>
      <c r="C9528" s="6" t="s">
        <v>8</v>
      </c>
      <c r="D9528" s="6" t="s">
        <v>8</v>
      </c>
      <c r="E9528" s="6" t="s">
        <v>469</v>
      </c>
      <c r="F9528" s="6" t="s">
        <v>1050</v>
      </c>
      <c r="G9528" s="6" t="s">
        <v>1128</v>
      </c>
      <c r="H9528" s="6" t="s">
        <v>1053</v>
      </c>
      <c r="I9528" s="6" t="s">
        <v>1253</v>
      </c>
      <c r="J9528" s="6" t="s">
        <v>5</v>
      </c>
      <c r="K9528" s="7">
        <v>0</v>
      </c>
      <c r="L9528" s="7">
        <f>IFERROR(VLOOKUP(SiscoTable[[#This Row],[Código]],Hoja2!A:B,2,0)*SiscoTable[[#This Row],[Provta(Uns)]],0)</f>
        <v>0</v>
      </c>
      <c r="M9528" s="7">
        <v>0</v>
      </c>
      <c r="N9528" s="7">
        <v>0</v>
      </c>
      <c r="O9528" s="7">
        <f>IFERROR(VLOOKUP(SiscoTable[[#This Row],[Código]],Hoja2!A:B,2,0)*SiscoTable[[#This Row],[Stock_actual]],0)</f>
        <v>0</v>
      </c>
      <c r="P9528" s="6" t="s">
        <v>7</v>
      </c>
      <c r="Q9528" s="7">
        <v>0</v>
      </c>
      <c r="R9528" s="7">
        <v>0</v>
      </c>
      <c r="S9528" s="7" t="s">
        <v>11927</v>
      </c>
      <c r="BI9528"/>
      <c r="BJ9528"/>
    </row>
    <row r="9529" spans="2:62" x14ac:dyDescent="0.4">
      <c r="B9529" s="1">
        <v>32720</v>
      </c>
      <c r="C9529" s="6" t="s">
        <v>30</v>
      </c>
      <c r="D9529" s="6" t="s">
        <v>8</v>
      </c>
      <c r="E9529" s="6" t="s">
        <v>3268</v>
      </c>
      <c r="F9529" s="6" t="s">
        <v>7197</v>
      </c>
      <c r="G9529" s="6" t="s">
        <v>7198</v>
      </c>
      <c r="H9529" s="6" t="s">
        <v>5293</v>
      </c>
      <c r="I9529" s="6" t="s">
        <v>7261</v>
      </c>
      <c r="J9529" s="6" t="s">
        <v>5</v>
      </c>
      <c r="K9529" s="7">
        <v>13.67</v>
      </c>
      <c r="L9529" s="7">
        <f>IFERROR(VLOOKUP(SiscoTable[[#This Row],[Código]],Hoja2!A:B,2,0)*SiscoTable[[#This Row],[Provta(Uns)]],0)</f>
        <v>149.00300000000001</v>
      </c>
      <c r="M9529" s="7">
        <v>0</v>
      </c>
      <c r="N9529" s="7">
        <v>-82</v>
      </c>
      <c r="O9529" s="7">
        <f>IFERROR(VLOOKUP(SiscoTable[[#This Row],[Código]],Hoja2!A:B,2,0)*SiscoTable[[#This Row],[Stock_actual]],0)</f>
        <v>-893.80000000000007</v>
      </c>
      <c r="P9529" s="6" t="s">
        <v>7</v>
      </c>
      <c r="Q9529" s="7">
        <v>15</v>
      </c>
      <c r="R9529" s="7">
        <v>27.6</v>
      </c>
      <c r="S9529" s="7" t="s">
        <v>11928</v>
      </c>
      <c r="BI9529"/>
      <c r="BJ9529"/>
    </row>
    <row r="9530" spans="2:62" x14ac:dyDescent="0.4">
      <c r="B9530" s="1">
        <v>32721</v>
      </c>
      <c r="C9530" s="6" t="s">
        <v>8</v>
      </c>
      <c r="D9530" s="6" t="s">
        <v>8</v>
      </c>
      <c r="E9530" s="6" t="s">
        <v>3268</v>
      </c>
      <c r="F9530" s="6" t="s">
        <v>7197</v>
      </c>
      <c r="G9530" s="6" t="s">
        <v>7554</v>
      </c>
      <c r="H9530" s="6" t="s">
        <v>7662</v>
      </c>
      <c r="I9530" s="6" t="s">
        <v>7791</v>
      </c>
      <c r="J9530" s="6" t="s">
        <v>5</v>
      </c>
      <c r="K9530" s="7">
        <v>0</v>
      </c>
      <c r="L9530" s="7">
        <f>IFERROR(VLOOKUP(SiscoTable[[#This Row],[Código]],Hoja2!A:B,2,0)*SiscoTable[[#This Row],[Provta(Uns)]],0)</f>
        <v>0</v>
      </c>
      <c r="M9530" s="7">
        <v>0</v>
      </c>
      <c r="N9530" s="7">
        <v>0</v>
      </c>
      <c r="O9530" s="7">
        <f>IFERROR(VLOOKUP(SiscoTable[[#This Row],[Código]],Hoja2!A:B,2,0)*SiscoTable[[#This Row],[Stock_actual]],0)</f>
        <v>0</v>
      </c>
      <c r="P9530" s="6" t="s">
        <v>7</v>
      </c>
      <c r="Q9530" s="7">
        <v>0</v>
      </c>
      <c r="R9530" s="7">
        <v>0</v>
      </c>
      <c r="S9530" s="7" t="s">
        <v>11928</v>
      </c>
      <c r="BI9530"/>
      <c r="BJ9530"/>
    </row>
    <row r="9531" spans="2:62" x14ac:dyDescent="0.4">
      <c r="B9531" s="1">
        <v>32722</v>
      </c>
      <c r="C9531" s="6" t="s">
        <v>8</v>
      </c>
      <c r="D9531" s="6" t="s">
        <v>8</v>
      </c>
      <c r="E9531" s="6" t="s">
        <v>469</v>
      </c>
      <c r="F9531" s="6" t="s">
        <v>1050</v>
      </c>
      <c r="G9531" s="6" t="s">
        <v>1309</v>
      </c>
      <c r="H9531" s="6" t="s">
        <v>1053</v>
      </c>
      <c r="I9531" s="6" t="s">
        <v>1524</v>
      </c>
      <c r="J9531" s="6" t="s">
        <v>5</v>
      </c>
      <c r="K9531" s="7">
        <v>4.5</v>
      </c>
      <c r="L9531" s="7">
        <f>IFERROR(VLOOKUP(SiscoTable[[#This Row],[Código]],Hoja2!A:B,2,0)*SiscoTable[[#This Row],[Provta(Uns)]],0)</f>
        <v>9.9</v>
      </c>
      <c r="M9531" s="7">
        <v>0</v>
      </c>
      <c r="N9531" s="7">
        <v>33</v>
      </c>
      <c r="O9531" s="7">
        <f>IFERROR(VLOOKUP(SiscoTable[[#This Row],[Código]],Hoja2!A:B,2,0)*SiscoTable[[#This Row],[Stock_actual]],0)</f>
        <v>72.600000000000009</v>
      </c>
      <c r="P9531" s="6" t="s">
        <v>1016</v>
      </c>
      <c r="Q9531" s="7">
        <v>5</v>
      </c>
      <c r="R9531" s="7">
        <v>0</v>
      </c>
      <c r="S9531" s="7" t="s">
        <v>11927</v>
      </c>
      <c r="BI9531"/>
      <c r="BJ9531"/>
    </row>
    <row r="9532" spans="2:62" x14ac:dyDescent="0.4">
      <c r="B9532" s="1">
        <v>32723</v>
      </c>
      <c r="C9532" s="6" t="s">
        <v>30</v>
      </c>
      <c r="D9532" s="6" t="s">
        <v>30</v>
      </c>
      <c r="E9532" s="6" t="s">
        <v>469</v>
      </c>
      <c r="F9532" s="6" t="s">
        <v>1050</v>
      </c>
      <c r="G9532" s="6" t="s">
        <v>1309</v>
      </c>
      <c r="H9532" s="6" t="s">
        <v>1053</v>
      </c>
      <c r="I9532" s="6" t="s">
        <v>1452</v>
      </c>
      <c r="J9532" s="6" t="s">
        <v>5</v>
      </c>
      <c r="K9532" s="7">
        <v>11.67</v>
      </c>
      <c r="L9532" s="7">
        <f>IFERROR(VLOOKUP(SiscoTable[[#This Row],[Código]],Hoja2!A:B,2,0)*SiscoTable[[#This Row],[Provta(Uns)]],0)</f>
        <v>91.025999999999996</v>
      </c>
      <c r="M9532" s="7">
        <v>0</v>
      </c>
      <c r="N9532" s="7">
        <v>86</v>
      </c>
      <c r="O9532" s="7">
        <f>IFERROR(VLOOKUP(SiscoTable[[#This Row],[Código]],Hoja2!A:B,2,0)*SiscoTable[[#This Row],[Stock_actual]],0)</f>
        <v>670.8</v>
      </c>
      <c r="P9532" s="6" t="s">
        <v>1453</v>
      </c>
      <c r="Q9532" s="7">
        <v>13</v>
      </c>
      <c r="R9532" s="7">
        <v>0</v>
      </c>
      <c r="S9532" s="7" t="s">
        <v>11927</v>
      </c>
      <c r="BI9532"/>
      <c r="BJ9532"/>
    </row>
    <row r="9533" spans="2:62" x14ac:dyDescent="0.4">
      <c r="B9533" s="1">
        <v>32724</v>
      </c>
      <c r="C9533" s="6" t="s">
        <v>8</v>
      </c>
      <c r="D9533" s="6" t="s">
        <v>8</v>
      </c>
      <c r="E9533" s="6" t="s">
        <v>469</v>
      </c>
      <c r="F9533" s="6" t="s">
        <v>1050</v>
      </c>
      <c r="G9533" s="6" t="s">
        <v>1309</v>
      </c>
      <c r="H9533" s="6" t="s">
        <v>1053</v>
      </c>
      <c r="I9533" s="6" t="s">
        <v>1525</v>
      </c>
      <c r="J9533" s="6" t="s">
        <v>5</v>
      </c>
      <c r="K9533" s="7">
        <v>3.5</v>
      </c>
      <c r="L9533" s="7">
        <f>IFERROR(VLOOKUP(SiscoTable[[#This Row],[Código]],Hoja2!A:B,2,0)*SiscoTable[[#This Row],[Provta(Uns)]],0)</f>
        <v>45.15</v>
      </c>
      <c r="M9533" s="7">
        <v>0</v>
      </c>
      <c r="N9533" s="7">
        <v>3</v>
      </c>
      <c r="O9533" s="7">
        <f>IFERROR(VLOOKUP(SiscoTable[[#This Row],[Código]],Hoja2!A:B,2,0)*SiscoTable[[#This Row],[Stock_actual]],0)</f>
        <v>38.700000000000003</v>
      </c>
      <c r="P9533" s="6" t="s">
        <v>812</v>
      </c>
      <c r="Q9533" s="7">
        <v>4</v>
      </c>
      <c r="R9533" s="7">
        <v>7.1999999999999993</v>
      </c>
      <c r="S9533" s="7" t="s">
        <v>11927</v>
      </c>
      <c r="BI9533"/>
      <c r="BJ9533"/>
    </row>
    <row r="9534" spans="2:62" x14ac:dyDescent="0.4">
      <c r="B9534" s="1">
        <v>32725</v>
      </c>
      <c r="C9534" s="6" t="s">
        <v>8</v>
      </c>
      <c r="D9534" s="6" t="s">
        <v>8</v>
      </c>
      <c r="E9534" s="6" t="s">
        <v>3268</v>
      </c>
      <c r="F9534" s="6" t="s">
        <v>8283</v>
      </c>
      <c r="G9534" s="6" t="s">
        <v>8321</v>
      </c>
      <c r="H9534" s="6" t="s">
        <v>1053</v>
      </c>
      <c r="I9534" s="6" t="s">
        <v>8427</v>
      </c>
      <c r="J9534" s="6" t="s">
        <v>5</v>
      </c>
      <c r="K9534" s="7">
        <v>9.67</v>
      </c>
      <c r="L9534" s="7">
        <f>IFERROR(VLOOKUP(SiscoTable[[#This Row],[Código]],Hoja2!A:B,2,0)*SiscoTable[[#This Row],[Provta(Uns)]],0)</f>
        <v>48.35</v>
      </c>
      <c r="M9534" s="7">
        <v>0</v>
      </c>
      <c r="N9534" s="7">
        <v>62</v>
      </c>
      <c r="O9534" s="7">
        <f>IFERROR(VLOOKUP(SiscoTable[[#This Row],[Código]],Hoja2!A:B,2,0)*SiscoTable[[#This Row],[Stock_actual]],0)</f>
        <v>310</v>
      </c>
      <c r="P9534" s="6" t="s">
        <v>8428</v>
      </c>
      <c r="Q9534" s="7">
        <v>11</v>
      </c>
      <c r="R9534" s="7">
        <v>0</v>
      </c>
      <c r="S9534" s="7" t="s">
        <v>11928</v>
      </c>
      <c r="BI9534"/>
      <c r="BJ9534"/>
    </row>
    <row r="9535" spans="2:62" x14ac:dyDescent="0.4">
      <c r="B9535" s="1">
        <v>32726</v>
      </c>
      <c r="C9535" s="6" t="s">
        <v>8</v>
      </c>
      <c r="D9535" s="6" t="s">
        <v>8</v>
      </c>
      <c r="E9535" s="6" t="s">
        <v>8482</v>
      </c>
      <c r="F9535" s="6" t="s">
        <v>1736</v>
      </c>
      <c r="G9535" s="6" t="s">
        <v>10362</v>
      </c>
      <c r="H9535" s="6" t="s">
        <v>9322</v>
      </c>
      <c r="I9535" s="6" t="s">
        <v>10560</v>
      </c>
      <c r="J9535" s="6" t="s">
        <v>5</v>
      </c>
      <c r="K9535" s="7">
        <v>0.33</v>
      </c>
      <c r="L9535" s="7">
        <f>IFERROR(VLOOKUP(SiscoTable[[#This Row],[Código]],Hoja2!A:B,2,0)*SiscoTable[[#This Row],[Provta(Uns)]],0)</f>
        <v>1.4850000000000001</v>
      </c>
      <c r="M9535" s="7">
        <v>0</v>
      </c>
      <c r="N9535" s="7">
        <v>32</v>
      </c>
      <c r="O9535" s="7">
        <f>IFERROR(VLOOKUP(SiscoTable[[#This Row],[Código]],Hoja2!A:B,2,0)*SiscoTable[[#This Row],[Stock_actual]],0)</f>
        <v>144</v>
      </c>
      <c r="P9535" s="6" t="s">
        <v>10561</v>
      </c>
      <c r="Q9535" s="7">
        <v>0</v>
      </c>
      <c r="R9535" s="7">
        <v>0</v>
      </c>
      <c r="S9535" s="7" t="s">
        <v>11926</v>
      </c>
      <c r="BI9535"/>
      <c r="BJ9535"/>
    </row>
    <row r="9536" spans="2:62" x14ac:dyDescent="0.4">
      <c r="B9536" s="1">
        <v>32727</v>
      </c>
      <c r="C9536" s="6" t="s">
        <v>8</v>
      </c>
      <c r="D9536" s="6" t="s">
        <v>8</v>
      </c>
      <c r="E9536" s="6" t="s">
        <v>8482</v>
      </c>
      <c r="F9536" s="6" t="s">
        <v>9030</v>
      </c>
      <c r="G9536" s="6" t="s">
        <v>9299</v>
      </c>
      <c r="H9536" s="6" t="s">
        <v>9306</v>
      </c>
      <c r="I9536" s="6" t="s">
        <v>9619</v>
      </c>
      <c r="J9536" s="6" t="s">
        <v>5</v>
      </c>
      <c r="K9536" s="7">
        <v>0.17</v>
      </c>
      <c r="L9536" s="7">
        <f>IFERROR(VLOOKUP(SiscoTable[[#This Row],[Código]],Hoja2!A:B,2,0)*SiscoTable[[#This Row],[Provta(Uns)]],0)</f>
        <v>5.9329999999999998</v>
      </c>
      <c r="M9536" s="7">
        <v>0</v>
      </c>
      <c r="N9536" s="7">
        <v>11</v>
      </c>
      <c r="O9536" s="7">
        <f>IFERROR(VLOOKUP(SiscoTable[[#This Row],[Código]],Hoja2!A:B,2,0)*SiscoTable[[#This Row],[Stock_actual]],0)</f>
        <v>383.9</v>
      </c>
      <c r="P9536" s="6" t="s">
        <v>2040</v>
      </c>
      <c r="Q9536" s="7">
        <v>0</v>
      </c>
      <c r="R9536" s="7">
        <v>0</v>
      </c>
      <c r="S9536" s="7" t="s">
        <v>11926</v>
      </c>
      <c r="BI9536"/>
      <c r="BJ9536"/>
    </row>
    <row r="9537" spans="2:62" x14ac:dyDescent="0.4">
      <c r="B9537" s="1">
        <v>32728</v>
      </c>
      <c r="C9537" s="6" t="s">
        <v>8</v>
      </c>
      <c r="D9537" s="6" t="s">
        <v>8</v>
      </c>
      <c r="E9537" s="6" t="s">
        <v>469</v>
      </c>
      <c r="F9537" s="6" t="s">
        <v>1050</v>
      </c>
      <c r="G9537" s="6" t="s">
        <v>1309</v>
      </c>
      <c r="H9537" s="6" t="s">
        <v>1377</v>
      </c>
      <c r="I9537" s="6" t="s">
        <v>1526</v>
      </c>
      <c r="J9537" s="6" t="s">
        <v>5</v>
      </c>
      <c r="K9537" s="7">
        <v>1.17</v>
      </c>
      <c r="L9537" s="7">
        <f>IFERROR(VLOOKUP(SiscoTable[[#This Row],[Código]],Hoja2!A:B,2,0)*SiscoTable[[#This Row],[Provta(Uns)]],0)</f>
        <v>6.4349999999999996</v>
      </c>
      <c r="M9537" s="7">
        <v>0</v>
      </c>
      <c r="N9537" s="7">
        <v>17</v>
      </c>
      <c r="O9537" s="7">
        <f>IFERROR(VLOOKUP(SiscoTable[[#This Row],[Código]],Hoja2!A:B,2,0)*SiscoTable[[#This Row],[Stock_actual]],0)</f>
        <v>93.5</v>
      </c>
      <c r="P9537" s="6" t="s">
        <v>1133</v>
      </c>
      <c r="Q9537" s="7">
        <v>1</v>
      </c>
      <c r="R9537" s="7">
        <v>0</v>
      </c>
      <c r="S9537" s="7" t="s">
        <v>11927</v>
      </c>
      <c r="BI9537"/>
      <c r="BJ9537"/>
    </row>
    <row r="9538" spans="2:62" x14ac:dyDescent="0.4">
      <c r="B9538" s="1">
        <v>32729</v>
      </c>
      <c r="C9538" s="6" t="s">
        <v>8</v>
      </c>
      <c r="D9538" s="6" t="s">
        <v>8</v>
      </c>
      <c r="E9538" s="6" t="s">
        <v>8482</v>
      </c>
      <c r="F9538" s="6" t="s">
        <v>10720</v>
      </c>
      <c r="G9538" s="6" t="s">
        <v>10957</v>
      </c>
      <c r="H9538" s="6" t="s">
        <v>10971</v>
      </c>
      <c r="I9538" s="6" t="s">
        <v>10977</v>
      </c>
      <c r="J9538" s="6" t="s">
        <v>5</v>
      </c>
      <c r="K9538" s="7">
        <v>0.83</v>
      </c>
      <c r="L9538" s="7">
        <f>IFERROR(VLOOKUP(SiscoTable[[#This Row],[Código]],Hoja2!A:B,2,0)*SiscoTable[[#This Row],[Provta(Uns)]],0)</f>
        <v>4.4820000000000002</v>
      </c>
      <c r="M9538" s="7">
        <v>12</v>
      </c>
      <c r="N9538" s="7">
        <v>7</v>
      </c>
      <c r="O9538" s="7">
        <f>IFERROR(VLOOKUP(SiscoTable[[#This Row],[Código]],Hoja2!A:B,2,0)*SiscoTable[[#This Row],[Stock_actual]],0)</f>
        <v>37.800000000000004</v>
      </c>
      <c r="P9538" s="6" t="s">
        <v>1940</v>
      </c>
      <c r="Q9538" s="7">
        <v>1</v>
      </c>
      <c r="R9538" s="7">
        <v>0</v>
      </c>
      <c r="S9538" s="7" t="s">
        <v>11926</v>
      </c>
      <c r="BI9538"/>
      <c r="BJ9538"/>
    </row>
    <row r="9539" spans="2:62" x14ac:dyDescent="0.4">
      <c r="B9539" s="1">
        <v>32730</v>
      </c>
      <c r="C9539" s="6" t="s">
        <v>8</v>
      </c>
      <c r="D9539" s="6" t="s">
        <v>8</v>
      </c>
      <c r="E9539" s="6" t="s">
        <v>8482</v>
      </c>
      <c r="F9539" s="6" t="s">
        <v>10720</v>
      </c>
      <c r="G9539" s="6" t="s">
        <v>10957</v>
      </c>
      <c r="H9539" s="6" t="s">
        <v>10971</v>
      </c>
      <c r="I9539" s="6" t="s">
        <v>10978</v>
      </c>
      <c r="J9539" s="6" t="s">
        <v>5</v>
      </c>
      <c r="K9539" s="7">
        <v>0.5</v>
      </c>
      <c r="L9539" s="7">
        <f>IFERROR(VLOOKUP(SiscoTable[[#This Row],[Código]],Hoja2!A:B,2,0)*SiscoTable[[#This Row],[Provta(Uns)]],0)</f>
        <v>2.4500000000000002</v>
      </c>
      <c r="M9539" s="7">
        <v>6</v>
      </c>
      <c r="N9539" s="7">
        <v>9</v>
      </c>
      <c r="O9539" s="7">
        <f>IFERROR(VLOOKUP(SiscoTable[[#This Row],[Código]],Hoja2!A:B,2,0)*SiscoTable[[#This Row],[Stock_actual]],0)</f>
        <v>44.1</v>
      </c>
      <c r="P9539" s="6" t="s">
        <v>1530</v>
      </c>
      <c r="Q9539" s="7">
        <v>1</v>
      </c>
      <c r="R9539" s="7">
        <v>0</v>
      </c>
      <c r="S9539" s="7" t="s">
        <v>11926</v>
      </c>
      <c r="BI9539"/>
      <c r="BJ9539"/>
    </row>
    <row r="9540" spans="2:62" x14ac:dyDescent="0.4">
      <c r="B9540" s="1">
        <v>32731</v>
      </c>
      <c r="C9540" s="6" t="s">
        <v>8</v>
      </c>
      <c r="D9540" s="6" t="s">
        <v>8</v>
      </c>
      <c r="E9540" s="6" t="s">
        <v>8482</v>
      </c>
      <c r="F9540" s="6" t="s">
        <v>10720</v>
      </c>
      <c r="G9540" s="6" t="s">
        <v>10957</v>
      </c>
      <c r="H9540" s="6" t="s">
        <v>10971</v>
      </c>
      <c r="I9540" s="6" t="s">
        <v>10979</v>
      </c>
      <c r="J9540" s="6" t="s">
        <v>5</v>
      </c>
      <c r="K9540" s="7">
        <v>0.83</v>
      </c>
      <c r="L9540" s="7">
        <f>IFERROR(VLOOKUP(SiscoTable[[#This Row],[Código]],Hoja2!A:B,2,0)*SiscoTable[[#This Row],[Provta(Uns)]],0)</f>
        <v>6.64</v>
      </c>
      <c r="M9540" s="7">
        <v>0</v>
      </c>
      <c r="N9540" s="7">
        <v>19</v>
      </c>
      <c r="O9540" s="7">
        <f>IFERROR(VLOOKUP(SiscoTable[[#This Row],[Código]],Hoja2!A:B,2,0)*SiscoTable[[#This Row],[Stock_actual]],0)</f>
        <v>152</v>
      </c>
      <c r="P9540" s="6" t="s">
        <v>2732</v>
      </c>
      <c r="Q9540" s="7">
        <v>1</v>
      </c>
      <c r="R9540" s="7">
        <v>0</v>
      </c>
      <c r="S9540" s="7" t="s">
        <v>11926</v>
      </c>
      <c r="BI9540"/>
      <c r="BJ9540"/>
    </row>
    <row r="9541" spans="2:62" x14ac:dyDescent="0.4">
      <c r="B9541" s="1">
        <v>32732</v>
      </c>
      <c r="C9541" s="6" t="s">
        <v>8</v>
      </c>
      <c r="D9541" s="6" t="s">
        <v>8</v>
      </c>
      <c r="E9541" s="6" t="s">
        <v>8482</v>
      </c>
      <c r="F9541" s="6" t="s">
        <v>10720</v>
      </c>
      <c r="G9541" s="6" t="s">
        <v>10957</v>
      </c>
      <c r="H9541" s="6" t="s">
        <v>10971</v>
      </c>
      <c r="I9541" s="6" t="s">
        <v>10980</v>
      </c>
      <c r="J9541" s="6" t="s">
        <v>5</v>
      </c>
      <c r="K9541" s="7">
        <v>1.83</v>
      </c>
      <c r="L9541" s="7">
        <f>IFERROR(VLOOKUP(SiscoTable[[#This Row],[Código]],Hoja2!A:B,2,0)*SiscoTable[[#This Row],[Provta(Uns)]],0)</f>
        <v>34.586999999999996</v>
      </c>
      <c r="M9541" s="7">
        <v>0</v>
      </c>
      <c r="N9541" s="7">
        <v>13</v>
      </c>
      <c r="O9541" s="7">
        <f>IFERROR(VLOOKUP(SiscoTable[[#This Row],[Código]],Hoja2!A:B,2,0)*SiscoTable[[#This Row],[Stock_actual]],0)</f>
        <v>245.7</v>
      </c>
      <c r="P9541" s="6" t="s">
        <v>3570</v>
      </c>
      <c r="Q9541" s="7">
        <v>2</v>
      </c>
      <c r="R9541" s="7">
        <v>0</v>
      </c>
      <c r="S9541" s="7" t="s">
        <v>11926</v>
      </c>
      <c r="BI9541"/>
      <c r="BJ9541"/>
    </row>
    <row r="9542" spans="2:62" x14ac:dyDescent="0.4">
      <c r="B9542" s="1">
        <v>32733</v>
      </c>
      <c r="C9542" s="6" t="s">
        <v>8</v>
      </c>
      <c r="D9542" s="6" t="s">
        <v>8</v>
      </c>
      <c r="E9542" s="6" t="s">
        <v>8482</v>
      </c>
      <c r="F9542" s="6" t="s">
        <v>10720</v>
      </c>
      <c r="G9542" s="6" t="s">
        <v>11504</v>
      </c>
      <c r="H9542" s="6" t="s">
        <v>9042</v>
      </c>
      <c r="I9542" s="6" t="s">
        <v>11589</v>
      </c>
      <c r="J9542" s="6" t="s">
        <v>5</v>
      </c>
      <c r="K9542" s="7">
        <v>1.33</v>
      </c>
      <c r="L9542" s="7">
        <f>IFERROR(VLOOKUP(SiscoTable[[#This Row],[Código]],Hoja2!A:B,2,0)*SiscoTable[[#This Row],[Provta(Uns)]],0)</f>
        <v>3.7239999999999998</v>
      </c>
      <c r="M9542" s="7">
        <v>0</v>
      </c>
      <c r="N9542" s="7">
        <v>22</v>
      </c>
      <c r="O9542" s="7">
        <f>IFERROR(VLOOKUP(SiscoTable[[#This Row],[Código]],Hoja2!A:B,2,0)*SiscoTable[[#This Row],[Stock_actual]],0)</f>
        <v>61.599999999999994</v>
      </c>
      <c r="P9542" s="6" t="s">
        <v>6510</v>
      </c>
      <c r="Q9542" s="7">
        <v>1</v>
      </c>
      <c r="R9542" s="7">
        <v>0</v>
      </c>
      <c r="S9542" s="7" t="s">
        <v>11926</v>
      </c>
      <c r="BI9542"/>
      <c r="BJ9542"/>
    </row>
    <row r="9543" spans="2:62" x14ac:dyDescent="0.4">
      <c r="B9543" s="1">
        <v>32735</v>
      </c>
      <c r="C9543" s="6" t="s">
        <v>8</v>
      </c>
      <c r="D9543" s="6" t="s">
        <v>8</v>
      </c>
      <c r="E9543" s="6" t="s">
        <v>3268</v>
      </c>
      <c r="F9543" s="6" t="s">
        <v>3269</v>
      </c>
      <c r="G9543" s="6" t="s">
        <v>5543</v>
      </c>
      <c r="H9543" s="6" t="s">
        <v>5573</v>
      </c>
      <c r="I9543" s="6" t="s">
        <v>5767</v>
      </c>
      <c r="J9543" s="6" t="s">
        <v>5</v>
      </c>
      <c r="K9543" s="7">
        <v>7.83</v>
      </c>
      <c r="L9543" s="7">
        <f>IFERROR(VLOOKUP(SiscoTable[[#This Row],[Código]],Hoja2!A:B,2,0)*SiscoTable[[#This Row],[Provta(Uns)]],0)</f>
        <v>14.876999999999999</v>
      </c>
      <c r="M9543" s="7">
        <v>60</v>
      </c>
      <c r="N9543" s="7">
        <v>0</v>
      </c>
      <c r="O9543" s="7">
        <f>IFERROR(VLOOKUP(SiscoTable[[#This Row],[Código]],Hoja2!A:B,2,0)*SiscoTable[[#This Row],[Stock_actual]],0)</f>
        <v>0</v>
      </c>
      <c r="P9543" s="6" t="s">
        <v>7</v>
      </c>
      <c r="Q9543" s="7">
        <v>9</v>
      </c>
      <c r="R9543" s="7">
        <v>0</v>
      </c>
      <c r="S9543" s="7" t="s">
        <v>11925</v>
      </c>
      <c r="BI9543"/>
      <c r="BJ9543"/>
    </row>
    <row r="9544" spans="2:62" x14ac:dyDescent="0.4">
      <c r="B9544" s="1">
        <v>32736</v>
      </c>
      <c r="C9544" s="6" t="s">
        <v>8</v>
      </c>
      <c r="D9544" s="6" t="s">
        <v>8</v>
      </c>
      <c r="E9544" s="6" t="s">
        <v>8482</v>
      </c>
      <c r="F9544" s="6" t="s">
        <v>10720</v>
      </c>
      <c r="G9544" s="6" t="s">
        <v>11322</v>
      </c>
      <c r="H9544" s="6" t="s">
        <v>9039</v>
      </c>
      <c r="I9544" s="6" t="s">
        <v>11449</v>
      </c>
      <c r="J9544" s="6" t="s">
        <v>5</v>
      </c>
      <c r="K9544" s="7">
        <v>0.17</v>
      </c>
      <c r="L9544" s="7">
        <f>IFERROR(VLOOKUP(SiscoTable[[#This Row],[Código]],Hoja2!A:B,2,0)*SiscoTable[[#This Row],[Provta(Uns)]],0)</f>
        <v>3.2232000000000003</v>
      </c>
      <c r="M9544" s="7">
        <v>0</v>
      </c>
      <c r="N9544" s="7">
        <v>5</v>
      </c>
      <c r="O9544" s="7">
        <f>IFERROR(VLOOKUP(SiscoTable[[#This Row],[Código]],Hoja2!A:B,2,0)*SiscoTable[[#This Row],[Stock_actual]],0)</f>
        <v>94.800000000000011</v>
      </c>
      <c r="P9544" s="6" t="s">
        <v>146</v>
      </c>
      <c r="Q9544" s="7">
        <v>0</v>
      </c>
      <c r="R9544" s="7">
        <v>0</v>
      </c>
      <c r="S9544" s="7" t="s">
        <v>11926</v>
      </c>
      <c r="BI9544"/>
      <c r="BJ9544"/>
    </row>
    <row r="9545" spans="2:62" x14ac:dyDescent="0.4">
      <c r="B9545" s="1">
        <v>32737</v>
      </c>
      <c r="C9545" s="6" t="s">
        <v>8</v>
      </c>
      <c r="D9545" s="6" t="s">
        <v>8</v>
      </c>
      <c r="E9545" s="6" t="s">
        <v>8482</v>
      </c>
      <c r="F9545" s="6" t="s">
        <v>9030</v>
      </c>
      <c r="G9545" s="6" t="s">
        <v>9624</v>
      </c>
      <c r="H9545" s="6" t="s">
        <v>9627</v>
      </c>
      <c r="I9545" s="6" t="s">
        <v>9631</v>
      </c>
      <c r="J9545" s="6" t="s">
        <v>5</v>
      </c>
      <c r="K9545" s="7">
        <v>0.5</v>
      </c>
      <c r="L9545" s="7">
        <f>IFERROR(VLOOKUP(SiscoTable[[#This Row],[Código]],Hoja2!A:B,2,0)*SiscoTable[[#This Row],[Provta(Uns)]],0)</f>
        <v>9.4600000000000009</v>
      </c>
      <c r="M9545" s="7">
        <v>0</v>
      </c>
      <c r="N9545" s="7">
        <v>9</v>
      </c>
      <c r="O9545" s="7">
        <f>IFERROR(VLOOKUP(SiscoTable[[#This Row],[Código]],Hoja2!A:B,2,0)*SiscoTable[[#This Row],[Stock_actual]],0)</f>
        <v>170.28000000000003</v>
      </c>
      <c r="P9545" s="6" t="s">
        <v>1530</v>
      </c>
      <c r="Q9545" s="7">
        <v>1</v>
      </c>
      <c r="R9545" s="7">
        <v>0</v>
      </c>
      <c r="S9545" s="7" t="s">
        <v>11926</v>
      </c>
      <c r="BI9545"/>
      <c r="BJ9545"/>
    </row>
    <row r="9546" spans="2:62" x14ac:dyDescent="0.4">
      <c r="B9546" s="1">
        <v>32738</v>
      </c>
      <c r="C9546" s="6" t="s">
        <v>8</v>
      </c>
      <c r="D9546" s="6" t="s">
        <v>8</v>
      </c>
      <c r="E9546" s="6" t="s">
        <v>1734</v>
      </c>
      <c r="F9546" s="6" t="s">
        <v>1735</v>
      </c>
      <c r="G9546" s="6" t="s">
        <v>1736</v>
      </c>
      <c r="H9546" s="6" t="s">
        <v>4</v>
      </c>
      <c r="I9546" s="6" t="s">
        <v>2043</v>
      </c>
      <c r="J9546" s="6" t="s">
        <v>5</v>
      </c>
      <c r="K9546" s="7">
        <v>0</v>
      </c>
      <c r="L9546" s="7">
        <f>IFERROR(VLOOKUP(SiscoTable[[#This Row],[Código]],Hoja2!A:B,2,0)*SiscoTable[[#This Row],[Provta(Uns)]],0)</f>
        <v>0</v>
      </c>
      <c r="M9546" s="7">
        <v>12</v>
      </c>
      <c r="N9546" s="7">
        <v>0</v>
      </c>
      <c r="O9546" s="7">
        <f>IFERROR(VLOOKUP(SiscoTable[[#This Row],[Código]],Hoja2!A:B,2,0)*SiscoTable[[#This Row],[Stock_actual]],0)</f>
        <v>0</v>
      </c>
      <c r="P9546" s="6" t="s">
        <v>7</v>
      </c>
      <c r="Q9546" s="7">
        <v>0</v>
      </c>
      <c r="R9546" s="7">
        <v>0</v>
      </c>
      <c r="S9546" s="7" t="s">
        <v>11925</v>
      </c>
      <c r="BI9546"/>
      <c r="BJ9546"/>
    </row>
    <row r="9547" spans="2:62" x14ac:dyDescent="0.4">
      <c r="B9547" s="1">
        <v>32739</v>
      </c>
      <c r="C9547" s="6" t="s">
        <v>8</v>
      </c>
      <c r="D9547" s="6" t="s">
        <v>8</v>
      </c>
      <c r="E9547" s="6" t="s">
        <v>1734</v>
      </c>
      <c r="F9547" s="6" t="s">
        <v>1735</v>
      </c>
      <c r="G9547" s="6" t="s">
        <v>1736</v>
      </c>
      <c r="H9547" s="6" t="s">
        <v>4</v>
      </c>
      <c r="I9547" s="6" t="s">
        <v>2044</v>
      </c>
      <c r="J9547" s="6" t="s">
        <v>5</v>
      </c>
      <c r="K9547" s="7">
        <v>0</v>
      </c>
      <c r="L9547" s="7">
        <f>IFERROR(VLOOKUP(SiscoTable[[#This Row],[Código]],Hoja2!A:B,2,0)*SiscoTable[[#This Row],[Provta(Uns)]],0)</f>
        <v>0</v>
      </c>
      <c r="M9547" s="7">
        <v>12</v>
      </c>
      <c r="N9547" s="7">
        <v>0</v>
      </c>
      <c r="O9547" s="7">
        <f>IFERROR(VLOOKUP(SiscoTable[[#This Row],[Código]],Hoja2!A:B,2,0)*SiscoTable[[#This Row],[Stock_actual]],0)</f>
        <v>0</v>
      </c>
      <c r="P9547" s="6" t="s">
        <v>7</v>
      </c>
      <c r="Q9547" s="7">
        <v>0</v>
      </c>
      <c r="R9547" s="7">
        <v>0</v>
      </c>
      <c r="S9547" s="7" t="s">
        <v>11925</v>
      </c>
      <c r="BI9547"/>
      <c r="BJ9547"/>
    </row>
    <row r="9548" spans="2:62" x14ac:dyDescent="0.4">
      <c r="B9548" s="1">
        <v>32740</v>
      </c>
      <c r="C9548" s="6" t="s">
        <v>8</v>
      </c>
      <c r="D9548" s="6" t="s">
        <v>8</v>
      </c>
      <c r="E9548" s="6" t="s">
        <v>3268</v>
      </c>
      <c r="F9548" s="6" t="s">
        <v>61</v>
      </c>
      <c r="G9548" s="6" t="s">
        <v>8157</v>
      </c>
      <c r="H9548" s="6" t="s">
        <v>8254</v>
      </c>
      <c r="I9548" s="6" t="s">
        <v>8277</v>
      </c>
      <c r="J9548" s="6" t="s">
        <v>5</v>
      </c>
      <c r="K9548" s="7">
        <v>0</v>
      </c>
      <c r="L9548" s="7">
        <f>IFERROR(VLOOKUP(SiscoTable[[#This Row],[Código]],Hoja2!A:B,2,0)*SiscoTable[[#This Row],[Provta(Uns)]],0)</f>
        <v>0</v>
      </c>
      <c r="M9548" s="7">
        <v>24</v>
      </c>
      <c r="N9548" s="7">
        <v>0</v>
      </c>
      <c r="O9548" s="7">
        <f>IFERROR(VLOOKUP(SiscoTable[[#This Row],[Código]],Hoja2!A:B,2,0)*SiscoTable[[#This Row],[Stock_actual]],0)</f>
        <v>0</v>
      </c>
      <c r="P9548" s="6" t="s">
        <v>7</v>
      </c>
      <c r="Q9548" s="7">
        <v>0</v>
      </c>
      <c r="R9548" s="7">
        <v>0</v>
      </c>
      <c r="S9548" s="7" t="s">
        <v>11927</v>
      </c>
      <c r="BI9548"/>
      <c r="BJ9548"/>
    </row>
    <row r="9549" spans="2:62" x14ac:dyDescent="0.4">
      <c r="B9549" s="1">
        <v>32741</v>
      </c>
      <c r="C9549" s="6" t="s">
        <v>8</v>
      </c>
      <c r="D9549" s="6" t="s">
        <v>8</v>
      </c>
      <c r="E9549" s="6" t="s">
        <v>3268</v>
      </c>
      <c r="F9549" s="6" t="s">
        <v>61</v>
      </c>
      <c r="G9549" s="6" t="s">
        <v>8157</v>
      </c>
      <c r="H9549" s="6" t="s">
        <v>8254</v>
      </c>
      <c r="I9549" s="6" t="s">
        <v>8278</v>
      </c>
      <c r="J9549" s="6" t="s">
        <v>5</v>
      </c>
      <c r="K9549" s="7">
        <v>0</v>
      </c>
      <c r="L9549" s="7">
        <f>IFERROR(VLOOKUP(SiscoTable[[#This Row],[Código]],Hoja2!A:B,2,0)*SiscoTable[[#This Row],[Provta(Uns)]],0)</f>
        <v>0</v>
      </c>
      <c r="M9549" s="7">
        <v>24</v>
      </c>
      <c r="N9549" s="7">
        <v>0</v>
      </c>
      <c r="O9549" s="7">
        <f>IFERROR(VLOOKUP(SiscoTable[[#This Row],[Código]],Hoja2!A:B,2,0)*SiscoTable[[#This Row],[Stock_actual]],0)</f>
        <v>0</v>
      </c>
      <c r="P9549" s="6" t="s">
        <v>7</v>
      </c>
      <c r="Q9549" s="7">
        <v>0</v>
      </c>
      <c r="R9549" s="7">
        <v>0</v>
      </c>
      <c r="S9549" s="7" t="s">
        <v>11927</v>
      </c>
      <c r="BI9549"/>
      <c r="BJ9549"/>
    </row>
    <row r="9550" spans="2:62" x14ac:dyDescent="0.4">
      <c r="B9550" s="1">
        <v>32742</v>
      </c>
      <c r="C9550" s="6" t="s">
        <v>8</v>
      </c>
      <c r="D9550" s="6" t="s">
        <v>8</v>
      </c>
      <c r="E9550" s="6" t="s">
        <v>1734</v>
      </c>
      <c r="F9550" s="6" t="s">
        <v>1735</v>
      </c>
      <c r="G9550" s="6" t="s">
        <v>1736</v>
      </c>
      <c r="H9550" s="6" t="s">
        <v>4</v>
      </c>
      <c r="I9550" s="6" t="s">
        <v>2045</v>
      </c>
      <c r="J9550" s="6" t="s">
        <v>5</v>
      </c>
      <c r="K9550" s="7">
        <v>0</v>
      </c>
      <c r="L9550" s="7">
        <f>IFERROR(VLOOKUP(SiscoTable[[#This Row],[Código]],Hoja2!A:B,2,0)*SiscoTable[[#This Row],[Provta(Uns)]],0)</f>
        <v>0</v>
      </c>
      <c r="M9550" s="7">
        <v>24</v>
      </c>
      <c r="N9550" s="7">
        <v>0</v>
      </c>
      <c r="O9550" s="7">
        <f>IFERROR(VLOOKUP(SiscoTable[[#This Row],[Código]],Hoja2!A:B,2,0)*SiscoTable[[#This Row],[Stock_actual]],0)</f>
        <v>0</v>
      </c>
      <c r="P9550" s="6" t="s">
        <v>7</v>
      </c>
      <c r="Q9550" s="7">
        <v>0</v>
      </c>
      <c r="R9550" s="7">
        <v>0</v>
      </c>
      <c r="S9550" s="7" t="s">
        <v>11925</v>
      </c>
      <c r="BI9550"/>
      <c r="BJ9550"/>
    </row>
    <row r="9551" spans="2:62" x14ac:dyDescent="0.4">
      <c r="B9551" s="1">
        <v>32743</v>
      </c>
      <c r="C9551" s="6" t="s">
        <v>8</v>
      </c>
      <c r="D9551" s="6" t="s">
        <v>8</v>
      </c>
      <c r="E9551" s="6" t="s">
        <v>1734</v>
      </c>
      <c r="F9551" s="6" t="s">
        <v>1735</v>
      </c>
      <c r="G9551" s="6" t="s">
        <v>1736</v>
      </c>
      <c r="H9551" s="6" t="s">
        <v>4</v>
      </c>
      <c r="I9551" s="6" t="s">
        <v>2046</v>
      </c>
      <c r="J9551" s="6" t="s">
        <v>5</v>
      </c>
      <c r="K9551" s="7">
        <v>0</v>
      </c>
      <c r="L9551" s="7">
        <f>IFERROR(VLOOKUP(SiscoTable[[#This Row],[Código]],Hoja2!A:B,2,0)*SiscoTable[[#This Row],[Provta(Uns)]],0)</f>
        <v>0</v>
      </c>
      <c r="M9551" s="7">
        <v>36</v>
      </c>
      <c r="N9551" s="7">
        <v>0</v>
      </c>
      <c r="O9551" s="7">
        <f>IFERROR(VLOOKUP(SiscoTable[[#This Row],[Código]],Hoja2!A:B,2,0)*SiscoTable[[#This Row],[Stock_actual]],0)</f>
        <v>0</v>
      </c>
      <c r="P9551" s="6" t="s">
        <v>7</v>
      </c>
      <c r="Q9551" s="7">
        <v>0</v>
      </c>
      <c r="R9551" s="7">
        <v>0</v>
      </c>
      <c r="S9551" s="7" t="s">
        <v>11925</v>
      </c>
      <c r="BI9551"/>
      <c r="BJ9551"/>
    </row>
    <row r="9552" spans="2:62" x14ac:dyDescent="0.4">
      <c r="B9552" s="1">
        <v>32744</v>
      </c>
      <c r="C9552" s="6" t="s">
        <v>8</v>
      </c>
      <c r="D9552" s="6" t="s">
        <v>8</v>
      </c>
      <c r="E9552" s="6" t="s">
        <v>1734</v>
      </c>
      <c r="F9552" s="6" t="s">
        <v>1735</v>
      </c>
      <c r="G9552" s="6" t="s">
        <v>1736</v>
      </c>
      <c r="H9552" s="6" t="s">
        <v>4</v>
      </c>
      <c r="I9552" s="6" t="s">
        <v>2047</v>
      </c>
      <c r="J9552" s="6" t="s">
        <v>5</v>
      </c>
      <c r="K9552" s="7">
        <v>0</v>
      </c>
      <c r="L9552" s="7">
        <f>IFERROR(VLOOKUP(SiscoTable[[#This Row],[Código]],Hoja2!A:B,2,0)*SiscoTable[[#This Row],[Provta(Uns)]],0)</f>
        <v>0</v>
      </c>
      <c r="M9552" s="7">
        <v>12</v>
      </c>
      <c r="N9552" s="7">
        <v>0</v>
      </c>
      <c r="O9552" s="7">
        <f>IFERROR(VLOOKUP(SiscoTable[[#This Row],[Código]],Hoja2!A:B,2,0)*SiscoTable[[#This Row],[Stock_actual]],0)</f>
        <v>0</v>
      </c>
      <c r="P9552" s="6" t="s">
        <v>7</v>
      </c>
      <c r="Q9552" s="7">
        <v>0</v>
      </c>
      <c r="R9552" s="7">
        <v>0</v>
      </c>
      <c r="S9552" s="7" t="s">
        <v>11925</v>
      </c>
      <c r="BI9552"/>
      <c r="BJ9552"/>
    </row>
    <row r="9553" spans="2:62" x14ac:dyDescent="0.4">
      <c r="B9553" s="1">
        <v>32745</v>
      </c>
      <c r="C9553" s="6" t="s">
        <v>8</v>
      </c>
      <c r="D9553" s="6" t="s">
        <v>8</v>
      </c>
      <c r="E9553" s="6" t="s">
        <v>1734</v>
      </c>
      <c r="F9553" s="6" t="s">
        <v>1735</v>
      </c>
      <c r="G9553" s="6" t="s">
        <v>1736</v>
      </c>
      <c r="H9553" s="6" t="s">
        <v>4</v>
      </c>
      <c r="I9553" s="6" t="s">
        <v>2048</v>
      </c>
      <c r="J9553" s="6" t="s">
        <v>5</v>
      </c>
      <c r="K9553" s="7">
        <v>0</v>
      </c>
      <c r="L9553" s="7">
        <f>IFERROR(VLOOKUP(SiscoTable[[#This Row],[Código]],Hoja2!A:B,2,0)*SiscoTable[[#This Row],[Provta(Uns)]],0)</f>
        <v>0</v>
      </c>
      <c r="M9553" s="7">
        <v>36</v>
      </c>
      <c r="N9553" s="7">
        <v>0</v>
      </c>
      <c r="O9553" s="7">
        <f>IFERROR(VLOOKUP(SiscoTable[[#This Row],[Código]],Hoja2!A:B,2,0)*SiscoTable[[#This Row],[Stock_actual]],0)</f>
        <v>0</v>
      </c>
      <c r="P9553" s="6" t="s">
        <v>7</v>
      </c>
      <c r="Q9553" s="7">
        <v>0</v>
      </c>
      <c r="R9553" s="7">
        <v>0</v>
      </c>
      <c r="S9553" s="7" t="s">
        <v>11925</v>
      </c>
      <c r="BI9553"/>
      <c r="BJ9553"/>
    </row>
    <row r="9554" spans="2:62" x14ac:dyDescent="0.4">
      <c r="B9554" s="1">
        <v>32746</v>
      </c>
      <c r="C9554" s="6" t="s">
        <v>8</v>
      </c>
      <c r="D9554" s="6" t="s">
        <v>8</v>
      </c>
      <c r="E9554" s="6" t="s">
        <v>1734</v>
      </c>
      <c r="F9554" s="6" t="s">
        <v>1735</v>
      </c>
      <c r="G9554" s="6" t="s">
        <v>1736</v>
      </c>
      <c r="H9554" s="6" t="s">
        <v>4</v>
      </c>
      <c r="I9554" s="6" t="s">
        <v>2049</v>
      </c>
      <c r="J9554" s="6" t="s">
        <v>5</v>
      </c>
      <c r="K9554" s="7">
        <v>0</v>
      </c>
      <c r="L9554" s="7">
        <f>IFERROR(VLOOKUP(SiscoTable[[#This Row],[Código]],Hoja2!A:B,2,0)*SiscoTable[[#This Row],[Provta(Uns)]],0)</f>
        <v>0</v>
      </c>
      <c r="M9554" s="7">
        <v>12</v>
      </c>
      <c r="N9554" s="7">
        <v>0</v>
      </c>
      <c r="O9554" s="7">
        <f>IFERROR(VLOOKUP(SiscoTable[[#This Row],[Código]],Hoja2!A:B,2,0)*SiscoTable[[#This Row],[Stock_actual]],0)</f>
        <v>0</v>
      </c>
      <c r="P9554" s="6" t="s">
        <v>7</v>
      </c>
      <c r="Q9554" s="7">
        <v>0</v>
      </c>
      <c r="R9554" s="7">
        <v>0</v>
      </c>
      <c r="S9554" s="7" t="s">
        <v>11925</v>
      </c>
      <c r="BI9554"/>
      <c r="BJ9554"/>
    </row>
    <row r="9555" spans="2:62" x14ac:dyDescent="0.4">
      <c r="B9555" s="1">
        <v>32747</v>
      </c>
      <c r="C9555" s="6" t="s">
        <v>8</v>
      </c>
      <c r="D9555" s="6" t="s">
        <v>8</v>
      </c>
      <c r="E9555" s="6" t="s">
        <v>1734</v>
      </c>
      <c r="F9555" s="6" t="s">
        <v>1735</v>
      </c>
      <c r="G9555" s="6" t="s">
        <v>1736</v>
      </c>
      <c r="H9555" s="6" t="s">
        <v>4</v>
      </c>
      <c r="I9555" s="6" t="s">
        <v>2050</v>
      </c>
      <c r="J9555" s="6" t="s">
        <v>5</v>
      </c>
      <c r="K9555" s="7">
        <v>0</v>
      </c>
      <c r="L9555" s="7">
        <f>IFERROR(VLOOKUP(SiscoTable[[#This Row],[Código]],Hoja2!A:B,2,0)*SiscoTable[[#This Row],[Provta(Uns)]],0)</f>
        <v>0</v>
      </c>
      <c r="M9555" s="7">
        <v>12</v>
      </c>
      <c r="N9555" s="7">
        <v>0</v>
      </c>
      <c r="O9555" s="7">
        <f>IFERROR(VLOOKUP(SiscoTable[[#This Row],[Código]],Hoja2!A:B,2,0)*SiscoTable[[#This Row],[Stock_actual]],0)</f>
        <v>0</v>
      </c>
      <c r="P9555" s="6" t="s">
        <v>7</v>
      </c>
      <c r="Q9555" s="7">
        <v>0</v>
      </c>
      <c r="R9555" s="7">
        <v>0</v>
      </c>
      <c r="S9555" s="7" t="s">
        <v>11925</v>
      </c>
      <c r="BI9555"/>
      <c r="BJ9555"/>
    </row>
    <row r="9556" spans="2:62" x14ac:dyDescent="0.4">
      <c r="B9556" s="1">
        <v>32748</v>
      </c>
      <c r="C9556" s="6" t="s">
        <v>8</v>
      </c>
      <c r="D9556" s="6" t="s">
        <v>8</v>
      </c>
      <c r="E9556" s="6" t="s">
        <v>1734</v>
      </c>
      <c r="F9556" s="6" t="s">
        <v>1735</v>
      </c>
      <c r="G9556" s="6" t="s">
        <v>1736</v>
      </c>
      <c r="H9556" s="6" t="s">
        <v>4</v>
      </c>
      <c r="I9556" s="6" t="s">
        <v>2051</v>
      </c>
      <c r="J9556" s="6" t="s">
        <v>5</v>
      </c>
      <c r="K9556" s="7">
        <v>0</v>
      </c>
      <c r="L9556" s="7">
        <f>IFERROR(VLOOKUP(SiscoTable[[#This Row],[Código]],Hoja2!A:B,2,0)*SiscoTable[[#This Row],[Provta(Uns)]],0)</f>
        <v>0</v>
      </c>
      <c r="M9556" s="7">
        <v>12</v>
      </c>
      <c r="N9556" s="7">
        <v>0</v>
      </c>
      <c r="O9556" s="7">
        <f>IFERROR(VLOOKUP(SiscoTable[[#This Row],[Código]],Hoja2!A:B,2,0)*SiscoTable[[#This Row],[Stock_actual]],0)</f>
        <v>0</v>
      </c>
      <c r="P9556" s="6" t="s">
        <v>7</v>
      </c>
      <c r="Q9556" s="7">
        <v>0</v>
      </c>
      <c r="R9556" s="7">
        <v>0</v>
      </c>
      <c r="S9556" s="7" t="s">
        <v>11925</v>
      </c>
      <c r="BI9556"/>
      <c r="BJ9556"/>
    </row>
    <row r="9557" spans="2:62" x14ac:dyDescent="0.4">
      <c r="B9557" s="1">
        <v>32749</v>
      </c>
      <c r="C9557" s="6" t="s">
        <v>8</v>
      </c>
      <c r="D9557" s="6" t="s">
        <v>8</v>
      </c>
      <c r="E9557" s="6" t="s">
        <v>1734</v>
      </c>
      <c r="F9557" s="6" t="s">
        <v>1735</v>
      </c>
      <c r="G9557" s="6" t="s">
        <v>1736</v>
      </c>
      <c r="H9557" s="6" t="s">
        <v>4</v>
      </c>
      <c r="I9557" s="6" t="s">
        <v>2052</v>
      </c>
      <c r="J9557" s="6" t="s">
        <v>5</v>
      </c>
      <c r="K9557" s="7">
        <v>0</v>
      </c>
      <c r="L9557" s="7">
        <f>IFERROR(VLOOKUP(SiscoTable[[#This Row],[Código]],Hoja2!A:B,2,0)*SiscoTable[[#This Row],[Provta(Uns)]],0)</f>
        <v>0</v>
      </c>
      <c r="M9557" s="7">
        <v>12</v>
      </c>
      <c r="N9557" s="7">
        <v>0</v>
      </c>
      <c r="O9557" s="7">
        <f>IFERROR(VLOOKUP(SiscoTable[[#This Row],[Código]],Hoja2!A:B,2,0)*SiscoTable[[#This Row],[Stock_actual]],0)</f>
        <v>0</v>
      </c>
      <c r="P9557" s="6" t="s">
        <v>7</v>
      </c>
      <c r="Q9557" s="7">
        <v>0</v>
      </c>
      <c r="R9557" s="7">
        <v>0</v>
      </c>
      <c r="S9557" s="7" t="s">
        <v>11925</v>
      </c>
      <c r="BI9557"/>
      <c r="BJ9557"/>
    </row>
    <row r="9558" spans="2:62" x14ac:dyDescent="0.4">
      <c r="B9558" s="1">
        <v>32750</v>
      </c>
      <c r="C9558" s="6" t="s">
        <v>8</v>
      </c>
      <c r="D9558" s="6" t="s">
        <v>8</v>
      </c>
      <c r="E9558" s="6" t="s">
        <v>1734</v>
      </c>
      <c r="F9558" s="6" t="s">
        <v>1735</v>
      </c>
      <c r="G9558" s="6" t="s">
        <v>1736</v>
      </c>
      <c r="H9558" s="6" t="s">
        <v>4</v>
      </c>
      <c r="I9558" s="6" t="s">
        <v>2053</v>
      </c>
      <c r="J9558" s="6" t="s">
        <v>5</v>
      </c>
      <c r="K9558" s="7">
        <v>0</v>
      </c>
      <c r="L9558" s="7">
        <f>IFERROR(VLOOKUP(SiscoTable[[#This Row],[Código]],Hoja2!A:B,2,0)*SiscoTable[[#This Row],[Provta(Uns)]],0)</f>
        <v>0</v>
      </c>
      <c r="M9558" s="7">
        <v>60</v>
      </c>
      <c r="N9558" s="7">
        <v>0</v>
      </c>
      <c r="O9558" s="7">
        <f>IFERROR(VLOOKUP(SiscoTable[[#This Row],[Código]],Hoja2!A:B,2,0)*SiscoTable[[#This Row],[Stock_actual]],0)</f>
        <v>0</v>
      </c>
      <c r="P9558" s="6" t="s">
        <v>7</v>
      </c>
      <c r="Q9558" s="7">
        <v>0</v>
      </c>
      <c r="R9558" s="7">
        <v>0</v>
      </c>
      <c r="S9558" s="7" t="s">
        <v>11925</v>
      </c>
      <c r="BI9558"/>
      <c r="BJ9558"/>
    </row>
    <row r="9559" spans="2:62" x14ac:dyDescent="0.4">
      <c r="B9559" s="1">
        <v>32751</v>
      </c>
      <c r="C9559" s="6" t="s">
        <v>8</v>
      </c>
      <c r="D9559" s="6" t="s">
        <v>8</v>
      </c>
      <c r="E9559" s="6" t="s">
        <v>1734</v>
      </c>
      <c r="F9559" s="6" t="s">
        <v>1735</v>
      </c>
      <c r="G9559" s="6" t="s">
        <v>1736</v>
      </c>
      <c r="H9559" s="6" t="s">
        <v>4</v>
      </c>
      <c r="I9559" s="6" t="s">
        <v>2054</v>
      </c>
      <c r="J9559" s="6" t="s">
        <v>5</v>
      </c>
      <c r="K9559" s="7">
        <v>0</v>
      </c>
      <c r="L9559" s="7">
        <f>IFERROR(VLOOKUP(SiscoTable[[#This Row],[Código]],Hoja2!A:B,2,0)*SiscoTable[[#This Row],[Provta(Uns)]],0)</f>
        <v>0</v>
      </c>
      <c r="M9559" s="7">
        <v>36</v>
      </c>
      <c r="N9559" s="7">
        <v>0</v>
      </c>
      <c r="O9559" s="7">
        <f>IFERROR(VLOOKUP(SiscoTable[[#This Row],[Código]],Hoja2!A:B,2,0)*SiscoTable[[#This Row],[Stock_actual]],0)</f>
        <v>0</v>
      </c>
      <c r="P9559" s="6" t="s">
        <v>7</v>
      </c>
      <c r="Q9559" s="7">
        <v>0</v>
      </c>
      <c r="R9559" s="7">
        <v>0</v>
      </c>
      <c r="S9559" s="7" t="s">
        <v>11925</v>
      </c>
      <c r="BI9559"/>
      <c r="BJ9559"/>
    </row>
    <row r="9560" spans="2:62" x14ac:dyDescent="0.4">
      <c r="B9560" s="1">
        <v>32752</v>
      </c>
      <c r="C9560" s="6" t="s">
        <v>8</v>
      </c>
      <c r="D9560" s="6" t="s">
        <v>8</v>
      </c>
      <c r="E9560" s="6" t="s">
        <v>1734</v>
      </c>
      <c r="F9560" s="6" t="s">
        <v>1735</v>
      </c>
      <c r="G9560" s="6" t="s">
        <v>1736</v>
      </c>
      <c r="H9560" s="6" t="s">
        <v>4</v>
      </c>
      <c r="I9560" s="6" t="s">
        <v>2055</v>
      </c>
      <c r="J9560" s="6" t="s">
        <v>5</v>
      </c>
      <c r="K9560" s="7">
        <v>0</v>
      </c>
      <c r="L9560" s="7">
        <f>IFERROR(VLOOKUP(SiscoTable[[#This Row],[Código]],Hoja2!A:B,2,0)*SiscoTable[[#This Row],[Provta(Uns)]],0)</f>
        <v>0</v>
      </c>
      <c r="M9560" s="7">
        <v>12</v>
      </c>
      <c r="N9560" s="7">
        <v>0</v>
      </c>
      <c r="O9560" s="7">
        <f>IFERROR(VLOOKUP(SiscoTable[[#This Row],[Código]],Hoja2!A:B,2,0)*SiscoTable[[#This Row],[Stock_actual]],0)</f>
        <v>0</v>
      </c>
      <c r="P9560" s="6" t="s">
        <v>7</v>
      </c>
      <c r="Q9560" s="7">
        <v>0</v>
      </c>
      <c r="R9560" s="7">
        <v>0</v>
      </c>
      <c r="S9560" s="7" t="s">
        <v>11925</v>
      </c>
      <c r="BI9560"/>
      <c r="BJ9560"/>
    </row>
    <row r="9561" spans="2:62" x14ac:dyDescent="0.4">
      <c r="B9561" s="1">
        <v>32753</v>
      </c>
      <c r="C9561" s="6" t="s">
        <v>8</v>
      </c>
      <c r="D9561" s="6" t="s">
        <v>8</v>
      </c>
      <c r="E9561" s="6" t="s">
        <v>1734</v>
      </c>
      <c r="F9561" s="6" t="s">
        <v>1735</v>
      </c>
      <c r="G9561" s="6" t="s">
        <v>1736</v>
      </c>
      <c r="H9561" s="6" t="s">
        <v>4</v>
      </c>
      <c r="I9561" s="6" t="s">
        <v>2056</v>
      </c>
      <c r="J9561" s="6" t="s">
        <v>5</v>
      </c>
      <c r="K9561" s="7">
        <v>0</v>
      </c>
      <c r="L9561" s="7">
        <f>IFERROR(VLOOKUP(SiscoTable[[#This Row],[Código]],Hoja2!A:B,2,0)*SiscoTable[[#This Row],[Provta(Uns)]],0)</f>
        <v>0</v>
      </c>
      <c r="M9561" s="7">
        <v>12</v>
      </c>
      <c r="N9561" s="7">
        <v>0</v>
      </c>
      <c r="O9561" s="7">
        <f>IFERROR(VLOOKUP(SiscoTable[[#This Row],[Código]],Hoja2!A:B,2,0)*SiscoTable[[#This Row],[Stock_actual]],0)</f>
        <v>0</v>
      </c>
      <c r="P9561" s="6" t="s">
        <v>7</v>
      </c>
      <c r="Q9561" s="7">
        <v>0</v>
      </c>
      <c r="R9561" s="7">
        <v>0</v>
      </c>
      <c r="S9561" s="7" t="s">
        <v>11925</v>
      </c>
      <c r="BI9561"/>
      <c r="BJ9561"/>
    </row>
    <row r="9562" spans="2:62" x14ac:dyDescent="0.4">
      <c r="B9562" s="1">
        <v>32754</v>
      </c>
      <c r="C9562" s="6" t="s">
        <v>8</v>
      </c>
      <c r="D9562" s="6" t="s">
        <v>8</v>
      </c>
      <c r="E9562" s="6" t="s">
        <v>1734</v>
      </c>
      <c r="F9562" s="6" t="s">
        <v>1735</v>
      </c>
      <c r="G9562" s="6" t="s">
        <v>1736</v>
      </c>
      <c r="H9562" s="6" t="s">
        <v>4</v>
      </c>
      <c r="I9562" s="6" t="s">
        <v>2057</v>
      </c>
      <c r="J9562" s="6" t="s">
        <v>5</v>
      </c>
      <c r="K9562" s="7">
        <v>0</v>
      </c>
      <c r="L9562" s="7">
        <f>IFERROR(VLOOKUP(SiscoTable[[#This Row],[Código]],Hoja2!A:B,2,0)*SiscoTable[[#This Row],[Provta(Uns)]],0)</f>
        <v>0</v>
      </c>
      <c r="M9562" s="7">
        <v>12</v>
      </c>
      <c r="N9562" s="7">
        <v>0</v>
      </c>
      <c r="O9562" s="7">
        <f>IFERROR(VLOOKUP(SiscoTable[[#This Row],[Código]],Hoja2!A:B,2,0)*SiscoTable[[#This Row],[Stock_actual]],0)</f>
        <v>0</v>
      </c>
      <c r="P9562" s="6" t="s">
        <v>7</v>
      </c>
      <c r="Q9562" s="7">
        <v>0</v>
      </c>
      <c r="R9562" s="7">
        <v>0</v>
      </c>
      <c r="S9562" s="7" t="s">
        <v>11925</v>
      </c>
      <c r="BI9562"/>
      <c r="BJ9562"/>
    </row>
    <row r="9563" spans="2:62" x14ac:dyDescent="0.4">
      <c r="B9563" s="1">
        <v>32755</v>
      </c>
      <c r="C9563" s="6" t="s">
        <v>8</v>
      </c>
      <c r="D9563" s="6" t="s">
        <v>8</v>
      </c>
      <c r="E9563" s="6" t="s">
        <v>8482</v>
      </c>
      <c r="F9563" s="6" t="s">
        <v>1736</v>
      </c>
      <c r="G9563" s="6" t="s">
        <v>10324</v>
      </c>
      <c r="H9563" s="6" t="s">
        <v>9042</v>
      </c>
      <c r="I9563" s="6" t="s">
        <v>10361</v>
      </c>
      <c r="J9563" s="6" t="s">
        <v>5</v>
      </c>
      <c r="K9563" s="7">
        <v>1.33</v>
      </c>
      <c r="L9563" s="7">
        <f>IFERROR(VLOOKUP(SiscoTable[[#This Row],[Código]],Hoja2!A:B,2,0)*SiscoTable[[#This Row],[Provta(Uns)]],0)</f>
        <v>13.167000000000002</v>
      </c>
      <c r="M9563" s="7">
        <v>0</v>
      </c>
      <c r="N9563" s="7">
        <v>52</v>
      </c>
      <c r="O9563" s="7">
        <f>IFERROR(VLOOKUP(SiscoTable[[#This Row],[Código]],Hoja2!A:B,2,0)*SiscoTable[[#This Row],[Stock_actual]],0)</f>
        <v>514.80000000000007</v>
      </c>
      <c r="P9563" s="6" t="s">
        <v>3465</v>
      </c>
      <c r="Q9563" s="7">
        <v>1</v>
      </c>
      <c r="R9563" s="7">
        <v>0</v>
      </c>
      <c r="S9563" s="7" t="s">
        <v>11926</v>
      </c>
      <c r="BI9563"/>
      <c r="BJ9563"/>
    </row>
    <row r="9564" spans="2:62" x14ac:dyDescent="0.4">
      <c r="B9564" s="1">
        <v>32756</v>
      </c>
      <c r="C9564" s="6" t="s">
        <v>8</v>
      </c>
      <c r="D9564" s="6" t="s">
        <v>8</v>
      </c>
      <c r="E9564" s="6" t="s">
        <v>8482</v>
      </c>
      <c r="F9564" s="6" t="s">
        <v>10720</v>
      </c>
      <c r="G9564" s="6" t="s">
        <v>11322</v>
      </c>
      <c r="H9564" s="6" t="s">
        <v>9042</v>
      </c>
      <c r="I9564" s="6" t="s">
        <v>11450</v>
      </c>
      <c r="J9564" s="6" t="s">
        <v>5</v>
      </c>
      <c r="K9564" s="7">
        <v>1</v>
      </c>
      <c r="L9564" s="7">
        <f>IFERROR(VLOOKUP(SiscoTable[[#This Row],[Código]],Hoja2!A:B,2,0)*SiscoTable[[#This Row],[Provta(Uns)]],0)</f>
        <v>4.5999999999999996</v>
      </c>
      <c r="M9564" s="7">
        <v>0</v>
      </c>
      <c r="N9564" s="7">
        <v>18</v>
      </c>
      <c r="O9564" s="7">
        <f>IFERROR(VLOOKUP(SiscoTable[[#This Row],[Código]],Hoja2!A:B,2,0)*SiscoTable[[#This Row],[Stock_actual]],0)</f>
        <v>82.8</v>
      </c>
      <c r="P9564" s="6" t="s">
        <v>1530</v>
      </c>
      <c r="Q9564" s="7">
        <v>1</v>
      </c>
      <c r="R9564" s="7">
        <v>0</v>
      </c>
      <c r="S9564" s="7" t="s">
        <v>11926</v>
      </c>
      <c r="BI9564"/>
      <c r="BJ9564"/>
    </row>
    <row r="9565" spans="2:62" x14ac:dyDescent="0.4">
      <c r="B9565" s="1">
        <v>32757</v>
      </c>
      <c r="C9565" s="6" t="s">
        <v>8</v>
      </c>
      <c r="D9565" s="6" t="s">
        <v>8</v>
      </c>
      <c r="E9565" s="6" t="s">
        <v>8482</v>
      </c>
      <c r="F9565" s="6" t="s">
        <v>10720</v>
      </c>
      <c r="G9565" s="6" t="s">
        <v>11322</v>
      </c>
      <c r="H9565" s="6" t="s">
        <v>9042</v>
      </c>
      <c r="I9565" s="6" t="s">
        <v>11451</v>
      </c>
      <c r="J9565" s="6" t="s">
        <v>5</v>
      </c>
      <c r="K9565" s="7">
        <v>0.17</v>
      </c>
      <c r="L9565" s="7">
        <f>IFERROR(VLOOKUP(SiscoTable[[#This Row],[Código]],Hoja2!A:B,2,0)*SiscoTable[[#This Row],[Provta(Uns)]],0)</f>
        <v>2.1760000000000002</v>
      </c>
      <c r="M9565" s="7">
        <v>0</v>
      </c>
      <c r="N9565" s="7">
        <v>23</v>
      </c>
      <c r="O9565" s="7">
        <f>IFERROR(VLOOKUP(SiscoTable[[#This Row],[Código]],Hoja2!A:B,2,0)*SiscoTable[[#This Row],[Stock_actual]],0)</f>
        <v>294.40000000000003</v>
      </c>
      <c r="P9565" s="6" t="s">
        <v>2031</v>
      </c>
      <c r="Q9565" s="7">
        <v>0</v>
      </c>
      <c r="R9565" s="7">
        <v>0</v>
      </c>
      <c r="S9565" s="7" t="s">
        <v>11926</v>
      </c>
      <c r="BI9565"/>
      <c r="BJ9565"/>
    </row>
    <row r="9566" spans="2:62" x14ac:dyDescent="0.4">
      <c r="B9566" s="1">
        <v>32758</v>
      </c>
      <c r="C9566" s="6" t="s">
        <v>8</v>
      </c>
      <c r="D9566" s="6" t="s">
        <v>8</v>
      </c>
      <c r="E9566" s="6" t="s">
        <v>8482</v>
      </c>
      <c r="F9566" s="6" t="s">
        <v>8641</v>
      </c>
      <c r="G9566" s="6" t="s">
        <v>8936</v>
      </c>
      <c r="H9566" s="6" t="s">
        <v>8760</v>
      </c>
      <c r="I9566" s="6" t="s">
        <v>9028</v>
      </c>
      <c r="J9566" s="6" t="s">
        <v>5</v>
      </c>
      <c r="K9566" s="7">
        <v>0.33</v>
      </c>
      <c r="L9566" s="7">
        <f>IFERROR(VLOOKUP(SiscoTable[[#This Row],[Código]],Hoja2!A:B,2,0)*SiscoTable[[#This Row],[Provta(Uns)]],0)</f>
        <v>9.57</v>
      </c>
      <c r="M9566" s="7">
        <v>0</v>
      </c>
      <c r="N9566" s="7">
        <v>3</v>
      </c>
      <c r="O9566" s="7">
        <f>IFERROR(VLOOKUP(SiscoTable[[#This Row],[Código]],Hoja2!A:B,2,0)*SiscoTable[[#This Row],[Stock_actual]],0)</f>
        <v>87</v>
      </c>
      <c r="P9566" s="6" t="s">
        <v>2273</v>
      </c>
      <c r="Q9566" s="7">
        <v>0</v>
      </c>
      <c r="R9566" s="7">
        <v>0</v>
      </c>
      <c r="S9566" s="7" t="s">
        <v>11926</v>
      </c>
      <c r="BI9566"/>
      <c r="BJ9566"/>
    </row>
    <row r="9567" spans="2:62" x14ac:dyDescent="0.4">
      <c r="B9567" s="1">
        <v>32759</v>
      </c>
      <c r="C9567" s="6" t="s">
        <v>8</v>
      </c>
      <c r="D9567" s="6" t="s">
        <v>8</v>
      </c>
      <c r="E9567" s="6" t="s">
        <v>8482</v>
      </c>
      <c r="F9567" s="6" t="s">
        <v>8641</v>
      </c>
      <c r="G9567" s="6" t="s">
        <v>8936</v>
      </c>
      <c r="H9567" s="6" t="s">
        <v>8760</v>
      </c>
      <c r="I9567" s="6" t="s">
        <v>9029</v>
      </c>
      <c r="J9567" s="6" t="s">
        <v>5</v>
      </c>
      <c r="K9567" s="7">
        <v>0</v>
      </c>
      <c r="L9567" s="7">
        <f>IFERROR(VLOOKUP(SiscoTable[[#This Row],[Código]],Hoja2!A:B,2,0)*SiscoTable[[#This Row],[Provta(Uns)]],0)</f>
        <v>0</v>
      </c>
      <c r="M9567" s="7">
        <v>0</v>
      </c>
      <c r="N9567" s="7">
        <v>12</v>
      </c>
      <c r="O9567" s="7">
        <f>IFERROR(VLOOKUP(SiscoTable[[#This Row],[Código]],Hoja2!A:B,2,0)*SiscoTable[[#This Row],[Stock_actual]],0)</f>
        <v>186</v>
      </c>
      <c r="P9567" s="6" t="s">
        <v>134</v>
      </c>
      <c r="Q9567" s="7">
        <v>0</v>
      </c>
      <c r="R9567" s="7">
        <v>0</v>
      </c>
      <c r="S9567" s="7" t="s">
        <v>11926</v>
      </c>
      <c r="BI9567"/>
      <c r="BJ9567"/>
    </row>
    <row r="9568" spans="2:62" x14ac:dyDescent="0.4">
      <c r="B9568" s="1">
        <v>32760</v>
      </c>
      <c r="C9568" s="6" t="s">
        <v>8</v>
      </c>
      <c r="D9568" s="6" t="s">
        <v>8</v>
      </c>
      <c r="E9568" s="6" t="s">
        <v>3268</v>
      </c>
      <c r="F9568" s="6" t="s">
        <v>7197</v>
      </c>
      <c r="G9568" s="6" t="s">
        <v>7198</v>
      </c>
      <c r="H9568" s="6" t="s">
        <v>5293</v>
      </c>
      <c r="I9568" s="6" t="s">
        <v>7382</v>
      </c>
      <c r="J9568" s="6" t="s">
        <v>5</v>
      </c>
      <c r="K9568" s="7">
        <v>0</v>
      </c>
      <c r="L9568" s="7">
        <f>IFERROR(VLOOKUP(SiscoTable[[#This Row],[Código]],Hoja2!A:B,2,0)*SiscoTable[[#This Row],[Provta(Uns)]],0)</f>
        <v>0</v>
      </c>
      <c r="M9568" s="7">
        <v>0</v>
      </c>
      <c r="N9568" s="7">
        <v>0</v>
      </c>
      <c r="O9568" s="7">
        <f>IFERROR(VLOOKUP(SiscoTable[[#This Row],[Código]],Hoja2!A:B,2,0)*SiscoTable[[#This Row],[Stock_actual]],0)</f>
        <v>0</v>
      </c>
      <c r="P9568" s="6" t="s">
        <v>7</v>
      </c>
      <c r="Q9568" s="7">
        <v>0</v>
      </c>
      <c r="R9568" s="7">
        <v>0</v>
      </c>
      <c r="S9568" s="7" t="s">
        <v>11928</v>
      </c>
      <c r="BI9568"/>
      <c r="BJ9568"/>
    </row>
    <row r="9569" spans="2:62" x14ac:dyDescent="0.4">
      <c r="B9569" s="1">
        <v>32761</v>
      </c>
      <c r="C9569" s="6" t="s">
        <v>8</v>
      </c>
      <c r="D9569" s="6" t="s">
        <v>8</v>
      </c>
      <c r="E9569" s="6" t="s">
        <v>3268</v>
      </c>
      <c r="F9569" s="6" t="s">
        <v>7197</v>
      </c>
      <c r="G9569" s="6" t="s">
        <v>7198</v>
      </c>
      <c r="H9569" s="6" t="s">
        <v>5293</v>
      </c>
      <c r="I9569" s="6" t="s">
        <v>7383</v>
      </c>
      <c r="J9569" s="6" t="s">
        <v>5</v>
      </c>
      <c r="K9569" s="7">
        <v>0</v>
      </c>
      <c r="L9569" s="7">
        <f>IFERROR(VLOOKUP(SiscoTable[[#This Row],[Código]],Hoja2!A:B,2,0)*SiscoTable[[#This Row],[Provta(Uns)]],0)</f>
        <v>0</v>
      </c>
      <c r="M9569" s="7">
        <v>0</v>
      </c>
      <c r="N9569" s="7">
        <v>0</v>
      </c>
      <c r="O9569" s="7">
        <f>IFERROR(VLOOKUP(SiscoTable[[#This Row],[Código]],Hoja2!A:B,2,0)*SiscoTable[[#This Row],[Stock_actual]],0)</f>
        <v>0</v>
      </c>
      <c r="P9569" s="6" t="s">
        <v>7</v>
      </c>
      <c r="Q9569" s="7">
        <v>0</v>
      </c>
      <c r="R9569" s="7">
        <v>0</v>
      </c>
      <c r="S9569" s="7" t="s">
        <v>11928</v>
      </c>
      <c r="BI9569"/>
      <c r="BJ9569"/>
    </row>
    <row r="9570" spans="2:62" x14ac:dyDescent="0.4">
      <c r="B9570" s="1">
        <v>32762</v>
      </c>
      <c r="C9570" s="6" t="s">
        <v>8</v>
      </c>
      <c r="D9570" s="6" t="s">
        <v>8</v>
      </c>
      <c r="E9570" s="6" t="s">
        <v>3268</v>
      </c>
      <c r="F9570" s="6" t="s">
        <v>7197</v>
      </c>
      <c r="G9570" s="6" t="s">
        <v>7198</v>
      </c>
      <c r="H9570" s="6" t="s">
        <v>5293</v>
      </c>
      <c r="I9570" s="6" t="s">
        <v>7384</v>
      </c>
      <c r="J9570" s="6" t="s">
        <v>5</v>
      </c>
      <c r="K9570" s="7">
        <v>0</v>
      </c>
      <c r="L9570" s="7">
        <f>IFERROR(VLOOKUP(SiscoTable[[#This Row],[Código]],Hoja2!A:B,2,0)*SiscoTable[[#This Row],[Provta(Uns)]],0)</f>
        <v>0</v>
      </c>
      <c r="M9570" s="7">
        <v>0</v>
      </c>
      <c r="N9570" s="7">
        <v>0</v>
      </c>
      <c r="O9570" s="7">
        <f>IFERROR(VLOOKUP(SiscoTable[[#This Row],[Código]],Hoja2!A:B,2,0)*SiscoTable[[#This Row],[Stock_actual]],0)</f>
        <v>0</v>
      </c>
      <c r="P9570" s="6" t="s">
        <v>7</v>
      </c>
      <c r="Q9570" s="7">
        <v>0</v>
      </c>
      <c r="R9570" s="7">
        <v>0</v>
      </c>
      <c r="S9570" s="7" t="s">
        <v>11928</v>
      </c>
      <c r="BI9570"/>
      <c r="BJ9570"/>
    </row>
    <row r="9571" spans="2:62" x14ac:dyDescent="0.4">
      <c r="B9571" s="1">
        <v>32763</v>
      </c>
      <c r="C9571" s="6" t="s">
        <v>8</v>
      </c>
      <c r="D9571" s="6" t="s">
        <v>8</v>
      </c>
      <c r="E9571" s="6" t="s">
        <v>3268</v>
      </c>
      <c r="F9571" s="6" t="s">
        <v>7197</v>
      </c>
      <c r="G9571" s="6" t="s">
        <v>7198</v>
      </c>
      <c r="H9571" s="6" t="s">
        <v>5293</v>
      </c>
      <c r="I9571" s="6" t="s">
        <v>7385</v>
      </c>
      <c r="J9571" s="6" t="s">
        <v>5</v>
      </c>
      <c r="K9571" s="7">
        <v>8.83</v>
      </c>
      <c r="L9571" s="7">
        <f>IFERROR(VLOOKUP(SiscoTable[[#This Row],[Código]],Hoja2!A:B,2,0)*SiscoTable[[#This Row],[Provta(Uns)]],0)</f>
        <v>28.256</v>
      </c>
      <c r="M9571" s="7">
        <v>0</v>
      </c>
      <c r="N9571" s="7">
        <v>31</v>
      </c>
      <c r="O9571" s="7">
        <f>IFERROR(VLOOKUP(SiscoTable[[#This Row],[Código]],Hoja2!A:B,2,0)*SiscoTable[[#This Row],[Stock_actual]],0)</f>
        <v>99.2</v>
      </c>
      <c r="P9571" s="6" t="s">
        <v>311</v>
      </c>
      <c r="Q9571" s="7">
        <v>10</v>
      </c>
      <c r="R9571" s="7">
        <v>0</v>
      </c>
      <c r="S9571" s="7" t="s">
        <v>11928</v>
      </c>
      <c r="BI9571"/>
      <c r="BJ9571"/>
    </row>
    <row r="9572" spans="2:62" x14ac:dyDescent="0.4">
      <c r="B9572" s="1">
        <v>32764</v>
      </c>
      <c r="C9572" s="6" t="s">
        <v>8</v>
      </c>
      <c r="D9572" s="6" t="s">
        <v>8</v>
      </c>
      <c r="E9572" s="6" t="s">
        <v>8482</v>
      </c>
      <c r="F9572" s="6" t="s">
        <v>11692</v>
      </c>
      <c r="G9572" s="6" t="s">
        <v>11692</v>
      </c>
      <c r="H9572" s="6" t="s">
        <v>8758</v>
      </c>
      <c r="I9572" s="6" t="s">
        <v>11822</v>
      </c>
      <c r="J9572" s="6" t="s">
        <v>5</v>
      </c>
      <c r="K9572" s="7">
        <v>0.17</v>
      </c>
      <c r="L9572" s="7">
        <f>IFERROR(VLOOKUP(SiscoTable[[#This Row],[Código]],Hoja2!A:B,2,0)*SiscoTable[[#This Row],[Provta(Uns)]],0)</f>
        <v>4.5220000000000002</v>
      </c>
      <c r="M9572" s="7">
        <v>0</v>
      </c>
      <c r="N9572" s="7">
        <v>5</v>
      </c>
      <c r="O9572" s="7">
        <f>IFERROR(VLOOKUP(SiscoTable[[#This Row],[Código]],Hoja2!A:B,2,0)*SiscoTable[[#This Row],[Stock_actual]],0)</f>
        <v>133</v>
      </c>
      <c r="P9572" s="6" t="s">
        <v>146</v>
      </c>
      <c r="Q9572" s="7">
        <v>0</v>
      </c>
      <c r="R9572" s="7">
        <v>0</v>
      </c>
      <c r="S9572" s="7" t="s">
        <v>11926</v>
      </c>
      <c r="BI9572"/>
      <c r="BJ9572"/>
    </row>
    <row r="9573" spans="2:62" x14ac:dyDescent="0.4">
      <c r="B9573" s="1">
        <v>32765</v>
      </c>
      <c r="C9573" s="6" t="s">
        <v>8</v>
      </c>
      <c r="D9573" s="6" t="s">
        <v>8</v>
      </c>
      <c r="E9573" s="6" t="s">
        <v>8482</v>
      </c>
      <c r="F9573" s="6" t="s">
        <v>11692</v>
      </c>
      <c r="G9573" s="6" t="s">
        <v>11692</v>
      </c>
      <c r="H9573" s="6" t="s">
        <v>8758</v>
      </c>
      <c r="I9573" s="6" t="s">
        <v>11822</v>
      </c>
      <c r="J9573" s="6" t="s">
        <v>5</v>
      </c>
      <c r="K9573" s="7">
        <v>0</v>
      </c>
      <c r="L9573" s="7">
        <f>IFERROR(VLOOKUP(SiscoTable[[#This Row],[Código]],Hoja2!A:B,2,0)*SiscoTable[[#This Row],[Provta(Uns)]],0)</f>
        <v>0</v>
      </c>
      <c r="M9573" s="7">
        <v>0</v>
      </c>
      <c r="N9573" s="7">
        <v>6</v>
      </c>
      <c r="O9573" s="7">
        <f>IFERROR(VLOOKUP(SiscoTable[[#This Row],[Código]],Hoja2!A:B,2,0)*SiscoTable[[#This Row],[Stock_actual]],0)</f>
        <v>159.60000000000002</v>
      </c>
      <c r="P9573" s="6" t="s">
        <v>134</v>
      </c>
      <c r="Q9573" s="7">
        <v>0</v>
      </c>
      <c r="R9573" s="7">
        <v>0</v>
      </c>
      <c r="S9573" s="7" t="s">
        <v>11926</v>
      </c>
      <c r="BI9573"/>
      <c r="BJ9573"/>
    </row>
    <row r="9574" spans="2:62" x14ac:dyDescent="0.4">
      <c r="B9574" s="1">
        <v>32766</v>
      </c>
      <c r="C9574" s="6" t="s">
        <v>8</v>
      </c>
      <c r="D9574" s="6" t="s">
        <v>8</v>
      </c>
      <c r="E9574" s="6" t="s">
        <v>2999</v>
      </c>
      <c r="F9574" s="6" t="s">
        <v>3176</v>
      </c>
      <c r="G9574" s="6" t="s">
        <v>3177</v>
      </c>
      <c r="H9574" s="6" t="s">
        <v>94</v>
      </c>
      <c r="I9574" s="6" t="s">
        <v>3197</v>
      </c>
      <c r="J9574" s="6" t="s">
        <v>5</v>
      </c>
      <c r="K9574" s="7">
        <v>1.33</v>
      </c>
      <c r="L9574" s="7">
        <f>IFERROR(VLOOKUP(SiscoTable[[#This Row],[Código]],Hoja2!A:B,2,0)*SiscoTable[[#This Row],[Provta(Uns)]],0)</f>
        <v>15.96</v>
      </c>
      <c r="M9574" s="7">
        <v>0</v>
      </c>
      <c r="N9574" s="7">
        <v>-9</v>
      </c>
      <c r="O9574" s="7">
        <f>IFERROR(VLOOKUP(SiscoTable[[#This Row],[Código]],Hoja2!A:B,2,0)*SiscoTable[[#This Row],[Stock_actual]],0)</f>
        <v>-108</v>
      </c>
      <c r="P9574" s="6" t="s">
        <v>7</v>
      </c>
      <c r="Q9574" s="7">
        <v>1</v>
      </c>
      <c r="R9574" s="7">
        <v>2.4</v>
      </c>
      <c r="S9574" s="7" t="s">
        <v>11923</v>
      </c>
      <c r="BI9574"/>
      <c r="BJ9574"/>
    </row>
    <row r="9575" spans="2:62" x14ac:dyDescent="0.4">
      <c r="B9575" s="1">
        <v>32767</v>
      </c>
      <c r="C9575" s="6" t="s">
        <v>8</v>
      </c>
      <c r="D9575" s="6" t="s">
        <v>8</v>
      </c>
      <c r="E9575" s="6" t="s">
        <v>3268</v>
      </c>
      <c r="F9575" s="6" t="s">
        <v>3269</v>
      </c>
      <c r="G9575" s="6" t="s">
        <v>634</v>
      </c>
      <c r="H9575" s="6" t="s">
        <v>4796</v>
      </c>
      <c r="I9575" s="6" t="s">
        <v>4970</v>
      </c>
      <c r="J9575" s="6" t="s">
        <v>5</v>
      </c>
      <c r="K9575" s="7">
        <v>0</v>
      </c>
      <c r="L9575" s="7">
        <f>IFERROR(VLOOKUP(SiscoTable[[#This Row],[Código]],Hoja2!A:B,2,0)*SiscoTable[[#This Row],[Provta(Uns)]],0)</f>
        <v>0</v>
      </c>
      <c r="M9575" s="7">
        <v>0</v>
      </c>
      <c r="N9575" s="7">
        <v>0</v>
      </c>
      <c r="O9575" s="7">
        <f>IFERROR(VLOOKUP(SiscoTable[[#This Row],[Código]],Hoja2!A:B,2,0)*SiscoTable[[#This Row],[Stock_actual]],0)</f>
        <v>0</v>
      </c>
      <c r="P9575" s="6" t="s">
        <v>7</v>
      </c>
      <c r="Q9575" s="7">
        <v>0</v>
      </c>
      <c r="R9575" s="7">
        <v>0</v>
      </c>
      <c r="S9575" s="7" t="s">
        <v>11927</v>
      </c>
      <c r="BI9575"/>
      <c r="BJ9575"/>
    </row>
    <row r="9576" spans="2:62" x14ac:dyDescent="0.4">
      <c r="B9576" s="1">
        <v>32768</v>
      </c>
      <c r="C9576" s="6" t="s">
        <v>8</v>
      </c>
      <c r="D9576" s="6" t="s">
        <v>8</v>
      </c>
      <c r="E9576" s="6" t="s">
        <v>3268</v>
      </c>
      <c r="F9576" s="6" t="s">
        <v>3269</v>
      </c>
      <c r="G9576" s="6" t="s">
        <v>634</v>
      </c>
      <c r="H9576" s="6" t="s">
        <v>4794</v>
      </c>
      <c r="I9576" s="6" t="s">
        <v>4971</v>
      </c>
      <c r="J9576" s="6" t="s">
        <v>5</v>
      </c>
      <c r="K9576" s="7">
        <v>0</v>
      </c>
      <c r="L9576" s="7">
        <f>IFERROR(VLOOKUP(SiscoTable[[#This Row],[Código]],Hoja2!A:B,2,0)*SiscoTable[[#This Row],[Provta(Uns)]],0)</f>
        <v>0</v>
      </c>
      <c r="M9576" s="7">
        <v>0</v>
      </c>
      <c r="N9576" s="7">
        <v>0</v>
      </c>
      <c r="O9576" s="7">
        <f>IFERROR(VLOOKUP(SiscoTable[[#This Row],[Código]],Hoja2!A:B,2,0)*SiscoTable[[#This Row],[Stock_actual]],0)</f>
        <v>0</v>
      </c>
      <c r="P9576" s="6" t="s">
        <v>7</v>
      </c>
      <c r="Q9576" s="7">
        <v>0</v>
      </c>
      <c r="R9576" s="7">
        <v>0</v>
      </c>
      <c r="S9576" s="7" t="s">
        <v>11927</v>
      </c>
      <c r="BI9576"/>
      <c r="BJ9576"/>
    </row>
    <row r="9577" spans="2:62" x14ac:dyDescent="0.4">
      <c r="B9577" s="1">
        <v>32769</v>
      </c>
      <c r="C9577" s="6" t="s">
        <v>8</v>
      </c>
      <c r="D9577" s="6" t="s">
        <v>8</v>
      </c>
      <c r="E9577" s="6" t="s">
        <v>3268</v>
      </c>
      <c r="F9577" s="6" t="s">
        <v>3269</v>
      </c>
      <c r="G9577" s="6" t="s">
        <v>634</v>
      </c>
      <c r="H9577" s="6" t="s">
        <v>4794</v>
      </c>
      <c r="I9577" s="6" t="s">
        <v>4972</v>
      </c>
      <c r="J9577" s="6" t="s">
        <v>5</v>
      </c>
      <c r="K9577" s="7">
        <v>0</v>
      </c>
      <c r="L9577" s="7">
        <f>IFERROR(VLOOKUP(SiscoTable[[#This Row],[Código]],Hoja2!A:B,2,0)*SiscoTable[[#This Row],[Provta(Uns)]],0)</f>
        <v>0</v>
      </c>
      <c r="M9577" s="7">
        <v>0</v>
      </c>
      <c r="N9577" s="7">
        <v>0</v>
      </c>
      <c r="O9577" s="7">
        <f>IFERROR(VLOOKUP(SiscoTable[[#This Row],[Código]],Hoja2!A:B,2,0)*SiscoTable[[#This Row],[Stock_actual]],0)</f>
        <v>0</v>
      </c>
      <c r="P9577" s="6" t="s">
        <v>7</v>
      </c>
      <c r="Q9577" s="7">
        <v>0</v>
      </c>
      <c r="R9577" s="7">
        <v>0</v>
      </c>
      <c r="S9577" s="7" t="s">
        <v>11927</v>
      </c>
      <c r="BI9577"/>
      <c r="BJ9577"/>
    </row>
    <row r="9578" spans="2:62" x14ac:dyDescent="0.4">
      <c r="B9578" s="1">
        <v>32770</v>
      </c>
      <c r="C9578" s="6" t="s">
        <v>8</v>
      </c>
      <c r="D9578" s="6" t="s">
        <v>8</v>
      </c>
      <c r="E9578" s="6" t="s">
        <v>3268</v>
      </c>
      <c r="F9578" s="6" t="s">
        <v>3269</v>
      </c>
      <c r="G9578" s="6" t="s">
        <v>634</v>
      </c>
      <c r="H9578" s="6" t="s">
        <v>4794</v>
      </c>
      <c r="I9578" s="6" t="s">
        <v>4973</v>
      </c>
      <c r="J9578" s="6" t="s">
        <v>5</v>
      </c>
      <c r="K9578" s="7">
        <v>0</v>
      </c>
      <c r="L9578" s="7">
        <f>IFERROR(VLOOKUP(SiscoTable[[#This Row],[Código]],Hoja2!A:B,2,0)*SiscoTable[[#This Row],[Provta(Uns)]],0)</f>
        <v>0</v>
      </c>
      <c r="M9578" s="7">
        <v>0</v>
      </c>
      <c r="N9578" s="7">
        <v>0</v>
      </c>
      <c r="O9578" s="7">
        <f>IFERROR(VLOOKUP(SiscoTable[[#This Row],[Código]],Hoja2!A:B,2,0)*SiscoTable[[#This Row],[Stock_actual]],0)</f>
        <v>0</v>
      </c>
      <c r="P9578" s="6" t="s">
        <v>7</v>
      </c>
      <c r="Q9578" s="7">
        <v>0</v>
      </c>
      <c r="R9578" s="7">
        <v>0</v>
      </c>
      <c r="S9578" s="7" t="s">
        <v>11927</v>
      </c>
      <c r="BI9578"/>
      <c r="BJ9578"/>
    </row>
    <row r="9579" spans="2:62" x14ac:dyDescent="0.4">
      <c r="B9579" s="1">
        <v>32771</v>
      </c>
      <c r="C9579" s="6" t="s">
        <v>8</v>
      </c>
      <c r="D9579" s="6" t="s">
        <v>8</v>
      </c>
      <c r="E9579" s="6" t="s">
        <v>3268</v>
      </c>
      <c r="F9579" s="6" t="s">
        <v>3269</v>
      </c>
      <c r="G9579" s="6" t="s">
        <v>634</v>
      </c>
      <c r="H9579" s="6" t="s">
        <v>4794</v>
      </c>
      <c r="I9579" s="6" t="s">
        <v>4974</v>
      </c>
      <c r="J9579" s="6" t="s">
        <v>5</v>
      </c>
      <c r="K9579" s="7">
        <v>0</v>
      </c>
      <c r="L9579" s="7">
        <f>IFERROR(VLOOKUP(SiscoTable[[#This Row],[Código]],Hoja2!A:B,2,0)*SiscoTable[[#This Row],[Provta(Uns)]],0)</f>
        <v>0</v>
      </c>
      <c r="M9579" s="7">
        <v>0</v>
      </c>
      <c r="N9579" s="7">
        <v>0</v>
      </c>
      <c r="O9579" s="7">
        <f>IFERROR(VLOOKUP(SiscoTable[[#This Row],[Código]],Hoja2!A:B,2,0)*SiscoTable[[#This Row],[Stock_actual]],0)</f>
        <v>0</v>
      </c>
      <c r="P9579" s="6" t="s">
        <v>7</v>
      </c>
      <c r="Q9579" s="7">
        <v>0</v>
      </c>
      <c r="R9579" s="7">
        <v>0</v>
      </c>
      <c r="S9579" s="7" t="s">
        <v>11927</v>
      </c>
      <c r="BI9579"/>
      <c r="BJ9579"/>
    </row>
    <row r="9580" spans="2:62" x14ac:dyDescent="0.4">
      <c r="B9580" s="1">
        <v>32772</v>
      </c>
      <c r="C9580" s="6" t="s">
        <v>8</v>
      </c>
      <c r="D9580" s="6" t="s">
        <v>8</v>
      </c>
      <c r="E9580" s="6" t="s">
        <v>8482</v>
      </c>
      <c r="F9580" s="6" t="s">
        <v>9030</v>
      </c>
      <c r="G9580" s="6" t="s">
        <v>9678</v>
      </c>
      <c r="H9580" s="6" t="s">
        <v>9322</v>
      </c>
      <c r="I9580" s="6" t="s">
        <v>9920</v>
      </c>
      <c r="J9580" s="6" t="s">
        <v>5</v>
      </c>
      <c r="K9580" s="7">
        <v>0</v>
      </c>
      <c r="L9580" s="7">
        <f>IFERROR(VLOOKUP(SiscoTable[[#This Row],[Código]],Hoja2!A:B,2,0)*SiscoTable[[#This Row],[Provta(Uns)]],0)</f>
        <v>0</v>
      </c>
      <c r="M9580" s="7">
        <v>0</v>
      </c>
      <c r="N9580" s="7">
        <v>24</v>
      </c>
      <c r="O9580" s="7">
        <f>IFERROR(VLOOKUP(SiscoTable[[#This Row],[Código]],Hoja2!A:B,2,0)*SiscoTable[[#This Row],[Stock_actual]],0)</f>
        <v>0</v>
      </c>
      <c r="P9580" s="6" t="s">
        <v>134</v>
      </c>
      <c r="Q9580" s="7">
        <v>0</v>
      </c>
      <c r="R9580" s="7">
        <v>0</v>
      </c>
      <c r="S9580" s="7" t="s">
        <v>11926</v>
      </c>
      <c r="BI9580"/>
      <c r="BJ9580"/>
    </row>
    <row r="9581" spans="2:62" x14ac:dyDescent="0.4">
      <c r="B9581" s="1">
        <v>32773</v>
      </c>
      <c r="C9581" s="6" t="s">
        <v>8</v>
      </c>
      <c r="D9581" s="6" t="s">
        <v>8</v>
      </c>
      <c r="E9581" s="6" t="s">
        <v>3268</v>
      </c>
      <c r="F9581" s="6" t="s">
        <v>7197</v>
      </c>
      <c r="G9581" s="6" t="s">
        <v>7198</v>
      </c>
      <c r="H9581" s="6" t="s">
        <v>7387</v>
      </c>
      <c r="I9581" s="6" t="s">
        <v>7386</v>
      </c>
      <c r="J9581" s="6" t="s">
        <v>5</v>
      </c>
      <c r="K9581" s="7">
        <v>0</v>
      </c>
      <c r="L9581" s="7">
        <f>IFERROR(VLOOKUP(SiscoTable[[#This Row],[Código]],Hoja2!A:B,2,0)*SiscoTable[[#This Row],[Provta(Uns)]],0)</f>
        <v>0</v>
      </c>
      <c r="M9581" s="7">
        <v>0</v>
      </c>
      <c r="N9581" s="7">
        <v>5</v>
      </c>
      <c r="O9581" s="7">
        <f>IFERROR(VLOOKUP(SiscoTable[[#This Row],[Código]],Hoja2!A:B,2,0)*SiscoTable[[#This Row],[Stock_actual]],0)</f>
        <v>0</v>
      </c>
      <c r="P9581" s="6" t="s">
        <v>134</v>
      </c>
      <c r="Q9581" s="7">
        <v>0</v>
      </c>
      <c r="R9581" s="7">
        <v>0</v>
      </c>
      <c r="S9581" s="7" t="s">
        <v>11928</v>
      </c>
      <c r="BI9581"/>
      <c r="BJ9581"/>
    </row>
    <row r="9582" spans="2:62" x14ac:dyDescent="0.4">
      <c r="B9582" s="1">
        <v>32774</v>
      </c>
      <c r="C9582" s="6" t="s">
        <v>8</v>
      </c>
      <c r="D9582" s="6" t="s">
        <v>8</v>
      </c>
      <c r="E9582" s="6" t="s">
        <v>3268</v>
      </c>
      <c r="F9582" s="6" t="s">
        <v>6059</v>
      </c>
      <c r="G9582" s="6" t="s">
        <v>6392</v>
      </c>
      <c r="H9582" s="6" t="s">
        <v>3457</v>
      </c>
      <c r="I9582" s="6" t="s">
        <v>6471</v>
      </c>
      <c r="J9582" s="6" t="s">
        <v>5</v>
      </c>
      <c r="K9582" s="7">
        <v>0</v>
      </c>
      <c r="L9582" s="7">
        <f>IFERROR(VLOOKUP(SiscoTable[[#This Row],[Código]],Hoja2!A:B,2,0)*SiscoTable[[#This Row],[Provta(Uns)]],0)</f>
        <v>0</v>
      </c>
      <c r="M9582" s="7">
        <v>0</v>
      </c>
      <c r="N9582" s="7">
        <v>3</v>
      </c>
      <c r="O9582" s="7">
        <f>IFERROR(VLOOKUP(SiscoTable[[#This Row],[Código]],Hoja2!A:B,2,0)*SiscoTable[[#This Row],[Stock_actual]],0)</f>
        <v>77.699999999999989</v>
      </c>
      <c r="P9582" s="6" t="s">
        <v>134</v>
      </c>
      <c r="Q9582" s="7">
        <v>0</v>
      </c>
      <c r="R9582" s="7">
        <v>0</v>
      </c>
      <c r="S9582" s="7" t="s">
        <v>11925</v>
      </c>
      <c r="BI9582"/>
      <c r="BJ9582"/>
    </row>
    <row r="9583" spans="2:62" x14ac:dyDescent="0.4">
      <c r="B9583" s="1">
        <v>32775</v>
      </c>
      <c r="C9583" s="6" t="s">
        <v>8</v>
      </c>
      <c r="D9583" s="6" t="s">
        <v>8</v>
      </c>
      <c r="E9583" s="6" t="s">
        <v>3268</v>
      </c>
      <c r="F9583" s="6" t="s">
        <v>6059</v>
      </c>
      <c r="G9583" s="6" t="s">
        <v>6392</v>
      </c>
      <c r="H9583" s="6" t="s">
        <v>3457</v>
      </c>
      <c r="I9583" s="6" t="s">
        <v>6472</v>
      </c>
      <c r="J9583" s="6" t="s">
        <v>5</v>
      </c>
      <c r="K9583" s="7">
        <v>0</v>
      </c>
      <c r="L9583" s="7">
        <f>IFERROR(VLOOKUP(SiscoTable[[#This Row],[Código]],Hoja2!A:B,2,0)*SiscoTable[[#This Row],[Provta(Uns)]],0)</f>
        <v>0</v>
      </c>
      <c r="M9583" s="7">
        <v>0</v>
      </c>
      <c r="N9583" s="7">
        <v>3</v>
      </c>
      <c r="O9583" s="7">
        <f>IFERROR(VLOOKUP(SiscoTable[[#This Row],[Código]],Hoja2!A:B,2,0)*SiscoTable[[#This Row],[Stock_actual]],0)</f>
        <v>77.699999999999989</v>
      </c>
      <c r="P9583" s="6" t="s">
        <v>134</v>
      </c>
      <c r="Q9583" s="7">
        <v>0</v>
      </c>
      <c r="R9583" s="7">
        <v>0</v>
      </c>
      <c r="S9583" s="7" t="s">
        <v>11925</v>
      </c>
      <c r="BI9583"/>
      <c r="BJ9583"/>
    </row>
    <row r="9584" spans="2:62" x14ac:dyDescent="0.4">
      <c r="B9584" s="1">
        <v>32776</v>
      </c>
      <c r="C9584" s="6" t="s">
        <v>8</v>
      </c>
      <c r="D9584" s="6" t="s">
        <v>8</v>
      </c>
      <c r="E9584" s="6" t="s">
        <v>3268</v>
      </c>
      <c r="F9584" s="6" t="s">
        <v>6059</v>
      </c>
      <c r="G9584" s="6" t="s">
        <v>6392</v>
      </c>
      <c r="H9584" s="6" t="s">
        <v>3457</v>
      </c>
      <c r="I9584" s="6" t="s">
        <v>6473</v>
      </c>
      <c r="J9584" s="6" t="s">
        <v>5</v>
      </c>
      <c r="K9584" s="7">
        <v>0</v>
      </c>
      <c r="L9584" s="7">
        <f>IFERROR(VLOOKUP(SiscoTable[[#This Row],[Código]],Hoja2!A:B,2,0)*SiscoTable[[#This Row],[Provta(Uns)]],0)</f>
        <v>0</v>
      </c>
      <c r="M9584" s="7">
        <v>0</v>
      </c>
      <c r="N9584" s="7">
        <v>3</v>
      </c>
      <c r="O9584" s="7">
        <f>IFERROR(VLOOKUP(SiscoTable[[#This Row],[Código]],Hoja2!A:B,2,0)*SiscoTable[[#This Row],[Stock_actual]],0)</f>
        <v>77.699999999999989</v>
      </c>
      <c r="P9584" s="6" t="s">
        <v>134</v>
      </c>
      <c r="Q9584" s="7">
        <v>0</v>
      </c>
      <c r="R9584" s="7">
        <v>0</v>
      </c>
      <c r="S9584" s="7" t="s">
        <v>11925</v>
      </c>
      <c r="BI9584"/>
      <c r="BJ9584"/>
    </row>
    <row r="9585" spans="2:62" x14ac:dyDescent="0.4">
      <c r="B9585" s="1">
        <v>32777</v>
      </c>
      <c r="C9585" s="6" t="s">
        <v>8</v>
      </c>
      <c r="D9585" s="6" t="s">
        <v>8</v>
      </c>
      <c r="E9585" s="6" t="s">
        <v>8482</v>
      </c>
      <c r="F9585" s="6" t="s">
        <v>1736</v>
      </c>
      <c r="G9585" s="6" t="s">
        <v>10193</v>
      </c>
      <c r="H9585" s="6" t="s">
        <v>10199</v>
      </c>
      <c r="I9585" s="6" t="s">
        <v>10316</v>
      </c>
      <c r="J9585" s="6" t="s">
        <v>5</v>
      </c>
      <c r="K9585" s="7">
        <v>0</v>
      </c>
      <c r="L9585" s="7">
        <f>IFERROR(VLOOKUP(SiscoTable[[#This Row],[Código]],Hoja2!A:B,2,0)*SiscoTable[[#This Row],[Provta(Uns)]],0)</f>
        <v>0</v>
      </c>
      <c r="M9585" s="7">
        <v>0</v>
      </c>
      <c r="N9585" s="7">
        <v>0</v>
      </c>
      <c r="O9585" s="7">
        <f>IFERROR(VLOOKUP(SiscoTable[[#This Row],[Código]],Hoja2!A:B,2,0)*SiscoTable[[#This Row],[Stock_actual]],0)</f>
        <v>0</v>
      </c>
      <c r="P9585" s="6" t="s">
        <v>7</v>
      </c>
      <c r="Q9585" s="7">
        <v>0</v>
      </c>
      <c r="R9585" s="7">
        <v>0</v>
      </c>
      <c r="S9585" s="7" t="s">
        <v>11926</v>
      </c>
      <c r="BI9585"/>
      <c r="BJ9585"/>
    </row>
    <row r="9586" spans="2:62" x14ac:dyDescent="0.4">
      <c r="B9586" s="1">
        <v>32778</v>
      </c>
      <c r="C9586" s="6" t="s">
        <v>8</v>
      </c>
      <c r="D9586" s="6" t="s">
        <v>8</v>
      </c>
      <c r="E9586" s="6" t="s">
        <v>8482</v>
      </c>
      <c r="F9586" s="6" t="s">
        <v>1736</v>
      </c>
      <c r="G9586" s="6" t="s">
        <v>10193</v>
      </c>
      <c r="H9586" s="6" t="s">
        <v>10199</v>
      </c>
      <c r="I9586" s="6" t="s">
        <v>10317</v>
      </c>
      <c r="J9586" s="6" t="s">
        <v>5</v>
      </c>
      <c r="K9586" s="7">
        <v>0</v>
      </c>
      <c r="L9586" s="7">
        <f>IFERROR(VLOOKUP(SiscoTable[[#This Row],[Código]],Hoja2!A:B,2,0)*SiscoTable[[#This Row],[Provta(Uns)]],0)</f>
        <v>0</v>
      </c>
      <c r="M9586" s="7">
        <v>0</v>
      </c>
      <c r="N9586" s="7">
        <v>0</v>
      </c>
      <c r="O9586" s="7">
        <f>IFERROR(VLOOKUP(SiscoTable[[#This Row],[Código]],Hoja2!A:B,2,0)*SiscoTable[[#This Row],[Stock_actual]],0)</f>
        <v>0</v>
      </c>
      <c r="P9586" s="6" t="s">
        <v>7</v>
      </c>
      <c r="Q9586" s="7">
        <v>0</v>
      </c>
      <c r="R9586" s="7">
        <v>0</v>
      </c>
      <c r="S9586" s="7" t="s">
        <v>11926</v>
      </c>
      <c r="BI9586"/>
      <c r="BJ9586"/>
    </row>
    <row r="9587" spans="2:62" x14ac:dyDescent="0.4">
      <c r="B9587" s="1">
        <v>32779</v>
      </c>
      <c r="C9587" s="6" t="s">
        <v>8</v>
      </c>
      <c r="D9587" s="6" t="s">
        <v>8</v>
      </c>
      <c r="E9587" s="6" t="s">
        <v>8482</v>
      </c>
      <c r="F9587" s="6" t="s">
        <v>1736</v>
      </c>
      <c r="G9587" s="6" t="s">
        <v>10193</v>
      </c>
      <c r="H9587" s="6" t="s">
        <v>10199</v>
      </c>
      <c r="I9587" s="6" t="s">
        <v>10318</v>
      </c>
      <c r="J9587" s="6" t="s">
        <v>5</v>
      </c>
      <c r="K9587" s="7">
        <v>0</v>
      </c>
      <c r="L9587" s="7">
        <f>IFERROR(VLOOKUP(SiscoTable[[#This Row],[Código]],Hoja2!A:B,2,0)*SiscoTable[[#This Row],[Provta(Uns)]],0)</f>
        <v>0</v>
      </c>
      <c r="M9587" s="7">
        <v>0</v>
      </c>
      <c r="N9587" s="7">
        <v>0</v>
      </c>
      <c r="O9587" s="7">
        <f>IFERROR(VLOOKUP(SiscoTable[[#This Row],[Código]],Hoja2!A:B,2,0)*SiscoTable[[#This Row],[Stock_actual]],0)</f>
        <v>0</v>
      </c>
      <c r="P9587" s="6" t="s">
        <v>7</v>
      </c>
      <c r="Q9587" s="7">
        <v>0</v>
      </c>
      <c r="R9587" s="7">
        <v>0</v>
      </c>
      <c r="S9587" s="7" t="s">
        <v>11926</v>
      </c>
      <c r="BI9587"/>
      <c r="BJ9587"/>
    </row>
    <row r="9588" spans="2:62" x14ac:dyDescent="0.4">
      <c r="B9588" s="1">
        <v>32780</v>
      </c>
      <c r="C9588" s="6" t="s">
        <v>8</v>
      </c>
      <c r="D9588" s="6" t="s">
        <v>8</v>
      </c>
      <c r="E9588" s="6" t="s">
        <v>8482</v>
      </c>
      <c r="F9588" s="6" t="s">
        <v>1736</v>
      </c>
      <c r="G9588" s="6" t="s">
        <v>10193</v>
      </c>
      <c r="H9588" s="6" t="s">
        <v>10199</v>
      </c>
      <c r="I9588" s="6" t="s">
        <v>10319</v>
      </c>
      <c r="J9588" s="6" t="s">
        <v>5</v>
      </c>
      <c r="K9588" s="7">
        <v>0</v>
      </c>
      <c r="L9588" s="7">
        <f>IFERROR(VLOOKUP(SiscoTable[[#This Row],[Código]],Hoja2!A:B,2,0)*SiscoTable[[#This Row],[Provta(Uns)]],0)</f>
        <v>0</v>
      </c>
      <c r="M9588" s="7">
        <v>0</v>
      </c>
      <c r="N9588" s="7">
        <v>0</v>
      </c>
      <c r="O9588" s="7">
        <f>IFERROR(VLOOKUP(SiscoTable[[#This Row],[Código]],Hoja2!A:B,2,0)*SiscoTable[[#This Row],[Stock_actual]],0)</f>
        <v>0</v>
      </c>
      <c r="P9588" s="6" t="s">
        <v>7</v>
      </c>
      <c r="Q9588" s="7">
        <v>0</v>
      </c>
      <c r="R9588" s="7">
        <v>0</v>
      </c>
      <c r="S9588" s="7" t="s">
        <v>11926</v>
      </c>
      <c r="BI9588"/>
      <c r="BJ9588"/>
    </row>
    <row r="9589" spans="2:62" x14ac:dyDescent="0.4">
      <c r="B9589" s="1">
        <v>32781</v>
      </c>
      <c r="C9589" s="6" t="s">
        <v>8</v>
      </c>
      <c r="D9589" s="6" t="s">
        <v>8</v>
      </c>
      <c r="E9589" s="6" t="s">
        <v>8482</v>
      </c>
      <c r="F9589" s="6" t="s">
        <v>1736</v>
      </c>
      <c r="G9589" s="6" t="s">
        <v>10193</v>
      </c>
      <c r="H9589" s="6" t="s">
        <v>10199</v>
      </c>
      <c r="I9589" s="6" t="s">
        <v>10320</v>
      </c>
      <c r="J9589" s="6" t="s">
        <v>5</v>
      </c>
      <c r="K9589" s="7">
        <v>0</v>
      </c>
      <c r="L9589" s="7">
        <f>IFERROR(VLOOKUP(SiscoTable[[#This Row],[Código]],Hoja2!A:B,2,0)*SiscoTable[[#This Row],[Provta(Uns)]],0)</f>
        <v>0</v>
      </c>
      <c r="M9589" s="7">
        <v>0</v>
      </c>
      <c r="N9589" s="7">
        <v>0</v>
      </c>
      <c r="O9589" s="7">
        <f>IFERROR(VLOOKUP(SiscoTable[[#This Row],[Código]],Hoja2!A:B,2,0)*SiscoTable[[#This Row],[Stock_actual]],0)</f>
        <v>0</v>
      </c>
      <c r="P9589" s="6" t="s">
        <v>7</v>
      </c>
      <c r="Q9589" s="7">
        <v>0</v>
      </c>
      <c r="R9589" s="7">
        <v>0</v>
      </c>
      <c r="S9589" s="7" t="s">
        <v>11926</v>
      </c>
      <c r="BI9589"/>
      <c r="BJ9589"/>
    </row>
    <row r="9590" spans="2:62" x14ac:dyDescent="0.4">
      <c r="B9590" s="1">
        <v>32782</v>
      </c>
      <c r="C9590" s="6" t="s">
        <v>8</v>
      </c>
      <c r="D9590" s="6" t="s">
        <v>8</v>
      </c>
      <c r="E9590" s="6" t="s">
        <v>8482</v>
      </c>
      <c r="F9590" s="6" t="s">
        <v>1736</v>
      </c>
      <c r="G9590" s="6" t="s">
        <v>10193</v>
      </c>
      <c r="H9590" s="6" t="s">
        <v>10199</v>
      </c>
      <c r="I9590" s="6" t="s">
        <v>10321</v>
      </c>
      <c r="J9590" s="6" t="s">
        <v>5</v>
      </c>
      <c r="K9590" s="7">
        <v>0</v>
      </c>
      <c r="L9590" s="7">
        <f>IFERROR(VLOOKUP(SiscoTable[[#This Row],[Código]],Hoja2!A:B,2,0)*SiscoTable[[#This Row],[Provta(Uns)]],0)</f>
        <v>0</v>
      </c>
      <c r="M9590" s="7">
        <v>0</v>
      </c>
      <c r="N9590" s="7">
        <v>0</v>
      </c>
      <c r="O9590" s="7">
        <f>IFERROR(VLOOKUP(SiscoTable[[#This Row],[Código]],Hoja2!A:B,2,0)*SiscoTable[[#This Row],[Stock_actual]],0)</f>
        <v>0</v>
      </c>
      <c r="P9590" s="6" t="s">
        <v>7</v>
      </c>
      <c r="Q9590" s="7">
        <v>0</v>
      </c>
      <c r="R9590" s="7">
        <v>0</v>
      </c>
      <c r="S9590" s="7" t="s">
        <v>11926</v>
      </c>
      <c r="BI9590"/>
      <c r="BJ9590"/>
    </row>
    <row r="9591" spans="2:62" x14ac:dyDescent="0.4">
      <c r="B9591" s="1">
        <v>32783</v>
      </c>
      <c r="C9591" s="6" t="s">
        <v>8</v>
      </c>
      <c r="D9591" s="6" t="s">
        <v>8</v>
      </c>
      <c r="E9591" s="6" t="s">
        <v>8482</v>
      </c>
      <c r="F9591" s="6" t="s">
        <v>1736</v>
      </c>
      <c r="G9591" s="6" t="s">
        <v>10193</v>
      </c>
      <c r="H9591" s="6" t="s">
        <v>10199</v>
      </c>
      <c r="I9591" s="6" t="s">
        <v>10322</v>
      </c>
      <c r="J9591" s="6" t="s">
        <v>5</v>
      </c>
      <c r="K9591" s="7">
        <v>0</v>
      </c>
      <c r="L9591" s="7">
        <f>IFERROR(VLOOKUP(SiscoTable[[#This Row],[Código]],Hoja2!A:B,2,0)*SiscoTable[[#This Row],[Provta(Uns)]],0)</f>
        <v>0</v>
      </c>
      <c r="M9591" s="7">
        <v>0</v>
      </c>
      <c r="N9591" s="7">
        <v>0</v>
      </c>
      <c r="O9591" s="7">
        <f>IFERROR(VLOOKUP(SiscoTable[[#This Row],[Código]],Hoja2!A:B,2,0)*SiscoTable[[#This Row],[Stock_actual]],0)</f>
        <v>0</v>
      </c>
      <c r="P9591" s="6" t="s">
        <v>7</v>
      </c>
      <c r="Q9591" s="7">
        <v>0</v>
      </c>
      <c r="R9591" s="7">
        <v>0</v>
      </c>
      <c r="S9591" s="7" t="s">
        <v>11926</v>
      </c>
      <c r="BI9591"/>
      <c r="BJ9591"/>
    </row>
    <row r="9592" spans="2:62" x14ac:dyDescent="0.4">
      <c r="B9592" s="1">
        <v>32784</v>
      </c>
      <c r="C9592" s="6" t="s">
        <v>8</v>
      </c>
      <c r="D9592" s="6" t="s">
        <v>8</v>
      </c>
      <c r="E9592" s="6" t="s">
        <v>2999</v>
      </c>
      <c r="F9592" s="6" t="s">
        <v>3000</v>
      </c>
      <c r="G9592" s="6" t="s">
        <v>3001</v>
      </c>
      <c r="H9592" s="6" t="s">
        <v>3001</v>
      </c>
      <c r="I9592" s="6" t="s">
        <v>3064</v>
      </c>
      <c r="J9592" s="6" t="s">
        <v>5</v>
      </c>
      <c r="K9592" s="7">
        <v>2</v>
      </c>
      <c r="L9592" s="7">
        <f>IFERROR(VLOOKUP(SiscoTable[[#This Row],[Código]],Hoja2!A:B,2,0)*SiscoTable[[#This Row],[Provta(Uns)]],0)</f>
        <v>18.399999999999999</v>
      </c>
      <c r="M9592" s="7">
        <v>0</v>
      </c>
      <c r="N9592" s="7">
        <v>14</v>
      </c>
      <c r="O9592" s="7">
        <f>IFERROR(VLOOKUP(SiscoTable[[#This Row],[Código]],Hoja2!A:B,2,0)*SiscoTable[[#This Row],[Stock_actual]],0)</f>
        <v>128.79999999999998</v>
      </c>
      <c r="P9592" s="6" t="s">
        <v>2509</v>
      </c>
      <c r="Q9592" s="7">
        <v>2</v>
      </c>
      <c r="R9592" s="7">
        <v>0</v>
      </c>
      <c r="S9592" s="7" t="s">
        <v>11925</v>
      </c>
      <c r="BI9592"/>
      <c r="BJ9592"/>
    </row>
    <row r="9593" spans="2:62" x14ac:dyDescent="0.4">
      <c r="B9593" s="1">
        <v>32785</v>
      </c>
      <c r="C9593" s="6" t="s">
        <v>8</v>
      </c>
      <c r="D9593" s="6" t="s">
        <v>8</v>
      </c>
      <c r="E9593" s="6" t="s">
        <v>2999</v>
      </c>
      <c r="F9593" s="6" t="s">
        <v>3000</v>
      </c>
      <c r="G9593" s="6" t="s">
        <v>3001</v>
      </c>
      <c r="H9593" s="6" t="s">
        <v>3001</v>
      </c>
      <c r="I9593" s="6" t="s">
        <v>3065</v>
      </c>
      <c r="J9593" s="6" t="s">
        <v>5</v>
      </c>
      <c r="K9593" s="7">
        <v>1</v>
      </c>
      <c r="L9593" s="7">
        <f>IFERROR(VLOOKUP(SiscoTable[[#This Row],[Código]],Hoja2!A:B,2,0)*SiscoTable[[#This Row],[Provta(Uns)]],0)</f>
        <v>9.6</v>
      </c>
      <c r="M9593" s="7">
        <v>0</v>
      </c>
      <c r="N9593" s="7">
        <v>8</v>
      </c>
      <c r="O9593" s="7">
        <f>IFERROR(VLOOKUP(SiscoTable[[#This Row],[Código]],Hoja2!A:B,2,0)*SiscoTable[[#This Row],[Stock_actual]],0)</f>
        <v>76.8</v>
      </c>
      <c r="P9593" s="6" t="s">
        <v>1759</v>
      </c>
      <c r="Q9593" s="7">
        <v>1</v>
      </c>
      <c r="R9593" s="7">
        <v>0</v>
      </c>
      <c r="S9593" s="7" t="s">
        <v>11925</v>
      </c>
      <c r="BI9593"/>
      <c r="BJ9593"/>
    </row>
    <row r="9594" spans="2:62" x14ac:dyDescent="0.4">
      <c r="B9594" s="1">
        <v>32786</v>
      </c>
      <c r="C9594" s="6" t="s">
        <v>8</v>
      </c>
      <c r="D9594" s="6" t="s">
        <v>8</v>
      </c>
      <c r="E9594" s="6" t="s">
        <v>1734</v>
      </c>
      <c r="F9594" s="6" t="s">
        <v>1735</v>
      </c>
      <c r="G9594" s="6" t="s">
        <v>2312</v>
      </c>
      <c r="H9594" s="6" t="s">
        <v>1899</v>
      </c>
      <c r="I9594" s="6" t="s">
        <v>2558</v>
      </c>
      <c r="J9594" s="6" t="s">
        <v>5</v>
      </c>
      <c r="K9594" s="7">
        <v>0</v>
      </c>
      <c r="L9594" s="7">
        <f>IFERROR(VLOOKUP(SiscoTable[[#This Row],[Código]],Hoja2!A:B,2,0)*SiscoTable[[#This Row],[Provta(Uns)]],0)</f>
        <v>0</v>
      </c>
      <c r="M9594" s="7">
        <v>60</v>
      </c>
      <c r="N9594" s="7">
        <v>0</v>
      </c>
      <c r="O9594" s="7">
        <f>IFERROR(VLOOKUP(SiscoTable[[#This Row],[Código]],Hoja2!A:B,2,0)*SiscoTable[[#This Row],[Stock_actual]],0)</f>
        <v>0</v>
      </c>
      <c r="P9594" s="6" t="s">
        <v>7</v>
      </c>
      <c r="Q9594" s="7">
        <v>0</v>
      </c>
      <c r="R9594" s="7">
        <v>0</v>
      </c>
      <c r="S9594" s="7" t="s">
        <v>11925</v>
      </c>
      <c r="BI9594"/>
      <c r="BJ9594"/>
    </row>
    <row r="9595" spans="2:62" x14ac:dyDescent="0.4">
      <c r="B9595" s="1">
        <v>32787</v>
      </c>
      <c r="C9595" s="6" t="s">
        <v>8</v>
      </c>
      <c r="D9595" s="6" t="s">
        <v>8</v>
      </c>
      <c r="E9595" s="6" t="s">
        <v>1734</v>
      </c>
      <c r="F9595" s="6" t="s">
        <v>1735</v>
      </c>
      <c r="G9595" s="6" t="s">
        <v>2312</v>
      </c>
      <c r="H9595" s="6" t="s">
        <v>1899</v>
      </c>
      <c r="I9595" s="6" t="s">
        <v>2559</v>
      </c>
      <c r="J9595" s="6" t="s">
        <v>5</v>
      </c>
      <c r="K9595" s="7">
        <v>0</v>
      </c>
      <c r="L9595" s="7">
        <f>IFERROR(VLOOKUP(SiscoTable[[#This Row],[Código]],Hoja2!A:B,2,0)*SiscoTable[[#This Row],[Provta(Uns)]],0)</f>
        <v>0</v>
      </c>
      <c r="M9595" s="7">
        <v>64</v>
      </c>
      <c r="N9595" s="7">
        <v>0</v>
      </c>
      <c r="O9595" s="7">
        <f>IFERROR(VLOOKUP(SiscoTable[[#This Row],[Código]],Hoja2!A:B,2,0)*SiscoTable[[#This Row],[Stock_actual]],0)</f>
        <v>0</v>
      </c>
      <c r="P9595" s="6" t="s">
        <v>7</v>
      </c>
      <c r="Q9595" s="7">
        <v>0</v>
      </c>
      <c r="R9595" s="7">
        <v>0</v>
      </c>
      <c r="S9595" s="7" t="s">
        <v>11925</v>
      </c>
      <c r="BI9595"/>
      <c r="BJ9595"/>
    </row>
    <row r="9596" spans="2:62" x14ac:dyDescent="0.4">
      <c r="B9596" s="1">
        <v>32788</v>
      </c>
      <c r="C9596" s="6" t="s">
        <v>8</v>
      </c>
      <c r="D9596" s="6" t="s">
        <v>8</v>
      </c>
      <c r="E9596" s="6" t="s">
        <v>1734</v>
      </c>
      <c r="F9596" s="6" t="s">
        <v>1735</v>
      </c>
      <c r="G9596" s="6" t="s">
        <v>2312</v>
      </c>
      <c r="H9596" s="6" t="s">
        <v>1899</v>
      </c>
      <c r="I9596" s="6" t="s">
        <v>2560</v>
      </c>
      <c r="J9596" s="6" t="s">
        <v>5</v>
      </c>
      <c r="K9596" s="7">
        <v>0</v>
      </c>
      <c r="L9596" s="7">
        <f>IFERROR(VLOOKUP(SiscoTable[[#This Row],[Código]],Hoja2!A:B,2,0)*SiscoTable[[#This Row],[Provta(Uns)]],0)</f>
        <v>0</v>
      </c>
      <c r="M9596" s="7">
        <v>40</v>
      </c>
      <c r="N9596" s="7">
        <v>0</v>
      </c>
      <c r="O9596" s="7">
        <f>IFERROR(VLOOKUP(SiscoTable[[#This Row],[Código]],Hoja2!A:B,2,0)*SiscoTable[[#This Row],[Stock_actual]],0)</f>
        <v>0</v>
      </c>
      <c r="P9596" s="6" t="s">
        <v>7</v>
      </c>
      <c r="Q9596" s="7">
        <v>0</v>
      </c>
      <c r="R9596" s="7">
        <v>0</v>
      </c>
      <c r="S9596" s="7" t="s">
        <v>11925</v>
      </c>
      <c r="BI9596"/>
      <c r="BJ9596"/>
    </row>
    <row r="9597" spans="2:62" x14ac:dyDescent="0.4">
      <c r="B9597" s="1">
        <v>32789</v>
      </c>
      <c r="C9597" s="6" t="s">
        <v>8</v>
      </c>
      <c r="D9597" s="6" t="s">
        <v>8</v>
      </c>
      <c r="E9597" s="6" t="s">
        <v>1734</v>
      </c>
      <c r="F9597" s="6" t="s">
        <v>1735</v>
      </c>
      <c r="G9597" s="6" t="s">
        <v>2312</v>
      </c>
      <c r="H9597" s="6" t="s">
        <v>1899</v>
      </c>
      <c r="I9597" s="6" t="s">
        <v>2561</v>
      </c>
      <c r="J9597" s="6" t="s">
        <v>5</v>
      </c>
      <c r="K9597" s="7">
        <v>0</v>
      </c>
      <c r="L9597" s="7">
        <f>IFERROR(VLOOKUP(SiscoTable[[#This Row],[Código]],Hoja2!A:B,2,0)*SiscoTable[[#This Row],[Provta(Uns)]],0)</f>
        <v>0</v>
      </c>
      <c r="M9597" s="7">
        <v>48</v>
      </c>
      <c r="N9597" s="7">
        <v>0</v>
      </c>
      <c r="O9597" s="7">
        <f>IFERROR(VLOOKUP(SiscoTable[[#This Row],[Código]],Hoja2!A:B,2,0)*SiscoTable[[#This Row],[Stock_actual]],0)</f>
        <v>0</v>
      </c>
      <c r="P9597" s="6" t="s">
        <v>7</v>
      </c>
      <c r="Q9597" s="7">
        <v>0</v>
      </c>
      <c r="R9597" s="7">
        <v>0</v>
      </c>
      <c r="S9597" s="7" t="s">
        <v>11925</v>
      </c>
      <c r="BI9597"/>
      <c r="BJ9597"/>
    </row>
    <row r="9598" spans="2:62" x14ac:dyDescent="0.4">
      <c r="B9598" s="1">
        <v>32790</v>
      </c>
      <c r="C9598" s="6" t="s">
        <v>8</v>
      </c>
      <c r="D9598" s="6" t="s">
        <v>8</v>
      </c>
      <c r="E9598" s="6" t="s">
        <v>1734</v>
      </c>
      <c r="F9598" s="6" t="s">
        <v>1735</v>
      </c>
      <c r="G9598" s="6" t="s">
        <v>2312</v>
      </c>
      <c r="H9598" s="6" t="s">
        <v>1899</v>
      </c>
      <c r="I9598" s="6" t="s">
        <v>2562</v>
      </c>
      <c r="J9598" s="6" t="s">
        <v>5</v>
      </c>
      <c r="K9598" s="7">
        <v>0</v>
      </c>
      <c r="L9598" s="7">
        <f>IFERROR(VLOOKUP(SiscoTable[[#This Row],[Código]],Hoja2!A:B,2,0)*SiscoTable[[#This Row],[Provta(Uns)]],0)</f>
        <v>0</v>
      </c>
      <c r="M9598" s="7">
        <v>48</v>
      </c>
      <c r="N9598" s="7">
        <v>0</v>
      </c>
      <c r="O9598" s="7">
        <f>IFERROR(VLOOKUP(SiscoTable[[#This Row],[Código]],Hoja2!A:B,2,0)*SiscoTable[[#This Row],[Stock_actual]],0)</f>
        <v>0</v>
      </c>
      <c r="P9598" s="6" t="s">
        <v>7</v>
      </c>
      <c r="Q9598" s="7">
        <v>0</v>
      </c>
      <c r="R9598" s="7">
        <v>0</v>
      </c>
      <c r="S9598" s="7" t="s">
        <v>11925</v>
      </c>
      <c r="BI9598"/>
      <c r="BJ9598"/>
    </row>
    <row r="9599" spans="2:62" x14ac:dyDescent="0.4">
      <c r="B9599" s="1">
        <v>32791</v>
      </c>
      <c r="C9599" s="6" t="s">
        <v>8</v>
      </c>
      <c r="D9599" s="6" t="s">
        <v>8</v>
      </c>
      <c r="E9599" s="6" t="s">
        <v>1734</v>
      </c>
      <c r="F9599" s="6" t="s">
        <v>1735</v>
      </c>
      <c r="G9599" s="6" t="s">
        <v>2312</v>
      </c>
      <c r="H9599" s="6" t="s">
        <v>1899</v>
      </c>
      <c r="I9599" s="6" t="s">
        <v>2563</v>
      </c>
      <c r="J9599" s="6" t="s">
        <v>5</v>
      </c>
      <c r="K9599" s="7">
        <v>0</v>
      </c>
      <c r="L9599" s="7">
        <f>IFERROR(VLOOKUP(SiscoTable[[#This Row],[Código]],Hoja2!A:B,2,0)*SiscoTable[[#This Row],[Provta(Uns)]],0)</f>
        <v>0</v>
      </c>
      <c r="M9599" s="7">
        <v>48</v>
      </c>
      <c r="N9599" s="7">
        <v>0</v>
      </c>
      <c r="O9599" s="7">
        <f>IFERROR(VLOOKUP(SiscoTable[[#This Row],[Código]],Hoja2!A:B,2,0)*SiscoTable[[#This Row],[Stock_actual]],0)</f>
        <v>0</v>
      </c>
      <c r="P9599" s="6" t="s">
        <v>7</v>
      </c>
      <c r="Q9599" s="7">
        <v>0</v>
      </c>
      <c r="R9599" s="7">
        <v>0</v>
      </c>
      <c r="S9599" s="7" t="s">
        <v>11925</v>
      </c>
      <c r="BI9599"/>
      <c r="BJ9599"/>
    </row>
    <row r="9600" spans="2:62" x14ac:dyDescent="0.4">
      <c r="B9600" s="1">
        <v>32792</v>
      </c>
      <c r="C9600" s="6" t="s">
        <v>8</v>
      </c>
      <c r="D9600" s="6" t="s">
        <v>8</v>
      </c>
      <c r="E9600" s="6" t="s">
        <v>1734</v>
      </c>
      <c r="F9600" s="6" t="s">
        <v>1735</v>
      </c>
      <c r="G9600" s="6" t="s">
        <v>2312</v>
      </c>
      <c r="H9600" s="6" t="s">
        <v>1899</v>
      </c>
      <c r="I9600" s="6" t="s">
        <v>2564</v>
      </c>
      <c r="J9600" s="6" t="s">
        <v>5</v>
      </c>
      <c r="K9600" s="7">
        <v>0</v>
      </c>
      <c r="L9600" s="7">
        <f>IFERROR(VLOOKUP(SiscoTable[[#This Row],[Código]],Hoja2!A:B,2,0)*SiscoTable[[#This Row],[Provta(Uns)]],0)</f>
        <v>0</v>
      </c>
      <c r="M9600" s="7">
        <v>48</v>
      </c>
      <c r="N9600" s="7">
        <v>0</v>
      </c>
      <c r="O9600" s="7">
        <f>IFERROR(VLOOKUP(SiscoTable[[#This Row],[Código]],Hoja2!A:B,2,0)*SiscoTable[[#This Row],[Stock_actual]],0)</f>
        <v>0</v>
      </c>
      <c r="P9600" s="6" t="s">
        <v>7</v>
      </c>
      <c r="Q9600" s="7">
        <v>0</v>
      </c>
      <c r="R9600" s="7">
        <v>0</v>
      </c>
      <c r="S9600" s="7" t="s">
        <v>11925</v>
      </c>
      <c r="BI9600"/>
      <c r="BJ9600"/>
    </row>
    <row r="9601" spans="2:62" x14ac:dyDescent="0.4">
      <c r="B9601" s="1">
        <v>32793</v>
      </c>
      <c r="C9601" s="6" t="s">
        <v>8</v>
      </c>
      <c r="D9601" s="6" t="s">
        <v>8</v>
      </c>
      <c r="E9601" s="6" t="s">
        <v>1734</v>
      </c>
      <c r="F9601" s="6" t="s">
        <v>1735</v>
      </c>
      <c r="G9601" s="6" t="s">
        <v>2312</v>
      </c>
      <c r="H9601" s="6" t="s">
        <v>1899</v>
      </c>
      <c r="I9601" s="6" t="s">
        <v>2565</v>
      </c>
      <c r="J9601" s="6" t="s">
        <v>5</v>
      </c>
      <c r="K9601" s="7">
        <v>0</v>
      </c>
      <c r="L9601" s="7">
        <f>IFERROR(VLOOKUP(SiscoTable[[#This Row],[Código]],Hoja2!A:B,2,0)*SiscoTable[[#This Row],[Provta(Uns)]],0)</f>
        <v>0</v>
      </c>
      <c r="M9601" s="7">
        <v>48</v>
      </c>
      <c r="N9601" s="7">
        <v>0</v>
      </c>
      <c r="O9601" s="7">
        <f>IFERROR(VLOOKUP(SiscoTable[[#This Row],[Código]],Hoja2!A:B,2,0)*SiscoTable[[#This Row],[Stock_actual]],0)</f>
        <v>0</v>
      </c>
      <c r="P9601" s="6" t="s">
        <v>7</v>
      </c>
      <c r="Q9601" s="7">
        <v>0</v>
      </c>
      <c r="R9601" s="7">
        <v>0</v>
      </c>
      <c r="S9601" s="7" t="s">
        <v>11925</v>
      </c>
      <c r="BI9601"/>
      <c r="BJ9601"/>
    </row>
    <row r="9602" spans="2:62" x14ac:dyDescent="0.4">
      <c r="B9602" s="1">
        <v>32794</v>
      </c>
      <c r="C9602" s="6" t="s">
        <v>8</v>
      </c>
      <c r="D9602" s="6" t="s">
        <v>8</v>
      </c>
      <c r="E9602" s="6" t="s">
        <v>1734</v>
      </c>
      <c r="F9602" s="6" t="s">
        <v>1735</v>
      </c>
      <c r="G9602" s="6" t="s">
        <v>1736</v>
      </c>
      <c r="H9602" s="6" t="s">
        <v>4</v>
      </c>
      <c r="I9602" s="6" t="s">
        <v>2058</v>
      </c>
      <c r="J9602" s="6" t="s">
        <v>5</v>
      </c>
      <c r="K9602" s="7">
        <v>0</v>
      </c>
      <c r="L9602" s="7">
        <f>IFERROR(VLOOKUP(SiscoTable[[#This Row],[Código]],Hoja2!A:B,2,0)*SiscoTable[[#This Row],[Provta(Uns)]],0)</f>
        <v>0</v>
      </c>
      <c r="M9602" s="7">
        <v>220</v>
      </c>
      <c r="N9602" s="7">
        <v>0</v>
      </c>
      <c r="O9602" s="7">
        <f>IFERROR(VLOOKUP(SiscoTable[[#This Row],[Código]],Hoja2!A:B,2,0)*SiscoTable[[#This Row],[Stock_actual]],0)</f>
        <v>0</v>
      </c>
      <c r="P9602" s="6" t="s">
        <v>7</v>
      </c>
      <c r="Q9602" s="7">
        <v>0</v>
      </c>
      <c r="R9602" s="7">
        <v>0</v>
      </c>
      <c r="S9602" s="7" t="s">
        <v>11925</v>
      </c>
      <c r="BI9602"/>
      <c r="BJ9602"/>
    </row>
    <row r="9603" spans="2:62" x14ac:dyDescent="0.4">
      <c r="B9603" s="1">
        <v>32795</v>
      </c>
      <c r="C9603" s="6" t="s">
        <v>8</v>
      </c>
      <c r="D9603" s="6" t="s">
        <v>8</v>
      </c>
      <c r="E9603" s="6" t="s">
        <v>1734</v>
      </c>
      <c r="F9603" s="6" t="s">
        <v>1735</v>
      </c>
      <c r="G9603" s="6" t="s">
        <v>1736</v>
      </c>
      <c r="H9603" s="6" t="s">
        <v>4</v>
      </c>
      <c r="I9603" s="6" t="s">
        <v>2059</v>
      </c>
      <c r="J9603" s="6" t="s">
        <v>5</v>
      </c>
      <c r="K9603" s="7">
        <v>0</v>
      </c>
      <c r="L9603" s="7">
        <f>IFERROR(VLOOKUP(SiscoTable[[#This Row],[Código]],Hoja2!A:B,2,0)*SiscoTable[[#This Row],[Provta(Uns)]],0)</f>
        <v>0</v>
      </c>
      <c r="M9603" s="7">
        <v>0</v>
      </c>
      <c r="N9603" s="7">
        <v>0</v>
      </c>
      <c r="O9603" s="7">
        <f>IFERROR(VLOOKUP(SiscoTable[[#This Row],[Código]],Hoja2!A:B,2,0)*SiscoTable[[#This Row],[Stock_actual]],0)</f>
        <v>0</v>
      </c>
      <c r="P9603" s="6" t="s">
        <v>7</v>
      </c>
      <c r="Q9603" s="7">
        <v>0</v>
      </c>
      <c r="R9603" s="7">
        <v>0</v>
      </c>
      <c r="S9603" s="7" t="s">
        <v>11925</v>
      </c>
      <c r="BI9603"/>
      <c r="BJ9603"/>
    </row>
    <row r="9604" spans="2:62" x14ac:dyDescent="0.4">
      <c r="B9604" s="1">
        <v>32796</v>
      </c>
      <c r="C9604" s="6" t="s">
        <v>8</v>
      </c>
      <c r="D9604" s="6" t="s">
        <v>8</v>
      </c>
      <c r="E9604" s="6" t="s">
        <v>1734</v>
      </c>
      <c r="F9604" s="6" t="s">
        <v>1735</v>
      </c>
      <c r="G9604" s="6" t="s">
        <v>1736</v>
      </c>
      <c r="H9604" s="6" t="s">
        <v>4</v>
      </c>
      <c r="I9604" s="6" t="s">
        <v>2060</v>
      </c>
      <c r="J9604" s="6" t="s">
        <v>5</v>
      </c>
      <c r="K9604" s="7">
        <v>0</v>
      </c>
      <c r="L9604" s="7">
        <f>IFERROR(VLOOKUP(SiscoTable[[#This Row],[Código]],Hoja2!A:B,2,0)*SiscoTable[[#This Row],[Provta(Uns)]],0)</f>
        <v>0</v>
      </c>
      <c r="M9604" s="7">
        <v>0</v>
      </c>
      <c r="N9604" s="7">
        <v>0</v>
      </c>
      <c r="O9604" s="7">
        <f>IFERROR(VLOOKUP(SiscoTable[[#This Row],[Código]],Hoja2!A:B,2,0)*SiscoTable[[#This Row],[Stock_actual]],0)</f>
        <v>0</v>
      </c>
      <c r="P9604" s="6" t="s">
        <v>7</v>
      </c>
      <c r="Q9604" s="7">
        <v>0</v>
      </c>
      <c r="R9604" s="7">
        <v>0</v>
      </c>
      <c r="S9604" s="7" t="s">
        <v>11925</v>
      </c>
      <c r="BI9604"/>
      <c r="BJ9604"/>
    </row>
    <row r="9605" spans="2:62" x14ac:dyDescent="0.4">
      <c r="B9605" s="1">
        <v>32797</v>
      </c>
      <c r="C9605" s="6" t="s">
        <v>8</v>
      </c>
      <c r="D9605" s="6" t="s">
        <v>8</v>
      </c>
      <c r="E9605" s="6" t="s">
        <v>1734</v>
      </c>
      <c r="F9605" s="6" t="s">
        <v>1735</v>
      </c>
      <c r="G9605" s="6" t="s">
        <v>1736</v>
      </c>
      <c r="H9605" s="6" t="s">
        <v>4</v>
      </c>
      <c r="I9605" s="6" t="s">
        <v>2061</v>
      </c>
      <c r="J9605" s="6" t="s">
        <v>5</v>
      </c>
      <c r="K9605" s="7">
        <v>0</v>
      </c>
      <c r="L9605" s="7">
        <f>IFERROR(VLOOKUP(SiscoTable[[#This Row],[Código]],Hoja2!A:B,2,0)*SiscoTable[[#This Row],[Provta(Uns)]],0)</f>
        <v>0</v>
      </c>
      <c r="M9605" s="7">
        <v>250</v>
      </c>
      <c r="N9605" s="7">
        <v>0</v>
      </c>
      <c r="O9605" s="7">
        <f>IFERROR(VLOOKUP(SiscoTable[[#This Row],[Código]],Hoja2!A:B,2,0)*SiscoTable[[#This Row],[Stock_actual]],0)</f>
        <v>0</v>
      </c>
      <c r="P9605" s="6" t="s">
        <v>7</v>
      </c>
      <c r="Q9605" s="7">
        <v>0</v>
      </c>
      <c r="R9605" s="7">
        <v>0</v>
      </c>
      <c r="S9605" s="7" t="s">
        <v>11925</v>
      </c>
      <c r="BI9605"/>
      <c r="BJ9605"/>
    </row>
    <row r="9606" spans="2:62" x14ac:dyDescent="0.4">
      <c r="B9606" s="1">
        <v>32798</v>
      </c>
      <c r="C9606" s="6" t="s">
        <v>8</v>
      </c>
      <c r="D9606" s="6" t="s">
        <v>8</v>
      </c>
      <c r="E9606" s="6" t="s">
        <v>1734</v>
      </c>
      <c r="F9606" s="6" t="s">
        <v>1735</v>
      </c>
      <c r="G9606" s="6" t="s">
        <v>1736</v>
      </c>
      <c r="H9606" s="6" t="s">
        <v>4</v>
      </c>
      <c r="I9606" s="6" t="s">
        <v>2062</v>
      </c>
      <c r="J9606" s="6" t="s">
        <v>5</v>
      </c>
      <c r="K9606" s="7">
        <v>0</v>
      </c>
      <c r="L9606" s="7">
        <f>IFERROR(VLOOKUP(SiscoTable[[#This Row],[Código]],Hoja2!A:B,2,0)*SiscoTable[[#This Row],[Provta(Uns)]],0)</f>
        <v>0</v>
      </c>
      <c r="M9606" s="7">
        <v>250</v>
      </c>
      <c r="N9606" s="7">
        <v>0</v>
      </c>
      <c r="O9606" s="7">
        <f>IFERROR(VLOOKUP(SiscoTable[[#This Row],[Código]],Hoja2!A:B,2,0)*SiscoTable[[#This Row],[Stock_actual]],0)</f>
        <v>0</v>
      </c>
      <c r="P9606" s="6" t="s">
        <v>7</v>
      </c>
      <c r="Q9606" s="7">
        <v>0</v>
      </c>
      <c r="R9606" s="7">
        <v>0</v>
      </c>
      <c r="S9606" s="7" t="s">
        <v>11925</v>
      </c>
      <c r="BI9606"/>
      <c r="BJ9606"/>
    </row>
    <row r="9607" spans="2:62" x14ac:dyDescent="0.4">
      <c r="B9607" s="1">
        <v>32799</v>
      </c>
      <c r="C9607" s="6" t="s">
        <v>8</v>
      </c>
      <c r="D9607" s="6" t="s">
        <v>8</v>
      </c>
      <c r="E9607" s="6" t="s">
        <v>1734</v>
      </c>
      <c r="F9607" s="6" t="s">
        <v>1735</v>
      </c>
      <c r="G9607" s="6" t="s">
        <v>1736</v>
      </c>
      <c r="H9607" s="6" t="s">
        <v>4</v>
      </c>
      <c r="I9607" s="6" t="s">
        <v>2063</v>
      </c>
      <c r="J9607" s="6" t="s">
        <v>5</v>
      </c>
      <c r="K9607" s="7">
        <v>0</v>
      </c>
      <c r="L9607" s="7">
        <f>IFERROR(VLOOKUP(SiscoTable[[#This Row],[Código]],Hoja2!A:B,2,0)*SiscoTable[[#This Row],[Provta(Uns)]],0)</f>
        <v>0</v>
      </c>
      <c r="M9607" s="7">
        <v>80</v>
      </c>
      <c r="N9607" s="7">
        <v>0</v>
      </c>
      <c r="O9607" s="7">
        <f>IFERROR(VLOOKUP(SiscoTable[[#This Row],[Código]],Hoja2!A:B,2,0)*SiscoTable[[#This Row],[Stock_actual]],0)</f>
        <v>0</v>
      </c>
      <c r="P9607" s="6" t="s">
        <v>7</v>
      </c>
      <c r="Q9607" s="7">
        <v>0</v>
      </c>
      <c r="R9607" s="7">
        <v>0</v>
      </c>
      <c r="S9607" s="7" t="s">
        <v>11925</v>
      </c>
      <c r="BI9607"/>
      <c r="BJ9607"/>
    </row>
    <row r="9608" spans="2:62" x14ac:dyDescent="0.4">
      <c r="B9608" s="1">
        <v>32800</v>
      </c>
      <c r="C9608" s="6" t="s">
        <v>8</v>
      </c>
      <c r="D9608" s="6" t="s">
        <v>8</v>
      </c>
      <c r="E9608" s="6" t="s">
        <v>1734</v>
      </c>
      <c r="F9608" s="6" t="s">
        <v>1735</v>
      </c>
      <c r="G9608" s="6" t="s">
        <v>1736</v>
      </c>
      <c r="H9608" s="6" t="s">
        <v>4</v>
      </c>
      <c r="I9608" s="6" t="s">
        <v>2064</v>
      </c>
      <c r="J9608" s="6" t="s">
        <v>5</v>
      </c>
      <c r="K9608" s="7">
        <v>0</v>
      </c>
      <c r="L9608" s="7">
        <f>IFERROR(VLOOKUP(SiscoTable[[#This Row],[Código]],Hoja2!A:B,2,0)*SiscoTable[[#This Row],[Provta(Uns)]],0)</f>
        <v>0</v>
      </c>
      <c r="M9608" s="7">
        <v>30</v>
      </c>
      <c r="N9608" s="7">
        <v>0</v>
      </c>
      <c r="O9608" s="7">
        <f>IFERROR(VLOOKUP(SiscoTable[[#This Row],[Código]],Hoja2!A:B,2,0)*SiscoTable[[#This Row],[Stock_actual]],0)</f>
        <v>0</v>
      </c>
      <c r="P9608" s="6" t="s">
        <v>7</v>
      </c>
      <c r="Q9608" s="7">
        <v>0</v>
      </c>
      <c r="R9608" s="7">
        <v>0</v>
      </c>
      <c r="S9608" s="7" t="s">
        <v>11925</v>
      </c>
      <c r="BI9608"/>
      <c r="BJ9608"/>
    </row>
    <row r="9609" spans="2:62" x14ac:dyDescent="0.4">
      <c r="B9609" s="1">
        <v>32801</v>
      </c>
      <c r="C9609" s="6" t="s">
        <v>8</v>
      </c>
      <c r="D9609" s="6" t="s">
        <v>8</v>
      </c>
      <c r="E9609" s="6" t="s">
        <v>1734</v>
      </c>
      <c r="F9609" s="6" t="s">
        <v>1735</v>
      </c>
      <c r="G9609" s="6" t="s">
        <v>1736</v>
      </c>
      <c r="H9609" s="6" t="s">
        <v>4</v>
      </c>
      <c r="I9609" s="6" t="s">
        <v>2065</v>
      </c>
      <c r="J9609" s="6" t="s">
        <v>5</v>
      </c>
      <c r="K9609" s="7">
        <v>0</v>
      </c>
      <c r="L9609" s="7">
        <f>IFERROR(VLOOKUP(SiscoTable[[#This Row],[Código]],Hoja2!A:B,2,0)*SiscoTable[[#This Row],[Provta(Uns)]],0)</f>
        <v>0</v>
      </c>
      <c r="M9609" s="7">
        <v>40</v>
      </c>
      <c r="N9609" s="7">
        <v>0</v>
      </c>
      <c r="O9609" s="7">
        <f>IFERROR(VLOOKUP(SiscoTable[[#This Row],[Código]],Hoja2!A:B,2,0)*SiscoTable[[#This Row],[Stock_actual]],0)</f>
        <v>0</v>
      </c>
      <c r="P9609" s="6" t="s">
        <v>7</v>
      </c>
      <c r="Q9609" s="7">
        <v>0</v>
      </c>
      <c r="R9609" s="7">
        <v>0</v>
      </c>
      <c r="S9609" s="7" t="s">
        <v>11925</v>
      </c>
      <c r="BI9609"/>
      <c r="BJ9609"/>
    </row>
    <row r="9610" spans="2:62" x14ac:dyDescent="0.4">
      <c r="B9610" s="1">
        <v>32802</v>
      </c>
      <c r="C9610" s="6" t="s">
        <v>8</v>
      </c>
      <c r="D9610" s="6" t="s">
        <v>8</v>
      </c>
      <c r="E9610" s="6" t="s">
        <v>1734</v>
      </c>
      <c r="F9610" s="6" t="s">
        <v>1735</v>
      </c>
      <c r="G9610" s="6" t="s">
        <v>1736</v>
      </c>
      <c r="H9610" s="6" t="s">
        <v>4</v>
      </c>
      <c r="I9610" s="6" t="s">
        <v>2066</v>
      </c>
      <c r="J9610" s="6" t="s">
        <v>5</v>
      </c>
      <c r="K9610" s="7">
        <v>0</v>
      </c>
      <c r="L9610" s="7">
        <f>IFERROR(VLOOKUP(SiscoTable[[#This Row],[Código]],Hoja2!A:B,2,0)*SiscoTable[[#This Row],[Provta(Uns)]],0)</f>
        <v>0</v>
      </c>
      <c r="M9610" s="7">
        <v>40</v>
      </c>
      <c r="N9610" s="7">
        <v>0</v>
      </c>
      <c r="O9610" s="7">
        <f>IFERROR(VLOOKUP(SiscoTable[[#This Row],[Código]],Hoja2!A:B,2,0)*SiscoTable[[#This Row],[Stock_actual]],0)</f>
        <v>0</v>
      </c>
      <c r="P9610" s="6" t="s">
        <v>7</v>
      </c>
      <c r="Q9610" s="7">
        <v>0</v>
      </c>
      <c r="R9610" s="7">
        <v>0</v>
      </c>
      <c r="S9610" s="7" t="s">
        <v>11925</v>
      </c>
      <c r="BI9610"/>
      <c r="BJ9610"/>
    </row>
    <row r="9611" spans="2:62" x14ac:dyDescent="0.4">
      <c r="B9611" s="1">
        <v>32803</v>
      </c>
      <c r="C9611" s="6" t="s">
        <v>8</v>
      </c>
      <c r="D9611" s="6" t="s">
        <v>8</v>
      </c>
      <c r="E9611" s="6" t="s">
        <v>1734</v>
      </c>
      <c r="F9611" s="6" t="s">
        <v>1735</v>
      </c>
      <c r="G9611" s="6" t="s">
        <v>1736</v>
      </c>
      <c r="H9611" s="6" t="s">
        <v>4</v>
      </c>
      <c r="I9611" s="6" t="s">
        <v>2067</v>
      </c>
      <c r="J9611" s="6" t="s">
        <v>5</v>
      </c>
      <c r="K9611" s="7">
        <v>0</v>
      </c>
      <c r="L9611" s="7">
        <f>IFERROR(VLOOKUP(SiscoTable[[#This Row],[Código]],Hoja2!A:B,2,0)*SiscoTable[[#This Row],[Provta(Uns)]],0)</f>
        <v>0</v>
      </c>
      <c r="M9611" s="7">
        <v>150</v>
      </c>
      <c r="N9611" s="7">
        <v>0</v>
      </c>
      <c r="O9611" s="7">
        <f>IFERROR(VLOOKUP(SiscoTable[[#This Row],[Código]],Hoja2!A:B,2,0)*SiscoTable[[#This Row],[Stock_actual]],0)</f>
        <v>0</v>
      </c>
      <c r="P9611" s="6" t="s">
        <v>7</v>
      </c>
      <c r="Q9611" s="7">
        <v>0</v>
      </c>
      <c r="R9611" s="7">
        <v>0</v>
      </c>
      <c r="S9611" s="7" t="s">
        <v>11925</v>
      </c>
      <c r="BI9611"/>
      <c r="BJ9611"/>
    </row>
    <row r="9612" spans="2:62" x14ac:dyDescent="0.4">
      <c r="B9612" s="1">
        <v>32804</v>
      </c>
      <c r="C9612" s="6" t="s">
        <v>8</v>
      </c>
      <c r="D9612" s="6" t="s">
        <v>8</v>
      </c>
      <c r="E9612" s="6" t="s">
        <v>1734</v>
      </c>
      <c r="F9612" s="6" t="s">
        <v>1735</v>
      </c>
      <c r="G9612" s="6" t="s">
        <v>1736</v>
      </c>
      <c r="H9612" s="6" t="s">
        <v>4</v>
      </c>
      <c r="I9612" s="6" t="s">
        <v>2068</v>
      </c>
      <c r="J9612" s="6" t="s">
        <v>5</v>
      </c>
      <c r="K9612" s="7">
        <v>0</v>
      </c>
      <c r="L9612" s="7">
        <f>IFERROR(VLOOKUP(SiscoTable[[#This Row],[Código]],Hoja2!A:B,2,0)*SiscoTable[[#This Row],[Provta(Uns)]],0)</f>
        <v>0</v>
      </c>
      <c r="M9612" s="7">
        <v>100</v>
      </c>
      <c r="N9612" s="7">
        <v>0</v>
      </c>
      <c r="O9612" s="7">
        <f>IFERROR(VLOOKUP(SiscoTable[[#This Row],[Código]],Hoja2!A:B,2,0)*SiscoTable[[#This Row],[Stock_actual]],0)</f>
        <v>0</v>
      </c>
      <c r="P9612" s="6" t="s">
        <v>7</v>
      </c>
      <c r="Q9612" s="7">
        <v>0</v>
      </c>
      <c r="R9612" s="7">
        <v>0</v>
      </c>
      <c r="S9612" s="7" t="s">
        <v>11925</v>
      </c>
      <c r="BI9612"/>
      <c r="BJ9612"/>
    </row>
    <row r="9613" spans="2:62" x14ac:dyDescent="0.4">
      <c r="B9613" s="1">
        <v>32805</v>
      </c>
      <c r="C9613" s="6" t="s">
        <v>8</v>
      </c>
      <c r="D9613" s="6" t="s">
        <v>8</v>
      </c>
      <c r="E9613" s="6" t="s">
        <v>3268</v>
      </c>
      <c r="F9613" s="6" t="s">
        <v>3269</v>
      </c>
      <c r="G9613" s="6" t="s">
        <v>3773</v>
      </c>
      <c r="H9613" s="6" t="s">
        <v>3846</v>
      </c>
      <c r="I9613" s="6" t="s">
        <v>3845</v>
      </c>
      <c r="J9613" s="6" t="s">
        <v>5</v>
      </c>
      <c r="K9613" s="7">
        <v>0.17</v>
      </c>
      <c r="L9613" s="7">
        <f>IFERROR(VLOOKUP(SiscoTable[[#This Row],[Código]],Hoja2!A:B,2,0)*SiscoTable[[#This Row],[Provta(Uns)]],0)</f>
        <v>4.7940000000000005</v>
      </c>
      <c r="M9613" s="7">
        <v>0</v>
      </c>
      <c r="N9613" s="7">
        <v>2</v>
      </c>
      <c r="O9613" s="7">
        <f>IFERROR(VLOOKUP(SiscoTable[[#This Row],[Código]],Hoja2!A:B,2,0)*SiscoTable[[#This Row],[Stock_actual]],0)</f>
        <v>56.4</v>
      </c>
      <c r="P9613" s="6" t="s">
        <v>722</v>
      </c>
      <c r="Q9613" s="7">
        <v>0</v>
      </c>
      <c r="R9613" s="7">
        <v>0</v>
      </c>
      <c r="S9613" s="7" t="s">
        <v>11928</v>
      </c>
      <c r="BI9613"/>
      <c r="BJ9613"/>
    </row>
    <row r="9614" spans="2:62" x14ac:dyDescent="0.4">
      <c r="B9614" s="1">
        <v>32806</v>
      </c>
      <c r="C9614" s="6" t="s">
        <v>8</v>
      </c>
      <c r="D9614" s="6" t="s">
        <v>8</v>
      </c>
      <c r="E9614" s="6" t="s">
        <v>8482</v>
      </c>
      <c r="F9614" s="6" t="s">
        <v>9030</v>
      </c>
      <c r="G9614" s="6" t="s">
        <v>9184</v>
      </c>
      <c r="H9614" s="6" t="s">
        <v>9118</v>
      </c>
      <c r="I9614" s="6" t="s">
        <v>9270</v>
      </c>
      <c r="J9614" s="6" t="s">
        <v>5</v>
      </c>
      <c r="K9614" s="7">
        <v>0.33</v>
      </c>
      <c r="L9614" s="7">
        <f>IFERROR(VLOOKUP(SiscoTable[[#This Row],[Código]],Hoja2!A:B,2,0)*SiscoTable[[#This Row],[Provta(Uns)]],0)</f>
        <v>6.5670000000000002</v>
      </c>
      <c r="M9614" s="7">
        <v>0</v>
      </c>
      <c r="N9614" s="7">
        <v>34</v>
      </c>
      <c r="O9614" s="7">
        <f>IFERROR(VLOOKUP(SiscoTable[[#This Row],[Código]],Hoja2!A:B,2,0)*SiscoTable[[#This Row],[Stock_actual]],0)</f>
        <v>676.59999999999991</v>
      </c>
      <c r="P9614" s="6" t="s">
        <v>2422</v>
      </c>
      <c r="Q9614" s="7">
        <v>0</v>
      </c>
      <c r="R9614" s="7">
        <v>0</v>
      </c>
      <c r="S9614" s="7" t="s">
        <v>11926</v>
      </c>
      <c r="BI9614"/>
      <c r="BJ9614"/>
    </row>
    <row r="9615" spans="2:62" x14ac:dyDescent="0.4">
      <c r="B9615" s="1">
        <v>32807</v>
      </c>
      <c r="C9615" s="6" t="s">
        <v>8</v>
      </c>
      <c r="D9615" s="6" t="s">
        <v>8</v>
      </c>
      <c r="E9615" s="6" t="s">
        <v>8482</v>
      </c>
      <c r="F9615" s="6" t="s">
        <v>9030</v>
      </c>
      <c r="G9615" s="6" t="s">
        <v>9112</v>
      </c>
      <c r="H9615" s="6" t="s">
        <v>9118</v>
      </c>
      <c r="I9615" s="6" t="s">
        <v>9174</v>
      </c>
      <c r="J9615" s="6" t="s">
        <v>5</v>
      </c>
      <c r="K9615" s="7">
        <v>0.67</v>
      </c>
      <c r="L9615" s="7">
        <f>IFERROR(VLOOKUP(SiscoTable[[#This Row],[Código]],Hoja2!A:B,2,0)*SiscoTable[[#This Row],[Provta(Uns)]],0)</f>
        <v>3.2830000000000004</v>
      </c>
      <c r="M9615" s="7">
        <v>0</v>
      </c>
      <c r="N9615" s="7">
        <v>32</v>
      </c>
      <c r="O9615" s="7">
        <f>IFERROR(VLOOKUP(SiscoTable[[#This Row],[Código]],Hoja2!A:B,2,0)*SiscoTable[[#This Row],[Stock_actual]],0)</f>
        <v>156.80000000000001</v>
      </c>
      <c r="P9615" s="6" t="s">
        <v>7171</v>
      </c>
      <c r="Q9615" s="7">
        <v>1</v>
      </c>
      <c r="R9615" s="7">
        <v>0</v>
      </c>
      <c r="S9615" s="7" t="s">
        <v>11926</v>
      </c>
      <c r="BI9615"/>
      <c r="BJ9615"/>
    </row>
    <row r="9616" spans="2:62" x14ac:dyDescent="0.4">
      <c r="B9616" s="1">
        <v>32808</v>
      </c>
      <c r="C9616" s="6" t="s">
        <v>8</v>
      </c>
      <c r="D9616" s="6" t="s">
        <v>8</v>
      </c>
      <c r="E9616" s="6" t="s">
        <v>8482</v>
      </c>
      <c r="F9616" s="6" t="s">
        <v>9030</v>
      </c>
      <c r="G9616" s="6" t="s">
        <v>9299</v>
      </c>
      <c r="H9616" s="6" t="s">
        <v>9360</v>
      </c>
      <c r="I9616" s="6" t="s">
        <v>9620</v>
      </c>
      <c r="J9616" s="6" t="s">
        <v>5</v>
      </c>
      <c r="K9616" s="7">
        <v>0.5</v>
      </c>
      <c r="L9616" s="7">
        <f>IFERROR(VLOOKUP(SiscoTable[[#This Row],[Código]],Hoja2!A:B,2,0)*SiscoTable[[#This Row],[Provta(Uns)]],0)</f>
        <v>11.4</v>
      </c>
      <c r="M9616" s="7">
        <v>0</v>
      </c>
      <c r="N9616" s="7">
        <v>21</v>
      </c>
      <c r="O9616" s="7">
        <f>IFERROR(VLOOKUP(SiscoTable[[#This Row],[Código]],Hoja2!A:B,2,0)*SiscoTable[[#This Row],[Stock_actual]],0)</f>
        <v>478.8</v>
      </c>
      <c r="P9616" s="6" t="s">
        <v>2025</v>
      </c>
      <c r="Q9616" s="7">
        <v>1</v>
      </c>
      <c r="R9616" s="7">
        <v>0</v>
      </c>
      <c r="S9616" s="7" t="s">
        <v>11926</v>
      </c>
      <c r="BI9616"/>
      <c r="BJ9616"/>
    </row>
    <row r="9617" spans="2:62" x14ac:dyDescent="0.4">
      <c r="B9617" s="1">
        <v>32809</v>
      </c>
      <c r="C9617" s="6" t="s">
        <v>8</v>
      </c>
      <c r="D9617" s="6" t="s">
        <v>8</v>
      </c>
      <c r="E9617" s="6" t="s">
        <v>8482</v>
      </c>
      <c r="F9617" s="6" t="s">
        <v>9030</v>
      </c>
      <c r="G9617" s="6" t="s">
        <v>9299</v>
      </c>
      <c r="H9617" s="6" t="s">
        <v>9306</v>
      </c>
      <c r="I9617" s="6" t="s">
        <v>9621</v>
      </c>
      <c r="J9617" s="6" t="s">
        <v>5</v>
      </c>
      <c r="K9617" s="7">
        <v>2</v>
      </c>
      <c r="L9617" s="7">
        <f>IFERROR(VLOOKUP(SiscoTable[[#This Row],[Código]],Hoja2!A:B,2,0)*SiscoTable[[#This Row],[Provta(Uns)]],0)</f>
        <v>25</v>
      </c>
      <c r="M9617" s="7">
        <v>0</v>
      </c>
      <c r="N9617" s="7">
        <v>36</v>
      </c>
      <c r="O9617" s="7">
        <f>IFERROR(VLOOKUP(SiscoTable[[#This Row],[Código]],Hoja2!A:B,2,0)*SiscoTable[[#This Row],[Stock_actual]],0)</f>
        <v>450</v>
      </c>
      <c r="P9617" s="6" t="s">
        <v>1530</v>
      </c>
      <c r="Q9617" s="7">
        <v>2</v>
      </c>
      <c r="R9617" s="7">
        <v>0</v>
      </c>
      <c r="S9617" s="7" t="s">
        <v>11926</v>
      </c>
      <c r="BI9617"/>
      <c r="BJ9617"/>
    </row>
    <row r="9618" spans="2:62" x14ac:dyDescent="0.4">
      <c r="B9618" s="1">
        <v>32810</v>
      </c>
      <c r="C9618" s="6" t="s">
        <v>8</v>
      </c>
      <c r="D9618" s="6" t="s">
        <v>8</v>
      </c>
      <c r="E9618" s="6" t="s">
        <v>8482</v>
      </c>
      <c r="F9618" s="6" t="s">
        <v>9030</v>
      </c>
      <c r="G9618" s="6" t="s">
        <v>9299</v>
      </c>
      <c r="H9618" s="6" t="s">
        <v>9306</v>
      </c>
      <c r="I9618" s="6" t="s">
        <v>9622</v>
      </c>
      <c r="J9618" s="6" t="s">
        <v>5</v>
      </c>
      <c r="K9618" s="7">
        <v>1.17</v>
      </c>
      <c r="L9618" s="7">
        <f>IFERROR(VLOOKUP(SiscoTable[[#This Row],[Código]],Hoja2!A:B,2,0)*SiscoTable[[#This Row],[Provta(Uns)]],0)</f>
        <v>18.134999999999998</v>
      </c>
      <c r="M9618" s="7">
        <v>0</v>
      </c>
      <c r="N9618" s="7">
        <v>17</v>
      </c>
      <c r="O9618" s="7">
        <f>IFERROR(VLOOKUP(SiscoTable[[#This Row],[Código]],Hoja2!A:B,2,0)*SiscoTable[[#This Row],[Stock_actual]],0)</f>
        <v>263.5</v>
      </c>
      <c r="P9618" s="6" t="s">
        <v>1133</v>
      </c>
      <c r="Q9618" s="7">
        <v>1</v>
      </c>
      <c r="R9618" s="7">
        <v>0</v>
      </c>
      <c r="S9618" s="7" t="s">
        <v>11926</v>
      </c>
      <c r="BI9618"/>
      <c r="BJ9618"/>
    </row>
    <row r="9619" spans="2:62" x14ac:dyDescent="0.4">
      <c r="B9619" s="1">
        <v>32811</v>
      </c>
      <c r="C9619" s="6" t="s">
        <v>8</v>
      </c>
      <c r="D9619" s="6" t="s">
        <v>8</v>
      </c>
      <c r="E9619" s="6" t="s">
        <v>8482</v>
      </c>
      <c r="F9619" s="6" t="s">
        <v>9030</v>
      </c>
      <c r="G9619" s="6" t="s">
        <v>9112</v>
      </c>
      <c r="H9619" s="6" t="s">
        <v>9118</v>
      </c>
      <c r="I9619" s="6" t="s">
        <v>9175</v>
      </c>
      <c r="J9619" s="6" t="s">
        <v>5</v>
      </c>
      <c r="K9619" s="7">
        <v>0</v>
      </c>
      <c r="L9619" s="7">
        <f>IFERROR(VLOOKUP(SiscoTable[[#This Row],[Código]],Hoja2!A:B,2,0)*SiscoTable[[#This Row],[Provta(Uns)]],0)</f>
        <v>0</v>
      </c>
      <c r="M9619" s="7">
        <v>0</v>
      </c>
      <c r="N9619" s="7">
        <v>36</v>
      </c>
      <c r="O9619" s="7">
        <f>IFERROR(VLOOKUP(SiscoTable[[#This Row],[Código]],Hoja2!A:B,2,0)*SiscoTable[[#This Row],[Stock_actual]],0)</f>
        <v>381.59999999999997</v>
      </c>
      <c r="P9619" s="6" t="s">
        <v>134</v>
      </c>
      <c r="Q9619" s="7">
        <v>0</v>
      </c>
      <c r="R9619" s="7">
        <v>0</v>
      </c>
      <c r="S9619" s="7" t="s">
        <v>11926</v>
      </c>
      <c r="BI9619"/>
      <c r="BJ9619"/>
    </row>
    <row r="9620" spans="2:62" x14ac:dyDescent="0.4">
      <c r="B9620" s="1">
        <v>32812</v>
      </c>
      <c r="C9620" s="6" t="s">
        <v>8</v>
      </c>
      <c r="D9620" s="6" t="s">
        <v>8</v>
      </c>
      <c r="E9620" s="6" t="s">
        <v>8482</v>
      </c>
      <c r="F9620" s="6" t="s">
        <v>9030</v>
      </c>
      <c r="G9620" s="6" t="s">
        <v>9271</v>
      </c>
      <c r="H9620" s="6" t="s">
        <v>8651</v>
      </c>
      <c r="I9620" s="6" t="s">
        <v>9298</v>
      </c>
      <c r="J9620" s="6" t="s">
        <v>5</v>
      </c>
      <c r="K9620" s="7">
        <v>0.17</v>
      </c>
      <c r="L9620" s="7">
        <f>IFERROR(VLOOKUP(SiscoTable[[#This Row],[Código]],Hoja2!A:B,2,0)*SiscoTable[[#This Row],[Provta(Uns)]],0)</f>
        <v>11.39</v>
      </c>
      <c r="M9620" s="7">
        <v>0</v>
      </c>
      <c r="N9620" s="7">
        <v>3</v>
      </c>
      <c r="O9620" s="7">
        <f>IFERROR(VLOOKUP(SiscoTable[[#This Row],[Código]],Hoja2!A:B,2,0)*SiscoTable[[#This Row],[Stock_actual]],0)</f>
        <v>201</v>
      </c>
      <c r="P9620" s="6" t="s">
        <v>283</v>
      </c>
      <c r="Q9620" s="7">
        <v>0</v>
      </c>
      <c r="R9620" s="7">
        <v>0</v>
      </c>
      <c r="S9620" s="7" t="s">
        <v>11926</v>
      </c>
      <c r="BI9620"/>
      <c r="BJ9620"/>
    </row>
    <row r="9621" spans="2:62" x14ac:dyDescent="0.4">
      <c r="B9621" s="1">
        <v>32813</v>
      </c>
      <c r="C9621" s="6" t="s">
        <v>8</v>
      </c>
      <c r="D9621" s="6" t="s">
        <v>8</v>
      </c>
      <c r="E9621" s="6" t="s">
        <v>8482</v>
      </c>
      <c r="F9621" s="6" t="s">
        <v>1736</v>
      </c>
      <c r="G9621" s="6" t="s">
        <v>10362</v>
      </c>
      <c r="H9621" s="6" t="s">
        <v>8698</v>
      </c>
      <c r="I9621" s="6" t="s">
        <v>10562</v>
      </c>
      <c r="J9621" s="6" t="s">
        <v>5</v>
      </c>
      <c r="K9621" s="7">
        <v>0.17</v>
      </c>
      <c r="L9621" s="7">
        <f>IFERROR(VLOOKUP(SiscoTable[[#This Row],[Código]],Hoja2!A:B,2,0)*SiscoTable[[#This Row],[Provta(Uns)]],0)</f>
        <v>1.5130000000000001</v>
      </c>
      <c r="M9621" s="7">
        <v>0</v>
      </c>
      <c r="N9621" s="7">
        <v>1</v>
      </c>
      <c r="O9621" s="7">
        <f>IFERROR(VLOOKUP(SiscoTable[[#This Row],[Código]],Hoja2!A:B,2,0)*SiscoTable[[#This Row],[Stock_actual]],0)</f>
        <v>8.9</v>
      </c>
      <c r="P9621" s="6" t="s">
        <v>630</v>
      </c>
      <c r="Q9621" s="7">
        <v>0</v>
      </c>
      <c r="R9621" s="7">
        <v>0</v>
      </c>
      <c r="S9621" s="7" t="s">
        <v>11926</v>
      </c>
      <c r="BI9621"/>
      <c r="BJ9621"/>
    </row>
    <row r="9622" spans="2:62" x14ac:dyDescent="0.4">
      <c r="B9622" s="1">
        <v>32814</v>
      </c>
      <c r="C9622" s="6" t="s">
        <v>8</v>
      </c>
      <c r="D9622" s="6" t="s">
        <v>8</v>
      </c>
      <c r="E9622" s="6" t="s">
        <v>3268</v>
      </c>
      <c r="F9622" s="6" t="s">
        <v>3269</v>
      </c>
      <c r="G9622" s="6" t="s">
        <v>634</v>
      </c>
      <c r="H9622" s="6" t="s">
        <v>4847</v>
      </c>
      <c r="I9622" s="6" t="s">
        <v>4975</v>
      </c>
      <c r="J9622" s="6" t="s">
        <v>5</v>
      </c>
      <c r="K9622" s="7">
        <v>0.83</v>
      </c>
      <c r="L9622" s="7">
        <f>IFERROR(VLOOKUP(SiscoTable[[#This Row],[Código]],Hoja2!A:B,2,0)*SiscoTable[[#This Row],[Provta(Uns)]],0)</f>
        <v>1.2449999999999999</v>
      </c>
      <c r="M9622" s="7">
        <v>0</v>
      </c>
      <c r="N9622" s="7">
        <v>75</v>
      </c>
      <c r="O9622" s="7">
        <f>IFERROR(VLOOKUP(SiscoTable[[#This Row],[Código]],Hoja2!A:B,2,0)*SiscoTable[[#This Row],[Stock_actual]],0)</f>
        <v>112.5</v>
      </c>
      <c r="P9622" s="6" t="s">
        <v>4976</v>
      </c>
      <c r="Q9622" s="7">
        <v>1</v>
      </c>
      <c r="R9622" s="7">
        <v>0</v>
      </c>
      <c r="S9622" s="7" t="s">
        <v>11927</v>
      </c>
      <c r="BI9622"/>
      <c r="BJ9622"/>
    </row>
    <row r="9623" spans="2:62" x14ac:dyDescent="0.4">
      <c r="B9623" s="1">
        <v>32815</v>
      </c>
      <c r="C9623" s="6" t="s">
        <v>8</v>
      </c>
      <c r="D9623" s="6" t="s">
        <v>8</v>
      </c>
      <c r="E9623" s="6" t="s">
        <v>3268</v>
      </c>
      <c r="F9623" s="6" t="s">
        <v>3269</v>
      </c>
      <c r="G9623" s="6" t="s">
        <v>634</v>
      </c>
      <c r="H9623" s="6" t="s">
        <v>4847</v>
      </c>
      <c r="I9623" s="6" t="s">
        <v>4977</v>
      </c>
      <c r="J9623" s="6" t="s">
        <v>5</v>
      </c>
      <c r="K9623" s="7">
        <v>0</v>
      </c>
      <c r="L9623" s="7">
        <f>IFERROR(VLOOKUP(SiscoTable[[#This Row],[Código]],Hoja2!A:B,2,0)*SiscoTable[[#This Row],[Provta(Uns)]],0)</f>
        <v>0</v>
      </c>
      <c r="M9623" s="7">
        <v>0</v>
      </c>
      <c r="N9623" s="7">
        <v>0</v>
      </c>
      <c r="O9623" s="7">
        <f>IFERROR(VLOOKUP(SiscoTable[[#This Row],[Código]],Hoja2!A:B,2,0)*SiscoTable[[#This Row],[Stock_actual]],0)</f>
        <v>0</v>
      </c>
      <c r="P9623" s="6" t="s">
        <v>7</v>
      </c>
      <c r="Q9623" s="7">
        <v>0</v>
      </c>
      <c r="R9623" s="7">
        <v>0</v>
      </c>
      <c r="S9623" s="7" t="s">
        <v>11927</v>
      </c>
      <c r="BI9623"/>
      <c r="BJ9623"/>
    </row>
    <row r="9624" spans="2:62" x14ac:dyDescent="0.4">
      <c r="B9624" s="1">
        <v>32816</v>
      </c>
      <c r="C9624" s="6" t="s">
        <v>8</v>
      </c>
      <c r="D9624" s="6" t="s">
        <v>8</v>
      </c>
      <c r="E9624" s="6" t="s">
        <v>3268</v>
      </c>
      <c r="F9624" s="6" t="s">
        <v>3269</v>
      </c>
      <c r="G9624" s="6" t="s">
        <v>4384</v>
      </c>
      <c r="H9624" s="6" t="s">
        <v>3508</v>
      </c>
      <c r="I9624" s="6" t="s">
        <v>4583</v>
      </c>
      <c r="J9624" s="6" t="s">
        <v>5</v>
      </c>
      <c r="K9624" s="7">
        <v>0.17</v>
      </c>
      <c r="L9624" s="7">
        <f>IFERROR(VLOOKUP(SiscoTable[[#This Row],[Código]],Hoja2!A:B,2,0)*SiscoTable[[#This Row],[Provta(Uns)]],0)</f>
        <v>7.5820000000000007</v>
      </c>
      <c r="M9624" s="7">
        <v>0</v>
      </c>
      <c r="N9624" s="7">
        <v>25</v>
      </c>
      <c r="O9624" s="7">
        <f>IFERROR(VLOOKUP(SiscoTable[[#This Row],[Código]],Hoja2!A:B,2,0)*SiscoTable[[#This Row],[Stock_actual]],0)</f>
        <v>1115</v>
      </c>
      <c r="P9624" s="6" t="s">
        <v>4584</v>
      </c>
      <c r="Q9624" s="7">
        <v>0</v>
      </c>
      <c r="R9624" s="7">
        <v>0</v>
      </c>
      <c r="S9624" s="7" t="s">
        <v>11928</v>
      </c>
      <c r="BI9624"/>
      <c r="BJ9624"/>
    </row>
    <row r="9625" spans="2:62" x14ac:dyDescent="0.4">
      <c r="B9625" s="1">
        <v>32817</v>
      </c>
      <c r="C9625" s="6" t="s">
        <v>8</v>
      </c>
      <c r="D9625" s="6" t="s">
        <v>8</v>
      </c>
      <c r="E9625" s="6" t="s">
        <v>3268</v>
      </c>
      <c r="F9625" s="6" t="s">
        <v>3269</v>
      </c>
      <c r="G9625" s="6" t="s">
        <v>4384</v>
      </c>
      <c r="H9625" s="6" t="s">
        <v>4403</v>
      </c>
      <c r="I9625" s="6" t="s">
        <v>4585</v>
      </c>
      <c r="J9625" s="6" t="s">
        <v>5</v>
      </c>
      <c r="K9625" s="7">
        <v>0.67</v>
      </c>
      <c r="L9625" s="7">
        <f>IFERROR(VLOOKUP(SiscoTable[[#This Row],[Código]],Hoja2!A:B,2,0)*SiscoTable[[#This Row],[Provta(Uns)]],0)</f>
        <v>0.87100000000000011</v>
      </c>
      <c r="M9625" s="7">
        <v>0</v>
      </c>
      <c r="N9625" s="7">
        <v>9</v>
      </c>
      <c r="O9625" s="7">
        <f>IFERROR(VLOOKUP(SiscoTable[[#This Row],[Código]],Hoja2!A:B,2,0)*SiscoTable[[#This Row],[Stock_actual]],0)</f>
        <v>11.700000000000001</v>
      </c>
      <c r="P9625" s="6" t="s">
        <v>2130</v>
      </c>
      <c r="Q9625" s="7">
        <v>1</v>
      </c>
      <c r="R9625" s="7">
        <v>0</v>
      </c>
      <c r="S9625" s="7" t="s">
        <v>11928</v>
      </c>
      <c r="BI9625"/>
      <c r="BJ9625"/>
    </row>
    <row r="9626" spans="2:62" x14ac:dyDescent="0.4">
      <c r="B9626" s="1">
        <v>32818</v>
      </c>
      <c r="C9626" s="6" t="s">
        <v>8</v>
      </c>
      <c r="D9626" s="6" t="s">
        <v>8</v>
      </c>
      <c r="E9626" s="6" t="s">
        <v>8482</v>
      </c>
      <c r="F9626" s="6" t="s">
        <v>1736</v>
      </c>
      <c r="G9626" s="6" t="s">
        <v>10616</v>
      </c>
      <c r="H9626" s="6" t="s">
        <v>10631</v>
      </c>
      <c r="I9626" s="6" t="s">
        <v>10703</v>
      </c>
      <c r="J9626" s="6" t="s">
        <v>5</v>
      </c>
      <c r="K9626" s="7">
        <v>3</v>
      </c>
      <c r="L9626" s="7">
        <f>IFERROR(VLOOKUP(SiscoTable[[#This Row],[Código]],Hoja2!A:B,2,0)*SiscoTable[[#This Row],[Provta(Uns)]],0)</f>
        <v>17.700000000000003</v>
      </c>
      <c r="M9626" s="7">
        <v>0</v>
      </c>
      <c r="N9626" s="7">
        <v>54</v>
      </c>
      <c r="O9626" s="7">
        <f>IFERROR(VLOOKUP(SiscoTable[[#This Row],[Código]],Hoja2!A:B,2,0)*SiscoTable[[#This Row],[Stock_actual]],0)</f>
        <v>318.60000000000002</v>
      </c>
      <c r="P9626" s="6" t="s">
        <v>1530</v>
      </c>
      <c r="Q9626" s="7">
        <v>3</v>
      </c>
      <c r="R9626" s="7">
        <v>0</v>
      </c>
      <c r="S9626" s="7" t="s">
        <v>11926</v>
      </c>
      <c r="BI9626"/>
      <c r="BJ9626"/>
    </row>
    <row r="9627" spans="2:62" x14ac:dyDescent="0.4">
      <c r="B9627" s="1">
        <v>32819</v>
      </c>
      <c r="C9627" s="6" t="s">
        <v>8</v>
      </c>
      <c r="D9627" s="6" t="s">
        <v>8</v>
      </c>
      <c r="E9627" s="6" t="s">
        <v>3268</v>
      </c>
      <c r="F9627" s="6" t="s">
        <v>7197</v>
      </c>
      <c r="G9627" s="6" t="s">
        <v>7554</v>
      </c>
      <c r="H9627" s="6" t="s">
        <v>7392</v>
      </c>
      <c r="I9627" s="6" t="s">
        <v>7792</v>
      </c>
      <c r="J9627" s="6" t="s">
        <v>4099</v>
      </c>
      <c r="K9627" s="7">
        <v>0</v>
      </c>
      <c r="L9627" s="7">
        <f>IFERROR(VLOOKUP(SiscoTable[[#This Row],[Código]],Hoja2!A:B,2,0)*SiscoTable[[#This Row],[Provta(Uns)]],0)</f>
        <v>0</v>
      </c>
      <c r="M9627" s="7">
        <v>0</v>
      </c>
      <c r="N9627" s="7">
        <v>18</v>
      </c>
      <c r="O9627" s="7">
        <f>IFERROR(VLOOKUP(SiscoTable[[#This Row],[Código]],Hoja2!A:B,2,0)*SiscoTable[[#This Row],[Stock_actual]],0)</f>
        <v>14.4</v>
      </c>
      <c r="P9627" s="6" t="s">
        <v>134</v>
      </c>
      <c r="Q9627" s="7">
        <v>0</v>
      </c>
      <c r="R9627" s="7">
        <v>0</v>
      </c>
      <c r="S9627" s="7" t="s">
        <v>11928</v>
      </c>
      <c r="BI9627"/>
      <c r="BJ9627"/>
    </row>
    <row r="9628" spans="2:62" x14ac:dyDescent="0.4">
      <c r="B9628" s="1">
        <v>32820</v>
      </c>
      <c r="C9628" s="6" t="s">
        <v>8</v>
      </c>
      <c r="D9628" s="6" t="s">
        <v>8</v>
      </c>
      <c r="E9628" s="6" t="s">
        <v>3268</v>
      </c>
      <c r="F9628" s="6" t="s">
        <v>7197</v>
      </c>
      <c r="G9628" s="6" t="s">
        <v>7554</v>
      </c>
      <c r="H9628" s="6" t="s">
        <v>7693</v>
      </c>
      <c r="I9628" s="6" t="s">
        <v>7793</v>
      </c>
      <c r="J9628" s="6" t="s">
        <v>5</v>
      </c>
      <c r="K9628" s="7">
        <v>0</v>
      </c>
      <c r="L9628" s="7">
        <f>IFERROR(VLOOKUP(SiscoTable[[#This Row],[Código]],Hoja2!A:B,2,0)*SiscoTable[[#This Row],[Provta(Uns)]],0)</f>
        <v>0</v>
      </c>
      <c r="M9628" s="7">
        <v>0</v>
      </c>
      <c r="N9628" s="7">
        <v>6</v>
      </c>
      <c r="O9628" s="7">
        <f>IFERROR(VLOOKUP(SiscoTable[[#This Row],[Código]],Hoja2!A:B,2,0)*SiscoTable[[#This Row],[Stock_actual]],0)</f>
        <v>36</v>
      </c>
      <c r="P9628" s="6" t="s">
        <v>134</v>
      </c>
      <c r="Q9628" s="7">
        <v>0</v>
      </c>
      <c r="R9628" s="7">
        <v>0</v>
      </c>
      <c r="S9628" s="7" t="s">
        <v>11928</v>
      </c>
      <c r="BI9628"/>
      <c r="BJ9628"/>
    </row>
    <row r="9629" spans="2:62" x14ac:dyDescent="0.4">
      <c r="B9629" s="1">
        <v>32821</v>
      </c>
      <c r="C9629" s="6" t="s">
        <v>8</v>
      </c>
      <c r="D9629" s="6" t="s">
        <v>8</v>
      </c>
      <c r="E9629" s="6" t="s">
        <v>3268</v>
      </c>
      <c r="F9629" s="6" t="s">
        <v>7197</v>
      </c>
      <c r="G9629" s="6" t="s">
        <v>7388</v>
      </c>
      <c r="H9629" s="6" t="s">
        <v>7392</v>
      </c>
      <c r="I9629" s="6" t="s">
        <v>7553</v>
      </c>
      <c r="J9629" s="6" t="s">
        <v>5</v>
      </c>
      <c r="K9629" s="7">
        <v>0</v>
      </c>
      <c r="L9629" s="7">
        <f>IFERROR(VLOOKUP(SiscoTable[[#This Row],[Código]],Hoja2!A:B,2,0)*SiscoTable[[#This Row],[Provta(Uns)]],0)</f>
        <v>0</v>
      </c>
      <c r="M9629" s="7">
        <v>0</v>
      </c>
      <c r="N9629" s="7">
        <v>60</v>
      </c>
      <c r="O9629" s="7">
        <f>IFERROR(VLOOKUP(SiscoTable[[#This Row],[Código]],Hoja2!A:B,2,0)*SiscoTable[[#This Row],[Stock_actual]],0)</f>
        <v>72</v>
      </c>
      <c r="P9629" s="6" t="s">
        <v>134</v>
      </c>
      <c r="Q9629" s="7">
        <v>0</v>
      </c>
      <c r="R9629" s="7">
        <v>0</v>
      </c>
      <c r="S9629" s="7" t="s">
        <v>11928</v>
      </c>
      <c r="BI9629"/>
      <c r="BJ9629"/>
    </row>
    <row r="9630" spans="2:62" x14ac:dyDescent="0.4">
      <c r="B9630" s="1">
        <v>32822</v>
      </c>
      <c r="C9630" s="6" t="s">
        <v>8</v>
      </c>
      <c r="D9630" s="6" t="s">
        <v>8</v>
      </c>
      <c r="E9630" s="6" t="s">
        <v>3268</v>
      </c>
      <c r="F9630" s="6" t="s">
        <v>3269</v>
      </c>
      <c r="G9630" s="6" t="s">
        <v>3479</v>
      </c>
      <c r="H9630" s="6" t="s">
        <v>3493</v>
      </c>
      <c r="I9630" s="6" t="s">
        <v>3702</v>
      </c>
      <c r="J9630" s="6" t="s">
        <v>5</v>
      </c>
      <c r="K9630" s="7">
        <v>0.33</v>
      </c>
      <c r="L9630" s="7">
        <f>IFERROR(VLOOKUP(SiscoTable[[#This Row],[Código]],Hoja2!A:B,2,0)*SiscoTable[[#This Row],[Provta(Uns)]],0)</f>
        <v>0.72600000000000009</v>
      </c>
      <c r="M9630" s="7">
        <v>0</v>
      </c>
      <c r="N9630" s="7">
        <v>114</v>
      </c>
      <c r="O9630" s="7">
        <f>IFERROR(VLOOKUP(SiscoTable[[#This Row],[Código]],Hoja2!A:B,2,0)*SiscoTable[[#This Row],[Stock_actual]],0)</f>
        <v>250.8</v>
      </c>
      <c r="P9630" s="6" t="s">
        <v>3703</v>
      </c>
      <c r="Q9630" s="7">
        <v>0</v>
      </c>
      <c r="R9630" s="7">
        <v>0</v>
      </c>
      <c r="S9630" s="7" t="s">
        <v>11928</v>
      </c>
      <c r="BI9630"/>
      <c r="BJ9630"/>
    </row>
    <row r="9631" spans="2:62" x14ac:dyDescent="0.4">
      <c r="B9631" s="1">
        <v>32823</v>
      </c>
      <c r="C9631" s="6" t="s">
        <v>8</v>
      </c>
      <c r="D9631" s="6" t="s">
        <v>8</v>
      </c>
      <c r="E9631" s="6" t="s">
        <v>3268</v>
      </c>
      <c r="F9631" s="6" t="s">
        <v>3269</v>
      </c>
      <c r="G9631" s="6" t="s">
        <v>3479</v>
      </c>
      <c r="H9631" s="6" t="s">
        <v>3493</v>
      </c>
      <c r="I9631" s="6" t="s">
        <v>3704</v>
      </c>
      <c r="J9631" s="6" t="s">
        <v>5</v>
      </c>
      <c r="K9631" s="7">
        <v>0.33</v>
      </c>
      <c r="L9631" s="7">
        <f>IFERROR(VLOOKUP(SiscoTable[[#This Row],[Código]],Hoja2!A:B,2,0)*SiscoTable[[#This Row],[Provta(Uns)]],0)</f>
        <v>0.72600000000000009</v>
      </c>
      <c r="M9631" s="7">
        <v>0</v>
      </c>
      <c r="N9631" s="7">
        <v>22</v>
      </c>
      <c r="O9631" s="7">
        <f>IFERROR(VLOOKUP(SiscoTable[[#This Row],[Código]],Hoja2!A:B,2,0)*SiscoTable[[#This Row],[Stock_actual]],0)</f>
        <v>48.400000000000006</v>
      </c>
      <c r="P9631" s="6" t="s">
        <v>2018</v>
      </c>
      <c r="Q9631" s="7">
        <v>0</v>
      </c>
      <c r="R9631" s="7">
        <v>0</v>
      </c>
      <c r="S9631" s="7" t="s">
        <v>11928</v>
      </c>
      <c r="BI9631"/>
      <c r="BJ9631"/>
    </row>
    <row r="9632" spans="2:62" x14ac:dyDescent="0.4">
      <c r="B9632" s="1">
        <v>32824</v>
      </c>
      <c r="C9632" s="6" t="s">
        <v>8</v>
      </c>
      <c r="D9632" s="6" t="s">
        <v>8</v>
      </c>
      <c r="E9632" s="6" t="s">
        <v>3268</v>
      </c>
      <c r="F9632" s="6" t="s">
        <v>3269</v>
      </c>
      <c r="G9632" s="6" t="s">
        <v>3479</v>
      </c>
      <c r="H9632" s="6" t="s">
        <v>3493</v>
      </c>
      <c r="I9632" s="6" t="s">
        <v>3705</v>
      </c>
      <c r="J9632" s="6" t="s">
        <v>5</v>
      </c>
      <c r="K9632" s="7">
        <v>0</v>
      </c>
      <c r="L9632" s="7">
        <f>IFERROR(VLOOKUP(SiscoTable[[#This Row],[Código]],Hoja2!A:B,2,0)*SiscoTable[[#This Row],[Provta(Uns)]],0)</f>
        <v>0</v>
      </c>
      <c r="M9632" s="7">
        <v>0</v>
      </c>
      <c r="N9632" s="7">
        <v>0</v>
      </c>
      <c r="O9632" s="7">
        <f>IFERROR(VLOOKUP(SiscoTable[[#This Row],[Código]],Hoja2!A:B,2,0)*SiscoTable[[#This Row],[Stock_actual]],0)</f>
        <v>0</v>
      </c>
      <c r="P9632" s="6" t="s">
        <v>7</v>
      </c>
      <c r="Q9632" s="7">
        <v>0</v>
      </c>
      <c r="R9632" s="7">
        <v>0</v>
      </c>
      <c r="S9632" s="7" t="s">
        <v>11928</v>
      </c>
      <c r="BI9632"/>
      <c r="BJ9632"/>
    </row>
    <row r="9633" spans="2:62" x14ac:dyDescent="0.4">
      <c r="B9633" s="1">
        <v>32825</v>
      </c>
      <c r="C9633" s="6" t="s">
        <v>8</v>
      </c>
      <c r="D9633" s="6" t="s">
        <v>8</v>
      </c>
      <c r="E9633" s="6" t="s">
        <v>3268</v>
      </c>
      <c r="F9633" s="6" t="s">
        <v>3269</v>
      </c>
      <c r="G9633" s="6" t="s">
        <v>3270</v>
      </c>
      <c r="H9633" s="6" t="s">
        <v>3397</v>
      </c>
      <c r="I9633" s="6" t="s">
        <v>3396</v>
      </c>
      <c r="J9633" s="6" t="s">
        <v>5</v>
      </c>
      <c r="K9633" s="7">
        <v>0.5</v>
      </c>
      <c r="L9633" s="7">
        <f>IFERROR(VLOOKUP(SiscoTable[[#This Row],[Código]],Hoja2!A:B,2,0)*SiscoTable[[#This Row],[Provta(Uns)]],0)</f>
        <v>6.45</v>
      </c>
      <c r="M9633" s="7">
        <v>0</v>
      </c>
      <c r="N9633" s="7">
        <v>81</v>
      </c>
      <c r="O9633" s="7">
        <f>IFERROR(VLOOKUP(SiscoTable[[#This Row],[Código]],Hoja2!A:B,2,0)*SiscoTable[[#This Row],[Stock_actual]],0)</f>
        <v>1044.9000000000001</v>
      </c>
      <c r="P9633" s="6" t="s">
        <v>3398</v>
      </c>
      <c r="Q9633" s="7">
        <v>1</v>
      </c>
      <c r="R9633" s="7">
        <v>0</v>
      </c>
      <c r="S9633" s="7" t="s">
        <v>11927</v>
      </c>
      <c r="BI9633"/>
      <c r="BJ9633"/>
    </row>
    <row r="9634" spans="2:62" x14ac:dyDescent="0.4">
      <c r="B9634" s="1">
        <v>32826</v>
      </c>
      <c r="C9634" s="6" t="s">
        <v>8</v>
      </c>
      <c r="D9634" s="6" t="s">
        <v>8</v>
      </c>
      <c r="E9634" s="6" t="s">
        <v>3268</v>
      </c>
      <c r="F9634" s="6" t="s">
        <v>3269</v>
      </c>
      <c r="G9634" s="6" t="s">
        <v>3270</v>
      </c>
      <c r="H9634" s="6" t="s">
        <v>3333</v>
      </c>
      <c r="I9634" s="6" t="s">
        <v>3399</v>
      </c>
      <c r="J9634" s="6" t="s">
        <v>5</v>
      </c>
      <c r="K9634" s="7">
        <v>1.67</v>
      </c>
      <c r="L9634" s="7">
        <f>IFERROR(VLOOKUP(SiscoTable[[#This Row],[Código]],Hoja2!A:B,2,0)*SiscoTable[[#This Row],[Provta(Uns)]],0)</f>
        <v>22.043999999999997</v>
      </c>
      <c r="M9634" s="7">
        <v>0</v>
      </c>
      <c r="N9634" s="7">
        <v>74</v>
      </c>
      <c r="O9634" s="7">
        <f>IFERROR(VLOOKUP(SiscoTable[[#This Row],[Código]],Hoja2!A:B,2,0)*SiscoTable[[#This Row],[Stock_actual]],0)</f>
        <v>976.8</v>
      </c>
      <c r="P9634" s="6" t="s">
        <v>3400</v>
      </c>
      <c r="Q9634" s="7">
        <v>2</v>
      </c>
      <c r="R9634" s="7">
        <v>0</v>
      </c>
      <c r="S9634" s="7" t="s">
        <v>11927</v>
      </c>
      <c r="BI9634"/>
      <c r="BJ9634"/>
    </row>
    <row r="9635" spans="2:62" x14ac:dyDescent="0.4">
      <c r="B9635" s="1">
        <v>32827</v>
      </c>
      <c r="C9635" s="6" t="s">
        <v>8</v>
      </c>
      <c r="D9635" s="6" t="s">
        <v>8</v>
      </c>
      <c r="E9635" s="6" t="s">
        <v>469</v>
      </c>
      <c r="F9635" s="6" t="s">
        <v>1050</v>
      </c>
      <c r="G9635" s="6" t="s">
        <v>1309</v>
      </c>
      <c r="H9635" s="6" t="s">
        <v>1053</v>
      </c>
      <c r="I9635" s="6" t="s">
        <v>1527</v>
      </c>
      <c r="J9635" s="6" t="s">
        <v>5</v>
      </c>
      <c r="K9635" s="7">
        <v>0.33</v>
      </c>
      <c r="L9635" s="7">
        <f>IFERROR(VLOOKUP(SiscoTable[[#This Row],[Código]],Hoja2!A:B,2,0)*SiscoTable[[#This Row],[Provta(Uns)]],0)</f>
        <v>4.2570000000000006</v>
      </c>
      <c r="M9635" s="7">
        <v>0</v>
      </c>
      <c r="N9635" s="7">
        <v>14</v>
      </c>
      <c r="O9635" s="7">
        <f>IFERROR(VLOOKUP(SiscoTable[[#This Row],[Código]],Hoja2!A:B,2,0)*SiscoTable[[#This Row],[Stock_actual]],0)</f>
        <v>180.6</v>
      </c>
      <c r="P9635" s="6" t="s">
        <v>1528</v>
      </c>
      <c r="Q9635" s="7">
        <v>0</v>
      </c>
      <c r="R9635" s="7">
        <v>0</v>
      </c>
      <c r="S9635" s="7" t="s">
        <v>11927</v>
      </c>
      <c r="BI9635"/>
      <c r="BJ9635"/>
    </row>
    <row r="9636" spans="2:62" x14ac:dyDescent="0.4">
      <c r="B9636" s="1">
        <v>32828</v>
      </c>
      <c r="C9636" s="6" t="s">
        <v>8</v>
      </c>
      <c r="D9636" s="6" t="s">
        <v>8</v>
      </c>
      <c r="E9636" s="6" t="s">
        <v>469</v>
      </c>
      <c r="F9636" s="6" t="s">
        <v>1050</v>
      </c>
      <c r="G9636" s="6" t="s">
        <v>1309</v>
      </c>
      <c r="H9636" s="6" t="s">
        <v>1053</v>
      </c>
      <c r="I9636" s="6" t="s">
        <v>1529</v>
      </c>
      <c r="J9636" s="6" t="s">
        <v>5</v>
      </c>
      <c r="K9636" s="7">
        <v>1</v>
      </c>
      <c r="L9636" s="7">
        <f>IFERROR(VLOOKUP(SiscoTable[[#This Row],[Código]],Hoja2!A:B,2,0)*SiscoTable[[#This Row],[Provta(Uns)]],0)</f>
        <v>4.5</v>
      </c>
      <c r="M9636" s="7">
        <v>12</v>
      </c>
      <c r="N9636" s="7">
        <v>18</v>
      </c>
      <c r="O9636" s="7">
        <f>IFERROR(VLOOKUP(SiscoTable[[#This Row],[Código]],Hoja2!A:B,2,0)*SiscoTable[[#This Row],[Stock_actual]],0)</f>
        <v>81</v>
      </c>
      <c r="P9636" s="6" t="s">
        <v>1530</v>
      </c>
      <c r="Q9636" s="7">
        <v>1</v>
      </c>
      <c r="R9636" s="7">
        <v>0</v>
      </c>
      <c r="S9636" s="7" t="s">
        <v>11927</v>
      </c>
      <c r="BI9636"/>
      <c r="BJ9636"/>
    </row>
    <row r="9637" spans="2:62" x14ac:dyDescent="0.4">
      <c r="B9637" s="1">
        <v>32829</v>
      </c>
      <c r="C9637" s="6" t="s">
        <v>8</v>
      </c>
      <c r="D9637" s="6" t="s">
        <v>8</v>
      </c>
      <c r="E9637" s="6" t="s">
        <v>469</v>
      </c>
      <c r="F9637" s="6" t="s">
        <v>1050</v>
      </c>
      <c r="G9637" s="6" t="s">
        <v>1309</v>
      </c>
      <c r="H9637" s="6" t="s">
        <v>1053</v>
      </c>
      <c r="I9637" s="6" t="s">
        <v>1531</v>
      </c>
      <c r="J9637" s="6" t="s">
        <v>5</v>
      </c>
      <c r="K9637" s="7">
        <v>2</v>
      </c>
      <c r="L9637" s="7">
        <f>IFERROR(VLOOKUP(SiscoTable[[#This Row],[Código]],Hoja2!A:B,2,0)*SiscoTable[[#This Row],[Provta(Uns)]],0)</f>
        <v>15.2</v>
      </c>
      <c r="M9637" s="7">
        <v>0</v>
      </c>
      <c r="N9637" s="7">
        <v>18</v>
      </c>
      <c r="O9637" s="7">
        <f>IFERROR(VLOOKUP(SiscoTable[[#This Row],[Código]],Hoja2!A:B,2,0)*SiscoTable[[#This Row],[Stock_actual]],0)</f>
        <v>136.79999999999998</v>
      </c>
      <c r="P9637" s="6" t="s">
        <v>1532</v>
      </c>
      <c r="Q9637" s="7">
        <v>2</v>
      </c>
      <c r="R9637" s="7">
        <v>0</v>
      </c>
      <c r="S9637" s="7" t="s">
        <v>11927</v>
      </c>
      <c r="BI9637"/>
      <c r="BJ9637"/>
    </row>
    <row r="9638" spans="2:62" x14ac:dyDescent="0.4">
      <c r="B9638" s="1">
        <v>32830</v>
      </c>
      <c r="C9638" s="6" t="s">
        <v>8</v>
      </c>
      <c r="D9638" s="6" t="s">
        <v>8</v>
      </c>
      <c r="E9638" s="6" t="s">
        <v>469</v>
      </c>
      <c r="F9638" s="6" t="s">
        <v>1050</v>
      </c>
      <c r="G9638" s="6" t="s">
        <v>1309</v>
      </c>
      <c r="H9638" s="6" t="s">
        <v>1053</v>
      </c>
      <c r="I9638" s="6" t="s">
        <v>1533</v>
      </c>
      <c r="J9638" s="6" t="s">
        <v>5</v>
      </c>
      <c r="K9638" s="7">
        <v>0</v>
      </c>
      <c r="L9638" s="7">
        <f>IFERROR(VLOOKUP(SiscoTable[[#This Row],[Código]],Hoja2!A:B,2,0)*SiscoTable[[#This Row],[Provta(Uns)]],0)</f>
        <v>0</v>
      </c>
      <c r="M9638" s="7">
        <v>0</v>
      </c>
      <c r="N9638" s="7">
        <v>36</v>
      </c>
      <c r="O9638" s="7">
        <f>IFERROR(VLOOKUP(SiscoTable[[#This Row],[Código]],Hoja2!A:B,2,0)*SiscoTable[[#This Row],[Stock_actual]],0)</f>
        <v>273.59999999999997</v>
      </c>
      <c r="P9638" s="6" t="s">
        <v>134</v>
      </c>
      <c r="Q9638" s="7">
        <v>0</v>
      </c>
      <c r="R9638" s="7">
        <v>0</v>
      </c>
      <c r="S9638" s="7" t="s">
        <v>11927</v>
      </c>
      <c r="BI9638"/>
      <c r="BJ9638"/>
    </row>
    <row r="9639" spans="2:62" x14ac:dyDescent="0.4">
      <c r="B9639" s="1">
        <v>32831</v>
      </c>
      <c r="C9639" s="6" t="s">
        <v>8</v>
      </c>
      <c r="D9639" s="6" t="s">
        <v>8</v>
      </c>
      <c r="E9639" s="6" t="s">
        <v>3268</v>
      </c>
      <c r="F9639" s="6" t="s">
        <v>7197</v>
      </c>
      <c r="G9639" s="6" t="s">
        <v>7554</v>
      </c>
      <c r="H9639" s="6" t="s">
        <v>7556</v>
      </c>
      <c r="I9639" s="6" t="s">
        <v>7794</v>
      </c>
      <c r="J9639" s="6" t="s">
        <v>5</v>
      </c>
      <c r="K9639" s="7">
        <v>0</v>
      </c>
      <c r="L9639" s="7">
        <f>IFERROR(VLOOKUP(SiscoTable[[#This Row],[Código]],Hoja2!A:B,2,0)*SiscoTable[[#This Row],[Provta(Uns)]],0)</f>
        <v>0</v>
      </c>
      <c r="M9639" s="7">
        <v>0</v>
      </c>
      <c r="N9639" s="7">
        <v>60</v>
      </c>
      <c r="O9639" s="7">
        <f>IFERROR(VLOOKUP(SiscoTable[[#This Row],[Código]],Hoja2!A:B,2,0)*SiscoTable[[#This Row],[Stock_actual]],0)</f>
        <v>90</v>
      </c>
      <c r="P9639" s="6" t="s">
        <v>134</v>
      </c>
      <c r="Q9639" s="7">
        <v>0</v>
      </c>
      <c r="R9639" s="7">
        <v>0</v>
      </c>
      <c r="S9639" s="7" t="s">
        <v>11928</v>
      </c>
      <c r="BI9639"/>
      <c r="BJ9639"/>
    </row>
    <row r="9640" spans="2:62" x14ac:dyDescent="0.4">
      <c r="B9640" s="1">
        <v>32832</v>
      </c>
      <c r="C9640" s="6" t="s">
        <v>8</v>
      </c>
      <c r="D9640" s="6" t="s">
        <v>8</v>
      </c>
      <c r="E9640" s="6" t="s">
        <v>3268</v>
      </c>
      <c r="F9640" s="6" t="s">
        <v>7197</v>
      </c>
      <c r="G9640" s="6" t="s">
        <v>7554</v>
      </c>
      <c r="H9640" s="6" t="s">
        <v>3001</v>
      </c>
      <c r="I9640" s="6" t="s">
        <v>7795</v>
      </c>
      <c r="J9640" s="6" t="s">
        <v>5</v>
      </c>
      <c r="K9640" s="7">
        <v>0.83</v>
      </c>
      <c r="L9640" s="7">
        <f>IFERROR(VLOOKUP(SiscoTable[[#This Row],[Código]],Hoja2!A:B,2,0)*SiscoTable[[#This Row],[Provta(Uns)]],0)</f>
        <v>2.407</v>
      </c>
      <c r="M9640" s="7">
        <v>0</v>
      </c>
      <c r="N9640" s="7">
        <v>74</v>
      </c>
      <c r="O9640" s="7">
        <f>IFERROR(VLOOKUP(SiscoTable[[#This Row],[Código]],Hoja2!A:B,2,0)*SiscoTable[[#This Row],[Stock_actual]],0)</f>
        <v>214.6</v>
      </c>
      <c r="P9640" s="6" t="s">
        <v>7796</v>
      </c>
      <c r="Q9640" s="7">
        <v>1</v>
      </c>
      <c r="R9640" s="7">
        <v>0</v>
      </c>
      <c r="S9640" s="7" t="s">
        <v>11925</v>
      </c>
      <c r="BI9640"/>
      <c r="BJ9640"/>
    </row>
    <row r="9641" spans="2:62" x14ac:dyDescent="0.4">
      <c r="B9641" s="1">
        <v>32833</v>
      </c>
      <c r="C9641" s="6" t="s">
        <v>8</v>
      </c>
      <c r="D9641" s="6" t="s">
        <v>8</v>
      </c>
      <c r="E9641" s="6" t="s">
        <v>3268</v>
      </c>
      <c r="F9641" s="6" t="s">
        <v>7197</v>
      </c>
      <c r="G9641" s="6" t="s">
        <v>7554</v>
      </c>
      <c r="H9641" s="6" t="s">
        <v>3001</v>
      </c>
      <c r="I9641" s="6" t="s">
        <v>7797</v>
      </c>
      <c r="J9641" s="6" t="s">
        <v>5</v>
      </c>
      <c r="K9641" s="7">
        <v>0.5</v>
      </c>
      <c r="L9641" s="7">
        <f>IFERROR(VLOOKUP(SiscoTable[[#This Row],[Código]],Hoja2!A:B,2,0)*SiscoTable[[#This Row],[Provta(Uns)]],0)</f>
        <v>1.45</v>
      </c>
      <c r="M9641" s="7">
        <v>0</v>
      </c>
      <c r="N9641" s="7">
        <v>76</v>
      </c>
      <c r="O9641" s="7">
        <f>IFERROR(VLOOKUP(SiscoTable[[#This Row],[Código]],Hoja2!A:B,2,0)*SiscoTable[[#This Row],[Stock_actual]],0)</f>
        <v>220.4</v>
      </c>
      <c r="P9641" s="6" t="s">
        <v>7798</v>
      </c>
      <c r="Q9641" s="7">
        <v>1</v>
      </c>
      <c r="R9641" s="7">
        <v>0</v>
      </c>
      <c r="S9641" s="7" t="s">
        <v>11925</v>
      </c>
      <c r="BI9641"/>
      <c r="BJ9641"/>
    </row>
    <row r="9642" spans="2:62" x14ac:dyDescent="0.4">
      <c r="B9642" s="1">
        <v>32834</v>
      </c>
      <c r="C9642" s="6" t="s">
        <v>8</v>
      </c>
      <c r="D9642" s="6" t="s">
        <v>8</v>
      </c>
      <c r="E9642" s="6" t="s">
        <v>3268</v>
      </c>
      <c r="F9642" s="6" t="s">
        <v>7815</v>
      </c>
      <c r="G9642" s="6" t="s">
        <v>7929</v>
      </c>
      <c r="H9642" s="6" t="s">
        <v>3782</v>
      </c>
      <c r="I9642" s="6" t="s">
        <v>8020</v>
      </c>
      <c r="J9642" s="6" t="s">
        <v>5</v>
      </c>
      <c r="K9642" s="7">
        <v>0</v>
      </c>
      <c r="L9642" s="7">
        <f>IFERROR(VLOOKUP(SiscoTable[[#This Row],[Código]],Hoja2!A:B,2,0)*SiscoTable[[#This Row],[Provta(Uns)]],0)</f>
        <v>0</v>
      </c>
      <c r="M9642" s="7">
        <v>0</v>
      </c>
      <c r="N9642" s="7">
        <v>17</v>
      </c>
      <c r="O9642" s="7">
        <f>IFERROR(VLOOKUP(SiscoTable[[#This Row],[Código]],Hoja2!A:B,2,0)*SiscoTable[[#This Row],[Stock_actual]],0)</f>
        <v>0</v>
      </c>
      <c r="P9642" s="6" t="s">
        <v>134</v>
      </c>
      <c r="Q9642" s="7">
        <v>0</v>
      </c>
      <c r="R9642" s="7">
        <v>0</v>
      </c>
      <c r="S9642" s="7" t="s">
        <v>11928</v>
      </c>
      <c r="BI9642"/>
      <c r="BJ9642"/>
    </row>
    <row r="9643" spans="2:62" x14ac:dyDescent="0.4">
      <c r="B9643" s="1">
        <v>32835</v>
      </c>
      <c r="C9643" s="6" t="s">
        <v>8</v>
      </c>
      <c r="D9643" s="6" t="s">
        <v>8</v>
      </c>
      <c r="E9643" s="6" t="s">
        <v>3268</v>
      </c>
      <c r="F9643" s="6" t="s">
        <v>7197</v>
      </c>
      <c r="G9643" s="6" t="s">
        <v>7554</v>
      </c>
      <c r="H9643" s="6" t="s">
        <v>3001</v>
      </c>
      <c r="I9643" s="6" t="s">
        <v>7799</v>
      </c>
      <c r="J9643" s="6" t="s">
        <v>5</v>
      </c>
      <c r="K9643" s="7">
        <v>0.83</v>
      </c>
      <c r="L9643" s="7">
        <f>IFERROR(VLOOKUP(SiscoTable[[#This Row],[Código]],Hoja2!A:B,2,0)*SiscoTable[[#This Row],[Provta(Uns)]],0)</f>
        <v>2.407</v>
      </c>
      <c r="M9643" s="7">
        <v>0</v>
      </c>
      <c r="N9643" s="7">
        <v>74</v>
      </c>
      <c r="O9643" s="7">
        <f>IFERROR(VLOOKUP(SiscoTable[[#This Row],[Código]],Hoja2!A:B,2,0)*SiscoTable[[#This Row],[Stock_actual]],0)</f>
        <v>214.6</v>
      </c>
      <c r="P9643" s="6" t="s">
        <v>7796</v>
      </c>
      <c r="Q9643" s="7">
        <v>1</v>
      </c>
      <c r="R9643" s="7">
        <v>0</v>
      </c>
      <c r="S9643" s="7" t="s">
        <v>11925</v>
      </c>
      <c r="BI9643"/>
      <c r="BJ9643"/>
    </row>
    <row r="9644" spans="2:62" x14ac:dyDescent="0.4">
      <c r="B9644" s="1">
        <v>32836</v>
      </c>
      <c r="C9644" s="6" t="s">
        <v>8</v>
      </c>
      <c r="D9644" s="6" t="s">
        <v>8</v>
      </c>
      <c r="E9644" s="6" t="s">
        <v>3268</v>
      </c>
      <c r="F9644" s="6" t="s">
        <v>8283</v>
      </c>
      <c r="G9644" s="6" t="s">
        <v>8321</v>
      </c>
      <c r="H9644" s="6" t="s">
        <v>1053</v>
      </c>
      <c r="I9644" s="6" t="s">
        <v>8429</v>
      </c>
      <c r="J9644" s="6" t="s">
        <v>5</v>
      </c>
      <c r="K9644" s="7">
        <v>2.33</v>
      </c>
      <c r="L9644" s="7">
        <f>IFERROR(VLOOKUP(SiscoTable[[#This Row],[Código]],Hoja2!A:B,2,0)*SiscoTable[[#This Row],[Provta(Uns)]],0)</f>
        <v>11.417000000000002</v>
      </c>
      <c r="M9644" s="7">
        <v>0</v>
      </c>
      <c r="N9644" s="7">
        <v>106</v>
      </c>
      <c r="O9644" s="7">
        <f>IFERROR(VLOOKUP(SiscoTable[[#This Row],[Código]],Hoja2!A:B,2,0)*SiscoTable[[#This Row],[Stock_actual]],0)</f>
        <v>519.40000000000009</v>
      </c>
      <c r="P9644" s="6" t="s">
        <v>8430</v>
      </c>
      <c r="Q9644" s="7">
        <v>3</v>
      </c>
      <c r="R9644" s="7">
        <v>0</v>
      </c>
      <c r="S9644" s="7" t="s">
        <v>11928</v>
      </c>
      <c r="BI9644"/>
      <c r="BJ9644"/>
    </row>
    <row r="9645" spans="2:62" x14ac:dyDescent="0.4">
      <c r="B9645" s="1">
        <v>32837</v>
      </c>
      <c r="C9645" s="6" t="s">
        <v>8</v>
      </c>
      <c r="D9645" s="6" t="s">
        <v>8</v>
      </c>
      <c r="E9645" s="6" t="s">
        <v>3268</v>
      </c>
      <c r="F9645" s="6" t="s">
        <v>6803</v>
      </c>
      <c r="G9645" s="6" t="s">
        <v>7041</v>
      </c>
      <c r="H9645" s="6" t="s">
        <v>1053</v>
      </c>
      <c r="I9645" s="6" t="s">
        <v>7169</v>
      </c>
      <c r="J9645" s="6" t="s">
        <v>5</v>
      </c>
      <c r="K9645" s="7">
        <v>1.67</v>
      </c>
      <c r="L9645" s="7">
        <f>IFERROR(VLOOKUP(SiscoTable[[#This Row],[Código]],Hoja2!A:B,2,0)*SiscoTable[[#This Row],[Provta(Uns)]],0)</f>
        <v>8.35</v>
      </c>
      <c r="M9645" s="7">
        <v>0</v>
      </c>
      <c r="N9645" s="7">
        <v>26</v>
      </c>
      <c r="O9645" s="7">
        <f>IFERROR(VLOOKUP(SiscoTable[[#This Row],[Código]],Hoja2!A:B,2,0)*SiscoTable[[#This Row],[Stock_actual]],0)</f>
        <v>130</v>
      </c>
      <c r="P9645" s="6" t="s">
        <v>4160</v>
      </c>
      <c r="Q9645" s="7">
        <v>2</v>
      </c>
      <c r="R9645" s="7">
        <v>0</v>
      </c>
      <c r="S9645" s="7" t="s">
        <v>11925</v>
      </c>
      <c r="BI9645"/>
      <c r="BJ9645"/>
    </row>
    <row r="9646" spans="2:62" x14ac:dyDescent="0.4">
      <c r="B9646" s="1">
        <v>32838</v>
      </c>
      <c r="C9646" s="6" t="s">
        <v>8</v>
      </c>
      <c r="D9646" s="6" t="s">
        <v>8</v>
      </c>
      <c r="E9646" s="6" t="s">
        <v>3268</v>
      </c>
      <c r="F9646" s="6" t="s">
        <v>3269</v>
      </c>
      <c r="G9646" s="6" t="s">
        <v>4996</v>
      </c>
      <c r="H9646" s="6" t="s">
        <v>1058</v>
      </c>
      <c r="I9646" s="6" t="s">
        <v>5023</v>
      </c>
      <c r="J9646" s="6" t="s">
        <v>5</v>
      </c>
      <c r="K9646" s="7">
        <v>0.33</v>
      </c>
      <c r="L9646" s="7">
        <f>IFERROR(VLOOKUP(SiscoTable[[#This Row],[Código]],Hoja2!A:B,2,0)*SiscoTable[[#This Row],[Provta(Uns)]],0)</f>
        <v>2.2770000000000001</v>
      </c>
      <c r="M9646" s="7">
        <v>0</v>
      </c>
      <c r="N9646" s="7">
        <v>8</v>
      </c>
      <c r="O9646" s="7">
        <f>IFERROR(VLOOKUP(SiscoTable[[#This Row],[Código]],Hoja2!A:B,2,0)*SiscoTable[[#This Row],[Stock_actual]],0)</f>
        <v>55.2</v>
      </c>
      <c r="P9646" s="6" t="s">
        <v>5216</v>
      </c>
      <c r="Q9646" s="7">
        <v>0</v>
      </c>
      <c r="R9646" s="7">
        <v>0</v>
      </c>
      <c r="S9646" s="7" t="s">
        <v>11928</v>
      </c>
      <c r="BI9646"/>
      <c r="BJ9646"/>
    </row>
    <row r="9647" spans="2:62" x14ac:dyDescent="0.4">
      <c r="B9647" s="1">
        <v>32839</v>
      </c>
      <c r="C9647" s="6" t="s">
        <v>8</v>
      </c>
      <c r="D9647" s="6" t="s">
        <v>8</v>
      </c>
      <c r="E9647" s="6" t="s">
        <v>3268</v>
      </c>
      <c r="F9647" s="6" t="s">
        <v>6803</v>
      </c>
      <c r="G9647" s="6" t="s">
        <v>7041</v>
      </c>
      <c r="H9647" s="6" t="s">
        <v>7043</v>
      </c>
      <c r="I9647" s="6" t="s">
        <v>7170</v>
      </c>
      <c r="J9647" s="6" t="s">
        <v>5</v>
      </c>
      <c r="K9647" s="7">
        <v>0.67</v>
      </c>
      <c r="L9647" s="7">
        <f>IFERROR(VLOOKUP(SiscoTable[[#This Row],[Código]],Hoja2!A:B,2,0)*SiscoTable[[#This Row],[Provta(Uns)]],0)</f>
        <v>3.2830000000000004</v>
      </c>
      <c r="M9647" s="7">
        <v>0</v>
      </c>
      <c r="N9647" s="7">
        <v>32</v>
      </c>
      <c r="O9647" s="7">
        <f>IFERROR(VLOOKUP(SiscoTable[[#This Row],[Código]],Hoja2!A:B,2,0)*SiscoTable[[#This Row],[Stock_actual]],0)</f>
        <v>156.80000000000001</v>
      </c>
      <c r="P9647" s="6" t="s">
        <v>7171</v>
      </c>
      <c r="Q9647" s="7">
        <v>1</v>
      </c>
      <c r="R9647" s="7">
        <v>0</v>
      </c>
      <c r="S9647" s="7" t="s">
        <v>11925</v>
      </c>
      <c r="BI9647"/>
      <c r="BJ9647"/>
    </row>
    <row r="9648" spans="2:62" x14ac:dyDescent="0.4">
      <c r="B9648" s="1">
        <v>32840</v>
      </c>
      <c r="C9648" s="6" t="s">
        <v>8</v>
      </c>
      <c r="D9648" s="6" t="s">
        <v>8</v>
      </c>
      <c r="E9648" s="6" t="s">
        <v>8482</v>
      </c>
      <c r="F9648" s="6" t="s">
        <v>1736</v>
      </c>
      <c r="G9648" s="6" t="s">
        <v>10193</v>
      </c>
      <c r="H9648" s="6" t="s">
        <v>10199</v>
      </c>
      <c r="I9648" s="6" t="s">
        <v>10323</v>
      </c>
      <c r="J9648" s="6" t="s">
        <v>5</v>
      </c>
      <c r="K9648" s="7">
        <v>0</v>
      </c>
      <c r="L9648" s="7">
        <f>IFERROR(VLOOKUP(SiscoTable[[#This Row],[Código]],Hoja2!A:B,2,0)*SiscoTable[[#This Row],[Provta(Uns)]],0)</f>
        <v>0</v>
      </c>
      <c r="M9648" s="7">
        <v>0</v>
      </c>
      <c r="N9648" s="7">
        <v>0</v>
      </c>
      <c r="O9648" s="7">
        <f>IFERROR(VLOOKUP(SiscoTable[[#This Row],[Código]],Hoja2!A:B,2,0)*SiscoTable[[#This Row],[Stock_actual]],0)</f>
        <v>0</v>
      </c>
      <c r="P9648" s="6" t="s">
        <v>7</v>
      </c>
      <c r="Q9648" s="7">
        <v>0</v>
      </c>
      <c r="R9648" s="7">
        <v>0</v>
      </c>
      <c r="S9648" s="7" t="s">
        <v>11926</v>
      </c>
      <c r="BI9648"/>
      <c r="BJ9648"/>
    </row>
    <row r="9649" spans="2:62" x14ac:dyDescent="0.4">
      <c r="B9649" s="1">
        <v>32841</v>
      </c>
      <c r="C9649" s="6" t="s">
        <v>8</v>
      </c>
      <c r="D9649" s="6" t="s">
        <v>8</v>
      </c>
      <c r="E9649" s="6" t="s">
        <v>3268</v>
      </c>
      <c r="F9649" s="6" t="s">
        <v>61</v>
      </c>
      <c r="G9649" s="6" t="s">
        <v>8157</v>
      </c>
      <c r="H9649" s="6" t="s">
        <v>8201</v>
      </c>
      <c r="I9649" s="6" t="s">
        <v>8279</v>
      </c>
      <c r="J9649" s="6" t="s">
        <v>5</v>
      </c>
      <c r="K9649" s="7">
        <v>0</v>
      </c>
      <c r="L9649" s="7">
        <f>IFERROR(VLOOKUP(SiscoTable[[#This Row],[Código]],Hoja2!A:B,2,0)*SiscoTable[[#This Row],[Provta(Uns)]],0)</f>
        <v>0</v>
      </c>
      <c r="M9649" s="7">
        <v>24</v>
      </c>
      <c r="N9649" s="7">
        <v>0</v>
      </c>
      <c r="O9649" s="7">
        <f>IFERROR(VLOOKUP(SiscoTable[[#This Row],[Código]],Hoja2!A:B,2,0)*SiscoTable[[#This Row],[Stock_actual]],0)</f>
        <v>0</v>
      </c>
      <c r="P9649" s="6" t="s">
        <v>7</v>
      </c>
      <c r="Q9649" s="7">
        <v>0</v>
      </c>
      <c r="R9649" s="7">
        <v>0</v>
      </c>
      <c r="S9649" s="7" t="s">
        <v>11928</v>
      </c>
      <c r="BI9649"/>
      <c r="BJ9649"/>
    </row>
    <row r="9650" spans="2:62" x14ac:dyDescent="0.4">
      <c r="B9650" s="1">
        <v>32842</v>
      </c>
      <c r="C9650" s="6" t="s">
        <v>8</v>
      </c>
      <c r="D9650" s="6" t="s">
        <v>8</v>
      </c>
      <c r="E9650" s="6" t="s">
        <v>3268</v>
      </c>
      <c r="F9650" s="6" t="s">
        <v>61</v>
      </c>
      <c r="G9650" s="6" t="s">
        <v>8157</v>
      </c>
      <c r="H9650" s="6" t="s">
        <v>8201</v>
      </c>
      <c r="I9650" s="6" t="s">
        <v>8280</v>
      </c>
      <c r="J9650" s="6" t="s">
        <v>5</v>
      </c>
      <c r="K9650" s="7">
        <v>0</v>
      </c>
      <c r="L9650" s="7">
        <f>IFERROR(VLOOKUP(SiscoTable[[#This Row],[Código]],Hoja2!A:B,2,0)*SiscoTable[[#This Row],[Provta(Uns)]],0)</f>
        <v>0</v>
      </c>
      <c r="M9650" s="7">
        <v>20</v>
      </c>
      <c r="N9650" s="7">
        <v>0</v>
      </c>
      <c r="O9650" s="7">
        <f>IFERROR(VLOOKUP(SiscoTable[[#This Row],[Código]],Hoja2!A:B,2,0)*SiscoTable[[#This Row],[Stock_actual]],0)</f>
        <v>0</v>
      </c>
      <c r="P9650" s="6" t="s">
        <v>7</v>
      </c>
      <c r="Q9650" s="7">
        <v>0</v>
      </c>
      <c r="R9650" s="7">
        <v>0</v>
      </c>
      <c r="S9650" s="7" t="s">
        <v>11928</v>
      </c>
      <c r="BI9650"/>
      <c r="BJ9650"/>
    </row>
    <row r="9651" spans="2:62" x14ac:dyDescent="0.4">
      <c r="B9651" s="1">
        <v>32843</v>
      </c>
      <c r="C9651" s="6" t="s">
        <v>8</v>
      </c>
      <c r="D9651" s="6" t="s">
        <v>8</v>
      </c>
      <c r="E9651" s="6" t="s">
        <v>3268</v>
      </c>
      <c r="F9651" s="6" t="s">
        <v>61</v>
      </c>
      <c r="G9651" s="6" t="s">
        <v>8157</v>
      </c>
      <c r="H9651" s="6" t="s">
        <v>8201</v>
      </c>
      <c r="I9651" s="6" t="s">
        <v>8281</v>
      </c>
      <c r="J9651" s="6" t="s">
        <v>5</v>
      </c>
      <c r="K9651" s="7">
        <v>0</v>
      </c>
      <c r="L9651" s="7">
        <f>IFERROR(VLOOKUP(SiscoTable[[#This Row],[Código]],Hoja2!A:B,2,0)*SiscoTable[[#This Row],[Provta(Uns)]],0)</f>
        <v>0</v>
      </c>
      <c r="M9651" s="7">
        <v>20</v>
      </c>
      <c r="N9651" s="7">
        <v>0</v>
      </c>
      <c r="O9651" s="7">
        <f>IFERROR(VLOOKUP(SiscoTable[[#This Row],[Código]],Hoja2!A:B,2,0)*SiscoTable[[#This Row],[Stock_actual]],0)</f>
        <v>0</v>
      </c>
      <c r="P9651" s="6" t="s">
        <v>7</v>
      </c>
      <c r="Q9651" s="7">
        <v>0</v>
      </c>
      <c r="R9651" s="7">
        <v>0</v>
      </c>
      <c r="S9651" s="7" t="s">
        <v>11928</v>
      </c>
      <c r="BI9651"/>
      <c r="BJ9651"/>
    </row>
    <row r="9652" spans="2:62" x14ac:dyDescent="0.4">
      <c r="B9652" s="1">
        <v>32844</v>
      </c>
      <c r="C9652" s="6" t="s">
        <v>8</v>
      </c>
      <c r="D9652" s="6" t="s">
        <v>8</v>
      </c>
      <c r="E9652" s="6" t="s">
        <v>3268</v>
      </c>
      <c r="F9652" s="6" t="s">
        <v>61</v>
      </c>
      <c r="G9652" s="6" t="s">
        <v>8157</v>
      </c>
      <c r="H9652" s="6" t="s">
        <v>8201</v>
      </c>
      <c r="I9652" s="6" t="s">
        <v>8282</v>
      </c>
      <c r="J9652" s="6" t="s">
        <v>5</v>
      </c>
      <c r="K9652" s="7">
        <v>0</v>
      </c>
      <c r="L9652" s="7">
        <f>IFERROR(VLOOKUP(SiscoTable[[#This Row],[Código]],Hoja2!A:B,2,0)*SiscoTable[[#This Row],[Provta(Uns)]],0)</f>
        <v>0</v>
      </c>
      <c r="M9652" s="7">
        <v>24</v>
      </c>
      <c r="N9652" s="7">
        <v>0</v>
      </c>
      <c r="O9652" s="7">
        <f>IFERROR(VLOOKUP(SiscoTable[[#This Row],[Código]],Hoja2!A:B,2,0)*SiscoTable[[#This Row],[Stock_actual]],0)</f>
        <v>0</v>
      </c>
      <c r="P9652" s="6" t="s">
        <v>7</v>
      </c>
      <c r="Q9652" s="7">
        <v>0</v>
      </c>
      <c r="R9652" s="7">
        <v>0</v>
      </c>
      <c r="S9652" s="7" t="s">
        <v>11928</v>
      </c>
      <c r="BI9652"/>
      <c r="BJ9652"/>
    </row>
    <row r="9653" spans="2:62" x14ac:dyDescent="0.4">
      <c r="B9653" s="1">
        <v>32845</v>
      </c>
      <c r="C9653" s="6" t="s">
        <v>8</v>
      </c>
      <c r="D9653" s="6" t="s">
        <v>8</v>
      </c>
      <c r="E9653" s="6" t="s">
        <v>3268</v>
      </c>
      <c r="F9653" s="6" t="s">
        <v>5836</v>
      </c>
      <c r="G9653" s="6" t="s">
        <v>5837</v>
      </c>
      <c r="H9653" s="6" t="s">
        <v>5853</v>
      </c>
      <c r="I9653" s="6" t="s">
        <v>5928</v>
      </c>
      <c r="J9653" s="6" t="s">
        <v>5</v>
      </c>
      <c r="K9653" s="7">
        <v>0</v>
      </c>
      <c r="L9653" s="7">
        <f>IFERROR(VLOOKUP(SiscoTable[[#This Row],[Código]],Hoja2!A:B,2,0)*SiscoTable[[#This Row],[Provta(Uns)]],0)</f>
        <v>0</v>
      </c>
      <c r="M9653" s="7">
        <v>0</v>
      </c>
      <c r="N9653" s="7">
        <v>12</v>
      </c>
      <c r="O9653" s="7">
        <f>IFERROR(VLOOKUP(SiscoTable[[#This Row],[Código]],Hoja2!A:B,2,0)*SiscoTable[[#This Row],[Stock_actual]],0)</f>
        <v>168</v>
      </c>
      <c r="P9653" s="6" t="s">
        <v>134</v>
      </c>
      <c r="Q9653" s="7">
        <v>0</v>
      </c>
      <c r="R9653" s="7">
        <v>0</v>
      </c>
      <c r="S9653" s="7" t="s">
        <v>11928</v>
      </c>
      <c r="BI9653"/>
      <c r="BJ9653"/>
    </row>
    <row r="9654" spans="2:62" x14ac:dyDescent="0.4">
      <c r="B9654" s="1">
        <v>32846</v>
      </c>
      <c r="C9654" s="6" t="s">
        <v>8</v>
      </c>
      <c r="D9654" s="6" t="s">
        <v>8</v>
      </c>
      <c r="E9654" s="6" t="s">
        <v>8482</v>
      </c>
      <c r="F9654" s="6" t="s">
        <v>10720</v>
      </c>
      <c r="G9654" s="6" t="s">
        <v>11105</v>
      </c>
      <c r="H9654" s="6" t="s">
        <v>11117</v>
      </c>
      <c r="I9654" s="6" t="s">
        <v>11281</v>
      </c>
      <c r="J9654" s="6" t="s">
        <v>5</v>
      </c>
      <c r="K9654" s="7">
        <v>0</v>
      </c>
      <c r="L9654" s="7">
        <f>IFERROR(VLOOKUP(SiscoTable[[#This Row],[Código]],Hoja2!A:B,2,0)*SiscoTable[[#This Row],[Provta(Uns)]],0)</f>
        <v>0</v>
      </c>
      <c r="M9654" s="7">
        <v>0</v>
      </c>
      <c r="N9654" s="7">
        <v>14</v>
      </c>
      <c r="O9654" s="7">
        <f>IFERROR(VLOOKUP(SiscoTable[[#This Row],[Código]],Hoja2!A:B,2,0)*SiscoTable[[#This Row],[Stock_actual]],0)</f>
        <v>610.4</v>
      </c>
      <c r="P9654" s="6" t="s">
        <v>134</v>
      </c>
      <c r="Q9654" s="7">
        <v>0</v>
      </c>
      <c r="R9654" s="7">
        <v>0</v>
      </c>
      <c r="S9654" s="7" t="s">
        <v>11930</v>
      </c>
      <c r="BI9654"/>
      <c r="BJ9654"/>
    </row>
    <row r="9655" spans="2:62" x14ac:dyDescent="0.4">
      <c r="B9655" s="1">
        <v>32847</v>
      </c>
      <c r="C9655" s="6" t="s">
        <v>8</v>
      </c>
      <c r="D9655" s="6" t="s">
        <v>8</v>
      </c>
      <c r="E9655" s="6" t="s">
        <v>3268</v>
      </c>
      <c r="F9655" s="6" t="s">
        <v>3269</v>
      </c>
      <c r="G9655" s="6" t="s">
        <v>634</v>
      </c>
      <c r="H9655" s="6" t="s">
        <v>3630</v>
      </c>
      <c r="I9655" s="6" t="s">
        <v>4978</v>
      </c>
      <c r="J9655" s="6" t="s">
        <v>5</v>
      </c>
      <c r="K9655" s="7">
        <v>0</v>
      </c>
      <c r="L9655" s="7">
        <f>IFERROR(VLOOKUP(SiscoTable[[#This Row],[Código]],Hoja2!A:B,2,0)*SiscoTable[[#This Row],[Provta(Uns)]],0)</f>
        <v>0</v>
      </c>
      <c r="M9655" s="7">
        <v>80</v>
      </c>
      <c r="N9655" s="7">
        <v>0</v>
      </c>
      <c r="O9655" s="7">
        <f>IFERROR(VLOOKUP(SiscoTable[[#This Row],[Código]],Hoja2!A:B,2,0)*SiscoTable[[#This Row],[Stock_actual]],0)</f>
        <v>0</v>
      </c>
      <c r="P9655" s="6" t="s">
        <v>7</v>
      </c>
      <c r="Q9655" s="7">
        <v>0</v>
      </c>
      <c r="R9655" s="7">
        <v>0</v>
      </c>
      <c r="S9655" s="7" t="s">
        <v>11930</v>
      </c>
      <c r="BI9655"/>
      <c r="BJ9655"/>
    </row>
    <row r="9656" spans="2:62" x14ac:dyDescent="0.4">
      <c r="B9656" s="1">
        <v>32848</v>
      </c>
      <c r="C9656" s="6" t="s">
        <v>8</v>
      </c>
      <c r="D9656" s="6" t="s">
        <v>8</v>
      </c>
      <c r="E9656" s="6" t="s">
        <v>3268</v>
      </c>
      <c r="F9656" s="6" t="s">
        <v>3269</v>
      </c>
      <c r="G9656" s="6" t="s">
        <v>634</v>
      </c>
      <c r="H9656" s="6" t="s">
        <v>3630</v>
      </c>
      <c r="I9656" s="6" t="s">
        <v>4979</v>
      </c>
      <c r="J9656" s="6" t="s">
        <v>5</v>
      </c>
      <c r="K9656" s="7">
        <v>0</v>
      </c>
      <c r="L9656" s="7">
        <f>IFERROR(VLOOKUP(SiscoTable[[#This Row],[Código]],Hoja2!A:B,2,0)*SiscoTable[[#This Row],[Provta(Uns)]],0)</f>
        <v>0</v>
      </c>
      <c r="M9656" s="7">
        <v>80</v>
      </c>
      <c r="N9656" s="7">
        <v>0</v>
      </c>
      <c r="O9656" s="7">
        <f>IFERROR(VLOOKUP(SiscoTable[[#This Row],[Código]],Hoja2!A:B,2,0)*SiscoTable[[#This Row],[Stock_actual]],0)</f>
        <v>0</v>
      </c>
      <c r="P9656" s="6" t="s">
        <v>7</v>
      </c>
      <c r="Q9656" s="7">
        <v>0</v>
      </c>
      <c r="R9656" s="7">
        <v>0</v>
      </c>
      <c r="S9656" s="7" t="s">
        <v>11930</v>
      </c>
      <c r="BI9656"/>
      <c r="BJ9656"/>
    </row>
    <row r="9657" spans="2:62" x14ac:dyDescent="0.4">
      <c r="B9657" s="1">
        <v>32849</v>
      </c>
      <c r="C9657" s="6" t="s">
        <v>8</v>
      </c>
      <c r="D9657" s="6" t="s">
        <v>8</v>
      </c>
      <c r="E9657" s="6" t="s">
        <v>3268</v>
      </c>
      <c r="F9657" s="6" t="s">
        <v>3269</v>
      </c>
      <c r="G9657" s="6" t="s">
        <v>634</v>
      </c>
      <c r="H9657" s="6" t="s">
        <v>3630</v>
      </c>
      <c r="I9657" s="6" t="s">
        <v>4980</v>
      </c>
      <c r="J9657" s="6" t="s">
        <v>5</v>
      </c>
      <c r="K9657" s="7">
        <v>0</v>
      </c>
      <c r="L9657" s="7">
        <f>IFERROR(VLOOKUP(SiscoTable[[#This Row],[Código]],Hoja2!A:B,2,0)*SiscoTable[[#This Row],[Provta(Uns)]],0)</f>
        <v>0</v>
      </c>
      <c r="M9657" s="7">
        <v>60</v>
      </c>
      <c r="N9657" s="7">
        <v>0</v>
      </c>
      <c r="O9657" s="7">
        <f>IFERROR(VLOOKUP(SiscoTable[[#This Row],[Código]],Hoja2!A:B,2,0)*SiscoTable[[#This Row],[Stock_actual]],0)</f>
        <v>0</v>
      </c>
      <c r="P9657" s="6" t="s">
        <v>7</v>
      </c>
      <c r="Q9657" s="7">
        <v>0</v>
      </c>
      <c r="R9657" s="7">
        <v>0</v>
      </c>
      <c r="S9657" s="7" t="s">
        <v>11930</v>
      </c>
      <c r="BI9657"/>
      <c r="BJ9657"/>
    </row>
    <row r="9658" spans="2:62" x14ac:dyDescent="0.4">
      <c r="B9658" s="1">
        <v>32850</v>
      </c>
      <c r="C9658" s="6" t="s">
        <v>8</v>
      </c>
      <c r="D9658" s="6" t="s">
        <v>8</v>
      </c>
      <c r="E9658" s="6" t="s">
        <v>3268</v>
      </c>
      <c r="F9658" s="6" t="s">
        <v>3269</v>
      </c>
      <c r="G9658" s="6" t="s">
        <v>634</v>
      </c>
      <c r="H9658" s="6" t="s">
        <v>3630</v>
      </c>
      <c r="I9658" s="6" t="s">
        <v>4981</v>
      </c>
      <c r="J9658" s="6" t="s">
        <v>5</v>
      </c>
      <c r="K9658" s="7">
        <v>0</v>
      </c>
      <c r="L9658" s="7">
        <f>IFERROR(VLOOKUP(SiscoTable[[#This Row],[Código]],Hoja2!A:B,2,0)*SiscoTable[[#This Row],[Provta(Uns)]],0)</f>
        <v>0</v>
      </c>
      <c r="M9658" s="7">
        <v>60</v>
      </c>
      <c r="N9658" s="7">
        <v>0</v>
      </c>
      <c r="O9658" s="7">
        <f>IFERROR(VLOOKUP(SiscoTable[[#This Row],[Código]],Hoja2!A:B,2,0)*SiscoTable[[#This Row],[Stock_actual]],0)</f>
        <v>0</v>
      </c>
      <c r="P9658" s="6" t="s">
        <v>7</v>
      </c>
      <c r="Q9658" s="7">
        <v>0</v>
      </c>
      <c r="R9658" s="7">
        <v>0</v>
      </c>
      <c r="S9658" s="7" t="s">
        <v>11930</v>
      </c>
      <c r="BI9658"/>
      <c r="BJ9658"/>
    </row>
    <row r="9659" spans="2:62" x14ac:dyDescent="0.4">
      <c r="B9659" s="1">
        <v>32851</v>
      </c>
      <c r="C9659" s="6" t="s">
        <v>8</v>
      </c>
      <c r="D9659" s="6" t="s">
        <v>8</v>
      </c>
      <c r="E9659" s="6" t="s">
        <v>3268</v>
      </c>
      <c r="F9659" s="6" t="s">
        <v>3269</v>
      </c>
      <c r="G9659" s="6" t="s">
        <v>634</v>
      </c>
      <c r="H9659" s="6" t="s">
        <v>3630</v>
      </c>
      <c r="I9659" s="6" t="s">
        <v>4982</v>
      </c>
      <c r="J9659" s="6" t="s">
        <v>5</v>
      </c>
      <c r="K9659" s="7">
        <v>0</v>
      </c>
      <c r="L9659" s="7">
        <f>IFERROR(VLOOKUP(SiscoTable[[#This Row],[Código]],Hoja2!A:B,2,0)*SiscoTable[[#This Row],[Provta(Uns)]],0)</f>
        <v>0</v>
      </c>
      <c r="M9659" s="7">
        <v>60</v>
      </c>
      <c r="N9659" s="7">
        <v>0</v>
      </c>
      <c r="O9659" s="7">
        <f>IFERROR(VLOOKUP(SiscoTable[[#This Row],[Código]],Hoja2!A:B,2,0)*SiscoTable[[#This Row],[Stock_actual]],0)</f>
        <v>0</v>
      </c>
      <c r="P9659" s="6" t="s">
        <v>7</v>
      </c>
      <c r="Q9659" s="7">
        <v>0</v>
      </c>
      <c r="R9659" s="7">
        <v>0</v>
      </c>
      <c r="S9659" s="7" t="s">
        <v>11930</v>
      </c>
      <c r="BI9659"/>
      <c r="BJ9659"/>
    </row>
    <row r="9660" spans="2:62" x14ac:dyDescent="0.4">
      <c r="B9660" s="1">
        <v>32852</v>
      </c>
      <c r="C9660" s="6" t="s">
        <v>8</v>
      </c>
      <c r="D9660" s="6" t="s">
        <v>8</v>
      </c>
      <c r="E9660" s="6" t="s">
        <v>3268</v>
      </c>
      <c r="F9660" s="6" t="s">
        <v>3269</v>
      </c>
      <c r="G9660" s="6" t="s">
        <v>634</v>
      </c>
      <c r="H9660" s="6" t="s">
        <v>3630</v>
      </c>
      <c r="I9660" s="6" t="s">
        <v>4983</v>
      </c>
      <c r="J9660" s="6" t="s">
        <v>5</v>
      </c>
      <c r="K9660" s="7">
        <v>0</v>
      </c>
      <c r="L9660" s="7">
        <f>IFERROR(VLOOKUP(SiscoTable[[#This Row],[Código]],Hoja2!A:B,2,0)*SiscoTable[[#This Row],[Provta(Uns)]],0)</f>
        <v>0</v>
      </c>
      <c r="M9660" s="7">
        <v>80</v>
      </c>
      <c r="N9660" s="7">
        <v>0</v>
      </c>
      <c r="O9660" s="7">
        <f>IFERROR(VLOOKUP(SiscoTable[[#This Row],[Código]],Hoja2!A:B,2,0)*SiscoTable[[#This Row],[Stock_actual]],0)</f>
        <v>0</v>
      </c>
      <c r="P9660" s="6" t="s">
        <v>7</v>
      </c>
      <c r="Q9660" s="7">
        <v>0</v>
      </c>
      <c r="R9660" s="7">
        <v>0</v>
      </c>
      <c r="S9660" s="7" t="s">
        <v>11930</v>
      </c>
      <c r="BI9660"/>
      <c r="BJ9660"/>
    </row>
    <row r="9661" spans="2:62" x14ac:dyDescent="0.4">
      <c r="B9661" s="1">
        <v>32853</v>
      </c>
      <c r="C9661" s="6" t="s">
        <v>8</v>
      </c>
      <c r="D9661" s="6" t="s">
        <v>8</v>
      </c>
      <c r="E9661" s="6" t="s">
        <v>3268</v>
      </c>
      <c r="F9661" s="6" t="s">
        <v>3269</v>
      </c>
      <c r="G9661" s="6" t="s">
        <v>634</v>
      </c>
      <c r="H9661" s="6" t="s">
        <v>3630</v>
      </c>
      <c r="I9661" s="6" t="s">
        <v>4984</v>
      </c>
      <c r="J9661" s="6" t="s">
        <v>5</v>
      </c>
      <c r="K9661" s="7">
        <v>0</v>
      </c>
      <c r="L9661" s="7">
        <f>IFERROR(VLOOKUP(SiscoTable[[#This Row],[Código]],Hoja2!A:B,2,0)*SiscoTable[[#This Row],[Provta(Uns)]],0)</f>
        <v>0</v>
      </c>
      <c r="M9661" s="7">
        <v>60</v>
      </c>
      <c r="N9661" s="7">
        <v>0</v>
      </c>
      <c r="O9661" s="7">
        <f>IFERROR(VLOOKUP(SiscoTable[[#This Row],[Código]],Hoja2!A:B,2,0)*SiscoTable[[#This Row],[Stock_actual]],0)</f>
        <v>0</v>
      </c>
      <c r="P9661" s="6" t="s">
        <v>7</v>
      </c>
      <c r="Q9661" s="7">
        <v>0</v>
      </c>
      <c r="R9661" s="7">
        <v>0</v>
      </c>
      <c r="S9661" s="7" t="s">
        <v>11930</v>
      </c>
      <c r="BI9661"/>
      <c r="BJ9661"/>
    </row>
    <row r="9662" spans="2:62" x14ac:dyDescent="0.4">
      <c r="B9662" s="1">
        <v>32854</v>
      </c>
      <c r="C9662" s="6" t="s">
        <v>8</v>
      </c>
      <c r="D9662" s="6" t="s">
        <v>8</v>
      </c>
      <c r="E9662" s="6" t="s">
        <v>3268</v>
      </c>
      <c r="F9662" s="6" t="s">
        <v>3269</v>
      </c>
      <c r="G9662" s="6" t="s">
        <v>634</v>
      </c>
      <c r="H9662" s="6" t="s">
        <v>3630</v>
      </c>
      <c r="I9662" s="6" t="s">
        <v>4985</v>
      </c>
      <c r="J9662" s="6" t="s">
        <v>5</v>
      </c>
      <c r="K9662" s="7">
        <v>0</v>
      </c>
      <c r="L9662" s="7">
        <f>IFERROR(VLOOKUP(SiscoTable[[#This Row],[Código]],Hoja2!A:B,2,0)*SiscoTable[[#This Row],[Provta(Uns)]],0)</f>
        <v>0</v>
      </c>
      <c r="M9662" s="7">
        <v>60</v>
      </c>
      <c r="N9662" s="7">
        <v>0</v>
      </c>
      <c r="O9662" s="7">
        <f>IFERROR(VLOOKUP(SiscoTable[[#This Row],[Código]],Hoja2!A:B,2,0)*SiscoTable[[#This Row],[Stock_actual]],0)</f>
        <v>0</v>
      </c>
      <c r="P9662" s="6" t="s">
        <v>7</v>
      </c>
      <c r="Q9662" s="7">
        <v>0</v>
      </c>
      <c r="R9662" s="7">
        <v>0</v>
      </c>
      <c r="S9662" s="7" t="s">
        <v>11930</v>
      </c>
      <c r="BI9662"/>
      <c r="BJ9662"/>
    </row>
    <row r="9663" spans="2:62" x14ac:dyDescent="0.4">
      <c r="B9663" s="1">
        <v>32855</v>
      </c>
      <c r="C9663" s="6" t="s">
        <v>8</v>
      </c>
      <c r="D9663" s="6" t="s">
        <v>8</v>
      </c>
      <c r="E9663" s="6" t="s">
        <v>3268</v>
      </c>
      <c r="F9663" s="6" t="s">
        <v>6059</v>
      </c>
      <c r="G9663" s="6" t="s">
        <v>6489</v>
      </c>
      <c r="H9663" s="6" t="s">
        <v>6277</v>
      </c>
      <c r="I9663" s="6" t="s">
        <v>6691</v>
      </c>
      <c r="J9663" s="6" t="s">
        <v>5</v>
      </c>
      <c r="K9663" s="7">
        <v>0</v>
      </c>
      <c r="L9663" s="7">
        <f>IFERROR(VLOOKUP(SiscoTable[[#This Row],[Código]],Hoja2!A:B,2,0)*SiscoTable[[#This Row],[Provta(Uns)]],0)</f>
        <v>0</v>
      </c>
      <c r="M9663" s="7">
        <v>12</v>
      </c>
      <c r="N9663" s="7">
        <v>0</v>
      </c>
      <c r="O9663" s="7">
        <f>IFERROR(VLOOKUP(SiscoTable[[#This Row],[Código]],Hoja2!A:B,2,0)*SiscoTable[[#This Row],[Stock_actual]],0)</f>
        <v>0</v>
      </c>
      <c r="P9663" s="6" t="s">
        <v>7</v>
      </c>
      <c r="Q9663" s="7">
        <v>0</v>
      </c>
      <c r="R9663" s="7">
        <v>0</v>
      </c>
      <c r="S9663" s="7" t="s">
        <v>11930</v>
      </c>
      <c r="BI9663"/>
      <c r="BJ9663"/>
    </row>
    <row r="9664" spans="2:62" x14ac:dyDescent="0.4">
      <c r="B9664" s="1">
        <v>32856</v>
      </c>
      <c r="C9664" s="6" t="s">
        <v>8</v>
      </c>
      <c r="D9664" s="6" t="s">
        <v>8</v>
      </c>
      <c r="E9664" s="6" t="s">
        <v>3268</v>
      </c>
      <c r="F9664" s="6" t="s">
        <v>6059</v>
      </c>
      <c r="G9664" s="6" t="s">
        <v>6489</v>
      </c>
      <c r="H9664" s="6" t="s">
        <v>6277</v>
      </c>
      <c r="I9664" s="6" t="s">
        <v>6692</v>
      </c>
      <c r="J9664" s="6" t="s">
        <v>5</v>
      </c>
      <c r="K9664" s="7">
        <v>0</v>
      </c>
      <c r="L9664" s="7">
        <f>IFERROR(VLOOKUP(SiscoTable[[#This Row],[Código]],Hoja2!A:B,2,0)*SiscoTable[[#This Row],[Provta(Uns)]],0)</f>
        <v>0</v>
      </c>
      <c r="M9664" s="7">
        <v>12</v>
      </c>
      <c r="N9664" s="7">
        <v>0</v>
      </c>
      <c r="O9664" s="7">
        <f>IFERROR(VLOOKUP(SiscoTable[[#This Row],[Código]],Hoja2!A:B,2,0)*SiscoTable[[#This Row],[Stock_actual]],0)</f>
        <v>0</v>
      </c>
      <c r="P9664" s="6" t="s">
        <v>7</v>
      </c>
      <c r="Q9664" s="7">
        <v>0</v>
      </c>
      <c r="R9664" s="7">
        <v>0</v>
      </c>
      <c r="S9664" s="7" t="s">
        <v>11930</v>
      </c>
      <c r="BI9664"/>
      <c r="BJ9664"/>
    </row>
    <row r="9665" spans="2:62" x14ac:dyDescent="0.4">
      <c r="B9665" s="1">
        <v>32857</v>
      </c>
      <c r="C9665" s="6" t="s">
        <v>8</v>
      </c>
      <c r="D9665" s="6" t="s">
        <v>8</v>
      </c>
      <c r="E9665" s="6" t="s">
        <v>8482</v>
      </c>
      <c r="F9665" s="6" t="s">
        <v>9030</v>
      </c>
      <c r="G9665" s="6" t="s">
        <v>9271</v>
      </c>
      <c r="H9665" s="6" t="s">
        <v>9273</v>
      </c>
      <c r="I9665" s="6" t="s">
        <v>9274</v>
      </c>
      <c r="J9665" s="6" t="s">
        <v>5</v>
      </c>
      <c r="K9665" s="7">
        <v>0</v>
      </c>
      <c r="L9665" s="7">
        <f>IFERROR(VLOOKUP(SiscoTable[[#This Row],[Código]],Hoja2!A:B,2,0)*SiscoTable[[#This Row],[Provta(Uns)]],0)</f>
        <v>0</v>
      </c>
      <c r="M9665" s="7">
        <v>0</v>
      </c>
      <c r="N9665" s="7">
        <v>6</v>
      </c>
      <c r="O9665" s="7">
        <f>IFERROR(VLOOKUP(SiscoTable[[#This Row],[Código]],Hoja2!A:B,2,0)*SiscoTable[[#This Row],[Stock_actual]],0)</f>
        <v>299.39999999999998</v>
      </c>
      <c r="P9665" s="6" t="s">
        <v>134</v>
      </c>
      <c r="Q9665" s="7">
        <v>0</v>
      </c>
      <c r="R9665" s="7">
        <v>0</v>
      </c>
      <c r="S9665" s="7" t="s">
        <v>11930</v>
      </c>
      <c r="BI9665"/>
      <c r="BJ9665"/>
    </row>
    <row r="9666" spans="2:62" x14ac:dyDescent="0.4">
      <c r="B9666" s="1">
        <v>32858</v>
      </c>
      <c r="C9666" s="6" t="s">
        <v>8</v>
      </c>
      <c r="D9666" s="6" t="s">
        <v>8</v>
      </c>
      <c r="E9666" s="6" t="s">
        <v>8482</v>
      </c>
      <c r="F9666" s="6" t="s">
        <v>9030</v>
      </c>
      <c r="G9666" s="6" t="s">
        <v>9299</v>
      </c>
      <c r="H9666" s="6" t="s">
        <v>9479</v>
      </c>
      <c r="I9666" s="6" t="s">
        <v>9623</v>
      </c>
      <c r="J9666" s="6" t="s">
        <v>5</v>
      </c>
      <c r="K9666" s="7">
        <v>0</v>
      </c>
      <c r="L9666" s="7">
        <f>IFERROR(VLOOKUP(SiscoTable[[#This Row],[Código]],Hoja2!A:B,2,0)*SiscoTable[[#This Row],[Provta(Uns)]],0)</f>
        <v>0</v>
      </c>
      <c r="M9666" s="7">
        <v>0</v>
      </c>
      <c r="N9666" s="7">
        <v>12</v>
      </c>
      <c r="O9666" s="7">
        <f>IFERROR(VLOOKUP(SiscoTable[[#This Row],[Código]],Hoja2!A:B,2,0)*SiscoTable[[#This Row],[Stock_actual]],0)</f>
        <v>178.8</v>
      </c>
      <c r="P9666" s="6" t="s">
        <v>134</v>
      </c>
      <c r="Q9666" s="7">
        <v>0</v>
      </c>
      <c r="R9666" s="7">
        <v>0</v>
      </c>
      <c r="S9666" s="7" t="s">
        <v>11930</v>
      </c>
      <c r="BI9666"/>
      <c r="BJ9666"/>
    </row>
    <row r="9667" spans="2:62" x14ac:dyDescent="0.4">
      <c r="B9667" s="1">
        <v>32859</v>
      </c>
      <c r="C9667" s="6" t="s">
        <v>8</v>
      </c>
      <c r="D9667" s="6" t="s">
        <v>8</v>
      </c>
      <c r="E9667" s="6" t="s">
        <v>2999</v>
      </c>
      <c r="F9667" s="6" t="s">
        <v>3000</v>
      </c>
      <c r="G9667" s="6" t="s">
        <v>3001</v>
      </c>
      <c r="H9667" s="6" t="s">
        <v>3001</v>
      </c>
      <c r="I9667" s="6" t="s">
        <v>3066</v>
      </c>
      <c r="J9667" s="6" t="s">
        <v>5</v>
      </c>
      <c r="K9667" s="7">
        <v>0</v>
      </c>
      <c r="L9667" s="7">
        <f>IFERROR(VLOOKUP(SiscoTable[[#This Row],[Código]],Hoja2!A:B,2,0)*SiscoTable[[#This Row],[Provta(Uns)]],0)</f>
        <v>0</v>
      </c>
      <c r="M9667" s="7">
        <v>0</v>
      </c>
      <c r="N9667" s="7">
        <v>28</v>
      </c>
      <c r="O9667" s="7">
        <f>IFERROR(VLOOKUP(SiscoTable[[#This Row],[Código]],Hoja2!A:B,2,0)*SiscoTable[[#This Row],[Stock_actual]],0)</f>
        <v>249.20000000000002</v>
      </c>
      <c r="P9667" s="6" t="s">
        <v>134</v>
      </c>
      <c r="Q9667" s="7">
        <v>0</v>
      </c>
      <c r="R9667" s="7">
        <v>0</v>
      </c>
      <c r="S9667" s="7" t="s">
        <v>11930</v>
      </c>
      <c r="BI9667"/>
      <c r="BJ9667"/>
    </row>
    <row r="9668" spans="2:62" x14ac:dyDescent="0.4">
      <c r="B9668" s="1">
        <v>32860</v>
      </c>
      <c r="C9668" s="6" t="s">
        <v>8</v>
      </c>
      <c r="D9668" s="6" t="s">
        <v>8</v>
      </c>
      <c r="E9668" s="6" t="s">
        <v>3268</v>
      </c>
      <c r="F9668" s="6" t="s">
        <v>6803</v>
      </c>
      <c r="G9668" s="6" t="s">
        <v>6915</v>
      </c>
      <c r="H9668" s="6" t="s">
        <v>6917</v>
      </c>
      <c r="I9668" s="6" t="s">
        <v>7040</v>
      </c>
      <c r="J9668" s="6" t="s">
        <v>5</v>
      </c>
      <c r="K9668" s="7">
        <v>0</v>
      </c>
      <c r="L9668" s="7">
        <f>IFERROR(VLOOKUP(SiscoTable[[#This Row],[Código]],Hoja2!A:B,2,0)*SiscoTable[[#This Row],[Provta(Uns)]],0)</f>
        <v>0</v>
      </c>
      <c r="M9668" s="7">
        <v>0</v>
      </c>
      <c r="N9668" s="7">
        <v>60</v>
      </c>
      <c r="O9668" s="7">
        <f>IFERROR(VLOOKUP(SiscoTable[[#This Row],[Código]],Hoja2!A:B,2,0)*SiscoTable[[#This Row],[Stock_actual]],0)</f>
        <v>330</v>
      </c>
      <c r="P9668" s="6" t="s">
        <v>134</v>
      </c>
      <c r="Q9668" s="7">
        <v>0</v>
      </c>
      <c r="R9668" s="7">
        <v>0</v>
      </c>
      <c r="S9668" s="7" t="s">
        <v>11930</v>
      </c>
      <c r="BI9668"/>
      <c r="BJ9668"/>
    </row>
    <row r="9669" spans="2:62" x14ac:dyDescent="0.4">
      <c r="B9669" s="1">
        <v>32861</v>
      </c>
      <c r="C9669" s="6" t="s">
        <v>8</v>
      </c>
      <c r="D9669" s="6" t="s">
        <v>8</v>
      </c>
      <c r="E9669" s="6" t="s">
        <v>469</v>
      </c>
      <c r="F9669" s="6" t="s">
        <v>668</v>
      </c>
      <c r="G9669" s="6" t="s">
        <v>724</v>
      </c>
      <c r="H9669" s="6" t="s">
        <v>683</v>
      </c>
      <c r="I9669" s="6" t="s">
        <v>741</v>
      </c>
      <c r="J9669" s="6" t="s">
        <v>5</v>
      </c>
      <c r="K9669" s="7">
        <v>0</v>
      </c>
      <c r="L9669" s="7">
        <f>IFERROR(VLOOKUP(SiscoTable[[#This Row],[Código]],Hoja2!A:B,2,0)*SiscoTable[[#This Row],[Provta(Uns)]],0)</f>
        <v>0</v>
      </c>
      <c r="M9669" s="7">
        <v>0</v>
      </c>
      <c r="N9669" s="7">
        <v>10</v>
      </c>
      <c r="O9669" s="7">
        <f>IFERROR(VLOOKUP(SiscoTable[[#This Row],[Código]],Hoja2!A:B,2,0)*SiscoTable[[#This Row],[Stock_actual]],0)</f>
        <v>212</v>
      </c>
      <c r="P9669" s="6" t="s">
        <v>134</v>
      </c>
      <c r="Q9669" s="7">
        <v>0</v>
      </c>
      <c r="R9669" s="7">
        <v>0</v>
      </c>
      <c r="S9669" s="7" t="s">
        <v>11930</v>
      </c>
      <c r="BI9669"/>
      <c r="BJ9669"/>
    </row>
    <row r="9670" spans="2:62" x14ac:dyDescent="0.4">
      <c r="B9670" s="1">
        <v>32864</v>
      </c>
      <c r="C9670" s="6" t="s">
        <v>8</v>
      </c>
      <c r="D9670" s="6" t="s">
        <v>8</v>
      </c>
      <c r="E9670" s="6" t="s">
        <v>469</v>
      </c>
      <c r="F9670" s="6" t="s">
        <v>1050</v>
      </c>
      <c r="G9670" s="6" t="s">
        <v>1309</v>
      </c>
      <c r="H9670" s="6" t="s">
        <v>1053</v>
      </c>
      <c r="I9670" s="6" t="s">
        <v>1370</v>
      </c>
      <c r="J9670" s="6" t="s">
        <v>5</v>
      </c>
      <c r="K9670" s="7">
        <v>0</v>
      </c>
      <c r="L9670" s="7">
        <f>IFERROR(VLOOKUP(SiscoTable[[#This Row],[Código]],Hoja2!A:B,2,0)*SiscoTable[[#This Row],[Provta(Uns)]],0)</f>
        <v>0</v>
      </c>
      <c r="M9670" s="7">
        <v>0</v>
      </c>
      <c r="N9670" s="7">
        <v>24</v>
      </c>
      <c r="O9670" s="7">
        <f>IFERROR(VLOOKUP(SiscoTable[[#This Row],[Código]],Hoja2!A:B,2,0)*SiscoTable[[#This Row],[Stock_actual]],0)</f>
        <v>0</v>
      </c>
      <c r="P9670" s="6" t="s">
        <v>134</v>
      </c>
      <c r="Q9670" s="7">
        <v>0</v>
      </c>
      <c r="R9670" s="7">
        <v>0</v>
      </c>
      <c r="S9670" s="7" t="s">
        <v>11930</v>
      </c>
      <c r="BI9670"/>
      <c r="BJ9670"/>
    </row>
    <row r="9671" spans="2:62" x14ac:dyDescent="0.4">
      <c r="B9671" s="1">
        <v>32865</v>
      </c>
      <c r="C9671" s="6" t="s">
        <v>8</v>
      </c>
      <c r="D9671" s="6" t="s">
        <v>8</v>
      </c>
      <c r="E9671" s="6" t="s">
        <v>469</v>
      </c>
      <c r="F9671" s="6" t="s">
        <v>1050</v>
      </c>
      <c r="G9671" s="6" t="s">
        <v>1309</v>
      </c>
      <c r="H9671" s="6" t="s">
        <v>1053</v>
      </c>
      <c r="I9671" s="6" t="s">
        <v>1534</v>
      </c>
      <c r="J9671" s="6" t="s">
        <v>5</v>
      </c>
      <c r="K9671" s="7">
        <v>0</v>
      </c>
      <c r="L9671" s="7">
        <f>IFERROR(VLOOKUP(SiscoTable[[#This Row],[Código]],Hoja2!A:B,2,0)*SiscoTable[[#This Row],[Provta(Uns)]],0)</f>
        <v>0</v>
      </c>
      <c r="M9671" s="7">
        <v>0</v>
      </c>
      <c r="N9671" s="7">
        <v>24</v>
      </c>
      <c r="O9671" s="7">
        <f>IFERROR(VLOOKUP(SiscoTable[[#This Row],[Código]],Hoja2!A:B,2,0)*SiscoTable[[#This Row],[Stock_actual]],0)</f>
        <v>0</v>
      </c>
      <c r="P9671" s="6" t="s">
        <v>134</v>
      </c>
      <c r="Q9671" s="7">
        <v>0</v>
      </c>
      <c r="R9671" s="7">
        <v>0</v>
      </c>
      <c r="S9671" s="7" t="s">
        <v>11930</v>
      </c>
      <c r="BI9671"/>
      <c r="BJ9671"/>
    </row>
    <row r="9672" spans="2:62" x14ac:dyDescent="0.4">
      <c r="B9672" s="1">
        <v>32866</v>
      </c>
      <c r="C9672" s="6" t="s">
        <v>8</v>
      </c>
      <c r="D9672" s="6" t="s">
        <v>8</v>
      </c>
      <c r="E9672" s="6" t="s">
        <v>3268</v>
      </c>
      <c r="F9672" s="6" t="s">
        <v>8283</v>
      </c>
      <c r="G9672" s="6" t="s">
        <v>8321</v>
      </c>
      <c r="H9672" s="6" t="s">
        <v>1058</v>
      </c>
      <c r="I9672" s="6" t="s">
        <v>8431</v>
      </c>
      <c r="J9672" s="6" t="s">
        <v>5</v>
      </c>
      <c r="K9672" s="7">
        <v>0</v>
      </c>
      <c r="L9672" s="7">
        <f>IFERROR(VLOOKUP(SiscoTable[[#This Row],[Código]],Hoja2!A:B,2,0)*SiscoTable[[#This Row],[Provta(Uns)]],0)</f>
        <v>0</v>
      </c>
      <c r="M9672" s="7">
        <v>0</v>
      </c>
      <c r="N9672" s="7">
        <v>0</v>
      </c>
      <c r="O9672" s="7">
        <f>IFERROR(VLOOKUP(SiscoTable[[#This Row],[Código]],Hoja2!A:B,2,0)*SiscoTable[[#This Row],[Stock_actual]],0)</f>
        <v>0</v>
      </c>
      <c r="P9672" s="6" t="s">
        <v>7</v>
      </c>
      <c r="Q9672" s="7">
        <v>0</v>
      </c>
      <c r="R9672" s="7">
        <v>0</v>
      </c>
      <c r="S9672" s="7" t="s">
        <v>11930</v>
      </c>
      <c r="BI9672"/>
      <c r="BJ9672"/>
    </row>
    <row r="9673" spans="2:62" x14ac:dyDescent="0.4">
      <c r="B9673" s="1">
        <v>32867</v>
      </c>
      <c r="C9673" s="6" t="s">
        <v>8</v>
      </c>
      <c r="D9673" s="6" t="s">
        <v>8</v>
      </c>
      <c r="E9673" s="6" t="s">
        <v>8482</v>
      </c>
      <c r="F9673" s="6" t="s">
        <v>1736</v>
      </c>
      <c r="G9673" s="6" t="s">
        <v>10563</v>
      </c>
      <c r="H9673" s="6" t="s">
        <v>9042</v>
      </c>
      <c r="I9673" s="6" t="s">
        <v>10615</v>
      </c>
      <c r="J9673" s="6" t="s">
        <v>5</v>
      </c>
      <c r="K9673" s="7">
        <v>0</v>
      </c>
      <c r="L9673" s="7">
        <f>IFERROR(VLOOKUP(SiscoTable[[#This Row],[Código]],Hoja2!A:B,2,0)*SiscoTable[[#This Row],[Provta(Uns)]],0)</f>
        <v>0</v>
      </c>
      <c r="M9673" s="7">
        <v>0</v>
      </c>
      <c r="N9673" s="7">
        <v>12</v>
      </c>
      <c r="O9673" s="7">
        <f>IFERROR(VLOOKUP(SiscoTable[[#This Row],[Código]],Hoja2!A:B,2,0)*SiscoTable[[#This Row],[Stock_actual]],0)</f>
        <v>0</v>
      </c>
      <c r="P9673" s="6" t="s">
        <v>134</v>
      </c>
      <c r="Q9673" s="7">
        <v>0</v>
      </c>
      <c r="R9673" s="7">
        <v>0</v>
      </c>
      <c r="S9673" s="7" t="s">
        <v>11930</v>
      </c>
      <c r="BI9673"/>
      <c r="BJ9673"/>
    </row>
    <row r="9674" spans="2:62" x14ac:dyDescent="0.4">
      <c r="B9674" s="1">
        <v>32868</v>
      </c>
      <c r="C9674" s="6" t="s">
        <v>8</v>
      </c>
      <c r="D9674" s="6" t="s">
        <v>8</v>
      </c>
      <c r="E9674" s="6" t="s">
        <v>3268</v>
      </c>
      <c r="F9674" s="6" t="s">
        <v>3269</v>
      </c>
      <c r="G9674" s="6" t="s">
        <v>5267</v>
      </c>
      <c r="H9674" s="6" t="s">
        <v>5283</v>
      </c>
      <c r="I9674" s="6" t="s">
        <v>5542</v>
      </c>
      <c r="J9674" s="6" t="s">
        <v>5</v>
      </c>
      <c r="K9674" s="7">
        <v>0</v>
      </c>
      <c r="L9674" s="7">
        <f>IFERROR(VLOOKUP(SiscoTable[[#This Row],[Código]],Hoja2!A:B,2,0)*SiscoTable[[#This Row],[Provta(Uns)]],0)</f>
        <v>0</v>
      </c>
      <c r="M9674" s="7">
        <v>0</v>
      </c>
      <c r="N9674" s="7">
        <v>48</v>
      </c>
      <c r="O9674" s="7">
        <f>IFERROR(VLOOKUP(SiscoTable[[#This Row],[Código]],Hoja2!A:B,2,0)*SiscoTable[[#This Row],[Stock_actual]],0)</f>
        <v>220.79999999999998</v>
      </c>
      <c r="P9674" s="6" t="s">
        <v>134</v>
      </c>
      <c r="Q9674" s="7">
        <v>0</v>
      </c>
      <c r="R9674" s="7">
        <v>0</v>
      </c>
      <c r="S9674" s="7" t="s">
        <v>11930</v>
      </c>
      <c r="BI9674"/>
      <c r="BJ9674"/>
    </row>
    <row r="9675" spans="2:62" x14ac:dyDescent="0.4">
      <c r="B9675" s="1">
        <v>32869</v>
      </c>
      <c r="C9675" s="6" t="s">
        <v>8</v>
      </c>
      <c r="D9675" s="6" t="s">
        <v>8</v>
      </c>
      <c r="E9675" s="6" t="s">
        <v>469</v>
      </c>
      <c r="F9675" s="6" t="s">
        <v>668</v>
      </c>
      <c r="G9675" s="6" t="s">
        <v>778</v>
      </c>
      <c r="H9675" s="6" t="s">
        <v>673</v>
      </c>
      <c r="I9675" s="6" t="s">
        <v>793</v>
      </c>
      <c r="J9675" s="6" t="s">
        <v>5</v>
      </c>
      <c r="K9675" s="7">
        <v>0</v>
      </c>
      <c r="L9675" s="7">
        <f>IFERROR(VLOOKUP(SiscoTable[[#This Row],[Código]],Hoja2!A:B,2,0)*SiscoTable[[#This Row],[Provta(Uns)]],0)</f>
        <v>0</v>
      </c>
      <c r="M9675" s="7">
        <v>0</v>
      </c>
      <c r="N9675" s="7">
        <v>0</v>
      </c>
      <c r="O9675" s="7">
        <f>IFERROR(VLOOKUP(SiscoTable[[#This Row],[Código]],Hoja2!A:B,2,0)*SiscoTable[[#This Row],[Stock_actual]],0)</f>
        <v>0</v>
      </c>
      <c r="P9675" s="6" t="s">
        <v>7</v>
      </c>
      <c r="Q9675" s="7">
        <v>0</v>
      </c>
      <c r="R9675" s="7">
        <v>0</v>
      </c>
      <c r="S9675" s="7" t="s">
        <v>11930</v>
      </c>
      <c r="BI9675"/>
      <c r="BJ9675"/>
    </row>
    <row r="9676" spans="2:62" x14ac:dyDescent="0.4">
      <c r="B9676" s="1">
        <v>32870</v>
      </c>
      <c r="C9676" s="6" t="s">
        <v>8</v>
      </c>
      <c r="D9676" s="6" t="s">
        <v>8</v>
      </c>
      <c r="E9676" s="6" t="s">
        <v>3268</v>
      </c>
      <c r="F9676" s="6" t="s">
        <v>3269</v>
      </c>
      <c r="G9676" s="6" t="s">
        <v>3405</v>
      </c>
      <c r="H9676" s="6" t="s">
        <v>3443</v>
      </c>
      <c r="I9676" s="6" t="s">
        <v>3442</v>
      </c>
      <c r="J9676" s="6" t="s">
        <v>5</v>
      </c>
      <c r="K9676" s="7">
        <v>0</v>
      </c>
      <c r="L9676" s="7">
        <f>IFERROR(VLOOKUP(SiscoTable[[#This Row],[Código]],Hoja2!A:B,2,0)*SiscoTable[[#This Row],[Provta(Uns)]],0)</f>
        <v>0</v>
      </c>
      <c r="M9676" s="7">
        <v>0</v>
      </c>
      <c r="N9676" s="7">
        <v>0</v>
      </c>
      <c r="O9676" s="7">
        <f>IFERROR(VLOOKUP(SiscoTable[[#This Row],[Código]],Hoja2!A:B,2,0)*SiscoTable[[#This Row],[Stock_actual]],0)</f>
        <v>0</v>
      </c>
      <c r="P9676" s="6" t="s">
        <v>7</v>
      </c>
      <c r="Q9676" s="7">
        <v>0</v>
      </c>
      <c r="R9676" s="7">
        <v>0</v>
      </c>
      <c r="S9676" s="7" t="s">
        <v>11930</v>
      </c>
      <c r="BI9676"/>
      <c r="BJ9676"/>
    </row>
    <row r="9677" spans="2:62" x14ac:dyDescent="0.4">
      <c r="B9677" s="1">
        <v>32871</v>
      </c>
      <c r="C9677" s="6" t="s">
        <v>8</v>
      </c>
      <c r="D9677" s="6" t="s">
        <v>8</v>
      </c>
      <c r="E9677" s="6" t="s">
        <v>3268</v>
      </c>
      <c r="F9677" s="6" t="s">
        <v>3269</v>
      </c>
      <c r="G9677" s="6" t="s">
        <v>3405</v>
      </c>
      <c r="H9677" s="6" t="s">
        <v>3443</v>
      </c>
      <c r="I9677" s="6" t="s">
        <v>3444</v>
      </c>
      <c r="J9677" s="6" t="s">
        <v>5</v>
      </c>
      <c r="K9677" s="7">
        <v>0</v>
      </c>
      <c r="L9677" s="7">
        <f>IFERROR(VLOOKUP(SiscoTable[[#This Row],[Código]],Hoja2!A:B,2,0)*SiscoTable[[#This Row],[Provta(Uns)]],0)</f>
        <v>0</v>
      </c>
      <c r="M9677" s="7">
        <v>0</v>
      </c>
      <c r="N9677" s="7">
        <v>0</v>
      </c>
      <c r="O9677" s="7">
        <f>IFERROR(VLOOKUP(SiscoTable[[#This Row],[Código]],Hoja2!A:B,2,0)*SiscoTable[[#This Row],[Stock_actual]],0)</f>
        <v>0</v>
      </c>
      <c r="P9677" s="6" t="s">
        <v>7</v>
      </c>
      <c r="Q9677" s="7">
        <v>0</v>
      </c>
      <c r="R9677" s="7">
        <v>0</v>
      </c>
      <c r="S9677" s="7" t="s">
        <v>11930</v>
      </c>
      <c r="BI9677"/>
      <c r="BJ9677"/>
    </row>
    <row r="9678" spans="2:62" x14ac:dyDescent="0.4">
      <c r="B9678" s="1">
        <v>32872</v>
      </c>
      <c r="C9678" s="6" t="s">
        <v>8</v>
      </c>
      <c r="D9678" s="6" t="s">
        <v>8</v>
      </c>
      <c r="E9678" s="6" t="s">
        <v>3268</v>
      </c>
      <c r="F9678" s="6" t="s">
        <v>3269</v>
      </c>
      <c r="G9678" s="6" t="s">
        <v>3405</v>
      </c>
      <c r="H9678" s="6" t="s">
        <v>3443</v>
      </c>
      <c r="I9678" s="6" t="s">
        <v>3445</v>
      </c>
      <c r="J9678" s="6" t="s">
        <v>5</v>
      </c>
      <c r="K9678" s="7">
        <v>0</v>
      </c>
      <c r="L9678" s="7">
        <f>IFERROR(VLOOKUP(SiscoTable[[#This Row],[Código]],Hoja2!A:B,2,0)*SiscoTable[[#This Row],[Provta(Uns)]],0)</f>
        <v>0</v>
      </c>
      <c r="M9678" s="7">
        <v>0</v>
      </c>
      <c r="N9678" s="7">
        <v>0</v>
      </c>
      <c r="O9678" s="7">
        <f>IFERROR(VLOOKUP(SiscoTable[[#This Row],[Código]],Hoja2!A:B,2,0)*SiscoTable[[#This Row],[Stock_actual]],0)</f>
        <v>0</v>
      </c>
      <c r="P9678" s="6" t="s">
        <v>7</v>
      </c>
      <c r="Q9678" s="7">
        <v>0</v>
      </c>
      <c r="R9678" s="7">
        <v>0</v>
      </c>
      <c r="S9678" s="7" t="s">
        <v>11930</v>
      </c>
      <c r="BI9678"/>
      <c r="BJ9678"/>
    </row>
    <row r="9679" spans="2:62" x14ac:dyDescent="0.4">
      <c r="B9679" s="1">
        <v>160571</v>
      </c>
      <c r="C9679" s="6" t="s">
        <v>8</v>
      </c>
      <c r="D9679" s="6" t="s">
        <v>8</v>
      </c>
      <c r="E9679" s="6" t="s">
        <v>3268</v>
      </c>
      <c r="F9679" s="6" t="s">
        <v>7197</v>
      </c>
      <c r="G9679" s="6" t="s">
        <v>7198</v>
      </c>
      <c r="H9679" s="6" t="s">
        <v>7200</v>
      </c>
      <c r="I9679" s="6" t="s">
        <v>7312</v>
      </c>
      <c r="J9679" s="6" t="s">
        <v>4099</v>
      </c>
      <c r="K9679" s="7">
        <v>0.17</v>
      </c>
      <c r="L9679" s="7">
        <f>IFERROR(VLOOKUP(SiscoTable[[#This Row],[Código]],Hoja2!A:B,2,0)*SiscoTable[[#This Row],[Provta(Uns)]],0)</f>
        <v>2.9750000000000001</v>
      </c>
      <c r="M9679" s="7">
        <v>0</v>
      </c>
      <c r="N9679" s="7">
        <v>4</v>
      </c>
      <c r="O9679" s="7">
        <f>IFERROR(VLOOKUP(SiscoTable[[#This Row],[Código]],Hoja2!A:B,2,0)*SiscoTable[[#This Row],[Stock_actual]],0)</f>
        <v>70</v>
      </c>
      <c r="P9679" s="6" t="s">
        <v>1949</v>
      </c>
      <c r="Q9679" s="7">
        <v>0</v>
      </c>
      <c r="R9679" s="7">
        <v>0</v>
      </c>
      <c r="S9679" s="7" t="s">
        <v>11928</v>
      </c>
      <c r="BI9679"/>
      <c r="BJ9679"/>
    </row>
    <row r="9680" spans="2:62" x14ac:dyDescent="0.4">
      <c r="B9680" s="1">
        <v>169001</v>
      </c>
      <c r="C9680" s="6" t="s">
        <v>8</v>
      </c>
      <c r="D9680" s="6" t="s">
        <v>8</v>
      </c>
      <c r="E9680" s="6" t="s">
        <v>8482</v>
      </c>
      <c r="F9680" s="6" t="s">
        <v>1736</v>
      </c>
      <c r="G9680" s="6" t="s">
        <v>10616</v>
      </c>
      <c r="H9680" s="6" t="s">
        <v>10631</v>
      </c>
      <c r="I9680" s="6" t="s">
        <v>10687</v>
      </c>
      <c r="J9680" s="6" t="s">
        <v>5</v>
      </c>
      <c r="K9680" s="7">
        <v>2.83</v>
      </c>
      <c r="L9680" s="7">
        <f>IFERROR(VLOOKUP(SiscoTable[[#This Row],[Código]],Hoja2!A:B,2,0)*SiscoTable[[#This Row],[Provta(Uns)]],0)</f>
        <v>6.5089999999999995</v>
      </c>
      <c r="M9680" s="7">
        <v>0</v>
      </c>
      <c r="N9680" s="7">
        <v>1</v>
      </c>
      <c r="O9680" s="7">
        <f>IFERROR(VLOOKUP(SiscoTable[[#This Row],[Código]],Hoja2!A:B,2,0)*SiscoTable[[#This Row],[Stock_actual]],0)</f>
        <v>2.2999999999999998</v>
      </c>
      <c r="P9680" s="6" t="s">
        <v>96</v>
      </c>
      <c r="Q9680" s="7">
        <v>3</v>
      </c>
      <c r="R9680" s="7">
        <v>5.39</v>
      </c>
      <c r="S9680" s="7" t="s">
        <v>11926</v>
      </c>
      <c r="BI9680"/>
      <c r="BJ9680"/>
    </row>
    <row r="9681" spans="2:62" x14ac:dyDescent="0.4">
      <c r="B9681" s="1">
        <v>1409601</v>
      </c>
      <c r="C9681" s="6" t="s">
        <v>25</v>
      </c>
      <c r="D9681" s="6" t="s">
        <v>25</v>
      </c>
      <c r="E9681" s="6" t="s">
        <v>8482</v>
      </c>
      <c r="F9681" s="6" t="s">
        <v>9030</v>
      </c>
      <c r="G9681" s="6" t="s">
        <v>9112</v>
      </c>
      <c r="H9681" s="6" t="s">
        <v>9121</v>
      </c>
      <c r="I9681" s="6" t="s">
        <v>9120</v>
      </c>
      <c r="J9681" s="6" t="s">
        <v>5</v>
      </c>
      <c r="K9681" s="7">
        <v>69.5</v>
      </c>
      <c r="L9681" s="7">
        <f>IFERROR(VLOOKUP(SiscoTable[[#This Row],[Código]],Hoja2!A:B,2,0)*SiscoTable[[#This Row],[Provta(Uns)]],0)</f>
        <v>194.6</v>
      </c>
      <c r="M9681" s="7">
        <v>0</v>
      </c>
      <c r="N9681" s="7">
        <v>75</v>
      </c>
      <c r="O9681" s="7">
        <f>IFERROR(VLOOKUP(SiscoTable[[#This Row],[Código]],Hoja2!A:B,2,0)*SiscoTable[[#This Row],[Stock_actual]],0)</f>
        <v>210</v>
      </c>
      <c r="P9681" s="6" t="s">
        <v>324</v>
      </c>
      <c r="Q9681" s="7">
        <v>77</v>
      </c>
      <c r="R9681" s="7">
        <v>138.44</v>
      </c>
      <c r="S9681" s="7" t="s">
        <v>11926</v>
      </c>
      <c r="BI9681"/>
      <c r="BJ9681"/>
    </row>
    <row r="9682" spans="2:62" x14ac:dyDescent="0.4">
      <c r="B9682" s="1">
        <v>1770001</v>
      </c>
      <c r="C9682" s="6" t="s">
        <v>8</v>
      </c>
      <c r="D9682" s="6" t="s">
        <v>30</v>
      </c>
      <c r="E9682" s="6" t="s">
        <v>3268</v>
      </c>
      <c r="F9682" s="6" t="s">
        <v>7197</v>
      </c>
      <c r="G9682" s="6" t="s">
        <v>7198</v>
      </c>
      <c r="H9682" s="6" t="s">
        <v>7222</v>
      </c>
      <c r="I9682" s="6" t="s">
        <v>7311</v>
      </c>
      <c r="J9682" s="6" t="s">
        <v>5</v>
      </c>
      <c r="K9682" s="7">
        <v>29</v>
      </c>
      <c r="L9682" s="7">
        <f>IFERROR(VLOOKUP(SiscoTable[[#This Row],[Código]],Hoja2!A:B,2,0)*SiscoTable[[#This Row],[Provta(Uns)]],0)</f>
        <v>23.200000000000003</v>
      </c>
      <c r="M9682" s="7">
        <v>0</v>
      </c>
      <c r="N9682" s="7">
        <v>26</v>
      </c>
      <c r="O9682" s="7">
        <f>IFERROR(VLOOKUP(SiscoTable[[#This Row],[Código]],Hoja2!A:B,2,0)*SiscoTable[[#This Row],[Stock_actual]],0)</f>
        <v>20.8</v>
      </c>
      <c r="P9682" s="6" t="s">
        <v>699</v>
      </c>
      <c r="Q9682" s="7">
        <v>32</v>
      </c>
      <c r="R9682" s="7">
        <v>58.39</v>
      </c>
      <c r="S9682" s="7" t="s">
        <v>11928</v>
      </c>
      <c r="BI9682"/>
      <c r="BJ9682"/>
    </row>
    <row r="9683" spans="2:62" x14ac:dyDescent="0.4">
      <c r="B9683" s="1">
        <v>2000099</v>
      </c>
      <c r="C9683" s="6" t="s">
        <v>25</v>
      </c>
      <c r="D9683" s="6" t="s">
        <v>25</v>
      </c>
      <c r="E9683" s="6" t="s">
        <v>2999</v>
      </c>
      <c r="F9683" s="6" t="s">
        <v>3176</v>
      </c>
      <c r="G9683" s="6" t="s">
        <v>3198</v>
      </c>
      <c r="H9683" s="6" t="s">
        <v>94</v>
      </c>
      <c r="I9683" s="6" t="s">
        <v>3202</v>
      </c>
      <c r="J9683" s="6" t="s">
        <v>200</v>
      </c>
      <c r="K9683" s="7">
        <v>2638.6</v>
      </c>
      <c r="L9683" s="7">
        <f>IFERROR(VLOOKUP(SiscoTable[[#This Row],[Código]],Hoja2!A:B,2,0)*SiscoTable[[#This Row],[Provta(Uns)]],0)</f>
        <v>21108.799999999999</v>
      </c>
      <c r="M9683" s="7">
        <v>0</v>
      </c>
      <c r="N9683" s="7">
        <v>-283.60199999999998</v>
      </c>
      <c r="O9683" s="7">
        <f>IFERROR(VLOOKUP(SiscoTable[[#This Row],[Código]],Hoja2!A:B,2,0)*SiscoTable[[#This Row],[Stock_actual]],0)</f>
        <v>-2268.8159999999998</v>
      </c>
      <c r="P9683" s="6" t="s">
        <v>7</v>
      </c>
      <c r="Q9683" s="7">
        <v>2902</v>
      </c>
      <c r="R9683" s="7">
        <v>5277</v>
      </c>
      <c r="S9683" s="7" t="s">
        <v>11923</v>
      </c>
      <c r="BI9683"/>
      <c r="BJ9683"/>
    </row>
    <row r="9684" spans="2:62" x14ac:dyDescent="0.4">
      <c r="B9684" s="1">
        <v>2010114</v>
      </c>
      <c r="C9684" s="6" t="s">
        <v>8</v>
      </c>
      <c r="D9684" s="6" t="s">
        <v>8</v>
      </c>
      <c r="E9684" s="6" t="s">
        <v>197</v>
      </c>
      <c r="F9684" s="6" t="s">
        <v>210</v>
      </c>
      <c r="G9684" s="6" t="s">
        <v>302</v>
      </c>
      <c r="H9684" s="6" t="s">
        <v>213</v>
      </c>
      <c r="I9684" s="6" t="s">
        <v>306</v>
      </c>
      <c r="J9684" s="6" t="s">
        <v>200</v>
      </c>
      <c r="K9684" s="7">
        <v>0.12</v>
      </c>
      <c r="L9684" s="34">
        <f>IFERROR(VLOOKUP(SiscoTable[[#This Row],[Código]],Hoja2!A:B,2,0)*SiscoTable[[#This Row],[Provta(Uns)]],0)</f>
        <v>3.3</v>
      </c>
      <c r="M9684" s="7">
        <v>0</v>
      </c>
      <c r="N9684" s="7">
        <v>0</v>
      </c>
      <c r="O9684" s="34">
        <f>IFERROR(VLOOKUP(SiscoTable[[#This Row],[Código]],Hoja2!A:B,2,0)*SiscoTable[[#This Row],[Stock_actual]],0)</f>
        <v>0</v>
      </c>
      <c r="P9684" s="6" t="s">
        <v>7</v>
      </c>
      <c r="Q9684" s="7">
        <v>0</v>
      </c>
      <c r="R9684" s="7">
        <v>0</v>
      </c>
      <c r="S9684" s="7" t="s">
        <v>11924</v>
      </c>
      <c r="BI9684"/>
      <c r="BJ9684"/>
    </row>
    <row r="9685" spans="2:62" x14ac:dyDescent="0.4">
      <c r="B9685" s="1">
        <v>2010284</v>
      </c>
      <c r="C9685" s="6" t="s">
        <v>8</v>
      </c>
      <c r="D9685" s="6" t="s">
        <v>8</v>
      </c>
      <c r="E9685" s="6" t="s">
        <v>1537</v>
      </c>
      <c r="F9685" s="6" t="s">
        <v>1537</v>
      </c>
      <c r="G9685" s="6" t="s">
        <v>1538</v>
      </c>
      <c r="H9685" s="6" t="s">
        <v>4</v>
      </c>
      <c r="I9685" s="6" t="s">
        <v>1595</v>
      </c>
      <c r="J9685" s="6" t="s">
        <v>200</v>
      </c>
      <c r="K9685" s="7">
        <v>0</v>
      </c>
      <c r="L9685" s="34">
        <f>IFERROR(VLOOKUP(SiscoTable[[#This Row],[Código]],Hoja2!A:B,2,0)*SiscoTable[[#This Row],[Provta(Uns)]],0)</f>
        <v>0</v>
      </c>
      <c r="M9685" s="7">
        <v>0</v>
      </c>
      <c r="N9685" s="7">
        <v>0</v>
      </c>
      <c r="O9685" s="34">
        <f>IFERROR(VLOOKUP(SiscoTable[[#This Row],[Código]],Hoja2!A:B,2,0)*SiscoTable[[#This Row],[Stock_actual]],0)</f>
        <v>0</v>
      </c>
      <c r="P9685" s="6" t="s">
        <v>7</v>
      </c>
      <c r="Q9685" s="7">
        <v>0</v>
      </c>
      <c r="R9685" s="7">
        <v>0</v>
      </c>
      <c r="S9685" s="7" t="s">
        <v>11924</v>
      </c>
      <c r="BI9685"/>
      <c r="BJ9685"/>
    </row>
    <row r="9686" spans="2:62" x14ac:dyDescent="0.4">
      <c r="B9686" s="1">
        <v>2010286</v>
      </c>
      <c r="C9686" s="6" t="s">
        <v>25</v>
      </c>
      <c r="D9686" s="6" t="s">
        <v>25</v>
      </c>
      <c r="E9686" s="6" t="s">
        <v>469</v>
      </c>
      <c r="F9686" s="6" t="s">
        <v>668</v>
      </c>
      <c r="G9686" s="6" t="s">
        <v>794</v>
      </c>
      <c r="H9686" s="6" t="s">
        <v>229</v>
      </c>
      <c r="I9686" s="6" t="s">
        <v>824</v>
      </c>
      <c r="J9686" s="6" t="s">
        <v>200</v>
      </c>
      <c r="K9686" s="7">
        <v>8.92</v>
      </c>
      <c r="L9686" s="34">
        <f>IFERROR(VLOOKUP(SiscoTable[[#This Row],[Código]],Hoja2!A:B,2,0)*SiscoTable[[#This Row],[Provta(Uns)]],0)</f>
        <v>266.70799999999997</v>
      </c>
      <c r="M9686" s="7">
        <v>8</v>
      </c>
      <c r="N9686" s="7">
        <v>2.97</v>
      </c>
      <c r="O9686" s="34">
        <f>IFERROR(VLOOKUP(SiscoTable[[#This Row],[Código]],Hoja2!A:B,2,0)*SiscoTable[[#This Row],[Stock_actual]],0)</f>
        <v>88.802999999999997</v>
      </c>
      <c r="P9686" s="6" t="s">
        <v>124</v>
      </c>
      <c r="Q9686" s="7">
        <v>10</v>
      </c>
      <c r="R9686" s="7">
        <v>10.029999999999999</v>
      </c>
      <c r="S9686" s="7" t="s">
        <v>11924</v>
      </c>
      <c r="BI9686"/>
      <c r="BJ9686"/>
    </row>
    <row r="9687" spans="2:62" x14ac:dyDescent="0.4">
      <c r="B9687" s="1">
        <v>2010415</v>
      </c>
      <c r="C9687" s="6" t="s">
        <v>30</v>
      </c>
      <c r="D9687" s="6" t="s">
        <v>30</v>
      </c>
      <c r="E9687" s="6" t="s">
        <v>1537</v>
      </c>
      <c r="F9687" s="6" t="s">
        <v>1537</v>
      </c>
      <c r="G9687" s="6" t="s">
        <v>1598</v>
      </c>
      <c r="H9687" s="6" t="s">
        <v>4</v>
      </c>
      <c r="I9687" s="6" t="s">
        <v>1603</v>
      </c>
      <c r="J9687" s="6" t="s">
        <v>200</v>
      </c>
      <c r="K9687" s="7">
        <v>2.6</v>
      </c>
      <c r="L9687" s="7">
        <f>IFERROR(VLOOKUP(SiscoTable[[#This Row],[Código]],Hoja2!A:B,2,0)*SiscoTable[[#This Row],[Provta(Uns)]],0)</f>
        <v>9.1</v>
      </c>
      <c r="M9687" s="7">
        <v>0</v>
      </c>
      <c r="N9687" s="7">
        <v>1E-3</v>
      </c>
      <c r="O9687" s="7">
        <f>IFERROR(VLOOKUP(SiscoTable[[#This Row],[Código]],Hoja2!A:B,2,0)*SiscoTable[[#This Row],[Stock_actual]],0)</f>
        <v>3.5000000000000001E-3</v>
      </c>
      <c r="P9687" s="6" t="s">
        <v>7</v>
      </c>
      <c r="Q9687" s="7">
        <v>3</v>
      </c>
      <c r="R9687" s="7">
        <v>5.3989999999999991</v>
      </c>
      <c r="S9687" s="7" t="s">
        <v>11923</v>
      </c>
      <c r="BI9687"/>
      <c r="BJ9687"/>
    </row>
    <row r="9688" spans="2:62" x14ac:dyDescent="0.4">
      <c r="B9688" s="1">
        <v>2010416</v>
      </c>
      <c r="C9688" s="6" t="s">
        <v>8</v>
      </c>
      <c r="D9688" s="6" t="s">
        <v>8</v>
      </c>
      <c r="E9688" s="6" t="s">
        <v>1537</v>
      </c>
      <c r="F9688" s="6" t="s">
        <v>1537</v>
      </c>
      <c r="G9688" s="6" t="s">
        <v>1598</v>
      </c>
      <c r="H9688" s="6" t="s">
        <v>4</v>
      </c>
      <c r="I9688" s="6" t="s">
        <v>1605</v>
      </c>
      <c r="J9688" s="6" t="s">
        <v>200</v>
      </c>
      <c r="K9688" s="7">
        <v>0.27</v>
      </c>
      <c r="L9688" s="7">
        <f>IFERROR(VLOOKUP(SiscoTable[[#This Row],[Código]],Hoja2!A:B,2,0)*SiscoTable[[#This Row],[Provta(Uns)]],0)</f>
        <v>2.0250000000000004</v>
      </c>
      <c r="M9688" s="7">
        <v>0</v>
      </c>
      <c r="N9688" s="7">
        <v>0</v>
      </c>
      <c r="O9688" s="7">
        <f>IFERROR(VLOOKUP(SiscoTable[[#This Row],[Código]],Hoja2!A:B,2,0)*SiscoTable[[#This Row],[Stock_actual]],0)</f>
        <v>0</v>
      </c>
      <c r="P9688" s="6" t="s">
        <v>7</v>
      </c>
      <c r="Q9688" s="7">
        <v>0</v>
      </c>
      <c r="R9688" s="7">
        <v>0</v>
      </c>
      <c r="S9688" s="7" t="s">
        <v>11923</v>
      </c>
      <c r="BI9688"/>
      <c r="BJ9688"/>
    </row>
    <row r="9689" spans="2:62" x14ac:dyDescent="0.4">
      <c r="B9689" s="1">
        <v>2010417</v>
      </c>
      <c r="C9689" s="6" t="s">
        <v>8</v>
      </c>
      <c r="D9689" s="6" t="s">
        <v>8</v>
      </c>
      <c r="E9689" s="6" t="s">
        <v>1537</v>
      </c>
      <c r="F9689" s="6" t="s">
        <v>1537</v>
      </c>
      <c r="G9689" s="6" t="s">
        <v>1598</v>
      </c>
      <c r="H9689" s="6" t="s">
        <v>4</v>
      </c>
      <c r="I9689" s="6" t="s">
        <v>1608</v>
      </c>
      <c r="J9689" s="6" t="s">
        <v>200</v>
      </c>
      <c r="K9689" s="7">
        <v>0.15</v>
      </c>
      <c r="L9689" s="7">
        <f>IFERROR(VLOOKUP(SiscoTable[[#This Row],[Código]],Hoja2!A:B,2,0)*SiscoTable[[#This Row],[Provta(Uns)]],0)</f>
        <v>1.65</v>
      </c>
      <c r="M9689" s="7">
        <v>0</v>
      </c>
      <c r="N9689" s="7">
        <v>0</v>
      </c>
      <c r="O9689" s="7">
        <f>IFERROR(VLOOKUP(SiscoTable[[#This Row],[Código]],Hoja2!A:B,2,0)*SiscoTable[[#This Row],[Stock_actual]],0)</f>
        <v>0</v>
      </c>
      <c r="P9689" s="6" t="s">
        <v>7</v>
      </c>
      <c r="Q9689" s="7">
        <v>0</v>
      </c>
      <c r="R9689" s="7">
        <v>0</v>
      </c>
      <c r="S9689" s="7" t="s">
        <v>11923</v>
      </c>
      <c r="BI9689"/>
      <c r="BJ9689"/>
    </row>
    <row r="9690" spans="2:62" x14ac:dyDescent="0.4">
      <c r="B9690" s="1">
        <v>2010418</v>
      </c>
      <c r="C9690" s="6" t="s">
        <v>8</v>
      </c>
      <c r="D9690" s="6" t="s">
        <v>30</v>
      </c>
      <c r="E9690" s="6" t="s">
        <v>1537</v>
      </c>
      <c r="F9690" s="6" t="s">
        <v>1537</v>
      </c>
      <c r="G9690" s="6" t="s">
        <v>1598</v>
      </c>
      <c r="H9690" s="6" t="s">
        <v>4</v>
      </c>
      <c r="I9690" s="6" t="s">
        <v>1609</v>
      </c>
      <c r="J9690" s="6" t="s">
        <v>200</v>
      </c>
      <c r="K9690" s="7">
        <v>5.05</v>
      </c>
      <c r="L9690" s="7">
        <f>IFERROR(VLOOKUP(SiscoTable[[#This Row],[Código]],Hoja2!A:B,2,0)*SiscoTable[[#This Row],[Provta(Uns)]],0)</f>
        <v>17.675000000000001</v>
      </c>
      <c r="M9690" s="7">
        <v>0</v>
      </c>
      <c r="N9690" s="7">
        <v>1E-3</v>
      </c>
      <c r="O9690" s="7">
        <f>IFERROR(VLOOKUP(SiscoTable[[#This Row],[Código]],Hoja2!A:B,2,0)*SiscoTable[[#This Row],[Stock_actual]],0)</f>
        <v>3.5000000000000001E-3</v>
      </c>
      <c r="P9690" s="6" t="s">
        <v>7</v>
      </c>
      <c r="Q9690" s="7">
        <v>6</v>
      </c>
      <c r="R9690" s="7">
        <v>10.199000000000002</v>
      </c>
      <c r="S9690" s="7" t="s">
        <v>11923</v>
      </c>
      <c r="BI9690"/>
      <c r="BJ9690"/>
    </row>
    <row r="9691" spans="2:62" x14ac:dyDescent="0.4">
      <c r="B9691" s="1">
        <v>2010419</v>
      </c>
      <c r="C9691" s="6" t="s">
        <v>8</v>
      </c>
      <c r="D9691" s="6" t="s">
        <v>30</v>
      </c>
      <c r="E9691" s="6" t="s">
        <v>1537</v>
      </c>
      <c r="F9691" s="6" t="s">
        <v>1537</v>
      </c>
      <c r="G9691" s="6" t="s">
        <v>1598</v>
      </c>
      <c r="H9691" s="6" t="s">
        <v>4</v>
      </c>
      <c r="I9691" s="6" t="s">
        <v>1610</v>
      </c>
      <c r="J9691" s="6" t="s">
        <v>200</v>
      </c>
      <c r="K9691" s="7">
        <v>3.13</v>
      </c>
      <c r="L9691" s="7">
        <f>IFERROR(VLOOKUP(SiscoTable[[#This Row],[Código]],Hoja2!A:B,2,0)*SiscoTable[[#This Row],[Provta(Uns)]],0)</f>
        <v>13.146000000000001</v>
      </c>
      <c r="M9691" s="7">
        <v>0</v>
      </c>
      <c r="N9691" s="7">
        <v>5.0000000000000001E-3</v>
      </c>
      <c r="O9691" s="7">
        <f>IFERROR(VLOOKUP(SiscoTable[[#This Row],[Código]],Hoja2!A:B,2,0)*SiscoTable[[#This Row],[Stock_actual]],0)</f>
        <v>2.1000000000000001E-2</v>
      </c>
      <c r="P9691" s="6" t="s">
        <v>7</v>
      </c>
      <c r="Q9691" s="7">
        <v>3</v>
      </c>
      <c r="R9691" s="7">
        <v>5.9950000000000001</v>
      </c>
      <c r="S9691" s="7" t="s">
        <v>11923</v>
      </c>
      <c r="BI9691"/>
      <c r="BJ9691"/>
    </row>
    <row r="9692" spans="2:62" x14ac:dyDescent="0.4">
      <c r="B9692" s="1">
        <v>2010420</v>
      </c>
      <c r="C9692" s="6" t="s">
        <v>8</v>
      </c>
      <c r="D9692" s="6" t="s">
        <v>8</v>
      </c>
      <c r="E9692" s="6" t="s">
        <v>1537</v>
      </c>
      <c r="F9692" s="6" t="s">
        <v>1537</v>
      </c>
      <c r="G9692" s="6" t="s">
        <v>1598</v>
      </c>
      <c r="H9692" s="6" t="s">
        <v>4</v>
      </c>
      <c r="I9692" s="6" t="s">
        <v>1611</v>
      </c>
      <c r="J9692" s="6" t="s">
        <v>200</v>
      </c>
      <c r="K9692" s="7">
        <v>5.36</v>
      </c>
      <c r="L9692" s="7">
        <f>IFERROR(VLOOKUP(SiscoTable[[#This Row],[Código]],Hoja2!A:B,2,0)*SiscoTable[[#This Row],[Provta(Uns)]],0)</f>
        <v>13.4</v>
      </c>
      <c r="M9692" s="7">
        <v>0</v>
      </c>
      <c r="N9692" s="7">
        <v>4.0000000000000001E-3</v>
      </c>
      <c r="O9692" s="7">
        <f>IFERROR(VLOOKUP(SiscoTable[[#This Row],[Código]],Hoja2!A:B,2,0)*SiscoTable[[#This Row],[Stock_actual]],0)</f>
        <v>0.01</v>
      </c>
      <c r="P9692" s="6" t="s">
        <v>7</v>
      </c>
      <c r="Q9692" s="7">
        <v>6</v>
      </c>
      <c r="R9692" s="7">
        <v>10.795999999999999</v>
      </c>
      <c r="S9692" s="7" t="s">
        <v>11923</v>
      </c>
      <c r="BI9692"/>
      <c r="BJ9692"/>
    </row>
    <row r="9693" spans="2:62" x14ac:dyDescent="0.4">
      <c r="B9693" s="1">
        <v>2010421</v>
      </c>
      <c r="C9693" s="6" t="s">
        <v>8</v>
      </c>
      <c r="D9693" s="6" t="s">
        <v>30</v>
      </c>
      <c r="E9693" s="6" t="s">
        <v>1537</v>
      </c>
      <c r="F9693" s="6" t="s">
        <v>1537</v>
      </c>
      <c r="G9693" s="6" t="s">
        <v>1598</v>
      </c>
      <c r="H9693" s="6" t="s">
        <v>4</v>
      </c>
      <c r="I9693" s="6" t="s">
        <v>1612</v>
      </c>
      <c r="J9693" s="6" t="s">
        <v>200</v>
      </c>
      <c r="K9693" s="7">
        <v>2.64</v>
      </c>
      <c r="L9693" s="7">
        <f>IFERROR(VLOOKUP(SiscoTable[[#This Row],[Código]],Hoja2!A:B,2,0)*SiscoTable[[#This Row],[Provta(Uns)]],0)</f>
        <v>11.352</v>
      </c>
      <c r="M9693" s="7">
        <v>0</v>
      </c>
      <c r="N9693" s="7">
        <v>0.67500000000000004</v>
      </c>
      <c r="O9693" s="7">
        <f>IFERROR(VLOOKUP(SiscoTable[[#This Row],[Código]],Hoja2!A:B,2,0)*SiscoTable[[#This Row],[Stock_actual]],0)</f>
        <v>2.9024999999999999</v>
      </c>
      <c r="P9693" s="6" t="s">
        <v>76</v>
      </c>
      <c r="Q9693" s="7">
        <v>3</v>
      </c>
      <c r="R9693" s="7">
        <v>5.4450000000000003</v>
      </c>
      <c r="S9693" s="7" t="s">
        <v>11923</v>
      </c>
      <c r="BI9693"/>
      <c r="BJ9693"/>
    </row>
    <row r="9694" spans="2:62" x14ac:dyDescent="0.4">
      <c r="B9694" s="1">
        <v>2010422</v>
      </c>
      <c r="C9694" s="6" t="s">
        <v>8</v>
      </c>
      <c r="D9694" s="6" t="s">
        <v>8</v>
      </c>
      <c r="E9694" s="6" t="s">
        <v>1537</v>
      </c>
      <c r="F9694" s="6" t="s">
        <v>1537</v>
      </c>
      <c r="G9694" s="6" t="s">
        <v>1598</v>
      </c>
      <c r="H9694" s="6" t="s">
        <v>4</v>
      </c>
      <c r="I9694" s="6" t="s">
        <v>1613</v>
      </c>
      <c r="J9694" s="6" t="s">
        <v>200</v>
      </c>
      <c r="K9694" s="7">
        <v>0.42</v>
      </c>
      <c r="L9694" s="7">
        <f>IFERROR(VLOOKUP(SiscoTable[[#This Row],[Código]],Hoja2!A:B,2,0)*SiscoTable[[#This Row],[Provta(Uns)]],0)</f>
        <v>2.6459999999999999</v>
      </c>
      <c r="M9694" s="7">
        <v>0</v>
      </c>
      <c r="N9694" s="7">
        <v>0</v>
      </c>
      <c r="O9694" s="7">
        <f>IFERROR(VLOOKUP(SiscoTable[[#This Row],[Código]],Hoja2!A:B,2,0)*SiscoTable[[#This Row],[Stock_actual]],0)</f>
        <v>0</v>
      </c>
      <c r="P9694" s="6" t="s">
        <v>7</v>
      </c>
      <c r="Q9694" s="7">
        <v>0</v>
      </c>
      <c r="R9694" s="7">
        <v>0</v>
      </c>
      <c r="S9694" s="7" t="s">
        <v>11923</v>
      </c>
      <c r="BI9694"/>
      <c r="BJ9694"/>
    </row>
    <row r="9695" spans="2:62" x14ac:dyDescent="0.4">
      <c r="B9695" s="1">
        <v>2010446</v>
      </c>
      <c r="C9695" s="6" t="s">
        <v>8</v>
      </c>
      <c r="D9695" s="6" t="s">
        <v>8</v>
      </c>
      <c r="E9695" s="6" t="s">
        <v>1537</v>
      </c>
      <c r="F9695" s="6" t="s">
        <v>1537</v>
      </c>
      <c r="G9695" s="6" t="s">
        <v>1598</v>
      </c>
      <c r="H9695" s="6" t="s">
        <v>4</v>
      </c>
      <c r="I9695" s="6" t="s">
        <v>1614</v>
      </c>
      <c r="J9695" s="6" t="s">
        <v>200</v>
      </c>
      <c r="K9695" s="7">
        <v>0</v>
      </c>
      <c r="L9695" s="7">
        <f>IFERROR(VLOOKUP(SiscoTable[[#This Row],[Código]],Hoja2!A:B,2,0)*SiscoTable[[#This Row],[Provta(Uns)]],0)</f>
        <v>0</v>
      </c>
      <c r="M9695" s="7">
        <v>0</v>
      </c>
      <c r="N9695" s="7">
        <v>0</v>
      </c>
      <c r="O9695" s="7">
        <f>IFERROR(VLOOKUP(SiscoTable[[#This Row],[Código]],Hoja2!A:B,2,0)*SiscoTable[[#This Row],[Stock_actual]],0)</f>
        <v>0</v>
      </c>
      <c r="P9695" s="6" t="s">
        <v>7</v>
      </c>
      <c r="Q9695" s="7">
        <v>0</v>
      </c>
      <c r="R9695" s="7">
        <v>0</v>
      </c>
      <c r="S9695" s="7" t="s">
        <v>11923</v>
      </c>
      <c r="BI9695"/>
      <c r="BJ9695"/>
    </row>
    <row r="9696" spans="2:62" x14ac:dyDescent="0.4">
      <c r="B9696" s="1">
        <v>2010458</v>
      </c>
      <c r="C9696" s="6" t="s">
        <v>25</v>
      </c>
      <c r="D9696" s="6" t="s">
        <v>30</v>
      </c>
      <c r="E9696" s="6" t="s">
        <v>469</v>
      </c>
      <c r="F9696" s="6" t="s">
        <v>1050</v>
      </c>
      <c r="G9696" s="6" t="s">
        <v>1113</v>
      </c>
      <c r="H9696" s="6" t="s">
        <v>1121</v>
      </c>
      <c r="I9696" s="6" t="s">
        <v>1120</v>
      </c>
      <c r="J9696" s="6" t="s">
        <v>200</v>
      </c>
      <c r="K9696" s="7">
        <v>6.44</v>
      </c>
      <c r="L9696" s="34">
        <f>IFERROR(VLOOKUP(SiscoTable[[#This Row],[Código]],Hoja2!A:B,2,0)*SiscoTable[[#This Row],[Provta(Uns)]],0)</f>
        <v>276.27600000000001</v>
      </c>
      <c r="M9696" s="7">
        <v>3.41</v>
      </c>
      <c r="N9696" s="7">
        <v>0.81200000000000006</v>
      </c>
      <c r="O9696" s="34">
        <f>IFERROR(VLOOKUP(SiscoTable[[#This Row],[Código]],Hoja2!A:B,2,0)*SiscoTable[[#This Row],[Stock_actual]],0)</f>
        <v>34.834800000000001</v>
      </c>
      <c r="P9696" s="6" t="s">
        <v>107</v>
      </c>
      <c r="Q9696" s="7">
        <v>7</v>
      </c>
      <c r="R9696" s="7">
        <v>9.218</v>
      </c>
      <c r="S9696" s="7" t="s">
        <v>11924</v>
      </c>
      <c r="BI9696"/>
      <c r="BJ9696"/>
    </row>
    <row r="9697" spans="2:62" x14ac:dyDescent="0.4">
      <c r="B9697" s="1">
        <v>2010460</v>
      </c>
      <c r="C9697" s="6" t="s">
        <v>25</v>
      </c>
      <c r="D9697" s="6" t="s">
        <v>25</v>
      </c>
      <c r="E9697" s="6" t="s">
        <v>469</v>
      </c>
      <c r="F9697" s="6" t="s">
        <v>1050</v>
      </c>
      <c r="G9697" s="6" t="s">
        <v>1113</v>
      </c>
      <c r="H9697" s="6" t="s">
        <v>1121</v>
      </c>
      <c r="I9697" s="6" t="s">
        <v>1122</v>
      </c>
      <c r="J9697" s="6" t="s">
        <v>200</v>
      </c>
      <c r="K9697" s="7">
        <v>8.17</v>
      </c>
      <c r="L9697" s="34">
        <f>IFERROR(VLOOKUP(SiscoTable[[#This Row],[Código]],Hoja2!A:B,2,0)*SiscoTable[[#This Row],[Provta(Uns)]],0)</f>
        <v>358.66300000000001</v>
      </c>
      <c r="M9697" s="7">
        <v>7.0000000000000007E-2</v>
      </c>
      <c r="N9697" s="7">
        <v>0.06</v>
      </c>
      <c r="O9697" s="34">
        <f>IFERROR(VLOOKUP(SiscoTable[[#This Row],[Código]],Hoja2!A:B,2,0)*SiscoTable[[#This Row],[Stock_actual]],0)</f>
        <v>2.6339999999999999</v>
      </c>
      <c r="P9697" s="6" t="s">
        <v>7</v>
      </c>
      <c r="Q9697" s="7">
        <v>9</v>
      </c>
      <c r="R9697" s="7">
        <v>16.070000000000004</v>
      </c>
      <c r="S9697" s="7" t="s">
        <v>11924</v>
      </c>
      <c r="BI9697"/>
      <c r="BJ9697"/>
    </row>
    <row r="9698" spans="2:62" x14ac:dyDescent="0.4">
      <c r="B9698" s="1">
        <v>2010484</v>
      </c>
      <c r="C9698" s="6" t="s">
        <v>8</v>
      </c>
      <c r="D9698" s="6" t="s">
        <v>8</v>
      </c>
      <c r="E9698" s="6" t="s">
        <v>1537</v>
      </c>
      <c r="F9698" s="6" t="s">
        <v>1537</v>
      </c>
      <c r="G9698" s="6" t="s">
        <v>1598</v>
      </c>
      <c r="H9698" s="6" t="s">
        <v>4</v>
      </c>
      <c r="I9698" s="6" t="s">
        <v>1615</v>
      </c>
      <c r="J9698" s="6" t="s">
        <v>200</v>
      </c>
      <c r="K9698" s="7">
        <v>3.26</v>
      </c>
      <c r="L9698" s="7">
        <f>IFERROR(VLOOKUP(SiscoTable[[#This Row],[Código]],Hoja2!A:B,2,0)*SiscoTable[[#This Row],[Provta(Uns)]],0)</f>
        <v>10.432</v>
      </c>
      <c r="M9698" s="7">
        <v>0</v>
      </c>
      <c r="N9698" s="7">
        <v>5.0000000000000001E-3</v>
      </c>
      <c r="O9698" s="7">
        <f>IFERROR(VLOOKUP(SiscoTable[[#This Row],[Código]],Hoja2!A:B,2,0)*SiscoTable[[#This Row],[Stock_actual]],0)</f>
        <v>1.6E-2</v>
      </c>
      <c r="P9698" s="6" t="s">
        <v>7</v>
      </c>
      <c r="Q9698" s="7">
        <v>4</v>
      </c>
      <c r="R9698" s="7">
        <v>6.5949999999999998</v>
      </c>
      <c r="S9698" s="7" t="s">
        <v>11923</v>
      </c>
      <c r="BI9698"/>
      <c r="BJ9698"/>
    </row>
    <row r="9699" spans="2:62" x14ac:dyDescent="0.4">
      <c r="B9699" s="1">
        <v>2010486</v>
      </c>
      <c r="C9699" s="6" t="s">
        <v>8</v>
      </c>
      <c r="D9699" s="6" t="s">
        <v>8</v>
      </c>
      <c r="E9699" s="6" t="s">
        <v>1537</v>
      </c>
      <c r="F9699" s="6" t="s">
        <v>1537</v>
      </c>
      <c r="G9699" s="6" t="s">
        <v>1598</v>
      </c>
      <c r="H9699" s="6" t="s">
        <v>4</v>
      </c>
      <c r="I9699" s="6" t="s">
        <v>1616</v>
      </c>
      <c r="J9699" s="6" t="s">
        <v>200</v>
      </c>
      <c r="K9699" s="7">
        <v>0.23</v>
      </c>
      <c r="L9699" s="7">
        <f>IFERROR(VLOOKUP(SiscoTable[[#This Row],[Código]],Hoja2!A:B,2,0)*SiscoTable[[#This Row],[Provta(Uns)]],0)</f>
        <v>0.34500000000000003</v>
      </c>
      <c r="M9699" s="7">
        <v>0</v>
      </c>
      <c r="N9699" s="7">
        <v>-0.38</v>
      </c>
      <c r="O9699" s="7">
        <f>IFERROR(VLOOKUP(SiscoTable[[#This Row],[Código]],Hoja2!A:B,2,0)*SiscoTable[[#This Row],[Stock_actual]],0)</f>
        <v>-0.57000000000000006</v>
      </c>
      <c r="P9699" s="6" t="s">
        <v>7</v>
      </c>
      <c r="Q9699" s="7">
        <v>0</v>
      </c>
      <c r="R9699" s="7">
        <v>0.6</v>
      </c>
      <c r="S9699" s="7" t="s">
        <v>11923</v>
      </c>
      <c r="BI9699"/>
      <c r="BJ9699"/>
    </row>
    <row r="9700" spans="2:62" x14ac:dyDescent="0.4">
      <c r="B9700" s="1">
        <v>2010508</v>
      </c>
      <c r="C9700" s="6" t="s">
        <v>25</v>
      </c>
      <c r="D9700" s="6" t="s">
        <v>30</v>
      </c>
      <c r="E9700" s="6" t="s">
        <v>1537</v>
      </c>
      <c r="F9700" s="6" t="s">
        <v>1537</v>
      </c>
      <c r="G9700" s="6" t="s">
        <v>1538</v>
      </c>
      <c r="H9700" s="6" t="s">
        <v>4</v>
      </c>
      <c r="I9700" s="6" t="s">
        <v>1577</v>
      </c>
      <c r="J9700" s="6" t="s">
        <v>200</v>
      </c>
      <c r="K9700" s="7">
        <v>28.63</v>
      </c>
      <c r="L9700" s="7">
        <f>IFERROR(VLOOKUP(SiscoTable[[#This Row],[Código]],Hoja2!A:B,2,0)*SiscoTable[[#This Row],[Provta(Uns)]],0)</f>
        <v>455.21699999999998</v>
      </c>
      <c r="M9700" s="7">
        <v>0</v>
      </c>
      <c r="N9700" s="7">
        <v>3.1019999999999999</v>
      </c>
      <c r="O9700" s="7">
        <f>IFERROR(VLOOKUP(SiscoTable[[#This Row],[Código]],Hoja2!A:B,2,0)*SiscoTable[[#This Row],[Stock_actual]],0)</f>
        <v>49.321799999999996</v>
      </c>
      <c r="P9700" s="6" t="s">
        <v>82</v>
      </c>
      <c r="Q9700" s="7">
        <v>31</v>
      </c>
      <c r="R9700" s="7">
        <v>56.747999999999998</v>
      </c>
      <c r="S9700" s="7" t="s">
        <v>11923</v>
      </c>
      <c r="BI9700"/>
      <c r="BJ9700"/>
    </row>
    <row r="9701" spans="2:62" x14ac:dyDescent="0.4">
      <c r="B9701" s="1">
        <v>2010536</v>
      </c>
      <c r="C9701" s="6" t="s">
        <v>25</v>
      </c>
      <c r="D9701" s="6" t="s">
        <v>25</v>
      </c>
      <c r="E9701" s="6" t="s">
        <v>469</v>
      </c>
      <c r="F9701" s="6" t="s">
        <v>668</v>
      </c>
      <c r="G9701" s="6" t="s">
        <v>857</v>
      </c>
      <c r="H9701" s="6" t="s">
        <v>675</v>
      </c>
      <c r="I9701" s="6" t="s">
        <v>860</v>
      </c>
      <c r="J9701" s="6" t="s">
        <v>200</v>
      </c>
      <c r="K9701" s="7">
        <v>14.65</v>
      </c>
      <c r="L9701" s="34">
        <f>IFERROR(VLOOKUP(SiscoTable[[#This Row],[Código]],Hoja2!A:B,2,0)*SiscoTable[[#This Row],[Provta(Uns)]],0)</f>
        <v>892.18499999999995</v>
      </c>
      <c r="M9701" s="7">
        <v>0</v>
      </c>
      <c r="N9701" s="7">
        <v>29.492000000000001</v>
      </c>
      <c r="O9701" s="34">
        <f>IFERROR(VLOOKUP(SiscoTable[[#This Row],[Código]],Hoja2!A:B,2,0)*SiscoTable[[#This Row],[Stock_actual]],0)</f>
        <v>1796.0627999999999</v>
      </c>
      <c r="P9701" s="6" t="s">
        <v>242</v>
      </c>
      <c r="Q9701" s="7">
        <v>16</v>
      </c>
      <c r="R9701" s="7">
        <v>0</v>
      </c>
      <c r="S9701" s="7" t="s">
        <v>11924</v>
      </c>
      <c r="BI9701"/>
      <c r="BJ9701"/>
    </row>
    <row r="9702" spans="2:62" x14ac:dyDescent="0.4">
      <c r="B9702" s="1">
        <v>2011231</v>
      </c>
      <c r="C9702" s="6" t="s">
        <v>30</v>
      </c>
      <c r="D9702" s="6" t="s">
        <v>30</v>
      </c>
      <c r="E9702" s="6" t="s">
        <v>469</v>
      </c>
      <c r="F9702" s="6" t="s">
        <v>1050</v>
      </c>
      <c r="G9702" s="6" t="s">
        <v>1128</v>
      </c>
      <c r="H9702" s="6" t="s">
        <v>1161</v>
      </c>
      <c r="I9702" s="6" t="s">
        <v>1160</v>
      </c>
      <c r="J9702" s="6" t="s">
        <v>200</v>
      </c>
      <c r="K9702" s="7">
        <v>3.5</v>
      </c>
      <c r="L9702" s="34">
        <f>IFERROR(VLOOKUP(SiscoTable[[#This Row],[Código]],Hoja2!A:B,2,0)*SiscoTable[[#This Row],[Provta(Uns)]],0)</f>
        <v>206.5</v>
      </c>
      <c r="M9702" s="7">
        <v>0</v>
      </c>
      <c r="N9702" s="7">
        <v>0</v>
      </c>
      <c r="O9702" s="34">
        <f>IFERROR(VLOOKUP(SiscoTable[[#This Row],[Código]],Hoja2!A:B,2,0)*SiscoTable[[#This Row],[Stock_actual]],0)</f>
        <v>0</v>
      </c>
      <c r="P9702" s="6" t="s">
        <v>7</v>
      </c>
      <c r="Q9702" s="7">
        <v>4</v>
      </c>
      <c r="R9702" s="7">
        <v>7.1999999999999993</v>
      </c>
      <c r="S9702" s="7" t="s">
        <v>11924</v>
      </c>
      <c r="BI9702"/>
      <c r="BJ9702"/>
    </row>
    <row r="9703" spans="2:62" x14ac:dyDescent="0.4">
      <c r="B9703" s="1">
        <v>2011240</v>
      </c>
      <c r="C9703" s="6" t="s">
        <v>8</v>
      </c>
      <c r="D9703" s="6" t="s">
        <v>8</v>
      </c>
      <c r="E9703" s="6" t="s">
        <v>469</v>
      </c>
      <c r="F9703" s="6" t="s">
        <v>668</v>
      </c>
      <c r="G9703" s="6" t="s">
        <v>865</v>
      </c>
      <c r="H9703" s="6" t="s">
        <v>229</v>
      </c>
      <c r="I9703" s="6" t="s">
        <v>912</v>
      </c>
      <c r="J9703" s="6" t="s">
        <v>5</v>
      </c>
      <c r="K9703" s="7">
        <v>0</v>
      </c>
      <c r="L9703" s="34">
        <f>IFERROR(VLOOKUP(SiscoTable[[#This Row],[Código]],Hoja2!A:B,2,0)*SiscoTable[[#This Row],[Provta(Uns)]],0)</f>
        <v>0</v>
      </c>
      <c r="M9703" s="7">
        <v>0</v>
      </c>
      <c r="N9703" s="7">
        <v>0</v>
      </c>
      <c r="O9703" s="34">
        <f>IFERROR(VLOOKUP(SiscoTable[[#This Row],[Código]],Hoja2!A:B,2,0)*SiscoTable[[#This Row],[Stock_actual]],0)</f>
        <v>0</v>
      </c>
      <c r="P9703" s="6" t="s">
        <v>7</v>
      </c>
      <c r="Q9703" s="7">
        <v>0</v>
      </c>
      <c r="R9703" s="7">
        <v>0</v>
      </c>
      <c r="S9703" s="7" t="s">
        <v>11924</v>
      </c>
      <c r="BI9703"/>
      <c r="BJ9703"/>
    </row>
    <row r="9704" spans="2:62" x14ac:dyDescent="0.4">
      <c r="B9704" s="1">
        <v>2011241</v>
      </c>
      <c r="C9704" s="6" t="s">
        <v>25</v>
      </c>
      <c r="D9704" s="6" t="s">
        <v>25</v>
      </c>
      <c r="E9704" s="6" t="s">
        <v>469</v>
      </c>
      <c r="F9704" s="6" t="s">
        <v>668</v>
      </c>
      <c r="G9704" s="6" t="s">
        <v>742</v>
      </c>
      <c r="H9704" s="6" t="s">
        <v>229</v>
      </c>
      <c r="I9704" s="6" t="s">
        <v>743</v>
      </c>
      <c r="J9704" s="6" t="s">
        <v>200</v>
      </c>
      <c r="K9704" s="7">
        <v>15.92</v>
      </c>
      <c r="L9704" s="34">
        <f>IFERROR(VLOOKUP(SiscoTable[[#This Row],[Código]],Hoja2!A:B,2,0)*SiscoTable[[#This Row],[Provta(Uns)]],0)</f>
        <v>619.28800000000001</v>
      </c>
      <c r="M9704" s="7">
        <v>0</v>
      </c>
      <c r="N9704" s="7">
        <v>14.48</v>
      </c>
      <c r="O9704" s="34">
        <f>IFERROR(VLOOKUP(SiscoTable[[#This Row],[Código]],Hoja2!A:B,2,0)*SiscoTable[[#This Row],[Stock_actual]],0)</f>
        <v>563.27200000000005</v>
      </c>
      <c r="P9704" s="6" t="s">
        <v>699</v>
      </c>
      <c r="Q9704" s="7">
        <v>17</v>
      </c>
      <c r="R9704" s="7">
        <v>31.63</v>
      </c>
      <c r="S9704" s="7" t="s">
        <v>11924</v>
      </c>
      <c r="BI9704"/>
      <c r="BJ9704"/>
    </row>
    <row r="9705" spans="2:62" x14ac:dyDescent="0.4">
      <c r="B9705" s="1">
        <v>2011242</v>
      </c>
      <c r="C9705" s="6" t="s">
        <v>25</v>
      </c>
      <c r="D9705" s="6" t="s">
        <v>25</v>
      </c>
      <c r="E9705" s="6" t="s">
        <v>469</v>
      </c>
      <c r="F9705" s="6" t="s">
        <v>668</v>
      </c>
      <c r="G9705" s="6" t="s">
        <v>742</v>
      </c>
      <c r="H9705" s="6" t="s">
        <v>229</v>
      </c>
      <c r="I9705" s="6" t="s">
        <v>744</v>
      </c>
      <c r="J9705" s="6" t="s">
        <v>200</v>
      </c>
      <c r="K9705" s="7">
        <v>5.42</v>
      </c>
      <c r="L9705" s="34">
        <f>IFERROR(VLOOKUP(SiscoTable[[#This Row],[Código]],Hoja2!A:B,2,0)*SiscoTable[[#This Row],[Provta(Uns)]],0)</f>
        <v>281.298</v>
      </c>
      <c r="M9705" s="7">
        <v>0</v>
      </c>
      <c r="N9705" s="7">
        <v>-0.85599999999999998</v>
      </c>
      <c r="O9705" s="34">
        <f>IFERROR(VLOOKUP(SiscoTable[[#This Row],[Código]],Hoja2!A:B,2,0)*SiscoTable[[#This Row],[Stock_actual]],0)</f>
        <v>-44.426400000000001</v>
      </c>
      <c r="P9705" s="6" t="s">
        <v>7</v>
      </c>
      <c r="Q9705" s="7">
        <v>6</v>
      </c>
      <c r="R9705" s="7">
        <v>10.799999999999999</v>
      </c>
      <c r="S9705" s="7" t="s">
        <v>11924</v>
      </c>
      <c r="BI9705"/>
      <c r="BJ9705"/>
    </row>
    <row r="9706" spans="2:62" x14ac:dyDescent="0.4">
      <c r="B9706" s="1">
        <v>2011243</v>
      </c>
      <c r="C9706" s="6" t="s">
        <v>25</v>
      </c>
      <c r="D9706" s="6" t="s">
        <v>25</v>
      </c>
      <c r="E9706" s="6" t="s">
        <v>469</v>
      </c>
      <c r="F9706" s="6" t="s">
        <v>668</v>
      </c>
      <c r="G9706" s="6" t="s">
        <v>742</v>
      </c>
      <c r="H9706" s="6" t="s">
        <v>229</v>
      </c>
      <c r="I9706" s="6" t="s">
        <v>745</v>
      </c>
      <c r="J9706" s="6" t="s">
        <v>200</v>
      </c>
      <c r="K9706" s="7">
        <v>14.57</v>
      </c>
      <c r="L9706" s="34">
        <f>IFERROR(VLOOKUP(SiscoTable[[#This Row],[Código]],Hoja2!A:B,2,0)*SiscoTable[[#This Row],[Provta(Uns)]],0)</f>
        <v>479.35300000000001</v>
      </c>
      <c r="M9706" s="7">
        <v>0</v>
      </c>
      <c r="N9706" s="7">
        <v>13.212999999999999</v>
      </c>
      <c r="O9706" s="34">
        <f>IFERROR(VLOOKUP(SiscoTable[[#This Row],[Código]],Hoja2!A:B,2,0)*SiscoTable[[#This Row],[Stock_actual]],0)</f>
        <v>434.70769999999993</v>
      </c>
      <c r="P9706" s="6" t="s">
        <v>699</v>
      </c>
      <c r="Q9706" s="7">
        <v>16</v>
      </c>
      <c r="R9706" s="7">
        <v>29.417000000000002</v>
      </c>
      <c r="S9706" s="7" t="s">
        <v>11924</v>
      </c>
      <c r="BI9706"/>
      <c r="BJ9706"/>
    </row>
    <row r="9707" spans="2:62" x14ac:dyDescent="0.4">
      <c r="B9707" s="1">
        <v>2011245</v>
      </c>
      <c r="C9707" s="6" t="s">
        <v>25</v>
      </c>
      <c r="D9707" s="6" t="s">
        <v>25</v>
      </c>
      <c r="E9707" s="6" t="s">
        <v>469</v>
      </c>
      <c r="F9707" s="6" t="s">
        <v>668</v>
      </c>
      <c r="G9707" s="6" t="s">
        <v>794</v>
      </c>
      <c r="H9707" s="6" t="s">
        <v>229</v>
      </c>
      <c r="I9707" s="6" t="s">
        <v>795</v>
      </c>
      <c r="J9707" s="6" t="s">
        <v>200</v>
      </c>
      <c r="K9707" s="7">
        <v>8.23</v>
      </c>
      <c r="L9707" s="34">
        <f>IFERROR(VLOOKUP(SiscoTable[[#This Row],[Código]],Hoja2!A:B,2,0)*SiscoTable[[#This Row],[Provta(Uns)]],0)</f>
        <v>205.75</v>
      </c>
      <c r="M9707" s="7">
        <v>0</v>
      </c>
      <c r="N9707" s="7">
        <v>7.56</v>
      </c>
      <c r="O9707" s="34">
        <f>IFERROR(VLOOKUP(SiscoTable[[#This Row],[Código]],Hoja2!A:B,2,0)*SiscoTable[[#This Row],[Stock_actual]],0)</f>
        <v>189</v>
      </c>
      <c r="P9707" s="6" t="s">
        <v>474</v>
      </c>
      <c r="Q9707" s="7">
        <v>9</v>
      </c>
      <c r="R9707" s="7">
        <v>16.200000000000003</v>
      </c>
      <c r="S9707" s="7" t="s">
        <v>11924</v>
      </c>
      <c r="BI9707"/>
      <c r="BJ9707"/>
    </row>
    <row r="9708" spans="2:62" x14ac:dyDescent="0.4">
      <c r="B9708" s="1">
        <v>2011246</v>
      </c>
      <c r="C9708" s="6" t="s">
        <v>25</v>
      </c>
      <c r="D9708" s="6" t="s">
        <v>25</v>
      </c>
      <c r="E9708" s="6" t="s">
        <v>469</v>
      </c>
      <c r="F9708" s="6" t="s">
        <v>668</v>
      </c>
      <c r="G9708" s="6" t="s">
        <v>794</v>
      </c>
      <c r="H9708" s="6" t="s">
        <v>552</v>
      </c>
      <c r="I9708" s="6" t="s">
        <v>796</v>
      </c>
      <c r="J9708" s="6" t="s">
        <v>200</v>
      </c>
      <c r="K9708" s="7">
        <v>6.47</v>
      </c>
      <c r="L9708" s="34">
        <f>IFERROR(VLOOKUP(SiscoTable[[#This Row],[Código]],Hoja2!A:B,2,0)*SiscoTable[[#This Row],[Provta(Uns)]],0)</f>
        <v>290.50299999999999</v>
      </c>
      <c r="M9708" s="7">
        <v>0</v>
      </c>
      <c r="N9708" s="7">
        <v>3.8359999999999999</v>
      </c>
      <c r="O9708" s="34">
        <f>IFERROR(VLOOKUP(SiscoTable[[#This Row],[Código]],Hoja2!A:B,2,0)*SiscoTable[[#This Row],[Stock_actual]],0)</f>
        <v>172.23639999999997</v>
      </c>
      <c r="P9708" s="6" t="s">
        <v>733</v>
      </c>
      <c r="Q9708" s="7">
        <v>7</v>
      </c>
      <c r="R9708" s="7">
        <v>13.104000000000001</v>
      </c>
      <c r="S9708" s="7" t="s">
        <v>11924</v>
      </c>
      <c r="BI9708"/>
      <c r="BJ9708"/>
    </row>
    <row r="9709" spans="2:62" x14ac:dyDescent="0.4">
      <c r="B9709" s="1">
        <v>2011247</v>
      </c>
      <c r="C9709" s="6" t="s">
        <v>25</v>
      </c>
      <c r="D9709" s="6" t="s">
        <v>25</v>
      </c>
      <c r="E9709" s="6" t="s">
        <v>469</v>
      </c>
      <c r="F9709" s="6" t="s">
        <v>668</v>
      </c>
      <c r="G9709" s="6" t="s">
        <v>794</v>
      </c>
      <c r="H9709" s="6" t="s">
        <v>552</v>
      </c>
      <c r="I9709" s="6" t="s">
        <v>797</v>
      </c>
      <c r="J9709" s="6" t="s">
        <v>200</v>
      </c>
      <c r="K9709" s="7">
        <v>10.5</v>
      </c>
      <c r="L9709" s="34">
        <f>IFERROR(VLOOKUP(SiscoTable[[#This Row],[Código]],Hoja2!A:B,2,0)*SiscoTable[[#This Row],[Provta(Uns)]],0)</f>
        <v>450.45</v>
      </c>
      <c r="M9709" s="7">
        <v>12</v>
      </c>
      <c r="N9709" s="7">
        <v>0.82140000000000002</v>
      </c>
      <c r="O9709" s="34">
        <f>IFERROR(VLOOKUP(SiscoTable[[#This Row],[Código]],Hoja2!A:B,2,0)*SiscoTable[[#This Row],[Stock_actual]],0)</f>
        <v>35.238059999999997</v>
      </c>
      <c r="P9709" s="6" t="s">
        <v>80</v>
      </c>
      <c r="Q9709" s="7">
        <v>12</v>
      </c>
      <c r="R9709" s="7">
        <v>8.8785999999999987</v>
      </c>
      <c r="S9709" s="7" t="s">
        <v>11924</v>
      </c>
      <c r="BI9709"/>
      <c r="BJ9709"/>
    </row>
    <row r="9710" spans="2:62" x14ac:dyDescent="0.4">
      <c r="B9710" s="1">
        <v>2011249</v>
      </c>
      <c r="C9710" s="6" t="s">
        <v>25</v>
      </c>
      <c r="D9710" s="6" t="s">
        <v>25</v>
      </c>
      <c r="E9710" s="6" t="s">
        <v>469</v>
      </c>
      <c r="F9710" s="6" t="s">
        <v>668</v>
      </c>
      <c r="G9710" s="6" t="s">
        <v>794</v>
      </c>
      <c r="H9710" s="6" t="s">
        <v>229</v>
      </c>
      <c r="I9710" s="6" t="s">
        <v>798</v>
      </c>
      <c r="J9710" s="6" t="s">
        <v>200</v>
      </c>
      <c r="K9710" s="7">
        <v>12.99</v>
      </c>
      <c r="L9710" s="34">
        <f>IFERROR(VLOOKUP(SiscoTable[[#This Row],[Código]],Hoja2!A:B,2,0)*SiscoTable[[#This Row],[Provta(Uns)]],0)</f>
        <v>388.40100000000001</v>
      </c>
      <c r="M9710" s="7">
        <v>19.2</v>
      </c>
      <c r="N9710" s="7">
        <v>0.70399999999999996</v>
      </c>
      <c r="O9710" s="34">
        <f>IFERROR(VLOOKUP(SiscoTable[[#This Row],[Código]],Hoja2!A:B,2,0)*SiscoTable[[#This Row],[Stock_actual]],0)</f>
        <v>21.049599999999998</v>
      </c>
      <c r="P9710" s="6" t="s">
        <v>80</v>
      </c>
      <c r="Q9710" s="7">
        <v>14</v>
      </c>
      <c r="R9710" s="7">
        <v>6.7560000000000002</v>
      </c>
      <c r="S9710" s="7" t="s">
        <v>11924</v>
      </c>
      <c r="BI9710"/>
      <c r="BJ9710"/>
    </row>
    <row r="9711" spans="2:62" x14ac:dyDescent="0.4">
      <c r="B9711" s="1">
        <v>2011252</v>
      </c>
      <c r="C9711" s="6" t="s">
        <v>25</v>
      </c>
      <c r="D9711" s="6" t="s">
        <v>25</v>
      </c>
      <c r="E9711" s="6" t="s">
        <v>469</v>
      </c>
      <c r="F9711" s="6" t="s">
        <v>668</v>
      </c>
      <c r="G9711" s="6" t="s">
        <v>742</v>
      </c>
      <c r="H9711" s="6" t="s">
        <v>552</v>
      </c>
      <c r="I9711" s="6" t="s">
        <v>746</v>
      </c>
      <c r="J9711" s="6" t="s">
        <v>200</v>
      </c>
      <c r="K9711" s="7">
        <v>7.91</v>
      </c>
      <c r="L9711" s="34">
        <f>IFERROR(VLOOKUP(SiscoTable[[#This Row],[Código]],Hoja2!A:B,2,0)*SiscoTable[[#This Row],[Provta(Uns)]],0)</f>
        <v>315.60899999999998</v>
      </c>
      <c r="M9711" s="7">
        <v>5.8</v>
      </c>
      <c r="N9711" s="7">
        <v>1.0405</v>
      </c>
      <c r="O9711" s="34">
        <f>IFERROR(VLOOKUP(SiscoTable[[#This Row],[Código]],Hoja2!A:B,2,0)*SiscoTable[[#This Row],[Stock_actual]],0)</f>
        <v>41.515949999999997</v>
      </c>
      <c r="P9711" s="6" t="s">
        <v>107</v>
      </c>
      <c r="Q9711" s="7">
        <v>9</v>
      </c>
      <c r="R9711" s="7">
        <v>9.7995000000000019</v>
      </c>
      <c r="S9711" s="7" t="s">
        <v>11924</v>
      </c>
      <c r="BI9711"/>
      <c r="BJ9711"/>
    </row>
    <row r="9712" spans="2:62" x14ac:dyDescent="0.4">
      <c r="B9712" s="1">
        <v>2011261</v>
      </c>
      <c r="C9712" s="6" t="s">
        <v>25</v>
      </c>
      <c r="D9712" s="6" t="s">
        <v>25</v>
      </c>
      <c r="E9712" s="6" t="s">
        <v>469</v>
      </c>
      <c r="F9712" s="6" t="s">
        <v>668</v>
      </c>
      <c r="G9712" s="6" t="s">
        <v>794</v>
      </c>
      <c r="H9712" s="6" t="s">
        <v>229</v>
      </c>
      <c r="I9712" s="6" t="s">
        <v>799</v>
      </c>
      <c r="J9712" s="6" t="s">
        <v>200</v>
      </c>
      <c r="K9712" s="7">
        <v>6.57</v>
      </c>
      <c r="L9712" s="34">
        <f>IFERROR(VLOOKUP(SiscoTable[[#This Row],[Código]],Hoja2!A:B,2,0)*SiscoTable[[#This Row],[Provta(Uns)]],0)</f>
        <v>216.15299999999999</v>
      </c>
      <c r="M9712" s="7">
        <v>0</v>
      </c>
      <c r="N9712" s="7">
        <v>4.9580000000000002</v>
      </c>
      <c r="O9712" s="34">
        <f>IFERROR(VLOOKUP(SiscoTable[[#This Row],[Código]],Hoja2!A:B,2,0)*SiscoTable[[#This Row],[Stock_actual]],0)</f>
        <v>163.1182</v>
      </c>
      <c r="P9712" s="6" t="s">
        <v>119</v>
      </c>
      <c r="Q9712" s="7">
        <v>7</v>
      </c>
      <c r="R9712" s="7">
        <v>13.302000000000001</v>
      </c>
      <c r="S9712" s="7" t="s">
        <v>11924</v>
      </c>
      <c r="BI9712"/>
      <c r="BJ9712"/>
    </row>
    <row r="9713" spans="2:62" x14ac:dyDescent="0.4">
      <c r="B9713" s="1">
        <v>2011265</v>
      </c>
      <c r="C9713" s="6" t="s">
        <v>30</v>
      </c>
      <c r="D9713" s="6" t="s">
        <v>8</v>
      </c>
      <c r="E9713" s="6" t="s">
        <v>469</v>
      </c>
      <c r="F9713" s="6" t="s">
        <v>1050</v>
      </c>
      <c r="G9713" s="6" t="s">
        <v>1128</v>
      </c>
      <c r="H9713" s="6" t="s">
        <v>1161</v>
      </c>
      <c r="I9713" s="6" t="s">
        <v>1162</v>
      </c>
      <c r="J9713" s="6" t="s">
        <v>200</v>
      </c>
      <c r="K9713" s="7">
        <v>1.39</v>
      </c>
      <c r="L9713" s="34">
        <f>IFERROR(VLOOKUP(SiscoTable[[#This Row],[Código]],Hoja2!A:B,2,0)*SiscoTable[[#This Row],[Provta(Uns)]],0)</f>
        <v>122.32</v>
      </c>
      <c r="M9713" s="7">
        <v>0</v>
      </c>
      <c r="N9713" s="7">
        <v>1.72</v>
      </c>
      <c r="O9713" s="34">
        <f>IFERROR(VLOOKUP(SiscoTable[[#This Row],[Código]],Hoja2!A:B,2,0)*SiscoTable[[#This Row],[Stock_actual]],0)</f>
        <v>151.35999999999999</v>
      </c>
      <c r="P9713" s="6" t="s">
        <v>516</v>
      </c>
      <c r="Q9713" s="7">
        <v>2</v>
      </c>
      <c r="R9713" s="7">
        <v>2.9800000000000004</v>
      </c>
      <c r="S9713" s="7" t="s">
        <v>11924</v>
      </c>
      <c r="BI9713"/>
      <c r="BJ9713"/>
    </row>
    <row r="9714" spans="2:62" x14ac:dyDescent="0.4">
      <c r="B9714" s="1">
        <v>2011278</v>
      </c>
      <c r="C9714" s="6" t="s">
        <v>30</v>
      </c>
      <c r="D9714" s="6" t="s">
        <v>30</v>
      </c>
      <c r="E9714" s="6" t="s">
        <v>469</v>
      </c>
      <c r="F9714" s="6" t="s">
        <v>668</v>
      </c>
      <c r="G9714" s="6" t="s">
        <v>794</v>
      </c>
      <c r="H9714" s="6" t="s">
        <v>673</v>
      </c>
      <c r="I9714" s="6" t="s">
        <v>830</v>
      </c>
      <c r="J9714" s="6" t="s">
        <v>200</v>
      </c>
      <c r="K9714" s="7">
        <v>2.74</v>
      </c>
      <c r="L9714" s="34">
        <f>IFERROR(VLOOKUP(SiscoTable[[#This Row],[Código]],Hoja2!A:B,2,0)*SiscoTable[[#This Row],[Provta(Uns)]],0)</f>
        <v>139.46600000000001</v>
      </c>
      <c r="M9714" s="7">
        <v>3.3</v>
      </c>
      <c r="N9714" s="7">
        <v>1.746</v>
      </c>
      <c r="O9714" s="34">
        <f>IFERROR(VLOOKUP(SiscoTable[[#This Row],[Código]],Hoja2!A:B,2,0)*SiscoTable[[#This Row],[Stock_actual]],0)</f>
        <v>88.871399999999994</v>
      </c>
      <c r="P9714" s="6" t="s">
        <v>296</v>
      </c>
      <c r="Q9714" s="7">
        <v>3</v>
      </c>
      <c r="R9714" s="7">
        <v>2.0640000000000001</v>
      </c>
      <c r="S9714" s="7" t="s">
        <v>11924</v>
      </c>
      <c r="BI9714"/>
      <c r="BJ9714"/>
    </row>
    <row r="9715" spans="2:62" x14ac:dyDescent="0.4">
      <c r="B9715" s="1">
        <v>2011284</v>
      </c>
      <c r="C9715" s="6" t="s">
        <v>25</v>
      </c>
      <c r="D9715" s="6" t="s">
        <v>25</v>
      </c>
      <c r="E9715" s="6" t="s">
        <v>469</v>
      </c>
      <c r="F9715" s="6" t="s">
        <v>668</v>
      </c>
      <c r="G9715" s="6" t="s">
        <v>742</v>
      </c>
      <c r="H9715" s="6" t="s">
        <v>673</v>
      </c>
      <c r="I9715" s="6" t="s">
        <v>747</v>
      </c>
      <c r="J9715" s="6" t="s">
        <v>200</v>
      </c>
      <c r="K9715" s="7">
        <v>8.35</v>
      </c>
      <c r="L9715" s="34">
        <f>IFERROR(VLOOKUP(SiscoTable[[#This Row],[Código]],Hoja2!A:B,2,0)*SiscoTable[[#This Row],[Provta(Uns)]],0)</f>
        <v>541.91500000000008</v>
      </c>
      <c r="M9715" s="7">
        <v>7.6</v>
      </c>
      <c r="N9715" s="7">
        <v>5.9279999999999999</v>
      </c>
      <c r="O9715" s="34">
        <f>IFERROR(VLOOKUP(SiscoTable[[#This Row],[Código]],Hoja2!A:B,2,0)*SiscoTable[[#This Row],[Stock_actual]],0)</f>
        <v>384.72720000000004</v>
      </c>
      <c r="P9715" s="6" t="s">
        <v>256</v>
      </c>
      <c r="Q9715" s="7">
        <v>9</v>
      </c>
      <c r="R9715" s="7">
        <v>9.1520000000000046</v>
      </c>
      <c r="S9715" s="7" t="s">
        <v>11924</v>
      </c>
      <c r="BI9715"/>
      <c r="BJ9715"/>
    </row>
    <row r="9716" spans="2:62" x14ac:dyDescent="0.4">
      <c r="B9716" s="1">
        <v>2011286</v>
      </c>
      <c r="C9716" s="6" t="s">
        <v>25</v>
      </c>
      <c r="D9716" s="6" t="s">
        <v>25</v>
      </c>
      <c r="E9716" s="6" t="s">
        <v>469</v>
      </c>
      <c r="F9716" s="6" t="s">
        <v>668</v>
      </c>
      <c r="G9716" s="6" t="s">
        <v>742</v>
      </c>
      <c r="H9716" s="6" t="s">
        <v>673</v>
      </c>
      <c r="I9716" s="6" t="s">
        <v>748</v>
      </c>
      <c r="J9716" s="6" t="s">
        <v>200</v>
      </c>
      <c r="K9716" s="7">
        <v>6.67</v>
      </c>
      <c r="L9716" s="34">
        <f>IFERROR(VLOOKUP(SiscoTable[[#This Row],[Código]],Hoja2!A:B,2,0)*SiscoTable[[#This Row],[Provta(Uns)]],0)</f>
        <v>499.58300000000003</v>
      </c>
      <c r="M9716" s="7">
        <v>8</v>
      </c>
      <c r="N9716" s="7">
        <v>0.61299999999999999</v>
      </c>
      <c r="O9716" s="34">
        <f>IFERROR(VLOOKUP(SiscoTable[[#This Row],[Código]],Hoja2!A:B,2,0)*SiscoTable[[#This Row],[Stock_actual]],0)</f>
        <v>45.913700000000006</v>
      </c>
      <c r="P9716" s="6" t="s">
        <v>82</v>
      </c>
      <c r="Q9716" s="7">
        <v>7</v>
      </c>
      <c r="R9716" s="7">
        <v>5.2469999999999999</v>
      </c>
      <c r="S9716" s="7" t="s">
        <v>11924</v>
      </c>
      <c r="BI9716"/>
      <c r="BJ9716"/>
    </row>
    <row r="9717" spans="2:62" x14ac:dyDescent="0.4">
      <c r="B9717" s="1">
        <v>2011287</v>
      </c>
      <c r="C9717" s="6" t="s">
        <v>8</v>
      </c>
      <c r="D9717" s="6" t="s">
        <v>8</v>
      </c>
      <c r="E9717" s="6" t="s">
        <v>469</v>
      </c>
      <c r="F9717" s="6" t="s">
        <v>668</v>
      </c>
      <c r="G9717" s="6" t="s">
        <v>742</v>
      </c>
      <c r="H9717" s="6" t="s">
        <v>673</v>
      </c>
      <c r="I9717" s="6" t="s">
        <v>775</v>
      </c>
      <c r="J9717" s="6" t="s">
        <v>200</v>
      </c>
      <c r="K9717" s="7">
        <v>0</v>
      </c>
      <c r="L9717" s="34">
        <f>IFERROR(VLOOKUP(SiscoTable[[#This Row],[Código]],Hoja2!A:B,2,0)*SiscoTable[[#This Row],[Provta(Uns)]],0)</f>
        <v>0</v>
      </c>
      <c r="M9717" s="7">
        <v>0</v>
      </c>
      <c r="N9717" s="7">
        <v>0</v>
      </c>
      <c r="O9717" s="34">
        <f>IFERROR(VLOOKUP(SiscoTable[[#This Row],[Código]],Hoja2!A:B,2,0)*SiscoTable[[#This Row],[Stock_actual]],0)</f>
        <v>0</v>
      </c>
      <c r="P9717" s="6" t="s">
        <v>7</v>
      </c>
      <c r="Q9717" s="7">
        <v>0</v>
      </c>
      <c r="R9717" s="7">
        <v>0</v>
      </c>
      <c r="S9717" s="7" t="s">
        <v>11924</v>
      </c>
      <c r="BI9717"/>
      <c r="BJ9717"/>
    </row>
    <row r="9718" spans="2:62" x14ac:dyDescent="0.4">
      <c r="B9718" s="1">
        <v>2011291</v>
      </c>
      <c r="C9718" s="6" t="s">
        <v>25</v>
      </c>
      <c r="D9718" s="6" t="s">
        <v>25</v>
      </c>
      <c r="E9718" s="6" t="s">
        <v>469</v>
      </c>
      <c r="F9718" s="6" t="s">
        <v>668</v>
      </c>
      <c r="G9718" s="6" t="s">
        <v>742</v>
      </c>
      <c r="H9718" s="6" t="s">
        <v>673</v>
      </c>
      <c r="I9718" s="6" t="s">
        <v>749</v>
      </c>
      <c r="J9718" s="6" t="s">
        <v>200</v>
      </c>
      <c r="K9718" s="7">
        <v>7.73</v>
      </c>
      <c r="L9718" s="34">
        <f>IFERROR(VLOOKUP(SiscoTable[[#This Row],[Código]],Hoja2!A:B,2,0)*SiscoTable[[#This Row],[Provta(Uns)]],0)</f>
        <v>694.92700000000013</v>
      </c>
      <c r="M9718" s="7">
        <v>9.9</v>
      </c>
      <c r="N9718" s="7">
        <v>11.608000000000001</v>
      </c>
      <c r="O9718" s="34">
        <f>IFERROR(VLOOKUP(SiscoTable[[#This Row],[Código]],Hoja2!A:B,2,0)*SiscoTable[[#This Row],[Stock_actual]],0)</f>
        <v>1043.5592000000001</v>
      </c>
      <c r="P9718" s="6" t="s">
        <v>220</v>
      </c>
      <c r="Q9718" s="7">
        <v>9</v>
      </c>
      <c r="R9718" s="7">
        <v>0</v>
      </c>
      <c r="S9718" s="7" t="s">
        <v>11924</v>
      </c>
      <c r="BI9718"/>
      <c r="BJ9718"/>
    </row>
    <row r="9719" spans="2:62" x14ac:dyDescent="0.4">
      <c r="B9719" s="1">
        <v>2011292</v>
      </c>
      <c r="C9719" s="6" t="s">
        <v>25</v>
      </c>
      <c r="D9719" s="6" t="s">
        <v>25</v>
      </c>
      <c r="E9719" s="6" t="s">
        <v>469</v>
      </c>
      <c r="F9719" s="6" t="s">
        <v>668</v>
      </c>
      <c r="G9719" s="6" t="s">
        <v>742</v>
      </c>
      <c r="H9719" s="6" t="s">
        <v>673</v>
      </c>
      <c r="I9719" s="6" t="s">
        <v>750</v>
      </c>
      <c r="J9719" s="6" t="s">
        <v>200</v>
      </c>
      <c r="K9719" s="7">
        <v>9.83</v>
      </c>
      <c r="L9719" s="34">
        <f>IFERROR(VLOOKUP(SiscoTable[[#This Row],[Código]],Hoja2!A:B,2,0)*SiscoTable[[#This Row],[Provta(Uns)]],0)</f>
        <v>746.09700000000009</v>
      </c>
      <c r="M9719" s="7">
        <v>10</v>
      </c>
      <c r="N9719" s="7">
        <v>7.774</v>
      </c>
      <c r="O9719" s="34">
        <f>IFERROR(VLOOKUP(SiscoTable[[#This Row],[Código]],Hoja2!A:B,2,0)*SiscoTable[[#This Row],[Stock_actual]],0)</f>
        <v>590.04660000000001</v>
      </c>
      <c r="P9719" s="6" t="s">
        <v>751</v>
      </c>
      <c r="Q9719" s="7">
        <v>11</v>
      </c>
      <c r="R9719" s="7">
        <v>9.9460000000000015</v>
      </c>
      <c r="S9719" s="7" t="s">
        <v>11924</v>
      </c>
      <c r="BI9719"/>
      <c r="BJ9719"/>
    </row>
    <row r="9720" spans="2:62" x14ac:dyDescent="0.4">
      <c r="B9720" s="1">
        <v>2011294</v>
      </c>
      <c r="C9720" s="6" t="s">
        <v>25</v>
      </c>
      <c r="D9720" s="6" t="s">
        <v>25</v>
      </c>
      <c r="E9720" s="6" t="s">
        <v>469</v>
      </c>
      <c r="F9720" s="6" t="s">
        <v>668</v>
      </c>
      <c r="G9720" s="6" t="s">
        <v>742</v>
      </c>
      <c r="H9720" s="6" t="s">
        <v>673</v>
      </c>
      <c r="I9720" s="6" t="s">
        <v>752</v>
      </c>
      <c r="J9720" s="6" t="s">
        <v>200</v>
      </c>
      <c r="K9720" s="7">
        <v>18.079999999999998</v>
      </c>
      <c r="L9720" s="34">
        <f>IFERROR(VLOOKUP(SiscoTable[[#This Row],[Código]],Hoja2!A:B,2,0)*SiscoTable[[#This Row],[Provta(Uns)]],0)</f>
        <v>708.73599999999999</v>
      </c>
      <c r="M9720" s="7">
        <v>30.4</v>
      </c>
      <c r="N9720" s="7">
        <v>52.77</v>
      </c>
      <c r="O9720" s="34">
        <f>IFERROR(VLOOKUP(SiscoTable[[#This Row],[Código]],Hoja2!A:B,2,0)*SiscoTable[[#This Row],[Stock_actual]],0)</f>
        <v>2068.5840000000003</v>
      </c>
      <c r="P9720" s="6" t="s">
        <v>316</v>
      </c>
      <c r="Q9720" s="7">
        <v>20</v>
      </c>
      <c r="R9720" s="7">
        <v>0</v>
      </c>
      <c r="S9720" s="7" t="s">
        <v>11924</v>
      </c>
      <c r="BI9720"/>
      <c r="BJ9720"/>
    </row>
    <row r="9721" spans="2:62" x14ac:dyDescent="0.4">
      <c r="B9721" s="1">
        <v>2011295</v>
      </c>
      <c r="C9721" s="6" t="s">
        <v>25</v>
      </c>
      <c r="D9721" s="6" t="s">
        <v>25</v>
      </c>
      <c r="E9721" s="6" t="s">
        <v>469</v>
      </c>
      <c r="F9721" s="6" t="s">
        <v>668</v>
      </c>
      <c r="G9721" s="6" t="s">
        <v>742</v>
      </c>
      <c r="H9721" s="6" t="s">
        <v>673</v>
      </c>
      <c r="I9721" s="6" t="s">
        <v>753</v>
      </c>
      <c r="J9721" s="6" t="s">
        <v>200</v>
      </c>
      <c r="K9721" s="7">
        <v>15.41</v>
      </c>
      <c r="L9721" s="34">
        <f>IFERROR(VLOOKUP(SiscoTable[[#This Row],[Código]],Hoja2!A:B,2,0)*SiscoTable[[#This Row],[Provta(Uns)]],0)</f>
        <v>678.04</v>
      </c>
      <c r="M9721" s="7">
        <v>0</v>
      </c>
      <c r="N9721" s="7">
        <v>26.67</v>
      </c>
      <c r="O9721" s="34">
        <f>IFERROR(VLOOKUP(SiscoTable[[#This Row],[Código]],Hoja2!A:B,2,0)*SiscoTable[[#This Row],[Stock_actual]],0)</f>
        <v>1173.48</v>
      </c>
      <c r="P9721" s="6" t="s">
        <v>697</v>
      </c>
      <c r="Q9721" s="7">
        <v>17</v>
      </c>
      <c r="R9721" s="7">
        <v>0</v>
      </c>
      <c r="S9721" s="7" t="s">
        <v>11924</v>
      </c>
      <c r="BI9721"/>
      <c r="BJ9721"/>
    </row>
    <row r="9722" spans="2:62" x14ac:dyDescent="0.4">
      <c r="B9722" s="1">
        <v>2011298</v>
      </c>
      <c r="C9722" s="6" t="s">
        <v>25</v>
      </c>
      <c r="D9722" s="6" t="s">
        <v>30</v>
      </c>
      <c r="E9722" s="6" t="s">
        <v>469</v>
      </c>
      <c r="F9722" s="6" t="s">
        <v>668</v>
      </c>
      <c r="G9722" s="6" t="s">
        <v>846</v>
      </c>
      <c r="H9722" s="6" t="s">
        <v>673</v>
      </c>
      <c r="I9722" s="6" t="s">
        <v>847</v>
      </c>
      <c r="J9722" s="6" t="s">
        <v>200</v>
      </c>
      <c r="K9722" s="7">
        <v>0.9</v>
      </c>
      <c r="L9722" s="34">
        <f>IFERROR(VLOOKUP(SiscoTable[[#This Row],[Código]],Hoja2!A:B,2,0)*SiscoTable[[#This Row],[Provta(Uns)]],0)</f>
        <v>100.71000000000001</v>
      </c>
      <c r="M9722" s="7">
        <v>0</v>
      </c>
      <c r="N9722" s="7">
        <v>0.64600000000000002</v>
      </c>
      <c r="O9722" s="34">
        <f>IFERROR(VLOOKUP(SiscoTable[[#This Row],[Código]],Hoja2!A:B,2,0)*SiscoTable[[#This Row],[Stock_actual]],0)</f>
        <v>72.287400000000005</v>
      </c>
      <c r="P9722" s="6" t="s">
        <v>144</v>
      </c>
      <c r="Q9722" s="7">
        <v>1</v>
      </c>
      <c r="R9722" s="7">
        <v>1.8140000000000001</v>
      </c>
      <c r="S9722" s="7" t="s">
        <v>11924</v>
      </c>
      <c r="BI9722"/>
      <c r="BJ9722"/>
    </row>
    <row r="9723" spans="2:62" x14ac:dyDescent="0.4">
      <c r="B9723" s="1">
        <v>2011299</v>
      </c>
      <c r="C9723" s="6" t="s">
        <v>25</v>
      </c>
      <c r="D9723" s="6" t="s">
        <v>25</v>
      </c>
      <c r="E9723" s="6" t="s">
        <v>469</v>
      </c>
      <c r="F9723" s="6" t="s">
        <v>668</v>
      </c>
      <c r="G9723" s="6" t="s">
        <v>794</v>
      </c>
      <c r="H9723" s="6" t="s">
        <v>673</v>
      </c>
      <c r="I9723" s="6" t="s">
        <v>800</v>
      </c>
      <c r="J9723" s="6" t="s">
        <v>200</v>
      </c>
      <c r="K9723" s="7">
        <v>6.19</v>
      </c>
      <c r="L9723" s="34">
        <f>IFERROR(VLOOKUP(SiscoTable[[#This Row],[Código]],Hoja2!A:B,2,0)*SiscoTable[[#This Row],[Provta(Uns)]],0)</f>
        <v>222.84</v>
      </c>
      <c r="M9723" s="7">
        <v>9</v>
      </c>
      <c r="N9723" s="7">
        <v>7.726</v>
      </c>
      <c r="O9723" s="34">
        <f>IFERROR(VLOOKUP(SiscoTable[[#This Row],[Código]],Hoja2!A:B,2,0)*SiscoTable[[#This Row],[Stock_actual]],0)</f>
        <v>278.13600000000002</v>
      </c>
      <c r="P9723" s="6" t="s">
        <v>516</v>
      </c>
      <c r="Q9723" s="7">
        <v>7</v>
      </c>
      <c r="R9723" s="7">
        <v>0</v>
      </c>
      <c r="S9723" s="7" t="s">
        <v>11924</v>
      </c>
      <c r="BI9723"/>
      <c r="BJ9723"/>
    </row>
    <row r="9724" spans="2:62" x14ac:dyDescent="0.4">
      <c r="B9724" s="1">
        <v>2011304</v>
      </c>
      <c r="C9724" s="6" t="s">
        <v>25</v>
      </c>
      <c r="D9724" s="6" t="s">
        <v>25</v>
      </c>
      <c r="E9724" s="6" t="s">
        <v>469</v>
      </c>
      <c r="F9724" s="6" t="s">
        <v>1050</v>
      </c>
      <c r="G9724" s="6" t="s">
        <v>1128</v>
      </c>
      <c r="H9724" s="6" t="s">
        <v>673</v>
      </c>
      <c r="I9724" s="6" t="s">
        <v>1131</v>
      </c>
      <c r="J9724" s="6" t="s">
        <v>200</v>
      </c>
      <c r="K9724" s="7">
        <v>2.68</v>
      </c>
      <c r="L9724" s="34">
        <f>IFERROR(VLOOKUP(SiscoTable[[#This Row],[Código]],Hoja2!A:B,2,0)*SiscoTable[[#This Row],[Provta(Uns)]],0)</f>
        <v>160.53200000000001</v>
      </c>
      <c r="M9724" s="7">
        <v>12</v>
      </c>
      <c r="N9724" s="7">
        <v>0</v>
      </c>
      <c r="O9724" s="34">
        <f>IFERROR(VLOOKUP(SiscoTable[[#This Row],[Código]],Hoja2!A:B,2,0)*SiscoTable[[#This Row],[Stock_actual]],0)</f>
        <v>0</v>
      </c>
      <c r="P9724" s="6" t="s">
        <v>7</v>
      </c>
      <c r="Q9724" s="7">
        <v>3</v>
      </c>
      <c r="R9724" s="7">
        <v>0</v>
      </c>
      <c r="S9724" s="7" t="s">
        <v>11924</v>
      </c>
      <c r="BI9724"/>
      <c r="BJ9724"/>
    </row>
    <row r="9725" spans="2:62" x14ac:dyDescent="0.4">
      <c r="B9725" s="1">
        <v>2011305</v>
      </c>
      <c r="C9725" s="6" t="s">
        <v>25</v>
      </c>
      <c r="D9725" s="6" t="s">
        <v>25</v>
      </c>
      <c r="E9725" s="6" t="s">
        <v>469</v>
      </c>
      <c r="F9725" s="6" t="s">
        <v>1050</v>
      </c>
      <c r="G9725" s="6" t="s">
        <v>1128</v>
      </c>
      <c r="H9725" s="6" t="s">
        <v>673</v>
      </c>
      <c r="I9725" s="6" t="s">
        <v>1132</v>
      </c>
      <c r="J9725" s="6" t="s">
        <v>200</v>
      </c>
      <c r="K9725" s="7">
        <v>0.86</v>
      </c>
      <c r="L9725" s="34">
        <f>IFERROR(VLOOKUP(SiscoTable[[#This Row],[Código]],Hoja2!A:B,2,0)*SiscoTable[[#This Row],[Provta(Uns)]],0)</f>
        <v>52.373999999999995</v>
      </c>
      <c r="M9725" s="7">
        <v>25</v>
      </c>
      <c r="N9725" s="7">
        <v>12.5</v>
      </c>
      <c r="O9725" s="34">
        <f>IFERROR(VLOOKUP(SiscoTable[[#This Row],[Código]],Hoja2!A:B,2,0)*SiscoTable[[#This Row],[Stock_actual]],0)</f>
        <v>761.25</v>
      </c>
      <c r="P9725" s="6" t="s">
        <v>1133</v>
      </c>
      <c r="Q9725" s="7">
        <v>1</v>
      </c>
      <c r="R9725" s="7">
        <v>0</v>
      </c>
      <c r="S9725" s="7" t="s">
        <v>11924</v>
      </c>
      <c r="BI9725"/>
      <c r="BJ9725"/>
    </row>
    <row r="9726" spans="2:62" x14ac:dyDescent="0.4">
      <c r="B9726" s="1">
        <v>2011307</v>
      </c>
      <c r="C9726" s="6" t="s">
        <v>25</v>
      </c>
      <c r="D9726" s="6" t="s">
        <v>25</v>
      </c>
      <c r="E9726" s="6" t="s">
        <v>469</v>
      </c>
      <c r="F9726" s="6" t="s">
        <v>668</v>
      </c>
      <c r="G9726" s="6" t="s">
        <v>865</v>
      </c>
      <c r="H9726" s="6" t="s">
        <v>673</v>
      </c>
      <c r="I9726" s="6" t="s">
        <v>869</v>
      </c>
      <c r="J9726" s="6" t="s">
        <v>200</v>
      </c>
      <c r="K9726" s="7">
        <v>5.48</v>
      </c>
      <c r="L9726" s="34">
        <f>IFERROR(VLOOKUP(SiscoTable[[#This Row],[Código]],Hoja2!A:B,2,0)*SiscoTable[[#This Row],[Provta(Uns)]],0)</f>
        <v>251.53200000000001</v>
      </c>
      <c r="M9726" s="7">
        <v>0</v>
      </c>
      <c r="N9726" s="7">
        <v>3.2199999999999998</v>
      </c>
      <c r="O9726" s="34">
        <f>IFERROR(VLOOKUP(SiscoTable[[#This Row],[Código]],Hoja2!A:B,2,0)*SiscoTable[[#This Row],[Stock_actual]],0)</f>
        <v>147.79799999999997</v>
      </c>
      <c r="P9726" s="6" t="s">
        <v>733</v>
      </c>
      <c r="Q9726" s="7">
        <v>6</v>
      </c>
      <c r="R9726" s="7">
        <v>10.82</v>
      </c>
      <c r="S9726" s="7" t="s">
        <v>11924</v>
      </c>
      <c r="BI9726"/>
      <c r="BJ9726"/>
    </row>
    <row r="9727" spans="2:62" x14ac:dyDescent="0.4">
      <c r="B9727" s="1">
        <v>2011315</v>
      </c>
      <c r="C9727" s="6" t="s">
        <v>25</v>
      </c>
      <c r="D9727" s="6" t="s">
        <v>25</v>
      </c>
      <c r="E9727" s="6" t="s">
        <v>469</v>
      </c>
      <c r="F9727" s="6" t="s">
        <v>668</v>
      </c>
      <c r="G9727" s="6" t="s">
        <v>742</v>
      </c>
      <c r="H9727" s="6" t="s">
        <v>683</v>
      </c>
      <c r="I9727" s="6" t="s">
        <v>754</v>
      </c>
      <c r="J9727" s="6" t="s">
        <v>200</v>
      </c>
      <c r="K9727" s="7">
        <v>4.6900000000000004</v>
      </c>
      <c r="L9727" s="34">
        <f>IFERROR(VLOOKUP(SiscoTable[[#This Row],[Código]],Hoja2!A:B,2,0)*SiscoTable[[#This Row],[Provta(Uns)]],0)</f>
        <v>323.14100000000008</v>
      </c>
      <c r="M9727" s="7">
        <v>0</v>
      </c>
      <c r="N9727" s="7">
        <v>6.74</v>
      </c>
      <c r="O9727" s="34">
        <f>IFERROR(VLOOKUP(SiscoTable[[#This Row],[Código]],Hoja2!A:B,2,0)*SiscoTable[[#This Row],[Stock_actual]],0)</f>
        <v>464.38600000000008</v>
      </c>
      <c r="P9727" s="6" t="s">
        <v>558</v>
      </c>
      <c r="Q9727" s="7">
        <v>5</v>
      </c>
      <c r="R9727" s="7">
        <v>0</v>
      </c>
      <c r="S9727" s="7" t="s">
        <v>11924</v>
      </c>
      <c r="BI9727"/>
      <c r="BJ9727"/>
    </row>
    <row r="9728" spans="2:62" x14ac:dyDescent="0.4">
      <c r="B9728" s="1">
        <v>2011316</v>
      </c>
      <c r="C9728" s="6" t="s">
        <v>25</v>
      </c>
      <c r="D9728" s="6" t="s">
        <v>25</v>
      </c>
      <c r="E9728" s="6" t="s">
        <v>469</v>
      </c>
      <c r="F9728" s="6" t="s">
        <v>668</v>
      </c>
      <c r="G9728" s="6" t="s">
        <v>742</v>
      </c>
      <c r="H9728" s="6" t="s">
        <v>683</v>
      </c>
      <c r="I9728" s="6" t="s">
        <v>755</v>
      </c>
      <c r="J9728" s="6" t="s">
        <v>200</v>
      </c>
      <c r="K9728" s="7">
        <v>11.87</v>
      </c>
      <c r="L9728" s="34">
        <f>IFERROR(VLOOKUP(SiscoTable[[#This Row],[Código]],Hoja2!A:B,2,0)*SiscoTable[[#This Row],[Provta(Uns)]],0)</f>
        <v>758.49299999999994</v>
      </c>
      <c r="M9728" s="7">
        <v>0</v>
      </c>
      <c r="N9728" s="7">
        <v>11.907</v>
      </c>
      <c r="O9728" s="34">
        <f>IFERROR(VLOOKUP(SiscoTable[[#This Row],[Código]],Hoja2!A:B,2,0)*SiscoTable[[#This Row],[Stock_actual]],0)</f>
        <v>760.85730000000001</v>
      </c>
      <c r="P9728" s="6" t="s">
        <v>110</v>
      </c>
      <c r="Q9728" s="7">
        <v>13</v>
      </c>
      <c r="R9728" s="7">
        <v>24.093</v>
      </c>
      <c r="S9728" s="7" t="s">
        <v>11924</v>
      </c>
      <c r="BI9728"/>
      <c r="BJ9728"/>
    </row>
    <row r="9729" spans="2:62" x14ac:dyDescent="0.4">
      <c r="B9729" s="1">
        <v>2011330</v>
      </c>
      <c r="C9729" s="6" t="s">
        <v>25</v>
      </c>
      <c r="D9729" s="6" t="s">
        <v>25</v>
      </c>
      <c r="E9729" s="6" t="s">
        <v>469</v>
      </c>
      <c r="F9729" s="6" t="s">
        <v>668</v>
      </c>
      <c r="G9729" s="6" t="s">
        <v>846</v>
      </c>
      <c r="H9729" s="6" t="s">
        <v>683</v>
      </c>
      <c r="I9729" s="6" t="s">
        <v>848</v>
      </c>
      <c r="J9729" s="6" t="s">
        <v>200</v>
      </c>
      <c r="K9729" s="7">
        <v>5.39</v>
      </c>
      <c r="L9729" s="34">
        <f>IFERROR(VLOOKUP(SiscoTable[[#This Row],[Código]],Hoja2!A:B,2,0)*SiscoTable[[#This Row],[Provta(Uns)]],0)</f>
        <v>312.62</v>
      </c>
      <c r="M9729" s="7">
        <v>0</v>
      </c>
      <c r="N9729" s="7">
        <v>2.5819999999999999</v>
      </c>
      <c r="O9729" s="34">
        <f>IFERROR(VLOOKUP(SiscoTable[[#This Row],[Código]],Hoja2!A:B,2,0)*SiscoTable[[#This Row],[Stock_actual]],0)</f>
        <v>149.756</v>
      </c>
      <c r="P9729" s="6" t="s">
        <v>402</v>
      </c>
      <c r="Q9729" s="7">
        <v>6</v>
      </c>
      <c r="R9729" s="7">
        <v>10.738</v>
      </c>
      <c r="S9729" s="7" t="s">
        <v>11924</v>
      </c>
      <c r="BI9729"/>
      <c r="BJ9729"/>
    </row>
    <row r="9730" spans="2:62" x14ac:dyDescent="0.4">
      <c r="B9730" s="1">
        <v>2011335</v>
      </c>
      <c r="C9730" s="6" t="s">
        <v>8</v>
      </c>
      <c r="D9730" s="6" t="s">
        <v>8</v>
      </c>
      <c r="E9730" s="6" t="s">
        <v>197</v>
      </c>
      <c r="F9730" s="6" t="s">
        <v>307</v>
      </c>
      <c r="G9730" s="6" t="s">
        <v>308</v>
      </c>
      <c r="H9730" s="6" t="s">
        <v>332</v>
      </c>
      <c r="I9730" s="6" t="s">
        <v>346</v>
      </c>
      <c r="J9730" s="6" t="s">
        <v>5</v>
      </c>
      <c r="K9730" s="7">
        <v>0</v>
      </c>
      <c r="L9730" s="34">
        <f>IFERROR(VLOOKUP(SiscoTable[[#This Row],[Código]],Hoja2!A:B,2,0)*SiscoTable[[#This Row],[Provta(Uns)]],0)</f>
        <v>0</v>
      </c>
      <c r="M9730" s="7">
        <v>0</v>
      </c>
      <c r="N9730" s="7">
        <v>0</v>
      </c>
      <c r="O9730" s="34">
        <f>IFERROR(VLOOKUP(SiscoTable[[#This Row],[Código]],Hoja2!A:B,2,0)*SiscoTable[[#This Row],[Stock_actual]],0)</f>
        <v>0</v>
      </c>
      <c r="P9730" s="6" t="s">
        <v>7</v>
      </c>
      <c r="Q9730" s="7">
        <v>0</v>
      </c>
      <c r="R9730" s="7">
        <v>0</v>
      </c>
      <c r="S9730" s="7" t="s">
        <v>11924</v>
      </c>
      <c r="BI9730"/>
      <c r="BJ9730"/>
    </row>
    <row r="9731" spans="2:62" x14ac:dyDescent="0.4">
      <c r="B9731" s="1">
        <v>2011338</v>
      </c>
      <c r="C9731" s="6" t="s">
        <v>8</v>
      </c>
      <c r="D9731" s="6" t="s">
        <v>8</v>
      </c>
      <c r="E9731" s="6" t="s">
        <v>197</v>
      </c>
      <c r="F9731" s="6" t="s">
        <v>307</v>
      </c>
      <c r="G9731" s="6" t="s">
        <v>308</v>
      </c>
      <c r="H9731" s="6" t="s">
        <v>332</v>
      </c>
      <c r="I9731" s="6" t="s">
        <v>335</v>
      </c>
      <c r="J9731" s="6" t="s">
        <v>5</v>
      </c>
      <c r="K9731" s="7">
        <v>0</v>
      </c>
      <c r="L9731" s="34">
        <f>IFERROR(VLOOKUP(SiscoTable[[#This Row],[Código]],Hoja2!A:B,2,0)*SiscoTable[[#This Row],[Provta(Uns)]],0)</f>
        <v>0</v>
      </c>
      <c r="M9731" s="7">
        <v>0</v>
      </c>
      <c r="N9731" s="7">
        <v>0</v>
      </c>
      <c r="O9731" s="34">
        <f>IFERROR(VLOOKUP(SiscoTable[[#This Row],[Código]],Hoja2!A:B,2,0)*SiscoTable[[#This Row],[Stock_actual]],0)</f>
        <v>0</v>
      </c>
      <c r="P9731" s="6" t="s">
        <v>7</v>
      </c>
      <c r="Q9731" s="7">
        <v>0</v>
      </c>
      <c r="R9731" s="7">
        <v>0</v>
      </c>
      <c r="S9731" s="7" t="s">
        <v>11924</v>
      </c>
      <c r="BI9731"/>
      <c r="BJ9731"/>
    </row>
    <row r="9732" spans="2:62" x14ac:dyDescent="0.4">
      <c r="B9732" s="1">
        <v>2011339</v>
      </c>
      <c r="C9732" s="6" t="s">
        <v>8</v>
      </c>
      <c r="D9732" s="6" t="s">
        <v>8</v>
      </c>
      <c r="E9732" s="6" t="s">
        <v>197</v>
      </c>
      <c r="F9732" s="6" t="s">
        <v>307</v>
      </c>
      <c r="G9732" s="6" t="s">
        <v>308</v>
      </c>
      <c r="H9732" s="6" t="s">
        <v>332</v>
      </c>
      <c r="I9732" s="6" t="s">
        <v>336</v>
      </c>
      <c r="J9732" s="6" t="s">
        <v>5</v>
      </c>
      <c r="K9732" s="7">
        <v>0</v>
      </c>
      <c r="L9732" s="34">
        <f>IFERROR(VLOOKUP(SiscoTable[[#This Row],[Código]],Hoja2!A:B,2,0)*SiscoTable[[#This Row],[Provta(Uns)]],0)</f>
        <v>0</v>
      </c>
      <c r="M9732" s="7">
        <v>0</v>
      </c>
      <c r="N9732" s="7">
        <v>0</v>
      </c>
      <c r="O9732" s="34">
        <f>IFERROR(VLOOKUP(SiscoTable[[#This Row],[Código]],Hoja2!A:B,2,0)*SiscoTable[[#This Row],[Stock_actual]],0)</f>
        <v>0</v>
      </c>
      <c r="P9732" s="6" t="s">
        <v>7</v>
      </c>
      <c r="Q9732" s="7">
        <v>0</v>
      </c>
      <c r="R9732" s="7">
        <v>0</v>
      </c>
      <c r="S9732" s="7" t="s">
        <v>11924</v>
      </c>
      <c r="BI9732"/>
      <c r="BJ9732"/>
    </row>
    <row r="9733" spans="2:62" x14ac:dyDescent="0.4">
      <c r="B9733" s="1">
        <v>2011342</v>
      </c>
      <c r="C9733" s="6" t="s">
        <v>8</v>
      </c>
      <c r="D9733" s="6" t="s">
        <v>8</v>
      </c>
      <c r="E9733" s="6" t="s">
        <v>197</v>
      </c>
      <c r="F9733" s="6" t="s">
        <v>307</v>
      </c>
      <c r="G9733" s="6" t="s">
        <v>349</v>
      </c>
      <c r="H9733" s="6" t="s">
        <v>358</v>
      </c>
      <c r="I9733" s="6" t="s">
        <v>364</v>
      </c>
      <c r="J9733" s="6" t="s">
        <v>5</v>
      </c>
      <c r="K9733" s="7">
        <v>0</v>
      </c>
      <c r="L9733" s="34">
        <f>IFERROR(VLOOKUP(SiscoTable[[#This Row],[Código]],Hoja2!A:B,2,0)*SiscoTable[[#This Row],[Provta(Uns)]],0)</f>
        <v>0</v>
      </c>
      <c r="M9733" s="7">
        <v>0</v>
      </c>
      <c r="N9733" s="7">
        <v>1</v>
      </c>
      <c r="O9733" s="34">
        <f>IFERROR(VLOOKUP(SiscoTable[[#This Row],[Código]],Hoja2!A:B,2,0)*SiscoTable[[#This Row],[Stock_actual]],0)</f>
        <v>51</v>
      </c>
      <c r="P9733" s="6" t="s">
        <v>134</v>
      </c>
      <c r="Q9733" s="7">
        <v>0</v>
      </c>
      <c r="R9733" s="7">
        <v>0</v>
      </c>
      <c r="S9733" s="7" t="s">
        <v>11924</v>
      </c>
      <c r="BI9733"/>
      <c r="BJ9733"/>
    </row>
    <row r="9734" spans="2:62" x14ac:dyDescent="0.4">
      <c r="B9734" s="1">
        <v>2011373</v>
      </c>
      <c r="C9734" s="6" t="s">
        <v>8</v>
      </c>
      <c r="D9734" s="6" t="s">
        <v>8</v>
      </c>
      <c r="E9734" s="6" t="s">
        <v>469</v>
      </c>
      <c r="F9734" s="6" t="s">
        <v>1050</v>
      </c>
      <c r="G9734" s="6" t="s">
        <v>1128</v>
      </c>
      <c r="H9734" s="6" t="s">
        <v>1208</v>
      </c>
      <c r="I9734" s="6" t="s">
        <v>1207</v>
      </c>
      <c r="J9734" s="6" t="s">
        <v>200</v>
      </c>
      <c r="K9734" s="7">
        <v>0</v>
      </c>
      <c r="L9734" s="7">
        <f>IFERROR(VLOOKUP(SiscoTable[[#This Row],[Código]],Hoja2!A:B,2,0)*SiscoTable[[#This Row],[Provta(Uns)]],0)</f>
        <v>0</v>
      </c>
      <c r="M9734" s="7">
        <v>0</v>
      </c>
      <c r="N9734" s="7">
        <v>0</v>
      </c>
      <c r="O9734" s="7">
        <f>IFERROR(VLOOKUP(SiscoTable[[#This Row],[Código]],Hoja2!A:B,2,0)*SiscoTable[[#This Row],[Stock_actual]],0)</f>
        <v>0</v>
      </c>
      <c r="P9734" s="6" t="s">
        <v>7</v>
      </c>
      <c r="Q9734" s="7">
        <v>0</v>
      </c>
      <c r="R9734" s="7">
        <v>0</v>
      </c>
      <c r="S9734" s="7" t="s">
        <v>11927</v>
      </c>
      <c r="BI9734"/>
      <c r="BJ9734"/>
    </row>
    <row r="9735" spans="2:62" x14ac:dyDescent="0.4">
      <c r="B9735" s="1">
        <v>2011402</v>
      </c>
      <c r="C9735" s="6" t="s">
        <v>25</v>
      </c>
      <c r="D9735" s="6" t="s">
        <v>25</v>
      </c>
      <c r="E9735" s="6" t="s">
        <v>469</v>
      </c>
      <c r="F9735" s="6" t="s">
        <v>668</v>
      </c>
      <c r="G9735" s="6" t="s">
        <v>742</v>
      </c>
      <c r="H9735" s="6" t="s">
        <v>675</v>
      </c>
      <c r="I9735" s="6" t="s">
        <v>756</v>
      </c>
      <c r="J9735" s="6" t="s">
        <v>200</v>
      </c>
      <c r="K9735" s="7">
        <v>35.49</v>
      </c>
      <c r="L9735" s="34">
        <f>IFERROR(VLOOKUP(SiscoTable[[#This Row],[Código]],Hoja2!A:B,2,0)*SiscoTable[[#This Row],[Provta(Uns)]],0)</f>
        <v>990.17100000000005</v>
      </c>
      <c r="M9735" s="7">
        <v>0</v>
      </c>
      <c r="N9735" s="7">
        <v>199.874</v>
      </c>
      <c r="O9735" s="34">
        <f>IFERROR(VLOOKUP(SiscoTable[[#This Row],[Código]],Hoja2!A:B,2,0)*SiscoTable[[#This Row],[Stock_actual]],0)</f>
        <v>5576.4845999999998</v>
      </c>
      <c r="P9735" s="6" t="s">
        <v>757</v>
      </c>
      <c r="Q9735" s="7">
        <v>39</v>
      </c>
      <c r="R9735" s="7">
        <v>0</v>
      </c>
      <c r="S9735" s="7" t="s">
        <v>11924</v>
      </c>
      <c r="BI9735"/>
      <c r="BJ9735"/>
    </row>
    <row r="9736" spans="2:62" x14ac:dyDescent="0.4">
      <c r="B9736" s="1">
        <v>2011403</v>
      </c>
      <c r="C9736" s="6" t="s">
        <v>25</v>
      </c>
      <c r="D9736" s="6" t="s">
        <v>25</v>
      </c>
      <c r="E9736" s="6" t="s">
        <v>469</v>
      </c>
      <c r="F9736" s="6" t="s">
        <v>668</v>
      </c>
      <c r="G9736" s="6" t="s">
        <v>742</v>
      </c>
      <c r="H9736" s="6" t="s">
        <v>759</v>
      </c>
      <c r="I9736" s="6" t="s">
        <v>758</v>
      </c>
      <c r="J9736" s="6" t="s">
        <v>200</v>
      </c>
      <c r="K9736" s="7">
        <v>7.7</v>
      </c>
      <c r="L9736" s="34">
        <f>IFERROR(VLOOKUP(SiscoTable[[#This Row],[Código]],Hoja2!A:B,2,0)*SiscoTable[[#This Row],[Provta(Uns)]],0)</f>
        <v>192.5</v>
      </c>
      <c r="M9736" s="7">
        <v>0</v>
      </c>
      <c r="N9736" s="7">
        <v>7.8040000000000003</v>
      </c>
      <c r="O9736" s="34">
        <f>IFERROR(VLOOKUP(SiscoTable[[#This Row],[Código]],Hoja2!A:B,2,0)*SiscoTable[[#This Row],[Stock_actual]],0)</f>
        <v>195.1</v>
      </c>
      <c r="P9736" s="6" t="s">
        <v>110</v>
      </c>
      <c r="Q9736" s="7">
        <v>9</v>
      </c>
      <c r="R9736" s="7">
        <v>15.596000000000002</v>
      </c>
      <c r="S9736" s="7" t="s">
        <v>11924</v>
      </c>
      <c r="BI9736"/>
      <c r="BJ9736"/>
    </row>
    <row r="9737" spans="2:62" x14ac:dyDescent="0.4">
      <c r="B9737" s="1">
        <v>2011404</v>
      </c>
      <c r="C9737" s="6" t="s">
        <v>25</v>
      </c>
      <c r="D9737" s="6" t="s">
        <v>25</v>
      </c>
      <c r="E9737" s="6" t="s">
        <v>469</v>
      </c>
      <c r="F9737" s="6" t="s">
        <v>668</v>
      </c>
      <c r="G9737" s="6" t="s">
        <v>742</v>
      </c>
      <c r="H9737" s="6" t="s">
        <v>759</v>
      </c>
      <c r="I9737" s="6" t="s">
        <v>760</v>
      </c>
      <c r="J9737" s="6" t="s">
        <v>200</v>
      </c>
      <c r="K9737" s="7">
        <v>9.6999999999999993</v>
      </c>
      <c r="L9737" s="34">
        <f>IFERROR(VLOOKUP(SiscoTable[[#This Row],[Código]],Hoja2!A:B,2,0)*SiscoTable[[#This Row],[Provta(Uns)]],0)</f>
        <v>270.62999999999994</v>
      </c>
      <c r="M9737" s="7">
        <v>0</v>
      </c>
      <c r="N9737" s="7">
        <v>6.4740000000000002</v>
      </c>
      <c r="O9737" s="34">
        <f>IFERROR(VLOOKUP(SiscoTable[[#This Row],[Código]],Hoja2!A:B,2,0)*SiscoTable[[#This Row],[Stock_actual]],0)</f>
        <v>180.62459999999999</v>
      </c>
      <c r="P9737" s="6" t="s">
        <v>218</v>
      </c>
      <c r="Q9737" s="7">
        <v>11</v>
      </c>
      <c r="R9737" s="7">
        <v>19.126000000000001</v>
      </c>
      <c r="S9737" s="7" t="s">
        <v>11924</v>
      </c>
      <c r="BI9737"/>
      <c r="BJ9737"/>
    </row>
    <row r="9738" spans="2:62" x14ac:dyDescent="0.4">
      <c r="B9738" s="1">
        <v>2011405</v>
      </c>
      <c r="C9738" s="6" t="s">
        <v>25</v>
      </c>
      <c r="D9738" s="6" t="s">
        <v>25</v>
      </c>
      <c r="E9738" s="6" t="s">
        <v>469</v>
      </c>
      <c r="F9738" s="6" t="s">
        <v>668</v>
      </c>
      <c r="G9738" s="6" t="s">
        <v>794</v>
      </c>
      <c r="H9738" s="6" t="s">
        <v>759</v>
      </c>
      <c r="I9738" s="6" t="s">
        <v>801</v>
      </c>
      <c r="J9738" s="6" t="s">
        <v>200</v>
      </c>
      <c r="K9738" s="7">
        <v>11.11</v>
      </c>
      <c r="L9738" s="34">
        <f>IFERROR(VLOOKUP(SiscoTable[[#This Row],[Código]],Hoja2!A:B,2,0)*SiscoTable[[#This Row],[Provta(Uns)]],0)</f>
        <v>205.535</v>
      </c>
      <c r="M9738" s="7">
        <v>0</v>
      </c>
      <c r="N9738" s="7">
        <v>0</v>
      </c>
      <c r="O9738" s="34">
        <f>IFERROR(VLOOKUP(SiscoTable[[#This Row],[Código]],Hoja2!A:B,2,0)*SiscoTable[[#This Row],[Stock_actual]],0)</f>
        <v>0</v>
      </c>
      <c r="P9738" s="6" t="s">
        <v>7</v>
      </c>
      <c r="Q9738" s="7">
        <v>12</v>
      </c>
      <c r="R9738" s="7">
        <v>22.2</v>
      </c>
      <c r="S9738" s="7" t="s">
        <v>11924</v>
      </c>
      <c r="BI9738"/>
      <c r="BJ9738"/>
    </row>
    <row r="9739" spans="2:62" x14ac:dyDescent="0.4">
      <c r="B9739" s="1">
        <v>2011406</v>
      </c>
      <c r="C9739" s="6" t="s">
        <v>8</v>
      </c>
      <c r="D9739" s="6" t="s">
        <v>8</v>
      </c>
      <c r="E9739" s="6" t="s">
        <v>469</v>
      </c>
      <c r="F9739" s="6" t="s">
        <v>668</v>
      </c>
      <c r="G9739" s="6" t="s">
        <v>794</v>
      </c>
      <c r="H9739" s="6" t="s">
        <v>675</v>
      </c>
      <c r="I9739" s="6" t="s">
        <v>838</v>
      </c>
      <c r="J9739" s="6" t="s">
        <v>200</v>
      </c>
      <c r="K9739" s="7">
        <v>0.19</v>
      </c>
      <c r="L9739" s="34">
        <f>IFERROR(VLOOKUP(SiscoTable[[#This Row],[Código]],Hoja2!A:B,2,0)*SiscoTable[[#This Row],[Provta(Uns)]],0)</f>
        <v>8.3409999999999993</v>
      </c>
      <c r="M9739" s="7">
        <v>0</v>
      </c>
      <c r="N9739" s="7">
        <v>0</v>
      </c>
      <c r="O9739" s="34">
        <f>IFERROR(VLOOKUP(SiscoTable[[#This Row],[Código]],Hoja2!A:B,2,0)*SiscoTable[[#This Row],[Stock_actual]],0)</f>
        <v>0</v>
      </c>
      <c r="P9739" s="6" t="s">
        <v>7</v>
      </c>
      <c r="Q9739" s="7">
        <v>0</v>
      </c>
      <c r="R9739" s="7">
        <v>0</v>
      </c>
      <c r="S9739" s="7" t="s">
        <v>11924</v>
      </c>
      <c r="BI9739"/>
      <c r="BJ9739"/>
    </row>
    <row r="9740" spans="2:62" x14ac:dyDescent="0.4">
      <c r="B9740" s="1">
        <v>2011407</v>
      </c>
      <c r="C9740" s="6" t="s">
        <v>8</v>
      </c>
      <c r="D9740" s="6" t="s">
        <v>8</v>
      </c>
      <c r="E9740" s="6" t="s">
        <v>469</v>
      </c>
      <c r="F9740" s="6" t="s">
        <v>668</v>
      </c>
      <c r="G9740" s="6" t="s">
        <v>865</v>
      </c>
      <c r="H9740" s="6" t="s">
        <v>759</v>
      </c>
      <c r="I9740" s="6" t="s">
        <v>926</v>
      </c>
      <c r="J9740" s="6" t="s">
        <v>5</v>
      </c>
      <c r="K9740" s="7">
        <v>1.05</v>
      </c>
      <c r="L9740" s="34">
        <f>IFERROR(VLOOKUP(SiscoTable[[#This Row],[Código]],Hoja2!A:B,2,0)*SiscoTable[[#This Row],[Provta(Uns)]],0)</f>
        <v>9.66</v>
      </c>
      <c r="M9740" s="7">
        <v>0</v>
      </c>
      <c r="N9740" s="7">
        <v>0.246</v>
      </c>
      <c r="O9740" s="34">
        <f>IFERROR(VLOOKUP(SiscoTable[[#This Row],[Código]],Hoja2!A:B,2,0)*SiscoTable[[#This Row],[Stock_actual]],0)</f>
        <v>2.2631999999999999</v>
      </c>
      <c r="P9740" s="6" t="s">
        <v>29</v>
      </c>
      <c r="Q9740" s="7">
        <v>1</v>
      </c>
      <c r="R9740" s="7">
        <v>2.3940000000000001</v>
      </c>
      <c r="S9740" s="7" t="s">
        <v>11924</v>
      </c>
      <c r="BI9740"/>
      <c r="BJ9740"/>
    </row>
    <row r="9741" spans="2:62" x14ac:dyDescent="0.4">
      <c r="B9741" s="1">
        <v>2011408</v>
      </c>
      <c r="C9741" s="6" t="s">
        <v>25</v>
      </c>
      <c r="D9741" s="6" t="s">
        <v>25</v>
      </c>
      <c r="E9741" s="6" t="s">
        <v>469</v>
      </c>
      <c r="F9741" s="6" t="s">
        <v>668</v>
      </c>
      <c r="G9741" s="6" t="s">
        <v>794</v>
      </c>
      <c r="H9741" s="6" t="s">
        <v>759</v>
      </c>
      <c r="I9741" s="6" t="s">
        <v>802</v>
      </c>
      <c r="J9741" s="6" t="s">
        <v>200</v>
      </c>
      <c r="K9741" s="7">
        <v>19.79</v>
      </c>
      <c r="L9741" s="34">
        <f>IFERROR(VLOOKUP(SiscoTable[[#This Row],[Código]],Hoja2!A:B,2,0)*SiscoTable[[#This Row],[Provta(Uns)]],0)</f>
        <v>385.90499999999997</v>
      </c>
      <c r="M9741" s="7">
        <v>0</v>
      </c>
      <c r="N9741" s="7">
        <v>8.532</v>
      </c>
      <c r="O9741" s="34">
        <f>IFERROR(VLOOKUP(SiscoTable[[#This Row],[Código]],Hoja2!A:B,2,0)*SiscoTable[[#This Row],[Stock_actual]],0)</f>
        <v>166.374</v>
      </c>
      <c r="P9741" s="6" t="s">
        <v>237</v>
      </c>
      <c r="Q9741" s="7">
        <v>22</v>
      </c>
      <c r="R9741" s="7">
        <v>39.647999999999996</v>
      </c>
      <c r="S9741" s="7" t="s">
        <v>11924</v>
      </c>
      <c r="BI9741"/>
      <c r="BJ9741"/>
    </row>
    <row r="9742" spans="2:62" x14ac:dyDescent="0.4">
      <c r="B9742" s="1">
        <v>2011410</v>
      </c>
      <c r="C9742" s="6" t="s">
        <v>25</v>
      </c>
      <c r="D9742" s="6" t="s">
        <v>25</v>
      </c>
      <c r="E9742" s="6" t="s">
        <v>469</v>
      </c>
      <c r="F9742" s="6" t="s">
        <v>668</v>
      </c>
      <c r="G9742" s="6" t="s">
        <v>794</v>
      </c>
      <c r="H9742" s="6" t="s">
        <v>804</v>
      </c>
      <c r="I9742" s="6" t="s">
        <v>803</v>
      </c>
      <c r="J9742" s="6" t="s">
        <v>200</v>
      </c>
      <c r="K9742" s="7">
        <v>17.760000000000002</v>
      </c>
      <c r="L9742" s="34">
        <f>IFERROR(VLOOKUP(SiscoTable[[#This Row],[Código]],Hoja2!A:B,2,0)*SiscoTable[[#This Row],[Provta(Uns)]],0)</f>
        <v>406.70400000000001</v>
      </c>
      <c r="M9742" s="7">
        <v>0</v>
      </c>
      <c r="N9742" s="7">
        <v>30.437999999999999</v>
      </c>
      <c r="O9742" s="34">
        <f>IFERROR(VLOOKUP(SiscoTable[[#This Row],[Código]],Hoja2!A:B,2,0)*SiscoTable[[#This Row],[Stock_actual]],0)</f>
        <v>697.03019999999992</v>
      </c>
      <c r="P9742" s="6" t="s">
        <v>788</v>
      </c>
      <c r="Q9742" s="7">
        <v>19</v>
      </c>
      <c r="R9742" s="7">
        <v>0</v>
      </c>
      <c r="S9742" s="7" t="s">
        <v>11924</v>
      </c>
      <c r="BI9742"/>
      <c r="BJ9742"/>
    </row>
    <row r="9743" spans="2:62" x14ac:dyDescent="0.4">
      <c r="B9743" s="1">
        <v>2011473</v>
      </c>
      <c r="C9743" s="6" t="s">
        <v>25</v>
      </c>
      <c r="D9743" s="6" t="s">
        <v>25</v>
      </c>
      <c r="E9743" s="6" t="s">
        <v>197</v>
      </c>
      <c r="F9743" s="6" t="s">
        <v>399</v>
      </c>
      <c r="G9743" s="6" t="s">
        <v>399</v>
      </c>
      <c r="H9743" s="6" t="s">
        <v>4</v>
      </c>
      <c r="I9743" s="6" t="s">
        <v>408</v>
      </c>
      <c r="J9743" s="6" t="s">
        <v>200</v>
      </c>
      <c r="K9743" s="7">
        <v>329.23</v>
      </c>
      <c r="L9743" s="7">
        <f>IFERROR(VLOOKUP(SiscoTable[[#This Row],[Código]],Hoja2!A:B,2,0)*SiscoTable[[#This Row],[Provta(Uns)]],0)</f>
        <v>9218.44</v>
      </c>
      <c r="M9743" s="7">
        <v>0</v>
      </c>
      <c r="N9743" s="7">
        <v>-71.984999999999999</v>
      </c>
      <c r="O9743" s="7">
        <f>IFERROR(VLOOKUP(SiscoTable[[#This Row],[Código]],Hoja2!A:B,2,0)*SiscoTable[[#This Row],[Stock_actual]],0)</f>
        <v>-2015.58</v>
      </c>
      <c r="P9743" s="6" t="s">
        <v>7</v>
      </c>
      <c r="Q9743" s="7">
        <v>362</v>
      </c>
      <c r="R9743" s="7">
        <v>658.2</v>
      </c>
      <c r="S9743" s="7" t="s">
        <v>11923</v>
      </c>
      <c r="BI9743"/>
      <c r="BJ9743"/>
    </row>
    <row r="9744" spans="2:62" x14ac:dyDescent="0.4">
      <c r="B9744" s="1">
        <v>2011512</v>
      </c>
      <c r="C9744" s="6" t="s">
        <v>25</v>
      </c>
      <c r="D9744" s="6" t="s">
        <v>25</v>
      </c>
      <c r="E9744" s="6" t="s">
        <v>1537</v>
      </c>
      <c r="F9744" s="6" t="s">
        <v>1537</v>
      </c>
      <c r="G9744" s="6" t="s">
        <v>1625</v>
      </c>
      <c r="H9744" s="6" t="s">
        <v>4</v>
      </c>
      <c r="I9744" s="6" t="s">
        <v>1626</v>
      </c>
      <c r="J9744" s="6" t="s">
        <v>200</v>
      </c>
      <c r="K9744" s="7">
        <v>410.33</v>
      </c>
      <c r="L9744" s="34">
        <f>IFERROR(VLOOKUP(SiscoTable[[#This Row],[Código]],Hoja2!A:B,2,0)*SiscoTable[[#This Row],[Provta(Uns)]],0)</f>
        <v>4882.9269999999997</v>
      </c>
      <c r="M9744" s="7">
        <v>0</v>
      </c>
      <c r="N9744" s="7">
        <v>76.231000000000009</v>
      </c>
      <c r="O9744" s="34">
        <f>IFERROR(VLOOKUP(SiscoTable[[#This Row],[Código]],Hoja2!A:B,2,0)*SiscoTable[[#This Row],[Stock_actual]],0)</f>
        <v>907.14890000000014</v>
      </c>
      <c r="P9744" s="6" t="s">
        <v>27</v>
      </c>
      <c r="Q9744" s="7">
        <v>451</v>
      </c>
      <c r="R9744" s="7">
        <v>826.649</v>
      </c>
      <c r="S9744" s="7" t="s">
        <v>11924</v>
      </c>
      <c r="BI9744"/>
      <c r="BJ9744"/>
    </row>
    <row r="9745" spans="2:62" x14ac:dyDescent="0.4">
      <c r="B9745" s="1">
        <v>2011513</v>
      </c>
      <c r="C9745" s="6" t="s">
        <v>25</v>
      </c>
      <c r="D9745" s="6" t="s">
        <v>25</v>
      </c>
      <c r="E9745" s="6" t="s">
        <v>1537</v>
      </c>
      <c r="F9745" s="6" t="s">
        <v>1537</v>
      </c>
      <c r="G9745" s="6" t="s">
        <v>1625</v>
      </c>
      <c r="H9745" s="6" t="s">
        <v>4</v>
      </c>
      <c r="I9745" s="6" t="s">
        <v>1627</v>
      </c>
      <c r="J9745" s="6" t="s">
        <v>200</v>
      </c>
      <c r="K9745" s="7">
        <v>233.57</v>
      </c>
      <c r="L9745" s="34">
        <f>IFERROR(VLOOKUP(SiscoTable[[#This Row],[Código]],Hoja2!A:B,2,0)*SiscoTable[[#This Row],[Provta(Uns)]],0)</f>
        <v>1378.0630000000001</v>
      </c>
      <c r="M9745" s="7">
        <v>0</v>
      </c>
      <c r="N9745" s="7">
        <v>71.445999999999998</v>
      </c>
      <c r="O9745" s="34">
        <f>IFERROR(VLOOKUP(SiscoTable[[#This Row],[Código]],Hoja2!A:B,2,0)*SiscoTable[[#This Row],[Stock_actual]],0)</f>
        <v>421.53140000000002</v>
      </c>
      <c r="P9745" s="6" t="s">
        <v>117</v>
      </c>
      <c r="Q9745" s="7">
        <v>257</v>
      </c>
      <c r="R9745" s="7">
        <v>466.06399999999996</v>
      </c>
      <c r="S9745" s="7" t="s">
        <v>11924</v>
      </c>
      <c r="BI9745"/>
      <c r="BJ9745"/>
    </row>
    <row r="9746" spans="2:62" x14ac:dyDescent="0.4">
      <c r="B9746" s="1">
        <v>2011514</v>
      </c>
      <c r="C9746" s="6" t="s">
        <v>25</v>
      </c>
      <c r="D9746" s="6" t="s">
        <v>25</v>
      </c>
      <c r="E9746" s="6" t="s">
        <v>1537</v>
      </c>
      <c r="F9746" s="6" t="s">
        <v>1537</v>
      </c>
      <c r="G9746" s="6" t="s">
        <v>1625</v>
      </c>
      <c r="H9746" s="6" t="s">
        <v>4</v>
      </c>
      <c r="I9746" s="6" t="s">
        <v>1628</v>
      </c>
      <c r="J9746" s="6" t="s">
        <v>200</v>
      </c>
      <c r="K9746" s="7">
        <v>88.83</v>
      </c>
      <c r="L9746" s="34">
        <f>IFERROR(VLOOKUP(SiscoTable[[#This Row],[Código]],Hoja2!A:B,2,0)*SiscoTable[[#This Row],[Provta(Uns)]],0)</f>
        <v>1145.9069999999999</v>
      </c>
      <c r="M9746" s="7">
        <v>0</v>
      </c>
      <c r="N9746" s="7">
        <v>23.402999999999999</v>
      </c>
      <c r="O9746" s="34">
        <f>IFERROR(VLOOKUP(SiscoTable[[#This Row],[Código]],Hoja2!A:B,2,0)*SiscoTable[[#This Row],[Stock_actual]],0)</f>
        <v>301.89870000000002</v>
      </c>
      <c r="P9746" s="6" t="s">
        <v>76</v>
      </c>
      <c r="Q9746" s="7">
        <v>98</v>
      </c>
      <c r="R9746" s="7">
        <v>177.87700000000001</v>
      </c>
      <c r="S9746" s="7" t="s">
        <v>11924</v>
      </c>
      <c r="BI9746"/>
      <c r="BJ9746"/>
    </row>
    <row r="9747" spans="2:62" x14ac:dyDescent="0.4">
      <c r="B9747" s="1">
        <v>2011515</v>
      </c>
      <c r="C9747" s="6" t="s">
        <v>25</v>
      </c>
      <c r="D9747" s="6" t="s">
        <v>25</v>
      </c>
      <c r="E9747" s="6" t="s">
        <v>1537</v>
      </c>
      <c r="F9747" s="6" t="s">
        <v>1537</v>
      </c>
      <c r="G9747" s="6" t="s">
        <v>1625</v>
      </c>
      <c r="H9747" s="6" t="s">
        <v>4</v>
      </c>
      <c r="I9747" s="6" t="s">
        <v>1629</v>
      </c>
      <c r="J9747" s="6" t="s">
        <v>200</v>
      </c>
      <c r="K9747" s="7">
        <v>55.84</v>
      </c>
      <c r="L9747" s="34">
        <f>IFERROR(VLOOKUP(SiscoTable[[#This Row],[Código]],Hoja2!A:B,2,0)*SiscoTable[[#This Row],[Provta(Uns)]],0)</f>
        <v>552.81600000000003</v>
      </c>
      <c r="M9747" s="7">
        <v>0</v>
      </c>
      <c r="N9747" s="7">
        <v>74.417000000000002</v>
      </c>
      <c r="O9747" s="34">
        <f>IFERROR(VLOOKUP(SiscoTable[[#This Row],[Código]],Hoja2!A:B,2,0)*SiscoTable[[#This Row],[Stock_actual]],0)</f>
        <v>736.72829999999999</v>
      </c>
      <c r="P9747" s="6" t="s">
        <v>300</v>
      </c>
      <c r="Q9747" s="7">
        <v>61</v>
      </c>
      <c r="R9747" s="7">
        <v>0</v>
      </c>
      <c r="S9747" s="7" t="s">
        <v>11924</v>
      </c>
      <c r="BI9747"/>
      <c r="BJ9747"/>
    </row>
    <row r="9748" spans="2:62" x14ac:dyDescent="0.4">
      <c r="B9748" s="1">
        <v>2011516</v>
      </c>
      <c r="C9748" s="6" t="s">
        <v>25</v>
      </c>
      <c r="D9748" s="6" t="s">
        <v>25</v>
      </c>
      <c r="E9748" s="6" t="s">
        <v>1537</v>
      </c>
      <c r="F9748" s="6" t="s">
        <v>1537</v>
      </c>
      <c r="G9748" s="6" t="s">
        <v>1625</v>
      </c>
      <c r="H9748" s="6" t="s">
        <v>4</v>
      </c>
      <c r="I9748" s="6" t="s">
        <v>1630</v>
      </c>
      <c r="J9748" s="6" t="s">
        <v>200</v>
      </c>
      <c r="K9748" s="7">
        <v>48.18</v>
      </c>
      <c r="L9748" s="34">
        <f>IFERROR(VLOOKUP(SiscoTable[[#This Row],[Código]],Hoja2!A:B,2,0)*SiscoTable[[#This Row],[Provta(Uns)]],0)</f>
        <v>554.07000000000005</v>
      </c>
      <c r="M9748" s="7">
        <v>0</v>
      </c>
      <c r="N9748" s="7">
        <v>35.576999999999998</v>
      </c>
      <c r="O9748" s="34">
        <f>IFERROR(VLOOKUP(SiscoTable[[#This Row],[Código]],Hoja2!A:B,2,0)*SiscoTable[[#This Row],[Stock_actual]],0)</f>
        <v>409.13549999999998</v>
      </c>
      <c r="P9748" s="6" t="s">
        <v>144</v>
      </c>
      <c r="Q9748" s="7">
        <v>53</v>
      </c>
      <c r="R9748" s="7">
        <v>96.443000000000012</v>
      </c>
      <c r="S9748" s="7" t="s">
        <v>11924</v>
      </c>
      <c r="BI9748"/>
      <c r="BJ9748"/>
    </row>
    <row r="9749" spans="2:62" x14ac:dyDescent="0.4">
      <c r="B9749" s="1">
        <v>2011517</v>
      </c>
      <c r="C9749" s="6" t="s">
        <v>25</v>
      </c>
      <c r="D9749" s="6" t="s">
        <v>25</v>
      </c>
      <c r="E9749" s="6" t="s">
        <v>1537</v>
      </c>
      <c r="F9749" s="6" t="s">
        <v>1537</v>
      </c>
      <c r="G9749" s="6" t="s">
        <v>1625</v>
      </c>
      <c r="H9749" s="6" t="s">
        <v>4</v>
      </c>
      <c r="I9749" s="6" t="s">
        <v>1631</v>
      </c>
      <c r="J9749" s="6" t="s">
        <v>200</v>
      </c>
      <c r="K9749" s="7">
        <v>579.91999999999996</v>
      </c>
      <c r="L9749" s="34">
        <f>IFERROR(VLOOKUP(SiscoTable[[#This Row],[Código]],Hoja2!A:B,2,0)*SiscoTable[[#This Row],[Provta(Uns)]],0)</f>
        <v>7248.9999999999991</v>
      </c>
      <c r="M9749" s="7">
        <v>0</v>
      </c>
      <c r="N9749" s="7">
        <v>71.183999999999997</v>
      </c>
      <c r="O9749" s="34">
        <f>IFERROR(VLOOKUP(SiscoTable[[#This Row],[Código]],Hoja2!A:B,2,0)*SiscoTable[[#This Row],[Stock_actual]],0)</f>
        <v>889.8</v>
      </c>
      <c r="P9749" s="6" t="s">
        <v>107</v>
      </c>
      <c r="Q9749" s="7">
        <v>638</v>
      </c>
      <c r="R9749" s="7">
        <v>1165.9359999999999</v>
      </c>
      <c r="S9749" s="7" t="s">
        <v>11924</v>
      </c>
      <c r="BI9749"/>
      <c r="BJ9749"/>
    </row>
    <row r="9750" spans="2:62" x14ac:dyDescent="0.4">
      <c r="B9750" s="1">
        <v>2011518</v>
      </c>
      <c r="C9750" s="6" t="s">
        <v>25</v>
      </c>
      <c r="D9750" s="6" t="s">
        <v>25</v>
      </c>
      <c r="E9750" s="6" t="s">
        <v>1537</v>
      </c>
      <c r="F9750" s="6" t="s">
        <v>1537</v>
      </c>
      <c r="G9750" s="6" t="s">
        <v>1538</v>
      </c>
      <c r="H9750" s="6" t="s">
        <v>4</v>
      </c>
      <c r="I9750" s="6" t="s">
        <v>1563</v>
      </c>
      <c r="J9750" s="6" t="s">
        <v>200</v>
      </c>
      <c r="K9750" s="7">
        <v>279.25</v>
      </c>
      <c r="L9750" s="34">
        <f>IFERROR(VLOOKUP(SiscoTable[[#This Row],[Código]],Hoja2!A:B,2,0)*SiscoTable[[#This Row],[Provta(Uns)]],0)</f>
        <v>1926.825</v>
      </c>
      <c r="M9750" s="7">
        <v>0</v>
      </c>
      <c r="N9750" s="7">
        <v>66.676000000000002</v>
      </c>
      <c r="O9750" s="34">
        <f>IFERROR(VLOOKUP(SiscoTable[[#This Row],[Código]],Hoja2!A:B,2,0)*SiscoTable[[#This Row],[Stock_actual]],0)</f>
        <v>460.06440000000003</v>
      </c>
      <c r="P9750" s="6" t="s">
        <v>29</v>
      </c>
      <c r="Q9750" s="7">
        <v>307</v>
      </c>
      <c r="R9750" s="7">
        <v>557.09399999999994</v>
      </c>
      <c r="S9750" s="7" t="s">
        <v>11924</v>
      </c>
      <c r="BI9750"/>
      <c r="BJ9750"/>
    </row>
    <row r="9751" spans="2:62" x14ac:dyDescent="0.4">
      <c r="B9751" s="1">
        <v>2011520</v>
      </c>
      <c r="C9751" s="6" t="s">
        <v>30</v>
      </c>
      <c r="D9751" s="6" t="s">
        <v>30</v>
      </c>
      <c r="E9751" s="6" t="s">
        <v>1537</v>
      </c>
      <c r="F9751" s="6" t="s">
        <v>1537</v>
      </c>
      <c r="G9751" s="6" t="s">
        <v>1538</v>
      </c>
      <c r="H9751" s="6" t="s">
        <v>4</v>
      </c>
      <c r="I9751" s="6" t="s">
        <v>1582</v>
      </c>
      <c r="J9751" s="6" t="s">
        <v>200</v>
      </c>
      <c r="K9751" s="7">
        <v>27.5</v>
      </c>
      <c r="L9751" s="34">
        <f>IFERROR(VLOOKUP(SiscoTable[[#This Row],[Código]],Hoja2!A:B,2,0)*SiscoTable[[#This Row],[Provta(Uns)]],0)</f>
        <v>244.75</v>
      </c>
      <c r="M9751" s="7">
        <v>0</v>
      </c>
      <c r="N9751" s="7">
        <v>-0.51500000000000001</v>
      </c>
      <c r="O9751" s="34">
        <f>IFERROR(VLOOKUP(SiscoTable[[#This Row],[Código]],Hoja2!A:B,2,0)*SiscoTable[[#This Row],[Stock_actual]],0)</f>
        <v>-4.5834999999999999</v>
      </c>
      <c r="P9751" s="6" t="s">
        <v>7</v>
      </c>
      <c r="Q9751" s="7">
        <v>30</v>
      </c>
      <c r="R9751" s="7">
        <v>55.2</v>
      </c>
      <c r="S9751" s="7" t="s">
        <v>11924</v>
      </c>
      <c r="BI9751"/>
      <c r="BJ9751"/>
    </row>
    <row r="9752" spans="2:62" x14ac:dyDescent="0.4">
      <c r="B9752" s="1">
        <v>2011521</v>
      </c>
      <c r="C9752" s="6" t="s">
        <v>25</v>
      </c>
      <c r="D9752" s="6" t="s">
        <v>25</v>
      </c>
      <c r="E9752" s="6" t="s">
        <v>1537</v>
      </c>
      <c r="F9752" s="6" t="s">
        <v>1537</v>
      </c>
      <c r="G9752" s="6" t="s">
        <v>1625</v>
      </c>
      <c r="H9752" s="6" t="s">
        <v>4</v>
      </c>
      <c r="I9752" s="6" t="s">
        <v>1632</v>
      </c>
      <c r="J9752" s="6" t="s">
        <v>200</v>
      </c>
      <c r="K9752" s="7">
        <v>60.46</v>
      </c>
      <c r="L9752" s="34">
        <f>IFERROR(VLOOKUP(SiscoTable[[#This Row],[Código]],Hoja2!A:B,2,0)*SiscoTable[[#This Row],[Provta(Uns)]],0)</f>
        <v>453.45</v>
      </c>
      <c r="M9752" s="7">
        <v>0</v>
      </c>
      <c r="N9752" s="7">
        <v>30.19</v>
      </c>
      <c r="O9752" s="34">
        <f>IFERROR(VLOOKUP(SiscoTable[[#This Row],[Código]],Hoja2!A:B,2,0)*SiscoTable[[#This Row],[Stock_actual]],0)</f>
        <v>226.42500000000001</v>
      </c>
      <c r="P9752" s="6" t="s">
        <v>112</v>
      </c>
      <c r="Q9752" s="7">
        <v>67</v>
      </c>
      <c r="R9752" s="7">
        <v>121.31</v>
      </c>
      <c r="S9752" s="7" t="s">
        <v>11924</v>
      </c>
      <c r="BI9752"/>
      <c r="BJ9752"/>
    </row>
    <row r="9753" spans="2:62" x14ac:dyDescent="0.4">
      <c r="B9753" s="1">
        <v>2011522</v>
      </c>
      <c r="C9753" s="6" t="s">
        <v>25</v>
      </c>
      <c r="D9753" s="6" t="s">
        <v>25</v>
      </c>
      <c r="E9753" s="6" t="s">
        <v>1537</v>
      </c>
      <c r="F9753" s="6" t="s">
        <v>1537</v>
      </c>
      <c r="G9753" s="6" t="s">
        <v>1625</v>
      </c>
      <c r="H9753" s="6" t="s">
        <v>4</v>
      </c>
      <c r="I9753" s="6" t="s">
        <v>1633</v>
      </c>
      <c r="J9753" s="6" t="s">
        <v>200</v>
      </c>
      <c r="K9753" s="7">
        <v>1686.55</v>
      </c>
      <c r="L9753" s="34">
        <f>IFERROR(VLOOKUP(SiscoTable[[#This Row],[Código]],Hoja2!A:B,2,0)*SiscoTable[[#This Row],[Provta(Uns)]],0)</f>
        <v>7589.4749999999995</v>
      </c>
      <c r="M9753" s="7">
        <v>0</v>
      </c>
      <c r="N9753" s="7">
        <v>287.73499999999996</v>
      </c>
      <c r="O9753" s="34">
        <f>IFERROR(VLOOKUP(SiscoTable[[#This Row],[Código]],Hoja2!A:B,2,0)*SiscoTable[[#This Row],[Stock_actual]],0)</f>
        <v>1294.8074999999999</v>
      </c>
      <c r="P9753" s="6" t="s">
        <v>214</v>
      </c>
      <c r="Q9753" s="7">
        <v>1855</v>
      </c>
      <c r="R9753" s="7">
        <v>3366.5649999999996</v>
      </c>
      <c r="S9753" s="7" t="s">
        <v>11924</v>
      </c>
      <c r="BI9753"/>
      <c r="BJ9753"/>
    </row>
    <row r="9754" spans="2:62" x14ac:dyDescent="0.4">
      <c r="B9754" s="1">
        <v>2011523</v>
      </c>
      <c r="C9754" s="6" t="s">
        <v>25</v>
      </c>
      <c r="D9754" s="6" t="s">
        <v>25</v>
      </c>
      <c r="E9754" s="6" t="s">
        <v>1537</v>
      </c>
      <c r="F9754" s="6" t="s">
        <v>1537</v>
      </c>
      <c r="G9754" s="6" t="s">
        <v>1625</v>
      </c>
      <c r="H9754" s="6" t="s">
        <v>4</v>
      </c>
      <c r="I9754" s="6" t="s">
        <v>1634</v>
      </c>
      <c r="J9754" s="6" t="s">
        <v>200</v>
      </c>
      <c r="K9754" s="7">
        <v>444.57</v>
      </c>
      <c r="L9754" s="34">
        <f>IFERROR(VLOOKUP(SiscoTable[[#This Row],[Código]],Hoja2!A:B,2,0)*SiscoTable[[#This Row],[Provta(Uns)]],0)</f>
        <v>4401.2430000000004</v>
      </c>
      <c r="M9754" s="7">
        <v>0</v>
      </c>
      <c r="N9754" s="7">
        <v>297.125</v>
      </c>
      <c r="O9754" s="34">
        <f>IFERROR(VLOOKUP(SiscoTable[[#This Row],[Código]],Hoja2!A:B,2,0)*SiscoTable[[#This Row],[Stock_actual]],0)</f>
        <v>2941.5374999999999</v>
      </c>
      <c r="P9754" s="6" t="s">
        <v>218</v>
      </c>
      <c r="Q9754" s="7">
        <v>489</v>
      </c>
      <c r="R9754" s="7">
        <v>888.47499999999991</v>
      </c>
      <c r="S9754" s="7" t="s">
        <v>11924</v>
      </c>
      <c r="BI9754"/>
      <c r="BJ9754"/>
    </row>
    <row r="9755" spans="2:62" x14ac:dyDescent="0.4">
      <c r="B9755" s="1">
        <v>2011524</v>
      </c>
      <c r="C9755" s="6" t="s">
        <v>25</v>
      </c>
      <c r="D9755" s="6" t="s">
        <v>25</v>
      </c>
      <c r="E9755" s="6" t="s">
        <v>1537</v>
      </c>
      <c r="F9755" s="6" t="s">
        <v>1537</v>
      </c>
      <c r="G9755" s="6" t="s">
        <v>1625</v>
      </c>
      <c r="H9755" s="6" t="s">
        <v>4</v>
      </c>
      <c r="I9755" s="6" t="s">
        <v>1635</v>
      </c>
      <c r="J9755" s="6" t="s">
        <v>200</v>
      </c>
      <c r="K9755" s="7">
        <v>720.91</v>
      </c>
      <c r="L9755" s="34">
        <f>IFERROR(VLOOKUP(SiscoTable[[#This Row],[Código]],Hoja2!A:B,2,0)*SiscoTable[[#This Row],[Provta(Uns)]],0)</f>
        <v>12976.38</v>
      </c>
      <c r="M9755" s="7">
        <v>0</v>
      </c>
      <c r="N9755" s="7">
        <v>207.85</v>
      </c>
      <c r="O9755" s="34">
        <f>IFERROR(VLOOKUP(SiscoTable[[#This Row],[Código]],Hoja2!A:B,2,0)*SiscoTable[[#This Row],[Stock_actual]],0)</f>
        <v>3741.2999999999997</v>
      </c>
      <c r="P9755" s="6" t="s">
        <v>117</v>
      </c>
      <c r="Q9755" s="7">
        <v>793</v>
      </c>
      <c r="R9755" s="7">
        <v>1450.2200000000003</v>
      </c>
      <c r="S9755" s="7" t="s">
        <v>11924</v>
      </c>
      <c r="BI9755"/>
      <c r="BJ9755"/>
    </row>
    <row r="9756" spans="2:62" x14ac:dyDescent="0.4">
      <c r="B9756" s="1">
        <v>2011525</v>
      </c>
      <c r="C9756" s="6" t="s">
        <v>25</v>
      </c>
      <c r="D9756" s="6" t="s">
        <v>25</v>
      </c>
      <c r="E9756" s="6" t="s">
        <v>1537</v>
      </c>
      <c r="F9756" s="6" t="s">
        <v>1537</v>
      </c>
      <c r="G9756" s="6" t="s">
        <v>1625</v>
      </c>
      <c r="H9756" s="6" t="s">
        <v>4</v>
      </c>
      <c r="I9756" s="6" t="s">
        <v>1636</v>
      </c>
      <c r="J9756" s="6" t="s">
        <v>200</v>
      </c>
      <c r="K9756" s="7">
        <v>152.66</v>
      </c>
      <c r="L9756" s="34">
        <f>IFERROR(VLOOKUP(SiscoTable[[#This Row],[Código]],Hoja2!A:B,2,0)*SiscoTable[[#This Row],[Provta(Uns)]],0)</f>
        <v>1206.0140000000001</v>
      </c>
      <c r="M9756" s="7">
        <v>0</v>
      </c>
      <c r="N9756" s="7">
        <v>47.682000000000002</v>
      </c>
      <c r="O9756" s="34">
        <f>IFERROR(VLOOKUP(SiscoTable[[#This Row],[Código]],Hoja2!A:B,2,0)*SiscoTable[[#This Row],[Stock_actual]],0)</f>
        <v>376.68780000000004</v>
      </c>
      <c r="P9756" s="6" t="s">
        <v>117</v>
      </c>
      <c r="Q9756" s="7">
        <v>168</v>
      </c>
      <c r="R9756" s="7">
        <v>303.52799999999996</v>
      </c>
      <c r="S9756" s="7" t="s">
        <v>11924</v>
      </c>
      <c r="BI9756"/>
      <c r="BJ9756"/>
    </row>
    <row r="9757" spans="2:62" x14ac:dyDescent="0.4">
      <c r="B9757" s="1">
        <v>2011526</v>
      </c>
      <c r="C9757" s="6" t="s">
        <v>25</v>
      </c>
      <c r="D9757" s="6" t="s">
        <v>25</v>
      </c>
      <c r="E9757" s="6" t="s">
        <v>1537</v>
      </c>
      <c r="F9757" s="6" t="s">
        <v>1537</v>
      </c>
      <c r="G9757" s="6" t="s">
        <v>1625</v>
      </c>
      <c r="H9757" s="6" t="s">
        <v>4</v>
      </c>
      <c r="I9757" s="6" t="s">
        <v>1637</v>
      </c>
      <c r="J9757" s="6" t="s">
        <v>200</v>
      </c>
      <c r="K9757" s="7">
        <v>25.55</v>
      </c>
      <c r="L9757" s="34">
        <f>IFERROR(VLOOKUP(SiscoTable[[#This Row],[Código]],Hoja2!A:B,2,0)*SiscoTable[[#This Row],[Provta(Uns)]],0)</f>
        <v>406.245</v>
      </c>
      <c r="M9757" s="7">
        <v>0</v>
      </c>
      <c r="N9757" s="7">
        <v>10.776999999999999</v>
      </c>
      <c r="O9757" s="34">
        <f>IFERROR(VLOOKUP(SiscoTable[[#This Row],[Código]],Hoja2!A:B,2,0)*SiscoTable[[#This Row],[Stock_actual]],0)</f>
        <v>171.35429999999999</v>
      </c>
      <c r="P9757" s="6" t="s">
        <v>237</v>
      </c>
      <c r="Q9757" s="7">
        <v>28</v>
      </c>
      <c r="R9757" s="7">
        <v>51.272999999999996</v>
      </c>
      <c r="S9757" s="7" t="s">
        <v>11924</v>
      </c>
      <c r="BI9757"/>
      <c r="BJ9757"/>
    </row>
    <row r="9758" spans="2:62" x14ac:dyDescent="0.4">
      <c r="B9758" s="1">
        <v>2011528</v>
      </c>
      <c r="C9758" s="6" t="s">
        <v>25</v>
      </c>
      <c r="D9758" s="6" t="s">
        <v>25</v>
      </c>
      <c r="E9758" s="6" t="s">
        <v>1537</v>
      </c>
      <c r="F9758" s="6" t="s">
        <v>1537</v>
      </c>
      <c r="G9758" s="6" t="s">
        <v>1538</v>
      </c>
      <c r="H9758" s="6" t="s">
        <v>4</v>
      </c>
      <c r="I9758" s="6" t="s">
        <v>1539</v>
      </c>
      <c r="J9758" s="6" t="s">
        <v>200</v>
      </c>
      <c r="K9758" s="7">
        <v>61.01</v>
      </c>
      <c r="L9758" s="34">
        <f>IFERROR(VLOOKUP(SiscoTable[[#This Row],[Código]],Hoja2!A:B,2,0)*SiscoTable[[#This Row],[Provta(Uns)]],0)</f>
        <v>665.00900000000001</v>
      </c>
      <c r="M9758" s="7">
        <v>0</v>
      </c>
      <c r="N9758" s="7">
        <v>19.693999999999999</v>
      </c>
      <c r="O9758" s="34">
        <f>IFERROR(VLOOKUP(SiscoTable[[#This Row],[Código]],Hoja2!A:B,2,0)*SiscoTable[[#This Row],[Stock_actual]],0)</f>
        <v>214.66460000000001</v>
      </c>
      <c r="P9758" s="6" t="s">
        <v>124</v>
      </c>
      <c r="Q9758" s="7">
        <v>67</v>
      </c>
      <c r="R9758" s="7">
        <v>122.40599999999999</v>
      </c>
      <c r="S9758" s="7" t="s">
        <v>11924</v>
      </c>
      <c r="BI9758"/>
      <c r="BJ9758"/>
    </row>
    <row r="9759" spans="2:62" x14ac:dyDescent="0.4">
      <c r="B9759" s="1">
        <v>2011529</v>
      </c>
      <c r="C9759" s="6" t="s">
        <v>25</v>
      </c>
      <c r="D9759" s="6" t="s">
        <v>25</v>
      </c>
      <c r="E9759" s="6" t="s">
        <v>1537</v>
      </c>
      <c r="F9759" s="6" t="s">
        <v>1537</v>
      </c>
      <c r="G9759" s="6" t="s">
        <v>1538</v>
      </c>
      <c r="H9759" s="6" t="s">
        <v>4</v>
      </c>
      <c r="I9759" s="6" t="s">
        <v>1540</v>
      </c>
      <c r="J9759" s="6" t="s">
        <v>200</v>
      </c>
      <c r="K9759" s="7">
        <v>90.27</v>
      </c>
      <c r="L9759" s="34">
        <f>IFERROR(VLOOKUP(SiscoTable[[#This Row],[Código]],Hoja2!A:B,2,0)*SiscoTable[[#This Row],[Provta(Uns)]],0)</f>
        <v>1254.7529999999999</v>
      </c>
      <c r="M9759" s="7">
        <v>0</v>
      </c>
      <c r="N9759" s="7">
        <v>24.715</v>
      </c>
      <c r="O9759" s="34">
        <f>IFERROR(VLOOKUP(SiscoTable[[#This Row],[Código]],Hoja2!A:B,2,0)*SiscoTable[[#This Row],[Stock_actual]],0)</f>
        <v>343.5385</v>
      </c>
      <c r="P9759" s="6" t="s">
        <v>76</v>
      </c>
      <c r="Q9759" s="7">
        <v>99</v>
      </c>
      <c r="R9759" s="7">
        <v>179.96499999999997</v>
      </c>
      <c r="S9759" s="7" t="s">
        <v>11924</v>
      </c>
      <c r="BI9759"/>
      <c r="BJ9759"/>
    </row>
    <row r="9760" spans="2:62" x14ac:dyDescent="0.4">
      <c r="B9760" s="1">
        <v>2011531</v>
      </c>
      <c r="C9760" s="6" t="s">
        <v>25</v>
      </c>
      <c r="D9760" s="6" t="s">
        <v>25</v>
      </c>
      <c r="E9760" s="6" t="s">
        <v>1537</v>
      </c>
      <c r="F9760" s="6" t="s">
        <v>1537</v>
      </c>
      <c r="G9760" s="6" t="s">
        <v>1538</v>
      </c>
      <c r="H9760" s="6" t="s">
        <v>4</v>
      </c>
      <c r="I9760" s="6" t="s">
        <v>1541</v>
      </c>
      <c r="J9760" s="6" t="s">
        <v>200</v>
      </c>
      <c r="K9760" s="7">
        <v>170.84</v>
      </c>
      <c r="L9760" s="34">
        <f>IFERROR(VLOOKUP(SiscoTable[[#This Row],[Código]],Hoja2!A:B,2,0)*SiscoTable[[#This Row],[Provta(Uns)]],0)</f>
        <v>1862.1560000000002</v>
      </c>
      <c r="M9760" s="7">
        <v>0</v>
      </c>
      <c r="N9760" s="7">
        <v>75.953999999999994</v>
      </c>
      <c r="O9760" s="34">
        <f>IFERROR(VLOOKUP(SiscoTable[[#This Row],[Código]],Hoja2!A:B,2,0)*SiscoTable[[#This Row],[Stock_actual]],0)</f>
        <v>827.89859999999999</v>
      </c>
      <c r="P9760" s="6" t="s">
        <v>237</v>
      </c>
      <c r="Q9760" s="7">
        <v>188</v>
      </c>
      <c r="R9760" s="7">
        <v>339.416</v>
      </c>
      <c r="S9760" s="7" t="s">
        <v>11924</v>
      </c>
      <c r="BI9760"/>
      <c r="BJ9760"/>
    </row>
    <row r="9761" spans="2:62" x14ac:dyDescent="0.4">
      <c r="B9761" s="1">
        <v>2011533</v>
      </c>
      <c r="C9761" s="6" t="s">
        <v>30</v>
      </c>
      <c r="D9761" s="6" t="s">
        <v>30</v>
      </c>
      <c r="E9761" s="6" t="s">
        <v>1537</v>
      </c>
      <c r="F9761" s="6" t="s">
        <v>1537</v>
      </c>
      <c r="G9761" s="6" t="s">
        <v>1538</v>
      </c>
      <c r="H9761" s="6" t="s">
        <v>4</v>
      </c>
      <c r="I9761" s="6" t="s">
        <v>1583</v>
      </c>
      <c r="J9761" s="6" t="s">
        <v>200</v>
      </c>
      <c r="K9761" s="7">
        <v>1.1599999999999999</v>
      </c>
      <c r="L9761" s="34">
        <f>IFERROR(VLOOKUP(SiscoTable[[#This Row],[Código]],Hoja2!A:B,2,0)*SiscoTable[[#This Row],[Provta(Uns)]],0)</f>
        <v>5.22</v>
      </c>
      <c r="M9761" s="7">
        <v>0</v>
      </c>
      <c r="N9761" s="7">
        <v>0</v>
      </c>
      <c r="O9761" s="34">
        <f>IFERROR(VLOOKUP(SiscoTable[[#This Row],[Código]],Hoja2!A:B,2,0)*SiscoTable[[#This Row],[Stock_actual]],0)</f>
        <v>0</v>
      </c>
      <c r="P9761" s="6" t="s">
        <v>7</v>
      </c>
      <c r="Q9761" s="7">
        <v>1</v>
      </c>
      <c r="R9761" s="7">
        <v>2.4</v>
      </c>
      <c r="S9761" s="7" t="s">
        <v>11924</v>
      </c>
      <c r="BI9761"/>
      <c r="BJ9761"/>
    </row>
    <row r="9762" spans="2:62" x14ac:dyDescent="0.4">
      <c r="B9762" s="1">
        <v>2011534</v>
      </c>
      <c r="C9762" s="6" t="s">
        <v>25</v>
      </c>
      <c r="D9762" s="6" t="s">
        <v>25</v>
      </c>
      <c r="E9762" s="6" t="s">
        <v>1537</v>
      </c>
      <c r="F9762" s="6" t="s">
        <v>1537</v>
      </c>
      <c r="G9762" s="6" t="s">
        <v>1538</v>
      </c>
      <c r="H9762" s="6" t="s">
        <v>4</v>
      </c>
      <c r="I9762" s="6" t="s">
        <v>1542</v>
      </c>
      <c r="J9762" s="6" t="s">
        <v>200</v>
      </c>
      <c r="K9762" s="7">
        <v>101.45</v>
      </c>
      <c r="L9762" s="34">
        <f>IFERROR(VLOOKUP(SiscoTable[[#This Row],[Código]],Hoja2!A:B,2,0)*SiscoTable[[#This Row],[Provta(Uns)]],0)</f>
        <v>1511.605</v>
      </c>
      <c r="M9762" s="7">
        <v>27</v>
      </c>
      <c r="N9762" s="7">
        <v>18.842000000000002</v>
      </c>
      <c r="O9762" s="34">
        <f>IFERROR(VLOOKUP(SiscoTable[[#This Row],[Código]],Hoja2!A:B,2,0)*SiscoTable[[#This Row],[Stock_actual]],0)</f>
        <v>280.74580000000003</v>
      </c>
      <c r="P9762" s="6" t="s">
        <v>27</v>
      </c>
      <c r="Q9762" s="7">
        <v>112</v>
      </c>
      <c r="R9762" s="7">
        <v>177.238</v>
      </c>
      <c r="S9762" s="7" t="s">
        <v>11924</v>
      </c>
      <c r="BI9762"/>
      <c r="BJ9762"/>
    </row>
    <row r="9763" spans="2:62" x14ac:dyDescent="0.4">
      <c r="B9763" s="1">
        <v>2011535</v>
      </c>
      <c r="C9763" s="6" t="s">
        <v>25</v>
      </c>
      <c r="D9763" s="6" t="s">
        <v>25</v>
      </c>
      <c r="E9763" s="6" t="s">
        <v>1537</v>
      </c>
      <c r="F9763" s="6" t="s">
        <v>1537</v>
      </c>
      <c r="G9763" s="6" t="s">
        <v>1538</v>
      </c>
      <c r="H9763" s="6" t="s">
        <v>4</v>
      </c>
      <c r="I9763" s="6" t="s">
        <v>1543</v>
      </c>
      <c r="J9763" s="6" t="s">
        <v>200</v>
      </c>
      <c r="K9763" s="7">
        <v>219.62</v>
      </c>
      <c r="L9763" s="34">
        <f>IFERROR(VLOOKUP(SiscoTable[[#This Row],[Código]],Hoja2!A:B,2,0)*SiscoTable[[#This Row],[Provta(Uns)]],0)</f>
        <v>1647.15</v>
      </c>
      <c r="M9763" s="7">
        <v>0</v>
      </c>
      <c r="N9763" s="7">
        <v>-3.1580000000000004</v>
      </c>
      <c r="O9763" s="34">
        <f>IFERROR(VLOOKUP(SiscoTable[[#This Row],[Código]],Hoja2!A:B,2,0)*SiscoTable[[#This Row],[Stock_actual]],0)</f>
        <v>-23.685000000000002</v>
      </c>
      <c r="P9763" s="6" t="s">
        <v>7</v>
      </c>
      <c r="Q9763" s="7">
        <v>242</v>
      </c>
      <c r="R9763" s="7">
        <v>439.20000000000005</v>
      </c>
      <c r="S9763" s="7" t="s">
        <v>11924</v>
      </c>
      <c r="BI9763"/>
      <c r="BJ9763"/>
    </row>
    <row r="9764" spans="2:62" x14ac:dyDescent="0.4">
      <c r="B9764" s="1">
        <v>2011537</v>
      </c>
      <c r="C9764" s="6" t="s">
        <v>25</v>
      </c>
      <c r="D9764" s="6" t="s">
        <v>25</v>
      </c>
      <c r="E9764" s="6" t="s">
        <v>1537</v>
      </c>
      <c r="F9764" s="6" t="s">
        <v>1537</v>
      </c>
      <c r="G9764" s="6" t="s">
        <v>1538</v>
      </c>
      <c r="H9764" s="6" t="s">
        <v>4</v>
      </c>
      <c r="I9764" s="6" t="s">
        <v>1544</v>
      </c>
      <c r="J9764" s="6" t="s">
        <v>200</v>
      </c>
      <c r="K9764" s="7">
        <v>264.28999999999996</v>
      </c>
      <c r="L9764" s="34">
        <f>IFERROR(VLOOKUP(SiscoTable[[#This Row],[Código]],Hoja2!A:B,2,0)*SiscoTable[[#This Row],[Provta(Uns)]],0)</f>
        <v>3832.2049999999995</v>
      </c>
      <c r="M9764" s="7">
        <v>0</v>
      </c>
      <c r="N9764" s="7">
        <v>60.164000000000001</v>
      </c>
      <c r="O9764" s="34">
        <f>IFERROR(VLOOKUP(SiscoTable[[#This Row],[Código]],Hoja2!A:B,2,0)*SiscoTable[[#This Row],[Stock_actual]],0)</f>
        <v>872.37800000000004</v>
      </c>
      <c r="P9764" s="6" t="s">
        <v>29</v>
      </c>
      <c r="Q9764" s="7">
        <v>291</v>
      </c>
      <c r="R9764" s="7">
        <v>530.10599999999999</v>
      </c>
      <c r="S9764" s="7" t="s">
        <v>11924</v>
      </c>
      <c r="BI9764"/>
      <c r="BJ9764"/>
    </row>
    <row r="9765" spans="2:62" x14ac:dyDescent="0.4">
      <c r="B9765" s="1">
        <v>2011538</v>
      </c>
      <c r="C9765" s="6" t="s">
        <v>25</v>
      </c>
      <c r="D9765" s="6" t="s">
        <v>25</v>
      </c>
      <c r="E9765" s="6" t="s">
        <v>1537</v>
      </c>
      <c r="F9765" s="6" t="s">
        <v>1537</v>
      </c>
      <c r="G9765" s="6" t="s">
        <v>1538</v>
      </c>
      <c r="H9765" s="6" t="s">
        <v>4</v>
      </c>
      <c r="I9765" s="6" t="s">
        <v>1545</v>
      </c>
      <c r="J9765" s="6" t="s">
        <v>200</v>
      </c>
      <c r="K9765" s="7">
        <v>240.2</v>
      </c>
      <c r="L9765" s="34">
        <f>IFERROR(VLOOKUP(SiscoTable[[#This Row],[Código]],Hoja2!A:B,2,0)*SiscoTable[[#This Row],[Provta(Uns)]],0)</f>
        <v>3578.98</v>
      </c>
      <c r="M9765" s="7">
        <v>0</v>
      </c>
      <c r="N9765" s="7">
        <v>16.21</v>
      </c>
      <c r="O9765" s="34">
        <f>IFERROR(VLOOKUP(SiscoTable[[#This Row],[Código]],Hoja2!A:B,2,0)*SiscoTable[[#This Row],[Stock_actual]],0)</f>
        <v>241.52900000000002</v>
      </c>
      <c r="P9765" s="6" t="s">
        <v>80</v>
      </c>
      <c r="Q9765" s="7">
        <v>264</v>
      </c>
      <c r="R9765" s="7">
        <v>480.41</v>
      </c>
      <c r="S9765" s="7" t="s">
        <v>11924</v>
      </c>
      <c r="BI9765"/>
      <c r="BJ9765"/>
    </row>
    <row r="9766" spans="2:62" x14ac:dyDescent="0.4">
      <c r="B9766" s="1">
        <v>2011539</v>
      </c>
      <c r="C9766" s="6" t="s">
        <v>25</v>
      </c>
      <c r="D9766" s="6" t="s">
        <v>25</v>
      </c>
      <c r="E9766" s="6" t="s">
        <v>1537</v>
      </c>
      <c r="F9766" s="6" t="s">
        <v>1537</v>
      </c>
      <c r="G9766" s="6" t="s">
        <v>1538</v>
      </c>
      <c r="H9766" s="6" t="s">
        <v>4</v>
      </c>
      <c r="I9766" s="6" t="s">
        <v>1546</v>
      </c>
      <c r="J9766" s="6" t="s">
        <v>200</v>
      </c>
      <c r="K9766" s="7">
        <v>258.12</v>
      </c>
      <c r="L9766" s="34">
        <f>IFERROR(VLOOKUP(SiscoTable[[#This Row],[Código]],Hoja2!A:B,2,0)*SiscoTable[[#This Row],[Provta(Uns)]],0)</f>
        <v>3742.7400000000002</v>
      </c>
      <c r="M9766" s="7">
        <v>0</v>
      </c>
      <c r="N9766" s="7">
        <v>104.496</v>
      </c>
      <c r="O9766" s="34">
        <f>IFERROR(VLOOKUP(SiscoTable[[#This Row],[Código]],Hoja2!A:B,2,0)*SiscoTable[[#This Row],[Stock_actual]],0)</f>
        <v>1515.192</v>
      </c>
      <c r="P9766" s="6" t="s">
        <v>181</v>
      </c>
      <c r="Q9766" s="7">
        <v>284</v>
      </c>
      <c r="R9766" s="7">
        <v>514.70399999999995</v>
      </c>
      <c r="S9766" s="7" t="s">
        <v>11924</v>
      </c>
      <c r="BI9766"/>
      <c r="BJ9766"/>
    </row>
    <row r="9767" spans="2:62" x14ac:dyDescent="0.4">
      <c r="B9767" s="1">
        <v>2011541</v>
      </c>
      <c r="C9767" s="6" t="s">
        <v>25</v>
      </c>
      <c r="D9767" s="6" t="s">
        <v>25</v>
      </c>
      <c r="E9767" s="6" t="s">
        <v>1537</v>
      </c>
      <c r="F9767" s="6" t="s">
        <v>1537</v>
      </c>
      <c r="G9767" s="6" t="s">
        <v>1625</v>
      </c>
      <c r="H9767" s="6" t="s">
        <v>4</v>
      </c>
      <c r="I9767" s="6" t="s">
        <v>1638</v>
      </c>
      <c r="J9767" s="6" t="s">
        <v>200</v>
      </c>
      <c r="K9767" s="7">
        <v>82.21</v>
      </c>
      <c r="L9767" s="34">
        <f>IFERROR(VLOOKUP(SiscoTable[[#This Row],[Código]],Hoja2!A:B,2,0)*SiscoTable[[#This Row],[Provta(Uns)]],0)</f>
        <v>1060.509</v>
      </c>
      <c r="M9767" s="7">
        <v>0</v>
      </c>
      <c r="N9767" s="7">
        <v>65.341999999999999</v>
      </c>
      <c r="O9767" s="34">
        <f>IFERROR(VLOOKUP(SiscoTable[[#This Row],[Código]],Hoja2!A:B,2,0)*SiscoTable[[#This Row],[Stock_actual]],0)</f>
        <v>842.91179999999997</v>
      </c>
      <c r="P9767" s="6" t="s">
        <v>751</v>
      </c>
      <c r="Q9767" s="7">
        <v>90</v>
      </c>
      <c r="R9767" s="7">
        <v>164.81800000000004</v>
      </c>
      <c r="S9767" s="7" t="s">
        <v>11924</v>
      </c>
      <c r="BI9767"/>
      <c r="BJ9767"/>
    </row>
    <row r="9768" spans="2:62" x14ac:dyDescent="0.4">
      <c r="B9768" s="1">
        <v>2011542</v>
      </c>
      <c r="C9768" s="6" t="s">
        <v>25</v>
      </c>
      <c r="D9768" s="6" t="s">
        <v>25</v>
      </c>
      <c r="E9768" s="6" t="s">
        <v>1537</v>
      </c>
      <c r="F9768" s="6" t="s">
        <v>1537</v>
      </c>
      <c r="G9768" s="6" t="s">
        <v>1625</v>
      </c>
      <c r="H9768" s="6" t="s">
        <v>4</v>
      </c>
      <c r="I9768" s="6" t="s">
        <v>1639</v>
      </c>
      <c r="J9768" s="6" t="s">
        <v>200</v>
      </c>
      <c r="K9768" s="7">
        <v>22.33</v>
      </c>
      <c r="L9768" s="34">
        <f>IFERROR(VLOOKUP(SiscoTable[[#This Row],[Código]],Hoja2!A:B,2,0)*SiscoTable[[#This Row],[Provta(Uns)]],0)</f>
        <v>198.73699999999999</v>
      </c>
      <c r="M9768" s="7">
        <v>0</v>
      </c>
      <c r="N9768" s="7">
        <v>25.670999999999999</v>
      </c>
      <c r="O9768" s="34">
        <f>IFERROR(VLOOKUP(SiscoTable[[#This Row],[Código]],Hoja2!A:B,2,0)*SiscoTable[[#This Row],[Stock_actual]],0)</f>
        <v>228.47190000000001</v>
      </c>
      <c r="P9768" s="6" t="s">
        <v>671</v>
      </c>
      <c r="Q9768" s="7">
        <v>24</v>
      </c>
      <c r="R9768" s="7">
        <v>0</v>
      </c>
      <c r="S9768" s="7" t="s">
        <v>11924</v>
      </c>
      <c r="BI9768"/>
      <c r="BJ9768"/>
    </row>
    <row r="9769" spans="2:62" x14ac:dyDescent="0.4">
      <c r="B9769" s="1">
        <v>2011546</v>
      </c>
      <c r="C9769" s="6" t="s">
        <v>25</v>
      </c>
      <c r="D9769" s="6" t="s">
        <v>25</v>
      </c>
      <c r="E9769" s="6" t="s">
        <v>1537</v>
      </c>
      <c r="F9769" s="6" t="s">
        <v>1537</v>
      </c>
      <c r="G9769" s="6" t="s">
        <v>1625</v>
      </c>
      <c r="H9769" s="6" t="s">
        <v>4</v>
      </c>
      <c r="I9769" s="6" t="s">
        <v>1640</v>
      </c>
      <c r="J9769" s="6" t="s">
        <v>200</v>
      </c>
      <c r="K9769" s="7">
        <v>52.23</v>
      </c>
      <c r="L9769" s="34">
        <f>IFERROR(VLOOKUP(SiscoTable[[#This Row],[Código]],Hoja2!A:B,2,0)*SiscoTable[[#This Row],[Provta(Uns)]],0)</f>
        <v>725.99699999999996</v>
      </c>
      <c r="M9769" s="7">
        <v>0</v>
      </c>
      <c r="N9769" s="7">
        <v>47.058999999999997</v>
      </c>
      <c r="O9769" s="34">
        <f>IFERROR(VLOOKUP(SiscoTable[[#This Row],[Código]],Hoja2!A:B,2,0)*SiscoTable[[#This Row],[Stock_actual]],0)</f>
        <v>654.12009999999998</v>
      </c>
      <c r="P9769" s="6" t="s">
        <v>699</v>
      </c>
      <c r="Q9769" s="7">
        <v>57</v>
      </c>
      <c r="R9769" s="7">
        <v>104.321</v>
      </c>
      <c r="S9769" s="7" t="s">
        <v>11924</v>
      </c>
      <c r="BI9769"/>
      <c r="BJ9769"/>
    </row>
    <row r="9770" spans="2:62" x14ac:dyDescent="0.4">
      <c r="B9770" s="1">
        <v>2011548</v>
      </c>
      <c r="C9770" s="6" t="s">
        <v>25</v>
      </c>
      <c r="D9770" s="6" t="s">
        <v>25</v>
      </c>
      <c r="E9770" s="6" t="s">
        <v>1537</v>
      </c>
      <c r="F9770" s="6" t="s">
        <v>1537</v>
      </c>
      <c r="G9770" s="6" t="s">
        <v>1625</v>
      </c>
      <c r="H9770" s="6" t="s">
        <v>4</v>
      </c>
      <c r="I9770" s="6" t="s">
        <v>1641</v>
      </c>
      <c r="J9770" s="6" t="s">
        <v>200</v>
      </c>
      <c r="K9770" s="7">
        <v>53.97</v>
      </c>
      <c r="L9770" s="34">
        <f>IFERROR(VLOOKUP(SiscoTable[[#This Row],[Código]],Hoja2!A:B,2,0)*SiscoTable[[#This Row],[Provta(Uns)]],0)</f>
        <v>426.363</v>
      </c>
      <c r="M9770" s="7">
        <v>0</v>
      </c>
      <c r="N9770" s="7">
        <v>6.63</v>
      </c>
      <c r="O9770" s="34">
        <f>IFERROR(VLOOKUP(SiscoTable[[#This Row],[Código]],Hoja2!A:B,2,0)*SiscoTable[[#This Row],[Stock_actual]],0)</f>
        <v>52.377000000000002</v>
      </c>
      <c r="P9770" s="6" t="s">
        <v>107</v>
      </c>
      <c r="Q9770" s="7">
        <v>59</v>
      </c>
      <c r="R9770" s="7">
        <v>108.57000000000001</v>
      </c>
      <c r="S9770" s="7" t="s">
        <v>11924</v>
      </c>
      <c r="BI9770"/>
      <c r="BJ9770"/>
    </row>
    <row r="9771" spans="2:62" x14ac:dyDescent="0.4">
      <c r="B9771" s="1">
        <v>2011549</v>
      </c>
      <c r="C9771" s="6" t="s">
        <v>25</v>
      </c>
      <c r="D9771" s="6" t="s">
        <v>25</v>
      </c>
      <c r="E9771" s="6" t="s">
        <v>1537</v>
      </c>
      <c r="F9771" s="6" t="s">
        <v>1537</v>
      </c>
      <c r="G9771" s="6" t="s">
        <v>1625</v>
      </c>
      <c r="H9771" s="6" t="s">
        <v>4</v>
      </c>
      <c r="I9771" s="6" t="s">
        <v>1642</v>
      </c>
      <c r="J9771" s="6" t="s">
        <v>200</v>
      </c>
      <c r="K9771" s="7">
        <v>28.02</v>
      </c>
      <c r="L9771" s="34">
        <f>IFERROR(VLOOKUP(SiscoTable[[#This Row],[Código]],Hoja2!A:B,2,0)*SiscoTable[[#This Row],[Provta(Uns)]],0)</f>
        <v>333.43799999999999</v>
      </c>
      <c r="M9771" s="7">
        <v>18</v>
      </c>
      <c r="N9771" s="7">
        <v>9.4459999999999997</v>
      </c>
      <c r="O9771" s="34">
        <f>IFERROR(VLOOKUP(SiscoTable[[#This Row],[Código]],Hoja2!A:B,2,0)*SiscoTable[[#This Row],[Stock_actual]],0)</f>
        <v>112.4074</v>
      </c>
      <c r="P9771" s="6" t="s">
        <v>124</v>
      </c>
      <c r="Q9771" s="7">
        <v>31</v>
      </c>
      <c r="R9771" s="7">
        <v>37.654000000000011</v>
      </c>
      <c r="S9771" s="7" t="s">
        <v>11924</v>
      </c>
      <c r="BI9771"/>
      <c r="BJ9771"/>
    </row>
    <row r="9772" spans="2:62" x14ac:dyDescent="0.4">
      <c r="B9772" s="1">
        <v>2011551</v>
      </c>
      <c r="C9772" s="6" t="s">
        <v>25</v>
      </c>
      <c r="D9772" s="6" t="s">
        <v>25</v>
      </c>
      <c r="E9772" s="6" t="s">
        <v>1537</v>
      </c>
      <c r="F9772" s="6" t="s">
        <v>1537</v>
      </c>
      <c r="G9772" s="6" t="s">
        <v>1625</v>
      </c>
      <c r="H9772" s="6" t="s">
        <v>4</v>
      </c>
      <c r="I9772" s="6" t="s">
        <v>1643</v>
      </c>
      <c r="J9772" s="6" t="s">
        <v>200</v>
      </c>
      <c r="K9772" s="7">
        <v>15.69</v>
      </c>
      <c r="L9772" s="34">
        <f>IFERROR(VLOOKUP(SiscoTable[[#This Row],[Código]],Hoja2!A:B,2,0)*SiscoTable[[#This Row],[Provta(Uns)]],0)</f>
        <v>233.78100000000001</v>
      </c>
      <c r="M9772" s="7">
        <v>0</v>
      </c>
      <c r="N9772" s="7">
        <v>4.9349999999999996</v>
      </c>
      <c r="O9772" s="34">
        <f>IFERROR(VLOOKUP(SiscoTable[[#This Row],[Código]],Hoja2!A:B,2,0)*SiscoTable[[#This Row],[Stock_actual]],0)</f>
        <v>73.531499999999994</v>
      </c>
      <c r="P9772" s="6" t="s">
        <v>117</v>
      </c>
      <c r="Q9772" s="7">
        <v>17</v>
      </c>
      <c r="R9772" s="7">
        <v>30.945000000000004</v>
      </c>
      <c r="S9772" s="7" t="s">
        <v>11924</v>
      </c>
      <c r="BI9772"/>
      <c r="BJ9772"/>
    </row>
    <row r="9773" spans="2:62" x14ac:dyDescent="0.4">
      <c r="B9773" s="1">
        <v>2011553</v>
      </c>
      <c r="C9773" s="6" t="s">
        <v>25</v>
      </c>
      <c r="D9773" s="6" t="s">
        <v>25</v>
      </c>
      <c r="E9773" s="6" t="s">
        <v>1537</v>
      </c>
      <c r="F9773" s="6" t="s">
        <v>1537</v>
      </c>
      <c r="G9773" s="6" t="s">
        <v>1625</v>
      </c>
      <c r="H9773" s="6" t="s">
        <v>4</v>
      </c>
      <c r="I9773" s="6" t="s">
        <v>1644</v>
      </c>
      <c r="J9773" s="6" t="s">
        <v>200</v>
      </c>
      <c r="K9773" s="7">
        <v>45.87</v>
      </c>
      <c r="L9773" s="34">
        <f>IFERROR(VLOOKUP(SiscoTable[[#This Row],[Código]],Hoja2!A:B,2,0)*SiscoTable[[#This Row],[Provta(Uns)]],0)</f>
        <v>683.46299999999997</v>
      </c>
      <c r="M9773" s="7">
        <v>8</v>
      </c>
      <c r="N9773" s="7">
        <v>0.16500000000000001</v>
      </c>
      <c r="O9773" s="34">
        <f>IFERROR(VLOOKUP(SiscoTable[[#This Row],[Código]],Hoja2!A:B,2,0)*SiscoTable[[#This Row],[Stock_actual]],0)</f>
        <v>2.4585000000000004</v>
      </c>
      <c r="P9773" s="6" t="s">
        <v>7</v>
      </c>
      <c r="Q9773" s="7">
        <v>50</v>
      </c>
      <c r="R9773" s="7">
        <v>83.634999999999991</v>
      </c>
      <c r="S9773" s="7" t="s">
        <v>11924</v>
      </c>
      <c r="BI9773"/>
      <c r="BJ9773"/>
    </row>
    <row r="9774" spans="2:62" x14ac:dyDescent="0.4">
      <c r="B9774" s="1">
        <v>2011559</v>
      </c>
      <c r="C9774" s="6" t="s">
        <v>8</v>
      </c>
      <c r="D9774" s="6" t="s">
        <v>30</v>
      </c>
      <c r="E9774" s="6" t="s">
        <v>3268</v>
      </c>
      <c r="F9774" s="6" t="s">
        <v>8094</v>
      </c>
      <c r="G9774" s="6" t="s">
        <v>8095</v>
      </c>
      <c r="H9774" s="6" t="s">
        <v>4</v>
      </c>
      <c r="I9774" s="6" t="s">
        <v>8116</v>
      </c>
      <c r="J9774" s="6" t="s">
        <v>200</v>
      </c>
      <c r="K9774" s="7">
        <v>4.4400000000000004</v>
      </c>
      <c r="L9774" s="7">
        <f>IFERROR(VLOOKUP(SiscoTable[[#This Row],[Código]],Hoja2!A:B,2,0)*SiscoTable[[#This Row],[Provta(Uns)]],0)</f>
        <v>17.760000000000002</v>
      </c>
      <c r="M9774" s="7">
        <v>0</v>
      </c>
      <c r="N9774" s="7">
        <v>-2.29</v>
      </c>
      <c r="O9774" s="7">
        <f>IFERROR(VLOOKUP(SiscoTable[[#This Row],[Código]],Hoja2!A:B,2,0)*SiscoTable[[#This Row],[Stock_actual]],0)</f>
        <v>-9.16</v>
      </c>
      <c r="P9774" s="6" t="s">
        <v>7</v>
      </c>
      <c r="Q9774" s="7">
        <v>5</v>
      </c>
      <c r="R9774" s="7">
        <v>9</v>
      </c>
      <c r="S9774" s="7" t="s">
        <v>11927</v>
      </c>
      <c r="BI9774"/>
      <c r="BJ9774"/>
    </row>
    <row r="9775" spans="2:62" x14ac:dyDescent="0.4">
      <c r="B9775" s="1">
        <v>2011565</v>
      </c>
      <c r="C9775" s="6" t="s">
        <v>30</v>
      </c>
      <c r="D9775" s="6" t="s">
        <v>25</v>
      </c>
      <c r="E9775" s="6" t="s">
        <v>3268</v>
      </c>
      <c r="F9775" s="6" t="s">
        <v>8094</v>
      </c>
      <c r="G9775" s="6" t="s">
        <v>8095</v>
      </c>
      <c r="H9775" s="6" t="s">
        <v>4</v>
      </c>
      <c r="I9775" s="6" t="s">
        <v>8108</v>
      </c>
      <c r="J9775" s="6" t="s">
        <v>200</v>
      </c>
      <c r="K9775" s="7">
        <v>15.79</v>
      </c>
      <c r="L9775" s="7">
        <f>IFERROR(VLOOKUP(SiscoTable[[#This Row],[Código]],Hoja2!A:B,2,0)*SiscoTable[[#This Row],[Provta(Uns)]],0)</f>
        <v>118.425</v>
      </c>
      <c r="M9775" s="7">
        <v>46</v>
      </c>
      <c r="N9775" s="7">
        <v>52.84</v>
      </c>
      <c r="O9775" s="7">
        <f>IFERROR(VLOOKUP(SiscoTable[[#This Row],[Código]],Hoja2!A:B,2,0)*SiscoTable[[#This Row],[Stock_actual]],0)</f>
        <v>396.3</v>
      </c>
      <c r="P9775" s="6" t="s">
        <v>904</v>
      </c>
      <c r="Q9775" s="7">
        <v>17</v>
      </c>
      <c r="R9775" s="7">
        <v>0</v>
      </c>
      <c r="S9775" s="7" t="s">
        <v>11927</v>
      </c>
      <c r="BI9775"/>
      <c r="BJ9775"/>
    </row>
    <row r="9776" spans="2:62" x14ac:dyDescent="0.4">
      <c r="B9776" s="1">
        <v>2011566</v>
      </c>
      <c r="C9776" s="6" t="s">
        <v>8</v>
      </c>
      <c r="D9776" s="6" t="s">
        <v>30</v>
      </c>
      <c r="E9776" s="6" t="s">
        <v>3268</v>
      </c>
      <c r="F9776" s="6" t="s">
        <v>8094</v>
      </c>
      <c r="G9776" s="6" t="s">
        <v>8095</v>
      </c>
      <c r="H9776" s="6" t="s">
        <v>4</v>
      </c>
      <c r="I9776" s="6" t="s">
        <v>8124</v>
      </c>
      <c r="J9776" s="6" t="s">
        <v>200</v>
      </c>
      <c r="K9776" s="7">
        <v>2.98</v>
      </c>
      <c r="L9776" s="7">
        <f>IFERROR(VLOOKUP(SiscoTable[[#This Row],[Código]],Hoja2!A:B,2,0)*SiscoTable[[#This Row],[Provta(Uns)]],0)</f>
        <v>30.395999999999997</v>
      </c>
      <c r="M9776" s="7">
        <v>0</v>
      </c>
      <c r="N9776" s="7">
        <v>32.125</v>
      </c>
      <c r="O9776" s="7">
        <f>IFERROR(VLOOKUP(SiscoTable[[#This Row],[Código]],Hoja2!A:B,2,0)*SiscoTable[[#This Row],[Stock_actual]],0)</f>
        <v>327.67499999999995</v>
      </c>
      <c r="P9776" s="6" t="s">
        <v>4773</v>
      </c>
      <c r="Q9776" s="7">
        <v>3</v>
      </c>
      <c r="R9776" s="7">
        <v>0</v>
      </c>
      <c r="S9776" s="7" t="s">
        <v>11927</v>
      </c>
      <c r="BI9776"/>
      <c r="BJ9776"/>
    </row>
    <row r="9777" spans="2:62" x14ac:dyDescent="0.4">
      <c r="B9777" s="1">
        <v>2011570</v>
      </c>
      <c r="C9777" s="6" t="s">
        <v>30</v>
      </c>
      <c r="D9777" s="6" t="s">
        <v>30</v>
      </c>
      <c r="E9777" s="6" t="s">
        <v>3268</v>
      </c>
      <c r="F9777" s="6" t="s">
        <v>3269</v>
      </c>
      <c r="G9777" s="6" t="s">
        <v>4590</v>
      </c>
      <c r="H9777" s="6" t="s">
        <v>4</v>
      </c>
      <c r="I9777" s="6" t="s">
        <v>4602</v>
      </c>
      <c r="J9777" s="6" t="s">
        <v>200</v>
      </c>
      <c r="K9777" s="7">
        <v>11.67</v>
      </c>
      <c r="L9777" s="7">
        <f>IFERROR(VLOOKUP(SiscoTable[[#This Row],[Código]],Hoja2!A:B,2,0)*SiscoTable[[#This Row],[Provta(Uns)]],0)</f>
        <v>135.37199999999999</v>
      </c>
      <c r="M9777" s="7">
        <v>50</v>
      </c>
      <c r="N9777" s="7">
        <v>40.31</v>
      </c>
      <c r="O9777" s="7">
        <f>IFERROR(VLOOKUP(SiscoTable[[#This Row],[Código]],Hoja2!A:B,2,0)*SiscoTable[[#This Row],[Stock_actual]],0)</f>
        <v>467.596</v>
      </c>
      <c r="P9777" s="6" t="s">
        <v>3864</v>
      </c>
      <c r="Q9777" s="7">
        <v>13</v>
      </c>
      <c r="R9777" s="7">
        <v>0</v>
      </c>
      <c r="S9777" s="7" t="s">
        <v>11927</v>
      </c>
      <c r="BI9777"/>
      <c r="BJ9777"/>
    </row>
    <row r="9778" spans="2:62" x14ac:dyDescent="0.4">
      <c r="B9778" s="1">
        <v>2011574</v>
      </c>
      <c r="C9778" s="6" t="s">
        <v>25</v>
      </c>
      <c r="D9778" s="6" t="s">
        <v>25</v>
      </c>
      <c r="E9778" s="6" t="s">
        <v>1537</v>
      </c>
      <c r="F9778" s="6" t="s">
        <v>1537</v>
      </c>
      <c r="G9778" s="6" t="s">
        <v>1538</v>
      </c>
      <c r="H9778" s="6" t="s">
        <v>4</v>
      </c>
      <c r="I9778" s="6" t="s">
        <v>1547</v>
      </c>
      <c r="J9778" s="6" t="s">
        <v>200</v>
      </c>
      <c r="K9778" s="7">
        <v>122.54</v>
      </c>
      <c r="L9778" s="34">
        <f>IFERROR(VLOOKUP(SiscoTable[[#This Row],[Código]],Hoja2!A:B,2,0)*SiscoTable[[#This Row],[Provta(Uns)]],0)</f>
        <v>2683.6259999999997</v>
      </c>
      <c r="M9778" s="7">
        <v>20</v>
      </c>
      <c r="N9778" s="7">
        <v>3.0390000000000001</v>
      </c>
      <c r="O9778" s="34">
        <f>IFERROR(VLOOKUP(SiscoTable[[#This Row],[Código]],Hoja2!A:B,2,0)*SiscoTable[[#This Row],[Stock_actual]],0)</f>
        <v>66.554100000000005</v>
      </c>
      <c r="P9778" s="6" t="s">
        <v>24</v>
      </c>
      <c r="Q9778" s="7">
        <v>135</v>
      </c>
      <c r="R9778" s="7">
        <v>225.84100000000001</v>
      </c>
      <c r="S9778" s="7" t="s">
        <v>11924</v>
      </c>
      <c r="BI9778"/>
      <c r="BJ9778"/>
    </row>
    <row r="9779" spans="2:62" x14ac:dyDescent="0.4">
      <c r="B9779" s="1">
        <v>2011576</v>
      </c>
      <c r="C9779" s="6" t="s">
        <v>25</v>
      </c>
      <c r="D9779" s="6" t="s">
        <v>25</v>
      </c>
      <c r="E9779" s="6" t="s">
        <v>1537</v>
      </c>
      <c r="F9779" s="6" t="s">
        <v>1537</v>
      </c>
      <c r="G9779" s="6" t="s">
        <v>1538</v>
      </c>
      <c r="H9779" s="6" t="s">
        <v>4</v>
      </c>
      <c r="I9779" s="6" t="s">
        <v>1548</v>
      </c>
      <c r="J9779" s="6" t="s">
        <v>200</v>
      </c>
      <c r="K9779" s="7">
        <v>30.25</v>
      </c>
      <c r="L9779" s="34">
        <f>IFERROR(VLOOKUP(SiscoTable[[#This Row],[Código]],Hoja2!A:B,2,0)*SiscoTable[[#This Row],[Provta(Uns)]],0)</f>
        <v>438.625</v>
      </c>
      <c r="M9779" s="7">
        <v>0</v>
      </c>
      <c r="N9779" s="7">
        <v>0</v>
      </c>
      <c r="O9779" s="34">
        <f>IFERROR(VLOOKUP(SiscoTable[[#This Row],[Código]],Hoja2!A:B,2,0)*SiscoTable[[#This Row],[Stock_actual]],0)</f>
        <v>0</v>
      </c>
      <c r="P9779" s="6" t="s">
        <v>7</v>
      </c>
      <c r="Q9779" s="7">
        <v>33</v>
      </c>
      <c r="R9779" s="7">
        <v>60.6</v>
      </c>
      <c r="S9779" s="7" t="s">
        <v>11924</v>
      </c>
      <c r="BI9779"/>
      <c r="BJ9779"/>
    </row>
    <row r="9780" spans="2:62" x14ac:dyDescent="0.4">
      <c r="B9780" s="1">
        <v>2011577</v>
      </c>
      <c r="C9780" s="6" t="s">
        <v>25</v>
      </c>
      <c r="D9780" s="6" t="s">
        <v>25</v>
      </c>
      <c r="E9780" s="6" t="s">
        <v>1537</v>
      </c>
      <c r="F9780" s="6" t="s">
        <v>1537</v>
      </c>
      <c r="G9780" s="6" t="s">
        <v>1538</v>
      </c>
      <c r="H9780" s="6" t="s">
        <v>4</v>
      </c>
      <c r="I9780" s="6" t="s">
        <v>1549</v>
      </c>
      <c r="J9780" s="6" t="s">
        <v>200</v>
      </c>
      <c r="K9780" s="7">
        <v>35.21</v>
      </c>
      <c r="L9780" s="34">
        <f>IFERROR(VLOOKUP(SiscoTable[[#This Row],[Código]],Hoja2!A:B,2,0)*SiscoTable[[#This Row],[Provta(Uns)]],0)</f>
        <v>475.33500000000004</v>
      </c>
      <c r="M9780" s="7">
        <v>0</v>
      </c>
      <c r="N9780" s="7">
        <v>16.919</v>
      </c>
      <c r="O9780" s="34">
        <f>IFERROR(VLOOKUP(SiscoTable[[#This Row],[Código]],Hoja2!A:B,2,0)*SiscoTable[[#This Row],[Stock_actual]],0)</f>
        <v>228.40649999999999</v>
      </c>
      <c r="P9780" s="6" t="s">
        <v>402</v>
      </c>
      <c r="Q9780" s="7">
        <v>39</v>
      </c>
      <c r="R9780" s="7">
        <v>69.661000000000001</v>
      </c>
      <c r="S9780" s="7" t="s">
        <v>11924</v>
      </c>
      <c r="BI9780"/>
      <c r="BJ9780"/>
    </row>
    <row r="9781" spans="2:62" x14ac:dyDescent="0.4">
      <c r="B9781" s="1">
        <v>2011578</v>
      </c>
      <c r="C9781" s="6" t="s">
        <v>25</v>
      </c>
      <c r="D9781" s="6" t="s">
        <v>25</v>
      </c>
      <c r="E9781" s="6" t="s">
        <v>1537</v>
      </c>
      <c r="F9781" s="6" t="s">
        <v>1537</v>
      </c>
      <c r="G9781" s="6" t="s">
        <v>1538</v>
      </c>
      <c r="H9781" s="6" t="s">
        <v>4</v>
      </c>
      <c r="I9781" s="6" t="s">
        <v>1550</v>
      </c>
      <c r="J9781" s="6" t="s">
        <v>200</v>
      </c>
      <c r="K9781" s="7">
        <v>14.86</v>
      </c>
      <c r="L9781" s="34">
        <f>IFERROR(VLOOKUP(SiscoTable[[#This Row],[Código]],Hoja2!A:B,2,0)*SiscoTable[[#This Row],[Provta(Uns)]],0)</f>
        <v>147.114</v>
      </c>
      <c r="M9781" s="7">
        <v>0</v>
      </c>
      <c r="N9781" s="7">
        <v>0</v>
      </c>
      <c r="O9781" s="34">
        <f>IFERROR(VLOOKUP(SiscoTable[[#This Row],[Código]],Hoja2!A:B,2,0)*SiscoTable[[#This Row],[Stock_actual]],0)</f>
        <v>0</v>
      </c>
      <c r="P9781" s="6" t="s">
        <v>7</v>
      </c>
      <c r="Q9781" s="7">
        <v>17</v>
      </c>
      <c r="R9781" s="7">
        <v>30</v>
      </c>
      <c r="S9781" s="7" t="s">
        <v>11924</v>
      </c>
      <c r="BI9781"/>
      <c r="BJ9781"/>
    </row>
    <row r="9782" spans="2:62" x14ac:dyDescent="0.4">
      <c r="B9782" s="1">
        <v>2011579</v>
      </c>
      <c r="C9782" s="6" t="s">
        <v>25</v>
      </c>
      <c r="D9782" s="6" t="s">
        <v>25</v>
      </c>
      <c r="E9782" s="6" t="s">
        <v>1537</v>
      </c>
      <c r="F9782" s="6" t="s">
        <v>1537</v>
      </c>
      <c r="G9782" s="6" t="s">
        <v>1538</v>
      </c>
      <c r="H9782" s="6" t="s">
        <v>4</v>
      </c>
      <c r="I9782" s="6" t="s">
        <v>1551</v>
      </c>
      <c r="J9782" s="6" t="s">
        <v>200</v>
      </c>
      <c r="K9782" s="7">
        <v>43.56</v>
      </c>
      <c r="L9782" s="34">
        <f>IFERROR(VLOOKUP(SiscoTable[[#This Row],[Código]],Hoja2!A:B,2,0)*SiscoTable[[#This Row],[Provta(Uns)]],0)</f>
        <v>283.14</v>
      </c>
      <c r="M9782" s="7">
        <v>0</v>
      </c>
      <c r="N9782" s="7">
        <v>72.564999999999998</v>
      </c>
      <c r="O9782" s="34">
        <f>IFERROR(VLOOKUP(SiscoTable[[#This Row],[Código]],Hoja2!A:B,2,0)*SiscoTable[[#This Row],[Stock_actual]],0)</f>
        <v>471.67250000000001</v>
      </c>
      <c r="P9782" s="6" t="s">
        <v>353</v>
      </c>
      <c r="Q9782" s="7">
        <v>48</v>
      </c>
      <c r="R9782" s="7">
        <v>0</v>
      </c>
      <c r="S9782" s="7" t="s">
        <v>11924</v>
      </c>
      <c r="BI9782"/>
      <c r="BJ9782"/>
    </row>
    <row r="9783" spans="2:62" x14ac:dyDescent="0.4">
      <c r="B9783" s="1">
        <v>2011581</v>
      </c>
      <c r="C9783" s="6" t="s">
        <v>25</v>
      </c>
      <c r="D9783" s="6" t="s">
        <v>25</v>
      </c>
      <c r="E9783" s="6" t="s">
        <v>1537</v>
      </c>
      <c r="F9783" s="6" t="s">
        <v>1537</v>
      </c>
      <c r="G9783" s="6" t="s">
        <v>1538</v>
      </c>
      <c r="H9783" s="6" t="s">
        <v>4</v>
      </c>
      <c r="I9783" s="6" t="s">
        <v>1552</v>
      </c>
      <c r="J9783" s="6" t="s">
        <v>200</v>
      </c>
      <c r="K9783" s="7">
        <v>26.91</v>
      </c>
      <c r="L9783" s="34">
        <f>IFERROR(VLOOKUP(SiscoTable[[#This Row],[Código]],Hoja2!A:B,2,0)*SiscoTable[[#This Row],[Provta(Uns)]],0)</f>
        <v>699.66</v>
      </c>
      <c r="M9783" s="7">
        <v>0</v>
      </c>
      <c r="N9783" s="7">
        <v>37.127000000000002</v>
      </c>
      <c r="O9783" s="34">
        <f>IFERROR(VLOOKUP(SiscoTable[[#This Row],[Código]],Hoja2!A:B,2,0)*SiscoTable[[#This Row],[Stock_actual]],0)</f>
        <v>965.30200000000002</v>
      </c>
      <c r="P9783" s="6" t="s">
        <v>575</v>
      </c>
      <c r="Q9783" s="7">
        <v>30</v>
      </c>
      <c r="R9783" s="7">
        <v>0</v>
      </c>
      <c r="S9783" s="7" t="s">
        <v>11924</v>
      </c>
      <c r="BI9783"/>
      <c r="BJ9783"/>
    </row>
    <row r="9784" spans="2:62" x14ac:dyDescent="0.4">
      <c r="B9784" s="1">
        <v>2011582</v>
      </c>
      <c r="C9784" s="6" t="s">
        <v>8</v>
      </c>
      <c r="D9784" s="6" t="s">
        <v>8</v>
      </c>
      <c r="E9784" s="6" t="s">
        <v>1537</v>
      </c>
      <c r="F9784" s="6" t="s">
        <v>1537</v>
      </c>
      <c r="G9784" s="6" t="s">
        <v>1538</v>
      </c>
      <c r="H9784" s="6" t="s">
        <v>4</v>
      </c>
      <c r="I9784" s="6" t="s">
        <v>1588</v>
      </c>
      <c r="J9784" s="6" t="s">
        <v>200</v>
      </c>
      <c r="K9784" s="7">
        <v>0</v>
      </c>
      <c r="L9784" s="34">
        <f>IFERROR(VLOOKUP(SiscoTable[[#This Row],[Código]],Hoja2!A:B,2,0)*SiscoTable[[#This Row],[Provta(Uns)]],0)</f>
        <v>0</v>
      </c>
      <c r="M9784" s="7">
        <v>0</v>
      </c>
      <c r="N9784" s="7">
        <v>0</v>
      </c>
      <c r="O9784" s="34">
        <f>IFERROR(VLOOKUP(SiscoTable[[#This Row],[Código]],Hoja2!A:B,2,0)*SiscoTable[[#This Row],[Stock_actual]],0)</f>
        <v>0</v>
      </c>
      <c r="P9784" s="6" t="s">
        <v>7</v>
      </c>
      <c r="Q9784" s="7">
        <v>0</v>
      </c>
      <c r="R9784" s="7">
        <v>0</v>
      </c>
      <c r="S9784" s="7" t="s">
        <v>11924</v>
      </c>
      <c r="BI9784"/>
      <c r="BJ9784"/>
    </row>
    <row r="9785" spans="2:62" x14ac:dyDescent="0.4">
      <c r="B9785" s="1">
        <v>2011583</v>
      </c>
      <c r="C9785" s="6" t="s">
        <v>25</v>
      </c>
      <c r="D9785" s="6" t="s">
        <v>25</v>
      </c>
      <c r="E9785" s="6" t="s">
        <v>3268</v>
      </c>
      <c r="F9785" s="6" t="s">
        <v>7815</v>
      </c>
      <c r="G9785" s="6" t="s">
        <v>8044</v>
      </c>
      <c r="H9785" s="6" t="s">
        <v>4</v>
      </c>
      <c r="I9785" s="6" t="s">
        <v>8046</v>
      </c>
      <c r="J9785" s="6" t="s">
        <v>200</v>
      </c>
      <c r="K9785" s="7">
        <v>51.15</v>
      </c>
      <c r="L9785" s="7">
        <f>IFERROR(VLOOKUP(SiscoTable[[#This Row],[Código]],Hoja2!A:B,2,0)*SiscoTable[[#This Row],[Provta(Uns)]],0)</f>
        <v>818.4</v>
      </c>
      <c r="M9785" s="7">
        <v>120</v>
      </c>
      <c r="N9785" s="7">
        <v>33.966999999999999</v>
      </c>
      <c r="O9785" s="7">
        <f>IFERROR(VLOOKUP(SiscoTable[[#This Row],[Código]],Hoja2!A:B,2,0)*SiscoTable[[#This Row],[Stock_actual]],0)</f>
        <v>543.47199999999998</v>
      </c>
      <c r="P9785" s="6" t="s">
        <v>218</v>
      </c>
      <c r="Q9785" s="7">
        <v>56</v>
      </c>
      <c r="R9785" s="7">
        <v>0</v>
      </c>
      <c r="S9785" s="7" t="s">
        <v>11927</v>
      </c>
      <c r="BI9785"/>
      <c r="BJ9785"/>
    </row>
    <row r="9786" spans="2:62" x14ac:dyDescent="0.4">
      <c r="B9786" s="1">
        <v>2011587</v>
      </c>
      <c r="C9786" s="6" t="s">
        <v>30</v>
      </c>
      <c r="D9786" s="6" t="s">
        <v>25</v>
      </c>
      <c r="E9786" s="6" t="s">
        <v>3268</v>
      </c>
      <c r="F9786" s="6" t="s">
        <v>8094</v>
      </c>
      <c r="G9786" s="6" t="s">
        <v>8095</v>
      </c>
      <c r="H9786" s="6" t="s">
        <v>4</v>
      </c>
      <c r="I9786" s="6" t="s">
        <v>8115</v>
      </c>
      <c r="J9786" s="6" t="s">
        <v>200</v>
      </c>
      <c r="K9786" s="7">
        <v>11.45</v>
      </c>
      <c r="L9786" s="7">
        <f>IFERROR(VLOOKUP(SiscoTable[[#This Row],[Código]],Hoja2!A:B,2,0)*SiscoTable[[#This Row],[Provta(Uns)]],0)</f>
        <v>113.355</v>
      </c>
      <c r="M9786" s="7">
        <v>0</v>
      </c>
      <c r="N9786" s="7">
        <v>149.67099999999999</v>
      </c>
      <c r="O9786" s="7">
        <f>IFERROR(VLOOKUP(SiscoTable[[#This Row],[Código]],Hoja2!A:B,2,0)*SiscoTable[[#This Row],[Stock_actual]],0)</f>
        <v>1481.7429</v>
      </c>
      <c r="P9786" s="6" t="s">
        <v>2617</v>
      </c>
      <c r="Q9786" s="7">
        <v>13</v>
      </c>
      <c r="R9786" s="7">
        <v>0</v>
      </c>
      <c r="S9786" s="7" t="s">
        <v>11927</v>
      </c>
      <c r="BI9786"/>
      <c r="BJ9786"/>
    </row>
    <row r="9787" spans="2:62" x14ac:dyDescent="0.4">
      <c r="B9787" s="1">
        <v>2011589</v>
      </c>
      <c r="C9787" s="6" t="s">
        <v>30</v>
      </c>
      <c r="D9787" s="6" t="s">
        <v>25</v>
      </c>
      <c r="E9787" s="6" t="s">
        <v>1537</v>
      </c>
      <c r="F9787" s="6" t="s">
        <v>1537</v>
      </c>
      <c r="G9787" s="6" t="s">
        <v>1625</v>
      </c>
      <c r="H9787" s="6" t="s">
        <v>4</v>
      </c>
      <c r="I9787" s="6" t="s">
        <v>1681</v>
      </c>
      <c r="J9787" s="6" t="s">
        <v>200</v>
      </c>
      <c r="K9787" s="7">
        <v>6.52</v>
      </c>
      <c r="L9787" s="34">
        <f>IFERROR(VLOOKUP(SiscoTable[[#This Row],[Código]],Hoja2!A:B,2,0)*SiscoTable[[#This Row],[Provta(Uns)]],0)</f>
        <v>114.752</v>
      </c>
      <c r="M9787" s="7">
        <v>0</v>
      </c>
      <c r="N9787" s="7">
        <v>7.4379999999999997</v>
      </c>
      <c r="O9787" s="34">
        <f>IFERROR(VLOOKUP(SiscoTable[[#This Row],[Código]],Hoja2!A:B,2,0)*SiscoTable[[#This Row],[Stock_actual]],0)</f>
        <v>130.90880000000001</v>
      </c>
      <c r="P9787" s="6" t="s">
        <v>671</v>
      </c>
      <c r="Q9787" s="7">
        <v>7</v>
      </c>
      <c r="R9787" s="7">
        <v>0</v>
      </c>
      <c r="S9787" s="7" t="s">
        <v>11924</v>
      </c>
      <c r="BI9787"/>
      <c r="BJ9787"/>
    </row>
    <row r="9788" spans="2:62" x14ac:dyDescent="0.4">
      <c r="B9788" s="1">
        <v>2011590</v>
      </c>
      <c r="C9788" s="6" t="s">
        <v>25</v>
      </c>
      <c r="D9788" s="6" t="s">
        <v>25</v>
      </c>
      <c r="E9788" s="6" t="s">
        <v>1537</v>
      </c>
      <c r="F9788" s="6" t="s">
        <v>1537</v>
      </c>
      <c r="G9788" s="6" t="s">
        <v>1625</v>
      </c>
      <c r="H9788" s="6" t="s">
        <v>4</v>
      </c>
      <c r="I9788" s="6" t="s">
        <v>1645</v>
      </c>
      <c r="J9788" s="6" t="s">
        <v>200</v>
      </c>
      <c r="K9788" s="7">
        <v>26.32</v>
      </c>
      <c r="L9788" s="34">
        <f>IFERROR(VLOOKUP(SiscoTable[[#This Row],[Código]],Hoja2!A:B,2,0)*SiscoTable[[#This Row],[Provta(Uns)]],0)</f>
        <v>368.48</v>
      </c>
      <c r="M9788" s="7">
        <v>8</v>
      </c>
      <c r="N9788" s="7">
        <v>-1.9319999999999999</v>
      </c>
      <c r="O9788" s="34">
        <f>IFERROR(VLOOKUP(SiscoTable[[#This Row],[Código]],Hoja2!A:B,2,0)*SiscoTable[[#This Row],[Stock_actual]],0)</f>
        <v>-27.047999999999998</v>
      </c>
      <c r="P9788" s="6" t="s">
        <v>7</v>
      </c>
      <c r="Q9788" s="7">
        <v>29</v>
      </c>
      <c r="R9788" s="7">
        <v>44.8</v>
      </c>
      <c r="S9788" s="7" t="s">
        <v>11924</v>
      </c>
      <c r="BI9788"/>
      <c r="BJ9788"/>
    </row>
    <row r="9789" spans="2:62" x14ac:dyDescent="0.4">
      <c r="B9789" s="1">
        <v>2011591</v>
      </c>
      <c r="C9789" s="6" t="s">
        <v>8</v>
      </c>
      <c r="D9789" s="6" t="s">
        <v>8</v>
      </c>
      <c r="E9789" s="6" t="s">
        <v>1537</v>
      </c>
      <c r="F9789" s="6" t="s">
        <v>1537</v>
      </c>
      <c r="G9789" s="6" t="s">
        <v>1625</v>
      </c>
      <c r="H9789" s="6" t="s">
        <v>4</v>
      </c>
      <c r="I9789" s="6" t="s">
        <v>1693</v>
      </c>
      <c r="J9789" s="6" t="s">
        <v>200</v>
      </c>
      <c r="K9789" s="7">
        <v>2.72</v>
      </c>
      <c r="L9789" s="34">
        <f>IFERROR(VLOOKUP(SiscoTable[[#This Row],[Código]],Hoja2!A:B,2,0)*SiscoTable[[#This Row],[Provta(Uns)]],0)</f>
        <v>51.408000000000001</v>
      </c>
      <c r="M9789" s="7">
        <v>0</v>
      </c>
      <c r="N9789" s="7">
        <v>0</v>
      </c>
      <c r="O9789" s="34">
        <f>IFERROR(VLOOKUP(SiscoTable[[#This Row],[Código]],Hoja2!A:B,2,0)*SiscoTable[[#This Row],[Stock_actual]],0)</f>
        <v>0</v>
      </c>
      <c r="P9789" s="6" t="s">
        <v>7</v>
      </c>
      <c r="Q9789" s="7">
        <v>3</v>
      </c>
      <c r="R9789" s="7">
        <v>5.3999999999999995</v>
      </c>
      <c r="S9789" s="7" t="s">
        <v>11924</v>
      </c>
      <c r="BI9789"/>
      <c r="BJ9789"/>
    </row>
    <row r="9790" spans="2:62" x14ac:dyDescent="0.4">
      <c r="B9790" s="1">
        <v>2011592</v>
      </c>
      <c r="C9790" s="6" t="s">
        <v>25</v>
      </c>
      <c r="D9790" s="6" t="s">
        <v>25</v>
      </c>
      <c r="E9790" s="6" t="s">
        <v>1537</v>
      </c>
      <c r="F9790" s="6" t="s">
        <v>1537</v>
      </c>
      <c r="G9790" s="6" t="s">
        <v>1625</v>
      </c>
      <c r="H9790" s="6" t="s">
        <v>4</v>
      </c>
      <c r="I9790" s="6" t="s">
        <v>1646</v>
      </c>
      <c r="J9790" s="6" t="s">
        <v>200</v>
      </c>
      <c r="K9790" s="7">
        <v>111.9</v>
      </c>
      <c r="L9790" s="34">
        <f>IFERROR(VLOOKUP(SiscoTable[[#This Row],[Código]],Hoja2!A:B,2,0)*SiscoTable[[#This Row],[Provta(Uns)]],0)</f>
        <v>1510.65</v>
      </c>
      <c r="M9790" s="7">
        <v>0</v>
      </c>
      <c r="N9790" s="7">
        <v>56.5</v>
      </c>
      <c r="O9790" s="34">
        <f>IFERROR(VLOOKUP(SiscoTable[[#This Row],[Código]],Hoja2!A:B,2,0)*SiscoTable[[#This Row],[Stock_actual]],0)</f>
        <v>762.75</v>
      </c>
      <c r="P9790" s="6" t="s">
        <v>112</v>
      </c>
      <c r="Q9790" s="7">
        <v>123</v>
      </c>
      <c r="R9790" s="7">
        <v>223.25</v>
      </c>
      <c r="S9790" s="7" t="s">
        <v>11924</v>
      </c>
      <c r="BI9790"/>
      <c r="BJ9790"/>
    </row>
    <row r="9791" spans="2:62" x14ac:dyDescent="0.4">
      <c r="B9791" s="1">
        <v>2011593</v>
      </c>
      <c r="C9791" s="6" t="s">
        <v>8</v>
      </c>
      <c r="D9791" s="6" t="s">
        <v>8</v>
      </c>
      <c r="E9791" s="6" t="s">
        <v>1537</v>
      </c>
      <c r="F9791" s="6" t="s">
        <v>1537</v>
      </c>
      <c r="G9791" s="6" t="s">
        <v>1625</v>
      </c>
      <c r="H9791" s="6" t="s">
        <v>4</v>
      </c>
      <c r="I9791" s="6" t="s">
        <v>1694</v>
      </c>
      <c r="J9791" s="6" t="s">
        <v>200</v>
      </c>
      <c r="K9791" s="7">
        <v>3.28</v>
      </c>
      <c r="L9791" s="34">
        <f>IFERROR(VLOOKUP(SiscoTable[[#This Row],[Código]],Hoja2!A:B,2,0)*SiscoTable[[#This Row],[Provta(Uns)]],0)</f>
        <v>44.279999999999994</v>
      </c>
      <c r="M9791" s="7">
        <v>0</v>
      </c>
      <c r="N9791" s="7">
        <v>5.7160000000000002</v>
      </c>
      <c r="O9791" s="34">
        <f>IFERROR(VLOOKUP(SiscoTable[[#This Row],[Código]],Hoja2!A:B,2,0)*SiscoTable[[#This Row],[Stock_actual]],0)</f>
        <v>77.165999999999997</v>
      </c>
      <c r="P9791" s="6" t="s">
        <v>697</v>
      </c>
      <c r="Q9791" s="7">
        <v>4</v>
      </c>
      <c r="R9791" s="7">
        <v>0</v>
      </c>
      <c r="S9791" s="7" t="s">
        <v>11924</v>
      </c>
      <c r="BI9791"/>
      <c r="BJ9791"/>
    </row>
    <row r="9792" spans="2:62" x14ac:dyDescent="0.4">
      <c r="B9792" s="1">
        <v>2011594</v>
      </c>
      <c r="C9792" s="6" t="s">
        <v>25</v>
      </c>
      <c r="D9792" s="6" t="s">
        <v>25</v>
      </c>
      <c r="E9792" s="6" t="s">
        <v>1537</v>
      </c>
      <c r="F9792" s="6" t="s">
        <v>1537</v>
      </c>
      <c r="G9792" s="6" t="s">
        <v>1625</v>
      </c>
      <c r="H9792" s="6" t="s">
        <v>4</v>
      </c>
      <c r="I9792" s="6" t="s">
        <v>1647</v>
      </c>
      <c r="J9792" s="6" t="s">
        <v>200</v>
      </c>
      <c r="K9792" s="7">
        <v>105.07</v>
      </c>
      <c r="L9792" s="34">
        <f>IFERROR(VLOOKUP(SiscoTable[[#This Row],[Código]],Hoja2!A:B,2,0)*SiscoTable[[#This Row],[Provta(Uns)]],0)</f>
        <v>1418.4449999999999</v>
      </c>
      <c r="M9792" s="7">
        <v>0</v>
      </c>
      <c r="N9792" s="7">
        <v>24.28</v>
      </c>
      <c r="O9792" s="34">
        <f>IFERROR(VLOOKUP(SiscoTable[[#This Row],[Código]],Hoja2!A:B,2,0)*SiscoTable[[#This Row],[Stock_actual]],0)</f>
        <v>327.78000000000003</v>
      </c>
      <c r="P9792" s="6" t="s">
        <v>29</v>
      </c>
      <c r="Q9792" s="7">
        <v>116</v>
      </c>
      <c r="R9792" s="7">
        <v>210.22</v>
      </c>
      <c r="S9792" s="7" t="s">
        <v>11924</v>
      </c>
      <c r="BI9792"/>
      <c r="BJ9792"/>
    </row>
    <row r="9793" spans="2:62" x14ac:dyDescent="0.4">
      <c r="B9793" s="1">
        <v>2011595</v>
      </c>
      <c r="C9793" s="6" t="s">
        <v>25</v>
      </c>
      <c r="D9793" s="6" t="s">
        <v>25</v>
      </c>
      <c r="E9793" s="6" t="s">
        <v>1537</v>
      </c>
      <c r="F9793" s="6" t="s">
        <v>1537</v>
      </c>
      <c r="G9793" s="6" t="s">
        <v>1625</v>
      </c>
      <c r="H9793" s="6" t="s">
        <v>4</v>
      </c>
      <c r="I9793" s="6" t="s">
        <v>1648</v>
      </c>
      <c r="J9793" s="6" t="s">
        <v>200</v>
      </c>
      <c r="K9793" s="7">
        <v>20.86</v>
      </c>
      <c r="L9793" s="34">
        <f>IFERROR(VLOOKUP(SiscoTable[[#This Row],[Código]],Hoja2!A:B,2,0)*SiscoTable[[#This Row],[Provta(Uns)]],0)</f>
        <v>406.77</v>
      </c>
      <c r="M9793" s="7">
        <v>11.75</v>
      </c>
      <c r="N9793" s="7">
        <v>1.7549999999999999</v>
      </c>
      <c r="O9793" s="34">
        <f>IFERROR(VLOOKUP(SiscoTable[[#This Row],[Código]],Hoja2!A:B,2,0)*SiscoTable[[#This Row],[Stock_actual]],0)</f>
        <v>34.222499999999997</v>
      </c>
      <c r="P9793" s="6" t="s">
        <v>82</v>
      </c>
      <c r="Q9793" s="7">
        <v>23</v>
      </c>
      <c r="R9793" s="7">
        <v>30.594999999999995</v>
      </c>
      <c r="S9793" s="7" t="s">
        <v>11924</v>
      </c>
      <c r="BI9793"/>
      <c r="BJ9793"/>
    </row>
    <row r="9794" spans="2:62" x14ac:dyDescent="0.4">
      <c r="B9794" s="1">
        <v>2011596</v>
      </c>
      <c r="C9794" s="6" t="s">
        <v>25</v>
      </c>
      <c r="D9794" s="6" t="s">
        <v>25</v>
      </c>
      <c r="E9794" s="6" t="s">
        <v>1537</v>
      </c>
      <c r="F9794" s="6" t="s">
        <v>1537</v>
      </c>
      <c r="G9794" s="6" t="s">
        <v>1625</v>
      </c>
      <c r="H9794" s="6" t="s">
        <v>4</v>
      </c>
      <c r="I9794" s="6" t="s">
        <v>1649</v>
      </c>
      <c r="J9794" s="6" t="s">
        <v>200</v>
      </c>
      <c r="K9794" s="7">
        <v>41.27</v>
      </c>
      <c r="L9794" s="34">
        <f>IFERROR(VLOOKUP(SiscoTable[[#This Row],[Código]],Hoja2!A:B,2,0)*SiscoTable[[#This Row],[Provta(Uns)]],0)</f>
        <v>660.32</v>
      </c>
      <c r="M9794" s="7">
        <v>10</v>
      </c>
      <c r="N9794" s="7">
        <v>18.838000000000001</v>
      </c>
      <c r="O9794" s="34">
        <f>IFERROR(VLOOKUP(SiscoTable[[#This Row],[Código]],Hoja2!A:B,2,0)*SiscoTable[[#This Row],[Stock_actual]],0)</f>
        <v>301.40800000000002</v>
      </c>
      <c r="P9794" s="6" t="s">
        <v>402</v>
      </c>
      <c r="Q9794" s="7">
        <v>46</v>
      </c>
      <c r="R9794" s="7">
        <v>73.281999999999982</v>
      </c>
      <c r="S9794" s="7" t="s">
        <v>11924</v>
      </c>
      <c r="BI9794"/>
      <c r="BJ9794"/>
    </row>
    <row r="9795" spans="2:62" x14ac:dyDescent="0.4">
      <c r="B9795" s="1">
        <v>2011597</v>
      </c>
      <c r="C9795" s="6" t="s">
        <v>25</v>
      </c>
      <c r="D9795" s="6" t="s">
        <v>25</v>
      </c>
      <c r="E9795" s="6" t="s">
        <v>1537</v>
      </c>
      <c r="F9795" s="6" t="s">
        <v>1537</v>
      </c>
      <c r="G9795" s="6" t="s">
        <v>1625</v>
      </c>
      <c r="H9795" s="6" t="s">
        <v>4</v>
      </c>
      <c r="I9795" s="6" t="s">
        <v>1650</v>
      </c>
      <c r="J9795" s="6" t="s">
        <v>200</v>
      </c>
      <c r="K9795" s="7">
        <v>15.8</v>
      </c>
      <c r="L9795" s="34">
        <f>IFERROR(VLOOKUP(SiscoTable[[#This Row],[Código]],Hoja2!A:B,2,0)*SiscoTable[[#This Row],[Provta(Uns)]],0)</f>
        <v>853.2</v>
      </c>
      <c r="M9795" s="7">
        <v>6</v>
      </c>
      <c r="N9795" s="7">
        <v>4.431</v>
      </c>
      <c r="O9795" s="34">
        <f>IFERROR(VLOOKUP(SiscoTable[[#This Row],[Código]],Hoja2!A:B,2,0)*SiscoTable[[#This Row],[Stock_actual]],0)</f>
        <v>239.274</v>
      </c>
      <c r="P9795" s="6" t="s">
        <v>76</v>
      </c>
      <c r="Q9795" s="7">
        <v>17</v>
      </c>
      <c r="R9795" s="7">
        <v>25.608999999999998</v>
      </c>
      <c r="S9795" s="7" t="s">
        <v>11924</v>
      </c>
      <c r="BI9795"/>
      <c r="BJ9795"/>
    </row>
    <row r="9796" spans="2:62" x14ac:dyDescent="0.4">
      <c r="B9796" s="1">
        <v>2011598</v>
      </c>
      <c r="C9796" s="6" t="s">
        <v>25</v>
      </c>
      <c r="D9796" s="6" t="s">
        <v>25</v>
      </c>
      <c r="E9796" s="6" t="s">
        <v>1537</v>
      </c>
      <c r="F9796" s="6" t="s">
        <v>1537</v>
      </c>
      <c r="G9796" s="6" t="s">
        <v>1625</v>
      </c>
      <c r="H9796" s="6" t="s">
        <v>4</v>
      </c>
      <c r="I9796" s="6" t="s">
        <v>1651</v>
      </c>
      <c r="J9796" s="6" t="s">
        <v>200</v>
      </c>
      <c r="K9796" s="7">
        <v>112.26</v>
      </c>
      <c r="L9796" s="34">
        <f>IFERROR(VLOOKUP(SiscoTable[[#This Row],[Código]],Hoja2!A:B,2,0)*SiscoTable[[#This Row],[Provta(Uns)]],0)</f>
        <v>1111.374</v>
      </c>
      <c r="M9796" s="7">
        <v>0</v>
      </c>
      <c r="N9796" s="7">
        <v>61.836999999999996</v>
      </c>
      <c r="O9796" s="34">
        <f>IFERROR(VLOOKUP(SiscoTable[[#This Row],[Código]],Hoja2!A:B,2,0)*SiscoTable[[#This Row],[Stock_actual]],0)</f>
        <v>612.18629999999996</v>
      </c>
      <c r="P9796" s="6" t="s">
        <v>161</v>
      </c>
      <c r="Q9796" s="7">
        <v>123</v>
      </c>
      <c r="R9796" s="7">
        <v>226.14300000000003</v>
      </c>
      <c r="S9796" s="7" t="s">
        <v>11924</v>
      </c>
      <c r="BI9796"/>
      <c r="BJ9796"/>
    </row>
    <row r="9797" spans="2:62" x14ac:dyDescent="0.4">
      <c r="B9797" s="1">
        <v>2011599</v>
      </c>
      <c r="C9797" s="6" t="s">
        <v>25</v>
      </c>
      <c r="D9797" s="6" t="s">
        <v>25</v>
      </c>
      <c r="E9797" s="6" t="s">
        <v>1537</v>
      </c>
      <c r="F9797" s="6" t="s">
        <v>1537</v>
      </c>
      <c r="G9797" s="6" t="s">
        <v>1625</v>
      </c>
      <c r="H9797" s="6" t="s">
        <v>4</v>
      </c>
      <c r="I9797" s="6" t="s">
        <v>1652</v>
      </c>
      <c r="J9797" s="6" t="s">
        <v>200</v>
      </c>
      <c r="K9797" s="7">
        <v>39.380000000000003</v>
      </c>
      <c r="L9797" s="34">
        <f>IFERROR(VLOOKUP(SiscoTable[[#This Row],[Código]],Hoja2!A:B,2,0)*SiscoTable[[#This Row],[Provta(Uns)]],0)</f>
        <v>492.25000000000006</v>
      </c>
      <c r="M9797" s="7">
        <v>0</v>
      </c>
      <c r="N9797" s="7">
        <v>21.471</v>
      </c>
      <c r="O9797" s="34">
        <f>IFERROR(VLOOKUP(SiscoTable[[#This Row],[Código]],Hoja2!A:B,2,0)*SiscoTable[[#This Row],[Stock_actual]],0)</f>
        <v>268.38749999999999</v>
      </c>
      <c r="P9797" s="6" t="s">
        <v>810</v>
      </c>
      <c r="Q9797" s="7">
        <v>43</v>
      </c>
      <c r="R9797" s="7">
        <v>78.088999999999999</v>
      </c>
      <c r="S9797" s="7" t="s">
        <v>11924</v>
      </c>
      <c r="BI9797"/>
      <c r="BJ9797"/>
    </row>
    <row r="9798" spans="2:62" x14ac:dyDescent="0.4">
      <c r="B9798" s="1">
        <v>2011600</v>
      </c>
      <c r="C9798" s="6" t="s">
        <v>25</v>
      </c>
      <c r="D9798" s="6" t="s">
        <v>25</v>
      </c>
      <c r="E9798" s="6" t="s">
        <v>1537</v>
      </c>
      <c r="F9798" s="6" t="s">
        <v>1537</v>
      </c>
      <c r="G9798" s="6" t="s">
        <v>1625</v>
      </c>
      <c r="H9798" s="6" t="s">
        <v>4</v>
      </c>
      <c r="I9798" s="6" t="s">
        <v>1653</v>
      </c>
      <c r="J9798" s="6" t="s">
        <v>200</v>
      </c>
      <c r="K9798" s="7">
        <v>37.36</v>
      </c>
      <c r="L9798" s="34">
        <f>IFERROR(VLOOKUP(SiscoTable[[#This Row],[Código]],Hoja2!A:B,2,0)*SiscoTable[[#This Row],[Provta(Uns)]],0)</f>
        <v>743.46399999999994</v>
      </c>
      <c r="M9798" s="7">
        <v>8</v>
      </c>
      <c r="N9798" s="7">
        <v>3.153</v>
      </c>
      <c r="O9798" s="34">
        <f>IFERROR(VLOOKUP(SiscoTable[[#This Row],[Código]],Hoja2!A:B,2,0)*SiscoTable[[#This Row],[Stock_actual]],0)</f>
        <v>62.744699999999995</v>
      </c>
      <c r="P9798" s="6" t="s">
        <v>82</v>
      </c>
      <c r="Q9798" s="7">
        <v>41</v>
      </c>
      <c r="R9798" s="7">
        <v>67.596999999999994</v>
      </c>
      <c r="S9798" s="7" t="s">
        <v>11924</v>
      </c>
      <c r="BI9798"/>
      <c r="BJ9798"/>
    </row>
    <row r="9799" spans="2:62" x14ac:dyDescent="0.4">
      <c r="B9799" s="1">
        <v>2011601</v>
      </c>
      <c r="C9799" s="6" t="s">
        <v>25</v>
      </c>
      <c r="D9799" s="6" t="s">
        <v>25</v>
      </c>
      <c r="E9799" s="6" t="s">
        <v>1537</v>
      </c>
      <c r="F9799" s="6" t="s">
        <v>1537</v>
      </c>
      <c r="G9799" s="6" t="s">
        <v>1625</v>
      </c>
      <c r="H9799" s="6" t="s">
        <v>4</v>
      </c>
      <c r="I9799" s="6" t="s">
        <v>1654</v>
      </c>
      <c r="J9799" s="6" t="s">
        <v>200</v>
      </c>
      <c r="K9799" s="7">
        <v>13.62</v>
      </c>
      <c r="L9799" s="34">
        <f>IFERROR(VLOOKUP(SiscoTable[[#This Row],[Código]],Hoja2!A:B,2,0)*SiscoTable[[#This Row],[Provta(Uns)]],0)</f>
        <v>306.45</v>
      </c>
      <c r="M9799" s="7">
        <v>0</v>
      </c>
      <c r="N9799" s="7">
        <v>4.1470000000000002</v>
      </c>
      <c r="O9799" s="34">
        <f>IFERROR(VLOOKUP(SiscoTable[[#This Row],[Código]],Hoja2!A:B,2,0)*SiscoTable[[#This Row],[Stock_actual]],0)</f>
        <v>93.307500000000005</v>
      </c>
      <c r="P9799" s="6" t="s">
        <v>117</v>
      </c>
      <c r="Q9799" s="7">
        <v>15</v>
      </c>
      <c r="R9799" s="7">
        <v>26.902999999999999</v>
      </c>
      <c r="S9799" s="7" t="s">
        <v>11924</v>
      </c>
      <c r="BI9799"/>
      <c r="BJ9799"/>
    </row>
    <row r="9800" spans="2:62" x14ac:dyDescent="0.4">
      <c r="B9800" s="1">
        <v>2011602</v>
      </c>
      <c r="C9800" s="6" t="s">
        <v>25</v>
      </c>
      <c r="D9800" s="6" t="s">
        <v>25</v>
      </c>
      <c r="E9800" s="6" t="s">
        <v>1537</v>
      </c>
      <c r="F9800" s="6" t="s">
        <v>1537</v>
      </c>
      <c r="G9800" s="6" t="s">
        <v>1625</v>
      </c>
      <c r="H9800" s="6" t="s">
        <v>4</v>
      </c>
      <c r="I9800" s="6" t="s">
        <v>1655</v>
      </c>
      <c r="J9800" s="6" t="s">
        <v>200</v>
      </c>
      <c r="K9800" s="7">
        <v>70.819999999999993</v>
      </c>
      <c r="L9800" s="34">
        <f>IFERROR(VLOOKUP(SiscoTable[[#This Row],[Código]],Hoja2!A:B,2,0)*SiscoTable[[#This Row],[Provta(Uns)]],0)</f>
        <v>1055.2179999999998</v>
      </c>
      <c r="M9800" s="7">
        <v>0</v>
      </c>
      <c r="N9800" s="7">
        <v>11.373999999999999</v>
      </c>
      <c r="O9800" s="34">
        <f>IFERROR(VLOOKUP(SiscoTable[[#This Row],[Código]],Hoja2!A:B,2,0)*SiscoTable[[#This Row],[Stock_actual]],0)</f>
        <v>169.4726</v>
      </c>
      <c r="P9800" s="6" t="s">
        <v>214</v>
      </c>
      <c r="Q9800" s="7">
        <v>78</v>
      </c>
      <c r="R9800" s="7">
        <v>142.02600000000001</v>
      </c>
      <c r="S9800" s="7" t="s">
        <v>11924</v>
      </c>
      <c r="BI9800"/>
      <c r="BJ9800"/>
    </row>
    <row r="9801" spans="2:62" x14ac:dyDescent="0.4">
      <c r="B9801" s="1">
        <v>2011603</v>
      </c>
      <c r="C9801" s="6" t="s">
        <v>30</v>
      </c>
      <c r="D9801" s="6" t="s">
        <v>25</v>
      </c>
      <c r="E9801" s="6" t="s">
        <v>1537</v>
      </c>
      <c r="F9801" s="6" t="s">
        <v>1537</v>
      </c>
      <c r="G9801" s="6" t="s">
        <v>1625</v>
      </c>
      <c r="H9801" s="6" t="s">
        <v>4</v>
      </c>
      <c r="I9801" s="6" t="s">
        <v>1682</v>
      </c>
      <c r="J9801" s="6" t="s">
        <v>200</v>
      </c>
      <c r="K9801" s="7">
        <v>6.25</v>
      </c>
      <c r="L9801" s="34">
        <f>IFERROR(VLOOKUP(SiscoTable[[#This Row],[Código]],Hoja2!A:B,2,0)*SiscoTable[[#This Row],[Provta(Uns)]],0)</f>
        <v>90.625</v>
      </c>
      <c r="M9801" s="7">
        <v>3</v>
      </c>
      <c r="N9801" s="7">
        <v>1.5089999999999999</v>
      </c>
      <c r="O9801" s="34">
        <f>IFERROR(VLOOKUP(SiscoTable[[#This Row],[Código]],Hoja2!A:B,2,0)*SiscoTable[[#This Row],[Stock_actual]],0)</f>
        <v>21.880499999999998</v>
      </c>
      <c r="P9801" s="6" t="s">
        <v>29</v>
      </c>
      <c r="Q9801" s="7">
        <v>7</v>
      </c>
      <c r="R9801" s="7">
        <v>9.5609999999999999</v>
      </c>
      <c r="S9801" s="7" t="s">
        <v>11924</v>
      </c>
      <c r="BI9801"/>
      <c r="BJ9801"/>
    </row>
    <row r="9802" spans="2:62" x14ac:dyDescent="0.4">
      <c r="B9802" s="1">
        <v>2011604</v>
      </c>
      <c r="C9802" s="6" t="s">
        <v>30</v>
      </c>
      <c r="D9802" s="6" t="s">
        <v>30</v>
      </c>
      <c r="E9802" s="6" t="s">
        <v>1537</v>
      </c>
      <c r="F9802" s="6" t="s">
        <v>1537</v>
      </c>
      <c r="G9802" s="6" t="s">
        <v>1625</v>
      </c>
      <c r="H9802" s="6" t="s">
        <v>4</v>
      </c>
      <c r="I9802" s="6" t="s">
        <v>1683</v>
      </c>
      <c r="J9802" s="6" t="s">
        <v>200</v>
      </c>
      <c r="K9802" s="7">
        <v>8.5</v>
      </c>
      <c r="L9802" s="34">
        <f>IFERROR(VLOOKUP(SiscoTable[[#This Row],[Código]],Hoja2!A:B,2,0)*SiscoTable[[#This Row],[Provta(Uns)]],0)</f>
        <v>106.25</v>
      </c>
      <c r="M9802" s="7">
        <v>0</v>
      </c>
      <c r="N9802" s="7">
        <v>33.844000000000001</v>
      </c>
      <c r="O9802" s="34">
        <f>IFERROR(VLOOKUP(SiscoTable[[#This Row],[Código]],Hoja2!A:B,2,0)*SiscoTable[[#This Row],[Stock_actual]],0)</f>
        <v>423.05</v>
      </c>
      <c r="P9802" s="6" t="s">
        <v>1069</v>
      </c>
      <c r="Q9802" s="7">
        <v>9</v>
      </c>
      <c r="R9802" s="7">
        <v>0</v>
      </c>
      <c r="S9802" s="7" t="s">
        <v>11924</v>
      </c>
      <c r="BI9802"/>
      <c r="BJ9802"/>
    </row>
    <row r="9803" spans="2:62" x14ac:dyDescent="0.4">
      <c r="B9803" s="1">
        <v>2011605</v>
      </c>
      <c r="C9803" s="6" t="s">
        <v>30</v>
      </c>
      <c r="D9803" s="6" t="s">
        <v>25</v>
      </c>
      <c r="E9803" s="6" t="s">
        <v>1537</v>
      </c>
      <c r="F9803" s="6" t="s">
        <v>1537</v>
      </c>
      <c r="G9803" s="6" t="s">
        <v>1625</v>
      </c>
      <c r="H9803" s="6" t="s">
        <v>4</v>
      </c>
      <c r="I9803" s="6" t="s">
        <v>1684</v>
      </c>
      <c r="J9803" s="6" t="s">
        <v>200</v>
      </c>
      <c r="K9803" s="7">
        <v>11.46</v>
      </c>
      <c r="L9803" s="34">
        <f>IFERROR(VLOOKUP(SiscoTable[[#This Row],[Código]],Hoja2!A:B,2,0)*SiscoTable[[#This Row],[Provta(Uns)]],0)</f>
        <v>148.98000000000002</v>
      </c>
      <c r="M9803" s="7">
        <v>0</v>
      </c>
      <c r="N9803" s="7">
        <v>3.6859999999999999</v>
      </c>
      <c r="O9803" s="34">
        <f>IFERROR(VLOOKUP(SiscoTable[[#This Row],[Código]],Hoja2!A:B,2,0)*SiscoTable[[#This Row],[Stock_actual]],0)</f>
        <v>47.917999999999999</v>
      </c>
      <c r="P9803" s="6" t="s">
        <v>124</v>
      </c>
      <c r="Q9803" s="7">
        <v>13</v>
      </c>
      <c r="R9803" s="7">
        <v>22.914000000000001</v>
      </c>
      <c r="S9803" s="7" t="s">
        <v>11924</v>
      </c>
      <c r="BI9803"/>
      <c r="BJ9803"/>
    </row>
    <row r="9804" spans="2:62" x14ac:dyDescent="0.4">
      <c r="B9804" s="1">
        <v>2011606</v>
      </c>
      <c r="C9804" s="6" t="s">
        <v>25</v>
      </c>
      <c r="D9804" s="6" t="s">
        <v>25</v>
      </c>
      <c r="E9804" s="6" t="s">
        <v>1537</v>
      </c>
      <c r="F9804" s="6" t="s">
        <v>1537</v>
      </c>
      <c r="G9804" s="6" t="s">
        <v>1625</v>
      </c>
      <c r="H9804" s="6" t="s">
        <v>4</v>
      </c>
      <c r="I9804" s="6" t="s">
        <v>1656</v>
      </c>
      <c r="J9804" s="6" t="s">
        <v>200</v>
      </c>
      <c r="K9804" s="7">
        <v>136.41999999999999</v>
      </c>
      <c r="L9804" s="34">
        <f>IFERROR(VLOOKUP(SiscoTable[[#This Row],[Código]],Hoja2!A:B,2,0)*SiscoTable[[#This Row],[Provta(Uns)]],0)</f>
        <v>2114.5099999999998</v>
      </c>
      <c r="M9804" s="7">
        <v>0</v>
      </c>
      <c r="N9804" s="7">
        <v>31.720999999999997</v>
      </c>
      <c r="O9804" s="34">
        <f>IFERROR(VLOOKUP(SiscoTable[[#This Row],[Código]],Hoja2!A:B,2,0)*SiscoTable[[#This Row],[Stock_actual]],0)</f>
        <v>491.67549999999994</v>
      </c>
      <c r="P9804" s="6" t="s">
        <v>29</v>
      </c>
      <c r="Q9804" s="7">
        <v>150</v>
      </c>
      <c r="R9804" s="7">
        <v>273.12899999999996</v>
      </c>
      <c r="S9804" s="7" t="s">
        <v>11924</v>
      </c>
      <c r="BI9804"/>
      <c r="BJ9804"/>
    </row>
    <row r="9805" spans="2:62" x14ac:dyDescent="0.4">
      <c r="B9805" s="1">
        <v>2011607</v>
      </c>
      <c r="C9805" s="6" t="s">
        <v>25</v>
      </c>
      <c r="D9805" s="6" t="s">
        <v>25</v>
      </c>
      <c r="E9805" s="6" t="s">
        <v>1537</v>
      </c>
      <c r="F9805" s="6" t="s">
        <v>1537</v>
      </c>
      <c r="G9805" s="6" t="s">
        <v>1625</v>
      </c>
      <c r="H9805" s="6" t="s">
        <v>4</v>
      </c>
      <c r="I9805" s="6" t="s">
        <v>1657</v>
      </c>
      <c r="J9805" s="6" t="s">
        <v>200</v>
      </c>
      <c r="K9805" s="7">
        <v>10.95</v>
      </c>
      <c r="L9805" s="34">
        <f>IFERROR(VLOOKUP(SiscoTable[[#This Row],[Código]],Hoja2!A:B,2,0)*SiscoTable[[#This Row],[Provta(Uns)]],0)</f>
        <v>185.05499999999998</v>
      </c>
      <c r="M9805" s="7">
        <v>3</v>
      </c>
      <c r="N9805" s="7">
        <v>-0.246</v>
      </c>
      <c r="O9805" s="34">
        <f>IFERROR(VLOOKUP(SiscoTable[[#This Row],[Código]],Hoja2!A:B,2,0)*SiscoTable[[#This Row],[Stock_actual]],0)</f>
        <v>-4.1574</v>
      </c>
      <c r="P9805" s="6" t="s">
        <v>7</v>
      </c>
      <c r="Q9805" s="7">
        <v>12</v>
      </c>
      <c r="R9805" s="7">
        <v>19.2</v>
      </c>
      <c r="S9805" s="7" t="s">
        <v>11924</v>
      </c>
      <c r="BI9805"/>
      <c r="BJ9805"/>
    </row>
    <row r="9806" spans="2:62" x14ac:dyDescent="0.4">
      <c r="B9806" s="1">
        <v>2011608</v>
      </c>
      <c r="C9806" s="6" t="s">
        <v>8</v>
      </c>
      <c r="D9806" s="6" t="s">
        <v>8</v>
      </c>
      <c r="E9806" s="6" t="s">
        <v>1537</v>
      </c>
      <c r="F9806" s="6" t="s">
        <v>1537</v>
      </c>
      <c r="G9806" s="6" t="s">
        <v>1625</v>
      </c>
      <c r="H9806" s="6" t="s">
        <v>4</v>
      </c>
      <c r="I9806" s="6" t="s">
        <v>1695</v>
      </c>
      <c r="J9806" s="6" t="s">
        <v>200</v>
      </c>
      <c r="K9806" s="7">
        <v>0.02</v>
      </c>
      <c r="L9806" s="34">
        <f>IFERROR(VLOOKUP(SiscoTable[[#This Row],[Código]],Hoja2!A:B,2,0)*SiscoTable[[#This Row],[Provta(Uns)]],0)</f>
        <v>0.26</v>
      </c>
      <c r="M9806" s="7">
        <v>0</v>
      </c>
      <c r="N9806" s="7">
        <v>0</v>
      </c>
      <c r="O9806" s="34">
        <f>IFERROR(VLOOKUP(SiscoTable[[#This Row],[Código]],Hoja2!A:B,2,0)*SiscoTable[[#This Row],[Stock_actual]],0)</f>
        <v>0</v>
      </c>
      <c r="P9806" s="6" t="s">
        <v>7</v>
      </c>
      <c r="Q9806" s="7">
        <v>0</v>
      </c>
      <c r="R9806" s="7">
        <v>0</v>
      </c>
      <c r="S9806" s="7" t="s">
        <v>11924</v>
      </c>
      <c r="BI9806"/>
      <c r="BJ9806"/>
    </row>
    <row r="9807" spans="2:62" x14ac:dyDescent="0.4">
      <c r="B9807" s="1">
        <v>2011609</v>
      </c>
      <c r="C9807" s="6" t="s">
        <v>30</v>
      </c>
      <c r="D9807" s="6" t="s">
        <v>30</v>
      </c>
      <c r="E9807" s="6" t="s">
        <v>1537</v>
      </c>
      <c r="F9807" s="6" t="s">
        <v>1537</v>
      </c>
      <c r="G9807" s="6" t="s">
        <v>1625</v>
      </c>
      <c r="H9807" s="6" t="s">
        <v>4</v>
      </c>
      <c r="I9807" s="6" t="s">
        <v>1685</v>
      </c>
      <c r="J9807" s="6" t="s">
        <v>200</v>
      </c>
      <c r="K9807" s="7">
        <v>10.59</v>
      </c>
      <c r="L9807" s="34">
        <f>IFERROR(VLOOKUP(SiscoTable[[#This Row],[Código]],Hoja2!A:B,2,0)*SiscoTable[[#This Row],[Provta(Uns)]],0)</f>
        <v>157.791</v>
      </c>
      <c r="M9807" s="7">
        <v>0</v>
      </c>
      <c r="N9807" s="7">
        <v>5.36</v>
      </c>
      <c r="O9807" s="34">
        <f>IFERROR(VLOOKUP(SiscoTable[[#This Row],[Código]],Hoja2!A:B,2,0)*SiscoTable[[#This Row],[Stock_actual]],0)</f>
        <v>79.864000000000004</v>
      </c>
      <c r="P9807" s="6" t="s">
        <v>112</v>
      </c>
      <c r="Q9807" s="7">
        <v>12</v>
      </c>
      <c r="R9807" s="7">
        <v>20.89</v>
      </c>
      <c r="S9807" s="7" t="s">
        <v>11924</v>
      </c>
      <c r="BI9807"/>
      <c r="BJ9807"/>
    </row>
    <row r="9808" spans="2:62" x14ac:dyDescent="0.4">
      <c r="B9808" s="1">
        <v>2011610</v>
      </c>
      <c r="C9808" s="6" t="s">
        <v>25</v>
      </c>
      <c r="D9808" s="6" t="s">
        <v>25</v>
      </c>
      <c r="E9808" s="6" t="s">
        <v>1537</v>
      </c>
      <c r="F9808" s="6" t="s">
        <v>1537</v>
      </c>
      <c r="G9808" s="6" t="s">
        <v>1625</v>
      </c>
      <c r="H9808" s="6" t="s">
        <v>4</v>
      </c>
      <c r="I9808" s="6" t="s">
        <v>1658</v>
      </c>
      <c r="J9808" s="6" t="s">
        <v>200</v>
      </c>
      <c r="K9808" s="7">
        <v>19.8</v>
      </c>
      <c r="L9808" s="34">
        <f>IFERROR(VLOOKUP(SiscoTable[[#This Row],[Código]],Hoja2!A:B,2,0)*SiscoTable[[#This Row],[Provta(Uns)]],0)</f>
        <v>267.3</v>
      </c>
      <c r="M9808" s="7">
        <v>0</v>
      </c>
      <c r="N9808" s="7">
        <v>8.3390000000000004</v>
      </c>
      <c r="O9808" s="34">
        <f>IFERROR(VLOOKUP(SiscoTable[[#This Row],[Código]],Hoja2!A:B,2,0)*SiscoTable[[#This Row],[Stock_actual]],0)</f>
        <v>112.57650000000001</v>
      </c>
      <c r="P9808" s="6" t="s">
        <v>237</v>
      </c>
      <c r="Q9808" s="7">
        <v>22</v>
      </c>
      <c r="R9808" s="7">
        <v>39.841000000000001</v>
      </c>
      <c r="S9808" s="7" t="s">
        <v>11924</v>
      </c>
      <c r="BI9808"/>
      <c r="BJ9808"/>
    </row>
    <row r="9809" spans="2:62" x14ac:dyDescent="0.4">
      <c r="B9809" s="1">
        <v>2011611</v>
      </c>
      <c r="C9809" s="6" t="s">
        <v>25</v>
      </c>
      <c r="D9809" s="6" t="s">
        <v>25</v>
      </c>
      <c r="E9809" s="6" t="s">
        <v>1537</v>
      </c>
      <c r="F9809" s="6" t="s">
        <v>1537</v>
      </c>
      <c r="G9809" s="6" t="s">
        <v>1625</v>
      </c>
      <c r="H9809" s="6" t="s">
        <v>4</v>
      </c>
      <c r="I9809" s="6" t="s">
        <v>1659</v>
      </c>
      <c r="J9809" s="6" t="s">
        <v>200</v>
      </c>
      <c r="K9809" s="7">
        <v>17.46</v>
      </c>
      <c r="L9809" s="34">
        <f>IFERROR(VLOOKUP(SiscoTable[[#This Row],[Código]],Hoja2!A:B,2,0)*SiscoTable[[#This Row],[Provta(Uns)]],0)</f>
        <v>242.69400000000002</v>
      </c>
      <c r="M9809" s="7">
        <v>0</v>
      </c>
      <c r="N9809" s="7">
        <v>9.9740000000000002</v>
      </c>
      <c r="O9809" s="34">
        <f>IFERROR(VLOOKUP(SiscoTable[[#This Row],[Código]],Hoja2!A:B,2,0)*SiscoTable[[#This Row],[Stock_actual]],0)</f>
        <v>138.6386</v>
      </c>
      <c r="P9809" s="6" t="s">
        <v>161</v>
      </c>
      <c r="Q9809" s="7">
        <v>19</v>
      </c>
      <c r="R9809" s="7">
        <v>34.685999999999993</v>
      </c>
      <c r="S9809" s="7" t="s">
        <v>11924</v>
      </c>
      <c r="BI9809"/>
      <c r="BJ9809"/>
    </row>
    <row r="9810" spans="2:62" x14ac:dyDescent="0.4">
      <c r="B9810" s="1">
        <v>2011612</v>
      </c>
      <c r="C9810" s="6" t="s">
        <v>25</v>
      </c>
      <c r="D9810" s="6" t="s">
        <v>25</v>
      </c>
      <c r="E9810" s="6" t="s">
        <v>1537</v>
      </c>
      <c r="F9810" s="6" t="s">
        <v>1537</v>
      </c>
      <c r="G9810" s="6" t="s">
        <v>1625</v>
      </c>
      <c r="H9810" s="6" t="s">
        <v>4</v>
      </c>
      <c r="I9810" s="6" t="s">
        <v>1660</v>
      </c>
      <c r="J9810" s="6" t="s">
        <v>200</v>
      </c>
      <c r="K9810" s="7">
        <v>29.95</v>
      </c>
      <c r="L9810" s="34">
        <f>IFERROR(VLOOKUP(SiscoTable[[#This Row],[Código]],Hoja2!A:B,2,0)*SiscoTable[[#This Row],[Provta(Uns)]],0)</f>
        <v>389.34999999999997</v>
      </c>
      <c r="M9810" s="7">
        <v>0</v>
      </c>
      <c r="N9810" s="7">
        <v>18.596999999999998</v>
      </c>
      <c r="O9810" s="34">
        <f>IFERROR(VLOOKUP(SiscoTable[[#This Row],[Código]],Hoja2!A:B,2,0)*SiscoTable[[#This Row],[Stock_actual]],0)</f>
        <v>241.76099999999997</v>
      </c>
      <c r="P9810" s="6" t="s">
        <v>296</v>
      </c>
      <c r="Q9810" s="7">
        <v>33</v>
      </c>
      <c r="R9810" s="7">
        <v>60.403000000000006</v>
      </c>
      <c r="S9810" s="7" t="s">
        <v>11924</v>
      </c>
      <c r="BI9810"/>
      <c r="BJ9810"/>
    </row>
    <row r="9811" spans="2:62" x14ac:dyDescent="0.4">
      <c r="B9811" s="1">
        <v>2011613</v>
      </c>
      <c r="C9811" s="6" t="s">
        <v>25</v>
      </c>
      <c r="D9811" s="6" t="s">
        <v>25</v>
      </c>
      <c r="E9811" s="6" t="s">
        <v>1537</v>
      </c>
      <c r="F9811" s="6" t="s">
        <v>1537</v>
      </c>
      <c r="G9811" s="6" t="s">
        <v>1625</v>
      </c>
      <c r="H9811" s="6" t="s">
        <v>4</v>
      </c>
      <c r="I9811" s="6" t="s">
        <v>1661</v>
      </c>
      <c r="J9811" s="6" t="s">
        <v>200</v>
      </c>
      <c r="K9811" s="7">
        <v>20.94</v>
      </c>
      <c r="L9811" s="34">
        <f>IFERROR(VLOOKUP(SiscoTable[[#This Row],[Código]],Hoja2!A:B,2,0)*SiscoTable[[#This Row],[Provta(Uns)]],0)</f>
        <v>324.57</v>
      </c>
      <c r="M9811" s="7">
        <v>0</v>
      </c>
      <c r="N9811" s="7">
        <v>13.44</v>
      </c>
      <c r="O9811" s="34">
        <f>IFERROR(VLOOKUP(SiscoTable[[#This Row],[Código]],Hoja2!A:B,2,0)*SiscoTable[[#This Row],[Stock_actual]],0)</f>
        <v>208.32</v>
      </c>
      <c r="P9811" s="6" t="s">
        <v>296</v>
      </c>
      <c r="Q9811" s="7">
        <v>23</v>
      </c>
      <c r="R9811" s="7">
        <v>41.86</v>
      </c>
      <c r="S9811" s="7" t="s">
        <v>11924</v>
      </c>
      <c r="BI9811"/>
      <c r="BJ9811"/>
    </row>
    <row r="9812" spans="2:62" x14ac:dyDescent="0.4">
      <c r="B9812" s="1">
        <v>2011614</v>
      </c>
      <c r="C9812" s="6" t="s">
        <v>25</v>
      </c>
      <c r="D9812" s="6" t="s">
        <v>25</v>
      </c>
      <c r="E9812" s="6" t="s">
        <v>1537</v>
      </c>
      <c r="F9812" s="6" t="s">
        <v>1537</v>
      </c>
      <c r="G9812" s="6" t="s">
        <v>1538</v>
      </c>
      <c r="H9812" s="6" t="s">
        <v>4</v>
      </c>
      <c r="I9812" s="6" t="s">
        <v>1553</v>
      </c>
      <c r="J9812" s="6" t="s">
        <v>200</v>
      </c>
      <c r="K9812" s="7">
        <v>42.58</v>
      </c>
      <c r="L9812" s="34">
        <f>IFERROR(VLOOKUP(SiscoTable[[#This Row],[Código]],Hoja2!A:B,2,0)*SiscoTable[[#This Row],[Provta(Uns)]],0)</f>
        <v>719.60199999999986</v>
      </c>
      <c r="M9812" s="7">
        <v>20</v>
      </c>
      <c r="N9812" s="7">
        <v>22.358000000000001</v>
      </c>
      <c r="O9812" s="34">
        <f>IFERROR(VLOOKUP(SiscoTable[[#This Row],[Código]],Hoja2!A:B,2,0)*SiscoTable[[#This Row],[Stock_actual]],0)</f>
        <v>377.85019999999997</v>
      </c>
      <c r="P9812" s="6" t="s">
        <v>810</v>
      </c>
      <c r="Q9812" s="7">
        <v>47</v>
      </c>
      <c r="R9812" s="7">
        <v>65.561999999999983</v>
      </c>
      <c r="S9812" s="7" t="s">
        <v>11924</v>
      </c>
      <c r="BI9812"/>
      <c r="BJ9812"/>
    </row>
    <row r="9813" spans="2:62" x14ac:dyDescent="0.4">
      <c r="B9813" s="1">
        <v>2011615</v>
      </c>
      <c r="C9813" s="6" t="s">
        <v>25</v>
      </c>
      <c r="D9813" s="6" t="s">
        <v>25</v>
      </c>
      <c r="E9813" s="6" t="s">
        <v>1537</v>
      </c>
      <c r="F9813" s="6" t="s">
        <v>1537</v>
      </c>
      <c r="G9813" s="6" t="s">
        <v>1538</v>
      </c>
      <c r="H9813" s="6" t="s">
        <v>4</v>
      </c>
      <c r="I9813" s="6" t="s">
        <v>1554</v>
      </c>
      <c r="J9813" s="6" t="s">
        <v>200</v>
      </c>
      <c r="K9813" s="7">
        <v>80.27</v>
      </c>
      <c r="L9813" s="34">
        <f>IFERROR(VLOOKUP(SiscoTable[[#This Row],[Código]],Hoja2!A:B,2,0)*SiscoTable[[#This Row],[Provta(Uns)]],0)</f>
        <v>2400.0729999999999</v>
      </c>
      <c r="M9813" s="7">
        <v>0</v>
      </c>
      <c r="N9813" s="7">
        <v>16.23</v>
      </c>
      <c r="O9813" s="34">
        <f>IFERROR(VLOOKUP(SiscoTable[[#This Row],[Código]],Hoja2!A:B,2,0)*SiscoTable[[#This Row],[Stock_actual]],0)</f>
        <v>485.27699999999999</v>
      </c>
      <c r="P9813" s="6" t="s">
        <v>27</v>
      </c>
      <c r="Q9813" s="7">
        <v>88</v>
      </c>
      <c r="R9813" s="7">
        <v>160.65000000000003</v>
      </c>
      <c r="S9813" s="7" t="s">
        <v>11924</v>
      </c>
      <c r="BI9813"/>
      <c r="BJ9813"/>
    </row>
    <row r="9814" spans="2:62" x14ac:dyDescent="0.4">
      <c r="B9814" s="1">
        <v>2011616</v>
      </c>
      <c r="C9814" s="6" t="s">
        <v>8</v>
      </c>
      <c r="D9814" s="6" t="s">
        <v>8</v>
      </c>
      <c r="E9814" s="6" t="s">
        <v>1537</v>
      </c>
      <c r="F9814" s="6" t="s">
        <v>1537</v>
      </c>
      <c r="G9814" s="6" t="s">
        <v>1538</v>
      </c>
      <c r="H9814" s="6" t="s">
        <v>4</v>
      </c>
      <c r="I9814" s="6" t="s">
        <v>1589</v>
      </c>
      <c r="J9814" s="6" t="s">
        <v>200</v>
      </c>
      <c r="K9814" s="7">
        <v>0</v>
      </c>
      <c r="L9814" s="34">
        <f>IFERROR(VLOOKUP(SiscoTable[[#This Row],[Código]],Hoja2!A:B,2,0)*SiscoTable[[#This Row],[Provta(Uns)]],0)</f>
        <v>0</v>
      </c>
      <c r="M9814" s="7">
        <v>0</v>
      </c>
      <c r="N9814" s="7">
        <v>0</v>
      </c>
      <c r="O9814" s="34">
        <f>IFERROR(VLOOKUP(SiscoTable[[#This Row],[Código]],Hoja2!A:B,2,0)*SiscoTable[[#This Row],[Stock_actual]],0)</f>
        <v>0</v>
      </c>
      <c r="P9814" s="6" t="s">
        <v>7</v>
      </c>
      <c r="Q9814" s="7">
        <v>0</v>
      </c>
      <c r="R9814" s="7">
        <v>0</v>
      </c>
      <c r="S9814" s="7" t="s">
        <v>11924</v>
      </c>
      <c r="BI9814"/>
      <c r="BJ9814"/>
    </row>
    <row r="9815" spans="2:62" x14ac:dyDescent="0.4">
      <c r="B9815" s="1">
        <v>2011617</v>
      </c>
      <c r="C9815" s="6" t="s">
        <v>8</v>
      </c>
      <c r="D9815" s="6" t="s">
        <v>8</v>
      </c>
      <c r="E9815" s="6" t="s">
        <v>1537</v>
      </c>
      <c r="F9815" s="6" t="s">
        <v>1537</v>
      </c>
      <c r="G9815" s="6" t="s">
        <v>1538</v>
      </c>
      <c r="H9815" s="6" t="s">
        <v>4</v>
      </c>
      <c r="I9815" s="6" t="s">
        <v>1590</v>
      </c>
      <c r="J9815" s="6" t="s">
        <v>200</v>
      </c>
      <c r="K9815" s="7">
        <v>0</v>
      </c>
      <c r="L9815" s="34">
        <f>IFERROR(VLOOKUP(SiscoTable[[#This Row],[Código]],Hoja2!A:B,2,0)*SiscoTable[[#This Row],[Provta(Uns)]],0)</f>
        <v>0</v>
      </c>
      <c r="M9815" s="7">
        <v>0</v>
      </c>
      <c r="N9815" s="7">
        <v>0</v>
      </c>
      <c r="O9815" s="34">
        <f>IFERROR(VLOOKUP(SiscoTable[[#This Row],[Código]],Hoja2!A:B,2,0)*SiscoTable[[#This Row],[Stock_actual]],0)</f>
        <v>0</v>
      </c>
      <c r="P9815" s="6" t="s">
        <v>7</v>
      </c>
      <c r="Q9815" s="7">
        <v>0</v>
      </c>
      <c r="R9815" s="7">
        <v>0</v>
      </c>
      <c r="S9815" s="7" t="s">
        <v>11924</v>
      </c>
      <c r="BI9815"/>
      <c r="BJ9815"/>
    </row>
    <row r="9816" spans="2:62" x14ac:dyDescent="0.4">
      <c r="B9816" s="1">
        <v>2011618</v>
      </c>
      <c r="C9816" s="6" t="s">
        <v>25</v>
      </c>
      <c r="D9816" s="6" t="s">
        <v>25</v>
      </c>
      <c r="E9816" s="6" t="s">
        <v>1537</v>
      </c>
      <c r="F9816" s="6" t="s">
        <v>1537</v>
      </c>
      <c r="G9816" s="6" t="s">
        <v>1538</v>
      </c>
      <c r="H9816" s="6" t="s">
        <v>4</v>
      </c>
      <c r="I9816" s="6" t="s">
        <v>1555</v>
      </c>
      <c r="J9816" s="6" t="s">
        <v>200</v>
      </c>
      <c r="K9816" s="7">
        <v>284.88</v>
      </c>
      <c r="L9816" s="34">
        <f>IFERROR(VLOOKUP(SiscoTable[[#This Row],[Código]],Hoja2!A:B,2,0)*SiscoTable[[#This Row],[Provta(Uns)]],0)</f>
        <v>7663.271999999999</v>
      </c>
      <c r="M9816" s="7">
        <v>43</v>
      </c>
      <c r="N9816" s="7">
        <v>-1.5620000000000001</v>
      </c>
      <c r="O9816" s="34">
        <f>IFERROR(VLOOKUP(SiscoTable[[#This Row],[Código]],Hoja2!A:B,2,0)*SiscoTable[[#This Row],[Stock_actual]],0)</f>
        <v>-42.017800000000001</v>
      </c>
      <c r="P9816" s="6" t="s">
        <v>7</v>
      </c>
      <c r="Q9816" s="7">
        <v>314</v>
      </c>
      <c r="R9816" s="7">
        <v>527</v>
      </c>
      <c r="S9816" s="7" t="s">
        <v>11924</v>
      </c>
      <c r="BI9816"/>
      <c r="BJ9816"/>
    </row>
    <row r="9817" spans="2:62" x14ac:dyDescent="0.4">
      <c r="B9817" s="1">
        <v>2011619</v>
      </c>
      <c r="C9817" s="6" t="s">
        <v>25</v>
      </c>
      <c r="D9817" s="6" t="s">
        <v>25</v>
      </c>
      <c r="E9817" s="6" t="s">
        <v>1537</v>
      </c>
      <c r="F9817" s="6" t="s">
        <v>1537</v>
      </c>
      <c r="G9817" s="6" t="s">
        <v>1538</v>
      </c>
      <c r="H9817" s="6" t="s">
        <v>4</v>
      </c>
      <c r="I9817" s="6" t="s">
        <v>1556</v>
      </c>
      <c r="J9817" s="6" t="s">
        <v>200</v>
      </c>
      <c r="K9817" s="7">
        <v>327.82</v>
      </c>
      <c r="L9817" s="34">
        <f>IFERROR(VLOOKUP(SiscoTable[[#This Row],[Código]],Hoja2!A:B,2,0)*SiscoTable[[#This Row],[Provta(Uns)]],0)</f>
        <v>3245.4180000000001</v>
      </c>
      <c r="M9817" s="7">
        <v>0</v>
      </c>
      <c r="N9817" s="7">
        <v>59.823999999999998</v>
      </c>
      <c r="O9817" s="34">
        <f>IFERROR(VLOOKUP(SiscoTable[[#This Row],[Código]],Hoja2!A:B,2,0)*SiscoTable[[#This Row],[Stock_actual]],0)</f>
        <v>592.25760000000002</v>
      </c>
      <c r="P9817" s="6" t="s">
        <v>214</v>
      </c>
      <c r="Q9817" s="7">
        <v>361</v>
      </c>
      <c r="R9817" s="7">
        <v>650.62599999999998</v>
      </c>
      <c r="S9817" s="7" t="s">
        <v>11924</v>
      </c>
      <c r="BI9817"/>
      <c r="BJ9817"/>
    </row>
    <row r="9818" spans="2:62" x14ac:dyDescent="0.4">
      <c r="B9818" s="1">
        <v>2011620</v>
      </c>
      <c r="C9818" s="6" t="s">
        <v>25</v>
      </c>
      <c r="D9818" s="6" t="s">
        <v>30</v>
      </c>
      <c r="E9818" s="6" t="s">
        <v>1537</v>
      </c>
      <c r="F9818" s="6" t="s">
        <v>1537</v>
      </c>
      <c r="G9818" s="6" t="s">
        <v>1538</v>
      </c>
      <c r="H9818" s="6" t="s">
        <v>4</v>
      </c>
      <c r="I9818" s="6" t="s">
        <v>1557</v>
      </c>
      <c r="J9818" s="6" t="s">
        <v>200</v>
      </c>
      <c r="K9818" s="7">
        <v>0.63</v>
      </c>
      <c r="L9818" s="34">
        <f>IFERROR(VLOOKUP(SiscoTable[[#This Row],[Código]],Hoja2!A:B,2,0)*SiscoTable[[#This Row],[Provta(Uns)]],0)</f>
        <v>37.17</v>
      </c>
      <c r="M9818" s="7">
        <v>0</v>
      </c>
      <c r="N9818" s="7">
        <v>-4.0000000000000001E-3</v>
      </c>
      <c r="O9818" s="34">
        <f>IFERROR(VLOOKUP(SiscoTable[[#This Row],[Código]],Hoja2!A:B,2,0)*SiscoTable[[#This Row],[Stock_actual]],0)</f>
        <v>-0.23600000000000002</v>
      </c>
      <c r="P9818" s="6" t="s">
        <v>7</v>
      </c>
      <c r="Q9818" s="7">
        <v>1</v>
      </c>
      <c r="R9818" s="7">
        <v>1.2</v>
      </c>
      <c r="S9818" s="7" t="s">
        <v>11924</v>
      </c>
      <c r="BI9818"/>
      <c r="BJ9818"/>
    </row>
    <row r="9819" spans="2:62" x14ac:dyDescent="0.4">
      <c r="B9819" s="1">
        <v>2011621</v>
      </c>
      <c r="C9819" s="6" t="s">
        <v>8</v>
      </c>
      <c r="D9819" s="6" t="s">
        <v>8</v>
      </c>
      <c r="E9819" s="6" t="s">
        <v>1537</v>
      </c>
      <c r="F9819" s="6" t="s">
        <v>1537</v>
      </c>
      <c r="G9819" s="6" t="s">
        <v>1538</v>
      </c>
      <c r="H9819" s="6" t="s">
        <v>4</v>
      </c>
      <c r="I9819" s="6" t="s">
        <v>1591</v>
      </c>
      <c r="J9819" s="6" t="s">
        <v>200</v>
      </c>
      <c r="K9819" s="7">
        <v>2.5299999999999998</v>
      </c>
      <c r="L9819" s="34">
        <f>IFERROR(VLOOKUP(SiscoTable[[#This Row],[Código]],Hoja2!A:B,2,0)*SiscoTable[[#This Row],[Provta(Uns)]],0)</f>
        <v>50.599999999999994</v>
      </c>
      <c r="M9819" s="7">
        <v>0</v>
      </c>
      <c r="N9819" s="7">
        <v>0</v>
      </c>
      <c r="O9819" s="34">
        <f>IFERROR(VLOOKUP(SiscoTable[[#This Row],[Código]],Hoja2!A:B,2,0)*SiscoTable[[#This Row],[Stock_actual]],0)</f>
        <v>0</v>
      </c>
      <c r="P9819" s="6" t="s">
        <v>7</v>
      </c>
      <c r="Q9819" s="7">
        <v>3</v>
      </c>
      <c r="R9819" s="7">
        <v>4.8</v>
      </c>
      <c r="S9819" s="7" t="s">
        <v>11924</v>
      </c>
      <c r="BI9819"/>
      <c r="BJ9819"/>
    </row>
    <row r="9820" spans="2:62" x14ac:dyDescent="0.4">
      <c r="B9820" s="1">
        <v>2011622</v>
      </c>
      <c r="C9820" s="6" t="s">
        <v>8</v>
      </c>
      <c r="D9820" s="6" t="s">
        <v>8</v>
      </c>
      <c r="E9820" s="6" t="s">
        <v>2999</v>
      </c>
      <c r="F9820" s="6" t="s">
        <v>3176</v>
      </c>
      <c r="G9820" s="6" t="s">
        <v>3198</v>
      </c>
      <c r="H9820" s="6" t="s">
        <v>94</v>
      </c>
      <c r="I9820" s="6" t="s">
        <v>3235</v>
      </c>
      <c r="J9820" s="6" t="s">
        <v>200</v>
      </c>
      <c r="K9820" s="7">
        <v>2.2400000000000002</v>
      </c>
      <c r="L9820" s="7">
        <f>IFERROR(VLOOKUP(SiscoTable[[#This Row],[Código]],Hoja2!A:B,2,0)*SiscoTable[[#This Row],[Provta(Uns)]],0)</f>
        <v>17.920000000000002</v>
      </c>
      <c r="M9820" s="7">
        <v>0</v>
      </c>
      <c r="N9820" s="7">
        <v>0</v>
      </c>
      <c r="O9820" s="7">
        <f>IFERROR(VLOOKUP(SiscoTable[[#This Row],[Código]],Hoja2!A:B,2,0)*SiscoTable[[#This Row],[Stock_actual]],0)</f>
        <v>0</v>
      </c>
      <c r="P9820" s="6" t="s">
        <v>7</v>
      </c>
      <c r="Q9820" s="7">
        <v>2</v>
      </c>
      <c r="R9820" s="7">
        <v>4.2</v>
      </c>
      <c r="S9820" s="7" t="s">
        <v>11923</v>
      </c>
      <c r="BI9820"/>
      <c r="BJ9820"/>
    </row>
    <row r="9821" spans="2:62" x14ac:dyDescent="0.4">
      <c r="B9821" s="1">
        <v>2011623</v>
      </c>
      <c r="C9821" s="6" t="s">
        <v>8</v>
      </c>
      <c r="D9821" s="6" t="s">
        <v>8</v>
      </c>
      <c r="E9821" s="6" t="s">
        <v>2999</v>
      </c>
      <c r="F9821" s="6" t="s">
        <v>3176</v>
      </c>
      <c r="G9821" s="6" t="s">
        <v>3198</v>
      </c>
      <c r="H9821" s="6" t="s">
        <v>94</v>
      </c>
      <c r="I9821" s="6" t="s">
        <v>3236</v>
      </c>
      <c r="J9821" s="6" t="s">
        <v>200</v>
      </c>
      <c r="K9821" s="7">
        <v>0.08</v>
      </c>
      <c r="L9821" s="7">
        <f>IFERROR(VLOOKUP(SiscoTable[[#This Row],[Código]],Hoja2!A:B,2,0)*SiscoTable[[#This Row],[Provta(Uns)]],0)</f>
        <v>0.64</v>
      </c>
      <c r="M9821" s="7">
        <v>0</v>
      </c>
      <c r="N9821" s="7">
        <v>0</v>
      </c>
      <c r="O9821" s="7">
        <f>IFERROR(VLOOKUP(SiscoTable[[#This Row],[Código]],Hoja2!A:B,2,0)*SiscoTable[[#This Row],[Stock_actual]],0)</f>
        <v>0</v>
      </c>
      <c r="P9821" s="6" t="s">
        <v>7</v>
      </c>
      <c r="Q9821" s="7">
        <v>0</v>
      </c>
      <c r="R9821" s="7">
        <v>0</v>
      </c>
      <c r="S9821" s="7" t="s">
        <v>11923</v>
      </c>
      <c r="BI9821"/>
      <c r="BJ9821"/>
    </row>
    <row r="9822" spans="2:62" x14ac:dyDescent="0.4">
      <c r="B9822" s="1">
        <v>2011625</v>
      </c>
      <c r="C9822" s="6" t="s">
        <v>25</v>
      </c>
      <c r="D9822" s="6" t="s">
        <v>25</v>
      </c>
      <c r="E9822" s="6" t="s">
        <v>2999</v>
      </c>
      <c r="F9822" s="6" t="s">
        <v>3176</v>
      </c>
      <c r="G9822" s="6" t="s">
        <v>3198</v>
      </c>
      <c r="H9822" s="6" t="s">
        <v>94</v>
      </c>
      <c r="I9822" s="6" t="s">
        <v>3200</v>
      </c>
      <c r="J9822" s="6" t="s">
        <v>200</v>
      </c>
      <c r="K9822" s="7">
        <v>207.04</v>
      </c>
      <c r="L9822" s="7">
        <f>IFERROR(VLOOKUP(SiscoTable[[#This Row],[Código]],Hoja2!A:B,2,0)*SiscoTable[[#This Row],[Provta(Uns)]],0)</f>
        <v>1656.32</v>
      </c>
      <c r="M9822" s="7">
        <v>0</v>
      </c>
      <c r="N9822" s="7">
        <v>-33.793999999999997</v>
      </c>
      <c r="O9822" s="7">
        <f>IFERROR(VLOOKUP(SiscoTable[[#This Row],[Código]],Hoja2!A:B,2,0)*SiscoTable[[#This Row],[Stock_actual]],0)</f>
        <v>-270.35199999999998</v>
      </c>
      <c r="P9822" s="6" t="s">
        <v>7</v>
      </c>
      <c r="Q9822" s="7">
        <v>228</v>
      </c>
      <c r="R9822" s="7">
        <v>414</v>
      </c>
      <c r="S9822" s="7" t="s">
        <v>11923</v>
      </c>
      <c r="BI9822"/>
      <c r="BJ9822"/>
    </row>
    <row r="9823" spans="2:62" x14ac:dyDescent="0.4">
      <c r="B9823" s="1">
        <v>2011626</v>
      </c>
      <c r="C9823" s="6" t="s">
        <v>25</v>
      </c>
      <c r="D9823" s="6" t="s">
        <v>25</v>
      </c>
      <c r="E9823" s="6" t="s">
        <v>2999</v>
      </c>
      <c r="F9823" s="6" t="s">
        <v>3176</v>
      </c>
      <c r="G9823" s="6" t="s">
        <v>3198</v>
      </c>
      <c r="H9823" s="6" t="s">
        <v>94</v>
      </c>
      <c r="I9823" s="6" t="s">
        <v>3201</v>
      </c>
      <c r="J9823" s="6" t="s">
        <v>200</v>
      </c>
      <c r="K9823" s="7">
        <v>1059.99</v>
      </c>
      <c r="L9823" s="7">
        <f>IFERROR(VLOOKUP(SiscoTable[[#This Row],[Código]],Hoja2!A:B,2,0)*SiscoTable[[#This Row],[Provta(Uns)]],0)</f>
        <v>9009.9150000000009</v>
      </c>
      <c r="M9823" s="7">
        <v>0</v>
      </c>
      <c r="N9823" s="7">
        <v>-131.11000000000001</v>
      </c>
      <c r="O9823" s="7">
        <f>IFERROR(VLOOKUP(SiscoTable[[#This Row],[Código]],Hoja2!A:B,2,0)*SiscoTable[[#This Row],[Stock_actual]],0)</f>
        <v>-1114.4350000000002</v>
      </c>
      <c r="P9823" s="6" t="s">
        <v>7</v>
      </c>
      <c r="Q9823" s="7">
        <v>1166</v>
      </c>
      <c r="R9823" s="7">
        <v>2119.7999999999997</v>
      </c>
      <c r="S9823" s="7" t="s">
        <v>11923</v>
      </c>
      <c r="BI9823"/>
      <c r="BJ9823"/>
    </row>
    <row r="9824" spans="2:62" x14ac:dyDescent="0.4">
      <c r="B9824" s="1">
        <v>2011627</v>
      </c>
      <c r="C9824" s="6" t="s">
        <v>8</v>
      </c>
      <c r="D9824" s="6" t="s">
        <v>8</v>
      </c>
      <c r="E9824" s="6" t="s">
        <v>2999</v>
      </c>
      <c r="F9824" s="6" t="s">
        <v>3176</v>
      </c>
      <c r="G9824" s="6" t="s">
        <v>3198</v>
      </c>
      <c r="H9824" s="6" t="s">
        <v>94</v>
      </c>
      <c r="I9824" s="6" t="s">
        <v>3237</v>
      </c>
      <c r="J9824" s="6" t="s">
        <v>200</v>
      </c>
      <c r="K9824" s="7">
        <v>2.4900000000000002</v>
      </c>
      <c r="L9824" s="7">
        <f>IFERROR(VLOOKUP(SiscoTable[[#This Row],[Código]],Hoja2!A:B,2,0)*SiscoTable[[#This Row],[Provta(Uns)]],0)</f>
        <v>19.920000000000002</v>
      </c>
      <c r="M9824" s="7">
        <v>0</v>
      </c>
      <c r="N9824" s="7">
        <v>-0.215</v>
      </c>
      <c r="O9824" s="7">
        <f>IFERROR(VLOOKUP(SiscoTable[[#This Row],[Código]],Hoja2!A:B,2,0)*SiscoTable[[#This Row],[Stock_actual]],0)</f>
        <v>-1.72</v>
      </c>
      <c r="P9824" s="6" t="s">
        <v>7</v>
      </c>
      <c r="Q9824" s="7">
        <v>3</v>
      </c>
      <c r="R9824" s="7">
        <v>4.8</v>
      </c>
      <c r="S9824" s="7" t="s">
        <v>11923</v>
      </c>
      <c r="BI9824"/>
      <c r="BJ9824"/>
    </row>
    <row r="9825" spans="2:62" x14ac:dyDescent="0.4">
      <c r="B9825" s="1">
        <v>2011629</v>
      </c>
      <c r="C9825" s="6" t="s">
        <v>8</v>
      </c>
      <c r="D9825" s="6" t="s">
        <v>30</v>
      </c>
      <c r="E9825" s="6" t="s">
        <v>2999</v>
      </c>
      <c r="F9825" s="6" t="s">
        <v>3176</v>
      </c>
      <c r="G9825" s="6" t="s">
        <v>3198</v>
      </c>
      <c r="H9825" s="6" t="s">
        <v>94</v>
      </c>
      <c r="I9825" s="6" t="s">
        <v>3238</v>
      </c>
      <c r="J9825" s="6" t="s">
        <v>200</v>
      </c>
      <c r="K9825" s="7">
        <v>1.47</v>
      </c>
      <c r="L9825" s="7">
        <f>IFERROR(VLOOKUP(SiscoTable[[#This Row],[Código]],Hoja2!A:B,2,0)*SiscoTable[[#This Row],[Provta(Uns)]],0)</f>
        <v>12.494999999999999</v>
      </c>
      <c r="M9825" s="7">
        <v>0</v>
      </c>
      <c r="N9825" s="7">
        <v>0</v>
      </c>
      <c r="O9825" s="7">
        <f>IFERROR(VLOOKUP(SiscoTable[[#This Row],[Código]],Hoja2!A:B,2,0)*SiscoTable[[#This Row],[Stock_actual]],0)</f>
        <v>0</v>
      </c>
      <c r="P9825" s="6" t="s">
        <v>7</v>
      </c>
      <c r="Q9825" s="7">
        <v>2</v>
      </c>
      <c r="R9825" s="7">
        <v>3</v>
      </c>
      <c r="S9825" s="7" t="s">
        <v>11923</v>
      </c>
      <c r="BI9825"/>
      <c r="BJ9825"/>
    </row>
    <row r="9826" spans="2:62" x14ac:dyDescent="0.4">
      <c r="B9826" s="1">
        <v>2011630</v>
      </c>
      <c r="C9826" s="6" t="s">
        <v>25</v>
      </c>
      <c r="D9826" s="6" t="s">
        <v>25</v>
      </c>
      <c r="E9826" s="6" t="s">
        <v>2999</v>
      </c>
      <c r="F9826" s="6" t="s">
        <v>3176</v>
      </c>
      <c r="G9826" s="6" t="s">
        <v>3198</v>
      </c>
      <c r="H9826" s="6" t="s">
        <v>94</v>
      </c>
      <c r="I9826" s="6" t="s">
        <v>3203</v>
      </c>
      <c r="J9826" s="6" t="s">
        <v>200</v>
      </c>
      <c r="K9826" s="7">
        <v>42.96</v>
      </c>
      <c r="L9826" s="7">
        <f>IFERROR(VLOOKUP(SiscoTable[[#This Row],[Código]],Hoja2!A:B,2,0)*SiscoTable[[#This Row],[Provta(Uns)]],0)</f>
        <v>365.16</v>
      </c>
      <c r="M9826" s="7">
        <v>0</v>
      </c>
      <c r="N9826" s="7">
        <v>-5.266</v>
      </c>
      <c r="O9826" s="7">
        <f>IFERROR(VLOOKUP(SiscoTable[[#This Row],[Código]],Hoja2!A:B,2,0)*SiscoTable[[#This Row],[Stock_actual]],0)</f>
        <v>-44.761000000000003</v>
      </c>
      <c r="P9826" s="6" t="s">
        <v>7</v>
      </c>
      <c r="Q9826" s="7">
        <v>47</v>
      </c>
      <c r="R9826" s="7">
        <v>85.8</v>
      </c>
      <c r="S9826" s="7" t="s">
        <v>11923</v>
      </c>
      <c r="BI9826"/>
      <c r="BJ9826"/>
    </row>
    <row r="9827" spans="2:62" x14ac:dyDescent="0.4">
      <c r="B9827" s="1">
        <v>2011634</v>
      </c>
      <c r="C9827" s="6" t="s">
        <v>25</v>
      </c>
      <c r="D9827" s="6" t="s">
        <v>25</v>
      </c>
      <c r="E9827" s="6" t="s">
        <v>2999</v>
      </c>
      <c r="F9827" s="6" t="s">
        <v>3176</v>
      </c>
      <c r="G9827" s="6" t="s">
        <v>3198</v>
      </c>
      <c r="H9827" s="6" t="s">
        <v>94</v>
      </c>
      <c r="I9827" s="6" t="s">
        <v>3204</v>
      </c>
      <c r="J9827" s="6" t="s">
        <v>200</v>
      </c>
      <c r="K9827" s="7">
        <v>95.7</v>
      </c>
      <c r="L9827" s="7">
        <f>IFERROR(VLOOKUP(SiscoTable[[#This Row],[Código]],Hoja2!A:B,2,0)*SiscoTable[[#This Row],[Provta(Uns)]],0)</f>
        <v>861.30000000000007</v>
      </c>
      <c r="M9827" s="7">
        <v>0</v>
      </c>
      <c r="N9827" s="7">
        <v>-6.3440000000000003</v>
      </c>
      <c r="O9827" s="7">
        <f>IFERROR(VLOOKUP(SiscoTable[[#This Row],[Código]],Hoja2!A:B,2,0)*SiscoTable[[#This Row],[Stock_actual]],0)</f>
        <v>-57.096000000000004</v>
      </c>
      <c r="P9827" s="6" t="s">
        <v>7</v>
      </c>
      <c r="Q9827" s="7">
        <v>105</v>
      </c>
      <c r="R9827" s="7">
        <v>191.4</v>
      </c>
      <c r="S9827" s="7" t="s">
        <v>11923</v>
      </c>
      <c r="BI9827"/>
      <c r="BJ9827"/>
    </row>
    <row r="9828" spans="2:62" x14ac:dyDescent="0.4">
      <c r="B9828" s="1">
        <v>2011635</v>
      </c>
      <c r="C9828" s="6" t="s">
        <v>25</v>
      </c>
      <c r="D9828" s="6" t="s">
        <v>25</v>
      </c>
      <c r="E9828" s="6" t="s">
        <v>2999</v>
      </c>
      <c r="F9828" s="6" t="s">
        <v>3176</v>
      </c>
      <c r="G9828" s="6" t="s">
        <v>3198</v>
      </c>
      <c r="H9828" s="6" t="s">
        <v>94</v>
      </c>
      <c r="I9828" s="6" t="s">
        <v>3205</v>
      </c>
      <c r="J9828" s="6" t="s">
        <v>200</v>
      </c>
      <c r="K9828" s="7">
        <v>63.38</v>
      </c>
      <c r="L9828" s="7">
        <f>IFERROR(VLOOKUP(SiscoTable[[#This Row],[Código]],Hoja2!A:B,2,0)*SiscoTable[[#This Row],[Provta(Uns)]],0)</f>
        <v>627.4620000000001</v>
      </c>
      <c r="M9828" s="7">
        <v>0</v>
      </c>
      <c r="N9828" s="7">
        <v>-6.7480000000000002</v>
      </c>
      <c r="O9828" s="7">
        <f>IFERROR(VLOOKUP(SiscoTable[[#This Row],[Código]],Hoja2!A:B,2,0)*SiscoTable[[#This Row],[Stock_actual]],0)</f>
        <v>-66.805199999999999</v>
      </c>
      <c r="P9828" s="6" t="s">
        <v>7</v>
      </c>
      <c r="Q9828" s="7">
        <v>70</v>
      </c>
      <c r="R9828" s="7">
        <v>126.6</v>
      </c>
      <c r="S9828" s="7" t="s">
        <v>11923</v>
      </c>
      <c r="BI9828"/>
      <c r="BJ9828"/>
    </row>
    <row r="9829" spans="2:62" x14ac:dyDescent="0.4">
      <c r="B9829" s="1">
        <v>2011641</v>
      </c>
      <c r="C9829" s="6" t="s">
        <v>25</v>
      </c>
      <c r="D9829" s="6" t="s">
        <v>25</v>
      </c>
      <c r="E9829" s="6" t="s">
        <v>469</v>
      </c>
      <c r="F9829" s="6" t="s">
        <v>1050</v>
      </c>
      <c r="G9829" s="6" t="s">
        <v>1128</v>
      </c>
      <c r="H9829" s="6" t="s">
        <v>1066</v>
      </c>
      <c r="I9829" s="6" t="s">
        <v>1136</v>
      </c>
      <c r="J9829" s="6" t="s">
        <v>200</v>
      </c>
      <c r="K9829" s="7">
        <v>11.7</v>
      </c>
      <c r="L9829" s="34">
        <f>IFERROR(VLOOKUP(SiscoTable[[#This Row],[Código]],Hoja2!A:B,2,0)*SiscoTable[[#This Row],[Provta(Uns)]],0)</f>
        <v>673.92</v>
      </c>
      <c r="M9829" s="7">
        <v>0</v>
      </c>
      <c r="N9829" s="7">
        <v>14.956</v>
      </c>
      <c r="O9829" s="34">
        <f>IFERROR(VLOOKUP(SiscoTable[[#This Row],[Código]],Hoja2!A:B,2,0)*SiscoTable[[#This Row],[Stock_actual]],0)</f>
        <v>861.46559999999999</v>
      </c>
      <c r="P9829" s="6" t="s">
        <v>224</v>
      </c>
      <c r="Q9829" s="7">
        <v>13</v>
      </c>
      <c r="R9829" s="7">
        <v>0</v>
      </c>
      <c r="S9829" s="7" t="s">
        <v>11924</v>
      </c>
      <c r="BI9829"/>
      <c r="BJ9829"/>
    </row>
    <row r="9830" spans="2:62" x14ac:dyDescent="0.4">
      <c r="B9830" s="1">
        <v>2011642</v>
      </c>
      <c r="C9830" s="6" t="s">
        <v>25</v>
      </c>
      <c r="D9830" s="6" t="s">
        <v>25</v>
      </c>
      <c r="E9830" s="6" t="s">
        <v>469</v>
      </c>
      <c r="F9830" s="6" t="s">
        <v>1050</v>
      </c>
      <c r="G9830" s="6" t="s">
        <v>1128</v>
      </c>
      <c r="H9830" s="6" t="s">
        <v>1066</v>
      </c>
      <c r="I9830" s="6" t="s">
        <v>1137</v>
      </c>
      <c r="J9830" s="6" t="s">
        <v>200</v>
      </c>
      <c r="K9830" s="7">
        <v>78.180000000000007</v>
      </c>
      <c r="L9830" s="34">
        <f>IFERROR(VLOOKUP(SiscoTable[[#This Row],[Código]],Hoja2!A:B,2,0)*SiscoTable[[#This Row],[Provta(Uns)]],0)</f>
        <v>4612.6200000000008</v>
      </c>
      <c r="M9830" s="7">
        <v>0</v>
      </c>
      <c r="N9830" s="7">
        <v>102.506</v>
      </c>
      <c r="O9830" s="34">
        <f>IFERROR(VLOOKUP(SiscoTable[[#This Row],[Código]],Hoja2!A:B,2,0)*SiscoTable[[#This Row],[Stock_actual]],0)</f>
        <v>6047.8540000000003</v>
      </c>
      <c r="P9830" s="6" t="s">
        <v>132</v>
      </c>
      <c r="Q9830" s="7">
        <v>86</v>
      </c>
      <c r="R9830" s="7">
        <v>0</v>
      </c>
      <c r="S9830" s="7" t="s">
        <v>11924</v>
      </c>
      <c r="BI9830"/>
      <c r="BJ9830"/>
    </row>
    <row r="9831" spans="2:62" x14ac:dyDescent="0.4">
      <c r="B9831" s="1">
        <v>2011960</v>
      </c>
      <c r="C9831" s="6" t="s">
        <v>30</v>
      </c>
      <c r="D9831" s="6" t="s">
        <v>8</v>
      </c>
      <c r="E9831" s="6" t="s">
        <v>197</v>
      </c>
      <c r="F9831" s="6" t="s">
        <v>210</v>
      </c>
      <c r="G9831" s="6" t="s">
        <v>211</v>
      </c>
      <c r="H9831" s="6" t="s">
        <v>216</v>
      </c>
      <c r="I9831" s="6" t="s">
        <v>247</v>
      </c>
      <c r="J9831" s="6" t="s">
        <v>200</v>
      </c>
      <c r="K9831" s="7">
        <v>1.64</v>
      </c>
      <c r="L9831" s="34">
        <f>IFERROR(VLOOKUP(SiscoTable[[#This Row],[Código]],Hoja2!A:B,2,0)*SiscoTable[[#This Row],[Provta(Uns)]],0)</f>
        <v>203.35999999999999</v>
      </c>
      <c r="M9831" s="7">
        <v>0</v>
      </c>
      <c r="N9831" s="7">
        <v>10.3</v>
      </c>
      <c r="O9831" s="34">
        <f>IFERROR(VLOOKUP(SiscoTable[[#This Row],[Código]],Hoja2!A:B,2,0)*SiscoTable[[#This Row],[Stock_actual]],0)</f>
        <v>1277.2</v>
      </c>
      <c r="P9831" s="6" t="s">
        <v>248</v>
      </c>
      <c r="Q9831" s="7">
        <v>2</v>
      </c>
      <c r="R9831" s="7">
        <v>0</v>
      </c>
      <c r="S9831" s="7" t="s">
        <v>11924</v>
      </c>
      <c r="BI9831"/>
      <c r="BJ9831"/>
    </row>
    <row r="9832" spans="2:62" x14ac:dyDescent="0.4">
      <c r="B9832" s="1">
        <v>2011961</v>
      </c>
      <c r="C9832" s="6" t="s">
        <v>25</v>
      </c>
      <c r="D9832" s="6" t="s">
        <v>8</v>
      </c>
      <c r="E9832" s="6" t="s">
        <v>197</v>
      </c>
      <c r="F9832" s="6" t="s">
        <v>210</v>
      </c>
      <c r="G9832" s="6" t="s">
        <v>211</v>
      </c>
      <c r="H9832" s="6" t="s">
        <v>216</v>
      </c>
      <c r="I9832" s="6" t="s">
        <v>221</v>
      </c>
      <c r="J9832" s="6" t="s">
        <v>200</v>
      </c>
      <c r="K9832" s="7">
        <v>2.38</v>
      </c>
      <c r="L9832" s="34">
        <f>IFERROR(VLOOKUP(SiscoTable[[#This Row],[Código]],Hoja2!A:B,2,0)*SiscoTable[[#This Row],[Provta(Uns)]],0)</f>
        <v>223.482</v>
      </c>
      <c r="M9832" s="7">
        <v>0</v>
      </c>
      <c r="N9832" s="7">
        <v>11.362</v>
      </c>
      <c r="O9832" s="34">
        <f>IFERROR(VLOOKUP(SiscoTable[[#This Row],[Código]],Hoja2!A:B,2,0)*SiscoTable[[#This Row],[Stock_actual]],0)</f>
        <v>1066.8918000000001</v>
      </c>
      <c r="P9832" s="6" t="s">
        <v>222</v>
      </c>
      <c r="Q9832" s="7">
        <v>3</v>
      </c>
      <c r="R9832" s="7">
        <v>0</v>
      </c>
      <c r="S9832" s="7" t="s">
        <v>11924</v>
      </c>
      <c r="BI9832"/>
      <c r="BJ9832"/>
    </row>
    <row r="9833" spans="2:62" x14ac:dyDescent="0.4">
      <c r="B9833" s="1">
        <v>2011965</v>
      </c>
      <c r="C9833" s="6" t="s">
        <v>25</v>
      </c>
      <c r="D9833" s="6" t="s">
        <v>8</v>
      </c>
      <c r="E9833" s="6" t="s">
        <v>197</v>
      </c>
      <c r="F9833" s="6" t="s">
        <v>210</v>
      </c>
      <c r="G9833" s="6" t="s">
        <v>211</v>
      </c>
      <c r="H9833" s="6" t="s">
        <v>216</v>
      </c>
      <c r="I9833" s="6" t="s">
        <v>223</v>
      </c>
      <c r="J9833" s="6" t="s">
        <v>200</v>
      </c>
      <c r="K9833" s="7">
        <v>3.16</v>
      </c>
      <c r="L9833" s="34">
        <f>IFERROR(VLOOKUP(SiscoTable[[#This Row],[Código]],Hoja2!A:B,2,0)*SiscoTable[[#This Row],[Provta(Uns)]],0)</f>
        <v>385.20400000000001</v>
      </c>
      <c r="M9833" s="7">
        <v>0.51</v>
      </c>
      <c r="N9833" s="7">
        <v>3.9569999999999999</v>
      </c>
      <c r="O9833" s="34">
        <f>IFERROR(VLOOKUP(SiscoTable[[#This Row],[Código]],Hoja2!A:B,2,0)*SiscoTable[[#This Row],[Stock_actual]],0)</f>
        <v>482.35829999999999</v>
      </c>
      <c r="P9833" s="6" t="s">
        <v>224</v>
      </c>
      <c r="Q9833" s="7">
        <v>4</v>
      </c>
      <c r="R9833" s="7">
        <v>6.0930000000000009</v>
      </c>
      <c r="S9833" s="7" t="s">
        <v>11924</v>
      </c>
      <c r="BI9833"/>
      <c r="BJ9833"/>
    </row>
    <row r="9834" spans="2:62" x14ac:dyDescent="0.4">
      <c r="B9834" s="1">
        <v>2012070</v>
      </c>
      <c r="C9834" s="6" t="s">
        <v>25</v>
      </c>
      <c r="D9834" s="6" t="s">
        <v>25</v>
      </c>
      <c r="E9834" s="6" t="s">
        <v>469</v>
      </c>
      <c r="F9834" s="6" t="s">
        <v>668</v>
      </c>
      <c r="G9834" s="6" t="s">
        <v>794</v>
      </c>
      <c r="H9834" s="6" t="s">
        <v>213</v>
      </c>
      <c r="I9834" s="6" t="s">
        <v>805</v>
      </c>
      <c r="J9834" s="6" t="s">
        <v>200</v>
      </c>
      <c r="K9834" s="7">
        <v>5.59</v>
      </c>
      <c r="L9834" s="34">
        <f>IFERROR(VLOOKUP(SiscoTable[[#This Row],[Código]],Hoja2!A:B,2,0)*SiscoTable[[#This Row],[Provta(Uns)]],0)</f>
        <v>217.45099999999999</v>
      </c>
      <c r="M9834" s="7">
        <v>0</v>
      </c>
      <c r="N9834" s="7">
        <v>0</v>
      </c>
      <c r="O9834" s="34">
        <f>IFERROR(VLOOKUP(SiscoTable[[#This Row],[Código]],Hoja2!A:B,2,0)*SiscoTable[[#This Row],[Stock_actual]],0)</f>
        <v>0</v>
      </c>
      <c r="P9834" s="6" t="s">
        <v>7</v>
      </c>
      <c r="Q9834" s="7">
        <v>6</v>
      </c>
      <c r="R9834" s="7">
        <v>11.4</v>
      </c>
      <c r="S9834" s="7" t="s">
        <v>11924</v>
      </c>
      <c r="BI9834"/>
      <c r="BJ9834"/>
    </row>
    <row r="9835" spans="2:62" x14ac:dyDescent="0.4">
      <c r="B9835" s="1">
        <v>2012079</v>
      </c>
      <c r="C9835" s="6" t="s">
        <v>25</v>
      </c>
      <c r="D9835" s="6" t="s">
        <v>25</v>
      </c>
      <c r="E9835" s="6" t="s">
        <v>469</v>
      </c>
      <c r="F9835" s="6" t="s">
        <v>668</v>
      </c>
      <c r="G9835" s="6" t="s">
        <v>742</v>
      </c>
      <c r="H9835" s="6" t="s">
        <v>213</v>
      </c>
      <c r="I9835" s="6" t="s">
        <v>761</v>
      </c>
      <c r="J9835" s="6" t="s">
        <v>200</v>
      </c>
      <c r="K9835" s="7">
        <v>7.02</v>
      </c>
      <c r="L9835" s="34">
        <f>IFERROR(VLOOKUP(SiscoTable[[#This Row],[Código]],Hoja2!A:B,2,0)*SiscoTable[[#This Row],[Provta(Uns)]],0)</f>
        <v>452.08800000000002</v>
      </c>
      <c r="M9835" s="7">
        <v>0</v>
      </c>
      <c r="N9835" s="7">
        <v>1.6619999999999999</v>
      </c>
      <c r="O9835" s="34">
        <f>IFERROR(VLOOKUP(SiscoTable[[#This Row],[Código]],Hoja2!A:B,2,0)*SiscoTable[[#This Row],[Stock_actual]],0)</f>
        <v>107.03280000000001</v>
      </c>
      <c r="P9835" s="6" t="s">
        <v>29</v>
      </c>
      <c r="Q9835" s="7">
        <v>8</v>
      </c>
      <c r="R9835" s="7">
        <v>13.748000000000001</v>
      </c>
      <c r="S9835" s="7" t="s">
        <v>11924</v>
      </c>
      <c r="BI9835"/>
      <c r="BJ9835"/>
    </row>
    <row r="9836" spans="2:62" x14ac:dyDescent="0.4">
      <c r="B9836" s="1">
        <v>2012080</v>
      </c>
      <c r="C9836" s="6" t="s">
        <v>25</v>
      </c>
      <c r="D9836" s="6" t="s">
        <v>25</v>
      </c>
      <c r="E9836" s="6" t="s">
        <v>469</v>
      </c>
      <c r="F9836" s="6" t="s">
        <v>668</v>
      </c>
      <c r="G9836" s="6" t="s">
        <v>742</v>
      </c>
      <c r="H9836" s="6" t="s">
        <v>213</v>
      </c>
      <c r="I9836" s="6" t="s">
        <v>762</v>
      </c>
      <c r="J9836" s="6" t="s">
        <v>200</v>
      </c>
      <c r="K9836" s="7">
        <v>20.37</v>
      </c>
      <c r="L9836" s="34">
        <f>IFERROR(VLOOKUP(SiscoTable[[#This Row],[Código]],Hoja2!A:B,2,0)*SiscoTable[[#This Row],[Provta(Uns)]],0)</f>
        <v>1138.683</v>
      </c>
      <c r="M9836" s="7">
        <v>22.4</v>
      </c>
      <c r="N9836" s="7">
        <v>0.308</v>
      </c>
      <c r="O9836" s="34">
        <f>IFERROR(VLOOKUP(SiscoTable[[#This Row],[Código]],Hoja2!A:B,2,0)*SiscoTable[[#This Row],[Stock_actual]],0)</f>
        <v>17.217199999999998</v>
      </c>
      <c r="P9836" s="6" t="s">
        <v>7</v>
      </c>
      <c r="Q9836" s="7">
        <v>22</v>
      </c>
      <c r="R9836" s="7">
        <v>18.092000000000006</v>
      </c>
      <c r="S9836" s="7" t="s">
        <v>11924</v>
      </c>
      <c r="BI9836"/>
      <c r="BJ9836"/>
    </row>
    <row r="9837" spans="2:62" x14ac:dyDescent="0.4">
      <c r="B9837" s="1">
        <v>2012081</v>
      </c>
      <c r="C9837" s="6" t="s">
        <v>25</v>
      </c>
      <c r="D9837" s="6" t="s">
        <v>25</v>
      </c>
      <c r="E9837" s="6" t="s">
        <v>469</v>
      </c>
      <c r="F9837" s="6" t="s">
        <v>668</v>
      </c>
      <c r="G9837" s="6" t="s">
        <v>742</v>
      </c>
      <c r="H9837" s="6" t="s">
        <v>213</v>
      </c>
      <c r="I9837" s="6" t="s">
        <v>763</v>
      </c>
      <c r="J9837" s="6" t="s">
        <v>200</v>
      </c>
      <c r="K9837" s="7">
        <v>21.9</v>
      </c>
      <c r="L9837" s="34">
        <f>IFERROR(VLOOKUP(SiscoTable[[#This Row],[Código]],Hoja2!A:B,2,0)*SiscoTable[[#This Row],[Provta(Uns)]],0)</f>
        <v>963.59999999999991</v>
      </c>
      <c r="M9837" s="7">
        <v>25</v>
      </c>
      <c r="N9837" s="7">
        <v>0</v>
      </c>
      <c r="O9837" s="34">
        <f>IFERROR(VLOOKUP(SiscoTable[[#This Row],[Código]],Hoja2!A:B,2,0)*SiscoTable[[#This Row],[Stock_actual]],0)</f>
        <v>0</v>
      </c>
      <c r="P9837" s="6" t="s">
        <v>7</v>
      </c>
      <c r="Q9837" s="7">
        <v>24</v>
      </c>
      <c r="R9837" s="7">
        <v>18.799999999999997</v>
      </c>
      <c r="S9837" s="7" t="s">
        <v>11924</v>
      </c>
      <c r="BI9837"/>
      <c r="BJ9837"/>
    </row>
    <row r="9838" spans="2:62" x14ac:dyDescent="0.4">
      <c r="B9838" s="1">
        <v>2012084</v>
      </c>
      <c r="C9838" s="6" t="s">
        <v>25</v>
      </c>
      <c r="D9838" s="6" t="s">
        <v>25</v>
      </c>
      <c r="E9838" s="6" t="s">
        <v>469</v>
      </c>
      <c r="F9838" s="6" t="s">
        <v>668</v>
      </c>
      <c r="G9838" s="6" t="s">
        <v>794</v>
      </c>
      <c r="H9838" s="6" t="s">
        <v>213</v>
      </c>
      <c r="I9838" s="6" t="s">
        <v>806</v>
      </c>
      <c r="J9838" s="6" t="s">
        <v>200</v>
      </c>
      <c r="K9838" s="7">
        <v>11.2</v>
      </c>
      <c r="L9838" s="34">
        <f>IFERROR(VLOOKUP(SiscoTable[[#This Row],[Código]],Hoja2!A:B,2,0)*SiscoTable[[#This Row],[Provta(Uns)]],0)</f>
        <v>282.23999999999995</v>
      </c>
      <c r="M9838" s="7">
        <v>0</v>
      </c>
      <c r="N9838" s="7">
        <v>0.14599999999999999</v>
      </c>
      <c r="O9838" s="34">
        <f>IFERROR(VLOOKUP(SiscoTable[[#This Row],[Código]],Hoja2!A:B,2,0)*SiscoTable[[#This Row],[Stock_actual]],0)</f>
        <v>3.6791999999999998</v>
      </c>
      <c r="P9838" s="6" t="s">
        <v>7</v>
      </c>
      <c r="Q9838" s="7">
        <v>12</v>
      </c>
      <c r="R9838" s="7">
        <v>22.053999999999998</v>
      </c>
      <c r="S9838" s="7" t="s">
        <v>11924</v>
      </c>
      <c r="BI9838"/>
      <c r="BJ9838"/>
    </row>
    <row r="9839" spans="2:62" x14ac:dyDescent="0.4">
      <c r="B9839" s="1">
        <v>2012085</v>
      </c>
      <c r="C9839" s="6" t="s">
        <v>25</v>
      </c>
      <c r="D9839" s="6" t="s">
        <v>25</v>
      </c>
      <c r="E9839" s="6" t="s">
        <v>469</v>
      </c>
      <c r="F9839" s="6" t="s">
        <v>668</v>
      </c>
      <c r="G9839" s="6" t="s">
        <v>794</v>
      </c>
      <c r="H9839" s="6" t="s">
        <v>213</v>
      </c>
      <c r="I9839" s="6" t="s">
        <v>807</v>
      </c>
      <c r="J9839" s="6" t="s">
        <v>200</v>
      </c>
      <c r="K9839" s="7">
        <v>32.65</v>
      </c>
      <c r="L9839" s="34">
        <f>IFERROR(VLOOKUP(SiscoTable[[#This Row],[Código]],Hoja2!A:B,2,0)*SiscoTable[[#This Row],[Provta(Uns)]],0)</f>
        <v>636.67499999999995</v>
      </c>
      <c r="M9839" s="7">
        <v>24</v>
      </c>
      <c r="N9839" s="7">
        <v>0.77359999999999995</v>
      </c>
      <c r="O9839" s="34">
        <f>IFERROR(VLOOKUP(SiscoTable[[#This Row],[Código]],Hoja2!A:B,2,0)*SiscoTable[[#This Row],[Stock_actual]],0)</f>
        <v>15.085199999999999</v>
      </c>
      <c r="P9839" s="6" t="s">
        <v>24</v>
      </c>
      <c r="Q9839" s="7">
        <v>36</v>
      </c>
      <c r="R9839" s="7">
        <v>41.716400000000007</v>
      </c>
      <c r="S9839" s="7" t="s">
        <v>11924</v>
      </c>
      <c r="BI9839"/>
      <c r="BJ9839"/>
    </row>
    <row r="9840" spans="2:62" x14ac:dyDescent="0.4">
      <c r="B9840" s="1">
        <v>2012086</v>
      </c>
      <c r="C9840" s="6" t="s">
        <v>25</v>
      </c>
      <c r="D9840" s="6" t="s">
        <v>25</v>
      </c>
      <c r="E9840" s="6" t="s">
        <v>469</v>
      </c>
      <c r="F9840" s="6" t="s">
        <v>668</v>
      </c>
      <c r="G9840" s="6" t="s">
        <v>742</v>
      </c>
      <c r="H9840" s="6" t="s">
        <v>213</v>
      </c>
      <c r="I9840" s="6" t="s">
        <v>764</v>
      </c>
      <c r="J9840" s="6" t="s">
        <v>200</v>
      </c>
      <c r="K9840" s="7">
        <v>19.579999999999998</v>
      </c>
      <c r="L9840" s="34">
        <f>IFERROR(VLOOKUP(SiscoTable[[#This Row],[Código]],Hoja2!A:B,2,0)*SiscoTable[[#This Row],[Provta(Uns)]],0)</f>
        <v>665.71999999999991</v>
      </c>
      <c r="M9840" s="7">
        <v>0</v>
      </c>
      <c r="N9840" s="7">
        <v>0.36599999999999999</v>
      </c>
      <c r="O9840" s="34">
        <f>IFERROR(VLOOKUP(SiscoTable[[#This Row],[Código]],Hoja2!A:B,2,0)*SiscoTable[[#This Row],[Stock_actual]],0)</f>
        <v>12.443999999999999</v>
      </c>
      <c r="P9840" s="6" t="s">
        <v>24</v>
      </c>
      <c r="Q9840" s="7">
        <v>21</v>
      </c>
      <c r="R9840" s="7">
        <v>39.283999999999999</v>
      </c>
      <c r="S9840" s="7" t="s">
        <v>11924</v>
      </c>
      <c r="BI9840"/>
      <c r="BJ9840"/>
    </row>
    <row r="9841" spans="2:62" x14ac:dyDescent="0.4">
      <c r="B9841" s="1">
        <v>2015094</v>
      </c>
      <c r="C9841" s="6" t="s">
        <v>25</v>
      </c>
      <c r="D9841" s="6" t="s">
        <v>25</v>
      </c>
      <c r="E9841" s="6" t="s">
        <v>197</v>
      </c>
      <c r="F9841" s="6" t="s">
        <v>399</v>
      </c>
      <c r="G9841" s="6" t="s">
        <v>399</v>
      </c>
      <c r="H9841" s="6" t="s">
        <v>4</v>
      </c>
      <c r="I9841" s="6" t="s">
        <v>410</v>
      </c>
      <c r="J9841" s="6" t="s">
        <v>200</v>
      </c>
      <c r="K9841" s="7">
        <v>11.54</v>
      </c>
      <c r="L9841" s="7">
        <f>IFERROR(VLOOKUP(SiscoTable[[#This Row],[Código]],Hoja2!A:B,2,0)*SiscoTable[[#This Row],[Provta(Uns)]],0)</f>
        <v>403.9</v>
      </c>
      <c r="M9841" s="7">
        <v>0</v>
      </c>
      <c r="N9841" s="7">
        <v>2.5169999999999999</v>
      </c>
      <c r="O9841" s="7">
        <f>IFERROR(VLOOKUP(SiscoTable[[#This Row],[Código]],Hoja2!A:B,2,0)*SiscoTable[[#This Row],[Stock_actual]],0)</f>
        <v>88.094999999999999</v>
      </c>
      <c r="P9841" s="6" t="s">
        <v>29</v>
      </c>
      <c r="Q9841" s="7">
        <v>13</v>
      </c>
      <c r="R9841" s="7">
        <v>22.943000000000001</v>
      </c>
      <c r="S9841" s="7" t="s">
        <v>11923</v>
      </c>
      <c r="BI9841"/>
      <c r="BJ9841"/>
    </row>
    <row r="9842" spans="2:62" x14ac:dyDescent="0.4">
      <c r="B9842" s="1">
        <v>2015095</v>
      </c>
      <c r="C9842" s="6" t="s">
        <v>8</v>
      </c>
      <c r="D9842" s="6" t="s">
        <v>8</v>
      </c>
      <c r="E9842" s="6" t="s">
        <v>197</v>
      </c>
      <c r="F9842" s="6" t="s">
        <v>399</v>
      </c>
      <c r="G9842" s="6" t="s">
        <v>399</v>
      </c>
      <c r="H9842" s="6" t="s">
        <v>4</v>
      </c>
      <c r="I9842" s="6" t="s">
        <v>418</v>
      </c>
      <c r="J9842" s="6" t="s">
        <v>200</v>
      </c>
      <c r="K9842" s="7">
        <v>0</v>
      </c>
      <c r="L9842" s="7">
        <f>IFERROR(VLOOKUP(SiscoTable[[#This Row],[Código]],Hoja2!A:B,2,0)*SiscoTable[[#This Row],[Provta(Uns)]],0)</f>
        <v>0</v>
      </c>
      <c r="M9842" s="7">
        <v>0</v>
      </c>
      <c r="N9842" s="7">
        <v>0</v>
      </c>
      <c r="O9842" s="7">
        <f>IFERROR(VLOOKUP(SiscoTable[[#This Row],[Código]],Hoja2!A:B,2,0)*SiscoTable[[#This Row],[Stock_actual]],0)</f>
        <v>0</v>
      </c>
      <c r="P9842" s="6" t="s">
        <v>7</v>
      </c>
      <c r="Q9842" s="7">
        <v>0</v>
      </c>
      <c r="R9842" s="7">
        <v>0</v>
      </c>
      <c r="S9842" s="7" t="s">
        <v>11923</v>
      </c>
      <c r="BI9842"/>
      <c r="BJ9842"/>
    </row>
    <row r="9843" spans="2:62" x14ac:dyDescent="0.4">
      <c r="B9843" s="1">
        <v>2015096</v>
      </c>
      <c r="C9843" s="6" t="s">
        <v>8</v>
      </c>
      <c r="D9843" s="6" t="s">
        <v>8</v>
      </c>
      <c r="E9843" s="6" t="s">
        <v>197</v>
      </c>
      <c r="F9843" s="6" t="s">
        <v>399</v>
      </c>
      <c r="G9843" s="6" t="s">
        <v>399</v>
      </c>
      <c r="H9843" s="6" t="s">
        <v>4</v>
      </c>
      <c r="I9843" s="6" t="s">
        <v>423</v>
      </c>
      <c r="J9843" s="6" t="s">
        <v>200</v>
      </c>
      <c r="K9843" s="7">
        <v>0</v>
      </c>
      <c r="L9843" s="7">
        <f>IFERROR(VLOOKUP(SiscoTable[[#This Row],[Código]],Hoja2!A:B,2,0)*SiscoTable[[#This Row],[Provta(Uns)]],0)</f>
        <v>0</v>
      </c>
      <c r="M9843" s="7">
        <v>0</v>
      </c>
      <c r="N9843" s="7">
        <v>0</v>
      </c>
      <c r="O9843" s="7">
        <f>IFERROR(VLOOKUP(SiscoTable[[#This Row],[Código]],Hoja2!A:B,2,0)*SiscoTable[[#This Row],[Stock_actual]],0)</f>
        <v>0</v>
      </c>
      <c r="P9843" s="6" t="s">
        <v>7</v>
      </c>
      <c r="Q9843" s="7">
        <v>0</v>
      </c>
      <c r="R9843" s="7">
        <v>0</v>
      </c>
      <c r="S9843" s="7" t="s">
        <v>11923</v>
      </c>
      <c r="BI9843"/>
      <c r="BJ9843"/>
    </row>
    <row r="9844" spans="2:62" x14ac:dyDescent="0.4">
      <c r="B9844" s="1">
        <v>2015098</v>
      </c>
      <c r="C9844" s="6" t="s">
        <v>25</v>
      </c>
      <c r="D9844" s="6" t="s">
        <v>25</v>
      </c>
      <c r="E9844" s="6" t="s">
        <v>197</v>
      </c>
      <c r="F9844" s="6" t="s">
        <v>399</v>
      </c>
      <c r="G9844" s="6" t="s">
        <v>399</v>
      </c>
      <c r="H9844" s="6" t="s">
        <v>4</v>
      </c>
      <c r="I9844" s="6" t="s">
        <v>411</v>
      </c>
      <c r="J9844" s="6" t="s">
        <v>200</v>
      </c>
      <c r="K9844" s="7">
        <v>49.2</v>
      </c>
      <c r="L9844" s="7">
        <f>IFERROR(VLOOKUP(SiscoTable[[#This Row],[Código]],Hoja2!A:B,2,0)*SiscoTable[[#This Row],[Provta(Uns)]],0)</f>
        <v>1771.2</v>
      </c>
      <c r="M9844" s="7">
        <v>0</v>
      </c>
      <c r="N9844" s="7">
        <v>3.3380000000000001</v>
      </c>
      <c r="O9844" s="7">
        <f>IFERROR(VLOOKUP(SiscoTable[[#This Row],[Código]],Hoja2!A:B,2,0)*SiscoTable[[#This Row],[Stock_actual]],0)</f>
        <v>120.16800000000001</v>
      </c>
      <c r="P9844" s="6" t="s">
        <v>80</v>
      </c>
      <c r="Q9844" s="7">
        <v>54</v>
      </c>
      <c r="R9844" s="7">
        <v>98.341999999999999</v>
      </c>
      <c r="S9844" s="7" t="s">
        <v>11923</v>
      </c>
      <c r="BI9844"/>
      <c r="BJ9844"/>
    </row>
    <row r="9845" spans="2:62" x14ac:dyDescent="0.4">
      <c r="B9845" s="1">
        <v>2015099</v>
      </c>
      <c r="C9845" s="6" t="s">
        <v>8</v>
      </c>
      <c r="D9845" s="6" t="s">
        <v>8</v>
      </c>
      <c r="E9845" s="6" t="s">
        <v>197</v>
      </c>
      <c r="F9845" s="6" t="s">
        <v>399</v>
      </c>
      <c r="G9845" s="6" t="s">
        <v>399</v>
      </c>
      <c r="H9845" s="6" t="s">
        <v>4</v>
      </c>
      <c r="I9845" s="6" t="s">
        <v>422</v>
      </c>
      <c r="J9845" s="6" t="s">
        <v>200</v>
      </c>
      <c r="K9845" s="7">
        <v>0.08</v>
      </c>
      <c r="L9845" s="7">
        <f>IFERROR(VLOOKUP(SiscoTable[[#This Row],[Código]],Hoja2!A:B,2,0)*SiscoTable[[#This Row],[Provta(Uns)]],0)</f>
        <v>2.3119999999999998</v>
      </c>
      <c r="M9845" s="7">
        <v>0</v>
      </c>
      <c r="N9845" s="7">
        <v>0</v>
      </c>
      <c r="O9845" s="7">
        <f>IFERROR(VLOOKUP(SiscoTable[[#This Row],[Código]],Hoja2!A:B,2,0)*SiscoTable[[#This Row],[Stock_actual]],0)</f>
        <v>0</v>
      </c>
      <c r="P9845" s="6" t="s">
        <v>7</v>
      </c>
      <c r="Q9845" s="7">
        <v>0</v>
      </c>
      <c r="R9845" s="7">
        <v>0</v>
      </c>
      <c r="S9845" s="7" t="s">
        <v>11923</v>
      </c>
      <c r="BI9845"/>
      <c r="BJ9845"/>
    </row>
    <row r="9846" spans="2:62" x14ac:dyDescent="0.4">
      <c r="B9846" s="1">
        <v>2015100</v>
      </c>
      <c r="C9846" s="6" t="s">
        <v>8</v>
      </c>
      <c r="D9846" s="6" t="s">
        <v>8</v>
      </c>
      <c r="E9846" s="6" t="s">
        <v>197</v>
      </c>
      <c r="F9846" s="6" t="s">
        <v>399</v>
      </c>
      <c r="G9846" s="6" t="s">
        <v>399</v>
      </c>
      <c r="H9846" s="6" t="s">
        <v>4</v>
      </c>
      <c r="I9846" s="6" t="s">
        <v>421</v>
      </c>
      <c r="J9846" s="6" t="s">
        <v>200</v>
      </c>
      <c r="K9846" s="7">
        <v>1.19</v>
      </c>
      <c r="L9846" s="7">
        <f>IFERROR(VLOOKUP(SiscoTable[[#This Row],[Código]],Hoja2!A:B,2,0)*SiscoTable[[#This Row],[Provta(Uns)]],0)</f>
        <v>30.939999999999998</v>
      </c>
      <c r="M9846" s="7">
        <v>0</v>
      </c>
      <c r="N9846" s="7">
        <v>0</v>
      </c>
      <c r="O9846" s="7">
        <f>IFERROR(VLOOKUP(SiscoTable[[#This Row],[Código]],Hoja2!A:B,2,0)*SiscoTable[[#This Row],[Stock_actual]],0)</f>
        <v>0</v>
      </c>
      <c r="P9846" s="6" t="s">
        <v>7</v>
      </c>
      <c r="Q9846" s="7">
        <v>1</v>
      </c>
      <c r="R9846" s="7">
        <v>2.4</v>
      </c>
      <c r="S9846" s="7" t="s">
        <v>11923</v>
      </c>
      <c r="BI9846"/>
      <c r="BJ9846"/>
    </row>
    <row r="9847" spans="2:62" x14ac:dyDescent="0.4">
      <c r="B9847" s="1">
        <v>2015101</v>
      </c>
      <c r="C9847" s="6" t="s">
        <v>25</v>
      </c>
      <c r="D9847" s="6" t="s">
        <v>25</v>
      </c>
      <c r="E9847" s="6" t="s">
        <v>197</v>
      </c>
      <c r="F9847" s="6" t="s">
        <v>399</v>
      </c>
      <c r="G9847" s="6" t="s">
        <v>399</v>
      </c>
      <c r="H9847" s="6" t="s">
        <v>4</v>
      </c>
      <c r="I9847" s="6" t="s">
        <v>413</v>
      </c>
      <c r="J9847" s="6" t="s">
        <v>200</v>
      </c>
      <c r="K9847" s="7">
        <v>217.18</v>
      </c>
      <c r="L9847" s="7">
        <f>IFERROR(VLOOKUP(SiscoTable[[#This Row],[Código]],Hoja2!A:B,2,0)*SiscoTable[[#This Row],[Provta(Uns)]],0)</f>
        <v>6493.6819999999998</v>
      </c>
      <c r="M9847" s="7">
        <v>0</v>
      </c>
      <c r="N9847" s="7">
        <v>-34.7926</v>
      </c>
      <c r="O9847" s="7">
        <f>IFERROR(VLOOKUP(SiscoTable[[#This Row],[Código]],Hoja2!A:B,2,0)*SiscoTable[[#This Row],[Stock_actual]],0)</f>
        <v>-1040.29874</v>
      </c>
      <c r="P9847" s="6" t="s">
        <v>7</v>
      </c>
      <c r="Q9847" s="7">
        <v>239</v>
      </c>
      <c r="R9847" s="7">
        <v>434.40000000000003</v>
      </c>
      <c r="S9847" s="7" t="s">
        <v>11923</v>
      </c>
      <c r="BI9847"/>
      <c r="BJ9847"/>
    </row>
    <row r="9848" spans="2:62" x14ac:dyDescent="0.4">
      <c r="B9848" s="1">
        <v>2015102</v>
      </c>
      <c r="C9848" s="6" t="s">
        <v>25</v>
      </c>
      <c r="D9848" s="6" t="s">
        <v>25</v>
      </c>
      <c r="E9848" s="6" t="s">
        <v>197</v>
      </c>
      <c r="F9848" s="6" t="s">
        <v>399</v>
      </c>
      <c r="G9848" s="6" t="s">
        <v>399</v>
      </c>
      <c r="H9848" s="6" t="s">
        <v>4</v>
      </c>
      <c r="I9848" s="6" t="s">
        <v>400</v>
      </c>
      <c r="J9848" s="6" t="s">
        <v>200</v>
      </c>
      <c r="K9848" s="7">
        <v>85.47</v>
      </c>
      <c r="L9848" s="7">
        <f>IFERROR(VLOOKUP(SiscoTable[[#This Row],[Código]],Hoja2!A:B,2,0)*SiscoTable[[#This Row],[Provta(Uns)]],0)</f>
        <v>1880.34</v>
      </c>
      <c r="M9848" s="7">
        <v>0</v>
      </c>
      <c r="N9848" s="7">
        <v>5.8120000000000003</v>
      </c>
      <c r="O9848" s="7">
        <f>IFERROR(VLOOKUP(SiscoTable[[#This Row],[Código]],Hoja2!A:B,2,0)*SiscoTable[[#This Row],[Stock_actual]],0)</f>
        <v>127.864</v>
      </c>
      <c r="P9848" s="6" t="s">
        <v>80</v>
      </c>
      <c r="Q9848" s="7">
        <v>94</v>
      </c>
      <c r="R9848" s="7">
        <v>170.88800000000001</v>
      </c>
      <c r="S9848" s="7" t="s">
        <v>11923</v>
      </c>
      <c r="BI9848"/>
      <c r="BJ9848"/>
    </row>
    <row r="9849" spans="2:62" x14ac:dyDescent="0.4">
      <c r="B9849" s="1">
        <v>2015103</v>
      </c>
      <c r="C9849" s="6" t="s">
        <v>8</v>
      </c>
      <c r="D9849" s="6" t="s">
        <v>8</v>
      </c>
      <c r="E9849" s="6" t="s">
        <v>197</v>
      </c>
      <c r="F9849" s="6" t="s">
        <v>399</v>
      </c>
      <c r="G9849" s="6" t="s">
        <v>399</v>
      </c>
      <c r="H9849" s="6" t="s">
        <v>4</v>
      </c>
      <c r="I9849" s="6" t="s">
        <v>424</v>
      </c>
      <c r="J9849" s="6" t="s">
        <v>200</v>
      </c>
      <c r="K9849" s="7">
        <v>1.26</v>
      </c>
      <c r="L9849" s="7">
        <f>IFERROR(VLOOKUP(SiscoTable[[#This Row],[Código]],Hoja2!A:B,2,0)*SiscoTable[[#This Row],[Provta(Uns)]],0)</f>
        <v>47.88</v>
      </c>
      <c r="M9849" s="7">
        <v>0</v>
      </c>
      <c r="N9849" s="7">
        <v>-10.041</v>
      </c>
      <c r="O9849" s="7">
        <f>IFERROR(VLOOKUP(SiscoTable[[#This Row],[Código]],Hoja2!A:B,2,0)*SiscoTable[[#This Row],[Stock_actual]],0)</f>
        <v>-381.55799999999999</v>
      </c>
      <c r="P9849" s="6" t="s">
        <v>7</v>
      </c>
      <c r="Q9849" s="7">
        <v>1</v>
      </c>
      <c r="R9849" s="7">
        <v>2.4</v>
      </c>
      <c r="S9849" s="7" t="s">
        <v>11923</v>
      </c>
      <c r="BI9849"/>
      <c r="BJ9849"/>
    </row>
    <row r="9850" spans="2:62" x14ac:dyDescent="0.4">
      <c r="B9850" s="1">
        <v>2015104</v>
      </c>
      <c r="C9850" s="6" t="s">
        <v>25</v>
      </c>
      <c r="D9850" s="6" t="s">
        <v>25</v>
      </c>
      <c r="E9850" s="6" t="s">
        <v>197</v>
      </c>
      <c r="F9850" s="6" t="s">
        <v>399</v>
      </c>
      <c r="G9850" s="6" t="s">
        <v>399</v>
      </c>
      <c r="H9850" s="6" t="s">
        <v>4</v>
      </c>
      <c r="I9850" s="6" t="s">
        <v>416</v>
      </c>
      <c r="J9850" s="6" t="s">
        <v>200</v>
      </c>
      <c r="K9850" s="7">
        <v>83.6</v>
      </c>
      <c r="L9850" s="7">
        <f>IFERROR(VLOOKUP(SiscoTable[[#This Row],[Código]],Hoja2!A:B,2,0)*SiscoTable[[#This Row],[Provta(Uns)]],0)</f>
        <v>1839.1999999999998</v>
      </c>
      <c r="M9850" s="7">
        <v>0</v>
      </c>
      <c r="N9850" s="7">
        <v>19.263999999999999</v>
      </c>
      <c r="O9850" s="7">
        <f>IFERROR(VLOOKUP(SiscoTable[[#This Row],[Código]],Hoja2!A:B,2,0)*SiscoTable[[#This Row],[Stock_actual]],0)</f>
        <v>423.80799999999999</v>
      </c>
      <c r="P9850" s="6" t="s">
        <v>29</v>
      </c>
      <c r="Q9850" s="7">
        <v>92</v>
      </c>
      <c r="R9850" s="7">
        <v>167.666</v>
      </c>
      <c r="S9850" s="7" t="s">
        <v>11923</v>
      </c>
      <c r="BI9850"/>
      <c r="BJ9850"/>
    </row>
    <row r="9851" spans="2:62" x14ac:dyDescent="0.4">
      <c r="B9851" s="1">
        <v>2015105</v>
      </c>
      <c r="C9851" s="6" t="s">
        <v>25</v>
      </c>
      <c r="D9851" s="6" t="s">
        <v>25</v>
      </c>
      <c r="E9851" s="6" t="s">
        <v>197</v>
      </c>
      <c r="F9851" s="6" t="s">
        <v>399</v>
      </c>
      <c r="G9851" s="6" t="s">
        <v>399</v>
      </c>
      <c r="H9851" s="6" t="s">
        <v>4</v>
      </c>
      <c r="I9851" s="6" t="s">
        <v>412</v>
      </c>
      <c r="J9851" s="6" t="s">
        <v>200</v>
      </c>
      <c r="K9851" s="7">
        <v>29.53</v>
      </c>
      <c r="L9851" s="7">
        <f>IFERROR(VLOOKUP(SiscoTable[[#This Row],[Código]],Hoja2!A:B,2,0)*SiscoTable[[#This Row],[Provta(Uns)]],0)</f>
        <v>1771.8000000000002</v>
      </c>
      <c r="M9851" s="7">
        <v>0</v>
      </c>
      <c r="N9851" s="7">
        <v>-0.42499999999999999</v>
      </c>
      <c r="O9851" s="7">
        <f>IFERROR(VLOOKUP(SiscoTable[[#This Row],[Código]],Hoja2!A:B,2,0)*SiscoTable[[#This Row],[Stock_actual]],0)</f>
        <v>-25.5</v>
      </c>
      <c r="P9851" s="6" t="s">
        <v>7</v>
      </c>
      <c r="Q9851" s="7">
        <v>32</v>
      </c>
      <c r="R9851" s="7">
        <v>58.8</v>
      </c>
      <c r="S9851" s="7" t="s">
        <v>11923</v>
      </c>
      <c r="BI9851"/>
      <c r="BJ9851"/>
    </row>
    <row r="9852" spans="2:62" x14ac:dyDescent="0.4">
      <c r="B9852" s="1">
        <v>2015106</v>
      </c>
      <c r="C9852" s="6" t="s">
        <v>25</v>
      </c>
      <c r="D9852" s="6" t="s">
        <v>25</v>
      </c>
      <c r="E9852" s="6" t="s">
        <v>197</v>
      </c>
      <c r="F9852" s="6" t="s">
        <v>399</v>
      </c>
      <c r="G9852" s="6" t="s">
        <v>399</v>
      </c>
      <c r="H9852" s="6" t="s">
        <v>4</v>
      </c>
      <c r="I9852" s="6" t="s">
        <v>401</v>
      </c>
      <c r="J9852" s="6" t="s">
        <v>200</v>
      </c>
      <c r="K9852" s="7">
        <v>33.340000000000003</v>
      </c>
      <c r="L9852" s="7">
        <f>IFERROR(VLOOKUP(SiscoTable[[#This Row],[Código]],Hoja2!A:B,2,0)*SiscoTable[[#This Row],[Provta(Uns)]],0)</f>
        <v>1266.92</v>
      </c>
      <c r="M9852" s="7">
        <v>0</v>
      </c>
      <c r="N9852" s="7">
        <v>15.773</v>
      </c>
      <c r="O9852" s="7">
        <f>IFERROR(VLOOKUP(SiscoTable[[#This Row],[Código]],Hoja2!A:B,2,0)*SiscoTable[[#This Row],[Stock_actual]],0)</f>
        <v>599.37400000000002</v>
      </c>
      <c r="P9852" s="6" t="s">
        <v>402</v>
      </c>
      <c r="Q9852" s="7">
        <v>37</v>
      </c>
      <c r="R9852" s="7">
        <v>66.367000000000004</v>
      </c>
      <c r="S9852" s="7" t="s">
        <v>11923</v>
      </c>
      <c r="BI9852"/>
      <c r="BJ9852"/>
    </row>
    <row r="9853" spans="2:62" x14ac:dyDescent="0.4">
      <c r="B9853" s="1">
        <v>2015107</v>
      </c>
      <c r="C9853" s="6" t="s">
        <v>25</v>
      </c>
      <c r="D9853" s="6" t="s">
        <v>25</v>
      </c>
      <c r="E9853" s="6" t="s">
        <v>197</v>
      </c>
      <c r="F9853" s="6" t="s">
        <v>399</v>
      </c>
      <c r="G9853" s="6" t="s">
        <v>399</v>
      </c>
      <c r="H9853" s="6" t="s">
        <v>4</v>
      </c>
      <c r="I9853" s="6" t="s">
        <v>404</v>
      </c>
      <c r="J9853" s="6" t="s">
        <v>200</v>
      </c>
      <c r="K9853" s="7">
        <v>160.86000000000001</v>
      </c>
      <c r="L9853" s="7">
        <f>IFERROR(VLOOKUP(SiscoTable[[#This Row],[Código]],Hoja2!A:B,2,0)*SiscoTable[[#This Row],[Provta(Uns)]],0)</f>
        <v>6112.68</v>
      </c>
      <c r="M9853" s="7">
        <v>0</v>
      </c>
      <c r="N9853" s="7">
        <v>-29.733000000000001</v>
      </c>
      <c r="O9853" s="7">
        <f>IFERROR(VLOOKUP(SiscoTable[[#This Row],[Código]],Hoja2!A:B,2,0)*SiscoTable[[#This Row],[Stock_actual]],0)</f>
        <v>-1129.854</v>
      </c>
      <c r="P9853" s="6" t="s">
        <v>7</v>
      </c>
      <c r="Q9853" s="7">
        <v>177</v>
      </c>
      <c r="R9853" s="7">
        <v>321.60000000000002</v>
      </c>
      <c r="S9853" s="7" t="s">
        <v>11923</v>
      </c>
      <c r="BI9853"/>
      <c r="BJ9853"/>
    </row>
    <row r="9854" spans="2:62" x14ac:dyDescent="0.4">
      <c r="B9854" s="1">
        <v>2015108</v>
      </c>
      <c r="C9854" s="6" t="s">
        <v>25</v>
      </c>
      <c r="D9854" s="6" t="s">
        <v>25</v>
      </c>
      <c r="E9854" s="6" t="s">
        <v>197</v>
      </c>
      <c r="F9854" s="6" t="s">
        <v>399</v>
      </c>
      <c r="G9854" s="6" t="s">
        <v>399</v>
      </c>
      <c r="H9854" s="6" t="s">
        <v>4</v>
      </c>
      <c r="I9854" s="6" t="s">
        <v>417</v>
      </c>
      <c r="J9854" s="6" t="s">
        <v>200</v>
      </c>
      <c r="K9854" s="7">
        <v>124.39999999999999</v>
      </c>
      <c r="L9854" s="7">
        <f>IFERROR(VLOOKUP(SiscoTable[[#This Row],[Código]],Hoja2!A:B,2,0)*SiscoTable[[#This Row],[Provta(Uns)]],0)</f>
        <v>4727.2</v>
      </c>
      <c r="M9854" s="7">
        <v>0</v>
      </c>
      <c r="N9854" s="7">
        <v>-8.2390000000000008</v>
      </c>
      <c r="O9854" s="7">
        <f>IFERROR(VLOOKUP(SiscoTable[[#This Row],[Código]],Hoja2!A:B,2,0)*SiscoTable[[#This Row],[Stock_actual]],0)</f>
        <v>-313.08200000000005</v>
      </c>
      <c r="P9854" s="6" t="s">
        <v>7</v>
      </c>
      <c r="Q9854" s="7">
        <v>137</v>
      </c>
      <c r="R9854" s="7">
        <v>249.00000000000003</v>
      </c>
      <c r="S9854" s="7" t="s">
        <v>11923</v>
      </c>
      <c r="BI9854"/>
      <c r="BJ9854"/>
    </row>
    <row r="9855" spans="2:62" x14ac:dyDescent="0.4">
      <c r="B9855" s="1">
        <v>2015109</v>
      </c>
      <c r="C9855" s="6" t="s">
        <v>25</v>
      </c>
      <c r="D9855" s="6" t="s">
        <v>25</v>
      </c>
      <c r="E9855" s="6" t="s">
        <v>197</v>
      </c>
      <c r="F9855" s="6" t="s">
        <v>399</v>
      </c>
      <c r="G9855" s="6" t="s">
        <v>399</v>
      </c>
      <c r="H9855" s="6" t="s">
        <v>4</v>
      </c>
      <c r="I9855" s="6" t="s">
        <v>403</v>
      </c>
      <c r="J9855" s="6" t="s">
        <v>200</v>
      </c>
      <c r="K9855" s="7">
        <v>48.15</v>
      </c>
      <c r="L9855" s="7">
        <f>IFERROR(VLOOKUP(SiscoTable[[#This Row],[Código]],Hoja2!A:B,2,0)*SiscoTable[[#This Row],[Provta(Uns)]],0)</f>
        <v>1829.7</v>
      </c>
      <c r="M9855" s="7">
        <v>0</v>
      </c>
      <c r="N9855" s="7">
        <v>-2.2949999999999999</v>
      </c>
      <c r="O9855" s="7">
        <f>IFERROR(VLOOKUP(SiscoTable[[#This Row],[Código]],Hoja2!A:B,2,0)*SiscoTable[[#This Row],[Stock_actual]],0)</f>
        <v>-87.21</v>
      </c>
      <c r="P9855" s="6" t="s">
        <v>7</v>
      </c>
      <c r="Q9855" s="7">
        <v>53</v>
      </c>
      <c r="R9855" s="7">
        <v>96.600000000000009</v>
      </c>
      <c r="S9855" s="7" t="s">
        <v>11923</v>
      </c>
      <c r="BI9855"/>
      <c r="BJ9855"/>
    </row>
    <row r="9856" spans="2:62" x14ac:dyDescent="0.4">
      <c r="B9856" s="1">
        <v>2015110</v>
      </c>
      <c r="C9856" s="6" t="s">
        <v>25</v>
      </c>
      <c r="D9856" s="6" t="s">
        <v>25</v>
      </c>
      <c r="E9856" s="6" t="s">
        <v>197</v>
      </c>
      <c r="F9856" s="6" t="s">
        <v>399</v>
      </c>
      <c r="G9856" s="6" t="s">
        <v>399</v>
      </c>
      <c r="H9856" s="6" t="s">
        <v>4</v>
      </c>
      <c r="I9856" s="6" t="s">
        <v>405</v>
      </c>
      <c r="J9856" s="6" t="s">
        <v>200</v>
      </c>
      <c r="K9856" s="7">
        <v>124.36</v>
      </c>
      <c r="L9856" s="7">
        <f>IFERROR(VLOOKUP(SiscoTable[[#This Row],[Código]],Hoja2!A:B,2,0)*SiscoTable[[#This Row],[Provta(Uns)]],0)</f>
        <v>4725.68</v>
      </c>
      <c r="M9856" s="7">
        <v>0</v>
      </c>
      <c r="N9856" s="7">
        <v>-8.9918999999999993</v>
      </c>
      <c r="O9856" s="7">
        <f>IFERROR(VLOOKUP(SiscoTable[[#This Row],[Código]],Hoja2!A:B,2,0)*SiscoTable[[#This Row],[Stock_actual]],0)</f>
        <v>-341.69219999999996</v>
      </c>
      <c r="P9856" s="6" t="s">
        <v>7</v>
      </c>
      <c r="Q9856" s="7">
        <v>137</v>
      </c>
      <c r="R9856" s="7">
        <v>249.00000000000003</v>
      </c>
      <c r="S9856" s="7" t="s">
        <v>11923</v>
      </c>
      <c r="BI9856"/>
      <c r="BJ9856"/>
    </row>
    <row r="9857" spans="2:62" x14ac:dyDescent="0.4">
      <c r="B9857" s="1">
        <v>2015111</v>
      </c>
      <c r="C9857" s="6" t="s">
        <v>25</v>
      </c>
      <c r="D9857" s="6" t="s">
        <v>25</v>
      </c>
      <c r="E9857" s="6" t="s">
        <v>197</v>
      </c>
      <c r="F9857" s="6" t="s">
        <v>198</v>
      </c>
      <c r="G9857" s="6" t="s">
        <v>198</v>
      </c>
      <c r="H9857" s="6" t="s">
        <v>4</v>
      </c>
      <c r="I9857" s="6" t="s">
        <v>202</v>
      </c>
      <c r="J9857" s="6" t="s">
        <v>200</v>
      </c>
      <c r="K9857" s="7">
        <v>137.25</v>
      </c>
      <c r="L9857" s="7">
        <f>IFERROR(VLOOKUP(SiscoTable[[#This Row],[Código]],Hoja2!A:B,2,0)*SiscoTable[[#This Row],[Provta(Uns)]],0)</f>
        <v>3431.25</v>
      </c>
      <c r="M9857" s="7">
        <v>0</v>
      </c>
      <c r="N9857" s="7">
        <v>-11.355399999999999</v>
      </c>
      <c r="O9857" s="7">
        <f>IFERROR(VLOOKUP(SiscoTable[[#This Row],[Código]],Hoja2!A:B,2,0)*SiscoTable[[#This Row],[Stock_actual]],0)</f>
        <v>-283.88499999999999</v>
      </c>
      <c r="P9857" s="6" t="s">
        <v>7</v>
      </c>
      <c r="Q9857" s="7">
        <v>151</v>
      </c>
      <c r="R9857" s="7">
        <v>274.8</v>
      </c>
      <c r="S9857" s="7" t="s">
        <v>11923</v>
      </c>
      <c r="BI9857"/>
      <c r="BJ9857"/>
    </row>
    <row r="9858" spans="2:62" x14ac:dyDescent="0.4">
      <c r="B9858" s="1">
        <v>2015112</v>
      </c>
      <c r="C9858" s="6" t="s">
        <v>25</v>
      </c>
      <c r="D9858" s="6" t="s">
        <v>25</v>
      </c>
      <c r="E9858" s="6" t="s">
        <v>197</v>
      </c>
      <c r="F9858" s="6" t="s">
        <v>198</v>
      </c>
      <c r="G9858" s="6" t="s">
        <v>198</v>
      </c>
      <c r="H9858" s="6" t="s">
        <v>4</v>
      </c>
      <c r="I9858" s="6" t="s">
        <v>203</v>
      </c>
      <c r="J9858" s="6" t="s">
        <v>200</v>
      </c>
      <c r="K9858" s="7">
        <v>96.76</v>
      </c>
      <c r="L9858" s="7">
        <f>IFERROR(VLOOKUP(SiscoTable[[#This Row],[Código]],Hoja2!A:B,2,0)*SiscoTable[[#This Row],[Provta(Uns)]],0)</f>
        <v>2419</v>
      </c>
      <c r="M9858" s="7">
        <v>0</v>
      </c>
      <c r="N9858" s="7">
        <v>-10.26</v>
      </c>
      <c r="O9858" s="7">
        <f>IFERROR(VLOOKUP(SiscoTable[[#This Row],[Código]],Hoja2!A:B,2,0)*SiscoTable[[#This Row],[Stock_actual]],0)</f>
        <v>-256.5</v>
      </c>
      <c r="P9858" s="6" t="s">
        <v>7</v>
      </c>
      <c r="Q9858" s="7">
        <v>107</v>
      </c>
      <c r="R9858" s="7">
        <v>193.8</v>
      </c>
      <c r="S9858" s="7" t="s">
        <v>11923</v>
      </c>
      <c r="BI9858"/>
      <c r="BJ9858"/>
    </row>
    <row r="9859" spans="2:62" x14ac:dyDescent="0.4">
      <c r="B9859" s="1">
        <v>2015113</v>
      </c>
      <c r="C9859" s="6" t="s">
        <v>25</v>
      </c>
      <c r="D9859" s="6" t="s">
        <v>30</v>
      </c>
      <c r="E9859" s="6" t="s">
        <v>197</v>
      </c>
      <c r="F9859" s="6" t="s">
        <v>198</v>
      </c>
      <c r="G9859" s="6" t="s">
        <v>198</v>
      </c>
      <c r="H9859" s="6" t="s">
        <v>4</v>
      </c>
      <c r="I9859" s="6" t="s">
        <v>204</v>
      </c>
      <c r="J9859" s="6" t="s">
        <v>200</v>
      </c>
      <c r="K9859" s="7">
        <v>19.75</v>
      </c>
      <c r="L9859" s="7">
        <f>IFERROR(VLOOKUP(SiscoTable[[#This Row],[Código]],Hoja2!A:B,2,0)*SiscoTable[[#This Row],[Provta(Uns)]],0)</f>
        <v>316</v>
      </c>
      <c r="M9859" s="7">
        <v>0</v>
      </c>
      <c r="N9859" s="7">
        <v>-2.7189999999999999</v>
      </c>
      <c r="O9859" s="7">
        <f>IFERROR(VLOOKUP(SiscoTable[[#This Row],[Código]],Hoja2!A:B,2,0)*SiscoTable[[#This Row],[Stock_actual]],0)</f>
        <v>-43.503999999999998</v>
      </c>
      <c r="P9859" s="6" t="s">
        <v>7</v>
      </c>
      <c r="Q9859" s="7">
        <v>22</v>
      </c>
      <c r="R9859" s="7">
        <v>39.6</v>
      </c>
      <c r="S9859" s="7" t="s">
        <v>11923</v>
      </c>
      <c r="BI9859"/>
      <c r="BJ9859"/>
    </row>
    <row r="9860" spans="2:62" x14ac:dyDescent="0.4">
      <c r="B9860" s="1">
        <v>2016299</v>
      </c>
      <c r="C9860" s="6" t="s">
        <v>25</v>
      </c>
      <c r="D9860" s="6" t="s">
        <v>30</v>
      </c>
      <c r="E9860" s="6" t="s">
        <v>469</v>
      </c>
      <c r="F9860" s="6" t="s">
        <v>668</v>
      </c>
      <c r="G9860" s="6" t="s">
        <v>846</v>
      </c>
      <c r="H9860" s="6" t="s">
        <v>683</v>
      </c>
      <c r="I9860" s="6" t="s">
        <v>849</v>
      </c>
      <c r="J9860" s="6" t="s">
        <v>200</v>
      </c>
      <c r="K9860" s="7">
        <v>5.25</v>
      </c>
      <c r="L9860" s="34">
        <f>IFERROR(VLOOKUP(SiscoTable[[#This Row],[Código]],Hoja2!A:B,2,0)*SiscoTable[[#This Row],[Provta(Uns)]],0)</f>
        <v>401.625</v>
      </c>
      <c r="M9860" s="7">
        <v>0</v>
      </c>
      <c r="N9860" s="7">
        <v>1.1599999999999999</v>
      </c>
      <c r="O9860" s="34">
        <f>IFERROR(VLOOKUP(SiscoTable[[#This Row],[Código]],Hoja2!A:B,2,0)*SiscoTable[[#This Row],[Stock_actual]],0)</f>
        <v>88.74</v>
      </c>
      <c r="P9860" s="6" t="s">
        <v>29</v>
      </c>
      <c r="Q9860" s="7">
        <v>6</v>
      </c>
      <c r="R9860" s="7">
        <v>10.719999999999999</v>
      </c>
      <c r="S9860" s="7" t="s">
        <v>11924</v>
      </c>
      <c r="BI9860"/>
      <c r="BJ9860"/>
    </row>
    <row r="9861" spans="2:62" x14ac:dyDescent="0.4">
      <c r="B9861" s="1">
        <v>2016300</v>
      </c>
      <c r="C9861" s="6" t="s">
        <v>25</v>
      </c>
      <c r="D9861" s="6" t="s">
        <v>25</v>
      </c>
      <c r="E9861" s="6" t="s">
        <v>469</v>
      </c>
      <c r="F9861" s="6" t="s">
        <v>668</v>
      </c>
      <c r="G9861" s="6" t="s">
        <v>724</v>
      </c>
      <c r="H9861" s="6" t="s">
        <v>683</v>
      </c>
      <c r="I9861" s="6" t="s">
        <v>731</v>
      </c>
      <c r="J9861" s="6" t="s">
        <v>200</v>
      </c>
      <c r="K9861" s="7">
        <v>16.489999999999998</v>
      </c>
      <c r="L9861" s="34">
        <f>IFERROR(VLOOKUP(SiscoTable[[#This Row],[Código]],Hoja2!A:B,2,0)*SiscoTable[[#This Row],[Provta(Uns)]],0)</f>
        <v>692.57999999999993</v>
      </c>
      <c r="M9861" s="7">
        <v>0</v>
      </c>
      <c r="N9861" s="7">
        <v>7.1920000000000002</v>
      </c>
      <c r="O9861" s="34">
        <f>IFERROR(VLOOKUP(SiscoTable[[#This Row],[Código]],Hoja2!A:B,2,0)*SiscoTable[[#This Row],[Stock_actual]],0)</f>
        <v>302.06400000000002</v>
      </c>
      <c r="P9861" s="6" t="s">
        <v>237</v>
      </c>
      <c r="Q9861" s="7">
        <v>18</v>
      </c>
      <c r="R9861" s="7">
        <v>32.958000000000006</v>
      </c>
      <c r="S9861" s="7" t="s">
        <v>11924</v>
      </c>
      <c r="BI9861"/>
      <c r="BJ9861"/>
    </row>
    <row r="9862" spans="2:62" x14ac:dyDescent="0.4">
      <c r="B9862" s="1">
        <v>2016302</v>
      </c>
      <c r="C9862" s="6" t="s">
        <v>25</v>
      </c>
      <c r="D9862" s="6" t="s">
        <v>25</v>
      </c>
      <c r="E9862" s="6" t="s">
        <v>469</v>
      </c>
      <c r="F9862" s="6" t="s">
        <v>668</v>
      </c>
      <c r="G9862" s="6" t="s">
        <v>742</v>
      </c>
      <c r="H9862" s="6" t="s">
        <v>683</v>
      </c>
      <c r="I9862" s="6" t="s">
        <v>765</v>
      </c>
      <c r="J9862" s="6" t="s">
        <v>200</v>
      </c>
      <c r="K9862" s="7">
        <v>6.53</v>
      </c>
      <c r="L9862" s="34">
        <f>IFERROR(VLOOKUP(SiscoTable[[#This Row],[Código]],Hoja2!A:B,2,0)*SiscoTable[[#This Row],[Provta(Uns)]],0)</f>
        <v>345.43700000000001</v>
      </c>
      <c r="M9862" s="7">
        <v>0</v>
      </c>
      <c r="N9862" s="7">
        <v>7.548</v>
      </c>
      <c r="O9862" s="34">
        <f>IFERROR(VLOOKUP(SiscoTable[[#This Row],[Código]],Hoja2!A:B,2,0)*SiscoTable[[#This Row],[Stock_actual]],0)</f>
        <v>399.28919999999999</v>
      </c>
      <c r="P9862" s="6" t="s">
        <v>121</v>
      </c>
      <c r="Q9862" s="7">
        <v>7</v>
      </c>
      <c r="R9862" s="7">
        <v>0</v>
      </c>
      <c r="S9862" s="7" t="s">
        <v>11924</v>
      </c>
      <c r="BI9862"/>
      <c r="BJ9862"/>
    </row>
    <row r="9863" spans="2:62" x14ac:dyDescent="0.4">
      <c r="B9863" s="1">
        <v>2016392</v>
      </c>
      <c r="C9863" s="6" t="s">
        <v>25</v>
      </c>
      <c r="D9863" s="6" t="s">
        <v>25</v>
      </c>
      <c r="E9863" s="6" t="s">
        <v>469</v>
      </c>
      <c r="F9863" s="6" t="s">
        <v>668</v>
      </c>
      <c r="G9863" s="6" t="s">
        <v>794</v>
      </c>
      <c r="H9863" s="6" t="s">
        <v>675</v>
      </c>
      <c r="I9863" s="6" t="s">
        <v>808</v>
      </c>
      <c r="J9863" s="6" t="s">
        <v>200</v>
      </c>
      <c r="K9863" s="7">
        <v>16.579999999999998</v>
      </c>
      <c r="L9863" s="34">
        <f>IFERROR(VLOOKUP(SiscoTable[[#This Row],[Código]],Hoja2!A:B,2,0)*SiscoTable[[#This Row],[Provta(Uns)]],0)</f>
        <v>379.68199999999996</v>
      </c>
      <c r="M9863" s="7">
        <v>0</v>
      </c>
      <c r="N9863" s="7">
        <v>2.4780000000000002</v>
      </c>
      <c r="O9863" s="34">
        <f>IFERROR(VLOOKUP(SiscoTable[[#This Row],[Código]],Hoja2!A:B,2,0)*SiscoTable[[#This Row],[Stock_actual]],0)</f>
        <v>56.746200000000002</v>
      </c>
      <c r="P9863" s="6" t="s">
        <v>107</v>
      </c>
      <c r="Q9863" s="7">
        <v>18</v>
      </c>
      <c r="R9863" s="7">
        <v>33.271999999999998</v>
      </c>
      <c r="S9863" s="7" t="s">
        <v>11924</v>
      </c>
      <c r="BI9863"/>
      <c r="BJ9863"/>
    </row>
    <row r="9864" spans="2:62" x14ac:dyDescent="0.4">
      <c r="B9864" s="1">
        <v>2016394</v>
      </c>
      <c r="C9864" s="6" t="s">
        <v>25</v>
      </c>
      <c r="D9864" s="6" t="s">
        <v>25</v>
      </c>
      <c r="E9864" s="6" t="s">
        <v>469</v>
      </c>
      <c r="F9864" s="6" t="s">
        <v>668</v>
      </c>
      <c r="G9864" s="6" t="s">
        <v>742</v>
      </c>
      <c r="H9864" s="6" t="s">
        <v>675</v>
      </c>
      <c r="I9864" s="6" t="s">
        <v>766</v>
      </c>
      <c r="J9864" s="6" t="s">
        <v>200</v>
      </c>
      <c r="K9864" s="7">
        <v>21.330000000000002</v>
      </c>
      <c r="L9864" s="34">
        <f>IFERROR(VLOOKUP(SiscoTable[[#This Row],[Código]],Hoja2!A:B,2,0)*SiscoTable[[#This Row],[Provta(Uns)]],0)</f>
        <v>1000.3770000000001</v>
      </c>
      <c r="M9864" s="7">
        <v>0</v>
      </c>
      <c r="N9864" s="7">
        <v>14.763999999999999</v>
      </c>
      <c r="O9864" s="34">
        <f>IFERROR(VLOOKUP(SiscoTable[[#This Row],[Código]],Hoja2!A:B,2,0)*SiscoTable[[#This Row],[Stock_actual]],0)</f>
        <v>692.4316</v>
      </c>
      <c r="P9864" s="6" t="s">
        <v>256</v>
      </c>
      <c r="Q9864" s="7">
        <v>23</v>
      </c>
      <c r="R9864" s="7">
        <v>42.745999999999995</v>
      </c>
      <c r="S9864" s="7" t="s">
        <v>11924</v>
      </c>
      <c r="BI9864"/>
      <c r="BJ9864"/>
    </row>
    <row r="9865" spans="2:62" x14ac:dyDescent="0.4">
      <c r="B9865" s="1">
        <v>2016395</v>
      </c>
      <c r="C9865" s="6" t="s">
        <v>25</v>
      </c>
      <c r="D9865" s="6" t="s">
        <v>25</v>
      </c>
      <c r="E9865" s="6" t="s">
        <v>469</v>
      </c>
      <c r="F9865" s="6" t="s">
        <v>668</v>
      </c>
      <c r="G9865" s="6" t="s">
        <v>742</v>
      </c>
      <c r="H9865" s="6" t="s">
        <v>675</v>
      </c>
      <c r="I9865" s="6" t="s">
        <v>767</v>
      </c>
      <c r="J9865" s="6" t="s">
        <v>200</v>
      </c>
      <c r="K9865" s="7">
        <v>5.5</v>
      </c>
      <c r="L9865" s="34">
        <f>IFERROR(VLOOKUP(SiscoTable[[#This Row],[Código]],Hoja2!A:B,2,0)*SiscoTable[[#This Row],[Provta(Uns)]],0)</f>
        <v>367.95000000000005</v>
      </c>
      <c r="M9865" s="7">
        <v>0</v>
      </c>
      <c r="N9865" s="7">
        <v>1.9379999999999999</v>
      </c>
      <c r="O9865" s="34">
        <f>IFERROR(VLOOKUP(SiscoTable[[#This Row],[Código]],Hoja2!A:B,2,0)*SiscoTable[[#This Row],[Stock_actual]],0)</f>
        <v>129.65219999999999</v>
      </c>
      <c r="P9865" s="6" t="s">
        <v>96</v>
      </c>
      <c r="Q9865" s="7">
        <v>6</v>
      </c>
      <c r="R9865" s="7">
        <v>10.841999999999999</v>
      </c>
      <c r="S9865" s="7" t="s">
        <v>11924</v>
      </c>
      <c r="BI9865"/>
      <c r="BJ9865"/>
    </row>
    <row r="9866" spans="2:62" x14ac:dyDescent="0.4">
      <c r="B9866" s="1">
        <v>2016396</v>
      </c>
      <c r="C9866" s="6" t="s">
        <v>25</v>
      </c>
      <c r="D9866" s="6" t="s">
        <v>25</v>
      </c>
      <c r="E9866" s="6" t="s">
        <v>469</v>
      </c>
      <c r="F9866" s="6" t="s">
        <v>668</v>
      </c>
      <c r="G9866" s="6" t="s">
        <v>794</v>
      </c>
      <c r="H9866" s="6" t="s">
        <v>675</v>
      </c>
      <c r="I9866" s="6" t="s">
        <v>809</v>
      </c>
      <c r="J9866" s="6" t="s">
        <v>200</v>
      </c>
      <c r="K9866" s="7">
        <v>12.61</v>
      </c>
      <c r="L9866" s="34">
        <f>IFERROR(VLOOKUP(SiscoTable[[#This Row],[Código]],Hoja2!A:B,2,0)*SiscoTable[[#This Row],[Provta(Uns)]],0)</f>
        <v>364.42899999999997</v>
      </c>
      <c r="M9866" s="7">
        <v>0</v>
      </c>
      <c r="N9866" s="7">
        <v>6.8</v>
      </c>
      <c r="O9866" s="34">
        <f>IFERROR(VLOOKUP(SiscoTable[[#This Row],[Código]],Hoja2!A:B,2,0)*SiscoTable[[#This Row],[Stock_actual]],0)</f>
        <v>196.51999999999998</v>
      </c>
      <c r="P9866" s="6" t="s">
        <v>810</v>
      </c>
      <c r="Q9866" s="7">
        <v>14</v>
      </c>
      <c r="R9866" s="7">
        <v>25.119999999999997</v>
      </c>
      <c r="S9866" s="7" t="s">
        <v>11924</v>
      </c>
      <c r="BI9866"/>
      <c r="BJ9866"/>
    </row>
    <row r="9867" spans="2:62" x14ac:dyDescent="0.4">
      <c r="B9867" s="1">
        <v>2016397</v>
      </c>
      <c r="C9867" s="6" t="s">
        <v>25</v>
      </c>
      <c r="D9867" s="6" t="s">
        <v>25</v>
      </c>
      <c r="E9867" s="6" t="s">
        <v>469</v>
      </c>
      <c r="F9867" s="6" t="s">
        <v>668</v>
      </c>
      <c r="G9867" s="6" t="s">
        <v>794</v>
      </c>
      <c r="H9867" s="6" t="s">
        <v>675</v>
      </c>
      <c r="I9867" s="6" t="s">
        <v>811</v>
      </c>
      <c r="J9867" s="6" t="s">
        <v>200</v>
      </c>
      <c r="K9867" s="7">
        <v>8.25</v>
      </c>
      <c r="L9867" s="34">
        <f>IFERROR(VLOOKUP(SiscoTable[[#This Row],[Código]],Hoja2!A:B,2,0)*SiscoTable[[#This Row],[Provta(Uns)]],0)</f>
        <v>247.5</v>
      </c>
      <c r="M9867" s="7">
        <v>0</v>
      </c>
      <c r="N9867" s="7">
        <v>7.1779999999999999</v>
      </c>
      <c r="O9867" s="34">
        <f>IFERROR(VLOOKUP(SiscoTable[[#This Row],[Código]],Hoja2!A:B,2,0)*SiscoTable[[#This Row],[Stock_actual]],0)</f>
        <v>215.34</v>
      </c>
      <c r="P9867" s="6" t="s">
        <v>812</v>
      </c>
      <c r="Q9867" s="7">
        <v>9</v>
      </c>
      <c r="R9867" s="7">
        <v>16.902000000000001</v>
      </c>
      <c r="S9867" s="7" t="s">
        <v>11924</v>
      </c>
      <c r="BI9867"/>
      <c r="BJ9867"/>
    </row>
    <row r="9868" spans="2:62" x14ac:dyDescent="0.4">
      <c r="B9868" s="1">
        <v>2016406</v>
      </c>
      <c r="C9868" s="6" t="s">
        <v>8</v>
      </c>
      <c r="D9868" s="6" t="s">
        <v>8</v>
      </c>
      <c r="E9868" s="6" t="s">
        <v>469</v>
      </c>
      <c r="F9868" s="6" t="s">
        <v>668</v>
      </c>
      <c r="G9868" s="6" t="s">
        <v>794</v>
      </c>
      <c r="H9868" s="6" t="s">
        <v>804</v>
      </c>
      <c r="I9868" s="6" t="s">
        <v>839</v>
      </c>
      <c r="J9868" s="6" t="s">
        <v>200</v>
      </c>
      <c r="K9868" s="7">
        <v>0</v>
      </c>
      <c r="L9868" s="34">
        <f>IFERROR(VLOOKUP(SiscoTable[[#This Row],[Código]],Hoja2!A:B,2,0)*SiscoTable[[#This Row],[Provta(Uns)]],0)</f>
        <v>0</v>
      </c>
      <c r="M9868" s="7">
        <v>0</v>
      </c>
      <c r="N9868" s="7">
        <v>0</v>
      </c>
      <c r="O9868" s="34">
        <f>IFERROR(VLOOKUP(SiscoTable[[#This Row],[Código]],Hoja2!A:B,2,0)*SiscoTable[[#This Row],[Stock_actual]],0)</f>
        <v>0</v>
      </c>
      <c r="P9868" s="6" t="s">
        <v>7</v>
      </c>
      <c r="Q9868" s="7">
        <v>0</v>
      </c>
      <c r="R9868" s="7">
        <v>0</v>
      </c>
      <c r="S9868" s="7" t="s">
        <v>11924</v>
      </c>
      <c r="BI9868"/>
      <c r="BJ9868"/>
    </row>
    <row r="9869" spans="2:62" x14ac:dyDescent="0.4">
      <c r="B9869" s="1">
        <v>2016407</v>
      </c>
      <c r="C9869" s="6" t="s">
        <v>25</v>
      </c>
      <c r="D9869" s="6" t="s">
        <v>30</v>
      </c>
      <c r="E9869" s="6" t="s">
        <v>469</v>
      </c>
      <c r="F9869" s="6" t="s">
        <v>668</v>
      </c>
      <c r="G9869" s="6" t="s">
        <v>794</v>
      </c>
      <c r="H9869" s="6" t="s">
        <v>804</v>
      </c>
      <c r="I9869" s="6" t="s">
        <v>813</v>
      </c>
      <c r="J9869" s="6" t="s">
        <v>5</v>
      </c>
      <c r="K9869" s="7">
        <v>20.72</v>
      </c>
      <c r="L9869" s="34">
        <f>IFERROR(VLOOKUP(SiscoTable[[#This Row],[Código]],Hoja2!A:B,2,0)*SiscoTable[[#This Row],[Provta(Uns)]],0)</f>
        <v>300.44</v>
      </c>
      <c r="M9869" s="7">
        <v>0</v>
      </c>
      <c r="N9869" s="7">
        <v>5.1920000000000002</v>
      </c>
      <c r="O9869" s="34">
        <f>IFERROR(VLOOKUP(SiscoTable[[#This Row],[Código]],Hoja2!A:B,2,0)*SiscoTable[[#This Row],[Stock_actual]],0)</f>
        <v>75.284000000000006</v>
      </c>
      <c r="P9869" s="6" t="s">
        <v>76</v>
      </c>
      <c r="Q9869" s="7">
        <v>23</v>
      </c>
      <c r="R9869" s="7">
        <v>41.727999999999994</v>
      </c>
      <c r="S9869" s="7" t="s">
        <v>11924</v>
      </c>
      <c r="BI9869"/>
      <c r="BJ9869"/>
    </row>
    <row r="9870" spans="2:62" x14ac:dyDescent="0.4">
      <c r="B9870" s="1">
        <v>2016408</v>
      </c>
      <c r="C9870" s="6" t="s">
        <v>8</v>
      </c>
      <c r="D9870" s="6" t="s">
        <v>8</v>
      </c>
      <c r="E9870" s="6" t="s">
        <v>469</v>
      </c>
      <c r="F9870" s="6" t="s">
        <v>668</v>
      </c>
      <c r="G9870" s="6" t="s">
        <v>794</v>
      </c>
      <c r="H9870" s="6" t="s">
        <v>804</v>
      </c>
      <c r="I9870" s="6" t="s">
        <v>840</v>
      </c>
      <c r="J9870" s="6" t="s">
        <v>200</v>
      </c>
      <c r="K9870" s="7">
        <v>0.17</v>
      </c>
      <c r="L9870" s="34">
        <f>IFERROR(VLOOKUP(SiscoTable[[#This Row],[Código]],Hoja2!A:B,2,0)*SiscoTable[[#This Row],[Provta(Uns)]],0)</f>
        <v>1.6320000000000001</v>
      </c>
      <c r="M9870" s="7">
        <v>0</v>
      </c>
      <c r="N9870" s="7">
        <v>0</v>
      </c>
      <c r="O9870" s="34">
        <f>IFERROR(VLOOKUP(SiscoTable[[#This Row],[Código]],Hoja2!A:B,2,0)*SiscoTable[[#This Row],[Stock_actual]],0)</f>
        <v>0</v>
      </c>
      <c r="P9870" s="6" t="s">
        <v>7</v>
      </c>
      <c r="Q9870" s="7">
        <v>0</v>
      </c>
      <c r="R9870" s="7">
        <v>0</v>
      </c>
      <c r="S9870" s="7" t="s">
        <v>11924</v>
      </c>
      <c r="BI9870"/>
      <c r="BJ9870"/>
    </row>
    <row r="9871" spans="2:62" x14ac:dyDescent="0.4">
      <c r="B9871" s="1">
        <v>2016410</v>
      </c>
      <c r="C9871" s="6" t="s">
        <v>30</v>
      </c>
      <c r="D9871" s="6" t="s">
        <v>25</v>
      </c>
      <c r="E9871" s="6" t="s">
        <v>469</v>
      </c>
      <c r="F9871" s="6" t="s">
        <v>668</v>
      </c>
      <c r="G9871" s="6" t="s">
        <v>794</v>
      </c>
      <c r="H9871" s="6" t="s">
        <v>804</v>
      </c>
      <c r="I9871" s="6" t="s">
        <v>831</v>
      </c>
      <c r="J9871" s="6" t="s">
        <v>200</v>
      </c>
      <c r="K9871" s="7">
        <v>8.5500000000000007</v>
      </c>
      <c r="L9871" s="34">
        <f>IFERROR(VLOOKUP(SiscoTable[[#This Row],[Código]],Hoja2!A:B,2,0)*SiscoTable[[#This Row],[Provta(Uns)]],0)</f>
        <v>241.11</v>
      </c>
      <c r="M9871" s="7">
        <v>0</v>
      </c>
      <c r="N9871" s="7">
        <v>17.954999999999998</v>
      </c>
      <c r="O9871" s="34">
        <f>IFERROR(VLOOKUP(SiscoTable[[#This Row],[Código]],Hoja2!A:B,2,0)*SiscoTable[[#This Row],[Stock_actual]],0)</f>
        <v>506.33099999999996</v>
      </c>
      <c r="P9871" s="6" t="s">
        <v>610</v>
      </c>
      <c r="Q9871" s="7">
        <v>10</v>
      </c>
      <c r="R9871" s="7">
        <v>0</v>
      </c>
      <c r="S9871" s="7" t="s">
        <v>11924</v>
      </c>
      <c r="BI9871"/>
      <c r="BJ9871"/>
    </row>
    <row r="9872" spans="2:62" x14ac:dyDescent="0.4">
      <c r="B9872" s="1">
        <v>2016431</v>
      </c>
      <c r="C9872" s="6" t="s">
        <v>8</v>
      </c>
      <c r="D9872" s="6" t="s">
        <v>8</v>
      </c>
      <c r="E9872" s="6" t="s">
        <v>197</v>
      </c>
      <c r="F9872" s="6" t="s">
        <v>307</v>
      </c>
      <c r="G9872" s="6" t="s">
        <v>308</v>
      </c>
      <c r="H9872" s="6" t="s">
        <v>332</v>
      </c>
      <c r="I9872" s="6" t="s">
        <v>337</v>
      </c>
      <c r="J9872" s="6" t="s">
        <v>5</v>
      </c>
      <c r="K9872" s="7">
        <v>0.67</v>
      </c>
      <c r="L9872" s="34">
        <f>IFERROR(VLOOKUP(SiscoTable[[#This Row],[Código]],Hoja2!A:B,2,0)*SiscoTable[[#This Row],[Provta(Uns)]],0)</f>
        <v>16.683</v>
      </c>
      <c r="M9872" s="7">
        <v>0</v>
      </c>
      <c r="N9872" s="7">
        <v>0</v>
      </c>
      <c r="O9872" s="34">
        <f>IFERROR(VLOOKUP(SiscoTable[[#This Row],[Código]],Hoja2!A:B,2,0)*SiscoTable[[#This Row],[Stock_actual]],0)</f>
        <v>0</v>
      </c>
      <c r="P9872" s="6" t="s">
        <v>7</v>
      </c>
      <c r="Q9872" s="7">
        <v>1</v>
      </c>
      <c r="R9872" s="7">
        <v>1.2</v>
      </c>
      <c r="S9872" s="7" t="s">
        <v>11924</v>
      </c>
      <c r="BI9872"/>
      <c r="BJ9872"/>
    </row>
    <row r="9873" spans="2:62" x14ac:dyDescent="0.4">
      <c r="B9873" s="1">
        <v>2016432</v>
      </c>
      <c r="C9873" s="6" t="s">
        <v>8</v>
      </c>
      <c r="D9873" s="6" t="s">
        <v>8</v>
      </c>
      <c r="E9873" s="6" t="s">
        <v>197</v>
      </c>
      <c r="F9873" s="6" t="s">
        <v>307</v>
      </c>
      <c r="G9873" s="6" t="s">
        <v>308</v>
      </c>
      <c r="H9873" s="6" t="s">
        <v>332</v>
      </c>
      <c r="I9873" s="6" t="s">
        <v>338</v>
      </c>
      <c r="J9873" s="6" t="s">
        <v>5</v>
      </c>
      <c r="K9873" s="7">
        <v>0</v>
      </c>
      <c r="L9873" s="34">
        <f>IFERROR(VLOOKUP(SiscoTable[[#This Row],[Código]],Hoja2!A:B,2,0)*SiscoTable[[#This Row],[Provta(Uns)]],0)</f>
        <v>0</v>
      </c>
      <c r="M9873" s="7">
        <v>0</v>
      </c>
      <c r="N9873" s="7">
        <v>0</v>
      </c>
      <c r="O9873" s="34">
        <f>IFERROR(VLOOKUP(SiscoTable[[#This Row],[Código]],Hoja2!A:B,2,0)*SiscoTable[[#This Row],[Stock_actual]],0)</f>
        <v>0</v>
      </c>
      <c r="P9873" s="6" t="s">
        <v>7</v>
      </c>
      <c r="Q9873" s="7">
        <v>0</v>
      </c>
      <c r="R9873" s="7">
        <v>0</v>
      </c>
      <c r="S9873" s="7" t="s">
        <v>11924</v>
      </c>
      <c r="BI9873"/>
      <c r="BJ9873"/>
    </row>
    <row r="9874" spans="2:62" x14ac:dyDescent="0.4">
      <c r="B9874" s="1">
        <v>2016575</v>
      </c>
      <c r="C9874" s="6" t="s">
        <v>30</v>
      </c>
      <c r="D9874" s="6" t="s">
        <v>8</v>
      </c>
      <c r="E9874" s="6" t="s">
        <v>197</v>
      </c>
      <c r="F9874" s="6" t="s">
        <v>307</v>
      </c>
      <c r="G9874" s="6" t="s">
        <v>308</v>
      </c>
      <c r="H9874" s="6" t="s">
        <v>332</v>
      </c>
      <c r="I9874" s="6" t="s">
        <v>333</v>
      </c>
      <c r="J9874" s="6" t="s">
        <v>5</v>
      </c>
      <c r="K9874" s="7">
        <v>1.17</v>
      </c>
      <c r="L9874" s="34">
        <f>IFERROR(VLOOKUP(SiscoTable[[#This Row],[Código]],Hoja2!A:B,2,0)*SiscoTable[[#This Row],[Provta(Uns)]],0)</f>
        <v>32.642999999999994</v>
      </c>
      <c r="M9874" s="7">
        <v>0</v>
      </c>
      <c r="N9874" s="7">
        <v>0</v>
      </c>
      <c r="O9874" s="34">
        <f>IFERROR(VLOOKUP(SiscoTable[[#This Row],[Código]],Hoja2!A:B,2,0)*SiscoTable[[#This Row],[Stock_actual]],0)</f>
        <v>0</v>
      </c>
      <c r="P9874" s="6" t="s">
        <v>7</v>
      </c>
      <c r="Q9874" s="7">
        <v>1</v>
      </c>
      <c r="R9874" s="7">
        <v>2.4</v>
      </c>
      <c r="S9874" s="7" t="s">
        <v>11924</v>
      </c>
      <c r="BI9874"/>
      <c r="BJ9874"/>
    </row>
    <row r="9875" spans="2:62" x14ac:dyDescent="0.4">
      <c r="B9875" s="1">
        <v>2017097</v>
      </c>
      <c r="C9875" s="6" t="s">
        <v>25</v>
      </c>
      <c r="D9875" s="6" t="s">
        <v>25</v>
      </c>
      <c r="E9875" s="6" t="s">
        <v>1537</v>
      </c>
      <c r="F9875" s="6" t="s">
        <v>1537</v>
      </c>
      <c r="G9875" s="6" t="s">
        <v>1625</v>
      </c>
      <c r="H9875" s="6" t="s">
        <v>4</v>
      </c>
      <c r="I9875" s="6" t="s">
        <v>1662</v>
      </c>
      <c r="J9875" s="6" t="s">
        <v>200</v>
      </c>
      <c r="K9875" s="7">
        <v>621.49</v>
      </c>
      <c r="L9875" s="34">
        <f>IFERROR(VLOOKUP(SiscoTable[[#This Row],[Código]],Hoja2!A:B,2,0)*SiscoTable[[#This Row],[Provta(Uns)]],0)</f>
        <v>2610.2580000000003</v>
      </c>
      <c r="M9875" s="7">
        <v>0</v>
      </c>
      <c r="N9875" s="7">
        <v>233.958</v>
      </c>
      <c r="O9875" s="34">
        <f>IFERROR(VLOOKUP(SiscoTable[[#This Row],[Código]],Hoja2!A:B,2,0)*SiscoTable[[#This Row],[Stock_actual]],0)</f>
        <v>982.62360000000001</v>
      </c>
      <c r="P9875" s="6" t="s">
        <v>96</v>
      </c>
      <c r="Q9875" s="7">
        <v>684</v>
      </c>
      <c r="R9875" s="7">
        <v>1237.1619999999998</v>
      </c>
      <c r="S9875" s="7" t="s">
        <v>11924</v>
      </c>
      <c r="BI9875"/>
      <c r="BJ9875"/>
    </row>
    <row r="9876" spans="2:62" x14ac:dyDescent="0.4">
      <c r="B9876" s="1">
        <v>2017107</v>
      </c>
      <c r="C9876" s="6" t="s">
        <v>25</v>
      </c>
      <c r="D9876" s="6" t="s">
        <v>25</v>
      </c>
      <c r="E9876" s="6" t="s">
        <v>3268</v>
      </c>
      <c r="F9876" s="6" t="s">
        <v>7815</v>
      </c>
      <c r="G9876" s="6" t="s">
        <v>8044</v>
      </c>
      <c r="H9876" s="6" t="s">
        <v>4</v>
      </c>
      <c r="I9876" s="6" t="s">
        <v>8047</v>
      </c>
      <c r="J9876" s="6" t="s">
        <v>200</v>
      </c>
      <c r="K9876" s="7">
        <v>18.07</v>
      </c>
      <c r="L9876" s="7">
        <f>IFERROR(VLOOKUP(SiscoTable[[#This Row],[Código]],Hoja2!A:B,2,0)*SiscoTable[[#This Row],[Provta(Uns)]],0)</f>
        <v>298.15500000000003</v>
      </c>
      <c r="M9876" s="7">
        <v>0</v>
      </c>
      <c r="N9876" s="7">
        <v>56.959000000000003</v>
      </c>
      <c r="O9876" s="7">
        <f>IFERROR(VLOOKUP(SiscoTable[[#This Row],[Código]],Hoja2!A:B,2,0)*SiscoTable[[#This Row],[Stock_actual]],0)</f>
        <v>939.82350000000008</v>
      </c>
      <c r="P9876" s="6" t="s">
        <v>570</v>
      </c>
      <c r="Q9876" s="7">
        <v>20</v>
      </c>
      <c r="R9876" s="7">
        <v>0</v>
      </c>
      <c r="S9876" s="7" t="s">
        <v>11927</v>
      </c>
      <c r="BI9876"/>
      <c r="BJ9876"/>
    </row>
    <row r="9877" spans="2:62" x14ac:dyDescent="0.4">
      <c r="B9877" s="1">
        <v>2017108</v>
      </c>
      <c r="C9877" s="6" t="s">
        <v>25</v>
      </c>
      <c r="D9877" s="6" t="s">
        <v>25</v>
      </c>
      <c r="E9877" s="6" t="s">
        <v>469</v>
      </c>
      <c r="F9877" s="6" t="s">
        <v>1050</v>
      </c>
      <c r="G9877" s="6" t="s">
        <v>1128</v>
      </c>
      <c r="H9877" s="6" t="s">
        <v>1066</v>
      </c>
      <c r="I9877" s="6" t="s">
        <v>1155</v>
      </c>
      <c r="J9877" s="6" t="s">
        <v>200</v>
      </c>
      <c r="K9877" s="7">
        <v>11.16</v>
      </c>
      <c r="L9877" s="34">
        <f>IFERROR(VLOOKUP(SiscoTable[[#This Row],[Código]],Hoja2!A:B,2,0)*SiscoTable[[#This Row],[Provta(Uns)]],0)</f>
        <v>590.36400000000003</v>
      </c>
      <c r="M9877" s="7">
        <v>0</v>
      </c>
      <c r="N9877" s="7">
        <v>-2.1280000000000001</v>
      </c>
      <c r="O9877" s="34">
        <f>IFERROR(VLOOKUP(SiscoTable[[#This Row],[Código]],Hoja2!A:B,2,0)*SiscoTable[[#This Row],[Stock_actual]],0)</f>
        <v>-112.5712</v>
      </c>
      <c r="P9877" s="6" t="s">
        <v>7</v>
      </c>
      <c r="Q9877" s="7">
        <v>12</v>
      </c>
      <c r="R9877" s="7">
        <v>22.2</v>
      </c>
      <c r="S9877" s="7" t="s">
        <v>11924</v>
      </c>
      <c r="BI9877"/>
      <c r="BJ9877"/>
    </row>
    <row r="9878" spans="2:62" x14ac:dyDescent="0.4">
      <c r="B9878" s="1">
        <v>2017918</v>
      </c>
      <c r="C9878" s="6" t="s">
        <v>25</v>
      </c>
      <c r="D9878" s="6" t="s">
        <v>25</v>
      </c>
      <c r="E9878" s="6" t="s">
        <v>197</v>
      </c>
      <c r="F9878" s="6" t="s">
        <v>370</v>
      </c>
      <c r="G9878" s="6" t="s">
        <v>370</v>
      </c>
      <c r="H9878" s="6" t="s">
        <v>4</v>
      </c>
      <c r="I9878" s="6" t="s">
        <v>377</v>
      </c>
      <c r="J9878" s="6" t="s">
        <v>200</v>
      </c>
      <c r="K9878" s="7">
        <v>202.32</v>
      </c>
      <c r="L9878" s="7">
        <f>IFERROR(VLOOKUP(SiscoTable[[#This Row],[Código]],Hoja2!A:B,2,0)*SiscoTable[[#This Row],[Provta(Uns)]],0)</f>
        <v>3742.92</v>
      </c>
      <c r="M9878" s="7">
        <v>0</v>
      </c>
      <c r="N9878" s="7">
        <v>-3.53</v>
      </c>
      <c r="O9878" s="7">
        <f>IFERROR(VLOOKUP(SiscoTable[[#This Row],[Código]],Hoja2!A:B,2,0)*SiscoTable[[#This Row],[Stock_actual]],0)</f>
        <v>-65.304999999999993</v>
      </c>
      <c r="P9878" s="6" t="s">
        <v>7</v>
      </c>
      <c r="Q9878" s="7">
        <v>222</v>
      </c>
      <c r="R9878" s="7">
        <v>404.40000000000003</v>
      </c>
      <c r="S9878" s="7" t="s">
        <v>11923</v>
      </c>
      <c r="BI9878"/>
      <c r="BJ9878"/>
    </row>
    <row r="9879" spans="2:62" x14ac:dyDescent="0.4">
      <c r="B9879" s="1">
        <v>2017919</v>
      </c>
      <c r="C9879" s="6" t="s">
        <v>25</v>
      </c>
      <c r="D9879" s="6" t="s">
        <v>25</v>
      </c>
      <c r="E9879" s="6" t="s">
        <v>197</v>
      </c>
      <c r="F9879" s="6" t="s">
        <v>370</v>
      </c>
      <c r="G9879" s="6" t="s">
        <v>370</v>
      </c>
      <c r="H9879" s="6" t="s">
        <v>4</v>
      </c>
      <c r="I9879" s="6" t="s">
        <v>380</v>
      </c>
      <c r="J9879" s="6" t="s">
        <v>200</v>
      </c>
      <c r="K9879" s="7">
        <v>771.6</v>
      </c>
      <c r="L9879" s="7">
        <f>IFERROR(VLOOKUP(SiscoTable[[#This Row],[Código]],Hoja2!A:B,2,0)*SiscoTable[[#This Row],[Provta(Uns)]],0)</f>
        <v>2700.6</v>
      </c>
      <c r="M9879" s="7">
        <v>0</v>
      </c>
      <c r="N9879" s="7">
        <v>-72.97</v>
      </c>
      <c r="O9879" s="7">
        <f>IFERROR(VLOOKUP(SiscoTable[[#This Row],[Código]],Hoja2!A:B,2,0)*SiscoTable[[#This Row],[Stock_actual]],0)</f>
        <v>-255.39499999999998</v>
      </c>
      <c r="P9879" s="6" t="s">
        <v>7</v>
      </c>
      <c r="Q9879" s="7">
        <v>849</v>
      </c>
      <c r="R9879" s="7">
        <v>1543.1999999999998</v>
      </c>
      <c r="S9879" s="7" t="s">
        <v>11923</v>
      </c>
      <c r="BI9879"/>
      <c r="BJ9879"/>
    </row>
    <row r="9880" spans="2:62" x14ac:dyDescent="0.4">
      <c r="B9880" s="1">
        <v>2018018</v>
      </c>
      <c r="C9880" s="6" t="s">
        <v>30</v>
      </c>
      <c r="D9880" s="6" t="s">
        <v>25</v>
      </c>
      <c r="E9880" s="6" t="s">
        <v>1537</v>
      </c>
      <c r="F9880" s="6" t="s">
        <v>1537</v>
      </c>
      <c r="G9880" s="6" t="s">
        <v>1625</v>
      </c>
      <c r="H9880" s="6" t="s">
        <v>4</v>
      </c>
      <c r="I9880" s="6" t="s">
        <v>1686</v>
      </c>
      <c r="J9880" s="6" t="s">
        <v>200</v>
      </c>
      <c r="K9880" s="7">
        <v>10.4</v>
      </c>
      <c r="L9880" s="34">
        <f>IFERROR(VLOOKUP(SiscoTable[[#This Row],[Código]],Hoja2!A:B,2,0)*SiscoTable[[#This Row],[Provta(Uns)]],0)</f>
        <v>144.56</v>
      </c>
      <c r="M9880" s="7">
        <v>3</v>
      </c>
      <c r="N9880" s="7">
        <v>1.6820000000000002</v>
      </c>
      <c r="O9880" s="34">
        <f>IFERROR(VLOOKUP(SiscoTable[[#This Row],[Código]],Hoja2!A:B,2,0)*SiscoTable[[#This Row],[Stock_actual]],0)</f>
        <v>23.379800000000003</v>
      </c>
      <c r="P9880" s="6" t="s">
        <v>214</v>
      </c>
      <c r="Q9880" s="7">
        <v>12</v>
      </c>
      <c r="R9880" s="7">
        <v>18.067999999999998</v>
      </c>
      <c r="S9880" s="7" t="s">
        <v>11924</v>
      </c>
      <c r="BI9880"/>
      <c r="BJ9880"/>
    </row>
    <row r="9881" spans="2:62" x14ac:dyDescent="0.4">
      <c r="B9881" s="1">
        <v>2018026</v>
      </c>
      <c r="C9881" s="6" t="s">
        <v>25</v>
      </c>
      <c r="D9881" s="6" t="s">
        <v>25</v>
      </c>
      <c r="E9881" s="6" t="s">
        <v>1537</v>
      </c>
      <c r="F9881" s="6" t="s">
        <v>1537</v>
      </c>
      <c r="G9881" s="6" t="s">
        <v>1625</v>
      </c>
      <c r="H9881" s="6" t="s">
        <v>4</v>
      </c>
      <c r="I9881" s="6" t="s">
        <v>1663</v>
      </c>
      <c r="J9881" s="6" t="s">
        <v>200</v>
      </c>
      <c r="K9881" s="7">
        <v>38.770000000000003</v>
      </c>
      <c r="L9881" s="34">
        <f>IFERROR(VLOOKUP(SiscoTable[[#This Row],[Código]],Hoja2!A:B,2,0)*SiscoTable[[#This Row],[Provta(Uns)]],0)</f>
        <v>504.01000000000005</v>
      </c>
      <c r="M9881" s="7">
        <v>20</v>
      </c>
      <c r="N9881" s="7">
        <v>17.143999999999998</v>
      </c>
      <c r="O9881" s="34">
        <f>IFERROR(VLOOKUP(SiscoTable[[#This Row],[Código]],Hoja2!A:B,2,0)*SiscoTable[[#This Row],[Stock_actual]],0)</f>
        <v>222.87199999999999</v>
      </c>
      <c r="P9881" s="6" t="s">
        <v>237</v>
      </c>
      <c r="Q9881" s="7">
        <v>43</v>
      </c>
      <c r="R9881" s="7">
        <v>57.026000000000003</v>
      </c>
      <c r="S9881" s="7" t="s">
        <v>11924</v>
      </c>
      <c r="BI9881"/>
      <c r="BJ9881"/>
    </row>
    <row r="9882" spans="2:62" x14ac:dyDescent="0.4">
      <c r="B9882" s="1">
        <v>2018027</v>
      </c>
      <c r="C9882" s="6" t="s">
        <v>25</v>
      </c>
      <c r="D9882" s="6" t="s">
        <v>25</v>
      </c>
      <c r="E9882" s="6" t="s">
        <v>1537</v>
      </c>
      <c r="F9882" s="6" t="s">
        <v>1537</v>
      </c>
      <c r="G9882" s="6" t="s">
        <v>1625</v>
      </c>
      <c r="H9882" s="6" t="s">
        <v>4</v>
      </c>
      <c r="I9882" s="6" t="s">
        <v>1664</v>
      </c>
      <c r="J9882" s="6" t="s">
        <v>200</v>
      </c>
      <c r="K9882" s="7">
        <v>10.18</v>
      </c>
      <c r="L9882" s="34">
        <f>IFERROR(VLOOKUP(SiscoTable[[#This Row],[Código]],Hoja2!A:B,2,0)*SiscoTable[[#This Row],[Provta(Uns)]],0)</f>
        <v>202.58199999999999</v>
      </c>
      <c r="M9882" s="7">
        <v>0</v>
      </c>
      <c r="N9882" s="7">
        <v>8.5709999999999997</v>
      </c>
      <c r="O9882" s="34">
        <f>IFERROR(VLOOKUP(SiscoTable[[#This Row],[Código]],Hoja2!A:B,2,0)*SiscoTable[[#This Row],[Stock_actual]],0)</f>
        <v>170.56289999999998</v>
      </c>
      <c r="P9882" s="6" t="s">
        <v>101</v>
      </c>
      <c r="Q9882" s="7">
        <v>11</v>
      </c>
      <c r="R9882" s="7">
        <v>20.329000000000001</v>
      </c>
      <c r="S9882" s="7" t="s">
        <v>11924</v>
      </c>
      <c r="BI9882"/>
      <c r="BJ9882"/>
    </row>
    <row r="9883" spans="2:62" x14ac:dyDescent="0.4">
      <c r="B9883" s="1">
        <v>2018028</v>
      </c>
      <c r="C9883" s="6" t="s">
        <v>30</v>
      </c>
      <c r="D9883" s="6" t="s">
        <v>30</v>
      </c>
      <c r="E9883" s="6" t="s">
        <v>1537</v>
      </c>
      <c r="F9883" s="6" t="s">
        <v>1537</v>
      </c>
      <c r="G9883" s="6" t="s">
        <v>1625</v>
      </c>
      <c r="H9883" s="6" t="s">
        <v>4</v>
      </c>
      <c r="I9883" s="6" t="s">
        <v>1687</v>
      </c>
      <c r="J9883" s="6" t="s">
        <v>200</v>
      </c>
      <c r="K9883" s="7">
        <v>2.99</v>
      </c>
      <c r="L9883" s="34">
        <f>IFERROR(VLOOKUP(SiscoTable[[#This Row],[Código]],Hoja2!A:B,2,0)*SiscoTable[[#This Row],[Provta(Uns)]],0)</f>
        <v>47.541000000000004</v>
      </c>
      <c r="M9883" s="7">
        <v>3</v>
      </c>
      <c r="N9883" s="7">
        <v>3.4540000000000002</v>
      </c>
      <c r="O9883" s="34">
        <f>IFERROR(VLOOKUP(SiscoTable[[#This Row],[Código]],Hoja2!A:B,2,0)*SiscoTable[[#This Row],[Stock_actual]],0)</f>
        <v>54.918600000000005</v>
      </c>
      <c r="P9883" s="6" t="s">
        <v>121</v>
      </c>
      <c r="Q9883" s="7">
        <v>3</v>
      </c>
      <c r="R9883" s="7">
        <v>0</v>
      </c>
      <c r="S9883" s="7" t="s">
        <v>11924</v>
      </c>
      <c r="BI9883"/>
      <c r="BJ9883"/>
    </row>
    <row r="9884" spans="2:62" x14ac:dyDescent="0.4">
      <c r="B9884" s="1">
        <v>2018029</v>
      </c>
      <c r="C9884" s="6" t="s">
        <v>25</v>
      </c>
      <c r="D9884" s="6" t="s">
        <v>25</v>
      </c>
      <c r="E9884" s="6" t="s">
        <v>1537</v>
      </c>
      <c r="F9884" s="6" t="s">
        <v>1537</v>
      </c>
      <c r="G9884" s="6" t="s">
        <v>1625</v>
      </c>
      <c r="H9884" s="6" t="s">
        <v>4</v>
      </c>
      <c r="I9884" s="6" t="s">
        <v>1674</v>
      </c>
      <c r="J9884" s="6" t="s">
        <v>200</v>
      </c>
      <c r="K9884" s="7">
        <v>36.49</v>
      </c>
      <c r="L9884" s="34">
        <f>IFERROR(VLOOKUP(SiscoTable[[#This Row],[Código]],Hoja2!A:B,2,0)*SiscoTable[[#This Row],[Provta(Uns)]],0)</f>
        <v>456.125</v>
      </c>
      <c r="M9884" s="7">
        <v>0</v>
      </c>
      <c r="N9884" s="7">
        <v>13.540999999999999</v>
      </c>
      <c r="O9884" s="34">
        <f>IFERROR(VLOOKUP(SiscoTable[[#This Row],[Código]],Hoja2!A:B,2,0)*SiscoTable[[#This Row],[Stock_actual]],0)</f>
        <v>169.26249999999999</v>
      </c>
      <c r="P9884" s="6" t="s">
        <v>96</v>
      </c>
      <c r="Q9884" s="7">
        <v>40</v>
      </c>
      <c r="R9884" s="7">
        <v>73.079000000000008</v>
      </c>
      <c r="S9884" s="7" t="s">
        <v>11924</v>
      </c>
      <c r="BI9884"/>
      <c r="BJ9884"/>
    </row>
    <row r="9885" spans="2:62" x14ac:dyDescent="0.4">
      <c r="B9885" s="1">
        <v>2018030</v>
      </c>
      <c r="C9885" s="6" t="s">
        <v>25</v>
      </c>
      <c r="D9885" s="6" t="s">
        <v>25</v>
      </c>
      <c r="E9885" s="6" t="s">
        <v>1537</v>
      </c>
      <c r="F9885" s="6" t="s">
        <v>1537</v>
      </c>
      <c r="G9885" s="6" t="s">
        <v>1625</v>
      </c>
      <c r="H9885" s="6" t="s">
        <v>4</v>
      </c>
      <c r="I9885" s="6" t="s">
        <v>1665</v>
      </c>
      <c r="J9885" s="6" t="s">
        <v>200</v>
      </c>
      <c r="K9885" s="7">
        <v>8</v>
      </c>
      <c r="L9885" s="34">
        <f>IFERROR(VLOOKUP(SiscoTable[[#This Row],[Código]],Hoja2!A:B,2,0)*SiscoTable[[#This Row],[Provta(Uns)]],0)</f>
        <v>180</v>
      </c>
      <c r="M9885" s="7">
        <v>0</v>
      </c>
      <c r="N9885" s="7">
        <v>0.996</v>
      </c>
      <c r="O9885" s="34">
        <f>IFERROR(VLOOKUP(SiscoTable[[#This Row],[Código]],Hoja2!A:B,2,0)*SiscoTable[[#This Row],[Stock_actual]],0)</f>
        <v>22.41</v>
      </c>
      <c r="P9885" s="6" t="s">
        <v>107</v>
      </c>
      <c r="Q9885" s="7">
        <v>9</v>
      </c>
      <c r="R9885" s="7">
        <v>16.284000000000002</v>
      </c>
      <c r="S9885" s="7" t="s">
        <v>11924</v>
      </c>
      <c r="BI9885"/>
      <c r="BJ9885"/>
    </row>
    <row r="9886" spans="2:62" x14ac:dyDescent="0.4">
      <c r="B9886" s="1">
        <v>2018031</v>
      </c>
      <c r="C9886" s="6" t="s">
        <v>25</v>
      </c>
      <c r="D9886" s="6" t="s">
        <v>30</v>
      </c>
      <c r="E9886" s="6" t="s">
        <v>1537</v>
      </c>
      <c r="F9886" s="6" t="s">
        <v>1537</v>
      </c>
      <c r="G9886" s="6" t="s">
        <v>1625</v>
      </c>
      <c r="H9886" s="6" t="s">
        <v>4</v>
      </c>
      <c r="I9886" s="6" t="s">
        <v>1666</v>
      </c>
      <c r="J9886" s="6" t="s">
        <v>200</v>
      </c>
      <c r="K9886" s="7">
        <v>6.81</v>
      </c>
      <c r="L9886" s="34">
        <f>IFERROR(VLOOKUP(SiscoTable[[#This Row],[Código]],Hoja2!A:B,2,0)*SiscoTable[[#This Row],[Provta(Uns)]],0)</f>
        <v>203.61899999999997</v>
      </c>
      <c r="M9886" s="7">
        <v>3</v>
      </c>
      <c r="N9886" s="7">
        <v>2.9319999999999999</v>
      </c>
      <c r="O9886" s="34">
        <f>IFERROR(VLOOKUP(SiscoTable[[#This Row],[Código]],Hoja2!A:B,2,0)*SiscoTable[[#This Row],[Stock_actual]],0)</f>
        <v>87.666799999999995</v>
      </c>
      <c r="P9886" s="6" t="s">
        <v>237</v>
      </c>
      <c r="Q9886" s="7">
        <v>8</v>
      </c>
      <c r="R9886" s="7">
        <v>10.857999999999999</v>
      </c>
      <c r="S9886" s="7" t="s">
        <v>11924</v>
      </c>
      <c r="BI9886"/>
      <c r="BJ9886"/>
    </row>
    <row r="9887" spans="2:62" x14ac:dyDescent="0.4">
      <c r="B9887" s="1">
        <v>2018032</v>
      </c>
      <c r="C9887" s="6" t="s">
        <v>25</v>
      </c>
      <c r="D9887" s="6" t="s">
        <v>25</v>
      </c>
      <c r="E9887" s="6" t="s">
        <v>1537</v>
      </c>
      <c r="F9887" s="6" t="s">
        <v>1537</v>
      </c>
      <c r="G9887" s="6" t="s">
        <v>1538</v>
      </c>
      <c r="H9887" s="6" t="s">
        <v>4</v>
      </c>
      <c r="I9887" s="6" t="s">
        <v>1558</v>
      </c>
      <c r="J9887" s="6" t="s">
        <v>200</v>
      </c>
      <c r="K9887" s="7">
        <v>99.15</v>
      </c>
      <c r="L9887" s="34">
        <f>IFERROR(VLOOKUP(SiscoTable[[#This Row],[Código]],Hoja2!A:B,2,0)*SiscoTable[[#This Row],[Provta(Uns)]],0)</f>
        <v>1873.9349999999999</v>
      </c>
      <c r="M9887" s="7">
        <v>0</v>
      </c>
      <c r="N9887" s="7">
        <v>11.2727</v>
      </c>
      <c r="O9887" s="34">
        <f>IFERROR(VLOOKUP(SiscoTable[[#This Row],[Código]],Hoja2!A:B,2,0)*SiscoTable[[#This Row],[Stock_actual]],0)</f>
        <v>213.05402999999998</v>
      </c>
      <c r="P9887" s="6" t="s">
        <v>82</v>
      </c>
      <c r="Q9887" s="7">
        <v>109</v>
      </c>
      <c r="R9887" s="7">
        <v>197.25729999999999</v>
      </c>
      <c r="S9887" s="7" t="s">
        <v>11924</v>
      </c>
      <c r="BI9887"/>
      <c r="BJ9887"/>
    </row>
    <row r="9888" spans="2:62" x14ac:dyDescent="0.4">
      <c r="B9888" s="1">
        <v>2018034</v>
      </c>
      <c r="C9888" s="6" t="s">
        <v>30</v>
      </c>
      <c r="D9888" s="6" t="s">
        <v>25</v>
      </c>
      <c r="E9888" s="6" t="s">
        <v>1537</v>
      </c>
      <c r="F9888" s="6" t="s">
        <v>1537</v>
      </c>
      <c r="G9888" s="6" t="s">
        <v>1625</v>
      </c>
      <c r="H9888" s="6" t="s">
        <v>4</v>
      </c>
      <c r="I9888" s="6" t="s">
        <v>1688</v>
      </c>
      <c r="J9888" s="6" t="s">
        <v>200</v>
      </c>
      <c r="K9888" s="7">
        <v>8.76</v>
      </c>
      <c r="L9888" s="34">
        <f>IFERROR(VLOOKUP(SiscoTable[[#This Row],[Código]],Hoja2!A:B,2,0)*SiscoTable[[#This Row],[Provta(Uns)]],0)</f>
        <v>130.524</v>
      </c>
      <c r="M9888" s="7">
        <v>8</v>
      </c>
      <c r="N9888" s="7">
        <v>3.28</v>
      </c>
      <c r="O9888" s="34">
        <f>IFERROR(VLOOKUP(SiscoTable[[#This Row],[Código]],Hoja2!A:B,2,0)*SiscoTable[[#This Row],[Stock_actual]],0)</f>
        <v>48.872</v>
      </c>
      <c r="P9888" s="6" t="s">
        <v>96</v>
      </c>
      <c r="Q9888" s="7">
        <v>10</v>
      </c>
      <c r="R9888" s="7">
        <v>9.31</v>
      </c>
      <c r="S9888" s="7" t="s">
        <v>11924</v>
      </c>
      <c r="BI9888"/>
      <c r="BJ9888"/>
    </row>
    <row r="9889" spans="2:62" x14ac:dyDescent="0.4">
      <c r="B9889" s="1">
        <v>2018108</v>
      </c>
      <c r="C9889" s="6" t="s">
        <v>8</v>
      </c>
      <c r="D9889" s="6" t="s">
        <v>8</v>
      </c>
      <c r="E9889" s="6" t="s">
        <v>197</v>
      </c>
      <c r="F9889" s="6" t="s">
        <v>210</v>
      </c>
      <c r="G9889" s="6" t="s">
        <v>302</v>
      </c>
      <c r="H9889" s="6" t="s">
        <v>213</v>
      </c>
      <c r="I9889" s="6" t="s">
        <v>305</v>
      </c>
      <c r="J9889" s="6" t="s">
        <v>200</v>
      </c>
      <c r="K9889" s="7">
        <v>0</v>
      </c>
      <c r="L9889" s="34">
        <f>IFERROR(VLOOKUP(SiscoTable[[#This Row],[Código]],Hoja2!A:B,2,0)*SiscoTable[[#This Row],[Provta(Uns)]],0)</f>
        <v>0</v>
      </c>
      <c r="M9889" s="7">
        <v>0</v>
      </c>
      <c r="N9889" s="7">
        <v>0</v>
      </c>
      <c r="O9889" s="34">
        <f>IFERROR(VLOOKUP(SiscoTable[[#This Row],[Código]],Hoja2!A:B,2,0)*SiscoTable[[#This Row],[Stock_actual]],0)</f>
        <v>0</v>
      </c>
      <c r="P9889" s="6" t="s">
        <v>7</v>
      </c>
      <c r="Q9889" s="7">
        <v>0</v>
      </c>
      <c r="R9889" s="7">
        <v>0</v>
      </c>
      <c r="S9889" s="7" t="s">
        <v>11924</v>
      </c>
      <c r="BI9889"/>
      <c r="BJ9889"/>
    </row>
    <row r="9890" spans="2:62" x14ac:dyDescent="0.4">
      <c r="B9890" s="1">
        <v>2018131</v>
      </c>
      <c r="C9890" s="6" t="s">
        <v>25</v>
      </c>
      <c r="D9890" s="6" t="s">
        <v>25</v>
      </c>
      <c r="E9890" s="6" t="s">
        <v>197</v>
      </c>
      <c r="F9890" s="6" t="s">
        <v>370</v>
      </c>
      <c r="G9890" s="6" t="s">
        <v>370</v>
      </c>
      <c r="H9890" s="6" t="s">
        <v>4</v>
      </c>
      <c r="I9890" s="6" t="s">
        <v>371</v>
      </c>
      <c r="J9890" s="6" t="s">
        <v>200</v>
      </c>
      <c r="K9890" s="7">
        <v>559.25</v>
      </c>
      <c r="L9890" s="7">
        <f>IFERROR(VLOOKUP(SiscoTable[[#This Row],[Código]],Hoja2!A:B,2,0)*SiscoTable[[#This Row],[Provta(Uns)]],0)</f>
        <v>10010.574999999999</v>
      </c>
      <c r="M9890" s="7">
        <v>318.14999999999998</v>
      </c>
      <c r="N9890" s="7">
        <v>1565.4090000000001</v>
      </c>
      <c r="O9890" s="7">
        <f>IFERROR(VLOOKUP(SiscoTable[[#This Row],[Código]],Hoja2!A:B,2,0)*SiscoTable[[#This Row],[Stock_actual]],0)</f>
        <v>28020.821100000001</v>
      </c>
      <c r="P9890" s="6" t="s">
        <v>372</v>
      </c>
      <c r="Q9890" s="7">
        <v>615</v>
      </c>
      <c r="R9890" s="7">
        <v>0</v>
      </c>
      <c r="S9890" s="7" t="s">
        <v>11925</v>
      </c>
      <c r="BI9890"/>
      <c r="BJ9890"/>
    </row>
    <row r="9891" spans="2:62" x14ac:dyDescent="0.4">
      <c r="B9891" s="1">
        <v>2018132</v>
      </c>
      <c r="C9891" s="6" t="s">
        <v>25</v>
      </c>
      <c r="D9891" s="6" t="s">
        <v>25</v>
      </c>
      <c r="E9891" s="6" t="s">
        <v>197</v>
      </c>
      <c r="F9891" s="6" t="s">
        <v>370</v>
      </c>
      <c r="G9891" s="6" t="s">
        <v>370</v>
      </c>
      <c r="H9891" s="6" t="s">
        <v>4</v>
      </c>
      <c r="I9891" s="6" t="s">
        <v>373</v>
      </c>
      <c r="J9891" s="6" t="s">
        <v>200</v>
      </c>
      <c r="K9891" s="7">
        <v>704.16</v>
      </c>
      <c r="L9891" s="7">
        <f>IFERROR(VLOOKUP(SiscoTable[[#This Row],[Código]],Hoja2!A:B,2,0)*SiscoTable[[#This Row],[Provta(Uns)]],0)</f>
        <v>13731.119999999999</v>
      </c>
      <c r="M9891" s="7">
        <v>0</v>
      </c>
      <c r="N9891" s="7">
        <v>43.621000000000002</v>
      </c>
      <c r="O9891" s="7">
        <f>IFERROR(VLOOKUP(SiscoTable[[#This Row],[Código]],Hoja2!A:B,2,0)*SiscoTable[[#This Row],[Stock_actual]],0)</f>
        <v>850.60950000000003</v>
      </c>
      <c r="P9891" s="6" t="s">
        <v>80</v>
      </c>
      <c r="Q9891" s="7">
        <v>775</v>
      </c>
      <c r="R9891" s="7">
        <v>1411.5189999999998</v>
      </c>
      <c r="S9891" s="7" t="s">
        <v>11923</v>
      </c>
      <c r="BI9891"/>
      <c r="BJ9891"/>
    </row>
    <row r="9892" spans="2:62" x14ac:dyDescent="0.4">
      <c r="B9892" s="1">
        <v>2018133</v>
      </c>
      <c r="C9892" s="6" t="s">
        <v>25</v>
      </c>
      <c r="D9892" s="6" t="s">
        <v>25</v>
      </c>
      <c r="E9892" s="6" t="s">
        <v>197</v>
      </c>
      <c r="F9892" s="6" t="s">
        <v>370</v>
      </c>
      <c r="G9892" s="6" t="s">
        <v>370</v>
      </c>
      <c r="H9892" s="6" t="s">
        <v>4</v>
      </c>
      <c r="I9892" s="6" t="s">
        <v>374</v>
      </c>
      <c r="J9892" s="6" t="s">
        <v>200</v>
      </c>
      <c r="K9892" s="7">
        <v>1215.6300000000001</v>
      </c>
      <c r="L9892" s="7">
        <f>IFERROR(VLOOKUP(SiscoTable[[#This Row],[Código]],Hoja2!A:B,2,0)*SiscoTable[[#This Row],[Provta(Uns)]],0)</f>
        <v>8387.8470000000016</v>
      </c>
      <c r="M9892" s="7">
        <v>0</v>
      </c>
      <c r="N9892" s="7">
        <v>-149.96199999999999</v>
      </c>
      <c r="O9892" s="7">
        <f>IFERROR(VLOOKUP(SiscoTable[[#This Row],[Código]],Hoja2!A:B,2,0)*SiscoTable[[#This Row],[Stock_actual]],0)</f>
        <v>-1034.7377999999999</v>
      </c>
      <c r="P9892" s="6" t="s">
        <v>7</v>
      </c>
      <c r="Q9892" s="7">
        <v>1337</v>
      </c>
      <c r="R9892" s="7">
        <v>2431.2000000000003</v>
      </c>
      <c r="S9892" s="7" t="s">
        <v>11923</v>
      </c>
      <c r="BI9892"/>
      <c r="BJ9892"/>
    </row>
    <row r="9893" spans="2:62" x14ac:dyDescent="0.4">
      <c r="B9893" s="1">
        <v>2018134</v>
      </c>
      <c r="C9893" s="6" t="s">
        <v>25</v>
      </c>
      <c r="D9893" s="6" t="s">
        <v>25</v>
      </c>
      <c r="E9893" s="6" t="s">
        <v>197</v>
      </c>
      <c r="F9893" s="6" t="s">
        <v>370</v>
      </c>
      <c r="G9893" s="6" t="s">
        <v>370</v>
      </c>
      <c r="H9893" s="6" t="s">
        <v>4</v>
      </c>
      <c r="I9893" s="6" t="s">
        <v>375</v>
      </c>
      <c r="J9893" s="6" t="s">
        <v>200</v>
      </c>
      <c r="K9893" s="7">
        <v>827.71</v>
      </c>
      <c r="L9893" s="7">
        <f>IFERROR(VLOOKUP(SiscoTable[[#This Row],[Código]],Hoja2!A:B,2,0)*SiscoTable[[#This Row],[Provta(Uns)]],0)</f>
        <v>16471.429</v>
      </c>
      <c r="M9893" s="7">
        <v>0</v>
      </c>
      <c r="N9893" s="7">
        <v>-42.645000000000003</v>
      </c>
      <c r="O9893" s="7">
        <f>IFERROR(VLOOKUP(SiscoTable[[#This Row],[Código]],Hoja2!A:B,2,0)*SiscoTable[[#This Row],[Stock_actual]],0)</f>
        <v>-848.63549999999998</v>
      </c>
      <c r="P9893" s="6" t="s">
        <v>7</v>
      </c>
      <c r="Q9893" s="7">
        <v>910</v>
      </c>
      <c r="R9893" s="7">
        <v>1655.4</v>
      </c>
      <c r="S9893" s="7" t="s">
        <v>11923</v>
      </c>
      <c r="BI9893"/>
      <c r="BJ9893"/>
    </row>
    <row r="9894" spans="2:62" x14ac:dyDescent="0.4">
      <c r="B9894" s="1">
        <v>2018135</v>
      </c>
      <c r="C9894" s="6" t="s">
        <v>25</v>
      </c>
      <c r="D9894" s="6" t="s">
        <v>25</v>
      </c>
      <c r="E9894" s="6" t="s">
        <v>197</v>
      </c>
      <c r="F9894" s="6" t="s">
        <v>370</v>
      </c>
      <c r="G9894" s="6" t="s">
        <v>370</v>
      </c>
      <c r="H9894" s="6" t="s">
        <v>4</v>
      </c>
      <c r="I9894" s="6" t="s">
        <v>376</v>
      </c>
      <c r="J9894" s="6" t="s">
        <v>200</v>
      </c>
      <c r="K9894" s="7">
        <v>1035.94</v>
      </c>
      <c r="L9894" s="7">
        <f>IFERROR(VLOOKUP(SiscoTable[[#This Row],[Código]],Hoja2!A:B,2,0)*SiscoTable[[#This Row],[Provta(Uns)]],0)</f>
        <v>19164.89</v>
      </c>
      <c r="M9894" s="7">
        <v>0</v>
      </c>
      <c r="N9894" s="7">
        <v>-141.7073</v>
      </c>
      <c r="O9894" s="7">
        <f>IFERROR(VLOOKUP(SiscoTable[[#This Row],[Código]],Hoja2!A:B,2,0)*SiscoTable[[#This Row],[Stock_actual]],0)</f>
        <v>-2621.5850500000001</v>
      </c>
      <c r="P9894" s="6" t="s">
        <v>7</v>
      </c>
      <c r="Q9894" s="7">
        <v>1139</v>
      </c>
      <c r="R9894" s="7">
        <v>2071.8000000000002</v>
      </c>
      <c r="S9894" s="7" t="s">
        <v>11923</v>
      </c>
      <c r="BI9894"/>
      <c r="BJ9894"/>
    </row>
    <row r="9895" spans="2:62" x14ac:dyDescent="0.4">
      <c r="B9895" s="1">
        <v>2018137</v>
      </c>
      <c r="C9895" s="6" t="s">
        <v>25</v>
      </c>
      <c r="D9895" s="6" t="s">
        <v>25</v>
      </c>
      <c r="E9895" s="6" t="s">
        <v>197</v>
      </c>
      <c r="F9895" s="6" t="s">
        <v>370</v>
      </c>
      <c r="G9895" s="6" t="s">
        <v>370</v>
      </c>
      <c r="H9895" s="6" t="s">
        <v>4</v>
      </c>
      <c r="I9895" s="6" t="s">
        <v>378</v>
      </c>
      <c r="J9895" s="6" t="s">
        <v>200</v>
      </c>
      <c r="K9895" s="7">
        <v>839.17</v>
      </c>
      <c r="L9895" s="7">
        <f>IFERROR(VLOOKUP(SiscoTable[[#This Row],[Código]],Hoja2!A:B,2,0)*SiscoTable[[#This Row],[Provta(Uns)]],0)</f>
        <v>15524.644999999999</v>
      </c>
      <c r="M9895" s="7">
        <v>0</v>
      </c>
      <c r="N9895" s="7">
        <v>-98.664000000000001</v>
      </c>
      <c r="O9895" s="7">
        <f>IFERROR(VLOOKUP(SiscoTable[[#This Row],[Código]],Hoja2!A:B,2,0)*SiscoTable[[#This Row],[Stock_actual]],0)</f>
        <v>-1825.2840000000001</v>
      </c>
      <c r="P9895" s="6" t="s">
        <v>7</v>
      </c>
      <c r="Q9895" s="7">
        <v>923</v>
      </c>
      <c r="R9895" s="7">
        <v>1678.1999999999998</v>
      </c>
      <c r="S9895" s="7" t="s">
        <v>11923</v>
      </c>
      <c r="BI9895"/>
      <c r="BJ9895"/>
    </row>
    <row r="9896" spans="2:62" x14ac:dyDescent="0.4">
      <c r="B9896" s="1">
        <v>2018138</v>
      </c>
      <c r="C9896" s="6" t="s">
        <v>25</v>
      </c>
      <c r="D9896" s="6" t="s">
        <v>25</v>
      </c>
      <c r="E9896" s="6" t="s">
        <v>197</v>
      </c>
      <c r="F9896" s="6" t="s">
        <v>370</v>
      </c>
      <c r="G9896" s="6" t="s">
        <v>370</v>
      </c>
      <c r="H9896" s="6" t="s">
        <v>4</v>
      </c>
      <c r="I9896" s="6" t="s">
        <v>379</v>
      </c>
      <c r="J9896" s="6" t="s">
        <v>200</v>
      </c>
      <c r="K9896" s="7">
        <v>444.99</v>
      </c>
      <c r="L9896" s="7">
        <f>IFERROR(VLOOKUP(SiscoTable[[#This Row],[Código]],Hoja2!A:B,2,0)*SiscoTable[[#This Row],[Provta(Uns)]],0)</f>
        <v>5339.88</v>
      </c>
      <c r="M9896" s="7">
        <v>0</v>
      </c>
      <c r="N9896" s="7">
        <v>-53.543999999999997</v>
      </c>
      <c r="O9896" s="7">
        <f>IFERROR(VLOOKUP(SiscoTable[[#This Row],[Código]],Hoja2!A:B,2,0)*SiscoTable[[#This Row],[Stock_actual]],0)</f>
        <v>-642.52800000000002</v>
      </c>
      <c r="P9896" s="6" t="s">
        <v>7</v>
      </c>
      <c r="Q9896" s="7">
        <v>489</v>
      </c>
      <c r="R9896" s="7">
        <v>889.8</v>
      </c>
      <c r="S9896" s="7" t="s">
        <v>11923</v>
      </c>
      <c r="BI9896"/>
      <c r="BJ9896"/>
    </row>
    <row r="9897" spans="2:62" x14ac:dyDescent="0.4">
      <c r="B9897" s="1">
        <v>2018140</v>
      </c>
      <c r="C9897" s="6" t="s">
        <v>25</v>
      </c>
      <c r="D9897" s="6" t="s">
        <v>25</v>
      </c>
      <c r="E9897" s="6" t="s">
        <v>197</v>
      </c>
      <c r="F9897" s="6" t="s">
        <v>370</v>
      </c>
      <c r="G9897" s="6" t="s">
        <v>370</v>
      </c>
      <c r="H9897" s="6" t="s">
        <v>4</v>
      </c>
      <c r="I9897" s="6" t="s">
        <v>381</v>
      </c>
      <c r="J9897" s="6" t="s">
        <v>200</v>
      </c>
      <c r="K9897" s="7">
        <v>138.63999999999999</v>
      </c>
      <c r="L9897" s="7">
        <f>IFERROR(VLOOKUP(SiscoTable[[#This Row],[Código]],Hoja2!A:B,2,0)*SiscoTable[[#This Row],[Provta(Uns)]],0)</f>
        <v>2190.5119999999997</v>
      </c>
      <c r="M9897" s="7">
        <v>0</v>
      </c>
      <c r="N9897" s="7">
        <v>6.1980000000000004</v>
      </c>
      <c r="O9897" s="7">
        <f>IFERROR(VLOOKUP(SiscoTable[[#This Row],[Código]],Hoja2!A:B,2,0)*SiscoTable[[#This Row],[Stock_actual]],0)</f>
        <v>97.928400000000011</v>
      </c>
      <c r="P9897" s="6" t="s">
        <v>24</v>
      </c>
      <c r="Q9897" s="7">
        <v>152</v>
      </c>
      <c r="R9897" s="7">
        <v>275.62200000000001</v>
      </c>
      <c r="S9897" s="7" t="s">
        <v>11923</v>
      </c>
      <c r="BI9897"/>
      <c r="BJ9897"/>
    </row>
    <row r="9898" spans="2:62" x14ac:dyDescent="0.4">
      <c r="B9898" s="1">
        <v>2018141</v>
      </c>
      <c r="C9898" s="6" t="s">
        <v>25</v>
      </c>
      <c r="D9898" s="6" t="s">
        <v>25</v>
      </c>
      <c r="E9898" s="6" t="s">
        <v>197</v>
      </c>
      <c r="F9898" s="6" t="s">
        <v>370</v>
      </c>
      <c r="G9898" s="6" t="s">
        <v>370</v>
      </c>
      <c r="H9898" s="6" t="s">
        <v>4</v>
      </c>
      <c r="I9898" s="6" t="s">
        <v>382</v>
      </c>
      <c r="J9898" s="6" t="s">
        <v>200</v>
      </c>
      <c r="K9898" s="7">
        <v>60.54</v>
      </c>
      <c r="L9898" s="7">
        <f>IFERROR(VLOOKUP(SiscoTable[[#This Row],[Código]],Hoja2!A:B,2,0)*SiscoTable[[#This Row],[Provta(Uns)]],0)</f>
        <v>956.53200000000004</v>
      </c>
      <c r="M9898" s="7">
        <v>0</v>
      </c>
      <c r="N9898" s="7">
        <v>23.446999999999999</v>
      </c>
      <c r="O9898" s="7">
        <f>IFERROR(VLOOKUP(SiscoTable[[#This Row],[Código]],Hoja2!A:B,2,0)*SiscoTable[[#This Row],[Stock_actual]],0)</f>
        <v>370.46260000000001</v>
      </c>
      <c r="P9898" s="6" t="s">
        <v>181</v>
      </c>
      <c r="Q9898" s="7">
        <v>67</v>
      </c>
      <c r="R9898" s="7">
        <v>121.99299999999999</v>
      </c>
      <c r="S9898" s="7" t="s">
        <v>11923</v>
      </c>
      <c r="BI9898"/>
      <c r="BJ9898"/>
    </row>
    <row r="9899" spans="2:62" x14ac:dyDescent="0.4">
      <c r="B9899" s="1">
        <v>2018142</v>
      </c>
      <c r="C9899" s="6" t="s">
        <v>25</v>
      </c>
      <c r="D9899" s="6" t="s">
        <v>25</v>
      </c>
      <c r="E9899" s="6" t="s">
        <v>197</v>
      </c>
      <c r="F9899" s="6" t="s">
        <v>370</v>
      </c>
      <c r="G9899" s="6" t="s">
        <v>370</v>
      </c>
      <c r="H9899" s="6" t="s">
        <v>4</v>
      </c>
      <c r="I9899" s="6" t="s">
        <v>383</v>
      </c>
      <c r="J9899" s="6" t="s">
        <v>200</v>
      </c>
      <c r="K9899" s="7">
        <v>308.08999999999997</v>
      </c>
      <c r="L9899" s="7">
        <f>IFERROR(VLOOKUP(SiscoTable[[#This Row],[Código]],Hoja2!A:B,2,0)*SiscoTable[[#This Row],[Provta(Uns)]],0)</f>
        <v>3697.08</v>
      </c>
      <c r="M9899" s="7">
        <v>0</v>
      </c>
      <c r="N9899" s="7">
        <v>-13.22</v>
      </c>
      <c r="O9899" s="7">
        <f>IFERROR(VLOOKUP(SiscoTable[[#This Row],[Código]],Hoja2!A:B,2,0)*SiscoTable[[#This Row],[Stock_actual]],0)</f>
        <v>-158.64000000000001</v>
      </c>
      <c r="P9899" s="6" t="s">
        <v>7</v>
      </c>
      <c r="Q9899" s="7">
        <v>339</v>
      </c>
      <c r="R9899" s="7">
        <v>616.19999999999993</v>
      </c>
      <c r="S9899" s="7" t="s">
        <v>11923</v>
      </c>
      <c r="BI9899"/>
      <c r="BJ9899"/>
    </row>
    <row r="9900" spans="2:62" x14ac:dyDescent="0.4">
      <c r="B9900" s="1">
        <v>2018217</v>
      </c>
      <c r="C9900" s="6" t="s">
        <v>8</v>
      </c>
      <c r="D9900" s="6" t="s">
        <v>8</v>
      </c>
      <c r="E9900" s="6" t="s">
        <v>469</v>
      </c>
      <c r="F9900" s="6" t="s">
        <v>1050</v>
      </c>
      <c r="G9900" s="6" t="s">
        <v>1128</v>
      </c>
      <c r="H9900" s="6" t="s">
        <v>1058</v>
      </c>
      <c r="I9900" s="6" t="s">
        <v>1222</v>
      </c>
      <c r="J9900" s="6" t="s">
        <v>200</v>
      </c>
      <c r="K9900" s="7">
        <v>0</v>
      </c>
      <c r="L9900" s="7">
        <f>IFERROR(VLOOKUP(SiscoTable[[#This Row],[Código]],Hoja2!A:B,2,0)*SiscoTable[[#This Row],[Provta(Uns)]],0)</f>
        <v>0</v>
      </c>
      <c r="M9900" s="7">
        <v>0</v>
      </c>
      <c r="N9900" s="7">
        <v>0</v>
      </c>
      <c r="O9900" s="7">
        <f>IFERROR(VLOOKUP(SiscoTable[[#This Row],[Código]],Hoja2!A:B,2,0)*SiscoTable[[#This Row],[Stock_actual]],0)</f>
        <v>0</v>
      </c>
      <c r="P9900" s="6" t="s">
        <v>7</v>
      </c>
      <c r="Q9900" s="7">
        <v>0</v>
      </c>
      <c r="R9900" s="7">
        <v>0</v>
      </c>
      <c r="S9900" s="7" t="s">
        <v>11927</v>
      </c>
      <c r="BI9900"/>
      <c r="BJ9900"/>
    </row>
    <row r="9901" spans="2:62" x14ac:dyDescent="0.4">
      <c r="B9901" s="1">
        <v>2018232</v>
      </c>
      <c r="C9901" s="6" t="s">
        <v>8</v>
      </c>
      <c r="D9901" s="6" t="s">
        <v>8</v>
      </c>
      <c r="E9901" s="6" t="s">
        <v>1537</v>
      </c>
      <c r="F9901" s="6" t="s">
        <v>1537</v>
      </c>
      <c r="G9901" s="6" t="s">
        <v>1625</v>
      </c>
      <c r="H9901" s="6" t="s">
        <v>4</v>
      </c>
      <c r="I9901" s="6" t="s">
        <v>1696</v>
      </c>
      <c r="J9901" s="6" t="s">
        <v>200</v>
      </c>
      <c r="K9901" s="7">
        <v>0.03</v>
      </c>
      <c r="L9901" s="7">
        <f>IFERROR(VLOOKUP(SiscoTable[[#This Row],[Código]],Hoja2!A:B,2,0)*SiscoTable[[#This Row],[Provta(Uns)]],0)</f>
        <v>2.2170000000000001</v>
      </c>
      <c r="M9901" s="7">
        <v>0</v>
      </c>
      <c r="N9901" s="7">
        <v>0</v>
      </c>
      <c r="O9901" s="7">
        <f>IFERROR(VLOOKUP(SiscoTable[[#This Row],[Código]],Hoja2!A:B,2,0)*SiscoTable[[#This Row],[Stock_actual]],0)</f>
        <v>0</v>
      </c>
      <c r="P9901" s="6" t="s">
        <v>7</v>
      </c>
      <c r="Q9901" s="7">
        <v>0</v>
      </c>
      <c r="R9901" s="7">
        <v>0</v>
      </c>
      <c r="S9901" s="7" t="s">
        <v>11923</v>
      </c>
      <c r="BI9901"/>
      <c r="BJ9901"/>
    </row>
    <row r="9902" spans="2:62" x14ac:dyDescent="0.4">
      <c r="B9902" s="1">
        <v>2018236</v>
      </c>
      <c r="C9902" s="6" t="s">
        <v>25</v>
      </c>
      <c r="D9902" s="6" t="s">
        <v>25</v>
      </c>
      <c r="E9902" s="6" t="s">
        <v>469</v>
      </c>
      <c r="F9902" s="6" t="s">
        <v>668</v>
      </c>
      <c r="G9902" s="6" t="s">
        <v>794</v>
      </c>
      <c r="H9902" s="6" t="s">
        <v>213</v>
      </c>
      <c r="I9902" s="6" t="s">
        <v>815</v>
      </c>
      <c r="J9902" s="6" t="s">
        <v>200</v>
      </c>
      <c r="K9902" s="7">
        <v>18.84</v>
      </c>
      <c r="L9902" s="34">
        <f>IFERROR(VLOOKUP(SiscoTable[[#This Row],[Código]],Hoja2!A:B,2,0)*SiscoTable[[#This Row],[Provta(Uns)]],0)</f>
        <v>487.95599999999996</v>
      </c>
      <c r="M9902" s="7">
        <v>0</v>
      </c>
      <c r="N9902" s="7">
        <v>15.488</v>
      </c>
      <c r="O9902" s="34">
        <f>IFERROR(VLOOKUP(SiscoTable[[#This Row],[Código]],Hoja2!A:B,2,0)*SiscoTable[[#This Row],[Stock_actual]],0)</f>
        <v>401.13919999999996</v>
      </c>
      <c r="P9902" s="6" t="s">
        <v>101</v>
      </c>
      <c r="Q9902" s="7">
        <v>21</v>
      </c>
      <c r="R9902" s="7">
        <v>38.061999999999998</v>
      </c>
      <c r="S9902" s="7" t="s">
        <v>11924</v>
      </c>
      <c r="BI9902"/>
      <c r="BJ9902"/>
    </row>
    <row r="9903" spans="2:62" x14ac:dyDescent="0.4">
      <c r="B9903" s="1">
        <v>2018238</v>
      </c>
      <c r="C9903" s="6" t="s">
        <v>25</v>
      </c>
      <c r="D9903" s="6" t="s">
        <v>25</v>
      </c>
      <c r="E9903" s="6" t="s">
        <v>1537</v>
      </c>
      <c r="F9903" s="6" t="s">
        <v>1537</v>
      </c>
      <c r="G9903" s="6" t="s">
        <v>1625</v>
      </c>
      <c r="H9903" s="6" t="s">
        <v>4</v>
      </c>
      <c r="I9903" s="6" t="s">
        <v>1667</v>
      </c>
      <c r="J9903" s="6" t="s">
        <v>200</v>
      </c>
      <c r="K9903" s="7">
        <v>69.930000000000007</v>
      </c>
      <c r="L9903" s="34">
        <f>IFERROR(VLOOKUP(SiscoTable[[#This Row],[Código]],Hoja2!A:B,2,0)*SiscoTable[[#This Row],[Provta(Uns)]],0)</f>
        <v>1461.537</v>
      </c>
      <c r="M9903" s="7">
        <v>0</v>
      </c>
      <c r="N9903" s="7">
        <v>26.454000000000001</v>
      </c>
      <c r="O9903" s="34">
        <f>IFERROR(VLOOKUP(SiscoTable[[#This Row],[Código]],Hoja2!A:B,2,0)*SiscoTable[[#This Row],[Stock_actual]],0)</f>
        <v>552.8886</v>
      </c>
      <c r="P9903" s="6" t="s">
        <v>96</v>
      </c>
      <c r="Q9903" s="7">
        <v>77</v>
      </c>
      <c r="R9903" s="7">
        <v>138.976</v>
      </c>
      <c r="S9903" s="7" t="s">
        <v>11924</v>
      </c>
      <c r="BI9903"/>
      <c r="BJ9903"/>
    </row>
    <row r="9904" spans="2:62" x14ac:dyDescent="0.4">
      <c r="B9904" s="1">
        <v>2018239</v>
      </c>
      <c r="C9904" s="6" t="s">
        <v>25</v>
      </c>
      <c r="D9904" s="6" t="s">
        <v>25</v>
      </c>
      <c r="E9904" s="6" t="s">
        <v>1537</v>
      </c>
      <c r="F9904" s="6" t="s">
        <v>1537</v>
      </c>
      <c r="G9904" s="6" t="s">
        <v>1538</v>
      </c>
      <c r="H9904" s="6" t="s">
        <v>4</v>
      </c>
      <c r="I9904" s="6" t="s">
        <v>1567</v>
      </c>
      <c r="J9904" s="6" t="s">
        <v>200</v>
      </c>
      <c r="K9904" s="7">
        <v>666.03</v>
      </c>
      <c r="L9904" s="34">
        <f>IFERROR(VLOOKUP(SiscoTable[[#This Row],[Código]],Hoja2!A:B,2,0)*SiscoTable[[#This Row],[Provta(Uns)]],0)</f>
        <v>3263.547</v>
      </c>
      <c r="M9904" s="7">
        <v>24.8</v>
      </c>
      <c r="N9904" s="7">
        <v>93.754999999999995</v>
      </c>
      <c r="O9904" s="34">
        <f>IFERROR(VLOOKUP(SiscoTable[[#This Row],[Código]],Hoja2!A:B,2,0)*SiscoTable[[#This Row],[Stock_actual]],0)</f>
        <v>459.39949999999999</v>
      </c>
      <c r="P9904" s="6" t="s">
        <v>107</v>
      </c>
      <c r="Q9904" s="7">
        <v>733</v>
      </c>
      <c r="R9904" s="7">
        <v>1302.2449999999999</v>
      </c>
      <c r="S9904" s="7" t="s">
        <v>11924</v>
      </c>
      <c r="BI9904"/>
      <c r="BJ9904"/>
    </row>
    <row r="9905" spans="2:62" x14ac:dyDescent="0.4">
      <c r="B9905" s="1">
        <v>2018241</v>
      </c>
      <c r="C9905" s="6" t="s">
        <v>8</v>
      </c>
      <c r="D9905" s="6" t="s">
        <v>8</v>
      </c>
      <c r="E9905" s="6" t="s">
        <v>1537</v>
      </c>
      <c r="F9905" s="6" t="s">
        <v>1537</v>
      </c>
      <c r="G9905" s="6" t="s">
        <v>1625</v>
      </c>
      <c r="H9905" s="6" t="s">
        <v>4</v>
      </c>
      <c r="I9905" s="6" t="s">
        <v>1697</v>
      </c>
      <c r="J9905" s="6" t="s">
        <v>200</v>
      </c>
      <c r="K9905" s="7">
        <v>4.1500000000000004</v>
      </c>
      <c r="L9905" s="34">
        <f>IFERROR(VLOOKUP(SiscoTable[[#This Row],[Código]],Hoja2!A:B,2,0)*SiscoTable[[#This Row],[Provta(Uns)]],0)</f>
        <v>10.375</v>
      </c>
      <c r="M9905" s="7">
        <v>0</v>
      </c>
      <c r="N9905" s="7">
        <v>36.274000000000001</v>
      </c>
      <c r="O9905" s="34">
        <f>IFERROR(VLOOKUP(SiscoTable[[#This Row],[Código]],Hoja2!A:B,2,0)*SiscoTable[[#This Row],[Stock_actual]],0)</f>
        <v>90.685000000000002</v>
      </c>
      <c r="P9905" s="6" t="s">
        <v>1698</v>
      </c>
      <c r="Q9905" s="7">
        <v>5</v>
      </c>
      <c r="R9905" s="7">
        <v>0</v>
      </c>
      <c r="S9905" s="7" t="s">
        <v>11924</v>
      </c>
      <c r="BI9905"/>
      <c r="BJ9905"/>
    </row>
    <row r="9906" spans="2:62" x14ac:dyDescent="0.4">
      <c r="B9906" s="1">
        <v>2018242</v>
      </c>
      <c r="C9906" s="6" t="s">
        <v>8</v>
      </c>
      <c r="D9906" s="6" t="s">
        <v>8</v>
      </c>
      <c r="E9906" s="6" t="s">
        <v>1537</v>
      </c>
      <c r="F9906" s="6" t="s">
        <v>1537</v>
      </c>
      <c r="G9906" s="6" t="s">
        <v>1625</v>
      </c>
      <c r="H9906" s="6" t="s">
        <v>4</v>
      </c>
      <c r="I9906" s="6" t="s">
        <v>1699</v>
      </c>
      <c r="J9906" s="6" t="s">
        <v>200</v>
      </c>
      <c r="K9906" s="7">
        <v>0.2</v>
      </c>
      <c r="L9906" s="34">
        <f>IFERROR(VLOOKUP(SiscoTable[[#This Row],[Código]],Hoja2!A:B,2,0)*SiscoTable[[#This Row],[Provta(Uns)]],0)</f>
        <v>1.3</v>
      </c>
      <c r="M9906" s="7">
        <v>0</v>
      </c>
      <c r="N9906" s="7">
        <v>41.66</v>
      </c>
      <c r="O9906" s="34">
        <f>IFERROR(VLOOKUP(SiscoTable[[#This Row],[Código]],Hoja2!A:B,2,0)*SiscoTable[[#This Row],[Stock_actual]],0)</f>
        <v>270.78999999999996</v>
      </c>
      <c r="P9906" s="6" t="s">
        <v>1700</v>
      </c>
      <c r="Q9906" s="7">
        <v>0</v>
      </c>
      <c r="R9906" s="7">
        <v>0</v>
      </c>
      <c r="S9906" s="7" t="s">
        <v>11924</v>
      </c>
      <c r="BI9906"/>
      <c r="BJ9906"/>
    </row>
    <row r="9907" spans="2:62" x14ac:dyDescent="0.4">
      <c r="B9907" s="1">
        <v>2018243</v>
      </c>
      <c r="C9907" s="6" t="s">
        <v>25</v>
      </c>
      <c r="D9907" s="6" t="s">
        <v>25</v>
      </c>
      <c r="E9907" s="6" t="s">
        <v>1537</v>
      </c>
      <c r="F9907" s="6" t="s">
        <v>1537</v>
      </c>
      <c r="G9907" s="6" t="s">
        <v>1538</v>
      </c>
      <c r="H9907" s="6" t="s">
        <v>4</v>
      </c>
      <c r="I9907" s="6" t="s">
        <v>1564</v>
      </c>
      <c r="J9907" s="6" t="s">
        <v>200</v>
      </c>
      <c r="K9907" s="7">
        <v>79.25</v>
      </c>
      <c r="L9907" s="34">
        <f>IFERROR(VLOOKUP(SiscoTable[[#This Row],[Código]],Hoja2!A:B,2,0)*SiscoTable[[#This Row],[Provta(Uns)]],0)</f>
        <v>388.32500000000005</v>
      </c>
      <c r="M9907" s="7">
        <v>37.25</v>
      </c>
      <c r="N9907" s="7">
        <v>12.807</v>
      </c>
      <c r="O9907" s="34">
        <f>IFERROR(VLOOKUP(SiscoTable[[#This Row],[Código]],Hoja2!A:B,2,0)*SiscoTable[[#This Row],[Stock_actual]],0)</f>
        <v>62.754300000000008</v>
      </c>
      <c r="P9907" s="6" t="s">
        <v>214</v>
      </c>
      <c r="Q9907" s="7">
        <v>87</v>
      </c>
      <c r="R9907" s="7">
        <v>121.54299999999999</v>
      </c>
      <c r="S9907" s="7" t="s">
        <v>11924</v>
      </c>
      <c r="BI9907"/>
      <c r="BJ9907"/>
    </row>
    <row r="9908" spans="2:62" x14ac:dyDescent="0.4">
      <c r="B9908" s="1">
        <v>2018244</v>
      </c>
      <c r="C9908" s="6" t="s">
        <v>25</v>
      </c>
      <c r="D9908" s="6" t="s">
        <v>25</v>
      </c>
      <c r="E9908" s="6" t="s">
        <v>1537</v>
      </c>
      <c r="F9908" s="6" t="s">
        <v>1537</v>
      </c>
      <c r="G9908" s="6" t="s">
        <v>1538</v>
      </c>
      <c r="H9908" s="6" t="s">
        <v>4</v>
      </c>
      <c r="I9908" s="6" t="s">
        <v>1565</v>
      </c>
      <c r="J9908" s="6" t="s">
        <v>200</v>
      </c>
      <c r="K9908" s="7">
        <v>114.72</v>
      </c>
      <c r="L9908" s="34">
        <f>IFERROR(VLOOKUP(SiscoTable[[#This Row],[Código]],Hoja2!A:B,2,0)*SiscoTable[[#This Row],[Provta(Uns)]],0)</f>
        <v>745.68</v>
      </c>
      <c r="M9908" s="7">
        <v>0</v>
      </c>
      <c r="N9908" s="7">
        <v>-0.45</v>
      </c>
      <c r="O9908" s="34">
        <f>IFERROR(VLOOKUP(SiscoTable[[#This Row],[Código]],Hoja2!A:B,2,0)*SiscoTable[[#This Row],[Stock_actual]],0)</f>
        <v>-2.9250000000000003</v>
      </c>
      <c r="P9908" s="6" t="s">
        <v>7</v>
      </c>
      <c r="Q9908" s="7">
        <v>126</v>
      </c>
      <c r="R9908" s="7">
        <v>229.2</v>
      </c>
      <c r="S9908" s="7" t="s">
        <v>11924</v>
      </c>
      <c r="BI9908"/>
      <c r="BJ9908"/>
    </row>
    <row r="9909" spans="2:62" x14ac:dyDescent="0.4">
      <c r="B9909" s="1">
        <v>2018245</v>
      </c>
      <c r="C9909" s="6" t="s">
        <v>25</v>
      </c>
      <c r="D9909" s="6" t="s">
        <v>25</v>
      </c>
      <c r="E9909" s="6" t="s">
        <v>1537</v>
      </c>
      <c r="F9909" s="6" t="s">
        <v>1537</v>
      </c>
      <c r="G9909" s="6" t="s">
        <v>1538</v>
      </c>
      <c r="H9909" s="6" t="s">
        <v>4</v>
      </c>
      <c r="I9909" s="6" t="s">
        <v>1566</v>
      </c>
      <c r="J9909" s="6" t="s">
        <v>200</v>
      </c>
      <c r="K9909" s="7">
        <v>56.4</v>
      </c>
      <c r="L9909" s="34">
        <f>IFERROR(VLOOKUP(SiscoTable[[#This Row],[Código]],Hoja2!A:B,2,0)*SiscoTable[[#This Row],[Provta(Uns)]],0)</f>
        <v>141</v>
      </c>
      <c r="M9909" s="7">
        <v>0</v>
      </c>
      <c r="N9909" s="7">
        <v>0.15</v>
      </c>
      <c r="O9909" s="34">
        <f>IFERROR(VLOOKUP(SiscoTable[[#This Row],[Código]],Hoja2!A:B,2,0)*SiscoTable[[#This Row],[Stock_actual]],0)</f>
        <v>0.375</v>
      </c>
      <c r="P9909" s="6" t="s">
        <v>7</v>
      </c>
      <c r="Q9909" s="7">
        <v>62</v>
      </c>
      <c r="R9909" s="7">
        <v>112.64999999999999</v>
      </c>
      <c r="S9909" s="7" t="s">
        <v>11924</v>
      </c>
      <c r="BI9909"/>
      <c r="BJ9909"/>
    </row>
    <row r="9910" spans="2:62" x14ac:dyDescent="0.4">
      <c r="B9910" s="1">
        <v>2018246</v>
      </c>
      <c r="C9910" s="6" t="s">
        <v>8</v>
      </c>
      <c r="D9910" s="6" t="s">
        <v>8</v>
      </c>
      <c r="E9910" s="6" t="s">
        <v>1537</v>
      </c>
      <c r="F9910" s="6" t="s">
        <v>1537</v>
      </c>
      <c r="G9910" s="6" t="s">
        <v>1538</v>
      </c>
      <c r="H9910" s="6" t="s">
        <v>4</v>
      </c>
      <c r="I9910" s="6" t="s">
        <v>1593</v>
      </c>
      <c r="J9910" s="6" t="s">
        <v>200</v>
      </c>
      <c r="K9910" s="7">
        <v>0.03</v>
      </c>
      <c r="L9910" s="34">
        <f>IFERROR(VLOOKUP(SiscoTable[[#This Row],[Código]],Hoja2!A:B,2,0)*SiscoTable[[#This Row],[Provta(Uns)]],0)</f>
        <v>0.15</v>
      </c>
      <c r="M9910" s="7">
        <v>0</v>
      </c>
      <c r="N9910" s="7">
        <v>2E-3</v>
      </c>
      <c r="O9910" s="34">
        <f>IFERROR(VLOOKUP(SiscoTable[[#This Row],[Código]],Hoja2!A:B,2,0)*SiscoTable[[#This Row],[Stock_actual]],0)</f>
        <v>0.01</v>
      </c>
      <c r="P9910" s="6" t="s">
        <v>80</v>
      </c>
      <c r="Q9910" s="7">
        <v>0</v>
      </c>
      <c r="R9910" s="7">
        <v>0</v>
      </c>
      <c r="S9910" s="7" t="s">
        <v>11924</v>
      </c>
      <c r="BI9910"/>
      <c r="BJ9910"/>
    </row>
    <row r="9911" spans="2:62" x14ac:dyDescent="0.4">
      <c r="B9911" s="1">
        <v>2018247</v>
      </c>
      <c r="C9911" s="6" t="s">
        <v>25</v>
      </c>
      <c r="D9911" s="6" t="s">
        <v>25</v>
      </c>
      <c r="E9911" s="6" t="s">
        <v>1537</v>
      </c>
      <c r="F9911" s="6" t="s">
        <v>1537</v>
      </c>
      <c r="G9911" s="6" t="s">
        <v>1625</v>
      </c>
      <c r="H9911" s="6" t="s">
        <v>4</v>
      </c>
      <c r="I9911" s="6" t="s">
        <v>1668</v>
      </c>
      <c r="J9911" s="6" t="s">
        <v>200</v>
      </c>
      <c r="K9911" s="7">
        <v>52.75</v>
      </c>
      <c r="L9911" s="34">
        <f>IFERROR(VLOOKUP(SiscoTable[[#This Row],[Código]],Hoja2!A:B,2,0)*SiscoTable[[#This Row],[Provta(Uns)]],0)</f>
        <v>184.625</v>
      </c>
      <c r="M9911" s="7">
        <v>0</v>
      </c>
      <c r="N9911" s="7">
        <v>0.46</v>
      </c>
      <c r="O9911" s="34">
        <f>IFERROR(VLOOKUP(SiscoTable[[#This Row],[Código]],Hoja2!A:B,2,0)*SiscoTable[[#This Row],[Stock_actual]],0)</f>
        <v>1.61</v>
      </c>
      <c r="P9911" s="6" t="s">
        <v>7</v>
      </c>
      <c r="Q9911" s="7">
        <v>58</v>
      </c>
      <c r="R9911" s="7">
        <v>105.14</v>
      </c>
      <c r="S9911" s="7" t="s">
        <v>11924</v>
      </c>
      <c r="BI9911"/>
      <c r="BJ9911"/>
    </row>
    <row r="9912" spans="2:62" x14ac:dyDescent="0.4">
      <c r="B9912" s="1">
        <v>2018248</v>
      </c>
      <c r="C9912" s="6" t="s">
        <v>25</v>
      </c>
      <c r="D9912" s="6" t="s">
        <v>25</v>
      </c>
      <c r="E9912" s="6" t="s">
        <v>1537</v>
      </c>
      <c r="F9912" s="6" t="s">
        <v>1537</v>
      </c>
      <c r="G9912" s="6" t="s">
        <v>1625</v>
      </c>
      <c r="H9912" s="6" t="s">
        <v>4</v>
      </c>
      <c r="I9912" s="6" t="s">
        <v>1669</v>
      </c>
      <c r="J9912" s="6" t="s">
        <v>200</v>
      </c>
      <c r="K9912" s="7">
        <v>330.58</v>
      </c>
      <c r="L9912" s="34">
        <f>IFERROR(VLOOKUP(SiscoTable[[#This Row],[Código]],Hoja2!A:B,2,0)*SiscoTable[[#This Row],[Provta(Uns)]],0)</f>
        <v>991.74</v>
      </c>
      <c r="M9912" s="7">
        <v>0</v>
      </c>
      <c r="N9912" s="7">
        <v>194.16499999999999</v>
      </c>
      <c r="O9912" s="34">
        <f>IFERROR(VLOOKUP(SiscoTable[[#This Row],[Código]],Hoja2!A:B,2,0)*SiscoTable[[#This Row],[Stock_actual]],0)</f>
        <v>582.495</v>
      </c>
      <c r="P9912" s="6" t="s">
        <v>733</v>
      </c>
      <c r="Q9912" s="7">
        <v>364</v>
      </c>
      <c r="R9912" s="7">
        <v>665.39499999999998</v>
      </c>
      <c r="S9912" s="7" t="s">
        <v>11924</v>
      </c>
      <c r="BI9912"/>
      <c r="BJ9912"/>
    </row>
    <row r="9913" spans="2:62" x14ac:dyDescent="0.4">
      <c r="B9913" s="1">
        <v>2018254</v>
      </c>
      <c r="C9913" s="6" t="s">
        <v>25</v>
      </c>
      <c r="D9913" s="6" t="s">
        <v>25</v>
      </c>
      <c r="E9913" s="6" t="s">
        <v>469</v>
      </c>
      <c r="F9913" s="6" t="s">
        <v>668</v>
      </c>
      <c r="G9913" s="6" t="s">
        <v>794</v>
      </c>
      <c r="H9913" s="6" t="s">
        <v>675</v>
      </c>
      <c r="I9913" s="6" t="s">
        <v>816</v>
      </c>
      <c r="J9913" s="6" t="s">
        <v>200</v>
      </c>
      <c r="K9913" s="7">
        <v>9.4600000000000009</v>
      </c>
      <c r="L9913" s="34">
        <f>IFERROR(VLOOKUP(SiscoTable[[#This Row],[Código]],Hoja2!A:B,2,0)*SiscoTable[[#This Row],[Provta(Uns)]],0)</f>
        <v>435.16</v>
      </c>
      <c r="M9913" s="7">
        <v>0</v>
      </c>
      <c r="N9913" s="7">
        <v>0.68400000000000005</v>
      </c>
      <c r="O9913" s="34">
        <f>IFERROR(VLOOKUP(SiscoTable[[#This Row],[Código]],Hoja2!A:B,2,0)*SiscoTable[[#This Row],[Stock_actual]],0)</f>
        <v>31.464000000000002</v>
      </c>
      <c r="P9913" s="6" t="s">
        <v>80</v>
      </c>
      <c r="Q9913" s="7">
        <v>11</v>
      </c>
      <c r="R9913" s="7">
        <v>19.155999999999999</v>
      </c>
      <c r="S9913" s="7" t="s">
        <v>11924</v>
      </c>
      <c r="BI9913"/>
      <c r="BJ9913"/>
    </row>
    <row r="9914" spans="2:62" x14ac:dyDescent="0.4">
      <c r="B9914" s="1">
        <v>2018256</v>
      </c>
      <c r="C9914" s="6" t="s">
        <v>25</v>
      </c>
      <c r="D9914" s="6" t="s">
        <v>25</v>
      </c>
      <c r="E9914" s="6" t="s">
        <v>469</v>
      </c>
      <c r="F9914" s="6" t="s">
        <v>668</v>
      </c>
      <c r="G9914" s="6" t="s">
        <v>794</v>
      </c>
      <c r="H9914" s="6" t="s">
        <v>675</v>
      </c>
      <c r="I9914" s="6" t="s">
        <v>817</v>
      </c>
      <c r="J9914" s="6" t="s">
        <v>200</v>
      </c>
      <c r="K9914" s="7">
        <v>3.82</v>
      </c>
      <c r="L9914" s="34">
        <f>IFERROR(VLOOKUP(SiscoTable[[#This Row],[Código]],Hoja2!A:B,2,0)*SiscoTable[[#This Row],[Provta(Uns)]],0)</f>
        <v>209.71799999999999</v>
      </c>
      <c r="M9914" s="7">
        <v>0</v>
      </c>
      <c r="N9914" s="7">
        <v>1.2809999999999999</v>
      </c>
      <c r="O9914" s="34">
        <f>IFERROR(VLOOKUP(SiscoTable[[#This Row],[Código]],Hoja2!A:B,2,0)*SiscoTable[[#This Row],[Stock_actual]],0)</f>
        <v>70.326899999999995</v>
      </c>
      <c r="P9914" s="6" t="s">
        <v>124</v>
      </c>
      <c r="Q9914" s="7">
        <v>4</v>
      </c>
      <c r="R9914" s="7">
        <v>7.819</v>
      </c>
      <c r="S9914" s="7" t="s">
        <v>11924</v>
      </c>
      <c r="BI9914"/>
      <c r="BJ9914"/>
    </row>
    <row r="9915" spans="2:62" x14ac:dyDescent="0.4">
      <c r="B9915" s="1">
        <v>2018265</v>
      </c>
      <c r="C9915" s="6" t="s">
        <v>25</v>
      </c>
      <c r="D9915" s="6" t="s">
        <v>8</v>
      </c>
      <c r="E9915" s="6" t="s">
        <v>197</v>
      </c>
      <c r="F9915" s="6" t="s">
        <v>210</v>
      </c>
      <c r="G9915" s="6" t="s">
        <v>211</v>
      </c>
      <c r="H9915" s="6" t="s">
        <v>216</v>
      </c>
      <c r="I9915" s="6" t="s">
        <v>225</v>
      </c>
      <c r="J9915" s="6" t="s">
        <v>200</v>
      </c>
      <c r="K9915" s="7">
        <v>1.28</v>
      </c>
      <c r="L9915" s="34">
        <f>IFERROR(VLOOKUP(SiscoTable[[#This Row],[Código]],Hoja2!A:B,2,0)*SiscoTable[[#This Row],[Provta(Uns)]],0)</f>
        <v>202.24</v>
      </c>
      <c r="M9915" s="7">
        <v>0</v>
      </c>
      <c r="N9915" s="7">
        <v>1.6140000000000001</v>
      </c>
      <c r="O9915" s="34">
        <f>IFERROR(VLOOKUP(SiscoTable[[#This Row],[Código]],Hoja2!A:B,2,0)*SiscoTable[[#This Row],[Stock_actual]],0)</f>
        <v>255.01200000000003</v>
      </c>
      <c r="P9915" s="6" t="s">
        <v>224</v>
      </c>
      <c r="Q9915" s="7">
        <v>1</v>
      </c>
      <c r="R9915" s="7">
        <v>0</v>
      </c>
      <c r="S9915" s="7" t="s">
        <v>11924</v>
      </c>
      <c r="BI9915"/>
      <c r="BJ9915"/>
    </row>
    <row r="9916" spans="2:62" x14ac:dyDescent="0.4">
      <c r="B9916" s="1">
        <v>2018266</v>
      </c>
      <c r="C9916" s="6" t="s">
        <v>30</v>
      </c>
      <c r="D9916" s="6" t="s">
        <v>8</v>
      </c>
      <c r="E9916" s="6" t="s">
        <v>197</v>
      </c>
      <c r="F9916" s="6" t="s">
        <v>210</v>
      </c>
      <c r="G9916" s="6" t="s">
        <v>211</v>
      </c>
      <c r="H9916" s="6" t="s">
        <v>216</v>
      </c>
      <c r="I9916" s="6" t="s">
        <v>249</v>
      </c>
      <c r="J9916" s="6" t="s">
        <v>200</v>
      </c>
      <c r="K9916" s="7">
        <v>0.59</v>
      </c>
      <c r="L9916" s="34">
        <f>IFERROR(VLOOKUP(SiscoTable[[#This Row],[Código]],Hoja2!A:B,2,0)*SiscoTable[[#This Row],[Provta(Uns)]],0)</f>
        <v>31.800999999999998</v>
      </c>
      <c r="M9916" s="7">
        <v>0</v>
      </c>
      <c r="N9916" s="7">
        <v>3.4860000000000002</v>
      </c>
      <c r="O9916" s="34">
        <f>IFERROR(VLOOKUP(SiscoTable[[#This Row],[Código]],Hoja2!A:B,2,0)*SiscoTable[[#This Row],[Stock_actual]],0)</f>
        <v>187.8954</v>
      </c>
      <c r="P9916" s="6" t="s">
        <v>250</v>
      </c>
      <c r="Q9916" s="7">
        <v>1</v>
      </c>
      <c r="R9916" s="7">
        <v>0</v>
      </c>
      <c r="S9916" s="7" t="s">
        <v>11924</v>
      </c>
      <c r="BI9916"/>
      <c r="BJ9916"/>
    </row>
    <row r="9917" spans="2:62" x14ac:dyDescent="0.4">
      <c r="B9917" s="1">
        <v>2018269</v>
      </c>
      <c r="C9917" s="6" t="s">
        <v>8</v>
      </c>
      <c r="D9917" s="6" t="s">
        <v>8</v>
      </c>
      <c r="E9917" s="6" t="s">
        <v>469</v>
      </c>
      <c r="F9917" s="6" t="s">
        <v>1050</v>
      </c>
      <c r="G9917" s="6" t="s">
        <v>1128</v>
      </c>
      <c r="H9917" s="6" t="s">
        <v>1058</v>
      </c>
      <c r="I9917" s="6" t="s">
        <v>1223</v>
      </c>
      <c r="J9917" s="6" t="s">
        <v>200</v>
      </c>
      <c r="K9917" s="7">
        <v>0</v>
      </c>
      <c r="L9917" s="34">
        <f>IFERROR(VLOOKUP(SiscoTable[[#This Row],[Código]],Hoja2!A:B,2,0)*SiscoTable[[#This Row],[Provta(Uns)]],0)</f>
        <v>0</v>
      </c>
      <c r="M9917" s="7">
        <v>0</v>
      </c>
      <c r="N9917" s="7">
        <v>0</v>
      </c>
      <c r="O9917" s="34">
        <f>IFERROR(VLOOKUP(SiscoTable[[#This Row],[Código]],Hoja2!A:B,2,0)*SiscoTable[[#This Row],[Stock_actual]],0)</f>
        <v>0</v>
      </c>
      <c r="P9917" s="6" t="s">
        <v>7</v>
      </c>
      <c r="Q9917" s="7">
        <v>0</v>
      </c>
      <c r="R9917" s="7">
        <v>0</v>
      </c>
      <c r="S9917" s="7" t="s">
        <v>11924</v>
      </c>
      <c r="BI9917"/>
      <c r="BJ9917"/>
    </row>
    <row r="9918" spans="2:62" x14ac:dyDescent="0.4">
      <c r="B9918" s="1">
        <v>2018294</v>
      </c>
      <c r="C9918" s="6" t="s">
        <v>8</v>
      </c>
      <c r="D9918" s="6" t="s">
        <v>8</v>
      </c>
      <c r="E9918" s="6" t="s">
        <v>197</v>
      </c>
      <c r="F9918" s="6" t="s">
        <v>370</v>
      </c>
      <c r="G9918" s="6" t="s">
        <v>370</v>
      </c>
      <c r="H9918" s="6" t="s">
        <v>4</v>
      </c>
      <c r="I9918" s="6" t="s">
        <v>393</v>
      </c>
      <c r="J9918" s="6" t="s">
        <v>200</v>
      </c>
      <c r="K9918" s="7">
        <v>0</v>
      </c>
      <c r="L9918" s="7">
        <f>IFERROR(VLOOKUP(SiscoTable[[#This Row],[Código]],Hoja2!A:B,2,0)*SiscoTable[[#This Row],[Provta(Uns)]],0)</f>
        <v>0</v>
      </c>
      <c r="M9918" s="7">
        <v>0</v>
      </c>
      <c r="N9918" s="7">
        <v>0</v>
      </c>
      <c r="O9918" s="7">
        <f>IFERROR(VLOOKUP(SiscoTable[[#This Row],[Código]],Hoja2!A:B,2,0)*SiscoTable[[#This Row],[Stock_actual]],0)</f>
        <v>0</v>
      </c>
      <c r="P9918" s="6" t="s">
        <v>7</v>
      </c>
      <c r="Q9918" s="7">
        <v>0</v>
      </c>
      <c r="R9918" s="7">
        <v>0</v>
      </c>
      <c r="S9918" s="7" t="s">
        <v>11923</v>
      </c>
      <c r="BI9918"/>
      <c r="BJ9918"/>
    </row>
    <row r="9919" spans="2:62" x14ac:dyDescent="0.4">
      <c r="B9919" s="1">
        <v>2018296</v>
      </c>
      <c r="C9919" s="6" t="s">
        <v>25</v>
      </c>
      <c r="D9919" s="6" t="s">
        <v>25</v>
      </c>
      <c r="E9919" s="6" t="s">
        <v>1537</v>
      </c>
      <c r="F9919" s="6" t="s">
        <v>1537</v>
      </c>
      <c r="G9919" s="6" t="s">
        <v>1625</v>
      </c>
      <c r="H9919" s="6" t="s">
        <v>4</v>
      </c>
      <c r="I9919" s="6" t="s">
        <v>1670</v>
      </c>
      <c r="J9919" s="6" t="s">
        <v>200</v>
      </c>
      <c r="K9919" s="7">
        <v>71.849999999999994</v>
      </c>
      <c r="L9919" s="34">
        <f>IFERROR(VLOOKUP(SiscoTable[[#This Row],[Código]],Hoja2!A:B,2,0)*SiscoTable[[#This Row],[Provta(Uns)]],0)</f>
        <v>567.61500000000001</v>
      </c>
      <c r="M9919" s="7">
        <v>0</v>
      </c>
      <c r="N9919" s="7">
        <v>43.716000000000001</v>
      </c>
      <c r="O9919" s="34">
        <f>IFERROR(VLOOKUP(SiscoTable[[#This Row],[Código]],Hoja2!A:B,2,0)*SiscoTable[[#This Row],[Stock_actual]],0)</f>
        <v>345.35640000000001</v>
      </c>
      <c r="P9919" s="6" t="s">
        <v>733</v>
      </c>
      <c r="Q9919" s="7">
        <v>79</v>
      </c>
      <c r="R9919" s="7">
        <v>143.48399999999998</v>
      </c>
      <c r="S9919" s="7" t="s">
        <v>11924</v>
      </c>
      <c r="BI9919"/>
      <c r="BJ9919"/>
    </row>
    <row r="9920" spans="2:62" x14ac:dyDescent="0.4">
      <c r="B9920" s="1">
        <v>2018319</v>
      </c>
      <c r="C9920" s="6" t="s">
        <v>25</v>
      </c>
      <c r="D9920" s="6" t="s">
        <v>25</v>
      </c>
      <c r="E9920" s="6" t="s">
        <v>2999</v>
      </c>
      <c r="F9920" s="6" t="s">
        <v>3176</v>
      </c>
      <c r="G9920" s="6" t="s">
        <v>3198</v>
      </c>
      <c r="H9920" s="6" t="s">
        <v>94</v>
      </c>
      <c r="I9920" s="6" t="s">
        <v>3208</v>
      </c>
      <c r="J9920" s="6" t="s">
        <v>200</v>
      </c>
      <c r="K9920" s="7">
        <v>135.83000000000001</v>
      </c>
      <c r="L9920" s="7">
        <f>IFERROR(VLOOKUP(SiscoTable[[#This Row],[Código]],Hoja2!A:B,2,0)*SiscoTable[[#This Row],[Provta(Uns)]],0)</f>
        <v>1086.6400000000001</v>
      </c>
      <c r="M9920" s="7">
        <v>0</v>
      </c>
      <c r="N9920" s="7">
        <v>-35.671999999999997</v>
      </c>
      <c r="O9920" s="7">
        <f>IFERROR(VLOOKUP(SiscoTable[[#This Row],[Código]],Hoja2!A:B,2,0)*SiscoTable[[#This Row],[Stock_actual]],0)</f>
        <v>-285.37599999999998</v>
      </c>
      <c r="P9920" s="6" t="s">
        <v>7</v>
      </c>
      <c r="Q9920" s="7">
        <v>149</v>
      </c>
      <c r="R9920" s="7">
        <v>271.8</v>
      </c>
      <c r="S9920" s="7" t="s">
        <v>11923</v>
      </c>
      <c r="BI9920"/>
      <c r="BJ9920"/>
    </row>
    <row r="9921" spans="2:62" x14ac:dyDescent="0.4">
      <c r="B9921" s="1">
        <v>2018330</v>
      </c>
      <c r="C9921" s="6" t="s">
        <v>25</v>
      </c>
      <c r="D9921" s="6" t="s">
        <v>25</v>
      </c>
      <c r="E9921" s="6" t="s">
        <v>197</v>
      </c>
      <c r="F9921" s="6" t="s">
        <v>370</v>
      </c>
      <c r="G9921" s="6" t="s">
        <v>370</v>
      </c>
      <c r="H9921" s="6" t="s">
        <v>4</v>
      </c>
      <c r="I9921" s="6" t="s">
        <v>384</v>
      </c>
      <c r="J9921" s="6" t="s">
        <v>200</v>
      </c>
      <c r="K9921" s="7">
        <v>284.87</v>
      </c>
      <c r="L9921" s="7">
        <f>IFERROR(VLOOKUP(SiscoTable[[#This Row],[Código]],Hoja2!A:B,2,0)*SiscoTable[[#This Row],[Provta(Uns)]],0)</f>
        <v>1424.35</v>
      </c>
      <c r="M9921" s="7">
        <v>0</v>
      </c>
      <c r="N9921" s="7">
        <v>-31.367999999999999</v>
      </c>
      <c r="O9921" s="7">
        <f>IFERROR(VLOOKUP(SiscoTable[[#This Row],[Código]],Hoja2!A:B,2,0)*SiscoTable[[#This Row],[Stock_actual]],0)</f>
        <v>-156.84</v>
      </c>
      <c r="P9921" s="6" t="s">
        <v>7</v>
      </c>
      <c r="Q9921" s="7">
        <v>314</v>
      </c>
      <c r="R9921" s="7">
        <v>570</v>
      </c>
      <c r="S9921" s="7" t="s">
        <v>11923</v>
      </c>
      <c r="BI9921"/>
      <c r="BJ9921"/>
    </row>
    <row r="9922" spans="2:62" x14ac:dyDescent="0.4">
      <c r="B9922" s="1">
        <v>2018332</v>
      </c>
      <c r="C9922" s="6" t="s">
        <v>25</v>
      </c>
      <c r="D9922" s="6" t="s">
        <v>25</v>
      </c>
      <c r="E9922" s="6" t="s">
        <v>197</v>
      </c>
      <c r="F9922" s="6" t="s">
        <v>370</v>
      </c>
      <c r="G9922" s="6" t="s">
        <v>370</v>
      </c>
      <c r="H9922" s="6" t="s">
        <v>4</v>
      </c>
      <c r="I9922" s="6" t="s">
        <v>386</v>
      </c>
      <c r="J9922" s="6" t="s">
        <v>200</v>
      </c>
      <c r="K9922" s="7">
        <v>226.51</v>
      </c>
      <c r="L9922" s="7">
        <f>IFERROR(VLOOKUP(SiscoTable[[#This Row],[Código]],Hoja2!A:B,2,0)*SiscoTable[[#This Row],[Provta(Uns)]],0)</f>
        <v>4507.5489999999991</v>
      </c>
      <c r="M9922" s="7">
        <v>0</v>
      </c>
      <c r="N9922" s="7">
        <v>-4.3010000000000002</v>
      </c>
      <c r="O9922" s="7">
        <f>IFERROR(VLOOKUP(SiscoTable[[#This Row],[Código]],Hoja2!A:B,2,0)*SiscoTable[[#This Row],[Stock_actual]],0)</f>
        <v>-85.5899</v>
      </c>
      <c r="P9922" s="6" t="s">
        <v>7</v>
      </c>
      <c r="Q9922" s="7">
        <v>249</v>
      </c>
      <c r="R9922" s="7">
        <v>453</v>
      </c>
      <c r="S9922" s="7" t="s">
        <v>11923</v>
      </c>
      <c r="BI9922"/>
      <c r="BJ9922"/>
    </row>
    <row r="9923" spans="2:62" x14ac:dyDescent="0.4">
      <c r="B9923" s="1">
        <v>2018333</v>
      </c>
      <c r="C9923" s="6" t="s">
        <v>8</v>
      </c>
      <c r="D9923" s="6" t="s">
        <v>8</v>
      </c>
      <c r="E9923" s="6" t="s">
        <v>197</v>
      </c>
      <c r="F9923" s="6" t="s">
        <v>370</v>
      </c>
      <c r="G9923" s="6" t="s">
        <v>370</v>
      </c>
      <c r="H9923" s="6" t="s">
        <v>4</v>
      </c>
      <c r="I9923" s="6" t="s">
        <v>394</v>
      </c>
      <c r="J9923" s="6" t="s">
        <v>200</v>
      </c>
      <c r="K9923" s="7">
        <v>0.41</v>
      </c>
      <c r="L9923" s="7">
        <f>IFERROR(VLOOKUP(SiscoTable[[#This Row],[Código]],Hoja2!A:B,2,0)*SiscoTable[[#This Row],[Provta(Uns)]],0)</f>
        <v>8.61</v>
      </c>
      <c r="M9923" s="7">
        <v>0</v>
      </c>
      <c r="N9923" s="7">
        <v>7.0419999999999998</v>
      </c>
      <c r="O9923" s="7">
        <f>IFERROR(VLOOKUP(SiscoTable[[#This Row],[Código]],Hoja2!A:B,2,0)*SiscoTable[[#This Row],[Stock_actual]],0)</f>
        <v>147.88200000000001</v>
      </c>
      <c r="P9923" s="6" t="s">
        <v>395</v>
      </c>
      <c r="Q9923" s="7">
        <v>0</v>
      </c>
      <c r="R9923" s="7">
        <v>0</v>
      </c>
      <c r="S9923" s="7" t="s">
        <v>11923</v>
      </c>
      <c r="BI9923"/>
      <c r="BJ9923"/>
    </row>
    <row r="9924" spans="2:62" x14ac:dyDescent="0.4">
      <c r="B9924" s="1">
        <v>2018374</v>
      </c>
      <c r="C9924" s="6" t="s">
        <v>8</v>
      </c>
      <c r="D9924" s="6" t="s">
        <v>8</v>
      </c>
      <c r="E9924" s="6" t="s">
        <v>197</v>
      </c>
      <c r="F9924" s="6" t="s">
        <v>198</v>
      </c>
      <c r="G9924" s="6" t="s">
        <v>198</v>
      </c>
      <c r="H9924" s="6" t="s">
        <v>4</v>
      </c>
      <c r="I9924" s="6" t="s">
        <v>207</v>
      </c>
      <c r="J9924" s="6" t="s">
        <v>200</v>
      </c>
      <c r="K9924" s="7">
        <v>0</v>
      </c>
      <c r="L9924" s="7">
        <f>IFERROR(VLOOKUP(SiscoTable[[#This Row],[Código]],Hoja2!A:B,2,0)*SiscoTable[[#This Row],[Provta(Uns)]],0)</f>
        <v>0</v>
      </c>
      <c r="M9924" s="7">
        <v>0</v>
      </c>
      <c r="N9924" s="7">
        <v>0</v>
      </c>
      <c r="O9924" s="7">
        <f>IFERROR(VLOOKUP(SiscoTable[[#This Row],[Código]],Hoja2!A:B,2,0)*SiscoTable[[#This Row],[Stock_actual]],0)</f>
        <v>0</v>
      </c>
      <c r="P9924" s="6" t="s">
        <v>7</v>
      </c>
      <c r="Q9924" s="7">
        <v>0</v>
      </c>
      <c r="R9924" s="7">
        <v>0</v>
      </c>
      <c r="S9924" s="7" t="s">
        <v>11923</v>
      </c>
      <c r="BI9924"/>
      <c r="BJ9924"/>
    </row>
    <row r="9925" spans="2:62" x14ac:dyDescent="0.4">
      <c r="B9925" s="1">
        <v>2018376</v>
      </c>
      <c r="C9925" s="6" t="s">
        <v>25</v>
      </c>
      <c r="D9925" s="6" t="s">
        <v>25</v>
      </c>
      <c r="E9925" s="6" t="s">
        <v>197</v>
      </c>
      <c r="F9925" s="6" t="s">
        <v>198</v>
      </c>
      <c r="G9925" s="6" t="s">
        <v>198</v>
      </c>
      <c r="H9925" s="6" t="s">
        <v>4</v>
      </c>
      <c r="I9925" s="6" t="s">
        <v>199</v>
      </c>
      <c r="J9925" s="6" t="s">
        <v>200</v>
      </c>
      <c r="K9925" s="7">
        <v>66.56</v>
      </c>
      <c r="L9925" s="7">
        <f>IFERROR(VLOOKUP(SiscoTable[[#This Row],[Código]],Hoja2!A:B,2,0)*SiscoTable[[#This Row],[Provta(Uns)]],0)</f>
        <v>1530.88</v>
      </c>
      <c r="M9925" s="7">
        <v>0</v>
      </c>
      <c r="N9925" s="7">
        <v>-8.6039999999999992</v>
      </c>
      <c r="O9925" s="7">
        <f>IFERROR(VLOOKUP(SiscoTable[[#This Row],[Código]],Hoja2!A:B,2,0)*SiscoTable[[#This Row],[Stock_actual]],0)</f>
        <v>-197.892</v>
      </c>
      <c r="P9925" s="6" t="s">
        <v>7</v>
      </c>
      <c r="Q9925" s="7">
        <v>73</v>
      </c>
      <c r="R9925" s="7">
        <v>133.20000000000002</v>
      </c>
      <c r="S9925" s="7" t="s">
        <v>11923</v>
      </c>
      <c r="BI9925"/>
      <c r="BJ9925"/>
    </row>
    <row r="9926" spans="2:62" x14ac:dyDescent="0.4">
      <c r="B9926" s="1">
        <v>2018377</v>
      </c>
      <c r="C9926" s="6" t="s">
        <v>25</v>
      </c>
      <c r="D9926" s="6" t="s">
        <v>25</v>
      </c>
      <c r="E9926" s="6" t="s">
        <v>197</v>
      </c>
      <c r="F9926" s="6" t="s">
        <v>198</v>
      </c>
      <c r="G9926" s="6" t="s">
        <v>198</v>
      </c>
      <c r="H9926" s="6" t="s">
        <v>4</v>
      </c>
      <c r="I9926" s="6" t="s">
        <v>201</v>
      </c>
      <c r="J9926" s="6" t="s">
        <v>200</v>
      </c>
      <c r="K9926" s="7">
        <v>111.96</v>
      </c>
      <c r="L9926" s="7">
        <f>IFERROR(VLOOKUP(SiscoTable[[#This Row],[Código]],Hoja2!A:B,2,0)*SiscoTable[[#This Row],[Provta(Uns)]],0)</f>
        <v>2799</v>
      </c>
      <c r="M9926" s="7">
        <v>0</v>
      </c>
      <c r="N9926" s="7">
        <v>4.6639999999999997</v>
      </c>
      <c r="O9926" s="7">
        <f>IFERROR(VLOOKUP(SiscoTable[[#This Row],[Código]],Hoja2!A:B,2,0)*SiscoTable[[#This Row],[Stock_actual]],0)</f>
        <v>116.6</v>
      </c>
      <c r="P9926" s="6" t="s">
        <v>24</v>
      </c>
      <c r="Q9926" s="7">
        <v>123</v>
      </c>
      <c r="R9926" s="7">
        <v>222.86600000000001</v>
      </c>
      <c r="S9926" s="7" t="s">
        <v>11923</v>
      </c>
      <c r="BI9926"/>
      <c r="BJ9926"/>
    </row>
    <row r="9927" spans="2:62" x14ac:dyDescent="0.4">
      <c r="B9927" s="1">
        <v>2018387</v>
      </c>
      <c r="C9927" s="6" t="s">
        <v>8</v>
      </c>
      <c r="D9927" s="6" t="s">
        <v>8</v>
      </c>
      <c r="E9927" s="6" t="s">
        <v>2999</v>
      </c>
      <c r="F9927" s="6" t="s">
        <v>3176</v>
      </c>
      <c r="G9927" s="6" t="s">
        <v>3198</v>
      </c>
      <c r="H9927" s="6" t="s">
        <v>94</v>
      </c>
      <c r="I9927" s="6" t="s">
        <v>3240</v>
      </c>
      <c r="J9927" s="6" t="s">
        <v>200</v>
      </c>
      <c r="K9927" s="7">
        <v>0.17</v>
      </c>
      <c r="L9927" s="7">
        <f>IFERROR(VLOOKUP(SiscoTable[[#This Row],[Código]],Hoja2!A:B,2,0)*SiscoTable[[#This Row],[Provta(Uns)]],0)</f>
        <v>1.054</v>
      </c>
      <c r="M9927" s="7">
        <v>0</v>
      </c>
      <c r="N9927" s="7">
        <v>0</v>
      </c>
      <c r="O9927" s="7">
        <f>IFERROR(VLOOKUP(SiscoTable[[#This Row],[Código]],Hoja2!A:B,2,0)*SiscoTable[[#This Row],[Stock_actual]],0)</f>
        <v>0</v>
      </c>
      <c r="P9927" s="6" t="s">
        <v>7</v>
      </c>
      <c r="Q9927" s="7">
        <v>0</v>
      </c>
      <c r="R9927" s="7">
        <v>0</v>
      </c>
      <c r="S9927" s="7" t="s">
        <v>11923</v>
      </c>
      <c r="BI9927"/>
      <c r="BJ9927"/>
    </row>
    <row r="9928" spans="2:62" x14ac:dyDescent="0.4">
      <c r="B9928" s="1">
        <v>2018388</v>
      </c>
      <c r="C9928" s="6" t="s">
        <v>25</v>
      </c>
      <c r="D9928" s="6" t="s">
        <v>25</v>
      </c>
      <c r="E9928" s="6" t="s">
        <v>2999</v>
      </c>
      <c r="F9928" s="6" t="s">
        <v>3176</v>
      </c>
      <c r="G9928" s="6" t="s">
        <v>3198</v>
      </c>
      <c r="H9928" s="6" t="s">
        <v>94</v>
      </c>
      <c r="I9928" s="6" t="s">
        <v>3211</v>
      </c>
      <c r="J9928" s="6" t="s">
        <v>200</v>
      </c>
      <c r="K9928" s="7">
        <v>94.2</v>
      </c>
      <c r="L9928" s="7">
        <f>IFERROR(VLOOKUP(SiscoTable[[#This Row],[Código]],Hoja2!A:B,2,0)*SiscoTable[[#This Row],[Provta(Uns)]],0)</f>
        <v>847.80000000000007</v>
      </c>
      <c r="M9928" s="7">
        <v>0</v>
      </c>
      <c r="N9928" s="7">
        <v>-10.456</v>
      </c>
      <c r="O9928" s="7">
        <f>IFERROR(VLOOKUP(SiscoTable[[#This Row],[Código]],Hoja2!A:B,2,0)*SiscoTable[[#This Row],[Stock_actual]],0)</f>
        <v>-94.103999999999999</v>
      </c>
      <c r="P9928" s="6" t="s">
        <v>7</v>
      </c>
      <c r="Q9928" s="7">
        <v>104</v>
      </c>
      <c r="R9928" s="7">
        <v>188.4</v>
      </c>
      <c r="S9928" s="7" t="s">
        <v>11923</v>
      </c>
      <c r="BI9928"/>
      <c r="BJ9928"/>
    </row>
    <row r="9929" spans="2:62" x14ac:dyDescent="0.4">
      <c r="B9929" s="1">
        <v>2018389</v>
      </c>
      <c r="C9929" s="6" t="s">
        <v>8</v>
      </c>
      <c r="D9929" s="6" t="s">
        <v>8</v>
      </c>
      <c r="E9929" s="6" t="s">
        <v>2999</v>
      </c>
      <c r="F9929" s="6" t="s">
        <v>3176</v>
      </c>
      <c r="G9929" s="6" t="s">
        <v>3198</v>
      </c>
      <c r="H9929" s="6" t="s">
        <v>94</v>
      </c>
      <c r="I9929" s="6" t="s">
        <v>3241</v>
      </c>
      <c r="J9929" s="6" t="s">
        <v>200</v>
      </c>
      <c r="K9929" s="7">
        <v>0.18</v>
      </c>
      <c r="L9929" s="7">
        <f>IFERROR(VLOOKUP(SiscoTable[[#This Row],[Código]],Hoja2!A:B,2,0)*SiscoTable[[#This Row],[Provta(Uns)]],0)</f>
        <v>1.4759999999999998</v>
      </c>
      <c r="M9929" s="7">
        <v>0</v>
      </c>
      <c r="N9929" s="7">
        <v>0</v>
      </c>
      <c r="O9929" s="7">
        <f>IFERROR(VLOOKUP(SiscoTable[[#This Row],[Código]],Hoja2!A:B,2,0)*SiscoTable[[#This Row],[Stock_actual]],0)</f>
        <v>0</v>
      </c>
      <c r="P9929" s="6" t="s">
        <v>7</v>
      </c>
      <c r="Q9929" s="7">
        <v>0</v>
      </c>
      <c r="R9929" s="7">
        <v>0</v>
      </c>
      <c r="S9929" s="7" t="s">
        <v>11923</v>
      </c>
      <c r="BI9929"/>
      <c r="BJ9929"/>
    </row>
    <row r="9930" spans="2:62" x14ac:dyDescent="0.4">
      <c r="B9930" s="1">
        <v>2018390</v>
      </c>
      <c r="C9930" s="6" t="s">
        <v>25</v>
      </c>
      <c r="D9930" s="6" t="s">
        <v>25</v>
      </c>
      <c r="E9930" s="6" t="s">
        <v>2999</v>
      </c>
      <c r="F9930" s="6" t="s">
        <v>3176</v>
      </c>
      <c r="G9930" s="6" t="s">
        <v>3198</v>
      </c>
      <c r="H9930" s="6" t="s">
        <v>94</v>
      </c>
      <c r="I9930" s="6" t="s">
        <v>3212</v>
      </c>
      <c r="J9930" s="6" t="s">
        <v>200</v>
      </c>
      <c r="K9930" s="7">
        <v>29.11</v>
      </c>
      <c r="L9930" s="7">
        <f>IFERROR(VLOOKUP(SiscoTable[[#This Row],[Código]],Hoja2!A:B,2,0)*SiscoTable[[#This Row],[Provta(Uns)]],0)</f>
        <v>291.10000000000002</v>
      </c>
      <c r="M9930" s="7">
        <v>0</v>
      </c>
      <c r="N9930" s="7">
        <v>0</v>
      </c>
      <c r="O9930" s="7">
        <f>IFERROR(VLOOKUP(SiscoTable[[#This Row],[Código]],Hoja2!A:B,2,0)*SiscoTable[[#This Row],[Stock_actual]],0)</f>
        <v>0</v>
      </c>
      <c r="P9930" s="6" t="s">
        <v>7</v>
      </c>
      <c r="Q9930" s="7">
        <v>32</v>
      </c>
      <c r="R9930" s="7">
        <v>58.199999999999996</v>
      </c>
      <c r="S9930" s="7" t="s">
        <v>11923</v>
      </c>
      <c r="BI9930"/>
      <c r="BJ9930"/>
    </row>
    <row r="9931" spans="2:62" x14ac:dyDescent="0.4">
      <c r="B9931" s="1">
        <v>2018436</v>
      </c>
      <c r="C9931" s="6" t="s">
        <v>25</v>
      </c>
      <c r="D9931" s="6" t="s">
        <v>25</v>
      </c>
      <c r="E9931" s="6" t="s">
        <v>2999</v>
      </c>
      <c r="F9931" s="6" t="s">
        <v>3176</v>
      </c>
      <c r="G9931" s="6" t="s">
        <v>3198</v>
      </c>
      <c r="H9931" s="6" t="s">
        <v>94</v>
      </c>
      <c r="I9931" s="6" t="s">
        <v>3213</v>
      </c>
      <c r="J9931" s="6" t="s">
        <v>200</v>
      </c>
      <c r="K9931" s="7">
        <v>200.74</v>
      </c>
      <c r="L9931" s="7">
        <f>IFERROR(VLOOKUP(SiscoTable[[#This Row],[Código]],Hoja2!A:B,2,0)*SiscoTable[[#This Row],[Provta(Uns)]],0)</f>
        <v>1706.29</v>
      </c>
      <c r="M9931" s="7">
        <v>0</v>
      </c>
      <c r="N9931" s="7">
        <v>-24.457999999999998</v>
      </c>
      <c r="O9931" s="7">
        <f>IFERROR(VLOOKUP(SiscoTable[[#This Row],[Código]],Hoja2!A:B,2,0)*SiscoTable[[#This Row],[Stock_actual]],0)</f>
        <v>-207.89299999999997</v>
      </c>
      <c r="P9931" s="6" t="s">
        <v>7</v>
      </c>
      <c r="Q9931" s="7">
        <v>221</v>
      </c>
      <c r="R9931" s="7">
        <v>401.40000000000003</v>
      </c>
      <c r="S9931" s="7" t="s">
        <v>11923</v>
      </c>
      <c r="BI9931"/>
      <c r="BJ9931"/>
    </row>
    <row r="9932" spans="2:62" x14ac:dyDescent="0.4">
      <c r="B9932" s="1">
        <v>2018449</v>
      </c>
      <c r="C9932" s="6" t="s">
        <v>25</v>
      </c>
      <c r="D9932" s="6" t="s">
        <v>25</v>
      </c>
      <c r="E9932" s="6" t="s">
        <v>1537</v>
      </c>
      <c r="F9932" s="6" t="s">
        <v>1537</v>
      </c>
      <c r="G9932" s="6" t="s">
        <v>1538</v>
      </c>
      <c r="H9932" s="6" t="s">
        <v>4</v>
      </c>
      <c r="I9932" s="6" t="s">
        <v>1559</v>
      </c>
      <c r="J9932" s="6" t="s">
        <v>200</v>
      </c>
      <c r="K9932" s="7">
        <v>1365.71</v>
      </c>
      <c r="L9932" s="34">
        <f>IFERROR(VLOOKUP(SiscoTable[[#This Row],[Código]],Hoja2!A:B,2,0)*SiscoTable[[#This Row],[Provta(Uns)]],0)</f>
        <v>4097.13</v>
      </c>
      <c r="M9932" s="7">
        <v>0</v>
      </c>
      <c r="N9932" s="7">
        <v>126.077</v>
      </c>
      <c r="O9932" s="34">
        <f>IFERROR(VLOOKUP(SiscoTable[[#This Row],[Código]],Hoja2!A:B,2,0)*SiscoTable[[#This Row],[Stock_actual]],0)</f>
        <v>378.23099999999999</v>
      </c>
      <c r="P9932" s="6" t="s">
        <v>82</v>
      </c>
      <c r="Q9932" s="7">
        <v>1502</v>
      </c>
      <c r="R9932" s="7">
        <v>2741.683</v>
      </c>
      <c r="S9932" s="7" t="s">
        <v>11924</v>
      </c>
      <c r="BI9932"/>
      <c r="BJ9932"/>
    </row>
    <row r="9933" spans="2:62" x14ac:dyDescent="0.4">
      <c r="B9933" s="1">
        <v>2018450</v>
      </c>
      <c r="C9933" s="6" t="s">
        <v>25</v>
      </c>
      <c r="D9933" s="6" t="s">
        <v>25</v>
      </c>
      <c r="E9933" s="6" t="s">
        <v>1537</v>
      </c>
      <c r="F9933" s="6" t="s">
        <v>1537</v>
      </c>
      <c r="G9933" s="6" t="s">
        <v>1538</v>
      </c>
      <c r="H9933" s="6" t="s">
        <v>4</v>
      </c>
      <c r="I9933" s="6" t="s">
        <v>1560</v>
      </c>
      <c r="J9933" s="6" t="s">
        <v>200</v>
      </c>
      <c r="K9933" s="7">
        <v>882.92</v>
      </c>
      <c r="L9933" s="34">
        <f>IFERROR(VLOOKUP(SiscoTable[[#This Row],[Código]],Hoja2!A:B,2,0)*SiscoTable[[#This Row],[Provta(Uns)]],0)</f>
        <v>7504.82</v>
      </c>
      <c r="M9933" s="7">
        <v>0</v>
      </c>
      <c r="N9933" s="7">
        <v>226.42600000000002</v>
      </c>
      <c r="O9933" s="34">
        <f>IFERROR(VLOOKUP(SiscoTable[[#This Row],[Código]],Hoja2!A:B,2,0)*SiscoTable[[#This Row],[Stock_actual]],0)</f>
        <v>1924.6210000000001</v>
      </c>
      <c r="P9933" s="6" t="s">
        <v>76</v>
      </c>
      <c r="Q9933" s="7">
        <v>971</v>
      </c>
      <c r="R9933" s="7">
        <v>1774.8140000000001</v>
      </c>
      <c r="S9933" s="7" t="s">
        <v>11924</v>
      </c>
      <c r="BI9933"/>
      <c r="BJ9933"/>
    </row>
    <row r="9934" spans="2:62" x14ac:dyDescent="0.4">
      <c r="B9934" s="1">
        <v>2018471</v>
      </c>
      <c r="C9934" s="6" t="s">
        <v>25</v>
      </c>
      <c r="D9934" s="6" t="s">
        <v>25</v>
      </c>
      <c r="E9934" s="6" t="s">
        <v>2999</v>
      </c>
      <c r="F9934" s="6" t="s">
        <v>3176</v>
      </c>
      <c r="G9934" s="6" t="s">
        <v>3198</v>
      </c>
      <c r="H9934" s="6" t="s">
        <v>94</v>
      </c>
      <c r="I9934" s="6" t="s">
        <v>3214</v>
      </c>
      <c r="J9934" s="6" t="s">
        <v>200</v>
      </c>
      <c r="K9934" s="7">
        <v>167.97</v>
      </c>
      <c r="L9934" s="7">
        <f>IFERROR(VLOOKUP(SiscoTable[[#This Row],[Código]],Hoja2!A:B,2,0)*SiscoTable[[#This Row],[Provta(Uns)]],0)</f>
        <v>1427.7449999999999</v>
      </c>
      <c r="M9934" s="7">
        <v>0</v>
      </c>
      <c r="N9934" s="7">
        <v>-16.888000000000002</v>
      </c>
      <c r="O9934" s="7">
        <f>IFERROR(VLOOKUP(SiscoTable[[#This Row],[Código]],Hoja2!A:B,2,0)*SiscoTable[[#This Row],[Stock_actual]],0)</f>
        <v>-143.548</v>
      </c>
      <c r="P9934" s="6" t="s">
        <v>7</v>
      </c>
      <c r="Q9934" s="7">
        <v>185</v>
      </c>
      <c r="R9934" s="7">
        <v>336</v>
      </c>
      <c r="S9934" s="7" t="s">
        <v>11923</v>
      </c>
      <c r="BI9934"/>
      <c r="BJ9934"/>
    </row>
    <row r="9935" spans="2:62" x14ac:dyDescent="0.4">
      <c r="B9935" s="1">
        <v>2018522</v>
      </c>
      <c r="C9935" s="6" t="s">
        <v>25</v>
      </c>
      <c r="D9935" s="6" t="s">
        <v>25</v>
      </c>
      <c r="E9935" s="6" t="s">
        <v>3268</v>
      </c>
      <c r="F9935" s="6" t="s">
        <v>8094</v>
      </c>
      <c r="G9935" s="6" t="s">
        <v>8095</v>
      </c>
      <c r="H9935" s="6" t="s">
        <v>4</v>
      </c>
      <c r="I9935" s="6" t="s">
        <v>8097</v>
      </c>
      <c r="J9935" s="6" t="s">
        <v>200</v>
      </c>
      <c r="K9935" s="7">
        <v>24.44</v>
      </c>
      <c r="L9935" s="7">
        <f>IFERROR(VLOOKUP(SiscoTable[[#This Row],[Código]],Hoja2!A:B,2,0)*SiscoTable[[#This Row],[Provta(Uns)]],0)</f>
        <v>185.744</v>
      </c>
      <c r="M9935" s="7">
        <v>50</v>
      </c>
      <c r="N9935" s="7">
        <v>46.27</v>
      </c>
      <c r="O9935" s="7">
        <f>IFERROR(VLOOKUP(SiscoTable[[#This Row],[Código]],Hoja2!A:B,2,0)*SiscoTable[[#This Row],[Stock_actual]],0)</f>
        <v>351.65199999999999</v>
      </c>
      <c r="P9935" s="6" t="s">
        <v>1267</v>
      </c>
      <c r="Q9935" s="7">
        <v>27</v>
      </c>
      <c r="R9935" s="7">
        <v>0</v>
      </c>
      <c r="S9935" s="7" t="s">
        <v>11927</v>
      </c>
      <c r="BI9935"/>
      <c r="BJ9935"/>
    </row>
    <row r="9936" spans="2:62" x14ac:dyDescent="0.4">
      <c r="B9936" s="1">
        <v>2018591</v>
      </c>
      <c r="C9936" s="6" t="s">
        <v>8</v>
      </c>
      <c r="D9936" s="6" t="s">
        <v>8</v>
      </c>
      <c r="E9936" s="6" t="s">
        <v>1537</v>
      </c>
      <c r="F9936" s="6" t="s">
        <v>1537</v>
      </c>
      <c r="G9936" s="6" t="s">
        <v>1538</v>
      </c>
      <c r="H9936" s="6" t="s">
        <v>4</v>
      </c>
      <c r="I9936" s="6" t="s">
        <v>1594</v>
      </c>
      <c r="J9936" s="6" t="s">
        <v>200</v>
      </c>
      <c r="K9936" s="7">
        <v>0</v>
      </c>
      <c r="L9936" s="7">
        <f>IFERROR(VLOOKUP(SiscoTable[[#This Row],[Código]],Hoja2!A:B,2,0)*SiscoTable[[#This Row],[Provta(Uns)]],0)</f>
        <v>0</v>
      </c>
      <c r="M9936" s="7">
        <v>0</v>
      </c>
      <c r="N9936" s="7">
        <v>0</v>
      </c>
      <c r="O9936" s="7">
        <f>IFERROR(VLOOKUP(SiscoTable[[#This Row],[Código]],Hoja2!A:B,2,0)*SiscoTable[[#This Row],[Stock_actual]],0)</f>
        <v>0</v>
      </c>
      <c r="P9936" s="6" t="s">
        <v>7</v>
      </c>
      <c r="Q9936" s="7">
        <v>0</v>
      </c>
      <c r="R9936" s="7">
        <v>0</v>
      </c>
      <c r="S9936" s="7" t="s">
        <v>11923</v>
      </c>
      <c r="BI9936"/>
      <c r="BJ9936"/>
    </row>
    <row r="9937" spans="2:62" x14ac:dyDescent="0.4">
      <c r="B9937" s="1">
        <v>2021091</v>
      </c>
      <c r="C9937" s="6" t="s">
        <v>25</v>
      </c>
      <c r="D9937" s="6" t="s">
        <v>25</v>
      </c>
      <c r="E9937" s="6" t="s">
        <v>197</v>
      </c>
      <c r="F9937" s="6" t="s">
        <v>370</v>
      </c>
      <c r="G9937" s="6" t="s">
        <v>370</v>
      </c>
      <c r="H9937" s="6" t="s">
        <v>4</v>
      </c>
      <c r="I9937" s="6" t="s">
        <v>385</v>
      </c>
      <c r="J9937" s="6" t="s">
        <v>200</v>
      </c>
      <c r="K9937" s="7">
        <v>857.86</v>
      </c>
      <c r="L9937" s="7">
        <f>IFERROR(VLOOKUP(SiscoTable[[#This Row],[Código]],Hoja2!A:B,2,0)*SiscoTable[[#This Row],[Provta(Uns)]],0)</f>
        <v>19644.993999999999</v>
      </c>
      <c r="M9937" s="7">
        <v>0</v>
      </c>
      <c r="N9937" s="7">
        <v>161.197</v>
      </c>
      <c r="O9937" s="7">
        <f>IFERROR(VLOOKUP(SiscoTable[[#This Row],[Código]],Hoja2!A:B,2,0)*SiscoTable[[#This Row],[Stock_actual]],0)</f>
        <v>3691.4112999999998</v>
      </c>
      <c r="P9937" s="6" t="s">
        <v>27</v>
      </c>
      <c r="Q9937" s="7">
        <v>944</v>
      </c>
      <c r="R9937" s="7">
        <v>1726.4030000000002</v>
      </c>
      <c r="S9937" s="7" t="s">
        <v>11923</v>
      </c>
      <c r="BI9937"/>
      <c r="BJ9937"/>
    </row>
    <row r="9938" spans="2:62" x14ac:dyDescent="0.4">
      <c r="B9938" s="1">
        <v>2022295</v>
      </c>
      <c r="C9938" s="6" t="s">
        <v>25</v>
      </c>
      <c r="D9938" s="6" t="s">
        <v>30</v>
      </c>
      <c r="E9938" s="6" t="s">
        <v>1537</v>
      </c>
      <c r="F9938" s="6" t="s">
        <v>1537</v>
      </c>
      <c r="G9938" s="6" t="s">
        <v>1625</v>
      </c>
      <c r="H9938" s="6" t="s">
        <v>4</v>
      </c>
      <c r="I9938" s="6" t="s">
        <v>1671</v>
      </c>
      <c r="J9938" s="6" t="s">
        <v>200</v>
      </c>
      <c r="K9938" s="7">
        <v>20.010000000000002</v>
      </c>
      <c r="L9938" s="34">
        <f>IFERROR(VLOOKUP(SiscoTable[[#This Row],[Código]],Hoja2!A:B,2,0)*SiscoTable[[#This Row],[Provta(Uns)]],0)</f>
        <v>270.13500000000005</v>
      </c>
      <c r="M9938" s="7">
        <v>0</v>
      </c>
      <c r="N9938" s="7">
        <v>8.9359999999999999</v>
      </c>
      <c r="O9938" s="34">
        <f>IFERROR(VLOOKUP(SiscoTable[[#This Row],[Código]],Hoja2!A:B,2,0)*SiscoTable[[#This Row],[Stock_actual]],0)</f>
        <v>120.636</v>
      </c>
      <c r="P9938" s="6" t="s">
        <v>237</v>
      </c>
      <c r="Q9938" s="7">
        <v>22</v>
      </c>
      <c r="R9938" s="7">
        <v>39.974000000000004</v>
      </c>
      <c r="S9938" s="7" t="s">
        <v>11924</v>
      </c>
      <c r="BI9938"/>
      <c r="BJ9938"/>
    </row>
    <row r="9939" spans="2:62" x14ac:dyDescent="0.4">
      <c r="B9939" s="1">
        <v>2022296</v>
      </c>
      <c r="C9939" s="6" t="s">
        <v>25</v>
      </c>
      <c r="D9939" s="6" t="s">
        <v>25</v>
      </c>
      <c r="E9939" s="6" t="s">
        <v>469</v>
      </c>
      <c r="F9939" s="6" t="s">
        <v>1050</v>
      </c>
      <c r="G9939" s="6" t="s">
        <v>1128</v>
      </c>
      <c r="H9939" s="6" t="s">
        <v>1066</v>
      </c>
      <c r="I9939" s="6" t="s">
        <v>1146</v>
      </c>
      <c r="J9939" s="6" t="s">
        <v>200</v>
      </c>
      <c r="K9939" s="7">
        <v>155.59</v>
      </c>
      <c r="L9939" s="34">
        <f>IFERROR(VLOOKUP(SiscoTable[[#This Row],[Código]],Hoja2!A:B,2,0)*SiscoTable[[#This Row],[Provta(Uns)]],0)</f>
        <v>7312.7300000000005</v>
      </c>
      <c r="M9939" s="7">
        <v>80.25</v>
      </c>
      <c r="N9939" s="7">
        <v>9.4770000000000003</v>
      </c>
      <c r="O9939" s="34">
        <f>IFERROR(VLOOKUP(SiscoTable[[#This Row],[Código]],Hoja2!A:B,2,0)*SiscoTable[[#This Row],[Stock_actual]],0)</f>
        <v>445.41900000000004</v>
      </c>
      <c r="P9939" s="6" t="s">
        <v>80</v>
      </c>
      <c r="Q9939" s="7">
        <v>171</v>
      </c>
      <c r="R9939" s="7">
        <v>232.05300000000003</v>
      </c>
      <c r="S9939" s="7" t="s">
        <v>11924</v>
      </c>
      <c r="BI9939"/>
      <c r="BJ9939"/>
    </row>
    <row r="9940" spans="2:62" x14ac:dyDescent="0.4">
      <c r="B9940" s="1">
        <v>2022339</v>
      </c>
      <c r="C9940" s="6" t="s">
        <v>25</v>
      </c>
      <c r="D9940" s="6" t="s">
        <v>25</v>
      </c>
      <c r="E9940" s="6" t="s">
        <v>1537</v>
      </c>
      <c r="F9940" s="6" t="s">
        <v>1537</v>
      </c>
      <c r="G9940" s="6" t="s">
        <v>1625</v>
      </c>
      <c r="H9940" s="6" t="s">
        <v>4</v>
      </c>
      <c r="I9940" s="6" t="s">
        <v>1672</v>
      </c>
      <c r="J9940" s="6" t="s">
        <v>200</v>
      </c>
      <c r="K9940" s="7">
        <v>13.23</v>
      </c>
      <c r="L9940" s="34">
        <f>IFERROR(VLOOKUP(SiscoTable[[#This Row],[Código]],Hoja2!A:B,2,0)*SiscoTable[[#This Row],[Provta(Uns)]],0)</f>
        <v>170.667</v>
      </c>
      <c r="M9940" s="7">
        <v>0</v>
      </c>
      <c r="N9940" s="7">
        <v>5.8810000000000002</v>
      </c>
      <c r="O9940" s="34">
        <f>IFERROR(VLOOKUP(SiscoTable[[#This Row],[Código]],Hoja2!A:B,2,0)*SiscoTable[[#This Row],[Stock_actual]],0)</f>
        <v>75.864900000000006</v>
      </c>
      <c r="P9940" s="6" t="s">
        <v>237</v>
      </c>
      <c r="Q9940" s="7">
        <v>15</v>
      </c>
      <c r="R9940" s="7">
        <v>26.238999999999997</v>
      </c>
      <c r="S9940" s="7" t="s">
        <v>11924</v>
      </c>
      <c r="BI9940"/>
      <c r="BJ9940"/>
    </row>
    <row r="9941" spans="2:62" x14ac:dyDescent="0.4">
      <c r="B9941" s="1">
        <v>2022350</v>
      </c>
      <c r="C9941" s="6" t="s">
        <v>30</v>
      </c>
      <c r="D9941" s="6" t="s">
        <v>30</v>
      </c>
      <c r="E9941" s="6" t="s">
        <v>2999</v>
      </c>
      <c r="F9941" s="6" t="s">
        <v>3176</v>
      </c>
      <c r="G9941" s="6" t="s">
        <v>3198</v>
      </c>
      <c r="H9941" s="6" t="s">
        <v>94</v>
      </c>
      <c r="I9941" s="6" t="s">
        <v>3229</v>
      </c>
      <c r="J9941" s="6" t="s">
        <v>200</v>
      </c>
      <c r="K9941" s="7">
        <v>1.8</v>
      </c>
      <c r="L9941" s="7">
        <f>IFERROR(VLOOKUP(SiscoTable[[#This Row],[Código]],Hoja2!A:B,2,0)*SiscoTable[[#This Row],[Provta(Uns)]],0)</f>
        <v>32.4</v>
      </c>
      <c r="M9941" s="7">
        <v>0</v>
      </c>
      <c r="N9941" s="7">
        <v>0.34</v>
      </c>
      <c r="O9941" s="7">
        <f>IFERROR(VLOOKUP(SiscoTable[[#This Row],[Código]],Hoja2!A:B,2,0)*SiscoTable[[#This Row],[Stock_actual]],0)</f>
        <v>6.12</v>
      </c>
      <c r="P9941" s="6" t="s">
        <v>27</v>
      </c>
      <c r="Q9941" s="7">
        <v>2</v>
      </c>
      <c r="R9941" s="7">
        <v>3.62</v>
      </c>
      <c r="S9941" s="7" t="s">
        <v>11923</v>
      </c>
      <c r="BI9941"/>
      <c r="BJ9941"/>
    </row>
    <row r="9942" spans="2:62" x14ac:dyDescent="0.4">
      <c r="B9942" s="1">
        <v>2022351</v>
      </c>
      <c r="C9942" s="6" t="s">
        <v>30</v>
      </c>
      <c r="D9942" s="6" t="s">
        <v>30</v>
      </c>
      <c r="E9942" s="6" t="s">
        <v>1537</v>
      </c>
      <c r="F9942" s="6" t="s">
        <v>1537</v>
      </c>
      <c r="G9942" s="6" t="s">
        <v>1625</v>
      </c>
      <c r="H9942" s="6" t="s">
        <v>4</v>
      </c>
      <c r="I9942" s="6" t="s">
        <v>1690</v>
      </c>
      <c r="J9942" s="6" t="s">
        <v>200</v>
      </c>
      <c r="K9942" s="7">
        <v>4.5</v>
      </c>
      <c r="L9942" s="7">
        <f>IFERROR(VLOOKUP(SiscoTable[[#This Row],[Código]],Hoja2!A:B,2,0)*SiscoTable[[#This Row],[Provta(Uns)]],0)</f>
        <v>67.5</v>
      </c>
      <c r="M9942" s="7">
        <v>0</v>
      </c>
      <c r="N9942" s="7">
        <v>0.68400000000000005</v>
      </c>
      <c r="O9942" s="7">
        <f>IFERROR(VLOOKUP(SiscoTable[[#This Row],[Código]],Hoja2!A:B,2,0)*SiscoTable[[#This Row],[Stock_actual]],0)</f>
        <v>10.260000000000002</v>
      </c>
      <c r="P9942" s="6" t="s">
        <v>214</v>
      </c>
      <c r="Q9942" s="7">
        <v>5</v>
      </c>
      <c r="R9942" s="7">
        <v>9.0660000000000007</v>
      </c>
      <c r="S9942" s="7" t="s">
        <v>11923</v>
      </c>
      <c r="BI9942"/>
      <c r="BJ9942"/>
    </row>
    <row r="9943" spans="2:62" x14ac:dyDescent="0.4">
      <c r="B9943" s="1">
        <v>2022352</v>
      </c>
      <c r="C9943" s="6" t="s">
        <v>25</v>
      </c>
      <c r="D9943" s="6" t="s">
        <v>25</v>
      </c>
      <c r="E9943" s="6" t="s">
        <v>1537</v>
      </c>
      <c r="F9943" s="6" t="s">
        <v>1537</v>
      </c>
      <c r="G9943" s="6" t="s">
        <v>1538</v>
      </c>
      <c r="H9943" s="6" t="s">
        <v>4</v>
      </c>
      <c r="I9943" s="6" t="s">
        <v>1561</v>
      </c>
      <c r="J9943" s="6" t="s">
        <v>200</v>
      </c>
      <c r="K9943" s="7">
        <v>47.88</v>
      </c>
      <c r="L9943" s="34">
        <f>IFERROR(VLOOKUP(SiscoTable[[#This Row],[Código]],Hoja2!A:B,2,0)*SiscoTable[[#This Row],[Provta(Uns)]],0)</f>
        <v>282.49200000000002</v>
      </c>
      <c r="M9943" s="7">
        <v>0</v>
      </c>
      <c r="N9943" s="7">
        <v>76.275000000000006</v>
      </c>
      <c r="O9943" s="34">
        <f>IFERROR(VLOOKUP(SiscoTable[[#This Row],[Código]],Hoja2!A:B,2,0)*SiscoTable[[#This Row],[Stock_actual]],0)</f>
        <v>450.02250000000004</v>
      </c>
      <c r="P9943" s="6" t="s">
        <v>573</v>
      </c>
      <c r="Q9943" s="7">
        <v>53</v>
      </c>
      <c r="R9943" s="7">
        <v>0</v>
      </c>
      <c r="S9943" s="7" t="s">
        <v>11924</v>
      </c>
      <c r="BI9943"/>
      <c r="BJ9943"/>
    </row>
    <row r="9944" spans="2:62" x14ac:dyDescent="0.4">
      <c r="B9944" s="1">
        <v>2022353</v>
      </c>
      <c r="C9944" s="6" t="s">
        <v>25</v>
      </c>
      <c r="D9944" s="6" t="s">
        <v>25</v>
      </c>
      <c r="E9944" s="6" t="s">
        <v>197</v>
      </c>
      <c r="F9944" s="6" t="s">
        <v>399</v>
      </c>
      <c r="G9944" s="6" t="s">
        <v>399</v>
      </c>
      <c r="H9944" s="6" t="s">
        <v>4</v>
      </c>
      <c r="I9944" s="6" t="s">
        <v>414</v>
      </c>
      <c r="J9944" s="6" t="s">
        <v>200</v>
      </c>
      <c r="K9944" s="7">
        <v>57.73</v>
      </c>
      <c r="L9944" s="7">
        <f>IFERROR(VLOOKUP(SiscoTable[[#This Row],[Código]],Hoja2!A:B,2,0)*SiscoTable[[#This Row],[Provta(Uns)]],0)</f>
        <v>1385.52</v>
      </c>
      <c r="M9944" s="7">
        <v>0.1</v>
      </c>
      <c r="N9944" s="7">
        <v>217.31700000000001</v>
      </c>
      <c r="O9944" s="7">
        <f>IFERROR(VLOOKUP(SiscoTable[[#This Row],[Código]],Hoja2!A:B,2,0)*SiscoTable[[#This Row],[Stock_actual]],0)</f>
        <v>5215.6080000000002</v>
      </c>
      <c r="P9944" s="6" t="s">
        <v>415</v>
      </c>
      <c r="Q9944" s="7">
        <v>63</v>
      </c>
      <c r="R9944" s="7">
        <v>0</v>
      </c>
      <c r="S9944" s="7" t="s">
        <v>11923</v>
      </c>
      <c r="BI9944"/>
      <c r="BJ9944"/>
    </row>
    <row r="9945" spans="2:62" x14ac:dyDescent="0.4">
      <c r="B9945" s="1">
        <v>2022354</v>
      </c>
      <c r="C9945" s="6" t="s">
        <v>25</v>
      </c>
      <c r="D9945" s="6" t="s">
        <v>25</v>
      </c>
      <c r="E9945" s="6" t="s">
        <v>197</v>
      </c>
      <c r="F9945" s="6" t="s">
        <v>399</v>
      </c>
      <c r="G9945" s="6" t="s">
        <v>399</v>
      </c>
      <c r="H9945" s="6" t="s">
        <v>4</v>
      </c>
      <c r="I9945" s="6" t="s">
        <v>409</v>
      </c>
      <c r="J9945" s="6" t="s">
        <v>200</v>
      </c>
      <c r="K9945" s="7">
        <v>48.31</v>
      </c>
      <c r="L9945" s="7">
        <f>IFERROR(VLOOKUP(SiscoTable[[#This Row],[Código]],Hoja2!A:B,2,0)*SiscoTable[[#This Row],[Provta(Uns)]],0)</f>
        <v>966.2</v>
      </c>
      <c r="M9945" s="7">
        <v>0</v>
      </c>
      <c r="N9945" s="7">
        <v>10.867800000000001</v>
      </c>
      <c r="O9945" s="7">
        <f>IFERROR(VLOOKUP(SiscoTable[[#This Row],[Código]],Hoja2!A:B,2,0)*SiscoTable[[#This Row],[Stock_actual]],0)</f>
        <v>217.35600000000002</v>
      </c>
      <c r="P9945" s="6" t="s">
        <v>29</v>
      </c>
      <c r="Q9945" s="7">
        <v>53</v>
      </c>
      <c r="R9945" s="7">
        <v>97.002200000000002</v>
      </c>
      <c r="S9945" s="7" t="s">
        <v>11923</v>
      </c>
      <c r="BI9945"/>
      <c r="BJ9945"/>
    </row>
    <row r="9946" spans="2:62" x14ac:dyDescent="0.4">
      <c r="B9946" s="1">
        <v>2022379</v>
      </c>
      <c r="C9946" s="6" t="s">
        <v>8</v>
      </c>
      <c r="D9946" s="6" t="s">
        <v>8</v>
      </c>
      <c r="E9946" s="6" t="s">
        <v>1537</v>
      </c>
      <c r="F9946" s="6" t="s">
        <v>1537</v>
      </c>
      <c r="G9946" s="6" t="s">
        <v>1538</v>
      </c>
      <c r="H9946" s="6" t="s">
        <v>4</v>
      </c>
      <c r="I9946" s="6" t="s">
        <v>1592</v>
      </c>
      <c r="J9946" s="6" t="s">
        <v>200</v>
      </c>
      <c r="K9946" s="7">
        <v>2.09</v>
      </c>
      <c r="L9946" s="34">
        <f>IFERROR(VLOOKUP(SiscoTable[[#This Row],[Código]],Hoja2!A:B,2,0)*SiscoTable[[#This Row],[Provta(Uns)]],0)</f>
        <v>36.574999999999996</v>
      </c>
      <c r="M9946" s="7">
        <v>0</v>
      </c>
      <c r="N9946" s="7">
        <v>0</v>
      </c>
      <c r="O9946" s="34">
        <f>IFERROR(VLOOKUP(SiscoTable[[#This Row],[Código]],Hoja2!A:B,2,0)*SiscoTable[[#This Row],[Stock_actual]],0)</f>
        <v>0</v>
      </c>
      <c r="P9946" s="6" t="s">
        <v>7</v>
      </c>
      <c r="Q9946" s="7">
        <v>2</v>
      </c>
      <c r="R9946" s="7">
        <v>4.2</v>
      </c>
      <c r="S9946" s="7" t="s">
        <v>11924</v>
      </c>
      <c r="BI9946"/>
      <c r="BJ9946"/>
    </row>
    <row r="9947" spans="2:62" x14ac:dyDescent="0.4">
      <c r="B9947" s="1">
        <v>2022381</v>
      </c>
      <c r="C9947" s="6" t="s">
        <v>25</v>
      </c>
      <c r="D9947" s="6" t="s">
        <v>25</v>
      </c>
      <c r="E9947" s="6" t="s">
        <v>1537</v>
      </c>
      <c r="F9947" s="6" t="s">
        <v>1537</v>
      </c>
      <c r="G9947" s="6" t="s">
        <v>1538</v>
      </c>
      <c r="H9947" s="6" t="s">
        <v>4</v>
      </c>
      <c r="I9947" s="6" t="s">
        <v>1562</v>
      </c>
      <c r="J9947" s="6" t="s">
        <v>200</v>
      </c>
      <c r="K9947" s="7">
        <v>68.319999999999993</v>
      </c>
      <c r="L9947" s="34">
        <f>IFERROR(VLOOKUP(SiscoTable[[#This Row],[Código]],Hoja2!A:B,2,0)*SiscoTable[[#This Row],[Provta(Uns)]],0)</f>
        <v>1291.2479999999998</v>
      </c>
      <c r="M9947" s="7">
        <v>0</v>
      </c>
      <c r="N9947" s="7">
        <v>23.706</v>
      </c>
      <c r="O9947" s="34">
        <f>IFERROR(VLOOKUP(SiscoTable[[#This Row],[Código]],Hoja2!A:B,2,0)*SiscoTable[[#This Row],[Stock_actual]],0)</f>
        <v>448.04339999999996</v>
      </c>
      <c r="P9947" s="6" t="s">
        <v>124</v>
      </c>
      <c r="Q9947" s="7">
        <v>75</v>
      </c>
      <c r="R9947" s="7">
        <v>135.89400000000001</v>
      </c>
      <c r="S9947" s="7" t="s">
        <v>11924</v>
      </c>
      <c r="BI9947"/>
      <c r="BJ9947"/>
    </row>
    <row r="9948" spans="2:62" x14ac:dyDescent="0.4">
      <c r="B9948" s="1">
        <v>2022382</v>
      </c>
      <c r="C9948" s="6" t="s">
        <v>25</v>
      </c>
      <c r="D9948" s="6" t="s">
        <v>25</v>
      </c>
      <c r="E9948" s="6" t="s">
        <v>469</v>
      </c>
      <c r="F9948" s="6" t="s">
        <v>668</v>
      </c>
      <c r="G9948" s="6" t="s">
        <v>742</v>
      </c>
      <c r="H9948" s="6" t="s">
        <v>4</v>
      </c>
      <c r="I9948" s="6" t="s">
        <v>768</v>
      </c>
      <c r="J9948" s="6" t="s">
        <v>200</v>
      </c>
      <c r="K9948" s="7">
        <v>124.16</v>
      </c>
      <c r="L9948" s="34">
        <f>IFERROR(VLOOKUP(SiscoTable[[#This Row],[Código]],Hoja2!A:B,2,0)*SiscoTable[[#This Row],[Provta(Uns)]],0)</f>
        <v>1738.24</v>
      </c>
      <c r="M9948" s="7">
        <v>0</v>
      </c>
      <c r="N9948" s="7">
        <v>6.4606000000000003</v>
      </c>
      <c r="O9948" s="34">
        <f>IFERROR(VLOOKUP(SiscoTable[[#This Row],[Código]],Hoja2!A:B,2,0)*SiscoTable[[#This Row],[Stock_actual]],0)</f>
        <v>90.448400000000007</v>
      </c>
      <c r="P9948" s="6" t="s">
        <v>80</v>
      </c>
      <c r="Q9948" s="7">
        <v>137</v>
      </c>
      <c r="R9948" s="7">
        <v>250.21940000000001</v>
      </c>
      <c r="S9948" s="7" t="s">
        <v>11924</v>
      </c>
      <c r="BI9948"/>
      <c r="BJ9948"/>
    </row>
    <row r="9949" spans="2:62" x14ac:dyDescent="0.4">
      <c r="B9949" s="1">
        <v>2022412</v>
      </c>
      <c r="C9949" s="6" t="s">
        <v>8</v>
      </c>
      <c r="D9949" s="6" t="s">
        <v>8</v>
      </c>
      <c r="E9949" s="6" t="s">
        <v>469</v>
      </c>
      <c r="F9949" s="6" t="s">
        <v>1050</v>
      </c>
      <c r="G9949" s="6" t="s">
        <v>1064</v>
      </c>
      <c r="H9949" s="6" t="s">
        <v>1087</v>
      </c>
      <c r="I9949" s="6" t="s">
        <v>1112</v>
      </c>
      <c r="J9949" s="6" t="s">
        <v>5</v>
      </c>
      <c r="K9949" s="7">
        <v>3.88</v>
      </c>
      <c r="L9949" s="7">
        <f>IFERROR(VLOOKUP(SiscoTable[[#This Row],[Código]],Hoja2!A:B,2,0)*SiscoTable[[#This Row],[Provta(Uns)]],0)</f>
        <v>79.539999999999992</v>
      </c>
      <c r="M9949" s="7">
        <v>11.5</v>
      </c>
      <c r="N9949" s="7">
        <v>22.693999999999999</v>
      </c>
      <c r="O9949" s="7">
        <f>IFERROR(VLOOKUP(SiscoTable[[#This Row],[Código]],Hoja2!A:B,2,0)*SiscoTable[[#This Row],[Stock_actual]],0)</f>
        <v>465.22699999999998</v>
      </c>
      <c r="P9949" s="6" t="s">
        <v>612</v>
      </c>
      <c r="Q9949" s="7">
        <v>4</v>
      </c>
      <c r="R9949" s="7">
        <v>0</v>
      </c>
      <c r="S9949" s="7" t="s">
        <v>11927</v>
      </c>
      <c r="BI9949"/>
      <c r="BJ9949"/>
    </row>
    <row r="9950" spans="2:62" x14ac:dyDescent="0.4">
      <c r="B9950" s="1">
        <v>2022418</v>
      </c>
      <c r="C9950" s="6" t="s">
        <v>8</v>
      </c>
      <c r="D9950" s="6" t="s">
        <v>8</v>
      </c>
      <c r="E9950" s="6" t="s">
        <v>2999</v>
      </c>
      <c r="F9950" s="6" t="s">
        <v>3176</v>
      </c>
      <c r="G9950" s="6" t="s">
        <v>3198</v>
      </c>
      <c r="H9950" s="6" t="s">
        <v>94</v>
      </c>
      <c r="I9950" s="6" t="s">
        <v>3243</v>
      </c>
      <c r="J9950" s="6" t="s">
        <v>200</v>
      </c>
      <c r="K9950" s="7">
        <v>2.02</v>
      </c>
      <c r="L9950" s="7">
        <f>IFERROR(VLOOKUP(SiscoTable[[#This Row],[Código]],Hoja2!A:B,2,0)*SiscoTable[[#This Row],[Provta(Uns)]],0)</f>
        <v>20.2</v>
      </c>
      <c r="M9950" s="7">
        <v>0</v>
      </c>
      <c r="N9950" s="7">
        <v>0</v>
      </c>
      <c r="O9950" s="7">
        <f>IFERROR(VLOOKUP(SiscoTable[[#This Row],[Código]],Hoja2!A:B,2,0)*SiscoTable[[#This Row],[Stock_actual]],0)</f>
        <v>0</v>
      </c>
      <c r="P9950" s="6" t="s">
        <v>7</v>
      </c>
      <c r="Q9950" s="7">
        <v>2</v>
      </c>
      <c r="R9950" s="7">
        <v>4.2</v>
      </c>
      <c r="S9950" s="7" t="s">
        <v>11923</v>
      </c>
      <c r="BI9950"/>
      <c r="BJ9950"/>
    </row>
    <row r="9951" spans="2:62" x14ac:dyDescent="0.4">
      <c r="B9951" s="1">
        <v>2022422</v>
      </c>
      <c r="C9951" s="6" t="s">
        <v>25</v>
      </c>
      <c r="D9951" s="6" t="s">
        <v>25</v>
      </c>
      <c r="E9951" s="6" t="s">
        <v>2999</v>
      </c>
      <c r="F9951" s="6" t="s">
        <v>3176</v>
      </c>
      <c r="G9951" s="6" t="s">
        <v>3198</v>
      </c>
      <c r="H9951" s="6" t="s">
        <v>94</v>
      </c>
      <c r="I9951" s="6" t="s">
        <v>3217</v>
      </c>
      <c r="J9951" s="6" t="s">
        <v>200</v>
      </c>
      <c r="K9951" s="7">
        <v>117.88</v>
      </c>
      <c r="L9951" s="7">
        <f>IFERROR(VLOOKUP(SiscoTable[[#This Row],[Código]],Hoja2!A:B,2,0)*SiscoTable[[#This Row],[Provta(Uns)]],0)</f>
        <v>1237.74</v>
      </c>
      <c r="M9951" s="7">
        <v>0</v>
      </c>
      <c r="N9951" s="7">
        <v>-26.795999999999999</v>
      </c>
      <c r="O9951" s="7">
        <f>IFERROR(VLOOKUP(SiscoTable[[#This Row],[Código]],Hoja2!A:B,2,0)*SiscoTable[[#This Row],[Stock_actual]],0)</f>
        <v>-281.358</v>
      </c>
      <c r="P9951" s="6" t="s">
        <v>7</v>
      </c>
      <c r="Q9951" s="7">
        <v>130</v>
      </c>
      <c r="R9951" s="7">
        <v>235.8</v>
      </c>
      <c r="S9951" s="7" t="s">
        <v>11923</v>
      </c>
      <c r="BI9951"/>
      <c r="BJ9951"/>
    </row>
    <row r="9952" spans="2:62" x14ac:dyDescent="0.4">
      <c r="B9952" s="1">
        <v>2022423</v>
      </c>
      <c r="C9952" s="6" t="s">
        <v>8</v>
      </c>
      <c r="D9952" s="6" t="s">
        <v>8</v>
      </c>
      <c r="E9952" s="6" t="s">
        <v>2999</v>
      </c>
      <c r="F9952" s="6" t="s">
        <v>3176</v>
      </c>
      <c r="G9952" s="6" t="s">
        <v>3198</v>
      </c>
      <c r="H9952" s="6" t="s">
        <v>94</v>
      </c>
      <c r="I9952" s="6" t="s">
        <v>3244</v>
      </c>
      <c r="J9952" s="6" t="s">
        <v>200</v>
      </c>
      <c r="K9952" s="7">
        <v>0.18</v>
      </c>
      <c r="L9952" s="7">
        <f>IFERROR(VLOOKUP(SiscoTable[[#This Row],[Código]],Hoja2!A:B,2,0)*SiscoTable[[#This Row],[Provta(Uns)]],0)</f>
        <v>1.44</v>
      </c>
      <c r="M9952" s="7">
        <v>0</v>
      </c>
      <c r="N9952" s="7">
        <v>0</v>
      </c>
      <c r="O9952" s="7">
        <f>IFERROR(VLOOKUP(SiscoTable[[#This Row],[Código]],Hoja2!A:B,2,0)*SiscoTable[[#This Row],[Stock_actual]],0)</f>
        <v>0</v>
      </c>
      <c r="P9952" s="6" t="s">
        <v>7</v>
      </c>
      <c r="Q9952" s="7">
        <v>0</v>
      </c>
      <c r="R9952" s="7">
        <v>0</v>
      </c>
      <c r="S9952" s="7" t="s">
        <v>11923</v>
      </c>
      <c r="BI9952"/>
      <c r="BJ9952"/>
    </row>
    <row r="9953" spans="2:62" x14ac:dyDescent="0.4">
      <c r="B9953" s="1">
        <v>2022593</v>
      </c>
      <c r="C9953" s="6" t="s">
        <v>25</v>
      </c>
      <c r="D9953" s="6" t="s">
        <v>25</v>
      </c>
      <c r="E9953" s="6" t="s">
        <v>197</v>
      </c>
      <c r="F9953" s="6" t="s">
        <v>370</v>
      </c>
      <c r="G9953" s="6" t="s">
        <v>370</v>
      </c>
      <c r="H9953" s="6" t="s">
        <v>4</v>
      </c>
      <c r="I9953" s="6" t="s">
        <v>387</v>
      </c>
      <c r="J9953" s="6" t="s">
        <v>200</v>
      </c>
      <c r="K9953" s="7">
        <v>62.45</v>
      </c>
      <c r="L9953" s="7">
        <f>IFERROR(VLOOKUP(SiscoTable[[#This Row],[Código]],Hoja2!A:B,2,0)*SiscoTable[[#This Row],[Provta(Uns)]],0)</f>
        <v>1555.0049999999999</v>
      </c>
      <c r="M9953" s="7">
        <v>0</v>
      </c>
      <c r="N9953" s="7">
        <v>-9.1020000000000003</v>
      </c>
      <c r="O9953" s="7">
        <f>IFERROR(VLOOKUP(SiscoTable[[#This Row],[Código]],Hoja2!A:B,2,0)*SiscoTable[[#This Row],[Stock_actual]],0)</f>
        <v>-226.63980000000001</v>
      </c>
      <c r="P9953" s="6" t="s">
        <v>7</v>
      </c>
      <c r="Q9953" s="7">
        <v>69</v>
      </c>
      <c r="R9953" s="7">
        <v>124.80000000000001</v>
      </c>
      <c r="S9953" s="7" t="s">
        <v>11923</v>
      </c>
      <c r="BI9953"/>
      <c r="BJ9953"/>
    </row>
    <row r="9954" spans="2:62" x14ac:dyDescent="0.4">
      <c r="B9954" s="1">
        <v>2022606</v>
      </c>
      <c r="C9954" s="6" t="s">
        <v>25</v>
      </c>
      <c r="D9954" s="6" t="s">
        <v>25</v>
      </c>
      <c r="E9954" s="6" t="s">
        <v>1537</v>
      </c>
      <c r="F9954" s="6" t="s">
        <v>1537</v>
      </c>
      <c r="G9954" s="6" t="s">
        <v>1625</v>
      </c>
      <c r="H9954" s="6" t="s">
        <v>4</v>
      </c>
      <c r="I9954" s="6" t="s">
        <v>1673</v>
      </c>
      <c r="J9954" s="6" t="s">
        <v>200</v>
      </c>
      <c r="K9954" s="7">
        <v>84.7</v>
      </c>
      <c r="L9954" s="34">
        <f>IFERROR(VLOOKUP(SiscoTable[[#This Row],[Código]],Hoja2!A:B,2,0)*SiscoTable[[#This Row],[Provta(Uns)]],0)</f>
        <v>923.23</v>
      </c>
      <c r="M9954" s="7">
        <v>0</v>
      </c>
      <c r="N9954" s="7">
        <v>14.599</v>
      </c>
      <c r="O9954" s="34">
        <f>IFERROR(VLOOKUP(SiscoTable[[#This Row],[Código]],Hoja2!A:B,2,0)*SiscoTable[[#This Row],[Stock_actual]],0)</f>
        <v>159.12909999999999</v>
      </c>
      <c r="P9954" s="6" t="s">
        <v>214</v>
      </c>
      <c r="Q9954" s="7">
        <v>93</v>
      </c>
      <c r="R9954" s="7">
        <v>168.70099999999999</v>
      </c>
      <c r="S9954" s="7" t="s">
        <v>11924</v>
      </c>
      <c r="BI9954"/>
      <c r="BJ9954"/>
    </row>
    <row r="9955" spans="2:62" x14ac:dyDescent="0.4">
      <c r="B9955" s="1">
        <v>2022608</v>
      </c>
      <c r="C9955" s="6" t="s">
        <v>8</v>
      </c>
      <c r="D9955" s="6" t="s">
        <v>30</v>
      </c>
      <c r="E9955" s="6" t="s">
        <v>1537</v>
      </c>
      <c r="F9955" s="6" t="s">
        <v>1537</v>
      </c>
      <c r="G9955" s="6" t="s">
        <v>1625</v>
      </c>
      <c r="H9955" s="6" t="s">
        <v>4</v>
      </c>
      <c r="I9955" s="6" t="s">
        <v>1701</v>
      </c>
      <c r="J9955" s="6" t="s">
        <v>200</v>
      </c>
      <c r="K9955" s="7">
        <v>2.14</v>
      </c>
      <c r="L9955" s="7">
        <f>IFERROR(VLOOKUP(SiscoTable[[#This Row],[Código]],Hoja2!A:B,2,0)*SiscoTable[[#This Row],[Provta(Uns)]],0)</f>
        <v>13.91</v>
      </c>
      <c r="M9955" s="7">
        <v>0</v>
      </c>
      <c r="N9955" s="7">
        <v>-0.254</v>
      </c>
      <c r="O9955" s="7">
        <f>IFERROR(VLOOKUP(SiscoTable[[#This Row],[Código]],Hoja2!A:B,2,0)*SiscoTable[[#This Row],[Stock_actual]],0)</f>
        <v>-1.651</v>
      </c>
      <c r="P9955" s="6" t="s">
        <v>7</v>
      </c>
      <c r="Q9955" s="7">
        <v>2</v>
      </c>
      <c r="R9955" s="7">
        <v>4.2</v>
      </c>
      <c r="S9955" s="7" t="s">
        <v>11923</v>
      </c>
      <c r="BI9955"/>
      <c r="BJ9955"/>
    </row>
    <row r="9956" spans="2:62" x14ac:dyDescent="0.4">
      <c r="B9956" s="1">
        <v>2022609</v>
      </c>
      <c r="C9956" s="6" t="s">
        <v>8</v>
      </c>
      <c r="D9956" s="6" t="s">
        <v>30</v>
      </c>
      <c r="E9956" s="6" t="s">
        <v>1537</v>
      </c>
      <c r="F9956" s="6" t="s">
        <v>1537</v>
      </c>
      <c r="G9956" s="6" t="s">
        <v>1625</v>
      </c>
      <c r="H9956" s="6" t="s">
        <v>4</v>
      </c>
      <c r="I9956" s="6" t="s">
        <v>1702</v>
      </c>
      <c r="J9956" s="6" t="s">
        <v>200</v>
      </c>
      <c r="K9956" s="7">
        <v>0.38</v>
      </c>
      <c r="L9956" s="7">
        <f>IFERROR(VLOOKUP(SiscoTable[[#This Row],[Código]],Hoja2!A:B,2,0)*SiscoTable[[#This Row],[Provta(Uns)]],0)</f>
        <v>7.6</v>
      </c>
      <c r="M9956" s="7">
        <v>0</v>
      </c>
      <c r="N9956" s="7">
        <v>8.4000000000000005E-2</v>
      </c>
      <c r="O9956" s="7">
        <f>IFERROR(VLOOKUP(SiscoTable[[#This Row],[Código]],Hoja2!A:B,2,0)*SiscoTable[[#This Row],[Stock_actual]],0)</f>
        <v>1.6800000000000002</v>
      </c>
      <c r="P9956" s="6" t="s">
        <v>29</v>
      </c>
      <c r="Q9956" s="7">
        <v>0</v>
      </c>
      <c r="R9956" s="7">
        <v>0</v>
      </c>
      <c r="S9956" s="7" t="s">
        <v>11923</v>
      </c>
      <c r="BI9956"/>
      <c r="BJ9956"/>
    </row>
    <row r="9957" spans="2:62" x14ac:dyDescent="0.4">
      <c r="B9957" s="1">
        <v>2022612</v>
      </c>
      <c r="C9957" s="6" t="s">
        <v>8</v>
      </c>
      <c r="D9957" s="6" t="s">
        <v>8</v>
      </c>
      <c r="E9957" s="6" t="s">
        <v>1537</v>
      </c>
      <c r="F9957" s="6" t="s">
        <v>1537</v>
      </c>
      <c r="G9957" s="6" t="s">
        <v>1625</v>
      </c>
      <c r="H9957" s="6" t="s">
        <v>4</v>
      </c>
      <c r="I9957" s="6" t="s">
        <v>1705</v>
      </c>
      <c r="J9957" s="6" t="s">
        <v>200</v>
      </c>
      <c r="K9957" s="7">
        <v>0</v>
      </c>
      <c r="L9957" s="7">
        <f>IFERROR(VLOOKUP(SiscoTable[[#This Row],[Código]],Hoja2!A:B,2,0)*SiscoTable[[#This Row],[Provta(Uns)]],0)</f>
        <v>0</v>
      </c>
      <c r="M9957" s="7">
        <v>0</v>
      </c>
      <c r="N9957" s="7">
        <v>0</v>
      </c>
      <c r="O9957" s="7">
        <f>IFERROR(VLOOKUP(SiscoTable[[#This Row],[Código]],Hoja2!A:B,2,0)*SiscoTable[[#This Row],[Stock_actual]],0)</f>
        <v>0</v>
      </c>
      <c r="P9957" s="6" t="s">
        <v>7</v>
      </c>
      <c r="Q9957" s="7">
        <v>0</v>
      </c>
      <c r="R9957" s="7">
        <v>0</v>
      </c>
      <c r="S9957" s="7" t="s">
        <v>11923</v>
      </c>
      <c r="BI9957"/>
      <c r="BJ9957"/>
    </row>
    <row r="9958" spans="2:62" x14ac:dyDescent="0.4">
      <c r="B9958" s="1">
        <v>2022615</v>
      </c>
      <c r="C9958" s="6" t="s">
        <v>8</v>
      </c>
      <c r="D9958" s="6" t="s">
        <v>8</v>
      </c>
      <c r="E9958" s="6" t="s">
        <v>1537</v>
      </c>
      <c r="F9958" s="6" t="s">
        <v>1537</v>
      </c>
      <c r="G9958" s="6" t="s">
        <v>1625</v>
      </c>
      <c r="H9958" s="6" t="s">
        <v>4</v>
      </c>
      <c r="I9958" s="6" t="s">
        <v>1707</v>
      </c>
      <c r="J9958" s="6" t="s">
        <v>200</v>
      </c>
      <c r="K9958" s="7">
        <v>1.34</v>
      </c>
      <c r="L9958" s="7">
        <f>IFERROR(VLOOKUP(SiscoTable[[#This Row],[Código]],Hoja2!A:B,2,0)*SiscoTable[[#This Row],[Provta(Uns)]],0)</f>
        <v>20.100000000000001</v>
      </c>
      <c r="M9958" s="7">
        <v>0</v>
      </c>
      <c r="N9958" s="7">
        <v>0.15</v>
      </c>
      <c r="O9958" s="7">
        <f>IFERROR(VLOOKUP(SiscoTable[[#This Row],[Código]],Hoja2!A:B,2,0)*SiscoTable[[#This Row],[Stock_actual]],0)</f>
        <v>2.25</v>
      </c>
      <c r="P9958" s="6" t="s">
        <v>82</v>
      </c>
      <c r="Q9958" s="7">
        <v>1</v>
      </c>
      <c r="R9958" s="7">
        <v>2.41</v>
      </c>
      <c r="S9958" s="7" t="s">
        <v>11923</v>
      </c>
      <c r="BI9958"/>
      <c r="BJ9958"/>
    </row>
    <row r="9959" spans="2:62" x14ac:dyDescent="0.4">
      <c r="B9959" s="1">
        <v>2022619</v>
      </c>
      <c r="C9959" s="6" t="s">
        <v>8</v>
      </c>
      <c r="D9959" s="6" t="s">
        <v>8</v>
      </c>
      <c r="E9959" s="6" t="s">
        <v>1537</v>
      </c>
      <c r="F9959" s="6" t="s">
        <v>1537</v>
      </c>
      <c r="G9959" s="6" t="s">
        <v>1625</v>
      </c>
      <c r="H9959" s="6" t="s">
        <v>4</v>
      </c>
      <c r="I9959" s="6" t="s">
        <v>1709</v>
      </c>
      <c r="J9959" s="6" t="s">
        <v>200</v>
      </c>
      <c r="K9959" s="7">
        <v>0</v>
      </c>
      <c r="L9959" s="7">
        <f>IFERROR(VLOOKUP(SiscoTable[[#This Row],[Código]],Hoja2!A:B,2,0)*SiscoTable[[#This Row],[Provta(Uns)]],0)</f>
        <v>0</v>
      </c>
      <c r="M9959" s="7">
        <v>0</v>
      </c>
      <c r="N9959" s="7">
        <v>0</v>
      </c>
      <c r="O9959" s="7">
        <f>IFERROR(VLOOKUP(SiscoTable[[#This Row],[Código]],Hoja2!A:B,2,0)*SiscoTable[[#This Row],[Stock_actual]],0)</f>
        <v>0</v>
      </c>
      <c r="P9959" s="6" t="s">
        <v>7</v>
      </c>
      <c r="Q9959" s="7">
        <v>0</v>
      </c>
      <c r="R9959" s="7">
        <v>0</v>
      </c>
      <c r="S9959" s="7" t="s">
        <v>11923</v>
      </c>
      <c r="BI9959"/>
      <c r="BJ9959"/>
    </row>
    <row r="9960" spans="2:62" x14ac:dyDescent="0.4">
      <c r="B9960" s="1">
        <v>2022658</v>
      </c>
      <c r="C9960" s="6" t="s">
        <v>8</v>
      </c>
      <c r="D9960" s="6" t="s">
        <v>8</v>
      </c>
      <c r="E9960" s="6" t="s">
        <v>197</v>
      </c>
      <c r="F9960" s="6" t="s">
        <v>198</v>
      </c>
      <c r="G9960" s="6" t="s">
        <v>198</v>
      </c>
      <c r="H9960" s="6" t="s">
        <v>4</v>
      </c>
      <c r="I9960" s="6" t="s">
        <v>208</v>
      </c>
      <c r="J9960" s="6" t="s">
        <v>200</v>
      </c>
      <c r="K9960" s="7">
        <v>0</v>
      </c>
      <c r="L9960" s="7">
        <f>IFERROR(VLOOKUP(SiscoTable[[#This Row],[Código]],Hoja2!A:B,2,0)*SiscoTable[[#This Row],[Provta(Uns)]],0)</f>
        <v>0</v>
      </c>
      <c r="M9960" s="7">
        <v>0</v>
      </c>
      <c r="N9960" s="7">
        <v>0</v>
      </c>
      <c r="O9960" s="7">
        <f>IFERROR(VLOOKUP(SiscoTable[[#This Row],[Código]],Hoja2!A:B,2,0)*SiscoTable[[#This Row],[Stock_actual]],0)</f>
        <v>0</v>
      </c>
      <c r="P9960" s="6" t="s">
        <v>7</v>
      </c>
      <c r="Q9960" s="7">
        <v>0</v>
      </c>
      <c r="R9960" s="7">
        <v>0</v>
      </c>
      <c r="S9960" s="7" t="s">
        <v>11923</v>
      </c>
      <c r="BI9960"/>
      <c r="BJ9960"/>
    </row>
    <row r="9961" spans="2:62" x14ac:dyDescent="0.4">
      <c r="B9961" s="1">
        <v>2022659</v>
      </c>
      <c r="C9961" s="6" t="s">
        <v>25</v>
      </c>
      <c r="D9961" s="6" t="s">
        <v>25</v>
      </c>
      <c r="E9961" s="6" t="s">
        <v>197</v>
      </c>
      <c r="F9961" s="6" t="s">
        <v>399</v>
      </c>
      <c r="G9961" s="6" t="s">
        <v>399</v>
      </c>
      <c r="H9961" s="6" t="s">
        <v>4</v>
      </c>
      <c r="I9961" s="6" t="s">
        <v>406</v>
      </c>
      <c r="J9961" s="6" t="s">
        <v>200</v>
      </c>
      <c r="K9961" s="7">
        <v>106</v>
      </c>
      <c r="L9961" s="7">
        <f>IFERROR(VLOOKUP(SiscoTable[[#This Row],[Código]],Hoja2!A:B,2,0)*SiscoTable[[#This Row],[Provta(Uns)]],0)</f>
        <v>2756</v>
      </c>
      <c r="M9961" s="7">
        <v>0</v>
      </c>
      <c r="N9961" s="7">
        <v>-5.12</v>
      </c>
      <c r="O9961" s="7">
        <f>IFERROR(VLOOKUP(SiscoTable[[#This Row],[Código]],Hoja2!A:B,2,0)*SiscoTable[[#This Row],[Stock_actual]],0)</f>
        <v>-133.12</v>
      </c>
      <c r="P9961" s="6" t="s">
        <v>7</v>
      </c>
      <c r="Q9961" s="7">
        <v>116</v>
      </c>
      <c r="R9961" s="7">
        <v>211.79999999999998</v>
      </c>
      <c r="S9961" s="7" t="s">
        <v>11923</v>
      </c>
      <c r="BI9961"/>
      <c r="BJ9961"/>
    </row>
    <row r="9962" spans="2:62" x14ac:dyDescent="0.4">
      <c r="B9962" s="1">
        <v>2022664</v>
      </c>
      <c r="C9962" s="6" t="s">
        <v>25</v>
      </c>
      <c r="D9962" s="6" t="s">
        <v>25</v>
      </c>
      <c r="E9962" s="6" t="s">
        <v>469</v>
      </c>
      <c r="F9962" s="6" t="s">
        <v>668</v>
      </c>
      <c r="G9962" s="6" t="s">
        <v>794</v>
      </c>
      <c r="H9962" s="6" t="s">
        <v>673</v>
      </c>
      <c r="I9962" s="6" t="s">
        <v>818</v>
      </c>
      <c r="J9962" s="6" t="s">
        <v>200</v>
      </c>
      <c r="K9962" s="7">
        <v>5.16</v>
      </c>
      <c r="L9962" s="34">
        <f>IFERROR(VLOOKUP(SiscoTable[[#This Row],[Código]],Hoja2!A:B,2,0)*SiscoTable[[#This Row],[Provta(Uns)]],0)</f>
        <v>194.01600000000002</v>
      </c>
      <c r="M9962" s="7">
        <v>9</v>
      </c>
      <c r="N9962" s="7">
        <v>7.8879999999999999</v>
      </c>
      <c r="O9962" s="34">
        <f>IFERROR(VLOOKUP(SiscoTable[[#This Row],[Código]],Hoja2!A:B,2,0)*SiscoTable[[#This Row],[Stock_actual]],0)</f>
        <v>296.58879999999999</v>
      </c>
      <c r="P9962" s="6" t="s">
        <v>819</v>
      </c>
      <c r="Q9962" s="7">
        <v>6</v>
      </c>
      <c r="R9962" s="7">
        <v>0</v>
      </c>
      <c r="S9962" s="7" t="s">
        <v>11924</v>
      </c>
      <c r="BI9962"/>
      <c r="BJ9962"/>
    </row>
    <row r="9963" spans="2:62" x14ac:dyDescent="0.4">
      <c r="B9963" s="1">
        <v>2022711</v>
      </c>
      <c r="C9963" s="6" t="s">
        <v>30</v>
      </c>
      <c r="D9963" s="6" t="s">
        <v>30</v>
      </c>
      <c r="E9963" s="6" t="s">
        <v>1537</v>
      </c>
      <c r="F9963" s="6" t="s">
        <v>1537</v>
      </c>
      <c r="G9963" s="6" t="s">
        <v>1538</v>
      </c>
      <c r="H9963" s="6" t="s">
        <v>4</v>
      </c>
      <c r="I9963" s="6" t="s">
        <v>1584</v>
      </c>
      <c r="J9963" s="6" t="s">
        <v>200</v>
      </c>
      <c r="K9963" s="7">
        <v>59.35</v>
      </c>
      <c r="L9963" s="34">
        <f>IFERROR(VLOOKUP(SiscoTable[[#This Row],[Código]],Hoja2!A:B,2,0)*SiscoTable[[#This Row],[Provta(Uns)]],0)</f>
        <v>207.72499999999999</v>
      </c>
      <c r="M9963" s="7">
        <v>0</v>
      </c>
      <c r="N9963" s="7">
        <v>0</v>
      </c>
      <c r="O9963" s="34">
        <f>IFERROR(VLOOKUP(SiscoTable[[#This Row],[Código]],Hoja2!A:B,2,0)*SiscoTable[[#This Row],[Stock_actual]],0)</f>
        <v>0</v>
      </c>
      <c r="P9963" s="6" t="s">
        <v>7</v>
      </c>
      <c r="Q9963" s="7">
        <v>65</v>
      </c>
      <c r="R9963" s="7">
        <v>118.8</v>
      </c>
      <c r="S9963" s="7" t="s">
        <v>11924</v>
      </c>
      <c r="BI9963"/>
      <c r="BJ9963"/>
    </row>
    <row r="9964" spans="2:62" x14ac:dyDescent="0.4">
      <c r="B9964" s="1">
        <v>2023127</v>
      </c>
      <c r="C9964" s="6" t="s">
        <v>25</v>
      </c>
      <c r="D9964" s="6" t="s">
        <v>25</v>
      </c>
      <c r="E9964" s="6" t="s">
        <v>2584</v>
      </c>
      <c r="F9964" s="6" t="s">
        <v>2994</v>
      </c>
      <c r="G9964" s="6" t="s">
        <v>2995</v>
      </c>
      <c r="H9964" s="6" t="s">
        <v>262</v>
      </c>
      <c r="I9964" s="6" t="s">
        <v>2996</v>
      </c>
      <c r="J9964" s="6" t="s">
        <v>200</v>
      </c>
      <c r="K9964" s="7">
        <v>401.9</v>
      </c>
      <c r="L9964" s="34">
        <f>IFERROR(VLOOKUP(SiscoTable[[#This Row],[Código]],Hoja2!A:B,2,0)*SiscoTable[[#This Row],[Provta(Uns)]],0)</f>
        <v>6792.1099999999988</v>
      </c>
      <c r="M9964" s="7">
        <v>0</v>
      </c>
      <c r="N9964" s="7">
        <v>0</v>
      </c>
      <c r="O9964" s="34">
        <f>IFERROR(VLOOKUP(SiscoTable[[#This Row],[Código]],Hoja2!A:B,2,0)*SiscoTable[[#This Row],[Stock_actual]],0)</f>
        <v>0</v>
      </c>
      <c r="P9964" s="6" t="s">
        <v>7</v>
      </c>
      <c r="Q9964" s="7">
        <v>442</v>
      </c>
      <c r="R9964" s="7">
        <v>804</v>
      </c>
      <c r="S9964" s="7" t="s">
        <v>11924</v>
      </c>
      <c r="BI9964"/>
      <c r="BJ9964"/>
    </row>
    <row r="9965" spans="2:62" x14ac:dyDescent="0.4">
      <c r="B9965" s="1">
        <v>2023128</v>
      </c>
      <c r="C9965" s="6" t="s">
        <v>25</v>
      </c>
      <c r="D9965" s="6" t="s">
        <v>30</v>
      </c>
      <c r="E9965" s="6" t="s">
        <v>2584</v>
      </c>
      <c r="F9965" s="6" t="s">
        <v>2994</v>
      </c>
      <c r="G9965" s="6" t="s">
        <v>2995</v>
      </c>
      <c r="H9965" s="6" t="s">
        <v>213</v>
      </c>
      <c r="I9965" s="6" t="s">
        <v>2997</v>
      </c>
      <c r="J9965" s="6" t="s">
        <v>200</v>
      </c>
      <c r="K9965" s="7">
        <v>103.84</v>
      </c>
      <c r="L9965" s="34">
        <f>IFERROR(VLOOKUP(SiscoTable[[#This Row],[Código]],Hoja2!A:B,2,0)*SiscoTable[[#This Row],[Provta(Uns)]],0)</f>
        <v>2274.096</v>
      </c>
      <c r="M9965" s="7">
        <v>0</v>
      </c>
      <c r="N9965" s="7">
        <v>73.41</v>
      </c>
      <c r="O9965" s="34">
        <f>IFERROR(VLOOKUP(SiscoTable[[#This Row],[Código]],Hoja2!A:B,2,0)*SiscoTable[[#This Row],[Stock_actual]],0)</f>
        <v>1607.6789999999999</v>
      </c>
      <c r="P9965" s="6" t="s">
        <v>256</v>
      </c>
      <c r="Q9965" s="7">
        <v>114</v>
      </c>
      <c r="R9965" s="7">
        <v>206.85</v>
      </c>
      <c r="S9965" s="7" t="s">
        <v>11924</v>
      </c>
      <c r="BI9965"/>
      <c r="BJ9965"/>
    </row>
    <row r="9966" spans="2:62" x14ac:dyDescent="0.4">
      <c r="B9966" s="1">
        <v>2023459</v>
      </c>
      <c r="C9966" s="6" t="s">
        <v>25</v>
      </c>
      <c r="D9966" s="6" t="s">
        <v>25</v>
      </c>
      <c r="E9966" s="6" t="s">
        <v>1537</v>
      </c>
      <c r="F9966" s="6" t="s">
        <v>1537</v>
      </c>
      <c r="G9966" s="6" t="s">
        <v>1538</v>
      </c>
      <c r="H9966" s="6" t="s">
        <v>4</v>
      </c>
      <c r="I9966" s="6" t="s">
        <v>1568</v>
      </c>
      <c r="J9966" s="6" t="s">
        <v>200</v>
      </c>
      <c r="K9966" s="7">
        <v>387.41</v>
      </c>
      <c r="L9966" s="34">
        <f>IFERROR(VLOOKUP(SiscoTable[[#This Row],[Código]],Hoja2!A:B,2,0)*SiscoTable[[#This Row],[Provta(Uns)]],0)</f>
        <v>1743.345</v>
      </c>
      <c r="M9966" s="7">
        <v>0</v>
      </c>
      <c r="N9966" s="7">
        <v>5.0000000000000001E-3</v>
      </c>
      <c r="O9966" s="34">
        <f>IFERROR(VLOOKUP(SiscoTable[[#This Row],[Código]],Hoja2!A:B,2,0)*SiscoTable[[#This Row],[Stock_actual]],0)</f>
        <v>2.2499999999999999E-2</v>
      </c>
      <c r="P9966" s="6" t="s">
        <v>7</v>
      </c>
      <c r="Q9966" s="7">
        <v>426</v>
      </c>
      <c r="R9966" s="7">
        <v>774.59500000000003</v>
      </c>
      <c r="S9966" s="7" t="s">
        <v>11924</v>
      </c>
      <c r="BI9966"/>
      <c r="BJ9966"/>
    </row>
    <row r="9967" spans="2:62" x14ac:dyDescent="0.4">
      <c r="B9967" s="1">
        <v>2023481</v>
      </c>
      <c r="C9967" s="6" t="s">
        <v>25</v>
      </c>
      <c r="D9967" s="6" t="s">
        <v>25</v>
      </c>
      <c r="E9967" s="6" t="s">
        <v>469</v>
      </c>
      <c r="F9967" s="6" t="s">
        <v>668</v>
      </c>
      <c r="G9967" s="6" t="s">
        <v>865</v>
      </c>
      <c r="H9967" s="6" t="s">
        <v>887</v>
      </c>
      <c r="I9967" s="6" t="s">
        <v>886</v>
      </c>
      <c r="J9967" s="6" t="s">
        <v>200</v>
      </c>
      <c r="K9967" s="7">
        <v>11.37</v>
      </c>
      <c r="L9967" s="34">
        <f>IFERROR(VLOOKUP(SiscoTable[[#This Row],[Código]],Hoja2!A:B,2,0)*SiscoTable[[#This Row],[Provta(Uns)]],0)</f>
        <v>203.52299999999997</v>
      </c>
      <c r="M9967" s="7">
        <v>0</v>
      </c>
      <c r="N9967" s="7">
        <v>0.124</v>
      </c>
      <c r="O9967" s="34">
        <f>IFERROR(VLOOKUP(SiscoTable[[#This Row],[Código]],Hoja2!A:B,2,0)*SiscoTable[[#This Row],[Stock_actual]],0)</f>
        <v>2.2195999999999998</v>
      </c>
      <c r="P9967" s="6" t="s">
        <v>7</v>
      </c>
      <c r="Q9967" s="7">
        <v>13</v>
      </c>
      <c r="R9967" s="7">
        <v>22.676000000000002</v>
      </c>
      <c r="S9967" s="7" t="s">
        <v>11924</v>
      </c>
      <c r="BI9967"/>
      <c r="BJ9967"/>
    </row>
    <row r="9968" spans="2:62" x14ac:dyDescent="0.4">
      <c r="B9968" s="1">
        <v>2023482</v>
      </c>
      <c r="C9968" s="6" t="s">
        <v>25</v>
      </c>
      <c r="D9968" s="6" t="s">
        <v>25</v>
      </c>
      <c r="E9968" s="6" t="s">
        <v>469</v>
      </c>
      <c r="F9968" s="6" t="s">
        <v>668</v>
      </c>
      <c r="G9968" s="6" t="s">
        <v>865</v>
      </c>
      <c r="H9968" s="6" t="s">
        <v>887</v>
      </c>
      <c r="I9968" s="6" t="s">
        <v>888</v>
      </c>
      <c r="J9968" s="6" t="s">
        <v>200</v>
      </c>
      <c r="K9968" s="7">
        <v>12.1</v>
      </c>
      <c r="L9968" s="34">
        <f>IFERROR(VLOOKUP(SiscoTable[[#This Row],[Código]],Hoja2!A:B,2,0)*SiscoTable[[#This Row],[Provta(Uns)]],0)</f>
        <v>248.04999999999998</v>
      </c>
      <c r="M9968" s="7">
        <v>0</v>
      </c>
      <c r="N9968" s="7">
        <v>0</v>
      </c>
      <c r="O9968" s="34">
        <f>IFERROR(VLOOKUP(SiscoTable[[#This Row],[Código]],Hoja2!A:B,2,0)*SiscoTable[[#This Row],[Stock_actual]],0)</f>
        <v>0</v>
      </c>
      <c r="P9968" s="6" t="s">
        <v>7</v>
      </c>
      <c r="Q9968" s="7">
        <v>13</v>
      </c>
      <c r="R9968" s="7">
        <v>24</v>
      </c>
      <c r="S9968" s="7" t="s">
        <v>11924</v>
      </c>
      <c r="BI9968"/>
      <c r="BJ9968"/>
    </row>
    <row r="9969" spans="2:62" x14ac:dyDescent="0.4">
      <c r="B9969" s="1">
        <v>2023483</v>
      </c>
      <c r="C9969" s="6" t="s">
        <v>25</v>
      </c>
      <c r="D9969" s="6" t="s">
        <v>25</v>
      </c>
      <c r="E9969" s="6" t="s">
        <v>469</v>
      </c>
      <c r="F9969" s="6" t="s">
        <v>668</v>
      </c>
      <c r="G9969" s="6" t="s">
        <v>865</v>
      </c>
      <c r="H9969" s="6" t="s">
        <v>887</v>
      </c>
      <c r="I9969" s="6" t="s">
        <v>889</v>
      </c>
      <c r="J9969" s="6" t="s">
        <v>200</v>
      </c>
      <c r="K9969" s="7">
        <v>10.52</v>
      </c>
      <c r="L9969" s="34">
        <f>IFERROR(VLOOKUP(SiscoTable[[#This Row],[Código]],Hoja2!A:B,2,0)*SiscoTable[[#This Row],[Provta(Uns)]],0)</f>
        <v>284.03999999999996</v>
      </c>
      <c r="M9969" s="7">
        <v>0</v>
      </c>
      <c r="N9969" s="7">
        <v>0.13600000000000001</v>
      </c>
      <c r="O9969" s="34">
        <f>IFERROR(VLOOKUP(SiscoTable[[#This Row],[Código]],Hoja2!A:B,2,0)*SiscoTable[[#This Row],[Stock_actual]],0)</f>
        <v>3.6720000000000002</v>
      </c>
      <c r="P9969" s="6" t="s">
        <v>7</v>
      </c>
      <c r="Q9969" s="7">
        <v>12</v>
      </c>
      <c r="R9969" s="7">
        <v>20.864000000000001</v>
      </c>
      <c r="S9969" s="7" t="s">
        <v>11924</v>
      </c>
      <c r="BI9969"/>
      <c r="BJ9969"/>
    </row>
    <row r="9970" spans="2:62" x14ac:dyDescent="0.4">
      <c r="B9970" s="1">
        <v>2023484</v>
      </c>
      <c r="C9970" s="6" t="s">
        <v>25</v>
      </c>
      <c r="D9970" s="6" t="s">
        <v>25</v>
      </c>
      <c r="E9970" s="6" t="s">
        <v>469</v>
      </c>
      <c r="F9970" s="6" t="s">
        <v>668</v>
      </c>
      <c r="G9970" s="6" t="s">
        <v>865</v>
      </c>
      <c r="H9970" s="6" t="s">
        <v>887</v>
      </c>
      <c r="I9970" s="6" t="s">
        <v>890</v>
      </c>
      <c r="J9970" s="6" t="s">
        <v>200</v>
      </c>
      <c r="K9970" s="7">
        <v>6.89</v>
      </c>
      <c r="L9970" s="34">
        <f>IFERROR(VLOOKUP(SiscoTable[[#This Row],[Código]],Hoja2!A:B,2,0)*SiscoTable[[#This Row],[Provta(Uns)]],0)</f>
        <v>354.83499999999998</v>
      </c>
      <c r="M9970" s="7">
        <v>0</v>
      </c>
      <c r="N9970" s="7">
        <v>0</v>
      </c>
      <c r="O9970" s="34">
        <f>IFERROR(VLOOKUP(SiscoTable[[#This Row],[Código]],Hoja2!A:B,2,0)*SiscoTable[[#This Row],[Stock_actual]],0)</f>
        <v>0</v>
      </c>
      <c r="P9970" s="6" t="s">
        <v>7</v>
      </c>
      <c r="Q9970" s="7">
        <v>8</v>
      </c>
      <c r="R9970" s="7">
        <v>13.8</v>
      </c>
      <c r="S9970" s="7" t="s">
        <v>11924</v>
      </c>
      <c r="BI9970"/>
      <c r="BJ9970"/>
    </row>
    <row r="9971" spans="2:62" x14ac:dyDescent="0.4">
      <c r="B9971" s="1">
        <v>2023485</v>
      </c>
      <c r="C9971" s="6" t="s">
        <v>25</v>
      </c>
      <c r="D9971" s="6" t="s">
        <v>25</v>
      </c>
      <c r="E9971" s="6" t="s">
        <v>469</v>
      </c>
      <c r="F9971" s="6" t="s">
        <v>668</v>
      </c>
      <c r="G9971" s="6" t="s">
        <v>865</v>
      </c>
      <c r="H9971" s="6" t="s">
        <v>887</v>
      </c>
      <c r="I9971" s="6" t="s">
        <v>891</v>
      </c>
      <c r="J9971" s="6" t="s">
        <v>200</v>
      </c>
      <c r="K9971" s="7">
        <v>6.37</v>
      </c>
      <c r="L9971" s="34">
        <f>IFERROR(VLOOKUP(SiscoTable[[#This Row],[Código]],Hoja2!A:B,2,0)*SiscoTable[[#This Row],[Provta(Uns)]],0)</f>
        <v>350.35</v>
      </c>
      <c r="M9971" s="7">
        <v>0</v>
      </c>
      <c r="N9971" s="7">
        <v>0</v>
      </c>
      <c r="O9971" s="34">
        <f>IFERROR(VLOOKUP(SiscoTable[[#This Row],[Código]],Hoja2!A:B,2,0)*SiscoTable[[#This Row],[Stock_actual]],0)</f>
        <v>0</v>
      </c>
      <c r="P9971" s="6" t="s">
        <v>7</v>
      </c>
      <c r="Q9971" s="7">
        <v>7</v>
      </c>
      <c r="R9971" s="7">
        <v>12.6</v>
      </c>
      <c r="S9971" s="7" t="s">
        <v>11924</v>
      </c>
      <c r="BI9971"/>
      <c r="BJ9971"/>
    </row>
    <row r="9972" spans="2:62" x14ac:dyDescent="0.4">
      <c r="B9972" s="1">
        <v>2023550</v>
      </c>
      <c r="C9972" s="6" t="s">
        <v>25</v>
      </c>
      <c r="D9972" s="6" t="s">
        <v>25</v>
      </c>
      <c r="E9972" s="6" t="s">
        <v>197</v>
      </c>
      <c r="F9972" s="6" t="s">
        <v>399</v>
      </c>
      <c r="G9972" s="6" t="s">
        <v>399</v>
      </c>
      <c r="H9972" s="6" t="s">
        <v>4</v>
      </c>
      <c r="I9972" s="6" t="s">
        <v>407</v>
      </c>
      <c r="J9972" s="6" t="s">
        <v>200</v>
      </c>
      <c r="K9972" s="7">
        <v>582.53</v>
      </c>
      <c r="L9972" s="7">
        <f>IFERROR(VLOOKUP(SiscoTable[[#This Row],[Código]],Hoja2!A:B,2,0)*SiscoTable[[#This Row],[Provta(Uns)]],0)</f>
        <v>1747.59</v>
      </c>
      <c r="M9972" s="7">
        <v>0</v>
      </c>
      <c r="N9972" s="7">
        <v>-84.043999999999997</v>
      </c>
      <c r="O9972" s="7">
        <f>IFERROR(VLOOKUP(SiscoTable[[#This Row],[Código]],Hoja2!A:B,2,0)*SiscoTable[[#This Row],[Stock_actual]],0)</f>
        <v>-252.13200000000001</v>
      </c>
      <c r="P9972" s="6" t="s">
        <v>7</v>
      </c>
      <c r="Q9972" s="7">
        <v>641</v>
      </c>
      <c r="R9972" s="7">
        <v>1165.2</v>
      </c>
      <c r="S9972" s="7" t="s">
        <v>11923</v>
      </c>
      <c r="BI9972"/>
      <c r="BJ9972"/>
    </row>
    <row r="9973" spans="2:62" x14ac:dyDescent="0.4">
      <c r="B9973" s="1">
        <v>2023551</v>
      </c>
      <c r="C9973" s="6" t="s">
        <v>8</v>
      </c>
      <c r="D9973" s="6" t="s">
        <v>30</v>
      </c>
      <c r="E9973" s="6" t="s">
        <v>1537</v>
      </c>
      <c r="F9973" s="6" t="s">
        <v>1537</v>
      </c>
      <c r="G9973" s="6" t="s">
        <v>1625</v>
      </c>
      <c r="H9973" s="6" t="s">
        <v>4</v>
      </c>
      <c r="I9973" s="6" t="s">
        <v>1710</v>
      </c>
      <c r="J9973" s="6" t="s">
        <v>200</v>
      </c>
      <c r="K9973" s="7">
        <v>1.87</v>
      </c>
      <c r="L9973" s="34">
        <f>IFERROR(VLOOKUP(SiscoTable[[#This Row],[Código]],Hoja2!A:B,2,0)*SiscoTable[[#This Row],[Provta(Uns)]],0)</f>
        <v>32.912000000000006</v>
      </c>
      <c r="M9973" s="7">
        <v>3</v>
      </c>
      <c r="N9973" s="7">
        <v>4.5840000000000005</v>
      </c>
      <c r="O9973" s="34">
        <f>IFERROR(VLOOKUP(SiscoTable[[#This Row],[Código]],Hoja2!A:B,2,0)*SiscoTable[[#This Row],[Stock_actual]],0)</f>
        <v>80.678400000000011</v>
      </c>
      <c r="P9973" s="6" t="s">
        <v>1465</v>
      </c>
      <c r="Q9973" s="7">
        <v>2</v>
      </c>
      <c r="R9973" s="7">
        <v>0</v>
      </c>
      <c r="S9973" s="7" t="s">
        <v>11924</v>
      </c>
      <c r="BI9973"/>
      <c r="BJ9973"/>
    </row>
    <row r="9974" spans="2:62" x14ac:dyDescent="0.4">
      <c r="B9974" s="1">
        <v>2023552</v>
      </c>
      <c r="C9974" s="6" t="s">
        <v>30</v>
      </c>
      <c r="D9974" s="6" t="s">
        <v>30</v>
      </c>
      <c r="E9974" s="6" t="s">
        <v>469</v>
      </c>
      <c r="F9974" s="6" t="s">
        <v>668</v>
      </c>
      <c r="G9974" s="6" t="s">
        <v>794</v>
      </c>
      <c r="H9974" s="6" t="s">
        <v>673</v>
      </c>
      <c r="I9974" s="6" t="s">
        <v>834</v>
      </c>
      <c r="J9974" s="6" t="s">
        <v>200</v>
      </c>
      <c r="K9974" s="7">
        <v>3.35</v>
      </c>
      <c r="L9974" s="34">
        <f>IFERROR(VLOOKUP(SiscoTable[[#This Row],[Código]],Hoja2!A:B,2,0)*SiscoTable[[#This Row],[Provta(Uns)]],0)</f>
        <v>133.66499999999999</v>
      </c>
      <c r="M9974" s="7">
        <v>3</v>
      </c>
      <c r="N9974" s="7">
        <v>-4.5999999999999999E-2</v>
      </c>
      <c r="O9974" s="34">
        <f>IFERROR(VLOOKUP(SiscoTable[[#This Row],[Código]],Hoja2!A:B,2,0)*SiscoTable[[#This Row],[Stock_actual]],0)</f>
        <v>-1.8353999999999999</v>
      </c>
      <c r="P9974" s="6" t="s">
        <v>7</v>
      </c>
      <c r="Q9974" s="7">
        <v>4</v>
      </c>
      <c r="R9974" s="7">
        <v>3.5999999999999996</v>
      </c>
      <c r="S9974" s="7" t="s">
        <v>11924</v>
      </c>
      <c r="BI9974"/>
      <c r="BJ9974"/>
    </row>
    <row r="9975" spans="2:62" x14ac:dyDescent="0.4">
      <c r="B9975" s="1">
        <v>2023571</v>
      </c>
      <c r="C9975" s="6" t="s">
        <v>25</v>
      </c>
      <c r="D9975" s="6" t="s">
        <v>25</v>
      </c>
      <c r="E9975" s="6" t="s">
        <v>1537</v>
      </c>
      <c r="F9975" s="6" t="s">
        <v>1537</v>
      </c>
      <c r="G9975" s="6" t="s">
        <v>1538</v>
      </c>
      <c r="H9975" s="6" t="s">
        <v>4</v>
      </c>
      <c r="I9975" s="6" t="s">
        <v>1569</v>
      </c>
      <c r="J9975" s="6" t="s">
        <v>200</v>
      </c>
      <c r="K9975" s="7">
        <v>36.31</v>
      </c>
      <c r="L9975" s="7">
        <f>IFERROR(VLOOKUP(SiscoTable[[#This Row],[Código]],Hoja2!A:B,2,0)*SiscoTable[[#This Row],[Provta(Uns)]],0)</f>
        <v>250.53900000000002</v>
      </c>
      <c r="M9975" s="7">
        <v>0</v>
      </c>
      <c r="N9975" s="7">
        <v>2E-3</v>
      </c>
      <c r="O9975" s="7">
        <f>IFERROR(VLOOKUP(SiscoTable[[#This Row],[Código]],Hoja2!A:B,2,0)*SiscoTable[[#This Row],[Stock_actual]],0)</f>
        <v>1.3800000000000002E-2</v>
      </c>
      <c r="P9975" s="6" t="s">
        <v>7</v>
      </c>
      <c r="Q9975" s="7">
        <v>40</v>
      </c>
      <c r="R9975" s="7">
        <v>72.597999999999999</v>
      </c>
      <c r="S9975" s="7" t="s">
        <v>11923</v>
      </c>
      <c r="BI9975"/>
      <c r="BJ9975"/>
    </row>
    <row r="9976" spans="2:62" x14ac:dyDescent="0.4">
      <c r="B9976" s="1">
        <v>2023615</v>
      </c>
      <c r="C9976" s="6" t="s">
        <v>25</v>
      </c>
      <c r="D9976" s="6" t="s">
        <v>25</v>
      </c>
      <c r="E9976" s="6" t="s">
        <v>3268</v>
      </c>
      <c r="F9976" s="6" t="s">
        <v>8094</v>
      </c>
      <c r="G9976" s="6" t="s">
        <v>8095</v>
      </c>
      <c r="H9976" s="6" t="s">
        <v>4</v>
      </c>
      <c r="I9976" s="6" t="s">
        <v>8096</v>
      </c>
      <c r="J9976" s="6" t="s">
        <v>200</v>
      </c>
      <c r="K9976" s="7">
        <v>27.34</v>
      </c>
      <c r="L9976" s="7">
        <f>IFERROR(VLOOKUP(SiscoTable[[#This Row],[Código]],Hoja2!A:B,2,0)*SiscoTable[[#This Row],[Provta(Uns)]],0)</f>
        <v>328.08</v>
      </c>
      <c r="M9976" s="7">
        <v>50</v>
      </c>
      <c r="N9976" s="7">
        <v>22.05</v>
      </c>
      <c r="O9976" s="7">
        <f>IFERROR(VLOOKUP(SiscoTable[[#This Row],[Código]],Hoja2!A:B,2,0)*SiscoTable[[#This Row],[Stock_actual]],0)</f>
        <v>264.60000000000002</v>
      </c>
      <c r="P9976" s="6" t="s">
        <v>751</v>
      </c>
      <c r="Q9976" s="7">
        <v>30</v>
      </c>
      <c r="R9976" s="7">
        <v>4.3900000000000006</v>
      </c>
      <c r="S9976" s="7" t="s">
        <v>11927</v>
      </c>
      <c r="BI9976"/>
      <c r="BJ9976"/>
    </row>
    <row r="9977" spans="2:62" x14ac:dyDescent="0.4">
      <c r="B9977" s="1">
        <v>2023622</v>
      </c>
      <c r="C9977" s="6" t="s">
        <v>30</v>
      </c>
      <c r="D9977" s="6" t="s">
        <v>30</v>
      </c>
      <c r="E9977" s="6" t="s">
        <v>3268</v>
      </c>
      <c r="F9977" s="6" t="s">
        <v>8094</v>
      </c>
      <c r="G9977" s="6" t="s">
        <v>8095</v>
      </c>
      <c r="H9977" s="6" t="s">
        <v>4</v>
      </c>
      <c r="I9977" s="6" t="s">
        <v>8103</v>
      </c>
      <c r="J9977" s="6" t="s">
        <v>200</v>
      </c>
      <c r="K9977" s="7">
        <v>20.28</v>
      </c>
      <c r="L9977" s="7">
        <f>IFERROR(VLOOKUP(SiscoTable[[#This Row],[Código]],Hoja2!A:B,2,0)*SiscoTable[[#This Row],[Provta(Uns)]],0)</f>
        <v>178.46400000000003</v>
      </c>
      <c r="M9977" s="7">
        <v>0</v>
      </c>
      <c r="N9977" s="7">
        <v>62.87</v>
      </c>
      <c r="O9977" s="7">
        <f>IFERROR(VLOOKUP(SiscoTable[[#This Row],[Código]],Hoja2!A:B,2,0)*SiscoTable[[#This Row],[Stock_actual]],0)</f>
        <v>553.25599999999997</v>
      </c>
      <c r="P9977" s="6" t="s">
        <v>487</v>
      </c>
      <c r="Q9977" s="7">
        <v>22</v>
      </c>
      <c r="R9977" s="7">
        <v>0</v>
      </c>
      <c r="S9977" s="7" t="s">
        <v>11927</v>
      </c>
      <c r="BI9977"/>
      <c r="BJ9977"/>
    </row>
    <row r="9978" spans="2:62" x14ac:dyDescent="0.4">
      <c r="B9978" s="1">
        <v>2023709</v>
      </c>
      <c r="C9978" s="6" t="s">
        <v>25</v>
      </c>
      <c r="D9978" s="6" t="s">
        <v>25</v>
      </c>
      <c r="E9978" s="6" t="s">
        <v>197</v>
      </c>
      <c r="F9978" s="6" t="s">
        <v>370</v>
      </c>
      <c r="G9978" s="6" t="s">
        <v>370</v>
      </c>
      <c r="H9978" s="6" t="s">
        <v>4</v>
      </c>
      <c r="I9978" s="6" t="s">
        <v>388</v>
      </c>
      <c r="J9978" s="6" t="s">
        <v>200</v>
      </c>
      <c r="K9978" s="7">
        <v>303.88</v>
      </c>
      <c r="L9978" s="7">
        <f>IFERROR(VLOOKUP(SiscoTable[[#This Row],[Código]],Hoja2!A:B,2,0)*SiscoTable[[#This Row],[Provta(Uns)]],0)</f>
        <v>7262.7319999999991</v>
      </c>
      <c r="M9978" s="7">
        <v>0</v>
      </c>
      <c r="N9978" s="7">
        <v>-20.312000000000001</v>
      </c>
      <c r="O9978" s="7">
        <f>IFERROR(VLOOKUP(SiscoTable[[#This Row],[Código]],Hoja2!A:B,2,0)*SiscoTable[[#This Row],[Stock_actual]],0)</f>
        <v>-485.45679999999999</v>
      </c>
      <c r="P9978" s="6" t="s">
        <v>7</v>
      </c>
      <c r="Q9978" s="7">
        <v>334</v>
      </c>
      <c r="R9978" s="7">
        <v>607.80000000000007</v>
      </c>
      <c r="S9978" s="7" t="s">
        <v>11923</v>
      </c>
      <c r="BI9978"/>
      <c r="BJ9978"/>
    </row>
    <row r="9979" spans="2:62" x14ac:dyDescent="0.4">
      <c r="B9979" s="1">
        <v>2023710</v>
      </c>
      <c r="C9979" s="6" t="s">
        <v>8</v>
      </c>
      <c r="D9979" s="6" t="s">
        <v>8</v>
      </c>
      <c r="E9979" s="6" t="s">
        <v>197</v>
      </c>
      <c r="F9979" s="6" t="s">
        <v>399</v>
      </c>
      <c r="G9979" s="6" t="s">
        <v>399</v>
      </c>
      <c r="H9979" s="6" t="s">
        <v>4</v>
      </c>
      <c r="I9979" s="6" t="s">
        <v>419</v>
      </c>
      <c r="J9979" s="6" t="s">
        <v>200</v>
      </c>
      <c r="K9979" s="7">
        <v>0</v>
      </c>
      <c r="L9979" s="7">
        <f>IFERROR(VLOOKUP(SiscoTable[[#This Row],[Código]],Hoja2!A:B,2,0)*SiscoTable[[#This Row],[Provta(Uns)]],0)</f>
        <v>0</v>
      </c>
      <c r="M9979" s="7">
        <v>0</v>
      </c>
      <c r="N9979" s="7">
        <v>0</v>
      </c>
      <c r="O9979" s="7">
        <f>IFERROR(VLOOKUP(SiscoTable[[#This Row],[Código]],Hoja2!A:B,2,0)*SiscoTable[[#This Row],[Stock_actual]],0)</f>
        <v>0</v>
      </c>
      <c r="P9979" s="6" t="s">
        <v>7</v>
      </c>
      <c r="Q9979" s="7">
        <v>0</v>
      </c>
      <c r="R9979" s="7">
        <v>0</v>
      </c>
      <c r="S9979" s="7" t="s">
        <v>11923</v>
      </c>
      <c r="BI9979"/>
      <c r="BJ9979"/>
    </row>
    <row r="9980" spans="2:62" x14ac:dyDescent="0.4">
      <c r="B9980" s="1">
        <v>2024092</v>
      </c>
      <c r="C9980" s="6" t="s">
        <v>30</v>
      </c>
      <c r="D9980" s="6" t="s">
        <v>30</v>
      </c>
      <c r="E9980" s="6" t="s">
        <v>1537</v>
      </c>
      <c r="F9980" s="6" t="s">
        <v>1537</v>
      </c>
      <c r="G9980" s="6" t="s">
        <v>1625</v>
      </c>
      <c r="H9980" s="6" t="s">
        <v>4</v>
      </c>
      <c r="I9980" s="6" t="s">
        <v>1689</v>
      </c>
      <c r="J9980" s="6" t="s">
        <v>200</v>
      </c>
      <c r="K9980" s="7">
        <v>2.42</v>
      </c>
      <c r="L9980" s="34">
        <f>IFERROR(VLOOKUP(SiscoTable[[#This Row],[Código]],Hoja2!A:B,2,0)*SiscoTable[[#This Row],[Provta(Uns)]],0)</f>
        <v>219.97800000000001</v>
      </c>
      <c r="M9980" s="7">
        <v>0</v>
      </c>
      <c r="N9980" s="7">
        <v>2.004</v>
      </c>
      <c r="O9980" s="34">
        <f>IFERROR(VLOOKUP(SiscoTable[[#This Row],[Código]],Hoja2!A:B,2,0)*SiscoTable[[#This Row],[Stock_actual]],0)</f>
        <v>182.1636</v>
      </c>
      <c r="P9980" s="6" t="s">
        <v>101</v>
      </c>
      <c r="Q9980" s="7">
        <v>3</v>
      </c>
      <c r="R9980" s="7">
        <v>4.7959999999999994</v>
      </c>
      <c r="S9980" s="7" t="s">
        <v>11924</v>
      </c>
      <c r="BI9980"/>
      <c r="BJ9980"/>
    </row>
    <row r="9981" spans="2:62" x14ac:dyDescent="0.4">
      <c r="B9981" s="1">
        <v>2025101</v>
      </c>
      <c r="C9981" s="6" t="s">
        <v>8</v>
      </c>
      <c r="D9981" s="6" t="s">
        <v>8</v>
      </c>
      <c r="E9981" s="6" t="s">
        <v>2999</v>
      </c>
      <c r="F9981" s="6" t="s">
        <v>3176</v>
      </c>
      <c r="G9981" s="6" t="s">
        <v>3198</v>
      </c>
      <c r="H9981" s="6" t="s">
        <v>94</v>
      </c>
      <c r="I9981" s="6" t="s">
        <v>3245</v>
      </c>
      <c r="J9981" s="6" t="s">
        <v>200</v>
      </c>
      <c r="K9981" s="7">
        <v>0.03</v>
      </c>
      <c r="L9981" s="7">
        <f>IFERROR(VLOOKUP(SiscoTable[[#This Row],[Código]],Hoja2!A:B,2,0)*SiscoTable[[#This Row],[Provta(Uns)]],0)</f>
        <v>0.27</v>
      </c>
      <c r="M9981" s="7">
        <v>0</v>
      </c>
      <c r="N9981" s="7">
        <v>0</v>
      </c>
      <c r="O9981" s="7">
        <f>IFERROR(VLOOKUP(SiscoTable[[#This Row],[Código]],Hoja2!A:B,2,0)*SiscoTable[[#This Row],[Stock_actual]],0)</f>
        <v>0</v>
      </c>
      <c r="P9981" s="6" t="s">
        <v>7</v>
      </c>
      <c r="Q9981" s="7">
        <v>0</v>
      </c>
      <c r="R9981" s="7">
        <v>0</v>
      </c>
      <c r="S9981" s="7" t="s">
        <v>11923</v>
      </c>
      <c r="BI9981"/>
      <c r="BJ9981"/>
    </row>
    <row r="9982" spans="2:62" x14ac:dyDescent="0.4">
      <c r="B9982" s="1">
        <v>2027092</v>
      </c>
      <c r="C9982" s="6" t="s">
        <v>30</v>
      </c>
      <c r="D9982" s="6" t="s">
        <v>30</v>
      </c>
      <c r="E9982" s="6" t="s">
        <v>469</v>
      </c>
      <c r="F9982" s="6" t="s">
        <v>1050</v>
      </c>
      <c r="G9982" s="6" t="s">
        <v>1128</v>
      </c>
      <c r="H9982" s="6" t="s">
        <v>4</v>
      </c>
      <c r="I9982" s="6" t="s">
        <v>1163</v>
      </c>
      <c r="J9982" s="6" t="s">
        <v>200</v>
      </c>
      <c r="K9982" s="7">
        <v>1.9</v>
      </c>
      <c r="L9982" s="34">
        <f>IFERROR(VLOOKUP(SiscoTable[[#This Row],[Código]],Hoja2!A:B,2,0)*SiscoTable[[#This Row],[Provta(Uns)]],0)</f>
        <v>79.8</v>
      </c>
      <c r="M9982" s="7">
        <v>0</v>
      </c>
      <c r="N9982" s="7">
        <v>0</v>
      </c>
      <c r="O9982" s="34">
        <f>IFERROR(VLOOKUP(SiscoTable[[#This Row],[Código]],Hoja2!A:B,2,0)*SiscoTable[[#This Row],[Stock_actual]],0)</f>
        <v>0</v>
      </c>
      <c r="P9982" s="6" t="s">
        <v>7</v>
      </c>
      <c r="Q9982" s="7">
        <v>2</v>
      </c>
      <c r="R9982" s="7">
        <v>3.5999999999999996</v>
      </c>
      <c r="S9982" s="7" t="s">
        <v>11924</v>
      </c>
      <c r="BI9982"/>
      <c r="BJ9982"/>
    </row>
    <row r="9983" spans="2:62" x14ac:dyDescent="0.4">
      <c r="B9983" s="1">
        <v>2027098</v>
      </c>
      <c r="C9983" s="6" t="s">
        <v>25</v>
      </c>
      <c r="D9983" s="6" t="s">
        <v>25</v>
      </c>
      <c r="E9983" s="6" t="s">
        <v>469</v>
      </c>
      <c r="F9983" s="6" t="s">
        <v>1050</v>
      </c>
      <c r="G9983" s="6" t="s">
        <v>1128</v>
      </c>
      <c r="H9983" s="6" t="s">
        <v>4</v>
      </c>
      <c r="I9983" s="6" t="s">
        <v>1147</v>
      </c>
      <c r="J9983" s="6" t="s">
        <v>200</v>
      </c>
      <c r="K9983" s="7">
        <v>11.78</v>
      </c>
      <c r="L9983" s="34">
        <f>IFERROR(VLOOKUP(SiscoTable[[#This Row],[Código]],Hoja2!A:B,2,0)*SiscoTable[[#This Row],[Provta(Uns)]],0)</f>
        <v>352.22199999999998</v>
      </c>
      <c r="M9983" s="7">
        <v>0</v>
      </c>
      <c r="N9983" s="7">
        <v>3.1019999999999999</v>
      </c>
      <c r="O9983" s="34">
        <f>IFERROR(VLOOKUP(SiscoTable[[#This Row],[Código]],Hoja2!A:B,2,0)*SiscoTable[[#This Row],[Stock_actual]],0)</f>
        <v>92.749799999999993</v>
      </c>
      <c r="P9983" s="6" t="s">
        <v>76</v>
      </c>
      <c r="Q9983" s="7">
        <v>13</v>
      </c>
      <c r="R9983" s="7">
        <v>23.417999999999999</v>
      </c>
      <c r="S9983" s="7" t="s">
        <v>11924</v>
      </c>
      <c r="BI9983"/>
      <c r="BJ9983"/>
    </row>
    <row r="9984" spans="2:62" x14ac:dyDescent="0.4">
      <c r="B9984" s="1">
        <v>2027115</v>
      </c>
      <c r="C9984" s="6" t="s">
        <v>30</v>
      </c>
      <c r="D9984" s="6" t="s">
        <v>30</v>
      </c>
      <c r="E9984" s="6" t="s">
        <v>3268</v>
      </c>
      <c r="F9984" s="6" t="s">
        <v>8094</v>
      </c>
      <c r="G9984" s="6" t="s">
        <v>8095</v>
      </c>
      <c r="H9984" s="6" t="s">
        <v>94</v>
      </c>
      <c r="I9984" s="6" t="s">
        <v>8107</v>
      </c>
      <c r="J9984" s="6" t="s">
        <v>200</v>
      </c>
      <c r="K9984" s="7">
        <v>24.96</v>
      </c>
      <c r="L9984" s="7">
        <f>IFERROR(VLOOKUP(SiscoTable[[#This Row],[Código]],Hoja2!A:B,2,0)*SiscoTable[[#This Row],[Provta(Uns)]],0)</f>
        <v>79.872000000000014</v>
      </c>
      <c r="M9984" s="7">
        <v>0</v>
      </c>
      <c r="N9984" s="7">
        <v>-49.75</v>
      </c>
      <c r="O9984" s="7">
        <f>IFERROR(VLOOKUP(SiscoTable[[#This Row],[Código]],Hoja2!A:B,2,0)*SiscoTable[[#This Row],[Stock_actual]],0)</f>
        <v>-159.20000000000002</v>
      </c>
      <c r="P9984" s="6" t="s">
        <v>7</v>
      </c>
      <c r="Q9984" s="7">
        <v>27</v>
      </c>
      <c r="R9984" s="7">
        <v>49.8</v>
      </c>
      <c r="S9984" s="7" t="s">
        <v>11927</v>
      </c>
      <c r="BI9984"/>
      <c r="BJ9984"/>
    </row>
    <row r="9985" spans="2:62" x14ac:dyDescent="0.4">
      <c r="B9985" s="1">
        <v>2027164</v>
      </c>
      <c r="C9985" s="6" t="s">
        <v>25</v>
      </c>
      <c r="D9985" s="6" t="s">
        <v>25</v>
      </c>
      <c r="E9985" s="6" t="s">
        <v>1537</v>
      </c>
      <c r="F9985" s="6" t="s">
        <v>1537</v>
      </c>
      <c r="G9985" s="6" t="s">
        <v>1598</v>
      </c>
      <c r="H9985" s="6" t="s">
        <v>4</v>
      </c>
      <c r="I9985" s="6" t="s">
        <v>1599</v>
      </c>
      <c r="J9985" s="6" t="s">
        <v>200</v>
      </c>
      <c r="K9985" s="7">
        <v>47.18</v>
      </c>
      <c r="L9985" s="7">
        <f>IFERROR(VLOOKUP(SiscoTable[[#This Row],[Código]],Hoja2!A:B,2,0)*SiscoTable[[#This Row],[Provta(Uns)]],0)</f>
        <v>325.54200000000003</v>
      </c>
      <c r="M9985" s="7">
        <v>0</v>
      </c>
      <c r="N9985" s="7">
        <v>-3.5760000000000001</v>
      </c>
      <c r="O9985" s="7">
        <f>IFERROR(VLOOKUP(SiscoTable[[#This Row],[Código]],Hoja2!A:B,2,0)*SiscoTable[[#This Row],[Stock_actual]],0)</f>
        <v>-24.674400000000002</v>
      </c>
      <c r="P9985" s="6" t="s">
        <v>7</v>
      </c>
      <c r="Q9985" s="7">
        <v>52</v>
      </c>
      <c r="R9985" s="7">
        <v>94.2</v>
      </c>
      <c r="S9985" s="7" t="s">
        <v>11923</v>
      </c>
      <c r="BI9985"/>
      <c r="BJ9985"/>
    </row>
    <row r="9986" spans="2:62" x14ac:dyDescent="0.4">
      <c r="B9986" s="1">
        <v>2027165</v>
      </c>
      <c r="C9986" s="6" t="s">
        <v>25</v>
      </c>
      <c r="D9986" s="6" t="s">
        <v>25</v>
      </c>
      <c r="E9986" s="6" t="s">
        <v>1537</v>
      </c>
      <c r="F9986" s="6" t="s">
        <v>1537</v>
      </c>
      <c r="G9986" s="6" t="s">
        <v>1598</v>
      </c>
      <c r="H9986" s="6" t="s">
        <v>4</v>
      </c>
      <c r="I9986" s="6" t="s">
        <v>1600</v>
      </c>
      <c r="J9986" s="6" t="s">
        <v>200</v>
      </c>
      <c r="K9986" s="7">
        <v>47.94</v>
      </c>
      <c r="L9986" s="7">
        <f>IFERROR(VLOOKUP(SiscoTable[[#This Row],[Código]],Hoja2!A:B,2,0)*SiscoTable[[#This Row],[Provta(Uns)]],0)</f>
        <v>575.28</v>
      </c>
      <c r="M9986" s="7">
        <v>0</v>
      </c>
      <c r="N9986" s="7">
        <v>-1.6910000000000001</v>
      </c>
      <c r="O9986" s="7">
        <f>IFERROR(VLOOKUP(SiscoTable[[#This Row],[Código]],Hoja2!A:B,2,0)*SiscoTable[[#This Row],[Stock_actual]],0)</f>
        <v>-20.292000000000002</v>
      </c>
      <c r="P9986" s="6" t="s">
        <v>7</v>
      </c>
      <c r="Q9986" s="7">
        <v>53</v>
      </c>
      <c r="R9986" s="7">
        <v>96</v>
      </c>
      <c r="S9986" s="7" t="s">
        <v>11923</v>
      </c>
      <c r="BI9986"/>
      <c r="BJ9986"/>
    </row>
    <row r="9987" spans="2:62" x14ac:dyDescent="0.4">
      <c r="B9987" s="1">
        <v>2027166</v>
      </c>
      <c r="C9987" s="6" t="s">
        <v>30</v>
      </c>
      <c r="D9987" s="6" t="s">
        <v>30</v>
      </c>
      <c r="E9987" s="6" t="s">
        <v>1537</v>
      </c>
      <c r="F9987" s="6" t="s">
        <v>1537</v>
      </c>
      <c r="G9987" s="6" t="s">
        <v>1598</v>
      </c>
      <c r="H9987" s="6" t="s">
        <v>4</v>
      </c>
      <c r="I9987" s="6" t="s">
        <v>1601</v>
      </c>
      <c r="J9987" s="6" t="s">
        <v>200</v>
      </c>
      <c r="K9987" s="7">
        <v>31.75</v>
      </c>
      <c r="L9987" s="7">
        <f>IFERROR(VLOOKUP(SiscoTable[[#This Row],[Código]],Hoja2!A:B,2,0)*SiscoTable[[#This Row],[Provta(Uns)]],0)</f>
        <v>95.25</v>
      </c>
      <c r="M9987" s="7">
        <v>0</v>
      </c>
      <c r="N9987" s="7">
        <v>-12.976000000000001</v>
      </c>
      <c r="O9987" s="7">
        <f>IFERROR(VLOOKUP(SiscoTable[[#This Row],[Código]],Hoja2!A:B,2,0)*SiscoTable[[#This Row],[Stock_actual]],0)</f>
        <v>-38.928000000000004</v>
      </c>
      <c r="P9987" s="6" t="s">
        <v>7</v>
      </c>
      <c r="Q9987" s="7">
        <v>35</v>
      </c>
      <c r="R9987" s="7">
        <v>63.6</v>
      </c>
      <c r="S9987" s="7" t="s">
        <v>11923</v>
      </c>
      <c r="BI9987"/>
      <c r="BJ9987"/>
    </row>
    <row r="9988" spans="2:62" x14ac:dyDescent="0.4">
      <c r="B9988" s="1">
        <v>2027167</v>
      </c>
      <c r="C9988" s="6" t="s">
        <v>25</v>
      </c>
      <c r="D9988" s="6" t="s">
        <v>30</v>
      </c>
      <c r="E9988" s="6" t="s">
        <v>197</v>
      </c>
      <c r="F9988" s="6" t="s">
        <v>370</v>
      </c>
      <c r="G9988" s="6" t="s">
        <v>370</v>
      </c>
      <c r="H9988" s="6" t="s">
        <v>4</v>
      </c>
      <c r="I9988" s="6" t="s">
        <v>389</v>
      </c>
      <c r="J9988" s="6" t="s">
        <v>200</v>
      </c>
      <c r="K9988" s="7">
        <v>7</v>
      </c>
      <c r="L9988" s="7">
        <f>IFERROR(VLOOKUP(SiscoTable[[#This Row],[Código]],Hoja2!A:B,2,0)*SiscoTable[[#This Row],[Provta(Uns)]],0)</f>
        <v>132.29999999999998</v>
      </c>
      <c r="M9988" s="7">
        <v>0</v>
      </c>
      <c r="N9988" s="7">
        <v>-9.32</v>
      </c>
      <c r="O9988" s="7">
        <f>IFERROR(VLOOKUP(SiscoTable[[#This Row],[Código]],Hoja2!A:B,2,0)*SiscoTable[[#This Row],[Stock_actual]],0)</f>
        <v>-176.148</v>
      </c>
      <c r="P9988" s="6" t="s">
        <v>7</v>
      </c>
      <c r="Q9988" s="7">
        <v>8</v>
      </c>
      <c r="R9988" s="7">
        <v>13.8</v>
      </c>
      <c r="S9988" s="7" t="s">
        <v>11923</v>
      </c>
      <c r="BI9988"/>
      <c r="BJ9988"/>
    </row>
    <row r="9989" spans="2:62" x14ac:dyDescent="0.4">
      <c r="B9989" s="1">
        <v>2027169</v>
      </c>
      <c r="C9989" s="6" t="s">
        <v>25</v>
      </c>
      <c r="D9989" s="6" t="s">
        <v>25</v>
      </c>
      <c r="E9989" s="6" t="s">
        <v>197</v>
      </c>
      <c r="F9989" s="6" t="s">
        <v>370</v>
      </c>
      <c r="G9989" s="6" t="s">
        <v>370</v>
      </c>
      <c r="H9989" s="6" t="s">
        <v>4</v>
      </c>
      <c r="I9989" s="6" t="s">
        <v>390</v>
      </c>
      <c r="J9989" s="6" t="s">
        <v>200</v>
      </c>
      <c r="K9989" s="7">
        <v>72.22</v>
      </c>
      <c r="L9989" s="7">
        <f>IFERROR(VLOOKUP(SiscoTable[[#This Row],[Código]],Hoja2!A:B,2,0)*SiscoTable[[#This Row],[Provta(Uns)]],0)</f>
        <v>1336.07</v>
      </c>
      <c r="M9989" s="7">
        <v>0</v>
      </c>
      <c r="N9989" s="7">
        <v>-8.1705000000000005</v>
      </c>
      <c r="O9989" s="7">
        <f>IFERROR(VLOOKUP(SiscoTable[[#This Row],[Código]],Hoja2!A:B,2,0)*SiscoTable[[#This Row],[Stock_actual]],0)</f>
        <v>-151.15425000000002</v>
      </c>
      <c r="P9989" s="6" t="s">
        <v>7</v>
      </c>
      <c r="Q9989" s="7">
        <v>80</v>
      </c>
      <c r="R9989" s="7">
        <v>144.60000000000002</v>
      </c>
      <c r="S9989" s="7" t="s">
        <v>11923</v>
      </c>
      <c r="BI9989"/>
      <c r="BJ9989"/>
    </row>
    <row r="9990" spans="2:62" x14ac:dyDescent="0.4">
      <c r="B9990" s="1">
        <v>2027181</v>
      </c>
      <c r="C9990" s="6" t="s">
        <v>8</v>
      </c>
      <c r="D9990" s="6" t="s">
        <v>8</v>
      </c>
      <c r="E9990" s="6" t="s">
        <v>3268</v>
      </c>
      <c r="F9990" s="6" t="s">
        <v>7815</v>
      </c>
      <c r="G9990" s="6" t="s">
        <v>7827</v>
      </c>
      <c r="H9990" s="6" t="s">
        <v>3274</v>
      </c>
      <c r="I9990" s="6" t="s">
        <v>7913</v>
      </c>
      <c r="J9990" s="6" t="s">
        <v>200</v>
      </c>
      <c r="K9990" s="7">
        <v>0</v>
      </c>
      <c r="L9990" s="7">
        <f>IFERROR(VLOOKUP(SiscoTable[[#This Row],[Código]],Hoja2!A:B,2,0)*SiscoTable[[#This Row],[Provta(Uns)]],0)</f>
        <v>0</v>
      </c>
      <c r="M9990" s="7">
        <v>0</v>
      </c>
      <c r="N9990" s="7">
        <v>46.338000000000001</v>
      </c>
      <c r="O9990" s="7">
        <f>IFERROR(VLOOKUP(SiscoTable[[#This Row],[Código]],Hoja2!A:B,2,0)*SiscoTable[[#This Row],[Stock_actual]],0)</f>
        <v>556.05600000000004</v>
      </c>
      <c r="P9990" s="6" t="s">
        <v>134</v>
      </c>
      <c r="Q9990" s="7">
        <v>0</v>
      </c>
      <c r="R9990" s="7">
        <v>0</v>
      </c>
      <c r="S9990" s="7" t="s">
        <v>11927</v>
      </c>
      <c r="BI9990"/>
      <c r="BJ9990"/>
    </row>
    <row r="9991" spans="2:62" x14ac:dyDescent="0.4">
      <c r="B9991" s="1">
        <v>2027191</v>
      </c>
      <c r="C9991" s="6" t="s">
        <v>25</v>
      </c>
      <c r="D9991" s="6" t="s">
        <v>25</v>
      </c>
      <c r="E9991" s="6" t="s">
        <v>469</v>
      </c>
      <c r="F9991" s="6" t="s">
        <v>1050</v>
      </c>
      <c r="G9991" s="6" t="s">
        <v>1113</v>
      </c>
      <c r="H9991" s="6" t="s">
        <v>1066</v>
      </c>
      <c r="I9991" s="6" t="s">
        <v>1118</v>
      </c>
      <c r="J9991" s="6" t="s">
        <v>200</v>
      </c>
      <c r="K9991" s="7">
        <v>9.82</v>
      </c>
      <c r="L9991" s="7">
        <f>IFERROR(VLOOKUP(SiscoTable[[#This Row],[Código]],Hoja2!A:B,2,0)*SiscoTable[[#This Row],[Provta(Uns)]],0)</f>
        <v>1378.7280000000001</v>
      </c>
      <c r="M9991" s="7">
        <v>0</v>
      </c>
      <c r="N9991" s="7">
        <v>20.263999999999999</v>
      </c>
      <c r="O9991" s="7">
        <f>IFERROR(VLOOKUP(SiscoTable[[#This Row],[Código]],Hoja2!A:B,2,0)*SiscoTable[[#This Row],[Stock_actual]],0)</f>
        <v>2845.0655999999999</v>
      </c>
      <c r="P9991" s="6" t="s">
        <v>1119</v>
      </c>
      <c r="Q9991" s="7">
        <v>11</v>
      </c>
      <c r="R9991" s="7">
        <v>0</v>
      </c>
      <c r="S9991" s="7" t="s">
        <v>11927</v>
      </c>
      <c r="BI9991"/>
      <c r="BJ9991"/>
    </row>
    <row r="9992" spans="2:62" x14ac:dyDescent="0.4">
      <c r="B9992" s="1">
        <v>2027223</v>
      </c>
      <c r="C9992" s="6" t="s">
        <v>25</v>
      </c>
      <c r="D9992" s="6" t="s">
        <v>25</v>
      </c>
      <c r="E9992" s="6" t="s">
        <v>469</v>
      </c>
      <c r="F9992" s="6" t="s">
        <v>1050</v>
      </c>
      <c r="G9992" s="6" t="s">
        <v>1128</v>
      </c>
      <c r="H9992" s="6" t="s">
        <v>1066</v>
      </c>
      <c r="I9992" s="6" t="s">
        <v>1149</v>
      </c>
      <c r="J9992" s="6" t="s">
        <v>200</v>
      </c>
      <c r="K9992" s="7">
        <v>26.62</v>
      </c>
      <c r="L9992" s="34">
        <f>IFERROR(VLOOKUP(SiscoTable[[#This Row],[Código]],Hoja2!A:B,2,0)*SiscoTable[[#This Row],[Provta(Uns)]],0)</f>
        <v>1543.96</v>
      </c>
      <c r="M9992" s="7">
        <v>0</v>
      </c>
      <c r="N9992" s="7">
        <v>-1.6930000000000001</v>
      </c>
      <c r="O9992" s="34">
        <f>IFERROR(VLOOKUP(SiscoTable[[#This Row],[Código]],Hoja2!A:B,2,0)*SiscoTable[[#This Row],[Stock_actual]],0)</f>
        <v>-98.194000000000003</v>
      </c>
      <c r="P9992" s="6" t="s">
        <v>7</v>
      </c>
      <c r="Q9992" s="7">
        <v>29</v>
      </c>
      <c r="R9992" s="7">
        <v>53.4</v>
      </c>
      <c r="S9992" s="7" t="s">
        <v>11924</v>
      </c>
      <c r="BI9992"/>
      <c r="BJ9992"/>
    </row>
    <row r="9993" spans="2:62" x14ac:dyDescent="0.4">
      <c r="B9993" s="1">
        <v>2027224</v>
      </c>
      <c r="C9993" s="6" t="s">
        <v>8</v>
      </c>
      <c r="D9993" s="6" t="s">
        <v>8</v>
      </c>
      <c r="E9993" s="6" t="s">
        <v>469</v>
      </c>
      <c r="F9993" s="6" t="s">
        <v>1050</v>
      </c>
      <c r="G9993" s="6" t="s">
        <v>1128</v>
      </c>
      <c r="H9993" s="6" t="s">
        <v>1066</v>
      </c>
      <c r="I9993" s="6" t="s">
        <v>1227</v>
      </c>
      <c r="J9993" s="6" t="s">
        <v>200</v>
      </c>
      <c r="K9993" s="7">
        <v>0</v>
      </c>
      <c r="L9993" s="34">
        <f>IFERROR(VLOOKUP(SiscoTable[[#This Row],[Código]],Hoja2!A:B,2,0)*SiscoTable[[#This Row],[Provta(Uns)]],0)</f>
        <v>0</v>
      </c>
      <c r="M9993" s="7">
        <v>0</v>
      </c>
      <c r="N9993" s="7">
        <v>0</v>
      </c>
      <c r="O9993" s="34">
        <f>IFERROR(VLOOKUP(SiscoTable[[#This Row],[Código]],Hoja2!A:B,2,0)*SiscoTable[[#This Row],[Stock_actual]],0)</f>
        <v>0</v>
      </c>
      <c r="P9993" s="6" t="s">
        <v>7</v>
      </c>
      <c r="Q9993" s="7">
        <v>0</v>
      </c>
      <c r="R9993" s="7">
        <v>0</v>
      </c>
      <c r="S9993" s="7" t="s">
        <v>11924</v>
      </c>
      <c r="BI9993"/>
      <c r="BJ9993"/>
    </row>
    <row r="9994" spans="2:62" x14ac:dyDescent="0.4">
      <c r="B9994" s="1">
        <v>2027225</v>
      </c>
      <c r="C9994" s="6" t="s">
        <v>25</v>
      </c>
      <c r="D9994" s="6" t="s">
        <v>25</v>
      </c>
      <c r="E9994" s="6" t="s">
        <v>469</v>
      </c>
      <c r="F9994" s="6" t="s">
        <v>1050</v>
      </c>
      <c r="G9994" s="6" t="s">
        <v>1254</v>
      </c>
      <c r="H9994" s="6" t="s">
        <v>1257</v>
      </c>
      <c r="I9994" s="6" t="s">
        <v>1266</v>
      </c>
      <c r="J9994" s="6" t="s">
        <v>200</v>
      </c>
      <c r="K9994" s="7">
        <v>15.89</v>
      </c>
      <c r="L9994" s="7">
        <f>IFERROR(VLOOKUP(SiscoTable[[#This Row],[Código]],Hoja2!A:B,2,0)*SiscoTable[[#This Row],[Provta(Uns)]],0)</f>
        <v>330.512</v>
      </c>
      <c r="M9994" s="7">
        <v>0</v>
      </c>
      <c r="N9994" s="7">
        <v>30</v>
      </c>
      <c r="O9994" s="7">
        <f>IFERROR(VLOOKUP(SiscoTable[[#This Row],[Código]],Hoja2!A:B,2,0)*SiscoTable[[#This Row],[Stock_actual]],0)</f>
        <v>624</v>
      </c>
      <c r="P9994" s="6" t="s">
        <v>1267</v>
      </c>
      <c r="Q9994" s="7">
        <v>17</v>
      </c>
      <c r="R9994" s="7">
        <v>0</v>
      </c>
      <c r="S9994" s="7" t="s">
        <v>11927</v>
      </c>
      <c r="BI9994"/>
      <c r="BJ9994"/>
    </row>
    <row r="9995" spans="2:62" x14ac:dyDescent="0.4">
      <c r="B9995" s="1">
        <v>2027263</v>
      </c>
      <c r="C9995" s="6" t="s">
        <v>25</v>
      </c>
      <c r="D9995" s="6" t="s">
        <v>25</v>
      </c>
      <c r="E9995" s="6" t="s">
        <v>1537</v>
      </c>
      <c r="F9995" s="6" t="s">
        <v>1537</v>
      </c>
      <c r="G9995" s="6" t="s">
        <v>1538</v>
      </c>
      <c r="H9995" s="6" t="s">
        <v>4</v>
      </c>
      <c r="I9995" s="6" t="s">
        <v>1570</v>
      </c>
      <c r="J9995" s="6" t="s">
        <v>200</v>
      </c>
      <c r="K9995" s="7">
        <v>40.630000000000003</v>
      </c>
      <c r="L9995" s="7">
        <f>IFERROR(VLOOKUP(SiscoTable[[#This Row],[Código]],Hoja2!A:B,2,0)*SiscoTable[[#This Row],[Provta(Uns)]],0)</f>
        <v>406.3</v>
      </c>
      <c r="M9995" s="7">
        <v>0</v>
      </c>
      <c r="N9995" s="7">
        <v>-4.0000000000000001E-3</v>
      </c>
      <c r="O9995" s="7">
        <f>IFERROR(VLOOKUP(SiscoTable[[#This Row],[Código]],Hoja2!A:B,2,0)*SiscoTable[[#This Row],[Stock_actual]],0)</f>
        <v>-0.04</v>
      </c>
      <c r="P9995" s="6" t="s">
        <v>7</v>
      </c>
      <c r="Q9995" s="7">
        <v>45</v>
      </c>
      <c r="R9995" s="7">
        <v>81</v>
      </c>
      <c r="S9995" s="7" t="s">
        <v>11923</v>
      </c>
      <c r="BI9995"/>
      <c r="BJ9995"/>
    </row>
    <row r="9996" spans="2:62" x14ac:dyDescent="0.4">
      <c r="B9996" s="1">
        <v>2027297</v>
      </c>
      <c r="C9996" s="6" t="s">
        <v>30</v>
      </c>
      <c r="D9996" s="6" t="s">
        <v>30</v>
      </c>
      <c r="E9996" s="6" t="s">
        <v>469</v>
      </c>
      <c r="F9996" s="6" t="s">
        <v>1050</v>
      </c>
      <c r="G9996" s="6" t="s">
        <v>1128</v>
      </c>
      <c r="H9996" s="6" t="s">
        <v>673</v>
      </c>
      <c r="I9996" s="6" t="s">
        <v>1164</v>
      </c>
      <c r="J9996" s="6" t="s">
        <v>200</v>
      </c>
      <c r="K9996" s="7">
        <v>2.5099999999999998</v>
      </c>
      <c r="L9996" s="34">
        <f>IFERROR(VLOOKUP(SiscoTable[[#This Row],[Código]],Hoja2!A:B,2,0)*SiscoTable[[#This Row],[Provta(Uns)]],0)</f>
        <v>164.154</v>
      </c>
      <c r="M9996" s="7">
        <v>6.6</v>
      </c>
      <c r="N9996" s="7">
        <v>5.5039999999999996</v>
      </c>
      <c r="O9996" s="34">
        <f>IFERROR(VLOOKUP(SiscoTable[[#This Row],[Código]],Hoja2!A:B,2,0)*SiscoTable[[#This Row],[Stock_actual]],0)</f>
        <v>359.96159999999998</v>
      </c>
      <c r="P9996" s="6" t="s">
        <v>909</v>
      </c>
      <c r="Q9996" s="7">
        <v>3</v>
      </c>
      <c r="R9996" s="7">
        <v>0</v>
      </c>
      <c r="S9996" s="7" t="s">
        <v>11924</v>
      </c>
      <c r="BI9996"/>
      <c r="BJ9996"/>
    </row>
    <row r="9997" spans="2:62" x14ac:dyDescent="0.4">
      <c r="B9997" s="1">
        <v>2027360</v>
      </c>
      <c r="C9997" s="6" t="s">
        <v>8</v>
      </c>
      <c r="D9997" s="6" t="s">
        <v>30</v>
      </c>
      <c r="E9997" s="6" t="s">
        <v>1537</v>
      </c>
      <c r="F9997" s="6" t="s">
        <v>1537</v>
      </c>
      <c r="G9997" s="6" t="s">
        <v>1625</v>
      </c>
      <c r="H9997" s="6" t="s">
        <v>4</v>
      </c>
      <c r="I9997" s="6" t="s">
        <v>1720</v>
      </c>
      <c r="J9997" s="6" t="s">
        <v>200</v>
      </c>
      <c r="K9997" s="7">
        <v>7.41</v>
      </c>
      <c r="L9997" s="7">
        <f>IFERROR(VLOOKUP(SiscoTable[[#This Row],[Código]],Hoja2!A:B,2,0)*SiscoTable[[#This Row],[Provta(Uns)]],0)</f>
        <v>65.948999999999998</v>
      </c>
      <c r="M9997" s="7">
        <v>0</v>
      </c>
      <c r="N9997" s="7">
        <v>18.84</v>
      </c>
      <c r="O9997" s="7">
        <f>IFERROR(VLOOKUP(SiscoTable[[#This Row],[Código]],Hoja2!A:B,2,0)*SiscoTable[[#This Row],[Stock_actual]],0)</f>
        <v>167.67600000000002</v>
      </c>
      <c r="P9997" s="6" t="s">
        <v>537</v>
      </c>
      <c r="Q9997" s="7">
        <v>8</v>
      </c>
      <c r="R9997" s="7">
        <v>0</v>
      </c>
      <c r="S9997" s="7" t="s">
        <v>11923</v>
      </c>
      <c r="BI9997"/>
      <c r="BJ9997"/>
    </row>
    <row r="9998" spans="2:62" x14ac:dyDescent="0.4">
      <c r="B9998" s="1">
        <v>2027361</v>
      </c>
      <c r="C9998" s="6" t="s">
        <v>30</v>
      </c>
      <c r="D9998" s="6" t="s">
        <v>25</v>
      </c>
      <c r="E9998" s="6" t="s">
        <v>1537</v>
      </c>
      <c r="F9998" s="6" t="s">
        <v>1537</v>
      </c>
      <c r="G9998" s="6" t="s">
        <v>1625</v>
      </c>
      <c r="H9998" s="6" t="s">
        <v>4</v>
      </c>
      <c r="I9998" s="6" t="s">
        <v>1691</v>
      </c>
      <c r="J9998" s="6" t="s">
        <v>200</v>
      </c>
      <c r="K9998" s="7">
        <v>3.1</v>
      </c>
      <c r="L9998" s="7">
        <f>IFERROR(VLOOKUP(SiscoTable[[#This Row],[Código]],Hoja2!A:B,2,0)*SiscoTable[[#This Row],[Provta(Uns)]],0)</f>
        <v>46.5</v>
      </c>
      <c r="M9998" s="7">
        <v>0</v>
      </c>
      <c r="N9998" s="7">
        <v>0.86199999999999999</v>
      </c>
      <c r="O9998" s="7">
        <f>IFERROR(VLOOKUP(SiscoTable[[#This Row],[Código]],Hoja2!A:B,2,0)*SiscoTable[[#This Row],[Stock_actual]],0)</f>
        <v>12.93</v>
      </c>
      <c r="P9998" s="6" t="s">
        <v>76</v>
      </c>
      <c r="Q9998" s="7">
        <v>3</v>
      </c>
      <c r="R9998" s="7">
        <v>6.0380000000000003</v>
      </c>
      <c r="S9998" s="7" t="s">
        <v>11923</v>
      </c>
      <c r="BI9998"/>
      <c r="BJ9998"/>
    </row>
    <row r="9999" spans="2:62" x14ac:dyDescent="0.4">
      <c r="B9999" s="1">
        <v>2027381</v>
      </c>
      <c r="C9999" s="6" t="s">
        <v>25</v>
      </c>
      <c r="D9999" s="6" t="s">
        <v>25</v>
      </c>
      <c r="E9999" s="6" t="s">
        <v>1537</v>
      </c>
      <c r="F9999" s="6" t="s">
        <v>1537</v>
      </c>
      <c r="G9999" s="6" t="s">
        <v>1625</v>
      </c>
      <c r="H9999" s="6" t="s">
        <v>4</v>
      </c>
      <c r="I9999" s="6" t="s">
        <v>1675</v>
      </c>
      <c r="J9999" s="6" t="s">
        <v>200</v>
      </c>
      <c r="K9999" s="7">
        <v>28.45</v>
      </c>
      <c r="L9999" s="7">
        <f>IFERROR(VLOOKUP(SiscoTable[[#This Row],[Código]],Hoja2!A:B,2,0)*SiscoTable[[#This Row],[Provta(Uns)]],0)</f>
        <v>426.75</v>
      </c>
      <c r="M9999" s="7">
        <v>0</v>
      </c>
      <c r="N9999" s="7">
        <v>-1E-3</v>
      </c>
      <c r="O9999" s="7">
        <f>IFERROR(VLOOKUP(SiscoTable[[#This Row],[Código]],Hoja2!A:B,2,0)*SiscoTable[[#This Row],[Stock_actual]],0)</f>
        <v>-1.4999999999999999E-2</v>
      </c>
      <c r="P9999" s="6" t="s">
        <v>7</v>
      </c>
      <c r="Q9999" s="7">
        <v>31</v>
      </c>
      <c r="R9999" s="7">
        <v>57</v>
      </c>
      <c r="S9999" s="7" t="s">
        <v>11923</v>
      </c>
      <c r="BI9999"/>
      <c r="BJ9999"/>
    </row>
    <row r="10000" spans="2:62" x14ac:dyDescent="0.4">
      <c r="B10000" s="1">
        <v>2027448</v>
      </c>
      <c r="C10000" s="6" t="s">
        <v>25</v>
      </c>
      <c r="D10000" s="6" t="s">
        <v>25</v>
      </c>
      <c r="E10000" s="6" t="s">
        <v>1537</v>
      </c>
      <c r="F10000" s="6" t="s">
        <v>1537</v>
      </c>
      <c r="G10000" s="6" t="s">
        <v>1538</v>
      </c>
      <c r="H10000" s="6" t="s">
        <v>4</v>
      </c>
      <c r="I10000" s="6" t="s">
        <v>1571</v>
      </c>
      <c r="J10000" s="6" t="s">
        <v>200</v>
      </c>
      <c r="K10000" s="7">
        <v>32.36</v>
      </c>
      <c r="L10000" s="7">
        <f>IFERROR(VLOOKUP(SiscoTable[[#This Row],[Código]],Hoja2!A:B,2,0)*SiscoTable[[#This Row],[Provta(Uns)]],0)</f>
        <v>514.524</v>
      </c>
      <c r="M10000" s="7">
        <v>0</v>
      </c>
      <c r="N10000" s="7">
        <v>9.9120000000000008</v>
      </c>
      <c r="O10000" s="7">
        <f>IFERROR(VLOOKUP(SiscoTable[[#This Row],[Código]],Hoja2!A:B,2,0)*SiscoTable[[#This Row],[Stock_actual]],0)</f>
        <v>157.60080000000002</v>
      </c>
      <c r="P10000" s="6" t="s">
        <v>117</v>
      </c>
      <c r="Q10000" s="7">
        <v>36</v>
      </c>
      <c r="R10000" s="7">
        <v>64.608000000000004</v>
      </c>
      <c r="S10000" s="7" t="s">
        <v>11923</v>
      </c>
      <c r="BI10000"/>
      <c r="BJ10000"/>
    </row>
    <row r="10001" spans="2:62" x14ac:dyDescent="0.4">
      <c r="B10001" s="1">
        <v>2027461</v>
      </c>
      <c r="C10001" s="6" t="s">
        <v>25</v>
      </c>
      <c r="D10001" s="6" t="s">
        <v>25</v>
      </c>
      <c r="E10001" s="6" t="s">
        <v>1537</v>
      </c>
      <c r="F10001" s="6" t="s">
        <v>1537</v>
      </c>
      <c r="G10001" s="6" t="s">
        <v>1538</v>
      </c>
      <c r="H10001" s="6" t="s">
        <v>4</v>
      </c>
      <c r="I10001" s="6" t="s">
        <v>1572</v>
      </c>
      <c r="J10001" s="6" t="s">
        <v>200</v>
      </c>
      <c r="K10001" s="7">
        <v>34</v>
      </c>
      <c r="L10001" s="7">
        <f>IFERROR(VLOOKUP(SiscoTable[[#This Row],[Código]],Hoja2!A:B,2,0)*SiscoTable[[#This Row],[Provta(Uns)]],0)</f>
        <v>540.6</v>
      </c>
      <c r="M10001" s="7">
        <v>0</v>
      </c>
      <c r="N10001" s="7">
        <v>4.5519999999999996</v>
      </c>
      <c r="O10001" s="7">
        <f>IFERROR(VLOOKUP(SiscoTable[[#This Row],[Código]],Hoja2!A:B,2,0)*SiscoTable[[#This Row],[Stock_actual]],0)</f>
        <v>72.376799999999989</v>
      </c>
      <c r="P10001" s="6" t="s">
        <v>107</v>
      </c>
      <c r="Q10001" s="7">
        <v>37</v>
      </c>
      <c r="R10001" s="7">
        <v>67.768000000000001</v>
      </c>
      <c r="S10001" s="7" t="s">
        <v>11923</v>
      </c>
      <c r="BI10001"/>
      <c r="BJ10001"/>
    </row>
    <row r="10002" spans="2:62" x14ac:dyDescent="0.4">
      <c r="B10002" s="1">
        <v>2027462</v>
      </c>
      <c r="C10002" s="6" t="s">
        <v>8</v>
      </c>
      <c r="D10002" s="6" t="s">
        <v>30</v>
      </c>
      <c r="E10002" s="6" t="s">
        <v>1537</v>
      </c>
      <c r="F10002" s="6" t="s">
        <v>1537</v>
      </c>
      <c r="G10002" s="6" t="s">
        <v>1625</v>
      </c>
      <c r="H10002" s="6" t="s">
        <v>4</v>
      </c>
      <c r="I10002" s="6" t="s">
        <v>1711</v>
      </c>
      <c r="J10002" s="6" t="s">
        <v>200</v>
      </c>
      <c r="K10002" s="7">
        <v>0.11</v>
      </c>
      <c r="L10002" s="7">
        <f>IFERROR(VLOOKUP(SiscoTable[[#This Row],[Código]],Hoja2!A:B,2,0)*SiscoTable[[#This Row],[Provta(Uns)]],0)</f>
        <v>0.82499999999999996</v>
      </c>
      <c r="M10002" s="7">
        <v>0</v>
      </c>
      <c r="N10002" s="7">
        <v>0.81</v>
      </c>
      <c r="O10002" s="7">
        <f>IFERROR(VLOOKUP(SiscoTable[[#This Row],[Código]],Hoja2!A:B,2,0)*SiscoTable[[#This Row],[Stock_actual]],0)</f>
        <v>6.0750000000000002</v>
      </c>
      <c r="P10002" s="6" t="s">
        <v>1453</v>
      </c>
      <c r="Q10002" s="7">
        <v>0</v>
      </c>
      <c r="R10002" s="7">
        <v>0</v>
      </c>
      <c r="S10002" s="7" t="s">
        <v>11923</v>
      </c>
      <c r="BI10002"/>
      <c r="BJ10002"/>
    </row>
    <row r="10003" spans="2:62" x14ac:dyDescent="0.4">
      <c r="B10003" s="1">
        <v>2027463</v>
      </c>
      <c r="C10003" s="6" t="s">
        <v>25</v>
      </c>
      <c r="D10003" s="6" t="s">
        <v>25</v>
      </c>
      <c r="E10003" s="6" t="s">
        <v>1537</v>
      </c>
      <c r="F10003" s="6" t="s">
        <v>1537</v>
      </c>
      <c r="G10003" s="6" t="s">
        <v>1538</v>
      </c>
      <c r="H10003" s="6" t="s">
        <v>4</v>
      </c>
      <c r="I10003" s="6" t="s">
        <v>1573</v>
      </c>
      <c r="J10003" s="6" t="s">
        <v>200</v>
      </c>
      <c r="K10003" s="7">
        <v>36.24</v>
      </c>
      <c r="L10003" s="7">
        <f>IFERROR(VLOOKUP(SiscoTable[[#This Row],[Código]],Hoja2!A:B,2,0)*SiscoTable[[#This Row],[Provta(Uns)]],0)</f>
        <v>539.976</v>
      </c>
      <c r="M10003" s="7">
        <v>0</v>
      </c>
      <c r="N10003" s="7">
        <v>3.125</v>
      </c>
      <c r="O10003" s="7">
        <f>IFERROR(VLOOKUP(SiscoTable[[#This Row],[Código]],Hoja2!A:B,2,0)*SiscoTable[[#This Row],[Stock_actual]],0)</f>
        <v>46.5625</v>
      </c>
      <c r="P10003" s="6" t="s">
        <v>82</v>
      </c>
      <c r="Q10003" s="7">
        <v>40</v>
      </c>
      <c r="R10003" s="7">
        <v>73.105000000000004</v>
      </c>
      <c r="S10003" s="7" t="s">
        <v>11923</v>
      </c>
      <c r="BI10003"/>
      <c r="BJ10003"/>
    </row>
    <row r="10004" spans="2:62" x14ac:dyDescent="0.4">
      <c r="B10004" s="1">
        <v>2027464</v>
      </c>
      <c r="C10004" s="6" t="s">
        <v>25</v>
      </c>
      <c r="D10004" s="6" t="s">
        <v>25</v>
      </c>
      <c r="E10004" s="6" t="s">
        <v>1537</v>
      </c>
      <c r="F10004" s="6" t="s">
        <v>1537</v>
      </c>
      <c r="G10004" s="6" t="s">
        <v>1538</v>
      </c>
      <c r="H10004" s="6" t="s">
        <v>4</v>
      </c>
      <c r="I10004" s="6" t="s">
        <v>1574</v>
      </c>
      <c r="J10004" s="6" t="s">
        <v>200</v>
      </c>
      <c r="K10004" s="7">
        <v>22.74</v>
      </c>
      <c r="L10004" s="7">
        <f>IFERROR(VLOOKUP(SiscoTable[[#This Row],[Código]],Hoja2!A:B,2,0)*SiscoTable[[#This Row],[Provta(Uns)]],0)</f>
        <v>341.09999999999997</v>
      </c>
      <c r="M10004" s="7">
        <v>0</v>
      </c>
      <c r="N10004" s="7">
        <v>0</v>
      </c>
      <c r="O10004" s="7">
        <f>IFERROR(VLOOKUP(SiscoTable[[#This Row],[Código]],Hoja2!A:B,2,0)*SiscoTable[[#This Row],[Stock_actual]],0)</f>
        <v>0</v>
      </c>
      <c r="P10004" s="6" t="s">
        <v>7</v>
      </c>
      <c r="Q10004" s="7">
        <v>25</v>
      </c>
      <c r="R10004" s="7">
        <v>45.6</v>
      </c>
      <c r="S10004" s="7" t="s">
        <v>11923</v>
      </c>
      <c r="BI10004"/>
      <c r="BJ10004"/>
    </row>
    <row r="10005" spans="2:62" x14ac:dyDescent="0.4">
      <c r="B10005" s="1">
        <v>2027465</v>
      </c>
      <c r="C10005" s="6" t="s">
        <v>8</v>
      </c>
      <c r="D10005" s="6" t="s">
        <v>30</v>
      </c>
      <c r="E10005" s="6" t="s">
        <v>1537</v>
      </c>
      <c r="F10005" s="6" t="s">
        <v>1537</v>
      </c>
      <c r="G10005" s="6" t="s">
        <v>1625</v>
      </c>
      <c r="H10005" s="6" t="s">
        <v>4</v>
      </c>
      <c r="I10005" s="6" t="s">
        <v>1712</v>
      </c>
      <c r="J10005" s="6" t="s">
        <v>200</v>
      </c>
      <c r="K10005" s="7">
        <v>1.17</v>
      </c>
      <c r="L10005" s="7">
        <f>IFERROR(VLOOKUP(SiscoTable[[#This Row],[Código]],Hoja2!A:B,2,0)*SiscoTable[[#This Row],[Provta(Uns)]],0)</f>
        <v>11.583</v>
      </c>
      <c r="M10005" s="7">
        <v>0</v>
      </c>
      <c r="N10005" s="7">
        <v>0</v>
      </c>
      <c r="O10005" s="7">
        <f>IFERROR(VLOOKUP(SiscoTable[[#This Row],[Código]],Hoja2!A:B,2,0)*SiscoTable[[#This Row],[Stock_actual]],0)</f>
        <v>0</v>
      </c>
      <c r="P10005" s="6" t="s">
        <v>7</v>
      </c>
      <c r="Q10005" s="7">
        <v>1</v>
      </c>
      <c r="R10005" s="7">
        <v>2.4</v>
      </c>
      <c r="S10005" s="7" t="s">
        <v>11923</v>
      </c>
      <c r="BI10005"/>
      <c r="BJ10005"/>
    </row>
    <row r="10006" spans="2:62" x14ac:dyDescent="0.4">
      <c r="B10006" s="1">
        <v>2027466</v>
      </c>
      <c r="C10006" s="6" t="s">
        <v>8</v>
      </c>
      <c r="D10006" s="6" t="s">
        <v>8</v>
      </c>
      <c r="E10006" s="6" t="s">
        <v>1537</v>
      </c>
      <c r="F10006" s="6" t="s">
        <v>1537</v>
      </c>
      <c r="G10006" s="6" t="s">
        <v>1625</v>
      </c>
      <c r="H10006" s="6" t="s">
        <v>4</v>
      </c>
      <c r="I10006" s="6" t="s">
        <v>1713</v>
      </c>
      <c r="J10006" s="6" t="s">
        <v>200</v>
      </c>
      <c r="K10006" s="7">
        <v>0</v>
      </c>
      <c r="L10006" s="7">
        <f>IFERROR(VLOOKUP(SiscoTable[[#This Row],[Código]],Hoja2!A:B,2,0)*SiscoTable[[#This Row],[Provta(Uns)]],0)</f>
        <v>0</v>
      </c>
      <c r="M10006" s="7">
        <v>0</v>
      </c>
      <c r="N10006" s="7">
        <v>0</v>
      </c>
      <c r="O10006" s="7">
        <f>IFERROR(VLOOKUP(SiscoTable[[#This Row],[Código]],Hoja2!A:B,2,0)*SiscoTable[[#This Row],[Stock_actual]],0)</f>
        <v>0</v>
      </c>
      <c r="P10006" s="6" t="s">
        <v>7</v>
      </c>
      <c r="Q10006" s="7">
        <v>0</v>
      </c>
      <c r="R10006" s="7">
        <v>0</v>
      </c>
      <c r="S10006" s="7" t="s">
        <v>11923</v>
      </c>
      <c r="BI10006"/>
      <c r="BJ10006"/>
    </row>
    <row r="10007" spans="2:62" x14ac:dyDescent="0.4">
      <c r="B10007" s="1">
        <v>2027467</v>
      </c>
      <c r="C10007" s="6" t="s">
        <v>8</v>
      </c>
      <c r="D10007" s="6" t="s">
        <v>30</v>
      </c>
      <c r="E10007" s="6" t="s">
        <v>1537</v>
      </c>
      <c r="F10007" s="6" t="s">
        <v>1537</v>
      </c>
      <c r="G10007" s="6" t="s">
        <v>1625</v>
      </c>
      <c r="H10007" s="6" t="s">
        <v>4</v>
      </c>
      <c r="I10007" s="6" t="s">
        <v>1714</v>
      </c>
      <c r="J10007" s="6" t="s">
        <v>200</v>
      </c>
      <c r="K10007" s="7">
        <v>1.23</v>
      </c>
      <c r="L10007" s="7">
        <f>IFERROR(VLOOKUP(SiscoTable[[#This Row],[Código]],Hoja2!A:B,2,0)*SiscoTable[[#This Row],[Provta(Uns)]],0)</f>
        <v>19.68</v>
      </c>
      <c r="M10007" s="7">
        <v>0</v>
      </c>
      <c r="N10007" s="7">
        <v>5.0000000000000001E-3</v>
      </c>
      <c r="O10007" s="7">
        <f>IFERROR(VLOOKUP(SiscoTable[[#This Row],[Código]],Hoja2!A:B,2,0)*SiscoTable[[#This Row],[Stock_actual]],0)</f>
        <v>0.08</v>
      </c>
      <c r="P10007" s="6" t="s">
        <v>7</v>
      </c>
      <c r="Q10007" s="7">
        <v>1</v>
      </c>
      <c r="R10007" s="7">
        <v>2.395</v>
      </c>
      <c r="S10007" s="7" t="s">
        <v>11923</v>
      </c>
      <c r="BI10007"/>
      <c r="BJ10007"/>
    </row>
    <row r="10008" spans="2:62" x14ac:dyDescent="0.4">
      <c r="B10008" s="1">
        <v>2027468</v>
      </c>
      <c r="C10008" s="6" t="s">
        <v>8</v>
      </c>
      <c r="D10008" s="6" t="s">
        <v>8</v>
      </c>
      <c r="E10008" s="6" t="s">
        <v>1537</v>
      </c>
      <c r="F10008" s="6" t="s">
        <v>1537</v>
      </c>
      <c r="G10008" s="6" t="s">
        <v>1625</v>
      </c>
      <c r="H10008" s="6" t="s">
        <v>4</v>
      </c>
      <c r="I10008" s="6" t="s">
        <v>1715</v>
      </c>
      <c r="J10008" s="6" t="s">
        <v>200</v>
      </c>
      <c r="K10008" s="7">
        <v>0</v>
      </c>
      <c r="L10008" s="7">
        <f>IFERROR(VLOOKUP(SiscoTable[[#This Row],[Código]],Hoja2!A:B,2,0)*SiscoTable[[#This Row],[Provta(Uns)]],0)</f>
        <v>0</v>
      </c>
      <c r="M10008" s="7">
        <v>0</v>
      </c>
      <c r="N10008" s="7">
        <v>0</v>
      </c>
      <c r="O10008" s="7">
        <f>IFERROR(VLOOKUP(SiscoTable[[#This Row],[Código]],Hoja2!A:B,2,0)*SiscoTable[[#This Row],[Stock_actual]],0)</f>
        <v>0</v>
      </c>
      <c r="P10008" s="6" t="s">
        <v>7</v>
      </c>
      <c r="Q10008" s="7">
        <v>0</v>
      </c>
      <c r="R10008" s="7">
        <v>0</v>
      </c>
      <c r="S10008" s="7" t="s">
        <v>11923</v>
      </c>
      <c r="BI10008"/>
      <c r="BJ10008"/>
    </row>
    <row r="10009" spans="2:62" x14ac:dyDescent="0.4">
      <c r="B10009" s="1">
        <v>2027486</v>
      </c>
      <c r="C10009" s="6" t="s">
        <v>30</v>
      </c>
      <c r="D10009" s="6" t="s">
        <v>30</v>
      </c>
      <c r="E10009" s="6" t="s">
        <v>1537</v>
      </c>
      <c r="F10009" s="6" t="s">
        <v>1537</v>
      </c>
      <c r="G10009" s="6" t="s">
        <v>1598</v>
      </c>
      <c r="H10009" s="6" t="s">
        <v>4</v>
      </c>
      <c r="I10009" s="6" t="s">
        <v>1602</v>
      </c>
      <c r="J10009" s="6" t="s">
        <v>200</v>
      </c>
      <c r="K10009" s="7">
        <v>13.92</v>
      </c>
      <c r="L10009" s="7">
        <f>IFERROR(VLOOKUP(SiscoTable[[#This Row],[Código]],Hoja2!A:B,2,0)*SiscoTable[[#This Row],[Provta(Uns)]],0)</f>
        <v>48.72</v>
      </c>
      <c r="M10009" s="7">
        <v>0</v>
      </c>
      <c r="N10009" s="7">
        <v>0.156</v>
      </c>
      <c r="O10009" s="7">
        <f>IFERROR(VLOOKUP(SiscoTable[[#This Row],[Código]],Hoja2!A:B,2,0)*SiscoTable[[#This Row],[Stock_actual]],0)</f>
        <v>0.54600000000000004</v>
      </c>
      <c r="P10009" s="6" t="s">
        <v>7</v>
      </c>
      <c r="Q10009" s="7">
        <v>15</v>
      </c>
      <c r="R10009" s="7">
        <v>27.444000000000003</v>
      </c>
      <c r="S10009" s="7" t="s">
        <v>11923</v>
      </c>
      <c r="BI10009"/>
      <c r="BJ10009"/>
    </row>
    <row r="10010" spans="2:62" x14ac:dyDescent="0.4">
      <c r="B10010" s="1">
        <v>2027508</v>
      </c>
      <c r="C10010" s="6" t="s">
        <v>8</v>
      </c>
      <c r="D10010" s="6" t="s">
        <v>30</v>
      </c>
      <c r="E10010" s="6" t="s">
        <v>1537</v>
      </c>
      <c r="F10010" s="6" t="s">
        <v>1537</v>
      </c>
      <c r="G10010" s="6" t="s">
        <v>1625</v>
      </c>
      <c r="H10010" s="6" t="s">
        <v>4</v>
      </c>
      <c r="I10010" s="6" t="s">
        <v>1716</v>
      </c>
      <c r="J10010" s="6" t="s">
        <v>200</v>
      </c>
      <c r="K10010" s="7">
        <v>2.34</v>
      </c>
      <c r="L10010" s="7">
        <f>IFERROR(VLOOKUP(SiscoTable[[#This Row],[Código]],Hoja2!A:B,2,0)*SiscoTable[[#This Row],[Provta(Uns)]],0)</f>
        <v>39.78</v>
      </c>
      <c r="M10010" s="7">
        <v>0</v>
      </c>
      <c r="N10010" s="7">
        <v>4.2000000000000003E-2</v>
      </c>
      <c r="O10010" s="7">
        <f>IFERROR(VLOOKUP(SiscoTable[[#This Row],[Código]],Hoja2!A:B,2,0)*SiscoTable[[#This Row],[Stock_actual]],0)</f>
        <v>0.71400000000000008</v>
      </c>
      <c r="P10010" s="6" t="s">
        <v>24</v>
      </c>
      <c r="Q10010" s="7">
        <v>3</v>
      </c>
      <c r="R10010" s="7">
        <v>4.8380000000000001</v>
      </c>
      <c r="S10010" s="7" t="s">
        <v>11923</v>
      </c>
      <c r="BI10010"/>
      <c r="BJ10010"/>
    </row>
    <row r="10011" spans="2:62" x14ac:dyDescent="0.4">
      <c r="B10011" s="1">
        <v>2027540</v>
      </c>
      <c r="C10011" s="6" t="s">
        <v>8</v>
      </c>
      <c r="D10011" s="6" t="s">
        <v>8</v>
      </c>
      <c r="E10011" s="6" t="s">
        <v>197</v>
      </c>
      <c r="F10011" s="6" t="s">
        <v>370</v>
      </c>
      <c r="G10011" s="6" t="s">
        <v>370</v>
      </c>
      <c r="H10011" s="6" t="s">
        <v>4</v>
      </c>
      <c r="I10011" s="6" t="s">
        <v>396</v>
      </c>
      <c r="J10011" s="6" t="s">
        <v>200</v>
      </c>
      <c r="K10011" s="7">
        <v>0.82</v>
      </c>
      <c r="L10011" s="7">
        <f>IFERROR(VLOOKUP(SiscoTable[[#This Row],[Código]],Hoja2!A:B,2,0)*SiscoTable[[#This Row],[Provta(Uns)]],0)</f>
        <v>18.86</v>
      </c>
      <c r="M10011" s="7">
        <v>0</v>
      </c>
      <c r="N10011" s="7">
        <v>3.0000000000000001E-3</v>
      </c>
      <c r="O10011" s="7">
        <f>IFERROR(VLOOKUP(SiscoTable[[#This Row],[Código]],Hoja2!A:B,2,0)*SiscoTable[[#This Row],[Stock_actual]],0)</f>
        <v>6.9000000000000006E-2</v>
      </c>
      <c r="P10011" s="6" t="s">
        <v>7</v>
      </c>
      <c r="Q10011" s="7">
        <v>1</v>
      </c>
      <c r="R10011" s="7">
        <v>1.7969999999999999</v>
      </c>
      <c r="S10011" s="7" t="s">
        <v>11923</v>
      </c>
      <c r="BI10011"/>
      <c r="BJ10011"/>
    </row>
    <row r="10012" spans="2:62" x14ac:dyDescent="0.4">
      <c r="B10012" s="1">
        <v>2027542</v>
      </c>
      <c r="C10012" s="6" t="s">
        <v>25</v>
      </c>
      <c r="D10012" s="6" t="s">
        <v>25</v>
      </c>
      <c r="E10012" s="6" t="s">
        <v>197</v>
      </c>
      <c r="F10012" s="6" t="s">
        <v>370</v>
      </c>
      <c r="G10012" s="6" t="s">
        <v>370</v>
      </c>
      <c r="H10012" s="6" t="s">
        <v>4</v>
      </c>
      <c r="I10012" s="6" t="s">
        <v>391</v>
      </c>
      <c r="J10012" s="6" t="s">
        <v>200</v>
      </c>
      <c r="K10012" s="7">
        <v>60.88</v>
      </c>
      <c r="L10012" s="7">
        <f>IFERROR(VLOOKUP(SiscoTable[[#This Row],[Código]],Hoja2!A:B,2,0)*SiscoTable[[#This Row],[Provta(Uns)]],0)</f>
        <v>1187.1600000000001</v>
      </c>
      <c r="M10012" s="7">
        <v>0</v>
      </c>
      <c r="N10012" s="7">
        <v>-8.4640000000000004</v>
      </c>
      <c r="O10012" s="7">
        <f>IFERROR(VLOOKUP(SiscoTable[[#This Row],[Código]],Hoja2!A:B,2,0)*SiscoTable[[#This Row],[Stock_actual]],0)</f>
        <v>-165.048</v>
      </c>
      <c r="P10012" s="6" t="s">
        <v>7</v>
      </c>
      <c r="Q10012" s="7">
        <v>67</v>
      </c>
      <c r="R10012" s="7">
        <v>121.79999999999998</v>
      </c>
      <c r="S10012" s="7" t="s">
        <v>11923</v>
      </c>
      <c r="BI10012"/>
      <c r="BJ10012"/>
    </row>
    <row r="10013" spans="2:62" x14ac:dyDescent="0.4">
      <c r="B10013" s="1">
        <v>2027548</v>
      </c>
      <c r="C10013" s="6" t="s">
        <v>25</v>
      </c>
      <c r="D10013" s="6" t="s">
        <v>25</v>
      </c>
      <c r="E10013" s="6" t="s">
        <v>469</v>
      </c>
      <c r="F10013" s="6" t="s">
        <v>668</v>
      </c>
      <c r="G10013" s="6" t="s">
        <v>857</v>
      </c>
      <c r="H10013" s="6" t="s">
        <v>673</v>
      </c>
      <c r="I10013" s="6" t="s">
        <v>859</v>
      </c>
      <c r="J10013" s="6" t="s">
        <v>200</v>
      </c>
      <c r="K10013" s="7">
        <v>18.559999999999999</v>
      </c>
      <c r="L10013" s="34">
        <f>IFERROR(VLOOKUP(SiscoTable[[#This Row],[Código]],Hoja2!A:B,2,0)*SiscoTable[[#This Row],[Provta(Uns)]],0)</f>
        <v>1594.3040000000001</v>
      </c>
      <c r="M10013" s="7">
        <v>0</v>
      </c>
      <c r="N10013" s="7">
        <v>4.33</v>
      </c>
      <c r="O10013" s="34">
        <f>IFERROR(VLOOKUP(SiscoTable[[#This Row],[Código]],Hoja2!A:B,2,0)*SiscoTable[[#This Row],[Stock_actual]],0)</f>
        <v>371.947</v>
      </c>
      <c r="P10013" s="6" t="s">
        <v>29</v>
      </c>
      <c r="Q10013" s="7">
        <v>20</v>
      </c>
      <c r="R10013" s="7">
        <v>37.21</v>
      </c>
      <c r="S10013" s="7" t="s">
        <v>11924</v>
      </c>
      <c r="BI10013"/>
      <c r="BJ10013"/>
    </row>
    <row r="10014" spans="2:62" x14ac:dyDescent="0.4">
      <c r="B10014" s="1">
        <v>2027582</v>
      </c>
      <c r="C10014" s="6" t="s">
        <v>25</v>
      </c>
      <c r="D10014" s="6" t="s">
        <v>25</v>
      </c>
      <c r="E10014" s="6" t="s">
        <v>1537</v>
      </c>
      <c r="F10014" s="6" t="s">
        <v>1537</v>
      </c>
      <c r="G10014" s="6" t="s">
        <v>1538</v>
      </c>
      <c r="H10014" s="6" t="s">
        <v>4</v>
      </c>
      <c r="I10014" s="6" t="s">
        <v>1575</v>
      </c>
      <c r="J10014" s="6" t="s">
        <v>200</v>
      </c>
      <c r="K10014" s="7">
        <v>39.01</v>
      </c>
      <c r="L10014" s="7">
        <f>IFERROR(VLOOKUP(SiscoTable[[#This Row],[Código]],Hoja2!A:B,2,0)*SiscoTable[[#This Row],[Provta(Uns)]],0)</f>
        <v>269.16899999999998</v>
      </c>
      <c r="M10014" s="7">
        <v>0</v>
      </c>
      <c r="N10014" s="7">
        <v>-10.050999999999998</v>
      </c>
      <c r="O10014" s="7">
        <f>IFERROR(VLOOKUP(SiscoTable[[#This Row],[Código]],Hoja2!A:B,2,0)*SiscoTable[[#This Row],[Stock_actual]],0)</f>
        <v>-69.351899999999986</v>
      </c>
      <c r="P10014" s="6" t="s">
        <v>7</v>
      </c>
      <c r="Q10014" s="7">
        <v>43</v>
      </c>
      <c r="R10014" s="7">
        <v>78</v>
      </c>
      <c r="S10014" s="7" t="s">
        <v>11923</v>
      </c>
      <c r="BI10014"/>
      <c r="BJ10014"/>
    </row>
    <row r="10015" spans="2:62" x14ac:dyDescent="0.4">
      <c r="B10015" s="1">
        <v>2027591</v>
      </c>
      <c r="C10015" s="6" t="s">
        <v>25</v>
      </c>
      <c r="D10015" s="6" t="s">
        <v>25</v>
      </c>
      <c r="E10015" s="6" t="s">
        <v>1537</v>
      </c>
      <c r="F10015" s="6" t="s">
        <v>1537</v>
      </c>
      <c r="G10015" s="6" t="s">
        <v>1625</v>
      </c>
      <c r="H10015" s="6" t="s">
        <v>4</v>
      </c>
      <c r="I10015" s="6" t="s">
        <v>1676</v>
      </c>
      <c r="J10015" s="6" t="s">
        <v>200</v>
      </c>
      <c r="K10015" s="7">
        <v>14.16</v>
      </c>
      <c r="L10015" s="7">
        <f>IFERROR(VLOOKUP(SiscoTable[[#This Row],[Código]],Hoja2!A:B,2,0)*SiscoTable[[#This Row],[Provta(Uns)]],0)</f>
        <v>269.04000000000002</v>
      </c>
      <c r="M10015" s="7">
        <v>0</v>
      </c>
      <c r="N10015" s="7">
        <v>0.14599999999999999</v>
      </c>
      <c r="O10015" s="7">
        <f>IFERROR(VLOOKUP(SiscoTable[[#This Row],[Código]],Hoja2!A:B,2,0)*SiscoTable[[#This Row],[Stock_actual]],0)</f>
        <v>2.774</v>
      </c>
      <c r="P10015" s="6" t="s">
        <v>7</v>
      </c>
      <c r="Q10015" s="7">
        <v>16</v>
      </c>
      <c r="R10015" s="7">
        <v>28.053999999999998</v>
      </c>
      <c r="S10015" s="7" t="s">
        <v>11923</v>
      </c>
      <c r="BI10015"/>
      <c r="BJ10015"/>
    </row>
    <row r="10016" spans="2:62" x14ac:dyDescent="0.4">
      <c r="B10016" s="1">
        <v>2027593</v>
      </c>
      <c r="C10016" s="6" t="s">
        <v>25</v>
      </c>
      <c r="D10016" s="6" t="s">
        <v>25</v>
      </c>
      <c r="E10016" s="6" t="s">
        <v>1537</v>
      </c>
      <c r="F10016" s="6" t="s">
        <v>1537</v>
      </c>
      <c r="G10016" s="6" t="s">
        <v>1538</v>
      </c>
      <c r="H10016" s="6" t="s">
        <v>4</v>
      </c>
      <c r="I10016" s="6" t="s">
        <v>1576</v>
      </c>
      <c r="J10016" s="6" t="s">
        <v>200</v>
      </c>
      <c r="K10016" s="7">
        <v>222.57</v>
      </c>
      <c r="L10016" s="34">
        <f>IFERROR(VLOOKUP(SiscoTable[[#This Row],[Código]],Hoja2!A:B,2,0)*SiscoTable[[#This Row],[Provta(Uns)]],0)</f>
        <v>1313.163</v>
      </c>
      <c r="M10016" s="7">
        <v>0</v>
      </c>
      <c r="N10016" s="7">
        <v>399.86500000000001</v>
      </c>
      <c r="O10016" s="34">
        <f>IFERROR(VLOOKUP(SiscoTable[[#This Row],[Código]],Hoja2!A:B,2,0)*SiscoTable[[#This Row],[Stock_actual]],0)</f>
        <v>2359.2035000000001</v>
      </c>
      <c r="P10016" s="6" t="s">
        <v>773</v>
      </c>
      <c r="Q10016" s="7">
        <v>245</v>
      </c>
      <c r="R10016" s="7">
        <v>0</v>
      </c>
      <c r="S10016" s="7" t="s">
        <v>11924</v>
      </c>
      <c r="BI10016"/>
      <c r="BJ10016"/>
    </row>
    <row r="10017" spans="2:62" x14ac:dyDescent="0.4">
      <c r="B10017" s="1">
        <v>2027594</v>
      </c>
      <c r="C10017" s="6" t="s">
        <v>8</v>
      </c>
      <c r="D10017" s="6" t="s">
        <v>8</v>
      </c>
      <c r="E10017" s="6" t="s">
        <v>1537</v>
      </c>
      <c r="F10017" s="6" t="s">
        <v>1537</v>
      </c>
      <c r="G10017" s="6" t="s">
        <v>1625</v>
      </c>
      <c r="H10017" s="6" t="s">
        <v>4</v>
      </c>
      <c r="I10017" s="6" t="s">
        <v>1717</v>
      </c>
      <c r="J10017" s="6" t="s">
        <v>200</v>
      </c>
      <c r="K10017" s="7">
        <v>0.08</v>
      </c>
      <c r="L10017" s="7">
        <f>IFERROR(VLOOKUP(SiscoTable[[#This Row],[Código]],Hoja2!A:B,2,0)*SiscoTable[[#This Row],[Provta(Uns)]],0)</f>
        <v>0.6</v>
      </c>
      <c r="M10017" s="7">
        <v>0</v>
      </c>
      <c r="N10017" s="7">
        <v>0</v>
      </c>
      <c r="O10017" s="7">
        <f>IFERROR(VLOOKUP(SiscoTable[[#This Row],[Código]],Hoja2!A:B,2,0)*SiscoTable[[#This Row],[Stock_actual]],0)</f>
        <v>0</v>
      </c>
      <c r="P10017" s="6" t="s">
        <v>7</v>
      </c>
      <c r="Q10017" s="7">
        <v>0</v>
      </c>
      <c r="R10017" s="7">
        <v>0</v>
      </c>
      <c r="S10017" s="7" t="s">
        <v>11923</v>
      </c>
      <c r="BI10017"/>
      <c r="BJ10017"/>
    </row>
    <row r="10018" spans="2:62" x14ac:dyDescent="0.4">
      <c r="B10018" s="1">
        <v>2027600</v>
      </c>
      <c r="C10018" s="6" t="s">
        <v>25</v>
      </c>
      <c r="D10018" s="6" t="s">
        <v>25</v>
      </c>
      <c r="E10018" s="6" t="s">
        <v>2999</v>
      </c>
      <c r="F10018" s="6" t="s">
        <v>3176</v>
      </c>
      <c r="G10018" s="6" t="s">
        <v>3198</v>
      </c>
      <c r="H10018" s="6" t="s">
        <v>94</v>
      </c>
      <c r="I10018" s="6" t="s">
        <v>3218</v>
      </c>
      <c r="J10018" s="6" t="s">
        <v>200</v>
      </c>
      <c r="K10018" s="7">
        <v>103.22</v>
      </c>
      <c r="L10018" s="7">
        <f>IFERROR(VLOOKUP(SiscoTable[[#This Row],[Código]],Hoja2!A:B,2,0)*SiscoTable[[#This Row],[Provta(Uns)]],0)</f>
        <v>980.59</v>
      </c>
      <c r="M10018" s="7">
        <v>0</v>
      </c>
      <c r="N10018" s="7">
        <v>-10.73</v>
      </c>
      <c r="O10018" s="7">
        <f>IFERROR(VLOOKUP(SiscoTable[[#This Row],[Código]],Hoja2!A:B,2,0)*SiscoTable[[#This Row],[Stock_actual]],0)</f>
        <v>-101.935</v>
      </c>
      <c r="P10018" s="6" t="s">
        <v>7</v>
      </c>
      <c r="Q10018" s="7">
        <v>114</v>
      </c>
      <c r="R10018" s="7">
        <v>206.4</v>
      </c>
      <c r="S10018" s="7" t="s">
        <v>11923</v>
      </c>
      <c r="BI10018"/>
      <c r="BJ10018"/>
    </row>
    <row r="10019" spans="2:62" x14ac:dyDescent="0.4">
      <c r="B10019" s="1">
        <v>2027603</v>
      </c>
      <c r="C10019" s="6" t="s">
        <v>8</v>
      </c>
      <c r="D10019" s="6" t="s">
        <v>8</v>
      </c>
      <c r="E10019" s="6" t="s">
        <v>2999</v>
      </c>
      <c r="F10019" s="6" t="s">
        <v>3176</v>
      </c>
      <c r="G10019" s="6" t="s">
        <v>3198</v>
      </c>
      <c r="H10019" s="6" t="s">
        <v>94</v>
      </c>
      <c r="I10019" s="6" t="s">
        <v>3246</v>
      </c>
      <c r="J10019" s="6" t="s">
        <v>200</v>
      </c>
      <c r="K10019" s="7">
        <v>0.67</v>
      </c>
      <c r="L10019" s="7">
        <f>IFERROR(VLOOKUP(SiscoTable[[#This Row],[Código]],Hoja2!A:B,2,0)*SiscoTable[[#This Row],[Provta(Uns)]],0)</f>
        <v>5.6950000000000003</v>
      </c>
      <c r="M10019" s="7">
        <v>0</v>
      </c>
      <c r="N10019" s="7">
        <v>0</v>
      </c>
      <c r="O10019" s="7">
        <f>IFERROR(VLOOKUP(SiscoTable[[#This Row],[Código]],Hoja2!A:B,2,0)*SiscoTable[[#This Row],[Stock_actual]],0)</f>
        <v>0</v>
      </c>
      <c r="P10019" s="6" t="s">
        <v>7</v>
      </c>
      <c r="Q10019" s="7">
        <v>1</v>
      </c>
      <c r="R10019" s="7">
        <v>1.2</v>
      </c>
      <c r="S10019" s="7" t="s">
        <v>11923</v>
      </c>
      <c r="BI10019"/>
      <c r="BJ10019"/>
    </row>
    <row r="10020" spans="2:62" x14ac:dyDescent="0.4">
      <c r="B10020" s="1">
        <v>2027604</v>
      </c>
      <c r="C10020" s="6" t="s">
        <v>8</v>
      </c>
      <c r="D10020" s="6" t="s">
        <v>8</v>
      </c>
      <c r="E10020" s="6" t="s">
        <v>3268</v>
      </c>
      <c r="F10020" s="6" t="s">
        <v>8094</v>
      </c>
      <c r="G10020" s="6" t="s">
        <v>8095</v>
      </c>
      <c r="H10020" s="6" t="s">
        <v>4</v>
      </c>
      <c r="I10020" s="6" t="s">
        <v>8122</v>
      </c>
      <c r="J10020" s="6" t="s">
        <v>200</v>
      </c>
      <c r="K10020" s="7">
        <v>0.09</v>
      </c>
      <c r="L10020" s="7">
        <f>IFERROR(VLOOKUP(SiscoTable[[#This Row],[Código]],Hoja2!A:B,2,0)*SiscoTable[[#This Row],[Provta(Uns)]],0)</f>
        <v>0.67499999999999993</v>
      </c>
      <c r="M10020" s="7">
        <v>0</v>
      </c>
      <c r="N10020" s="7">
        <v>4.4089999999999998</v>
      </c>
      <c r="O10020" s="7">
        <f>IFERROR(VLOOKUP(SiscoTable[[#This Row],[Código]],Hoja2!A:B,2,0)*SiscoTable[[#This Row],[Stock_actual]],0)</f>
        <v>33.067499999999995</v>
      </c>
      <c r="P10020" s="6" t="s">
        <v>8123</v>
      </c>
      <c r="Q10020" s="7">
        <v>0</v>
      </c>
      <c r="R10020" s="7">
        <v>0</v>
      </c>
      <c r="S10020" s="7" t="s">
        <v>11927</v>
      </c>
      <c r="BI10020"/>
      <c r="BJ10020"/>
    </row>
    <row r="10021" spans="2:62" x14ac:dyDescent="0.4">
      <c r="B10021" s="1">
        <v>2027605</v>
      </c>
      <c r="C10021" s="6" t="s">
        <v>8</v>
      </c>
      <c r="D10021" s="6" t="s">
        <v>8</v>
      </c>
      <c r="E10021" s="6" t="s">
        <v>3268</v>
      </c>
      <c r="F10021" s="6" t="s">
        <v>8094</v>
      </c>
      <c r="G10021" s="6" t="s">
        <v>8095</v>
      </c>
      <c r="H10021" s="6" t="s">
        <v>4</v>
      </c>
      <c r="I10021" s="6" t="s">
        <v>8117</v>
      </c>
      <c r="J10021" s="6" t="s">
        <v>200</v>
      </c>
      <c r="K10021" s="7">
        <v>1.56</v>
      </c>
      <c r="L10021" s="7">
        <f>IFERROR(VLOOKUP(SiscoTable[[#This Row],[Código]],Hoja2!A:B,2,0)*SiscoTable[[#This Row],[Provta(Uns)]],0)</f>
        <v>7.0200000000000005</v>
      </c>
      <c r="M10021" s="7">
        <v>0</v>
      </c>
      <c r="N10021" s="7">
        <v>-3.9950000000000001</v>
      </c>
      <c r="O10021" s="7">
        <f>IFERROR(VLOOKUP(SiscoTable[[#This Row],[Código]],Hoja2!A:B,2,0)*SiscoTable[[#This Row],[Stock_actual]],0)</f>
        <v>-17.977499999999999</v>
      </c>
      <c r="P10021" s="6" t="s">
        <v>7</v>
      </c>
      <c r="Q10021" s="7">
        <v>2</v>
      </c>
      <c r="R10021" s="7">
        <v>3</v>
      </c>
      <c r="S10021" s="7" t="s">
        <v>11927</v>
      </c>
      <c r="BI10021"/>
      <c r="BJ10021"/>
    </row>
    <row r="10022" spans="2:62" x14ac:dyDescent="0.4">
      <c r="B10022" s="1">
        <v>2027606</v>
      </c>
      <c r="C10022" s="6" t="s">
        <v>30</v>
      </c>
      <c r="D10022" s="6" t="s">
        <v>30</v>
      </c>
      <c r="E10022" s="6" t="s">
        <v>3268</v>
      </c>
      <c r="F10022" s="6" t="s">
        <v>8094</v>
      </c>
      <c r="G10022" s="6" t="s">
        <v>8095</v>
      </c>
      <c r="H10022" s="6" t="s">
        <v>4</v>
      </c>
      <c r="I10022" s="6" t="s">
        <v>8106</v>
      </c>
      <c r="J10022" s="6" t="s">
        <v>200</v>
      </c>
      <c r="K10022" s="7">
        <v>16.88</v>
      </c>
      <c r="L10022" s="7">
        <f>IFERROR(VLOOKUP(SiscoTable[[#This Row],[Código]],Hoja2!A:B,2,0)*SiscoTable[[#This Row],[Provta(Uns)]],0)</f>
        <v>94.527999999999992</v>
      </c>
      <c r="M10022" s="7">
        <v>50</v>
      </c>
      <c r="N10022" s="7">
        <v>52.494999999999997</v>
      </c>
      <c r="O10022" s="7">
        <f>IFERROR(VLOOKUP(SiscoTable[[#This Row],[Código]],Hoja2!A:B,2,0)*SiscoTable[[#This Row],[Stock_actual]],0)</f>
        <v>293.97199999999998</v>
      </c>
      <c r="P10022" s="6" t="s">
        <v>487</v>
      </c>
      <c r="Q10022" s="7">
        <v>18</v>
      </c>
      <c r="R10022" s="7">
        <v>0</v>
      </c>
      <c r="S10022" s="7" t="s">
        <v>11927</v>
      </c>
      <c r="BI10022"/>
      <c r="BJ10022"/>
    </row>
    <row r="10023" spans="2:62" x14ac:dyDescent="0.4">
      <c r="B10023" s="1">
        <v>2027607</v>
      </c>
      <c r="C10023" s="6" t="s">
        <v>30</v>
      </c>
      <c r="D10023" s="6" t="s">
        <v>8</v>
      </c>
      <c r="E10023" s="6" t="s">
        <v>197</v>
      </c>
      <c r="F10023" s="6" t="s">
        <v>198</v>
      </c>
      <c r="G10023" s="6" t="s">
        <v>198</v>
      </c>
      <c r="H10023" s="6" t="s">
        <v>4</v>
      </c>
      <c r="I10023" s="6" t="s">
        <v>206</v>
      </c>
      <c r="J10023" s="6" t="s">
        <v>200</v>
      </c>
      <c r="K10023" s="7">
        <v>6.7</v>
      </c>
      <c r="L10023" s="7">
        <f>IFERROR(VLOOKUP(SiscoTable[[#This Row],[Código]],Hoja2!A:B,2,0)*SiscoTable[[#This Row],[Provta(Uns)]],0)</f>
        <v>187.6</v>
      </c>
      <c r="M10023" s="7">
        <v>0</v>
      </c>
      <c r="N10023" s="7">
        <v>-22.215</v>
      </c>
      <c r="O10023" s="7">
        <f>IFERROR(VLOOKUP(SiscoTable[[#This Row],[Código]],Hoja2!A:B,2,0)*SiscoTable[[#This Row],[Stock_actual]],0)</f>
        <v>-622.02</v>
      </c>
      <c r="P10023" s="6" t="s">
        <v>7</v>
      </c>
      <c r="Q10023" s="7">
        <v>7</v>
      </c>
      <c r="R10023" s="7">
        <v>13.2</v>
      </c>
      <c r="S10023" s="7" t="s">
        <v>11923</v>
      </c>
      <c r="BI10023"/>
      <c r="BJ10023"/>
    </row>
    <row r="10024" spans="2:62" x14ac:dyDescent="0.4">
      <c r="B10024" s="1">
        <v>2027608</v>
      </c>
      <c r="C10024" s="6" t="s">
        <v>8</v>
      </c>
      <c r="D10024" s="6" t="s">
        <v>8</v>
      </c>
      <c r="E10024" s="6" t="s">
        <v>1537</v>
      </c>
      <c r="F10024" s="6" t="s">
        <v>1537</v>
      </c>
      <c r="G10024" s="6" t="s">
        <v>1625</v>
      </c>
      <c r="H10024" s="6" t="s">
        <v>4</v>
      </c>
      <c r="I10024" s="6" t="s">
        <v>1718</v>
      </c>
      <c r="J10024" s="6" t="s">
        <v>200</v>
      </c>
      <c r="K10024" s="7">
        <v>7.0000000000000007E-2</v>
      </c>
      <c r="L10024" s="7">
        <f>IFERROR(VLOOKUP(SiscoTable[[#This Row],[Código]],Hoja2!A:B,2,0)*SiscoTable[[#This Row],[Provta(Uns)]],0)</f>
        <v>1.4700000000000002</v>
      </c>
      <c r="M10024" s="7">
        <v>0</v>
      </c>
      <c r="N10024" s="7">
        <v>0.80500000000000005</v>
      </c>
      <c r="O10024" s="7">
        <f>IFERROR(VLOOKUP(SiscoTable[[#This Row],[Código]],Hoja2!A:B,2,0)*SiscoTable[[#This Row],[Stock_actual]],0)</f>
        <v>16.905000000000001</v>
      </c>
      <c r="P10024" s="6" t="s">
        <v>1719</v>
      </c>
      <c r="Q10024" s="7">
        <v>0</v>
      </c>
      <c r="R10024" s="7">
        <v>0</v>
      </c>
      <c r="S10024" s="7" t="s">
        <v>11923</v>
      </c>
      <c r="BI10024"/>
      <c r="BJ10024"/>
    </row>
    <row r="10025" spans="2:62" x14ac:dyDescent="0.4">
      <c r="B10025" s="1">
        <v>2027611</v>
      </c>
      <c r="C10025" s="6" t="s">
        <v>25</v>
      </c>
      <c r="D10025" s="6" t="s">
        <v>25</v>
      </c>
      <c r="E10025" s="6" t="s">
        <v>2999</v>
      </c>
      <c r="F10025" s="6" t="s">
        <v>3176</v>
      </c>
      <c r="G10025" s="6" t="s">
        <v>3198</v>
      </c>
      <c r="H10025" s="6" t="s">
        <v>94</v>
      </c>
      <c r="I10025" s="6" t="s">
        <v>3219</v>
      </c>
      <c r="J10025" s="6" t="s">
        <v>200</v>
      </c>
      <c r="K10025" s="7">
        <v>74.989999999999995</v>
      </c>
      <c r="L10025" s="7">
        <f>IFERROR(VLOOKUP(SiscoTable[[#This Row],[Código]],Hoja2!A:B,2,0)*SiscoTable[[#This Row],[Provta(Uns)]],0)</f>
        <v>674.91</v>
      </c>
      <c r="M10025" s="7">
        <v>0</v>
      </c>
      <c r="N10025" s="7">
        <v>-10.125999999999999</v>
      </c>
      <c r="O10025" s="7">
        <f>IFERROR(VLOOKUP(SiscoTable[[#This Row],[Código]],Hoja2!A:B,2,0)*SiscoTable[[#This Row],[Stock_actual]],0)</f>
        <v>-91.134</v>
      </c>
      <c r="P10025" s="6" t="s">
        <v>7</v>
      </c>
      <c r="Q10025" s="7">
        <v>83</v>
      </c>
      <c r="R10025" s="7">
        <v>150</v>
      </c>
      <c r="S10025" s="7" t="s">
        <v>11923</v>
      </c>
      <c r="BI10025"/>
      <c r="BJ10025"/>
    </row>
    <row r="10026" spans="2:62" x14ac:dyDescent="0.4">
      <c r="B10026" s="1">
        <v>2027652</v>
      </c>
      <c r="C10026" s="6" t="s">
        <v>8</v>
      </c>
      <c r="D10026" s="6" t="s">
        <v>8</v>
      </c>
      <c r="E10026" s="6" t="s">
        <v>3268</v>
      </c>
      <c r="F10026" s="6" t="s">
        <v>8094</v>
      </c>
      <c r="G10026" s="6" t="s">
        <v>8095</v>
      </c>
      <c r="H10026" s="6" t="s">
        <v>4</v>
      </c>
      <c r="I10026" s="6" t="s">
        <v>8121</v>
      </c>
      <c r="J10026" s="6" t="s">
        <v>200</v>
      </c>
      <c r="K10026" s="7">
        <v>0</v>
      </c>
      <c r="L10026" s="7">
        <f>IFERROR(VLOOKUP(SiscoTable[[#This Row],[Código]],Hoja2!A:B,2,0)*SiscoTable[[#This Row],[Provta(Uns)]],0)</f>
        <v>0</v>
      </c>
      <c r="M10026" s="7">
        <v>0</v>
      </c>
      <c r="N10026" s="7">
        <v>6.4</v>
      </c>
      <c r="O10026" s="7">
        <f>IFERROR(VLOOKUP(SiscoTable[[#This Row],[Código]],Hoja2!A:B,2,0)*SiscoTable[[#This Row],[Stock_actual]],0)</f>
        <v>44.800000000000004</v>
      </c>
      <c r="P10026" s="6" t="s">
        <v>134</v>
      </c>
      <c r="Q10026" s="7">
        <v>0</v>
      </c>
      <c r="R10026" s="7">
        <v>0</v>
      </c>
      <c r="S10026" s="7" t="s">
        <v>11927</v>
      </c>
      <c r="BI10026"/>
      <c r="BJ10026"/>
    </row>
    <row r="10027" spans="2:62" x14ac:dyDescent="0.4">
      <c r="B10027" s="1">
        <v>2027654</v>
      </c>
      <c r="C10027" s="6" t="s">
        <v>8</v>
      </c>
      <c r="D10027" s="6" t="s">
        <v>30</v>
      </c>
      <c r="E10027" s="6" t="s">
        <v>3268</v>
      </c>
      <c r="F10027" s="6" t="s">
        <v>8094</v>
      </c>
      <c r="G10027" s="6" t="s">
        <v>8095</v>
      </c>
      <c r="H10027" s="6" t="s">
        <v>4</v>
      </c>
      <c r="I10027" s="6" t="s">
        <v>8118</v>
      </c>
      <c r="J10027" s="6" t="s">
        <v>200</v>
      </c>
      <c r="K10027" s="7">
        <v>0.17</v>
      </c>
      <c r="L10027" s="7">
        <f>IFERROR(VLOOKUP(SiscoTable[[#This Row],[Código]],Hoja2!A:B,2,0)*SiscoTable[[#This Row],[Provta(Uns)]],0)</f>
        <v>0.83300000000000007</v>
      </c>
      <c r="M10027" s="7">
        <v>0</v>
      </c>
      <c r="N10027" s="7">
        <v>10.44</v>
      </c>
      <c r="O10027" s="7">
        <f>IFERROR(VLOOKUP(SiscoTable[[#This Row],[Código]],Hoja2!A:B,2,0)*SiscoTable[[#This Row],[Stock_actual]],0)</f>
        <v>51.155999999999999</v>
      </c>
      <c r="P10027" s="6" t="s">
        <v>8119</v>
      </c>
      <c r="Q10027" s="7">
        <v>0</v>
      </c>
      <c r="R10027" s="7">
        <v>0</v>
      </c>
      <c r="S10027" s="7" t="s">
        <v>11927</v>
      </c>
      <c r="BI10027"/>
      <c r="BJ10027"/>
    </row>
    <row r="10028" spans="2:62" x14ac:dyDescent="0.4">
      <c r="B10028" s="1">
        <v>2027655</v>
      </c>
      <c r="C10028" s="6" t="s">
        <v>8</v>
      </c>
      <c r="D10028" s="6" t="s">
        <v>30</v>
      </c>
      <c r="E10028" s="6" t="s">
        <v>3268</v>
      </c>
      <c r="F10028" s="6" t="s">
        <v>8094</v>
      </c>
      <c r="G10028" s="6" t="s">
        <v>8095</v>
      </c>
      <c r="H10028" s="6" t="s">
        <v>4</v>
      </c>
      <c r="I10028" s="6" t="s">
        <v>8120</v>
      </c>
      <c r="J10028" s="6" t="s">
        <v>200</v>
      </c>
      <c r="K10028" s="7">
        <v>6.3</v>
      </c>
      <c r="L10028" s="7">
        <f>IFERROR(VLOOKUP(SiscoTable[[#This Row],[Código]],Hoja2!A:B,2,0)*SiscoTable[[#This Row],[Provta(Uns)]],0)</f>
        <v>59.85</v>
      </c>
      <c r="M10028" s="7">
        <v>50</v>
      </c>
      <c r="N10028" s="7">
        <v>12.2</v>
      </c>
      <c r="O10028" s="7">
        <f>IFERROR(VLOOKUP(SiscoTable[[#This Row],[Código]],Hoja2!A:B,2,0)*SiscoTable[[#This Row],[Stock_actual]],0)</f>
        <v>115.89999999999999</v>
      </c>
      <c r="P10028" s="6" t="s">
        <v>770</v>
      </c>
      <c r="Q10028" s="7">
        <v>7</v>
      </c>
      <c r="R10028" s="7">
        <v>0</v>
      </c>
      <c r="S10028" s="7" t="s">
        <v>11927</v>
      </c>
      <c r="BI10028"/>
      <c r="BJ10028"/>
    </row>
    <row r="10029" spans="2:62" x14ac:dyDescent="0.4">
      <c r="B10029" s="1">
        <v>2027656</v>
      </c>
      <c r="C10029" s="6" t="s">
        <v>8</v>
      </c>
      <c r="D10029" s="6" t="s">
        <v>8</v>
      </c>
      <c r="E10029" s="6" t="s">
        <v>2999</v>
      </c>
      <c r="F10029" s="6" t="s">
        <v>3176</v>
      </c>
      <c r="G10029" s="6" t="s">
        <v>3198</v>
      </c>
      <c r="H10029" s="6" t="s">
        <v>94</v>
      </c>
      <c r="I10029" s="6" t="s">
        <v>3247</v>
      </c>
      <c r="J10029" s="6" t="s">
        <v>200</v>
      </c>
      <c r="K10029" s="7">
        <v>0</v>
      </c>
      <c r="L10029" s="7">
        <f>IFERROR(VLOOKUP(SiscoTable[[#This Row],[Código]],Hoja2!A:B,2,0)*SiscoTable[[#This Row],[Provta(Uns)]],0)</f>
        <v>0</v>
      </c>
      <c r="M10029" s="7">
        <v>0</v>
      </c>
      <c r="N10029" s="7">
        <v>2E-3</v>
      </c>
      <c r="O10029" s="7">
        <f>IFERROR(VLOOKUP(SiscoTable[[#This Row],[Código]],Hoja2!A:B,2,0)*SiscoTable[[#This Row],[Stock_actual]],0)</f>
        <v>1.9E-2</v>
      </c>
      <c r="P10029" s="6" t="s">
        <v>134</v>
      </c>
      <c r="Q10029" s="7">
        <v>0</v>
      </c>
      <c r="R10029" s="7">
        <v>0</v>
      </c>
      <c r="S10029" s="7" t="s">
        <v>11923</v>
      </c>
      <c r="BI10029"/>
      <c r="BJ10029"/>
    </row>
    <row r="10030" spans="2:62" x14ac:dyDescent="0.4">
      <c r="B10030" s="1">
        <v>2027661</v>
      </c>
      <c r="C10030" s="6" t="s">
        <v>25</v>
      </c>
      <c r="D10030" s="6" t="s">
        <v>25</v>
      </c>
      <c r="E10030" s="6" t="s">
        <v>2999</v>
      </c>
      <c r="F10030" s="6" t="s">
        <v>3176</v>
      </c>
      <c r="G10030" s="6" t="s">
        <v>3198</v>
      </c>
      <c r="H10030" s="6" t="s">
        <v>94</v>
      </c>
      <c r="I10030" s="6" t="s">
        <v>3220</v>
      </c>
      <c r="J10030" s="6" t="s">
        <v>200</v>
      </c>
      <c r="K10030" s="7">
        <v>20.77</v>
      </c>
      <c r="L10030" s="7">
        <f>IFERROR(VLOOKUP(SiscoTable[[#This Row],[Código]],Hoja2!A:B,2,0)*SiscoTable[[#This Row],[Provta(Uns)]],0)</f>
        <v>166.16</v>
      </c>
      <c r="M10030" s="7">
        <v>0</v>
      </c>
      <c r="N10030" s="7">
        <v>-1.488</v>
      </c>
      <c r="O10030" s="7">
        <f>IFERROR(VLOOKUP(SiscoTable[[#This Row],[Código]],Hoja2!A:B,2,0)*SiscoTable[[#This Row],[Stock_actual]],0)</f>
        <v>-11.904</v>
      </c>
      <c r="P10030" s="6" t="s">
        <v>7</v>
      </c>
      <c r="Q10030" s="7">
        <v>23</v>
      </c>
      <c r="R10030" s="7">
        <v>41.4</v>
      </c>
      <c r="S10030" s="7" t="s">
        <v>11923</v>
      </c>
      <c r="BI10030"/>
      <c r="BJ10030"/>
    </row>
    <row r="10031" spans="2:62" x14ac:dyDescent="0.4">
      <c r="B10031" s="1">
        <v>2027662</v>
      </c>
      <c r="C10031" s="6" t="s">
        <v>30</v>
      </c>
      <c r="D10031" s="6" t="s">
        <v>8</v>
      </c>
      <c r="E10031" s="6" t="s">
        <v>1537</v>
      </c>
      <c r="F10031" s="6" t="s">
        <v>1537</v>
      </c>
      <c r="G10031" s="6" t="s">
        <v>1538</v>
      </c>
      <c r="H10031" s="6" t="s">
        <v>4</v>
      </c>
      <c r="I10031" s="6" t="s">
        <v>1585</v>
      </c>
      <c r="J10031" s="6" t="s">
        <v>200</v>
      </c>
      <c r="K10031" s="7">
        <v>0.04</v>
      </c>
      <c r="L10031" s="34">
        <f>IFERROR(VLOOKUP(SiscoTable[[#This Row],[Código]],Hoja2!A:B,2,0)*SiscoTable[[#This Row],[Provta(Uns)]],0)</f>
        <v>0.48</v>
      </c>
      <c r="M10031" s="7">
        <v>0</v>
      </c>
      <c r="N10031" s="7">
        <v>0</v>
      </c>
      <c r="O10031" s="34">
        <f>IFERROR(VLOOKUP(SiscoTable[[#This Row],[Código]],Hoja2!A:B,2,0)*SiscoTable[[#This Row],[Stock_actual]],0)</f>
        <v>0</v>
      </c>
      <c r="P10031" s="6" t="s">
        <v>7</v>
      </c>
      <c r="Q10031" s="7">
        <v>0</v>
      </c>
      <c r="R10031" s="7">
        <v>0</v>
      </c>
      <c r="S10031" s="7" t="s">
        <v>11924</v>
      </c>
      <c r="BI10031"/>
      <c r="BJ10031"/>
    </row>
    <row r="10032" spans="2:62" x14ac:dyDescent="0.4">
      <c r="B10032" s="1">
        <v>2027663</v>
      </c>
      <c r="C10032" s="6" t="s">
        <v>30</v>
      </c>
      <c r="D10032" s="6" t="s">
        <v>30</v>
      </c>
      <c r="E10032" s="6" t="s">
        <v>3268</v>
      </c>
      <c r="F10032" s="6" t="s">
        <v>8094</v>
      </c>
      <c r="G10032" s="6" t="s">
        <v>8095</v>
      </c>
      <c r="H10032" s="6" t="s">
        <v>4</v>
      </c>
      <c r="I10032" s="6" t="s">
        <v>8102</v>
      </c>
      <c r="J10032" s="6" t="s">
        <v>200</v>
      </c>
      <c r="K10032" s="7">
        <v>5.5</v>
      </c>
      <c r="L10032" s="7">
        <f>IFERROR(VLOOKUP(SiscoTable[[#This Row],[Código]],Hoja2!A:B,2,0)*SiscoTable[[#This Row],[Provta(Uns)]],0)</f>
        <v>35.75</v>
      </c>
      <c r="M10032" s="7">
        <v>100</v>
      </c>
      <c r="N10032" s="7">
        <v>17.03</v>
      </c>
      <c r="O10032" s="7">
        <f>IFERROR(VLOOKUP(SiscoTable[[#This Row],[Código]],Hoja2!A:B,2,0)*SiscoTable[[#This Row],[Stock_actual]],0)</f>
        <v>110.69500000000001</v>
      </c>
      <c r="P10032" s="6" t="s">
        <v>487</v>
      </c>
      <c r="Q10032" s="7">
        <v>6</v>
      </c>
      <c r="R10032" s="7">
        <v>0</v>
      </c>
      <c r="S10032" s="7" t="s">
        <v>11927</v>
      </c>
      <c r="BI10032"/>
      <c r="BJ10032"/>
    </row>
    <row r="10033" spans="2:62" x14ac:dyDescent="0.4">
      <c r="B10033" s="1">
        <v>2027685</v>
      </c>
      <c r="C10033" s="6" t="s">
        <v>30</v>
      </c>
      <c r="D10033" s="6" t="s">
        <v>8</v>
      </c>
      <c r="E10033" s="6" t="s">
        <v>197</v>
      </c>
      <c r="F10033" s="6" t="s">
        <v>210</v>
      </c>
      <c r="G10033" s="6" t="s">
        <v>211</v>
      </c>
      <c r="H10033" s="6" t="s">
        <v>216</v>
      </c>
      <c r="I10033" s="6" t="s">
        <v>251</v>
      </c>
      <c r="J10033" s="6" t="s">
        <v>200</v>
      </c>
      <c r="K10033" s="7">
        <v>0.73</v>
      </c>
      <c r="L10033" s="34">
        <f>IFERROR(VLOOKUP(SiscoTable[[#This Row],[Código]],Hoja2!A:B,2,0)*SiscoTable[[#This Row],[Provta(Uns)]],0)</f>
        <v>67.087000000000003</v>
      </c>
      <c r="M10033" s="7">
        <v>0</v>
      </c>
      <c r="N10033" s="7">
        <v>0.71099999999999997</v>
      </c>
      <c r="O10033" s="34">
        <f>IFERROR(VLOOKUP(SiscoTable[[#This Row],[Código]],Hoja2!A:B,2,0)*SiscoTable[[#This Row],[Stock_actual]],0)</f>
        <v>65.340900000000005</v>
      </c>
      <c r="P10033" s="6" t="s">
        <v>252</v>
      </c>
      <c r="Q10033" s="7">
        <v>1</v>
      </c>
      <c r="R10033" s="7">
        <v>1.2090000000000001</v>
      </c>
      <c r="S10033" s="7" t="s">
        <v>11924</v>
      </c>
      <c r="BI10033"/>
      <c r="BJ10033"/>
    </row>
    <row r="10034" spans="2:62" x14ac:dyDescent="0.4">
      <c r="B10034" s="1">
        <v>2027687</v>
      </c>
      <c r="C10034" s="6" t="s">
        <v>30</v>
      </c>
      <c r="D10034" s="6" t="s">
        <v>8</v>
      </c>
      <c r="E10034" s="6" t="s">
        <v>197</v>
      </c>
      <c r="F10034" s="6" t="s">
        <v>210</v>
      </c>
      <c r="G10034" s="6" t="s">
        <v>211</v>
      </c>
      <c r="H10034" s="6" t="s">
        <v>216</v>
      </c>
      <c r="I10034" s="6" t="s">
        <v>253</v>
      </c>
      <c r="J10034" s="6" t="s">
        <v>200</v>
      </c>
      <c r="K10034" s="7">
        <v>0.24</v>
      </c>
      <c r="L10034" s="34">
        <f>IFERROR(VLOOKUP(SiscoTable[[#This Row],[Código]],Hoja2!A:B,2,0)*SiscoTable[[#This Row],[Provta(Uns)]],0)</f>
        <v>41.16</v>
      </c>
      <c r="M10034" s="7">
        <v>0</v>
      </c>
      <c r="N10034" s="7">
        <v>0.54400000000000004</v>
      </c>
      <c r="O10034" s="34">
        <f>IFERROR(VLOOKUP(SiscoTable[[#This Row],[Código]],Hoja2!A:B,2,0)*SiscoTable[[#This Row],[Stock_actual]],0)</f>
        <v>93.296000000000006</v>
      </c>
      <c r="P10034" s="6" t="s">
        <v>254</v>
      </c>
      <c r="Q10034" s="7">
        <v>0</v>
      </c>
      <c r="R10034" s="7">
        <v>0</v>
      </c>
      <c r="S10034" s="7" t="s">
        <v>11924</v>
      </c>
      <c r="BI10034"/>
      <c r="BJ10034"/>
    </row>
    <row r="10035" spans="2:62" x14ac:dyDescent="0.4">
      <c r="B10035" s="1">
        <v>2027688</v>
      </c>
      <c r="C10035" s="6" t="s">
        <v>30</v>
      </c>
      <c r="D10035" s="6" t="s">
        <v>8</v>
      </c>
      <c r="E10035" s="6" t="s">
        <v>197</v>
      </c>
      <c r="F10035" s="6" t="s">
        <v>210</v>
      </c>
      <c r="G10035" s="6" t="s">
        <v>211</v>
      </c>
      <c r="H10035" s="6" t="s">
        <v>216</v>
      </c>
      <c r="I10035" s="6" t="s">
        <v>255</v>
      </c>
      <c r="J10035" s="6" t="s">
        <v>200</v>
      </c>
      <c r="K10035" s="7">
        <v>1.67</v>
      </c>
      <c r="L10035" s="34">
        <f>IFERROR(VLOOKUP(SiscoTable[[#This Row],[Código]],Hoja2!A:B,2,0)*SiscoTable[[#This Row],[Provta(Uns)]],0)</f>
        <v>150.13300000000001</v>
      </c>
      <c r="M10035" s="7">
        <v>0</v>
      </c>
      <c r="N10035" s="7">
        <v>1.1879999999999999</v>
      </c>
      <c r="O10035" s="34">
        <f>IFERROR(VLOOKUP(SiscoTable[[#This Row],[Código]],Hoja2!A:B,2,0)*SiscoTable[[#This Row],[Stock_actual]],0)</f>
        <v>106.80120000000001</v>
      </c>
      <c r="P10035" s="6" t="s">
        <v>256</v>
      </c>
      <c r="Q10035" s="7">
        <v>2</v>
      </c>
      <c r="R10035" s="7">
        <v>3.6120000000000001</v>
      </c>
      <c r="S10035" s="7" t="s">
        <v>11924</v>
      </c>
      <c r="BI10035"/>
      <c r="BJ10035"/>
    </row>
    <row r="10036" spans="2:62" x14ac:dyDescent="0.4">
      <c r="B10036" s="1">
        <v>2027689</v>
      </c>
      <c r="C10036" s="6" t="s">
        <v>25</v>
      </c>
      <c r="D10036" s="6" t="s">
        <v>8</v>
      </c>
      <c r="E10036" s="6" t="s">
        <v>197</v>
      </c>
      <c r="F10036" s="6" t="s">
        <v>210</v>
      </c>
      <c r="G10036" s="6" t="s">
        <v>211</v>
      </c>
      <c r="H10036" s="6" t="s">
        <v>216</v>
      </c>
      <c r="I10036" s="6" t="s">
        <v>226</v>
      </c>
      <c r="J10036" s="6" t="s">
        <v>200</v>
      </c>
      <c r="K10036" s="7">
        <v>0.41</v>
      </c>
      <c r="L10036" s="34">
        <f>IFERROR(VLOOKUP(SiscoTable[[#This Row],[Código]],Hoja2!A:B,2,0)*SiscoTable[[#This Row],[Provta(Uns)]],0)</f>
        <v>41.41</v>
      </c>
      <c r="M10036" s="7">
        <v>0</v>
      </c>
      <c r="N10036" s="7">
        <v>0</v>
      </c>
      <c r="O10036" s="34">
        <f>IFERROR(VLOOKUP(SiscoTable[[#This Row],[Código]],Hoja2!A:B,2,0)*SiscoTable[[#This Row],[Stock_actual]],0)</f>
        <v>0</v>
      </c>
      <c r="P10036" s="6" t="s">
        <v>7</v>
      </c>
      <c r="Q10036" s="7">
        <v>0</v>
      </c>
      <c r="R10036" s="7">
        <v>0</v>
      </c>
      <c r="S10036" s="7" t="s">
        <v>11924</v>
      </c>
      <c r="BI10036"/>
      <c r="BJ10036"/>
    </row>
    <row r="10037" spans="2:62" x14ac:dyDescent="0.4">
      <c r="B10037" s="1">
        <v>2027789</v>
      </c>
      <c r="C10037" s="6" t="s">
        <v>8</v>
      </c>
      <c r="D10037" s="6" t="s">
        <v>8</v>
      </c>
      <c r="E10037" s="6" t="s">
        <v>197</v>
      </c>
      <c r="F10037" s="6" t="s">
        <v>370</v>
      </c>
      <c r="G10037" s="6" t="s">
        <v>370</v>
      </c>
      <c r="H10037" s="6" t="s">
        <v>4</v>
      </c>
      <c r="I10037" s="6" t="s">
        <v>397</v>
      </c>
      <c r="J10037" s="6" t="s">
        <v>200</v>
      </c>
      <c r="K10037" s="7">
        <v>0.02</v>
      </c>
      <c r="L10037" s="7">
        <f>IFERROR(VLOOKUP(SiscoTable[[#This Row],[Código]],Hoja2!A:B,2,0)*SiscoTable[[#This Row],[Provta(Uns)]],0)</f>
        <v>0.38</v>
      </c>
      <c r="M10037" s="7">
        <v>0</v>
      </c>
      <c r="N10037" s="7">
        <v>0</v>
      </c>
      <c r="O10037" s="7">
        <f>IFERROR(VLOOKUP(SiscoTable[[#This Row],[Código]],Hoja2!A:B,2,0)*SiscoTable[[#This Row],[Stock_actual]],0)</f>
        <v>0</v>
      </c>
      <c r="P10037" s="6" t="s">
        <v>7</v>
      </c>
      <c r="Q10037" s="7">
        <v>0</v>
      </c>
      <c r="R10037" s="7">
        <v>0</v>
      </c>
      <c r="S10037" s="7" t="s">
        <v>11923</v>
      </c>
      <c r="BI10037"/>
      <c r="BJ10037"/>
    </row>
    <row r="10038" spans="2:62" x14ac:dyDescent="0.4">
      <c r="B10038" s="1">
        <v>2027805</v>
      </c>
      <c r="C10038" s="6" t="s">
        <v>8</v>
      </c>
      <c r="D10038" s="6" t="s">
        <v>8</v>
      </c>
      <c r="E10038" s="6" t="s">
        <v>197</v>
      </c>
      <c r="F10038" s="6" t="s">
        <v>210</v>
      </c>
      <c r="G10038" s="6" t="s">
        <v>211</v>
      </c>
      <c r="H10038" s="6" t="s">
        <v>4</v>
      </c>
      <c r="I10038" s="6" t="s">
        <v>263</v>
      </c>
      <c r="J10038" s="6" t="s">
        <v>200</v>
      </c>
      <c r="K10038" s="7">
        <v>0</v>
      </c>
      <c r="L10038" s="34">
        <f>IFERROR(VLOOKUP(SiscoTable[[#This Row],[Código]],Hoja2!A:B,2,0)*SiscoTable[[#This Row],[Provta(Uns)]],0)</f>
        <v>0</v>
      </c>
      <c r="M10038" s="7">
        <v>0</v>
      </c>
      <c r="N10038" s="7">
        <v>0</v>
      </c>
      <c r="O10038" s="34">
        <f>IFERROR(VLOOKUP(SiscoTable[[#This Row],[Código]],Hoja2!A:B,2,0)*SiscoTable[[#This Row],[Stock_actual]],0)</f>
        <v>0</v>
      </c>
      <c r="P10038" s="6" t="s">
        <v>7</v>
      </c>
      <c r="Q10038" s="7">
        <v>0</v>
      </c>
      <c r="R10038" s="7">
        <v>0</v>
      </c>
      <c r="S10038" s="7" t="s">
        <v>11924</v>
      </c>
      <c r="BI10038"/>
      <c r="BJ10038"/>
    </row>
    <row r="10039" spans="2:62" x14ac:dyDescent="0.4">
      <c r="B10039" s="1">
        <v>2027812</v>
      </c>
      <c r="C10039" s="6" t="s">
        <v>30</v>
      </c>
      <c r="D10039" s="6" t="s">
        <v>30</v>
      </c>
      <c r="E10039" s="6" t="s">
        <v>3268</v>
      </c>
      <c r="F10039" s="6" t="s">
        <v>8094</v>
      </c>
      <c r="G10039" s="6" t="s">
        <v>8141</v>
      </c>
      <c r="H10039" s="6" t="s">
        <v>4</v>
      </c>
      <c r="I10039" s="6" t="s">
        <v>8142</v>
      </c>
      <c r="J10039" s="6" t="s">
        <v>200</v>
      </c>
      <c r="K10039" s="7">
        <v>2.97</v>
      </c>
      <c r="L10039" s="7">
        <f>IFERROR(VLOOKUP(SiscoTable[[#This Row],[Código]],Hoja2!A:B,2,0)*SiscoTable[[#This Row],[Provta(Uns)]],0)</f>
        <v>100.68300000000001</v>
      </c>
      <c r="M10039" s="7">
        <v>0</v>
      </c>
      <c r="N10039" s="7">
        <v>3.14</v>
      </c>
      <c r="O10039" s="7">
        <f>IFERROR(VLOOKUP(SiscoTable[[#This Row],[Código]],Hoja2!A:B,2,0)*SiscoTable[[#This Row],[Stock_actual]],0)</f>
        <v>106.446</v>
      </c>
      <c r="P10039" s="6" t="s">
        <v>324</v>
      </c>
      <c r="Q10039" s="7">
        <v>3</v>
      </c>
      <c r="R10039" s="7">
        <v>0</v>
      </c>
      <c r="S10039" s="7" t="s">
        <v>11927</v>
      </c>
      <c r="BI10039"/>
      <c r="BJ10039"/>
    </row>
    <row r="10040" spans="2:62" x14ac:dyDescent="0.4">
      <c r="B10040" s="1">
        <v>2027813</v>
      </c>
      <c r="C10040" s="6" t="s">
        <v>8</v>
      </c>
      <c r="D10040" s="6" t="s">
        <v>8</v>
      </c>
      <c r="E10040" s="6" t="s">
        <v>3268</v>
      </c>
      <c r="F10040" s="6" t="s">
        <v>8094</v>
      </c>
      <c r="G10040" s="6" t="s">
        <v>8095</v>
      </c>
      <c r="H10040" s="6" t="s">
        <v>4</v>
      </c>
      <c r="I10040" s="6" t="s">
        <v>8125</v>
      </c>
      <c r="J10040" s="6" t="s">
        <v>200</v>
      </c>
      <c r="K10040" s="7">
        <v>1.39</v>
      </c>
      <c r="L10040" s="7">
        <f>IFERROR(VLOOKUP(SiscoTable[[#This Row],[Código]],Hoja2!A:B,2,0)*SiscoTable[[#This Row],[Provta(Uns)]],0)</f>
        <v>34.75</v>
      </c>
      <c r="M10040" s="7">
        <v>0</v>
      </c>
      <c r="N10040" s="7">
        <v>-4.5179999999999998</v>
      </c>
      <c r="O10040" s="7">
        <f>IFERROR(VLOOKUP(SiscoTable[[#This Row],[Código]],Hoja2!A:B,2,0)*SiscoTable[[#This Row],[Stock_actual]],0)</f>
        <v>-112.94999999999999</v>
      </c>
      <c r="P10040" s="6" t="s">
        <v>7</v>
      </c>
      <c r="Q10040" s="7">
        <v>2</v>
      </c>
      <c r="R10040" s="7">
        <v>3</v>
      </c>
      <c r="S10040" s="7" t="s">
        <v>11927</v>
      </c>
      <c r="BI10040"/>
      <c r="BJ10040"/>
    </row>
    <row r="10041" spans="2:62" x14ac:dyDescent="0.4">
      <c r="B10041" s="1">
        <v>2027814</v>
      </c>
      <c r="C10041" s="6" t="s">
        <v>30</v>
      </c>
      <c r="D10041" s="6" t="s">
        <v>30</v>
      </c>
      <c r="E10041" s="6" t="s">
        <v>3268</v>
      </c>
      <c r="F10041" s="6" t="s">
        <v>8094</v>
      </c>
      <c r="G10041" s="6" t="s">
        <v>8095</v>
      </c>
      <c r="H10041" s="6" t="s">
        <v>4</v>
      </c>
      <c r="I10041" s="6" t="s">
        <v>8109</v>
      </c>
      <c r="J10041" s="6" t="s">
        <v>200</v>
      </c>
      <c r="K10041" s="7">
        <v>4.42</v>
      </c>
      <c r="L10041" s="7">
        <f>IFERROR(VLOOKUP(SiscoTable[[#This Row],[Código]],Hoja2!A:B,2,0)*SiscoTable[[#This Row],[Provta(Uns)]],0)</f>
        <v>145.85999999999999</v>
      </c>
      <c r="M10041" s="7">
        <v>10</v>
      </c>
      <c r="N10041" s="7">
        <v>7.1319999999999997</v>
      </c>
      <c r="O10041" s="7">
        <f>IFERROR(VLOOKUP(SiscoTable[[#This Row],[Código]],Hoja2!A:B,2,0)*SiscoTable[[#This Row],[Stock_actual]],0)</f>
        <v>235.35599999999999</v>
      </c>
      <c r="P10041" s="6" t="s">
        <v>573</v>
      </c>
      <c r="Q10041" s="7">
        <v>5</v>
      </c>
      <c r="R10041" s="7">
        <v>0</v>
      </c>
      <c r="S10041" s="7" t="s">
        <v>11927</v>
      </c>
      <c r="BI10041"/>
      <c r="BJ10041"/>
    </row>
    <row r="10042" spans="2:62" x14ac:dyDescent="0.4">
      <c r="B10042" s="1">
        <v>2027815</v>
      </c>
      <c r="C10042" s="6" t="s">
        <v>30</v>
      </c>
      <c r="D10042" s="6" t="s">
        <v>30</v>
      </c>
      <c r="E10042" s="6" t="s">
        <v>3268</v>
      </c>
      <c r="F10042" s="6" t="s">
        <v>8094</v>
      </c>
      <c r="G10042" s="6" t="s">
        <v>8095</v>
      </c>
      <c r="H10042" s="6" t="s">
        <v>4</v>
      </c>
      <c r="I10042" s="6" t="s">
        <v>8104</v>
      </c>
      <c r="J10042" s="6" t="s">
        <v>200</v>
      </c>
      <c r="K10042" s="7">
        <v>7.66</v>
      </c>
      <c r="L10042" s="7">
        <f>IFERROR(VLOOKUP(SiscoTable[[#This Row],[Código]],Hoja2!A:B,2,0)*SiscoTable[[#This Row],[Provta(Uns)]],0)</f>
        <v>57.45</v>
      </c>
      <c r="M10042" s="7">
        <v>0</v>
      </c>
      <c r="N10042" s="7">
        <v>132.51</v>
      </c>
      <c r="O10042" s="7">
        <f>IFERROR(VLOOKUP(SiscoTable[[#This Row],[Código]],Hoja2!A:B,2,0)*SiscoTable[[#This Row],[Stock_actual]],0)</f>
        <v>993.82499999999993</v>
      </c>
      <c r="P10042" s="6" t="s">
        <v>8105</v>
      </c>
      <c r="Q10042" s="7">
        <v>9</v>
      </c>
      <c r="R10042" s="7">
        <v>0</v>
      </c>
      <c r="S10042" s="7" t="s">
        <v>11927</v>
      </c>
      <c r="BI10042"/>
      <c r="BJ10042"/>
    </row>
    <row r="10043" spans="2:62" x14ac:dyDescent="0.4">
      <c r="B10043" s="1">
        <v>2027819</v>
      </c>
      <c r="C10043" s="6" t="s">
        <v>25</v>
      </c>
      <c r="D10043" s="6" t="s">
        <v>25</v>
      </c>
      <c r="E10043" s="6" t="s">
        <v>2999</v>
      </c>
      <c r="F10043" s="6" t="s">
        <v>3176</v>
      </c>
      <c r="G10043" s="6" t="s">
        <v>3198</v>
      </c>
      <c r="H10043" s="6" t="s">
        <v>94</v>
      </c>
      <c r="I10043" s="6" t="s">
        <v>3223</v>
      </c>
      <c r="J10043" s="6" t="s">
        <v>200</v>
      </c>
      <c r="K10043" s="7">
        <v>36.659999999999997</v>
      </c>
      <c r="L10043" s="7">
        <f>IFERROR(VLOOKUP(SiscoTable[[#This Row],[Código]],Hoja2!A:B,2,0)*SiscoTable[[#This Row],[Provta(Uns)]],0)</f>
        <v>384.92999999999995</v>
      </c>
      <c r="M10043" s="7">
        <v>0</v>
      </c>
      <c r="N10043" s="7">
        <v>-4.2080000000000002</v>
      </c>
      <c r="O10043" s="7">
        <f>IFERROR(VLOOKUP(SiscoTable[[#This Row],[Código]],Hoja2!A:B,2,0)*SiscoTable[[#This Row],[Stock_actual]],0)</f>
        <v>-44.184000000000005</v>
      </c>
      <c r="P10043" s="6" t="s">
        <v>7</v>
      </c>
      <c r="Q10043" s="7">
        <v>40</v>
      </c>
      <c r="R10043" s="7">
        <v>73.2</v>
      </c>
      <c r="S10043" s="7" t="s">
        <v>11923</v>
      </c>
      <c r="BI10043"/>
      <c r="BJ10043"/>
    </row>
    <row r="10044" spans="2:62" x14ac:dyDescent="0.4">
      <c r="B10044" s="1">
        <v>2027876</v>
      </c>
      <c r="C10044" s="6" t="s">
        <v>8</v>
      </c>
      <c r="D10044" s="6" t="s">
        <v>8</v>
      </c>
      <c r="E10044" s="6" t="s">
        <v>2999</v>
      </c>
      <c r="F10044" s="6" t="s">
        <v>3176</v>
      </c>
      <c r="G10044" s="6" t="s">
        <v>3198</v>
      </c>
      <c r="H10044" s="6" t="s">
        <v>94</v>
      </c>
      <c r="I10044" s="6" t="s">
        <v>3248</v>
      </c>
      <c r="J10044" s="6" t="s">
        <v>200</v>
      </c>
      <c r="K10044" s="7">
        <v>0.08</v>
      </c>
      <c r="L10044" s="7">
        <f>IFERROR(VLOOKUP(SiscoTable[[#This Row],[Código]],Hoja2!A:B,2,0)*SiscoTable[[#This Row],[Provta(Uns)]],0)</f>
        <v>0.64</v>
      </c>
      <c r="M10044" s="7">
        <v>0</v>
      </c>
      <c r="N10044" s="7">
        <v>0</v>
      </c>
      <c r="O10044" s="7">
        <f>IFERROR(VLOOKUP(SiscoTable[[#This Row],[Código]],Hoja2!A:B,2,0)*SiscoTable[[#This Row],[Stock_actual]],0)</f>
        <v>0</v>
      </c>
      <c r="P10044" s="6" t="s">
        <v>7</v>
      </c>
      <c r="Q10044" s="7">
        <v>0</v>
      </c>
      <c r="R10044" s="7">
        <v>0</v>
      </c>
      <c r="S10044" s="7" t="s">
        <v>11923</v>
      </c>
      <c r="BI10044"/>
      <c r="BJ10044"/>
    </row>
    <row r="10045" spans="2:62" x14ac:dyDescent="0.4">
      <c r="B10045" s="1">
        <v>2027921</v>
      </c>
      <c r="C10045" s="6" t="s">
        <v>30</v>
      </c>
      <c r="D10045" s="6" t="s">
        <v>8</v>
      </c>
      <c r="E10045" s="6" t="s">
        <v>469</v>
      </c>
      <c r="F10045" s="6" t="s">
        <v>1050</v>
      </c>
      <c r="G10045" s="6" t="s">
        <v>1128</v>
      </c>
      <c r="H10045" s="6" t="s">
        <v>1175</v>
      </c>
      <c r="I10045" s="6" t="s">
        <v>1174</v>
      </c>
      <c r="J10045" s="6" t="s">
        <v>200</v>
      </c>
      <c r="K10045" s="7">
        <v>0.13</v>
      </c>
      <c r="L10045" s="34">
        <f>IFERROR(VLOOKUP(SiscoTable[[#This Row],[Código]],Hoja2!A:B,2,0)*SiscoTable[[#This Row],[Provta(Uns)]],0)</f>
        <v>10.439</v>
      </c>
      <c r="M10045" s="7">
        <v>0</v>
      </c>
      <c r="N10045" s="7">
        <v>0</v>
      </c>
      <c r="O10045" s="34">
        <f>IFERROR(VLOOKUP(SiscoTable[[#This Row],[Código]],Hoja2!A:B,2,0)*SiscoTable[[#This Row],[Stock_actual]],0)</f>
        <v>0</v>
      </c>
      <c r="P10045" s="6" t="s">
        <v>7</v>
      </c>
      <c r="Q10045" s="7">
        <v>0</v>
      </c>
      <c r="R10045" s="7">
        <v>0</v>
      </c>
      <c r="S10045" s="7" t="s">
        <v>11924</v>
      </c>
      <c r="BI10045"/>
      <c r="BJ10045"/>
    </row>
    <row r="10046" spans="2:62" x14ac:dyDescent="0.4">
      <c r="B10046" s="1">
        <v>2027925</v>
      </c>
      <c r="C10046" s="6" t="s">
        <v>30</v>
      </c>
      <c r="D10046" s="6" t="s">
        <v>30</v>
      </c>
      <c r="E10046" s="6" t="s">
        <v>3268</v>
      </c>
      <c r="F10046" s="6" t="s">
        <v>3269</v>
      </c>
      <c r="G10046" s="6" t="s">
        <v>3479</v>
      </c>
      <c r="H10046" s="6" t="s">
        <v>4</v>
      </c>
      <c r="I10046" s="6" t="s">
        <v>3561</v>
      </c>
      <c r="J10046" s="6" t="s">
        <v>200</v>
      </c>
      <c r="K10046" s="7">
        <v>24.84</v>
      </c>
      <c r="L10046" s="7">
        <f>IFERROR(VLOOKUP(SiscoTable[[#This Row],[Código]],Hoja2!A:B,2,0)*SiscoTable[[#This Row],[Provta(Uns)]],0)</f>
        <v>188.78399999999999</v>
      </c>
      <c r="M10046" s="7">
        <v>50</v>
      </c>
      <c r="N10046" s="7">
        <v>16.984999999999999</v>
      </c>
      <c r="O10046" s="7">
        <f>IFERROR(VLOOKUP(SiscoTable[[#This Row],[Código]],Hoja2!A:B,2,0)*SiscoTable[[#This Row],[Stock_actual]],0)</f>
        <v>129.08599999999998</v>
      </c>
      <c r="P10046" s="6" t="s">
        <v>256</v>
      </c>
      <c r="Q10046" s="7">
        <v>27</v>
      </c>
      <c r="R10046" s="7">
        <v>0</v>
      </c>
      <c r="S10046" s="7" t="s">
        <v>11927</v>
      </c>
      <c r="BI10046"/>
      <c r="BJ10046"/>
    </row>
    <row r="10047" spans="2:62" x14ac:dyDescent="0.4">
      <c r="B10047" s="1">
        <v>2027928</v>
      </c>
      <c r="C10047" s="6" t="s">
        <v>8</v>
      </c>
      <c r="D10047" s="6" t="s">
        <v>8</v>
      </c>
      <c r="E10047" s="6" t="s">
        <v>2999</v>
      </c>
      <c r="F10047" s="6" t="s">
        <v>3176</v>
      </c>
      <c r="G10047" s="6" t="s">
        <v>3198</v>
      </c>
      <c r="H10047" s="6" t="s">
        <v>94</v>
      </c>
      <c r="I10047" s="6" t="s">
        <v>3249</v>
      </c>
      <c r="J10047" s="6" t="s">
        <v>200</v>
      </c>
      <c r="K10047" s="7">
        <v>0.22</v>
      </c>
      <c r="L10047" s="7">
        <f>IFERROR(VLOOKUP(SiscoTable[[#This Row],[Código]],Hoja2!A:B,2,0)*SiscoTable[[#This Row],[Provta(Uns)]],0)</f>
        <v>1.21</v>
      </c>
      <c r="M10047" s="7">
        <v>0</v>
      </c>
      <c r="N10047" s="7">
        <v>0</v>
      </c>
      <c r="O10047" s="7">
        <f>IFERROR(VLOOKUP(SiscoTable[[#This Row],[Código]],Hoja2!A:B,2,0)*SiscoTable[[#This Row],[Stock_actual]],0)</f>
        <v>0</v>
      </c>
      <c r="P10047" s="6" t="s">
        <v>7</v>
      </c>
      <c r="Q10047" s="7">
        <v>0</v>
      </c>
      <c r="R10047" s="7">
        <v>0</v>
      </c>
      <c r="S10047" s="7" t="s">
        <v>11923</v>
      </c>
      <c r="BI10047"/>
      <c r="BJ10047"/>
    </row>
    <row r="10048" spans="2:62" x14ac:dyDescent="0.4">
      <c r="B10048" s="1">
        <v>2027929</v>
      </c>
      <c r="C10048" s="6" t="s">
        <v>8</v>
      </c>
      <c r="D10048" s="6" t="s">
        <v>8</v>
      </c>
      <c r="E10048" s="6" t="s">
        <v>2999</v>
      </c>
      <c r="F10048" s="6" t="s">
        <v>3176</v>
      </c>
      <c r="G10048" s="6" t="s">
        <v>3198</v>
      </c>
      <c r="H10048" s="6" t="s">
        <v>94</v>
      </c>
      <c r="I10048" s="6" t="s">
        <v>3250</v>
      </c>
      <c r="J10048" s="6" t="s">
        <v>5</v>
      </c>
      <c r="K10048" s="7">
        <v>0.02</v>
      </c>
      <c r="L10048" s="7">
        <f>IFERROR(VLOOKUP(SiscoTable[[#This Row],[Código]],Hoja2!A:B,2,0)*SiscoTable[[#This Row],[Provta(Uns)]],0)</f>
        <v>0.11800000000000001</v>
      </c>
      <c r="M10048" s="7">
        <v>0</v>
      </c>
      <c r="N10048" s="7">
        <v>0</v>
      </c>
      <c r="O10048" s="7">
        <f>IFERROR(VLOOKUP(SiscoTable[[#This Row],[Código]],Hoja2!A:B,2,0)*SiscoTable[[#This Row],[Stock_actual]],0)</f>
        <v>0</v>
      </c>
      <c r="P10048" s="6" t="s">
        <v>7</v>
      </c>
      <c r="Q10048" s="7">
        <v>0</v>
      </c>
      <c r="R10048" s="7">
        <v>0</v>
      </c>
      <c r="S10048" s="7" t="s">
        <v>11923</v>
      </c>
      <c r="BI10048"/>
      <c r="BJ10048"/>
    </row>
    <row r="10049" spans="2:62" x14ac:dyDescent="0.4">
      <c r="B10049" s="1">
        <v>2027932</v>
      </c>
      <c r="C10049" s="6" t="s">
        <v>25</v>
      </c>
      <c r="D10049" s="6" t="s">
        <v>25</v>
      </c>
      <c r="E10049" s="6" t="s">
        <v>2999</v>
      </c>
      <c r="F10049" s="6" t="s">
        <v>3176</v>
      </c>
      <c r="G10049" s="6" t="s">
        <v>3198</v>
      </c>
      <c r="H10049" s="6" t="s">
        <v>94</v>
      </c>
      <c r="I10049" s="6" t="s">
        <v>3226</v>
      </c>
      <c r="J10049" s="6" t="s">
        <v>200</v>
      </c>
      <c r="K10049" s="7">
        <v>948.38</v>
      </c>
      <c r="L10049" s="7">
        <f>IFERROR(VLOOKUP(SiscoTable[[#This Row],[Código]],Hoja2!A:B,2,0)*SiscoTable[[#This Row],[Provta(Uns)]],0)</f>
        <v>8061.23</v>
      </c>
      <c r="M10049" s="7">
        <v>0</v>
      </c>
      <c r="N10049" s="7">
        <v>-141.53399999999999</v>
      </c>
      <c r="O10049" s="7">
        <f>IFERROR(VLOOKUP(SiscoTable[[#This Row],[Código]],Hoja2!A:B,2,0)*SiscoTable[[#This Row],[Stock_actual]],0)</f>
        <v>-1203.039</v>
      </c>
      <c r="P10049" s="6" t="s">
        <v>7</v>
      </c>
      <c r="Q10049" s="7">
        <v>1043</v>
      </c>
      <c r="R10049" s="7">
        <v>1896.6</v>
      </c>
      <c r="S10049" s="7" t="s">
        <v>11923</v>
      </c>
      <c r="BI10049"/>
      <c r="BJ10049"/>
    </row>
    <row r="10050" spans="2:62" x14ac:dyDescent="0.4">
      <c r="B10050" s="1">
        <v>2027939</v>
      </c>
      <c r="C10050" s="6" t="s">
        <v>30</v>
      </c>
      <c r="D10050" s="6" t="s">
        <v>25</v>
      </c>
      <c r="E10050" s="6" t="s">
        <v>3268</v>
      </c>
      <c r="F10050" s="6" t="s">
        <v>8094</v>
      </c>
      <c r="G10050" s="6" t="s">
        <v>8095</v>
      </c>
      <c r="H10050" s="6" t="s">
        <v>4</v>
      </c>
      <c r="I10050" s="6" t="s">
        <v>8110</v>
      </c>
      <c r="J10050" s="6" t="s">
        <v>200</v>
      </c>
      <c r="K10050" s="7">
        <v>19.25</v>
      </c>
      <c r="L10050" s="7">
        <f>IFERROR(VLOOKUP(SiscoTable[[#This Row],[Código]],Hoja2!A:B,2,0)*SiscoTable[[#This Row],[Provta(Uns)]],0)</f>
        <v>86.625</v>
      </c>
      <c r="M10050" s="7">
        <v>0</v>
      </c>
      <c r="N10050" s="7">
        <v>39.505000000000003</v>
      </c>
      <c r="O10050" s="7">
        <f>IFERROR(VLOOKUP(SiscoTable[[#This Row],[Código]],Hoja2!A:B,2,0)*SiscoTable[[#This Row],[Stock_actual]],0)</f>
        <v>177.77250000000001</v>
      </c>
      <c r="P10050" s="6" t="s">
        <v>1119</v>
      </c>
      <c r="Q10050" s="7">
        <v>21</v>
      </c>
      <c r="R10050" s="7">
        <v>0</v>
      </c>
      <c r="S10050" s="7" t="s">
        <v>11927</v>
      </c>
      <c r="BI10050"/>
      <c r="BJ10050"/>
    </row>
    <row r="10051" spans="2:62" x14ac:dyDescent="0.4">
      <c r="B10051" s="1">
        <v>2027945</v>
      </c>
      <c r="C10051" s="6" t="s">
        <v>8</v>
      </c>
      <c r="D10051" s="6" t="s">
        <v>8</v>
      </c>
      <c r="E10051" s="6" t="s">
        <v>2999</v>
      </c>
      <c r="F10051" s="6" t="s">
        <v>3176</v>
      </c>
      <c r="G10051" s="6" t="s">
        <v>3198</v>
      </c>
      <c r="H10051" s="6" t="s">
        <v>94</v>
      </c>
      <c r="I10051" s="6" t="s">
        <v>3253</v>
      </c>
      <c r="J10051" s="6" t="s">
        <v>200</v>
      </c>
      <c r="K10051" s="7">
        <v>0.96</v>
      </c>
      <c r="L10051" s="7">
        <f>IFERROR(VLOOKUP(SiscoTable[[#This Row],[Código]],Hoja2!A:B,2,0)*SiscoTable[[#This Row],[Provta(Uns)]],0)</f>
        <v>13.44</v>
      </c>
      <c r="M10051" s="7">
        <v>0</v>
      </c>
      <c r="N10051" s="7">
        <v>0</v>
      </c>
      <c r="O10051" s="7">
        <f>IFERROR(VLOOKUP(SiscoTable[[#This Row],[Código]],Hoja2!A:B,2,0)*SiscoTable[[#This Row],[Stock_actual]],0)</f>
        <v>0</v>
      </c>
      <c r="P10051" s="6" t="s">
        <v>7</v>
      </c>
      <c r="Q10051" s="7">
        <v>1</v>
      </c>
      <c r="R10051" s="7">
        <v>1.7999999999999998</v>
      </c>
      <c r="S10051" s="7" t="s">
        <v>11923</v>
      </c>
      <c r="BI10051"/>
      <c r="BJ10051"/>
    </row>
    <row r="10052" spans="2:62" x14ac:dyDescent="0.4">
      <c r="B10052" s="1">
        <v>2027946</v>
      </c>
      <c r="C10052" s="6" t="s">
        <v>25</v>
      </c>
      <c r="D10052" s="6" t="s">
        <v>25</v>
      </c>
      <c r="E10052" s="6" t="s">
        <v>2999</v>
      </c>
      <c r="F10052" s="6" t="s">
        <v>3176</v>
      </c>
      <c r="G10052" s="6" t="s">
        <v>3198</v>
      </c>
      <c r="H10052" s="6" t="s">
        <v>94</v>
      </c>
      <c r="I10052" s="6" t="s">
        <v>3227</v>
      </c>
      <c r="J10052" s="6" t="s">
        <v>200</v>
      </c>
      <c r="K10052" s="7">
        <v>10</v>
      </c>
      <c r="L10052" s="7">
        <f>IFERROR(VLOOKUP(SiscoTable[[#This Row],[Código]],Hoja2!A:B,2,0)*SiscoTable[[#This Row],[Provta(Uns)]],0)</f>
        <v>140</v>
      </c>
      <c r="M10052" s="7">
        <v>0</v>
      </c>
      <c r="N10052" s="7">
        <v>0</v>
      </c>
      <c r="O10052" s="7">
        <f>IFERROR(VLOOKUP(SiscoTable[[#This Row],[Código]],Hoja2!A:B,2,0)*SiscoTable[[#This Row],[Stock_actual]],0)</f>
        <v>0</v>
      </c>
      <c r="P10052" s="6" t="s">
        <v>7</v>
      </c>
      <c r="Q10052" s="7">
        <v>11</v>
      </c>
      <c r="R10052" s="7">
        <v>19.8</v>
      </c>
      <c r="S10052" s="7" t="s">
        <v>11923</v>
      </c>
      <c r="BI10052"/>
      <c r="BJ10052"/>
    </row>
    <row r="10053" spans="2:62" x14ac:dyDescent="0.4">
      <c r="B10053" s="1">
        <v>2027947</v>
      </c>
      <c r="C10053" s="6" t="s">
        <v>30</v>
      </c>
      <c r="D10053" s="6" t="s">
        <v>8</v>
      </c>
      <c r="E10053" s="6" t="s">
        <v>2999</v>
      </c>
      <c r="F10053" s="6" t="s">
        <v>3176</v>
      </c>
      <c r="G10053" s="6" t="s">
        <v>3198</v>
      </c>
      <c r="H10053" s="6" t="s">
        <v>94</v>
      </c>
      <c r="I10053" s="6" t="s">
        <v>3232</v>
      </c>
      <c r="J10053" s="6" t="s">
        <v>200</v>
      </c>
      <c r="K10053" s="7">
        <v>4.07</v>
      </c>
      <c r="L10053" s="7">
        <f>IFERROR(VLOOKUP(SiscoTable[[#This Row],[Código]],Hoja2!A:B,2,0)*SiscoTable[[#This Row],[Provta(Uns)]],0)</f>
        <v>56.980000000000004</v>
      </c>
      <c r="M10053" s="7">
        <v>0</v>
      </c>
      <c r="N10053" s="7">
        <v>0</v>
      </c>
      <c r="O10053" s="7">
        <f>IFERROR(VLOOKUP(SiscoTable[[#This Row],[Código]],Hoja2!A:B,2,0)*SiscoTable[[#This Row],[Stock_actual]],0)</f>
        <v>0</v>
      </c>
      <c r="P10053" s="6" t="s">
        <v>7</v>
      </c>
      <c r="Q10053" s="7">
        <v>5</v>
      </c>
      <c r="R10053" s="7">
        <v>8.4</v>
      </c>
      <c r="S10053" s="7" t="s">
        <v>11923</v>
      </c>
      <c r="BI10053"/>
      <c r="BJ10053"/>
    </row>
    <row r="10054" spans="2:62" x14ac:dyDescent="0.4">
      <c r="B10054" s="1">
        <v>2027948</v>
      </c>
      <c r="C10054" s="6" t="s">
        <v>30</v>
      </c>
      <c r="D10054" s="6" t="s">
        <v>30</v>
      </c>
      <c r="E10054" s="6" t="s">
        <v>469</v>
      </c>
      <c r="F10054" s="6" t="s">
        <v>668</v>
      </c>
      <c r="G10054" s="6" t="s">
        <v>865</v>
      </c>
      <c r="H10054" s="6" t="s">
        <v>213</v>
      </c>
      <c r="I10054" s="6" t="s">
        <v>907</v>
      </c>
      <c r="J10054" s="6" t="s">
        <v>200</v>
      </c>
      <c r="K10054" s="7">
        <v>3.84</v>
      </c>
      <c r="L10054" s="34">
        <f>IFERROR(VLOOKUP(SiscoTable[[#This Row],[Código]],Hoja2!A:B,2,0)*SiscoTable[[#This Row],[Provta(Uns)]],0)</f>
        <v>54.527999999999999</v>
      </c>
      <c r="M10054" s="7">
        <v>0</v>
      </c>
      <c r="N10054" s="7">
        <v>0</v>
      </c>
      <c r="O10054" s="34">
        <f>IFERROR(VLOOKUP(SiscoTable[[#This Row],[Código]],Hoja2!A:B,2,0)*SiscoTable[[#This Row],[Stock_actual]],0)</f>
        <v>0</v>
      </c>
      <c r="P10054" s="6" t="s">
        <v>7</v>
      </c>
      <c r="Q10054" s="7">
        <v>4</v>
      </c>
      <c r="R10054" s="7">
        <v>7.8000000000000007</v>
      </c>
      <c r="S10054" s="7" t="s">
        <v>11924</v>
      </c>
      <c r="BI10054"/>
      <c r="BJ10054"/>
    </row>
    <row r="10055" spans="2:62" x14ac:dyDescent="0.4">
      <c r="B10055" s="1">
        <v>2027950</v>
      </c>
      <c r="C10055" s="6" t="s">
        <v>8</v>
      </c>
      <c r="D10055" s="6" t="s">
        <v>30</v>
      </c>
      <c r="E10055" s="6" t="s">
        <v>2999</v>
      </c>
      <c r="F10055" s="6" t="s">
        <v>3176</v>
      </c>
      <c r="G10055" s="6" t="s">
        <v>3198</v>
      </c>
      <c r="H10055" s="6" t="s">
        <v>94</v>
      </c>
      <c r="I10055" s="6" t="s">
        <v>3254</v>
      </c>
      <c r="J10055" s="6" t="s">
        <v>200</v>
      </c>
      <c r="K10055" s="7">
        <v>9.18</v>
      </c>
      <c r="L10055" s="7">
        <f>IFERROR(VLOOKUP(SiscoTable[[#This Row],[Código]],Hoja2!A:B,2,0)*SiscoTable[[#This Row],[Provta(Uns)]],0)</f>
        <v>78.03</v>
      </c>
      <c r="M10055" s="7">
        <v>0</v>
      </c>
      <c r="N10055" s="7">
        <v>-3.782</v>
      </c>
      <c r="O10055" s="7">
        <f>IFERROR(VLOOKUP(SiscoTable[[#This Row],[Código]],Hoja2!A:B,2,0)*SiscoTable[[#This Row],[Stock_actual]],0)</f>
        <v>-32.146999999999998</v>
      </c>
      <c r="P10055" s="6" t="s">
        <v>7</v>
      </c>
      <c r="Q10055" s="7">
        <v>10</v>
      </c>
      <c r="R10055" s="7">
        <v>18.600000000000001</v>
      </c>
      <c r="S10055" s="7" t="s">
        <v>11923</v>
      </c>
      <c r="BI10055"/>
      <c r="BJ10055"/>
    </row>
    <row r="10056" spans="2:62" x14ac:dyDescent="0.4">
      <c r="B10056" s="1">
        <v>2027962</v>
      </c>
      <c r="C10056" s="6" t="s">
        <v>25</v>
      </c>
      <c r="D10056" s="6" t="s">
        <v>30</v>
      </c>
      <c r="E10056" s="6" t="s">
        <v>469</v>
      </c>
      <c r="F10056" s="6" t="s">
        <v>668</v>
      </c>
      <c r="G10056" s="6" t="s">
        <v>742</v>
      </c>
      <c r="H10056" s="6" t="s">
        <v>683</v>
      </c>
      <c r="I10056" s="6" t="s">
        <v>769</v>
      </c>
      <c r="J10056" s="6" t="s">
        <v>200</v>
      </c>
      <c r="K10056" s="7">
        <v>2.25</v>
      </c>
      <c r="L10056" s="34">
        <f>IFERROR(VLOOKUP(SiscoTable[[#This Row],[Código]],Hoja2!A:B,2,0)*SiscoTable[[#This Row],[Provta(Uns)]],0)</f>
        <v>180</v>
      </c>
      <c r="M10056" s="7">
        <v>0</v>
      </c>
      <c r="N10056" s="7">
        <v>4.3650000000000002</v>
      </c>
      <c r="O10056" s="34">
        <f>IFERROR(VLOOKUP(SiscoTable[[#This Row],[Código]],Hoja2!A:B,2,0)*SiscoTable[[#This Row],[Stock_actual]],0)</f>
        <v>349.20000000000005</v>
      </c>
      <c r="P10056" s="6" t="s">
        <v>770</v>
      </c>
      <c r="Q10056" s="7">
        <v>3</v>
      </c>
      <c r="R10056" s="7">
        <v>0</v>
      </c>
      <c r="S10056" s="7" t="s">
        <v>11924</v>
      </c>
      <c r="BI10056"/>
      <c r="BJ10056"/>
    </row>
    <row r="10057" spans="2:62" x14ac:dyDescent="0.4">
      <c r="B10057" s="1">
        <v>2027963</v>
      </c>
      <c r="C10057" s="6" t="s">
        <v>8</v>
      </c>
      <c r="D10057" s="6" t="s">
        <v>8</v>
      </c>
      <c r="E10057" s="6" t="s">
        <v>1537</v>
      </c>
      <c r="F10057" s="6" t="s">
        <v>1537</v>
      </c>
      <c r="G10057" s="6" t="s">
        <v>1598</v>
      </c>
      <c r="H10057" s="6" t="s">
        <v>4</v>
      </c>
      <c r="I10057" s="6" t="s">
        <v>1617</v>
      </c>
      <c r="J10057" s="6" t="s">
        <v>200</v>
      </c>
      <c r="K10057" s="7">
        <v>3.72</v>
      </c>
      <c r="L10057" s="7">
        <f>IFERROR(VLOOKUP(SiscoTable[[#This Row],[Código]],Hoja2!A:B,2,0)*SiscoTable[[#This Row],[Provta(Uns)]],0)</f>
        <v>11.904000000000002</v>
      </c>
      <c r="M10057" s="7">
        <v>0</v>
      </c>
      <c r="N10057" s="7">
        <v>-2.46</v>
      </c>
      <c r="O10057" s="7">
        <f>IFERROR(VLOOKUP(SiscoTable[[#This Row],[Código]],Hoja2!A:B,2,0)*SiscoTable[[#This Row],[Stock_actual]],0)</f>
        <v>-7.8719999999999999</v>
      </c>
      <c r="P10057" s="6" t="s">
        <v>7</v>
      </c>
      <c r="Q10057" s="7">
        <v>4</v>
      </c>
      <c r="R10057" s="7">
        <v>7.1999999999999993</v>
      </c>
      <c r="S10057" s="7" t="s">
        <v>11923</v>
      </c>
      <c r="BI10057"/>
      <c r="BJ10057"/>
    </row>
    <row r="10058" spans="2:62" x14ac:dyDescent="0.4">
      <c r="B10058" s="1">
        <v>2027970</v>
      </c>
      <c r="C10058" s="6" t="s">
        <v>8</v>
      </c>
      <c r="D10058" s="6" t="s">
        <v>8</v>
      </c>
      <c r="E10058" s="6" t="s">
        <v>1537</v>
      </c>
      <c r="F10058" s="6" t="s">
        <v>1537</v>
      </c>
      <c r="G10058" s="6" t="s">
        <v>1598</v>
      </c>
      <c r="H10058" s="6" t="s">
        <v>4</v>
      </c>
      <c r="I10058" s="6" t="s">
        <v>1618</v>
      </c>
      <c r="J10058" s="6" t="s">
        <v>200</v>
      </c>
      <c r="K10058" s="7">
        <v>0.19</v>
      </c>
      <c r="L10058" s="7">
        <f>IFERROR(VLOOKUP(SiscoTable[[#This Row],[Código]],Hoja2!A:B,2,0)*SiscoTable[[#This Row],[Provta(Uns)]],0)</f>
        <v>0.39900000000000002</v>
      </c>
      <c r="M10058" s="7">
        <v>0</v>
      </c>
      <c r="N10058" s="7">
        <v>0</v>
      </c>
      <c r="O10058" s="7">
        <f>IFERROR(VLOOKUP(SiscoTable[[#This Row],[Código]],Hoja2!A:B,2,0)*SiscoTable[[#This Row],[Stock_actual]],0)</f>
        <v>0</v>
      </c>
      <c r="P10058" s="6" t="s">
        <v>7</v>
      </c>
      <c r="Q10058" s="7">
        <v>0</v>
      </c>
      <c r="R10058" s="7">
        <v>0</v>
      </c>
      <c r="S10058" s="7" t="s">
        <v>11923</v>
      </c>
      <c r="BI10058"/>
      <c r="BJ10058"/>
    </row>
    <row r="10059" spans="2:62" x14ac:dyDescent="0.4">
      <c r="B10059" s="1">
        <v>2027971</v>
      </c>
      <c r="C10059" s="6" t="s">
        <v>8</v>
      </c>
      <c r="D10059" s="6" t="s">
        <v>8</v>
      </c>
      <c r="E10059" s="6" t="s">
        <v>3268</v>
      </c>
      <c r="F10059" s="6" t="s">
        <v>8094</v>
      </c>
      <c r="G10059" s="6" t="s">
        <v>8141</v>
      </c>
      <c r="H10059" s="6" t="s">
        <v>4</v>
      </c>
      <c r="I10059" s="6" t="s">
        <v>8143</v>
      </c>
      <c r="J10059" s="6" t="s">
        <v>200</v>
      </c>
      <c r="K10059" s="7">
        <v>0</v>
      </c>
      <c r="L10059" s="7">
        <f>IFERROR(VLOOKUP(SiscoTable[[#This Row],[Código]],Hoja2!A:B,2,0)*SiscoTable[[#This Row],[Provta(Uns)]],0)</f>
        <v>0</v>
      </c>
      <c r="M10059" s="7">
        <v>0</v>
      </c>
      <c r="N10059" s="7">
        <v>0</v>
      </c>
      <c r="O10059" s="7">
        <f>IFERROR(VLOOKUP(SiscoTable[[#This Row],[Código]],Hoja2!A:B,2,0)*SiscoTable[[#This Row],[Stock_actual]],0)</f>
        <v>0</v>
      </c>
      <c r="P10059" s="6" t="s">
        <v>7</v>
      </c>
      <c r="Q10059" s="7">
        <v>0</v>
      </c>
      <c r="R10059" s="7">
        <v>0</v>
      </c>
      <c r="S10059" s="7" t="s">
        <v>11927</v>
      </c>
      <c r="BI10059"/>
      <c r="BJ10059"/>
    </row>
    <row r="10060" spans="2:62" x14ac:dyDescent="0.4">
      <c r="B10060" s="1">
        <v>2027981</v>
      </c>
      <c r="C10060" s="6" t="s">
        <v>8</v>
      </c>
      <c r="D10060" s="6" t="s">
        <v>8</v>
      </c>
      <c r="E10060" s="6" t="s">
        <v>1537</v>
      </c>
      <c r="F10060" s="6" t="s">
        <v>1537</v>
      </c>
      <c r="G10060" s="6" t="s">
        <v>1598</v>
      </c>
      <c r="H10060" s="6" t="s">
        <v>4</v>
      </c>
      <c r="I10060" s="6" t="s">
        <v>1619</v>
      </c>
      <c r="J10060" s="6" t="s">
        <v>200</v>
      </c>
      <c r="K10060" s="7">
        <v>0.02</v>
      </c>
      <c r="L10060" s="7">
        <f>IFERROR(VLOOKUP(SiscoTable[[#This Row],[Código]],Hoja2!A:B,2,0)*SiscoTable[[#This Row],[Provta(Uns)]],0)</f>
        <v>0.17800000000000002</v>
      </c>
      <c r="M10060" s="7">
        <v>0</v>
      </c>
      <c r="N10060" s="7">
        <v>0</v>
      </c>
      <c r="O10060" s="7">
        <f>IFERROR(VLOOKUP(SiscoTable[[#This Row],[Código]],Hoja2!A:B,2,0)*SiscoTable[[#This Row],[Stock_actual]],0)</f>
        <v>0</v>
      </c>
      <c r="P10060" s="6" t="s">
        <v>7</v>
      </c>
      <c r="Q10060" s="7">
        <v>0</v>
      </c>
      <c r="R10060" s="7">
        <v>0</v>
      </c>
      <c r="S10060" s="7" t="s">
        <v>11923</v>
      </c>
      <c r="BI10060"/>
      <c r="BJ10060"/>
    </row>
    <row r="10061" spans="2:62" x14ac:dyDescent="0.4">
      <c r="B10061" s="1">
        <v>2027982</v>
      </c>
      <c r="C10061" s="6" t="s">
        <v>8</v>
      </c>
      <c r="D10061" s="6" t="s">
        <v>8</v>
      </c>
      <c r="E10061" s="6" t="s">
        <v>1537</v>
      </c>
      <c r="F10061" s="6" t="s">
        <v>1537</v>
      </c>
      <c r="G10061" s="6" t="s">
        <v>1598</v>
      </c>
      <c r="H10061" s="6" t="s">
        <v>4</v>
      </c>
      <c r="I10061" s="6" t="s">
        <v>1606</v>
      </c>
      <c r="J10061" s="6" t="s">
        <v>200</v>
      </c>
      <c r="K10061" s="7">
        <v>0</v>
      </c>
      <c r="L10061" s="7">
        <f>IFERROR(VLOOKUP(SiscoTable[[#This Row],[Código]],Hoja2!A:B,2,0)*SiscoTable[[#This Row],[Provta(Uns)]],0)</f>
        <v>0</v>
      </c>
      <c r="M10061" s="7">
        <v>0</v>
      </c>
      <c r="N10061" s="7">
        <v>0</v>
      </c>
      <c r="O10061" s="7">
        <f>IFERROR(VLOOKUP(SiscoTable[[#This Row],[Código]],Hoja2!A:B,2,0)*SiscoTable[[#This Row],[Stock_actual]],0)</f>
        <v>0</v>
      </c>
      <c r="P10061" s="6" t="s">
        <v>7</v>
      </c>
      <c r="Q10061" s="7">
        <v>0</v>
      </c>
      <c r="R10061" s="7">
        <v>0</v>
      </c>
      <c r="S10061" s="7" t="s">
        <v>11923</v>
      </c>
      <c r="BI10061"/>
      <c r="BJ10061"/>
    </row>
    <row r="10062" spans="2:62" x14ac:dyDescent="0.4">
      <c r="B10062" s="1">
        <v>2028021</v>
      </c>
      <c r="C10062" s="6" t="s">
        <v>8</v>
      </c>
      <c r="D10062" s="6" t="s">
        <v>8</v>
      </c>
      <c r="E10062" s="6" t="s">
        <v>469</v>
      </c>
      <c r="F10062" s="6" t="s">
        <v>668</v>
      </c>
      <c r="G10062" s="6" t="s">
        <v>677</v>
      </c>
      <c r="H10062" s="6" t="s">
        <v>4</v>
      </c>
      <c r="I10062" s="6" t="s">
        <v>716</v>
      </c>
      <c r="J10062" s="6" t="s">
        <v>200</v>
      </c>
      <c r="K10062" s="7">
        <v>0.17</v>
      </c>
      <c r="L10062" s="34">
        <f>IFERROR(VLOOKUP(SiscoTable[[#This Row],[Código]],Hoja2!A:B,2,0)*SiscoTable[[#This Row],[Provta(Uns)]],0)</f>
        <v>4.7600000000000007</v>
      </c>
      <c r="M10062" s="7">
        <v>0</v>
      </c>
      <c r="N10062" s="7">
        <v>0</v>
      </c>
      <c r="O10062" s="34">
        <f>IFERROR(VLOOKUP(SiscoTable[[#This Row],[Código]],Hoja2!A:B,2,0)*SiscoTable[[#This Row],[Stock_actual]],0)</f>
        <v>0</v>
      </c>
      <c r="P10062" s="6" t="s">
        <v>7</v>
      </c>
      <c r="Q10062" s="7">
        <v>0</v>
      </c>
      <c r="R10062" s="7">
        <v>0</v>
      </c>
      <c r="S10062" s="7" t="s">
        <v>11924</v>
      </c>
      <c r="BI10062"/>
      <c r="BJ10062"/>
    </row>
    <row r="10063" spans="2:62" x14ac:dyDescent="0.4">
      <c r="B10063" s="1">
        <v>2028022</v>
      </c>
      <c r="C10063" s="6" t="s">
        <v>8</v>
      </c>
      <c r="D10063" s="6" t="s">
        <v>8</v>
      </c>
      <c r="E10063" s="6" t="s">
        <v>1537</v>
      </c>
      <c r="F10063" s="6" t="s">
        <v>1537</v>
      </c>
      <c r="G10063" s="6" t="s">
        <v>1598</v>
      </c>
      <c r="H10063" s="6" t="s">
        <v>4</v>
      </c>
      <c r="I10063" s="6" t="s">
        <v>1620</v>
      </c>
      <c r="J10063" s="6" t="s">
        <v>200</v>
      </c>
      <c r="K10063" s="7">
        <v>0.19</v>
      </c>
      <c r="L10063" s="7">
        <f>IFERROR(VLOOKUP(SiscoTable[[#This Row],[Código]],Hoja2!A:B,2,0)*SiscoTable[[#This Row],[Provta(Uns)]],0)</f>
        <v>0.64600000000000002</v>
      </c>
      <c r="M10063" s="7">
        <v>0</v>
      </c>
      <c r="N10063" s="7">
        <v>3.5000000000000003E-2</v>
      </c>
      <c r="O10063" s="7">
        <f>IFERROR(VLOOKUP(SiscoTable[[#This Row],[Código]],Hoja2!A:B,2,0)*SiscoTable[[#This Row],[Stock_actual]],0)</f>
        <v>0.11900000000000001</v>
      </c>
      <c r="P10063" s="6" t="s">
        <v>27</v>
      </c>
      <c r="Q10063" s="7">
        <v>0</v>
      </c>
      <c r="R10063" s="7">
        <v>0</v>
      </c>
      <c r="S10063" s="7" t="s">
        <v>11923</v>
      </c>
      <c r="BI10063"/>
      <c r="BJ10063"/>
    </row>
    <row r="10064" spans="2:62" x14ac:dyDescent="0.4">
      <c r="B10064" s="1">
        <v>2028023</v>
      </c>
      <c r="C10064" s="6" t="s">
        <v>8</v>
      </c>
      <c r="D10064" s="6" t="s">
        <v>8</v>
      </c>
      <c r="E10064" s="6" t="s">
        <v>1537</v>
      </c>
      <c r="F10064" s="6" t="s">
        <v>1537</v>
      </c>
      <c r="G10064" s="6" t="s">
        <v>1625</v>
      </c>
      <c r="H10064" s="6" t="s">
        <v>4</v>
      </c>
      <c r="I10064" s="6" t="s">
        <v>1721</v>
      </c>
      <c r="J10064" s="6" t="s">
        <v>200</v>
      </c>
      <c r="K10064" s="7">
        <v>0.19</v>
      </c>
      <c r="L10064" s="7">
        <f>IFERROR(VLOOKUP(SiscoTable[[#This Row],[Código]],Hoja2!A:B,2,0)*SiscoTable[[#This Row],[Provta(Uns)]],0)</f>
        <v>3.5909999999999997</v>
      </c>
      <c r="M10064" s="7">
        <v>0</v>
      </c>
      <c r="N10064" s="7">
        <v>0.83599999999999997</v>
      </c>
      <c r="O10064" s="7">
        <f>IFERROR(VLOOKUP(SiscoTable[[#This Row],[Código]],Hoja2!A:B,2,0)*SiscoTable[[#This Row],[Stock_actual]],0)</f>
        <v>15.800399999999998</v>
      </c>
      <c r="P10064" s="6" t="s">
        <v>130</v>
      </c>
      <c r="Q10064" s="7">
        <v>0</v>
      </c>
      <c r="R10064" s="7">
        <v>0</v>
      </c>
      <c r="S10064" s="7" t="s">
        <v>11923</v>
      </c>
      <c r="BI10064"/>
      <c r="BJ10064"/>
    </row>
    <row r="10065" spans="2:62" x14ac:dyDescent="0.4">
      <c r="B10065" s="1">
        <v>2028051</v>
      </c>
      <c r="C10065" s="6" t="s">
        <v>25</v>
      </c>
      <c r="D10065" s="6" t="s">
        <v>25</v>
      </c>
      <c r="E10065" s="6" t="s">
        <v>469</v>
      </c>
      <c r="F10065" s="6" t="s">
        <v>668</v>
      </c>
      <c r="G10065" s="6" t="s">
        <v>794</v>
      </c>
      <c r="H10065" s="6" t="s">
        <v>552</v>
      </c>
      <c r="I10065" s="6" t="s">
        <v>826</v>
      </c>
      <c r="J10065" s="6" t="s">
        <v>200</v>
      </c>
      <c r="K10065" s="7">
        <v>4.22</v>
      </c>
      <c r="L10065" s="34">
        <f>IFERROR(VLOOKUP(SiscoTable[[#This Row],[Código]],Hoja2!A:B,2,0)*SiscoTable[[#This Row],[Provta(Uns)]],0)</f>
        <v>206.35799999999998</v>
      </c>
      <c r="M10065" s="7">
        <v>6</v>
      </c>
      <c r="N10065" s="7">
        <v>8.2759999999999998</v>
      </c>
      <c r="O10065" s="34">
        <f>IFERROR(VLOOKUP(SiscoTable[[#This Row],[Código]],Hoja2!A:B,2,0)*SiscoTable[[#This Row],[Stock_actual]],0)</f>
        <v>404.69639999999998</v>
      </c>
      <c r="P10065" s="6" t="s">
        <v>326</v>
      </c>
      <c r="Q10065" s="7">
        <v>5</v>
      </c>
      <c r="R10065" s="7">
        <v>0</v>
      </c>
      <c r="S10065" s="7" t="s">
        <v>11924</v>
      </c>
      <c r="BI10065"/>
      <c r="BJ10065"/>
    </row>
    <row r="10066" spans="2:62" x14ac:dyDescent="0.4">
      <c r="B10066" s="1">
        <v>2028060</v>
      </c>
      <c r="C10066" s="6" t="s">
        <v>8</v>
      </c>
      <c r="D10066" s="6" t="s">
        <v>8</v>
      </c>
      <c r="E10066" s="6" t="s">
        <v>469</v>
      </c>
      <c r="F10066" s="6" t="s">
        <v>668</v>
      </c>
      <c r="G10066" s="6" t="s">
        <v>742</v>
      </c>
      <c r="H10066" s="6" t="s">
        <v>777</v>
      </c>
      <c r="I10066" s="6" t="s">
        <v>776</v>
      </c>
      <c r="J10066" s="6" t="s">
        <v>200</v>
      </c>
      <c r="K10066" s="7">
        <v>0</v>
      </c>
      <c r="L10066" s="34">
        <f>IFERROR(VLOOKUP(SiscoTable[[#This Row],[Código]],Hoja2!A:B,2,0)*SiscoTable[[#This Row],[Provta(Uns)]],0)</f>
        <v>0</v>
      </c>
      <c r="M10066" s="7">
        <v>0</v>
      </c>
      <c r="N10066" s="7">
        <v>0</v>
      </c>
      <c r="O10066" s="34">
        <f>IFERROR(VLOOKUP(SiscoTable[[#This Row],[Código]],Hoja2!A:B,2,0)*SiscoTable[[#This Row],[Stock_actual]],0)</f>
        <v>0</v>
      </c>
      <c r="P10066" s="6" t="s">
        <v>7</v>
      </c>
      <c r="Q10066" s="7">
        <v>0</v>
      </c>
      <c r="R10066" s="7">
        <v>0</v>
      </c>
      <c r="S10066" s="7" t="s">
        <v>11924</v>
      </c>
      <c r="BI10066"/>
      <c r="BJ10066"/>
    </row>
    <row r="10067" spans="2:62" x14ac:dyDescent="0.4">
      <c r="B10067" s="1">
        <v>2028079</v>
      </c>
      <c r="C10067" s="6" t="s">
        <v>8</v>
      </c>
      <c r="D10067" s="6" t="s">
        <v>8</v>
      </c>
      <c r="E10067" s="6" t="s">
        <v>1537</v>
      </c>
      <c r="F10067" s="6" t="s">
        <v>1537</v>
      </c>
      <c r="G10067" s="6" t="s">
        <v>1625</v>
      </c>
      <c r="H10067" s="6" t="s">
        <v>4</v>
      </c>
      <c r="I10067" s="6" t="s">
        <v>1722</v>
      </c>
      <c r="J10067" s="6" t="s">
        <v>200</v>
      </c>
      <c r="K10067" s="7">
        <v>0</v>
      </c>
      <c r="L10067" s="7">
        <f>IFERROR(VLOOKUP(SiscoTable[[#This Row],[Código]],Hoja2!A:B,2,0)*SiscoTable[[#This Row],[Provta(Uns)]],0)</f>
        <v>0</v>
      </c>
      <c r="M10067" s="7">
        <v>0</v>
      </c>
      <c r="N10067" s="7">
        <v>0</v>
      </c>
      <c r="O10067" s="7">
        <f>IFERROR(VLOOKUP(SiscoTable[[#This Row],[Código]],Hoja2!A:B,2,0)*SiscoTable[[#This Row],[Stock_actual]],0)</f>
        <v>0</v>
      </c>
      <c r="P10067" s="6" t="s">
        <v>7</v>
      </c>
      <c r="Q10067" s="7">
        <v>0</v>
      </c>
      <c r="R10067" s="7">
        <v>0</v>
      </c>
      <c r="S10067" s="7" t="s">
        <v>11923</v>
      </c>
      <c r="BI10067"/>
      <c r="BJ10067"/>
    </row>
    <row r="10068" spans="2:62" x14ac:dyDescent="0.4">
      <c r="B10068" s="1">
        <v>2028192</v>
      </c>
      <c r="C10068" s="6" t="s">
        <v>8</v>
      </c>
      <c r="D10068" s="6" t="s">
        <v>8</v>
      </c>
      <c r="E10068" s="6" t="s">
        <v>1537</v>
      </c>
      <c r="F10068" s="6" t="s">
        <v>1537</v>
      </c>
      <c r="G10068" s="6" t="s">
        <v>1625</v>
      </c>
      <c r="H10068" s="6" t="s">
        <v>4</v>
      </c>
      <c r="I10068" s="6" t="s">
        <v>1723</v>
      </c>
      <c r="J10068" s="6" t="s">
        <v>200</v>
      </c>
      <c r="K10068" s="7">
        <v>0.18</v>
      </c>
      <c r="L10068" s="34">
        <f>IFERROR(VLOOKUP(SiscoTable[[#This Row],[Código]],Hoja2!A:B,2,0)*SiscoTable[[#This Row],[Provta(Uns)]],0)</f>
        <v>5.04</v>
      </c>
      <c r="M10068" s="7">
        <v>0</v>
      </c>
      <c r="N10068" s="7">
        <v>0</v>
      </c>
      <c r="O10068" s="34">
        <f>IFERROR(VLOOKUP(SiscoTable[[#This Row],[Código]],Hoja2!A:B,2,0)*SiscoTable[[#This Row],[Stock_actual]],0)</f>
        <v>0</v>
      </c>
      <c r="P10068" s="6" t="s">
        <v>7</v>
      </c>
      <c r="Q10068" s="7">
        <v>0</v>
      </c>
      <c r="R10068" s="7">
        <v>0</v>
      </c>
      <c r="S10068" s="7" t="s">
        <v>11924</v>
      </c>
      <c r="BI10068"/>
      <c r="BJ10068"/>
    </row>
    <row r="10069" spans="2:62" x14ac:dyDescent="0.4">
      <c r="B10069" s="1">
        <v>2028193</v>
      </c>
      <c r="C10069" s="6" t="s">
        <v>8</v>
      </c>
      <c r="D10069" s="6" t="s">
        <v>8</v>
      </c>
      <c r="E10069" s="6" t="s">
        <v>1537</v>
      </c>
      <c r="F10069" s="6" t="s">
        <v>1537</v>
      </c>
      <c r="G10069" s="6" t="s">
        <v>1625</v>
      </c>
      <c r="H10069" s="6" t="s">
        <v>4</v>
      </c>
      <c r="I10069" s="6" t="s">
        <v>1724</v>
      </c>
      <c r="J10069" s="6" t="s">
        <v>200</v>
      </c>
      <c r="K10069" s="7">
        <v>0</v>
      </c>
      <c r="L10069" s="34">
        <f>IFERROR(VLOOKUP(SiscoTable[[#This Row],[Código]],Hoja2!A:B,2,0)*SiscoTable[[#This Row],[Provta(Uns)]],0)</f>
        <v>0</v>
      </c>
      <c r="M10069" s="7">
        <v>0</v>
      </c>
      <c r="N10069" s="7">
        <v>0</v>
      </c>
      <c r="O10069" s="34">
        <f>IFERROR(VLOOKUP(SiscoTable[[#This Row],[Código]],Hoja2!A:B,2,0)*SiscoTable[[#This Row],[Stock_actual]],0)</f>
        <v>0</v>
      </c>
      <c r="P10069" s="6" t="s">
        <v>7</v>
      </c>
      <c r="Q10069" s="7">
        <v>0</v>
      </c>
      <c r="R10069" s="7">
        <v>0</v>
      </c>
      <c r="S10069" s="7" t="s">
        <v>11924</v>
      </c>
      <c r="BI10069"/>
      <c r="BJ10069"/>
    </row>
    <row r="10070" spans="2:62" x14ac:dyDescent="0.4">
      <c r="B10070" s="1">
        <v>2028194</v>
      </c>
      <c r="C10070" s="6" t="s">
        <v>8</v>
      </c>
      <c r="D10070" s="6" t="s">
        <v>8</v>
      </c>
      <c r="E10070" s="6" t="s">
        <v>1537</v>
      </c>
      <c r="F10070" s="6" t="s">
        <v>1537</v>
      </c>
      <c r="G10070" s="6" t="s">
        <v>1625</v>
      </c>
      <c r="H10070" s="6" t="s">
        <v>4</v>
      </c>
      <c r="I10070" s="6" t="s">
        <v>1725</v>
      </c>
      <c r="J10070" s="6" t="s">
        <v>200</v>
      </c>
      <c r="K10070" s="7">
        <v>0</v>
      </c>
      <c r="L10070" s="34">
        <f>IFERROR(VLOOKUP(SiscoTable[[#This Row],[Código]],Hoja2!A:B,2,0)*SiscoTable[[#This Row],[Provta(Uns)]],0)</f>
        <v>0</v>
      </c>
      <c r="M10070" s="7">
        <v>0</v>
      </c>
      <c r="N10070" s="7">
        <v>0</v>
      </c>
      <c r="O10070" s="34">
        <f>IFERROR(VLOOKUP(SiscoTable[[#This Row],[Código]],Hoja2!A:B,2,0)*SiscoTable[[#This Row],[Stock_actual]],0)</f>
        <v>0</v>
      </c>
      <c r="P10070" s="6" t="s">
        <v>7</v>
      </c>
      <c r="Q10070" s="7">
        <v>0</v>
      </c>
      <c r="R10070" s="7">
        <v>0</v>
      </c>
      <c r="S10070" s="7" t="s">
        <v>11924</v>
      </c>
      <c r="BI10070"/>
      <c r="BJ10070"/>
    </row>
    <row r="10071" spans="2:62" x14ac:dyDescent="0.4">
      <c r="B10071" s="1">
        <v>2028195</v>
      </c>
      <c r="C10071" s="6" t="s">
        <v>8</v>
      </c>
      <c r="D10071" s="6" t="s">
        <v>8</v>
      </c>
      <c r="E10071" s="6" t="s">
        <v>1537</v>
      </c>
      <c r="F10071" s="6" t="s">
        <v>1537</v>
      </c>
      <c r="G10071" s="6" t="s">
        <v>1625</v>
      </c>
      <c r="H10071" s="6" t="s">
        <v>4</v>
      </c>
      <c r="I10071" s="6" t="s">
        <v>1726</v>
      </c>
      <c r="J10071" s="6" t="s">
        <v>200</v>
      </c>
      <c r="K10071" s="7">
        <v>0</v>
      </c>
      <c r="L10071" s="7">
        <f>IFERROR(VLOOKUP(SiscoTable[[#This Row],[Código]],Hoja2!A:B,2,0)*SiscoTable[[#This Row],[Provta(Uns)]],0)</f>
        <v>0</v>
      </c>
      <c r="M10071" s="7">
        <v>0</v>
      </c>
      <c r="N10071" s="7">
        <v>0</v>
      </c>
      <c r="O10071" s="7">
        <f>IFERROR(VLOOKUP(SiscoTable[[#This Row],[Código]],Hoja2!A:B,2,0)*SiscoTable[[#This Row],[Stock_actual]],0)</f>
        <v>0</v>
      </c>
      <c r="P10071" s="6" t="s">
        <v>7</v>
      </c>
      <c r="Q10071" s="7">
        <v>0</v>
      </c>
      <c r="R10071" s="7">
        <v>0</v>
      </c>
      <c r="S10071" s="7" t="s">
        <v>11923</v>
      </c>
      <c r="BI10071"/>
      <c r="BJ10071"/>
    </row>
    <row r="10072" spans="2:62" x14ac:dyDescent="0.4">
      <c r="B10072" s="1">
        <v>2028196</v>
      </c>
      <c r="C10072" s="6" t="s">
        <v>8</v>
      </c>
      <c r="D10072" s="6" t="s">
        <v>8</v>
      </c>
      <c r="E10072" s="6" t="s">
        <v>1537</v>
      </c>
      <c r="F10072" s="6" t="s">
        <v>1537</v>
      </c>
      <c r="G10072" s="6" t="s">
        <v>1625</v>
      </c>
      <c r="H10072" s="6" t="s">
        <v>4</v>
      </c>
      <c r="I10072" s="6" t="s">
        <v>1727</v>
      </c>
      <c r="J10072" s="6" t="s">
        <v>200</v>
      </c>
      <c r="K10072" s="7">
        <v>0.03</v>
      </c>
      <c r="L10072" s="34">
        <f>IFERROR(VLOOKUP(SiscoTable[[#This Row],[Código]],Hoja2!A:B,2,0)*SiscoTable[[#This Row],[Provta(Uns)]],0)</f>
        <v>0.73499999999999999</v>
      </c>
      <c r="M10072" s="7">
        <v>0</v>
      </c>
      <c r="N10072" s="7">
        <v>0</v>
      </c>
      <c r="O10072" s="34">
        <f>IFERROR(VLOOKUP(SiscoTable[[#This Row],[Código]],Hoja2!A:B,2,0)*SiscoTable[[#This Row],[Stock_actual]],0)</f>
        <v>0</v>
      </c>
      <c r="P10072" s="6" t="s">
        <v>7</v>
      </c>
      <c r="Q10072" s="7">
        <v>0</v>
      </c>
      <c r="R10072" s="7">
        <v>0</v>
      </c>
      <c r="S10072" s="7" t="s">
        <v>11924</v>
      </c>
      <c r="BI10072"/>
      <c r="BJ10072"/>
    </row>
    <row r="10073" spans="2:62" x14ac:dyDescent="0.4">
      <c r="B10073" s="1">
        <v>2028199</v>
      </c>
      <c r="C10073" s="6" t="s">
        <v>25</v>
      </c>
      <c r="D10073" s="6" t="s">
        <v>25</v>
      </c>
      <c r="E10073" s="6" t="s">
        <v>1537</v>
      </c>
      <c r="F10073" s="6" t="s">
        <v>1537</v>
      </c>
      <c r="G10073" s="6" t="s">
        <v>1625</v>
      </c>
      <c r="H10073" s="6" t="s">
        <v>4</v>
      </c>
      <c r="I10073" s="6" t="s">
        <v>1677</v>
      </c>
      <c r="J10073" s="6" t="s">
        <v>200</v>
      </c>
      <c r="K10073" s="7">
        <v>35.049999999999997</v>
      </c>
      <c r="L10073" s="34">
        <f>IFERROR(VLOOKUP(SiscoTable[[#This Row],[Código]],Hoja2!A:B,2,0)*SiscoTable[[#This Row],[Provta(Uns)]],0)</f>
        <v>872.74499999999989</v>
      </c>
      <c r="M10073" s="7">
        <v>0</v>
      </c>
      <c r="N10073" s="7">
        <v>11.927</v>
      </c>
      <c r="O10073" s="34">
        <f>IFERROR(VLOOKUP(SiscoTable[[#This Row],[Código]],Hoja2!A:B,2,0)*SiscoTable[[#This Row],[Stock_actual]],0)</f>
        <v>296.98229999999995</v>
      </c>
      <c r="P10073" s="6" t="s">
        <v>124</v>
      </c>
      <c r="Q10073" s="7">
        <v>39</v>
      </c>
      <c r="R10073" s="7">
        <v>69.972999999999985</v>
      </c>
      <c r="S10073" s="7" t="s">
        <v>11924</v>
      </c>
      <c r="BI10073"/>
      <c r="BJ10073"/>
    </row>
    <row r="10074" spans="2:62" x14ac:dyDescent="0.4">
      <c r="B10074" s="1">
        <v>2028202</v>
      </c>
      <c r="C10074" s="6" t="s">
        <v>25</v>
      </c>
      <c r="D10074" s="6" t="s">
        <v>30</v>
      </c>
      <c r="E10074" s="6" t="s">
        <v>1537</v>
      </c>
      <c r="F10074" s="6" t="s">
        <v>1537</v>
      </c>
      <c r="G10074" s="6" t="s">
        <v>1625</v>
      </c>
      <c r="H10074" s="6" t="s">
        <v>4</v>
      </c>
      <c r="I10074" s="6" t="s">
        <v>1678</v>
      </c>
      <c r="J10074" s="6" t="s">
        <v>200</v>
      </c>
      <c r="K10074" s="7">
        <v>12.65</v>
      </c>
      <c r="L10074" s="34">
        <f>IFERROR(VLOOKUP(SiscoTable[[#This Row],[Código]],Hoja2!A:B,2,0)*SiscoTable[[#This Row],[Provta(Uns)]],0)</f>
        <v>328.90000000000003</v>
      </c>
      <c r="M10074" s="7">
        <v>0</v>
      </c>
      <c r="N10074" s="7">
        <v>7.8159999999999998</v>
      </c>
      <c r="O10074" s="34">
        <f>IFERROR(VLOOKUP(SiscoTable[[#This Row],[Código]],Hoja2!A:B,2,0)*SiscoTable[[#This Row],[Stock_actual]],0)</f>
        <v>203.21600000000001</v>
      </c>
      <c r="P10074" s="6" t="s">
        <v>296</v>
      </c>
      <c r="Q10074" s="7">
        <v>14</v>
      </c>
      <c r="R10074" s="7">
        <v>25.364000000000001</v>
      </c>
      <c r="S10074" s="7" t="s">
        <v>11924</v>
      </c>
      <c r="BI10074"/>
      <c r="BJ10074"/>
    </row>
    <row r="10075" spans="2:62" x14ac:dyDescent="0.4">
      <c r="B10075" s="1">
        <v>2028203</v>
      </c>
      <c r="C10075" s="6" t="s">
        <v>25</v>
      </c>
      <c r="D10075" s="6" t="s">
        <v>25</v>
      </c>
      <c r="E10075" s="6" t="s">
        <v>1537</v>
      </c>
      <c r="F10075" s="6" t="s">
        <v>1537</v>
      </c>
      <c r="G10075" s="6" t="s">
        <v>1625</v>
      </c>
      <c r="H10075" s="6" t="s">
        <v>4</v>
      </c>
      <c r="I10075" s="6" t="s">
        <v>1679</v>
      </c>
      <c r="J10075" s="6" t="s">
        <v>200</v>
      </c>
      <c r="K10075" s="7">
        <v>85.97</v>
      </c>
      <c r="L10075" s="34">
        <f>IFERROR(VLOOKUP(SiscoTable[[#This Row],[Código]],Hoja2!A:B,2,0)*SiscoTable[[#This Row],[Provta(Uns)]],0)</f>
        <v>1968.7129999999997</v>
      </c>
      <c r="M10075" s="7">
        <v>0</v>
      </c>
      <c r="N10075" s="7">
        <v>20.492000000000001</v>
      </c>
      <c r="O10075" s="34">
        <f>IFERROR(VLOOKUP(SiscoTable[[#This Row],[Código]],Hoja2!A:B,2,0)*SiscoTable[[#This Row],[Stock_actual]],0)</f>
        <v>469.26679999999999</v>
      </c>
      <c r="P10075" s="6" t="s">
        <v>29</v>
      </c>
      <c r="Q10075" s="7">
        <v>95</v>
      </c>
      <c r="R10075" s="7">
        <v>171.79800000000003</v>
      </c>
      <c r="S10075" s="7" t="s">
        <v>11924</v>
      </c>
      <c r="BI10075"/>
      <c r="BJ10075"/>
    </row>
    <row r="10076" spans="2:62" x14ac:dyDescent="0.4">
      <c r="B10076" s="1">
        <v>2028218</v>
      </c>
      <c r="C10076" s="6" t="s">
        <v>25</v>
      </c>
      <c r="D10076" s="6" t="s">
        <v>25</v>
      </c>
      <c r="E10076" s="6" t="s">
        <v>469</v>
      </c>
      <c r="F10076" s="6" t="s">
        <v>668</v>
      </c>
      <c r="G10076" s="6" t="s">
        <v>794</v>
      </c>
      <c r="H10076" s="6" t="s">
        <v>552</v>
      </c>
      <c r="I10076" s="6" t="s">
        <v>827</v>
      </c>
      <c r="J10076" s="6" t="s">
        <v>200</v>
      </c>
      <c r="K10076" s="7">
        <v>7.47</v>
      </c>
      <c r="L10076" s="34">
        <f>IFERROR(VLOOKUP(SiscoTable[[#This Row],[Código]],Hoja2!A:B,2,0)*SiscoTable[[#This Row],[Provta(Uns)]],0)</f>
        <v>312.99299999999999</v>
      </c>
      <c r="M10076" s="7">
        <v>0</v>
      </c>
      <c r="N10076" s="7">
        <v>0</v>
      </c>
      <c r="O10076" s="34">
        <f>IFERROR(VLOOKUP(SiscoTable[[#This Row],[Código]],Hoja2!A:B,2,0)*SiscoTable[[#This Row],[Stock_actual]],0)</f>
        <v>0</v>
      </c>
      <c r="P10076" s="6" t="s">
        <v>7</v>
      </c>
      <c r="Q10076" s="7">
        <v>8</v>
      </c>
      <c r="R10076" s="7">
        <v>15</v>
      </c>
      <c r="S10076" s="7" t="s">
        <v>11924</v>
      </c>
      <c r="BI10076"/>
      <c r="BJ10076"/>
    </row>
    <row r="10077" spans="2:62" x14ac:dyDescent="0.4">
      <c r="B10077" s="1">
        <v>2028223</v>
      </c>
      <c r="C10077" s="6" t="s">
        <v>30</v>
      </c>
      <c r="D10077" s="6" t="s">
        <v>30</v>
      </c>
      <c r="E10077" s="6" t="s">
        <v>3268</v>
      </c>
      <c r="F10077" s="6" t="s">
        <v>8094</v>
      </c>
      <c r="G10077" s="6" t="s">
        <v>8095</v>
      </c>
      <c r="H10077" s="6" t="s">
        <v>4</v>
      </c>
      <c r="I10077" s="6" t="s">
        <v>8111</v>
      </c>
      <c r="J10077" s="6" t="s">
        <v>200</v>
      </c>
      <c r="K10077" s="7">
        <v>23.57</v>
      </c>
      <c r="L10077" s="7">
        <f>IFERROR(VLOOKUP(SiscoTable[[#This Row],[Código]],Hoja2!A:B,2,0)*SiscoTable[[#This Row],[Provta(Uns)]],0)</f>
        <v>155.56199999999998</v>
      </c>
      <c r="M10077" s="7">
        <v>0</v>
      </c>
      <c r="N10077" s="7">
        <v>56.274999999999999</v>
      </c>
      <c r="O10077" s="7">
        <f>IFERROR(VLOOKUP(SiscoTable[[#This Row],[Código]],Hoja2!A:B,2,0)*SiscoTable[[#This Row],[Stock_actual]],0)</f>
        <v>371.41499999999996</v>
      </c>
      <c r="P10077" s="6" t="s">
        <v>598</v>
      </c>
      <c r="Q10077" s="7">
        <v>26</v>
      </c>
      <c r="R10077" s="7">
        <v>0</v>
      </c>
      <c r="S10077" s="7" t="s">
        <v>11927</v>
      </c>
      <c r="BI10077"/>
      <c r="BJ10077"/>
    </row>
    <row r="10078" spans="2:62" x14ac:dyDescent="0.4">
      <c r="B10078" s="1">
        <v>2028224</v>
      </c>
      <c r="C10078" s="6" t="s">
        <v>8</v>
      </c>
      <c r="D10078" s="6" t="s">
        <v>8</v>
      </c>
      <c r="E10078" s="6" t="s">
        <v>469</v>
      </c>
      <c r="F10078" s="6" t="s">
        <v>668</v>
      </c>
      <c r="G10078" s="6" t="s">
        <v>794</v>
      </c>
      <c r="H10078" s="6" t="s">
        <v>552</v>
      </c>
      <c r="I10078" s="6" t="s">
        <v>841</v>
      </c>
      <c r="J10078" s="6" t="s">
        <v>200</v>
      </c>
      <c r="K10078" s="7">
        <v>0</v>
      </c>
      <c r="L10078" s="34">
        <f>IFERROR(VLOOKUP(SiscoTable[[#This Row],[Código]],Hoja2!A:B,2,0)*SiscoTable[[#This Row],[Provta(Uns)]],0)</f>
        <v>0</v>
      </c>
      <c r="M10078" s="7">
        <v>0</v>
      </c>
      <c r="N10078" s="7">
        <v>0</v>
      </c>
      <c r="O10078" s="34">
        <f>IFERROR(VLOOKUP(SiscoTable[[#This Row],[Código]],Hoja2!A:B,2,0)*SiscoTable[[#This Row],[Stock_actual]],0)</f>
        <v>0</v>
      </c>
      <c r="P10078" s="6" t="s">
        <v>7</v>
      </c>
      <c r="Q10078" s="7">
        <v>0</v>
      </c>
      <c r="R10078" s="7">
        <v>0</v>
      </c>
      <c r="S10078" s="7" t="s">
        <v>11924</v>
      </c>
      <c r="BI10078"/>
      <c r="BJ10078"/>
    </row>
    <row r="10079" spans="2:62" x14ac:dyDescent="0.4">
      <c r="B10079" s="1">
        <v>2028232</v>
      </c>
      <c r="C10079" s="6" t="s">
        <v>8</v>
      </c>
      <c r="D10079" s="6" t="s">
        <v>8</v>
      </c>
      <c r="E10079" s="6" t="s">
        <v>3268</v>
      </c>
      <c r="F10079" s="6" t="s">
        <v>5836</v>
      </c>
      <c r="G10079" s="6" t="s">
        <v>5837</v>
      </c>
      <c r="H10079" s="6" t="s">
        <v>4</v>
      </c>
      <c r="I10079" s="6" t="s">
        <v>5911</v>
      </c>
      <c r="J10079" s="6" t="s">
        <v>200</v>
      </c>
      <c r="K10079" s="7">
        <v>0</v>
      </c>
      <c r="L10079" s="7">
        <f>IFERROR(VLOOKUP(SiscoTable[[#This Row],[Código]],Hoja2!A:B,2,0)*SiscoTable[[#This Row],[Provta(Uns)]],0)</f>
        <v>0</v>
      </c>
      <c r="M10079" s="7">
        <v>0</v>
      </c>
      <c r="N10079" s="7">
        <v>0</v>
      </c>
      <c r="O10079" s="7">
        <f>IFERROR(VLOOKUP(SiscoTable[[#This Row],[Código]],Hoja2!A:B,2,0)*SiscoTable[[#This Row],[Stock_actual]],0)</f>
        <v>0</v>
      </c>
      <c r="P10079" s="6" t="s">
        <v>7</v>
      </c>
      <c r="Q10079" s="7">
        <v>0</v>
      </c>
      <c r="R10079" s="7">
        <v>0</v>
      </c>
      <c r="S10079" s="7" t="s">
        <v>11928</v>
      </c>
      <c r="BI10079"/>
      <c r="BJ10079"/>
    </row>
    <row r="10080" spans="2:62" x14ac:dyDescent="0.4">
      <c r="B10080" s="1">
        <v>2028282</v>
      </c>
      <c r="C10080" s="6" t="s">
        <v>8</v>
      </c>
      <c r="D10080" s="6" t="s">
        <v>8</v>
      </c>
      <c r="E10080" s="6" t="s">
        <v>469</v>
      </c>
      <c r="F10080" s="6" t="s">
        <v>668</v>
      </c>
      <c r="G10080" s="6" t="s">
        <v>677</v>
      </c>
      <c r="H10080" s="6" t="s">
        <v>696</v>
      </c>
      <c r="I10080" s="6" t="s">
        <v>717</v>
      </c>
      <c r="J10080" s="6" t="s">
        <v>200</v>
      </c>
      <c r="K10080" s="7">
        <v>0</v>
      </c>
      <c r="L10080" s="34">
        <f>IFERROR(VLOOKUP(SiscoTable[[#This Row],[Código]],Hoja2!A:B,2,0)*SiscoTable[[#This Row],[Provta(Uns)]],0)</f>
        <v>0</v>
      </c>
      <c r="M10080" s="7">
        <v>0</v>
      </c>
      <c r="N10080" s="7">
        <v>0</v>
      </c>
      <c r="O10080" s="34">
        <f>IFERROR(VLOOKUP(SiscoTable[[#This Row],[Código]],Hoja2!A:B,2,0)*SiscoTable[[#This Row],[Stock_actual]],0)</f>
        <v>0</v>
      </c>
      <c r="P10080" s="6" t="s">
        <v>7</v>
      </c>
      <c r="Q10080" s="7">
        <v>0</v>
      </c>
      <c r="R10080" s="7">
        <v>0</v>
      </c>
      <c r="S10080" s="7" t="s">
        <v>11924</v>
      </c>
      <c r="BI10080"/>
      <c r="BJ10080"/>
    </row>
    <row r="10081" spans="2:62" x14ac:dyDescent="0.4">
      <c r="B10081" s="1">
        <v>2028297</v>
      </c>
      <c r="C10081" s="6" t="s">
        <v>30</v>
      </c>
      <c r="D10081" s="6" t="s">
        <v>8</v>
      </c>
      <c r="E10081" s="6" t="s">
        <v>1537</v>
      </c>
      <c r="F10081" s="6" t="s">
        <v>1537</v>
      </c>
      <c r="G10081" s="6" t="s">
        <v>1538</v>
      </c>
      <c r="H10081" s="6" t="s">
        <v>4</v>
      </c>
      <c r="I10081" s="6" t="s">
        <v>1586</v>
      </c>
      <c r="J10081" s="6" t="s">
        <v>200</v>
      </c>
      <c r="K10081" s="7">
        <v>0.46</v>
      </c>
      <c r="L10081" s="34">
        <f>IFERROR(VLOOKUP(SiscoTable[[#This Row],[Código]],Hoja2!A:B,2,0)*SiscoTable[[#This Row],[Provta(Uns)]],0)</f>
        <v>10.856000000000002</v>
      </c>
      <c r="M10081" s="7">
        <v>0</v>
      </c>
      <c r="N10081" s="7">
        <v>0</v>
      </c>
      <c r="O10081" s="34">
        <f>IFERROR(VLOOKUP(SiscoTable[[#This Row],[Código]],Hoja2!A:B,2,0)*SiscoTable[[#This Row],[Stock_actual]],0)</f>
        <v>0</v>
      </c>
      <c r="P10081" s="6" t="s">
        <v>7</v>
      </c>
      <c r="Q10081" s="7">
        <v>1</v>
      </c>
      <c r="R10081" s="7">
        <v>1.2</v>
      </c>
      <c r="S10081" s="7" t="s">
        <v>11924</v>
      </c>
      <c r="BI10081"/>
      <c r="BJ10081"/>
    </row>
    <row r="10082" spans="2:62" x14ac:dyDescent="0.4">
      <c r="B10082" s="1">
        <v>2028351</v>
      </c>
      <c r="C10082" s="6" t="s">
        <v>8</v>
      </c>
      <c r="D10082" s="6" t="s">
        <v>8</v>
      </c>
      <c r="E10082" s="6" t="s">
        <v>3268</v>
      </c>
      <c r="F10082" s="6" t="s">
        <v>8094</v>
      </c>
      <c r="G10082" s="6" t="s">
        <v>8095</v>
      </c>
      <c r="H10082" s="6" t="s">
        <v>4</v>
      </c>
      <c r="I10082" s="6" t="s">
        <v>8126</v>
      </c>
      <c r="J10082" s="6" t="s">
        <v>200</v>
      </c>
      <c r="K10082" s="7">
        <v>3.81</v>
      </c>
      <c r="L10082" s="7">
        <f>IFERROR(VLOOKUP(SiscoTable[[#This Row],[Código]],Hoja2!A:B,2,0)*SiscoTable[[#This Row],[Provta(Uns)]],0)</f>
        <v>40.005000000000003</v>
      </c>
      <c r="M10082" s="7">
        <v>0</v>
      </c>
      <c r="N10082" s="7">
        <v>0</v>
      </c>
      <c r="O10082" s="7">
        <f>IFERROR(VLOOKUP(SiscoTable[[#This Row],[Código]],Hoja2!A:B,2,0)*SiscoTable[[#This Row],[Stock_actual]],0)</f>
        <v>0</v>
      </c>
      <c r="P10082" s="6" t="s">
        <v>7</v>
      </c>
      <c r="Q10082" s="7">
        <v>4</v>
      </c>
      <c r="R10082" s="7">
        <v>7.8000000000000007</v>
      </c>
      <c r="S10082" s="7" t="s">
        <v>11927</v>
      </c>
      <c r="BI10082"/>
      <c r="BJ10082"/>
    </row>
    <row r="10083" spans="2:62" x14ac:dyDescent="0.4">
      <c r="B10083" s="1">
        <v>2028358</v>
      </c>
      <c r="C10083" s="6" t="s">
        <v>30</v>
      </c>
      <c r="D10083" s="6" t="s">
        <v>30</v>
      </c>
      <c r="E10083" s="6" t="s">
        <v>1537</v>
      </c>
      <c r="F10083" s="6" t="s">
        <v>1537</v>
      </c>
      <c r="G10083" s="6" t="s">
        <v>1598</v>
      </c>
      <c r="H10083" s="6" t="s">
        <v>4</v>
      </c>
      <c r="I10083" s="6" t="s">
        <v>1604</v>
      </c>
      <c r="J10083" s="6" t="s">
        <v>200</v>
      </c>
      <c r="K10083" s="7">
        <v>38.26</v>
      </c>
      <c r="L10083" s="7">
        <f>IFERROR(VLOOKUP(SiscoTable[[#This Row],[Código]],Hoja2!A:B,2,0)*SiscoTable[[#This Row],[Provta(Uns)]],0)</f>
        <v>149.214</v>
      </c>
      <c r="M10083" s="7">
        <v>0</v>
      </c>
      <c r="N10083" s="7">
        <v>-0.34</v>
      </c>
      <c r="O10083" s="7">
        <f>IFERROR(VLOOKUP(SiscoTable[[#This Row],[Código]],Hoja2!A:B,2,0)*SiscoTable[[#This Row],[Stock_actual]],0)</f>
        <v>-1.3260000000000001</v>
      </c>
      <c r="P10083" s="6" t="s">
        <v>7</v>
      </c>
      <c r="Q10083" s="7">
        <v>42</v>
      </c>
      <c r="R10083" s="7">
        <v>76.8</v>
      </c>
      <c r="S10083" s="7" t="s">
        <v>11923</v>
      </c>
      <c r="BI10083"/>
      <c r="BJ10083"/>
    </row>
    <row r="10084" spans="2:62" x14ac:dyDescent="0.4">
      <c r="B10084" s="1">
        <v>2028359</v>
      </c>
      <c r="C10084" s="6" t="s">
        <v>8</v>
      </c>
      <c r="D10084" s="6" t="s">
        <v>8</v>
      </c>
      <c r="E10084" s="6" t="s">
        <v>1537</v>
      </c>
      <c r="F10084" s="6" t="s">
        <v>1537</v>
      </c>
      <c r="G10084" s="6" t="s">
        <v>1598</v>
      </c>
      <c r="H10084" s="6" t="s">
        <v>4</v>
      </c>
      <c r="I10084" s="6" t="s">
        <v>1607</v>
      </c>
      <c r="J10084" s="6" t="s">
        <v>200</v>
      </c>
      <c r="K10084" s="7">
        <v>0.81</v>
      </c>
      <c r="L10084" s="7">
        <f>IFERROR(VLOOKUP(SiscoTable[[#This Row],[Código]],Hoja2!A:B,2,0)*SiscoTable[[#This Row],[Provta(Uns)]],0)</f>
        <v>4.8600000000000003</v>
      </c>
      <c r="M10084" s="7">
        <v>0</v>
      </c>
      <c r="N10084" s="7">
        <v>-2.0619999999999998</v>
      </c>
      <c r="O10084" s="7">
        <f>IFERROR(VLOOKUP(SiscoTable[[#This Row],[Código]],Hoja2!A:B,2,0)*SiscoTable[[#This Row],[Stock_actual]],0)</f>
        <v>-12.372</v>
      </c>
      <c r="P10084" s="6" t="s">
        <v>7</v>
      </c>
      <c r="Q10084" s="7">
        <v>1</v>
      </c>
      <c r="R10084" s="7">
        <v>1.7999999999999998</v>
      </c>
      <c r="S10084" s="7" t="s">
        <v>11923</v>
      </c>
      <c r="BI10084"/>
      <c r="BJ10084"/>
    </row>
    <row r="10085" spans="2:62" x14ac:dyDescent="0.4">
      <c r="B10085" s="1">
        <v>2028397</v>
      </c>
      <c r="C10085" s="6" t="s">
        <v>30</v>
      </c>
      <c r="D10085" s="6" t="s">
        <v>30</v>
      </c>
      <c r="E10085" s="6" t="s">
        <v>3268</v>
      </c>
      <c r="F10085" s="6" t="s">
        <v>3269</v>
      </c>
      <c r="G10085" s="6" t="s">
        <v>4377</v>
      </c>
      <c r="H10085" s="6" t="s">
        <v>4</v>
      </c>
      <c r="I10085" s="6" t="s">
        <v>4383</v>
      </c>
      <c r="J10085" s="6" t="s">
        <v>200</v>
      </c>
      <c r="K10085" s="7">
        <v>0</v>
      </c>
      <c r="L10085" s="7">
        <f>IFERROR(VLOOKUP(SiscoTable[[#This Row],[Código]],Hoja2!A:B,2,0)*SiscoTable[[#This Row],[Provta(Uns)]],0)</f>
        <v>0</v>
      </c>
      <c r="M10085" s="7">
        <v>0</v>
      </c>
      <c r="N10085" s="7">
        <v>0</v>
      </c>
      <c r="O10085" s="7">
        <f>IFERROR(VLOOKUP(SiscoTable[[#This Row],[Código]],Hoja2!A:B,2,0)*SiscoTable[[#This Row],[Stock_actual]],0)</f>
        <v>0</v>
      </c>
      <c r="P10085" s="6" t="s">
        <v>7</v>
      </c>
      <c r="Q10085" s="7">
        <v>0</v>
      </c>
      <c r="R10085" s="7">
        <v>0</v>
      </c>
      <c r="S10085" s="7" t="s">
        <v>11926</v>
      </c>
      <c r="BI10085"/>
      <c r="BJ10085"/>
    </row>
    <row r="10086" spans="2:62" x14ac:dyDescent="0.4">
      <c r="B10086" s="1">
        <v>2028416</v>
      </c>
      <c r="C10086" s="6" t="s">
        <v>8</v>
      </c>
      <c r="D10086" s="6" t="s">
        <v>8</v>
      </c>
      <c r="E10086" s="6" t="s">
        <v>469</v>
      </c>
      <c r="F10086" s="6" t="s">
        <v>1050</v>
      </c>
      <c r="G10086" s="6" t="s">
        <v>1113</v>
      </c>
      <c r="H10086" s="6" t="s">
        <v>1124</v>
      </c>
      <c r="I10086" s="6" t="s">
        <v>1127</v>
      </c>
      <c r="J10086" s="6" t="s">
        <v>5</v>
      </c>
      <c r="K10086" s="7">
        <v>0</v>
      </c>
      <c r="L10086" s="7">
        <f>IFERROR(VLOOKUP(SiscoTable[[#This Row],[Código]],Hoja2!A:B,2,0)*SiscoTable[[#This Row],[Provta(Uns)]],0)</f>
        <v>0</v>
      </c>
      <c r="M10086" s="7">
        <v>0</v>
      </c>
      <c r="N10086" s="7">
        <v>0</v>
      </c>
      <c r="O10086" s="7">
        <f>IFERROR(VLOOKUP(SiscoTable[[#This Row],[Código]],Hoja2!A:B,2,0)*SiscoTable[[#This Row],[Stock_actual]],0)</f>
        <v>0</v>
      </c>
      <c r="P10086" s="6" t="s">
        <v>7</v>
      </c>
      <c r="Q10086" s="7">
        <v>0</v>
      </c>
      <c r="R10086" s="7">
        <v>0</v>
      </c>
      <c r="S10086" s="7" t="s">
        <v>11927</v>
      </c>
      <c r="BI10086"/>
      <c r="BJ10086"/>
    </row>
    <row r="10087" spans="2:62" x14ac:dyDescent="0.4">
      <c r="B10087" s="1">
        <v>2028417</v>
      </c>
      <c r="C10087" s="6" t="s">
        <v>8</v>
      </c>
      <c r="D10087" s="6" t="s">
        <v>8</v>
      </c>
      <c r="E10087" s="6" t="s">
        <v>469</v>
      </c>
      <c r="F10087" s="6" t="s">
        <v>1050</v>
      </c>
      <c r="G10087" s="6" t="s">
        <v>1128</v>
      </c>
      <c r="H10087" s="6" t="s">
        <v>1124</v>
      </c>
      <c r="I10087" s="6" t="s">
        <v>1228</v>
      </c>
      <c r="J10087" s="6" t="s">
        <v>200</v>
      </c>
      <c r="K10087" s="7">
        <v>0.2</v>
      </c>
      <c r="L10087" s="34">
        <f>IFERROR(VLOOKUP(SiscoTable[[#This Row],[Código]],Hoja2!A:B,2,0)*SiscoTable[[#This Row],[Provta(Uns)]],0)</f>
        <v>4.9000000000000004</v>
      </c>
      <c r="M10087" s="7">
        <v>0</v>
      </c>
      <c r="N10087" s="7">
        <v>0</v>
      </c>
      <c r="O10087" s="34">
        <f>IFERROR(VLOOKUP(SiscoTable[[#This Row],[Código]],Hoja2!A:B,2,0)*SiscoTable[[#This Row],[Stock_actual]],0)</f>
        <v>0</v>
      </c>
      <c r="P10087" s="6" t="s">
        <v>7</v>
      </c>
      <c r="Q10087" s="7">
        <v>0</v>
      </c>
      <c r="R10087" s="7">
        <v>0</v>
      </c>
      <c r="S10087" s="7" t="s">
        <v>11924</v>
      </c>
      <c r="BI10087"/>
      <c r="BJ10087"/>
    </row>
    <row r="10088" spans="2:62" x14ac:dyDescent="0.4">
      <c r="B10088" s="1">
        <v>2028476</v>
      </c>
      <c r="C10088" s="6" t="s">
        <v>8</v>
      </c>
      <c r="D10088" s="6" t="s">
        <v>8</v>
      </c>
      <c r="E10088" s="6" t="s">
        <v>1537</v>
      </c>
      <c r="F10088" s="6" t="s">
        <v>1537</v>
      </c>
      <c r="G10088" s="6" t="s">
        <v>1598</v>
      </c>
      <c r="H10088" s="6" t="s">
        <v>4</v>
      </c>
      <c r="I10088" s="6" t="s">
        <v>1621</v>
      </c>
      <c r="J10088" s="6" t="s">
        <v>200</v>
      </c>
      <c r="K10088" s="7">
        <v>4.33</v>
      </c>
      <c r="L10088" s="7">
        <f>IFERROR(VLOOKUP(SiscoTable[[#This Row],[Código]],Hoja2!A:B,2,0)*SiscoTable[[#This Row],[Provta(Uns)]],0)</f>
        <v>56.29</v>
      </c>
      <c r="M10088" s="7">
        <v>0</v>
      </c>
      <c r="N10088" s="7">
        <v>0</v>
      </c>
      <c r="O10088" s="7">
        <f>IFERROR(VLOOKUP(SiscoTable[[#This Row],[Código]],Hoja2!A:B,2,0)*SiscoTable[[#This Row],[Stock_actual]],0)</f>
        <v>0</v>
      </c>
      <c r="P10088" s="6" t="s">
        <v>7</v>
      </c>
      <c r="Q10088" s="7">
        <v>5</v>
      </c>
      <c r="R10088" s="7">
        <v>8.4</v>
      </c>
      <c r="S10088" s="7" t="s">
        <v>11923</v>
      </c>
      <c r="BI10088"/>
      <c r="BJ10088"/>
    </row>
    <row r="10089" spans="2:62" x14ac:dyDescent="0.4">
      <c r="B10089" s="1">
        <v>2028492</v>
      </c>
      <c r="C10089" s="6" t="s">
        <v>8</v>
      </c>
      <c r="D10089" s="6" t="s">
        <v>8</v>
      </c>
      <c r="E10089" s="6" t="s">
        <v>3268</v>
      </c>
      <c r="F10089" s="6" t="s">
        <v>5836</v>
      </c>
      <c r="G10089" s="6" t="s">
        <v>5929</v>
      </c>
      <c r="H10089" s="6" t="s">
        <v>4</v>
      </c>
      <c r="I10089" s="6" t="s">
        <v>6028</v>
      </c>
      <c r="J10089" s="6" t="s">
        <v>200</v>
      </c>
      <c r="K10089" s="7">
        <v>0</v>
      </c>
      <c r="L10089" s="7">
        <f>IFERROR(VLOOKUP(SiscoTable[[#This Row],[Código]],Hoja2!A:B,2,0)*SiscoTable[[#This Row],[Provta(Uns)]],0)</f>
        <v>0</v>
      </c>
      <c r="M10089" s="7">
        <v>0</v>
      </c>
      <c r="N10089" s="7">
        <v>0</v>
      </c>
      <c r="O10089" s="7">
        <f>IFERROR(VLOOKUP(SiscoTable[[#This Row],[Código]],Hoja2!A:B,2,0)*SiscoTable[[#This Row],[Stock_actual]],0)</f>
        <v>0</v>
      </c>
      <c r="P10089" s="6" t="s">
        <v>7</v>
      </c>
      <c r="Q10089" s="7">
        <v>0</v>
      </c>
      <c r="R10089" s="7">
        <v>0</v>
      </c>
      <c r="S10089" s="7" t="s">
        <v>11928</v>
      </c>
      <c r="BI10089"/>
      <c r="BJ10089"/>
    </row>
    <row r="10090" spans="2:62" x14ac:dyDescent="0.4">
      <c r="B10090" s="1">
        <v>2028532</v>
      </c>
      <c r="C10090" s="6" t="s">
        <v>8</v>
      </c>
      <c r="D10090" s="6" t="s">
        <v>8</v>
      </c>
      <c r="E10090" s="6" t="s">
        <v>1537</v>
      </c>
      <c r="F10090" s="6" t="s">
        <v>1537</v>
      </c>
      <c r="G10090" s="6" t="s">
        <v>1598</v>
      </c>
      <c r="H10090" s="6" t="s">
        <v>4</v>
      </c>
      <c r="I10090" s="6" t="s">
        <v>1623</v>
      </c>
      <c r="J10090" s="6" t="s">
        <v>200</v>
      </c>
      <c r="K10090" s="7">
        <v>0.15</v>
      </c>
      <c r="L10090" s="7">
        <f>IFERROR(VLOOKUP(SiscoTable[[#This Row],[Código]],Hoja2!A:B,2,0)*SiscoTable[[#This Row],[Provta(Uns)]],0)</f>
        <v>1.05</v>
      </c>
      <c r="M10090" s="7">
        <v>0</v>
      </c>
      <c r="N10090" s="7">
        <v>0</v>
      </c>
      <c r="O10090" s="7">
        <f>IFERROR(VLOOKUP(SiscoTable[[#This Row],[Código]],Hoja2!A:B,2,0)*SiscoTable[[#This Row],[Stock_actual]],0)</f>
        <v>0</v>
      </c>
      <c r="P10090" s="6" t="s">
        <v>7</v>
      </c>
      <c r="Q10090" s="7">
        <v>0</v>
      </c>
      <c r="R10090" s="7">
        <v>0</v>
      </c>
      <c r="S10090" s="7" t="s">
        <v>11923</v>
      </c>
      <c r="BI10090"/>
      <c r="BJ10090"/>
    </row>
    <row r="10091" spans="2:62" x14ac:dyDescent="0.4">
      <c r="B10091" s="1">
        <v>2028674</v>
      </c>
      <c r="C10091" s="6" t="s">
        <v>8</v>
      </c>
      <c r="D10091" s="6" t="s">
        <v>8</v>
      </c>
      <c r="E10091" s="6" t="s">
        <v>197</v>
      </c>
      <c r="F10091" s="6" t="s">
        <v>399</v>
      </c>
      <c r="G10091" s="6" t="s">
        <v>399</v>
      </c>
      <c r="H10091" s="6" t="s">
        <v>4</v>
      </c>
      <c r="I10091" s="6" t="s">
        <v>425</v>
      </c>
      <c r="J10091" s="6" t="s">
        <v>200</v>
      </c>
      <c r="K10091" s="7">
        <v>0</v>
      </c>
      <c r="L10091" s="7">
        <f>IFERROR(VLOOKUP(SiscoTable[[#This Row],[Código]],Hoja2!A:B,2,0)*SiscoTable[[#This Row],[Provta(Uns)]],0)</f>
        <v>0</v>
      </c>
      <c r="M10091" s="7">
        <v>0</v>
      </c>
      <c r="N10091" s="7">
        <v>0</v>
      </c>
      <c r="O10091" s="7">
        <f>IFERROR(VLOOKUP(SiscoTable[[#This Row],[Código]],Hoja2!A:B,2,0)*SiscoTable[[#This Row],[Stock_actual]],0)</f>
        <v>0</v>
      </c>
      <c r="P10091" s="6" t="s">
        <v>7</v>
      </c>
      <c r="Q10091" s="7">
        <v>0</v>
      </c>
      <c r="R10091" s="7">
        <v>0</v>
      </c>
      <c r="S10091" s="7" t="s">
        <v>11923</v>
      </c>
      <c r="BI10091"/>
      <c r="BJ10091"/>
    </row>
    <row r="10092" spans="2:62" x14ac:dyDescent="0.4">
      <c r="B10092" s="1">
        <v>2028683</v>
      </c>
      <c r="C10092" s="6" t="s">
        <v>8</v>
      </c>
      <c r="D10092" s="6" t="s">
        <v>8</v>
      </c>
      <c r="E10092" s="6" t="s">
        <v>469</v>
      </c>
      <c r="F10092" s="6" t="s">
        <v>668</v>
      </c>
      <c r="G10092" s="6" t="s">
        <v>865</v>
      </c>
      <c r="H10092" s="6" t="s">
        <v>213</v>
      </c>
      <c r="I10092" s="6" t="s">
        <v>920</v>
      </c>
      <c r="J10092" s="6" t="s">
        <v>5</v>
      </c>
      <c r="K10092" s="7">
        <v>0</v>
      </c>
      <c r="L10092" s="34">
        <f>IFERROR(VLOOKUP(SiscoTable[[#This Row],[Código]],Hoja2!A:B,2,0)*SiscoTable[[#This Row],[Provta(Uns)]],0)</f>
        <v>0</v>
      </c>
      <c r="M10092" s="7">
        <v>0</v>
      </c>
      <c r="N10092" s="7">
        <v>0</v>
      </c>
      <c r="O10092" s="34">
        <f>IFERROR(VLOOKUP(SiscoTable[[#This Row],[Código]],Hoja2!A:B,2,0)*SiscoTable[[#This Row],[Stock_actual]],0)</f>
        <v>0</v>
      </c>
      <c r="P10092" s="6" t="s">
        <v>7</v>
      </c>
      <c r="Q10092" s="7">
        <v>0</v>
      </c>
      <c r="R10092" s="7">
        <v>0</v>
      </c>
      <c r="S10092" s="7" t="s">
        <v>11924</v>
      </c>
      <c r="BI10092"/>
      <c r="BJ10092"/>
    </row>
    <row r="10093" spans="2:62" x14ac:dyDescent="0.4">
      <c r="B10093" s="1">
        <v>2028684</v>
      </c>
      <c r="C10093" s="6" t="s">
        <v>8</v>
      </c>
      <c r="D10093" s="6" t="s">
        <v>8</v>
      </c>
      <c r="E10093" s="6" t="s">
        <v>197</v>
      </c>
      <c r="F10093" s="6" t="s">
        <v>399</v>
      </c>
      <c r="G10093" s="6" t="s">
        <v>399</v>
      </c>
      <c r="H10093" s="6" t="s">
        <v>4</v>
      </c>
      <c r="I10093" s="6" t="s">
        <v>426</v>
      </c>
      <c r="J10093" s="6" t="s">
        <v>200</v>
      </c>
      <c r="K10093" s="7">
        <v>0</v>
      </c>
      <c r="L10093" s="7">
        <f>IFERROR(VLOOKUP(SiscoTable[[#This Row],[Código]],Hoja2!A:B,2,0)*SiscoTable[[#This Row],[Provta(Uns)]],0)</f>
        <v>0</v>
      </c>
      <c r="M10093" s="7">
        <v>0</v>
      </c>
      <c r="N10093" s="7">
        <v>0</v>
      </c>
      <c r="O10093" s="7">
        <f>IFERROR(VLOOKUP(SiscoTable[[#This Row],[Código]],Hoja2!A:B,2,0)*SiscoTable[[#This Row],[Stock_actual]],0)</f>
        <v>0</v>
      </c>
      <c r="P10093" s="6" t="s">
        <v>7</v>
      </c>
      <c r="Q10093" s="7">
        <v>0</v>
      </c>
      <c r="R10093" s="7">
        <v>0</v>
      </c>
      <c r="S10093" s="7" t="s">
        <v>11923</v>
      </c>
      <c r="BI10093"/>
      <c r="BJ10093"/>
    </row>
    <row r="10094" spans="2:62" x14ac:dyDescent="0.4">
      <c r="B10094" s="1">
        <v>2028766</v>
      </c>
      <c r="C10094" s="6" t="s">
        <v>25</v>
      </c>
      <c r="D10094" s="6" t="s">
        <v>25</v>
      </c>
      <c r="E10094" s="6" t="s">
        <v>469</v>
      </c>
      <c r="F10094" s="6" t="s">
        <v>668</v>
      </c>
      <c r="G10094" s="6" t="s">
        <v>742</v>
      </c>
      <c r="H10094" s="6" t="s">
        <v>759</v>
      </c>
      <c r="I10094" s="6" t="s">
        <v>771</v>
      </c>
      <c r="J10094" s="6" t="s">
        <v>200</v>
      </c>
      <c r="K10094" s="7">
        <v>43.31</v>
      </c>
      <c r="L10094" s="34">
        <f>IFERROR(VLOOKUP(SiscoTable[[#This Row],[Código]],Hoja2!A:B,2,0)*SiscoTable[[#This Row],[Provta(Uns)]],0)</f>
        <v>1082.75</v>
      </c>
      <c r="M10094" s="7">
        <v>0</v>
      </c>
      <c r="N10094" s="7">
        <v>25.974</v>
      </c>
      <c r="O10094" s="34">
        <f>IFERROR(VLOOKUP(SiscoTable[[#This Row],[Código]],Hoja2!A:B,2,0)*SiscoTable[[#This Row],[Stock_actual]],0)</f>
        <v>649.35</v>
      </c>
      <c r="P10094" s="6" t="s">
        <v>733</v>
      </c>
      <c r="Q10094" s="7">
        <v>48</v>
      </c>
      <c r="R10094" s="7">
        <v>86.345999999999989</v>
      </c>
      <c r="S10094" s="7" t="s">
        <v>11924</v>
      </c>
      <c r="BI10094"/>
      <c r="BJ10094"/>
    </row>
    <row r="10095" spans="2:62" x14ac:dyDescent="0.4">
      <c r="B10095" s="1">
        <v>2028800</v>
      </c>
      <c r="C10095" s="6" t="s">
        <v>8</v>
      </c>
      <c r="D10095" s="6" t="s">
        <v>8</v>
      </c>
      <c r="E10095" s="6" t="s">
        <v>469</v>
      </c>
      <c r="F10095" s="6" t="s">
        <v>668</v>
      </c>
      <c r="G10095" s="6" t="s">
        <v>794</v>
      </c>
      <c r="H10095" s="6" t="s">
        <v>804</v>
      </c>
      <c r="I10095" s="6" t="s">
        <v>842</v>
      </c>
      <c r="J10095" s="6" t="s">
        <v>5</v>
      </c>
      <c r="K10095" s="7">
        <v>0</v>
      </c>
      <c r="L10095" s="34">
        <f>IFERROR(VLOOKUP(SiscoTable[[#This Row],[Código]],Hoja2!A:B,2,0)*SiscoTable[[#This Row],[Provta(Uns)]],0)</f>
        <v>0</v>
      </c>
      <c r="M10095" s="7">
        <v>0</v>
      </c>
      <c r="N10095" s="7">
        <v>0</v>
      </c>
      <c r="O10095" s="34">
        <f>IFERROR(VLOOKUP(SiscoTable[[#This Row],[Código]],Hoja2!A:B,2,0)*SiscoTable[[#This Row],[Stock_actual]],0)</f>
        <v>0</v>
      </c>
      <c r="P10095" s="6" t="s">
        <v>7</v>
      </c>
      <c r="Q10095" s="7">
        <v>0</v>
      </c>
      <c r="R10095" s="7">
        <v>0</v>
      </c>
      <c r="S10095" s="7" t="s">
        <v>11924</v>
      </c>
      <c r="BI10095"/>
      <c r="BJ10095"/>
    </row>
    <row r="10096" spans="2:62" x14ac:dyDescent="0.4">
      <c r="B10096" s="1">
        <v>2028834</v>
      </c>
      <c r="C10096" s="6" t="s">
        <v>8</v>
      </c>
      <c r="D10096" s="6" t="s">
        <v>8</v>
      </c>
      <c r="E10096" s="6" t="s">
        <v>197</v>
      </c>
      <c r="F10096" s="6" t="s">
        <v>370</v>
      </c>
      <c r="G10096" s="6" t="s">
        <v>370</v>
      </c>
      <c r="H10096" s="6" t="s">
        <v>4</v>
      </c>
      <c r="I10096" s="6" t="s">
        <v>398</v>
      </c>
      <c r="J10096" s="6" t="s">
        <v>200</v>
      </c>
      <c r="K10096" s="7">
        <v>0.19</v>
      </c>
      <c r="L10096" s="7">
        <f>IFERROR(VLOOKUP(SiscoTable[[#This Row],[Código]],Hoja2!A:B,2,0)*SiscoTable[[#This Row],[Provta(Uns)]],0)</f>
        <v>0</v>
      </c>
      <c r="M10096" s="7">
        <v>0</v>
      </c>
      <c r="N10096" s="7">
        <v>0</v>
      </c>
      <c r="O10096" s="7">
        <f>IFERROR(VLOOKUP(SiscoTable[[#This Row],[Código]],Hoja2!A:B,2,0)*SiscoTable[[#This Row],[Stock_actual]],0)</f>
        <v>0</v>
      </c>
      <c r="P10096" s="6" t="s">
        <v>7</v>
      </c>
      <c r="Q10096" s="7">
        <v>0</v>
      </c>
      <c r="R10096" s="7">
        <v>0</v>
      </c>
      <c r="S10096" s="7" t="s">
        <v>11923</v>
      </c>
      <c r="BI10096"/>
      <c r="BJ10096"/>
    </row>
    <row r="10097" spans="2:62" x14ac:dyDescent="0.4">
      <c r="B10097" s="1">
        <v>2028951</v>
      </c>
      <c r="C10097" s="6" t="s">
        <v>30</v>
      </c>
      <c r="D10097" s="6" t="s">
        <v>30</v>
      </c>
      <c r="E10097" s="6" t="s">
        <v>469</v>
      </c>
      <c r="F10097" s="6" t="s">
        <v>668</v>
      </c>
      <c r="G10097" s="6" t="s">
        <v>794</v>
      </c>
      <c r="H10097" s="6" t="s">
        <v>837</v>
      </c>
      <c r="I10097" s="6" t="s">
        <v>836</v>
      </c>
      <c r="J10097" s="6" t="s">
        <v>200</v>
      </c>
      <c r="K10097" s="7">
        <v>3.81</v>
      </c>
      <c r="L10097" s="34">
        <f>IFERROR(VLOOKUP(SiscoTable[[#This Row],[Código]],Hoja2!A:B,2,0)*SiscoTable[[#This Row],[Provta(Uns)]],0)</f>
        <v>57.15</v>
      </c>
      <c r="M10097" s="7">
        <v>0</v>
      </c>
      <c r="N10097" s="7">
        <v>0.64400000000000002</v>
      </c>
      <c r="O10097" s="34">
        <f>IFERROR(VLOOKUP(SiscoTable[[#This Row],[Código]],Hoja2!A:B,2,0)*SiscoTable[[#This Row],[Stock_actual]],0)</f>
        <v>9.66</v>
      </c>
      <c r="P10097" s="6" t="s">
        <v>214</v>
      </c>
      <c r="Q10097" s="7">
        <v>4</v>
      </c>
      <c r="R10097" s="7">
        <v>7.8060000000000009</v>
      </c>
      <c r="S10097" s="7" t="s">
        <v>11924</v>
      </c>
      <c r="BI10097"/>
      <c r="BJ10097"/>
    </row>
    <row r="10098" spans="2:62" x14ac:dyDescent="0.4">
      <c r="B10098" s="1">
        <v>2029028</v>
      </c>
      <c r="C10098" s="6" t="s">
        <v>25</v>
      </c>
      <c r="D10098" s="6" t="s">
        <v>30</v>
      </c>
      <c r="E10098" s="6" t="s">
        <v>469</v>
      </c>
      <c r="F10098" s="6" t="s">
        <v>668</v>
      </c>
      <c r="G10098" s="6" t="s">
        <v>677</v>
      </c>
      <c r="H10098" s="6" t="s">
        <v>675</v>
      </c>
      <c r="I10098" s="6" t="s">
        <v>703</v>
      </c>
      <c r="J10098" s="6" t="s">
        <v>5</v>
      </c>
      <c r="K10098" s="7">
        <v>3.52</v>
      </c>
      <c r="L10098" s="34">
        <f>IFERROR(VLOOKUP(SiscoTable[[#This Row],[Código]],Hoja2!A:B,2,0)*SiscoTable[[#This Row],[Provta(Uns)]],0)</f>
        <v>153.12</v>
      </c>
      <c r="M10098" s="7">
        <v>0</v>
      </c>
      <c r="N10098" s="7">
        <v>3.9780000000000002</v>
      </c>
      <c r="O10098" s="34">
        <f>IFERROR(VLOOKUP(SiscoTable[[#This Row],[Código]],Hoja2!A:B,2,0)*SiscoTable[[#This Row],[Stock_actual]],0)</f>
        <v>173.04300000000001</v>
      </c>
      <c r="P10098" s="6" t="s">
        <v>671</v>
      </c>
      <c r="Q10098" s="7">
        <v>4</v>
      </c>
      <c r="R10098" s="7">
        <v>7.1820000000000004</v>
      </c>
      <c r="S10098" s="7" t="s">
        <v>11924</v>
      </c>
      <c r="BI10098"/>
      <c r="BJ10098"/>
    </row>
    <row r="10099" spans="2:62" x14ac:dyDescent="0.4">
      <c r="B10099" s="1">
        <v>2029050</v>
      </c>
      <c r="C10099" s="6" t="s">
        <v>8</v>
      </c>
      <c r="D10099" s="6" t="s">
        <v>8</v>
      </c>
      <c r="E10099" s="6" t="s">
        <v>197</v>
      </c>
      <c r="F10099" s="6" t="s">
        <v>198</v>
      </c>
      <c r="G10099" s="6" t="s">
        <v>198</v>
      </c>
      <c r="H10099" s="6" t="s">
        <v>4</v>
      </c>
      <c r="I10099" s="6" t="s">
        <v>209</v>
      </c>
      <c r="J10099" s="6" t="s">
        <v>200</v>
      </c>
      <c r="K10099" s="7">
        <v>0</v>
      </c>
      <c r="L10099" s="7">
        <f>IFERROR(VLOOKUP(SiscoTable[[#This Row],[Código]],Hoja2!A:B,2,0)*SiscoTable[[#This Row],[Provta(Uns)]],0)</f>
        <v>0</v>
      </c>
      <c r="M10099" s="7">
        <v>0</v>
      </c>
      <c r="N10099" s="7">
        <v>0</v>
      </c>
      <c r="O10099" s="7">
        <f>IFERROR(VLOOKUP(SiscoTable[[#This Row],[Código]],Hoja2!A:B,2,0)*SiscoTable[[#This Row],[Stock_actual]],0)</f>
        <v>0</v>
      </c>
      <c r="P10099" s="6" t="s">
        <v>7</v>
      </c>
      <c r="Q10099" s="7">
        <v>0</v>
      </c>
      <c r="R10099" s="7">
        <v>0</v>
      </c>
      <c r="S10099" s="7" t="s">
        <v>11923</v>
      </c>
      <c r="BI10099"/>
      <c r="BJ10099"/>
    </row>
    <row r="10100" spans="2:62" x14ac:dyDescent="0.4">
      <c r="B10100" s="1">
        <v>2029096</v>
      </c>
      <c r="C10100" s="6" t="s">
        <v>8</v>
      </c>
      <c r="D10100" s="6" t="s">
        <v>8</v>
      </c>
      <c r="E10100" s="6" t="s">
        <v>3268</v>
      </c>
      <c r="F10100" s="6" t="s">
        <v>5836</v>
      </c>
      <c r="G10100" s="6" t="s">
        <v>5837</v>
      </c>
      <c r="H10100" s="6" t="s">
        <v>5864</v>
      </c>
      <c r="I10100" s="6" t="s">
        <v>5914</v>
      </c>
      <c r="J10100" s="6" t="s">
        <v>200</v>
      </c>
      <c r="K10100" s="7">
        <v>0.14000000000000001</v>
      </c>
      <c r="L10100" s="7">
        <f>IFERROR(VLOOKUP(SiscoTable[[#This Row],[Código]],Hoja2!A:B,2,0)*SiscoTable[[#This Row],[Provta(Uns)]],0)</f>
        <v>3.6400000000000006</v>
      </c>
      <c r="M10100" s="7">
        <v>0</v>
      </c>
      <c r="N10100" s="7">
        <v>0</v>
      </c>
      <c r="O10100" s="7">
        <f>IFERROR(VLOOKUP(SiscoTable[[#This Row],[Código]],Hoja2!A:B,2,0)*SiscoTable[[#This Row],[Stock_actual]],0)</f>
        <v>0</v>
      </c>
      <c r="P10100" s="6" t="s">
        <v>7</v>
      </c>
      <c r="Q10100" s="7">
        <v>0</v>
      </c>
      <c r="R10100" s="7">
        <v>0</v>
      </c>
      <c r="S10100" s="7" t="s">
        <v>11928</v>
      </c>
      <c r="BI10100"/>
      <c r="BJ10100"/>
    </row>
    <row r="10101" spans="2:62" x14ac:dyDescent="0.4">
      <c r="B10101" s="1">
        <v>2029109</v>
      </c>
      <c r="C10101" s="6" t="s">
        <v>8</v>
      </c>
      <c r="D10101" s="6" t="s">
        <v>8</v>
      </c>
      <c r="E10101" s="6" t="s">
        <v>197</v>
      </c>
      <c r="F10101" s="6" t="s">
        <v>307</v>
      </c>
      <c r="G10101" s="6" t="s">
        <v>308</v>
      </c>
      <c r="H10101" s="6" t="s">
        <v>310</v>
      </c>
      <c r="I10101" s="6" t="s">
        <v>342</v>
      </c>
      <c r="J10101" s="6" t="s">
        <v>200</v>
      </c>
      <c r="K10101" s="7">
        <v>1.54</v>
      </c>
      <c r="L10101" s="34">
        <f>IFERROR(VLOOKUP(SiscoTable[[#This Row],[Código]],Hoja2!A:B,2,0)*SiscoTable[[#This Row],[Provta(Uns)]],0)</f>
        <v>70.224000000000004</v>
      </c>
      <c r="M10101" s="7">
        <v>0</v>
      </c>
      <c r="N10101" s="7">
        <v>20.780999999999999</v>
      </c>
      <c r="O10101" s="34">
        <f>IFERROR(VLOOKUP(SiscoTable[[#This Row],[Código]],Hoja2!A:B,2,0)*SiscoTable[[#This Row],[Stock_actual]],0)</f>
        <v>947.61360000000002</v>
      </c>
      <c r="P10101" s="6" t="s">
        <v>343</v>
      </c>
      <c r="Q10101" s="7">
        <v>2</v>
      </c>
      <c r="R10101" s="7">
        <v>0</v>
      </c>
      <c r="S10101" s="7" t="s">
        <v>11924</v>
      </c>
      <c r="BI10101"/>
      <c r="BJ10101"/>
    </row>
    <row r="10102" spans="2:62" x14ac:dyDescent="0.4">
      <c r="B10102" s="1">
        <v>2029166</v>
      </c>
      <c r="C10102" s="6" t="s">
        <v>30</v>
      </c>
      <c r="D10102" s="6" t="s">
        <v>8</v>
      </c>
      <c r="E10102" s="6" t="s">
        <v>197</v>
      </c>
      <c r="F10102" s="6" t="s">
        <v>210</v>
      </c>
      <c r="G10102" s="6" t="s">
        <v>211</v>
      </c>
      <c r="H10102" s="6" t="s">
        <v>232</v>
      </c>
      <c r="I10102" s="6" t="s">
        <v>231</v>
      </c>
      <c r="J10102" s="6" t="s">
        <v>200</v>
      </c>
      <c r="K10102" s="7">
        <v>0.19</v>
      </c>
      <c r="L10102" s="34">
        <f>IFERROR(VLOOKUP(SiscoTable[[#This Row],[Código]],Hoja2!A:B,2,0)*SiscoTable[[#This Row],[Provta(Uns)]],0)</f>
        <v>15.96</v>
      </c>
      <c r="M10102" s="7">
        <v>0</v>
      </c>
      <c r="N10102" s="7">
        <v>0</v>
      </c>
      <c r="O10102" s="34">
        <f>IFERROR(VLOOKUP(SiscoTable[[#This Row],[Código]],Hoja2!A:B,2,0)*SiscoTable[[#This Row],[Stock_actual]],0)</f>
        <v>0</v>
      </c>
      <c r="P10102" s="6" t="s">
        <v>7</v>
      </c>
      <c r="Q10102" s="7">
        <v>0</v>
      </c>
      <c r="R10102" s="7">
        <v>0</v>
      </c>
      <c r="S10102" s="7" t="s">
        <v>11924</v>
      </c>
      <c r="BI10102"/>
      <c r="BJ10102"/>
    </row>
    <row r="10103" spans="2:62" x14ac:dyDescent="0.4">
      <c r="B10103" s="1">
        <v>2029167</v>
      </c>
      <c r="C10103" s="6" t="s">
        <v>8</v>
      </c>
      <c r="D10103" s="6" t="s">
        <v>8</v>
      </c>
      <c r="E10103" s="6" t="s">
        <v>197</v>
      </c>
      <c r="F10103" s="6" t="s">
        <v>210</v>
      </c>
      <c r="G10103" s="6" t="s">
        <v>211</v>
      </c>
      <c r="H10103" s="6" t="s">
        <v>232</v>
      </c>
      <c r="I10103" s="6" t="s">
        <v>264</v>
      </c>
      <c r="J10103" s="6" t="s">
        <v>200</v>
      </c>
      <c r="K10103" s="7">
        <v>0</v>
      </c>
      <c r="L10103" s="34">
        <f>IFERROR(VLOOKUP(SiscoTable[[#This Row],[Código]],Hoja2!A:B,2,0)*SiscoTable[[#This Row],[Provta(Uns)]],0)</f>
        <v>0</v>
      </c>
      <c r="M10103" s="7">
        <v>0</v>
      </c>
      <c r="N10103" s="7">
        <v>0</v>
      </c>
      <c r="O10103" s="34">
        <f>IFERROR(VLOOKUP(SiscoTable[[#This Row],[Código]],Hoja2!A:B,2,0)*SiscoTable[[#This Row],[Stock_actual]],0)</f>
        <v>0</v>
      </c>
      <c r="P10103" s="6" t="s">
        <v>7</v>
      </c>
      <c r="Q10103" s="7">
        <v>0</v>
      </c>
      <c r="R10103" s="7">
        <v>0</v>
      </c>
      <c r="S10103" s="7" t="s">
        <v>11924</v>
      </c>
      <c r="BI10103"/>
      <c r="BJ10103"/>
    </row>
    <row r="10104" spans="2:62" x14ac:dyDescent="0.4">
      <c r="B10104" s="1">
        <v>2029168</v>
      </c>
      <c r="C10104" s="6" t="s">
        <v>8</v>
      </c>
      <c r="D10104" s="6" t="s">
        <v>8</v>
      </c>
      <c r="E10104" s="6" t="s">
        <v>197</v>
      </c>
      <c r="F10104" s="6" t="s">
        <v>210</v>
      </c>
      <c r="G10104" s="6" t="s">
        <v>211</v>
      </c>
      <c r="H10104" s="6" t="s">
        <v>232</v>
      </c>
      <c r="I10104" s="6" t="s">
        <v>265</v>
      </c>
      <c r="J10104" s="6" t="s">
        <v>200</v>
      </c>
      <c r="K10104" s="7">
        <v>0</v>
      </c>
      <c r="L10104" s="34">
        <f>IFERROR(VLOOKUP(SiscoTable[[#This Row],[Código]],Hoja2!A:B,2,0)*SiscoTable[[#This Row],[Provta(Uns)]],0)</f>
        <v>0</v>
      </c>
      <c r="M10104" s="7">
        <v>0</v>
      </c>
      <c r="N10104" s="7">
        <v>0.49099999999999999</v>
      </c>
      <c r="O10104" s="34">
        <f>IFERROR(VLOOKUP(SiscoTable[[#This Row],[Código]],Hoja2!A:B,2,0)*SiscoTable[[#This Row],[Stock_actual]],0)</f>
        <v>46.153999999999996</v>
      </c>
      <c r="P10104" s="6" t="s">
        <v>134</v>
      </c>
      <c r="Q10104" s="7">
        <v>0</v>
      </c>
      <c r="R10104" s="7">
        <v>0</v>
      </c>
      <c r="S10104" s="7" t="s">
        <v>11924</v>
      </c>
      <c r="BI10104"/>
      <c r="BJ10104"/>
    </row>
    <row r="10105" spans="2:62" x14ac:dyDescent="0.4">
      <c r="B10105" s="1">
        <v>2029169</v>
      </c>
      <c r="C10105" s="6" t="s">
        <v>25</v>
      </c>
      <c r="D10105" s="6" t="s">
        <v>30</v>
      </c>
      <c r="E10105" s="6" t="s">
        <v>469</v>
      </c>
      <c r="F10105" s="6" t="s">
        <v>668</v>
      </c>
      <c r="G10105" s="6" t="s">
        <v>742</v>
      </c>
      <c r="H10105" s="6" t="s">
        <v>675</v>
      </c>
      <c r="I10105" s="6" t="s">
        <v>772</v>
      </c>
      <c r="J10105" s="6" t="s">
        <v>200</v>
      </c>
      <c r="K10105" s="7">
        <v>2.97</v>
      </c>
      <c r="L10105" s="34">
        <f>IFERROR(VLOOKUP(SiscoTable[[#This Row],[Código]],Hoja2!A:B,2,0)*SiscoTable[[#This Row],[Provta(Uns)]],0)</f>
        <v>177.90300000000002</v>
      </c>
      <c r="M10105" s="7">
        <v>0</v>
      </c>
      <c r="N10105" s="7">
        <v>5.3840000000000003</v>
      </c>
      <c r="O10105" s="34">
        <f>IFERROR(VLOOKUP(SiscoTable[[#This Row],[Código]],Hoja2!A:B,2,0)*SiscoTable[[#This Row],[Stock_actual]],0)</f>
        <v>322.5016</v>
      </c>
      <c r="P10105" s="6" t="s">
        <v>773</v>
      </c>
      <c r="Q10105" s="7">
        <v>3</v>
      </c>
      <c r="R10105" s="7">
        <v>0</v>
      </c>
      <c r="S10105" s="7" t="s">
        <v>11924</v>
      </c>
      <c r="BI10105"/>
      <c r="BJ10105"/>
    </row>
    <row r="10106" spans="2:62" x14ac:dyDescent="0.4">
      <c r="B10106" s="1">
        <v>2029171</v>
      </c>
      <c r="C10106" s="6" t="s">
        <v>8</v>
      </c>
      <c r="D10106" s="6" t="s">
        <v>8</v>
      </c>
      <c r="E10106" s="6" t="s">
        <v>1537</v>
      </c>
      <c r="F10106" s="6" t="s">
        <v>1537</v>
      </c>
      <c r="G10106" s="6" t="s">
        <v>1625</v>
      </c>
      <c r="H10106" s="6" t="s">
        <v>4</v>
      </c>
      <c r="I10106" s="6" t="s">
        <v>1729</v>
      </c>
      <c r="J10106" s="6" t="s">
        <v>200</v>
      </c>
      <c r="K10106" s="7">
        <v>0.14000000000000001</v>
      </c>
      <c r="L10106" s="7">
        <f>IFERROR(VLOOKUP(SiscoTable[[#This Row],[Código]],Hoja2!A:B,2,0)*SiscoTable[[#This Row],[Provta(Uns)]],0)</f>
        <v>5.4460000000000006</v>
      </c>
      <c r="M10106" s="7">
        <v>0</v>
      </c>
      <c r="N10106" s="7">
        <v>0</v>
      </c>
      <c r="O10106" s="7">
        <f>IFERROR(VLOOKUP(SiscoTable[[#This Row],[Código]],Hoja2!A:B,2,0)*SiscoTable[[#This Row],[Stock_actual]],0)</f>
        <v>0</v>
      </c>
      <c r="P10106" s="6" t="s">
        <v>7</v>
      </c>
      <c r="Q10106" s="7">
        <v>0</v>
      </c>
      <c r="R10106" s="7">
        <v>0</v>
      </c>
      <c r="S10106" s="7" t="s">
        <v>11923</v>
      </c>
      <c r="BI10106"/>
      <c r="BJ10106"/>
    </row>
    <row r="10107" spans="2:62" x14ac:dyDescent="0.4">
      <c r="B10107" s="1">
        <v>2029194</v>
      </c>
      <c r="C10107" s="6" t="s">
        <v>25</v>
      </c>
      <c r="D10107" s="6" t="s">
        <v>25</v>
      </c>
      <c r="E10107" s="6" t="s">
        <v>1537</v>
      </c>
      <c r="F10107" s="6" t="s">
        <v>1537</v>
      </c>
      <c r="G10107" s="6" t="s">
        <v>1625</v>
      </c>
      <c r="H10107" s="6" t="s">
        <v>4</v>
      </c>
      <c r="I10107" s="6" t="s">
        <v>1680</v>
      </c>
      <c r="J10107" s="6" t="s">
        <v>200</v>
      </c>
      <c r="K10107" s="7">
        <v>60.99</v>
      </c>
      <c r="L10107" s="34">
        <f>IFERROR(VLOOKUP(SiscoTable[[#This Row],[Código]],Hoja2!A:B,2,0)*SiscoTable[[#This Row],[Provta(Uns)]],0)</f>
        <v>847.76100000000008</v>
      </c>
      <c r="M10107" s="7">
        <v>0</v>
      </c>
      <c r="N10107" s="7">
        <v>17.919499999999999</v>
      </c>
      <c r="O10107" s="34">
        <f>IFERROR(VLOOKUP(SiscoTable[[#This Row],[Código]],Hoja2!A:B,2,0)*SiscoTable[[#This Row],[Stock_actual]],0)</f>
        <v>249.08105</v>
      </c>
      <c r="P10107" s="6" t="s">
        <v>117</v>
      </c>
      <c r="Q10107" s="7">
        <v>67</v>
      </c>
      <c r="R10107" s="7">
        <v>122.15049999999999</v>
      </c>
      <c r="S10107" s="7" t="s">
        <v>11924</v>
      </c>
      <c r="BI10107"/>
      <c r="BJ10107"/>
    </row>
    <row r="10108" spans="2:62" x14ac:dyDescent="0.4">
      <c r="B10108" s="1">
        <v>2029232</v>
      </c>
      <c r="C10108" s="6" t="s">
        <v>25</v>
      </c>
      <c r="D10108" s="6" t="s">
        <v>25</v>
      </c>
      <c r="E10108" s="6" t="s">
        <v>197</v>
      </c>
      <c r="F10108" s="6" t="s">
        <v>370</v>
      </c>
      <c r="G10108" s="6" t="s">
        <v>370</v>
      </c>
      <c r="H10108" s="6" t="s">
        <v>4</v>
      </c>
      <c r="I10108" s="6" t="s">
        <v>392</v>
      </c>
      <c r="J10108" s="6" t="s">
        <v>200</v>
      </c>
      <c r="K10108" s="7">
        <v>15.55</v>
      </c>
      <c r="L10108" s="7">
        <f>IFERROR(VLOOKUP(SiscoTable[[#This Row],[Código]],Hoja2!A:B,2,0)*SiscoTable[[#This Row],[Provta(Uns)]],0)</f>
        <v>387.19499999999999</v>
      </c>
      <c r="M10108" s="7">
        <v>0</v>
      </c>
      <c r="N10108" s="7">
        <v>1.36</v>
      </c>
      <c r="O10108" s="7">
        <f>IFERROR(VLOOKUP(SiscoTable[[#This Row],[Código]],Hoja2!A:B,2,0)*SiscoTable[[#This Row],[Stock_actual]],0)</f>
        <v>33.863999999999997</v>
      </c>
      <c r="P10108" s="6" t="s">
        <v>82</v>
      </c>
      <c r="Q10108" s="7">
        <v>17</v>
      </c>
      <c r="R10108" s="7">
        <v>31.4</v>
      </c>
      <c r="S10108" s="7" t="s">
        <v>11926</v>
      </c>
      <c r="BI10108"/>
      <c r="BJ10108"/>
    </row>
    <row r="10109" spans="2:62" x14ac:dyDescent="0.4">
      <c r="B10109" s="1">
        <v>2029248</v>
      </c>
      <c r="C10109" s="6" t="s">
        <v>8</v>
      </c>
      <c r="D10109" s="6" t="s">
        <v>8</v>
      </c>
      <c r="E10109" s="6" t="s">
        <v>1537</v>
      </c>
      <c r="F10109" s="6" t="s">
        <v>1537</v>
      </c>
      <c r="G10109" s="6" t="s">
        <v>1598</v>
      </c>
      <c r="H10109" s="6" t="s">
        <v>4</v>
      </c>
      <c r="I10109" s="6" t="s">
        <v>1622</v>
      </c>
      <c r="J10109" s="6" t="s">
        <v>200</v>
      </c>
      <c r="K10109" s="7">
        <v>0</v>
      </c>
      <c r="L10109" s="7">
        <f>IFERROR(VLOOKUP(SiscoTable[[#This Row],[Código]],Hoja2!A:B,2,0)*SiscoTable[[#This Row],[Provta(Uns)]],0)</f>
        <v>0</v>
      </c>
      <c r="M10109" s="7">
        <v>0</v>
      </c>
      <c r="N10109" s="7">
        <v>0</v>
      </c>
      <c r="O10109" s="7">
        <f>IFERROR(VLOOKUP(SiscoTable[[#This Row],[Código]],Hoja2!A:B,2,0)*SiscoTable[[#This Row],[Stock_actual]],0)</f>
        <v>0</v>
      </c>
      <c r="P10109" s="6" t="s">
        <v>7</v>
      </c>
      <c r="Q10109" s="7">
        <v>0</v>
      </c>
      <c r="R10109" s="7">
        <v>0</v>
      </c>
      <c r="S10109" s="7" t="s">
        <v>11923</v>
      </c>
      <c r="BI10109"/>
      <c r="BJ10109"/>
    </row>
    <row r="10110" spans="2:62" x14ac:dyDescent="0.4">
      <c r="B10110" s="1">
        <v>2029353</v>
      </c>
      <c r="C10110" s="6" t="s">
        <v>25</v>
      </c>
      <c r="D10110" s="6" t="s">
        <v>25</v>
      </c>
      <c r="E10110" s="6" t="s">
        <v>469</v>
      </c>
      <c r="F10110" s="6" t="s">
        <v>668</v>
      </c>
      <c r="G10110" s="6" t="s">
        <v>724</v>
      </c>
      <c r="H10110" s="6" t="s">
        <v>683</v>
      </c>
      <c r="I10110" s="6" t="s">
        <v>735</v>
      </c>
      <c r="J10110" s="6" t="s">
        <v>200</v>
      </c>
      <c r="K10110" s="7">
        <v>10.220000000000001</v>
      </c>
      <c r="L10110" s="34">
        <f>IFERROR(VLOOKUP(SiscoTable[[#This Row],[Código]],Hoja2!A:B,2,0)*SiscoTable[[#This Row],[Provta(Uns)]],0)</f>
        <v>806.35800000000006</v>
      </c>
      <c r="M10110" s="7">
        <v>0</v>
      </c>
      <c r="N10110" s="7">
        <v>8.5559999999999992</v>
      </c>
      <c r="O10110" s="34">
        <f>IFERROR(VLOOKUP(SiscoTable[[#This Row],[Código]],Hoja2!A:B,2,0)*SiscoTable[[#This Row],[Stock_actual]],0)</f>
        <v>675.0684</v>
      </c>
      <c r="P10110" s="6" t="s">
        <v>101</v>
      </c>
      <c r="Q10110" s="7">
        <v>11</v>
      </c>
      <c r="R10110" s="7">
        <v>20.344000000000001</v>
      </c>
      <c r="S10110" s="7" t="s">
        <v>11924</v>
      </c>
      <c r="BI10110"/>
      <c r="BJ10110"/>
    </row>
    <row r="10111" spans="2:62" x14ac:dyDescent="0.4">
      <c r="B10111" s="1">
        <v>2029492</v>
      </c>
      <c r="C10111" s="6" t="s">
        <v>25</v>
      </c>
      <c r="D10111" s="6" t="s">
        <v>25</v>
      </c>
      <c r="E10111" s="6" t="s">
        <v>1537</v>
      </c>
      <c r="F10111" s="6" t="s">
        <v>1537</v>
      </c>
      <c r="G10111" s="6" t="s">
        <v>1538</v>
      </c>
      <c r="H10111" s="6" t="s">
        <v>4</v>
      </c>
      <c r="I10111" s="6" t="s">
        <v>1578</v>
      </c>
      <c r="J10111" s="6" t="s">
        <v>200</v>
      </c>
      <c r="K10111" s="7">
        <v>26.34</v>
      </c>
      <c r="L10111" s="7">
        <f>IFERROR(VLOOKUP(SiscoTable[[#This Row],[Código]],Hoja2!A:B,2,0)*SiscoTable[[#This Row],[Provta(Uns)]],0)</f>
        <v>158.04</v>
      </c>
      <c r="M10111" s="7">
        <v>0</v>
      </c>
      <c r="N10111" s="7">
        <v>4.0000000000000001E-3</v>
      </c>
      <c r="O10111" s="7">
        <f>IFERROR(VLOOKUP(SiscoTable[[#This Row],[Código]],Hoja2!A:B,2,0)*SiscoTable[[#This Row],[Stock_actual]],0)</f>
        <v>2.4E-2</v>
      </c>
      <c r="P10111" s="6" t="s">
        <v>7</v>
      </c>
      <c r="Q10111" s="7">
        <v>29</v>
      </c>
      <c r="R10111" s="7">
        <v>52.795999999999999</v>
      </c>
      <c r="S10111" s="7" t="s">
        <v>11923</v>
      </c>
      <c r="BI10111"/>
      <c r="BJ10111"/>
    </row>
    <row r="10112" spans="2:62" x14ac:dyDescent="0.4">
      <c r="B10112" s="1">
        <v>2029669</v>
      </c>
      <c r="C10112" s="6" t="s">
        <v>30</v>
      </c>
      <c r="D10112" s="6" t="s">
        <v>30</v>
      </c>
      <c r="E10112" s="6" t="s">
        <v>3268</v>
      </c>
      <c r="F10112" s="6" t="s">
        <v>3269</v>
      </c>
      <c r="G10112" s="6" t="s">
        <v>4590</v>
      </c>
      <c r="H10112" s="6" t="s">
        <v>4</v>
      </c>
      <c r="I10112" s="6" t="s">
        <v>4603</v>
      </c>
      <c r="J10112" s="6" t="s">
        <v>200</v>
      </c>
      <c r="K10112" s="7">
        <v>9.2799999999999994</v>
      </c>
      <c r="L10112" s="7">
        <f>IFERROR(VLOOKUP(SiscoTable[[#This Row],[Código]],Hoja2!A:B,2,0)*SiscoTable[[#This Row],[Provta(Uns)]],0)</f>
        <v>100.224</v>
      </c>
      <c r="M10112" s="7">
        <v>0</v>
      </c>
      <c r="N10112" s="7">
        <v>51.212000000000003</v>
      </c>
      <c r="O10112" s="7">
        <f>IFERROR(VLOOKUP(SiscoTable[[#This Row],[Código]],Hoja2!A:B,2,0)*SiscoTable[[#This Row],[Stock_actual]],0)</f>
        <v>553.08960000000002</v>
      </c>
      <c r="P10112" s="6" t="s">
        <v>3721</v>
      </c>
      <c r="Q10112" s="7">
        <v>10</v>
      </c>
      <c r="R10112" s="7">
        <v>0</v>
      </c>
      <c r="S10112" s="7" t="s">
        <v>11927</v>
      </c>
      <c r="BI10112"/>
      <c r="BJ10112"/>
    </row>
    <row r="10113" spans="2:62" x14ac:dyDescent="0.4">
      <c r="B10113" s="1">
        <v>2029670</v>
      </c>
      <c r="C10113" s="6" t="s">
        <v>30</v>
      </c>
      <c r="D10113" s="6" t="s">
        <v>30</v>
      </c>
      <c r="E10113" s="6" t="s">
        <v>3268</v>
      </c>
      <c r="F10113" s="6" t="s">
        <v>3269</v>
      </c>
      <c r="G10113" s="6" t="s">
        <v>4590</v>
      </c>
      <c r="H10113" s="6" t="s">
        <v>3678</v>
      </c>
      <c r="I10113" s="6" t="s">
        <v>4604</v>
      </c>
      <c r="J10113" s="6" t="s">
        <v>200</v>
      </c>
      <c r="K10113" s="7">
        <v>7.1</v>
      </c>
      <c r="L10113" s="7">
        <f>IFERROR(VLOOKUP(SiscoTable[[#This Row],[Código]],Hoja2!A:B,2,0)*SiscoTable[[#This Row],[Provta(Uns)]],0)</f>
        <v>63.19</v>
      </c>
      <c r="M10113" s="7">
        <v>0</v>
      </c>
      <c r="N10113" s="7">
        <v>-0.36499999999999999</v>
      </c>
      <c r="O10113" s="7">
        <f>IFERROR(VLOOKUP(SiscoTable[[#This Row],[Código]],Hoja2!A:B,2,0)*SiscoTable[[#This Row],[Stock_actual]],0)</f>
        <v>-3.2484999999999999</v>
      </c>
      <c r="P10113" s="6" t="s">
        <v>7</v>
      </c>
      <c r="Q10113" s="7">
        <v>8</v>
      </c>
      <c r="R10113" s="7">
        <v>14.399999999999999</v>
      </c>
      <c r="S10113" s="7" t="s">
        <v>11927</v>
      </c>
      <c r="BI10113"/>
      <c r="BJ10113"/>
    </row>
    <row r="10114" spans="2:62" x14ac:dyDescent="0.4">
      <c r="B10114" s="1">
        <v>2029671</v>
      </c>
      <c r="C10114" s="6" t="s">
        <v>8</v>
      </c>
      <c r="D10114" s="6" t="s">
        <v>8</v>
      </c>
      <c r="E10114" s="6" t="s">
        <v>3268</v>
      </c>
      <c r="F10114" s="6" t="s">
        <v>3269</v>
      </c>
      <c r="G10114" s="6" t="s">
        <v>4590</v>
      </c>
      <c r="H10114" s="6" t="s">
        <v>3678</v>
      </c>
      <c r="I10114" s="6" t="s">
        <v>4698</v>
      </c>
      <c r="J10114" s="6" t="s">
        <v>200</v>
      </c>
      <c r="K10114" s="7">
        <v>1.96</v>
      </c>
      <c r="L10114" s="7">
        <f>IFERROR(VLOOKUP(SiscoTable[[#This Row],[Código]],Hoja2!A:B,2,0)*SiscoTable[[#This Row],[Provta(Uns)]],0)</f>
        <v>25.48</v>
      </c>
      <c r="M10114" s="7">
        <v>0</v>
      </c>
      <c r="N10114" s="7">
        <v>26.024999999999999</v>
      </c>
      <c r="O10114" s="7">
        <f>IFERROR(VLOOKUP(SiscoTable[[#This Row],[Código]],Hoja2!A:B,2,0)*SiscoTable[[#This Row],[Stock_actual]],0)</f>
        <v>338.32499999999999</v>
      </c>
      <c r="P10114" s="6" t="s">
        <v>3924</v>
      </c>
      <c r="Q10114" s="7">
        <v>2</v>
      </c>
      <c r="R10114" s="7">
        <v>0</v>
      </c>
      <c r="S10114" s="7" t="s">
        <v>11927</v>
      </c>
      <c r="BI10114"/>
      <c r="BJ10114"/>
    </row>
    <row r="10115" spans="2:62" x14ac:dyDescent="0.4">
      <c r="B10115" s="1">
        <v>2029672</v>
      </c>
      <c r="C10115" s="6" t="s">
        <v>8</v>
      </c>
      <c r="D10115" s="6" t="s">
        <v>8</v>
      </c>
      <c r="E10115" s="6" t="s">
        <v>3268</v>
      </c>
      <c r="F10115" s="6" t="s">
        <v>3269</v>
      </c>
      <c r="G10115" s="6" t="s">
        <v>4590</v>
      </c>
      <c r="H10115" s="6" t="s">
        <v>3678</v>
      </c>
      <c r="I10115" s="6" t="s">
        <v>4699</v>
      </c>
      <c r="J10115" s="6" t="s">
        <v>200</v>
      </c>
      <c r="K10115" s="7">
        <v>1</v>
      </c>
      <c r="L10115" s="7">
        <f>IFERROR(VLOOKUP(SiscoTable[[#This Row],[Código]],Hoja2!A:B,2,0)*SiscoTable[[#This Row],[Provta(Uns)]],0)</f>
        <v>6.8</v>
      </c>
      <c r="M10115" s="7">
        <v>0</v>
      </c>
      <c r="N10115" s="7">
        <v>59.045000000000002</v>
      </c>
      <c r="O10115" s="7">
        <f>IFERROR(VLOOKUP(SiscoTable[[#This Row],[Código]],Hoja2!A:B,2,0)*SiscoTable[[#This Row],[Stock_actual]],0)</f>
        <v>401.50600000000003</v>
      </c>
      <c r="P10115" s="6" t="s">
        <v>4700</v>
      </c>
      <c r="Q10115" s="7">
        <v>1</v>
      </c>
      <c r="R10115" s="7">
        <v>0</v>
      </c>
      <c r="S10115" s="7" t="s">
        <v>11927</v>
      </c>
      <c r="BI10115"/>
      <c r="BJ10115"/>
    </row>
    <row r="10116" spans="2:62" x14ac:dyDescent="0.4">
      <c r="B10116" s="1">
        <v>2029673</v>
      </c>
      <c r="C10116" s="6" t="s">
        <v>30</v>
      </c>
      <c r="D10116" s="6" t="s">
        <v>30</v>
      </c>
      <c r="E10116" s="6" t="s">
        <v>3268</v>
      </c>
      <c r="F10116" s="6" t="s">
        <v>8094</v>
      </c>
      <c r="G10116" s="6" t="s">
        <v>8095</v>
      </c>
      <c r="H10116" s="6" t="s">
        <v>4</v>
      </c>
      <c r="I10116" s="6" t="s">
        <v>8112</v>
      </c>
      <c r="J10116" s="6" t="s">
        <v>200</v>
      </c>
      <c r="K10116" s="7">
        <v>12.21</v>
      </c>
      <c r="L10116" s="7">
        <f>IFERROR(VLOOKUP(SiscoTable[[#This Row],[Código]],Hoja2!A:B,2,0)*SiscoTable[[#This Row],[Provta(Uns)]],0)</f>
        <v>120.87900000000002</v>
      </c>
      <c r="M10116" s="7">
        <v>0</v>
      </c>
      <c r="N10116" s="7">
        <v>65.33</v>
      </c>
      <c r="O10116" s="7">
        <f>IFERROR(VLOOKUP(SiscoTable[[#This Row],[Código]],Hoja2!A:B,2,0)*SiscoTable[[#This Row],[Stock_actual]],0)</f>
        <v>646.76700000000005</v>
      </c>
      <c r="P10116" s="6" t="s">
        <v>1518</v>
      </c>
      <c r="Q10116" s="7">
        <v>14</v>
      </c>
      <c r="R10116" s="7">
        <v>0</v>
      </c>
      <c r="S10116" s="7" t="s">
        <v>11927</v>
      </c>
      <c r="BI10116"/>
      <c r="BJ10116"/>
    </row>
    <row r="10117" spans="2:62" x14ac:dyDescent="0.4">
      <c r="B10117" s="1">
        <v>2029674</v>
      </c>
      <c r="C10117" s="6" t="s">
        <v>25</v>
      </c>
      <c r="D10117" s="6" t="s">
        <v>25</v>
      </c>
      <c r="E10117" s="6" t="s">
        <v>3268</v>
      </c>
      <c r="F10117" s="6" t="s">
        <v>8094</v>
      </c>
      <c r="G10117" s="6" t="s">
        <v>8095</v>
      </c>
      <c r="H10117" s="6" t="s">
        <v>4</v>
      </c>
      <c r="I10117" s="6" t="s">
        <v>8098</v>
      </c>
      <c r="J10117" s="6" t="s">
        <v>200</v>
      </c>
      <c r="K10117" s="7">
        <v>29.68</v>
      </c>
      <c r="L10117" s="7">
        <f>IFERROR(VLOOKUP(SiscoTable[[#This Row],[Código]],Hoja2!A:B,2,0)*SiscoTable[[#This Row],[Provta(Uns)]],0)</f>
        <v>213.696</v>
      </c>
      <c r="M10117" s="7">
        <v>92</v>
      </c>
      <c r="N10117" s="7">
        <v>18.555</v>
      </c>
      <c r="O10117" s="7">
        <f>IFERROR(VLOOKUP(SiscoTable[[#This Row],[Código]],Hoja2!A:B,2,0)*SiscoTable[[#This Row],[Stock_actual]],0)</f>
        <v>133.596</v>
      </c>
      <c r="P10117" s="6" t="s">
        <v>296</v>
      </c>
      <c r="Q10117" s="7">
        <v>33</v>
      </c>
      <c r="R10117" s="7">
        <v>0</v>
      </c>
      <c r="S10117" s="7" t="s">
        <v>11927</v>
      </c>
      <c r="BI10117"/>
      <c r="BJ10117"/>
    </row>
    <row r="10118" spans="2:62" x14ac:dyDescent="0.4">
      <c r="B10118" s="1">
        <v>2029675</v>
      </c>
      <c r="C10118" s="6" t="s">
        <v>25</v>
      </c>
      <c r="D10118" s="6" t="s">
        <v>25</v>
      </c>
      <c r="E10118" s="6" t="s">
        <v>3268</v>
      </c>
      <c r="F10118" s="6" t="s">
        <v>8094</v>
      </c>
      <c r="G10118" s="6" t="s">
        <v>8095</v>
      </c>
      <c r="H10118" s="6" t="s">
        <v>4</v>
      </c>
      <c r="I10118" s="6" t="s">
        <v>8099</v>
      </c>
      <c r="J10118" s="6" t="s">
        <v>200</v>
      </c>
      <c r="K10118" s="7">
        <v>20.02</v>
      </c>
      <c r="L10118" s="7">
        <f>IFERROR(VLOOKUP(SiscoTable[[#This Row],[Código]],Hoja2!A:B,2,0)*SiscoTable[[#This Row],[Provta(Uns)]],0)</f>
        <v>152.15199999999999</v>
      </c>
      <c r="M10118" s="7">
        <v>46</v>
      </c>
      <c r="N10118" s="7">
        <v>45.244999999999997</v>
      </c>
      <c r="O10118" s="7">
        <f>IFERROR(VLOOKUP(SiscoTable[[#This Row],[Código]],Hoja2!A:B,2,0)*SiscoTable[[#This Row],[Stock_actual]],0)</f>
        <v>343.86199999999997</v>
      </c>
      <c r="P10118" s="6" t="s">
        <v>254</v>
      </c>
      <c r="Q10118" s="7">
        <v>22</v>
      </c>
      <c r="R10118" s="7">
        <v>0</v>
      </c>
      <c r="S10118" s="7" t="s">
        <v>11927</v>
      </c>
      <c r="BI10118"/>
      <c r="BJ10118"/>
    </row>
    <row r="10119" spans="2:62" x14ac:dyDescent="0.4">
      <c r="B10119" s="1">
        <v>2029676</v>
      </c>
      <c r="C10119" s="6" t="s">
        <v>25</v>
      </c>
      <c r="D10119" s="6" t="s">
        <v>25</v>
      </c>
      <c r="E10119" s="6" t="s">
        <v>3268</v>
      </c>
      <c r="F10119" s="6" t="s">
        <v>8094</v>
      </c>
      <c r="G10119" s="6" t="s">
        <v>8095</v>
      </c>
      <c r="H10119" s="6" t="s">
        <v>4</v>
      </c>
      <c r="I10119" s="6" t="s">
        <v>8100</v>
      </c>
      <c r="J10119" s="6" t="s">
        <v>200</v>
      </c>
      <c r="K10119" s="7">
        <v>46.71</v>
      </c>
      <c r="L10119" s="7">
        <f>IFERROR(VLOOKUP(SiscoTable[[#This Row],[Código]],Hoja2!A:B,2,0)*SiscoTable[[#This Row],[Provta(Uns)]],0)</f>
        <v>294.27300000000002</v>
      </c>
      <c r="M10119" s="7">
        <v>46</v>
      </c>
      <c r="N10119" s="7">
        <v>54.134999999999998</v>
      </c>
      <c r="O10119" s="7">
        <f>IFERROR(VLOOKUP(SiscoTable[[#This Row],[Código]],Hoja2!A:B,2,0)*SiscoTable[[#This Row],[Stock_actual]],0)</f>
        <v>341.0505</v>
      </c>
      <c r="P10119" s="6" t="s">
        <v>121</v>
      </c>
      <c r="Q10119" s="7">
        <v>51</v>
      </c>
      <c r="R10119" s="7">
        <v>0</v>
      </c>
      <c r="S10119" s="7" t="s">
        <v>11927</v>
      </c>
      <c r="BI10119"/>
      <c r="BJ10119"/>
    </row>
    <row r="10120" spans="2:62" x14ac:dyDescent="0.4">
      <c r="B10120" s="1">
        <v>2029677</v>
      </c>
      <c r="C10120" s="6" t="s">
        <v>25</v>
      </c>
      <c r="D10120" s="6" t="s">
        <v>25</v>
      </c>
      <c r="E10120" s="6" t="s">
        <v>3268</v>
      </c>
      <c r="F10120" s="6" t="s">
        <v>8094</v>
      </c>
      <c r="G10120" s="6" t="s">
        <v>8095</v>
      </c>
      <c r="H10120" s="6" t="s">
        <v>4</v>
      </c>
      <c r="I10120" s="6" t="s">
        <v>8101</v>
      </c>
      <c r="J10120" s="6" t="s">
        <v>200</v>
      </c>
      <c r="K10120" s="7">
        <v>31.68</v>
      </c>
      <c r="L10120" s="7">
        <f>IFERROR(VLOOKUP(SiscoTable[[#This Row],[Código]],Hoja2!A:B,2,0)*SiscoTable[[#This Row],[Provta(Uns)]],0)</f>
        <v>399.16800000000001</v>
      </c>
      <c r="M10120" s="7">
        <v>0</v>
      </c>
      <c r="N10120" s="7">
        <v>86.989000000000004</v>
      </c>
      <c r="O10120" s="7">
        <f>IFERROR(VLOOKUP(SiscoTable[[#This Row],[Código]],Hoja2!A:B,2,0)*SiscoTable[[#This Row],[Stock_actual]],0)</f>
        <v>1096.0614</v>
      </c>
      <c r="P10120" s="6" t="s">
        <v>602</v>
      </c>
      <c r="Q10120" s="7">
        <v>35</v>
      </c>
      <c r="R10120" s="7">
        <v>0</v>
      </c>
      <c r="S10120" s="7" t="s">
        <v>11927</v>
      </c>
      <c r="BI10120"/>
      <c r="BJ10120"/>
    </row>
    <row r="10121" spans="2:62" x14ac:dyDescent="0.4">
      <c r="B10121" s="1">
        <v>2029678</v>
      </c>
      <c r="C10121" s="6" t="s">
        <v>8</v>
      </c>
      <c r="D10121" s="6" t="s">
        <v>8</v>
      </c>
      <c r="E10121" s="6" t="s">
        <v>3268</v>
      </c>
      <c r="F10121" s="6" t="s">
        <v>8094</v>
      </c>
      <c r="G10121" s="6" t="s">
        <v>8095</v>
      </c>
      <c r="H10121" s="6" t="s">
        <v>4</v>
      </c>
      <c r="I10121" s="6" t="s">
        <v>8127</v>
      </c>
      <c r="J10121" s="6" t="s">
        <v>200</v>
      </c>
      <c r="K10121" s="7">
        <v>1.34</v>
      </c>
      <c r="L10121" s="7">
        <f>IFERROR(VLOOKUP(SiscoTable[[#This Row],[Código]],Hoja2!A:B,2,0)*SiscoTable[[#This Row],[Provta(Uns)]],0)</f>
        <v>7.2360000000000007</v>
      </c>
      <c r="M10121" s="7">
        <v>0</v>
      </c>
      <c r="N10121" s="7">
        <v>53.95</v>
      </c>
      <c r="O10121" s="7">
        <f>IFERROR(VLOOKUP(SiscoTable[[#This Row],[Código]],Hoja2!A:B,2,0)*SiscoTable[[#This Row],[Stock_actual]],0)</f>
        <v>291.33000000000004</v>
      </c>
      <c r="P10121" s="6" t="s">
        <v>8128</v>
      </c>
      <c r="Q10121" s="7">
        <v>1</v>
      </c>
      <c r="R10121" s="7">
        <v>0</v>
      </c>
      <c r="S10121" s="7" t="s">
        <v>11927</v>
      </c>
      <c r="BI10121"/>
      <c r="BJ10121"/>
    </row>
    <row r="10122" spans="2:62" x14ac:dyDescent="0.4">
      <c r="B10122" s="1">
        <v>2029679</v>
      </c>
      <c r="C10122" s="6" t="s">
        <v>30</v>
      </c>
      <c r="D10122" s="6" t="s">
        <v>30</v>
      </c>
      <c r="E10122" s="6" t="s">
        <v>3268</v>
      </c>
      <c r="F10122" s="6" t="s">
        <v>8094</v>
      </c>
      <c r="G10122" s="6" t="s">
        <v>8095</v>
      </c>
      <c r="H10122" s="6" t="s">
        <v>4</v>
      </c>
      <c r="I10122" s="6" t="s">
        <v>8113</v>
      </c>
      <c r="J10122" s="6" t="s">
        <v>200</v>
      </c>
      <c r="K10122" s="7">
        <v>13.2</v>
      </c>
      <c r="L10122" s="7">
        <f>IFERROR(VLOOKUP(SiscoTable[[#This Row],[Código]],Hoja2!A:B,2,0)*SiscoTable[[#This Row],[Provta(Uns)]],0)</f>
        <v>56.76</v>
      </c>
      <c r="M10122" s="7">
        <v>0</v>
      </c>
      <c r="N10122" s="7">
        <v>80.685000000000002</v>
      </c>
      <c r="O10122" s="7">
        <f>IFERROR(VLOOKUP(SiscoTable[[#This Row],[Código]],Hoja2!A:B,2,0)*SiscoTable[[#This Row],[Stock_actual]],0)</f>
        <v>346.94549999999998</v>
      </c>
      <c r="P10122" s="6" t="s">
        <v>7203</v>
      </c>
      <c r="Q10122" s="7">
        <v>15</v>
      </c>
      <c r="R10122" s="7">
        <v>0</v>
      </c>
      <c r="S10122" s="7" t="s">
        <v>11927</v>
      </c>
      <c r="BI10122"/>
      <c r="BJ10122"/>
    </row>
    <row r="10123" spans="2:62" x14ac:dyDescent="0.4">
      <c r="B10123" s="1">
        <v>2029821</v>
      </c>
      <c r="C10123" s="6" t="s">
        <v>8</v>
      </c>
      <c r="D10123" s="6" t="s">
        <v>8</v>
      </c>
      <c r="E10123" s="6" t="s">
        <v>3268</v>
      </c>
      <c r="F10123" s="6" t="s">
        <v>5836</v>
      </c>
      <c r="G10123" s="6" t="s">
        <v>5837</v>
      </c>
      <c r="H10123" s="6" t="s">
        <v>5864</v>
      </c>
      <c r="I10123" s="6" t="s">
        <v>5921</v>
      </c>
      <c r="J10123" s="6" t="s">
        <v>200</v>
      </c>
      <c r="K10123" s="7">
        <v>1</v>
      </c>
      <c r="L10123" s="7">
        <f>IFERROR(VLOOKUP(SiscoTable[[#This Row],[Código]],Hoja2!A:B,2,0)*SiscoTable[[#This Row],[Provta(Uns)]],0)</f>
        <v>10.9</v>
      </c>
      <c r="M10123" s="7">
        <v>0</v>
      </c>
      <c r="N10123" s="7">
        <v>2.4700000000000002</v>
      </c>
      <c r="O10123" s="7">
        <f>IFERROR(VLOOKUP(SiscoTable[[#This Row],[Código]],Hoja2!A:B,2,0)*SiscoTable[[#This Row],[Stock_actual]],0)</f>
        <v>26.923000000000002</v>
      </c>
      <c r="P10123" s="6" t="s">
        <v>1465</v>
      </c>
      <c r="Q10123" s="7">
        <v>1</v>
      </c>
      <c r="R10123" s="7">
        <v>0</v>
      </c>
      <c r="S10123" s="7" t="s">
        <v>11928</v>
      </c>
      <c r="BI10123"/>
      <c r="BJ10123"/>
    </row>
    <row r="10124" spans="2:62" x14ac:dyDescent="0.4">
      <c r="B10124" s="1">
        <v>2029948</v>
      </c>
      <c r="C10124" s="6" t="s">
        <v>25</v>
      </c>
      <c r="D10124" s="6" t="s">
        <v>25</v>
      </c>
      <c r="E10124" s="6" t="s">
        <v>469</v>
      </c>
      <c r="F10124" s="6" t="s">
        <v>668</v>
      </c>
      <c r="G10124" s="6" t="s">
        <v>794</v>
      </c>
      <c r="H10124" s="6" t="s">
        <v>675</v>
      </c>
      <c r="I10124" s="6" t="s">
        <v>828</v>
      </c>
      <c r="J10124" s="6" t="s">
        <v>200</v>
      </c>
      <c r="K10124" s="7">
        <v>9.9600000000000009</v>
      </c>
      <c r="L10124" s="34">
        <f>IFERROR(VLOOKUP(SiscoTable[[#This Row],[Código]],Hoja2!A:B,2,0)*SiscoTable[[#This Row],[Provta(Uns)]],0)</f>
        <v>407.36400000000003</v>
      </c>
      <c r="M10124" s="7">
        <v>0</v>
      </c>
      <c r="N10124" s="7">
        <v>7.5380000000000003</v>
      </c>
      <c r="O10124" s="34">
        <f>IFERROR(VLOOKUP(SiscoTable[[#This Row],[Código]],Hoja2!A:B,2,0)*SiscoTable[[#This Row],[Stock_actual]],0)</f>
        <v>308.30419999999998</v>
      </c>
      <c r="P10124" s="6" t="s">
        <v>119</v>
      </c>
      <c r="Q10124" s="7">
        <v>11</v>
      </c>
      <c r="R10124" s="7">
        <v>19.852</v>
      </c>
      <c r="S10124" s="7" t="s">
        <v>11924</v>
      </c>
      <c r="BI10124"/>
      <c r="BJ10124"/>
    </row>
    <row r="10125" spans="2:62" x14ac:dyDescent="0.4">
      <c r="B10125" s="1">
        <v>2029960</v>
      </c>
      <c r="C10125" s="6" t="s">
        <v>8</v>
      </c>
      <c r="D10125" s="6" t="s">
        <v>8</v>
      </c>
      <c r="E10125" s="6" t="s">
        <v>3268</v>
      </c>
      <c r="F10125" s="6" t="s">
        <v>8094</v>
      </c>
      <c r="G10125" s="6" t="s">
        <v>8095</v>
      </c>
      <c r="H10125" s="6" t="s">
        <v>4</v>
      </c>
      <c r="I10125" s="6" t="s">
        <v>8129</v>
      </c>
      <c r="J10125" s="6" t="s">
        <v>200</v>
      </c>
      <c r="K10125" s="7">
        <v>1.17</v>
      </c>
      <c r="L10125" s="7">
        <f>IFERROR(VLOOKUP(SiscoTable[[#This Row],[Código]],Hoja2!A:B,2,0)*SiscoTable[[#This Row],[Provta(Uns)]],0)</f>
        <v>5.2649999999999997</v>
      </c>
      <c r="M10125" s="7">
        <v>0</v>
      </c>
      <c r="N10125" s="7">
        <v>26.52</v>
      </c>
      <c r="O10125" s="7">
        <f>IFERROR(VLOOKUP(SiscoTable[[#This Row],[Código]],Hoja2!A:B,2,0)*SiscoTable[[#This Row],[Stock_actual]],0)</f>
        <v>119.34</v>
      </c>
      <c r="P10125" s="6" t="s">
        <v>8130</v>
      </c>
      <c r="Q10125" s="7">
        <v>1</v>
      </c>
      <c r="R10125" s="7">
        <v>0</v>
      </c>
      <c r="S10125" s="7" t="s">
        <v>11927</v>
      </c>
      <c r="BI10125"/>
      <c r="BJ10125"/>
    </row>
    <row r="10126" spans="2:62" x14ac:dyDescent="0.4">
      <c r="B10126" s="1">
        <v>2030422</v>
      </c>
      <c r="C10126" s="6" t="s">
        <v>8</v>
      </c>
      <c r="D10126" s="6" t="s">
        <v>8</v>
      </c>
      <c r="E10126" s="6" t="s">
        <v>1537</v>
      </c>
      <c r="F10126" s="6" t="s">
        <v>1537</v>
      </c>
      <c r="G10126" s="6" t="s">
        <v>1625</v>
      </c>
      <c r="H10126" s="6" t="s">
        <v>4</v>
      </c>
      <c r="I10126" s="6" t="s">
        <v>1732</v>
      </c>
      <c r="J10126" s="6" t="s">
        <v>200</v>
      </c>
      <c r="K10126" s="7">
        <v>0</v>
      </c>
      <c r="L10126" s="34">
        <f>IFERROR(VLOOKUP(SiscoTable[[#This Row],[Código]],Hoja2!A:B,2,0)*SiscoTable[[#This Row],[Provta(Uns)]],0)</f>
        <v>0</v>
      </c>
      <c r="M10126" s="7">
        <v>0</v>
      </c>
      <c r="N10126" s="7">
        <v>0</v>
      </c>
      <c r="O10126" s="34">
        <f>IFERROR(VLOOKUP(SiscoTable[[#This Row],[Código]],Hoja2!A:B,2,0)*SiscoTable[[#This Row],[Stock_actual]],0)</f>
        <v>0</v>
      </c>
      <c r="P10126" s="6" t="s">
        <v>7</v>
      </c>
      <c r="Q10126" s="7">
        <v>0</v>
      </c>
      <c r="R10126" s="7">
        <v>0</v>
      </c>
      <c r="S10126" s="7" t="s">
        <v>11924</v>
      </c>
      <c r="BI10126"/>
      <c r="BJ10126"/>
    </row>
    <row r="10127" spans="2:62" x14ac:dyDescent="0.4">
      <c r="B10127" s="1">
        <v>2030535</v>
      </c>
      <c r="C10127" s="6" t="s">
        <v>25</v>
      </c>
      <c r="D10127" s="6" t="s">
        <v>30</v>
      </c>
      <c r="E10127" s="6" t="s">
        <v>197</v>
      </c>
      <c r="F10127" s="6" t="s">
        <v>198</v>
      </c>
      <c r="G10127" s="6" t="s">
        <v>198</v>
      </c>
      <c r="H10127" s="6" t="s">
        <v>4</v>
      </c>
      <c r="I10127" s="6" t="s">
        <v>205</v>
      </c>
      <c r="J10127" s="6" t="s">
        <v>200</v>
      </c>
      <c r="K10127" s="7">
        <v>37.78</v>
      </c>
      <c r="L10127" s="7">
        <f>IFERROR(VLOOKUP(SiscoTable[[#This Row],[Código]],Hoja2!A:B,2,0)*SiscoTable[[#This Row],[Provta(Uns)]],0)</f>
        <v>264.46000000000004</v>
      </c>
      <c r="M10127" s="7">
        <v>0</v>
      </c>
      <c r="N10127" s="7">
        <v>-5.1120000000000001</v>
      </c>
      <c r="O10127" s="7">
        <f>IFERROR(VLOOKUP(SiscoTable[[#This Row],[Código]],Hoja2!A:B,2,0)*SiscoTable[[#This Row],[Stock_actual]],0)</f>
        <v>-35.783999999999999</v>
      </c>
      <c r="P10127" s="6" t="s">
        <v>7</v>
      </c>
      <c r="Q10127" s="7">
        <v>42</v>
      </c>
      <c r="R10127" s="7">
        <v>75.599999999999994</v>
      </c>
      <c r="S10127" s="7" t="s">
        <v>11923</v>
      </c>
      <c r="BI10127"/>
      <c r="BJ10127"/>
    </row>
    <row r="10128" spans="2:62" x14ac:dyDescent="0.4">
      <c r="B10128" s="1">
        <v>2030569</v>
      </c>
      <c r="C10128" s="6" t="s">
        <v>30</v>
      </c>
      <c r="D10128" s="6" t="s">
        <v>30</v>
      </c>
      <c r="E10128" s="6" t="s">
        <v>3268</v>
      </c>
      <c r="F10128" s="6" t="s">
        <v>8094</v>
      </c>
      <c r="G10128" s="6" t="s">
        <v>8095</v>
      </c>
      <c r="H10128" s="6" t="s">
        <v>4</v>
      </c>
      <c r="I10128" s="6" t="s">
        <v>8114</v>
      </c>
      <c r="J10128" s="6" t="s">
        <v>200</v>
      </c>
      <c r="K10128" s="7">
        <v>15.82</v>
      </c>
      <c r="L10128" s="7">
        <f>IFERROR(VLOOKUP(SiscoTable[[#This Row],[Código]],Hoja2!A:B,2,0)*SiscoTable[[#This Row],[Provta(Uns)]],0)</f>
        <v>170.85600000000002</v>
      </c>
      <c r="M10128" s="7">
        <v>0</v>
      </c>
      <c r="N10128" s="7">
        <v>0</v>
      </c>
      <c r="O10128" s="7">
        <f>IFERROR(VLOOKUP(SiscoTable[[#This Row],[Código]],Hoja2!A:B,2,0)*SiscoTable[[#This Row],[Stock_actual]],0)</f>
        <v>0</v>
      </c>
      <c r="P10128" s="6" t="s">
        <v>7</v>
      </c>
      <c r="Q10128" s="7">
        <v>17</v>
      </c>
      <c r="R10128" s="7">
        <v>31.8</v>
      </c>
      <c r="S10128" s="7" t="s">
        <v>11927</v>
      </c>
      <c r="BI10128"/>
      <c r="BJ10128"/>
    </row>
    <row r="10129" spans="2:62" x14ac:dyDescent="0.4">
      <c r="B10129" s="1">
        <v>2030575</v>
      </c>
      <c r="C10129" s="6" t="s">
        <v>30</v>
      </c>
      <c r="D10129" s="6" t="s">
        <v>30</v>
      </c>
      <c r="E10129" s="6" t="s">
        <v>3268</v>
      </c>
      <c r="F10129" s="6" t="s">
        <v>3269</v>
      </c>
      <c r="G10129" s="6" t="s">
        <v>4590</v>
      </c>
      <c r="H10129" s="6" t="s">
        <v>4</v>
      </c>
      <c r="I10129" s="6" t="s">
        <v>4606</v>
      </c>
      <c r="J10129" s="6" t="s">
        <v>200</v>
      </c>
      <c r="K10129" s="7">
        <v>20.7</v>
      </c>
      <c r="L10129" s="7">
        <f>IFERROR(VLOOKUP(SiscoTable[[#This Row],[Código]],Hoja2!A:B,2,0)*SiscoTable[[#This Row],[Provta(Uns)]],0)</f>
        <v>140.76</v>
      </c>
      <c r="M10129" s="7">
        <v>0</v>
      </c>
      <c r="N10129" s="7">
        <v>73.03</v>
      </c>
      <c r="O10129" s="7">
        <f>IFERROR(VLOOKUP(SiscoTable[[#This Row],[Código]],Hoja2!A:B,2,0)*SiscoTable[[#This Row],[Stock_actual]],0)</f>
        <v>496.60399999999998</v>
      </c>
      <c r="P10129" s="6" t="s">
        <v>3837</v>
      </c>
      <c r="Q10129" s="7">
        <v>23</v>
      </c>
      <c r="R10129" s="7">
        <v>0</v>
      </c>
      <c r="S10129" s="7" t="s">
        <v>11927</v>
      </c>
      <c r="BI10129"/>
      <c r="BJ10129"/>
    </row>
    <row r="10130" spans="2:62" x14ac:dyDescent="0.4">
      <c r="B10130" s="1">
        <v>2030627</v>
      </c>
      <c r="C10130" s="6" t="s">
        <v>8</v>
      </c>
      <c r="D10130" s="6" t="s">
        <v>8</v>
      </c>
      <c r="E10130" s="6" t="s">
        <v>1537</v>
      </c>
      <c r="F10130" s="6" t="s">
        <v>1537</v>
      </c>
      <c r="G10130" s="6" t="s">
        <v>1538</v>
      </c>
      <c r="H10130" s="6" t="s">
        <v>4</v>
      </c>
      <c r="I10130" s="6" t="s">
        <v>1596</v>
      </c>
      <c r="J10130" s="6" t="s">
        <v>200</v>
      </c>
      <c r="K10130" s="7">
        <v>0.17</v>
      </c>
      <c r="L10130" s="34">
        <f>IFERROR(VLOOKUP(SiscoTable[[#This Row],[Código]],Hoja2!A:B,2,0)*SiscoTable[[#This Row],[Provta(Uns)]],0)</f>
        <v>1.36</v>
      </c>
      <c r="M10130" s="7">
        <v>0</v>
      </c>
      <c r="N10130" s="7">
        <v>0</v>
      </c>
      <c r="O10130" s="34">
        <f>IFERROR(VLOOKUP(SiscoTable[[#This Row],[Código]],Hoja2!A:B,2,0)*SiscoTable[[#This Row],[Stock_actual]],0)</f>
        <v>0</v>
      </c>
      <c r="P10130" s="6" t="s">
        <v>7</v>
      </c>
      <c r="Q10130" s="7">
        <v>0</v>
      </c>
      <c r="R10130" s="7">
        <v>0</v>
      </c>
      <c r="S10130" s="7" t="s">
        <v>11924</v>
      </c>
      <c r="BI10130"/>
      <c r="BJ10130"/>
    </row>
    <row r="10131" spans="2:62" x14ac:dyDescent="0.4">
      <c r="B10131" s="1">
        <v>2031194</v>
      </c>
      <c r="C10131" s="6" t="s">
        <v>25</v>
      </c>
      <c r="D10131" s="6" t="s">
        <v>30</v>
      </c>
      <c r="E10131" s="6" t="s">
        <v>469</v>
      </c>
      <c r="F10131" s="6" t="s">
        <v>668</v>
      </c>
      <c r="G10131" s="6" t="s">
        <v>794</v>
      </c>
      <c r="H10131" s="6" t="s">
        <v>552</v>
      </c>
      <c r="I10131" s="6" t="s">
        <v>829</v>
      </c>
      <c r="J10131" s="6" t="s">
        <v>200</v>
      </c>
      <c r="K10131" s="7">
        <v>5.51</v>
      </c>
      <c r="L10131" s="34">
        <f>IFERROR(VLOOKUP(SiscoTable[[#This Row],[Código]],Hoja2!A:B,2,0)*SiscoTable[[#This Row],[Provta(Uns)]],0)</f>
        <v>522.899</v>
      </c>
      <c r="M10131" s="7">
        <v>6.5</v>
      </c>
      <c r="N10131" s="7">
        <v>0.02</v>
      </c>
      <c r="O10131" s="34">
        <f>IFERROR(VLOOKUP(SiscoTable[[#This Row],[Código]],Hoja2!A:B,2,0)*SiscoTable[[#This Row],[Stock_actual]],0)</f>
        <v>1.8980000000000001</v>
      </c>
      <c r="P10131" s="6" t="s">
        <v>7</v>
      </c>
      <c r="Q10131" s="7">
        <v>6</v>
      </c>
      <c r="R10131" s="7">
        <v>4.2799999999999994</v>
      </c>
      <c r="S10131" s="7" t="s">
        <v>11924</v>
      </c>
      <c r="BI10131"/>
      <c r="BJ10131"/>
    </row>
    <row r="10132" spans="2:62" x14ac:dyDescent="0.4">
      <c r="B10132" s="1">
        <v>2031296</v>
      </c>
      <c r="C10132" s="6" t="s">
        <v>25</v>
      </c>
      <c r="D10132" s="6" t="s">
        <v>25</v>
      </c>
      <c r="E10132" s="6" t="s">
        <v>3268</v>
      </c>
      <c r="F10132" s="6" t="s">
        <v>3269</v>
      </c>
      <c r="G10132" s="6" t="s">
        <v>4211</v>
      </c>
      <c r="H10132" s="6" t="s">
        <v>4</v>
      </c>
      <c r="I10132" s="6" t="s">
        <v>4214</v>
      </c>
      <c r="J10132" s="6" t="s">
        <v>200</v>
      </c>
      <c r="K10132" s="7">
        <v>4.92</v>
      </c>
      <c r="L10132" s="7">
        <f>IFERROR(VLOOKUP(SiscoTable[[#This Row],[Código]],Hoja2!A:B,2,0)*SiscoTable[[#This Row],[Provta(Uns)]],0)</f>
        <v>580.55999999999995</v>
      </c>
      <c r="M10132" s="7">
        <v>0</v>
      </c>
      <c r="N10132" s="7">
        <v>8.9250000000000007</v>
      </c>
      <c r="O10132" s="7">
        <f>IFERROR(VLOOKUP(SiscoTable[[#This Row],[Código]],Hoja2!A:B,2,0)*SiscoTable[[#This Row],[Stock_actual]],0)</f>
        <v>1053.1500000000001</v>
      </c>
      <c r="P10132" s="6" t="s">
        <v>773</v>
      </c>
      <c r="Q10132" s="7">
        <v>5</v>
      </c>
      <c r="R10132" s="7">
        <v>0</v>
      </c>
      <c r="S10132" s="7" t="s">
        <v>11927</v>
      </c>
      <c r="BI10132"/>
      <c r="BJ10132"/>
    </row>
    <row r="10133" spans="2:62" x14ac:dyDescent="0.4">
      <c r="B10133" s="1">
        <v>2031373</v>
      </c>
      <c r="C10133" s="6" t="s">
        <v>25</v>
      </c>
      <c r="D10133" s="6" t="s">
        <v>25</v>
      </c>
      <c r="E10133" s="6" t="s">
        <v>1537</v>
      </c>
      <c r="F10133" s="6" t="s">
        <v>1537</v>
      </c>
      <c r="G10133" s="6" t="s">
        <v>1538</v>
      </c>
      <c r="H10133" s="6" t="s">
        <v>4</v>
      </c>
      <c r="I10133" s="6" t="s">
        <v>1579</v>
      </c>
      <c r="J10133" s="6" t="s">
        <v>200</v>
      </c>
      <c r="K10133" s="7">
        <v>50.76</v>
      </c>
      <c r="L10133" s="34">
        <f>IFERROR(VLOOKUP(SiscoTable[[#This Row],[Código]],Hoja2!A:B,2,0)*SiscoTable[[#This Row],[Provta(Uns)]],0)</f>
        <v>807.08399999999995</v>
      </c>
      <c r="M10133" s="7">
        <v>0</v>
      </c>
      <c r="N10133" s="7">
        <v>16.675000000000001</v>
      </c>
      <c r="O10133" s="34">
        <f>IFERROR(VLOOKUP(SiscoTable[[#This Row],[Código]],Hoja2!A:B,2,0)*SiscoTable[[#This Row],[Stock_actual]],0)</f>
        <v>265.13249999999999</v>
      </c>
      <c r="P10133" s="6" t="s">
        <v>124</v>
      </c>
      <c r="Q10133" s="7">
        <v>56</v>
      </c>
      <c r="R10133" s="7">
        <v>101.625</v>
      </c>
      <c r="S10133" s="7" t="s">
        <v>11924</v>
      </c>
      <c r="BI10133"/>
      <c r="BJ10133"/>
    </row>
    <row r="10134" spans="2:62" x14ac:dyDescent="0.4">
      <c r="B10134" s="1">
        <v>2031374</v>
      </c>
      <c r="C10134" s="6" t="s">
        <v>8</v>
      </c>
      <c r="D10134" s="6" t="s">
        <v>8</v>
      </c>
      <c r="E10134" s="6" t="s">
        <v>1537</v>
      </c>
      <c r="F10134" s="6" t="s">
        <v>1537</v>
      </c>
      <c r="G10134" s="6" t="s">
        <v>1625</v>
      </c>
      <c r="H10134" s="6" t="s">
        <v>4</v>
      </c>
      <c r="I10134" s="6" t="s">
        <v>1733</v>
      </c>
      <c r="J10134" s="6" t="s">
        <v>200</v>
      </c>
      <c r="K10134" s="7">
        <v>0.32</v>
      </c>
      <c r="L10134" s="34">
        <f>IFERROR(VLOOKUP(SiscoTable[[#This Row],[Código]],Hoja2!A:B,2,0)*SiscoTable[[#This Row],[Provta(Uns)]],0)</f>
        <v>3.1680000000000001</v>
      </c>
      <c r="M10134" s="7">
        <v>0</v>
      </c>
      <c r="N10134" s="7">
        <v>0</v>
      </c>
      <c r="O10134" s="34">
        <f>IFERROR(VLOOKUP(SiscoTable[[#This Row],[Código]],Hoja2!A:B,2,0)*SiscoTable[[#This Row],[Stock_actual]],0)</f>
        <v>0</v>
      </c>
      <c r="P10134" s="6" t="s">
        <v>7</v>
      </c>
      <c r="Q10134" s="7">
        <v>0</v>
      </c>
      <c r="R10134" s="7">
        <v>0</v>
      </c>
      <c r="S10134" s="7" t="s">
        <v>11924</v>
      </c>
      <c r="BI10134"/>
      <c r="BJ10134"/>
    </row>
    <row r="10135" spans="2:62" x14ac:dyDescent="0.4">
      <c r="B10135" s="1">
        <v>2031637</v>
      </c>
      <c r="C10135" s="6" t="s">
        <v>8</v>
      </c>
      <c r="D10135" s="6" t="s">
        <v>8</v>
      </c>
      <c r="E10135" s="6" t="s">
        <v>469</v>
      </c>
      <c r="F10135" s="6" t="s">
        <v>668</v>
      </c>
      <c r="G10135" s="6" t="s">
        <v>794</v>
      </c>
      <c r="H10135" s="6" t="s">
        <v>229</v>
      </c>
      <c r="I10135" s="6" t="s">
        <v>844</v>
      </c>
      <c r="J10135" s="6" t="s">
        <v>200</v>
      </c>
      <c r="K10135" s="7">
        <v>1.1499999999999999</v>
      </c>
      <c r="L10135" s="34">
        <f>IFERROR(VLOOKUP(SiscoTable[[#This Row],[Código]],Hoja2!A:B,2,0)*SiscoTable[[#This Row],[Provta(Uns)]],0)</f>
        <v>44.274999999999999</v>
      </c>
      <c r="M10135" s="7">
        <v>0</v>
      </c>
      <c r="N10135" s="7">
        <v>0.10199999999999999</v>
      </c>
      <c r="O10135" s="34">
        <f>IFERROR(VLOOKUP(SiscoTable[[#This Row],[Código]],Hoja2!A:B,2,0)*SiscoTable[[#This Row],[Stock_actual]],0)</f>
        <v>3.9269999999999996</v>
      </c>
      <c r="P10135" s="6" t="s">
        <v>82</v>
      </c>
      <c r="Q10135" s="7">
        <v>1</v>
      </c>
      <c r="R10135" s="7">
        <v>2.4180000000000001</v>
      </c>
      <c r="S10135" s="7" t="s">
        <v>11924</v>
      </c>
      <c r="BI10135"/>
      <c r="BJ10135"/>
    </row>
    <row r="10136" spans="2:62" x14ac:dyDescent="0.4">
      <c r="B10136" s="1">
        <v>2031658</v>
      </c>
      <c r="C10136" s="6" t="s">
        <v>8</v>
      </c>
      <c r="D10136" s="6" t="s">
        <v>8</v>
      </c>
      <c r="E10136" s="6" t="s">
        <v>2999</v>
      </c>
      <c r="F10136" s="6" t="s">
        <v>3176</v>
      </c>
      <c r="G10136" s="6" t="s">
        <v>3198</v>
      </c>
      <c r="H10136" s="6" t="s">
        <v>94</v>
      </c>
      <c r="I10136" s="6" t="s">
        <v>3258</v>
      </c>
      <c r="J10136" s="6" t="s">
        <v>200</v>
      </c>
      <c r="K10136" s="7">
        <v>0</v>
      </c>
      <c r="L10136" s="7">
        <f>IFERROR(VLOOKUP(SiscoTable[[#This Row],[Código]],Hoja2!A:B,2,0)*SiscoTable[[#This Row],[Provta(Uns)]],0)</f>
        <v>0</v>
      </c>
      <c r="M10136" s="7">
        <v>0</v>
      </c>
      <c r="N10136" s="7">
        <v>0</v>
      </c>
      <c r="O10136" s="7">
        <f>IFERROR(VLOOKUP(SiscoTable[[#This Row],[Código]],Hoja2!A:B,2,0)*SiscoTable[[#This Row],[Stock_actual]],0)</f>
        <v>0</v>
      </c>
      <c r="P10136" s="6" t="s">
        <v>7</v>
      </c>
      <c r="Q10136" s="7">
        <v>0</v>
      </c>
      <c r="R10136" s="7">
        <v>0</v>
      </c>
      <c r="S10136" s="7" t="s">
        <v>11923</v>
      </c>
      <c r="BI10136"/>
      <c r="BJ10136"/>
    </row>
    <row r="10137" spans="2:62" x14ac:dyDescent="0.4">
      <c r="B10137" s="1">
        <v>2031659</v>
      </c>
      <c r="C10137" s="6" t="s">
        <v>8</v>
      </c>
      <c r="D10137" s="6" t="s">
        <v>8</v>
      </c>
      <c r="E10137" s="6" t="s">
        <v>2999</v>
      </c>
      <c r="F10137" s="6" t="s">
        <v>3176</v>
      </c>
      <c r="G10137" s="6" t="s">
        <v>3198</v>
      </c>
      <c r="H10137" s="6" t="s">
        <v>94</v>
      </c>
      <c r="I10137" s="6" t="s">
        <v>3259</v>
      </c>
      <c r="J10137" s="6" t="s">
        <v>200</v>
      </c>
      <c r="K10137" s="7">
        <v>0.17</v>
      </c>
      <c r="L10137" s="7">
        <f>IFERROR(VLOOKUP(SiscoTable[[#This Row],[Código]],Hoja2!A:B,2,0)*SiscoTable[[#This Row],[Provta(Uns)]],0)</f>
        <v>1.36</v>
      </c>
      <c r="M10137" s="7">
        <v>0</v>
      </c>
      <c r="N10137" s="7">
        <v>0</v>
      </c>
      <c r="O10137" s="7">
        <f>IFERROR(VLOOKUP(SiscoTable[[#This Row],[Código]],Hoja2!A:B,2,0)*SiscoTable[[#This Row],[Stock_actual]],0)</f>
        <v>0</v>
      </c>
      <c r="P10137" s="6" t="s">
        <v>7</v>
      </c>
      <c r="Q10137" s="7">
        <v>0</v>
      </c>
      <c r="R10137" s="7">
        <v>0</v>
      </c>
      <c r="S10137" s="7" t="s">
        <v>11923</v>
      </c>
      <c r="BI10137"/>
      <c r="BJ10137"/>
    </row>
    <row r="10138" spans="2:62" x14ac:dyDescent="0.4">
      <c r="B10138" s="1">
        <v>2031660</v>
      </c>
      <c r="C10138" s="6" t="s">
        <v>30</v>
      </c>
      <c r="D10138" s="6" t="s">
        <v>30</v>
      </c>
      <c r="E10138" s="6" t="s">
        <v>2999</v>
      </c>
      <c r="F10138" s="6" t="s">
        <v>3176</v>
      </c>
      <c r="G10138" s="6" t="s">
        <v>3198</v>
      </c>
      <c r="H10138" s="6" t="s">
        <v>94</v>
      </c>
      <c r="I10138" s="6" t="s">
        <v>3233</v>
      </c>
      <c r="J10138" s="6" t="s">
        <v>200</v>
      </c>
      <c r="K10138" s="7">
        <v>14.6</v>
      </c>
      <c r="L10138" s="7">
        <f>IFERROR(VLOOKUP(SiscoTable[[#This Row],[Código]],Hoja2!A:B,2,0)*SiscoTable[[#This Row],[Provta(Uns)]],0)</f>
        <v>116.8</v>
      </c>
      <c r="M10138" s="7">
        <v>0</v>
      </c>
      <c r="N10138" s="7">
        <v>1.022</v>
      </c>
      <c r="O10138" s="7">
        <f>IFERROR(VLOOKUP(SiscoTable[[#This Row],[Código]],Hoja2!A:B,2,0)*SiscoTable[[#This Row],[Stock_actual]],0)</f>
        <v>8.1760000000000002</v>
      </c>
      <c r="P10138" s="6" t="s">
        <v>80</v>
      </c>
      <c r="Q10138" s="7">
        <v>16</v>
      </c>
      <c r="R10138" s="7">
        <v>29.358000000000001</v>
      </c>
      <c r="S10138" s="7" t="s">
        <v>11923</v>
      </c>
      <c r="BI10138"/>
      <c r="BJ10138"/>
    </row>
    <row r="10139" spans="2:62" x14ac:dyDescent="0.4">
      <c r="B10139" s="1">
        <v>2031661</v>
      </c>
      <c r="C10139" s="6" t="s">
        <v>30</v>
      </c>
      <c r="D10139" s="6" t="s">
        <v>30</v>
      </c>
      <c r="E10139" s="6" t="s">
        <v>2999</v>
      </c>
      <c r="F10139" s="6" t="s">
        <v>3176</v>
      </c>
      <c r="G10139" s="6" t="s">
        <v>3198</v>
      </c>
      <c r="H10139" s="6" t="s">
        <v>94</v>
      </c>
      <c r="I10139" s="6" t="s">
        <v>3234</v>
      </c>
      <c r="J10139" s="6" t="s">
        <v>200</v>
      </c>
      <c r="K10139" s="7">
        <v>14.71</v>
      </c>
      <c r="L10139" s="7">
        <f>IFERROR(VLOOKUP(SiscoTable[[#This Row],[Código]],Hoja2!A:B,2,0)*SiscoTable[[#This Row],[Provta(Uns)]],0)</f>
        <v>125.03500000000001</v>
      </c>
      <c r="M10139" s="7">
        <v>0</v>
      </c>
      <c r="N10139" s="7">
        <v>1.002</v>
      </c>
      <c r="O10139" s="7">
        <f>IFERROR(VLOOKUP(SiscoTable[[#This Row],[Código]],Hoja2!A:B,2,0)*SiscoTable[[#This Row],[Stock_actual]],0)</f>
        <v>8.5169999999999995</v>
      </c>
      <c r="P10139" s="6" t="s">
        <v>80</v>
      </c>
      <c r="Q10139" s="7">
        <v>16</v>
      </c>
      <c r="R10139" s="7">
        <v>29.378</v>
      </c>
      <c r="S10139" s="7" t="s">
        <v>11923</v>
      </c>
      <c r="BI10139"/>
      <c r="BJ10139"/>
    </row>
    <row r="10140" spans="2:62" x14ac:dyDescent="0.4">
      <c r="B10140" s="1">
        <v>2031689</v>
      </c>
      <c r="C10140" s="6" t="s">
        <v>25</v>
      </c>
      <c r="D10140" s="6" t="s">
        <v>25</v>
      </c>
      <c r="E10140" s="6" t="s">
        <v>469</v>
      </c>
      <c r="F10140" s="6" t="s">
        <v>1050</v>
      </c>
      <c r="G10140" s="6" t="s">
        <v>1128</v>
      </c>
      <c r="H10140" s="6" t="s">
        <v>673</v>
      </c>
      <c r="I10140" s="6" t="s">
        <v>1158</v>
      </c>
      <c r="J10140" s="6" t="s">
        <v>200</v>
      </c>
      <c r="K10140" s="7">
        <v>8.9700000000000006</v>
      </c>
      <c r="L10140" s="34">
        <f>IFERROR(VLOOKUP(SiscoTable[[#This Row],[Código]],Hoja2!A:B,2,0)*SiscoTable[[#This Row],[Provta(Uns)]],0)</f>
        <v>541.78800000000001</v>
      </c>
      <c r="M10140" s="7">
        <v>0</v>
      </c>
      <c r="N10140" s="7">
        <v>20.916</v>
      </c>
      <c r="O10140" s="34">
        <f>IFERROR(VLOOKUP(SiscoTable[[#This Row],[Código]],Hoja2!A:B,2,0)*SiscoTable[[#This Row],[Stock_actual]],0)</f>
        <v>1263.3263999999999</v>
      </c>
      <c r="P10140" s="6" t="s">
        <v>1159</v>
      </c>
      <c r="Q10140" s="7">
        <v>10</v>
      </c>
      <c r="R10140" s="7">
        <v>0</v>
      </c>
      <c r="S10140" s="7" t="s">
        <v>11924</v>
      </c>
      <c r="BI10140"/>
      <c r="BJ10140"/>
    </row>
    <row r="10141" spans="2:62" x14ac:dyDescent="0.4">
      <c r="B10141" s="1">
        <v>2031843</v>
      </c>
      <c r="C10141" s="6" t="s">
        <v>30</v>
      </c>
      <c r="D10141" s="6" t="s">
        <v>30</v>
      </c>
      <c r="E10141" s="6" t="s">
        <v>469</v>
      </c>
      <c r="F10141" s="6" t="s">
        <v>1050</v>
      </c>
      <c r="G10141" s="6" t="s">
        <v>1128</v>
      </c>
      <c r="H10141" s="6" t="s">
        <v>4</v>
      </c>
      <c r="I10141" s="6" t="s">
        <v>1187</v>
      </c>
      <c r="J10141" s="6" t="s">
        <v>200</v>
      </c>
      <c r="K10141" s="7">
        <v>1.86</v>
      </c>
      <c r="L10141" s="34">
        <f>IFERROR(VLOOKUP(SiscoTable[[#This Row],[Código]],Hoja2!A:B,2,0)*SiscoTable[[#This Row],[Provta(Uns)]],0)</f>
        <v>94.674000000000007</v>
      </c>
      <c r="M10141" s="7">
        <v>0</v>
      </c>
      <c r="N10141" s="7">
        <v>3.1030000000000002</v>
      </c>
      <c r="O10141" s="34">
        <f>IFERROR(VLOOKUP(SiscoTable[[#This Row],[Código]],Hoja2!A:B,2,0)*SiscoTable[[#This Row],[Stock_actual]],0)</f>
        <v>157.9427</v>
      </c>
      <c r="P10141" s="6" t="s">
        <v>353</v>
      </c>
      <c r="Q10141" s="7">
        <v>2</v>
      </c>
      <c r="R10141" s="7">
        <v>0</v>
      </c>
      <c r="S10141" s="7" t="s">
        <v>11924</v>
      </c>
      <c r="BI10141"/>
      <c r="BJ10141"/>
    </row>
    <row r="10142" spans="2:62" x14ac:dyDescent="0.4">
      <c r="B10142" s="1">
        <v>2031844</v>
      </c>
      <c r="C10142" s="6" t="s">
        <v>8</v>
      </c>
      <c r="D10142" s="6" t="s">
        <v>8</v>
      </c>
      <c r="E10142" s="6" t="s">
        <v>469</v>
      </c>
      <c r="F10142" s="6" t="s">
        <v>1050</v>
      </c>
      <c r="G10142" s="6" t="s">
        <v>1128</v>
      </c>
      <c r="H10142" s="6" t="s">
        <v>4</v>
      </c>
      <c r="I10142" s="6" t="s">
        <v>1231</v>
      </c>
      <c r="J10142" s="6" t="s">
        <v>200</v>
      </c>
      <c r="K10142" s="7">
        <v>1.18</v>
      </c>
      <c r="L10142" s="34">
        <f>IFERROR(VLOOKUP(SiscoTable[[#This Row],[Código]],Hoja2!A:B,2,0)*SiscoTable[[#This Row],[Provta(Uns)]],0)</f>
        <v>62.421999999999997</v>
      </c>
      <c r="M10142" s="7">
        <v>0</v>
      </c>
      <c r="N10142" s="7">
        <v>9.3040000000000003</v>
      </c>
      <c r="O10142" s="34">
        <f>IFERROR(VLOOKUP(SiscoTable[[#This Row],[Código]],Hoja2!A:B,2,0)*SiscoTable[[#This Row],[Stock_actual]],0)</f>
        <v>492.1816</v>
      </c>
      <c r="P10142" s="6" t="s">
        <v>1232</v>
      </c>
      <c r="Q10142" s="7">
        <v>1</v>
      </c>
      <c r="R10142" s="7">
        <v>0</v>
      </c>
      <c r="S10142" s="7" t="s">
        <v>11924</v>
      </c>
      <c r="BI10142"/>
      <c r="BJ10142"/>
    </row>
    <row r="10143" spans="2:62" x14ac:dyDescent="0.4">
      <c r="B10143" s="1">
        <v>2031845</v>
      </c>
      <c r="C10143" s="6" t="s">
        <v>25</v>
      </c>
      <c r="D10143" s="6" t="s">
        <v>25</v>
      </c>
      <c r="E10143" s="6" t="s">
        <v>469</v>
      </c>
      <c r="F10143" s="6" t="s">
        <v>1050</v>
      </c>
      <c r="G10143" s="6" t="s">
        <v>1128</v>
      </c>
      <c r="H10143" s="6" t="s">
        <v>4</v>
      </c>
      <c r="I10143" s="6" t="s">
        <v>1147</v>
      </c>
      <c r="J10143" s="6" t="s">
        <v>200</v>
      </c>
      <c r="K10143" s="7">
        <v>14.12</v>
      </c>
      <c r="L10143" s="34">
        <f>IFERROR(VLOOKUP(SiscoTable[[#This Row],[Código]],Hoja2!A:B,2,0)*SiscoTable[[#This Row],[Provta(Uns)]],0)</f>
        <v>521.02799999999991</v>
      </c>
      <c r="M10143" s="7">
        <v>0</v>
      </c>
      <c r="N10143" s="7">
        <v>23.41</v>
      </c>
      <c r="O10143" s="34">
        <f>IFERROR(VLOOKUP(SiscoTable[[#This Row],[Código]],Hoja2!A:B,2,0)*SiscoTable[[#This Row],[Stock_actual]],0)</f>
        <v>863.82899999999995</v>
      </c>
      <c r="P10143" s="6" t="s">
        <v>353</v>
      </c>
      <c r="Q10143" s="7">
        <v>16</v>
      </c>
      <c r="R10143" s="7">
        <v>0</v>
      </c>
      <c r="S10143" s="7" t="s">
        <v>11924</v>
      </c>
      <c r="BI10143"/>
      <c r="BJ10143"/>
    </row>
    <row r="10144" spans="2:62" x14ac:dyDescent="0.4">
      <c r="B10144" s="1">
        <v>2031846</v>
      </c>
      <c r="C10144" s="6" t="s">
        <v>30</v>
      </c>
      <c r="D10144" s="6" t="s">
        <v>30</v>
      </c>
      <c r="E10144" s="6" t="s">
        <v>469</v>
      </c>
      <c r="F10144" s="6" t="s">
        <v>1050</v>
      </c>
      <c r="G10144" s="6" t="s">
        <v>1128</v>
      </c>
      <c r="H10144" s="6" t="s">
        <v>4</v>
      </c>
      <c r="I10144" s="6" t="s">
        <v>1188</v>
      </c>
      <c r="J10144" s="6" t="s">
        <v>200</v>
      </c>
      <c r="K10144" s="7">
        <v>4.8099999999999996</v>
      </c>
      <c r="L10144" s="34">
        <f>IFERROR(VLOOKUP(SiscoTable[[#This Row],[Código]],Hoja2!A:B,2,0)*SiscoTable[[#This Row],[Provta(Uns)]],0)</f>
        <v>268.87899999999996</v>
      </c>
      <c r="M10144" s="7">
        <v>0</v>
      </c>
      <c r="N10144" s="7">
        <v>4.0439999999999996</v>
      </c>
      <c r="O10144" s="34">
        <f>IFERROR(VLOOKUP(SiscoTable[[#This Row],[Código]],Hoja2!A:B,2,0)*SiscoTable[[#This Row],[Stock_actual]],0)</f>
        <v>226.05959999999996</v>
      </c>
      <c r="P10144" s="6" t="s">
        <v>101</v>
      </c>
      <c r="Q10144" s="7">
        <v>5</v>
      </c>
      <c r="R10144" s="7">
        <v>9.5560000000000009</v>
      </c>
      <c r="S10144" s="7" t="s">
        <v>11924</v>
      </c>
      <c r="BI10144"/>
      <c r="BJ10144"/>
    </row>
    <row r="10145" spans="2:62" x14ac:dyDescent="0.4">
      <c r="B10145" s="1">
        <v>2031847</v>
      </c>
      <c r="C10145" s="6" t="s">
        <v>30</v>
      </c>
      <c r="D10145" s="6" t="s">
        <v>30</v>
      </c>
      <c r="E10145" s="6" t="s">
        <v>469</v>
      </c>
      <c r="F10145" s="6" t="s">
        <v>1050</v>
      </c>
      <c r="G10145" s="6" t="s">
        <v>1128</v>
      </c>
      <c r="H10145" s="6" t="s">
        <v>4</v>
      </c>
      <c r="I10145" s="6" t="s">
        <v>1189</v>
      </c>
      <c r="J10145" s="6" t="s">
        <v>200</v>
      </c>
      <c r="K10145" s="7">
        <v>3.69</v>
      </c>
      <c r="L10145" s="34">
        <f>IFERROR(VLOOKUP(SiscoTable[[#This Row],[Código]],Hoja2!A:B,2,0)*SiscoTable[[#This Row],[Provta(Uns)]],0)</f>
        <v>198.89099999999999</v>
      </c>
      <c r="M10145" s="7">
        <v>0</v>
      </c>
      <c r="N10145" s="7">
        <v>4.0679999999999996</v>
      </c>
      <c r="O10145" s="34">
        <f>IFERROR(VLOOKUP(SiscoTable[[#This Row],[Código]],Hoja2!A:B,2,0)*SiscoTable[[#This Row],[Stock_actual]],0)</f>
        <v>219.26519999999996</v>
      </c>
      <c r="P10145" s="6" t="s">
        <v>565</v>
      </c>
      <c r="Q10145" s="7">
        <v>4</v>
      </c>
      <c r="R10145" s="7">
        <v>0</v>
      </c>
      <c r="S10145" s="7" t="s">
        <v>11924</v>
      </c>
      <c r="BI10145"/>
      <c r="BJ10145"/>
    </row>
    <row r="10146" spans="2:62" x14ac:dyDescent="0.4">
      <c r="B10146" s="1">
        <v>2031848</v>
      </c>
      <c r="C10146" s="6" t="s">
        <v>30</v>
      </c>
      <c r="D10146" s="6" t="s">
        <v>30</v>
      </c>
      <c r="E10146" s="6" t="s">
        <v>469</v>
      </c>
      <c r="F10146" s="6" t="s">
        <v>1050</v>
      </c>
      <c r="G10146" s="6" t="s">
        <v>1128</v>
      </c>
      <c r="H10146" s="6" t="s">
        <v>4</v>
      </c>
      <c r="I10146" s="6" t="s">
        <v>1190</v>
      </c>
      <c r="J10146" s="6" t="s">
        <v>200</v>
      </c>
      <c r="K10146" s="7">
        <v>2.82</v>
      </c>
      <c r="L10146" s="34">
        <f>IFERROR(VLOOKUP(SiscoTable[[#This Row],[Código]],Hoja2!A:B,2,0)*SiscoTable[[#This Row],[Provta(Uns)]],0)</f>
        <v>149.178</v>
      </c>
      <c r="M10146" s="7">
        <v>0</v>
      </c>
      <c r="N10146" s="7">
        <v>0</v>
      </c>
      <c r="O10146" s="34">
        <f>IFERROR(VLOOKUP(SiscoTable[[#This Row],[Código]],Hoja2!A:B,2,0)*SiscoTable[[#This Row],[Stock_actual]],0)</f>
        <v>0</v>
      </c>
      <c r="P10146" s="6" t="s">
        <v>7</v>
      </c>
      <c r="Q10146" s="7">
        <v>3</v>
      </c>
      <c r="R10146" s="7">
        <v>5.3999999999999995</v>
      </c>
      <c r="S10146" s="7" t="s">
        <v>11924</v>
      </c>
      <c r="BI10146"/>
      <c r="BJ10146"/>
    </row>
    <row r="10147" spans="2:62" x14ac:dyDescent="0.4">
      <c r="B10147" s="1">
        <v>2031849</v>
      </c>
      <c r="C10147" s="6" t="s">
        <v>8</v>
      </c>
      <c r="D10147" s="6" t="s">
        <v>8</v>
      </c>
      <c r="E10147" s="6" t="s">
        <v>469</v>
      </c>
      <c r="F10147" s="6" t="s">
        <v>1050</v>
      </c>
      <c r="G10147" s="6" t="s">
        <v>1128</v>
      </c>
      <c r="H10147" s="6" t="s">
        <v>4</v>
      </c>
      <c r="I10147" s="6" t="s">
        <v>1233</v>
      </c>
      <c r="J10147" s="6" t="s">
        <v>200</v>
      </c>
      <c r="K10147" s="7">
        <v>0.74</v>
      </c>
      <c r="L10147" s="34">
        <f>IFERROR(VLOOKUP(SiscoTable[[#This Row],[Código]],Hoja2!A:B,2,0)*SiscoTable[[#This Row],[Provta(Uns)]],0)</f>
        <v>39.146000000000001</v>
      </c>
      <c r="M10147" s="7">
        <v>0</v>
      </c>
      <c r="N10147" s="7">
        <v>0.156</v>
      </c>
      <c r="O10147" s="34">
        <f>IFERROR(VLOOKUP(SiscoTable[[#This Row],[Código]],Hoja2!A:B,2,0)*SiscoTable[[#This Row],[Stock_actual]],0)</f>
        <v>8.2523999999999997</v>
      </c>
      <c r="P10147" s="6" t="s">
        <v>27</v>
      </c>
      <c r="Q10147" s="7">
        <v>1</v>
      </c>
      <c r="R10147" s="7">
        <v>1.2040000000000002</v>
      </c>
      <c r="S10147" s="7" t="s">
        <v>11924</v>
      </c>
      <c r="BI10147"/>
      <c r="BJ10147"/>
    </row>
    <row r="10148" spans="2:62" x14ac:dyDescent="0.4">
      <c r="B10148" s="1">
        <v>2031852</v>
      </c>
      <c r="C10148" s="6" t="s">
        <v>8</v>
      </c>
      <c r="D10148" s="6" t="s">
        <v>8</v>
      </c>
      <c r="E10148" s="6" t="s">
        <v>3268</v>
      </c>
      <c r="F10148" s="6" t="s">
        <v>8094</v>
      </c>
      <c r="G10148" s="6" t="s">
        <v>8095</v>
      </c>
      <c r="H10148" s="6" t="s">
        <v>4</v>
      </c>
      <c r="I10148" s="6" t="s">
        <v>8139</v>
      </c>
      <c r="J10148" s="6" t="s">
        <v>200</v>
      </c>
      <c r="K10148" s="7">
        <v>0.24</v>
      </c>
      <c r="L10148" s="7">
        <f>IFERROR(VLOOKUP(SiscoTable[[#This Row],[Código]],Hoja2!A:B,2,0)*SiscoTable[[#This Row],[Provta(Uns)]],0)</f>
        <v>25.416</v>
      </c>
      <c r="M10148" s="7">
        <v>0</v>
      </c>
      <c r="N10148" s="7">
        <v>3.54</v>
      </c>
      <c r="O10148" s="7">
        <f>IFERROR(VLOOKUP(SiscoTable[[#This Row],[Código]],Hoja2!A:B,2,0)*SiscoTable[[#This Row],[Stock_actual]],0)</f>
        <v>374.88600000000002</v>
      </c>
      <c r="P10148" s="6" t="s">
        <v>2136</v>
      </c>
      <c r="Q10148" s="7">
        <v>0</v>
      </c>
      <c r="R10148" s="7">
        <v>0</v>
      </c>
      <c r="S10148" s="7" t="s">
        <v>11927</v>
      </c>
      <c r="BI10148"/>
      <c r="BJ10148"/>
    </row>
    <row r="10149" spans="2:62" x14ac:dyDescent="0.4">
      <c r="B10149" s="1">
        <v>2031853</v>
      </c>
      <c r="C10149" s="6" t="s">
        <v>8</v>
      </c>
      <c r="D10149" s="6" t="s">
        <v>8</v>
      </c>
      <c r="E10149" s="6" t="s">
        <v>3268</v>
      </c>
      <c r="F10149" s="6" t="s">
        <v>8094</v>
      </c>
      <c r="G10149" s="6" t="s">
        <v>8095</v>
      </c>
      <c r="H10149" s="6" t="s">
        <v>4</v>
      </c>
      <c r="I10149" s="6" t="s">
        <v>8136</v>
      </c>
      <c r="J10149" s="6" t="s">
        <v>200</v>
      </c>
      <c r="K10149" s="7">
        <v>0.65</v>
      </c>
      <c r="L10149" s="7">
        <f>IFERROR(VLOOKUP(SiscoTable[[#This Row],[Código]],Hoja2!A:B,2,0)*SiscoTable[[#This Row],[Provta(Uns)]],0)</f>
        <v>23.335000000000001</v>
      </c>
      <c r="M10149" s="7">
        <v>0</v>
      </c>
      <c r="N10149" s="7">
        <v>46.08</v>
      </c>
      <c r="O10149" s="7">
        <f>IFERROR(VLOOKUP(SiscoTable[[#This Row],[Código]],Hoja2!A:B,2,0)*SiscoTable[[#This Row],[Stock_actual]],0)</f>
        <v>1654.2719999999999</v>
      </c>
      <c r="P10149" s="6" t="s">
        <v>8137</v>
      </c>
      <c r="Q10149" s="7">
        <v>1</v>
      </c>
      <c r="R10149" s="7">
        <v>0</v>
      </c>
      <c r="S10149" s="7" t="s">
        <v>11927</v>
      </c>
      <c r="BI10149"/>
      <c r="BJ10149"/>
    </row>
    <row r="10150" spans="2:62" x14ac:dyDescent="0.4">
      <c r="B10150" s="1">
        <v>2031854</v>
      </c>
      <c r="C10150" s="6" t="s">
        <v>8</v>
      </c>
      <c r="D10150" s="6" t="s">
        <v>30</v>
      </c>
      <c r="E10150" s="6" t="s">
        <v>3268</v>
      </c>
      <c r="F10150" s="6" t="s">
        <v>8094</v>
      </c>
      <c r="G10150" s="6" t="s">
        <v>8095</v>
      </c>
      <c r="H10150" s="6" t="s">
        <v>4</v>
      </c>
      <c r="I10150" s="6" t="s">
        <v>8138</v>
      </c>
      <c r="J10150" s="6" t="s">
        <v>200</v>
      </c>
      <c r="K10150" s="7">
        <v>0.8</v>
      </c>
      <c r="L10150" s="7">
        <f>IFERROR(VLOOKUP(SiscoTable[[#This Row],[Código]],Hoja2!A:B,2,0)*SiscoTable[[#This Row],[Provta(Uns)]],0)</f>
        <v>57.52000000000001</v>
      </c>
      <c r="M10150" s="7">
        <v>0</v>
      </c>
      <c r="N10150" s="7">
        <v>4.53</v>
      </c>
      <c r="O10150" s="7">
        <f>IFERROR(VLOOKUP(SiscoTable[[#This Row],[Código]],Hoja2!A:B,2,0)*SiscoTable[[#This Row],[Stock_actual]],0)</f>
        <v>325.70700000000005</v>
      </c>
      <c r="P10150" s="6" t="s">
        <v>588</v>
      </c>
      <c r="Q10150" s="7">
        <v>1</v>
      </c>
      <c r="R10150" s="7">
        <v>0</v>
      </c>
      <c r="S10150" s="7" t="s">
        <v>11927</v>
      </c>
      <c r="BI10150"/>
      <c r="BJ10150"/>
    </row>
    <row r="10151" spans="2:62" x14ac:dyDescent="0.4">
      <c r="B10151" s="1">
        <v>2031855</v>
      </c>
      <c r="C10151" s="6" t="s">
        <v>8</v>
      </c>
      <c r="D10151" s="6" t="s">
        <v>30</v>
      </c>
      <c r="E10151" s="6" t="s">
        <v>3268</v>
      </c>
      <c r="F10151" s="6" t="s">
        <v>8094</v>
      </c>
      <c r="G10151" s="6" t="s">
        <v>8095</v>
      </c>
      <c r="H10151" s="6" t="s">
        <v>4</v>
      </c>
      <c r="I10151" s="6" t="s">
        <v>8134</v>
      </c>
      <c r="J10151" s="6" t="s">
        <v>200</v>
      </c>
      <c r="K10151" s="7">
        <v>3.63</v>
      </c>
      <c r="L10151" s="7">
        <f>IFERROR(VLOOKUP(SiscoTable[[#This Row],[Código]],Hoja2!A:B,2,0)*SiscoTable[[#This Row],[Provta(Uns)]],0)</f>
        <v>39.567</v>
      </c>
      <c r="M10151" s="7">
        <v>0</v>
      </c>
      <c r="N10151" s="7">
        <v>53.21</v>
      </c>
      <c r="O10151" s="7">
        <f>IFERROR(VLOOKUP(SiscoTable[[#This Row],[Código]],Hoja2!A:B,2,0)*SiscoTable[[#This Row],[Stock_actual]],0)</f>
        <v>579.98900000000003</v>
      </c>
      <c r="P10151" s="6" t="s">
        <v>8135</v>
      </c>
      <c r="Q10151" s="7">
        <v>4</v>
      </c>
      <c r="R10151" s="7">
        <v>0</v>
      </c>
      <c r="S10151" s="7" t="s">
        <v>11927</v>
      </c>
      <c r="BI10151"/>
      <c r="BJ10151"/>
    </row>
    <row r="10152" spans="2:62" x14ac:dyDescent="0.4">
      <c r="B10152" s="1">
        <v>2031891</v>
      </c>
      <c r="C10152" s="6" t="s">
        <v>8</v>
      </c>
      <c r="D10152" s="6" t="s">
        <v>8</v>
      </c>
      <c r="E10152" s="6" t="s">
        <v>3268</v>
      </c>
      <c r="F10152" s="6" t="s">
        <v>8094</v>
      </c>
      <c r="G10152" s="6" t="s">
        <v>8095</v>
      </c>
      <c r="H10152" s="6" t="s">
        <v>4</v>
      </c>
      <c r="I10152" s="6" t="s">
        <v>8131</v>
      </c>
      <c r="J10152" s="6" t="s">
        <v>200</v>
      </c>
      <c r="K10152" s="7">
        <v>1.01</v>
      </c>
      <c r="L10152" s="7">
        <f>IFERROR(VLOOKUP(SiscoTable[[#This Row],[Código]],Hoja2!A:B,2,0)*SiscoTable[[#This Row],[Provta(Uns)]],0)</f>
        <v>26.158999999999999</v>
      </c>
      <c r="M10152" s="7">
        <v>0</v>
      </c>
      <c r="N10152" s="7">
        <v>43.384999999999998</v>
      </c>
      <c r="O10152" s="7">
        <f>IFERROR(VLOOKUP(SiscoTable[[#This Row],[Código]],Hoja2!A:B,2,0)*SiscoTable[[#This Row],[Stock_actual]],0)</f>
        <v>1123.6714999999999</v>
      </c>
      <c r="P10152" s="6" t="s">
        <v>8132</v>
      </c>
      <c r="Q10152" s="7">
        <v>1</v>
      </c>
      <c r="R10152" s="7">
        <v>0</v>
      </c>
      <c r="S10152" s="7" t="s">
        <v>11927</v>
      </c>
      <c r="BI10152"/>
      <c r="BJ10152"/>
    </row>
    <row r="10153" spans="2:62" x14ac:dyDescent="0.4">
      <c r="B10153" s="1">
        <v>2031926</v>
      </c>
      <c r="C10153" s="6" t="s">
        <v>8</v>
      </c>
      <c r="D10153" s="6" t="s">
        <v>8</v>
      </c>
      <c r="E10153" s="6" t="s">
        <v>1537</v>
      </c>
      <c r="F10153" s="6" t="s">
        <v>1537</v>
      </c>
      <c r="G10153" s="6" t="s">
        <v>1538</v>
      </c>
      <c r="H10153" s="6" t="s">
        <v>4</v>
      </c>
      <c r="I10153" s="6" t="s">
        <v>1597</v>
      </c>
      <c r="J10153" s="6" t="s">
        <v>200</v>
      </c>
      <c r="K10153" s="7">
        <v>2.02</v>
      </c>
      <c r="L10153" s="34">
        <f>IFERROR(VLOOKUP(SiscoTable[[#This Row],[Código]],Hoja2!A:B,2,0)*SiscoTable[[#This Row],[Provta(Uns)]],0)</f>
        <v>26.058</v>
      </c>
      <c r="M10153" s="7">
        <v>0</v>
      </c>
      <c r="N10153" s="7">
        <v>0</v>
      </c>
      <c r="O10153" s="34">
        <f>IFERROR(VLOOKUP(SiscoTable[[#This Row],[Código]],Hoja2!A:B,2,0)*SiscoTable[[#This Row],[Stock_actual]],0)</f>
        <v>0</v>
      </c>
      <c r="P10153" s="6" t="s">
        <v>7</v>
      </c>
      <c r="Q10153" s="7">
        <v>2</v>
      </c>
      <c r="R10153" s="7">
        <v>4.2</v>
      </c>
      <c r="S10153" s="7" t="s">
        <v>11924</v>
      </c>
      <c r="BI10153"/>
      <c r="BJ10153"/>
    </row>
    <row r="10154" spans="2:62" x14ac:dyDescent="0.4">
      <c r="B10154" s="1">
        <v>2031930</v>
      </c>
      <c r="C10154" s="6" t="s">
        <v>25</v>
      </c>
      <c r="D10154" s="6" t="s">
        <v>25</v>
      </c>
      <c r="E10154" s="6" t="s">
        <v>1537</v>
      </c>
      <c r="F10154" s="6" t="s">
        <v>1537</v>
      </c>
      <c r="G10154" s="6" t="s">
        <v>1538</v>
      </c>
      <c r="H10154" s="6" t="s">
        <v>4</v>
      </c>
      <c r="I10154" s="6" t="s">
        <v>1580</v>
      </c>
      <c r="J10154" s="6" t="s">
        <v>200</v>
      </c>
      <c r="K10154" s="7">
        <v>142.13999999999999</v>
      </c>
      <c r="L10154" s="34">
        <f>IFERROR(VLOOKUP(SiscoTable[[#This Row],[Código]],Hoja2!A:B,2,0)*SiscoTable[[#This Row],[Provta(Uns)]],0)</f>
        <v>1407.1859999999999</v>
      </c>
      <c r="M10154" s="7">
        <v>0</v>
      </c>
      <c r="N10154" s="7">
        <v>22.716000000000001</v>
      </c>
      <c r="O10154" s="34">
        <f>IFERROR(VLOOKUP(SiscoTable[[#This Row],[Código]],Hoja2!A:B,2,0)*SiscoTable[[#This Row],[Stock_actual]],0)</f>
        <v>224.88840000000002</v>
      </c>
      <c r="P10154" s="6" t="s">
        <v>214</v>
      </c>
      <c r="Q10154" s="7">
        <v>156</v>
      </c>
      <c r="R10154" s="7">
        <v>285.38400000000001</v>
      </c>
      <c r="S10154" s="7" t="s">
        <v>11924</v>
      </c>
      <c r="BI10154"/>
      <c r="BJ10154"/>
    </row>
    <row r="10155" spans="2:62" x14ac:dyDescent="0.4">
      <c r="B10155" s="1">
        <v>2032004</v>
      </c>
      <c r="C10155" s="6" t="s">
        <v>30</v>
      </c>
      <c r="D10155" s="6" t="s">
        <v>30</v>
      </c>
      <c r="E10155" s="6" t="s">
        <v>469</v>
      </c>
      <c r="F10155" s="6" t="s">
        <v>668</v>
      </c>
      <c r="G10155" s="6" t="s">
        <v>742</v>
      </c>
      <c r="H10155" s="6" t="s">
        <v>675</v>
      </c>
      <c r="I10155" s="6" t="s">
        <v>774</v>
      </c>
      <c r="J10155" s="6" t="s">
        <v>200</v>
      </c>
      <c r="K10155" s="7">
        <v>2.76</v>
      </c>
      <c r="L10155" s="34">
        <f>IFERROR(VLOOKUP(SiscoTable[[#This Row],[Código]],Hoja2!A:B,2,0)*SiscoTable[[#This Row],[Provta(Uns)]],0)</f>
        <v>162.56399999999999</v>
      </c>
      <c r="M10155" s="7">
        <v>0</v>
      </c>
      <c r="N10155" s="7">
        <v>11.378</v>
      </c>
      <c r="O10155" s="34">
        <f>IFERROR(VLOOKUP(SiscoTable[[#This Row],[Código]],Hoja2!A:B,2,0)*SiscoTable[[#This Row],[Stock_actual]],0)</f>
        <v>670.16419999999994</v>
      </c>
      <c r="P10155" s="6" t="s">
        <v>318</v>
      </c>
      <c r="Q10155" s="7">
        <v>3</v>
      </c>
      <c r="R10155" s="7">
        <v>0</v>
      </c>
      <c r="S10155" s="7" t="s">
        <v>11924</v>
      </c>
      <c r="BI10155"/>
      <c r="BJ10155"/>
    </row>
    <row r="10156" spans="2:62" x14ac:dyDescent="0.4">
      <c r="B10156" s="1">
        <v>2032078</v>
      </c>
      <c r="C10156" s="6" t="s">
        <v>8</v>
      </c>
      <c r="D10156" s="6" t="s">
        <v>8</v>
      </c>
      <c r="E10156" s="6" t="s">
        <v>3268</v>
      </c>
      <c r="F10156" s="6" t="s">
        <v>8094</v>
      </c>
      <c r="G10156" s="6" t="s">
        <v>8095</v>
      </c>
      <c r="H10156" s="6" t="s">
        <v>4</v>
      </c>
      <c r="I10156" s="6" t="s">
        <v>8133</v>
      </c>
      <c r="J10156" s="6" t="s">
        <v>200</v>
      </c>
      <c r="K10156" s="7">
        <v>1.97</v>
      </c>
      <c r="L10156" s="7">
        <f>IFERROR(VLOOKUP(SiscoTable[[#This Row],[Código]],Hoja2!A:B,2,0)*SiscoTable[[#This Row],[Provta(Uns)]],0)</f>
        <v>35.46</v>
      </c>
      <c r="M10156" s="7">
        <v>0</v>
      </c>
      <c r="N10156" s="7">
        <v>13.154999999999999</v>
      </c>
      <c r="O10156" s="7">
        <f>IFERROR(VLOOKUP(SiscoTable[[#This Row],[Código]],Hoja2!A:B,2,0)*SiscoTable[[#This Row],[Stock_actual]],0)</f>
        <v>236.79</v>
      </c>
      <c r="P10156" s="6" t="s">
        <v>2622</v>
      </c>
      <c r="Q10156" s="7">
        <v>2</v>
      </c>
      <c r="R10156" s="7">
        <v>0</v>
      </c>
      <c r="S10156" s="7" t="s">
        <v>11927</v>
      </c>
      <c r="BI10156"/>
      <c r="BJ10156"/>
    </row>
    <row r="10157" spans="2:62" x14ac:dyDescent="0.4">
      <c r="B10157" s="1">
        <v>2032129</v>
      </c>
      <c r="C10157" s="6" t="s">
        <v>30</v>
      </c>
      <c r="D10157" s="6" t="s">
        <v>30</v>
      </c>
      <c r="E10157" s="6" t="s">
        <v>469</v>
      </c>
      <c r="F10157" s="6" t="s">
        <v>1050</v>
      </c>
      <c r="G10157" s="6" t="s">
        <v>1128</v>
      </c>
      <c r="H10157" s="6" t="s">
        <v>673</v>
      </c>
      <c r="I10157" s="6" t="s">
        <v>1194</v>
      </c>
      <c r="J10157" s="6" t="s">
        <v>200</v>
      </c>
      <c r="K10157" s="7">
        <v>3.88</v>
      </c>
      <c r="L10157" s="34">
        <f>IFERROR(VLOOKUP(SiscoTable[[#This Row],[Código]],Hoja2!A:B,2,0)*SiscoTable[[#This Row],[Provta(Uns)]],0)</f>
        <v>259.572</v>
      </c>
      <c r="M10157" s="7">
        <v>0</v>
      </c>
      <c r="N10157" s="7">
        <v>4.3079999999999998</v>
      </c>
      <c r="O10157" s="34">
        <f>IFERROR(VLOOKUP(SiscoTable[[#This Row],[Código]],Hoja2!A:B,2,0)*SiscoTable[[#This Row],[Stock_actual]],0)</f>
        <v>288.20519999999999</v>
      </c>
      <c r="P10157" s="6" t="s">
        <v>565</v>
      </c>
      <c r="Q10157" s="7">
        <v>4</v>
      </c>
      <c r="R10157" s="7">
        <v>0</v>
      </c>
      <c r="S10157" s="7" t="s">
        <v>11924</v>
      </c>
      <c r="BI10157"/>
      <c r="BJ10157"/>
    </row>
    <row r="10158" spans="2:62" x14ac:dyDescent="0.4">
      <c r="B10158" s="1">
        <v>2032139</v>
      </c>
      <c r="C10158" s="6" t="s">
        <v>8</v>
      </c>
      <c r="D10158" s="6" t="s">
        <v>8</v>
      </c>
      <c r="E10158" s="6" t="s">
        <v>3268</v>
      </c>
      <c r="F10158" s="6" t="s">
        <v>7815</v>
      </c>
      <c r="G10158" s="6" t="s">
        <v>8044</v>
      </c>
      <c r="H10158" s="6" t="s">
        <v>4</v>
      </c>
      <c r="I10158" s="6" t="s">
        <v>8066</v>
      </c>
      <c r="J10158" s="6" t="s">
        <v>200</v>
      </c>
      <c r="K10158" s="7">
        <v>0.33</v>
      </c>
      <c r="L10158" s="7">
        <f>IFERROR(VLOOKUP(SiscoTable[[#This Row],[Código]],Hoja2!A:B,2,0)*SiscoTable[[#This Row],[Provta(Uns)]],0)</f>
        <v>7.7550000000000008</v>
      </c>
      <c r="M10158" s="7">
        <v>0</v>
      </c>
      <c r="N10158" s="7">
        <v>0</v>
      </c>
      <c r="O10158" s="7">
        <f>IFERROR(VLOOKUP(SiscoTable[[#This Row],[Código]],Hoja2!A:B,2,0)*SiscoTable[[#This Row],[Stock_actual]],0)</f>
        <v>0</v>
      </c>
      <c r="P10158" s="6" t="s">
        <v>7</v>
      </c>
      <c r="Q10158" s="7">
        <v>0</v>
      </c>
      <c r="R10158" s="7">
        <v>0</v>
      </c>
      <c r="S10158" s="7" t="s">
        <v>11927</v>
      </c>
      <c r="BI10158"/>
      <c r="BJ10158"/>
    </row>
    <row r="10159" spans="2:62" x14ac:dyDescent="0.4">
      <c r="B10159" s="1">
        <v>2032160</v>
      </c>
      <c r="C10159" s="6" t="s">
        <v>8</v>
      </c>
      <c r="D10159" s="6" t="s">
        <v>8</v>
      </c>
      <c r="E10159" s="6" t="s">
        <v>469</v>
      </c>
      <c r="F10159" s="6" t="s">
        <v>1050</v>
      </c>
      <c r="G10159" s="6" t="s">
        <v>1128</v>
      </c>
      <c r="H10159" s="6" t="s">
        <v>4</v>
      </c>
      <c r="I10159" s="6" t="s">
        <v>1236</v>
      </c>
      <c r="J10159" s="6" t="s">
        <v>200</v>
      </c>
      <c r="K10159" s="7">
        <v>0.7</v>
      </c>
      <c r="L10159" s="34">
        <f>IFERROR(VLOOKUP(SiscoTable[[#This Row],[Código]],Hoja2!A:B,2,0)*SiscoTable[[#This Row],[Provta(Uns)]],0)</f>
        <v>37.029999999999994</v>
      </c>
      <c r="M10159" s="7">
        <v>0</v>
      </c>
      <c r="N10159" s="7">
        <v>6.5119999999999996</v>
      </c>
      <c r="O10159" s="34">
        <f>IFERROR(VLOOKUP(SiscoTable[[#This Row],[Código]],Hoja2!A:B,2,0)*SiscoTable[[#This Row],[Stock_actual]],0)</f>
        <v>344.48479999999995</v>
      </c>
      <c r="P10159" s="6" t="s">
        <v>1237</v>
      </c>
      <c r="Q10159" s="7">
        <v>1</v>
      </c>
      <c r="R10159" s="7">
        <v>0</v>
      </c>
      <c r="S10159" s="7" t="s">
        <v>11924</v>
      </c>
      <c r="BI10159"/>
      <c r="BJ10159"/>
    </row>
    <row r="10160" spans="2:62" x14ac:dyDescent="0.4">
      <c r="B10160" s="1">
        <v>2032201</v>
      </c>
      <c r="C10160" s="6" t="s">
        <v>8</v>
      </c>
      <c r="D10160" s="6" t="s">
        <v>8</v>
      </c>
      <c r="E10160" s="6" t="s">
        <v>3268</v>
      </c>
      <c r="F10160" s="6" t="s">
        <v>3269</v>
      </c>
      <c r="G10160" s="6" t="s">
        <v>3479</v>
      </c>
      <c r="H10160" s="6" t="s">
        <v>4</v>
      </c>
      <c r="I10160" s="6" t="s">
        <v>3676</v>
      </c>
      <c r="J10160" s="6" t="s">
        <v>200</v>
      </c>
      <c r="K10160" s="7">
        <v>0</v>
      </c>
      <c r="L10160" s="7">
        <f>IFERROR(VLOOKUP(SiscoTable[[#This Row],[Código]],Hoja2!A:B,2,0)*SiscoTable[[#This Row],[Provta(Uns)]],0)</f>
        <v>0</v>
      </c>
      <c r="M10160" s="7">
        <v>0</v>
      </c>
      <c r="N10160" s="7">
        <v>0</v>
      </c>
      <c r="O10160" s="7">
        <f>IFERROR(VLOOKUP(SiscoTable[[#This Row],[Código]],Hoja2!A:B,2,0)*SiscoTable[[#This Row],[Stock_actual]],0)</f>
        <v>0</v>
      </c>
      <c r="P10160" s="6" t="s">
        <v>7</v>
      </c>
      <c r="Q10160" s="7">
        <v>0</v>
      </c>
      <c r="R10160" s="7">
        <v>0</v>
      </c>
      <c r="S10160" s="7" t="s">
        <v>11927</v>
      </c>
      <c r="BI10160"/>
      <c r="BJ10160"/>
    </row>
    <row r="10161" spans="2:62" x14ac:dyDescent="0.4">
      <c r="B10161" s="1">
        <v>2032205</v>
      </c>
      <c r="C10161" s="6" t="s">
        <v>8</v>
      </c>
      <c r="D10161" s="6" t="s">
        <v>8</v>
      </c>
      <c r="E10161" s="6" t="s">
        <v>197</v>
      </c>
      <c r="F10161" s="6" t="s">
        <v>210</v>
      </c>
      <c r="G10161" s="6" t="s">
        <v>211</v>
      </c>
      <c r="H10161" s="6" t="s">
        <v>262</v>
      </c>
      <c r="I10161" s="6" t="s">
        <v>272</v>
      </c>
      <c r="J10161" s="6" t="s">
        <v>200</v>
      </c>
      <c r="K10161" s="7">
        <v>0</v>
      </c>
      <c r="L10161" s="34">
        <f>IFERROR(VLOOKUP(SiscoTable[[#This Row],[Código]],Hoja2!A:B,2,0)*SiscoTable[[#This Row],[Provta(Uns)]],0)</f>
        <v>0</v>
      </c>
      <c r="M10161" s="7">
        <v>0</v>
      </c>
      <c r="N10161" s="7">
        <v>0</v>
      </c>
      <c r="O10161" s="34">
        <f>IFERROR(VLOOKUP(SiscoTable[[#This Row],[Código]],Hoja2!A:B,2,0)*SiscoTable[[#This Row],[Stock_actual]],0)</f>
        <v>0</v>
      </c>
      <c r="P10161" s="6" t="s">
        <v>7</v>
      </c>
      <c r="Q10161" s="7">
        <v>0</v>
      </c>
      <c r="R10161" s="7">
        <v>0</v>
      </c>
      <c r="S10161" s="7" t="s">
        <v>11924</v>
      </c>
      <c r="BI10161"/>
      <c r="BJ10161"/>
    </row>
    <row r="10162" spans="2:62" x14ac:dyDescent="0.4">
      <c r="B10162" s="1">
        <v>2032206</v>
      </c>
      <c r="C10162" s="6" t="s">
        <v>8</v>
      </c>
      <c r="D10162" s="6" t="s">
        <v>8</v>
      </c>
      <c r="E10162" s="6" t="s">
        <v>197</v>
      </c>
      <c r="F10162" s="6" t="s">
        <v>210</v>
      </c>
      <c r="G10162" s="6" t="s">
        <v>211</v>
      </c>
      <c r="H10162" s="6" t="s">
        <v>262</v>
      </c>
      <c r="I10162" s="6" t="s">
        <v>273</v>
      </c>
      <c r="J10162" s="6" t="s">
        <v>200</v>
      </c>
      <c r="K10162" s="7">
        <v>0.08</v>
      </c>
      <c r="L10162" s="34">
        <f>IFERROR(VLOOKUP(SiscoTable[[#This Row],[Código]],Hoja2!A:B,2,0)*SiscoTable[[#This Row],[Provta(Uns)]],0)</f>
        <v>3.04</v>
      </c>
      <c r="M10162" s="7">
        <v>0</v>
      </c>
      <c r="N10162" s="7">
        <v>9.3879999999999999</v>
      </c>
      <c r="O10162" s="34">
        <f>IFERROR(VLOOKUP(SiscoTable[[#This Row],[Código]],Hoja2!A:B,2,0)*SiscoTable[[#This Row],[Stock_actual]],0)</f>
        <v>356.74399999999997</v>
      </c>
      <c r="P10162" s="6" t="s">
        <v>274</v>
      </c>
      <c r="Q10162" s="7">
        <v>0</v>
      </c>
      <c r="R10162" s="7">
        <v>0</v>
      </c>
      <c r="S10162" s="7" t="s">
        <v>11924</v>
      </c>
      <c r="BI10162"/>
      <c r="BJ10162"/>
    </row>
    <row r="10163" spans="2:62" x14ac:dyDescent="0.4">
      <c r="B10163" s="1">
        <v>2032207</v>
      </c>
      <c r="C10163" s="6" t="s">
        <v>8</v>
      </c>
      <c r="D10163" s="6" t="s">
        <v>8</v>
      </c>
      <c r="E10163" s="6" t="s">
        <v>197</v>
      </c>
      <c r="F10163" s="6" t="s">
        <v>210</v>
      </c>
      <c r="G10163" s="6" t="s">
        <v>211</v>
      </c>
      <c r="H10163" s="6" t="s">
        <v>262</v>
      </c>
      <c r="I10163" s="6" t="s">
        <v>275</v>
      </c>
      <c r="J10163" s="6" t="s">
        <v>200</v>
      </c>
      <c r="K10163" s="7">
        <v>0</v>
      </c>
      <c r="L10163" s="34">
        <f>IFERROR(VLOOKUP(SiscoTable[[#This Row],[Código]],Hoja2!A:B,2,0)*SiscoTable[[#This Row],[Provta(Uns)]],0)</f>
        <v>0</v>
      </c>
      <c r="M10163" s="7">
        <v>0</v>
      </c>
      <c r="N10163" s="7">
        <v>12</v>
      </c>
      <c r="O10163" s="34">
        <f>IFERROR(VLOOKUP(SiscoTable[[#This Row],[Código]],Hoja2!A:B,2,0)*SiscoTable[[#This Row],[Stock_actual]],0)</f>
        <v>366</v>
      </c>
      <c r="P10163" s="6" t="s">
        <v>134</v>
      </c>
      <c r="Q10163" s="7">
        <v>0</v>
      </c>
      <c r="R10163" s="7">
        <v>0</v>
      </c>
      <c r="S10163" s="7" t="s">
        <v>11924</v>
      </c>
      <c r="BI10163"/>
      <c r="BJ10163"/>
    </row>
    <row r="10164" spans="2:62" x14ac:dyDescent="0.4">
      <c r="B10164" s="1">
        <v>2032208</v>
      </c>
      <c r="C10164" s="6" t="s">
        <v>8</v>
      </c>
      <c r="D10164" s="6" t="s">
        <v>8</v>
      </c>
      <c r="E10164" s="6" t="s">
        <v>197</v>
      </c>
      <c r="F10164" s="6" t="s">
        <v>210</v>
      </c>
      <c r="G10164" s="6" t="s">
        <v>211</v>
      </c>
      <c r="H10164" s="6" t="s">
        <v>262</v>
      </c>
      <c r="I10164" s="6" t="s">
        <v>276</v>
      </c>
      <c r="J10164" s="6" t="s">
        <v>200</v>
      </c>
      <c r="K10164" s="7">
        <v>0</v>
      </c>
      <c r="L10164" s="34">
        <f>IFERROR(VLOOKUP(SiscoTable[[#This Row],[Código]],Hoja2!A:B,2,0)*SiscoTable[[#This Row],[Provta(Uns)]],0)</f>
        <v>0</v>
      </c>
      <c r="M10164" s="7">
        <v>0</v>
      </c>
      <c r="N10164" s="7">
        <v>12.25</v>
      </c>
      <c r="O10164" s="34">
        <f>IFERROR(VLOOKUP(SiscoTable[[#This Row],[Código]],Hoja2!A:B,2,0)*SiscoTable[[#This Row],[Stock_actual]],0)</f>
        <v>452.02499999999998</v>
      </c>
      <c r="P10164" s="6" t="s">
        <v>134</v>
      </c>
      <c r="Q10164" s="7">
        <v>0</v>
      </c>
      <c r="R10164" s="7">
        <v>0</v>
      </c>
      <c r="S10164" s="7" t="s">
        <v>11924</v>
      </c>
      <c r="BI10164"/>
      <c r="BJ10164"/>
    </row>
    <row r="10165" spans="2:62" x14ac:dyDescent="0.4">
      <c r="B10165" s="1">
        <v>2032209</v>
      </c>
      <c r="C10165" s="6" t="s">
        <v>8</v>
      </c>
      <c r="D10165" s="6" t="s">
        <v>8</v>
      </c>
      <c r="E10165" s="6" t="s">
        <v>197</v>
      </c>
      <c r="F10165" s="6" t="s">
        <v>210</v>
      </c>
      <c r="G10165" s="6" t="s">
        <v>211</v>
      </c>
      <c r="H10165" s="6" t="s">
        <v>262</v>
      </c>
      <c r="I10165" s="6" t="s">
        <v>277</v>
      </c>
      <c r="J10165" s="6" t="s">
        <v>200</v>
      </c>
      <c r="K10165" s="7">
        <v>0</v>
      </c>
      <c r="L10165" s="34">
        <f>IFERROR(VLOOKUP(SiscoTable[[#This Row],[Código]],Hoja2!A:B,2,0)*SiscoTable[[#This Row],[Provta(Uns)]],0)</f>
        <v>0</v>
      </c>
      <c r="M10165" s="7">
        <v>0</v>
      </c>
      <c r="N10165" s="7">
        <v>18.25</v>
      </c>
      <c r="O10165" s="34">
        <f>IFERROR(VLOOKUP(SiscoTable[[#This Row],[Código]],Hoja2!A:B,2,0)*SiscoTable[[#This Row],[Stock_actual]],0)</f>
        <v>673.42499999999995</v>
      </c>
      <c r="P10165" s="6" t="s">
        <v>134</v>
      </c>
      <c r="Q10165" s="7">
        <v>0</v>
      </c>
      <c r="R10165" s="7">
        <v>0</v>
      </c>
      <c r="S10165" s="7" t="s">
        <v>11924</v>
      </c>
      <c r="BI10165"/>
      <c r="BJ10165"/>
    </row>
    <row r="10166" spans="2:62" x14ac:dyDescent="0.4">
      <c r="B10166" s="1">
        <v>2032210</v>
      </c>
      <c r="C10166" s="6" t="s">
        <v>8</v>
      </c>
      <c r="D10166" s="6" t="s">
        <v>8</v>
      </c>
      <c r="E10166" s="6" t="s">
        <v>197</v>
      </c>
      <c r="F10166" s="6" t="s">
        <v>210</v>
      </c>
      <c r="G10166" s="6" t="s">
        <v>211</v>
      </c>
      <c r="H10166" s="6" t="s">
        <v>262</v>
      </c>
      <c r="I10166" s="6" t="s">
        <v>278</v>
      </c>
      <c r="J10166" s="6" t="s">
        <v>200</v>
      </c>
      <c r="K10166" s="7">
        <v>0</v>
      </c>
      <c r="L10166" s="34">
        <f>IFERROR(VLOOKUP(SiscoTable[[#This Row],[Código]],Hoja2!A:B,2,0)*SiscoTable[[#This Row],[Provta(Uns)]],0)</f>
        <v>0</v>
      </c>
      <c r="M10166" s="7">
        <v>0</v>
      </c>
      <c r="N10166" s="7">
        <v>7.95</v>
      </c>
      <c r="O10166" s="34">
        <f>IFERROR(VLOOKUP(SiscoTable[[#This Row],[Código]],Hoja2!A:B,2,0)*SiscoTable[[#This Row],[Stock_actual]],0)</f>
        <v>218.625</v>
      </c>
      <c r="P10166" s="6" t="s">
        <v>134</v>
      </c>
      <c r="Q10166" s="7">
        <v>0</v>
      </c>
      <c r="R10166" s="7">
        <v>0</v>
      </c>
      <c r="S10166" s="7" t="s">
        <v>11924</v>
      </c>
      <c r="BI10166"/>
      <c r="BJ10166"/>
    </row>
    <row r="10167" spans="2:62" x14ac:dyDescent="0.4">
      <c r="B10167" s="1">
        <v>2032211</v>
      </c>
      <c r="C10167" s="6" t="s">
        <v>8</v>
      </c>
      <c r="D10167" s="6" t="s">
        <v>8</v>
      </c>
      <c r="E10167" s="6" t="s">
        <v>197</v>
      </c>
      <c r="F10167" s="6" t="s">
        <v>210</v>
      </c>
      <c r="G10167" s="6" t="s">
        <v>211</v>
      </c>
      <c r="H10167" s="6" t="s">
        <v>262</v>
      </c>
      <c r="I10167" s="6" t="s">
        <v>279</v>
      </c>
      <c r="J10167" s="6" t="s">
        <v>200</v>
      </c>
      <c r="K10167" s="7">
        <v>0.32</v>
      </c>
      <c r="L10167" s="34">
        <f>IFERROR(VLOOKUP(SiscoTable[[#This Row],[Código]],Hoja2!A:B,2,0)*SiscoTable[[#This Row],[Provta(Uns)]],0)</f>
        <v>14.72</v>
      </c>
      <c r="M10167" s="7">
        <v>0</v>
      </c>
      <c r="N10167" s="7">
        <v>8.0559999999999992</v>
      </c>
      <c r="O10167" s="34">
        <f>IFERROR(VLOOKUP(SiscoTable[[#This Row],[Código]],Hoja2!A:B,2,0)*SiscoTable[[#This Row],[Stock_actual]],0)</f>
        <v>370.57599999999996</v>
      </c>
      <c r="P10167" s="6" t="s">
        <v>280</v>
      </c>
      <c r="Q10167" s="7">
        <v>0</v>
      </c>
      <c r="R10167" s="7">
        <v>0</v>
      </c>
      <c r="S10167" s="7" t="s">
        <v>11924</v>
      </c>
      <c r="BI10167"/>
      <c r="BJ10167"/>
    </row>
    <row r="10168" spans="2:62" x14ac:dyDescent="0.4">
      <c r="B10168" s="1">
        <v>2032248</v>
      </c>
      <c r="C10168" s="6" t="s">
        <v>30</v>
      </c>
      <c r="D10168" s="6" t="s">
        <v>8</v>
      </c>
      <c r="E10168" s="6" t="s">
        <v>469</v>
      </c>
      <c r="F10168" s="6" t="s">
        <v>1050</v>
      </c>
      <c r="G10168" s="6" t="s">
        <v>1113</v>
      </c>
      <c r="H10168" s="6" t="s">
        <v>1066</v>
      </c>
      <c r="I10168" s="6" t="s">
        <v>1125</v>
      </c>
      <c r="J10168" s="6" t="s">
        <v>200</v>
      </c>
      <c r="K10168" s="7">
        <v>0.84</v>
      </c>
      <c r="L10168" s="34">
        <f>IFERROR(VLOOKUP(SiscoTable[[#This Row],[Código]],Hoja2!A:B,2,0)*SiscoTable[[#This Row],[Provta(Uns)]],0)</f>
        <v>82.99199999999999</v>
      </c>
      <c r="M10168" s="7">
        <v>0</v>
      </c>
      <c r="N10168" s="7">
        <v>1.208</v>
      </c>
      <c r="O10168" s="34">
        <f>IFERROR(VLOOKUP(SiscoTable[[#This Row],[Código]],Hoja2!A:B,2,0)*SiscoTable[[#This Row],[Stock_actual]],0)</f>
        <v>119.35039999999999</v>
      </c>
      <c r="P10168" s="6" t="s">
        <v>558</v>
      </c>
      <c r="Q10168" s="7">
        <v>1</v>
      </c>
      <c r="R10168" s="7">
        <v>0</v>
      </c>
      <c r="S10168" s="7" t="s">
        <v>11924</v>
      </c>
      <c r="BI10168"/>
      <c r="BJ10168"/>
    </row>
    <row r="10169" spans="2:62" x14ac:dyDescent="0.4">
      <c r="B10169" s="1">
        <v>2032271</v>
      </c>
      <c r="C10169" s="6" t="s">
        <v>8</v>
      </c>
      <c r="D10169" s="6" t="s">
        <v>8</v>
      </c>
      <c r="E10169" s="6" t="s">
        <v>469</v>
      </c>
      <c r="F10169" s="6" t="s">
        <v>668</v>
      </c>
      <c r="G10169" s="6" t="s">
        <v>865</v>
      </c>
      <c r="H10169" s="6" t="s">
        <v>887</v>
      </c>
      <c r="I10169" s="6" t="s">
        <v>928</v>
      </c>
      <c r="J10169" s="6" t="s">
        <v>200</v>
      </c>
      <c r="K10169" s="7">
        <v>1.08</v>
      </c>
      <c r="L10169" s="34">
        <f>IFERROR(VLOOKUP(SiscoTable[[#This Row],[Código]],Hoja2!A:B,2,0)*SiscoTable[[#This Row],[Provta(Uns)]],0)</f>
        <v>35.532000000000004</v>
      </c>
      <c r="M10169" s="7">
        <v>0</v>
      </c>
      <c r="N10169" s="7">
        <v>0.186</v>
      </c>
      <c r="O10169" s="34">
        <f>IFERROR(VLOOKUP(SiscoTable[[#This Row],[Código]],Hoja2!A:B,2,0)*SiscoTable[[#This Row],[Stock_actual]],0)</f>
        <v>6.1193999999999997</v>
      </c>
      <c r="P10169" s="6" t="s">
        <v>214</v>
      </c>
      <c r="Q10169" s="7">
        <v>1</v>
      </c>
      <c r="R10169" s="7">
        <v>2.4140000000000001</v>
      </c>
      <c r="S10169" s="7" t="s">
        <v>11924</v>
      </c>
      <c r="BI10169"/>
      <c r="BJ10169"/>
    </row>
    <row r="10170" spans="2:62" x14ac:dyDescent="0.4">
      <c r="B10170" s="1">
        <v>2032343</v>
      </c>
      <c r="C10170" s="6" t="s">
        <v>30</v>
      </c>
      <c r="D10170" s="6" t="s">
        <v>8</v>
      </c>
      <c r="E10170" s="6" t="s">
        <v>1537</v>
      </c>
      <c r="F10170" s="6" t="s">
        <v>1537</v>
      </c>
      <c r="G10170" s="6" t="s">
        <v>1625</v>
      </c>
      <c r="H10170" s="6" t="s">
        <v>4</v>
      </c>
      <c r="I10170" s="6" t="s">
        <v>1692</v>
      </c>
      <c r="J10170" s="6" t="s">
        <v>200</v>
      </c>
      <c r="K10170" s="7">
        <v>10.66</v>
      </c>
      <c r="L10170" s="34">
        <f>IFERROR(VLOOKUP(SiscoTable[[#This Row],[Código]],Hoja2!A:B,2,0)*SiscoTable[[#This Row],[Provta(Uns)]],0)</f>
        <v>101.27</v>
      </c>
      <c r="M10170" s="7">
        <v>0</v>
      </c>
      <c r="N10170" s="7">
        <v>1.02</v>
      </c>
      <c r="O10170" s="34">
        <f>IFERROR(VLOOKUP(SiscoTable[[#This Row],[Código]],Hoja2!A:B,2,0)*SiscoTable[[#This Row],[Stock_actual]],0)</f>
        <v>9.69</v>
      </c>
      <c r="P10170" s="6" t="s">
        <v>82</v>
      </c>
      <c r="Q10170" s="7">
        <v>12</v>
      </c>
      <c r="R10170" s="7">
        <v>21.66</v>
      </c>
      <c r="S10170" s="7" t="s">
        <v>11924</v>
      </c>
      <c r="BI10170"/>
      <c r="BJ10170"/>
    </row>
    <row r="10171" spans="2:62" x14ac:dyDescent="0.4">
      <c r="B10171" s="1">
        <v>2032371</v>
      </c>
      <c r="C10171" s="6" t="s">
        <v>25</v>
      </c>
      <c r="D10171" s="6" t="s">
        <v>25</v>
      </c>
      <c r="E10171" s="6" t="s">
        <v>1537</v>
      </c>
      <c r="F10171" s="6" t="s">
        <v>1537</v>
      </c>
      <c r="G10171" s="6" t="s">
        <v>1538</v>
      </c>
      <c r="H10171" s="6" t="s">
        <v>4</v>
      </c>
      <c r="I10171" s="6" t="s">
        <v>1581</v>
      </c>
      <c r="J10171" s="6" t="s">
        <v>200</v>
      </c>
      <c r="K10171" s="7">
        <v>89.88</v>
      </c>
      <c r="L10171" s="34">
        <f>IFERROR(VLOOKUP(SiscoTable[[#This Row],[Código]],Hoja2!A:B,2,0)*SiscoTable[[#This Row],[Provta(Uns)]],0)</f>
        <v>674.09999999999991</v>
      </c>
      <c r="M10171" s="7">
        <v>0</v>
      </c>
      <c r="N10171" s="7">
        <v>117.45</v>
      </c>
      <c r="O10171" s="34">
        <f>IFERROR(VLOOKUP(SiscoTable[[#This Row],[Código]],Hoja2!A:B,2,0)*SiscoTable[[#This Row],[Stock_actual]],0)</f>
        <v>880.875</v>
      </c>
      <c r="P10171" s="6" t="s">
        <v>132</v>
      </c>
      <c r="Q10171" s="7">
        <v>99</v>
      </c>
      <c r="R10171" s="7">
        <v>0</v>
      </c>
      <c r="S10171" s="7" t="s">
        <v>11924</v>
      </c>
      <c r="BI10171"/>
      <c r="BJ10171"/>
    </row>
    <row r="10172" spans="2:62" x14ac:dyDescent="0.4">
      <c r="B10172" s="1">
        <v>2032416</v>
      </c>
      <c r="C10172" s="6" t="s">
        <v>8</v>
      </c>
      <c r="D10172" s="6" t="s">
        <v>8</v>
      </c>
      <c r="E10172" s="6" t="s">
        <v>3268</v>
      </c>
      <c r="F10172" s="6" t="s">
        <v>8094</v>
      </c>
      <c r="G10172" s="6" t="s">
        <v>8095</v>
      </c>
      <c r="H10172" s="6" t="s">
        <v>4</v>
      </c>
      <c r="I10172" s="6" t="s">
        <v>8140</v>
      </c>
      <c r="J10172" s="6" t="s">
        <v>200</v>
      </c>
      <c r="K10172" s="7">
        <v>2.56</v>
      </c>
      <c r="L10172" s="7">
        <f>IFERROR(VLOOKUP(SiscoTable[[#This Row],[Código]],Hoja2!A:B,2,0)*SiscoTable[[#This Row],[Provta(Uns)]],0)</f>
        <v>30.464000000000002</v>
      </c>
      <c r="M10172" s="7">
        <v>0</v>
      </c>
      <c r="N10172" s="7">
        <v>25.914999999999999</v>
      </c>
      <c r="O10172" s="7">
        <f>IFERROR(VLOOKUP(SiscoTable[[#This Row],[Código]],Hoja2!A:B,2,0)*SiscoTable[[#This Row],[Stock_actual]],0)</f>
        <v>308.38850000000002</v>
      </c>
      <c r="P10172" s="6" t="s">
        <v>304</v>
      </c>
      <c r="Q10172" s="7">
        <v>3</v>
      </c>
      <c r="R10172" s="7">
        <v>0</v>
      </c>
      <c r="S10172" s="7" t="s">
        <v>11927</v>
      </c>
      <c r="BI10172"/>
      <c r="BJ10172"/>
    </row>
    <row r="10173" spans="2:62" x14ac:dyDescent="0.4">
      <c r="B10173" s="1">
        <v>2032435</v>
      </c>
      <c r="C10173" s="6" t="s">
        <v>8</v>
      </c>
      <c r="D10173" s="6" t="s">
        <v>8</v>
      </c>
      <c r="E10173" s="6" t="s">
        <v>2999</v>
      </c>
      <c r="F10173" s="6" t="s">
        <v>3176</v>
      </c>
      <c r="G10173" s="6" t="s">
        <v>3198</v>
      </c>
      <c r="H10173" s="6" t="s">
        <v>94</v>
      </c>
      <c r="I10173" s="6" t="s">
        <v>3260</v>
      </c>
      <c r="J10173" s="6" t="s">
        <v>200</v>
      </c>
      <c r="K10173" s="7">
        <v>1.35</v>
      </c>
      <c r="L10173" s="7">
        <f>IFERROR(VLOOKUP(SiscoTable[[#This Row],[Código]],Hoja2!A:B,2,0)*SiscoTable[[#This Row],[Provta(Uns)]],0)</f>
        <v>10.8</v>
      </c>
      <c r="M10173" s="7">
        <v>0</v>
      </c>
      <c r="N10173" s="7">
        <v>0</v>
      </c>
      <c r="O10173" s="7">
        <f>IFERROR(VLOOKUP(SiscoTable[[#This Row],[Código]],Hoja2!A:B,2,0)*SiscoTable[[#This Row],[Stock_actual]],0)</f>
        <v>0</v>
      </c>
      <c r="P10173" s="6" t="s">
        <v>7</v>
      </c>
      <c r="Q10173" s="7">
        <v>2</v>
      </c>
      <c r="R10173" s="7">
        <v>3</v>
      </c>
      <c r="S10173" s="7" t="s">
        <v>11923</v>
      </c>
      <c r="BI10173"/>
      <c r="BJ10173"/>
    </row>
    <row r="10174" spans="2:62" x14ac:dyDescent="0.4">
      <c r="B10174" s="1">
        <v>2032473</v>
      </c>
      <c r="C10174" s="6" t="s">
        <v>8</v>
      </c>
      <c r="D10174" s="6" t="s">
        <v>30</v>
      </c>
      <c r="E10174" s="6" t="s">
        <v>2999</v>
      </c>
      <c r="F10174" s="6" t="s">
        <v>3176</v>
      </c>
      <c r="G10174" s="6" t="s">
        <v>3198</v>
      </c>
      <c r="H10174" s="6" t="s">
        <v>94</v>
      </c>
      <c r="I10174" s="6" t="s">
        <v>3261</v>
      </c>
      <c r="J10174" s="6" t="s">
        <v>200</v>
      </c>
      <c r="K10174" s="7">
        <v>3.39</v>
      </c>
      <c r="L10174" s="7">
        <f>IFERROR(VLOOKUP(SiscoTable[[#This Row],[Código]],Hoja2!A:B,2,0)*SiscoTable[[#This Row],[Provta(Uns)]],0)</f>
        <v>30.171000000000003</v>
      </c>
      <c r="M10174" s="7">
        <v>0</v>
      </c>
      <c r="N10174" s="7">
        <v>0.56000000000000005</v>
      </c>
      <c r="O10174" s="7">
        <f>IFERROR(VLOOKUP(SiscoTable[[#This Row],[Código]],Hoja2!A:B,2,0)*SiscoTable[[#This Row],[Stock_actual]],0)</f>
        <v>4.9840000000000009</v>
      </c>
      <c r="P10174" s="6" t="s">
        <v>214</v>
      </c>
      <c r="Q10174" s="7">
        <v>4</v>
      </c>
      <c r="R10174" s="7">
        <v>6.59</v>
      </c>
      <c r="S10174" s="7" t="s">
        <v>11923</v>
      </c>
      <c r="BI10174"/>
      <c r="BJ10174"/>
    </row>
    <row r="10175" spans="2:62" x14ac:dyDescent="0.4">
      <c r="B10175" s="1">
        <v>2032502</v>
      </c>
      <c r="C10175" s="6" t="s">
        <v>8</v>
      </c>
      <c r="D10175" s="6" t="s">
        <v>8</v>
      </c>
      <c r="E10175" s="6" t="s">
        <v>2999</v>
      </c>
      <c r="F10175" s="6" t="s">
        <v>3176</v>
      </c>
      <c r="G10175" s="6" t="s">
        <v>3198</v>
      </c>
      <c r="H10175" s="6" t="s">
        <v>94</v>
      </c>
      <c r="I10175" s="6" t="s">
        <v>3262</v>
      </c>
      <c r="J10175" s="6" t="s">
        <v>200</v>
      </c>
      <c r="K10175" s="7">
        <v>0.17</v>
      </c>
      <c r="L10175" s="7">
        <f>IFERROR(VLOOKUP(SiscoTable[[#This Row],[Código]],Hoja2!A:B,2,0)*SiscoTable[[#This Row],[Provta(Uns)]],0)</f>
        <v>0.13600000000000001</v>
      </c>
      <c r="M10175" s="7">
        <v>0</v>
      </c>
      <c r="N10175" s="7">
        <v>0</v>
      </c>
      <c r="O10175" s="7">
        <f>IFERROR(VLOOKUP(SiscoTable[[#This Row],[Código]],Hoja2!A:B,2,0)*SiscoTable[[#This Row],[Stock_actual]],0)</f>
        <v>0</v>
      </c>
      <c r="P10175" s="6" t="s">
        <v>7</v>
      </c>
      <c r="Q10175" s="7">
        <v>0</v>
      </c>
      <c r="R10175" s="7">
        <v>0</v>
      </c>
      <c r="S10175" s="7" t="s">
        <v>11923</v>
      </c>
      <c r="BI10175"/>
      <c r="BJ10175"/>
    </row>
    <row r="10176" spans="2:62" x14ac:dyDescent="0.4">
      <c r="B10176" s="1">
        <v>2032570</v>
      </c>
      <c r="C10176" s="6" t="s">
        <v>30</v>
      </c>
      <c r="D10176" s="6" t="s">
        <v>30</v>
      </c>
      <c r="E10176" s="6" t="s">
        <v>1537</v>
      </c>
      <c r="F10176" s="6" t="s">
        <v>1537</v>
      </c>
      <c r="G10176" s="6" t="s">
        <v>1538</v>
      </c>
      <c r="H10176" s="6" t="s">
        <v>4</v>
      </c>
      <c r="I10176" s="6" t="s">
        <v>1587</v>
      </c>
      <c r="J10176" s="6" t="s">
        <v>200</v>
      </c>
      <c r="K10176" s="7">
        <v>10.43</v>
      </c>
      <c r="L10176" s="7">
        <f>IFERROR(VLOOKUP(SiscoTable[[#This Row],[Código]],Hoja2!A:B,2,0)*SiscoTable[[#This Row],[Provta(Uns)]],0)</f>
        <v>135.59</v>
      </c>
      <c r="M10176" s="7">
        <v>0</v>
      </c>
      <c r="N10176" s="7">
        <v>-0.50600000000000001</v>
      </c>
      <c r="O10176" s="7">
        <f>IFERROR(VLOOKUP(SiscoTable[[#This Row],[Código]],Hoja2!A:B,2,0)*SiscoTable[[#This Row],[Stock_actual]],0)</f>
        <v>-6.5780000000000003</v>
      </c>
      <c r="P10176" s="6" t="s">
        <v>7</v>
      </c>
      <c r="Q10176" s="7">
        <v>12</v>
      </c>
      <c r="R10176" s="7">
        <v>21</v>
      </c>
      <c r="S10176" s="7" t="s">
        <v>11923</v>
      </c>
      <c r="BI10176"/>
      <c r="BJ10176"/>
    </row>
    <row r="10177" spans="2:62" x14ac:dyDescent="0.4">
      <c r="B10177" s="1">
        <v>2032721</v>
      </c>
      <c r="C10177" s="6" t="s">
        <v>8</v>
      </c>
      <c r="D10177" s="6" t="s">
        <v>8</v>
      </c>
      <c r="E10177" s="6" t="s">
        <v>3268</v>
      </c>
      <c r="F10177" s="6" t="s">
        <v>3269</v>
      </c>
      <c r="G10177" s="6" t="s">
        <v>4268</v>
      </c>
      <c r="H10177" s="6" t="s">
        <v>4</v>
      </c>
      <c r="I10177" s="6" t="s">
        <v>4375</v>
      </c>
      <c r="J10177" s="6" t="s">
        <v>200</v>
      </c>
      <c r="K10177" s="7">
        <v>0.81</v>
      </c>
      <c r="L10177" s="7">
        <f>IFERROR(VLOOKUP(SiscoTable[[#This Row],[Código]],Hoja2!A:B,2,0)*SiscoTable[[#This Row],[Provta(Uns)]],0)</f>
        <v>5.2650000000000006</v>
      </c>
      <c r="M10177" s="7">
        <v>25</v>
      </c>
      <c r="N10177" s="7">
        <v>20.13</v>
      </c>
      <c r="O10177" s="7">
        <f>IFERROR(VLOOKUP(SiscoTable[[#This Row],[Código]],Hoja2!A:B,2,0)*SiscoTable[[#This Row],[Stock_actual]],0)</f>
        <v>130.845</v>
      </c>
      <c r="P10177" s="6" t="s">
        <v>4114</v>
      </c>
      <c r="Q10177" s="7">
        <v>1</v>
      </c>
      <c r="R10177" s="7">
        <v>0</v>
      </c>
      <c r="S10177" s="7" t="s">
        <v>11927</v>
      </c>
      <c r="BI10177"/>
      <c r="BJ10177"/>
    </row>
    <row r="10178" spans="2:62" x14ac:dyDescent="0.4">
      <c r="B10178" s="1">
        <v>2032722</v>
      </c>
      <c r="C10178" s="6" t="s">
        <v>8</v>
      </c>
      <c r="D10178" s="6" t="s">
        <v>8</v>
      </c>
      <c r="E10178" s="6" t="s">
        <v>3268</v>
      </c>
      <c r="F10178" s="6" t="s">
        <v>3269</v>
      </c>
      <c r="G10178" s="6" t="s">
        <v>4268</v>
      </c>
      <c r="H10178" s="6" t="s">
        <v>4</v>
      </c>
      <c r="I10178" s="6" t="s">
        <v>4376</v>
      </c>
      <c r="J10178" s="6" t="s">
        <v>200</v>
      </c>
      <c r="K10178" s="7">
        <v>0</v>
      </c>
      <c r="L10178" s="7">
        <f>IFERROR(VLOOKUP(SiscoTable[[#This Row],[Código]],Hoja2!A:B,2,0)*SiscoTable[[#This Row],[Provta(Uns)]],0)</f>
        <v>0</v>
      </c>
      <c r="M10178" s="7">
        <v>50</v>
      </c>
      <c r="N10178" s="7">
        <v>0</v>
      </c>
      <c r="O10178" s="7">
        <f>IFERROR(VLOOKUP(SiscoTable[[#This Row],[Código]],Hoja2!A:B,2,0)*SiscoTable[[#This Row],[Stock_actual]],0)</f>
        <v>0</v>
      </c>
      <c r="P10178" s="6" t="s">
        <v>7</v>
      </c>
      <c r="Q10178" s="7">
        <v>0</v>
      </c>
      <c r="R10178" s="7">
        <v>0</v>
      </c>
      <c r="S10178" s="7" t="s">
        <v>11927</v>
      </c>
      <c r="BI10178"/>
      <c r="BJ10178"/>
    </row>
    <row r="10179" spans="2:62" x14ac:dyDescent="0.4">
      <c r="B10179" s="1">
        <v>2032733</v>
      </c>
      <c r="C10179" s="6" t="s">
        <v>30</v>
      </c>
      <c r="D10179" s="6" t="s">
        <v>8</v>
      </c>
      <c r="E10179" s="6" t="s">
        <v>469</v>
      </c>
      <c r="F10179" s="6" t="s">
        <v>1050</v>
      </c>
      <c r="G10179" s="6" t="s">
        <v>1128</v>
      </c>
      <c r="H10179" s="6" t="s">
        <v>4</v>
      </c>
      <c r="I10179" s="6" t="s">
        <v>1200</v>
      </c>
      <c r="J10179" s="6" t="s">
        <v>200</v>
      </c>
      <c r="K10179" s="7">
        <v>1.85</v>
      </c>
      <c r="L10179" s="34">
        <f>IFERROR(VLOOKUP(SiscoTable[[#This Row],[Código]],Hoja2!A:B,2,0)*SiscoTable[[#This Row],[Provta(Uns)]],0)</f>
        <v>82.325000000000003</v>
      </c>
      <c r="M10179" s="7">
        <v>0</v>
      </c>
      <c r="N10179" s="7">
        <v>-3.2000000000000001E-2</v>
      </c>
      <c r="O10179" s="34">
        <f>IFERROR(VLOOKUP(SiscoTable[[#This Row],[Código]],Hoja2!A:B,2,0)*SiscoTable[[#This Row],[Stock_actual]],0)</f>
        <v>-1.4239999999999999</v>
      </c>
      <c r="P10179" s="6" t="s">
        <v>7</v>
      </c>
      <c r="Q10179" s="7">
        <v>2</v>
      </c>
      <c r="R10179" s="7">
        <v>3.5999999999999996</v>
      </c>
      <c r="S10179" s="7" t="s">
        <v>11924</v>
      </c>
      <c r="BI10179"/>
      <c r="BJ10179"/>
    </row>
    <row r="10180" spans="2:62" x14ac:dyDescent="0.4">
      <c r="B10180" s="1" t="s">
        <v>6</v>
      </c>
      <c r="C10180" s="6" t="s">
        <v>8</v>
      </c>
      <c r="D10180" s="6" t="s">
        <v>8</v>
      </c>
      <c r="E10180" s="6" t="s">
        <v>427</v>
      </c>
      <c r="F10180" s="6" t="s">
        <v>468</v>
      </c>
      <c r="G10180" s="6" t="s">
        <v>468</v>
      </c>
      <c r="H10180" s="6" t="s">
        <v>4</v>
      </c>
      <c r="I10180" s="6" t="s">
        <v>468</v>
      </c>
      <c r="J10180" s="6" t="s">
        <v>5</v>
      </c>
      <c r="K10180" s="7">
        <v>0</v>
      </c>
      <c r="L10180" s="7">
        <f>IFERROR(VLOOKUP(SiscoTable[[#This Row],[Código]],Hoja2!A:B,2,0)*SiscoTable[[#This Row],[Provta(Uns)]],0)</f>
        <v>0</v>
      </c>
      <c r="M10180" s="7">
        <v>0</v>
      </c>
      <c r="N10180" s="7">
        <v>0</v>
      </c>
      <c r="O10180" s="7">
        <f>IFERROR(VLOOKUP(SiscoTable[[#This Row],[Código]],Hoja2!A:B,2,0)*SiscoTable[[#This Row],[Stock_actual]],0)</f>
        <v>0</v>
      </c>
      <c r="P10180" s="6" t="s">
        <v>7</v>
      </c>
      <c r="Q10180" s="7">
        <v>0</v>
      </c>
      <c r="R10180" s="7">
        <v>0</v>
      </c>
      <c r="S10180" s="7" t="s">
        <v>11923</v>
      </c>
      <c r="BI10180"/>
      <c r="BJ10180"/>
    </row>
    <row r="10181" spans="2:62" x14ac:dyDescent="0.4">
      <c r="B10181" s="1" t="s">
        <v>2839</v>
      </c>
      <c r="C10181" s="6" t="s">
        <v>8</v>
      </c>
      <c r="D10181" s="6" t="s">
        <v>8</v>
      </c>
      <c r="E10181" s="6" t="s">
        <v>2809</v>
      </c>
      <c r="F10181" s="6" t="s">
        <v>2837</v>
      </c>
      <c r="G10181" s="6" t="s">
        <v>2838</v>
      </c>
      <c r="H10181" s="6" t="s">
        <v>4</v>
      </c>
      <c r="I10181" s="6" t="s">
        <v>2840</v>
      </c>
      <c r="J10181" s="6" t="s">
        <v>5</v>
      </c>
      <c r="K10181" s="7">
        <v>0</v>
      </c>
      <c r="L10181" s="7">
        <f>IFERROR(VLOOKUP(SiscoTable[[#This Row],[Código]],Hoja2!A:B,2,0)*SiscoTable[[#This Row],[Provta(Uns)]],0)</f>
        <v>0</v>
      </c>
      <c r="M10181" s="7">
        <v>0</v>
      </c>
      <c r="N10181" s="7">
        <v>0</v>
      </c>
      <c r="O10181" s="7">
        <f>IFERROR(VLOOKUP(SiscoTable[[#This Row],[Código]],Hoja2!A:B,2,0)*SiscoTable[[#This Row],[Stock_actual]],0)</f>
        <v>0</v>
      </c>
      <c r="P10181" s="6" t="s">
        <v>7</v>
      </c>
      <c r="Q10181" s="7">
        <v>0</v>
      </c>
      <c r="R10181" s="7">
        <v>0</v>
      </c>
      <c r="S10181" s="7" t="s">
        <v>11923</v>
      </c>
      <c r="BI10181"/>
      <c r="BJ10181"/>
    </row>
    <row r="10182" spans="2:62" x14ac:dyDescent="0.4">
      <c r="B10182" s="1" t="s">
        <v>428</v>
      </c>
      <c r="C10182" s="6" t="s">
        <v>8</v>
      </c>
      <c r="D10182" s="6" t="s">
        <v>8</v>
      </c>
      <c r="E10182" s="6" t="s">
        <v>427</v>
      </c>
      <c r="F10182" s="6" t="s">
        <v>428</v>
      </c>
      <c r="G10182" s="6" t="s">
        <v>428</v>
      </c>
      <c r="H10182" s="6" t="s">
        <v>4</v>
      </c>
      <c r="I10182" s="6" t="s">
        <v>429</v>
      </c>
      <c r="J10182" s="6" t="s">
        <v>5</v>
      </c>
      <c r="K10182" s="7">
        <v>0</v>
      </c>
      <c r="L10182" s="7">
        <f>IFERROR(VLOOKUP(SiscoTable[[#This Row],[Código]],Hoja2!A:B,2,0)*SiscoTable[[#This Row],[Provta(Uns)]],0)</f>
        <v>0</v>
      </c>
      <c r="M10182" s="7">
        <v>0</v>
      </c>
      <c r="N10182" s="7">
        <v>0</v>
      </c>
      <c r="O10182" s="7">
        <f>IFERROR(VLOOKUP(SiscoTable[[#This Row],[Código]],Hoja2!A:B,2,0)*SiscoTable[[#This Row],[Stock_actual]],0)</f>
        <v>0</v>
      </c>
      <c r="P10182" s="6" t="s">
        <v>7</v>
      </c>
      <c r="Q10182" s="7">
        <v>0</v>
      </c>
      <c r="R10182" s="7">
        <v>0</v>
      </c>
      <c r="S10182" s="7" t="s">
        <v>11923</v>
      </c>
      <c r="BI10182"/>
      <c r="BJ10182"/>
    </row>
    <row r="10183" spans="2:62" x14ac:dyDescent="0.4">
      <c r="B10183" s="1" t="s">
        <v>430</v>
      </c>
      <c r="C10183" s="6" t="s">
        <v>8</v>
      </c>
      <c r="D10183" s="6" t="s">
        <v>8</v>
      </c>
      <c r="E10183" s="6" t="s">
        <v>427</v>
      </c>
      <c r="F10183" s="6" t="s">
        <v>430</v>
      </c>
      <c r="G10183" s="6" t="s">
        <v>430</v>
      </c>
      <c r="H10183" s="6" t="s">
        <v>4</v>
      </c>
      <c r="I10183" s="6" t="s">
        <v>431</v>
      </c>
      <c r="J10183" s="6" t="s">
        <v>5</v>
      </c>
      <c r="K10183" s="7">
        <v>0.17</v>
      </c>
      <c r="L10183" s="7">
        <f>IFERROR(VLOOKUP(SiscoTable[[#This Row],[Código]],Hoja2!A:B,2,0)*SiscoTable[[#This Row],[Provta(Uns)]],0)</f>
        <v>0</v>
      </c>
      <c r="M10183" s="7">
        <v>0</v>
      </c>
      <c r="N10183" s="7">
        <v>0</v>
      </c>
      <c r="O10183" s="7">
        <f>IFERROR(VLOOKUP(SiscoTable[[#This Row],[Código]],Hoja2!A:B,2,0)*SiscoTable[[#This Row],[Stock_actual]],0)</f>
        <v>0</v>
      </c>
      <c r="P10183" s="6" t="s">
        <v>7</v>
      </c>
      <c r="Q10183" s="7">
        <v>0</v>
      </c>
      <c r="R10183" s="7">
        <v>0</v>
      </c>
      <c r="S10183" s="7" t="s">
        <v>11923</v>
      </c>
      <c r="BI10183"/>
      <c r="BJ10183"/>
    </row>
    <row r="10184" spans="2:62" x14ac:dyDescent="0.4">
      <c r="B10184" s="1" t="s">
        <v>459</v>
      </c>
      <c r="C10184" s="6" t="s">
        <v>8</v>
      </c>
      <c r="D10184" s="6" t="s">
        <v>8</v>
      </c>
      <c r="E10184" s="6" t="s">
        <v>427</v>
      </c>
      <c r="F10184" s="6" t="s">
        <v>459</v>
      </c>
      <c r="G10184" s="6" t="s">
        <v>459</v>
      </c>
      <c r="H10184" s="6" t="s">
        <v>4</v>
      </c>
      <c r="I10184" s="6" t="s">
        <v>460</v>
      </c>
      <c r="J10184" s="6" t="s">
        <v>5</v>
      </c>
      <c r="K10184" s="7">
        <v>4399.17</v>
      </c>
      <c r="L10184" s="7">
        <f>IFERROR(VLOOKUP(SiscoTable[[#This Row],[Código]],Hoja2!A:B,2,0)*SiscoTable[[#This Row],[Provta(Uns)]],0)</f>
        <v>0</v>
      </c>
      <c r="M10184" s="7">
        <v>0</v>
      </c>
      <c r="N10184" s="7">
        <v>0</v>
      </c>
      <c r="O10184" s="7">
        <f>IFERROR(VLOOKUP(SiscoTable[[#This Row],[Código]],Hoja2!A:B,2,0)*SiscoTable[[#This Row],[Stock_actual]],0)</f>
        <v>0</v>
      </c>
      <c r="P10184" s="6" t="s">
        <v>7</v>
      </c>
      <c r="Q10184" s="7">
        <v>4839</v>
      </c>
      <c r="R10184" s="7">
        <v>8798.4</v>
      </c>
      <c r="S10184" s="7" t="s">
        <v>11923</v>
      </c>
      <c r="BI10184"/>
      <c r="BJ10184"/>
    </row>
    <row r="10185" spans="2:62" x14ac:dyDescent="0.4">
      <c r="B10185" s="1" t="s">
        <v>461</v>
      </c>
      <c r="C10185" s="6" t="s">
        <v>8</v>
      </c>
      <c r="D10185" s="6" t="s">
        <v>8</v>
      </c>
      <c r="E10185" s="6" t="s">
        <v>427</v>
      </c>
      <c r="F10185" s="6" t="s">
        <v>461</v>
      </c>
      <c r="G10185" s="6" t="s">
        <v>461</v>
      </c>
      <c r="H10185" s="6" t="s">
        <v>4</v>
      </c>
      <c r="I10185" s="6" t="s">
        <v>461</v>
      </c>
      <c r="J10185" s="6" t="s">
        <v>5</v>
      </c>
      <c r="K10185" s="7">
        <v>0</v>
      </c>
      <c r="L10185" s="7">
        <f>IFERROR(VLOOKUP(SiscoTable[[#This Row],[Código]],Hoja2!A:B,2,0)*SiscoTable[[#This Row],[Provta(Uns)]],0)</f>
        <v>0</v>
      </c>
      <c r="M10185" s="7">
        <v>0</v>
      </c>
      <c r="N10185" s="7">
        <v>0</v>
      </c>
      <c r="O10185" s="7">
        <f>IFERROR(VLOOKUP(SiscoTable[[#This Row],[Código]],Hoja2!A:B,2,0)*SiscoTable[[#This Row],[Stock_actual]],0)</f>
        <v>0</v>
      </c>
      <c r="P10185" s="6" t="s">
        <v>7</v>
      </c>
      <c r="Q10185" s="7">
        <v>0</v>
      </c>
      <c r="R10185" s="7">
        <v>0</v>
      </c>
      <c r="S10185" s="7" t="s">
        <v>11923</v>
      </c>
      <c r="BI10185"/>
      <c r="BJ10185"/>
    </row>
    <row r="10186" spans="2:62" x14ac:dyDescent="0.4">
      <c r="B10186" s="1" t="s">
        <v>463</v>
      </c>
      <c r="C10186" s="6" t="s">
        <v>8</v>
      </c>
      <c r="D10186" s="6" t="s">
        <v>8</v>
      </c>
      <c r="E10186" s="6" t="s">
        <v>427</v>
      </c>
      <c r="F10186" s="6" t="s">
        <v>462</v>
      </c>
      <c r="G10186" s="6" t="s">
        <v>462</v>
      </c>
      <c r="H10186" s="6" t="s">
        <v>4</v>
      </c>
      <c r="I10186" s="6" t="s">
        <v>464</v>
      </c>
      <c r="J10186" s="6" t="s">
        <v>5</v>
      </c>
      <c r="K10186" s="7">
        <v>1336.67</v>
      </c>
      <c r="L10186" s="7">
        <f>IFERROR(VLOOKUP(SiscoTable[[#This Row],[Código]],Hoja2!A:B,2,0)*SiscoTable[[#This Row],[Provta(Uns)]],0)</f>
        <v>0</v>
      </c>
      <c r="M10186" s="7">
        <v>0</v>
      </c>
      <c r="N10186" s="7">
        <v>0</v>
      </c>
      <c r="O10186" s="7">
        <f>IFERROR(VLOOKUP(SiscoTable[[#This Row],[Código]],Hoja2!A:B,2,0)*SiscoTable[[#This Row],[Stock_actual]],0)</f>
        <v>0</v>
      </c>
      <c r="P10186" s="6" t="s">
        <v>7</v>
      </c>
      <c r="Q10186" s="7">
        <v>1470</v>
      </c>
      <c r="R10186" s="7">
        <v>2673.6000000000004</v>
      </c>
      <c r="S10186" s="7" t="s">
        <v>11923</v>
      </c>
      <c r="BI10186"/>
      <c r="BJ10186"/>
    </row>
    <row r="10187" spans="2:62" x14ac:dyDescent="0.4">
      <c r="B10187" s="1" t="s">
        <v>11827</v>
      </c>
      <c r="C10187" s="6" t="s">
        <v>25</v>
      </c>
      <c r="D10187" s="6" t="s">
        <v>25</v>
      </c>
      <c r="E10187" s="6" t="s">
        <v>8482</v>
      </c>
      <c r="F10187" s="6" t="s">
        <v>11823</v>
      </c>
      <c r="G10187" s="6" t="s">
        <v>11823</v>
      </c>
      <c r="H10187" s="6" t="s">
        <v>4</v>
      </c>
      <c r="I10187" s="6" t="s">
        <v>11828</v>
      </c>
      <c r="J10187" s="6" t="s">
        <v>5</v>
      </c>
      <c r="K10187" s="7">
        <v>15278.17</v>
      </c>
      <c r="L10187" s="7">
        <f>IFERROR(VLOOKUP(SiscoTable[[#This Row],[Código]],Hoja2!A:B,2,0)*SiscoTable[[#This Row],[Provta(Uns)]],0)</f>
        <v>4583.451</v>
      </c>
      <c r="M10187" s="7">
        <v>0</v>
      </c>
      <c r="N10187" s="7">
        <v>88216</v>
      </c>
      <c r="O10187" s="7">
        <f>IFERROR(VLOOKUP(SiscoTable[[#This Row],[Código]],Hoja2!A:B,2,0)*SiscoTable[[#This Row],[Stock_actual]],0)</f>
        <v>26464.799999999999</v>
      </c>
      <c r="P10187" s="6" t="s">
        <v>2697</v>
      </c>
      <c r="Q10187" s="7">
        <v>16806</v>
      </c>
      <c r="R10187" s="7">
        <v>0</v>
      </c>
      <c r="S10187" s="7" t="s">
        <v>11925</v>
      </c>
      <c r="BI10187"/>
      <c r="BJ10187"/>
    </row>
    <row r="10188" spans="2:62" x14ac:dyDescent="0.4">
      <c r="B10188" s="1" t="s">
        <v>466</v>
      </c>
      <c r="C10188" s="6" t="s">
        <v>8</v>
      </c>
      <c r="D10188" s="6" t="s">
        <v>8</v>
      </c>
      <c r="E10188" s="6" t="s">
        <v>427</v>
      </c>
      <c r="F10188" s="6" t="s">
        <v>466</v>
      </c>
      <c r="G10188" s="6" t="s">
        <v>466</v>
      </c>
      <c r="H10188" s="6" t="s">
        <v>4</v>
      </c>
      <c r="I10188" s="6" t="s">
        <v>467</v>
      </c>
      <c r="J10188" s="6" t="s">
        <v>5</v>
      </c>
      <c r="K10188" s="7">
        <v>0</v>
      </c>
      <c r="L10188" s="7">
        <f>IFERROR(VLOOKUP(SiscoTable[[#This Row],[Código]],Hoja2!A:B,2,0)*SiscoTable[[#This Row],[Provta(Uns)]],0)</f>
        <v>0</v>
      </c>
      <c r="M10188" s="7">
        <v>0</v>
      </c>
      <c r="N10188" s="7">
        <v>0</v>
      </c>
      <c r="O10188" s="7">
        <f>IFERROR(VLOOKUP(SiscoTable[[#This Row],[Código]],Hoja2!A:B,2,0)*SiscoTable[[#This Row],[Stock_actual]],0)</f>
        <v>0</v>
      </c>
      <c r="P10188" s="6" t="s">
        <v>7</v>
      </c>
      <c r="Q10188" s="7">
        <v>0</v>
      </c>
      <c r="R10188" s="7">
        <v>0</v>
      </c>
      <c r="S10188" s="7" t="s">
        <v>11923</v>
      </c>
      <c r="BI10188"/>
      <c r="BJ10188"/>
    </row>
    <row r="10190" spans="2:62" customFormat="1" x14ac:dyDescent="0.4">
      <c r="Y10190" s="36"/>
      <c r="AA10190" s="36"/>
      <c r="AC10190" s="36"/>
      <c r="AE10190" s="36"/>
      <c r="AG10190" s="36"/>
    </row>
  </sheetData>
  <sortState xmlns:xlrd2="http://schemas.microsoft.com/office/spreadsheetml/2017/richdata2" ref="B25:S10188">
    <sortCondition ref="B25"/>
  </sortState>
  <mergeCells count="53">
    <mergeCell ref="J7:J8"/>
    <mergeCell ref="J9:J10"/>
    <mergeCell ref="L7:L8"/>
    <mergeCell ref="M7:M8"/>
    <mergeCell ref="J12:J13"/>
    <mergeCell ref="K12:K13"/>
    <mergeCell ref="M1:M2"/>
    <mergeCell ref="K3:K4"/>
    <mergeCell ref="L3:L4"/>
    <mergeCell ref="M3:M4"/>
    <mergeCell ref="L12:L13"/>
    <mergeCell ref="J3:J4"/>
    <mergeCell ref="J5:J6"/>
    <mergeCell ref="K5:K6"/>
    <mergeCell ref="L5:L6"/>
    <mergeCell ref="K1:K2"/>
    <mergeCell ref="L1:L2"/>
    <mergeCell ref="J1:J2"/>
    <mergeCell ref="S5:S6"/>
    <mergeCell ref="M5:M6"/>
    <mergeCell ref="P5:P6"/>
    <mergeCell ref="Q5:Q6"/>
    <mergeCell ref="R5:R6"/>
    <mergeCell ref="N5:N6"/>
    <mergeCell ref="O5:O6"/>
    <mergeCell ref="S1:S2"/>
    <mergeCell ref="N3:N4"/>
    <mergeCell ref="O3:O4"/>
    <mergeCell ref="P3:P4"/>
    <mergeCell ref="Q3:Q4"/>
    <mergeCell ref="S3:S4"/>
    <mergeCell ref="N1:N2"/>
    <mergeCell ref="R1:R2"/>
    <mergeCell ref="R3:R4"/>
    <mergeCell ref="O1:O2"/>
    <mergeCell ref="P1:P2"/>
    <mergeCell ref="Q1:Q2"/>
    <mergeCell ref="S7:S8"/>
    <mergeCell ref="K9:K10"/>
    <mergeCell ref="L9:L10"/>
    <mergeCell ref="M9:M10"/>
    <mergeCell ref="N9:N10"/>
    <mergeCell ref="O9:O10"/>
    <mergeCell ref="P9:P10"/>
    <mergeCell ref="Q9:Q10"/>
    <mergeCell ref="R9:R10"/>
    <mergeCell ref="S9:S10"/>
    <mergeCell ref="N7:N8"/>
    <mergeCell ref="O7:O8"/>
    <mergeCell ref="P7:P8"/>
    <mergeCell ref="Q7:Q8"/>
    <mergeCell ref="R7:R8"/>
    <mergeCell ref="K7:K8"/>
  </mergeCells>
  <conditionalFormatting sqref="P3:Q4">
    <cfRule type="expression" priority="14" stopIfTrue="1">
      <formula>$K$3=0</formula>
    </cfRule>
    <cfRule type="colorScale" priority="15">
      <colorScale>
        <cfvo type="min"/>
        <cfvo type="max"/>
        <color rgb="FFFFEF9C"/>
        <color rgb="FF63BE7B"/>
      </colorScale>
    </cfRule>
  </conditionalFormatting>
  <conditionalFormatting sqref="P5:Q6">
    <cfRule type="expression" priority="12" stopIfTrue="1">
      <formula>$K$5=0</formula>
    </cfRule>
    <cfRule type="colorScale" priority="13">
      <colorScale>
        <cfvo type="min"/>
        <cfvo type="max"/>
        <color rgb="FFFFEF9C"/>
        <color rgb="FF63BE7B"/>
      </colorScale>
    </cfRule>
  </conditionalFormatting>
  <conditionalFormatting sqref="P7:Q7">
    <cfRule type="expression" priority="10" stopIfTrue="1">
      <formula>$K$7=0</formula>
    </cfRule>
    <cfRule type="colorScale" priority="11">
      <colorScale>
        <cfvo type="min"/>
        <cfvo type="max"/>
        <color rgb="FFFFEF9C"/>
        <color rgb="FF63BE7B"/>
      </colorScale>
    </cfRule>
  </conditionalFormatting>
  <conditionalFormatting sqref="P9:Q9">
    <cfRule type="expression" priority="8" stopIfTrue="1">
      <formula>$K$9=0</formula>
    </cfRule>
    <cfRule type="colorScale" priority="9">
      <colorScale>
        <cfvo type="min"/>
        <cfvo type="max"/>
        <color rgb="FFFFEF9C"/>
        <color rgb="FF63BE7B"/>
      </colorScale>
    </cfRule>
  </conditionalFormatting>
  <conditionalFormatting sqref="K14:K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:L2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list" allowBlank="1" showInputMessage="1" showErrorMessage="1" sqref="S22" xr:uid="{B31AEB4A-99A5-4B41-8106-890A299DD996}">
      <formula1>$B$3:$B$5</formula1>
    </dataValidation>
    <dataValidation type="list" allowBlank="1" showInputMessage="1" showErrorMessage="1" sqref="S23 Q11:Q12" xr:uid="{10346FB1-D2FC-46E1-9F2E-1EBE93966F3B}">
      <formula1>$J$14:$J$18</formula1>
    </dataValidation>
  </dataValidations>
  <pageMargins left="0.75" right="0.75" top="1" bottom="1" header="0.5" footer="0.5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1565-AB6C-4B18-80CD-25701D172CD0}">
  <sheetPr codeName="Hoja2"/>
  <dimension ref="A1:R6900"/>
  <sheetViews>
    <sheetView zoomScale="70" zoomScaleNormal="70" workbookViewId="0">
      <selection activeCell="D33" sqref="B32:D33"/>
    </sheetView>
  </sheetViews>
  <sheetFormatPr baseColWidth="10" defaultRowHeight="12.7" x14ac:dyDescent="0.4"/>
  <cols>
    <col min="1" max="1" width="13.703125" customWidth="1"/>
    <col min="2" max="2" width="13" bestFit="1" customWidth="1"/>
    <col min="3" max="3" width="14.46875" bestFit="1" customWidth="1"/>
    <col min="4" max="4" width="15.703125" bestFit="1" customWidth="1"/>
    <col min="5" max="5" width="14.29296875" bestFit="1" customWidth="1"/>
    <col min="6" max="6" width="15.703125" bestFit="1" customWidth="1"/>
    <col min="7" max="7" width="14.29296875" bestFit="1" customWidth="1"/>
    <col min="8" max="8" width="15.46875" bestFit="1" customWidth="1"/>
    <col min="9" max="9" width="14" bestFit="1" customWidth="1"/>
    <col min="10" max="10" width="12.8203125" bestFit="1" customWidth="1"/>
    <col min="11" max="11" width="13.46875" customWidth="1"/>
    <col min="12" max="12" width="12.52734375" bestFit="1" customWidth="1"/>
    <col min="255" max="255" width="13.703125" customWidth="1"/>
    <col min="256" max="263" width="13" bestFit="1" customWidth="1"/>
    <col min="264" max="264" width="25.29296875" bestFit="1" customWidth="1"/>
    <col min="265" max="265" width="25.703125" bestFit="1" customWidth="1"/>
    <col min="510" max="510" width="2.703125" customWidth="1"/>
    <col min="511" max="511" width="13.703125" customWidth="1"/>
    <col min="512" max="519" width="13" bestFit="1" customWidth="1"/>
    <col min="520" max="520" width="25.29296875" bestFit="1" customWidth="1"/>
    <col min="521" max="521" width="25.703125" bestFit="1" customWidth="1"/>
    <col min="766" max="766" width="2.703125" customWidth="1"/>
    <col min="767" max="767" width="13.703125" customWidth="1"/>
    <col min="768" max="775" width="13" bestFit="1" customWidth="1"/>
    <col min="776" max="776" width="25.29296875" bestFit="1" customWidth="1"/>
    <col min="777" max="777" width="25.703125" bestFit="1" customWidth="1"/>
    <col min="1022" max="1022" width="2.703125" customWidth="1"/>
    <col min="1023" max="1023" width="13.703125" customWidth="1"/>
    <col min="1024" max="1031" width="13" bestFit="1" customWidth="1"/>
    <col min="1032" max="1032" width="25.29296875" bestFit="1" customWidth="1"/>
    <col min="1033" max="1033" width="25.703125" bestFit="1" customWidth="1"/>
    <col min="1278" max="1278" width="2.703125" customWidth="1"/>
    <col min="1279" max="1279" width="13.703125" customWidth="1"/>
    <col min="1280" max="1287" width="13" bestFit="1" customWidth="1"/>
    <col min="1288" max="1288" width="25.29296875" bestFit="1" customWidth="1"/>
    <col min="1289" max="1289" width="25.703125" bestFit="1" customWidth="1"/>
    <col min="1534" max="1534" width="2.703125" customWidth="1"/>
    <col min="1535" max="1535" width="13.703125" customWidth="1"/>
    <col min="1536" max="1543" width="13" bestFit="1" customWidth="1"/>
    <col min="1544" max="1544" width="25.29296875" bestFit="1" customWidth="1"/>
    <col min="1545" max="1545" width="25.703125" bestFit="1" customWidth="1"/>
    <col min="1790" max="1790" width="2.703125" customWidth="1"/>
    <col min="1791" max="1791" width="13.703125" customWidth="1"/>
    <col min="1792" max="1799" width="13" bestFit="1" customWidth="1"/>
    <col min="1800" max="1800" width="25.29296875" bestFit="1" customWidth="1"/>
    <col min="1801" max="1801" width="25.703125" bestFit="1" customWidth="1"/>
    <col min="2046" max="2046" width="2.703125" customWidth="1"/>
    <col min="2047" max="2047" width="13.703125" customWidth="1"/>
    <col min="2048" max="2055" width="13" bestFit="1" customWidth="1"/>
    <col min="2056" max="2056" width="25.29296875" bestFit="1" customWidth="1"/>
    <col min="2057" max="2057" width="25.703125" bestFit="1" customWidth="1"/>
    <col min="2302" max="2302" width="2.703125" customWidth="1"/>
    <col min="2303" max="2303" width="13.703125" customWidth="1"/>
    <col min="2304" max="2311" width="13" bestFit="1" customWidth="1"/>
    <col min="2312" max="2312" width="25.29296875" bestFit="1" customWidth="1"/>
    <col min="2313" max="2313" width="25.703125" bestFit="1" customWidth="1"/>
    <col min="2558" max="2558" width="2.703125" customWidth="1"/>
    <col min="2559" max="2559" width="13.703125" customWidth="1"/>
    <col min="2560" max="2567" width="13" bestFit="1" customWidth="1"/>
    <col min="2568" max="2568" width="25.29296875" bestFit="1" customWidth="1"/>
    <col min="2569" max="2569" width="25.703125" bestFit="1" customWidth="1"/>
    <col min="2814" max="2814" width="2.703125" customWidth="1"/>
    <col min="2815" max="2815" width="13.703125" customWidth="1"/>
    <col min="2816" max="2823" width="13" bestFit="1" customWidth="1"/>
    <col min="2824" max="2824" width="25.29296875" bestFit="1" customWidth="1"/>
    <col min="2825" max="2825" width="25.703125" bestFit="1" customWidth="1"/>
    <col min="3070" max="3070" width="2.703125" customWidth="1"/>
    <col min="3071" max="3071" width="13.703125" customWidth="1"/>
    <col min="3072" max="3079" width="13" bestFit="1" customWidth="1"/>
    <col min="3080" max="3080" width="25.29296875" bestFit="1" customWidth="1"/>
    <col min="3081" max="3081" width="25.703125" bestFit="1" customWidth="1"/>
    <col min="3326" max="3326" width="2.703125" customWidth="1"/>
    <col min="3327" max="3327" width="13.703125" customWidth="1"/>
    <col min="3328" max="3335" width="13" bestFit="1" customWidth="1"/>
    <col min="3336" max="3336" width="25.29296875" bestFit="1" customWidth="1"/>
    <col min="3337" max="3337" width="25.703125" bestFit="1" customWidth="1"/>
    <col min="3582" max="3582" width="2.703125" customWidth="1"/>
    <col min="3583" max="3583" width="13.703125" customWidth="1"/>
    <col min="3584" max="3591" width="13" bestFit="1" customWidth="1"/>
    <col min="3592" max="3592" width="25.29296875" bestFit="1" customWidth="1"/>
    <col min="3593" max="3593" width="25.703125" bestFit="1" customWidth="1"/>
    <col min="3838" max="3838" width="2.703125" customWidth="1"/>
    <col min="3839" max="3839" width="13.703125" customWidth="1"/>
    <col min="3840" max="3847" width="13" bestFit="1" customWidth="1"/>
    <col min="3848" max="3848" width="25.29296875" bestFit="1" customWidth="1"/>
    <col min="3849" max="3849" width="25.703125" bestFit="1" customWidth="1"/>
    <col min="4094" max="4094" width="2.703125" customWidth="1"/>
    <col min="4095" max="4095" width="13.703125" customWidth="1"/>
    <col min="4096" max="4103" width="13" bestFit="1" customWidth="1"/>
    <col min="4104" max="4104" width="25.29296875" bestFit="1" customWidth="1"/>
    <col min="4105" max="4105" width="25.703125" bestFit="1" customWidth="1"/>
    <col min="4350" max="4350" width="2.703125" customWidth="1"/>
    <col min="4351" max="4351" width="13.703125" customWidth="1"/>
    <col min="4352" max="4359" width="13" bestFit="1" customWidth="1"/>
    <col min="4360" max="4360" width="25.29296875" bestFit="1" customWidth="1"/>
    <col min="4361" max="4361" width="25.703125" bestFit="1" customWidth="1"/>
    <col min="4606" max="4606" width="2.703125" customWidth="1"/>
    <col min="4607" max="4607" width="13.703125" customWidth="1"/>
    <col min="4608" max="4615" width="13" bestFit="1" customWidth="1"/>
    <col min="4616" max="4616" width="25.29296875" bestFit="1" customWidth="1"/>
    <col min="4617" max="4617" width="25.703125" bestFit="1" customWidth="1"/>
    <col min="4862" max="4862" width="2.703125" customWidth="1"/>
    <col min="4863" max="4863" width="13.703125" customWidth="1"/>
    <col min="4864" max="4871" width="13" bestFit="1" customWidth="1"/>
    <col min="4872" max="4872" width="25.29296875" bestFit="1" customWidth="1"/>
    <col min="4873" max="4873" width="25.703125" bestFit="1" customWidth="1"/>
    <col min="5118" max="5118" width="2.703125" customWidth="1"/>
    <col min="5119" max="5119" width="13.703125" customWidth="1"/>
    <col min="5120" max="5127" width="13" bestFit="1" customWidth="1"/>
    <col min="5128" max="5128" width="25.29296875" bestFit="1" customWidth="1"/>
    <col min="5129" max="5129" width="25.703125" bestFit="1" customWidth="1"/>
    <col min="5374" max="5374" width="2.703125" customWidth="1"/>
    <col min="5375" max="5375" width="13.703125" customWidth="1"/>
    <col min="5376" max="5383" width="13" bestFit="1" customWidth="1"/>
    <col min="5384" max="5384" width="25.29296875" bestFit="1" customWidth="1"/>
    <col min="5385" max="5385" width="25.703125" bestFit="1" customWidth="1"/>
    <col min="5630" max="5630" width="2.703125" customWidth="1"/>
    <col min="5631" max="5631" width="13.703125" customWidth="1"/>
    <col min="5632" max="5639" width="13" bestFit="1" customWidth="1"/>
    <col min="5640" max="5640" width="25.29296875" bestFit="1" customWidth="1"/>
    <col min="5641" max="5641" width="25.703125" bestFit="1" customWidth="1"/>
    <col min="5886" max="5886" width="2.703125" customWidth="1"/>
    <col min="5887" max="5887" width="13.703125" customWidth="1"/>
    <col min="5888" max="5895" width="13" bestFit="1" customWidth="1"/>
    <col min="5896" max="5896" width="25.29296875" bestFit="1" customWidth="1"/>
    <col min="5897" max="5897" width="25.703125" bestFit="1" customWidth="1"/>
    <col min="6142" max="6142" width="2.703125" customWidth="1"/>
    <col min="6143" max="6143" width="13.703125" customWidth="1"/>
    <col min="6144" max="6151" width="13" bestFit="1" customWidth="1"/>
    <col min="6152" max="6152" width="25.29296875" bestFit="1" customWidth="1"/>
    <col min="6153" max="6153" width="25.703125" bestFit="1" customWidth="1"/>
    <col min="6398" max="6398" width="2.703125" customWidth="1"/>
    <col min="6399" max="6399" width="13.703125" customWidth="1"/>
    <col min="6400" max="6407" width="13" bestFit="1" customWidth="1"/>
    <col min="6408" max="6408" width="25.29296875" bestFit="1" customWidth="1"/>
    <col min="6409" max="6409" width="25.703125" bestFit="1" customWidth="1"/>
    <col min="6654" max="6654" width="2.703125" customWidth="1"/>
    <col min="6655" max="6655" width="13.703125" customWidth="1"/>
    <col min="6656" max="6663" width="13" bestFit="1" customWidth="1"/>
    <col min="6664" max="6664" width="25.29296875" bestFit="1" customWidth="1"/>
    <col min="6665" max="6665" width="25.703125" bestFit="1" customWidth="1"/>
    <col min="6910" max="6910" width="2.703125" customWidth="1"/>
    <col min="6911" max="6911" width="13.703125" customWidth="1"/>
    <col min="6912" max="6919" width="13" bestFit="1" customWidth="1"/>
    <col min="6920" max="6920" width="25.29296875" bestFit="1" customWidth="1"/>
    <col min="6921" max="6921" width="25.703125" bestFit="1" customWidth="1"/>
    <col min="7166" max="7166" width="2.703125" customWidth="1"/>
    <col min="7167" max="7167" width="13.703125" customWidth="1"/>
    <col min="7168" max="7175" width="13" bestFit="1" customWidth="1"/>
    <col min="7176" max="7176" width="25.29296875" bestFit="1" customWidth="1"/>
    <col min="7177" max="7177" width="25.703125" bestFit="1" customWidth="1"/>
    <col min="7422" max="7422" width="2.703125" customWidth="1"/>
    <col min="7423" max="7423" width="13.703125" customWidth="1"/>
    <col min="7424" max="7431" width="13" bestFit="1" customWidth="1"/>
    <col min="7432" max="7432" width="25.29296875" bestFit="1" customWidth="1"/>
    <col min="7433" max="7433" width="25.703125" bestFit="1" customWidth="1"/>
    <col min="7678" max="7678" width="2.703125" customWidth="1"/>
    <col min="7679" max="7679" width="13.703125" customWidth="1"/>
    <col min="7680" max="7687" width="13" bestFit="1" customWidth="1"/>
    <col min="7688" max="7688" width="25.29296875" bestFit="1" customWidth="1"/>
    <col min="7689" max="7689" width="25.703125" bestFit="1" customWidth="1"/>
    <col min="7934" max="7934" width="2.703125" customWidth="1"/>
    <col min="7935" max="7935" width="13.703125" customWidth="1"/>
    <col min="7936" max="7943" width="13" bestFit="1" customWidth="1"/>
    <col min="7944" max="7944" width="25.29296875" bestFit="1" customWidth="1"/>
    <col min="7945" max="7945" width="25.703125" bestFit="1" customWidth="1"/>
    <col min="8190" max="8190" width="2.703125" customWidth="1"/>
    <col min="8191" max="8191" width="13.703125" customWidth="1"/>
    <col min="8192" max="8199" width="13" bestFit="1" customWidth="1"/>
    <col min="8200" max="8200" width="25.29296875" bestFit="1" customWidth="1"/>
    <col min="8201" max="8201" width="25.703125" bestFit="1" customWidth="1"/>
    <col min="8446" max="8446" width="2.703125" customWidth="1"/>
    <col min="8447" max="8447" width="13.703125" customWidth="1"/>
    <col min="8448" max="8455" width="13" bestFit="1" customWidth="1"/>
    <col min="8456" max="8456" width="25.29296875" bestFit="1" customWidth="1"/>
    <col min="8457" max="8457" width="25.703125" bestFit="1" customWidth="1"/>
    <col min="8702" max="8702" width="2.703125" customWidth="1"/>
    <col min="8703" max="8703" width="13.703125" customWidth="1"/>
    <col min="8704" max="8711" width="13" bestFit="1" customWidth="1"/>
    <col min="8712" max="8712" width="25.29296875" bestFit="1" customWidth="1"/>
    <col min="8713" max="8713" width="25.703125" bestFit="1" customWidth="1"/>
    <col min="8958" max="8958" width="2.703125" customWidth="1"/>
    <col min="8959" max="8959" width="13.703125" customWidth="1"/>
    <col min="8960" max="8967" width="13" bestFit="1" customWidth="1"/>
    <col min="8968" max="8968" width="25.29296875" bestFit="1" customWidth="1"/>
    <col min="8969" max="8969" width="25.703125" bestFit="1" customWidth="1"/>
    <col min="9214" max="9214" width="2.703125" customWidth="1"/>
    <col min="9215" max="9215" width="13.703125" customWidth="1"/>
    <col min="9216" max="9223" width="13" bestFit="1" customWidth="1"/>
    <col min="9224" max="9224" width="25.29296875" bestFit="1" customWidth="1"/>
    <col min="9225" max="9225" width="25.703125" bestFit="1" customWidth="1"/>
    <col min="9470" max="9470" width="2.703125" customWidth="1"/>
    <col min="9471" max="9471" width="13.703125" customWidth="1"/>
    <col min="9472" max="9479" width="13" bestFit="1" customWidth="1"/>
    <col min="9480" max="9480" width="25.29296875" bestFit="1" customWidth="1"/>
    <col min="9481" max="9481" width="25.703125" bestFit="1" customWidth="1"/>
    <col min="9726" max="9726" width="2.703125" customWidth="1"/>
    <col min="9727" max="9727" width="13.703125" customWidth="1"/>
    <col min="9728" max="9735" width="13" bestFit="1" customWidth="1"/>
    <col min="9736" max="9736" width="25.29296875" bestFit="1" customWidth="1"/>
    <col min="9737" max="9737" width="25.703125" bestFit="1" customWidth="1"/>
    <col min="9982" max="9982" width="2.703125" customWidth="1"/>
    <col min="9983" max="9983" width="13.703125" customWidth="1"/>
    <col min="9984" max="9991" width="13" bestFit="1" customWidth="1"/>
    <col min="9992" max="9992" width="25.29296875" bestFit="1" customWidth="1"/>
    <col min="9993" max="9993" width="25.703125" bestFit="1" customWidth="1"/>
    <col min="10238" max="10238" width="2.703125" customWidth="1"/>
    <col min="10239" max="10239" width="13.703125" customWidth="1"/>
    <col min="10240" max="10247" width="13" bestFit="1" customWidth="1"/>
    <col min="10248" max="10248" width="25.29296875" bestFit="1" customWidth="1"/>
    <col min="10249" max="10249" width="25.703125" bestFit="1" customWidth="1"/>
    <col min="10494" max="10494" width="2.703125" customWidth="1"/>
    <col min="10495" max="10495" width="13.703125" customWidth="1"/>
    <col min="10496" max="10503" width="13" bestFit="1" customWidth="1"/>
    <col min="10504" max="10504" width="25.29296875" bestFit="1" customWidth="1"/>
    <col min="10505" max="10505" width="25.703125" bestFit="1" customWidth="1"/>
    <col min="10750" max="10750" width="2.703125" customWidth="1"/>
    <col min="10751" max="10751" width="13.703125" customWidth="1"/>
    <col min="10752" max="10759" width="13" bestFit="1" customWidth="1"/>
    <col min="10760" max="10760" width="25.29296875" bestFit="1" customWidth="1"/>
    <col min="10761" max="10761" width="25.703125" bestFit="1" customWidth="1"/>
    <col min="11006" max="11006" width="2.703125" customWidth="1"/>
    <col min="11007" max="11007" width="13.703125" customWidth="1"/>
    <col min="11008" max="11015" width="13" bestFit="1" customWidth="1"/>
    <col min="11016" max="11016" width="25.29296875" bestFit="1" customWidth="1"/>
    <col min="11017" max="11017" width="25.703125" bestFit="1" customWidth="1"/>
    <col min="11262" max="11262" width="2.703125" customWidth="1"/>
    <col min="11263" max="11263" width="13.703125" customWidth="1"/>
    <col min="11264" max="11271" width="13" bestFit="1" customWidth="1"/>
    <col min="11272" max="11272" width="25.29296875" bestFit="1" customWidth="1"/>
    <col min="11273" max="11273" width="25.703125" bestFit="1" customWidth="1"/>
    <col min="11518" max="11518" width="2.703125" customWidth="1"/>
    <col min="11519" max="11519" width="13.703125" customWidth="1"/>
    <col min="11520" max="11527" width="13" bestFit="1" customWidth="1"/>
    <col min="11528" max="11528" width="25.29296875" bestFit="1" customWidth="1"/>
    <col min="11529" max="11529" width="25.703125" bestFit="1" customWidth="1"/>
    <col min="11774" max="11774" width="2.703125" customWidth="1"/>
    <col min="11775" max="11775" width="13.703125" customWidth="1"/>
    <col min="11776" max="11783" width="13" bestFit="1" customWidth="1"/>
    <col min="11784" max="11784" width="25.29296875" bestFit="1" customWidth="1"/>
    <col min="11785" max="11785" width="25.703125" bestFit="1" customWidth="1"/>
    <col min="12030" max="12030" width="2.703125" customWidth="1"/>
    <col min="12031" max="12031" width="13.703125" customWidth="1"/>
    <col min="12032" max="12039" width="13" bestFit="1" customWidth="1"/>
    <col min="12040" max="12040" width="25.29296875" bestFit="1" customWidth="1"/>
    <col min="12041" max="12041" width="25.703125" bestFit="1" customWidth="1"/>
    <col min="12286" max="12286" width="2.703125" customWidth="1"/>
    <col min="12287" max="12287" width="13.703125" customWidth="1"/>
    <col min="12288" max="12295" width="13" bestFit="1" customWidth="1"/>
    <col min="12296" max="12296" width="25.29296875" bestFit="1" customWidth="1"/>
    <col min="12297" max="12297" width="25.703125" bestFit="1" customWidth="1"/>
    <col min="12542" max="12542" width="2.703125" customWidth="1"/>
    <col min="12543" max="12543" width="13.703125" customWidth="1"/>
    <col min="12544" max="12551" width="13" bestFit="1" customWidth="1"/>
    <col min="12552" max="12552" width="25.29296875" bestFit="1" customWidth="1"/>
    <col min="12553" max="12553" width="25.703125" bestFit="1" customWidth="1"/>
    <col min="12798" max="12798" width="2.703125" customWidth="1"/>
    <col min="12799" max="12799" width="13.703125" customWidth="1"/>
    <col min="12800" max="12807" width="13" bestFit="1" customWidth="1"/>
    <col min="12808" max="12808" width="25.29296875" bestFit="1" customWidth="1"/>
    <col min="12809" max="12809" width="25.703125" bestFit="1" customWidth="1"/>
    <col min="13054" max="13054" width="2.703125" customWidth="1"/>
    <col min="13055" max="13055" width="13.703125" customWidth="1"/>
    <col min="13056" max="13063" width="13" bestFit="1" customWidth="1"/>
    <col min="13064" max="13064" width="25.29296875" bestFit="1" customWidth="1"/>
    <col min="13065" max="13065" width="25.703125" bestFit="1" customWidth="1"/>
    <col min="13310" max="13310" width="2.703125" customWidth="1"/>
    <col min="13311" max="13311" width="13.703125" customWidth="1"/>
    <col min="13312" max="13319" width="13" bestFit="1" customWidth="1"/>
    <col min="13320" max="13320" width="25.29296875" bestFit="1" customWidth="1"/>
    <col min="13321" max="13321" width="25.703125" bestFit="1" customWidth="1"/>
    <col min="13566" max="13566" width="2.703125" customWidth="1"/>
    <col min="13567" max="13567" width="13.703125" customWidth="1"/>
    <col min="13568" max="13575" width="13" bestFit="1" customWidth="1"/>
    <col min="13576" max="13576" width="25.29296875" bestFit="1" customWidth="1"/>
    <col min="13577" max="13577" width="25.703125" bestFit="1" customWidth="1"/>
    <col min="13822" max="13822" width="2.703125" customWidth="1"/>
    <col min="13823" max="13823" width="13.703125" customWidth="1"/>
    <col min="13824" max="13831" width="13" bestFit="1" customWidth="1"/>
    <col min="13832" max="13832" width="25.29296875" bestFit="1" customWidth="1"/>
    <col min="13833" max="13833" width="25.703125" bestFit="1" customWidth="1"/>
    <col min="14078" max="14078" width="2.703125" customWidth="1"/>
    <col min="14079" max="14079" width="13.703125" customWidth="1"/>
    <col min="14080" max="14087" width="13" bestFit="1" customWidth="1"/>
    <col min="14088" max="14088" width="25.29296875" bestFit="1" customWidth="1"/>
    <col min="14089" max="14089" width="25.703125" bestFit="1" customWidth="1"/>
    <col min="14334" max="14334" width="2.703125" customWidth="1"/>
    <col min="14335" max="14335" width="13.703125" customWidth="1"/>
    <col min="14336" max="14343" width="13" bestFit="1" customWidth="1"/>
    <col min="14344" max="14344" width="25.29296875" bestFit="1" customWidth="1"/>
    <col min="14345" max="14345" width="25.703125" bestFit="1" customWidth="1"/>
    <col min="14590" max="14590" width="2.703125" customWidth="1"/>
    <col min="14591" max="14591" width="13.703125" customWidth="1"/>
    <col min="14592" max="14599" width="13" bestFit="1" customWidth="1"/>
    <col min="14600" max="14600" width="25.29296875" bestFit="1" customWidth="1"/>
    <col min="14601" max="14601" width="25.703125" bestFit="1" customWidth="1"/>
    <col min="14846" max="14846" width="2.703125" customWidth="1"/>
    <col min="14847" max="14847" width="13.703125" customWidth="1"/>
    <col min="14848" max="14855" width="13" bestFit="1" customWidth="1"/>
    <col min="14856" max="14856" width="25.29296875" bestFit="1" customWidth="1"/>
    <col min="14857" max="14857" width="25.703125" bestFit="1" customWidth="1"/>
    <col min="15102" max="15102" width="2.703125" customWidth="1"/>
    <col min="15103" max="15103" width="13.703125" customWidth="1"/>
    <col min="15104" max="15111" width="13" bestFit="1" customWidth="1"/>
    <col min="15112" max="15112" width="25.29296875" bestFit="1" customWidth="1"/>
    <col min="15113" max="15113" width="25.703125" bestFit="1" customWidth="1"/>
    <col min="15358" max="15358" width="2.703125" customWidth="1"/>
    <col min="15359" max="15359" width="13.703125" customWidth="1"/>
    <col min="15360" max="15367" width="13" bestFit="1" customWidth="1"/>
    <col min="15368" max="15368" width="25.29296875" bestFit="1" customWidth="1"/>
    <col min="15369" max="15369" width="25.703125" bestFit="1" customWidth="1"/>
    <col min="15614" max="15614" width="2.703125" customWidth="1"/>
    <col min="15615" max="15615" width="13.703125" customWidth="1"/>
    <col min="15616" max="15623" width="13" bestFit="1" customWidth="1"/>
    <col min="15624" max="15624" width="25.29296875" bestFit="1" customWidth="1"/>
    <col min="15625" max="15625" width="25.703125" bestFit="1" customWidth="1"/>
    <col min="15870" max="15870" width="2.703125" customWidth="1"/>
    <col min="15871" max="15871" width="13.703125" customWidth="1"/>
    <col min="15872" max="15879" width="13" bestFit="1" customWidth="1"/>
    <col min="15880" max="15880" width="25.29296875" bestFit="1" customWidth="1"/>
    <col min="15881" max="15881" width="25.703125" bestFit="1" customWidth="1"/>
    <col min="16126" max="16126" width="2.703125" customWidth="1"/>
    <col min="16127" max="16127" width="13.703125" customWidth="1"/>
    <col min="16128" max="16135" width="13" bestFit="1" customWidth="1"/>
    <col min="16136" max="16136" width="25.29296875" bestFit="1" customWidth="1"/>
    <col min="16137" max="16137" width="25.703125" bestFit="1" customWidth="1"/>
  </cols>
  <sheetData>
    <row r="1" spans="1:18" ht="15.35" x14ac:dyDescent="0.5">
      <c r="A1" t="s">
        <v>11940</v>
      </c>
      <c r="B1" t="s">
        <v>11941</v>
      </c>
      <c r="C1" t="s">
        <v>11942</v>
      </c>
      <c r="D1" t="s">
        <v>11943</v>
      </c>
      <c r="E1" t="s">
        <v>11944</v>
      </c>
      <c r="F1" t="s">
        <v>11945</v>
      </c>
      <c r="G1" t="s">
        <v>11946</v>
      </c>
      <c r="H1" t="s">
        <v>11947</v>
      </c>
      <c r="I1" t="s">
        <v>11948</v>
      </c>
      <c r="J1" t="s">
        <v>11949</v>
      </c>
      <c r="K1" t="s">
        <v>11950</v>
      </c>
      <c r="L1" s="3" t="s">
        <v>11951</v>
      </c>
      <c r="M1" s="10" t="s">
        <v>11924</v>
      </c>
      <c r="N1" s="10" t="s">
        <v>11928</v>
      </c>
      <c r="O1" s="10" t="s">
        <v>11925</v>
      </c>
      <c r="P1" s="10" t="s">
        <v>11926</v>
      </c>
      <c r="Q1" s="10" t="s">
        <v>11927</v>
      </c>
      <c r="R1" s="10" t="s">
        <v>11952</v>
      </c>
    </row>
    <row r="2" spans="1:18" ht="15" x14ac:dyDescent="0.45">
      <c r="A2">
        <v>2000099</v>
      </c>
      <c r="B2">
        <v>2515.17</v>
      </c>
      <c r="C2">
        <v>20089.8</v>
      </c>
      <c r="D2">
        <v>2491.33</v>
      </c>
      <c r="E2">
        <v>19895.21</v>
      </c>
      <c r="F2">
        <v>3273.92</v>
      </c>
      <c r="G2">
        <v>26142.240000000002</v>
      </c>
      <c r="H2">
        <v>2881.64</v>
      </c>
      <c r="I2">
        <v>23006.84</v>
      </c>
      <c r="J2">
        <v>11162.06</v>
      </c>
      <c r="K2">
        <v>89134.09</v>
      </c>
      <c r="L2" s="11" t="s">
        <v>11923</v>
      </c>
      <c r="M2" s="12" t="s">
        <v>6</v>
      </c>
      <c r="N2" s="12" t="s">
        <v>6</v>
      </c>
      <c r="O2" s="12" t="s">
        <v>6</v>
      </c>
      <c r="P2" s="12" t="s">
        <v>6</v>
      </c>
      <c r="Q2" s="12" t="s">
        <v>6</v>
      </c>
      <c r="R2">
        <v>1</v>
      </c>
    </row>
    <row r="3" spans="1:18" ht="15" x14ac:dyDescent="0.45">
      <c r="A3">
        <v>2021091</v>
      </c>
      <c r="B3">
        <v>810.04</v>
      </c>
      <c r="C3">
        <v>19611.2</v>
      </c>
      <c r="D3">
        <v>721.07</v>
      </c>
      <c r="E3">
        <v>18015.740000000002</v>
      </c>
      <c r="F3">
        <v>883.67</v>
      </c>
      <c r="G3">
        <v>22058.1</v>
      </c>
      <c r="H3">
        <v>831.94</v>
      </c>
      <c r="I3">
        <v>20784.23</v>
      </c>
      <c r="J3">
        <v>3246.7200000000003</v>
      </c>
      <c r="K3">
        <v>80469.27</v>
      </c>
      <c r="L3" s="11" t="s">
        <v>11923</v>
      </c>
      <c r="M3" s="12" t="s">
        <v>6</v>
      </c>
      <c r="N3" s="12" t="s">
        <v>6</v>
      </c>
      <c r="O3" s="12" t="s">
        <v>6</v>
      </c>
      <c r="P3" s="12" t="s">
        <v>6</v>
      </c>
      <c r="Q3" s="12" t="s">
        <v>6</v>
      </c>
      <c r="R3">
        <v>2</v>
      </c>
    </row>
    <row r="4" spans="1:18" ht="15" x14ac:dyDescent="0.45">
      <c r="A4">
        <v>2018135</v>
      </c>
      <c r="B4">
        <v>940.15</v>
      </c>
      <c r="C4">
        <v>18010.919999999998</v>
      </c>
      <c r="D4">
        <v>912.48</v>
      </c>
      <c r="E4">
        <v>18202.36</v>
      </c>
      <c r="F4">
        <v>1034.78</v>
      </c>
      <c r="G4">
        <v>20624.759999999998</v>
      </c>
      <c r="H4">
        <v>1024.96</v>
      </c>
      <c r="I4">
        <v>20396.64</v>
      </c>
      <c r="J4">
        <v>3912.37</v>
      </c>
      <c r="K4">
        <v>77234.679999999993</v>
      </c>
      <c r="L4" s="11" t="s">
        <v>11923</v>
      </c>
      <c r="M4" s="12" t="s">
        <v>6</v>
      </c>
      <c r="N4" s="12" t="s">
        <v>6</v>
      </c>
      <c r="O4" s="12" t="s">
        <v>6</v>
      </c>
      <c r="P4" s="12" t="s">
        <v>6</v>
      </c>
      <c r="Q4" s="12" t="s">
        <v>6</v>
      </c>
      <c r="R4">
        <v>3</v>
      </c>
    </row>
    <row r="5" spans="1:18" ht="15" x14ac:dyDescent="0.45">
      <c r="A5">
        <v>2018134</v>
      </c>
      <c r="B5">
        <v>717.38</v>
      </c>
      <c r="C5">
        <v>14314.89</v>
      </c>
      <c r="D5">
        <v>660.65</v>
      </c>
      <c r="E5">
        <v>13779.45</v>
      </c>
      <c r="F5">
        <v>920.22</v>
      </c>
      <c r="G5">
        <v>19210.96</v>
      </c>
      <c r="H5">
        <v>885.3</v>
      </c>
      <c r="I5">
        <v>18408.509999999998</v>
      </c>
      <c r="J5">
        <v>3183.55</v>
      </c>
      <c r="K5">
        <v>65713.81</v>
      </c>
      <c r="L5" s="11" t="s">
        <v>11923</v>
      </c>
      <c r="M5" s="12" t="s">
        <v>6</v>
      </c>
      <c r="N5" s="12" t="s">
        <v>6</v>
      </c>
      <c r="O5" s="12" t="s">
        <v>6</v>
      </c>
      <c r="P5" s="12" t="s">
        <v>6</v>
      </c>
      <c r="Q5" s="12" t="s">
        <v>6</v>
      </c>
      <c r="R5">
        <v>4</v>
      </c>
    </row>
    <row r="6" spans="1:18" ht="15" x14ac:dyDescent="0.45">
      <c r="A6">
        <v>2018137</v>
      </c>
      <c r="B6">
        <v>784.48</v>
      </c>
      <c r="C6">
        <v>15019.55</v>
      </c>
      <c r="D6">
        <v>741.28</v>
      </c>
      <c r="E6">
        <v>14784.19</v>
      </c>
      <c r="F6">
        <v>888.41</v>
      </c>
      <c r="G6">
        <v>17702.52</v>
      </c>
      <c r="H6">
        <v>827.8</v>
      </c>
      <c r="I6">
        <v>16497.080000000002</v>
      </c>
      <c r="J6">
        <v>3241.9700000000003</v>
      </c>
      <c r="K6">
        <v>64003.34</v>
      </c>
      <c r="L6" s="11" t="s">
        <v>11923</v>
      </c>
      <c r="M6" s="12" t="s">
        <v>6</v>
      </c>
      <c r="N6" s="12" t="s">
        <v>6</v>
      </c>
      <c r="O6" s="12" t="s">
        <v>6</v>
      </c>
      <c r="P6" s="12" t="s">
        <v>6</v>
      </c>
      <c r="Q6" s="12" t="s">
        <v>6</v>
      </c>
      <c r="R6">
        <v>5</v>
      </c>
    </row>
    <row r="7" spans="1:18" ht="15" x14ac:dyDescent="0.45">
      <c r="A7">
        <v>2011524</v>
      </c>
      <c r="B7">
        <v>786.35</v>
      </c>
      <c r="C7">
        <v>14094.18</v>
      </c>
      <c r="D7">
        <v>697.85</v>
      </c>
      <c r="E7">
        <v>12540.69</v>
      </c>
      <c r="F7">
        <v>912.63</v>
      </c>
      <c r="G7">
        <v>16240.78</v>
      </c>
      <c r="H7">
        <v>667.48</v>
      </c>
      <c r="I7">
        <v>11981.91</v>
      </c>
      <c r="J7">
        <v>3064.31</v>
      </c>
      <c r="K7">
        <v>54857.56</v>
      </c>
      <c r="L7" s="11" t="s">
        <v>11924</v>
      </c>
      <c r="M7" s="12">
        <v>1</v>
      </c>
      <c r="N7" s="12" t="s">
        <v>6</v>
      </c>
      <c r="O7" s="12" t="s">
        <v>6</v>
      </c>
      <c r="P7" s="12" t="s">
        <v>6</v>
      </c>
      <c r="Q7" s="12" t="s">
        <v>6</v>
      </c>
      <c r="R7">
        <v>6</v>
      </c>
    </row>
    <row r="8" spans="1:18" ht="15" x14ac:dyDescent="0.45">
      <c r="A8">
        <v>12105</v>
      </c>
      <c r="B8">
        <v>533</v>
      </c>
      <c r="C8">
        <v>10779.72</v>
      </c>
      <c r="D8">
        <v>572</v>
      </c>
      <c r="E8">
        <v>12089.86</v>
      </c>
      <c r="F8">
        <v>772</v>
      </c>
      <c r="G8">
        <v>17583.66</v>
      </c>
      <c r="H8">
        <v>604</v>
      </c>
      <c r="I8">
        <v>14085.1</v>
      </c>
      <c r="J8">
        <v>2481</v>
      </c>
      <c r="K8">
        <v>54538.340000000004</v>
      </c>
      <c r="L8" s="11" t="s">
        <v>11926</v>
      </c>
      <c r="M8" s="12" t="s">
        <v>6</v>
      </c>
      <c r="N8" s="12" t="s">
        <v>6</v>
      </c>
      <c r="O8" s="12" t="s">
        <v>6</v>
      </c>
      <c r="P8" s="12">
        <v>1</v>
      </c>
      <c r="Q8" s="12" t="s">
        <v>6</v>
      </c>
      <c r="R8">
        <v>7</v>
      </c>
    </row>
    <row r="9" spans="1:18" ht="15" x14ac:dyDescent="0.45">
      <c r="A9">
        <v>2018132</v>
      </c>
      <c r="B9">
        <v>677.55</v>
      </c>
      <c r="C9">
        <v>12941.31</v>
      </c>
      <c r="D9">
        <v>656.25</v>
      </c>
      <c r="E9">
        <v>13003.04</v>
      </c>
      <c r="F9">
        <v>778.46</v>
      </c>
      <c r="G9">
        <v>15375.24</v>
      </c>
      <c r="H9">
        <v>671.82</v>
      </c>
      <c r="I9">
        <v>13136.94</v>
      </c>
      <c r="J9">
        <v>2784.0800000000004</v>
      </c>
      <c r="K9">
        <v>54456.53</v>
      </c>
      <c r="L9" s="11" t="s">
        <v>11923</v>
      </c>
      <c r="M9" s="12" t="s">
        <v>6</v>
      </c>
      <c r="N9" s="12" t="s">
        <v>6</v>
      </c>
      <c r="O9" s="12" t="s">
        <v>6</v>
      </c>
      <c r="P9" s="12" t="s">
        <v>6</v>
      </c>
      <c r="Q9" s="12" t="s">
        <v>6</v>
      </c>
      <c r="R9">
        <v>8</v>
      </c>
    </row>
    <row r="10" spans="1:18" ht="15" x14ac:dyDescent="0.45">
      <c r="A10">
        <v>2018131</v>
      </c>
      <c r="B10">
        <v>702.91</v>
      </c>
      <c r="C10">
        <v>12197.66</v>
      </c>
      <c r="D10">
        <v>532.05999999999995</v>
      </c>
      <c r="E10">
        <v>9687.6</v>
      </c>
      <c r="F10">
        <v>501.49</v>
      </c>
      <c r="G10">
        <v>9201.74</v>
      </c>
      <c r="H10">
        <v>426.68</v>
      </c>
      <c r="I10">
        <v>7788.9</v>
      </c>
      <c r="J10">
        <v>2163.14</v>
      </c>
      <c r="K10">
        <v>38875.9</v>
      </c>
      <c r="L10" s="11" t="s">
        <v>11925</v>
      </c>
      <c r="M10" s="12" t="s">
        <v>6</v>
      </c>
      <c r="N10" s="12" t="s">
        <v>6</v>
      </c>
      <c r="O10" s="12">
        <v>1</v>
      </c>
      <c r="P10" s="12" t="s">
        <v>6</v>
      </c>
      <c r="Q10" s="12" t="s">
        <v>6</v>
      </c>
      <c r="R10">
        <v>9</v>
      </c>
    </row>
    <row r="11" spans="1:18" ht="15" x14ac:dyDescent="0.45">
      <c r="A11">
        <v>2011473</v>
      </c>
      <c r="B11">
        <v>360.31</v>
      </c>
      <c r="C11">
        <v>9974.19</v>
      </c>
      <c r="D11">
        <v>344.21</v>
      </c>
      <c r="E11">
        <v>9545.56</v>
      </c>
      <c r="F11">
        <v>322.95</v>
      </c>
      <c r="G11">
        <v>8939.93</v>
      </c>
      <c r="H11">
        <v>316.3</v>
      </c>
      <c r="I11">
        <v>8759.4599999999991</v>
      </c>
      <c r="J11">
        <v>1343.77</v>
      </c>
      <c r="K11">
        <v>37219.14</v>
      </c>
      <c r="L11" s="11" t="s">
        <v>11923</v>
      </c>
      <c r="M11" s="12" t="s">
        <v>6</v>
      </c>
      <c r="N11" s="12" t="s">
        <v>6</v>
      </c>
      <c r="O11" s="12" t="s">
        <v>6</v>
      </c>
      <c r="P11" s="12" t="s">
        <v>6</v>
      </c>
      <c r="Q11" s="12" t="s">
        <v>6</v>
      </c>
      <c r="R11">
        <v>10</v>
      </c>
    </row>
    <row r="12" spans="1:18" ht="15" x14ac:dyDescent="0.45">
      <c r="A12">
        <v>2011626</v>
      </c>
      <c r="B12">
        <v>1004.57</v>
      </c>
      <c r="C12">
        <v>8525.67</v>
      </c>
      <c r="D12">
        <v>877.09</v>
      </c>
      <c r="E12">
        <v>7441.09</v>
      </c>
      <c r="F12">
        <v>1099.73</v>
      </c>
      <c r="G12">
        <v>9331.52</v>
      </c>
      <c r="H12">
        <v>1170.1400000000001</v>
      </c>
      <c r="I12">
        <v>9930.92</v>
      </c>
      <c r="J12">
        <v>4151.5300000000007</v>
      </c>
      <c r="K12">
        <v>35229.199999999997</v>
      </c>
      <c r="L12" s="11" t="s">
        <v>11923</v>
      </c>
      <c r="M12" s="12" t="s">
        <v>6</v>
      </c>
      <c r="N12" s="12" t="s">
        <v>6</v>
      </c>
      <c r="O12" s="12" t="s">
        <v>6</v>
      </c>
      <c r="P12" s="12" t="s">
        <v>6</v>
      </c>
      <c r="Q12" s="12" t="s">
        <v>6</v>
      </c>
      <c r="R12">
        <v>11</v>
      </c>
    </row>
    <row r="13" spans="1:18" ht="15" x14ac:dyDescent="0.45">
      <c r="A13">
        <v>17827</v>
      </c>
      <c r="B13">
        <v>808</v>
      </c>
      <c r="C13">
        <v>9572.4500000000007</v>
      </c>
      <c r="D13">
        <v>719</v>
      </c>
      <c r="E13">
        <v>8902.43</v>
      </c>
      <c r="F13">
        <v>604</v>
      </c>
      <c r="G13">
        <v>8130.24</v>
      </c>
      <c r="H13">
        <v>622</v>
      </c>
      <c r="I13">
        <v>8336.52</v>
      </c>
      <c r="J13">
        <v>2753</v>
      </c>
      <c r="K13">
        <v>34941.64</v>
      </c>
      <c r="L13" s="11" t="s">
        <v>11926</v>
      </c>
      <c r="M13" s="12" t="s">
        <v>6</v>
      </c>
      <c r="N13" s="12" t="s">
        <v>6</v>
      </c>
      <c r="O13" s="12" t="s">
        <v>6</v>
      </c>
      <c r="P13" s="12">
        <v>2</v>
      </c>
      <c r="Q13" s="12" t="s">
        <v>6</v>
      </c>
      <c r="R13">
        <v>12</v>
      </c>
    </row>
    <row r="14" spans="1:18" ht="15" x14ac:dyDescent="0.45">
      <c r="A14">
        <v>2023709</v>
      </c>
      <c r="B14">
        <v>271.35000000000002</v>
      </c>
      <c r="C14">
        <v>7035.78</v>
      </c>
      <c r="D14">
        <v>356.01</v>
      </c>
      <c r="E14">
        <v>9106.09</v>
      </c>
      <c r="F14">
        <v>386.71</v>
      </c>
      <c r="G14">
        <v>10018.530000000001</v>
      </c>
      <c r="H14">
        <v>295.17</v>
      </c>
      <c r="I14">
        <v>7662.96</v>
      </c>
      <c r="J14">
        <v>1309.24</v>
      </c>
      <c r="K14">
        <v>33823.360000000001</v>
      </c>
      <c r="L14" s="11" t="s">
        <v>11923</v>
      </c>
      <c r="M14" s="12" t="s">
        <v>6</v>
      </c>
      <c r="N14" s="12" t="s">
        <v>6</v>
      </c>
      <c r="O14" s="12" t="s">
        <v>6</v>
      </c>
      <c r="P14" s="12" t="s">
        <v>6</v>
      </c>
      <c r="Q14" s="12" t="s">
        <v>6</v>
      </c>
      <c r="R14">
        <v>13</v>
      </c>
    </row>
    <row r="15" spans="1:18" ht="15" x14ac:dyDescent="0.45">
      <c r="A15">
        <v>2027932</v>
      </c>
      <c r="B15">
        <v>852.05</v>
      </c>
      <c r="C15">
        <v>7231.08</v>
      </c>
      <c r="D15">
        <v>783.78</v>
      </c>
      <c r="E15">
        <v>6651.42</v>
      </c>
      <c r="F15">
        <v>1026.94</v>
      </c>
      <c r="G15">
        <v>8713.93</v>
      </c>
      <c r="H15">
        <v>1072.1099999999999</v>
      </c>
      <c r="I15">
        <v>9101.0499999999993</v>
      </c>
      <c r="J15">
        <v>3734.88</v>
      </c>
      <c r="K15">
        <v>31697.48</v>
      </c>
      <c r="L15" s="11" t="s">
        <v>11923</v>
      </c>
      <c r="M15" s="12" t="s">
        <v>6</v>
      </c>
      <c r="N15" s="12" t="s">
        <v>6</v>
      </c>
      <c r="O15" s="12" t="s">
        <v>6</v>
      </c>
      <c r="P15" s="12" t="s">
        <v>6</v>
      </c>
      <c r="Q15" s="12" t="s">
        <v>6</v>
      </c>
      <c r="R15">
        <v>14</v>
      </c>
    </row>
    <row r="16" spans="1:18" ht="15" x14ac:dyDescent="0.45">
      <c r="A16">
        <v>2018133</v>
      </c>
      <c r="B16">
        <v>1033.25</v>
      </c>
      <c r="C16">
        <v>5316.44</v>
      </c>
      <c r="D16">
        <v>1061.45</v>
      </c>
      <c r="E16">
        <v>6890.17</v>
      </c>
      <c r="F16">
        <v>1365.01</v>
      </c>
      <c r="G16">
        <v>9223.98</v>
      </c>
      <c r="H16">
        <v>1180.8399999999999</v>
      </c>
      <c r="I16">
        <v>9431.2099999999991</v>
      </c>
      <c r="J16">
        <v>4640.55</v>
      </c>
      <c r="K16">
        <v>30861.8</v>
      </c>
      <c r="L16" s="11" t="s">
        <v>11923</v>
      </c>
      <c r="M16" s="12" t="s">
        <v>6</v>
      </c>
      <c r="N16" s="12" t="s">
        <v>6</v>
      </c>
      <c r="O16" s="12" t="s">
        <v>6</v>
      </c>
      <c r="P16" s="12" t="s">
        <v>6</v>
      </c>
      <c r="Q16" s="12" t="s">
        <v>6</v>
      </c>
      <c r="R16">
        <v>15</v>
      </c>
    </row>
    <row r="17" spans="1:18" ht="15" x14ac:dyDescent="0.45">
      <c r="A17">
        <v>2022296</v>
      </c>
      <c r="B17">
        <v>198</v>
      </c>
      <c r="C17">
        <v>9243.43</v>
      </c>
      <c r="D17">
        <v>115.43</v>
      </c>
      <c r="E17">
        <v>5373.36</v>
      </c>
      <c r="F17">
        <v>185.62</v>
      </c>
      <c r="G17">
        <v>8640.65</v>
      </c>
      <c r="H17">
        <v>152.86000000000001</v>
      </c>
      <c r="I17">
        <v>7135.88</v>
      </c>
      <c r="J17">
        <v>651.91000000000008</v>
      </c>
      <c r="K17">
        <v>30393.320000000003</v>
      </c>
      <c r="L17" s="11" t="s">
        <v>11924</v>
      </c>
      <c r="M17" s="12">
        <v>2</v>
      </c>
      <c r="N17" s="12" t="s">
        <v>6</v>
      </c>
      <c r="O17" s="12" t="s">
        <v>6</v>
      </c>
      <c r="P17" s="12" t="s">
        <v>6</v>
      </c>
      <c r="Q17" s="12" t="s">
        <v>6</v>
      </c>
      <c r="R17">
        <v>16</v>
      </c>
    </row>
    <row r="18" spans="1:18" ht="15" x14ac:dyDescent="0.45">
      <c r="A18">
        <v>2011522</v>
      </c>
      <c r="B18">
        <v>1863.58</v>
      </c>
      <c r="C18">
        <v>8343.8700000000008</v>
      </c>
      <c r="D18">
        <v>1593.89</v>
      </c>
      <c r="E18">
        <v>7154.37</v>
      </c>
      <c r="F18">
        <v>1538</v>
      </c>
      <c r="G18">
        <v>6893.55</v>
      </c>
      <c r="H18">
        <v>1488.66</v>
      </c>
      <c r="I18">
        <v>6662.32</v>
      </c>
      <c r="J18">
        <v>6484.13</v>
      </c>
      <c r="K18">
        <v>29054.11</v>
      </c>
      <c r="L18" s="11" t="s">
        <v>11924</v>
      </c>
      <c r="M18" s="12">
        <v>3</v>
      </c>
      <c r="N18" s="12" t="s">
        <v>6</v>
      </c>
      <c r="O18" s="12" t="s">
        <v>6</v>
      </c>
      <c r="P18" s="12" t="s">
        <v>6</v>
      </c>
      <c r="Q18" s="12" t="s">
        <v>6</v>
      </c>
      <c r="R18">
        <v>17</v>
      </c>
    </row>
    <row r="19" spans="1:18" ht="15" x14ac:dyDescent="0.45">
      <c r="A19">
        <v>2018450</v>
      </c>
      <c r="B19">
        <v>880.18</v>
      </c>
      <c r="C19">
        <v>6241.14</v>
      </c>
      <c r="D19">
        <v>817.32</v>
      </c>
      <c r="E19">
        <v>6399.7</v>
      </c>
      <c r="F19">
        <v>1042.3800000000001</v>
      </c>
      <c r="G19">
        <v>8476.5</v>
      </c>
      <c r="H19">
        <v>798.66</v>
      </c>
      <c r="I19">
        <v>6235.04</v>
      </c>
      <c r="J19">
        <v>3538.54</v>
      </c>
      <c r="K19">
        <v>27352.38</v>
      </c>
      <c r="L19" s="11" t="s">
        <v>11924</v>
      </c>
      <c r="M19" s="12">
        <v>4</v>
      </c>
      <c r="N19" s="12" t="s">
        <v>6</v>
      </c>
      <c r="O19" s="12" t="s">
        <v>6</v>
      </c>
      <c r="P19" s="12" t="s">
        <v>6</v>
      </c>
      <c r="Q19" s="12" t="s">
        <v>6</v>
      </c>
      <c r="R19">
        <v>18</v>
      </c>
    </row>
    <row r="20" spans="1:18" ht="15" x14ac:dyDescent="0.45">
      <c r="A20">
        <v>2015101</v>
      </c>
      <c r="B20">
        <v>247.03</v>
      </c>
      <c r="C20">
        <v>7285.39</v>
      </c>
      <c r="D20">
        <v>213.36</v>
      </c>
      <c r="E20">
        <v>6285.43</v>
      </c>
      <c r="F20">
        <v>205.38</v>
      </c>
      <c r="G20">
        <v>6078.05</v>
      </c>
      <c r="H20">
        <v>208.68</v>
      </c>
      <c r="I20">
        <v>6144.05</v>
      </c>
      <c r="J20">
        <v>874.45</v>
      </c>
      <c r="K20">
        <v>25792.92</v>
      </c>
      <c r="L20" s="11" t="s">
        <v>11923</v>
      </c>
      <c r="M20" s="12" t="s">
        <v>6</v>
      </c>
      <c r="N20" s="12" t="s">
        <v>6</v>
      </c>
      <c r="O20" s="12" t="s">
        <v>6</v>
      </c>
      <c r="P20" s="12" t="s">
        <v>6</v>
      </c>
      <c r="Q20" s="12" t="s">
        <v>6</v>
      </c>
      <c r="R20">
        <v>19</v>
      </c>
    </row>
    <row r="21" spans="1:18" ht="15" x14ac:dyDescent="0.45">
      <c r="A21">
        <v>18164</v>
      </c>
      <c r="B21">
        <v>780</v>
      </c>
      <c r="C21">
        <v>6139.52</v>
      </c>
      <c r="D21">
        <v>870</v>
      </c>
      <c r="E21">
        <v>6903.52</v>
      </c>
      <c r="F21">
        <v>825</v>
      </c>
      <c r="G21">
        <v>6894.56</v>
      </c>
      <c r="H21">
        <v>642</v>
      </c>
      <c r="I21">
        <v>5681.88</v>
      </c>
      <c r="J21">
        <v>3117</v>
      </c>
      <c r="K21">
        <v>25619.480000000003</v>
      </c>
      <c r="L21" s="11" t="s">
        <v>11923</v>
      </c>
      <c r="M21" s="12" t="s">
        <v>6</v>
      </c>
      <c r="N21" s="12" t="s">
        <v>6</v>
      </c>
      <c r="O21" s="12" t="s">
        <v>6</v>
      </c>
      <c r="P21" s="12" t="s">
        <v>6</v>
      </c>
      <c r="Q21" s="12" t="s">
        <v>6</v>
      </c>
      <c r="R21">
        <v>20</v>
      </c>
    </row>
    <row r="22" spans="1:18" ht="15" x14ac:dyDescent="0.45">
      <c r="A22">
        <v>2015107</v>
      </c>
      <c r="B22">
        <v>185.51</v>
      </c>
      <c r="C22">
        <v>7033.11</v>
      </c>
      <c r="D22">
        <v>163.4</v>
      </c>
      <c r="E22">
        <v>6204.51</v>
      </c>
      <c r="F22">
        <v>162.27000000000001</v>
      </c>
      <c r="G22">
        <v>6152.47</v>
      </c>
      <c r="H22">
        <v>155.44999999999999</v>
      </c>
      <c r="I22">
        <v>5889.93</v>
      </c>
      <c r="J22">
        <v>666.62999999999988</v>
      </c>
      <c r="K22">
        <v>25280.02</v>
      </c>
      <c r="L22" s="11" t="s">
        <v>11923</v>
      </c>
      <c r="M22" s="12" t="s">
        <v>6</v>
      </c>
      <c r="N22" s="12" t="s">
        <v>6</v>
      </c>
      <c r="O22" s="12" t="s">
        <v>6</v>
      </c>
      <c r="P22" s="12" t="s">
        <v>6</v>
      </c>
      <c r="Q22" s="12" t="s">
        <v>6</v>
      </c>
      <c r="R22">
        <v>21</v>
      </c>
    </row>
    <row r="23" spans="1:18" ht="15" x14ac:dyDescent="0.45">
      <c r="A23">
        <v>11451</v>
      </c>
      <c r="B23">
        <v>330</v>
      </c>
      <c r="C23">
        <v>3115.2</v>
      </c>
      <c r="D23">
        <v>349</v>
      </c>
      <c r="E23">
        <v>5754.54</v>
      </c>
      <c r="F23">
        <v>171</v>
      </c>
      <c r="G23">
        <v>2832.58</v>
      </c>
      <c r="H23">
        <v>795</v>
      </c>
      <c r="I23">
        <v>13434.15</v>
      </c>
      <c r="J23">
        <v>1645</v>
      </c>
      <c r="K23">
        <v>25136.47</v>
      </c>
      <c r="L23" s="11" t="s">
        <v>11924</v>
      </c>
      <c r="M23" s="12">
        <v>5</v>
      </c>
      <c r="N23" s="12" t="s">
        <v>6</v>
      </c>
      <c r="O23" s="12" t="s">
        <v>6</v>
      </c>
      <c r="P23" s="12" t="s">
        <v>6</v>
      </c>
      <c r="Q23" s="12" t="s">
        <v>6</v>
      </c>
      <c r="R23">
        <v>22</v>
      </c>
    </row>
    <row r="24" spans="1:18" ht="15" x14ac:dyDescent="0.45">
      <c r="A24">
        <v>2011517</v>
      </c>
      <c r="B24">
        <v>653.23</v>
      </c>
      <c r="C24">
        <v>7297.31</v>
      </c>
      <c r="D24">
        <v>409.49</v>
      </c>
      <c r="E24">
        <v>4221.3500000000004</v>
      </c>
      <c r="F24">
        <v>504.57</v>
      </c>
      <c r="G24">
        <v>6085.5</v>
      </c>
      <c r="H24">
        <v>564.71</v>
      </c>
      <c r="I24">
        <v>7529.89</v>
      </c>
      <c r="J24">
        <v>2132</v>
      </c>
      <c r="K24">
        <v>25134.05</v>
      </c>
      <c r="L24" s="11" t="s">
        <v>11924</v>
      </c>
      <c r="M24" s="12">
        <v>6</v>
      </c>
      <c r="N24" s="12" t="s">
        <v>6</v>
      </c>
      <c r="O24" s="12" t="s">
        <v>6</v>
      </c>
      <c r="P24" s="12" t="s">
        <v>6</v>
      </c>
      <c r="Q24" s="12" t="s">
        <v>6</v>
      </c>
      <c r="R24">
        <v>23</v>
      </c>
    </row>
    <row r="25" spans="1:18" ht="15" x14ac:dyDescent="0.45">
      <c r="A25">
        <v>2011618</v>
      </c>
      <c r="B25">
        <v>391.37</v>
      </c>
      <c r="C25">
        <v>7775.59</v>
      </c>
      <c r="D25">
        <v>233.85</v>
      </c>
      <c r="E25">
        <v>5234.8900000000003</v>
      </c>
      <c r="F25">
        <v>137.94999999999999</v>
      </c>
      <c r="G25">
        <v>3624.42</v>
      </c>
      <c r="H25">
        <v>308.64999999999998</v>
      </c>
      <c r="I25">
        <v>8283.9</v>
      </c>
      <c r="J25">
        <v>1071.8200000000002</v>
      </c>
      <c r="K25">
        <v>24918.800000000003</v>
      </c>
      <c r="L25" s="11" t="s">
        <v>11924</v>
      </c>
      <c r="M25" s="12">
        <v>7</v>
      </c>
      <c r="N25" s="12" t="s">
        <v>6</v>
      </c>
      <c r="O25" s="12" t="s">
        <v>6</v>
      </c>
      <c r="P25" s="12" t="s">
        <v>6</v>
      </c>
      <c r="Q25" s="12" t="s">
        <v>6</v>
      </c>
      <c r="R25">
        <v>24</v>
      </c>
    </row>
    <row r="26" spans="1:18" ht="15" x14ac:dyDescent="0.45">
      <c r="A26">
        <v>12104</v>
      </c>
      <c r="B26">
        <v>493</v>
      </c>
      <c r="C26">
        <v>5059.04</v>
      </c>
      <c r="D26">
        <v>434</v>
      </c>
      <c r="E26">
        <v>4649.78</v>
      </c>
      <c r="F26">
        <v>634</v>
      </c>
      <c r="G26">
        <v>7268.92</v>
      </c>
      <c r="H26">
        <v>597</v>
      </c>
      <c r="I26">
        <v>6837.9</v>
      </c>
      <c r="J26">
        <v>2158</v>
      </c>
      <c r="K26">
        <v>23815.64</v>
      </c>
      <c r="L26" s="11" t="s">
        <v>11926</v>
      </c>
      <c r="M26" s="12" t="s">
        <v>6</v>
      </c>
      <c r="N26" s="12" t="s">
        <v>6</v>
      </c>
      <c r="O26" s="12" t="s">
        <v>6</v>
      </c>
      <c r="P26" s="12">
        <v>3</v>
      </c>
      <c r="Q26" s="12" t="s">
        <v>6</v>
      </c>
      <c r="R26">
        <v>25</v>
      </c>
    </row>
    <row r="27" spans="1:18" ht="15" x14ac:dyDescent="0.45">
      <c r="A27">
        <v>12039</v>
      </c>
      <c r="B27">
        <v>1122</v>
      </c>
      <c r="C27">
        <v>4364.1400000000003</v>
      </c>
      <c r="D27">
        <v>1219</v>
      </c>
      <c r="E27">
        <v>4751</v>
      </c>
      <c r="F27">
        <v>1551</v>
      </c>
      <c r="G27">
        <v>6039.91</v>
      </c>
      <c r="H27">
        <v>1428</v>
      </c>
      <c r="I27">
        <v>5568.89</v>
      </c>
      <c r="J27">
        <v>5320</v>
      </c>
      <c r="K27">
        <v>20723.939999999999</v>
      </c>
      <c r="L27" s="11" t="s">
        <v>11928</v>
      </c>
      <c r="M27" s="12" t="s">
        <v>6</v>
      </c>
      <c r="N27" s="12">
        <v>1</v>
      </c>
      <c r="O27" s="12" t="s">
        <v>6</v>
      </c>
      <c r="P27" s="12" t="s">
        <v>6</v>
      </c>
      <c r="Q27" s="12" t="s">
        <v>6</v>
      </c>
      <c r="R27">
        <v>26</v>
      </c>
    </row>
    <row r="28" spans="1:18" ht="15" x14ac:dyDescent="0.45">
      <c r="A28">
        <v>2015110</v>
      </c>
      <c r="B28">
        <v>141.47</v>
      </c>
      <c r="C28">
        <v>5359.62</v>
      </c>
      <c r="D28">
        <v>126.12</v>
      </c>
      <c r="E28">
        <v>4781.58</v>
      </c>
      <c r="F28">
        <v>133.37</v>
      </c>
      <c r="G28">
        <v>5035.2</v>
      </c>
      <c r="H28">
        <v>118.86</v>
      </c>
      <c r="I28">
        <v>4508.71</v>
      </c>
      <c r="J28">
        <v>519.82000000000005</v>
      </c>
      <c r="K28">
        <v>19685.11</v>
      </c>
      <c r="L28" s="11" t="s">
        <v>11923</v>
      </c>
      <c r="M28" s="12" t="s">
        <v>6</v>
      </c>
      <c r="N28" s="12" t="s">
        <v>6</v>
      </c>
      <c r="O28" s="12" t="s">
        <v>6</v>
      </c>
      <c r="P28" s="12" t="s">
        <v>6</v>
      </c>
      <c r="Q28" s="12" t="s">
        <v>6</v>
      </c>
      <c r="R28">
        <v>27</v>
      </c>
    </row>
    <row r="29" spans="1:18" ht="15" x14ac:dyDescent="0.45">
      <c r="A29">
        <v>2011523</v>
      </c>
      <c r="B29">
        <v>549.69000000000005</v>
      </c>
      <c r="C29">
        <v>6438.1</v>
      </c>
      <c r="D29">
        <v>458.61</v>
      </c>
      <c r="E29">
        <v>4407.51</v>
      </c>
      <c r="F29">
        <v>512.88</v>
      </c>
      <c r="G29">
        <v>4670.7</v>
      </c>
      <c r="H29">
        <v>394.22</v>
      </c>
      <c r="I29">
        <v>3882.39</v>
      </c>
      <c r="J29">
        <v>1915.4</v>
      </c>
      <c r="K29">
        <v>19398.7</v>
      </c>
      <c r="L29" s="11" t="s">
        <v>11924</v>
      </c>
      <c r="M29" s="12">
        <v>8</v>
      </c>
      <c r="N29" s="12" t="s">
        <v>6</v>
      </c>
      <c r="O29" s="12" t="s">
        <v>6</v>
      </c>
      <c r="P29" s="12" t="s">
        <v>6</v>
      </c>
      <c r="Q29" s="12" t="s">
        <v>6</v>
      </c>
      <c r="R29">
        <v>28</v>
      </c>
    </row>
    <row r="30" spans="1:18" ht="15" x14ac:dyDescent="0.45">
      <c r="A30">
        <v>2015108</v>
      </c>
      <c r="B30">
        <v>143.80000000000001</v>
      </c>
      <c r="C30">
        <v>5456.74</v>
      </c>
      <c r="D30">
        <v>112.17</v>
      </c>
      <c r="E30">
        <v>4252.05</v>
      </c>
      <c r="F30">
        <v>128.9</v>
      </c>
      <c r="G30">
        <v>4891.1000000000004</v>
      </c>
      <c r="H30">
        <v>117.88</v>
      </c>
      <c r="I30">
        <v>4469.17</v>
      </c>
      <c r="J30">
        <v>502.75</v>
      </c>
      <c r="K30">
        <v>19069.060000000001</v>
      </c>
      <c r="L30" s="11" t="s">
        <v>11923</v>
      </c>
      <c r="M30" s="12" t="s">
        <v>6</v>
      </c>
      <c r="N30" s="12" t="s">
        <v>6</v>
      </c>
      <c r="O30" s="12" t="s">
        <v>6</v>
      </c>
      <c r="P30" s="12" t="s">
        <v>6</v>
      </c>
      <c r="Q30" s="12" t="s">
        <v>6</v>
      </c>
      <c r="R30">
        <v>29</v>
      </c>
    </row>
    <row r="31" spans="1:18" ht="15" x14ac:dyDescent="0.45">
      <c r="A31">
        <v>2011642</v>
      </c>
      <c r="B31">
        <v>98.34</v>
      </c>
      <c r="C31">
        <v>6362.48</v>
      </c>
      <c r="D31">
        <v>29.9</v>
      </c>
      <c r="E31">
        <v>1930.92</v>
      </c>
      <c r="F31">
        <v>61.37</v>
      </c>
      <c r="G31">
        <v>3525.02</v>
      </c>
      <c r="H31">
        <v>105.31</v>
      </c>
      <c r="I31">
        <v>6169.01</v>
      </c>
      <c r="J31">
        <v>294.92</v>
      </c>
      <c r="K31">
        <v>17987.43</v>
      </c>
      <c r="L31" s="11" t="s">
        <v>11924</v>
      </c>
      <c r="M31" s="12">
        <v>9</v>
      </c>
      <c r="N31" s="12" t="s">
        <v>6</v>
      </c>
      <c r="O31" s="12" t="s">
        <v>6</v>
      </c>
      <c r="P31" s="12" t="s">
        <v>6</v>
      </c>
      <c r="Q31" s="12" t="s">
        <v>6</v>
      </c>
      <c r="R31">
        <v>30</v>
      </c>
    </row>
    <row r="32" spans="1:18" ht="15" x14ac:dyDescent="0.45">
      <c r="A32">
        <v>2018138</v>
      </c>
      <c r="B32">
        <v>419.75</v>
      </c>
      <c r="C32">
        <v>4193.41</v>
      </c>
      <c r="D32">
        <v>394.56</v>
      </c>
      <c r="E32">
        <v>3943</v>
      </c>
      <c r="F32">
        <v>507.95</v>
      </c>
      <c r="G32">
        <v>5075.01</v>
      </c>
      <c r="H32">
        <v>470.55</v>
      </c>
      <c r="I32">
        <v>4698.3900000000003</v>
      </c>
      <c r="J32">
        <v>1792.81</v>
      </c>
      <c r="K32">
        <v>17909.810000000001</v>
      </c>
      <c r="L32" s="11" t="s">
        <v>11923</v>
      </c>
      <c r="M32" s="12" t="s">
        <v>6</v>
      </c>
      <c r="N32" s="12" t="s">
        <v>6</v>
      </c>
      <c r="O32" s="12" t="s">
        <v>6</v>
      </c>
      <c r="P32" s="12" t="s">
        <v>6</v>
      </c>
      <c r="Q32" s="12" t="s">
        <v>6</v>
      </c>
      <c r="R32">
        <v>31</v>
      </c>
    </row>
    <row r="33" spans="1:18" ht="15" x14ac:dyDescent="0.45">
      <c r="A33">
        <v>17095</v>
      </c>
      <c r="B33">
        <v>688</v>
      </c>
      <c r="C33">
        <v>6811.2</v>
      </c>
      <c r="D33">
        <v>637</v>
      </c>
      <c r="E33">
        <v>6302.35</v>
      </c>
      <c r="F33">
        <v>247</v>
      </c>
      <c r="G33">
        <v>2438.98</v>
      </c>
      <c r="H33">
        <v>163</v>
      </c>
      <c r="I33">
        <v>1610.54</v>
      </c>
      <c r="J33">
        <v>1735</v>
      </c>
      <c r="K33">
        <v>17163.07</v>
      </c>
      <c r="L33" s="11" t="s">
        <v>11927</v>
      </c>
      <c r="M33" s="12" t="s">
        <v>6</v>
      </c>
      <c r="N33" s="12" t="s">
        <v>6</v>
      </c>
      <c r="O33" s="12" t="s">
        <v>6</v>
      </c>
      <c r="P33" s="12" t="s">
        <v>6</v>
      </c>
      <c r="Q33" s="12">
        <v>1</v>
      </c>
      <c r="R33">
        <v>32</v>
      </c>
    </row>
    <row r="34" spans="1:18" ht="15" x14ac:dyDescent="0.45">
      <c r="A34">
        <v>17096</v>
      </c>
      <c r="B34">
        <v>685</v>
      </c>
      <c r="C34">
        <v>3411</v>
      </c>
      <c r="D34">
        <v>756</v>
      </c>
      <c r="E34">
        <v>3769.6</v>
      </c>
      <c r="F34">
        <v>936</v>
      </c>
      <c r="G34">
        <v>4651.2</v>
      </c>
      <c r="H34">
        <v>1001</v>
      </c>
      <c r="I34">
        <v>5202.34</v>
      </c>
      <c r="J34">
        <v>3378</v>
      </c>
      <c r="K34">
        <v>17034.14</v>
      </c>
      <c r="L34" s="11" t="s">
        <v>11927</v>
      </c>
      <c r="M34" s="12" t="s">
        <v>6</v>
      </c>
      <c r="N34" s="12" t="s">
        <v>6</v>
      </c>
      <c r="O34" s="12" t="s">
        <v>6</v>
      </c>
      <c r="P34" s="12" t="s">
        <v>6</v>
      </c>
      <c r="Q34" s="12">
        <v>2</v>
      </c>
      <c r="R34">
        <v>33</v>
      </c>
    </row>
    <row r="35" spans="1:18" ht="15" x14ac:dyDescent="0.45">
      <c r="A35">
        <v>12216</v>
      </c>
      <c r="B35">
        <v>323</v>
      </c>
      <c r="C35">
        <v>4428.1400000000003</v>
      </c>
      <c r="D35">
        <v>276</v>
      </c>
      <c r="E35">
        <v>3815.34</v>
      </c>
      <c r="F35">
        <v>381</v>
      </c>
      <c r="G35">
        <v>5153.6400000000003</v>
      </c>
      <c r="H35">
        <v>244</v>
      </c>
      <c r="I35">
        <v>3461.44</v>
      </c>
      <c r="J35">
        <v>1224</v>
      </c>
      <c r="K35">
        <v>16858.559999999998</v>
      </c>
      <c r="L35" s="11" t="s">
        <v>11928</v>
      </c>
      <c r="M35" s="12" t="s">
        <v>6</v>
      </c>
      <c r="N35" s="12">
        <v>2</v>
      </c>
      <c r="O35" s="12" t="s">
        <v>6</v>
      </c>
      <c r="P35" s="12" t="s">
        <v>6</v>
      </c>
      <c r="Q35" s="12" t="s">
        <v>6</v>
      </c>
      <c r="R35">
        <v>34</v>
      </c>
    </row>
    <row r="36" spans="1:18" ht="15" x14ac:dyDescent="0.45">
      <c r="A36">
        <v>2018332</v>
      </c>
      <c r="B36">
        <v>203.74</v>
      </c>
      <c r="C36">
        <v>3858.82</v>
      </c>
      <c r="D36">
        <v>204.67</v>
      </c>
      <c r="E36">
        <v>3879.02</v>
      </c>
      <c r="F36">
        <v>250.39</v>
      </c>
      <c r="G36">
        <v>4743.41</v>
      </c>
      <c r="H36">
        <v>222.97</v>
      </c>
      <c r="I36">
        <v>4230.21</v>
      </c>
      <c r="J36">
        <v>881.77</v>
      </c>
      <c r="K36">
        <v>16711.46</v>
      </c>
      <c r="L36" s="11" t="s">
        <v>11923</v>
      </c>
      <c r="M36" s="12" t="s">
        <v>6</v>
      </c>
      <c r="N36" s="12" t="s">
        <v>6</v>
      </c>
      <c r="O36" s="12" t="s">
        <v>6</v>
      </c>
      <c r="P36" s="12" t="s">
        <v>6</v>
      </c>
      <c r="Q36" s="12" t="s">
        <v>6</v>
      </c>
      <c r="R36">
        <v>35</v>
      </c>
    </row>
    <row r="37" spans="1:18" ht="15" x14ac:dyDescent="0.45">
      <c r="A37">
        <v>27818</v>
      </c>
      <c r="B37">
        <v>751</v>
      </c>
      <c r="C37">
        <v>4124.82</v>
      </c>
      <c r="D37">
        <v>657</v>
      </c>
      <c r="E37">
        <v>3608.66</v>
      </c>
      <c r="F37">
        <v>844</v>
      </c>
      <c r="G37">
        <v>4636.28</v>
      </c>
      <c r="H37">
        <v>787</v>
      </c>
      <c r="I37">
        <v>4318.38</v>
      </c>
      <c r="J37">
        <v>3039</v>
      </c>
      <c r="K37">
        <v>16688.14</v>
      </c>
      <c r="L37" s="11" t="s">
        <v>11923</v>
      </c>
      <c r="M37" s="12" t="s">
        <v>6</v>
      </c>
      <c r="N37" s="12" t="s">
        <v>6</v>
      </c>
      <c r="O37" s="12" t="s">
        <v>6</v>
      </c>
      <c r="P37" s="12" t="s">
        <v>6</v>
      </c>
      <c r="Q37" s="12" t="s">
        <v>6</v>
      </c>
      <c r="R37">
        <v>36</v>
      </c>
    </row>
    <row r="38" spans="1:18" ht="15" x14ac:dyDescent="0.45">
      <c r="A38">
        <v>2011537</v>
      </c>
      <c r="B38">
        <v>226.15</v>
      </c>
      <c r="C38">
        <v>3209.49</v>
      </c>
      <c r="D38">
        <v>170.65</v>
      </c>
      <c r="E38">
        <v>2503.39</v>
      </c>
      <c r="F38">
        <v>300.41000000000003</v>
      </c>
      <c r="G38">
        <v>5014.8900000000003</v>
      </c>
      <c r="H38">
        <v>335.31</v>
      </c>
      <c r="I38">
        <v>5468.28</v>
      </c>
      <c r="J38">
        <v>1032.52</v>
      </c>
      <c r="K38">
        <v>16196.05</v>
      </c>
      <c r="L38" s="11" t="s">
        <v>11924</v>
      </c>
      <c r="M38" s="12">
        <v>10</v>
      </c>
      <c r="N38" s="12" t="s">
        <v>6</v>
      </c>
      <c r="O38" s="12" t="s">
        <v>6</v>
      </c>
      <c r="P38" s="12" t="s">
        <v>6</v>
      </c>
      <c r="Q38" s="12" t="s">
        <v>6</v>
      </c>
      <c r="R38">
        <v>37</v>
      </c>
    </row>
    <row r="39" spans="1:18" ht="15" x14ac:dyDescent="0.45">
      <c r="A39">
        <v>2017918</v>
      </c>
      <c r="B39">
        <v>202.24</v>
      </c>
      <c r="C39">
        <v>3870.52</v>
      </c>
      <c r="D39">
        <v>176.78</v>
      </c>
      <c r="E39">
        <v>3525.4</v>
      </c>
      <c r="F39">
        <v>243.49</v>
      </c>
      <c r="G39">
        <v>4861.9399999999996</v>
      </c>
      <c r="H39">
        <v>195.8</v>
      </c>
      <c r="I39">
        <v>3910.67</v>
      </c>
      <c r="J39">
        <v>818.31</v>
      </c>
      <c r="K39">
        <v>16168.53</v>
      </c>
      <c r="L39" s="11" t="s">
        <v>11923</v>
      </c>
      <c r="M39" s="12" t="s">
        <v>6</v>
      </c>
      <c r="N39" s="12" t="s">
        <v>6</v>
      </c>
      <c r="O39" s="12" t="s">
        <v>6</v>
      </c>
      <c r="P39" s="12" t="s">
        <v>6</v>
      </c>
      <c r="Q39" s="12" t="s">
        <v>6</v>
      </c>
      <c r="R39">
        <v>38</v>
      </c>
    </row>
    <row r="40" spans="1:18" ht="15" x14ac:dyDescent="0.45">
      <c r="A40">
        <v>2011539</v>
      </c>
      <c r="B40">
        <v>208.86</v>
      </c>
      <c r="C40">
        <v>3019.76</v>
      </c>
      <c r="D40">
        <v>222.05</v>
      </c>
      <c r="E40">
        <v>3298.42</v>
      </c>
      <c r="F40">
        <v>342.15</v>
      </c>
      <c r="G40">
        <v>5762.47</v>
      </c>
      <c r="H40">
        <v>238.9</v>
      </c>
      <c r="I40">
        <v>3872.8</v>
      </c>
      <c r="J40">
        <v>1011.9599999999999</v>
      </c>
      <c r="K40">
        <v>15953.45</v>
      </c>
      <c r="L40" s="11" t="s">
        <v>11924</v>
      </c>
      <c r="M40" s="12">
        <v>11</v>
      </c>
      <c r="N40" s="12" t="s">
        <v>6</v>
      </c>
      <c r="O40" s="12" t="s">
        <v>6</v>
      </c>
      <c r="P40" s="12" t="s">
        <v>6</v>
      </c>
      <c r="Q40" s="12" t="s">
        <v>6</v>
      </c>
      <c r="R40">
        <v>39</v>
      </c>
    </row>
    <row r="41" spans="1:18" ht="15" x14ac:dyDescent="0.45">
      <c r="A41">
        <v>2018449</v>
      </c>
      <c r="B41">
        <v>1310.05</v>
      </c>
      <c r="C41">
        <v>3838.5</v>
      </c>
      <c r="D41">
        <v>1453.61</v>
      </c>
      <c r="E41">
        <v>4278.16</v>
      </c>
      <c r="F41">
        <v>1441.51</v>
      </c>
      <c r="G41">
        <v>4225.67</v>
      </c>
      <c r="H41">
        <v>1130.08</v>
      </c>
      <c r="I41">
        <v>3351.94</v>
      </c>
      <c r="J41">
        <v>5335.25</v>
      </c>
      <c r="K41">
        <v>15694.27</v>
      </c>
      <c r="L41" s="11" t="s">
        <v>11924</v>
      </c>
      <c r="M41" s="12">
        <v>12</v>
      </c>
      <c r="N41" s="12" t="s">
        <v>6</v>
      </c>
      <c r="O41" s="12" t="s">
        <v>6</v>
      </c>
      <c r="P41" s="12" t="s">
        <v>6</v>
      </c>
      <c r="Q41" s="12" t="s">
        <v>6</v>
      </c>
      <c r="R41">
        <v>40</v>
      </c>
    </row>
    <row r="42" spans="1:18" ht="15" x14ac:dyDescent="0.45">
      <c r="A42">
        <v>2018239</v>
      </c>
      <c r="B42">
        <v>1000.73</v>
      </c>
      <c r="C42">
        <v>5833.66</v>
      </c>
      <c r="D42">
        <v>625.38</v>
      </c>
      <c r="E42">
        <v>3683.81</v>
      </c>
      <c r="F42">
        <v>583.99</v>
      </c>
      <c r="G42">
        <v>3425.56</v>
      </c>
      <c r="H42">
        <v>466.98</v>
      </c>
      <c r="I42">
        <v>2725.77</v>
      </c>
      <c r="J42">
        <v>2677.0800000000004</v>
      </c>
      <c r="K42">
        <v>15668.8</v>
      </c>
      <c r="L42" s="11" t="s">
        <v>11924</v>
      </c>
      <c r="M42" s="12">
        <v>13</v>
      </c>
      <c r="N42" s="12" t="s">
        <v>6</v>
      </c>
      <c r="O42" s="12" t="s">
        <v>6</v>
      </c>
      <c r="P42" s="12" t="s">
        <v>6</v>
      </c>
      <c r="Q42" s="12" t="s">
        <v>6</v>
      </c>
      <c r="R42">
        <v>41</v>
      </c>
    </row>
    <row r="43" spans="1:18" ht="15" x14ac:dyDescent="0.45">
      <c r="A43">
        <v>2011538</v>
      </c>
      <c r="B43">
        <v>238.08</v>
      </c>
      <c r="C43">
        <v>3381.86</v>
      </c>
      <c r="D43">
        <v>146.43</v>
      </c>
      <c r="E43">
        <v>2381.88</v>
      </c>
      <c r="F43">
        <v>264.38</v>
      </c>
      <c r="G43">
        <v>4565.3</v>
      </c>
      <c r="H43">
        <v>269.64999999999998</v>
      </c>
      <c r="I43">
        <v>3880.27</v>
      </c>
      <c r="J43">
        <v>918.54</v>
      </c>
      <c r="K43">
        <v>14209.310000000001</v>
      </c>
      <c r="L43" s="11" t="s">
        <v>11924</v>
      </c>
      <c r="M43" s="12">
        <v>14</v>
      </c>
      <c r="N43" s="12" t="s">
        <v>6</v>
      </c>
      <c r="O43" s="12" t="s">
        <v>6</v>
      </c>
      <c r="P43" s="12" t="s">
        <v>6</v>
      </c>
      <c r="Q43" s="12" t="s">
        <v>6</v>
      </c>
      <c r="R43">
        <v>42</v>
      </c>
    </row>
    <row r="44" spans="1:18" ht="15" x14ac:dyDescent="0.45">
      <c r="A44">
        <v>11800</v>
      </c>
      <c r="B44">
        <v>614</v>
      </c>
      <c r="C44">
        <v>3621.6</v>
      </c>
      <c r="D44">
        <v>555</v>
      </c>
      <c r="E44">
        <v>3325.82</v>
      </c>
      <c r="F44">
        <v>542</v>
      </c>
      <c r="G44">
        <v>3298.9</v>
      </c>
      <c r="H44">
        <v>624</v>
      </c>
      <c r="I44">
        <v>3939.12</v>
      </c>
      <c r="J44">
        <v>2335</v>
      </c>
      <c r="K44">
        <v>14185.439999999999</v>
      </c>
      <c r="L44" s="11" t="s">
        <v>11928</v>
      </c>
      <c r="M44" s="12" t="s">
        <v>6</v>
      </c>
      <c r="N44" s="12">
        <v>3</v>
      </c>
      <c r="O44" s="12" t="s">
        <v>6</v>
      </c>
      <c r="P44" s="12" t="s">
        <v>6</v>
      </c>
      <c r="Q44" s="12" t="s">
        <v>6</v>
      </c>
      <c r="R44">
        <v>43</v>
      </c>
    </row>
    <row r="45" spans="1:18" ht="15" x14ac:dyDescent="0.45">
      <c r="A45">
        <v>18159</v>
      </c>
      <c r="B45">
        <v>663</v>
      </c>
      <c r="C45">
        <v>3941.04</v>
      </c>
      <c r="D45">
        <v>495</v>
      </c>
      <c r="E45">
        <v>2940.96</v>
      </c>
      <c r="F45">
        <v>558</v>
      </c>
      <c r="G45">
        <v>3823.76</v>
      </c>
      <c r="H45">
        <v>438</v>
      </c>
      <c r="I45">
        <v>3442.96</v>
      </c>
      <c r="J45">
        <v>2154</v>
      </c>
      <c r="K45">
        <v>14148.720000000001</v>
      </c>
      <c r="L45" s="11" t="s">
        <v>11923</v>
      </c>
      <c r="M45" s="12" t="s">
        <v>6</v>
      </c>
      <c r="N45" s="12" t="s">
        <v>6</v>
      </c>
      <c r="O45" s="12" t="s">
        <v>6</v>
      </c>
      <c r="P45" s="12" t="s">
        <v>6</v>
      </c>
      <c r="Q45" s="12" t="s">
        <v>6</v>
      </c>
      <c r="R45">
        <v>44</v>
      </c>
    </row>
    <row r="46" spans="1:18" ht="15" x14ac:dyDescent="0.45">
      <c r="A46">
        <v>2011619</v>
      </c>
      <c r="B46">
        <v>305.02</v>
      </c>
      <c r="C46">
        <v>3245.92</v>
      </c>
      <c r="D46">
        <v>315.94</v>
      </c>
      <c r="E46">
        <v>3369.99</v>
      </c>
      <c r="F46">
        <v>403.12</v>
      </c>
      <c r="G46">
        <v>3951.05</v>
      </c>
      <c r="H46">
        <v>353.99</v>
      </c>
      <c r="I46">
        <v>3475.4</v>
      </c>
      <c r="J46">
        <v>1378.07</v>
      </c>
      <c r="K46">
        <v>14042.359999999999</v>
      </c>
      <c r="L46" s="11" t="s">
        <v>11924</v>
      </c>
      <c r="M46" s="12">
        <v>15</v>
      </c>
      <c r="N46" s="12" t="s">
        <v>6</v>
      </c>
      <c r="O46" s="12" t="s">
        <v>6</v>
      </c>
      <c r="P46" s="12" t="s">
        <v>6</v>
      </c>
      <c r="Q46" s="12" t="s">
        <v>6</v>
      </c>
      <c r="R46">
        <v>45</v>
      </c>
    </row>
    <row r="47" spans="1:18" ht="15" x14ac:dyDescent="0.45">
      <c r="A47">
        <v>11818</v>
      </c>
      <c r="B47">
        <v>400</v>
      </c>
      <c r="C47">
        <v>3099.54</v>
      </c>
      <c r="D47">
        <v>512</v>
      </c>
      <c r="E47">
        <v>3965.7</v>
      </c>
      <c r="F47">
        <v>432</v>
      </c>
      <c r="G47">
        <v>3351</v>
      </c>
      <c r="H47">
        <v>461</v>
      </c>
      <c r="I47">
        <v>3457.48</v>
      </c>
      <c r="J47">
        <v>1805</v>
      </c>
      <c r="K47">
        <v>13873.72</v>
      </c>
      <c r="L47" s="11" t="s">
        <v>11927</v>
      </c>
      <c r="M47" s="12" t="s">
        <v>6</v>
      </c>
      <c r="N47" s="12" t="s">
        <v>6</v>
      </c>
      <c r="O47" s="12" t="s">
        <v>6</v>
      </c>
      <c r="P47" s="12" t="s">
        <v>6</v>
      </c>
      <c r="Q47" s="12">
        <v>3</v>
      </c>
      <c r="R47">
        <v>46</v>
      </c>
    </row>
    <row r="48" spans="1:18" ht="15" x14ac:dyDescent="0.45">
      <c r="A48">
        <v>17598</v>
      </c>
      <c r="B48">
        <v>739</v>
      </c>
      <c r="C48">
        <v>3390.93</v>
      </c>
      <c r="D48">
        <v>629</v>
      </c>
      <c r="E48">
        <v>2903.48</v>
      </c>
      <c r="F48">
        <v>891</v>
      </c>
      <c r="G48">
        <v>4067.72</v>
      </c>
      <c r="H48">
        <v>699</v>
      </c>
      <c r="I48">
        <v>3247.3</v>
      </c>
      <c r="J48">
        <v>2958</v>
      </c>
      <c r="K48">
        <v>13609.43</v>
      </c>
      <c r="L48" s="11" t="s">
        <v>11927</v>
      </c>
      <c r="M48" s="12" t="s">
        <v>6</v>
      </c>
      <c r="N48" s="12" t="s">
        <v>6</v>
      </c>
      <c r="O48" s="12" t="s">
        <v>6</v>
      </c>
      <c r="P48" s="12" t="s">
        <v>6</v>
      </c>
      <c r="Q48" s="12">
        <v>4</v>
      </c>
      <c r="R48">
        <v>47</v>
      </c>
    </row>
    <row r="49" spans="1:18" ht="15" x14ac:dyDescent="0.45">
      <c r="A49">
        <v>2015111</v>
      </c>
      <c r="B49">
        <v>148.96</v>
      </c>
      <c r="C49">
        <v>3701.71</v>
      </c>
      <c r="D49">
        <v>126.86</v>
      </c>
      <c r="E49">
        <v>3157.3</v>
      </c>
      <c r="F49">
        <v>142.07</v>
      </c>
      <c r="G49">
        <v>3535.01</v>
      </c>
      <c r="H49">
        <v>124.3</v>
      </c>
      <c r="I49">
        <v>3092.34</v>
      </c>
      <c r="J49">
        <v>542.18999999999994</v>
      </c>
      <c r="K49">
        <v>13486.36</v>
      </c>
      <c r="L49" s="11" t="s">
        <v>11923</v>
      </c>
      <c r="M49" s="12" t="s">
        <v>6</v>
      </c>
      <c r="N49" s="12" t="s">
        <v>6</v>
      </c>
      <c r="O49" s="12" t="s">
        <v>6</v>
      </c>
      <c r="P49" s="12" t="s">
        <v>6</v>
      </c>
      <c r="Q49" s="12" t="s">
        <v>6</v>
      </c>
      <c r="R49">
        <v>48</v>
      </c>
    </row>
    <row r="50" spans="1:18" ht="15" x14ac:dyDescent="0.45">
      <c r="A50">
        <v>18166</v>
      </c>
      <c r="B50">
        <v>462</v>
      </c>
      <c r="C50">
        <v>3672.56</v>
      </c>
      <c r="D50">
        <v>414</v>
      </c>
      <c r="E50">
        <v>3284.4</v>
      </c>
      <c r="F50">
        <v>380</v>
      </c>
      <c r="G50">
        <v>3114.72</v>
      </c>
      <c r="H50">
        <v>390</v>
      </c>
      <c r="I50">
        <v>3282.98</v>
      </c>
      <c r="J50">
        <v>1646</v>
      </c>
      <c r="K50">
        <v>13354.66</v>
      </c>
      <c r="L50" s="11" t="s">
        <v>11923</v>
      </c>
      <c r="M50" s="12" t="s">
        <v>6</v>
      </c>
      <c r="N50" s="12" t="s">
        <v>6</v>
      </c>
      <c r="O50" s="12" t="s">
        <v>6</v>
      </c>
      <c r="P50" s="12" t="s">
        <v>6</v>
      </c>
      <c r="Q50" s="12" t="s">
        <v>6</v>
      </c>
      <c r="R50">
        <v>49</v>
      </c>
    </row>
    <row r="51" spans="1:18" ht="15" x14ac:dyDescent="0.45">
      <c r="A51">
        <v>2018142</v>
      </c>
      <c r="B51">
        <v>306.66000000000003</v>
      </c>
      <c r="C51">
        <v>3218.14</v>
      </c>
      <c r="D51">
        <v>271.18</v>
      </c>
      <c r="E51">
        <v>2845.4</v>
      </c>
      <c r="F51">
        <v>354.4</v>
      </c>
      <c r="G51">
        <v>3717.39</v>
      </c>
      <c r="H51">
        <v>317.95999999999998</v>
      </c>
      <c r="I51">
        <v>3332.56</v>
      </c>
      <c r="J51">
        <v>1250.2</v>
      </c>
      <c r="K51">
        <v>13113.49</v>
      </c>
      <c r="L51" s="11" t="s">
        <v>11923</v>
      </c>
      <c r="M51" s="12" t="s">
        <v>6</v>
      </c>
      <c r="N51" s="12" t="s">
        <v>6</v>
      </c>
      <c r="O51" s="12" t="s">
        <v>6</v>
      </c>
      <c r="P51" s="12" t="s">
        <v>6</v>
      </c>
      <c r="Q51" s="12" t="s">
        <v>6</v>
      </c>
      <c r="R51">
        <v>50</v>
      </c>
    </row>
    <row r="52" spans="1:18" ht="15" x14ac:dyDescent="0.45">
      <c r="A52">
        <v>16704</v>
      </c>
      <c r="B52">
        <v>297</v>
      </c>
      <c r="C52">
        <v>3326.4</v>
      </c>
      <c r="D52">
        <v>126</v>
      </c>
      <c r="E52">
        <v>1404</v>
      </c>
      <c r="F52">
        <v>236</v>
      </c>
      <c r="G52">
        <v>2505.3200000000002</v>
      </c>
      <c r="H52">
        <v>538</v>
      </c>
      <c r="I52">
        <v>5281.96</v>
      </c>
      <c r="J52">
        <v>1197</v>
      </c>
      <c r="K52">
        <v>12517.68</v>
      </c>
      <c r="L52" s="11" t="s">
        <v>11927</v>
      </c>
      <c r="M52" s="12" t="s">
        <v>6</v>
      </c>
      <c r="N52" s="12" t="s">
        <v>6</v>
      </c>
      <c r="O52" s="12" t="s">
        <v>6</v>
      </c>
      <c r="P52" s="12" t="s">
        <v>6</v>
      </c>
      <c r="Q52" s="12">
        <v>5</v>
      </c>
      <c r="R52">
        <v>51</v>
      </c>
    </row>
    <row r="53" spans="1:18" ht="15" x14ac:dyDescent="0.45">
      <c r="A53">
        <v>18086</v>
      </c>
      <c r="B53">
        <v>521</v>
      </c>
      <c r="C53">
        <v>3637.48</v>
      </c>
      <c r="D53">
        <v>367</v>
      </c>
      <c r="E53">
        <v>2563.4</v>
      </c>
      <c r="F53">
        <v>469</v>
      </c>
      <c r="G53">
        <v>3280.2</v>
      </c>
      <c r="H53">
        <v>433</v>
      </c>
      <c r="I53">
        <v>3024.28</v>
      </c>
      <c r="J53">
        <v>1790</v>
      </c>
      <c r="K53">
        <v>12505.36</v>
      </c>
      <c r="L53" s="11" t="s">
        <v>11923</v>
      </c>
      <c r="M53" s="12" t="s">
        <v>6</v>
      </c>
      <c r="N53" s="12" t="s">
        <v>6</v>
      </c>
      <c r="O53" s="12" t="s">
        <v>6</v>
      </c>
      <c r="P53" s="12" t="s">
        <v>6</v>
      </c>
      <c r="Q53" s="12" t="s">
        <v>6</v>
      </c>
      <c r="R53">
        <v>52</v>
      </c>
    </row>
    <row r="54" spans="1:18" ht="15" x14ac:dyDescent="0.45">
      <c r="A54">
        <v>2011512</v>
      </c>
      <c r="B54">
        <v>468.88</v>
      </c>
      <c r="C54">
        <v>3459.27</v>
      </c>
      <c r="D54">
        <v>293.95999999999998</v>
      </c>
      <c r="E54">
        <v>2597.29</v>
      </c>
      <c r="F54">
        <v>385.26</v>
      </c>
      <c r="G54">
        <v>2785.54</v>
      </c>
      <c r="H54">
        <v>400.18</v>
      </c>
      <c r="I54">
        <v>3577.89</v>
      </c>
      <c r="J54">
        <v>1548.28</v>
      </c>
      <c r="K54">
        <v>12419.989999999998</v>
      </c>
      <c r="L54" s="11" t="s">
        <v>11924</v>
      </c>
      <c r="M54" s="12">
        <v>16</v>
      </c>
      <c r="N54" s="12" t="s">
        <v>6</v>
      </c>
      <c r="O54" s="12" t="s">
        <v>6</v>
      </c>
      <c r="P54" s="12" t="s">
        <v>6</v>
      </c>
      <c r="Q54" s="12" t="s">
        <v>6</v>
      </c>
      <c r="R54">
        <v>53</v>
      </c>
    </row>
    <row r="55" spans="1:18" ht="15" x14ac:dyDescent="0.45">
      <c r="A55">
        <v>28739</v>
      </c>
      <c r="B55">
        <v>181</v>
      </c>
      <c r="C55">
        <v>4135.9799999999996</v>
      </c>
      <c r="D55">
        <v>127</v>
      </c>
      <c r="E55">
        <v>2956.54</v>
      </c>
      <c r="F55">
        <v>110</v>
      </c>
      <c r="G55">
        <v>2585.0700000000002</v>
      </c>
      <c r="H55">
        <v>110</v>
      </c>
      <c r="I55">
        <v>2569.79</v>
      </c>
      <c r="J55">
        <v>528</v>
      </c>
      <c r="K55">
        <v>12247.380000000001</v>
      </c>
      <c r="L55" s="11" t="s">
        <v>11927</v>
      </c>
      <c r="M55" s="12" t="s">
        <v>6</v>
      </c>
      <c r="N55" s="12" t="s">
        <v>6</v>
      </c>
      <c r="O55" s="12" t="s">
        <v>6</v>
      </c>
      <c r="P55" s="12" t="s">
        <v>6</v>
      </c>
      <c r="Q55" s="12">
        <v>6</v>
      </c>
      <c r="R55">
        <v>54</v>
      </c>
    </row>
    <row r="56" spans="1:18" ht="15" x14ac:dyDescent="0.45">
      <c r="A56">
        <v>11174</v>
      </c>
      <c r="B56">
        <v>100</v>
      </c>
      <c r="C56">
        <v>1150</v>
      </c>
      <c r="D56">
        <v>228</v>
      </c>
      <c r="E56">
        <v>2611.88</v>
      </c>
      <c r="F56">
        <v>348.06</v>
      </c>
      <c r="G56">
        <v>3991.65</v>
      </c>
      <c r="H56">
        <v>392</v>
      </c>
      <c r="I56">
        <v>4433.29</v>
      </c>
      <c r="J56">
        <v>1068.06</v>
      </c>
      <c r="K56">
        <v>12186.82</v>
      </c>
      <c r="L56" s="11" t="s">
        <v>11925</v>
      </c>
      <c r="M56" s="12" t="s">
        <v>6</v>
      </c>
      <c r="N56" s="12" t="s">
        <v>6</v>
      </c>
      <c r="O56" s="12">
        <v>2</v>
      </c>
      <c r="P56" s="12" t="s">
        <v>6</v>
      </c>
      <c r="Q56" s="12" t="s">
        <v>6</v>
      </c>
      <c r="R56">
        <v>55</v>
      </c>
    </row>
    <row r="57" spans="1:18" ht="15" x14ac:dyDescent="0.45">
      <c r="A57">
        <v>18510</v>
      </c>
      <c r="B57">
        <v>388</v>
      </c>
      <c r="C57">
        <v>3439</v>
      </c>
      <c r="D57">
        <v>350</v>
      </c>
      <c r="E57">
        <v>3107.19</v>
      </c>
      <c r="F57">
        <v>349</v>
      </c>
      <c r="G57">
        <v>2954.57</v>
      </c>
      <c r="H57">
        <v>315</v>
      </c>
      <c r="I57">
        <v>2571.12</v>
      </c>
      <c r="J57">
        <v>1402</v>
      </c>
      <c r="K57">
        <v>12071.880000000001</v>
      </c>
      <c r="L57" s="11" t="s">
        <v>11928</v>
      </c>
      <c r="M57" s="12" t="s">
        <v>6</v>
      </c>
      <c r="N57" s="12">
        <v>4</v>
      </c>
      <c r="O57" s="12" t="s">
        <v>6</v>
      </c>
      <c r="P57" s="12" t="s">
        <v>6</v>
      </c>
      <c r="Q57" s="12" t="s">
        <v>6</v>
      </c>
      <c r="R57">
        <v>56</v>
      </c>
    </row>
    <row r="58" spans="1:18" ht="15" x14ac:dyDescent="0.45">
      <c r="A58">
        <v>22195</v>
      </c>
      <c r="B58">
        <v>110</v>
      </c>
      <c r="C58">
        <v>2739</v>
      </c>
      <c r="D58">
        <v>128</v>
      </c>
      <c r="E58">
        <v>3298.13</v>
      </c>
      <c r="F58">
        <v>97</v>
      </c>
      <c r="G58">
        <v>2510.23</v>
      </c>
      <c r="H58">
        <v>119</v>
      </c>
      <c r="I58">
        <v>3215.89</v>
      </c>
      <c r="J58">
        <v>454</v>
      </c>
      <c r="K58">
        <v>11763.25</v>
      </c>
      <c r="L58" s="11" t="s">
        <v>11925</v>
      </c>
      <c r="M58" s="12" t="s">
        <v>6</v>
      </c>
      <c r="N58" s="12" t="s">
        <v>6</v>
      </c>
      <c r="O58" s="12">
        <v>3</v>
      </c>
      <c r="P58" s="12" t="s">
        <v>6</v>
      </c>
      <c r="Q58" s="12" t="s">
        <v>6</v>
      </c>
      <c r="R58">
        <v>57</v>
      </c>
    </row>
    <row r="59" spans="1:18" ht="15" x14ac:dyDescent="0.45">
      <c r="A59">
        <v>11185</v>
      </c>
      <c r="B59">
        <v>222</v>
      </c>
      <c r="C59">
        <v>2768</v>
      </c>
      <c r="D59">
        <v>188</v>
      </c>
      <c r="E59">
        <v>2348</v>
      </c>
      <c r="F59">
        <v>233</v>
      </c>
      <c r="G59">
        <v>2910.5</v>
      </c>
      <c r="H59">
        <v>298</v>
      </c>
      <c r="I59">
        <v>3721</v>
      </c>
      <c r="J59">
        <v>941</v>
      </c>
      <c r="K59">
        <v>11747.5</v>
      </c>
      <c r="L59" s="11" t="s">
        <v>11925</v>
      </c>
      <c r="M59" s="12" t="s">
        <v>6</v>
      </c>
      <c r="N59" s="12" t="s">
        <v>6</v>
      </c>
      <c r="O59" s="12">
        <v>4</v>
      </c>
      <c r="P59" s="12" t="s">
        <v>6</v>
      </c>
      <c r="Q59" s="12" t="s">
        <v>6</v>
      </c>
      <c r="R59">
        <v>58</v>
      </c>
    </row>
    <row r="60" spans="1:18" ht="15" x14ac:dyDescent="0.45">
      <c r="A60">
        <v>2011615</v>
      </c>
      <c r="B60">
        <v>67.489999999999995</v>
      </c>
      <c r="C60">
        <v>2621.56</v>
      </c>
      <c r="D60">
        <v>91.97</v>
      </c>
      <c r="E60">
        <v>3548.29</v>
      </c>
      <c r="F60">
        <v>93.36</v>
      </c>
      <c r="G60">
        <v>3601.91</v>
      </c>
      <c r="H60">
        <v>46.12</v>
      </c>
      <c r="I60">
        <v>1784.31</v>
      </c>
      <c r="J60">
        <v>298.94</v>
      </c>
      <c r="K60">
        <v>11556.07</v>
      </c>
      <c r="L60" s="11" t="s">
        <v>11924</v>
      </c>
      <c r="M60" s="12">
        <v>17</v>
      </c>
      <c r="N60" s="12" t="s">
        <v>6</v>
      </c>
      <c r="O60" s="12" t="s">
        <v>6</v>
      </c>
      <c r="P60" s="12" t="s">
        <v>6</v>
      </c>
      <c r="Q60" s="12" t="s">
        <v>6</v>
      </c>
      <c r="R60">
        <v>59</v>
      </c>
    </row>
    <row r="61" spans="1:18" ht="15" x14ac:dyDescent="0.45">
      <c r="A61">
        <v>23323</v>
      </c>
      <c r="B61">
        <v>221</v>
      </c>
      <c r="C61">
        <v>1304.6400000000001</v>
      </c>
      <c r="D61">
        <v>481</v>
      </c>
      <c r="E61">
        <v>2838.76</v>
      </c>
      <c r="F61">
        <v>546</v>
      </c>
      <c r="G61">
        <v>3687.8</v>
      </c>
      <c r="H61">
        <v>468</v>
      </c>
      <c r="I61">
        <v>3669</v>
      </c>
      <c r="J61">
        <v>1716</v>
      </c>
      <c r="K61">
        <v>11500.2</v>
      </c>
      <c r="L61" s="11" t="s">
        <v>11923</v>
      </c>
      <c r="M61" s="12" t="s">
        <v>6</v>
      </c>
      <c r="N61" s="12" t="s">
        <v>6</v>
      </c>
      <c r="O61" s="12" t="s">
        <v>6</v>
      </c>
      <c r="P61" s="12" t="s">
        <v>6</v>
      </c>
      <c r="Q61" s="12" t="s">
        <v>6</v>
      </c>
      <c r="R61">
        <v>60</v>
      </c>
    </row>
    <row r="62" spans="1:18" ht="15" x14ac:dyDescent="0.45">
      <c r="A62">
        <v>2017919</v>
      </c>
      <c r="B62">
        <v>657.6</v>
      </c>
      <c r="C62">
        <v>2299.21</v>
      </c>
      <c r="D62">
        <v>667.99</v>
      </c>
      <c r="E62">
        <v>2334.0300000000002</v>
      </c>
      <c r="F62">
        <v>1030.8599999999999</v>
      </c>
      <c r="G62">
        <v>3598.65</v>
      </c>
      <c r="H62">
        <v>876.5</v>
      </c>
      <c r="I62">
        <v>3064</v>
      </c>
      <c r="J62">
        <v>3232.95</v>
      </c>
      <c r="K62">
        <v>11295.89</v>
      </c>
      <c r="L62" s="11" t="s">
        <v>11923</v>
      </c>
      <c r="M62" s="12" t="s">
        <v>6</v>
      </c>
      <c r="N62" s="12" t="s">
        <v>6</v>
      </c>
      <c r="O62" s="12" t="s">
        <v>6</v>
      </c>
      <c r="P62" s="12" t="s">
        <v>6</v>
      </c>
      <c r="Q62" s="12" t="s">
        <v>6</v>
      </c>
      <c r="R62">
        <v>61</v>
      </c>
    </row>
    <row r="63" spans="1:18" ht="15" x14ac:dyDescent="0.45">
      <c r="A63">
        <v>27806</v>
      </c>
      <c r="B63">
        <v>1413</v>
      </c>
      <c r="C63">
        <v>2801.52</v>
      </c>
      <c r="D63">
        <v>1297</v>
      </c>
      <c r="E63">
        <v>2573.36</v>
      </c>
      <c r="F63">
        <v>1448</v>
      </c>
      <c r="G63">
        <v>2879.84</v>
      </c>
      <c r="H63">
        <v>1504</v>
      </c>
      <c r="I63">
        <v>2985.92</v>
      </c>
      <c r="J63">
        <v>5662</v>
      </c>
      <c r="K63">
        <v>11240.640000000001</v>
      </c>
      <c r="L63" s="11" t="s">
        <v>11923</v>
      </c>
      <c r="M63" s="12" t="s">
        <v>6</v>
      </c>
      <c r="N63" s="12" t="s">
        <v>6</v>
      </c>
      <c r="O63" s="12" t="s">
        <v>6</v>
      </c>
      <c r="P63" s="12" t="s">
        <v>6</v>
      </c>
      <c r="Q63" s="12" t="s">
        <v>6</v>
      </c>
      <c r="R63">
        <v>62</v>
      </c>
    </row>
    <row r="64" spans="1:18" ht="15" x14ac:dyDescent="0.45">
      <c r="A64">
        <v>2022659</v>
      </c>
      <c r="B64">
        <v>123.54</v>
      </c>
      <c r="C64">
        <v>3208.09</v>
      </c>
      <c r="D64">
        <v>94.17</v>
      </c>
      <c r="E64">
        <v>2441.83</v>
      </c>
      <c r="F64">
        <v>106.02</v>
      </c>
      <c r="G64">
        <v>2741.54</v>
      </c>
      <c r="H64">
        <v>105.01</v>
      </c>
      <c r="I64">
        <v>2722.89</v>
      </c>
      <c r="J64">
        <v>428.74</v>
      </c>
      <c r="K64">
        <v>11114.349999999999</v>
      </c>
      <c r="L64" s="11" t="s">
        <v>11923</v>
      </c>
      <c r="M64" s="12" t="s">
        <v>6</v>
      </c>
      <c r="N64" s="12" t="s">
        <v>6</v>
      </c>
      <c r="O64" s="12" t="s">
        <v>6</v>
      </c>
      <c r="P64" s="12" t="s">
        <v>6</v>
      </c>
      <c r="Q64" s="12" t="s">
        <v>6</v>
      </c>
      <c r="R64">
        <v>63</v>
      </c>
    </row>
    <row r="65" spans="1:18" ht="15" x14ac:dyDescent="0.45">
      <c r="A65">
        <v>18160</v>
      </c>
      <c r="B65">
        <v>509</v>
      </c>
      <c r="C65">
        <v>3023.52</v>
      </c>
      <c r="D65">
        <v>444</v>
      </c>
      <c r="E65">
        <v>2634.56</v>
      </c>
      <c r="F65">
        <v>455</v>
      </c>
      <c r="G65">
        <v>3013.2</v>
      </c>
      <c r="H65">
        <v>312</v>
      </c>
      <c r="I65">
        <v>2434.3200000000002</v>
      </c>
      <c r="J65">
        <v>1720</v>
      </c>
      <c r="K65">
        <v>11105.599999999999</v>
      </c>
      <c r="L65" s="11" t="s">
        <v>11923</v>
      </c>
      <c r="M65" s="12" t="s">
        <v>6</v>
      </c>
      <c r="N65" s="12" t="s">
        <v>6</v>
      </c>
      <c r="O65" s="12" t="s">
        <v>6</v>
      </c>
      <c r="P65" s="12" t="s">
        <v>6</v>
      </c>
      <c r="Q65" s="12" t="s">
        <v>6</v>
      </c>
      <c r="R65">
        <v>64</v>
      </c>
    </row>
    <row r="66" spans="1:18" ht="15" x14ac:dyDescent="0.45">
      <c r="A66">
        <v>11871</v>
      </c>
      <c r="B66">
        <v>763</v>
      </c>
      <c r="C66">
        <v>3429.51</v>
      </c>
      <c r="D66">
        <v>489</v>
      </c>
      <c r="E66">
        <v>2234.9699999999998</v>
      </c>
      <c r="F66">
        <v>642</v>
      </c>
      <c r="G66">
        <v>2920.16</v>
      </c>
      <c r="H66">
        <v>534</v>
      </c>
      <c r="I66">
        <v>2497.7399999999998</v>
      </c>
      <c r="J66">
        <v>2428</v>
      </c>
      <c r="K66">
        <v>11082.38</v>
      </c>
      <c r="L66" s="11" t="s">
        <v>11928</v>
      </c>
      <c r="M66" s="12" t="s">
        <v>6</v>
      </c>
      <c r="N66" s="12">
        <v>5</v>
      </c>
      <c r="O66" s="12" t="s">
        <v>6</v>
      </c>
      <c r="P66" s="12" t="s">
        <v>6</v>
      </c>
      <c r="Q66" s="12" t="s">
        <v>6</v>
      </c>
      <c r="R66">
        <v>65</v>
      </c>
    </row>
    <row r="67" spans="1:18" ht="15" x14ac:dyDescent="0.45">
      <c r="A67">
        <v>17915</v>
      </c>
      <c r="B67">
        <v>787</v>
      </c>
      <c r="C67">
        <v>2734.62</v>
      </c>
      <c r="D67">
        <v>642</v>
      </c>
      <c r="E67">
        <v>2229.08</v>
      </c>
      <c r="F67">
        <v>876</v>
      </c>
      <c r="G67">
        <v>3506.52</v>
      </c>
      <c r="H67">
        <v>540</v>
      </c>
      <c r="I67">
        <v>2415.96</v>
      </c>
      <c r="J67">
        <v>2845</v>
      </c>
      <c r="K67">
        <v>10886.18</v>
      </c>
      <c r="L67" s="11" t="s">
        <v>11923</v>
      </c>
      <c r="M67" s="12" t="s">
        <v>6</v>
      </c>
      <c r="N67" s="12" t="s">
        <v>6</v>
      </c>
      <c r="O67" s="12" t="s">
        <v>6</v>
      </c>
      <c r="P67" s="12" t="s">
        <v>6</v>
      </c>
      <c r="Q67" s="12" t="s">
        <v>6</v>
      </c>
      <c r="R67">
        <v>66</v>
      </c>
    </row>
    <row r="68" spans="1:18" ht="15" x14ac:dyDescent="0.45">
      <c r="A68">
        <v>2011518</v>
      </c>
      <c r="B68">
        <v>285.04000000000002</v>
      </c>
      <c r="C68">
        <v>2518.77</v>
      </c>
      <c r="D68">
        <v>243.44</v>
      </c>
      <c r="E68">
        <v>2160.13</v>
      </c>
      <c r="F68">
        <v>308.14</v>
      </c>
      <c r="G68">
        <v>2756.6</v>
      </c>
      <c r="H68">
        <v>298.87</v>
      </c>
      <c r="I68">
        <v>3038.32</v>
      </c>
      <c r="J68">
        <v>1135.49</v>
      </c>
      <c r="K68">
        <v>10473.82</v>
      </c>
      <c r="L68" s="11" t="s">
        <v>11924</v>
      </c>
      <c r="M68" s="12">
        <v>18</v>
      </c>
      <c r="N68" s="12" t="s">
        <v>6</v>
      </c>
      <c r="O68" s="12" t="s">
        <v>6</v>
      </c>
      <c r="P68" s="12" t="s">
        <v>6</v>
      </c>
      <c r="Q68" s="12" t="s">
        <v>6</v>
      </c>
      <c r="R68">
        <v>67</v>
      </c>
    </row>
    <row r="69" spans="1:18" ht="15" x14ac:dyDescent="0.45">
      <c r="A69">
        <v>18297</v>
      </c>
      <c r="B69">
        <v>203</v>
      </c>
      <c r="C69">
        <v>2389.35</v>
      </c>
      <c r="D69">
        <v>214</v>
      </c>
      <c r="E69">
        <v>2535.1999999999998</v>
      </c>
      <c r="F69">
        <v>247</v>
      </c>
      <c r="G69">
        <v>2930.75</v>
      </c>
      <c r="H69">
        <v>211</v>
      </c>
      <c r="I69">
        <v>2501.4</v>
      </c>
      <c r="J69">
        <v>875</v>
      </c>
      <c r="K69">
        <v>10356.699999999999</v>
      </c>
      <c r="L69" s="11" t="s">
        <v>11927</v>
      </c>
      <c r="M69" s="12" t="s">
        <v>6</v>
      </c>
      <c r="N69" s="12" t="s">
        <v>6</v>
      </c>
      <c r="O69" s="12" t="s">
        <v>6</v>
      </c>
      <c r="P69" s="12" t="s">
        <v>6</v>
      </c>
      <c r="Q69" s="12">
        <v>7</v>
      </c>
      <c r="R69">
        <v>68</v>
      </c>
    </row>
    <row r="70" spans="1:18" ht="15" x14ac:dyDescent="0.45">
      <c r="A70">
        <v>11624</v>
      </c>
      <c r="B70">
        <v>1316</v>
      </c>
      <c r="C70">
        <v>2366.98</v>
      </c>
      <c r="D70">
        <v>1404</v>
      </c>
      <c r="E70">
        <v>2524.4</v>
      </c>
      <c r="F70">
        <v>1591</v>
      </c>
      <c r="G70">
        <v>2859.04</v>
      </c>
      <c r="H70">
        <v>1417</v>
      </c>
      <c r="I70">
        <v>2548.7800000000002</v>
      </c>
      <c r="J70">
        <v>5728</v>
      </c>
      <c r="K70">
        <v>10299.200000000001</v>
      </c>
      <c r="L70" s="11" t="s">
        <v>11923</v>
      </c>
      <c r="M70" s="12" t="s">
        <v>6</v>
      </c>
      <c r="N70" s="12" t="s">
        <v>6</v>
      </c>
      <c r="O70" s="12" t="s">
        <v>6</v>
      </c>
      <c r="P70" s="12" t="s">
        <v>6</v>
      </c>
      <c r="Q70" s="12" t="s">
        <v>6</v>
      </c>
      <c r="R70">
        <v>69</v>
      </c>
    </row>
    <row r="71" spans="1:18" ht="15" x14ac:dyDescent="0.45">
      <c r="A71">
        <v>11807</v>
      </c>
      <c r="B71">
        <v>438</v>
      </c>
      <c r="C71">
        <v>2882.85</v>
      </c>
      <c r="D71">
        <v>340</v>
      </c>
      <c r="E71">
        <v>2239.23</v>
      </c>
      <c r="F71">
        <v>419</v>
      </c>
      <c r="G71">
        <v>2752.15</v>
      </c>
      <c r="H71">
        <v>347</v>
      </c>
      <c r="I71">
        <v>2287.52</v>
      </c>
      <c r="J71">
        <v>1544</v>
      </c>
      <c r="K71">
        <v>10161.75</v>
      </c>
      <c r="L71" s="11" t="s">
        <v>11928</v>
      </c>
      <c r="M71" s="12" t="s">
        <v>6</v>
      </c>
      <c r="N71" s="12">
        <v>6</v>
      </c>
      <c r="O71" s="12" t="s">
        <v>6</v>
      </c>
      <c r="P71" s="12" t="s">
        <v>6</v>
      </c>
      <c r="Q71" s="12" t="s">
        <v>6</v>
      </c>
      <c r="R71">
        <v>70</v>
      </c>
    </row>
    <row r="72" spans="1:18" ht="15" x14ac:dyDescent="0.45">
      <c r="A72">
        <v>2018377</v>
      </c>
      <c r="B72">
        <v>109.63</v>
      </c>
      <c r="C72">
        <v>2686.29</v>
      </c>
      <c r="D72">
        <v>90.55</v>
      </c>
      <c r="E72">
        <v>2214.98</v>
      </c>
      <c r="F72">
        <v>118.31</v>
      </c>
      <c r="G72">
        <v>2949.43</v>
      </c>
      <c r="H72">
        <v>89.82</v>
      </c>
      <c r="I72">
        <v>2233.86</v>
      </c>
      <c r="J72">
        <v>408.31</v>
      </c>
      <c r="K72">
        <v>10084.560000000001</v>
      </c>
      <c r="L72" s="11" t="s">
        <v>11923</v>
      </c>
      <c r="M72" s="12" t="s">
        <v>6</v>
      </c>
      <c r="N72" s="12" t="s">
        <v>6</v>
      </c>
      <c r="O72" s="12" t="s">
        <v>6</v>
      </c>
      <c r="P72" s="12" t="s">
        <v>6</v>
      </c>
      <c r="Q72" s="12" t="s">
        <v>6</v>
      </c>
      <c r="R72">
        <v>71</v>
      </c>
    </row>
    <row r="73" spans="1:18" ht="15" x14ac:dyDescent="0.45">
      <c r="A73">
        <v>2018140</v>
      </c>
      <c r="B73">
        <v>133.46</v>
      </c>
      <c r="C73">
        <v>2399.8200000000002</v>
      </c>
      <c r="D73">
        <v>118.83</v>
      </c>
      <c r="E73">
        <v>2135.17</v>
      </c>
      <c r="F73">
        <v>167.04</v>
      </c>
      <c r="G73">
        <v>3005.54</v>
      </c>
      <c r="H73">
        <v>134.62</v>
      </c>
      <c r="I73">
        <v>2420.48</v>
      </c>
      <c r="J73">
        <v>553.95000000000005</v>
      </c>
      <c r="K73">
        <v>9961.01</v>
      </c>
      <c r="L73" s="11" t="s">
        <v>11923</v>
      </c>
      <c r="M73" s="12" t="s">
        <v>6</v>
      </c>
      <c r="N73" s="12" t="s">
        <v>6</v>
      </c>
      <c r="O73" s="12" t="s">
        <v>6</v>
      </c>
      <c r="P73" s="12" t="s">
        <v>6</v>
      </c>
      <c r="Q73" s="12" t="s">
        <v>6</v>
      </c>
      <c r="R73">
        <v>72</v>
      </c>
    </row>
    <row r="74" spans="1:18" ht="15" x14ac:dyDescent="0.45">
      <c r="A74">
        <v>11186</v>
      </c>
      <c r="B74">
        <v>260</v>
      </c>
      <c r="C74">
        <v>2724.12</v>
      </c>
      <c r="D74">
        <v>197</v>
      </c>
      <c r="E74">
        <v>2067.66</v>
      </c>
      <c r="F74">
        <v>277</v>
      </c>
      <c r="G74">
        <v>2907.66</v>
      </c>
      <c r="H74">
        <v>214</v>
      </c>
      <c r="I74">
        <v>2245.3200000000002</v>
      </c>
      <c r="J74">
        <v>948</v>
      </c>
      <c r="K74">
        <v>9944.76</v>
      </c>
      <c r="L74" s="11" t="s">
        <v>11925</v>
      </c>
      <c r="M74" s="12" t="s">
        <v>6</v>
      </c>
      <c r="N74" s="12" t="s">
        <v>6</v>
      </c>
      <c r="O74" s="12">
        <v>5</v>
      </c>
      <c r="P74" s="12" t="s">
        <v>6</v>
      </c>
      <c r="Q74" s="12" t="s">
        <v>6</v>
      </c>
      <c r="R74">
        <v>73</v>
      </c>
    </row>
    <row r="75" spans="1:18" ht="15" x14ac:dyDescent="0.45">
      <c r="A75">
        <v>23537</v>
      </c>
      <c r="B75">
        <v>478</v>
      </c>
      <c r="C75">
        <v>2333.89</v>
      </c>
      <c r="D75">
        <v>450</v>
      </c>
      <c r="E75">
        <v>2240.4</v>
      </c>
      <c r="F75">
        <v>594</v>
      </c>
      <c r="G75">
        <v>2926.73</v>
      </c>
      <c r="H75">
        <v>484</v>
      </c>
      <c r="I75">
        <v>2363.41</v>
      </c>
      <c r="J75">
        <v>2006</v>
      </c>
      <c r="K75">
        <v>9864.43</v>
      </c>
      <c r="L75" s="11" t="s">
        <v>11927</v>
      </c>
      <c r="M75" s="12" t="s">
        <v>6</v>
      </c>
      <c r="N75" s="12" t="s">
        <v>6</v>
      </c>
      <c r="O75" s="12" t="s">
        <v>6</v>
      </c>
      <c r="P75" s="12" t="s">
        <v>6</v>
      </c>
      <c r="Q75" s="12">
        <v>8</v>
      </c>
      <c r="R75">
        <v>74</v>
      </c>
    </row>
    <row r="76" spans="1:18" ht="15" x14ac:dyDescent="0.45">
      <c r="A76">
        <v>23681</v>
      </c>
      <c r="B76">
        <v>266</v>
      </c>
      <c r="C76">
        <v>2285.5300000000002</v>
      </c>
      <c r="D76">
        <v>234</v>
      </c>
      <c r="E76">
        <v>2007.57</v>
      </c>
      <c r="F76">
        <v>266</v>
      </c>
      <c r="G76">
        <v>2340.7600000000002</v>
      </c>
      <c r="H76">
        <v>336</v>
      </c>
      <c r="I76">
        <v>2984.72</v>
      </c>
      <c r="J76">
        <v>1102</v>
      </c>
      <c r="K76">
        <v>9618.58</v>
      </c>
      <c r="L76" s="11" t="s">
        <v>11926</v>
      </c>
      <c r="M76" s="12" t="s">
        <v>6</v>
      </c>
      <c r="N76" s="12" t="s">
        <v>6</v>
      </c>
      <c r="O76" s="12" t="s">
        <v>6</v>
      </c>
      <c r="P76" s="12">
        <v>4</v>
      </c>
      <c r="Q76" s="12" t="s">
        <v>6</v>
      </c>
      <c r="R76">
        <v>75</v>
      </c>
    </row>
    <row r="77" spans="1:18" ht="15" x14ac:dyDescent="0.45">
      <c r="A77">
        <v>18329</v>
      </c>
      <c r="B77">
        <v>208</v>
      </c>
      <c r="C77">
        <v>2414.4</v>
      </c>
      <c r="D77">
        <v>164</v>
      </c>
      <c r="E77">
        <v>1906</v>
      </c>
      <c r="F77">
        <v>234</v>
      </c>
      <c r="G77">
        <v>2796.98</v>
      </c>
      <c r="H77">
        <v>191</v>
      </c>
      <c r="I77">
        <v>2409.31</v>
      </c>
      <c r="J77">
        <v>797</v>
      </c>
      <c r="K77">
        <v>9526.6899999999987</v>
      </c>
      <c r="L77" s="11" t="s">
        <v>11923</v>
      </c>
      <c r="M77" s="12" t="s">
        <v>6</v>
      </c>
      <c r="N77" s="12" t="s">
        <v>6</v>
      </c>
      <c r="O77" s="12" t="s">
        <v>6</v>
      </c>
      <c r="P77" s="12" t="s">
        <v>6</v>
      </c>
      <c r="Q77" s="12" t="s">
        <v>6</v>
      </c>
      <c r="R77">
        <v>76</v>
      </c>
    </row>
    <row r="78" spans="1:18" ht="15" x14ac:dyDescent="0.45">
      <c r="A78">
        <v>31200</v>
      </c>
      <c r="B78">
        <v>40</v>
      </c>
      <c r="C78">
        <v>1403</v>
      </c>
      <c r="D78">
        <v>78</v>
      </c>
      <c r="E78">
        <v>2889.54</v>
      </c>
      <c r="F78">
        <v>58</v>
      </c>
      <c r="G78">
        <v>2162.1999999999998</v>
      </c>
      <c r="H78">
        <v>84</v>
      </c>
      <c r="I78">
        <v>3062.4</v>
      </c>
      <c r="J78">
        <v>260</v>
      </c>
      <c r="K78">
        <v>9517.14</v>
      </c>
      <c r="L78" s="11" t="s">
        <v>11926</v>
      </c>
      <c r="M78" s="12" t="s">
        <v>6</v>
      </c>
      <c r="N78" s="12" t="s">
        <v>6</v>
      </c>
      <c r="O78" s="12" t="s">
        <v>6</v>
      </c>
      <c r="P78" s="12">
        <v>5</v>
      </c>
      <c r="Q78" s="12" t="s">
        <v>6</v>
      </c>
      <c r="R78">
        <v>77</v>
      </c>
    </row>
    <row r="79" spans="1:18" ht="15" x14ac:dyDescent="0.45">
      <c r="A79">
        <v>2028203</v>
      </c>
      <c r="B79">
        <v>74.97</v>
      </c>
      <c r="C79">
        <v>2391.6</v>
      </c>
      <c r="D79">
        <v>92.6</v>
      </c>
      <c r="E79">
        <v>2408.31</v>
      </c>
      <c r="F79">
        <v>112.58</v>
      </c>
      <c r="G79">
        <v>2497.3200000000002</v>
      </c>
      <c r="H79">
        <v>97.23</v>
      </c>
      <c r="I79">
        <v>2210.96</v>
      </c>
      <c r="J79">
        <v>377.38</v>
      </c>
      <c r="K79">
        <v>9508.1899999999987</v>
      </c>
      <c r="L79" s="11" t="s">
        <v>11924</v>
      </c>
      <c r="M79" s="12">
        <v>19</v>
      </c>
      <c r="N79" s="12" t="s">
        <v>6</v>
      </c>
      <c r="O79" s="12" t="s">
        <v>6</v>
      </c>
      <c r="P79" s="12" t="s">
        <v>6</v>
      </c>
      <c r="Q79" s="12" t="s">
        <v>6</v>
      </c>
      <c r="R79">
        <v>78</v>
      </c>
    </row>
    <row r="80" spans="1:18" ht="15" x14ac:dyDescent="0.45">
      <c r="A80">
        <v>22476</v>
      </c>
      <c r="B80">
        <v>366</v>
      </c>
      <c r="C80">
        <v>2373.8000000000002</v>
      </c>
      <c r="D80">
        <v>374</v>
      </c>
      <c r="E80">
        <v>2418</v>
      </c>
      <c r="F80">
        <v>373</v>
      </c>
      <c r="G80">
        <v>2418.7800000000002</v>
      </c>
      <c r="H80">
        <v>325</v>
      </c>
      <c r="I80">
        <v>2104.1799999999998</v>
      </c>
      <c r="J80">
        <v>1438</v>
      </c>
      <c r="K80">
        <v>9314.76</v>
      </c>
      <c r="L80" s="11" t="s">
        <v>11923</v>
      </c>
      <c r="M80" s="12" t="s">
        <v>6</v>
      </c>
      <c r="N80" s="12" t="s">
        <v>6</v>
      </c>
      <c r="O80" s="12" t="s">
        <v>6</v>
      </c>
      <c r="P80" s="12" t="s">
        <v>6</v>
      </c>
      <c r="Q80" s="12" t="s">
        <v>6</v>
      </c>
      <c r="R80">
        <v>79</v>
      </c>
    </row>
    <row r="81" spans="1:18" ht="15" x14ac:dyDescent="0.45">
      <c r="A81">
        <v>2011574</v>
      </c>
      <c r="B81">
        <v>162.71</v>
      </c>
      <c r="C81">
        <v>4030.8</v>
      </c>
      <c r="D81">
        <v>123.95</v>
      </c>
      <c r="E81">
        <v>2407.91</v>
      </c>
      <c r="F81">
        <v>128.54</v>
      </c>
      <c r="G81">
        <v>2056</v>
      </c>
      <c r="H81">
        <v>38.659999999999997</v>
      </c>
      <c r="I81">
        <v>613.70000000000005</v>
      </c>
      <c r="J81">
        <v>453.86</v>
      </c>
      <c r="K81">
        <v>9108.41</v>
      </c>
      <c r="L81" s="11" t="s">
        <v>11924</v>
      </c>
      <c r="M81" s="12">
        <v>20</v>
      </c>
      <c r="N81" s="12" t="s">
        <v>6</v>
      </c>
      <c r="O81" s="12" t="s">
        <v>6</v>
      </c>
      <c r="P81" s="12" t="s">
        <v>6</v>
      </c>
      <c r="Q81" s="12" t="s">
        <v>6</v>
      </c>
      <c r="R81">
        <v>80</v>
      </c>
    </row>
    <row r="82" spans="1:18" ht="15" x14ac:dyDescent="0.45">
      <c r="A82">
        <v>2017097</v>
      </c>
      <c r="B82">
        <v>715.71</v>
      </c>
      <c r="C82">
        <v>2773.5</v>
      </c>
      <c r="D82">
        <v>492.58</v>
      </c>
      <c r="E82">
        <v>1617</v>
      </c>
      <c r="F82">
        <v>606.66999999999996</v>
      </c>
      <c r="G82">
        <v>2195.08</v>
      </c>
      <c r="H82">
        <v>633.30999999999995</v>
      </c>
      <c r="I82">
        <v>2453.8200000000002</v>
      </c>
      <c r="J82">
        <v>2448.27</v>
      </c>
      <c r="K82">
        <v>9039.4</v>
      </c>
      <c r="L82" s="11" t="s">
        <v>11924</v>
      </c>
      <c r="M82" s="12">
        <v>21</v>
      </c>
      <c r="N82" s="12" t="s">
        <v>6</v>
      </c>
      <c r="O82" s="12" t="s">
        <v>6</v>
      </c>
      <c r="P82" s="12" t="s">
        <v>6</v>
      </c>
      <c r="Q82" s="12" t="s">
        <v>6</v>
      </c>
      <c r="R82">
        <v>81</v>
      </c>
    </row>
    <row r="83" spans="1:18" ht="15" x14ac:dyDescent="0.45">
      <c r="A83">
        <v>22441</v>
      </c>
      <c r="B83">
        <v>72</v>
      </c>
      <c r="C83">
        <v>1625.97</v>
      </c>
      <c r="D83">
        <v>104</v>
      </c>
      <c r="E83">
        <v>2354.15</v>
      </c>
      <c r="F83">
        <v>78</v>
      </c>
      <c r="G83">
        <v>1807.05</v>
      </c>
      <c r="H83">
        <v>124</v>
      </c>
      <c r="I83">
        <v>2944.69</v>
      </c>
      <c r="J83">
        <v>378</v>
      </c>
      <c r="K83">
        <v>8731.86</v>
      </c>
      <c r="L83" s="11" t="s">
        <v>11925</v>
      </c>
      <c r="M83" s="12" t="s">
        <v>6</v>
      </c>
      <c r="N83" s="12" t="s">
        <v>6</v>
      </c>
      <c r="O83" s="12">
        <v>6</v>
      </c>
      <c r="P83" s="12" t="s">
        <v>6</v>
      </c>
      <c r="Q83" s="12" t="s">
        <v>6</v>
      </c>
      <c r="R83">
        <v>82</v>
      </c>
    </row>
    <row r="84" spans="1:18" ht="15" x14ac:dyDescent="0.45">
      <c r="A84">
        <v>17371</v>
      </c>
      <c r="B84">
        <v>593</v>
      </c>
      <c r="C84">
        <v>2521.5</v>
      </c>
      <c r="D84">
        <v>357</v>
      </c>
      <c r="E84">
        <v>1534.05</v>
      </c>
      <c r="F84">
        <v>551</v>
      </c>
      <c r="G84">
        <v>2375.4</v>
      </c>
      <c r="H84">
        <v>497</v>
      </c>
      <c r="I84">
        <v>2164.75</v>
      </c>
      <c r="J84">
        <v>1998</v>
      </c>
      <c r="K84">
        <v>8595.7000000000007</v>
      </c>
      <c r="L84" s="11" t="s">
        <v>11927</v>
      </c>
      <c r="M84" s="12" t="s">
        <v>6</v>
      </c>
      <c r="N84" s="12" t="s">
        <v>6</v>
      </c>
      <c r="O84" s="12" t="s">
        <v>6</v>
      </c>
      <c r="P84" s="12" t="s">
        <v>6</v>
      </c>
      <c r="Q84" s="12">
        <v>9</v>
      </c>
      <c r="R84">
        <v>83</v>
      </c>
    </row>
    <row r="85" spans="1:18" ht="15" x14ac:dyDescent="0.45">
      <c r="A85">
        <v>29693</v>
      </c>
      <c r="B85">
        <v>458</v>
      </c>
      <c r="C85">
        <v>1992.89</v>
      </c>
      <c r="D85">
        <v>436</v>
      </c>
      <c r="E85">
        <v>1907.55</v>
      </c>
      <c r="F85">
        <v>502</v>
      </c>
      <c r="G85">
        <v>2204.9499999999998</v>
      </c>
      <c r="H85">
        <v>576</v>
      </c>
      <c r="I85">
        <v>2471.39</v>
      </c>
      <c r="J85">
        <v>1972</v>
      </c>
      <c r="K85">
        <v>8576.7799999999988</v>
      </c>
      <c r="L85" s="11" t="s">
        <v>11928</v>
      </c>
      <c r="M85" s="12" t="s">
        <v>6</v>
      </c>
      <c r="N85" s="12">
        <v>7</v>
      </c>
      <c r="O85" s="12" t="s">
        <v>6</v>
      </c>
      <c r="P85" s="12" t="s">
        <v>6</v>
      </c>
      <c r="Q85" s="12" t="s">
        <v>6</v>
      </c>
      <c r="R85">
        <v>84</v>
      </c>
    </row>
    <row r="86" spans="1:18" ht="15" x14ac:dyDescent="0.45">
      <c r="A86">
        <v>2015112</v>
      </c>
      <c r="B86">
        <v>93.77</v>
      </c>
      <c r="C86">
        <v>2320.58</v>
      </c>
      <c r="D86">
        <v>77.959999999999994</v>
      </c>
      <c r="E86">
        <v>1945.36</v>
      </c>
      <c r="F86">
        <v>92.02</v>
      </c>
      <c r="G86">
        <v>2286.9</v>
      </c>
      <c r="H86">
        <v>79.61</v>
      </c>
      <c r="I86">
        <v>1971.05</v>
      </c>
      <c r="J86">
        <v>343.36</v>
      </c>
      <c r="K86">
        <v>8523.89</v>
      </c>
      <c r="L86" s="11" t="s">
        <v>11923</v>
      </c>
      <c r="M86" s="12" t="s">
        <v>6</v>
      </c>
      <c r="N86" s="12" t="s">
        <v>6</v>
      </c>
      <c r="O86" s="12" t="s">
        <v>6</v>
      </c>
      <c r="P86" s="12" t="s">
        <v>6</v>
      </c>
      <c r="Q86" s="12" t="s">
        <v>6</v>
      </c>
      <c r="R86">
        <v>85</v>
      </c>
    </row>
    <row r="87" spans="1:18" ht="15" x14ac:dyDescent="0.45">
      <c r="A87">
        <v>2022593</v>
      </c>
      <c r="B87">
        <v>69.66</v>
      </c>
      <c r="C87">
        <v>1888.51</v>
      </c>
      <c r="D87">
        <v>82.71</v>
      </c>
      <c r="E87">
        <v>2309.4499999999998</v>
      </c>
      <c r="F87">
        <v>78.25</v>
      </c>
      <c r="G87">
        <v>2175.44</v>
      </c>
      <c r="H87">
        <v>83.12</v>
      </c>
      <c r="I87">
        <v>2136.0300000000002</v>
      </c>
      <c r="J87">
        <v>313.74</v>
      </c>
      <c r="K87">
        <v>8509.43</v>
      </c>
      <c r="L87" s="11" t="s">
        <v>11923</v>
      </c>
      <c r="M87" s="12" t="s">
        <v>6</v>
      </c>
      <c r="N87" s="12" t="s">
        <v>6</v>
      </c>
      <c r="O87" s="12" t="s">
        <v>6</v>
      </c>
      <c r="P87" s="12" t="s">
        <v>6</v>
      </c>
      <c r="Q87" s="12" t="s">
        <v>6</v>
      </c>
      <c r="R87">
        <v>86</v>
      </c>
    </row>
    <row r="88" spans="1:18" ht="15" x14ac:dyDescent="0.45">
      <c r="A88">
        <v>12025</v>
      </c>
      <c r="B88">
        <v>352</v>
      </c>
      <c r="C88">
        <v>1755.6</v>
      </c>
      <c r="D88">
        <v>383</v>
      </c>
      <c r="E88">
        <v>1948.4</v>
      </c>
      <c r="F88">
        <v>484</v>
      </c>
      <c r="G88">
        <v>2516.8000000000002</v>
      </c>
      <c r="H88">
        <v>413</v>
      </c>
      <c r="I88">
        <v>2201.52</v>
      </c>
      <c r="J88">
        <v>1632</v>
      </c>
      <c r="K88">
        <v>8422.32</v>
      </c>
      <c r="L88" s="11" t="s">
        <v>11928</v>
      </c>
      <c r="M88" s="12" t="s">
        <v>6</v>
      </c>
      <c r="N88" s="12">
        <v>8</v>
      </c>
      <c r="O88" s="12" t="s">
        <v>6</v>
      </c>
      <c r="P88" s="12" t="s">
        <v>6</v>
      </c>
      <c r="Q88" s="12" t="s">
        <v>6</v>
      </c>
      <c r="R88">
        <v>87</v>
      </c>
    </row>
    <row r="89" spans="1:18" ht="15" x14ac:dyDescent="0.45">
      <c r="A89">
        <v>11445</v>
      </c>
      <c r="B89">
        <v>448</v>
      </c>
      <c r="C89">
        <v>3532.2</v>
      </c>
      <c r="D89">
        <v>126</v>
      </c>
      <c r="E89">
        <v>1197</v>
      </c>
      <c r="F89">
        <v>43</v>
      </c>
      <c r="G89">
        <v>401.5</v>
      </c>
      <c r="H89">
        <v>362</v>
      </c>
      <c r="I89">
        <v>3257.28</v>
      </c>
      <c r="J89">
        <v>979</v>
      </c>
      <c r="K89">
        <v>8387.98</v>
      </c>
      <c r="L89" s="11" t="s">
        <v>11924</v>
      </c>
      <c r="M89" s="12">
        <v>22</v>
      </c>
      <c r="N89" s="12" t="s">
        <v>6</v>
      </c>
      <c r="O89" s="12" t="s">
        <v>6</v>
      </c>
      <c r="P89" s="12" t="s">
        <v>6</v>
      </c>
      <c r="Q89" s="12" t="s">
        <v>6</v>
      </c>
      <c r="R89">
        <v>88</v>
      </c>
    </row>
    <row r="90" spans="1:18" ht="15" x14ac:dyDescent="0.45">
      <c r="A90">
        <v>18276</v>
      </c>
      <c r="B90">
        <v>251</v>
      </c>
      <c r="C90">
        <v>1868.7</v>
      </c>
      <c r="D90">
        <v>219</v>
      </c>
      <c r="E90">
        <v>1848.64</v>
      </c>
      <c r="F90">
        <v>263</v>
      </c>
      <c r="G90">
        <v>2227.34</v>
      </c>
      <c r="H90">
        <v>289</v>
      </c>
      <c r="I90">
        <v>2436.1</v>
      </c>
      <c r="J90">
        <v>1022</v>
      </c>
      <c r="K90">
        <v>8380.7800000000007</v>
      </c>
      <c r="L90" s="11" t="s">
        <v>11924</v>
      </c>
      <c r="M90" s="12">
        <v>23</v>
      </c>
      <c r="N90" s="12" t="s">
        <v>6</v>
      </c>
      <c r="O90" s="12" t="s">
        <v>6</v>
      </c>
      <c r="P90" s="12" t="s">
        <v>6</v>
      </c>
      <c r="Q90" s="12" t="s">
        <v>6</v>
      </c>
      <c r="R90">
        <v>89</v>
      </c>
    </row>
    <row r="91" spans="1:18" ht="15" x14ac:dyDescent="0.45">
      <c r="A91">
        <v>17909</v>
      </c>
      <c r="B91">
        <v>150</v>
      </c>
      <c r="C91">
        <v>2610.5</v>
      </c>
      <c r="D91">
        <v>101</v>
      </c>
      <c r="E91">
        <v>1789.64</v>
      </c>
      <c r="F91">
        <v>116</v>
      </c>
      <c r="G91">
        <v>2072.11</v>
      </c>
      <c r="H91">
        <v>103</v>
      </c>
      <c r="I91">
        <v>1839.41</v>
      </c>
      <c r="J91">
        <v>470</v>
      </c>
      <c r="K91">
        <v>8311.66</v>
      </c>
      <c r="L91" s="11" t="s">
        <v>11925</v>
      </c>
      <c r="M91" s="12" t="s">
        <v>6</v>
      </c>
      <c r="N91" s="12" t="s">
        <v>6</v>
      </c>
      <c r="O91" s="12">
        <v>7</v>
      </c>
      <c r="P91" s="12" t="s">
        <v>6</v>
      </c>
      <c r="Q91" s="12" t="s">
        <v>6</v>
      </c>
      <c r="R91">
        <v>90</v>
      </c>
    </row>
    <row r="92" spans="1:18" ht="15" x14ac:dyDescent="0.45">
      <c r="A92">
        <v>11759</v>
      </c>
      <c r="B92">
        <v>28</v>
      </c>
      <c r="C92">
        <v>403.3</v>
      </c>
      <c r="D92">
        <v>193</v>
      </c>
      <c r="E92">
        <v>2835.16</v>
      </c>
      <c r="F92">
        <v>180</v>
      </c>
      <c r="G92">
        <v>2655.74</v>
      </c>
      <c r="H92">
        <v>153</v>
      </c>
      <c r="I92">
        <v>2263.42</v>
      </c>
      <c r="J92">
        <v>554</v>
      </c>
      <c r="K92">
        <v>8157.62</v>
      </c>
      <c r="L92" s="11" t="s">
        <v>11927</v>
      </c>
      <c r="M92" s="12" t="s">
        <v>6</v>
      </c>
      <c r="N92" s="12" t="s">
        <v>6</v>
      </c>
      <c r="O92" s="12" t="s">
        <v>6</v>
      </c>
      <c r="P92" s="12" t="s">
        <v>6</v>
      </c>
      <c r="Q92" s="12">
        <v>10</v>
      </c>
      <c r="R92">
        <v>91</v>
      </c>
    </row>
    <row r="93" spans="1:18" ht="15" x14ac:dyDescent="0.45">
      <c r="A93">
        <v>2015104</v>
      </c>
      <c r="B93">
        <v>107.64</v>
      </c>
      <c r="C93">
        <v>2364.16</v>
      </c>
      <c r="D93">
        <v>77.209999999999994</v>
      </c>
      <c r="E93">
        <v>1679</v>
      </c>
      <c r="F93">
        <v>87.48</v>
      </c>
      <c r="G93">
        <v>1915.45</v>
      </c>
      <c r="H93">
        <v>76.2</v>
      </c>
      <c r="I93">
        <v>1672.85</v>
      </c>
      <c r="J93">
        <v>348.53</v>
      </c>
      <c r="K93">
        <v>7631.4599999999991</v>
      </c>
      <c r="L93" s="11" t="s">
        <v>11923</v>
      </c>
      <c r="M93" s="12" t="s">
        <v>6</v>
      </c>
      <c r="N93" s="12" t="s">
        <v>6</v>
      </c>
      <c r="O93" s="12" t="s">
        <v>6</v>
      </c>
      <c r="P93" s="12" t="s">
        <v>6</v>
      </c>
      <c r="Q93" s="12" t="s">
        <v>6</v>
      </c>
      <c r="R93">
        <v>92</v>
      </c>
    </row>
    <row r="94" spans="1:18" ht="15" x14ac:dyDescent="0.45">
      <c r="A94">
        <v>18392</v>
      </c>
      <c r="B94">
        <v>384</v>
      </c>
      <c r="C94">
        <v>2108.48</v>
      </c>
      <c r="D94">
        <v>301</v>
      </c>
      <c r="E94">
        <v>1647.14</v>
      </c>
      <c r="F94">
        <v>342</v>
      </c>
      <c r="G94">
        <v>1853.72</v>
      </c>
      <c r="H94">
        <v>357</v>
      </c>
      <c r="I94">
        <v>1933.58</v>
      </c>
      <c r="J94">
        <v>1384</v>
      </c>
      <c r="K94">
        <v>7542.92</v>
      </c>
      <c r="L94" s="11" t="s">
        <v>11927</v>
      </c>
      <c r="M94" s="12" t="s">
        <v>6</v>
      </c>
      <c r="N94" s="12" t="s">
        <v>6</v>
      </c>
      <c r="O94" s="12" t="s">
        <v>6</v>
      </c>
      <c r="P94" s="12" t="s">
        <v>6</v>
      </c>
      <c r="Q94" s="12">
        <v>11</v>
      </c>
      <c r="R94">
        <v>93</v>
      </c>
    </row>
    <row r="95" spans="1:18" ht="15" x14ac:dyDescent="0.45">
      <c r="A95">
        <v>2011606</v>
      </c>
      <c r="B95">
        <v>190.08</v>
      </c>
      <c r="C95">
        <v>2815.37</v>
      </c>
      <c r="D95">
        <v>111.91</v>
      </c>
      <c r="E95">
        <v>1863.36</v>
      </c>
      <c r="F95">
        <v>140.22999999999999</v>
      </c>
      <c r="G95">
        <v>1826.71</v>
      </c>
      <c r="H95">
        <v>77.16</v>
      </c>
      <c r="I95">
        <v>986.31</v>
      </c>
      <c r="J95">
        <v>519.38</v>
      </c>
      <c r="K95">
        <v>7491.75</v>
      </c>
      <c r="L95" s="11" t="s">
        <v>11924</v>
      </c>
      <c r="M95" s="12">
        <v>24</v>
      </c>
      <c r="N95" s="12" t="s">
        <v>6</v>
      </c>
      <c r="O95" s="12" t="s">
        <v>6</v>
      </c>
      <c r="P95" s="12" t="s">
        <v>6</v>
      </c>
      <c r="Q95" s="12" t="s">
        <v>6</v>
      </c>
      <c r="R95">
        <v>94</v>
      </c>
    </row>
    <row r="96" spans="1:18" ht="15" x14ac:dyDescent="0.45">
      <c r="A96">
        <v>2027169</v>
      </c>
      <c r="B96">
        <v>101.86</v>
      </c>
      <c r="C96">
        <v>2116.0100000000002</v>
      </c>
      <c r="D96">
        <v>75.3</v>
      </c>
      <c r="E96">
        <v>1575.07</v>
      </c>
      <c r="F96">
        <v>111.38</v>
      </c>
      <c r="G96">
        <v>2329.5700000000002</v>
      </c>
      <c r="H96">
        <v>69.709999999999994</v>
      </c>
      <c r="I96">
        <v>1456.07</v>
      </c>
      <c r="J96">
        <v>358.24999999999994</v>
      </c>
      <c r="K96">
        <v>7476.7199999999993</v>
      </c>
      <c r="L96" s="11" t="s">
        <v>11923</v>
      </c>
      <c r="M96" s="12" t="s">
        <v>6</v>
      </c>
      <c r="N96" s="12" t="s">
        <v>6</v>
      </c>
      <c r="O96" s="12" t="s">
        <v>6</v>
      </c>
      <c r="P96" s="12" t="s">
        <v>6</v>
      </c>
      <c r="Q96" s="12" t="s">
        <v>6</v>
      </c>
      <c r="R96">
        <v>95</v>
      </c>
    </row>
    <row r="97" spans="1:18" ht="15" x14ac:dyDescent="0.45">
      <c r="A97">
        <v>12036</v>
      </c>
      <c r="B97">
        <v>214</v>
      </c>
      <c r="C97">
        <v>1261.19</v>
      </c>
      <c r="D97">
        <v>190</v>
      </c>
      <c r="E97">
        <v>1118.6500000000001</v>
      </c>
      <c r="F97">
        <v>420</v>
      </c>
      <c r="G97">
        <v>2473.12</v>
      </c>
      <c r="H97">
        <v>430</v>
      </c>
      <c r="I97">
        <v>2622.68</v>
      </c>
      <c r="J97">
        <v>1254</v>
      </c>
      <c r="K97">
        <v>7475.6399999999994</v>
      </c>
      <c r="L97" s="11" t="s">
        <v>11928</v>
      </c>
      <c r="M97" s="12" t="s">
        <v>6</v>
      </c>
      <c r="N97" s="12">
        <v>9</v>
      </c>
      <c r="O97" s="12" t="s">
        <v>6</v>
      </c>
      <c r="P97" s="12" t="s">
        <v>6</v>
      </c>
      <c r="Q97" s="12" t="s">
        <v>6</v>
      </c>
      <c r="R97">
        <v>96</v>
      </c>
    </row>
    <row r="98" spans="1:18" ht="15" x14ac:dyDescent="0.45">
      <c r="A98">
        <v>2011531</v>
      </c>
      <c r="B98">
        <v>192.46</v>
      </c>
      <c r="C98">
        <v>2120.48</v>
      </c>
      <c r="D98">
        <v>57.98</v>
      </c>
      <c r="E98">
        <v>637.57000000000005</v>
      </c>
      <c r="F98">
        <v>208.31</v>
      </c>
      <c r="G98">
        <v>2474.8000000000002</v>
      </c>
      <c r="H98">
        <v>207.3</v>
      </c>
      <c r="I98">
        <v>2205.0100000000002</v>
      </c>
      <c r="J98">
        <v>666.05</v>
      </c>
      <c r="K98">
        <v>7437.8600000000006</v>
      </c>
      <c r="L98" s="11" t="s">
        <v>11924</v>
      </c>
      <c r="M98" s="12">
        <v>25</v>
      </c>
      <c r="N98" s="12" t="s">
        <v>6</v>
      </c>
      <c r="O98" s="12" t="s">
        <v>6</v>
      </c>
      <c r="P98" s="12" t="s">
        <v>6</v>
      </c>
      <c r="Q98" s="12" t="s">
        <v>6</v>
      </c>
      <c r="R98">
        <v>97</v>
      </c>
    </row>
    <row r="99" spans="1:18" ht="15" x14ac:dyDescent="0.45">
      <c r="A99">
        <v>2015102</v>
      </c>
      <c r="B99">
        <v>91.86</v>
      </c>
      <c r="C99">
        <v>1995.35</v>
      </c>
      <c r="D99">
        <v>92.96</v>
      </c>
      <c r="E99">
        <v>1962.96</v>
      </c>
      <c r="F99">
        <v>85.75</v>
      </c>
      <c r="G99">
        <v>1861.98</v>
      </c>
      <c r="H99">
        <v>70.64</v>
      </c>
      <c r="I99">
        <v>1544.91</v>
      </c>
      <c r="J99">
        <v>341.21</v>
      </c>
      <c r="K99">
        <v>7365.2</v>
      </c>
      <c r="L99" s="11" t="s">
        <v>11923</v>
      </c>
      <c r="M99" s="12" t="s">
        <v>6</v>
      </c>
      <c r="N99" s="12" t="s">
        <v>6</v>
      </c>
      <c r="O99" s="12" t="s">
        <v>6</v>
      </c>
      <c r="P99" s="12" t="s">
        <v>6</v>
      </c>
      <c r="Q99" s="12" t="s">
        <v>6</v>
      </c>
      <c r="R99">
        <v>98</v>
      </c>
    </row>
    <row r="100" spans="1:18" ht="15" x14ac:dyDescent="0.45">
      <c r="A100">
        <v>29194</v>
      </c>
      <c r="B100">
        <v>168</v>
      </c>
      <c r="C100">
        <v>2146.3200000000002</v>
      </c>
      <c r="D100">
        <v>88</v>
      </c>
      <c r="E100">
        <v>1129.22</v>
      </c>
      <c r="F100">
        <v>140</v>
      </c>
      <c r="G100">
        <v>1803.94</v>
      </c>
      <c r="H100">
        <v>174</v>
      </c>
      <c r="I100">
        <v>2234.3000000000002</v>
      </c>
      <c r="J100">
        <v>570</v>
      </c>
      <c r="K100">
        <v>7313.78</v>
      </c>
      <c r="L100" s="11" t="s">
        <v>11927</v>
      </c>
      <c r="M100" s="12" t="s">
        <v>6</v>
      </c>
      <c r="N100" s="12" t="s">
        <v>6</v>
      </c>
      <c r="O100" s="12" t="s">
        <v>6</v>
      </c>
      <c r="P100" s="12" t="s">
        <v>6</v>
      </c>
      <c r="Q100" s="12">
        <v>12</v>
      </c>
      <c r="R100">
        <v>99</v>
      </c>
    </row>
    <row r="101" spans="1:18" ht="15" x14ac:dyDescent="0.45">
      <c r="A101">
        <v>2022382</v>
      </c>
      <c r="B101">
        <v>129.30000000000001</v>
      </c>
      <c r="C101">
        <v>1806.92</v>
      </c>
      <c r="D101">
        <v>109.65</v>
      </c>
      <c r="E101">
        <v>1528.42</v>
      </c>
      <c r="F101">
        <v>150.6</v>
      </c>
      <c r="G101">
        <v>2099.94</v>
      </c>
      <c r="H101">
        <v>131.80000000000001</v>
      </c>
      <c r="I101">
        <v>1841.41</v>
      </c>
      <c r="J101">
        <v>521.35</v>
      </c>
      <c r="K101">
        <v>7276.6900000000005</v>
      </c>
      <c r="L101" s="11" t="s">
        <v>11924</v>
      </c>
      <c r="M101" s="12">
        <v>26</v>
      </c>
      <c r="N101" s="12" t="s">
        <v>6</v>
      </c>
      <c r="O101" s="12" t="s">
        <v>6</v>
      </c>
      <c r="P101" s="12" t="s">
        <v>6</v>
      </c>
      <c r="Q101" s="12" t="s">
        <v>6</v>
      </c>
      <c r="R101">
        <v>100</v>
      </c>
    </row>
    <row r="102" spans="1:18" ht="15" x14ac:dyDescent="0.45">
      <c r="A102">
        <v>29418</v>
      </c>
      <c r="B102">
        <v>127</v>
      </c>
      <c r="C102">
        <v>1642.68</v>
      </c>
      <c r="D102">
        <v>146</v>
      </c>
      <c r="E102">
        <v>2131.75</v>
      </c>
      <c r="F102">
        <v>108</v>
      </c>
      <c r="G102">
        <v>1602.06</v>
      </c>
      <c r="H102">
        <v>127</v>
      </c>
      <c r="I102">
        <v>1887.54</v>
      </c>
      <c r="J102">
        <v>508</v>
      </c>
      <c r="K102">
        <v>7264.03</v>
      </c>
      <c r="L102" s="11" t="s">
        <v>11923</v>
      </c>
      <c r="M102" s="12" t="s">
        <v>6</v>
      </c>
      <c r="N102" s="12" t="s">
        <v>6</v>
      </c>
      <c r="O102" s="12" t="s">
        <v>6</v>
      </c>
      <c r="P102" s="12" t="s">
        <v>6</v>
      </c>
      <c r="Q102" s="12" t="s">
        <v>6</v>
      </c>
      <c r="R102">
        <v>101</v>
      </c>
    </row>
    <row r="103" spans="1:18" ht="15" x14ac:dyDescent="0.45">
      <c r="A103">
        <v>18163</v>
      </c>
      <c r="B103">
        <v>180</v>
      </c>
      <c r="C103">
        <v>1781.6</v>
      </c>
      <c r="D103">
        <v>171</v>
      </c>
      <c r="E103">
        <v>1684.4</v>
      </c>
      <c r="F103">
        <v>210</v>
      </c>
      <c r="G103">
        <v>2072.8000000000002</v>
      </c>
      <c r="H103">
        <v>168</v>
      </c>
      <c r="I103">
        <v>1660</v>
      </c>
      <c r="J103">
        <v>729</v>
      </c>
      <c r="K103">
        <v>7198.8</v>
      </c>
      <c r="L103" s="11" t="s">
        <v>11923</v>
      </c>
      <c r="M103" s="12" t="s">
        <v>6</v>
      </c>
      <c r="N103" s="12" t="s">
        <v>6</v>
      </c>
      <c r="O103" s="12" t="s">
        <v>6</v>
      </c>
      <c r="P103" s="12" t="s">
        <v>6</v>
      </c>
      <c r="Q103" s="12" t="s">
        <v>6</v>
      </c>
      <c r="R103">
        <v>102</v>
      </c>
    </row>
    <row r="104" spans="1:18" ht="15" x14ac:dyDescent="0.45">
      <c r="A104">
        <v>2015098</v>
      </c>
      <c r="B104">
        <v>54.69</v>
      </c>
      <c r="C104">
        <v>1967.37</v>
      </c>
      <c r="D104">
        <v>42.12</v>
      </c>
      <c r="E104">
        <v>1510.01</v>
      </c>
      <c r="F104">
        <v>51.01</v>
      </c>
      <c r="G104">
        <v>1832.54</v>
      </c>
      <c r="H104">
        <v>51.97</v>
      </c>
      <c r="I104">
        <v>1869.54</v>
      </c>
      <c r="J104">
        <v>199.79</v>
      </c>
      <c r="K104">
        <v>7179.46</v>
      </c>
      <c r="L104" s="11" t="s">
        <v>11923</v>
      </c>
      <c r="M104" s="12" t="s">
        <v>6</v>
      </c>
      <c r="N104" s="12" t="s">
        <v>6</v>
      </c>
      <c r="O104" s="12" t="s">
        <v>6</v>
      </c>
      <c r="P104" s="12" t="s">
        <v>6</v>
      </c>
      <c r="Q104" s="12" t="s">
        <v>6</v>
      </c>
      <c r="R104">
        <v>103</v>
      </c>
    </row>
    <row r="105" spans="1:18" ht="15" x14ac:dyDescent="0.45">
      <c r="A105">
        <v>28751</v>
      </c>
      <c r="B105">
        <v>334</v>
      </c>
      <c r="C105">
        <v>2061.89</v>
      </c>
      <c r="D105">
        <v>190</v>
      </c>
      <c r="E105">
        <v>1178</v>
      </c>
      <c r="F105">
        <v>214</v>
      </c>
      <c r="G105">
        <v>1438.82</v>
      </c>
      <c r="H105">
        <v>380</v>
      </c>
      <c r="I105">
        <v>2487.46</v>
      </c>
      <c r="J105">
        <v>1118</v>
      </c>
      <c r="K105">
        <v>7166.17</v>
      </c>
      <c r="L105" s="11" t="s">
        <v>11928</v>
      </c>
      <c r="M105" s="12" t="s">
        <v>6</v>
      </c>
      <c r="N105" s="12">
        <v>10</v>
      </c>
      <c r="O105" s="12" t="s">
        <v>6</v>
      </c>
      <c r="P105" s="12" t="s">
        <v>6</v>
      </c>
      <c r="Q105" s="12" t="s">
        <v>6</v>
      </c>
      <c r="R105">
        <v>104</v>
      </c>
    </row>
    <row r="106" spans="1:18" ht="15" x14ac:dyDescent="0.45">
      <c r="A106">
        <v>2023550</v>
      </c>
      <c r="B106">
        <v>702.28</v>
      </c>
      <c r="C106">
        <v>2093.1799999999998</v>
      </c>
      <c r="D106">
        <v>546.80999999999995</v>
      </c>
      <c r="E106">
        <v>1636.37</v>
      </c>
      <c r="F106">
        <v>593.34</v>
      </c>
      <c r="G106">
        <v>1775.95</v>
      </c>
      <c r="H106">
        <v>533.04999999999995</v>
      </c>
      <c r="I106">
        <v>1594.56</v>
      </c>
      <c r="J106">
        <v>2375.4799999999996</v>
      </c>
      <c r="K106">
        <v>7100.0599999999995</v>
      </c>
      <c r="L106" s="11" t="s">
        <v>11923</v>
      </c>
      <c r="M106" s="12" t="s">
        <v>6</v>
      </c>
      <c r="N106" s="12" t="s">
        <v>6</v>
      </c>
      <c r="O106" s="12" t="s">
        <v>6</v>
      </c>
      <c r="P106" s="12" t="s">
        <v>6</v>
      </c>
      <c r="Q106" s="12" t="s">
        <v>6</v>
      </c>
      <c r="R106">
        <v>105</v>
      </c>
    </row>
    <row r="107" spans="1:18" ht="15" x14ac:dyDescent="0.45">
      <c r="A107">
        <v>22479</v>
      </c>
      <c r="B107">
        <v>217</v>
      </c>
      <c r="C107">
        <v>1838.38</v>
      </c>
      <c r="D107">
        <v>216</v>
      </c>
      <c r="E107">
        <v>1832.6</v>
      </c>
      <c r="F107">
        <v>242</v>
      </c>
      <c r="G107">
        <v>2051.56</v>
      </c>
      <c r="H107">
        <v>161</v>
      </c>
      <c r="I107">
        <v>1364.42</v>
      </c>
      <c r="J107">
        <v>836</v>
      </c>
      <c r="K107">
        <v>7086.96</v>
      </c>
      <c r="L107" s="11" t="s">
        <v>11923</v>
      </c>
      <c r="M107" s="12" t="s">
        <v>6</v>
      </c>
      <c r="N107" s="12" t="s">
        <v>6</v>
      </c>
      <c r="O107" s="12" t="s">
        <v>6</v>
      </c>
      <c r="P107" s="12" t="s">
        <v>6</v>
      </c>
      <c r="Q107" s="12" t="s">
        <v>6</v>
      </c>
      <c r="R107">
        <v>106</v>
      </c>
    </row>
    <row r="108" spans="1:18" ht="15" x14ac:dyDescent="0.45">
      <c r="A108">
        <v>2015105</v>
      </c>
      <c r="B108">
        <v>40.51</v>
      </c>
      <c r="C108">
        <v>2397.48</v>
      </c>
      <c r="D108">
        <v>20.54</v>
      </c>
      <c r="E108">
        <v>1226.07</v>
      </c>
      <c r="F108">
        <v>28.56</v>
      </c>
      <c r="G108">
        <v>1703.42</v>
      </c>
      <c r="H108">
        <v>30.01</v>
      </c>
      <c r="I108">
        <v>1754.1</v>
      </c>
      <c r="J108">
        <v>119.62</v>
      </c>
      <c r="K108">
        <v>7081.07</v>
      </c>
      <c r="L108" s="11" t="s">
        <v>11923</v>
      </c>
      <c r="M108" s="12" t="s">
        <v>6</v>
      </c>
      <c r="N108" s="12" t="s">
        <v>6</v>
      </c>
      <c r="O108" s="12" t="s">
        <v>6</v>
      </c>
      <c r="P108" s="12" t="s">
        <v>6</v>
      </c>
      <c r="Q108" s="12" t="s">
        <v>6</v>
      </c>
      <c r="R108">
        <v>107</v>
      </c>
    </row>
    <row r="109" spans="1:18" ht="15" x14ac:dyDescent="0.45">
      <c r="A109">
        <v>2018032</v>
      </c>
      <c r="B109">
        <v>68.37</v>
      </c>
      <c r="C109">
        <v>1195.56</v>
      </c>
      <c r="D109">
        <v>89.88</v>
      </c>
      <c r="E109">
        <v>1569.49</v>
      </c>
      <c r="F109">
        <v>114.12</v>
      </c>
      <c r="G109">
        <v>2040.17</v>
      </c>
      <c r="H109">
        <v>121.04</v>
      </c>
      <c r="I109">
        <v>2255.0700000000002</v>
      </c>
      <c r="J109">
        <v>393.41</v>
      </c>
      <c r="K109">
        <v>7060.2900000000009</v>
      </c>
      <c r="L109" s="11" t="s">
        <v>11924</v>
      </c>
      <c r="M109" s="12">
        <v>27</v>
      </c>
      <c r="N109" s="12" t="s">
        <v>6</v>
      </c>
      <c r="O109" s="12" t="s">
        <v>6</v>
      </c>
      <c r="P109" s="12" t="s">
        <v>6</v>
      </c>
      <c r="Q109" s="12" t="s">
        <v>6</v>
      </c>
      <c r="R109">
        <v>108</v>
      </c>
    </row>
    <row r="110" spans="1:18" ht="15" x14ac:dyDescent="0.45">
      <c r="A110">
        <v>2015109</v>
      </c>
      <c r="B110">
        <v>44.75</v>
      </c>
      <c r="C110">
        <v>1700.55</v>
      </c>
      <c r="D110">
        <v>34.25</v>
      </c>
      <c r="E110">
        <v>1299.8699999999999</v>
      </c>
      <c r="F110">
        <v>62.31</v>
      </c>
      <c r="G110">
        <v>2350.44</v>
      </c>
      <c r="H110">
        <v>43.84</v>
      </c>
      <c r="I110">
        <v>1661.71</v>
      </c>
      <c r="J110">
        <v>185.15</v>
      </c>
      <c r="K110">
        <v>7012.5700000000006</v>
      </c>
      <c r="L110" s="11" t="s">
        <v>11923</v>
      </c>
      <c r="M110" s="12" t="s">
        <v>6</v>
      </c>
      <c r="N110" s="12" t="s">
        <v>6</v>
      </c>
      <c r="O110" s="12" t="s">
        <v>6</v>
      </c>
      <c r="P110" s="12" t="s">
        <v>6</v>
      </c>
      <c r="Q110" s="12" t="s">
        <v>6</v>
      </c>
      <c r="R110">
        <v>109</v>
      </c>
    </row>
    <row r="111" spans="1:18" ht="15" x14ac:dyDescent="0.45">
      <c r="A111">
        <v>11422</v>
      </c>
      <c r="B111">
        <v>178</v>
      </c>
      <c r="C111">
        <v>2343.31</v>
      </c>
      <c r="D111">
        <v>68</v>
      </c>
      <c r="E111">
        <v>854</v>
      </c>
      <c r="F111">
        <v>112</v>
      </c>
      <c r="G111">
        <v>1438.96</v>
      </c>
      <c r="H111">
        <v>180</v>
      </c>
      <c r="I111">
        <v>2335.84</v>
      </c>
      <c r="J111">
        <v>538</v>
      </c>
      <c r="K111">
        <v>6972.1100000000006</v>
      </c>
      <c r="L111" s="11" t="s">
        <v>11924</v>
      </c>
      <c r="M111" s="12">
        <v>28</v>
      </c>
      <c r="N111" s="12" t="s">
        <v>6</v>
      </c>
      <c r="O111" s="12" t="s">
        <v>6</v>
      </c>
      <c r="P111" s="12" t="s">
        <v>6</v>
      </c>
      <c r="Q111" s="12" t="s">
        <v>6</v>
      </c>
      <c r="R111">
        <v>110</v>
      </c>
    </row>
    <row r="112" spans="1:18" ht="15" x14ac:dyDescent="0.45">
      <c r="A112">
        <v>23185</v>
      </c>
      <c r="B112">
        <v>76</v>
      </c>
      <c r="C112">
        <v>1106.0899999999999</v>
      </c>
      <c r="D112">
        <v>57</v>
      </c>
      <c r="E112">
        <v>832.2</v>
      </c>
      <c r="F112">
        <v>140</v>
      </c>
      <c r="G112">
        <v>2041.66</v>
      </c>
      <c r="H112">
        <v>198</v>
      </c>
      <c r="I112">
        <v>2890.8</v>
      </c>
      <c r="J112">
        <v>471</v>
      </c>
      <c r="K112">
        <v>6870.75</v>
      </c>
      <c r="L112" s="11" t="s">
        <v>11925</v>
      </c>
      <c r="M112" s="12" t="s">
        <v>6</v>
      </c>
      <c r="N112" s="12" t="s">
        <v>6</v>
      </c>
      <c r="O112" s="12">
        <v>8</v>
      </c>
      <c r="P112" s="12" t="s">
        <v>6</v>
      </c>
      <c r="Q112" s="12" t="s">
        <v>6</v>
      </c>
      <c r="R112">
        <v>111</v>
      </c>
    </row>
    <row r="113" spans="1:18" ht="15" x14ac:dyDescent="0.45">
      <c r="A113">
        <v>11765</v>
      </c>
      <c r="B113">
        <v>48</v>
      </c>
      <c r="C113">
        <v>657.6</v>
      </c>
      <c r="D113">
        <v>60</v>
      </c>
      <c r="E113">
        <v>817.6</v>
      </c>
      <c r="F113">
        <v>213</v>
      </c>
      <c r="G113">
        <v>2903.8</v>
      </c>
      <c r="H113">
        <v>182</v>
      </c>
      <c r="I113">
        <v>2472.5</v>
      </c>
      <c r="J113">
        <v>503</v>
      </c>
      <c r="K113">
        <v>6851.5</v>
      </c>
      <c r="L113" s="11" t="s">
        <v>11927</v>
      </c>
      <c r="M113" s="12" t="s">
        <v>6</v>
      </c>
      <c r="N113" s="12" t="s">
        <v>6</v>
      </c>
      <c r="O113" s="12" t="s">
        <v>6</v>
      </c>
      <c r="P113" s="12" t="s">
        <v>6</v>
      </c>
      <c r="Q113" s="12">
        <v>13</v>
      </c>
      <c r="R113">
        <v>112</v>
      </c>
    </row>
    <row r="114" spans="1:18" ht="15" x14ac:dyDescent="0.45">
      <c r="A114">
        <v>2011535</v>
      </c>
      <c r="B114">
        <v>544.4</v>
      </c>
      <c r="C114">
        <v>4115.29</v>
      </c>
      <c r="D114">
        <v>2.66</v>
      </c>
      <c r="E114">
        <v>18.350000000000001</v>
      </c>
      <c r="H114">
        <v>525.41</v>
      </c>
      <c r="I114">
        <v>2485.4299999999998</v>
      </c>
      <c r="J114">
        <v>1072.4699999999998</v>
      </c>
      <c r="K114">
        <v>6619.07</v>
      </c>
      <c r="L114" s="11" t="s">
        <v>11924</v>
      </c>
      <c r="M114" s="12">
        <v>29</v>
      </c>
      <c r="N114" s="12" t="s">
        <v>6</v>
      </c>
      <c r="O114" s="12" t="s">
        <v>6</v>
      </c>
      <c r="P114" s="12" t="s">
        <v>6</v>
      </c>
      <c r="Q114" s="12" t="s">
        <v>6</v>
      </c>
      <c r="R114">
        <v>113</v>
      </c>
    </row>
    <row r="115" spans="1:18" ht="15" x14ac:dyDescent="0.45">
      <c r="A115">
        <v>17452</v>
      </c>
      <c r="B115">
        <v>49</v>
      </c>
      <c r="C115">
        <v>1297.3800000000001</v>
      </c>
      <c r="D115">
        <v>36</v>
      </c>
      <c r="E115">
        <v>968.4</v>
      </c>
      <c r="F115">
        <v>59</v>
      </c>
      <c r="G115">
        <v>1584.95</v>
      </c>
      <c r="H115">
        <v>101</v>
      </c>
      <c r="I115">
        <v>2716.9</v>
      </c>
      <c r="J115">
        <v>245</v>
      </c>
      <c r="K115">
        <v>6567.630000000001</v>
      </c>
      <c r="L115" s="11" t="s">
        <v>11926</v>
      </c>
      <c r="M115" s="12" t="s">
        <v>6</v>
      </c>
      <c r="N115" s="12" t="s">
        <v>6</v>
      </c>
      <c r="O115" s="12" t="s">
        <v>6</v>
      </c>
      <c r="P115" s="12">
        <v>6</v>
      </c>
      <c r="Q115" s="12" t="s">
        <v>6</v>
      </c>
      <c r="R115">
        <v>114</v>
      </c>
    </row>
    <row r="116" spans="1:18" ht="15" x14ac:dyDescent="0.45">
      <c r="A116">
        <v>10409</v>
      </c>
      <c r="B116">
        <v>568</v>
      </c>
      <c r="C116">
        <v>2197.5300000000002</v>
      </c>
      <c r="D116">
        <v>475</v>
      </c>
      <c r="E116">
        <v>1840.2</v>
      </c>
      <c r="F116">
        <v>254</v>
      </c>
      <c r="G116">
        <v>1059.32</v>
      </c>
      <c r="H116">
        <v>352</v>
      </c>
      <c r="I116">
        <v>1459.36</v>
      </c>
      <c r="J116">
        <v>1649</v>
      </c>
      <c r="K116">
        <v>6556.41</v>
      </c>
      <c r="L116" s="11" t="s">
        <v>11927</v>
      </c>
      <c r="M116" s="12" t="s">
        <v>6</v>
      </c>
      <c r="N116" s="12" t="s">
        <v>6</v>
      </c>
      <c r="O116" s="12" t="s">
        <v>6</v>
      </c>
      <c r="P116" s="12" t="s">
        <v>6</v>
      </c>
      <c r="Q116" s="12">
        <v>14</v>
      </c>
      <c r="R116">
        <v>115</v>
      </c>
    </row>
    <row r="117" spans="1:18" ht="15" x14ac:dyDescent="0.45">
      <c r="A117">
        <v>2018248</v>
      </c>
      <c r="B117">
        <v>385.82</v>
      </c>
      <c r="C117">
        <v>2626.82</v>
      </c>
      <c r="D117">
        <v>173.21</v>
      </c>
      <c r="E117">
        <v>1043.74</v>
      </c>
      <c r="F117">
        <v>314.39</v>
      </c>
      <c r="G117">
        <v>1532.94</v>
      </c>
      <c r="H117">
        <v>332.92</v>
      </c>
      <c r="I117">
        <v>1352.06</v>
      </c>
      <c r="J117">
        <v>1206.3399999999999</v>
      </c>
      <c r="K117">
        <v>6555.5599999999995</v>
      </c>
      <c r="L117" s="11" t="s">
        <v>11924</v>
      </c>
      <c r="M117" s="12">
        <v>30</v>
      </c>
      <c r="N117" s="12" t="s">
        <v>6</v>
      </c>
      <c r="O117" s="12" t="s">
        <v>6</v>
      </c>
      <c r="P117" s="12" t="s">
        <v>6</v>
      </c>
      <c r="Q117" s="12" t="s">
        <v>6</v>
      </c>
      <c r="R117">
        <v>116</v>
      </c>
    </row>
    <row r="118" spans="1:18" ht="15" x14ac:dyDescent="0.45">
      <c r="A118">
        <v>30040</v>
      </c>
      <c r="B118">
        <v>208</v>
      </c>
      <c r="C118">
        <v>2491.1999999999998</v>
      </c>
      <c r="D118">
        <v>149</v>
      </c>
      <c r="E118">
        <v>1785.12</v>
      </c>
      <c r="F118">
        <v>85</v>
      </c>
      <c r="G118">
        <v>1019.04</v>
      </c>
      <c r="H118">
        <v>104</v>
      </c>
      <c r="I118">
        <v>1247.04</v>
      </c>
      <c r="J118">
        <v>546</v>
      </c>
      <c r="K118">
        <v>6542.4</v>
      </c>
      <c r="L118" s="11" t="s">
        <v>11927</v>
      </c>
      <c r="M118" s="12" t="s">
        <v>6</v>
      </c>
      <c r="N118" s="12" t="s">
        <v>6</v>
      </c>
      <c r="O118" s="12" t="s">
        <v>6</v>
      </c>
      <c r="P118" s="12" t="s">
        <v>6</v>
      </c>
      <c r="Q118" s="12">
        <v>15</v>
      </c>
      <c r="R118">
        <v>117</v>
      </c>
    </row>
    <row r="119" spans="1:18" ht="15" x14ac:dyDescent="0.45">
      <c r="A119">
        <v>2011534</v>
      </c>
      <c r="B119">
        <v>41.78</v>
      </c>
      <c r="C119">
        <v>762.79</v>
      </c>
      <c r="D119">
        <v>169.37</v>
      </c>
      <c r="E119">
        <v>2116.66</v>
      </c>
      <c r="F119">
        <v>137.02000000000001</v>
      </c>
      <c r="G119">
        <v>1934.49</v>
      </c>
      <c r="H119">
        <v>114.98</v>
      </c>
      <c r="I119">
        <v>1710.33</v>
      </c>
      <c r="J119">
        <v>463.15000000000003</v>
      </c>
      <c r="K119">
        <v>6524.2699999999995</v>
      </c>
      <c r="L119" s="11" t="s">
        <v>11924</v>
      </c>
      <c r="M119" s="12">
        <v>31</v>
      </c>
      <c r="N119" s="12" t="s">
        <v>6</v>
      </c>
      <c r="O119" s="12" t="s">
        <v>6</v>
      </c>
      <c r="P119" s="12" t="s">
        <v>6</v>
      </c>
      <c r="Q119" s="12" t="s">
        <v>6</v>
      </c>
      <c r="R119">
        <v>118</v>
      </c>
    </row>
    <row r="120" spans="1:18" ht="15" x14ac:dyDescent="0.45">
      <c r="A120">
        <v>18073</v>
      </c>
      <c r="B120">
        <v>474</v>
      </c>
      <c r="C120">
        <v>1649.2</v>
      </c>
      <c r="D120">
        <v>528</v>
      </c>
      <c r="E120">
        <v>1837.36</v>
      </c>
      <c r="F120">
        <v>383</v>
      </c>
      <c r="G120">
        <v>1519.18</v>
      </c>
      <c r="H120">
        <v>334</v>
      </c>
      <c r="I120">
        <v>1496.88</v>
      </c>
      <c r="J120">
        <v>1719</v>
      </c>
      <c r="K120">
        <v>6502.62</v>
      </c>
      <c r="L120" s="11" t="s">
        <v>11923</v>
      </c>
      <c r="M120" s="12" t="s">
        <v>6</v>
      </c>
      <c r="N120" s="12" t="s">
        <v>6</v>
      </c>
      <c r="O120" s="12" t="s">
        <v>6</v>
      </c>
      <c r="P120" s="12" t="s">
        <v>6</v>
      </c>
      <c r="Q120" s="12" t="s">
        <v>6</v>
      </c>
      <c r="R120">
        <v>119</v>
      </c>
    </row>
    <row r="121" spans="1:18" ht="15" x14ac:dyDescent="0.45">
      <c r="A121">
        <v>2018436</v>
      </c>
      <c r="B121">
        <v>204.76</v>
      </c>
      <c r="C121">
        <v>1737.29</v>
      </c>
      <c r="D121">
        <v>151.74</v>
      </c>
      <c r="E121">
        <v>1283.57</v>
      </c>
      <c r="F121">
        <v>179.75</v>
      </c>
      <c r="G121">
        <v>1522.84</v>
      </c>
      <c r="H121">
        <v>230.06</v>
      </c>
      <c r="I121">
        <v>1951.2</v>
      </c>
      <c r="J121">
        <v>766.31</v>
      </c>
      <c r="K121">
        <v>6494.9</v>
      </c>
      <c r="L121" s="11" t="s">
        <v>11923</v>
      </c>
      <c r="M121" s="12" t="s">
        <v>6</v>
      </c>
      <c r="N121" s="12" t="s">
        <v>6</v>
      </c>
      <c r="O121" s="12" t="s">
        <v>6</v>
      </c>
      <c r="P121" s="12" t="s">
        <v>6</v>
      </c>
      <c r="Q121" s="12" t="s">
        <v>6</v>
      </c>
      <c r="R121">
        <v>120</v>
      </c>
    </row>
    <row r="122" spans="1:18" ht="15" x14ac:dyDescent="0.45">
      <c r="A122">
        <v>2011513</v>
      </c>
      <c r="B122">
        <v>218.45</v>
      </c>
      <c r="C122">
        <v>1434.15</v>
      </c>
      <c r="D122">
        <v>185.34</v>
      </c>
      <c r="E122">
        <v>1318.55</v>
      </c>
      <c r="F122">
        <v>243.27</v>
      </c>
      <c r="G122">
        <v>1836.02</v>
      </c>
      <c r="H122">
        <v>240.13</v>
      </c>
      <c r="I122">
        <v>1882.99</v>
      </c>
      <c r="J122">
        <v>887.18999999999994</v>
      </c>
      <c r="K122">
        <v>6471.7099999999991</v>
      </c>
      <c r="L122" s="11" t="s">
        <v>11924</v>
      </c>
      <c r="M122" s="12">
        <v>32</v>
      </c>
      <c r="N122" s="12" t="s">
        <v>6</v>
      </c>
      <c r="O122" s="12" t="s">
        <v>6</v>
      </c>
      <c r="P122" s="12" t="s">
        <v>6</v>
      </c>
      <c r="Q122" s="12" t="s">
        <v>6</v>
      </c>
      <c r="R122">
        <v>121</v>
      </c>
    </row>
    <row r="123" spans="1:18" ht="15" x14ac:dyDescent="0.45">
      <c r="A123">
        <v>2011625</v>
      </c>
      <c r="B123">
        <v>184.87</v>
      </c>
      <c r="C123">
        <v>1477.24</v>
      </c>
      <c r="D123">
        <v>187.84</v>
      </c>
      <c r="E123">
        <v>1501.22</v>
      </c>
      <c r="F123">
        <v>215.16</v>
      </c>
      <c r="G123">
        <v>1718.1</v>
      </c>
      <c r="H123">
        <v>221.49</v>
      </c>
      <c r="I123">
        <v>1770.08</v>
      </c>
      <c r="J123">
        <v>809.36</v>
      </c>
      <c r="K123">
        <v>6466.6399999999994</v>
      </c>
      <c r="L123" s="11" t="s">
        <v>11923</v>
      </c>
      <c r="M123" s="12" t="s">
        <v>6</v>
      </c>
      <c r="N123" s="12" t="s">
        <v>6</v>
      </c>
      <c r="O123" s="12" t="s">
        <v>6</v>
      </c>
      <c r="P123" s="12" t="s">
        <v>6</v>
      </c>
      <c r="Q123" s="12" t="s">
        <v>6</v>
      </c>
      <c r="R123">
        <v>122</v>
      </c>
    </row>
    <row r="124" spans="1:18" ht="15" x14ac:dyDescent="0.45">
      <c r="A124">
        <v>11187</v>
      </c>
      <c r="B124">
        <v>144</v>
      </c>
      <c r="C124">
        <v>1728</v>
      </c>
      <c r="D124">
        <v>105</v>
      </c>
      <c r="E124">
        <v>1257.1199999999999</v>
      </c>
      <c r="F124">
        <v>144</v>
      </c>
      <c r="G124">
        <v>1728</v>
      </c>
      <c r="H124">
        <v>146</v>
      </c>
      <c r="I124">
        <v>1748.74</v>
      </c>
      <c r="J124">
        <v>539</v>
      </c>
      <c r="K124">
        <v>6461.86</v>
      </c>
      <c r="L124" s="11" t="s">
        <v>11925</v>
      </c>
      <c r="M124" s="12" t="s">
        <v>6</v>
      </c>
      <c r="N124" s="12" t="s">
        <v>6</v>
      </c>
      <c r="O124" s="12">
        <v>9</v>
      </c>
      <c r="P124" s="12" t="s">
        <v>6</v>
      </c>
      <c r="Q124" s="12" t="s">
        <v>6</v>
      </c>
      <c r="R124">
        <v>123</v>
      </c>
    </row>
    <row r="125" spans="1:18" ht="15" x14ac:dyDescent="0.45">
      <c r="A125">
        <v>18366</v>
      </c>
      <c r="B125">
        <v>86</v>
      </c>
      <c r="C125">
        <v>2225.33</v>
      </c>
      <c r="D125">
        <v>12</v>
      </c>
      <c r="E125">
        <v>310.8</v>
      </c>
      <c r="F125">
        <v>61</v>
      </c>
      <c r="G125">
        <v>1659.5</v>
      </c>
      <c r="H125">
        <v>81</v>
      </c>
      <c r="I125">
        <v>2236.5</v>
      </c>
      <c r="J125">
        <v>240</v>
      </c>
      <c r="K125">
        <v>6432.13</v>
      </c>
      <c r="L125" s="11" t="s">
        <v>11924</v>
      </c>
      <c r="M125" s="12">
        <v>33</v>
      </c>
      <c r="N125" s="12" t="s">
        <v>6</v>
      </c>
      <c r="O125" s="12" t="s">
        <v>6</v>
      </c>
      <c r="P125" s="12" t="s">
        <v>6</v>
      </c>
      <c r="Q125" s="12" t="s">
        <v>6</v>
      </c>
      <c r="R125">
        <v>124</v>
      </c>
    </row>
    <row r="126" spans="1:18" ht="15" x14ac:dyDescent="0.45">
      <c r="A126">
        <v>2027223</v>
      </c>
      <c r="B126">
        <v>24.37</v>
      </c>
      <c r="C126">
        <v>1577.28</v>
      </c>
      <c r="D126">
        <v>25.47</v>
      </c>
      <c r="E126">
        <v>1621.87</v>
      </c>
      <c r="F126">
        <v>32.35</v>
      </c>
      <c r="G126">
        <v>1815.73</v>
      </c>
      <c r="H126">
        <v>24.68</v>
      </c>
      <c r="I126">
        <v>1416.44</v>
      </c>
      <c r="J126">
        <v>106.87</v>
      </c>
      <c r="K126">
        <v>6431.32</v>
      </c>
      <c r="L126" s="11" t="s">
        <v>11924</v>
      </c>
      <c r="M126" s="12">
        <v>34</v>
      </c>
      <c r="N126" s="12" t="s">
        <v>6</v>
      </c>
      <c r="O126" s="12" t="s">
        <v>6</v>
      </c>
      <c r="P126" s="12" t="s">
        <v>6</v>
      </c>
      <c r="Q126" s="12" t="s">
        <v>6</v>
      </c>
      <c r="R126">
        <v>125</v>
      </c>
    </row>
    <row r="127" spans="1:18" ht="15" x14ac:dyDescent="0.45">
      <c r="A127">
        <v>2022353</v>
      </c>
      <c r="B127">
        <v>62.79</v>
      </c>
      <c r="C127">
        <v>1479.65</v>
      </c>
      <c r="D127">
        <v>82.58</v>
      </c>
      <c r="E127">
        <v>1951.75</v>
      </c>
      <c r="F127">
        <v>75.16</v>
      </c>
      <c r="G127">
        <v>1789.81</v>
      </c>
      <c r="H127">
        <v>50.31</v>
      </c>
      <c r="I127">
        <v>1182.6500000000001</v>
      </c>
      <c r="J127">
        <v>270.84000000000003</v>
      </c>
      <c r="K127">
        <v>6403.8600000000006</v>
      </c>
      <c r="L127" s="11" t="s">
        <v>11923</v>
      </c>
      <c r="M127" s="12" t="s">
        <v>6</v>
      </c>
      <c r="N127" s="12" t="s">
        <v>6</v>
      </c>
      <c r="O127" s="12" t="s">
        <v>6</v>
      </c>
      <c r="P127" s="12" t="s">
        <v>6</v>
      </c>
      <c r="Q127" s="12" t="s">
        <v>6</v>
      </c>
      <c r="R127">
        <v>126</v>
      </c>
    </row>
    <row r="128" spans="1:18" ht="15" x14ac:dyDescent="0.45">
      <c r="A128">
        <v>2011594</v>
      </c>
      <c r="B128">
        <v>125.37</v>
      </c>
      <c r="C128">
        <v>1684.51</v>
      </c>
      <c r="D128">
        <v>89.51</v>
      </c>
      <c r="E128">
        <v>1352.19</v>
      </c>
      <c r="F128">
        <v>103.1</v>
      </c>
      <c r="G128">
        <v>1666.35</v>
      </c>
      <c r="H128">
        <v>97.32</v>
      </c>
      <c r="I128">
        <v>1557.38</v>
      </c>
      <c r="J128">
        <v>415.3</v>
      </c>
      <c r="K128">
        <v>6260.4299999999994</v>
      </c>
      <c r="L128" s="11" t="s">
        <v>11924</v>
      </c>
      <c r="M128" s="12">
        <v>35</v>
      </c>
      <c r="N128" s="12" t="s">
        <v>6</v>
      </c>
      <c r="O128" s="12" t="s">
        <v>6</v>
      </c>
      <c r="P128" s="12" t="s">
        <v>6</v>
      </c>
      <c r="Q128" s="12" t="s">
        <v>6</v>
      </c>
      <c r="R128">
        <v>127</v>
      </c>
    </row>
    <row r="129" spans="1:18" ht="15" x14ac:dyDescent="0.45">
      <c r="A129">
        <v>2027191</v>
      </c>
      <c r="B129">
        <v>8.7100000000000009</v>
      </c>
      <c r="C129">
        <v>1124.42</v>
      </c>
      <c r="D129">
        <v>11.64</v>
      </c>
      <c r="E129">
        <v>1496.1</v>
      </c>
      <c r="F129">
        <v>14.26</v>
      </c>
      <c r="G129">
        <v>1856.38</v>
      </c>
      <c r="H129">
        <v>12.78</v>
      </c>
      <c r="I129">
        <v>1728.03</v>
      </c>
      <c r="J129">
        <v>47.39</v>
      </c>
      <c r="K129">
        <v>6204.9299999999994</v>
      </c>
      <c r="L129" s="11" t="s">
        <v>11927</v>
      </c>
      <c r="M129" s="12" t="s">
        <v>6</v>
      </c>
      <c r="N129" s="12" t="s">
        <v>6</v>
      </c>
      <c r="O129" s="12" t="s">
        <v>6</v>
      </c>
      <c r="P129" s="12" t="s">
        <v>6</v>
      </c>
      <c r="Q129" s="12">
        <v>16</v>
      </c>
      <c r="R129">
        <v>128</v>
      </c>
    </row>
    <row r="130" spans="1:18" ht="15" x14ac:dyDescent="0.45">
      <c r="A130">
        <v>2022381</v>
      </c>
      <c r="B130">
        <v>35.700000000000003</v>
      </c>
      <c r="C130">
        <v>720.1</v>
      </c>
      <c r="D130">
        <v>32.72</v>
      </c>
      <c r="E130">
        <v>642.32000000000005</v>
      </c>
      <c r="F130">
        <v>142.65</v>
      </c>
      <c r="G130">
        <v>2609.63</v>
      </c>
      <c r="H130">
        <v>114.8</v>
      </c>
      <c r="I130">
        <v>2214.62</v>
      </c>
      <c r="J130">
        <v>325.87</v>
      </c>
      <c r="K130">
        <v>6186.67</v>
      </c>
      <c r="L130" s="11" t="s">
        <v>11924</v>
      </c>
      <c r="M130" s="12">
        <v>36</v>
      </c>
      <c r="N130" s="12" t="s">
        <v>6</v>
      </c>
      <c r="O130" s="12" t="s">
        <v>6</v>
      </c>
      <c r="P130" s="12" t="s">
        <v>6</v>
      </c>
      <c r="Q130" s="12" t="s">
        <v>6</v>
      </c>
      <c r="R130">
        <v>129</v>
      </c>
    </row>
    <row r="131" spans="1:18" ht="15" x14ac:dyDescent="0.45">
      <c r="A131">
        <v>17792</v>
      </c>
      <c r="B131">
        <v>258</v>
      </c>
      <c r="C131">
        <v>1598.1</v>
      </c>
      <c r="D131">
        <v>214</v>
      </c>
      <c r="E131">
        <v>1387.3</v>
      </c>
      <c r="F131">
        <v>241</v>
      </c>
      <c r="G131">
        <v>1659.6</v>
      </c>
      <c r="H131">
        <v>215</v>
      </c>
      <c r="I131">
        <v>1483.5</v>
      </c>
      <c r="J131">
        <v>928</v>
      </c>
      <c r="K131">
        <v>6128.5</v>
      </c>
      <c r="L131" s="11" t="s">
        <v>11925</v>
      </c>
      <c r="M131" s="12" t="s">
        <v>6</v>
      </c>
      <c r="N131" s="12" t="s">
        <v>6</v>
      </c>
      <c r="O131" s="12">
        <v>10</v>
      </c>
      <c r="P131" s="12" t="s">
        <v>6</v>
      </c>
      <c r="Q131" s="12" t="s">
        <v>6</v>
      </c>
      <c r="R131">
        <v>130</v>
      </c>
    </row>
    <row r="132" spans="1:18" ht="15" x14ac:dyDescent="0.45">
      <c r="A132">
        <v>27301</v>
      </c>
      <c r="B132">
        <v>134</v>
      </c>
      <c r="C132">
        <v>1505.3</v>
      </c>
      <c r="D132">
        <v>162</v>
      </c>
      <c r="E132">
        <v>1811.53</v>
      </c>
      <c r="F132">
        <v>148</v>
      </c>
      <c r="G132">
        <v>1491.97</v>
      </c>
      <c r="H132">
        <v>122</v>
      </c>
      <c r="I132">
        <v>1209.47</v>
      </c>
      <c r="J132">
        <v>566</v>
      </c>
      <c r="K132">
        <v>6018.27</v>
      </c>
      <c r="L132" s="11" t="s">
        <v>11928</v>
      </c>
      <c r="M132" s="12" t="s">
        <v>6</v>
      </c>
      <c r="N132" s="12">
        <v>11</v>
      </c>
      <c r="O132" s="12" t="s">
        <v>6</v>
      </c>
      <c r="P132" s="12" t="s">
        <v>6</v>
      </c>
      <c r="Q132" s="12" t="s">
        <v>6</v>
      </c>
      <c r="R132">
        <v>131</v>
      </c>
    </row>
    <row r="133" spans="1:18" ht="15" x14ac:dyDescent="0.45">
      <c r="A133">
        <v>2018376</v>
      </c>
      <c r="B133">
        <v>79.430000000000007</v>
      </c>
      <c r="C133">
        <v>1797.96</v>
      </c>
      <c r="D133">
        <v>60.56</v>
      </c>
      <c r="E133">
        <v>1347.76</v>
      </c>
      <c r="F133">
        <v>61.58</v>
      </c>
      <c r="G133">
        <v>1411.23</v>
      </c>
      <c r="H133">
        <v>61.98</v>
      </c>
      <c r="I133">
        <v>1411.29</v>
      </c>
      <c r="J133">
        <v>263.55</v>
      </c>
      <c r="K133">
        <v>5968.2400000000007</v>
      </c>
      <c r="L133" s="11" t="s">
        <v>11923</v>
      </c>
      <c r="M133" s="12" t="s">
        <v>6</v>
      </c>
      <c r="N133" s="12" t="s">
        <v>6</v>
      </c>
      <c r="O133" s="12" t="s">
        <v>6</v>
      </c>
      <c r="P133" s="12" t="s">
        <v>6</v>
      </c>
      <c r="Q133" s="12" t="s">
        <v>6</v>
      </c>
      <c r="R133">
        <v>132</v>
      </c>
    </row>
    <row r="134" spans="1:18" ht="15" x14ac:dyDescent="0.45">
      <c r="A134">
        <v>12028</v>
      </c>
      <c r="B134">
        <v>365</v>
      </c>
      <c r="C134">
        <v>1675.3</v>
      </c>
      <c r="D134">
        <v>79</v>
      </c>
      <c r="E134">
        <v>363.4</v>
      </c>
      <c r="F134">
        <v>410</v>
      </c>
      <c r="G134">
        <v>1886</v>
      </c>
      <c r="H134">
        <v>427</v>
      </c>
      <c r="I134">
        <v>1963.83</v>
      </c>
      <c r="J134">
        <v>1281</v>
      </c>
      <c r="K134">
        <v>5888.53</v>
      </c>
      <c r="L134" s="11" t="s">
        <v>11928</v>
      </c>
      <c r="M134" s="12" t="s">
        <v>6</v>
      </c>
      <c r="N134" s="12">
        <v>12</v>
      </c>
      <c r="O134" s="12" t="s">
        <v>6</v>
      </c>
      <c r="P134" s="12" t="s">
        <v>6</v>
      </c>
      <c r="Q134" s="12" t="s">
        <v>6</v>
      </c>
      <c r="R134">
        <v>133</v>
      </c>
    </row>
    <row r="135" spans="1:18" ht="15" x14ac:dyDescent="0.45">
      <c r="A135">
        <v>11456</v>
      </c>
      <c r="B135">
        <v>63</v>
      </c>
      <c r="C135">
        <v>850.5</v>
      </c>
      <c r="D135">
        <v>94</v>
      </c>
      <c r="E135">
        <v>1269</v>
      </c>
      <c r="F135">
        <v>38</v>
      </c>
      <c r="G135">
        <v>515.79999999999995</v>
      </c>
      <c r="H135">
        <v>223</v>
      </c>
      <c r="I135">
        <v>3097.48</v>
      </c>
      <c r="J135">
        <v>418</v>
      </c>
      <c r="K135">
        <v>5732.7800000000007</v>
      </c>
      <c r="L135" s="11" t="s">
        <v>11924</v>
      </c>
      <c r="M135" s="12">
        <v>37</v>
      </c>
      <c r="N135" s="12" t="s">
        <v>6</v>
      </c>
      <c r="O135" s="12" t="s">
        <v>6</v>
      </c>
      <c r="P135" s="12" t="s">
        <v>6</v>
      </c>
      <c r="Q135" s="12" t="s">
        <v>6</v>
      </c>
      <c r="R135">
        <v>134</v>
      </c>
    </row>
    <row r="136" spans="1:18" ht="15" x14ac:dyDescent="0.45">
      <c r="A136">
        <v>11444</v>
      </c>
      <c r="B136">
        <v>79</v>
      </c>
      <c r="C136">
        <v>2128.6799999999998</v>
      </c>
      <c r="F136">
        <v>12</v>
      </c>
      <c r="G136">
        <v>324</v>
      </c>
      <c r="H136">
        <v>117</v>
      </c>
      <c r="I136">
        <v>3259.84</v>
      </c>
      <c r="J136">
        <v>208</v>
      </c>
      <c r="K136">
        <v>5712.52</v>
      </c>
      <c r="L136" s="11" t="s">
        <v>11924</v>
      </c>
      <c r="M136" s="12">
        <v>38</v>
      </c>
      <c r="N136" s="12" t="s">
        <v>6</v>
      </c>
      <c r="O136" s="12" t="s">
        <v>6</v>
      </c>
      <c r="P136" s="12" t="s">
        <v>6</v>
      </c>
      <c r="Q136" s="12" t="s">
        <v>6</v>
      </c>
      <c r="R136">
        <v>135</v>
      </c>
    </row>
    <row r="137" spans="1:18" ht="15" x14ac:dyDescent="0.45">
      <c r="A137">
        <v>12022</v>
      </c>
      <c r="B137">
        <v>245</v>
      </c>
      <c r="C137">
        <v>1049.76</v>
      </c>
      <c r="D137">
        <v>189</v>
      </c>
      <c r="E137">
        <v>812.02</v>
      </c>
      <c r="F137">
        <v>518</v>
      </c>
      <c r="G137">
        <v>2227.06</v>
      </c>
      <c r="H137">
        <v>360</v>
      </c>
      <c r="I137">
        <v>1612.16</v>
      </c>
      <c r="J137">
        <v>1312</v>
      </c>
      <c r="K137">
        <v>5701</v>
      </c>
      <c r="L137" s="11" t="s">
        <v>11928</v>
      </c>
      <c r="M137" s="12" t="s">
        <v>6</v>
      </c>
      <c r="N137" s="12">
        <v>13</v>
      </c>
      <c r="O137" s="12" t="s">
        <v>6</v>
      </c>
      <c r="P137" s="12" t="s">
        <v>6</v>
      </c>
      <c r="Q137" s="12" t="s">
        <v>6</v>
      </c>
      <c r="R137">
        <v>136</v>
      </c>
    </row>
    <row r="138" spans="1:18" ht="15" x14ac:dyDescent="0.45">
      <c r="A138">
        <v>11797</v>
      </c>
      <c r="B138">
        <v>230</v>
      </c>
      <c r="C138">
        <v>1546.72</v>
      </c>
      <c r="D138">
        <v>191</v>
      </c>
      <c r="E138">
        <v>1275.58</v>
      </c>
      <c r="F138">
        <v>242</v>
      </c>
      <c r="G138">
        <v>1629.94</v>
      </c>
      <c r="H138">
        <v>184</v>
      </c>
      <c r="I138">
        <v>1242.02</v>
      </c>
      <c r="J138">
        <v>847</v>
      </c>
      <c r="K138">
        <v>5694.26</v>
      </c>
      <c r="L138" s="11" t="s">
        <v>11928</v>
      </c>
      <c r="M138" s="12" t="s">
        <v>6</v>
      </c>
      <c r="N138" s="12">
        <v>14</v>
      </c>
      <c r="O138" s="12" t="s">
        <v>6</v>
      </c>
      <c r="P138" s="12" t="s">
        <v>6</v>
      </c>
      <c r="Q138" s="12" t="s">
        <v>6</v>
      </c>
      <c r="R138">
        <v>137</v>
      </c>
    </row>
    <row r="139" spans="1:18" ht="15" x14ac:dyDescent="0.45">
      <c r="A139">
        <v>18479</v>
      </c>
      <c r="B139">
        <v>32</v>
      </c>
      <c r="C139">
        <v>1095.72</v>
      </c>
      <c r="D139">
        <v>38</v>
      </c>
      <c r="E139">
        <v>1311</v>
      </c>
      <c r="F139">
        <v>61</v>
      </c>
      <c r="G139">
        <v>1994.1</v>
      </c>
      <c r="H139">
        <v>35</v>
      </c>
      <c r="I139">
        <v>1199.0999999999999</v>
      </c>
      <c r="J139">
        <v>166</v>
      </c>
      <c r="K139">
        <v>5599.92</v>
      </c>
      <c r="L139" s="11" t="s">
        <v>11925</v>
      </c>
      <c r="M139" s="12" t="s">
        <v>6</v>
      </c>
      <c r="N139" s="12" t="s">
        <v>6</v>
      </c>
      <c r="O139" s="12">
        <v>11</v>
      </c>
      <c r="P139" s="12" t="s">
        <v>6</v>
      </c>
      <c r="Q139" s="12" t="s">
        <v>6</v>
      </c>
      <c r="R139">
        <v>138</v>
      </c>
    </row>
    <row r="140" spans="1:18" ht="15" x14ac:dyDescent="0.45">
      <c r="A140">
        <v>29964</v>
      </c>
      <c r="B140">
        <v>125</v>
      </c>
      <c r="C140">
        <v>1149.26</v>
      </c>
      <c r="D140">
        <v>127</v>
      </c>
      <c r="E140">
        <v>1167.6600000000001</v>
      </c>
      <c r="F140">
        <v>164</v>
      </c>
      <c r="G140">
        <v>1508.06</v>
      </c>
      <c r="H140">
        <v>192</v>
      </c>
      <c r="I140">
        <v>1765.66</v>
      </c>
      <c r="J140">
        <v>608</v>
      </c>
      <c r="K140">
        <v>5590.64</v>
      </c>
      <c r="L140" s="11" t="s">
        <v>11925</v>
      </c>
      <c r="M140" s="12" t="s">
        <v>6</v>
      </c>
      <c r="N140" s="12" t="s">
        <v>6</v>
      </c>
      <c r="O140" s="12">
        <v>12</v>
      </c>
      <c r="P140" s="12" t="s">
        <v>6</v>
      </c>
      <c r="Q140" s="12" t="s">
        <v>6</v>
      </c>
      <c r="R140">
        <v>139</v>
      </c>
    </row>
    <row r="141" spans="1:18" ht="15" x14ac:dyDescent="0.45">
      <c r="A141">
        <v>18367</v>
      </c>
      <c r="B141">
        <v>64</v>
      </c>
      <c r="C141">
        <v>1589.62</v>
      </c>
      <c r="D141">
        <v>39</v>
      </c>
      <c r="E141">
        <v>971.1</v>
      </c>
      <c r="F141">
        <v>52</v>
      </c>
      <c r="G141">
        <v>1430</v>
      </c>
      <c r="H141">
        <v>59</v>
      </c>
      <c r="I141">
        <v>1592.8</v>
      </c>
      <c r="J141">
        <v>214</v>
      </c>
      <c r="K141">
        <v>5583.5199999999995</v>
      </c>
      <c r="L141" s="11" t="s">
        <v>11924</v>
      </c>
      <c r="M141" s="12">
        <v>39</v>
      </c>
      <c r="N141" s="12" t="s">
        <v>6</v>
      </c>
      <c r="O141" s="12" t="s">
        <v>6</v>
      </c>
      <c r="P141" s="12" t="s">
        <v>6</v>
      </c>
      <c r="Q141" s="12" t="s">
        <v>6</v>
      </c>
      <c r="R141">
        <v>140</v>
      </c>
    </row>
    <row r="142" spans="1:18" ht="15" x14ac:dyDescent="0.45">
      <c r="A142">
        <v>2011529</v>
      </c>
      <c r="B142">
        <v>71.040000000000006</v>
      </c>
      <c r="C142">
        <v>994.78</v>
      </c>
      <c r="D142">
        <v>30.79</v>
      </c>
      <c r="E142">
        <v>448.66</v>
      </c>
      <c r="F142">
        <v>102.38</v>
      </c>
      <c r="G142">
        <v>1421.49</v>
      </c>
      <c r="H142">
        <v>200.79</v>
      </c>
      <c r="I142">
        <v>2702.9</v>
      </c>
      <c r="J142">
        <v>405</v>
      </c>
      <c r="K142">
        <v>5567.83</v>
      </c>
      <c r="L142" s="11" t="s">
        <v>11924</v>
      </c>
      <c r="M142" s="12">
        <v>40</v>
      </c>
      <c r="N142" s="12" t="s">
        <v>6</v>
      </c>
      <c r="O142" s="12" t="s">
        <v>6</v>
      </c>
      <c r="P142" s="12" t="s">
        <v>6</v>
      </c>
      <c r="Q142" s="12" t="s">
        <v>6</v>
      </c>
      <c r="R142">
        <v>141</v>
      </c>
    </row>
    <row r="143" spans="1:18" ht="15" x14ac:dyDescent="0.45">
      <c r="A143">
        <v>28738</v>
      </c>
      <c r="D143">
        <v>150</v>
      </c>
      <c r="E143">
        <v>1079.42</v>
      </c>
      <c r="F143">
        <v>357</v>
      </c>
      <c r="G143">
        <v>2569.8200000000002</v>
      </c>
      <c r="H143">
        <v>264</v>
      </c>
      <c r="I143">
        <v>1896.74</v>
      </c>
      <c r="J143">
        <v>771</v>
      </c>
      <c r="K143">
        <v>5545.9800000000005</v>
      </c>
      <c r="L143" s="11" t="s">
        <v>11927</v>
      </c>
      <c r="M143" s="12" t="s">
        <v>6</v>
      </c>
      <c r="N143" s="12" t="s">
        <v>6</v>
      </c>
      <c r="O143" s="12" t="s">
        <v>6</v>
      </c>
      <c r="P143" s="12" t="s">
        <v>6</v>
      </c>
      <c r="Q143" s="12">
        <v>17</v>
      </c>
      <c r="R143">
        <v>142</v>
      </c>
    </row>
    <row r="144" spans="1:18" ht="15" x14ac:dyDescent="0.45">
      <c r="A144">
        <v>17110</v>
      </c>
      <c r="B144">
        <v>104</v>
      </c>
      <c r="C144">
        <v>1008.61</v>
      </c>
      <c r="D144">
        <v>154</v>
      </c>
      <c r="E144">
        <v>1505.3</v>
      </c>
      <c r="F144">
        <v>215</v>
      </c>
      <c r="G144">
        <v>2040.92</v>
      </c>
      <c r="H144">
        <v>103</v>
      </c>
      <c r="I144">
        <v>973.94</v>
      </c>
      <c r="J144">
        <v>576</v>
      </c>
      <c r="K144">
        <v>5528.77</v>
      </c>
      <c r="L144" s="11" t="s">
        <v>11927</v>
      </c>
      <c r="M144" s="12" t="s">
        <v>6</v>
      </c>
      <c r="N144" s="12" t="s">
        <v>6</v>
      </c>
      <c r="O144" s="12" t="s">
        <v>6</v>
      </c>
      <c r="P144" s="12" t="s">
        <v>6</v>
      </c>
      <c r="Q144" s="12">
        <v>18</v>
      </c>
      <c r="R144">
        <v>143</v>
      </c>
    </row>
    <row r="145" spans="1:18" ht="15" x14ac:dyDescent="0.45">
      <c r="A145">
        <v>2018471</v>
      </c>
      <c r="B145">
        <v>155.54</v>
      </c>
      <c r="C145">
        <v>1319.57</v>
      </c>
      <c r="D145">
        <v>138.56</v>
      </c>
      <c r="E145">
        <v>1176.27</v>
      </c>
      <c r="F145">
        <v>162.75</v>
      </c>
      <c r="G145">
        <v>1382.11</v>
      </c>
      <c r="H145">
        <v>193.74</v>
      </c>
      <c r="I145">
        <v>1644.76</v>
      </c>
      <c r="J145">
        <v>650.59</v>
      </c>
      <c r="K145">
        <v>5522.71</v>
      </c>
      <c r="L145" s="11" t="s">
        <v>11923</v>
      </c>
      <c r="M145" s="12" t="s">
        <v>6</v>
      </c>
      <c r="N145" s="12" t="s">
        <v>6</v>
      </c>
      <c r="O145" s="12" t="s">
        <v>6</v>
      </c>
      <c r="P145" s="12" t="s">
        <v>6</v>
      </c>
      <c r="Q145" s="12" t="s">
        <v>6</v>
      </c>
      <c r="R145">
        <v>144</v>
      </c>
    </row>
    <row r="146" spans="1:18" ht="15" x14ac:dyDescent="0.45">
      <c r="A146">
        <v>28155</v>
      </c>
      <c r="B146">
        <v>636</v>
      </c>
      <c r="C146">
        <v>2401.7800000000002</v>
      </c>
      <c r="D146">
        <v>348</v>
      </c>
      <c r="E146">
        <v>1321.12</v>
      </c>
      <c r="F146">
        <v>400</v>
      </c>
      <c r="G146">
        <v>1300.32</v>
      </c>
      <c r="H146">
        <v>138</v>
      </c>
      <c r="I146">
        <v>448.28</v>
      </c>
      <c r="J146">
        <v>1522</v>
      </c>
      <c r="K146">
        <v>5471.5</v>
      </c>
      <c r="L146" s="11" t="s">
        <v>11925</v>
      </c>
      <c r="M146" s="12" t="s">
        <v>6</v>
      </c>
      <c r="N146" s="12" t="s">
        <v>6</v>
      </c>
      <c r="O146" s="12">
        <v>13</v>
      </c>
      <c r="P146" s="12" t="s">
        <v>6</v>
      </c>
      <c r="Q146" s="12" t="s">
        <v>6</v>
      </c>
      <c r="R146">
        <v>145</v>
      </c>
    </row>
    <row r="147" spans="1:18" ht="15" x14ac:dyDescent="0.45">
      <c r="A147">
        <v>2018330</v>
      </c>
      <c r="B147">
        <v>260.99</v>
      </c>
      <c r="C147">
        <v>1301.8</v>
      </c>
      <c r="D147">
        <v>254.96</v>
      </c>
      <c r="E147">
        <v>1272.49</v>
      </c>
      <c r="F147">
        <v>306.13</v>
      </c>
      <c r="G147">
        <v>1526.23</v>
      </c>
      <c r="H147">
        <v>269.8</v>
      </c>
      <c r="I147">
        <v>1347.15</v>
      </c>
      <c r="J147">
        <v>1091.8800000000001</v>
      </c>
      <c r="K147">
        <v>5447.67</v>
      </c>
      <c r="L147" s="11" t="s">
        <v>11923</v>
      </c>
      <c r="M147" s="12" t="s">
        <v>6</v>
      </c>
      <c r="N147" s="12" t="s">
        <v>6</v>
      </c>
      <c r="O147" s="12" t="s">
        <v>6</v>
      </c>
      <c r="P147" s="12" t="s">
        <v>6</v>
      </c>
      <c r="Q147" s="12" t="s">
        <v>6</v>
      </c>
      <c r="R147">
        <v>146</v>
      </c>
    </row>
    <row r="148" spans="1:18" ht="15" x14ac:dyDescent="0.45">
      <c r="A148">
        <v>12213</v>
      </c>
      <c r="B148">
        <v>224</v>
      </c>
      <c r="C148">
        <v>1472.57</v>
      </c>
      <c r="D148">
        <v>169</v>
      </c>
      <c r="E148">
        <v>1208.52</v>
      </c>
      <c r="F148">
        <v>202</v>
      </c>
      <c r="G148">
        <v>1327.04</v>
      </c>
      <c r="H148">
        <v>204</v>
      </c>
      <c r="I148">
        <v>1349.16</v>
      </c>
      <c r="J148">
        <v>799</v>
      </c>
      <c r="K148">
        <v>5357.29</v>
      </c>
      <c r="L148" s="11" t="s">
        <v>11928</v>
      </c>
      <c r="M148" s="12" t="s">
        <v>6</v>
      </c>
      <c r="N148" s="12">
        <v>15</v>
      </c>
      <c r="O148" s="12" t="s">
        <v>6</v>
      </c>
      <c r="P148" s="12" t="s">
        <v>6</v>
      </c>
      <c r="Q148" s="12" t="s">
        <v>6</v>
      </c>
      <c r="R148">
        <v>147</v>
      </c>
    </row>
    <row r="149" spans="1:18" ht="15" x14ac:dyDescent="0.45">
      <c r="A149">
        <v>12029</v>
      </c>
      <c r="B149">
        <v>309</v>
      </c>
      <c r="C149">
        <v>1361.09</v>
      </c>
      <c r="D149">
        <v>293</v>
      </c>
      <c r="E149">
        <v>1345.95</v>
      </c>
      <c r="F149">
        <v>215</v>
      </c>
      <c r="G149">
        <v>981.23</v>
      </c>
      <c r="H149">
        <v>360</v>
      </c>
      <c r="I149">
        <v>1652.34</v>
      </c>
      <c r="J149">
        <v>1177</v>
      </c>
      <c r="K149">
        <v>5340.61</v>
      </c>
      <c r="L149" s="11" t="s">
        <v>11928</v>
      </c>
      <c r="M149" s="12" t="s">
        <v>6</v>
      </c>
      <c r="N149" s="12">
        <v>16</v>
      </c>
      <c r="O149" s="12" t="s">
        <v>6</v>
      </c>
      <c r="P149" s="12" t="s">
        <v>6</v>
      </c>
      <c r="Q149" s="12" t="s">
        <v>6</v>
      </c>
      <c r="R149">
        <v>148</v>
      </c>
    </row>
    <row r="150" spans="1:18" ht="15" x14ac:dyDescent="0.45">
      <c r="A150">
        <v>23522</v>
      </c>
      <c r="B150">
        <v>132</v>
      </c>
      <c r="C150">
        <v>1842.4</v>
      </c>
      <c r="D150">
        <v>98</v>
      </c>
      <c r="E150">
        <v>1367.52</v>
      </c>
      <c r="F150">
        <v>73</v>
      </c>
      <c r="G150">
        <v>1016.4</v>
      </c>
      <c r="H150">
        <v>79</v>
      </c>
      <c r="I150">
        <v>1095.3599999999999</v>
      </c>
      <c r="J150">
        <v>382</v>
      </c>
      <c r="K150">
        <v>5321.6799999999994</v>
      </c>
      <c r="L150" s="11" t="s">
        <v>11928</v>
      </c>
      <c r="M150" s="12" t="s">
        <v>6</v>
      </c>
      <c r="N150" s="12">
        <v>17</v>
      </c>
      <c r="O150" s="12" t="s">
        <v>6</v>
      </c>
      <c r="P150" s="12" t="s">
        <v>6</v>
      </c>
      <c r="Q150" s="12" t="s">
        <v>6</v>
      </c>
      <c r="R150">
        <v>149</v>
      </c>
    </row>
    <row r="151" spans="1:18" ht="15" x14ac:dyDescent="0.45">
      <c r="A151">
        <v>11795</v>
      </c>
      <c r="B151">
        <v>245</v>
      </c>
      <c r="C151">
        <v>1663.84</v>
      </c>
      <c r="D151">
        <v>164</v>
      </c>
      <c r="E151">
        <v>1113.04</v>
      </c>
      <c r="F151">
        <v>191</v>
      </c>
      <c r="G151">
        <v>1296.0999999999999</v>
      </c>
      <c r="H151">
        <v>177</v>
      </c>
      <c r="I151">
        <v>1202.52</v>
      </c>
      <c r="J151">
        <v>777</v>
      </c>
      <c r="K151">
        <v>5275.5</v>
      </c>
      <c r="L151" s="11" t="s">
        <v>11928</v>
      </c>
      <c r="M151" s="12" t="s">
        <v>6</v>
      </c>
      <c r="N151" s="12">
        <v>18</v>
      </c>
      <c r="O151" s="12" t="s">
        <v>6</v>
      </c>
      <c r="P151" s="12" t="s">
        <v>6</v>
      </c>
      <c r="Q151" s="12" t="s">
        <v>6</v>
      </c>
      <c r="R151">
        <v>150</v>
      </c>
    </row>
    <row r="152" spans="1:18" ht="15" x14ac:dyDescent="0.45">
      <c r="A152">
        <v>2011592</v>
      </c>
      <c r="B152">
        <v>136.44</v>
      </c>
      <c r="C152">
        <v>1549.09</v>
      </c>
      <c r="D152">
        <v>96.01</v>
      </c>
      <c r="E152">
        <v>1142.6099999999999</v>
      </c>
      <c r="F152">
        <v>121.3</v>
      </c>
      <c r="G152">
        <v>1393.4</v>
      </c>
      <c r="H152">
        <v>87.99</v>
      </c>
      <c r="I152">
        <v>1182.04</v>
      </c>
      <c r="J152">
        <v>441.74</v>
      </c>
      <c r="K152">
        <v>5267.1399999999994</v>
      </c>
      <c r="L152" s="11" t="s">
        <v>11924</v>
      </c>
      <c r="M152" s="12">
        <v>41</v>
      </c>
      <c r="N152" s="12" t="s">
        <v>6</v>
      </c>
      <c r="O152" s="12" t="s">
        <v>6</v>
      </c>
      <c r="P152" s="12" t="s">
        <v>6</v>
      </c>
      <c r="Q152" s="12" t="s">
        <v>6</v>
      </c>
      <c r="R152">
        <v>151</v>
      </c>
    </row>
    <row r="153" spans="1:18" ht="15" x14ac:dyDescent="0.45">
      <c r="A153">
        <v>2027593</v>
      </c>
      <c r="D153">
        <v>682.16</v>
      </c>
      <c r="E153">
        <v>3734.82</v>
      </c>
      <c r="F153">
        <v>273.57</v>
      </c>
      <c r="G153">
        <v>1500.09</v>
      </c>
      <c r="J153">
        <v>955.73</v>
      </c>
      <c r="K153">
        <v>5234.91</v>
      </c>
      <c r="L153" s="11" t="s">
        <v>11924</v>
      </c>
      <c r="M153" s="12">
        <v>42</v>
      </c>
      <c r="N153" s="12" t="s">
        <v>6</v>
      </c>
      <c r="O153" s="12" t="s">
        <v>6</v>
      </c>
      <c r="P153" s="12" t="s">
        <v>6</v>
      </c>
      <c r="Q153" s="12" t="s">
        <v>6</v>
      </c>
      <c r="R153">
        <v>152</v>
      </c>
    </row>
    <row r="154" spans="1:18" ht="15" x14ac:dyDescent="0.45">
      <c r="A154">
        <v>11873</v>
      </c>
      <c r="B154">
        <v>171</v>
      </c>
      <c r="C154">
        <v>820.8</v>
      </c>
      <c r="D154">
        <v>236</v>
      </c>
      <c r="E154">
        <v>1132.8</v>
      </c>
      <c r="F154">
        <v>305</v>
      </c>
      <c r="G154">
        <v>1462.86</v>
      </c>
      <c r="H154">
        <v>356</v>
      </c>
      <c r="I154">
        <v>1720.42</v>
      </c>
      <c r="J154">
        <v>1068</v>
      </c>
      <c r="K154">
        <v>5136.88</v>
      </c>
      <c r="L154" s="11" t="s">
        <v>11928</v>
      </c>
      <c r="M154" s="12" t="s">
        <v>6</v>
      </c>
      <c r="N154" s="12">
        <v>19</v>
      </c>
      <c r="O154" s="12" t="s">
        <v>6</v>
      </c>
      <c r="P154" s="12" t="s">
        <v>6</v>
      </c>
      <c r="Q154" s="12" t="s">
        <v>6</v>
      </c>
      <c r="R154">
        <v>153</v>
      </c>
    </row>
    <row r="155" spans="1:18" ht="15" x14ac:dyDescent="0.45">
      <c r="A155">
        <v>10611</v>
      </c>
      <c r="B155">
        <v>77</v>
      </c>
      <c r="C155">
        <v>1582.9</v>
      </c>
      <c r="D155">
        <v>69</v>
      </c>
      <c r="E155">
        <v>1314.83</v>
      </c>
      <c r="F155">
        <v>69</v>
      </c>
      <c r="G155">
        <v>1418.05</v>
      </c>
      <c r="H155">
        <v>37</v>
      </c>
      <c r="I155">
        <v>762.2</v>
      </c>
      <c r="J155">
        <v>252</v>
      </c>
      <c r="K155">
        <v>5077.9799999999996</v>
      </c>
      <c r="L155" s="11" t="s">
        <v>11927</v>
      </c>
      <c r="M155" s="12" t="s">
        <v>6</v>
      </c>
      <c r="N155" s="12" t="s">
        <v>6</v>
      </c>
      <c r="O155" s="12" t="s">
        <v>6</v>
      </c>
      <c r="P155" s="12" t="s">
        <v>6</v>
      </c>
      <c r="Q155" s="12">
        <v>19</v>
      </c>
      <c r="R155">
        <v>154</v>
      </c>
    </row>
    <row r="156" spans="1:18" ht="15" x14ac:dyDescent="0.45">
      <c r="A156">
        <v>2027548</v>
      </c>
      <c r="B156">
        <v>16.79</v>
      </c>
      <c r="C156">
        <v>1402.39</v>
      </c>
      <c r="D156">
        <v>31.88</v>
      </c>
      <c r="E156">
        <v>2572.14</v>
      </c>
      <c r="F156">
        <v>13.01</v>
      </c>
      <c r="G156">
        <v>1047.78</v>
      </c>
      <c r="H156">
        <v>0.17</v>
      </c>
      <c r="I156">
        <v>14.26</v>
      </c>
      <c r="J156">
        <v>61.85</v>
      </c>
      <c r="K156">
        <v>5036.57</v>
      </c>
      <c r="L156" s="11" t="s">
        <v>11924</v>
      </c>
      <c r="M156" s="12">
        <v>43</v>
      </c>
      <c r="N156" s="12" t="s">
        <v>6</v>
      </c>
      <c r="O156" s="12" t="s">
        <v>6</v>
      </c>
      <c r="P156" s="12" t="s">
        <v>6</v>
      </c>
      <c r="Q156" s="12" t="s">
        <v>6</v>
      </c>
      <c r="R156">
        <v>155</v>
      </c>
    </row>
    <row r="157" spans="1:18" ht="15" x14ac:dyDescent="0.45">
      <c r="A157">
        <v>11823</v>
      </c>
      <c r="B157">
        <v>216</v>
      </c>
      <c r="C157">
        <v>1640.99</v>
      </c>
      <c r="D157">
        <v>112</v>
      </c>
      <c r="E157">
        <v>883.4</v>
      </c>
      <c r="F157">
        <v>194</v>
      </c>
      <c r="G157">
        <v>1523.78</v>
      </c>
      <c r="H157">
        <v>125</v>
      </c>
      <c r="I157">
        <v>980.57</v>
      </c>
      <c r="J157">
        <v>647</v>
      </c>
      <c r="K157">
        <v>5028.74</v>
      </c>
      <c r="L157" s="11" t="s">
        <v>11927</v>
      </c>
      <c r="M157" s="12" t="s">
        <v>6</v>
      </c>
      <c r="N157" s="12" t="s">
        <v>6</v>
      </c>
      <c r="O157" s="12" t="s">
        <v>6</v>
      </c>
      <c r="P157" s="12" t="s">
        <v>6</v>
      </c>
      <c r="Q157" s="12">
        <v>20</v>
      </c>
      <c r="R157">
        <v>156</v>
      </c>
    </row>
    <row r="158" spans="1:18" ht="15" x14ac:dyDescent="0.45">
      <c r="A158">
        <v>18354</v>
      </c>
      <c r="B158">
        <v>26</v>
      </c>
      <c r="C158">
        <v>645.41</v>
      </c>
      <c r="D158">
        <v>174</v>
      </c>
      <c r="E158">
        <v>4332.6000000000004</v>
      </c>
      <c r="J158">
        <v>200</v>
      </c>
      <c r="K158">
        <v>4978.01</v>
      </c>
      <c r="L158" s="11" t="s">
        <v>11928</v>
      </c>
      <c r="M158" s="12" t="s">
        <v>6</v>
      </c>
      <c r="N158" s="12">
        <v>20</v>
      </c>
      <c r="O158" s="12" t="s">
        <v>6</v>
      </c>
      <c r="P158" s="12" t="s">
        <v>6</v>
      </c>
      <c r="Q158" s="12" t="s">
        <v>6</v>
      </c>
      <c r="R158">
        <v>157</v>
      </c>
    </row>
    <row r="159" spans="1:18" ht="15" x14ac:dyDescent="0.45">
      <c r="A159">
        <v>29655</v>
      </c>
      <c r="B159">
        <v>71</v>
      </c>
      <c r="C159">
        <v>1171.5</v>
      </c>
      <c r="D159">
        <v>54</v>
      </c>
      <c r="E159">
        <v>891</v>
      </c>
      <c r="F159">
        <v>64</v>
      </c>
      <c r="G159">
        <v>1056</v>
      </c>
      <c r="H159">
        <v>113</v>
      </c>
      <c r="I159">
        <v>1857.9</v>
      </c>
      <c r="J159">
        <v>302</v>
      </c>
      <c r="K159">
        <v>4976.3999999999996</v>
      </c>
      <c r="L159" s="11" t="s">
        <v>11927</v>
      </c>
      <c r="M159" s="12" t="s">
        <v>6</v>
      </c>
      <c r="N159" s="12" t="s">
        <v>6</v>
      </c>
      <c r="O159" s="12" t="s">
        <v>6</v>
      </c>
      <c r="P159" s="12" t="s">
        <v>6</v>
      </c>
      <c r="Q159" s="12">
        <v>21</v>
      </c>
      <c r="R159">
        <v>158</v>
      </c>
    </row>
    <row r="160" spans="1:18" ht="15" x14ac:dyDescent="0.45">
      <c r="A160">
        <v>2015106</v>
      </c>
      <c r="B160">
        <v>35.64</v>
      </c>
      <c r="C160">
        <v>1331.03</v>
      </c>
      <c r="D160">
        <v>32.159999999999997</v>
      </c>
      <c r="E160">
        <v>1212</v>
      </c>
      <c r="F160">
        <v>36</v>
      </c>
      <c r="G160">
        <v>1319.14</v>
      </c>
      <c r="H160">
        <v>29.99</v>
      </c>
      <c r="I160">
        <v>1110.18</v>
      </c>
      <c r="J160">
        <v>133.79</v>
      </c>
      <c r="K160">
        <v>4972.3500000000004</v>
      </c>
      <c r="L160" s="11" t="s">
        <v>11923</v>
      </c>
      <c r="M160" s="12" t="s">
        <v>6</v>
      </c>
      <c r="N160" s="12" t="s">
        <v>6</v>
      </c>
      <c r="O160" s="12" t="s">
        <v>6</v>
      </c>
      <c r="P160" s="12" t="s">
        <v>6</v>
      </c>
      <c r="Q160" s="12" t="s">
        <v>6</v>
      </c>
      <c r="R160">
        <v>159</v>
      </c>
    </row>
    <row r="161" spans="1:18" ht="15" x14ac:dyDescent="0.45">
      <c r="A161">
        <v>12103</v>
      </c>
      <c r="B161">
        <v>48</v>
      </c>
      <c r="C161">
        <v>854.91</v>
      </c>
      <c r="D161">
        <v>30</v>
      </c>
      <c r="E161">
        <v>537</v>
      </c>
      <c r="F161">
        <v>94</v>
      </c>
      <c r="G161">
        <v>1565.05</v>
      </c>
      <c r="H161">
        <v>114</v>
      </c>
      <c r="I161">
        <v>1997.17</v>
      </c>
      <c r="J161">
        <v>286</v>
      </c>
      <c r="K161">
        <v>4954.13</v>
      </c>
      <c r="L161" s="11" t="s">
        <v>11924</v>
      </c>
      <c r="M161" s="12">
        <v>44</v>
      </c>
      <c r="N161" s="12" t="s">
        <v>6</v>
      </c>
      <c r="O161" s="12" t="s">
        <v>6</v>
      </c>
      <c r="P161" s="12" t="s">
        <v>6</v>
      </c>
      <c r="Q161" s="12" t="s">
        <v>6</v>
      </c>
      <c r="R161">
        <v>160</v>
      </c>
    </row>
    <row r="162" spans="1:18" ht="15" x14ac:dyDescent="0.45">
      <c r="A162">
        <v>30060</v>
      </c>
      <c r="B162">
        <v>153</v>
      </c>
      <c r="C162">
        <v>1071</v>
      </c>
      <c r="D162">
        <v>133</v>
      </c>
      <c r="E162">
        <v>931</v>
      </c>
      <c r="F162">
        <v>190</v>
      </c>
      <c r="G162">
        <v>1379.1</v>
      </c>
      <c r="H162">
        <v>222</v>
      </c>
      <c r="I162">
        <v>1561.22</v>
      </c>
      <c r="J162">
        <v>698</v>
      </c>
      <c r="K162">
        <v>4942.32</v>
      </c>
      <c r="L162" s="11" t="s">
        <v>11928</v>
      </c>
      <c r="M162" s="12" t="s">
        <v>6</v>
      </c>
      <c r="N162" s="12">
        <v>21</v>
      </c>
      <c r="O162" s="12" t="s">
        <v>6</v>
      </c>
      <c r="P162" s="12" t="s">
        <v>6</v>
      </c>
      <c r="Q162" s="12" t="s">
        <v>6</v>
      </c>
      <c r="R162">
        <v>161</v>
      </c>
    </row>
    <row r="163" spans="1:18" ht="15" x14ac:dyDescent="0.45">
      <c r="A163">
        <v>18272</v>
      </c>
      <c r="B163">
        <v>166</v>
      </c>
      <c r="C163">
        <v>1160.8800000000001</v>
      </c>
      <c r="D163">
        <v>182</v>
      </c>
      <c r="E163">
        <v>1272.8800000000001</v>
      </c>
      <c r="F163">
        <v>163</v>
      </c>
      <c r="G163">
        <v>1141</v>
      </c>
      <c r="H163">
        <v>194</v>
      </c>
      <c r="I163">
        <v>1357.44</v>
      </c>
      <c r="J163">
        <v>705</v>
      </c>
      <c r="K163">
        <v>4932.2000000000007</v>
      </c>
      <c r="L163" s="11" t="s">
        <v>11923</v>
      </c>
      <c r="M163" s="12" t="s">
        <v>6</v>
      </c>
      <c r="N163" s="12" t="s">
        <v>6</v>
      </c>
      <c r="O163" s="12" t="s">
        <v>6</v>
      </c>
      <c r="P163" s="12" t="s">
        <v>6</v>
      </c>
      <c r="Q163" s="12" t="s">
        <v>6</v>
      </c>
      <c r="R163">
        <v>162</v>
      </c>
    </row>
    <row r="164" spans="1:18" ht="15" x14ac:dyDescent="0.45">
      <c r="A164">
        <v>29560</v>
      </c>
      <c r="B164">
        <v>87</v>
      </c>
      <c r="C164">
        <v>1344.78</v>
      </c>
      <c r="D164">
        <v>67</v>
      </c>
      <c r="E164">
        <v>1037.26</v>
      </c>
      <c r="F164">
        <v>86</v>
      </c>
      <c r="G164">
        <v>1326.8</v>
      </c>
      <c r="H164">
        <v>77</v>
      </c>
      <c r="I164">
        <v>1171.96</v>
      </c>
      <c r="J164">
        <v>317</v>
      </c>
      <c r="K164">
        <v>4880.8</v>
      </c>
      <c r="L164" s="11" t="s">
        <v>11927</v>
      </c>
      <c r="M164" s="12" t="s">
        <v>6</v>
      </c>
      <c r="N164" s="12" t="s">
        <v>6</v>
      </c>
      <c r="O164" s="12" t="s">
        <v>6</v>
      </c>
      <c r="P164" s="12" t="s">
        <v>6</v>
      </c>
      <c r="Q164" s="12">
        <v>22</v>
      </c>
      <c r="R164">
        <v>163</v>
      </c>
    </row>
    <row r="165" spans="1:18" ht="15" x14ac:dyDescent="0.45">
      <c r="A165">
        <v>28225</v>
      </c>
      <c r="B165">
        <v>523</v>
      </c>
      <c r="C165">
        <v>3179.26</v>
      </c>
      <c r="D165">
        <v>5</v>
      </c>
      <c r="E165">
        <v>41.82</v>
      </c>
      <c r="F165">
        <v>194</v>
      </c>
      <c r="G165">
        <v>1646.96</v>
      </c>
      <c r="J165">
        <v>722</v>
      </c>
      <c r="K165">
        <v>4868.0400000000009</v>
      </c>
      <c r="L165" s="11" t="s">
        <v>11924</v>
      </c>
      <c r="M165" s="12">
        <v>45</v>
      </c>
      <c r="N165" s="12" t="s">
        <v>6</v>
      </c>
      <c r="O165" s="12" t="s">
        <v>6</v>
      </c>
      <c r="P165" s="12" t="s">
        <v>6</v>
      </c>
      <c r="Q165" s="12" t="s">
        <v>6</v>
      </c>
      <c r="R165">
        <v>164</v>
      </c>
    </row>
    <row r="166" spans="1:18" ht="15" x14ac:dyDescent="0.45">
      <c r="A166">
        <v>27829</v>
      </c>
      <c r="B166">
        <v>441</v>
      </c>
      <c r="C166">
        <v>1760.8</v>
      </c>
      <c r="D166">
        <v>84</v>
      </c>
      <c r="E166">
        <v>336</v>
      </c>
      <c r="F166">
        <v>326</v>
      </c>
      <c r="G166">
        <v>1300.1600000000001</v>
      </c>
      <c r="H166">
        <v>367</v>
      </c>
      <c r="I166">
        <v>1461.28</v>
      </c>
      <c r="J166">
        <v>1218</v>
      </c>
      <c r="K166">
        <v>4858.24</v>
      </c>
      <c r="L166" s="11" t="s">
        <v>11928</v>
      </c>
      <c r="M166" s="12" t="s">
        <v>6</v>
      </c>
      <c r="N166" s="12">
        <v>22</v>
      </c>
      <c r="O166" s="12" t="s">
        <v>6</v>
      </c>
      <c r="P166" s="12" t="s">
        <v>6</v>
      </c>
      <c r="Q166" s="12" t="s">
        <v>6</v>
      </c>
      <c r="R166">
        <v>165</v>
      </c>
    </row>
    <row r="167" spans="1:18" ht="15" x14ac:dyDescent="0.45">
      <c r="A167">
        <v>11805</v>
      </c>
      <c r="B167">
        <v>182</v>
      </c>
      <c r="C167">
        <v>1127.7</v>
      </c>
      <c r="D167">
        <v>155</v>
      </c>
      <c r="E167">
        <v>975.5</v>
      </c>
      <c r="F167">
        <v>181</v>
      </c>
      <c r="G167">
        <v>1135.8</v>
      </c>
      <c r="H167">
        <v>250</v>
      </c>
      <c r="I167">
        <v>1607.96</v>
      </c>
      <c r="J167">
        <v>768</v>
      </c>
      <c r="K167">
        <v>4846.96</v>
      </c>
      <c r="L167" s="11" t="s">
        <v>11928</v>
      </c>
      <c r="M167" s="12" t="s">
        <v>6</v>
      </c>
      <c r="N167" s="12">
        <v>23</v>
      </c>
      <c r="O167" s="12" t="s">
        <v>6</v>
      </c>
      <c r="P167" s="12" t="s">
        <v>6</v>
      </c>
      <c r="Q167" s="12" t="s">
        <v>6</v>
      </c>
      <c r="R167">
        <v>166</v>
      </c>
    </row>
    <row r="168" spans="1:18" ht="15" x14ac:dyDescent="0.45">
      <c r="A168">
        <v>16419</v>
      </c>
      <c r="B168">
        <v>153</v>
      </c>
      <c r="C168">
        <v>1517.96</v>
      </c>
      <c r="D168">
        <v>107</v>
      </c>
      <c r="E168">
        <v>1085.6600000000001</v>
      </c>
      <c r="F168">
        <v>106</v>
      </c>
      <c r="G168">
        <v>1068.9000000000001</v>
      </c>
      <c r="H168">
        <v>116</v>
      </c>
      <c r="I168">
        <v>1155.9000000000001</v>
      </c>
      <c r="J168">
        <v>482</v>
      </c>
      <c r="K168">
        <v>4828.42</v>
      </c>
      <c r="L168" s="11" t="s">
        <v>11928</v>
      </c>
      <c r="M168" s="12" t="s">
        <v>6</v>
      </c>
      <c r="N168" s="12">
        <v>24</v>
      </c>
      <c r="O168" s="12" t="s">
        <v>6</v>
      </c>
      <c r="P168" s="12" t="s">
        <v>6</v>
      </c>
      <c r="Q168" s="12" t="s">
        <v>6</v>
      </c>
      <c r="R168">
        <v>167</v>
      </c>
    </row>
    <row r="169" spans="1:18" ht="15" x14ac:dyDescent="0.45">
      <c r="A169">
        <v>27807</v>
      </c>
      <c r="B169">
        <v>287</v>
      </c>
      <c r="C169">
        <v>1144.8</v>
      </c>
      <c r="D169">
        <v>259</v>
      </c>
      <c r="E169">
        <v>1034.4000000000001</v>
      </c>
      <c r="F169">
        <v>338</v>
      </c>
      <c r="G169">
        <v>1348.8</v>
      </c>
      <c r="H169">
        <v>310</v>
      </c>
      <c r="I169">
        <v>1238.72</v>
      </c>
      <c r="J169">
        <v>1194</v>
      </c>
      <c r="K169">
        <v>4766.72</v>
      </c>
      <c r="L169" s="11" t="s">
        <v>11923</v>
      </c>
      <c r="M169" s="12" t="s">
        <v>6</v>
      </c>
      <c r="N169" s="12" t="s">
        <v>6</v>
      </c>
      <c r="O169" s="12" t="s">
        <v>6</v>
      </c>
      <c r="P169" s="12" t="s">
        <v>6</v>
      </c>
      <c r="Q169" s="12" t="s">
        <v>6</v>
      </c>
      <c r="R169">
        <v>168</v>
      </c>
    </row>
    <row r="170" spans="1:18" ht="15" x14ac:dyDescent="0.45">
      <c r="A170">
        <v>10663</v>
      </c>
      <c r="B170">
        <v>45</v>
      </c>
      <c r="C170">
        <v>630.75</v>
      </c>
      <c r="D170">
        <v>166</v>
      </c>
      <c r="E170">
        <v>2224.8000000000002</v>
      </c>
      <c r="F170">
        <v>141</v>
      </c>
      <c r="G170">
        <v>1892.4</v>
      </c>
      <c r="J170">
        <v>352</v>
      </c>
      <c r="K170">
        <v>4747.9500000000007</v>
      </c>
      <c r="L170" s="11" t="s">
        <v>11927</v>
      </c>
      <c r="M170" s="12" t="s">
        <v>6</v>
      </c>
      <c r="N170" s="12" t="s">
        <v>6</v>
      </c>
      <c r="O170" s="12" t="s">
        <v>6</v>
      </c>
      <c r="P170" s="12" t="s">
        <v>6</v>
      </c>
      <c r="Q170" s="12">
        <v>23</v>
      </c>
      <c r="R170">
        <v>169</v>
      </c>
    </row>
    <row r="171" spans="1:18" ht="15" x14ac:dyDescent="0.45">
      <c r="A171">
        <v>17797</v>
      </c>
      <c r="B171">
        <v>136</v>
      </c>
      <c r="C171">
        <v>1398.34</v>
      </c>
      <c r="D171">
        <v>84</v>
      </c>
      <c r="E171">
        <v>904.48</v>
      </c>
      <c r="F171">
        <v>149</v>
      </c>
      <c r="G171">
        <v>1606.66</v>
      </c>
      <c r="H171">
        <v>73</v>
      </c>
      <c r="I171">
        <v>794.83</v>
      </c>
      <c r="J171">
        <v>442</v>
      </c>
      <c r="K171">
        <v>4704.3099999999995</v>
      </c>
      <c r="L171" s="11" t="s">
        <v>11925</v>
      </c>
      <c r="M171" s="12" t="s">
        <v>6</v>
      </c>
      <c r="N171" s="12" t="s">
        <v>6</v>
      </c>
      <c r="O171" s="12">
        <v>14</v>
      </c>
      <c r="P171" s="12" t="s">
        <v>6</v>
      </c>
      <c r="Q171" s="12" t="s">
        <v>6</v>
      </c>
      <c r="R171">
        <v>170</v>
      </c>
    </row>
    <row r="172" spans="1:18" ht="15" x14ac:dyDescent="0.45">
      <c r="A172">
        <v>2028766</v>
      </c>
      <c r="B172">
        <v>39.96</v>
      </c>
      <c r="C172">
        <v>998.42</v>
      </c>
      <c r="D172">
        <v>38.22</v>
      </c>
      <c r="E172">
        <v>955.6</v>
      </c>
      <c r="F172">
        <v>34.19</v>
      </c>
      <c r="G172">
        <v>852.36</v>
      </c>
      <c r="H172">
        <v>74.98</v>
      </c>
      <c r="I172">
        <v>1868.99</v>
      </c>
      <c r="J172">
        <v>187.35000000000002</v>
      </c>
      <c r="K172">
        <v>4675.37</v>
      </c>
      <c r="L172" s="11" t="s">
        <v>11924</v>
      </c>
      <c r="M172" s="12">
        <v>46</v>
      </c>
      <c r="N172" s="12" t="s">
        <v>6</v>
      </c>
      <c r="O172" s="12" t="s">
        <v>6</v>
      </c>
      <c r="P172" s="12" t="s">
        <v>6</v>
      </c>
      <c r="Q172" s="12" t="s">
        <v>6</v>
      </c>
      <c r="R172">
        <v>171</v>
      </c>
    </row>
    <row r="173" spans="1:18" ht="15" x14ac:dyDescent="0.45">
      <c r="A173">
        <v>16765</v>
      </c>
      <c r="B173">
        <v>42</v>
      </c>
      <c r="C173">
        <v>384.92</v>
      </c>
      <c r="D173">
        <v>143</v>
      </c>
      <c r="E173">
        <v>1312.64</v>
      </c>
      <c r="F173">
        <v>184</v>
      </c>
      <c r="G173">
        <v>1677.36</v>
      </c>
      <c r="H173">
        <v>136</v>
      </c>
      <c r="I173">
        <v>1244.54</v>
      </c>
      <c r="J173">
        <v>505</v>
      </c>
      <c r="K173">
        <v>4619.46</v>
      </c>
      <c r="L173" s="11" t="s">
        <v>11927</v>
      </c>
      <c r="M173" s="12" t="s">
        <v>6</v>
      </c>
      <c r="N173" s="12" t="s">
        <v>6</v>
      </c>
      <c r="O173" s="12" t="s">
        <v>6</v>
      </c>
      <c r="P173" s="12" t="s">
        <v>6</v>
      </c>
      <c r="Q173" s="12">
        <v>24</v>
      </c>
      <c r="R173">
        <v>172</v>
      </c>
    </row>
    <row r="174" spans="1:18" ht="15" x14ac:dyDescent="0.45">
      <c r="A174">
        <v>13253</v>
      </c>
      <c r="B174">
        <v>101</v>
      </c>
      <c r="C174">
        <v>1328.96</v>
      </c>
      <c r="D174">
        <v>87</v>
      </c>
      <c r="E174">
        <v>1058.32</v>
      </c>
      <c r="F174">
        <v>63</v>
      </c>
      <c r="G174">
        <v>838.82</v>
      </c>
      <c r="H174">
        <v>99</v>
      </c>
      <c r="I174">
        <v>1373.88</v>
      </c>
      <c r="J174">
        <v>350</v>
      </c>
      <c r="K174">
        <v>4599.9799999999996</v>
      </c>
      <c r="L174" s="11" t="s">
        <v>11926</v>
      </c>
      <c r="M174" s="12" t="s">
        <v>6</v>
      </c>
      <c r="N174" s="12" t="s">
        <v>6</v>
      </c>
      <c r="O174" s="12" t="s">
        <v>6</v>
      </c>
      <c r="P174" s="12">
        <v>7</v>
      </c>
      <c r="Q174" s="12" t="s">
        <v>6</v>
      </c>
      <c r="R174">
        <v>173</v>
      </c>
    </row>
    <row r="175" spans="1:18" ht="15" x14ac:dyDescent="0.45">
      <c r="A175">
        <v>27478</v>
      </c>
      <c r="B175">
        <v>314</v>
      </c>
      <c r="C175">
        <v>1632.8</v>
      </c>
      <c r="D175">
        <v>149</v>
      </c>
      <c r="E175">
        <v>773.96</v>
      </c>
      <c r="F175">
        <v>186</v>
      </c>
      <c r="G175">
        <v>964.73</v>
      </c>
      <c r="H175">
        <v>236</v>
      </c>
      <c r="I175">
        <v>1225.52</v>
      </c>
      <c r="J175">
        <v>885</v>
      </c>
      <c r="K175">
        <v>4597.01</v>
      </c>
      <c r="L175" s="11" t="s">
        <v>11927</v>
      </c>
      <c r="M175" s="12" t="s">
        <v>6</v>
      </c>
      <c r="N175" s="12" t="s">
        <v>6</v>
      </c>
      <c r="O175" s="12" t="s">
        <v>6</v>
      </c>
      <c r="P175" s="12" t="s">
        <v>6</v>
      </c>
      <c r="Q175" s="12">
        <v>25</v>
      </c>
      <c r="R175">
        <v>174</v>
      </c>
    </row>
    <row r="176" spans="1:18" ht="15" x14ac:dyDescent="0.45">
      <c r="A176">
        <v>16888</v>
      </c>
      <c r="B176">
        <v>215</v>
      </c>
      <c r="C176">
        <v>1180.3</v>
      </c>
      <c r="D176">
        <v>374.2</v>
      </c>
      <c r="E176">
        <v>2055.46</v>
      </c>
      <c r="F176">
        <v>182</v>
      </c>
      <c r="G176">
        <v>997.04</v>
      </c>
      <c r="H176">
        <v>66</v>
      </c>
      <c r="I176">
        <v>362.56</v>
      </c>
      <c r="J176">
        <v>837.2</v>
      </c>
      <c r="K176">
        <v>4595.3600000000006</v>
      </c>
      <c r="L176" s="11" t="s">
        <v>11926</v>
      </c>
      <c r="M176" s="12" t="s">
        <v>6</v>
      </c>
      <c r="N176" s="12" t="s">
        <v>6</v>
      </c>
      <c r="O176" s="12" t="s">
        <v>6</v>
      </c>
      <c r="P176" s="12">
        <v>8</v>
      </c>
      <c r="Q176" s="12" t="s">
        <v>6</v>
      </c>
      <c r="R176">
        <v>175</v>
      </c>
    </row>
    <row r="177" spans="1:18" ht="15" x14ac:dyDescent="0.45">
      <c r="A177">
        <v>11639</v>
      </c>
      <c r="B177">
        <v>201</v>
      </c>
      <c r="C177">
        <v>1165.3399999999999</v>
      </c>
      <c r="D177">
        <v>73</v>
      </c>
      <c r="E177">
        <v>413.8</v>
      </c>
      <c r="F177">
        <v>284</v>
      </c>
      <c r="G177">
        <v>1561.14</v>
      </c>
      <c r="H177">
        <v>244</v>
      </c>
      <c r="I177">
        <v>1364.6</v>
      </c>
      <c r="J177">
        <v>802</v>
      </c>
      <c r="K177">
        <v>4504.8799999999992</v>
      </c>
      <c r="L177" s="11" t="s">
        <v>11927</v>
      </c>
      <c r="M177" s="12" t="s">
        <v>6</v>
      </c>
      <c r="N177" s="12" t="s">
        <v>6</v>
      </c>
      <c r="O177" s="12" t="s">
        <v>6</v>
      </c>
      <c r="P177" s="12" t="s">
        <v>6</v>
      </c>
      <c r="Q177" s="12">
        <v>26</v>
      </c>
      <c r="R177">
        <v>176</v>
      </c>
    </row>
    <row r="178" spans="1:18" ht="15" x14ac:dyDescent="0.45">
      <c r="A178">
        <v>2011602</v>
      </c>
      <c r="B178">
        <v>85.78</v>
      </c>
      <c r="C178">
        <v>1276.04</v>
      </c>
      <c r="D178">
        <v>68.28</v>
      </c>
      <c r="E178">
        <v>1036.78</v>
      </c>
      <c r="F178">
        <v>84.15</v>
      </c>
      <c r="G178">
        <v>1176.21</v>
      </c>
      <c r="H178">
        <v>69.459999999999994</v>
      </c>
      <c r="I178">
        <v>1011.76</v>
      </c>
      <c r="J178">
        <v>307.67</v>
      </c>
      <c r="K178">
        <v>4500.79</v>
      </c>
      <c r="L178" s="11" t="s">
        <v>11924</v>
      </c>
      <c r="M178" s="12">
        <v>47</v>
      </c>
      <c r="N178" s="12" t="s">
        <v>6</v>
      </c>
      <c r="O178" s="12" t="s">
        <v>6</v>
      </c>
      <c r="P178" s="12" t="s">
        <v>6</v>
      </c>
      <c r="Q178" s="12" t="s">
        <v>6</v>
      </c>
      <c r="R178">
        <v>177</v>
      </c>
    </row>
    <row r="179" spans="1:18" ht="15" x14ac:dyDescent="0.45">
      <c r="A179">
        <v>17455</v>
      </c>
      <c r="B179">
        <v>329</v>
      </c>
      <c r="C179">
        <v>951.57</v>
      </c>
      <c r="D179">
        <v>275</v>
      </c>
      <c r="E179">
        <v>794.97</v>
      </c>
      <c r="F179">
        <v>332</v>
      </c>
      <c r="G179">
        <v>959.35</v>
      </c>
      <c r="H179">
        <v>625</v>
      </c>
      <c r="I179">
        <v>1791.76</v>
      </c>
      <c r="J179">
        <v>1561</v>
      </c>
      <c r="K179">
        <v>4497.6499999999996</v>
      </c>
      <c r="L179" s="11" t="s">
        <v>11926</v>
      </c>
      <c r="M179" s="12" t="s">
        <v>6</v>
      </c>
      <c r="N179" s="12" t="s">
        <v>6</v>
      </c>
      <c r="O179" s="12" t="s">
        <v>6</v>
      </c>
      <c r="P179" s="12">
        <v>9</v>
      </c>
      <c r="Q179" s="12" t="s">
        <v>6</v>
      </c>
      <c r="R179">
        <v>178</v>
      </c>
    </row>
    <row r="180" spans="1:18" ht="15" x14ac:dyDescent="0.45">
      <c r="A180">
        <v>10682</v>
      </c>
      <c r="B180">
        <v>97</v>
      </c>
      <c r="C180">
        <v>1301.94</v>
      </c>
      <c r="D180">
        <v>90</v>
      </c>
      <c r="E180">
        <v>1215</v>
      </c>
      <c r="F180">
        <v>79</v>
      </c>
      <c r="G180">
        <v>1065.42</v>
      </c>
      <c r="H180">
        <v>66</v>
      </c>
      <c r="I180">
        <v>887.76</v>
      </c>
      <c r="J180">
        <v>332</v>
      </c>
      <c r="K180">
        <v>4470.12</v>
      </c>
      <c r="L180" s="11" t="s">
        <v>11925</v>
      </c>
      <c r="M180" s="12" t="s">
        <v>6</v>
      </c>
      <c r="N180" s="12" t="s">
        <v>6</v>
      </c>
      <c r="O180" s="12">
        <v>15</v>
      </c>
      <c r="P180" s="12" t="s">
        <v>6</v>
      </c>
      <c r="Q180" s="12" t="s">
        <v>6</v>
      </c>
      <c r="R180">
        <v>179</v>
      </c>
    </row>
    <row r="181" spans="1:18" ht="15" x14ac:dyDescent="0.45">
      <c r="A181">
        <v>2029194</v>
      </c>
      <c r="B181">
        <v>60.22</v>
      </c>
      <c r="C181">
        <v>1024.8900000000001</v>
      </c>
      <c r="D181">
        <v>66.569999999999993</v>
      </c>
      <c r="E181">
        <v>1055.95</v>
      </c>
      <c r="F181">
        <v>75.599999999999994</v>
      </c>
      <c r="G181">
        <v>1187.95</v>
      </c>
      <c r="H181">
        <v>97.71</v>
      </c>
      <c r="I181">
        <v>1199.7</v>
      </c>
      <c r="J181">
        <v>300.09999999999997</v>
      </c>
      <c r="K181">
        <v>4468.49</v>
      </c>
      <c r="L181" s="11" t="s">
        <v>11924</v>
      </c>
      <c r="M181" s="12">
        <v>48</v>
      </c>
      <c r="N181" s="12" t="s">
        <v>6</v>
      </c>
      <c r="O181" s="12" t="s">
        <v>6</v>
      </c>
      <c r="P181" s="12" t="s">
        <v>6</v>
      </c>
      <c r="Q181" s="12" t="s">
        <v>6</v>
      </c>
      <c r="R181">
        <v>180</v>
      </c>
    </row>
    <row r="182" spans="1:18" ht="15" x14ac:dyDescent="0.45">
      <c r="A182">
        <v>2011598</v>
      </c>
      <c r="B182">
        <v>115.75</v>
      </c>
      <c r="C182">
        <v>1257.1500000000001</v>
      </c>
      <c r="D182">
        <v>94.59</v>
      </c>
      <c r="E182">
        <v>1026.5</v>
      </c>
      <c r="F182">
        <v>105.11</v>
      </c>
      <c r="G182">
        <v>1051.96</v>
      </c>
      <c r="H182">
        <v>112.25</v>
      </c>
      <c r="I182">
        <v>1095.43</v>
      </c>
      <c r="J182">
        <v>427.7</v>
      </c>
      <c r="K182">
        <v>4431.04</v>
      </c>
      <c r="L182" s="11" t="s">
        <v>11924</v>
      </c>
      <c r="M182" s="12">
        <v>49</v>
      </c>
      <c r="N182" s="12" t="s">
        <v>6</v>
      </c>
      <c r="O182" s="12" t="s">
        <v>6</v>
      </c>
      <c r="P182" s="12" t="s">
        <v>6</v>
      </c>
      <c r="Q182" s="12" t="s">
        <v>6</v>
      </c>
      <c r="R182">
        <v>181</v>
      </c>
    </row>
    <row r="183" spans="1:18" ht="15" x14ac:dyDescent="0.45">
      <c r="A183">
        <v>2031930</v>
      </c>
      <c r="F183">
        <v>60.62</v>
      </c>
      <c r="G183">
        <v>538.24</v>
      </c>
      <c r="H183">
        <v>443.98</v>
      </c>
      <c r="I183">
        <v>3854.11</v>
      </c>
      <c r="J183">
        <v>504.6</v>
      </c>
      <c r="K183">
        <v>4392.3500000000004</v>
      </c>
      <c r="L183" s="11" t="s">
        <v>11924</v>
      </c>
      <c r="M183" s="12">
        <v>50</v>
      </c>
      <c r="N183" s="12" t="s">
        <v>6</v>
      </c>
      <c r="O183" s="12" t="s">
        <v>6</v>
      </c>
      <c r="P183" s="12" t="s">
        <v>6</v>
      </c>
      <c r="Q183" s="12" t="s">
        <v>6</v>
      </c>
      <c r="R183">
        <v>182</v>
      </c>
    </row>
    <row r="184" spans="1:18" ht="15" x14ac:dyDescent="0.45">
      <c r="A184">
        <v>10680</v>
      </c>
      <c r="B184">
        <v>134</v>
      </c>
      <c r="C184">
        <v>1271.48</v>
      </c>
      <c r="D184">
        <v>90</v>
      </c>
      <c r="E184">
        <v>853.48</v>
      </c>
      <c r="F184">
        <v>123</v>
      </c>
      <c r="G184">
        <v>1160.1400000000001</v>
      </c>
      <c r="H184">
        <v>112</v>
      </c>
      <c r="I184">
        <v>1100.1199999999999</v>
      </c>
      <c r="J184">
        <v>459</v>
      </c>
      <c r="K184">
        <v>4385.22</v>
      </c>
      <c r="L184" s="11" t="s">
        <v>11925</v>
      </c>
      <c r="M184" s="12" t="s">
        <v>6</v>
      </c>
      <c r="N184" s="12" t="s">
        <v>6</v>
      </c>
      <c r="O184" s="12">
        <v>16</v>
      </c>
      <c r="P184" s="12" t="s">
        <v>6</v>
      </c>
      <c r="Q184" s="12" t="s">
        <v>6</v>
      </c>
      <c r="R184">
        <v>183</v>
      </c>
    </row>
    <row r="185" spans="1:18" ht="15" x14ac:dyDescent="0.45">
      <c r="A185">
        <v>22442</v>
      </c>
      <c r="B185">
        <v>45</v>
      </c>
      <c r="C185">
        <v>1244.27</v>
      </c>
      <c r="D185">
        <v>29</v>
      </c>
      <c r="E185">
        <v>806.87</v>
      </c>
      <c r="F185">
        <v>34</v>
      </c>
      <c r="G185">
        <v>948.6</v>
      </c>
      <c r="H185">
        <v>46</v>
      </c>
      <c r="I185">
        <v>1378.01</v>
      </c>
      <c r="J185">
        <v>154</v>
      </c>
      <c r="K185">
        <v>4377.75</v>
      </c>
      <c r="L185" s="11" t="s">
        <v>11925</v>
      </c>
      <c r="M185" s="12" t="s">
        <v>6</v>
      </c>
      <c r="N185" s="12" t="s">
        <v>6</v>
      </c>
      <c r="O185" s="12">
        <v>17</v>
      </c>
      <c r="P185" s="12" t="s">
        <v>6</v>
      </c>
      <c r="Q185" s="12" t="s">
        <v>6</v>
      </c>
      <c r="R185">
        <v>184</v>
      </c>
    </row>
    <row r="186" spans="1:18" ht="15" x14ac:dyDescent="0.45">
      <c r="A186">
        <v>29389</v>
      </c>
      <c r="B186">
        <v>216</v>
      </c>
      <c r="C186">
        <v>1265.76</v>
      </c>
      <c r="D186">
        <v>134</v>
      </c>
      <c r="E186">
        <v>797.76</v>
      </c>
      <c r="F186">
        <v>177</v>
      </c>
      <c r="G186">
        <v>938.07</v>
      </c>
      <c r="H186">
        <v>251</v>
      </c>
      <c r="I186">
        <v>1365.15</v>
      </c>
      <c r="J186">
        <v>778</v>
      </c>
      <c r="K186">
        <v>4366.74</v>
      </c>
      <c r="L186" s="11" t="s">
        <v>11927</v>
      </c>
      <c r="M186" s="12" t="s">
        <v>6</v>
      </c>
      <c r="N186" s="12" t="s">
        <v>6</v>
      </c>
      <c r="O186" s="12" t="s">
        <v>6</v>
      </c>
      <c r="P186" s="12" t="s">
        <v>6</v>
      </c>
      <c r="Q186" s="12">
        <v>27</v>
      </c>
      <c r="R186">
        <v>185</v>
      </c>
    </row>
    <row r="187" spans="1:18" ht="15" x14ac:dyDescent="0.45">
      <c r="A187">
        <v>11636</v>
      </c>
      <c r="B187">
        <v>325</v>
      </c>
      <c r="C187">
        <v>1128.26</v>
      </c>
      <c r="D187">
        <v>309</v>
      </c>
      <c r="E187">
        <v>1070.8599999999999</v>
      </c>
      <c r="F187">
        <v>315</v>
      </c>
      <c r="G187">
        <v>1094.94</v>
      </c>
      <c r="H187">
        <v>308</v>
      </c>
      <c r="I187">
        <v>1069.92</v>
      </c>
      <c r="J187">
        <v>1257</v>
      </c>
      <c r="K187">
        <v>4363.9799999999996</v>
      </c>
      <c r="L187" s="11" t="s">
        <v>11923</v>
      </c>
      <c r="M187" s="12" t="s">
        <v>6</v>
      </c>
      <c r="N187" s="12" t="s">
        <v>6</v>
      </c>
      <c r="O187" s="12" t="s">
        <v>6</v>
      </c>
      <c r="P187" s="12" t="s">
        <v>6</v>
      </c>
      <c r="Q187" s="12" t="s">
        <v>6</v>
      </c>
      <c r="R187">
        <v>186</v>
      </c>
    </row>
    <row r="188" spans="1:18" ht="15" x14ac:dyDescent="0.45">
      <c r="A188">
        <v>18080</v>
      </c>
      <c r="B188">
        <v>171</v>
      </c>
      <c r="C188">
        <v>1020.24</v>
      </c>
      <c r="D188">
        <v>196</v>
      </c>
      <c r="E188">
        <v>1169.28</v>
      </c>
      <c r="F188">
        <v>197</v>
      </c>
      <c r="G188">
        <v>1178.6400000000001</v>
      </c>
      <c r="H188">
        <v>162</v>
      </c>
      <c r="I188">
        <v>967.68</v>
      </c>
      <c r="J188">
        <v>726</v>
      </c>
      <c r="K188">
        <v>4335.84</v>
      </c>
      <c r="L188" s="11" t="s">
        <v>11923</v>
      </c>
      <c r="M188" s="12" t="s">
        <v>6</v>
      </c>
      <c r="N188" s="12" t="s">
        <v>6</v>
      </c>
      <c r="O188" s="12" t="s">
        <v>6</v>
      </c>
      <c r="P188" s="12" t="s">
        <v>6</v>
      </c>
      <c r="Q188" s="12" t="s">
        <v>6</v>
      </c>
      <c r="R188">
        <v>187</v>
      </c>
    </row>
    <row r="189" spans="1:18" ht="15" x14ac:dyDescent="0.45">
      <c r="A189">
        <v>23194</v>
      </c>
      <c r="B189">
        <v>105</v>
      </c>
      <c r="C189">
        <v>1081.21</v>
      </c>
      <c r="D189">
        <v>88</v>
      </c>
      <c r="E189">
        <v>943.11</v>
      </c>
      <c r="F189">
        <v>99</v>
      </c>
      <c r="G189">
        <v>1064.04</v>
      </c>
      <c r="H189">
        <v>112</v>
      </c>
      <c r="I189">
        <v>1207.8800000000001</v>
      </c>
      <c r="J189">
        <v>404</v>
      </c>
      <c r="K189">
        <v>4296.24</v>
      </c>
      <c r="L189" s="11" t="s">
        <v>11925</v>
      </c>
      <c r="M189" s="12" t="s">
        <v>6</v>
      </c>
      <c r="N189" s="12" t="s">
        <v>6</v>
      </c>
      <c r="O189" s="12">
        <v>18</v>
      </c>
      <c r="P189" s="12" t="s">
        <v>6</v>
      </c>
      <c r="Q189" s="12" t="s">
        <v>6</v>
      </c>
      <c r="R189">
        <v>188</v>
      </c>
    </row>
    <row r="190" spans="1:18" ht="15" x14ac:dyDescent="0.45">
      <c r="A190">
        <v>11802</v>
      </c>
      <c r="B190">
        <v>150</v>
      </c>
      <c r="C190">
        <v>981.44</v>
      </c>
      <c r="D190">
        <v>149</v>
      </c>
      <c r="E190">
        <v>981.81</v>
      </c>
      <c r="F190">
        <v>162</v>
      </c>
      <c r="G190">
        <v>1066.02</v>
      </c>
      <c r="H190">
        <v>188</v>
      </c>
      <c r="I190">
        <v>1264.72</v>
      </c>
      <c r="J190">
        <v>649</v>
      </c>
      <c r="K190">
        <v>4293.99</v>
      </c>
      <c r="L190" s="11" t="s">
        <v>11928</v>
      </c>
      <c r="M190" s="12" t="s">
        <v>6</v>
      </c>
      <c r="N190" s="12">
        <v>25</v>
      </c>
      <c r="O190" s="12" t="s">
        <v>6</v>
      </c>
      <c r="P190" s="12" t="s">
        <v>6</v>
      </c>
      <c r="Q190" s="12" t="s">
        <v>6</v>
      </c>
      <c r="R190">
        <v>189</v>
      </c>
    </row>
    <row r="191" spans="1:18" ht="15" x14ac:dyDescent="0.45">
      <c r="A191">
        <v>2011541</v>
      </c>
      <c r="B191">
        <v>86.68</v>
      </c>
      <c r="C191">
        <v>1076.28</v>
      </c>
      <c r="D191">
        <v>44.87</v>
      </c>
      <c r="E191">
        <v>562.63</v>
      </c>
      <c r="F191">
        <v>88.53</v>
      </c>
      <c r="G191">
        <v>1262.18</v>
      </c>
      <c r="H191">
        <v>96.9</v>
      </c>
      <c r="I191">
        <v>1389.26</v>
      </c>
      <c r="J191">
        <v>316.98</v>
      </c>
      <c r="K191">
        <v>4290.3500000000004</v>
      </c>
      <c r="L191" s="11" t="s">
        <v>11924</v>
      </c>
      <c r="M191" s="12">
        <v>51</v>
      </c>
      <c r="N191" s="12" t="s">
        <v>6</v>
      </c>
      <c r="O191" s="12" t="s">
        <v>6</v>
      </c>
      <c r="P191" s="12" t="s">
        <v>6</v>
      </c>
      <c r="Q191" s="12" t="s">
        <v>6</v>
      </c>
      <c r="R191">
        <v>190</v>
      </c>
    </row>
    <row r="192" spans="1:18" ht="15" x14ac:dyDescent="0.45">
      <c r="A192">
        <v>2011525</v>
      </c>
      <c r="B192">
        <v>166.98</v>
      </c>
      <c r="C192">
        <v>1082.32</v>
      </c>
      <c r="D192">
        <v>130.82</v>
      </c>
      <c r="E192">
        <v>879.68</v>
      </c>
      <c r="F192">
        <v>145.66</v>
      </c>
      <c r="G192">
        <v>1021.95</v>
      </c>
      <c r="H192">
        <v>170.32</v>
      </c>
      <c r="I192">
        <v>1293.08</v>
      </c>
      <c r="J192">
        <v>613.78</v>
      </c>
      <c r="K192">
        <v>4277.03</v>
      </c>
      <c r="L192" s="11" t="s">
        <v>11924</v>
      </c>
      <c r="M192" s="12">
        <v>52</v>
      </c>
      <c r="N192" s="12" t="s">
        <v>6</v>
      </c>
      <c r="O192" s="12" t="s">
        <v>6</v>
      </c>
      <c r="P192" s="12" t="s">
        <v>6</v>
      </c>
      <c r="Q192" s="12" t="s">
        <v>6</v>
      </c>
      <c r="R192">
        <v>191</v>
      </c>
    </row>
    <row r="193" spans="1:18" ht="15" x14ac:dyDescent="0.45">
      <c r="A193">
        <v>17084</v>
      </c>
      <c r="B193">
        <v>189</v>
      </c>
      <c r="C193">
        <v>1509.44</v>
      </c>
      <c r="D193">
        <v>108</v>
      </c>
      <c r="E193">
        <v>862.72</v>
      </c>
      <c r="F193">
        <v>122</v>
      </c>
      <c r="G193">
        <v>974.72</v>
      </c>
      <c r="H193">
        <v>116</v>
      </c>
      <c r="I193">
        <v>927.36</v>
      </c>
      <c r="J193">
        <v>535</v>
      </c>
      <c r="K193">
        <v>4274.24</v>
      </c>
      <c r="L193" s="11" t="s">
        <v>11928</v>
      </c>
      <c r="M193" s="12" t="s">
        <v>6</v>
      </c>
      <c r="N193" s="12">
        <v>26</v>
      </c>
      <c r="O193" s="12" t="s">
        <v>6</v>
      </c>
      <c r="P193" s="12" t="s">
        <v>6</v>
      </c>
      <c r="Q193" s="12" t="s">
        <v>6</v>
      </c>
      <c r="R193">
        <v>192</v>
      </c>
    </row>
    <row r="194" spans="1:18" ht="15" x14ac:dyDescent="0.45">
      <c r="A194">
        <v>28722</v>
      </c>
      <c r="B194">
        <v>525</v>
      </c>
      <c r="C194">
        <v>681.7</v>
      </c>
      <c r="D194">
        <v>320</v>
      </c>
      <c r="E194">
        <v>534.72</v>
      </c>
      <c r="F194">
        <v>765</v>
      </c>
      <c r="G194">
        <v>1223.8800000000001</v>
      </c>
      <c r="H194">
        <v>1138</v>
      </c>
      <c r="I194">
        <v>1819.24</v>
      </c>
      <c r="J194">
        <v>2748</v>
      </c>
      <c r="K194">
        <v>4259.54</v>
      </c>
      <c r="L194" s="11" t="s">
        <v>11928</v>
      </c>
      <c r="M194" s="12" t="s">
        <v>6</v>
      </c>
      <c r="N194" s="12">
        <v>27</v>
      </c>
      <c r="O194" s="12" t="s">
        <v>6</v>
      </c>
      <c r="P194" s="12" t="s">
        <v>6</v>
      </c>
      <c r="Q194" s="12" t="s">
        <v>6</v>
      </c>
      <c r="R194">
        <v>193</v>
      </c>
    </row>
    <row r="195" spans="1:18" ht="15" x14ac:dyDescent="0.45">
      <c r="A195">
        <v>18155</v>
      </c>
      <c r="B195">
        <v>148</v>
      </c>
      <c r="C195">
        <v>1328.4</v>
      </c>
      <c r="D195">
        <v>113</v>
      </c>
      <c r="E195">
        <v>1009.8</v>
      </c>
      <c r="F195">
        <v>110</v>
      </c>
      <c r="G195">
        <v>987.12</v>
      </c>
      <c r="H195">
        <v>100</v>
      </c>
      <c r="I195">
        <v>898.56</v>
      </c>
      <c r="J195">
        <v>471</v>
      </c>
      <c r="K195">
        <v>4223.8799999999992</v>
      </c>
      <c r="L195" s="11" t="s">
        <v>11923</v>
      </c>
      <c r="M195" s="12" t="s">
        <v>6</v>
      </c>
      <c r="N195" s="12" t="s">
        <v>6</v>
      </c>
      <c r="O195" s="12" t="s">
        <v>6</v>
      </c>
      <c r="P195" s="12" t="s">
        <v>6</v>
      </c>
      <c r="Q195" s="12" t="s">
        <v>6</v>
      </c>
      <c r="R195">
        <v>194</v>
      </c>
    </row>
    <row r="196" spans="1:18" ht="15" x14ac:dyDescent="0.45">
      <c r="A196">
        <v>15001</v>
      </c>
      <c r="B196">
        <v>29</v>
      </c>
      <c r="C196">
        <v>1096.07</v>
      </c>
      <c r="D196">
        <v>21</v>
      </c>
      <c r="E196">
        <v>789.84</v>
      </c>
      <c r="F196">
        <v>30</v>
      </c>
      <c r="G196">
        <v>1124.8800000000001</v>
      </c>
      <c r="H196">
        <v>32</v>
      </c>
      <c r="I196">
        <v>1203.71</v>
      </c>
      <c r="J196">
        <v>112</v>
      </c>
      <c r="K196">
        <v>4214.5</v>
      </c>
      <c r="L196" s="11" t="s">
        <v>11925</v>
      </c>
      <c r="M196" s="12" t="s">
        <v>6</v>
      </c>
      <c r="N196" s="12" t="s">
        <v>6</v>
      </c>
      <c r="O196" s="12">
        <v>19</v>
      </c>
      <c r="P196" s="12" t="s">
        <v>6</v>
      </c>
      <c r="Q196" s="12" t="s">
        <v>6</v>
      </c>
      <c r="R196">
        <v>195</v>
      </c>
    </row>
    <row r="197" spans="1:18" ht="15" x14ac:dyDescent="0.45">
      <c r="A197">
        <v>18156</v>
      </c>
      <c r="B197">
        <v>121</v>
      </c>
      <c r="C197">
        <v>1089</v>
      </c>
      <c r="D197">
        <v>99</v>
      </c>
      <c r="E197">
        <v>888.84</v>
      </c>
      <c r="F197">
        <v>128</v>
      </c>
      <c r="G197">
        <v>1150.56</v>
      </c>
      <c r="H197">
        <v>119</v>
      </c>
      <c r="I197">
        <v>1069.56</v>
      </c>
      <c r="J197">
        <v>467</v>
      </c>
      <c r="K197">
        <v>4197.96</v>
      </c>
      <c r="L197" s="11" t="s">
        <v>11923</v>
      </c>
      <c r="M197" s="12" t="s">
        <v>6</v>
      </c>
      <c r="N197" s="12" t="s">
        <v>6</v>
      </c>
      <c r="O197" s="12" t="s">
        <v>6</v>
      </c>
      <c r="P197" s="12" t="s">
        <v>6</v>
      </c>
      <c r="Q197" s="12" t="s">
        <v>6</v>
      </c>
      <c r="R197">
        <v>196</v>
      </c>
    </row>
    <row r="198" spans="1:18" ht="15" x14ac:dyDescent="0.45">
      <c r="A198">
        <v>27300</v>
      </c>
      <c r="B198">
        <v>88</v>
      </c>
      <c r="C198">
        <v>1748.02</v>
      </c>
      <c r="D198">
        <v>70</v>
      </c>
      <c r="E198">
        <v>1388.23</v>
      </c>
      <c r="F198">
        <v>51</v>
      </c>
      <c r="G198">
        <v>1057.68</v>
      </c>
      <c r="J198">
        <v>209</v>
      </c>
      <c r="K198">
        <v>4193.93</v>
      </c>
      <c r="L198" s="11" t="s">
        <v>11924</v>
      </c>
      <c r="M198" s="12">
        <v>53</v>
      </c>
      <c r="N198" s="12" t="s">
        <v>6</v>
      </c>
      <c r="O198" s="12" t="s">
        <v>6</v>
      </c>
      <c r="P198" s="12" t="s">
        <v>6</v>
      </c>
      <c r="Q198" s="12" t="s">
        <v>6</v>
      </c>
      <c r="R198">
        <v>197</v>
      </c>
    </row>
    <row r="199" spans="1:18" ht="15" x14ac:dyDescent="0.45">
      <c r="A199">
        <v>17300</v>
      </c>
      <c r="B199">
        <v>127</v>
      </c>
      <c r="C199">
        <v>687.35</v>
      </c>
      <c r="D199">
        <v>250</v>
      </c>
      <c r="E199">
        <v>1374.8</v>
      </c>
      <c r="F199">
        <v>166</v>
      </c>
      <c r="G199">
        <v>916.1</v>
      </c>
      <c r="H199">
        <v>220</v>
      </c>
      <c r="I199">
        <v>1208.5999999999999</v>
      </c>
      <c r="J199">
        <v>763</v>
      </c>
      <c r="K199">
        <v>4186.8500000000004</v>
      </c>
      <c r="L199" s="11" t="s">
        <v>11928</v>
      </c>
      <c r="M199" s="12" t="s">
        <v>6</v>
      </c>
      <c r="N199" s="12">
        <v>28</v>
      </c>
      <c r="O199" s="12" t="s">
        <v>6</v>
      </c>
      <c r="P199" s="12" t="s">
        <v>6</v>
      </c>
      <c r="Q199" s="12" t="s">
        <v>6</v>
      </c>
      <c r="R199">
        <v>198</v>
      </c>
    </row>
    <row r="200" spans="1:18" ht="15" x14ac:dyDescent="0.45">
      <c r="A200">
        <v>2018244</v>
      </c>
      <c r="B200">
        <v>41.92</v>
      </c>
      <c r="C200">
        <v>255.68</v>
      </c>
      <c r="D200">
        <v>216.95</v>
      </c>
      <c r="E200">
        <v>1408.7</v>
      </c>
      <c r="F200">
        <v>380.68</v>
      </c>
      <c r="G200">
        <v>2464.63</v>
      </c>
      <c r="H200">
        <v>8.77</v>
      </c>
      <c r="I200">
        <v>57.05</v>
      </c>
      <c r="J200">
        <v>648.31999999999994</v>
      </c>
      <c r="K200">
        <v>4186.0600000000004</v>
      </c>
      <c r="L200" s="11" t="s">
        <v>11924</v>
      </c>
      <c r="M200" s="12">
        <v>54</v>
      </c>
      <c r="N200" s="12" t="s">
        <v>6</v>
      </c>
      <c r="O200" s="12" t="s">
        <v>6</v>
      </c>
      <c r="P200" s="12" t="s">
        <v>6</v>
      </c>
      <c r="Q200" s="12" t="s">
        <v>6</v>
      </c>
      <c r="R200">
        <v>199</v>
      </c>
    </row>
    <row r="201" spans="1:18" ht="15" x14ac:dyDescent="0.45">
      <c r="A201">
        <v>2022422</v>
      </c>
      <c r="B201">
        <v>103.95</v>
      </c>
      <c r="C201">
        <v>1080.8599999999999</v>
      </c>
      <c r="D201">
        <v>95.16</v>
      </c>
      <c r="E201">
        <v>986.98</v>
      </c>
      <c r="F201">
        <v>103.62</v>
      </c>
      <c r="G201">
        <v>1070.17</v>
      </c>
      <c r="H201">
        <v>99.27</v>
      </c>
      <c r="I201">
        <v>1030.4100000000001</v>
      </c>
      <c r="J201">
        <v>402</v>
      </c>
      <c r="K201">
        <v>4168.42</v>
      </c>
      <c r="L201" s="11" t="s">
        <v>11923</v>
      </c>
      <c r="M201" s="12" t="s">
        <v>6</v>
      </c>
      <c r="N201" s="12" t="s">
        <v>6</v>
      </c>
      <c r="O201" s="12" t="s">
        <v>6</v>
      </c>
      <c r="P201" s="12" t="s">
        <v>6</v>
      </c>
      <c r="Q201" s="12" t="s">
        <v>6</v>
      </c>
      <c r="R201">
        <v>200</v>
      </c>
    </row>
    <row r="202" spans="1:18" ht="15" x14ac:dyDescent="0.45">
      <c r="A202">
        <v>10288</v>
      </c>
      <c r="B202">
        <v>16</v>
      </c>
      <c r="C202">
        <v>445.76</v>
      </c>
      <c r="D202">
        <v>45</v>
      </c>
      <c r="E202">
        <v>1257.76</v>
      </c>
      <c r="F202">
        <v>53</v>
      </c>
      <c r="G202">
        <v>1458</v>
      </c>
      <c r="H202">
        <v>36</v>
      </c>
      <c r="I202">
        <v>1005.76</v>
      </c>
      <c r="J202">
        <v>150</v>
      </c>
      <c r="K202">
        <v>4167.28</v>
      </c>
      <c r="L202" s="11" t="s">
        <v>11924</v>
      </c>
      <c r="M202" s="12">
        <v>55</v>
      </c>
      <c r="N202" s="12" t="s">
        <v>6</v>
      </c>
      <c r="O202" s="12" t="s">
        <v>6</v>
      </c>
      <c r="P202" s="12" t="s">
        <v>6</v>
      </c>
      <c r="Q202" s="12" t="s">
        <v>6</v>
      </c>
      <c r="R202">
        <v>201</v>
      </c>
    </row>
    <row r="203" spans="1:18" ht="15" x14ac:dyDescent="0.45">
      <c r="A203">
        <v>2011402</v>
      </c>
      <c r="B203">
        <v>13.03</v>
      </c>
      <c r="C203">
        <v>429.14</v>
      </c>
      <c r="D203">
        <v>32.99</v>
      </c>
      <c r="E203">
        <v>1084.1199999999999</v>
      </c>
      <c r="F203">
        <v>31.72</v>
      </c>
      <c r="G203">
        <v>883.27</v>
      </c>
      <c r="H203">
        <v>63.34</v>
      </c>
      <c r="I203">
        <v>1764.54</v>
      </c>
      <c r="J203">
        <v>141.08000000000001</v>
      </c>
      <c r="K203">
        <v>4161.07</v>
      </c>
      <c r="L203" s="11" t="s">
        <v>11924</v>
      </c>
      <c r="M203" s="12">
        <v>56</v>
      </c>
      <c r="N203" s="12" t="s">
        <v>6</v>
      </c>
      <c r="O203" s="12" t="s">
        <v>6</v>
      </c>
      <c r="P203" s="12" t="s">
        <v>6</v>
      </c>
      <c r="Q203" s="12" t="s">
        <v>6</v>
      </c>
      <c r="R203">
        <v>202</v>
      </c>
    </row>
    <row r="204" spans="1:18" ht="15" x14ac:dyDescent="0.45">
      <c r="A204">
        <v>11437</v>
      </c>
      <c r="B204">
        <v>28</v>
      </c>
      <c r="C204">
        <v>1038.6199999999999</v>
      </c>
      <c r="D204">
        <v>17</v>
      </c>
      <c r="E204">
        <v>632.4</v>
      </c>
      <c r="F204">
        <v>30</v>
      </c>
      <c r="G204">
        <v>1098.8900000000001</v>
      </c>
      <c r="H204">
        <v>43</v>
      </c>
      <c r="I204">
        <v>1364.05</v>
      </c>
      <c r="J204">
        <v>118</v>
      </c>
      <c r="K204">
        <v>4133.96</v>
      </c>
      <c r="L204" s="11" t="s">
        <v>11924</v>
      </c>
      <c r="M204" s="12">
        <v>57</v>
      </c>
      <c r="N204" s="12" t="s">
        <v>6</v>
      </c>
      <c r="O204" s="12" t="s">
        <v>6</v>
      </c>
      <c r="P204" s="12" t="s">
        <v>6</v>
      </c>
      <c r="Q204" s="12" t="s">
        <v>6</v>
      </c>
      <c r="R204">
        <v>203</v>
      </c>
    </row>
    <row r="205" spans="1:18" ht="15" x14ac:dyDescent="0.45">
      <c r="A205">
        <v>18575</v>
      </c>
      <c r="B205">
        <v>47</v>
      </c>
      <c r="C205">
        <v>304.98</v>
      </c>
      <c r="D205">
        <v>145</v>
      </c>
      <c r="E205">
        <v>929.72</v>
      </c>
      <c r="F205">
        <v>275</v>
      </c>
      <c r="G205">
        <v>1781.26</v>
      </c>
      <c r="H205">
        <v>173</v>
      </c>
      <c r="I205">
        <v>1113.06</v>
      </c>
      <c r="J205">
        <v>640</v>
      </c>
      <c r="K205">
        <v>4129.0200000000004</v>
      </c>
      <c r="L205" s="11" t="s">
        <v>11924</v>
      </c>
      <c r="M205" s="12">
        <v>58</v>
      </c>
      <c r="N205" s="12" t="s">
        <v>6</v>
      </c>
      <c r="O205" s="12" t="s">
        <v>6</v>
      </c>
      <c r="P205" s="12" t="s">
        <v>6</v>
      </c>
      <c r="Q205" s="12" t="s">
        <v>6</v>
      </c>
      <c r="R205">
        <v>204</v>
      </c>
    </row>
    <row r="206" spans="1:18" ht="15" x14ac:dyDescent="0.45">
      <c r="A206">
        <v>12097</v>
      </c>
      <c r="B206">
        <v>152</v>
      </c>
      <c r="C206">
        <v>931.6</v>
      </c>
      <c r="D206">
        <v>108</v>
      </c>
      <c r="E206">
        <v>665.6</v>
      </c>
      <c r="F206">
        <v>230</v>
      </c>
      <c r="G206">
        <v>1423.5</v>
      </c>
      <c r="H206">
        <v>177</v>
      </c>
      <c r="I206">
        <v>1092.9000000000001</v>
      </c>
      <c r="J206">
        <v>667</v>
      </c>
      <c r="K206">
        <v>4113.6000000000004</v>
      </c>
      <c r="L206" s="11" t="s">
        <v>11924</v>
      </c>
      <c r="M206" s="12">
        <v>59</v>
      </c>
      <c r="N206" s="12" t="s">
        <v>6</v>
      </c>
      <c r="O206" s="12" t="s">
        <v>6</v>
      </c>
      <c r="P206" s="12" t="s">
        <v>6</v>
      </c>
      <c r="Q206" s="12" t="s">
        <v>6</v>
      </c>
      <c r="R206">
        <v>205</v>
      </c>
    </row>
    <row r="207" spans="1:18" ht="15" x14ac:dyDescent="0.45">
      <c r="A207">
        <v>2022606</v>
      </c>
      <c r="B207">
        <v>94.3</v>
      </c>
      <c r="C207">
        <v>1110.06</v>
      </c>
      <c r="D207">
        <v>82.13</v>
      </c>
      <c r="E207">
        <v>1012.26</v>
      </c>
      <c r="F207">
        <v>76.37</v>
      </c>
      <c r="G207">
        <v>934.81</v>
      </c>
      <c r="H207">
        <v>81.709999999999994</v>
      </c>
      <c r="I207">
        <v>1052.5899999999999</v>
      </c>
      <c r="J207">
        <v>334.51</v>
      </c>
      <c r="K207">
        <v>4109.7199999999993</v>
      </c>
      <c r="L207" s="11" t="s">
        <v>11924</v>
      </c>
      <c r="M207" s="12">
        <v>60</v>
      </c>
      <c r="N207" s="12" t="s">
        <v>6</v>
      </c>
      <c r="O207" s="12" t="s">
        <v>6</v>
      </c>
      <c r="P207" s="12" t="s">
        <v>6</v>
      </c>
      <c r="Q207" s="12" t="s">
        <v>6</v>
      </c>
      <c r="R207">
        <v>206</v>
      </c>
    </row>
    <row r="208" spans="1:18" ht="15" x14ac:dyDescent="0.45">
      <c r="A208">
        <v>2027542</v>
      </c>
      <c r="B208">
        <v>45.87</v>
      </c>
      <c r="C208">
        <v>870.43</v>
      </c>
      <c r="D208">
        <v>41.07</v>
      </c>
      <c r="E208">
        <v>777.4</v>
      </c>
      <c r="F208">
        <v>36.700000000000003</v>
      </c>
      <c r="G208">
        <v>690.99</v>
      </c>
      <c r="H208">
        <v>95.99</v>
      </c>
      <c r="I208">
        <v>1758.89</v>
      </c>
      <c r="J208">
        <v>219.63</v>
      </c>
      <c r="K208">
        <v>4097.71</v>
      </c>
      <c r="L208" s="11" t="s">
        <v>11923</v>
      </c>
      <c r="M208" s="12" t="s">
        <v>6</v>
      </c>
      <c r="N208" s="12" t="s">
        <v>6</v>
      </c>
      <c r="O208" s="12" t="s">
        <v>6</v>
      </c>
      <c r="P208" s="12" t="s">
        <v>6</v>
      </c>
      <c r="Q208" s="12" t="s">
        <v>6</v>
      </c>
      <c r="R208">
        <v>207</v>
      </c>
    </row>
    <row r="209" spans="1:18" ht="15" x14ac:dyDescent="0.45">
      <c r="A209">
        <v>10683</v>
      </c>
      <c r="B209">
        <v>251</v>
      </c>
      <c r="C209">
        <v>715.71</v>
      </c>
      <c r="D209">
        <v>388</v>
      </c>
      <c r="E209">
        <v>1070.1600000000001</v>
      </c>
      <c r="F209">
        <v>372</v>
      </c>
      <c r="G209">
        <v>1042.56</v>
      </c>
      <c r="H209">
        <v>426</v>
      </c>
      <c r="I209">
        <v>1253.1600000000001</v>
      </c>
      <c r="J209">
        <v>1437</v>
      </c>
      <c r="K209">
        <v>4081.59</v>
      </c>
      <c r="L209" s="11" t="s">
        <v>11925</v>
      </c>
      <c r="M209" s="12" t="s">
        <v>6</v>
      </c>
      <c r="N209" s="12" t="s">
        <v>6</v>
      </c>
      <c r="O209" s="12">
        <v>20</v>
      </c>
      <c r="P209" s="12" t="s">
        <v>6</v>
      </c>
      <c r="Q209" s="12" t="s">
        <v>6</v>
      </c>
      <c r="R209">
        <v>208</v>
      </c>
    </row>
    <row r="210" spans="1:18" ht="15" x14ac:dyDescent="0.45">
      <c r="A210">
        <v>29789</v>
      </c>
      <c r="B210">
        <v>60</v>
      </c>
      <c r="C210">
        <v>1254</v>
      </c>
      <c r="D210">
        <v>52</v>
      </c>
      <c r="E210">
        <v>1086.8</v>
      </c>
      <c r="F210">
        <v>17</v>
      </c>
      <c r="G210">
        <v>395.3</v>
      </c>
      <c r="H210">
        <v>54</v>
      </c>
      <c r="I210">
        <v>1344.6</v>
      </c>
      <c r="J210">
        <v>183</v>
      </c>
      <c r="K210">
        <v>4080.7000000000003</v>
      </c>
      <c r="L210" s="11" t="s">
        <v>11925</v>
      </c>
      <c r="M210" s="12" t="s">
        <v>6</v>
      </c>
      <c r="N210" s="12" t="s">
        <v>6</v>
      </c>
      <c r="O210" s="12">
        <v>21</v>
      </c>
      <c r="P210" s="12" t="s">
        <v>6</v>
      </c>
      <c r="Q210" s="12" t="s">
        <v>6</v>
      </c>
      <c r="R210">
        <v>209</v>
      </c>
    </row>
    <row r="211" spans="1:18" ht="15" x14ac:dyDescent="0.45">
      <c r="A211">
        <v>2022354</v>
      </c>
      <c r="B211">
        <v>56.35</v>
      </c>
      <c r="C211">
        <v>1121.74</v>
      </c>
      <c r="D211">
        <v>56.22</v>
      </c>
      <c r="E211">
        <v>1122.95</v>
      </c>
      <c r="F211">
        <v>44</v>
      </c>
      <c r="G211">
        <v>878.26</v>
      </c>
      <c r="H211">
        <v>47.41</v>
      </c>
      <c r="I211">
        <v>946.43</v>
      </c>
      <c r="J211">
        <v>203.98</v>
      </c>
      <c r="K211">
        <v>4069.3799999999997</v>
      </c>
      <c r="L211" s="11" t="s">
        <v>11923</v>
      </c>
      <c r="M211" s="12" t="s">
        <v>6</v>
      </c>
      <c r="N211" s="12" t="s">
        <v>6</v>
      </c>
      <c r="O211" s="12" t="s">
        <v>6</v>
      </c>
      <c r="P211" s="12" t="s">
        <v>6</v>
      </c>
      <c r="Q211" s="12" t="s">
        <v>6</v>
      </c>
      <c r="R211">
        <v>210</v>
      </c>
    </row>
    <row r="212" spans="1:18" ht="15" x14ac:dyDescent="0.45">
      <c r="A212">
        <v>11691</v>
      </c>
      <c r="B212">
        <v>100</v>
      </c>
      <c r="C212">
        <v>744.16</v>
      </c>
      <c r="D212">
        <v>121</v>
      </c>
      <c r="E212">
        <v>954.64</v>
      </c>
      <c r="F212">
        <v>140</v>
      </c>
      <c r="G212">
        <v>1103.4100000000001</v>
      </c>
      <c r="H212">
        <v>158</v>
      </c>
      <c r="I212">
        <v>1248.2</v>
      </c>
      <c r="J212">
        <v>519</v>
      </c>
      <c r="K212">
        <v>4050.41</v>
      </c>
      <c r="L212" s="11" t="s">
        <v>11927</v>
      </c>
      <c r="M212" s="12" t="s">
        <v>6</v>
      </c>
      <c r="N212" s="12" t="s">
        <v>6</v>
      </c>
      <c r="O212" s="12" t="s">
        <v>6</v>
      </c>
      <c r="P212" s="12" t="s">
        <v>6</v>
      </c>
      <c r="Q212" s="12">
        <v>28</v>
      </c>
      <c r="R212">
        <v>211</v>
      </c>
    </row>
    <row r="213" spans="1:18" ht="15" x14ac:dyDescent="0.45">
      <c r="A213">
        <v>11877</v>
      </c>
      <c r="B213">
        <v>211</v>
      </c>
      <c r="C213">
        <v>1046.2</v>
      </c>
      <c r="D213">
        <v>183</v>
      </c>
      <c r="E213">
        <v>915</v>
      </c>
      <c r="F213">
        <v>207</v>
      </c>
      <c r="G213">
        <v>1058.98</v>
      </c>
      <c r="H213">
        <v>198</v>
      </c>
      <c r="I213">
        <v>1027.5</v>
      </c>
      <c r="J213">
        <v>799</v>
      </c>
      <c r="K213">
        <v>4047.6800000000003</v>
      </c>
      <c r="L213" s="11" t="s">
        <v>11928</v>
      </c>
      <c r="M213" s="12" t="s">
        <v>6</v>
      </c>
      <c r="N213" s="12">
        <v>29</v>
      </c>
      <c r="O213" s="12" t="s">
        <v>6</v>
      </c>
      <c r="P213" s="12" t="s">
        <v>6</v>
      </c>
      <c r="Q213" s="12" t="s">
        <v>6</v>
      </c>
      <c r="R213">
        <v>212</v>
      </c>
    </row>
    <row r="214" spans="1:18" ht="15" x14ac:dyDescent="0.45">
      <c r="A214">
        <v>2018238</v>
      </c>
      <c r="B214">
        <v>74.89</v>
      </c>
      <c r="C214">
        <v>996.08</v>
      </c>
      <c r="D214">
        <v>57.81</v>
      </c>
      <c r="E214">
        <v>856.35</v>
      </c>
      <c r="F214">
        <v>78.92</v>
      </c>
      <c r="G214">
        <v>1227.0999999999999</v>
      </c>
      <c r="H214">
        <v>61.73</v>
      </c>
      <c r="I214">
        <v>951.87</v>
      </c>
      <c r="J214">
        <v>273.35000000000002</v>
      </c>
      <c r="K214">
        <v>4031.3999999999996</v>
      </c>
      <c r="L214" s="11" t="s">
        <v>11924</v>
      </c>
      <c r="M214" s="12">
        <v>61</v>
      </c>
      <c r="N214" s="12" t="s">
        <v>6</v>
      </c>
      <c r="O214" s="12" t="s">
        <v>6</v>
      </c>
      <c r="P214" s="12" t="s">
        <v>6</v>
      </c>
      <c r="Q214" s="12" t="s">
        <v>6</v>
      </c>
      <c r="R214">
        <v>213</v>
      </c>
    </row>
    <row r="215" spans="1:18" ht="15" x14ac:dyDescent="0.45">
      <c r="A215">
        <v>16763</v>
      </c>
      <c r="B215">
        <v>92</v>
      </c>
      <c r="C215">
        <v>816.67</v>
      </c>
      <c r="D215">
        <v>86</v>
      </c>
      <c r="E215">
        <v>761.14</v>
      </c>
      <c r="F215">
        <v>126</v>
      </c>
      <c r="G215">
        <v>1088.46</v>
      </c>
      <c r="H215">
        <v>154</v>
      </c>
      <c r="I215">
        <v>1309</v>
      </c>
      <c r="J215">
        <v>458</v>
      </c>
      <c r="K215">
        <v>3975.27</v>
      </c>
      <c r="L215" s="11" t="s">
        <v>11927</v>
      </c>
      <c r="M215" s="12" t="s">
        <v>6</v>
      </c>
      <c r="N215" s="12" t="s">
        <v>6</v>
      </c>
      <c r="O215" s="12" t="s">
        <v>6</v>
      </c>
      <c r="P215" s="12" t="s">
        <v>6</v>
      </c>
      <c r="Q215" s="12">
        <v>29</v>
      </c>
      <c r="R215">
        <v>214</v>
      </c>
    </row>
    <row r="216" spans="1:18" ht="15" x14ac:dyDescent="0.45">
      <c r="A216">
        <v>10336</v>
      </c>
      <c r="B216">
        <v>174</v>
      </c>
      <c r="C216">
        <v>1999.16</v>
      </c>
      <c r="D216">
        <v>62</v>
      </c>
      <c r="E216">
        <v>712.08</v>
      </c>
      <c r="F216">
        <v>48</v>
      </c>
      <c r="G216">
        <v>552</v>
      </c>
      <c r="H216">
        <v>59</v>
      </c>
      <c r="I216">
        <v>676.66</v>
      </c>
      <c r="J216">
        <v>343</v>
      </c>
      <c r="K216">
        <v>3939.9</v>
      </c>
      <c r="L216" s="11" t="s">
        <v>11926</v>
      </c>
      <c r="M216" s="12" t="s">
        <v>6</v>
      </c>
      <c r="N216" s="12" t="s">
        <v>6</v>
      </c>
      <c r="O216" s="12" t="s">
        <v>6</v>
      </c>
      <c r="P216" s="12">
        <v>10</v>
      </c>
      <c r="Q216" s="12" t="s">
        <v>6</v>
      </c>
      <c r="R216">
        <v>215</v>
      </c>
    </row>
    <row r="217" spans="1:18" ht="15" x14ac:dyDescent="0.45">
      <c r="A217">
        <v>16889</v>
      </c>
      <c r="B217">
        <v>229</v>
      </c>
      <c r="C217">
        <v>1144.2</v>
      </c>
      <c r="D217">
        <v>200</v>
      </c>
      <c r="E217">
        <v>996.8</v>
      </c>
      <c r="F217">
        <v>190</v>
      </c>
      <c r="G217">
        <v>948</v>
      </c>
      <c r="H217">
        <v>170</v>
      </c>
      <c r="I217">
        <v>846.4</v>
      </c>
      <c r="J217">
        <v>789</v>
      </c>
      <c r="K217">
        <v>3935.4</v>
      </c>
      <c r="L217" s="11" t="s">
        <v>11926</v>
      </c>
      <c r="M217" s="12" t="s">
        <v>6</v>
      </c>
      <c r="N217" s="12" t="s">
        <v>6</v>
      </c>
      <c r="O217" s="12" t="s">
        <v>6</v>
      </c>
      <c r="P217" s="12">
        <v>11</v>
      </c>
      <c r="Q217" s="12" t="s">
        <v>6</v>
      </c>
      <c r="R217">
        <v>216</v>
      </c>
    </row>
    <row r="218" spans="1:18" ht="15" x14ac:dyDescent="0.45">
      <c r="A218">
        <v>18481</v>
      </c>
      <c r="B218">
        <v>59</v>
      </c>
      <c r="C218">
        <v>1176.8</v>
      </c>
      <c r="D218">
        <v>56</v>
      </c>
      <c r="E218">
        <v>1116.8</v>
      </c>
      <c r="F218">
        <v>50</v>
      </c>
      <c r="G218">
        <v>988.8</v>
      </c>
      <c r="H218">
        <v>33</v>
      </c>
      <c r="I218">
        <v>640.79999999999995</v>
      </c>
      <c r="J218">
        <v>198</v>
      </c>
      <c r="K218">
        <v>3923.2</v>
      </c>
      <c r="L218" s="11" t="s">
        <v>11925</v>
      </c>
      <c r="M218" s="12" t="s">
        <v>6</v>
      </c>
      <c r="N218" s="12" t="s">
        <v>6</v>
      </c>
      <c r="O218" s="12">
        <v>22</v>
      </c>
      <c r="P218" s="12" t="s">
        <v>6</v>
      </c>
      <c r="Q218" s="12" t="s">
        <v>6</v>
      </c>
      <c r="R218">
        <v>217</v>
      </c>
    </row>
    <row r="219" spans="1:18" ht="15" x14ac:dyDescent="0.45">
      <c r="A219">
        <v>2012080</v>
      </c>
      <c r="B219">
        <v>22.08</v>
      </c>
      <c r="C219">
        <v>1112.9100000000001</v>
      </c>
      <c r="D219">
        <v>15.75</v>
      </c>
      <c r="E219">
        <v>793.77</v>
      </c>
      <c r="F219">
        <v>19.93</v>
      </c>
      <c r="G219">
        <v>1003.7</v>
      </c>
      <c r="H219">
        <v>18.829999999999998</v>
      </c>
      <c r="I219">
        <v>987.69</v>
      </c>
      <c r="J219">
        <v>76.59</v>
      </c>
      <c r="K219">
        <v>3898.07</v>
      </c>
      <c r="L219" s="11" t="s">
        <v>11924</v>
      </c>
      <c r="M219" s="12">
        <v>62</v>
      </c>
      <c r="N219" s="12" t="s">
        <v>6</v>
      </c>
      <c r="O219" s="12" t="s">
        <v>6</v>
      </c>
      <c r="P219" s="12" t="s">
        <v>6</v>
      </c>
      <c r="Q219" s="12" t="s">
        <v>6</v>
      </c>
      <c r="R219">
        <v>218</v>
      </c>
    </row>
    <row r="220" spans="1:18" ht="15" x14ac:dyDescent="0.45">
      <c r="A220">
        <v>17803</v>
      </c>
      <c r="B220">
        <v>130</v>
      </c>
      <c r="C220">
        <v>1402.28</v>
      </c>
      <c r="D220">
        <v>87</v>
      </c>
      <c r="E220">
        <v>971.9</v>
      </c>
      <c r="F220">
        <v>70</v>
      </c>
      <c r="G220">
        <v>808.8</v>
      </c>
      <c r="H220">
        <v>59</v>
      </c>
      <c r="I220">
        <v>707.04</v>
      </c>
      <c r="J220">
        <v>346</v>
      </c>
      <c r="K220">
        <v>3890.0199999999995</v>
      </c>
      <c r="L220" s="11" t="s">
        <v>11925</v>
      </c>
      <c r="M220" s="12" t="s">
        <v>6</v>
      </c>
      <c r="N220" s="12" t="s">
        <v>6</v>
      </c>
      <c r="O220" s="12">
        <v>23</v>
      </c>
      <c r="P220" s="12" t="s">
        <v>6</v>
      </c>
      <c r="Q220" s="12" t="s">
        <v>6</v>
      </c>
      <c r="R220">
        <v>219</v>
      </c>
    </row>
    <row r="221" spans="1:18" ht="15" x14ac:dyDescent="0.45">
      <c r="A221">
        <v>22790</v>
      </c>
      <c r="B221">
        <v>70</v>
      </c>
      <c r="C221">
        <v>740.3</v>
      </c>
      <c r="D221">
        <v>54</v>
      </c>
      <c r="E221">
        <v>570.70000000000005</v>
      </c>
      <c r="F221">
        <v>124</v>
      </c>
      <c r="G221">
        <v>1305.05</v>
      </c>
      <c r="H221">
        <v>112</v>
      </c>
      <c r="I221">
        <v>1261.8</v>
      </c>
      <c r="J221">
        <v>360</v>
      </c>
      <c r="K221">
        <v>3877.8500000000004</v>
      </c>
      <c r="L221" s="11" t="s">
        <v>11924</v>
      </c>
      <c r="M221" s="12">
        <v>63</v>
      </c>
      <c r="N221" s="12" t="s">
        <v>6</v>
      </c>
      <c r="O221" s="12" t="s">
        <v>6</v>
      </c>
      <c r="P221" s="12" t="s">
        <v>6</v>
      </c>
      <c r="Q221" s="12" t="s">
        <v>6</v>
      </c>
      <c r="R221">
        <v>220</v>
      </c>
    </row>
    <row r="222" spans="1:18" ht="15" x14ac:dyDescent="0.45">
      <c r="A222">
        <v>11452</v>
      </c>
      <c r="B222">
        <v>87</v>
      </c>
      <c r="C222">
        <v>1172.3399999999999</v>
      </c>
      <c r="D222">
        <v>84</v>
      </c>
      <c r="E222">
        <v>1131.8399999999999</v>
      </c>
      <c r="F222">
        <v>116</v>
      </c>
      <c r="G222">
        <v>1564.92</v>
      </c>
      <c r="J222">
        <v>287</v>
      </c>
      <c r="K222">
        <v>3869.1</v>
      </c>
      <c r="L222" s="11" t="s">
        <v>11924</v>
      </c>
      <c r="M222" s="12">
        <v>64</v>
      </c>
      <c r="N222" s="12" t="s">
        <v>6</v>
      </c>
      <c r="O222" s="12" t="s">
        <v>6</v>
      </c>
      <c r="P222" s="12" t="s">
        <v>6</v>
      </c>
      <c r="Q222" s="12" t="s">
        <v>6</v>
      </c>
      <c r="R222">
        <v>221</v>
      </c>
    </row>
    <row r="223" spans="1:18" ht="15" x14ac:dyDescent="0.45">
      <c r="A223">
        <v>27652</v>
      </c>
      <c r="B223">
        <v>127</v>
      </c>
      <c r="C223">
        <v>1143</v>
      </c>
      <c r="D223">
        <v>92</v>
      </c>
      <c r="E223">
        <v>827.28</v>
      </c>
      <c r="F223">
        <v>177</v>
      </c>
      <c r="G223">
        <v>1592.28</v>
      </c>
      <c r="H223">
        <v>34</v>
      </c>
      <c r="I223">
        <v>306</v>
      </c>
      <c r="J223">
        <v>430</v>
      </c>
      <c r="K223">
        <v>3868.56</v>
      </c>
      <c r="L223" s="11" t="s">
        <v>11924</v>
      </c>
      <c r="M223" s="12">
        <v>65</v>
      </c>
      <c r="N223" s="12" t="s">
        <v>6</v>
      </c>
      <c r="O223" s="12" t="s">
        <v>6</v>
      </c>
      <c r="P223" s="12" t="s">
        <v>6</v>
      </c>
      <c r="Q223" s="12" t="s">
        <v>6</v>
      </c>
      <c r="R223">
        <v>222</v>
      </c>
    </row>
    <row r="224" spans="1:18" ht="15" x14ac:dyDescent="0.45">
      <c r="A224">
        <v>18091</v>
      </c>
      <c r="B224">
        <v>135</v>
      </c>
      <c r="C224">
        <v>1078.72</v>
      </c>
      <c r="D224">
        <v>111</v>
      </c>
      <c r="E224">
        <v>886.08</v>
      </c>
      <c r="F224">
        <v>117</v>
      </c>
      <c r="G224">
        <v>934.72</v>
      </c>
      <c r="H224">
        <v>122</v>
      </c>
      <c r="I224">
        <v>968.32</v>
      </c>
      <c r="J224">
        <v>485</v>
      </c>
      <c r="K224">
        <v>3867.8400000000006</v>
      </c>
      <c r="L224" s="11" t="s">
        <v>11923</v>
      </c>
      <c r="M224" s="12" t="s">
        <v>6</v>
      </c>
      <c r="N224" s="12" t="s">
        <v>6</v>
      </c>
      <c r="O224" s="12" t="s">
        <v>6</v>
      </c>
      <c r="P224" s="12" t="s">
        <v>6</v>
      </c>
      <c r="Q224" s="12" t="s">
        <v>6</v>
      </c>
      <c r="R224">
        <v>223</v>
      </c>
    </row>
    <row r="225" spans="1:18" ht="15" x14ac:dyDescent="0.45">
      <c r="A225">
        <v>16894</v>
      </c>
      <c r="B225">
        <v>43</v>
      </c>
      <c r="C225">
        <v>1085.4000000000001</v>
      </c>
      <c r="D225">
        <v>4</v>
      </c>
      <c r="E225">
        <v>105.84</v>
      </c>
      <c r="F225">
        <v>47</v>
      </c>
      <c r="G225">
        <v>1186.92</v>
      </c>
      <c r="H225">
        <v>54</v>
      </c>
      <c r="I225">
        <v>1458</v>
      </c>
      <c r="J225">
        <v>148</v>
      </c>
      <c r="K225">
        <v>3836.16</v>
      </c>
      <c r="L225" s="11" t="s">
        <v>11926</v>
      </c>
      <c r="M225" s="12" t="s">
        <v>6</v>
      </c>
      <c r="N225" s="12" t="s">
        <v>6</v>
      </c>
      <c r="O225" s="12" t="s">
        <v>6</v>
      </c>
      <c r="P225" s="12">
        <v>12</v>
      </c>
      <c r="Q225" s="12" t="s">
        <v>6</v>
      </c>
      <c r="R225">
        <v>224</v>
      </c>
    </row>
    <row r="226" spans="1:18" ht="15" x14ac:dyDescent="0.45">
      <c r="A226">
        <v>2027600</v>
      </c>
      <c r="B226">
        <v>110.78</v>
      </c>
      <c r="C226">
        <v>1048.83</v>
      </c>
      <c r="D226">
        <v>97.6</v>
      </c>
      <c r="E226">
        <v>924.79</v>
      </c>
      <c r="F226">
        <v>99.9</v>
      </c>
      <c r="G226">
        <v>946.2</v>
      </c>
      <c r="H226">
        <v>96.49</v>
      </c>
      <c r="I226">
        <v>912.57</v>
      </c>
      <c r="J226">
        <v>404.77</v>
      </c>
      <c r="K226">
        <v>3832.39</v>
      </c>
      <c r="L226" s="11" t="s">
        <v>11923</v>
      </c>
      <c r="M226" s="12" t="s">
        <v>6</v>
      </c>
      <c r="N226" s="12" t="s">
        <v>6</v>
      </c>
      <c r="O226" s="12" t="s">
        <v>6</v>
      </c>
      <c r="P226" s="12" t="s">
        <v>6</v>
      </c>
      <c r="Q226" s="12" t="s">
        <v>6</v>
      </c>
      <c r="R226">
        <v>225</v>
      </c>
    </row>
    <row r="227" spans="1:18" ht="15" x14ac:dyDescent="0.45">
      <c r="A227">
        <v>2018141</v>
      </c>
      <c r="B227">
        <v>60.53</v>
      </c>
      <c r="C227">
        <v>904.94</v>
      </c>
      <c r="D227">
        <v>58.04</v>
      </c>
      <c r="E227">
        <v>868.99</v>
      </c>
      <c r="F227">
        <v>71.39</v>
      </c>
      <c r="G227">
        <v>1065.6500000000001</v>
      </c>
      <c r="H227">
        <v>64.53</v>
      </c>
      <c r="I227">
        <v>966.05</v>
      </c>
      <c r="J227">
        <v>254.48999999999998</v>
      </c>
      <c r="K227">
        <v>3805.63</v>
      </c>
      <c r="L227" s="11" t="s">
        <v>11923</v>
      </c>
      <c r="M227" s="12" t="s">
        <v>6</v>
      </c>
      <c r="N227" s="12" t="s">
        <v>6</v>
      </c>
      <c r="O227" s="12" t="s">
        <v>6</v>
      </c>
      <c r="P227" s="12" t="s">
        <v>6</v>
      </c>
      <c r="Q227" s="12" t="s">
        <v>6</v>
      </c>
      <c r="R227">
        <v>226</v>
      </c>
    </row>
    <row r="228" spans="1:18" ht="15" x14ac:dyDescent="0.45">
      <c r="A228">
        <v>27613</v>
      </c>
      <c r="B228">
        <v>65</v>
      </c>
      <c r="C228">
        <v>2161</v>
      </c>
      <c r="D228">
        <v>38</v>
      </c>
      <c r="E228">
        <v>1243.1199999999999</v>
      </c>
      <c r="H228">
        <v>11</v>
      </c>
      <c r="I228">
        <v>347.16</v>
      </c>
      <c r="J228">
        <v>114</v>
      </c>
      <c r="K228">
        <v>3751.2799999999997</v>
      </c>
      <c r="L228" s="11" t="s">
        <v>11926</v>
      </c>
      <c r="M228" s="12" t="s">
        <v>6</v>
      </c>
      <c r="N228" s="12" t="s">
        <v>6</v>
      </c>
      <c r="O228" s="12" t="s">
        <v>6</v>
      </c>
      <c r="P228" s="12">
        <v>13</v>
      </c>
      <c r="Q228" s="12" t="s">
        <v>6</v>
      </c>
      <c r="R228">
        <v>227</v>
      </c>
    </row>
    <row r="229" spans="1:18" ht="15" x14ac:dyDescent="0.45">
      <c r="A229">
        <v>31498</v>
      </c>
      <c r="B229">
        <v>51</v>
      </c>
      <c r="C229">
        <v>3748.5</v>
      </c>
      <c r="J229">
        <v>51</v>
      </c>
      <c r="K229">
        <v>3748.5</v>
      </c>
      <c r="L229" s="11" t="s">
        <v>11929</v>
      </c>
      <c r="M229" s="12" t="s">
        <v>6</v>
      </c>
      <c r="N229" s="12" t="s">
        <v>6</v>
      </c>
      <c r="O229" s="12" t="s">
        <v>6</v>
      </c>
      <c r="P229" s="12" t="s">
        <v>6</v>
      </c>
      <c r="Q229" s="12" t="s">
        <v>6</v>
      </c>
      <c r="R229">
        <v>228</v>
      </c>
    </row>
    <row r="230" spans="1:18" ht="15" x14ac:dyDescent="0.45">
      <c r="A230">
        <v>2016394</v>
      </c>
      <c r="B230">
        <v>8.23</v>
      </c>
      <c r="C230">
        <v>394.98</v>
      </c>
      <c r="D230">
        <v>17.38</v>
      </c>
      <c r="E230">
        <v>816.37</v>
      </c>
      <c r="F230">
        <v>30.7</v>
      </c>
      <c r="G230">
        <v>1354.42</v>
      </c>
      <c r="H230">
        <v>27.11</v>
      </c>
      <c r="I230">
        <v>1171.1199999999999</v>
      </c>
      <c r="J230">
        <v>83.42</v>
      </c>
      <c r="K230">
        <v>3736.89</v>
      </c>
      <c r="L230" s="11" t="s">
        <v>11924</v>
      </c>
      <c r="M230" s="12">
        <v>66</v>
      </c>
      <c r="N230" s="12" t="s">
        <v>6</v>
      </c>
      <c r="O230" s="12" t="s">
        <v>6</v>
      </c>
      <c r="P230" s="12" t="s">
        <v>6</v>
      </c>
      <c r="Q230" s="12" t="s">
        <v>6</v>
      </c>
      <c r="R230">
        <v>229</v>
      </c>
    </row>
    <row r="231" spans="1:18" ht="15" x14ac:dyDescent="0.45">
      <c r="A231">
        <v>16376</v>
      </c>
      <c r="B231">
        <v>271</v>
      </c>
      <c r="C231">
        <v>1011.6</v>
      </c>
      <c r="D231">
        <v>225</v>
      </c>
      <c r="E231">
        <v>870.19</v>
      </c>
      <c r="F231">
        <v>292</v>
      </c>
      <c r="G231">
        <v>1104.92</v>
      </c>
      <c r="H231">
        <v>192</v>
      </c>
      <c r="I231">
        <v>745.7</v>
      </c>
      <c r="J231">
        <v>980</v>
      </c>
      <c r="K231">
        <v>3732.41</v>
      </c>
      <c r="L231" s="11" t="s">
        <v>11928</v>
      </c>
      <c r="M231" s="12" t="s">
        <v>6</v>
      </c>
      <c r="N231" s="12">
        <v>30</v>
      </c>
      <c r="O231" s="12" t="s">
        <v>6</v>
      </c>
      <c r="P231" s="12" t="s">
        <v>6</v>
      </c>
      <c r="Q231" s="12" t="s">
        <v>6</v>
      </c>
      <c r="R231">
        <v>230</v>
      </c>
    </row>
    <row r="232" spans="1:18" ht="15" x14ac:dyDescent="0.45">
      <c r="A232">
        <v>30513</v>
      </c>
      <c r="B232">
        <v>110</v>
      </c>
      <c r="C232">
        <v>988.56</v>
      </c>
      <c r="D232">
        <v>97</v>
      </c>
      <c r="E232">
        <v>872.28</v>
      </c>
      <c r="F232">
        <v>101</v>
      </c>
      <c r="G232">
        <v>908.28</v>
      </c>
      <c r="H232">
        <v>107</v>
      </c>
      <c r="I232">
        <v>960.12</v>
      </c>
      <c r="J232">
        <v>415</v>
      </c>
      <c r="K232">
        <v>3729.24</v>
      </c>
      <c r="L232" s="11" t="s">
        <v>11923</v>
      </c>
      <c r="M232" s="12" t="s">
        <v>6</v>
      </c>
      <c r="N232" s="12" t="s">
        <v>6</v>
      </c>
      <c r="O232" s="12" t="s">
        <v>6</v>
      </c>
      <c r="P232" s="12" t="s">
        <v>6</v>
      </c>
      <c r="Q232" s="12" t="s">
        <v>6</v>
      </c>
      <c r="R232">
        <v>231</v>
      </c>
    </row>
    <row r="233" spans="1:18" ht="15" x14ac:dyDescent="0.45">
      <c r="A233">
        <v>12321</v>
      </c>
      <c r="B233">
        <v>227</v>
      </c>
      <c r="C233">
        <v>946.88</v>
      </c>
      <c r="D233">
        <v>176</v>
      </c>
      <c r="E233">
        <v>744.96</v>
      </c>
      <c r="F233">
        <v>228</v>
      </c>
      <c r="G233">
        <v>977.34</v>
      </c>
      <c r="H233">
        <v>246</v>
      </c>
      <c r="I233">
        <v>1028.44</v>
      </c>
      <c r="J233">
        <v>877</v>
      </c>
      <c r="K233">
        <v>3697.6200000000003</v>
      </c>
      <c r="L233" s="11" t="s">
        <v>11927</v>
      </c>
      <c r="M233" s="12" t="s">
        <v>6</v>
      </c>
      <c r="N233" s="12" t="s">
        <v>6</v>
      </c>
      <c r="O233" s="12" t="s">
        <v>6</v>
      </c>
      <c r="P233" s="12" t="s">
        <v>6</v>
      </c>
      <c r="Q233" s="12">
        <v>30</v>
      </c>
      <c r="R233">
        <v>232</v>
      </c>
    </row>
    <row r="234" spans="1:18" ht="15" x14ac:dyDescent="0.45">
      <c r="A234">
        <v>2011597</v>
      </c>
      <c r="B234">
        <v>9.34</v>
      </c>
      <c r="C234">
        <v>531.49</v>
      </c>
      <c r="D234">
        <v>23.04</v>
      </c>
      <c r="E234">
        <v>1257.25</v>
      </c>
      <c r="F234">
        <v>25.43</v>
      </c>
      <c r="G234">
        <v>1373.44</v>
      </c>
      <c r="H234">
        <v>8.1999999999999993</v>
      </c>
      <c r="I234">
        <v>430.76</v>
      </c>
      <c r="J234">
        <v>66.009999999999991</v>
      </c>
      <c r="K234">
        <v>3592.9400000000005</v>
      </c>
      <c r="L234" s="11" t="s">
        <v>11924</v>
      </c>
      <c r="M234" s="12">
        <v>67</v>
      </c>
      <c r="N234" s="12" t="s">
        <v>6</v>
      </c>
      <c r="O234" s="12" t="s">
        <v>6</v>
      </c>
      <c r="P234" s="12" t="s">
        <v>6</v>
      </c>
      <c r="Q234" s="12" t="s">
        <v>6</v>
      </c>
      <c r="R234">
        <v>233</v>
      </c>
    </row>
    <row r="235" spans="1:18" ht="15" x14ac:dyDescent="0.45">
      <c r="A235">
        <v>11637</v>
      </c>
      <c r="B235">
        <v>341</v>
      </c>
      <c r="C235">
        <v>1020.36</v>
      </c>
      <c r="D235">
        <v>297</v>
      </c>
      <c r="E235">
        <v>888.12</v>
      </c>
      <c r="F235">
        <v>303</v>
      </c>
      <c r="G235">
        <v>907.32</v>
      </c>
      <c r="H235">
        <v>259</v>
      </c>
      <c r="I235">
        <v>775.32</v>
      </c>
      <c r="J235">
        <v>1200</v>
      </c>
      <c r="K235">
        <v>3591.1200000000003</v>
      </c>
      <c r="L235" s="11" t="s">
        <v>11923</v>
      </c>
      <c r="M235" s="12" t="s">
        <v>6</v>
      </c>
      <c r="N235" s="12" t="s">
        <v>6</v>
      </c>
      <c r="O235" s="12" t="s">
        <v>6</v>
      </c>
      <c r="P235" s="12" t="s">
        <v>6</v>
      </c>
      <c r="Q235" s="12" t="s">
        <v>6</v>
      </c>
      <c r="R235">
        <v>234</v>
      </c>
    </row>
    <row r="236" spans="1:18" ht="15" x14ac:dyDescent="0.45">
      <c r="A236">
        <v>11762</v>
      </c>
      <c r="B236">
        <v>126</v>
      </c>
      <c r="C236">
        <v>880.88</v>
      </c>
      <c r="D236">
        <v>98</v>
      </c>
      <c r="E236">
        <v>685.44</v>
      </c>
      <c r="F236">
        <v>157</v>
      </c>
      <c r="G236">
        <v>1098.44</v>
      </c>
      <c r="H236">
        <v>131</v>
      </c>
      <c r="I236">
        <v>916.44</v>
      </c>
      <c r="J236">
        <v>512</v>
      </c>
      <c r="K236">
        <v>3581.2000000000003</v>
      </c>
      <c r="L236" s="11" t="s">
        <v>11927</v>
      </c>
      <c r="M236" s="12" t="s">
        <v>6</v>
      </c>
      <c r="N236" s="12" t="s">
        <v>6</v>
      </c>
      <c r="O236" s="12" t="s">
        <v>6</v>
      </c>
      <c r="P236" s="12" t="s">
        <v>6</v>
      </c>
      <c r="Q236" s="12">
        <v>31</v>
      </c>
      <c r="R236">
        <v>235</v>
      </c>
    </row>
    <row r="237" spans="1:18" ht="15" x14ac:dyDescent="0.45">
      <c r="A237">
        <v>11655</v>
      </c>
      <c r="B237">
        <v>213</v>
      </c>
      <c r="C237">
        <v>1447.86</v>
      </c>
      <c r="D237">
        <v>147</v>
      </c>
      <c r="E237">
        <v>975.86</v>
      </c>
      <c r="F237">
        <v>116</v>
      </c>
      <c r="G237">
        <v>741.69</v>
      </c>
      <c r="H237">
        <v>63</v>
      </c>
      <c r="I237">
        <v>407.94</v>
      </c>
      <c r="J237">
        <v>539</v>
      </c>
      <c r="K237">
        <v>3573.35</v>
      </c>
      <c r="L237" s="11" t="s">
        <v>11927</v>
      </c>
      <c r="M237" s="12" t="s">
        <v>6</v>
      </c>
      <c r="N237" s="12" t="s">
        <v>6</v>
      </c>
      <c r="O237" s="12" t="s">
        <v>6</v>
      </c>
      <c r="P237" s="12" t="s">
        <v>6</v>
      </c>
      <c r="Q237" s="12">
        <v>32</v>
      </c>
      <c r="R237">
        <v>236</v>
      </c>
    </row>
    <row r="238" spans="1:18" ht="15" x14ac:dyDescent="0.45">
      <c r="A238">
        <v>16887</v>
      </c>
      <c r="B238">
        <v>255</v>
      </c>
      <c r="C238">
        <v>685.4</v>
      </c>
      <c r="D238">
        <v>228</v>
      </c>
      <c r="E238">
        <v>604.52</v>
      </c>
      <c r="F238">
        <v>427</v>
      </c>
      <c r="G238">
        <v>1152.92</v>
      </c>
      <c r="H238">
        <v>407</v>
      </c>
      <c r="I238">
        <v>1121.3399999999999</v>
      </c>
      <c r="J238">
        <v>1317</v>
      </c>
      <c r="K238">
        <v>3564.1800000000003</v>
      </c>
      <c r="L238" s="11" t="s">
        <v>11926</v>
      </c>
      <c r="M238" s="12" t="s">
        <v>6</v>
      </c>
      <c r="N238" s="12" t="s">
        <v>6</v>
      </c>
      <c r="O238" s="12" t="s">
        <v>6</v>
      </c>
      <c r="P238" s="12">
        <v>14</v>
      </c>
      <c r="Q238" s="12" t="s">
        <v>6</v>
      </c>
      <c r="R238">
        <v>237</v>
      </c>
    </row>
    <row r="239" spans="1:18" ht="15" x14ac:dyDescent="0.45">
      <c r="A239">
        <v>2011634</v>
      </c>
      <c r="B239">
        <v>119.03</v>
      </c>
      <c r="C239">
        <v>1068.69</v>
      </c>
      <c r="D239">
        <v>104.7</v>
      </c>
      <c r="E239">
        <v>940</v>
      </c>
      <c r="F239">
        <v>94.36</v>
      </c>
      <c r="G239">
        <v>848.09</v>
      </c>
      <c r="H239">
        <v>77.680000000000007</v>
      </c>
      <c r="I239">
        <v>697.01</v>
      </c>
      <c r="J239">
        <v>395.77000000000004</v>
      </c>
      <c r="K239">
        <v>3553.79</v>
      </c>
      <c r="L239" s="11" t="s">
        <v>11923</v>
      </c>
      <c r="M239" s="12" t="s">
        <v>6</v>
      </c>
      <c r="N239" s="12" t="s">
        <v>6</v>
      </c>
      <c r="O239" s="12" t="s">
        <v>6</v>
      </c>
      <c r="P239" s="12" t="s">
        <v>6</v>
      </c>
      <c r="Q239" s="12" t="s">
        <v>6</v>
      </c>
      <c r="R239">
        <v>238</v>
      </c>
    </row>
    <row r="240" spans="1:18" ht="15" x14ac:dyDescent="0.45">
      <c r="A240">
        <v>11436</v>
      </c>
      <c r="B240">
        <v>25</v>
      </c>
      <c r="C240">
        <v>637.95000000000005</v>
      </c>
      <c r="D240">
        <v>46</v>
      </c>
      <c r="E240">
        <v>1161.2</v>
      </c>
      <c r="F240">
        <v>47</v>
      </c>
      <c r="G240">
        <v>1004.98</v>
      </c>
      <c r="H240">
        <v>29</v>
      </c>
      <c r="I240">
        <v>732.5</v>
      </c>
      <c r="J240">
        <v>147</v>
      </c>
      <c r="K240">
        <v>3536.63</v>
      </c>
      <c r="L240" s="11" t="s">
        <v>11924</v>
      </c>
      <c r="M240" s="12">
        <v>68</v>
      </c>
      <c r="N240" s="12" t="s">
        <v>6</v>
      </c>
      <c r="O240" s="12" t="s">
        <v>6</v>
      </c>
      <c r="P240" s="12" t="s">
        <v>6</v>
      </c>
      <c r="Q240" s="12" t="s">
        <v>6</v>
      </c>
      <c r="R240">
        <v>239</v>
      </c>
    </row>
    <row r="241" spans="1:18" ht="15" x14ac:dyDescent="0.45">
      <c r="A241">
        <v>23580</v>
      </c>
      <c r="B241">
        <v>49</v>
      </c>
      <c r="C241">
        <v>1842.3</v>
      </c>
      <c r="D241">
        <v>9</v>
      </c>
      <c r="E241">
        <v>365.74</v>
      </c>
      <c r="F241">
        <v>13</v>
      </c>
      <c r="G241">
        <v>562.02</v>
      </c>
      <c r="H241">
        <v>17</v>
      </c>
      <c r="I241">
        <v>739.5</v>
      </c>
      <c r="J241">
        <v>88</v>
      </c>
      <c r="K241">
        <v>3509.56</v>
      </c>
      <c r="L241" s="11" t="s">
        <v>11926</v>
      </c>
      <c r="M241" s="12" t="s">
        <v>6</v>
      </c>
      <c r="N241" s="12" t="s">
        <v>6</v>
      </c>
      <c r="O241" s="12" t="s">
        <v>6</v>
      </c>
      <c r="P241" s="12">
        <v>15</v>
      </c>
      <c r="Q241" s="12" t="s">
        <v>6</v>
      </c>
      <c r="R241">
        <v>240</v>
      </c>
    </row>
    <row r="242" spans="1:18" ht="15" x14ac:dyDescent="0.45">
      <c r="A242">
        <v>22319</v>
      </c>
      <c r="B242">
        <v>186</v>
      </c>
      <c r="C242">
        <v>1488</v>
      </c>
      <c r="D242">
        <v>163</v>
      </c>
      <c r="E242">
        <v>1301.44</v>
      </c>
      <c r="F242">
        <v>89</v>
      </c>
      <c r="G242">
        <v>710.72</v>
      </c>
      <c r="H242">
        <v>1</v>
      </c>
      <c r="I242">
        <v>8</v>
      </c>
      <c r="J242">
        <v>439</v>
      </c>
      <c r="K242">
        <v>3508.16</v>
      </c>
      <c r="L242" s="11" t="s">
        <v>11926</v>
      </c>
      <c r="M242" s="12" t="s">
        <v>6</v>
      </c>
      <c r="N242" s="12" t="s">
        <v>6</v>
      </c>
      <c r="O242" s="12" t="s">
        <v>6</v>
      </c>
      <c r="P242" s="12">
        <v>16</v>
      </c>
      <c r="Q242" s="12" t="s">
        <v>6</v>
      </c>
      <c r="R242">
        <v>241</v>
      </c>
    </row>
    <row r="243" spans="1:18" ht="15" x14ac:dyDescent="0.45">
      <c r="A243">
        <v>2018319</v>
      </c>
      <c r="B243">
        <v>113.14</v>
      </c>
      <c r="C243">
        <v>898.92</v>
      </c>
      <c r="D243">
        <v>108.28</v>
      </c>
      <c r="E243">
        <v>858.86</v>
      </c>
      <c r="F243">
        <v>89.77</v>
      </c>
      <c r="G243">
        <v>714.35</v>
      </c>
      <c r="H243">
        <v>129.87</v>
      </c>
      <c r="I243">
        <v>1034.0999999999999</v>
      </c>
      <c r="J243">
        <v>441.06</v>
      </c>
      <c r="K243">
        <v>3506.23</v>
      </c>
      <c r="L243" s="11" t="s">
        <v>11923</v>
      </c>
      <c r="M243" s="12" t="s">
        <v>6</v>
      </c>
      <c r="N243" s="12" t="s">
        <v>6</v>
      </c>
      <c r="O243" s="12" t="s">
        <v>6</v>
      </c>
      <c r="P243" s="12" t="s">
        <v>6</v>
      </c>
      <c r="Q243" s="12" t="s">
        <v>6</v>
      </c>
      <c r="R243">
        <v>242</v>
      </c>
    </row>
    <row r="244" spans="1:18" ht="15" x14ac:dyDescent="0.45">
      <c r="A244">
        <v>11804</v>
      </c>
      <c r="B244">
        <v>160</v>
      </c>
      <c r="C244">
        <v>1004</v>
      </c>
      <c r="D244">
        <v>101</v>
      </c>
      <c r="E244">
        <v>634.29999999999995</v>
      </c>
      <c r="F244">
        <v>144</v>
      </c>
      <c r="G244">
        <v>898.7</v>
      </c>
      <c r="H244">
        <v>153</v>
      </c>
      <c r="I244">
        <v>966.3</v>
      </c>
      <c r="J244">
        <v>558</v>
      </c>
      <c r="K244">
        <v>3503.3</v>
      </c>
      <c r="L244" s="11" t="s">
        <v>11928</v>
      </c>
      <c r="M244" s="12" t="s">
        <v>6</v>
      </c>
      <c r="N244" s="12">
        <v>31</v>
      </c>
      <c r="O244" s="12" t="s">
        <v>6</v>
      </c>
      <c r="P244" s="12" t="s">
        <v>6</v>
      </c>
      <c r="Q244" s="12" t="s">
        <v>6</v>
      </c>
      <c r="R244">
        <v>243</v>
      </c>
    </row>
    <row r="245" spans="1:18" ht="15" x14ac:dyDescent="0.45">
      <c r="A245">
        <v>17500</v>
      </c>
      <c r="B245">
        <v>58</v>
      </c>
      <c r="C245">
        <v>919.66</v>
      </c>
      <c r="D245">
        <v>31</v>
      </c>
      <c r="E245">
        <v>506.55</v>
      </c>
      <c r="F245">
        <v>83</v>
      </c>
      <c r="G245">
        <v>1402.7</v>
      </c>
      <c r="H245">
        <v>39</v>
      </c>
      <c r="I245">
        <v>659.1</v>
      </c>
      <c r="J245">
        <v>211</v>
      </c>
      <c r="K245">
        <v>3488.0099999999998</v>
      </c>
      <c r="L245" s="11" t="s">
        <v>11926</v>
      </c>
      <c r="M245" s="12" t="s">
        <v>6</v>
      </c>
      <c r="N245" s="12" t="s">
        <v>6</v>
      </c>
      <c r="O245" s="12" t="s">
        <v>6</v>
      </c>
      <c r="P245" s="12">
        <v>17</v>
      </c>
      <c r="Q245" s="12" t="s">
        <v>6</v>
      </c>
      <c r="R245">
        <v>244</v>
      </c>
    </row>
    <row r="246" spans="1:18" ht="15" x14ac:dyDescent="0.45">
      <c r="A246">
        <v>11760</v>
      </c>
      <c r="B246">
        <v>101</v>
      </c>
      <c r="C246">
        <v>1260.03</v>
      </c>
      <c r="D246">
        <v>76</v>
      </c>
      <c r="E246">
        <v>978.49</v>
      </c>
      <c r="F246">
        <v>12</v>
      </c>
      <c r="G246">
        <v>163.19999999999999</v>
      </c>
      <c r="H246">
        <v>82</v>
      </c>
      <c r="I246">
        <v>1075.96</v>
      </c>
      <c r="J246">
        <v>271</v>
      </c>
      <c r="K246">
        <v>3477.68</v>
      </c>
      <c r="L246" s="11" t="s">
        <v>11927</v>
      </c>
      <c r="M246" s="12" t="s">
        <v>6</v>
      </c>
      <c r="N246" s="12" t="s">
        <v>6</v>
      </c>
      <c r="O246" s="12" t="s">
        <v>6</v>
      </c>
      <c r="P246" s="12" t="s">
        <v>6</v>
      </c>
      <c r="Q246" s="12">
        <v>33</v>
      </c>
      <c r="R246">
        <v>245</v>
      </c>
    </row>
    <row r="247" spans="1:18" ht="15" x14ac:dyDescent="0.45">
      <c r="A247">
        <v>12015</v>
      </c>
      <c r="B247">
        <v>87</v>
      </c>
      <c r="C247">
        <v>624.66</v>
      </c>
      <c r="D247">
        <v>60</v>
      </c>
      <c r="E247">
        <v>432</v>
      </c>
      <c r="F247">
        <v>172</v>
      </c>
      <c r="G247">
        <v>1236.6600000000001</v>
      </c>
      <c r="H247">
        <v>163</v>
      </c>
      <c r="I247">
        <v>1170.7</v>
      </c>
      <c r="J247">
        <v>482</v>
      </c>
      <c r="K247">
        <v>3464.0199999999995</v>
      </c>
      <c r="L247" s="11" t="s">
        <v>11928</v>
      </c>
      <c r="M247" s="12" t="s">
        <v>6</v>
      </c>
      <c r="N247" s="12">
        <v>32</v>
      </c>
      <c r="O247" s="12" t="s">
        <v>6</v>
      </c>
      <c r="P247" s="12" t="s">
        <v>6</v>
      </c>
      <c r="Q247" s="12" t="s">
        <v>6</v>
      </c>
      <c r="R247">
        <v>246</v>
      </c>
    </row>
    <row r="248" spans="1:18" ht="15" x14ac:dyDescent="0.45">
      <c r="A248">
        <v>12042</v>
      </c>
      <c r="B248">
        <v>85</v>
      </c>
      <c r="C248">
        <v>661.14</v>
      </c>
      <c r="D248">
        <v>68</v>
      </c>
      <c r="E248">
        <v>530.4</v>
      </c>
      <c r="F248">
        <v>139</v>
      </c>
      <c r="G248">
        <v>1082.96</v>
      </c>
      <c r="H248">
        <v>150</v>
      </c>
      <c r="I248">
        <v>1170</v>
      </c>
      <c r="J248">
        <v>442</v>
      </c>
      <c r="K248">
        <v>3444.5</v>
      </c>
      <c r="L248" s="11" t="s">
        <v>11928</v>
      </c>
      <c r="M248" s="12" t="s">
        <v>6</v>
      </c>
      <c r="N248" s="12">
        <v>33</v>
      </c>
      <c r="O248" s="12" t="s">
        <v>6</v>
      </c>
      <c r="P248" s="12" t="s">
        <v>6</v>
      </c>
      <c r="Q248" s="12" t="s">
        <v>6</v>
      </c>
      <c r="R248">
        <v>247</v>
      </c>
    </row>
    <row r="249" spans="1:18" ht="15" x14ac:dyDescent="0.45">
      <c r="A249">
        <v>10692</v>
      </c>
      <c r="B249">
        <v>75</v>
      </c>
      <c r="C249">
        <v>1009.26</v>
      </c>
      <c r="D249">
        <v>67</v>
      </c>
      <c r="E249">
        <v>903.42</v>
      </c>
      <c r="F249">
        <v>51</v>
      </c>
      <c r="G249">
        <v>687.42</v>
      </c>
      <c r="H249">
        <v>62</v>
      </c>
      <c r="I249">
        <v>832.68</v>
      </c>
      <c r="J249">
        <v>255</v>
      </c>
      <c r="K249">
        <v>3432.7799999999997</v>
      </c>
      <c r="L249" s="11" t="s">
        <v>11925</v>
      </c>
      <c r="M249" s="12" t="s">
        <v>6</v>
      </c>
      <c r="N249" s="12" t="s">
        <v>6</v>
      </c>
      <c r="O249" s="12">
        <v>24</v>
      </c>
      <c r="P249" s="12" t="s">
        <v>6</v>
      </c>
      <c r="Q249" s="12" t="s">
        <v>6</v>
      </c>
      <c r="R249">
        <v>248</v>
      </c>
    </row>
    <row r="250" spans="1:18" ht="15" x14ac:dyDescent="0.45">
      <c r="A250">
        <v>17606</v>
      </c>
      <c r="B250">
        <v>115</v>
      </c>
      <c r="C250">
        <v>791.3</v>
      </c>
      <c r="D250">
        <v>101</v>
      </c>
      <c r="E250">
        <v>677.54</v>
      </c>
      <c r="F250">
        <v>173</v>
      </c>
      <c r="G250">
        <v>1141.18</v>
      </c>
      <c r="H250">
        <v>116</v>
      </c>
      <c r="I250">
        <v>799.3</v>
      </c>
      <c r="J250">
        <v>505</v>
      </c>
      <c r="K250">
        <v>3409.3199999999997</v>
      </c>
      <c r="L250" s="11" t="s">
        <v>11926</v>
      </c>
      <c r="M250" s="12" t="s">
        <v>6</v>
      </c>
      <c r="N250" s="12" t="s">
        <v>6</v>
      </c>
      <c r="O250" s="12" t="s">
        <v>6</v>
      </c>
      <c r="P250" s="12">
        <v>18</v>
      </c>
      <c r="Q250" s="12" t="s">
        <v>6</v>
      </c>
      <c r="R250">
        <v>249</v>
      </c>
    </row>
    <row r="251" spans="1:18" ht="15" x14ac:dyDescent="0.45">
      <c r="A251">
        <v>2031373</v>
      </c>
      <c r="B251">
        <v>43.69</v>
      </c>
      <c r="C251">
        <v>671.59</v>
      </c>
      <c r="D251">
        <v>37.369999999999997</v>
      </c>
      <c r="E251">
        <v>603.5</v>
      </c>
      <c r="F251">
        <v>68.73</v>
      </c>
      <c r="G251">
        <v>1061.54</v>
      </c>
      <c r="H251">
        <v>71.03</v>
      </c>
      <c r="I251">
        <v>1069.32</v>
      </c>
      <c r="J251">
        <v>220.82000000000002</v>
      </c>
      <c r="K251">
        <v>3405.95</v>
      </c>
      <c r="L251" s="11" t="s">
        <v>11924</v>
      </c>
      <c r="M251" s="12">
        <v>69</v>
      </c>
      <c r="N251" s="12" t="s">
        <v>6</v>
      </c>
      <c r="O251" s="12" t="s">
        <v>6</v>
      </c>
      <c r="P251" s="12" t="s">
        <v>6</v>
      </c>
      <c r="Q251" s="12" t="s">
        <v>6</v>
      </c>
      <c r="R251">
        <v>250</v>
      </c>
    </row>
    <row r="252" spans="1:18" ht="15" x14ac:dyDescent="0.45">
      <c r="A252">
        <v>27296</v>
      </c>
      <c r="B252">
        <v>137</v>
      </c>
      <c r="C252">
        <v>957.32</v>
      </c>
      <c r="D252">
        <v>94</v>
      </c>
      <c r="E252">
        <v>650.16</v>
      </c>
      <c r="F252">
        <v>162</v>
      </c>
      <c r="G252">
        <v>1116.6400000000001</v>
      </c>
      <c r="H252">
        <v>98</v>
      </c>
      <c r="I252">
        <v>679.84</v>
      </c>
      <c r="J252">
        <v>491</v>
      </c>
      <c r="K252">
        <v>3403.96</v>
      </c>
      <c r="L252" s="11" t="s">
        <v>11923</v>
      </c>
      <c r="M252" s="12" t="s">
        <v>6</v>
      </c>
      <c r="N252" s="12" t="s">
        <v>6</v>
      </c>
      <c r="O252" s="12" t="s">
        <v>6</v>
      </c>
      <c r="P252" s="12" t="s">
        <v>6</v>
      </c>
      <c r="Q252" s="12" t="s">
        <v>6</v>
      </c>
      <c r="R252">
        <v>251</v>
      </c>
    </row>
    <row r="253" spans="1:18" ht="15" x14ac:dyDescent="0.45">
      <c r="A253">
        <v>10340</v>
      </c>
      <c r="B253">
        <v>196</v>
      </c>
      <c r="C253">
        <v>977.2</v>
      </c>
      <c r="D253">
        <v>156</v>
      </c>
      <c r="E253">
        <v>776.4</v>
      </c>
      <c r="F253">
        <v>194</v>
      </c>
      <c r="G253">
        <v>966.8</v>
      </c>
      <c r="H253">
        <v>137</v>
      </c>
      <c r="I253">
        <v>683.4</v>
      </c>
      <c r="J253">
        <v>683</v>
      </c>
      <c r="K253">
        <v>3403.7999999999997</v>
      </c>
      <c r="L253" s="11" t="s">
        <v>11923</v>
      </c>
      <c r="M253" s="12" t="s">
        <v>6</v>
      </c>
      <c r="N253" s="12" t="s">
        <v>6</v>
      </c>
      <c r="O253" s="12" t="s">
        <v>6</v>
      </c>
      <c r="P253" s="12" t="s">
        <v>6</v>
      </c>
      <c r="Q253" s="12" t="s">
        <v>6</v>
      </c>
      <c r="R253">
        <v>252</v>
      </c>
    </row>
    <row r="254" spans="1:18" ht="15" x14ac:dyDescent="0.45">
      <c r="A254">
        <v>29159</v>
      </c>
      <c r="B254">
        <v>89</v>
      </c>
      <c r="C254">
        <v>844.74</v>
      </c>
      <c r="D254">
        <v>78</v>
      </c>
      <c r="E254">
        <v>738.72</v>
      </c>
      <c r="F254">
        <v>102</v>
      </c>
      <c r="G254">
        <v>983.44</v>
      </c>
      <c r="H254">
        <v>83</v>
      </c>
      <c r="I254">
        <v>834.4</v>
      </c>
      <c r="J254">
        <v>352</v>
      </c>
      <c r="K254">
        <v>3401.3</v>
      </c>
      <c r="L254" s="11" t="s">
        <v>11925</v>
      </c>
      <c r="M254" s="12" t="s">
        <v>6</v>
      </c>
      <c r="N254" s="12" t="s">
        <v>6</v>
      </c>
      <c r="O254" s="12">
        <v>25</v>
      </c>
      <c r="P254" s="12" t="s">
        <v>6</v>
      </c>
      <c r="Q254" s="12" t="s">
        <v>6</v>
      </c>
      <c r="R254">
        <v>253</v>
      </c>
    </row>
    <row r="255" spans="1:18" ht="15" x14ac:dyDescent="0.45">
      <c r="A255">
        <v>18601</v>
      </c>
      <c r="B255">
        <v>78</v>
      </c>
      <c r="C255">
        <v>842.4</v>
      </c>
      <c r="D255">
        <v>61</v>
      </c>
      <c r="E255">
        <v>708.3</v>
      </c>
      <c r="F255">
        <v>66</v>
      </c>
      <c r="G255">
        <v>785.4</v>
      </c>
      <c r="H255">
        <v>88</v>
      </c>
      <c r="I255">
        <v>1047.2</v>
      </c>
      <c r="J255">
        <v>293</v>
      </c>
      <c r="K255">
        <v>3383.3</v>
      </c>
      <c r="L255" s="11" t="s">
        <v>11925</v>
      </c>
      <c r="M255" s="12" t="s">
        <v>6</v>
      </c>
      <c r="N255" s="12" t="s">
        <v>6</v>
      </c>
      <c r="O255" s="12">
        <v>26</v>
      </c>
      <c r="P255" s="12" t="s">
        <v>6</v>
      </c>
      <c r="Q255" s="12" t="s">
        <v>6</v>
      </c>
      <c r="R255">
        <v>254</v>
      </c>
    </row>
    <row r="256" spans="1:18" ht="15" x14ac:dyDescent="0.45">
      <c r="A256">
        <v>10191</v>
      </c>
      <c r="B256">
        <v>68</v>
      </c>
      <c r="C256">
        <v>852.76</v>
      </c>
      <c r="D256">
        <v>60</v>
      </c>
      <c r="E256">
        <v>772.8</v>
      </c>
      <c r="F256">
        <v>72</v>
      </c>
      <c r="G256">
        <v>933.77</v>
      </c>
      <c r="H256">
        <v>66</v>
      </c>
      <c r="I256">
        <v>819.98</v>
      </c>
      <c r="J256">
        <v>266</v>
      </c>
      <c r="K256">
        <v>3379.31</v>
      </c>
      <c r="L256" s="11" t="s">
        <v>11927</v>
      </c>
      <c r="M256" s="12" t="s">
        <v>6</v>
      </c>
      <c r="N256" s="12" t="s">
        <v>6</v>
      </c>
      <c r="O256" s="12" t="s">
        <v>6</v>
      </c>
      <c r="P256" s="12" t="s">
        <v>6</v>
      </c>
      <c r="Q256" s="12">
        <v>34</v>
      </c>
      <c r="R256">
        <v>255</v>
      </c>
    </row>
    <row r="257" spans="1:18" ht="15" x14ac:dyDescent="0.45">
      <c r="A257">
        <v>10693</v>
      </c>
      <c r="B257">
        <v>306</v>
      </c>
      <c r="C257">
        <v>875.21</v>
      </c>
      <c r="D257">
        <v>268</v>
      </c>
      <c r="E257">
        <v>745.36</v>
      </c>
      <c r="F257">
        <v>304</v>
      </c>
      <c r="G257">
        <v>833.83</v>
      </c>
      <c r="H257">
        <v>307</v>
      </c>
      <c r="I257">
        <v>905.4</v>
      </c>
      <c r="J257">
        <v>1185</v>
      </c>
      <c r="K257">
        <v>3359.8</v>
      </c>
      <c r="L257" s="11" t="s">
        <v>11925</v>
      </c>
      <c r="M257" s="12" t="s">
        <v>6</v>
      </c>
      <c r="N257" s="12" t="s">
        <v>6</v>
      </c>
      <c r="O257" s="12">
        <v>27</v>
      </c>
      <c r="P257" s="12" t="s">
        <v>6</v>
      </c>
      <c r="Q257" s="12" t="s">
        <v>6</v>
      </c>
      <c r="R257">
        <v>256</v>
      </c>
    </row>
    <row r="258" spans="1:18" ht="15" x14ac:dyDescent="0.45">
      <c r="A258">
        <v>17620</v>
      </c>
      <c r="B258">
        <v>101</v>
      </c>
      <c r="C258">
        <v>737.3</v>
      </c>
      <c r="D258">
        <v>94</v>
      </c>
      <c r="E258">
        <v>685.04</v>
      </c>
      <c r="F258">
        <v>146</v>
      </c>
      <c r="G258">
        <v>1133.56</v>
      </c>
      <c r="H258">
        <v>102</v>
      </c>
      <c r="I258">
        <v>793.12</v>
      </c>
      <c r="J258">
        <v>443</v>
      </c>
      <c r="K258">
        <v>3349.0199999999995</v>
      </c>
      <c r="L258" s="11" t="s">
        <v>11925</v>
      </c>
      <c r="M258" s="12" t="s">
        <v>6</v>
      </c>
      <c r="N258" s="12" t="s">
        <v>6</v>
      </c>
      <c r="O258" s="12">
        <v>28</v>
      </c>
      <c r="P258" s="12" t="s">
        <v>6</v>
      </c>
      <c r="Q258" s="12" t="s">
        <v>6</v>
      </c>
      <c r="R258">
        <v>257</v>
      </c>
    </row>
    <row r="259" spans="1:18" ht="15" x14ac:dyDescent="0.45">
      <c r="A259">
        <v>14946</v>
      </c>
      <c r="B259">
        <v>76</v>
      </c>
      <c r="C259">
        <v>956.6</v>
      </c>
      <c r="D259">
        <v>74</v>
      </c>
      <c r="E259">
        <v>932.4</v>
      </c>
      <c r="F259">
        <v>76</v>
      </c>
      <c r="G259">
        <v>954.57</v>
      </c>
      <c r="H259">
        <v>39</v>
      </c>
      <c r="I259">
        <v>500.57</v>
      </c>
      <c r="J259">
        <v>265</v>
      </c>
      <c r="K259">
        <v>3344.1400000000003</v>
      </c>
      <c r="L259" s="11" t="s">
        <v>11928</v>
      </c>
      <c r="M259" s="12" t="s">
        <v>6</v>
      </c>
      <c r="N259" s="12">
        <v>34</v>
      </c>
      <c r="O259" s="12" t="s">
        <v>6</v>
      </c>
      <c r="P259" s="12" t="s">
        <v>6</v>
      </c>
      <c r="Q259" s="12" t="s">
        <v>6</v>
      </c>
      <c r="R259">
        <v>258</v>
      </c>
    </row>
    <row r="260" spans="1:18" ht="15" x14ac:dyDescent="0.45">
      <c r="A260">
        <v>16717</v>
      </c>
      <c r="B260">
        <v>54</v>
      </c>
      <c r="C260">
        <v>708.84</v>
      </c>
      <c r="D260">
        <v>46</v>
      </c>
      <c r="E260">
        <v>629.74</v>
      </c>
      <c r="F260">
        <v>61</v>
      </c>
      <c r="G260">
        <v>872.9</v>
      </c>
      <c r="H260">
        <v>80</v>
      </c>
      <c r="I260">
        <v>1115.92</v>
      </c>
      <c r="J260">
        <v>241</v>
      </c>
      <c r="K260">
        <v>3327.4</v>
      </c>
      <c r="L260" s="11" t="s">
        <v>11926</v>
      </c>
      <c r="M260" s="12" t="s">
        <v>6</v>
      </c>
      <c r="N260" s="12" t="s">
        <v>6</v>
      </c>
      <c r="O260" s="12" t="s">
        <v>6</v>
      </c>
      <c r="P260" s="12">
        <v>19</v>
      </c>
      <c r="Q260" s="12" t="s">
        <v>6</v>
      </c>
      <c r="R260">
        <v>259</v>
      </c>
    </row>
    <row r="261" spans="1:18" ht="15" x14ac:dyDescent="0.45">
      <c r="A261">
        <v>11173</v>
      </c>
      <c r="B261">
        <v>101</v>
      </c>
      <c r="C261">
        <v>1362.42</v>
      </c>
      <c r="D261">
        <v>49</v>
      </c>
      <c r="E261">
        <v>660.42</v>
      </c>
      <c r="F261">
        <v>58</v>
      </c>
      <c r="G261">
        <v>781.92</v>
      </c>
      <c r="H261">
        <v>39</v>
      </c>
      <c r="I261">
        <v>519.9</v>
      </c>
      <c r="J261">
        <v>247</v>
      </c>
      <c r="K261">
        <v>3324.6600000000003</v>
      </c>
      <c r="L261" s="11" t="s">
        <v>11925</v>
      </c>
      <c r="M261" s="12" t="s">
        <v>6</v>
      </c>
      <c r="N261" s="12" t="s">
        <v>6</v>
      </c>
      <c r="O261" s="12">
        <v>29</v>
      </c>
      <c r="P261" s="12" t="s">
        <v>6</v>
      </c>
      <c r="Q261" s="12" t="s">
        <v>6</v>
      </c>
      <c r="R261">
        <v>260</v>
      </c>
    </row>
    <row r="262" spans="1:18" ht="15" x14ac:dyDescent="0.45">
      <c r="A262">
        <v>30039</v>
      </c>
      <c r="B262">
        <v>8</v>
      </c>
      <c r="C262">
        <v>191.2</v>
      </c>
      <c r="D262">
        <v>153</v>
      </c>
      <c r="E262">
        <v>3126.29</v>
      </c>
      <c r="J262">
        <v>161</v>
      </c>
      <c r="K262">
        <v>3317.49</v>
      </c>
      <c r="L262" s="11" t="s">
        <v>11925</v>
      </c>
      <c r="M262" s="12" t="s">
        <v>6</v>
      </c>
      <c r="N262" s="12" t="s">
        <v>6</v>
      </c>
      <c r="O262" s="12">
        <v>30</v>
      </c>
      <c r="P262" s="12" t="s">
        <v>6</v>
      </c>
      <c r="Q262" s="12" t="s">
        <v>6</v>
      </c>
      <c r="R262">
        <v>261</v>
      </c>
    </row>
    <row r="263" spans="1:18" ht="15" x14ac:dyDescent="0.45">
      <c r="A263">
        <v>17528</v>
      </c>
      <c r="B263">
        <v>212</v>
      </c>
      <c r="C263">
        <v>822.04</v>
      </c>
      <c r="D263">
        <v>90</v>
      </c>
      <c r="E263">
        <v>314.83999999999997</v>
      </c>
      <c r="F263">
        <v>320</v>
      </c>
      <c r="G263">
        <v>1116.3599999999999</v>
      </c>
      <c r="H263">
        <v>302</v>
      </c>
      <c r="I263">
        <v>1055.32</v>
      </c>
      <c r="J263">
        <v>924</v>
      </c>
      <c r="K263">
        <v>3308.5599999999995</v>
      </c>
      <c r="L263" s="11" t="s">
        <v>11928</v>
      </c>
      <c r="M263" s="12" t="s">
        <v>6</v>
      </c>
      <c r="N263" s="12">
        <v>35</v>
      </c>
      <c r="O263" s="12" t="s">
        <v>6</v>
      </c>
      <c r="P263" s="12" t="s">
        <v>6</v>
      </c>
      <c r="Q263" s="12" t="s">
        <v>6</v>
      </c>
      <c r="R263">
        <v>262</v>
      </c>
    </row>
    <row r="264" spans="1:18" ht="15" x14ac:dyDescent="0.45">
      <c r="A264">
        <v>17520</v>
      </c>
      <c r="B264">
        <v>138</v>
      </c>
      <c r="C264">
        <v>357.12</v>
      </c>
      <c r="D264">
        <v>322</v>
      </c>
      <c r="E264">
        <v>865.38</v>
      </c>
      <c r="F264">
        <v>393</v>
      </c>
      <c r="G264">
        <v>1096.8800000000001</v>
      </c>
      <c r="H264">
        <v>350</v>
      </c>
      <c r="I264">
        <v>978.02</v>
      </c>
      <c r="J264">
        <v>1203</v>
      </c>
      <c r="K264">
        <v>3297.4</v>
      </c>
      <c r="L264" s="11" t="s">
        <v>11928</v>
      </c>
      <c r="M264" s="12" t="s">
        <v>6</v>
      </c>
      <c r="N264" s="12">
        <v>36</v>
      </c>
      <c r="O264" s="12" t="s">
        <v>6</v>
      </c>
      <c r="P264" s="12" t="s">
        <v>6</v>
      </c>
      <c r="Q264" s="12" t="s">
        <v>6</v>
      </c>
      <c r="R264">
        <v>263</v>
      </c>
    </row>
    <row r="265" spans="1:18" ht="15" x14ac:dyDescent="0.45">
      <c r="A265">
        <v>11820</v>
      </c>
      <c r="B265">
        <v>121</v>
      </c>
      <c r="C265">
        <v>939.46</v>
      </c>
      <c r="D265">
        <v>100</v>
      </c>
      <c r="E265">
        <v>788.25</v>
      </c>
      <c r="F265">
        <v>102</v>
      </c>
      <c r="G265">
        <v>803.91</v>
      </c>
      <c r="H265">
        <v>97</v>
      </c>
      <c r="I265">
        <v>765.67</v>
      </c>
      <c r="J265">
        <v>420</v>
      </c>
      <c r="K265">
        <v>3297.29</v>
      </c>
      <c r="L265" s="11" t="s">
        <v>11927</v>
      </c>
      <c r="M265" s="12" t="s">
        <v>6</v>
      </c>
      <c r="N265" s="12" t="s">
        <v>6</v>
      </c>
      <c r="O265" s="12" t="s">
        <v>6</v>
      </c>
      <c r="P265" s="12" t="s">
        <v>6</v>
      </c>
      <c r="Q265" s="12">
        <v>35</v>
      </c>
      <c r="R265">
        <v>264</v>
      </c>
    </row>
    <row r="266" spans="1:18" ht="15" x14ac:dyDescent="0.45">
      <c r="A266">
        <v>2018388</v>
      </c>
      <c r="B266">
        <v>88.64</v>
      </c>
      <c r="C266">
        <v>782.69</v>
      </c>
      <c r="D266">
        <v>82.23</v>
      </c>
      <c r="E266">
        <v>726.87</v>
      </c>
      <c r="F266">
        <v>98.04</v>
      </c>
      <c r="G266">
        <v>866.22</v>
      </c>
      <c r="H266">
        <v>102.78</v>
      </c>
      <c r="I266">
        <v>908.81</v>
      </c>
      <c r="J266">
        <v>371.69000000000005</v>
      </c>
      <c r="K266">
        <v>3284.5899999999997</v>
      </c>
      <c r="L266" s="11" t="s">
        <v>11923</v>
      </c>
      <c r="M266" s="12" t="s">
        <v>6</v>
      </c>
      <c r="N266" s="12" t="s">
        <v>6</v>
      </c>
      <c r="O266" s="12" t="s">
        <v>6</v>
      </c>
      <c r="P266" s="12" t="s">
        <v>6</v>
      </c>
      <c r="Q266" s="12" t="s">
        <v>6</v>
      </c>
      <c r="R266">
        <v>265</v>
      </c>
    </row>
    <row r="267" spans="1:18" ht="15" x14ac:dyDescent="0.45">
      <c r="A267">
        <v>2012081</v>
      </c>
      <c r="B267">
        <v>25.06</v>
      </c>
      <c r="C267">
        <v>1101.55</v>
      </c>
      <c r="D267">
        <v>9.39</v>
      </c>
      <c r="E267">
        <v>412.86</v>
      </c>
      <c r="F267">
        <v>22.53</v>
      </c>
      <c r="G267">
        <v>990.68</v>
      </c>
      <c r="H267">
        <v>17.559999999999999</v>
      </c>
      <c r="I267">
        <v>772.47</v>
      </c>
      <c r="J267">
        <v>74.540000000000006</v>
      </c>
      <c r="K267">
        <v>3277.5599999999995</v>
      </c>
      <c r="L267" s="11" t="s">
        <v>11924</v>
      </c>
      <c r="M267" s="12">
        <v>70</v>
      </c>
      <c r="N267" s="12" t="s">
        <v>6</v>
      </c>
      <c r="O267" s="12" t="s">
        <v>6</v>
      </c>
      <c r="P267" s="12" t="s">
        <v>6</v>
      </c>
      <c r="Q267" s="12" t="s">
        <v>6</v>
      </c>
      <c r="R267">
        <v>266</v>
      </c>
    </row>
    <row r="268" spans="1:18" ht="15" x14ac:dyDescent="0.45">
      <c r="A268">
        <v>17916</v>
      </c>
      <c r="B268">
        <v>77</v>
      </c>
      <c r="C268">
        <v>693</v>
      </c>
      <c r="D268">
        <v>112</v>
      </c>
      <c r="E268">
        <v>1006.56</v>
      </c>
      <c r="F268">
        <v>72</v>
      </c>
      <c r="G268">
        <v>798</v>
      </c>
      <c r="H268">
        <v>63</v>
      </c>
      <c r="I268">
        <v>756</v>
      </c>
      <c r="J268">
        <v>324</v>
      </c>
      <c r="K268">
        <v>3253.56</v>
      </c>
      <c r="L268" s="11" t="s">
        <v>11923</v>
      </c>
      <c r="M268" s="12" t="s">
        <v>6</v>
      </c>
      <c r="N268" s="12" t="s">
        <v>6</v>
      </c>
      <c r="O268" s="12" t="s">
        <v>6</v>
      </c>
      <c r="P268" s="12" t="s">
        <v>6</v>
      </c>
      <c r="Q268" s="12" t="s">
        <v>6</v>
      </c>
      <c r="R268">
        <v>267</v>
      </c>
    </row>
    <row r="269" spans="1:18" ht="15" x14ac:dyDescent="0.45">
      <c r="A269">
        <v>11763</v>
      </c>
      <c r="B269">
        <v>86</v>
      </c>
      <c r="C269">
        <v>596.96</v>
      </c>
      <c r="D269">
        <v>103</v>
      </c>
      <c r="E269">
        <v>720.44</v>
      </c>
      <c r="F269">
        <v>117</v>
      </c>
      <c r="G269">
        <v>818.44</v>
      </c>
      <c r="H269">
        <v>159</v>
      </c>
      <c r="I269">
        <v>1111.8800000000001</v>
      </c>
      <c r="J269">
        <v>465</v>
      </c>
      <c r="K269">
        <v>3247.7200000000003</v>
      </c>
      <c r="L269" s="11" t="s">
        <v>11927</v>
      </c>
      <c r="M269" s="12" t="s">
        <v>6</v>
      </c>
      <c r="N269" s="12" t="s">
        <v>6</v>
      </c>
      <c r="O269" s="12" t="s">
        <v>6</v>
      </c>
      <c r="P269" s="12" t="s">
        <v>6</v>
      </c>
      <c r="Q269" s="12">
        <v>36</v>
      </c>
      <c r="R269">
        <v>268</v>
      </c>
    </row>
    <row r="270" spans="1:18" ht="15" x14ac:dyDescent="0.45">
      <c r="A270">
        <v>14944</v>
      </c>
      <c r="B270">
        <v>67</v>
      </c>
      <c r="C270">
        <v>793.5</v>
      </c>
      <c r="D270">
        <v>73</v>
      </c>
      <c r="E270">
        <v>867.75</v>
      </c>
      <c r="F270">
        <v>85</v>
      </c>
      <c r="G270">
        <v>1008.65</v>
      </c>
      <c r="H270">
        <v>47</v>
      </c>
      <c r="I270">
        <v>557.4</v>
      </c>
      <c r="J270">
        <v>272</v>
      </c>
      <c r="K270">
        <v>3227.3</v>
      </c>
      <c r="L270" s="11" t="s">
        <v>11928</v>
      </c>
      <c r="M270" s="12" t="s">
        <v>6</v>
      </c>
      <c r="N270" s="12">
        <v>37</v>
      </c>
      <c r="O270" s="12" t="s">
        <v>6</v>
      </c>
      <c r="P270" s="12" t="s">
        <v>6</v>
      </c>
      <c r="Q270" s="12" t="s">
        <v>6</v>
      </c>
      <c r="R270">
        <v>269</v>
      </c>
    </row>
    <row r="271" spans="1:18" ht="15" x14ac:dyDescent="0.45">
      <c r="A271">
        <v>2011641</v>
      </c>
      <c r="B271">
        <v>13.49</v>
      </c>
      <c r="C271">
        <v>776.47</v>
      </c>
      <c r="D271">
        <v>14.21</v>
      </c>
      <c r="E271">
        <v>818.43</v>
      </c>
      <c r="F271">
        <v>11.66</v>
      </c>
      <c r="G271">
        <v>671.73</v>
      </c>
      <c r="H271">
        <v>16.93</v>
      </c>
      <c r="I271">
        <v>960.58</v>
      </c>
      <c r="J271">
        <v>56.29</v>
      </c>
      <c r="K271">
        <v>3227.21</v>
      </c>
      <c r="L271" s="11" t="s">
        <v>11924</v>
      </c>
      <c r="M271" s="12">
        <v>71</v>
      </c>
      <c r="N271" s="12" t="s">
        <v>6</v>
      </c>
      <c r="O271" s="12" t="s">
        <v>6</v>
      </c>
      <c r="P271" s="12" t="s">
        <v>6</v>
      </c>
      <c r="Q271" s="12" t="s">
        <v>6</v>
      </c>
      <c r="R271">
        <v>270</v>
      </c>
    </row>
    <row r="272" spans="1:18" ht="15" x14ac:dyDescent="0.45">
      <c r="A272">
        <v>12883</v>
      </c>
      <c r="B272">
        <v>59</v>
      </c>
      <c r="C272">
        <v>733.5</v>
      </c>
      <c r="D272">
        <v>58</v>
      </c>
      <c r="E272">
        <v>725</v>
      </c>
      <c r="F272">
        <v>74</v>
      </c>
      <c r="G272">
        <v>903</v>
      </c>
      <c r="H272">
        <v>68</v>
      </c>
      <c r="I272">
        <v>845</v>
      </c>
      <c r="J272">
        <v>259</v>
      </c>
      <c r="K272">
        <v>3206.5</v>
      </c>
      <c r="L272" s="11" t="s">
        <v>11927</v>
      </c>
      <c r="M272" s="12" t="s">
        <v>6</v>
      </c>
      <c r="N272" s="12" t="s">
        <v>6</v>
      </c>
      <c r="O272" s="12" t="s">
        <v>6</v>
      </c>
      <c r="P272" s="12" t="s">
        <v>6</v>
      </c>
      <c r="Q272" s="12">
        <v>37</v>
      </c>
      <c r="R272">
        <v>271</v>
      </c>
    </row>
    <row r="273" spans="1:18" ht="15" x14ac:dyDescent="0.45">
      <c r="A273">
        <v>2010536</v>
      </c>
      <c r="B273">
        <v>8.8800000000000008</v>
      </c>
      <c r="C273">
        <v>570.41</v>
      </c>
      <c r="D273">
        <v>7.38</v>
      </c>
      <c r="E273">
        <v>479.24</v>
      </c>
      <c r="F273">
        <v>8.91</v>
      </c>
      <c r="G273">
        <v>570.26</v>
      </c>
      <c r="H273">
        <v>26.76</v>
      </c>
      <c r="I273">
        <v>1565.79</v>
      </c>
      <c r="J273">
        <v>51.930000000000007</v>
      </c>
      <c r="K273">
        <v>3185.7</v>
      </c>
      <c r="L273" s="11" t="s">
        <v>11924</v>
      </c>
      <c r="M273" s="12">
        <v>72</v>
      </c>
      <c r="N273" s="12" t="s">
        <v>6</v>
      </c>
      <c r="O273" s="12" t="s">
        <v>6</v>
      </c>
      <c r="P273" s="12" t="s">
        <v>6</v>
      </c>
      <c r="Q273" s="12" t="s">
        <v>6</v>
      </c>
      <c r="R273">
        <v>272</v>
      </c>
    </row>
    <row r="274" spans="1:18" ht="15" x14ac:dyDescent="0.45">
      <c r="A274">
        <v>10802</v>
      </c>
      <c r="B274">
        <v>51</v>
      </c>
      <c r="C274">
        <v>808.36</v>
      </c>
      <c r="D274">
        <v>54</v>
      </c>
      <c r="E274">
        <v>858.6</v>
      </c>
      <c r="F274">
        <v>51</v>
      </c>
      <c r="G274">
        <v>965.7</v>
      </c>
      <c r="H274">
        <v>28</v>
      </c>
      <c r="I274">
        <v>549.20000000000005</v>
      </c>
      <c r="J274">
        <v>184</v>
      </c>
      <c r="K274">
        <v>3181.8599999999997</v>
      </c>
      <c r="L274" s="11" t="s">
        <v>11924</v>
      </c>
      <c r="M274" s="12">
        <v>73</v>
      </c>
      <c r="N274" s="12" t="s">
        <v>6</v>
      </c>
      <c r="O274" s="12" t="s">
        <v>6</v>
      </c>
      <c r="P274" s="12" t="s">
        <v>6</v>
      </c>
      <c r="Q274" s="12" t="s">
        <v>6</v>
      </c>
      <c r="R274">
        <v>273</v>
      </c>
    </row>
    <row r="275" spans="1:18" ht="15" x14ac:dyDescent="0.45">
      <c r="A275">
        <v>22421</v>
      </c>
      <c r="B275">
        <v>312</v>
      </c>
      <c r="C275">
        <v>934.8</v>
      </c>
      <c r="D275">
        <v>277</v>
      </c>
      <c r="E275">
        <v>828.12</v>
      </c>
      <c r="F275">
        <v>252</v>
      </c>
      <c r="G275">
        <v>755.28</v>
      </c>
      <c r="H275">
        <v>219</v>
      </c>
      <c r="I275">
        <v>655.56</v>
      </c>
      <c r="J275">
        <v>1060</v>
      </c>
      <c r="K275">
        <v>3173.7599999999998</v>
      </c>
      <c r="L275" s="11" t="s">
        <v>11923</v>
      </c>
      <c r="M275" s="12" t="s">
        <v>6</v>
      </c>
      <c r="N275" s="12" t="s">
        <v>6</v>
      </c>
      <c r="O275" s="12" t="s">
        <v>6</v>
      </c>
      <c r="P275" s="12" t="s">
        <v>6</v>
      </c>
      <c r="Q275" s="12" t="s">
        <v>6</v>
      </c>
      <c r="R275">
        <v>274</v>
      </c>
    </row>
    <row r="276" spans="1:18" ht="15" x14ac:dyDescent="0.45">
      <c r="A276">
        <v>22301</v>
      </c>
      <c r="B276">
        <v>48</v>
      </c>
      <c r="C276">
        <v>672</v>
      </c>
      <c r="D276">
        <v>66</v>
      </c>
      <c r="E276">
        <v>922.88</v>
      </c>
      <c r="F276">
        <v>38</v>
      </c>
      <c r="G276">
        <v>534.5</v>
      </c>
      <c r="H276">
        <v>72</v>
      </c>
      <c r="I276">
        <v>1041.68</v>
      </c>
      <c r="J276">
        <v>224</v>
      </c>
      <c r="K276">
        <v>3171.0600000000004</v>
      </c>
      <c r="L276" s="11" t="s">
        <v>11924</v>
      </c>
      <c r="M276" s="12">
        <v>74</v>
      </c>
      <c r="N276" s="12" t="s">
        <v>6</v>
      </c>
      <c r="O276" s="12" t="s">
        <v>6</v>
      </c>
      <c r="P276" s="12" t="s">
        <v>6</v>
      </c>
      <c r="Q276" s="12" t="s">
        <v>6</v>
      </c>
      <c r="R276">
        <v>275</v>
      </c>
    </row>
    <row r="277" spans="1:18" ht="15" x14ac:dyDescent="0.45">
      <c r="A277">
        <v>11424</v>
      </c>
      <c r="B277">
        <v>200</v>
      </c>
      <c r="C277">
        <v>636.96</v>
      </c>
      <c r="D277">
        <v>172</v>
      </c>
      <c r="E277">
        <v>548.84</v>
      </c>
      <c r="F277">
        <v>372</v>
      </c>
      <c r="G277">
        <v>1186.76</v>
      </c>
      <c r="H277">
        <v>247</v>
      </c>
      <c r="I277">
        <v>788.06</v>
      </c>
      <c r="J277">
        <v>991</v>
      </c>
      <c r="K277">
        <v>3160.6200000000003</v>
      </c>
      <c r="L277" s="11" t="s">
        <v>11924</v>
      </c>
      <c r="M277" s="12">
        <v>75</v>
      </c>
      <c r="N277" s="12" t="s">
        <v>6</v>
      </c>
      <c r="O277" s="12" t="s">
        <v>6</v>
      </c>
      <c r="P277" s="12" t="s">
        <v>6</v>
      </c>
      <c r="Q277" s="12" t="s">
        <v>6</v>
      </c>
      <c r="R277">
        <v>276</v>
      </c>
    </row>
    <row r="278" spans="1:18" ht="15" x14ac:dyDescent="0.45">
      <c r="A278">
        <v>11273</v>
      </c>
      <c r="B278">
        <v>34</v>
      </c>
      <c r="C278">
        <v>602.88</v>
      </c>
      <c r="D278">
        <v>35</v>
      </c>
      <c r="E278">
        <v>626.5</v>
      </c>
      <c r="F278">
        <v>53</v>
      </c>
      <c r="G278">
        <v>948.7</v>
      </c>
      <c r="H278">
        <v>57</v>
      </c>
      <c r="I278">
        <v>978.59</v>
      </c>
      <c r="J278">
        <v>179</v>
      </c>
      <c r="K278">
        <v>3156.67</v>
      </c>
      <c r="L278" s="11" t="s">
        <v>11924</v>
      </c>
      <c r="M278" s="12">
        <v>76</v>
      </c>
      <c r="N278" s="12" t="s">
        <v>6</v>
      </c>
      <c r="O278" s="12" t="s">
        <v>6</v>
      </c>
      <c r="P278" s="12" t="s">
        <v>6</v>
      </c>
      <c r="Q278" s="12" t="s">
        <v>6</v>
      </c>
      <c r="R278">
        <v>277</v>
      </c>
    </row>
    <row r="279" spans="1:18" ht="15" x14ac:dyDescent="0.45">
      <c r="A279">
        <v>10615</v>
      </c>
      <c r="B279">
        <v>149</v>
      </c>
      <c r="C279">
        <v>1713.5</v>
      </c>
      <c r="D279">
        <v>69</v>
      </c>
      <c r="E279">
        <v>787.06</v>
      </c>
      <c r="F279">
        <v>28</v>
      </c>
      <c r="G279">
        <v>322</v>
      </c>
      <c r="H279">
        <v>29</v>
      </c>
      <c r="I279">
        <v>333.5</v>
      </c>
      <c r="J279">
        <v>275</v>
      </c>
      <c r="K279">
        <v>3156.06</v>
      </c>
      <c r="L279" s="11" t="s">
        <v>11927</v>
      </c>
      <c r="M279" s="12" t="s">
        <v>6</v>
      </c>
      <c r="N279" s="12" t="s">
        <v>6</v>
      </c>
      <c r="O279" s="12" t="s">
        <v>6</v>
      </c>
      <c r="P279" s="12" t="s">
        <v>6</v>
      </c>
      <c r="Q279" s="12">
        <v>38</v>
      </c>
      <c r="R279">
        <v>278</v>
      </c>
    </row>
    <row r="280" spans="1:18" ht="15" x14ac:dyDescent="0.45">
      <c r="A280">
        <v>14945</v>
      </c>
      <c r="B280">
        <v>54</v>
      </c>
      <c r="C280">
        <v>620.82000000000005</v>
      </c>
      <c r="D280">
        <v>52</v>
      </c>
      <c r="E280">
        <v>611.69000000000005</v>
      </c>
      <c r="F280">
        <v>31</v>
      </c>
      <c r="G280">
        <v>367.95</v>
      </c>
      <c r="H280">
        <v>131</v>
      </c>
      <c r="I280">
        <v>1555.1</v>
      </c>
      <c r="J280">
        <v>268</v>
      </c>
      <c r="K280">
        <v>3155.5600000000004</v>
      </c>
      <c r="L280" s="11" t="s">
        <v>11928</v>
      </c>
      <c r="M280" s="12" t="s">
        <v>6</v>
      </c>
      <c r="N280" s="12">
        <v>38</v>
      </c>
      <c r="O280" s="12" t="s">
        <v>6</v>
      </c>
      <c r="P280" s="12" t="s">
        <v>6</v>
      </c>
      <c r="Q280" s="12" t="s">
        <v>6</v>
      </c>
      <c r="R280">
        <v>279</v>
      </c>
    </row>
    <row r="281" spans="1:18" ht="15" x14ac:dyDescent="0.45">
      <c r="A281">
        <v>11944</v>
      </c>
      <c r="B281">
        <v>24</v>
      </c>
      <c r="C281">
        <v>348</v>
      </c>
      <c r="D281">
        <v>22</v>
      </c>
      <c r="E281">
        <v>319</v>
      </c>
      <c r="F281">
        <v>52</v>
      </c>
      <c r="G281">
        <v>754</v>
      </c>
      <c r="H281">
        <v>119</v>
      </c>
      <c r="I281">
        <v>1725.5</v>
      </c>
      <c r="J281">
        <v>217</v>
      </c>
      <c r="K281">
        <v>3146.5</v>
      </c>
      <c r="L281" s="11" t="s">
        <v>11924</v>
      </c>
      <c r="M281" s="12">
        <v>77</v>
      </c>
      <c r="N281" s="12" t="s">
        <v>6</v>
      </c>
      <c r="O281" s="12" t="s">
        <v>6</v>
      </c>
      <c r="P281" s="12" t="s">
        <v>6</v>
      </c>
      <c r="Q281" s="12" t="s">
        <v>6</v>
      </c>
      <c r="R281">
        <v>280</v>
      </c>
    </row>
    <row r="282" spans="1:18" ht="15" x14ac:dyDescent="0.45">
      <c r="A282">
        <v>17372</v>
      </c>
      <c r="B282">
        <v>183</v>
      </c>
      <c r="C282">
        <v>761.55</v>
      </c>
      <c r="D282">
        <v>188</v>
      </c>
      <c r="E282">
        <v>790.08</v>
      </c>
      <c r="F282">
        <v>223</v>
      </c>
      <c r="G282">
        <v>955.86</v>
      </c>
      <c r="H282">
        <v>145</v>
      </c>
      <c r="I282">
        <v>635.9</v>
      </c>
      <c r="J282">
        <v>739</v>
      </c>
      <c r="K282">
        <v>3143.3900000000003</v>
      </c>
      <c r="L282" s="11" t="s">
        <v>11927</v>
      </c>
      <c r="M282" s="12" t="s">
        <v>6</v>
      </c>
      <c r="N282" s="12" t="s">
        <v>6</v>
      </c>
      <c r="O282" s="12" t="s">
        <v>6</v>
      </c>
      <c r="P282" s="12" t="s">
        <v>6</v>
      </c>
      <c r="Q282" s="12">
        <v>39</v>
      </c>
      <c r="R282">
        <v>281</v>
      </c>
    </row>
    <row r="283" spans="1:18" ht="15" x14ac:dyDescent="0.45">
      <c r="A283">
        <v>10926</v>
      </c>
      <c r="B283">
        <v>26</v>
      </c>
      <c r="C283">
        <v>400.52</v>
      </c>
      <c r="F283">
        <v>60</v>
      </c>
      <c r="G283">
        <v>902.25</v>
      </c>
      <c r="H283">
        <v>121</v>
      </c>
      <c r="I283">
        <v>1836.35</v>
      </c>
      <c r="J283">
        <v>207</v>
      </c>
      <c r="K283">
        <v>3139.12</v>
      </c>
      <c r="L283" s="11" t="s">
        <v>11928</v>
      </c>
      <c r="M283" s="12" t="s">
        <v>6</v>
      </c>
      <c r="N283" s="12">
        <v>39</v>
      </c>
      <c r="O283" s="12" t="s">
        <v>6</v>
      </c>
      <c r="P283" s="12" t="s">
        <v>6</v>
      </c>
      <c r="Q283" s="12" t="s">
        <v>6</v>
      </c>
      <c r="R283">
        <v>282</v>
      </c>
    </row>
    <row r="284" spans="1:18" ht="15" x14ac:dyDescent="0.45">
      <c r="A284">
        <v>16693</v>
      </c>
      <c r="B284">
        <v>200</v>
      </c>
      <c r="C284">
        <v>699.44</v>
      </c>
      <c r="D284">
        <v>139</v>
      </c>
      <c r="E284">
        <v>499.62</v>
      </c>
      <c r="F284">
        <v>262</v>
      </c>
      <c r="G284">
        <v>930.66</v>
      </c>
      <c r="H284">
        <v>281</v>
      </c>
      <c r="I284">
        <v>980.98</v>
      </c>
      <c r="J284">
        <v>882</v>
      </c>
      <c r="K284">
        <v>3110.7</v>
      </c>
      <c r="L284" s="11" t="s">
        <v>11928</v>
      </c>
      <c r="M284" s="12" t="s">
        <v>6</v>
      </c>
      <c r="N284" s="12">
        <v>40</v>
      </c>
      <c r="O284" s="12" t="s">
        <v>6</v>
      </c>
      <c r="P284" s="12" t="s">
        <v>6</v>
      </c>
      <c r="Q284" s="12" t="s">
        <v>6</v>
      </c>
      <c r="R284">
        <v>283</v>
      </c>
    </row>
    <row r="285" spans="1:18" ht="15" x14ac:dyDescent="0.45">
      <c r="A285">
        <v>2018029</v>
      </c>
      <c r="B285">
        <v>41.7</v>
      </c>
      <c r="C285">
        <v>874.54</v>
      </c>
      <c r="D285">
        <v>30.28</v>
      </c>
      <c r="E285">
        <v>750.76</v>
      </c>
      <c r="F285">
        <v>34.42</v>
      </c>
      <c r="G285">
        <v>754.11</v>
      </c>
      <c r="H285">
        <v>38.11</v>
      </c>
      <c r="I285">
        <v>724.71</v>
      </c>
      <c r="J285">
        <v>144.51</v>
      </c>
      <c r="K285">
        <v>3104.12</v>
      </c>
      <c r="L285" s="11" t="s">
        <v>11924</v>
      </c>
      <c r="M285" s="12">
        <v>78</v>
      </c>
      <c r="N285" s="12" t="s">
        <v>6</v>
      </c>
      <c r="O285" s="12" t="s">
        <v>6</v>
      </c>
      <c r="P285" s="12" t="s">
        <v>6</v>
      </c>
      <c r="Q285" s="12" t="s">
        <v>6</v>
      </c>
      <c r="R285">
        <v>284</v>
      </c>
    </row>
    <row r="286" spans="1:18" ht="15" x14ac:dyDescent="0.45">
      <c r="A286">
        <v>2011614</v>
      </c>
      <c r="B286">
        <v>38.35</v>
      </c>
      <c r="C286">
        <v>761.99</v>
      </c>
      <c r="D286">
        <v>32.340000000000003</v>
      </c>
      <c r="E286">
        <v>596.41</v>
      </c>
      <c r="F286">
        <v>61.89</v>
      </c>
      <c r="G286">
        <v>1037.78</v>
      </c>
      <c r="H286">
        <v>41.39</v>
      </c>
      <c r="I286">
        <v>698.06</v>
      </c>
      <c r="J286">
        <v>173.96999999999997</v>
      </c>
      <c r="K286">
        <v>3094.2400000000002</v>
      </c>
      <c r="L286" s="11" t="s">
        <v>11924</v>
      </c>
      <c r="M286" s="12">
        <v>79</v>
      </c>
      <c r="N286" s="12" t="s">
        <v>6</v>
      </c>
      <c r="O286" s="12" t="s">
        <v>6</v>
      </c>
      <c r="P286" s="12" t="s">
        <v>6</v>
      </c>
      <c r="Q286" s="12" t="s">
        <v>6</v>
      </c>
      <c r="R286">
        <v>285</v>
      </c>
    </row>
    <row r="287" spans="1:18" ht="15" x14ac:dyDescent="0.45">
      <c r="A287">
        <v>11311</v>
      </c>
      <c r="B287">
        <v>106</v>
      </c>
      <c r="C287">
        <v>784.4</v>
      </c>
      <c r="D287">
        <v>95</v>
      </c>
      <c r="E287">
        <v>706.21</v>
      </c>
      <c r="F287">
        <v>71</v>
      </c>
      <c r="G287">
        <v>532.5</v>
      </c>
      <c r="H287">
        <v>143</v>
      </c>
      <c r="I287">
        <v>1066.5</v>
      </c>
      <c r="J287">
        <v>415</v>
      </c>
      <c r="K287">
        <v>3089.61</v>
      </c>
      <c r="L287" s="11" t="s">
        <v>11924</v>
      </c>
      <c r="M287" s="12">
        <v>80</v>
      </c>
      <c r="N287" s="12" t="s">
        <v>6</v>
      </c>
      <c r="O287" s="12" t="s">
        <v>6</v>
      </c>
      <c r="P287" s="12" t="s">
        <v>6</v>
      </c>
      <c r="Q287" s="12" t="s">
        <v>6</v>
      </c>
      <c r="R287">
        <v>286</v>
      </c>
    </row>
    <row r="288" spans="1:18" ht="15" x14ac:dyDescent="0.45">
      <c r="A288">
        <v>28790</v>
      </c>
      <c r="B288">
        <v>110</v>
      </c>
      <c r="C288">
        <v>977.58</v>
      </c>
      <c r="D288">
        <v>104</v>
      </c>
      <c r="E288">
        <v>922.05</v>
      </c>
      <c r="F288">
        <v>72</v>
      </c>
      <c r="G288">
        <v>640.09</v>
      </c>
      <c r="H288">
        <v>62</v>
      </c>
      <c r="I288">
        <v>549.66999999999996</v>
      </c>
      <c r="J288">
        <v>348</v>
      </c>
      <c r="K288">
        <v>3089.3900000000003</v>
      </c>
      <c r="L288" s="11" t="s">
        <v>11923</v>
      </c>
      <c r="M288" s="12" t="s">
        <v>6</v>
      </c>
      <c r="N288" s="12" t="s">
        <v>6</v>
      </c>
      <c r="O288" s="12" t="s">
        <v>6</v>
      </c>
      <c r="P288" s="12" t="s">
        <v>6</v>
      </c>
      <c r="Q288" s="12" t="s">
        <v>6</v>
      </c>
      <c r="R288">
        <v>287</v>
      </c>
    </row>
    <row r="289" spans="1:18" ht="15" x14ac:dyDescent="0.45">
      <c r="A289">
        <v>29195</v>
      </c>
      <c r="B289">
        <v>52</v>
      </c>
      <c r="C289">
        <v>670.8</v>
      </c>
      <c r="D289">
        <v>52</v>
      </c>
      <c r="E289">
        <v>669.77</v>
      </c>
      <c r="F289">
        <v>66</v>
      </c>
      <c r="G289">
        <v>851.4</v>
      </c>
      <c r="H289">
        <v>69</v>
      </c>
      <c r="I289">
        <v>890.1</v>
      </c>
      <c r="J289">
        <v>239</v>
      </c>
      <c r="K289">
        <v>3082.0699999999997</v>
      </c>
      <c r="L289" s="11" t="s">
        <v>11927</v>
      </c>
      <c r="M289" s="12" t="s">
        <v>6</v>
      </c>
      <c r="N289" s="12" t="s">
        <v>6</v>
      </c>
      <c r="O289" s="12" t="s">
        <v>6</v>
      </c>
      <c r="P289" s="12" t="s">
        <v>6</v>
      </c>
      <c r="Q289" s="12">
        <v>40</v>
      </c>
      <c r="R289">
        <v>288</v>
      </c>
    </row>
    <row r="290" spans="1:18" ht="15" x14ac:dyDescent="0.45">
      <c r="A290">
        <v>27616</v>
      </c>
      <c r="B290">
        <v>44</v>
      </c>
      <c r="C290">
        <v>944.02</v>
      </c>
      <c r="D290">
        <v>24</v>
      </c>
      <c r="E290">
        <v>502.3</v>
      </c>
      <c r="F290">
        <v>8</v>
      </c>
      <c r="G290">
        <v>167.2</v>
      </c>
      <c r="H290">
        <v>70</v>
      </c>
      <c r="I290">
        <v>1463</v>
      </c>
      <c r="J290">
        <v>146</v>
      </c>
      <c r="K290">
        <v>3076.52</v>
      </c>
      <c r="L290" s="11" t="s">
        <v>11924</v>
      </c>
      <c r="M290" s="12">
        <v>81</v>
      </c>
      <c r="N290" s="12" t="s">
        <v>6</v>
      </c>
      <c r="O290" s="12" t="s">
        <v>6</v>
      </c>
      <c r="P290" s="12" t="s">
        <v>6</v>
      </c>
      <c r="Q290" s="12" t="s">
        <v>6</v>
      </c>
      <c r="R290">
        <v>289</v>
      </c>
    </row>
    <row r="291" spans="1:18" ht="15" x14ac:dyDescent="0.45">
      <c r="A291">
        <v>22719</v>
      </c>
      <c r="B291">
        <v>401</v>
      </c>
      <c r="C291">
        <v>560.41</v>
      </c>
      <c r="D291">
        <v>528</v>
      </c>
      <c r="E291">
        <v>947.46</v>
      </c>
      <c r="F291">
        <v>470</v>
      </c>
      <c r="G291">
        <v>843.48</v>
      </c>
      <c r="H291">
        <v>401</v>
      </c>
      <c r="I291">
        <v>719.84</v>
      </c>
      <c r="J291">
        <v>1800</v>
      </c>
      <c r="K291">
        <v>3071.19</v>
      </c>
      <c r="L291" s="11" t="s">
        <v>11928</v>
      </c>
      <c r="M291" s="12" t="s">
        <v>6</v>
      </c>
      <c r="N291" s="12">
        <v>41</v>
      </c>
      <c r="O291" s="12" t="s">
        <v>6</v>
      </c>
      <c r="P291" s="12" t="s">
        <v>6</v>
      </c>
      <c r="Q291" s="12" t="s">
        <v>6</v>
      </c>
      <c r="R291">
        <v>290</v>
      </c>
    </row>
    <row r="292" spans="1:18" ht="15" x14ac:dyDescent="0.45">
      <c r="A292">
        <v>10725</v>
      </c>
      <c r="B292">
        <v>163</v>
      </c>
      <c r="C292">
        <v>651.36</v>
      </c>
      <c r="D292">
        <v>157</v>
      </c>
      <c r="E292">
        <v>628</v>
      </c>
      <c r="F292">
        <v>243</v>
      </c>
      <c r="G292">
        <v>959.2</v>
      </c>
      <c r="H292">
        <v>208</v>
      </c>
      <c r="I292">
        <v>831.68</v>
      </c>
      <c r="J292">
        <v>771</v>
      </c>
      <c r="K292">
        <v>3070.2400000000002</v>
      </c>
      <c r="L292" s="11" t="s">
        <v>11925</v>
      </c>
      <c r="M292" s="12" t="s">
        <v>6</v>
      </c>
      <c r="N292" s="12" t="s">
        <v>6</v>
      </c>
      <c r="O292" s="12">
        <v>31</v>
      </c>
      <c r="P292" s="12" t="s">
        <v>6</v>
      </c>
      <c r="Q292" s="12" t="s">
        <v>6</v>
      </c>
      <c r="R292">
        <v>291</v>
      </c>
    </row>
    <row r="293" spans="1:18" ht="15" x14ac:dyDescent="0.45">
      <c r="A293">
        <v>12074</v>
      </c>
      <c r="B293">
        <v>60</v>
      </c>
      <c r="C293">
        <v>714</v>
      </c>
      <c r="D293">
        <v>27</v>
      </c>
      <c r="E293">
        <v>321.3</v>
      </c>
      <c r="F293">
        <v>92</v>
      </c>
      <c r="G293">
        <v>1092.9000000000001</v>
      </c>
      <c r="H293">
        <v>79</v>
      </c>
      <c r="I293">
        <v>938.69</v>
      </c>
      <c r="J293">
        <v>258</v>
      </c>
      <c r="K293">
        <v>3066.89</v>
      </c>
      <c r="L293" s="11" t="s">
        <v>11924</v>
      </c>
      <c r="M293" s="12">
        <v>82</v>
      </c>
      <c r="N293" s="12" t="s">
        <v>6</v>
      </c>
      <c r="O293" s="12" t="s">
        <v>6</v>
      </c>
      <c r="P293" s="12" t="s">
        <v>6</v>
      </c>
      <c r="Q293" s="12" t="s">
        <v>6</v>
      </c>
      <c r="R293">
        <v>292</v>
      </c>
    </row>
    <row r="294" spans="1:18" ht="15" x14ac:dyDescent="0.45">
      <c r="A294">
        <v>22276</v>
      </c>
      <c r="B294">
        <v>704</v>
      </c>
      <c r="C294">
        <v>701.76</v>
      </c>
      <c r="D294">
        <v>836</v>
      </c>
      <c r="E294">
        <v>833.92</v>
      </c>
      <c r="F294">
        <v>804</v>
      </c>
      <c r="G294">
        <v>801.36</v>
      </c>
      <c r="H294">
        <v>731</v>
      </c>
      <c r="I294">
        <v>729</v>
      </c>
      <c r="J294">
        <v>3075</v>
      </c>
      <c r="K294">
        <v>3066.04</v>
      </c>
      <c r="L294" s="11" t="s">
        <v>11926</v>
      </c>
      <c r="M294" s="12" t="s">
        <v>6</v>
      </c>
      <c r="N294" s="12" t="s">
        <v>6</v>
      </c>
      <c r="O294" s="12" t="s">
        <v>6</v>
      </c>
      <c r="P294" s="12">
        <v>20</v>
      </c>
      <c r="Q294" s="12" t="s">
        <v>6</v>
      </c>
      <c r="R294">
        <v>293</v>
      </c>
    </row>
    <row r="295" spans="1:18" ht="15" x14ac:dyDescent="0.45">
      <c r="A295">
        <v>30524</v>
      </c>
      <c r="B295">
        <v>115</v>
      </c>
      <c r="C295">
        <v>803.32</v>
      </c>
      <c r="D295">
        <v>105</v>
      </c>
      <c r="E295">
        <v>734.44</v>
      </c>
      <c r="F295">
        <v>119</v>
      </c>
      <c r="G295">
        <v>829.64</v>
      </c>
      <c r="H295">
        <v>99</v>
      </c>
      <c r="I295">
        <v>690.76</v>
      </c>
      <c r="J295">
        <v>438</v>
      </c>
      <c r="K295">
        <v>3058.16</v>
      </c>
      <c r="L295" s="11" t="s">
        <v>11923</v>
      </c>
      <c r="M295" s="12" t="s">
        <v>6</v>
      </c>
      <c r="N295" s="12" t="s">
        <v>6</v>
      </c>
      <c r="O295" s="12" t="s">
        <v>6</v>
      </c>
      <c r="P295" s="12" t="s">
        <v>6</v>
      </c>
      <c r="Q295" s="12" t="s">
        <v>6</v>
      </c>
      <c r="R295">
        <v>294</v>
      </c>
    </row>
    <row r="296" spans="1:18" ht="15" x14ac:dyDescent="0.45">
      <c r="A296">
        <v>23458</v>
      </c>
      <c r="B296">
        <v>107</v>
      </c>
      <c r="C296">
        <v>849.6</v>
      </c>
      <c r="D296">
        <v>83</v>
      </c>
      <c r="E296">
        <v>660.16</v>
      </c>
      <c r="F296">
        <v>104</v>
      </c>
      <c r="G296">
        <v>830.08</v>
      </c>
      <c r="H296">
        <v>90</v>
      </c>
      <c r="I296">
        <v>717.44</v>
      </c>
      <c r="J296">
        <v>384</v>
      </c>
      <c r="K296">
        <v>3057.28</v>
      </c>
      <c r="L296" s="11" t="s">
        <v>11923</v>
      </c>
      <c r="M296" s="12" t="s">
        <v>6</v>
      </c>
      <c r="N296" s="12" t="s">
        <v>6</v>
      </c>
      <c r="O296" s="12" t="s">
        <v>6</v>
      </c>
      <c r="P296" s="12" t="s">
        <v>6</v>
      </c>
      <c r="Q296" s="12" t="s">
        <v>6</v>
      </c>
      <c r="R296">
        <v>295</v>
      </c>
    </row>
    <row r="297" spans="1:18" ht="15" x14ac:dyDescent="0.45">
      <c r="A297">
        <v>11796</v>
      </c>
      <c r="B297">
        <v>121</v>
      </c>
      <c r="C297">
        <v>797.01</v>
      </c>
      <c r="D297">
        <v>98</v>
      </c>
      <c r="E297">
        <v>643.09</v>
      </c>
      <c r="F297">
        <v>107</v>
      </c>
      <c r="G297">
        <v>703.02</v>
      </c>
      <c r="H297">
        <v>138</v>
      </c>
      <c r="I297">
        <v>908.15</v>
      </c>
      <c r="J297">
        <v>464</v>
      </c>
      <c r="K297">
        <v>3051.27</v>
      </c>
      <c r="L297" s="11" t="s">
        <v>11928</v>
      </c>
      <c r="M297" s="12" t="s">
        <v>6</v>
      </c>
      <c r="N297" s="12">
        <v>42</v>
      </c>
      <c r="O297" s="12" t="s">
        <v>6</v>
      </c>
      <c r="P297" s="12" t="s">
        <v>6</v>
      </c>
      <c r="Q297" s="12" t="s">
        <v>6</v>
      </c>
      <c r="R297">
        <v>296</v>
      </c>
    </row>
    <row r="298" spans="1:18" ht="15" x14ac:dyDescent="0.45">
      <c r="A298">
        <v>12057</v>
      </c>
      <c r="B298">
        <v>185</v>
      </c>
      <c r="C298">
        <v>776.32</v>
      </c>
      <c r="D298">
        <v>149</v>
      </c>
      <c r="E298">
        <v>631.70000000000005</v>
      </c>
      <c r="F298">
        <v>194</v>
      </c>
      <c r="G298">
        <v>834.06</v>
      </c>
      <c r="H298">
        <v>191</v>
      </c>
      <c r="I298">
        <v>802.2</v>
      </c>
      <c r="J298">
        <v>719</v>
      </c>
      <c r="K298">
        <v>3044.2799999999997</v>
      </c>
      <c r="L298" s="11" t="s">
        <v>11928</v>
      </c>
      <c r="M298" s="12" t="s">
        <v>6</v>
      </c>
      <c r="N298" s="12">
        <v>43</v>
      </c>
      <c r="O298" s="12" t="s">
        <v>6</v>
      </c>
      <c r="P298" s="12" t="s">
        <v>6</v>
      </c>
      <c r="Q298" s="12" t="s">
        <v>6</v>
      </c>
      <c r="R298">
        <v>297</v>
      </c>
    </row>
    <row r="299" spans="1:18" ht="15" x14ac:dyDescent="0.45">
      <c r="A299">
        <v>10514</v>
      </c>
      <c r="B299">
        <v>56</v>
      </c>
      <c r="C299">
        <v>660.8</v>
      </c>
      <c r="D299">
        <v>56</v>
      </c>
      <c r="E299">
        <v>660.8</v>
      </c>
      <c r="F299">
        <v>88</v>
      </c>
      <c r="G299">
        <v>1038.46</v>
      </c>
      <c r="H299">
        <v>57</v>
      </c>
      <c r="I299">
        <v>683.2</v>
      </c>
      <c r="J299">
        <v>257</v>
      </c>
      <c r="K299">
        <v>3043.26</v>
      </c>
      <c r="L299" s="11" t="s">
        <v>11925</v>
      </c>
      <c r="M299" s="12" t="s">
        <v>6</v>
      </c>
      <c r="N299" s="12" t="s">
        <v>6</v>
      </c>
      <c r="O299" s="12">
        <v>32</v>
      </c>
      <c r="P299" s="12" t="s">
        <v>6</v>
      </c>
      <c r="Q299" s="12" t="s">
        <v>6</v>
      </c>
      <c r="R299">
        <v>298</v>
      </c>
    </row>
    <row r="300" spans="1:18" ht="15" x14ac:dyDescent="0.45">
      <c r="A300">
        <v>27599</v>
      </c>
      <c r="B300">
        <v>90</v>
      </c>
      <c r="C300">
        <v>674.4</v>
      </c>
      <c r="D300">
        <v>77</v>
      </c>
      <c r="E300">
        <v>674.06</v>
      </c>
      <c r="F300">
        <v>92</v>
      </c>
      <c r="G300">
        <v>818.8</v>
      </c>
      <c r="H300">
        <v>98</v>
      </c>
      <c r="I300">
        <v>872.2</v>
      </c>
      <c r="J300">
        <v>357</v>
      </c>
      <c r="K300">
        <v>3039.46</v>
      </c>
      <c r="L300" s="11" t="s">
        <v>11925</v>
      </c>
      <c r="M300" s="12" t="s">
        <v>6</v>
      </c>
      <c r="N300" s="12" t="s">
        <v>6</v>
      </c>
      <c r="O300" s="12">
        <v>33</v>
      </c>
      <c r="P300" s="12" t="s">
        <v>6</v>
      </c>
      <c r="Q300" s="12" t="s">
        <v>6</v>
      </c>
      <c r="R300">
        <v>299</v>
      </c>
    </row>
    <row r="301" spans="1:18" ht="15" x14ac:dyDescent="0.45">
      <c r="A301">
        <v>16298</v>
      </c>
      <c r="B301">
        <v>22</v>
      </c>
      <c r="C301">
        <v>589.65</v>
      </c>
      <c r="D301">
        <v>28</v>
      </c>
      <c r="E301">
        <v>729.2</v>
      </c>
      <c r="F301">
        <v>40</v>
      </c>
      <c r="G301">
        <v>996</v>
      </c>
      <c r="H301">
        <v>29</v>
      </c>
      <c r="I301">
        <v>722.1</v>
      </c>
      <c r="J301">
        <v>119</v>
      </c>
      <c r="K301">
        <v>3036.95</v>
      </c>
      <c r="L301" s="11" t="s">
        <v>11924</v>
      </c>
      <c r="M301" s="12">
        <v>83</v>
      </c>
      <c r="N301" s="12" t="s">
        <v>6</v>
      </c>
      <c r="O301" s="12" t="s">
        <v>6</v>
      </c>
      <c r="P301" s="12" t="s">
        <v>6</v>
      </c>
      <c r="Q301" s="12" t="s">
        <v>6</v>
      </c>
      <c r="R301">
        <v>300</v>
      </c>
    </row>
    <row r="302" spans="1:18" ht="15" x14ac:dyDescent="0.45">
      <c r="A302">
        <v>11649</v>
      </c>
      <c r="B302">
        <v>59</v>
      </c>
      <c r="C302">
        <v>696.2</v>
      </c>
      <c r="D302">
        <v>65</v>
      </c>
      <c r="E302">
        <v>767</v>
      </c>
      <c r="F302">
        <v>61</v>
      </c>
      <c r="G302">
        <v>719.8</v>
      </c>
      <c r="H302">
        <v>72</v>
      </c>
      <c r="I302">
        <v>847.72</v>
      </c>
      <c r="J302">
        <v>257</v>
      </c>
      <c r="K302">
        <v>3030.7200000000003</v>
      </c>
      <c r="L302" s="11" t="s">
        <v>11927</v>
      </c>
      <c r="M302" s="12" t="s">
        <v>6</v>
      </c>
      <c r="N302" s="12" t="s">
        <v>6</v>
      </c>
      <c r="O302" s="12" t="s">
        <v>6</v>
      </c>
      <c r="P302" s="12" t="s">
        <v>6</v>
      </c>
      <c r="Q302" s="12">
        <v>41</v>
      </c>
      <c r="R302">
        <v>301</v>
      </c>
    </row>
    <row r="303" spans="1:18" ht="15" x14ac:dyDescent="0.45">
      <c r="A303">
        <v>18338</v>
      </c>
      <c r="B303">
        <v>53</v>
      </c>
      <c r="C303">
        <v>1529.39</v>
      </c>
      <c r="D303">
        <v>52</v>
      </c>
      <c r="E303">
        <v>1500.49</v>
      </c>
      <c r="J303">
        <v>105</v>
      </c>
      <c r="K303">
        <v>3029.88</v>
      </c>
      <c r="L303" s="11" t="s">
        <v>11928</v>
      </c>
      <c r="M303" s="12" t="s">
        <v>6</v>
      </c>
      <c r="N303" s="12">
        <v>44</v>
      </c>
      <c r="O303" s="12" t="s">
        <v>6</v>
      </c>
      <c r="P303" s="12" t="s">
        <v>6</v>
      </c>
      <c r="Q303" s="12" t="s">
        <v>6</v>
      </c>
      <c r="R303">
        <v>302</v>
      </c>
    </row>
    <row r="304" spans="1:18" ht="15" x14ac:dyDescent="0.45">
      <c r="A304">
        <v>2011553</v>
      </c>
      <c r="B304">
        <v>49.69</v>
      </c>
      <c r="C304">
        <v>884.63</v>
      </c>
      <c r="D304">
        <v>40.17</v>
      </c>
      <c r="E304">
        <v>709.29</v>
      </c>
      <c r="F304">
        <v>53.07</v>
      </c>
      <c r="G304">
        <v>773.83</v>
      </c>
      <c r="H304">
        <v>44.52</v>
      </c>
      <c r="I304">
        <v>657.06</v>
      </c>
      <c r="J304">
        <v>187.45000000000002</v>
      </c>
      <c r="K304">
        <v>3024.81</v>
      </c>
      <c r="L304" s="11" t="s">
        <v>11924</v>
      </c>
      <c r="M304" s="12">
        <v>84</v>
      </c>
      <c r="N304" s="12" t="s">
        <v>6</v>
      </c>
      <c r="O304" s="12" t="s">
        <v>6</v>
      </c>
      <c r="P304" s="12" t="s">
        <v>6</v>
      </c>
      <c r="Q304" s="12" t="s">
        <v>6</v>
      </c>
      <c r="R304">
        <v>303</v>
      </c>
    </row>
    <row r="305" spans="1:18" ht="15" x14ac:dyDescent="0.45">
      <c r="A305">
        <v>18259</v>
      </c>
      <c r="B305">
        <v>197</v>
      </c>
      <c r="C305">
        <v>686.7</v>
      </c>
      <c r="D305">
        <v>172</v>
      </c>
      <c r="E305">
        <v>600.32000000000005</v>
      </c>
      <c r="F305">
        <v>244</v>
      </c>
      <c r="G305">
        <v>970.08</v>
      </c>
      <c r="H305">
        <v>169</v>
      </c>
      <c r="I305">
        <v>755.1</v>
      </c>
      <c r="J305">
        <v>782</v>
      </c>
      <c r="K305">
        <v>3012.2</v>
      </c>
      <c r="L305" s="11" t="s">
        <v>11923</v>
      </c>
      <c r="M305" s="12" t="s">
        <v>6</v>
      </c>
      <c r="N305" s="12" t="s">
        <v>6</v>
      </c>
      <c r="O305" s="12" t="s">
        <v>6</v>
      </c>
      <c r="P305" s="12" t="s">
        <v>6</v>
      </c>
      <c r="Q305" s="12" t="s">
        <v>6</v>
      </c>
      <c r="R305">
        <v>304</v>
      </c>
    </row>
    <row r="306" spans="1:18" ht="15" x14ac:dyDescent="0.45">
      <c r="A306">
        <v>11175</v>
      </c>
      <c r="B306">
        <v>105</v>
      </c>
      <c r="C306">
        <v>932.37</v>
      </c>
      <c r="D306">
        <v>89</v>
      </c>
      <c r="E306">
        <v>789.97</v>
      </c>
      <c r="F306">
        <v>62</v>
      </c>
      <c r="G306">
        <v>551.79999999999995</v>
      </c>
      <c r="H306">
        <v>81</v>
      </c>
      <c r="I306">
        <v>719.48</v>
      </c>
      <c r="J306">
        <v>337</v>
      </c>
      <c r="K306">
        <v>2993.6200000000003</v>
      </c>
      <c r="L306" s="11" t="s">
        <v>11925</v>
      </c>
      <c r="M306" s="12" t="s">
        <v>6</v>
      </c>
      <c r="N306" s="12" t="s">
        <v>6</v>
      </c>
      <c r="O306" s="12">
        <v>34</v>
      </c>
      <c r="P306" s="12" t="s">
        <v>6</v>
      </c>
      <c r="Q306" s="12" t="s">
        <v>6</v>
      </c>
      <c r="R306">
        <v>305</v>
      </c>
    </row>
    <row r="307" spans="1:18" ht="15" x14ac:dyDescent="0.45">
      <c r="A307">
        <v>23196</v>
      </c>
      <c r="B307">
        <v>33</v>
      </c>
      <c r="C307">
        <v>628.98</v>
      </c>
      <c r="D307">
        <v>40</v>
      </c>
      <c r="E307">
        <v>774.9</v>
      </c>
      <c r="F307">
        <v>37</v>
      </c>
      <c r="G307">
        <v>721.5</v>
      </c>
      <c r="H307">
        <v>44</v>
      </c>
      <c r="I307">
        <v>858</v>
      </c>
      <c r="J307">
        <v>154</v>
      </c>
      <c r="K307">
        <v>2983.38</v>
      </c>
      <c r="L307" s="11" t="s">
        <v>11925</v>
      </c>
      <c r="M307" s="12" t="s">
        <v>6</v>
      </c>
      <c r="N307" s="12" t="s">
        <v>6</v>
      </c>
      <c r="O307" s="12">
        <v>35</v>
      </c>
      <c r="P307" s="12" t="s">
        <v>6</v>
      </c>
      <c r="Q307" s="12" t="s">
        <v>6</v>
      </c>
      <c r="R307">
        <v>306</v>
      </c>
    </row>
    <row r="308" spans="1:18" ht="15" x14ac:dyDescent="0.45">
      <c r="A308">
        <v>16906</v>
      </c>
      <c r="B308">
        <v>55</v>
      </c>
      <c r="C308">
        <v>505.26</v>
      </c>
      <c r="D308">
        <v>128</v>
      </c>
      <c r="E308">
        <v>1177.5999999999999</v>
      </c>
      <c r="F308">
        <v>63</v>
      </c>
      <c r="G308">
        <v>578.86</v>
      </c>
      <c r="H308">
        <v>78</v>
      </c>
      <c r="I308">
        <v>717.6</v>
      </c>
      <c r="J308">
        <v>324</v>
      </c>
      <c r="K308">
        <v>2979.3199999999997</v>
      </c>
      <c r="L308" s="11" t="s">
        <v>11926</v>
      </c>
      <c r="M308" s="12" t="s">
        <v>6</v>
      </c>
      <c r="N308" s="12" t="s">
        <v>6</v>
      </c>
      <c r="O308" s="12" t="s">
        <v>6</v>
      </c>
      <c r="P308" s="12">
        <v>21</v>
      </c>
      <c r="Q308" s="12" t="s">
        <v>6</v>
      </c>
      <c r="R308">
        <v>307</v>
      </c>
    </row>
    <row r="309" spans="1:18" ht="15" x14ac:dyDescent="0.45">
      <c r="A309">
        <v>29494</v>
      </c>
      <c r="B309">
        <v>99</v>
      </c>
      <c r="C309">
        <v>840.82</v>
      </c>
      <c r="D309">
        <v>115</v>
      </c>
      <c r="E309">
        <v>942.54</v>
      </c>
      <c r="F309">
        <v>8</v>
      </c>
      <c r="G309">
        <v>62.4</v>
      </c>
      <c r="H309">
        <v>145</v>
      </c>
      <c r="I309">
        <v>1131</v>
      </c>
      <c r="J309">
        <v>367</v>
      </c>
      <c r="K309">
        <v>2976.76</v>
      </c>
      <c r="L309" s="11" t="s">
        <v>11927</v>
      </c>
      <c r="M309" s="12" t="s">
        <v>6</v>
      </c>
      <c r="N309" s="12" t="s">
        <v>6</v>
      </c>
      <c r="O309" s="12" t="s">
        <v>6</v>
      </c>
      <c r="P309" s="12" t="s">
        <v>6</v>
      </c>
      <c r="Q309" s="12">
        <v>42</v>
      </c>
      <c r="R309">
        <v>308</v>
      </c>
    </row>
    <row r="310" spans="1:18" ht="15" x14ac:dyDescent="0.45">
      <c r="A310">
        <v>23326</v>
      </c>
      <c r="B310">
        <v>24</v>
      </c>
      <c r="C310">
        <v>1095.54</v>
      </c>
      <c r="D310">
        <v>11</v>
      </c>
      <c r="E310">
        <v>503.8</v>
      </c>
      <c r="F310">
        <v>16</v>
      </c>
      <c r="G310">
        <v>732.8</v>
      </c>
      <c r="H310">
        <v>14</v>
      </c>
      <c r="I310">
        <v>641.20000000000005</v>
      </c>
      <c r="J310">
        <v>65</v>
      </c>
      <c r="K310">
        <v>2973.34</v>
      </c>
      <c r="L310" s="11" t="s">
        <v>11926</v>
      </c>
      <c r="M310" s="12" t="s">
        <v>6</v>
      </c>
      <c r="N310" s="12" t="s">
        <v>6</v>
      </c>
      <c r="O310" s="12" t="s">
        <v>6</v>
      </c>
      <c r="P310" s="12">
        <v>22</v>
      </c>
      <c r="Q310" s="12" t="s">
        <v>6</v>
      </c>
      <c r="R310">
        <v>309</v>
      </c>
    </row>
    <row r="311" spans="1:18" ht="15" x14ac:dyDescent="0.45">
      <c r="A311">
        <v>11284</v>
      </c>
      <c r="B311">
        <v>84</v>
      </c>
      <c r="C311">
        <v>746.18</v>
      </c>
      <c r="D311">
        <v>85</v>
      </c>
      <c r="E311">
        <v>756.5</v>
      </c>
      <c r="F311">
        <v>99</v>
      </c>
      <c r="G311">
        <v>880.39</v>
      </c>
      <c r="H311">
        <v>65</v>
      </c>
      <c r="I311">
        <v>578.5</v>
      </c>
      <c r="J311">
        <v>333</v>
      </c>
      <c r="K311">
        <v>2961.5699999999997</v>
      </c>
      <c r="L311" s="11" t="s">
        <v>11925</v>
      </c>
      <c r="M311" s="12" t="s">
        <v>6</v>
      </c>
      <c r="N311" s="12" t="s">
        <v>6</v>
      </c>
      <c r="O311" s="12">
        <v>36</v>
      </c>
      <c r="P311" s="12" t="s">
        <v>6</v>
      </c>
      <c r="Q311" s="12" t="s">
        <v>6</v>
      </c>
      <c r="R311">
        <v>310</v>
      </c>
    </row>
    <row r="312" spans="1:18" ht="15" x14ac:dyDescent="0.45">
      <c r="A312">
        <v>17617</v>
      </c>
      <c r="B312">
        <v>70</v>
      </c>
      <c r="C312">
        <v>820.97</v>
      </c>
      <c r="D312">
        <v>71</v>
      </c>
      <c r="E312">
        <v>976.5</v>
      </c>
      <c r="F312">
        <v>51</v>
      </c>
      <c r="G312">
        <v>707.19</v>
      </c>
      <c r="H312">
        <v>33</v>
      </c>
      <c r="I312">
        <v>455.37</v>
      </c>
      <c r="J312">
        <v>225</v>
      </c>
      <c r="K312">
        <v>2960.0299999999997</v>
      </c>
      <c r="L312" s="11" t="s">
        <v>11925</v>
      </c>
      <c r="M312" s="12" t="s">
        <v>6</v>
      </c>
      <c r="N312" s="12" t="s">
        <v>6</v>
      </c>
      <c r="O312" s="12">
        <v>37</v>
      </c>
      <c r="P312" s="12" t="s">
        <v>6</v>
      </c>
      <c r="Q312" s="12" t="s">
        <v>6</v>
      </c>
      <c r="R312">
        <v>311</v>
      </c>
    </row>
    <row r="313" spans="1:18" ht="15" x14ac:dyDescent="0.45">
      <c r="A313">
        <v>28791</v>
      </c>
      <c r="B313">
        <v>120</v>
      </c>
      <c r="C313">
        <v>1063.74</v>
      </c>
      <c r="D313">
        <v>85</v>
      </c>
      <c r="E313">
        <v>752.95</v>
      </c>
      <c r="F313">
        <v>73</v>
      </c>
      <c r="G313">
        <v>646.15</v>
      </c>
      <c r="H313">
        <v>56</v>
      </c>
      <c r="I313">
        <v>496.27</v>
      </c>
      <c r="J313">
        <v>334</v>
      </c>
      <c r="K313">
        <v>2959.11</v>
      </c>
      <c r="L313" s="11" t="s">
        <v>11923</v>
      </c>
      <c r="M313" s="12" t="s">
        <v>6</v>
      </c>
      <c r="N313" s="12" t="s">
        <v>6</v>
      </c>
      <c r="O313" s="12" t="s">
        <v>6</v>
      </c>
      <c r="P313" s="12" t="s">
        <v>6</v>
      </c>
      <c r="Q313" s="12" t="s">
        <v>6</v>
      </c>
      <c r="R313">
        <v>312</v>
      </c>
    </row>
    <row r="314" spans="1:18" ht="15" x14ac:dyDescent="0.45">
      <c r="A314">
        <v>16716</v>
      </c>
      <c r="B314">
        <v>72</v>
      </c>
      <c r="C314">
        <v>806.4</v>
      </c>
      <c r="D314">
        <v>40</v>
      </c>
      <c r="E314">
        <v>500.8</v>
      </c>
      <c r="F314">
        <v>45</v>
      </c>
      <c r="G314">
        <v>652.5</v>
      </c>
      <c r="H314">
        <v>69</v>
      </c>
      <c r="I314">
        <v>999.34</v>
      </c>
      <c r="J314">
        <v>226</v>
      </c>
      <c r="K314">
        <v>2959.04</v>
      </c>
      <c r="L314" s="11" t="s">
        <v>11926</v>
      </c>
      <c r="M314" s="12" t="s">
        <v>6</v>
      </c>
      <c r="N314" s="12" t="s">
        <v>6</v>
      </c>
      <c r="O314" s="12" t="s">
        <v>6</v>
      </c>
      <c r="P314" s="12">
        <v>23</v>
      </c>
      <c r="Q314" s="12" t="s">
        <v>6</v>
      </c>
      <c r="R314">
        <v>313</v>
      </c>
    </row>
    <row r="315" spans="1:18" ht="15" x14ac:dyDescent="0.45">
      <c r="A315">
        <v>2017108</v>
      </c>
      <c r="B315">
        <v>21.57</v>
      </c>
      <c r="C315">
        <v>1248.2</v>
      </c>
      <c r="D315">
        <v>2.29</v>
      </c>
      <c r="E315">
        <v>132.19</v>
      </c>
      <c r="F315">
        <v>12.28</v>
      </c>
      <c r="G315">
        <v>633.76</v>
      </c>
      <c r="H315">
        <v>17.8</v>
      </c>
      <c r="I315">
        <v>938.66</v>
      </c>
      <c r="J315">
        <v>53.94</v>
      </c>
      <c r="K315">
        <v>2952.81</v>
      </c>
      <c r="L315" s="11" t="s">
        <v>11924</v>
      </c>
      <c r="M315" s="12">
        <v>85</v>
      </c>
      <c r="N315" s="12" t="s">
        <v>6</v>
      </c>
      <c r="O315" s="12" t="s">
        <v>6</v>
      </c>
      <c r="P315" s="12" t="s">
        <v>6</v>
      </c>
      <c r="Q315" s="12" t="s">
        <v>6</v>
      </c>
      <c r="R315">
        <v>314</v>
      </c>
    </row>
    <row r="316" spans="1:18" ht="15" x14ac:dyDescent="0.45">
      <c r="A316">
        <v>31659</v>
      </c>
      <c r="B316">
        <v>95</v>
      </c>
      <c r="C316">
        <v>586.5</v>
      </c>
      <c r="D316">
        <v>181</v>
      </c>
      <c r="E316">
        <v>1119.7</v>
      </c>
      <c r="F316">
        <v>152</v>
      </c>
      <c r="G316">
        <v>941.4</v>
      </c>
      <c r="H316">
        <v>49</v>
      </c>
      <c r="I316">
        <v>303.3</v>
      </c>
      <c r="J316">
        <v>477</v>
      </c>
      <c r="K316">
        <v>2950.9</v>
      </c>
      <c r="L316" s="11" t="s">
        <v>11925</v>
      </c>
      <c r="M316" s="12" t="s">
        <v>6</v>
      </c>
      <c r="N316" s="12" t="s">
        <v>6</v>
      </c>
      <c r="O316" s="12">
        <v>38</v>
      </c>
      <c r="P316" s="12" t="s">
        <v>6</v>
      </c>
      <c r="Q316" s="12" t="s">
        <v>6</v>
      </c>
      <c r="R316">
        <v>315</v>
      </c>
    </row>
    <row r="317" spans="1:18" ht="15" x14ac:dyDescent="0.45">
      <c r="A317">
        <v>17802</v>
      </c>
      <c r="B317">
        <v>83</v>
      </c>
      <c r="C317">
        <v>662.72</v>
      </c>
      <c r="D317">
        <v>80</v>
      </c>
      <c r="E317">
        <v>668.93</v>
      </c>
      <c r="F317">
        <v>117</v>
      </c>
      <c r="G317">
        <v>984.4</v>
      </c>
      <c r="H317">
        <v>74.650000000000006</v>
      </c>
      <c r="I317">
        <v>634.48</v>
      </c>
      <c r="J317">
        <v>354.65</v>
      </c>
      <c r="K317">
        <v>2950.53</v>
      </c>
      <c r="L317" s="11" t="s">
        <v>11925</v>
      </c>
      <c r="M317" s="12" t="s">
        <v>6</v>
      </c>
      <c r="N317" s="12" t="s">
        <v>6</v>
      </c>
      <c r="O317" s="12">
        <v>39</v>
      </c>
      <c r="P317" s="12" t="s">
        <v>6</v>
      </c>
      <c r="Q317" s="12" t="s">
        <v>6</v>
      </c>
      <c r="R317">
        <v>316</v>
      </c>
    </row>
    <row r="318" spans="1:18" ht="15" x14ac:dyDescent="0.45">
      <c r="A318">
        <v>27589</v>
      </c>
      <c r="B318">
        <v>54</v>
      </c>
      <c r="C318">
        <v>1153.8900000000001</v>
      </c>
      <c r="D318">
        <v>1</v>
      </c>
      <c r="E318">
        <v>21.4</v>
      </c>
      <c r="F318">
        <v>45</v>
      </c>
      <c r="G318">
        <v>983.75</v>
      </c>
      <c r="H318">
        <v>36</v>
      </c>
      <c r="I318">
        <v>786.65</v>
      </c>
      <c r="J318">
        <v>136</v>
      </c>
      <c r="K318">
        <v>2945.69</v>
      </c>
      <c r="L318" s="11" t="s">
        <v>11926</v>
      </c>
      <c r="M318" s="12" t="s">
        <v>6</v>
      </c>
      <c r="N318" s="12" t="s">
        <v>6</v>
      </c>
      <c r="O318" s="12" t="s">
        <v>6</v>
      </c>
      <c r="P318" s="12">
        <v>24</v>
      </c>
      <c r="Q318" s="12" t="s">
        <v>6</v>
      </c>
      <c r="R318">
        <v>317</v>
      </c>
    </row>
    <row r="319" spans="1:18" ht="15" x14ac:dyDescent="0.45">
      <c r="A319">
        <v>2011583</v>
      </c>
      <c r="B319">
        <v>48.47</v>
      </c>
      <c r="C319">
        <v>769.74</v>
      </c>
      <c r="D319">
        <v>46.38</v>
      </c>
      <c r="E319">
        <v>741.08</v>
      </c>
      <c r="F319">
        <v>60.28</v>
      </c>
      <c r="G319">
        <v>952.36</v>
      </c>
      <c r="H319">
        <v>29.95</v>
      </c>
      <c r="I319">
        <v>479.18</v>
      </c>
      <c r="J319">
        <v>185.07999999999998</v>
      </c>
      <c r="K319">
        <v>2942.36</v>
      </c>
      <c r="L319" s="11" t="s">
        <v>11927</v>
      </c>
      <c r="M319" s="12" t="s">
        <v>6</v>
      </c>
      <c r="N319" s="12" t="s">
        <v>6</v>
      </c>
      <c r="O319" s="12" t="s">
        <v>6</v>
      </c>
      <c r="P319" s="12" t="s">
        <v>6</v>
      </c>
      <c r="Q319" s="12">
        <v>43</v>
      </c>
      <c r="R319">
        <v>318</v>
      </c>
    </row>
    <row r="320" spans="1:18" ht="15" x14ac:dyDescent="0.45">
      <c r="A320">
        <v>16901</v>
      </c>
      <c r="B320">
        <v>30</v>
      </c>
      <c r="C320">
        <v>732.09</v>
      </c>
      <c r="D320">
        <v>35</v>
      </c>
      <c r="E320">
        <v>859.03</v>
      </c>
      <c r="F320">
        <v>35</v>
      </c>
      <c r="G320">
        <v>859.03</v>
      </c>
      <c r="H320">
        <v>20</v>
      </c>
      <c r="I320">
        <v>492</v>
      </c>
      <c r="J320">
        <v>120</v>
      </c>
      <c r="K320">
        <v>2942.1499999999996</v>
      </c>
      <c r="L320" s="11" t="s">
        <v>11926</v>
      </c>
      <c r="M320" s="12" t="s">
        <v>6</v>
      </c>
      <c r="N320" s="12" t="s">
        <v>6</v>
      </c>
      <c r="O320" s="12" t="s">
        <v>6</v>
      </c>
      <c r="P320" s="12">
        <v>25</v>
      </c>
      <c r="Q320" s="12" t="s">
        <v>6</v>
      </c>
      <c r="R320">
        <v>319</v>
      </c>
    </row>
    <row r="321" spans="1:18" ht="15" x14ac:dyDescent="0.45">
      <c r="A321">
        <v>12102</v>
      </c>
      <c r="B321">
        <v>37</v>
      </c>
      <c r="C321">
        <v>649.79</v>
      </c>
      <c r="D321">
        <v>44</v>
      </c>
      <c r="E321">
        <v>772.99</v>
      </c>
      <c r="F321">
        <v>55</v>
      </c>
      <c r="G321">
        <v>966.59</v>
      </c>
      <c r="H321">
        <v>31</v>
      </c>
      <c r="I321">
        <v>544.19000000000005</v>
      </c>
      <c r="J321">
        <v>167</v>
      </c>
      <c r="K321">
        <v>2933.56</v>
      </c>
      <c r="L321" s="11" t="s">
        <v>11924</v>
      </c>
      <c r="M321" s="12">
        <v>86</v>
      </c>
      <c r="N321" s="12" t="s">
        <v>6</v>
      </c>
      <c r="O321" s="12" t="s">
        <v>6</v>
      </c>
      <c r="P321" s="12" t="s">
        <v>6</v>
      </c>
      <c r="Q321" s="12" t="s">
        <v>6</v>
      </c>
      <c r="R321">
        <v>320</v>
      </c>
    </row>
    <row r="322" spans="1:18" ht="15" x14ac:dyDescent="0.45">
      <c r="A322">
        <v>12094</v>
      </c>
      <c r="B322">
        <v>59</v>
      </c>
      <c r="C322">
        <v>820.1</v>
      </c>
      <c r="D322">
        <v>49</v>
      </c>
      <c r="E322">
        <v>679.99</v>
      </c>
      <c r="F322">
        <v>51</v>
      </c>
      <c r="G322">
        <v>707.79</v>
      </c>
      <c r="H322">
        <v>50</v>
      </c>
      <c r="I322">
        <v>719.69</v>
      </c>
      <c r="J322">
        <v>209</v>
      </c>
      <c r="K322">
        <v>2927.57</v>
      </c>
      <c r="L322" s="11" t="s">
        <v>11924</v>
      </c>
      <c r="M322" s="12">
        <v>87</v>
      </c>
      <c r="N322" s="12" t="s">
        <v>6</v>
      </c>
      <c r="O322" s="12" t="s">
        <v>6</v>
      </c>
      <c r="P322" s="12" t="s">
        <v>6</v>
      </c>
      <c r="Q322" s="12" t="s">
        <v>6</v>
      </c>
      <c r="R322">
        <v>321</v>
      </c>
    </row>
    <row r="323" spans="1:18" ht="15" x14ac:dyDescent="0.45">
      <c r="A323">
        <v>2029353</v>
      </c>
      <c r="B323">
        <v>8.44</v>
      </c>
      <c r="C323">
        <v>665.45</v>
      </c>
      <c r="D323">
        <v>10.3</v>
      </c>
      <c r="E323">
        <v>812.99</v>
      </c>
      <c r="F323">
        <v>5.51</v>
      </c>
      <c r="G323">
        <v>435.03</v>
      </c>
      <c r="H323">
        <v>13.05</v>
      </c>
      <c r="I323">
        <v>1009.25</v>
      </c>
      <c r="J323">
        <v>37.299999999999997</v>
      </c>
      <c r="K323">
        <v>2922.7200000000003</v>
      </c>
      <c r="L323" s="11" t="s">
        <v>11924</v>
      </c>
      <c r="M323" s="12">
        <v>88</v>
      </c>
      <c r="N323" s="12" t="s">
        <v>6</v>
      </c>
      <c r="O323" s="12" t="s">
        <v>6</v>
      </c>
      <c r="P323" s="12" t="s">
        <v>6</v>
      </c>
      <c r="Q323" s="12" t="s">
        <v>6</v>
      </c>
      <c r="R323">
        <v>322</v>
      </c>
    </row>
    <row r="324" spans="1:18" ht="15" x14ac:dyDescent="0.45">
      <c r="A324">
        <v>2023459</v>
      </c>
      <c r="B324">
        <v>631.66999999999996</v>
      </c>
      <c r="C324">
        <v>2832.69</v>
      </c>
      <c r="D324">
        <v>14.25</v>
      </c>
      <c r="E324">
        <v>64.12</v>
      </c>
      <c r="F324">
        <v>1.83</v>
      </c>
      <c r="G324">
        <v>8.24</v>
      </c>
      <c r="J324">
        <v>647.75</v>
      </c>
      <c r="K324">
        <v>2905.0499999999997</v>
      </c>
      <c r="L324" s="11" t="s">
        <v>11924</v>
      </c>
      <c r="M324" s="12">
        <v>89</v>
      </c>
      <c r="N324" s="12" t="s">
        <v>6</v>
      </c>
      <c r="O324" s="12" t="s">
        <v>6</v>
      </c>
      <c r="P324" s="12" t="s">
        <v>6</v>
      </c>
      <c r="Q324" s="12" t="s">
        <v>6</v>
      </c>
      <c r="R324">
        <v>323</v>
      </c>
    </row>
    <row r="325" spans="1:18" ht="15" x14ac:dyDescent="0.45">
      <c r="A325">
        <v>17083</v>
      </c>
      <c r="B325">
        <v>109</v>
      </c>
      <c r="C325">
        <v>978.12</v>
      </c>
      <c r="D325">
        <v>53</v>
      </c>
      <c r="E325">
        <v>475.56</v>
      </c>
      <c r="F325">
        <v>85</v>
      </c>
      <c r="G325">
        <v>765</v>
      </c>
      <c r="H325">
        <v>76</v>
      </c>
      <c r="I325">
        <v>683.28</v>
      </c>
      <c r="J325">
        <v>323</v>
      </c>
      <c r="K325">
        <v>2901.96</v>
      </c>
      <c r="L325" s="11" t="s">
        <v>11928</v>
      </c>
      <c r="M325" s="12" t="s">
        <v>6</v>
      </c>
      <c r="N325" s="12">
        <v>45</v>
      </c>
      <c r="O325" s="12" t="s">
        <v>6</v>
      </c>
      <c r="P325" s="12" t="s">
        <v>6</v>
      </c>
      <c r="Q325" s="12" t="s">
        <v>6</v>
      </c>
      <c r="R325">
        <v>324</v>
      </c>
    </row>
    <row r="326" spans="1:18" ht="15" x14ac:dyDescent="0.45">
      <c r="A326">
        <v>11819</v>
      </c>
      <c r="B326">
        <v>110</v>
      </c>
      <c r="C326">
        <v>839.96</v>
      </c>
      <c r="D326">
        <v>89</v>
      </c>
      <c r="E326">
        <v>701</v>
      </c>
      <c r="F326">
        <v>88</v>
      </c>
      <c r="G326">
        <v>693.94</v>
      </c>
      <c r="H326">
        <v>84</v>
      </c>
      <c r="I326">
        <v>662.34</v>
      </c>
      <c r="J326">
        <v>371</v>
      </c>
      <c r="K326">
        <v>2897.2400000000002</v>
      </c>
      <c r="L326" s="11" t="s">
        <v>11927</v>
      </c>
      <c r="M326" s="12" t="s">
        <v>6</v>
      </c>
      <c r="N326" s="12" t="s">
        <v>6</v>
      </c>
      <c r="O326" s="12" t="s">
        <v>6</v>
      </c>
      <c r="P326" s="12" t="s">
        <v>6</v>
      </c>
      <c r="Q326" s="12">
        <v>44</v>
      </c>
      <c r="R326">
        <v>325</v>
      </c>
    </row>
    <row r="327" spans="1:18" ht="15" x14ac:dyDescent="0.45">
      <c r="A327">
        <v>16855</v>
      </c>
      <c r="B327">
        <v>350</v>
      </c>
      <c r="C327">
        <v>837.91</v>
      </c>
      <c r="D327">
        <v>277</v>
      </c>
      <c r="E327">
        <v>664.04</v>
      </c>
      <c r="F327">
        <v>290</v>
      </c>
      <c r="G327">
        <v>695.24</v>
      </c>
      <c r="H327">
        <v>290</v>
      </c>
      <c r="I327">
        <v>694.67</v>
      </c>
      <c r="J327">
        <v>1207</v>
      </c>
      <c r="K327">
        <v>2891.8599999999997</v>
      </c>
      <c r="L327" s="11" t="s">
        <v>11926</v>
      </c>
      <c r="M327" s="12" t="s">
        <v>6</v>
      </c>
      <c r="N327" s="12" t="s">
        <v>6</v>
      </c>
      <c r="O327" s="12" t="s">
        <v>6</v>
      </c>
      <c r="P327" s="12">
        <v>26</v>
      </c>
      <c r="Q327" s="12" t="s">
        <v>6</v>
      </c>
      <c r="R327">
        <v>326</v>
      </c>
    </row>
    <row r="328" spans="1:18" ht="15" x14ac:dyDescent="0.45">
      <c r="A328">
        <v>16571</v>
      </c>
      <c r="B328">
        <v>98</v>
      </c>
      <c r="C328">
        <v>1261.1099999999999</v>
      </c>
      <c r="F328">
        <v>19</v>
      </c>
      <c r="G328">
        <v>260.07</v>
      </c>
      <c r="H328">
        <v>81</v>
      </c>
      <c r="I328">
        <v>1367.55</v>
      </c>
      <c r="J328">
        <v>198</v>
      </c>
      <c r="K328">
        <v>2888.7299999999996</v>
      </c>
      <c r="L328" s="11" t="s">
        <v>11924</v>
      </c>
      <c r="M328" s="12">
        <v>90</v>
      </c>
      <c r="N328" s="12" t="s">
        <v>6</v>
      </c>
      <c r="O328" s="12" t="s">
        <v>6</v>
      </c>
      <c r="P328" s="12" t="s">
        <v>6</v>
      </c>
      <c r="Q328" s="12" t="s">
        <v>6</v>
      </c>
      <c r="R328">
        <v>327</v>
      </c>
    </row>
    <row r="329" spans="1:18" ht="15" x14ac:dyDescent="0.45">
      <c r="A329">
        <v>31431</v>
      </c>
      <c r="B329">
        <v>258</v>
      </c>
      <c r="C329">
        <v>1004.96</v>
      </c>
      <c r="D329">
        <v>100</v>
      </c>
      <c r="E329">
        <v>352.82</v>
      </c>
      <c r="F329">
        <v>195</v>
      </c>
      <c r="G329">
        <v>680.82</v>
      </c>
      <c r="H329">
        <v>242</v>
      </c>
      <c r="I329">
        <v>846.72</v>
      </c>
      <c r="J329">
        <v>795</v>
      </c>
      <c r="K329">
        <v>2885.3199999999997</v>
      </c>
      <c r="L329" s="11" t="s">
        <v>11928</v>
      </c>
      <c r="M329" s="12" t="s">
        <v>6</v>
      </c>
      <c r="N329" s="12">
        <v>46</v>
      </c>
      <c r="O329" s="12" t="s">
        <v>6</v>
      </c>
      <c r="P329" s="12" t="s">
        <v>6</v>
      </c>
      <c r="Q329" s="12" t="s">
        <v>6</v>
      </c>
      <c r="R329">
        <v>328</v>
      </c>
    </row>
    <row r="330" spans="1:18" ht="15" x14ac:dyDescent="0.45">
      <c r="A330">
        <v>12021</v>
      </c>
      <c r="B330">
        <v>122</v>
      </c>
      <c r="C330">
        <v>706.22</v>
      </c>
      <c r="D330">
        <v>118</v>
      </c>
      <c r="E330">
        <v>683.02</v>
      </c>
      <c r="F330">
        <v>116</v>
      </c>
      <c r="G330">
        <v>671.88</v>
      </c>
      <c r="H330">
        <v>140</v>
      </c>
      <c r="I330">
        <v>808.78</v>
      </c>
      <c r="J330">
        <v>496</v>
      </c>
      <c r="K330">
        <v>2869.8999999999996</v>
      </c>
      <c r="L330" s="11" t="s">
        <v>11928</v>
      </c>
      <c r="M330" s="12" t="s">
        <v>6</v>
      </c>
      <c r="N330" s="12">
        <v>47</v>
      </c>
      <c r="O330" s="12" t="s">
        <v>6</v>
      </c>
      <c r="P330" s="12" t="s">
        <v>6</v>
      </c>
      <c r="Q330" s="12" t="s">
        <v>6</v>
      </c>
      <c r="R330">
        <v>329</v>
      </c>
    </row>
    <row r="331" spans="1:18" ht="15" x14ac:dyDescent="0.45">
      <c r="A331">
        <v>11439</v>
      </c>
      <c r="B331">
        <v>36</v>
      </c>
      <c r="C331">
        <v>890.43</v>
      </c>
      <c r="D331">
        <v>19</v>
      </c>
      <c r="E331">
        <v>473.1</v>
      </c>
      <c r="F331">
        <v>15</v>
      </c>
      <c r="G331">
        <v>381.9</v>
      </c>
      <c r="H331">
        <v>44</v>
      </c>
      <c r="I331">
        <v>1122</v>
      </c>
      <c r="J331">
        <v>114</v>
      </c>
      <c r="K331">
        <v>2867.43</v>
      </c>
      <c r="L331" s="11" t="s">
        <v>11924</v>
      </c>
      <c r="M331" s="12">
        <v>91</v>
      </c>
      <c r="N331" s="12" t="s">
        <v>6</v>
      </c>
      <c r="O331" s="12" t="s">
        <v>6</v>
      </c>
      <c r="P331" s="12" t="s">
        <v>6</v>
      </c>
      <c r="Q331" s="12" t="s">
        <v>6</v>
      </c>
      <c r="R331">
        <v>330</v>
      </c>
    </row>
    <row r="332" spans="1:18" ht="15" x14ac:dyDescent="0.45">
      <c r="A332">
        <v>16317</v>
      </c>
      <c r="B332">
        <v>64</v>
      </c>
      <c r="C332">
        <v>702.1</v>
      </c>
      <c r="D332">
        <v>65</v>
      </c>
      <c r="E332">
        <v>727.1</v>
      </c>
      <c r="F332">
        <v>61</v>
      </c>
      <c r="G332">
        <v>681.4</v>
      </c>
      <c r="H332">
        <v>67</v>
      </c>
      <c r="I332">
        <v>750.4</v>
      </c>
      <c r="J332">
        <v>257</v>
      </c>
      <c r="K332">
        <v>2861</v>
      </c>
      <c r="L332" s="11" t="s">
        <v>11928</v>
      </c>
      <c r="M332" s="12" t="s">
        <v>6</v>
      </c>
      <c r="N332" s="12">
        <v>48</v>
      </c>
      <c r="O332" s="12" t="s">
        <v>6</v>
      </c>
      <c r="P332" s="12" t="s">
        <v>6</v>
      </c>
      <c r="Q332" s="12" t="s">
        <v>6</v>
      </c>
      <c r="R332">
        <v>331</v>
      </c>
    </row>
    <row r="333" spans="1:18" ht="15" x14ac:dyDescent="0.45">
      <c r="A333">
        <v>11319</v>
      </c>
      <c r="B333">
        <v>40</v>
      </c>
      <c r="C333">
        <v>523.76</v>
      </c>
      <c r="D333">
        <v>75</v>
      </c>
      <c r="E333">
        <v>959.26</v>
      </c>
      <c r="F333">
        <v>49</v>
      </c>
      <c r="G333">
        <v>646.79999999999995</v>
      </c>
      <c r="H333">
        <v>55</v>
      </c>
      <c r="I333">
        <v>726</v>
      </c>
      <c r="J333">
        <v>219</v>
      </c>
      <c r="K333">
        <v>2855.8199999999997</v>
      </c>
      <c r="L333" s="11" t="s">
        <v>11924</v>
      </c>
      <c r="M333" s="12">
        <v>92</v>
      </c>
      <c r="N333" s="12" t="s">
        <v>6</v>
      </c>
      <c r="O333" s="12" t="s">
        <v>6</v>
      </c>
      <c r="P333" s="12" t="s">
        <v>6</v>
      </c>
      <c r="Q333" s="12" t="s">
        <v>6</v>
      </c>
      <c r="R333">
        <v>332</v>
      </c>
    </row>
    <row r="334" spans="1:18" ht="15" x14ac:dyDescent="0.45">
      <c r="A334">
        <v>12880</v>
      </c>
      <c r="B334">
        <v>63</v>
      </c>
      <c r="C334">
        <v>775.5</v>
      </c>
      <c r="D334">
        <v>41</v>
      </c>
      <c r="E334">
        <v>504.5</v>
      </c>
      <c r="F334">
        <v>77</v>
      </c>
      <c r="G334">
        <v>960.5</v>
      </c>
      <c r="H334">
        <v>49</v>
      </c>
      <c r="I334">
        <v>603.5</v>
      </c>
      <c r="J334">
        <v>230</v>
      </c>
      <c r="K334">
        <v>2844</v>
      </c>
      <c r="L334" s="11" t="s">
        <v>11927</v>
      </c>
      <c r="M334" s="12" t="s">
        <v>6</v>
      </c>
      <c r="N334" s="12" t="s">
        <v>6</v>
      </c>
      <c r="O334" s="12" t="s">
        <v>6</v>
      </c>
      <c r="P334" s="12" t="s">
        <v>6</v>
      </c>
      <c r="Q334" s="12">
        <v>45</v>
      </c>
      <c r="R334">
        <v>333</v>
      </c>
    </row>
    <row r="335" spans="1:18" ht="15" x14ac:dyDescent="0.45">
      <c r="A335">
        <v>22281</v>
      </c>
      <c r="D335">
        <v>34</v>
      </c>
      <c r="E335">
        <v>795.6</v>
      </c>
      <c r="F335">
        <v>42</v>
      </c>
      <c r="G335">
        <v>973.45</v>
      </c>
      <c r="H335">
        <v>46</v>
      </c>
      <c r="I335">
        <v>1074.53</v>
      </c>
      <c r="J335">
        <v>122</v>
      </c>
      <c r="K335">
        <v>2843.58</v>
      </c>
      <c r="L335" s="11" t="s">
        <v>11928</v>
      </c>
      <c r="M335" s="12" t="s">
        <v>6</v>
      </c>
      <c r="N335" s="12">
        <v>49</v>
      </c>
      <c r="O335" s="12" t="s">
        <v>6</v>
      </c>
      <c r="P335" s="12" t="s">
        <v>6</v>
      </c>
      <c r="Q335" s="12" t="s">
        <v>6</v>
      </c>
      <c r="R335">
        <v>334</v>
      </c>
    </row>
    <row r="336" spans="1:18" ht="15" x14ac:dyDescent="0.45">
      <c r="A336">
        <v>22194</v>
      </c>
      <c r="B336">
        <v>33</v>
      </c>
      <c r="C336">
        <v>872.38</v>
      </c>
      <c r="D336">
        <v>25</v>
      </c>
      <c r="E336">
        <v>651.94000000000005</v>
      </c>
      <c r="F336">
        <v>21</v>
      </c>
      <c r="G336">
        <v>558.45000000000005</v>
      </c>
      <c r="H336">
        <v>28</v>
      </c>
      <c r="I336">
        <v>748.9</v>
      </c>
      <c r="J336">
        <v>107</v>
      </c>
      <c r="K336">
        <v>2831.6700000000005</v>
      </c>
      <c r="L336" s="11" t="s">
        <v>11925</v>
      </c>
      <c r="M336" s="12" t="s">
        <v>6</v>
      </c>
      <c r="N336" s="12" t="s">
        <v>6</v>
      </c>
      <c r="O336" s="12">
        <v>40</v>
      </c>
      <c r="P336" s="12" t="s">
        <v>6</v>
      </c>
      <c r="Q336" s="12" t="s">
        <v>6</v>
      </c>
      <c r="R336">
        <v>335</v>
      </c>
    </row>
    <row r="337" spans="1:18" ht="15" x14ac:dyDescent="0.45">
      <c r="A337">
        <v>10600</v>
      </c>
      <c r="B337">
        <v>30</v>
      </c>
      <c r="C337">
        <v>702.33</v>
      </c>
      <c r="D337">
        <v>24</v>
      </c>
      <c r="E337">
        <v>566.4</v>
      </c>
      <c r="F337">
        <v>28</v>
      </c>
      <c r="G337">
        <v>658.91</v>
      </c>
      <c r="H337">
        <v>39</v>
      </c>
      <c r="I337">
        <v>903.39</v>
      </c>
      <c r="J337">
        <v>121</v>
      </c>
      <c r="K337">
        <v>2831.0299999999997</v>
      </c>
      <c r="L337" s="11" t="s">
        <v>11927</v>
      </c>
      <c r="M337" s="12" t="s">
        <v>6</v>
      </c>
      <c r="N337" s="12" t="s">
        <v>6</v>
      </c>
      <c r="O337" s="12" t="s">
        <v>6</v>
      </c>
      <c r="P337" s="12" t="s">
        <v>6</v>
      </c>
      <c r="Q337" s="12">
        <v>46</v>
      </c>
      <c r="R337">
        <v>336</v>
      </c>
    </row>
    <row r="338" spans="1:18" ht="15" x14ac:dyDescent="0.45">
      <c r="A338">
        <v>11755</v>
      </c>
      <c r="B338">
        <v>60</v>
      </c>
      <c r="C338">
        <v>756</v>
      </c>
      <c r="F338">
        <v>6</v>
      </c>
      <c r="G338">
        <v>84</v>
      </c>
      <c r="H338">
        <v>143</v>
      </c>
      <c r="I338">
        <v>1990.98</v>
      </c>
      <c r="J338">
        <v>209</v>
      </c>
      <c r="K338">
        <v>2830.98</v>
      </c>
      <c r="L338" s="11" t="s">
        <v>11927</v>
      </c>
      <c r="M338" s="12" t="s">
        <v>6</v>
      </c>
      <c r="N338" s="12" t="s">
        <v>6</v>
      </c>
      <c r="O338" s="12" t="s">
        <v>6</v>
      </c>
      <c r="P338" s="12" t="s">
        <v>6</v>
      </c>
      <c r="Q338" s="12">
        <v>47</v>
      </c>
      <c r="R338">
        <v>337</v>
      </c>
    </row>
    <row r="339" spans="1:18" ht="15" x14ac:dyDescent="0.45">
      <c r="A339">
        <v>2011316</v>
      </c>
      <c r="B339">
        <v>6.75</v>
      </c>
      <c r="C339">
        <v>429.44</v>
      </c>
      <c r="D339">
        <v>9.17</v>
      </c>
      <c r="E339">
        <v>550.02</v>
      </c>
      <c r="F339">
        <v>6.06</v>
      </c>
      <c r="G339">
        <v>386.76</v>
      </c>
      <c r="H339">
        <v>23.19</v>
      </c>
      <c r="I339">
        <v>1463.9</v>
      </c>
      <c r="J339">
        <v>45.17</v>
      </c>
      <c r="K339">
        <v>2830.12</v>
      </c>
      <c r="L339" s="11" t="s">
        <v>11924</v>
      </c>
      <c r="M339" s="12">
        <v>93</v>
      </c>
      <c r="N339" s="12" t="s">
        <v>6</v>
      </c>
      <c r="O339" s="12" t="s">
        <v>6</v>
      </c>
      <c r="P339" s="12" t="s">
        <v>6</v>
      </c>
      <c r="Q339" s="12" t="s">
        <v>6</v>
      </c>
      <c r="R339">
        <v>338</v>
      </c>
    </row>
    <row r="340" spans="1:18" ht="15" x14ac:dyDescent="0.45">
      <c r="A340">
        <v>10676</v>
      </c>
      <c r="B340">
        <v>89</v>
      </c>
      <c r="C340">
        <v>667.5</v>
      </c>
      <c r="D340">
        <v>82</v>
      </c>
      <c r="E340">
        <v>611.4</v>
      </c>
      <c r="F340">
        <v>98</v>
      </c>
      <c r="G340">
        <v>711</v>
      </c>
      <c r="H340">
        <v>113</v>
      </c>
      <c r="I340">
        <v>830.7</v>
      </c>
      <c r="J340">
        <v>382</v>
      </c>
      <c r="K340">
        <v>2820.6000000000004</v>
      </c>
      <c r="L340" s="11" t="s">
        <v>11925</v>
      </c>
      <c r="M340" s="12" t="s">
        <v>6</v>
      </c>
      <c r="N340" s="12" t="s">
        <v>6</v>
      </c>
      <c r="O340" s="12">
        <v>41</v>
      </c>
      <c r="P340" s="12" t="s">
        <v>6</v>
      </c>
      <c r="Q340" s="12" t="s">
        <v>6</v>
      </c>
      <c r="R340">
        <v>339</v>
      </c>
    </row>
    <row r="341" spans="1:18" ht="15" x14ac:dyDescent="0.45">
      <c r="A341">
        <v>16321</v>
      </c>
      <c r="B341">
        <v>11</v>
      </c>
      <c r="C341">
        <v>628.99</v>
      </c>
      <c r="D341">
        <v>11</v>
      </c>
      <c r="E341">
        <v>628.99</v>
      </c>
      <c r="F341">
        <v>14</v>
      </c>
      <c r="G341">
        <v>797.18</v>
      </c>
      <c r="H341">
        <v>13</v>
      </c>
      <c r="I341">
        <v>762.28</v>
      </c>
      <c r="J341">
        <v>49</v>
      </c>
      <c r="K341">
        <v>2817.4399999999996</v>
      </c>
      <c r="L341" s="11" t="s">
        <v>11928</v>
      </c>
      <c r="M341" s="12" t="s">
        <v>6</v>
      </c>
      <c r="N341" s="12">
        <v>50</v>
      </c>
      <c r="O341" s="12" t="s">
        <v>6</v>
      </c>
      <c r="P341" s="12" t="s">
        <v>6</v>
      </c>
      <c r="Q341" s="12" t="s">
        <v>6</v>
      </c>
      <c r="R341">
        <v>340</v>
      </c>
    </row>
    <row r="342" spans="1:18" ht="15" x14ac:dyDescent="0.45">
      <c r="A342">
        <v>11303</v>
      </c>
      <c r="B342">
        <v>13</v>
      </c>
      <c r="C342">
        <v>173.34</v>
      </c>
      <c r="D342">
        <v>77</v>
      </c>
      <c r="E342">
        <v>1001.7</v>
      </c>
      <c r="F342">
        <v>110</v>
      </c>
      <c r="G342">
        <v>1411.56</v>
      </c>
      <c r="H342">
        <v>17</v>
      </c>
      <c r="I342">
        <v>222.88</v>
      </c>
      <c r="J342">
        <v>217</v>
      </c>
      <c r="K342">
        <v>2809.48</v>
      </c>
      <c r="L342" s="11" t="s">
        <v>11924</v>
      </c>
      <c r="M342" s="12">
        <v>94</v>
      </c>
      <c r="N342" s="12" t="s">
        <v>6</v>
      </c>
      <c r="O342" s="12" t="s">
        <v>6</v>
      </c>
      <c r="P342" s="12" t="s">
        <v>6</v>
      </c>
      <c r="Q342" s="12" t="s">
        <v>6</v>
      </c>
      <c r="R342">
        <v>341</v>
      </c>
    </row>
    <row r="343" spans="1:18" ht="15" x14ac:dyDescent="0.45">
      <c r="A343">
        <v>2011581</v>
      </c>
      <c r="B343">
        <v>23.41</v>
      </c>
      <c r="C343">
        <v>667.52</v>
      </c>
      <c r="D343">
        <v>21.46</v>
      </c>
      <c r="E343">
        <v>614.73</v>
      </c>
      <c r="F343">
        <v>25.6</v>
      </c>
      <c r="G343">
        <v>659.79</v>
      </c>
      <c r="H343">
        <v>31.01</v>
      </c>
      <c r="I343">
        <v>866.12</v>
      </c>
      <c r="J343">
        <v>101.48</v>
      </c>
      <c r="K343">
        <v>2808.16</v>
      </c>
      <c r="L343" s="11" t="s">
        <v>11924</v>
      </c>
      <c r="M343" s="12">
        <v>95</v>
      </c>
      <c r="N343" s="12" t="s">
        <v>6</v>
      </c>
      <c r="O343" s="12" t="s">
        <v>6</v>
      </c>
      <c r="P343" s="12" t="s">
        <v>6</v>
      </c>
      <c r="Q343" s="12" t="s">
        <v>6</v>
      </c>
      <c r="R343">
        <v>342</v>
      </c>
    </row>
    <row r="344" spans="1:18" ht="15" x14ac:dyDescent="0.45">
      <c r="A344">
        <v>22706</v>
      </c>
      <c r="B344">
        <v>51</v>
      </c>
      <c r="C344">
        <v>808.36</v>
      </c>
      <c r="F344">
        <v>44</v>
      </c>
      <c r="G344">
        <v>699.6</v>
      </c>
      <c r="H344">
        <v>81</v>
      </c>
      <c r="I344">
        <v>1300</v>
      </c>
      <c r="J344">
        <v>176</v>
      </c>
      <c r="K344">
        <v>2807.96</v>
      </c>
      <c r="L344" s="11" t="s">
        <v>11924</v>
      </c>
      <c r="M344" s="12">
        <v>96</v>
      </c>
      <c r="N344" s="12" t="s">
        <v>6</v>
      </c>
      <c r="O344" s="12" t="s">
        <v>6</v>
      </c>
      <c r="P344" s="12" t="s">
        <v>6</v>
      </c>
      <c r="Q344" s="12" t="s">
        <v>6</v>
      </c>
      <c r="R344">
        <v>343</v>
      </c>
    </row>
    <row r="345" spans="1:18" ht="15" x14ac:dyDescent="0.45">
      <c r="A345">
        <v>16798</v>
      </c>
      <c r="B345">
        <v>52</v>
      </c>
      <c r="C345">
        <v>571.12</v>
      </c>
      <c r="D345">
        <v>55</v>
      </c>
      <c r="E345">
        <v>604.12</v>
      </c>
      <c r="F345">
        <v>68</v>
      </c>
      <c r="G345">
        <v>719.68</v>
      </c>
      <c r="H345">
        <v>85</v>
      </c>
      <c r="I345">
        <v>907.1</v>
      </c>
      <c r="J345">
        <v>260</v>
      </c>
      <c r="K345">
        <v>2802.02</v>
      </c>
      <c r="L345" s="11" t="s">
        <v>11925</v>
      </c>
      <c r="M345" s="12" t="s">
        <v>6</v>
      </c>
      <c r="N345" s="12" t="s">
        <v>6</v>
      </c>
      <c r="O345" s="12">
        <v>42</v>
      </c>
      <c r="P345" s="12" t="s">
        <v>6</v>
      </c>
      <c r="Q345" s="12" t="s">
        <v>6</v>
      </c>
      <c r="R345">
        <v>344</v>
      </c>
    </row>
    <row r="346" spans="1:18" ht="15" x14ac:dyDescent="0.45">
      <c r="A346">
        <v>29082</v>
      </c>
      <c r="B346">
        <v>29</v>
      </c>
      <c r="C346">
        <v>838.1</v>
      </c>
      <c r="D346">
        <v>30</v>
      </c>
      <c r="E346">
        <v>867</v>
      </c>
      <c r="F346">
        <v>24</v>
      </c>
      <c r="G346">
        <v>693.6</v>
      </c>
      <c r="H346">
        <v>13</v>
      </c>
      <c r="I346">
        <v>375.7</v>
      </c>
      <c r="J346">
        <v>96</v>
      </c>
      <c r="K346">
        <v>2774.3999999999996</v>
      </c>
      <c r="L346" s="11" t="s">
        <v>11925</v>
      </c>
      <c r="M346" s="12" t="s">
        <v>6</v>
      </c>
      <c r="N346" s="12" t="s">
        <v>6</v>
      </c>
      <c r="O346" s="12">
        <v>43</v>
      </c>
      <c r="P346" s="12" t="s">
        <v>6</v>
      </c>
      <c r="Q346" s="12" t="s">
        <v>6</v>
      </c>
      <c r="R346">
        <v>345</v>
      </c>
    </row>
    <row r="347" spans="1:18" ht="15" x14ac:dyDescent="0.45">
      <c r="A347">
        <v>27524</v>
      </c>
      <c r="B347">
        <v>160</v>
      </c>
      <c r="C347">
        <v>655.01</v>
      </c>
      <c r="D347">
        <v>165</v>
      </c>
      <c r="E347">
        <v>673.86</v>
      </c>
      <c r="F347">
        <v>189</v>
      </c>
      <c r="G347">
        <v>789.67</v>
      </c>
      <c r="H347">
        <v>147</v>
      </c>
      <c r="I347">
        <v>655.83</v>
      </c>
      <c r="J347">
        <v>661</v>
      </c>
      <c r="K347">
        <v>2774.37</v>
      </c>
      <c r="L347" s="11" t="s">
        <v>11927</v>
      </c>
      <c r="M347" s="12" t="s">
        <v>6</v>
      </c>
      <c r="N347" s="12" t="s">
        <v>6</v>
      </c>
      <c r="O347" s="12" t="s">
        <v>6</v>
      </c>
      <c r="P347" s="12" t="s">
        <v>6</v>
      </c>
      <c r="Q347" s="12">
        <v>48</v>
      </c>
      <c r="R347">
        <v>346</v>
      </c>
    </row>
    <row r="348" spans="1:18" ht="15" x14ac:dyDescent="0.45">
      <c r="A348">
        <v>27198</v>
      </c>
      <c r="B348">
        <v>144</v>
      </c>
      <c r="C348">
        <v>703.26</v>
      </c>
      <c r="D348">
        <v>156</v>
      </c>
      <c r="E348">
        <v>779</v>
      </c>
      <c r="F348">
        <v>140</v>
      </c>
      <c r="G348">
        <v>707.18</v>
      </c>
      <c r="H348">
        <v>112</v>
      </c>
      <c r="I348">
        <v>581.98</v>
      </c>
      <c r="J348">
        <v>552</v>
      </c>
      <c r="K348">
        <v>2771.42</v>
      </c>
      <c r="L348" s="11" t="s">
        <v>11927</v>
      </c>
      <c r="M348" s="12" t="s">
        <v>6</v>
      </c>
      <c r="N348" s="12" t="s">
        <v>6</v>
      </c>
      <c r="O348" s="12" t="s">
        <v>6</v>
      </c>
      <c r="P348" s="12" t="s">
        <v>6</v>
      </c>
      <c r="Q348" s="12">
        <v>49</v>
      </c>
      <c r="R348">
        <v>347</v>
      </c>
    </row>
    <row r="349" spans="1:18" ht="15" x14ac:dyDescent="0.45">
      <c r="A349">
        <v>2027611</v>
      </c>
      <c r="B349">
        <v>78.88</v>
      </c>
      <c r="C349">
        <v>707.77</v>
      </c>
      <c r="D349">
        <v>77.459999999999994</v>
      </c>
      <c r="E349">
        <v>694.02</v>
      </c>
      <c r="F349">
        <v>79.34</v>
      </c>
      <c r="G349">
        <v>712.44</v>
      </c>
      <c r="H349">
        <v>71.63</v>
      </c>
      <c r="I349">
        <v>642.74</v>
      </c>
      <c r="J349">
        <v>307.30999999999995</v>
      </c>
      <c r="K349">
        <v>2756.9700000000003</v>
      </c>
      <c r="L349" s="11" t="s">
        <v>11923</v>
      </c>
      <c r="M349" s="12" t="s">
        <v>6</v>
      </c>
      <c r="N349" s="12" t="s">
        <v>6</v>
      </c>
      <c r="O349" s="12" t="s">
        <v>6</v>
      </c>
      <c r="P349" s="12" t="s">
        <v>6</v>
      </c>
      <c r="Q349" s="12" t="s">
        <v>6</v>
      </c>
      <c r="R349">
        <v>348</v>
      </c>
    </row>
    <row r="350" spans="1:18" ht="15" x14ac:dyDescent="0.45">
      <c r="A350">
        <v>2028199</v>
      </c>
      <c r="B350">
        <v>27.05</v>
      </c>
      <c r="C350">
        <v>513.62</v>
      </c>
      <c r="D350">
        <v>39.58</v>
      </c>
      <c r="E350">
        <v>751.83</v>
      </c>
      <c r="F350">
        <v>42.89</v>
      </c>
      <c r="G350">
        <v>814.71</v>
      </c>
      <c r="H350">
        <v>34.79</v>
      </c>
      <c r="I350">
        <v>660.75</v>
      </c>
      <c r="J350">
        <v>144.31</v>
      </c>
      <c r="K350">
        <v>2740.91</v>
      </c>
      <c r="L350" s="11" t="s">
        <v>11924</v>
      </c>
      <c r="M350" s="12">
        <v>97</v>
      </c>
      <c r="N350" s="12" t="s">
        <v>6</v>
      </c>
      <c r="O350" s="12" t="s">
        <v>6</v>
      </c>
      <c r="P350" s="12" t="s">
        <v>6</v>
      </c>
      <c r="Q350" s="12" t="s">
        <v>6</v>
      </c>
      <c r="R350">
        <v>349</v>
      </c>
    </row>
    <row r="351" spans="1:18" ht="15" x14ac:dyDescent="0.45">
      <c r="A351">
        <v>16319</v>
      </c>
      <c r="B351">
        <v>50</v>
      </c>
      <c r="C351">
        <v>873.36</v>
      </c>
      <c r="D351">
        <v>17</v>
      </c>
      <c r="E351">
        <v>348.5</v>
      </c>
      <c r="F351">
        <v>40</v>
      </c>
      <c r="G351">
        <v>820</v>
      </c>
      <c r="H351">
        <v>34</v>
      </c>
      <c r="I351">
        <v>697</v>
      </c>
      <c r="J351">
        <v>141</v>
      </c>
      <c r="K351">
        <v>2738.86</v>
      </c>
      <c r="L351" s="11" t="s">
        <v>11928</v>
      </c>
      <c r="M351" s="12" t="s">
        <v>6</v>
      </c>
      <c r="N351" s="12">
        <v>51</v>
      </c>
      <c r="O351" s="12" t="s">
        <v>6</v>
      </c>
      <c r="P351" s="12" t="s">
        <v>6</v>
      </c>
      <c r="Q351" s="12" t="s">
        <v>6</v>
      </c>
      <c r="R351">
        <v>350</v>
      </c>
    </row>
    <row r="352" spans="1:18" ht="15" x14ac:dyDescent="0.45">
      <c r="A352">
        <v>11650</v>
      </c>
      <c r="B352">
        <v>64</v>
      </c>
      <c r="C352">
        <v>562.79</v>
      </c>
      <c r="D352">
        <v>74</v>
      </c>
      <c r="E352">
        <v>649.37</v>
      </c>
      <c r="F352">
        <v>74</v>
      </c>
      <c r="G352">
        <v>658.6</v>
      </c>
      <c r="H352">
        <v>97</v>
      </c>
      <c r="I352">
        <v>861.88</v>
      </c>
      <c r="J352">
        <v>309</v>
      </c>
      <c r="K352">
        <v>2732.64</v>
      </c>
      <c r="L352" s="11" t="s">
        <v>11927</v>
      </c>
      <c r="M352" s="12" t="s">
        <v>6</v>
      </c>
      <c r="N352" s="12" t="s">
        <v>6</v>
      </c>
      <c r="O352" s="12" t="s">
        <v>6</v>
      </c>
      <c r="P352" s="12" t="s">
        <v>6</v>
      </c>
      <c r="Q352" s="12">
        <v>50</v>
      </c>
      <c r="R352">
        <v>351</v>
      </c>
    </row>
    <row r="353" spans="1:18" ht="15" x14ac:dyDescent="0.45">
      <c r="A353">
        <v>29026</v>
      </c>
      <c r="B353">
        <v>358</v>
      </c>
      <c r="C353">
        <v>571.24</v>
      </c>
      <c r="D353">
        <v>425</v>
      </c>
      <c r="E353">
        <v>669.99</v>
      </c>
      <c r="F353">
        <v>464</v>
      </c>
      <c r="G353">
        <v>725.24</v>
      </c>
      <c r="H353">
        <v>484</v>
      </c>
      <c r="I353">
        <v>752.82</v>
      </c>
      <c r="J353">
        <v>1731</v>
      </c>
      <c r="K353">
        <v>2719.29</v>
      </c>
      <c r="L353" s="11" t="s">
        <v>11925</v>
      </c>
      <c r="M353" s="12" t="s">
        <v>6</v>
      </c>
      <c r="N353" s="12" t="s">
        <v>6</v>
      </c>
      <c r="O353" s="12">
        <v>44</v>
      </c>
      <c r="P353" s="12" t="s">
        <v>6</v>
      </c>
      <c r="Q353" s="12" t="s">
        <v>6</v>
      </c>
      <c r="R353">
        <v>352</v>
      </c>
    </row>
    <row r="354" spans="1:18" ht="15" x14ac:dyDescent="0.45">
      <c r="A354">
        <v>30514</v>
      </c>
      <c r="B354">
        <v>109</v>
      </c>
      <c r="C354">
        <v>761.32</v>
      </c>
      <c r="D354">
        <v>100</v>
      </c>
      <c r="E354">
        <v>698.32</v>
      </c>
      <c r="F354">
        <v>93</v>
      </c>
      <c r="G354">
        <v>647.64</v>
      </c>
      <c r="H354">
        <v>87</v>
      </c>
      <c r="I354">
        <v>607.32000000000005</v>
      </c>
      <c r="J354">
        <v>389</v>
      </c>
      <c r="K354">
        <v>2714.6000000000004</v>
      </c>
      <c r="L354" s="11" t="s">
        <v>11923</v>
      </c>
      <c r="M354" s="12" t="s">
        <v>6</v>
      </c>
      <c r="N354" s="12" t="s">
        <v>6</v>
      </c>
      <c r="O354" s="12" t="s">
        <v>6</v>
      </c>
      <c r="P354" s="12" t="s">
        <v>6</v>
      </c>
      <c r="Q354" s="12" t="s">
        <v>6</v>
      </c>
      <c r="R354">
        <v>353</v>
      </c>
    </row>
    <row r="355" spans="1:18" ht="15" x14ac:dyDescent="0.45">
      <c r="A355">
        <v>2012086</v>
      </c>
      <c r="B355">
        <v>20.57</v>
      </c>
      <c r="C355">
        <v>698.62</v>
      </c>
      <c r="D355">
        <v>11.36</v>
      </c>
      <c r="E355">
        <v>386.37</v>
      </c>
      <c r="F355">
        <v>21.37</v>
      </c>
      <c r="G355">
        <v>725.44</v>
      </c>
      <c r="H355">
        <v>26.67</v>
      </c>
      <c r="I355">
        <v>903.1</v>
      </c>
      <c r="J355">
        <v>79.97</v>
      </c>
      <c r="K355">
        <v>2713.53</v>
      </c>
      <c r="L355" s="11" t="s">
        <v>11924</v>
      </c>
      <c r="M355" s="12">
        <v>98</v>
      </c>
      <c r="N355" s="12" t="s">
        <v>6</v>
      </c>
      <c r="O355" s="12" t="s">
        <v>6</v>
      </c>
      <c r="P355" s="12" t="s">
        <v>6</v>
      </c>
      <c r="Q355" s="12" t="s">
        <v>6</v>
      </c>
      <c r="R355">
        <v>354</v>
      </c>
    </row>
    <row r="356" spans="1:18" ht="15" x14ac:dyDescent="0.45">
      <c r="A356">
        <v>27145</v>
      </c>
      <c r="B356">
        <v>75</v>
      </c>
      <c r="C356">
        <v>889.65</v>
      </c>
      <c r="D356">
        <v>39</v>
      </c>
      <c r="E356">
        <v>463.15</v>
      </c>
      <c r="F356">
        <v>50</v>
      </c>
      <c r="G356">
        <v>595</v>
      </c>
      <c r="H356">
        <v>64</v>
      </c>
      <c r="I356">
        <v>761.6</v>
      </c>
      <c r="J356">
        <v>228</v>
      </c>
      <c r="K356">
        <v>2709.4</v>
      </c>
      <c r="L356" s="11" t="s">
        <v>11925</v>
      </c>
      <c r="M356" s="12" t="s">
        <v>6</v>
      </c>
      <c r="N356" s="12" t="s">
        <v>6</v>
      </c>
      <c r="O356" s="12">
        <v>45</v>
      </c>
      <c r="P356" s="12" t="s">
        <v>6</v>
      </c>
      <c r="Q356" s="12" t="s">
        <v>6</v>
      </c>
      <c r="R356">
        <v>355</v>
      </c>
    </row>
    <row r="357" spans="1:18" ht="15" x14ac:dyDescent="0.45">
      <c r="A357">
        <v>18115</v>
      </c>
      <c r="B357">
        <v>112</v>
      </c>
      <c r="C357">
        <v>994.67</v>
      </c>
      <c r="D357">
        <v>68</v>
      </c>
      <c r="E357">
        <v>602.36</v>
      </c>
      <c r="F357">
        <v>62</v>
      </c>
      <c r="G357">
        <v>549.66999999999996</v>
      </c>
      <c r="H357">
        <v>60</v>
      </c>
      <c r="I357">
        <v>560.41999999999996</v>
      </c>
      <c r="J357">
        <v>302</v>
      </c>
      <c r="K357">
        <v>2707.12</v>
      </c>
      <c r="L357" s="11" t="s">
        <v>11925</v>
      </c>
      <c r="M357" s="12" t="s">
        <v>6</v>
      </c>
      <c r="N357" s="12" t="s">
        <v>6</v>
      </c>
      <c r="O357" s="12">
        <v>46</v>
      </c>
      <c r="P357" s="12" t="s">
        <v>6</v>
      </c>
      <c r="Q357" s="12" t="s">
        <v>6</v>
      </c>
      <c r="R357">
        <v>356</v>
      </c>
    </row>
    <row r="358" spans="1:18" ht="15" x14ac:dyDescent="0.45">
      <c r="A358">
        <v>2011546</v>
      </c>
      <c r="B358">
        <v>64.89</v>
      </c>
      <c r="C358">
        <v>897.83</v>
      </c>
      <c r="D358">
        <v>46.53</v>
      </c>
      <c r="E358">
        <v>637.88</v>
      </c>
      <c r="F358">
        <v>40.770000000000003</v>
      </c>
      <c r="G358">
        <v>524.23</v>
      </c>
      <c r="H358">
        <v>49.74</v>
      </c>
      <c r="I358">
        <v>639.5</v>
      </c>
      <c r="J358">
        <v>201.93</v>
      </c>
      <c r="K358">
        <v>2699.44</v>
      </c>
      <c r="L358" s="11" t="s">
        <v>11924</v>
      </c>
      <c r="M358" s="12">
        <v>99</v>
      </c>
      <c r="N358" s="12" t="s">
        <v>6</v>
      </c>
      <c r="O358" s="12" t="s">
        <v>6</v>
      </c>
      <c r="P358" s="12" t="s">
        <v>6</v>
      </c>
      <c r="Q358" s="12" t="s">
        <v>6</v>
      </c>
      <c r="R358">
        <v>357</v>
      </c>
    </row>
    <row r="359" spans="1:18" ht="15" x14ac:dyDescent="0.45">
      <c r="A359">
        <v>27165</v>
      </c>
      <c r="B359">
        <v>119</v>
      </c>
      <c r="C359">
        <v>594.20000000000005</v>
      </c>
      <c r="D359">
        <v>129</v>
      </c>
      <c r="E359">
        <v>642.6</v>
      </c>
      <c r="F359">
        <v>140</v>
      </c>
      <c r="G359">
        <v>698.8</v>
      </c>
      <c r="H359">
        <v>152</v>
      </c>
      <c r="I359">
        <v>757.6</v>
      </c>
      <c r="J359">
        <v>540</v>
      </c>
      <c r="K359">
        <v>2693.2000000000003</v>
      </c>
      <c r="L359" s="11" t="s">
        <v>11923</v>
      </c>
      <c r="M359" s="12" t="s">
        <v>6</v>
      </c>
      <c r="N359" s="12" t="s">
        <v>6</v>
      </c>
      <c r="O359" s="12" t="s">
        <v>6</v>
      </c>
      <c r="P359" s="12" t="s">
        <v>6</v>
      </c>
      <c r="Q359" s="12" t="s">
        <v>6</v>
      </c>
      <c r="R359">
        <v>358</v>
      </c>
    </row>
    <row r="360" spans="1:18" ht="15" x14ac:dyDescent="0.45">
      <c r="A360">
        <v>22387</v>
      </c>
      <c r="B360">
        <v>297</v>
      </c>
      <c r="C360">
        <v>740.1</v>
      </c>
      <c r="D360">
        <v>246</v>
      </c>
      <c r="E360">
        <v>613.4</v>
      </c>
      <c r="F360">
        <v>293</v>
      </c>
      <c r="G360">
        <v>731.1</v>
      </c>
      <c r="H360">
        <v>238</v>
      </c>
      <c r="I360">
        <v>592.4</v>
      </c>
      <c r="J360">
        <v>1074</v>
      </c>
      <c r="K360">
        <v>2677</v>
      </c>
      <c r="L360" s="11" t="s">
        <v>11928</v>
      </c>
      <c r="M360" s="12" t="s">
        <v>6</v>
      </c>
      <c r="N360" s="12">
        <v>52</v>
      </c>
      <c r="O360" s="12" t="s">
        <v>6</v>
      </c>
      <c r="P360" s="12" t="s">
        <v>6</v>
      </c>
      <c r="Q360" s="12" t="s">
        <v>6</v>
      </c>
      <c r="R360">
        <v>359</v>
      </c>
    </row>
    <row r="361" spans="1:18" ht="15" x14ac:dyDescent="0.45">
      <c r="A361">
        <v>15143</v>
      </c>
      <c r="B361">
        <v>176</v>
      </c>
      <c r="C361">
        <v>966.24</v>
      </c>
      <c r="D361">
        <v>136</v>
      </c>
      <c r="E361">
        <v>705.74</v>
      </c>
      <c r="F361">
        <v>90</v>
      </c>
      <c r="G361">
        <v>491.92</v>
      </c>
      <c r="H361">
        <v>94</v>
      </c>
      <c r="I361">
        <v>510.4</v>
      </c>
      <c r="J361">
        <v>496</v>
      </c>
      <c r="K361">
        <v>2674.3</v>
      </c>
      <c r="L361" s="11" t="s">
        <v>11927</v>
      </c>
      <c r="M361" s="12" t="s">
        <v>6</v>
      </c>
      <c r="N361" s="12" t="s">
        <v>6</v>
      </c>
      <c r="O361" s="12" t="s">
        <v>6</v>
      </c>
      <c r="P361" s="12" t="s">
        <v>6</v>
      </c>
      <c r="Q361" s="12">
        <v>51</v>
      </c>
      <c r="R361">
        <v>360</v>
      </c>
    </row>
    <row r="362" spans="1:18" ht="15" x14ac:dyDescent="0.45">
      <c r="A362">
        <v>2027448</v>
      </c>
      <c r="B362">
        <v>1</v>
      </c>
      <c r="C362">
        <v>15</v>
      </c>
      <c r="D362">
        <v>46.72</v>
      </c>
      <c r="E362">
        <v>816.12</v>
      </c>
      <c r="F362">
        <v>61.49</v>
      </c>
      <c r="G362">
        <v>1100.6099999999999</v>
      </c>
      <c r="H362">
        <v>41.37</v>
      </c>
      <c r="I362">
        <v>738.88</v>
      </c>
      <c r="J362">
        <v>150.58000000000001</v>
      </c>
      <c r="K362">
        <v>2670.61</v>
      </c>
      <c r="L362" s="11" t="s">
        <v>11923</v>
      </c>
      <c r="M362" s="12" t="s">
        <v>6</v>
      </c>
      <c r="N362" s="12" t="s">
        <v>6</v>
      </c>
      <c r="O362" s="12" t="s">
        <v>6</v>
      </c>
      <c r="P362" s="12" t="s">
        <v>6</v>
      </c>
      <c r="Q362" s="12" t="s">
        <v>6</v>
      </c>
      <c r="R362">
        <v>361</v>
      </c>
    </row>
    <row r="363" spans="1:18" ht="15" x14ac:dyDescent="0.45">
      <c r="A363">
        <v>2018296</v>
      </c>
      <c r="B363">
        <v>66.69</v>
      </c>
      <c r="C363">
        <v>627.35</v>
      </c>
      <c r="D363">
        <v>80.94</v>
      </c>
      <c r="E363">
        <v>678.18</v>
      </c>
      <c r="F363">
        <v>93.12</v>
      </c>
      <c r="G363">
        <v>735.34</v>
      </c>
      <c r="H363">
        <v>80.540000000000006</v>
      </c>
      <c r="I363">
        <v>623.32000000000005</v>
      </c>
      <c r="J363">
        <v>321.29000000000002</v>
      </c>
      <c r="K363">
        <v>2664.19</v>
      </c>
      <c r="L363" s="11" t="s">
        <v>11924</v>
      </c>
      <c r="M363" s="12">
        <v>100</v>
      </c>
      <c r="N363" s="12" t="s">
        <v>6</v>
      </c>
      <c r="O363" s="12" t="s">
        <v>6</v>
      </c>
      <c r="P363" s="12" t="s">
        <v>6</v>
      </c>
      <c r="Q363" s="12" t="s">
        <v>6</v>
      </c>
      <c r="R363">
        <v>362</v>
      </c>
    </row>
    <row r="364" spans="1:18" ht="15" x14ac:dyDescent="0.45">
      <c r="A364">
        <v>12589</v>
      </c>
      <c r="B364">
        <v>49</v>
      </c>
      <c r="C364">
        <v>622.29999999999995</v>
      </c>
      <c r="D364">
        <v>55</v>
      </c>
      <c r="E364">
        <v>697.48</v>
      </c>
      <c r="F364">
        <v>39</v>
      </c>
      <c r="G364">
        <v>493.23</v>
      </c>
      <c r="H364">
        <v>66</v>
      </c>
      <c r="I364">
        <v>849.34</v>
      </c>
      <c r="J364">
        <v>209</v>
      </c>
      <c r="K364">
        <v>2662.35</v>
      </c>
      <c r="L364" s="11" t="s">
        <v>11928</v>
      </c>
      <c r="M364" s="12" t="s">
        <v>6</v>
      </c>
      <c r="N364" s="12">
        <v>53</v>
      </c>
      <c r="O364" s="12" t="s">
        <v>6</v>
      </c>
      <c r="P364" s="12" t="s">
        <v>6</v>
      </c>
      <c r="Q364" s="12" t="s">
        <v>6</v>
      </c>
      <c r="R364">
        <v>363</v>
      </c>
    </row>
    <row r="365" spans="1:18" ht="15" x14ac:dyDescent="0.45">
      <c r="A365">
        <v>11310</v>
      </c>
      <c r="B365">
        <v>33</v>
      </c>
      <c r="C365">
        <v>798.6</v>
      </c>
      <c r="D365">
        <v>22</v>
      </c>
      <c r="E365">
        <v>506.9</v>
      </c>
      <c r="F365">
        <v>29</v>
      </c>
      <c r="G365">
        <v>652.5</v>
      </c>
      <c r="H365">
        <v>31</v>
      </c>
      <c r="I365">
        <v>693.9</v>
      </c>
      <c r="J365">
        <v>115</v>
      </c>
      <c r="K365">
        <v>2651.9</v>
      </c>
      <c r="L365" s="11" t="s">
        <v>11924</v>
      </c>
      <c r="M365" s="12">
        <v>101</v>
      </c>
      <c r="N365" s="12" t="s">
        <v>6</v>
      </c>
      <c r="O365" s="12" t="s">
        <v>6</v>
      </c>
      <c r="P365" s="12" t="s">
        <v>6</v>
      </c>
      <c r="Q365" s="12" t="s">
        <v>6</v>
      </c>
      <c r="R365">
        <v>364</v>
      </c>
    </row>
    <row r="366" spans="1:18" ht="15" x14ac:dyDescent="0.45">
      <c r="A366">
        <v>22739</v>
      </c>
      <c r="B366">
        <v>35</v>
      </c>
      <c r="C366">
        <v>486.5</v>
      </c>
      <c r="D366">
        <v>31</v>
      </c>
      <c r="E366">
        <v>430.9</v>
      </c>
      <c r="F366">
        <v>36</v>
      </c>
      <c r="G366">
        <v>499.29</v>
      </c>
      <c r="H366">
        <v>91</v>
      </c>
      <c r="I366">
        <v>1231.5999999999999</v>
      </c>
      <c r="J366">
        <v>193</v>
      </c>
      <c r="K366">
        <v>2648.29</v>
      </c>
      <c r="L366" s="11" t="s">
        <v>11927</v>
      </c>
      <c r="M366" s="12" t="s">
        <v>6</v>
      </c>
      <c r="N366" s="12" t="s">
        <v>6</v>
      </c>
      <c r="O366" s="12" t="s">
        <v>6</v>
      </c>
      <c r="P366" s="12" t="s">
        <v>6</v>
      </c>
      <c r="Q366" s="12">
        <v>52</v>
      </c>
      <c r="R366">
        <v>365</v>
      </c>
    </row>
    <row r="367" spans="1:18" ht="15" x14ac:dyDescent="0.45">
      <c r="A367">
        <v>17800</v>
      </c>
      <c r="B367">
        <v>42</v>
      </c>
      <c r="C367">
        <v>588</v>
      </c>
      <c r="D367">
        <v>41</v>
      </c>
      <c r="E367">
        <v>574</v>
      </c>
      <c r="F367">
        <v>60</v>
      </c>
      <c r="G367">
        <v>854.4</v>
      </c>
      <c r="H367">
        <v>42</v>
      </c>
      <c r="I367">
        <v>625.79999999999995</v>
      </c>
      <c r="J367">
        <v>185</v>
      </c>
      <c r="K367">
        <v>2642.2</v>
      </c>
      <c r="L367" s="11" t="s">
        <v>11925</v>
      </c>
      <c r="M367" s="12" t="s">
        <v>6</v>
      </c>
      <c r="N367" s="12" t="s">
        <v>6</v>
      </c>
      <c r="O367" s="12">
        <v>47</v>
      </c>
      <c r="P367" s="12" t="s">
        <v>6</v>
      </c>
      <c r="Q367" s="12" t="s">
        <v>6</v>
      </c>
      <c r="R367">
        <v>366</v>
      </c>
    </row>
    <row r="368" spans="1:18" ht="15" x14ac:dyDescent="0.45">
      <c r="A368">
        <v>31438</v>
      </c>
      <c r="B368">
        <v>33</v>
      </c>
      <c r="C368">
        <v>714.8</v>
      </c>
      <c r="D368">
        <v>13</v>
      </c>
      <c r="E368">
        <v>281.48</v>
      </c>
      <c r="F368">
        <v>28</v>
      </c>
      <c r="G368">
        <v>616.26</v>
      </c>
      <c r="H368">
        <v>46</v>
      </c>
      <c r="I368">
        <v>1015.86</v>
      </c>
      <c r="J368">
        <v>120</v>
      </c>
      <c r="K368">
        <v>2628.4</v>
      </c>
      <c r="L368" s="11" t="s">
        <v>11928</v>
      </c>
      <c r="M368" s="12" t="s">
        <v>6</v>
      </c>
      <c r="N368" s="12">
        <v>54</v>
      </c>
      <c r="O368" s="12" t="s">
        <v>6</v>
      </c>
      <c r="P368" s="12" t="s">
        <v>6</v>
      </c>
      <c r="Q368" s="12" t="s">
        <v>6</v>
      </c>
      <c r="R368">
        <v>367</v>
      </c>
    </row>
    <row r="369" spans="1:18" ht="15" x14ac:dyDescent="0.45">
      <c r="A369">
        <v>22228</v>
      </c>
      <c r="B369">
        <v>98</v>
      </c>
      <c r="C369">
        <v>2619.3000000000002</v>
      </c>
      <c r="J369">
        <v>98</v>
      </c>
      <c r="K369">
        <v>2619.3000000000002</v>
      </c>
      <c r="L369" s="11" t="s">
        <v>11928</v>
      </c>
      <c r="M369" s="12" t="s">
        <v>6</v>
      </c>
      <c r="N369" s="12">
        <v>55</v>
      </c>
      <c r="O369" s="12" t="s">
        <v>6</v>
      </c>
      <c r="P369" s="12" t="s">
        <v>6</v>
      </c>
      <c r="Q369" s="12" t="s">
        <v>6</v>
      </c>
      <c r="R369">
        <v>368</v>
      </c>
    </row>
    <row r="370" spans="1:18" ht="15" x14ac:dyDescent="0.45">
      <c r="A370">
        <v>16351</v>
      </c>
      <c r="B370">
        <v>370</v>
      </c>
      <c r="C370">
        <v>813.28</v>
      </c>
      <c r="D370">
        <v>280</v>
      </c>
      <c r="E370">
        <v>613.66</v>
      </c>
      <c r="F370">
        <v>352</v>
      </c>
      <c r="G370">
        <v>771.16</v>
      </c>
      <c r="H370">
        <v>182</v>
      </c>
      <c r="I370">
        <v>399.68</v>
      </c>
      <c r="J370">
        <v>1184</v>
      </c>
      <c r="K370">
        <v>2597.7799999999997</v>
      </c>
      <c r="L370" s="11" t="s">
        <v>11928</v>
      </c>
      <c r="M370" s="12" t="s">
        <v>6</v>
      </c>
      <c r="N370" s="12">
        <v>56</v>
      </c>
      <c r="O370" s="12" t="s">
        <v>6</v>
      </c>
      <c r="P370" s="12" t="s">
        <v>6</v>
      </c>
      <c r="Q370" s="12" t="s">
        <v>6</v>
      </c>
      <c r="R370">
        <v>369</v>
      </c>
    </row>
    <row r="371" spans="1:18" ht="15" x14ac:dyDescent="0.45">
      <c r="A371">
        <v>11875</v>
      </c>
      <c r="B371">
        <v>180</v>
      </c>
      <c r="C371">
        <v>862.1</v>
      </c>
      <c r="D371">
        <v>107</v>
      </c>
      <c r="E371">
        <v>512.84</v>
      </c>
      <c r="F371">
        <v>166</v>
      </c>
      <c r="G371">
        <v>795.66</v>
      </c>
      <c r="H371">
        <v>88</v>
      </c>
      <c r="I371">
        <v>422.4</v>
      </c>
      <c r="J371">
        <v>541</v>
      </c>
      <c r="K371">
        <v>2593</v>
      </c>
      <c r="L371" s="11" t="s">
        <v>11928</v>
      </c>
      <c r="M371" s="12" t="s">
        <v>6</v>
      </c>
      <c r="N371" s="12">
        <v>57</v>
      </c>
      <c r="O371" s="12" t="s">
        <v>6</v>
      </c>
      <c r="P371" s="12" t="s">
        <v>6</v>
      </c>
      <c r="Q371" s="12" t="s">
        <v>6</v>
      </c>
      <c r="R371">
        <v>370</v>
      </c>
    </row>
    <row r="372" spans="1:18" ht="15" x14ac:dyDescent="0.45">
      <c r="A372">
        <v>17605</v>
      </c>
      <c r="B372">
        <v>14</v>
      </c>
      <c r="C372">
        <v>679</v>
      </c>
      <c r="D372">
        <v>15</v>
      </c>
      <c r="E372">
        <v>771.5</v>
      </c>
      <c r="F372">
        <v>7</v>
      </c>
      <c r="G372">
        <v>378</v>
      </c>
      <c r="H372">
        <v>14</v>
      </c>
      <c r="I372">
        <v>751.68</v>
      </c>
      <c r="J372">
        <v>50</v>
      </c>
      <c r="K372">
        <v>2580.1799999999998</v>
      </c>
      <c r="L372" s="11" t="s">
        <v>11926</v>
      </c>
      <c r="M372" s="12" t="s">
        <v>6</v>
      </c>
      <c r="N372" s="12" t="s">
        <v>6</v>
      </c>
      <c r="O372" s="12" t="s">
        <v>6</v>
      </c>
      <c r="P372" s="12">
        <v>27</v>
      </c>
      <c r="Q372" s="12" t="s">
        <v>6</v>
      </c>
      <c r="R372">
        <v>371</v>
      </c>
    </row>
    <row r="373" spans="1:18" ht="15" x14ac:dyDescent="0.45">
      <c r="A373">
        <v>11872</v>
      </c>
      <c r="B373">
        <v>230</v>
      </c>
      <c r="C373">
        <v>641.36</v>
      </c>
      <c r="D373">
        <v>203</v>
      </c>
      <c r="E373">
        <v>550.20000000000005</v>
      </c>
      <c r="F373">
        <v>229</v>
      </c>
      <c r="G373">
        <v>605.98</v>
      </c>
      <c r="H373">
        <v>276</v>
      </c>
      <c r="I373">
        <v>758.61</v>
      </c>
      <c r="J373">
        <v>938</v>
      </c>
      <c r="K373">
        <v>2556.15</v>
      </c>
      <c r="L373" s="11" t="s">
        <v>11928</v>
      </c>
      <c r="M373" s="12" t="s">
        <v>6</v>
      </c>
      <c r="N373" s="12">
        <v>58</v>
      </c>
      <c r="O373" s="12" t="s">
        <v>6</v>
      </c>
      <c r="P373" s="12" t="s">
        <v>6</v>
      </c>
      <c r="Q373" s="12" t="s">
        <v>6</v>
      </c>
      <c r="R373">
        <v>372</v>
      </c>
    </row>
    <row r="374" spans="1:18" ht="15" x14ac:dyDescent="0.45">
      <c r="A374">
        <v>31266</v>
      </c>
      <c r="B374">
        <v>163</v>
      </c>
      <c r="C374">
        <v>748.69</v>
      </c>
      <c r="D374">
        <v>130</v>
      </c>
      <c r="E374">
        <v>598</v>
      </c>
      <c r="F374">
        <v>133</v>
      </c>
      <c r="G374">
        <v>609.58000000000004</v>
      </c>
      <c r="H374">
        <v>131</v>
      </c>
      <c r="I374">
        <v>598.9</v>
      </c>
      <c r="J374">
        <v>557</v>
      </c>
      <c r="K374">
        <v>2555.17</v>
      </c>
      <c r="L374" s="11" t="s">
        <v>11928</v>
      </c>
      <c r="M374" s="12" t="s">
        <v>6</v>
      </c>
      <c r="N374" s="12">
        <v>59</v>
      </c>
      <c r="O374" s="12" t="s">
        <v>6</v>
      </c>
      <c r="P374" s="12" t="s">
        <v>6</v>
      </c>
      <c r="Q374" s="12" t="s">
        <v>6</v>
      </c>
      <c r="R374">
        <v>373</v>
      </c>
    </row>
    <row r="375" spans="1:18" ht="15" x14ac:dyDescent="0.45">
      <c r="A375">
        <v>10607</v>
      </c>
      <c r="B375">
        <v>44</v>
      </c>
      <c r="C375">
        <v>1007.6</v>
      </c>
      <c r="D375">
        <v>25</v>
      </c>
      <c r="E375">
        <v>572.5</v>
      </c>
      <c r="F375">
        <v>32</v>
      </c>
      <c r="G375">
        <v>730.97</v>
      </c>
      <c r="H375">
        <v>11</v>
      </c>
      <c r="I375">
        <v>240.92</v>
      </c>
      <c r="J375">
        <v>112</v>
      </c>
      <c r="K375">
        <v>2551.9899999999998</v>
      </c>
      <c r="L375" s="11" t="s">
        <v>11927</v>
      </c>
      <c r="M375" s="12" t="s">
        <v>6</v>
      </c>
      <c r="N375" s="12" t="s">
        <v>6</v>
      </c>
      <c r="O375" s="12" t="s">
        <v>6</v>
      </c>
      <c r="P375" s="12" t="s">
        <v>6</v>
      </c>
      <c r="Q375" s="12">
        <v>53</v>
      </c>
      <c r="R375">
        <v>374</v>
      </c>
    </row>
    <row r="376" spans="1:18" ht="15" x14ac:dyDescent="0.45">
      <c r="A376">
        <v>16345</v>
      </c>
      <c r="B376">
        <v>410</v>
      </c>
      <c r="C376">
        <v>733.04</v>
      </c>
      <c r="D376">
        <v>379</v>
      </c>
      <c r="E376">
        <v>678.98</v>
      </c>
      <c r="F376">
        <v>314</v>
      </c>
      <c r="G376">
        <v>561.55999999999995</v>
      </c>
      <c r="H376">
        <v>321</v>
      </c>
      <c r="I376">
        <v>575.70000000000005</v>
      </c>
      <c r="J376">
        <v>1424</v>
      </c>
      <c r="K376">
        <v>2549.2799999999997</v>
      </c>
      <c r="L376" s="11" t="s">
        <v>11928</v>
      </c>
      <c r="M376" s="12" t="s">
        <v>6</v>
      </c>
      <c r="N376" s="12">
        <v>60</v>
      </c>
      <c r="O376" s="12" t="s">
        <v>6</v>
      </c>
      <c r="P376" s="12" t="s">
        <v>6</v>
      </c>
      <c r="Q376" s="12" t="s">
        <v>6</v>
      </c>
      <c r="R376">
        <v>375</v>
      </c>
    </row>
    <row r="377" spans="1:18" ht="15" x14ac:dyDescent="0.45">
      <c r="A377">
        <v>12262</v>
      </c>
      <c r="B377">
        <v>1</v>
      </c>
      <c r="C377">
        <v>49.4</v>
      </c>
      <c r="D377">
        <v>23</v>
      </c>
      <c r="E377">
        <v>1100.6500000000001</v>
      </c>
      <c r="H377">
        <v>24</v>
      </c>
      <c r="I377">
        <v>1398.94</v>
      </c>
      <c r="J377">
        <v>48</v>
      </c>
      <c r="K377">
        <v>2548.9900000000002</v>
      </c>
      <c r="L377" s="11" t="s">
        <v>11926</v>
      </c>
      <c r="M377" s="12" t="s">
        <v>6</v>
      </c>
      <c r="N377" s="12" t="s">
        <v>6</v>
      </c>
      <c r="O377" s="12" t="s">
        <v>6</v>
      </c>
      <c r="P377" s="12">
        <v>28</v>
      </c>
      <c r="Q377" s="12" t="s">
        <v>6</v>
      </c>
      <c r="R377">
        <v>376</v>
      </c>
    </row>
    <row r="378" spans="1:18" ht="15" x14ac:dyDescent="0.45">
      <c r="A378">
        <v>23552</v>
      </c>
      <c r="B378">
        <v>152</v>
      </c>
      <c r="C378">
        <v>833.8</v>
      </c>
      <c r="D378">
        <v>114</v>
      </c>
      <c r="E378">
        <v>624.79999999999995</v>
      </c>
      <c r="F378">
        <v>97</v>
      </c>
      <c r="G378">
        <v>532.17999999999995</v>
      </c>
      <c r="H378">
        <v>101</v>
      </c>
      <c r="I378">
        <v>553.74</v>
      </c>
      <c r="J378">
        <v>464</v>
      </c>
      <c r="K378">
        <v>2544.5199999999995</v>
      </c>
      <c r="L378" s="11" t="s">
        <v>11925</v>
      </c>
      <c r="M378" s="12" t="s">
        <v>6</v>
      </c>
      <c r="N378" s="12" t="s">
        <v>6</v>
      </c>
      <c r="O378" s="12">
        <v>48</v>
      </c>
      <c r="P378" s="12" t="s">
        <v>6</v>
      </c>
      <c r="Q378" s="12" t="s">
        <v>6</v>
      </c>
      <c r="R378">
        <v>377</v>
      </c>
    </row>
    <row r="379" spans="1:18" ht="15" x14ac:dyDescent="0.45">
      <c r="A379">
        <v>17856</v>
      </c>
      <c r="B379">
        <v>113</v>
      </c>
      <c r="C379">
        <v>507.06</v>
      </c>
      <c r="D379">
        <v>102</v>
      </c>
      <c r="E379">
        <v>458.64</v>
      </c>
      <c r="F379">
        <v>198</v>
      </c>
      <c r="G379">
        <v>889.2</v>
      </c>
      <c r="H379">
        <v>153</v>
      </c>
      <c r="I379">
        <v>686.7</v>
      </c>
      <c r="J379">
        <v>566</v>
      </c>
      <c r="K379">
        <v>2541.6000000000004</v>
      </c>
      <c r="L379" s="11" t="s">
        <v>11926</v>
      </c>
      <c r="M379" s="12" t="s">
        <v>6</v>
      </c>
      <c r="N379" s="12" t="s">
        <v>6</v>
      </c>
      <c r="O379" s="12" t="s">
        <v>6</v>
      </c>
      <c r="P379" s="12">
        <v>29</v>
      </c>
      <c r="Q379" s="12" t="s">
        <v>6</v>
      </c>
      <c r="R379">
        <v>378</v>
      </c>
    </row>
    <row r="380" spans="1:18" ht="15" x14ac:dyDescent="0.45">
      <c r="A380">
        <v>12517</v>
      </c>
      <c r="B380">
        <v>57</v>
      </c>
      <c r="C380">
        <v>849.3</v>
      </c>
      <c r="D380">
        <v>23</v>
      </c>
      <c r="E380">
        <v>355.84</v>
      </c>
      <c r="F380">
        <v>47</v>
      </c>
      <c r="G380">
        <v>735.04</v>
      </c>
      <c r="H380">
        <v>38</v>
      </c>
      <c r="I380">
        <v>595.55999999999995</v>
      </c>
      <c r="J380">
        <v>165</v>
      </c>
      <c r="K380">
        <v>2535.7399999999998</v>
      </c>
      <c r="L380" s="11" t="s">
        <v>11928</v>
      </c>
      <c r="M380" s="12" t="s">
        <v>6</v>
      </c>
      <c r="N380" s="12">
        <v>61</v>
      </c>
      <c r="O380" s="12" t="s">
        <v>6</v>
      </c>
      <c r="P380" s="12" t="s">
        <v>6</v>
      </c>
      <c r="Q380" s="12" t="s">
        <v>6</v>
      </c>
      <c r="R380">
        <v>379</v>
      </c>
    </row>
    <row r="381" spans="1:18" ht="15" x14ac:dyDescent="0.45">
      <c r="A381">
        <v>28476</v>
      </c>
      <c r="B381">
        <v>142</v>
      </c>
      <c r="C381">
        <v>637.55999999999995</v>
      </c>
      <c r="D381">
        <v>110</v>
      </c>
      <c r="E381">
        <v>494.28</v>
      </c>
      <c r="F381">
        <v>176</v>
      </c>
      <c r="G381">
        <v>790.56</v>
      </c>
      <c r="H381">
        <v>136</v>
      </c>
      <c r="I381">
        <v>611.28</v>
      </c>
      <c r="J381">
        <v>564</v>
      </c>
      <c r="K381">
        <v>2533.6799999999998</v>
      </c>
      <c r="L381" s="11" t="s">
        <v>11926</v>
      </c>
      <c r="M381" s="12" t="s">
        <v>6</v>
      </c>
      <c r="N381" s="12" t="s">
        <v>6</v>
      </c>
      <c r="O381" s="12" t="s">
        <v>6</v>
      </c>
      <c r="P381" s="12">
        <v>30</v>
      </c>
      <c r="Q381" s="12" t="s">
        <v>6</v>
      </c>
      <c r="R381">
        <v>380</v>
      </c>
    </row>
    <row r="382" spans="1:18" ht="15" x14ac:dyDescent="0.45">
      <c r="A382">
        <v>18158</v>
      </c>
      <c r="B382">
        <v>67</v>
      </c>
      <c r="C382">
        <v>869.96</v>
      </c>
      <c r="D382">
        <v>62</v>
      </c>
      <c r="E382">
        <v>804.96</v>
      </c>
      <c r="F382">
        <v>36</v>
      </c>
      <c r="G382">
        <v>494</v>
      </c>
      <c r="H382">
        <v>24</v>
      </c>
      <c r="I382">
        <v>360</v>
      </c>
      <c r="J382">
        <v>189</v>
      </c>
      <c r="K382">
        <v>2528.92</v>
      </c>
      <c r="L382" s="11" t="s">
        <v>11923</v>
      </c>
      <c r="M382" s="12" t="s">
        <v>6</v>
      </c>
      <c r="N382" s="12" t="s">
        <v>6</v>
      </c>
      <c r="O382" s="12" t="s">
        <v>6</v>
      </c>
      <c r="P382" s="12" t="s">
        <v>6</v>
      </c>
      <c r="Q382" s="12" t="s">
        <v>6</v>
      </c>
      <c r="R382">
        <v>381</v>
      </c>
    </row>
    <row r="383" spans="1:18" ht="15" x14ac:dyDescent="0.45">
      <c r="A383">
        <v>16710</v>
      </c>
      <c r="B383">
        <v>154</v>
      </c>
      <c r="C383">
        <v>918.9</v>
      </c>
      <c r="D383">
        <v>88</v>
      </c>
      <c r="E383">
        <v>532.07000000000005</v>
      </c>
      <c r="F383">
        <v>74</v>
      </c>
      <c r="G383">
        <v>476.2</v>
      </c>
      <c r="H383">
        <v>93</v>
      </c>
      <c r="I383">
        <v>599.82000000000005</v>
      </c>
      <c r="J383">
        <v>409</v>
      </c>
      <c r="K383">
        <v>2526.9900000000002</v>
      </c>
      <c r="L383" s="11" t="s">
        <v>11928</v>
      </c>
      <c r="M383" s="12" t="s">
        <v>6</v>
      </c>
      <c r="N383" s="12">
        <v>62</v>
      </c>
      <c r="O383" s="12" t="s">
        <v>6</v>
      </c>
      <c r="P383" s="12" t="s">
        <v>6</v>
      </c>
      <c r="Q383" s="12" t="s">
        <v>6</v>
      </c>
      <c r="R383">
        <v>382</v>
      </c>
    </row>
    <row r="384" spans="1:18" ht="15" x14ac:dyDescent="0.45">
      <c r="A384">
        <v>10794</v>
      </c>
      <c r="B384">
        <v>33</v>
      </c>
      <c r="C384">
        <v>661.2</v>
      </c>
      <c r="D384">
        <v>32</v>
      </c>
      <c r="E384">
        <v>630.44000000000005</v>
      </c>
      <c r="F384">
        <v>37</v>
      </c>
      <c r="G384">
        <v>732.6</v>
      </c>
      <c r="H384">
        <v>25</v>
      </c>
      <c r="I384">
        <v>495</v>
      </c>
      <c r="J384">
        <v>127</v>
      </c>
      <c r="K384">
        <v>2519.2400000000002</v>
      </c>
      <c r="L384" s="11" t="s">
        <v>11924</v>
      </c>
      <c r="M384" s="12">
        <v>102</v>
      </c>
      <c r="N384" s="12" t="s">
        <v>6</v>
      </c>
      <c r="O384" s="12" t="s">
        <v>6</v>
      </c>
      <c r="P384" s="12" t="s">
        <v>6</v>
      </c>
      <c r="Q384" s="12" t="s">
        <v>6</v>
      </c>
      <c r="R384">
        <v>383</v>
      </c>
    </row>
    <row r="385" spans="1:18" ht="15" x14ac:dyDescent="0.45">
      <c r="A385">
        <v>17634</v>
      </c>
      <c r="B385">
        <v>84</v>
      </c>
      <c r="C385">
        <v>693.9</v>
      </c>
      <c r="D385">
        <v>117</v>
      </c>
      <c r="E385">
        <v>969.78</v>
      </c>
      <c r="F385">
        <v>71</v>
      </c>
      <c r="G385">
        <v>641.5</v>
      </c>
      <c r="H385">
        <v>23</v>
      </c>
      <c r="I385">
        <v>211.6</v>
      </c>
      <c r="J385">
        <v>295</v>
      </c>
      <c r="K385">
        <v>2516.7799999999997</v>
      </c>
      <c r="L385" s="11" t="s">
        <v>11925</v>
      </c>
      <c r="M385" s="12" t="s">
        <v>6</v>
      </c>
      <c r="N385" s="12" t="s">
        <v>6</v>
      </c>
      <c r="O385" s="12">
        <v>49</v>
      </c>
      <c r="P385" s="12" t="s">
        <v>6</v>
      </c>
      <c r="Q385" s="12" t="s">
        <v>6</v>
      </c>
      <c r="R385">
        <v>384</v>
      </c>
    </row>
    <row r="386" spans="1:18" ht="15" x14ac:dyDescent="0.45">
      <c r="A386">
        <v>2011514</v>
      </c>
      <c r="B386">
        <v>93.77</v>
      </c>
      <c r="C386">
        <v>395.31</v>
      </c>
      <c r="D386">
        <v>68.31</v>
      </c>
      <c r="E386">
        <v>330.18</v>
      </c>
      <c r="F386">
        <v>93.45</v>
      </c>
      <c r="G386">
        <v>693.79</v>
      </c>
      <c r="H386">
        <v>84.8</v>
      </c>
      <c r="I386">
        <v>1090.23</v>
      </c>
      <c r="J386">
        <v>340.33</v>
      </c>
      <c r="K386">
        <v>2509.5100000000002</v>
      </c>
      <c r="L386" s="11" t="s">
        <v>11924</v>
      </c>
      <c r="M386" s="12">
        <v>103</v>
      </c>
      <c r="N386" s="12" t="s">
        <v>6</v>
      </c>
      <c r="O386" s="12" t="s">
        <v>6</v>
      </c>
      <c r="P386" s="12" t="s">
        <v>6</v>
      </c>
      <c r="Q386" s="12" t="s">
        <v>6</v>
      </c>
      <c r="R386">
        <v>385</v>
      </c>
    </row>
    <row r="387" spans="1:18" ht="15" x14ac:dyDescent="0.45">
      <c r="A387">
        <v>16842</v>
      </c>
      <c r="B387">
        <v>140</v>
      </c>
      <c r="C387">
        <v>666.68</v>
      </c>
      <c r="D387">
        <v>115</v>
      </c>
      <c r="E387">
        <v>531.01</v>
      </c>
      <c r="F387">
        <v>162</v>
      </c>
      <c r="G387">
        <v>748.71</v>
      </c>
      <c r="H387">
        <v>117</v>
      </c>
      <c r="I387">
        <v>555.14</v>
      </c>
      <c r="J387">
        <v>534</v>
      </c>
      <c r="K387">
        <v>2501.54</v>
      </c>
      <c r="L387" s="11" t="s">
        <v>11926</v>
      </c>
      <c r="M387" s="12" t="s">
        <v>6</v>
      </c>
      <c r="N387" s="12" t="s">
        <v>6</v>
      </c>
      <c r="O387" s="12" t="s">
        <v>6</v>
      </c>
      <c r="P387" s="12">
        <v>31</v>
      </c>
      <c r="Q387" s="12" t="s">
        <v>6</v>
      </c>
      <c r="R387">
        <v>386</v>
      </c>
    </row>
    <row r="388" spans="1:18" ht="15" x14ac:dyDescent="0.45">
      <c r="A388">
        <v>11814</v>
      </c>
      <c r="B388">
        <v>86</v>
      </c>
      <c r="C388">
        <v>616.88</v>
      </c>
      <c r="D388">
        <v>82</v>
      </c>
      <c r="E388">
        <v>591.44000000000005</v>
      </c>
      <c r="F388">
        <v>85</v>
      </c>
      <c r="G388">
        <v>619.34</v>
      </c>
      <c r="H388">
        <v>96</v>
      </c>
      <c r="I388">
        <v>669.45</v>
      </c>
      <c r="J388">
        <v>349</v>
      </c>
      <c r="K388">
        <v>2497.1100000000006</v>
      </c>
      <c r="L388" s="11" t="s">
        <v>11928</v>
      </c>
      <c r="M388" s="12" t="s">
        <v>6</v>
      </c>
      <c r="N388" s="12">
        <v>63</v>
      </c>
      <c r="O388" s="12" t="s">
        <v>6</v>
      </c>
      <c r="P388" s="12" t="s">
        <v>6</v>
      </c>
      <c r="Q388" s="12" t="s">
        <v>6</v>
      </c>
      <c r="R388">
        <v>387</v>
      </c>
    </row>
    <row r="389" spans="1:18" ht="15" x14ac:dyDescent="0.45">
      <c r="A389">
        <v>17292</v>
      </c>
      <c r="B389">
        <v>155</v>
      </c>
      <c r="C389">
        <v>1122.3</v>
      </c>
      <c r="D389">
        <v>66</v>
      </c>
      <c r="E389">
        <v>477</v>
      </c>
      <c r="F389">
        <v>78</v>
      </c>
      <c r="G389">
        <v>515.20000000000005</v>
      </c>
      <c r="H389">
        <v>58</v>
      </c>
      <c r="I389">
        <v>380.5</v>
      </c>
      <c r="J389">
        <v>357</v>
      </c>
      <c r="K389">
        <v>2495</v>
      </c>
      <c r="L389" s="11" t="s">
        <v>11928</v>
      </c>
      <c r="M389" s="12" t="s">
        <v>6</v>
      </c>
      <c r="N389" s="12">
        <v>64</v>
      </c>
      <c r="O389" s="12" t="s">
        <v>6</v>
      </c>
      <c r="P389" s="12" t="s">
        <v>6</v>
      </c>
      <c r="Q389" s="12" t="s">
        <v>6</v>
      </c>
      <c r="R389">
        <v>388</v>
      </c>
    </row>
    <row r="390" spans="1:18" ht="15" x14ac:dyDescent="0.45">
      <c r="A390">
        <v>14876</v>
      </c>
      <c r="B390">
        <v>146</v>
      </c>
      <c r="C390">
        <v>641</v>
      </c>
      <c r="D390">
        <v>159</v>
      </c>
      <c r="E390">
        <v>714.9</v>
      </c>
      <c r="F390">
        <v>187</v>
      </c>
      <c r="G390">
        <v>840.78</v>
      </c>
      <c r="H390">
        <v>66</v>
      </c>
      <c r="I390">
        <v>295.92</v>
      </c>
      <c r="J390">
        <v>558</v>
      </c>
      <c r="K390">
        <v>2492.6000000000004</v>
      </c>
      <c r="L390" s="11" t="s">
        <v>11928</v>
      </c>
      <c r="M390" s="12" t="s">
        <v>6</v>
      </c>
      <c r="N390" s="12">
        <v>65</v>
      </c>
      <c r="O390" s="12" t="s">
        <v>6</v>
      </c>
      <c r="P390" s="12" t="s">
        <v>6</v>
      </c>
      <c r="Q390" s="12" t="s">
        <v>6</v>
      </c>
      <c r="R390">
        <v>389</v>
      </c>
    </row>
    <row r="391" spans="1:18" ht="15" x14ac:dyDescent="0.45">
      <c r="A391">
        <v>2016300</v>
      </c>
      <c r="B391">
        <v>13.64</v>
      </c>
      <c r="C391">
        <v>572.87</v>
      </c>
      <c r="D391">
        <v>13.04</v>
      </c>
      <c r="E391">
        <v>547.78</v>
      </c>
      <c r="F391">
        <v>12.21</v>
      </c>
      <c r="G391">
        <v>512.99</v>
      </c>
      <c r="H391">
        <v>20.350000000000001</v>
      </c>
      <c r="I391">
        <v>852.64</v>
      </c>
      <c r="J391">
        <v>59.24</v>
      </c>
      <c r="K391">
        <v>2486.2800000000002</v>
      </c>
      <c r="L391" s="11" t="s">
        <v>11924</v>
      </c>
      <c r="M391" s="12">
        <v>104</v>
      </c>
      <c r="N391" s="12" t="s">
        <v>6</v>
      </c>
      <c r="O391" s="12" t="s">
        <v>6</v>
      </c>
      <c r="P391" s="12" t="s">
        <v>6</v>
      </c>
      <c r="Q391" s="12" t="s">
        <v>6</v>
      </c>
      <c r="R391">
        <v>390</v>
      </c>
    </row>
    <row r="392" spans="1:18" ht="15" x14ac:dyDescent="0.45">
      <c r="A392">
        <v>16374</v>
      </c>
      <c r="B392">
        <v>54</v>
      </c>
      <c r="C392">
        <v>733.31</v>
      </c>
      <c r="D392">
        <v>40</v>
      </c>
      <c r="E392">
        <v>540.73</v>
      </c>
      <c r="F392">
        <v>33</v>
      </c>
      <c r="G392">
        <v>456.71</v>
      </c>
      <c r="H392">
        <v>53</v>
      </c>
      <c r="I392">
        <v>754.91</v>
      </c>
      <c r="J392">
        <v>180</v>
      </c>
      <c r="K392">
        <v>2485.66</v>
      </c>
      <c r="L392" s="11" t="s">
        <v>11928</v>
      </c>
      <c r="M392" s="12" t="s">
        <v>6</v>
      </c>
      <c r="N392" s="12">
        <v>66</v>
      </c>
      <c r="O392" s="12" t="s">
        <v>6</v>
      </c>
      <c r="P392" s="12" t="s">
        <v>6</v>
      </c>
      <c r="Q392" s="12" t="s">
        <v>6</v>
      </c>
      <c r="R392">
        <v>391</v>
      </c>
    </row>
    <row r="393" spans="1:18" ht="15" x14ac:dyDescent="0.45">
      <c r="A393">
        <v>14875</v>
      </c>
      <c r="B393">
        <v>136</v>
      </c>
      <c r="C393">
        <v>611.28</v>
      </c>
      <c r="D393">
        <v>121</v>
      </c>
      <c r="E393">
        <v>544.5</v>
      </c>
      <c r="F393">
        <v>124</v>
      </c>
      <c r="G393">
        <v>568.98</v>
      </c>
      <c r="H393">
        <v>162</v>
      </c>
      <c r="I393">
        <v>760.22</v>
      </c>
      <c r="J393">
        <v>543</v>
      </c>
      <c r="K393">
        <v>2484.98</v>
      </c>
      <c r="L393" s="11" t="s">
        <v>11928</v>
      </c>
      <c r="M393" s="12" t="s">
        <v>6</v>
      </c>
      <c r="N393" s="12">
        <v>67</v>
      </c>
      <c r="O393" s="12" t="s">
        <v>6</v>
      </c>
      <c r="P393" s="12" t="s">
        <v>6</v>
      </c>
      <c r="Q393" s="12" t="s">
        <v>6</v>
      </c>
      <c r="R393">
        <v>392</v>
      </c>
    </row>
    <row r="394" spans="1:18" ht="15" x14ac:dyDescent="0.45">
      <c r="A394">
        <v>16390</v>
      </c>
      <c r="B394">
        <v>409</v>
      </c>
      <c r="C394">
        <v>1698.92</v>
      </c>
      <c r="D394">
        <v>26</v>
      </c>
      <c r="E394">
        <v>109.2</v>
      </c>
      <c r="F394">
        <v>53</v>
      </c>
      <c r="G394">
        <v>243.43</v>
      </c>
      <c r="H394">
        <v>87</v>
      </c>
      <c r="I394">
        <v>417.43</v>
      </c>
      <c r="J394">
        <v>575</v>
      </c>
      <c r="K394">
        <v>2468.98</v>
      </c>
      <c r="L394" s="11" t="s">
        <v>11928</v>
      </c>
      <c r="M394" s="12" t="s">
        <v>6</v>
      </c>
      <c r="N394" s="12">
        <v>68</v>
      </c>
      <c r="O394" s="12" t="s">
        <v>6</v>
      </c>
      <c r="P394" s="12" t="s">
        <v>6</v>
      </c>
      <c r="Q394" s="12" t="s">
        <v>6</v>
      </c>
      <c r="R394">
        <v>393</v>
      </c>
    </row>
    <row r="395" spans="1:18" ht="15" x14ac:dyDescent="0.45">
      <c r="A395">
        <v>22300</v>
      </c>
      <c r="B395">
        <v>38</v>
      </c>
      <c r="C395">
        <v>532</v>
      </c>
      <c r="D395">
        <v>43</v>
      </c>
      <c r="E395">
        <v>600.88</v>
      </c>
      <c r="F395">
        <v>58</v>
      </c>
      <c r="G395">
        <v>813.72</v>
      </c>
      <c r="H395">
        <v>36</v>
      </c>
      <c r="I395">
        <v>522</v>
      </c>
      <c r="J395">
        <v>175</v>
      </c>
      <c r="K395">
        <v>2468.6000000000004</v>
      </c>
      <c r="L395" s="11" t="s">
        <v>11924</v>
      </c>
      <c r="M395" s="12">
        <v>105</v>
      </c>
      <c r="N395" s="12" t="s">
        <v>6</v>
      </c>
      <c r="O395" s="12" t="s">
        <v>6</v>
      </c>
      <c r="P395" s="12" t="s">
        <v>6</v>
      </c>
      <c r="Q395" s="12" t="s">
        <v>6</v>
      </c>
      <c r="R395">
        <v>394</v>
      </c>
    </row>
    <row r="396" spans="1:18" ht="15" x14ac:dyDescent="0.45">
      <c r="A396">
        <v>2031845</v>
      </c>
      <c r="D396">
        <v>18.649999999999999</v>
      </c>
      <c r="E396">
        <v>702.99</v>
      </c>
      <c r="F396">
        <v>24.1</v>
      </c>
      <c r="G396">
        <v>895.65</v>
      </c>
      <c r="H396">
        <v>23.56</v>
      </c>
      <c r="I396">
        <v>868.4</v>
      </c>
      <c r="J396">
        <v>66.31</v>
      </c>
      <c r="K396">
        <v>2467.04</v>
      </c>
      <c r="L396" s="11" t="s">
        <v>11924</v>
      </c>
      <c r="M396" s="12">
        <v>106</v>
      </c>
      <c r="N396" s="12" t="s">
        <v>6</v>
      </c>
      <c r="O396" s="12" t="s">
        <v>6</v>
      </c>
      <c r="P396" s="12" t="s">
        <v>6</v>
      </c>
      <c r="Q396" s="12" t="s">
        <v>6</v>
      </c>
      <c r="R396">
        <v>395</v>
      </c>
    </row>
    <row r="397" spans="1:18" ht="15" x14ac:dyDescent="0.45">
      <c r="A397">
        <v>31504</v>
      </c>
      <c r="B397">
        <v>9</v>
      </c>
      <c r="C397">
        <v>305.10000000000002</v>
      </c>
      <c r="D397">
        <v>19</v>
      </c>
      <c r="E397">
        <v>644.1</v>
      </c>
      <c r="F397">
        <v>20</v>
      </c>
      <c r="G397">
        <v>675.29</v>
      </c>
      <c r="H397">
        <v>25</v>
      </c>
      <c r="I397">
        <v>842.08</v>
      </c>
      <c r="J397">
        <v>73</v>
      </c>
      <c r="K397">
        <v>2466.5700000000002</v>
      </c>
      <c r="L397" s="11" t="s">
        <v>11926</v>
      </c>
      <c r="M397" s="12" t="s">
        <v>6</v>
      </c>
      <c r="N397" s="12" t="s">
        <v>6</v>
      </c>
      <c r="O397" s="12" t="s">
        <v>6</v>
      </c>
      <c r="P397" s="12">
        <v>32</v>
      </c>
      <c r="Q397" s="12" t="s">
        <v>6</v>
      </c>
      <c r="R397">
        <v>396</v>
      </c>
    </row>
    <row r="398" spans="1:18" ht="15" x14ac:dyDescent="0.45">
      <c r="A398">
        <v>2011295</v>
      </c>
      <c r="B398">
        <v>10.51</v>
      </c>
      <c r="C398">
        <v>462.43</v>
      </c>
      <c r="D398">
        <v>12.61</v>
      </c>
      <c r="E398">
        <v>554.05999999999995</v>
      </c>
      <c r="F398">
        <v>17.54</v>
      </c>
      <c r="G398">
        <v>770.97</v>
      </c>
      <c r="H398">
        <v>15.28</v>
      </c>
      <c r="I398">
        <v>672.41</v>
      </c>
      <c r="J398">
        <v>55.94</v>
      </c>
      <c r="K398">
        <v>2459.87</v>
      </c>
      <c r="L398" s="11" t="s">
        <v>11924</v>
      </c>
      <c r="M398" s="12">
        <v>107</v>
      </c>
      <c r="N398" s="12" t="s">
        <v>6</v>
      </c>
      <c r="O398" s="12" t="s">
        <v>6</v>
      </c>
      <c r="P398" s="12" t="s">
        <v>6</v>
      </c>
      <c r="Q398" s="12" t="s">
        <v>6</v>
      </c>
      <c r="R398">
        <v>397</v>
      </c>
    </row>
    <row r="399" spans="1:18" ht="15" x14ac:dyDescent="0.45">
      <c r="A399">
        <v>2011635</v>
      </c>
      <c r="B399">
        <v>60.69</v>
      </c>
      <c r="C399">
        <v>599.42999999999995</v>
      </c>
      <c r="D399">
        <v>59.76</v>
      </c>
      <c r="E399">
        <v>589.73</v>
      </c>
      <c r="F399">
        <v>65.400000000000006</v>
      </c>
      <c r="G399">
        <v>642.59</v>
      </c>
      <c r="H399">
        <v>62.96</v>
      </c>
      <c r="I399">
        <v>619.72</v>
      </c>
      <c r="J399">
        <v>248.81</v>
      </c>
      <c r="K399">
        <v>2451.4700000000003</v>
      </c>
      <c r="L399" s="11" t="s">
        <v>11923</v>
      </c>
      <c r="M399" s="12" t="s">
        <v>6</v>
      </c>
      <c r="N399" s="12" t="s">
        <v>6</v>
      </c>
      <c r="O399" s="12" t="s">
        <v>6</v>
      </c>
      <c r="P399" s="12" t="s">
        <v>6</v>
      </c>
      <c r="Q399" s="12" t="s">
        <v>6</v>
      </c>
      <c r="R399">
        <v>398</v>
      </c>
    </row>
    <row r="400" spans="1:18" ht="15" x14ac:dyDescent="0.45">
      <c r="A400">
        <v>2011515</v>
      </c>
      <c r="B400">
        <v>66.94</v>
      </c>
      <c r="C400">
        <v>734.08</v>
      </c>
      <c r="D400">
        <v>57.11</v>
      </c>
      <c r="E400">
        <v>557.72</v>
      </c>
      <c r="F400">
        <v>60.21</v>
      </c>
      <c r="G400">
        <v>577.24</v>
      </c>
      <c r="H400">
        <v>53.77</v>
      </c>
      <c r="I400">
        <v>581.58000000000004</v>
      </c>
      <c r="J400">
        <v>238.03</v>
      </c>
      <c r="K400">
        <v>2450.6200000000003</v>
      </c>
      <c r="L400" s="11" t="s">
        <v>11924</v>
      </c>
      <c r="M400" s="12">
        <v>108</v>
      </c>
      <c r="N400" s="12" t="s">
        <v>6</v>
      </c>
      <c r="O400" s="12" t="s">
        <v>6</v>
      </c>
      <c r="P400" s="12" t="s">
        <v>6</v>
      </c>
      <c r="Q400" s="12" t="s">
        <v>6</v>
      </c>
      <c r="R400">
        <v>399</v>
      </c>
    </row>
    <row r="401" spans="1:18" ht="15" x14ac:dyDescent="0.45">
      <c r="A401">
        <v>16730</v>
      </c>
      <c r="B401">
        <v>271</v>
      </c>
      <c r="C401">
        <v>431.15</v>
      </c>
      <c r="D401">
        <v>387</v>
      </c>
      <c r="E401">
        <v>617.25</v>
      </c>
      <c r="F401">
        <v>480</v>
      </c>
      <c r="G401">
        <v>765.4</v>
      </c>
      <c r="H401">
        <v>395</v>
      </c>
      <c r="I401">
        <v>629.91999999999996</v>
      </c>
      <c r="J401">
        <v>1533</v>
      </c>
      <c r="K401">
        <v>2443.7200000000003</v>
      </c>
      <c r="L401" s="11" t="s">
        <v>11928</v>
      </c>
      <c r="M401" s="12" t="s">
        <v>6</v>
      </c>
      <c r="N401" s="12">
        <v>69</v>
      </c>
      <c r="O401" s="12" t="s">
        <v>6</v>
      </c>
      <c r="P401" s="12" t="s">
        <v>6</v>
      </c>
      <c r="Q401" s="12" t="s">
        <v>6</v>
      </c>
      <c r="R401">
        <v>400</v>
      </c>
    </row>
    <row r="402" spans="1:18" ht="15" x14ac:dyDescent="0.45">
      <c r="A402">
        <v>17489</v>
      </c>
      <c r="B402">
        <v>11</v>
      </c>
      <c r="C402">
        <v>409.2</v>
      </c>
      <c r="D402">
        <v>33</v>
      </c>
      <c r="E402">
        <v>1185.8800000000001</v>
      </c>
      <c r="F402">
        <v>12</v>
      </c>
      <c r="G402">
        <v>440.44</v>
      </c>
      <c r="H402">
        <v>11</v>
      </c>
      <c r="I402">
        <v>403.24</v>
      </c>
      <c r="J402">
        <v>67</v>
      </c>
      <c r="K402">
        <v>2438.7600000000002</v>
      </c>
      <c r="L402" s="11" t="s">
        <v>11926</v>
      </c>
      <c r="M402" s="12" t="s">
        <v>6</v>
      </c>
      <c r="N402" s="12" t="s">
        <v>6</v>
      </c>
      <c r="O402" s="12" t="s">
        <v>6</v>
      </c>
      <c r="P402" s="12">
        <v>33</v>
      </c>
      <c r="Q402" s="12" t="s">
        <v>6</v>
      </c>
      <c r="R402">
        <v>401</v>
      </c>
    </row>
    <row r="403" spans="1:18" ht="15" x14ac:dyDescent="0.45">
      <c r="A403">
        <v>18386</v>
      </c>
      <c r="B403">
        <v>39</v>
      </c>
      <c r="C403">
        <v>350.28</v>
      </c>
      <c r="D403">
        <v>80</v>
      </c>
      <c r="E403">
        <v>719.28</v>
      </c>
      <c r="F403">
        <v>69</v>
      </c>
      <c r="G403">
        <v>621</v>
      </c>
      <c r="H403">
        <v>83</v>
      </c>
      <c r="I403">
        <v>746.28</v>
      </c>
      <c r="J403">
        <v>271</v>
      </c>
      <c r="K403">
        <v>2436.84</v>
      </c>
      <c r="L403" s="11" t="s">
        <v>11925</v>
      </c>
      <c r="M403" s="12" t="s">
        <v>6</v>
      </c>
      <c r="N403" s="12" t="s">
        <v>6</v>
      </c>
      <c r="O403" s="12">
        <v>50</v>
      </c>
      <c r="P403" s="12" t="s">
        <v>6</v>
      </c>
      <c r="Q403" s="12" t="s">
        <v>6</v>
      </c>
      <c r="R403">
        <v>402</v>
      </c>
    </row>
    <row r="404" spans="1:18" ht="15" x14ac:dyDescent="0.45">
      <c r="A404">
        <v>27144</v>
      </c>
      <c r="B404">
        <v>36</v>
      </c>
      <c r="C404">
        <v>378</v>
      </c>
      <c r="D404">
        <v>71</v>
      </c>
      <c r="E404">
        <v>745.5</v>
      </c>
      <c r="F404">
        <v>84</v>
      </c>
      <c r="G404">
        <v>882</v>
      </c>
      <c r="H404">
        <v>41</v>
      </c>
      <c r="I404">
        <v>430.5</v>
      </c>
      <c r="J404">
        <v>232</v>
      </c>
      <c r="K404">
        <v>2436</v>
      </c>
      <c r="L404" s="11" t="s">
        <v>11928</v>
      </c>
      <c r="M404" s="12" t="s">
        <v>6</v>
      </c>
      <c r="N404" s="12">
        <v>70</v>
      </c>
      <c r="O404" s="12" t="s">
        <v>6</v>
      </c>
      <c r="P404" s="12" t="s">
        <v>6</v>
      </c>
      <c r="Q404" s="12" t="s">
        <v>6</v>
      </c>
      <c r="R404">
        <v>403</v>
      </c>
    </row>
    <row r="405" spans="1:18" ht="15" x14ac:dyDescent="0.45">
      <c r="A405">
        <v>14042</v>
      </c>
      <c r="B405">
        <v>95</v>
      </c>
      <c r="C405">
        <v>739.76</v>
      </c>
      <c r="D405">
        <v>72</v>
      </c>
      <c r="E405">
        <v>521.52</v>
      </c>
      <c r="F405">
        <v>73</v>
      </c>
      <c r="G405">
        <v>548.88</v>
      </c>
      <c r="H405">
        <v>74</v>
      </c>
      <c r="I405">
        <v>625.6</v>
      </c>
      <c r="J405">
        <v>314</v>
      </c>
      <c r="K405">
        <v>2435.7599999999998</v>
      </c>
      <c r="L405" s="11" t="s">
        <v>11926</v>
      </c>
      <c r="M405" s="12" t="s">
        <v>6</v>
      </c>
      <c r="N405" s="12" t="s">
        <v>6</v>
      </c>
      <c r="O405" s="12" t="s">
        <v>6</v>
      </c>
      <c r="P405" s="12">
        <v>34</v>
      </c>
      <c r="Q405" s="12" t="s">
        <v>6</v>
      </c>
      <c r="R405">
        <v>404</v>
      </c>
    </row>
    <row r="406" spans="1:18" ht="15" x14ac:dyDescent="0.45">
      <c r="A406">
        <v>11438</v>
      </c>
      <c r="B406">
        <v>53</v>
      </c>
      <c r="C406">
        <v>826.8</v>
      </c>
      <c r="D406">
        <v>72</v>
      </c>
      <c r="E406">
        <v>1120.7</v>
      </c>
      <c r="F406">
        <v>8</v>
      </c>
      <c r="G406">
        <v>124.8</v>
      </c>
      <c r="H406">
        <v>20</v>
      </c>
      <c r="I406">
        <v>355.14</v>
      </c>
      <c r="J406">
        <v>153</v>
      </c>
      <c r="K406">
        <v>2427.44</v>
      </c>
      <c r="L406" s="11" t="s">
        <v>11924</v>
      </c>
      <c r="M406" s="12">
        <v>109</v>
      </c>
      <c r="N406" s="12" t="s">
        <v>6</v>
      </c>
      <c r="O406" s="12" t="s">
        <v>6</v>
      </c>
      <c r="P406" s="12" t="s">
        <v>6</v>
      </c>
      <c r="Q406" s="12" t="s">
        <v>6</v>
      </c>
      <c r="R406">
        <v>405</v>
      </c>
    </row>
    <row r="407" spans="1:18" ht="15" x14ac:dyDescent="0.45">
      <c r="A407">
        <v>2011292</v>
      </c>
      <c r="B407">
        <v>8.86</v>
      </c>
      <c r="C407">
        <v>626.24</v>
      </c>
      <c r="D407">
        <v>12.84</v>
      </c>
      <c r="E407">
        <v>923.2</v>
      </c>
      <c r="F407">
        <v>9.24</v>
      </c>
      <c r="G407">
        <v>664.66</v>
      </c>
      <c r="H407">
        <v>2.72</v>
      </c>
      <c r="I407">
        <v>206.46</v>
      </c>
      <c r="J407">
        <v>33.659999999999997</v>
      </c>
      <c r="K407">
        <v>2420.56</v>
      </c>
      <c r="L407" s="11" t="s">
        <v>11924</v>
      </c>
      <c r="M407" s="12">
        <v>110</v>
      </c>
      <c r="N407" s="12" t="s">
        <v>6</v>
      </c>
      <c r="O407" s="12" t="s">
        <v>6</v>
      </c>
      <c r="P407" s="12" t="s">
        <v>6</v>
      </c>
      <c r="Q407" s="12" t="s">
        <v>6</v>
      </c>
      <c r="R407">
        <v>406</v>
      </c>
    </row>
    <row r="408" spans="1:18" ht="15" x14ac:dyDescent="0.45">
      <c r="A408">
        <v>11182</v>
      </c>
      <c r="B408">
        <v>37</v>
      </c>
      <c r="C408">
        <v>465.19</v>
      </c>
      <c r="D408">
        <v>47</v>
      </c>
      <c r="E408">
        <v>600.29999999999995</v>
      </c>
      <c r="F408">
        <v>49</v>
      </c>
      <c r="G408">
        <v>632.1</v>
      </c>
      <c r="H408">
        <v>56</v>
      </c>
      <c r="I408">
        <v>722.4</v>
      </c>
      <c r="J408">
        <v>189</v>
      </c>
      <c r="K408">
        <v>2419.9900000000002</v>
      </c>
      <c r="L408" s="11" t="s">
        <v>11925</v>
      </c>
      <c r="M408" s="12" t="s">
        <v>6</v>
      </c>
      <c r="N408" s="12" t="s">
        <v>6</v>
      </c>
      <c r="O408" s="12">
        <v>51</v>
      </c>
      <c r="P408" s="12" t="s">
        <v>6</v>
      </c>
      <c r="Q408" s="12" t="s">
        <v>6</v>
      </c>
      <c r="R408">
        <v>407</v>
      </c>
    </row>
    <row r="409" spans="1:18" ht="15" x14ac:dyDescent="0.45">
      <c r="A409">
        <v>30107</v>
      </c>
      <c r="B409">
        <v>17</v>
      </c>
      <c r="C409">
        <v>355.3</v>
      </c>
      <c r="D409">
        <v>21</v>
      </c>
      <c r="E409">
        <v>438.9</v>
      </c>
      <c r="F409">
        <v>41</v>
      </c>
      <c r="G409">
        <v>856.9</v>
      </c>
      <c r="H409">
        <v>36</v>
      </c>
      <c r="I409">
        <v>747.39</v>
      </c>
      <c r="J409">
        <v>115</v>
      </c>
      <c r="K409">
        <v>2398.4899999999998</v>
      </c>
      <c r="L409" s="11" t="s">
        <v>11925</v>
      </c>
      <c r="M409" s="12" t="s">
        <v>6</v>
      </c>
      <c r="N409" s="12" t="s">
        <v>6</v>
      </c>
      <c r="O409" s="12">
        <v>52</v>
      </c>
      <c r="P409" s="12" t="s">
        <v>6</v>
      </c>
      <c r="Q409" s="12" t="s">
        <v>6</v>
      </c>
      <c r="R409">
        <v>408</v>
      </c>
    </row>
    <row r="410" spans="1:18" ht="15" x14ac:dyDescent="0.45">
      <c r="A410">
        <v>29554</v>
      </c>
      <c r="B410">
        <v>41</v>
      </c>
      <c r="C410">
        <v>1136.8</v>
      </c>
      <c r="D410">
        <v>16</v>
      </c>
      <c r="E410">
        <v>436.8</v>
      </c>
      <c r="F410">
        <v>20</v>
      </c>
      <c r="G410">
        <v>548.79999999999995</v>
      </c>
      <c r="H410">
        <v>10</v>
      </c>
      <c r="I410">
        <v>273.27999999999997</v>
      </c>
      <c r="J410">
        <v>87</v>
      </c>
      <c r="K410">
        <v>2395.6799999999994</v>
      </c>
      <c r="L410" s="11" t="s">
        <v>11926</v>
      </c>
      <c r="M410" s="12" t="s">
        <v>6</v>
      </c>
      <c r="N410" s="12" t="s">
        <v>6</v>
      </c>
      <c r="O410" s="12" t="s">
        <v>6</v>
      </c>
      <c r="P410" s="12">
        <v>35</v>
      </c>
      <c r="Q410" s="12" t="s">
        <v>6</v>
      </c>
      <c r="R410">
        <v>409</v>
      </c>
    </row>
    <row r="411" spans="1:18" ht="15" x14ac:dyDescent="0.45">
      <c r="A411">
        <v>27523</v>
      </c>
      <c r="B411">
        <v>101</v>
      </c>
      <c r="C411">
        <v>424.2</v>
      </c>
      <c r="D411">
        <v>121</v>
      </c>
      <c r="E411">
        <v>508.4</v>
      </c>
      <c r="F411">
        <v>150</v>
      </c>
      <c r="G411">
        <v>653.75</v>
      </c>
      <c r="H411">
        <v>171</v>
      </c>
      <c r="I411">
        <v>794.28</v>
      </c>
      <c r="J411">
        <v>543</v>
      </c>
      <c r="K411">
        <v>2380.63</v>
      </c>
      <c r="L411" s="11" t="s">
        <v>11927</v>
      </c>
      <c r="M411" s="12" t="s">
        <v>6</v>
      </c>
      <c r="N411" s="12" t="s">
        <v>6</v>
      </c>
      <c r="O411" s="12" t="s">
        <v>6</v>
      </c>
      <c r="P411" s="12" t="s">
        <v>6</v>
      </c>
      <c r="Q411" s="12">
        <v>54</v>
      </c>
      <c r="R411">
        <v>410</v>
      </c>
    </row>
    <row r="412" spans="1:18" ht="15" x14ac:dyDescent="0.45">
      <c r="A412">
        <v>16902</v>
      </c>
      <c r="B412">
        <v>15</v>
      </c>
      <c r="C412">
        <v>531.1</v>
      </c>
      <c r="D412">
        <v>3</v>
      </c>
      <c r="E412">
        <v>109.21</v>
      </c>
      <c r="F412">
        <v>18</v>
      </c>
      <c r="G412">
        <v>649.28</v>
      </c>
      <c r="H412">
        <v>30</v>
      </c>
      <c r="I412">
        <v>1089.1099999999999</v>
      </c>
      <c r="J412">
        <v>66</v>
      </c>
      <c r="K412">
        <v>2378.6999999999998</v>
      </c>
      <c r="L412" s="11" t="s">
        <v>11926</v>
      </c>
      <c r="M412" s="12" t="s">
        <v>6</v>
      </c>
      <c r="N412" s="12" t="s">
        <v>6</v>
      </c>
      <c r="O412" s="12" t="s">
        <v>6</v>
      </c>
      <c r="P412" s="12">
        <v>36</v>
      </c>
      <c r="Q412" s="12" t="s">
        <v>6</v>
      </c>
      <c r="R412">
        <v>411</v>
      </c>
    </row>
    <row r="413" spans="1:18" ht="15" x14ac:dyDescent="0.45">
      <c r="A413">
        <v>27176</v>
      </c>
      <c r="B413">
        <v>29</v>
      </c>
      <c r="C413">
        <v>295.8</v>
      </c>
      <c r="D413">
        <v>84</v>
      </c>
      <c r="E413">
        <v>850.88</v>
      </c>
      <c r="F413">
        <v>80</v>
      </c>
      <c r="G413">
        <v>792</v>
      </c>
      <c r="H413">
        <v>44</v>
      </c>
      <c r="I413">
        <v>435.6</v>
      </c>
      <c r="J413">
        <v>237</v>
      </c>
      <c r="K413">
        <v>2374.2800000000002</v>
      </c>
      <c r="L413" s="11" t="s">
        <v>11927</v>
      </c>
      <c r="M413" s="12" t="s">
        <v>6</v>
      </c>
      <c r="N413" s="12" t="s">
        <v>6</v>
      </c>
      <c r="O413" s="12" t="s">
        <v>6</v>
      </c>
      <c r="P413" s="12" t="s">
        <v>6</v>
      </c>
      <c r="Q413" s="12">
        <v>55</v>
      </c>
      <c r="R413">
        <v>412</v>
      </c>
    </row>
    <row r="414" spans="1:18" ht="15" x14ac:dyDescent="0.45">
      <c r="A414">
        <v>2011241</v>
      </c>
      <c r="B414">
        <v>21.84</v>
      </c>
      <c r="C414">
        <v>760.9</v>
      </c>
      <c r="D414">
        <v>18.850000000000001</v>
      </c>
      <c r="E414">
        <v>657.06</v>
      </c>
      <c r="F414">
        <v>10.68</v>
      </c>
      <c r="G414">
        <v>372.36</v>
      </c>
      <c r="H414">
        <v>15.44</v>
      </c>
      <c r="I414">
        <v>578.13</v>
      </c>
      <c r="J414">
        <v>66.81</v>
      </c>
      <c r="K414">
        <v>2368.4500000000003</v>
      </c>
      <c r="L414" s="11" t="s">
        <v>11924</v>
      </c>
      <c r="M414" s="12">
        <v>111</v>
      </c>
      <c r="N414" s="12" t="s">
        <v>6</v>
      </c>
      <c r="O414" s="12" t="s">
        <v>6</v>
      </c>
      <c r="P414" s="12" t="s">
        <v>6</v>
      </c>
      <c r="Q414" s="12" t="s">
        <v>6</v>
      </c>
      <c r="R414">
        <v>413</v>
      </c>
    </row>
    <row r="415" spans="1:18" ht="15" x14ac:dyDescent="0.45">
      <c r="A415">
        <v>16797</v>
      </c>
      <c r="B415">
        <v>39</v>
      </c>
      <c r="C415">
        <v>519.5</v>
      </c>
      <c r="D415">
        <v>26</v>
      </c>
      <c r="E415">
        <v>349.92</v>
      </c>
      <c r="F415">
        <v>64</v>
      </c>
      <c r="G415">
        <v>864</v>
      </c>
      <c r="H415">
        <v>47</v>
      </c>
      <c r="I415">
        <v>632.34</v>
      </c>
      <c r="J415">
        <v>176</v>
      </c>
      <c r="K415">
        <v>2365.7600000000002</v>
      </c>
      <c r="L415" s="11" t="s">
        <v>11925</v>
      </c>
      <c r="M415" s="12" t="s">
        <v>6</v>
      </c>
      <c r="N415" s="12" t="s">
        <v>6</v>
      </c>
      <c r="O415" s="12">
        <v>53</v>
      </c>
      <c r="P415" s="12" t="s">
        <v>6</v>
      </c>
      <c r="Q415" s="12" t="s">
        <v>6</v>
      </c>
      <c r="R415">
        <v>414</v>
      </c>
    </row>
    <row r="416" spans="1:18" ht="15" x14ac:dyDescent="0.45">
      <c r="A416">
        <v>17796</v>
      </c>
      <c r="B416">
        <v>108</v>
      </c>
      <c r="C416">
        <v>669.8</v>
      </c>
      <c r="D416">
        <v>90</v>
      </c>
      <c r="E416">
        <v>610.91999999999996</v>
      </c>
      <c r="F416">
        <v>84</v>
      </c>
      <c r="G416">
        <v>571.20000000000005</v>
      </c>
      <c r="H416">
        <v>75</v>
      </c>
      <c r="I416">
        <v>510</v>
      </c>
      <c r="J416">
        <v>357</v>
      </c>
      <c r="K416">
        <v>2361.92</v>
      </c>
      <c r="L416" s="11" t="s">
        <v>11925</v>
      </c>
      <c r="M416" s="12" t="s">
        <v>6</v>
      </c>
      <c r="N416" s="12" t="s">
        <v>6</v>
      </c>
      <c r="O416" s="12">
        <v>54</v>
      </c>
      <c r="P416" s="12" t="s">
        <v>6</v>
      </c>
      <c r="Q416" s="12" t="s">
        <v>6</v>
      </c>
      <c r="R416">
        <v>415</v>
      </c>
    </row>
    <row r="417" spans="1:18" ht="15" x14ac:dyDescent="0.45">
      <c r="A417">
        <v>18162</v>
      </c>
      <c r="B417">
        <v>150</v>
      </c>
      <c r="C417">
        <v>671.76</v>
      </c>
      <c r="D417">
        <v>133</v>
      </c>
      <c r="E417">
        <v>594.9</v>
      </c>
      <c r="F417">
        <v>125</v>
      </c>
      <c r="G417">
        <v>558.54</v>
      </c>
      <c r="H417">
        <v>121</v>
      </c>
      <c r="I417">
        <v>536.22</v>
      </c>
      <c r="J417">
        <v>529</v>
      </c>
      <c r="K417">
        <v>2361.42</v>
      </c>
      <c r="L417" s="11" t="s">
        <v>11923</v>
      </c>
      <c r="M417" s="12" t="s">
        <v>6</v>
      </c>
      <c r="N417" s="12" t="s">
        <v>6</v>
      </c>
      <c r="O417" s="12" t="s">
        <v>6</v>
      </c>
      <c r="P417" s="12" t="s">
        <v>6</v>
      </c>
      <c r="Q417" s="12" t="s">
        <v>6</v>
      </c>
      <c r="R417">
        <v>416</v>
      </c>
    </row>
    <row r="418" spans="1:18" ht="15" x14ac:dyDescent="0.45">
      <c r="A418">
        <v>16322</v>
      </c>
      <c r="B418">
        <v>9</v>
      </c>
      <c r="C418">
        <v>336.59</v>
      </c>
      <c r="D418">
        <v>14</v>
      </c>
      <c r="E418">
        <v>534.79999999999995</v>
      </c>
      <c r="F418">
        <v>14</v>
      </c>
      <c r="G418">
        <v>534.79999999999995</v>
      </c>
      <c r="H418">
        <v>25</v>
      </c>
      <c r="I418">
        <v>955</v>
      </c>
      <c r="J418">
        <v>62</v>
      </c>
      <c r="K418">
        <v>2361.1899999999996</v>
      </c>
      <c r="L418" s="11" t="s">
        <v>11928</v>
      </c>
      <c r="M418" s="12" t="s">
        <v>6</v>
      </c>
      <c r="N418" s="12">
        <v>71</v>
      </c>
      <c r="O418" s="12" t="s">
        <v>6</v>
      </c>
      <c r="P418" s="12" t="s">
        <v>6</v>
      </c>
      <c r="Q418" s="12" t="s">
        <v>6</v>
      </c>
      <c r="R418">
        <v>417</v>
      </c>
    </row>
    <row r="419" spans="1:18" ht="15" x14ac:dyDescent="0.45">
      <c r="A419">
        <v>11787</v>
      </c>
      <c r="B419">
        <v>17</v>
      </c>
      <c r="C419">
        <v>595</v>
      </c>
      <c r="D419">
        <v>13</v>
      </c>
      <c r="E419">
        <v>455</v>
      </c>
      <c r="F419">
        <v>13</v>
      </c>
      <c r="G419">
        <v>452.2</v>
      </c>
      <c r="H419">
        <v>25</v>
      </c>
      <c r="I419">
        <v>858.2</v>
      </c>
      <c r="J419">
        <v>68</v>
      </c>
      <c r="K419">
        <v>2360.4</v>
      </c>
      <c r="L419" s="11" t="s">
        <v>11927</v>
      </c>
      <c r="M419" s="12" t="s">
        <v>6</v>
      </c>
      <c r="N419" s="12" t="s">
        <v>6</v>
      </c>
      <c r="O419" s="12" t="s">
        <v>6</v>
      </c>
      <c r="P419" s="12" t="s">
        <v>6</v>
      </c>
      <c r="Q419" s="12">
        <v>56</v>
      </c>
      <c r="R419">
        <v>418</v>
      </c>
    </row>
    <row r="420" spans="1:18" ht="15" x14ac:dyDescent="0.45">
      <c r="A420">
        <v>18353</v>
      </c>
      <c r="B420">
        <v>103</v>
      </c>
      <c r="C420">
        <v>2358.6999999999998</v>
      </c>
      <c r="J420">
        <v>103</v>
      </c>
      <c r="K420">
        <v>2358.6999999999998</v>
      </c>
      <c r="L420" s="11" t="s">
        <v>11928</v>
      </c>
      <c r="M420" s="12" t="s">
        <v>6</v>
      </c>
      <c r="N420" s="12">
        <v>72</v>
      </c>
      <c r="O420" s="12" t="s">
        <v>6</v>
      </c>
      <c r="P420" s="12" t="s">
        <v>6</v>
      </c>
      <c r="Q420" s="12" t="s">
        <v>6</v>
      </c>
      <c r="R420">
        <v>419</v>
      </c>
    </row>
    <row r="421" spans="1:18" ht="15" x14ac:dyDescent="0.45">
      <c r="A421">
        <v>11768</v>
      </c>
      <c r="B421">
        <v>114</v>
      </c>
      <c r="C421">
        <v>555.23</v>
      </c>
      <c r="D421">
        <v>116</v>
      </c>
      <c r="E421">
        <v>568.4</v>
      </c>
      <c r="F421">
        <v>118</v>
      </c>
      <c r="G421">
        <v>576.64</v>
      </c>
      <c r="H421">
        <v>134</v>
      </c>
      <c r="I421">
        <v>653.87</v>
      </c>
      <c r="J421">
        <v>482</v>
      </c>
      <c r="K421">
        <v>2354.14</v>
      </c>
      <c r="L421" s="11" t="s">
        <v>11927</v>
      </c>
      <c r="M421" s="12" t="s">
        <v>6</v>
      </c>
      <c r="N421" s="12" t="s">
        <v>6</v>
      </c>
      <c r="O421" s="12" t="s">
        <v>6</v>
      </c>
      <c r="P421" s="12" t="s">
        <v>6</v>
      </c>
      <c r="Q421" s="12">
        <v>57</v>
      </c>
      <c r="R421">
        <v>420</v>
      </c>
    </row>
    <row r="422" spans="1:18" ht="15" x14ac:dyDescent="0.45">
      <c r="A422">
        <v>29113</v>
      </c>
      <c r="B422">
        <v>67</v>
      </c>
      <c r="C422">
        <v>634.22</v>
      </c>
      <c r="D422">
        <v>75</v>
      </c>
      <c r="E422">
        <v>709.46</v>
      </c>
      <c r="F422">
        <v>54</v>
      </c>
      <c r="G422">
        <v>537.16</v>
      </c>
      <c r="H422">
        <v>37</v>
      </c>
      <c r="I422">
        <v>472.15</v>
      </c>
      <c r="J422">
        <v>233</v>
      </c>
      <c r="K422">
        <v>2352.9900000000002</v>
      </c>
      <c r="L422" s="11" t="s">
        <v>11923</v>
      </c>
      <c r="M422" s="12" t="s">
        <v>6</v>
      </c>
      <c r="N422" s="12" t="s">
        <v>6</v>
      </c>
      <c r="O422" s="12" t="s">
        <v>6</v>
      </c>
      <c r="P422" s="12" t="s">
        <v>6</v>
      </c>
      <c r="Q422" s="12" t="s">
        <v>6</v>
      </c>
      <c r="R422">
        <v>421</v>
      </c>
    </row>
    <row r="423" spans="1:18" ht="15" x14ac:dyDescent="0.45">
      <c r="A423">
        <v>12260</v>
      </c>
      <c r="B423">
        <v>61</v>
      </c>
      <c r="C423">
        <v>662.29</v>
      </c>
      <c r="D423">
        <v>50</v>
      </c>
      <c r="E423">
        <v>543.26</v>
      </c>
      <c r="F423">
        <v>68</v>
      </c>
      <c r="G423">
        <v>740.33</v>
      </c>
      <c r="H423">
        <v>35</v>
      </c>
      <c r="I423">
        <v>403.1</v>
      </c>
      <c r="J423">
        <v>214</v>
      </c>
      <c r="K423">
        <v>2348.98</v>
      </c>
      <c r="L423" s="11" t="s">
        <v>11926</v>
      </c>
      <c r="M423" s="12" t="s">
        <v>6</v>
      </c>
      <c r="N423" s="12" t="s">
        <v>6</v>
      </c>
      <c r="O423" s="12" t="s">
        <v>6</v>
      </c>
      <c r="P423" s="12">
        <v>37</v>
      </c>
      <c r="Q423" s="12" t="s">
        <v>6</v>
      </c>
      <c r="R423">
        <v>422</v>
      </c>
    </row>
    <row r="424" spans="1:18" ht="15" x14ac:dyDescent="0.45">
      <c r="A424">
        <v>28471</v>
      </c>
      <c r="B424">
        <v>88</v>
      </c>
      <c r="C424">
        <v>332.9</v>
      </c>
      <c r="D424">
        <v>147</v>
      </c>
      <c r="E424">
        <v>558</v>
      </c>
      <c r="F424">
        <v>213</v>
      </c>
      <c r="G424">
        <v>775.82</v>
      </c>
      <c r="H424">
        <v>182</v>
      </c>
      <c r="I424">
        <v>673.62</v>
      </c>
      <c r="J424">
        <v>630</v>
      </c>
      <c r="K424">
        <v>2340.34</v>
      </c>
      <c r="L424" s="11" t="s">
        <v>11928</v>
      </c>
      <c r="M424" s="12" t="s">
        <v>6</v>
      </c>
      <c r="N424" s="12">
        <v>73</v>
      </c>
      <c r="O424" s="12" t="s">
        <v>6</v>
      </c>
      <c r="P424" s="12" t="s">
        <v>6</v>
      </c>
      <c r="Q424" s="12" t="s">
        <v>6</v>
      </c>
      <c r="R424">
        <v>423</v>
      </c>
    </row>
    <row r="425" spans="1:18" ht="15" x14ac:dyDescent="0.45">
      <c r="A425">
        <v>18053</v>
      </c>
      <c r="B425">
        <v>130</v>
      </c>
      <c r="C425">
        <v>714.12</v>
      </c>
      <c r="D425">
        <v>108</v>
      </c>
      <c r="E425">
        <v>593.12</v>
      </c>
      <c r="F425">
        <v>109</v>
      </c>
      <c r="G425">
        <v>599.5</v>
      </c>
      <c r="H425">
        <v>77</v>
      </c>
      <c r="I425">
        <v>423.5</v>
      </c>
      <c r="J425">
        <v>424</v>
      </c>
      <c r="K425">
        <v>2330.2399999999998</v>
      </c>
      <c r="L425" s="11" t="s">
        <v>11923</v>
      </c>
      <c r="M425" s="12" t="s">
        <v>6</v>
      </c>
      <c r="N425" s="12" t="s">
        <v>6</v>
      </c>
      <c r="O425" s="12" t="s">
        <v>6</v>
      </c>
      <c r="P425" s="12" t="s">
        <v>6</v>
      </c>
      <c r="Q425" s="12" t="s">
        <v>6</v>
      </c>
      <c r="R425">
        <v>424</v>
      </c>
    </row>
    <row r="426" spans="1:18" ht="15" x14ac:dyDescent="0.45">
      <c r="A426">
        <v>23672</v>
      </c>
      <c r="B426">
        <v>64</v>
      </c>
      <c r="C426">
        <v>927.42</v>
      </c>
      <c r="D426">
        <v>47</v>
      </c>
      <c r="E426">
        <v>677.69</v>
      </c>
      <c r="F426">
        <v>50</v>
      </c>
      <c r="G426">
        <v>722.39</v>
      </c>
      <c r="J426">
        <v>161</v>
      </c>
      <c r="K426">
        <v>2327.5</v>
      </c>
      <c r="L426" s="11" t="s">
        <v>11926</v>
      </c>
      <c r="M426" s="12" t="s">
        <v>6</v>
      </c>
      <c r="N426" s="12" t="s">
        <v>6</v>
      </c>
      <c r="O426" s="12" t="s">
        <v>6</v>
      </c>
      <c r="P426" s="12">
        <v>38</v>
      </c>
      <c r="Q426" s="12" t="s">
        <v>6</v>
      </c>
      <c r="R426">
        <v>425</v>
      </c>
    </row>
    <row r="427" spans="1:18" ht="15" x14ac:dyDescent="0.45">
      <c r="A427">
        <v>16391</v>
      </c>
      <c r="B427">
        <v>36</v>
      </c>
      <c r="C427">
        <v>1382.4</v>
      </c>
      <c r="D427">
        <v>7</v>
      </c>
      <c r="E427">
        <v>286.3</v>
      </c>
      <c r="F427">
        <v>8</v>
      </c>
      <c r="G427">
        <v>327.2</v>
      </c>
      <c r="H427">
        <v>8</v>
      </c>
      <c r="I427">
        <v>327.2</v>
      </c>
      <c r="J427">
        <v>59</v>
      </c>
      <c r="K427">
        <v>2323.1</v>
      </c>
      <c r="L427" s="11" t="s">
        <v>11928</v>
      </c>
      <c r="M427" s="12" t="s">
        <v>6</v>
      </c>
      <c r="N427" s="12">
        <v>74</v>
      </c>
      <c r="O427" s="12" t="s">
        <v>6</v>
      </c>
      <c r="P427" s="12" t="s">
        <v>6</v>
      </c>
      <c r="Q427" s="12" t="s">
        <v>6</v>
      </c>
      <c r="R427">
        <v>426</v>
      </c>
    </row>
    <row r="428" spans="1:18" ht="15" x14ac:dyDescent="0.45">
      <c r="A428">
        <v>10193</v>
      </c>
      <c r="B428">
        <v>35</v>
      </c>
      <c r="C428">
        <v>441</v>
      </c>
      <c r="D428">
        <v>48</v>
      </c>
      <c r="E428">
        <v>618.6</v>
      </c>
      <c r="H428">
        <v>102</v>
      </c>
      <c r="I428">
        <v>1260.78</v>
      </c>
      <c r="J428">
        <v>185</v>
      </c>
      <c r="K428">
        <v>2320.38</v>
      </c>
      <c r="L428" s="11" t="s">
        <v>11927</v>
      </c>
      <c r="M428" s="12" t="s">
        <v>6</v>
      </c>
      <c r="N428" s="12" t="s">
        <v>6</v>
      </c>
      <c r="O428" s="12" t="s">
        <v>6</v>
      </c>
      <c r="P428" s="12" t="s">
        <v>6</v>
      </c>
      <c r="Q428" s="12">
        <v>58</v>
      </c>
      <c r="R428">
        <v>427</v>
      </c>
    </row>
    <row r="429" spans="1:18" ht="15" x14ac:dyDescent="0.45">
      <c r="A429">
        <v>11317</v>
      </c>
      <c r="B429">
        <v>7</v>
      </c>
      <c r="C429">
        <v>176.4</v>
      </c>
      <c r="D429">
        <v>32</v>
      </c>
      <c r="E429">
        <v>756.68</v>
      </c>
      <c r="F429">
        <v>19</v>
      </c>
      <c r="G429">
        <v>378.1</v>
      </c>
      <c r="H429">
        <v>40</v>
      </c>
      <c r="I429">
        <v>1008</v>
      </c>
      <c r="J429">
        <v>98</v>
      </c>
      <c r="K429">
        <v>2319.1799999999998</v>
      </c>
      <c r="L429" s="11" t="s">
        <v>11924</v>
      </c>
      <c r="M429" s="12">
        <v>112</v>
      </c>
      <c r="N429" s="12" t="s">
        <v>6</v>
      </c>
      <c r="O429" s="12" t="s">
        <v>6</v>
      </c>
      <c r="P429" s="12" t="s">
        <v>6</v>
      </c>
      <c r="Q429" s="12" t="s">
        <v>6</v>
      </c>
      <c r="R429">
        <v>428</v>
      </c>
    </row>
    <row r="430" spans="1:18" ht="15" x14ac:dyDescent="0.45">
      <c r="A430">
        <v>2011528</v>
      </c>
      <c r="B430">
        <v>135.63999999999999</v>
      </c>
      <c r="C430">
        <v>1478.04</v>
      </c>
      <c r="D430">
        <v>81.25</v>
      </c>
      <c r="E430">
        <v>840.5</v>
      </c>
      <c r="J430">
        <v>216.89</v>
      </c>
      <c r="K430">
        <v>2318.54</v>
      </c>
      <c r="L430" s="11" t="s">
        <v>11924</v>
      </c>
      <c r="M430" s="12">
        <v>113</v>
      </c>
      <c r="N430" s="12" t="s">
        <v>6</v>
      </c>
      <c r="O430" s="12" t="s">
        <v>6</v>
      </c>
      <c r="P430" s="12" t="s">
        <v>6</v>
      </c>
      <c r="Q430" s="12" t="s">
        <v>6</v>
      </c>
      <c r="R430">
        <v>429</v>
      </c>
    </row>
    <row r="431" spans="1:18" ht="15" x14ac:dyDescent="0.45">
      <c r="A431">
        <v>11899</v>
      </c>
      <c r="B431">
        <v>154</v>
      </c>
      <c r="C431">
        <v>760.4</v>
      </c>
      <c r="D431">
        <v>93</v>
      </c>
      <c r="E431">
        <v>462.2</v>
      </c>
      <c r="F431">
        <v>119</v>
      </c>
      <c r="G431">
        <v>587.79999999999995</v>
      </c>
      <c r="H431">
        <v>102</v>
      </c>
      <c r="I431">
        <v>506.8</v>
      </c>
      <c r="J431">
        <v>468</v>
      </c>
      <c r="K431">
        <v>2317.1999999999998</v>
      </c>
      <c r="L431" s="11" t="s">
        <v>11925</v>
      </c>
      <c r="M431" s="12" t="s">
        <v>6</v>
      </c>
      <c r="N431" s="12" t="s">
        <v>6</v>
      </c>
      <c r="O431" s="12">
        <v>55</v>
      </c>
      <c r="P431" s="12" t="s">
        <v>6</v>
      </c>
      <c r="Q431" s="12" t="s">
        <v>6</v>
      </c>
      <c r="R431">
        <v>430</v>
      </c>
    </row>
    <row r="432" spans="1:18" ht="15" x14ac:dyDescent="0.45">
      <c r="A432">
        <v>2011291</v>
      </c>
      <c r="B432">
        <v>8.1999999999999993</v>
      </c>
      <c r="C432">
        <v>711.49</v>
      </c>
      <c r="D432">
        <v>8.07</v>
      </c>
      <c r="E432">
        <v>700.92</v>
      </c>
      <c r="F432">
        <v>6.71</v>
      </c>
      <c r="G432">
        <v>580.13</v>
      </c>
      <c r="H432">
        <v>3.73</v>
      </c>
      <c r="I432">
        <v>323.12</v>
      </c>
      <c r="J432">
        <v>26.71</v>
      </c>
      <c r="K432">
        <v>2315.66</v>
      </c>
      <c r="L432" s="11" t="s">
        <v>11924</v>
      </c>
      <c r="M432" s="12">
        <v>114</v>
      </c>
      <c r="N432" s="12" t="s">
        <v>6</v>
      </c>
      <c r="O432" s="12" t="s">
        <v>6</v>
      </c>
      <c r="P432" s="12" t="s">
        <v>6</v>
      </c>
      <c r="Q432" s="12" t="s">
        <v>6</v>
      </c>
      <c r="R432">
        <v>431</v>
      </c>
    </row>
    <row r="433" spans="1:18" ht="15" x14ac:dyDescent="0.45">
      <c r="A433">
        <v>11786</v>
      </c>
      <c r="B433">
        <v>33</v>
      </c>
      <c r="C433">
        <v>480.63</v>
      </c>
      <c r="D433">
        <v>38</v>
      </c>
      <c r="E433">
        <v>554.79999999999995</v>
      </c>
      <c r="F433">
        <v>61</v>
      </c>
      <c r="G433">
        <v>897.6</v>
      </c>
      <c r="H433">
        <v>27</v>
      </c>
      <c r="I433">
        <v>374.4</v>
      </c>
      <c r="J433">
        <v>159</v>
      </c>
      <c r="K433">
        <v>2307.4299999999998</v>
      </c>
      <c r="L433" s="11" t="s">
        <v>11927</v>
      </c>
      <c r="M433" s="12" t="s">
        <v>6</v>
      </c>
      <c r="N433" s="12" t="s">
        <v>6</v>
      </c>
      <c r="O433" s="12" t="s">
        <v>6</v>
      </c>
      <c r="P433" s="12" t="s">
        <v>6</v>
      </c>
      <c r="Q433" s="12">
        <v>59</v>
      </c>
      <c r="R433">
        <v>432</v>
      </c>
    </row>
    <row r="434" spans="1:18" ht="15" x14ac:dyDescent="0.45">
      <c r="A434">
        <v>17006</v>
      </c>
      <c r="B434">
        <v>33</v>
      </c>
      <c r="C434">
        <v>422.4</v>
      </c>
      <c r="D434">
        <v>36</v>
      </c>
      <c r="E434">
        <v>458.76</v>
      </c>
      <c r="F434">
        <v>55</v>
      </c>
      <c r="G434">
        <v>704</v>
      </c>
      <c r="H434">
        <v>61</v>
      </c>
      <c r="I434">
        <v>717.24</v>
      </c>
      <c r="J434">
        <v>185</v>
      </c>
      <c r="K434">
        <v>2302.3999999999996</v>
      </c>
      <c r="L434" s="11" t="s">
        <v>11926</v>
      </c>
      <c r="M434" s="12" t="s">
        <v>6</v>
      </c>
      <c r="N434" s="12" t="s">
        <v>6</v>
      </c>
      <c r="O434" s="12" t="s">
        <v>6</v>
      </c>
      <c r="P434" s="12">
        <v>39</v>
      </c>
      <c r="Q434" s="12" t="s">
        <v>6</v>
      </c>
      <c r="R434">
        <v>433</v>
      </c>
    </row>
    <row r="435" spans="1:18" ht="15" x14ac:dyDescent="0.45">
      <c r="A435">
        <v>2027461</v>
      </c>
      <c r="D435">
        <v>37.43</v>
      </c>
      <c r="E435">
        <v>548.62</v>
      </c>
      <c r="F435">
        <v>63.43</v>
      </c>
      <c r="G435">
        <v>1007.34</v>
      </c>
      <c r="H435">
        <v>46.79</v>
      </c>
      <c r="I435">
        <v>742.5</v>
      </c>
      <c r="J435">
        <v>147.65</v>
      </c>
      <c r="K435">
        <v>2298.46</v>
      </c>
      <c r="L435" s="11" t="s">
        <v>11923</v>
      </c>
      <c r="M435" s="12" t="s">
        <v>6</v>
      </c>
      <c r="N435" s="12" t="s">
        <v>6</v>
      </c>
      <c r="O435" s="12" t="s">
        <v>6</v>
      </c>
      <c r="P435" s="12" t="s">
        <v>6</v>
      </c>
      <c r="Q435" s="12" t="s">
        <v>6</v>
      </c>
      <c r="R435">
        <v>434</v>
      </c>
    </row>
    <row r="436" spans="1:18" ht="15" x14ac:dyDescent="0.45">
      <c r="A436">
        <v>23189</v>
      </c>
      <c r="B436">
        <v>65</v>
      </c>
      <c r="C436">
        <v>531.67999999999995</v>
      </c>
      <c r="D436">
        <v>71</v>
      </c>
      <c r="E436">
        <v>582.20000000000005</v>
      </c>
      <c r="F436">
        <v>71</v>
      </c>
      <c r="G436">
        <v>582.20000000000005</v>
      </c>
      <c r="H436">
        <v>73</v>
      </c>
      <c r="I436">
        <v>597.94000000000005</v>
      </c>
      <c r="J436">
        <v>280</v>
      </c>
      <c r="K436">
        <v>2294.0200000000004</v>
      </c>
      <c r="L436" s="11" t="s">
        <v>11925</v>
      </c>
      <c r="M436" s="12" t="s">
        <v>6</v>
      </c>
      <c r="N436" s="12" t="s">
        <v>6</v>
      </c>
      <c r="O436" s="12">
        <v>56</v>
      </c>
      <c r="P436" s="12" t="s">
        <v>6</v>
      </c>
      <c r="Q436" s="12" t="s">
        <v>6</v>
      </c>
      <c r="R436">
        <v>435</v>
      </c>
    </row>
    <row r="437" spans="1:18" ht="15" x14ac:dyDescent="0.45">
      <c r="A437">
        <v>27603</v>
      </c>
      <c r="B437">
        <v>179</v>
      </c>
      <c r="C437">
        <v>817.98</v>
      </c>
      <c r="D437">
        <v>86</v>
      </c>
      <c r="E437">
        <v>412.42</v>
      </c>
      <c r="F437">
        <v>103</v>
      </c>
      <c r="G437">
        <v>494.4</v>
      </c>
      <c r="H437">
        <v>119</v>
      </c>
      <c r="I437">
        <v>566.26</v>
      </c>
      <c r="J437">
        <v>487</v>
      </c>
      <c r="K437">
        <v>2291.0600000000004</v>
      </c>
      <c r="L437" s="11" t="s">
        <v>11927</v>
      </c>
      <c r="M437" s="12" t="s">
        <v>6</v>
      </c>
      <c r="N437" s="12" t="s">
        <v>6</v>
      </c>
      <c r="O437" s="12" t="s">
        <v>6</v>
      </c>
      <c r="P437" s="12" t="s">
        <v>6</v>
      </c>
      <c r="Q437" s="12">
        <v>60</v>
      </c>
      <c r="R437">
        <v>436</v>
      </c>
    </row>
    <row r="438" spans="1:18" ht="15" x14ac:dyDescent="0.45">
      <c r="A438">
        <v>2012085</v>
      </c>
      <c r="B438">
        <v>21.11</v>
      </c>
      <c r="C438">
        <v>411.39</v>
      </c>
      <c r="D438">
        <v>36.79</v>
      </c>
      <c r="E438">
        <v>714.99</v>
      </c>
      <c r="F438">
        <v>26.85</v>
      </c>
      <c r="G438">
        <v>521.24</v>
      </c>
      <c r="H438">
        <v>32.85</v>
      </c>
      <c r="I438">
        <v>639.29999999999995</v>
      </c>
      <c r="J438">
        <v>117.6</v>
      </c>
      <c r="K438">
        <v>2286.92</v>
      </c>
      <c r="L438" s="11" t="s">
        <v>11924</v>
      </c>
      <c r="M438" s="12">
        <v>115</v>
      </c>
      <c r="N438" s="12" t="s">
        <v>6</v>
      </c>
      <c r="O438" s="12" t="s">
        <v>6</v>
      </c>
      <c r="P438" s="12" t="s">
        <v>6</v>
      </c>
      <c r="Q438" s="12" t="s">
        <v>6</v>
      </c>
      <c r="R438">
        <v>437</v>
      </c>
    </row>
    <row r="439" spans="1:18" ht="15" x14ac:dyDescent="0.45">
      <c r="A439">
        <v>14707</v>
      </c>
      <c r="B439">
        <v>101</v>
      </c>
      <c r="C439">
        <v>483.28</v>
      </c>
      <c r="D439">
        <v>118</v>
      </c>
      <c r="E439">
        <v>565.64</v>
      </c>
      <c r="F439">
        <v>135</v>
      </c>
      <c r="G439">
        <v>646.86</v>
      </c>
      <c r="H439">
        <v>123</v>
      </c>
      <c r="I439">
        <v>588.88</v>
      </c>
      <c r="J439">
        <v>477</v>
      </c>
      <c r="K439">
        <v>2284.6600000000003</v>
      </c>
      <c r="L439" s="11" t="s">
        <v>11926</v>
      </c>
      <c r="M439" s="12" t="s">
        <v>6</v>
      </c>
      <c r="N439" s="12" t="s">
        <v>6</v>
      </c>
      <c r="O439" s="12" t="s">
        <v>6</v>
      </c>
      <c r="P439" s="12">
        <v>40</v>
      </c>
      <c r="Q439" s="12" t="s">
        <v>6</v>
      </c>
      <c r="R439">
        <v>438</v>
      </c>
    </row>
    <row r="440" spans="1:18" ht="15" x14ac:dyDescent="0.45">
      <c r="A440">
        <v>22197</v>
      </c>
      <c r="D440">
        <v>6</v>
      </c>
      <c r="E440">
        <v>227.4</v>
      </c>
      <c r="F440">
        <v>23</v>
      </c>
      <c r="G440">
        <v>768.86</v>
      </c>
      <c r="H440">
        <v>38</v>
      </c>
      <c r="I440">
        <v>1282.78</v>
      </c>
      <c r="J440">
        <v>67</v>
      </c>
      <c r="K440">
        <v>2279.04</v>
      </c>
      <c r="L440" s="11" t="s">
        <v>11925</v>
      </c>
      <c r="M440" s="12" t="s">
        <v>6</v>
      </c>
      <c r="N440" s="12" t="s">
        <v>6</v>
      </c>
      <c r="O440" s="12">
        <v>57</v>
      </c>
      <c r="P440" s="12" t="s">
        <v>6</v>
      </c>
      <c r="Q440" s="12" t="s">
        <v>6</v>
      </c>
      <c r="R440">
        <v>439</v>
      </c>
    </row>
    <row r="441" spans="1:18" ht="15" x14ac:dyDescent="0.45">
      <c r="A441">
        <v>17093</v>
      </c>
      <c r="D441">
        <v>57</v>
      </c>
      <c r="E441">
        <v>659.34</v>
      </c>
      <c r="F441">
        <v>73</v>
      </c>
      <c r="G441">
        <v>844.01</v>
      </c>
      <c r="H441">
        <v>67</v>
      </c>
      <c r="I441">
        <v>775.34</v>
      </c>
      <c r="J441">
        <v>197</v>
      </c>
      <c r="K441">
        <v>2278.69</v>
      </c>
      <c r="L441" s="11" t="s">
        <v>11928</v>
      </c>
      <c r="M441" s="12" t="s">
        <v>6</v>
      </c>
      <c r="N441" s="12">
        <v>75</v>
      </c>
      <c r="O441" s="12" t="s">
        <v>6</v>
      </c>
      <c r="P441" s="12" t="s">
        <v>6</v>
      </c>
      <c r="Q441" s="12" t="s">
        <v>6</v>
      </c>
      <c r="R441">
        <v>440</v>
      </c>
    </row>
    <row r="442" spans="1:18" ht="15" x14ac:dyDescent="0.45">
      <c r="A442">
        <v>30418</v>
      </c>
      <c r="B442">
        <v>81</v>
      </c>
      <c r="C442">
        <v>485.52</v>
      </c>
      <c r="D442">
        <v>123</v>
      </c>
      <c r="E442">
        <v>737.52</v>
      </c>
      <c r="F442">
        <v>39</v>
      </c>
      <c r="G442">
        <v>234</v>
      </c>
      <c r="H442">
        <v>137</v>
      </c>
      <c r="I442">
        <v>821.52</v>
      </c>
      <c r="J442">
        <v>380</v>
      </c>
      <c r="K442">
        <v>2278.56</v>
      </c>
      <c r="L442" s="11" t="s">
        <v>11923</v>
      </c>
      <c r="M442" s="12" t="s">
        <v>6</v>
      </c>
      <c r="N442" s="12" t="s">
        <v>6</v>
      </c>
      <c r="O442" s="12" t="s">
        <v>6</v>
      </c>
      <c r="P442" s="12" t="s">
        <v>6</v>
      </c>
      <c r="Q442" s="12" t="s">
        <v>6</v>
      </c>
      <c r="R442">
        <v>441</v>
      </c>
    </row>
    <row r="443" spans="1:18" ht="15" x14ac:dyDescent="0.45">
      <c r="A443">
        <v>10593</v>
      </c>
      <c r="B443">
        <v>7</v>
      </c>
      <c r="C443">
        <v>160.54</v>
      </c>
      <c r="D443">
        <v>31</v>
      </c>
      <c r="E443">
        <v>602.02</v>
      </c>
      <c r="F443">
        <v>43</v>
      </c>
      <c r="G443">
        <v>988.8</v>
      </c>
      <c r="H443">
        <v>23</v>
      </c>
      <c r="I443">
        <v>526.16</v>
      </c>
      <c r="J443">
        <v>104</v>
      </c>
      <c r="K443">
        <v>2277.52</v>
      </c>
      <c r="L443" s="11" t="s">
        <v>11927</v>
      </c>
      <c r="M443" s="12" t="s">
        <v>6</v>
      </c>
      <c r="N443" s="12" t="s">
        <v>6</v>
      </c>
      <c r="O443" s="12" t="s">
        <v>6</v>
      </c>
      <c r="P443" s="12" t="s">
        <v>6</v>
      </c>
      <c r="Q443" s="12">
        <v>61</v>
      </c>
      <c r="R443">
        <v>442</v>
      </c>
    </row>
    <row r="444" spans="1:18" ht="15" x14ac:dyDescent="0.45">
      <c r="A444">
        <v>23495</v>
      </c>
      <c r="B444">
        <v>105</v>
      </c>
      <c r="C444">
        <v>944.28</v>
      </c>
      <c r="D444">
        <v>74</v>
      </c>
      <c r="E444">
        <v>665.28</v>
      </c>
      <c r="F444">
        <v>13</v>
      </c>
      <c r="G444">
        <v>117</v>
      </c>
      <c r="H444">
        <v>61</v>
      </c>
      <c r="I444">
        <v>546.84</v>
      </c>
      <c r="J444">
        <v>253</v>
      </c>
      <c r="K444">
        <v>2273.4</v>
      </c>
      <c r="L444" s="11" t="s">
        <v>11923</v>
      </c>
      <c r="M444" s="12" t="s">
        <v>6</v>
      </c>
      <c r="N444" s="12" t="s">
        <v>6</v>
      </c>
      <c r="O444" s="12" t="s">
        <v>6</v>
      </c>
      <c r="P444" s="12" t="s">
        <v>6</v>
      </c>
      <c r="Q444" s="12" t="s">
        <v>6</v>
      </c>
      <c r="R444">
        <v>443</v>
      </c>
    </row>
    <row r="445" spans="1:18" ht="15" x14ac:dyDescent="0.45">
      <c r="A445">
        <v>27945</v>
      </c>
      <c r="B445">
        <v>68</v>
      </c>
      <c r="C445">
        <v>714.85</v>
      </c>
      <c r="D445">
        <v>57</v>
      </c>
      <c r="E445">
        <v>602.5</v>
      </c>
      <c r="F445">
        <v>60</v>
      </c>
      <c r="G445">
        <v>636</v>
      </c>
      <c r="H445">
        <v>28</v>
      </c>
      <c r="I445">
        <v>314.94</v>
      </c>
      <c r="J445">
        <v>213</v>
      </c>
      <c r="K445">
        <v>2268.29</v>
      </c>
      <c r="L445" s="11" t="s">
        <v>11924</v>
      </c>
      <c r="M445" s="12">
        <v>116</v>
      </c>
      <c r="N445" s="12" t="s">
        <v>6</v>
      </c>
      <c r="O445" s="12" t="s">
        <v>6</v>
      </c>
      <c r="P445" s="12" t="s">
        <v>6</v>
      </c>
      <c r="Q445" s="12" t="s">
        <v>6</v>
      </c>
      <c r="R445">
        <v>444</v>
      </c>
    </row>
    <row r="446" spans="1:18" ht="15" x14ac:dyDescent="0.45">
      <c r="A446">
        <v>28507</v>
      </c>
      <c r="B446">
        <v>159</v>
      </c>
      <c r="C446">
        <v>508.8</v>
      </c>
      <c r="D446">
        <v>140</v>
      </c>
      <c r="E446">
        <v>447.48</v>
      </c>
      <c r="F446">
        <v>200</v>
      </c>
      <c r="G446">
        <v>638.70000000000005</v>
      </c>
      <c r="H446">
        <v>226</v>
      </c>
      <c r="I446">
        <v>672.28</v>
      </c>
      <c r="J446">
        <v>725</v>
      </c>
      <c r="K446">
        <v>2267.2600000000002</v>
      </c>
      <c r="L446" s="11" t="s">
        <v>11928</v>
      </c>
      <c r="M446" s="12" t="s">
        <v>6</v>
      </c>
      <c r="N446" s="12">
        <v>76</v>
      </c>
      <c r="O446" s="12" t="s">
        <v>6</v>
      </c>
      <c r="P446" s="12" t="s">
        <v>6</v>
      </c>
      <c r="Q446" s="12" t="s">
        <v>6</v>
      </c>
      <c r="R446">
        <v>445</v>
      </c>
    </row>
    <row r="447" spans="1:18" ht="15" x14ac:dyDescent="0.45">
      <c r="A447">
        <v>23710</v>
      </c>
      <c r="B447">
        <v>180</v>
      </c>
      <c r="C447">
        <v>539.52</v>
      </c>
      <c r="D447">
        <v>213</v>
      </c>
      <c r="E447">
        <v>637.32000000000005</v>
      </c>
      <c r="F447">
        <v>178</v>
      </c>
      <c r="G447">
        <v>532.32000000000005</v>
      </c>
      <c r="H447">
        <v>183</v>
      </c>
      <c r="I447">
        <v>547.32000000000005</v>
      </c>
      <c r="J447">
        <v>754</v>
      </c>
      <c r="K447">
        <v>2256.4800000000005</v>
      </c>
      <c r="L447" s="11" t="s">
        <v>11923</v>
      </c>
      <c r="M447" s="12" t="s">
        <v>6</v>
      </c>
      <c r="N447" s="12" t="s">
        <v>6</v>
      </c>
      <c r="O447" s="12" t="s">
        <v>6</v>
      </c>
      <c r="P447" s="12" t="s">
        <v>6</v>
      </c>
      <c r="Q447" s="12" t="s">
        <v>6</v>
      </c>
      <c r="R447">
        <v>446</v>
      </c>
    </row>
    <row r="448" spans="1:18" ht="15" x14ac:dyDescent="0.45">
      <c r="A448">
        <v>11302</v>
      </c>
      <c r="B448">
        <v>4</v>
      </c>
      <c r="C448">
        <v>48.8</v>
      </c>
      <c r="D448">
        <v>58</v>
      </c>
      <c r="E448">
        <v>707.6</v>
      </c>
      <c r="F448">
        <v>64</v>
      </c>
      <c r="G448">
        <v>771.62</v>
      </c>
      <c r="H448">
        <v>60</v>
      </c>
      <c r="I448">
        <v>728.04</v>
      </c>
      <c r="J448">
        <v>186</v>
      </c>
      <c r="K448">
        <v>2256.06</v>
      </c>
      <c r="L448" s="11" t="s">
        <v>11924</v>
      </c>
      <c r="M448" s="12">
        <v>117</v>
      </c>
      <c r="N448" s="12" t="s">
        <v>6</v>
      </c>
      <c r="O448" s="12" t="s">
        <v>6</v>
      </c>
      <c r="P448" s="12" t="s">
        <v>6</v>
      </c>
      <c r="Q448" s="12" t="s">
        <v>6</v>
      </c>
      <c r="R448">
        <v>447</v>
      </c>
    </row>
    <row r="449" spans="1:18" ht="15" x14ac:dyDescent="0.45">
      <c r="A449">
        <v>22736</v>
      </c>
      <c r="B449">
        <v>114</v>
      </c>
      <c r="C449">
        <v>591.54</v>
      </c>
      <c r="D449">
        <v>106</v>
      </c>
      <c r="E449">
        <v>549.1</v>
      </c>
      <c r="F449">
        <v>98</v>
      </c>
      <c r="G449">
        <v>521.58000000000004</v>
      </c>
      <c r="H449">
        <v>107</v>
      </c>
      <c r="I449">
        <v>588.5</v>
      </c>
      <c r="J449">
        <v>425</v>
      </c>
      <c r="K449">
        <v>2250.7199999999998</v>
      </c>
      <c r="L449" s="11" t="s">
        <v>11928</v>
      </c>
      <c r="M449" s="12" t="s">
        <v>6</v>
      </c>
      <c r="N449" s="12">
        <v>77</v>
      </c>
      <c r="O449" s="12" t="s">
        <v>6</v>
      </c>
      <c r="P449" s="12" t="s">
        <v>6</v>
      </c>
      <c r="Q449" s="12" t="s">
        <v>6</v>
      </c>
      <c r="R449">
        <v>448</v>
      </c>
    </row>
    <row r="450" spans="1:18" ht="15" x14ac:dyDescent="0.45">
      <c r="A450">
        <v>18443</v>
      </c>
      <c r="B450">
        <v>46</v>
      </c>
      <c r="C450">
        <v>558.41</v>
      </c>
      <c r="D450">
        <v>44</v>
      </c>
      <c r="E450">
        <v>553.39</v>
      </c>
      <c r="F450">
        <v>59</v>
      </c>
      <c r="G450">
        <v>739.99</v>
      </c>
      <c r="H450">
        <v>32</v>
      </c>
      <c r="I450">
        <v>396.8</v>
      </c>
      <c r="J450">
        <v>181</v>
      </c>
      <c r="K450">
        <v>2248.59</v>
      </c>
      <c r="L450" s="11" t="s">
        <v>11926</v>
      </c>
      <c r="M450" s="12" t="s">
        <v>6</v>
      </c>
      <c r="N450" s="12" t="s">
        <v>6</v>
      </c>
      <c r="O450" s="12" t="s">
        <v>6</v>
      </c>
      <c r="P450" s="12">
        <v>41</v>
      </c>
      <c r="Q450" s="12" t="s">
        <v>6</v>
      </c>
      <c r="R450">
        <v>449</v>
      </c>
    </row>
    <row r="451" spans="1:18" ht="15" x14ac:dyDescent="0.45">
      <c r="A451">
        <v>12090</v>
      </c>
      <c r="B451">
        <v>152</v>
      </c>
      <c r="C451">
        <v>681.48</v>
      </c>
      <c r="D451">
        <v>116</v>
      </c>
      <c r="E451">
        <v>519.12</v>
      </c>
      <c r="F451">
        <v>151</v>
      </c>
      <c r="G451">
        <v>678.06</v>
      </c>
      <c r="H451">
        <v>80</v>
      </c>
      <c r="I451">
        <v>364.19</v>
      </c>
      <c r="J451">
        <v>499</v>
      </c>
      <c r="K451">
        <v>2242.85</v>
      </c>
      <c r="L451" s="11" t="s">
        <v>11924</v>
      </c>
      <c r="M451" s="12">
        <v>118</v>
      </c>
      <c r="N451" s="12" t="s">
        <v>6</v>
      </c>
      <c r="O451" s="12" t="s">
        <v>6</v>
      </c>
      <c r="P451" s="12" t="s">
        <v>6</v>
      </c>
      <c r="Q451" s="12" t="s">
        <v>6</v>
      </c>
      <c r="R451">
        <v>450</v>
      </c>
    </row>
    <row r="452" spans="1:18" ht="15" x14ac:dyDescent="0.45">
      <c r="A452">
        <v>22713</v>
      </c>
      <c r="B452">
        <v>109</v>
      </c>
      <c r="C452">
        <v>543.79999999999995</v>
      </c>
      <c r="D452">
        <v>119</v>
      </c>
      <c r="E452">
        <v>594.20000000000005</v>
      </c>
      <c r="F452">
        <v>158</v>
      </c>
      <c r="G452">
        <v>834</v>
      </c>
      <c r="H452">
        <v>38</v>
      </c>
      <c r="I452">
        <v>266</v>
      </c>
      <c r="J452">
        <v>424</v>
      </c>
      <c r="K452">
        <v>2238</v>
      </c>
      <c r="L452" s="11" t="s">
        <v>11923</v>
      </c>
      <c r="M452" s="12" t="s">
        <v>6</v>
      </c>
      <c r="N452" s="12" t="s">
        <v>6</v>
      </c>
      <c r="O452" s="12" t="s">
        <v>6</v>
      </c>
      <c r="P452" s="12" t="s">
        <v>6</v>
      </c>
      <c r="Q452" s="12" t="s">
        <v>6</v>
      </c>
      <c r="R452">
        <v>451</v>
      </c>
    </row>
    <row r="453" spans="1:18" ht="15" x14ac:dyDescent="0.45">
      <c r="A453">
        <v>2018243</v>
      </c>
      <c r="B453">
        <v>64.25</v>
      </c>
      <c r="C453">
        <v>376.71</v>
      </c>
      <c r="D453">
        <v>60.22</v>
      </c>
      <c r="E453">
        <v>354.36</v>
      </c>
      <c r="F453">
        <v>132.61000000000001</v>
      </c>
      <c r="G453">
        <v>866.68</v>
      </c>
      <c r="H453">
        <v>85.54</v>
      </c>
      <c r="I453">
        <v>639.61</v>
      </c>
      <c r="J453">
        <v>342.62000000000006</v>
      </c>
      <c r="K453">
        <v>2237.36</v>
      </c>
      <c r="L453" s="11" t="s">
        <v>11924</v>
      </c>
      <c r="M453" s="12">
        <v>119</v>
      </c>
      <c r="N453" s="12" t="s">
        <v>6</v>
      </c>
      <c r="O453" s="12" t="s">
        <v>6</v>
      </c>
      <c r="P453" s="12" t="s">
        <v>6</v>
      </c>
      <c r="Q453" s="12" t="s">
        <v>6</v>
      </c>
      <c r="R453">
        <v>452</v>
      </c>
    </row>
    <row r="454" spans="1:18" ht="15" x14ac:dyDescent="0.45">
      <c r="A454">
        <v>2011599</v>
      </c>
      <c r="B454">
        <v>61.02</v>
      </c>
      <c r="C454">
        <v>770.44</v>
      </c>
      <c r="D454">
        <v>37.700000000000003</v>
      </c>
      <c r="E454">
        <v>475.15</v>
      </c>
      <c r="F454">
        <v>42.77</v>
      </c>
      <c r="G454">
        <v>508.92</v>
      </c>
      <c r="H454">
        <v>38.520000000000003</v>
      </c>
      <c r="I454">
        <v>475.86</v>
      </c>
      <c r="J454">
        <v>180.01000000000002</v>
      </c>
      <c r="K454">
        <v>2230.3700000000003</v>
      </c>
      <c r="L454" s="11" t="s">
        <v>11924</v>
      </c>
      <c r="M454" s="12">
        <v>120</v>
      </c>
      <c r="N454" s="12" t="s">
        <v>6</v>
      </c>
      <c r="O454" s="12" t="s">
        <v>6</v>
      </c>
      <c r="P454" s="12" t="s">
        <v>6</v>
      </c>
      <c r="Q454" s="12" t="s">
        <v>6</v>
      </c>
      <c r="R454">
        <v>453</v>
      </c>
    </row>
    <row r="455" spans="1:18" ht="15" x14ac:dyDescent="0.45">
      <c r="A455">
        <v>18415</v>
      </c>
      <c r="B455">
        <v>13</v>
      </c>
      <c r="C455">
        <v>904.4</v>
      </c>
      <c r="D455">
        <v>6</v>
      </c>
      <c r="E455">
        <v>414.4</v>
      </c>
      <c r="F455">
        <v>6</v>
      </c>
      <c r="G455">
        <v>420</v>
      </c>
      <c r="H455">
        <v>7</v>
      </c>
      <c r="I455">
        <v>490</v>
      </c>
      <c r="J455">
        <v>32</v>
      </c>
      <c r="K455">
        <v>2228.8000000000002</v>
      </c>
      <c r="L455" s="11" t="s">
        <v>11923</v>
      </c>
      <c r="M455" s="12" t="s">
        <v>6</v>
      </c>
      <c r="N455" s="12" t="s">
        <v>6</v>
      </c>
      <c r="O455" s="12" t="s">
        <v>6</v>
      </c>
      <c r="P455" s="12" t="s">
        <v>6</v>
      </c>
      <c r="Q455" s="12" t="s">
        <v>6</v>
      </c>
      <c r="R455">
        <v>454</v>
      </c>
    </row>
    <row r="456" spans="1:18" ht="15" x14ac:dyDescent="0.45">
      <c r="A456">
        <v>11761</v>
      </c>
      <c r="B456">
        <v>95</v>
      </c>
      <c r="C456">
        <v>493.16</v>
      </c>
      <c r="D456">
        <v>164</v>
      </c>
      <c r="E456">
        <v>860.52</v>
      </c>
      <c r="F456">
        <v>93</v>
      </c>
      <c r="G456">
        <v>491.22</v>
      </c>
      <c r="H456">
        <v>72</v>
      </c>
      <c r="I456">
        <v>381.6</v>
      </c>
      <c r="J456">
        <v>424</v>
      </c>
      <c r="K456">
        <v>2226.5</v>
      </c>
      <c r="L456" s="11" t="s">
        <v>11927</v>
      </c>
      <c r="M456" s="12" t="s">
        <v>6</v>
      </c>
      <c r="N456" s="12" t="s">
        <v>6</v>
      </c>
      <c r="O456" s="12" t="s">
        <v>6</v>
      </c>
      <c r="P456" s="12" t="s">
        <v>6</v>
      </c>
      <c r="Q456" s="12">
        <v>62</v>
      </c>
      <c r="R456">
        <v>455</v>
      </c>
    </row>
    <row r="457" spans="1:18" ht="15" x14ac:dyDescent="0.45">
      <c r="A457">
        <v>18525</v>
      </c>
      <c r="B457">
        <v>19</v>
      </c>
      <c r="C457">
        <v>494</v>
      </c>
      <c r="D457">
        <v>27</v>
      </c>
      <c r="E457">
        <v>702</v>
      </c>
      <c r="F457">
        <v>27</v>
      </c>
      <c r="G457">
        <v>691.6</v>
      </c>
      <c r="H457">
        <v>13</v>
      </c>
      <c r="I457">
        <v>338</v>
      </c>
      <c r="J457">
        <v>86</v>
      </c>
      <c r="K457">
        <v>2225.6</v>
      </c>
      <c r="L457" s="11" t="s">
        <v>11926</v>
      </c>
      <c r="M457" s="12" t="s">
        <v>6</v>
      </c>
      <c r="N457" s="12" t="s">
        <v>6</v>
      </c>
      <c r="O457" s="12" t="s">
        <v>6</v>
      </c>
      <c r="P457" s="12">
        <v>42</v>
      </c>
      <c r="Q457" s="12" t="s">
        <v>6</v>
      </c>
      <c r="R457">
        <v>456</v>
      </c>
    </row>
    <row r="458" spans="1:18" ht="15" x14ac:dyDescent="0.45">
      <c r="A458">
        <v>17578</v>
      </c>
      <c r="B458">
        <v>25</v>
      </c>
      <c r="C458">
        <v>231.25</v>
      </c>
      <c r="D458">
        <v>71</v>
      </c>
      <c r="E458">
        <v>662.15</v>
      </c>
      <c r="F458">
        <v>71</v>
      </c>
      <c r="G458">
        <v>666.65</v>
      </c>
      <c r="H458">
        <v>70</v>
      </c>
      <c r="I458">
        <v>654.25</v>
      </c>
      <c r="J458">
        <v>237</v>
      </c>
      <c r="K458">
        <v>2214.3000000000002</v>
      </c>
      <c r="L458" s="11" t="s">
        <v>11926</v>
      </c>
      <c r="M458" s="12" t="s">
        <v>6</v>
      </c>
      <c r="N458" s="12" t="s">
        <v>6</v>
      </c>
      <c r="O458" s="12" t="s">
        <v>6</v>
      </c>
      <c r="P458" s="12">
        <v>43</v>
      </c>
      <c r="Q458" s="12" t="s">
        <v>6</v>
      </c>
      <c r="R458">
        <v>457</v>
      </c>
    </row>
    <row r="459" spans="1:18" ht="15" x14ac:dyDescent="0.45">
      <c r="A459">
        <v>16339</v>
      </c>
      <c r="B459">
        <v>22</v>
      </c>
      <c r="C459">
        <v>438.35</v>
      </c>
      <c r="D459">
        <v>30</v>
      </c>
      <c r="E459">
        <v>616.35</v>
      </c>
      <c r="F459">
        <v>28</v>
      </c>
      <c r="G459">
        <v>576.79999999999995</v>
      </c>
      <c r="H459">
        <v>27</v>
      </c>
      <c r="I459">
        <v>582.20000000000005</v>
      </c>
      <c r="J459">
        <v>107</v>
      </c>
      <c r="K459">
        <v>2213.6999999999998</v>
      </c>
      <c r="L459" s="11" t="s">
        <v>11928</v>
      </c>
      <c r="M459" s="12" t="s">
        <v>6</v>
      </c>
      <c r="N459" s="12">
        <v>78</v>
      </c>
      <c r="O459" s="12" t="s">
        <v>6</v>
      </c>
      <c r="P459" s="12" t="s">
        <v>6</v>
      </c>
      <c r="Q459" s="12" t="s">
        <v>6</v>
      </c>
      <c r="R459">
        <v>458</v>
      </c>
    </row>
    <row r="460" spans="1:18" ht="15" x14ac:dyDescent="0.45">
      <c r="A460">
        <v>11215</v>
      </c>
      <c r="B460">
        <v>52</v>
      </c>
      <c r="C460">
        <v>624</v>
      </c>
      <c r="D460">
        <v>32</v>
      </c>
      <c r="E460">
        <v>381.12</v>
      </c>
      <c r="F460">
        <v>44</v>
      </c>
      <c r="G460">
        <v>528</v>
      </c>
      <c r="H460">
        <v>57</v>
      </c>
      <c r="I460">
        <v>679.5</v>
      </c>
      <c r="J460">
        <v>185</v>
      </c>
      <c r="K460">
        <v>2212.62</v>
      </c>
      <c r="L460" s="11" t="s">
        <v>11925</v>
      </c>
      <c r="M460" s="12" t="s">
        <v>6</v>
      </c>
      <c r="N460" s="12" t="s">
        <v>6</v>
      </c>
      <c r="O460" s="12">
        <v>58</v>
      </c>
      <c r="P460" s="12" t="s">
        <v>6</v>
      </c>
      <c r="Q460" s="12" t="s">
        <v>6</v>
      </c>
      <c r="R460">
        <v>459</v>
      </c>
    </row>
    <row r="461" spans="1:18" ht="15" x14ac:dyDescent="0.45">
      <c r="A461">
        <v>12088</v>
      </c>
      <c r="B461">
        <v>99</v>
      </c>
      <c r="C461">
        <v>346.22</v>
      </c>
      <c r="D461">
        <v>197</v>
      </c>
      <c r="E461">
        <v>688.1</v>
      </c>
      <c r="F461">
        <v>219</v>
      </c>
      <c r="G461">
        <v>765.66</v>
      </c>
      <c r="H461">
        <v>118</v>
      </c>
      <c r="I461">
        <v>412.44</v>
      </c>
      <c r="J461">
        <v>633</v>
      </c>
      <c r="K461">
        <v>2212.42</v>
      </c>
      <c r="L461" s="11" t="s">
        <v>11924</v>
      </c>
      <c r="M461" s="12">
        <v>121</v>
      </c>
      <c r="N461" s="12" t="s">
        <v>6</v>
      </c>
      <c r="O461" s="12" t="s">
        <v>6</v>
      </c>
      <c r="P461" s="12" t="s">
        <v>6</v>
      </c>
      <c r="Q461" s="12" t="s">
        <v>6</v>
      </c>
      <c r="R461">
        <v>460</v>
      </c>
    </row>
    <row r="462" spans="1:18" ht="15" x14ac:dyDescent="0.45">
      <c r="A462">
        <v>2031194</v>
      </c>
      <c r="B462">
        <v>2.72</v>
      </c>
      <c r="C462">
        <v>233.64</v>
      </c>
      <c r="D462">
        <v>8.9</v>
      </c>
      <c r="E462">
        <v>764.71</v>
      </c>
      <c r="F462">
        <v>6.29</v>
      </c>
      <c r="G462">
        <v>594.51</v>
      </c>
      <c r="H462">
        <v>6.57</v>
      </c>
      <c r="I462">
        <v>616.13</v>
      </c>
      <c r="J462">
        <v>24.48</v>
      </c>
      <c r="K462">
        <v>2208.9900000000002</v>
      </c>
      <c r="L462" s="11" t="s">
        <v>11924</v>
      </c>
      <c r="M462" s="12">
        <v>122</v>
      </c>
      <c r="N462" s="12" t="s">
        <v>6</v>
      </c>
      <c r="O462" s="12" t="s">
        <v>6</v>
      </c>
      <c r="P462" s="12" t="s">
        <v>6</v>
      </c>
      <c r="Q462" s="12" t="s">
        <v>6</v>
      </c>
      <c r="R462">
        <v>461</v>
      </c>
    </row>
    <row r="463" spans="1:18" ht="15" x14ac:dyDescent="0.45">
      <c r="A463">
        <v>30500</v>
      </c>
      <c r="B463">
        <v>40</v>
      </c>
      <c r="C463">
        <v>358.3</v>
      </c>
      <c r="D463">
        <v>69</v>
      </c>
      <c r="E463">
        <v>593.4</v>
      </c>
      <c r="F463">
        <v>93</v>
      </c>
      <c r="G463">
        <v>799.8</v>
      </c>
      <c r="H463">
        <v>53</v>
      </c>
      <c r="I463">
        <v>455.11</v>
      </c>
      <c r="J463">
        <v>255</v>
      </c>
      <c r="K463">
        <v>2206.61</v>
      </c>
      <c r="L463" s="11" t="s">
        <v>11925</v>
      </c>
      <c r="M463" s="12" t="s">
        <v>6</v>
      </c>
      <c r="N463" s="12" t="s">
        <v>6</v>
      </c>
      <c r="O463" s="12">
        <v>59</v>
      </c>
      <c r="P463" s="12" t="s">
        <v>6</v>
      </c>
      <c r="Q463" s="12" t="s">
        <v>6</v>
      </c>
      <c r="R463">
        <v>462</v>
      </c>
    </row>
    <row r="464" spans="1:18" ht="15" x14ac:dyDescent="0.45">
      <c r="A464">
        <v>18161</v>
      </c>
      <c r="B464">
        <v>163</v>
      </c>
      <c r="C464">
        <v>720.9</v>
      </c>
      <c r="D464">
        <v>111</v>
      </c>
      <c r="E464">
        <v>490.14</v>
      </c>
      <c r="F464">
        <v>103</v>
      </c>
      <c r="G464">
        <v>455.58</v>
      </c>
      <c r="H464">
        <v>121</v>
      </c>
      <c r="I464">
        <v>532.26</v>
      </c>
      <c r="J464">
        <v>498</v>
      </c>
      <c r="K464">
        <v>2198.88</v>
      </c>
      <c r="L464" s="11" t="s">
        <v>11923</v>
      </c>
      <c r="M464" s="12" t="s">
        <v>6</v>
      </c>
      <c r="N464" s="12" t="s">
        <v>6</v>
      </c>
      <c r="O464" s="12" t="s">
        <v>6</v>
      </c>
      <c r="P464" s="12" t="s">
        <v>6</v>
      </c>
      <c r="Q464" s="12" t="s">
        <v>6</v>
      </c>
      <c r="R464">
        <v>463</v>
      </c>
    </row>
    <row r="465" spans="1:18" ht="15" x14ac:dyDescent="0.45">
      <c r="A465">
        <v>17041</v>
      </c>
      <c r="B465">
        <v>20</v>
      </c>
      <c r="C465">
        <v>505.85</v>
      </c>
      <c r="D465">
        <v>19</v>
      </c>
      <c r="E465">
        <v>486.4</v>
      </c>
      <c r="F465">
        <v>37</v>
      </c>
      <c r="G465">
        <v>947.2</v>
      </c>
      <c r="H465">
        <v>10</v>
      </c>
      <c r="I465">
        <v>256</v>
      </c>
      <c r="J465">
        <v>86</v>
      </c>
      <c r="K465">
        <v>2195.4499999999998</v>
      </c>
      <c r="L465" s="11" t="s">
        <v>11926</v>
      </c>
      <c r="M465" s="12" t="s">
        <v>6</v>
      </c>
      <c r="N465" s="12" t="s">
        <v>6</v>
      </c>
      <c r="O465" s="12" t="s">
        <v>6</v>
      </c>
      <c r="P465" s="12">
        <v>44</v>
      </c>
      <c r="Q465" s="12" t="s">
        <v>6</v>
      </c>
      <c r="R465">
        <v>464</v>
      </c>
    </row>
    <row r="466" spans="1:18" ht="15" x14ac:dyDescent="0.45">
      <c r="A466">
        <v>11001</v>
      </c>
      <c r="B466">
        <v>14</v>
      </c>
      <c r="C466">
        <v>556.45000000000005</v>
      </c>
      <c r="D466">
        <v>9</v>
      </c>
      <c r="E466">
        <v>385.29</v>
      </c>
      <c r="F466">
        <v>18</v>
      </c>
      <c r="G466">
        <v>743.6</v>
      </c>
      <c r="H466">
        <v>12</v>
      </c>
      <c r="I466">
        <v>491.4</v>
      </c>
      <c r="J466">
        <v>53</v>
      </c>
      <c r="K466">
        <v>2176.7400000000002</v>
      </c>
      <c r="L466" s="11" t="s">
        <v>11927</v>
      </c>
      <c r="M466" s="12" t="s">
        <v>6</v>
      </c>
      <c r="N466" s="12" t="s">
        <v>6</v>
      </c>
      <c r="O466" s="12" t="s">
        <v>6</v>
      </c>
      <c r="P466" s="12" t="s">
        <v>6</v>
      </c>
      <c r="Q466" s="12">
        <v>63</v>
      </c>
      <c r="R466">
        <v>465</v>
      </c>
    </row>
    <row r="467" spans="1:18" ht="15" x14ac:dyDescent="0.45">
      <c r="A467">
        <v>17495</v>
      </c>
      <c r="B467">
        <v>39</v>
      </c>
      <c r="C467">
        <v>659.1</v>
      </c>
      <c r="D467">
        <v>25</v>
      </c>
      <c r="E467">
        <v>421.15</v>
      </c>
      <c r="F467">
        <v>38</v>
      </c>
      <c r="G467">
        <v>640.85</v>
      </c>
      <c r="H467">
        <v>27</v>
      </c>
      <c r="I467">
        <v>454.95</v>
      </c>
      <c r="J467">
        <v>129</v>
      </c>
      <c r="K467">
        <v>2176.0499999999997</v>
      </c>
      <c r="L467" s="11" t="s">
        <v>11926</v>
      </c>
      <c r="M467" s="12" t="s">
        <v>6</v>
      </c>
      <c r="N467" s="12" t="s">
        <v>6</v>
      </c>
      <c r="O467" s="12" t="s">
        <v>6</v>
      </c>
      <c r="P467" s="12">
        <v>45</v>
      </c>
      <c r="Q467" s="12" t="s">
        <v>6</v>
      </c>
      <c r="R467">
        <v>466</v>
      </c>
    </row>
    <row r="468" spans="1:18" ht="15" x14ac:dyDescent="0.45">
      <c r="A468">
        <v>11857</v>
      </c>
      <c r="B468">
        <v>49</v>
      </c>
      <c r="C468">
        <v>381.58</v>
      </c>
      <c r="D468">
        <v>46</v>
      </c>
      <c r="E468">
        <v>358.8</v>
      </c>
      <c r="F468">
        <v>110</v>
      </c>
      <c r="G468">
        <v>856.14</v>
      </c>
      <c r="H468">
        <v>73</v>
      </c>
      <c r="I468">
        <v>568.78</v>
      </c>
      <c r="J468">
        <v>278</v>
      </c>
      <c r="K468">
        <v>2165.3000000000002</v>
      </c>
      <c r="L468" s="11" t="s">
        <v>11927</v>
      </c>
      <c r="M468" s="12" t="s">
        <v>6</v>
      </c>
      <c r="N468" s="12" t="s">
        <v>6</v>
      </c>
      <c r="O468" s="12" t="s">
        <v>6</v>
      </c>
      <c r="P468" s="12" t="s">
        <v>6</v>
      </c>
      <c r="Q468" s="12">
        <v>64</v>
      </c>
      <c r="R468">
        <v>467</v>
      </c>
    </row>
    <row r="469" spans="1:18" ht="15" x14ac:dyDescent="0.45">
      <c r="A469">
        <v>10775</v>
      </c>
      <c r="B469">
        <v>112</v>
      </c>
      <c r="C469">
        <v>767.44</v>
      </c>
      <c r="D469">
        <v>64</v>
      </c>
      <c r="E469">
        <v>459.64</v>
      </c>
      <c r="F469">
        <v>78</v>
      </c>
      <c r="G469">
        <v>554.64</v>
      </c>
      <c r="H469">
        <v>54</v>
      </c>
      <c r="I469">
        <v>381.84</v>
      </c>
      <c r="J469">
        <v>308</v>
      </c>
      <c r="K469">
        <v>2163.56</v>
      </c>
      <c r="L469" s="11" t="s">
        <v>11925</v>
      </c>
      <c r="M469" s="12" t="s">
        <v>6</v>
      </c>
      <c r="N469" s="12" t="s">
        <v>6</v>
      </c>
      <c r="O469" s="12">
        <v>60</v>
      </c>
      <c r="P469" s="12" t="s">
        <v>6</v>
      </c>
      <c r="Q469" s="12" t="s">
        <v>6</v>
      </c>
      <c r="R469">
        <v>468</v>
      </c>
    </row>
    <row r="470" spans="1:18" ht="15" x14ac:dyDescent="0.45">
      <c r="A470">
        <v>30561</v>
      </c>
      <c r="B470">
        <v>122</v>
      </c>
      <c r="C470">
        <v>670.56</v>
      </c>
      <c r="D470">
        <v>124</v>
      </c>
      <c r="E470">
        <v>679.8</v>
      </c>
      <c r="F470">
        <v>72</v>
      </c>
      <c r="G470">
        <v>396</v>
      </c>
      <c r="H470">
        <v>76</v>
      </c>
      <c r="I470">
        <v>416.68</v>
      </c>
      <c r="J470">
        <v>394</v>
      </c>
      <c r="K470">
        <v>2163.04</v>
      </c>
      <c r="L470" s="11" t="s">
        <v>11925</v>
      </c>
      <c r="M470" s="12" t="s">
        <v>6</v>
      </c>
      <c r="N470" s="12" t="s">
        <v>6</v>
      </c>
      <c r="O470" s="12">
        <v>61</v>
      </c>
      <c r="P470" s="12" t="s">
        <v>6</v>
      </c>
      <c r="Q470" s="12" t="s">
        <v>6</v>
      </c>
      <c r="R470">
        <v>469</v>
      </c>
    </row>
    <row r="471" spans="1:18" ht="15" x14ac:dyDescent="0.45">
      <c r="A471">
        <v>22255</v>
      </c>
      <c r="D471">
        <v>46</v>
      </c>
      <c r="E471">
        <v>454.61</v>
      </c>
      <c r="F471">
        <v>120</v>
      </c>
      <c r="G471">
        <v>1183.26</v>
      </c>
      <c r="H471">
        <v>53</v>
      </c>
      <c r="I471">
        <v>523.91</v>
      </c>
      <c r="J471">
        <v>219</v>
      </c>
      <c r="K471">
        <v>2161.7799999999997</v>
      </c>
      <c r="L471" s="11" t="s">
        <v>11923</v>
      </c>
      <c r="M471" s="12" t="s">
        <v>6</v>
      </c>
      <c r="N471" s="12" t="s">
        <v>6</v>
      </c>
      <c r="O471" s="12" t="s">
        <v>6</v>
      </c>
      <c r="P471" s="12" t="s">
        <v>6</v>
      </c>
      <c r="Q471" s="12" t="s">
        <v>6</v>
      </c>
      <c r="R471">
        <v>470</v>
      </c>
    </row>
    <row r="472" spans="1:18" ht="15" x14ac:dyDescent="0.45">
      <c r="A472">
        <v>18368</v>
      </c>
      <c r="B472">
        <v>211</v>
      </c>
      <c r="C472">
        <v>795.8</v>
      </c>
      <c r="D472">
        <v>47</v>
      </c>
      <c r="E472">
        <v>178.6</v>
      </c>
      <c r="F472">
        <v>140</v>
      </c>
      <c r="G472">
        <v>530.79999999999995</v>
      </c>
      <c r="H472">
        <v>174</v>
      </c>
      <c r="I472">
        <v>652.20000000000005</v>
      </c>
      <c r="J472">
        <v>572</v>
      </c>
      <c r="K472">
        <v>2157.3999999999996</v>
      </c>
      <c r="L472" s="11" t="s">
        <v>11927</v>
      </c>
      <c r="M472" s="12" t="s">
        <v>6</v>
      </c>
      <c r="N472" s="12" t="s">
        <v>6</v>
      </c>
      <c r="O472" s="12" t="s">
        <v>6</v>
      </c>
      <c r="P472" s="12" t="s">
        <v>6</v>
      </c>
      <c r="Q472" s="12">
        <v>65</v>
      </c>
      <c r="R472">
        <v>471</v>
      </c>
    </row>
    <row r="473" spans="1:18" ht="15" x14ac:dyDescent="0.45">
      <c r="A473">
        <v>10594</v>
      </c>
      <c r="B473">
        <v>72</v>
      </c>
      <c r="C473">
        <v>417.6</v>
      </c>
      <c r="D473">
        <v>191</v>
      </c>
      <c r="E473">
        <v>1107.8</v>
      </c>
      <c r="F473">
        <v>108</v>
      </c>
      <c r="G473">
        <v>626.4</v>
      </c>
      <c r="H473">
        <v>1</v>
      </c>
      <c r="I473">
        <v>5.34</v>
      </c>
      <c r="J473">
        <v>372</v>
      </c>
      <c r="K473">
        <v>2157.1400000000003</v>
      </c>
      <c r="L473" s="11" t="s">
        <v>11927</v>
      </c>
      <c r="M473" s="12" t="s">
        <v>6</v>
      </c>
      <c r="N473" s="12" t="s">
        <v>6</v>
      </c>
      <c r="O473" s="12" t="s">
        <v>6</v>
      </c>
      <c r="P473" s="12" t="s">
        <v>6</v>
      </c>
      <c r="Q473" s="12">
        <v>66</v>
      </c>
      <c r="R473">
        <v>472</v>
      </c>
    </row>
    <row r="474" spans="1:18" ht="15" x14ac:dyDescent="0.45">
      <c r="A474">
        <v>31658</v>
      </c>
      <c r="B474">
        <v>4</v>
      </c>
      <c r="C474">
        <v>148.80000000000001</v>
      </c>
      <c r="D474">
        <v>20</v>
      </c>
      <c r="E474">
        <v>744</v>
      </c>
      <c r="F474">
        <v>13</v>
      </c>
      <c r="G474">
        <v>480.62</v>
      </c>
      <c r="H474">
        <v>21</v>
      </c>
      <c r="I474">
        <v>781.2</v>
      </c>
      <c r="J474">
        <v>58</v>
      </c>
      <c r="K474">
        <v>2154.62</v>
      </c>
      <c r="L474" s="11" t="s">
        <v>11928</v>
      </c>
      <c r="M474" s="12" t="s">
        <v>6</v>
      </c>
      <c r="N474" s="12">
        <v>79</v>
      </c>
      <c r="O474" s="12" t="s">
        <v>6</v>
      </c>
      <c r="P474" s="12" t="s">
        <v>6</v>
      </c>
      <c r="Q474" s="12" t="s">
        <v>6</v>
      </c>
      <c r="R474">
        <v>473</v>
      </c>
    </row>
    <row r="475" spans="1:18" ht="15" x14ac:dyDescent="0.45">
      <c r="A475">
        <v>12227</v>
      </c>
      <c r="B475">
        <v>69</v>
      </c>
      <c r="C475">
        <v>546.16999999999996</v>
      </c>
      <c r="D475">
        <v>60</v>
      </c>
      <c r="E475">
        <v>479.36</v>
      </c>
      <c r="F475">
        <v>62</v>
      </c>
      <c r="G475">
        <v>495.36</v>
      </c>
      <c r="H475">
        <v>80</v>
      </c>
      <c r="I475">
        <v>629.52</v>
      </c>
      <c r="J475">
        <v>271</v>
      </c>
      <c r="K475">
        <v>2150.41</v>
      </c>
      <c r="L475" s="11" t="s">
        <v>11928</v>
      </c>
      <c r="M475" s="12" t="s">
        <v>6</v>
      </c>
      <c r="N475" s="12">
        <v>80</v>
      </c>
      <c r="O475" s="12" t="s">
        <v>6</v>
      </c>
      <c r="P475" s="12" t="s">
        <v>6</v>
      </c>
      <c r="Q475" s="12" t="s">
        <v>6</v>
      </c>
      <c r="R475">
        <v>474</v>
      </c>
    </row>
    <row r="476" spans="1:18" ht="15" x14ac:dyDescent="0.45">
      <c r="A476">
        <v>2011600</v>
      </c>
      <c r="B476">
        <v>36.33</v>
      </c>
      <c r="C476">
        <v>543.37</v>
      </c>
      <c r="D476">
        <v>31.05</v>
      </c>
      <c r="E476">
        <v>463.6</v>
      </c>
      <c r="F476">
        <v>37.22</v>
      </c>
      <c r="G476">
        <v>538.73</v>
      </c>
      <c r="H476">
        <v>41.42</v>
      </c>
      <c r="I476">
        <v>596.99</v>
      </c>
      <c r="J476">
        <v>146.01999999999998</v>
      </c>
      <c r="K476">
        <v>2142.69</v>
      </c>
      <c r="L476" s="11" t="s">
        <v>11924</v>
      </c>
      <c r="M476" s="12">
        <v>123</v>
      </c>
      <c r="N476" s="12" t="s">
        <v>6</v>
      </c>
      <c r="O476" s="12" t="s">
        <v>6</v>
      </c>
      <c r="P476" s="12" t="s">
        <v>6</v>
      </c>
      <c r="Q476" s="12" t="s">
        <v>6</v>
      </c>
      <c r="R476">
        <v>475</v>
      </c>
    </row>
    <row r="477" spans="1:18" ht="15" x14ac:dyDescent="0.45">
      <c r="A477">
        <v>11440</v>
      </c>
      <c r="B477">
        <v>23</v>
      </c>
      <c r="C477">
        <v>498.45</v>
      </c>
      <c r="D477">
        <v>15</v>
      </c>
      <c r="E477">
        <v>326.75</v>
      </c>
      <c r="F477">
        <v>36</v>
      </c>
      <c r="G477">
        <v>789.4</v>
      </c>
      <c r="H477">
        <v>23</v>
      </c>
      <c r="I477">
        <v>526.70000000000005</v>
      </c>
      <c r="J477">
        <v>97</v>
      </c>
      <c r="K477">
        <v>2141.3000000000002</v>
      </c>
      <c r="L477" s="11" t="s">
        <v>11924</v>
      </c>
      <c r="M477" s="12">
        <v>124</v>
      </c>
      <c r="N477" s="12" t="s">
        <v>6</v>
      </c>
      <c r="O477" s="12" t="s">
        <v>6</v>
      </c>
      <c r="P477" s="12" t="s">
        <v>6</v>
      </c>
      <c r="Q477" s="12" t="s">
        <v>6</v>
      </c>
      <c r="R477">
        <v>476</v>
      </c>
    </row>
    <row r="478" spans="1:18" ht="15" x14ac:dyDescent="0.45">
      <c r="A478">
        <v>27411</v>
      </c>
      <c r="B478">
        <v>123</v>
      </c>
      <c r="C478">
        <v>971.07</v>
      </c>
      <c r="D478">
        <v>12</v>
      </c>
      <c r="E478">
        <v>94.8</v>
      </c>
      <c r="F478">
        <v>75</v>
      </c>
      <c r="G478">
        <v>592.5</v>
      </c>
      <c r="H478">
        <v>61</v>
      </c>
      <c r="I478">
        <v>481.9</v>
      </c>
      <c r="J478">
        <v>271</v>
      </c>
      <c r="K478">
        <v>2140.27</v>
      </c>
      <c r="L478" s="11" t="s">
        <v>11927</v>
      </c>
      <c r="M478" s="12" t="s">
        <v>6</v>
      </c>
      <c r="N478" s="12" t="s">
        <v>6</v>
      </c>
      <c r="O478" s="12" t="s">
        <v>6</v>
      </c>
      <c r="P478" s="12" t="s">
        <v>6</v>
      </c>
      <c r="Q478" s="12">
        <v>67</v>
      </c>
      <c r="R478">
        <v>477</v>
      </c>
    </row>
    <row r="479" spans="1:18" ht="15" x14ac:dyDescent="0.45">
      <c r="A479">
        <v>10584</v>
      </c>
      <c r="B479">
        <v>15</v>
      </c>
      <c r="C479">
        <v>420.74</v>
      </c>
      <c r="D479">
        <v>57</v>
      </c>
      <c r="E479">
        <v>1405.14</v>
      </c>
      <c r="F479">
        <v>10</v>
      </c>
      <c r="G479">
        <v>282</v>
      </c>
      <c r="H479">
        <v>1</v>
      </c>
      <c r="I479">
        <v>28.2</v>
      </c>
      <c r="J479">
        <v>83</v>
      </c>
      <c r="K479">
        <v>2136.08</v>
      </c>
      <c r="L479" s="11" t="s">
        <v>11927</v>
      </c>
      <c r="M479" s="12" t="s">
        <v>6</v>
      </c>
      <c r="N479" s="12" t="s">
        <v>6</v>
      </c>
      <c r="O479" s="12" t="s">
        <v>6</v>
      </c>
      <c r="P479" s="12" t="s">
        <v>6</v>
      </c>
      <c r="Q479" s="12">
        <v>68</v>
      </c>
      <c r="R479">
        <v>478</v>
      </c>
    </row>
    <row r="480" spans="1:18" ht="15" x14ac:dyDescent="0.45">
      <c r="A480">
        <v>2011294</v>
      </c>
      <c r="B480">
        <v>12.9</v>
      </c>
      <c r="C480">
        <v>475.97</v>
      </c>
      <c r="D480">
        <v>15.8</v>
      </c>
      <c r="E480">
        <v>582.38</v>
      </c>
      <c r="F480">
        <v>23.09</v>
      </c>
      <c r="G480">
        <v>849.7</v>
      </c>
      <c r="H480">
        <v>6.16</v>
      </c>
      <c r="I480">
        <v>226.99</v>
      </c>
      <c r="J480">
        <v>57.95</v>
      </c>
      <c r="K480">
        <v>2135.04</v>
      </c>
      <c r="L480" s="11" t="s">
        <v>11924</v>
      </c>
      <c r="M480" s="12">
        <v>125</v>
      </c>
      <c r="N480" s="12" t="s">
        <v>6</v>
      </c>
      <c r="O480" s="12" t="s">
        <v>6</v>
      </c>
      <c r="P480" s="12" t="s">
        <v>6</v>
      </c>
      <c r="Q480" s="12" t="s">
        <v>6</v>
      </c>
      <c r="R480">
        <v>479</v>
      </c>
    </row>
    <row r="481" spans="1:18" ht="15" x14ac:dyDescent="0.45">
      <c r="A481">
        <v>22838</v>
      </c>
      <c r="B481">
        <v>95</v>
      </c>
      <c r="C481">
        <v>567.12</v>
      </c>
      <c r="D481">
        <v>103</v>
      </c>
      <c r="E481">
        <v>617.52</v>
      </c>
      <c r="F481">
        <v>88</v>
      </c>
      <c r="G481">
        <v>571.48</v>
      </c>
      <c r="H481">
        <v>58</v>
      </c>
      <c r="I481">
        <v>371.8</v>
      </c>
      <c r="J481">
        <v>344</v>
      </c>
      <c r="K481">
        <v>2127.92</v>
      </c>
      <c r="L481" s="11" t="s">
        <v>11928</v>
      </c>
      <c r="M481" s="12" t="s">
        <v>6</v>
      </c>
      <c r="N481" s="12">
        <v>81</v>
      </c>
      <c r="O481" s="12" t="s">
        <v>6</v>
      </c>
      <c r="P481" s="12" t="s">
        <v>6</v>
      </c>
      <c r="Q481" s="12" t="s">
        <v>6</v>
      </c>
      <c r="R481">
        <v>480</v>
      </c>
    </row>
    <row r="482" spans="1:18" ht="15" x14ac:dyDescent="0.45">
      <c r="A482">
        <v>2011596</v>
      </c>
      <c r="B482">
        <v>45.52</v>
      </c>
      <c r="C482">
        <v>626.9</v>
      </c>
      <c r="D482">
        <v>37.619999999999997</v>
      </c>
      <c r="E482">
        <v>519.14</v>
      </c>
      <c r="F482">
        <v>28.92</v>
      </c>
      <c r="G482">
        <v>386.52</v>
      </c>
      <c r="H482">
        <v>41.91</v>
      </c>
      <c r="I482">
        <v>592.79999999999995</v>
      </c>
      <c r="J482">
        <v>153.97</v>
      </c>
      <c r="K482">
        <v>2125.3599999999997</v>
      </c>
      <c r="L482" s="11" t="s">
        <v>11924</v>
      </c>
      <c r="M482" s="12">
        <v>126</v>
      </c>
      <c r="N482" s="12" t="s">
        <v>6</v>
      </c>
      <c r="O482" s="12" t="s">
        <v>6</v>
      </c>
      <c r="P482" s="12" t="s">
        <v>6</v>
      </c>
      <c r="Q482" s="12" t="s">
        <v>6</v>
      </c>
      <c r="R482">
        <v>481</v>
      </c>
    </row>
    <row r="483" spans="1:18" ht="15" x14ac:dyDescent="0.45">
      <c r="A483">
        <v>17615</v>
      </c>
      <c r="B483">
        <v>76</v>
      </c>
      <c r="C483">
        <v>629.48</v>
      </c>
      <c r="D483">
        <v>84</v>
      </c>
      <c r="E483">
        <v>697.2</v>
      </c>
      <c r="F483">
        <v>51</v>
      </c>
      <c r="G483">
        <v>438.6</v>
      </c>
      <c r="H483">
        <v>39</v>
      </c>
      <c r="I483">
        <v>358.8</v>
      </c>
      <c r="J483">
        <v>250</v>
      </c>
      <c r="K483">
        <v>2124.0800000000004</v>
      </c>
      <c r="L483" s="11" t="s">
        <v>11925</v>
      </c>
      <c r="M483" s="12" t="s">
        <v>6</v>
      </c>
      <c r="N483" s="12" t="s">
        <v>6</v>
      </c>
      <c r="O483" s="12">
        <v>62</v>
      </c>
      <c r="P483" s="12" t="s">
        <v>6</v>
      </c>
      <c r="Q483" s="12" t="s">
        <v>6</v>
      </c>
      <c r="R483">
        <v>482</v>
      </c>
    </row>
    <row r="484" spans="1:18" ht="15" x14ac:dyDescent="0.45">
      <c r="A484">
        <v>12344</v>
      </c>
      <c r="B484">
        <v>51</v>
      </c>
      <c r="C484">
        <v>588</v>
      </c>
      <c r="D484">
        <v>46</v>
      </c>
      <c r="E484">
        <v>555.48</v>
      </c>
      <c r="F484">
        <v>46</v>
      </c>
      <c r="G484">
        <v>530.29999999999995</v>
      </c>
      <c r="H484">
        <v>39</v>
      </c>
      <c r="I484">
        <v>444.75</v>
      </c>
      <c r="J484">
        <v>182</v>
      </c>
      <c r="K484">
        <v>2118.5299999999997</v>
      </c>
      <c r="L484" s="11" t="s">
        <v>11928</v>
      </c>
      <c r="M484" s="12" t="s">
        <v>6</v>
      </c>
      <c r="N484" s="12">
        <v>82</v>
      </c>
      <c r="O484" s="12" t="s">
        <v>6</v>
      </c>
      <c r="P484" s="12" t="s">
        <v>6</v>
      </c>
      <c r="Q484" s="12" t="s">
        <v>6</v>
      </c>
      <c r="R484">
        <v>483</v>
      </c>
    </row>
    <row r="485" spans="1:18" ht="15" x14ac:dyDescent="0.45">
      <c r="A485">
        <v>10521</v>
      </c>
      <c r="B485">
        <v>1</v>
      </c>
      <c r="C485">
        <v>26.2</v>
      </c>
      <c r="D485">
        <v>18</v>
      </c>
      <c r="E485">
        <v>506.16</v>
      </c>
      <c r="F485">
        <v>25</v>
      </c>
      <c r="G485">
        <v>713.5</v>
      </c>
      <c r="H485">
        <v>30</v>
      </c>
      <c r="I485">
        <v>867.68</v>
      </c>
      <c r="J485">
        <v>74</v>
      </c>
      <c r="K485">
        <v>2113.54</v>
      </c>
      <c r="L485" s="11" t="s">
        <v>11924</v>
      </c>
      <c r="M485" s="12">
        <v>127</v>
      </c>
      <c r="N485" s="12" t="s">
        <v>6</v>
      </c>
      <c r="O485" s="12" t="s">
        <v>6</v>
      </c>
      <c r="P485" s="12" t="s">
        <v>6</v>
      </c>
      <c r="Q485" s="12" t="s">
        <v>6</v>
      </c>
      <c r="R485">
        <v>484</v>
      </c>
    </row>
    <row r="486" spans="1:18" ht="15" x14ac:dyDescent="0.45">
      <c r="A486">
        <v>16304</v>
      </c>
      <c r="B486">
        <v>18</v>
      </c>
      <c r="C486">
        <v>484</v>
      </c>
      <c r="D486">
        <v>10</v>
      </c>
      <c r="E486">
        <v>275</v>
      </c>
      <c r="F486">
        <v>22</v>
      </c>
      <c r="G486">
        <v>600.6</v>
      </c>
      <c r="H486">
        <v>29</v>
      </c>
      <c r="I486">
        <v>753.34</v>
      </c>
      <c r="J486">
        <v>79</v>
      </c>
      <c r="K486">
        <v>2112.94</v>
      </c>
      <c r="L486" s="11" t="s">
        <v>11928</v>
      </c>
      <c r="M486" s="12" t="s">
        <v>6</v>
      </c>
      <c r="N486" s="12">
        <v>83</v>
      </c>
      <c r="O486" s="12" t="s">
        <v>6</v>
      </c>
      <c r="P486" s="12" t="s">
        <v>6</v>
      </c>
      <c r="Q486" s="12" t="s">
        <v>6</v>
      </c>
      <c r="R486">
        <v>485</v>
      </c>
    </row>
    <row r="487" spans="1:18" ht="15" x14ac:dyDescent="0.45">
      <c r="A487">
        <v>15990</v>
      </c>
      <c r="B487">
        <v>20</v>
      </c>
      <c r="C487">
        <v>692</v>
      </c>
      <c r="D487">
        <v>19</v>
      </c>
      <c r="E487">
        <v>657.4</v>
      </c>
      <c r="F487">
        <v>12</v>
      </c>
      <c r="G487">
        <v>415.2</v>
      </c>
      <c r="H487">
        <v>10</v>
      </c>
      <c r="I487">
        <v>346</v>
      </c>
      <c r="J487">
        <v>61</v>
      </c>
      <c r="K487">
        <v>2110.6000000000004</v>
      </c>
      <c r="L487" s="11" t="s">
        <v>11928</v>
      </c>
      <c r="M487" s="12" t="s">
        <v>6</v>
      </c>
      <c r="N487" s="12">
        <v>84</v>
      </c>
      <c r="O487" s="12" t="s">
        <v>6</v>
      </c>
      <c r="P487" s="12" t="s">
        <v>6</v>
      </c>
      <c r="Q487" s="12" t="s">
        <v>6</v>
      </c>
      <c r="R487">
        <v>486</v>
      </c>
    </row>
    <row r="488" spans="1:18" ht="15" x14ac:dyDescent="0.45">
      <c r="A488">
        <v>16439</v>
      </c>
      <c r="B488">
        <v>17</v>
      </c>
      <c r="C488">
        <v>445.4</v>
      </c>
      <c r="D488">
        <v>22</v>
      </c>
      <c r="E488">
        <v>574.29999999999995</v>
      </c>
      <c r="F488">
        <v>18</v>
      </c>
      <c r="G488">
        <v>467.4</v>
      </c>
      <c r="H488">
        <v>24</v>
      </c>
      <c r="I488">
        <v>619.53</v>
      </c>
      <c r="J488">
        <v>81</v>
      </c>
      <c r="K488">
        <v>2106.63</v>
      </c>
      <c r="L488" s="11" t="s">
        <v>11924</v>
      </c>
      <c r="M488" s="12">
        <v>128</v>
      </c>
      <c r="N488" s="12" t="s">
        <v>6</v>
      </c>
      <c r="O488" s="12" t="s">
        <v>6</v>
      </c>
      <c r="P488" s="12" t="s">
        <v>6</v>
      </c>
      <c r="Q488" s="12" t="s">
        <v>6</v>
      </c>
      <c r="R488">
        <v>487</v>
      </c>
    </row>
    <row r="489" spans="1:18" ht="15" x14ac:dyDescent="0.45">
      <c r="A489">
        <v>28752</v>
      </c>
      <c r="B489">
        <v>33</v>
      </c>
      <c r="C489">
        <v>292.99</v>
      </c>
      <c r="D489">
        <v>100</v>
      </c>
      <c r="E489">
        <v>857.17</v>
      </c>
      <c r="F489">
        <v>62</v>
      </c>
      <c r="G489">
        <v>549.66999999999996</v>
      </c>
      <c r="H489">
        <v>45</v>
      </c>
      <c r="I489">
        <v>398.37</v>
      </c>
      <c r="J489">
        <v>240</v>
      </c>
      <c r="K489">
        <v>2098.1999999999998</v>
      </c>
      <c r="L489" s="11" t="s">
        <v>11926</v>
      </c>
      <c r="M489" s="12" t="s">
        <v>6</v>
      </c>
      <c r="N489" s="12" t="s">
        <v>6</v>
      </c>
      <c r="O489" s="12" t="s">
        <v>6</v>
      </c>
      <c r="P489" s="12">
        <v>46</v>
      </c>
      <c r="Q489" s="12" t="s">
        <v>6</v>
      </c>
      <c r="R489">
        <v>488</v>
      </c>
    </row>
    <row r="490" spans="1:18" ht="15" x14ac:dyDescent="0.45">
      <c r="A490">
        <v>23193</v>
      </c>
      <c r="B490">
        <v>147</v>
      </c>
      <c r="C490">
        <v>381.36</v>
      </c>
      <c r="D490">
        <v>142</v>
      </c>
      <c r="E490">
        <v>368.99</v>
      </c>
      <c r="F490">
        <v>253</v>
      </c>
      <c r="G490">
        <v>655.7</v>
      </c>
      <c r="H490">
        <v>264</v>
      </c>
      <c r="I490">
        <v>684.93</v>
      </c>
      <c r="J490">
        <v>806</v>
      </c>
      <c r="K490">
        <v>2090.98</v>
      </c>
      <c r="L490" s="11" t="s">
        <v>11925</v>
      </c>
      <c r="M490" s="12" t="s">
        <v>6</v>
      </c>
      <c r="N490" s="12" t="s">
        <v>6</v>
      </c>
      <c r="O490" s="12">
        <v>63</v>
      </c>
      <c r="P490" s="12" t="s">
        <v>6</v>
      </c>
      <c r="Q490" s="12" t="s">
        <v>6</v>
      </c>
      <c r="R490">
        <v>489</v>
      </c>
    </row>
    <row r="491" spans="1:18" ht="15" x14ac:dyDescent="0.45">
      <c r="A491">
        <v>2011576</v>
      </c>
      <c r="B491">
        <v>63.76</v>
      </c>
      <c r="C491">
        <v>948.25</v>
      </c>
      <c r="D491">
        <v>34.68</v>
      </c>
      <c r="E491">
        <v>513.83000000000004</v>
      </c>
      <c r="F491">
        <v>42.13</v>
      </c>
      <c r="G491">
        <v>579.33000000000004</v>
      </c>
      <c r="H491">
        <v>3.42</v>
      </c>
      <c r="I491">
        <v>49.52</v>
      </c>
      <c r="J491">
        <v>143.98999999999998</v>
      </c>
      <c r="K491">
        <v>2090.9299999999998</v>
      </c>
      <c r="L491" s="11" t="s">
        <v>11924</v>
      </c>
      <c r="M491" s="12">
        <v>129</v>
      </c>
      <c r="N491" s="12" t="s">
        <v>6</v>
      </c>
      <c r="O491" s="12" t="s">
        <v>6</v>
      </c>
      <c r="P491" s="12" t="s">
        <v>6</v>
      </c>
      <c r="Q491" s="12" t="s">
        <v>6</v>
      </c>
      <c r="R491">
        <v>490</v>
      </c>
    </row>
    <row r="492" spans="1:18" ht="15" x14ac:dyDescent="0.45">
      <c r="A492">
        <v>28109</v>
      </c>
      <c r="F492">
        <v>308</v>
      </c>
      <c r="G492">
        <v>1394.86</v>
      </c>
      <c r="H492">
        <v>151</v>
      </c>
      <c r="I492">
        <v>694.79</v>
      </c>
      <c r="J492">
        <v>459</v>
      </c>
      <c r="K492">
        <v>2089.6499999999996</v>
      </c>
      <c r="L492" s="11" t="s">
        <v>11928</v>
      </c>
      <c r="M492" s="12" t="s">
        <v>6</v>
      </c>
      <c r="N492" s="12">
        <v>85</v>
      </c>
      <c r="O492" s="12" t="s">
        <v>6</v>
      </c>
      <c r="P492" s="12" t="s">
        <v>6</v>
      </c>
      <c r="Q492" s="12" t="s">
        <v>6</v>
      </c>
      <c r="R492">
        <v>491</v>
      </c>
    </row>
    <row r="493" spans="1:18" ht="15" x14ac:dyDescent="0.45">
      <c r="A493">
        <v>12500</v>
      </c>
      <c r="B493">
        <v>129</v>
      </c>
      <c r="C493">
        <v>627.03</v>
      </c>
      <c r="D493">
        <v>56</v>
      </c>
      <c r="E493">
        <v>277.3</v>
      </c>
      <c r="F493">
        <v>129</v>
      </c>
      <c r="G493">
        <v>634.30999999999995</v>
      </c>
      <c r="H493">
        <v>113</v>
      </c>
      <c r="I493">
        <v>550.97</v>
      </c>
      <c r="J493">
        <v>427</v>
      </c>
      <c r="K493">
        <v>2089.6099999999997</v>
      </c>
      <c r="L493" s="11" t="s">
        <v>11928</v>
      </c>
      <c r="M493" s="12" t="s">
        <v>6</v>
      </c>
      <c r="N493" s="12">
        <v>86</v>
      </c>
      <c r="O493" s="12" t="s">
        <v>6</v>
      </c>
      <c r="P493" s="12" t="s">
        <v>6</v>
      </c>
      <c r="Q493" s="12" t="s">
        <v>6</v>
      </c>
      <c r="R493">
        <v>492</v>
      </c>
    </row>
    <row r="494" spans="1:18" ht="15" x14ac:dyDescent="0.45">
      <c r="A494">
        <v>2011284</v>
      </c>
      <c r="B494">
        <v>7.26</v>
      </c>
      <c r="C494">
        <v>442.62</v>
      </c>
      <c r="D494">
        <v>7.25</v>
      </c>
      <c r="E494">
        <v>442.49</v>
      </c>
      <c r="F494">
        <v>5.7</v>
      </c>
      <c r="G494">
        <v>361.45</v>
      </c>
      <c r="H494">
        <v>12.96</v>
      </c>
      <c r="I494">
        <v>840.17</v>
      </c>
      <c r="J494">
        <v>33.17</v>
      </c>
      <c r="K494">
        <v>2086.73</v>
      </c>
      <c r="L494" s="11" t="s">
        <v>11924</v>
      </c>
      <c r="M494" s="12">
        <v>130</v>
      </c>
      <c r="N494" s="12" t="s">
        <v>6</v>
      </c>
      <c r="O494" s="12" t="s">
        <v>6</v>
      </c>
      <c r="P494" s="12" t="s">
        <v>6</v>
      </c>
      <c r="Q494" s="12" t="s">
        <v>6</v>
      </c>
      <c r="R494">
        <v>493</v>
      </c>
    </row>
    <row r="495" spans="1:18" ht="15" x14ac:dyDescent="0.45">
      <c r="A495">
        <v>16779</v>
      </c>
      <c r="B495">
        <v>73</v>
      </c>
      <c r="C495">
        <v>637.9</v>
      </c>
      <c r="D495">
        <v>62</v>
      </c>
      <c r="E495">
        <v>544.70000000000005</v>
      </c>
      <c r="F495">
        <v>44</v>
      </c>
      <c r="G495">
        <v>391.6</v>
      </c>
      <c r="H495">
        <v>57</v>
      </c>
      <c r="I495">
        <v>504.46</v>
      </c>
      <c r="J495">
        <v>236</v>
      </c>
      <c r="K495">
        <v>2078.66</v>
      </c>
      <c r="L495" s="11" t="s">
        <v>11925</v>
      </c>
      <c r="M495" s="12" t="s">
        <v>6</v>
      </c>
      <c r="N495" s="12" t="s">
        <v>6</v>
      </c>
      <c r="O495" s="12">
        <v>64</v>
      </c>
      <c r="P495" s="12" t="s">
        <v>6</v>
      </c>
      <c r="Q495" s="12" t="s">
        <v>6</v>
      </c>
      <c r="R495">
        <v>494</v>
      </c>
    </row>
    <row r="496" spans="1:18" ht="15" x14ac:dyDescent="0.45">
      <c r="A496">
        <v>11638</v>
      </c>
      <c r="B496">
        <v>113</v>
      </c>
      <c r="C496">
        <v>551.36</v>
      </c>
      <c r="D496">
        <v>99</v>
      </c>
      <c r="E496">
        <v>484.32</v>
      </c>
      <c r="F496">
        <v>118</v>
      </c>
      <c r="G496">
        <v>578.20000000000005</v>
      </c>
      <c r="H496">
        <v>94</v>
      </c>
      <c r="I496">
        <v>459.82</v>
      </c>
      <c r="J496">
        <v>424</v>
      </c>
      <c r="K496">
        <v>2073.7000000000003</v>
      </c>
      <c r="L496" s="11" t="s">
        <v>11927</v>
      </c>
      <c r="M496" s="12" t="s">
        <v>6</v>
      </c>
      <c r="N496" s="12" t="s">
        <v>6</v>
      </c>
      <c r="O496" s="12" t="s">
        <v>6</v>
      </c>
      <c r="P496" s="12" t="s">
        <v>6</v>
      </c>
      <c r="Q496" s="12">
        <v>69</v>
      </c>
      <c r="R496">
        <v>495</v>
      </c>
    </row>
    <row r="497" spans="1:18" ht="15" x14ac:dyDescent="0.45">
      <c r="A497">
        <v>17423</v>
      </c>
      <c r="B497">
        <v>67</v>
      </c>
      <c r="C497">
        <v>750.4</v>
      </c>
      <c r="D497">
        <v>43</v>
      </c>
      <c r="E497">
        <v>480.7</v>
      </c>
      <c r="F497">
        <v>24</v>
      </c>
      <c r="G497">
        <v>268.8</v>
      </c>
      <c r="H497">
        <v>51</v>
      </c>
      <c r="I497">
        <v>569.4</v>
      </c>
      <c r="J497">
        <v>185</v>
      </c>
      <c r="K497">
        <v>2069.2999999999997</v>
      </c>
      <c r="L497" s="11" t="s">
        <v>11926</v>
      </c>
      <c r="M497" s="12" t="s">
        <v>6</v>
      </c>
      <c r="N497" s="12" t="s">
        <v>6</v>
      </c>
      <c r="O497" s="12" t="s">
        <v>6</v>
      </c>
      <c r="P497" s="12">
        <v>47</v>
      </c>
      <c r="Q497" s="12" t="s">
        <v>6</v>
      </c>
      <c r="R497">
        <v>496</v>
      </c>
    </row>
    <row r="498" spans="1:18" ht="15" x14ac:dyDescent="0.45">
      <c r="A498">
        <v>11886</v>
      </c>
      <c r="B498">
        <v>161</v>
      </c>
      <c r="C498">
        <v>545.78</v>
      </c>
      <c r="D498">
        <v>158</v>
      </c>
      <c r="E498">
        <v>535.30999999999995</v>
      </c>
      <c r="F498">
        <v>135</v>
      </c>
      <c r="G498">
        <v>459</v>
      </c>
      <c r="H498">
        <v>154</v>
      </c>
      <c r="I498">
        <v>523.33000000000004</v>
      </c>
      <c r="J498">
        <v>608</v>
      </c>
      <c r="K498">
        <v>2063.42</v>
      </c>
      <c r="L498" s="11" t="s">
        <v>11928</v>
      </c>
      <c r="M498" s="12" t="s">
        <v>6</v>
      </c>
      <c r="N498" s="12">
        <v>87</v>
      </c>
      <c r="O498" s="12" t="s">
        <v>6</v>
      </c>
      <c r="P498" s="12" t="s">
        <v>6</v>
      </c>
      <c r="Q498" s="12" t="s">
        <v>6</v>
      </c>
      <c r="R498">
        <v>497</v>
      </c>
    </row>
    <row r="499" spans="1:18" ht="15" x14ac:dyDescent="0.45">
      <c r="A499">
        <v>12212</v>
      </c>
      <c r="B499">
        <v>43</v>
      </c>
      <c r="C499">
        <v>703.89</v>
      </c>
      <c r="D499">
        <v>22</v>
      </c>
      <c r="E499">
        <v>359.49</v>
      </c>
      <c r="F499">
        <v>30</v>
      </c>
      <c r="G499">
        <v>492</v>
      </c>
      <c r="H499">
        <v>31</v>
      </c>
      <c r="I499">
        <v>504.13</v>
      </c>
      <c r="J499">
        <v>126</v>
      </c>
      <c r="K499">
        <v>2059.5100000000002</v>
      </c>
      <c r="L499" s="11" t="s">
        <v>11928</v>
      </c>
      <c r="M499" s="12" t="s">
        <v>6</v>
      </c>
      <c r="N499" s="12">
        <v>88</v>
      </c>
      <c r="O499" s="12" t="s">
        <v>6</v>
      </c>
      <c r="P499" s="12" t="s">
        <v>6</v>
      </c>
      <c r="Q499" s="12" t="s">
        <v>6</v>
      </c>
      <c r="R499">
        <v>498</v>
      </c>
    </row>
    <row r="500" spans="1:18" ht="15" x14ac:dyDescent="0.45">
      <c r="A500">
        <v>2010508</v>
      </c>
      <c r="D500">
        <v>32.58</v>
      </c>
      <c r="E500">
        <v>488.06</v>
      </c>
      <c r="F500">
        <v>62.95</v>
      </c>
      <c r="G500">
        <v>999.8</v>
      </c>
      <c r="H500">
        <v>35.799999999999997</v>
      </c>
      <c r="I500">
        <v>568.01</v>
      </c>
      <c r="J500">
        <v>131.32999999999998</v>
      </c>
      <c r="K500">
        <v>2055.87</v>
      </c>
      <c r="L500" s="11" t="s">
        <v>11923</v>
      </c>
      <c r="M500" s="12" t="s">
        <v>6</v>
      </c>
      <c r="N500" s="12" t="s">
        <v>6</v>
      </c>
      <c r="O500" s="12" t="s">
        <v>6</v>
      </c>
      <c r="P500" s="12" t="s">
        <v>6</v>
      </c>
      <c r="Q500" s="12" t="s">
        <v>6</v>
      </c>
      <c r="R500">
        <v>499</v>
      </c>
    </row>
    <row r="501" spans="1:18" ht="15" x14ac:dyDescent="0.45">
      <c r="A501">
        <v>18369</v>
      </c>
      <c r="B501">
        <v>121</v>
      </c>
      <c r="C501">
        <v>458</v>
      </c>
      <c r="D501">
        <v>108</v>
      </c>
      <c r="E501">
        <v>409.2</v>
      </c>
      <c r="F501">
        <v>184</v>
      </c>
      <c r="G501">
        <v>697.4</v>
      </c>
      <c r="H501">
        <v>129</v>
      </c>
      <c r="I501">
        <v>488.4</v>
      </c>
      <c r="J501">
        <v>542</v>
      </c>
      <c r="K501">
        <v>2053</v>
      </c>
      <c r="L501" s="11" t="s">
        <v>11927</v>
      </c>
      <c r="M501" s="12" t="s">
        <v>6</v>
      </c>
      <c r="N501" s="12" t="s">
        <v>6</v>
      </c>
      <c r="O501" s="12" t="s">
        <v>6</v>
      </c>
      <c r="P501" s="12" t="s">
        <v>6</v>
      </c>
      <c r="Q501" s="12">
        <v>70</v>
      </c>
      <c r="R501">
        <v>500</v>
      </c>
    </row>
    <row r="502" spans="1:18" ht="15" x14ac:dyDescent="0.45">
      <c r="A502">
        <v>11228</v>
      </c>
      <c r="B502">
        <v>47</v>
      </c>
      <c r="C502">
        <v>731.95</v>
      </c>
      <c r="D502">
        <v>43</v>
      </c>
      <c r="E502">
        <v>670.8</v>
      </c>
      <c r="F502">
        <v>41</v>
      </c>
      <c r="G502">
        <v>638.35</v>
      </c>
      <c r="J502">
        <v>131</v>
      </c>
      <c r="K502">
        <v>2041.1</v>
      </c>
      <c r="L502" s="11" t="s">
        <v>11924</v>
      </c>
      <c r="M502" s="12">
        <v>131</v>
      </c>
      <c r="N502" s="12" t="s">
        <v>6</v>
      </c>
      <c r="O502" s="12" t="s">
        <v>6</v>
      </c>
      <c r="P502" s="12" t="s">
        <v>6</v>
      </c>
      <c r="Q502" s="12" t="s">
        <v>6</v>
      </c>
      <c r="R502">
        <v>501</v>
      </c>
    </row>
    <row r="503" spans="1:18" ht="15" x14ac:dyDescent="0.45">
      <c r="A503">
        <v>16328</v>
      </c>
      <c r="B503">
        <v>29</v>
      </c>
      <c r="C503">
        <v>442.76</v>
      </c>
      <c r="D503">
        <v>27</v>
      </c>
      <c r="E503">
        <v>399.9</v>
      </c>
      <c r="F503">
        <v>51</v>
      </c>
      <c r="G503">
        <v>759.5</v>
      </c>
      <c r="H503">
        <v>29</v>
      </c>
      <c r="I503">
        <v>434.62</v>
      </c>
      <c r="J503">
        <v>136</v>
      </c>
      <c r="K503">
        <v>2036.7799999999997</v>
      </c>
      <c r="L503" s="11" t="s">
        <v>11928</v>
      </c>
      <c r="M503" s="12" t="s">
        <v>6</v>
      </c>
      <c r="N503" s="12">
        <v>89</v>
      </c>
      <c r="O503" s="12" t="s">
        <v>6</v>
      </c>
      <c r="P503" s="12" t="s">
        <v>6</v>
      </c>
      <c r="Q503" s="12" t="s">
        <v>6</v>
      </c>
      <c r="R503">
        <v>502</v>
      </c>
    </row>
    <row r="504" spans="1:18" ht="15" x14ac:dyDescent="0.45">
      <c r="A504">
        <v>30596</v>
      </c>
      <c r="B504">
        <v>36</v>
      </c>
      <c r="C504">
        <v>1003.52</v>
      </c>
      <c r="D504">
        <v>12</v>
      </c>
      <c r="E504">
        <v>331.52</v>
      </c>
      <c r="F504">
        <v>19</v>
      </c>
      <c r="G504">
        <v>529.76</v>
      </c>
      <c r="H504">
        <v>6</v>
      </c>
      <c r="I504">
        <v>165.76</v>
      </c>
      <c r="J504">
        <v>73</v>
      </c>
      <c r="K504">
        <v>2030.56</v>
      </c>
      <c r="L504" s="11" t="s">
        <v>11926</v>
      </c>
      <c r="M504" s="12" t="s">
        <v>6</v>
      </c>
      <c r="N504" s="12" t="s">
        <v>6</v>
      </c>
      <c r="O504" s="12" t="s">
        <v>6</v>
      </c>
      <c r="P504" s="12">
        <v>48</v>
      </c>
      <c r="Q504" s="12" t="s">
        <v>6</v>
      </c>
      <c r="R504">
        <v>503</v>
      </c>
    </row>
    <row r="505" spans="1:18" ht="15" x14ac:dyDescent="0.45">
      <c r="A505">
        <v>10285</v>
      </c>
      <c r="B505">
        <v>110</v>
      </c>
      <c r="C505">
        <v>657.12</v>
      </c>
      <c r="D505">
        <v>85</v>
      </c>
      <c r="E505">
        <v>480.14</v>
      </c>
      <c r="F505">
        <v>104</v>
      </c>
      <c r="G505">
        <v>580.6</v>
      </c>
      <c r="H505">
        <v>56</v>
      </c>
      <c r="I505">
        <v>312.25</v>
      </c>
      <c r="J505">
        <v>355</v>
      </c>
      <c r="K505">
        <v>2030.1100000000001</v>
      </c>
      <c r="L505" s="11" t="s">
        <v>11926</v>
      </c>
      <c r="M505" s="12" t="s">
        <v>6</v>
      </c>
      <c r="N505" s="12" t="s">
        <v>6</v>
      </c>
      <c r="O505" s="12" t="s">
        <v>6</v>
      </c>
      <c r="P505" s="12">
        <v>49</v>
      </c>
      <c r="Q505" s="12" t="s">
        <v>6</v>
      </c>
      <c r="R505">
        <v>504</v>
      </c>
    </row>
    <row r="506" spans="1:18" ht="15" x14ac:dyDescent="0.45">
      <c r="A506">
        <v>2023484</v>
      </c>
      <c r="B506">
        <v>7.51</v>
      </c>
      <c r="C506">
        <v>386.59</v>
      </c>
      <c r="D506">
        <v>8.51</v>
      </c>
      <c r="E506">
        <v>437.59</v>
      </c>
      <c r="F506">
        <v>20.38</v>
      </c>
      <c r="G506">
        <v>1048.46</v>
      </c>
      <c r="H506">
        <v>3.02</v>
      </c>
      <c r="I506">
        <v>155.75</v>
      </c>
      <c r="J506">
        <v>39.42</v>
      </c>
      <c r="K506">
        <v>2028.3899999999999</v>
      </c>
      <c r="L506" s="11" t="s">
        <v>11924</v>
      </c>
      <c r="M506" s="12">
        <v>132</v>
      </c>
      <c r="N506" s="12" t="s">
        <v>6</v>
      </c>
      <c r="O506" s="12" t="s">
        <v>6</v>
      </c>
      <c r="P506" s="12" t="s">
        <v>6</v>
      </c>
      <c r="Q506" s="12" t="s">
        <v>6</v>
      </c>
      <c r="R506">
        <v>505</v>
      </c>
    </row>
    <row r="507" spans="1:18" ht="15" x14ac:dyDescent="0.45">
      <c r="A507">
        <v>23657</v>
      </c>
      <c r="B507">
        <v>44</v>
      </c>
      <c r="C507">
        <v>570.96</v>
      </c>
      <c r="D507">
        <v>27</v>
      </c>
      <c r="E507">
        <v>351</v>
      </c>
      <c r="F507">
        <v>40</v>
      </c>
      <c r="G507">
        <v>520</v>
      </c>
      <c r="H507">
        <v>45</v>
      </c>
      <c r="I507">
        <v>585</v>
      </c>
      <c r="J507">
        <v>156</v>
      </c>
      <c r="K507">
        <v>2026.96</v>
      </c>
      <c r="L507" s="11" t="s">
        <v>11925</v>
      </c>
      <c r="M507" s="12" t="s">
        <v>6</v>
      </c>
      <c r="N507" s="12" t="s">
        <v>6</v>
      </c>
      <c r="O507" s="12">
        <v>65</v>
      </c>
      <c r="P507" s="12" t="s">
        <v>6</v>
      </c>
      <c r="Q507" s="12" t="s">
        <v>6</v>
      </c>
      <c r="R507">
        <v>506</v>
      </c>
    </row>
    <row r="508" spans="1:18" ht="15" x14ac:dyDescent="0.45">
      <c r="A508">
        <v>27168</v>
      </c>
      <c r="B508">
        <v>67</v>
      </c>
      <c r="C508">
        <v>671.51</v>
      </c>
      <c r="D508">
        <v>2</v>
      </c>
      <c r="E508">
        <v>21</v>
      </c>
      <c r="F508">
        <v>75</v>
      </c>
      <c r="G508">
        <v>804.9</v>
      </c>
      <c r="H508">
        <v>49</v>
      </c>
      <c r="I508">
        <v>529.20000000000005</v>
      </c>
      <c r="J508">
        <v>193</v>
      </c>
      <c r="K508">
        <v>2026.61</v>
      </c>
      <c r="L508" s="11" t="s">
        <v>11927</v>
      </c>
      <c r="M508" s="12" t="s">
        <v>6</v>
      </c>
      <c r="N508" s="12" t="s">
        <v>6</v>
      </c>
      <c r="O508" s="12" t="s">
        <v>6</v>
      </c>
      <c r="P508" s="12" t="s">
        <v>6</v>
      </c>
      <c r="Q508" s="12">
        <v>71</v>
      </c>
      <c r="R508">
        <v>507</v>
      </c>
    </row>
    <row r="509" spans="1:18" ht="15" x14ac:dyDescent="0.45">
      <c r="A509">
        <v>10597</v>
      </c>
      <c r="B509">
        <v>27</v>
      </c>
      <c r="C509">
        <v>663.66</v>
      </c>
      <c r="D509">
        <v>15</v>
      </c>
      <c r="E509">
        <v>372</v>
      </c>
      <c r="F509">
        <v>21</v>
      </c>
      <c r="G509">
        <v>520.79999999999995</v>
      </c>
      <c r="H509">
        <v>19</v>
      </c>
      <c r="I509">
        <v>469.22</v>
      </c>
      <c r="J509">
        <v>82</v>
      </c>
      <c r="K509">
        <v>2025.6799999999998</v>
      </c>
      <c r="L509" s="11" t="s">
        <v>11927</v>
      </c>
      <c r="M509" s="12" t="s">
        <v>6</v>
      </c>
      <c r="N509" s="12" t="s">
        <v>6</v>
      </c>
      <c r="O509" s="12" t="s">
        <v>6</v>
      </c>
      <c r="P509" s="12" t="s">
        <v>6</v>
      </c>
      <c r="Q509" s="12">
        <v>72</v>
      </c>
      <c r="R509">
        <v>508</v>
      </c>
    </row>
    <row r="510" spans="1:18" ht="15" x14ac:dyDescent="0.45">
      <c r="A510">
        <v>2018026</v>
      </c>
      <c r="B510">
        <v>38.229999999999997</v>
      </c>
      <c r="C510">
        <v>495.91</v>
      </c>
      <c r="D510">
        <v>33.69</v>
      </c>
      <c r="E510">
        <v>436.41</v>
      </c>
      <c r="F510">
        <v>47.81</v>
      </c>
      <c r="G510">
        <v>619.82000000000005</v>
      </c>
      <c r="H510">
        <v>36.44</v>
      </c>
      <c r="I510">
        <v>473.04</v>
      </c>
      <c r="J510">
        <v>156.16999999999999</v>
      </c>
      <c r="K510">
        <v>2025.18</v>
      </c>
      <c r="L510" s="11" t="s">
        <v>11924</v>
      </c>
      <c r="M510" s="12">
        <v>133</v>
      </c>
      <c r="N510" s="12" t="s">
        <v>6</v>
      </c>
      <c r="O510" s="12" t="s">
        <v>6</v>
      </c>
      <c r="P510" s="12" t="s">
        <v>6</v>
      </c>
      <c r="Q510" s="12" t="s">
        <v>6</v>
      </c>
      <c r="R510">
        <v>509</v>
      </c>
    </row>
    <row r="511" spans="1:18" ht="15" x14ac:dyDescent="0.45">
      <c r="A511">
        <v>10237</v>
      </c>
      <c r="B511">
        <v>66</v>
      </c>
      <c r="C511">
        <v>586.69000000000005</v>
      </c>
      <c r="D511">
        <v>83</v>
      </c>
      <c r="E511">
        <v>734.44</v>
      </c>
      <c r="F511">
        <v>9</v>
      </c>
      <c r="G511">
        <v>80.099999999999994</v>
      </c>
      <c r="H511">
        <v>70</v>
      </c>
      <c r="I511">
        <v>621.58000000000004</v>
      </c>
      <c r="J511">
        <v>228</v>
      </c>
      <c r="K511">
        <v>2022.81</v>
      </c>
      <c r="L511" s="11" t="s">
        <v>11927</v>
      </c>
      <c r="M511" s="12" t="s">
        <v>6</v>
      </c>
      <c r="N511" s="12" t="s">
        <v>6</v>
      </c>
      <c r="O511" s="12" t="s">
        <v>6</v>
      </c>
      <c r="P511" s="12" t="s">
        <v>6</v>
      </c>
      <c r="Q511" s="12">
        <v>73</v>
      </c>
      <c r="R511">
        <v>510</v>
      </c>
    </row>
    <row r="512" spans="1:18" ht="15" x14ac:dyDescent="0.45">
      <c r="A512">
        <v>29638</v>
      </c>
      <c r="B512">
        <v>168</v>
      </c>
      <c r="C512">
        <v>502.8</v>
      </c>
      <c r="D512">
        <v>105</v>
      </c>
      <c r="E512">
        <v>314.76</v>
      </c>
      <c r="F512">
        <v>253</v>
      </c>
      <c r="G512">
        <v>757.08</v>
      </c>
      <c r="H512">
        <v>155</v>
      </c>
      <c r="I512">
        <v>447.06</v>
      </c>
      <c r="J512">
        <v>681</v>
      </c>
      <c r="K512">
        <v>2021.6999999999998</v>
      </c>
      <c r="L512" s="11" t="s">
        <v>11928</v>
      </c>
      <c r="M512" s="12" t="s">
        <v>6</v>
      </c>
      <c r="N512" s="12">
        <v>90</v>
      </c>
      <c r="O512" s="12" t="s">
        <v>6</v>
      </c>
      <c r="P512" s="12" t="s">
        <v>6</v>
      </c>
      <c r="Q512" s="12" t="s">
        <v>6</v>
      </c>
      <c r="R512">
        <v>511</v>
      </c>
    </row>
    <row r="513" spans="1:18" ht="15" x14ac:dyDescent="0.45">
      <c r="A513">
        <v>22283</v>
      </c>
      <c r="B513">
        <v>17</v>
      </c>
      <c r="C513">
        <v>831.3</v>
      </c>
      <c r="D513">
        <v>8</v>
      </c>
      <c r="E513">
        <v>391.2</v>
      </c>
      <c r="F513">
        <v>3</v>
      </c>
      <c r="G513">
        <v>148.69999999999999</v>
      </c>
      <c r="H513">
        <v>13</v>
      </c>
      <c r="I513">
        <v>648.70000000000005</v>
      </c>
      <c r="J513">
        <v>41</v>
      </c>
      <c r="K513">
        <v>2019.9</v>
      </c>
      <c r="L513" s="11" t="s">
        <v>11928</v>
      </c>
      <c r="M513" s="12" t="s">
        <v>6</v>
      </c>
      <c r="N513" s="12">
        <v>91</v>
      </c>
      <c r="O513" s="12" t="s">
        <v>6</v>
      </c>
      <c r="P513" s="12" t="s">
        <v>6</v>
      </c>
      <c r="Q513" s="12" t="s">
        <v>6</v>
      </c>
      <c r="R513">
        <v>512</v>
      </c>
    </row>
    <row r="514" spans="1:18" ht="15" x14ac:dyDescent="0.45">
      <c r="A514">
        <v>10686</v>
      </c>
      <c r="B514">
        <v>65</v>
      </c>
      <c r="C514">
        <v>643.5</v>
      </c>
      <c r="D514">
        <v>47</v>
      </c>
      <c r="E514">
        <v>464.51</v>
      </c>
      <c r="F514">
        <v>55</v>
      </c>
      <c r="G514">
        <v>541.34</v>
      </c>
      <c r="H514">
        <v>37</v>
      </c>
      <c r="I514">
        <v>366.3</v>
      </c>
      <c r="J514">
        <v>204</v>
      </c>
      <c r="K514">
        <v>2015.6499999999999</v>
      </c>
      <c r="L514" s="11" t="s">
        <v>11925</v>
      </c>
      <c r="M514" s="12" t="s">
        <v>6</v>
      </c>
      <c r="N514" s="12" t="s">
        <v>6</v>
      </c>
      <c r="O514" s="12">
        <v>66</v>
      </c>
      <c r="P514" s="12" t="s">
        <v>6</v>
      </c>
      <c r="Q514" s="12" t="s">
        <v>6</v>
      </c>
      <c r="R514">
        <v>513</v>
      </c>
    </row>
    <row r="515" spans="1:18" ht="15" x14ac:dyDescent="0.45">
      <c r="A515">
        <v>30421</v>
      </c>
      <c r="B515">
        <v>90</v>
      </c>
      <c r="C515">
        <v>494.56</v>
      </c>
      <c r="D515">
        <v>79</v>
      </c>
      <c r="E515">
        <v>433.62</v>
      </c>
      <c r="F515">
        <v>90</v>
      </c>
      <c r="G515">
        <v>492.8</v>
      </c>
      <c r="H515">
        <v>108</v>
      </c>
      <c r="I515">
        <v>593.55999999999995</v>
      </c>
      <c r="J515">
        <v>367</v>
      </c>
      <c r="K515">
        <v>2014.54</v>
      </c>
      <c r="L515" s="11" t="s">
        <v>11925</v>
      </c>
      <c r="M515" s="12" t="s">
        <v>6</v>
      </c>
      <c r="N515" s="12" t="s">
        <v>6</v>
      </c>
      <c r="O515" s="12">
        <v>67</v>
      </c>
      <c r="P515" s="12" t="s">
        <v>6</v>
      </c>
      <c r="Q515" s="12" t="s">
        <v>6</v>
      </c>
      <c r="R515">
        <v>514</v>
      </c>
    </row>
    <row r="516" spans="1:18" ht="15" x14ac:dyDescent="0.45">
      <c r="A516">
        <v>2011577</v>
      </c>
      <c r="B516">
        <v>28.84</v>
      </c>
      <c r="C516">
        <v>418.29</v>
      </c>
      <c r="D516">
        <v>29.73</v>
      </c>
      <c r="E516">
        <v>401.11</v>
      </c>
      <c r="F516">
        <v>48.85</v>
      </c>
      <c r="G516">
        <v>641.44000000000005</v>
      </c>
      <c r="H516">
        <v>46.31</v>
      </c>
      <c r="I516">
        <v>547.70000000000005</v>
      </c>
      <c r="J516">
        <v>153.73000000000002</v>
      </c>
      <c r="K516">
        <v>2008.5400000000002</v>
      </c>
      <c r="L516" s="11" t="s">
        <v>11924</v>
      </c>
      <c r="M516" s="12">
        <v>134</v>
      </c>
      <c r="N516" s="12" t="s">
        <v>6</v>
      </c>
      <c r="O516" s="12" t="s">
        <v>6</v>
      </c>
      <c r="P516" s="12" t="s">
        <v>6</v>
      </c>
      <c r="Q516" s="12" t="s">
        <v>6</v>
      </c>
      <c r="R516">
        <v>515</v>
      </c>
    </row>
    <row r="517" spans="1:18" ht="15" x14ac:dyDescent="0.45">
      <c r="A517">
        <v>16318</v>
      </c>
      <c r="B517">
        <v>14</v>
      </c>
      <c r="C517">
        <v>435.9</v>
      </c>
      <c r="D517">
        <v>13</v>
      </c>
      <c r="E517">
        <v>408.2</v>
      </c>
      <c r="F517">
        <v>16</v>
      </c>
      <c r="G517">
        <v>502.4</v>
      </c>
      <c r="H517">
        <v>21</v>
      </c>
      <c r="I517">
        <v>644.34</v>
      </c>
      <c r="J517">
        <v>64</v>
      </c>
      <c r="K517">
        <v>1990.8400000000001</v>
      </c>
      <c r="L517" s="11" t="s">
        <v>11928</v>
      </c>
      <c r="M517" s="12" t="s">
        <v>6</v>
      </c>
      <c r="N517" s="12">
        <v>92</v>
      </c>
      <c r="O517" s="12" t="s">
        <v>6</v>
      </c>
      <c r="P517" s="12" t="s">
        <v>6</v>
      </c>
      <c r="Q517" s="12" t="s">
        <v>6</v>
      </c>
      <c r="R517">
        <v>516</v>
      </c>
    </row>
    <row r="518" spans="1:18" ht="15" x14ac:dyDescent="0.45">
      <c r="A518">
        <v>17835</v>
      </c>
      <c r="B518">
        <v>18</v>
      </c>
      <c r="C518">
        <v>615.48</v>
      </c>
      <c r="D518">
        <v>11</v>
      </c>
      <c r="E518">
        <v>376.74</v>
      </c>
      <c r="F518">
        <v>15</v>
      </c>
      <c r="G518">
        <v>514.74</v>
      </c>
      <c r="H518">
        <v>14</v>
      </c>
      <c r="I518">
        <v>477.48</v>
      </c>
      <c r="J518">
        <v>58</v>
      </c>
      <c r="K518">
        <v>1984.44</v>
      </c>
      <c r="L518" s="11" t="s">
        <v>11926</v>
      </c>
      <c r="M518" s="12" t="s">
        <v>6</v>
      </c>
      <c r="N518" s="12" t="s">
        <v>6</v>
      </c>
      <c r="O518" s="12" t="s">
        <v>6</v>
      </c>
      <c r="P518" s="12">
        <v>50</v>
      </c>
      <c r="Q518" s="12" t="s">
        <v>6</v>
      </c>
      <c r="R518">
        <v>517</v>
      </c>
    </row>
    <row r="519" spans="1:18" ht="15" x14ac:dyDescent="0.45">
      <c r="A519">
        <v>28351</v>
      </c>
      <c r="B519">
        <v>25</v>
      </c>
      <c r="C519">
        <v>412.5</v>
      </c>
      <c r="D519">
        <v>39</v>
      </c>
      <c r="E519">
        <v>643.5</v>
      </c>
      <c r="F519">
        <v>28</v>
      </c>
      <c r="G519">
        <v>462</v>
      </c>
      <c r="H519">
        <v>28</v>
      </c>
      <c r="I519">
        <v>462</v>
      </c>
      <c r="J519">
        <v>120</v>
      </c>
      <c r="K519">
        <v>1980</v>
      </c>
      <c r="L519" s="11" t="s">
        <v>11928</v>
      </c>
      <c r="M519" s="12" t="s">
        <v>6</v>
      </c>
      <c r="N519" s="12">
        <v>93</v>
      </c>
      <c r="O519" s="12" t="s">
        <v>6</v>
      </c>
      <c r="P519" s="12" t="s">
        <v>6</v>
      </c>
      <c r="Q519" s="12" t="s">
        <v>6</v>
      </c>
      <c r="R519">
        <v>518</v>
      </c>
    </row>
    <row r="520" spans="1:18" ht="15" x14ac:dyDescent="0.45">
      <c r="A520">
        <v>2031689</v>
      </c>
      <c r="B520">
        <v>3.03</v>
      </c>
      <c r="C520">
        <v>172.51</v>
      </c>
      <c r="D520">
        <v>15.98</v>
      </c>
      <c r="E520">
        <v>907.74</v>
      </c>
      <c r="F520">
        <v>11.26</v>
      </c>
      <c r="G520">
        <v>627.87</v>
      </c>
      <c r="H520">
        <v>4.66</v>
      </c>
      <c r="I520">
        <v>269.24</v>
      </c>
      <c r="J520">
        <v>34.930000000000007</v>
      </c>
      <c r="K520">
        <v>1977.36</v>
      </c>
      <c r="L520" s="11" t="s">
        <v>11924</v>
      </c>
      <c r="M520" s="12">
        <v>135</v>
      </c>
      <c r="N520" s="12" t="s">
        <v>6</v>
      </c>
      <c r="O520" s="12" t="s">
        <v>6</v>
      </c>
      <c r="P520" s="12" t="s">
        <v>6</v>
      </c>
      <c r="Q520" s="12" t="s">
        <v>6</v>
      </c>
      <c r="R520">
        <v>519</v>
      </c>
    </row>
    <row r="521" spans="1:18" ht="15" x14ac:dyDescent="0.45">
      <c r="A521">
        <v>29989</v>
      </c>
      <c r="B521">
        <v>52</v>
      </c>
      <c r="C521">
        <v>405.6</v>
      </c>
      <c r="D521">
        <v>11</v>
      </c>
      <c r="E521">
        <v>85.8</v>
      </c>
      <c r="F521">
        <v>87</v>
      </c>
      <c r="G521">
        <v>720.62</v>
      </c>
      <c r="H521">
        <v>90</v>
      </c>
      <c r="I521">
        <v>764.32</v>
      </c>
      <c r="J521">
        <v>240</v>
      </c>
      <c r="K521">
        <v>1976.3400000000001</v>
      </c>
      <c r="L521" s="11" t="s">
        <v>11925</v>
      </c>
      <c r="M521" s="12" t="s">
        <v>6</v>
      </c>
      <c r="N521" s="12" t="s">
        <v>6</v>
      </c>
      <c r="O521" s="12">
        <v>68</v>
      </c>
      <c r="P521" s="12" t="s">
        <v>6</v>
      </c>
      <c r="Q521" s="12" t="s">
        <v>6</v>
      </c>
      <c r="R521">
        <v>520</v>
      </c>
    </row>
    <row r="522" spans="1:18" ht="15" x14ac:dyDescent="0.45">
      <c r="A522">
        <v>11421</v>
      </c>
      <c r="B522">
        <v>50</v>
      </c>
      <c r="C522">
        <v>507.54</v>
      </c>
      <c r="D522">
        <v>26</v>
      </c>
      <c r="E522">
        <v>262.74</v>
      </c>
      <c r="F522">
        <v>49</v>
      </c>
      <c r="G522">
        <v>497.34</v>
      </c>
      <c r="H522">
        <v>70</v>
      </c>
      <c r="I522">
        <v>706.5</v>
      </c>
      <c r="J522">
        <v>195</v>
      </c>
      <c r="K522">
        <v>1974.12</v>
      </c>
      <c r="L522" s="11" t="s">
        <v>11924</v>
      </c>
      <c r="M522" s="12">
        <v>136</v>
      </c>
      <c r="N522" s="12" t="s">
        <v>6</v>
      </c>
      <c r="O522" s="12" t="s">
        <v>6</v>
      </c>
      <c r="P522" s="12" t="s">
        <v>6</v>
      </c>
      <c r="Q522" s="12" t="s">
        <v>6</v>
      </c>
      <c r="R522">
        <v>521</v>
      </c>
    </row>
    <row r="523" spans="1:18" ht="15" x14ac:dyDescent="0.45">
      <c r="A523">
        <v>12788</v>
      </c>
      <c r="B523">
        <v>108</v>
      </c>
      <c r="C523">
        <v>376.04</v>
      </c>
      <c r="D523">
        <v>135</v>
      </c>
      <c r="E523">
        <v>478.78</v>
      </c>
      <c r="F523">
        <v>162</v>
      </c>
      <c r="G523">
        <v>581.16999999999996</v>
      </c>
      <c r="H523">
        <v>150</v>
      </c>
      <c r="I523">
        <v>537.67999999999995</v>
      </c>
      <c r="J523">
        <v>555</v>
      </c>
      <c r="K523">
        <v>1973.6699999999996</v>
      </c>
      <c r="L523" s="11" t="s">
        <v>11927</v>
      </c>
      <c r="M523" s="12" t="s">
        <v>6</v>
      </c>
      <c r="N523" s="12" t="s">
        <v>6</v>
      </c>
      <c r="O523" s="12" t="s">
        <v>6</v>
      </c>
      <c r="P523" s="12" t="s">
        <v>6</v>
      </c>
      <c r="Q523" s="12">
        <v>74</v>
      </c>
      <c r="R523">
        <v>522</v>
      </c>
    </row>
    <row r="524" spans="1:18" ht="15" x14ac:dyDescent="0.45">
      <c r="A524">
        <v>10549</v>
      </c>
      <c r="B524">
        <v>9</v>
      </c>
      <c r="C524">
        <v>283.42</v>
      </c>
      <c r="D524">
        <v>11</v>
      </c>
      <c r="E524">
        <v>345.8</v>
      </c>
      <c r="F524">
        <v>24</v>
      </c>
      <c r="G524">
        <v>761.47</v>
      </c>
      <c r="H524">
        <v>18</v>
      </c>
      <c r="I524">
        <v>580.77</v>
      </c>
      <c r="J524">
        <v>62</v>
      </c>
      <c r="K524">
        <v>1971.46</v>
      </c>
      <c r="L524" s="11" t="s">
        <v>11927</v>
      </c>
      <c r="M524" s="12" t="s">
        <v>6</v>
      </c>
      <c r="N524" s="12" t="s">
        <v>6</v>
      </c>
      <c r="O524" s="12" t="s">
        <v>6</v>
      </c>
      <c r="P524" s="12" t="s">
        <v>6</v>
      </c>
      <c r="Q524" s="12">
        <v>75</v>
      </c>
      <c r="R524">
        <v>523</v>
      </c>
    </row>
    <row r="525" spans="1:18" ht="15" x14ac:dyDescent="0.45">
      <c r="A525">
        <v>15624</v>
      </c>
      <c r="B525">
        <v>31</v>
      </c>
      <c r="C525">
        <v>337.9</v>
      </c>
      <c r="D525">
        <v>27</v>
      </c>
      <c r="E525">
        <v>294.3</v>
      </c>
      <c r="F525">
        <v>78</v>
      </c>
      <c r="G525">
        <v>831.06</v>
      </c>
      <c r="H525">
        <v>47</v>
      </c>
      <c r="I525">
        <v>507.08</v>
      </c>
      <c r="J525">
        <v>183</v>
      </c>
      <c r="K525">
        <v>1970.34</v>
      </c>
      <c r="L525" s="11" t="s">
        <v>11926</v>
      </c>
      <c r="M525" s="12" t="s">
        <v>6</v>
      </c>
      <c r="N525" s="12" t="s">
        <v>6</v>
      </c>
      <c r="O525" s="12" t="s">
        <v>6</v>
      </c>
      <c r="P525" s="12">
        <v>51</v>
      </c>
      <c r="Q525" s="12" t="s">
        <v>6</v>
      </c>
      <c r="R525">
        <v>524</v>
      </c>
    </row>
    <row r="526" spans="1:18" ht="15" x14ac:dyDescent="0.45">
      <c r="A526">
        <v>12035</v>
      </c>
      <c r="B526">
        <v>128</v>
      </c>
      <c r="C526">
        <v>714.25</v>
      </c>
      <c r="D526">
        <v>59</v>
      </c>
      <c r="E526">
        <v>330.4</v>
      </c>
      <c r="F526">
        <v>93</v>
      </c>
      <c r="G526">
        <v>510.66</v>
      </c>
      <c r="H526">
        <v>74</v>
      </c>
      <c r="I526">
        <v>414.4</v>
      </c>
      <c r="J526">
        <v>354</v>
      </c>
      <c r="K526">
        <v>1969.71</v>
      </c>
      <c r="L526" s="11" t="s">
        <v>11928</v>
      </c>
      <c r="M526" s="12" t="s">
        <v>6</v>
      </c>
      <c r="N526" s="12">
        <v>94</v>
      </c>
      <c r="O526" s="12" t="s">
        <v>6</v>
      </c>
      <c r="P526" s="12" t="s">
        <v>6</v>
      </c>
      <c r="Q526" s="12" t="s">
        <v>6</v>
      </c>
      <c r="R526">
        <v>525</v>
      </c>
    </row>
    <row r="527" spans="1:18" ht="15" x14ac:dyDescent="0.45">
      <c r="A527">
        <v>23622</v>
      </c>
      <c r="B527">
        <v>99</v>
      </c>
      <c r="C527">
        <v>444.78</v>
      </c>
      <c r="D527">
        <v>116</v>
      </c>
      <c r="E527">
        <v>521.28</v>
      </c>
      <c r="F527">
        <v>126</v>
      </c>
      <c r="G527">
        <v>567</v>
      </c>
      <c r="H527">
        <v>97</v>
      </c>
      <c r="I527">
        <v>434.7</v>
      </c>
      <c r="J527">
        <v>438</v>
      </c>
      <c r="K527">
        <v>1967.76</v>
      </c>
      <c r="L527" s="11" t="s">
        <v>11926</v>
      </c>
      <c r="M527" s="12" t="s">
        <v>6</v>
      </c>
      <c r="N527" s="12" t="s">
        <v>6</v>
      </c>
      <c r="O527" s="12" t="s">
        <v>6</v>
      </c>
      <c r="P527" s="12">
        <v>52</v>
      </c>
      <c r="Q527" s="12" t="s">
        <v>6</v>
      </c>
      <c r="R527">
        <v>526</v>
      </c>
    </row>
    <row r="528" spans="1:18" ht="15" x14ac:dyDescent="0.45">
      <c r="A528">
        <v>17436</v>
      </c>
      <c r="B528">
        <v>30</v>
      </c>
      <c r="C528">
        <v>465</v>
      </c>
      <c r="D528">
        <v>29</v>
      </c>
      <c r="E528">
        <v>448.26</v>
      </c>
      <c r="F528">
        <v>39</v>
      </c>
      <c r="G528">
        <v>603.26</v>
      </c>
      <c r="H528">
        <v>29</v>
      </c>
      <c r="I528">
        <v>448.26</v>
      </c>
      <c r="J528">
        <v>127</v>
      </c>
      <c r="K528">
        <v>1964.78</v>
      </c>
      <c r="L528" s="11" t="s">
        <v>11927</v>
      </c>
      <c r="M528" s="12" t="s">
        <v>6</v>
      </c>
      <c r="N528" s="12" t="s">
        <v>6</v>
      </c>
      <c r="O528" s="12" t="s">
        <v>6</v>
      </c>
      <c r="P528" s="12" t="s">
        <v>6</v>
      </c>
      <c r="Q528" s="12">
        <v>76</v>
      </c>
      <c r="R528">
        <v>527</v>
      </c>
    </row>
    <row r="529" spans="1:18" ht="15" x14ac:dyDescent="0.45">
      <c r="A529">
        <v>2011247</v>
      </c>
      <c r="B529">
        <v>6.67</v>
      </c>
      <c r="C529">
        <v>306.27</v>
      </c>
      <c r="D529">
        <v>8.24</v>
      </c>
      <c r="E529">
        <v>378.42</v>
      </c>
      <c r="F529">
        <v>15.68</v>
      </c>
      <c r="G529">
        <v>732.22</v>
      </c>
      <c r="H529">
        <v>11.94</v>
      </c>
      <c r="I529">
        <v>542.15</v>
      </c>
      <c r="J529">
        <v>42.53</v>
      </c>
      <c r="K529">
        <v>1959.06</v>
      </c>
      <c r="L529" s="11" t="s">
        <v>11924</v>
      </c>
      <c r="M529" s="12">
        <v>137</v>
      </c>
      <c r="N529" s="12" t="s">
        <v>6</v>
      </c>
      <c r="O529" s="12" t="s">
        <v>6</v>
      </c>
      <c r="P529" s="12" t="s">
        <v>6</v>
      </c>
      <c r="Q529" s="12" t="s">
        <v>6</v>
      </c>
      <c r="R529">
        <v>528</v>
      </c>
    </row>
    <row r="530" spans="1:18" ht="15" x14ac:dyDescent="0.45">
      <c r="A530">
        <v>10688</v>
      </c>
      <c r="B530">
        <v>44</v>
      </c>
      <c r="C530">
        <v>330</v>
      </c>
      <c r="D530">
        <v>53</v>
      </c>
      <c r="E530">
        <v>396.9</v>
      </c>
      <c r="F530">
        <v>80</v>
      </c>
      <c r="G530">
        <v>590.4</v>
      </c>
      <c r="H530">
        <v>86</v>
      </c>
      <c r="I530">
        <v>639.6</v>
      </c>
      <c r="J530">
        <v>263</v>
      </c>
      <c r="K530">
        <v>1956.9</v>
      </c>
      <c r="L530" s="11" t="s">
        <v>11925</v>
      </c>
      <c r="M530" s="12" t="s">
        <v>6</v>
      </c>
      <c r="N530" s="12" t="s">
        <v>6</v>
      </c>
      <c r="O530" s="12">
        <v>69</v>
      </c>
      <c r="P530" s="12" t="s">
        <v>6</v>
      </c>
      <c r="Q530" s="12" t="s">
        <v>6</v>
      </c>
      <c r="R530">
        <v>529</v>
      </c>
    </row>
    <row r="531" spans="1:18" ht="15" x14ac:dyDescent="0.45">
      <c r="A531">
        <v>17441</v>
      </c>
      <c r="B531">
        <v>20</v>
      </c>
      <c r="C531">
        <v>438.24</v>
      </c>
      <c r="D531">
        <v>24</v>
      </c>
      <c r="E531">
        <v>528</v>
      </c>
      <c r="F531">
        <v>27</v>
      </c>
      <c r="G531">
        <v>592.24</v>
      </c>
      <c r="H531">
        <v>18</v>
      </c>
      <c r="I531">
        <v>394.24</v>
      </c>
      <c r="J531">
        <v>89</v>
      </c>
      <c r="K531">
        <v>1952.72</v>
      </c>
      <c r="L531" s="11" t="s">
        <v>11927</v>
      </c>
      <c r="M531" s="12" t="s">
        <v>6</v>
      </c>
      <c r="N531" s="12" t="s">
        <v>6</v>
      </c>
      <c r="O531" s="12" t="s">
        <v>6</v>
      </c>
      <c r="P531" s="12" t="s">
        <v>6</v>
      </c>
      <c r="Q531" s="12">
        <v>77</v>
      </c>
      <c r="R531">
        <v>530</v>
      </c>
    </row>
    <row r="532" spans="1:18" ht="15" x14ac:dyDescent="0.45">
      <c r="A532">
        <v>28289</v>
      </c>
      <c r="B532">
        <v>32</v>
      </c>
      <c r="C532">
        <v>412.8</v>
      </c>
      <c r="D532">
        <v>54</v>
      </c>
      <c r="E532">
        <v>682.18</v>
      </c>
      <c r="F532">
        <v>41</v>
      </c>
      <c r="G532">
        <v>518.6</v>
      </c>
      <c r="H532">
        <v>26</v>
      </c>
      <c r="I532">
        <v>335.4</v>
      </c>
      <c r="J532">
        <v>153</v>
      </c>
      <c r="K532">
        <v>1948.98</v>
      </c>
      <c r="L532" s="11" t="s">
        <v>11927</v>
      </c>
      <c r="M532" s="12" t="s">
        <v>6</v>
      </c>
      <c r="N532" s="12" t="s">
        <v>6</v>
      </c>
      <c r="O532" s="12" t="s">
        <v>6</v>
      </c>
      <c r="P532" s="12" t="s">
        <v>6</v>
      </c>
      <c r="Q532" s="12">
        <v>78</v>
      </c>
      <c r="R532">
        <v>531</v>
      </c>
    </row>
    <row r="533" spans="1:18" ht="15" x14ac:dyDescent="0.45">
      <c r="A533">
        <v>12077</v>
      </c>
      <c r="B533">
        <v>64</v>
      </c>
      <c r="C533">
        <v>383.52</v>
      </c>
      <c r="D533">
        <v>53</v>
      </c>
      <c r="E533">
        <v>317.04000000000002</v>
      </c>
      <c r="F533">
        <v>132</v>
      </c>
      <c r="G533">
        <v>832.18</v>
      </c>
      <c r="H533">
        <v>64</v>
      </c>
      <c r="I533">
        <v>415.48</v>
      </c>
      <c r="J533">
        <v>313</v>
      </c>
      <c r="K533">
        <v>1948.2199999999998</v>
      </c>
      <c r="L533" s="11" t="s">
        <v>11924</v>
      </c>
      <c r="M533" s="12">
        <v>138</v>
      </c>
      <c r="N533" s="12" t="s">
        <v>6</v>
      </c>
      <c r="O533" s="12" t="s">
        <v>6</v>
      </c>
      <c r="P533" s="12" t="s">
        <v>6</v>
      </c>
      <c r="Q533" s="12" t="s">
        <v>6</v>
      </c>
      <c r="R533">
        <v>532</v>
      </c>
    </row>
    <row r="534" spans="1:18" ht="15" x14ac:dyDescent="0.45">
      <c r="A534">
        <v>29990</v>
      </c>
      <c r="B534">
        <v>46</v>
      </c>
      <c r="C534">
        <v>423.2</v>
      </c>
      <c r="D534">
        <v>32</v>
      </c>
      <c r="E534">
        <v>294.39999999999998</v>
      </c>
      <c r="F534">
        <v>48</v>
      </c>
      <c r="G534">
        <v>497.12</v>
      </c>
      <c r="H534">
        <v>70</v>
      </c>
      <c r="I534">
        <v>729.12</v>
      </c>
      <c r="J534">
        <v>196</v>
      </c>
      <c r="K534">
        <v>1943.8399999999997</v>
      </c>
      <c r="L534" s="11" t="s">
        <v>11925</v>
      </c>
      <c r="M534" s="12" t="s">
        <v>6</v>
      </c>
      <c r="N534" s="12" t="s">
        <v>6</v>
      </c>
      <c r="O534" s="12">
        <v>70</v>
      </c>
      <c r="P534" s="12" t="s">
        <v>6</v>
      </c>
      <c r="Q534" s="12" t="s">
        <v>6</v>
      </c>
      <c r="R534">
        <v>533</v>
      </c>
    </row>
    <row r="535" spans="1:18" ht="15" x14ac:dyDescent="0.45">
      <c r="A535">
        <v>11790</v>
      </c>
      <c r="B535">
        <v>13</v>
      </c>
      <c r="C535">
        <v>448.12</v>
      </c>
      <c r="D535">
        <v>16</v>
      </c>
      <c r="E535">
        <v>555.61</v>
      </c>
      <c r="F535">
        <v>19</v>
      </c>
      <c r="G535">
        <v>660.31</v>
      </c>
      <c r="H535">
        <v>8</v>
      </c>
      <c r="I535">
        <v>279.2</v>
      </c>
      <c r="J535">
        <v>56</v>
      </c>
      <c r="K535">
        <v>1943.24</v>
      </c>
      <c r="L535" s="11" t="s">
        <v>11927</v>
      </c>
      <c r="M535" s="12" t="s">
        <v>6</v>
      </c>
      <c r="N535" s="12" t="s">
        <v>6</v>
      </c>
      <c r="O535" s="12" t="s">
        <v>6</v>
      </c>
      <c r="P535" s="12" t="s">
        <v>6</v>
      </c>
      <c r="Q535" s="12">
        <v>79</v>
      </c>
      <c r="R535">
        <v>534</v>
      </c>
    </row>
    <row r="536" spans="1:18" ht="15" x14ac:dyDescent="0.45">
      <c r="A536">
        <v>11880</v>
      </c>
      <c r="B536">
        <v>20</v>
      </c>
      <c r="C536">
        <v>751.6</v>
      </c>
      <c r="D536">
        <v>29</v>
      </c>
      <c r="E536">
        <v>1114.2</v>
      </c>
      <c r="F536">
        <v>2</v>
      </c>
      <c r="G536">
        <v>77</v>
      </c>
      <c r="J536">
        <v>51</v>
      </c>
      <c r="K536">
        <v>1942.8000000000002</v>
      </c>
      <c r="L536" s="11" t="s">
        <v>11928</v>
      </c>
      <c r="M536" s="12" t="s">
        <v>6</v>
      </c>
      <c r="N536" s="12">
        <v>95</v>
      </c>
      <c r="O536" s="12" t="s">
        <v>6</v>
      </c>
      <c r="P536" s="12" t="s">
        <v>6</v>
      </c>
      <c r="Q536" s="12" t="s">
        <v>6</v>
      </c>
      <c r="R536">
        <v>535</v>
      </c>
    </row>
    <row r="537" spans="1:18" ht="15" x14ac:dyDescent="0.45">
      <c r="A537">
        <v>10287</v>
      </c>
      <c r="B537">
        <v>4</v>
      </c>
      <c r="C537">
        <v>110</v>
      </c>
      <c r="D537">
        <v>37</v>
      </c>
      <c r="E537">
        <v>1013.1</v>
      </c>
      <c r="H537">
        <v>30</v>
      </c>
      <c r="I537">
        <v>818.4</v>
      </c>
      <c r="J537">
        <v>71</v>
      </c>
      <c r="K537">
        <v>1941.5</v>
      </c>
      <c r="L537" s="11" t="s">
        <v>11924</v>
      </c>
      <c r="M537" s="12">
        <v>139</v>
      </c>
      <c r="N537" s="12" t="s">
        <v>6</v>
      </c>
      <c r="O537" s="12" t="s">
        <v>6</v>
      </c>
      <c r="P537" s="12" t="s">
        <v>6</v>
      </c>
      <c r="Q537" s="12" t="s">
        <v>6</v>
      </c>
      <c r="R537">
        <v>536</v>
      </c>
    </row>
    <row r="538" spans="1:18" ht="15" x14ac:dyDescent="0.45">
      <c r="A538">
        <v>11199</v>
      </c>
      <c r="B538">
        <v>46</v>
      </c>
      <c r="C538">
        <v>501.4</v>
      </c>
      <c r="D538">
        <v>38</v>
      </c>
      <c r="E538">
        <v>414.2</v>
      </c>
      <c r="F538">
        <v>49</v>
      </c>
      <c r="G538">
        <v>534.1</v>
      </c>
      <c r="H538">
        <v>45</v>
      </c>
      <c r="I538">
        <v>490.5</v>
      </c>
      <c r="J538">
        <v>178</v>
      </c>
      <c r="K538">
        <v>1940.1999999999998</v>
      </c>
      <c r="L538" s="11" t="s">
        <v>11925</v>
      </c>
      <c r="M538" s="12" t="s">
        <v>6</v>
      </c>
      <c r="N538" s="12" t="s">
        <v>6</v>
      </c>
      <c r="O538" s="12">
        <v>71</v>
      </c>
      <c r="P538" s="12" t="s">
        <v>6</v>
      </c>
      <c r="Q538" s="12" t="s">
        <v>6</v>
      </c>
      <c r="R538">
        <v>537</v>
      </c>
    </row>
    <row r="539" spans="1:18" ht="15" x14ac:dyDescent="0.45">
      <c r="A539">
        <v>2031296</v>
      </c>
      <c r="B539">
        <v>2.58</v>
      </c>
      <c r="C539">
        <v>248.44</v>
      </c>
      <c r="D539">
        <v>4.97</v>
      </c>
      <c r="E539">
        <v>490.9</v>
      </c>
      <c r="F539">
        <v>5.0999999999999996</v>
      </c>
      <c r="G539">
        <v>519.79</v>
      </c>
      <c r="H539">
        <v>5.75</v>
      </c>
      <c r="I539">
        <v>677.33</v>
      </c>
      <c r="J539">
        <v>18.399999999999999</v>
      </c>
      <c r="K539">
        <v>1936.46</v>
      </c>
      <c r="L539" s="11" t="s">
        <v>11927</v>
      </c>
      <c r="M539" s="12" t="s">
        <v>6</v>
      </c>
      <c r="N539" s="12" t="s">
        <v>6</v>
      </c>
      <c r="O539" s="12" t="s">
        <v>6</v>
      </c>
      <c r="P539" s="12" t="s">
        <v>6</v>
      </c>
      <c r="Q539" s="12">
        <v>80</v>
      </c>
      <c r="R539">
        <v>538</v>
      </c>
    </row>
    <row r="540" spans="1:18" ht="15" x14ac:dyDescent="0.45">
      <c r="A540">
        <v>11874</v>
      </c>
      <c r="B540">
        <v>180</v>
      </c>
      <c r="C540">
        <v>503.34</v>
      </c>
      <c r="D540">
        <v>138</v>
      </c>
      <c r="E540">
        <v>385.96</v>
      </c>
      <c r="F540">
        <v>178</v>
      </c>
      <c r="G540">
        <v>497.96</v>
      </c>
      <c r="H540">
        <v>196</v>
      </c>
      <c r="I540">
        <v>548.79999999999995</v>
      </c>
      <c r="J540">
        <v>692</v>
      </c>
      <c r="K540">
        <v>1936.06</v>
      </c>
      <c r="L540" s="11" t="s">
        <v>11928</v>
      </c>
      <c r="M540" s="12" t="s">
        <v>6</v>
      </c>
      <c r="N540" s="12">
        <v>96</v>
      </c>
      <c r="O540" s="12" t="s">
        <v>6</v>
      </c>
      <c r="P540" s="12" t="s">
        <v>6</v>
      </c>
      <c r="Q540" s="12" t="s">
        <v>6</v>
      </c>
      <c r="R540">
        <v>539</v>
      </c>
    </row>
    <row r="541" spans="1:18" ht="15" x14ac:dyDescent="0.45">
      <c r="A541">
        <v>2011286</v>
      </c>
      <c r="B541">
        <v>7.67</v>
      </c>
      <c r="C541">
        <v>544.79</v>
      </c>
      <c r="D541">
        <v>3.62</v>
      </c>
      <c r="E541">
        <v>268.69</v>
      </c>
      <c r="F541">
        <v>8.1199999999999992</v>
      </c>
      <c r="G541">
        <v>607.30999999999995</v>
      </c>
      <c r="H541">
        <v>6.83</v>
      </c>
      <c r="I541">
        <v>511.78</v>
      </c>
      <c r="J541">
        <v>26.239999999999995</v>
      </c>
      <c r="K541">
        <v>1932.57</v>
      </c>
      <c r="L541" s="11" t="s">
        <v>11924</v>
      </c>
      <c r="M541" s="12">
        <v>140</v>
      </c>
      <c r="N541" s="12" t="s">
        <v>6</v>
      </c>
      <c r="O541" s="12" t="s">
        <v>6</v>
      </c>
      <c r="P541" s="12" t="s">
        <v>6</v>
      </c>
      <c r="Q541" s="12" t="s">
        <v>6</v>
      </c>
      <c r="R541">
        <v>540</v>
      </c>
    </row>
    <row r="542" spans="1:18" ht="15" x14ac:dyDescent="0.45">
      <c r="A542">
        <v>10610</v>
      </c>
      <c r="B542">
        <v>187</v>
      </c>
      <c r="C542">
        <v>613.20000000000005</v>
      </c>
      <c r="D542">
        <v>179</v>
      </c>
      <c r="E542">
        <v>584.98</v>
      </c>
      <c r="F542">
        <v>148</v>
      </c>
      <c r="G542">
        <v>487.62</v>
      </c>
      <c r="H542">
        <v>74</v>
      </c>
      <c r="I542">
        <v>243.68</v>
      </c>
      <c r="J542">
        <v>588</v>
      </c>
      <c r="K542">
        <v>1929.4800000000002</v>
      </c>
      <c r="L542" s="11" t="s">
        <v>11927</v>
      </c>
      <c r="M542" s="12" t="s">
        <v>6</v>
      </c>
      <c r="N542" s="12" t="s">
        <v>6</v>
      </c>
      <c r="O542" s="12" t="s">
        <v>6</v>
      </c>
      <c r="P542" s="12" t="s">
        <v>6</v>
      </c>
      <c r="Q542" s="12">
        <v>81</v>
      </c>
      <c r="R542">
        <v>541</v>
      </c>
    </row>
    <row r="543" spans="1:18" ht="15" x14ac:dyDescent="0.45">
      <c r="A543">
        <v>12595</v>
      </c>
      <c r="B543">
        <v>107</v>
      </c>
      <c r="C543">
        <v>597.4</v>
      </c>
      <c r="D543">
        <v>73</v>
      </c>
      <c r="E543">
        <v>407.45</v>
      </c>
      <c r="F543">
        <v>74</v>
      </c>
      <c r="G543">
        <v>414.45</v>
      </c>
      <c r="H543">
        <v>88</v>
      </c>
      <c r="I543">
        <v>509.48</v>
      </c>
      <c r="J543">
        <v>342</v>
      </c>
      <c r="K543">
        <v>1928.78</v>
      </c>
      <c r="L543" s="11" t="s">
        <v>11928</v>
      </c>
      <c r="M543" s="12" t="s">
        <v>6</v>
      </c>
      <c r="N543" s="12">
        <v>97</v>
      </c>
      <c r="O543" s="12" t="s">
        <v>6</v>
      </c>
      <c r="P543" s="12" t="s">
        <v>6</v>
      </c>
      <c r="Q543" s="12" t="s">
        <v>6</v>
      </c>
      <c r="R543">
        <v>542</v>
      </c>
    </row>
    <row r="544" spans="1:18" ht="15" x14ac:dyDescent="0.45">
      <c r="A544">
        <v>12089</v>
      </c>
      <c r="B544">
        <v>119</v>
      </c>
      <c r="C544">
        <v>450.4</v>
      </c>
      <c r="D544">
        <v>114</v>
      </c>
      <c r="E544">
        <v>429.6</v>
      </c>
      <c r="F544">
        <v>197</v>
      </c>
      <c r="G544">
        <v>744.7</v>
      </c>
      <c r="H544">
        <v>79</v>
      </c>
      <c r="I544">
        <v>299.60000000000002</v>
      </c>
      <c r="J544">
        <v>509</v>
      </c>
      <c r="K544">
        <v>1924.3000000000002</v>
      </c>
      <c r="L544" s="11" t="s">
        <v>11924</v>
      </c>
      <c r="M544" s="12">
        <v>141</v>
      </c>
      <c r="N544" s="12" t="s">
        <v>6</v>
      </c>
      <c r="O544" s="12" t="s">
        <v>6</v>
      </c>
      <c r="P544" s="12" t="s">
        <v>6</v>
      </c>
      <c r="Q544" s="12" t="s">
        <v>6</v>
      </c>
      <c r="R544">
        <v>543</v>
      </c>
    </row>
    <row r="545" spans="1:18" ht="15" x14ac:dyDescent="0.45">
      <c r="A545">
        <v>28305</v>
      </c>
      <c r="B545">
        <v>92</v>
      </c>
      <c r="C545">
        <v>458.8</v>
      </c>
      <c r="D545">
        <v>103</v>
      </c>
      <c r="E545">
        <v>513.79999999999995</v>
      </c>
      <c r="F545">
        <v>118</v>
      </c>
      <c r="G545">
        <v>588</v>
      </c>
      <c r="H545">
        <v>72</v>
      </c>
      <c r="I545">
        <v>359.2</v>
      </c>
      <c r="J545">
        <v>385</v>
      </c>
      <c r="K545">
        <v>1919.8</v>
      </c>
      <c r="L545" s="11" t="s">
        <v>11923</v>
      </c>
      <c r="M545" s="12" t="s">
        <v>6</v>
      </c>
      <c r="N545" s="12" t="s">
        <v>6</v>
      </c>
      <c r="O545" s="12" t="s">
        <v>6</v>
      </c>
      <c r="P545" s="12" t="s">
        <v>6</v>
      </c>
      <c r="Q545" s="12" t="s">
        <v>6</v>
      </c>
      <c r="R545">
        <v>544</v>
      </c>
    </row>
    <row r="546" spans="1:18" ht="15" x14ac:dyDescent="0.45">
      <c r="A546">
        <v>18483</v>
      </c>
      <c r="B546">
        <v>14</v>
      </c>
      <c r="C546">
        <v>357</v>
      </c>
      <c r="D546">
        <v>11</v>
      </c>
      <c r="E546">
        <v>280.5</v>
      </c>
      <c r="F546">
        <v>34</v>
      </c>
      <c r="G546">
        <v>963.88</v>
      </c>
      <c r="H546">
        <v>11</v>
      </c>
      <c r="I546">
        <v>317.89999999999998</v>
      </c>
      <c r="J546">
        <v>70</v>
      </c>
      <c r="K546">
        <v>1919.2800000000002</v>
      </c>
      <c r="L546" s="11" t="s">
        <v>11925</v>
      </c>
      <c r="M546" s="12" t="s">
        <v>6</v>
      </c>
      <c r="N546" s="12" t="s">
        <v>6</v>
      </c>
      <c r="O546" s="12">
        <v>72</v>
      </c>
      <c r="P546" s="12" t="s">
        <v>6</v>
      </c>
      <c r="Q546" s="12" t="s">
        <v>6</v>
      </c>
      <c r="R546">
        <v>545</v>
      </c>
    </row>
    <row r="547" spans="1:18" ht="15" x14ac:dyDescent="0.45">
      <c r="A547">
        <v>28778</v>
      </c>
      <c r="B547">
        <v>45</v>
      </c>
      <c r="C547">
        <v>539.04</v>
      </c>
      <c r="D547">
        <v>50</v>
      </c>
      <c r="E547">
        <v>600</v>
      </c>
      <c r="F547">
        <v>31</v>
      </c>
      <c r="G547">
        <v>372</v>
      </c>
      <c r="H547">
        <v>34</v>
      </c>
      <c r="I547">
        <v>406.08</v>
      </c>
      <c r="J547">
        <v>160</v>
      </c>
      <c r="K547">
        <v>1917.12</v>
      </c>
      <c r="L547" s="11" t="s">
        <v>11923</v>
      </c>
      <c r="M547" s="12" t="s">
        <v>6</v>
      </c>
      <c r="N547" s="12" t="s">
        <v>6</v>
      </c>
      <c r="O547" s="12" t="s">
        <v>6</v>
      </c>
      <c r="P547" s="12" t="s">
        <v>6</v>
      </c>
      <c r="Q547" s="12" t="s">
        <v>6</v>
      </c>
      <c r="R547">
        <v>546</v>
      </c>
    </row>
    <row r="548" spans="1:18" ht="15" x14ac:dyDescent="0.45">
      <c r="A548">
        <v>2027463</v>
      </c>
      <c r="B548">
        <v>24.85</v>
      </c>
      <c r="C548">
        <v>360.33</v>
      </c>
      <c r="D548">
        <v>38.64</v>
      </c>
      <c r="E548">
        <v>563.38</v>
      </c>
      <c r="F548">
        <v>29.28</v>
      </c>
      <c r="G548">
        <v>436.22</v>
      </c>
      <c r="H548">
        <v>37.36</v>
      </c>
      <c r="I548">
        <v>555.4</v>
      </c>
      <c r="J548">
        <v>130.13</v>
      </c>
      <c r="K548">
        <v>1915.33</v>
      </c>
      <c r="L548" s="11" t="s">
        <v>11923</v>
      </c>
      <c r="M548" s="12" t="s">
        <v>6</v>
      </c>
      <c r="N548" s="12" t="s">
        <v>6</v>
      </c>
      <c r="O548" s="12" t="s">
        <v>6</v>
      </c>
      <c r="P548" s="12" t="s">
        <v>6</v>
      </c>
      <c r="Q548" s="12" t="s">
        <v>6</v>
      </c>
      <c r="R548">
        <v>547</v>
      </c>
    </row>
    <row r="549" spans="1:18" ht="15" x14ac:dyDescent="0.45">
      <c r="A549">
        <v>11766</v>
      </c>
      <c r="B549">
        <v>136</v>
      </c>
      <c r="C549">
        <v>382.52</v>
      </c>
      <c r="D549">
        <v>163</v>
      </c>
      <c r="E549">
        <v>471.78</v>
      </c>
      <c r="F549">
        <v>199</v>
      </c>
      <c r="G549">
        <v>585.16999999999996</v>
      </c>
      <c r="H549">
        <v>158</v>
      </c>
      <c r="I549">
        <v>473.76</v>
      </c>
      <c r="J549">
        <v>656</v>
      </c>
      <c r="K549">
        <v>1913.2299999999998</v>
      </c>
      <c r="L549" s="11" t="s">
        <v>11927</v>
      </c>
      <c r="M549" s="12" t="s">
        <v>6</v>
      </c>
      <c r="N549" s="12" t="s">
        <v>6</v>
      </c>
      <c r="O549" s="12" t="s">
        <v>6</v>
      </c>
      <c r="P549" s="12" t="s">
        <v>6</v>
      </c>
      <c r="Q549" s="12">
        <v>82</v>
      </c>
      <c r="R549">
        <v>548</v>
      </c>
    </row>
    <row r="550" spans="1:18" ht="15" x14ac:dyDescent="0.45">
      <c r="A550">
        <v>18334</v>
      </c>
      <c r="B550">
        <v>185</v>
      </c>
      <c r="C550">
        <v>554.76</v>
      </c>
      <c r="D550">
        <v>166</v>
      </c>
      <c r="E550">
        <v>497.76</v>
      </c>
      <c r="F550">
        <v>141</v>
      </c>
      <c r="G550">
        <v>422.52</v>
      </c>
      <c r="H550">
        <v>146</v>
      </c>
      <c r="I550">
        <v>437.76</v>
      </c>
      <c r="J550">
        <v>638</v>
      </c>
      <c r="K550">
        <v>1912.8</v>
      </c>
      <c r="L550" s="11" t="s">
        <v>11923</v>
      </c>
      <c r="M550" s="12" t="s">
        <v>6</v>
      </c>
      <c r="N550" s="12" t="s">
        <v>6</v>
      </c>
      <c r="O550" s="12" t="s">
        <v>6</v>
      </c>
      <c r="P550" s="12" t="s">
        <v>6</v>
      </c>
      <c r="Q550" s="12" t="s">
        <v>6</v>
      </c>
      <c r="R550">
        <v>549</v>
      </c>
    </row>
    <row r="551" spans="1:18" ht="15" x14ac:dyDescent="0.45">
      <c r="A551">
        <v>2023485</v>
      </c>
      <c r="B551">
        <v>5.52</v>
      </c>
      <c r="C551">
        <v>303.70999999999998</v>
      </c>
      <c r="D551">
        <v>6.01</v>
      </c>
      <c r="E551">
        <v>330.55</v>
      </c>
      <c r="F551">
        <v>7.35</v>
      </c>
      <c r="G551">
        <v>404.36</v>
      </c>
      <c r="H551">
        <v>15.83</v>
      </c>
      <c r="I551">
        <v>870.76</v>
      </c>
      <c r="J551">
        <v>34.71</v>
      </c>
      <c r="K551">
        <v>1909.3799999999999</v>
      </c>
      <c r="L551" s="11" t="s">
        <v>11924</v>
      </c>
      <c r="M551" s="12">
        <v>142</v>
      </c>
      <c r="N551" s="12" t="s">
        <v>6</v>
      </c>
      <c r="O551" s="12" t="s">
        <v>6</v>
      </c>
      <c r="P551" s="12" t="s">
        <v>6</v>
      </c>
      <c r="Q551" s="12" t="s">
        <v>6</v>
      </c>
      <c r="R551">
        <v>550</v>
      </c>
    </row>
    <row r="552" spans="1:18" ht="15" x14ac:dyDescent="0.45">
      <c r="A552">
        <v>10805</v>
      </c>
      <c r="B552">
        <v>118</v>
      </c>
      <c r="C552">
        <v>648.12</v>
      </c>
      <c r="D552">
        <v>105</v>
      </c>
      <c r="E552">
        <v>575.74</v>
      </c>
      <c r="F552">
        <v>86</v>
      </c>
      <c r="G552">
        <v>472.56</v>
      </c>
      <c r="H552">
        <v>39</v>
      </c>
      <c r="I552">
        <v>212.74</v>
      </c>
      <c r="J552">
        <v>348</v>
      </c>
      <c r="K552">
        <v>1909.16</v>
      </c>
      <c r="L552" s="11" t="s">
        <v>11925</v>
      </c>
      <c r="M552" s="12" t="s">
        <v>6</v>
      </c>
      <c r="N552" s="12" t="s">
        <v>6</v>
      </c>
      <c r="O552" s="12">
        <v>73</v>
      </c>
      <c r="P552" s="12" t="s">
        <v>6</v>
      </c>
      <c r="Q552" s="12" t="s">
        <v>6</v>
      </c>
      <c r="R552">
        <v>551</v>
      </c>
    </row>
    <row r="553" spans="1:18" ht="15" x14ac:dyDescent="0.45">
      <c r="A553">
        <v>23195</v>
      </c>
      <c r="B553">
        <v>43</v>
      </c>
      <c r="C553">
        <v>206.02</v>
      </c>
      <c r="D553">
        <v>83</v>
      </c>
      <c r="E553">
        <v>398.02</v>
      </c>
      <c r="F553">
        <v>130</v>
      </c>
      <c r="G553">
        <v>623.62</v>
      </c>
      <c r="H553">
        <v>142</v>
      </c>
      <c r="I553">
        <v>681.22</v>
      </c>
      <c r="J553">
        <v>398</v>
      </c>
      <c r="K553">
        <v>1908.8799999999999</v>
      </c>
      <c r="L553" s="11" t="s">
        <v>11925</v>
      </c>
      <c r="M553" s="12" t="s">
        <v>6</v>
      </c>
      <c r="N553" s="12" t="s">
        <v>6</v>
      </c>
      <c r="O553" s="12">
        <v>74</v>
      </c>
      <c r="P553" s="12" t="s">
        <v>6</v>
      </c>
      <c r="Q553" s="12" t="s">
        <v>6</v>
      </c>
      <c r="R553">
        <v>552</v>
      </c>
    </row>
    <row r="554" spans="1:18" ht="15" x14ac:dyDescent="0.45">
      <c r="A554">
        <v>10880</v>
      </c>
      <c r="B554">
        <v>23</v>
      </c>
      <c r="C554">
        <v>457.7</v>
      </c>
      <c r="D554">
        <v>20</v>
      </c>
      <c r="E554">
        <v>398</v>
      </c>
      <c r="F554">
        <v>18</v>
      </c>
      <c r="G554">
        <v>356.61</v>
      </c>
      <c r="H554">
        <v>35</v>
      </c>
      <c r="I554">
        <v>694.91</v>
      </c>
      <c r="J554">
        <v>96</v>
      </c>
      <c r="K554">
        <v>1907.2199999999998</v>
      </c>
      <c r="L554" s="11" t="s">
        <v>11925</v>
      </c>
      <c r="M554" s="12" t="s">
        <v>6</v>
      </c>
      <c r="N554" s="12" t="s">
        <v>6</v>
      </c>
      <c r="O554" s="12">
        <v>75</v>
      </c>
      <c r="P554" s="12" t="s">
        <v>6</v>
      </c>
      <c r="Q554" s="12" t="s">
        <v>6</v>
      </c>
      <c r="R554">
        <v>553</v>
      </c>
    </row>
    <row r="555" spans="1:18" ht="15" x14ac:dyDescent="0.45">
      <c r="A555">
        <v>10238</v>
      </c>
      <c r="B555">
        <v>48</v>
      </c>
      <c r="C555">
        <v>759.39</v>
      </c>
      <c r="D555">
        <v>19</v>
      </c>
      <c r="E555">
        <v>300.83</v>
      </c>
      <c r="F555">
        <v>40</v>
      </c>
      <c r="G555">
        <v>634.73</v>
      </c>
      <c r="H555">
        <v>13</v>
      </c>
      <c r="I555">
        <v>205.43</v>
      </c>
      <c r="J555">
        <v>120</v>
      </c>
      <c r="K555">
        <v>1900.38</v>
      </c>
      <c r="L555" s="11" t="s">
        <v>11927</v>
      </c>
      <c r="M555" s="12" t="s">
        <v>6</v>
      </c>
      <c r="N555" s="12" t="s">
        <v>6</v>
      </c>
      <c r="O555" s="12" t="s">
        <v>6</v>
      </c>
      <c r="P555" s="12" t="s">
        <v>6</v>
      </c>
      <c r="Q555" s="12">
        <v>83</v>
      </c>
      <c r="R555">
        <v>554</v>
      </c>
    </row>
    <row r="556" spans="1:18" ht="15" x14ac:dyDescent="0.45">
      <c r="A556">
        <v>11198</v>
      </c>
      <c r="B556">
        <v>41</v>
      </c>
      <c r="C556">
        <v>512.5</v>
      </c>
      <c r="D556">
        <v>30</v>
      </c>
      <c r="E556">
        <v>375</v>
      </c>
      <c r="F556">
        <v>40</v>
      </c>
      <c r="G556">
        <v>500</v>
      </c>
      <c r="H556">
        <v>41</v>
      </c>
      <c r="I556">
        <v>512.5</v>
      </c>
      <c r="J556">
        <v>152</v>
      </c>
      <c r="K556">
        <v>1900</v>
      </c>
      <c r="L556" s="11" t="s">
        <v>11925</v>
      </c>
      <c r="M556" s="12" t="s">
        <v>6</v>
      </c>
      <c r="N556" s="12" t="s">
        <v>6</v>
      </c>
      <c r="O556" s="12">
        <v>76</v>
      </c>
      <c r="P556" s="12" t="s">
        <v>6</v>
      </c>
      <c r="Q556" s="12" t="s">
        <v>6</v>
      </c>
      <c r="R556">
        <v>555</v>
      </c>
    </row>
    <row r="557" spans="1:18" ht="15" x14ac:dyDescent="0.45">
      <c r="A557">
        <v>28638</v>
      </c>
      <c r="B557">
        <v>59</v>
      </c>
      <c r="C557">
        <v>557.44000000000005</v>
      </c>
      <c r="D557">
        <v>42</v>
      </c>
      <c r="E557">
        <v>397.48</v>
      </c>
      <c r="F557">
        <v>33</v>
      </c>
      <c r="G557">
        <v>311.98</v>
      </c>
      <c r="H557">
        <v>68</v>
      </c>
      <c r="I557">
        <v>628.24</v>
      </c>
      <c r="J557">
        <v>202</v>
      </c>
      <c r="K557">
        <v>1895.14</v>
      </c>
      <c r="L557" s="11" t="s">
        <v>11927</v>
      </c>
      <c r="M557" s="12" t="s">
        <v>6</v>
      </c>
      <c r="N557" s="12" t="s">
        <v>6</v>
      </c>
      <c r="O557" s="12" t="s">
        <v>6</v>
      </c>
      <c r="P557" s="12" t="s">
        <v>6</v>
      </c>
      <c r="Q557" s="12">
        <v>84</v>
      </c>
      <c r="R557">
        <v>556</v>
      </c>
    </row>
    <row r="558" spans="1:18" ht="15" x14ac:dyDescent="0.45">
      <c r="A558">
        <v>17219</v>
      </c>
      <c r="B558">
        <v>244</v>
      </c>
      <c r="C558">
        <v>514.29999999999995</v>
      </c>
      <c r="D558">
        <v>203</v>
      </c>
      <c r="E558">
        <v>422.3</v>
      </c>
      <c r="F558">
        <v>259</v>
      </c>
      <c r="G558">
        <v>538.12</v>
      </c>
      <c r="H558">
        <v>199</v>
      </c>
      <c r="I558">
        <v>418.54</v>
      </c>
      <c r="J558">
        <v>905</v>
      </c>
      <c r="K558">
        <v>1893.2599999999998</v>
      </c>
      <c r="L558" s="11" t="s">
        <v>11925</v>
      </c>
      <c r="M558" s="12" t="s">
        <v>6</v>
      </c>
      <c r="N558" s="12" t="s">
        <v>6</v>
      </c>
      <c r="O558" s="12">
        <v>77</v>
      </c>
      <c r="P558" s="12" t="s">
        <v>6</v>
      </c>
      <c r="Q558" s="12" t="s">
        <v>6</v>
      </c>
      <c r="R558">
        <v>557</v>
      </c>
    </row>
    <row r="559" spans="1:18" ht="15" x14ac:dyDescent="0.45">
      <c r="A559">
        <v>28244</v>
      </c>
      <c r="B559">
        <v>28</v>
      </c>
      <c r="C559">
        <v>161.44</v>
      </c>
      <c r="D559">
        <v>94</v>
      </c>
      <c r="E559">
        <v>548.96</v>
      </c>
      <c r="F559">
        <v>130</v>
      </c>
      <c r="G559">
        <v>758.54</v>
      </c>
      <c r="H559">
        <v>72</v>
      </c>
      <c r="I559">
        <v>421.98</v>
      </c>
      <c r="J559">
        <v>324</v>
      </c>
      <c r="K559">
        <v>1890.92</v>
      </c>
      <c r="L559" s="11" t="s">
        <v>11928</v>
      </c>
      <c r="M559" s="12" t="s">
        <v>6</v>
      </c>
      <c r="N559" s="12">
        <v>98</v>
      </c>
      <c r="O559" s="12" t="s">
        <v>6</v>
      </c>
      <c r="P559" s="12" t="s">
        <v>6</v>
      </c>
      <c r="Q559" s="12" t="s">
        <v>6</v>
      </c>
      <c r="R559">
        <v>558</v>
      </c>
    </row>
    <row r="560" spans="1:18" ht="15" x14ac:dyDescent="0.45">
      <c r="A560">
        <v>10728</v>
      </c>
      <c r="B560">
        <v>268</v>
      </c>
      <c r="C560">
        <v>427.37</v>
      </c>
      <c r="D560">
        <v>249</v>
      </c>
      <c r="E560">
        <v>393.33</v>
      </c>
      <c r="F560">
        <v>384</v>
      </c>
      <c r="G560">
        <v>598.66999999999996</v>
      </c>
      <c r="H560">
        <v>290</v>
      </c>
      <c r="I560">
        <v>460.49</v>
      </c>
      <c r="J560">
        <v>1191</v>
      </c>
      <c r="K560">
        <v>1879.86</v>
      </c>
      <c r="L560" s="11" t="s">
        <v>11925</v>
      </c>
      <c r="M560" s="12" t="s">
        <v>6</v>
      </c>
      <c r="N560" s="12" t="s">
        <v>6</v>
      </c>
      <c r="O560" s="12">
        <v>78</v>
      </c>
      <c r="P560" s="12" t="s">
        <v>6</v>
      </c>
      <c r="Q560" s="12" t="s">
        <v>6</v>
      </c>
      <c r="R560">
        <v>559</v>
      </c>
    </row>
    <row r="561" spans="1:18" ht="15" x14ac:dyDescent="0.45">
      <c r="A561">
        <v>29224</v>
      </c>
      <c r="D561">
        <v>98</v>
      </c>
      <c r="E561">
        <v>538.55999999999995</v>
      </c>
      <c r="F561">
        <v>120</v>
      </c>
      <c r="G561">
        <v>659.56</v>
      </c>
      <c r="H561">
        <v>124</v>
      </c>
      <c r="I561">
        <v>680.68</v>
      </c>
      <c r="J561">
        <v>342</v>
      </c>
      <c r="K561">
        <v>1878.7999999999997</v>
      </c>
      <c r="L561" s="11" t="s">
        <v>11927</v>
      </c>
      <c r="M561" s="12" t="s">
        <v>6</v>
      </c>
      <c r="N561" s="12" t="s">
        <v>6</v>
      </c>
      <c r="O561" s="12" t="s">
        <v>6</v>
      </c>
      <c r="P561" s="12" t="s">
        <v>6</v>
      </c>
      <c r="Q561" s="12">
        <v>85</v>
      </c>
      <c r="R561">
        <v>560</v>
      </c>
    </row>
    <row r="562" spans="1:18" ht="15" x14ac:dyDescent="0.45">
      <c r="A562">
        <v>11913</v>
      </c>
      <c r="B562">
        <v>93</v>
      </c>
      <c r="C562">
        <v>649.88</v>
      </c>
      <c r="D562">
        <v>63</v>
      </c>
      <c r="E562">
        <v>439.32</v>
      </c>
      <c r="F562">
        <v>51</v>
      </c>
      <c r="G562">
        <v>356.44</v>
      </c>
      <c r="H562">
        <v>60</v>
      </c>
      <c r="I562">
        <v>428.82</v>
      </c>
      <c r="J562">
        <v>267</v>
      </c>
      <c r="K562">
        <v>1874.46</v>
      </c>
      <c r="L562" s="11" t="s">
        <v>11925</v>
      </c>
      <c r="M562" s="12" t="s">
        <v>6</v>
      </c>
      <c r="N562" s="12" t="s">
        <v>6</v>
      </c>
      <c r="O562" s="12">
        <v>79</v>
      </c>
      <c r="P562" s="12" t="s">
        <v>6</v>
      </c>
      <c r="Q562" s="12" t="s">
        <v>6</v>
      </c>
      <c r="R562">
        <v>561</v>
      </c>
    </row>
    <row r="563" spans="1:18" ht="15" x14ac:dyDescent="0.45">
      <c r="A563">
        <v>17690</v>
      </c>
      <c r="B563">
        <v>31</v>
      </c>
      <c r="C563">
        <v>306.89999999999998</v>
      </c>
      <c r="F563">
        <v>58</v>
      </c>
      <c r="G563">
        <v>574.20000000000005</v>
      </c>
      <c r="H563">
        <v>100</v>
      </c>
      <c r="I563">
        <v>988.42</v>
      </c>
      <c r="J563">
        <v>189</v>
      </c>
      <c r="K563">
        <v>1869.52</v>
      </c>
      <c r="L563" s="11" t="s">
        <v>11926</v>
      </c>
      <c r="M563" s="12" t="s">
        <v>6</v>
      </c>
      <c r="N563" s="12" t="s">
        <v>6</v>
      </c>
      <c r="O563" s="12" t="s">
        <v>6</v>
      </c>
      <c r="P563" s="12">
        <v>53</v>
      </c>
      <c r="Q563" s="12" t="s">
        <v>6</v>
      </c>
      <c r="R563">
        <v>562</v>
      </c>
    </row>
    <row r="564" spans="1:18" ht="15" x14ac:dyDescent="0.45">
      <c r="A564">
        <v>17793</v>
      </c>
      <c r="B564">
        <v>18</v>
      </c>
      <c r="C564">
        <v>309.60000000000002</v>
      </c>
      <c r="D564">
        <v>35</v>
      </c>
      <c r="E564">
        <v>602</v>
      </c>
      <c r="F564">
        <v>33</v>
      </c>
      <c r="G564">
        <v>579.12</v>
      </c>
      <c r="H564">
        <v>21</v>
      </c>
      <c r="I564">
        <v>378</v>
      </c>
      <c r="J564">
        <v>107</v>
      </c>
      <c r="K564">
        <v>1868.72</v>
      </c>
      <c r="L564" s="11" t="s">
        <v>11925</v>
      </c>
      <c r="M564" s="12" t="s">
        <v>6</v>
      </c>
      <c r="N564" s="12" t="s">
        <v>6</v>
      </c>
      <c r="O564" s="12">
        <v>80</v>
      </c>
      <c r="P564" s="12" t="s">
        <v>6</v>
      </c>
      <c r="Q564" s="12" t="s">
        <v>6</v>
      </c>
      <c r="R564">
        <v>563</v>
      </c>
    </row>
    <row r="565" spans="1:18" ht="15" x14ac:dyDescent="0.45">
      <c r="A565">
        <v>18340</v>
      </c>
      <c r="B565">
        <v>129</v>
      </c>
      <c r="C565">
        <v>767.28</v>
      </c>
      <c r="D565">
        <v>75</v>
      </c>
      <c r="E565">
        <v>448.08</v>
      </c>
      <c r="F565">
        <v>54</v>
      </c>
      <c r="G565">
        <v>396.15</v>
      </c>
      <c r="H565">
        <v>23</v>
      </c>
      <c r="I565">
        <v>250.7</v>
      </c>
      <c r="J565">
        <v>281</v>
      </c>
      <c r="K565">
        <v>1862.2099999999998</v>
      </c>
      <c r="L565" s="11" t="s">
        <v>11923</v>
      </c>
      <c r="M565" s="12" t="s">
        <v>6</v>
      </c>
      <c r="N565" s="12" t="s">
        <v>6</v>
      </c>
      <c r="O565" s="12" t="s">
        <v>6</v>
      </c>
      <c r="P565" s="12" t="s">
        <v>6</v>
      </c>
      <c r="Q565" s="12" t="s">
        <v>6</v>
      </c>
      <c r="R565">
        <v>564</v>
      </c>
    </row>
    <row r="566" spans="1:18" ht="15" x14ac:dyDescent="0.45">
      <c r="A566">
        <v>18494</v>
      </c>
      <c r="B566">
        <v>3</v>
      </c>
      <c r="C566">
        <v>85.5</v>
      </c>
      <c r="D566">
        <v>30</v>
      </c>
      <c r="E566">
        <v>836.76</v>
      </c>
      <c r="F566">
        <v>30</v>
      </c>
      <c r="G566">
        <v>852.72</v>
      </c>
      <c r="H566">
        <v>3</v>
      </c>
      <c r="I566">
        <v>85.5</v>
      </c>
      <c r="J566">
        <v>66</v>
      </c>
      <c r="K566">
        <v>1860.48</v>
      </c>
      <c r="L566" s="11" t="s">
        <v>11925</v>
      </c>
      <c r="M566" s="12" t="s">
        <v>6</v>
      </c>
      <c r="N566" s="12" t="s">
        <v>6</v>
      </c>
      <c r="O566" s="12">
        <v>81</v>
      </c>
      <c r="P566" s="12" t="s">
        <v>6</v>
      </c>
      <c r="Q566" s="12" t="s">
        <v>6</v>
      </c>
      <c r="R566">
        <v>565</v>
      </c>
    </row>
    <row r="567" spans="1:18" ht="15" x14ac:dyDescent="0.45">
      <c r="A567">
        <v>16634</v>
      </c>
      <c r="B567">
        <v>3</v>
      </c>
      <c r="C567">
        <v>278.7</v>
      </c>
      <c r="D567">
        <v>6</v>
      </c>
      <c r="E567">
        <v>550.4</v>
      </c>
      <c r="F567">
        <v>7</v>
      </c>
      <c r="G567">
        <v>601.29999999999995</v>
      </c>
      <c r="H567">
        <v>5</v>
      </c>
      <c r="I567">
        <v>429.5</v>
      </c>
      <c r="J567">
        <v>21</v>
      </c>
      <c r="K567">
        <v>1859.8999999999999</v>
      </c>
      <c r="L567" s="11" t="s">
        <v>11925</v>
      </c>
      <c r="M567" s="12" t="s">
        <v>6</v>
      </c>
      <c r="N567" s="12" t="s">
        <v>6</v>
      </c>
      <c r="O567" s="12">
        <v>82</v>
      </c>
      <c r="P567" s="12" t="s">
        <v>6</v>
      </c>
      <c r="Q567" s="12" t="s">
        <v>6</v>
      </c>
      <c r="R567">
        <v>566</v>
      </c>
    </row>
    <row r="568" spans="1:18" ht="15" x14ac:dyDescent="0.45">
      <c r="A568">
        <v>27307</v>
      </c>
      <c r="B568">
        <v>27</v>
      </c>
      <c r="C568">
        <v>498.02</v>
      </c>
      <c r="D568">
        <v>24</v>
      </c>
      <c r="E568">
        <v>438.08</v>
      </c>
      <c r="F568">
        <v>49</v>
      </c>
      <c r="G568">
        <v>854.2</v>
      </c>
      <c r="H568">
        <v>4</v>
      </c>
      <c r="I568">
        <v>67.599999999999994</v>
      </c>
      <c r="J568">
        <v>104</v>
      </c>
      <c r="K568">
        <v>1857.8999999999999</v>
      </c>
      <c r="L568" s="11" t="s">
        <v>11925</v>
      </c>
      <c r="M568" s="12" t="s">
        <v>6</v>
      </c>
      <c r="N568" s="12" t="s">
        <v>6</v>
      </c>
      <c r="O568" s="12">
        <v>83</v>
      </c>
      <c r="P568" s="12" t="s">
        <v>6</v>
      </c>
      <c r="Q568" s="12" t="s">
        <v>6</v>
      </c>
      <c r="R568">
        <v>567</v>
      </c>
    </row>
    <row r="569" spans="1:18" ht="15" x14ac:dyDescent="0.45">
      <c r="A569">
        <v>11909</v>
      </c>
      <c r="B569">
        <v>9</v>
      </c>
      <c r="C569">
        <v>111.6</v>
      </c>
      <c r="D569">
        <v>46</v>
      </c>
      <c r="E569">
        <v>568.41999999999996</v>
      </c>
      <c r="F569">
        <v>48</v>
      </c>
      <c r="G569">
        <v>590.25</v>
      </c>
      <c r="H569">
        <v>47</v>
      </c>
      <c r="I569">
        <v>585.11</v>
      </c>
      <c r="J569">
        <v>150</v>
      </c>
      <c r="K569">
        <v>1855.38</v>
      </c>
      <c r="L569" s="11" t="s">
        <v>11925</v>
      </c>
      <c r="M569" s="12" t="s">
        <v>6</v>
      </c>
      <c r="N569" s="12" t="s">
        <v>6</v>
      </c>
      <c r="O569" s="12">
        <v>84</v>
      </c>
      <c r="P569" s="12" t="s">
        <v>6</v>
      </c>
      <c r="Q569" s="12" t="s">
        <v>6</v>
      </c>
      <c r="R569">
        <v>568</v>
      </c>
    </row>
    <row r="570" spans="1:18" ht="15" x14ac:dyDescent="0.45">
      <c r="A570">
        <v>17029</v>
      </c>
      <c r="B570">
        <v>35</v>
      </c>
      <c r="C570">
        <v>612.5</v>
      </c>
      <c r="D570">
        <v>28</v>
      </c>
      <c r="E570">
        <v>488.6</v>
      </c>
      <c r="F570">
        <v>32</v>
      </c>
      <c r="G570">
        <v>560</v>
      </c>
      <c r="H570">
        <v>11</v>
      </c>
      <c r="I570">
        <v>192.5</v>
      </c>
      <c r="J570">
        <v>106</v>
      </c>
      <c r="K570">
        <v>1853.6</v>
      </c>
      <c r="L570" s="11" t="s">
        <v>11926</v>
      </c>
      <c r="M570" s="12" t="s">
        <v>6</v>
      </c>
      <c r="N570" s="12" t="s">
        <v>6</v>
      </c>
      <c r="O570" s="12" t="s">
        <v>6</v>
      </c>
      <c r="P570" s="12">
        <v>54</v>
      </c>
      <c r="Q570" s="12" t="s">
        <v>6</v>
      </c>
      <c r="R570">
        <v>569</v>
      </c>
    </row>
    <row r="571" spans="1:18" ht="15" x14ac:dyDescent="0.45">
      <c r="A571">
        <v>15356</v>
      </c>
      <c r="B571">
        <v>108</v>
      </c>
      <c r="C571">
        <v>942.74</v>
      </c>
      <c r="D571">
        <v>17</v>
      </c>
      <c r="E571">
        <v>149.16999999999999</v>
      </c>
      <c r="F571">
        <v>50</v>
      </c>
      <c r="G571">
        <v>437.19</v>
      </c>
      <c r="H571">
        <v>37</v>
      </c>
      <c r="I571">
        <v>322.91000000000003</v>
      </c>
      <c r="J571">
        <v>212</v>
      </c>
      <c r="K571">
        <v>1852.0100000000002</v>
      </c>
      <c r="L571" s="11" t="s">
        <v>11926</v>
      </c>
      <c r="M571" s="12" t="s">
        <v>6</v>
      </c>
      <c r="N571" s="12" t="s">
        <v>6</v>
      </c>
      <c r="O571" s="12" t="s">
        <v>6</v>
      </c>
      <c r="P571" s="12">
        <v>55</v>
      </c>
      <c r="Q571" s="12" t="s">
        <v>6</v>
      </c>
      <c r="R571">
        <v>570</v>
      </c>
    </row>
    <row r="572" spans="1:18" ht="15" x14ac:dyDescent="0.45">
      <c r="A572">
        <v>11433</v>
      </c>
      <c r="B572">
        <v>29</v>
      </c>
      <c r="C572">
        <v>522</v>
      </c>
      <c r="D572">
        <v>36</v>
      </c>
      <c r="E572">
        <v>646.55999999999995</v>
      </c>
      <c r="F572">
        <v>8</v>
      </c>
      <c r="G572">
        <v>144</v>
      </c>
      <c r="H572">
        <v>30</v>
      </c>
      <c r="I572">
        <v>535.67999999999995</v>
      </c>
      <c r="J572">
        <v>103</v>
      </c>
      <c r="K572">
        <v>1848.2399999999998</v>
      </c>
      <c r="L572" s="11" t="s">
        <v>11924</v>
      </c>
      <c r="M572" s="12">
        <v>143</v>
      </c>
      <c r="N572" s="12" t="s">
        <v>6</v>
      </c>
      <c r="O572" s="12" t="s">
        <v>6</v>
      </c>
      <c r="P572" s="12" t="s">
        <v>6</v>
      </c>
      <c r="Q572" s="12" t="s">
        <v>6</v>
      </c>
      <c r="R572">
        <v>571</v>
      </c>
    </row>
    <row r="573" spans="1:18" ht="15" x14ac:dyDescent="0.45">
      <c r="A573">
        <v>11652</v>
      </c>
      <c r="B573">
        <v>235</v>
      </c>
      <c r="C573">
        <v>538.52</v>
      </c>
      <c r="D573">
        <v>76</v>
      </c>
      <c r="E573">
        <v>174.26</v>
      </c>
      <c r="F573">
        <v>207</v>
      </c>
      <c r="G573">
        <v>532.87</v>
      </c>
      <c r="H573">
        <v>241</v>
      </c>
      <c r="I573">
        <v>601.1</v>
      </c>
      <c r="J573">
        <v>759</v>
      </c>
      <c r="K573">
        <v>1846.75</v>
      </c>
      <c r="L573" s="11" t="s">
        <v>11927</v>
      </c>
      <c r="M573" s="12" t="s">
        <v>6</v>
      </c>
      <c r="N573" s="12" t="s">
        <v>6</v>
      </c>
      <c r="O573" s="12" t="s">
        <v>6</v>
      </c>
      <c r="P573" s="12" t="s">
        <v>6</v>
      </c>
      <c r="Q573" s="12">
        <v>86</v>
      </c>
      <c r="R573">
        <v>572</v>
      </c>
    </row>
    <row r="574" spans="1:18" ht="15" x14ac:dyDescent="0.45">
      <c r="A574">
        <v>28038</v>
      </c>
      <c r="B574">
        <v>71</v>
      </c>
      <c r="C574">
        <v>494.76</v>
      </c>
      <c r="D574">
        <v>67</v>
      </c>
      <c r="E574">
        <v>469</v>
      </c>
      <c r="F574">
        <v>66</v>
      </c>
      <c r="G574">
        <v>460.88</v>
      </c>
      <c r="H574">
        <v>60</v>
      </c>
      <c r="I574">
        <v>418.88</v>
      </c>
      <c r="J574">
        <v>264</v>
      </c>
      <c r="K574">
        <v>1843.52</v>
      </c>
      <c r="L574" s="11" t="s">
        <v>11923</v>
      </c>
      <c r="M574" s="12" t="s">
        <v>6</v>
      </c>
      <c r="N574" s="12" t="s">
        <v>6</v>
      </c>
      <c r="O574" s="12" t="s">
        <v>6</v>
      </c>
      <c r="P574" s="12" t="s">
        <v>6</v>
      </c>
      <c r="Q574" s="12" t="s">
        <v>6</v>
      </c>
      <c r="R574">
        <v>573</v>
      </c>
    </row>
    <row r="575" spans="1:18" ht="15" x14ac:dyDescent="0.45">
      <c r="A575">
        <v>29022</v>
      </c>
      <c r="B575">
        <v>198</v>
      </c>
      <c r="C575">
        <v>512.91</v>
      </c>
      <c r="D575">
        <v>208</v>
      </c>
      <c r="E575">
        <v>538.91</v>
      </c>
      <c r="F575">
        <v>137</v>
      </c>
      <c r="G575">
        <v>354.52</v>
      </c>
      <c r="H575">
        <v>176</v>
      </c>
      <c r="I575">
        <v>436.71</v>
      </c>
      <c r="J575">
        <v>719</v>
      </c>
      <c r="K575">
        <v>1843.05</v>
      </c>
      <c r="L575" s="11" t="s">
        <v>11926</v>
      </c>
      <c r="M575" s="12" t="s">
        <v>6</v>
      </c>
      <c r="N575" s="12" t="s">
        <v>6</v>
      </c>
      <c r="O575" s="12" t="s">
        <v>6</v>
      </c>
      <c r="P575" s="12">
        <v>56</v>
      </c>
      <c r="Q575" s="12" t="s">
        <v>6</v>
      </c>
      <c r="R575">
        <v>574</v>
      </c>
    </row>
    <row r="576" spans="1:18" ht="15" x14ac:dyDescent="0.45">
      <c r="A576">
        <v>29101</v>
      </c>
      <c r="B576">
        <v>100</v>
      </c>
      <c r="C576">
        <v>348.32</v>
      </c>
      <c r="D576">
        <v>102</v>
      </c>
      <c r="E576">
        <v>362.63</v>
      </c>
      <c r="F576">
        <v>156</v>
      </c>
      <c r="G576">
        <v>555.51</v>
      </c>
      <c r="H576">
        <v>160</v>
      </c>
      <c r="I576">
        <v>571.36</v>
      </c>
      <c r="J576">
        <v>518</v>
      </c>
      <c r="K576">
        <v>1837.8200000000002</v>
      </c>
      <c r="L576" s="11" t="s">
        <v>11928</v>
      </c>
      <c r="M576" s="12" t="s">
        <v>6</v>
      </c>
      <c r="N576" s="12">
        <v>99</v>
      </c>
      <c r="O576" s="12" t="s">
        <v>6</v>
      </c>
      <c r="P576" s="12" t="s">
        <v>6</v>
      </c>
      <c r="Q576" s="12" t="s">
        <v>6</v>
      </c>
      <c r="R576">
        <v>575</v>
      </c>
    </row>
    <row r="577" spans="1:18" ht="15" x14ac:dyDescent="0.45">
      <c r="A577">
        <v>11313</v>
      </c>
      <c r="B577">
        <v>27</v>
      </c>
      <c r="C577">
        <v>454.95</v>
      </c>
      <c r="D577">
        <v>38</v>
      </c>
      <c r="E577">
        <v>646.52</v>
      </c>
      <c r="F577">
        <v>38</v>
      </c>
      <c r="G577">
        <v>648.08000000000004</v>
      </c>
      <c r="H577">
        <v>5</v>
      </c>
      <c r="I577">
        <v>86</v>
      </c>
      <c r="J577">
        <v>108</v>
      </c>
      <c r="K577">
        <v>1835.5500000000002</v>
      </c>
      <c r="L577" s="11" t="s">
        <v>11924</v>
      </c>
      <c r="M577" s="12">
        <v>144</v>
      </c>
      <c r="N577" s="12" t="s">
        <v>6</v>
      </c>
      <c r="O577" s="12" t="s">
        <v>6</v>
      </c>
      <c r="P577" s="12" t="s">
        <v>6</v>
      </c>
      <c r="Q577" s="12" t="s">
        <v>6</v>
      </c>
      <c r="R577">
        <v>576</v>
      </c>
    </row>
    <row r="578" spans="1:18" ht="15" x14ac:dyDescent="0.45">
      <c r="A578">
        <v>23170</v>
      </c>
      <c r="B578">
        <v>33</v>
      </c>
      <c r="C578">
        <v>260.07</v>
      </c>
      <c r="D578">
        <v>43</v>
      </c>
      <c r="E578">
        <v>319.7</v>
      </c>
      <c r="F578">
        <v>89</v>
      </c>
      <c r="G578">
        <v>613</v>
      </c>
      <c r="H578">
        <v>92</v>
      </c>
      <c r="I578">
        <v>634.79999999999995</v>
      </c>
      <c r="J578">
        <v>257</v>
      </c>
      <c r="K578">
        <v>1827.57</v>
      </c>
      <c r="L578" s="11" t="s">
        <v>11925</v>
      </c>
      <c r="M578" s="12" t="s">
        <v>6</v>
      </c>
      <c r="N578" s="12" t="s">
        <v>6</v>
      </c>
      <c r="O578" s="12">
        <v>85</v>
      </c>
      <c r="P578" s="12" t="s">
        <v>6</v>
      </c>
      <c r="Q578" s="12" t="s">
        <v>6</v>
      </c>
      <c r="R578">
        <v>577</v>
      </c>
    </row>
    <row r="579" spans="1:18" ht="15" x14ac:dyDescent="0.45">
      <c r="A579">
        <v>2027263</v>
      </c>
      <c r="B579">
        <v>55.14</v>
      </c>
      <c r="C579">
        <v>550.35</v>
      </c>
      <c r="D579">
        <v>39.97</v>
      </c>
      <c r="E579">
        <v>399.31</v>
      </c>
      <c r="F579">
        <v>34.5</v>
      </c>
      <c r="G579">
        <v>343.89</v>
      </c>
      <c r="H579">
        <v>53.35</v>
      </c>
      <c r="I579">
        <v>533.16</v>
      </c>
      <c r="J579">
        <v>182.96</v>
      </c>
      <c r="K579">
        <v>1826.71</v>
      </c>
      <c r="L579" s="11" t="s">
        <v>11923</v>
      </c>
      <c r="M579" s="12" t="s">
        <v>6</v>
      </c>
      <c r="N579" s="12" t="s">
        <v>6</v>
      </c>
      <c r="O579" s="12" t="s">
        <v>6</v>
      </c>
      <c r="P579" s="12" t="s">
        <v>6</v>
      </c>
      <c r="Q579" s="12" t="s">
        <v>6</v>
      </c>
      <c r="R579">
        <v>578</v>
      </c>
    </row>
    <row r="580" spans="1:18" ht="15" x14ac:dyDescent="0.45">
      <c r="A580">
        <v>30480</v>
      </c>
      <c r="B580">
        <v>53</v>
      </c>
      <c r="C580">
        <v>381.6</v>
      </c>
      <c r="D580">
        <v>41</v>
      </c>
      <c r="E580">
        <v>289.98</v>
      </c>
      <c r="F580">
        <v>106</v>
      </c>
      <c r="G580">
        <v>719.06</v>
      </c>
      <c r="H580">
        <v>62</v>
      </c>
      <c r="I580">
        <v>433.44</v>
      </c>
      <c r="J580">
        <v>262</v>
      </c>
      <c r="K580">
        <v>1824.08</v>
      </c>
      <c r="L580" s="11" t="s">
        <v>11928</v>
      </c>
      <c r="M580" s="12" t="s">
        <v>6</v>
      </c>
      <c r="N580" s="12">
        <v>100</v>
      </c>
      <c r="O580" s="12" t="s">
        <v>6</v>
      </c>
      <c r="P580" s="12" t="s">
        <v>6</v>
      </c>
      <c r="Q580" s="12" t="s">
        <v>6</v>
      </c>
      <c r="R580">
        <v>579</v>
      </c>
    </row>
    <row r="581" spans="1:18" ht="15" x14ac:dyDescent="0.45">
      <c r="A581">
        <v>31649</v>
      </c>
      <c r="B581">
        <v>120</v>
      </c>
      <c r="C581">
        <v>466.14</v>
      </c>
      <c r="D581">
        <v>89</v>
      </c>
      <c r="E581">
        <v>311.18</v>
      </c>
      <c r="F581">
        <v>235</v>
      </c>
      <c r="G581">
        <v>820.82</v>
      </c>
      <c r="H581">
        <v>64</v>
      </c>
      <c r="I581">
        <v>223.16</v>
      </c>
      <c r="J581">
        <v>508</v>
      </c>
      <c r="K581">
        <v>1821.3</v>
      </c>
      <c r="L581" s="11" t="s">
        <v>11928</v>
      </c>
      <c r="M581" s="12" t="s">
        <v>6</v>
      </c>
      <c r="N581" s="12">
        <v>101</v>
      </c>
      <c r="O581" s="12" t="s">
        <v>6</v>
      </c>
      <c r="P581" s="12" t="s">
        <v>6</v>
      </c>
      <c r="Q581" s="12" t="s">
        <v>6</v>
      </c>
      <c r="R581">
        <v>580</v>
      </c>
    </row>
    <row r="582" spans="1:18" ht="15" x14ac:dyDescent="0.45">
      <c r="A582">
        <v>22666</v>
      </c>
      <c r="B582">
        <v>28</v>
      </c>
      <c r="C582">
        <v>622.62</v>
      </c>
      <c r="D582">
        <v>21</v>
      </c>
      <c r="E582">
        <v>468.3</v>
      </c>
      <c r="F582">
        <v>31</v>
      </c>
      <c r="G582">
        <v>729.7</v>
      </c>
      <c r="J582">
        <v>80</v>
      </c>
      <c r="K582">
        <v>1820.6200000000001</v>
      </c>
      <c r="L582" s="11" t="s">
        <v>11924</v>
      </c>
      <c r="M582" s="12">
        <v>145</v>
      </c>
      <c r="N582" s="12" t="s">
        <v>6</v>
      </c>
      <c r="O582" s="12" t="s">
        <v>6</v>
      </c>
      <c r="P582" s="12" t="s">
        <v>6</v>
      </c>
      <c r="Q582" s="12" t="s">
        <v>6</v>
      </c>
      <c r="R582">
        <v>581</v>
      </c>
    </row>
    <row r="583" spans="1:18" ht="15" x14ac:dyDescent="0.45">
      <c r="A583">
        <v>17077</v>
      </c>
      <c r="B583">
        <v>101</v>
      </c>
      <c r="C583">
        <v>503.4</v>
      </c>
      <c r="D583">
        <v>88</v>
      </c>
      <c r="E583">
        <v>438.8</v>
      </c>
      <c r="F583">
        <v>97</v>
      </c>
      <c r="G583">
        <v>485</v>
      </c>
      <c r="H583">
        <v>77</v>
      </c>
      <c r="I583">
        <v>383.8</v>
      </c>
      <c r="J583">
        <v>363</v>
      </c>
      <c r="K583">
        <v>1811</v>
      </c>
      <c r="L583" s="11" t="s">
        <v>11923</v>
      </c>
      <c r="M583" s="12" t="s">
        <v>6</v>
      </c>
      <c r="N583" s="12" t="s">
        <v>6</v>
      </c>
      <c r="O583" s="12" t="s">
        <v>6</v>
      </c>
      <c r="P583" s="12" t="s">
        <v>6</v>
      </c>
      <c r="Q583" s="12" t="s">
        <v>6</v>
      </c>
      <c r="R583">
        <v>582</v>
      </c>
    </row>
    <row r="584" spans="1:18" ht="15" x14ac:dyDescent="0.45">
      <c r="A584">
        <v>11312</v>
      </c>
      <c r="B584">
        <v>25</v>
      </c>
      <c r="C584">
        <v>325</v>
      </c>
      <c r="D584">
        <v>33</v>
      </c>
      <c r="E584">
        <v>432.2</v>
      </c>
      <c r="F584">
        <v>34</v>
      </c>
      <c r="G584">
        <v>446.68</v>
      </c>
      <c r="H584">
        <v>46</v>
      </c>
      <c r="I584">
        <v>605.08000000000004</v>
      </c>
      <c r="J584">
        <v>138</v>
      </c>
      <c r="K584">
        <v>1808.96</v>
      </c>
      <c r="L584" s="11" t="s">
        <v>11924</v>
      </c>
      <c r="M584" s="12">
        <v>146</v>
      </c>
      <c r="N584" s="12" t="s">
        <v>6</v>
      </c>
      <c r="O584" s="12" t="s">
        <v>6</v>
      </c>
      <c r="P584" s="12" t="s">
        <v>6</v>
      </c>
      <c r="Q584" s="12" t="s">
        <v>6</v>
      </c>
      <c r="R584">
        <v>583</v>
      </c>
    </row>
    <row r="585" spans="1:18" ht="15" x14ac:dyDescent="0.45">
      <c r="A585">
        <v>27353</v>
      </c>
      <c r="B585">
        <v>55</v>
      </c>
      <c r="C585">
        <v>534.5</v>
      </c>
      <c r="D585">
        <v>24</v>
      </c>
      <c r="E585">
        <v>231.43</v>
      </c>
      <c r="F585">
        <v>67</v>
      </c>
      <c r="G585">
        <v>642.42999999999995</v>
      </c>
      <c r="H585">
        <v>41</v>
      </c>
      <c r="I585">
        <v>399.3</v>
      </c>
      <c r="J585">
        <v>187</v>
      </c>
      <c r="K585">
        <v>1807.66</v>
      </c>
      <c r="L585" s="11" t="s">
        <v>11928</v>
      </c>
      <c r="M585" s="12" t="s">
        <v>6</v>
      </c>
      <c r="N585" s="12">
        <v>102</v>
      </c>
      <c r="O585" s="12" t="s">
        <v>6</v>
      </c>
      <c r="P585" s="12" t="s">
        <v>6</v>
      </c>
      <c r="Q585" s="12" t="s">
        <v>6</v>
      </c>
      <c r="R585">
        <v>584</v>
      </c>
    </row>
    <row r="586" spans="1:18" ht="15" x14ac:dyDescent="0.45">
      <c r="A586">
        <v>17344</v>
      </c>
      <c r="B586">
        <v>89</v>
      </c>
      <c r="C586">
        <v>578.5</v>
      </c>
      <c r="D586">
        <v>72</v>
      </c>
      <c r="E586">
        <v>468.9</v>
      </c>
      <c r="F586">
        <v>99</v>
      </c>
      <c r="G586">
        <v>653.4</v>
      </c>
      <c r="H586">
        <v>16</v>
      </c>
      <c r="I586">
        <v>105.6</v>
      </c>
      <c r="J586">
        <v>276</v>
      </c>
      <c r="K586">
        <v>1806.4</v>
      </c>
      <c r="L586" s="11" t="s">
        <v>11928</v>
      </c>
      <c r="M586" s="12" t="s">
        <v>6</v>
      </c>
      <c r="N586" s="12">
        <v>103</v>
      </c>
      <c r="O586" s="12" t="s">
        <v>6</v>
      </c>
      <c r="P586" s="12" t="s">
        <v>6</v>
      </c>
      <c r="Q586" s="12" t="s">
        <v>6</v>
      </c>
      <c r="R586">
        <v>585</v>
      </c>
    </row>
    <row r="587" spans="1:18" ht="15" x14ac:dyDescent="0.45">
      <c r="A587">
        <v>10190</v>
      </c>
      <c r="B587">
        <v>61</v>
      </c>
      <c r="C587">
        <v>790.92</v>
      </c>
      <c r="D587">
        <v>60</v>
      </c>
      <c r="E587">
        <v>791</v>
      </c>
      <c r="H587">
        <v>17</v>
      </c>
      <c r="I587">
        <v>224.4</v>
      </c>
      <c r="J587">
        <v>138</v>
      </c>
      <c r="K587">
        <v>1806.3200000000002</v>
      </c>
      <c r="L587" s="11" t="s">
        <v>11927</v>
      </c>
      <c r="M587" s="12" t="s">
        <v>6</v>
      </c>
      <c r="N587" s="12" t="s">
        <v>6</v>
      </c>
      <c r="O587" s="12" t="s">
        <v>6</v>
      </c>
      <c r="P587" s="12" t="s">
        <v>6</v>
      </c>
      <c r="Q587" s="12">
        <v>87</v>
      </c>
      <c r="R587">
        <v>586</v>
      </c>
    </row>
    <row r="588" spans="1:18" ht="15" x14ac:dyDescent="0.45">
      <c r="A588">
        <v>10586</v>
      </c>
      <c r="B588">
        <v>10</v>
      </c>
      <c r="C588">
        <v>244</v>
      </c>
      <c r="D588">
        <v>46</v>
      </c>
      <c r="E588">
        <v>907.2</v>
      </c>
      <c r="F588">
        <v>6</v>
      </c>
      <c r="G588">
        <v>146.4</v>
      </c>
      <c r="H588">
        <v>21</v>
      </c>
      <c r="I588">
        <v>504.6</v>
      </c>
      <c r="J588">
        <v>83</v>
      </c>
      <c r="K588">
        <v>1802.2000000000003</v>
      </c>
      <c r="L588" s="11" t="s">
        <v>11927</v>
      </c>
      <c r="M588" s="12" t="s">
        <v>6</v>
      </c>
      <c r="N588" s="12" t="s">
        <v>6</v>
      </c>
      <c r="O588" s="12" t="s">
        <v>6</v>
      </c>
      <c r="P588" s="12" t="s">
        <v>6</v>
      </c>
      <c r="Q588" s="12">
        <v>88</v>
      </c>
      <c r="R588">
        <v>587</v>
      </c>
    </row>
    <row r="589" spans="1:18" ht="15" x14ac:dyDescent="0.45">
      <c r="A589">
        <v>11277</v>
      </c>
      <c r="B589">
        <v>97</v>
      </c>
      <c r="C589">
        <v>290.52</v>
      </c>
      <c r="D589">
        <v>260</v>
      </c>
      <c r="E589">
        <v>777.36</v>
      </c>
      <c r="F589">
        <v>160</v>
      </c>
      <c r="G589">
        <v>455.04</v>
      </c>
      <c r="H589">
        <v>93</v>
      </c>
      <c r="I589">
        <v>279</v>
      </c>
      <c r="J589">
        <v>610</v>
      </c>
      <c r="K589">
        <v>1801.92</v>
      </c>
      <c r="L589" s="11" t="s">
        <v>11924</v>
      </c>
      <c r="M589" s="12">
        <v>147</v>
      </c>
      <c r="N589" s="12" t="s">
        <v>6</v>
      </c>
      <c r="O589" s="12" t="s">
        <v>6</v>
      </c>
      <c r="P589" s="12" t="s">
        <v>6</v>
      </c>
      <c r="Q589" s="12" t="s">
        <v>6</v>
      </c>
      <c r="R589">
        <v>588</v>
      </c>
    </row>
    <row r="590" spans="1:18" ht="15" x14ac:dyDescent="0.45">
      <c r="A590">
        <v>16073</v>
      </c>
      <c r="B590">
        <v>8</v>
      </c>
      <c r="C590">
        <v>292.54000000000002</v>
      </c>
      <c r="D590">
        <v>2</v>
      </c>
      <c r="E590">
        <v>77.8</v>
      </c>
      <c r="F590">
        <v>17</v>
      </c>
      <c r="G590">
        <v>623.98</v>
      </c>
      <c r="H590">
        <v>22</v>
      </c>
      <c r="I590">
        <v>806.04</v>
      </c>
      <c r="J590">
        <v>49</v>
      </c>
      <c r="K590">
        <v>1800.3600000000001</v>
      </c>
      <c r="L590" s="11" t="s">
        <v>11927</v>
      </c>
      <c r="M590" s="12" t="s">
        <v>6</v>
      </c>
      <c r="N590" s="12" t="s">
        <v>6</v>
      </c>
      <c r="O590" s="12" t="s">
        <v>6</v>
      </c>
      <c r="P590" s="12" t="s">
        <v>6</v>
      </c>
      <c r="Q590" s="12">
        <v>89</v>
      </c>
      <c r="R590">
        <v>589</v>
      </c>
    </row>
    <row r="591" spans="1:18" ht="15" x14ac:dyDescent="0.45">
      <c r="A591">
        <v>14786</v>
      </c>
      <c r="B591">
        <v>82</v>
      </c>
      <c r="C591">
        <v>501.3</v>
      </c>
      <c r="D591">
        <v>61</v>
      </c>
      <c r="E591">
        <v>377.7</v>
      </c>
      <c r="F591">
        <v>36</v>
      </c>
      <c r="G591">
        <v>223.6</v>
      </c>
      <c r="H591">
        <v>109</v>
      </c>
      <c r="I591">
        <v>697.6</v>
      </c>
      <c r="J591">
        <v>288</v>
      </c>
      <c r="K591">
        <v>1800.1999999999998</v>
      </c>
      <c r="L591" s="11" t="s">
        <v>11928</v>
      </c>
      <c r="M591" s="12" t="s">
        <v>6</v>
      </c>
      <c r="N591" s="12">
        <v>104</v>
      </c>
      <c r="O591" s="12" t="s">
        <v>6</v>
      </c>
      <c r="P591" s="12" t="s">
        <v>6</v>
      </c>
      <c r="Q591" s="12" t="s">
        <v>6</v>
      </c>
      <c r="R591">
        <v>590</v>
      </c>
    </row>
    <row r="592" spans="1:18" ht="15" x14ac:dyDescent="0.45">
      <c r="A592">
        <v>16329</v>
      </c>
      <c r="B592">
        <v>64</v>
      </c>
      <c r="C592">
        <v>612.09</v>
      </c>
      <c r="D592">
        <v>34</v>
      </c>
      <c r="E592">
        <v>326.39999999999998</v>
      </c>
      <c r="F592">
        <v>48</v>
      </c>
      <c r="G592">
        <v>460.03</v>
      </c>
      <c r="H592">
        <v>41</v>
      </c>
      <c r="I592">
        <v>400.93</v>
      </c>
      <c r="J592">
        <v>187</v>
      </c>
      <c r="K592">
        <v>1799.45</v>
      </c>
      <c r="L592" s="11" t="s">
        <v>11928</v>
      </c>
      <c r="M592" s="12" t="s">
        <v>6</v>
      </c>
      <c r="N592" s="12">
        <v>105</v>
      </c>
      <c r="O592" s="12" t="s">
        <v>6</v>
      </c>
      <c r="P592" s="12" t="s">
        <v>6</v>
      </c>
      <c r="Q592" s="12" t="s">
        <v>6</v>
      </c>
      <c r="R592">
        <v>591</v>
      </c>
    </row>
    <row r="593" spans="1:18" ht="15" x14ac:dyDescent="0.45">
      <c r="A593">
        <v>31742</v>
      </c>
      <c r="D593">
        <v>16</v>
      </c>
      <c r="E593">
        <v>296.36</v>
      </c>
      <c r="F593">
        <v>59</v>
      </c>
      <c r="G593">
        <v>1109.06</v>
      </c>
      <c r="H593">
        <v>21</v>
      </c>
      <c r="I593">
        <v>393.88</v>
      </c>
      <c r="J593">
        <v>96</v>
      </c>
      <c r="K593">
        <v>1799.3000000000002</v>
      </c>
      <c r="L593" s="11" t="s">
        <v>11925</v>
      </c>
      <c r="M593" s="12" t="s">
        <v>6</v>
      </c>
      <c r="N593" s="12" t="s">
        <v>6</v>
      </c>
      <c r="O593" s="12">
        <v>86</v>
      </c>
      <c r="P593" s="12" t="s">
        <v>6</v>
      </c>
      <c r="Q593" s="12" t="s">
        <v>6</v>
      </c>
      <c r="R593">
        <v>592</v>
      </c>
    </row>
    <row r="594" spans="1:18" ht="15" x14ac:dyDescent="0.45">
      <c r="A594">
        <v>30157</v>
      </c>
      <c r="D594">
        <v>88</v>
      </c>
      <c r="E594">
        <v>631.28</v>
      </c>
      <c r="F594">
        <v>105</v>
      </c>
      <c r="G594">
        <v>694.26</v>
      </c>
      <c r="H594">
        <v>76</v>
      </c>
      <c r="I594">
        <v>470.7</v>
      </c>
      <c r="J594">
        <v>269</v>
      </c>
      <c r="K594">
        <v>1796.24</v>
      </c>
      <c r="L594" s="11" t="s">
        <v>11927</v>
      </c>
      <c r="M594" s="12" t="s">
        <v>6</v>
      </c>
      <c r="N594" s="12" t="s">
        <v>6</v>
      </c>
      <c r="O594" s="12" t="s">
        <v>6</v>
      </c>
      <c r="P594" s="12" t="s">
        <v>6</v>
      </c>
      <c r="Q594" s="12">
        <v>90</v>
      </c>
      <c r="R594">
        <v>593</v>
      </c>
    </row>
    <row r="595" spans="1:18" ht="15" x14ac:dyDescent="0.45">
      <c r="A595">
        <v>12100</v>
      </c>
      <c r="B595">
        <v>67</v>
      </c>
      <c r="C595">
        <v>528.66999999999996</v>
      </c>
      <c r="D595">
        <v>29</v>
      </c>
      <c r="E595">
        <v>227.84</v>
      </c>
      <c r="F595">
        <v>131</v>
      </c>
      <c r="G595">
        <v>1031.44</v>
      </c>
      <c r="J595">
        <v>227</v>
      </c>
      <c r="K595">
        <v>1787.95</v>
      </c>
      <c r="L595" s="11" t="s">
        <v>11924</v>
      </c>
      <c r="M595" s="12">
        <v>148</v>
      </c>
      <c r="N595" s="12" t="s">
        <v>6</v>
      </c>
      <c r="O595" s="12" t="s">
        <v>6</v>
      </c>
      <c r="P595" s="12" t="s">
        <v>6</v>
      </c>
      <c r="Q595" s="12" t="s">
        <v>6</v>
      </c>
      <c r="R595">
        <v>594</v>
      </c>
    </row>
    <row r="596" spans="1:18" ht="15" x14ac:dyDescent="0.45">
      <c r="A596">
        <v>18218</v>
      </c>
      <c r="B596">
        <v>121</v>
      </c>
      <c r="C596">
        <v>530.65</v>
      </c>
      <c r="D596">
        <v>107</v>
      </c>
      <c r="E596">
        <v>472.63</v>
      </c>
      <c r="F596">
        <v>108</v>
      </c>
      <c r="G596">
        <v>482.76</v>
      </c>
      <c r="H596">
        <v>67</v>
      </c>
      <c r="I596">
        <v>300.42</v>
      </c>
      <c r="J596">
        <v>403</v>
      </c>
      <c r="K596">
        <v>1786.46</v>
      </c>
      <c r="L596" s="11" t="s">
        <v>11927</v>
      </c>
      <c r="M596" s="12" t="s">
        <v>6</v>
      </c>
      <c r="N596" s="12" t="s">
        <v>6</v>
      </c>
      <c r="O596" s="12" t="s">
        <v>6</v>
      </c>
      <c r="P596" s="12" t="s">
        <v>6</v>
      </c>
      <c r="Q596" s="12">
        <v>91</v>
      </c>
      <c r="R596">
        <v>595</v>
      </c>
    </row>
    <row r="597" spans="1:18" ht="15" x14ac:dyDescent="0.45">
      <c r="A597">
        <v>17480</v>
      </c>
      <c r="B597">
        <v>2</v>
      </c>
      <c r="C597">
        <v>101.57</v>
      </c>
      <c r="D597">
        <v>8</v>
      </c>
      <c r="E597">
        <v>418.97</v>
      </c>
      <c r="F597">
        <v>15</v>
      </c>
      <c r="G597">
        <v>793.5</v>
      </c>
      <c r="H597">
        <v>9</v>
      </c>
      <c r="I597">
        <v>463.41</v>
      </c>
      <c r="J597">
        <v>34</v>
      </c>
      <c r="K597">
        <v>1777.45</v>
      </c>
      <c r="L597" s="11" t="s">
        <v>11926</v>
      </c>
      <c r="M597" s="12" t="s">
        <v>6</v>
      </c>
      <c r="N597" s="12" t="s">
        <v>6</v>
      </c>
      <c r="O597" s="12" t="s">
        <v>6</v>
      </c>
      <c r="P597" s="12">
        <v>57</v>
      </c>
      <c r="Q597" s="12" t="s">
        <v>6</v>
      </c>
      <c r="R597">
        <v>596</v>
      </c>
    </row>
    <row r="598" spans="1:18" ht="15" x14ac:dyDescent="0.45">
      <c r="A598">
        <v>31650</v>
      </c>
      <c r="B598">
        <v>81</v>
      </c>
      <c r="C598">
        <v>315.58999999999997</v>
      </c>
      <c r="D598">
        <v>125</v>
      </c>
      <c r="E598">
        <v>450.55</v>
      </c>
      <c r="F598">
        <v>141</v>
      </c>
      <c r="G598">
        <v>492.66</v>
      </c>
      <c r="H598">
        <v>136</v>
      </c>
      <c r="I598">
        <v>517.52</v>
      </c>
      <c r="J598">
        <v>483</v>
      </c>
      <c r="K598">
        <v>1776.32</v>
      </c>
      <c r="L598" s="11" t="s">
        <v>11928</v>
      </c>
      <c r="M598" s="12" t="s">
        <v>6</v>
      </c>
      <c r="N598" s="12">
        <v>106</v>
      </c>
      <c r="O598" s="12" t="s">
        <v>6</v>
      </c>
      <c r="P598" s="12" t="s">
        <v>6</v>
      </c>
      <c r="Q598" s="12" t="s">
        <v>6</v>
      </c>
      <c r="R598">
        <v>597</v>
      </c>
    </row>
    <row r="599" spans="1:18" ht="15" x14ac:dyDescent="0.45">
      <c r="A599">
        <v>29963</v>
      </c>
      <c r="B599">
        <v>22</v>
      </c>
      <c r="C599">
        <v>200.92</v>
      </c>
      <c r="D599">
        <v>58</v>
      </c>
      <c r="E599">
        <v>532.12</v>
      </c>
      <c r="F599">
        <v>56</v>
      </c>
      <c r="G599">
        <v>515.20000000000005</v>
      </c>
      <c r="H599">
        <v>57</v>
      </c>
      <c r="I599">
        <v>524.4</v>
      </c>
      <c r="J599">
        <v>193</v>
      </c>
      <c r="K599">
        <v>1772.6399999999999</v>
      </c>
      <c r="L599" s="11" t="s">
        <v>11925</v>
      </c>
      <c r="M599" s="12" t="s">
        <v>6</v>
      </c>
      <c r="N599" s="12" t="s">
        <v>6</v>
      </c>
      <c r="O599" s="12">
        <v>87</v>
      </c>
      <c r="P599" s="12" t="s">
        <v>6</v>
      </c>
      <c r="Q599" s="12" t="s">
        <v>6</v>
      </c>
      <c r="R599">
        <v>598</v>
      </c>
    </row>
    <row r="600" spans="1:18" ht="15" x14ac:dyDescent="0.45">
      <c r="A600">
        <v>16305</v>
      </c>
      <c r="B600">
        <v>74</v>
      </c>
      <c r="C600">
        <v>560.57000000000005</v>
      </c>
      <c r="D600">
        <v>60</v>
      </c>
      <c r="E600">
        <v>452.95</v>
      </c>
      <c r="F600">
        <v>48</v>
      </c>
      <c r="G600">
        <v>329</v>
      </c>
      <c r="H600">
        <v>62</v>
      </c>
      <c r="I600">
        <v>426.7</v>
      </c>
      <c r="J600">
        <v>244</v>
      </c>
      <c r="K600">
        <v>1769.22</v>
      </c>
      <c r="L600" s="11" t="s">
        <v>11928</v>
      </c>
      <c r="M600" s="12" t="s">
        <v>6</v>
      </c>
      <c r="N600" s="12">
        <v>107</v>
      </c>
      <c r="O600" s="12" t="s">
        <v>6</v>
      </c>
      <c r="P600" s="12" t="s">
        <v>6</v>
      </c>
      <c r="Q600" s="12" t="s">
        <v>6</v>
      </c>
      <c r="R600">
        <v>599</v>
      </c>
    </row>
    <row r="601" spans="1:18" ht="15" x14ac:dyDescent="0.45">
      <c r="A601">
        <v>23553</v>
      </c>
      <c r="B601">
        <v>93</v>
      </c>
      <c r="C601">
        <v>510.18</v>
      </c>
      <c r="D601">
        <v>94</v>
      </c>
      <c r="E601">
        <v>515.67999999999995</v>
      </c>
      <c r="F601">
        <v>60</v>
      </c>
      <c r="G601">
        <v>330</v>
      </c>
      <c r="H601">
        <v>75</v>
      </c>
      <c r="I601">
        <v>410.74</v>
      </c>
      <c r="J601">
        <v>322</v>
      </c>
      <c r="K601">
        <v>1766.6</v>
      </c>
      <c r="L601" s="11" t="s">
        <v>11925</v>
      </c>
      <c r="M601" s="12" t="s">
        <v>6</v>
      </c>
      <c r="N601" s="12" t="s">
        <v>6</v>
      </c>
      <c r="O601" s="12">
        <v>88</v>
      </c>
      <c r="P601" s="12" t="s">
        <v>6</v>
      </c>
      <c r="Q601" s="12" t="s">
        <v>6</v>
      </c>
      <c r="R601">
        <v>600</v>
      </c>
    </row>
    <row r="602" spans="1:18" ht="15" x14ac:dyDescent="0.45">
      <c r="A602">
        <v>2011410</v>
      </c>
      <c r="B602">
        <v>22.56</v>
      </c>
      <c r="C602">
        <v>539.48</v>
      </c>
      <c r="D602">
        <v>11.97</v>
      </c>
      <c r="E602">
        <v>284.16000000000003</v>
      </c>
      <c r="F602">
        <v>24.28</v>
      </c>
      <c r="G602">
        <v>514.66</v>
      </c>
      <c r="H602">
        <v>18.64</v>
      </c>
      <c r="I602">
        <v>426.68</v>
      </c>
      <c r="J602">
        <v>77.45</v>
      </c>
      <c r="K602">
        <v>1764.9800000000002</v>
      </c>
      <c r="L602" s="11" t="s">
        <v>11924</v>
      </c>
      <c r="M602" s="12">
        <v>149</v>
      </c>
      <c r="N602" s="12" t="s">
        <v>6</v>
      </c>
      <c r="O602" s="12" t="s">
        <v>6</v>
      </c>
      <c r="P602" s="12" t="s">
        <v>6</v>
      </c>
      <c r="Q602" s="12" t="s">
        <v>6</v>
      </c>
      <c r="R602">
        <v>601</v>
      </c>
    </row>
    <row r="603" spans="1:18" ht="15" x14ac:dyDescent="0.45">
      <c r="A603">
        <v>29391</v>
      </c>
      <c r="B603">
        <v>40</v>
      </c>
      <c r="C603">
        <v>277.76</v>
      </c>
      <c r="D603">
        <v>80</v>
      </c>
      <c r="E603">
        <v>457.3</v>
      </c>
      <c r="F603">
        <v>100</v>
      </c>
      <c r="G603">
        <v>525.5</v>
      </c>
      <c r="H603">
        <v>97</v>
      </c>
      <c r="I603">
        <v>502.34</v>
      </c>
      <c r="J603">
        <v>317</v>
      </c>
      <c r="K603">
        <v>1762.8999999999999</v>
      </c>
      <c r="L603" s="11" t="s">
        <v>11927</v>
      </c>
      <c r="M603" s="12" t="s">
        <v>6</v>
      </c>
      <c r="N603" s="12" t="s">
        <v>6</v>
      </c>
      <c r="O603" s="12" t="s">
        <v>6</v>
      </c>
      <c r="P603" s="12" t="s">
        <v>6</v>
      </c>
      <c r="Q603" s="12">
        <v>92</v>
      </c>
      <c r="R603">
        <v>602</v>
      </c>
    </row>
    <row r="604" spans="1:18" ht="15" x14ac:dyDescent="0.45">
      <c r="A604">
        <v>12207</v>
      </c>
      <c r="B604">
        <v>6</v>
      </c>
      <c r="C604">
        <v>45</v>
      </c>
      <c r="D604">
        <v>13</v>
      </c>
      <c r="E604">
        <v>88.4</v>
      </c>
      <c r="F604">
        <v>120</v>
      </c>
      <c r="G604">
        <v>821.7</v>
      </c>
      <c r="H604">
        <v>116</v>
      </c>
      <c r="I604">
        <v>800.4</v>
      </c>
      <c r="J604">
        <v>255</v>
      </c>
      <c r="K604">
        <v>1755.5</v>
      </c>
      <c r="L604" s="11" t="s">
        <v>11928</v>
      </c>
      <c r="M604" s="12" t="s">
        <v>6</v>
      </c>
      <c r="N604" s="12">
        <v>108</v>
      </c>
      <c r="O604" s="12" t="s">
        <v>6</v>
      </c>
      <c r="P604" s="12" t="s">
        <v>6</v>
      </c>
      <c r="Q604" s="12" t="s">
        <v>6</v>
      </c>
      <c r="R604">
        <v>603</v>
      </c>
    </row>
    <row r="605" spans="1:18" ht="15" x14ac:dyDescent="0.45">
      <c r="A605">
        <v>28100</v>
      </c>
      <c r="B605">
        <v>25</v>
      </c>
      <c r="C605">
        <v>170</v>
      </c>
      <c r="D605">
        <v>19</v>
      </c>
      <c r="E605">
        <v>129.19999999999999</v>
      </c>
      <c r="F605">
        <v>171</v>
      </c>
      <c r="G605">
        <v>1118.24</v>
      </c>
      <c r="H605">
        <v>47</v>
      </c>
      <c r="I605">
        <v>337.82</v>
      </c>
      <c r="J605">
        <v>262</v>
      </c>
      <c r="K605">
        <v>1755.26</v>
      </c>
      <c r="L605" s="11" t="s">
        <v>11925</v>
      </c>
      <c r="M605" s="12" t="s">
        <v>6</v>
      </c>
      <c r="N605" s="12" t="s">
        <v>6</v>
      </c>
      <c r="O605" s="12">
        <v>89</v>
      </c>
      <c r="P605" s="12" t="s">
        <v>6</v>
      </c>
      <c r="Q605" s="12" t="s">
        <v>6</v>
      </c>
      <c r="R605">
        <v>604</v>
      </c>
    </row>
    <row r="606" spans="1:18" ht="15" x14ac:dyDescent="0.45">
      <c r="A606">
        <v>11700</v>
      </c>
      <c r="B606">
        <v>34</v>
      </c>
      <c r="C606">
        <v>457.9</v>
      </c>
      <c r="D606">
        <v>23</v>
      </c>
      <c r="E606">
        <v>319.7</v>
      </c>
      <c r="F606">
        <v>25</v>
      </c>
      <c r="G606">
        <v>357.3</v>
      </c>
      <c r="H606">
        <v>42</v>
      </c>
      <c r="I606">
        <v>613.20000000000005</v>
      </c>
      <c r="J606">
        <v>124</v>
      </c>
      <c r="K606">
        <v>1748.1</v>
      </c>
      <c r="L606" s="11" t="s">
        <v>11927</v>
      </c>
      <c r="M606" s="12" t="s">
        <v>6</v>
      </c>
      <c r="N606" s="12" t="s">
        <v>6</v>
      </c>
      <c r="O606" s="12" t="s">
        <v>6</v>
      </c>
      <c r="P606" s="12" t="s">
        <v>6</v>
      </c>
      <c r="Q606" s="12">
        <v>93</v>
      </c>
      <c r="R606">
        <v>605</v>
      </c>
    </row>
    <row r="607" spans="1:18" ht="15" x14ac:dyDescent="0.45">
      <c r="A607">
        <v>2029948</v>
      </c>
      <c r="B607">
        <v>3.82</v>
      </c>
      <c r="C607">
        <v>152.4</v>
      </c>
      <c r="D607">
        <v>10.73</v>
      </c>
      <c r="E607">
        <v>427.9</v>
      </c>
      <c r="F607">
        <v>17.02</v>
      </c>
      <c r="G607">
        <v>679.27</v>
      </c>
      <c r="H607">
        <v>12.06</v>
      </c>
      <c r="I607">
        <v>485.88</v>
      </c>
      <c r="J607">
        <v>43.63</v>
      </c>
      <c r="K607">
        <v>1745.4499999999998</v>
      </c>
      <c r="L607" s="11" t="s">
        <v>11924</v>
      </c>
      <c r="M607" s="12">
        <v>150</v>
      </c>
      <c r="N607" s="12" t="s">
        <v>6</v>
      </c>
      <c r="O607" s="12" t="s">
        <v>6</v>
      </c>
      <c r="P607" s="12" t="s">
        <v>6</v>
      </c>
      <c r="Q607" s="12" t="s">
        <v>6</v>
      </c>
      <c r="R607">
        <v>606</v>
      </c>
    </row>
    <row r="608" spans="1:18" ht="15" x14ac:dyDescent="0.45">
      <c r="A608">
        <v>14709</v>
      </c>
      <c r="B608">
        <v>15</v>
      </c>
      <c r="C608">
        <v>712.59</v>
      </c>
      <c r="D608">
        <v>3</v>
      </c>
      <c r="E608">
        <v>145.71</v>
      </c>
      <c r="F608">
        <v>9</v>
      </c>
      <c r="G608">
        <v>445.11</v>
      </c>
      <c r="H608">
        <v>9</v>
      </c>
      <c r="I608">
        <v>441.12</v>
      </c>
      <c r="J608">
        <v>36</v>
      </c>
      <c r="K608">
        <v>1744.5300000000002</v>
      </c>
      <c r="L608" s="11" t="s">
        <v>11926</v>
      </c>
      <c r="M608" s="12" t="s">
        <v>6</v>
      </c>
      <c r="N608" s="12" t="s">
        <v>6</v>
      </c>
      <c r="O608" s="12" t="s">
        <v>6</v>
      </c>
      <c r="P608" s="12">
        <v>58</v>
      </c>
      <c r="Q608" s="12" t="s">
        <v>6</v>
      </c>
      <c r="R608">
        <v>607</v>
      </c>
    </row>
    <row r="609" spans="1:18" ht="15" x14ac:dyDescent="0.45">
      <c r="A609">
        <v>11423</v>
      </c>
      <c r="B609">
        <v>21</v>
      </c>
      <c r="C609">
        <v>509.6</v>
      </c>
      <c r="D609">
        <v>17</v>
      </c>
      <c r="E609">
        <v>418.2</v>
      </c>
      <c r="F609">
        <v>13</v>
      </c>
      <c r="G609">
        <v>319.8</v>
      </c>
      <c r="H609">
        <v>20</v>
      </c>
      <c r="I609">
        <v>488.06</v>
      </c>
      <c r="J609">
        <v>71</v>
      </c>
      <c r="K609">
        <v>1735.6599999999999</v>
      </c>
      <c r="L609" s="11" t="s">
        <v>11924</v>
      </c>
      <c r="M609" s="12">
        <v>151</v>
      </c>
      <c r="N609" s="12" t="s">
        <v>6</v>
      </c>
      <c r="O609" s="12" t="s">
        <v>6</v>
      </c>
      <c r="P609" s="12" t="s">
        <v>6</v>
      </c>
      <c r="Q609" s="12" t="s">
        <v>6</v>
      </c>
      <c r="R609">
        <v>608</v>
      </c>
    </row>
    <row r="610" spans="1:18" ht="15" x14ac:dyDescent="0.45">
      <c r="A610">
        <v>17795</v>
      </c>
      <c r="B610">
        <v>12</v>
      </c>
      <c r="C610">
        <v>199.2</v>
      </c>
      <c r="D610">
        <v>36</v>
      </c>
      <c r="E610">
        <v>588.29</v>
      </c>
      <c r="F610">
        <v>30</v>
      </c>
      <c r="G610">
        <v>497.65</v>
      </c>
      <c r="H610">
        <v>28</v>
      </c>
      <c r="I610">
        <v>449.5</v>
      </c>
      <c r="J610">
        <v>106</v>
      </c>
      <c r="K610">
        <v>1734.6399999999999</v>
      </c>
      <c r="L610" s="11" t="s">
        <v>11925</v>
      </c>
      <c r="M610" s="12" t="s">
        <v>6</v>
      </c>
      <c r="N610" s="12" t="s">
        <v>6</v>
      </c>
      <c r="O610" s="12">
        <v>90</v>
      </c>
      <c r="P610" s="12" t="s">
        <v>6</v>
      </c>
      <c r="Q610" s="12" t="s">
        <v>6</v>
      </c>
      <c r="R610">
        <v>609</v>
      </c>
    </row>
    <row r="611" spans="1:18" ht="15" x14ac:dyDescent="0.45">
      <c r="A611">
        <v>10606</v>
      </c>
      <c r="B611">
        <v>71</v>
      </c>
      <c r="C611">
        <v>247.94</v>
      </c>
      <c r="D611">
        <v>55</v>
      </c>
      <c r="E611">
        <v>191.38</v>
      </c>
      <c r="F611">
        <v>147</v>
      </c>
      <c r="G611">
        <v>512.54</v>
      </c>
      <c r="H611">
        <v>224</v>
      </c>
      <c r="I611">
        <v>780.36</v>
      </c>
      <c r="J611">
        <v>497</v>
      </c>
      <c r="K611">
        <v>1732.2199999999998</v>
      </c>
      <c r="L611" s="11" t="s">
        <v>11927</v>
      </c>
      <c r="M611" s="12" t="s">
        <v>6</v>
      </c>
      <c r="N611" s="12" t="s">
        <v>6</v>
      </c>
      <c r="O611" s="12" t="s">
        <v>6</v>
      </c>
      <c r="P611" s="12" t="s">
        <v>6</v>
      </c>
      <c r="Q611" s="12">
        <v>94</v>
      </c>
      <c r="R611">
        <v>610</v>
      </c>
    </row>
    <row r="612" spans="1:18" ht="15" x14ac:dyDescent="0.45">
      <c r="A612">
        <v>16809</v>
      </c>
      <c r="B612">
        <v>5</v>
      </c>
      <c r="C612">
        <v>349.5</v>
      </c>
      <c r="D612">
        <v>9</v>
      </c>
      <c r="E612">
        <v>584.38</v>
      </c>
      <c r="F612">
        <v>1</v>
      </c>
      <c r="G612">
        <v>69.900000000000006</v>
      </c>
      <c r="H612">
        <v>11</v>
      </c>
      <c r="I612">
        <v>724.18</v>
      </c>
      <c r="J612">
        <v>26</v>
      </c>
      <c r="K612">
        <v>1727.96</v>
      </c>
      <c r="L612" s="11" t="s">
        <v>11925</v>
      </c>
      <c r="M612" s="12" t="s">
        <v>6</v>
      </c>
      <c r="N612" s="12" t="s">
        <v>6</v>
      </c>
      <c r="O612" s="12">
        <v>91</v>
      </c>
      <c r="P612" s="12" t="s">
        <v>6</v>
      </c>
      <c r="Q612" s="12" t="s">
        <v>6</v>
      </c>
      <c r="R612">
        <v>611</v>
      </c>
    </row>
    <row r="613" spans="1:18" ht="15" x14ac:dyDescent="0.45">
      <c r="A613">
        <v>2011243</v>
      </c>
      <c r="B613">
        <v>14.4</v>
      </c>
      <c r="C613">
        <v>445.14</v>
      </c>
      <c r="D613">
        <v>13.57</v>
      </c>
      <c r="E613">
        <v>420.16</v>
      </c>
      <c r="F613">
        <v>16.39</v>
      </c>
      <c r="G613">
        <v>507.83</v>
      </c>
      <c r="H613">
        <v>11.94</v>
      </c>
      <c r="I613">
        <v>354.63</v>
      </c>
      <c r="J613">
        <v>56.3</v>
      </c>
      <c r="K613">
        <v>1727.7599999999998</v>
      </c>
      <c r="L613" s="11" t="s">
        <v>11924</v>
      </c>
      <c r="M613" s="12">
        <v>152</v>
      </c>
      <c r="N613" s="12" t="s">
        <v>6</v>
      </c>
      <c r="O613" s="12" t="s">
        <v>6</v>
      </c>
      <c r="P613" s="12" t="s">
        <v>6</v>
      </c>
      <c r="Q613" s="12" t="s">
        <v>6</v>
      </c>
      <c r="R613">
        <v>612</v>
      </c>
    </row>
    <row r="614" spans="1:18" ht="15" x14ac:dyDescent="0.45">
      <c r="A614">
        <v>17085</v>
      </c>
      <c r="D614">
        <v>41</v>
      </c>
      <c r="E614">
        <v>492</v>
      </c>
      <c r="F614">
        <v>53</v>
      </c>
      <c r="G614">
        <v>634.08000000000004</v>
      </c>
      <c r="H614">
        <v>50</v>
      </c>
      <c r="I614">
        <v>600</v>
      </c>
      <c r="J614">
        <v>144</v>
      </c>
      <c r="K614">
        <v>1726.08</v>
      </c>
      <c r="L614" s="11" t="s">
        <v>11928</v>
      </c>
      <c r="M614" s="12" t="s">
        <v>6</v>
      </c>
      <c r="N614" s="12">
        <v>109</v>
      </c>
      <c r="O614" s="12" t="s">
        <v>6</v>
      </c>
      <c r="P614" s="12" t="s">
        <v>6</v>
      </c>
      <c r="Q614" s="12" t="s">
        <v>6</v>
      </c>
      <c r="R614">
        <v>613</v>
      </c>
    </row>
    <row r="615" spans="1:18" ht="15" x14ac:dyDescent="0.45">
      <c r="A615">
        <v>16896</v>
      </c>
      <c r="B615">
        <v>24</v>
      </c>
      <c r="C615">
        <v>686.67</v>
      </c>
      <c r="D615">
        <v>9</v>
      </c>
      <c r="E615">
        <v>257.79000000000002</v>
      </c>
      <c r="F615">
        <v>16</v>
      </c>
      <c r="G615">
        <v>462.4</v>
      </c>
      <c r="H615">
        <v>11</v>
      </c>
      <c r="I615">
        <v>315.58999999999997</v>
      </c>
      <c r="J615">
        <v>60</v>
      </c>
      <c r="K615">
        <v>1722.45</v>
      </c>
      <c r="L615" s="11" t="s">
        <v>11926</v>
      </c>
      <c r="M615" s="12" t="s">
        <v>6</v>
      </c>
      <c r="N615" s="12" t="s">
        <v>6</v>
      </c>
      <c r="O615" s="12" t="s">
        <v>6</v>
      </c>
      <c r="P615" s="12">
        <v>59</v>
      </c>
      <c r="Q615" s="12" t="s">
        <v>6</v>
      </c>
      <c r="R615">
        <v>614</v>
      </c>
    </row>
    <row r="616" spans="1:18" ht="15" x14ac:dyDescent="0.45">
      <c r="A616">
        <v>18410</v>
      </c>
      <c r="B616">
        <v>77</v>
      </c>
      <c r="C616">
        <v>457.68</v>
      </c>
      <c r="D616">
        <v>68</v>
      </c>
      <c r="E616">
        <v>409</v>
      </c>
      <c r="F616">
        <v>68</v>
      </c>
      <c r="G616">
        <v>440.44</v>
      </c>
      <c r="H616">
        <v>64</v>
      </c>
      <c r="I616">
        <v>414.44</v>
      </c>
      <c r="J616">
        <v>277</v>
      </c>
      <c r="K616">
        <v>1721.5600000000002</v>
      </c>
      <c r="L616" s="11" t="s">
        <v>11928</v>
      </c>
      <c r="M616" s="12" t="s">
        <v>6</v>
      </c>
      <c r="N616" s="12">
        <v>110</v>
      </c>
      <c r="O616" s="12" t="s">
        <v>6</v>
      </c>
      <c r="P616" s="12" t="s">
        <v>6</v>
      </c>
      <c r="Q616" s="12" t="s">
        <v>6</v>
      </c>
      <c r="R616">
        <v>615</v>
      </c>
    </row>
    <row r="617" spans="1:18" ht="15" x14ac:dyDescent="0.45">
      <c r="A617">
        <v>17522</v>
      </c>
      <c r="B617">
        <v>27</v>
      </c>
      <c r="C617">
        <v>70.2</v>
      </c>
      <c r="D617">
        <v>184</v>
      </c>
      <c r="E617">
        <v>493.58</v>
      </c>
      <c r="F617">
        <v>214</v>
      </c>
      <c r="G617">
        <v>598.54</v>
      </c>
      <c r="H617">
        <v>200</v>
      </c>
      <c r="I617">
        <v>559.12</v>
      </c>
      <c r="J617">
        <v>625</v>
      </c>
      <c r="K617">
        <v>1721.44</v>
      </c>
      <c r="L617" s="11" t="s">
        <v>11928</v>
      </c>
      <c r="M617" s="12" t="s">
        <v>6</v>
      </c>
      <c r="N617" s="12">
        <v>111</v>
      </c>
      <c r="O617" s="12" t="s">
        <v>6</v>
      </c>
      <c r="P617" s="12" t="s">
        <v>6</v>
      </c>
      <c r="Q617" s="12" t="s">
        <v>6</v>
      </c>
      <c r="R617">
        <v>616</v>
      </c>
    </row>
    <row r="618" spans="1:18" ht="15" x14ac:dyDescent="0.45">
      <c r="A618">
        <v>18370</v>
      </c>
      <c r="B618">
        <v>124</v>
      </c>
      <c r="C618">
        <v>481.74</v>
      </c>
      <c r="D618">
        <v>87</v>
      </c>
      <c r="E618">
        <v>338.06</v>
      </c>
      <c r="F618">
        <v>91</v>
      </c>
      <c r="G618">
        <v>353.66</v>
      </c>
      <c r="H618">
        <v>140</v>
      </c>
      <c r="I618">
        <v>545.69000000000005</v>
      </c>
      <c r="J618">
        <v>442</v>
      </c>
      <c r="K618">
        <v>1719.15</v>
      </c>
      <c r="L618" s="11" t="s">
        <v>11928</v>
      </c>
      <c r="M618" s="12" t="s">
        <v>6</v>
      </c>
      <c r="N618" s="12">
        <v>112</v>
      </c>
      <c r="O618" s="12" t="s">
        <v>6</v>
      </c>
      <c r="P618" s="12" t="s">
        <v>6</v>
      </c>
      <c r="Q618" s="12" t="s">
        <v>6</v>
      </c>
      <c r="R618">
        <v>617</v>
      </c>
    </row>
    <row r="619" spans="1:18" ht="15" x14ac:dyDescent="0.45">
      <c r="A619">
        <v>11698</v>
      </c>
      <c r="B619">
        <v>26</v>
      </c>
      <c r="C619">
        <v>351.4</v>
      </c>
      <c r="D619">
        <v>12</v>
      </c>
      <c r="E619">
        <v>166.8</v>
      </c>
      <c r="F619">
        <v>38</v>
      </c>
      <c r="G619">
        <v>544.29999999999995</v>
      </c>
      <c r="H619">
        <v>45</v>
      </c>
      <c r="I619">
        <v>655.83</v>
      </c>
      <c r="J619">
        <v>121</v>
      </c>
      <c r="K619">
        <v>1718.33</v>
      </c>
      <c r="L619" s="11" t="s">
        <v>11927</v>
      </c>
      <c r="M619" s="12" t="s">
        <v>6</v>
      </c>
      <c r="N619" s="12" t="s">
        <v>6</v>
      </c>
      <c r="O619" s="12" t="s">
        <v>6</v>
      </c>
      <c r="P619" s="12" t="s">
        <v>6</v>
      </c>
      <c r="Q619" s="12">
        <v>95</v>
      </c>
      <c r="R619">
        <v>618</v>
      </c>
    </row>
    <row r="620" spans="1:18" ht="15" x14ac:dyDescent="0.45">
      <c r="A620">
        <v>28882</v>
      </c>
      <c r="B620">
        <v>129</v>
      </c>
      <c r="C620">
        <v>412.54</v>
      </c>
      <c r="D620">
        <v>85</v>
      </c>
      <c r="E620">
        <v>270.7</v>
      </c>
      <c r="F620">
        <v>152</v>
      </c>
      <c r="G620">
        <v>485.36</v>
      </c>
      <c r="H620">
        <v>178</v>
      </c>
      <c r="I620">
        <v>549.02</v>
      </c>
      <c r="J620">
        <v>544</v>
      </c>
      <c r="K620">
        <v>1717.62</v>
      </c>
      <c r="L620" s="11" t="s">
        <v>11928</v>
      </c>
      <c r="M620" s="12" t="s">
        <v>6</v>
      </c>
      <c r="N620" s="12">
        <v>113</v>
      </c>
      <c r="O620" s="12" t="s">
        <v>6</v>
      </c>
      <c r="P620" s="12" t="s">
        <v>6</v>
      </c>
      <c r="Q620" s="12" t="s">
        <v>6</v>
      </c>
      <c r="R620">
        <v>619</v>
      </c>
    </row>
    <row r="621" spans="1:18" ht="15" x14ac:dyDescent="0.45">
      <c r="A621">
        <v>17657</v>
      </c>
      <c r="B621">
        <v>25</v>
      </c>
      <c r="C621">
        <v>357.5</v>
      </c>
      <c r="D621">
        <v>24</v>
      </c>
      <c r="E621">
        <v>343.2</v>
      </c>
      <c r="F621">
        <v>26</v>
      </c>
      <c r="G621">
        <v>377</v>
      </c>
      <c r="H621">
        <v>44</v>
      </c>
      <c r="I621">
        <v>638</v>
      </c>
      <c r="J621">
        <v>119</v>
      </c>
      <c r="K621">
        <v>1715.7</v>
      </c>
      <c r="L621" s="11" t="s">
        <v>11925</v>
      </c>
      <c r="M621" s="12" t="s">
        <v>6</v>
      </c>
      <c r="N621" s="12" t="s">
        <v>6</v>
      </c>
      <c r="O621" s="12">
        <v>92</v>
      </c>
      <c r="P621" s="12" t="s">
        <v>6</v>
      </c>
      <c r="Q621" s="12" t="s">
        <v>6</v>
      </c>
      <c r="R621">
        <v>620</v>
      </c>
    </row>
    <row r="622" spans="1:18" ht="15" x14ac:dyDescent="0.45">
      <c r="A622">
        <v>18403</v>
      </c>
      <c r="B622">
        <v>15</v>
      </c>
      <c r="C622">
        <v>574.41999999999996</v>
      </c>
      <c r="D622">
        <v>7</v>
      </c>
      <c r="E622">
        <v>266.5</v>
      </c>
      <c r="F622">
        <v>13</v>
      </c>
      <c r="G622">
        <v>492.7</v>
      </c>
      <c r="H622">
        <v>10</v>
      </c>
      <c r="I622">
        <v>379</v>
      </c>
      <c r="J622">
        <v>45</v>
      </c>
      <c r="K622">
        <v>1712.62</v>
      </c>
      <c r="L622" s="11" t="s">
        <v>11928</v>
      </c>
      <c r="M622" s="12" t="s">
        <v>6</v>
      </c>
      <c r="N622" s="12">
        <v>114</v>
      </c>
      <c r="O622" s="12" t="s">
        <v>6</v>
      </c>
      <c r="P622" s="12" t="s">
        <v>6</v>
      </c>
      <c r="Q622" s="12" t="s">
        <v>6</v>
      </c>
      <c r="R622">
        <v>621</v>
      </c>
    </row>
    <row r="623" spans="1:18" ht="15" x14ac:dyDescent="0.45">
      <c r="A623">
        <v>11314</v>
      </c>
      <c r="B623">
        <v>22</v>
      </c>
      <c r="C623">
        <v>374</v>
      </c>
      <c r="D623">
        <v>32</v>
      </c>
      <c r="E623">
        <v>528</v>
      </c>
      <c r="F623">
        <v>13</v>
      </c>
      <c r="G623">
        <v>210.6</v>
      </c>
      <c r="H623">
        <v>37</v>
      </c>
      <c r="I623">
        <v>598.1</v>
      </c>
      <c r="J623">
        <v>104</v>
      </c>
      <c r="K623">
        <v>1710.6999999999998</v>
      </c>
      <c r="L623" s="11" t="s">
        <v>11924</v>
      </c>
      <c r="M623" s="12">
        <v>153</v>
      </c>
      <c r="N623" s="12" t="s">
        <v>6</v>
      </c>
      <c r="O623" s="12" t="s">
        <v>6</v>
      </c>
      <c r="P623" s="12" t="s">
        <v>6</v>
      </c>
      <c r="Q623" s="12" t="s">
        <v>6</v>
      </c>
      <c r="R623">
        <v>622</v>
      </c>
    </row>
    <row r="624" spans="1:18" ht="15" x14ac:dyDescent="0.45">
      <c r="A624">
        <v>29242</v>
      </c>
      <c r="B624">
        <v>21</v>
      </c>
      <c r="C624">
        <v>459.9</v>
      </c>
      <c r="D624">
        <v>20</v>
      </c>
      <c r="E624">
        <v>436.25</v>
      </c>
      <c r="F624">
        <v>17</v>
      </c>
      <c r="G624">
        <v>372.3</v>
      </c>
      <c r="H624">
        <v>20</v>
      </c>
      <c r="I624">
        <v>438</v>
      </c>
      <c r="J624">
        <v>78</v>
      </c>
      <c r="K624">
        <v>1706.45</v>
      </c>
      <c r="L624" s="11" t="s">
        <v>11927</v>
      </c>
      <c r="M624" s="12" t="s">
        <v>6</v>
      </c>
      <c r="N624" s="12" t="s">
        <v>6</v>
      </c>
      <c r="O624" s="12" t="s">
        <v>6</v>
      </c>
      <c r="P624" s="12" t="s">
        <v>6</v>
      </c>
      <c r="Q624" s="12">
        <v>96</v>
      </c>
      <c r="R624">
        <v>623</v>
      </c>
    </row>
    <row r="625" spans="1:18" ht="15" x14ac:dyDescent="0.45">
      <c r="A625">
        <v>18208</v>
      </c>
      <c r="B625">
        <v>178</v>
      </c>
      <c r="C625">
        <v>284</v>
      </c>
      <c r="D625">
        <v>257</v>
      </c>
      <c r="E625">
        <v>409.77</v>
      </c>
      <c r="F625">
        <v>331</v>
      </c>
      <c r="G625">
        <v>529.08000000000004</v>
      </c>
      <c r="H625">
        <v>303</v>
      </c>
      <c r="I625">
        <v>482.33</v>
      </c>
      <c r="J625">
        <v>1069</v>
      </c>
      <c r="K625">
        <v>1705.1799999999998</v>
      </c>
      <c r="L625" s="11" t="s">
        <v>11928</v>
      </c>
      <c r="M625" s="12" t="s">
        <v>6</v>
      </c>
      <c r="N625" s="12">
        <v>115</v>
      </c>
      <c r="O625" s="12" t="s">
        <v>6</v>
      </c>
      <c r="P625" s="12" t="s">
        <v>6</v>
      </c>
      <c r="Q625" s="12" t="s">
        <v>6</v>
      </c>
      <c r="R625">
        <v>624</v>
      </c>
    </row>
    <row r="626" spans="1:18" ht="15" x14ac:dyDescent="0.45">
      <c r="A626">
        <v>31240</v>
      </c>
      <c r="B626">
        <v>39</v>
      </c>
      <c r="C626">
        <v>811.76</v>
      </c>
      <c r="D626">
        <v>16</v>
      </c>
      <c r="E626">
        <v>332.73</v>
      </c>
      <c r="F626">
        <v>18</v>
      </c>
      <c r="G626">
        <v>372.86</v>
      </c>
      <c r="H626">
        <v>9</v>
      </c>
      <c r="I626">
        <v>186.43</v>
      </c>
      <c r="J626">
        <v>82</v>
      </c>
      <c r="K626">
        <v>1703.78</v>
      </c>
      <c r="L626" s="11" t="s">
        <v>11926</v>
      </c>
      <c r="M626" s="12" t="s">
        <v>6</v>
      </c>
      <c r="N626" s="12" t="s">
        <v>6</v>
      </c>
      <c r="O626" s="12" t="s">
        <v>6</v>
      </c>
      <c r="P626" s="12">
        <v>60</v>
      </c>
      <c r="Q626" s="12" t="s">
        <v>6</v>
      </c>
      <c r="R626">
        <v>625</v>
      </c>
    </row>
    <row r="627" spans="1:18" ht="15" x14ac:dyDescent="0.45">
      <c r="A627">
        <v>29211</v>
      </c>
      <c r="B627">
        <v>182</v>
      </c>
      <c r="C627">
        <v>416.62</v>
      </c>
      <c r="D627">
        <v>203</v>
      </c>
      <c r="E627">
        <v>465.46</v>
      </c>
      <c r="F627">
        <v>194</v>
      </c>
      <c r="G627">
        <v>445.3</v>
      </c>
      <c r="H627">
        <v>167</v>
      </c>
      <c r="I627">
        <v>375.18</v>
      </c>
      <c r="J627">
        <v>746</v>
      </c>
      <c r="K627">
        <v>1702.56</v>
      </c>
      <c r="L627" s="11" t="s">
        <v>11926</v>
      </c>
      <c r="M627" s="12" t="s">
        <v>6</v>
      </c>
      <c r="N627" s="12" t="s">
        <v>6</v>
      </c>
      <c r="O627" s="12" t="s">
        <v>6</v>
      </c>
      <c r="P627" s="12">
        <v>61</v>
      </c>
      <c r="Q627" s="12" t="s">
        <v>6</v>
      </c>
      <c r="R627">
        <v>626</v>
      </c>
    </row>
    <row r="628" spans="1:18" ht="15" x14ac:dyDescent="0.45">
      <c r="A628">
        <v>29023</v>
      </c>
      <c r="B628">
        <v>170</v>
      </c>
      <c r="C628">
        <v>337.6</v>
      </c>
      <c r="D628">
        <v>127</v>
      </c>
      <c r="E628">
        <v>250</v>
      </c>
      <c r="F628">
        <v>290</v>
      </c>
      <c r="G628">
        <v>578.4</v>
      </c>
      <c r="H628">
        <v>269</v>
      </c>
      <c r="I628">
        <v>534.96</v>
      </c>
      <c r="J628">
        <v>856</v>
      </c>
      <c r="K628">
        <v>1700.96</v>
      </c>
      <c r="L628" s="11" t="s">
        <v>11926</v>
      </c>
      <c r="M628" s="12" t="s">
        <v>6</v>
      </c>
      <c r="N628" s="12" t="s">
        <v>6</v>
      </c>
      <c r="O628" s="12" t="s">
        <v>6</v>
      </c>
      <c r="P628" s="12">
        <v>62</v>
      </c>
      <c r="Q628" s="12" t="s">
        <v>6</v>
      </c>
      <c r="R628">
        <v>627</v>
      </c>
    </row>
    <row r="629" spans="1:18" ht="15" x14ac:dyDescent="0.45">
      <c r="A629">
        <v>17633</v>
      </c>
      <c r="B629">
        <v>33</v>
      </c>
      <c r="C629">
        <v>380.94</v>
      </c>
      <c r="D629">
        <v>32</v>
      </c>
      <c r="E629">
        <v>369.34</v>
      </c>
      <c r="F629">
        <v>26</v>
      </c>
      <c r="G629">
        <v>324</v>
      </c>
      <c r="H629">
        <v>47</v>
      </c>
      <c r="I629">
        <v>620.4</v>
      </c>
      <c r="J629">
        <v>138</v>
      </c>
      <c r="K629">
        <v>1694.6799999999998</v>
      </c>
      <c r="L629" s="11" t="s">
        <v>11925</v>
      </c>
      <c r="M629" s="12" t="s">
        <v>6</v>
      </c>
      <c r="N629" s="12" t="s">
        <v>6</v>
      </c>
      <c r="O629" s="12">
        <v>93</v>
      </c>
      <c r="P629" s="12" t="s">
        <v>6</v>
      </c>
      <c r="Q629" s="12" t="s">
        <v>6</v>
      </c>
      <c r="R629">
        <v>628</v>
      </c>
    </row>
    <row r="630" spans="1:18" ht="15" x14ac:dyDescent="0.45">
      <c r="A630">
        <v>16965</v>
      </c>
      <c r="B630">
        <v>14</v>
      </c>
      <c r="C630">
        <v>315</v>
      </c>
      <c r="D630">
        <v>15</v>
      </c>
      <c r="E630">
        <v>337.5</v>
      </c>
      <c r="F630">
        <v>22</v>
      </c>
      <c r="G630">
        <v>483.6</v>
      </c>
      <c r="H630">
        <v>26</v>
      </c>
      <c r="I630">
        <v>556.85</v>
      </c>
      <c r="J630">
        <v>77</v>
      </c>
      <c r="K630">
        <v>1692.9499999999998</v>
      </c>
      <c r="L630" s="11" t="s">
        <v>11926</v>
      </c>
      <c r="M630" s="12" t="s">
        <v>6</v>
      </c>
      <c r="N630" s="12" t="s">
        <v>6</v>
      </c>
      <c r="O630" s="12" t="s">
        <v>6</v>
      </c>
      <c r="P630" s="12">
        <v>63</v>
      </c>
      <c r="Q630" s="12" t="s">
        <v>6</v>
      </c>
      <c r="R630">
        <v>629</v>
      </c>
    </row>
    <row r="631" spans="1:18" ht="15" x14ac:dyDescent="0.45">
      <c r="A631">
        <v>2022352</v>
      </c>
      <c r="B631">
        <v>34.46</v>
      </c>
      <c r="C631">
        <v>396.33</v>
      </c>
      <c r="D631">
        <v>67.27</v>
      </c>
      <c r="E631">
        <v>603.30999999999995</v>
      </c>
      <c r="F631">
        <v>67.7</v>
      </c>
      <c r="G631">
        <v>439.04</v>
      </c>
      <c r="H631">
        <v>42.87</v>
      </c>
      <c r="I631">
        <v>252.18</v>
      </c>
      <c r="J631">
        <v>212.3</v>
      </c>
      <c r="K631">
        <v>1690.86</v>
      </c>
      <c r="L631" s="11" t="s">
        <v>11924</v>
      </c>
      <c r="M631" s="12">
        <v>154</v>
      </c>
      <c r="N631" s="12" t="s">
        <v>6</v>
      </c>
      <c r="O631" s="12" t="s">
        <v>6</v>
      </c>
      <c r="P631" s="12" t="s">
        <v>6</v>
      </c>
      <c r="Q631" s="12" t="s">
        <v>6</v>
      </c>
      <c r="R631">
        <v>630</v>
      </c>
    </row>
    <row r="632" spans="1:18" ht="15" x14ac:dyDescent="0.45">
      <c r="A632">
        <v>18411</v>
      </c>
      <c r="B632">
        <v>66</v>
      </c>
      <c r="C632">
        <v>395.04</v>
      </c>
      <c r="D632">
        <v>59</v>
      </c>
      <c r="E632">
        <v>353.52</v>
      </c>
      <c r="F632">
        <v>64</v>
      </c>
      <c r="G632">
        <v>414.96</v>
      </c>
      <c r="H632">
        <v>81</v>
      </c>
      <c r="I632">
        <v>525.98</v>
      </c>
      <c r="J632">
        <v>270</v>
      </c>
      <c r="K632">
        <v>1689.5</v>
      </c>
      <c r="L632" s="11" t="s">
        <v>11928</v>
      </c>
      <c r="M632" s="12" t="s">
        <v>6</v>
      </c>
      <c r="N632" s="12">
        <v>116</v>
      </c>
      <c r="O632" s="12" t="s">
        <v>6</v>
      </c>
      <c r="P632" s="12" t="s">
        <v>6</v>
      </c>
      <c r="Q632" s="12" t="s">
        <v>6</v>
      </c>
      <c r="R632">
        <v>631</v>
      </c>
    </row>
    <row r="633" spans="1:18" ht="15" x14ac:dyDescent="0.45">
      <c r="A633">
        <v>28204</v>
      </c>
      <c r="B633">
        <v>113</v>
      </c>
      <c r="C633">
        <v>473.58</v>
      </c>
      <c r="D633">
        <v>84</v>
      </c>
      <c r="E633">
        <v>350.76</v>
      </c>
      <c r="F633">
        <v>101</v>
      </c>
      <c r="G633">
        <v>421.48</v>
      </c>
      <c r="H633">
        <v>106</v>
      </c>
      <c r="I633">
        <v>443.5</v>
      </c>
      <c r="J633">
        <v>404</v>
      </c>
      <c r="K633">
        <v>1689.32</v>
      </c>
      <c r="L633" s="11" t="s">
        <v>11926</v>
      </c>
      <c r="M633" s="12" t="s">
        <v>6</v>
      </c>
      <c r="N633" s="12" t="s">
        <v>6</v>
      </c>
      <c r="O633" s="12" t="s">
        <v>6</v>
      </c>
      <c r="P633" s="12">
        <v>64</v>
      </c>
      <c r="Q633" s="12" t="s">
        <v>6</v>
      </c>
      <c r="R633">
        <v>632</v>
      </c>
    </row>
    <row r="634" spans="1:18" ht="15" x14ac:dyDescent="0.45">
      <c r="A634">
        <v>11685</v>
      </c>
      <c r="B634">
        <v>203</v>
      </c>
      <c r="C634">
        <v>769.9</v>
      </c>
      <c r="D634">
        <v>43</v>
      </c>
      <c r="E634">
        <v>163.4</v>
      </c>
      <c r="F634">
        <v>81</v>
      </c>
      <c r="G634">
        <v>307.8</v>
      </c>
      <c r="H634">
        <v>118</v>
      </c>
      <c r="I634">
        <v>448.1</v>
      </c>
      <c r="J634">
        <v>445</v>
      </c>
      <c r="K634">
        <v>1689.1999999999998</v>
      </c>
      <c r="L634" s="11" t="s">
        <v>11927</v>
      </c>
      <c r="M634" s="12" t="s">
        <v>6</v>
      </c>
      <c r="N634" s="12" t="s">
        <v>6</v>
      </c>
      <c r="O634" s="12" t="s">
        <v>6</v>
      </c>
      <c r="P634" s="12" t="s">
        <v>6</v>
      </c>
      <c r="Q634" s="12">
        <v>97</v>
      </c>
      <c r="R634">
        <v>633</v>
      </c>
    </row>
    <row r="635" spans="1:18" ht="15" x14ac:dyDescent="0.45">
      <c r="A635">
        <v>11651</v>
      </c>
      <c r="B635">
        <v>30</v>
      </c>
      <c r="C635">
        <v>445.5</v>
      </c>
      <c r="D635">
        <v>37</v>
      </c>
      <c r="E635">
        <v>542.20000000000005</v>
      </c>
      <c r="F635">
        <v>33</v>
      </c>
      <c r="G635">
        <v>471.23</v>
      </c>
      <c r="H635">
        <v>20</v>
      </c>
      <c r="I635">
        <v>229.08</v>
      </c>
      <c r="J635">
        <v>120</v>
      </c>
      <c r="K635">
        <v>1688.01</v>
      </c>
      <c r="L635" s="11" t="s">
        <v>11927</v>
      </c>
      <c r="M635" s="12" t="s">
        <v>6</v>
      </c>
      <c r="N635" s="12" t="s">
        <v>6</v>
      </c>
      <c r="O635" s="12" t="s">
        <v>6</v>
      </c>
      <c r="P635" s="12" t="s">
        <v>6</v>
      </c>
      <c r="Q635" s="12">
        <v>98</v>
      </c>
      <c r="R635">
        <v>634</v>
      </c>
    </row>
    <row r="636" spans="1:18" ht="15" x14ac:dyDescent="0.45">
      <c r="A636">
        <v>28162</v>
      </c>
      <c r="B636">
        <v>158</v>
      </c>
      <c r="C636">
        <v>441.52</v>
      </c>
      <c r="D636">
        <v>111</v>
      </c>
      <c r="E636">
        <v>310.8</v>
      </c>
      <c r="F636">
        <v>214</v>
      </c>
      <c r="G636">
        <v>597.86</v>
      </c>
      <c r="H636">
        <v>116</v>
      </c>
      <c r="I636">
        <v>335.25</v>
      </c>
      <c r="J636">
        <v>599</v>
      </c>
      <c r="K636">
        <v>1685.4299999999998</v>
      </c>
      <c r="L636" s="11" t="s">
        <v>11928</v>
      </c>
      <c r="M636" s="12" t="s">
        <v>6</v>
      </c>
      <c r="N636" s="12">
        <v>117</v>
      </c>
      <c r="O636" s="12" t="s">
        <v>6</v>
      </c>
      <c r="P636" s="12" t="s">
        <v>6</v>
      </c>
      <c r="Q636" s="12" t="s">
        <v>6</v>
      </c>
      <c r="R636">
        <v>635</v>
      </c>
    </row>
    <row r="637" spans="1:18" ht="15" x14ac:dyDescent="0.45">
      <c r="A637">
        <v>18089</v>
      </c>
      <c r="B637">
        <v>33</v>
      </c>
      <c r="C637">
        <v>263.36</v>
      </c>
      <c r="D637">
        <v>60</v>
      </c>
      <c r="E637">
        <v>480</v>
      </c>
      <c r="F637">
        <v>63</v>
      </c>
      <c r="G637">
        <v>501.44</v>
      </c>
      <c r="H637">
        <v>55</v>
      </c>
      <c r="I637">
        <v>439.36</v>
      </c>
      <c r="J637">
        <v>211</v>
      </c>
      <c r="K637">
        <v>1684.1599999999999</v>
      </c>
      <c r="L637" s="11" t="s">
        <v>11923</v>
      </c>
      <c r="M637" s="12" t="s">
        <v>6</v>
      </c>
      <c r="N637" s="12" t="s">
        <v>6</v>
      </c>
      <c r="O637" s="12" t="s">
        <v>6</v>
      </c>
      <c r="P637" s="12" t="s">
        <v>6</v>
      </c>
      <c r="Q637" s="12" t="s">
        <v>6</v>
      </c>
      <c r="R637">
        <v>636</v>
      </c>
    </row>
    <row r="638" spans="1:18" ht="15" x14ac:dyDescent="0.45">
      <c r="A638">
        <v>2028202</v>
      </c>
      <c r="B638">
        <v>19.850000000000001</v>
      </c>
      <c r="C638">
        <v>515.64</v>
      </c>
      <c r="D638">
        <v>19.350000000000001</v>
      </c>
      <c r="E638">
        <v>503.09</v>
      </c>
      <c r="F638">
        <v>16.7</v>
      </c>
      <c r="G638">
        <v>433.25</v>
      </c>
      <c r="H638">
        <v>8.9</v>
      </c>
      <c r="I638">
        <v>231.33</v>
      </c>
      <c r="J638">
        <v>64.800000000000011</v>
      </c>
      <c r="K638">
        <v>1683.31</v>
      </c>
      <c r="L638" s="11" t="s">
        <v>11924</v>
      </c>
      <c r="M638" s="12">
        <v>155</v>
      </c>
      <c r="N638" s="12" t="s">
        <v>6</v>
      </c>
      <c r="O638" s="12" t="s">
        <v>6</v>
      </c>
      <c r="P638" s="12" t="s">
        <v>6</v>
      </c>
      <c r="Q638" s="12" t="s">
        <v>6</v>
      </c>
      <c r="R638">
        <v>637</v>
      </c>
    </row>
    <row r="639" spans="1:18" ht="15" x14ac:dyDescent="0.45">
      <c r="A639">
        <v>16292</v>
      </c>
      <c r="B639">
        <v>63</v>
      </c>
      <c r="C639">
        <v>744.8</v>
      </c>
      <c r="D639">
        <v>31</v>
      </c>
      <c r="E639">
        <v>367.95</v>
      </c>
      <c r="F639">
        <v>49</v>
      </c>
      <c r="G639">
        <v>569.79999999999995</v>
      </c>
      <c r="J639">
        <v>143</v>
      </c>
      <c r="K639">
        <v>1682.55</v>
      </c>
      <c r="L639" s="11" t="s">
        <v>11928</v>
      </c>
      <c r="M639" s="12" t="s">
        <v>6</v>
      </c>
      <c r="N639" s="12">
        <v>118</v>
      </c>
      <c r="O639" s="12" t="s">
        <v>6</v>
      </c>
      <c r="P639" s="12" t="s">
        <v>6</v>
      </c>
      <c r="Q639" s="12" t="s">
        <v>6</v>
      </c>
      <c r="R639">
        <v>638</v>
      </c>
    </row>
    <row r="640" spans="1:18" ht="15" x14ac:dyDescent="0.45">
      <c r="A640">
        <v>11785</v>
      </c>
      <c r="B640">
        <v>35</v>
      </c>
      <c r="C640">
        <v>272.38</v>
      </c>
      <c r="D640">
        <v>48</v>
      </c>
      <c r="E640">
        <v>373.78</v>
      </c>
      <c r="F640">
        <v>40</v>
      </c>
      <c r="G640">
        <v>312</v>
      </c>
      <c r="H640">
        <v>93</v>
      </c>
      <c r="I640">
        <v>723.56</v>
      </c>
      <c r="J640">
        <v>216</v>
      </c>
      <c r="K640">
        <v>1681.7199999999998</v>
      </c>
      <c r="L640" s="11" t="s">
        <v>11927</v>
      </c>
      <c r="M640" s="12" t="s">
        <v>6</v>
      </c>
      <c r="N640" s="12" t="s">
        <v>6</v>
      </c>
      <c r="O640" s="12" t="s">
        <v>6</v>
      </c>
      <c r="P640" s="12" t="s">
        <v>6</v>
      </c>
      <c r="Q640" s="12">
        <v>99</v>
      </c>
      <c r="R640">
        <v>639</v>
      </c>
    </row>
    <row r="641" spans="1:18" ht="15" x14ac:dyDescent="0.45">
      <c r="A641">
        <v>22478</v>
      </c>
      <c r="B641">
        <v>32</v>
      </c>
      <c r="C641">
        <v>269.95999999999998</v>
      </c>
      <c r="D641">
        <v>73</v>
      </c>
      <c r="E641">
        <v>612.34</v>
      </c>
      <c r="F641">
        <v>55</v>
      </c>
      <c r="G641">
        <v>467.5</v>
      </c>
      <c r="H641">
        <v>38</v>
      </c>
      <c r="I641">
        <v>323</v>
      </c>
      <c r="J641">
        <v>198</v>
      </c>
      <c r="K641">
        <v>1672.8</v>
      </c>
      <c r="L641" s="11" t="s">
        <v>11923</v>
      </c>
      <c r="M641" s="12" t="s">
        <v>6</v>
      </c>
      <c r="N641" s="12" t="s">
        <v>6</v>
      </c>
      <c r="O641" s="12" t="s">
        <v>6</v>
      </c>
      <c r="P641" s="12" t="s">
        <v>6</v>
      </c>
      <c r="Q641" s="12" t="s">
        <v>6</v>
      </c>
      <c r="R641">
        <v>640</v>
      </c>
    </row>
    <row r="642" spans="1:18" ht="15" x14ac:dyDescent="0.45">
      <c r="A642">
        <v>30378</v>
      </c>
      <c r="B642">
        <v>45</v>
      </c>
      <c r="C642">
        <v>355.5</v>
      </c>
      <c r="D642">
        <v>44</v>
      </c>
      <c r="E642">
        <v>346.34</v>
      </c>
      <c r="F642">
        <v>65</v>
      </c>
      <c r="G642">
        <v>511.61</v>
      </c>
      <c r="H642">
        <v>58</v>
      </c>
      <c r="I642">
        <v>455.68</v>
      </c>
      <c r="J642">
        <v>212</v>
      </c>
      <c r="K642">
        <v>1669.1299999999999</v>
      </c>
      <c r="L642" s="11" t="s">
        <v>11926</v>
      </c>
      <c r="M642" s="12" t="s">
        <v>6</v>
      </c>
      <c r="N642" s="12" t="s">
        <v>6</v>
      </c>
      <c r="O642" s="12" t="s">
        <v>6</v>
      </c>
      <c r="P642" s="12">
        <v>65</v>
      </c>
      <c r="Q642" s="12" t="s">
        <v>6</v>
      </c>
      <c r="R642">
        <v>641</v>
      </c>
    </row>
    <row r="643" spans="1:18" ht="15" x14ac:dyDescent="0.45">
      <c r="A643">
        <v>28631</v>
      </c>
      <c r="B643">
        <v>64</v>
      </c>
      <c r="C643">
        <v>665.28</v>
      </c>
      <c r="D643">
        <v>16</v>
      </c>
      <c r="E643">
        <v>167.16</v>
      </c>
      <c r="F643">
        <v>78</v>
      </c>
      <c r="G643">
        <v>814.8</v>
      </c>
      <c r="H643">
        <v>2</v>
      </c>
      <c r="I643">
        <v>21</v>
      </c>
      <c r="J643">
        <v>160</v>
      </c>
      <c r="K643">
        <v>1668.2399999999998</v>
      </c>
      <c r="L643" s="11" t="s">
        <v>11924</v>
      </c>
      <c r="M643" s="12">
        <v>156</v>
      </c>
      <c r="N643" s="12" t="s">
        <v>6</v>
      </c>
      <c r="O643" s="12" t="s">
        <v>6</v>
      </c>
      <c r="P643" s="12" t="s">
        <v>6</v>
      </c>
      <c r="Q643" s="12" t="s">
        <v>6</v>
      </c>
      <c r="R643">
        <v>642</v>
      </c>
    </row>
    <row r="644" spans="1:18" ht="15" x14ac:dyDescent="0.45">
      <c r="A644">
        <v>32034</v>
      </c>
      <c r="F644">
        <v>35</v>
      </c>
      <c r="G644">
        <v>484.28</v>
      </c>
      <c r="H644">
        <v>85</v>
      </c>
      <c r="I644">
        <v>1179.28</v>
      </c>
      <c r="J644">
        <v>120</v>
      </c>
      <c r="K644">
        <v>1663.56</v>
      </c>
      <c r="L644" s="11" t="s">
        <v>11926</v>
      </c>
      <c r="M644" s="12" t="s">
        <v>6</v>
      </c>
      <c r="N644" s="12" t="s">
        <v>6</v>
      </c>
      <c r="O644" s="12" t="s">
        <v>6</v>
      </c>
      <c r="P644" s="12">
        <v>66</v>
      </c>
      <c r="Q644" s="12" t="s">
        <v>6</v>
      </c>
      <c r="R644">
        <v>643</v>
      </c>
    </row>
    <row r="645" spans="1:18" ht="15" x14ac:dyDescent="0.45">
      <c r="A645">
        <v>2011516</v>
      </c>
      <c r="B645">
        <v>60.84</v>
      </c>
      <c r="C645">
        <v>426.1</v>
      </c>
      <c r="D645">
        <v>32.380000000000003</v>
      </c>
      <c r="E645">
        <v>282.07</v>
      </c>
      <c r="F645">
        <v>48.28</v>
      </c>
      <c r="G645">
        <v>424.34</v>
      </c>
      <c r="H645">
        <v>46.01</v>
      </c>
      <c r="I645">
        <v>530.87</v>
      </c>
      <c r="J645">
        <v>187.51</v>
      </c>
      <c r="K645">
        <v>1663.38</v>
      </c>
      <c r="L645" s="11" t="s">
        <v>11924</v>
      </c>
      <c r="M645" s="12">
        <v>157</v>
      </c>
      <c r="N645" s="12" t="s">
        <v>6</v>
      </c>
      <c r="O645" s="12" t="s">
        <v>6</v>
      </c>
      <c r="P645" s="12" t="s">
        <v>6</v>
      </c>
      <c r="Q645" s="12" t="s">
        <v>6</v>
      </c>
      <c r="R645">
        <v>644</v>
      </c>
    </row>
    <row r="646" spans="1:18" ht="15" x14ac:dyDescent="0.45">
      <c r="A646">
        <v>16352</v>
      </c>
      <c r="B646">
        <v>161</v>
      </c>
      <c r="C646">
        <v>442</v>
      </c>
      <c r="D646">
        <v>120</v>
      </c>
      <c r="E646">
        <v>334.9</v>
      </c>
      <c r="F646">
        <v>153</v>
      </c>
      <c r="G646">
        <v>425.98</v>
      </c>
      <c r="H646">
        <v>165</v>
      </c>
      <c r="I646">
        <v>460.02</v>
      </c>
      <c r="J646">
        <v>599</v>
      </c>
      <c r="K646">
        <v>1662.9</v>
      </c>
      <c r="L646" s="11" t="s">
        <v>11928</v>
      </c>
      <c r="M646" s="12" t="s">
        <v>6</v>
      </c>
      <c r="N646" s="12">
        <v>119</v>
      </c>
      <c r="O646" s="12" t="s">
        <v>6</v>
      </c>
      <c r="P646" s="12" t="s">
        <v>6</v>
      </c>
      <c r="Q646" s="12" t="s">
        <v>6</v>
      </c>
      <c r="R646">
        <v>645</v>
      </c>
    </row>
    <row r="647" spans="1:18" ht="15" x14ac:dyDescent="0.45">
      <c r="A647">
        <v>11425</v>
      </c>
      <c r="B647">
        <v>123</v>
      </c>
      <c r="C647">
        <v>441.64</v>
      </c>
      <c r="D647">
        <v>48</v>
      </c>
      <c r="E647">
        <v>172.8</v>
      </c>
      <c r="F647">
        <v>99</v>
      </c>
      <c r="G647">
        <v>354.37</v>
      </c>
      <c r="H647">
        <v>182</v>
      </c>
      <c r="I647">
        <v>693.44</v>
      </c>
      <c r="J647">
        <v>452</v>
      </c>
      <c r="K647">
        <v>1662.25</v>
      </c>
      <c r="L647" s="11" t="s">
        <v>11924</v>
      </c>
      <c r="M647" s="12">
        <v>158</v>
      </c>
      <c r="N647" s="12" t="s">
        <v>6</v>
      </c>
      <c r="O647" s="12" t="s">
        <v>6</v>
      </c>
      <c r="P647" s="12" t="s">
        <v>6</v>
      </c>
      <c r="Q647" s="12" t="s">
        <v>6</v>
      </c>
      <c r="R647">
        <v>646</v>
      </c>
    </row>
    <row r="648" spans="1:18" ht="15" x14ac:dyDescent="0.45">
      <c r="A648">
        <v>11692</v>
      </c>
      <c r="B648">
        <v>24</v>
      </c>
      <c r="C648">
        <v>186.8</v>
      </c>
      <c r="D648">
        <v>43</v>
      </c>
      <c r="E648">
        <v>335.29</v>
      </c>
      <c r="F648">
        <v>85</v>
      </c>
      <c r="G648">
        <v>670.77</v>
      </c>
      <c r="H648">
        <v>59</v>
      </c>
      <c r="I648">
        <v>465.47</v>
      </c>
      <c r="J648">
        <v>211</v>
      </c>
      <c r="K648">
        <v>1658.3300000000002</v>
      </c>
      <c r="L648" s="11" t="s">
        <v>11927</v>
      </c>
      <c r="M648" s="12" t="s">
        <v>6</v>
      </c>
      <c r="N648" s="12" t="s">
        <v>6</v>
      </c>
      <c r="O648" s="12" t="s">
        <v>6</v>
      </c>
      <c r="P648" s="12" t="s">
        <v>6</v>
      </c>
      <c r="Q648" s="12">
        <v>100</v>
      </c>
      <c r="R648">
        <v>647</v>
      </c>
    </row>
    <row r="649" spans="1:18" ht="15" x14ac:dyDescent="0.45">
      <c r="A649">
        <v>17432</v>
      </c>
      <c r="B649">
        <v>33</v>
      </c>
      <c r="C649">
        <v>495</v>
      </c>
      <c r="D649">
        <v>25</v>
      </c>
      <c r="E649">
        <v>375</v>
      </c>
      <c r="F649">
        <v>29</v>
      </c>
      <c r="G649">
        <v>446.26</v>
      </c>
      <c r="H649">
        <v>22</v>
      </c>
      <c r="I649">
        <v>341</v>
      </c>
      <c r="J649">
        <v>109</v>
      </c>
      <c r="K649">
        <v>1657.26</v>
      </c>
      <c r="L649" s="11" t="s">
        <v>11927</v>
      </c>
      <c r="M649" s="12" t="s">
        <v>6</v>
      </c>
      <c r="N649" s="12" t="s">
        <v>6</v>
      </c>
      <c r="O649" s="12" t="s">
        <v>6</v>
      </c>
      <c r="P649" s="12" t="s">
        <v>6</v>
      </c>
      <c r="Q649" s="12">
        <v>101</v>
      </c>
      <c r="R649">
        <v>648</v>
      </c>
    </row>
    <row r="650" spans="1:18" ht="15" x14ac:dyDescent="0.45">
      <c r="A650">
        <v>14749</v>
      </c>
      <c r="B650">
        <v>61</v>
      </c>
      <c r="C650">
        <v>382.3</v>
      </c>
      <c r="D650">
        <v>30</v>
      </c>
      <c r="E650">
        <v>191.8</v>
      </c>
      <c r="F650">
        <v>72</v>
      </c>
      <c r="G650">
        <v>459.27</v>
      </c>
      <c r="H650">
        <v>102</v>
      </c>
      <c r="I650">
        <v>623.22</v>
      </c>
      <c r="J650">
        <v>265</v>
      </c>
      <c r="K650">
        <v>1656.59</v>
      </c>
      <c r="L650" s="11" t="s">
        <v>11928</v>
      </c>
      <c r="M650" s="12" t="s">
        <v>6</v>
      </c>
      <c r="N650" s="12">
        <v>120</v>
      </c>
      <c r="O650" s="12" t="s">
        <v>6</v>
      </c>
      <c r="P650" s="12" t="s">
        <v>6</v>
      </c>
      <c r="Q650" s="12" t="s">
        <v>6</v>
      </c>
      <c r="R650">
        <v>649</v>
      </c>
    </row>
    <row r="651" spans="1:18" ht="15" x14ac:dyDescent="0.45">
      <c r="A651">
        <v>16520</v>
      </c>
      <c r="B651">
        <v>349</v>
      </c>
      <c r="C651">
        <v>766.34</v>
      </c>
      <c r="D651">
        <v>48</v>
      </c>
      <c r="E651">
        <v>105.6</v>
      </c>
      <c r="F651">
        <v>249</v>
      </c>
      <c r="G651">
        <v>621.29999999999995</v>
      </c>
      <c r="H651">
        <v>65</v>
      </c>
      <c r="I651">
        <v>162.1</v>
      </c>
      <c r="J651">
        <v>711</v>
      </c>
      <c r="K651">
        <v>1655.34</v>
      </c>
      <c r="L651" s="11" t="s">
        <v>11928</v>
      </c>
      <c r="M651" s="12" t="s">
        <v>6</v>
      </c>
      <c r="N651" s="12">
        <v>121</v>
      </c>
      <c r="O651" s="12" t="s">
        <v>6</v>
      </c>
      <c r="P651" s="12" t="s">
        <v>6</v>
      </c>
      <c r="Q651" s="12" t="s">
        <v>6</v>
      </c>
      <c r="R651">
        <v>650</v>
      </c>
    </row>
    <row r="652" spans="1:18" ht="15" x14ac:dyDescent="0.45">
      <c r="A652">
        <v>18399</v>
      </c>
      <c r="B652">
        <v>15</v>
      </c>
      <c r="C652">
        <v>529.66</v>
      </c>
      <c r="D652">
        <v>9</v>
      </c>
      <c r="E652">
        <v>315.3</v>
      </c>
      <c r="F652">
        <v>14</v>
      </c>
      <c r="G652">
        <v>489.85</v>
      </c>
      <c r="H652">
        <v>9</v>
      </c>
      <c r="I652">
        <v>320.39999999999998</v>
      </c>
      <c r="J652">
        <v>47</v>
      </c>
      <c r="K652">
        <v>1655.21</v>
      </c>
      <c r="L652" s="11" t="s">
        <v>11928</v>
      </c>
      <c r="M652" s="12" t="s">
        <v>6</v>
      </c>
      <c r="N652" s="12">
        <v>122</v>
      </c>
      <c r="O652" s="12" t="s">
        <v>6</v>
      </c>
      <c r="P652" s="12" t="s">
        <v>6</v>
      </c>
      <c r="Q652" s="12" t="s">
        <v>6</v>
      </c>
      <c r="R652">
        <v>651</v>
      </c>
    </row>
    <row r="653" spans="1:18" ht="15" x14ac:dyDescent="0.45">
      <c r="A653">
        <v>12219</v>
      </c>
      <c r="B653">
        <v>70</v>
      </c>
      <c r="C653">
        <v>459.35</v>
      </c>
      <c r="D653">
        <v>82</v>
      </c>
      <c r="E653">
        <v>498.82</v>
      </c>
      <c r="F653">
        <v>56</v>
      </c>
      <c r="G653">
        <v>368.01</v>
      </c>
      <c r="H653">
        <v>50</v>
      </c>
      <c r="I653">
        <v>327.35000000000002</v>
      </c>
      <c r="J653">
        <v>258</v>
      </c>
      <c r="K653">
        <v>1653.5300000000002</v>
      </c>
      <c r="L653" s="11" t="s">
        <v>11928</v>
      </c>
      <c r="M653" s="12" t="s">
        <v>6</v>
      </c>
      <c r="N653" s="12">
        <v>123</v>
      </c>
      <c r="O653" s="12" t="s">
        <v>6</v>
      </c>
      <c r="P653" s="12" t="s">
        <v>6</v>
      </c>
      <c r="Q653" s="12" t="s">
        <v>6</v>
      </c>
      <c r="R653">
        <v>652</v>
      </c>
    </row>
    <row r="654" spans="1:18" ht="15" x14ac:dyDescent="0.45">
      <c r="A654">
        <v>11031</v>
      </c>
      <c r="B654">
        <v>13</v>
      </c>
      <c r="C654">
        <v>262.60000000000002</v>
      </c>
      <c r="D654">
        <v>22</v>
      </c>
      <c r="E654">
        <v>444.4</v>
      </c>
      <c r="F654">
        <v>17</v>
      </c>
      <c r="G654">
        <v>346.2</v>
      </c>
      <c r="H654">
        <v>29</v>
      </c>
      <c r="I654">
        <v>597.4</v>
      </c>
      <c r="J654">
        <v>81</v>
      </c>
      <c r="K654">
        <v>1650.6</v>
      </c>
      <c r="L654" s="11" t="s">
        <v>11927</v>
      </c>
      <c r="M654" s="12" t="s">
        <v>6</v>
      </c>
      <c r="N654" s="12" t="s">
        <v>6</v>
      </c>
      <c r="O654" s="12" t="s">
        <v>6</v>
      </c>
      <c r="P654" s="12" t="s">
        <v>6</v>
      </c>
      <c r="Q654" s="12">
        <v>102</v>
      </c>
      <c r="R654">
        <v>653</v>
      </c>
    </row>
    <row r="655" spans="1:18" ht="15" x14ac:dyDescent="0.45">
      <c r="A655">
        <v>16736</v>
      </c>
      <c r="B655">
        <v>179</v>
      </c>
      <c r="C655">
        <v>498.84</v>
      </c>
      <c r="D655">
        <v>130</v>
      </c>
      <c r="E655">
        <v>362.24</v>
      </c>
      <c r="F655">
        <v>147</v>
      </c>
      <c r="G655">
        <v>409.84</v>
      </c>
      <c r="H655">
        <v>136</v>
      </c>
      <c r="I655">
        <v>378.38</v>
      </c>
      <c r="J655">
        <v>592</v>
      </c>
      <c r="K655">
        <v>1649.2999999999997</v>
      </c>
      <c r="L655" s="11" t="s">
        <v>11928</v>
      </c>
      <c r="M655" s="12" t="s">
        <v>6</v>
      </c>
      <c r="N655" s="12">
        <v>124</v>
      </c>
      <c r="O655" s="12" t="s">
        <v>6</v>
      </c>
      <c r="P655" s="12" t="s">
        <v>6</v>
      </c>
      <c r="Q655" s="12" t="s">
        <v>6</v>
      </c>
      <c r="R655">
        <v>654</v>
      </c>
    </row>
    <row r="656" spans="1:18" ht="15" x14ac:dyDescent="0.45">
      <c r="A656">
        <v>23113</v>
      </c>
      <c r="B656">
        <v>192</v>
      </c>
      <c r="C656">
        <v>608.94000000000005</v>
      </c>
      <c r="D656">
        <v>85</v>
      </c>
      <c r="E656">
        <v>269.66000000000003</v>
      </c>
      <c r="F656">
        <v>128</v>
      </c>
      <c r="G656">
        <v>403.88</v>
      </c>
      <c r="H656">
        <v>116</v>
      </c>
      <c r="I656">
        <v>363.66</v>
      </c>
      <c r="J656">
        <v>521</v>
      </c>
      <c r="K656">
        <v>1646.14</v>
      </c>
      <c r="L656" s="11" t="s">
        <v>11925</v>
      </c>
      <c r="M656" s="12" t="s">
        <v>6</v>
      </c>
      <c r="N656" s="12" t="s">
        <v>6</v>
      </c>
      <c r="O656" s="12">
        <v>94</v>
      </c>
      <c r="P656" s="12" t="s">
        <v>6</v>
      </c>
      <c r="Q656" s="12" t="s">
        <v>6</v>
      </c>
      <c r="R656">
        <v>655</v>
      </c>
    </row>
    <row r="657" spans="1:18" ht="15" x14ac:dyDescent="0.45">
      <c r="A657">
        <v>28691</v>
      </c>
      <c r="B657">
        <v>15</v>
      </c>
      <c r="C657">
        <v>328.5</v>
      </c>
      <c r="D657">
        <v>16</v>
      </c>
      <c r="E657">
        <v>350.4</v>
      </c>
      <c r="F657">
        <v>24</v>
      </c>
      <c r="G657">
        <v>525.6</v>
      </c>
      <c r="H657">
        <v>20</v>
      </c>
      <c r="I657">
        <v>438</v>
      </c>
      <c r="J657">
        <v>75</v>
      </c>
      <c r="K657">
        <v>1642.5</v>
      </c>
      <c r="L657" s="11" t="s">
        <v>11927</v>
      </c>
      <c r="M657" s="12" t="s">
        <v>6</v>
      </c>
      <c r="N657" s="12" t="s">
        <v>6</v>
      </c>
      <c r="O657" s="12" t="s">
        <v>6</v>
      </c>
      <c r="P657" s="12" t="s">
        <v>6</v>
      </c>
      <c r="Q657" s="12">
        <v>103</v>
      </c>
      <c r="R657">
        <v>656</v>
      </c>
    </row>
    <row r="658" spans="1:18" ht="15" x14ac:dyDescent="0.45">
      <c r="A658">
        <v>16879</v>
      </c>
      <c r="B658">
        <v>146</v>
      </c>
      <c r="C658">
        <v>465.38</v>
      </c>
      <c r="D658">
        <v>94</v>
      </c>
      <c r="E658">
        <v>300.54000000000002</v>
      </c>
      <c r="F658">
        <v>117</v>
      </c>
      <c r="G658">
        <v>373.62</v>
      </c>
      <c r="H658">
        <v>158</v>
      </c>
      <c r="I658">
        <v>501.18</v>
      </c>
      <c r="J658">
        <v>515</v>
      </c>
      <c r="K658">
        <v>1640.72</v>
      </c>
      <c r="L658" s="11" t="s">
        <v>11926</v>
      </c>
      <c r="M658" s="12" t="s">
        <v>6</v>
      </c>
      <c r="N658" s="12" t="s">
        <v>6</v>
      </c>
      <c r="O658" s="12" t="s">
        <v>6</v>
      </c>
      <c r="P658" s="12">
        <v>67</v>
      </c>
      <c r="Q658" s="12" t="s">
        <v>6</v>
      </c>
      <c r="R658">
        <v>657</v>
      </c>
    </row>
    <row r="659" spans="1:18" ht="15" x14ac:dyDescent="0.45">
      <c r="A659">
        <v>10730</v>
      </c>
      <c r="B659">
        <v>104</v>
      </c>
      <c r="C659">
        <v>707.04</v>
      </c>
      <c r="D659">
        <v>33</v>
      </c>
      <c r="E659">
        <v>223.68</v>
      </c>
      <c r="F659">
        <v>38</v>
      </c>
      <c r="G659">
        <v>266.64</v>
      </c>
      <c r="H659">
        <v>63</v>
      </c>
      <c r="I659">
        <v>443.3</v>
      </c>
      <c r="J659">
        <v>238</v>
      </c>
      <c r="K659">
        <v>1640.66</v>
      </c>
      <c r="L659" s="11" t="s">
        <v>11925</v>
      </c>
      <c r="M659" s="12" t="s">
        <v>6</v>
      </c>
      <c r="N659" s="12" t="s">
        <v>6</v>
      </c>
      <c r="O659" s="12">
        <v>95</v>
      </c>
      <c r="P659" s="12" t="s">
        <v>6</v>
      </c>
      <c r="Q659" s="12" t="s">
        <v>6</v>
      </c>
      <c r="R659">
        <v>658</v>
      </c>
    </row>
    <row r="660" spans="1:18" ht="15" x14ac:dyDescent="0.45">
      <c r="A660">
        <v>18351</v>
      </c>
      <c r="B660">
        <v>111</v>
      </c>
      <c r="C660">
        <v>617.54999999999995</v>
      </c>
      <c r="D660">
        <v>70</v>
      </c>
      <c r="E660">
        <v>391.55</v>
      </c>
      <c r="F660">
        <v>64</v>
      </c>
      <c r="G660">
        <v>330.26</v>
      </c>
      <c r="H660">
        <v>59</v>
      </c>
      <c r="I660">
        <v>300.5</v>
      </c>
      <c r="J660">
        <v>304</v>
      </c>
      <c r="K660">
        <v>1639.86</v>
      </c>
      <c r="L660" s="11" t="s">
        <v>11925</v>
      </c>
      <c r="M660" s="12" t="s">
        <v>6</v>
      </c>
      <c r="N660" s="12" t="s">
        <v>6</v>
      </c>
      <c r="O660" s="12">
        <v>96</v>
      </c>
      <c r="P660" s="12" t="s">
        <v>6</v>
      </c>
      <c r="Q660" s="12" t="s">
        <v>6</v>
      </c>
      <c r="R660">
        <v>659</v>
      </c>
    </row>
    <row r="661" spans="1:18" ht="15" x14ac:dyDescent="0.45">
      <c r="A661">
        <v>16994</v>
      </c>
      <c r="B661">
        <v>16</v>
      </c>
      <c r="C661">
        <v>481.36</v>
      </c>
      <c r="D661">
        <v>11</v>
      </c>
      <c r="E661">
        <v>333.06</v>
      </c>
      <c r="F661">
        <v>10</v>
      </c>
      <c r="G661">
        <v>305</v>
      </c>
      <c r="H661">
        <v>17</v>
      </c>
      <c r="I661">
        <v>519.66</v>
      </c>
      <c r="J661">
        <v>54</v>
      </c>
      <c r="K661">
        <v>1639.08</v>
      </c>
      <c r="L661" s="11" t="s">
        <v>11926</v>
      </c>
      <c r="M661" s="12" t="s">
        <v>6</v>
      </c>
      <c r="N661" s="12" t="s">
        <v>6</v>
      </c>
      <c r="O661" s="12" t="s">
        <v>6</v>
      </c>
      <c r="P661" s="12">
        <v>68</v>
      </c>
      <c r="Q661" s="12" t="s">
        <v>6</v>
      </c>
      <c r="R661">
        <v>660</v>
      </c>
    </row>
    <row r="662" spans="1:18" ht="15" x14ac:dyDescent="0.45">
      <c r="A662">
        <v>2027381</v>
      </c>
      <c r="B662">
        <v>3.85</v>
      </c>
      <c r="C662">
        <v>57.56</v>
      </c>
      <c r="D662">
        <v>17.27</v>
      </c>
      <c r="E662">
        <v>258.69</v>
      </c>
      <c r="F662">
        <v>42.6</v>
      </c>
      <c r="G662">
        <v>637.17999999999995</v>
      </c>
      <c r="H662">
        <v>45.73</v>
      </c>
      <c r="I662">
        <v>684.41</v>
      </c>
      <c r="J662">
        <v>109.44999999999999</v>
      </c>
      <c r="K662">
        <v>1637.84</v>
      </c>
      <c r="L662" s="11" t="s">
        <v>11923</v>
      </c>
      <c r="M662" s="12" t="s">
        <v>6</v>
      </c>
      <c r="N662" s="12" t="s">
        <v>6</v>
      </c>
      <c r="O662" s="12" t="s">
        <v>6</v>
      </c>
      <c r="P662" s="12" t="s">
        <v>6</v>
      </c>
      <c r="Q662" s="12" t="s">
        <v>6</v>
      </c>
      <c r="R662">
        <v>661</v>
      </c>
    </row>
    <row r="663" spans="1:18" ht="15" x14ac:dyDescent="0.45">
      <c r="A663">
        <v>2023483</v>
      </c>
      <c r="B663">
        <v>8.15</v>
      </c>
      <c r="C663">
        <v>219.95</v>
      </c>
      <c r="D663">
        <v>6.23</v>
      </c>
      <c r="E663">
        <v>167.84</v>
      </c>
      <c r="F663">
        <v>23.93</v>
      </c>
      <c r="G663">
        <v>645.12</v>
      </c>
      <c r="H663">
        <v>22.56</v>
      </c>
      <c r="I663">
        <v>604.02</v>
      </c>
      <c r="J663">
        <v>60.870000000000005</v>
      </c>
      <c r="K663">
        <v>1636.9299999999998</v>
      </c>
      <c r="L663" s="11" t="s">
        <v>11924</v>
      </c>
      <c r="M663" s="12">
        <v>159</v>
      </c>
      <c r="N663" s="12" t="s">
        <v>6</v>
      </c>
      <c r="O663" s="12" t="s">
        <v>6</v>
      </c>
      <c r="P663" s="12" t="s">
        <v>6</v>
      </c>
      <c r="Q663" s="12" t="s">
        <v>6</v>
      </c>
      <c r="R663">
        <v>662</v>
      </c>
    </row>
    <row r="664" spans="1:18" ht="15" x14ac:dyDescent="0.45">
      <c r="A664">
        <v>28022</v>
      </c>
      <c r="B664">
        <v>162</v>
      </c>
      <c r="C664">
        <v>452.28</v>
      </c>
      <c r="D664">
        <v>111</v>
      </c>
      <c r="E664">
        <v>310.14</v>
      </c>
      <c r="F664">
        <v>137</v>
      </c>
      <c r="G664">
        <v>382.06</v>
      </c>
      <c r="H664">
        <v>176</v>
      </c>
      <c r="I664">
        <v>492.36</v>
      </c>
      <c r="J664">
        <v>586</v>
      </c>
      <c r="K664">
        <v>1636.8400000000001</v>
      </c>
      <c r="L664" s="11" t="s">
        <v>11924</v>
      </c>
      <c r="M664" s="12">
        <v>160</v>
      </c>
      <c r="N664" s="12" t="s">
        <v>6</v>
      </c>
      <c r="O664" s="12" t="s">
        <v>6</v>
      </c>
      <c r="P664" s="12" t="s">
        <v>6</v>
      </c>
      <c r="Q664" s="12" t="s">
        <v>6</v>
      </c>
      <c r="R664">
        <v>663</v>
      </c>
    </row>
    <row r="665" spans="1:18" ht="15" x14ac:dyDescent="0.45">
      <c r="A665">
        <v>16359</v>
      </c>
      <c r="B665">
        <v>210</v>
      </c>
      <c r="C665">
        <v>377.16</v>
      </c>
      <c r="D665">
        <v>291</v>
      </c>
      <c r="E665">
        <v>522.96</v>
      </c>
      <c r="F665">
        <v>335</v>
      </c>
      <c r="G665">
        <v>601.32000000000005</v>
      </c>
      <c r="H665">
        <v>74</v>
      </c>
      <c r="I665">
        <v>132.46</v>
      </c>
      <c r="J665">
        <v>910</v>
      </c>
      <c r="K665">
        <v>1633.9</v>
      </c>
      <c r="L665" s="11" t="s">
        <v>11928</v>
      </c>
      <c r="M665" s="12" t="s">
        <v>6</v>
      </c>
      <c r="N665" s="12">
        <v>125</v>
      </c>
      <c r="O665" s="12" t="s">
        <v>6</v>
      </c>
      <c r="P665" s="12" t="s">
        <v>6</v>
      </c>
      <c r="Q665" s="12" t="s">
        <v>6</v>
      </c>
      <c r="R665">
        <v>664</v>
      </c>
    </row>
    <row r="666" spans="1:18" ht="15" x14ac:dyDescent="0.45">
      <c r="A666">
        <v>17531</v>
      </c>
      <c r="B666">
        <v>112</v>
      </c>
      <c r="C666">
        <v>389.76</v>
      </c>
      <c r="D666">
        <v>90</v>
      </c>
      <c r="E666">
        <v>314.16000000000003</v>
      </c>
      <c r="F666">
        <v>133</v>
      </c>
      <c r="G666">
        <v>464.94</v>
      </c>
      <c r="H666">
        <v>133</v>
      </c>
      <c r="I666">
        <v>464.1</v>
      </c>
      <c r="J666">
        <v>468</v>
      </c>
      <c r="K666">
        <v>1632.96</v>
      </c>
      <c r="L666" s="11" t="s">
        <v>11928</v>
      </c>
      <c r="M666" s="12" t="s">
        <v>6</v>
      </c>
      <c r="N666" s="12">
        <v>126</v>
      </c>
      <c r="O666" s="12" t="s">
        <v>6</v>
      </c>
      <c r="P666" s="12" t="s">
        <v>6</v>
      </c>
      <c r="Q666" s="12" t="s">
        <v>6</v>
      </c>
      <c r="R666">
        <v>665</v>
      </c>
    </row>
    <row r="667" spans="1:18" ht="15" x14ac:dyDescent="0.45">
      <c r="A667">
        <v>10355</v>
      </c>
      <c r="B667">
        <v>31</v>
      </c>
      <c r="C667">
        <v>469.98</v>
      </c>
      <c r="D667">
        <v>7</v>
      </c>
      <c r="E667">
        <v>106.4</v>
      </c>
      <c r="F667">
        <v>17</v>
      </c>
      <c r="G667">
        <v>257.18</v>
      </c>
      <c r="H667">
        <v>53</v>
      </c>
      <c r="I667">
        <v>795.84</v>
      </c>
      <c r="J667">
        <v>108</v>
      </c>
      <c r="K667">
        <v>1629.4</v>
      </c>
      <c r="L667" s="11" t="s">
        <v>11928</v>
      </c>
      <c r="M667" s="12" t="s">
        <v>6</v>
      </c>
      <c r="N667" s="12">
        <v>127</v>
      </c>
      <c r="O667" s="12" t="s">
        <v>6</v>
      </c>
      <c r="P667" s="12" t="s">
        <v>6</v>
      </c>
      <c r="Q667" s="12" t="s">
        <v>6</v>
      </c>
      <c r="R667">
        <v>666</v>
      </c>
    </row>
    <row r="668" spans="1:18" ht="15" x14ac:dyDescent="0.45">
      <c r="A668">
        <v>31683</v>
      </c>
      <c r="F668">
        <v>78</v>
      </c>
      <c r="G668">
        <v>1155.1099999999999</v>
      </c>
      <c r="H668">
        <v>31</v>
      </c>
      <c r="I668">
        <v>467.5</v>
      </c>
      <c r="J668">
        <v>109</v>
      </c>
      <c r="K668">
        <v>1622.61</v>
      </c>
      <c r="L668" s="11" t="s">
        <v>11927</v>
      </c>
      <c r="M668" s="12" t="s">
        <v>6</v>
      </c>
      <c r="N668" s="12" t="s">
        <v>6</v>
      </c>
      <c r="O668" s="12" t="s">
        <v>6</v>
      </c>
      <c r="P668" s="12" t="s">
        <v>6</v>
      </c>
      <c r="Q668" s="12">
        <v>104</v>
      </c>
      <c r="R668">
        <v>667</v>
      </c>
    </row>
    <row r="669" spans="1:18" ht="15" x14ac:dyDescent="0.45">
      <c r="A669">
        <v>28555</v>
      </c>
      <c r="B669">
        <v>16</v>
      </c>
      <c r="C669">
        <v>316.8</v>
      </c>
      <c r="D669">
        <v>23</v>
      </c>
      <c r="E669">
        <v>452.24</v>
      </c>
      <c r="F669">
        <v>42</v>
      </c>
      <c r="G669">
        <v>830.02</v>
      </c>
      <c r="H669">
        <v>1</v>
      </c>
      <c r="I669">
        <v>19.8</v>
      </c>
      <c r="J669">
        <v>82</v>
      </c>
      <c r="K669">
        <v>1618.86</v>
      </c>
      <c r="L669" s="11" t="s">
        <v>11924</v>
      </c>
      <c r="M669" s="12">
        <v>161</v>
      </c>
      <c r="N669" s="12" t="s">
        <v>6</v>
      </c>
      <c r="O669" s="12" t="s">
        <v>6</v>
      </c>
      <c r="P669" s="12" t="s">
        <v>6</v>
      </c>
      <c r="Q669" s="12" t="s">
        <v>6</v>
      </c>
      <c r="R669">
        <v>668</v>
      </c>
    </row>
    <row r="670" spans="1:18" ht="15" x14ac:dyDescent="0.45">
      <c r="A670">
        <v>31744</v>
      </c>
      <c r="D670">
        <v>11</v>
      </c>
      <c r="E670">
        <v>405.9</v>
      </c>
      <c r="F670">
        <v>26</v>
      </c>
      <c r="G670">
        <v>953.5</v>
      </c>
      <c r="H670">
        <v>7</v>
      </c>
      <c r="I670">
        <v>258.3</v>
      </c>
      <c r="J670">
        <v>44</v>
      </c>
      <c r="K670">
        <v>1617.7</v>
      </c>
      <c r="L670" s="11" t="s">
        <v>11925</v>
      </c>
      <c r="M670" s="12" t="s">
        <v>6</v>
      </c>
      <c r="N670" s="12" t="s">
        <v>6</v>
      </c>
      <c r="O670" s="12">
        <v>97</v>
      </c>
      <c r="P670" s="12" t="s">
        <v>6</v>
      </c>
      <c r="Q670" s="12" t="s">
        <v>6</v>
      </c>
      <c r="R670">
        <v>669</v>
      </c>
    </row>
    <row r="671" spans="1:18" ht="15" x14ac:dyDescent="0.45">
      <c r="A671">
        <v>18562</v>
      </c>
      <c r="B671">
        <v>27</v>
      </c>
      <c r="C671">
        <v>391.5</v>
      </c>
      <c r="D671">
        <v>21</v>
      </c>
      <c r="E671">
        <v>304.5</v>
      </c>
      <c r="F671">
        <v>30</v>
      </c>
      <c r="G671">
        <v>435</v>
      </c>
      <c r="H671">
        <v>33</v>
      </c>
      <c r="I671">
        <v>478.5</v>
      </c>
      <c r="J671">
        <v>111</v>
      </c>
      <c r="K671">
        <v>1609.5</v>
      </c>
      <c r="L671" s="11" t="s">
        <v>11927</v>
      </c>
      <c r="M671" s="12" t="s">
        <v>6</v>
      </c>
      <c r="N671" s="12" t="s">
        <v>6</v>
      </c>
      <c r="O671" s="12" t="s">
        <v>6</v>
      </c>
      <c r="P671" s="12" t="s">
        <v>6</v>
      </c>
      <c r="Q671" s="12">
        <v>105</v>
      </c>
      <c r="R671">
        <v>670</v>
      </c>
    </row>
    <row r="672" spans="1:18" ht="15" x14ac:dyDescent="0.45">
      <c r="A672">
        <v>17410</v>
      </c>
      <c r="B672">
        <v>46</v>
      </c>
      <c r="C672">
        <v>285.2</v>
      </c>
      <c r="D672">
        <v>43</v>
      </c>
      <c r="E672">
        <v>266.60000000000002</v>
      </c>
      <c r="F672">
        <v>59</v>
      </c>
      <c r="G672">
        <v>383.7</v>
      </c>
      <c r="H672">
        <v>103</v>
      </c>
      <c r="I672">
        <v>673.97</v>
      </c>
      <c r="J672">
        <v>251</v>
      </c>
      <c r="K672">
        <v>1609.47</v>
      </c>
      <c r="L672" s="11" t="s">
        <v>11928</v>
      </c>
      <c r="M672" s="12" t="s">
        <v>6</v>
      </c>
      <c r="N672" s="12">
        <v>128</v>
      </c>
      <c r="O672" s="12" t="s">
        <v>6</v>
      </c>
      <c r="P672" s="12" t="s">
        <v>6</v>
      </c>
      <c r="Q672" s="12" t="s">
        <v>6</v>
      </c>
      <c r="R672">
        <v>671</v>
      </c>
    </row>
    <row r="673" spans="1:18" ht="15" x14ac:dyDescent="0.45">
      <c r="A673">
        <v>18352</v>
      </c>
      <c r="B673">
        <v>432</v>
      </c>
      <c r="C673">
        <v>502</v>
      </c>
      <c r="D673">
        <v>394</v>
      </c>
      <c r="E673">
        <v>455</v>
      </c>
      <c r="F673">
        <v>379</v>
      </c>
      <c r="G673">
        <v>437.5</v>
      </c>
      <c r="H673">
        <v>220</v>
      </c>
      <c r="I673">
        <v>213.3</v>
      </c>
      <c r="J673">
        <v>1425</v>
      </c>
      <c r="K673">
        <v>1607.8</v>
      </c>
      <c r="L673" s="11" t="s">
        <v>11925</v>
      </c>
      <c r="M673" s="12" t="s">
        <v>6</v>
      </c>
      <c r="N673" s="12" t="s">
        <v>6</v>
      </c>
      <c r="O673" s="12">
        <v>98</v>
      </c>
      <c r="P673" s="12" t="s">
        <v>6</v>
      </c>
      <c r="Q673" s="12" t="s">
        <v>6</v>
      </c>
      <c r="R673">
        <v>672</v>
      </c>
    </row>
    <row r="674" spans="1:18" ht="15" x14ac:dyDescent="0.45">
      <c r="A674">
        <v>22316</v>
      </c>
      <c r="B674">
        <v>251</v>
      </c>
      <c r="C674">
        <v>725.37</v>
      </c>
      <c r="D674">
        <v>83</v>
      </c>
      <c r="E674">
        <v>247.56</v>
      </c>
      <c r="F674">
        <v>109</v>
      </c>
      <c r="G674">
        <v>325.8</v>
      </c>
      <c r="H674">
        <v>105</v>
      </c>
      <c r="I674">
        <v>307.39999999999998</v>
      </c>
      <c r="J674">
        <v>548</v>
      </c>
      <c r="K674">
        <v>1606.13</v>
      </c>
      <c r="L674" s="11" t="s">
        <v>11927</v>
      </c>
      <c r="M674" s="12" t="s">
        <v>6</v>
      </c>
      <c r="N674" s="12" t="s">
        <v>6</v>
      </c>
      <c r="O674" s="12" t="s">
        <v>6</v>
      </c>
      <c r="P674" s="12" t="s">
        <v>6</v>
      </c>
      <c r="Q674" s="12">
        <v>106</v>
      </c>
      <c r="R674">
        <v>673</v>
      </c>
    </row>
    <row r="675" spans="1:18" ht="15" x14ac:dyDescent="0.45">
      <c r="A675">
        <v>27961</v>
      </c>
      <c r="B675">
        <v>68</v>
      </c>
      <c r="C675">
        <v>374</v>
      </c>
      <c r="D675">
        <v>143</v>
      </c>
      <c r="E675">
        <v>786.06</v>
      </c>
      <c r="F675">
        <v>43</v>
      </c>
      <c r="G675">
        <v>236.5</v>
      </c>
      <c r="H675">
        <v>38</v>
      </c>
      <c r="I675">
        <v>208.56</v>
      </c>
      <c r="J675">
        <v>292</v>
      </c>
      <c r="K675">
        <v>1605.12</v>
      </c>
      <c r="L675" s="11" t="s">
        <v>11925</v>
      </c>
      <c r="M675" s="12" t="s">
        <v>6</v>
      </c>
      <c r="N675" s="12" t="s">
        <v>6</v>
      </c>
      <c r="O675" s="12">
        <v>99</v>
      </c>
      <c r="P675" s="12" t="s">
        <v>6</v>
      </c>
      <c r="Q675" s="12" t="s">
        <v>6</v>
      </c>
      <c r="R675">
        <v>674</v>
      </c>
    </row>
    <row r="676" spans="1:18" ht="15" x14ac:dyDescent="0.45">
      <c r="A676">
        <v>2015094</v>
      </c>
      <c r="B676">
        <v>7.56</v>
      </c>
      <c r="C676">
        <v>264.45999999999998</v>
      </c>
      <c r="D676">
        <v>8.64</v>
      </c>
      <c r="E676">
        <v>302.26</v>
      </c>
      <c r="F676">
        <v>15.98</v>
      </c>
      <c r="G676">
        <v>555.74</v>
      </c>
      <c r="H676">
        <v>13.73</v>
      </c>
      <c r="I676">
        <v>479.37</v>
      </c>
      <c r="J676">
        <v>45.91</v>
      </c>
      <c r="K676">
        <v>1601.83</v>
      </c>
      <c r="L676" s="11" t="s">
        <v>11923</v>
      </c>
      <c r="M676" s="12" t="s">
        <v>6</v>
      </c>
      <c r="N676" s="12" t="s">
        <v>6</v>
      </c>
      <c r="O676" s="12" t="s">
        <v>6</v>
      </c>
      <c r="P676" s="12" t="s">
        <v>6</v>
      </c>
      <c r="Q676" s="12" t="s">
        <v>6</v>
      </c>
      <c r="R676">
        <v>675</v>
      </c>
    </row>
    <row r="677" spans="1:18" ht="15" x14ac:dyDescent="0.45">
      <c r="A677">
        <v>29243</v>
      </c>
      <c r="B677">
        <v>33</v>
      </c>
      <c r="C677">
        <v>285.89</v>
      </c>
      <c r="D677">
        <v>46</v>
      </c>
      <c r="E677">
        <v>406.56</v>
      </c>
      <c r="F677">
        <v>38</v>
      </c>
      <c r="G677">
        <v>332.52</v>
      </c>
      <c r="H677">
        <v>65</v>
      </c>
      <c r="I677">
        <v>571.05999999999995</v>
      </c>
      <c r="J677">
        <v>182</v>
      </c>
      <c r="K677">
        <v>1596.03</v>
      </c>
      <c r="L677" s="11" t="s">
        <v>11923</v>
      </c>
      <c r="M677" s="12" t="s">
        <v>6</v>
      </c>
      <c r="N677" s="12" t="s">
        <v>6</v>
      </c>
      <c r="O677" s="12" t="s">
        <v>6</v>
      </c>
      <c r="P677" s="12" t="s">
        <v>6</v>
      </c>
      <c r="Q677" s="12" t="s">
        <v>6</v>
      </c>
      <c r="R677">
        <v>676</v>
      </c>
    </row>
    <row r="678" spans="1:18" ht="15" x14ac:dyDescent="0.45">
      <c r="A678">
        <v>2027164</v>
      </c>
      <c r="B678">
        <v>24.59</v>
      </c>
      <c r="C678">
        <v>162.07</v>
      </c>
      <c r="D678">
        <v>192.46</v>
      </c>
      <c r="E678">
        <v>1323.78</v>
      </c>
      <c r="H678">
        <v>17.399999999999999</v>
      </c>
      <c r="I678">
        <v>110.05</v>
      </c>
      <c r="J678">
        <v>234.45000000000002</v>
      </c>
      <c r="K678">
        <v>1595.8999999999999</v>
      </c>
      <c r="L678" s="11" t="s">
        <v>11923</v>
      </c>
      <c r="M678" s="12" t="s">
        <v>6</v>
      </c>
      <c r="N678" s="12" t="s">
        <v>6</v>
      </c>
      <c r="O678" s="12" t="s">
        <v>6</v>
      </c>
      <c r="P678" s="12" t="s">
        <v>6</v>
      </c>
      <c r="Q678" s="12" t="s">
        <v>6</v>
      </c>
      <c r="R678">
        <v>677</v>
      </c>
    </row>
    <row r="679" spans="1:18" ht="15" x14ac:dyDescent="0.45">
      <c r="A679">
        <v>22420</v>
      </c>
      <c r="B679">
        <v>211</v>
      </c>
      <c r="C679">
        <v>316.26</v>
      </c>
      <c r="D679">
        <v>265</v>
      </c>
      <c r="E679">
        <v>397.02</v>
      </c>
      <c r="F679">
        <v>283</v>
      </c>
      <c r="G679">
        <v>423.18</v>
      </c>
      <c r="H679">
        <v>306</v>
      </c>
      <c r="I679">
        <v>459</v>
      </c>
      <c r="J679">
        <v>1065</v>
      </c>
      <c r="K679">
        <v>1595.46</v>
      </c>
      <c r="L679" s="11" t="s">
        <v>11923</v>
      </c>
      <c r="M679" s="12" t="s">
        <v>6</v>
      </c>
      <c r="N679" s="12" t="s">
        <v>6</v>
      </c>
      <c r="O679" s="12" t="s">
        <v>6</v>
      </c>
      <c r="P679" s="12" t="s">
        <v>6</v>
      </c>
      <c r="Q679" s="12" t="s">
        <v>6</v>
      </c>
      <c r="R679">
        <v>678</v>
      </c>
    </row>
    <row r="680" spans="1:18" ht="15" x14ac:dyDescent="0.45">
      <c r="A680">
        <v>2011408</v>
      </c>
      <c r="B680">
        <v>12.04</v>
      </c>
      <c r="C680">
        <v>257.51</v>
      </c>
      <c r="D680">
        <v>19.96</v>
      </c>
      <c r="E680">
        <v>425.04</v>
      </c>
      <c r="F680">
        <v>22.87</v>
      </c>
      <c r="G680">
        <v>440.61</v>
      </c>
      <c r="H680">
        <v>24.31</v>
      </c>
      <c r="I680">
        <v>472.16</v>
      </c>
      <c r="J680">
        <v>79.180000000000007</v>
      </c>
      <c r="K680">
        <v>1595.32</v>
      </c>
      <c r="L680" s="11" t="s">
        <v>11924</v>
      </c>
      <c r="M680" s="12">
        <v>162</v>
      </c>
      <c r="N680" s="12" t="s">
        <v>6</v>
      </c>
      <c r="O680" s="12" t="s">
        <v>6</v>
      </c>
      <c r="P680" s="12" t="s">
        <v>6</v>
      </c>
      <c r="Q680" s="12" t="s">
        <v>6</v>
      </c>
      <c r="R680">
        <v>679</v>
      </c>
    </row>
    <row r="681" spans="1:18" ht="15" x14ac:dyDescent="0.45">
      <c r="A681">
        <v>12073</v>
      </c>
      <c r="B681">
        <v>152</v>
      </c>
      <c r="C681">
        <v>334.74</v>
      </c>
      <c r="D681">
        <v>100</v>
      </c>
      <c r="E681">
        <v>228.92</v>
      </c>
      <c r="F681">
        <v>210</v>
      </c>
      <c r="G681">
        <v>482.1</v>
      </c>
      <c r="H681">
        <v>220</v>
      </c>
      <c r="I681">
        <v>543.29999999999995</v>
      </c>
      <c r="J681">
        <v>682</v>
      </c>
      <c r="K681">
        <v>1589.06</v>
      </c>
      <c r="L681" s="11" t="s">
        <v>11924</v>
      </c>
      <c r="M681" s="12">
        <v>163</v>
      </c>
      <c r="N681" s="12" t="s">
        <v>6</v>
      </c>
      <c r="O681" s="12" t="s">
        <v>6</v>
      </c>
      <c r="P681" s="12" t="s">
        <v>6</v>
      </c>
      <c r="Q681" s="12" t="s">
        <v>6</v>
      </c>
      <c r="R681">
        <v>680</v>
      </c>
    </row>
    <row r="682" spans="1:18" ht="15" x14ac:dyDescent="0.45">
      <c r="A682">
        <v>12592</v>
      </c>
      <c r="B682">
        <v>69</v>
      </c>
      <c r="C682">
        <v>385.95</v>
      </c>
      <c r="D682">
        <v>63</v>
      </c>
      <c r="E682">
        <v>352.35</v>
      </c>
      <c r="F682">
        <v>48</v>
      </c>
      <c r="G682">
        <v>270.35000000000002</v>
      </c>
      <c r="H682">
        <v>100</v>
      </c>
      <c r="I682">
        <v>579.54</v>
      </c>
      <c r="J682">
        <v>280</v>
      </c>
      <c r="K682">
        <v>1588.19</v>
      </c>
      <c r="L682" s="11" t="s">
        <v>11928</v>
      </c>
      <c r="M682" s="12" t="s">
        <v>6</v>
      </c>
      <c r="N682" s="12">
        <v>129</v>
      </c>
      <c r="O682" s="12" t="s">
        <v>6</v>
      </c>
      <c r="P682" s="12" t="s">
        <v>6</v>
      </c>
      <c r="Q682" s="12" t="s">
        <v>6</v>
      </c>
      <c r="R682">
        <v>681</v>
      </c>
    </row>
    <row r="683" spans="1:18" ht="15" x14ac:dyDescent="0.45">
      <c r="A683">
        <v>12609</v>
      </c>
      <c r="B683">
        <v>59</v>
      </c>
      <c r="C683">
        <v>407.1</v>
      </c>
      <c r="D683">
        <v>55</v>
      </c>
      <c r="E683">
        <v>383.8</v>
      </c>
      <c r="F683">
        <v>47</v>
      </c>
      <c r="G683">
        <v>327.88</v>
      </c>
      <c r="H683">
        <v>67</v>
      </c>
      <c r="I683">
        <v>469</v>
      </c>
      <c r="J683">
        <v>228</v>
      </c>
      <c r="K683">
        <v>1587.7800000000002</v>
      </c>
      <c r="L683" s="11" t="s">
        <v>11928</v>
      </c>
      <c r="M683" s="12" t="s">
        <v>6</v>
      </c>
      <c r="N683" s="12">
        <v>130</v>
      </c>
      <c r="O683" s="12" t="s">
        <v>6</v>
      </c>
      <c r="P683" s="12" t="s">
        <v>6</v>
      </c>
      <c r="Q683" s="12" t="s">
        <v>6</v>
      </c>
      <c r="R683">
        <v>682</v>
      </c>
    </row>
    <row r="684" spans="1:18" ht="15" x14ac:dyDescent="0.45">
      <c r="A684">
        <v>18316</v>
      </c>
      <c r="B684">
        <v>216</v>
      </c>
      <c r="C684">
        <v>383.86</v>
      </c>
      <c r="D684">
        <v>263</v>
      </c>
      <c r="E684">
        <v>514.16</v>
      </c>
      <c r="F684">
        <v>209</v>
      </c>
      <c r="G684">
        <v>403.28</v>
      </c>
      <c r="H684">
        <v>151</v>
      </c>
      <c r="I684">
        <v>279.14</v>
      </c>
      <c r="J684">
        <v>839</v>
      </c>
      <c r="K684">
        <v>1580.44</v>
      </c>
      <c r="L684" s="11" t="s">
        <v>11925</v>
      </c>
      <c r="M684" s="12" t="s">
        <v>6</v>
      </c>
      <c r="N684" s="12" t="s">
        <v>6</v>
      </c>
      <c r="O684" s="12">
        <v>100</v>
      </c>
      <c r="P684" s="12" t="s">
        <v>6</v>
      </c>
      <c r="Q684" s="12" t="s">
        <v>6</v>
      </c>
      <c r="R684">
        <v>683</v>
      </c>
    </row>
    <row r="685" spans="1:18" ht="15" x14ac:dyDescent="0.45">
      <c r="A685">
        <v>29294</v>
      </c>
      <c r="B685">
        <v>74</v>
      </c>
      <c r="C685">
        <v>1027.49</v>
      </c>
      <c r="D685">
        <v>24</v>
      </c>
      <c r="E685">
        <v>309.60000000000002</v>
      </c>
      <c r="H685">
        <v>19</v>
      </c>
      <c r="I685">
        <v>243.04</v>
      </c>
      <c r="J685">
        <v>117</v>
      </c>
      <c r="K685">
        <v>1580.13</v>
      </c>
      <c r="L685" s="11" t="s">
        <v>11927</v>
      </c>
      <c r="M685" s="12" t="s">
        <v>6</v>
      </c>
      <c r="N685" s="12" t="s">
        <v>6</v>
      </c>
      <c r="O685" s="12" t="s">
        <v>6</v>
      </c>
      <c r="P685" s="12" t="s">
        <v>6</v>
      </c>
      <c r="Q685" s="12">
        <v>107</v>
      </c>
      <c r="R685">
        <v>684</v>
      </c>
    </row>
    <row r="686" spans="1:18" ht="15" x14ac:dyDescent="0.45">
      <c r="A686">
        <v>17091</v>
      </c>
      <c r="D686">
        <v>72</v>
      </c>
      <c r="E686">
        <v>467.48</v>
      </c>
      <c r="F686">
        <v>90</v>
      </c>
      <c r="G686">
        <v>582.91999999999996</v>
      </c>
      <c r="H686">
        <v>81</v>
      </c>
      <c r="I686">
        <v>525.98</v>
      </c>
      <c r="J686">
        <v>243</v>
      </c>
      <c r="K686">
        <v>1576.38</v>
      </c>
      <c r="L686" s="11" t="s">
        <v>11928</v>
      </c>
      <c r="M686" s="12" t="s">
        <v>6</v>
      </c>
      <c r="N686" s="12">
        <v>131</v>
      </c>
      <c r="O686" s="12" t="s">
        <v>6</v>
      </c>
      <c r="P686" s="12" t="s">
        <v>6</v>
      </c>
      <c r="Q686" s="12" t="s">
        <v>6</v>
      </c>
      <c r="R686">
        <v>685</v>
      </c>
    </row>
    <row r="687" spans="1:18" ht="15" x14ac:dyDescent="0.45">
      <c r="A687">
        <v>10236</v>
      </c>
      <c r="B687">
        <v>103</v>
      </c>
      <c r="C687">
        <v>503.92</v>
      </c>
      <c r="D687">
        <v>13</v>
      </c>
      <c r="E687">
        <v>63.31</v>
      </c>
      <c r="F687">
        <v>105</v>
      </c>
      <c r="G687">
        <v>511.77</v>
      </c>
      <c r="H687">
        <v>101</v>
      </c>
      <c r="I687">
        <v>493.34</v>
      </c>
      <c r="J687">
        <v>322</v>
      </c>
      <c r="K687">
        <v>1572.34</v>
      </c>
      <c r="L687" s="11" t="s">
        <v>11927</v>
      </c>
      <c r="M687" s="12" t="s">
        <v>6</v>
      </c>
      <c r="N687" s="12" t="s">
        <v>6</v>
      </c>
      <c r="O687" s="12" t="s">
        <v>6</v>
      </c>
      <c r="P687" s="12" t="s">
        <v>6</v>
      </c>
      <c r="Q687" s="12">
        <v>108</v>
      </c>
      <c r="R687">
        <v>686</v>
      </c>
    </row>
    <row r="688" spans="1:18" ht="15" x14ac:dyDescent="0.45">
      <c r="A688">
        <v>29104</v>
      </c>
      <c r="B688">
        <v>67</v>
      </c>
      <c r="C688">
        <v>461.2</v>
      </c>
      <c r="D688">
        <v>46</v>
      </c>
      <c r="E688">
        <v>316.3</v>
      </c>
      <c r="F688">
        <v>5</v>
      </c>
      <c r="G688">
        <v>32.5</v>
      </c>
      <c r="H688">
        <v>118</v>
      </c>
      <c r="I688">
        <v>760.76</v>
      </c>
      <c r="J688">
        <v>236</v>
      </c>
      <c r="K688">
        <v>1570.76</v>
      </c>
      <c r="L688" s="11" t="s">
        <v>11924</v>
      </c>
      <c r="M688" s="12">
        <v>164</v>
      </c>
      <c r="N688" s="12" t="s">
        <v>6</v>
      </c>
      <c r="O688" s="12" t="s">
        <v>6</v>
      </c>
      <c r="P688" s="12" t="s">
        <v>6</v>
      </c>
      <c r="Q688" s="12" t="s">
        <v>6</v>
      </c>
      <c r="R688">
        <v>687</v>
      </c>
    </row>
    <row r="689" spans="1:18" ht="15" x14ac:dyDescent="0.45">
      <c r="A689">
        <v>2018254</v>
      </c>
      <c r="B689">
        <v>11.76</v>
      </c>
      <c r="C689">
        <v>541.12</v>
      </c>
      <c r="D689">
        <v>11.61</v>
      </c>
      <c r="E689">
        <v>531.62</v>
      </c>
      <c r="F689">
        <v>8.26</v>
      </c>
      <c r="G689">
        <v>378.27</v>
      </c>
      <c r="H689">
        <v>2.58</v>
      </c>
      <c r="I689">
        <v>118.27</v>
      </c>
      <c r="J689">
        <v>34.209999999999994</v>
      </c>
      <c r="K689">
        <v>1569.28</v>
      </c>
      <c r="L689" s="11" t="s">
        <v>11924</v>
      </c>
      <c r="M689" s="12">
        <v>165</v>
      </c>
      <c r="N689" s="12" t="s">
        <v>6</v>
      </c>
      <c r="O689" s="12" t="s">
        <v>6</v>
      </c>
      <c r="P689" s="12" t="s">
        <v>6</v>
      </c>
      <c r="Q689" s="12" t="s">
        <v>6</v>
      </c>
      <c r="R689">
        <v>688</v>
      </c>
    </row>
    <row r="690" spans="1:18" ht="15" x14ac:dyDescent="0.45">
      <c r="A690">
        <v>2027225</v>
      </c>
      <c r="B690">
        <v>4.03</v>
      </c>
      <c r="C690">
        <v>76.150000000000006</v>
      </c>
      <c r="D690">
        <v>24.55</v>
      </c>
      <c r="E690">
        <v>457.89</v>
      </c>
      <c r="F690">
        <v>21.27</v>
      </c>
      <c r="G690">
        <v>403.49</v>
      </c>
      <c r="H690">
        <v>32.520000000000003</v>
      </c>
      <c r="I690">
        <v>630.4</v>
      </c>
      <c r="J690">
        <v>82.37</v>
      </c>
      <c r="K690">
        <v>1567.9299999999998</v>
      </c>
      <c r="L690" s="11" t="s">
        <v>11927</v>
      </c>
      <c r="M690" s="12" t="s">
        <v>6</v>
      </c>
      <c r="N690" s="12" t="s">
        <v>6</v>
      </c>
      <c r="O690" s="12" t="s">
        <v>6</v>
      </c>
      <c r="P690" s="12" t="s">
        <v>6</v>
      </c>
      <c r="Q690" s="12">
        <v>109</v>
      </c>
      <c r="R690">
        <v>689</v>
      </c>
    </row>
    <row r="691" spans="1:18" ht="15" x14ac:dyDescent="0.45">
      <c r="A691">
        <v>18356</v>
      </c>
      <c r="B691">
        <v>33</v>
      </c>
      <c r="C691">
        <v>297</v>
      </c>
      <c r="D691">
        <v>42</v>
      </c>
      <c r="E691">
        <v>378</v>
      </c>
      <c r="F691">
        <v>94</v>
      </c>
      <c r="G691">
        <v>817.32</v>
      </c>
      <c r="H691">
        <v>8</v>
      </c>
      <c r="I691">
        <v>74.400000000000006</v>
      </c>
      <c r="J691">
        <v>177</v>
      </c>
      <c r="K691">
        <v>1566.7200000000003</v>
      </c>
      <c r="L691" s="11" t="s">
        <v>11925</v>
      </c>
      <c r="M691" s="12" t="s">
        <v>6</v>
      </c>
      <c r="N691" s="12" t="s">
        <v>6</v>
      </c>
      <c r="O691" s="12">
        <v>101</v>
      </c>
      <c r="P691" s="12" t="s">
        <v>6</v>
      </c>
      <c r="Q691" s="12" t="s">
        <v>6</v>
      </c>
      <c r="R691">
        <v>690</v>
      </c>
    </row>
    <row r="692" spans="1:18" ht="15" x14ac:dyDescent="0.45">
      <c r="A692">
        <v>17565</v>
      </c>
      <c r="B692">
        <v>78</v>
      </c>
      <c r="C692">
        <v>510.56</v>
      </c>
      <c r="D692">
        <v>37</v>
      </c>
      <c r="E692">
        <v>243.67</v>
      </c>
      <c r="F692">
        <v>63</v>
      </c>
      <c r="G692">
        <v>412.09</v>
      </c>
      <c r="H692">
        <v>61</v>
      </c>
      <c r="I692">
        <v>399.95</v>
      </c>
      <c r="J692">
        <v>239</v>
      </c>
      <c r="K692">
        <v>1566.27</v>
      </c>
      <c r="L692" s="11" t="s">
        <v>11926</v>
      </c>
      <c r="M692" s="12" t="s">
        <v>6</v>
      </c>
      <c r="N692" s="12" t="s">
        <v>6</v>
      </c>
      <c r="O692" s="12" t="s">
        <v>6</v>
      </c>
      <c r="P692" s="12">
        <v>69</v>
      </c>
      <c r="Q692" s="12" t="s">
        <v>6</v>
      </c>
      <c r="R692">
        <v>691</v>
      </c>
    </row>
    <row r="693" spans="1:18" ht="15" x14ac:dyDescent="0.45">
      <c r="A693">
        <v>12276</v>
      </c>
      <c r="B693">
        <v>5</v>
      </c>
      <c r="C693">
        <v>340</v>
      </c>
      <c r="D693">
        <v>4</v>
      </c>
      <c r="E693">
        <v>272</v>
      </c>
      <c r="F693">
        <v>2</v>
      </c>
      <c r="G693">
        <v>136</v>
      </c>
      <c r="H693">
        <v>13</v>
      </c>
      <c r="I693">
        <v>817.9</v>
      </c>
      <c r="J693">
        <v>24</v>
      </c>
      <c r="K693">
        <v>1565.9</v>
      </c>
      <c r="L693" s="11" t="s">
        <v>11926</v>
      </c>
      <c r="M693" s="12" t="s">
        <v>6</v>
      </c>
      <c r="N693" s="12" t="s">
        <v>6</v>
      </c>
      <c r="O693" s="12" t="s">
        <v>6</v>
      </c>
      <c r="P693" s="12">
        <v>70</v>
      </c>
      <c r="Q693" s="12" t="s">
        <v>6</v>
      </c>
      <c r="R693">
        <v>692</v>
      </c>
    </row>
    <row r="694" spans="1:18" ht="15" x14ac:dyDescent="0.45">
      <c r="A694">
        <v>2011612</v>
      </c>
      <c r="B694">
        <v>43.42</v>
      </c>
      <c r="C694">
        <v>562.97</v>
      </c>
      <c r="D694">
        <v>27.15</v>
      </c>
      <c r="E694">
        <v>352.45</v>
      </c>
      <c r="F694">
        <v>31</v>
      </c>
      <c r="G694">
        <v>402.41</v>
      </c>
      <c r="H694">
        <v>19.16</v>
      </c>
      <c r="I694">
        <v>247.61</v>
      </c>
      <c r="J694">
        <v>120.72999999999999</v>
      </c>
      <c r="K694">
        <v>1565.44</v>
      </c>
      <c r="L694" s="11" t="s">
        <v>11924</v>
      </c>
      <c r="M694" s="12">
        <v>166</v>
      </c>
      <c r="N694" s="12" t="s">
        <v>6</v>
      </c>
      <c r="O694" s="12" t="s">
        <v>6</v>
      </c>
      <c r="P694" s="12" t="s">
        <v>6</v>
      </c>
      <c r="Q694" s="12" t="s">
        <v>6</v>
      </c>
      <c r="R694">
        <v>693</v>
      </c>
    </row>
    <row r="695" spans="1:18" ht="15" x14ac:dyDescent="0.45">
      <c r="A695">
        <v>18365</v>
      </c>
      <c r="F695">
        <v>92</v>
      </c>
      <c r="G695">
        <v>552</v>
      </c>
      <c r="H695">
        <v>169</v>
      </c>
      <c r="I695">
        <v>1012.08</v>
      </c>
      <c r="J695">
        <v>261</v>
      </c>
      <c r="K695">
        <v>1564.08</v>
      </c>
      <c r="L695" s="11" t="s">
        <v>11923</v>
      </c>
      <c r="M695" s="12" t="s">
        <v>6</v>
      </c>
      <c r="N695" s="12" t="s">
        <v>6</v>
      </c>
      <c r="O695" s="12" t="s">
        <v>6</v>
      </c>
      <c r="P695" s="12" t="s">
        <v>6</v>
      </c>
      <c r="Q695" s="12" t="s">
        <v>6</v>
      </c>
      <c r="R695">
        <v>694</v>
      </c>
    </row>
    <row r="696" spans="1:18" ht="15" x14ac:dyDescent="0.45">
      <c r="A696">
        <v>22665</v>
      </c>
      <c r="B696">
        <v>55</v>
      </c>
      <c r="C696">
        <v>484</v>
      </c>
      <c r="D696">
        <v>55</v>
      </c>
      <c r="E696">
        <v>483.3</v>
      </c>
      <c r="F696">
        <v>65</v>
      </c>
      <c r="G696">
        <v>594</v>
      </c>
      <c r="J696">
        <v>175</v>
      </c>
      <c r="K696">
        <v>1561.3</v>
      </c>
      <c r="L696" s="11" t="s">
        <v>11924</v>
      </c>
      <c r="M696" s="12">
        <v>167</v>
      </c>
      <c r="N696" s="12" t="s">
        <v>6</v>
      </c>
      <c r="O696" s="12" t="s">
        <v>6</v>
      </c>
      <c r="P696" s="12" t="s">
        <v>6</v>
      </c>
      <c r="Q696" s="12" t="s">
        <v>6</v>
      </c>
      <c r="R696">
        <v>695</v>
      </c>
    </row>
    <row r="697" spans="1:18" ht="15" x14ac:dyDescent="0.45">
      <c r="A697">
        <v>18079</v>
      </c>
      <c r="B697">
        <v>40</v>
      </c>
      <c r="C697">
        <v>235.06</v>
      </c>
      <c r="D697">
        <v>56</v>
      </c>
      <c r="E697">
        <v>329.93</v>
      </c>
      <c r="F697">
        <v>85</v>
      </c>
      <c r="G697">
        <v>500.56</v>
      </c>
      <c r="H697">
        <v>84</v>
      </c>
      <c r="I697">
        <v>494.66</v>
      </c>
      <c r="J697">
        <v>265</v>
      </c>
      <c r="K697">
        <v>1560.21</v>
      </c>
      <c r="L697" s="11" t="s">
        <v>11928</v>
      </c>
      <c r="M697" s="12" t="s">
        <v>6</v>
      </c>
      <c r="N697" s="12">
        <v>132</v>
      </c>
      <c r="O697" s="12" t="s">
        <v>6</v>
      </c>
      <c r="P697" s="12" t="s">
        <v>6</v>
      </c>
      <c r="Q697" s="12" t="s">
        <v>6</v>
      </c>
      <c r="R697">
        <v>696</v>
      </c>
    </row>
    <row r="698" spans="1:18" ht="15" x14ac:dyDescent="0.45">
      <c r="A698">
        <v>2027165</v>
      </c>
      <c r="B698">
        <v>47.02</v>
      </c>
      <c r="C698">
        <v>275.37</v>
      </c>
      <c r="D698">
        <v>52.58</v>
      </c>
      <c r="E698">
        <v>310.11</v>
      </c>
      <c r="F698">
        <v>75.09</v>
      </c>
      <c r="G698">
        <v>663.9</v>
      </c>
      <c r="H698">
        <v>26.08</v>
      </c>
      <c r="I698">
        <v>310.66000000000003</v>
      </c>
      <c r="J698">
        <v>200.76999999999998</v>
      </c>
      <c r="K698">
        <v>1560.0400000000002</v>
      </c>
      <c r="L698" s="11" t="s">
        <v>11923</v>
      </c>
      <c r="M698" s="12" t="s">
        <v>6</v>
      </c>
      <c r="N698" s="12" t="s">
        <v>6</v>
      </c>
      <c r="O698" s="12" t="s">
        <v>6</v>
      </c>
      <c r="P698" s="12" t="s">
        <v>6</v>
      </c>
      <c r="Q698" s="12" t="s">
        <v>6</v>
      </c>
      <c r="R698">
        <v>697</v>
      </c>
    </row>
    <row r="699" spans="1:18" ht="15" x14ac:dyDescent="0.45">
      <c r="A699">
        <v>23583</v>
      </c>
      <c r="B699">
        <v>21</v>
      </c>
      <c r="C699">
        <v>796.2</v>
      </c>
      <c r="D699">
        <v>1</v>
      </c>
      <c r="E699">
        <v>38.799999999999997</v>
      </c>
      <c r="F699">
        <v>9</v>
      </c>
      <c r="G699">
        <v>374.1</v>
      </c>
      <c r="H699">
        <v>8</v>
      </c>
      <c r="I699">
        <v>348</v>
      </c>
      <c r="J699">
        <v>39</v>
      </c>
      <c r="K699">
        <v>1557.1</v>
      </c>
      <c r="L699" s="11" t="s">
        <v>11926</v>
      </c>
      <c r="M699" s="12" t="s">
        <v>6</v>
      </c>
      <c r="N699" s="12" t="s">
        <v>6</v>
      </c>
      <c r="O699" s="12" t="s">
        <v>6</v>
      </c>
      <c r="P699" s="12">
        <v>71</v>
      </c>
      <c r="Q699" s="12" t="s">
        <v>6</v>
      </c>
      <c r="R699">
        <v>698</v>
      </c>
    </row>
    <row r="700" spans="1:18" ht="15" x14ac:dyDescent="0.45">
      <c r="A700">
        <v>2032129</v>
      </c>
      <c r="F700">
        <v>16.97</v>
      </c>
      <c r="G700">
        <v>1135.08</v>
      </c>
      <c r="H700">
        <v>6.3</v>
      </c>
      <c r="I700">
        <v>421.56</v>
      </c>
      <c r="J700">
        <v>23.27</v>
      </c>
      <c r="K700">
        <v>1556.6399999999999</v>
      </c>
      <c r="L700" s="11" t="s">
        <v>11924</v>
      </c>
      <c r="M700" s="12">
        <v>168</v>
      </c>
      <c r="N700" s="12" t="s">
        <v>6</v>
      </c>
      <c r="O700" s="12" t="s">
        <v>6</v>
      </c>
      <c r="P700" s="12" t="s">
        <v>6</v>
      </c>
      <c r="Q700" s="12" t="s">
        <v>6</v>
      </c>
      <c r="R700">
        <v>699</v>
      </c>
    </row>
    <row r="701" spans="1:18" ht="15" x14ac:dyDescent="0.45">
      <c r="A701">
        <v>15084</v>
      </c>
      <c r="B701">
        <v>2</v>
      </c>
      <c r="C701">
        <v>518</v>
      </c>
      <c r="D701">
        <v>2</v>
      </c>
      <c r="E701">
        <v>518</v>
      </c>
      <c r="F701">
        <v>1</v>
      </c>
      <c r="G701">
        <v>259</v>
      </c>
      <c r="H701">
        <v>1</v>
      </c>
      <c r="I701">
        <v>259</v>
      </c>
      <c r="J701">
        <v>6</v>
      </c>
      <c r="K701">
        <v>1554</v>
      </c>
      <c r="L701" s="11" t="s">
        <v>11925</v>
      </c>
      <c r="M701" s="12" t="s">
        <v>6</v>
      </c>
      <c r="N701" s="12" t="s">
        <v>6</v>
      </c>
      <c r="O701" s="12">
        <v>102</v>
      </c>
      <c r="P701" s="12" t="s">
        <v>6</v>
      </c>
      <c r="Q701" s="12" t="s">
        <v>6</v>
      </c>
      <c r="R701">
        <v>700</v>
      </c>
    </row>
    <row r="702" spans="1:18" ht="15" x14ac:dyDescent="0.45">
      <c r="A702">
        <v>11836</v>
      </c>
      <c r="B702">
        <v>40</v>
      </c>
      <c r="C702">
        <v>312</v>
      </c>
      <c r="D702">
        <v>39</v>
      </c>
      <c r="E702">
        <v>306.10000000000002</v>
      </c>
      <c r="F702">
        <v>57</v>
      </c>
      <c r="G702">
        <v>450.3</v>
      </c>
      <c r="H702">
        <v>61</v>
      </c>
      <c r="I702">
        <v>481.9</v>
      </c>
      <c r="J702">
        <v>197</v>
      </c>
      <c r="K702">
        <v>1550.3000000000002</v>
      </c>
      <c r="L702" s="11" t="s">
        <v>11927</v>
      </c>
      <c r="M702" s="12" t="s">
        <v>6</v>
      </c>
      <c r="N702" s="12" t="s">
        <v>6</v>
      </c>
      <c r="O702" s="12" t="s">
        <v>6</v>
      </c>
      <c r="P702" s="12" t="s">
        <v>6</v>
      </c>
      <c r="Q702" s="12">
        <v>110</v>
      </c>
      <c r="R702">
        <v>701</v>
      </c>
    </row>
    <row r="703" spans="1:18" ht="15" x14ac:dyDescent="0.45">
      <c r="A703">
        <v>12221</v>
      </c>
      <c r="B703">
        <v>31</v>
      </c>
      <c r="C703">
        <v>215.88</v>
      </c>
      <c r="D703">
        <v>155</v>
      </c>
      <c r="E703">
        <v>891.03</v>
      </c>
      <c r="F703">
        <v>44</v>
      </c>
      <c r="G703">
        <v>306.32</v>
      </c>
      <c r="H703">
        <v>19</v>
      </c>
      <c r="I703">
        <v>135.82</v>
      </c>
      <c r="J703">
        <v>249</v>
      </c>
      <c r="K703">
        <v>1549.0499999999997</v>
      </c>
      <c r="L703" s="11" t="s">
        <v>11928</v>
      </c>
      <c r="M703" s="12" t="s">
        <v>6</v>
      </c>
      <c r="N703" s="12">
        <v>133</v>
      </c>
      <c r="O703" s="12" t="s">
        <v>6</v>
      </c>
      <c r="P703" s="12" t="s">
        <v>6</v>
      </c>
      <c r="Q703" s="12" t="s">
        <v>6</v>
      </c>
      <c r="R703">
        <v>702</v>
      </c>
    </row>
    <row r="704" spans="1:18" ht="15" x14ac:dyDescent="0.45">
      <c r="A704">
        <v>17323</v>
      </c>
      <c r="B704">
        <v>153</v>
      </c>
      <c r="C704">
        <v>856.35</v>
      </c>
      <c r="D704">
        <v>33</v>
      </c>
      <c r="E704">
        <v>184.8</v>
      </c>
      <c r="F704">
        <v>88</v>
      </c>
      <c r="G704">
        <v>492.35</v>
      </c>
      <c r="H704">
        <v>2</v>
      </c>
      <c r="I704">
        <v>11.2</v>
      </c>
      <c r="J704">
        <v>276</v>
      </c>
      <c r="K704">
        <v>1544.7</v>
      </c>
      <c r="L704" s="11" t="s">
        <v>11926</v>
      </c>
      <c r="M704" s="12" t="s">
        <v>6</v>
      </c>
      <c r="N704" s="12" t="s">
        <v>6</v>
      </c>
      <c r="O704" s="12" t="s">
        <v>6</v>
      </c>
      <c r="P704" s="12">
        <v>72</v>
      </c>
      <c r="Q704" s="12" t="s">
        <v>6</v>
      </c>
      <c r="R704">
        <v>703</v>
      </c>
    </row>
    <row r="705" spans="1:18" ht="15" x14ac:dyDescent="0.45">
      <c r="A705">
        <v>29966</v>
      </c>
      <c r="B705">
        <v>75</v>
      </c>
      <c r="C705">
        <v>311.95999999999998</v>
      </c>
      <c r="D705">
        <v>82</v>
      </c>
      <c r="E705">
        <v>342.7</v>
      </c>
      <c r="F705">
        <v>89</v>
      </c>
      <c r="G705">
        <v>373.46</v>
      </c>
      <c r="H705">
        <v>122</v>
      </c>
      <c r="I705">
        <v>512.4</v>
      </c>
      <c r="J705">
        <v>368</v>
      </c>
      <c r="K705">
        <v>1540.52</v>
      </c>
      <c r="L705" s="11" t="s">
        <v>11925</v>
      </c>
      <c r="M705" s="12" t="s">
        <v>6</v>
      </c>
      <c r="N705" s="12" t="s">
        <v>6</v>
      </c>
      <c r="O705" s="12">
        <v>103</v>
      </c>
      <c r="P705" s="12" t="s">
        <v>6</v>
      </c>
      <c r="Q705" s="12" t="s">
        <v>6</v>
      </c>
      <c r="R705">
        <v>704</v>
      </c>
    </row>
    <row r="706" spans="1:18" ht="15" x14ac:dyDescent="0.45">
      <c r="A706">
        <v>11831</v>
      </c>
      <c r="B706">
        <v>116</v>
      </c>
      <c r="C706">
        <v>243.09</v>
      </c>
      <c r="D706">
        <v>140</v>
      </c>
      <c r="E706">
        <v>302.73</v>
      </c>
      <c r="F706">
        <v>254</v>
      </c>
      <c r="G706">
        <v>556.1</v>
      </c>
      <c r="H706">
        <v>200</v>
      </c>
      <c r="I706">
        <v>437.48</v>
      </c>
      <c r="J706">
        <v>710</v>
      </c>
      <c r="K706">
        <v>1539.4</v>
      </c>
      <c r="L706" s="11" t="s">
        <v>11927</v>
      </c>
      <c r="M706" s="12" t="s">
        <v>6</v>
      </c>
      <c r="N706" s="12" t="s">
        <v>6</v>
      </c>
      <c r="O706" s="12" t="s">
        <v>6</v>
      </c>
      <c r="P706" s="12" t="s">
        <v>6</v>
      </c>
      <c r="Q706" s="12">
        <v>111</v>
      </c>
      <c r="R706">
        <v>705</v>
      </c>
    </row>
    <row r="707" spans="1:18" ht="15" x14ac:dyDescent="0.45">
      <c r="A707">
        <v>16711</v>
      </c>
      <c r="B707">
        <v>32</v>
      </c>
      <c r="C707">
        <v>429.84</v>
      </c>
      <c r="D707">
        <v>31</v>
      </c>
      <c r="E707">
        <v>405.54</v>
      </c>
      <c r="F707">
        <v>35</v>
      </c>
      <c r="G707">
        <v>421.54</v>
      </c>
      <c r="H707">
        <v>22</v>
      </c>
      <c r="I707">
        <v>281</v>
      </c>
      <c r="J707">
        <v>120</v>
      </c>
      <c r="K707">
        <v>1537.92</v>
      </c>
      <c r="L707" s="11" t="s">
        <v>11928</v>
      </c>
      <c r="M707" s="12" t="s">
        <v>6</v>
      </c>
      <c r="N707" s="12">
        <v>134</v>
      </c>
      <c r="O707" s="12" t="s">
        <v>6</v>
      </c>
      <c r="P707" s="12" t="s">
        <v>6</v>
      </c>
      <c r="Q707" s="12" t="s">
        <v>6</v>
      </c>
      <c r="R707">
        <v>706</v>
      </c>
    </row>
    <row r="708" spans="1:18" ht="15" x14ac:dyDescent="0.45">
      <c r="A708">
        <v>29383</v>
      </c>
      <c r="B708">
        <v>62</v>
      </c>
      <c r="C708">
        <v>319.14999999999998</v>
      </c>
      <c r="D708">
        <v>71</v>
      </c>
      <c r="E708">
        <v>366.68</v>
      </c>
      <c r="F708">
        <v>87</v>
      </c>
      <c r="G708">
        <v>449.16</v>
      </c>
      <c r="H708">
        <v>81</v>
      </c>
      <c r="I708">
        <v>402.2</v>
      </c>
      <c r="J708">
        <v>301</v>
      </c>
      <c r="K708">
        <v>1537.19</v>
      </c>
      <c r="L708" s="11" t="s">
        <v>11926</v>
      </c>
      <c r="M708" s="12" t="s">
        <v>6</v>
      </c>
      <c r="N708" s="12" t="s">
        <v>6</v>
      </c>
      <c r="O708" s="12" t="s">
        <v>6</v>
      </c>
      <c r="P708" s="12">
        <v>73</v>
      </c>
      <c r="Q708" s="12" t="s">
        <v>6</v>
      </c>
      <c r="R708">
        <v>707</v>
      </c>
    </row>
    <row r="709" spans="1:18" ht="15" x14ac:dyDescent="0.45">
      <c r="A709">
        <v>28300</v>
      </c>
      <c r="B709">
        <v>106</v>
      </c>
      <c r="C709">
        <v>360.13</v>
      </c>
      <c r="D709">
        <v>80</v>
      </c>
      <c r="E709">
        <v>231.35</v>
      </c>
      <c r="F709">
        <v>124</v>
      </c>
      <c r="G709">
        <v>378.54</v>
      </c>
      <c r="H709">
        <v>178</v>
      </c>
      <c r="I709">
        <v>566.74</v>
      </c>
      <c r="J709">
        <v>488</v>
      </c>
      <c r="K709">
        <v>1536.76</v>
      </c>
      <c r="L709" s="11" t="s">
        <v>11927</v>
      </c>
      <c r="M709" s="12" t="s">
        <v>6</v>
      </c>
      <c r="N709" s="12" t="s">
        <v>6</v>
      </c>
      <c r="O709" s="12" t="s">
        <v>6</v>
      </c>
      <c r="P709" s="12" t="s">
        <v>6</v>
      </c>
      <c r="Q709" s="12">
        <v>112</v>
      </c>
      <c r="R709">
        <v>708</v>
      </c>
    </row>
    <row r="710" spans="1:18" ht="15" x14ac:dyDescent="0.45">
      <c r="A710">
        <v>28460</v>
      </c>
      <c r="B710">
        <v>21</v>
      </c>
      <c r="C710">
        <v>361.3</v>
      </c>
      <c r="D710">
        <v>19</v>
      </c>
      <c r="E710">
        <v>326.89999999999998</v>
      </c>
      <c r="F710">
        <v>24</v>
      </c>
      <c r="G710">
        <v>449.07</v>
      </c>
      <c r="H710">
        <v>21</v>
      </c>
      <c r="I710">
        <v>396.9</v>
      </c>
      <c r="J710">
        <v>85</v>
      </c>
      <c r="K710">
        <v>1534.17</v>
      </c>
      <c r="L710" s="11" t="s">
        <v>11924</v>
      </c>
      <c r="M710" s="12">
        <v>169</v>
      </c>
      <c r="N710" s="12" t="s">
        <v>6</v>
      </c>
      <c r="O710" s="12" t="s">
        <v>6</v>
      </c>
      <c r="P710" s="12" t="s">
        <v>6</v>
      </c>
      <c r="Q710" s="12" t="s">
        <v>6</v>
      </c>
      <c r="R710">
        <v>709</v>
      </c>
    </row>
    <row r="711" spans="1:18" ht="15" x14ac:dyDescent="0.45">
      <c r="A711">
        <v>11821</v>
      </c>
      <c r="B711">
        <v>41</v>
      </c>
      <c r="C711">
        <v>312.10000000000002</v>
      </c>
      <c r="D711">
        <v>38</v>
      </c>
      <c r="E711">
        <v>295.88</v>
      </c>
      <c r="F711">
        <v>73</v>
      </c>
      <c r="G711">
        <v>554.65</v>
      </c>
      <c r="H711">
        <v>48</v>
      </c>
      <c r="I711">
        <v>369.75</v>
      </c>
      <c r="J711">
        <v>200</v>
      </c>
      <c r="K711">
        <v>1532.38</v>
      </c>
      <c r="L711" s="11" t="s">
        <v>11927</v>
      </c>
      <c r="M711" s="12" t="s">
        <v>6</v>
      </c>
      <c r="N711" s="12" t="s">
        <v>6</v>
      </c>
      <c r="O711" s="12" t="s">
        <v>6</v>
      </c>
      <c r="P711" s="12" t="s">
        <v>6</v>
      </c>
      <c r="Q711" s="12">
        <v>113</v>
      </c>
      <c r="R711">
        <v>710</v>
      </c>
    </row>
    <row r="712" spans="1:18" ht="15" x14ac:dyDescent="0.45">
      <c r="A712">
        <v>12092</v>
      </c>
      <c r="B712">
        <v>29</v>
      </c>
      <c r="C712">
        <v>406</v>
      </c>
      <c r="D712">
        <v>21</v>
      </c>
      <c r="E712">
        <v>292.88</v>
      </c>
      <c r="F712">
        <v>36</v>
      </c>
      <c r="G712">
        <v>504</v>
      </c>
      <c r="H712">
        <v>22</v>
      </c>
      <c r="I712">
        <v>327.2</v>
      </c>
      <c r="J712">
        <v>108</v>
      </c>
      <c r="K712">
        <v>1530.0800000000002</v>
      </c>
      <c r="L712" s="11" t="s">
        <v>11924</v>
      </c>
      <c r="M712" s="12">
        <v>170</v>
      </c>
      <c r="N712" s="12" t="s">
        <v>6</v>
      </c>
      <c r="O712" s="12" t="s">
        <v>6</v>
      </c>
      <c r="P712" s="12" t="s">
        <v>6</v>
      </c>
      <c r="Q712" s="12" t="s">
        <v>6</v>
      </c>
      <c r="R712">
        <v>711</v>
      </c>
    </row>
    <row r="713" spans="1:18" ht="15" x14ac:dyDescent="0.45">
      <c r="A713">
        <v>11952</v>
      </c>
      <c r="B713">
        <v>51</v>
      </c>
      <c r="C713">
        <v>517.74</v>
      </c>
      <c r="D713">
        <v>51</v>
      </c>
      <c r="E713">
        <v>518.55999999999995</v>
      </c>
      <c r="F713">
        <v>48</v>
      </c>
      <c r="G713">
        <v>489.6</v>
      </c>
      <c r="J713">
        <v>150</v>
      </c>
      <c r="K713">
        <v>1525.9</v>
      </c>
      <c r="L713" s="11" t="s">
        <v>11924</v>
      </c>
      <c r="M713" s="12">
        <v>171</v>
      </c>
      <c r="N713" s="12" t="s">
        <v>6</v>
      </c>
      <c r="O713" s="12" t="s">
        <v>6</v>
      </c>
      <c r="P713" s="12" t="s">
        <v>6</v>
      </c>
      <c r="Q713" s="12" t="s">
        <v>6</v>
      </c>
      <c r="R713">
        <v>712</v>
      </c>
    </row>
    <row r="714" spans="1:18" ht="15" x14ac:dyDescent="0.45">
      <c r="A714">
        <v>2012079</v>
      </c>
      <c r="B714">
        <v>6.27</v>
      </c>
      <c r="C714">
        <v>403.79</v>
      </c>
      <c r="D714">
        <v>9.1199999999999992</v>
      </c>
      <c r="E714">
        <v>576.95000000000005</v>
      </c>
      <c r="F714">
        <v>7.45</v>
      </c>
      <c r="G714">
        <v>479.63</v>
      </c>
      <c r="H714">
        <v>0.99</v>
      </c>
      <c r="I714">
        <v>63.5</v>
      </c>
      <c r="J714">
        <v>23.83</v>
      </c>
      <c r="K714">
        <v>1523.87</v>
      </c>
      <c r="L714" s="11" t="s">
        <v>11924</v>
      </c>
      <c r="M714" s="12">
        <v>172</v>
      </c>
      <c r="N714" s="12" t="s">
        <v>6</v>
      </c>
      <c r="O714" s="12" t="s">
        <v>6</v>
      </c>
      <c r="P714" s="12" t="s">
        <v>6</v>
      </c>
      <c r="Q714" s="12" t="s">
        <v>6</v>
      </c>
      <c r="R714">
        <v>713</v>
      </c>
    </row>
    <row r="715" spans="1:18" ht="15" x14ac:dyDescent="0.45">
      <c r="A715">
        <v>22662</v>
      </c>
      <c r="B715">
        <v>30</v>
      </c>
      <c r="C715">
        <v>324.3</v>
      </c>
      <c r="D715">
        <v>30</v>
      </c>
      <c r="E715">
        <v>329.7</v>
      </c>
      <c r="F715">
        <v>41</v>
      </c>
      <c r="G715">
        <v>446.7</v>
      </c>
      <c r="H715">
        <v>41</v>
      </c>
      <c r="I715">
        <v>417.9</v>
      </c>
      <c r="J715">
        <v>142</v>
      </c>
      <c r="K715">
        <v>1518.6</v>
      </c>
      <c r="L715" s="11" t="s">
        <v>11928</v>
      </c>
      <c r="M715" s="12" t="s">
        <v>6</v>
      </c>
      <c r="N715" s="12">
        <v>135</v>
      </c>
      <c r="O715" s="12" t="s">
        <v>6</v>
      </c>
      <c r="P715" s="12" t="s">
        <v>6</v>
      </c>
      <c r="Q715" s="12" t="s">
        <v>6</v>
      </c>
      <c r="R715">
        <v>714</v>
      </c>
    </row>
    <row r="716" spans="1:18" ht="15" x14ac:dyDescent="0.45">
      <c r="A716">
        <v>12041</v>
      </c>
      <c r="B716">
        <v>75</v>
      </c>
      <c r="C716">
        <v>390</v>
      </c>
      <c r="D716">
        <v>76</v>
      </c>
      <c r="E716">
        <v>410.4</v>
      </c>
      <c r="F716">
        <v>64</v>
      </c>
      <c r="G716">
        <v>357.95</v>
      </c>
      <c r="H716">
        <v>64</v>
      </c>
      <c r="I716">
        <v>358.4</v>
      </c>
      <c r="J716">
        <v>279</v>
      </c>
      <c r="K716">
        <v>1516.75</v>
      </c>
      <c r="L716" s="11" t="s">
        <v>11928</v>
      </c>
      <c r="M716" s="12" t="s">
        <v>6</v>
      </c>
      <c r="N716" s="12">
        <v>136</v>
      </c>
      <c r="O716" s="12" t="s">
        <v>6</v>
      </c>
      <c r="P716" s="12" t="s">
        <v>6</v>
      </c>
      <c r="Q716" s="12" t="s">
        <v>6</v>
      </c>
      <c r="R716">
        <v>715</v>
      </c>
    </row>
    <row r="717" spans="1:18" ht="15" x14ac:dyDescent="0.45">
      <c r="A717">
        <v>11825</v>
      </c>
      <c r="B717">
        <v>62</v>
      </c>
      <c r="C717">
        <v>465.63</v>
      </c>
      <c r="D717">
        <v>56</v>
      </c>
      <c r="E717">
        <v>446.48</v>
      </c>
      <c r="F717">
        <v>41</v>
      </c>
      <c r="G717">
        <v>316.08</v>
      </c>
      <c r="H717">
        <v>37</v>
      </c>
      <c r="I717">
        <v>286.12</v>
      </c>
      <c r="J717">
        <v>196</v>
      </c>
      <c r="K717">
        <v>1514.31</v>
      </c>
      <c r="L717" s="11" t="s">
        <v>11927</v>
      </c>
      <c r="M717" s="12" t="s">
        <v>6</v>
      </c>
      <c r="N717" s="12" t="s">
        <v>6</v>
      </c>
      <c r="O717" s="12" t="s">
        <v>6</v>
      </c>
      <c r="P717" s="12" t="s">
        <v>6</v>
      </c>
      <c r="Q717" s="12">
        <v>114</v>
      </c>
      <c r="R717">
        <v>716</v>
      </c>
    </row>
    <row r="718" spans="1:18" ht="15" x14ac:dyDescent="0.45">
      <c r="A718">
        <v>29568</v>
      </c>
      <c r="B718">
        <v>80</v>
      </c>
      <c r="C718">
        <v>711.29</v>
      </c>
      <c r="F718">
        <v>90</v>
      </c>
      <c r="G718">
        <v>800.29</v>
      </c>
      <c r="J718">
        <v>170</v>
      </c>
      <c r="K718">
        <v>1511.58</v>
      </c>
      <c r="L718" s="11" t="s">
        <v>11924</v>
      </c>
      <c r="M718" s="12">
        <v>173</v>
      </c>
      <c r="N718" s="12" t="s">
        <v>6</v>
      </c>
      <c r="O718" s="12" t="s">
        <v>6</v>
      </c>
      <c r="P718" s="12" t="s">
        <v>6</v>
      </c>
      <c r="Q718" s="12" t="s">
        <v>6</v>
      </c>
      <c r="R718">
        <v>717</v>
      </c>
    </row>
    <row r="719" spans="1:18" ht="15" x14ac:dyDescent="0.45">
      <c r="A719">
        <v>2011590</v>
      </c>
      <c r="B719">
        <v>22.83</v>
      </c>
      <c r="C719">
        <v>317.26</v>
      </c>
      <c r="D719">
        <v>24.62</v>
      </c>
      <c r="E719">
        <v>341.55</v>
      </c>
      <c r="F719">
        <v>36.51</v>
      </c>
      <c r="G719">
        <v>504.18</v>
      </c>
      <c r="H719">
        <v>25.06</v>
      </c>
      <c r="I719">
        <v>346.91</v>
      </c>
      <c r="J719">
        <v>109.02000000000001</v>
      </c>
      <c r="K719">
        <v>1509.9</v>
      </c>
      <c r="L719" s="11" t="s">
        <v>11924</v>
      </c>
      <c r="M719" s="12">
        <v>174</v>
      </c>
      <c r="N719" s="12" t="s">
        <v>6</v>
      </c>
      <c r="O719" s="12" t="s">
        <v>6</v>
      </c>
      <c r="P719" s="12" t="s">
        <v>6</v>
      </c>
      <c r="Q719" s="12" t="s">
        <v>6</v>
      </c>
      <c r="R719">
        <v>718</v>
      </c>
    </row>
    <row r="720" spans="1:18" ht="15" x14ac:dyDescent="0.45">
      <c r="A720">
        <v>27896</v>
      </c>
      <c r="B720">
        <v>38</v>
      </c>
      <c r="C720">
        <v>509.2</v>
      </c>
      <c r="D720">
        <v>12</v>
      </c>
      <c r="E720">
        <v>178.8</v>
      </c>
      <c r="F720">
        <v>29</v>
      </c>
      <c r="G720">
        <v>430.91</v>
      </c>
      <c r="H720">
        <v>26</v>
      </c>
      <c r="I720">
        <v>387.4</v>
      </c>
      <c r="J720">
        <v>105</v>
      </c>
      <c r="K720">
        <v>1506.31</v>
      </c>
      <c r="L720" s="11" t="s">
        <v>11924</v>
      </c>
      <c r="M720" s="12">
        <v>175</v>
      </c>
      <c r="N720" s="12" t="s">
        <v>6</v>
      </c>
      <c r="O720" s="12" t="s">
        <v>6</v>
      </c>
      <c r="P720" s="12" t="s">
        <v>6</v>
      </c>
      <c r="Q720" s="12" t="s">
        <v>6</v>
      </c>
      <c r="R720">
        <v>719</v>
      </c>
    </row>
    <row r="721" spans="1:18" ht="15" x14ac:dyDescent="0.45">
      <c r="A721">
        <v>17287</v>
      </c>
      <c r="B721">
        <v>66</v>
      </c>
      <c r="C721">
        <v>528</v>
      </c>
      <c r="D721">
        <v>32</v>
      </c>
      <c r="E721">
        <v>257.2</v>
      </c>
      <c r="F721">
        <v>38</v>
      </c>
      <c r="G721">
        <v>317.86</v>
      </c>
      <c r="H721">
        <v>48</v>
      </c>
      <c r="I721">
        <v>401.19</v>
      </c>
      <c r="J721">
        <v>184</v>
      </c>
      <c r="K721">
        <v>1504.25</v>
      </c>
      <c r="L721" s="11" t="s">
        <v>11928</v>
      </c>
      <c r="M721" s="12" t="s">
        <v>6</v>
      </c>
      <c r="N721" s="12">
        <v>137</v>
      </c>
      <c r="O721" s="12" t="s">
        <v>6</v>
      </c>
      <c r="P721" s="12" t="s">
        <v>6</v>
      </c>
      <c r="Q721" s="12" t="s">
        <v>6</v>
      </c>
      <c r="R721">
        <v>720</v>
      </c>
    </row>
    <row r="722" spans="1:18" ht="15" x14ac:dyDescent="0.45">
      <c r="A722">
        <v>17645</v>
      </c>
      <c r="B722">
        <v>32</v>
      </c>
      <c r="C722">
        <v>340</v>
      </c>
      <c r="D722">
        <v>31</v>
      </c>
      <c r="E722">
        <v>479.26</v>
      </c>
      <c r="F722">
        <v>27</v>
      </c>
      <c r="G722">
        <v>418.3</v>
      </c>
      <c r="H722">
        <v>17</v>
      </c>
      <c r="I722">
        <v>265.2</v>
      </c>
      <c r="J722">
        <v>107</v>
      </c>
      <c r="K722">
        <v>1502.76</v>
      </c>
      <c r="L722" s="11" t="s">
        <v>11925</v>
      </c>
      <c r="M722" s="12" t="s">
        <v>6</v>
      </c>
      <c r="N722" s="12" t="s">
        <v>6</v>
      </c>
      <c r="O722" s="12">
        <v>104</v>
      </c>
      <c r="P722" s="12" t="s">
        <v>6</v>
      </c>
      <c r="Q722" s="12" t="s">
        <v>6</v>
      </c>
      <c r="R722">
        <v>721</v>
      </c>
    </row>
    <row r="723" spans="1:18" ht="15" x14ac:dyDescent="0.45">
      <c r="A723">
        <v>2011595</v>
      </c>
      <c r="B723">
        <v>22.56</v>
      </c>
      <c r="C723">
        <v>360.96</v>
      </c>
      <c r="D723">
        <v>23.63</v>
      </c>
      <c r="E723">
        <v>378.08</v>
      </c>
      <c r="F723">
        <v>15.11</v>
      </c>
      <c r="G723">
        <v>256.48</v>
      </c>
      <c r="H723">
        <v>25.89</v>
      </c>
      <c r="I723">
        <v>503.3</v>
      </c>
      <c r="J723">
        <v>87.19</v>
      </c>
      <c r="K723">
        <v>1498.82</v>
      </c>
      <c r="L723" s="11" t="s">
        <v>11924</v>
      </c>
      <c r="M723" s="12">
        <v>176</v>
      </c>
      <c r="N723" s="12" t="s">
        <v>6</v>
      </c>
      <c r="O723" s="12" t="s">
        <v>6</v>
      </c>
      <c r="P723" s="12" t="s">
        <v>6</v>
      </c>
      <c r="Q723" s="12" t="s">
        <v>6</v>
      </c>
      <c r="R723">
        <v>722</v>
      </c>
    </row>
    <row r="724" spans="1:18" ht="15" x14ac:dyDescent="0.45">
      <c r="A724">
        <v>2029677</v>
      </c>
      <c r="B724">
        <v>47.4</v>
      </c>
      <c r="C724">
        <v>525.80999999999995</v>
      </c>
      <c r="D724">
        <v>26.68</v>
      </c>
      <c r="E724">
        <v>291.33999999999997</v>
      </c>
      <c r="F724">
        <v>23.64</v>
      </c>
      <c r="G724">
        <v>278.41000000000003</v>
      </c>
      <c r="H724">
        <v>32.24</v>
      </c>
      <c r="I724">
        <v>403.25</v>
      </c>
      <c r="J724">
        <v>129.96</v>
      </c>
      <c r="K724">
        <v>1498.81</v>
      </c>
      <c r="L724" s="11" t="s">
        <v>11927</v>
      </c>
      <c r="M724" s="12" t="s">
        <v>6</v>
      </c>
      <c r="N724" s="12" t="s">
        <v>6</v>
      </c>
      <c r="O724" s="12" t="s">
        <v>6</v>
      </c>
      <c r="P724" s="12" t="s">
        <v>6</v>
      </c>
      <c r="Q724" s="12">
        <v>115</v>
      </c>
      <c r="R724">
        <v>723</v>
      </c>
    </row>
    <row r="725" spans="1:18" ht="15" x14ac:dyDescent="0.45">
      <c r="A725">
        <v>28892</v>
      </c>
      <c r="B725">
        <v>77</v>
      </c>
      <c r="C725">
        <v>423.5</v>
      </c>
      <c r="D725">
        <v>42</v>
      </c>
      <c r="E725">
        <v>228.8</v>
      </c>
      <c r="F725">
        <v>85</v>
      </c>
      <c r="G725">
        <v>466.62</v>
      </c>
      <c r="H725">
        <v>69</v>
      </c>
      <c r="I725">
        <v>379.5</v>
      </c>
      <c r="J725">
        <v>273</v>
      </c>
      <c r="K725">
        <v>1498.42</v>
      </c>
      <c r="L725" s="11" t="s">
        <v>11925</v>
      </c>
      <c r="M725" s="12" t="s">
        <v>6</v>
      </c>
      <c r="N725" s="12" t="s">
        <v>6</v>
      </c>
      <c r="O725" s="12">
        <v>105</v>
      </c>
      <c r="P725" s="12" t="s">
        <v>6</v>
      </c>
      <c r="Q725" s="12" t="s">
        <v>6</v>
      </c>
      <c r="R725">
        <v>724</v>
      </c>
    </row>
    <row r="726" spans="1:18" ht="15" x14ac:dyDescent="0.45">
      <c r="A726">
        <v>2011249</v>
      </c>
      <c r="B726">
        <v>19.88</v>
      </c>
      <c r="C726">
        <v>596.28</v>
      </c>
      <c r="D726">
        <v>17.510000000000002</v>
      </c>
      <c r="E726">
        <v>525.05999999999995</v>
      </c>
      <c r="F726">
        <v>2.46</v>
      </c>
      <c r="G726">
        <v>72.930000000000007</v>
      </c>
      <c r="H726">
        <v>10.16</v>
      </c>
      <c r="I726">
        <v>303.79000000000002</v>
      </c>
      <c r="J726">
        <v>50.010000000000005</v>
      </c>
      <c r="K726">
        <v>1498.06</v>
      </c>
      <c r="L726" s="11" t="s">
        <v>11924</v>
      </c>
      <c r="M726" s="12">
        <v>177</v>
      </c>
      <c r="N726" s="12" t="s">
        <v>6</v>
      </c>
      <c r="O726" s="12" t="s">
        <v>6</v>
      </c>
      <c r="P726" s="12" t="s">
        <v>6</v>
      </c>
      <c r="Q726" s="12" t="s">
        <v>6</v>
      </c>
      <c r="R726">
        <v>725</v>
      </c>
    </row>
    <row r="727" spans="1:18" ht="15" x14ac:dyDescent="0.45">
      <c r="A727">
        <v>28299</v>
      </c>
      <c r="B727">
        <v>79.39</v>
      </c>
      <c r="C727">
        <v>292.66000000000003</v>
      </c>
      <c r="D727">
        <v>102</v>
      </c>
      <c r="E727">
        <v>360.52</v>
      </c>
      <c r="F727">
        <v>137.62</v>
      </c>
      <c r="G727">
        <v>482.13</v>
      </c>
      <c r="H727">
        <v>95</v>
      </c>
      <c r="I727">
        <v>358.9</v>
      </c>
      <c r="J727">
        <v>414.01</v>
      </c>
      <c r="K727">
        <v>1494.21</v>
      </c>
      <c r="L727" s="11" t="s">
        <v>11927</v>
      </c>
      <c r="M727" s="12" t="s">
        <v>6</v>
      </c>
      <c r="N727" s="12" t="s">
        <v>6</v>
      </c>
      <c r="O727" s="12" t="s">
        <v>6</v>
      </c>
      <c r="P727" s="12" t="s">
        <v>6</v>
      </c>
      <c r="Q727" s="12">
        <v>116</v>
      </c>
      <c r="R727">
        <v>726</v>
      </c>
    </row>
    <row r="728" spans="1:18" ht="15" x14ac:dyDescent="0.45">
      <c r="A728">
        <v>2016407</v>
      </c>
      <c r="B728">
        <v>17</v>
      </c>
      <c r="C728">
        <v>232</v>
      </c>
      <c r="D728">
        <v>11</v>
      </c>
      <c r="E728">
        <v>133.91999999999999</v>
      </c>
      <c r="F728">
        <v>38.54</v>
      </c>
      <c r="G728">
        <v>548.03</v>
      </c>
      <c r="H728">
        <v>39.81</v>
      </c>
      <c r="I728">
        <v>575.71</v>
      </c>
      <c r="J728">
        <v>106.35</v>
      </c>
      <c r="K728">
        <v>1489.6599999999999</v>
      </c>
      <c r="L728" s="11" t="s">
        <v>11924</v>
      </c>
      <c r="M728" s="12">
        <v>178</v>
      </c>
      <c r="N728" s="12" t="s">
        <v>6</v>
      </c>
      <c r="O728" s="12" t="s">
        <v>6</v>
      </c>
      <c r="P728" s="12" t="s">
        <v>6</v>
      </c>
      <c r="Q728" s="12" t="s">
        <v>6</v>
      </c>
      <c r="R728">
        <v>727</v>
      </c>
    </row>
    <row r="729" spans="1:18" ht="15" x14ac:dyDescent="0.45">
      <c r="A729">
        <v>18400</v>
      </c>
      <c r="B729">
        <v>37</v>
      </c>
      <c r="C729">
        <v>474.76</v>
      </c>
      <c r="D729">
        <v>22</v>
      </c>
      <c r="E729">
        <v>279.76</v>
      </c>
      <c r="F729">
        <v>27</v>
      </c>
      <c r="G729">
        <v>374.19</v>
      </c>
      <c r="H729">
        <v>26</v>
      </c>
      <c r="I729">
        <v>360.29</v>
      </c>
      <c r="J729">
        <v>112</v>
      </c>
      <c r="K729">
        <v>1489</v>
      </c>
      <c r="L729" s="11" t="s">
        <v>11928</v>
      </c>
      <c r="M729" s="12" t="s">
        <v>6</v>
      </c>
      <c r="N729" s="12">
        <v>138</v>
      </c>
      <c r="O729" s="12" t="s">
        <v>6</v>
      </c>
      <c r="P729" s="12" t="s">
        <v>6</v>
      </c>
      <c r="Q729" s="12" t="s">
        <v>6</v>
      </c>
      <c r="R729">
        <v>728</v>
      </c>
    </row>
    <row r="730" spans="1:18" ht="15" x14ac:dyDescent="0.45">
      <c r="A730">
        <v>2016302</v>
      </c>
      <c r="B730">
        <v>6.21</v>
      </c>
      <c r="C730">
        <v>308.23</v>
      </c>
      <c r="D730">
        <v>6.34</v>
      </c>
      <c r="E730">
        <v>314.25</v>
      </c>
      <c r="F730">
        <v>9.91</v>
      </c>
      <c r="G730">
        <v>491.41</v>
      </c>
      <c r="H730">
        <v>7.54</v>
      </c>
      <c r="I730">
        <v>373.99</v>
      </c>
      <c r="J730">
        <v>30</v>
      </c>
      <c r="K730">
        <v>1487.88</v>
      </c>
      <c r="L730" s="11" t="s">
        <v>11924</v>
      </c>
      <c r="M730" s="12">
        <v>179</v>
      </c>
      <c r="N730" s="12" t="s">
        <v>6</v>
      </c>
      <c r="O730" s="12" t="s">
        <v>6</v>
      </c>
      <c r="P730" s="12" t="s">
        <v>6</v>
      </c>
      <c r="Q730" s="12" t="s">
        <v>6</v>
      </c>
      <c r="R730">
        <v>729</v>
      </c>
    </row>
    <row r="731" spans="1:18" ht="15" x14ac:dyDescent="0.45">
      <c r="A731">
        <v>27350</v>
      </c>
      <c r="B731">
        <v>46</v>
      </c>
      <c r="C731">
        <v>486.75</v>
      </c>
      <c r="D731">
        <v>24</v>
      </c>
      <c r="E731">
        <v>253.55</v>
      </c>
      <c r="F731">
        <v>47</v>
      </c>
      <c r="G731">
        <v>495.14</v>
      </c>
      <c r="H731">
        <v>23</v>
      </c>
      <c r="I731">
        <v>250.7</v>
      </c>
      <c r="J731">
        <v>140</v>
      </c>
      <c r="K731">
        <v>1486.14</v>
      </c>
      <c r="L731" s="11" t="s">
        <v>11928</v>
      </c>
      <c r="M731" s="12" t="s">
        <v>6</v>
      </c>
      <c r="N731" s="12">
        <v>139</v>
      </c>
      <c r="O731" s="12" t="s">
        <v>6</v>
      </c>
      <c r="P731" s="12" t="s">
        <v>6</v>
      </c>
      <c r="Q731" s="12" t="s">
        <v>6</v>
      </c>
      <c r="R731">
        <v>730</v>
      </c>
    </row>
    <row r="732" spans="1:18" ht="15" x14ac:dyDescent="0.45">
      <c r="A732">
        <v>10715</v>
      </c>
      <c r="B732">
        <v>105</v>
      </c>
      <c r="C732">
        <v>418.96</v>
      </c>
      <c r="D732">
        <v>80</v>
      </c>
      <c r="E732">
        <v>319.04000000000002</v>
      </c>
      <c r="F732">
        <v>107</v>
      </c>
      <c r="G732">
        <v>425.76</v>
      </c>
      <c r="H732">
        <v>81</v>
      </c>
      <c r="I732">
        <v>321.76</v>
      </c>
      <c r="J732">
        <v>373</v>
      </c>
      <c r="K732">
        <v>1485.52</v>
      </c>
      <c r="L732" s="11" t="s">
        <v>11925</v>
      </c>
      <c r="M732" s="12" t="s">
        <v>6</v>
      </c>
      <c r="N732" s="12" t="s">
        <v>6</v>
      </c>
      <c r="O732" s="12">
        <v>106</v>
      </c>
      <c r="P732" s="12" t="s">
        <v>6</v>
      </c>
      <c r="Q732" s="12" t="s">
        <v>6</v>
      </c>
      <c r="R732">
        <v>731</v>
      </c>
    </row>
    <row r="733" spans="1:18" ht="15" x14ac:dyDescent="0.45">
      <c r="A733">
        <v>17559</v>
      </c>
      <c r="B733">
        <v>112</v>
      </c>
      <c r="C733">
        <v>423.2</v>
      </c>
      <c r="D733">
        <v>83</v>
      </c>
      <c r="E733">
        <v>313.89999999999998</v>
      </c>
      <c r="F733">
        <v>94</v>
      </c>
      <c r="G733">
        <v>356</v>
      </c>
      <c r="H733">
        <v>103</v>
      </c>
      <c r="I733">
        <v>390.5</v>
      </c>
      <c r="J733">
        <v>392</v>
      </c>
      <c r="K733">
        <v>1483.6</v>
      </c>
      <c r="L733" s="11" t="s">
        <v>11926</v>
      </c>
      <c r="M733" s="12" t="s">
        <v>6</v>
      </c>
      <c r="N733" s="12" t="s">
        <v>6</v>
      </c>
      <c r="O733" s="12" t="s">
        <v>6</v>
      </c>
      <c r="P733" s="12">
        <v>74</v>
      </c>
      <c r="Q733" s="12" t="s">
        <v>6</v>
      </c>
      <c r="R733">
        <v>732</v>
      </c>
    </row>
    <row r="734" spans="1:18" ht="15" x14ac:dyDescent="0.45">
      <c r="A734">
        <v>18153</v>
      </c>
      <c r="B734">
        <v>56</v>
      </c>
      <c r="C734">
        <v>444.16</v>
      </c>
      <c r="D734">
        <v>46</v>
      </c>
      <c r="E734">
        <v>366.72</v>
      </c>
      <c r="F734">
        <v>49</v>
      </c>
      <c r="G734">
        <v>392</v>
      </c>
      <c r="H734">
        <v>35</v>
      </c>
      <c r="I734">
        <v>278.08</v>
      </c>
      <c r="J734">
        <v>186</v>
      </c>
      <c r="K734">
        <v>1480.96</v>
      </c>
      <c r="L734" s="11" t="s">
        <v>11923</v>
      </c>
      <c r="M734" s="12" t="s">
        <v>6</v>
      </c>
      <c r="N734" s="12" t="s">
        <v>6</v>
      </c>
      <c r="O734" s="12" t="s">
        <v>6</v>
      </c>
      <c r="P734" s="12" t="s">
        <v>6</v>
      </c>
      <c r="Q734" s="12" t="s">
        <v>6</v>
      </c>
      <c r="R734">
        <v>733</v>
      </c>
    </row>
    <row r="735" spans="1:18" ht="15" x14ac:dyDescent="0.45">
      <c r="A735">
        <v>10595</v>
      </c>
      <c r="B735">
        <v>16</v>
      </c>
      <c r="C735">
        <v>61.78</v>
      </c>
      <c r="D735">
        <v>130</v>
      </c>
      <c r="E735">
        <v>504.38</v>
      </c>
      <c r="F735">
        <v>235</v>
      </c>
      <c r="G735">
        <v>914.64</v>
      </c>
      <c r="J735">
        <v>381</v>
      </c>
      <c r="K735">
        <v>1480.8</v>
      </c>
      <c r="L735" s="11" t="s">
        <v>11927</v>
      </c>
      <c r="M735" s="12" t="s">
        <v>6</v>
      </c>
      <c r="N735" s="12" t="s">
        <v>6</v>
      </c>
      <c r="O735" s="12" t="s">
        <v>6</v>
      </c>
      <c r="P735" s="12" t="s">
        <v>6</v>
      </c>
      <c r="Q735" s="12">
        <v>117</v>
      </c>
      <c r="R735">
        <v>734</v>
      </c>
    </row>
    <row r="736" spans="1:18" ht="15" x14ac:dyDescent="0.45">
      <c r="A736">
        <v>28556</v>
      </c>
      <c r="B736">
        <v>19</v>
      </c>
      <c r="C736">
        <v>351.5</v>
      </c>
      <c r="D736">
        <v>22</v>
      </c>
      <c r="E736">
        <v>407</v>
      </c>
      <c r="F736">
        <v>17</v>
      </c>
      <c r="G736">
        <v>314.5</v>
      </c>
      <c r="H736">
        <v>22</v>
      </c>
      <c r="I736">
        <v>407</v>
      </c>
      <c r="J736">
        <v>80</v>
      </c>
      <c r="K736">
        <v>1480</v>
      </c>
      <c r="L736" s="11" t="s">
        <v>11924</v>
      </c>
      <c r="M736" s="12">
        <v>180</v>
      </c>
      <c r="N736" s="12" t="s">
        <v>6</v>
      </c>
      <c r="O736" s="12" t="s">
        <v>6</v>
      </c>
      <c r="P736" s="12" t="s">
        <v>6</v>
      </c>
      <c r="Q736" s="12" t="s">
        <v>6</v>
      </c>
      <c r="R736">
        <v>735</v>
      </c>
    </row>
    <row r="737" spans="1:18" ht="15" x14ac:dyDescent="0.45">
      <c r="A737">
        <v>23116</v>
      </c>
      <c r="B737">
        <v>65</v>
      </c>
      <c r="C737">
        <v>363.1</v>
      </c>
      <c r="D737">
        <v>56</v>
      </c>
      <c r="E737">
        <v>313.60000000000002</v>
      </c>
      <c r="F737">
        <v>63</v>
      </c>
      <c r="G737">
        <v>354.4</v>
      </c>
      <c r="H737">
        <v>77</v>
      </c>
      <c r="I737">
        <v>446.6</v>
      </c>
      <c r="J737">
        <v>261</v>
      </c>
      <c r="K737">
        <v>1477.6999999999998</v>
      </c>
      <c r="L737" s="11" t="s">
        <v>11928</v>
      </c>
      <c r="M737" s="12" t="s">
        <v>6</v>
      </c>
      <c r="N737" s="12">
        <v>140</v>
      </c>
      <c r="O737" s="12" t="s">
        <v>6</v>
      </c>
      <c r="P737" s="12" t="s">
        <v>6</v>
      </c>
      <c r="Q737" s="12" t="s">
        <v>6</v>
      </c>
      <c r="R737">
        <v>736</v>
      </c>
    </row>
    <row r="738" spans="1:18" ht="15" x14ac:dyDescent="0.45">
      <c r="A738">
        <v>11234</v>
      </c>
      <c r="B738">
        <v>24</v>
      </c>
      <c r="C738">
        <v>693.6</v>
      </c>
      <c r="D738">
        <v>18</v>
      </c>
      <c r="E738">
        <v>520.20000000000005</v>
      </c>
      <c r="F738">
        <v>9</v>
      </c>
      <c r="G738">
        <v>260.10000000000002</v>
      </c>
      <c r="J738">
        <v>51</v>
      </c>
      <c r="K738">
        <v>1473.9</v>
      </c>
      <c r="L738" s="11" t="s">
        <v>11924</v>
      </c>
      <c r="M738" s="12">
        <v>181</v>
      </c>
      <c r="N738" s="12" t="s">
        <v>6</v>
      </c>
      <c r="O738" s="12" t="s">
        <v>6</v>
      </c>
      <c r="P738" s="12" t="s">
        <v>6</v>
      </c>
      <c r="Q738" s="12" t="s">
        <v>6</v>
      </c>
      <c r="R738">
        <v>737</v>
      </c>
    </row>
    <row r="739" spans="1:18" ht="15" x14ac:dyDescent="0.45">
      <c r="A739">
        <v>27196</v>
      </c>
      <c r="B739">
        <v>154</v>
      </c>
      <c r="C739">
        <v>398.93</v>
      </c>
      <c r="D739">
        <v>144</v>
      </c>
      <c r="E739">
        <v>373.14</v>
      </c>
      <c r="F739">
        <v>127</v>
      </c>
      <c r="G739">
        <v>328.52</v>
      </c>
      <c r="H739">
        <v>148</v>
      </c>
      <c r="I739">
        <v>373.15</v>
      </c>
      <c r="J739">
        <v>573</v>
      </c>
      <c r="K739">
        <v>1473.7399999999998</v>
      </c>
      <c r="L739" s="11" t="s">
        <v>11927</v>
      </c>
      <c r="M739" s="12" t="s">
        <v>6</v>
      </c>
      <c r="N739" s="12" t="s">
        <v>6</v>
      </c>
      <c r="O739" s="12" t="s">
        <v>6</v>
      </c>
      <c r="P739" s="12" t="s">
        <v>6</v>
      </c>
      <c r="Q739" s="12">
        <v>118</v>
      </c>
      <c r="R739">
        <v>738</v>
      </c>
    </row>
    <row r="740" spans="1:18" ht="15" x14ac:dyDescent="0.45">
      <c r="A740">
        <v>28678</v>
      </c>
      <c r="B740">
        <v>33</v>
      </c>
      <c r="C740">
        <v>343.98</v>
      </c>
      <c r="D740">
        <v>24</v>
      </c>
      <c r="E740">
        <v>237.44</v>
      </c>
      <c r="F740">
        <v>48</v>
      </c>
      <c r="G740">
        <v>452.29</v>
      </c>
      <c r="H740">
        <v>46</v>
      </c>
      <c r="I740">
        <v>439.6</v>
      </c>
      <c r="J740">
        <v>151</v>
      </c>
      <c r="K740">
        <v>1473.31</v>
      </c>
      <c r="L740" s="11" t="s">
        <v>11926</v>
      </c>
      <c r="M740" s="12" t="s">
        <v>6</v>
      </c>
      <c r="N740" s="12" t="s">
        <v>6</v>
      </c>
      <c r="O740" s="12" t="s">
        <v>6</v>
      </c>
      <c r="P740" s="12">
        <v>75</v>
      </c>
      <c r="Q740" s="12" t="s">
        <v>6</v>
      </c>
      <c r="R740">
        <v>739</v>
      </c>
    </row>
    <row r="741" spans="1:18" ht="15" x14ac:dyDescent="0.45">
      <c r="A741">
        <v>18412</v>
      </c>
      <c r="B741">
        <v>24</v>
      </c>
      <c r="C741">
        <v>143.04</v>
      </c>
      <c r="D741">
        <v>86</v>
      </c>
      <c r="E741">
        <v>514.55999999999995</v>
      </c>
      <c r="F741">
        <v>69</v>
      </c>
      <c r="G741">
        <v>448.5</v>
      </c>
      <c r="H741">
        <v>56</v>
      </c>
      <c r="I741">
        <v>363.48</v>
      </c>
      <c r="J741">
        <v>235</v>
      </c>
      <c r="K741">
        <v>1469.58</v>
      </c>
      <c r="L741" s="11" t="s">
        <v>11928</v>
      </c>
      <c r="M741" s="12" t="s">
        <v>6</v>
      </c>
      <c r="N741" s="12">
        <v>141</v>
      </c>
      <c r="O741" s="12" t="s">
        <v>6</v>
      </c>
      <c r="P741" s="12" t="s">
        <v>6</v>
      </c>
      <c r="Q741" s="12" t="s">
        <v>6</v>
      </c>
      <c r="R741">
        <v>740</v>
      </c>
    </row>
    <row r="742" spans="1:18" ht="15" x14ac:dyDescent="0.45">
      <c r="A742">
        <v>12863</v>
      </c>
      <c r="B742">
        <v>32</v>
      </c>
      <c r="C742">
        <v>611.6</v>
      </c>
      <c r="D742">
        <v>25</v>
      </c>
      <c r="E742">
        <v>473.84</v>
      </c>
      <c r="F742">
        <v>11</v>
      </c>
      <c r="G742">
        <v>211.2</v>
      </c>
      <c r="H742">
        <v>9</v>
      </c>
      <c r="I742">
        <v>172.8</v>
      </c>
      <c r="J742">
        <v>77</v>
      </c>
      <c r="K742">
        <v>1469.44</v>
      </c>
      <c r="L742" s="11" t="s">
        <v>11927</v>
      </c>
      <c r="M742" s="12" t="s">
        <v>6</v>
      </c>
      <c r="N742" s="12" t="s">
        <v>6</v>
      </c>
      <c r="O742" s="12" t="s">
        <v>6</v>
      </c>
      <c r="P742" s="12" t="s">
        <v>6</v>
      </c>
      <c r="Q742" s="12">
        <v>119</v>
      </c>
      <c r="R742">
        <v>741</v>
      </c>
    </row>
    <row r="743" spans="1:18" ht="15" x14ac:dyDescent="0.45">
      <c r="A743">
        <v>27302</v>
      </c>
      <c r="B743">
        <v>83</v>
      </c>
      <c r="C743">
        <v>379.95</v>
      </c>
      <c r="D743">
        <v>68</v>
      </c>
      <c r="E743">
        <v>312.06</v>
      </c>
      <c r="F743">
        <v>93</v>
      </c>
      <c r="G743">
        <v>422.08</v>
      </c>
      <c r="H743">
        <v>79</v>
      </c>
      <c r="I743">
        <v>355.14</v>
      </c>
      <c r="J743">
        <v>323</v>
      </c>
      <c r="K743">
        <v>1469.23</v>
      </c>
      <c r="L743" s="11" t="s">
        <v>11928</v>
      </c>
      <c r="M743" s="12" t="s">
        <v>6</v>
      </c>
      <c r="N743" s="12">
        <v>142</v>
      </c>
      <c r="O743" s="12" t="s">
        <v>6</v>
      </c>
      <c r="P743" s="12" t="s">
        <v>6</v>
      </c>
      <c r="Q743" s="12" t="s">
        <v>6</v>
      </c>
      <c r="R743">
        <v>742</v>
      </c>
    </row>
    <row r="744" spans="1:18" ht="15" x14ac:dyDescent="0.45">
      <c r="A744">
        <v>17494</v>
      </c>
      <c r="B744">
        <v>21</v>
      </c>
      <c r="C744">
        <v>354.9</v>
      </c>
      <c r="D744">
        <v>11</v>
      </c>
      <c r="E744">
        <v>185.9</v>
      </c>
      <c r="F744">
        <v>34</v>
      </c>
      <c r="G744">
        <v>573.25</v>
      </c>
      <c r="H744">
        <v>21</v>
      </c>
      <c r="I744">
        <v>353.55</v>
      </c>
      <c r="J744">
        <v>87</v>
      </c>
      <c r="K744">
        <v>1467.6</v>
      </c>
      <c r="L744" s="11" t="s">
        <v>11926</v>
      </c>
      <c r="M744" s="12" t="s">
        <v>6</v>
      </c>
      <c r="N744" s="12" t="s">
        <v>6</v>
      </c>
      <c r="O744" s="12" t="s">
        <v>6</v>
      </c>
      <c r="P744" s="12">
        <v>76</v>
      </c>
      <c r="Q744" s="12" t="s">
        <v>6</v>
      </c>
      <c r="R744">
        <v>743</v>
      </c>
    </row>
    <row r="745" spans="1:18" ht="15" x14ac:dyDescent="0.45">
      <c r="A745">
        <v>2011307</v>
      </c>
      <c r="B745">
        <v>10.97</v>
      </c>
      <c r="C745">
        <v>502.65</v>
      </c>
      <c r="D745">
        <v>12.22</v>
      </c>
      <c r="E745">
        <v>558.51</v>
      </c>
      <c r="F745">
        <v>7.7</v>
      </c>
      <c r="G745">
        <v>353.25</v>
      </c>
      <c r="H745">
        <v>1.1499999999999999</v>
      </c>
      <c r="I745">
        <v>52.78</v>
      </c>
      <c r="J745">
        <v>32.04</v>
      </c>
      <c r="K745">
        <v>1467.1899999999998</v>
      </c>
      <c r="L745" s="11" t="s">
        <v>11924</v>
      </c>
      <c r="M745" s="12">
        <v>182</v>
      </c>
      <c r="N745" s="12" t="s">
        <v>6</v>
      </c>
      <c r="O745" s="12" t="s">
        <v>6</v>
      </c>
      <c r="P745" s="12" t="s">
        <v>6</v>
      </c>
      <c r="Q745" s="12" t="s">
        <v>6</v>
      </c>
      <c r="R745">
        <v>744</v>
      </c>
    </row>
    <row r="746" spans="1:18" ht="15" x14ac:dyDescent="0.45">
      <c r="A746">
        <v>23623</v>
      </c>
      <c r="B746">
        <v>76</v>
      </c>
      <c r="C746">
        <v>363.28</v>
      </c>
      <c r="D746">
        <v>69</v>
      </c>
      <c r="E746">
        <v>330.82</v>
      </c>
      <c r="F746">
        <v>84</v>
      </c>
      <c r="G746">
        <v>402.06</v>
      </c>
      <c r="H746">
        <v>75</v>
      </c>
      <c r="I746">
        <v>359.24</v>
      </c>
      <c r="J746">
        <v>304</v>
      </c>
      <c r="K746">
        <v>1455.3999999999999</v>
      </c>
      <c r="L746" s="11" t="s">
        <v>11926</v>
      </c>
      <c r="M746" s="12" t="s">
        <v>6</v>
      </c>
      <c r="N746" s="12" t="s">
        <v>6</v>
      </c>
      <c r="O746" s="12" t="s">
        <v>6</v>
      </c>
      <c r="P746" s="12">
        <v>77</v>
      </c>
      <c r="Q746" s="12" t="s">
        <v>6</v>
      </c>
      <c r="R746">
        <v>745</v>
      </c>
    </row>
    <row r="747" spans="1:18" ht="15" x14ac:dyDescent="0.45">
      <c r="A747">
        <v>29968</v>
      </c>
      <c r="B747">
        <v>1</v>
      </c>
      <c r="C747">
        <v>9.11</v>
      </c>
      <c r="D747">
        <v>18</v>
      </c>
      <c r="E747">
        <v>178.2</v>
      </c>
      <c r="F747">
        <v>55</v>
      </c>
      <c r="G747">
        <v>544.5</v>
      </c>
      <c r="H747">
        <v>73</v>
      </c>
      <c r="I747">
        <v>722.7</v>
      </c>
      <c r="J747">
        <v>147</v>
      </c>
      <c r="K747">
        <v>1454.51</v>
      </c>
      <c r="L747" s="11" t="s">
        <v>11925</v>
      </c>
      <c r="M747" s="12" t="s">
        <v>6</v>
      </c>
      <c r="N747" s="12" t="s">
        <v>6</v>
      </c>
      <c r="O747" s="12">
        <v>107</v>
      </c>
      <c r="P747" s="12" t="s">
        <v>6</v>
      </c>
      <c r="Q747" s="12" t="s">
        <v>6</v>
      </c>
      <c r="R747">
        <v>746</v>
      </c>
    </row>
    <row r="748" spans="1:18" ht="15" x14ac:dyDescent="0.45">
      <c r="A748">
        <v>28290</v>
      </c>
      <c r="B748">
        <v>226</v>
      </c>
      <c r="C748">
        <v>608.22</v>
      </c>
      <c r="D748">
        <v>58</v>
      </c>
      <c r="E748">
        <v>161.6</v>
      </c>
      <c r="F748">
        <v>132</v>
      </c>
      <c r="G748">
        <v>382.57</v>
      </c>
      <c r="H748">
        <v>104</v>
      </c>
      <c r="I748">
        <v>301.14</v>
      </c>
      <c r="J748">
        <v>520</v>
      </c>
      <c r="K748">
        <v>1453.5300000000002</v>
      </c>
      <c r="L748" s="11" t="s">
        <v>11927</v>
      </c>
      <c r="M748" s="12" t="s">
        <v>6</v>
      </c>
      <c r="N748" s="12" t="s">
        <v>6</v>
      </c>
      <c r="O748" s="12" t="s">
        <v>6</v>
      </c>
      <c r="P748" s="12" t="s">
        <v>6</v>
      </c>
      <c r="Q748" s="12">
        <v>120</v>
      </c>
      <c r="R748">
        <v>747</v>
      </c>
    </row>
    <row r="749" spans="1:18" ht="15" x14ac:dyDescent="0.45">
      <c r="A749">
        <v>22385</v>
      </c>
      <c r="B749">
        <v>6</v>
      </c>
      <c r="C749">
        <v>174</v>
      </c>
      <c r="D749">
        <v>23</v>
      </c>
      <c r="E749">
        <v>667</v>
      </c>
      <c r="F749">
        <v>11</v>
      </c>
      <c r="G749">
        <v>319</v>
      </c>
      <c r="H749">
        <v>10</v>
      </c>
      <c r="I749">
        <v>290</v>
      </c>
      <c r="J749">
        <v>50</v>
      </c>
      <c r="K749">
        <v>1450</v>
      </c>
      <c r="L749" s="11" t="s">
        <v>11925</v>
      </c>
      <c r="M749" s="12" t="s">
        <v>6</v>
      </c>
      <c r="N749" s="12" t="s">
        <v>6</v>
      </c>
      <c r="O749" s="12">
        <v>108</v>
      </c>
      <c r="P749" s="12" t="s">
        <v>6</v>
      </c>
      <c r="Q749" s="12" t="s">
        <v>6</v>
      </c>
      <c r="R749">
        <v>748</v>
      </c>
    </row>
    <row r="750" spans="1:18" ht="15" x14ac:dyDescent="0.45">
      <c r="A750">
        <v>28795</v>
      </c>
      <c r="B750">
        <v>32</v>
      </c>
      <c r="C750">
        <v>284.8</v>
      </c>
      <c r="D750">
        <v>73</v>
      </c>
      <c r="E750">
        <v>649.70000000000005</v>
      </c>
      <c r="F750">
        <v>13</v>
      </c>
      <c r="G750">
        <v>115.7</v>
      </c>
      <c r="H750">
        <v>45</v>
      </c>
      <c r="I750">
        <v>399.08</v>
      </c>
      <c r="J750">
        <v>163</v>
      </c>
      <c r="K750">
        <v>1449.28</v>
      </c>
      <c r="L750" s="11" t="s">
        <v>11923</v>
      </c>
      <c r="M750" s="12" t="s">
        <v>6</v>
      </c>
      <c r="N750" s="12" t="s">
        <v>6</v>
      </c>
      <c r="O750" s="12" t="s">
        <v>6</v>
      </c>
      <c r="P750" s="12" t="s">
        <v>6</v>
      </c>
      <c r="Q750" s="12" t="s">
        <v>6</v>
      </c>
      <c r="R750">
        <v>749</v>
      </c>
    </row>
    <row r="751" spans="1:18" ht="15" x14ac:dyDescent="0.45">
      <c r="A751">
        <v>22660</v>
      </c>
      <c r="B751">
        <v>113</v>
      </c>
      <c r="C751">
        <v>243.74</v>
      </c>
      <c r="D751">
        <v>152</v>
      </c>
      <c r="E751">
        <v>330.44</v>
      </c>
      <c r="F751">
        <v>232</v>
      </c>
      <c r="G751">
        <v>501.58</v>
      </c>
      <c r="H751">
        <v>172</v>
      </c>
      <c r="I751">
        <v>371.02</v>
      </c>
      <c r="J751">
        <v>669</v>
      </c>
      <c r="K751">
        <v>1446.78</v>
      </c>
      <c r="L751" s="11" t="s">
        <v>11925</v>
      </c>
      <c r="M751" s="12" t="s">
        <v>6</v>
      </c>
      <c r="N751" s="12" t="s">
        <v>6</v>
      </c>
      <c r="O751" s="12">
        <v>109</v>
      </c>
      <c r="P751" s="12" t="s">
        <v>6</v>
      </c>
      <c r="Q751" s="12" t="s">
        <v>6</v>
      </c>
      <c r="R751">
        <v>750</v>
      </c>
    </row>
    <row r="752" spans="1:18" ht="15" x14ac:dyDescent="0.45">
      <c r="A752">
        <v>11207</v>
      </c>
      <c r="B752">
        <v>100</v>
      </c>
      <c r="C752">
        <v>335.52</v>
      </c>
      <c r="D752">
        <v>77</v>
      </c>
      <c r="E752">
        <v>269.5</v>
      </c>
      <c r="F752">
        <v>121</v>
      </c>
      <c r="G752">
        <v>423.5</v>
      </c>
      <c r="H752">
        <v>118</v>
      </c>
      <c r="I752">
        <v>412.44</v>
      </c>
      <c r="J752">
        <v>416</v>
      </c>
      <c r="K752">
        <v>1440.96</v>
      </c>
      <c r="L752" s="11" t="s">
        <v>11925</v>
      </c>
      <c r="M752" s="12" t="s">
        <v>6</v>
      </c>
      <c r="N752" s="12" t="s">
        <v>6</v>
      </c>
      <c r="O752" s="12">
        <v>110</v>
      </c>
      <c r="P752" s="12" t="s">
        <v>6</v>
      </c>
      <c r="Q752" s="12" t="s">
        <v>6</v>
      </c>
      <c r="R752">
        <v>751</v>
      </c>
    </row>
    <row r="753" spans="1:18" ht="15" x14ac:dyDescent="0.45">
      <c r="A753">
        <v>2011630</v>
      </c>
      <c r="B753">
        <v>39.56</v>
      </c>
      <c r="C753">
        <v>336.23</v>
      </c>
      <c r="D753">
        <v>33.520000000000003</v>
      </c>
      <c r="E753">
        <v>284.58</v>
      </c>
      <c r="F753">
        <v>43.1</v>
      </c>
      <c r="G753">
        <v>366.15</v>
      </c>
      <c r="H753">
        <v>53.02</v>
      </c>
      <c r="I753">
        <v>450.64</v>
      </c>
      <c r="J753">
        <v>169.20000000000002</v>
      </c>
      <c r="K753">
        <v>1437.6</v>
      </c>
      <c r="L753" s="11" t="s">
        <v>11923</v>
      </c>
      <c r="M753" s="12" t="s">
        <v>6</v>
      </c>
      <c r="N753" s="12" t="s">
        <v>6</v>
      </c>
      <c r="O753" s="12" t="s">
        <v>6</v>
      </c>
      <c r="P753" s="12" t="s">
        <v>6</v>
      </c>
      <c r="Q753" s="12" t="s">
        <v>6</v>
      </c>
      <c r="R753">
        <v>752</v>
      </c>
    </row>
    <row r="754" spans="1:18" ht="15" x14ac:dyDescent="0.45">
      <c r="A754">
        <v>29390</v>
      </c>
      <c r="B754">
        <v>19</v>
      </c>
      <c r="C754">
        <v>111.16</v>
      </c>
      <c r="D754">
        <v>51</v>
      </c>
      <c r="E754">
        <v>300.89999999999998</v>
      </c>
      <c r="F754">
        <v>106</v>
      </c>
      <c r="G754">
        <v>592.97</v>
      </c>
      <c r="H754">
        <v>74</v>
      </c>
      <c r="I754">
        <v>431.9</v>
      </c>
      <c r="J754">
        <v>250</v>
      </c>
      <c r="K754">
        <v>1436.9299999999998</v>
      </c>
      <c r="L754" s="11" t="s">
        <v>11927</v>
      </c>
      <c r="M754" s="12" t="s">
        <v>6</v>
      </c>
      <c r="N754" s="12" t="s">
        <v>6</v>
      </c>
      <c r="O754" s="12" t="s">
        <v>6</v>
      </c>
      <c r="P754" s="12" t="s">
        <v>6</v>
      </c>
      <c r="Q754" s="12">
        <v>121</v>
      </c>
      <c r="R754">
        <v>753</v>
      </c>
    </row>
    <row r="755" spans="1:18" ht="15" x14ac:dyDescent="0.45">
      <c r="A755">
        <v>18382</v>
      </c>
      <c r="B755">
        <v>74</v>
      </c>
      <c r="C755">
        <v>332.28</v>
      </c>
      <c r="D755">
        <v>77</v>
      </c>
      <c r="E755">
        <v>346.14</v>
      </c>
      <c r="F755">
        <v>66</v>
      </c>
      <c r="G755">
        <v>295.10000000000002</v>
      </c>
      <c r="H755">
        <v>103</v>
      </c>
      <c r="I755">
        <v>462.42</v>
      </c>
      <c r="J755">
        <v>320</v>
      </c>
      <c r="K755">
        <v>1435.94</v>
      </c>
      <c r="L755" s="11" t="s">
        <v>11925</v>
      </c>
      <c r="M755" s="12" t="s">
        <v>6</v>
      </c>
      <c r="N755" s="12" t="s">
        <v>6</v>
      </c>
      <c r="O755" s="12">
        <v>111</v>
      </c>
      <c r="P755" s="12" t="s">
        <v>6</v>
      </c>
      <c r="Q755" s="12" t="s">
        <v>6</v>
      </c>
      <c r="R755">
        <v>754</v>
      </c>
    </row>
    <row r="756" spans="1:18" ht="15" x14ac:dyDescent="0.45">
      <c r="A756">
        <v>16865</v>
      </c>
      <c r="B756">
        <v>68</v>
      </c>
      <c r="C756">
        <v>662.44</v>
      </c>
      <c r="D756">
        <v>31</v>
      </c>
      <c r="E756">
        <v>298.16000000000003</v>
      </c>
      <c r="F756">
        <v>12</v>
      </c>
      <c r="G756">
        <v>119.94</v>
      </c>
      <c r="H756">
        <v>35</v>
      </c>
      <c r="I756">
        <v>350.44</v>
      </c>
      <c r="J756">
        <v>146</v>
      </c>
      <c r="K756">
        <v>1430.9800000000002</v>
      </c>
      <c r="L756" s="11" t="s">
        <v>11926</v>
      </c>
      <c r="M756" s="12" t="s">
        <v>6</v>
      </c>
      <c r="N756" s="12" t="s">
        <v>6</v>
      </c>
      <c r="O756" s="12" t="s">
        <v>6</v>
      </c>
      <c r="P756" s="12">
        <v>78</v>
      </c>
      <c r="Q756" s="12" t="s">
        <v>6</v>
      </c>
      <c r="R756">
        <v>755</v>
      </c>
    </row>
    <row r="757" spans="1:18" ht="15" x14ac:dyDescent="0.45">
      <c r="A757">
        <v>31709</v>
      </c>
      <c r="D757">
        <v>28</v>
      </c>
      <c r="E757">
        <v>443.93</v>
      </c>
      <c r="F757">
        <v>30</v>
      </c>
      <c r="G757">
        <v>477</v>
      </c>
      <c r="H757">
        <v>32</v>
      </c>
      <c r="I757">
        <v>508.8</v>
      </c>
      <c r="J757">
        <v>90</v>
      </c>
      <c r="K757">
        <v>1429.73</v>
      </c>
      <c r="L757" s="11" t="s">
        <v>11928</v>
      </c>
      <c r="M757" s="12" t="s">
        <v>6</v>
      </c>
      <c r="N757" s="12">
        <v>143</v>
      </c>
      <c r="O757" s="12" t="s">
        <v>6</v>
      </c>
      <c r="P757" s="12" t="s">
        <v>6</v>
      </c>
      <c r="Q757" s="12" t="s">
        <v>6</v>
      </c>
      <c r="R757">
        <v>756</v>
      </c>
    </row>
    <row r="758" spans="1:18" ht="15" x14ac:dyDescent="0.45">
      <c r="A758">
        <v>2027819</v>
      </c>
      <c r="B758">
        <v>30.94</v>
      </c>
      <c r="C758">
        <v>323.52</v>
      </c>
      <c r="D758">
        <v>24.86</v>
      </c>
      <c r="E758">
        <v>258.52999999999997</v>
      </c>
      <c r="F758">
        <v>38.17</v>
      </c>
      <c r="G758">
        <v>398.77</v>
      </c>
      <c r="H758">
        <v>42.86</v>
      </c>
      <c r="I758">
        <v>448.89</v>
      </c>
      <c r="J758">
        <v>136.82999999999998</v>
      </c>
      <c r="K758">
        <v>1429.71</v>
      </c>
      <c r="L758" s="11" t="s">
        <v>11923</v>
      </c>
      <c r="M758" s="12" t="s">
        <v>6</v>
      </c>
      <c r="N758" s="12" t="s">
        <v>6</v>
      </c>
      <c r="O758" s="12" t="s">
        <v>6</v>
      </c>
      <c r="P758" s="12" t="s">
        <v>6</v>
      </c>
      <c r="Q758" s="12" t="s">
        <v>6</v>
      </c>
      <c r="R758">
        <v>757</v>
      </c>
    </row>
    <row r="759" spans="1:18" ht="15" x14ac:dyDescent="0.45">
      <c r="A759">
        <v>17637</v>
      </c>
      <c r="B759">
        <v>41</v>
      </c>
      <c r="C759">
        <v>375.72</v>
      </c>
      <c r="D759">
        <v>35</v>
      </c>
      <c r="E759">
        <v>322</v>
      </c>
      <c r="F759">
        <v>41</v>
      </c>
      <c r="G759">
        <v>403.8</v>
      </c>
      <c r="H759">
        <v>33</v>
      </c>
      <c r="I759">
        <v>326.7</v>
      </c>
      <c r="J759">
        <v>150</v>
      </c>
      <c r="K759">
        <v>1428.22</v>
      </c>
      <c r="L759" s="11" t="s">
        <v>11925</v>
      </c>
      <c r="M759" s="12" t="s">
        <v>6</v>
      </c>
      <c r="N759" s="12" t="s">
        <v>6</v>
      </c>
      <c r="O759" s="12">
        <v>112</v>
      </c>
      <c r="P759" s="12" t="s">
        <v>6</v>
      </c>
      <c r="Q759" s="12" t="s">
        <v>6</v>
      </c>
      <c r="R759">
        <v>758</v>
      </c>
    </row>
    <row r="760" spans="1:18" ht="15" x14ac:dyDescent="0.45">
      <c r="A760">
        <v>29309</v>
      </c>
      <c r="B760">
        <v>5</v>
      </c>
      <c r="C760">
        <v>122.5</v>
      </c>
      <c r="D760">
        <v>3</v>
      </c>
      <c r="E760">
        <v>73.5</v>
      </c>
      <c r="F760">
        <v>24</v>
      </c>
      <c r="G760">
        <v>588</v>
      </c>
      <c r="H760">
        <v>27</v>
      </c>
      <c r="I760">
        <v>643.5</v>
      </c>
      <c r="J760">
        <v>59</v>
      </c>
      <c r="K760">
        <v>1427.5</v>
      </c>
      <c r="L760" s="11" t="s">
        <v>11926</v>
      </c>
      <c r="M760" s="12" t="s">
        <v>6</v>
      </c>
      <c r="N760" s="12" t="s">
        <v>6</v>
      </c>
      <c r="O760" s="12" t="s">
        <v>6</v>
      </c>
      <c r="P760" s="12">
        <v>79</v>
      </c>
      <c r="Q760" s="12" t="s">
        <v>6</v>
      </c>
      <c r="R760">
        <v>759</v>
      </c>
    </row>
    <row r="761" spans="1:18" ht="15" x14ac:dyDescent="0.45">
      <c r="A761">
        <v>10658</v>
      </c>
      <c r="B761">
        <v>62</v>
      </c>
      <c r="C761">
        <v>284.08999999999997</v>
      </c>
      <c r="D761">
        <v>32</v>
      </c>
      <c r="E761">
        <v>146.09</v>
      </c>
      <c r="F761">
        <v>17</v>
      </c>
      <c r="G761">
        <v>78.2</v>
      </c>
      <c r="H761">
        <v>200</v>
      </c>
      <c r="I761">
        <v>918.89</v>
      </c>
      <c r="J761">
        <v>311</v>
      </c>
      <c r="K761">
        <v>1427.27</v>
      </c>
      <c r="L761" s="11" t="s">
        <v>11927</v>
      </c>
      <c r="M761" s="12" t="s">
        <v>6</v>
      </c>
      <c r="N761" s="12" t="s">
        <v>6</v>
      </c>
      <c r="O761" s="12" t="s">
        <v>6</v>
      </c>
      <c r="P761" s="12" t="s">
        <v>6</v>
      </c>
      <c r="Q761" s="12">
        <v>122</v>
      </c>
      <c r="R761">
        <v>760</v>
      </c>
    </row>
    <row r="762" spans="1:18" ht="15" x14ac:dyDescent="0.45">
      <c r="A762">
        <v>18402</v>
      </c>
      <c r="B762">
        <v>32</v>
      </c>
      <c r="C762">
        <v>418.15</v>
      </c>
      <c r="D762">
        <v>23</v>
      </c>
      <c r="E762">
        <v>301.05</v>
      </c>
      <c r="F762">
        <v>22</v>
      </c>
      <c r="G762">
        <v>304.69</v>
      </c>
      <c r="H762">
        <v>29</v>
      </c>
      <c r="I762">
        <v>401.99</v>
      </c>
      <c r="J762">
        <v>106</v>
      </c>
      <c r="K762">
        <v>1425.88</v>
      </c>
      <c r="L762" s="11" t="s">
        <v>11928</v>
      </c>
      <c r="M762" s="12" t="s">
        <v>6</v>
      </c>
      <c r="N762" s="12">
        <v>144</v>
      </c>
      <c r="O762" s="12" t="s">
        <v>6</v>
      </c>
      <c r="P762" s="12" t="s">
        <v>6</v>
      </c>
      <c r="Q762" s="12" t="s">
        <v>6</v>
      </c>
      <c r="R762">
        <v>761</v>
      </c>
    </row>
    <row r="763" spans="1:18" ht="15" x14ac:dyDescent="0.45">
      <c r="A763">
        <v>16764</v>
      </c>
      <c r="B763">
        <v>62</v>
      </c>
      <c r="C763">
        <v>296.88</v>
      </c>
      <c r="D763">
        <v>68</v>
      </c>
      <c r="E763">
        <v>325.26</v>
      </c>
      <c r="F763">
        <v>93</v>
      </c>
      <c r="G763">
        <v>431.13</v>
      </c>
      <c r="H763">
        <v>81</v>
      </c>
      <c r="I763">
        <v>370.38</v>
      </c>
      <c r="J763">
        <v>304</v>
      </c>
      <c r="K763">
        <v>1423.65</v>
      </c>
      <c r="L763" s="11" t="s">
        <v>11927</v>
      </c>
      <c r="M763" s="12" t="s">
        <v>6</v>
      </c>
      <c r="N763" s="12" t="s">
        <v>6</v>
      </c>
      <c r="O763" s="12" t="s">
        <v>6</v>
      </c>
      <c r="P763" s="12" t="s">
        <v>6</v>
      </c>
      <c r="Q763" s="12">
        <v>123</v>
      </c>
      <c r="R763">
        <v>762</v>
      </c>
    </row>
    <row r="764" spans="1:18" ht="15" x14ac:dyDescent="0.45">
      <c r="A764">
        <v>12119</v>
      </c>
      <c r="B764">
        <v>12</v>
      </c>
      <c r="C764">
        <v>162</v>
      </c>
      <c r="D764">
        <v>19</v>
      </c>
      <c r="E764">
        <v>292.60000000000002</v>
      </c>
      <c r="F764">
        <v>26</v>
      </c>
      <c r="G764">
        <v>399.17</v>
      </c>
      <c r="H764">
        <v>36</v>
      </c>
      <c r="I764">
        <v>569.29999999999995</v>
      </c>
      <c r="J764">
        <v>93</v>
      </c>
      <c r="K764">
        <v>1423.07</v>
      </c>
      <c r="L764" s="11" t="s">
        <v>11928</v>
      </c>
      <c r="M764" s="12" t="s">
        <v>6</v>
      </c>
      <c r="N764" s="12">
        <v>145</v>
      </c>
      <c r="O764" s="12" t="s">
        <v>6</v>
      </c>
      <c r="P764" s="12" t="s">
        <v>6</v>
      </c>
      <c r="Q764" s="12" t="s">
        <v>6</v>
      </c>
      <c r="R764">
        <v>763</v>
      </c>
    </row>
    <row r="765" spans="1:18" ht="15" x14ac:dyDescent="0.45">
      <c r="A765">
        <v>29827</v>
      </c>
      <c r="B765">
        <v>11</v>
      </c>
      <c r="C765">
        <v>548.9</v>
      </c>
      <c r="D765">
        <v>1</v>
      </c>
      <c r="E765">
        <v>49.9</v>
      </c>
      <c r="F765">
        <v>5</v>
      </c>
      <c r="G765">
        <v>274.5</v>
      </c>
      <c r="H765">
        <v>10</v>
      </c>
      <c r="I765">
        <v>549</v>
      </c>
      <c r="J765">
        <v>27</v>
      </c>
      <c r="K765">
        <v>1422.3</v>
      </c>
      <c r="L765" s="11" t="s">
        <v>11926</v>
      </c>
      <c r="M765" s="12" t="s">
        <v>6</v>
      </c>
      <c r="N765" s="12" t="s">
        <v>6</v>
      </c>
      <c r="O765" s="12" t="s">
        <v>6</v>
      </c>
      <c r="P765" s="12">
        <v>80</v>
      </c>
      <c r="Q765" s="12" t="s">
        <v>6</v>
      </c>
      <c r="R765">
        <v>764</v>
      </c>
    </row>
    <row r="766" spans="1:18" ht="15" x14ac:dyDescent="0.45">
      <c r="A766">
        <v>28777</v>
      </c>
      <c r="B766">
        <v>92</v>
      </c>
      <c r="C766">
        <v>346.6</v>
      </c>
      <c r="D766">
        <v>105</v>
      </c>
      <c r="E766">
        <v>397.8</v>
      </c>
      <c r="F766">
        <v>68</v>
      </c>
      <c r="G766">
        <v>257.8</v>
      </c>
      <c r="H766">
        <v>110</v>
      </c>
      <c r="I766">
        <v>418.8</v>
      </c>
      <c r="J766">
        <v>375</v>
      </c>
      <c r="K766">
        <v>1421</v>
      </c>
      <c r="L766" s="11" t="s">
        <v>11926</v>
      </c>
      <c r="M766" s="12" t="s">
        <v>6</v>
      </c>
      <c r="N766" s="12" t="s">
        <v>6</v>
      </c>
      <c r="O766" s="12" t="s">
        <v>6</v>
      </c>
      <c r="P766" s="12">
        <v>81</v>
      </c>
      <c r="Q766" s="12" t="s">
        <v>6</v>
      </c>
      <c r="R766">
        <v>765</v>
      </c>
    </row>
    <row r="767" spans="1:18" ht="15" x14ac:dyDescent="0.45">
      <c r="A767">
        <v>10277</v>
      </c>
      <c r="B767">
        <v>73</v>
      </c>
      <c r="C767">
        <v>481.8</v>
      </c>
      <c r="D767">
        <v>65</v>
      </c>
      <c r="E767">
        <v>429</v>
      </c>
      <c r="F767">
        <v>33</v>
      </c>
      <c r="G767">
        <v>217.8</v>
      </c>
      <c r="H767">
        <v>44</v>
      </c>
      <c r="I767">
        <v>290.39999999999998</v>
      </c>
      <c r="J767">
        <v>215</v>
      </c>
      <c r="K767">
        <v>1419</v>
      </c>
      <c r="L767" s="11" t="s">
        <v>11927</v>
      </c>
      <c r="M767" s="12" t="s">
        <v>6</v>
      </c>
      <c r="N767" s="12" t="s">
        <v>6</v>
      </c>
      <c r="O767" s="12" t="s">
        <v>6</v>
      </c>
      <c r="P767" s="12" t="s">
        <v>6</v>
      </c>
      <c r="Q767" s="12">
        <v>124</v>
      </c>
      <c r="R767">
        <v>766</v>
      </c>
    </row>
    <row r="768" spans="1:18" ht="15" x14ac:dyDescent="0.45">
      <c r="A768">
        <v>23307</v>
      </c>
      <c r="B768">
        <v>37</v>
      </c>
      <c r="C768">
        <v>341.7</v>
      </c>
      <c r="D768">
        <v>61</v>
      </c>
      <c r="E768">
        <v>605.1</v>
      </c>
      <c r="F768">
        <v>24</v>
      </c>
      <c r="G768">
        <v>234.8</v>
      </c>
      <c r="H768">
        <v>26</v>
      </c>
      <c r="I768">
        <v>236.98</v>
      </c>
      <c r="J768">
        <v>148</v>
      </c>
      <c r="K768">
        <v>1418.58</v>
      </c>
      <c r="L768" s="11" t="s">
        <v>11926</v>
      </c>
      <c r="M768" s="12" t="s">
        <v>6</v>
      </c>
      <c r="N768" s="12" t="s">
        <v>6</v>
      </c>
      <c r="O768" s="12" t="s">
        <v>6</v>
      </c>
      <c r="P768" s="12">
        <v>82</v>
      </c>
      <c r="Q768" s="12" t="s">
        <v>6</v>
      </c>
      <c r="R768">
        <v>767</v>
      </c>
    </row>
    <row r="769" spans="1:18" ht="15" x14ac:dyDescent="0.45">
      <c r="A769">
        <v>15880</v>
      </c>
      <c r="B769">
        <v>30</v>
      </c>
      <c r="C769">
        <v>258</v>
      </c>
      <c r="D769">
        <v>43</v>
      </c>
      <c r="E769">
        <v>373.42</v>
      </c>
      <c r="F769">
        <v>32</v>
      </c>
      <c r="G769">
        <v>306.43</v>
      </c>
      <c r="H769">
        <v>50</v>
      </c>
      <c r="I769">
        <v>476.92</v>
      </c>
      <c r="J769">
        <v>155</v>
      </c>
      <c r="K769">
        <v>1414.7700000000002</v>
      </c>
      <c r="L769" s="11" t="s">
        <v>11926</v>
      </c>
      <c r="M769" s="12" t="s">
        <v>6</v>
      </c>
      <c r="N769" s="12" t="s">
        <v>6</v>
      </c>
      <c r="O769" s="12" t="s">
        <v>6</v>
      </c>
      <c r="P769" s="12">
        <v>83</v>
      </c>
      <c r="Q769" s="12" t="s">
        <v>6</v>
      </c>
      <c r="R769">
        <v>768</v>
      </c>
    </row>
    <row r="770" spans="1:18" ht="15" x14ac:dyDescent="0.45">
      <c r="A770">
        <v>27898</v>
      </c>
      <c r="B770">
        <v>110</v>
      </c>
      <c r="C770">
        <v>384.44</v>
      </c>
      <c r="D770">
        <v>84</v>
      </c>
      <c r="E770">
        <v>292.32</v>
      </c>
      <c r="F770">
        <v>96</v>
      </c>
      <c r="G770">
        <v>335.44</v>
      </c>
      <c r="H770">
        <v>115</v>
      </c>
      <c r="I770">
        <v>401.66</v>
      </c>
      <c r="J770">
        <v>405</v>
      </c>
      <c r="K770">
        <v>1413.8600000000001</v>
      </c>
      <c r="L770" s="11" t="s">
        <v>11923</v>
      </c>
      <c r="M770" s="12" t="s">
        <v>6</v>
      </c>
      <c r="N770" s="12" t="s">
        <v>6</v>
      </c>
      <c r="O770" s="12" t="s">
        <v>6</v>
      </c>
      <c r="P770" s="12" t="s">
        <v>6</v>
      </c>
      <c r="Q770" s="12" t="s">
        <v>6</v>
      </c>
      <c r="R770">
        <v>769</v>
      </c>
    </row>
    <row r="771" spans="1:18" ht="15" x14ac:dyDescent="0.45">
      <c r="A771">
        <v>10706</v>
      </c>
      <c r="B771">
        <v>38</v>
      </c>
      <c r="C771">
        <v>376.2</v>
      </c>
      <c r="D771">
        <v>47</v>
      </c>
      <c r="E771">
        <v>464.51</v>
      </c>
      <c r="F771">
        <v>16</v>
      </c>
      <c r="G771">
        <v>158.4</v>
      </c>
      <c r="H771">
        <v>42</v>
      </c>
      <c r="I771">
        <v>414.22</v>
      </c>
      <c r="J771">
        <v>143</v>
      </c>
      <c r="K771">
        <v>1413.33</v>
      </c>
      <c r="L771" s="11" t="s">
        <v>11925</v>
      </c>
      <c r="M771" s="12" t="s">
        <v>6</v>
      </c>
      <c r="N771" s="12" t="s">
        <v>6</v>
      </c>
      <c r="O771" s="12">
        <v>113</v>
      </c>
      <c r="P771" s="12" t="s">
        <v>6</v>
      </c>
      <c r="Q771" s="12" t="s">
        <v>6</v>
      </c>
      <c r="R771">
        <v>770</v>
      </c>
    </row>
    <row r="772" spans="1:18" ht="15" x14ac:dyDescent="0.45">
      <c r="A772">
        <v>11822</v>
      </c>
      <c r="B772">
        <v>51</v>
      </c>
      <c r="C772">
        <v>397.18</v>
      </c>
      <c r="D772">
        <v>25</v>
      </c>
      <c r="E772">
        <v>194.38</v>
      </c>
      <c r="F772">
        <v>52</v>
      </c>
      <c r="G772">
        <v>404.98</v>
      </c>
      <c r="H772">
        <v>53</v>
      </c>
      <c r="I772">
        <v>412.16</v>
      </c>
      <c r="J772">
        <v>181</v>
      </c>
      <c r="K772">
        <v>1408.7</v>
      </c>
      <c r="L772" s="11" t="s">
        <v>11927</v>
      </c>
      <c r="M772" s="12" t="s">
        <v>6</v>
      </c>
      <c r="N772" s="12" t="s">
        <v>6</v>
      </c>
      <c r="O772" s="12" t="s">
        <v>6</v>
      </c>
      <c r="P772" s="12" t="s">
        <v>6</v>
      </c>
      <c r="Q772" s="12">
        <v>125</v>
      </c>
      <c r="R772">
        <v>771</v>
      </c>
    </row>
    <row r="773" spans="1:18" ht="15" x14ac:dyDescent="0.45">
      <c r="A773">
        <v>30019</v>
      </c>
      <c r="B773">
        <v>23</v>
      </c>
      <c r="C773">
        <v>510.6</v>
      </c>
      <c r="D773">
        <v>13</v>
      </c>
      <c r="E773">
        <v>280.01</v>
      </c>
      <c r="F773">
        <v>14</v>
      </c>
      <c r="G773">
        <v>324</v>
      </c>
      <c r="H773">
        <v>14</v>
      </c>
      <c r="I773">
        <v>289.32</v>
      </c>
      <c r="J773">
        <v>64</v>
      </c>
      <c r="K773">
        <v>1403.93</v>
      </c>
      <c r="L773" s="11" t="s">
        <v>11927</v>
      </c>
      <c r="M773" s="12" t="s">
        <v>6</v>
      </c>
      <c r="N773" s="12" t="s">
        <v>6</v>
      </c>
      <c r="O773" s="12" t="s">
        <v>6</v>
      </c>
      <c r="P773" s="12" t="s">
        <v>6</v>
      </c>
      <c r="Q773" s="12">
        <v>126</v>
      </c>
      <c r="R773">
        <v>772</v>
      </c>
    </row>
    <row r="774" spans="1:18" ht="15" x14ac:dyDescent="0.45">
      <c r="A774">
        <v>18061</v>
      </c>
      <c r="B774">
        <v>3</v>
      </c>
      <c r="C774">
        <v>216</v>
      </c>
      <c r="D774">
        <v>5</v>
      </c>
      <c r="E774">
        <v>360</v>
      </c>
      <c r="F774">
        <v>4</v>
      </c>
      <c r="G774">
        <v>282.24</v>
      </c>
      <c r="H774">
        <v>7</v>
      </c>
      <c r="I774">
        <v>543.6</v>
      </c>
      <c r="J774">
        <v>19</v>
      </c>
      <c r="K774">
        <v>1401.8400000000001</v>
      </c>
      <c r="L774" s="11" t="s">
        <v>11928</v>
      </c>
      <c r="M774" s="12" t="s">
        <v>6</v>
      </c>
      <c r="N774" s="12">
        <v>146</v>
      </c>
      <c r="O774" s="12" t="s">
        <v>6</v>
      </c>
      <c r="P774" s="12" t="s">
        <v>6</v>
      </c>
      <c r="Q774" s="12" t="s">
        <v>6</v>
      </c>
      <c r="R774">
        <v>773</v>
      </c>
    </row>
    <row r="775" spans="1:18" ht="15" x14ac:dyDescent="0.45">
      <c r="A775">
        <v>17424</v>
      </c>
      <c r="B775">
        <v>18</v>
      </c>
      <c r="C775">
        <v>394.2</v>
      </c>
      <c r="D775">
        <v>8</v>
      </c>
      <c r="E775">
        <v>175.2</v>
      </c>
      <c r="F775">
        <v>19</v>
      </c>
      <c r="G775">
        <v>416.1</v>
      </c>
      <c r="H775">
        <v>19</v>
      </c>
      <c r="I775">
        <v>416.1</v>
      </c>
      <c r="J775">
        <v>64</v>
      </c>
      <c r="K775">
        <v>1401.6</v>
      </c>
      <c r="L775" s="11" t="s">
        <v>11927</v>
      </c>
      <c r="M775" s="12" t="s">
        <v>6</v>
      </c>
      <c r="N775" s="12" t="s">
        <v>6</v>
      </c>
      <c r="O775" s="12" t="s">
        <v>6</v>
      </c>
      <c r="P775" s="12" t="s">
        <v>6</v>
      </c>
      <c r="Q775" s="12">
        <v>127</v>
      </c>
      <c r="R775">
        <v>774</v>
      </c>
    </row>
    <row r="776" spans="1:18" ht="15" x14ac:dyDescent="0.45">
      <c r="A776">
        <v>17618</v>
      </c>
      <c r="B776">
        <v>60</v>
      </c>
      <c r="C776">
        <v>514.28</v>
      </c>
      <c r="D776">
        <v>42</v>
      </c>
      <c r="E776">
        <v>411.06</v>
      </c>
      <c r="F776">
        <v>18</v>
      </c>
      <c r="G776">
        <v>178.2</v>
      </c>
      <c r="H776">
        <v>30</v>
      </c>
      <c r="I776">
        <v>297</v>
      </c>
      <c r="J776">
        <v>150</v>
      </c>
      <c r="K776">
        <v>1400.54</v>
      </c>
      <c r="L776" s="11" t="s">
        <v>11925</v>
      </c>
      <c r="M776" s="12" t="s">
        <v>6</v>
      </c>
      <c r="N776" s="12" t="s">
        <v>6</v>
      </c>
      <c r="O776" s="12">
        <v>114</v>
      </c>
      <c r="P776" s="12" t="s">
        <v>6</v>
      </c>
      <c r="Q776" s="12" t="s">
        <v>6</v>
      </c>
      <c r="R776">
        <v>775</v>
      </c>
    </row>
    <row r="777" spans="1:18" ht="15" x14ac:dyDescent="0.45">
      <c r="A777">
        <v>12211</v>
      </c>
      <c r="B777">
        <v>61</v>
      </c>
      <c r="C777">
        <v>436.88</v>
      </c>
      <c r="D777">
        <v>43</v>
      </c>
      <c r="E777">
        <v>308.44</v>
      </c>
      <c r="F777">
        <v>31</v>
      </c>
      <c r="G777">
        <v>220.3</v>
      </c>
      <c r="H777">
        <v>62</v>
      </c>
      <c r="I777">
        <v>432.88</v>
      </c>
      <c r="J777">
        <v>197</v>
      </c>
      <c r="K777">
        <v>1398.5</v>
      </c>
      <c r="L777" s="11" t="s">
        <v>11928</v>
      </c>
      <c r="M777" s="12" t="s">
        <v>6</v>
      </c>
      <c r="N777" s="12">
        <v>147</v>
      </c>
      <c r="O777" s="12" t="s">
        <v>6</v>
      </c>
      <c r="P777" s="12" t="s">
        <v>6</v>
      </c>
      <c r="Q777" s="12" t="s">
        <v>6</v>
      </c>
      <c r="R777">
        <v>776</v>
      </c>
    </row>
    <row r="778" spans="1:18" ht="15" x14ac:dyDescent="0.45">
      <c r="A778">
        <v>11778</v>
      </c>
      <c r="B778">
        <v>68</v>
      </c>
      <c r="C778">
        <v>312.06</v>
      </c>
      <c r="D778">
        <v>68</v>
      </c>
      <c r="E778">
        <v>325.13</v>
      </c>
      <c r="F778">
        <v>81</v>
      </c>
      <c r="G778">
        <v>394.95</v>
      </c>
      <c r="H778">
        <v>74</v>
      </c>
      <c r="I778">
        <v>362.6</v>
      </c>
      <c r="J778">
        <v>291</v>
      </c>
      <c r="K778">
        <v>1394.7400000000002</v>
      </c>
      <c r="L778" s="11" t="s">
        <v>11928</v>
      </c>
      <c r="M778" s="12" t="s">
        <v>6</v>
      </c>
      <c r="N778" s="12">
        <v>148</v>
      </c>
      <c r="O778" s="12" t="s">
        <v>6</v>
      </c>
      <c r="P778" s="12" t="s">
        <v>6</v>
      </c>
      <c r="Q778" s="12" t="s">
        <v>6</v>
      </c>
      <c r="R778">
        <v>777</v>
      </c>
    </row>
    <row r="779" spans="1:18" ht="15" x14ac:dyDescent="0.45">
      <c r="A779">
        <v>11720</v>
      </c>
      <c r="B779">
        <v>81</v>
      </c>
      <c r="C779">
        <v>955.8</v>
      </c>
      <c r="D779">
        <v>36</v>
      </c>
      <c r="E779">
        <v>438.8</v>
      </c>
      <c r="J779">
        <v>117</v>
      </c>
      <c r="K779">
        <v>1394.6</v>
      </c>
      <c r="L779" s="11" t="s">
        <v>11927</v>
      </c>
      <c r="M779" s="12" t="s">
        <v>6</v>
      </c>
      <c r="N779" s="12" t="s">
        <v>6</v>
      </c>
      <c r="O779" s="12" t="s">
        <v>6</v>
      </c>
      <c r="P779" s="12" t="s">
        <v>6</v>
      </c>
      <c r="Q779" s="12">
        <v>128</v>
      </c>
      <c r="R779">
        <v>778</v>
      </c>
    </row>
    <row r="780" spans="1:18" ht="15" x14ac:dyDescent="0.45">
      <c r="A780">
        <v>16291</v>
      </c>
      <c r="B780">
        <v>21</v>
      </c>
      <c r="C780">
        <v>457.3</v>
      </c>
      <c r="D780">
        <v>18</v>
      </c>
      <c r="E780">
        <v>392.48</v>
      </c>
      <c r="F780">
        <v>24</v>
      </c>
      <c r="G780">
        <v>522.12</v>
      </c>
      <c r="H780">
        <v>1</v>
      </c>
      <c r="I780">
        <v>22.2</v>
      </c>
      <c r="J780">
        <v>64</v>
      </c>
      <c r="K780">
        <v>1394.1000000000001</v>
      </c>
      <c r="L780" s="11" t="s">
        <v>11928</v>
      </c>
      <c r="M780" s="12" t="s">
        <v>6</v>
      </c>
      <c r="N780" s="12">
        <v>149</v>
      </c>
      <c r="O780" s="12" t="s">
        <v>6</v>
      </c>
      <c r="P780" s="12" t="s">
        <v>6</v>
      </c>
      <c r="Q780" s="12" t="s">
        <v>6</v>
      </c>
      <c r="R780">
        <v>779</v>
      </c>
    </row>
    <row r="781" spans="1:18" ht="15" x14ac:dyDescent="0.45">
      <c r="A781">
        <v>2016299</v>
      </c>
      <c r="B781">
        <v>2.97</v>
      </c>
      <c r="C781">
        <v>211.93</v>
      </c>
      <c r="D781">
        <v>7.44</v>
      </c>
      <c r="E781">
        <v>514.42999999999995</v>
      </c>
      <c r="F781">
        <v>3.97</v>
      </c>
      <c r="G781">
        <v>283.95999999999998</v>
      </c>
      <c r="H781">
        <v>5.37</v>
      </c>
      <c r="I781">
        <v>383.5</v>
      </c>
      <c r="J781">
        <v>19.75</v>
      </c>
      <c r="K781">
        <v>1393.82</v>
      </c>
      <c r="L781" s="11" t="s">
        <v>11924</v>
      </c>
      <c r="M781" s="12">
        <v>183</v>
      </c>
      <c r="N781" s="12" t="s">
        <v>6</v>
      </c>
      <c r="O781" s="12" t="s">
        <v>6</v>
      </c>
      <c r="P781" s="12" t="s">
        <v>6</v>
      </c>
      <c r="Q781" s="12" t="s">
        <v>6</v>
      </c>
      <c r="R781">
        <v>780</v>
      </c>
    </row>
    <row r="782" spans="1:18" ht="15" x14ac:dyDescent="0.45">
      <c r="A782">
        <v>10721</v>
      </c>
      <c r="B782">
        <v>41</v>
      </c>
      <c r="C782">
        <v>347.82</v>
      </c>
      <c r="D782">
        <v>35</v>
      </c>
      <c r="E782">
        <v>297.5</v>
      </c>
      <c r="F782">
        <v>39</v>
      </c>
      <c r="G782">
        <v>331.5</v>
      </c>
      <c r="H782">
        <v>49</v>
      </c>
      <c r="I782">
        <v>414.46</v>
      </c>
      <c r="J782">
        <v>164</v>
      </c>
      <c r="K782">
        <v>1391.28</v>
      </c>
      <c r="L782" s="11" t="s">
        <v>11925</v>
      </c>
      <c r="M782" s="12" t="s">
        <v>6</v>
      </c>
      <c r="N782" s="12" t="s">
        <v>6</v>
      </c>
      <c r="O782" s="12">
        <v>115</v>
      </c>
      <c r="P782" s="12" t="s">
        <v>6</v>
      </c>
      <c r="Q782" s="12" t="s">
        <v>6</v>
      </c>
      <c r="R782">
        <v>781</v>
      </c>
    </row>
    <row r="783" spans="1:18" ht="15" x14ac:dyDescent="0.45">
      <c r="A783">
        <v>28783</v>
      </c>
      <c r="B783">
        <v>30</v>
      </c>
      <c r="C783">
        <v>358.08</v>
      </c>
      <c r="D783">
        <v>51</v>
      </c>
      <c r="E783">
        <v>611.04</v>
      </c>
      <c r="F783">
        <v>20</v>
      </c>
      <c r="G783">
        <v>239.04</v>
      </c>
      <c r="H783">
        <v>15</v>
      </c>
      <c r="I783">
        <v>180</v>
      </c>
      <c r="J783">
        <v>116</v>
      </c>
      <c r="K783">
        <v>1388.1599999999999</v>
      </c>
      <c r="L783" s="11" t="s">
        <v>11923</v>
      </c>
      <c r="M783" s="12" t="s">
        <v>6</v>
      </c>
      <c r="N783" s="12" t="s">
        <v>6</v>
      </c>
      <c r="O783" s="12" t="s">
        <v>6</v>
      </c>
      <c r="P783" s="12" t="s">
        <v>6</v>
      </c>
      <c r="Q783" s="12" t="s">
        <v>6</v>
      </c>
      <c r="R783">
        <v>782</v>
      </c>
    </row>
    <row r="784" spans="1:18" ht="15" x14ac:dyDescent="0.45">
      <c r="A784">
        <v>16993</v>
      </c>
      <c r="B784">
        <v>9</v>
      </c>
      <c r="C784">
        <v>341.1</v>
      </c>
      <c r="D784">
        <v>5</v>
      </c>
      <c r="E784">
        <v>189.5</v>
      </c>
      <c r="F784">
        <v>17</v>
      </c>
      <c r="G784">
        <v>641.27</v>
      </c>
      <c r="H784">
        <v>5</v>
      </c>
      <c r="I784">
        <v>214.5</v>
      </c>
      <c r="J784">
        <v>36</v>
      </c>
      <c r="K784">
        <v>1386.37</v>
      </c>
      <c r="L784" s="11" t="s">
        <v>11926</v>
      </c>
      <c r="M784" s="12" t="s">
        <v>6</v>
      </c>
      <c r="N784" s="12" t="s">
        <v>6</v>
      </c>
      <c r="O784" s="12" t="s">
        <v>6</v>
      </c>
      <c r="P784" s="12">
        <v>84</v>
      </c>
      <c r="Q784" s="12" t="s">
        <v>6</v>
      </c>
      <c r="R784">
        <v>783</v>
      </c>
    </row>
    <row r="785" spans="1:18" ht="15" x14ac:dyDescent="0.45">
      <c r="A785">
        <v>28406</v>
      </c>
      <c r="B785">
        <v>80</v>
      </c>
      <c r="C785">
        <v>791.21</v>
      </c>
      <c r="D785">
        <v>40</v>
      </c>
      <c r="E785">
        <v>396</v>
      </c>
      <c r="F785">
        <v>20</v>
      </c>
      <c r="G785">
        <v>198</v>
      </c>
      <c r="J785">
        <v>140</v>
      </c>
      <c r="K785">
        <v>1385.21</v>
      </c>
      <c r="L785" s="11" t="s">
        <v>11925</v>
      </c>
      <c r="M785" s="12" t="s">
        <v>6</v>
      </c>
      <c r="N785" s="12" t="s">
        <v>6</v>
      </c>
      <c r="O785" s="12">
        <v>116</v>
      </c>
      <c r="P785" s="12" t="s">
        <v>6</v>
      </c>
      <c r="Q785" s="12" t="s">
        <v>6</v>
      </c>
      <c r="R785">
        <v>784</v>
      </c>
    </row>
    <row r="786" spans="1:18" ht="15" x14ac:dyDescent="0.45">
      <c r="A786">
        <v>15542</v>
      </c>
      <c r="B786">
        <v>29</v>
      </c>
      <c r="C786">
        <v>214.6</v>
      </c>
      <c r="D786">
        <v>38</v>
      </c>
      <c r="E786">
        <v>279.43</v>
      </c>
      <c r="F786">
        <v>55</v>
      </c>
      <c r="G786">
        <v>395.2</v>
      </c>
      <c r="H786">
        <v>71</v>
      </c>
      <c r="I786">
        <v>494.72</v>
      </c>
      <c r="J786">
        <v>193</v>
      </c>
      <c r="K786">
        <v>1383.95</v>
      </c>
      <c r="L786" s="11" t="s">
        <v>11926</v>
      </c>
      <c r="M786" s="12" t="s">
        <v>6</v>
      </c>
      <c r="N786" s="12" t="s">
        <v>6</v>
      </c>
      <c r="O786" s="12" t="s">
        <v>6</v>
      </c>
      <c r="P786" s="12">
        <v>85</v>
      </c>
      <c r="Q786" s="12" t="s">
        <v>6</v>
      </c>
      <c r="R786">
        <v>785</v>
      </c>
    </row>
    <row r="787" spans="1:18" ht="15" x14ac:dyDescent="0.45">
      <c r="A787">
        <v>18205</v>
      </c>
      <c r="B787">
        <v>135</v>
      </c>
      <c r="C787">
        <v>376.24</v>
      </c>
      <c r="D787">
        <v>191</v>
      </c>
      <c r="E787">
        <v>532.16</v>
      </c>
      <c r="F787">
        <v>51</v>
      </c>
      <c r="G787">
        <v>142.36000000000001</v>
      </c>
      <c r="H787">
        <v>119</v>
      </c>
      <c r="I787">
        <v>332.76</v>
      </c>
      <c r="J787">
        <v>496</v>
      </c>
      <c r="K787">
        <v>1383.52</v>
      </c>
      <c r="L787" s="11" t="s">
        <v>11928</v>
      </c>
      <c r="M787" s="12" t="s">
        <v>6</v>
      </c>
      <c r="N787" s="12">
        <v>150</v>
      </c>
      <c r="O787" s="12" t="s">
        <v>6</v>
      </c>
      <c r="P787" s="12" t="s">
        <v>6</v>
      </c>
      <c r="Q787" s="12" t="s">
        <v>6</v>
      </c>
      <c r="R787">
        <v>786</v>
      </c>
    </row>
    <row r="788" spans="1:18" ht="15" x14ac:dyDescent="0.45">
      <c r="A788">
        <v>18515</v>
      </c>
      <c r="B788">
        <v>12</v>
      </c>
      <c r="C788">
        <v>63.6</v>
      </c>
      <c r="D788">
        <v>68</v>
      </c>
      <c r="E788">
        <v>364.78</v>
      </c>
      <c r="F788">
        <v>71</v>
      </c>
      <c r="G788">
        <v>382.11</v>
      </c>
      <c r="H788">
        <v>106</v>
      </c>
      <c r="I788">
        <v>571.97</v>
      </c>
      <c r="J788">
        <v>257</v>
      </c>
      <c r="K788">
        <v>1382.46</v>
      </c>
      <c r="L788" s="11" t="s">
        <v>11928</v>
      </c>
      <c r="M788" s="12" t="s">
        <v>6</v>
      </c>
      <c r="N788" s="12">
        <v>151</v>
      </c>
      <c r="O788" s="12" t="s">
        <v>6</v>
      </c>
      <c r="P788" s="12" t="s">
        <v>6</v>
      </c>
      <c r="Q788" s="12" t="s">
        <v>6</v>
      </c>
      <c r="R788">
        <v>787</v>
      </c>
    </row>
    <row r="789" spans="1:18" ht="15" x14ac:dyDescent="0.45">
      <c r="A789">
        <v>18493</v>
      </c>
      <c r="B789">
        <v>16</v>
      </c>
      <c r="C789">
        <v>440</v>
      </c>
      <c r="D789">
        <v>4</v>
      </c>
      <c r="E789">
        <v>111.2</v>
      </c>
      <c r="F789">
        <v>13</v>
      </c>
      <c r="G789">
        <v>362.7</v>
      </c>
      <c r="H789">
        <v>16</v>
      </c>
      <c r="I789">
        <v>468.09</v>
      </c>
      <c r="J789">
        <v>49</v>
      </c>
      <c r="K789">
        <v>1381.99</v>
      </c>
      <c r="L789" s="11" t="s">
        <v>11925</v>
      </c>
      <c r="M789" s="12" t="s">
        <v>6</v>
      </c>
      <c r="N789" s="12" t="s">
        <v>6</v>
      </c>
      <c r="O789" s="12">
        <v>117</v>
      </c>
      <c r="P789" s="12" t="s">
        <v>6</v>
      </c>
      <c r="Q789" s="12" t="s">
        <v>6</v>
      </c>
      <c r="R789">
        <v>788</v>
      </c>
    </row>
    <row r="790" spans="1:18" ht="15" x14ac:dyDescent="0.45">
      <c r="A790">
        <v>23555</v>
      </c>
      <c r="B790">
        <v>27</v>
      </c>
      <c r="C790">
        <v>387.65</v>
      </c>
      <c r="D790">
        <v>34</v>
      </c>
      <c r="E790">
        <v>489.6</v>
      </c>
      <c r="F790">
        <v>6</v>
      </c>
      <c r="G790">
        <v>86.4</v>
      </c>
      <c r="H790">
        <v>29</v>
      </c>
      <c r="I790">
        <v>417.6</v>
      </c>
      <c r="J790">
        <v>96</v>
      </c>
      <c r="K790">
        <v>1381.25</v>
      </c>
      <c r="L790" s="11" t="s">
        <v>11928</v>
      </c>
      <c r="M790" s="12" t="s">
        <v>6</v>
      </c>
      <c r="N790" s="12">
        <v>152</v>
      </c>
      <c r="O790" s="12" t="s">
        <v>6</v>
      </c>
      <c r="P790" s="12" t="s">
        <v>6</v>
      </c>
      <c r="Q790" s="12" t="s">
        <v>6</v>
      </c>
      <c r="R790">
        <v>789</v>
      </c>
    </row>
    <row r="791" spans="1:18" ht="15" x14ac:dyDescent="0.45">
      <c r="A791">
        <v>30018</v>
      </c>
      <c r="B791">
        <v>7</v>
      </c>
      <c r="C791">
        <v>155.4</v>
      </c>
      <c r="D791">
        <v>24</v>
      </c>
      <c r="E791">
        <v>532.79999999999995</v>
      </c>
      <c r="F791">
        <v>19</v>
      </c>
      <c r="G791">
        <v>435.34</v>
      </c>
      <c r="H791">
        <v>12</v>
      </c>
      <c r="I791">
        <v>257.2</v>
      </c>
      <c r="J791">
        <v>62</v>
      </c>
      <c r="K791">
        <v>1380.74</v>
      </c>
      <c r="L791" s="11" t="s">
        <v>11927</v>
      </c>
      <c r="M791" s="12" t="s">
        <v>6</v>
      </c>
      <c r="N791" s="12" t="s">
        <v>6</v>
      </c>
      <c r="O791" s="12" t="s">
        <v>6</v>
      </c>
      <c r="P791" s="12" t="s">
        <v>6</v>
      </c>
      <c r="Q791" s="12">
        <v>129</v>
      </c>
      <c r="R791">
        <v>790</v>
      </c>
    </row>
    <row r="792" spans="1:18" ht="15" x14ac:dyDescent="0.45">
      <c r="A792">
        <v>17799</v>
      </c>
      <c r="B792">
        <v>30</v>
      </c>
      <c r="C792">
        <v>418.88</v>
      </c>
      <c r="D792">
        <v>23</v>
      </c>
      <c r="E792">
        <v>322</v>
      </c>
      <c r="F792">
        <v>19</v>
      </c>
      <c r="G792">
        <v>268.5</v>
      </c>
      <c r="H792">
        <v>25</v>
      </c>
      <c r="I792">
        <v>371.31</v>
      </c>
      <c r="J792">
        <v>97</v>
      </c>
      <c r="K792">
        <v>1380.69</v>
      </c>
      <c r="L792" s="11" t="s">
        <v>11925</v>
      </c>
      <c r="M792" s="12" t="s">
        <v>6</v>
      </c>
      <c r="N792" s="12" t="s">
        <v>6</v>
      </c>
      <c r="O792" s="12">
        <v>118</v>
      </c>
      <c r="P792" s="12" t="s">
        <v>6</v>
      </c>
      <c r="Q792" s="12" t="s">
        <v>6</v>
      </c>
      <c r="R792">
        <v>791</v>
      </c>
    </row>
    <row r="793" spans="1:18" ht="15" x14ac:dyDescent="0.45">
      <c r="A793">
        <v>18235</v>
      </c>
      <c r="B793">
        <v>31</v>
      </c>
      <c r="C793">
        <v>93</v>
      </c>
      <c r="D793">
        <v>120</v>
      </c>
      <c r="E793">
        <v>358.56</v>
      </c>
      <c r="F793">
        <v>166</v>
      </c>
      <c r="G793">
        <v>497.04</v>
      </c>
      <c r="H793">
        <v>144</v>
      </c>
      <c r="I793">
        <v>431.52</v>
      </c>
      <c r="J793">
        <v>461</v>
      </c>
      <c r="K793">
        <v>1380.12</v>
      </c>
      <c r="L793" s="11" t="s">
        <v>11924</v>
      </c>
      <c r="M793" s="12">
        <v>184</v>
      </c>
      <c r="N793" s="12" t="s">
        <v>6</v>
      </c>
      <c r="O793" s="12" t="s">
        <v>6</v>
      </c>
      <c r="P793" s="12" t="s">
        <v>6</v>
      </c>
      <c r="Q793" s="12" t="s">
        <v>6</v>
      </c>
      <c r="R793">
        <v>792</v>
      </c>
    </row>
    <row r="794" spans="1:18" ht="15" x14ac:dyDescent="0.45">
      <c r="A794">
        <v>18292</v>
      </c>
      <c r="B794">
        <v>85</v>
      </c>
      <c r="C794">
        <v>335.84</v>
      </c>
      <c r="D794">
        <v>15</v>
      </c>
      <c r="E794">
        <v>60</v>
      </c>
      <c r="F794">
        <v>104</v>
      </c>
      <c r="G794">
        <v>415.68</v>
      </c>
      <c r="H794">
        <v>141</v>
      </c>
      <c r="I794">
        <v>562.4</v>
      </c>
      <c r="J794">
        <v>345</v>
      </c>
      <c r="K794">
        <v>1373.92</v>
      </c>
      <c r="L794" s="11" t="s">
        <v>11927</v>
      </c>
      <c r="M794" s="12" t="s">
        <v>6</v>
      </c>
      <c r="N794" s="12" t="s">
        <v>6</v>
      </c>
      <c r="O794" s="12" t="s">
        <v>6</v>
      </c>
      <c r="P794" s="12" t="s">
        <v>6</v>
      </c>
      <c r="Q794" s="12">
        <v>130</v>
      </c>
      <c r="R794">
        <v>793</v>
      </c>
    </row>
    <row r="795" spans="1:18" ht="15" x14ac:dyDescent="0.45">
      <c r="A795">
        <v>2011315</v>
      </c>
      <c r="B795">
        <v>4.04</v>
      </c>
      <c r="C795">
        <v>277.49</v>
      </c>
      <c r="D795">
        <v>4.53</v>
      </c>
      <c r="E795">
        <v>312.14</v>
      </c>
      <c r="F795">
        <v>2.7</v>
      </c>
      <c r="G795">
        <v>186.31</v>
      </c>
      <c r="H795">
        <v>8.68</v>
      </c>
      <c r="I795">
        <v>597.91</v>
      </c>
      <c r="J795">
        <v>19.95</v>
      </c>
      <c r="K795">
        <v>1373.85</v>
      </c>
      <c r="L795" s="11" t="s">
        <v>11924</v>
      </c>
      <c r="M795" s="12">
        <v>185</v>
      </c>
      <c r="N795" s="12" t="s">
        <v>6</v>
      </c>
      <c r="O795" s="12" t="s">
        <v>6</v>
      </c>
      <c r="P795" s="12" t="s">
        <v>6</v>
      </c>
      <c r="Q795" s="12" t="s">
        <v>6</v>
      </c>
      <c r="R795">
        <v>794</v>
      </c>
    </row>
    <row r="796" spans="1:18" ht="15" x14ac:dyDescent="0.45">
      <c r="A796">
        <v>17491</v>
      </c>
      <c r="B796">
        <v>12</v>
      </c>
      <c r="C796">
        <v>446.4</v>
      </c>
      <c r="D796">
        <v>7</v>
      </c>
      <c r="E796">
        <v>257.42</v>
      </c>
      <c r="F796">
        <v>12</v>
      </c>
      <c r="G796">
        <v>446.4</v>
      </c>
      <c r="H796">
        <v>6</v>
      </c>
      <c r="I796">
        <v>223.2</v>
      </c>
      <c r="J796">
        <v>37</v>
      </c>
      <c r="K796">
        <v>1373.4199999999998</v>
      </c>
      <c r="L796" s="11" t="s">
        <v>11926</v>
      </c>
      <c r="M796" s="12" t="s">
        <v>6</v>
      </c>
      <c r="N796" s="12" t="s">
        <v>6</v>
      </c>
      <c r="O796" s="12" t="s">
        <v>6</v>
      </c>
      <c r="P796" s="12">
        <v>86</v>
      </c>
      <c r="Q796" s="12" t="s">
        <v>6</v>
      </c>
      <c r="R796">
        <v>795</v>
      </c>
    </row>
    <row r="797" spans="1:18" ht="15" x14ac:dyDescent="0.45">
      <c r="A797">
        <v>18273</v>
      </c>
      <c r="B797">
        <v>80</v>
      </c>
      <c r="C797">
        <v>519.55999999999995</v>
      </c>
      <c r="D797">
        <v>42</v>
      </c>
      <c r="E797">
        <v>272.48</v>
      </c>
      <c r="F797">
        <v>35</v>
      </c>
      <c r="G797">
        <v>227.5</v>
      </c>
      <c r="H797">
        <v>52</v>
      </c>
      <c r="I797">
        <v>352.54</v>
      </c>
      <c r="J797">
        <v>209</v>
      </c>
      <c r="K797">
        <v>1372.08</v>
      </c>
      <c r="L797" s="11" t="s">
        <v>11924</v>
      </c>
      <c r="M797" s="12">
        <v>186</v>
      </c>
      <c r="N797" s="12" t="s">
        <v>6</v>
      </c>
      <c r="O797" s="12" t="s">
        <v>6</v>
      </c>
      <c r="P797" s="12" t="s">
        <v>6</v>
      </c>
      <c r="Q797" s="12" t="s">
        <v>6</v>
      </c>
      <c r="R797">
        <v>796</v>
      </c>
    </row>
    <row r="798" spans="1:18" ht="15" x14ac:dyDescent="0.45">
      <c r="A798">
        <v>16839</v>
      </c>
      <c r="B798">
        <v>7</v>
      </c>
      <c r="C798">
        <v>451.44</v>
      </c>
      <c r="F798">
        <v>5</v>
      </c>
      <c r="G798">
        <v>330</v>
      </c>
      <c r="H798">
        <v>9</v>
      </c>
      <c r="I798">
        <v>588.72</v>
      </c>
      <c r="J798">
        <v>21</v>
      </c>
      <c r="K798">
        <v>1370.16</v>
      </c>
      <c r="L798" s="11" t="s">
        <v>11924</v>
      </c>
      <c r="M798" s="12">
        <v>187</v>
      </c>
      <c r="N798" s="12" t="s">
        <v>6</v>
      </c>
      <c r="O798" s="12" t="s">
        <v>6</v>
      </c>
      <c r="P798" s="12" t="s">
        <v>6</v>
      </c>
      <c r="Q798" s="12" t="s">
        <v>6</v>
      </c>
      <c r="R798">
        <v>797</v>
      </c>
    </row>
    <row r="799" spans="1:18" ht="15" x14ac:dyDescent="0.45">
      <c r="A799">
        <v>16766</v>
      </c>
      <c r="B799">
        <v>60</v>
      </c>
      <c r="C799">
        <v>324.36</v>
      </c>
      <c r="D799">
        <v>64</v>
      </c>
      <c r="E799">
        <v>339.2</v>
      </c>
      <c r="F799">
        <v>63</v>
      </c>
      <c r="G799">
        <v>333.06</v>
      </c>
      <c r="H799">
        <v>71</v>
      </c>
      <c r="I799">
        <v>373.36</v>
      </c>
      <c r="J799">
        <v>258</v>
      </c>
      <c r="K799">
        <v>1369.98</v>
      </c>
      <c r="L799" s="11" t="s">
        <v>11927</v>
      </c>
      <c r="M799" s="12" t="s">
        <v>6</v>
      </c>
      <c r="N799" s="12" t="s">
        <v>6</v>
      </c>
      <c r="O799" s="12" t="s">
        <v>6</v>
      </c>
      <c r="P799" s="12" t="s">
        <v>6</v>
      </c>
      <c r="Q799" s="12">
        <v>131</v>
      </c>
      <c r="R799">
        <v>798</v>
      </c>
    </row>
    <row r="800" spans="1:18" ht="15" x14ac:dyDescent="0.45">
      <c r="A800">
        <v>29757</v>
      </c>
      <c r="B800">
        <v>11</v>
      </c>
      <c r="C800">
        <v>178.2</v>
      </c>
      <c r="D800">
        <v>21</v>
      </c>
      <c r="E800">
        <v>380.2</v>
      </c>
      <c r="F800">
        <v>25</v>
      </c>
      <c r="G800">
        <v>455</v>
      </c>
      <c r="H800">
        <v>19</v>
      </c>
      <c r="I800">
        <v>354.9</v>
      </c>
      <c r="J800">
        <v>76</v>
      </c>
      <c r="K800">
        <v>1368.3</v>
      </c>
      <c r="L800" s="11" t="s">
        <v>11928</v>
      </c>
      <c r="M800" s="12" t="s">
        <v>6</v>
      </c>
      <c r="N800" s="12">
        <v>153</v>
      </c>
      <c r="O800" s="12" t="s">
        <v>6</v>
      </c>
      <c r="P800" s="12" t="s">
        <v>6</v>
      </c>
      <c r="Q800" s="12" t="s">
        <v>6</v>
      </c>
      <c r="R800">
        <v>799</v>
      </c>
    </row>
    <row r="801" spans="1:18" ht="15" x14ac:dyDescent="0.45">
      <c r="A801">
        <v>23191</v>
      </c>
      <c r="B801">
        <v>73</v>
      </c>
      <c r="C801">
        <v>583.36</v>
      </c>
      <c r="D801">
        <v>47</v>
      </c>
      <c r="E801">
        <v>376</v>
      </c>
      <c r="F801">
        <v>29</v>
      </c>
      <c r="G801">
        <v>231.36</v>
      </c>
      <c r="H801">
        <v>22</v>
      </c>
      <c r="I801">
        <v>176</v>
      </c>
      <c r="J801">
        <v>171</v>
      </c>
      <c r="K801">
        <v>1366.72</v>
      </c>
      <c r="L801" s="11" t="s">
        <v>11925</v>
      </c>
      <c r="M801" s="12" t="s">
        <v>6</v>
      </c>
      <c r="N801" s="12" t="s">
        <v>6</v>
      </c>
      <c r="O801" s="12">
        <v>119</v>
      </c>
      <c r="P801" s="12" t="s">
        <v>6</v>
      </c>
      <c r="Q801" s="12" t="s">
        <v>6</v>
      </c>
      <c r="R801">
        <v>800</v>
      </c>
    </row>
    <row r="802" spans="1:18" ht="15" x14ac:dyDescent="0.45">
      <c r="A802">
        <v>17849</v>
      </c>
      <c r="B802">
        <v>57</v>
      </c>
      <c r="C802">
        <v>284.2</v>
      </c>
      <c r="D802">
        <v>55</v>
      </c>
      <c r="E802">
        <v>273.39999999999998</v>
      </c>
      <c r="F802">
        <v>72</v>
      </c>
      <c r="G802">
        <v>359.2</v>
      </c>
      <c r="H802">
        <v>90</v>
      </c>
      <c r="I802">
        <v>449.2</v>
      </c>
      <c r="J802">
        <v>274</v>
      </c>
      <c r="K802">
        <v>1366</v>
      </c>
      <c r="L802" s="11" t="s">
        <v>11927</v>
      </c>
      <c r="M802" s="12" t="s">
        <v>6</v>
      </c>
      <c r="N802" s="12" t="s">
        <v>6</v>
      </c>
      <c r="O802" s="12" t="s">
        <v>6</v>
      </c>
      <c r="P802" s="12" t="s">
        <v>6</v>
      </c>
      <c r="Q802" s="12">
        <v>132</v>
      </c>
      <c r="R802">
        <v>801</v>
      </c>
    </row>
    <row r="803" spans="1:18" ht="15" x14ac:dyDescent="0.45">
      <c r="A803">
        <v>28918</v>
      </c>
      <c r="B803">
        <v>247</v>
      </c>
      <c r="C803">
        <v>314.2</v>
      </c>
      <c r="D803">
        <v>316</v>
      </c>
      <c r="E803">
        <v>440.75</v>
      </c>
      <c r="F803">
        <v>274</v>
      </c>
      <c r="G803">
        <v>382.8</v>
      </c>
      <c r="H803">
        <v>229</v>
      </c>
      <c r="I803">
        <v>228.08</v>
      </c>
      <c r="J803">
        <v>1066</v>
      </c>
      <c r="K803">
        <v>1365.83</v>
      </c>
      <c r="L803" s="11" t="s">
        <v>11928</v>
      </c>
      <c r="M803" s="12" t="s">
        <v>6</v>
      </c>
      <c r="N803" s="12">
        <v>154</v>
      </c>
      <c r="O803" s="12" t="s">
        <v>6</v>
      </c>
      <c r="P803" s="12" t="s">
        <v>6</v>
      </c>
      <c r="Q803" s="12" t="s">
        <v>6</v>
      </c>
      <c r="R803">
        <v>802</v>
      </c>
    </row>
    <row r="804" spans="1:18" ht="15" x14ac:dyDescent="0.45">
      <c r="A804">
        <v>29944</v>
      </c>
      <c r="B804">
        <v>22</v>
      </c>
      <c r="C804">
        <v>414.29</v>
      </c>
      <c r="D804">
        <v>13</v>
      </c>
      <c r="E804">
        <v>263.2</v>
      </c>
      <c r="F804">
        <v>14</v>
      </c>
      <c r="G804">
        <v>313.60000000000002</v>
      </c>
      <c r="H804">
        <v>17</v>
      </c>
      <c r="I804">
        <v>373.3</v>
      </c>
      <c r="J804">
        <v>66</v>
      </c>
      <c r="K804">
        <v>1364.39</v>
      </c>
      <c r="L804" s="11" t="s">
        <v>11926</v>
      </c>
      <c r="M804" s="12" t="s">
        <v>6</v>
      </c>
      <c r="N804" s="12" t="s">
        <v>6</v>
      </c>
      <c r="O804" s="12" t="s">
        <v>6</v>
      </c>
      <c r="P804" s="12">
        <v>87</v>
      </c>
      <c r="Q804" s="12" t="s">
        <v>6</v>
      </c>
      <c r="R804">
        <v>803</v>
      </c>
    </row>
    <row r="805" spans="1:18" ht="15" x14ac:dyDescent="0.45">
      <c r="A805">
        <v>10796</v>
      </c>
      <c r="B805">
        <v>8</v>
      </c>
      <c r="C805">
        <v>201.96</v>
      </c>
      <c r="D805">
        <v>20</v>
      </c>
      <c r="E805">
        <v>480.58</v>
      </c>
      <c r="F805">
        <v>20</v>
      </c>
      <c r="G805">
        <v>478</v>
      </c>
      <c r="H805">
        <v>9</v>
      </c>
      <c r="I805">
        <v>203.4</v>
      </c>
      <c r="J805">
        <v>57</v>
      </c>
      <c r="K805">
        <v>1363.94</v>
      </c>
      <c r="L805" s="11" t="s">
        <v>11928</v>
      </c>
      <c r="M805" s="12" t="s">
        <v>6</v>
      </c>
      <c r="N805" s="12">
        <v>155</v>
      </c>
      <c r="O805" s="12" t="s">
        <v>6</v>
      </c>
      <c r="P805" s="12" t="s">
        <v>6</v>
      </c>
      <c r="Q805" s="12" t="s">
        <v>6</v>
      </c>
      <c r="R805">
        <v>804</v>
      </c>
    </row>
    <row r="806" spans="1:18" ht="15" x14ac:dyDescent="0.45">
      <c r="A806">
        <v>29775</v>
      </c>
      <c r="B806">
        <v>29</v>
      </c>
      <c r="C806">
        <v>655.4</v>
      </c>
      <c r="D806">
        <v>28</v>
      </c>
      <c r="E806">
        <v>637.53</v>
      </c>
      <c r="F806">
        <v>3</v>
      </c>
      <c r="G806">
        <v>69.599999999999994</v>
      </c>
      <c r="J806">
        <v>60</v>
      </c>
      <c r="K806">
        <v>1362.5299999999997</v>
      </c>
      <c r="L806" s="11" t="s">
        <v>11928</v>
      </c>
      <c r="M806" s="12" t="s">
        <v>6</v>
      </c>
      <c r="N806" s="12">
        <v>156</v>
      </c>
      <c r="O806" s="12" t="s">
        <v>6</v>
      </c>
      <c r="P806" s="12" t="s">
        <v>6</v>
      </c>
      <c r="Q806" s="12" t="s">
        <v>6</v>
      </c>
      <c r="R806">
        <v>805</v>
      </c>
    </row>
    <row r="807" spans="1:18" ht="15" x14ac:dyDescent="0.45">
      <c r="A807">
        <v>27839</v>
      </c>
      <c r="B807">
        <v>104</v>
      </c>
      <c r="C807">
        <v>332.54</v>
      </c>
      <c r="D807">
        <v>76</v>
      </c>
      <c r="E807">
        <v>242.94</v>
      </c>
      <c r="F807">
        <v>132</v>
      </c>
      <c r="G807">
        <v>417.98</v>
      </c>
      <c r="H807">
        <v>115</v>
      </c>
      <c r="I807">
        <v>367.74</v>
      </c>
      <c r="J807">
        <v>427</v>
      </c>
      <c r="K807">
        <v>1361.2</v>
      </c>
      <c r="L807" s="11" t="s">
        <v>11926</v>
      </c>
      <c r="M807" s="12" t="s">
        <v>6</v>
      </c>
      <c r="N807" s="12" t="s">
        <v>6</v>
      </c>
      <c r="O807" s="12" t="s">
        <v>6</v>
      </c>
      <c r="P807" s="12">
        <v>88</v>
      </c>
      <c r="Q807" s="12" t="s">
        <v>6</v>
      </c>
      <c r="R807">
        <v>806</v>
      </c>
    </row>
    <row r="808" spans="1:18" ht="15" x14ac:dyDescent="0.45">
      <c r="A808">
        <v>27805</v>
      </c>
      <c r="D808">
        <v>25</v>
      </c>
      <c r="E808">
        <v>197.5</v>
      </c>
      <c r="F808">
        <v>78</v>
      </c>
      <c r="G808">
        <v>613.67999999999995</v>
      </c>
      <c r="H808">
        <v>69</v>
      </c>
      <c r="I808">
        <v>543.21</v>
      </c>
      <c r="J808">
        <v>172</v>
      </c>
      <c r="K808">
        <v>1354.3899999999999</v>
      </c>
      <c r="L808" s="11" t="s">
        <v>11923</v>
      </c>
      <c r="M808" s="12" t="s">
        <v>6</v>
      </c>
      <c r="N808" s="12" t="s">
        <v>6</v>
      </c>
      <c r="O808" s="12" t="s">
        <v>6</v>
      </c>
      <c r="P808" s="12" t="s">
        <v>6</v>
      </c>
      <c r="Q808" s="12" t="s">
        <v>6</v>
      </c>
      <c r="R808">
        <v>807</v>
      </c>
    </row>
    <row r="809" spans="1:18" ht="15" x14ac:dyDescent="0.45">
      <c r="A809">
        <v>2011613</v>
      </c>
      <c r="B809">
        <v>27.48</v>
      </c>
      <c r="C809">
        <v>403.79</v>
      </c>
      <c r="D809">
        <v>14.29</v>
      </c>
      <c r="E809">
        <v>233.77</v>
      </c>
      <c r="F809">
        <v>21.76</v>
      </c>
      <c r="G809">
        <v>377.63</v>
      </c>
      <c r="H809">
        <v>19.440000000000001</v>
      </c>
      <c r="I809">
        <v>336.11</v>
      </c>
      <c r="J809">
        <v>82.97</v>
      </c>
      <c r="K809">
        <v>1351.3000000000002</v>
      </c>
      <c r="L809" s="11" t="s">
        <v>11924</v>
      </c>
      <c r="M809" s="12">
        <v>188</v>
      </c>
      <c r="N809" s="12" t="s">
        <v>6</v>
      </c>
      <c r="O809" s="12" t="s">
        <v>6</v>
      </c>
      <c r="P809" s="12" t="s">
        <v>6</v>
      </c>
      <c r="Q809" s="12" t="s">
        <v>6</v>
      </c>
      <c r="R809">
        <v>808</v>
      </c>
    </row>
    <row r="810" spans="1:18" ht="15" x14ac:dyDescent="0.45">
      <c r="A810">
        <v>2016395</v>
      </c>
      <c r="B810">
        <v>6.88</v>
      </c>
      <c r="C810">
        <v>445.82</v>
      </c>
      <c r="D810">
        <v>5.13</v>
      </c>
      <c r="E810">
        <v>332.56</v>
      </c>
      <c r="F810">
        <v>4.4800000000000004</v>
      </c>
      <c r="G810">
        <v>290.54000000000002</v>
      </c>
      <c r="H810">
        <v>4.28</v>
      </c>
      <c r="I810">
        <v>282.19</v>
      </c>
      <c r="J810">
        <v>20.770000000000003</v>
      </c>
      <c r="K810">
        <v>1351.1100000000001</v>
      </c>
      <c r="L810" s="11" t="s">
        <v>11924</v>
      </c>
      <c r="M810" s="12">
        <v>189</v>
      </c>
      <c r="N810" s="12" t="s">
        <v>6</v>
      </c>
      <c r="O810" s="12" t="s">
        <v>6</v>
      </c>
      <c r="P810" s="12" t="s">
        <v>6</v>
      </c>
      <c r="Q810" s="12" t="s">
        <v>6</v>
      </c>
      <c r="R810">
        <v>809</v>
      </c>
    </row>
    <row r="811" spans="1:18" ht="15" x14ac:dyDescent="0.45">
      <c r="A811">
        <v>28098</v>
      </c>
      <c r="B811">
        <v>14</v>
      </c>
      <c r="C811">
        <v>133.63</v>
      </c>
      <c r="D811">
        <v>57</v>
      </c>
      <c r="E811">
        <v>547.20000000000005</v>
      </c>
      <c r="F811">
        <v>68</v>
      </c>
      <c r="G811">
        <v>669.44</v>
      </c>
      <c r="J811">
        <v>139</v>
      </c>
      <c r="K811">
        <v>1350.27</v>
      </c>
      <c r="L811" s="11" t="s">
        <v>11927</v>
      </c>
      <c r="M811" s="12" t="s">
        <v>6</v>
      </c>
      <c r="N811" s="12" t="s">
        <v>6</v>
      </c>
      <c r="O811" s="12" t="s">
        <v>6</v>
      </c>
      <c r="P811" s="12" t="s">
        <v>6</v>
      </c>
      <c r="Q811" s="12">
        <v>133</v>
      </c>
      <c r="R811">
        <v>810</v>
      </c>
    </row>
    <row r="812" spans="1:18" ht="15" x14ac:dyDescent="0.45">
      <c r="A812">
        <v>2016392</v>
      </c>
      <c r="B812">
        <v>11.13</v>
      </c>
      <c r="C812">
        <v>244.27</v>
      </c>
      <c r="D812">
        <v>20.03</v>
      </c>
      <c r="E812">
        <v>439.21</v>
      </c>
      <c r="F812">
        <v>13.44</v>
      </c>
      <c r="G812">
        <v>265.27999999999997</v>
      </c>
      <c r="H812">
        <v>18.71</v>
      </c>
      <c r="I812">
        <v>399.18</v>
      </c>
      <c r="J812">
        <v>63.31</v>
      </c>
      <c r="K812">
        <v>1347.94</v>
      </c>
      <c r="L812" s="11" t="s">
        <v>11924</v>
      </c>
      <c r="M812" s="12">
        <v>190</v>
      </c>
      <c r="N812" s="12" t="s">
        <v>6</v>
      </c>
      <c r="O812" s="12" t="s">
        <v>6</v>
      </c>
      <c r="P812" s="12" t="s">
        <v>6</v>
      </c>
      <c r="Q812" s="12" t="s">
        <v>6</v>
      </c>
      <c r="R812">
        <v>811</v>
      </c>
    </row>
    <row r="813" spans="1:18" ht="15" x14ac:dyDescent="0.45">
      <c r="A813">
        <v>15295</v>
      </c>
      <c r="B813">
        <v>41</v>
      </c>
      <c r="C813">
        <v>377.15</v>
      </c>
      <c r="D813">
        <v>26</v>
      </c>
      <c r="E813">
        <v>238.4</v>
      </c>
      <c r="F813">
        <v>51</v>
      </c>
      <c r="G813">
        <v>463.65</v>
      </c>
      <c r="H813">
        <v>29</v>
      </c>
      <c r="I813">
        <v>268.10000000000002</v>
      </c>
      <c r="J813">
        <v>147</v>
      </c>
      <c r="K813">
        <v>1347.2999999999997</v>
      </c>
      <c r="L813" s="11" t="s">
        <v>11926</v>
      </c>
      <c r="M813" s="12" t="s">
        <v>6</v>
      </c>
      <c r="N813" s="12" t="s">
        <v>6</v>
      </c>
      <c r="O813" s="12" t="s">
        <v>6</v>
      </c>
      <c r="P813" s="12">
        <v>89</v>
      </c>
      <c r="Q813" s="12" t="s">
        <v>6</v>
      </c>
      <c r="R813">
        <v>812</v>
      </c>
    </row>
    <row r="814" spans="1:18" ht="15" x14ac:dyDescent="0.45">
      <c r="A814">
        <v>22740</v>
      </c>
      <c r="B814">
        <v>41</v>
      </c>
      <c r="C814">
        <v>282.35000000000002</v>
      </c>
      <c r="D814">
        <v>56</v>
      </c>
      <c r="E814">
        <v>384.75</v>
      </c>
      <c r="F814">
        <v>56</v>
      </c>
      <c r="G814">
        <v>385.74</v>
      </c>
      <c r="H814">
        <v>41</v>
      </c>
      <c r="I814">
        <v>293.14999999999998</v>
      </c>
      <c r="J814">
        <v>194</v>
      </c>
      <c r="K814">
        <v>1345.9900000000002</v>
      </c>
      <c r="L814" s="11" t="s">
        <v>11926</v>
      </c>
      <c r="M814" s="12" t="s">
        <v>6</v>
      </c>
      <c r="N814" s="12" t="s">
        <v>6</v>
      </c>
      <c r="O814" s="12" t="s">
        <v>6</v>
      </c>
      <c r="P814" s="12">
        <v>90</v>
      </c>
      <c r="Q814" s="12" t="s">
        <v>6</v>
      </c>
      <c r="R814">
        <v>813</v>
      </c>
    </row>
    <row r="815" spans="1:18" ht="15" x14ac:dyDescent="0.45">
      <c r="A815">
        <v>27476</v>
      </c>
      <c r="B815">
        <v>40</v>
      </c>
      <c r="C815">
        <v>184</v>
      </c>
      <c r="D815">
        <v>34</v>
      </c>
      <c r="E815">
        <v>156.4</v>
      </c>
      <c r="F815">
        <v>107</v>
      </c>
      <c r="G815">
        <v>491.83</v>
      </c>
      <c r="H815">
        <v>112</v>
      </c>
      <c r="I815">
        <v>513.35</v>
      </c>
      <c r="J815">
        <v>293</v>
      </c>
      <c r="K815">
        <v>1345.58</v>
      </c>
      <c r="L815" s="11" t="s">
        <v>11927</v>
      </c>
      <c r="M815" s="12" t="s">
        <v>6</v>
      </c>
      <c r="N815" s="12" t="s">
        <v>6</v>
      </c>
      <c r="O815" s="12" t="s">
        <v>6</v>
      </c>
      <c r="P815" s="12" t="s">
        <v>6</v>
      </c>
      <c r="Q815" s="12">
        <v>134</v>
      </c>
      <c r="R815">
        <v>814</v>
      </c>
    </row>
    <row r="816" spans="1:18" ht="15" x14ac:dyDescent="0.45">
      <c r="A816">
        <v>2018236</v>
      </c>
      <c r="B816">
        <v>26.44</v>
      </c>
      <c r="C816">
        <v>472.69</v>
      </c>
      <c r="D816">
        <v>9.19</v>
      </c>
      <c r="E816">
        <v>164.68</v>
      </c>
      <c r="F816">
        <v>20.57</v>
      </c>
      <c r="G816">
        <v>368.86</v>
      </c>
      <c r="H816">
        <v>16.670000000000002</v>
      </c>
      <c r="I816">
        <v>336.46</v>
      </c>
      <c r="J816">
        <v>72.87</v>
      </c>
      <c r="K816">
        <v>1342.69</v>
      </c>
      <c r="L816" s="11" t="s">
        <v>11924</v>
      </c>
      <c r="M816" s="12">
        <v>191</v>
      </c>
      <c r="N816" s="12" t="s">
        <v>6</v>
      </c>
      <c r="O816" s="12" t="s">
        <v>6</v>
      </c>
      <c r="P816" s="12" t="s">
        <v>6</v>
      </c>
      <c r="Q816" s="12" t="s">
        <v>6</v>
      </c>
      <c r="R816">
        <v>815</v>
      </c>
    </row>
    <row r="817" spans="1:18" ht="15" x14ac:dyDescent="0.45">
      <c r="A817">
        <v>17481</v>
      </c>
      <c r="B817">
        <v>15</v>
      </c>
      <c r="C817">
        <v>541.5</v>
      </c>
      <c r="D817">
        <v>10</v>
      </c>
      <c r="E817">
        <v>351</v>
      </c>
      <c r="F817">
        <v>5</v>
      </c>
      <c r="G817">
        <v>187.5</v>
      </c>
      <c r="H817">
        <v>7</v>
      </c>
      <c r="I817">
        <v>262.5</v>
      </c>
      <c r="J817">
        <v>37</v>
      </c>
      <c r="K817">
        <v>1342.5</v>
      </c>
      <c r="L817" s="11" t="s">
        <v>11926</v>
      </c>
      <c r="M817" s="12" t="s">
        <v>6</v>
      </c>
      <c r="N817" s="12" t="s">
        <v>6</v>
      </c>
      <c r="O817" s="12" t="s">
        <v>6</v>
      </c>
      <c r="P817" s="12">
        <v>91</v>
      </c>
      <c r="Q817" s="12" t="s">
        <v>6</v>
      </c>
      <c r="R817">
        <v>816</v>
      </c>
    </row>
    <row r="818" spans="1:18" ht="15" x14ac:dyDescent="0.45">
      <c r="A818">
        <v>18398</v>
      </c>
      <c r="B818">
        <v>41</v>
      </c>
      <c r="C818">
        <v>513.57000000000005</v>
      </c>
      <c r="D818">
        <v>28</v>
      </c>
      <c r="E818">
        <v>352.8</v>
      </c>
      <c r="F818">
        <v>15</v>
      </c>
      <c r="G818">
        <v>198</v>
      </c>
      <c r="H818">
        <v>21</v>
      </c>
      <c r="I818">
        <v>277.2</v>
      </c>
      <c r="J818">
        <v>105</v>
      </c>
      <c r="K818">
        <v>1341.5700000000002</v>
      </c>
      <c r="L818" s="11" t="s">
        <v>11928</v>
      </c>
      <c r="M818" s="12" t="s">
        <v>6</v>
      </c>
      <c r="N818" s="12">
        <v>157</v>
      </c>
      <c r="O818" s="12" t="s">
        <v>6</v>
      </c>
      <c r="P818" s="12" t="s">
        <v>6</v>
      </c>
      <c r="Q818" s="12" t="s">
        <v>6</v>
      </c>
      <c r="R818">
        <v>817</v>
      </c>
    </row>
    <row r="819" spans="1:18" ht="15" x14ac:dyDescent="0.45">
      <c r="A819">
        <v>17022</v>
      </c>
      <c r="B819">
        <v>14</v>
      </c>
      <c r="C819">
        <v>462.43</v>
      </c>
      <c r="D819">
        <v>12</v>
      </c>
      <c r="E819">
        <v>419.58</v>
      </c>
      <c r="F819">
        <v>7</v>
      </c>
      <c r="G819">
        <v>246.4</v>
      </c>
      <c r="H819">
        <v>6</v>
      </c>
      <c r="I819">
        <v>211.2</v>
      </c>
      <c r="J819">
        <v>39</v>
      </c>
      <c r="K819">
        <v>1339.6100000000001</v>
      </c>
      <c r="L819" s="11" t="s">
        <v>11926</v>
      </c>
      <c r="M819" s="12" t="s">
        <v>6</v>
      </c>
      <c r="N819" s="12" t="s">
        <v>6</v>
      </c>
      <c r="O819" s="12" t="s">
        <v>6</v>
      </c>
      <c r="P819" s="12">
        <v>92</v>
      </c>
      <c r="Q819" s="12" t="s">
        <v>6</v>
      </c>
      <c r="R819">
        <v>818</v>
      </c>
    </row>
    <row r="820" spans="1:18" ht="15" x14ac:dyDescent="0.45">
      <c r="A820">
        <v>30516</v>
      </c>
      <c r="B820">
        <v>57</v>
      </c>
      <c r="C820">
        <v>396.76</v>
      </c>
      <c r="D820">
        <v>47</v>
      </c>
      <c r="E820">
        <v>328.44</v>
      </c>
      <c r="F820">
        <v>47</v>
      </c>
      <c r="G820">
        <v>328.44</v>
      </c>
      <c r="H820">
        <v>41</v>
      </c>
      <c r="I820">
        <v>285.88</v>
      </c>
      <c r="J820">
        <v>192</v>
      </c>
      <c r="K820">
        <v>1339.52</v>
      </c>
      <c r="L820" s="11" t="s">
        <v>11923</v>
      </c>
      <c r="M820" s="12" t="s">
        <v>6</v>
      </c>
      <c r="N820" s="12" t="s">
        <v>6</v>
      </c>
      <c r="O820" s="12" t="s">
        <v>6</v>
      </c>
      <c r="P820" s="12" t="s">
        <v>6</v>
      </c>
      <c r="Q820" s="12" t="s">
        <v>6</v>
      </c>
      <c r="R820">
        <v>819</v>
      </c>
    </row>
    <row r="821" spans="1:18" ht="15" x14ac:dyDescent="0.45">
      <c r="A821">
        <v>17329</v>
      </c>
      <c r="B821">
        <v>9</v>
      </c>
      <c r="C821">
        <v>257.39999999999998</v>
      </c>
      <c r="D821">
        <v>13</v>
      </c>
      <c r="E821">
        <v>369.51</v>
      </c>
      <c r="F821">
        <v>11</v>
      </c>
      <c r="G821">
        <v>351.62</v>
      </c>
      <c r="H821">
        <v>11</v>
      </c>
      <c r="I821">
        <v>354.2</v>
      </c>
      <c r="J821">
        <v>44</v>
      </c>
      <c r="K821">
        <v>1332.73</v>
      </c>
      <c r="L821" s="11" t="s">
        <v>11926</v>
      </c>
      <c r="M821" s="12" t="s">
        <v>6</v>
      </c>
      <c r="N821" s="12" t="s">
        <v>6</v>
      </c>
      <c r="O821" s="12" t="s">
        <v>6</v>
      </c>
      <c r="P821" s="12">
        <v>93</v>
      </c>
      <c r="Q821" s="12" t="s">
        <v>6</v>
      </c>
      <c r="R821">
        <v>820</v>
      </c>
    </row>
    <row r="822" spans="1:18" ht="15" x14ac:dyDescent="0.45">
      <c r="A822">
        <v>17863</v>
      </c>
      <c r="B822">
        <v>11</v>
      </c>
      <c r="C822">
        <v>387.66</v>
      </c>
      <c r="D822">
        <v>5</v>
      </c>
      <c r="E822">
        <v>174.66</v>
      </c>
      <c r="F822">
        <v>11</v>
      </c>
      <c r="G822">
        <v>384.82</v>
      </c>
      <c r="H822">
        <v>11</v>
      </c>
      <c r="I822">
        <v>384.82</v>
      </c>
      <c r="J822">
        <v>38</v>
      </c>
      <c r="K822">
        <v>1331.96</v>
      </c>
      <c r="L822" s="11" t="s">
        <v>11927</v>
      </c>
      <c r="M822" s="12" t="s">
        <v>6</v>
      </c>
      <c r="N822" s="12" t="s">
        <v>6</v>
      </c>
      <c r="O822" s="12" t="s">
        <v>6</v>
      </c>
      <c r="P822" s="12" t="s">
        <v>6</v>
      </c>
      <c r="Q822" s="12">
        <v>135</v>
      </c>
      <c r="R822">
        <v>821</v>
      </c>
    </row>
    <row r="823" spans="1:18" ht="15" x14ac:dyDescent="0.45">
      <c r="A823">
        <v>27597</v>
      </c>
      <c r="B823">
        <v>87</v>
      </c>
      <c r="C823">
        <v>304.22000000000003</v>
      </c>
      <c r="D823">
        <v>107</v>
      </c>
      <c r="E823">
        <v>374.22</v>
      </c>
      <c r="F823">
        <v>88</v>
      </c>
      <c r="G823">
        <v>305.2</v>
      </c>
      <c r="H823">
        <v>99</v>
      </c>
      <c r="I823">
        <v>346.5</v>
      </c>
      <c r="J823">
        <v>381</v>
      </c>
      <c r="K823">
        <v>1330.14</v>
      </c>
      <c r="L823" s="11" t="s">
        <v>11925</v>
      </c>
      <c r="M823" s="12" t="s">
        <v>6</v>
      </c>
      <c r="N823" s="12" t="s">
        <v>6</v>
      </c>
      <c r="O823" s="12">
        <v>120</v>
      </c>
      <c r="P823" s="12" t="s">
        <v>6</v>
      </c>
      <c r="Q823" s="12" t="s">
        <v>6</v>
      </c>
      <c r="R823">
        <v>822</v>
      </c>
    </row>
    <row r="824" spans="1:18" ht="15" x14ac:dyDescent="0.45">
      <c r="A824">
        <v>23560</v>
      </c>
      <c r="B824">
        <v>44</v>
      </c>
      <c r="C824">
        <v>241.56</v>
      </c>
      <c r="D824">
        <v>32</v>
      </c>
      <c r="E824">
        <v>175.56</v>
      </c>
      <c r="F824">
        <v>107</v>
      </c>
      <c r="G824">
        <v>588.5</v>
      </c>
      <c r="H824">
        <v>59</v>
      </c>
      <c r="I824">
        <v>324.5</v>
      </c>
      <c r="J824">
        <v>242</v>
      </c>
      <c r="K824">
        <v>1330.12</v>
      </c>
      <c r="L824" s="11" t="s">
        <v>11925</v>
      </c>
      <c r="M824" s="12" t="s">
        <v>6</v>
      </c>
      <c r="N824" s="12" t="s">
        <v>6</v>
      </c>
      <c r="O824" s="12">
        <v>121</v>
      </c>
      <c r="P824" s="12" t="s">
        <v>6</v>
      </c>
      <c r="Q824" s="12" t="s">
        <v>6</v>
      </c>
      <c r="R824">
        <v>823</v>
      </c>
    </row>
    <row r="825" spans="1:18" ht="15" x14ac:dyDescent="0.45">
      <c r="A825">
        <v>29311</v>
      </c>
      <c r="B825">
        <v>35</v>
      </c>
      <c r="C825">
        <v>301</v>
      </c>
      <c r="D825">
        <v>51</v>
      </c>
      <c r="E825">
        <v>437.91</v>
      </c>
      <c r="F825">
        <v>25</v>
      </c>
      <c r="G825">
        <v>212.24</v>
      </c>
      <c r="H825">
        <v>44</v>
      </c>
      <c r="I825">
        <v>378.4</v>
      </c>
      <c r="J825">
        <v>155</v>
      </c>
      <c r="K825">
        <v>1329.5500000000002</v>
      </c>
      <c r="L825" s="11" t="s">
        <v>11928</v>
      </c>
      <c r="M825" s="12" t="s">
        <v>6</v>
      </c>
      <c r="N825" s="12">
        <v>158</v>
      </c>
      <c r="O825" s="12" t="s">
        <v>6</v>
      </c>
      <c r="P825" s="12" t="s">
        <v>6</v>
      </c>
      <c r="Q825" s="12" t="s">
        <v>6</v>
      </c>
      <c r="R825">
        <v>824</v>
      </c>
    </row>
    <row r="826" spans="1:18" ht="15" x14ac:dyDescent="0.45">
      <c r="A826">
        <v>12879</v>
      </c>
      <c r="B826">
        <v>86</v>
      </c>
      <c r="C826">
        <v>806.36</v>
      </c>
      <c r="D826">
        <v>11</v>
      </c>
      <c r="E826">
        <v>104.5</v>
      </c>
      <c r="F826">
        <v>29</v>
      </c>
      <c r="G826">
        <v>275.5</v>
      </c>
      <c r="H826">
        <v>15</v>
      </c>
      <c r="I826">
        <v>142.5</v>
      </c>
      <c r="J826">
        <v>141</v>
      </c>
      <c r="K826">
        <v>1328.8600000000001</v>
      </c>
      <c r="L826" s="11" t="s">
        <v>11927</v>
      </c>
      <c r="M826" s="12" t="s">
        <v>6</v>
      </c>
      <c r="N826" s="12" t="s">
        <v>6</v>
      </c>
      <c r="O826" s="12" t="s">
        <v>6</v>
      </c>
      <c r="P826" s="12" t="s">
        <v>6</v>
      </c>
      <c r="Q826" s="12">
        <v>136</v>
      </c>
      <c r="R826">
        <v>825</v>
      </c>
    </row>
    <row r="827" spans="1:18" ht="15" x14ac:dyDescent="0.45">
      <c r="A827">
        <v>30512</v>
      </c>
      <c r="B827">
        <v>55</v>
      </c>
      <c r="C827">
        <v>385</v>
      </c>
      <c r="D827">
        <v>42</v>
      </c>
      <c r="E827">
        <v>292.32</v>
      </c>
      <c r="F827">
        <v>53</v>
      </c>
      <c r="G827">
        <v>369.88</v>
      </c>
      <c r="H827">
        <v>40</v>
      </c>
      <c r="I827">
        <v>280</v>
      </c>
      <c r="J827">
        <v>190</v>
      </c>
      <c r="K827">
        <v>1327.1999999999998</v>
      </c>
      <c r="L827" s="11" t="s">
        <v>11923</v>
      </c>
      <c r="M827" s="12" t="s">
        <v>6</v>
      </c>
      <c r="N827" s="12" t="s">
        <v>6</v>
      </c>
      <c r="O827" s="12" t="s">
        <v>6</v>
      </c>
      <c r="P827" s="12" t="s">
        <v>6</v>
      </c>
      <c r="Q827" s="12" t="s">
        <v>6</v>
      </c>
      <c r="R827">
        <v>826</v>
      </c>
    </row>
    <row r="828" spans="1:18" ht="15" x14ac:dyDescent="0.45">
      <c r="A828">
        <v>12222</v>
      </c>
      <c r="B828">
        <v>25</v>
      </c>
      <c r="C828">
        <v>400</v>
      </c>
      <c r="D828">
        <v>9</v>
      </c>
      <c r="E828">
        <v>144</v>
      </c>
      <c r="F828">
        <v>23</v>
      </c>
      <c r="G828">
        <v>366.72</v>
      </c>
      <c r="H828">
        <v>26</v>
      </c>
      <c r="I828">
        <v>414.72</v>
      </c>
      <c r="J828">
        <v>83</v>
      </c>
      <c r="K828">
        <v>1325.44</v>
      </c>
      <c r="L828" s="11" t="s">
        <v>11928</v>
      </c>
      <c r="M828" s="12" t="s">
        <v>6</v>
      </c>
      <c r="N828" s="12">
        <v>159</v>
      </c>
      <c r="O828" s="12" t="s">
        <v>6</v>
      </c>
      <c r="P828" s="12" t="s">
        <v>6</v>
      </c>
      <c r="Q828" s="12" t="s">
        <v>6</v>
      </c>
      <c r="R828">
        <v>827</v>
      </c>
    </row>
    <row r="829" spans="1:18" ht="15" x14ac:dyDescent="0.45">
      <c r="A829">
        <v>31519</v>
      </c>
      <c r="B829">
        <v>4</v>
      </c>
      <c r="C829">
        <v>159.6</v>
      </c>
      <c r="D829">
        <v>7</v>
      </c>
      <c r="E829">
        <v>354.3</v>
      </c>
      <c r="F829">
        <v>10</v>
      </c>
      <c r="G829">
        <v>544.61</v>
      </c>
      <c r="H829">
        <v>5</v>
      </c>
      <c r="I829">
        <v>265.72000000000003</v>
      </c>
      <c r="J829">
        <v>26</v>
      </c>
      <c r="K829">
        <v>1324.23</v>
      </c>
      <c r="L829" s="11" t="s">
        <v>11925</v>
      </c>
      <c r="M829" s="12" t="s">
        <v>6</v>
      </c>
      <c r="N829" s="12" t="s">
        <v>6</v>
      </c>
      <c r="O829" s="12">
        <v>122</v>
      </c>
      <c r="P829" s="12" t="s">
        <v>6</v>
      </c>
      <c r="Q829" s="12" t="s">
        <v>6</v>
      </c>
      <c r="R829">
        <v>828</v>
      </c>
    </row>
    <row r="830" spans="1:18" ht="15" x14ac:dyDescent="0.45">
      <c r="A830">
        <v>17218</v>
      </c>
      <c r="B830">
        <v>119</v>
      </c>
      <c r="C830">
        <v>260.36</v>
      </c>
      <c r="D830">
        <v>118</v>
      </c>
      <c r="E830">
        <v>258.7</v>
      </c>
      <c r="F830">
        <v>187</v>
      </c>
      <c r="G830">
        <v>407.8</v>
      </c>
      <c r="H830">
        <v>182</v>
      </c>
      <c r="I830">
        <v>396.98</v>
      </c>
      <c r="J830">
        <v>606</v>
      </c>
      <c r="K830">
        <v>1323.84</v>
      </c>
      <c r="L830" s="11" t="s">
        <v>11925</v>
      </c>
      <c r="M830" s="12" t="s">
        <v>6</v>
      </c>
      <c r="N830" s="12" t="s">
        <v>6</v>
      </c>
      <c r="O830" s="12">
        <v>123</v>
      </c>
      <c r="P830" s="12" t="s">
        <v>6</v>
      </c>
      <c r="Q830" s="12" t="s">
        <v>6</v>
      </c>
      <c r="R830">
        <v>829</v>
      </c>
    </row>
    <row r="831" spans="1:18" ht="15" x14ac:dyDescent="0.45">
      <c r="A831">
        <v>17023</v>
      </c>
      <c r="B831">
        <v>71</v>
      </c>
      <c r="C831">
        <v>347.51</v>
      </c>
      <c r="D831">
        <v>59</v>
      </c>
      <c r="E831">
        <v>287.93</v>
      </c>
      <c r="F831">
        <v>75</v>
      </c>
      <c r="G831">
        <v>367.5</v>
      </c>
      <c r="H831">
        <v>65</v>
      </c>
      <c r="I831">
        <v>317.72000000000003</v>
      </c>
      <c r="J831">
        <v>270</v>
      </c>
      <c r="K831">
        <v>1320.66</v>
      </c>
      <c r="L831" s="11" t="s">
        <v>11926</v>
      </c>
      <c r="M831" s="12" t="s">
        <v>6</v>
      </c>
      <c r="N831" s="12" t="s">
        <v>6</v>
      </c>
      <c r="O831" s="12" t="s">
        <v>6</v>
      </c>
      <c r="P831" s="12">
        <v>94</v>
      </c>
      <c r="Q831" s="12" t="s">
        <v>6</v>
      </c>
      <c r="R831">
        <v>830</v>
      </c>
    </row>
    <row r="832" spans="1:18" ht="15" x14ac:dyDescent="0.45">
      <c r="A832">
        <v>23439</v>
      </c>
      <c r="B832">
        <v>2</v>
      </c>
      <c r="C832">
        <v>58.75</v>
      </c>
      <c r="F832">
        <v>39</v>
      </c>
      <c r="G832">
        <v>1174.1400000000001</v>
      </c>
      <c r="H832">
        <v>3</v>
      </c>
      <c r="I832">
        <v>86.7</v>
      </c>
      <c r="J832">
        <v>44</v>
      </c>
      <c r="K832">
        <v>1319.5900000000001</v>
      </c>
      <c r="L832" s="11" t="s">
        <v>11928</v>
      </c>
      <c r="M832" s="12" t="s">
        <v>6</v>
      </c>
      <c r="N832" s="12">
        <v>160</v>
      </c>
      <c r="O832" s="12" t="s">
        <v>6</v>
      </c>
      <c r="P832" s="12" t="s">
        <v>6</v>
      </c>
      <c r="Q832" s="12" t="s">
        <v>6</v>
      </c>
      <c r="R832">
        <v>831</v>
      </c>
    </row>
    <row r="833" spans="1:18" ht="15" x14ac:dyDescent="0.45">
      <c r="A833">
        <v>23136</v>
      </c>
      <c r="B833">
        <v>28</v>
      </c>
      <c r="C833">
        <v>263.72000000000003</v>
      </c>
      <c r="D833">
        <v>37</v>
      </c>
      <c r="E833">
        <v>350.74</v>
      </c>
      <c r="F833">
        <v>40</v>
      </c>
      <c r="G833">
        <v>321.88</v>
      </c>
      <c r="H833">
        <v>51</v>
      </c>
      <c r="I833">
        <v>381.3</v>
      </c>
      <c r="J833">
        <v>156</v>
      </c>
      <c r="K833">
        <v>1317.64</v>
      </c>
      <c r="L833" s="11" t="s">
        <v>11926</v>
      </c>
      <c r="M833" s="12" t="s">
        <v>6</v>
      </c>
      <c r="N833" s="12" t="s">
        <v>6</v>
      </c>
      <c r="O833" s="12" t="s">
        <v>6</v>
      </c>
      <c r="P833" s="12">
        <v>95</v>
      </c>
      <c r="Q833" s="12" t="s">
        <v>6</v>
      </c>
      <c r="R833">
        <v>832</v>
      </c>
    </row>
    <row r="834" spans="1:18" ht="15" x14ac:dyDescent="0.45">
      <c r="A834">
        <v>23308</v>
      </c>
      <c r="B834">
        <v>13</v>
      </c>
      <c r="C834">
        <v>345.5</v>
      </c>
      <c r="D834">
        <v>13</v>
      </c>
      <c r="E834">
        <v>323.7</v>
      </c>
      <c r="F834">
        <v>13</v>
      </c>
      <c r="G834">
        <v>323.7</v>
      </c>
      <c r="H834">
        <v>13</v>
      </c>
      <c r="I834">
        <v>323.7</v>
      </c>
      <c r="J834">
        <v>52</v>
      </c>
      <c r="K834">
        <v>1316.6000000000001</v>
      </c>
      <c r="L834" s="11" t="s">
        <v>11926</v>
      </c>
      <c r="M834" s="12" t="s">
        <v>6</v>
      </c>
      <c r="N834" s="12" t="s">
        <v>6</v>
      </c>
      <c r="O834" s="12" t="s">
        <v>6</v>
      </c>
      <c r="P834" s="12">
        <v>96</v>
      </c>
      <c r="Q834" s="12" t="s">
        <v>6</v>
      </c>
      <c r="R834">
        <v>833</v>
      </c>
    </row>
    <row r="835" spans="1:18" ht="15" x14ac:dyDescent="0.45">
      <c r="A835">
        <v>18523</v>
      </c>
      <c r="B835">
        <v>16</v>
      </c>
      <c r="C835">
        <v>352</v>
      </c>
      <c r="D835">
        <v>10</v>
      </c>
      <c r="E835">
        <v>220</v>
      </c>
      <c r="F835">
        <v>10</v>
      </c>
      <c r="G835">
        <v>218.24</v>
      </c>
      <c r="H835">
        <v>24</v>
      </c>
      <c r="I835">
        <v>526.24</v>
      </c>
      <c r="J835">
        <v>60</v>
      </c>
      <c r="K835">
        <v>1316.48</v>
      </c>
      <c r="L835" s="11" t="s">
        <v>11926</v>
      </c>
      <c r="M835" s="12" t="s">
        <v>6</v>
      </c>
      <c r="N835" s="12" t="s">
        <v>6</v>
      </c>
      <c r="O835" s="12" t="s">
        <v>6</v>
      </c>
      <c r="P835" s="12">
        <v>97</v>
      </c>
      <c r="Q835" s="12" t="s">
        <v>6</v>
      </c>
      <c r="R835">
        <v>834</v>
      </c>
    </row>
    <row r="836" spans="1:18" ht="15" x14ac:dyDescent="0.45">
      <c r="A836">
        <v>2011520</v>
      </c>
      <c r="B836">
        <v>73.52</v>
      </c>
      <c r="C836">
        <v>645.63</v>
      </c>
      <c r="D836">
        <v>0.62</v>
      </c>
      <c r="E836">
        <v>5.47</v>
      </c>
      <c r="H836">
        <v>78.92</v>
      </c>
      <c r="I836">
        <v>664.52</v>
      </c>
      <c r="J836">
        <v>153.06</v>
      </c>
      <c r="K836">
        <v>1315.62</v>
      </c>
      <c r="L836" s="11" t="s">
        <v>11924</v>
      </c>
      <c r="M836" s="12">
        <v>192</v>
      </c>
      <c r="N836" s="12" t="s">
        <v>6</v>
      </c>
      <c r="O836" s="12" t="s">
        <v>6</v>
      </c>
      <c r="P836" s="12" t="s">
        <v>6</v>
      </c>
      <c r="Q836" s="12" t="s">
        <v>6</v>
      </c>
      <c r="R836">
        <v>835</v>
      </c>
    </row>
    <row r="837" spans="1:18" ht="15" x14ac:dyDescent="0.45">
      <c r="A837">
        <v>17798</v>
      </c>
      <c r="B837">
        <v>22</v>
      </c>
      <c r="C837">
        <v>294.8</v>
      </c>
      <c r="D837">
        <v>22</v>
      </c>
      <c r="E837">
        <v>307.39999999999998</v>
      </c>
      <c r="F837">
        <v>26</v>
      </c>
      <c r="G837">
        <v>369</v>
      </c>
      <c r="H837">
        <v>23</v>
      </c>
      <c r="I837">
        <v>342.7</v>
      </c>
      <c r="J837">
        <v>93</v>
      </c>
      <c r="K837">
        <v>1313.9</v>
      </c>
      <c r="L837" s="11" t="s">
        <v>11925</v>
      </c>
      <c r="M837" s="12" t="s">
        <v>6</v>
      </c>
      <c r="N837" s="12" t="s">
        <v>6</v>
      </c>
      <c r="O837" s="12">
        <v>124</v>
      </c>
      <c r="P837" s="12" t="s">
        <v>6</v>
      </c>
      <c r="Q837" s="12" t="s">
        <v>6</v>
      </c>
      <c r="R837">
        <v>836</v>
      </c>
    </row>
    <row r="838" spans="1:18" ht="15" x14ac:dyDescent="0.45">
      <c r="A838">
        <v>17614</v>
      </c>
      <c r="B838">
        <v>22</v>
      </c>
      <c r="C838">
        <v>255.2</v>
      </c>
      <c r="D838">
        <v>19</v>
      </c>
      <c r="E838">
        <v>218.54</v>
      </c>
      <c r="F838">
        <v>32</v>
      </c>
      <c r="G838">
        <v>410.76</v>
      </c>
      <c r="H838">
        <v>33</v>
      </c>
      <c r="I838">
        <v>427.96</v>
      </c>
      <c r="J838">
        <v>106</v>
      </c>
      <c r="K838">
        <v>1312.46</v>
      </c>
      <c r="L838" s="11" t="s">
        <v>11925</v>
      </c>
      <c r="M838" s="12" t="s">
        <v>6</v>
      </c>
      <c r="N838" s="12" t="s">
        <v>6</v>
      </c>
      <c r="O838" s="12">
        <v>125</v>
      </c>
      <c r="P838" s="12" t="s">
        <v>6</v>
      </c>
      <c r="Q838" s="12" t="s">
        <v>6</v>
      </c>
      <c r="R838">
        <v>837</v>
      </c>
    </row>
    <row r="839" spans="1:18" ht="15" x14ac:dyDescent="0.45">
      <c r="A839">
        <v>23432</v>
      </c>
      <c r="B839">
        <v>5</v>
      </c>
      <c r="C839">
        <v>386.71</v>
      </c>
      <c r="D839">
        <v>3</v>
      </c>
      <c r="E839">
        <v>235.8</v>
      </c>
      <c r="F839">
        <v>2</v>
      </c>
      <c r="G839">
        <v>139.80000000000001</v>
      </c>
      <c r="H839">
        <v>8</v>
      </c>
      <c r="I839">
        <v>549.20000000000005</v>
      </c>
      <c r="J839">
        <v>18</v>
      </c>
      <c r="K839">
        <v>1311.51</v>
      </c>
      <c r="L839" s="11" t="s">
        <v>11928</v>
      </c>
      <c r="M839" s="12" t="s">
        <v>6</v>
      </c>
      <c r="N839" s="12">
        <v>161</v>
      </c>
      <c r="O839" s="12" t="s">
        <v>6</v>
      </c>
      <c r="P839" s="12" t="s">
        <v>6</v>
      </c>
      <c r="Q839" s="12" t="s">
        <v>6</v>
      </c>
      <c r="R839">
        <v>838</v>
      </c>
    </row>
    <row r="840" spans="1:18" ht="15" x14ac:dyDescent="0.45">
      <c r="A840">
        <v>14031</v>
      </c>
      <c r="B840">
        <v>30</v>
      </c>
      <c r="C840">
        <v>222</v>
      </c>
      <c r="D840">
        <v>39</v>
      </c>
      <c r="E840">
        <v>285.06</v>
      </c>
      <c r="F840">
        <v>64</v>
      </c>
      <c r="G840">
        <v>473.6</v>
      </c>
      <c r="H840">
        <v>45</v>
      </c>
      <c r="I840">
        <v>330.05</v>
      </c>
      <c r="J840">
        <v>178</v>
      </c>
      <c r="K840">
        <v>1310.71</v>
      </c>
      <c r="L840" s="11" t="s">
        <v>11926</v>
      </c>
      <c r="M840" s="12" t="s">
        <v>6</v>
      </c>
      <c r="N840" s="12" t="s">
        <v>6</v>
      </c>
      <c r="O840" s="12" t="s">
        <v>6</v>
      </c>
      <c r="P840" s="12">
        <v>98</v>
      </c>
      <c r="Q840" s="12" t="s">
        <v>6</v>
      </c>
      <c r="R840">
        <v>839</v>
      </c>
    </row>
    <row r="841" spans="1:18" ht="15" x14ac:dyDescent="0.45">
      <c r="A841">
        <v>29971</v>
      </c>
      <c r="B841">
        <v>120</v>
      </c>
      <c r="C841">
        <v>383.74</v>
      </c>
      <c r="D841">
        <v>90</v>
      </c>
      <c r="E841">
        <v>287.74</v>
      </c>
      <c r="F841">
        <v>106</v>
      </c>
      <c r="G841">
        <v>338.94</v>
      </c>
      <c r="H841">
        <v>93</v>
      </c>
      <c r="I841">
        <v>297.60000000000002</v>
      </c>
      <c r="J841">
        <v>409</v>
      </c>
      <c r="K841">
        <v>1308.02</v>
      </c>
      <c r="L841" s="11" t="s">
        <v>11925</v>
      </c>
      <c r="M841" s="12" t="s">
        <v>6</v>
      </c>
      <c r="N841" s="12" t="s">
        <v>6</v>
      </c>
      <c r="O841" s="12">
        <v>126</v>
      </c>
      <c r="P841" s="12" t="s">
        <v>6</v>
      </c>
      <c r="Q841" s="12" t="s">
        <v>6</v>
      </c>
      <c r="R841">
        <v>840</v>
      </c>
    </row>
    <row r="842" spans="1:18" ht="15" x14ac:dyDescent="0.45">
      <c r="A842">
        <v>22456</v>
      </c>
      <c r="B842">
        <v>32</v>
      </c>
      <c r="C842">
        <v>352</v>
      </c>
      <c r="D842">
        <v>20</v>
      </c>
      <c r="E842">
        <v>220</v>
      </c>
      <c r="F842">
        <v>67</v>
      </c>
      <c r="G842">
        <v>734.36</v>
      </c>
      <c r="J842">
        <v>119</v>
      </c>
      <c r="K842">
        <v>1306.3600000000001</v>
      </c>
      <c r="L842" s="11" t="s">
        <v>11928</v>
      </c>
      <c r="M842" s="12" t="s">
        <v>6</v>
      </c>
      <c r="N842" s="12">
        <v>162</v>
      </c>
      <c r="O842" s="12" t="s">
        <v>6</v>
      </c>
      <c r="P842" s="12" t="s">
        <v>6</v>
      </c>
      <c r="Q842" s="12" t="s">
        <v>6</v>
      </c>
      <c r="R842">
        <v>841</v>
      </c>
    </row>
    <row r="843" spans="1:18" ht="15" x14ac:dyDescent="0.45">
      <c r="A843">
        <v>18397</v>
      </c>
      <c r="B843">
        <v>39</v>
      </c>
      <c r="C843">
        <v>491.4</v>
      </c>
      <c r="D843">
        <v>23</v>
      </c>
      <c r="E843">
        <v>287.92</v>
      </c>
      <c r="F843">
        <v>20</v>
      </c>
      <c r="G843">
        <v>262.94</v>
      </c>
      <c r="H843">
        <v>20</v>
      </c>
      <c r="I843">
        <v>264</v>
      </c>
      <c r="J843">
        <v>102</v>
      </c>
      <c r="K843">
        <v>1306.26</v>
      </c>
      <c r="L843" s="11" t="s">
        <v>11928</v>
      </c>
      <c r="M843" s="12" t="s">
        <v>6</v>
      </c>
      <c r="N843" s="12">
        <v>163</v>
      </c>
      <c r="O843" s="12" t="s">
        <v>6</v>
      </c>
      <c r="P843" s="12" t="s">
        <v>6</v>
      </c>
      <c r="Q843" s="12" t="s">
        <v>6</v>
      </c>
      <c r="R843">
        <v>842</v>
      </c>
    </row>
    <row r="844" spans="1:18" ht="15" x14ac:dyDescent="0.45">
      <c r="A844">
        <v>28708</v>
      </c>
      <c r="B844">
        <v>89</v>
      </c>
      <c r="C844">
        <v>548.29999999999995</v>
      </c>
      <c r="D844">
        <v>53</v>
      </c>
      <c r="E844">
        <v>328.6</v>
      </c>
      <c r="F844">
        <v>32</v>
      </c>
      <c r="G844">
        <v>196.4</v>
      </c>
      <c r="H844">
        <v>37</v>
      </c>
      <c r="I844">
        <v>232.6</v>
      </c>
      <c r="J844">
        <v>211</v>
      </c>
      <c r="K844">
        <v>1305.8999999999999</v>
      </c>
      <c r="L844" s="11" t="s">
        <v>11926</v>
      </c>
      <c r="M844" s="12" t="s">
        <v>6</v>
      </c>
      <c r="N844" s="12" t="s">
        <v>6</v>
      </c>
      <c r="O844" s="12" t="s">
        <v>6</v>
      </c>
      <c r="P844" s="12">
        <v>99</v>
      </c>
      <c r="Q844" s="12" t="s">
        <v>6</v>
      </c>
      <c r="R844">
        <v>843</v>
      </c>
    </row>
    <row r="845" spans="1:18" ht="15" x14ac:dyDescent="0.45">
      <c r="A845">
        <v>16320</v>
      </c>
      <c r="B845">
        <v>13</v>
      </c>
      <c r="C845">
        <v>278.2</v>
      </c>
      <c r="D845">
        <v>14</v>
      </c>
      <c r="E845">
        <v>299.60000000000002</v>
      </c>
      <c r="F845">
        <v>23</v>
      </c>
      <c r="G845">
        <v>490.49</v>
      </c>
      <c r="H845">
        <v>11</v>
      </c>
      <c r="I845">
        <v>235.4</v>
      </c>
      <c r="J845">
        <v>61</v>
      </c>
      <c r="K845">
        <v>1303.69</v>
      </c>
      <c r="L845" s="11" t="s">
        <v>11928</v>
      </c>
      <c r="M845" s="12" t="s">
        <v>6</v>
      </c>
      <c r="N845" s="12">
        <v>164</v>
      </c>
      <c r="O845" s="12" t="s">
        <v>6</v>
      </c>
      <c r="P845" s="12" t="s">
        <v>6</v>
      </c>
      <c r="Q845" s="12" t="s">
        <v>6</v>
      </c>
      <c r="R845">
        <v>844</v>
      </c>
    </row>
    <row r="846" spans="1:18" ht="15" x14ac:dyDescent="0.45">
      <c r="A846">
        <v>22393</v>
      </c>
      <c r="B846">
        <v>111</v>
      </c>
      <c r="C846">
        <v>1098.9000000000001</v>
      </c>
      <c r="D846">
        <v>7</v>
      </c>
      <c r="E846">
        <v>61.46</v>
      </c>
      <c r="F846">
        <v>8</v>
      </c>
      <c r="G846">
        <v>71.2</v>
      </c>
      <c r="H846">
        <v>8</v>
      </c>
      <c r="I846">
        <v>71.2</v>
      </c>
      <c r="J846">
        <v>134</v>
      </c>
      <c r="K846">
        <v>1302.7600000000002</v>
      </c>
      <c r="L846" s="11" t="s">
        <v>11927</v>
      </c>
      <c r="M846" s="12" t="s">
        <v>6</v>
      </c>
      <c r="N846" s="12" t="s">
        <v>6</v>
      </c>
      <c r="O846" s="12" t="s">
        <v>6</v>
      </c>
      <c r="P846" s="12" t="s">
        <v>6</v>
      </c>
      <c r="Q846" s="12">
        <v>137</v>
      </c>
      <c r="R846">
        <v>845</v>
      </c>
    </row>
    <row r="847" spans="1:18" ht="15" x14ac:dyDescent="0.45">
      <c r="A847">
        <v>11832</v>
      </c>
      <c r="B847">
        <v>145</v>
      </c>
      <c r="C847">
        <v>301.27</v>
      </c>
      <c r="D847">
        <v>130</v>
      </c>
      <c r="E847">
        <v>278.39</v>
      </c>
      <c r="F847">
        <v>155</v>
      </c>
      <c r="G847">
        <v>341</v>
      </c>
      <c r="H847">
        <v>174</v>
      </c>
      <c r="I847">
        <v>382.08</v>
      </c>
      <c r="J847">
        <v>604</v>
      </c>
      <c r="K847">
        <v>1302.74</v>
      </c>
      <c r="L847" s="11" t="s">
        <v>11927</v>
      </c>
      <c r="M847" s="12" t="s">
        <v>6</v>
      </c>
      <c r="N847" s="12" t="s">
        <v>6</v>
      </c>
      <c r="O847" s="12" t="s">
        <v>6</v>
      </c>
      <c r="P847" s="12" t="s">
        <v>6</v>
      </c>
      <c r="Q847" s="12">
        <v>138</v>
      </c>
      <c r="R847">
        <v>846</v>
      </c>
    </row>
    <row r="848" spans="1:18" ht="15" x14ac:dyDescent="0.45">
      <c r="A848">
        <v>16646</v>
      </c>
      <c r="B848">
        <v>4</v>
      </c>
      <c r="C848">
        <v>868</v>
      </c>
      <c r="D848">
        <v>2</v>
      </c>
      <c r="E848">
        <v>434</v>
      </c>
      <c r="J848">
        <v>6</v>
      </c>
      <c r="K848">
        <v>1302</v>
      </c>
      <c r="L848" s="11" t="s">
        <v>11925</v>
      </c>
      <c r="M848" s="12" t="s">
        <v>6</v>
      </c>
      <c r="N848" s="12" t="s">
        <v>6</v>
      </c>
      <c r="O848" s="12">
        <v>127</v>
      </c>
      <c r="P848" s="12" t="s">
        <v>6</v>
      </c>
      <c r="Q848" s="12" t="s">
        <v>6</v>
      </c>
      <c r="R848">
        <v>847</v>
      </c>
    </row>
    <row r="849" spans="1:18" ht="15" x14ac:dyDescent="0.45">
      <c r="A849">
        <v>10999</v>
      </c>
      <c r="B849">
        <v>26</v>
      </c>
      <c r="C849">
        <v>293.8</v>
      </c>
      <c r="D849">
        <v>16</v>
      </c>
      <c r="E849">
        <v>180.8</v>
      </c>
      <c r="F849">
        <v>36</v>
      </c>
      <c r="G849">
        <v>410.7</v>
      </c>
      <c r="H849">
        <v>36</v>
      </c>
      <c r="I849">
        <v>416.67</v>
      </c>
      <c r="J849">
        <v>114</v>
      </c>
      <c r="K849">
        <v>1301.97</v>
      </c>
      <c r="L849" s="11" t="s">
        <v>11927</v>
      </c>
      <c r="M849" s="12" t="s">
        <v>6</v>
      </c>
      <c r="N849" s="12" t="s">
        <v>6</v>
      </c>
      <c r="O849" s="12" t="s">
        <v>6</v>
      </c>
      <c r="P849" s="12" t="s">
        <v>6</v>
      </c>
      <c r="Q849" s="12">
        <v>139</v>
      </c>
      <c r="R849">
        <v>848</v>
      </c>
    </row>
    <row r="850" spans="1:18" ht="15" x14ac:dyDescent="0.45">
      <c r="A850">
        <v>12882</v>
      </c>
      <c r="B850">
        <v>78</v>
      </c>
      <c r="C850">
        <v>734.16</v>
      </c>
      <c r="D850">
        <v>21</v>
      </c>
      <c r="E850">
        <v>220.88</v>
      </c>
      <c r="F850">
        <v>21</v>
      </c>
      <c r="G850">
        <v>207.9</v>
      </c>
      <c r="H850">
        <v>14</v>
      </c>
      <c r="I850">
        <v>138.6</v>
      </c>
      <c r="J850">
        <v>134</v>
      </c>
      <c r="K850">
        <v>1301.54</v>
      </c>
      <c r="L850" s="11" t="s">
        <v>11927</v>
      </c>
      <c r="M850" s="12" t="s">
        <v>6</v>
      </c>
      <c r="N850" s="12" t="s">
        <v>6</v>
      </c>
      <c r="O850" s="12" t="s">
        <v>6</v>
      </c>
      <c r="P850" s="12" t="s">
        <v>6</v>
      </c>
      <c r="Q850" s="12">
        <v>140</v>
      </c>
      <c r="R850">
        <v>849</v>
      </c>
    </row>
    <row r="851" spans="1:18" ht="15" x14ac:dyDescent="0.45">
      <c r="A851">
        <v>10613</v>
      </c>
      <c r="B851">
        <v>27</v>
      </c>
      <c r="C851">
        <v>290.74</v>
      </c>
      <c r="D851">
        <v>25</v>
      </c>
      <c r="E851">
        <v>270</v>
      </c>
      <c r="F851">
        <v>27</v>
      </c>
      <c r="G851">
        <v>289.01</v>
      </c>
      <c r="H851">
        <v>42</v>
      </c>
      <c r="I851">
        <v>451.02</v>
      </c>
      <c r="J851">
        <v>121</v>
      </c>
      <c r="K851">
        <v>1300.77</v>
      </c>
      <c r="L851" s="11" t="s">
        <v>11927</v>
      </c>
      <c r="M851" s="12" t="s">
        <v>6</v>
      </c>
      <c r="N851" s="12" t="s">
        <v>6</v>
      </c>
      <c r="O851" s="12" t="s">
        <v>6</v>
      </c>
      <c r="P851" s="12" t="s">
        <v>6</v>
      </c>
      <c r="Q851" s="12">
        <v>141</v>
      </c>
      <c r="R851">
        <v>850</v>
      </c>
    </row>
    <row r="852" spans="1:18" ht="15" x14ac:dyDescent="0.45">
      <c r="A852">
        <v>16803</v>
      </c>
      <c r="B852">
        <v>71</v>
      </c>
      <c r="C852">
        <v>397.6</v>
      </c>
      <c r="F852">
        <v>27</v>
      </c>
      <c r="G852">
        <v>231.51</v>
      </c>
      <c r="H852">
        <v>78</v>
      </c>
      <c r="I852">
        <v>670.8</v>
      </c>
      <c r="J852">
        <v>176</v>
      </c>
      <c r="K852">
        <v>1299.9099999999999</v>
      </c>
      <c r="L852" s="11" t="s">
        <v>11926</v>
      </c>
      <c r="M852" s="12" t="s">
        <v>6</v>
      </c>
      <c r="N852" s="12" t="s">
        <v>6</v>
      </c>
      <c r="O852" s="12" t="s">
        <v>6</v>
      </c>
      <c r="P852" s="12">
        <v>100</v>
      </c>
      <c r="Q852" s="12" t="s">
        <v>6</v>
      </c>
      <c r="R852">
        <v>851</v>
      </c>
    </row>
    <row r="853" spans="1:18" ht="15" x14ac:dyDescent="0.45">
      <c r="A853">
        <v>2016396</v>
      </c>
      <c r="B853">
        <v>10.91</v>
      </c>
      <c r="C853">
        <v>304.27999999999997</v>
      </c>
      <c r="D853">
        <v>13.87</v>
      </c>
      <c r="E853">
        <v>387.01</v>
      </c>
      <c r="F853">
        <v>9.98</v>
      </c>
      <c r="G853">
        <v>278.45</v>
      </c>
      <c r="H853">
        <v>11.57</v>
      </c>
      <c r="I853">
        <v>329.53</v>
      </c>
      <c r="J853">
        <v>46.330000000000005</v>
      </c>
      <c r="K853">
        <v>1299.27</v>
      </c>
      <c r="L853" s="11" t="s">
        <v>11924</v>
      </c>
      <c r="M853" s="12">
        <v>193</v>
      </c>
      <c r="N853" s="12" t="s">
        <v>6</v>
      </c>
      <c r="O853" s="12" t="s">
        <v>6</v>
      </c>
      <c r="P853" s="12" t="s">
        <v>6</v>
      </c>
      <c r="Q853" s="12" t="s">
        <v>6</v>
      </c>
      <c r="R853">
        <v>852</v>
      </c>
    </row>
    <row r="854" spans="1:18" ht="15" x14ac:dyDescent="0.45">
      <c r="A854">
        <v>2023615</v>
      </c>
      <c r="B854">
        <v>3.41</v>
      </c>
      <c r="C854">
        <v>39.57</v>
      </c>
      <c r="D854">
        <v>23.21</v>
      </c>
      <c r="E854">
        <v>292.27</v>
      </c>
      <c r="F854">
        <v>39.450000000000003</v>
      </c>
      <c r="G854">
        <v>482.83</v>
      </c>
      <c r="H854">
        <v>40.619999999999997</v>
      </c>
      <c r="I854">
        <v>484.46</v>
      </c>
      <c r="J854">
        <v>106.69</v>
      </c>
      <c r="K854">
        <v>1299.1299999999999</v>
      </c>
      <c r="L854" s="11" t="s">
        <v>11927</v>
      </c>
      <c r="M854" s="12" t="s">
        <v>6</v>
      </c>
      <c r="N854" s="12" t="s">
        <v>6</v>
      </c>
      <c r="O854" s="12" t="s">
        <v>6</v>
      </c>
      <c r="P854" s="12" t="s">
        <v>6</v>
      </c>
      <c r="Q854" s="12">
        <v>142</v>
      </c>
      <c r="R854">
        <v>853</v>
      </c>
    </row>
    <row r="855" spans="1:18" ht="15" x14ac:dyDescent="0.45">
      <c r="A855">
        <v>11939</v>
      </c>
      <c r="B855">
        <v>48</v>
      </c>
      <c r="C855">
        <v>622.96</v>
      </c>
      <c r="D855">
        <v>3</v>
      </c>
      <c r="E855">
        <v>39</v>
      </c>
      <c r="F855">
        <v>49</v>
      </c>
      <c r="G855">
        <v>635.96</v>
      </c>
      <c r="J855">
        <v>100</v>
      </c>
      <c r="K855">
        <v>1297.92</v>
      </c>
      <c r="L855" s="11" t="s">
        <v>11924</v>
      </c>
      <c r="M855" s="12">
        <v>194</v>
      </c>
      <c r="N855" s="12" t="s">
        <v>6</v>
      </c>
      <c r="O855" s="12" t="s">
        <v>6</v>
      </c>
      <c r="P855" s="12" t="s">
        <v>6</v>
      </c>
      <c r="Q855" s="12" t="s">
        <v>6</v>
      </c>
      <c r="R855">
        <v>854</v>
      </c>
    </row>
    <row r="856" spans="1:18" ht="15" x14ac:dyDescent="0.45">
      <c r="A856">
        <v>18541</v>
      </c>
      <c r="B856">
        <v>195</v>
      </c>
      <c r="C856">
        <v>583.08000000000004</v>
      </c>
      <c r="D856">
        <v>159</v>
      </c>
      <c r="E856">
        <v>475.56</v>
      </c>
      <c r="F856">
        <v>10</v>
      </c>
      <c r="G856">
        <v>29.52</v>
      </c>
      <c r="H856">
        <v>70</v>
      </c>
      <c r="I856">
        <v>208.32</v>
      </c>
      <c r="J856">
        <v>434</v>
      </c>
      <c r="K856">
        <v>1296.48</v>
      </c>
      <c r="L856" s="11" t="s">
        <v>11923</v>
      </c>
      <c r="M856" s="12" t="s">
        <v>6</v>
      </c>
      <c r="N856" s="12" t="s">
        <v>6</v>
      </c>
      <c r="O856" s="12" t="s">
        <v>6</v>
      </c>
      <c r="P856" s="12" t="s">
        <v>6</v>
      </c>
      <c r="Q856" s="12" t="s">
        <v>6</v>
      </c>
      <c r="R856">
        <v>855</v>
      </c>
    </row>
    <row r="857" spans="1:18" ht="15" x14ac:dyDescent="0.45">
      <c r="A857">
        <v>12261</v>
      </c>
      <c r="B857">
        <v>1</v>
      </c>
      <c r="C857">
        <v>28.9</v>
      </c>
      <c r="D857">
        <v>13</v>
      </c>
      <c r="E857">
        <v>373.39</v>
      </c>
      <c r="F857">
        <v>10</v>
      </c>
      <c r="G857">
        <v>353.26</v>
      </c>
      <c r="H857">
        <v>15</v>
      </c>
      <c r="I857">
        <v>538.5</v>
      </c>
      <c r="J857">
        <v>39</v>
      </c>
      <c r="K857">
        <v>1294.05</v>
      </c>
      <c r="L857" s="11" t="s">
        <v>11926</v>
      </c>
      <c r="M857" s="12" t="s">
        <v>6</v>
      </c>
      <c r="N857" s="12" t="s">
        <v>6</v>
      </c>
      <c r="O857" s="12" t="s">
        <v>6</v>
      </c>
      <c r="P857" s="12">
        <v>101</v>
      </c>
      <c r="Q857" s="12" t="s">
        <v>6</v>
      </c>
      <c r="R857">
        <v>856</v>
      </c>
    </row>
    <row r="858" spans="1:18" ht="15" x14ac:dyDescent="0.45">
      <c r="A858">
        <v>27200</v>
      </c>
      <c r="B858">
        <v>30</v>
      </c>
      <c r="C858">
        <v>349.3</v>
      </c>
      <c r="D858">
        <v>5</v>
      </c>
      <c r="E858">
        <v>59</v>
      </c>
      <c r="F858">
        <v>24</v>
      </c>
      <c r="G858">
        <v>283.2</v>
      </c>
      <c r="H858">
        <v>51</v>
      </c>
      <c r="I858">
        <v>601.79999999999995</v>
      </c>
      <c r="J858">
        <v>110</v>
      </c>
      <c r="K858">
        <v>1293.3</v>
      </c>
      <c r="L858" s="11" t="s">
        <v>11927</v>
      </c>
      <c r="M858" s="12" t="s">
        <v>6</v>
      </c>
      <c r="N858" s="12" t="s">
        <v>6</v>
      </c>
      <c r="O858" s="12" t="s">
        <v>6</v>
      </c>
      <c r="P858" s="12" t="s">
        <v>6</v>
      </c>
      <c r="Q858" s="12">
        <v>143</v>
      </c>
      <c r="R858">
        <v>857</v>
      </c>
    </row>
    <row r="859" spans="1:18" ht="15" x14ac:dyDescent="0.45">
      <c r="A859">
        <v>31536</v>
      </c>
      <c r="B859">
        <v>9</v>
      </c>
      <c r="C859">
        <v>323.10000000000002</v>
      </c>
      <c r="D859">
        <v>23</v>
      </c>
      <c r="E859">
        <v>825.7</v>
      </c>
      <c r="F859">
        <v>4</v>
      </c>
      <c r="G859">
        <v>143.6</v>
      </c>
      <c r="J859">
        <v>36</v>
      </c>
      <c r="K859">
        <v>1292.4000000000001</v>
      </c>
      <c r="L859" s="11" t="s">
        <v>11925</v>
      </c>
      <c r="M859" s="12" t="s">
        <v>6</v>
      </c>
      <c r="N859" s="12" t="s">
        <v>6</v>
      </c>
      <c r="O859" s="12">
        <v>128</v>
      </c>
      <c r="P859" s="12" t="s">
        <v>6</v>
      </c>
      <c r="Q859" s="12" t="s">
        <v>6</v>
      </c>
      <c r="R859">
        <v>858</v>
      </c>
    </row>
    <row r="860" spans="1:18" ht="15" x14ac:dyDescent="0.45">
      <c r="A860">
        <v>18396</v>
      </c>
      <c r="B860">
        <v>31</v>
      </c>
      <c r="C860">
        <v>400.92</v>
      </c>
      <c r="D860">
        <v>29</v>
      </c>
      <c r="E860">
        <v>371.6</v>
      </c>
      <c r="F860">
        <v>23</v>
      </c>
      <c r="G860">
        <v>303.60000000000002</v>
      </c>
      <c r="H860">
        <v>16</v>
      </c>
      <c r="I860">
        <v>211.2</v>
      </c>
      <c r="J860">
        <v>99</v>
      </c>
      <c r="K860">
        <v>1287.32</v>
      </c>
      <c r="L860" s="11" t="s">
        <v>11928</v>
      </c>
      <c r="M860" s="12" t="s">
        <v>6</v>
      </c>
      <c r="N860" s="12">
        <v>165</v>
      </c>
      <c r="O860" s="12" t="s">
        <v>6</v>
      </c>
      <c r="P860" s="12" t="s">
        <v>6</v>
      </c>
      <c r="Q860" s="12" t="s">
        <v>6</v>
      </c>
      <c r="R860">
        <v>859</v>
      </c>
    </row>
    <row r="861" spans="1:18" ht="15" x14ac:dyDescent="0.45">
      <c r="A861">
        <v>11640</v>
      </c>
      <c r="B861">
        <v>3</v>
      </c>
      <c r="C861">
        <v>36.6</v>
      </c>
      <c r="F861">
        <v>45</v>
      </c>
      <c r="G861">
        <v>535.5</v>
      </c>
      <c r="H861">
        <v>60</v>
      </c>
      <c r="I861">
        <v>713.05</v>
      </c>
      <c r="J861">
        <v>108</v>
      </c>
      <c r="K861">
        <v>1285.1500000000001</v>
      </c>
      <c r="L861" s="11" t="s">
        <v>11927</v>
      </c>
      <c r="M861" s="12" t="s">
        <v>6</v>
      </c>
      <c r="N861" s="12" t="s">
        <v>6</v>
      </c>
      <c r="O861" s="12" t="s">
        <v>6</v>
      </c>
      <c r="P861" s="12" t="s">
        <v>6</v>
      </c>
      <c r="Q861" s="12">
        <v>144</v>
      </c>
      <c r="R861">
        <v>860</v>
      </c>
    </row>
    <row r="862" spans="1:18" ht="15" x14ac:dyDescent="0.45">
      <c r="A862">
        <v>11235</v>
      </c>
      <c r="B862">
        <v>28</v>
      </c>
      <c r="C862">
        <v>537.6</v>
      </c>
      <c r="D862">
        <v>14</v>
      </c>
      <c r="E862">
        <v>267.26</v>
      </c>
      <c r="F862">
        <v>16</v>
      </c>
      <c r="G862">
        <v>305.66000000000003</v>
      </c>
      <c r="H862">
        <v>9</v>
      </c>
      <c r="I862">
        <v>174.6</v>
      </c>
      <c r="J862">
        <v>67</v>
      </c>
      <c r="K862">
        <v>1285.1199999999999</v>
      </c>
      <c r="L862" s="11" t="s">
        <v>11924</v>
      </c>
      <c r="M862" s="12">
        <v>195</v>
      </c>
      <c r="N862" s="12" t="s">
        <v>6</v>
      </c>
      <c r="O862" s="12" t="s">
        <v>6</v>
      </c>
      <c r="P862" s="12" t="s">
        <v>6</v>
      </c>
      <c r="Q862" s="12" t="s">
        <v>6</v>
      </c>
      <c r="R862">
        <v>861</v>
      </c>
    </row>
    <row r="863" spans="1:18" ht="15" x14ac:dyDescent="0.45">
      <c r="A863">
        <v>14940</v>
      </c>
      <c r="B863">
        <v>96</v>
      </c>
      <c r="C863">
        <v>278.39999999999998</v>
      </c>
      <c r="D863">
        <v>150</v>
      </c>
      <c r="E863">
        <v>445</v>
      </c>
      <c r="F863">
        <v>106</v>
      </c>
      <c r="G863">
        <v>317.76</v>
      </c>
      <c r="H863">
        <v>81</v>
      </c>
      <c r="I863">
        <v>242.76</v>
      </c>
      <c r="J863">
        <v>433</v>
      </c>
      <c r="K863">
        <v>1283.9199999999998</v>
      </c>
      <c r="L863" s="11" t="s">
        <v>11928</v>
      </c>
      <c r="M863" s="12" t="s">
        <v>6</v>
      </c>
      <c r="N863" s="12">
        <v>166</v>
      </c>
      <c r="O863" s="12" t="s">
        <v>6</v>
      </c>
      <c r="P863" s="12" t="s">
        <v>6</v>
      </c>
      <c r="Q863" s="12" t="s">
        <v>6</v>
      </c>
      <c r="R863">
        <v>862</v>
      </c>
    </row>
    <row r="864" spans="1:18" ht="15" x14ac:dyDescent="0.45">
      <c r="A864">
        <v>30458</v>
      </c>
      <c r="B864">
        <v>4</v>
      </c>
      <c r="C864">
        <v>48</v>
      </c>
      <c r="D864">
        <v>9</v>
      </c>
      <c r="E864">
        <v>108</v>
      </c>
      <c r="F864">
        <v>32</v>
      </c>
      <c r="G864">
        <v>384</v>
      </c>
      <c r="H864">
        <v>62</v>
      </c>
      <c r="I864">
        <v>742</v>
      </c>
      <c r="J864">
        <v>107</v>
      </c>
      <c r="K864">
        <v>1282</v>
      </c>
      <c r="L864" s="11" t="s">
        <v>11928</v>
      </c>
      <c r="M864" s="12" t="s">
        <v>6</v>
      </c>
      <c r="N864" s="12">
        <v>167</v>
      </c>
      <c r="O864" s="12" t="s">
        <v>6</v>
      </c>
      <c r="P864" s="12" t="s">
        <v>6</v>
      </c>
      <c r="Q864" s="12" t="s">
        <v>6</v>
      </c>
      <c r="R864">
        <v>863</v>
      </c>
    </row>
    <row r="865" spans="1:18" ht="15" x14ac:dyDescent="0.45">
      <c r="A865">
        <v>22440</v>
      </c>
      <c r="B865">
        <v>21</v>
      </c>
      <c r="C865">
        <v>479.07</v>
      </c>
      <c r="D865">
        <v>31</v>
      </c>
      <c r="E865">
        <v>709.9</v>
      </c>
      <c r="F865">
        <v>4</v>
      </c>
      <c r="G865">
        <v>91.6</v>
      </c>
      <c r="J865">
        <v>56</v>
      </c>
      <c r="K865">
        <v>1280.57</v>
      </c>
      <c r="L865" s="11" t="s">
        <v>11925</v>
      </c>
      <c r="M865" s="12" t="s">
        <v>6</v>
      </c>
      <c r="N865" s="12" t="s">
        <v>6</v>
      </c>
      <c r="O865" s="12">
        <v>129</v>
      </c>
      <c r="P865" s="12" t="s">
        <v>6</v>
      </c>
      <c r="Q865" s="12" t="s">
        <v>6</v>
      </c>
      <c r="R865">
        <v>864</v>
      </c>
    </row>
    <row r="866" spans="1:18" ht="15" x14ac:dyDescent="0.45">
      <c r="A866">
        <v>16567</v>
      </c>
      <c r="D866">
        <v>56</v>
      </c>
      <c r="E866">
        <v>715.78</v>
      </c>
      <c r="F866">
        <v>44</v>
      </c>
      <c r="G866">
        <v>562.17999999999995</v>
      </c>
      <c r="J866">
        <v>100</v>
      </c>
      <c r="K866">
        <v>1277.96</v>
      </c>
      <c r="L866" s="11" t="s">
        <v>11924</v>
      </c>
      <c r="M866" s="12">
        <v>196</v>
      </c>
      <c r="N866" s="12" t="s">
        <v>6</v>
      </c>
      <c r="O866" s="12" t="s">
        <v>6</v>
      </c>
      <c r="P866" s="12" t="s">
        <v>6</v>
      </c>
      <c r="Q866" s="12" t="s">
        <v>6</v>
      </c>
      <c r="R866">
        <v>865</v>
      </c>
    </row>
    <row r="867" spans="1:18" ht="15" x14ac:dyDescent="0.45">
      <c r="A867">
        <v>2011526</v>
      </c>
      <c r="B867">
        <v>30.36</v>
      </c>
      <c r="C867">
        <v>395.27</v>
      </c>
      <c r="D867">
        <v>25.17</v>
      </c>
      <c r="E867">
        <v>298.66000000000003</v>
      </c>
      <c r="F867">
        <v>32.700000000000003</v>
      </c>
      <c r="G867">
        <v>349.59</v>
      </c>
      <c r="H867">
        <v>15.84</v>
      </c>
      <c r="I867">
        <v>233.89</v>
      </c>
      <c r="J867">
        <v>104.07000000000001</v>
      </c>
      <c r="K867">
        <v>1277.4099999999999</v>
      </c>
      <c r="L867" s="11" t="s">
        <v>11924</v>
      </c>
      <c r="M867" s="12">
        <v>197</v>
      </c>
      <c r="N867" s="12" t="s">
        <v>6</v>
      </c>
      <c r="O867" s="12" t="s">
        <v>6</v>
      </c>
      <c r="P867" s="12" t="s">
        <v>6</v>
      </c>
      <c r="Q867" s="12" t="s">
        <v>6</v>
      </c>
      <c r="R867">
        <v>866</v>
      </c>
    </row>
    <row r="868" spans="1:18" ht="15" x14ac:dyDescent="0.45">
      <c r="A868">
        <v>28554</v>
      </c>
      <c r="B868">
        <v>14</v>
      </c>
      <c r="C868">
        <v>259</v>
      </c>
      <c r="D868">
        <v>16</v>
      </c>
      <c r="E868">
        <v>296</v>
      </c>
      <c r="F868">
        <v>26</v>
      </c>
      <c r="G868">
        <v>481</v>
      </c>
      <c r="H868">
        <v>13</v>
      </c>
      <c r="I868">
        <v>240.5</v>
      </c>
      <c r="J868">
        <v>69</v>
      </c>
      <c r="K868">
        <v>1276.5</v>
      </c>
      <c r="L868" s="11" t="s">
        <v>11924</v>
      </c>
      <c r="M868" s="12">
        <v>198</v>
      </c>
      <c r="N868" s="12" t="s">
        <v>6</v>
      </c>
      <c r="O868" s="12" t="s">
        <v>6</v>
      </c>
      <c r="P868" s="12" t="s">
        <v>6</v>
      </c>
      <c r="Q868" s="12" t="s">
        <v>6</v>
      </c>
      <c r="R868">
        <v>867</v>
      </c>
    </row>
    <row r="869" spans="1:18" ht="15" x14ac:dyDescent="0.45">
      <c r="A869">
        <v>10342</v>
      </c>
      <c r="B869">
        <v>9</v>
      </c>
      <c r="C869">
        <v>310.5</v>
      </c>
      <c r="D869">
        <v>12</v>
      </c>
      <c r="E869">
        <v>414</v>
      </c>
      <c r="F869">
        <v>9</v>
      </c>
      <c r="G869">
        <v>306.95</v>
      </c>
      <c r="H869">
        <v>7</v>
      </c>
      <c r="I869">
        <v>244.3</v>
      </c>
      <c r="J869">
        <v>37</v>
      </c>
      <c r="K869">
        <v>1275.75</v>
      </c>
      <c r="L869" s="11" t="s">
        <v>11928</v>
      </c>
      <c r="M869" s="12" t="s">
        <v>6</v>
      </c>
      <c r="N869" s="12">
        <v>168</v>
      </c>
      <c r="O869" s="12" t="s">
        <v>6</v>
      </c>
      <c r="P869" s="12" t="s">
        <v>6</v>
      </c>
      <c r="Q869" s="12" t="s">
        <v>6</v>
      </c>
      <c r="R869">
        <v>868</v>
      </c>
    </row>
    <row r="870" spans="1:18" ht="15" x14ac:dyDescent="0.45">
      <c r="A870">
        <v>31636</v>
      </c>
      <c r="B870">
        <v>9</v>
      </c>
      <c r="C870">
        <v>1275.21</v>
      </c>
      <c r="J870">
        <v>9</v>
      </c>
      <c r="K870">
        <v>1275.21</v>
      </c>
      <c r="L870" s="11" t="s">
        <v>11929</v>
      </c>
      <c r="M870" s="12" t="s">
        <v>6</v>
      </c>
      <c r="N870" s="12" t="s">
        <v>6</v>
      </c>
      <c r="O870" s="12" t="s">
        <v>6</v>
      </c>
      <c r="P870" s="12" t="s">
        <v>6</v>
      </c>
      <c r="Q870" s="12" t="s">
        <v>6</v>
      </c>
      <c r="R870">
        <v>869</v>
      </c>
    </row>
    <row r="871" spans="1:18" ht="15" x14ac:dyDescent="0.45">
      <c r="A871">
        <v>16572</v>
      </c>
      <c r="B871">
        <v>94</v>
      </c>
      <c r="C871">
        <v>582.79999999999995</v>
      </c>
      <c r="F871">
        <v>29</v>
      </c>
      <c r="G871">
        <v>186.8</v>
      </c>
      <c r="H871">
        <v>71</v>
      </c>
      <c r="I871">
        <v>505.4</v>
      </c>
      <c r="J871">
        <v>194</v>
      </c>
      <c r="K871">
        <v>1275</v>
      </c>
      <c r="L871" s="11" t="s">
        <v>11924</v>
      </c>
      <c r="M871" s="12">
        <v>199</v>
      </c>
      <c r="N871" s="12" t="s">
        <v>6</v>
      </c>
      <c r="O871" s="12" t="s">
        <v>6</v>
      </c>
      <c r="P871" s="12" t="s">
        <v>6</v>
      </c>
      <c r="Q871" s="12" t="s">
        <v>6</v>
      </c>
      <c r="R871">
        <v>870</v>
      </c>
    </row>
    <row r="872" spans="1:18" ht="15" x14ac:dyDescent="0.45">
      <c r="A872">
        <v>10202</v>
      </c>
      <c r="B872">
        <v>47</v>
      </c>
      <c r="C872">
        <v>356.59</v>
      </c>
      <c r="D872">
        <v>51</v>
      </c>
      <c r="E872">
        <v>385.77</v>
      </c>
      <c r="F872">
        <v>37</v>
      </c>
      <c r="G872">
        <v>280.58999999999997</v>
      </c>
      <c r="H872">
        <v>33</v>
      </c>
      <c r="I872">
        <v>250.8</v>
      </c>
      <c r="J872">
        <v>168</v>
      </c>
      <c r="K872">
        <v>1273.7499999999998</v>
      </c>
      <c r="L872" s="11" t="s">
        <v>11927</v>
      </c>
      <c r="M872" s="12" t="s">
        <v>6</v>
      </c>
      <c r="N872" s="12" t="s">
        <v>6</v>
      </c>
      <c r="O872" s="12" t="s">
        <v>6</v>
      </c>
      <c r="P872" s="12" t="s">
        <v>6</v>
      </c>
      <c r="Q872" s="12">
        <v>145</v>
      </c>
      <c r="R872">
        <v>871</v>
      </c>
    </row>
    <row r="873" spans="1:18" ht="15" x14ac:dyDescent="0.45">
      <c r="A873">
        <v>10724</v>
      </c>
      <c r="B873">
        <v>159</v>
      </c>
      <c r="C873">
        <v>348</v>
      </c>
      <c r="D873">
        <v>158</v>
      </c>
      <c r="E873">
        <v>346.34</v>
      </c>
      <c r="F873">
        <v>126</v>
      </c>
      <c r="G873">
        <v>274.14</v>
      </c>
      <c r="H873">
        <v>140</v>
      </c>
      <c r="I873">
        <v>304.22000000000003</v>
      </c>
      <c r="J873">
        <v>583</v>
      </c>
      <c r="K873">
        <v>1272.6999999999998</v>
      </c>
      <c r="L873" s="11" t="s">
        <v>11925</v>
      </c>
      <c r="M873" s="12" t="s">
        <v>6</v>
      </c>
      <c r="N873" s="12" t="s">
        <v>6</v>
      </c>
      <c r="O873" s="12">
        <v>130</v>
      </c>
      <c r="P873" s="12" t="s">
        <v>6</v>
      </c>
      <c r="Q873" s="12" t="s">
        <v>6</v>
      </c>
      <c r="R873">
        <v>872</v>
      </c>
    </row>
    <row r="874" spans="1:18" ht="15" x14ac:dyDescent="0.45">
      <c r="A874">
        <v>18570</v>
      </c>
      <c r="B874">
        <v>17</v>
      </c>
      <c r="C874">
        <v>246.5</v>
      </c>
      <c r="D874">
        <v>9</v>
      </c>
      <c r="E874">
        <v>130.5</v>
      </c>
      <c r="F874">
        <v>35</v>
      </c>
      <c r="G874">
        <v>505.18</v>
      </c>
      <c r="H874">
        <v>27</v>
      </c>
      <c r="I874">
        <v>390.34</v>
      </c>
      <c r="J874">
        <v>88</v>
      </c>
      <c r="K874">
        <v>1272.52</v>
      </c>
      <c r="L874" s="11" t="s">
        <v>11927</v>
      </c>
      <c r="M874" s="12" t="s">
        <v>6</v>
      </c>
      <c r="N874" s="12" t="s">
        <v>6</v>
      </c>
      <c r="O874" s="12" t="s">
        <v>6</v>
      </c>
      <c r="P874" s="12" t="s">
        <v>6</v>
      </c>
      <c r="Q874" s="12">
        <v>146</v>
      </c>
      <c r="R874">
        <v>873</v>
      </c>
    </row>
    <row r="875" spans="1:18" ht="15" x14ac:dyDescent="0.45">
      <c r="A875">
        <v>17556</v>
      </c>
      <c r="B875">
        <v>7</v>
      </c>
      <c r="C875">
        <v>170.8</v>
      </c>
      <c r="D875">
        <v>19</v>
      </c>
      <c r="E875">
        <v>463.6</v>
      </c>
      <c r="F875">
        <v>12</v>
      </c>
      <c r="G875">
        <v>293.7</v>
      </c>
      <c r="H875">
        <v>14</v>
      </c>
      <c r="I875">
        <v>343</v>
      </c>
      <c r="J875">
        <v>52</v>
      </c>
      <c r="K875">
        <v>1271.1000000000001</v>
      </c>
      <c r="L875" s="11" t="s">
        <v>11926</v>
      </c>
      <c r="M875" s="12" t="s">
        <v>6</v>
      </c>
      <c r="N875" s="12" t="s">
        <v>6</v>
      </c>
      <c r="O875" s="12" t="s">
        <v>6</v>
      </c>
      <c r="P875" s="12">
        <v>102</v>
      </c>
      <c r="Q875" s="12" t="s">
        <v>6</v>
      </c>
      <c r="R875">
        <v>874</v>
      </c>
    </row>
    <row r="876" spans="1:18" ht="15" x14ac:dyDescent="0.45">
      <c r="A876">
        <v>15086</v>
      </c>
      <c r="B876">
        <v>5</v>
      </c>
      <c r="C876">
        <v>369</v>
      </c>
      <c r="D876">
        <v>3</v>
      </c>
      <c r="E876">
        <v>212.8</v>
      </c>
      <c r="F876">
        <v>7</v>
      </c>
      <c r="G876">
        <v>482.3</v>
      </c>
      <c r="H876">
        <v>3</v>
      </c>
      <c r="I876">
        <v>206.7</v>
      </c>
      <c r="J876">
        <v>18</v>
      </c>
      <c r="K876">
        <v>1270.8</v>
      </c>
      <c r="L876" s="11" t="s">
        <v>11925</v>
      </c>
      <c r="M876" s="12" t="s">
        <v>6</v>
      </c>
      <c r="N876" s="12" t="s">
        <v>6</v>
      </c>
      <c r="O876" s="12">
        <v>131</v>
      </c>
      <c r="P876" s="12" t="s">
        <v>6</v>
      </c>
      <c r="Q876" s="12" t="s">
        <v>6</v>
      </c>
      <c r="R876">
        <v>875</v>
      </c>
    </row>
    <row r="877" spans="1:18" ht="15" x14ac:dyDescent="0.45">
      <c r="A877">
        <v>23452</v>
      </c>
      <c r="B877">
        <v>286.95999999999998</v>
      </c>
      <c r="C877">
        <v>342.45</v>
      </c>
      <c r="D877">
        <v>259</v>
      </c>
      <c r="E877">
        <v>309.2</v>
      </c>
      <c r="F877">
        <v>242</v>
      </c>
      <c r="G877">
        <v>289.7</v>
      </c>
      <c r="H877">
        <v>273</v>
      </c>
      <c r="I877">
        <v>327.10000000000002</v>
      </c>
      <c r="J877">
        <v>1060.96</v>
      </c>
      <c r="K877">
        <v>1268.4499999999998</v>
      </c>
      <c r="L877" s="11" t="s">
        <v>11928</v>
      </c>
      <c r="M877" s="12" t="s">
        <v>6</v>
      </c>
      <c r="N877" s="12">
        <v>169</v>
      </c>
      <c r="O877" s="12" t="s">
        <v>6</v>
      </c>
      <c r="P877" s="12" t="s">
        <v>6</v>
      </c>
      <c r="Q877" s="12" t="s">
        <v>6</v>
      </c>
      <c r="R877">
        <v>876</v>
      </c>
    </row>
    <row r="878" spans="1:18" ht="15" x14ac:dyDescent="0.45">
      <c r="A878">
        <v>29356</v>
      </c>
      <c r="B878">
        <v>33</v>
      </c>
      <c r="C878">
        <v>230.44</v>
      </c>
      <c r="D878">
        <v>36</v>
      </c>
      <c r="E878">
        <v>252</v>
      </c>
      <c r="F878">
        <v>61</v>
      </c>
      <c r="G878">
        <v>426.44</v>
      </c>
      <c r="H878">
        <v>52</v>
      </c>
      <c r="I878">
        <v>359.52</v>
      </c>
      <c r="J878">
        <v>182</v>
      </c>
      <c r="K878">
        <v>1268.4000000000001</v>
      </c>
      <c r="L878" s="11" t="s">
        <v>11928</v>
      </c>
      <c r="M878" s="12" t="s">
        <v>6</v>
      </c>
      <c r="N878" s="12">
        <v>170</v>
      </c>
      <c r="O878" s="12" t="s">
        <v>6</v>
      </c>
      <c r="P878" s="12" t="s">
        <v>6</v>
      </c>
      <c r="Q878" s="12" t="s">
        <v>6</v>
      </c>
      <c r="R878">
        <v>877</v>
      </c>
    </row>
    <row r="879" spans="1:18" ht="15" x14ac:dyDescent="0.45">
      <c r="A879">
        <v>28306</v>
      </c>
      <c r="B879">
        <v>4</v>
      </c>
      <c r="C879">
        <v>96</v>
      </c>
      <c r="D879">
        <v>6</v>
      </c>
      <c r="E879">
        <v>144</v>
      </c>
      <c r="F879">
        <v>17</v>
      </c>
      <c r="G879">
        <v>406.08</v>
      </c>
      <c r="H879">
        <v>26</v>
      </c>
      <c r="I879">
        <v>622.08000000000004</v>
      </c>
      <c r="J879">
        <v>53</v>
      </c>
      <c r="K879">
        <v>1268.1599999999999</v>
      </c>
      <c r="L879" s="11" t="s">
        <v>11926</v>
      </c>
      <c r="M879" s="12" t="s">
        <v>6</v>
      </c>
      <c r="N879" s="12" t="s">
        <v>6</v>
      </c>
      <c r="O879" s="12" t="s">
        <v>6</v>
      </c>
      <c r="P879" s="12">
        <v>103</v>
      </c>
      <c r="Q879" s="12" t="s">
        <v>6</v>
      </c>
      <c r="R879">
        <v>878</v>
      </c>
    </row>
    <row r="880" spans="1:18" ht="15" x14ac:dyDescent="0.45">
      <c r="A880">
        <v>17859</v>
      </c>
      <c r="B880">
        <v>90</v>
      </c>
      <c r="C880">
        <v>377.66</v>
      </c>
      <c r="D880">
        <v>59</v>
      </c>
      <c r="E880">
        <v>247.04</v>
      </c>
      <c r="F880">
        <v>71</v>
      </c>
      <c r="G880">
        <v>304.62</v>
      </c>
      <c r="H880">
        <v>72</v>
      </c>
      <c r="I880">
        <v>336.74</v>
      </c>
      <c r="J880">
        <v>292</v>
      </c>
      <c r="K880">
        <v>1266.06</v>
      </c>
      <c r="L880" s="11" t="s">
        <v>11928</v>
      </c>
      <c r="M880" s="12" t="s">
        <v>6</v>
      </c>
      <c r="N880" s="12">
        <v>171</v>
      </c>
      <c r="O880" s="12" t="s">
        <v>6</v>
      </c>
      <c r="P880" s="12" t="s">
        <v>6</v>
      </c>
      <c r="Q880" s="12" t="s">
        <v>6</v>
      </c>
      <c r="R880">
        <v>879</v>
      </c>
    </row>
    <row r="881" spans="1:18" ht="15" x14ac:dyDescent="0.45">
      <c r="A881">
        <v>12390</v>
      </c>
      <c r="B881">
        <v>42</v>
      </c>
      <c r="C881">
        <v>243.14</v>
      </c>
      <c r="D881">
        <v>51</v>
      </c>
      <c r="E881">
        <v>291.95999999999998</v>
      </c>
      <c r="F881">
        <v>61</v>
      </c>
      <c r="G881">
        <v>352.48</v>
      </c>
      <c r="H881">
        <v>66</v>
      </c>
      <c r="I881">
        <v>378.3</v>
      </c>
      <c r="J881">
        <v>220</v>
      </c>
      <c r="K881">
        <v>1265.8799999999999</v>
      </c>
      <c r="L881" s="11" t="s">
        <v>11928</v>
      </c>
      <c r="M881" s="12" t="s">
        <v>6</v>
      </c>
      <c r="N881" s="12">
        <v>172</v>
      </c>
      <c r="O881" s="12" t="s">
        <v>6</v>
      </c>
      <c r="P881" s="12" t="s">
        <v>6</v>
      </c>
      <c r="Q881" s="12" t="s">
        <v>6</v>
      </c>
      <c r="R881">
        <v>880</v>
      </c>
    </row>
    <row r="882" spans="1:18" ht="15" x14ac:dyDescent="0.45">
      <c r="A882">
        <v>28750</v>
      </c>
      <c r="B882">
        <v>60</v>
      </c>
      <c r="C882">
        <v>431.42</v>
      </c>
      <c r="D882">
        <v>81</v>
      </c>
      <c r="E882">
        <v>561.74</v>
      </c>
      <c r="F882">
        <v>33</v>
      </c>
      <c r="G882">
        <v>229.48</v>
      </c>
      <c r="H882">
        <v>6</v>
      </c>
      <c r="I882">
        <v>43.2</v>
      </c>
      <c r="J882">
        <v>180</v>
      </c>
      <c r="K882">
        <v>1265.8400000000001</v>
      </c>
      <c r="L882" s="11" t="s">
        <v>11928</v>
      </c>
      <c r="M882" s="12" t="s">
        <v>6</v>
      </c>
      <c r="N882" s="12">
        <v>173</v>
      </c>
      <c r="O882" s="12" t="s">
        <v>6</v>
      </c>
      <c r="P882" s="12" t="s">
        <v>6</v>
      </c>
      <c r="Q882" s="12" t="s">
        <v>6</v>
      </c>
      <c r="R882">
        <v>881</v>
      </c>
    </row>
    <row r="883" spans="1:18" ht="15" x14ac:dyDescent="0.45">
      <c r="A883">
        <v>10591</v>
      </c>
      <c r="B883">
        <v>9</v>
      </c>
      <c r="C883">
        <v>248.87</v>
      </c>
      <c r="D883">
        <v>5</v>
      </c>
      <c r="E883">
        <v>139.5</v>
      </c>
      <c r="F883">
        <v>10</v>
      </c>
      <c r="G883">
        <v>279</v>
      </c>
      <c r="H883">
        <v>22</v>
      </c>
      <c r="I883">
        <v>598.19000000000005</v>
      </c>
      <c r="J883">
        <v>46</v>
      </c>
      <c r="K883">
        <v>1265.56</v>
      </c>
      <c r="L883" s="11" t="s">
        <v>11927</v>
      </c>
      <c r="M883" s="12" t="s">
        <v>6</v>
      </c>
      <c r="N883" s="12" t="s">
        <v>6</v>
      </c>
      <c r="O883" s="12" t="s">
        <v>6</v>
      </c>
      <c r="P883" s="12" t="s">
        <v>6</v>
      </c>
      <c r="Q883" s="12">
        <v>147</v>
      </c>
      <c r="R883">
        <v>882</v>
      </c>
    </row>
    <row r="884" spans="1:18" ht="15" x14ac:dyDescent="0.45">
      <c r="A884">
        <v>15924</v>
      </c>
      <c r="B884">
        <v>39</v>
      </c>
      <c r="C884">
        <v>291.89999999999998</v>
      </c>
      <c r="D884">
        <v>49</v>
      </c>
      <c r="E884">
        <v>365.7</v>
      </c>
      <c r="F884">
        <v>43</v>
      </c>
      <c r="G884">
        <v>323.39999999999998</v>
      </c>
      <c r="H884">
        <v>36</v>
      </c>
      <c r="I884">
        <v>280.8</v>
      </c>
      <c r="J884">
        <v>167</v>
      </c>
      <c r="K884">
        <v>1261.8</v>
      </c>
      <c r="L884" s="11" t="s">
        <v>11927</v>
      </c>
      <c r="M884" s="12" t="s">
        <v>6</v>
      </c>
      <c r="N884" s="12" t="s">
        <v>6</v>
      </c>
      <c r="O884" s="12" t="s">
        <v>6</v>
      </c>
      <c r="P884" s="12" t="s">
        <v>6</v>
      </c>
      <c r="Q884" s="12">
        <v>148</v>
      </c>
      <c r="R884">
        <v>883</v>
      </c>
    </row>
    <row r="885" spans="1:18" ht="15" x14ac:dyDescent="0.45">
      <c r="A885">
        <v>10135</v>
      </c>
      <c r="B885">
        <v>55</v>
      </c>
      <c r="C885">
        <v>269.11</v>
      </c>
      <c r="D885">
        <v>66</v>
      </c>
      <c r="E885">
        <v>322.62</v>
      </c>
      <c r="F885">
        <v>67</v>
      </c>
      <c r="G885">
        <v>328.3</v>
      </c>
      <c r="H885">
        <v>73</v>
      </c>
      <c r="I885">
        <v>338.57</v>
      </c>
      <c r="J885">
        <v>261</v>
      </c>
      <c r="K885">
        <v>1258.5999999999999</v>
      </c>
      <c r="L885" s="11" t="s">
        <v>11927</v>
      </c>
      <c r="M885" s="12" t="s">
        <v>6</v>
      </c>
      <c r="N885" s="12" t="s">
        <v>6</v>
      </c>
      <c r="O885" s="12" t="s">
        <v>6</v>
      </c>
      <c r="P885" s="12" t="s">
        <v>6</v>
      </c>
      <c r="Q885" s="12">
        <v>149</v>
      </c>
      <c r="R885">
        <v>884</v>
      </c>
    </row>
    <row r="886" spans="1:18" ht="15" x14ac:dyDescent="0.45">
      <c r="A886">
        <v>11882</v>
      </c>
      <c r="B886">
        <v>102</v>
      </c>
      <c r="C886">
        <v>367.2</v>
      </c>
      <c r="D886">
        <v>70</v>
      </c>
      <c r="E886">
        <v>251.42</v>
      </c>
      <c r="F886">
        <v>97</v>
      </c>
      <c r="G886">
        <v>347.75</v>
      </c>
      <c r="H886">
        <v>81</v>
      </c>
      <c r="I886">
        <v>290.14999999999998</v>
      </c>
      <c r="J886">
        <v>350</v>
      </c>
      <c r="K886">
        <v>1256.52</v>
      </c>
      <c r="L886" s="11" t="s">
        <v>11928</v>
      </c>
      <c r="M886" s="12" t="s">
        <v>6</v>
      </c>
      <c r="N886" s="12">
        <v>174</v>
      </c>
      <c r="O886" s="12" t="s">
        <v>6</v>
      </c>
      <c r="P886" s="12" t="s">
        <v>6</v>
      </c>
      <c r="Q886" s="12" t="s">
        <v>6</v>
      </c>
      <c r="R886">
        <v>885</v>
      </c>
    </row>
    <row r="887" spans="1:18" ht="15" x14ac:dyDescent="0.45">
      <c r="A887">
        <v>11801</v>
      </c>
      <c r="B887">
        <v>3</v>
      </c>
      <c r="C887">
        <v>16</v>
      </c>
      <c r="D887">
        <v>55</v>
      </c>
      <c r="E887">
        <v>302.5</v>
      </c>
      <c r="F887">
        <v>101</v>
      </c>
      <c r="G887">
        <v>550.66</v>
      </c>
      <c r="H887">
        <v>70</v>
      </c>
      <c r="I887">
        <v>386.5</v>
      </c>
      <c r="J887">
        <v>229</v>
      </c>
      <c r="K887">
        <v>1255.6599999999999</v>
      </c>
      <c r="L887" s="11" t="s">
        <v>11927</v>
      </c>
      <c r="M887" s="12" t="s">
        <v>6</v>
      </c>
      <c r="N887" s="12" t="s">
        <v>6</v>
      </c>
      <c r="O887" s="12" t="s">
        <v>6</v>
      </c>
      <c r="P887" s="12" t="s">
        <v>6</v>
      </c>
      <c r="Q887" s="12">
        <v>150</v>
      </c>
      <c r="R887">
        <v>886</v>
      </c>
    </row>
    <row r="888" spans="1:18" ht="15" x14ac:dyDescent="0.45">
      <c r="A888">
        <v>11788</v>
      </c>
      <c r="B888">
        <v>47</v>
      </c>
      <c r="C888">
        <v>365.98</v>
      </c>
      <c r="D888">
        <v>27</v>
      </c>
      <c r="E888">
        <v>210.6</v>
      </c>
      <c r="F888">
        <v>67</v>
      </c>
      <c r="G888">
        <v>522.6</v>
      </c>
      <c r="H888">
        <v>20</v>
      </c>
      <c r="I888">
        <v>156</v>
      </c>
      <c r="J888">
        <v>161</v>
      </c>
      <c r="K888">
        <v>1255.18</v>
      </c>
      <c r="L888" s="11" t="s">
        <v>11927</v>
      </c>
      <c r="M888" s="12" t="s">
        <v>6</v>
      </c>
      <c r="N888" s="12" t="s">
        <v>6</v>
      </c>
      <c r="O888" s="12" t="s">
        <v>6</v>
      </c>
      <c r="P888" s="12" t="s">
        <v>6</v>
      </c>
      <c r="Q888" s="12">
        <v>151</v>
      </c>
      <c r="R888">
        <v>887</v>
      </c>
    </row>
    <row r="889" spans="1:18" ht="15" x14ac:dyDescent="0.45">
      <c r="A889">
        <v>14606</v>
      </c>
      <c r="B889">
        <v>13</v>
      </c>
      <c r="C889">
        <v>144.69999999999999</v>
      </c>
      <c r="F889">
        <v>24</v>
      </c>
      <c r="G889">
        <v>444</v>
      </c>
      <c r="H889">
        <v>36</v>
      </c>
      <c r="I889">
        <v>666</v>
      </c>
      <c r="J889">
        <v>73</v>
      </c>
      <c r="K889">
        <v>1254.7</v>
      </c>
      <c r="L889" s="11" t="s">
        <v>11926</v>
      </c>
      <c r="M889" s="12" t="s">
        <v>6</v>
      </c>
      <c r="N889" s="12" t="s">
        <v>6</v>
      </c>
      <c r="O889" s="12" t="s">
        <v>6</v>
      </c>
      <c r="P889" s="12">
        <v>104</v>
      </c>
      <c r="Q889" s="12" t="s">
        <v>6</v>
      </c>
      <c r="R889">
        <v>888</v>
      </c>
    </row>
    <row r="890" spans="1:18" ht="15" x14ac:dyDescent="0.45">
      <c r="A890">
        <v>22313</v>
      </c>
      <c r="D890">
        <v>30</v>
      </c>
      <c r="E890">
        <v>483.4</v>
      </c>
      <c r="F890">
        <v>32</v>
      </c>
      <c r="G890">
        <v>522</v>
      </c>
      <c r="H890">
        <v>15</v>
      </c>
      <c r="I890">
        <v>247.5</v>
      </c>
      <c r="J890">
        <v>77</v>
      </c>
      <c r="K890">
        <v>1252.9000000000001</v>
      </c>
      <c r="L890" s="11" t="s">
        <v>11927</v>
      </c>
      <c r="M890" s="12" t="s">
        <v>6</v>
      </c>
      <c r="N890" s="12" t="s">
        <v>6</v>
      </c>
      <c r="O890" s="12" t="s">
        <v>6</v>
      </c>
      <c r="P890" s="12" t="s">
        <v>6</v>
      </c>
      <c r="Q890" s="12">
        <v>152</v>
      </c>
      <c r="R890">
        <v>889</v>
      </c>
    </row>
    <row r="891" spans="1:18" ht="15" x14ac:dyDescent="0.45">
      <c r="A891">
        <v>29165</v>
      </c>
      <c r="B891">
        <v>36</v>
      </c>
      <c r="C891">
        <v>387.94</v>
      </c>
      <c r="D891">
        <v>34</v>
      </c>
      <c r="E891">
        <v>367.2</v>
      </c>
      <c r="F891">
        <v>26</v>
      </c>
      <c r="G891">
        <v>280.8</v>
      </c>
      <c r="H891">
        <v>20</v>
      </c>
      <c r="I891">
        <v>216</v>
      </c>
      <c r="J891">
        <v>116</v>
      </c>
      <c r="K891">
        <v>1251.94</v>
      </c>
      <c r="L891" s="11" t="s">
        <v>11924</v>
      </c>
      <c r="M891" s="12">
        <v>200</v>
      </c>
      <c r="N891" s="12" t="s">
        <v>6</v>
      </c>
      <c r="O891" s="12" t="s">
        <v>6</v>
      </c>
      <c r="P891" s="12" t="s">
        <v>6</v>
      </c>
      <c r="Q891" s="12" t="s">
        <v>6</v>
      </c>
      <c r="R891">
        <v>890</v>
      </c>
    </row>
    <row r="892" spans="1:18" ht="15" x14ac:dyDescent="0.45">
      <c r="A892">
        <v>2010460</v>
      </c>
      <c r="D892">
        <v>13.04</v>
      </c>
      <c r="E892">
        <v>622.94000000000005</v>
      </c>
      <c r="F892">
        <v>2.0699999999999998</v>
      </c>
      <c r="G892">
        <v>97.87</v>
      </c>
      <c r="H892">
        <v>11.35</v>
      </c>
      <c r="I892">
        <v>530.89</v>
      </c>
      <c r="J892">
        <v>26.46</v>
      </c>
      <c r="K892">
        <v>1251.7</v>
      </c>
      <c r="L892" s="11" t="s">
        <v>11924</v>
      </c>
      <c r="M892" s="12">
        <v>201</v>
      </c>
      <c r="N892" s="12" t="s">
        <v>6</v>
      </c>
      <c r="O892" s="12" t="s">
        <v>6</v>
      </c>
      <c r="P892" s="12" t="s">
        <v>6</v>
      </c>
      <c r="Q892" s="12" t="s">
        <v>6</v>
      </c>
      <c r="R892">
        <v>891</v>
      </c>
    </row>
    <row r="893" spans="1:18" ht="15" x14ac:dyDescent="0.45">
      <c r="A893">
        <v>16585</v>
      </c>
      <c r="B893">
        <v>16</v>
      </c>
      <c r="C893">
        <v>312.02999999999997</v>
      </c>
      <c r="D893">
        <v>14</v>
      </c>
      <c r="E893">
        <v>274.39999999999998</v>
      </c>
      <c r="F893">
        <v>18</v>
      </c>
      <c r="G893">
        <v>352.8</v>
      </c>
      <c r="H893">
        <v>16</v>
      </c>
      <c r="I893">
        <v>310.45999999999998</v>
      </c>
      <c r="J893">
        <v>64</v>
      </c>
      <c r="K893">
        <v>1249.69</v>
      </c>
      <c r="L893" s="11" t="s">
        <v>11926</v>
      </c>
      <c r="M893" s="12" t="s">
        <v>6</v>
      </c>
      <c r="N893" s="12" t="s">
        <v>6</v>
      </c>
      <c r="O893" s="12" t="s">
        <v>6</v>
      </c>
      <c r="P893" s="12">
        <v>105</v>
      </c>
      <c r="Q893" s="12" t="s">
        <v>6</v>
      </c>
      <c r="R893">
        <v>892</v>
      </c>
    </row>
    <row r="894" spans="1:18" ht="15" x14ac:dyDescent="0.45">
      <c r="A894">
        <v>16880</v>
      </c>
      <c r="B894">
        <v>81</v>
      </c>
      <c r="C894">
        <v>378.18</v>
      </c>
      <c r="D894">
        <v>39</v>
      </c>
      <c r="E894">
        <v>181.74</v>
      </c>
      <c r="F894">
        <v>103</v>
      </c>
      <c r="G894">
        <v>470.77</v>
      </c>
      <c r="H894">
        <v>46</v>
      </c>
      <c r="I894">
        <v>218.38</v>
      </c>
      <c r="J894">
        <v>269</v>
      </c>
      <c r="K894">
        <v>1249.0700000000002</v>
      </c>
      <c r="L894" s="11" t="s">
        <v>11926</v>
      </c>
      <c r="M894" s="12" t="s">
        <v>6</v>
      </c>
      <c r="N894" s="12" t="s">
        <v>6</v>
      </c>
      <c r="O894" s="12" t="s">
        <v>6</v>
      </c>
      <c r="P894" s="12">
        <v>106</v>
      </c>
      <c r="Q894" s="12" t="s">
        <v>6</v>
      </c>
      <c r="R894">
        <v>893</v>
      </c>
    </row>
    <row r="895" spans="1:18" ht="15" x14ac:dyDescent="0.45">
      <c r="A895">
        <v>2027464</v>
      </c>
      <c r="B895">
        <v>38.5</v>
      </c>
      <c r="C895">
        <v>577.54999999999995</v>
      </c>
      <c r="D895">
        <v>14.33</v>
      </c>
      <c r="E895">
        <v>215.01</v>
      </c>
      <c r="F895">
        <v>26.62</v>
      </c>
      <c r="G895">
        <v>398.46</v>
      </c>
      <c r="H895">
        <v>3.9</v>
      </c>
      <c r="I895">
        <v>57.73</v>
      </c>
      <c r="J895">
        <v>83.350000000000009</v>
      </c>
      <c r="K895">
        <v>1248.75</v>
      </c>
      <c r="L895" s="11" t="s">
        <v>11923</v>
      </c>
      <c r="M895" s="12" t="s">
        <v>6</v>
      </c>
      <c r="N895" s="12" t="s">
        <v>6</v>
      </c>
      <c r="O895" s="12" t="s">
        <v>6</v>
      </c>
      <c r="P895" s="12" t="s">
        <v>6</v>
      </c>
      <c r="Q895" s="12" t="s">
        <v>6</v>
      </c>
      <c r="R895">
        <v>894</v>
      </c>
    </row>
    <row r="896" spans="1:18" ht="15" x14ac:dyDescent="0.45">
      <c r="A896">
        <v>30152</v>
      </c>
      <c r="B896">
        <v>71</v>
      </c>
      <c r="C896">
        <v>304.62</v>
      </c>
      <c r="D896">
        <v>66</v>
      </c>
      <c r="E896">
        <v>283.45999999999998</v>
      </c>
      <c r="F896">
        <v>76</v>
      </c>
      <c r="G896">
        <v>325.77999999999997</v>
      </c>
      <c r="H896">
        <v>78</v>
      </c>
      <c r="I896">
        <v>334.38</v>
      </c>
      <c r="J896">
        <v>291</v>
      </c>
      <c r="K896">
        <v>1248.2399999999998</v>
      </c>
      <c r="L896" s="11" t="s">
        <v>11927</v>
      </c>
      <c r="M896" s="12" t="s">
        <v>6</v>
      </c>
      <c r="N896" s="12" t="s">
        <v>6</v>
      </c>
      <c r="O896" s="12" t="s">
        <v>6</v>
      </c>
      <c r="P896" s="12" t="s">
        <v>6</v>
      </c>
      <c r="Q896" s="12">
        <v>153</v>
      </c>
      <c r="R896">
        <v>895</v>
      </c>
    </row>
    <row r="897" spans="1:18" ht="15" x14ac:dyDescent="0.45">
      <c r="A897">
        <v>18087</v>
      </c>
      <c r="B897">
        <v>39</v>
      </c>
      <c r="C897">
        <v>348.84</v>
      </c>
      <c r="D897">
        <v>20</v>
      </c>
      <c r="E897">
        <v>179.28</v>
      </c>
      <c r="F897">
        <v>54</v>
      </c>
      <c r="G897">
        <v>486</v>
      </c>
      <c r="H897">
        <v>26</v>
      </c>
      <c r="I897">
        <v>234</v>
      </c>
      <c r="J897">
        <v>139</v>
      </c>
      <c r="K897">
        <v>1248.1199999999999</v>
      </c>
      <c r="L897" s="11" t="s">
        <v>11923</v>
      </c>
      <c r="M897" s="12" t="s">
        <v>6</v>
      </c>
      <c r="N897" s="12" t="s">
        <v>6</v>
      </c>
      <c r="O897" s="12" t="s">
        <v>6</v>
      </c>
      <c r="P897" s="12" t="s">
        <v>6</v>
      </c>
      <c r="Q897" s="12" t="s">
        <v>6</v>
      </c>
      <c r="R897">
        <v>896</v>
      </c>
    </row>
    <row r="898" spans="1:18" ht="15" x14ac:dyDescent="0.45">
      <c r="A898">
        <v>10927</v>
      </c>
      <c r="B898">
        <v>22</v>
      </c>
      <c r="C898">
        <v>341</v>
      </c>
      <c r="D898">
        <v>14</v>
      </c>
      <c r="E898">
        <v>217</v>
      </c>
      <c r="H898">
        <v>42</v>
      </c>
      <c r="I898">
        <v>689.22</v>
      </c>
      <c r="J898">
        <v>78</v>
      </c>
      <c r="K898">
        <v>1247.22</v>
      </c>
      <c r="L898" s="11" t="s">
        <v>11928</v>
      </c>
      <c r="M898" s="12" t="s">
        <v>6</v>
      </c>
      <c r="N898" s="12">
        <v>175</v>
      </c>
      <c r="O898" s="12" t="s">
        <v>6</v>
      </c>
      <c r="P898" s="12" t="s">
        <v>6</v>
      </c>
      <c r="Q898" s="12" t="s">
        <v>6</v>
      </c>
      <c r="R898">
        <v>897</v>
      </c>
    </row>
    <row r="899" spans="1:18" ht="15" x14ac:dyDescent="0.45">
      <c r="A899">
        <v>11771</v>
      </c>
      <c r="B899">
        <v>29</v>
      </c>
      <c r="C899">
        <v>182.7</v>
      </c>
      <c r="D899">
        <v>76</v>
      </c>
      <c r="E899">
        <v>482.8</v>
      </c>
      <c r="F899">
        <v>38</v>
      </c>
      <c r="G899">
        <v>250.8</v>
      </c>
      <c r="H899">
        <v>51</v>
      </c>
      <c r="I899">
        <v>329.71</v>
      </c>
      <c r="J899">
        <v>194</v>
      </c>
      <c r="K899">
        <v>1246.01</v>
      </c>
      <c r="L899" s="11" t="s">
        <v>11928</v>
      </c>
      <c r="M899" s="12" t="s">
        <v>6</v>
      </c>
      <c r="N899" s="12">
        <v>176</v>
      </c>
      <c r="O899" s="12" t="s">
        <v>6</v>
      </c>
      <c r="P899" s="12" t="s">
        <v>6</v>
      </c>
      <c r="Q899" s="12" t="s">
        <v>6</v>
      </c>
      <c r="R899">
        <v>898</v>
      </c>
    </row>
    <row r="900" spans="1:18" ht="15" x14ac:dyDescent="0.45">
      <c r="A900">
        <v>16327</v>
      </c>
      <c r="B900">
        <v>116</v>
      </c>
      <c r="C900">
        <v>451.16</v>
      </c>
      <c r="F900">
        <v>74</v>
      </c>
      <c r="G900">
        <v>285.81</v>
      </c>
      <c r="H900">
        <v>131</v>
      </c>
      <c r="I900">
        <v>509.04</v>
      </c>
      <c r="J900">
        <v>321</v>
      </c>
      <c r="K900">
        <v>1246.01</v>
      </c>
      <c r="L900" s="11" t="s">
        <v>11928</v>
      </c>
      <c r="M900" s="12" t="s">
        <v>6</v>
      </c>
      <c r="N900" s="12">
        <v>177</v>
      </c>
      <c r="O900" s="12" t="s">
        <v>6</v>
      </c>
      <c r="P900" s="12" t="s">
        <v>6</v>
      </c>
      <c r="Q900" s="12" t="s">
        <v>6</v>
      </c>
      <c r="R900">
        <v>899</v>
      </c>
    </row>
    <row r="901" spans="1:18" ht="15" x14ac:dyDescent="0.45">
      <c r="A901">
        <v>29715</v>
      </c>
      <c r="B901">
        <v>20</v>
      </c>
      <c r="C901">
        <v>498</v>
      </c>
      <c r="D901">
        <v>17</v>
      </c>
      <c r="E901">
        <v>421.31</v>
      </c>
      <c r="F901">
        <v>9</v>
      </c>
      <c r="G901">
        <v>222.11</v>
      </c>
      <c r="H901">
        <v>4</v>
      </c>
      <c r="I901">
        <v>99.6</v>
      </c>
      <c r="J901">
        <v>50</v>
      </c>
      <c r="K901">
        <v>1241.02</v>
      </c>
      <c r="L901" s="11" t="s">
        <v>11925</v>
      </c>
      <c r="M901" s="12" t="s">
        <v>6</v>
      </c>
      <c r="N901" s="12" t="s">
        <v>6</v>
      </c>
      <c r="O901" s="12">
        <v>132</v>
      </c>
      <c r="P901" s="12" t="s">
        <v>6</v>
      </c>
      <c r="Q901" s="12" t="s">
        <v>6</v>
      </c>
      <c r="R901">
        <v>900</v>
      </c>
    </row>
    <row r="902" spans="1:18" ht="15" x14ac:dyDescent="0.45">
      <c r="A902">
        <v>2011231</v>
      </c>
      <c r="B902">
        <v>4.2</v>
      </c>
      <c r="C902">
        <v>248.03</v>
      </c>
      <c r="D902">
        <v>7.85</v>
      </c>
      <c r="E902">
        <v>463.03</v>
      </c>
      <c r="F902">
        <v>8.9499999999999993</v>
      </c>
      <c r="G902">
        <v>527.83000000000004</v>
      </c>
      <c r="J902">
        <v>21</v>
      </c>
      <c r="K902">
        <v>1238.8899999999999</v>
      </c>
      <c r="L902" s="11" t="s">
        <v>11924</v>
      </c>
      <c r="M902" s="12">
        <v>202</v>
      </c>
      <c r="N902" s="12" t="s">
        <v>6</v>
      </c>
      <c r="O902" s="12" t="s">
        <v>6</v>
      </c>
      <c r="P902" s="12" t="s">
        <v>6</v>
      </c>
      <c r="Q902" s="12" t="s">
        <v>6</v>
      </c>
      <c r="R902">
        <v>901</v>
      </c>
    </row>
    <row r="903" spans="1:18" ht="15" x14ac:dyDescent="0.45">
      <c r="A903">
        <v>23494</v>
      </c>
      <c r="B903">
        <v>55</v>
      </c>
      <c r="C903">
        <v>212.95</v>
      </c>
      <c r="D903">
        <v>94</v>
      </c>
      <c r="E903">
        <v>365.36</v>
      </c>
      <c r="F903">
        <v>76</v>
      </c>
      <c r="G903">
        <v>294.39</v>
      </c>
      <c r="H903">
        <v>92</v>
      </c>
      <c r="I903">
        <v>366.08</v>
      </c>
      <c r="J903">
        <v>317</v>
      </c>
      <c r="K903">
        <v>1238.78</v>
      </c>
      <c r="L903" s="11" t="s">
        <v>11927</v>
      </c>
      <c r="M903" s="12" t="s">
        <v>6</v>
      </c>
      <c r="N903" s="12" t="s">
        <v>6</v>
      </c>
      <c r="O903" s="12" t="s">
        <v>6</v>
      </c>
      <c r="P903" s="12" t="s">
        <v>6</v>
      </c>
      <c r="Q903" s="12">
        <v>154</v>
      </c>
      <c r="R903">
        <v>902</v>
      </c>
    </row>
    <row r="904" spans="1:18" ht="15" x14ac:dyDescent="0.45">
      <c r="A904">
        <v>11884</v>
      </c>
      <c r="B904">
        <v>103</v>
      </c>
      <c r="C904">
        <v>429.2</v>
      </c>
      <c r="D904">
        <v>57</v>
      </c>
      <c r="E904">
        <v>238.72</v>
      </c>
      <c r="F904">
        <v>82</v>
      </c>
      <c r="G904">
        <v>344.06</v>
      </c>
      <c r="H904">
        <v>53</v>
      </c>
      <c r="I904">
        <v>222.6</v>
      </c>
      <c r="J904">
        <v>295</v>
      </c>
      <c r="K904">
        <v>1234.58</v>
      </c>
      <c r="L904" s="11" t="s">
        <v>11928</v>
      </c>
      <c r="M904" s="12" t="s">
        <v>6</v>
      </c>
      <c r="N904" s="12">
        <v>178</v>
      </c>
      <c r="O904" s="12" t="s">
        <v>6</v>
      </c>
      <c r="P904" s="12" t="s">
        <v>6</v>
      </c>
      <c r="Q904" s="12" t="s">
        <v>6</v>
      </c>
      <c r="R904">
        <v>903</v>
      </c>
    </row>
    <row r="905" spans="1:18" ht="15" x14ac:dyDescent="0.45">
      <c r="A905">
        <v>10712</v>
      </c>
      <c r="B905">
        <v>51</v>
      </c>
      <c r="C905">
        <v>294.42</v>
      </c>
      <c r="D905">
        <v>50</v>
      </c>
      <c r="E905">
        <v>285.92</v>
      </c>
      <c r="F905">
        <v>55</v>
      </c>
      <c r="G905">
        <v>302.06</v>
      </c>
      <c r="H905">
        <v>63</v>
      </c>
      <c r="I905">
        <v>351.6</v>
      </c>
      <c r="J905">
        <v>219</v>
      </c>
      <c r="K905">
        <v>1234</v>
      </c>
      <c r="L905" s="11" t="s">
        <v>11925</v>
      </c>
      <c r="M905" s="12" t="s">
        <v>6</v>
      </c>
      <c r="N905" s="12" t="s">
        <v>6</v>
      </c>
      <c r="O905" s="12">
        <v>133</v>
      </c>
      <c r="P905" s="12" t="s">
        <v>6</v>
      </c>
      <c r="Q905" s="12" t="s">
        <v>6</v>
      </c>
      <c r="R905">
        <v>904</v>
      </c>
    </row>
    <row r="906" spans="1:18" ht="15" x14ac:dyDescent="0.45">
      <c r="A906">
        <v>2011601</v>
      </c>
      <c r="B906">
        <v>17.93</v>
      </c>
      <c r="C906">
        <v>429</v>
      </c>
      <c r="D906">
        <v>16.16</v>
      </c>
      <c r="E906">
        <v>384.56</v>
      </c>
      <c r="F906">
        <v>14.02</v>
      </c>
      <c r="G906">
        <v>334.34</v>
      </c>
      <c r="H906">
        <v>3.58</v>
      </c>
      <c r="I906">
        <v>85.19</v>
      </c>
      <c r="J906">
        <v>51.69</v>
      </c>
      <c r="K906">
        <v>1233.0899999999999</v>
      </c>
      <c r="L906" s="11" t="s">
        <v>11924</v>
      </c>
      <c r="M906" s="12">
        <v>203</v>
      </c>
      <c r="N906" s="12" t="s">
        <v>6</v>
      </c>
      <c r="O906" s="12" t="s">
        <v>6</v>
      </c>
      <c r="P906" s="12" t="s">
        <v>6</v>
      </c>
      <c r="Q906" s="12" t="s">
        <v>6</v>
      </c>
      <c r="R906">
        <v>905</v>
      </c>
    </row>
    <row r="907" spans="1:18" ht="15" x14ac:dyDescent="0.45">
      <c r="A907">
        <v>27530</v>
      </c>
      <c r="B907">
        <v>60</v>
      </c>
      <c r="C907">
        <v>411.25</v>
      </c>
      <c r="D907">
        <v>46</v>
      </c>
      <c r="E907">
        <v>314.10000000000002</v>
      </c>
      <c r="F907">
        <v>40</v>
      </c>
      <c r="G907">
        <v>274.35000000000002</v>
      </c>
      <c r="H907">
        <v>34</v>
      </c>
      <c r="I907">
        <v>232.95</v>
      </c>
      <c r="J907">
        <v>180</v>
      </c>
      <c r="K907">
        <v>1232.6500000000001</v>
      </c>
      <c r="L907" s="11" t="s">
        <v>11926</v>
      </c>
      <c r="M907" s="12" t="s">
        <v>6</v>
      </c>
      <c r="N907" s="12" t="s">
        <v>6</v>
      </c>
      <c r="O907" s="12" t="s">
        <v>6</v>
      </c>
      <c r="P907" s="12">
        <v>107</v>
      </c>
      <c r="Q907" s="12" t="s">
        <v>6</v>
      </c>
      <c r="R907">
        <v>906</v>
      </c>
    </row>
    <row r="908" spans="1:18" ht="15" x14ac:dyDescent="0.45">
      <c r="A908">
        <v>2011330</v>
      </c>
      <c r="B908">
        <v>6.22</v>
      </c>
      <c r="C908">
        <v>348.68</v>
      </c>
      <c r="D908">
        <v>6.02</v>
      </c>
      <c r="E908">
        <v>335.32</v>
      </c>
      <c r="F908">
        <v>2.62</v>
      </c>
      <c r="G908">
        <v>151.97</v>
      </c>
      <c r="H908">
        <v>6.86</v>
      </c>
      <c r="I908">
        <v>396.55</v>
      </c>
      <c r="J908">
        <v>21.72</v>
      </c>
      <c r="K908">
        <v>1232.52</v>
      </c>
      <c r="L908" s="11" t="s">
        <v>11924</v>
      </c>
      <c r="M908" s="12">
        <v>204</v>
      </c>
      <c r="N908" s="12" t="s">
        <v>6</v>
      </c>
      <c r="O908" s="12" t="s">
        <v>6</v>
      </c>
      <c r="P908" s="12" t="s">
        <v>6</v>
      </c>
      <c r="Q908" s="12" t="s">
        <v>6</v>
      </c>
      <c r="R908">
        <v>907</v>
      </c>
    </row>
    <row r="909" spans="1:18" ht="15" x14ac:dyDescent="0.45">
      <c r="A909">
        <v>16655</v>
      </c>
      <c r="B909">
        <v>37</v>
      </c>
      <c r="C909">
        <v>584.6</v>
      </c>
      <c r="D909">
        <v>13</v>
      </c>
      <c r="E909">
        <v>174.2</v>
      </c>
      <c r="F909">
        <v>27</v>
      </c>
      <c r="G909">
        <v>354.28</v>
      </c>
      <c r="H909">
        <v>9</v>
      </c>
      <c r="I909">
        <v>118.8</v>
      </c>
      <c r="J909">
        <v>86</v>
      </c>
      <c r="K909">
        <v>1231.8799999999999</v>
      </c>
      <c r="L909" s="11" t="s">
        <v>11928</v>
      </c>
      <c r="M909" s="12" t="s">
        <v>6</v>
      </c>
      <c r="N909" s="12">
        <v>179</v>
      </c>
      <c r="O909" s="12" t="s">
        <v>6</v>
      </c>
      <c r="P909" s="12" t="s">
        <v>6</v>
      </c>
      <c r="Q909" s="12" t="s">
        <v>6</v>
      </c>
      <c r="R909">
        <v>908</v>
      </c>
    </row>
    <row r="910" spans="1:18" ht="15" x14ac:dyDescent="0.45">
      <c r="A910">
        <v>17097</v>
      </c>
      <c r="B910">
        <v>58</v>
      </c>
      <c r="C910">
        <v>632.20000000000005</v>
      </c>
      <c r="F910">
        <v>7</v>
      </c>
      <c r="G910">
        <v>76.3</v>
      </c>
      <c r="H910">
        <v>48</v>
      </c>
      <c r="I910">
        <v>523.20000000000005</v>
      </c>
      <c r="J910">
        <v>113</v>
      </c>
      <c r="K910">
        <v>1231.7</v>
      </c>
      <c r="L910" s="11" t="s">
        <v>11924</v>
      </c>
      <c r="M910" s="12">
        <v>205</v>
      </c>
      <c r="N910" s="12" t="s">
        <v>6</v>
      </c>
      <c r="O910" s="12" t="s">
        <v>6</v>
      </c>
      <c r="P910" s="12" t="s">
        <v>6</v>
      </c>
      <c r="Q910" s="12" t="s">
        <v>6</v>
      </c>
      <c r="R910">
        <v>909</v>
      </c>
    </row>
    <row r="911" spans="1:18" ht="15" x14ac:dyDescent="0.45">
      <c r="A911">
        <v>11200</v>
      </c>
      <c r="B911">
        <v>23</v>
      </c>
      <c r="C911">
        <v>274.08</v>
      </c>
      <c r="D911">
        <v>21</v>
      </c>
      <c r="E911">
        <v>242.4</v>
      </c>
      <c r="F911">
        <v>28</v>
      </c>
      <c r="G911">
        <v>335.04</v>
      </c>
      <c r="H911">
        <v>32</v>
      </c>
      <c r="I911">
        <v>380.16</v>
      </c>
      <c r="J911">
        <v>104</v>
      </c>
      <c r="K911">
        <v>1231.68</v>
      </c>
      <c r="L911" s="11" t="s">
        <v>11925</v>
      </c>
      <c r="M911" s="12" t="s">
        <v>6</v>
      </c>
      <c r="N911" s="12" t="s">
        <v>6</v>
      </c>
      <c r="O911" s="12">
        <v>134</v>
      </c>
      <c r="P911" s="12" t="s">
        <v>6</v>
      </c>
      <c r="Q911" s="12" t="s">
        <v>6</v>
      </c>
      <c r="R911">
        <v>910</v>
      </c>
    </row>
    <row r="912" spans="1:18" ht="15" x14ac:dyDescent="0.45">
      <c r="A912">
        <v>13427</v>
      </c>
      <c r="B912">
        <v>10</v>
      </c>
      <c r="C912">
        <v>240.06</v>
      </c>
      <c r="D912">
        <v>9</v>
      </c>
      <c r="E912">
        <v>217.8</v>
      </c>
      <c r="F912">
        <v>17</v>
      </c>
      <c r="G912">
        <v>411.4</v>
      </c>
      <c r="H912">
        <v>15</v>
      </c>
      <c r="I912">
        <v>361.06</v>
      </c>
      <c r="J912">
        <v>51</v>
      </c>
      <c r="K912">
        <v>1230.32</v>
      </c>
      <c r="L912" s="11" t="s">
        <v>11926</v>
      </c>
      <c r="M912" s="12" t="s">
        <v>6</v>
      </c>
      <c r="N912" s="12" t="s">
        <v>6</v>
      </c>
      <c r="O912" s="12" t="s">
        <v>6</v>
      </c>
      <c r="P912" s="12">
        <v>108</v>
      </c>
      <c r="Q912" s="12" t="s">
        <v>6</v>
      </c>
      <c r="R912">
        <v>911</v>
      </c>
    </row>
    <row r="913" spans="1:18" ht="15" x14ac:dyDescent="0.45">
      <c r="A913">
        <v>16140</v>
      </c>
      <c r="B913">
        <v>32</v>
      </c>
      <c r="C913">
        <v>544</v>
      </c>
      <c r="D913">
        <v>7</v>
      </c>
      <c r="E913">
        <v>119</v>
      </c>
      <c r="F913">
        <v>20</v>
      </c>
      <c r="G913">
        <v>331.84</v>
      </c>
      <c r="H913">
        <v>14</v>
      </c>
      <c r="I913">
        <v>235.28</v>
      </c>
      <c r="J913">
        <v>73</v>
      </c>
      <c r="K913">
        <v>1230.1199999999999</v>
      </c>
      <c r="L913" s="11" t="s">
        <v>11927</v>
      </c>
      <c r="M913" s="12" t="s">
        <v>6</v>
      </c>
      <c r="N913" s="12" t="s">
        <v>6</v>
      </c>
      <c r="O913" s="12" t="s">
        <v>6</v>
      </c>
      <c r="P913" s="12" t="s">
        <v>6</v>
      </c>
      <c r="Q913" s="12">
        <v>155</v>
      </c>
      <c r="R913">
        <v>912</v>
      </c>
    </row>
    <row r="914" spans="1:18" ht="15" x14ac:dyDescent="0.45">
      <c r="A914">
        <v>29333</v>
      </c>
      <c r="B914">
        <v>41</v>
      </c>
      <c r="C914">
        <v>450.12</v>
      </c>
      <c r="D914">
        <v>28</v>
      </c>
      <c r="E914">
        <v>308</v>
      </c>
      <c r="F914">
        <v>20</v>
      </c>
      <c r="G914">
        <v>216.48</v>
      </c>
      <c r="H914">
        <v>23</v>
      </c>
      <c r="I914">
        <v>252.12</v>
      </c>
      <c r="J914">
        <v>112</v>
      </c>
      <c r="K914">
        <v>1226.72</v>
      </c>
      <c r="L914" s="11" t="s">
        <v>11926</v>
      </c>
      <c r="M914" s="12" t="s">
        <v>6</v>
      </c>
      <c r="N914" s="12" t="s">
        <v>6</v>
      </c>
      <c r="O914" s="12" t="s">
        <v>6</v>
      </c>
      <c r="P914" s="12">
        <v>109</v>
      </c>
      <c r="Q914" s="12" t="s">
        <v>6</v>
      </c>
      <c r="R914">
        <v>913</v>
      </c>
    </row>
    <row r="915" spans="1:18" ht="15" x14ac:dyDescent="0.45">
      <c r="A915">
        <v>11407</v>
      </c>
      <c r="B915">
        <v>31</v>
      </c>
      <c r="C915">
        <v>478.02</v>
      </c>
      <c r="D915">
        <v>10</v>
      </c>
      <c r="E915">
        <v>153.76</v>
      </c>
      <c r="F915">
        <v>20</v>
      </c>
      <c r="G915">
        <v>278.88</v>
      </c>
      <c r="H915">
        <v>22</v>
      </c>
      <c r="I915">
        <v>316</v>
      </c>
      <c r="J915">
        <v>83</v>
      </c>
      <c r="K915">
        <v>1226.6599999999999</v>
      </c>
      <c r="L915" s="11" t="s">
        <v>11924</v>
      </c>
      <c r="M915" s="12">
        <v>206</v>
      </c>
      <c r="N915" s="12" t="s">
        <v>6</v>
      </c>
      <c r="O915" s="12" t="s">
        <v>6</v>
      </c>
      <c r="P915" s="12" t="s">
        <v>6</v>
      </c>
      <c r="Q915" s="12" t="s">
        <v>6</v>
      </c>
      <c r="R915">
        <v>914</v>
      </c>
    </row>
    <row r="916" spans="1:18" ht="15" x14ac:dyDescent="0.45">
      <c r="A916">
        <v>16799</v>
      </c>
      <c r="B916">
        <v>14</v>
      </c>
      <c r="C916">
        <v>189</v>
      </c>
      <c r="D916">
        <v>17</v>
      </c>
      <c r="E916">
        <v>229.5</v>
      </c>
      <c r="F916">
        <v>41</v>
      </c>
      <c r="G916">
        <v>499.5</v>
      </c>
      <c r="H916">
        <v>22</v>
      </c>
      <c r="I916">
        <v>308.2</v>
      </c>
      <c r="J916">
        <v>94</v>
      </c>
      <c r="K916">
        <v>1226.2</v>
      </c>
      <c r="L916" s="11" t="s">
        <v>11925</v>
      </c>
      <c r="M916" s="12" t="s">
        <v>6</v>
      </c>
      <c r="N916" s="12" t="s">
        <v>6</v>
      </c>
      <c r="O916" s="12">
        <v>135</v>
      </c>
      <c r="P916" s="12" t="s">
        <v>6</v>
      </c>
      <c r="Q916" s="12" t="s">
        <v>6</v>
      </c>
      <c r="R916">
        <v>915</v>
      </c>
    </row>
    <row r="917" spans="1:18" ht="15" x14ac:dyDescent="0.45">
      <c r="A917">
        <v>10103</v>
      </c>
      <c r="B917">
        <v>76</v>
      </c>
      <c r="C917">
        <v>597.88</v>
      </c>
      <c r="D917">
        <v>33</v>
      </c>
      <c r="E917">
        <v>260.7</v>
      </c>
      <c r="F917">
        <v>46</v>
      </c>
      <c r="G917">
        <v>363.4</v>
      </c>
      <c r="J917">
        <v>155</v>
      </c>
      <c r="K917">
        <v>1221.98</v>
      </c>
      <c r="L917" s="11" t="s">
        <v>11924</v>
      </c>
      <c r="M917" s="12">
        <v>207</v>
      </c>
      <c r="N917" s="12" t="s">
        <v>6</v>
      </c>
      <c r="O917" s="12" t="s">
        <v>6</v>
      </c>
      <c r="P917" s="12" t="s">
        <v>6</v>
      </c>
      <c r="Q917" s="12" t="s">
        <v>6</v>
      </c>
      <c r="R917">
        <v>916</v>
      </c>
    </row>
    <row r="918" spans="1:18" ht="15" x14ac:dyDescent="0.45">
      <c r="A918">
        <v>28503</v>
      </c>
      <c r="B918">
        <v>88</v>
      </c>
      <c r="C918">
        <v>264</v>
      </c>
      <c r="D918">
        <v>81</v>
      </c>
      <c r="E918">
        <v>242.04</v>
      </c>
      <c r="F918">
        <v>126</v>
      </c>
      <c r="G918">
        <v>377.04</v>
      </c>
      <c r="H918">
        <v>113</v>
      </c>
      <c r="I918">
        <v>338.28</v>
      </c>
      <c r="J918">
        <v>408</v>
      </c>
      <c r="K918">
        <v>1221.3599999999999</v>
      </c>
      <c r="L918" s="11" t="s">
        <v>11928</v>
      </c>
      <c r="M918" s="12" t="s">
        <v>6</v>
      </c>
      <c r="N918" s="12">
        <v>180</v>
      </c>
      <c r="O918" s="12" t="s">
        <v>6</v>
      </c>
      <c r="P918" s="12" t="s">
        <v>6</v>
      </c>
      <c r="Q918" s="12" t="s">
        <v>6</v>
      </c>
      <c r="R918">
        <v>917</v>
      </c>
    </row>
    <row r="919" spans="1:18" ht="15" x14ac:dyDescent="0.45">
      <c r="A919">
        <v>2031846</v>
      </c>
      <c r="D919">
        <v>1.92</v>
      </c>
      <c r="E919">
        <v>107.35</v>
      </c>
      <c r="F919">
        <v>10.75</v>
      </c>
      <c r="G919">
        <v>598.1</v>
      </c>
      <c r="H919">
        <v>9.2200000000000006</v>
      </c>
      <c r="I919">
        <v>515.39</v>
      </c>
      <c r="J919">
        <v>21.89</v>
      </c>
      <c r="K919">
        <v>1220.8400000000001</v>
      </c>
      <c r="L919" s="11" t="s">
        <v>11924</v>
      </c>
      <c r="M919" s="12">
        <v>208</v>
      </c>
      <c r="N919" s="12" t="s">
        <v>6</v>
      </c>
      <c r="O919" s="12" t="s">
        <v>6</v>
      </c>
      <c r="P919" s="12" t="s">
        <v>6</v>
      </c>
      <c r="Q919" s="12" t="s">
        <v>6</v>
      </c>
      <c r="R919">
        <v>918</v>
      </c>
    </row>
    <row r="920" spans="1:18" ht="15" x14ac:dyDescent="0.45">
      <c r="A920">
        <v>17011</v>
      </c>
      <c r="B920">
        <v>3</v>
      </c>
      <c r="C920">
        <v>198</v>
      </c>
      <c r="D920">
        <v>1</v>
      </c>
      <c r="E920">
        <v>68.900000000000006</v>
      </c>
      <c r="F920">
        <v>5</v>
      </c>
      <c r="G920">
        <v>344.5</v>
      </c>
      <c r="H920">
        <v>8</v>
      </c>
      <c r="I920">
        <v>607.20000000000005</v>
      </c>
      <c r="J920">
        <v>17</v>
      </c>
      <c r="K920">
        <v>1218.5999999999999</v>
      </c>
      <c r="L920" s="11" t="s">
        <v>11926</v>
      </c>
      <c r="M920" s="12" t="s">
        <v>6</v>
      </c>
      <c r="N920" s="12" t="s">
        <v>6</v>
      </c>
      <c r="O920" s="12" t="s">
        <v>6</v>
      </c>
      <c r="P920" s="12">
        <v>110</v>
      </c>
      <c r="Q920" s="12" t="s">
        <v>6</v>
      </c>
      <c r="R920">
        <v>919</v>
      </c>
    </row>
    <row r="921" spans="1:18" ht="15" x14ac:dyDescent="0.45">
      <c r="A921">
        <v>23382</v>
      </c>
      <c r="B921">
        <v>8</v>
      </c>
      <c r="C921">
        <v>439.21</v>
      </c>
      <c r="D921">
        <v>6</v>
      </c>
      <c r="E921">
        <v>326.01</v>
      </c>
      <c r="F921">
        <v>7</v>
      </c>
      <c r="G921">
        <v>396.2</v>
      </c>
      <c r="H921">
        <v>1</v>
      </c>
      <c r="I921">
        <v>56.6</v>
      </c>
      <c r="J921">
        <v>22</v>
      </c>
      <c r="K921">
        <v>1218.02</v>
      </c>
      <c r="L921" s="11" t="s">
        <v>11926</v>
      </c>
      <c r="M921" s="12" t="s">
        <v>6</v>
      </c>
      <c r="N921" s="12" t="s">
        <v>6</v>
      </c>
      <c r="O921" s="12" t="s">
        <v>6</v>
      </c>
      <c r="P921" s="12">
        <v>111</v>
      </c>
      <c r="Q921" s="12" t="s">
        <v>6</v>
      </c>
      <c r="R921">
        <v>920</v>
      </c>
    </row>
    <row r="922" spans="1:18" ht="15" x14ac:dyDescent="0.45">
      <c r="A922">
        <v>15082</v>
      </c>
      <c r="B922">
        <v>5</v>
      </c>
      <c r="C922">
        <v>660</v>
      </c>
      <c r="D922">
        <v>1</v>
      </c>
      <c r="E922">
        <v>132</v>
      </c>
      <c r="F922">
        <v>1</v>
      </c>
      <c r="G922">
        <v>147</v>
      </c>
      <c r="H922">
        <v>2</v>
      </c>
      <c r="I922">
        <v>279</v>
      </c>
      <c r="J922">
        <v>9</v>
      </c>
      <c r="K922">
        <v>1218</v>
      </c>
      <c r="L922" s="11" t="s">
        <v>11925</v>
      </c>
      <c r="M922" s="12" t="s">
        <v>6</v>
      </c>
      <c r="N922" s="12" t="s">
        <v>6</v>
      </c>
      <c r="O922" s="12">
        <v>136</v>
      </c>
      <c r="P922" s="12" t="s">
        <v>6</v>
      </c>
      <c r="Q922" s="12" t="s">
        <v>6</v>
      </c>
      <c r="R922">
        <v>921</v>
      </c>
    </row>
    <row r="923" spans="1:18" ht="15" x14ac:dyDescent="0.45">
      <c r="A923">
        <v>11236</v>
      </c>
      <c r="B923">
        <v>31</v>
      </c>
      <c r="C923">
        <v>649.32000000000005</v>
      </c>
      <c r="D923">
        <v>11</v>
      </c>
      <c r="E923">
        <v>231</v>
      </c>
      <c r="F923">
        <v>9</v>
      </c>
      <c r="G923">
        <v>189</v>
      </c>
      <c r="H923">
        <v>7</v>
      </c>
      <c r="I923">
        <v>148</v>
      </c>
      <c r="J923">
        <v>58</v>
      </c>
      <c r="K923">
        <v>1217.3200000000002</v>
      </c>
      <c r="L923" s="11" t="s">
        <v>11924</v>
      </c>
      <c r="M923" s="12">
        <v>209</v>
      </c>
      <c r="N923" s="12" t="s">
        <v>6</v>
      </c>
      <c r="O923" s="12" t="s">
        <v>6</v>
      </c>
      <c r="P923" s="12" t="s">
        <v>6</v>
      </c>
      <c r="Q923" s="12" t="s">
        <v>6</v>
      </c>
      <c r="R923">
        <v>922</v>
      </c>
    </row>
    <row r="924" spans="1:18" ht="15" x14ac:dyDescent="0.45">
      <c r="A924">
        <v>16678</v>
      </c>
      <c r="B924">
        <v>19</v>
      </c>
      <c r="C924">
        <v>321.10000000000002</v>
      </c>
      <c r="D924">
        <v>26</v>
      </c>
      <c r="E924">
        <v>439.4</v>
      </c>
      <c r="F924">
        <v>17</v>
      </c>
      <c r="G924">
        <v>287.3</v>
      </c>
      <c r="H924">
        <v>10</v>
      </c>
      <c r="I924">
        <v>169</v>
      </c>
      <c r="J924">
        <v>72</v>
      </c>
      <c r="K924">
        <v>1216.8</v>
      </c>
      <c r="L924" s="11" t="s">
        <v>11925</v>
      </c>
      <c r="M924" s="12" t="s">
        <v>6</v>
      </c>
      <c r="N924" s="12" t="s">
        <v>6</v>
      </c>
      <c r="O924" s="12">
        <v>137</v>
      </c>
      <c r="P924" s="12" t="s">
        <v>6</v>
      </c>
      <c r="Q924" s="12" t="s">
        <v>6</v>
      </c>
      <c r="R924">
        <v>923</v>
      </c>
    </row>
    <row r="925" spans="1:18" ht="15" x14ac:dyDescent="0.45">
      <c r="A925">
        <v>2018390</v>
      </c>
      <c r="B925">
        <v>32.18</v>
      </c>
      <c r="C925">
        <v>320.99</v>
      </c>
      <c r="D925">
        <v>28.47</v>
      </c>
      <c r="E925">
        <v>284.08</v>
      </c>
      <c r="F925">
        <v>20.96</v>
      </c>
      <c r="G925">
        <v>208.86</v>
      </c>
      <c r="H925">
        <v>40.31</v>
      </c>
      <c r="I925">
        <v>402.63</v>
      </c>
      <c r="J925">
        <v>121.92</v>
      </c>
      <c r="K925">
        <v>1216.56</v>
      </c>
      <c r="L925" s="11" t="s">
        <v>11923</v>
      </c>
      <c r="M925" s="12" t="s">
        <v>6</v>
      </c>
      <c r="N925" s="12" t="s">
        <v>6</v>
      </c>
      <c r="O925" s="12" t="s">
        <v>6</v>
      </c>
      <c r="P925" s="12" t="s">
        <v>6</v>
      </c>
      <c r="Q925" s="12" t="s">
        <v>6</v>
      </c>
      <c r="R925">
        <v>924</v>
      </c>
    </row>
    <row r="926" spans="1:18" ht="15" x14ac:dyDescent="0.45">
      <c r="A926">
        <v>15629</v>
      </c>
      <c r="B926">
        <v>26</v>
      </c>
      <c r="C926">
        <v>282.52999999999997</v>
      </c>
      <c r="D926">
        <v>29</v>
      </c>
      <c r="E926">
        <v>316.10000000000002</v>
      </c>
      <c r="F926">
        <v>30</v>
      </c>
      <c r="G926">
        <v>322.64999999999998</v>
      </c>
      <c r="H926">
        <v>27</v>
      </c>
      <c r="I926">
        <v>294.3</v>
      </c>
      <c r="J926">
        <v>112</v>
      </c>
      <c r="K926">
        <v>1215.58</v>
      </c>
      <c r="L926" s="11" t="s">
        <v>11926</v>
      </c>
      <c r="M926" s="12" t="s">
        <v>6</v>
      </c>
      <c r="N926" s="12" t="s">
        <v>6</v>
      </c>
      <c r="O926" s="12" t="s">
        <v>6</v>
      </c>
      <c r="P926" s="12">
        <v>112</v>
      </c>
      <c r="Q926" s="12" t="s">
        <v>6</v>
      </c>
      <c r="R926">
        <v>925</v>
      </c>
    </row>
    <row r="927" spans="1:18" ht="15" x14ac:dyDescent="0.45">
      <c r="A927">
        <v>2012084</v>
      </c>
      <c r="B927">
        <v>17.61</v>
      </c>
      <c r="C927">
        <v>443.3</v>
      </c>
      <c r="D927">
        <v>11.24</v>
      </c>
      <c r="E927">
        <v>282.37</v>
      </c>
      <c r="F927">
        <v>14.44</v>
      </c>
      <c r="G927">
        <v>363.27</v>
      </c>
      <c r="H927">
        <v>4.9400000000000004</v>
      </c>
      <c r="I927">
        <v>124.55</v>
      </c>
      <c r="J927">
        <v>48.23</v>
      </c>
      <c r="K927">
        <v>1213.49</v>
      </c>
      <c r="L927" s="11" t="s">
        <v>11924</v>
      </c>
      <c r="M927" s="12">
        <v>210</v>
      </c>
      <c r="N927" s="12" t="s">
        <v>6</v>
      </c>
      <c r="O927" s="12" t="s">
        <v>6</v>
      </c>
      <c r="P927" s="12" t="s">
        <v>6</v>
      </c>
      <c r="Q927" s="12" t="s">
        <v>6</v>
      </c>
      <c r="R927">
        <v>926</v>
      </c>
    </row>
    <row r="928" spans="1:18" ht="15" x14ac:dyDescent="0.45">
      <c r="A928">
        <v>2015113</v>
      </c>
      <c r="B928">
        <v>21.35</v>
      </c>
      <c r="C928">
        <v>340.81</v>
      </c>
      <c r="D928">
        <v>15.09</v>
      </c>
      <c r="E928">
        <v>241.51</v>
      </c>
      <c r="F928">
        <v>20.53</v>
      </c>
      <c r="G928">
        <v>328.47</v>
      </c>
      <c r="H928">
        <v>18.940000000000001</v>
      </c>
      <c r="I928">
        <v>301.70999999999998</v>
      </c>
      <c r="J928">
        <v>75.91</v>
      </c>
      <c r="K928">
        <v>1212.5</v>
      </c>
      <c r="L928" s="11" t="s">
        <v>11923</v>
      </c>
      <c r="M928" s="12" t="s">
        <v>6</v>
      </c>
      <c r="N928" s="12" t="s">
        <v>6</v>
      </c>
      <c r="O928" s="12" t="s">
        <v>6</v>
      </c>
      <c r="P928" s="12" t="s">
        <v>6</v>
      </c>
      <c r="Q928" s="12" t="s">
        <v>6</v>
      </c>
      <c r="R928">
        <v>927</v>
      </c>
    </row>
    <row r="929" spans="1:18" ht="15" x14ac:dyDescent="0.45">
      <c r="A929">
        <v>10799</v>
      </c>
      <c r="B929">
        <v>22</v>
      </c>
      <c r="C929">
        <v>383.6</v>
      </c>
      <c r="D929">
        <v>19</v>
      </c>
      <c r="E929">
        <v>344.5</v>
      </c>
      <c r="F929">
        <v>15</v>
      </c>
      <c r="G929">
        <v>289.38</v>
      </c>
      <c r="H929">
        <v>10</v>
      </c>
      <c r="I929">
        <v>195</v>
      </c>
      <c r="J929">
        <v>66</v>
      </c>
      <c r="K929">
        <v>1212.48</v>
      </c>
      <c r="L929" s="11" t="s">
        <v>11924</v>
      </c>
      <c r="M929" s="12">
        <v>211</v>
      </c>
      <c r="N929" s="12" t="s">
        <v>6</v>
      </c>
      <c r="O929" s="12" t="s">
        <v>6</v>
      </c>
      <c r="P929" s="12" t="s">
        <v>6</v>
      </c>
      <c r="Q929" s="12" t="s">
        <v>6</v>
      </c>
      <c r="R929">
        <v>928</v>
      </c>
    </row>
    <row r="930" spans="1:18" ht="15" x14ac:dyDescent="0.45">
      <c r="A930">
        <v>30532</v>
      </c>
      <c r="B930">
        <v>10</v>
      </c>
      <c r="C930">
        <v>386.49</v>
      </c>
      <c r="D930">
        <v>6</v>
      </c>
      <c r="E930">
        <v>231.26</v>
      </c>
      <c r="F930">
        <v>10</v>
      </c>
      <c r="G930">
        <v>396</v>
      </c>
      <c r="H930">
        <v>5</v>
      </c>
      <c r="I930">
        <v>198</v>
      </c>
      <c r="J930">
        <v>31</v>
      </c>
      <c r="K930">
        <v>1211.75</v>
      </c>
      <c r="L930" s="11" t="s">
        <v>11926</v>
      </c>
      <c r="M930" s="12" t="s">
        <v>6</v>
      </c>
      <c r="N930" s="12" t="s">
        <v>6</v>
      </c>
      <c r="O930" s="12" t="s">
        <v>6</v>
      </c>
      <c r="P930" s="12">
        <v>113</v>
      </c>
      <c r="Q930" s="12" t="s">
        <v>6</v>
      </c>
      <c r="R930">
        <v>929</v>
      </c>
    </row>
    <row r="931" spans="1:18" ht="15" x14ac:dyDescent="0.45">
      <c r="A931">
        <v>31293</v>
      </c>
      <c r="B931">
        <v>19</v>
      </c>
      <c r="C931">
        <v>293.26</v>
      </c>
      <c r="D931">
        <v>27</v>
      </c>
      <c r="E931">
        <v>417.26</v>
      </c>
      <c r="F931">
        <v>17</v>
      </c>
      <c r="G931">
        <v>263.5</v>
      </c>
      <c r="H931">
        <v>15</v>
      </c>
      <c r="I931">
        <v>237.4</v>
      </c>
      <c r="J931">
        <v>78</v>
      </c>
      <c r="K931">
        <v>1211.42</v>
      </c>
      <c r="L931" s="11" t="s">
        <v>11924</v>
      </c>
      <c r="M931" s="12">
        <v>212</v>
      </c>
      <c r="N931" s="12" t="s">
        <v>6</v>
      </c>
      <c r="O931" s="12" t="s">
        <v>6</v>
      </c>
      <c r="P931" s="12" t="s">
        <v>6</v>
      </c>
      <c r="Q931" s="12" t="s">
        <v>6</v>
      </c>
      <c r="R931">
        <v>930</v>
      </c>
    </row>
    <row r="932" spans="1:18" ht="15" x14ac:dyDescent="0.45">
      <c r="A932">
        <v>29295</v>
      </c>
      <c r="B932">
        <v>22</v>
      </c>
      <c r="C932">
        <v>297</v>
      </c>
      <c r="D932">
        <v>34</v>
      </c>
      <c r="E932">
        <v>447</v>
      </c>
      <c r="F932">
        <v>11</v>
      </c>
      <c r="G932">
        <v>143</v>
      </c>
      <c r="H932">
        <v>25</v>
      </c>
      <c r="I932">
        <v>322.92</v>
      </c>
      <c r="J932">
        <v>92</v>
      </c>
      <c r="K932">
        <v>1209.92</v>
      </c>
      <c r="L932" s="11" t="s">
        <v>11927</v>
      </c>
      <c r="M932" s="12" t="s">
        <v>6</v>
      </c>
      <c r="N932" s="12" t="s">
        <v>6</v>
      </c>
      <c r="O932" s="12" t="s">
        <v>6</v>
      </c>
      <c r="P932" s="12" t="s">
        <v>6</v>
      </c>
      <c r="Q932" s="12">
        <v>156</v>
      </c>
      <c r="R932">
        <v>931</v>
      </c>
    </row>
    <row r="933" spans="1:18" ht="15" x14ac:dyDescent="0.45">
      <c r="A933">
        <v>11320</v>
      </c>
      <c r="B933">
        <v>10</v>
      </c>
      <c r="C933">
        <v>102</v>
      </c>
      <c r="D933">
        <v>50</v>
      </c>
      <c r="E933">
        <v>492.5</v>
      </c>
      <c r="F933">
        <v>17</v>
      </c>
      <c r="G933">
        <v>161.5</v>
      </c>
      <c r="H933">
        <v>48</v>
      </c>
      <c r="I933">
        <v>453.72</v>
      </c>
      <c r="J933">
        <v>125</v>
      </c>
      <c r="K933">
        <v>1209.72</v>
      </c>
      <c r="L933" s="11" t="s">
        <v>11924</v>
      </c>
      <c r="M933" s="12">
        <v>213</v>
      </c>
      <c r="N933" s="12" t="s">
        <v>6</v>
      </c>
      <c r="O933" s="12" t="s">
        <v>6</v>
      </c>
      <c r="P933" s="12" t="s">
        <v>6</v>
      </c>
      <c r="Q933" s="12" t="s">
        <v>6</v>
      </c>
      <c r="R933">
        <v>932</v>
      </c>
    </row>
    <row r="934" spans="1:18" ht="15" x14ac:dyDescent="0.45">
      <c r="A934">
        <v>17805</v>
      </c>
      <c r="B934">
        <v>9</v>
      </c>
      <c r="C934">
        <v>89.1</v>
      </c>
      <c r="D934">
        <v>48</v>
      </c>
      <c r="E934">
        <v>486</v>
      </c>
      <c r="F934">
        <v>26</v>
      </c>
      <c r="G934">
        <v>265.18</v>
      </c>
      <c r="H934">
        <v>33</v>
      </c>
      <c r="I934">
        <v>363</v>
      </c>
      <c r="J934">
        <v>116</v>
      </c>
      <c r="K934">
        <v>1203.28</v>
      </c>
      <c r="L934" s="11" t="s">
        <v>11925</v>
      </c>
      <c r="M934" s="12" t="s">
        <v>6</v>
      </c>
      <c r="N934" s="12" t="s">
        <v>6</v>
      </c>
      <c r="O934" s="12">
        <v>138</v>
      </c>
      <c r="P934" s="12" t="s">
        <v>6</v>
      </c>
      <c r="Q934" s="12" t="s">
        <v>6</v>
      </c>
      <c r="R934">
        <v>933</v>
      </c>
    </row>
    <row r="935" spans="1:18" ht="15" x14ac:dyDescent="0.45">
      <c r="A935">
        <v>18409</v>
      </c>
      <c r="B935">
        <v>33</v>
      </c>
      <c r="C935">
        <v>242.43</v>
      </c>
      <c r="D935">
        <v>47</v>
      </c>
      <c r="E935">
        <v>346.03</v>
      </c>
      <c r="F935">
        <v>38</v>
      </c>
      <c r="G935">
        <v>299.57</v>
      </c>
      <c r="H935">
        <v>40</v>
      </c>
      <c r="I935">
        <v>314.74</v>
      </c>
      <c r="J935">
        <v>158</v>
      </c>
      <c r="K935">
        <v>1202.77</v>
      </c>
      <c r="L935" s="11" t="s">
        <v>11928</v>
      </c>
      <c r="M935" s="12" t="s">
        <v>6</v>
      </c>
      <c r="N935" s="12">
        <v>181</v>
      </c>
      <c r="O935" s="12" t="s">
        <v>6</v>
      </c>
      <c r="P935" s="12" t="s">
        <v>6</v>
      </c>
      <c r="Q935" s="12" t="s">
        <v>6</v>
      </c>
      <c r="R935">
        <v>934</v>
      </c>
    </row>
    <row r="936" spans="1:18" ht="15" x14ac:dyDescent="0.45">
      <c r="A936">
        <v>17312</v>
      </c>
      <c r="B936">
        <v>28</v>
      </c>
      <c r="C936">
        <v>240.8</v>
      </c>
      <c r="D936">
        <v>26</v>
      </c>
      <c r="E936">
        <v>238</v>
      </c>
      <c r="F936">
        <v>29</v>
      </c>
      <c r="G936">
        <v>295.8</v>
      </c>
      <c r="H936">
        <v>42</v>
      </c>
      <c r="I936">
        <v>427.58</v>
      </c>
      <c r="J936">
        <v>125</v>
      </c>
      <c r="K936">
        <v>1202.18</v>
      </c>
      <c r="L936" s="11" t="s">
        <v>11924</v>
      </c>
      <c r="M936" s="12">
        <v>214</v>
      </c>
      <c r="N936" s="12" t="s">
        <v>6</v>
      </c>
      <c r="O936" s="12" t="s">
        <v>6</v>
      </c>
      <c r="P936" s="12" t="s">
        <v>6</v>
      </c>
      <c r="Q936" s="12" t="s">
        <v>6</v>
      </c>
      <c r="R936">
        <v>935</v>
      </c>
    </row>
    <row r="937" spans="1:18" ht="15" x14ac:dyDescent="0.45">
      <c r="A937">
        <v>10694</v>
      </c>
      <c r="B937">
        <v>25</v>
      </c>
      <c r="C937">
        <v>295</v>
      </c>
      <c r="D937">
        <v>15</v>
      </c>
      <c r="E937">
        <v>177</v>
      </c>
      <c r="F937">
        <v>35</v>
      </c>
      <c r="G937">
        <v>411.12</v>
      </c>
      <c r="H937">
        <v>27</v>
      </c>
      <c r="I937">
        <v>318.60000000000002</v>
      </c>
      <c r="J937">
        <v>102</v>
      </c>
      <c r="K937">
        <v>1201.72</v>
      </c>
      <c r="L937" s="11" t="s">
        <v>11926</v>
      </c>
      <c r="M937" s="12" t="s">
        <v>6</v>
      </c>
      <c r="N937" s="12" t="s">
        <v>6</v>
      </c>
      <c r="O937" s="12" t="s">
        <v>6</v>
      </c>
      <c r="P937" s="12">
        <v>114</v>
      </c>
      <c r="Q937" s="12" t="s">
        <v>6</v>
      </c>
      <c r="R937">
        <v>936</v>
      </c>
    </row>
    <row r="938" spans="1:18" ht="15" x14ac:dyDescent="0.45">
      <c r="A938">
        <v>17816</v>
      </c>
      <c r="D938">
        <v>3</v>
      </c>
      <c r="E938">
        <v>79.2</v>
      </c>
      <c r="F938">
        <v>20</v>
      </c>
      <c r="G938">
        <v>494.24</v>
      </c>
      <c r="H938">
        <v>25</v>
      </c>
      <c r="I938">
        <v>626.24</v>
      </c>
      <c r="J938">
        <v>48</v>
      </c>
      <c r="K938">
        <v>1199.68</v>
      </c>
      <c r="L938" s="11" t="s">
        <v>11928</v>
      </c>
      <c r="M938" s="12" t="s">
        <v>6</v>
      </c>
      <c r="N938" s="12">
        <v>182</v>
      </c>
      <c r="O938" s="12" t="s">
        <v>6</v>
      </c>
      <c r="P938" s="12" t="s">
        <v>6</v>
      </c>
      <c r="Q938" s="12" t="s">
        <v>6</v>
      </c>
      <c r="R938">
        <v>937</v>
      </c>
    </row>
    <row r="939" spans="1:18" ht="15" x14ac:dyDescent="0.45">
      <c r="A939">
        <v>18491</v>
      </c>
      <c r="B939">
        <v>10</v>
      </c>
      <c r="C939">
        <v>262.55</v>
      </c>
      <c r="D939">
        <v>25</v>
      </c>
      <c r="E939">
        <v>662.05</v>
      </c>
      <c r="F939">
        <v>2</v>
      </c>
      <c r="G939">
        <v>61</v>
      </c>
      <c r="H939">
        <v>7</v>
      </c>
      <c r="I939">
        <v>211.1</v>
      </c>
      <c r="J939">
        <v>44</v>
      </c>
      <c r="K939">
        <v>1196.6999999999998</v>
      </c>
      <c r="L939" s="11" t="s">
        <v>11925</v>
      </c>
      <c r="M939" s="12" t="s">
        <v>6</v>
      </c>
      <c r="N939" s="12" t="s">
        <v>6</v>
      </c>
      <c r="O939" s="12">
        <v>139</v>
      </c>
      <c r="P939" s="12" t="s">
        <v>6</v>
      </c>
      <c r="Q939" s="12" t="s">
        <v>6</v>
      </c>
      <c r="R939">
        <v>938</v>
      </c>
    </row>
    <row r="940" spans="1:18" ht="15" x14ac:dyDescent="0.45">
      <c r="A940">
        <v>17640</v>
      </c>
      <c r="B940">
        <v>24</v>
      </c>
      <c r="C940">
        <v>275.08</v>
      </c>
      <c r="D940">
        <v>32</v>
      </c>
      <c r="E940">
        <v>368</v>
      </c>
      <c r="F940">
        <v>22</v>
      </c>
      <c r="G940">
        <v>280</v>
      </c>
      <c r="H940">
        <v>21</v>
      </c>
      <c r="I940">
        <v>273</v>
      </c>
      <c r="J940">
        <v>99</v>
      </c>
      <c r="K940">
        <v>1196.08</v>
      </c>
      <c r="L940" s="11" t="s">
        <v>11925</v>
      </c>
      <c r="M940" s="12" t="s">
        <v>6</v>
      </c>
      <c r="N940" s="12" t="s">
        <v>6</v>
      </c>
      <c r="O940" s="12">
        <v>140</v>
      </c>
      <c r="P940" s="12" t="s">
        <v>6</v>
      </c>
      <c r="Q940" s="12" t="s">
        <v>6</v>
      </c>
      <c r="R940">
        <v>939</v>
      </c>
    </row>
    <row r="941" spans="1:18" ht="15" x14ac:dyDescent="0.45">
      <c r="A941">
        <v>28695</v>
      </c>
      <c r="B941">
        <v>46</v>
      </c>
      <c r="C941">
        <v>390.32</v>
      </c>
      <c r="D941">
        <v>38</v>
      </c>
      <c r="E941">
        <v>323</v>
      </c>
      <c r="F941">
        <v>31</v>
      </c>
      <c r="G941">
        <v>262.82</v>
      </c>
      <c r="H941">
        <v>26</v>
      </c>
      <c r="I941">
        <v>218.96</v>
      </c>
      <c r="J941">
        <v>141</v>
      </c>
      <c r="K941">
        <v>1195.0999999999999</v>
      </c>
      <c r="L941" s="11" t="s">
        <v>11925</v>
      </c>
      <c r="M941" s="12" t="s">
        <v>6</v>
      </c>
      <c r="N941" s="12" t="s">
        <v>6</v>
      </c>
      <c r="O941" s="12">
        <v>141</v>
      </c>
      <c r="P941" s="12" t="s">
        <v>6</v>
      </c>
      <c r="Q941" s="12" t="s">
        <v>6</v>
      </c>
      <c r="R941">
        <v>940</v>
      </c>
    </row>
    <row r="942" spans="1:18" ht="15" x14ac:dyDescent="0.45">
      <c r="A942">
        <v>29755</v>
      </c>
      <c r="B942">
        <v>13</v>
      </c>
      <c r="C942">
        <v>291.2</v>
      </c>
      <c r="D942">
        <v>12</v>
      </c>
      <c r="E942">
        <v>268.8</v>
      </c>
      <c r="F942">
        <v>9</v>
      </c>
      <c r="G942">
        <v>201.6</v>
      </c>
      <c r="H942">
        <v>19</v>
      </c>
      <c r="I942">
        <v>433.3</v>
      </c>
      <c r="J942">
        <v>53</v>
      </c>
      <c r="K942">
        <v>1194.9000000000001</v>
      </c>
      <c r="L942" s="11" t="s">
        <v>11928</v>
      </c>
      <c r="M942" s="12" t="s">
        <v>6</v>
      </c>
      <c r="N942" s="12">
        <v>183</v>
      </c>
      <c r="O942" s="12" t="s">
        <v>6</v>
      </c>
      <c r="P942" s="12" t="s">
        <v>6</v>
      </c>
      <c r="Q942" s="12" t="s">
        <v>6</v>
      </c>
      <c r="R942">
        <v>941</v>
      </c>
    </row>
    <row r="943" spans="1:18" ht="15" x14ac:dyDescent="0.45">
      <c r="A943">
        <v>2023482</v>
      </c>
      <c r="B943">
        <v>10.94</v>
      </c>
      <c r="C943">
        <v>223.21</v>
      </c>
      <c r="D943">
        <v>7.96</v>
      </c>
      <c r="E943">
        <v>162.34</v>
      </c>
      <c r="F943">
        <v>17.760000000000002</v>
      </c>
      <c r="G943">
        <v>362.63</v>
      </c>
      <c r="H943">
        <v>21.81</v>
      </c>
      <c r="I943">
        <v>444.98</v>
      </c>
      <c r="J943">
        <v>58.47</v>
      </c>
      <c r="K943">
        <v>1193.1600000000001</v>
      </c>
      <c r="L943" s="11" t="s">
        <v>11924</v>
      </c>
      <c r="M943" s="12">
        <v>215</v>
      </c>
      <c r="N943" s="12" t="s">
        <v>6</v>
      </c>
      <c r="O943" s="12" t="s">
        <v>6</v>
      </c>
      <c r="P943" s="12" t="s">
        <v>6</v>
      </c>
      <c r="Q943" s="12" t="s">
        <v>6</v>
      </c>
      <c r="R943">
        <v>942</v>
      </c>
    </row>
    <row r="944" spans="1:18" ht="15" x14ac:dyDescent="0.45">
      <c r="A944">
        <v>12608</v>
      </c>
      <c r="B944">
        <v>20</v>
      </c>
      <c r="C944">
        <v>458.16</v>
      </c>
      <c r="D944">
        <v>15</v>
      </c>
      <c r="E944">
        <v>343.16</v>
      </c>
      <c r="F944">
        <v>17</v>
      </c>
      <c r="G944">
        <v>391</v>
      </c>
      <c r="J944">
        <v>52</v>
      </c>
      <c r="K944">
        <v>1192.3200000000002</v>
      </c>
      <c r="L944" s="11" t="s">
        <v>11928</v>
      </c>
      <c r="M944" s="12" t="s">
        <v>6</v>
      </c>
      <c r="N944" s="12">
        <v>184</v>
      </c>
      <c r="O944" s="12" t="s">
        <v>6</v>
      </c>
      <c r="P944" s="12" t="s">
        <v>6</v>
      </c>
      <c r="Q944" s="12" t="s">
        <v>6</v>
      </c>
      <c r="R944">
        <v>943</v>
      </c>
    </row>
    <row r="945" spans="1:18" ht="15" x14ac:dyDescent="0.45">
      <c r="A945">
        <v>31406</v>
      </c>
      <c r="B945">
        <v>16</v>
      </c>
      <c r="C945">
        <v>152</v>
      </c>
      <c r="D945">
        <v>50</v>
      </c>
      <c r="E945">
        <v>475</v>
      </c>
      <c r="H945">
        <v>59</v>
      </c>
      <c r="I945">
        <v>563.83000000000004</v>
      </c>
      <c r="J945">
        <v>125</v>
      </c>
      <c r="K945">
        <v>1190.83</v>
      </c>
      <c r="L945" s="11" t="s">
        <v>11927</v>
      </c>
      <c r="M945" s="12" t="s">
        <v>6</v>
      </c>
      <c r="N945" s="12" t="s">
        <v>6</v>
      </c>
      <c r="O945" s="12" t="s">
        <v>6</v>
      </c>
      <c r="P945" s="12" t="s">
        <v>6</v>
      </c>
      <c r="Q945" s="12">
        <v>157</v>
      </c>
      <c r="R945">
        <v>944</v>
      </c>
    </row>
    <row r="946" spans="1:18" ht="15" x14ac:dyDescent="0.45">
      <c r="A946">
        <v>27118</v>
      </c>
      <c r="B946">
        <v>3</v>
      </c>
      <c r="C946">
        <v>156</v>
      </c>
      <c r="D946">
        <v>5</v>
      </c>
      <c r="E946">
        <v>243.8</v>
      </c>
      <c r="F946">
        <v>11</v>
      </c>
      <c r="G946">
        <v>482.9</v>
      </c>
      <c r="H946">
        <v>7</v>
      </c>
      <c r="I946">
        <v>307.3</v>
      </c>
      <c r="J946">
        <v>26</v>
      </c>
      <c r="K946">
        <v>1190</v>
      </c>
      <c r="L946" s="11" t="s">
        <v>11925</v>
      </c>
      <c r="M946" s="12" t="s">
        <v>6</v>
      </c>
      <c r="N946" s="12" t="s">
        <v>6</v>
      </c>
      <c r="O946" s="12">
        <v>142</v>
      </c>
      <c r="P946" s="12" t="s">
        <v>6</v>
      </c>
      <c r="Q946" s="12" t="s">
        <v>6</v>
      </c>
      <c r="R946">
        <v>945</v>
      </c>
    </row>
    <row r="947" spans="1:18" ht="15" x14ac:dyDescent="0.45">
      <c r="A947">
        <v>2029676</v>
      </c>
      <c r="B947">
        <v>36.04</v>
      </c>
      <c r="C947">
        <v>222.72</v>
      </c>
      <c r="D947">
        <v>53.02</v>
      </c>
      <c r="E947">
        <v>331.4</v>
      </c>
      <c r="F947">
        <v>53.62</v>
      </c>
      <c r="G947">
        <v>334.35</v>
      </c>
      <c r="H947">
        <v>47.85</v>
      </c>
      <c r="I947">
        <v>300.98</v>
      </c>
      <c r="J947">
        <v>190.53</v>
      </c>
      <c r="K947">
        <v>1189.45</v>
      </c>
      <c r="L947" s="11" t="s">
        <v>11927</v>
      </c>
      <c r="M947" s="12" t="s">
        <v>6</v>
      </c>
      <c r="N947" s="12" t="s">
        <v>6</v>
      </c>
      <c r="O947" s="12" t="s">
        <v>6</v>
      </c>
      <c r="P947" s="12" t="s">
        <v>6</v>
      </c>
      <c r="Q947" s="12">
        <v>158</v>
      </c>
      <c r="R947">
        <v>946</v>
      </c>
    </row>
    <row r="948" spans="1:18" ht="15" x14ac:dyDescent="0.45">
      <c r="A948">
        <v>16632</v>
      </c>
      <c r="B948">
        <v>5</v>
      </c>
      <c r="C948">
        <v>494.5</v>
      </c>
      <c r="D948">
        <v>3</v>
      </c>
      <c r="E948">
        <v>296.7</v>
      </c>
      <c r="F948">
        <v>1</v>
      </c>
      <c r="G948">
        <v>98.9</v>
      </c>
      <c r="H948">
        <v>3</v>
      </c>
      <c r="I948">
        <v>296.7</v>
      </c>
      <c r="J948">
        <v>12</v>
      </c>
      <c r="K948">
        <v>1186.8</v>
      </c>
      <c r="L948" s="11" t="s">
        <v>11925</v>
      </c>
      <c r="M948" s="12" t="s">
        <v>6</v>
      </c>
      <c r="N948" s="12" t="s">
        <v>6</v>
      </c>
      <c r="O948" s="12">
        <v>143</v>
      </c>
      <c r="P948" s="12" t="s">
        <v>6</v>
      </c>
      <c r="Q948" s="12" t="s">
        <v>6</v>
      </c>
      <c r="R948">
        <v>947</v>
      </c>
    </row>
    <row r="949" spans="1:18" ht="15" x14ac:dyDescent="0.45">
      <c r="A949">
        <v>16592</v>
      </c>
      <c r="B949">
        <v>14</v>
      </c>
      <c r="C949">
        <v>231.07</v>
      </c>
      <c r="D949">
        <v>18</v>
      </c>
      <c r="E949">
        <v>298.8</v>
      </c>
      <c r="F949">
        <v>21</v>
      </c>
      <c r="G949">
        <v>360.7</v>
      </c>
      <c r="H949">
        <v>17</v>
      </c>
      <c r="I949">
        <v>296.10000000000002</v>
      </c>
      <c r="J949">
        <v>70</v>
      </c>
      <c r="K949">
        <v>1186.67</v>
      </c>
      <c r="L949" s="11" t="s">
        <v>11926</v>
      </c>
      <c r="M949" s="12" t="s">
        <v>6</v>
      </c>
      <c r="N949" s="12" t="s">
        <v>6</v>
      </c>
      <c r="O949" s="12" t="s">
        <v>6</v>
      </c>
      <c r="P949" s="12">
        <v>115</v>
      </c>
      <c r="Q949" s="12" t="s">
        <v>6</v>
      </c>
      <c r="R949">
        <v>948</v>
      </c>
    </row>
    <row r="950" spans="1:18" ht="15" x14ac:dyDescent="0.45">
      <c r="A950">
        <v>29230</v>
      </c>
      <c r="B950">
        <v>17</v>
      </c>
      <c r="C950">
        <v>217.6</v>
      </c>
      <c r="D950">
        <v>26</v>
      </c>
      <c r="E950">
        <v>334.7</v>
      </c>
      <c r="F950">
        <v>21</v>
      </c>
      <c r="G950">
        <v>269.87</v>
      </c>
      <c r="H950">
        <v>28</v>
      </c>
      <c r="I950">
        <v>361.2</v>
      </c>
      <c r="J950">
        <v>92</v>
      </c>
      <c r="K950">
        <v>1183.3699999999999</v>
      </c>
      <c r="L950" s="11" t="s">
        <v>11927</v>
      </c>
      <c r="M950" s="12" t="s">
        <v>6</v>
      </c>
      <c r="N950" s="12" t="s">
        <v>6</v>
      </c>
      <c r="O950" s="12" t="s">
        <v>6</v>
      </c>
      <c r="P950" s="12" t="s">
        <v>6</v>
      </c>
      <c r="Q950" s="12">
        <v>159</v>
      </c>
      <c r="R950">
        <v>949</v>
      </c>
    </row>
    <row r="951" spans="1:18" ht="15" x14ac:dyDescent="0.45">
      <c r="A951">
        <v>11946</v>
      </c>
      <c r="B951">
        <v>12</v>
      </c>
      <c r="C951">
        <v>258</v>
      </c>
      <c r="D951">
        <v>18</v>
      </c>
      <c r="E951">
        <v>387</v>
      </c>
      <c r="F951">
        <v>3</v>
      </c>
      <c r="G951">
        <v>64.5</v>
      </c>
      <c r="H951">
        <v>22</v>
      </c>
      <c r="I951">
        <v>473</v>
      </c>
      <c r="J951">
        <v>55</v>
      </c>
      <c r="K951">
        <v>1182.5</v>
      </c>
      <c r="L951" s="11" t="s">
        <v>11924</v>
      </c>
      <c r="M951" s="12">
        <v>216</v>
      </c>
      <c r="N951" s="12" t="s">
        <v>6</v>
      </c>
      <c r="O951" s="12" t="s">
        <v>6</v>
      </c>
      <c r="P951" s="12" t="s">
        <v>6</v>
      </c>
      <c r="Q951" s="12" t="s">
        <v>6</v>
      </c>
      <c r="R951">
        <v>950</v>
      </c>
    </row>
    <row r="952" spans="1:18" ht="15" x14ac:dyDescent="0.45">
      <c r="A952">
        <v>14050</v>
      </c>
      <c r="B952">
        <v>21</v>
      </c>
      <c r="C952">
        <v>451.5</v>
      </c>
      <c r="D952">
        <v>30</v>
      </c>
      <c r="E952">
        <v>645</v>
      </c>
      <c r="F952">
        <v>4</v>
      </c>
      <c r="G952">
        <v>86</v>
      </c>
      <c r="J952">
        <v>55</v>
      </c>
      <c r="K952">
        <v>1182.5</v>
      </c>
      <c r="L952" s="11" t="s">
        <v>11926</v>
      </c>
      <c r="M952" s="12" t="s">
        <v>6</v>
      </c>
      <c r="N952" s="12" t="s">
        <v>6</v>
      </c>
      <c r="O952" s="12" t="s">
        <v>6</v>
      </c>
      <c r="P952" s="12">
        <v>116</v>
      </c>
      <c r="Q952" s="12" t="s">
        <v>6</v>
      </c>
      <c r="R952">
        <v>951</v>
      </c>
    </row>
    <row r="953" spans="1:18" ht="15" x14ac:dyDescent="0.45">
      <c r="A953">
        <v>31500</v>
      </c>
      <c r="B953">
        <v>63</v>
      </c>
      <c r="C953">
        <v>447.2</v>
      </c>
      <c r="D953">
        <v>51</v>
      </c>
      <c r="E953">
        <v>386.38</v>
      </c>
      <c r="F953">
        <v>25</v>
      </c>
      <c r="G953">
        <v>189.39</v>
      </c>
      <c r="H953">
        <v>21</v>
      </c>
      <c r="I953">
        <v>157.77000000000001</v>
      </c>
      <c r="J953">
        <v>160</v>
      </c>
      <c r="K953">
        <v>1180.74</v>
      </c>
      <c r="L953" s="11" t="s">
        <v>11927</v>
      </c>
      <c r="M953" s="12" t="s">
        <v>6</v>
      </c>
      <c r="N953" s="12" t="s">
        <v>6</v>
      </c>
      <c r="O953" s="12" t="s">
        <v>6</v>
      </c>
      <c r="P953" s="12" t="s">
        <v>6</v>
      </c>
      <c r="Q953" s="12">
        <v>160</v>
      </c>
      <c r="R953">
        <v>952</v>
      </c>
    </row>
    <row r="954" spans="1:18" ht="15" x14ac:dyDescent="0.45">
      <c r="A954">
        <v>12323</v>
      </c>
      <c r="B954">
        <v>180</v>
      </c>
      <c r="C954">
        <v>380.56</v>
      </c>
      <c r="D954">
        <v>128</v>
      </c>
      <c r="E954">
        <v>266.36</v>
      </c>
      <c r="F954">
        <v>123</v>
      </c>
      <c r="G954">
        <v>246</v>
      </c>
      <c r="H954">
        <v>144</v>
      </c>
      <c r="I954">
        <v>286.24</v>
      </c>
      <c r="J954">
        <v>575</v>
      </c>
      <c r="K954">
        <v>1179.1600000000001</v>
      </c>
      <c r="L954" s="11" t="s">
        <v>11927</v>
      </c>
      <c r="M954" s="12" t="s">
        <v>6</v>
      </c>
      <c r="N954" s="12" t="s">
        <v>6</v>
      </c>
      <c r="O954" s="12" t="s">
        <v>6</v>
      </c>
      <c r="P954" s="12" t="s">
        <v>6</v>
      </c>
      <c r="Q954" s="12">
        <v>161</v>
      </c>
      <c r="R954">
        <v>953</v>
      </c>
    </row>
    <row r="955" spans="1:18" ht="15" x14ac:dyDescent="0.45">
      <c r="A955">
        <v>10283</v>
      </c>
      <c r="B955">
        <v>26</v>
      </c>
      <c r="C955">
        <v>97.8</v>
      </c>
      <c r="D955">
        <v>78</v>
      </c>
      <c r="E955">
        <v>325.66000000000003</v>
      </c>
      <c r="F955">
        <v>131</v>
      </c>
      <c r="G955">
        <v>550.20000000000005</v>
      </c>
      <c r="H955">
        <v>49</v>
      </c>
      <c r="I955">
        <v>204.44</v>
      </c>
      <c r="J955">
        <v>284</v>
      </c>
      <c r="K955">
        <v>1178.1000000000001</v>
      </c>
      <c r="L955" s="11" t="s">
        <v>11928</v>
      </c>
      <c r="M955" s="12" t="s">
        <v>6</v>
      </c>
      <c r="N955" s="12">
        <v>185</v>
      </c>
      <c r="O955" s="12" t="s">
        <v>6</v>
      </c>
      <c r="P955" s="12" t="s">
        <v>6</v>
      </c>
      <c r="Q955" s="12" t="s">
        <v>6</v>
      </c>
      <c r="R955">
        <v>954</v>
      </c>
    </row>
    <row r="956" spans="1:18" ht="15" x14ac:dyDescent="0.45">
      <c r="A956">
        <v>28745</v>
      </c>
      <c r="B956">
        <v>24</v>
      </c>
      <c r="C956">
        <v>419.58</v>
      </c>
      <c r="D956">
        <v>10</v>
      </c>
      <c r="E956">
        <v>182</v>
      </c>
      <c r="F956">
        <v>10</v>
      </c>
      <c r="G956">
        <v>186</v>
      </c>
      <c r="H956">
        <v>21</v>
      </c>
      <c r="I956">
        <v>389.11</v>
      </c>
      <c r="J956">
        <v>65</v>
      </c>
      <c r="K956">
        <v>1176.69</v>
      </c>
      <c r="L956" s="11" t="s">
        <v>11926</v>
      </c>
      <c r="M956" s="12" t="s">
        <v>6</v>
      </c>
      <c r="N956" s="12" t="s">
        <v>6</v>
      </c>
      <c r="O956" s="12" t="s">
        <v>6</v>
      </c>
      <c r="P956" s="12">
        <v>117</v>
      </c>
      <c r="Q956" s="12" t="s">
        <v>6</v>
      </c>
      <c r="R956">
        <v>955</v>
      </c>
    </row>
    <row r="957" spans="1:18" ht="15" x14ac:dyDescent="0.45">
      <c r="A957">
        <v>11696</v>
      </c>
      <c r="B957">
        <v>40</v>
      </c>
      <c r="C957">
        <v>299.89999999999998</v>
      </c>
      <c r="D957">
        <v>41</v>
      </c>
      <c r="E957">
        <v>323.27</v>
      </c>
      <c r="F957">
        <v>36</v>
      </c>
      <c r="G957">
        <v>284.39999999999998</v>
      </c>
      <c r="H957">
        <v>34</v>
      </c>
      <c r="I957">
        <v>268.60000000000002</v>
      </c>
      <c r="J957">
        <v>151</v>
      </c>
      <c r="K957">
        <v>1176.17</v>
      </c>
      <c r="L957" s="11" t="s">
        <v>11927</v>
      </c>
      <c r="M957" s="12" t="s">
        <v>6</v>
      </c>
      <c r="N957" s="12" t="s">
        <v>6</v>
      </c>
      <c r="O957" s="12" t="s">
        <v>6</v>
      </c>
      <c r="P957" s="12" t="s">
        <v>6</v>
      </c>
      <c r="Q957" s="12">
        <v>162</v>
      </c>
      <c r="R957">
        <v>956</v>
      </c>
    </row>
    <row r="958" spans="1:18" ht="15" x14ac:dyDescent="0.45">
      <c r="A958">
        <v>30534</v>
      </c>
      <c r="B958">
        <v>8</v>
      </c>
      <c r="C958">
        <v>87.2</v>
      </c>
      <c r="D958">
        <v>43</v>
      </c>
      <c r="E958">
        <v>467.83</v>
      </c>
      <c r="F958">
        <v>55</v>
      </c>
      <c r="G958">
        <v>598.63</v>
      </c>
      <c r="H958">
        <v>2</v>
      </c>
      <c r="I958">
        <v>21.8</v>
      </c>
      <c r="J958">
        <v>108</v>
      </c>
      <c r="K958">
        <v>1175.4599999999998</v>
      </c>
      <c r="L958" s="11" t="s">
        <v>11927</v>
      </c>
      <c r="M958" s="12" t="s">
        <v>6</v>
      </c>
      <c r="N958" s="12" t="s">
        <v>6</v>
      </c>
      <c r="O958" s="12" t="s">
        <v>6</v>
      </c>
      <c r="P958" s="12" t="s">
        <v>6</v>
      </c>
      <c r="Q958" s="12">
        <v>163</v>
      </c>
      <c r="R958">
        <v>957</v>
      </c>
    </row>
    <row r="959" spans="1:18" ht="15" x14ac:dyDescent="0.45">
      <c r="A959">
        <v>11803</v>
      </c>
      <c r="B959">
        <v>59</v>
      </c>
      <c r="C959">
        <v>321.86</v>
      </c>
      <c r="D959">
        <v>52</v>
      </c>
      <c r="E959">
        <v>301.14</v>
      </c>
      <c r="F959">
        <v>49</v>
      </c>
      <c r="G959">
        <v>284.2</v>
      </c>
      <c r="H959">
        <v>46</v>
      </c>
      <c r="I959">
        <v>267.83999999999997</v>
      </c>
      <c r="J959">
        <v>206</v>
      </c>
      <c r="K959">
        <v>1175.04</v>
      </c>
      <c r="L959" s="11" t="s">
        <v>11927</v>
      </c>
      <c r="M959" s="12" t="s">
        <v>6</v>
      </c>
      <c r="N959" s="12" t="s">
        <v>6</v>
      </c>
      <c r="O959" s="12" t="s">
        <v>6</v>
      </c>
      <c r="P959" s="12" t="s">
        <v>6</v>
      </c>
      <c r="Q959" s="12">
        <v>164</v>
      </c>
      <c r="R959">
        <v>958</v>
      </c>
    </row>
    <row r="960" spans="1:18" ht="15" x14ac:dyDescent="0.45">
      <c r="A960">
        <v>11326</v>
      </c>
      <c r="B960">
        <v>27</v>
      </c>
      <c r="C960">
        <v>240.3</v>
      </c>
      <c r="D960">
        <v>20</v>
      </c>
      <c r="E960">
        <v>179.96</v>
      </c>
      <c r="F960">
        <v>36</v>
      </c>
      <c r="G960">
        <v>331.2</v>
      </c>
      <c r="H960">
        <v>46</v>
      </c>
      <c r="I960">
        <v>423.2</v>
      </c>
      <c r="J960">
        <v>129</v>
      </c>
      <c r="K960">
        <v>1174.6600000000001</v>
      </c>
      <c r="L960" s="11" t="s">
        <v>11924</v>
      </c>
      <c r="M960" s="12">
        <v>217</v>
      </c>
      <c r="N960" s="12" t="s">
        <v>6</v>
      </c>
      <c r="O960" s="12" t="s">
        <v>6</v>
      </c>
      <c r="P960" s="12" t="s">
        <v>6</v>
      </c>
      <c r="Q960" s="12" t="s">
        <v>6</v>
      </c>
      <c r="R960">
        <v>959</v>
      </c>
    </row>
    <row r="961" spans="1:18" ht="15" x14ac:dyDescent="0.45">
      <c r="A961">
        <v>14708</v>
      </c>
      <c r="B961">
        <v>17</v>
      </c>
      <c r="C961">
        <v>277.10000000000002</v>
      </c>
      <c r="D961">
        <v>11</v>
      </c>
      <c r="E961">
        <v>179.3</v>
      </c>
      <c r="F961">
        <v>23</v>
      </c>
      <c r="G961">
        <v>371</v>
      </c>
      <c r="H961">
        <v>21</v>
      </c>
      <c r="I961">
        <v>346.8</v>
      </c>
      <c r="J961">
        <v>72</v>
      </c>
      <c r="K961">
        <v>1174.2</v>
      </c>
      <c r="L961" s="11" t="s">
        <v>11926</v>
      </c>
      <c r="M961" s="12" t="s">
        <v>6</v>
      </c>
      <c r="N961" s="12" t="s">
        <v>6</v>
      </c>
      <c r="O961" s="12" t="s">
        <v>6</v>
      </c>
      <c r="P961" s="12">
        <v>118</v>
      </c>
      <c r="Q961" s="12" t="s">
        <v>6</v>
      </c>
      <c r="R961">
        <v>960</v>
      </c>
    </row>
    <row r="962" spans="1:18" ht="15" x14ac:dyDescent="0.45">
      <c r="A962">
        <v>17571</v>
      </c>
      <c r="B962">
        <v>58</v>
      </c>
      <c r="C962">
        <v>312.77</v>
      </c>
      <c r="D962">
        <v>44</v>
      </c>
      <c r="E962">
        <v>237.6</v>
      </c>
      <c r="F962">
        <v>62</v>
      </c>
      <c r="G962">
        <v>338.33</v>
      </c>
      <c r="H962">
        <v>55</v>
      </c>
      <c r="I962">
        <v>283.8</v>
      </c>
      <c r="J962">
        <v>219</v>
      </c>
      <c r="K962">
        <v>1172.5</v>
      </c>
      <c r="L962" s="11" t="s">
        <v>11926</v>
      </c>
      <c r="M962" s="12" t="s">
        <v>6</v>
      </c>
      <c r="N962" s="12" t="s">
        <v>6</v>
      </c>
      <c r="O962" s="12" t="s">
        <v>6</v>
      </c>
      <c r="P962" s="12">
        <v>119</v>
      </c>
      <c r="Q962" s="12" t="s">
        <v>6</v>
      </c>
      <c r="R962">
        <v>961</v>
      </c>
    </row>
    <row r="963" spans="1:18" ht="15" x14ac:dyDescent="0.45">
      <c r="A963">
        <v>10726</v>
      </c>
      <c r="B963">
        <v>68</v>
      </c>
      <c r="C963">
        <v>272</v>
      </c>
      <c r="D963">
        <v>94</v>
      </c>
      <c r="E963">
        <v>376</v>
      </c>
      <c r="F963">
        <v>56</v>
      </c>
      <c r="G963">
        <v>224</v>
      </c>
      <c r="H963">
        <v>75</v>
      </c>
      <c r="I963">
        <v>299.68</v>
      </c>
      <c r="J963">
        <v>293</v>
      </c>
      <c r="K963">
        <v>1171.68</v>
      </c>
      <c r="L963" s="11" t="s">
        <v>11925</v>
      </c>
      <c r="M963" s="12" t="s">
        <v>6</v>
      </c>
      <c r="N963" s="12" t="s">
        <v>6</v>
      </c>
      <c r="O963" s="12">
        <v>144</v>
      </c>
      <c r="P963" s="12" t="s">
        <v>6</v>
      </c>
      <c r="Q963" s="12" t="s">
        <v>6</v>
      </c>
      <c r="R963">
        <v>962</v>
      </c>
    </row>
    <row r="964" spans="1:18" ht="15" x14ac:dyDescent="0.45">
      <c r="A964">
        <v>2011246</v>
      </c>
      <c r="B964">
        <v>9.08</v>
      </c>
      <c r="C964">
        <v>398.98</v>
      </c>
      <c r="D964">
        <v>4.17</v>
      </c>
      <c r="E964">
        <v>183.02</v>
      </c>
      <c r="F964">
        <v>5.32</v>
      </c>
      <c r="G964">
        <v>234.27</v>
      </c>
      <c r="H964">
        <v>7.91</v>
      </c>
      <c r="I964">
        <v>352.55</v>
      </c>
      <c r="J964">
        <v>26.48</v>
      </c>
      <c r="K964">
        <v>1168.82</v>
      </c>
      <c r="L964" s="11" t="s">
        <v>11924</v>
      </c>
      <c r="M964" s="12">
        <v>218</v>
      </c>
      <c r="N964" s="12" t="s">
        <v>6</v>
      </c>
      <c r="O964" s="12" t="s">
        <v>6</v>
      </c>
      <c r="P964" s="12" t="s">
        <v>6</v>
      </c>
      <c r="Q964" s="12" t="s">
        <v>6</v>
      </c>
      <c r="R964">
        <v>963</v>
      </c>
    </row>
    <row r="965" spans="1:18" ht="15" x14ac:dyDescent="0.45">
      <c r="A965">
        <v>28485</v>
      </c>
      <c r="B965">
        <v>12</v>
      </c>
      <c r="C965">
        <v>261.60000000000002</v>
      </c>
      <c r="D965">
        <v>14</v>
      </c>
      <c r="E965">
        <v>303.45999999999998</v>
      </c>
      <c r="F965">
        <v>16</v>
      </c>
      <c r="G965">
        <v>341.84</v>
      </c>
      <c r="H965">
        <v>12</v>
      </c>
      <c r="I965">
        <v>261.60000000000002</v>
      </c>
      <c r="J965">
        <v>54</v>
      </c>
      <c r="K965">
        <v>1168.5</v>
      </c>
      <c r="L965" s="11" t="s">
        <v>11928</v>
      </c>
      <c r="M965" s="12" t="s">
        <v>6</v>
      </c>
      <c r="N965" s="12">
        <v>186</v>
      </c>
      <c r="O965" s="12" t="s">
        <v>6</v>
      </c>
      <c r="P965" s="12" t="s">
        <v>6</v>
      </c>
      <c r="Q965" s="12" t="s">
        <v>6</v>
      </c>
      <c r="R965">
        <v>964</v>
      </c>
    </row>
    <row r="966" spans="1:18" ht="15" x14ac:dyDescent="0.45">
      <c r="A966">
        <v>18323</v>
      </c>
      <c r="B966">
        <v>8</v>
      </c>
      <c r="C966">
        <v>293.8</v>
      </c>
      <c r="D966">
        <v>9</v>
      </c>
      <c r="E966">
        <v>332.1</v>
      </c>
      <c r="F966">
        <v>15</v>
      </c>
      <c r="G966">
        <v>539.1</v>
      </c>
      <c r="J966">
        <v>32</v>
      </c>
      <c r="K966">
        <v>1165</v>
      </c>
      <c r="L966" s="11" t="s">
        <v>11928</v>
      </c>
      <c r="M966" s="12" t="s">
        <v>6</v>
      </c>
      <c r="N966" s="12">
        <v>187</v>
      </c>
      <c r="O966" s="12" t="s">
        <v>6</v>
      </c>
      <c r="P966" s="12" t="s">
        <v>6</v>
      </c>
      <c r="Q966" s="12" t="s">
        <v>6</v>
      </c>
      <c r="R966">
        <v>965</v>
      </c>
    </row>
    <row r="967" spans="1:18" ht="15" x14ac:dyDescent="0.45">
      <c r="A967">
        <v>11798</v>
      </c>
      <c r="B967">
        <v>45</v>
      </c>
      <c r="C967">
        <v>180</v>
      </c>
      <c r="D967">
        <v>39</v>
      </c>
      <c r="E967">
        <v>161.1</v>
      </c>
      <c r="F967">
        <v>113</v>
      </c>
      <c r="G967">
        <v>484.88</v>
      </c>
      <c r="H967">
        <v>79</v>
      </c>
      <c r="I967">
        <v>338</v>
      </c>
      <c r="J967">
        <v>276</v>
      </c>
      <c r="K967">
        <v>1163.98</v>
      </c>
      <c r="L967" s="11" t="s">
        <v>11928</v>
      </c>
      <c r="M967" s="12" t="s">
        <v>6</v>
      </c>
      <c r="N967" s="12">
        <v>188</v>
      </c>
      <c r="O967" s="12" t="s">
        <v>6</v>
      </c>
      <c r="P967" s="12" t="s">
        <v>6</v>
      </c>
      <c r="Q967" s="12" t="s">
        <v>6</v>
      </c>
      <c r="R967">
        <v>966</v>
      </c>
    </row>
    <row r="968" spans="1:18" ht="15" x14ac:dyDescent="0.45">
      <c r="A968">
        <v>12645</v>
      </c>
      <c r="B968">
        <v>31</v>
      </c>
      <c r="C968">
        <v>289.89999999999998</v>
      </c>
      <c r="D968">
        <v>22</v>
      </c>
      <c r="E968">
        <v>206.8</v>
      </c>
      <c r="F968">
        <v>39</v>
      </c>
      <c r="G968">
        <v>368.35</v>
      </c>
      <c r="H968">
        <v>30</v>
      </c>
      <c r="I968">
        <v>296.20999999999998</v>
      </c>
      <c r="J968">
        <v>122</v>
      </c>
      <c r="K968">
        <v>1161.26</v>
      </c>
      <c r="L968" s="11" t="s">
        <v>11927</v>
      </c>
      <c r="M968" s="12" t="s">
        <v>6</v>
      </c>
      <c r="N968" s="12" t="s">
        <v>6</v>
      </c>
      <c r="O968" s="12" t="s">
        <v>6</v>
      </c>
      <c r="P968" s="12" t="s">
        <v>6</v>
      </c>
      <c r="Q968" s="12">
        <v>165</v>
      </c>
      <c r="R968">
        <v>967</v>
      </c>
    </row>
    <row r="969" spans="1:18" ht="15" x14ac:dyDescent="0.45">
      <c r="A969">
        <v>29782</v>
      </c>
      <c r="B969">
        <v>4</v>
      </c>
      <c r="C969">
        <v>172</v>
      </c>
      <c r="D969">
        <v>8</v>
      </c>
      <c r="E969">
        <v>344</v>
      </c>
      <c r="F969">
        <v>8</v>
      </c>
      <c r="G969">
        <v>344</v>
      </c>
      <c r="H969">
        <v>7</v>
      </c>
      <c r="I969">
        <v>301</v>
      </c>
      <c r="J969">
        <v>27</v>
      </c>
      <c r="K969">
        <v>1161</v>
      </c>
      <c r="L969" s="11" t="s">
        <v>11928</v>
      </c>
      <c r="M969" s="12" t="s">
        <v>6</v>
      </c>
      <c r="N969" s="12">
        <v>189</v>
      </c>
      <c r="O969" s="12" t="s">
        <v>6</v>
      </c>
      <c r="P969" s="12" t="s">
        <v>6</v>
      </c>
      <c r="Q969" s="12" t="s">
        <v>6</v>
      </c>
      <c r="R969">
        <v>968</v>
      </c>
    </row>
    <row r="970" spans="1:18" ht="15" x14ac:dyDescent="0.45">
      <c r="A970">
        <v>11328</v>
      </c>
      <c r="B970">
        <v>3</v>
      </c>
      <c r="C970">
        <v>50.4</v>
      </c>
      <c r="D970">
        <v>25</v>
      </c>
      <c r="E970">
        <v>420</v>
      </c>
      <c r="F970">
        <v>17</v>
      </c>
      <c r="G970">
        <v>285.60000000000002</v>
      </c>
      <c r="H970">
        <v>24</v>
      </c>
      <c r="I970">
        <v>403.2</v>
      </c>
      <c r="J970">
        <v>69</v>
      </c>
      <c r="K970">
        <v>1159.2</v>
      </c>
      <c r="L970" s="11" t="s">
        <v>11924</v>
      </c>
      <c r="M970" s="12">
        <v>219</v>
      </c>
      <c r="N970" s="12" t="s">
        <v>6</v>
      </c>
      <c r="O970" s="12" t="s">
        <v>6</v>
      </c>
      <c r="P970" s="12" t="s">
        <v>6</v>
      </c>
      <c r="Q970" s="12" t="s">
        <v>6</v>
      </c>
      <c r="R970">
        <v>969</v>
      </c>
    </row>
    <row r="971" spans="1:18" ht="15" x14ac:dyDescent="0.45">
      <c r="A971">
        <v>2022295</v>
      </c>
      <c r="B971">
        <v>16.55</v>
      </c>
      <c r="C971">
        <v>244.04</v>
      </c>
      <c r="D971">
        <v>32.409999999999997</v>
      </c>
      <c r="E971">
        <v>453.29</v>
      </c>
      <c r="F971">
        <v>19.75</v>
      </c>
      <c r="G971">
        <v>265.92</v>
      </c>
      <c r="H971">
        <v>14.5</v>
      </c>
      <c r="I971">
        <v>193.44</v>
      </c>
      <c r="J971">
        <v>83.21</v>
      </c>
      <c r="K971">
        <v>1156.69</v>
      </c>
      <c r="L971" s="11" t="s">
        <v>11924</v>
      </c>
      <c r="M971" s="12">
        <v>220</v>
      </c>
      <c r="N971" s="12" t="s">
        <v>6</v>
      </c>
      <c r="O971" s="12" t="s">
        <v>6</v>
      </c>
      <c r="P971" s="12" t="s">
        <v>6</v>
      </c>
      <c r="Q971" s="12" t="s">
        <v>6</v>
      </c>
      <c r="R971">
        <v>970</v>
      </c>
    </row>
    <row r="972" spans="1:18" ht="15" x14ac:dyDescent="0.45">
      <c r="A972">
        <v>29196</v>
      </c>
      <c r="B972">
        <v>35</v>
      </c>
      <c r="C972">
        <v>295.45999999999998</v>
      </c>
      <c r="D972">
        <v>38</v>
      </c>
      <c r="E972">
        <v>317.56</v>
      </c>
      <c r="F972">
        <v>32</v>
      </c>
      <c r="G972">
        <v>271.32</v>
      </c>
      <c r="H972">
        <v>32</v>
      </c>
      <c r="I972">
        <v>272</v>
      </c>
      <c r="J972">
        <v>137</v>
      </c>
      <c r="K972">
        <v>1156.3399999999999</v>
      </c>
      <c r="L972" s="11" t="s">
        <v>11925</v>
      </c>
      <c r="M972" s="12" t="s">
        <v>6</v>
      </c>
      <c r="N972" s="12" t="s">
        <v>6</v>
      </c>
      <c r="O972" s="12">
        <v>145</v>
      </c>
      <c r="P972" s="12" t="s">
        <v>6</v>
      </c>
      <c r="Q972" s="12" t="s">
        <v>6</v>
      </c>
      <c r="R972">
        <v>971</v>
      </c>
    </row>
    <row r="973" spans="1:18" ht="15" x14ac:dyDescent="0.45">
      <c r="A973">
        <v>16999</v>
      </c>
      <c r="B973">
        <v>22</v>
      </c>
      <c r="C973">
        <v>233.2</v>
      </c>
      <c r="D973">
        <v>21</v>
      </c>
      <c r="E973">
        <v>228.3</v>
      </c>
      <c r="F973">
        <v>40</v>
      </c>
      <c r="G973">
        <v>436</v>
      </c>
      <c r="H973">
        <v>22</v>
      </c>
      <c r="I973">
        <v>255.2</v>
      </c>
      <c r="J973">
        <v>105</v>
      </c>
      <c r="K973">
        <v>1152.7</v>
      </c>
      <c r="L973" s="11" t="s">
        <v>11926</v>
      </c>
      <c r="M973" s="12" t="s">
        <v>6</v>
      </c>
      <c r="N973" s="12" t="s">
        <v>6</v>
      </c>
      <c r="O973" s="12" t="s">
        <v>6</v>
      </c>
      <c r="P973" s="12">
        <v>120</v>
      </c>
      <c r="Q973" s="12" t="s">
        <v>6</v>
      </c>
      <c r="R973">
        <v>972</v>
      </c>
    </row>
    <row r="974" spans="1:18" ht="15" x14ac:dyDescent="0.45">
      <c r="A974">
        <v>29624</v>
      </c>
      <c r="B974">
        <v>42</v>
      </c>
      <c r="C974">
        <v>302.39999999999998</v>
      </c>
      <c r="D974">
        <v>47</v>
      </c>
      <c r="E974">
        <v>338.4</v>
      </c>
      <c r="F974">
        <v>50</v>
      </c>
      <c r="G974">
        <v>358.26</v>
      </c>
      <c r="H974">
        <v>20</v>
      </c>
      <c r="I974">
        <v>152</v>
      </c>
      <c r="J974">
        <v>159</v>
      </c>
      <c r="K974">
        <v>1151.06</v>
      </c>
      <c r="L974" s="11" t="s">
        <v>11925</v>
      </c>
      <c r="M974" s="12" t="s">
        <v>6</v>
      </c>
      <c r="N974" s="12" t="s">
        <v>6</v>
      </c>
      <c r="O974" s="12">
        <v>146</v>
      </c>
      <c r="P974" s="12" t="s">
        <v>6</v>
      </c>
      <c r="Q974" s="12" t="s">
        <v>6</v>
      </c>
      <c r="R974">
        <v>973</v>
      </c>
    </row>
    <row r="975" spans="1:18" ht="15" x14ac:dyDescent="0.45">
      <c r="A975">
        <v>16533</v>
      </c>
      <c r="B975">
        <v>16</v>
      </c>
      <c r="C975">
        <v>60.3</v>
      </c>
      <c r="D975">
        <v>173</v>
      </c>
      <c r="E975">
        <v>691.26</v>
      </c>
      <c r="F975">
        <v>68</v>
      </c>
      <c r="G975">
        <v>285.26</v>
      </c>
      <c r="H975">
        <v>27</v>
      </c>
      <c r="I975">
        <v>113.4</v>
      </c>
      <c r="J975">
        <v>284</v>
      </c>
      <c r="K975">
        <v>1150.22</v>
      </c>
      <c r="L975" s="11" t="s">
        <v>11928</v>
      </c>
      <c r="M975" s="12" t="s">
        <v>6</v>
      </c>
      <c r="N975" s="12">
        <v>190</v>
      </c>
      <c r="O975" s="12" t="s">
        <v>6</v>
      </c>
      <c r="P975" s="12" t="s">
        <v>6</v>
      </c>
      <c r="Q975" s="12" t="s">
        <v>6</v>
      </c>
      <c r="R975">
        <v>974</v>
      </c>
    </row>
    <row r="976" spans="1:18" ht="15" x14ac:dyDescent="0.45">
      <c r="A976">
        <v>31533</v>
      </c>
      <c r="B976">
        <v>5</v>
      </c>
      <c r="C976">
        <v>179.5</v>
      </c>
      <c r="D976">
        <v>16</v>
      </c>
      <c r="E976">
        <v>574.4</v>
      </c>
      <c r="F976">
        <v>5</v>
      </c>
      <c r="G976">
        <v>179.5</v>
      </c>
      <c r="H976">
        <v>6</v>
      </c>
      <c r="I976">
        <v>215.4</v>
      </c>
      <c r="J976">
        <v>32</v>
      </c>
      <c r="K976">
        <v>1148.8</v>
      </c>
      <c r="L976" s="11" t="s">
        <v>11925</v>
      </c>
      <c r="M976" s="12" t="s">
        <v>6</v>
      </c>
      <c r="N976" s="12" t="s">
        <v>6</v>
      </c>
      <c r="O976" s="12">
        <v>147</v>
      </c>
      <c r="P976" s="12" t="s">
        <v>6</v>
      </c>
      <c r="Q976" s="12" t="s">
        <v>6</v>
      </c>
      <c r="R976">
        <v>975</v>
      </c>
    </row>
    <row r="977" spans="1:18" ht="15" x14ac:dyDescent="0.45">
      <c r="A977">
        <v>31534</v>
      </c>
      <c r="B977">
        <v>1</v>
      </c>
      <c r="C977">
        <v>35.9</v>
      </c>
      <c r="D977">
        <v>9</v>
      </c>
      <c r="E977">
        <v>323.10000000000002</v>
      </c>
      <c r="F977">
        <v>17</v>
      </c>
      <c r="G977">
        <v>610.29999999999995</v>
      </c>
      <c r="H977">
        <v>5</v>
      </c>
      <c r="I977">
        <v>179.5</v>
      </c>
      <c r="J977">
        <v>32</v>
      </c>
      <c r="K977">
        <v>1148.8</v>
      </c>
      <c r="L977" s="11" t="s">
        <v>11925</v>
      </c>
      <c r="M977" s="12" t="s">
        <v>6</v>
      </c>
      <c r="N977" s="12" t="s">
        <v>6</v>
      </c>
      <c r="O977" s="12">
        <v>148</v>
      </c>
      <c r="P977" s="12" t="s">
        <v>6</v>
      </c>
      <c r="Q977" s="12" t="s">
        <v>6</v>
      </c>
      <c r="R977">
        <v>976</v>
      </c>
    </row>
    <row r="978" spans="1:18" ht="15" x14ac:dyDescent="0.45">
      <c r="A978">
        <v>30602</v>
      </c>
      <c r="B978">
        <v>18</v>
      </c>
      <c r="C978">
        <v>760.14</v>
      </c>
      <c r="F978">
        <v>8</v>
      </c>
      <c r="G978">
        <v>341.51</v>
      </c>
      <c r="H978">
        <v>1</v>
      </c>
      <c r="I978">
        <v>45.9</v>
      </c>
      <c r="J978">
        <v>27</v>
      </c>
      <c r="K978">
        <v>1147.5500000000002</v>
      </c>
      <c r="L978" s="11" t="s">
        <v>11927</v>
      </c>
      <c r="M978" s="12" t="s">
        <v>6</v>
      </c>
      <c r="N978" s="12" t="s">
        <v>6</v>
      </c>
      <c r="O978" s="12" t="s">
        <v>6</v>
      </c>
      <c r="P978" s="12" t="s">
        <v>6</v>
      </c>
      <c r="Q978" s="12">
        <v>166</v>
      </c>
      <c r="R978">
        <v>977</v>
      </c>
    </row>
    <row r="979" spans="1:18" ht="15" x14ac:dyDescent="0.45">
      <c r="A979">
        <v>17438</v>
      </c>
      <c r="B979">
        <v>25</v>
      </c>
      <c r="C979">
        <v>373.8</v>
      </c>
      <c r="D979">
        <v>10</v>
      </c>
      <c r="E979">
        <v>150</v>
      </c>
      <c r="F979">
        <v>20</v>
      </c>
      <c r="G979">
        <v>296.39999999999998</v>
      </c>
      <c r="H979">
        <v>22</v>
      </c>
      <c r="I979">
        <v>326.39999999999998</v>
      </c>
      <c r="J979">
        <v>77</v>
      </c>
      <c r="K979">
        <v>1146.5999999999999</v>
      </c>
      <c r="L979" s="11" t="s">
        <v>11927</v>
      </c>
      <c r="M979" s="12" t="s">
        <v>6</v>
      </c>
      <c r="N979" s="12" t="s">
        <v>6</v>
      </c>
      <c r="O979" s="12" t="s">
        <v>6</v>
      </c>
      <c r="P979" s="12" t="s">
        <v>6</v>
      </c>
      <c r="Q979" s="12">
        <v>167</v>
      </c>
      <c r="R979">
        <v>978</v>
      </c>
    </row>
    <row r="980" spans="1:18" ht="15" x14ac:dyDescent="0.45">
      <c r="A980">
        <v>17560</v>
      </c>
      <c r="B980">
        <v>5</v>
      </c>
      <c r="C980">
        <v>140</v>
      </c>
      <c r="D980">
        <v>7</v>
      </c>
      <c r="E980">
        <v>193.76</v>
      </c>
      <c r="F980">
        <v>9</v>
      </c>
      <c r="G980">
        <v>252</v>
      </c>
      <c r="H980">
        <v>20</v>
      </c>
      <c r="I980">
        <v>560</v>
      </c>
      <c r="J980">
        <v>41</v>
      </c>
      <c r="K980">
        <v>1145.76</v>
      </c>
      <c r="L980" s="11" t="s">
        <v>11926</v>
      </c>
      <c r="M980" s="12" t="s">
        <v>6</v>
      </c>
      <c r="N980" s="12" t="s">
        <v>6</v>
      </c>
      <c r="O980" s="12" t="s">
        <v>6</v>
      </c>
      <c r="P980" s="12">
        <v>121</v>
      </c>
      <c r="Q980" s="12" t="s">
        <v>6</v>
      </c>
      <c r="R980">
        <v>979</v>
      </c>
    </row>
    <row r="981" spans="1:18" ht="15" x14ac:dyDescent="0.45">
      <c r="A981">
        <v>18021</v>
      </c>
      <c r="B981">
        <v>6</v>
      </c>
      <c r="C981">
        <v>208.8</v>
      </c>
      <c r="D981">
        <v>12</v>
      </c>
      <c r="E981">
        <v>417.6</v>
      </c>
      <c r="F981">
        <v>4</v>
      </c>
      <c r="G981">
        <v>136.71</v>
      </c>
      <c r="H981">
        <v>11</v>
      </c>
      <c r="I981">
        <v>381.11</v>
      </c>
      <c r="J981">
        <v>33</v>
      </c>
      <c r="K981">
        <v>1144.2200000000003</v>
      </c>
      <c r="L981" s="11" t="s">
        <v>11928</v>
      </c>
      <c r="M981" s="12" t="s">
        <v>6</v>
      </c>
      <c r="N981" s="12">
        <v>191</v>
      </c>
      <c r="O981" s="12" t="s">
        <v>6</v>
      </c>
      <c r="P981" s="12" t="s">
        <v>6</v>
      </c>
      <c r="Q981" s="12" t="s">
        <v>6</v>
      </c>
      <c r="R981">
        <v>980</v>
      </c>
    </row>
    <row r="982" spans="1:18" ht="15" x14ac:dyDescent="0.45">
      <c r="A982">
        <v>17848</v>
      </c>
      <c r="B982">
        <v>78</v>
      </c>
      <c r="C982">
        <v>350.28</v>
      </c>
      <c r="D982">
        <v>70</v>
      </c>
      <c r="E982">
        <v>314.64</v>
      </c>
      <c r="F982">
        <v>60</v>
      </c>
      <c r="G982">
        <v>267.97000000000003</v>
      </c>
      <c r="H982">
        <v>47</v>
      </c>
      <c r="I982">
        <v>210.78</v>
      </c>
      <c r="J982">
        <v>255</v>
      </c>
      <c r="K982">
        <v>1143.67</v>
      </c>
      <c r="L982" s="11" t="s">
        <v>11927</v>
      </c>
      <c r="M982" s="12" t="s">
        <v>6</v>
      </c>
      <c r="N982" s="12" t="s">
        <v>6</v>
      </c>
      <c r="O982" s="12" t="s">
        <v>6</v>
      </c>
      <c r="P982" s="12" t="s">
        <v>6</v>
      </c>
      <c r="Q982" s="12">
        <v>168</v>
      </c>
      <c r="R982">
        <v>981</v>
      </c>
    </row>
    <row r="983" spans="1:18" ht="15" x14ac:dyDescent="0.45">
      <c r="A983">
        <v>10943</v>
      </c>
      <c r="B983">
        <v>7</v>
      </c>
      <c r="C983">
        <v>234.27</v>
      </c>
      <c r="D983">
        <v>6</v>
      </c>
      <c r="E983">
        <v>237</v>
      </c>
      <c r="F983">
        <v>13</v>
      </c>
      <c r="G983">
        <v>513.5</v>
      </c>
      <c r="H983">
        <v>4</v>
      </c>
      <c r="I983">
        <v>158</v>
      </c>
      <c r="J983">
        <v>30</v>
      </c>
      <c r="K983">
        <v>1142.77</v>
      </c>
      <c r="L983" s="11" t="s">
        <v>11928</v>
      </c>
      <c r="M983" s="12" t="s">
        <v>6</v>
      </c>
      <c r="N983" s="12">
        <v>192</v>
      </c>
      <c r="O983" s="12" t="s">
        <v>6</v>
      </c>
      <c r="P983" s="12" t="s">
        <v>6</v>
      </c>
      <c r="Q983" s="12" t="s">
        <v>6</v>
      </c>
      <c r="R983">
        <v>982</v>
      </c>
    </row>
    <row r="984" spans="1:18" ht="15" x14ac:dyDescent="0.45">
      <c r="A984">
        <v>2018031</v>
      </c>
      <c r="B984">
        <v>11.38</v>
      </c>
      <c r="C984">
        <v>477.02</v>
      </c>
      <c r="D984">
        <v>5.05</v>
      </c>
      <c r="E984">
        <v>212.11</v>
      </c>
      <c r="F984">
        <v>8.3000000000000007</v>
      </c>
      <c r="G984">
        <v>249.84</v>
      </c>
      <c r="H984">
        <v>6.79</v>
      </c>
      <c r="I984">
        <v>203.15</v>
      </c>
      <c r="J984">
        <v>31.52</v>
      </c>
      <c r="K984">
        <v>1142.1200000000001</v>
      </c>
      <c r="L984" s="11" t="s">
        <v>11924</v>
      </c>
      <c r="M984" s="12">
        <v>221</v>
      </c>
      <c r="N984" s="12" t="s">
        <v>6</v>
      </c>
      <c r="O984" s="12" t="s">
        <v>6</v>
      </c>
      <c r="P984" s="12" t="s">
        <v>6</v>
      </c>
      <c r="Q984" s="12" t="s">
        <v>6</v>
      </c>
      <c r="R984">
        <v>983</v>
      </c>
    </row>
    <row r="985" spans="1:18" ht="15" x14ac:dyDescent="0.45">
      <c r="A985">
        <v>17638</v>
      </c>
      <c r="B985">
        <v>41</v>
      </c>
      <c r="C985">
        <v>376.46</v>
      </c>
      <c r="D985">
        <v>38</v>
      </c>
      <c r="E985">
        <v>349.6</v>
      </c>
      <c r="F985">
        <v>24</v>
      </c>
      <c r="G985">
        <v>236.2</v>
      </c>
      <c r="H985">
        <v>18</v>
      </c>
      <c r="I985">
        <v>178.2</v>
      </c>
      <c r="J985">
        <v>121</v>
      </c>
      <c r="K985">
        <v>1140.46</v>
      </c>
      <c r="L985" s="11" t="s">
        <v>11925</v>
      </c>
      <c r="M985" s="12" t="s">
        <v>6</v>
      </c>
      <c r="N985" s="12" t="s">
        <v>6</v>
      </c>
      <c r="O985" s="12">
        <v>149</v>
      </c>
      <c r="P985" s="12" t="s">
        <v>6</v>
      </c>
      <c r="Q985" s="12" t="s">
        <v>6</v>
      </c>
      <c r="R985">
        <v>984</v>
      </c>
    </row>
    <row r="986" spans="1:18" ht="15" x14ac:dyDescent="0.45">
      <c r="A986">
        <v>18263</v>
      </c>
      <c r="B986">
        <v>9</v>
      </c>
      <c r="C986">
        <v>540</v>
      </c>
      <c r="F986">
        <v>9</v>
      </c>
      <c r="G986">
        <v>540</v>
      </c>
      <c r="H986">
        <v>1</v>
      </c>
      <c r="I986">
        <v>60</v>
      </c>
      <c r="J986">
        <v>19</v>
      </c>
      <c r="K986">
        <v>1140</v>
      </c>
      <c r="L986" s="11" t="s">
        <v>11924</v>
      </c>
      <c r="M986" s="12">
        <v>222</v>
      </c>
      <c r="N986" s="12" t="s">
        <v>6</v>
      </c>
      <c r="O986" s="12" t="s">
        <v>6</v>
      </c>
      <c r="P986" s="12" t="s">
        <v>6</v>
      </c>
      <c r="Q986" s="12" t="s">
        <v>6</v>
      </c>
      <c r="R986">
        <v>985</v>
      </c>
    </row>
    <row r="987" spans="1:18" ht="15" x14ac:dyDescent="0.45">
      <c r="A987">
        <v>22738</v>
      </c>
      <c r="B987">
        <v>52</v>
      </c>
      <c r="C987">
        <v>305.39</v>
      </c>
      <c r="D987">
        <v>45</v>
      </c>
      <c r="E987">
        <v>263.62</v>
      </c>
      <c r="F987">
        <v>54</v>
      </c>
      <c r="G987">
        <v>319.64</v>
      </c>
      <c r="H987">
        <v>42</v>
      </c>
      <c r="I987">
        <v>250.56</v>
      </c>
      <c r="J987">
        <v>193</v>
      </c>
      <c r="K987">
        <v>1139.21</v>
      </c>
      <c r="L987" s="11" t="s">
        <v>11928</v>
      </c>
      <c r="M987" s="12" t="s">
        <v>6</v>
      </c>
      <c r="N987" s="12">
        <v>193</v>
      </c>
      <c r="O987" s="12" t="s">
        <v>6</v>
      </c>
      <c r="P987" s="12" t="s">
        <v>6</v>
      </c>
      <c r="Q987" s="12" t="s">
        <v>6</v>
      </c>
      <c r="R987">
        <v>986</v>
      </c>
    </row>
    <row r="988" spans="1:18" ht="15" x14ac:dyDescent="0.45">
      <c r="A988">
        <v>29758</v>
      </c>
      <c r="B988">
        <v>45</v>
      </c>
      <c r="C988">
        <v>363.85</v>
      </c>
      <c r="D988">
        <v>27</v>
      </c>
      <c r="E988">
        <v>248.6</v>
      </c>
      <c r="F988">
        <v>26</v>
      </c>
      <c r="G988">
        <v>244.4</v>
      </c>
      <c r="H988">
        <v>30</v>
      </c>
      <c r="I988">
        <v>282</v>
      </c>
      <c r="J988">
        <v>128</v>
      </c>
      <c r="K988">
        <v>1138.8499999999999</v>
      </c>
      <c r="L988" s="11" t="s">
        <v>11928</v>
      </c>
      <c r="M988" s="12" t="s">
        <v>6</v>
      </c>
      <c r="N988" s="12">
        <v>194</v>
      </c>
      <c r="O988" s="12" t="s">
        <v>6</v>
      </c>
      <c r="P988" s="12" t="s">
        <v>6</v>
      </c>
      <c r="Q988" s="12" t="s">
        <v>6</v>
      </c>
      <c r="R988">
        <v>987</v>
      </c>
    </row>
    <row r="989" spans="1:18" ht="15" x14ac:dyDescent="0.45">
      <c r="A989">
        <v>2011252</v>
      </c>
      <c r="B989">
        <v>9.81</v>
      </c>
      <c r="C989">
        <v>387.1</v>
      </c>
      <c r="D989">
        <v>3.84</v>
      </c>
      <c r="E989">
        <v>151.44999999999999</v>
      </c>
      <c r="F989">
        <v>7.1</v>
      </c>
      <c r="G989">
        <v>280.37</v>
      </c>
      <c r="H989">
        <v>8.0399999999999991</v>
      </c>
      <c r="I989">
        <v>318.69</v>
      </c>
      <c r="J989">
        <v>28.79</v>
      </c>
      <c r="K989">
        <v>1137.6099999999999</v>
      </c>
      <c r="L989" s="11" t="s">
        <v>11924</v>
      </c>
      <c r="M989" s="12">
        <v>223</v>
      </c>
      <c r="N989" s="12" t="s">
        <v>6</v>
      </c>
      <c r="O989" s="12" t="s">
        <v>6</v>
      </c>
      <c r="P989" s="12" t="s">
        <v>6</v>
      </c>
      <c r="Q989" s="12" t="s">
        <v>6</v>
      </c>
      <c r="R989">
        <v>988</v>
      </c>
    </row>
    <row r="990" spans="1:18" ht="15" x14ac:dyDescent="0.45">
      <c r="A990">
        <v>30597</v>
      </c>
      <c r="B990">
        <v>18</v>
      </c>
      <c r="C990">
        <v>497.28</v>
      </c>
      <c r="D990">
        <v>8</v>
      </c>
      <c r="E990">
        <v>221.76</v>
      </c>
      <c r="F990">
        <v>14</v>
      </c>
      <c r="G990">
        <v>389.76</v>
      </c>
      <c r="H990">
        <v>1</v>
      </c>
      <c r="I990">
        <v>28</v>
      </c>
      <c r="J990">
        <v>41</v>
      </c>
      <c r="K990">
        <v>1136.8</v>
      </c>
      <c r="L990" s="11" t="s">
        <v>11926</v>
      </c>
      <c r="M990" s="12" t="s">
        <v>6</v>
      </c>
      <c r="N990" s="12" t="s">
        <v>6</v>
      </c>
      <c r="O990" s="12" t="s">
        <v>6</v>
      </c>
      <c r="P990" s="12">
        <v>122</v>
      </c>
      <c r="Q990" s="12" t="s">
        <v>6</v>
      </c>
      <c r="R990">
        <v>989</v>
      </c>
    </row>
    <row r="991" spans="1:18" ht="15" x14ac:dyDescent="0.45">
      <c r="A991">
        <v>28924</v>
      </c>
      <c r="B991">
        <v>22</v>
      </c>
      <c r="C991">
        <v>303.58</v>
      </c>
      <c r="D991">
        <v>4</v>
      </c>
      <c r="E991">
        <v>55.6</v>
      </c>
      <c r="F991">
        <v>33</v>
      </c>
      <c r="G991">
        <v>466.94</v>
      </c>
      <c r="H991">
        <v>21</v>
      </c>
      <c r="I991">
        <v>310.52</v>
      </c>
      <c r="J991">
        <v>80</v>
      </c>
      <c r="K991">
        <v>1136.6399999999999</v>
      </c>
      <c r="L991" s="11" t="s">
        <v>11926</v>
      </c>
      <c r="M991" s="12" t="s">
        <v>6</v>
      </c>
      <c r="N991" s="12" t="s">
        <v>6</v>
      </c>
      <c r="O991" s="12" t="s">
        <v>6</v>
      </c>
      <c r="P991" s="12">
        <v>123</v>
      </c>
      <c r="Q991" s="12" t="s">
        <v>6</v>
      </c>
      <c r="R991">
        <v>990</v>
      </c>
    </row>
    <row r="992" spans="1:18" ht="15" x14ac:dyDescent="0.45">
      <c r="A992">
        <v>16142</v>
      </c>
      <c r="B992">
        <v>8</v>
      </c>
      <c r="C992">
        <v>123.2</v>
      </c>
      <c r="D992">
        <v>21</v>
      </c>
      <c r="E992">
        <v>323.39999999999998</v>
      </c>
      <c r="F992">
        <v>29</v>
      </c>
      <c r="G992">
        <v>442.91</v>
      </c>
      <c r="H992">
        <v>16</v>
      </c>
      <c r="I992">
        <v>244.4</v>
      </c>
      <c r="J992">
        <v>74</v>
      </c>
      <c r="K992">
        <v>1133.9100000000001</v>
      </c>
      <c r="L992" s="11" t="s">
        <v>11927</v>
      </c>
      <c r="M992" s="12" t="s">
        <v>6</v>
      </c>
      <c r="N992" s="12" t="s">
        <v>6</v>
      </c>
      <c r="O992" s="12" t="s">
        <v>6</v>
      </c>
      <c r="P992" s="12" t="s">
        <v>6</v>
      </c>
      <c r="Q992" s="12">
        <v>169</v>
      </c>
      <c r="R992">
        <v>991</v>
      </c>
    </row>
    <row r="993" spans="1:18" ht="15" x14ac:dyDescent="0.45">
      <c r="A993">
        <v>12387</v>
      </c>
      <c r="B993">
        <v>48</v>
      </c>
      <c r="C993">
        <v>272.88</v>
      </c>
      <c r="D993">
        <v>41</v>
      </c>
      <c r="E993">
        <v>241.1</v>
      </c>
      <c r="F993">
        <v>56</v>
      </c>
      <c r="G993">
        <v>324.8</v>
      </c>
      <c r="H993">
        <v>51</v>
      </c>
      <c r="I993">
        <v>292.77999999999997</v>
      </c>
      <c r="J993">
        <v>196</v>
      </c>
      <c r="K993">
        <v>1131.56</v>
      </c>
      <c r="L993" s="11" t="s">
        <v>11928</v>
      </c>
      <c r="M993" s="12" t="s">
        <v>6</v>
      </c>
      <c r="N993" s="12">
        <v>195</v>
      </c>
      <c r="O993" s="12" t="s">
        <v>6</v>
      </c>
      <c r="P993" s="12" t="s">
        <v>6</v>
      </c>
      <c r="Q993" s="12" t="s">
        <v>6</v>
      </c>
      <c r="R993">
        <v>992</v>
      </c>
    </row>
    <row r="994" spans="1:18" ht="15" x14ac:dyDescent="0.45">
      <c r="A994">
        <v>31502</v>
      </c>
      <c r="B994">
        <v>31</v>
      </c>
      <c r="C994">
        <v>246.72</v>
      </c>
      <c r="D994">
        <v>31</v>
      </c>
      <c r="E994">
        <v>246.72</v>
      </c>
      <c r="F994">
        <v>42</v>
      </c>
      <c r="G994">
        <v>334.72</v>
      </c>
      <c r="H994">
        <v>38</v>
      </c>
      <c r="I994">
        <v>303.36</v>
      </c>
      <c r="J994">
        <v>142</v>
      </c>
      <c r="K994">
        <v>1131.52</v>
      </c>
      <c r="L994" s="11" t="s">
        <v>11926</v>
      </c>
      <c r="M994" s="12" t="s">
        <v>6</v>
      </c>
      <c r="N994" s="12" t="s">
        <v>6</v>
      </c>
      <c r="O994" s="12" t="s">
        <v>6</v>
      </c>
      <c r="P994" s="12">
        <v>124</v>
      </c>
      <c r="Q994" s="12" t="s">
        <v>6</v>
      </c>
      <c r="R994">
        <v>993</v>
      </c>
    </row>
    <row r="995" spans="1:18" ht="15" x14ac:dyDescent="0.45">
      <c r="A995">
        <v>10599</v>
      </c>
      <c r="B995">
        <v>87</v>
      </c>
      <c r="C995">
        <v>400.2</v>
      </c>
      <c r="D995">
        <v>29</v>
      </c>
      <c r="E995">
        <v>133.4</v>
      </c>
      <c r="F995">
        <v>95</v>
      </c>
      <c r="G995">
        <v>436.63</v>
      </c>
      <c r="H995">
        <v>35</v>
      </c>
      <c r="I995">
        <v>161</v>
      </c>
      <c r="J995">
        <v>246</v>
      </c>
      <c r="K995">
        <v>1131.23</v>
      </c>
      <c r="L995" s="11" t="s">
        <v>11927</v>
      </c>
      <c r="M995" s="12" t="s">
        <v>6</v>
      </c>
      <c r="N995" s="12" t="s">
        <v>6</v>
      </c>
      <c r="O995" s="12" t="s">
        <v>6</v>
      </c>
      <c r="P995" s="12" t="s">
        <v>6</v>
      </c>
      <c r="Q995" s="12">
        <v>170</v>
      </c>
      <c r="R995">
        <v>994</v>
      </c>
    </row>
    <row r="996" spans="1:18" ht="15" x14ac:dyDescent="0.45">
      <c r="A996">
        <v>2011549</v>
      </c>
      <c r="B996">
        <v>36.26</v>
      </c>
      <c r="C996">
        <v>357.42</v>
      </c>
      <c r="D996">
        <v>20.04</v>
      </c>
      <c r="E996">
        <v>198.39</v>
      </c>
      <c r="F996">
        <v>22.49</v>
      </c>
      <c r="G996">
        <v>232.06</v>
      </c>
      <c r="H996">
        <v>28.93</v>
      </c>
      <c r="I996">
        <v>341.47</v>
      </c>
      <c r="J996">
        <v>107.72</v>
      </c>
      <c r="K996">
        <v>1129.3399999999999</v>
      </c>
      <c r="L996" s="11" t="s">
        <v>11924</v>
      </c>
      <c r="M996" s="12">
        <v>224</v>
      </c>
      <c r="N996" s="12" t="s">
        <v>6</v>
      </c>
      <c r="O996" s="12" t="s">
        <v>6</v>
      </c>
      <c r="P996" s="12" t="s">
        <v>6</v>
      </c>
      <c r="Q996" s="12" t="s">
        <v>6</v>
      </c>
      <c r="R996">
        <v>995</v>
      </c>
    </row>
    <row r="997" spans="1:18" ht="15" x14ac:dyDescent="0.45">
      <c r="A997">
        <v>28730</v>
      </c>
      <c r="B997">
        <v>6</v>
      </c>
      <c r="C997">
        <v>74.400000000000006</v>
      </c>
      <c r="D997">
        <v>66</v>
      </c>
      <c r="E997">
        <v>817.41</v>
      </c>
      <c r="F997">
        <v>16</v>
      </c>
      <c r="G997">
        <v>198.4</v>
      </c>
      <c r="H997">
        <v>3</v>
      </c>
      <c r="I997">
        <v>37.200000000000003</v>
      </c>
      <c r="J997">
        <v>91</v>
      </c>
      <c r="K997">
        <v>1127.4100000000001</v>
      </c>
      <c r="L997" s="11" t="s">
        <v>11927</v>
      </c>
      <c r="M997" s="12" t="s">
        <v>6</v>
      </c>
      <c r="N997" s="12" t="s">
        <v>6</v>
      </c>
      <c r="O997" s="12" t="s">
        <v>6</v>
      </c>
      <c r="P997" s="12" t="s">
        <v>6</v>
      </c>
      <c r="Q997" s="12">
        <v>171</v>
      </c>
      <c r="R997">
        <v>996</v>
      </c>
    </row>
    <row r="998" spans="1:18" ht="15" x14ac:dyDescent="0.45">
      <c r="A998">
        <v>18395</v>
      </c>
      <c r="B998">
        <v>28</v>
      </c>
      <c r="C998">
        <v>349</v>
      </c>
      <c r="D998">
        <v>19</v>
      </c>
      <c r="E998">
        <v>237.5</v>
      </c>
      <c r="F998">
        <v>22</v>
      </c>
      <c r="G998">
        <v>288.27999999999997</v>
      </c>
      <c r="H998">
        <v>19</v>
      </c>
      <c r="I998">
        <v>250.8</v>
      </c>
      <c r="J998">
        <v>88</v>
      </c>
      <c r="K998">
        <v>1125.58</v>
      </c>
      <c r="L998" s="11" t="s">
        <v>11928</v>
      </c>
      <c r="M998" s="12" t="s">
        <v>6</v>
      </c>
      <c r="N998" s="12">
        <v>196</v>
      </c>
      <c r="O998" s="12" t="s">
        <v>6</v>
      </c>
      <c r="P998" s="12" t="s">
        <v>6</v>
      </c>
      <c r="Q998" s="12" t="s">
        <v>6</v>
      </c>
      <c r="R998">
        <v>997</v>
      </c>
    </row>
    <row r="999" spans="1:18" ht="15" x14ac:dyDescent="0.45">
      <c r="A999">
        <v>12013</v>
      </c>
      <c r="B999">
        <v>57</v>
      </c>
      <c r="C999">
        <v>307.8</v>
      </c>
      <c r="D999">
        <v>45</v>
      </c>
      <c r="E999">
        <v>243</v>
      </c>
      <c r="F999">
        <v>58</v>
      </c>
      <c r="G999">
        <v>313.2</v>
      </c>
      <c r="H999">
        <v>48</v>
      </c>
      <c r="I999">
        <v>259.2</v>
      </c>
      <c r="J999">
        <v>208</v>
      </c>
      <c r="K999">
        <v>1123.2</v>
      </c>
      <c r="L999" s="11" t="s">
        <v>11928</v>
      </c>
      <c r="M999" s="12" t="s">
        <v>6</v>
      </c>
      <c r="N999" s="12">
        <v>197</v>
      </c>
      <c r="O999" s="12" t="s">
        <v>6</v>
      </c>
      <c r="P999" s="12" t="s">
        <v>6</v>
      </c>
      <c r="Q999" s="12" t="s">
        <v>6</v>
      </c>
      <c r="R999">
        <v>998</v>
      </c>
    </row>
    <row r="1000" spans="1:18" ht="15" x14ac:dyDescent="0.45">
      <c r="A1000">
        <v>17967</v>
      </c>
      <c r="B1000">
        <v>19</v>
      </c>
      <c r="C1000">
        <v>276.23</v>
      </c>
      <c r="D1000">
        <v>17</v>
      </c>
      <c r="E1000">
        <v>248.2</v>
      </c>
      <c r="F1000">
        <v>16</v>
      </c>
      <c r="G1000">
        <v>233.6</v>
      </c>
      <c r="H1000">
        <v>25</v>
      </c>
      <c r="I1000">
        <v>363.83</v>
      </c>
      <c r="J1000">
        <v>77</v>
      </c>
      <c r="K1000">
        <v>1121.8600000000001</v>
      </c>
      <c r="L1000" s="11" t="s">
        <v>11926</v>
      </c>
      <c r="M1000" s="12" t="s">
        <v>6</v>
      </c>
      <c r="N1000" s="12" t="s">
        <v>6</v>
      </c>
      <c r="O1000" s="12" t="s">
        <v>6</v>
      </c>
      <c r="P1000" s="12">
        <v>125</v>
      </c>
      <c r="Q1000" s="12" t="s">
        <v>6</v>
      </c>
      <c r="R1000">
        <v>999</v>
      </c>
    </row>
    <row r="1001" spans="1:18" ht="15" x14ac:dyDescent="0.45">
      <c r="A1001">
        <v>29388</v>
      </c>
      <c r="B1001">
        <v>14</v>
      </c>
      <c r="C1001">
        <v>44.8</v>
      </c>
      <c r="D1001">
        <v>100</v>
      </c>
      <c r="E1001">
        <v>299.64</v>
      </c>
      <c r="F1001">
        <v>80</v>
      </c>
      <c r="G1001">
        <v>255.48</v>
      </c>
      <c r="H1001">
        <v>163</v>
      </c>
      <c r="I1001">
        <v>521.34</v>
      </c>
      <c r="J1001">
        <v>357</v>
      </c>
      <c r="K1001">
        <v>1121.26</v>
      </c>
      <c r="L1001" s="11" t="s">
        <v>11926</v>
      </c>
      <c r="M1001" s="12" t="s">
        <v>6</v>
      </c>
      <c r="N1001" s="12" t="s">
        <v>6</v>
      </c>
      <c r="O1001" s="12" t="s">
        <v>6</v>
      </c>
      <c r="P1001" s="12">
        <v>126</v>
      </c>
      <c r="Q1001" s="12" t="s">
        <v>6</v>
      </c>
      <c r="R1001">
        <v>1000</v>
      </c>
    </row>
    <row r="1002" spans="1:18" ht="15" x14ac:dyDescent="0.45">
      <c r="A1002">
        <v>17712</v>
      </c>
      <c r="B1002">
        <v>19</v>
      </c>
      <c r="C1002">
        <v>142.5</v>
      </c>
      <c r="F1002">
        <v>32</v>
      </c>
      <c r="G1002">
        <v>252.8</v>
      </c>
      <c r="H1002">
        <v>92</v>
      </c>
      <c r="I1002">
        <v>725.54</v>
      </c>
      <c r="J1002">
        <v>143</v>
      </c>
      <c r="K1002">
        <v>1120.8399999999999</v>
      </c>
      <c r="L1002" s="11" t="s">
        <v>11925</v>
      </c>
      <c r="M1002" s="12" t="s">
        <v>6</v>
      </c>
      <c r="N1002" s="12" t="s">
        <v>6</v>
      </c>
      <c r="O1002" s="12">
        <v>150</v>
      </c>
      <c r="P1002" s="12" t="s">
        <v>6</v>
      </c>
      <c r="Q1002" s="12" t="s">
        <v>6</v>
      </c>
      <c r="R1002">
        <v>1001</v>
      </c>
    </row>
    <row r="1003" spans="1:18" ht="15" x14ac:dyDescent="0.45">
      <c r="A1003">
        <v>11949</v>
      </c>
      <c r="B1003">
        <v>6</v>
      </c>
      <c r="C1003">
        <v>77.400000000000006</v>
      </c>
      <c r="D1003">
        <v>2</v>
      </c>
      <c r="E1003">
        <v>24.77</v>
      </c>
      <c r="F1003">
        <v>53</v>
      </c>
      <c r="G1003">
        <v>683.7</v>
      </c>
      <c r="H1003">
        <v>26</v>
      </c>
      <c r="I1003">
        <v>334.37</v>
      </c>
      <c r="J1003">
        <v>87</v>
      </c>
      <c r="K1003">
        <v>1120.24</v>
      </c>
      <c r="L1003" s="11" t="s">
        <v>11924</v>
      </c>
      <c r="M1003" s="12">
        <v>225</v>
      </c>
      <c r="N1003" s="12" t="s">
        <v>6</v>
      </c>
      <c r="O1003" s="12" t="s">
        <v>6</v>
      </c>
      <c r="P1003" s="12" t="s">
        <v>6</v>
      </c>
      <c r="Q1003" s="12" t="s">
        <v>6</v>
      </c>
      <c r="R1003">
        <v>1002</v>
      </c>
    </row>
    <row r="1004" spans="1:18" ht="15" x14ac:dyDescent="0.45">
      <c r="A1004">
        <v>10284</v>
      </c>
      <c r="B1004">
        <v>16</v>
      </c>
      <c r="C1004">
        <v>214.92</v>
      </c>
      <c r="D1004">
        <v>19</v>
      </c>
      <c r="E1004">
        <v>255.42</v>
      </c>
      <c r="F1004">
        <v>19</v>
      </c>
      <c r="G1004">
        <v>256.5</v>
      </c>
      <c r="H1004">
        <v>29</v>
      </c>
      <c r="I1004">
        <v>391.5</v>
      </c>
      <c r="J1004">
        <v>83</v>
      </c>
      <c r="K1004">
        <v>1118.3399999999999</v>
      </c>
      <c r="L1004" s="11" t="s">
        <v>11924</v>
      </c>
      <c r="M1004" s="12">
        <v>226</v>
      </c>
      <c r="N1004" s="12" t="s">
        <v>6</v>
      </c>
      <c r="O1004" s="12" t="s">
        <v>6</v>
      </c>
      <c r="P1004" s="12" t="s">
        <v>6</v>
      </c>
      <c r="Q1004" s="12" t="s">
        <v>6</v>
      </c>
      <c r="R1004">
        <v>1003</v>
      </c>
    </row>
    <row r="1005" spans="1:18" ht="15" x14ac:dyDescent="0.45">
      <c r="A1005">
        <v>18524</v>
      </c>
      <c r="B1005">
        <v>14</v>
      </c>
      <c r="C1005">
        <v>406</v>
      </c>
      <c r="F1005">
        <v>20</v>
      </c>
      <c r="G1005">
        <v>536.72</v>
      </c>
      <c r="H1005">
        <v>6</v>
      </c>
      <c r="I1005">
        <v>174</v>
      </c>
      <c r="J1005">
        <v>40</v>
      </c>
      <c r="K1005">
        <v>1116.72</v>
      </c>
      <c r="L1005" s="11" t="s">
        <v>11926</v>
      </c>
      <c r="M1005" s="12" t="s">
        <v>6</v>
      </c>
      <c r="N1005" s="12" t="s">
        <v>6</v>
      </c>
      <c r="O1005" s="12" t="s">
        <v>6</v>
      </c>
      <c r="P1005" s="12">
        <v>127</v>
      </c>
      <c r="Q1005" s="12" t="s">
        <v>6</v>
      </c>
      <c r="R1005">
        <v>1004</v>
      </c>
    </row>
    <row r="1006" spans="1:18" ht="15" x14ac:dyDescent="0.45">
      <c r="A1006">
        <v>14938</v>
      </c>
      <c r="B1006">
        <v>49</v>
      </c>
      <c r="C1006">
        <v>479.42</v>
      </c>
      <c r="D1006">
        <v>16</v>
      </c>
      <c r="E1006">
        <v>156.02000000000001</v>
      </c>
      <c r="F1006">
        <v>9</v>
      </c>
      <c r="G1006">
        <v>88.2</v>
      </c>
      <c r="H1006">
        <v>40</v>
      </c>
      <c r="I1006">
        <v>391.22</v>
      </c>
      <c r="J1006">
        <v>114</v>
      </c>
      <c r="K1006">
        <v>1114.8600000000001</v>
      </c>
      <c r="L1006" s="11" t="s">
        <v>11928</v>
      </c>
      <c r="M1006" s="12" t="s">
        <v>6</v>
      </c>
      <c r="N1006" s="12">
        <v>198</v>
      </c>
      <c r="O1006" s="12" t="s">
        <v>6</v>
      </c>
      <c r="P1006" s="12" t="s">
        <v>6</v>
      </c>
      <c r="Q1006" s="12" t="s">
        <v>6</v>
      </c>
      <c r="R1006">
        <v>1005</v>
      </c>
    </row>
    <row r="1007" spans="1:18" ht="15" x14ac:dyDescent="0.45">
      <c r="A1007">
        <v>31532</v>
      </c>
      <c r="B1007">
        <v>3</v>
      </c>
      <c r="C1007">
        <v>105.67</v>
      </c>
      <c r="D1007">
        <v>14</v>
      </c>
      <c r="E1007">
        <v>506.53</v>
      </c>
      <c r="F1007">
        <v>10</v>
      </c>
      <c r="G1007">
        <v>359</v>
      </c>
      <c r="H1007">
        <v>4</v>
      </c>
      <c r="I1007">
        <v>143.6</v>
      </c>
      <c r="J1007">
        <v>31</v>
      </c>
      <c r="K1007">
        <v>1114.8</v>
      </c>
      <c r="L1007" s="11" t="s">
        <v>11925</v>
      </c>
      <c r="M1007" s="12" t="s">
        <v>6</v>
      </c>
      <c r="N1007" s="12" t="s">
        <v>6</v>
      </c>
      <c r="O1007" s="12">
        <v>151</v>
      </c>
      <c r="P1007" s="12" t="s">
        <v>6</v>
      </c>
      <c r="Q1007" s="12" t="s">
        <v>6</v>
      </c>
      <c r="R1007">
        <v>1006</v>
      </c>
    </row>
    <row r="1008" spans="1:18" ht="15" x14ac:dyDescent="0.45">
      <c r="A1008">
        <v>12034</v>
      </c>
      <c r="B1008">
        <v>26</v>
      </c>
      <c r="C1008">
        <v>145.69999999999999</v>
      </c>
      <c r="D1008">
        <v>42</v>
      </c>
      <c r="E1008">
        <v>238.94</v>
      </c>
      <c r="F1008">
        <v>61</v>
      </c>
      <c r="G1008">
        <v>349.8</v>
      </c>
      <c r="H1008">
        <v>65</v>
      </c>
      <c r="I1008">
        <v>376.54</v>
      </c>
      <c r="J1008">
        <v>194</v>
      </c>
      <c r="K1008">
        <v>1110.98</v>
      </c>
      <c r="L1008" s="11" t="s">
        <v>11928</v>
      </c>
      <c r="M1008" s="12" t="s">
        <v>6</v>
      </c>
      <c r="N1008" s="12">
        <v>199</v>
      </c>
      <c r="O1008" s="12" t="s">
        <v>6</v>
      </c>
      <c r="P1008" s="12" t="s">
        <v>6</v>
      </c>
      <c r="Q1008" s="12" t="s">
        <v>6</v>
      </c>
      <c r="R1008">
        <v>1007</v>
      </c>
    </row>
    <row r="1009" spans="1:18" ht="15" x14ac:dyDescent="0.45">
      <c r="A1009">
        <v>29205</v>
      </c>
      <c r="B1009">
        <v>39</v>
      </c>
      <c r="C1009">
        <v>346.39</v>
      </c>
      <c r="D1009">
        <v>35</v>
      </c>
      <c r="E1009">
        <v>310.79000000000002</v>
      </c>
      <c r="F1009">
        <v>35</v>
      </c>
      <c r="G1009">
        <v>311.5</v>
      </c>
      <c r="H1009">
        <v>16</v>
      </c>
      <c r="I1009">
        <v>141.69</v>
      </c>
      <c r="J1009">
        <v>125</v>
      </c>
      <c r="K1009">
        <v>1110.3700000000001</v>
      </c>
      <c r="L1009" s="11" t="s">
        <v>11925</v>
      </c>
      <c r="M1009" s="12" t="s">
        <v>6</v>
      </c>
      <c r="N1009" s="12" t="s">
        <v>6</v>
      </c>
      <c r="O1009" s="12">
        <v>152</v>
      </c>
      <c r="P1009" s="12" t="s">
        <v>6</v>
      </c>
      <c r="Q1009" s="12" t="s">
        <v>6</v>
      </c>
      <c r="R1009">
        <v>1008</v>
      </c>
    </row>
    <row r="1010" spans="1:18" ht="15" x14ac:dyDescent="0.45">
      <c r="A1010">
        <v>28687</v>
      </c>
      <c r="B1010">
        <v>14</v>
      </c>
      <c r="C1010">
        <v>236.6</v>
      </c>
      <c r="D1010">
        <v>32</v>
      </c>
      <c r="E1010">
        <v>539.45000000000005</v>
      </c>
      <c r="F1010">
        <v>5</v>
      </c>
      <c r="G1010">
        <v>84.5</v>
      </c>
      <c r="H1010">
        <v>15</v>
      </c>
      <c r="I1010">
        <v>249.45</v>
      </c>
      <c r="J1010">
        <v>66</v>
      </c>
      <c r="K1010">
        <v>1110</v>
      </c>
      <c r="L1010" s="11" t="s">
        <v>11928</v>
      </c>
      <c r="M1010" s="12" t="s">
        <v>6</v>
      </c>
      <c r="N1010" s="12">
        <v>200</v>
      </c>
      <c r="O1010" s="12" t="s">
        <v>6</v>
      </c>
      <c r="P1010" s="12" t="s">
        <v>6</v>
      </c>
      <c r="Q1010" s="12" t="s">
        <v>6</v>
      </c>
      <c r="R1010">
        <v>1009</v>
      </c>
    </row>
    <row r="1011" spans="1:18" ht="15" x14ac:dyDescent="0.45">
      <c r="A1011">
        <v>27197</v>
      </c>
      <c r="B1011">
        <v>164</v>
      </c>
      <c r="C1011">
        <v>541.20000000000005</v>
      </c>
      <c r="D1011">
        <v>54</v>
      </c>
      <c r="E1011">
        <v>172.94</v>
      </c>
      <c r="F1011">
        <v>79</v>
      </c>
      <c r="G1011">
        <v>244.4</v>
      </c>
      <c r="H1011">
        <v>48</v>
      </c>
      <c r="I1011">
        <v>150.84</v>
      </c>
      <c r="J1011">
        <v>345</v>
      </c>
      <c r="K1011">
        <v>1109.3800000000001</v>
      </c>
      <c r="L1011" s="11" t="s">
        <v>11927</v>
      </c>
      <c r="M1011" s="12" t="s">
        <v>6</v>
      </c>
      <c r="N1011" s="12" t="s">
        <v>6</v>
      </c>
      <c r="O1011" s="12" t="s">
        <v>6</v>
      </c>
      <c r="P1011" s="12" t="s">
        <v>6</v>
      </c>
      <c r="Q1011" s="12">
        <v>172</v>
      </c>
      <c r="R1011">
        <v>1010</v>
      </c>
    </row>
    <row r="1012" spans="1:18" ht="15" x14ac:dyDescent="0.45">
      <c r="A1012">
        <v>2027098</v>
      </c>
      <c r="B1012">
        <v>33.619999999999997</v>
      </c>
      <c r="C1012">
        <v>1002.89</v>
      </c>
      <c r="D1012">
        <v>3.52</v>
      </c>
      <c r="E1012">
        <v>105.13</v>
      </c>
      <c r="J1012">
        <v>37.14</v>
      </c>
      <c r="K1012">
        <v>1108.02</v>
      </c>
      <c r="L1012" s="11" t="s">
        <v>11924</v>
      </c>
      <c r="M1012" s="12">
        <v>227</v>
      </c>
      <c r="N1012" s="12" t="s">
        <v>6</v>
      </c>
      <c r="O1012" s="12" t="s">
        <v>6</v>
      </c>
      <c r="P1012" s="12" t="s">
        <v>6</v>
      </c>
      <c r="Q1012" s="12" t="s">
        <v>6</v>
      </c>
      <c r="R1012">
        <v>1011</v>
      </c>
    </row>
    <row r="1013" spans="1:18" ht="15" x14ac:dyDescent="0.45">
      <c r="A1013">
        <v>28724</v>
      </c>
      <c r="B1013">
        <v>26</v>
      </c>
      <c r="C1013">
        <v>98.4</v>
      </c>
      <c r="D1013">
        <v>85</v>
      </c>
      <c r="E1013">
        <v>353.98</v>
      </c>
      <c r="F1013">
        <v>116</v>
      </c>
      <c r="G1013">
        <v>486.86</v>
      </c>
      <c r="H1013">
        <v>40</v>
      </c>
      <c r="I1013">
        <v>167.66</v>
      </c>
      <c r="J1013">
        <v>267</v>
      </c>
      <c r="K1013">
        <v>1106.9000000000001</v>
      </c>
      <c r="L1013" s="11" t="s">
        <v>11928</v>
      </c>
      <c r="M1013" s="12" t="s">
        <v>6</v>
      </c>
      <c r="N1013" s="12">
        <v>201</v>
      </c>
      <c r="O1013" s="12" t="s">
        <v>6</v>
      </c>
      <c r="P1013" s="12" t="s">
        <v>6</v>
      </c>
      <c r="Q1013" s="12" t="s">
        <v>6</v>
      </c>
      <c r="R1013">
        <v>1012</v>
      </c>
    </row>
    <row r="1014" spans="1:18" ht="15" x14ac:dyDescent="0.45">
      <c r="A1014">
        <v>15549</v>
      </c>
      <c r="B1014">
        <v>63</v>
      </c>
      <c r="C1014">
        <v>446.88</v>
      </c>
      <c r="D1014">
        <v>37</v>
      </c>
      <c r="E1014">
        <v>262</v>
      </c>
      <c r="F1014">
        <v>21</v>
      </c>
      <c r="G1014">
        <v>155.5</v>
      </c>
      <c r="H1014">
        <v>33</v>
      </c>
      <c r="I1014">
        <v>241.84</v>
      </c>
      <c r="J1014">
        <v>154</v>
      </c>
      <c r="K1014">
        <v>1106.22</v>
      </c>
      <c r="L1014" s="11" t="s">
        <v>11926</v>
      </c>
      <c r="M1014" s="12" t="s">
        <v>6</v>
      </c>
      <c r="N1014" s="12" t="s">
        <v>6</v>
      </c>
      <c r="O1014" s="12" t="s">
        <v>6</v>
      </c>
      <c r="P1014" s="12">
        <v>128</v>
      </c>
      <c r="Q1014" s="12" t="s">
        <v>6</v>
      </c>
      <c r="R1014">
        <v>1013</v>
      </c>
    </row>
    <row r="1015" spans="1:18" ht="15" x14ac:dyDescent="0.45">
      <c r="A1015">
        <v>10603</v>
      </c>
      <c r="B1015">
        <v>30</v>
      </c>
      <c r="C1015">
        <v>656.48</v>
      </c>
      <c r="D1015">
        <v>13</v>
      </c>
      <c r="E1015">
        <v>284.24</v>
      </c>
      <c r="H1015">
        <v>8</v>
      </c>
      <c r="I1015">
        <v>163.68</v>
      </c>
      <c r="J1015">
        <v>51</v>
      </c>
      <c r="K1015">
        <v>1104.4000000000001</v>
      </c>
      <c r="L1015" s="11" t="s">
        <v>11928</v>
      </c>
      <c r="M1015" s="12" t="s">
        <v>6</v>
      </c>
      <c r="N1015" s="12">
        <v>202</v>
      </c>
      <c r="O1015" s="12" t="s">
        <v>6</v>
      </c>
      <c r="P1015" s="12" t="s">
        <v>6</v>
      </c>
      <c r="Q1015" s="12" t="s">
        <v>6</v>
      </c>
      <c r="R1015">
        <v>1014</v>
      </c>
    </row>
    <row r="1016" spans="1:18" ht="15" x14ac:dyDescent="0.45">
      <c r="A1016">
        <v>17080</v>
      </c>
      <c r="B1016">
        <v>14</v>
      </c>
      <c r="C1016">
        <v>360.53</v>
      </c>
      <c r="D1016">
        <v>7</v>
      </c>
      <c r="E1016">
        <v>181.3</v>
      </c>
      <c r="F1016">
        <v>11</v>
      </c>
      <c r="G1016">
        <v>291.89999999999998</v>
      </c>
      <c r="H1016">
        <v>10</v>
      </c>
      <c r="I1016">
        <v>269</v>
      </c>
      <c r="J1016">
        <v>42</v>
      </c>
      <c r="K1016">
        <v>1102.73</v>
      </c>
      <c r="L1016" s="11" t="s">
        <v>11926</v>
      </c>
      <c r="M1016" s="12" t="s">
        <v>6</v>
      </c>
      <c r="N1016" s="12" t="s">
        <v>6</v>
      </c>
      <c r="O1016" s="12" t="s">
        <v>6</v>
      </c>
      <c r="P1016" s="12">
        <v>129</v>
      </c>
      <c r="Q1016" s="12" t="s">
        <v>6</v>
      </c>
      <c r="R1016">
        <v>1015</v>
      </c>
    </row>
    <row r="1017" spans="1:18" ht="15" x14ac:dyDescent="0.45">
      <c r="A1017">
        <v>17028</v>
      </c>
      <c r="B1017">
        <v>30</v>
      </c>
      <c r="C1017">
        <v>520.61</v>
      </c>
      <c r="D1017">
        <v>9</v>
      </c>
      <c r="E1017">
        <v>156.31</v>
      </c>
      <c r="F1017">
        <v>10</v>
      </c>
      <c r="G1017">
        <v>177.94</v>
      </c>
      <c r="H1017">
        <v>14</v>
      </c>
      <c r="I1017">
        <v>246.31</v>
      </c>
      <c r="J1017">
        <v>63</v>
      </c>
      <c r="K1017">
        <v>1101.17</v>
      </c>
      <c r="L1017" s="11" t="s">
        <v>11926</v>
      </c>
      <c r="M1017" s="12" t="s">
        <v>6</v>
      </c>
      <c r="N1017" s="12" t="s">
        <v>6</v>
      </c>
      <c r="O1017" s="12" t="s">
        <v>6</v>
      </c>
      <c r="P1017" s="12">
        <v>130</v>
      </c>
      <c r="Q1017" s="12" t="s">
        <v>6</v>
      </c>
      <c r="R1017">
        <v>1016</v>
      </c>
    </row>
    <row r="1018" spans="1:18" ht="15" x14ac:dyDescent="0.45">
      <c r="A1018">
        <v>27953</v>
      </c>
      <c r="B1018">
        <v>35</v>
      </c>
      <c r="C1018">
        <v>350</v>
      </c>
      <c r="D1018">
        <v>35</v>
      </c>
      <c r="E1018">
        <v>350</v>
      </c>
      <c r="F1018">
        <v>20</v>
      </c>
      <c r="G1018">
        <v>200</v>
      </c>
      <c r="H1018">
        <v>20</v>
      </c>
      <c r="I1018">
        <v>200</v>
      </c>
      <c r="J1018">
        <v>110</v>
      </c>
      <c r="K1018">
        <v>1100</v>
      </c>
      <c r="L1018" s="11" t="s">
        <v>11923</v>
      </c>
      <c r="M1018" s="12" t="s">
        <v>6</v>
      </c>
      <c r="N1018" s="12" t="s">
        <v>6</v>
      </c>
      <c r="O1018" s="12" t="s">
        <v>6</v>
      </c>
      <c r="P1018" s="12" t="s">
        <v>6</v>
      </c>
      <c r="Q1018" s="12" t="s">
        <v>6</v>
      </c>
      <c r="R1018">
        <v>1017</v>
      </c>
    </row>
    <row r="1019" spans="1:18" ht="15" x14ac:dyDescent="0.45">
      <c r="A1019">
        <v>10703</v>
      </c>
      <c r="B1019">
        <v>27</v>
      </c>
      <c r="C1019">
        <v>186.21</v>
      </c>
      <c r="D1019">
        <v>23</v>
      </c>
      <c r="E1019">
        <v>170.2</v>
      </c>
      <c r="F1019">
        <v>64</v>
      </c>
      <c r="G1019">
        <v>470.65</v>
      </c>
      <c r="H1019">
        <v>37</v>
      </c>
      <c r="I1019">
        <v>271.44</v>
      </c>
      <c r="J1019">
        <v>151</v>
      </c>
      <c r="K1019">
        <v>1098.5</v>
      </c>
      <c r="L1019" s="11" t="s">
        <v>11926</v>
      </c>
      <c r="M1019" s="12" t="s">
        <v>6</v>
      </c>
      <c r="N1019" s="12" t="s">
        <v>6</v>
      </c>
      <c r="O1019" s="12" t="s">
        <v>6</v>
      </c>
      <c r="P1019" s="12">
        <v>131</v>
      </c>
      <c r="Q1019" s="12" t="s">
        <v>6</v>
      </c>
      <c r="R1019">
        <v>1018</v>
      </c>
    </row>
    <row r="1020" spans="1:18" ht="15" x14ac:dyDescent="0.45">
      <c r="A1020">
        <v>17622</v>
      </c>
      <c r="B1020">
        <v>17</v>
      </c>
      <c r="C1020">
        <v>291.02</v>
      </c>
      <c r="D1020">
        <v>23</v>
      </c>
      <c r="E1020">
        <v>395.6</v>
      </c>
      <c r="F1020">
        <v>16</v>
      </c>
      <c r="G1020">
        <v>273.82</v>
      </c>
      <c r="H1020">
        <v>8</v>
      </c>
      <c r="I1020">
        <v>137.6</v>
      </c>
      <c r="J1020">
        <v>64</v>
      </c>
      <c r="K1020">
        <v>1098.04</v>
      </c>
      <c r="L1020" s="11" t="s">
        <v>11926</v>
      </c>
      <c r="M1020" s="12" t="s">
        <v>6</v>
      </c>
      <c r="N1020" s="12" t="s">
        <v>6</v>
      </c>
      <c r="O1020" s="12" t="s">
        <v>6</v>
      </c>
      <c r="P1020" s="12">
        <v>132</v>
      </c>
      <c r="Q1020" s="12" t="s">
        <v>6</v>
      </c>
      <c r="R1020">
        <v>1019</v>
      </c>
    </row>
    <row r="1021" spans="1:18" ht="15" x14ac:dyDescent="0.45">
      <c r="A1021">
        <v>17836</v>
      </c>
      <c r="B1021">
        <v>229</v>
      </c>
      <c r="C1021">
        <v>274.2</v>
      </c>
      <c r="D1021">
        <v>232</v>
      </c>
      <c r="E1021">
        <v>277.7</v>
      </c>
      <c r="F1021">
        <v>170</v>
      </c>
      <c r="G1021">
        <v>232.2</v>
      </c>
      <c r="H1021">
        <v>210</v>
      </c>
      <c r="I1021">
        <v>313.32</v>
      </c>
      <c r="J1021">
        <v>841</v>
      </c>
      <c r="K1021">
        <v>1097.4199999999998</v>
      </c>
      <c r="L1021" s="11" t="s">
        <v>11928</v>
      </c>
      <c r="M1021" s="12" t="s">
        <v>6</v>
      </c>
      <c r="N1021" s="12">
        <v>203</v>
      </c>
      <c r="O1021" s="12" t="s">
        <v>6</v>
      </c>
      <c r="P1021" s="12" t="s">
        <v>6</v>
      </c>
      <c r="Q1021" s="12" t="s">
        <v>6</v>
      </c>
      <c r="R1021">
        <v>1020</v>
      </c>
    </row>
    <row r="1022" spans="1:18" ht="15" x14ac:dyDescent="0.45">
      <c r="A1022">
        <v>28355</v>
      </c>
      <c r="B1022">
        <v>32</v>
      </c>
      <c r="C1022">
        <v>288</v>
      </c>
      <c r="D1022">
        <v>28</v>
      </c>
      <c r="E1022">
        <v>252</v>
      </c>
      <c r="F1022">
        <v>36</v>
      </c>
      <c r="G1022">
        <v>322.56</v>
      </c>
      <c r="H1022">
        <v>26</v>
      </c>
      <c r="I1022">
        <v>234</v>
      </c>
      <c r="J1022">
        <v>122</v>
      </c>
      <c r="K1022">
        <v>1096.56</v>
      </c>
      <c r="L1022" s="11" t="s">
        <v>11923</v>
      </c>
      <c r="M1022" s="12" t="s">
        <v>6</v>
      </c>
      <c r="N1022" s="12" t="s">
        <v>6</v>
      </c>
      <c r="O1022" s="12" t="s">
        <v>6</v>
      </c>
      <c r="P1022" s="12" t="s">
        <v>6</v>
      </c>
      <c r="Q1022" s="12" t="s">
        <v>6</v>
      </c>
      <c r="R1022">
        <v>1021</v>
      </c>
    </row>
    <row r="1023" spans="1:18" ht="15" x14ac:dyDescent="0.45">
      <c r="A1023">
        <v>27343</v>
      </c>
      <c r="B1023">
        <v>52</v>
      </c>
      <c r="C1023">
        <v>259.2</v>
      </c>
      <c r="D1023">
        <v>42</v>
      </c>
      <c r="E1023">
        <v>209.6</v>
      </c>
      <c r="F1023">
        <v>59</v>
      </c>
      <c r="G1023">
        <v>293.8</v>
      </c>
      <c r="H1023">
        <v>67</v>
      </c>
      <c r="I1023">
        <v>333</v>
      </c>
      <c r="J1023">
        <v>220</v>
      </c>
      <c r="K1023">
        <v>1095.5999999999999</v>
      </c>
      <c r="L1023" s="11" t="s">
        <v>11925</v>
      </c>
      <c r="M1023" s="12" t="s">
        <v>6</v>
      </c>
      <c r="N1023" s="12" t="s">
        <v>6</v>
      </c>
      <c r="O1023" s="12">
        <v>153</v>
      </c>
      <c r="P1023" s="12" t="s">
        <v>6</v>
      </c>
      <c r="Q1023" s="12" t="s">
        <v>6</v>
      </c>
      <c r="R1023">
        <v>1022</v>
      </c>
    </row>
    <row r="1024" spans="1:18" ht="15" x14ac:dyDescent="0.45">
      <c r="A1024">
        <v>23632</v>
      </c>
      <c r="B1024">
        <v>21</v>
      </c>
      <c r="C1024">
        <v>172.2</v>
      </c>
      <c r="D1024">
        <v>10</v>
      </c>
      <c r="E1024">
        <v>80.02</v>
      </c>
      <c r="F1024">
        <v>52</v>
      </c>
      <c r="G1024">
        <v>421.12</v>
      </c>
      <c r="H1024">
        <v>52</v>
      </c>
      <c r="I1024">
        <v>421.12</v>
      </c>
      <c r="J1024">
        <v>135</v>
      </c>
      <c r="K1024">
        <v>1094.46</v>
      </c>
      <c r="L1024" s="11" t="s">
        <v>11928</v>
      </c>
      <c r="M1024" s="12" t="s">
        <v>6</v>
      </c>
      <c r="N1024" s="12">
        <v>204</v>
      </c>
      <c r="O1024" s="12" t="s">
        <v>6</v>
      </c>
      <c r="P1024" s="12" t="s">
        <v>6</v>
      </c>
      <c r="Q1024" s="12" t="s">
        <v>6</v>
      </c>
      <c r="R1024">
        <v>1023</v>
      </c>
    </row>
    <row r="1025" spans="1:18" ht="15" x14ac:dyDescent="0.45">
      <c r="A1025">
        <v>2017107</v>
      </c>
      <c r="B1025">
        <v>18.55</v>
      </c>
      <c r="C1025">
        <v>304.54000000000002</v>
      </c>
      <c r="D1025">
        <v>13.73</v>
      </c>
      <c r="E1025">
        <v>226.66</v>
      </c>
      <c r="F1025">
        <v>22.65</v>
      </c>
      <c r="G1025">
        <v>358.94</v>
      </c>
      <c r="H1025">
        <v>13.65</v>
      </c>
      <c r="I1025">
        <v>204.15</v>
      </c>
      <c r="J1025">
        <v>68.58</v>
      </c>
      <c r="K1025">
        <v>1094.2900000000002</v>
      </c>
      <c r="L1025" s="11" t="s">
        <v>11927</v>
      </c>
      <c r="M1025" s="12" t="s">
        <v>6</v>
      </c>
      <c r="N1025" s="12" t="s">
        <v>6</v>
      </c>
      <c r="O1025" s="12" t="s">
        <v>6</v>
      </c>
      <c r="P1025" s="12" t="s">
        <v>6</v>
      </c>
      <c r="Q1025" s="12">
        <v>173</v>
      </c>
      <c r="R1025">
        <v>1024</v>
      </c>
    </row>
    <row r="1026" spans="1:18" ht="15" x14ac:dyDescent="0.45">
      <c r="A1026">
        <v>16297</v>
      </c>
      <c r="B1026">
        <v>43</v>
      </c>
      <c r="C1026">
        <v>368.42</v>
      </c>
      <c r="D1026">
        <v>40</v>
      </c>
      <c r="E1026">
        <v>352.89</v>
      </c>
      <c r="F1026">
        <v>9</v>
      </c>
      <c r="G1026">
        <v>81.099999999999994</v>
      </c>
      <c r="H1026">
        <v>31</v>
      </c>
      <c r="I1026">
        <v>291.39999999999998</v>
      </c>
      <c r="J1026">
        <v>123</v>
      </c>
      <c r="K1026">
        <v>1093.81</v>
      </c>
      <c r="L1026" s="11" t="s">
        <v>11924</v>
      </c>
      <c r="M1026" s="12">
        <v>228</v>
      </c>
      <c r="N1026" s="12" t="s">
        <v>6</v>
      </c>
      <c r="O1026" s="12" t="s">
        <v>6</v>
      </c>
      <c r="P1026" s="12" t="s">
        <v>6</v>
      </c>
      <c r="Q1026" s="12" t="s">
        <v>6</v>
      </c>
      <c r="R1026">
        <v>1025</v>
      </c>
    </row>
    <row r="1027" spans="1:18" ht="15" x14ac:dyDescent="0.45">
      <c r="A1027">
        <v>29610</v>
      </c>
      <c r="B1027">
        <v>254</v>
      </c>
      <c r="C1027">
        <v>381</v>
      </c>
      <c r="D1027">
        <v>8</v>
      </c>
      <c r="E1027">
        <v>11.28</v>
      </c>
      <c r="F1027">
        <v>275</v>
      </c>
      <c r="G1027">
        <v>410.58</v>
      </c>
      <c r="H1027">
        <v>195</v>
      </c>
      <c r="I1027">
        <v>290.45999999999998</v>
      </c>
      <c r="J1027">
        <v>732</v>
      </c>
      <c r="K1027">
        <v>1093.32</v>
      </c>
      <c r="L1027" s="11" t="s">
        <v>11925</v>
      </c>
      <c r="M1027" s="12" t="s">
        <v>6</v>
      </c>
      <c r="N1027" s="12" t="s">
        <v>6</v>
      </c>
      <c r="O1027" s="12">
        <v>154</v>
      </c>
      <c r="P1027" s="12" t="s">
        <v>6</v>
      </c>
      <c r="Q1027" s="12" t="s">
        <v>6</v>
      </c>
      <c r="R1027">
        <v>1026</v>
      </c>
    </row>
    <row r="1028" spans="1:18" ht="15" x14ac:dyDescent="0.45">
      <c r="A1028">
        <v>31292</v>
      </c>
      <c r="B1028">
        <v>8</v>
      </c>
      <c r="C1028">
        <v>198.4</v>
      </c>
      <c r="D1028">
        <v>9</v>
      </c>
      <c r="E1028">
        <v>223.2</v>
      </c>
      <c r="F1028">
        <v>12</v>
      </c>
      <c r="G1028">
        <v>307.2</v>
      </c>
      <c r="H1028">
        <v>14</v>
      </c>
      <c r="I1028">
        <v>364</v>
      </c>
      <c r="J1028">
        <v>43</v>
      </c>
      <c r="K1028">
        <v>1092.8</v>
      </c>
      <c r="L1028" s="11" t="s">
        <v>11924</v>
      </c>
      <c r="M1028" s="12">
        <v>229</v>
      </c>
      <c r="N1028" s="12" t="s">
        <v>6</v>
      </c>
      <c r="O1028" s="12" t="s">
        <v>6</v>
      </c>
      <c r="P1028" s="12" t="s">
        <v>6</v>
      </c>
      <c r="Q1028" s="12" t="s">
        <v>6</v>
      </c>
      <c r="R1028">
        <v>1027</v>
      </c>
    </row>
    <row r="1029" spans="1:18" ht="15" x14ac:dyDescent="0.45">
      <c r="A1029">
        <v>17051</v>
      </c>
      <c r="B1029">
        <v>58</v>
      </c>
      <c r="C1029">
        <v>149.96</v>
      </c>
      <c r="D1029">
        <v>33</v>
      </c>
      <c r="E1029">
        <v>95.47</v>
      </c>
      <c r="F1029">
        <v>204</v>
      </c>
      <c r="G1029">
        <v>574.35</v>
      </c>
      <c r="H1029">
        <v>91</v>
      </c>
      <c r="I1029">
        <v>272.69</v>
      </c>
      <c r="J1029">
        <v>386</v>
      </c>
      <c r="K1029">
        <v>1092.47</v>
      </c>
      <c r="L1029" s="11" t="s">
        <v>11926</v>
      </c>
      <c r="M1029" s="12" t="s">
        <v>6</v>
      </c>
      <c r="N1029" s="12" t="s">
        <v>6</v>
      </c>
      <c r="O1029" s="12" t="s">
        <v>6</v>
      </c>
      <c r="P1029" s="12">
        <v>133</v>
      </c>
      <c r="Q1029" s="12" t="s">
        <v>6</v>
      </c>
      <c r="R1029">
        <v>1028</v>
      </c>
    </row>
    <row r="1030" spans="1:18" ht="15" x14ac:dyDescent="0.45">
      <c r="A1030">
        <v>2023571</v>
      </c>
      <c r="B1030">
        <v>41.47</v>
      </c>
      <c r="C1030">
        <v>285.89999999999998</v>
      </c>
      <c r="D1030">
        <v>55.59</v>
      </c>
      <c r="E1030">
        <v>383.41</v>
      </c>
      <c r="F1030">
        <v>46.44</v>
      </c>
      <c r="G1030">
        <v>319.89999999999998</v>
      </c>
      <c r="H1030">
        <v>14.88</v>
      </c>
      <c r="I1030">
        <v>102.69</v>
      </c>
      <c r="J1030">
        <v>158.38</v>
      </c>
      <c r="K1030">
        <v>1091.8999999999999</v>
      </c>
      <c r="L1030" s="11" t="s">
        <v>11923</v>
      </c>
      <c r="M1030" s="12" t="s">
        <v>6</v>
      </c>
      <c r="N1030" s="12" t="s">
        <v>6</v>
      </c>
      <c r="O1030" s="12" t="s">
        <v>6</v>
      </c>
      <c r="P1030" s="12" t="s">
        <v>6</v>
      </c>
      <c r="Q1030" s="12" t="s">
        <v>6</v>
      </c>
      <c r="R1030">
        <v>1029</v>
      </c>
    </row>
    <row r="1031" spans="1:18" ht="15" x14ac:dyDescent="0.45">
      <c r="A1031">
        <v>18357</v>
      </c>
      <c r="B1031">
        <v>35</v>
      </c>
      <c r="C1031">
        <v>1088.45</v>
      </c>
      <c r="J1031">
        <v>35</v>
      </c>
      <c r="K1031">
        <v>1088.45</v>
      </c>
      <c r="L1031" s="11" t="s">
        <v>11924</v>
      </c>
      <c r="M1031" s="12">
        <v>230</v>
      </c>
      <c r="N1031" s="12" t="s">
        <v>6</v>
      </c>
      <c r="O1031" s="12" t="s">
        <v>6</v>
      </c>
      <c r="P1031" s="12" t="s">
        <v>6</v>
      </c>
      <c r="Q1031" s="12" t="s">
        <v>6</v>
      </c>
      <c r="R1031">
        <v>1030</v>
      </c>
    </row>
    <row r="1032" spans="1:18" ht="15" x14ac:dyDescent="0.45">
      <c r="A1032">
        <v>2028218</v>
      </c>
      <c r="B1032">
        <v>10.44</v>
      </c>
      <c r="C1032">
        <v>437.37</v>
      </c>
      <c r="D1032">
        <v>13.77</v>
      </c>
      <c r="E1032">
        <v>576.69000000000005</v>
      </c>
      <c r="F1032">
        <v>1.76</v>
      </c>
      <c r="G1032">
        <v>73.89</v>
      </c>
      <c r="J1032">
        <v>25.970000000000002</v>
      </c>
      <c r="K1032">
        <v>1087.95</v>
      </c>
      <c r="L1032" s="11" t="s">
        <v>11924</v>
      </c>
      <c r="M1032" s="12">
        <v>231</v>
      </c>
      <c r="N1032" s="12" t="s">
        <v>6</v>
      </c>
      <c r="O1032" s="12" t="s">
        <v>6</v>
      </c>
      <c r="P1032" s="12" t="s">
        <v>6</v>
      </c>
      <c r="Q1032" s="12" t="s">
        <v>6</v>
      </c>
      <c r="R1032">
        <v>1031</v>
      </c>
    </row>
    <row r="1033" spans="1:18" ht="15" x14ac:dyDescent="0.45">
      <c r="A1033">
        <v>17642</v>
      </c>
      <c r="B1033">
        <v>52</v>
      </c>
      <c r="C1033">
        <v>239.2</v>
      </c>
      <c r="D1033">
        <v>77</v>
      </c>
      <c r="E1033">
        <v>352.35</v>
      </c>
      <c r="F1033">
        <v>65</v>
      </c>
      <c r="G1033">
        <v>333.55</v>
      </c>
      <c r="H1033">
        <v>31</v>
      </c>
      <c r="I1033">
        <v>161.19999999999999</v>
      </c>
      <c r="J1033">
        <v>225</v>
      </c>
      <c r="K1033">
        <v>1086.3</v>
      </c>
      <c r="L1033" s="11" t="s">
        <v>11925</v>
      </c>
      <c r="M1033" s="12" t="s">
        <v>6</v>
      </c>
      <c r="N1033" s="12" t="s">
        <v>6</v>
      </c>
      <c r="O1033" s="12">
        <v>155</v>
      </c>
      <c r="P1033" s="12" t="s">
        <v>6</v>
      </c>
      <c r="Q1033" s="12" t="s">
        <v>6</v>
      </c>
      <c r="R1033">
        <v>1032</v>
      </c>
    </row>
    <row r="1034" spans="1:18" ht="15" x14ac:dyDescent="0.45">
      <c r="A1034">
        <v>16024</v>
      </c>
      <c r="B1034">
        <v>42</v>
      </c>
      <c r="C1034">
        <v>183.75</v>
      </c>
      <c r="D1034">
        <v>58</v>
      </c>
      <c r="E1034">
        <v>231.36</v>
      </c>
      <c r="F1034">
        <v>84</v>
      </c>
      <c r="G1034">
        <v>358.56</v>
      </c>
      <c r="H1034">
        <v>69</v>
      </c>
      <c r="I1034">
        <v>309.42</v>
      </c>
      <c r="J1034">
        <v>253</v>
      </c>
      <c r="K1034">
        <v>1083.0900000000001</v>
      </c>
      <c r="L1034" s="11" t="s">
        <v>11928</v>
      </c>
      <c r="M1034" s="12" t="s">
        <v>6</v>
      </c>
      <c r="N1034" s="12">
        <v>205</v>
      </c>
      <c r="O1034" s="12" t="s">
        <v>6</v>
      </c>
      <c r="P1034" s="12" t="s">
        <v>6</v>
      </c>
      <c r="Q1034" s="12" t="s">
        <v>6</v>
      </c>
      <c r="R1034">
        <v>1033</v>
      </c>
    </row>
    <row r="1035" spans="1:18" ht="15" x14ac:dyDescent="0.45">
      <c r="A1035">
        <v>30061</v>
      </c>
      <c r="B1035">
        <v>14</v>
      </c>
      <c r="C1035">
        <v>229.6</v>
      </c>
      <c r="D1035">
        <v>25</v>
      </c>
      <c r="E1035">
        <v>410</v>
      </c>
      <c r="F1035">
        <v>16</v>
      </c>
      <c r="G1035">
        <v>262.39999999999998</v>
      </c>
      <c r="H1035">
        <v>11</v>
      </c>
      <c r="I1035">
        <v>180.4</v>
      </c>
      <c r="J1035">
        <v>66</v>
      </c>
      <c r="K1035">
        <v>1082.4000000000001</v>
      </c>
      <c r="L1035" s="11" t="s">
        <v>11924</v>
      </c>
      <c r="M1035" s="12">
        <v>232</v>
      </c>
      <c r="N1035" s="12" t="s">
        <v>6</v>
      </c>
      <c r="O1035" s="12" t="s">
        <v>6</v>
      </c>
      <c r="P1035" s="12" t="s">
        <v>6</v>
      </c>
      <c r="Q1035" s="12" t="s">
        <v>6</v>
      </c>
      <c r="R1035">
        <v>1034</v>
      </c>
    </row>
    <row r="1036" spans="1:18" ht="15" x14ac:dyDescent="0.45">
      <c r="A1036">
        <v>31956</v>
      </c>
      <c r="D1036">
        <v>18</v>
      </c>
      <c r="E1036">
        <v>230.14</v>
      </c>
      <c r="F1036">
        <v>39</v>
      </c>
      <c r="G1036">
        <v>503.1</v>
      </c>
      <c r="H1036">
        <v>27</v>
      </c>
      <c r="I1036">
        <v>348.3</v>
      </c>
      <c r="J1036">
        <v>84</v>
      </c>
      <c r="K1036">
        <v>1081.54</v>
      </c>
      <c r="L1036" s="11" t="s">
        <v>11927</v>
      </c>
      <c r="M1036" s="12" t="s">
        <v>6</v>
      </c>
      <c r="N1036" s="12" t="s">
        <v>6</v>
      </c>
      <c r="O1036" s="12" t="s">
        <v>6</v>
      </c>
      <c r="P1036" s="12" t="s">
        <v>6</v>
      </c>
      <c r="Q1036" s="12">
        <v>174</v>
      </c>
      <c r="R1036">
        <v>1035</v>
      </c>
    </row>
    <row r="1037" spans="1:18" ht="15" x14ac:dyDescent="0.45">
      <c r="A1037">
        <v>2027591</v>
      </c>
      <c r="B1037">
        <v>21.06</v>
      </c>
      <c r="C1037">
        <v>400.09</v>
      </c>
      <c r="D1037">
        <v>15.4</v>
      </c>
      <c r="E1037">
        <v>292.20999999999998</v>
      </c>
      <c r="F1037">
        <v>7.71</v>
      </c>
      <c r="G1037">
        <v>148.9</v>
      </c>
      <c r="H1037">
        <v>12.69</v>
      </c>
      <c r="I1037">
        <v>240.28</v>
      </c>
      <c r="J1037">
        <v>56.86</v>
      </c>
      <c r="K1037">
        <v>1081.48</v>
      </c>
      <c r="L1037" s="11" t="s">
        <v>11923</v>
      </c>
      <c r="M1037" s="12" t="s">
        <v>6</v>
      </c>
      <c r="N1037" s="12" t="s">
        <v>6</v>
      </c>
      <c r="O1037" s="12" t="s">
        <v>6</v>
      </c>
      <c r="P1037" s="12" t="s">
        <v>6</v>
      </c>
      <c r="Q1037" s="12" t="s">
        <v>6</v>
      </c>
      <c r="R1037">
        <v>1036</v>
      </c>
    </row>
    <row r="1038" spans="1:18" ht="15" x14ac:dyDescent="0.45">
      <c r="A1038">
        <v>28532</v>
      </c>
      <c r="B1038">
        <v>69</v>
      </c>
      <c r="C1038">
        <v>481.32</v>
      </c>
      <c r="D1038">
        <v>52</v>
      </c>
      <c r="E1038">
        <v>362.32</v>
      </c>
      <c r="F1038">
        <v>16</v>
      </c>
      <c r="G1038">
        <v>112</v>
      </c>
      <c r="H1038">
        <v>18</v>
      </c>
      <c r="I1038">
        <v>125.44</v>
      </c>
      <c r="J1038">
        <v>155</v>
      </c>
      <c r="K1038">
        <v>1081.08</v>
      </c>
      <c r="L1038" s="11" t="s">
        <v>11923</v>
      </c>
      <c r="M1038" s="12" t="s">
        <v>6</v>
      </c>
      <c r="N1038" s="12" t="s">
        <v>6</v>
      </c>
      <c r="O1038" s="12" t="s">
        <v>6</v>
      </c>
      <c r="P1038" s="12" t="s">
        <v>6</v>
      </c>
      <c r="Q1038" s="12" t="s">
        <v>6</v>
      </c>
      <c r="R1038">
        <v>1037</v>
      </c>
    </row>
    <row r="1039" spans="1:18" ht="15" x14ac:dyDescent="0.45">
      <c r="A1039">
        <v>10702</v>
      </c>
      <c r="B1039">
        <v>27</v>
      </c>
      <c r="C1039">
        <v>346.24</v>
      </c>
      <c r="D1039">
        <v>16</v>
      </c>
      <c r="E1039">
        <v>206.4</v>
      </c>
      <c r="F1039">
        <v>20</v>
      </c>
      <c r="G1039">
        <v>256.97000000000003</v>
      </c>
      <c r="H1039">
        <v>21</v>
      </c>
      <c r="I1039">
        <v>269.87</v>
      </c>
      <c r="J1039">
        <v>84</v>
      </c>
      <c r="K1039">
        <v>1079.48</v>
      </c>
      <c r="L1039" s="11" t="s">
        <v>11926</v>
      </c>
      <c r="M1039" s="12" t="s">
        <v>6</v>
      </c>
      <c r="N1039" s="12" t="s">
        <v>6</v>
      </c>
      <c r="O1039" s="12" t="s">
        <v>6</v>
      </c>
      <c r="P1039" s="12">
        <v>134</v>
      </c>
      <c r="Q1039" s="12" t="s">
        <v>6</v>
      </c>
      <c r="R1039">
        <v>1038</v>
      </c>
    </row>
    <row r="1040" spans="1:18" ht="15" x14ac:dyDescent="0.45">
      <c r="A1040">
        <v>18020</v>
      </c>
      <c r="B1040">
        <v>3</v>
      </c>
      <c r="C1040">
        <v>105</v>
      </c>
      <c r="D1040">
        <v>13</v>
      </c>
      <c r="E1040">
        <v>452.2</v>
      </c>
      <c r="F1040">
        <v>11</v>
      </c>
      <c r="G1040">
        <v>385</v>
      </c>
      <c r="H1040">
        <v>4</v>
      </c>
      <c r="I1040">
        <v>137.19999999999999</v>
      </c>
      <c r="J1040">
        <v>31</v>
      </c>
      <c r="K1040">
        <v>1079.4000000000001</v>
      </c>
      <c r="L1040" s="11" t="s">
        <v>11928</v>
      </c>
      <c r="M1040" s="12" t="s">
        <v>6</v>
      </c>
      <c r="N1040" s="12">
        <v>206</v>
      </c>
      <c r="O1040" s="12" t="s">
        <v>6</v>
      </c>
      <c r="P1040" s="12" t="s">
        <v>6</v>
      </c>
      <c r="Q1040" s="12" t="s">
        <v>6</v>
      </c>
      <c r="R1040">
        <v>1039</v>
      </c>
    </row>
    <row r="1041" spans="1:18" ht="15" x14ac:dyDescent="0.45">
      <c r="A1041">
        <v>11415</v>
      </c>
      <c r="B1041">
        <v>76</v>
      </c>
      <c r="C1041">
        <v>273.31</v>
      </c>
      <c r="D1041">
        <v>33</v>
      </c>
      <c r="E1041">
        <v>118.8</v>
      </c>
      <c r="F1041">
        <v>117</v>
      </c>
      <c r="G1041">
        <v>420.62</v>
      </c>
      <c r="H1041">
        <v>74</v>
      </c>
      <c r="I1041">
        <v>266.11</v>
      </c>
      <c r="J1041">
        <v>300</v>
      </c>
      <c r="K1041">
        <v>1078.8400000000001</v>
      </c>
      <c r="L1041" s="11" t="s">
        <v>11924</v>
      </c>
      <c r="M1041" s="12">
        <v>233</v>
      </c>
      <c r="N1041" s="12" t="s">
        <v>6</v>
      </c>
      <c r="O1041" s="12" t="s">
        <v>6</v>
      </c>
      <c r="P1041" s="12" t="s">
        <v>6</v>
      </c>
      <c r="Q1041" s="12" t="s">
        <v>6</v>
      </c>
      <c r="R1041">
        <v>1040</v>
      </c>
    </row>
    <row r="1042" spans="1:18" ht="15" x14ac:dyDescent="0.45">
      <c r="A1042">
        <v>2018027</v>
      </c>
      <c r="B1042">
        <v>13.93</v>
      </c>
      <c r="C1042">
        <v>311.88</v>
      </c>
      <c r="D1042">
        <v>9.36</v>
      </c>
      <c r="E1042">
        <v>223.73</v>
      </c>
      <c r="F1042">
        <v>12.44</v>
      </c>
      <c r="G1042">
        <v>279.39</v>
      </c>
      <c r="H1042">
        <v>12.03</v>
      </c>
      <c r="I1042">
        <v>263.06</v>
      </c>
      <c r="J1042">
        <v>47.76</v>
      </c>
      <c r="K1042">
        <v>1078.06</v>
      </c>
      <c r="L1042" s="11" t="s">
        <v>11924</v>
      </c>
      <c r="M1042" s="12">
        <v>234</v>
      </c>
      <c r="N1042" s="12" t="s">
        <v>6</v>
      </c>
      <c r="O1042" s="12" t="s">
        <v>6</v>
      </c>
      <c r="P1042" s="12" t="s">
        <v>6</v>
      </c>
      <c r="Q1042" s="12" t="s">
        <v>6</v>
      </c>
      <c r="R1042">
        <v>1041</v>
      </c>
    </row>
    <row r="1043" spans="1:18" ht="15" x14ac:dyDescent="0.45">
      <c r="A1043">
        <v>18577</v>
      </c>
      <c r="B1043">
        <v>98</v>
      </c>
      <c r="C1043">
        <v>952.03</v>
      </c>
      <c r="D1043">
        <v>2</v>
      </c>
      <c r="E1043">
        <v>17.8</v>
      </c>
      <c r="F1043">
        <v>12</v>
      </c>
      <c r="G1043">
        <v>106.8</v>
      </c>
      <c r="J1043">
        <v>112</v>
      </c>
      <c r="K1043">
        <v>1076.6299999999999</v>
      </c>
      <c r="L1043" s="11" t="s">
        <v>11927</v>
      </c>
      <c r="M1043" s="12" t="s">
        <v>6</v>
      </c>
      <c r="N1043" s="12" t="s">
        <v>6</v>
      </c>
      <c r="O1043" s="12" t="s">
        <v>6</v>
      </c>
      <c r="P1043" s="12" t="s">
        <v>6</v>
      </c>
      <c r="Q1043" s="12">
        <v>175</v>
      </c>
      <c r="R1043">
        <v>1042</v>
      </c>
    </row>
    <row r="1044" spans="1:18" ht="15" x14ac:dyDescent="0.45">
      <c r="A1044">
        <v>11275</v>
      </c>
      <c r="B1044">
        <v>17</v>
      </c>
      <c r="C1044">
        <v>389.3</v>
      </c>
      <c r="D1044">
        <v>4</v>
      </c>
      <c r="E1044">
        <v>91.6</v>
      </c>
      <c r="F1044">
        <v>14</v>
      </c>
      <c r="G1044">
        <v>320.60000000000002</v>
      </c>
      <c r="H1044">
        <v>12</v>
      </c>
      <c r="I1044">
        <v>274.8</v>
      </c>
      <c r="J1044">
        <v>47</v>
      </c>
      <c r="K1044">
        <v>1076.3</v>
      </c>
      <c r="L1044" s="11" t="s">
        <v>11924</v>
      </c>
      <c r="M1044" s="12">
        <v>235</v>
      </c>
      <c r="N1044" s="12" t="s">
        <v>6</v>
      </c>
      <c r="O1044" s="12" t="s">
        <v>6</v>
      </c>
      <c r="P1044" s="12" t="s">
        <v>6</v>
      </c>
      <c r="Q1044" s="12" t="s">
        <v>6</v>
      </c>
      <c r="R1044">
        <v>1043</v>
      </c>
    </row>
    <row r="1045" spans="1:18" ht="15" x14ac:dyDescent="0.45">
      <c r="A1045">
        <v>27833</v>
      </c>
      <c r="B1045">
        <v>13</v>
      </c>
      <c r="C1045">
        <v>305.5</v>
      </c>
      <c r="D1045">
        <v>12</v>
      </c>
      <c r="E1045">
        <v>282</v>
      </c>
      <c r="F1045">
        <v>13</v>
      </c>
      <c r="G1045">
        <v>300.3</v>
      </c>
      <c r="H1045">
        <v>9</v>
      </c>
      <c r="I1045">
        <v>188.1</v>
      </c>
      <c r="J1045">
        <v>47</v>
      </c>
      <c r="K1045">
        <v>1075.8999999999999</v>
      </c>
      <c r="L1045" s="11" t="s">
        <v>11926</v>
      </c>
      <c r="M1045" s="12" t="s">
        <v>6</v>
      </c>
      <c r="N1045" s="12" t="s">
        <v>6</v>
      </c>
      <c r="O1045" s="12" t="s">
        <v>6</v>
      </c>
      <c r="P1045" s="12">
        <v>135</v>
      </c>
      <c r="Q1045" s="12" t="s">
        <v>6</v>
      </c>
      <c r="R1045">
        <v>1044</v>
      </c>
    </row>
    <row r="1046" spans="1:18" ht="15" x14ac:dyDescent="0.45">
      <c r="A1046">
        <v>23634</v>
      </c>
      <c r="B1046">
        <v>40</v>
      </c>
      <c r="C1046">
        <v>325.36</v>
      </c>
      <c r="D1046">
        <v>29</v>
      </c>
      <c r="E1046">
        <v>235.82</v>
      </c>
      <c r="F1046">
        <v>29</v>
      </c>
      <c r="G1046">
        <v>236.48</v>
      </c>
      <c r="H1046">
        <v>34</v>
      </c>
      <c r="I1046">
        <v>278.14</v>
      </c>
      <c r="J1046">
        <v>132</v>
      </c>
      <c r="K1046">
        <v>1075.8000000000002</v>
      </c>
      <c r="L1046" s="11" t="s">
        <v>11928</v>
      </c>
      <c r="M1046" s="12" t="s">
        <v>6</v>
      </c>
      <c r="N1046" s="12">
        <v>207</v>
      </c>
      <c r="O1046" s="12" t="s">
        <v>6</v>
      </c>
      <c r="P1046" s="12" t="s">
        <v>6</v>
      </c>
      <c r="Q1046" s="12" t="s">
        <v>6</v>
      </c>
      <c r="R1046">
        <v>1045</v>
      </c>
    </row>
    <row r="1047" spans="1:18" ht="15" x14ac:dyDescent="0.45">
      <c r="A1047">
        <v>17644</v>
      </c>
      <c r="B1047">
        <v>35</v>
      </c>
      <c r="C1047">
        <v>321.26</v>
      </c>
      <c r="D1047">
        <v>33</v>
      </c>
      <c r="E1047">
        <v>302.86</v>
      </c>
      <c r="F1047">
        <v>26</v>
      </c>
      <c r="G1047">
        <v>251.58</v>
      </c>
      <c r="H1047">
        <v>20</v>
      </c>
      <c r="I1047">
        <v>197.21</v>
      </c>
      <c r="J1047">
        <v>114</v>
      </c>
      <c r="K1047">
        <v>1072.9100000000001</v>
      </c>
      <c r="L1047" s="11" t="s">
        <v>11925</v>
      </c>
      <c r="M1047" s="12" t="s">
        <v>6</v>
      </c>
      <c r="N1047" s="12" t="s">
        <v>6</v>
      </c>
      <c r="O1047" s="12">
        <v>156</v>
      </c>
      <c r="P1047" s="12" t="s">
        <v>6</v>
      </c>
      <c r="Q1047" s="12" t="s">
        <v>6</v>
      </c>
      <c r="R1047">
        <v>1046</v>
      </c>
    </row>
    <row r="1048" spans="1:18" ht="15" x14ac:dyDescent="0.45">
      <c r="A1048">
        <v>15274</v>
      </c>
      <c r="B1048">
        <v>48</v>
      </c>
      <c r="C1048">
        <v>372.54</v>
      </c>
      <c r="D1048">
        <v>18</v>
      </c>
      <c r="E1048">
        <v>140.4</v>
      </c>
      <c r="F1048">
        <v>38</v>
      </c>
      <c r="G1048">
        <v>294.54000000000002</v>
      </c>
      <c r="H1048">
        <v>34</v>
      </c>
      <c r="I1048">
        <v>265.2</v>
      </c>
      <c r="J1048">
        <v>138</v>
      </c>
      <c r="K1048">
        <v>1072.68</v>
      </c>
      <c r="L1048" s="11" t="s">
        <v>11926</v>
      </c>
      <c r="M1048" s="12" t="s">
        <v>6</v>
      </c>
      <c r="N1048" s="12" t="s">
        <v>6</v>
      </c>
      <c r="O1048" s="12" t="s">
        <v>6</v>
      </c>
      <c r="P1048" s="12">
        <v>136</v>
      </c>
      <c r="Q1048" s="12" t="s">
        <v>6</v>
      </c>
      <c r="R1048">
        <v>1047</v>
      </c>
    </row>
    <row r="1049" spans="1:18" ht="15" x14ac:dyDescent="0.45">
      <c r="A1049">
        <v>22737</v>
      </c>
      <c r="B1049">
        <v>85</v>
      </c>
      <c r="C1049">
        <v>289</v>
      </c>
      <c r="D1049">
        <v>72</v>
      </c>
      <c r="E1049">
        <v>244.8</v>
      </c>
      <c r="F1049">
        <v>73</v>
      </c>
      <c r="G1049">
        <v>251</v>
      </c>
      <c r="H1049">
        <v>82</v>
      </c>
      <c r="I1049">
        <v>287</v>
      </c>
      <c r="J1049">
        <v>312</v>
      </c>
      <c r="K1049">
        <v>1071.8</v>
      </c>
      <c r="L1049" s="11" t="s">
        <v>11928</v>
      </c>
      <c r="M1049" s="12" t="s">
        <v>6</v>
      </c>
      <c r="N1049" s="12">
        <v>208</v>
      </c>
      <c r="O1049" s="12" t="s">
        <v>6</v>
      </c>
      <c r="P1049" s="12" t="s">
        <v>6</v>
      </c>
      <c r="Q1049" s="12" t="s">
        <v>6</v>
      </c>
      <c r="R1049">
        <v>1048</v>
      </c>
    </row>
    <row r="1050" spans="1:18" ht="15" x14ac:dyDescent="0.45">
      <c r="A1050">
        <v>12312</v>
      </c>
      <c r="B1050">
        <v>64</v>
      </c>
      <c r="C1050">
        <v>192</v>
      </c>
      <c r="D1050">
        <v>104</v>
      </c>
      <c r="E1050">
        <v>291.24</v>
      </c>
      <c r="F1050">
        <v>115</v>
      </c>
      <c r="G1050">
        <v>307.7</v>
      </c>
      <c r="H1050">
        <v>102</v>
      </c>
      <c r="I1050">
        <v>279.44</v>
      </c>
      <c r="J1050">
        <v>385</v>
      </c>
      <c r="K1050">
        <v>1070.3800000000001</v>
      </c>
      <c r="L1050" s="11" t="s">
        <v>11927</v>
      </c>
      <c r="M1050" s="12" t="s">
        <v>6</v>
      </c>
      <c r="N1050" s="12" t="s">
        <v>6</v>
      </c>
      <c r="O1050" s="12" t="s">
        <v>6</v>
      </c>
      <c r="P1050" s="12" t="s">
        <v>6</v>
      </c>
      <c r="Q1050" s="12">
        <v>176</v>
      </c>
      <c r="R1050">
        <v>1049</v>
      </c>
    </row>
    <row r="1051" spans="1:18" ht="15" x14ac:dyDescent="0.45">
      <c r="A1051">
        <v>27919</v>
      </c>
      <c r="B1051">
        <v>16</v>
      </c>
      <c r="C1051">
        <v>302.39999999999998</v>
      </c>
      <c r="D1051">
        <v>18</v>
      </c>
      <c r="E1051">
        <v>338.69</v>
      </c>
      <c r="F1051">
        <v>11</v>
      </c>
      <c r="G1051">
        <v>214.5</v>
      </c>
      <c r="H1051">
        <v>11</v>
      </c>
      <c r="I1051">
        <v>214.5</v>
      </c>
      <c r="J1051">
        <v>56</v>
      </c>
      <c r="K1051">
        <v>1070.0899999999999</v>
      </c>
      <c r="L1051" s="11" t="s">
        <v>11927</v>
      </c>
      <c r="M1051" s="12" t="s">
        <v>6</v>
      </c>
      <c r="N1051" s="12" t="s">
        <v>6</v>
      </c>
      <c r="O1051" s="12" t="s">
        <v>6</v>
      </c>
      <c r="P1051" s="12" t="s">
        <v>6</v>
      </c>
      <c r="Q1051" s="12">
        <v>177</v>
      </c>
      <c r="R1051">
        <v>1050</v>
      </c>
    </row>
    <row r="1052" spans="1:18" ht="15" x14ac:dyDescent="0.45">
      <c r="A1052">
        <v>10110</v>
      </c>
      <c r="B1052">
        <v>4</v>
      </c>
      <c r="C1052">
        <v>230</v>
      </c>
      <c r="D1052">
        <v>5</v>
      </c>
      <c r="E1052">
        <v>300</v>
      </c>
      <c r="F1052">
        <v>6</v>
      </c>
      <c r="G1052">
        <v>360</v>
      </c>
      <c r="H1052">
        <v>3</v>
      </c>
      <c r="I1052">
        <v>180</v>
      </c>
      <c r="J1052">
        <v>18</v>
      </c>
      <c r="K1052">
        <v>1070</v>
      </c>
      <c r="L1052" s="11" t="s">
        <v>11923</v>
      </c>
      <c r="M1052" s="12" t="s">
        <v>6</v>
      </c>
      <c r="N1052" s="12" t="s">
        <v>6</v>
      </c>
      <c r="O1052" s="12" t="s">
        <v>6</v>
      </c>
      <c r="P1052" s="12" t="s">
        <v>6</v>
      </c>
      <c r="Q1052" s="12" t="s">
        <v>6</v>
      </c>
      <c r="R1052">
        <v>1051</v>
      </c>
    </row>
    <row r="1053" spans="1:18" ht="15" x14ac:dyDescent="0.45">
      <c r="A1053">
        <v>29607</v>
      </c>
      <c r="B1053">
        <v>366</v>
      </c>
      <c r="C1053">
        <v>509.98</v>
      </c>
      <c r="D1053">
        <v>2</v>
      </c>
      <c r="E1053">
        <v>2.8</v>
      </c>
      <c r="F1053">
        <v>219</v>
      </c>
      <c r="G1053">
        <v>304.39999999999998</v>
      </c>
      <c r="H1053">
        <v>179</v>
      </c>
      <c r="I1053">
        <v>250.6</v>
      </c>
      <c r="J1053">
        <v>766</v>
      </c>
      <c r="K1053">
        <v>1067.78</v>
      </c>
      <c r="L1053" s="11" t="s">
        <v>11925</v>
      </c>
      <c r="M1053" s="12" t="s">
        <v>6</v>
      </c>
      <c r="N1053" s="12" t="s">
        <v>6</v>
      </c>
      <c r="O1053" s="12">
        <v>157</v>
      </c>
      <c r="P1053" s="12" t="s">
        <v>6</v>
      </c>
      <c r="Q1053" s="12" t="s">
        <v>6</v>
      </c>
      <c r="R1053">
        <v>1052</v>
      </c>
    </row>
    <row r="1054" spans="1:18" ht="15" x14ac:dyDescent="0.45">
      <c r="A1054">
        <v>18383</v>
      </c>
      <c r="B1054">
        <v>21</v>
      </c>
      <c r="C1054">
        <v>186.9</v>
      </c>
      <c r="D1054">
        <v>47</v>
      </c>
      <c r="E1054">
        <v>418.3</v>
      </c>
      <c r="F1054">
        <v>50</v>
      </c>
      <c r="G1054">
        <v>444.29</v>
      </c>
      <c r="H1054">
        <v>2</v>
      </c>
      <c r="I1054">
        <v>17.8</v>
      </c>
      <c r="J1054">
        <v>120</v>
      </c>
      <c r="K1054">
        <v>1067.29</v>
      </c>
      <c r="L1054" s="11" t="s">
        <v>11925</v>
      </c>
      <c r="M1054" s="12" t="s">
        <v>6</v>
      </c>
      <c r="N1054" s="12" t="s">
        <v>6</v>
      </c>
      <c r="O1054" s="12">
        <v>158</v>
      </c>
      <c r="P1054" s="12" t="s">
        <v>6</v>
      </c>
      <c r="Q1054" s="12" t="s">
        <v>6</v>
      </c>
      <c r="R1054">
        <v>1053</v>
      </c>
    </row>
    <row r="1055" spans="1:18" ht="15" x14ac:dyDescent="0.45">
      <c r="A1055">
        <v>16301</v>
      </c>
      <c r="B1055">
        <v>19</v>
      </c>
      <c r="C1055">
        <v>281.2</v>
      </c>
      <c r="D1055">
        <v>7</v>
      </c>
      <c r="E1055">
        <v>96.6</v>
      </c>
      <c r="F1055">
        <v>26</v>
      </c>
      <c r="G1055">
        <v>357.7</v>
      </c>
      <c r="H1055">
        <v>24</v>
      </c>
      <c r="I1055">
        <v>331.2</v>
      </c>
      <c r="J1055">
        <v>76</v>
      </c>
      <c r="K1055">
        <v>1066.7</v>
      </c>
      <c r="L1055" s="11" t="s">
        <v>11924</v>
      </c>
      <c r="M1055" s="12">
        <v>236</v>
      </c>
      <c r="N1055" s="12" t="s">
        <v>6</v>
      </c>
      <c r="O1055" s="12" t="s">
        <v>6</v>
      </c>
      <c r="P1055" s="12" t="s">
        <v>6</v>
      </c>
      <c r="Q1055" s="12" t="s">
        <v>6</v>
      </c>
      <c r="R1055">
        <v>1054</v>
      </c>
    </row>
    <row r="1056" spans="1:18" ht="15" x14ac:dyDescent="0.45">
      <c r="A1056">
        <v>30608</v>
      </c>
      <c r="B1056">
        <v>12</v>
      </c>
      <c r="C1056">
        <v>238.28</v>
      </c>
      <c r="D1056">
        <v>14</v>
      </c>
      <c r="E1056">
        <v>289.2</v>
      </c>
      <c r="F1056">
        <v>14</v>
      </c>
      <c r="G1056">
        <v>289.54000000000002</v>
      </c>
      <c r="H1056">
        <v>12</v>
      </c>
      <c r="I1056">
        <v>249.6</v>
      </c>
      <c r="J1056">
        <v>52</v>
      </c>
      <c r="K1056">
        <v>1066.6199999999999</v>
      </c>
      <c r="L1056" s="11" t="s">
        <v>11928</v>
      </c>
      <c r="M1056" s="12" t="s">
        <v>6</v>
      </c>
      <c r="N1056" s="12">
        <v>209</v>
      </c>
      <c r="O1056" s="12" t="s">
        <v>6</v>
      </c>
      <c r="P1056" s="12" t="s">
        <v>6</v>
      </c>
      <c r="Q1056" s="12" t="s">
        <v>6</v>
      </c>
      <c r="R1056">
        <v>1055</v>
      </c>
    </row>
    <row r="1057" spans="1:18" ht="15" x14ac:dyDescent="0.45">
      <c r="A1057">
        <v>2011242</v>
      </c>
      <c r="B1057">
        <v>8.39</v>
      </c>
      <c r="C1057">
        <v>427.05</v>
      </c>
      <c r="D1057">
        <v>4.0199999999999996</v>
      </c>
      <c r="E1057">
        <v>204.39</v>
      </c>
      <c r="F1057">
        <v>2.2400000000000002</v>
      </c>
      <c r="G1057">
        <v>114.22</v>
      </c>
      <c r="H1057">
        <v>6.25</v>
      </c>
      <c r="I1057">
        <v>320.44</v>
      </c>
      <c r="J1057">
        <v>20.9</v>
      </c>
      <c r="K1057">
        <v>1066.1000000000001</v>
      </c>
      <c r="L1057" s="11" t="s">
        <v>11924</v>
      </c>
      <c r="M1057" s="12">
        <v>237</v>
      </c>
      <c r="N1057" s="12" t="s">
        <v>6</v>
      </c>
      <c r="O1057" s="12" t="s">
        <v>6</v>
      </c>
      <c r="P1057" s="12" t="s">
        <v>6</v>
      </c>
      <c r="Q1057" s="12" t="s">
        <v>6</v>
      </c>
      <c r="R1057">
        <v>1056</v>
      </c>
    </row>
    <row r="1058" spans="1:18" ht="15" x14ac:dyDescent="0.45">
      <c r="A1058">
        <v>29067</v>
      </c>
      <c r="B1058">
        <v>19</v>
      </c>
      <c r="C1058">
        <v>264.10000000000002</v>
      </c>
      <c r="D1058">
        <v>26</v>
      </c>
      <c r="E1058">
        <v>360.29</v>
      </c>
      <c r="F1058">
        <v>16</v>
      </c>
      <c r="G1058">
        <v>219.07</v>
      </c>
      <c r="H1058">
        <v>16</v>
      </c>
      <c r="I1058">
        <v>222.4</v>
      </c>
      <c r="J1058">
        <v>77</v>
      </c>
      <c r="K1058">
        <v>1065.8600000000001</v>
      </c>
      <c r="L1058" s="11" t="s">
        <v>11926</v>
      </c>
      <c r="M1058" s="12" t="s">
        <v>6</v>
      </c>
      <c r="N1058" s="12" t="s">
        <v>6</v>
      </c>
      <c r="O1058" s="12" t="s">
        <v>6</v>
      </c>
      <c r="P1058" s="12">
        <v>137</v>
      </c>
      <c r="Q1058" s="12" t="s">
        <v>6</v>
      </c>
      <c r="R1058">
        <v>1057</v>
      </c>
    </row>
    <row r="1059" spans="1:18" ht="15" x14ac:dyDescent="0.45">
      <c r="A1059">
        <v>30506</v>
      </c>
      <c r="B1059">
        <v>28</v>
      </c>
      <c r="C1059">
        <v>204.4</v>
      </c>
      <c r="D1059">
        <v>44</v>
      </c>
      <c r="E1059">
        <v>321.2</v>
      </c>
      <c r="F1059">
        <v>40</v>
      </c>
      <c r="G1059">
        <v>292</v>
      </c>
      <c r="H1059">
        <v>34</v>
      </c>
      <c r="I1059">
        <v>248.2</v>
      </c>
      <c r="J1059">
        <v>146</v>
      </c>
      <c r="K1059">
        <v>1065.8</v>
      </c>
      <c r="L1059" s="11" t="s">
        <v>11925</v>
      </c>
      <c r="M1059" s="12" t="s">
        <v>6</v>
      </c>
      <c r="N1059" s="12" t="s">
        <v>6</v>
      </c>
      <c r="O1059" s="12">
        <v>159</v>
      </c>
      <c r="P1059" s="12" t="s">
        <v>6</v>
      </c>
      <c r="Q1059" s="12" t="s">
        <v>6</v>
      </c>
      <c r="R1059">
        <v>1058</v>
      </c>
    </row>
    <row r="1060" spans="1:18" ht="15" x14ac:dyDescent="0.45">
      <c r="A1060">
        <v>17986</v>
      </c>
      <c r="B1060">
        <v>20</v>
      </c>
      <c r="C1060">
        <v>270</v>
      </c>
      <c r="D1060">
        <v>1</v>
      </c>
      <c r="E1060">
        <v>13.5</v>
      </c>
      <c r="F1060">
        <v>31</v>
      </c>
      <c r="G1060">
        <v>418.5</v>
      </c>
      <c r="H1060">
        <v>27</v>
      </c>
      <c r="I1060">
        <v>363.42</v>
      </c>
      <c r="J1060">
        <v>79</v>
      </c>
      <c r="K1060">
        <v>1065.42</v>
      </c>
      <c r="L1060" s="11" t="s">
        <v>11926</v>
      </c>
      <c r="M1060" s="12" t="s">
        <v>6</v>
      </c>
      <c r="N1060" s="12" t="s">
        <v>6</v>
      </c>
      <c r="O1060" s="12" t="s">
        <v>6</v>
      </c>
      <c r="P1060" s="12">
        <v>138</v>
      </c>
      <c r="Q1060" s="12" t="s">
        <v>6</v>
      </c>
      <c r="R1060">
        <v>1059</v>
      </c>
    </row>
    <row r="1061" spans="1:18" ht="15" x14ac:dyDescent="0.45">
      <c r="A1061">
        <v>12116</v>
      </c>
      <c r="B1061">
        <v>28</v>
      </c>
      <c r="C1061">
        <v>153.12</v>
      </c>
      <c r="D1061">
        <v>19</v>
      </c>
      <c r="E1061">
        <v>155.13999999999999</v>
      </c>
      <c r="F1061">
        <v>39</v>
      </c>
      <c r="G1061">
        <v>319.8</v>
      </c>
      <c r="H1061">
        <v>51</v>
      </c>
      <c r="I1061">
        <v>436.1</v>
      </c>
      <c r="J1061">
        <v>137</v>
      </c>
      <c r="K1061">
        <v>1064.1599999999999</v>
      </c>
      <c r="L1061" s="11" t="s">
        <v>11928</v>
      </c>
      <c r="M1061" s="12" t="s">
        <v>6</v>
      </c>
      <c r="N1061" s="12">
        <v>210</v>
      </c>
      <c r="O1061" s="12" t="s">
        <v>6</v>
      </c>
      <c r="P1061" s="12" t="s">
        <v>6</v>
      </c>
      <c r="Q1061" s="12" t="s">
        <v>6</v>
      </c>
      <c r="R1061">
        <v>1060</v>
      </c>
    </row>
    <row r="1062" spans="1:18" ht="15" x14ac:dyDescent="0.45">
      <c r="A1062">
        <v>11212</v>
      </c>
      <c r="B1062">
        <v>24</v>
      </c>
      <c r="C1062">
        <v>404.25</v>
      </c>
      <c r="D1062">
        <v>9</v>
      </c>
      <c r="E1062">
        <v>152.1</v>
      </c>
      <c r="F1062">
        <v>14</v>
      </c>
      <c r="G1062">
        <v>236.6</v>
      </c>
      <c r="H1062">
        <v>16</v>
      </c>
      <c r="I1062">
        <v>270.39999999999998</v>
      </c>
      <c r="J1062">
        <v>63</v>
      </c>
      <c r="K1062">
        <v>1063.3499999999999</v>
      </c>
      <c r="L1062" s="11" t="s">
        <v>11925</v>
      </c>
      <c r="M1062" s="12" t="s">
        <v>6</v>
      </c>
      <c r="N1062" s="12" t="s">
        <v>6</v>
      </c>
      <c r="O1062" s="12">
        <v>160</v>
      </c>
      <c r="P1062" s="12" t="s">
        <v>6</v>
      </c>
      <c r="Q1062" s="12" t="s">
        <v>6</v>
      </c>
      <c r="R1062">
        <v>1061</v>
      </c>
    </row>
    <row r="1063" spans="1:18" ht="15" x14ac:dyDescent="0.45">
      <c r="A1063">
        <v>23182</v>
      </c>
      <c r="B1063">
        <v>18</v>
      </c>
      <c r="C1063">
        <v>108</v>
      </c>
      <c r="D1063">
        <v>40</v>
      </c>
      <c r="E1063">
        <v>239.52</v>
      </c>
      <c r="F1063">
        <v>65</v>
      </c>
      <c r="G1063">
        <v>390</v>
      </c>
      <c r="H1063">
        <v>54</v>
      </c>
      <c r="I1063">
        <v>323.52</v>
      </c>
      <c r="J1063">
        <v>177</v>
      </c>
      <c r="K1063">
        <v>1061.04</v>
      </c>
      <c r="L1063" s="11" t="s">
        <v>11925</v>
      </c>
      <c r="M1063" s="12" t="s">
        <v>6</v>
      </c>
      <c r="N1063" s="12" t="s">
        <v>6</v>
      </c>
      <c r="O1063" s="12">
        <v>161</v>
      </c>
      <c r="P1063" s="12" t="s">
        <v>6</v>
      </c>
      <c r="Q1063" s="12" t="s">
        <v>6</v>
      </c>
      <c r="R1063">
        <v>1062</v>
      </c>
    </row>
    <row r="1064" spans="1:18" ht="15" x14ac:dyDescent="0.45">
      <c r="A1064">
        <v>17094</v>
      </c>
      <c r="D1064">
        <v>29</v>
      </c>
      <c r="E1064">
        <v>295.8</v>
      </c>
      <c r="F1064">
        <v>45</v>
      </c>
      <c r="G1064">
        <v>459</v>
      </c>
      <c r="H1064">
        <v>30</v>
      </c>
      <c r="I1064">
        <v>306</v>
      </c>
      <c r="J1064">
        <v>104</v>
      </c>
      <c r="K1064">
        <v>1060.8</v>
      </c>
      <c r="L1064" s="11" t="s">
        <v>11928</v>
      </c>
      <c r="M1064" s="12" t="s">
        <v>6</v>
      </c>
      <c r="N1064" s="12">
        <v>211</v>
      </c>
      <c r="O1064" s="12" t="s">
        <v>6</v>
      </c>
      <c r="P1064" s="12" t="s">
        <v>6</v>
      </c>
      <c r="Q1064" s="12" t="s">
        <v>6</v>
      </c>
      <c r="R1064">
        <v>1063</v>
      </c>
    </row>
    <row r="1065" spans="1:18" ht="15" x14ac:dyDescent="0.45">
      <c r="A1065">
        <v>2011610</v>
      </c>
      <c r="B1065">
        <v>18.809999999999999</v>
      </c>
      <c r="C1065">
        <v>240.88</v>
      </c>
      <c r="D1065">
        <v>18.07</v>
      </c>
      <c r="E1065">
        <v>239.56</v>
      </c>
      <c r="F1065">
        <v>18.55</v>
      </c>
      <c r="G1065">
        <v>248.86</v>
      </c>
      <c r="H1065">
        <v>24.64</v>
      </c>
      <c r="I1065">
        <v>330.8</v>
      </c>
      <c r="J1065">
        <v>80.069999999999993</v>
      </c>
      <c r="K1065">
        <v>1060.0999999999999</v>
      </c>
      <c r="L1065" s="11" t="s">
        <v>11924</v>
      </c>
      <c r="M1065" s="12">
        <v>238</v>
      </c>
      <c r="N1065" s="12" t="s">
        <v>6</v>
      </c>
      <c r="O1065" s="12" t="s">
        <v>6</v>
      </c>
      <c r="P1065" s="12" t="s">
        <v>6</v>
      </c>
      <c r="Q1065" s="12" t="s">
        <v>6</v>
      </c>
      <c r="R1065">
        <v>1064</v>
      </c>
    </row>
    <row r="1066" spans="1:18" ht="15" x14ac:dyDescent="0.45">
      <c r="A1066">
        <v>16862</v>
      </c>
      <c r="B1066">
        <v>55</v>
      </c>
      <c r="C1066">
        <v>241.65</v>
      </c>
      <c r="D1066">
        <v>38</v>
      </c>
      <c r="E1066">
        <v>166.5</v>
      </c>
      <c r="F1066">
        <v>74</v>
      </c>
      <c r="G1066">
        <v>330.5</v>
      </c>
      <c r="H1066">
        <v>67</v>
      </c>
      <c r="I1066">
        <v>320.45999999999998</v>
      </c>
      <c r="J1066">
        <v>234</v>
      </c>
      <c r="K1066">
        <v>1059.1099999999999</v>
      </c>
      <c r="L1066" s="11" t="s">
        <v>11926</v>
      </c>
      <c r="M1066" s="12" t="s">
        <v>6</v>
      </c>
      <c r="N1066" s="12" t="s">
        <v>6</v>
      </c>
      <c r="O1066" s="12" t="s">
        <v>6</v>
      </c>
      <c r="P1066" s="12">
        <v>139</v>
      </c>
      <c r="Q1066" s="12" t="s">
        <v>6</v>
      </c>
      <c r="R1066">
        <v>1065</v>
      </c>
    </row>
    <row r="1067" spans="1:18" ht="15" x14ac:dyDescent="0.45">
      <c r="A1067">
        <v>11954</v>
      </c>
      <c r="B1067">
        <v>21</v>
      </c>
      <c r="C1067">
        <v>445.2</v>
      </c>
      <c r="D1067">
        <v>20</v>
      </c>
      <c r="E1067">
        <v>424</v>
      </c>
      <c r="F1067">
        <v>8</v>
      </c>
      <c r="G1067">
        <v>169.6</v>
      </c>
      <c r="H1067">
        <v>1</v>
      </c>
      <c r="I1067">
        <v>19.5</v>
      </c>
      <c r="J1067">
        <v>50</v>
      </c>
      <c r="K1067">
        <v>1058.3</v>
      </c>
      <c r="L1067" s="11" t="s">
        <v>11924</v>
      </c>
      <c r="M1067" s="12">
        <v>239</v>
      </c>
      <c r="N1067" s="12" t="s">
        <v>6</v>
      </c>
      <c r="O1067" s="12" t="s">
        <v>6</v>
      </c>
      <c r="P1067" s="12" t="s">
        <v>6</v>
      </c>
      <c r="Q1067" s="12" t="s">
        <v>6</v>
      </c>
      <c r="R1067">
        <v>1066</v>
      </c>
    </row>
    <row r="1068" spans="1:18" ht="15" x14ac:dyDescent="0.45">
      <c r="A1068">
        <v>11915</v>
      </c>
      <c r="B1068">
        <v>94</v>
      </c>
      <c r="C1068">
        <v>291.77999999999997</v>
      </c>
      <c r="D1068">
        <v>67</v>
      </c>
      <c r="E1068">
        <v>224.92</v>
      </c>
      <c r="F1068">
        <v>60</v>
      </c>
      <c r="G1068">
        <v>195.66</v>
      </c>
      <c r="H1068">
        <v>103</v>
      </c>
      <c r="I1068">
        <v>345.4</v>
      </c>
      <c r="J1068">
        <v>324</v>
      </c>
      <c r="K1068">
        <v>1057.7599999999998</v>
      </c>
      <c r="L1068" s="11" t="s">
        <v>11925</v>
      </c>
      <c r="M1068" s="12" t="s">
        <v>6</v>
      </c>
      <c r="N1068" s="12" t="s">
        <v>6</v>
      </c>
      <c r="O1068" s="12">
        <v>162</v>
      </c>
      <c r="P1068" s="12" t="s">
        <v>6</v>
      </c>
      <c r="Q1068" s="12" t="s">
        <v>6</v>
      </c>
      <c r="R1068">
        <v>1067</v>
      </c>
    </row>
    <row r="1069" spans="1:18" ht="15" x14ac:dyDescent="0.45">
      <c r="A1069">
        <v>28159</v>
      </c>
      <c r="B1069">
        <v>84</v>
      </c>
      <c r="C1069">
        <v>293.72000000000003</v>
      </c>
      <c r="D1069">
        <v>16</v>
      </c>
      <c r="E1069">
        <v>56</v>
      </c>
      <c r="F1069">
        <v>226</v>
      </c>
      <c r="G1069">
        <v>707.78</v>
      </c>
      <c r="J1069">
        <v>326</v>
      </c>
      <c r="K1069">
        <v>1057.5</v>
      </c>
      <c r="L1069" s="11" t="s">
        <v>11925</v>
      </c>
      <c r="M1069" s="12" t="s">
        <v>6</v>
      </c>
      <c r="N1069" s="12" t="s">
        <v>6</v>
      </c>
      <c r="O1069" s="12">
        <v>163</v>
      </c>
      <c r="P1069" s="12" t="s">
        <v>6</v>
      </c>
      <c r="Q1069" s="12" t="s">
        <v>6</v>
      </c>
      <c r="R1069">
        <v>1068</v>
      </c>
    </row>
    <row r="1070" spans="1:18" ht="15" x14ac:dyDescent="0.45">
      <c r="A1070">
        <v>31863</v>
      </c>
      <c r="D1070">
        <v>82</v>
      </c>
      <c r="E1070">
        <v>376.83</v>
      </c>
      <c r="F1070">
        <v>27</v>
      </c>
      <c r="G1070">
        <v>133.19999999999999</v>
      </c>
      <c r="H1070">
        <v>105</v>
      </c>
      <c r="I1070">
        <v>545.58000000000004</v>
      </c>
      <c r="J1070">
        <v>214</v>
      </c>
      <c r="K1070">
        <v>1055.6100000000001</v>
      </c>
      <c r="L1070" s="11" t="s">
        <v>11927</v>
      </c>
      <c r="M1070" s="12" t="s">
        <v>6</v>
      </c>
      <c r="N1070" s="12" t="s">
        <v>6</v>
      </c>
      <c r="O1070" s="12" t="s">
        <v>6</v>
      </c>
      <c r="P1070" s="12" t="s">
        <v>6</v>
      </c>
      <c r="Q1070" s="12">
        <v>178</v>
      </c>
      <c r="R1070">
        <v>1069</v>
      </c>
    </row>
    <row r="1071" spans="1:18" ht="15" x14ac:dyDescent="0.45">
      <c r="A1071">
        <v>29496</v>
      </c>
      <c r="B1071">
        <v>48</v>
      </c>
      <c r="C1071">
        <v>432</v>
      </c>
      <c r="D1071">
        <v>21</v>
      </c>
      <c r="E1071">
        <v>189</v>
      </c>
      <c r="F1071">
        <v>17</v>
      </c>
      <c r="G1071">
        <v>154.80000000000001</v>
      </c>
      <c r="H1071">
        <v>30</v>
      </c>
      <c r="I1071">
        <v>279</v>
      </c>
      <c r="J1071">
        <v>116</v>
      </c>
      <c r="K1071">
        <v>1054.8</v>
      </c>
      <c r="L1071" s="11" t="s">
        <v>11926</v>
      </c>
      <c r="M1071" s="12" t="s">
        <v>6</v>
      </c>
      <c r="N1071" s="12" t="s">
        <v>6</v>
      </c>
      <c r="O1071" s="12" t="s">
        <v>6</v>
      </c>
      <c r="P1071" s="12">
        <v>140</v>
      </c>
      <c r="Q1071" s="12" t="s">
        <v>6</v>
      </c>
      <c r="R1071">
        <v>1070</v>
      </c>
    </row>
    <row r="1072" spans="1:18" ht="15" x14ac:dyDescent="0.45">
      <c r="A1072">
        <v>17010</v>
      </c>
      <c r="B1072">
        <v>23</v>
      </c>
      <c r="C1072">
        <v>288.8</v>
      </c>
      <c r="D1072">
        <v>23</v>
      </c>
      <c r="E1072">
        <v>294.39999999999998</v>
      </c>
      <c r="F1072">
        <v>18</v>
      </c>
      <c r="G1072">
        <v>240.3</v>
      </c>
      <c r="H1072">
        <v>17</v>
      </c>
      <c r="I1072">
        <v>231.04</v>
      </c>
      <c r="J1072">
        <v>81</v>
      </c>
      <c r="K1072">
        <v>1054.54</v>
      </c>
      <c r="L1072" s="11" t="s">
        <v>11926</v>
      </c>
      <c r="M1072" s="12" t="s">
        <v>6</v>
      </c>
      <c r="N1072" s="12" t="s">
        <v>6</v>
      </c>
      <c r="O1072" s="12" t="s">
        <v>6</v>
      </c>
      <c r="P1072" s="12">
        <v>141</v>
      </c>
      <c r="Q1072" s="12" t="s">
        <v>6</v>
      </c>
      <c r="R1072">
        <v>1071</v>
      </c>
    </row>
    <row r="1073" spans="1:18" ht="15" x14ac:dyDescent="0.45">
      <c r="A1073">
        <v>17433</v>
      </c>
      <c r="B1073">
        <v>25</v>
      </c>
      <c r="C1073">
        <v>387.5</v>
      </c>
      <c r="D1073">
        <v>16</v>
      </c>
      <c r="E1073">
        <v>248</v>
      </c>
      <c r="F1073">
        <v>18</v>
      </c>
      <c r="G1073">
        <v>279</v>
      </c>
      <c r="H1073">
        <v>9</v>
      </c>
      <c r="I1073">
        <v>139.5</v>
      </c>
      <c r="J1073">
        <v>68</v>
      </c>
      <c r="K1073">
        <v>1054</v>
      </c>
      <c r="L1073" s="11" t="s">
        <v>11927</v>
      </c>
      <c r="M1073" s="12" t="s">
        <v>6</v>
      </c>
      <c r="N1073" s="12" t="s">
        <v>6</v>
      </c>
      <c r="O1073" s="12" t="s">
        <v>6</v>
      </c>
      <c r="P1073" s="12" t="s">
        <v>6</v>
      </c>
      <c r="Q1073" s="12">
        <v>179</v>
      </c>
      <c r="R1073">
        <v>1072</v>
      </c>
    </row>
    <row r="1074" spans="1:18" ht="15" x14ac:dyDescent="0.45">
      <c r="A1074">
        <v>16324</v>
      </c>
      <c r="D1074">
        <v>16</v>
      </c>
      <c r="E1074">
        <v>118.4</v>
      </c>
      <c r="F1074">
        <v>66</v>
      </c>
      <c r="G1074">
        <v>487.22</v>
      </c>
      <c r="H1074">
        <v>60</v>
      </c>
      <c r="I1074">
        <v>448.2</v>
      </c>
      <c r="J1074">
        <v>142</v>
      </c>
      <c r="K1074">
        <v>1053.82</v>
      </c>
      <c r="L1074" s="11" t="s">
        <v>11928</v>
      </c>
      <c r="M1074" s="12" t="s">
        <v>6</v>
      </c>
      <c r="N1074" s="12">
        <v>212</v>
      </c>
      <c r="O1074" s="12" t="s">
        <v>6</v>
      </c>
      <c r="P1074" s="12" t="s">
        <v>6</v>
      </c>
      <c r="Q1074" s="12" t="s">
        <v>6</v>
      </c>
      <c r="R1074">
        <v>1073</v>
      </c>
    </row>
    <row r="1075" spans="1:18" ht="15" x14ac:dyDescent="0.45">
      <c r="A1075">
        <v>11181</v>
      </c>
      <c r="B1075">
        <v>20</v>
      </c>
      <c r="C1075">
        <v>246.8</v>
      </c>
      <c r="D1075">
        <v>13</v>
      </c>
      <c r="E1075">
        <v>163.80000000000001</v>
      </c>
      <c r="F1075">
        <v>25</v>
      </c>
      <c r="G1075">
        <v>315</v>
      </c>
      <c r="H1075">
        <v>26</v>
      </c>
      <c r="I1075">
        <v>327.60000000000002</v>
      </c>
      <c r="J1075">
        <v>84</v>
      </c>
      <c r="K1075">
        <v>1053.2</v>
      </c>
      <c r="L1075" s="11" t="s">
        <v>11925</v>
      </c>
      <c r="M1075" s="12" t="s">
        <v>6</v>
      </c>
      <c r="N1075" s="12" t="s">
        <v>6</v>
      </c>
      <c r="O1075" s="12">
        <v>164</v>
      </c>
      <c r="P1075" s="12" t="s">
        <v>6</v>
      </c>
      <c r="Q1075" s="12" t="s">
        <v>6</v>
      </c>
      <c r="R1075">
        <v>1074</v>
      </c>
    </row>
    <row r="1076" spans="1:18" ht="15" x14ac:dyDescent="0.45">
      <c r="A1076">
        <v>23673</v>
      </c>
      <c r="D1076">
        <v>5</v>
      </c>
      <c r="E1076">
        <v>420.74</v>
      </c>
      <c r="F1076">
        <v>5</v>
      </c>
      <c r="G1076">
        <v>449.5</v>
      </c>
      <c r="H1076">
        <v>2</v>
      </c>
      <c r="I1076">
        <v>179.8</v>
      </c>
      <c r="J1076">
        <v>12</v>
      </c>
      <c r="K1076">
        <v>1050.04</v>
      </c>
      <c r="L1076" s="11" t="s">
        <v>11926</v>
      </c>
      <c r="M1076" s="12" t="s">
        <v>6</v>
      </c>
      <c r="N1076" s="12" t="s">
        <v>6</v>
      </c>
      <c r="O1076" s="12" t="s">
        <v>6</v>
      </c>
      <c r="P1076" s="12">
        <v>142</v>
      </c>
      <c r="Q1076" s="12" t="s">
        <v>6</v>
      </c>
      <c r="R1076">
        <v>1075</v>
      </c>
    </row>
    <row r="1077" spans="1:18" ht="15" x14ac:dyDescent="0.45">
      <c r="A1077">
        <v>27461</v>
      </c>
      <c r="B1077">
        <v>34</v>
      </c>
      <c r="C1077">
        <v>251.6</v>
      </c>
      <c r="D1077">
        <v>36</v>
      </c>
      <c r="E1077">
        <v>265.22000000000003</v>
      </c>
      <c r="F1077">
        <v>36</v>
      </c>
      <c r="G1077">
        <v>266.39999999999998</v>
      </c>
      <c r="H1077">
        <v>36</v>
      </c>
      <c r="I1077">
        <v>265.81</v>
      </c>
      <c r="J1077">
        <v>142</v>
      </c>
      <c r="K1077">
        <v>1049.03</v>
      </c>
      <c r="L1077" s="11" t="s">
        <v>11926</v>
      </c>
      <c r="M1077" s="12" t="s">
        <v>6</v>
      </c>
      <c r="N1077" s="12" t="s">
        <v>6</v>
      </c>
      <c r="O1077" s="12" t="s">
        <v>6</v>
      </c>
      <c r="P1077" s="12">
        <v>143</v>
      </c>
      <c r="Q1077" s="12" t="s">
        <v>6</v>
      </c>
      <c r="R1077">
        <v>1076</v>
      </c>
    </row>
    <row r="1078" spans="1:18" ht="15" x14ac:dyDescent="0.45">
      <c r="A1078">
        <v>29545</v>
      </c>
      <c r="B1078">
        <v>4</v>
      </c>
      <c r="C1078">
        <v>82</v>
      </c>
      <c r="D1078">
        <v>16</v>
      </c>
      <c r="E1078">
        <v>334</v>
      </c>
      <c r="F1078">
        <v>12</v>
      </c>
      <c r="G1078">
        <v>252</v>
      </c>
      <c r="H1078">
        <v>18</v>
      </c>
      <c r="I1078">
        <v>381</v>
      </c>
      <c r="J1078">
        <v>50</v>
      </c>
      <c r="K1078">
        <v>1049</v>
      </c>
      <c r="L1078" s="11" t="s">
        <v>11924</v>
      </c>
      <c r="M1078" s="12">
        <v>240</v>
      </c>
      <c r="N1078" s="12" t="s">
        <v>6</v>
      </c>
      <c r="O1078" s="12" t="s">
        <v>6</v>
      </c>
      <c r="P1078" s="12" t="s">
        <v>6</v>
      </c>
      <c r="Q1078" s="12" t="s">
        <v>6</v>
      </c>
      <c r="R1078">
        <v>1077</v>
      </c>
    </row>
    <row r="1079" spans="1:18" ht="15" x14ac:dyDescent="0.45">
      <c r="A1079">
        <v>17434</v>
      </c>
      <c r="B1079">
        <v>23</v>
      </c>
      <c r="C1079">
        <v>345</v>
      </c>
      <c r="D1079">
        <v>15</v>
      </c>
      <c r="E1079">
        <v>225</v>
      </c>
      <c r="F1079">
        <v>20</v>
      </c>
      <c r="G1079">
        <v>298.8</v>
      </c>
      <c r="H1079">
        <v>12</v>
      </c>
      <c r="I1079">
        <v>180</v>
      </c>
      <c r="J1079">
        <v>70</v>
      </c>
      <c r="K1079">
        <v>1048.8</v>
      </c>
      <c r="L1079" s="11" t="s">
        <v>11927</v>
      </c>
      <c r="M1079" s="12" t="s">
        <v>6</v>
      </c>
      <c r="N1079" s="12" t="s">
        <v>6</v>
      </c>
      <c r="O1079" s="12" t="s">
        <v>6</v>
      </c>
      <c r="P1079" s="12" t="s">
        <v>6</v>
      </c>
      <c r="Q1079" s="12">
        <v>180</v>
      </c>
      <c r="R1079">
        <v>1078</v>
      </c>
    </row>
    <row r="1080" spans="1:18" ht="15" x14ac:dyDescent="0.45">
      <c r="A1080">
        <v>23455</v>
      </c>
      <c r="B1080">
        <v>22</v>
      </c>
      <c r="C1080">
        <v>151.80000000000001</v>
      </c>
      <c r="D1080">
        <v>46</v>
      </c>
      <c r="E1080">
        <v>317.39999999999998</v>
      </c>
      <c r="F1080">
        <v>38</v>
      </c>
      <c r="G1080">
        <v>264.60000000000002</v>
      </c>
      <c r="H1080">
        <v>44</v>
      </c>
      <c r="I1080">
        <v>313.04000000000002</v>
      </c>
      <c r="J1080">
        <v>150</v>
      </c>
      <c r="K1080">
        <v>1046.8399999999999</v>
      </c>
      <c r="L1080" s="11" t="s">
        <v>11928</v>
      </c>
      <c r="M1080" s="12" t="s">
        <v>6</v>
      </c>
      <c r="N1080" s="12">
        <v>213</v>
      </c>
      <c r="O1080" s="12" t="s">
        <v>6</v>
      </c>
      <c r="P1080" s="12" t="s">
        <v>6</v>
      </c>
      <c r="Q1080" s="12" t="s">
        <v>6</v>
      </c>
      <c r="R1080">
        <v>1079</v>
      </c>
    </row>
    <row r="1081" spans="1:18" ht="15" x14ac:dyDescent="0.45">
      <c r="A1081">
        <v>29083</v>
      </c>
      <c r="B1081">
        <v>2</v>
      </c>
      <c r="C1081">
        <v>57</v>
      </c>
      <c r="D1081">
        <v>5</v>
      </c>
      <c r="E1081">
        <v>142.5</v>
      </c>
      <c r="F1081">
        <v>12</v>
      </c>
      <c r="G1081">
        <v>332.88</v>
      </c>
      <c r="H1081">
        <v>18</v>
      </c>
      <c r="I1081">
        <v>510.72</v>
      </c>
      <c r="J1081">
        <v>37</v>
      </c>
      <c r="K1081">
        <v>1043.0999999999999</v>
      </c>
      <c r="L1081" s="11" t="s">
        <v>11925</v>
      </c>
      <c r="M1081" s="12" t="s">
        <v>6</v>
      </c>
      <c r="N1081" s="12" t="s">
        <v>6</v>
      </c>
      <c r="O1081" s="12">
        <v>165</v>
      </c>
      <c r="P1081" s="12" t="s">
        <v>6</v>
      </c>
      <c r="Q1081" s="12" t="s">
        <v>6</v>
      </c>
      <c r="R1081">
        <v>1080</v>
      </c>
    </row>
    <row r="1082" spans="1:18" ht="15" x14ac:dyDescent="0.45">
      <c r="A1082">
        <v>27528</v>
      </c>
      <c r="B1082">
        <v>47</v>
      </c>
      <c r="C1082">
        <v>324.3</v>
      </c>
      <c r="D1082">
        <v>20</v>
      </c>
      <c r="E1082">
        <v>138</v>
      </c>
      <c r="F1082">
        <v>18</v>
      </c>
      <c r="G1082">
        <v>124.2</v>
      </c>
      <c r="H1082">
        <v>66</v>
      </c>
      <c r="I1082">
        <v>454.85</v>
      </c>
      <c r="J1082">
        <v>151</v>
      </c>
      <c r="K1082">
        <v>1041.3499999999999</v>
      </c>
      <c r="L1082" s="11" t="s">
        <v>11926</v>
      </c>
      <c r="M1082" s="12" t="s">
        <v>6</v>
      </c>
      <c r="N1082" s="12" t="s">
        <v>6</v>
      </c>
      <c r="O1082" s="12" t="s">
        <v>6</v>
      </c>
      <c r="P1082" s="12">
        <v>144</v>
      </c>
      <c r="Q1082" s="12" t="s">
        <v>6</v>
      </c>
      <c r="R1082">
        <v>1081</v>
      </c>
    </row>
    <row r="1083" spans="1:18" ht="15" x14ac:dyDescent="0.45">
      <c r="A1083">
        <v>14788</v>
      </c>
      <c r="B1083">
        <v>92</v>
      </c>
      <c r="C1083">
        <v>347.8</v>
      </c>
      <c r="D1083">
        <v>41</v>
      </c>
      <c r="E1083">
        <v>155.69999999999999</v>
      </c>
      <c r="F1083">
        <v>64</v>
      </c>
      <c r="G1083">
        <v>252.4</v>
      </c>
      <c r="H1083">
        <v>66</v>
      </c>
      <c r="I1083">
        <v>283.8</v>
      </c>
      <c r="J1083">
        <v>263</v>
      </c>
      <c r="K1083">
        <v>1039.7</v>
      </c>
      <c r="L1083" s="11" t="s">
        <v>11928</v>
      </c>
      <c r="M1083" s="12" t="s">
        <v>6</v>
      </c>
      <c r="N1083" s="12">
        <v>214</v>
      </c>
      <c r="O1083" s="12" t="s">
        <v>6</v>
      </c>
      <c r="P1083" s="12" t="s">
        <v>6</v>
      </c>
      <c r="Q1083" s="12" t="s">
        <v>6</v>
      </c>
      <c r="R1083">
        <v>1082</v>
      </c>
    </row>
    <row r="1084" spans="1:18" ht="15" x14ac:dyDescent="0.45">
      <c r="A1084">
        <v>23575</v>
      </c>
      <c r="B1084">
        <v>28</v>
      </c>
      <c r="C1084">
        <v>346.21</v>
      </c>
      <c r="D1084">
        <v>20</v>
      </c>
      <c r="E1084">
        <v>248</v>
      </c>
      <c r="F1084">
        <v>22</v>
      </c>
      <c r="G1084">
        <v>272.8</v>
      </c>
      <c r="H1084">
        <v>14</v>
      </c>
      <c r="I1084">
        <v>172.61</v>
      </c>
      <c r="J1084">
        <v>84</v>
      </c>
      <c r="K1084">
        <v>1039.6199999999999</v>
      </c>
      <c r="L1084" s="11" t="s">
        <v>11926</v>
      </c>
      <c r="M1084" s="12" t="s">
        <v>6</v>
      </c>
      <c r="N1084" s="12" t="s">
        <v>6</v>
      </c>
      <c r="O1084" s="12" t="s">
        <v>6</v>
      </c>
      <c r="P1084" s="12">
        <v>145</v>
      </c>
      <c r="Q1084" s="12" t="s">
        <v>6</v>
      </c>
      <c r="R1084">
        <v>1083</v>
      </c>
    </row>
    <row r="1085" spans="1:18" ht="15" x14ac:dyDescent="0.45">
      <c r="A1085">
        <v>2011521</v>
      </c>
      <c r="B1085">
        <v>75.92</v>
      </c>
      <c r="C1085">
        <v>300.45</v>
      </c>
      <c r="D1085">
        <v>48.1</v>
      </c>
      <c r="E1085">
        <v>191.37</v>
      </c>
      <c r="F1085">
        <v>77.89</v>
      </c>
      <c r="G1085">
        <v>280.14999999999998</v>
      </c>
      <c r="H1085">
        <v>43.9</v>
      </c>
      <c r="I1085">
        <v>267.04000000000002</v>
      </c>
      <c r="J1085">
        <v>245.81000000000003</v>
      </c>
      <c r="K1085">
        <v>1039.01</v>
      </c>
      <c r="L1085" s="11" t="s">
        <v>11924</v>
      </c>
      <c r="M1085" s="12">
        <v>241</v>
      </c>
      <c r="N1085" s="12" t="s">
        <v>6</v>
      </c>
      <c r="O1085" s="12" t="s">
        <v>6</v>
      </c>
      <c r="P1085" s="12" t="s">
        <v>6</v>
      </c>
      <c r="Q1085" s="12" t="s">
        <v>6</v>
      </c>
      <c r="R1085">
        <v>1084</v>
      </c>
    </row>
    <row r="1086" spans="1:18" ht="15" x14ac:dyDescent="0.45">
      <c r="A1086">
        <v>31982</v>
      </c>
      <c r="D1086">
        <v>2</v>
      </c>
      <c r="E1086">
        <v>11</v>
      </c>
      <c r="F1086">
        <v>115</v>
      </c>
      <c r="G1086">
        <v>632.05999999999995</v>
      </c>
      <c r="H1086">
        <v>73</v>
      </c>
      <c r="I1086">
        <v>395.78</v>
      </c>
      <c r="J1086">
        <v>190</v>
      </c>
      <c r="K1086">
        <v>1038.8399999999999</v>
      </c>
      <c r="L1086" s="11" t="s">
        <v>11925</v>
      </c>
      <c r="M1086" s="12" t="s">
        <v>6</v>
      </c>
      <c r="N1086" s="12" t="s">
        <v>6</v>
      </c>
      <c r="O1086" s="12">
        <v>166</v>
      </c>
      <c r="P1086" s="12" t="s">
        <v>6</v>
      </c>
      <c r="Q1086" s="12" t="s">
        <v>6</v>
      </c>
      <c r="R1086">
        <v>1085</v>
      </c>
    </row>
    <row r="1087" spans="1:18" ht="15" x14ac:dyDescent="0.45">
      <c r="A1087">
        <v>2011542</v>
      </c>
      <c r="B1087">
        <v>28.5</v>
      </c>
      <c r="C1087">
        <v>334.67</v>
      </c>
      <c r="D1087">
        <v>14.46</v>
      </c>
      <c r="E1087">
        <v>171.47</v>
      </c>
      <c r="F1087">
        <v>13.83</v>
      </c>
      <c r="G1087">
        <v>163.13999999999999</v>
      </c>
      <c r="H1087">
        <v>31.45</v>
      </c>
      <c r="I1087">
        <v>368.61</v>
      </c>
      <c r="J1087">
        <v>88.24</v>
      </c>
      <c r="K1087">
        <v>1037.8899999999999</v>
      </c>
      <c r="L1087" s="11" t="s">
        <v>11924</v>
      </c>
      <c r="M1087" s="12">
        <v>242</v>
      </c>
      <c r="N1087" s="12" t="s">
        <v>6</v>
      </c>
      <c r="O1087" s="12" t="s">
        <v>6</v>
      </c>
      <c r="P1087" s="12" t="s">
        <v>6</v>
      </c>
      <c r="Q1087" s="12" t="s">
        <v>6</v>
      </c>
      <c r="R1087">
        <v>1086</v>
      </c>
    </row>
    <row r="1088" spans="1:18" ht="15" x14ac:dyDescent="0.45">
      <c r="A1088">
        <v>17069</v>
      </c>
      <c r="B1088">
        <v>10</v>
      </c>
      <c r="C1088">
        <v>242</v>
      </c>
      <c r="D1088">
        <v>10</v>
      </c>
      <c r="E1088">
        <v>240.06</v>
      </c>
      <c r="F1088">
        <v>9</v>
      </c>
      <c r="G1088">
        <v>217.8</v>
      </c>
      <c r="H1088">
        <v>15</v>
      </c>
      <c r="I1088">
        <v>335.06</v>
      </c>
      <c r="J1088">
        <v>44</v>
      </c>
      <c r="K1088">
        <v>1034.92</v>
      </c>
      <c r="L1088" s="11" t="s">
        <v>11926</v>
      </c>
      <c r="M1088" s="12" t="s">
        <v>6</v>
      </c>
      <c r="N1088" s="12" t="s">
        <v>6</v>
      </c>
      <c r="O1088" s="12" t="s">
        <v>6</v>
      </c>
      <c r="P1088" s="12">
        <v>146</v>
      </c>
      <c r="Q1088" s="12" t="s">
        <v>6</v>
      </c>
      <c r="R1088">
        <v>1087</v>
      </c>
    </row>
    <row r="1089" spans="1:18" ht="15" x14ac:dyDescent="0.45">
      <c r="A1089">
        <v>16131</v>
      </c>
      <c r="D1089">
        <v>83</v>
      </c>
      <c r="E1089">
        <v>514.6</v>
      </c>
      <c r="F1089">
        <v>57</v>
      </c>
      <c r="G1089">
        <v>352.9</v>
      </c>
      <c r="H1089">
        <v>26</v>
      </c>
      <c r="I1089">
        <v>167.2</v>
      </c>
      <c r="J1089">
        <v>166</v>
      </c>
      <c r="K1089">
        <v>1034.7</v>
      </c>
      <c r="L1089" s="11" t="s">
        <v>11927</v>
      </c>
      <c r="M1089" s="12" t="s">
        <v>6</v>
      </c>
      <c r="N1089" s="12" t="s">
        <v>6</v>
      </c>
      <c r="O1089" s="12" t="s">
        <v>6</v>
      </c>
      <c r="P1089" s="12" t="s">
        <v>6</v>
      </c>
      <c r="Q1089" s="12">
        <v>181</v>
      </c>
      <c r="R1089">
        <v>1088</v>
      </c>
    </row>
    <row r="1090" spans="1:18" ht="15" x14ac:dyDescent="0.45">
      <c r="A1090">
        <v>10194</v>
      </c>
      <c r="B1090">
        <v>32</v>
      </c>
      <c r="C1090">
        <v>413.92</v>
      </c>
      <c r="D1090">
        <v>48</v>
      </c>
      <c r="E1090">
        <v>619.29999999999995</v>
      </c>
      <c r="J1090">
        <v>80</v>
      </c>
      <c r="K1090">
        <v>1033.22</v>
      </c>
      <c r="L1090" s="11" t="s">
        <v>11927</v>
      </c>
      <c r="M1090" s="12" t="s">
        <v>6</v>
      </c>
      <c r="N1090" s="12" t="s">
        <v>6</v>
      </c>
      <c r="O1090" s="12" t="s">
        <v>6</v>
      </c>
      <c r="P1090" s="12" t="s">
        <v>6</v>
      </c>
      <c r="Q1090" s="12">
        <v>182</v>
      </c>
      <c r="R1090">
        <v>1089</v>
      </c>
    </row>
    <row r="1091" spans="1:18" ht="15" x14ac:dyDescent="0.45">
      <c r="A1091">
        <v>12513</v>
      </c>
      <c r="B1091">
        <v>53</v>
      </c>
      <c r="C1091">
        <v>368.2</v>
      </c>
      <c r="D1091">
        <v>54</v>
      </c>
      <c r="E1091">
        <v>378</v>
      </c>
      <c r="F1091">
        <v>31</v>
      </c>
      <c r="G1091">
        <v>217</v>
      </c>
      <c r="H1091">
        <v>10</v>
      </c>
      <c r="I1091">
        <v>70</v>
      </c>
      <c r="J1091">
        <v>148</v>
      </c>
      <c r="K1091">
        <v>1033.2</v>
      </c>
      <c r="L1091" s="11" t="s">
        <v>11928</v>
      </c>
      <c r="M1091" s="12" t="s">
        <v>6</v>
      </c>
      <c r="N1091" s="12">
        <v>215</v>
      </c>
      <c r="O1091" s="12" t="s">
        <v>6</v>
      </c>
      <c r="P1091" s="12" t="s">
        <v>6</v>
      </c>
      <c r="Q1091" s="12" t="s">
        <v>6</v>
      </c>
      <c r="R1091">
        <v>1090</v>
      </c>
    </row>
    <row r="1092" spans="1:18" ht="15" x14ac:dyDescent="0.45">
      <c r="A1092">
        <v>29597</v>
      </c>
      <c r="B1092">
        <v>38</v>
      </c>
      <c r="C1092">
        <v>253.6</v>
      </c>
      <c r="D1092">
        <v>32</v>
      </c>
      <c r="E1092">
        <v>210.48</v>
      </c>
      <c r="F1092">
        <v>47</v>
      </c>
      <c r="G1092">
        <v>305.5</v>
      </c>
      <c r="H1092">
        <v>40</v>
      </c>
      <c r="I1092">
        <v>263.48</v>
      </c>
      <c r="J1092">
        <v>157</v>
      </c>
      <c r="K1092">
        <v>1033.06</v>
      </c>
      <c r="L1092" s="11" t="s">
        <v>11926</v>
      </c>
      <c r="M1092" s="12" t="s">
        <v>6</v>
      </c>
      <c r="N1092" s="12" t="s">
        <v>6</v>
      </c>
      <c r="O1092" s="12" t="s">
        <v>6</v>
      </c>
      <c r="P1092" s="12">
        <v>147</v>
      </c>
      <c r="Q1092" s="12" t="s">
        <v>6</v>
      </c>
      <c r="R1092">
        <v>1091</v>
      </c>
    </row>
    <row r="1093" spans="1:18" ht="15" x14ac:dyDescent="0.45">
      <c r="A1093">
        <v>31496</v>
      </c>
      <c r="B1093">
        <v>25</v>
      </c>
      <c r="C1093">
        <v>227.75</v>
      </c>
      <c r="D1093">
        <v>15</v>
      </c>
      <c r="E1093">
        <v>140.69999999999999</v>
      </c>
      <c r="F1093">
        <v>35</v>
      </c>
      <c r="G1093">
        <v>325.04000000000002</v>
      </c>
      <c r="H1093">
        <v>46</v>
      </c>
      <c r="I1093">
        <v>339.46</v>
      </c>
      <c r="J1093">
        <v>121</v>
      </c>
      <c r="K1093">
        <v>1032.95</v>
      </c>
      <c r="L1093" s="11" t="s">
        <v>11928</v>
      </c>
      <c r="M1093" s="12" t="s">
        <v>6</v>
      </c>
      <c r="N1093" s="12">
        <v>216</v>
      </c>
      <c r="O1093" s="12" t="s">
        <v>6</v>
      </c>
      <c r="P1093" s="12" t="s">
        <v>6</v>
      </c>
      <c r="Q1093" s="12" t="s">
        <v>6</v>
      </c>
      <c r="R1093">
        <v>1092</v>
      </c>
    </row>
    <row r="1094" spans="1:18" ht="15" x14ac:dyDescent="0.45">
      <c r="A1094">
        <v>17496</v>
      </c>
      <c r="B1094">
        <v>15</v>
      </c>
      <c r="C1094">
        <v>253.5</v>
      </c>
      <c r="D1094">
        <v>34</v>
      </c>
      <c r="E1094">
        <v>574.6</v>
      </c>
      <c r="F1094">
        <v>12</v>
      </c>
      <c r="G1094">
        <v>202.8</v>
      </c>
      <c r="J1094">
        <v>61</v>
      </c>
      <c r="K1094">
        <v>1030.9000000000001</v>
      </c>
      <c r="L1094" s="11" t="s">
        <v>11926</v>
      </c>
      <c r="M1094" s="12" t="s">
        <v>6</v>
      </c>
      <c r="N1094" s="12" t="s">
        <v>6</v>
      </c>
      <c r="O1094" s="12" t="s">
        <v>6</v>
      </c>
      <c r="P1094" s="12">
        <v>148</v>
      </c>
      <c r="Q1094" s="12" t="s">
        <v>6</v>
      </c>
      <c r="R1094">
        <v>1093</v>
      </c>
    </row>
    <row r="1095" spans="1:18" ht="15" x14ac:dyDescent="0.45">
      <c r="A1095">
        <v>12217</v>
      </c>
      <c r="B1095">
        <v>90</v>
      </c>
      <c r="C1095">
        <v>381.18</v>
      </c>
      <c r="D1095">
        <v>84</v>
      </c>
      <c r="E1095">
        <v>328.3</v>
      </c>
      <c r="F1095">
        <v>41</v>
      </c>
      <c r="G1095">
        <v>181.84</v>
      </c>
      <c r="H1095">
        <v>31</v>
      </c>
      <c r="I1095">
        <v>139.13999999999999</v>
      </c>
      <c r="J1095">
        <v>246</v>
      </c>
      <c r="K1095">
        <v>1030.46</v>
      </c>
      <c r="L1095" s="11" t="s">
        <v>11928</v>
      </c>
      <c r="M1095" s="12" t="s">
        <v>6</v>
      </c>
      <c r="N1095" s="12">
        <v>217</v>
      </c>
      <c r="O1095" s="12" t="s">
        <v>6</v>
      </c>
      <c r="P1095" s="12" t="s">
        <v>6</v>
      </c>
      <c r="Q1095" s="12" t="s">
        <v>6</v>
      </c>
      <c r="R1095">
        <v>1094</v>
      </c>
    </row>
    <row r="1096" spans="1:18" ht="15" x14ac:dyDescent="0.45">
      <c r="A1096">
        <v>10561</v>
      </c>
      <c r="B1096">
        <v>16</v>
      </c>
      <c r="C1096">
        <v>250.88</v>
      </c>
      <c r="D1096">
        <v>10</v>
      </c>
      <c r="E1096">
        <v>157.44</v>
      </c>
      <c r="F1096">
        <v>5</v>
      </c>
      <c r="G1096">
        <v>81</v>
      </c>
      <c r="H1096">
        <v>33</v>
      </c>
      <c r="I1096">
        <v>540.54</v>
      </c>
      <c r="J1096">
        <v>64</v>
      </c>
      <c r="K1096">
        <v>1029.8599999999999</v>
      </c>
      <c r="L1096" s="11" t="s">
        <v>11927</v>
      </c>
      <c r="M1096" s="12" t="s">
        <v>6</v>
      </c>
      <c r="N1096" s="12" t="s">
        <v>6</v>
      </c>
      <c r="O1096" s="12" t="s">
        <v>6</v>
      </c>
      <c r="P1096" s="12" t="s">
        <v>6</v>
      </c>
      <c r="Q1096" s="12">
        <v>183</v>
      </c>
      <c r="R1096">
        <v>1095</v>
      </c>
    </row>
    <row r="1097" spans="1:18" ht="15" x14ac:dyDescent="0.45">
      <c r="A1097">
        <v>10792</v>
      </c>
      <c r="B1097">
        <v>14</v>
      </c>
      <c r="C1097">
        <v>277.2</v>
      </c>
      <c r="D1097">
        <v>11</v>
      </c>
      <c r="E1097">
        <v>217.8</v>
      </c>
      <c r="F1097">
        <v>16</v>
      </c>
      <c r="G1097">
        <v>316.8</v>
      </c>
      <c r="H1097">
        <v>11</v>
      </c>
      <c r="I1097">
        <v>217.8</v>
      </c>
      <c r="J1097">
        <v>52</v>
      </c>
      <c r="K1097">
        <v>1029.5999999999999</v>
      </c>
      <c r="L1097" s="11" t="s">
        <v>11924</v>
      </c>
      <c r="M1097" s="12">
        <v>243</v>
      </c>
      <c r="N1097" s="12" t="s">
        <v>6</v>
      </c>
      <c r="O1097" s="12" t="s">
        <v>6</v>
      </c>
      <c r="P1097" s="12" t="s">
        <v>6</v>
      </c>
      <c r="Q1097" s="12" t="s">
        <v>6</v>
      </c>
      <c r="R1097">
        <v>1096</v>
      </c>
    </row>
    <row r="1098" spans="1:18" ht="15" x14ac:dyDescent="0.45">
      <c r="A1098">
        <v>27351</v>
      </c>
      <c r="B1098">
        <v>43</v>
      </c>
      <c r="C1098">
        <v>214.2</v>
      </c>
      <c r="D1098">
        <v>45</v>
      </c>
      <c r="E1098">
        <v>205.89</v>
      </c>
      <c r="F1098">
        <v>46</v>
      </c>
      <c r="G1098">
        <v>211.23</v>
      </c>
      <c r="H1098">
        <v>84</v>
      </c>
      <c r="I1098">
        <v>398</v>
      </c>
      <c r="J1098">
        <v>218</v>
      </c>
      <c r="K1098">
        <v>1029.32</v>
      </c>
      <c r="L1098" s="11" t="s">
        <v>11928</v>
      </c>
      <c r="M1098" s="12" t="s">
        <v>6</v>
      </c>
      <c r="N1098" s="12">
        <v>218</v>
      </c>
      <c r="O1098" s="12" t="s">
        <v>6</v>
      </c>
      <c r="P1098" s="12" t="s">
        <v>6</v>
      </c>
      <c r="Q1098" s="12" t="s">
        <v>6</v>
      </c>
      <c r="R1098">
        <v>1097</v>
      </c>
    </row>
    <row r="1099" spans="1:18" ht="15" x14ac:dyDescent="0.45">
      <c r="A1099">
        <v>17616</v>
      </c>
      <c r="B1099">
        <v>63</v>
      </c>
      <c r="C1099">
        <v>289.8</v>
      </c>
      <c r="D1099">
        <v>67</v>
      </c>
      <c r="E1099">
        <v>307.08999999999997</v>
      </c>
      <c r="F1099">
        <v>52</v>
      </c>
      <c r="G1099">
        <v>266.24</v>
      </c>
      <c r="H1099">
        <v>32</v>
      </c>
      <c r="I1099">
        <v>165.14</v>
      </c>
      <c r="J1099">
        <v>214</v>
      </c>
      <c r="K1099">
        <v>1028.27</v>
      </c>
      <c r="L1099" s="11" t="s">
        <v>11925</v>
      </c>
      <c r="M1099" s="12" t="s">
        <v>6</v>
      </c>
      <c r="N1099" s="12" t="s">
        <v>6</v>
      </c>
      <c r="O1099" s="12">
        <v>167</v>
      </c>
      <c r="P1099" s="12" t="s">
        <v>6</v>
      </c>
      <c r="Q1099" s="12" t="s">
        <v>6</v>
      </c>
      <c r="R1099">
        <v>1098</v>
      </c>
    </row>
    <row r="1100" spans="1:18" ht="15" x14ac:dyDescent="0.45">
      <c r="A1100">
        <v>11208</v>
      </c>
      <c r="B1100">
        <v>90</v>
      </c>
      <c r="C1100">
        <v>269.52</v>
      </c>
      <c r="D1100">
        <v>82</v>
      </c>
      <c r="E1100">
        <v>245.52</v>
      </c>
      <c r="F1100">
        <v>93</v>
      </c>
      <c r="G1100">
        <v>278.76</v>
      </c>
      <c r="H1100">
        <v>78</v>
      </c>
      <c r="I1100">
        <v>234</v>
      </c>
      <c r="J1100">
        <v>343</v>
      </c>
      <c r="K1100">
        <v>1027.8</v>
      </c>
      <c r="L1100" s="11" t="s">
        <v>11925</v>
      </c>
      <c r="M1100" s="12" t="s">
        <v>6</v>
      </c>
      <c r="N1100" s="12" t="s">
        <v>6</v>
      </c>
      <c r="O1100" s="12">
        <v>168</v>
      </c>
      <c r="P1100" s="12" t="s">
        <v>6</v>
      </c>
      <c r="Q1100" s="12" t="s">
        <v>6</v>
      </c>
      <c r="R1100">
        <v>1099</v>
      </c>
    </row>
    <row r="1101" spans="1:18" ht="15" x14ac:dyDescent="0.45">
      <c r="A1101">
        <v>27511</v>
      </c>
      <c r="B1101">
        <v>6</v>
      </c>
      <c r="C1101">
        <v>293.39999999999998</v>
      </c>
      <c r="D1101">
        <v>6</v>
      </c>
      <c r="E1101">
        <v>289</v>
      </c>
      <c r="F1101">
        <v>7</v>
      </c>
      <c r="G1101">
        <v>311.5</v>
      </c>
      <c r="H1101">
        <v>3</v>
      </c>
      <c r="I1101">
        <v>133.5</v>
      </c>
      <c r="J1101">
        <v>22</v>
      </c>
      <c r="K1101">
        <v>1027.4000000000001</v>
      </c>
      <c r="L1101" s="11" t="s">
        <v>11928</v>
      </c>
      <c r="M1101" s="12" t="s">
        <v>6</v>
      </c>
      <c r="N1101" s="12">
        <v>219</v>
      </c>
      <c r="O1101" s="12" t="s">
        <v>6</v>
      </c>
      <c r="P1101" s="12" t="s">
        <v>6</v>
      </c>
      <c r="Q1101" s="12" t="s">
        <v>6</v>
      </c>
      <c r="R1101">
        <v>1100</v>
      </c>
    </row>
    <row r="1102" spans="1:18" ht="15" x14ac:dyDescent="0.45">
      <c r="A1102">
        <v>11863</v>
      </c>
      <c r="B1102">
        <v>20</v>
      </c>
      <c r="C1102">
        <v>154.13999999999999</v>
      </c>
      <c r="D1102">
        <v>31</v>
      </c>
      <c r="E1102">
        <v>240.56</v>
      </c>
      <c r="F1102">
        <v>43</v>
      </c>
      <c r="G1102">
        <v>335.4</v>
      </c>
      <c r="H1102">
        <v>38</v>
      </c>
      <c r="I1102">
        <v>296.39999999999998</v>
      </c>
      <c r="J1102">
        <v>132</v>
      </c>
      <c r="K1102">
        <v>1026.5</v>
      </c>
      <c r="L1102" s="11" t="s">
        <v>11927</v>
      </c>
      <c r="M1102" s="12" t="s">
        <v>6</v>
      </c>
      <c r="N1102" s="12" t="s">
        <v>6</v>
      </c>
      <c r="O1102" s="12" t="s">
        <v>6</v>
      </c>
      <c r="P1102" s="12" t="s">
        <v>6</v>
      </c>
      <c r="Q1102" s="12">
        <v>184</v>
      </c>
      <c r="R1102">
        <v>1101</v>
      </c>
    </row>
    <row r="1103" spans="1:18" ht="15" x14ac:dyDescent="0.45">
      <c r="A1103">
        <v>29851</v>
      </c>
      <c r="B1103">
        <v>7</v>
      </c>
      <c r="C1103">
        <v>204.14</v>
      </c>
      <c r="D1103">
        <v>9</v>
      </c>
      <c r="E1103">
        <v>256.5</v>
      </c>
      <c r="F1103">
        <v>9</v>
      </c>
      <c r="G1103">
        <v>280.3</v>
      </c>
      <c r="H1103">
        <v>9</v>
      </c>
      <c r="I1103">
        <v>284.55</v>
      </c>
      <c r="J1103">
        <v>34</v>
      </c>
      <c r="K1103">
        <v>1025.49</v>
      </c>
      <c r="L1103" s="11" t="s">
        <v>11926</v>
      </c>
      <c r="M1103" s="12" t="s">
        <v>6</v>
      </c>
      <c r="N1103" s="12" t="s">
        <v>6</v>
      </c>
      <c r="O1103" s="12" t="s">
        <v>6</v>
      </c>
      <c r="P1103" s="12">
        <v>149</v>
      </c>
      <c r="Q1103" s="12" t="s">
        <v>6</v>
      </c>
      <c r="R1103">
        <v>1102</v>
      </c>
    </row>
    <row r="1104" spans="1:18" ht="15" x14ac:dyDescent="0.45">
      <c r="A1104">
        <v>12091</v>
      </c>
      <c r="B1104">
        <v>65</v>
      </c>
      <c r="C1104">
        <v>129.68</v>
      </c>
      <c r="D1104">
        <v>144</v>
      </c>
      <c r="E1104">
        <v>287.68</v>
      </c>
      <c r="F1104">
        <v>143</v>
      </c>
      <c r="G1104">
        <v>285.52</v>
      </c>
      <c r="H1104">
        <v>150</v>
      </c>
      <c r="I1104">
        <v>322.27999999999997</v>
      </c>
      <c r="J1104">
        <v>502</v>
      </c>
      <c r="K1104">
        <v>1025.1599999999999</v>
      </c>
      <c r="L1104" s="11" t="s">
        <v>11924</v>
      </c>
      <c r="M1104" s="12">
        <v>244</v>
      </c>
      <c r="N1104" s="12" t="s">
        <v>6</v>
      </c>
      <c r="O1104" s="12" t="s">
        <v>6</v>
      </c>
      <c r="P1104" s="12" t="s">
        <v>6</v>
      </c>
      <c r="Q1104" s="12" t="s">
        <v>6</v>
      </c>
      <c r="R1104">
        <v>1103</v>
      </c>
    </row>
    <row r="1105" spans="1:18" ht="15" x14ac:dyDescent="0.45">
      <c r="A1105">
        <v>28726</v>
      </c>
      <c r="B1105">
        <v>27</v>
      </c>
      <c r="C1105">
        <v>101.8</v>
      </c>
      <c r="D1105">
        <v>48</v>
      </c>
      <c r="E1105">
        <v>196.86</v>
      </c>
      <c r="F1105">
        <v>128</v>
      </c>
      <c r="G1105">
        <v>536.58000000000004</v>
      </c>
      <c r="H1105">
        <v>45</v>
      </c>
      <c r="I1105">
        <v>188.32</v>
      </c>
      <c r="J1105">
        <v>248</v>
      </c>
      <c r="K1105">
        <v>1023.56</v>
      </c>
      <c r="L1105" s="11" t="s">
        <v>11928</v>
      </c>
      <c r="M1105" s="12" t="s">
        <v>6</v>
      </c>
      <c r="N1105" s="12">
        <v>220</v>
      </c>
      <c r="O1105" s="12" t="s">
        <v>6</v>
      </c>
      <c r="P1105" s="12" t="s">
        <v>6</v>
      </c>
      <c r="Q1105" s="12" t="s">
        <v>6</v>
      </c>
      <c r="R1105">
        <v>1104</v>
      </c>
    </row>
    <row r="1106" spans="1:18" ht="15" x14ac:dyDescent="0.45">
      <c r="A1106">
        <v>23654</v>
      </c>
      <c r="B1106">
        <v>20</v>
      </c>
      <c r="C1106">
        <v>244</v>
      </c>
      <c r="D1106">
        <v>14</v>
      </c>
      <c r="E1106">
        <v>169.82</v>
      </c>
      <c r="F1106">
        <v>44</v>
      </c>
      <c r="G1106">
        <v>534.84</v>
      </c>
      <c r="H1106">
        <v>6</v>
      </c>
      <c r="I1106">
        <v>72.22</v>
      </c>
      <c r="J1106">
        <v>84</v>
      </c>
      <c r="K1106">
        <v>1020.8800000000001</v>
      </c>
      <c r="L1106" s="11" t="s">
        <v>11928</v>
      </c>
      <c r="M1106" s="12" t="s">
        <v>6</v>
      </c>
      <c r="N1106" s="12">
        <v>221</v>
      </c>
      <c r="O1106" s="12" t="s">
        <v>6</v>
      </c>
      <c r="P1106" s="12" t="s">
        <v>6</v>
      </c>
      <c r="Q1106" s="12" t="s">
        <v>6</v>
      </c>
      <c r="R1106">
        <v>1105</v>
      </c>
    </row>
    <row r="1107" spans="1:18" ht="15" x14ac:dyDescent="0.45">
      <c r="A1107">
        <v>10797</v>
      </c>
      <c r="D1107">
        <v>9</v>
      </c>
      <c r="E1107">
        <v>316.8</v>
      </c>
      <c r="F1107">
        <v>8</v>
      </c>
      <c r="G1107">
        <v>281.60000000000002</v>
      </c>
      <c r="H1107">
        <v>12</v>
      </c>
      <c r="I1107">
        <v>422.4</v>
      </c>
      <c r="J1107">
        <v>29</v>
      </c>
      <c r="K1107">
        <v>1020.8000000000001</v>
      </c>
      <c r="L1107" s="11" t="s">
        <v>11928</v>
      </c>
      <c r="M1107" s="12" t="s">
        <v>6</v>
      </c>
      <c r="N1107" s="12">
        <v>222</v>
      </c>
      <c r="O1107" s="12" t="s">
        <v>6</v>
      </c>
      <c r="P1107" s="12" t="s">
        <v>6</v>
      </c>
      <c r="Q1107" s="12" t="s">
        <v>6</v>
      </c>
      <c r="R1107">
        <v>1106</v>
      </c>
    </row>
    <row r="1108" spans="1:18" ht="15" x14ac:dyDescent="0.45">
      <c r="A1108">
        <v>12620</v>
      </c>
      <c r="B1108">
        <v>16</v>
      </c>
      <c r="C1108">
        <v>229.25</v>
      </c>
      <c r="D1108">
        <v>16</v>
      </c>
      <c r="E1108">
        <v>230.4</v>
      </c>
      <c r="F1108">
        <v>21</v>
      </c>
      <c r="G1108">
        <v>301.25</v>
      </c>
      <c r="H1108">
        <v>18</v>
      </c>
      <c r="I1108">
        <v>259.2</v>
      </c>
      <c r="J1108">
        <v>71</v>
      </c>
      <c r="K1108">
        <v>1020.0999999999999</v>
      </c>
      <c r="L1108" s="11" t="s">
        <v>11927</v>
      </c>
      <c r="M1108" s="12" t="s">
        <v>6</v>
      </c>
      <c r="N1108" s="12" t="s">
        <v>6</v>
      </c>
      <c r="O1108" s="12" t="s">
        <v>6</v>
      </c>
      <c r="P1108" s="12" t="s">
        <v>6</v>
      </c>
      <c r="Q1108" s="12">
        <v>185</v>
      </c>
      <c r="R1108">
        <v>1107</v>
      </c>
    </row>
    <row r="1109" spans="1:18" ht="15" x14ac:dyDescent="0.45">
      <c r="A1109">
        <v>16532</v>
      </c>
      <c r="B1109">
        <v>159</v>
      </c>
      <c r="C1109">
        <v>603.79999999999995</v>
      </c>
      <c r="D1109">
        <v>73</v>
      </c>
      <c r="E1109">
        <v>286.2</v>
      </c>
      <c r="F1109">
        <v>12</v>
      </c>
      <c r="G1109">
        <v>50.4</v>
      </c>
      <c r="H1109">
        <v>18</v>
      </c>
      <c r="I1109">
        <v>75.599999999999994</v>
      </c>
      <c r="J1109">
        <v>262</v>
      </c>
      <c r="K1109">
        <v>1016</v>
      </c>
      <c r="L1109" s="11" t="s">
        <v>11928</v>
      </c>
      <c r="M1109" s="12" t="s">
        <v>6</v>
      </c>
      <c r="N1109" s="12">
        <v>223</v>
      </c>
      <c r="O1109" s="12" t="s">
        <v>6</v>
      </c>
      <c r="P1109" s="12" t="s">
        <v>6</v>
      </c>
      <c r="Q1109" s="12" t="s">
        <v>6</v>
      </c>
      <c r="R1109">
        <v>1108</v>
      </c>
    </row>
    <row r="1110" spans="1:18" ht="15" x14ac:dyDescent="0.45">
      <c r="A1110">
        <v>2016397</v>
      </c>
      <c r="B1110">
        <v>10.220000000000001</v>
      </c>
      <c r="C1110">
        <v>306.2</v>
      </c>
      <c r="D1110">
        <v>5.72</v>
      </c>
      <c r="E1110">
        <v>171.6</v>
      </c>
      <c r="F1110">
        <v>6.16</v>
      </c>
      <c r="G1110">
        <v>184.74</v>
      </c>
      <c r="H1110">
        <v>11.79</v>
      </c>
      <c r="I1110">
        <v>353.37</v>
      </c>
      <c r="J1110">
        <v>33.89</v>
      </c>
      <c r="K1110">
        <v>1015.91</v>
      </c>
      <c r="L1110" s="11" t="s">
        <v>11924</v>
      </c>
      <c r="M1110" s="12">
        <v>245</v>
      </c>
      <c r="N1110" s="12" t="s">
        <v>6</v>
      </c>
      <c r="O1110" s="12" t="s">
        <v>6</v>
      </c>
      <c r="P1110" s="12" t="s">
        <v>6</v>
      </c>
      <c r="Q1110" s="12" t="s">
        <v>6</v>
      </c>
      <c r="R1110">
        <v>1109</v>
      </c>
    </row>
    <row r="1111" spans="1:18" ht="15" x14ac:dyDescent="0.45">
      <c r="A1111">
        <v>17003</v>
      </c>
      <c r="B1111">
        <v>12</v>
      </c>
      <c r="C1111">
        <v>454.8</v>
      </c>
      <c r="D1111">
        <v>4</v>
      </c>
      <c r="E1111">
        <v>151.6</v>
      </c>
      <c r="F1111">
        <v>4</v>
      </c>
      <c r="G1111">
        <v>151.6</v>
      </c>
      <c r="H1111">
        <v>6</v>
      </c>
      <c r="I1111">
        <v>257.39999999999998</v>
      </c>
      <c r="J1111">
        <v>26</v>
      </c>
      <c r="K1111">
        <v>1015.4</v>
      </c>
      <c r="L1111" s="11" t="s">
        <v>11926</v>
      </c>
      <c r="M1111" s="12" t="s">
        <v>6</v>
      </c>
      <c r="N1111" s="12" t="s">
        <v>6</v>
      </c>
      <c r="O1111" s="12" t="s">
        <v>6</v>
      </c>
      <c r="P1111" s="12">
        <v>150</v>
      </c>
      <c r="Q1111" s="12" t="s">
        <v>6</v>
      </c>
      <c r="R1111">
        <v>1110</v>
      </c>
    </row>
    <row r="1112" spans="1:18" ht="15" x14ac:dyDescent="0.45">
      <c r="A1112">
        <v>15061</v>
      </c>
      <c r="B1112">
        <v>1</v>
      </c>
      <c r="C1112">
        <v>35</v>
      </c>
      <c r="D1112">
        <v>10</v>
      </c>
      <c r="E1112">
        <v>350</v>
      </c>
      <c r="F1112">
        <v>10</v>
      </c>
      <c r="G1112">
        <v>350</v>
      </c>
      <c r="H1112">
        <v>8</v>
      </c>
      <c r="I1112">
        <v>280</v>
      </c>
      <c r="J1112">
        <v>29</v>
      </c>
      <c r="K1112">
        <v>1015</v>
      </c>
      <c r="L1112" s="11" t="s">
        <v>11925</v>
      </c>
      <c r="M1112" s="12" t="s">
        <v>6</v>
      </c>
      <c r="N1112" s="12" t="s">
        <v>6</v>
      </c>
      <c r="O1112" s="12">
        <v>169</v>
      </c>
      <c r="P1112" s="12" t="s">
        <v>6</v>
      </c>
      <c r="Q1112" s="12" t="s">
        <v>6</v>
      </c>
      <c r="R1112">
        <v>1111</v>
      </c>
    </row>
    <row r="1113" spans="1:18" ht="15" x14ac:dyDescent="0.45">
      <c r="A1113">
        <v>29781</v>
      </c>
      <c r="B1113">
        <v>8</v>
      </c>
      <c r="C1113">
        <v>231.26</v>
      </c>
      <c r="D1113">
        <v>10</v>
      </c>
      <c r="E1113">
        <v>292.86</v>
      </c>
      <c r="F1113">
        <v>4</v>
      </c>
      <c r="G1113">
        <v>123.2</v>
      </c>
      <c r="H1113">
        <v>12</v>
      </c>
      <c r="I1113">
        <v>367.14</v>
      </c>
      <c r="J1113">
        <v>34</v>
      </c>
      <c r="K1113">
        <v>1014.46</v>
      </c>
      <c r="L1113" s="11" t="s">
        <v>11928</v>
      </c>
      <c r="M1113" s="12" t="s">
        <v>6</v>
      </c>
      <c r="N1113" s="12">
        <v>224</v>
      </c>
      <c r="O1113" s="12" t="s">
        <v>6</v>
      </c>
      <c r="P1113" s="12" t="s">
        <v>6</v>
      </c>
      <c r="Q1113" s="12" t="s">
        <v>6</v>
      </c>
      <c r="R1113">
        <v>1112</v>
      </c>
    </row>
    <row r="1114" spans="1:18" ht="15" x14ac:dyDescent="0.45">
      <c r="A1114">
        <v>18083</v>
      </c>
      <c r="B1114">
        <v>50</v>
      </c>
      <c r="C1114">
        <v>349.44</v>
      </c>
      <c r="D1114">
        <v>33</v>
      </c>
      <c r="E1114">
        <v>231</v>
      </c>
      <c r="F1114">
        <v>35</v>
      </c>
      <c r="G1114">
        <v>245</v>
      </c>
      <c r="H1114">
        <v>27</v>
      </c>
      <c r="I1114">
        <v>189</v>
      </c>
      <c r="J1114">
        <v>145</v>
      </c>
      <c r="K1114">
        <v>1014.44</v>
      </c>
      <c r="L1114" s="11" t="s">
        <v>11923</v>
      </c>
      <c r="M1114" s="12" t="s">
        <v>6</v>
      </c>
      <c r="N1114" s="12" t="s">
        <v>6</v>
      </c>
      <c r="O1114" s="12" t="s">
        <v>6</v>
      </c>
      <c r="P1114" s="12" t="s">
        <v>6</v>
      </c>
      <c r="Q1114" s="12" t="s">
        <v>6</v>
      </c>
      <c r="R1114">
        <v>1113</v>
      </c>
    </row>
    <row r="1115" spans="1:18" ht="15" x14ac:dyDescent="0.45">
      <c r="A1115">
        <v>16897</v>
      </c>
      <c r="B1115">
        <v>12</v>
      </c>
      <c r="C1115">
        <v>406.8</v>
      </c>
      <c r="D1115">
        <v>7</v>
      </c>
      <c r="E1115">
        <v>234.59</v>
      </c>
      <c r="F1115">
        <v>6</v>
      </c>
      <c r="G1115">
        <v>203.4</v>
      </c>
      <c r="H1115">
        <v>5</v>
      </c>
      <c r="I1115">
        <v>169.5</v>
      </c>
      <c r="J1115">
        <v>30</v>
      </c>
      <c r="K1115">
        <v>1014.29</v>
      </c>
      <c r="L1115" s="11" t="s">
        <v>11926</v>
      </c>
      <c r="M1115" s="12" t="s">
        <v>6</v>
      </c>
      <c r="N1115" s="12" t="s">
        <v>6</v>
      </c>
      <c r="O1115" s="12" t="s">
        <v>6</v>
      </c>
      <c r="P1115" s="12">
        <v>151</v>
      </c>
      <c r="Q1115" s="12" t="s">
        <v>6</v>
      </c>
      <c r="R1115">
        <v>1114</v>
      </c>
    </row>
    <row r="1116" spans="1:18" ht="15" x14ac:dyDescent="0.45">
      <c r="A1116">
        <v>23582</v>
      </c>
      <c r="B1116">
        <v>62</v>
      </c>
      <c r="C1116">
        <v>321.14</v>
      </c>
      <c r="D1116">
        <v>31</v>
      </c>
      <c r="E1116">
        <v>159.94</v>
      </c>
      <c r="F1116">
        <v>66</v>
      </c>
      <c r="G1116">
        <v>341.94</v>
      </c>
      <c r="H1116">
        <v>37</v>
      </c>
      <c r="I1116">
        <v>190.3</v>
      </c>
      <c r="J1116">
        <v>196</v>
      </c>
      <c r="K1116">
        <v>1013.3199999999999</v>
      </c>
      <c r="L1116" s="11" t="s">
        <v>11926</v>
      </c>
      <c r="M1116" s="12" t="s">
        <v>6</v>
      </c>
      <c r="N1116" s="12" t="s">
        <v>6</v>
      </c>
      <c r="O1116" s="12" t="s">
        <v>6</v>
      </c>
      <c r="P1116" s="12">
        <v>152</v>
      </c>
      <c r="Q1116" s="12" t="s">
        <v>6</v>
      </c>
      <c r="R1116">
        <v>1115</v>
      </c>
    </row>
    <row r="1117" spans="1:18" ht="15" x14ac:dyDescent="0.45">
      <c r="A1117">
        <v>28297</v>
      </c>
      <c r="B1117">
        <v>30</v>
      </c>
      <c r="C1117">
        <v>382.98</v>
      </c>
      <c r="D1117">
        <v>9</v>
      </c>
      <c r="E1117">
        <v>115.2</v>
      </c>
      <c r="F1117">
        <v>18</v>
      </c>
      <c r="G1117">
        <v>250.2</v>
      </c>
      <c r="H1117">
        <v>21</v>
      </c>
      <c r="I1117">
        <v>264.60000000000002</v>
      </c>
      <c r="J1117">
        <v>78</v>
      </c>
      <c r="K1117">
        <v>1012.98</v>
      </c>
      <c r="L1117" s="11" t="s">
        <v>11926</v>
      </c>
      <c r="M1117" s="12" t="s">
        <v>6</v>
      </c>
      <c r="N1117" s="12" t="s">
        <v>6</v>
      </c>
      <c r="O1117" s="12" t="s">
        <v>6</v>
      </c>
      <c r="P1117" s="12">
        <v>153</v>
      </c>
      <c r="Q1117" s="12" t="s">
        <v>6</v>
      </c>
      <c r="R1117">
        <v>1116</v>
      </c>
    </row>
    <row r="1118" spans="1:18" ht="15" x14ac:dyDescent="0.45">
      <c r="A1118">
        <v>2023481</v>
      </c>
      <c r="B1118">
        <v>8.2899999999999991</v>
      </c>
      <c r="C1118">
        <v>133.44999999999999</v>
      </c>
      <c r="D1118">
        <v>8.5299999999999994</v>
      </c>
      <c r="E1118">
        <v>137.44999999999999</v>
      </c>
      <c r="F1118">
        <v>17.010000000000002</v>
      </c>
      <c r="G1118">
        <v>291.26</v>
      </c>
      <c r="H1118">
        <v>25.13</v>
      </c>
      <c r="I1118">
        <v>448.74</v>
      </c>
      <c r="J1118">
        <v>58.959999999999994</v>
      </c>
      <c r="K1118">
        <v>1010.9</v>
      </c>
      <c r="L1118" s="11" t="s">
        <v>11924</v>
      </c>
      <c r="M1118" s="12">
        <v>246</v>
      </c>
      <c r="N1118" s="12" t="s">
        <v>6</v>
      </c>
      <c r="O1118" s="12" t="s">
        <v>6</v>
      </c>
      <c r="P1118" s="12" t="s">
        <v>6</v>
      </c>
      <c r="Q1118" s="12" t="s">
        <v>6</v>
      </c>
      <c r="R1118">
        <v>1117</v>
      </c>
    </row>
    <row r="1119" spans="1:18" ht="15" x14ac:dyDescent="0.45">
      <c r="A1119">
        <v>10738</v>
      </c>
      <c r="B1119">
        <v>49</v>
      </c>
      <c r="C1119">
        <v>317.45999999999998</v>
      </c>
      <c r="D1119">
        <v>29</v>
      </c>
      <c r="E1119">
        <v>187.98</v>
      </c>
      <c r="F1119">
        <v>21</v>
      </c>
      <c r="G1119">
        <v>136.5</v>
      </c>
      <c r="H1119">
        <v>57</v>
      </c>
      <c r="I1119">
        <v>367.9</v>
      </c>
      <c r="J1119">
        <v>156</v>
      </c>
      <c r="K1119">
        <v>1009.8399999999999</v>
      </c>
      <c r="L1119" s="11" t="s">
        <v>11925</v>
      </c>
      <c r="M1119" s="12" t="s">
        <v>6</v>
      </c>
      <c r="N1119" s="12" t="s">
        <v>6</v>
      </c>
      <c r="O1119" s="12">
        <v>170</v>
      </c>
      <c r="P1119" s="12" t="s">
        <v>6</v>
      </c>
      <c r="Q1119" s="12" t="s">
        <v>6</v>
      </c>
      <c r="R1119">
        <v>1118</v>
      </c>
    </row>
    <row r="1120" spans="1:18" ht="15" x14ac:dyDescent="0.45">
      <c r="A1120">
        <v>12098</v>
      </c>
      <c r="B1120">
        <v>27</v>
      </c>
      <c r="C1120">
        <v>209.98</v>
      </c>
      <c r="D1120">
        <v>31</v>
      </c>
      <c r="E1120">
        <v>241.18</v>
      </c>
      <c r="F1120">
        <v>11</v>
      </c>
      <c r="G1120">
        <v>85.8</v>
      </c>
      <c r="H1120">
        <v>60</v>
      </c>
      <c r="I1120">
        <v>472.57</v>
      </c>
      <c r="J1120">
        <v>129</v>
      </c>
      <c r="K1120">
        <v>1009.53</v>
      </c>
      <c r="L1120" s="11" t="s">
        <v>11924</v>
      </c>
      <c r="M1120" s="12">
        <v>247</v>
      </c>
      <c r="N1120" s="12" t="s">
        <v>6</v>
      </c>
      <c r="O1120" s="12" t="s">
        <v>6</v>
      </c>
      <c r="P1120" s="12" t="s">
        <v>6</v>
      </c>
      <c r="Q1120" s="12" t="s">
        <v>6</v>
      </c>
      <c r="R1120">
        <v>1119</v>
      </c>
    </row>
    <row r="1121" spans="1:18" ht="15" x14ac:dyDescent="0.45">
      <c r="A1121">
        <v>10144</v>
      </c>
      <c r="B1121">
        <v>48</v>
      </c>
      <c r="C1121">
        <v>264</v>
      </c>
      <c r="D1121">
        <v>42</v>
      </c>
      <c r="E1121">
        <v>232.93</v>
      </c>
      <c r="F1121">
        <v>64</v>
      </c>
      <c r="G1121">
        <v>377.6</v>
      </c>
      <c r="H1121">
        <v>22</v>
      </c>
      <c r="I1121">
        <v>134.78</v>
      </c>
      <c r="J1121">
        <v>176</v>
      </c>
      <c r="K1121">
        <v>1009.31</v>
      </c>
      <c r="L1121" s="11" t="s">
        <v>11927</v>
      </c>
      <c r="M1121" s="12" t="s">
        <v>6</v>
      </c>
      <c r="N1121" s="12" t="s">
        <v>6</v>
      </c>
      <c r="O1121" s="12" t="s">
        <v>6</v>
      </c>
      <c r="P1121" s="12" t="s">
        <v>6</v>
      </c>
      <c r="Q1121" s="12">
        <v>186</v>
      </c>
      <c r="R1121">
        <v>1120</v>
      </c>
    </row>
    <row r="1122" spans="1:18" ht="15" x14ac:dyDescent="0.45">
      <c r="A1122">
        <v>31685</v>
      </c>
      <c r="D1122">
        <v>17</v>
      </c>
      <c r="E1122">
        <v>153.30000000000001</v>
      </c>
      <c r="F1122">
        <v>40</v>
      </c>
      <c r="G1122">
        <v>361.5</v>
      </c>
      <c r="H1122">
        <v>55</v>
      </c>
      <c r="I1122">
        <v>492.5</v>
      </c>
      <c r="J1122">
        <v>112</v>
      </c>
      <c r="K1122">
        <v>1007.3</v>
      </c>
      <c r="L1122" s="11" t="s">
        <v>11928</v>
      </c>
      <c r="M1122" s="12" t="s">
        <v>6</v>
      </c>
      <c r="N1122" s="12">
        <v>225</v>
      </c>
      <c r="O1122" s="12" t="s">
        <v>6</v>
      </c>
      <c r="P1122" s="12" t="s">
        <v>6</v>
      </c>
      <c r="Q1122" s="12" t="s">
        <v>6</v>
      </c>
      <c r="R1122">
        <v>1121</v>
      </c>
    </row>
    <row r="1123" spans="1:18" ht="15" x14ac:dyDescent="0.45">
      <c r="A1123">
        <v>12230</v>
      </c>
      <c r="B1123">
        <v>32</v>
      </c>
      <c r="C1123">
        <v>137.30000000000001</v>
      </c>
      <c r="D1123">
        <v>198</v>
      </c>
      <c r="E1123">
        <v>682.61</v>
      </c>
      <c r="F1123">
        <v>16</v>
      </c>
      <c r="G1123">
        <v>68.8</v>
      </c>
      <c r="H1123">
        <v>28</v>
      </c>
      <c r="I1123">
        <v>118.06</v>
      </c>
      <c r="J1123">
        <v>274</v>
      </c>
      <c r="K1123">
        <v>1006.77</v>
      </c>
      <c r="L1123" s="11" t="s">
        <v>11928</v>
      </c>
      <c r="M1123" s="12" t="s">
        <v>6</v>
      </c>
      <c r="N1123" s="12">
        <v>226</v>
      </c>
      <c r="O1123" s="12" t="s">
        <v>6</v>
      </c>
      <c r="P1123" s="12" t="s">
        <v>6</v>
      </c>
      <c r="Q1123" s="12" t="s">
        <v>6</v>
      </c>
      <c r="R1123">
        <v>1122</v>
      </c>
    </row>
    <row r="1124" spans="1:18" ht="15" x14ac:dyDescent="0.45">
      <c r="A1124">
        <v>29975</v>
      </c>
      <c r="D1124">
        <v>30</v>
      </c>
      <c r="E1124">
        <v>297</v>
      </c>
      <c r="F1124">
        <v>52</v>
      </c>
      <c r="G1124">
        <v>522.79999999999995</v>
      </c>
      <c r="H1124">
        <v>17</v>
      </c>
      <c r="I1124">
        <v>184.3</v>
      </c>
      <c r="J1124">
        <v>99</v>
      </c>
      <c r="K1124">
        <v>1004.0999999999999</v>
      </c>
      <c r="L1124" s="11" t="s">
        <v>11928</v>
      </c>
      <c r="M1124" s="12" t="s">
        <v>6</v>
      </c>
      <c r="N1124" s="12">
        <v>227</v>
      </c>
      <c r="O1124" s="12" t="s">
        <v>6</v>
      </c>
      <c r="P1124" s="12" t="s">
        <v>6</v>
      </c>
      <c r="Q1124" s="12" t="s">
        <v>6</v>
      </c>
      <c r="R1124">
        <v>1123</v>
      </c>
    </row>
    <row r="1125" spans="1:18" ht="15" x14ac:dyDescent="0.45">
      <c r="A1125">
        <v>2027582</v>
      </c>
      <c r="B1125">
        <v>14.15</v>
      </c>
      <c r="C1125">
        <v>97.42</v>
      </c>
      <c r="D1125">
        <v>34.869999999999997</v>
      </c>
      <c r="E1125">
        <v>240.36</v>
      </c>
      <c r="F1125">
        <v>31.6</v>
      </c>
      <c r="G1125">
        <v>217.51</v>
      </c>
      <c r="H1125">
        <v>64.959999999999994</v>
      </c>
      <c r="I1125">
        <v>447.43</v>
      </c>
      <c r="J1125">
        <v>145.57999999999998</v>
      </c>
      <c r="K1125">
        <v>1002.72</v>
      </c>
      <c r="L1125" s="11" t="s">
        <v>11923</v>
      </c>
      <c r="M1125" s="12" t="s">
        <v>6</v>
      </c>
      <c r="N1125" s="12" t="s">
        <v>6</v>
      </c>
      <c r="O1125" s="12" t="s">
        <v>6</v>
      </c>
      <c r="P1125" s="12" t="s">
        <v>6</v>
      </c>
      <c r="Q1125" s="12" t="s">
        <v>6</v>
      </c>
      <c r="R1125">
        <v>1124</v>
      </c>
    </row>
    <row r="1126" spans="1:18" ht="15" x14ac:dyDescent="0.45">
      <c r="A1126">
        <v>16725</v>
      </c>
      <c r="B1126">
        <v>73</v>
      </c>
      <c r="C1126">
        <v>327.78</v>
      </c>
      <c r="D1126">
        <v>38</v>
      </c>
      <c r="E1126">
        <v>174.14</v>
      </c>
      <c r="F1126">
        <v>51</v>
      </c>
      <c r="G1126">
        <v>264.36</v>
      </c>
      <c r="H1126">
        <v>54</v>
      </c>
      <c r="I1126">
        <v>236.38</v>
      </c>
      <c r="J1126">
        <v>216</v>
      </c>
      <c r="K1126">
        <v>1002.66</v>
      </c>
      <c r="L1126" s="11" t="s">
        <v>11928</v>
      </c>
      <c r="M1126" s="12" t="s">
        <v>6</v>
      </c>
      <c r="N1126" s="12">
        <v>228</v>
      </c>
      <c r="O1126" s="12" t="s">
        <v>6</v>
      </c>
      <c r="P1126" s="12" t="s">
        <v>6</v>
      </c>
      <c r="Q1126" s="12" t="s">
        <v>6</v>
      </c>
      <c r="R1126">
        <v>1125</v>
      </c>
    </row>
    <row r="1127" spans="1:18" ht="15" x14ac:dyDescent="0.45">
      <c r="A1127">
        <v>27488</v>
      </c>
      <c r="B1127">
        <v>110</v>
      </c>
      <c r="C1127">
        <v>329.28</v>
      </c>
      <c r="D1127">
        <v>61</v>
      </c>
      <c r="E1127">
        <v>183</v>
      </c>
      <c r="F1127">
        <v>97</v>
      </c>
      <c r="G1127">
        <v>290.52</v>
      </c>
      <c r="H1127">
        <v>67</v>
      </c>
      <c r="I1127">
        <v>199.8</v>
      </c>
      <c r="J1127">
        <v>335</v>
      </c>
      <c r="K1127">
        <v>1002.5999999999999</v>
      </c>
      <c r="L1127" s="11" t="s">
        <v>11928</v>
      </c>
      <c r="M1127" s="12" t="s">
        <v>6</v>
      </c>
      <c r="N1127" s="12">
        <v>229</v>
      </c>
      <c r="O1127" s="12" t="s">
        <v>6</v>
      </c>
      <c r="P1127" s="12" t="s">
        <v>6</v>
      </c>
      <c r="Q1127" s="12" t="s">
        <v>6</v>
      </c>
      <c r="R1127">
        <v>1126</v>
      </c>
    </row>
    <row r="1128" spans="1:18" ht="15" x14ac:dyDescent="0.45">
      <c r="A1128">
        <v>17057</v>
      </c>
      <c r="B1128">
        <v>27</v>
      </c>
      <c r="C1128">
        <v>689.15</v>
      </c>
      <c r="D1128">
        <v>3</v>
      </c>
      <c r="E1128">
        <v>76.8</v>
      </c>
      <c r="H1128">
        <v>9</v>
      </c>
      <c r="I1128">
        <v>236.38</v>
      </c>
      <c r="J1128">
        <v>39</v>
      </c>
      <c r="K1128">
        <v>1002.3299999999999</v>
      </c>
      <c r="L1128" s="11" t="s">
        <v>11926</v>
      </c>
      <c r="M1128" s="12" t="s">
        <v>6</v>
      </c>
      <c r="N1128" s="12" t="s">
        <v>6</v>
      </c>
      <c r="O1128" s="12" t="s">
        <v>6</v>
      </c>
      <c r="P1128" s="12">
        <v>154</v>
      </c>
      <c r="Q1128" s="12" t="s">
        <v>6</v>
      </c>
      <c r="R1128">
        <v>1127</v>
      </c>
    </row>
    <row r="1129" spans="1:18" ht="15" x14ac:dyDescent="0.45">
      <c r="A1129">
        <v>2016410</v>
      </c>
      <c r="B1129">
        <v>6.12</v>
      </c>
      <c r="C1129">
        <v>146.16</v>
      </c>
      <c r="D1129">
        <v>9.7100000000000009</v>
      </c>
      <c r="E1129">
        <v>232.41</v>
      </c>
      <c r="F1129">
        <v>11.31</v>
      </c>
      <c r="G1129">
        <v>288.24</v>
      </c>
      <c r="H1129">
        <v>12.46</v>
      </c>
      <c r="I1129">
        <v>335.07</v>
      </c>
      <c r="J1129">
        <v>39.6</v>
      </c>
      <c r="K1129">
        <v>1001.8799999999999</v>
      </c>
      <c r="L1129" s="11" t="s">
        <v>11924</v>
      </c>
      <c r="M1129" s="12">
        <v>248</v>
      </c>
      <c r="N1129" s="12" t="s">
        <v>6</v>
      </c>
      <c r="O1129" s="12" t="s">
        <v>6</v>
      </c>
      <c r="P1129" s="12" t="s">
        <v>6</v>
      </c>
      <c r="Q1129" s="12" t="s">
        <v>6</v>
      </c>
      <c r="R1129">
        <v>1128</v>
      </c>
    </row>
    <row r="1130" spans="1:18" ht="15" x14ac:dyDescent="0.45">
      <c r="A1130">
        <v>17467</v>
      </c>
      <c r="B1130">
        <v>50</v>
      </c>
      <c r="C1130">
        <v>315</v>
      </c>
      <c r="D1130">
        <v>41</v>
      </c>
      <c r="E1130">
        <v>258.3</v>
      </c>
      <c r="F1130">
        <v>37</v>
      </c>
      <c r="G1130">
        <v>233.1</v>
      </c>
      <c r="H1130">
        <v>31</v>
      </c>
      <c r="I1130">
        <v>195.3</v>
      </c>
      <c r="J1130">
        <v>159</v>
      </c>
      <c r="K1130">
        <v>1001.7</v>
      </c>
      <c r="L1130" s="11" t="s">
        <v>11926</v>
      </c>
      <c r="M1130" s="12" t="s">
        <v>6</v>
      </c>
      <c r="N1130" s="12" t="s">
        <v>6</v>
      </c>
      <c r="O1130" s="12" t="s">
        <v>6</v>
      </c>
      <c r="P1130" s="12">
        <v>155</v>
      </c>
      <c r="Q1130" s="12" t="s">
        <v>6</v>
      </c>
      <c r="R1130">
        <v>1129</v>
      </c>
    </row>
    <row r="1131" spans="1:18" ht="15" x14ac:dyDescent="0.45">
      <c r="A1131">
        <v>2030535</v>
      </c>
      <c r="B1131">
        <v>33.03</v>
      </c>
      <c r="C1131">
        <v>230.17</v>
      </c>
      <c r="D1131">
        <v>29.38</v>
      </c>
      <c r="E1131">
        <v>205.69</v>
      </c>
      <c r="F1131">
        <v>42.84</v>
      </c>
      <c r="G1131">
        <v>298.41000000000003</v>
      </c>
      <c r="H1131">
        <v>38.92</v>
      </c>
      <c r="I1131">
        <v>267.41000000000003</v>
      </c>
      <c r="J1131">
        <v>144.17000000000002</v>
      </c>
      <c r="K1131">
        <v>1001.6800000000001</v>
      </c>
      <c r="L1131" s="11" t="s">
        <v>11923</v>
      </c>
      <c r="M1131" s="12" t="s">
        <v>6</v>
      </c>
      <c r="N1131" s="12" t="s">
        <v>6</v>
      </c>
      <c r="O1131" s="12" t="s">
        <v>6</v>
      </c>
      <c r="P1131" s="12" t="s">
        <v>6</v>
      </c>
      <c r="Q1131" s="12" t="s">
        <v>6</v>
      </c>
      <c r="R1131">
        <v>1130</v>
      </c>
    </row>
    <row r="1132" spans="1:18" ht="15" x14ac:dyDescent="0.45">
      <c r="A1132">
        <v>18211</v>
      </c>
      <c r="B1132">
        <v>68</v>
      </c>
      <c r="C1132">
        <v>352.76</v>
      </c>
      <c r="D1132">
        <v>38</v>
      </c>
      <c r="E1132">
        <v>196.76</v>
      </c>
      <c r="F1132">
        <v>54</v>
      </c>
      <c r="G1132">
        <v>279.95999999999998</v>
      </c>
      <c r="H1132">
        <v>33.049999999999997</v>
      </c>
      <c r="I1132">
        <v>170.99</v>
      </c>
      <c r="J1132">
        <v>193.05</v>
      </c>
      <c r="K1132">
        <v>1000.47</v>
      </c>
      <c r="L1132" s="11" t="s">
        <v>11928</v>
      </c>
      <c r="M1132" s="12" t="s">
        <v>6</v>
      </c>
      <c r="N1132" s="12">
        <v>230</v>
      </c>
      <c r="O1132" s="12" t="s">
        <v>6</v>
      </c>
      <c r="P1132" s="12" t="s">
        <v>6</v>
      </c>
      <c r="Q1132" s="12" t="s">
        <v>6</v>
      </c>
      <c r="R1132">
        <v>1131</v>
      </c>
    </row>
    <row r="1133" spans="1:18" ht="15" x14ac:dyDescent="0.45">
      <c r="A1133">
        <v>28533</v>
      </c>
      <c r="B1133">
        <v>33</v>
      </c>
      <c r="C1133">
        <v>230.44</v>
      </c>
      <c r="D1133">
        <v>37</v>
      </c>
      <c r="E1133">
        <v>259</v>
      </c>
      <c r="F1133">
        <v>38</v>
      </c>
      <c r="G1133">
        <v>266</v>
      </c>
      <c r="H1133">
        <v>35</v>
      </c>
      <c r="I1133">
        <v>245</v>
      </c>
      <c r="J1133">
        <v>143</v>
      </c>
      <c r="K1133">
        <v>1000.44</v>
      </c>
      <c r="L1133" s="11" t="s">
        <v>11923</v>
      </c>
      <c r="M1133" s="12" t="s">
        <v>6</v>
      </c>
      <c r="N1133" s="12" t="s">
        <v>6</v>
      </c>
      <c r="O1133" s="12" t="s">
        <v>6</v>
      </c>
      <c r="P1133" s="12" t="s">
        <v>6</v>
      </c>
      <c r="Q1133" s="12" t="s">
        <v>6</v>
      </c>
      <c r="R1133">
        <v>1132</v>
      </c>
    </row>
    <row r="1134" spans="1:18" ht="15" x14ac:dyDescent="0.45">
      <c r="A1134">
        <v>17444</v>
      </c>
      <c r="B1134">
        <v>46</v>
      </c>
      <c r="C1134">
        <v>637.17999999999995</v>
      </c>
      <c r="D1134">
        <v>10</v>
      </c>
      <c r="E1134">
        <v>139</v>
      </c>
      <c r="F1134">
        <v>16</v>
      </c>
      <c r="G1134">
        <v>222.4</v>
      </c>
      <c r="J1134">
        <v>72</v>
      </c>
      <c r="K1134">
        <v>998.57999999999993</v>
      </c>
      <c r="L1134" s="11" t="s">
        <v>11927</v>
      </c>
      <c r="M1134" s="12" t="s">
        <v>6</v>
      </c>
      <c r="N1134" s="12" t="s">
        <v>6</v>
      </c>
      <c r="O1134" s="12" t="s">
        <v>6</v>
      </c>
      <c r="P1134" s="12" t="s">
        <v>6</v>
      </c>
      <c r="Q1134" s="12">
        <v>187</v>
      </c>
      <c r="R1134">
        <v>1133</v>
      </c>
    </row>
    <row r="1135" spans="1:18" ht="15" x14ac:dyDescent="0.45">
      <c r="A1135">
        <v>28927</v>
      </c>
      <c r="B1135">
        <v>40</v>
      </c>
      <c r="C1135">
        <v>355.29</v>
      </c>
      <c r="D1135">
        <v>16</v>
      </c>
      <c r="E1135">
        <v>141.69</v>
      </c>
      <c r="F1135">
        <v>28</v>
      </c>
      <c r="G1135">
        <v>238</v>
      </c>
      <c r="H1135">
        <v>31</v>
      </c>
      <c r="I1135">
        <v>263.5</v>
      </c>
      <c r="J1135">
        <v>115</v>
      </c>
      <c r="K1135">
        <v>998.48</v>
      </c>
      <c r="L1135" s="11" t="s">
        <v>11926</v>
      </c>
      <c r="M1135" s="12" t="s">
        <v>6</v>
      </c>
      <c r="N1135" s="12" t="s">
        <v>6</v>
      </c>
      <c r="O1135" s="12" t="s">
        <v>6</v>
      </c>
      <c r="P1135" s="12">
        <v>156</v>
      </c>
      <c r="Q1135" s="12" t="s">
        <v>6</v>
      </c>
      <c r="R1135">
        <v>1134</v>
      </c>
    </row>
    <row r="1136" spans="1:18" ht="15" x14ac:dyDescent="0.45">
      <c r="A1136">
        <v>12121</v>
      </c>
      <c r="B1136">
        <v>8</v>
      </c>
      <c r="C1136">
        <v>164</v>
      </c>
      <c r="D1136">
        <v>9</v>
      </c>
      <c r="E1136">
        <v>196</v>
      </c>
      <c r="F1136">
        <v>14</v>
      </c>
      <c r="G1136">
        <v>319.2</v>
      </c>
      <c r="H1136">
        <v>14</v>
      </c>
      <c r="I1136">
        <v>319.2</v>
      </c>
      <c r="J1136">
        <v>45</v>
      </c>
      <c r="K1136">
        <v>998.40000000000009</v>
      </c>
      <c r="L1136" s="11" t="s">
        <v>11928</v>
      </c>
      <c r="M1136" s="12" t="s">
        <v>6</v>
      </c>
      <c r="N1136" s="12">
        <v>231</v>
      </c>
      <c r="O1136" s="12" t="s">
        <v>6</v>
      </c>
      <c r="P1136" s="12" t="s">
        <v>6</v>
      </c>
      <c r="Q1136" s="12" t="s">
        <v>6</v>
      </c>
      <c r="R1136">
        <v>1135</v>
      </c>
    </row>
    <row r="1137" spans="1:18" ht="15" x14ac:dyDescent="0.45">
      <c r="A1137">
        <v>14890</v>
      </c>
      <c r="B1137">
        <v>67</v>
      </c>
      <c r="C1137">
        <v>347.56</v>
      </c>
      <c r="D1137">
        <v>46</v>
      </c>
      <c r="E1137">
        <v>239.2</v>
      </c>
      <c r="F1137">
        <v>13</v>
      </c>
      <c r="G1137">
        <v>67.599999999999994</v>
      </c>
      <c r="H1137">
        <v>66</v>
      </c>
      <c r="I1137">
        <v>342.78</v>
      </c>
      <c r="J1137">
        <v>192</v>
      </c>
      <c r="K1137">
        <v>997.14</v>
      </c>
      <c r="L1137" s="11" t="s">
        <v>11928</v>
      </c>
      <c r="M1137" s="12" t="s">
        <v>6</v>
      </c>
      <c r="N1137" s="12">
        <v>232</v>
      </c>
      <c r="O1137" s="12" t="s">
        <v>6</v>
      </c>
      <c r="P1137" s="12" t="s">
        <v>6</v>
      </c>
      <c r="Q1137" s="12" t="s">
        <v>6</v>
      </c>
      <c r="R1137">
        <v>1136</v>
      </c>
    </row>
    <row r="1138" spans="1:18" ht="15" x14ac:dyDescent="0.45">
      <c r="A1138">
        <v>27512</v>
      </c>
      <c r="B1138">
        <v>8</v>
      </c>
      <c r="C1138">
        <v>209.6</v>
      </c>
      <c r="D1138">
        <v>6</v>
      </c>
      <c r="E1138">
        <v>151.80000000000001</v>
      </c>
      <c r="F1138">
        <v>10</v>
      </c>
      <c r="G1138">
        <v>235</v>
      </c>
      <c r="H1138">
        <v>17</v>
      </c>
      <c r="I1138">
        <v>399.5</v>
      </c>
      <c r="J1138">
        <v>41</v>
      </c>
      <c r="K1138">
        <v>995.9</v>
      </c>
      <c r="L1138" s="11" t="s">
        <v>11928</v>
      </c>
      <c r="M1138" s="12" t="s">
        <v>6</v>
      </c>
      <c r="N1138" s="12">
        <v>233</v>
      </c>
      <c r="O1138" s="12" t="s">
        <v>6</v>
      </c>
      <c r="P1138" s="12" t="s">
        <v>6</v>
      </c>
      <c r="Q1138" s="12" t="s">
        <v>6</v>
      </c>
      <c r="R1138">
        <v>1137</v>
      </c>
    </row>
    <row r="1139" spans="1:18" ht="15" x14ac:dyDescent="0.45">
      <c r="A1139">
        <v>22872</v>
      </c>
      <c r="B1139">
        <v>118</v>
      </c>
      <c r="C1139">
        <v>375.78</v>
      </c>
      <c r="D1139">
        <v>53</v>
      </c>
      <c r="E1139">
        <v>169.08</v>
      </c>
      <c r="F1139">
        <v>65</v>
      </c>
      <c r="G1139">
        <v>206.96</v>
      </c>
      <c r="H1139">
        <v>77</v>
      </c>
      <c r="I1139">
        <v>244.06</v>
      </c>
      <c r="J1139">
        <v>313</v>
      </c>
      <c r="K1139">
        <v>995.88000000000011</v>
      </c>
      <c r="L1139" s="11" t="s">
        <v>11926</v>
      </c>
      <c r="M1139" s="12" t="s">
        <v>6</v>
      </c>
      <c r="N1139" s="12" t="s">
        <v>6</v>
      </c>
      <c r="O1139" s="12" t="s">
        <v>6</v>
      </c>
      <c r="P1139" s="12">
        <v>157</v>
      </c>
      <c r="Q1139" s="12" t="s">
        <v>6</v>
      </c>
      <c r="R1139">
        <v>1138</v>
      </c>
    </row>
    <row r="1140" spans="1:18" ht="15" x14ac:dyDescent="0.45">
      <c r="A1140">
        <v>23164</v>
      </c>
      <c r="B1140">
        <v>20</v>
      </c>
      <c r="C1140">
        <v>136</v>
      </c>
      <c r="D1140">
        <v>43</v>
      </c>
      <c r="E1140">
        <v>292.39999999999998</v>
      </c>
      <c r="F1140">
        <v>35</v>
      </c>
      <c r="G1140">
        <v>244.44</v>
      </c>
      <c r="H1140">
        <v>46</v>
      </c>
      <c r="I1140">
        <v>322</v>
      </c>
      <c r="J1140">
        <v>144</v>
      </c>
      <c r="K1140">
        <v>994.83999999999992</v>
      </c>
      <c r="L1140" s="11" t="s">
        <v>11928</v>
      </c>
      <c r="M1140" s="12" t="s">
        <v>6</v>
      </c>
      <c r="N1140" s="12">
        <v>234</v>
      </c>
      <c r="O1140" s="12" t="s">
        <v>6</v>
      </c>
      <c r="P1140" s="12" t="s">
        <v>6</v>
      </c>
      <c r="Q1140" s="12" t="s">
        <v>6</v>
      </c>
      <c r="R1140">
        <v>1139</v>
      </c>
    </row>
    <row r="1141" spans="1:18" ht="15" x14ac:dyDescent="0.45">
      <c r="A1141">
        <v>11926</v>
      </c>
      <c r="B1141">
        <v>14</v>
      </c>
      <c r="C1141">
        <v>82.13</v>
      </c>
      <c r="D1141">
        <v>57</v>
      </c>
      <c r="E1141">
        <v>330.66</v>
      </c>
      <c r="F1141">
        <v>53</v>
      </c>
      <c r="G1141">
        <v>311.29000000000002</v>
      </c>
      <c r="H1141">
        <v>46</v>
      </c>
      <c r="I1141">
        <v>270.45999999999998</v>
      </c>
      <c r="J1141">
        <v>170</v>
      </c>
      <c r="K1141">
        <v>994.54</v>
      </c>
      <c r="L1141" s="11" t="s">
        <v>11927</v>
      </c>
      <c r="M1141" s="12" t="s">
        <v>6</v>
      </c>
      <c r="N1141" s="12" t="s">
        <v>6</v>
      </c>
      <c r="O1141" s="12" t="s">
        <v>6</v>
      </c>
      <c r="P1141" s="12" t="s">
        <v>6</v>
      </c>
      <c r="Q1141" s="12">
        <v>188</v>
      </c>
      <c r="R1141">
        <v>1140</v>
      </c>
    </row>
    <row r="1142" spans="1:18" ht="15" x14ac:dyDescent="0.45">
      <c r="A1142">
        <v>23567</v>
      </c>
      <c r="B1142">
        <v>20</v>
      </c>
      <c r="C1142">
        <v>232</v>
      </c>
      <c r="D1142">
        <v>25</v>
      </c>
      <c r="E1142">
        <v>268.64999999999998</v>
      </c>
      <c r="F1142">
        <v>21</v>
      </c>
      <c r="G1142">
        <v>214.2</v>
      </c>
      <c r="H1142">
        <v>25</v>
      </c>
      <c r="I1142">
        <v>279</v>
      </c>
      <c r="J1142">
        <v>91</v>
      </c>
      <c r="K1142">
        <v>993.84999999999991</v>
      </c>
      <c r="L1142" s="11" t="s">
        <v>11928</v>
      </c>
      <c r="M1142" s="12" t="s">
        <v>6</v>
      </c>
      <c r="N1142" s="12">
        <v>235</v>
      </c>
      <c r="O1142" s="12" t="s">
        <v>6</v>
      </c>
      <c r="P1142" s="12" t="s">
        <v>6</v>
      </c>
      <c r="Q1142" s="12" t="s">
        <v>6</v>
      </c>
      <c r="R1142">
        <v>1141</v>
      </c>
    </row>
    <row r="1143" spans="1:18" ht="15" x14ac:dyDescent="0.45">
      <c r="A1143">
        <v>28605</v>
      </c>
      <c r="B1143">
        <v>114</v>
      </c>
      <c r="C1143">
        <v>170.16</v>
      </c>
      <c r="D1143">
        <v>180</v>
      </c>
      <c r="E1143">
        <v>269.10000000000002</v>
      </c>
      <c r="F1143">
        <v>176</v>
      </c>
      <c r="G1143">
        <v>245.85</v>
      </c>
      <c r="H1143">
        <v>221</v>
      </c>
      <c r="I1143">
        <v>308.63</v>
      </c>
      <c r="J1143">
        <v>691</v>
      </c>
      <c r="K1143">
        <v>993.74</v>
      </c>
      <c r="L1143" s="11" t="s">
        <v>11928</v>
      </c>
      <c r="M1143" s="12" t="s">
        <v>6</v>
      </c>
      <c r="N1143" s="12">
        <v>236</v>
      </c>
      <c r="O1143" s="12" t="s">
        <v>6</v>
      </c>
      <c r="P1143" s="12" t="s">
        <v>6</v>
      </c>
      <c r="Q1143" s="12" t="s">
        <v>6</v>
      </c>
      <c r="R1143">
        <v>1142</v>
      </c>
    </row>
    <row r="1144" spans="1:18" ht="15" x14ac:dyDescent="0.45">
      <c r="A1144">
        <v>11876</v>
      </c>
      <c r="B1144">
        <v>137</v>
      </c>
      <c r="C1144">
        <v>379.42</v>
      </c>
      <c r="D1144">
        <v>40</v>
      </c>
      <c r="E1144">
        <v>111.34</v>
      </c>
      <c r="F1144">
        <v>107</v>
      </c>
      <c r="G1144">
        <v>298.27999999999997</v>
      </c>
      <c r="H1144">
        <v>73</v>
      </c>
      <c r="I1144">
        <v>204.4</v>
      </c>
      <c r="J1144">
        <v>357</v>
      </c>
      <c r="K1144">
        <v>993.43999999999994</v>
      </c>
      <c r="L1144" s="11" t="s">
        <v>11928</v>
      </c>
      <c r="M1144" s="12" t="s">
        <v>6</v>
      </c>
      <c r="N1144" s="12">
        <v>237</v>
      </c>
      <c r="O1144" s="12" t="s">
        <v>6</v>
      </c>
      <c r="P1144" s="12" t="s">
        <v>6</v>
      </c>
      <c r="Q1144" s="12" t="s">
        <v>6</v>
      </c>
      <c r="R1144">
        <v>1143</v>
      </c>
    </row>
    <row r="1145" spans="1:18" ht="15" x14ac:dyDescent="0.45">
      <c r="A1145">
        <v>23648</v>
      </c>
      <c r="B1145">
        <v>9</v>
      </c>
      <c r="C1145">
        <v>208.8</v>
      </c>
      <c r="D1145">
        <v>12</v>
      </c>
      <c r="E1145">
        <v>278.39999999999998</v>
      </c>
      <c r="F1145">
        <v>9</v>
      </c>
      <c r="G1145">
        <v>213.3</v>
      </c>
      <c r="H1145">
        <v>13</v>
      </c>
      <c r="I1145">
        <v>290.7</v>
      </c>
      <c r="J1145">
        <v>43</v>
      </c>
      <c r="K1145">
        <v>991.2</v>
      </c>
      <c r="L1145" s="11" t="s">
        <v>11926</v>
      </c>
      <c r="M1145" s="12" t="s">
        <v>6</v>
      </c>
      <c r="N1145" s="12" t="s">
        <v>6</v>
      </c>
      <c r="O1145" s="12" t="s">
        <v>6</v>
      </c>
      <c r="P1145" s="12">
        <v>158</v>
      </c>
      <c r="Q1145" s="12" t="s">
        <v>6</v>
      </c>
      <c r="R1145">
        <v>1144</v>
      </c>
    </row>
    <row r="1146" spans="1:18" ht="15" x14ac:dyDescent="0.45">
      <c r="A1146">
        <v>27577</v>
      </c>
      <c r="B1146">
        <v>14</v>
      </c>
      <c r="C1146">
        <v>271.60000000000002</v>
      </c>
      <c r="D1146">
        <v>7</v>
      </c>
      <c r="E1146">
        <v>133.30000000000001</v>
      </c>
      <c r="F1146">
        <v>11</v>
      </c>
      <c r="G1146">
        <v>207.9</v>
      </c>
      <c r="H1146">
        <v>20</v>
      </c>
      <c r="I1146">
        <v>378</v>
      </c>
      <c r="J1146">
        <v>52</v>
      </c>
      <c r="K1146">
        <v>990.80000000000007</v>
      </c>
      <c r="L1146" s="11" t="s">
        <v>11926</v>
      </c>
      <c r="M1146" s="12" t="s">
        <v>6</v>
      </c>
      <c r="N1146" s="12" t="s">
        <v>6</v>
      </c>
      <c r="O1146" s="12" t="s">
        <v>6</v>
      </c>
      <c r="P1146" s="12">
        <v>159</v>
      </c>
      <c r="Q1146" s="12" t="s">
        <v>6</v>
      </c>
      <c r="R1146">
        <v>1145</v>
      </c>
    </row>
    <row r="1147" spans="1:18" ht="15" x14ac:dyDescent="0.45">
      <c r="A1147">
        <v>18480</v>
      </c>
      <c r="B1147">
        <v>5</v>
      </c>
      <c r="C1147">
        <v>155</v>
      </c>
      <c r="D1147">
        <v>11</v>
      </c>
      <c r="E1147">
        <v>352</v>
      </c>
      <c r="F1147">
        <v>7</v>
      </c>
      <c r="G1147">
        <v>224</v>
      </c>
      <c r="H1147">
        <v>8</v>
      </c>
      <c r="I1147">
        <v>256</v>
      </c>
      <c r="J1147">
        <v>31</v>
      </c>
      <c r="K1147">
        <v>987</v>
      </c>
      <c r="L1147" s="11" t="s">
        <v>11925</v>
      </c>
      <c r="M1147" s="12" t="s">
        <v>6</v>
      </c>
      <c r="N1147" s="12" t="s">
        <v>6</v>
      </c>
      <c r="O1147" s="12">
        <v>171</v>
      </c>
      <c r="P1147" s="12" t="s">
        <v>6</v>
      </c>
      <c r="Q1147" s="12" t="s">
        <v>6</v>
      </c>
      <c r="R1147">
        <v>1146</v>
      </c>
    </row>
    <row r="1148" spans="1:18" ht="15" x14ac:dyDescent="0.45">
      <c r="A1148">
        <v>17807</v>
      </c>
      <c r="B1148">
        <v>42</v>
      </c>
      <c r="C1148">
        <v>285.60000000000002</v>
      </c>
      <c r="D1148">
        <v>23</v>
      </c>
      <c r="E1148">
        <v>156.4</v>
      </c>
      <c r="F1148">
        <v>50</v>
      </c>
      <c r="G1148">
        <v>340</v>
      </c>
      <c r="H1148">
        <v>30</v>
      </c>
      <c r="I1148">
        <v>204</v>
      </c>
      <c r="J1148">
        <v>145</v>
      </c>
      <c r="K1148">
        <v>986</v>
      </c>
      <c r="L1148" s="11" t="s">
        <v>11925</v>
      </c>
      <c r="M1148" s="12" t="s">
        <v>6</v>
      </c>
      <c r="N1148" s="12" t="s">
        <v>6</v>
      </c>
      <c r="O1148" s="12">
        <v>172</v>
      </c>
      <c r="P1148" s="12" t="s">
        <v>6</v>
      </c>
      <c r="Q1148" s="12" t="s">
        <v>6</v>
      </c>
      <c r="R1148">
        <v>1147</v>
      </c>
    </row>
    <row r="1149" spans="1:18" ht="15" x14ac:dyDescent="0.45">
      <c r="A1149">
        <v>22196</v>
      </c>
      <c r="B1149">
        <v>115</v>
      </c>
      <c r="C1149">
        <v>299</v>
      </c>
      <c r="D1149">
        <v>85</v>
      </c>
      <c r="E1149">
        <v>230.36</v>
      </c>
      <c r="F1149">
        <v>77</v>
      </c>
      <c r="G1149">
        <v>199.36</v>
      </c>
      <c r="H1149">
        <v>93</v>
      </c>
      <c r="I1149">
        <v>257.10000000000002</v>
      </c>
      <c r="J1149">
        <v>370</v>
      </c>
      <c r="K1149">
        <v>985.82</v>
      </c>
      <c r="L1149" s="11" t="s">
        <v>11928</v>
      </c>
      <c r="M1149" s="12" t="s">
        <v>6</v>
      </c>
      <c r="N1149" s="12">
        <v>238</v>
      </c>
      <c r="O1149" s="12" t="s">
        <v>6</v>
      </c>
      <c r="P1149" s="12" t="s">
        <v>6</v>
      </c>
      <c r="Q1149" s="12" t="s">
        <v>6</v>
      </c>
      <c r="R1149">
        <v>1148</v>
      </c>
    </row>
    <row r="1150" spans="1:18" ht="15" x14ac:dyDescent="0.45">
      <c r="A1150">
        <v>14986</v>
      </c>
      <c r="B1150">
        <v>7</v>
      </c>
      <c r="C1150">
        <v>265.3</v>
      </c>
      <c r="D1150">
        <v>5</v>
      </c>
      <c r="E1150">
        <v>189.5</v>
      </c>
      <c r="F1150">
        <v>7</v>
      </c>
      <c r="G1150">
        <v>265.3</v>
      </c>
      <c r="H1150">
        <v>7</v>
      </c>
      <c r="I1150">
        <v>265.3</v>
      </c>
      <c r="J1150">
        <v>26</v>
      </c>
      <c r="K1150">
        <v>985.40000000000009</v>
      </c>
      <c r="L1150" s="11" t="s">
        <v>11925</v>
      </c>
      <c r="M1150" s="12" t="s">
        <v>6</v>
      </c>
      <c r="N1150" s="12" t="s">
        <v>6</v>
      </c>
      <c r="O1150" s="12">
        <v>173</v>
      </c>
      <c r="P1150" s="12" t="s">
        <v>6</v>
      </c>
      <c r="Q1150" s="12" t="s">
        <v>6</v>
      </c>
      <c r="R1150">
        <v>1149</v>
      </c>
    </row>
    <row r="1151" spans="1:18" ht="15" x14ac:dyDescent="0.45">
      <c r="A1151">
        <v>28354</v>
      </c>
      <c r="B1151">
        <v>49</v>
      </c>
      <c r="C1151">
        <v>332.66</v>
      </c>
      <c r="D1151">
        <v>3</v>
      </c>
      <c r="E1151">
        <v>20.399999999999999</v>
      </c>
      <c r="F1151">
        <v>67</v>
      </c>
      <c r="G1151">
        <v>455.06</v>
      </c>
      <c r="H1151">
        <v>26</v>
      </c>
      <c r="I1151">
        <v>176.8</v>
      </c>
      <c r="J1151">
        <v>145</v>
      </c>
      <c r="K1151">
        <v>984.92000000000007</v>
      </c>
      <c r="L1151" s="11" t="s">
        <v>11925</v>
      </c>
      <c r="M1151" s="12" t="s">
        <v>6</v>
      </c>
      <c r="N1151" s="12" t="s">
        <v>6</v>
      </c>
      <c r="O1151" s="12">
        <v>174</v>
      </c>
      <c r="P1151" s="12" t="s">
        <v>6</v>
      </c>
      <c r="Q1151" s="12" t="s">
        <v>6</v>
      </c>
      <c r="R1151">
        <v>1150</v>
      </c>
    </row>
    <row r="1152" spans="1:18" ht="15" x14ac:dyDescent="0.45">
      <c r="A1152">
        <v>12359</v>
      </c>
      <c r="B1152">
        <v>62</v>
      </c>
      <c r="C1152">
        <v>319.88</v>
      </c>
      <c r="D1152">
        <v>32</v>
      </c>
      <c r="E1152">
        <v>173.94</v>
      </c>
      <c r="F1152">
        <v>49</v>
      </c>
      <c r="G1152">
        <v>267.3</v>
      </c>
      <c r="H1152">
        <v>41</v>
      </c>
      <c r="I1152">
        <v>223.72</v>
      </c>
      <c r="J1152">
        <v>184</v>
      </c>
      <c r="K1152">
        <v>984.84</v>
      </c>
      <c r="L1152" s="11" t="s">
        <v>11928</v>
      </c>
      <c r="M1152" s="12" t="s">
        <v>6</v>
      </c>
      <c r="N1152" s="12">
        <v>239</v>
      </c>
      <c r="O1152" s="12" t="s">
        <v>6</v>
      </c>
      <c r="P1152" s="12" t="s">
        <v>6</v>
      </c>
      <c r="Q1152" s="12" t="s">
        <v>6</v>
      </c>
      <c r="R1152">
        <v>1151</v>
      </c>
    </row>
    <row r="1153" spans="1:18" ht="15" x14ac:dyDescent="0.45">
      <c r="A1153">
        <v>28601</v>
      </c>
      <c r="B1153">
        <v>6</v>
      </c>
      <c r="C1153">
        <v>312.89999999999998</v>
      </c>
      <c r="D1153">
        <v>6</v>
      </c>
      <c r="E1153">
        <v>315.60000000000002</v>
      </c>
      <c r="F1153">
        <v>1</v>
      </c>
      <c r="G1153">
        <v>52.6</v>
      </c>
      <c r="H1153">
        <v>6</v>
      </c>
      <c r="I1153">
        <v>302.97000000000003</v>
      </c>
      <c r="J1153">
        <v>19</v>
      </c>
      <c r="K1153">
        <v>984.07</v>
      </c>
      <c r="L1153" s="11" t="s">
        <v>11926</v>
      </c>
      <c r="M1153" s="12" t="s">
        <v>6</v>
      </c>
      <c r="N1153" s="12" t="s">
        <v>6</v>
      </c>
      <c r="O1153" s="12" t="s">
        <v>6</v>
      </c>
      <c r="P1153" s="12">
        <v>160</v>
      </c>
      <c r="Q1153" s="12" t="s">
        <v>6</v>
      </c>
      <c r="R1153">
        <v>1152</v>
      </c>
    </row>
    <row r="1154" spans="1:18" ht="15" x14ac:dyDescent="0.45">
      <c r="A1154">
        <v>18039</v>
      </c>
      <c r="B1154">
        <v>26</v>
      </c>
      <c r="C1154">
        <v>353.6</v>
      </c>
      <c r="D1154">
        <v>17</v>
      </c>
      <c r="E1154">
        <v>231.2</v>
      </c>
      <c r="F1154">
        <v>11</v>
      </c>
      <c r="G1154">
        <v>156.16</v>
      </c>
      <c r="H1154">
        <v>17</v>
      </c>
      <c r="I1154">
        <v>243.1</v>
      </c>
      <c r="J1154">
        <v>71</v>
      </c>
      <c r="K1154">
        <v>984.06</v>
      </c>
      <c r="L1154" s="11" t="s">
        <v>11928</v>
      </c>
      <c r="M1154" s="12" t="s">
        <v>6</v>
      </c>
      <c r="N1154" s="12">
        <v>240</v>
      </c>
      <c r="O1154" s="12" t="s">
        <v>6</v>
      </c>
      <c r="P1154" s="12" t="s">
        <v>6</v>
      </c>
      <c r="Q1154" s="12" t="s">
        <v>6</v>
      </c>
      <c r="R1154">
        <v>1153</v>
      </c>
    </row>
    <row r="1155" spans="1:18" ht="15" x14ac:dyDescent="0.45">
      <c r="A1155">
        <v>16052</v>
      </c>
      <c r="B1155">
        <v>102</v>
      </c>
      <c r="C1155">
        <v>388.38</v>
      </c>
      <c r="D1155">
        <v>40</v>
      </c>
      <c r="E1155">
        <v>164.32</v>
      </c>
      <c r="F1155">
        <v>41</v>
      </c>
      <c r="G1155">
        <v>175.06</v>
      </c>
      <c r="H1155">
        <v>57</v>
      </c>
      <c r="I1155">
        <v>256.14</v>
      </c>
      <c r="J1155">
        <v>240</v>
      </c>
      <c r="K1155">
        <v>983.9</v>
      </c>
      <c r="L1155" s="11" t="s">
        <v>11928</v>
      </c>
      <c r="M1155" s="12" t="s">
        <v>6</v>
      </c>
      <c r="N1155" s="12">
        <v>241</v>
      </c>
      <c r="O1155" s="12" t="s">
        <v>6</v>
      </c>
      <c r="P1155" s="12" t="s">
        <v>6</v>
      </c>
      <c r="Q1155" s="12" t="s">
        <v>6</v>
      </c>
      <c r="R1155">
        <v>1154</v>
      </c>
    </row>
    <row r="1156" spans="1:18" ht="15" x14ac:dyDescent="0.45">
      <c r="A1156">
        <v>14845</v>
      </c>
      <c r="B1156">
        <v>74</v>
      </c>
      <c r="C1156">
        <v>313.77999999999997</v>
      </c>
      <c r="D1156">
        <v>49</v>
      </c>
      <c r="E1156">
        <v>207.98</v>
      </c>
      <c r="F1156">
        <v>53</v>
      </c>
      <c r="G1156">
        <v>231.5</v>
      </c>
      <c r="H1156">
        <v>54</v>
      </c>
      <c r="I1156">
        <v>230.6</v>
      </c>
      <c r="J1156">
        <v>230</v>
      </c>
      <c r="K1156">
        <v>983.86</v>
      </c>
      <c r="L1156" s="11" t="s">
        <v>11928</v>
      </c>
      <c r="M1156" s="12" t="s">
        <v>6</v>
      </c>
      <c r="N1156" s="12">
        <v>242</v>
      </c>
      <c r="O1156" s="12" t="s">
        <v>6</v>
      </c>
      <c r="P1156" s="12" t="s">
        <v>6</v>
      </c>
      <c r="Q1156" s="12" t="s">
        <v>6</v>
      </c>
      <c r="R1156">
        <v>1155</v>
      </c>
    </row>
    <row r="1157" spans="1:18" ht="15" x14ac:dyDescent="0.45">
      <c r="A1157">
        <v>30153</v>
      </c>
      <c r="B1157">
        <v>23</v>
      </c>
      <c r="C1157">
        <v>358.8</v>
      </c>
      <c r="D1157">
        <v>12</v>
      </c>
      <c r="E1157">
        <v>182.36</v>
      </c>
      <c r="F1157">
        <v>17</v>
      </c>
      <c r="G1157">
        <v>258.39999999999998</v>
      </c>
      <c r="H1157">
        <v>12</v>
      </c>
      <c r="I1157">
        <v>182.4</v>
      </c>
      <c r="J1157">
        <v>64</v>
      </c>
      <c r="K1157">
        <v>981.96</v>
      </c>
      <c r="L1157" s="11" t="s">
        <v>11928</v>
      </c>
      <c r="M1157" s="12" t="s">
        <v>6</v>
      </c>
      <c r="N1157" s="12">
        <v>243</v>
      </c>
      <c r="O1157" s="12" t="s">
        <v>6</v>
      </c>
      <c r="P1157" s="12" t="s">
        <v>6</v>
      </c>
      <c r="Q1157" s="12" t="s">
        <v>6</v>
      </c>
      <c r="R1157">
        <v>1156</v>
      </c>
    </row>
    <row r="1158" spans="1:18" ht="15" x14ac:dyDescent="0.45">
      <c r="A1158">
        <v>17310</v>
      </c>
      <c r="B1158">
        <v>24</v>
      </c>
      <c r="C1158">
        <v>186.58</v>
      </c>
      <c r="D1158">
        <v>23</v>
      </c>
      <c r="E1158">
        <v>179.4</v>
      </c>
      <c r="F1158">
        <v>42</v>
      </c>
      <c r="G1158">
        <v>327.60000000000002</v>
      </c>
      <c r="H1158">
        <v>37</v>
      </c>
      <c r="I1158">
        <v>287.98</v>
      </c>
      <c r="J1158">
        <v>126</v>
      </c>
      <c r="K1158">
        <v>981.56000000000006</v>
      </c>
      <c r="L1158" s="11" t="s">
        <v>11928</v>
      </c>
      <c r="M1158" s="12" t="s">
        <v>6</v>
      </c>
      <c r="N1158" s="12">
        <v>244</v>
      </c>
      <c r="O1158" s="12" t="s">
        <v>6</v>
      </c>
      <c r="P1158" s="12" t="s">
        <v>6</v>
      </c>
      <c r="Q1158" s="12" t="s">
        <v>6</v>
      </c>
      <c r="R1158">
        <v>1157</v>
      </c>
    </row>
    <row r="1159" spans="1:18" ht="15" x14ac:dyDescent="0.45">
      <c r="A1159">
        <v>16808</v>
      </c>
      <c r="D1159">
        <v>1</v>
      </c>
      <c r="E1159">
        <v>69.900000000000006</v>
      </c>
      <c r="F1159">
        <v>6</v>
      </c>
      <c r="G1159">
        <v>419.4</v>
      </c>
      <c r="H1159">
        <v>7</v>
      </c>
      <c r="I1159">
        <v>489.3</v>
      </c>
      <c r="J1159">
        <v>14</v>
      </c>
      <c r="K1159">
        <v>978.59999999999991</v>
      </c>
      <c r="L1159" s="11" t="s">
        <v>11925</v>
      </c>
      <c r="M1159" s="12" t="s">
        <v>6</v>
      </c>
      <c r="N1159" s="12" t="s">
        <v>6</v>
      </c>
      <c r="O1159" s="12">
        <v>175</v>
      </c>
      <c r="P1159" s="12" t="s">
        <v>6</v>
      </c>
      <c r="Q1159" s="12" t="s">
        <v>6</v>
      </c>
      <c r="R1159">
        <v>1158</v>
      </c>
    </row>
    <row r="1160" spans="1:18" ht="15" x14ac:dyDescent="0.45">
      <c r="A1160">
        <v>16002</v>
      </c>
      <c r="B1160">
        <v>70</v>
      </c>
      <c r="C1160">
        <v>244.44</v>
      </c>
      <c r="D1160">
        <v>65</v>
      </c>
      <c r="E1160">
        <v>226.94</v>
      </c>
      <c r="F1160">
        <v>50</v>
      </c>
      <c r="G1160">
        <v>174.72</v>
      </c>
      <c r="H1160">
        <v>95</v>
      </c>
      <c r="I1160">
        <v>331.94</v>
      </c>
      <c r="J1160">
        <v>280</v>
      </c>
      <c r="K1160">
        <v>978.04</v>
      </c>
      <c r="L1160" s="11" t="s">
        <v>11928</v>
      </c>
      <c r="M1160" s="12" t="s">
        <v>6</v>
      </c>
      <c r="N1160" s="12">
        <v>245</v>
      </c>
      <c r="O1160" s="12" t="s">
        <v>6</v>
      </c>
      <c r="P1160" s="12" t="s">
        <v>6</v>
      </c>
      <c r="Q1160" s="12" t="s">
        <v>6</v>
      </c>
      <c r="R1160">
        <v>1159</v>
      </c>
    </row>
    <row r="1161" spans="1:18" ht="15" x14ac:dyDescent="0.45">
      <c r="A1161">
        <v>28801</v>
      </c>
      <c r="B1161">
        <v>33</v>
      </c>
      <c r="C1161">
        <v>173.22</v>
      </c>
      <c r="D1161">
        <v>38</v>
      </c>
      <c r="E1161">
        <v>201.4</v>
      </c>
      <c r="F1161">
        <v>57</v>
      </c>
      <c r="G1161">
        <v>305.2</v>
      </c>
      <c r="H1161">
        <v>55</v>
      </c>
      <c r="I1161">
        <v>297</v>
      </c>
      <c r="J1161">
        <v>183</v>
      </c>
      <c r="K1161">
        <v>976.81999999999994</v>
      </c>
      <c r="L1161" s="11" t="s">
        <v>11928</v>
      </c>
      <c r="M1161" s="12" t="s">
        <v>6</v>
      </c>
      <c r="N1161" s="12">
        <v>246</v>
      </c>
      <c r="O1161" s="12" t="s">
        <v>6</v>
      </c>
      <c r="P1161" s="12" t="s">
        <v>6</v>
      </c>
      <c r="Q1161" s="12" t="s">
        <v>6</v>
      </c>
      <c r="R1161">
        <v>1160</v>
      </c>
    </row>
    <row r="1162" spans="1:18" ht="15" x14ac:dyDescent="0.45">
      <c r="A1162">
        <v>28774</v>
      </c>
      <c r="B1162">
        <v>200</v>
      </c>
      <c r="C1162">
        <v>976.2</v>
      </c>
      <c r="J1162">
        <v>200</v>
      </c>
      <c r="K1162">
        <v>976.2</v>
      </c>
      <c r="L1162" s="11" t="s">
        <v>11928</v>
      </c>
      <c r="M1162" s="12" t="s">
        <v>6</v>
      </c>
      <c r="N1162" s="12">
        <v>247</v>
      </c>
      <c r="O1162" s="12" t="s">
        <v>6</v>
      </c>
      <c r="P1162" s="12" t="s">
        <v>6</v>
      </c>
      <c r="Q1162" s="12" t="s">
        <v>6</v>
      </c>
      <c r="R1162">
        <v>1161</v>
      </c>
    </row>
    <row r="1163" spans="1:18" ht="15" x14ac:dyDescent="0.45">
      <c r="A1163">
        <v>28964</v>
      </c>
      <c r="B1163">
        <v>25</v>
      </c>
      <c r="C1163">
        <v>175</v>
      </c>
      <c r="D1163">
        <v>26</v>
      </c>
      <c r="E1163">
        <v>179.4</v>
      </c>
      <c r="F1163">
        <v>39</v>
      </c>
      <c r="G1163">
        <v>268.55</v>
      </c>
      <c r="H1163">
        <v>48</v>
      </c>
      <c r="I1163">
        <v>352.3</v>
      </c>
      <c r="J1163">
        <v>138</v>
      </c>
      <c r="K1163">
        <v>975.25</v>
      </c>
      <c r="L1163" s="11" t="s">
        <v>11928</v>
      </c>
      <c r="M1163" s="12" t="s">
        <v>6</v>
      </c>
      <c r="N1163" s="12">
        <v>248</v>
      </c>
      <c r="O1163" s="12" t="s">
        <v>6</v>
      </c>
      <c r="P1163" s="12" t="s">
        <v>6</v>
      </c>
      <c r="Q1163" s="12" t="s">
        <v>6</v>
      </c>
      <c r="R1163">
        <v>1162</v>
      </c>
    </row>
    <row r="1164" spans="1:18" ht="15" x14ac:dyDescent="0.45">
      <c r="A1164">
        <v>29338</v>
      </c>
      <c r="B1164">
        <v>13</v>
      </c>
      <c r="C1164">
        <v>258.7</v>
      </c>
      <c r="D1164">
        <v>12</v>
      </c>
      <c r="E1164">
        <v>238.8</v>
      </c>
      <c r="F1164">
        <v>11</v>
      </c>
      <c r="G1164">
        <v>218.9</v>
      </c>
      <c r="H1164">
        <v>13</v>
      </c>
      <c r="I1164">
        <v>257.11</v>
      </c>
      <c r="J1164">
        <v>49</v>
      </c>
      <c r="K1164">
        <v>973.51</v>
      </c>
      <c r="L1164" s="11" t="s">
        <v>11926</v>
      </c>
      <c r="M1164" s="12" t="s">
        <v>6</v>
      </c>
      <c r="N1164" s="12" t="s">
        <v>6</v>
      </c>
      <c r="O1164" s="12" t="s">
        <v>6</v>
      </c>
      <c r="P1164" s="12">
        <v>161</v>
      </c>
      <c r="Q1164" s="12" t="s">
        <v>6</v>
      </c>
      <c r="R1164">
        <v>1163</v>
      </c>
    </row>
    <row r="1165" spans="1:18" ht="15" x14ac:dyDescent="0.45">
      <c r="A1165">
        <v>29077</v>
      </c>
      <c r="B1165">
        <v>22</v>
      </c>
      <c r="C1165">
        <v>303.58</v>
      </c>
      <c r="D1165">
        <v>15</v>
      </c>
      <c r="E1165">
        <v>222.9</v>
      </c>
      <c r="F1165">
        <v>16</v>
      </c>
      <c r="G1165">
        <v>274.39999999999998</v>
      </c>
      <c r="H1165">
        <v>10</v>
      </c>
      <c r="I1165">
        <v>172.2</v>
      </c>
      <c r="J1165">
        <v>63</v>
      </c>
      <c r="K1165">
        <v>973.07999999999993</v>
      </c>
      <c r="L1165" s="11" t="s">
        <v>11928</v>
      </c>
      <c r="M1165" s="12" t="s">
        <v>6</v>
      </c>
      <c r="N1165" s="12">
        <v>249</v>
      </c>
      <c r="O1165" s="12" t="s">
        <v>6</v>
      </c>
      <c r="P1165" s="12" t="s">
        <v>6</v>
      </c>
      <c r="Q1165" s="12" t="s">
        <v>6</v>
      </c>
      <c r="R1165">
        <v>1164</v>
      </c>
    </row>
    <row r="1166" spans="1:18" ht="15" x14ac:dyDescent="0.45">
      <c r="A1166">
        <v>17112</v>
      </c>
      <c r="B1166">
        <v>249</v>
      </c>
      <c r="C1166">
        <v>298.39999999999998</v>
      </c>
      <c r="D1166">
        <v>157</v>
      </c>
      <c r="E1166">
        <v>188.2</v>
      </c>
      <c r="F1166">
        <v>236</v>
      </c>
      <c r="G1166">
        <v>282.3</v>
      </c>
      <c r="H1166">
        <v>171</v>
      </c>
      <c r="I1166">
        <v>203.7</v>
      </c>
      <c r="J1166">
        <v>813</v>
      </c>
      <c r="K1166">
        <v>972.59999999999991</v>
      </c>
      <c r="L1166" s="11" t="s">
        <v>11928</v>
      </c>
      <c r="M1166" s="12" t="s">
        <v>6</v>
      </c>
      <c r="N1166" s="12">
        <v>250</v>
      </c>
      <c r="O1166" s="12" t="s">
        <v>6</v>
      </c>
      <c r="P1166" s="12" t="s">
        <v>6</v>
      </c>
      <c r="Q1166" s="12" t="s">
        <v>6</v>
      </c>
      <c r="R1166">
        <v>1165</v>
      </c>
    </row>
    <row r="1167" spans="1:18" ht="15" x14ac:dyDescent="0.45">
      <c r="A1167">
        <v>30557</v>
      </c>
      <c r="B1167">
        <v>34</v>
      </c>
      <c r="C1167">
        <v>306</v>
      </c>
      <c r="D1167">
        <v>24</v>
      </c>
      <c r="E1167">
        <v>216</v>
      </c>
      <c r="F1167">
        <v>32</v>
      </c>
      <c r="G1167">
        <v>288</v>
      </c>
      <c r="H1167">
        <v>18</v>
      </c>
      <c r="I1167">
        <v>162</v>
      </c>
      <c r="J1167">
        <v>108</v>
      </c>
      <c r="K1167">
        <v>972</v>
      </c>
      <c r="L1167" s="11" t="s">
        <v>11926</v>
      </c>
      <c r="M1167" s="12" t="s">
        <v>6</v>
      </c>
      <c r="N1167" s="12" t="s">
        <v>6</v>
      </c>
      <c r="O1167" s="12" t="s">
        <v>6</v>
      </c>
      <c r="P1167" s="12">
        <v>162</v>
      </c>
      <c r="Q1167" s="12" t="s">
        <v>6</v>
      </c>
      <c r="R1167">
        <v>1166</v>
      </c>
    </row>
    <row r="1168" spans="1:18" ht="15" x14ac:dyDescent="0.45">
      <c r="A1168">
        <v>31215</v>
      </c>
      <c r="B1168">
        <v>12</v>
      </c>
      <c r="C1168">
        <v>194.4</v>
      </c>
      <c r="D1168">
        <v>12</v>
      </c>
      <c r="E1168">
        <v>194.4</v>
      </c>
      <c r="F1168">
        <v>27</v>
      </c>
      <c r="G1168">
        <v>437.4</v>
      </c>
      <c r="H1168">
        <v>9</v>
      </c>
      <c r="I1168">
        <v>145.80000000000001</v>
      </c>
      <c r="J1168">
        <v>60</v>
      </c>
      <c r="K1168">
        <v>972</v>
      </c>
      <c r="L1168" s="11" t="s">
        <v>11927</v>
      </c>
      <c r="M1168" s="12" t="s">
        <v>6</v>
      </c>
      <c r="N1168" s="12" t="s">
        <v>6</v>
      </c>
      <c r="O1168" s="12" t="s">
        <v>6</v>
      </c>
      <c r="P1168" s="12" t="s">
        <v>6</v>
      </c>
      <c r="Q1168" s="12">
        <v>189</v>
      </c>
      <c r="R1168">
        <v>1167</v>
      </c>
    </row>
    <row r="1169" spans="1:18" ht="15" x14ac:dyDescent="0.45">
      <c r="A1169">
        <v>16721</v>
      </c>
      <c r="B1169">
        <v>52</v>
      </c>
      <c r="C1169">
        <v>257</v>
      </c>
      <c r="D1169">
        <v>50</v>
      </c>
      <c r="E1169">
        <v>242.92</v>
      </c>
      <c r="F1169">
        <v>47</v>
      </c>
      <c r="G1169">
        <v>219.77</v>
      </c>
      <c r="H1169">
        <v>54</v>
      </c>
      <c r="I1169">
        <v>251.34</v>
      </c>
      <c r="J1169">
        <v>203</v>
      </c>
      <c r="K1169">
        <v>971.03</v>
      </c>
      <c r="L1169" s="11" t="s">
        <v>11928</v>
      </c>
      <c r="M1169" s="12" t="s">
        <v>6</v>
      </c>
      <c r="N1169" s="12">
        <v>251</v>
      </c>
      <c r="O1169" s="12" t="s">
        <v>6</v>
      </c>
      <c r="P1169" s="12" t="s">
        <v>6</v>
      </c>
      <c r="Q1169" s="12" t="s">
        <v>6</v>
      </c>
      <c r="R1169">
        <v>1168</v>
      </c>
    </row>
    <row r="1170" spans="1:18" ht="15" x14ac:dyDescent="0.45">
      <c r="A1170">
        <v>29973</v>
      </c>
      <c r="B1170">
        <v>25</v>
      </c>
      <c r="C1170">
        <v>495</v>
      </c>
      <c r="D1170">
        <v>24</v>
      </c>
      <c r="E1170">
        <v>475.81</v>
      </c>
      <c r="J1170">
        <v>49</v>
      </c>
      <c r="K1170">
        <v>970.81</v>
      </c>
      <c r="L1170" s="11" t="s">
        <v>11927</v>
      </c>
      <c r="M1170" s="12" t="s">
        <v>6</v>
      </c>
      <c r="N1170" s="12" t="s">
        <v>6</v>
      </c>
      <c r="O1170" s="12" t="s">
        <v>6</v>
      </c>
      <c r="P1170" s="12" t="s">
        <v>6</v>
      </c>
      <c r="Q1170" s="12">
        <v>190</v>
      </c>
      <c r="R1170">
        <v>1169</v>
      </c>
    </row>
    <row r="1171" spans="1:18" ht="15" x14ac:dyDescent="0.45">
      <c r="A1171">
        <v>17521</v>
      </c>
      <c r="B1171">
        <v>24</v>
      </c>
      <c r="C1171">
        <v>62.4</v>
      </c>
      <c r="D1171">
        <v>51</v>
      </c>
      <c r="E1171">
        <v>142.80000000000001</v>
      </c>
      <c r="F1171">
        <v>118</v>
      </c>
      <c r="G1171">
        <v>329.74</v>
      </c>
      <c r="H1171">
        <v>156</v>
      </c>
      <c r="I1171">
        <v>434.82</v>
      </c>
      <c r="J1171">
        <v>349</v>
      </c>
      <c r="K1171">
        <v>969.76</v>
      </c>
      <c r="L1171" s="11" t="s">
        <v>11928</v>
      </c>
      <c r="M1171" s="12" t="s">
        <v>6</v>
      </c>
      <c r="N1171" s="12">
        <v>252</v>
      </c>
      <c r="O1171" s="12" t="s">
        <v>6</v>
      </c>
      <c r="P1171" s="12" t="s">
        <v>6</v>
      </c>
      <c r="Q1171" s="12" t="s">
        <v>6</v>
      </c>
      <c r="R1171">
        <v>1170</v>
      </c>
    </row>
    <row r="1172" spans="1:18" ht="15" x14ac:dyDescent="0.45">
      <c r="A1172">
        <v>27850</v>
      </c>
      <c r="B1172">
        <v>34</v>
      </c>
      <c r="C1172">
        <v>404.6</v>
      </c>
      <c r="D1172">
        <v>6</v>
      </c>
      <c r="E1172">
        <v>71.400000000000006</v>
      </c>
      <c r="F1172">
        <v>10</v>
      </c>
      <c r="G1172">
        <v>115.4</v>
      </c>
      <c r="H1172">
        <v>33</v>
      </c>
      <c r="I1172">
        <v>378.2</v>
      </c>
      <c r="J1172">
        <v>83</v>
      </c>
      <c r="K1172">
        <v>969.59999999999991</v>
      </c>
      <c r="L1172" s="11" t="s">
        <v>11926</v>
      </c>
      <c r="M1172" s="12" t="s">
        <v>6</v>
      </c>
      <c r="N1172" s="12" t="s">
        <v>6</v>
      </c>
      <c r="O1172" s="12" t="s">
        <v>6</v>
      </c>
      <c r="P1172" s="12">
        <v>163</v>
      </c>
      <c r="Q1172" s="12" t="s">
        <v>6</v>
      </c>
      <c r="R1172">
        <v>1171</v>
      </c>
    </row>
    <row r="1173" spans="1:18" ht="15" x14ac:dyDescent="0.45">
      <c r="A1173">
        <v>23117</v>
      </c>
      <c r="B1173">
        <v>148</v>
      </c>
      <c r="C1173">
        <v>323.62</v>
      </c>
      <c r="D1173">
        <v>46</v>
      </c>
      <c r="E1173">
        <v>101.2</v>
      </c>
      <c r="F1173">
        <v>139</v>
      </c>
      <c r="G1173">
        <v>305.08</v>
      </c>
      <c r="H1173">
        <v>109</v>
      </c>
      <c r="I1173">
        <v>239.44</v>
      </c>
      <c r="J1173">
        <v>442</v>
      </c>
      <c r="K1173">
        <v>969.33999999999992</v>
      </c>
      <c r="L1173" s="11" t="s">
        <v>11925</v>
      </c>
      <c r="M1173" s="12" t="s">
        <v>6</v>
      </c>
      <c r="N1173" s="12" t="s">
        <v>6</v>
      </c>
      <c r="O1173" s="12">
        <v>176</v>
      </c>
      <c r="P1173" s="12" t="s">
        <v>6</v>
      </c>
      <c r="Q1173" s="12" t="s">
        <v>6</v>
      </c>
      <c r="R1173">
        <v>1172</v>
      </c>
    </row>
    <row r="1174" spans="1:18" ht="15" x14ac:dyDescent="0.45">
      <c r="A1174">
        <v>30030</v>
      </c>
      <c r="B1174">
        <v>41</v>
      </c>
      <c r="C1174">
        <v>274.7</v>
      </c>
      <c r="D1174">
        <v>35</v>
      </c>
      <c r="E1174">
        <v>232.5</v>
      </c>
      <c r="F1174">
        <v>38</v>
      </c>
      <c r="G1174">
        <v>300.10000000000002</v>
      </c>
      <c r="H1174">
        <v>23</v>
      </c>
      <c r="I1174">
        <v>162</v>
      </c>
      <c r="J1174">
        <v>137</v>
      </c>
      <c r="K1174">
        <v>969.3</v>
      </c>
      <c r="L1174" s="11" t="s">
        <v>11927</v>
      </c>
      <c r="M1174" s="12" t="s">
        <v>6</v>
      </c>
      <c r="N1174" s="12" t="s">
        <v>6</v>
      </c>
      <c r="O1174" s="12" t="s">
        <v>6</v>
      </c>
      <c r="P1174" s="12" t="s">
        <v>6</v>
      </c>
      <c r="Q1174" s="12">
        <v>191</v>
      </c>
      <c r="R1174">
        <v>1173</v>
      </c>
    </row>
    <row r="1175" spans="1:18" ht="15" x14ac:dyDescent="0.45">
      <c r="A1175">
        <v>23162</v>
      </c>
      <c r="B1175">
        <v>37</v>
      </c>
      <c r="C1175">
        <v>251.6</v>
      </c>
      <c r="D1175">
        <v>42</v>
      </c>
      <c r="E1175">
        <v>285.06</v>
      </c>
      <c r="F1175">
        <v>25</v>
      </c>
      <c r="G1175">
        <v>173.6</v>
      </c>
      <c r="H1175">
        <v>37</v>
      </c>
      <c r="I1175">
        <v>259</v>
      </c>
      <c r="J1175">
        <v>141</v>
      </c>
      <c r="K1175">
        <v>969.26</v>
      </c>
      <c r="L1175" s="11" t="s">
        <v>11928</v>
      </c>
      <c r="M1175" s="12" t="s">
        <v>6</v>
      </c>
      <c r="N1175" s="12">
        <v>253</v>
      </c>
      <c r="O1175" s="12" t="s">
        <v>6</v>
      </c>
      <c r="P1175" s="12" t="s">
        <v>6</v>
      </c>
      <c r="Q1175" s="12" t="s">
        <v>6</v>
      </c>
      <c r="R1175">
        <v>1174</v>
      </c>
    </row>
    <row r="1176" spans="1:18" ht="15" x14ac:dyDescent="0.45">
      <c r="A1176">
        <v>18214</v>
      </c>
      <c r="B1176">
        <v>30</v>
      </c>
      <c r="C1176">
        <v>359.04</v>
      </c>
      <c r="D1176">
        <v>19</v>
      </c>
      <c r="E1176">
        <v>227.04</v>
      </c>
      <c r="F1176">
        <v>14</v>
      </c>
      <c r="G1176">
        <v>167.04</v>
      </c>
      <c r="H1176">
        <v>18</v>
      </c>
      <c r="I1176">
        <v>214.24</v>
      </c>
      <c r="J1176">
        <v>81</v>
      </c>
      <c r="K1176">
        <v>967.36</v>
      </c>
      <c r="L1176" s="11" t="s">
        <v>11928</v>
      </c>
      <c r="M1176" s="12" t="s">
        <v>6</v>
      </c>
      <c r="N1176" s="12">
        <v>254</v>
      </c>
      <c r="O1176" s="12" t="s">
        <v>6</v>
      </c>
      <c r="P1176" s="12" t="s">
        <v>6</v>
      </c>
      <c r="Q1176" s="12" t="s">
        <v>6</v>
      </c>
      <c r="R1176">
        <v>1175</v>
      </c>
    </row>
    <row r="1177" spans="1:18" ht="15" x14ac:dyDescent="0.45">
      <c r="A1177">
        <v>23491</v>
      </c>
      <c r="B1177">
        <v>29</v>
      </c>
      <c r="C1177">
        <v>348</v>
      </c>
      <c r="D1177">
        <v>16</v>
      </c>
      <c r="E1177">
        <v>192</v>
      </c>
      <c r="F1177">
        <v>18</v>
      </c>
      <c r="G1177">
        <v>219.6</v>
      </c>
      <c r="H1177">
        <v>17</v>
      </c>
      <c r="I1177">
        <v>207.4</v>
      </c>
      <c r="J1177">
        <v>80</v>
      </c>
      <c r="K1177">
        <v>967</v>
      </c>
      <c r="L1177" s="11" t="s">
        <v>11928</v>
      </c>
      <c r="M1177" s="12" t="s">
        <v>6</v>
      </c>
      <c r="N1177" s="12">
        <v>255</v>
      </c>
      <c r="O1177" s="12" t="s">
        <v>6</v>
      </c>
      <c r="P1177" s="12" t="s">
        <v>6</v>
      </c>
      <c r="Q1177" s="12" t="s">
        <v>6</v>
      </c>
      <c r="R1177">
        <v>1176</v>
      </c>
    </row>
    <row r="1178" spans="1:18" ht="15" x14ac:dyDescent="0.45">
      <c r="A1178">
        <v>18117</v>
      </c>
      <c r="B1178">
        <v>52</v>
      </c>
      <c r="C1178">
        <v>218.4</v>
      </c>
      <c r="D1178">
        <v>90</v>
      </c>
      <c r="E1178">
        <v>378</v>
      </c>
      <c r="F1178">
        <v>58</v>
      </c>
      <c r="G1178">
        <v>243.6</v>
      </c>
      <c r="H1178">
        <v>31</v>
      </c>
      <c r="I1178">
        <v>125.4</v>
      </c>
      <c r="J1178">
        <v>231</v>
      </c>
      <c r="K1178">
        <v>965.4</v>
      </c>
      <c r="L1178" s="11" t="s">
        <v>11925</v>
      </c>
      <c r="M1178" s="12" t="s">
        <v>6</v>
      </c>
      <c r="N1178" s="12" t="s">
        <v>6</v>
      </c>
      <c r="O1178" s="12">
        <v>177</v>
      </c>
      <c r="P1178" s="12" t="s">
        <v>6</v>
      </c>
      <c r="Q1178" s="12" t="s">
        <v>6</v>
      </c>
      <c r="R1178">
        <v>1177</v>
      </c>
    </row>
    <row r="1179" spans="1:18" ht="15" x14ac:dyDescent="0.45">
      <c r="A1179">
        <v>16375</v>
      </c>
      <c r="B1179">
        <v>36</v>
      </c>
      <c r="C1179">
        <v>193.97</v>
      </c>
      <c r="D1179">
        <v>38</v>
      </c>
      <c r="E1179">
        <v>204.77</v>
      </c>
      <c r="F1179">
        <v>65</v>
      </c>
      <c r="G1179">
        <v>350.14</v>
      </c>
      <c r="H1179">
        <v>40</v>
      </c>
      <c r="I1179">
        <v>216</v>
      </c>
      <c r="J1179">
        <v>179</v>
      </c>
      <c r="K1179">
        <v>964.88</v>
      </c>
      <c r="L1179" s="11" t="s">
        <v>11928</v>
      </c>
      <c r="M1179" s="12" t="s">
        <v>6</v>
      </c>
      <c r="N1179" s="12">
        <v>256</v>
      </c>
      <c r="O1179" s="12" t="s">
        <v>6</v>
      </c>
      <c r="P1179" s="12" t="s">
        <v>6</v>
      </c>
      <c r="Q1179" s="12" t="s">
        <v>6</v>
      </c>
      <c r="R1179">
        <v>1178</v>
      </c>
    </row>
    <row r="1180" spans="1:18" ht="15" x14ac:dyDescent="0.45">
      <c r="A1180">
        <v>31706</v>
      </c>
      <c r="D1180">
        <v>36</v>
      </c>
      <c r="E1180">
        <v>207.39</v>
      </c>
      <c r="F1180">
        <v>58</v>
      </c>
      <c r="G1180">
        <v>328.29</v>
      </c>
      <c r="H1180">
        <v>74</v>
      </c>
      <c r="I1180">
        <v>428.74</v>
      </c>
      <c r="J1180">
        <v>168</v>
      </c>
      <c r="K1180">
        <v>964.42000000000007</v>
      </c>
      <c r="L1180" s="11" t="s">
        <v>11928</v>
      </c>
      <c r="M1180" s="12" t="s">
        <v>6</v>
      </c>
      <c r="N1180" s="12">
        <v>257</v>
      </c>
      <c r="O1180" s="12" t="s">
        <v>6</v>
      </c>
      <c r="P1180" s="12" t="s">
        <v>6</v>
      </c>
      <c r="Q1180" s="12" t="s">
        <v>6</v>
      </c>
      <c r="R1180">
        <v>1179</v>
      </c>
    </row>
    <row r="1181" spans="1:18" ht="15" x14ac:dyDescent="0.45">
      <c r="A1181">
        <v>14054</v>
      </c>
      <c r="B1181">
        <v>15</v>
      </c>
      <c r="C1181">
        <v>315</v>
      </c>
      <c r="D1181">
        <v>8</v>
      </c>
      <c r="E1181">
        <v>168</v>
      </c>
      <c r="F1181">
        <v>14</v>
      </c>
      <c r="G1181">
        <v>301.5</v>
      </c>
      <c r="H1181">
        <v>8</v>
      </c>
      <c r="I1181">
        <v>178.2</v>
      </c>
      <c r="J1181">
        <v>45</v>
      </c>
      <c r="K1181">
        <v>962.7</v>
      </c>
      <c r="L1181" s="11" t="s">
        <v>11926</v>
      </c>
      <c r="M1181" s="12" t="s">
        <v>6</v>
      </c>
      <c r="N1181" s="12" t="s">
        <v>6</v>
      </c>
      <c r="O1181" s="12" t="s">
        <v>6</v>
      </c>
      <c r="P1181" s="12">
        <v>164</v>
      </c>
      <c r="Q1181" s="12" t="s">
        <v>6</v>
      </c>
      <c r="R1181">
        <v>1180</v>
      </c>
    </row>
    <row r="1182" spans="1:18" ht="15" x14ac:dyDescent="0.45">
      <c r="A1182">
        <v>28030</v>
      </c>
      <c r="B1182">
        <v>342</v>
      </c>
      <c r="C1182">
        <v>340.16</v>
      </c>
      <c r="D1182">
        <v>271</v>
      </c>
      <c r="E1182">
        <v>268.83999999999997</v>
      </c>
      <c r="F1182">
        <v>317</v>
      </c>
      <c r="G1182">
        <v>314.60000000000002</v>
      </c>
      <c r="H1182">
        <v>39</v>
      </c>
      <c r="I1182">
        <v>38.840000000000003</v>
      </c>
      <c r="J1182">
        <v>969</v>
      </c>
      <c r="K1182">
        <v>962.44</v>
      </c>
      <c r="L1182" s="11" t="s">
        <v>11927</v>
      </c>
      <c r="M1182" s="12" t="s">
        <v>6</v>
      </c>
      <c r="N1182" s="12" t="s">
        <v>6</v>
      </c>
      <c r="O1182" s="12" t="s">
        <v>6</v>
      </c>
      <c r="P1182" s="12" t="s">
        <v>6</v>
      </c>
      <c r="Q1182" s="12">
        <v>192</v>
      </c>
      <c r="R1182">
        <v>1181</v>
      </c>
    </row>
    <row r="1183" spans="1:18" ht="15" x14ac:dyDescent="0.45">
      <c r="A1183">
        <v>11769</v>
      </c>
      <c r="B1183">
        <v>25</v>
      </c>
      <c r="C1183">
        <v>111.78</v>
      </c>
      <c r="D1183">
        <v>55</v>
      </c>
      <c r="E1183">
        <v>247.14</v>
      </c>
      <c r="F1183">
        <v>70</v>
      </c>
      <c r="G1183">
        <v>314.64</v>
      </c>
      <c r="H1183">
        <v>64</v>
      </c>
      <c r="I1183">
        <v>288</v>
      </c>
      <c r="J1183">
        <v>214</v>
      </c>
      <c r="K1183">
        <v>961.56</v>
      </c>
      <c r="L1183" s="11" t="s">
        <v>11928</v>
      </c>
      <c r="M1183" s="12" t="s">
        <v>6</v>
      </c>
      <c r="N1183" s="12">
        <v>258</v>
      </c>
      <c r="O1183" s="12" t="s">
        <v>6</v>
      </c>
      <c r="P1183" s="12" t="s">
        <v>6</v>
      </c>
      <c r="Q1183" s="12" t="s">
        <v>6</v>
      </c>
      <c r="R1183">
        <v>1182</v>
      </c>
    </row>
    <row r="1184" spans="1:18" ht="15" x14ac:dyDescent="0.45">
      <c r="A1184">
        <v>17666</v>
      </c>
      <c r="B1184">
        <v>39</v>
      </c>
      <c r="C1184">
        <v>358.8</v>
      </c>
      <c r="F1184">
        <v>35</v>
      </c>
      <c r="G1184">
        <v>345.71</v>
      </c>
      <c r="H1184">
        <v>26</v>
      </c>
      <c r="I1184">
        <v>256.61</v>
      </c>
      <c r="J1184">
        <v>100</v>
      </c>
      <c r="K1184">
        <v>961.12</v>
      </c>
      <c r="L1184" s="11" t="s">
        <v>11925</v>
      </c>
      <c r="M1184" s="12" t="s">
        <v>6</v>
      </c>
      <c r="N1184" s="12" t="s">
        <v>6</v>
      </c>
      <c r="O1184" s="12">
        <v>178</v>
      </c>
      <c r="P1184" s="12" t="s">
        <v>6</v>
      </c>
      <c r="Q1184" s="12" t="s">
        <v>6</v>
      </c>
      <c r="R1184">
        <v>1183</v>
      </c>
    </row>
    <row r="1185" spans="1:18" ht="15" x14ac:dyDescent="0.45">
      <c r="A1185">
        <v>10142</v>
      </c>
      <c r="B1185">
        <v>56</v>
      </c>
      <c r="C1185">
        <v>234.52</v>
      </c>
      <c r="D1185">
        <v>4</v>
      </c>
      <c r="E1185">
        <v>16.8</v>
      </c>
      <c r="F1185">
        <v>108</v>
      </c>
      <c r="G1185">
        <v>453.26</v>
      </c>
      <c r="H1185">
        <v>62</v>
      </c>
      <c r="I1185">
        <v>253.98</v>
      </c>
      <c r="J1185">
        <v>230</v>
      </c>
      <c r="K1185">
        <v>958.56000000000006</v>
      </c>
      <c r="L1185" s="11" t="s">
        <v>11927</v>
      </c>
      <c r="M1185" s="12" t="s">
        <v>6</v>
      </c>
      <c r="N1185" s="12" t="s">
        <v>6</v>
      </c>
      <c r="O1185" s="12" t="s">
        <v>6</v>
      </c>
      <c r="P1185" s="12" t="s">
        <v>6</v>
      </c>
      <c r="Q1185" s="12">
        <v>193</v>
      </c>
      <c r="R1185">
        <v>1184</v>
      </c>
    </row>
    <row r="1186" spans="1:18" ht="15" x14ac:dyDescent="0.45">
      <c r="A1186">
        <v>17037</v>
      </c>
      <c r="B1186">
        <v>13</v>
      </c>
      <c r="C1186">
        <v>227.5</v>
      </c>
      <c r="D1186">
        <v>11</v>
      </c>
      <c r="E1186">
        <v>191.1</v>
      </c>
      <c r="F1186">
        <v>11</v>
      </c>
      <c r="G1186">
        <v>192.5</v>
      </c>
      <c r="H1186">
        <v>20</v>
      </c>
      <c r="I1186">
        <v>347.2</v>
      </c>
      <c r="J1186">
        <v>55</v>
      </c>
      <c r="K1186">
        <v>958.3</v>
      </c>
      <c r="L1186" s="11" t="s">
        <v>11926</v>
      </c>
      <c r="M1186" s="12" t="s">
        <v>6</v>
      </c>
      <c r="N1186" s="12" t="s">
        <v>6</v>
      </c>
      <c r="O1186" s="12" t="s">
        <v>6</v>
      </c>
      <c r="P1186" s="12">
        <v>165</v>
      </c>
      <c r="Q1186" s="12" t="s">
        <v>6</v>
      </c>
      <c r="R1186">
        <v>1185</v>
      </c>
    </row>
    <row r="1187" spans="1:18" ht="15" x14ac:dyDescent="0.45">
      <c r="A1187">
        <v>12076</v>
      </c>
      <c r="B1187">
        <v>6</v>
      </c>
      <c r="C1187">
        <v>41.4</v>
      </c>
      <c r="D1187">
        <v>36</v>
      </c>
      <c r="E1187">
        <v>247.85</v>
      </c>
      <c r="F1187">
        <v>55</v>
      </c>
      <c r="G1187">
        <v>377.85</v>
      </c>
      <c r="H1187">
        <v>42</v>
      </c>
      <c r="I1187">
        <v>289.8</v>
      </c>
      <c r="J1187">
        <v>139</v>
      </c>
      <c r="K1187">
        <v>956.90000000000009</v>
      </c>
      <c r="L1187" s="11" t="s">
        <v>11924</v>
      </c>
      <c r="M1187" s="12">
        <v>249</v>
      </c>
      <c r="N1187" s="12" t="s">
        <v>6</v>
      </c>
      <c r="O1187" s="12" t="s">
        <v>6</v>
      </c>
      <c r="P1187" s="12" t="s">
        <v>6</v>
      </c>
      <c r="Q1187" s="12" t="s">
        <v>6</v>
      </c>
      <c r="R1187">
        <v>1186</v>
      </c>
    </row>
    <row r="1188" spans="1:18" ht="15" x14ac:dyDescent="0.45">
      <c r="A1188">
        <v>31741</v>
      </c>
      <c r="D1188">
        <v>5</v>
      </c>
      <c r="E1188">
        <v>149.5</v>
      </c>
      <c r="F1188">
        <v>17</v>
      </c>
      <c r="G1188">
        <v>508.3</v>
      </c>
      <c r="H1188">
        <v>10</v>
      </c>
      <c r="I1188">
        <v>299</v>
      </c>
      <c r="J1188">
        <v>32</v>
      </c>
      <c r="K1188">
        <v>956.8</v>
      </c>
      <c r="L1188" s="11" t="s">
        <v>11925</v>
      </c>
      <c r="M1188" s="12" t="s">
        <v>6</v>
      </c>
      <c r="N1188" s="12" t="s">
        <v>6</v>
      </c>
      <c r="O1188" s="12">
        <v>179</v>
      </c>
      <c r="P1188" s="12" t="s">
        <v>6</v>
      </c>
      <c r="Q1188" s="12" t="s">
        <v>6</v>
      </c>
      <c r="R1188">
        <v>1187</v>
      </c>
    </row>
    <row r="1189" spans="1:18" ht="15" x14ac:dyDescent="0.45">
      <c r="A1189">
        <v>17999</v>
      </c>
      <c r="B1189">
        <v>10</v>
      </c>
      <c r="C1189">
        <v>239</v>
      </c>
      <c r="D1189">
        <v>10</v>
      </c>
      <c r="E1189">
        <v>237.09</v>
      </c>
      <c r="F1189">
        <v>9</v>
      </c>
      <c r="G1189">
        <v>215.1</v>
      </c>
      <c r="H1189">
        <v>11</v>
      </c>
      <c r="I1189">
        <v>264.26</v>
      </c>
      <c r="J1189">
        <v>40</v>
      </c>
      <c r="K1189">
        <v>955.45</v>
      </c>
      <c r="L1189" s="11" t="s">
        <v>11926</v>
      </c>
      <c r="M1189" s="12" t="s">
        <v>6</v>
      </c>
      <c r="N1189" s="12" t="s">
        <v>6</v>
      </c>
      <c r="O1189" s="12" t="s">
        <v>6</v>
      </c>
      <c r="P1189" s="12">
        <v>166</v>
      </c>
      <c r="Q1189" s="12" t="s">
        <v>6</v>
      </c>
      <c r="R1189">
        <v>1188</v>
      </c>
    </row>
    <row r="1190" spans="1:18" ht="15" x14ac:dyDescent="0.45">
      <c r="A1190">
        <v>22605</v>
      </c>
      <c r="B1190">
        <v>27</v>
      </c>
      <c r="C1190">
        <v>308.66000000000003</v>
      </c>
      <c r="D1190">
        <v>14</v>
      </c>
      <c r="E1190">
        <v>161</v>
      </c>
      <c r="F1190">
        <v>20</v>
      </c>
      <c r="G1190">
        <v>235.15</v>
      </c>
      <c r="H1190">
        <v>21</v>
      </c>
      <c r="I1190">
        <v>249.9</v>
      </c>
      <c r="J1190">
        <v>82</v>
      </c>
      <c r="K1190">
        <v>954.71</v>
      </c>
      <c r="L1190" s="11" t="s">
        <v>11928</v>
      </c>
      <c r="M1190" s="12" t="s">
        <v>6</v>
      </c>
      <c r="N1190" s="12">
        <v>259</v>
      </c>
      <c r="O1190" s="12" t="s">
        <v>6</v>
      </c>
      <c r="P1190" s="12" t="s">
        <v>6</v>
      </c>
      <c r="Q1190" s="12" t="s">
        <v>6</v>
      </c>
      <c r="R1190">
        <v>1189</v>
      </c>
    </row>
    <row r="1191" spans="1:18" ht="15" x14ac:dyDescent="0.45">
      <c r="A1191">
        <v>15885</v>
      </c>
      <c r="B1191">
        <v>4</v>
      </c>
      <c r="C1191">
        <v>70.400000000000006</v>
      </c>
      <c r="F1191">
        <v>24</v>
      </c>
      <c r="G1191">
        <v>429.6</v>
      </c>
      <c r="H1191">
        <v>24</v>
      </c>
      <c r="I1191">
        <v>454.48</v>
      </c>
      <c r="J1191">
        <v>52</v>
      </c>
      <c r="K1191">
        <v>954.48</v>
      </c>
      <c r="L1191" s="11" t="s">
        <v>11928</v>
      </c>
      <c r="M1191" s="12" t="s">
        <v>6</v>
      </c>
      <c r="N1191" s="12">
        <v>260</v>
      </c>
      <c r="O1191" s="12" t="s">
        <v>6</v>
      </c>
      <c r="P1191" s="12" t="s">
        <v>6</v>
      </c>
      <c r="Q1191" s="12" t="s">
        <v>6</v>
      </c>
      <c r="R1191">
        <v>1190</v>
      </c>
    </row>
    <row r="1192" spans="1:18" ht="15" x14ac:dyDescent="0.45">
      <c r="A1192">
        <v>29687</v>
      </c>
      <c r="B1192">
        <v>9</v>
      </c>
      <c r="C1192">
        <v>296.10000000000002</v>
      </c>
      <c r="D1192">
        <v>8</v>
      </c>
      <c r="E1192">
        <v>263.2</v>
      </c>
      <c r="F1192">
        <v>10</v>
      </c>
      <c r="G1192">
        <v>329</v>
      </c>
      <c r="H1192">
        <v>2</v>
      </c>
      <c r="I1192">
        <v>65.8</v>
      </c>
      <c r="J1192">
        <v>29</v>
      </c>
      <c r="K1192">
        <v>954.09999999999991</v>
      </c>
      <c r="L1192" s="11" t="s">
        <v>11926</v>
      </c>
      <c r="M1192" s="12" t="s">
        <v>6</v>
      </c>
      <c r="N1192" s="12" t="s">
        <v>6</v>
      </c>
      <c r="O1192" s="12" t="s">
        <v>6</v>
      </c>
      <c r="P1192" s="12">
        <v>167</v>
      </c>
      <c r="Q1192" s="12" t="s">
        <v>6</v>
      </c>
      <c r="R1192">
        <v>1191</v>
      </c>
    </row>
    <row r="1193" spans="1:18" ht="15" x14ac:dyDescent="0.45">
      <c r="A1193">
        <v>29283</v>
      </c>
      <c r="B1193">
        <v>64</v>
      </c>
      <c r="C1193">
        <v>288</v>
      </c>
      <c r="F1193">
        <v>59</v>
      </c>
      <c r="G1193">
        <v>289.10000000000002</v>
      </c>
      <c r="H1193">
        <v>77</v>
      </c>
      <c r="I1193">
        <v>376.52</v>
      </c>
      <c r="J1193">
        <v>200</v>
      </c>
      <c r="K1193">
        <v>953.62</v>
      </c>
      <c r="L1193" s="11" t="s">
        <v>11928</v>
      </c>
      <c r="M1193" s="12" t="s">
        <v>6</v>
      </c>
      <c r="N1193" s="12">
        <v>261</v>
      </c>
      <c r="O1193" s="12" t="s">
        <v>6</v>
      </c>
      <c r="P1193" s="12" t="s">
        <v>6</v>
      </c>
      <c r="Q1193" s="12" t="s">
        <v>6</v>
      </c>
      <c r="R1193">
        <v>1192</v>
      </c>
    </row>
    <row r="1194" spans="1:18" ht="15" x14ac:dyDescent="0.45">
      <c r="A1194">
        <v>18379</v>
      </c>
      <c r="B1194">
        <v>38</v>
      </c>
      <c r="C1194">
        <v>283.2</v>
      </c>
      <c r="D1194">
        <v>41</v>
      </c>
      <c r="E1194">
        <v>305.7</v>
      </c>
      <c r="F1194">
        <v>47</v>
      </c>
      <c r="G1194">
        <v>349.5</v>
      </c>
      <c r="H1194">
        <v>2</v>
      </c>
      <c r="I1194">
        <v>15</v>
      </c>
      <c r="J1194">
        <v>128</v>
      </c>
      <c r="K1194">
        <v>953.4</v>
      </c>
      <c r="L1194" s="11" t="s">
        <v>11925</v>
      </c>
      <c r="M1194" s="12" t="s">
        <v>6</v>
      </c>
      <c r="N1194" s="12" t="s">
        <v>6</v>
      </c>
      <c r="O1194" s="12">
        <v>180</v>
      </c>
      <c r="P1194" s="12" t="s">
        <v>6</v>
      </c>
      <c r="Q1194" s="12" t="s">
        <v>6</v>
      </c>
      <c r="R1194">
        <v>1193</v>
      </c>
    </row>
    <row r="1195" spans="1:18" ht="15" x14ac:dyDescent="0.45">
      <c r="A1195">
        <v>30278</v>
      </c>
      <c r="B1195">
        <v>13</v>
      </c>
      <c r="C1195">
        <v>136.5</v>
      </c>
      <c r="D1195">
        <v>16</v>
      </c>
      <c r="E1195">
        <v>172.8</v>
      </c>
      <c r="F1195">
        <v>20</v>
      </c>
      <c r="G1195">
        <v>223.95</v>
      </c>
      <c r="H1195">
        <v>36</v>
      </c>
      <c r="I1195">
        <v>419.94</v>
      </c>
      <c r="J1195">
        <v>85</v>
      </c>
      <c r="K1195">
        <v>953.19</v>
      </c>
      <c r="L1195" s="11" t="s">
        <v>11928</v>
      </c>
      <c r="M1195" s="12" t="s">
        <v>6</v>
      </c>
      <c r="N1195" s="12">
        <v>262</v>
      </c>
      <c r="O1195" s="12" t="s">
        <v>6</v>
      </c>
      <c r="P1195" s="12" t="s">
        <v>6</v>
      </c>
      <c r="Q1195" s="12" t="s">
        <v>6</v>
      </c>
      <c r="R1195">
        <v>1194</v>
      </c>
    </row>
    <row r="1196" spans="1:18" ht="15" x14ac:dyDescent="0.45">
      <c r="A1196">
        <v>10845</v>
      </c>
      <c r="B1196">
        <v>8</v>
      </c>
      <c r="C1196">
        <v>136</v>
      </c>
      <c r="D1196">
        <v>9</v>
      </c>
      <c r="E1196">
        <v>153</v>
      </c>
      <c r="F1196">
        <v>14</v>
      </c>
      <c r="G1196">
        <v>235.28</v>
      </c>
      <c r="H1196">
        <v>26</v>
      </c>
      <c r="I1196">
        <v>428.36</v>
      </c>
      <c r="J1196">
        <v>57</v>
      </c>
      <c r="K1196">
        <v>952.64</v>
      </c>
      <c r="L1196" s="11" t="s">
        <v>11925</v>
      </c>
      <c r="M1196" s="12" t="s">
        <v>6</v>
      </c>
      <c r="N1196" s="12" t="s">
        <v>6</v>
      </c>
      <c r="O1196" s="12">
        <v>181</v>
      </c>
      <c r="P1196" s="12" t="s">
        <v>6</v>
      </c>
      <c r="Q1196" s="12" t="s">
        <v>6</v>
      </c>
      <c r="R1196">
        <v>1195</v>
      </c>
    </row>
    <row r="1197" spans="1:18" ht="15" x14ac:dyDescent="0.45">
      <c r="A1197">
        <v>16519</v>
      </c>
      <c r="B1197">
        <v>200</v>
      </c>
      <c r="C1197">
        <v>439.64</v>
      </c>
      <c r="D1197">
        <v>97</v>
      </c>
      <c r="E1197">
        <v>213.4</v>
      </c>
      <c r="F1197">
        <v>120</v>
      </c>
      <c r="G1197">
        <v>298.8</v>
      </c>
      <c r="J1197">
        <v>417</v>
      </c>
      <c r="K1197">
        <v>951.83999999999992</v>
      </c>
      <c r="L1197" s="11" t="s">
        <v>11928</v>
      </c>
      <c r="M1197" s="12" t="s">
        <v>6</v>
      </c>
      <c r="N1197" s="12">
        <v>263</v>
      </c>
      <c r="O1197" s="12" t="s">
        <v>6</v>
      </c>
      <c r="P1197" s="12" t="s">
        <v>6</v>
      </c>
      <c r="Q1197" s="12" t="s">
        <v>6</v>
      </c>
      <c r="R1197">
        <v>1196</v>
      </c>
    </row>
    <row r="1198" spans="1:18" ht="15" x14ac:dyDescent="0.45">
      <c r="A1198">
        <v>23118</v>
      </c>
      <c r="B1198">
        <v>102</v>
      </c>
      <c r="C1198">
        <v>356.44</v>
      </c>
      <c r="D1198">
        <v>10</v>
      </c>
      <c r="E1198">
        <v>35</v>
      </c>
      <c r="F1198">
        <v>69</v>
      </c>
      <c r="G1198">
        <v>241.22</v>
      </c>
      <c r="H1198">
        <v>91</v>
      </c>
      <c r="I1198">
        <v>318.5</v>
      </c>
      <c r="J1198">
        <v>272</v>
      </c>
      <c r="K1198">
        <v>951.16</v>
      </c>
      <c r="L1198" s="11" t="s">
        <v>11925</v>
      </c>
      <c r="M1198" s="12" t="s">
        <v>6</v>
      </c>
      <c r="N1198" s="12" t="s">
        <v>6</v>
      </c>
      <c r="O1198" s="12">
        <v>182</v>
      </c>
      <c r="P1198" s="12" t="s">
        <v>6</v>
      </c>
      <c r="Q1198" s="12" t="s">
        <v>6</v>
      </c>
      <c r="R1198">
        <v>1197</v>
      </c>
    </row>
    <row r="1199" spans="1:18" ht="15" x14ac:dyDescent="0.45">
      <c r="A1199">
        <v>14037</v>
      </c>
      <c r="B1199">
        <v>15</v>
      </c>
      <c r="C1199">
        <v>237.23</v>
      </c>
      <c r="D1199">
        <v>9</v>
      </c>
      <c r="E1199">
        <v>143.1</v>
      </c>
      <c r="F1199">
        <v>12</v>
      </c>
      <c r="G1199">
        <v>190.8</v>
      </c>
      <c r="H1199">
        <v>24</v>
      </c>
      <c r="I1199">
        <v>379.06</v>
      </c>
      <c r="J1199">
        <v>60</v>
      </c>
      <c r="K1199">
        <v>950.19</v>
      </c>
      <c r="L1199" s="11" t="s">
        <v>11926</v>
      </c>
      <c r="M1199" s="12" t="s">
        <v>6</v>
      </c>
      <c r="N1199" s="12" t="s">
        <v>6</v>
      </c>
      <c r="O1199" s="12" t="s">
        <v>6</v>
      </c>
      <c r="P1199" s="12">
        <v>168</v>
      </c>
      <c r="Q1199" s="12" t="s">
        <v>6</v>
      </c>
      <c r="R1199">
        <v>1198</v>
      </c>
    </row>
    <row r="1200" spans="1:18" ht="15" x14ac:dyDescent="0.45">
      <c r="A1200">
        <v>2011611</v>
      </c>
      <c r="B1200">
        <v>19.440000000000001</v>
      </c>
      <c r="C1200">
        <v>236.1</v>
      </c>
      <c r="D1200">
        <v>15.41</v>
      </c>
      <c r="E1200">
        <v>205.81</v>
      </c>
      <c r="F1200">
        <v>20.63</v>
      </c>
      <c r="G1200">
        <v>276.89</v>
      </c>
      <c r="H1200">
        <v>16.940000000000001</v>
      </c>
      <c r="I1200">
        <v>230.92</v>
      </c>
      <c r="J1200">
        <v>72.42</v>
      </c>
      <c r="K1200">
        <v>949.71999999999991</v>
      </c>
      <c r="L1200" s="11" t="s">
        <v>11924</v>
      </c>
      <c r="M1200" s="12">
        <v>250</v>
      </c>
      <c r="N1200" s="12" t="s">
        <v>6</v>
      </c>
      <c r="O1200" s="12" t="s">
        <v>6</v>
      </c>
      <c r="P1200" s="12" t="s">
        <v>6</v>
      </c>
      <c r="Q1200" s="12" t="s">
        <v>6</v>
      </c>
      <c r="R1200">
        <v>1199</v>
      </c>
    </row>
    <row r="1201" spans="1:18" ht="15" x14ac:dyDescent="0.45">
      <c r="A1201">
        <v>27112</v>
      </c>
      <c r="B1201">
        <v>73</v>
      </c>
      <c r="C1201">
        <v>947.96</v>
      </c>
      <c r="J1201">
        <v>73</v>
      </c>
      <c r="K1201">
        <v>947.96</v>
      </c>
      <c r="L1201" s="11" t="s">
        <v>11923</v>
      </c>
      <c r="M1201" s="12" t="s">
        <v>6</v>
      </c>
      <c r="N1201" s="12" t="s">
        <v>6</v>
      </c>
      <c r="O1201" s="12" t="s">
        <v>6</v>
      </c>
      <c r="P1201" s="12" t="s">
        <v>6</v>
      </c>
      <c r="Q1201" s="12" t="s">
        <v>6</v>
      </c>
      <c r="R1201">
        <v>1200</v>
      </c>
    </row>
    <row r="1202" spans="1:18" ht="15" x14ac:dyDescent="0.45">
      <c r="A1202">
        <v>28820</v>
      </c>
      <c r="B1202">
        <v>19</v>
      </c>
      <c r="C1202">
        <v>185.42</v>
      </c>
      <c r="D1202">
        <v>18</v>
      </c>
      <c r="E1202">
        <v>175.62</v>
      </c>
      <c r="F1202">
        <v>35</v>
      </c>
      <c r="G1202">
        <v>342.22</v>
      </c>
      <c r="H1202">
        <v>25</v>
      </c>
      <c r="I1202">
        <v>244.22</v>
      </c>
      <c r="J1202">
        <v>97</v>
      </c>
      <c r="K1202">
        <v>947.48</v>
      </c>
      <c r="L1202" s="11" t="s">
        <v>11926</v>
      </c>
      <c r="M1202" s="12" t="s">
        <v>6</v>
      </c>
      <c r="N1202" s="12" t="s">
        <v>6</v>
      </c>
      <c r="O1202" s="12" t="s">
        <v>6</v>
      </c>
      <c r="P1202" s="12">
        <v>169</v>
      </c>
      <c r="Q1202" s="12" t="s">
        <v>6</v>
      </c>
      <c r="R1202">
        <v>1201</v>
      </c>
    </row>
    <row r="1203" spans="1:18" ht="15" x14ac:dyDescent="0.45">
      <c r="A1203">
        <v>11770</v>
      </c>
      <c r="B1203">
        <v>106</v>
      </c>
      <c r="C1203">
        <v>295.7</v>
      </c>
      <c r="D1203">
        <v>59</v>
      </c>
      <c r="E1203">
        <v>164.32</v>
      </c>
      <c r="F1203">
        <v>70</v>
      </c>
      <c r="G1203">
        <v>195.12</v>
      </c>
      <c r="H1203">
        <v>104</v>
      </c>
      <c r="I1203">
        <v>290.76</v>
      </c>
      <c r="J1203">
        <v>339</v>
      </c>
      <c r="K1203">
        <v>945.9</v>
      </c>
      <c r="L1203" s="11" t="s">
        <v>11928</v>
      </c>
      <c r="M1203" s="12" t="s">
        <v>6</v>
      </c>
      <c r="N1203" s="12">
        <v>264</v>
      </c>
      <c r="O1203" s="12" t="s">
        <v>6</v>
      </c>
      <c r="P1203" s="12" t="s">
        <v>6</v>
      </c>
      <c r="Q1203" s="12" t="s">
        <v>6</v>
      </c>
      <c r="R1203">
        <v>1202</v>
      </c>
    </row>
    <row r="1204" spans="1:18" ht="15" x14ac:dyDescent="0.45">
      <c r="A1204">
        <v>10763</v>
      </c>
      <c r="B1204">
        <v>31</v>
      </c>
      <c r="C1204">
        <v>229.4</v>
      </c>
      <c r="D1204">
        <v>14</v>
      </c>
      <c r="E1204">
        <v>103.6</v>
      </c>
      <c r="F1204">
        <v>47</v>
      </c>
      <c r="G1204">
        <v>347.21</v>
      </c>
      <c r="H1204">
        <v>38</v>
      </c>
      <c r="I1204">
        <v>265.41000000000003</v>
      </c>
      <c r="J1204">
        <v>130</v>
      </c>
      <c r="K1204">
        <v>945.62000000000012</v>
      </c>
      <c r="L1204" s="11" t="s">
        <v>11926</v>
      </c>
      <c r="M1204" s="12" t="s">
        <v>6</v>
      </c>
      <c r="N1204" s="12" t="s">
        <v>6</v>
      </c>
      <c r="O1204" s="12" t="s">
        <v>6</v>
      </c>
      <c r="P1204" s="12">
        <v>170</v>
      </c>
      <c r="Q1204" s="12" t="s">
        <v>6</v>
      </c>
      <c r="R1204">
        <v>1203</v>
      </c>
    </row>
    <row r="1205" spans="1:18" ht="15" x14ac:dyDescent="0.45">
      <c r="A1205">
        <v>17847</v>
      </c>
      <c r="B1205">
        <v>62</v>
      </c>
      <c r="C1205">
        <v>309.2</v>
      </c>
      <c r="D1205">
        <v>55</v>
      </c>
      <c r="E1205">
        <v>275</v>
      </c>
      <c r="F1205">
        <v>51</v>
      </c>
      <c r="G1205">
        <v>254.6</v>
      </c>
      <c r="H1205">
        <v>21</v>
      </c>
      <c r="I1205">
        <v>104.6</v>
      </c>
      <c r="J1205">
        <v>189</v>
      </c>
      <c r="K1205">
        <v>943.40000000000009</v>
      </c>
      <c r="L1205" s="11" t="s">
        <v>11927</v>
      </c>
      <c r="M1205" s="12" t="s">
        <v>6</v>
      </c>
      <c r="N1205" s="12" t="s">
        <v>6</v>
      </c>
      <c r="O1205" s="12" t="s">
        <v>6</v>
      </c>
      <c r="P1205" s="12" t="s">
        <v>6</v>
      </c>
      <c r="Q1205" s="12">
        <v>194</v>
      </c>
      <c r="R1205">
        <v>1204</v>
      </c>
    </row>
    <row r="1206" spans="1:18" ht="15" x14ac:dyDescent="0.45">
      <c r="A1206">
        <v>14751</v>
      </c>
      <c r="B1206">
        <v>27</v>
      </c>
      <c r="C1206">
        <v>204.19</v>
      </c>
      <c r="D1206">
        <v>39</v>
      </c>
      <c r="E1206">
        <v>295.79000000000002</v>
      </c>
      <c r="F1206">
        <v>32</v>
      </c>
      <c r="G1206">
        <v>247.09</v>
      </c>
      <c r="H1206">
        <v>25</v>
      </c>
      <c r="I1206">
        <v>196.24</v>
      </c>
      <c r="J1206">
        <v>123</v>
      </c>
      <c r="K1206">
        <v>943.31000000000006</v>
      </c>
      <c r="L1206" s="11" t="s">
        <v>11928</v>
      </c>
      <c r="M1206" s="12" t="s">
        <v>6</v>
      </c>
      <c r="N1206" s="12">
        <v>265</v>
      </c>
      <c r="O1206" s="12" t="s">
        <v>6</v>
      </c>
      <c r="P1206" s="12" t="s">
        <v>6</v>
      </c>
      <c r="Q1206" s="12" t="s">
        <v>6</v>
      </c>
      <c r="R1206">
        <v>1205</v>
      </c>
    </row>
    <row r="1207" spans="1:18" ht="15" x14ac:dyDescent="0.45">
      <c r="A1207">
        <v>18121</v>
      </c>
      <c r="B1207">
        <v>43</v>
      </c>
      <c r="C1207">
        <v>257.52</v>
      </c>
      <c r="D1207">
        <v>29</v>
      </c>
      <c r="E1207">
        <v>174</v>
      </c>
      <c r="F1207">
        <v>43</v>
      </c>
      <c r="G1207">
        <v>256.32</v>
      </c>
      <c r="H1207">
        <v>45</v>
      </c>
      <c r="I1207">
        <v>255.32</v>
      </c>
      <c r="J1207">
        <v>160</v>
      </c>
      <c r="K1207">
        <v>943.15999999999985</v>
      </c>
      <c r="L1207" s="11" t="s">
        <v>11925</v>
      </c>
      <c r="M1207" s="12" t="s">
        <v>6</v>
      </c>
      <c r="N1207" s="12" t="s">
        <v>6</v>
      </c>
      <c r="O1207" s="12">
        <v>183</v>
      </c>
      <c r="P1207" s="12" t="s">
        <v>6</v>
      </c>
      <c r="Q1207" s="12" t="s">
        <v>6</v>
      </c>
      <c r="R1207">
        <v>1206</v>
      </c>
    </row>
    <row r="1208" spans="1:18" ht="15" x14ac:dyDescent="0.45">
      <c r="A1208">
        <v>27527</v>
      </c>
      <c r="B1208">
        <v>43</v>
      </c>
      <c r="C1208">
        <v>295.60000000000002</v>
      </c>
      <c r="D1208">
        <v>27</v>
      </c>
      <c r="E1208">
        <v>185.2</v>
      </c>
      <c r="F1208">
        <v>57</v>
      </c>
      <c r="G1208">
        <v>393.3</v>
      </c>
      <c r="H1208">
        <v>10</v>
      </c>
      <c r="I1208">
        <v>69</v>
      </c>
      <c r="J1208">
        <v>137</v>
      </c>
      <c r="K1208">
        <v>943.1</v>
      </c>
      <c r="L1208" s="11" t="s">
        <v>11926</v>
      </c>
      <c r="M1208" s="12" t="s">
        <v>6</v>
      </c>
      <c r="N1208" s="12" t="s">
        <v>6</v>
      </c>
      <c r="O1208" s="12" t="s">
        <v>6</v>
      </c>
      <c r="P1208" s="12">
        <v>171</v>
      </c>
      <c r="Q1208" s="12" t="s">
        <v>6</v>
      </c>
      <c r="R1208">
        <v>1207</v>
      </c>
    </row>
    <row r="1209" spans="1:18" ht="15" x14ac:dyDescent="0.45">
      <c r="A1209">
        <v>29820</v>
      </c>
      <c r="B1209">
        <v>18</v>
      </c>
      <c r="C1209">
        <v>226.8</v>
      </c>
      <c r="D1209">
        <v>17</v>
      </c>
      <c r="E1209">
        <v>214.2</v>
      </c>
      <c r="F1209">
        <v>21</v>
      </c>
      <c r="G1209">
        <v>266.58999999999997</v>
      </c>
      <c r="H1209">
        <v>18</v>
      </c>
      <c r="I1209">
        <v>235.48</v>
      </c>
      <c r="J1209">
        <v>74</v>
      </c>
      <c r="K1209">
        <v>943.06999999999994</v>
      </c>
      <c r="L1209" s="11" t="s">
        <v>11928</v>
      </c>
      <c r="M1209" s="12" t="s">
        <v>6</v>
      </c>
      <c r="N1209" s="12">
        <v>266</v>
      </c>
      <c r="O1209" s="12" t="s">
        <v>6</v>
      </c>
      <c r="P1209" s="12" t="s">
        <v>6</v>
      </c>
      <c r="Q1209" s="12" t="s">
        <v>6</v>
      </c>
      <c r="R1209">
        <v>1208</v>
      </c>
    </row>
    <row r="1210" spans="1:18" ht="15" x14ac:dyDescent="0.45">
      <c r="A1210">
        <v>30114</v>
      </c>
      <c r="B1210">
        <v>7</v>
      </c>
      <c r="C1210">
        <v>314.3</v>
      </c>
      <c r="F1210">
        <v>10</v>
      </c>
      <c r="G1210">
        <v>449</v>
      </c>
      <c r="H1210">
        <v>4</v>
      </c>
      <c r="I1210">
        <v>179.6</v>
      </c>
      <c r="J1210">
        <v>21</v>
      </c>
      <c r="K1210">
        <v>942.9</v>
      </c>
      <c r="L1210" s="11" t="s">
        <v>11925</v>
      </c>
      <c r="M1210" s="12" t="s">
        <v>6</v>
      </c>
      <c r="N1210" s="12" t="s">
        <v>6</v>
      </c>
      <c r="O1210" s="12">
        <v>184</v>
      </c>
      <c r="P1210" s="12" t="s">
        <v>6</v>
      </c>
      <c r="Q1210" s="12" t="s">
        <v>6</v>
      </c>
      <c r="R1210">
        <v>1209</v>
      </c>
    </row>
    <row r="1211" spans="1:18" ht="15" x14ac:dyDescent="0.45">
      <c r="A1211">
        <v>2011548</v>
      </c>
      <c r="B1211">
        <v>37.9</v>
      </c>
      <c r="C1211">
        <v>132.47999999999999</v>
      </c>
      <c r="D1211">
        <v>59.43</v>
      </c>
      <c r="E1211">
        <v>208.1</v>
      </c>
      <c r="F1211">
        <v>82.55</v>
      </c>
      <c r="G1211">
        <v>271.10000000000002</v>
      </c>
      <c r="H1211">
        <v>63.5</v>
      </c>
      <c r="I1211">
        <v>331.21</v>
      </c>
      <c r="J1211">
        <v>243.38</v>
      </c>
      <c r="K1211">
        <v>942.8900000000001</v>
      </c>
      <c r="L1211" s="11" t="s">
        <v>11924</v>
      </c>
      <c r="M1211" s="12">
        <v>251</v>
      </c>
      <c r="N1211" s="12" t="s">
        <v>6</v>
      </c>
      <c r="O1211" s="12" t="s">
        <v>6</v>
      </c>
      <c r="P1211" s="12" t="s">
        <v>6</v>
      </c>
      <c r="Q1211" s="12" t="s">
        <v>6</v>
      </c>
      <c r="R1211">
        <v>1210</v>
      </c>
    </row>
    <row r="1212" spans="1:18" ht="15" x14ac:dyDescent="0.45">
      <c r="A1212">
        <v>2011405</v>
      </c>
      <c r="B1212">
        <v>11.1</v>
      </c>
      <c r="C1212">
        <v>219.79</v>
      </c>
      <c r="D1212">
        <v>14.6</v>
      </c>
      <c r="E1212">
        <v>289.41000000000003</v>
      </c>
      <c r="F1212">
        <v>7.02</v>
      </c>
      <c r="G1212">
        <v>126.34</v>
      </c>
      <c r="H1212">
        <v>16.79</v>
      </c>
      <c r="I1212">
        <v>306.75</v>
      </c>
      <c r="J1212">
        <v>49.51</v>
      </c>
      <c r="K1212">
        <v>942.29000000000008</v>
      </c>
      <c r="L1212" s="11" t="s">
        <v>11924</v>
      </c>
      <c r="M1212" s="12">
        <v>252</v>
      </c>
      <c r="N1212" s="12" t="s">
        <v>6</v>
      </c>
      <c r="O1212" s="12" t="s">
        <v>6</v>
      </c>
      <c r="P1212" s="12" t="s">
        <v>6</v>
      </c>
      <c r="Q1212" s="12" t="s">
        <v>6</v>
      </c>
      <c r="R1212">
        <v>1211</v>
      </c>
    </row>
    <row r="1213" spans="1:18" ht="15" x14ac:dyDescent="0.45">
      <c r="A1213">
        <v>17271</v>
      </c>
      <c r="B1213">
        <v>46</v>
      </c>
      <c r="C1213">
        <v>247.97</v>
      </c>
      <c r="D1213">
        <v>10</v>
      </c>
      <c r="E1213">
        <v>54</v>
      </c>
      <c r="F1213">
        <v>49</v>
      </c>
      <c r="G1213">
        <v>264.17</v>
      </c>
      <c r="H1213">
        <v>68</v>
      </c>
      <c r="I1213">
        <v>376</v>
      </c>
      <c r="J1213">
        <v>173</v>
      </c>
      <c r="K1213">
        <v>942.1400000000001</v>
      </c>
      <c r="L1213" s="11" t="s">
        <v>11928</v>
      </c>
      <c r="M1213" s="12" t="s">
        <v>6</v>
      </c>
      <c r="N1213" s="12">
        <v>267</v>
      </c>
      <c r="O1213" s="12" t="s">
        <v>6</v>
      </c>
      <c r="P1213" s="12" t="s">
        <v>6</v>
      </c>
      <c r="Q1213" s="12" t="s">
        <v>6</v>
      </c>
      <c r="R1213">
        <v>1212</v>
      </c>
    </row>
    <row r="1214" spans="1:18" ht="15" x14ac:dyDescent="0.45">
      <c r="A1214">
        <v>12033</v>
      </c>
      <c r="B1214">
        <v>26</v>
      </c>
      <c r="C1214">
        <v>153.4</v>
      </c>
      <c r="D1214">
        <v>33</v>
      </c>
      <c r="E1214">
        <v>193.76</v>
      </c>
      <c r="F1214">
        <v>41</v>
      </c>
      <c r="G1214">
        <v>240.49</v>
      </c>
      <c r="H1214">
        <v>60</v>
      </c>
      <c r="I1214">
        <v>354</v>
      </c>
      <c r="J1214">
        <v>160</v>
      </c>
      <c r="K1214">
        <v>941.65</v>
      </c>
      <c r="L1214" s="11" t="s">
        <v>11928</v>
      </c>
      <c r="M1214" s="12" t="s">
        <v>6</v>
      </c>
      <c r="N1214" s="12">
        <v>268</v>
      </c>
      <c r="O1214" s="12" t="s">
        <v>6</v>
      </c>
      <c r="P1214" s="12" t="s">
        <v>6</v>
      </c>
      <c r="Q1214" s="12" t="s">
        <v>6</v>
      </c>
      <c r="R1214">
        <v>1213</v>
      </c>
    </row>
    <row r="1215" spans="1:18" ht="15" x14ac:dyDescent="0.45">
      <c r="A1215">
        <v>29553</v>
      </c>
      <c r="B1215">
        <v>10</v>
      </c>
      <c r="C1215">
        <v>275.52</v>
      </c>
      <c r="F1215">
        <v>19</v>
      </c>
      <c r="G1215">
        <v>525.28</v>
      </c>
      <c r="H1215">
        <v>5</v>
      </c>
      <c r="I1215">
        <v>140</v>
      </c>
      <c r="J1215">
        <v>34</v>
      </c>
      <c r="K1215">
        <v>940.8</v>
      </c>
      <c r="L1215" s="11" t="s">
        <v>11926</v>
      </c>
      <c r="M1215" s="12" t="s">
        <v>6</v>
      </c>
      <c r="N1215" s="12" t="s">
        <v>6</v>
      </c>
      <c r="O1215" s="12" t="s">
        <v>6</v>
      </c>
      <c r="P1215" s="12">
        <v>172</v>
      </c>
      <c r="Q1215" s="12" t="s">
        <v>6</v>
      </c>
      <c r="R1215">
        <v>1214</v>
      </c>
    </row>
    <row r="1216" spans="1:18" ht="15" x14ac:dyDescent="0.45">
      <c r="A1216">
        <v>18442</v>
      </c>
      <c r="B1216">
        <v>8</v>
      </c>
      <c r="C1216">
        <v>153.6</v>
      </c>
      <c r="D1216">
        <v>10</v>
      </c>
      <c r="E1216">
        <v>192</v>
      </c>
      <c r="F1216">
        <v>13</v>
      </c>
      <c r="G1216">
        <v>249.6</v>
      </c>
      <c r="H1216">
        <v>18</v>
      </c>
      <c r="I1216">
        <v>342.52</v>
      </c>
      <c r="J1216">
        <v>49</v>
      </c>
      <c r="K1216">
        <v>937.72</v>
      </c>
      <c r="L1216" s="11" t="s">
        <v>11926</v>
      </c>
      <c r="M1216" s="12" t="s">
        <v>6</v>
      </c>
      <c r="N1216" s="12" t="s">
        <v>6</v>
      </c>
      <c r="O1216" s="12" t="s">
        <v>6</v>
      </c>
      <c r="P1216" s="12">
        <v>173</v>
      </c>
      <c r="Q1216" s="12" t="s">
        <v>6</v>
      </c>
      <c r="R1216">
        <v>1215</v>
      </c>
    </row>
    <row r="1217" spans="1:18" ht="15" x14ac:dyDescent="0.45">
      <c r="A1217">
        <v>11951</v>
      </c>
      <c r="B1217">
        <v>14</v>
      </c>
      <c r="C1217">
        <v>180.6</v>
      </c>
      <c r="D1217">
        <v>9</v>
      </c>
      <c r="E1217">
        <v>116.1</v>
      </c>
      <c r="F1217">
        <v>32</v>
      </c>
      <c r="G1217">
        <v>407.65</v>
      </c>
      <c r="H1217">
        <v>18</v>
      </c>
      <c r="I1217">
        <v>232.2</v>
      </c>
      <c r="J1217">
        <v>73</v>
      </c>
      <c r="K1217">
        <v>936.55</v>
      </c>
      <c r="L1217" s="11" t="s">
        <v>11924</v>
      </c>
      <c r="M1217" s="12">
        <v>253</v>
      </c>
      <c r="N1217" s="12" t="s">
        <v>6</v>
      </c>
      <c r="O1217" s="12" t="s">
        <v>6</v>
      </c>
      <c r="P1217" s="12" t="s">
        <v>6</v>
      </c>
      <c r="Q1217" s="12" t="s">
        <v>6</v>
      </c>
      <c r="R1217">
        <v>1216</v>
      </c>
    </row>
    <row r="1218" spans="1:18" ht="15" x14ac:dyDescent="0.45">
      <c r="A1218">
        <v>12615</v>
      </c>
      <c r="B1218">
        <v>26</v>
      </c>
      <c r="C1218">
        <v>215.8</v>
      </c>
      <c r="D1218">
        <v>37</v>
      </c>
      <c r="E1218">
        <v>307.10000000000002</v>
      </c>
      <c r="F1218">
        <v>17</v>
      </c>
      <c r="G1218">
        <v>145.9</v>
      </c>
      <c r="H1218">
        <v>30</v>
      </c>
      <c r="I1218">
        <v>266.29000000000002</v>
      </c>
      <c r="J1218">
        <v>110</v>
      </c>
      <c r="K1218">
        <v>935.09000000000015</v>
      </c>
      <c r="L1218" s="11" t="s">
        <v>11927</v>
      </c>
      <c r="M1218" s="12" t="s">
        <v>6</v>
      </c>
      <c r="N1218" s="12" t="s">
        <v>6</v>
      </c>
      <c r="O1218" s="12" t="s">
        <v>6</v>
      </c>
      <c r="P1218" s="12" t="s">
        <v>6</v>
      </c>
      <c r="Q1218" s="12">
        <v>195</v>
      </c>
      <c r="R1218">
        <v>1217</v>
      </c>
    </row>
    <row r="1219" spans="1:18" ht="15" x14ac:dyDescent="0.45">
      <c r="A1219">
        <v>28928</v>
      </c>
      <c r="B1219">
        <v>14</v>
      </c>
      <c r="C1219">
        <v>245</v>
      </c>
      <c r="D1219">
        <v>19</v>
      </c>
      <c r="E1219">
        <v>332.5</v>
      </c>
      <c r="F1219">
        <v>7</v>
      </c>
      <c r="G1219">
        <v>129.5</v>
      </c>
      <c r="H1219">
        <v>12</v>
      </c>
      <c r="I1219">
        <v>226.8</v>
      </c>
      <c r="J1219">
        <v>52</v>
      </c>
      <c r="K1219">
        <v>933.8</v>
      </c>
      <c r="L1219" s="11" t="s">
        <v>11926</v>
      </c>
      <c r="M1219" s="12" t="s">
        <v>6</v>
      </c>
      <c r="N1219" s="12" t="s">
        <v>6</v>
      </c>
      <c r="O1219" s="12" t="s">
        <v>6</v>
      </c>
      <c r="P1219" s="12">
        <v>174</v>
      </c>
      <c r="Q1219" s="12" t="s">
        <v>6</v>
      </c>
      <c r="R1219">
        <v>1218</v>
      </c>
    </row>
    <row r="1220" spans="1:18" ht="15" x14ac:dyDescent="0.45">
      <c r="A1220">
        <v>23449</v>
      </c>
      <c r="B1220">
        <v>173</v>
      </c>
      <c r="C1220">
        <v>207.4</v>
      </c>
      <c r="D1220">
        <v>190</v>
      </c>
      <c r="E1220">
        <v>239.1</v>
      </c>
      <c r="F1220">
        <v>173</v>
      </c>
      <c r="G1220">
        <v>224.5</v>
      </c>
      <c r="H1220">
        <v>200</v>
      </c>
      <c r="I1220">
        <v>259.8</v>
      </c>
      <c r="J1220">
        <v>736</v>
      </c>
      <c r="K1220">
        <v>930.8</v>
      </c>
      <c r="L1220" s="11" t="s">
        <v>11928</v>
      </c>
      <c r="M1220" s="12" t="s">
        <v>6</v>
      </c>
      <c r="N1220" s="12">
        <v>269</v>
      </c>
      <c r="O1220" s="12" t="s">
        <v>6</v>
      </c>
      <c r="P1220" s="12" t="s">
        <v>6</v>
      </c>
      <c r="Q1220" s="12" t="s">
        <v>6</v>
      </c>
      <c r="R1220">
        <v>1219</v>
      </c>
    </row>
    <row r="1221" spans="1:18" ht="15" x14ac:dyDescent="0.45">
      <c r="A1221">
        <v>23619</v>
      </c>
      <c r="B1221">
        <v>7</v>
      </c>
      <c r="C1221">
        <v>125.94</v>
      </c>
      <c r="D1221">
        <v>14</v>
      </c>
      <c r="E1221">
        <v>254.8</v>
      </c>
      <c r="F1221">
        <v>22</v>
      </c>
      <c r="G1221">
        <v>400.4</v>
      </c>
      <c r="H1221">
        <v>8</v>
      </c>
      <c r="I1221">
        <v>145.6</v>
      </c>
      <c r="J1221">
        <v>51</v>
      </c>
      <c r="K1221">
        <v>926.74</v>
      </c>
      <c r="L1221" s="11" t="s">
        <v>11928</v>
      </c>
      <c r="M1221" s="12" t="s">
        <v>6</v>
      </c>
      <c r="N1221" s="12">
        <v>270</v>
      </c>
      <c r="O1221" s="12" t="s">
        <v>6</v>
      </c>
      <c r="P1221" s="12" t="s">
        <v>6</v>
      </c>
      <c r="Q1221" s="12" t="s">
        <v>6</v>
      </c>
      <c r="R1221">
        <v>1220</v>
      </c>
    </row>
    <row r="1222" spans="1:18" ht="15" x14ac:dyDescent="0.45">
      <c r="A1222">
        <v>27948</v>
      </c>
      <c r="B1222">
        <v>59</v>
      </c>
      <c r="C1222">
        <v>177</v>
      </c>
      <c r="D1222">
        <v>51</v>
      </c>
      <c r="E1222">
        <v>153</v>
      </c>
      <c r="F1222">
        <v>128</v>
      </c>
      <c r="G1222">
        <v>383.52</v>
      </c>
      <c r="H1222">
        <v>71</v>
      </c>
      <c r="I1222">
        <v>213</v>
      </c>
      <c r="J1222">
        <v>309</v>
      </c>
      <c r="K1222">
        <v>926.52</v>
      </c>
      <c r="L1222" s="11" t="s">
        <v>11924</v>
      </c>
      <c r="M1222" s="12">
        <v>254</v>
      </c>
      <c r="N1222" s="12" t="s">
        <v>6</v>
      </c>
      <c r="O1222" s="12" t="s">
        <v>6</v>
      </c>
      <c r="P1222" s="12" t="s">
        <v>6</v>
      </c>
      <c r="Q1222" s="12" t="s">
        <v>6</v>
      </c>
      <c r="R1222">
        <v>1221</v>
      </c>
    </row>
    <row r="1223" spans="1:18" ht="15" x14ac:dyDescent="0.45">
      <c r="A1223">
        <v>28374</v>
      </c>
      <c r="B1223">
        <v>22</v>
      </c>
      <c r="C1223">
        <v>343.2</v>
      </c>
      <c r="D1223">
        <v>12</v>
      </c>
      <c r="E1223">
        <v>187.2</v>
      </c>
      <c r="F1223">
        <v>7</v>
      </c>
      <c r="G1223">
        <v>109.8</v>
      </c>
      <c r="H1223">
        <v>18</v>
      </c>
      <c r="I1223">
        <v>286.2</v>
      </c>
      <c r="J1223">
        <v>59</v>
      </c>
      <c r="K1223">
        <v>926.39999999999986</v>
      </c>
      <c r="L1223" s="11" t="s">
        <v>11925</v>
      </c>
      <c r="M1223" s="12" t="s">
        <v>6</v>
      </c>
      <c r="N1223" s="12" t="s">
        <v>6</v>
      </c>
      <c r="O1223" s="12">
        <v>185</v>
      </c>
      <c r="P1223" s="12" t="s">
        <v>6</v>
      </c>
      <c r="Q1223" s="12" t="s">
        <v>6</v>
      </c>
      <c r="R1223">
        <v>1222</v>
      </c>
    </row>
    <row r="1224" spans="1:18" ht="15" x14ac:dyDescent="0.45">
      <c r="A1224">
        <v>10716</v>
      </c>
      <c r="B1224">
        <v>172</v>
      </c>
      <c r="C1224">
        <v>270.77999999999997</v>
      </c>
      <c r="D1224">
        <v>145</v>
      </c>
      <c r="E1224">
        <v>226.8</v>
      </c>
      <c r="F1224">
        <v>150</v>
      </c>
      <c r="G1224">
        <v>235.23</v>
      </c>
      <c r="H1224">
        <v>123</v>
      </c>
      <c r="I1224">
        <v>192.38</v>
      </c>
      <c r="J1224">
        <v>590</v>
      </c>
      <c r="K1224">
        <v>925.18999999999994</v>
      </c>
      <c r="L1224" s="11" t="s">
        <v>11925</v>
      </c>
      <c r="M1224" s="12" t="s">
        <v>6</v>
      </c>
      <c r="N1224" s="12" t="s">
        <v>6</v>
      </c>
      <c r="O1224" s="12">
        <v>186</v>
      </c>
      <c r="P1224" s="12" t="s">
        <v>6</v>
      </c>
      <c r="Q1224" s="12" t="s">
        <v>6</v>
      </c>
      <c r="R1224">
        <v>1223</v>
      </c>
    </row>
    <row r="1225" spans="1:18" ht="15" x14ac:dyDescent="0.45">
      <c r="A1225">
        <v>17558</v>
      </c>
      <c r="B1225">
        <v>57</v>
      </c>
      <c r="C1225">
        <v>216.3</v>
      </c>
      <c r="D1225">
        <v>44</v>
      </c>
      <c r="E1225">
        <v>167.2</v>
      </c>
      <c r="F1225">
        <v>64</v>
      </c>
      <c r="G1225">
        <v>242.9</v>
      </c>
      <c r="H1225">
        <v>79</v>
      </c>
      <c r="I1225">
        <v>298.7</v>
      </c>
      <c r="J1225">
        <v>244</v>
      </c>
      <c r="K1225">
        <v>925.09999999999991</v>
      </c>
      <c r="L1225" s="11" t="s">
        <v>11926</v>
      </c>
      <c r="M1225" s="12" t="s">
        <v>6</v>
      </c>
      <c r="N1225" s="12" t="s">
        <v>6</v>
      </c>
      <c r="O1225" s="12" t="s">
        <v>6</v>
      </c>
      <c r="P1225" s="12">
        <v>175</v>
      </c>
      <c r="Q1225" s="12" t="s">
        <v>6</v>
      </c>
      <c r="R1225">
        <v>1224</v>
      </c>
    </row>
    <row r="1226" spans="1:18" ht="15" x14ac:dyDescent="0.45">
      <c r="A1226">
        <v>12032</v>
      </c>
      <c r="B1226">
        <v>60</v>
      </c>
      <c r="C1226">
        <v>317.16000000000003</v>
      </c>
      <c r="D1226">
        <v>39</v>
      </c>
      <c r="E1226">
        <v>211.5</v>
      </c>
      <c r="F1226">
        <v>37</v>
      </c>
      <c r="G1226">
        <v>206.3</v>
      </c>
      <c r="H1226">
        <v>34</v>
      </c>
      <c r="I1226">
        <v>189.95</v>
      </c>
      <c r="J1226">
        <v>170</v>
      </c>
      <c r="K1226">
        <v>924.91000000000008</v>
      </c>
      <c r="L1226" s="11" t="s">
        <v>11928</v>
      </c>
      <c r="M1226" s="12" t="s">
        <v>6</v>
      </c>
      <c r="N1226" s="12">
        <v>271</v>
      </c>
      <c r="O1226" s="12" t="s">
        <v>6</v>
      </c>
      <c r="P1226" s="12" t="s">
        <v>6</v>
      </c>
      <c r="Q1226" s="12" t="s">
        <v>6</v>
      </c>
      <c r="R1226">
        <v>1225</v>
      </c>
    </row>
    <row r="1227" spans="1:18" ht="15" x14ac:dyDescent="0.45">
      <c r="A1227">
        <v>29812</v>
      </c>
      <c r="B1227">
        <v>10</v>
      </c>
      <c r="C1227">
        <v>280</v>
      </c>
      <c r="D1227">
        <v>10</v>
      </c>
      <c r="E1227">
        <v>280</v>
      </c>
      <c r="F1227">
        <v>9</v>
      </c>
      <c r="G1227">
        <v>252</v>
      </c>
      <c r="H1227">
        <v>4</v>
      </c>
      <c r="I1227">
        <v>112.6</v>
      </c>
      <c r="J1227">
        <v>33</v>
      </c>
      <c r="K1227">
        <v>924.6</v>
      </c>
      <c r="L1227" s="11" t="s">
        <v>11928</v>
      </c>
      <c r="M1227" s="12" t="s">
        <v>6</v>
      </c>
      <c r="N1227" s="12">
        <v>272</v>
      </c>
      <c r="O1227" s="12" t="s">
        <v>6</v>
      </c>
      <c r="P1227" s="12" t="s">
        <v>6</v>
      </c>
      <c r="Q1227" s="12" t="s">
        <v>6</v>
      </c>
      <c r="R1227">
        <v>1226</v>
      </c>
    </row>
    <row r="1228" spans="1:18" ht="15" x14ac:dyDescent="0.45">
      <c r="A1228">
        <v>11259</v>
      </c>
      <c r="B1228">
        <v>3</v>
      </c>
      <c r="C1228">
        <v>58.8</v>
      </c>
      <c r="D1228">
        <v>23</v>
      </c>
      <c r="E1228">
        <v>449.23</v>
      </c>
      <c r="F1228">
        <v>5</v>
      </c>
      <c r="G1228">
        <v>98</v>
      </c>
      <c r="H1228">
        <v>16</v>
      </c>
      <c r="I1228">
        <v>318.10000000000002</v>
      </c>
      <c r="J1228">
        <v>47</v>
      </c>
      <c r="K1228">
        <v>924.13</v>
      </c>
      <c r="L1228" s="11" t="s">
        <v>11924</v>
      </c>
      <c r="M1228" s="12">
        <v>255</v>
      </c>
      <c r="N1228" s="12" t="s">
        <v>6</v>
      </c>
      <c r="O1228" s="12" t="s">
        <v>6</v>
      </c>
      <c r="P1228" s="12" t="s">
        <v>6</v>
      </c>
      <c r="Q1228" s="12" t="s">
        <v>6</v>
      </c>
      <c r="R1228">
        <v>1227</v>
      </c>
    </row>
    <row r="1229" spans="1:18" ht="15" x14ac:dyDescent="0.45">
      <c r="A1229">
        <v>18037</v>
      </c>
      <c r="B1229">
        <v>19</v>
      </c>
      <c r="C1229">
        <v>262.2</v>
      </c>
      <c r="D1229">
        <v>22</v>
      </c>
      <c r="E1229">
        <v>303.60000000000002</v>
      </c>
      <c r="F1229">
        <v>11</v>
      </c>
      <c r="G1229">
        <v>157.6</v>
      </c>
      <c r="H1229">
        <v>14</v>
      </c>
      <c r="I1229">
        <v>200.2</v>
      </c>
      <c r="J1229">
        <v>66</v>
      </c>
      <c r="K1229">
        <v>923.59999999999991</v>
      </c>
      <c r="L1229" s="11" t="s">
        <v>11928</v>
      </c>
      <c r="M1229" s="12" t="s">
        <v>6</v>
      </c>
      <c r="N1229" s="12">
        <v>273</v>
      </c>
      <c r="O1229" s="12" t="s">
        <v>6</v>
      </c>
      <c r="P1229" s="12" t="s">
        <v>6</v>
      </c>
      <c r="Q1229" s="12" t="s">
        <v>6</v>
      </c>
      <c r="R1229">
        <v>1228</v>
      </c>
    </row>
    <row r="1230" spans="1:18" ht="15" x14ac:dyDescent="0.45">
      <c r="A1230">
        <v>15002</v>
      </c>
      <c r="B1230">
        <v>2</v>
      </c>
      <c r="C1230">
        <v>97.2</v>
      </c>
      <c r="D1230">
        <v>3</v>
      </c>
      <c r="E1230">
        <v>145.80000000000001</v>
      </c>
      <c r="F1230">
        <v>5</v>
      </c>
      <c r="G1230">
        <v>243</v>
      </c>
      <c r="H1230">
        <v>9</v>
      </c>
      <c r="I1230">
        <v>437.4</v>
      </c>
      <c r="J1230">
        <v>19</v>
      </c>
      <c r="K1230">
        <v>923.4</v>
      </c>
      <c r="L1230" s="11" t="s">
        <v>11925</v>
      </c>
      <c r="M1230" s="12" t="s">
        <v>6</v>
      </c>
      <c r="N1230" s="12" t="s">
        <v>6</v>
      </c>
      <c r="O1230" s="12">
        <v>187</v>
      </c>
      <c r="P1230" s="12" t="s">
        <v>6</v>
      </c>
      <c r="Q1230" s="12" t="s">
        <v>6</v>
      </c>
      <c r="R1230">
        <v>1229</v>
      </c>
    </row>
    <row r="1231" spans="1:18" ht="15" x14ac:dyDescent="0.45">
      <c r="A1231">
        <v>22717</v>
      </c>
      <c r="B1231">
        <v>74</v>
      </c>
      <c r="C1231">
        <v>219.6</v>
      </c>
      <c r="D1231">
        <v>64</v>
      </c>
      <c r="E1231">
        <v>191.52</v>
      </c>
      <c r="F1231">
        <v>104</v>
      </c>
      <c r="G1231">
        <v>328.44</v>
      </c>
      <c r="H1231">
        <v>51</v>
      </c>
      <c r="I1231">
        <v>183.02</v>
      </c>
      <c r="J1231">
        <v>293</v>
      </c>
      <c r="K1231">
        <v>922.57999999999993</v>
      </c>
      <c r="L1231" s="11" t="s">
        <v>11926</v>
      </c>
      <c r="M1231" s="12" t="s">
        <v>6</v>
      </c>
      <c r="N1231" s="12" t="s">
        <v>6</v>
      </c>
      <c r="O1231" s="12" t="s">
        <v>6</v>
      </c>
      <c r="P1231" s="12">
        <v>176</v>
      </c>
      <c r="Q1231" s="12" t="s">
        <v>6</v>
      </c>
      <c r="R1231">
        <v>1230</v>
      </c>
    </row>
    <row r="1232" spans="1:18" ht="15" x14ac:dyDescent="0.45">
      <c r="A1232">
        <v>18041</v>
      </c>
      <c r="B1232">
        <v>20</v>
      </c>
      <c r="C1232">
        <v>229.08</v>
      </c>
      <c r="D1232">
        <v>26</v>
      </c>
      <c r="E1232">
        <v>299</v>
      </c>
      <c r="F1232">
        <v>17</v>
      </c>
      <c r="G1232">
        <v>197.2</v>
      </c>
      <c r="H1232">
        <v>17</v>
      </c>
      <c r="I1232">
        <v>196.27</v>
      </c>
      <c r="J1232">
        <v>80</v>
      </c>
      <c r="K1232">
        <v>921.55</v>
      </c>
      <c r="L1232" s="11" t="s">
        <v>11928</v>
      </c>
      <c r="M1232" s="12" t="s">
        <v>6</v>
      </c>
      <c r="N1232" s="12">
        <v>274</v>
      </c>
      <c r="O1232" s="12" t="s">
        <v>6</v>
      </c>
      <c r="P1232" s="12" t="s">
        <v>6</v>
      </c>
      <c r="Q1232" s="12" t="s">
        <v>6</v>
      </c>
      <c r="R1232">
        <v>1231</v>
      </c>
    </row>
    <row r="1233" spans="1:18" ht="15" x14ac:dyDescent="0.45">
      <c r="A1233">
        <v>27586</v>
      </c>
      <c r="B1233">
        <v>7</v>
      </c>
      <c r="C1233">
        <v>340.2</v>
      </c>
      <c r="F1233">
        <v>6</v>
      </c>
      <c r="G1233">
        <v>291.60000000000002</v>
      </c>
      <c r="H1233">
        <v>6</v>
      </c>
      <c r="I1233">
        <v>288.2</v>
      </c>
      <c r="J1233">
        <v>19</v>
      </c>
      <c r="K1233">
        <v>920</v>
      </c>
      <c r="L1233" s="11" t="s">
        <v>11926</v>
      </c>
      <c r="M1233" s="12" t="s">
        <v>6</v>
      </c>
      <c r="N1233" s="12" t="s">
        <v>6</v>
      </c>
      <c r="O1233" s="12" t="s">
        <v>6</v>
      </c>
      <c r="P1233" s="12">
        <v>177</v>
      </c>
      <c r="Q1233" s="12" t="s">
        <v>6</v>
      </c>
      <c r="R1233">
        <v>1232</v>
      </c>
    </row>
    <row r="1234" spans="1:18" ht="15" x14ac:dyDescent="0.45">
      <c r="A1234">
        <v>17998</v>
      </c>
      <c r="B1234">
        <v>37</v>
      </c>
      <c r="C1234">
        <v>344.8</v>
      </c>
      <c r="D1234">
        <v>6</v>
      </c>
      <c r="E1234">
        <v>57.6</v>
      </c>
      <c r="F1234">
        <v>54</v>
      </c>
      <c r="G1234">
        <v>516.86</v>
      </c>
      <c r="J1234">
        <v>97</v>
      </c>
      <c r="K1234">
        <v>919.26</v>
      </c>
      <c r="L1234" s="11" t="s">
        <v>11926</v>
      </c>
      <c r="M1234" s="12" t="s">
        <v>6</v>
      </c>
      <c r="N1234" s="12" t="s">
        <v>6</v>
      </c>
      <c r="O1234" s="12" t="s">
        <v>6</v>
      </c>
      <c r="P1234" s="12">
        <v>178</v>
      </c>
      <c r="Q1234" s="12" t="s">
        <v>6</v>
      </c>
      <c r="R1234">
        <v>1233</v>
      </c>
    </row>
    <row r="1235" spans="1:18" ht="15" x14ac:dyDescent="0.45">
      <c r="A1235">
        <v>17343</v>
      </c>
      <c r="B1235">
        <v>9</v>
      </c>
      <c r="C1235">
        <v>223</v>
      </c>
      <c r="D1235">
        <v>4</v>
      </c>
      <c r="E1235">
        <v>96</v>
      </c>
      <c r="F1235">
        <v>16</v>
      </c>
      <c r="G1235">
        <v>384</v>
      </c>
      <c r="H1235">
        <v>9</v>
      </c>
      <c r="I1235">
        <v>216</v>
      </c>
      <c r="J1235">
        <v>38</v>
      </c>
      <c r="K1235">
        <v>919</v>
      </c>
      <c r="L1235" s="11" t="s">
        <v>11926</v>
      </c>
      <c r="M1235" s="12" t="s">
        <v>6</v>
      </c>
      <c r="N1235" s="12" t="s">
        <v>6</v>
      </c>
      <c r="O1235" s="12" t="s">
        <v>6</v>
      </c>
      <c r="P1235" s="12">
        <v>179</v>
      </c>
      <c r="Q1235" s="12" t="s">
        <v>6</v>
      </c>
      <c r="R1235">
        <v>1234</v>
      </c>
    </row>
    <row r="1236" spans="1:18" ht="15" x14ac:dyDescent="0.45">
      <c r="A1236">
        <v>29870</v>
      </c>
      <c r="B1236">
        <v>64</v>
      </c>
      <c r="C1236">
        <v>153.6</v>
      </c>
      <c r="D1236">
        <v>42</v>
      </c>
      <c r="E1236">
        <v>120.8</v>
      </c>
      <c r="F1236">
        <v>98</v>
      </c>
      <c r="G1236">
        <v>283.05</v>
      </c>
      <c r="H1236">
        <v>125</v>
      </c>
      <c r="I1236">
        <v>359.97</v>
      </c>
      <c r="J1236">
        <v>329</v>
      </c>
      <c r="K1236">
        <v>917.42000000000007</v>
      </c>
      <c r="L1236" s="11" t="s">
        <v>11927</v>
      </c>
      <c r="M1236" s="12" t="s">
        <v>6</v>
      </c>
      <c r="N1236" s="12" t="s">
        <v>6</v>
      </c>
      <c r="O1236" s="12" t="s">
        <v>6</v>
      </c>
      <c r="P1236" s="12" t="s">
        <v>6</v>
      </c>
      <c r="Q1236" s="12">
        <v>196</v>
      </c>
      <c r="R1236">
        <v>1235</v>
      </c>
    </row>
    <row r="1237" spans="1:18" ht="15" x14ac:dyDescent="0.45">
      <c r="A1237">
        <v>28506</v>
      </c>
      <c r="B1237">
        <v>4</v>
      </c>
      <c r="C1237">
        <v>12</v>
      </c>
      <c r="D1237">
        <v>93</v>
      </c>
      <c r="E1237">
        <v>278.52</v>
      </c>
      <c r="F1237">
        <v>111</v>
      </c>
      <c r="G1237">
        <v>330.84</v>
      </c>
      <c r="H1237">
        <v>101</v>
      </c>
      <c r="I1237">
        <v>295.44</v>
      </c>
      <c r="J1237">
        <v>309</v>
      </c>
      <c r="K1237">
        <v>916.8</v>
      </c>
      <c r="L1237" s="11" t="s">
        <v>11928</v>
      </c>
      <c r="M1237" s="12" t="s">
        <v>6</v>
      </c>
      <c r="N1237" s="12">
        <v>275</v>
      </c>
      <c r="O1237" s="12" t="s">
        <v>6</v>
      </c>
      <c r="P1237" s="12" t="s">
        <v>6</v>
      </c>
      <c r="Q1237" s="12" t="s">
        <v>6</v>
      </c>
      <c r="R1237">
        <v>1236</v>
      </c>
    </row>
    <row r="1238" spans="1:18" ht="15" x14ac:dyDescent="0.45">
      <c r="A1238">
        <v>28542</v>
      </c>
      <c r="B1238">
        <v>25</v>
      </c>
      <c r="C1238">
        <v>290</v>
      </c>
      <c r="D1238">
        <v>17</v>
      </c>
      <c r="E1238">
        <v>197.2</v>
      </c>
      <c r="F1238">
        <v>17</v>
      </c>
      <c r="G1238">
        <v>197.2</v>
      </c>
      <c r="H1238">
        <v>20</v>
      </c>
      <c r="I1238">
        <v>232</v>
      </c>
      <c r="J1238">
        <v>79</v>
      </c>
      <c r="K1238">
        <v>916.4</v>
      </c>
      <c r="L1238" s="11" t="s">
        <v>11928</v>
      </c>
      <c r="M1238" s="12" t="s">
        <v>6</v>
      </c>
      <c r="N1238" s="12">
        <v>276</v>
      </c>
      <c r="O1238" s="12" t="s">
        <v>6</v>
      </c>
      <c r="P1238" s="12" t="s">
        <v>6</v>
      </c>
      <c r="Q1238" s="12" t="s">
        <v>6</v>
      </c>
      <c r="R1238">
        <v>1237</v>
      </c>
    </row>
    <row r="1239" spans="1:18" ht="15" x14ac:dyDescent="0.45">
      <c r="A1239">
        <v>13366</v>
      </c>
      <c r="B1239">
        <v>18</v>
      </c>
      <c r="C1239">
        <v>208.88</v>
      </c>
      <c r="D1239">
        <v>19</v>
      </c>
      <c r="E1239">
        <v>226.1</v>
      </c>
      <c r="F1239">
        <v>25</v>
      </c>
      <c r="G1239">
        <v>304.7</v>
      </c>
      <c r="H1239">
        <v>14</v>
      </c>
      <c r="I1239">
        <v>175</v>
      </c>
      <c r="J1239">
        <v>76</v>
      </c>
      <c r="K1239">
        <v>914.68000000000006</v>
      </c>
      <c r="L1239" s="11" t="s">
        <v>11926</v>
      </c>
      <c r="M1239" s="12" t="s">
        <v>6</v>
      </c>
      <c r="N1239" s="12" t="s">
        <v>6</v>
      </c>
      <c r="O1239" s="12" t="s">
        <v>6</v>
      </c>
      <c r="P1239" s="12">
        <v>180</v>
      </c>
      <c r="Q1239" s="12" t="s">
        <v>6</v>
      </c>
      <c r="R1239">
        <v>1238</v>
      </c>
    </row>
    <row r="1240" spans="1:18" ht="15" x14ac:dyDescent="0.45">
      <c r="A1240">
        <v>22705</v>
      </c>
      <c r="B1240">
        <v>64</v>
      </c>
      <c r="C1240">
        <v>441.05</v>
      </c>
      <c r="D1240">
        <v>20</v>
      </c>
      <c r="E1240">
        <v>138</v>
      </c>
      <c r="F1240">
        <v>32</v>
      </c>
      <c r="G1240">
        <v>211.2</v>
      </c>
      <c r="H1240">
        <v>19</v>
      </c>
      <c r="I1240">
        <v>124</v>
      </c>
      <c r="J1240">
        <v>135</v>
      </c>
      <c r="K1240">
        <v>914.25</v>
      </c>
      <c r="L1240" s="11" t="s">
        <v>11924</v>
      </c>
      <c r="M1240" s="12">
        <v>256</v>
      </c>
      <c r="N1240" s="12" t="s">
        <v>6</v>
      </c>
      <c r="O1240" s="12" t="s">
        <v>6</v>
      </c>
      <c r="P1240" s="12" t="s">
        <v>6</v>
      </c>
      <c r="Q1240" s="12" t="s">
        <v>6</v>
      </c>
      <c r="R1240">
        <v>1239</v>
      </c>
    </row>
    <row r="1241" spans="1:18" ht="15" x14ac:dyDescent="0.45">
      <c r="A1241">
        <v>29235</v>
      </c>
      <c r="B1241">
        <v>80</v>
      </c>
      <c r="C1241">
        <v>200</v>
      </c>
      <c r="D1241">
        <v>84</v>
      </c>
      <c r="E1241">
        <v>213.5</v>
      </c>
      <c r="F1241">
        <v>82</v>
      </c>
      <c r="G1241">
        <v>212.99</v>
      </c>
      <c r="H1241">
        <v>110</v>
      </c>
      <c r="I1241">
        <v>286</v>
      </c>
      <c r="J1241">
        <v>356</v>
      </c>
      <c r="K1241">
        <v>912.49</v>
      </c>
      <c r="L1241" s="11" t="s">
        <v>11928</v>
      </c>
      <c r="M1241" s="12" t="s">
        <v>6</v>
      </c>
      <c r="N1241" s="12">
        <v>277</v>
      </c>
      <c r="O1241" s="12" t="s">
        <v>6</v>
      </c>
      <c r="P1241" s="12" t="s">
        <v>6</v>
      </c>
      <c r="Q1241" s="12" t="s">
        <v>6</v>
      </c>
      <c r="R1241">
        <v>1240</v>
      </c>
    </row>
    <row r="1242" spans="1:18" ht="15" x14ac:dyDescent="0.45">
      <c r="A1242">
        <v>23663</v>
      </c>
      <c r="B1242">
        <v>26</v>
      </c>
      <c r="C1242">
        <v>283.39999999999998</v>
      </c>
      <c r="D1242">
        <v>2</v>
      </c>
      <c r="E1242">
        <v>21.8</v>
      </c>
      <c r="F1242">
        <v>22</v>
      </c>
      <c r="G1242">
        <v>247.93</v>
      </c>
      <c r="H1242">
        <v>32</v>
      </c>
      <c r="I1242">
        <v>358.89</v>
      </c>
      <c r="J1242">
        <v>82</v>
      </c>
      <c r="K1242">
        <v>912.02</v>
      </c>
      <c r="L1242" s="11" t="s">
        <v>11926</v>
      </c>
      <c r="M1242" s="12" t="s">
        <v>6</v>
      </c>
      <c r="N1242" s="12" t="s">
        <v>6</v>
      </c>
      <c r="O1242" s="12" t="s">
        <v>6</v>
      </c>
      <c r="P1242" s="12">
        <v>181</v>
      </c>
      <c r="Q1242" s="12" t="s">
        <v>6</v>
      </c>
      <c r="R1242">
        <v>1241</v>
      </c>
    </row>
    <row r="1243" spans="1:18" ht="15" x14ac:dyDescent="0.45">
      <c r="A1243">
        <v>27459</v>
      </c>
      <c r="B1243">
        <v>22</v>
      </c>
      <c r="C1243">
        <v>303.60000000000002</v>
      </c>
      <c r="D1243">
        <v>11</v>
      </c>
      <c r="E1243">
        <v>151.80000000000001</v>
      </c>
      <c r="F1243">
        <v>9</v>
      </c>
      <c r="G1243">
        <v>124.2</v>
      </c>
      <c r="H1243">
        <v>24</v>
      </c>
      <c r="I1243">
        <v>332</v>
      </c>
      <c r="J1243">
        <v>66</v>
      </c>
      <c r="K1243">
        <v>911.6</v>
      </c>
      <c r="L1243" s="11" t="s">
        <v>11928</v>
      </c>
      <c r="M1243" s="12" t="s">
        <v>6</v>
      </c>
      <c r="N1243" s="12">
        <v>278</v>
      </c>
      <c r="O1243" s="12" t="s">
        <v>6</v>
      </c>
      <c r="P1243" s="12" t="s">
        <v>6</v>
      </c>
      <c r="Q1243" s="12" t="s">
        <v>6</v>
      </c>
      <c r="R1243">
        <v>1242</v>
      </c>
    </row>
    <row r="1244" spans="1:18" ht="15" x14ac:dyDescent="0.45">
      <c r="A1244">
        <v>29070</v>
      </c>
      <c r="B1244">
        <v>17</v>
      </c>
      <c r="C1244">
        <v>234.6</v>
      </c>
      <c r="D1244">
        <v>11</v>
      </c>
      <c r="E1244">
        <v>151.80000000000001</v>
      </c>
      <c r="F1244">
        <v>18</v>
      </c>
      <c r="G1244">
        <v>248.4</v>
      </c>
      <c r="H1244">
        <v>20</v>
      </c>
      <c r="I1244">
        <v>276</v>
      </c>
      <c r="J1244">
        <v>66</v>
      </c>
      <c r="K1244">
        <v>910.8</v>
      </c>
      <c r="L1244" s="11" t="s">
        <v>11926</v>
      </c>
      <c r="M1244" s="12" t="s">
        <v>6</v>
      </c>
      <c r="N1244" s="12" t="s">
        <v>6</v>
      </c>
      <c r="O1244" s="12" t="s">
        <v>6</v>
      </c>
      <c r="P1244" s="12">
        <v>182</v>
      </c>
      <c r="Q1244" s="12" t="s">
        <v>6</v>
      </c>
      <c r="R1244">
        <v>1243</v>
      </c>
    </row>
    <row r="1245" spans="1:18" ht="15" x14ac:dyDescent="0.45">
      <c r="A1245">
        <v>29756</v>
      </c>
      <c r="B1245">
        <v>21</v>
      </c>
      <c r="C1245">
        <v>289.8</v>
      </c>
      <c r="D1245">
        <v>16</v>
      </c>
      <c r="E1245">
        <v>220.8</v>
      </c>
      <c r="F1245">
        <v>9</v>
      </c>
      <c r="G1245">
        <v>124.2</v>
      </c>
      <c r="H1245">
        <v>20</v>
      </c>
      <c r="I1245">
        <v>275.10000000000002</v>
      </c>
      <c r="J1245">
        <v>66</v>
      </c>
      <c r="K1245">
        <v>909.90000000000009</v>
      </c>
      <c r="L1245" s="11" t="s">
        <v>11928</v>
      </c>
      <c r="M1245" s="12" t="s">
        <v>6</v>
      </c>
      <c r="N1245" s="12">
        <v>279</v>
      </c>
      <c r="O1245" s="12" t="s">
        <v>6</v>
      </c>
      <c r="P1245" s="12" t="s">
        <v>6</v>
      </c>
      <c r="Q1245" s="12" t="s">
        <v>6</v>
      </c>
      <c r="R1245">
        <v>1244</v>
      </c>
    </row>
    <row r="1246" spans="1:18" ht="15" x14ac:dyDescent="0.45">
      <c r="A1246">
        <v>18492</v>
      </c>
      <c r="B1246">
        <v>17</v>
      </c>
      <c r="C1246">
        <v>482.22</v>
      </c>
      <c r="D1246">
        <v>3</v>
      </c>
      <c r="E1246">
        <v>85.5</v>
      </c>
      <c r="F1246">
        <v>5</v>
      </c>
      <c r="G1246">
        <v>142.5</v>
      </c>
      <c r="H1246">
        <v>7</v>
      </c>
      <c r="I1246">
        <v>199.5</v>
      </c>
      <c r="J1246">
        <v>32</v>
      </c>
      <c r="K1246">
        <v>909.72</v>
      </c>
      <c r="L1246" s="11" t="s">
        <v>11925</v>
      </c>
      <c r="M1246" s="12" t="s">
        <v>6</v>
      </c>
      <c r="N1246" s="12" t="s">
        <v>6</v>
      </c>
      <c r="O1246" s="12">
        <v>188</v>
      </c>
      <c r="P1246" s="12" t="s">
        <v>6</v>
      </c>
      <c r="Q1246" s="12" t="s">
        <v>6</v>
      </c>
      <c r="R1246">
        <v>1245</v>
      </c>
    </row>
    <row r="1247" spans="1:18" ht="15" x14ac:dyDescent="0.45">
      <c r="A1247">
        <v>15981</v>
      </c>
      <c r="B1247">
        <v>66</v>
      </c>
      <c r="C1247">
        <v>177.76</v>
      </c>
      <c r="D1247">
        <v>30</v>
      </c>
      <c r="E1247">
        <v>114.29</v>
      </c>
      <c r="F1247">
        <v>81</v>
      </c>
      <c r="G1247">
        <v>314.35000000000002</v>
      </c>
      <c r="H1247">
        <v>78</v>
      </c>
      <c r="I1247">
        <v>303.27</v>
      </c>
      <c r="J1247">
        <v>255</v>
      </c>
      <c r="K1247">
        <v>909.67000000000007</v>
      </c>
      <c r="L1247" s="11" t="s">
        <v>11927</v>
      </c>
      <c r="M1247" s="12" t="s">
        <v>6</v>
      </c>
      <c r="N1247" s="12" t="s">
        <v>6</v>
      </c>
      <c r="O1247" s="12" t="s">
        <v>6</v>
      </c>
      <c r="P1247" s="12" t="s">
        <v>6</v>
      </c>
      <c r="Q1247" s="12">
        <v>197</v>
      </c>
      <c r="R1247">
        <v>1246</v>
      </c>
    </row>
    <row r="1248" spans="1:18" ht="15" x14ac:dyDescent="0.45">
      <c r="A1248">
        <v>29214</v>
      </c>
      <c r="B1248">
        <v>29</v>
      </c>
      <c r="C1248">
        <v>296.24</v>
      </c>
      <c r="D1248">
        <v>9</v>
      </c>
      <c r="E1248">
        <v>92.7</v>
      </c>
      <c r="F1248">
        <v>28</v>
      </c>
      <c r="G1248">
        <v>289.2</v>
      </c>
      <c r="H1248">
        <v>22</v>
      </c>
      <c r="I1248">
        <v>231</v>
      </c>
      <c r="J1248">
        <v>88</v>
      </c>
      <c r="K1248">
        <v>909.14</v>
      </c>
      <c r="L1248" s="11" t="s">
        <v>11928</v>
      </c>
      <c r="M1248" s="12" t="s">
        <v>6</v>
      </c>
      <c r="N1248" s="12">
        <v>280</v>
      </c>
      <c r="O1248" s="12" t="s">
        <v>6</v>
      </c>
      <c r="P1248" s="12" t="s">
        <v>6</v>
      </c>
      <c r="Q1248" s="12" t="s">
        <v>6</v>
      </c>
      <c r="R1248">
        <v>1247</v>
      </c>
    </row>
    <row r="1249" spans="1:18" ht="15" x14ac:dyDescent="0.45">
      <c r="A1249">
        <v>17305</v>
      </c>
      <c r="B1249">
        <v>41</v>
      </c>
      <c r="C1249">
        <v>278.26</v>
      </c>
      <c r="D1249">
        <v>42</v>
      </c>
      <c r="E1249">
        <v>283.44</v>
      </c>
      <c r="F1249">
        <v>8</v>
      </c>
      <c r="G1249">
        <v>53.86</v>
      </c>
      <c r="H1249">
        <v>43</v>
      </c>
      <c r="I1249">
        <v>292.26</v>
      </c>
      <c r="J1249">
        <v>134</v>
      </c>
      <c r="K1249">
        <v>907.82</v>
      </c>
      <c r="L1249" s="11" t="s">
        <v>11928</v>
      </c>
      <c r="M1249" s="12" t="s">
        <v>6</v>
      </c>
      <c r="N1249" s="12">
        <v>281</v>
      </c>
      <c r="O1249" s="12" t="s">
        <v>6</v>
      </c>
      <c r="P1249" s="12" t="s">
        <v>6</v>
      </c>
      <c r="Q1249" s="12" t="s">
        <v>6</v>
      </c>
      <c r="R1249">
        <v>1248</v>
      </c>
    </row>
    <row r="1250" spans="1:18" ht="15" x14ac:dyDescent="0.45">
      <c r="A1250">
        <v>32038</v>
      </c>
      <c r="F1250">
        <v>46</v>
      </c>
      <c r="G1250">
        <v>907.45</v>
      </c>
      <c r="J1250">
        <v>46</v>
      </c>
      <c r="K1250">
        <v>907.45</v>
      </c>
      <c r="L1250" s="11" t="s">
        <v>11926</v>
      </c>
      <c r="M1250" s="12" t="s">
        <v>6</v>
      </c>
      <c r="N1250" s="12" t="s">
        <v>6</v>
      </c>
      <c r="O1250" s="12" t="s">
        <v>6</v>
      </c>
      <c r="P1250" s="12">
        <v>183</v>
      </c>
      <c r="Q1250" s="12" t="s">
        <v>6</v>
      </c>
      <c r="R1250">
        <v>1249</v>
      </c>
    </row>
    <row r="1251" spans="1:18" ht="15" x14ac:dyDescent="0.45">
      <c r="A1251">
        <v>29245</v>
      </c>
      <c r="B1251">
        <v>13</v>
      </c>
      <c r="C1251">
        <v>140.4</v>
      </c>
      <c r="D1251">
        <v>22</v>
      </c>
      <c r="E1251">
        <v>237.6</v>
      </c>
      <c r="F1251">
        <v>33</v>
      </c>
      <c r="G1251">
        <v>354.68</v>
      </c>
      <c r="H1251">
        <v>16</v>
      </c>
      <c r="I1251">
        <v>172.8</v>
      </c>
      <c r="J1251">
        <v>84</v>
      </c>
      <c r="K1251">
        <v>905.48</v>
      </c>
      <c r="L1251" s="11" t="s">
        <v>11926</v>
      </c>
      <c r="M1251" s="12" t="s">
        <v>6</v>
      </c>
      <c r="N1251" s="12" t="s">
        <v>6</v>
      </c>
      <c r="O1251" s="12" t="s">
        <v>6</v>
      </c>
      <c r="P1251" s="12">
        <v>184</v>
      </c>
      <c r="Q1251" s="12" t="s">
        <v>6</v>
      </c>
      <c r="R1251">
        <v>1250</v>
      </c>
    </row>
    <row r="1252" spans="1:18" ht="15" x14ac:dyDescent="0.45">
      <c r="A1252">
        <v>11695</v>
      </c>
      <c r="B1252">
        <v>26</v>
      </c>
      <c r="C1252">
        <v>194.9</v>
      </c>
      <c r="D1252">
        <v>49</v>
      </c>
      <c r="E1252">
        <v>387.1</v>
      </c>
      <c r="F1252">
        <v>17</v>
      </c>
      <c r="G1252">
        <v>134.30000000000001</v>
      </c>
      <c r="H1252">
        <v>24</v>
      </c>
      <c r="I1252">
        <v>188.34</v>
      </c>
      <c r="J1252">
        <v>116</v>
      </c>
      <c r="K1252">
        <v>904.64</v>
      </c>
      <c r="L1252" s="11" t="s">
        <v>11927</v>
      </c>
      <c r="M1252" s="12" t="s">
        <v>6</v>
      </c>
      <c r="N1252" s="12" t="s">
        <v>6</v>
      </c>
      <c r="O1252" s="12" t="s">
        <v>6</v>
      </c>
      <c r="P1252" s="12" t="s">
        <v>6</v>
      </c>
      <c r="Q1252" s="12">
        <v>198</v>
      </c>
      <c r="R1252">
        <v>1251</v>
      </c>
    </row>
    <row r="1253" spans="1:18" ht="15" x14ac:dyDescent="0.45">
      <c r="A1253">
        <v>2032371</v>
      </c>
      <c r="H1253">
        <v>120.85</v>
      </c>
      <c r="I1253">
        <v>904.25</v>
      </c>
      <c r="J1253">
        <v>120.85</v>
      </c>
      <c r="K1253">
        <v>904.25</v>
      </c>
      <c r="L1253" s="11" t="s">
        <v>11924</v>
      </c>
      <c r="M1253" s="12">
        <v>257</v>
      </c>
      <c r="N1253" s="12" t="s">
        <v>6</v>
      </c>
      <c r="O1253" s="12" t="s">
        <v>6</v>
      </c>
      <c r="P1253" s="12" t="s">
        <v>6</v>
      </c>
      <c r="Q1253" s="12" t="s">
        <v>6</v>
      </c>
      <c r="R1253">
        <v>1252</v>
      </c>
    </row>
    <row r="1254" spans="1:18" ht="15" x14ac:dyDescent="0.45">
      <c r="A1254">
        <v>15088</v>
      </c>
      <c r="B1254">
        <v>1</v>
      </c>
      <c r="C1254">
        <v>119</v>
      </c>
      <c r="D1254">
        <v>1</v>
      </c>
      <c r="E1254">
        <v>119</v>
      </c>
      <c r="F1254">
        <v>3</v>
      </c>
      <c r="G1254">
        <v>333</v>
      </c>
      <c r="H1254">
        <v>3</v>
      </c>
      <c r="I1254">
        <v>333</v>
      </c>
      <c r="J1254">
        <v>8</v>
      </c>
      <c r="K1254">
        <v>904</v>
      </c>
      <c r="L1254" s="11" t="s">
        <v>11925</v>
      </c>
      <c r="M1254" s="12" t="s">
        <v>6</v>
      </c>
      <c r="N1254" s="12" t="s">
        <v>6</v>
      </c>
      <c r="O1254" s="12">
        <v>189</v>
      </c>
      <c r="P1254" s="12" t="s">
        <v>6</v>
      </c>
      <c r="Q1254" s="12" t="s">
        <v>6</v>
      </c>
      <c r="R1254">
        <v>1253</v>
      </c>
    </row>
    <row r="1255" spans="1:18" ht="15" x14ac:dyDescent="0.45">
      <c r="A1255">
        <v>16336</v>
      </c>
      <c r="B1255">
        <v>21</v>
      </c>
      <c r="C1255">
        <v>366.1</v>
      </c>
      <c r="D1255">
        <v>10</v>
      </c>
      <c r="E1255">
        <v>169.4</v>
      </c>
      <c r="F1255">
        <v>14</v>
      </c>
      <c r="G1255">
        <v>245</v>
      </c>
      <c r="H1255">
        <v>7</v>
      </c>
      <c r="I1255">
        <v>122.5</v>
      </c>
      <c r="J1255">
        <v>52</v>
      </c>
      <c r="K1255">
        <v>903</v>
      </c>
      <c r="L1255" s="11" t="s">
        <v>11928</v>
      </c>
      <c r="M1255" s="12" t="s">
        <v>6</v>
      </c>
      <c r="N1255" s="12">
        <v>282</v>
      </c>
      <c r="O1255" s="12" t="s">
        <v>6</v>
      </c>
      <c r="P1255" s="12" t="s">
        <v>6</v>
      </c>
      <c r="Q1255" s="12" t="s">
        <v>6</v>
      </c>
      <c r="R1255">
        <v>1254</v>
      </c>
    </row>
    <row r="1256" spans="1:18" ht="15" x14ac:dyDescent="0.45">
      <c r="A1256">
        <v>28504</v>
      </c>
      <c r="B1256">
        <v>28</v>
      </c>
      <c r="C1256">
        <v>84</v>
      </c>
      <c r="D1256">
        <v>63</v>
      </c>
      <c r="E1256">
        <v>188.52</v>
      </c>
      <c r="F1256">
        <v>110</v>
      </c>
      <c r="G1256">
        <v>328.56</v>
      </c>
      <c r="H1256">
        <v>104</v>
      </c>
      <c r="I1256">
        <v>301.83999999999997</v>
      </c>
      <c r="J1256">
        <v>305</v>
      </c>
      <c r="K1256">
        <v>902.91999999999985</v>
      </c>
      <c r="L1256" s="11" t="s">
        <v>11928</v>
      </c>
      <c r="M1256" s="12" t="s">
        <v>6</v>
      </c>
      <c r="N1256" s="12">
        <v>283</v>
      </c>
      <c r="O1256" s="12" t="s">
        <v>6</v>
      </c>
      <c r="P1256" s="12" t="s">
        <v>6</v>
      </c>
      <c r="Q1256" s="12" t="s">
        <v>6</v>
      </c>
      <c r="R1256">
        <v>1255</v>
      </c>
    </row>
    <row r="1257" spans="1:18" ht="15" x14ac:dyDescent="0.45">
      <c r="A1257">
        <v>31374</v>
      </c>
      <c r="B1257">
        <v>1</v>
      </c>
      <c r="C1257">
        <v>47.5</v>
      </c>
      <c r="D1257">
        <v>5</v>
      </c>
      <c r="E1257">
        <v>237.5</v>
      </c>
      <c r="F1257">
        <v>8</v>
      </c>
      <c r="G1257">
        <v>380</v>
      </c>
      <c r="H1257">
        <v>5</v>
      </c>
      <c r="I1257">
        <v>237.5</v>
      </c>
      <c r="J1257">
        <v>19</v>
      </c>
      <c r="K1257">
        <v>902.5</v>
      </c>
      <c r="L1257" s="11" t="s">
        <v>11928</v>
      </c>
      <c r="M1257" s="12" t="s">
        <v>6</v>
      </c>
      <c r="N1257" s="12">
        <v>284</v>
      </c>
      <c r="O1257" s="12" t="s">
        <v>6</v>
      </c>
      <c r="P1257" s="12" t="s">
        <v>6</v>
      </c>
      <c r="Q1257" s="12" t="s">
        <v>6</v>
      </c>
      <c r="R1257">
        <v>1256</v>
      </c>
    </row>
    <row r="1258" spans="1:18" ht="15" x14ac:dyDescent="0.45">
      <c r="A1258">
        <v>17533</v>
      </c>
      <c r="B1258">
        <v>31</v>
      </c>
      <c r="C1258">
        <v>108.5</v>
      </c>
      <c r="D1258">
        <v>90</v>
      </c>
      <c r="E1258">
        <v>314.16000000000003</v>
      </c>
      <c r="F1258">
        <v>120</v>
      </c>
      <c r="G1258">
        <v>418.6</v>
      </c>
      <c r="H1258">
        <v>17</v>
      </c>
      <c r="I1258">
        <v>59.5</v>
      </c>
      <c r="J1258">
        <v>258</v>
      </c>
      <c r="K1258">
        <v>900.76</v>
      </c>
      <c r="L1258" s="11" t="s">
        <v>11928</v>
      </c>
      <c r="M1258" s="12" t="s">
        <v>6</v>
      </c>
      <c r="N1258" s="12">
        <v>285</v>
      </c>
      <c r="O1258" s="12" t="s">
        <v>6</v>
      </c>
      <c r="P1258" s="12" t="s">
        <v>6</v>
      </c>
      <c r="Q1258" s="12" t="s">
        <v>6</v>
      </c>
      <c r="R1258">
        <v>1257</v>
      </c>
    </row>
    <row r="1259" spans="1:18" ht="15" x14ac:dyDescent="0.45">
      <c r="A1259">
        <v>18404</v>
      </c>
      <c r="B1259">
        <v>17</v>
      </c>
      <c r="C1259">
        <v>125.8</v>
      </c>
      <c r="D1259">
        <v>43</v>
      </c>
      <c r="E1259">
        <v>316.43</v>
      </c>
      <c r="F1259">
        <v>27</v>
      </c>
      <c r="G1259">
        <v>212.67</v>
      </c>
      <c r="H1259">
        <v>31</v>
      </c>
      <c r="I1259">
        <v>243.64</v>
      </c>
      <c r="J1259">
        <v>118</v>
      </c>
      <c r="K1259">
        <v>898.54</v>
      </c>
      <c r="L1259" s="11" t="s">
        <v>11928</v>
      </c>
      <c r="M1259" s="12" t="s">
        <v>6</v>
      </c>
      <c r="N1259" s="12">
        <v>286</v>
      </c>
      <c r="O1259" s="12" t="s">
        <v>6</v>
      </c>
      <c r="P1259" s="12" t="s">
        <v>6</v>
      </c>
      <c r="Q1259" s="12" t="s">
        <v>6</v>
      </c>
      <c r="R1259">
        <v>1258</v>
      </c>
    </row>
    <row r="1260" spans="1:18" ht="15" x14ac:dyDescent="0.45">
      <c r="A1260">
        <v>30620</v>
      </c>
      <c r="B1260">
        <v>15</v>
      </c>
      <c r="C1260">
        <v>155.16999999999999</v>
      </c>
      <c r="D1260">
        <v>32</v>
      </c>
      <c r="E1260">
        <v>332.44</v>
      </c>
      <c r="F1260">
        <v>29</v>
      </c>
      <c r="G1260">
        <v>305.66000000000003</v>
      </c>
      <c r="H1260">
        <v>10</v>
      </c>
      <c r="I1260">
        <v>105</v>
      </c>
      <c r="J1260">
        <v>86</v>
      </c>
      <c r="K1260">
        <v>898.27</v>
      </c>
      <c r="L1260" s="11" t="s">
        <v>11928</v>
      </c>
      <c r="M1260" s="12" t="s">
        <v>6</v>
      </c>
      <c r="N1260" s="12">
        <v>287</v>
      </c>
      <c r="O1260" s="12" t="s">
        <v>6</v>
      </c>
      <c r="P1260" s="12" t="s">
        <v>6</v>
      </c>
      <c r="Q1260" s="12" t="s">
        <v>6</v>
      </c>
      <c r="R1260">
        <v>1259</v>
      </c>
    </row>
    <row r="1261" spans="1:18" ht="15" x14ac:dyDescent="0.45">
      <c r="A1261">
        <v>14035</v>
      </c>
      <c r="B1261">
        <v>7</v>
      </c>
      <c r="C1261">
        <v>314.3</v>
      </c>
      <c r="D1261">
        <v>1</v>
      </c>
      <c r="E1261">
        <v>44.9</v>
      </c>
      <c r="F1261">
        <v>4</v>
      </c>
      <c r="G1261">
        <v>179.6</v>
      </c>
      <c r="H1261">
        <v>8</v>
      </c>
      <c r="I1261">
        <v>359.2</v>
      </c>
      <c r="J1261">
        <v>20</v>
      </c>
      <c r="K1261">
        <v>898</v>
      </c>
      <c r="L1261" s="11" t="s">
        <v>11926</v>
      </c>
      <c r="M1261" s="12" t="s">
        <v>6</v>
      </c>
      <c r="N1261" s="12" t="s">
        <v>6</v>
      </c>
      <c r="O1261" s="12" t="s">
        <v>6</v>
      </c>
      <c r="P1261" s="12">
        <v>185</v>
      </c>
      <c r="Q1261" s="12" t="s">
        <v>6</v>
      </c>
      <c r="R1261">
        <v>1260</v>
      </c>
    </row>
    <row r="1262" spans="1:18" ht="15" x14ac:dyDescent="0.45">
      <c r="A1262">
        <v>23620</v>
      </c>
      <c r="B1262">
        <v>6</v>
      </c>
      <c r="C1262">
        <v>36</v>
      </c>
      <c r="D1262">
        <v>17</v>
      </c>
      <c r="E1262">
        <v>102</v>
      </c>
      <c r="F1262">
        <v>59</v>
      </c>
      <c r="G1262">
        <v>351.6</v>
      </c>
      <c r="H1262">
        <v>71</v>
      </c>
      <c r="I1262">
        <v>408.22</v>
      </c>
      <c r="J1262">
        <v>153</v>
      </c>
      <c r="K1262">
        <v>897.82</v>
      </c>
      <c r="L1262" s="11" t="s">
        <v>11925</v>
      </c>
      <c r="M1262" s="12" t="s">
        <v>6</v>
      </c>
      <c r="N1262" s="12" t="s">
        <v>6</v>
      </c>
      <c r="O1262" s="12">
        <v>190</v>
      </c>
      <c r="P1262" s="12" t="s">
        <v>6</v>
      </c>
      <c r="Q1262" s="12" t="s">
        <v>6</v>
      </c>
      <c r="R1262">
        <v>1261</v>
      </c>
    </row>
    <row r="1263" spans="1:18" ht="15" x14ac:dyDescent="0.45">
      <c r="A1263">
        <v>17543</v>
      </c>
      <c r="B1263">
        <v>84</v>
      </c>
      <c r="C1263">
        <v>268.02</v>
      </c>
      <c r="D1263">
        <v>40</v>
      </c>
      <c r="E1263">
        <v>127.74</v>
      </c>
      <c r="F1263">
        <v>65</v>
      </c>
      <c r="G1263">
        <v>233.42</v>
      </c>
      <c r="H1263">
        <v>74</v>
      </c>
      <c r="I1263">
        <v>266.11</v>
      </c>
      <c r="J1263">
        <v>263</v>
      </c>
      <c r="K1263">
        <v>895.29</v>
      </c>
      <c r="L1263" s="11" t="s">
        <v>11928</v>
      </c>
      <c r="M1263" s="12" t="s">
        <v>6</v>
      </c>
      <c r="N1263" s="12">
        <v>288</v>
      </c>
      <c r="O1263" s="12" t="s">
        <v>6</v>
      </c>
      <c r="P1263" s="12" t="s">
        <v>6</v>
      </c>
      <c r="Q1263" s="12" t="s">
        <v>6</v>
      </c>
      <c r="R1263">
        <v>1262</v>
      </c>
    </row>
    <row r="1264" spans="1:18" ht="15" x14ac:dyDescent="0.45">
      <c r="A1264">
        <v>2011551</v>
      </c>
      <c r="B1264">
        <v>19.79</v>
      </c>
      <c r="C1264">
        <v>293.88</v>
      </c>
      <c r="D1264">
        <v>11.25</v>
      </c>
      <c r="E1264">
        <v>166.47</v>
      </c>
      <c r="F1264">
        <v>13.44</v>
      </c>
      <c r="G1264">
        <v>197.29</v>
      </c>
      <c r="H1264">
        <v>16.059999999999999</v>
      </c>
      <c r="I1264">
        <v>237.33</v>
      </c>
      <c r="J1264">
        <v>60.539999999999992</v>
      </c>
      <c r="K1264">
        <v>894.97</v>
      </c>
      <c r="L1264" s="11" t="s">
        <v>11924</v>
      </c>
      <c r="M1264" s="12">
        <v>258</v>
      </c>
      <c r="N1264" s="12" t="s">
        <v>6</v>
      </c>
      <c r="O1264" s="12" t="s">
        <v>6</v>
      </c>
      <c r="P1264" s="12" t="s">
        <v>6</v>
      </c>
      <c r="Q1264" s="12" t="s">
        <v>6</v>
      </c>
      <c r="R1264">
        <v>1263</v>
      </c>
    </row>
    <row r="1265" spans="1:18" ht="15" x14ac:dyDescent="0.45">
      <c r="A1265">
        <v>28963</v>
      </c>
      <c r="B1265">
        <v>197</v>
      </c>
      <c r="C1265">
        <v>196.2</v>
      </c>
      <c r="D1265">
        <v>145</v>
      </c>
      <c r="E1265">
        <v>144.44</v>
      </c>
      <c r="F1265">
        <v>294</v>
      </c>
      <c r="G1265">
        <v>293.04000000000002</v>
      </c>
      <c r="H1265">
        <v>262</v>
      </c>
      <c r="I1265">
        <v>261.12</v>
      </c>
      <c r="J1265">
        <v>898</v>
      </c>
      <c r="K1265">
        <v>894.80000000000007</v>
      </c>
      <c r="L1265" s="11" t="s">
        <v>11928</v>
      </c>
      <c r="M1265" s="12" t="s">
        <v>6</v>
      </c>
      <c r="N1265" s="12">
        <v>289</v>
      </c>
      <c r="O1265" s="12" t="s">
        <v>6</v>
      </c>
      <c r="P1265" s="12" t="s">
        <v>6</v>
      </c>
      <c r="Q1265" s="12" t="s">
        <v>6</v>
      </c>
      <c r="R1265">
        <v>1264</v>
      </c>
    </row>
    <row r="1266" spans="1:18" ht="15" x14ac:dyDescent="0.45">
      <c r="A1266">
        <v>29401</v>
      </c>
      <c r="B1266">
        <v>4</v>
      </c>
      <c r="C1266">
        <v>78.010000000000005</v>
      </c>
      <c r="D1266">
        <v>7</v>
      </c>
      <c r="E1266">
        <v>132.94</v>
      </c>
      <c r="F1266">
        <v>14</v>
      </c>
      <c r="G1266">
        <v>275.42</v>
      </c>
      <c r="H1266">
        <v>21</v>
      </c>
      <c r="I1266">
        <v>408.36</v>
      </c>
      <c r="J1266">
        <v>46</v>
      </c>
      <c r="K1266">
        <v>894.73</v>
      </c>
      <c r="L1266" s="11" t="s">
        <v>11924</v>
      </c>
      <c r="M1266" s="12">
        <v>259</v>
      </c>
      <c r="N1266" s="12" t="s">
        <v>6</v>
      </c>
      <c r="O1266" s="12" t="s">
        <v>6</v>
      </c>
      <c r="P1266" s="12" t="s">
        <v>6</v>
      </c>
      <c r="Q1266" s="12" t="s">
        <v>6</v>
      </c>
      <c r="R1266">
        <v>1265</v>
      </c>
    </row>
    <row r="1267" spans="1:18" ht="15" x14ac:dyDescent="0.45">
      <c r="A1267">
        <v>31270</v>
      </c>
      <c r="B1267">
        <v>60</v>
      </c>
      <c r="C1267">
        <v>155.58000000000001</v>
      </c>
      <c r="D1267">
        <v>94</v>
      </c>
      <c r="E1267">
        <v>243.56</v>
      </c>
      <c r="F1267">
        <v>66</v>
      </c>
      <c r="G1267">
        <v>171.18</v>
      </c>
      <c r="H1267">
        <v>125</v>
      </c>
      <c r="I1267">
        <v>324.37</v>
      </c>
      <c r="J1267">
        <v>345</v>
      </c>
      <c r="K1267">
        <v>894.68999999999994</v>
      </c>
      <c r="L1267" s="11" t="s">
        <v>11927</v>
      </c>
      <c r="M1267" s="12" t="s">
        <v>6</v>
      </c>
      <c r="N1267" s="12" t="s">
        <v>6</v>
      </c>
      <c r="O1267" s="12" t="s">
        <v>6</v>
      </c>
      <c r="P1267" s="12" t="s">
        <v>6</v>
      </c>
      <c r="Q1267" s="12">
        <v>199</v>
      </c>
      <c r="R1267">
        <v>1266</v>
      </c>
    </row>
    <row r="1268" spans="1:18" ht="15" x14ac:dyDescent="0.45">
      <c r="A1268">
        <v>2011404</v>
      </c>
      <c r="B1268">
        <v>13.31</v>
      </c>
      <c r="C1268">
        <v>355.85</v>
      </c>
      <c r="D1268">
        <v>3.96</v>
      </c>
      <c r="E1268">
        <v>106.03</v>
      </c>
      <c r="F1268">
        <v>8.64</v>
      </c>
      <c r="G1268">
        <v>231.39</v>
      </c>
      <c r="H1268">
        <v>7.24</v>
      </c>
      <c r="I1268">
        <v>199.98</v>
      </c>
      <c r="J1268">
        <v>33.15</v>
      </c>
      <c r="K1268">
        <v>893.25</v>
      </c>
      <c r="L1268" s="11" t="s">
        <v>11924</v>
      </c>
      <c r="M1268" s="12">
        <v>260</v>
      </c>
      <c r="N1268" s="12" t="s">
        <v>6</v>
      </c>
      <c r="O1268" s="12" t="s">
        <v>6</v>
      </c>
      <c r="P1268" s="12" t="s">
        <v>6</v>
      </c>
      <c r="Q1268" s="12" t="s">
        <v>6</v>
      </c>
      <c r="R1268">
        <v>1267</v>
      </c>
    </row>
    <row r="1269" spans="1:18" ht="15" x14ac:dyDescent="0.45">
      <c r="A1269">
        <v>30230</v>
      </c>
      <c r="B1269">
        <v>14</v>
      </c>
      <c r="C1269">
        <v>446.6</v>
      </c>
      <c r="D1269">
        <v>14</v>
      </c>
      <c r="E1269">
        <v>446.6</v>
      </c>
      <c r="J1269">
        <v>28</v>
      </c>
      <c r="K1269">
        <v>893.2</v>
      </c>
      <c r="L1269" s="11" t="s">
        <v>11925</v>
      </c>
      <c r="M1269" s="12" t="s">
        <v>6</v>
      </c>
      <c r="N1269" s="12" t="s">
        <v>6</v>
      </c>
      <c r="O1269" s="12">
        <v>191</v>
      </c>
      <c r="P1269" s="12" t="s">
        <v>6</v>
      </c>
      <c r="Q1269" s="12" t="s">
        <v>6</v>
      </c>
      <c r="R1269">
        <v>1268</v>
      </c>
    </row>
    <row r="1270" spans="1:18" ht="15" x14ac:dyDescent="0.45">
      <c r="A1270">
        <v>18406</v>
      </c>
      <c r="B1270">
        <v>27</v>
      </c>
      <c r="C1270">
        <v>197.1</v>
      </c>
      <c r="D1270">
        <v>22</v>
      </c>
      <c r="E1270">
        <v>160.02000000000001</v>
      </c>
      <c r="F1270">
        <v>35</v>
      </c>
      <c r="G1270">
        <v>257.7</v>
      </c>
      <c r="H1270">
        <v>37</v>
      </c>
      <c r="I1270">
        <v>277.5</v>
      </c>
      <c r="J1270">
        <v>121</v>
      </c>
      <c r="K1270">
        <v>892.31999999999994</v>
      </c>
      <c r="L1270" s="11" t="s">
        <v>11928</v>
      </c>
      <c r="M1270" s="12" t="s">
        <v>6</v>
      </c>
      <c r="N1270" s="12">
        <v>290</v>
      </c>
      <c r="O1270" s="12" t="s">
        <v>6</v>
      </c>
      <c r="P1270" s="12" t="s">
        <v>6</v>
      </c>
      <c r="Q1270" s="12" t="s">
        <v>6</v>
      </c>
      <c r="R1270">
        <v>1269</v>
      </c>
    </row>
    <row r="1271" spans="1:18" ht="15" x14ac:dyDescent="0.45">
      <c r="A1271">
        <v>30229</v>
      </c>
      <c r="B1271">
        <v>2</v>
      </c>
      <c r="C1271">
        <v>77.8</v>
      </c>
      <c r="D1271">
        <v>6</v>
      </c>
      <c r="E1271">
        <v>233.4</v>
      </c>
      <c r="F1271">
        <v>8</v>
      </c>
      <c r="G1271">
        <v>311.2</v>
      </c>
      <c r="H1271">
        <v>7</v>
      </c>
      <c r="I1271">
        <v>269.19</v>
      </c>
      <c r="J1271">
        <v>23</v>
      </c>
      <c r="K1271">
        <v>891.58999999999992</v>
      </c>
      <c r="L1271" s="11" t="s">
        <v>11925</v>
      </c>
      <c r="M1271" s="12" t="s">
        <v>6</v>
      </c>
      <c r="N1271" s="12" t="s">
        <v>6</v>
      </c>
      <c r="O1271" s="12">
        <v>192</v>
      </c>
      <c r="P1271" s="12" t="s">
        <v>6</v>
      </c>
      <c r="Q1271" s="12" t="s">
        <v>6</v>
      </c>
      <c r="R1271">
        <v>1270</v>
      </c>
    </row>
    <row r="1272" spans="1:18" ht="15" x14ac:dyDescent="0.45">
      <c r="A1272">
        <v>11679</v>
      </c>
      <c r="B1272">
        <v>150</v>
      </c>
      <c r="C1272">
        <v>434.54</v>
      </c>
      <c r="D1272">
        <v>1</v>
      </c>
      <c r="E1272">
        <v>2.9</v>
      </c>
      <c r="F1272">
        <v>83</v>
      </c>
      <c r="G1272">
        <v>238.86</v>
      </c>
      <c r="H1272">
        <v>74</v>
      </c>
      <c r="I1272">
        <v>214.14</v>
      </c>
      <c r="J1272">
        <v>308</v>
      </c>
      <c r="K1272">
        <v>890.43999999999994</v>
      </c>
      <c r="L1272" s="11" t="s">
        <v>11927</v>
      </c>
      <c r="M1272" s="12" t="s">
        <v>6</v>
      </c>
      <c r="N1272" s="12" t="s">
        <v>6</v>
      </c>
      <c r="O1272" s="12" t="s">
        <v>6</v>
      </c>
      <c r="P1272" s="12" t="s">
        <v>6</v>
      </c>
      <c r="Q1272" s="12">
        <v>200</v>
      </c>
      <c r="R1272">
        <v>1271</v>
      </c>
    </row>
    <row r="1273" spans="1:18" ht="15" x14ac:dyDescent="0.45">
      <c r="A1273">
        <v>22483</v>
      </c>
      <c r="B1273">
        <v>30</v>
      </c>
      <c r="C1273">
        <v>269.27999999999997</v>
      </c>
      <c r="D1273">
        <v>20</v>
      </c>
      <c r="E1273">
        <v>180</v>
      </c>
      <c r="F1273">
        <v>25</v>
      </c>
      <c r="G1273">
        <v>225</v>
      </c>
      <c r="H1273">
        <v>24</v>
      </c>
      <c r="I1273">
        <v>216</v>
      </c>
      <c r="J1273">
        <v>99</v>
      </c>
      <c r="K1273">
        <v>890.28</v>
      </c>
      <c r="L1273" s="11" t="s">
        <v>11923</v>
      </c>
      <c r="M1273" s="12" t="s">
        <v>6</v>
      </c>
      <c r="N1273" s="12" t="s">
        <v>6</v>
      </c>
      <c r="O1273" s="12" t="s">
        <v>6</v>
      </c>
      <c r="P1273" s="12" t="s">
        <v>6</v>
      </c>
      <c r="Q1273" s="12" t="s">
        <v>6</v>
      </c>
      <c r="R1273">
        <v>1272</v>
      </c>
    </row>
    <row r="1274" spans="1:18" ht="15" x14ac:dyDescent="0.45">
      <c r="A1274">
        <v>29191</v>
      </c>
      <c r="B1274">
        <v>302</v>
      </c>
      <c r="C1274">
        <v>482.37</v>
      </c>
      <c r="D1274">
        <v>233</v>
      </c>
      <c r="E1274">
        <v>371.24</v>
      </c>
      <c r="H1274">
        <v>23</v>
      </c>
      <c r="I1274">
        <v>36.409999999999997</v>
      </c>
      <c r="J1274">
        <v>558</v>
      </c>
      <c r="K1274">
        <v>890.02</v>
      </c>
      <c r="L1274" s="11" t="s">
        <v>11928</v>
      </c>
      <c r="M1274" s="12" t="s">
        <v>6</v>
      </c>
      <c r="N1274" s="12">
        <v>291</v>
      </c>
      <c r="O1274" s="12" t="s">
        <v>6</v>
      </c>
      <c r="P1274" s="12" t="s">
        <v>6</v>
      </c>
      <c r="Q1274" s="12" t="s">
        <v>6</v>
      </c>
      <c r="R1274">
        <v>1273</v>
      </c>
    </row>
    <row r="1275" spans="1:18" ht="15" x14ac:dyDescent="0.45">
      <c r="A1275">
        <v>10858</v>
      </c>
      <c r="B1275">
        <v>6</v>
      </c>
      <c r="C1275">
        <v>197.4</v>
      </c>
      <c r="D1275">
        <v>6</v>
      </c>
      <c r="E1275">
        <v>197.4</v>
      </c>
      <c r="F1275">
        <v>8</v>
      </c>
      <c r="G1275">
        <v>263.2</v>
      </c>
      <c r="H1275">
        <v>7</v>
      </c>
      <c r="I1275">
        <v>230.3</v>
      </c>
      <c r="J1275">
        <v>27</v>
      </c>
      <c r="K1275">
        <v>888.3</v>
      </c>
      <c r="L1275" s="11" t="s">
        <v>11925</v>
      </c>
      <c r="M1275" s="12" t="s">
        <v>6</v>
      </c>
      <c r="N1275" s="12" t="s">
        <v>6</v>
      </c>
      <c r="O1275" s="12">
        <v>193</v>
      </c>
      <c r="P1275" s="12" t="s">
        <v>6</v>
      </c>
      <c r="Q1275" s="12" t="s">
        <v>6</v>
      </c>
      <c r="R1275">
        <v>1274</v>
      </c>
    </row>
    <row r="1276" spans="1:18" ht="15" x14ac:dyDescent="0.45">
      <c r="A1276">
        <v>29721</v>
      </c>
      <c r="B1276">
        <v>3</v>
      </c>
      <c r="C1276">
        <v>179.7</v>
      </c>
      <c r="D1276">
        <v>12</v>
      </c>
      <c r="E1276">
        <v>608.79999999999995</v>
      </c>
      <c r="F1276">
        <v>2</v>
      </c>
      <c r="G1276">
        <v>99.8</v>
      </c>
      <c r="J1276">
        <v>17</v>
      </c>
      <c r="K1276">
        <v>888.3</v>
      </c>
      <c r="L1276" s="11" t="s">
        <v>11925</v>
      </c>
      <c r="M1276" s="12" t="s">
        <v>6</v>
      </c>
      <c r="N1276" s="12" t="s">
        <v>6</v>
      </c>
      <c r="O1276" s="12">
        <v>194</v>
      </c>
      <c r="P1276" s="12" t="s">
        <v>6</v>
      </c>
      <c r="Q1276" s="12" t="s">
        <v>6</v>
      </c>
      <c r="R1276">
        <v>1275</v>
      </c>
    </row>
    <row r="1277" spans="1:18" ht="15" x14ac:dyDescent="0.45">
      <c r="A1277">
        <v>17026</v>
      </c>
      <c r="B1277">
        <v>10</v>
      </c>
      <c r="C1277">
        <v>288</v>
      </c>
      <c r="D1277">
        <v>7</v>
      </c>
      <c r="E1277">
        <v>199.3</v>
      </c>
      <c r="F1277">
        <v>5</v>
      </c>
      <c r="G1277">
        <v>141.69999999999999</v>
      </c>
      <c r="H1277">
        <v>9</v>
      </c>
      <c r="I1277">
        <v>259.2</v>
      </c>
      <c r="J1277">
        <v>31</v>
      </c>
      <c r="K1277">
        <v>888.2</v>
      </c>
      <c r="L1277" s="11" t="s">
        <v>11926</v>
      </c>
      <c r="M1277" s="12" t="s">
        <v>6</v>
      </c>
      <c r="N1277" s="12" t="s">
        <v>6</v>
      </c>
      <c r="O1277" s="12" t="s">
        <v>6</v>
      </c>
      <c r="P1277" s="12">
        <v>186</v>
      </c>
      <c r="Q1277" s="12" t="s">
        <v>6</v>
      </c>
      <c r="R1277">
        <v>1276</v>
      </c>
    </row>
    <row r="1278" spans="1:18" ht="15" x14ac:dyDescent="0.45">
      <c r="A1278">
        <v>22735</v>
      </c>
      <c r="B1278">
        <v>44</v>
      </c>
      <c r="C1278">
        <v>281.60000000000002</v>
      </c>
      <c r="D1278">
        <v>11</v>
      </c>
      <c r="E1278">
        <v>70.400000000000006</v>
      </c>
      <c r="F1278">
        <v>55</v>
      </c>
      <c r="G1278">
        <v>367.6</v>
      </c>
      <c r="H1278">
        <v>24</v>
      </c>
      <c r="I1278">
        <v>167.44</v>
      </c>
      <c r="J1278">
        <v>134</v>
      </c>
      <c r="K1278">
        <v>887.04</v>
      </c>
      <c r="L1278" s="11" t="s">
        <v>11928</v>
      </c>
      <c r="M1278" s="12" t="s">
        <v>6</v>
      </c>
      <c r="N1278" s="12">
        <v>292</v>
      </c>
      <c r="O1278" s="12" t="s">
        <v>6</v>
      </c>
      <c r="P1278" s="12" t="s">
        <v>6</v>
      </c>
      <c r="Q1278" s="12" t="s">
        <v>6</v>
      </c>
      <c r="R1278">
        <v>1277</v>
      </c>
    </row>
    <row r="1279" spans="1:18" ht="15" x14ac:dyDescent="0.45">
      <c r="A1279">
        <v>29498</v>
      </c>
      <c r="B1279">
        <v>23</v>
      </c>
      <c r="C1279">
        <v>379.5</v>
      </c>
      <c r="D1279">
        <v>15</v>
      </c>
      <c r="E1279">
        <v>244.86</v>
      </c>
      <c r="F1279">
        <v>16</v>
      </c>
      <c r="G1279">
        <v>262.68</v>
      </c>
      <c r="J1279">
        <v>54</v>
      </c>
      <c r="K1279">
        <v>887.04</v>
      </c>
      <c r="L1279" s="11" t="s">
        <v>11926</v>
      </c>
      <c r="M1279" s="12" t="s">
        <v>6</v>
      </c>
      <c r="N1279" s="12" t="s">
        <v>6</v>
      </c>
      <c r="O1279" s="12" t="s">
        <v>6</v>
      </c>
      <c r="P1279" s="12">
        <v>187</v>
      </c>
      <c r="Q1279" s="12" t="s">
        <v>6</v>
      </c>
      <c r="R1279">
        <v>1278</v>
      </c>
    </row>
    <row r="1280" spans="1:18" ht="15" x14ac:dyDescent="0.45">
      <c r="A1280">
        <v>11300</v>
      </c>
      <c r="B1280">
        <v>83</v>
      </c>
      <c r="C1280">
        <v>349.08</v>
      </c>
      <c r="D1280">
        <v>57</v>
      </c>
      <c r="E1280">
        <v>278.52</v>
      </c>
      <c r="F1280">
        <v>53</v>
      </c>
      <c r="G1280">
        <v>259.31</v>
      </c>
      <c r="J1280">
        <v>193</v>
      </c>
      <c r="K1280">
        <v>886.90999999999985</v>
      </c>
      <c r="L1280" s="11" t="s">
        <v>11924</v>
      </c>
      <c r="M1280" s="12">
        <v>261</v>
      </c>
      <c r="N1280" s="12" t="s">
        <v>6</v>
      </c>
      <c r="O1280" s="12" t="s">
        <v>6</v>
      </c>
      <c r="P1280" s="12" t="s">
        <v>6</v>
      </c>
      <c r="Q1280" s="12" t="s">
        <v>6</v>
      </c>
      <c r="R1280">
        <v>1279</v>
      </c>
    </row>
    <row r="1281" spans="1:18" ht="15" x14ac:dyDescent="0.45">
      <c r="A1281">
        <v>28921</v>
      </c>
      <c r="B1281">
        <v>255</v>
      </c>
      <c r="C1281">
        <v>305.60000000000002</v>
      </c>
      <c r="D1281">
        <v>166</v>
      </c>
      <c r="E1281">
        <v>198.1</v>
      </c>
      <c r="F1281">
        <v>124</v>
      </c>
      <c r="G1281">
        <v>150.4</v>
      </c>
      <c r="H1281">
        <v>166</v>
      </c>
      <c r="I1281">
        <v>231.52</v>
      </c>
      <c r="J1281">
        <v>711</v>
      </c>
      <c r="K1281">
        <v>885.62</v>
      </c>
      <c r="L1281" s="11" t="s">
        <v>11928</v>
      </c>
      <c r="M1281" s="12" t="s">
        <v>6</v>
      </c>
      <c r="N1281" s="12">
        <v>293</v>
      </c>
      <c r="O1281" s="12" t="s">
        <v>6</v>
      </c>
      <c r="P1281" s="12" t="s">
        <v>6</v>
      </c>
      <c r="Q1281" s="12" t="s">
        <v>6</v>
      </c>
      <c r="R1281">
        <v>1280</v>
      </c>
    </row>
    <row r="1282" spans="1:18" ht="15" x14ac:dyDescent="0.45">
      <c r="A1282">
        <v>18212</v>
      </c>
      <c r="B1282">
        <v>63</v>
      </c>
      <c r="C1282">
        <v>263.58</v>
      </c>
      <c r="D1282">
        <v>21</v>
      </c>
      <c r="E1282">
        <v>126.7</v>
      </c>
      <c r="F1282">
        <v>47</v>
      </c>
      <c r="G1282">
        <v>304.45999999999998</v>
      </c>
      <c r="H1282">
        <v>29</v>
      </c>
      <c r="I1282">
        <v>188.5</v>
      </c>
      <c r="J1282">
        <v>160</v>
      </c>
      <c r="K1282">
        <v>883.24</v>
      </c>
      <c r="L1282" s="11" t="s">
        <v>11928</v>
      </c>
      <c r="M1282" s="12" t="s">
        <v>6</v>
      </c>
      <c r="N1282" s="12">
        <v>294</v>
      </c>
      <c r="O1282" s="12" t="s">
        <v>6</v>
      </c>
      <c r="P1282" s="12" t="s">
        <v>6</v>
      </c>
      <c r="Q1282" s="12" t="s">
        <v>6</v>
      </c>
      <c r="R1282">
        <v>1281</v>
      </c>
    </row>
    <row r="1283" spans="1:18" ht="15" x14ac:dyDescent="0.45">
      <c r="A1283">
        <v>14879</v>
      </c>
      <c r="B1283">
        <v>71</v>
      </c>
      <c r="C1283">
        <v>226.68</v>
      </c>
      <c r="D1283">
        <v>65</v>
      </c>
      <c r="E1283">
        <v>210.8</v>
      </c>
      <c r="F1283">
        <v>70</v>
      </c>
      <c r="G1283">
        <v>224.58</v>
      </c>
      <c r="H1283">
        <v>66</v>
      </c>
      <c r="I1283">
        <v>217.8</v>
      </c>
      <c r="J1283">
        <v>272</v>
      </c>
      <c r="K1283">
        <v>879.86000000000013</v>
      </c>
      <c r="L1283" s="11" t="s">
        <v>11928</v>
      </c>
      <c r="M1283" s="12" t="s">
        <v>6</v>
      </c>
      <c r="N1283" s="12">
        <v>295</v>
      </c>
      <c r="O1283" s="12" t="s">
        <v>6</v>
      </c>
      <c r="P1283" s="12" t="s">
        <v>6</v>
      </c>
      <c r="Q1283" s="12" t="s">
        <v>6</v>
      </c>
      <c r="R1283">
        <v>1282</v>
      </c>
    </row>
    <row r="1284" spans="1:18" ht="15" x14ac:dyDescent="0.45">
      <c r="A1284">
        <v>17596</v>
      </c>
      <c r="B1284">
        <v>110</v>
      </c>
      <c r="C1284">
        <v>273.2</v>
      </c>
      <c r="D1284">
        <v>96</v>
      </c>
      <c r="E1284">
        <v>239.8</v>
      </c>
      <c r="F1284">
        <v>70</v>
      </c>
      <c r="G1284">
        <v>175</v>
      </c>
      <c r="H1284">
        <v>77</v>
      </c>
      <c r="I1284">
        <v>191.5</v>
      </c>
      <c r="J1284">
        <v>353</v>
      </c>
      <c r="K1284">
        <v>879.5</v>
      </c>
      <c r="L1284" s="11" t="s">
        <v>11925</v>
      </c>
      <c r="M1284" s="12" t="s">
        <v>6</v>
      </c>
      <c r="N1284" s="12" t="s">
        <v>6</v>
      </c>
      <c r="O1284" s="12">
        <v>195</v>
      </c>
      <c r="P1284" s="12" t="s">
        <v>6</v>
      </c>
      <c r="Q1284" s="12" t="s">
        <v>6</v>
      </c>
      <c r="R1284">
        <v>1283</v>
      </c>
    </row>
    <row r="1285" spans="1:18" ht="15" x14ac:dyDescent="0.45">
      <c r="A1285">
        <v>18326</v>
      </c>
      <c r="B1285">
        <v>76</v>
      </c>
      <c r="C1285">
        <v>227.28</v>
      </c>
      <c r="D1285">
        <v>85</v>
      </c>
      <c r="E1285">
        <v>254.52</v>
      </c>
      <c r="F1285">
        <v>82</v>
      </c>
      <c r="G1285">
        <v>244.8</v>
      </c>
      <c r="H1285">
        <v>51</v>
      </c>
      <c r="I1285">
        <v>151.56</v>
      </c>
      <c r="J1285">
        <v>294</v>
      </c>
      <c r="K1285">
        <v>878.16000000000008</v>
      </c>
      <c r="L1285" s="11" t="s">
        <v>11928</v>
      </c>
      <c r="M1285" s="12" t="s">
        <v>6</v>
      </c>
      <c r="N1285" s="12">
        <v>296</v>
      </c>
      <c r="O1285" s="12" t="s">
        <v>6</v>
      </c>
      <c r="P1285" s="12" t="s">
        <v>6</v>
      </c>
      <c r="Q1285" s="12" t="s">
        <v>6</v>
      </c>
      <c r="R1285">
        <v>1284</v>
      </c>
    </row>
    <row r="1286" spans="1:18" ht="15" x14ac:dyDescent="0.45">
      <c r="A1286">
        <v>29608</v>
      </c>
      <c r="B1286">
        <v>105</v>
      </c>
      <c r="C1286">
        <v>168</v>
      </c>
      <c r="D1286">
        <v>275</v>
      </c>
      <c r="E1286">
        <v>439.22</v>
      </c>
      <c r="F1286">
        <v>98</v>
      </c>
      <c r="G1286">
        <v>156.66999999999999</v>
      </c>
      <c r="H1286">
        <v>71</v>
      </c>
      <c r="I1286">
        <v>113.6</v>
      </c>
      <c r="J1286">
        <v>549</v>
      </c>
      <c r="K1286">
        <v>877.49</v>
      </c>
      <c r="L1286" s="11" t="s">
        <v>11925</v>
      </c>
      <c r="M1286" s="12" t="s">
        <v>6</v>
      </c>
      <c r="N1286" s="12" t="s">
        <v>6</v>
      </c>
      <c r="O1286" s="12">
        <v>196</v>
      </c>
      <c r="P1286" s="12" t="s">
        <v>6</v>
      </c>
      <c r="Q1286" s="12" t="s">
        <v>6</v>
      </c>
      <c r="R1286">
        <v>1285</v>
      </c>
    </row>
    <row r="1287" spans="1:18" ht="15" x14ac:dyDescent="0.45">
      <c r="A1287">
        <v>2023622</v>
      </c>
      <c r="B1287">
        <v>0.53</v>
      </c>
      <c r="C1287">
        <v>2.76</v>
      </c>
      <c r="D1287">
        <v>13.51</v>
      </c>
      <c r="E1287">
        <v>101.76</v>
      </c>
      <c r="F1287">
        <v>41.38</v>
      </c>
      <c r="G1287">
        <v>354.76</v>
      </c>
      <c r="H1287">
        <v>48.39</v>
      </c>
      <c r="I1287">
        <v>417.32</v>
      </c>
      <c r="J1287">
        <v>103.81</v>
      </c>
      <c r="K1287">
        <v>876.59999999999991</v>
      </c>
      <c r="L1287" s="11" t="s">
        <v>11927</v>
      </c>
      <c r="M1287" s="12" t="s">
        <v>6</v>
      </c>
      <c r="N1287" s="12" t="s">
        <v>6</v>
      </c>
      <c r="O1287" s="12" t="s">
        <v>6</v>
      </c>
      <c r="P1287" s="12" t="s">
        <v>6</v>
      </c>
      <c r="Q1287" s="12">
        <v>201</v>
      </c>
      <c r="R1287">
        <v>1286</v>
      </c>
    </row>
    <row r="1288" spans="1:18" ht="15" x14ac:dyDescent="0.45">
      <c r="A1288">
        <v>31448</v>
      </c>
      <c r="B1288">
        <v>35</v>
      </c>
      <c r="C1288">
        <v>170.72</v>
      </c>
      <c r="D1288">
        <v>37</v>
      </c>
      <c r="E1288">
        <v>180.91</v>
      </c>
      <c r="F1288">
        <v>63</v>
      </c>
      <c r="G1288">
        <v>308.7</v>
      </c>
      <c r="H1288">
        <v>44</v>
      </c>
      <c r="I1288">
        <v>214.04</v>
      </c>
      <c r="J1288">
        <v>179</v>
      </c>
      <c r="K1288">
        <v>874.36999999999989</v>
      </c>
      <c r="L1288" s="11" t="s">
        <v>11926</v>
      </c>
      <c r="M1288" s="12" t="s">
        <v>6</v>
      </c>
      <c r="N1288" s="12" t="s">
        <v>6</v>
      </c>
      <c r="O1288" s="12" t="s">
        <v>6</v>
      </c>
      <c r="P1288" s="12">
        <v>188</v>
      </c>
      <c r="Q1288" s="12" t="s">
        <v>6</v>
      </c>
      <c r="R1288">
        <v>1287</v>
      </c>
    </row>
    <row r="1289" spans="1:18" ht="15" x14ac:dyDescent="0.45">
      <c r="A1289">
        <v>2022711</v>
      </c>
      <c r="B1289">
        <v>86.24</v>
      </c>
      <c r="C1289">
        <v>199.29</v>
      </c>
      <c r="D1289">
        <v>77.28</v>
      </c>
      <c r="E1289">
        <v>193.11</v>
      </c>
      <c r="F1289">
        <v>65.02</v>
      </c>
      <c r="G1289">
        <v>153.15</v>
      </c>
      <c r="H1289">
        <v>127.58</v>
      </c>
      <c r="I1289">
        <v>327.60000000000002</v>
      </c>
      <c r="J1289">
        <v>356.11999999999995</v>
      </c>
      <c r="K1289">
        <v>873.15</v>
      </c>
      <c r="L1289" s="11" t="s">
        <v>11924</v>
      </c>
      <c r="M1289" s="12">
        <v>262</v>
      </c>
      <c r="N1289" s="12" t="s">
        <v>6</v>
      </c>
      <c r="O1289" s="12" t="s">
        <v>6</v>
      </c>
      <c r="P1289" s="12" t="s">
        <v>6</v>
      </c>
      <c r="Q1289" s="12" t="s">
        <v>6</v>
      </c>
      <c r="R1289">
        <v>1288</v>
      </c>
    </row>
    <row r="1290" spans="1:18" ht="15" x14ac:dyDescent="0.45">
      <c r="A1290">
        <v>29017</v>
      </c>
      <c r="B1290">
        <v>88</v>
      </c>
      <c r="C1290">
        <v>201.5</v>
      </c>
      <c r="D1290">
        <v>113</v>
      </c>
      <c r="E1290">
        <v>259.72000000000003</v>
      </c>
      <c r="F1290">
        <v>66</v>
      </c>
      <c r="G1290">
        <v>151.80000000000001</v>
      </c>
      <c r="H1290">
        <v>113</v>
      </c>
      <c r="I1290">
        <v>259.36</v>
      </c>
      <c r="J1290">
        <v>380</v>
      </c>
      <c r="K1290">
        <v>872.38</v>
      </c>
      <c r="L1290" s="11" t="s">
        <v>11926</v>
      </c>
      <c r="M1290" s="12" t="s">
        <v>6</v>
      </c>
      <c r="N1290" s="12" t="s">
        <v>6</v>
      </c>
      <c r="O1290" s="12" t="s">
        <v>6</v>
      </c>
      <c r="P1290" s="12">
        <v>189</v>
      </c>
      <c r="Q1290" s="12" t="s">
        <v>6</v>
      </c>
      <c r="R1290">
        <v>1289</v>
      </c>
    </row>
    <row r="1291" spans="1:18" ht="15" x14ac:dyDescent="0.45">
      <c r="A1291">
        <v>10129</v>
      </c>
      <c r="B1291">
        <v>102</v>
      </c>
      <c r="C1291">
        <v>365.75</v>
      </c>
      <c r="D1291">
        <v>25</v>
      </c>
      <c r="E1291">
        <v>90</v>
      </c>
      <c r="F1291">
        <v>61</v>
      </c>
      <c r="G1291">
        <v>219.31</v>
      </c>
      <c r="H1291">
        <v>55</v>
      </c>
      <c r="I1291">
        <v>197.13</v>
      </c>
      <c r="J1291">
        <v>243</v>
      </c>
      <c r="K1291">
        <v>872.18999999999994</v>
      </c>
      <c r="L1291" s="11" t="s">
        <v>11927</v>
      </c>
      <c r="M1291" s="12" t="s">
        <v>6</v>
      </c>
      <c r="N1291" s="12" t="s">
        <v>6</v>
      </c>
      <c r="O1291" s="12" t="s">
        <v>6</v>
      </c>
      <c r="P1291" s="12" t="s">
        <v>6</v>
      </c>
      <c r="Q1291" s="12">
        <v>202</v>
      </c>
      <c r="R1291">
        <v>1290</v>
      </c>
    </row>
    <row r="1292" spans="1:18" ht="15" x14ac:dyDescent="0.45">
      <c r="A1292">
        <v>31274</v>
      </c>
      <c r="B1292">
        <v>39</v>
      </c>
      <c r="C1292">
        <v>318.48</v>
      </c>
      <c r="D1292">
        <v>7</v>
      </c>
      <c r="E1292">
        <v>57.4</v>
      </c>
      <c r="F1292">
        <v>5</v>
      </c>
      <c r="G1292">
        <v>35</v>
      </c>
      <c r="H1292">
        <v>65</v>
      </c>
      <c r="I1292">
        <v>460.94</v>
      </c>
      <c r="J1292">
        <v>116</v>
      </c>
      <c r="K1292">
        <v>871.81999999999994</v>
      </c>
      <c r="L1292" s="11" t="s">
        <v>11926</v>
      </c>
      <c r="M1292" s="12" t="s">
        <v>6</v>
      </c>
      <c r="N1292" s="12" t="s">
        <v>6</v>
      </c>
      <c r="O1292" s="12" t="s">
        <v>6</v>
      </c>
      <c r="P1292" s="12">
        <v>190</v>
      </c>
      <c r="Q1292" s="12" t="s">
        <v>6</v>
      </c>
      <c r="R1292">
        <v>1291</v>
      </c>
    </row>
    <row r="1293" spans="1:18" ht="15" x14ac:dyDescent="0.45">
      <c r="A1293">
        <v>29374</v>
      </c>
      <c r="B1293">
        <v>1</v>
      </c>
      <c r="C1293">
        <v>5.5</v>
      </c>
      <c r="D1293">
        <v>40</v>
      </c>
      <c r="E1293">
        <v>219.12</v>
      </c>
      <c r="F1293">
        <v>49</v>
      </c>
      <c r="G1293">
        <v>268.18</v>
      </c>
      <c r="H1293">
        <v>69</v>
      </c>
      <c r="I1293">
        <v>378.62</v>
      </c>
      <c r="J1293">
        <v>159</v>
      </c>
      <c r="K1293">
        <v>871.42000000000007</v>
      </c>
      <c r="L1293" s="11" t="s">
        <v>11925</v>
      </c>
      <c r="M1293" s="12" t="s">
        <v>6</v>
      </c>
      <c r="N1293" s="12" t="s">
        <v>6</v>
      </c>
      <c r="O1293" s="12">
        <v>197</v>
      </c>
      <c r="P1293" s="12" t="s">
        <v>6</v>
      </c>
      <c r="Q1293" s="12" t="s">
        <v>6</v>
      </c>
      <c r="R1293">
        <v>1292</v>
      </c>
    </row>
    <row r="1294" spans="1:18" ht="15" x14ac:dyDescent="0.45">
      <c r="A1294">
        <v>15543</v>
      </c>
      <c r="B1294">
        <v>18</v>
      </c>
      <c r="C1294">
        <v>127.3</v>
      </c>
      <c r="D1294">
        <v>24</v>
      </c>
      <c r="E1294">
        <v>168.16</v>
      </c>
      <c r="F1294">
        <v>51</v>
      </c>
      <c r="G1294">
        <v>353.8</v>
      </c>
      <c r="H1294">
        <v>31</v>
      </c>
      <c r="I1294">
        <v>220.55</v>
      </c>
      <c r="J1294">
        <v>124</v>
      </c>
      <c r="K1294">
        <v>869.81</v>
      </c>
      <c r="L1294" s="11" t="s">
        <v>11926</v>
      </c>
      <c r="M1294" s="12" t="s">
        <v>6</v>
      </c>
      <c r="N1294" s="12" t="s">
        <v>6</v>
      </c>
      <c r="O1294" s="12" t="s">
        <v>6</v>
      </c>
      <c r="P1294" s="12">
        <v>191</v>
      </c>
      <c r="Q1294" s="12" t="s">
        <v>6</v>
      </c>
      <c r="R1294">
        <v>1293</v>
      </c>
    </row>
    <row r="1295" spans="1:18" ht="15" x14ac:dyDescent="0.45">
      <c r="A1295">
        <v>1409601</v>
      </c>
      <c r="B1295">
        <v>84</v>
      </c>
      <c r="C1295">
        <v>233.46</v>
      </c>
      <c r="D1295">
        <v>69</v>
      </c>
      <c r="E1295">
        <v>191.88</v>
      </c>
      <c r="F1295">
        <v>87</v>
      </c>
      <c r="G1295">
        <v>242.86</v>
      </c>
      <c r="H1295">
        <v>72</v>
      </c>
      <c r="I1295">
        <v>201.16</v>
      </c>
      <c r="J1295">
        <v>312</v>
      </c>
      <c r="K1295">
        <v>869.36</v>
      </c>
      <c r="L1295" s="11" t="s">
        <v>11926</v>
      </c>
      <c r="M1295" s="12" t="s">
        <v>6</v>
      </c>
      <c r="N1295" s="12" t="s">
        <v>6</v>
      </c>
      <c r="O1295" s="12" t="s">
        <v>6</v>
      </c>
      <c r="P1295" s="12">
        <v>192</v>
      </c>
      <c r="Q1295" s="12" t="s">
        <v>6</v>
      </c>
      <c r="R1295">
        <v>1294</v>
      </c>
    </row>
    <row r="1296" spans="1:18" ht="15" x14ac:dyDescent="0.45">
      <c r="A1296">
        <v>31978</v>
      </c>
      <c r="D1296">
        <v>1</v>
      </c>
      <c r="E1296">
        <v>10.5</v>
      </c>
      <c r="F1296">
        <v>43</v>
      </c>
      <c r="G1296">
        <v>473.9</v>
      </c>
      <c r="H1296">
        <v>34</v>
      </c>
      <c r="I1296">
        <v>380.8</v>
      </c>
      <c r="J1296">
        <v>78</v>
      </c>
      <c r="K1296">
        <v>865.2</v>
      </c>
      <c r="L1296" s="11" t="s">
        <v>11927</v>
      </c>
      <c r="M1296" s="12" t="s">
        <v>6</v>
      </c>
      <c r="N1296" s="12" t="s">
        <v>6</v>
      </c>
      <c r="O1296" s="12" t="s">
        <v>6</v>
      </c>
      <c r="P1296" s="12" t="s">
        <v>6</v>
      </c>
      <c r="Q1296" s="12">
        <v>203</v>
      </c>
      <c r="R1296">
        <v>1295</v>
      </c>
    </row>
    <row r="1297" spans="1:18" ht="15" x14ac:dyDescent="0.45">
      <c r="A1297">
        <v>2011960</v>
      </c>
      <c r="B1297">
        <v>7.38</v>
      </c>
      <c r="C1297">
        <v>643.70000000000005</v>
      </c>
      <c r="F1297">
        <v>2.48</v>
      </c>
      <c r="G1297">
        <v>220.54</v>
      </c>
      <c r="J1297">
        <v>9.86</v>
      </c>
      <c r="K1297">
        <v>864.24</v>
      </c>
      <c r="L1297" s="11" t="s">
        <v>11924</v>
      </c>
      <c r="M1297" s="12">
        <v>263</v>
      </c>
      <c r="N1297" s="12" t="s">
        <v>6</v>
      </c>
      <c r="O1297" s="12" t="s">
        <v>6</v>
      </c>
      <c r="P1297" s="12" t="s">
        <v>6</v>
      </c>
      <c r="Q1297" s="12" t="s">
        <v>6</v>
      </c>
      <c r="R1297">
        <v>1296</v>
      </c>
    </row>
    <row r="1298" spans="1:18" ht="15" x14ac:dyDescent="0.45">
      <c r="A1298">
        <v>2010458</v>
      </c>
      <c r="D1298">
        <v>13.95</v>
      </c>
      <c r="E1298">
        <v>668.32</v>
      </c>
      <c r="F1298">
        <v>0.67</v>
      </c>
      <c r="G1298">
        <v>31.52</v>
      </c>
      <c r="H1298">
        <v>3.47</v>
      </c>
      <c r="I1298">
        <v>162.68</v>
      </c>
      <c r="J1298">
        <v>18.09</v>
      </c>
      <c r="K1298">
        <v>862.52</v>
      </c>
      <c r="L1298" s="11" t="s">
        <v>11924</v>
      </c>
      <c r="M1298" s="12">
        <v>264</v>
      </c>
      <c r="N1298" s="12" t="s">
        <v>6</v>
      </c>
      <c r="O1298" s="12" t="s">
        <v>6</v>
      </c>
      <c r="P1298" s="12" t="s">
        <v>6</v>
      </c>
      <c r="Q1298" s="12" t="s">
        <v>6</v>
      </c>
      <c r="R1298">
        <v>1297</v>
      </c>
    </row>
    <row r="1299" spans="1:18" ht="15" x14ac:dyDescent="0.45">
      <c r="A1299">
        <v>16125</v>
      </c>
      <c r="D1299">
        <v>42</v>
      </c>
      <c r="E1299">
        <v>336</v>
      </c>
      <c r="F1299">
        <v>50</v>
      </c>
      <c r="G1299">
        <v>398.08</v>
      </c>
      <c r="H1299">
        <v>15</v>
      </c>
      <c r="I1299">
        <v>127.5</v>
      </c>
      <c r="J1299">
        <v>107</v>
      </c>
      <c r="K1299">
        <v>861.57999999999993</v>
      </c>
      <c r="L1299" s="11" t="s">
        <v>11927</v>
      </c>
      <c r="M1299" s="12" t="s">
        <v>6</v>
      </c>
      <c r="N1299" s="12" t="s">
        <v>6</v>
      </c>
      <c r="O1299" s="12" t="s">
        <v>6</v>
      </c>
      <c r="P1299" s="12" t="s">
        <v>6</v>
      </c>
      <c r="Q1299" s="12">
        <v>204</v>
      </c>
      <c r="R1299">
        <v>1298</v>
      </c>
    </row>
    <row r="1300" spans="1:18" ht="15" x14ac:dyDescent="0.45">
      <c r="A1300">
        <v>17054</v>
      </c>
      <c r="B1300">
        <v>22</v>
      </c>
      <c r="C1300">
        <v>216.22</v>
      </c>
      <c r="F1300">
        <v>40</v>
      </c>
      <c r="G1300">
        <v>410.88</v>
      </c>
      <c r="H1300">
        <v>22</v>
      </c>
      <c r="I1300">
        <v>233.25</v>
      </c>
      <c r="J1300">
        <v>84</v>
      </c>
      <c r="K1300">
        <v>860.35</v>
      </c>
      <c r="L1300" s="11" t="s">
        <v>11926</v>
      </c>
      <c r="M1300" s="12" t="s">
        <v>6</v>
      </c>
      <c r="N1300" s="12" t="s">
        <v>6</v>
      </c>
      <c r="O1300" s="12" t="s">
        <v>6</v>
      </c>
      <c r="P1300" s="12">
        <v>193</v>
      </c>
      <c r="Q1300" s="12" t="s">
        <v>6</v>
      </c>
      <c r="R1300">
        <v>1299</v>
      </c>
    </row>
    <row r="1301" spans="1:18" ht="15" x14ac:dyDescent="0.45">
      <c r="A1301">
        <v>11898</v>
      </c>
      <c r="B1301">
        <v>57</v>
      </c>
      <c r="C1301">
        <v>284.2</v>
      </c>
      <c r="D1301">
        <v>35</v>
      </c>
      <c r="E1301">
        <v>174.6</v>
      </c>
      <c r="F1301">
        <v>38</v>
      </c>
      <c r="G1301">
        <v>189.2</v>
      </c>
      <c r="H1301">
        <v>42</v>
      </c>
      <c r="I1301">
        <v>209.6</v>
      </c>
      <c r="J1301">
        <v>172</v>
      </c>
      <c r="K1301">
        <v>857.6</v>
      </c>
      <c r="L1301" s="11" t="s">
        <v>11925</v>
      </c>
      <c r="M1301" s="12" t="s">
        <v>6</v>
      </c>
      <c r="N1301" s="12" t="s">
        <v>6</v>
      </c>
      <c r="O1301" s="12">
        <v>198</v>
      </c>
      <c r="P1301" s="12" t="s">
        <v>6</v>
      </c>
      <c r="Q1301" s="12" t="s">
        <v>6</v>
      </c>
      <c r="R1301">
        <v>1300</v>
      </c>
    </row>
    <row r="1302" spans="1:18" ht="15" x14ac:dyDescent="0.45">
      <c r="A1302">
        <v>29381</v>
      </c>
      <c r="B1302">
        <v>46</v>
      </c>
      <c r="C1302">
        <v>241.7</v>
      </c>
      <c r="D1302">
        <v>32</v>
      </c>
      <c r="E1302">
        <v>167.5</v>
      </c>
      <c r="F1302">
        <v>41</v>
      </c>
      <c r="G1302">
        <v>215.38</v>
      </c>
      <c r="H1302">
        <v>47</v>
      </c>
      <c r="I1302">
        <v>233</v>
      </c>
      <c r="J1302">
        <v>166</v>
      </c>
      <c r="K1302">
        <v>857.57999999999993</v>
      </c>
      <c r="L1302" s="11" t="s">
        <v>11926</v>
      </c>
      <c r="M1302" s="12" t="s">
        <v>6</v>
      </c>
      <c r="N1302" s="12" t="s">
        <v>6</v>
      </c>
      <c r="O1302" s="12" t="s">
        <v>6</v>
      </c>
      <c r="P1302" s="12">
        <v>194</v>
      </c>
      <c r="Q1302" s="12" t="s">
        <v>6</v>
      </c>
      <c r="R1302">
        <v>1301</v>
      </c>
    </row>
    <row r="1303" spans="1:18" ht="15" x14ac:dyDescent="0.45">
      <c r="A1303">
        <v>11808</v>
      </c>
      <c r="B1303">
        <v>11</v>
      </c>
      <c r="C1303">
        <v>62.2</v>
      </c>
      <c r="D1303">
        <v>37</v>
      </c>
      <c r="E1303">
        <v>207.2</v>
      </c>
      <c r="F1303">
        <v>58</v>
      </c>
      <c r="G1303">
        <v>324.8</v>
      </c>
      <c r="H1303">
        <v>47</v>
      </c>
      <c r="I1303">
        <v>262.75</v>
      </c>
      <c r="J1303">
        <v>153</v>
      </c>
      <c r="K1303">
        <v>856.95</v>
      </c>
      <c r="L1303" s="11" t="s">
        <v>11927</v>
      </c>
      <c r="M1303" s="12" t="s">
        <v>6</v>
      </c>
      <c r="N1303" s="12" t="s">
        <v>6</v>
      </c>
      <c r="O1303" s="12" t="s">
        <v>6</v>
      </c>
      <c r="P1303" s="12" t="s">
        <v>6</v>
      </c>
      <c r="Q1303" s="12">
        <v>205</v>
      </c>
      <c r="R1303">
        <v>1302</v>
      </c>
    </row>
    <row r="1304" spans="1:18" ht="15" x14ac:dyDescent="0.45">
      <c r="A1304">
        <v>27587</v>
      </c>
      <c r="B1304">
        <v>15</v>
      </c>
      <c r="C1304">
        <v>162.63</v>
      </c>
      <c r="D1304">
        <v>17</v>
      </c>
      <c r="E1304">
        <v>183.56</v>
      </c>
      <c r="F1304">
        <v>26</v>
      </c>
      <c r="G1304">
        <v>282.52999999999997</v>
      </c>
      <c r="H1304">
        <v>21</v>
      </c>
      <c r="I1304">
        <v>228.03</v>
      </c>
      <c r="J1304">
        <v>79</v>
      </c>
      <c r="K1304">
        <v>856.75</v>
      </c>
      <c r="L1304" s="11" t="s">
        <v>11926</v>
      </c>
      <c r="M1304" s="12" t="s">
        <v>6</v>
      </c>
      <c r="N1304" s="12" t="s">
        <v>6</v>
      </c>
      <c r="O1304" s="12" t="s">
        <v>6</v>
      </c>
      <c r="P1304" s="12">
        <v>195</v>
      </c>
      <c r="Q1304" s="12" t="s">
        <v>6</v>
      </c>
      <c r="R1304">
        <v>1303</v>
      </c>
    </row>
    <row r="1305" spans="1:18" ht="15" x14ac:dyDescent="0.45">
      <c r="A1305">
        <v>28230</v>
      </c>
      <c r="B1305">
        <v>12</v>
      </c>
      <c r="C1305">
        <v>154.80000000000001</v>
      </c>
      <c r="D1305">
        <v>14</v>
      </c>
      <c r="E1305">
        <v>180.6</v>
      </c>
      <c r="F1305">
        <v>25</v>
      </c>
      <c r="G1305">
        <v>321.47000000000003</v>
      </c>
      <c r="H1305">
        <v>15</v>
      </c>
      <c r="I1305">
        <v>199.8</v>
      </c>
      <c r="J1305">
        <v>66</v>
      </c>
      <c r="K1305">
        <v>856.67000000000007</v>
      </c>
      <c r="L1305" s="11" t="s">
        <v>11926</v>
      </c>
      <c r="M1305" s="12" t="s">
        <v>6</v>
      </c>
      <c r="N1305" s="12" t="s">
        <v>6</v>
      </c>
      <c r="O1305" s="12" t="s">
        <v>6</v>
      </c>
      <c r="P1305" s="12">
        <v>196</v>
      </c>
      <c r="Q1305" s="12" t="s">
        <v>6</v>
      </c>
      <c r="R1305">
        <v>1304</v>
      </c>
    </row>
    <row r="1306" spans="1:18" ht="15" x14ac:dyDescent="0.45">
      <c r="A1306">
        <v>29033</v>
      </c>
      <c r="B1306">
        <v>22</v>
      </c>
      <c r="C1306">
        <v>140.80000000000001</v>
      </c>
      <c r="D1306">
        <v>52</v>
      </c>
      <c r="E1306">
        <v>308.33</v>
      </c>
      <c r="F1306">
        <v>48</v>
      </c>
      <c r="G1306">
        <v>282.26</v>
      </c>
      <c r="H1306">
        <v>22</v>
      </c>
      <c r="I1306">
        <v>125</v>
      </c>
      <c r="J1306">
        <v>144</v>
      </c>
      <c r="K1306">
        <v>856.39</v>
      </c>
      <c r="L1306" s="11" t="s">
        <v>11926</v>
      </c>
      <c r="M1306" s="12" t="s">
        <v>6</v>
      </c>
      <c r="N1306" s="12" t="s">
        <v>6</v>
      </c>
      <c r="O1306" s="12" t="s">
        <v>6</v>
      </c>
      <c r="P1306" s="12">
        <v>197</v>
      </c>
      <c r="Q1306" s="12" t="s">
        <v>6</v>
      </c>
      <c r="R1306">
        <v>1305</v>
      </c>
    </row>
    <row r="1307" spans="1:18" ht="15" x14ac:dyDescent="0.45">
      <c r="A1307">
        <v>31849</v>
      </c>
      <c r="D1307">
        <v>20</v>
      </c>
      <c r="E1307">
        <v>121</v>
      </c>
      <c r="F1307">
        <v>27</v>
      </c>
      <c r="G1307">
        <v>166.6</v>
      </c>
      <c r="H1307">
        <v>93</v>
      </c>
      <c r="I1307">
        <v>567.4</v>
      </c>
      <c r="J1307">
        <v>140</v>
      </c>
      <c r="K1307">
        <v>855</v>
      </c>
      <c r="L1307" s="11" t="s">
        <v>11926</v>
      </c>
      <c r="M1307" s="12" t="s">
        <v>6</v>
      </c>
      <c r="N1307" s="12" t="s">
        <v>6</v>
      </c>
      <c r="O1307" s="12" t="s">
        <v>6</v>
      </c>
      <c r="P1307" s="12">
        <v>198</v>
      </c>
      <c r="Q1307" s="12" t="s">
        <v>6</v>
      </c>
      <c r="R1307">
        <v>1306</v>
      </c>
    </row>
    <row r="1308" spans="1:18" ht="15" x14ac:dyDescent="0.45">
      <c r="A1308">
        <v>14056</v>
      </c>
      <c r="B1308">
        <v>38</v>
      </c>
      <c r="C1308">
        <v>285</v>
      </c>
      <c r="D1308">
        <v>28</v>
      </c>
      <c r="E1308">
        <v>208.2</v>
      </c>
      <c r="F1308">
        <v>35</v>
      </c>
      <c r="G1308">
        <v>266.3</v>
      </c>
      <c r="H1308">
        <v>12</v>
      </c>
      <c r="I1308">
        <v>94.8</v>
      </c>
      <c r="J1308">
        <v>113</v>
      </c>
      <c r="K1308">
        <v>854.3</v>
      </c>
      <c r="L1308" s="11" t="s">
        <v>11926</v>
      </c>
      <c r="M1308" s="12" t="s">
        <v>6</v>
      </c>
      <c r="N1308" s="12" t="s">
        <v>6</v>
      </c>
      <c r="O1308" s="12" t="s">
        <v>6</v>
      </c>
      <c r="P1308" s="12">
        <v>199</v>
      </c>
      <c r="Q1308" s="12" t="s">
        <v>6</v>
      </c>
      <c r="R1308">
        <v>1307</v>
      </c>
    </row>
    <row r="1309" spans="1:18" ht="15" x14ac:dyDescent="0.45">
      <c r="A1309">
        <v>31244</v>
      </c>
      <c r="B1309">
        <v>44</v>
      </c>
      <c r="C1309">
        <v>227.54</v>
      </c>
      <c r="D1309">
        <v>12</v>
      </c>
      <c r="E1309">
        <v>62.4</v>
      </c>
      <c r="F1309">
        <v>60</v>
      </c>
      <c r="G1309">
        <v>308.64</v>
      </c>
      <c r="H1309">
        <v>51</v>
      </c>
      <c r="I1309">
        <v>255.45</v>
      </c>
      <c r="J1309">
        <v>167</v>
      </c>
      <c r="K1309">
        <v>854.03</v>
      </c>
      <c r="L1309" s="11" t="s">
        <v>11928</v>
      </c>
      <c r="M1309" s="12" t="s">
        <v>6</v>
      </c>
      <c r="N1309" s="12">
        <v>297</v>
      </c>
      <c r="O1309" s="12" t="s">
        <v>6</v>
      </c>
      <c r="P1309" s="12" t="s">
        <v>6</v>
      </c>
      <c r="Q1309" s="12" t="s">
        <v>6</v>
      </c>
      <c r="R1309">
        <v>1308</v>
      </c>
    </row>
    <row r="1310" spans="1:18" ht="15" x14ac:dyDescent="0.45">
      <c r="A1310">
        <v>11322</v>
      </c>
      <c r="B1310">
        <v>44</v>
      </c>
      <c r="C1310">
        <v>347.6</v>
      </c>
      <c r="D1310">
        <v>15</v>
      </c>
      <c r="E1310">
        <v>121.2</v>
      </c>
      <c r="F1310">
        <v>27</v>
      </c>
      <c r="G1310">
        <v>229.4</v>
      </c>
      <c r="H1310">
        <v>18</v>
      </c>
      <c r="I1310">
        <v>154.80000000000001</v>
      </c>
      <c r="J1310">
        <v>104</v>
      </c>
      <c r="K1310">
        <v>853</v>
      </c>
      <c r="L1310" s="11" t="s">
        <v>11924</v>
      </c>
      <c r="M1310" s="12">
        <v>265</v>
      </c>
      <c r="N1310" s="12" t="s">
        <v>6</v>
      </c>
      <c r="O1310" s="12" t="s">
        <v>6</v>
      </c>
      <c r="P1310" s="12" t="s">
        <v>6</v>
      </c>
      <c r="Q1310" s="12" t="s">
        <v>6</v>
      </c>
      <c r="R1310">
        <v>1309</v>
      </c>
    </row>
    <row r="1311" spans="1:18" ht="15" x14ac:dyDescent="0.45">
      <c r="A1311">
        <v>17303</v>
      </c>
      <c r="B1311">
        <v>4</v>
      </c>
      <c r="C1311">
        <v>131.19999999999999</v>
      </c>
      <c r="D1311">
        <v>5</v>
      </c>
      <c r="E1311">
        <v>164</v>
      </c>
      <c r="F1311">
        <v>10</v>
      </c>
      <c r="G1311">
        <v>328</v>
      </c>
      <c r="H1311">
        <v>7</v>
      </c>
      <c r="I1311">
        <v>229.6</v>
      </c>
      <c r="J1311">
        <v>26</v>
      </c>
      <c r="K1311">
        <v>852.80000000000007</v>
      </c>
      <c r="L1311" s="11" t="s">
        <v>11928</v>
      </c>
      <c r="M1311" s="12" t="s">
        <v>6</v>
      </c>
      <c r="N1311" s="12">
        <v>298</v>
      </c>
      <c r="O1311" s="12" t="s">
        <v>6</v>
      </c>
      <c r="P1311" s="12" t="s">
        <v>6</v>
      </c>
      <c r="Q1311" s="12" t="s">
        <v>6</v>
      </c>
      <c r="R1311">
        <v>1310</v>
      </c>
    </row>
    <row r="1312" spans="1:18" ht="15" x14ac:dyDescent="0.45">
      <c r="A1312">
        <v>17503</v>
      </c>
      <c r="B1312">
        <v>13</v>
      </c>
      <c r="C1312">
        <v>253.5</v>
      </c>
      <c r="D1312">
        <v>10</v>
      </c>
      <c r="E1312">
        <v>186.94</v>
      </c>
      <c r="F1312">
        <v>16</v>
      </c>
      <c r="G1312">
        <v>311.2</v>
      </c>
      <c r="H1312">
        <v>5</v>
      </c>
      <c r="I1312">
        <v>101</v>
      </c>
      <c r="J1312">
        <v>44</v>
      </c>
      <c r="K1312">
        <v>852.64</v>
      </c>
      <c r="L1312" s="11" t="s">
        <v>11926</v>
      </c>
      <c r="M1312" s="12" t="s">
        <v>6</v>
      </c>
      <c r="N1312" s="12" t="s">
        <v>6</v>
      </c>
      <c r="O1312" s="12" t="s">
        <v>6</v>
      </c>
      <c r="P1312" s="12">
        <v>200</v>
      </c>
      <c r="Q1312" s="12" t="s">
        <v>6</v>
      </c>
      <c r="R1312">
        <v>1311</v>
      </c>
    </row>
    <row r="1313" spans="1:18" ht="15" x14ac:dyDescent="0.45">
      <c r="A1313">
        <v>18071</v>
      </c>
      <c r="B1313">
        <v>30</v>
      </c>
      <c r="C1313">
        <v>360</v>
      </c>
      <c r="D1313">
        <v>9</v>
      </c>
      <c r="E1313">
        <v>108</v>
      </c>
      <c r="F1313">
        <v>15</v>
      </c>
      <c r="G1313">
        <v>180</v>
      </c>
      <c r="H1313">
        <v>17</v>
      </c>
      <c r="I1313">
        <v>204</v>
      </c>
      <c r="J1313">
        <v>71</v>
      </c>
      <c r="K1313">
        <v>852</v>
      </c>
      <c r="L1313" s="11" t="s">
        <v>11923</v>
      </c>
      <c r="M1313" s="12" t="s">
        <v>6</v>
      </c>
      <c r="N1313" s="12" t="s">
        <v>6</v>
      </c>
      <c r="O1313" s="12" t="s">
        <v>6</v>
      </c>
      <c r="P1313" s="12" t="s">
        <v>6</v>
      </c>
      <c r="Q1313" s="12" t="s">
        <v>6</v>
      </c>
      <c r="R1313">
        <v>1312</v>
      </c>
    </row>
    <row r="1314" spans="1:18" ht="15" x14ac:dyDescent="0.45">
      <c r="A1314">
        <v>30531</v>
      </c>
      <c r="F1314">
        <v>38</v>
      </c>
      <c r="G1314">
        <v>276.82</v>
      </c>
      <c r="H1314">
        <v>79</v>
      </c>
      <c r="I1314">
        <v>574.96</v>
      </c>
      <c r="J1314">
        <v>117</v>
      </c>
      <c r="K1314">
        <v>851.78</v>
      </c>
      <c r="L1314" s="11" t="s">
        <v>11927</v>
      </c>
      <c r="M1314" s="12" t="s">
        <v>6</v>
      </c>
      <c r="N1314" s="12" t="s">
        <v>6</v>
      </c>
      <c r="O1314" s="12" t="s">
        <v>6</v>
      </c>
      <c r="P1314" s="12" t="s">
        <v>6</v>
      </c>
      <c r="Q1314" s="12">
        <v>206</v>
      </c>
      <c r="R1314">
        <v>1313</v>
      </c>
    </row>
    <row r="1315" spans="1:18" ht="15" x14ac:dyDescent="0.45">
      <c r="A1315">
        <v>17804</v>
      </c>
      <c r="B1315">
        <v>23</v>
      </c>
      <c r="C1315">
        <v>326.60000000000002</v>
      </c>
      <c r="D1315">
        <v>13</v>
      </c>
      <c r="E1315">
        <v>184.6</v>
      </c>
      <c r="F1315">
        <v>10</v>
      </c>
      <c r="G1315">
        <v>143.5</v>
      </c>
      <c r="H1315">
        <v>13</v>
      </c>
      <c r="I1315">
        <v>193.7</v>
      </c>
      <c r="J1315">
        <v>59</v>
      </c>
      <c r="K1315">
        <v>848.40000000000009</v>
      </c>
      <c r="L1315" s="11" t="s">
        <v>11925</v>
      </c>
      <c r="M1315" s="12" t="s">
        <v>6</v>
      </c>
      <c r="N1315" s="12" t="s">
        <v>6</v>
      </c>
      <c r="O1315" s="12">
        <v>199</v>
      </c>
      <c r="P1315" s="12" t="s">
        <v>6</v>
      </c>
      <c r="Q1315" s="12" t="s">
        <v>6</v>
      </c>
      <c r="R1315">
        <v>1314</v>
      </c>
    </row>
    <row r="1316" spans="1:18" ht="15" x14ac:dyDescent="0.45">
      <c r="A1316">
        <v>11280</v>
      </c>
      <c r="B1316">
        <v>24</v>
      </c>
      <c r="C1316">
        <v>597.6</v>
      </c>
      <c r="D1316">
        <v>2</v>
      </c>
      <c r="E1316">
        <v>49.8</v>
      </c>
      <c r="F1316">
        <v>8</v>
      </c>
      <c r="G1316">
        <v>199.2</v>
      </c>
      <c r="J1316">
        <v>34</v>
      </c>
      <c r="K1316">
        <v>846.59999999999991</v>
      </c>
      <c r="L1316" s="11" t="s">
        <v>11924</v>
      </c>
      <c r="M1316" s="12">
        <v>266</v>
      </c>
      <c r="N1316" s="12" t="s">
        <v>6</v>
      </c>
      <c r="O1316" s="12" t="s">
        <v>6</v>
      </c>
      <c r="P1316" s="12" t="s">
        <v>6</v>
      </c>
      <c r="Q1316" s="12" t="s">
        <v>6</v>
      </c>
      <c r="R1316">
        <v>1315</v>
      </c>
    </row>
    <row r="1317" spans="1:18" ht="15" x14ac:dyDescent="0.45">
      <c r="A1317">
        <v>13712</v>
      </c>
      <c r="B1317">
        <v>7</v>
      </c>
      <c r="C1317">
        <v>137.19999999999999</v>
      </c>
      <c r="D1317">
        <v>12</v>
      </c>
      <c r="E1317">
        <v>239.1</v>
      </c>
      <c r="F1317">
        <v>10</v>
      </c>
      <c r="G1317">
        <v>235</v>
      </c>
      <c r="H1317">
        <v>10</v>
      </c>
      <c r="I1317">
        <v>235</v>
      </c>
      <c r="J1317">
        <v>39</v>
      </c>
      <c r="K1317">
        <v>846.3</v>
      </c>
      <c r="L1317" s="11" t="s">
        <v>11926</v>
      </c>
      <c r="M1317" s="12" t="s">
        <v>6</v>
      </c>
      <c r="N1317" s="12" t="s">
        <v>6</v>
      </c>
      <c r="O1317" s="12" t="s">
        <v>6</v>
      </c>
      <c r="P1317" s="12">
        <v>201</v>
      </c>
      <c r="Q1317" s="12" t="s">
        <v>6</v>
      </c>
      <c r="R1317">
        <v>1316</v>
      </c>
    </row>
    <row r="1318" spans="1:18" ht="15" x14ac:dyDescent="0.45">
      <c r="A1318">
        <v>27529</v>
      </c>
      <c r="B1318">
        <v>20</v>
      </c>
      <c r="C1318">
        <v>137.44999999999999</v>
      </c>
      <c r="D1318">
        <v>19</v>
      </c>
      <c r="E1318">
        <v>130</v>
      </c>
      <c r="F1318">
        <v>32</v>
      </c>
      <c r="G1318">
        <v>220.25</v>
      </c>
      <c r="H1318">
        <v>52</v>
      </c>
      <c r="I1318">
        <v>357.7</v>
      </c>
      <c r="J1318">
        <v>123</v>
      </c>
      <c r="K1318">
        <v>845.4</v>
      </c>
      <c r="L1318" s="11" t="s">
        <v>11926</v>
      </c>
      <c r="M1318" s="12" t="s">
        <v>6</v>
      </c>
      <c r="N1318" s="12" t="s">
        <v>6</v>
      </c>
      <c r="O1318" s="12" t="s">
        <v>6</v>
      </c>
      <c r="P1318" s="12">
        <v>202</v>
      </c>
      <c r="Q1318" s="12" t="s">
        <v>6</v>
      </c>
      <c r="R1318">
        <v>1317</v>
      </c>
    </row>
    <row r="1319" spans="1:18" ht="15" x14ac:dyDescent="0.45">
      <c r="A1319">
        <v>32032</v>
      </c>
      <c r="F1319">
        <v>17</v>
      </c>
      <c r="G1319">
        <v>234.08</v>
      </c>
      <c r="H1319">
        <v>44</v>
      </c>
      <c r="I1319">
        <v>610.49</v>
      </c>
      <c r="J1319">
        <v>61</v>
      </c>
      <c r="K1319">
        <v>844.57</v>
      </c>
      <c r="L1319" s="11" t="s">
        <v>11926</v>
      </c>
      <c r="M1319" s="12" t="s">
        <v>6</v>
      </c>
      <c r="N1319" s="12" t="s">
        <v>6</v>
      </c>
      <c r="O1319" s="12" t="s">
        <v>6</v>
      </c>
      <c r="P1319" s="12">
        <v>203</v>
      </c>
      <c r="Q1319" s="12" t="s">
        <v>6</v>
      </c>
      <c r="R1319">
        <v>1318</v>
      </c>
    </row>
    <row r="1320" spans="1:18" ht="15" x14ac:dyDescent="0.45">
      <c r="A1320">
        <v>29847</v>
      </c>
      <c r="B1320">
        <v>23</v>
      </c>
      <c r="C1320">
        <v>388.7</v>
      </c>
      <c r="D1320">
        <v>12</v>
      </c>
      <c r="E1320">
        <v>201.45</v>
      </c>
      <c r="F1320">
        <v>14</v>
      </c>
      <c r="G1320">
        <v>236.6</v>
      </c>
      <c r="H1320">
        <v>1</v>
      </c>
      <c r="I1320">
        <v>16.899999999999999</v>
      </c>
      <c r="J1320">
        <v>50</v>
      </c>
      <c r="K1320">
        <v>843.65</v>
      </c>
      <c r="L1320" s="11" t="s">
        <v>11925</v>
      </c>
      <c r="M1320" s="12" t="s">
        <v>6</v>
      </c>
      <c r="N1320" s="12" t="s">
        <v>6</v>
      </c>
      <c r="O1320" s="12">
        <v>200</v>
      </c>
      <c r="P1320" s="12" t="s">
        <v>6</v>
      </c>
      <c r="Q1320" s="12" t="s">
        <v>6</v>
      </c>
      <c r="R1320">
        <v>1319</v>
      </c>
    </row>
    <row r="1321" spans="1:18" ht="15" x14ac:dyDescent="0.45">
      <c r="A1321">
        <v>12618</v>
      </c>
      <c r="B1321">
        <v>11</v>
      </c>
      <c r="C1321">
        <v>215.6</v>
      </c>
      <c r="D1321">
        <v>8</v>
      </c>
      <c r="E1321">
        <v>156.80000000000001</v>
      </c>
      <c r="F1321">
        <v>19</v>
      </c>
      <c r="G1321">
        <v>372.4</v>
      </c>
      <c r="H1321">
        <v>5</v>
      </c>
      <c r="I1321">
        <v>98</v>
      </c>
      <c r="J1321">
        <v>43</v>
      </c>
      <c r="K1321">
        <v>842.8</v>
      </c>
      <c r="L1321" s="11" t="s">
        <v>11927</v>
      </c>
      <c r="M1321" s="12" t="s">
        <v>6</v>
      </c>
      <c r="N1321" s="12" t="s">
        <v>6</v>
      </c>
      <c r="O1321" s="12" t="s">
        <v>6</v>
      </c>
      <c r="P1321" s="12" t="s">
        <v>6</v>
      </c>
      <c r="Q1321" s="12">
        <v>207</v>
      </c>
      <c r="R1321">
        <v>1320</v>
      </c>
    </row>
    <row r="1322" spans="1:18" ht="15" x14ac:dyDescent="0.45">
      <c r="A1322">
        <v>18401</v>
      </c>
      <c r="B1322">
        <v>7</v>
      </c>
      <c r="C1322">
        <v>250.5</v>
      </c>
      <c r="D1322">
        <v>2</v>
      </c>
      <c r="E1322">
        <v>72.400000000000006</v>
      </c>
      <c r="F1322">
        <v>5</v>
      </c>
      <c r="G1322">
        <v>180.88</v>
      </c>
      <c r="H1322">
        <v>9</v>
      </c>
      <c r="I1322">
        <v>338.96</v>
      </c>
      <c r="J1322">
        <v>23</v>
      </c>
      <c r="K1322">
        <v>842.74</v>
      </c>
      <c r="L1322" s="11" t="s">
        <v>11928</v>
      </c>
      <c r="M1322" s="12" t="s">
        <v>6</v>
      </c>
      <c r="N1322" s="12">
        <v>299</v>
      </c>
      <c r="O1322" s="12" t="s">
        <v>6</v>
      </c>
      <c r="P1322" s="12" t="s">
        <v>6</v>
      </c>
      <c r="Q1322" s="12" t="s">
        <v>6</v>
      </c>
      <c r="R1322">
        <v>1321</v>
      </c>
    </row>
    <row r="1323" spans="1:18" ht="15" x14ac:dyDescent="0.45">
      <c r="A1323">
        <v>29415</v>
      </c>
      <c r="B1323">
        <v>35</v>
      </c>
      <c r="C1323">
        <v>226.98</v>
      </c>
      <c r="D1323">
        <v>6</v>
      </c>
      <c r="E1323">
        <v>38.479999999999997</v>
      </c>
      <c r="F1323">
        <v>47</v>
      </c>
      <c r="G1323">
        <v>303.94</v>
      </c>
      <c r="H1323">
        <v>42</v>
      </c>
      <c r="I1323">
        <v>273</v>
      </c>
      <c r="J1323">
        <v>130</v>
      </c>
      <c r="K1323">
        <v>842.4</v>
      </c>
      <c r="L1323" s="11" t="s">
        <v>11925</v>
      </c>
      <c r="M1323" s="12" t="s">
        <v>6</v>
      </c>
      <c r="N1323" s="12" t="s">
        <v>6</v>
      </c>
      <c r="O1323" s="12">
        <v>201</v>
      </c>
      <c r="P1323" s="12" t="s">
        <v>6</v>
      </c>
      <c r="Q1323" s="12" t="s">
        <v>6</v>
      </c>
      <c r="R1323">
        <v>1322</v>
      </c>
    </row>
    <row r="1324" spans="1:18" ht="15" x14ac:dyDescent="0.45">
      <c r="A1324">
        <v>16727</v>
      </c>
      <c r="B1324">
        <v>184</v>
      </c>
      <c r="C1324">
        <v>293.62</v>
      </c>
      <c r="D1324">
        <v>125</v>
      </c>
      <c r="E1324">
        <v>199.35</v>
      </c>
      <c r="F1324">
        <v>121</v>
      </c>
      <c r="G1324">
        <v>192.82</v>
      </c>
      <c r="H1324">
        <v>99</v>
      </c>
      <c r="I1324">
        <v>156.44999999999999</v>
      </c>
      <c r="J1324">
        <v>529</v>
      </c>
      <c r="K1324">
        <v>842.24</v>
      </c>
      <c r="L1324" s="11" t="s">
        <v>11928</v>
      </c>
      <c r="M1324" s="12" t="s">
        <v>6</v>
      </c>
      <c r="N1324" s="12">
        <v>300</v>
      </c>
      <c r="O1324" s="12" t="s">
        <v>6</v>
      </c>
      <c r="P1324" s="12" t="s">
        <v>6</v>
      </c>
      <c r="Q1324" s="12" t="s">
        <v>6</v>
      </c>
      <c r="R1324">
        <v>1323</v>
      </c>
    </row>
    <row r="1325" spans="1:18" ht="15" x14ac:dyDescent="0.45">
      <c r="A1325">
        <v>11754</v>
      </c>
      <c r="D1325">
        <v>4</v>
      </c>
      <c r="E1325">
        <v>53.31</v>
      </c>
      <c r="F1325">
        <v>30</v>
      </c>
      <c r="G1325">
        <v>408</v>
      </c>
      <c r="H1325">
        <v>28</v>
      </c>
      <c r="I1325">
        <v>380.8</v>
      </c>
      <c r="J1325">
        <v>62</v>
      </c>
      <c r="K1325">
        <v>842.11</v>
      </c>
      <c r="L1325" s="11" t="s">
        <v>11927</v>
      </c>
      <c r="M1325" s="12" t="s">
        <v>6</v>
      </c>
      <c r="N1325" s="12" t="s">
        <v>6</v>
      </c>
      <c r="O1325" s="12" t="s">
        <v>6</v>
      </c>
      <c r="P1325" s="12" t="s">
        <v>6</v>
      </c>
      <c r="Q1325" s="12">
        <v>208</v>
      </c>
      <c r="R1325">
        <v>1324</v>
      </c>
    </row>
    <row r="1326" spans="1:18" ht="15" x14ac:dyDescent="0.45">
      <c r="A1326">
        <v>10988</v>
      </c>
      <c r="B1326">
        <v>37</v>
      </c>
      <c r="C1326">
        <v>214.6</v>
      </c>
      <c r="D1326">
        <v>33</v>
      </c>
      <c r="E1326">
        <v>191.4</v>
      </c>
      <c r="F1326">
        <v>34</v>
      </c>
      <c r="G1326">
        <v>197.2</v>
      </c>
      <c r="H1326">
        <v>41</v>
      </c>
      <c r="I1326">
        <v>237.8</v>
      </c>
      <c r="J1326">
        <v>145</v>
      </c>
      <c r="K1326">
        <v>841</v>
      </c>
      <c r="L1326" s="11" t="s">
        <v>11928</v>
      </c>
      <c r="M1326" s="12" t="s">
        <v>6</v>
      </c>
      <c r="N1326" s="12">
        <v>301</v>
      </c>
      <c r="O1326" s="12" t="s">
        <v>6</v>
      </c>
      <c r="P1326" s="12" t="s">
        <v>6</v>
      </c>
      <c r="Q1326" s="12" t="s">
        <v>6</v>
      </c>
      <c r="R1326">
        <v>1325</v>
      </c>
    </row>
    <row r="1327" spans="1:18" ht="15" x14ac:dyDescent="0.45">
      <c r="A1327">
        <v>2027946</v>
      </c>
      <c r="B1327">
        <v>14.3</v>
      </c>
      <c r="C1327">
        <v>200.24</v>
      </c>
      <c r="D1327">
        <v>15.72</v>
      </c>
      <c r="E1327">
        <v>220.04</v>
      </c>
      <c r="F1327">
        <v>18.38</v>
      </c>
      <c r="G1327">
        <v>257.10000000000002</v>
      </c>
      <c r="H1327">
        <v>11.62</v>
      </c>
      <c r="I1327">
        <v>162.66999999999999</v>
      </c>
      <c r="J1327">
        <v>60.02</v>
      </c>
      <c r="K1327">
        <v>840.05</v>
      </c>
      <c r="L1327" s="11" t="s">
        <v>11923</v>
      </c>
      <c r="M1327" s="12" t="s">
        <v>6</v>
      </c>
      <c r="N1327" s="12" t="s">
        <v>6</v>
      </c>
      <c r="O1327" s="12" t="s">
        <v>6</v>
      </c>
      <c r="P1327" s="12" t="s">
        <v>6</v>
      </c>
      <c r="Q1327" s="12" t="s">
        <v>6</v>
      </c>
      <c r="R1327">
        <v>1326</v>
      </c>
    </row>
    <row r="1328" spans="1:18" ht="15" x14ac:dyDescent="0.45">
      <c r="A1328">
        <v>16639</v>
      </c>
      <c r="B1328">
        <v>5</v>
      </c>
      <c r="C1328">
        <v>319.8</v>
      </c>
      <c r="D1328">
        <v>7</v>
      </c>
      <c r="E1328">
        <v>455</v>
      </c>
      <c r="H1328">
        <v>1</v>
      </c>
      <c r="I1328">
        <v>65</v>
      </c>
      <c r="J1328">
        <v>13</v>
      </c>
      <c r="K1328">
        <v>839.8</v>
      </c>
      <c r="L1328" s="11" t="s">
        <v>11925</v>
      </c>
      <c r="M1328" s="12" t="s">
        <v>6</v>
      </c>
      <c r="N1328" s="12" t="s">
        <v>6</v>
      </c>
      <c r="O1328" s="12">
        <v>202</v>
      </c>
      <c r="P1328" s="12" t="s">
        <v>6</v>
      </c>
      <c r="Q1328" s="12" t="s">
        <v>6</v>
      </c>
      <c r="R1328">
        <v>1327</v>
      </c>
    </row>
    <row r="1329" spans="1:18" ht="15" x14ac:dyDescent="0.45">
      <c r="A1329">
        <v>28693</v>
      </c>
      <c r="B1329">
        <v>32</v>
      </c>
      <c r="C1329">
        <v>153.6</v>
      </c>
      <c r="D1329">
        <v>59.01</v>
      </c>
      <c r="E1329">
        <v>283.22000000000003</v>
      </c>
      <c r="F1329">
        <v>77</v>
      </c>
      <c r="G1329">
        <v>369.6</v>
      </c>
      <c r="H1329">
        <v>7</v>
      </c>
      <c r="I1329">
        <v>33.22</v>
      </c>
      <c r="J1329">
        <v>175.01</v>
      </c>
      <c r="K1329">
        <v>839.6400000000001</v>
      </c>
      <c r="L1329" s="11" t="s">
        <v>11928</v>
      </c>
      <c r="M1329" s="12" t="s">
        <v>6</v>
      </c>
      <c r="N1329" s="12">
        <v>302</v>
      </c>
      <c r="O1329" s="12" t="s">
        <v>6</v>
      </c>
      <c r="P1329" s="12" t="s">
        <v>6</v>
      </c>
      <c r="Q1329" s="12" t="s">
        <v>6</v>
      </c>
      <c r="R1329">
        <v>1328</v>
      </c>
    </row>
    <row r="1330" spans="1:18" ht="15" x14ac:dyDescent="0.45">
      <c r="A1330">
        <v>22842</v>
      </c>
      <c r="B1330">
        <v>48</v>
      </c>
      <c r="C1330">
        <v>143.04</v>
      </c>
      <c r="D1330">
        <v>80</v>
      </c>
      <c r="E1330">
        <v>238.8</v>
      </c>
      <c r="F1330">
        <v>79</v>
      </c>
      <c r="G1330">
        <v>236.76</v>
      </c>
      <c r="H1330">
        <v>74</v>
      </c>
      <c r="I1330">
        <v>221.04</v>
      </c>
      <c r="J1330">
        <v>281</v>
      </c>
      <c r="K1330">
        <v>839.64</v>
      </c>
      <c r="L1330" s="11" t="s">
        <v>11928</v>
      </c>
      <c r="M1330" s="12" t="s">
        <v>6</v>
      </c>
      <c r="N1330" s="12">
        <v>303</v>
      </c>
      <c r="O1330" s="12" t="s">
        <v>6</v>
      </c>
      <c r="P1330" s="12" t="s">
        <v>6</v>
      </c>
      <c r="Q1330" s="12" t="s">
        <v>6</v>
      </c>
      <c r="R1330">
        <v>1329</v>
      </c>
    </row>
    <row r="1331" spans="1:18" ht="15" x14ac:dyDescent="0.45">
      <c r="A1331">
        <v>16378</v>
      </c>
      <c r="B1331">
        <v>120</v>
      </c>
      <c r="C1331">
        <v>502.3</v>
      </c>
      <c r="D1331">
        <v>83</v>
      </c>
      <c r="E1331">
        <v>336.02</v>
      </c>
      <c r="J1331">
        <v>203</v>
      </c>
      <c r="K1331">
        <v>838.31999999999994</v>
      </c>
      <c r="L1331" s="11" t="s">
        <v>11928</v>
      </c>
      <c r="M1331" s="12" t="s">
        <v>6</v>
      </c>
      <c r="N1331" s="12">
        <v>304</v>
      </c>
      <c r="O1331" s="12" t="s">
        <v>6</v>
      </c>
      <c r="P1331" s="12" t="s">
        <v>6</v>
      </c>
      <c r="Q1331" s="12" t="s">
        <v>6</v>
      </c>
      <c r="R1331">
        <v>1330</v>
      </c>
    </row>
    <row r="1332" spans="1:18" ht="15" x14ac:dyDescent="0.45">
      <c r="A1332">
        <v>10740</v>
      </c>
      <c r="B1332">
        <v>77</v>
      </c>
      <c r="C1332">
        <v>499.98</v>
      </c>
      <c r="D1332">
        <v>51</v>
      </c>
      <c r="E1332">
        <v>331.5</v>
      </c>
      <c r="F1332">
        <v>1</v>
      </c>
      <c r="G1332">
        <v>6.5</v>
      </c>
      <c r="J1332">
        <v>129</v>
      </c>
      <c r="K1332">
        <v>837.98</v>
      </c>
      <c r="L1332" s="11" t="s">
        <v>11925</v>
      </c>
      <c r="M1332" s="12" t="s">
        <v>6</v>
      </c>
      <c r="N1332" s="12" t="s">
        <v>6</v>
      </c>
      <c r="O1332" s="12">
        <v>203</v>
      </c>
      <c r="P1332" s="12" t="s">
        <v>6</v>
      </c>
      <c r="Q1332" s="12" t="s">
        <v>6</v>
      </c>
      <c r="R1332">
        <v>1331</v>
      </c>
    </row>
    <row r="1333" spans="1:18" ht="15" x14ac:dyDescent="0.45">
      <c r="A1333">
        <v>2011245</v>
      </c>
      <c r="B1333">
        <v>13.92</v>
      </c>
      <c r="C1333">
        <v>347.42</v>
      </c>
      <c r="D1333">
        <v>2.9</v>
      </c>
      <c r="E1333">
        <v>72</v>
      </c>
      <c r="F1333">
        <v>7.25</v>
      </c>
      <c r="G1333">
        <v>180.9</v>
      </c>
      <c r="H1333">
        <v>9.5299999999999994</v>
      </c>
      <c r="I1333">
        <v>237.47</v>
      </c>
      <c r="J1333">
        <v>33.6</v>
      </c>
      <c r="K1333">
        <v>837.79000000000008</v>
      </c>
      <c r="L1333" s="11" t="s">
        <v>11924</v>
      </c>
      <c r="M1333" s="12">
        <v>267</v>
      </c>
      <c r="N1333" s="12" t="s">
        <v>6</v>
      </c>
      <c r="O1333" s="12" t="s">
        <v>6</v>
      </c>
      <c r="P1333" s="12" t="s">
        <v>6</v>
      </c>
      <c r="Q1333" s="12" t="s">
        <v>6</v>
      </c>
      <c r="R1333">
        <v>1332</v>
      </c>
    </row>
    <row r="1334" spans="1:18" ht="15" x14ac:dyDescent="0.45">
      <c r="A1334">
        <v>12047</v>
      </c>
      <c r="B1334">
        <v>112</v>
      </c>
      <c r="C1334">
        <v>145.5</v>
      </c>
      <c r="D1334">
        <v>169</v>
      </c>
      <c r="E1334">
        <v>218.9</v>
      </c>
      <c r="F1334">
        <v>191</v>
      </c>
      <c r="G1334">
        <v>260.10000000000002</v>
      </c>
      <c r="H1334">
        <v>142</v>
      </c>
      <c r="I1334">
        <v>211.92</v>
      </c>
      <c r="J1334">
        <v>614</v>
      </c>
      <c r="K1334">
        <v>836.42</v>
      </c>
      <c r="L1334" s="11" t="s">
        <v>11928</v>
      </c>
      <c r="M1334" s="12" t="s">
        <v>6</v>
      </c>
      <c r="N1334" s="12">
        <v>305</v>
      </c>
      <c r="O1334" s="12" t="s">
        <v>6</v>
      </c>
      <c r="P1334" s="12" t="s">
        <v>6</v>
      </c>
      <c r="Q1334" s="12" t="s">
        <v>6</v>
      </c>
      <c r="R1334">
        <v>1333</v>
      </c>
    </row>
    <row r="1335" spans="1:18" ht="15" x14ac:dyDescent="0.45">
      <c r="A1335">
        <v>28285</v>
      </c>
      <c r="B1335">
        <v>9</v>
      </c>
      <c r="C1335">
        <v>468</v>
      </c>
      <c r="D1335">
        <v>3</v>
      </c>
      <c r="E1335">
        <v>157.80000000000001</v>
      </c>
      <c r="F1335">
        <v>1</v>
      </c>
      <c r="G1335">
        <v>52.6</v>
      </c>
      <c r="H1335">
        <v>3</v>
      </c>
      <c r="I1335">
        <v>157.80000000000001</v>
      </c>
      <c r="J1335">
        <v>16</v>
      </c>
      <c r="K1335">
        <v>836.2</v>
      </c>
      <c r="L1335" s="11" t="s">
        <v>11926</v>
      </c>
      <c r="M1335" s="12" t="s">
        <v>6</v>
      </c>
      <c r="N1335" s="12" t="s">
        <v>6</v>
      </c>
      <c r="O1335" s="12" t="s">
        <v>6</v>
      </c>
      <c r="P1335" s="12">
        <v>204</v>
      </c>
      <c r="Q1335" s="12" t="s">
        <v>6</v>
      </c>
      <c r="R1335">
        <v>1334</v>
      </c>
    </row>
    <row r="1336" spans="1:18" ht="15" x14ac:dyDescent="0.45">
      <c r="A1336">
        <v>28770</v>
      </c>
      <c r="B1336">
        <v>10</v>
      </c>
      <c r="C1336">
        <v>155</v>
      </c>
      <c r="D1336">
        <v>4</v>
      </c>
      <c r="E1336">
        <v>62</v>
      </c>
      <c r="F1336">
        <v>18</v>
      </c>
      <c r="G1336">
        <v>277.76</v>
      </c>
      <c r="H1336">
        <v>22</v>
      </c>
      <c r="I1336">
        <v>341</v>
      </c>
      <c r="J1336">
        <v>54</v>
      </c>
      <c r="K1336">
        <v>835.76</v>
      </c>
      <c r="L1336" s="11" t="s">
        <v>11926</v>
      </c>
      <c r="M1336" s="12" t="s">
        <v>6</v>
      </c>
      <c r="N1336" s="12" t="s">
        <v>6</v>
      </c>
      <c r="O1336" s="12" t="s">
        <v>6</v>
      </c>
      <c r="P1336" s="12">
        <v>205</v>
      </c>
      <c r="Q1336" s="12" t="s">
        <v>6</v>
      </c>
      <c r="R1336">
        <v>1335</v>
      </c>
    </row>
    <row r="1337" spans="1:18" ht="15" x14ac:dyDescent="0.45">
      <c r="A1337">
        <v>2011965</v>
      </c>
      <c r="B1337">
        <v>2.0699999999999998</v>
      </c>
      <c r="C1337">
        <v>198.72</v>
      </c>
      <c r="F1337">
        <v>2.1</v>
      </c>
      <c r="G1337">
        <v>255.38</v>
      </c>
      <c r="H1337">
        <v>3.13</v>
      </c>
      <c r="I1337">
        <v>381.06</v>
      </c>
      <c r="J1337">
        <v>7.3</v>
      </c>
      <c r="K1337">
        <v>835.16000000000008</v>
      </c>
      <c r="L1337" s="11" t="s">
        <v>11924</v>
      </c>
      <c r="M1337" s="12">
        <v>268</v>
      </c>
      <c r="N1337" s="12" t="s">
        <v>6</v>
      </c>
      <c r="O1337" s="12" t="s">
        <v>6</v>
      </c>
      <c r="P1337" s="12" t="s">
        <v>6</v>
      </c>
      <c r="Q1337" s="12" t="s">
        <v>6</v>
      </c>
      <c r="R1337">
        <v>1336</v>
      </c>
    </row>
    <row r="1338" spans="1:18" ht="15" x14ac:dyDescent="0.45">
      <c r="A1338">
        <v>2018256</v>
      </c>
      <c r="B1338">
        <v>3.97</v>
      </c>
      <c r="C1338">
        <v>200.57</v>
      </c>
      <c r="D1338">
        <v>2.19</v>
      </c>
      <c r="E1338">
        <v>110.6</v>
      </c>
      <c r="F1338">
        <v>3.9</v>
      </c>
      <c r="G1338">
        <v>196.78</v>
      </c>
      <c r="H1338">
        <v>6.11</v>
      </c>
      <c r="I1338">
        <v>327.16000000000003</v>
      </c>
      <c r="J1338">
        <v>16.170000000000002</v>
      </c>
      <c r="K1338">
        <v>835.1099999999999</v>
      </c>
      <c r="L1338" s="11" t="s">
        <v>11924</v>
      </c>
      <c r="M1338" s="12">
        <v>269</v>
      </c>
      <c r="N1338" s="12" t="s">
        <v>6</v>
      </c>
      <c r="O1338" s="12" t="s">
        <v>6</v>
      </c>
      <c r="P1338" s="12" t="s">
        <v>6</v>
      </c>
      <c r="Q1338" s="12" t="s">
        <v>6</v>
      </c>
      <c r="R1338">
        <v>1337</v>
      </c>
    </row>
    <row r="1339" spans="1:18" ht="15" x14ac:dyDescent="0.45">
      <c r="A1339">
        <v>29753</v>
      </c>
      <c r="B1339">
        <v>6</v>
      </c>
      <c r="C1339">
        <v>166.8</v>
      </c>
      <c r="D1339">
        <v>1</v>
      </c>
      <c r="E1339">
        <v>27.8</v>
      </c>
      <c r="F1339">
        <v>9</v>
      </c>
      <c r="G1339">
        <v>250.2</v>
      </c>
      <c r="H1339">
        <v>14</v>
      </c>
      <c r="I1339">
        <v>390.18</v>
      </c>
      <c r="J1339">
        <v>30</v>
      </c>
      <c r="K1339">
        <v>834.98</v>
      </c>
      <c r="L1339" s="11" t="s">
        <v>11928</v>
      </c>
      <c r="M1339" s="12" t="s">
        <v>6</v>
      </c>
      <c r="N1339" s="12">
        <v>306</v>
      </c>
      <c r="O1339" s="12" t="s">
        <v>6</v>
      </c>
      <c r="P1339" s="12" t="s">
        <v>6</v>
      </c>
      <c r="Q1339" s="12" t="s">
        <v>6</v>
      </c>
      <c r="R1339">
        <v>1338</v>
      </c>
    </row>
    <row r="1340" spans="1:18" ht="15" x14ac:dyDescent="0.45">
      <c r="A1340">
        <v>14959</v>
      </c>
      <c r="B1340">
        <v>18</v>
      </c>
      <c r="C1340">
        <v>161.4</v>
      </c>
      <c r="D1340">
        <v>29</v>
      </c>
      <c r="E1340">
        <v>257.39</v>
      </c>
      <c r="F1340">
        <v>23</v>
      </c>
      <c r="G1340">
        <v>203.99</v>
      </c>
      <c r="H1340">
        <v>24</v>
      </c>
      <c r="I1340">
        <v>211.47</v>
      </c>
      <c r="J1340">
        <v>94</v>
      </c>
      <c r="K1340">
        <v>834.25</v>
      </c>
      <c r="L1340" s="11" t="s">
        <v>11925</v>
      </c>
      <c r="M1340" s="12" t="s">
        <v>6</v>
      </c>
      <c r="N1340" s="12" t="s">
        <v>6</v>
      </c>
      <c r="O1340" s="12">
        <v>204</v>
      </c>
      <c r="P1340" s="12" t="s">
        <v>6</v>
      </c>
      <c r="Q1340" s="12" t="s">
        <v>6</v>
      </c>
      <c r="R1340">
        <v>1339</v>
      </c>
    </row>
    <row r="1341" spans="1:18" ht="15" x14ac:dyDescent="0.45">
      <c r="A1341">
        <v>2011261</v>
      </c>
      <c r="B1341">
        <v>7.92</v>
      </c>
      <c r="C1341">
        <v>252.7</v>
      </c>
      <c r="D1341">
        <v>7.13</v>
      </c>
      <c r="E1341">
        <v>227.31</v>
      </c>
      <c r="F1341">
        <v>5.45</v>
      </c>
      <c r="G1341">
        <v>174.28</v>
      </c>
      <c r="H1341">
        <v>5.51</v>
      </c>
      <c r="I1341">
        <v>178.64</v>
      </c>
      <c r="J1341">
        <v>26.009999999999998</v>
      </c>
      <c r="K1341">
        <v>832.93</v>
      </c>
      <c r="L1341" s="11" t="s">
        <v>11924</v>
      </c>
      <c r="M1341" s="12">
        <v>270</v>
      </c>
      <c r="N1341" s="12" t="s">
        <v>6</v>
      </c>
      <c r="O1341" s="12" t="s">
        <v>6</v>
      </c>
      <c r="P1341" s="12" t="s">
        <v>6</v>
      </c>
      <c r="Q1341" s="12" t="s">
        <v>6</v>
      </c>
      <c r="R1341">
        <v>1340</v>
      </c>
    </row>
    <row r="1342" spans="1:18" ht="15" x14ac:dyDescent="0.45">
      <c r="A1342">
        <v>11010</v>
      </c>
      <c r="B1342">
        <v>7</v>
      </c>
      <c r="C1342">
        <v>253.4</v>
      </c>
      <c r="D1342">
        <v>7</v>
      </c>
      <c r="E1342">
        <v>253.4</v>
      </c>
      <c r="F1342">
        <v>5</v>
      </c>
      <c r="G1342">
        <v>181</v>
      </c>
      <c r="H1342">
        <v>4</v>
      </c>
      <c r="I1342">
        <v>144.80000000000001</v>
      </c>
      <c r="J1342">
        <v>23</v>
      </c>
      <c r="K1342">
        <v>832.59999999999991</v>
      </c>
      <c r="L1342" s="11" t="s">
        <v>11927</v>
      </c>
      <c r="M1342" s="12" t="s">
        <v>6</v>
      </c>
      <c r="N1342" s="12" t="s">
        <v>6</v>
      </c>
      <c r="O1342" s="12" t="s">
        <v>6</v>
      </c>
      <c r="P1342" s="12" t="s">
        <v>6</v>
      </c>
      <c r="Q1342" s="12">
        <v>209</v>
      </c>
      <c r="R1342">
        <v>1341</v>
      </c>
    </row>
    <row r="1343" spans="1:18" ht="15" x14ac:dyDescent="0.45">
      <c r="A1343">
        <v>17020</v>
      </c>
      <c r="B1343">
        <v>12</v>
      </c>
      <c r="C1343">
        <v>302.39999999999998</v>
      </c>
      <c r="D1343">
        <v>7</v>
      </c>
      <c r="E1343">
        <v>176.4</v>
      </c>
      <c r="F1343">
        <v>5</v>
      </c>
      <c r="G1343">
        <v>126</v>
      </c>
      <c r="H1343">
        <v>9</v>
      </c>
      <c r="I1343">
        <v>226.8</v>
      </c>
      <c r="J1343">
        <v>33</v>
      </c>
      <c r="K1343">
        <v>831.59999999999991</v>
      </c>
      <c r="L1343" s="11" t="s">
        <v>11926</v>
      </c>
      <c r="M1343" s="12" t="s">
        <v>6</v>
      </c>
      <c r="N1343" s="12" t="s">
        <v>6</v>
      </c>
      <c r="O1343" s="12" t="s">
        <v>6</v>
      </c>
      <c r="P1343" s="12">
        <v>206</v>
      </c>
      <c r="Q1343" s="12" t="s">
        <v>6</v>
      </c>
      <c r="R1343">
        <v>1342</v>
      </c>
    </row>
    <row r="1344" spans="1:18" ht="15" x14ac:dyDescent="0.45">
      <c r="A1344">
        <v>23457</v>
      </c>
      <c r="B1344">
        <v>10</v>
      </c>
      <c r="C1344">
        <v>189</v>
      </c>
      <c r="D1344">
        <v>11</v>
      </c>
      <c r="E1344">
        <v>207.9</v>
      </c>
      <c r="F1344">
        <v>16</v>
      </c>
      <c r="G1344">
        <v>302.39999999999998</v>
      </c>
      <c r="H1344">
        <v>7</v>
      </c>
      <c r="I1344">
        <v>132.30000000000001</v>
      </c>
      <c r="J1344">
        <v>44</v>
      </c>
      <c r="K1344">
        <v>831.59999999999991</v>
      </c>
      <c r="L1344" s="11" t="s">
        <v>11925</v>
      </c>
      <c r="M1344" s="12" t="s">
        <v>6</v>
      </c>
      <c r="N1344" s="12" t="s">
        <v>6</v>
      </c>
      <c r="O1344" s="12">
        <v>205</v>
      </c>
      <c r="P1344" s="12" t="s">
        <v>6</v>
      </c>
      <c r="Q1344" s="12" t="s">
        <v>6</v>
      </c>
      <c r="R1344">
        <v>1343</v>
      </c>
    </row>
    <row r="1345" spans="1:18" ht="15" x14ac:dyDescent="0.45">
      <c r="A1345">
        <v>15560</v>
      </c>
      <c r="B1345">
        <v>25</v>
      </c>
      <c r="C1345">
        <v>181.22</v>
      </c>
      <c r="D1345">
        <v>35</v>
      </c>
      <c r="E1345">
        <v>255.46</v>
      </c>
      <c r="F1345">
        <v>32</v>
      </c>
      <c r="G1345">
        <v>232.67</v>
      </c>
      <c r="H1345">
        <v>22</v>
      </c>
      <c r="I1345">
        <v>162.21</v>
      </c>
      <c r="J1345">
        <v>114</v>
      </c>
      <c r="K1345">
        <v>831.56000000000006</v>
      </c>
      <c r="L1345" s="11" t="s">
        <v>11926</v>
      </c>
      <c r="M1345" s="12" t="s">
        <v>6</v>
      </c>
      <c r="N1345" s="12" t="s">
        <v>6</v>
      </c>
      <c r="O1345" s="12" t="s">
        <v>6</v>
      </c>
      <c r="P1345" s="12">
        <v>207</v>
      </c>
      <c r="Q1345" s="12" t="s">
        <v>6</v>
      </c>
      <c r="R1345">
        <v>1344</v>
      </c>
    </row>
    <row r="1346" spans="1:18" ht="15" x14ac:dyDescent="0.45">
      <c r="A1346">
        <v>23578</v>
      </c>
      <c r="B1346">
        <v>19</v>
      </c>
      <c r="C1346">
        <v>196.77</v>
      </c>
      <c r="D1346">
        <v>16</v>
      </c>
      <c r="E1346">
        <v>166.4</v>
      </c>
      <c r="F1346">
        <v>23</v>
      </c>
      <c r="G1346">
        <v>239.2</v>
      </c>
      <c r="H1346">
        <v>22</v>
      </c>
      <c r="I1346">
        <v>228.8</v>
      </c>
      <c r="J1346">
        <v>80</v>
      </c>
      <c r="K1346">
        <v>831.17000000000007</v>
      </c>
      <c r="L1346" s="11" t="s">
        <v>11926</v>
      </c>
      <c r="M1346" s="12" t="s">
        <v>6</v>
      </c>
      <c r="N1346" s="12" t="s">
        <v>6</v>
      </c>
      <c r="O1346" s="12" t="s">
        <v>6</v>
      </c>
      <c r="P1346" s="12">
        <v>208</v>
      </c>
      <c r="Q1346" s="12" t="s">
        <v>6</v>
      </c>
      <c r="R1346">
        <v>1345</v>
      </c>
    </row>
    <row r="1347" spans="1:18" ht="15" x14ac:dyDescent="0.45">
      <c r="A1347">
        <v>31243</v>
      </c>
      <c r="B1347">
        <v>43</v>
      </c>
      <c r="C1347">
        <v>236.06</v>
      </c>
      <c r="D1347">
        <v>26</v>
      </c>
      <c r="E1347">
        <v>143</v>
      </c>
      <c r="F1347">
        <v>71</v>
      </c>
      <c r="G1347">
        <v>390.5</v>
      </c>
      <c r="H1347">
        <v>11</v>
      </c>
      <c r="I1347">
        <v>60.5</v>
      </c>
      <c r="J1347">
        <v>151</v>
      </c>
      <c r="K1347">
        <v>830.06</v>
      </c>
      <c r="L1347" s="11" t="s">
        <v>11928</v>
      </c>
      <c r="M1347" s="12" t="s">
        <v>6</v>
      </c>
      <c r="N1347" s="12">
        <v>307</v>
      </c>
      <c r="O1347" s="12" t="s">
        <v>6</v>
      </c>
      <c r="P1347" s="12" t="s">
        <v>6</v>
      </c>
      <c r="Q1347" s="12" t="s">
        <v>6</v>
      </c>
      <c r="R1347">
        <v>1346</v>
      </c>
    </row>
    <row r="1348" spans="1:18" ht="15" x14ac:dyDescent="0.45">
      <c r="A1348">
        <v>23615</v>
      </c>
      <c r="B1348">
        <v>93</v>
      </c>
      <c r="C1348">
        <v>294.74</v>
      </c>
      <c r="D1348">
        <v>72</v>
      </c>
      <c r="E1348">
        <v>228.06</v>
      </c>
      <c r="F1348">
        <v>55</v>
      </c>
      <c r="G1348">
        <v>173.66</v>
      </c>
      <c r="H1348">
        <v>38</v>
      </c>
      <c r="I1348">
        <v>132.72</v>
      </c>
      <c r="J1348">
        <v>258</v>
      </c>
      <c r="K1348">
        <v>829.18</v>
      </c>
      <c r="L1348" s="11" t="s">
        <v>11925</v>
      </c>
      <c r="M1348" s="12" t="s">
        <v>6</v>
      </c>
      <c r="N1348" s="12" t="s">
        <v>6</v>
      </c>
      <c r="O1348" s="12">
        <v>206</v>
      </c>
      <c r="P1348" s="12" t="s">
        <v>6</v>
      </c>
      <c r="Q1348" s="12" t="s">
        <v>6</v>
      </c>
      <c r="R1348">
        <v>1347</v>
      </c>
    </row>
    <row r="1349" spans="1:18" ht="15" x14ac:dyDescent="0.45">
      <c r="A1349">
        <v>29569</v>
      </c>
      <c r="B1349">
        <v>39</v>
      </c>
      <c r="C1349">
        <v>229.63</v>
      </c>
      <c r="D1349">
        <v>35</v>
      </c>
      <c r="E1349">
        <v>206.03</v>
      </c>
      <c r="F1349">
        <v>34</v>
      </c>
      <c r="G1349">
        <v>199.66</v>
      </c>
      <c r="H1349">
        <v>33</v>
      </c>
      <c r="I1349">
        <v>193.29</v>
      </c>
      <c r="J1349">
        <v>141</v>
      </c>
      <c r="K1349">
        <v>828.6099999999999</v>
      </c>
      <c r="L1349" s="11" t="s">
        <v>11926</v>
      </c>
      <c r="M1349" s="12" t="s">
        <v>6</v>
      </c>
      <c r="N1349" s="12" t="s">
        <v>6</v>
      </c>
      <c r="O1349" s="12" t="s">
        <v>6</v>
      </c>
      <c r="P1349" s="12">
        <v>209</v>
      </c>
      <c r="Q1349" s="12" t="s">
        <v>6</v>
      </c>
      <c r="R1349">
        <v>1348</v>
      </c>
    </row>
    <row r="1350" spans="1:18" ht="15" x14ac:dyDescent="0.45">
      <c r="A1350">
        <v>10130</v>
      </c>
      <c r="B1350">
        <v>23</v>
      </c>
      <c r="C1350">
        <v>124.2</v>
      </c>
      <c r="D1350">
        <v>45</v>
      </c>
      <c r="E1350">
        <v>242.57</v>
      </c>
      <c r="F1350">
        <v>47</v>
      </c>
      <c r="G1350">
        <v>252.94</v>
      </c>
      <c r="H1350">
        <v>33</v>
      </c>
      <c r="I1350">
        <v>208.7</v>
      </c>
      <c r="J1350">
        <v>148</v>
      </c>
      <c r="K1350">
        <v>828.41000000000008</v>
      </c>
      <c r="L1350" s="11" t="s">
        <v>11927</v>
      </c>
      <c r="M1350" s="12" t="s">
        <v>6</v>
      </c>
      <c r="N1350" s="12" t="s">
        <v>6</v>
      </c>
      <c r="O1350" s="12" t="s">
        <v>6</v>
      </c>
      <c r="P1350" s="12" t="s">
        <v>6</v>
      </c>
      <c r="Q1350" s="12">
        <v>210</v>
      </c>
      <c r="R1350">
        <v>1349</v>
      </c>
    </row>
    <row r="1351" spans="1:18" ht="15" x14ac:dyDescent="0.45">
      <c r="A1351">
        <v>14839</v>
      </c>
      <c r="B1351">
        <v>30</v>
      </c>
      <c r="C1351">
        <v>221.41</v>
      </c>
      <c r="D1351">
        <v>15</v>
      </c>
      <c r="E1351">
        <v>102.03</v>
      </c>
      <c r="F1351">
        <v>46</v>
      </c>
      <c r="G1351">
        <v>332.7</v>
      </c>
      <c r="H1351">
        <v>23</v>
      </c>
      <c r="I1351">
        <v>171.9</v>
      </c>
      <c r="J1351">
        <v>114</v>
      </c>
      <c r="K1351">
        <v>828.04</v>
      </c>
      <c r="L1351" s="11" t="s">
        <v>11928</v>
      </c>
      <c r="M1351" s="12" t="s">
        <v>6</v>
      </c>
      <c r="N1351" s="12">
        <v>308</v>
      </c>
      <c r="O1351" s="12" t="s">
        <v>6</v>
      </c>
      <c r="P1351" s="12" t="s">
        <v>6</v>
      </c>
      <c r="Q1351" s="12" t="s">
        <v>6</v>
      </c>
      <c r="R1351">
        <v>1350</v>
      </c>
    </row>
    <row r="1352" spans="1:18" ht="15" x14ac:dyDescent="0.45">
      <c r="A1352">
        <v>2027925</v>
      </c>
      <c r="B1352">
        <v>24.71</v>
      </c>
      <c r="C1352">
        <v>187.1</v>
      </c>
      <c r="D1352">
        <v>25.99</v>
      </c>
      <c r="E1352">
        <v>196.31</v>
      </c>
      <c r="F1352">
        <v>29.09</v>
      </c>
      <c r="G1352">
        <v>220.63</v>
      </c>
      <c r="H1352">
        <v>29.45</v>
      </c>
      <c r="I1352">
        <v>223.41</v>
      </c>
      <c r="J1352">
        <v>109.24000000000001</v>
      </c>
      <c r="K1352">
        <v>827.44999999999993</v>
      </c>
      <c r="L1352" s="11" t="s">
        <v>11927</v>
      </c>
      <c r="M1352" s="12" t="s">
        <v>6</v>
      </c>
      <c r="N1352" s="12" t="s">
        <v>6</v>
      </c>
      <c r="O1352" s="12" t="s">
        <v>6</v>
      </c>
      <c r="P1352" s="12" t="s">
        <v>6</v>
      </c>
      <c r="Q1352" s="12">
        <v>211</v>
      </c>
      <c r="R1352">
        <v>1351</v>
      </c>
    </row>
    <row r="1353" spans="1:18" ht="15" x14ac:dyDescent="0.45">
      <c r="A1353">
        <v>17475</v>
      </c>
      <c r="B1353">
        <v>18</v>
      </c>
      <c r="C1353">
        <v>159.49</v>
      </c>
      <c r="D1353">
        <v>20</v>
      </c>
      <c r="E1353">
        <v>180.56</v>
      </c>
      <c r="F1353">
        <v>33</v>
      </c>
      <c r="G1353">
        <v>302.86</v>
      </c>
      <c r="H1353">
        <v>20</v>
      </c>
      <c r="I1353">
        <v>184</v>
      </c>
      <c r="J1353">
        <v>91</v>
      </c>
      <c r="K1353">
        <v>826.91000000000008</v>
      </c>
      <c r="L1353" s="11" t="s">
        <v>11926</v>
      </c>
      <c r="M1353" s="12" t="s">
        <v>6</v>
      </c>
      <c r="N1353" s="12" t="s">
        <v>6</v>
      </c>
      <c r="O1353" s="12" t="s">
        <v>6</v>
      </c>
      <c r="P1353" s="12">
        <v>210</v>
      </c>
      <c r="Q1353" s="12" t="s">
        <v>6</v>
      </c>
      <c r="R1353">
        <v>1352</v>
      </c>
    </row>
    <row r="1354" spans="1:18" ht="15" x14ac:dyDescent="0.45">
      <c r="A1354">
        <v>14927</v>
      </c>
      <c r="B1354">
        <v>24</v>
      </c>
      <c r="C1354">
        <v>223.2</v>
      </c>
      <c r="D1354">
        <v>21</v>
      </c>
      <c r="E1354">
        <v>195.7</v>
      </c>
      <c r="F1354">
        <v>22</v>
      </c>
      <c r="G1354">
        <v>206.7</v>
      </c>
      <c r="H1354">
        <v>21</v>
      </c>
      <c r="I1354">
        <v>201.05</v>
      </c>
      <c r="J1354">
        <v>88</v>
      </c>
      <c r="K1354">
        <v>826.64999999999986</v>
      </c>
      <c r="L1354" s="11" t="s">
        <v>11928</v>
      </c>
      <c r="M1354" s="12" t="s">
        <v>6</v>
      </c>
      <c r="N1354" s="12">
        <v>309</v>
      </c>
      <c r="O1354" s="12" t="s">
        <v>6</v>
      </c>
      <c r="P1354" s="12" t="s">
        <v>6</v>
      </c>
      <c r="Q1354" s="12" t="s">
        <v>6</v>
      </c>
      <c r="R1354">
        <v>1353</v>
      </c>
    </row>
    <row r="1355" spans="1:18" ht="15" x14ac:dyDescent="0.45">
      <c r="A1355">
        <v>11850</v>
      </c>
      <c r="B1355">
        <v>119</v>
      </c>
      <c r="C1355">
        <v>178.14</v>
      </c>
      <c r="D1355">
        <v>52</v>
      </c>
      <c r="E1355">
        <v>77.28</v>
      </c>
      <c r="F1355">
        <v>260</v>
      </c>
      <c r="G1355">
        <v>387.84</v>
      </c>
      <c r="H1355">
        <v>122</v>
      </c>
      <c r="I1355">
        <v>182.88</v>
      </c>
      <c r="J1355">
        <v>553</v>
      </c>
      <c r="K1355">
        <v>826.14</v>
      </c>
      <c r="L1355" s="11" t="s">
        <v>11927</v>
      </c>
      <c r="M1355" s="12" t="s">
        <v>6</v>
      </c>
      <c r="N1355" s="12" t="s">
        <v>6</v>
      </c>
      <c r="O1355" s="12" t="s">
        <v>6</v>
      </c>
      <c r="P1355" s="12" t="s">
        <v>6</v>
      </c>
      <c r="Q1355" s="12">
        <v>212</v>
      </c>
      <c r="R1355">
        <v>1354</v>
      </c>
    </row>
    <row r="1356" spans="1:18" ht="15" x14ac:dyDescent="0.45">
      <c r="A1356">
        <v>11017</v>
      </c>
      <c r="B1356">
        <v>33</v>
      </c>
      <c r="C1356">
        <v>366.62</v>
      </c>
      <c r="D1356">
        <v>9</v>
      </c>
      <c r="E1356">
        <v>103.5</v>
      </c>
      <c r="F1356">
        <v>16</v>
      </c>
      <c r="G1356">
        <v>183.08</v>
      </c>
      <c r="H1356">
        <v>15</v>
      </c>
      <c r="I1356">
        <v>172.5</v>
      </c>
      <c r="J1356">
        <v>73</v>
      </c>
      <c r="K1356">
        <v>825.7</v>
      </c>
      <c r="L1356" s="11" t="s">
        <v>11927</v>
      </c>
      <c r="M1356" s="12" t="s">
        <v>6</v>
      </c>
      <c r="N1356" s="12" t="s">
        <v>6</v>
      </c>
      <c r="O1356" s="12" t="s">
        <v>6</v>
      </c>
      <c r="P1356" s="12" t="s">
        <v>6</v>
      </c>
      <c r="Q1356" s="12">
        <v>213</v>
      </c>
      <c r="R1356">
        <v>1355</v>
      </c>
    </row>
    <row r="1357" spans="1:18" ht="15" x14ac:dyDescent="0.45">
      <c r="A1357">
        <v>29865</v>
      </c>
      <c r="B1357">
        <v>20</v>
      </c>
      <c r="C1357">
        <v>258</v>
      </c>
      <c r="D1357">
        <v>8</v>
      </c>
      <c r="E1357">
        <v>103.2</v>
      </c>
      <c r="F1357">
        <v>22</v>
      </c>
      <c r="G1357">
        <v>283.8</v>
      </c>
      <c r="H1357">
        <v>14</v>
      </c>
      <c r="I1357">
        <v>180.6</v>
      </c>
      <c r="J1357">
        <v>64</v>
      </c>
      <c r="K1357">
        <v>825.6</v>
      </c>
      <c r="L1357" s="11" t="s">
        <v>11927</v>
      </c>
      <c r="M1357" s="12" t="s">
        <v>6</v>
      </c>
      <c r="N1357" s="12" t="s">
        <v>6</v>
      </c>
      <c r="O1357" s="12" t="s">
        <v>6</v>
      </c>
      <c r="P1357" s="12" t="s">
        <v>6</v>
      </c>
      <c r="Q1357" s="12">
        <v>214</v>
      </c>
      <c r="R1357">
        <v>1356</v>
      </c>
    </row>
    <row r="1358" spans="1:18" ht="15" x14ac:dyDescent="0.45">
      <c r="A1358">
        <v>31998</v>
      </c>
      <c r="H1358">
        <v>43</v>
      </c>
      <c r="I1358">
        <v>825</v>
      </c>
      <c r="J1358">
        <v>43</v>
      </c>
      <c r="K1358">
        <v>825</v>
      </c>
      <c r="L1358" s="11" t="s">
        <v>11927</v>
      </c>
      <c r="M1358" s="12" t="s">
        <v>6</v>
      </c>
      <c r="N1358" s="12" t="s">
        <v>6</v>
      </c>
      <c r="O1358" s="12" t="s">
        <v>6</v>
      </c>
      <c r="P1358" s="12" t="s">
        <v>6</v>
      </c>
      <c r="Q1358" s="12">
        <v>215</v>
      </c>
      <c r="R1358">
        <v>1357</v>
      </c>
    </row>
    <row r="1359" spans="1:18" ht="15" x14ac:dyDescent="0.45">
      <c r="A1359">
        <v>30618</v>
      </c>
      <c r="B1359">
        <v>41</v>
      </c>
      <c r="C1359">
        <v>184.8</v>
      </c>
      <c r="D1359">
        <v>44</v>
      </c>
      <c r="E1359">
        <v>197.28</v>
      </c>
      <c r="F1359">
        <v>58</v>
      </c>
      <c r="G1359">
        <v>264.94</v>
      </c>
      <c r="H1359">
        <v>37</v>
      </c>
      <c r="I1359">
        <v>177.22</v>
      </c>
      <c r="J1359">
        <v>180</v>
      </c>
      <c r="K1359">
        <v>824.24</v>
      </c>
      <c r="L1359" s="11" t="s">
        <v>11928</v>
      </c>
      <c r="M1359" s="12" t="s">
        <v>6</v>
      </c>
      <c r="N1359" s="12">
        <v>310</v>
      </c>
      <c r="O1359" s="12" t="s">
        <v>6</v>
      </c>
      <c r="P1359" s="12" t="s">
        <v>6</v>
      </c>
      <c r="Q1359" s="12" t="s">
        <v>6</v>
      </c>
      <c r="R1359">
        <v>1358</v>
      </c>
    </row>
    <row r="1360" spans="1:18" ht="15" x14ac:dyDescent="0.45">
      <c r="A1360">
        <v>28053</v>
      </c>
      <c r="D1360">
        <v>3</v>
      </c>
      <c r="E1360">
        <v>35.4</v>
      </c>
      <c r="F1360">
        <v>59</v>
      </c>
      <c r="G1360">
        <v>692.44</v>
      </c>
      <c r="H1360">
        <v>10</v>
      </c>
      <c r="I1360">
        <v>95.6</v>
      </c>
      <c r="J1360">
        <v>72</v>
      </c>
      <c r="K1360">
        <v>823.44</v>
      </c>
      <c r="L1360" s="11" t="s">
        <v>11928</v>
      </c>
      <c r="M1360" s="12" t="s">
        <v>6</v>
      </c>
      <c r="N1360" s="12">
        <v>311</v>
      </c>
      <c r="O1360" s="12" t="s">
        <v>6</v>
      </c>
      <c r="P1360" s="12" t="s">
        <v>6</v>
      </c>
      <c r="Q1360" s="12" t="s">
        <v>6</v>
      </c>
      <c r="R1360">
        <v>1359</v>
      </c>
    </row>
    <row r="1361" spans="1:18" ht="15" x14ac:dyDescent="0.45">
      <c r="A1361">
        <v>28135</v>
      </c>
      <c r="B1361">
        <v>8</v>
      </c>
      <c r="C1361">
        <v>276</v>
      </c>
      <c r="D1361">
        <v>1</v>
      </c>
      <c r="E1361">
        <v>34.5</v>
      </c>
      <c r="F1361">
        <v>7</v>
      </c>
      <c r="G1361">
        <v>267.10000000000002</v>
      </c>
      <c r="H1361">
        <v>6</v>
      </c>
      <c r="I1361">
        <v>245.4</v>
      </c>
      <c r="J1361">
        <v>22</v>
      </c>
      <c r="K1361">
        <v>823</v>
      </c>
      <c r="L1361" s="11" t="s">
        <v>11926</v>
      </c>
      <c r="M1361" s="12" t="s">
        <v>6</v>
      </c>
      <c r="N1361" s="12" t="s">
        <v>6</v>
      </c>
      <c r="O1361" s="12" t="s">
        <v>6</v>
      </c>
      <c r="P1361" s="12">
        <v>211</v>
      </c>
      <c r="Q1361" s="12" t="s">
        <v>6</v>
      </c>
      <c r="R1361">
        <v>1360</v>
      </c>
    </row>
    <row r="1362" spans="1:18" ht="15" x14ac:dyDescent="0.45">
      <c r="A1362">
        <v>30006</v>
      </c>
      <c r="B1362">
        <v>17</v>
      </c>
      <c r="C1362">
        <v>247.03</v>
      </c>
      <c r="D1362">
        <v>15</v>
      </c>
      <c r="E1362">
        <v>219.34</v>
      </c>
      <c r="F1362">
        <v>15</v>
      </c>
      <c r="G1362">
        <v>219.93</v>
      </c>
      <c r="H1362">
        <v>9</v>
      </c>
      <c r="I1362">
        <v>136.47999999999999</v>
      </c>
      <c r="J1362">
        <v>56</v>
      </c>
      <c r="K1362">
        <v>822.78</v>
      </c>
      <c r="L1362" s="11" t="s">
        <v>11926</v>
      </c>
      <c r="M1362" s="12" t="s">
        <v>6</v>
      </c>
      <c r="N1362" s="12" t="s">
        <v>6</v>
      </c>
      <c r="O1362" s="12" t="s">
        <v>6</v>
      </c>
      <c r="P1362" s="12">
        <v>212</v>
      </c>
      <c r="Q1362" s="12" t="s">
        <v>6</v>
      </c>
      <c r="R1362">
        <v>1361</v>
      </c>
    </row>
    <row r="1363" spans="1:18" ht="15" x14ac:dyDescent="0.45">
      <c r="A1363">
        <v>17012</v>
      </c>
      <c r="B1363">
        <v>3</v>
      </c>
      <c r="C1363">
        <v>151.80000000000001</v>
      </c>
      <c r="D1363">
        <v>2</v>
      </c>
      <c r="E1363">
        <v>111.8</v>
      </c>
      <c r="F1363">
        <v>6</v>
      </c>
      <c r="G1363">
        <v>335.4</v>
      </c>
      <c r="H1363">
        <v>4</v>
      </c>
      <c r="I1363">
        <v>223.6</v>
      </c>
      <c r="J1363">
        <v>15</v>
      </c>
      <c r="K1363">
        <v>822.6</v>
      </c>
      <c r="L1363" s="11" t="s">
        <v>11926</v>
      </c>
      <c r="M1363" s="12" t="s">
        <v>6</v>
      </c>
      <c r="N1363" s="12" t="s">
        <v>6</v>
      </c>
      <c r="O1363" s="12" t="s">
        <v>6</v>
      </c>
      <c r="P1363" s="12">
        <v>213</v>
      </c>
      <c r="Q1363" s="12" t="s">
        <v>6</v>
      </c>
      <c r="R1363">
        <v>1362</v>
      </c>
    </row>
    <row r="1364" spans="1:18" ht="15" x14ac:dyDescent="0.45">
      <c r="A1364">
        <v>18372</v>
      </c>
      <c r="D1364">
        <v>5</v>
      </c>
      <c r="E1364">
        <v>79</v>
      </c>
      <c r="F1364">
        <v>29</v>
      </c>
      <c r="G1364">
        <v>458.2</v>
      </c>
      <c r="H1364">
        <v>18</v>
      </c>
      <c r="I1364">
        <v>284.39999999999998</v>
      </c>
      <c r="J1364">
        <v>52</v>
      </c>
      <c r="K1364">
        <v>821.6</v>
      </c>
      <c r="L1364" s="11" t="s">
        <v>11928</v>
      </c>
      <c r="M1364" s="12" t="s">
        <v>6</v>
      </c>
      <c r="N1364" s="12">
        <v>312</v>
      </c>
      <c r="O1364" s="12" t="s">
        <v>6</v>
      </c>
      <c r="P1364" s="12" t="s">
        <v>6</v>
      </c>
      <c r="Q1364" s="12" t="s">
        <v>6</v>
      </c>
      <c r="R1364">
        <v>1363</v>
      </c>
    </row>
    <row r="1365" spans="1:18" ht="15" x14ac:dyDescent="0.45">
      <c r="A1365">
        <v>14071</v>
      </c>
      <c r="B1365">
        <v>35</v>
      </c>
      <c r="C1365">
        <v>382.36</v>
      </c>
      <c r="D1365">
        <v>12</v>
      </c>
      <c r="E1365">
        <v>132</v>
      </c>
      <c r="F1365">
        <v>10</v>
      </c>
      <c r="G1365">
        <v>110</v>
      </c>
      <c r="H1365">
        <v>18</v>
      </c>
      <c r="I1365">
        <v>197.12</v>
      </c>
      <c r="J1365">
        <v>75</v>
      </c>
      <c r="K1365">
        <v>821.48</v>
      </c>
      <c r="L1365" s="11" t="s">
        <v>11926</v>
      </c>
      <c r="M1365" s="12" t="s">
        <v>6</v>
      </c>
      <c r="N1365" s="12" t="s">
        <v>6</v>
      </c>
      <c r="O1365" s="12" t="s">
        <v>6</v>
      </c>
      <c r="P1365" s="12">
        <v>214</v>
      </c>
      <c r="Q1365" s="12" t="s">
        <v>6</v>
      </c>
      <c r="R1365">
        <v>1364</v>
      </c>
    </row>
    <row r="1366" spans="1:18" ht="15" x14ac:dyDescent="0.45">
      <c r="A1366">
        <v>28569</v>
      </c>
      <c r="B1366">
        <v>47</v>
      </c>
      <c r="C1366">
        <v>215.83</v>
      </c>
      <c r="D1366">
        <v>46</v>
      </c>
      <c r="E1366">
        <v>211.23</v>
      </c>
      <c r="F1366">
        <v>54</v>
      </c>
      <c r="G1366">
        <v>247.29</v>
      </c>
      <c r="H1366">
        <v>32</v>
      </c>
      <c r="I1366">
        <v>146.46</v>
      </c>
      <c r="J1366">
        <v>179</v>
      </c>
      <c r="K1366">
        <v>820.81000000000006</v>
      </c>
      <c r="L1366" s="11" t="s">
        <v>11925</v>
      </c>
      <c r="M1366" s="12" t="s">
        <v>6</v>
      </c>
      <c r="N1366" s="12" t="s">
        <v>6</v>
      </c>
      <c r="O1366" s="12">
        <v>207</v>
      </c>
      <c r="P1366" s="12" t="s">
        <v>6</v>
      </c>
      <c r="Q1366" s="12" t="s">
        <v>6</v>
      </c>
      <c r="R1366">
        <v>1365</v>
      </c>
    </row>
    <row r="1367" spans="1:18" ht="15" x14ac:dyDescent="0.45">
      <c r="A1367">
        <v>11911</v>
      </c>
      <c r="B1367">
        <v>27</v>
      </c>
      <c r="C1367">
        <v>239.59</v>
      </c>
      <c r="D1367">
        <v>17</v>
      </c>
      <c r="E1367">
        <v>151.30000000000001</v>
      </c>
      <c r="F1367">
        <v>27</v>
      </c>
      <c r="G1367">
        <v>240.3</v>
      </c>
      <c r="H1367">
        <v>21</v>
      </c>
      <c r="I1367">
        <v>188.7</v>
      </c>
      <c r="J1367">
        <v>92</v>
      </c>
      <c r="K1367">
        <v>819.8900000000001</v>
      </c>
      <c r="L1367" s="11" t="s">
        <v>11925</v>
      </c>
      <c r="M1367" s="12" t="s">
        <v>6</v>
      </c>
      <c r="N1367" s="12" t="s">
        <v>6</v>
      </c>
      <c r="O1367" s="12">
        <v>208</v>
      </c>
      <c r="P1367" s="12" t="s">
        <v>6</v>
      </c>
      <c r="Q1367" s="12" t="s">
        <v>6</v>
      </c>
      <c r="R1367">
        <v>1366</v>
      </c>
    </row>
    <row r="1368" spans="1:18" ht="15" x14ac:dyDescent="0.45">
      <c r="A1368">
        <v>11948</v>
      </c>
      <c r="B1368">
        <v>12</v>
      </c>
      <c r="C1368">
        <v>162.5</v>
      </c>
      <c r="D1368">
        <v>18</v>
      </c>
      <c r="E1368">
        <v>250.88</v>
      </c>
      <c r="F1368">
        <v>16</v>
      </c>
      <c r="G1368">
        <v>222.88</v>
      </c>
      <c r="H1368">
        <v>13</v>
      </c>
      <c r="I1368">
        <v>182</v>
      </c>
      <c r="J1368">
        <v>59</v>
      </c>
      <c r="K1368">
        <v>818.26</v>
      </c>
      <c r="L1368" s="11" t="s">
        <v>11924</v>
      </c>
      <c r="M1368" s="12">
        <v>271</v>
      </c>
      <c r="N1368" s="12" t="s">
        <v>6</v>
      </c>
      <c r="O1368" s="12" t="s">
        <v>6</v>
      </c>
      <c r="P1368" s="12" t="s">
        <v>6</v>
      </c>
      <c r="Q1368" s="12" t="s">
        <v>6</v>
      </c>
      <c r="R1368">
        <v>1367</v>
      </c>
    </row>
    <row r="1369" spans="1:18" ht="15" x14ac:dyDescent="0.45">
      <c r="A1369">
        <v>11684</v>
      </c>
      <c r="B1369">
        <v>56</v>
      </c>
      <c r="C1369">
        <v>177.64</v>
      </c>
      <c r="D1369">
        <v>44</v>
      </c>
      <c r="E1369">
        <v>128.94</v>
      </c>
      <c r="F1369">
        <v>68</v>
      </c>
      <c r="G1369">
        <v>211</v>
      </c>
      <c r="H1369">
        <v>94</v>
      </c>
      <c r="I1369">
        <v>300.27999999999997</v>
      </c>
      <c r="J1369">
        <v>262</v>
      </c>
      <c r="K1369">
        <v>817.8599999999999</v>
      </c>
      <c r="L1369" s="11" t="s">
        <v>11927</v>
      </c>
      <c r="M1369" s="12" t="s">
        <v>6</v>
      </c>
      <c r="N1369" s="12" t="s">
        <v>6</v>
      </c>
      <c r="O1369" s="12" t="s">
        <v>6</v>
      </c>
      <c r="P1369" s="12" t="s">
        <v>6</v>
      </c>
      <c r="Q1369" s="12">
        <v>216</v>
      </c>
      <c r="R1369">
        <v>1368</v>
      </c>
    </row>
    <row r="1370" spans="1:18" ht="15" x14ac:dyDescent="0.45">
      <c r="A1370">
        <v>18380</v>
      </c>
      <c r="B1370">
        <v>40</v>
      </c>
      <c r="C1370">
        <v>155.69</v>
      </c>
      <c r="D1370">
        <v>60</v>
      </c>
      <c r="E1370">
        <v>233.38</v>
      </c>
      <c r="F1370">
        <v>42</v>
      </c>
      <c r="G1370">
        <v>163.18</v>
      </c>
      <c r="H1370">
        <v>68</v>
      </c>
      <c r="I1370">
        <v>265.2</v>
      </c>
      <c r="J1370">
        <v>210</v>
      </c>
      <c r="K1370">
        <v>817.45</v>
      </c>
      <c r="L1370" s="11" t="s">
        <v>11925</v>
      </c>
      <c r="M1370" s="12" t="s">
        <v>6</v>
      </c>
      <c r="N1370" s="12" t="s">
        <v>6</v>
      </c>
      <c r="O1370" s="12">
        <v>209</v>
      </c>
      <c r="P1370" s="12" t="s">
        <v>6</v>
      </c>
      <c r="Q1370" s="12" t="s">
        <v>6</v>
      </c>
      <c r="R1370">
        <v>1369</v>
      </c>
    </row>
    <row r="1371" spans="1:18" ht="15" x14ac:dyDescent="0.45">
      <c r="A1371">
        <v>12093</v>
      </c>
      <c r="B1371">
        <v>12</v>
      </c>
      <c r="C1371">
        <v>177.61</v>
      </c>
      <c r="D1371">
        <v>7</v>
      </c>
      <c r="E1371">
        <v>103.11</v>
      </c>
      <c r="F1371">
        <v>20</v>
      </c>
      <c r="G1371">
        <v>298</v>
      </c>
      <c r="H1371">
        <v>16</v>
      </c>
      <c r="I1371">
        <v>238.11</v>
      </c>
      <c r="J1371">
        <v>55</v>
      </c>
      <c r="K1371">
        <v>816.83</v>
      </c>
      <c r="L1371" s="11" t="s">
        <v>11924</v>
      </c>
      <c r="M1371" s="12">
        <v>272</v>
      </c>
      <c r="N1371" s="12" t="s">
        <v>6</v>
      </c>
      <c r="O1371" s="12" t="s">
        <v>6</v>
      </c>
      <c r="P1371" s="12" t="s">
        <v>6</v>
      </c>
      <c r="Q1371" s="12" t="s">
        <v>6</v>
      </c>
      <c r="R1371">
        <v>1370</v>
      </c>
    </row>
    <row r="1372" spans="1:18" ht="15" x14ac:dyDescent="0.45">
      <c r="A1372">
        <v>28207</v>
      </c>
      <c r="B1372">
        <v>65</v>
      </c>
      <c r="C1372">
        <v>207.74</v>
      </c>
      <c r="D1372">
        <v>45</v>
      </c>
      <c r="E1372">
        <v>144</v>
      </c>
      <c r="F1372">
        <v>92</v>
      </c>
      <c r="G1372">
        <v>297.02</v>
      </c>
      <c r="H1372">
        <v>51</v>
      </c>
      <c r="I1372">
        <v>168.04</v>
      </c>
      <c r="J1372">
        <v>253</v>
      </c>
      <c r="K1372">
        <v>816.8</v>
      </c>
      <c r="L1372" s="11" t="s">
        <v>11927</v>
      </c>
      <c r="M1372" s="12" t="s">
        <v>6</v>
      </c>
      <c r="N1372" s="12" t="s">
        <v>6</v>
      </c>
      <c r="O1372" s="12" t="s">
        <v>6</v>
      </c>
      <c r="P1372" s="12" t="s">
        <v>6</v>
      </c>
      <c r="Q1372" s="12">
        <v>217</v>
      </c>
      <c r="R1372">
        <v>1371</v>
      </c>
    </row>
    <row r="1373" spans="1:18" ht="15" x14ac:dyDescent="0.45">
      <c r="A1373">
        <v>11779</v>
      </c>
      <c r="B1373">
        <v>21</v>
      </c>
      <c r="C1373">
        <v>273.27</v>
      </c>
      <c r="D1373">
        <v>21</v>
      </c>
      <c r="E1373">
        <v>300.18</v>
      </c>
      <c r="F1373">
        <v>7</v>
      </c>
      <c r="G1373">
        <v>102.42</v>
      </c>
      <c r="H1373">
        <v>10</v>
      </c>
      <c r="I1373">
        <v>140.91999999999999</v>
      </c>
      <c r="J1373">
        <v>59</v>
      </c>
      <c r="K1373">
        <v>816.79</v>
      </c>
      <c r="L1373" s="11" t="s">
        <v>11928</v>
      </c>
      <c r="M1373" s="12" t="s">
        <v>6</v>
      </c>
      <c r="N1373" s="12">
        <v>313</v>
      </c>
      <c r="O1373" s="12" t="s">
        <v>6</v>
      </c>
      <c r="P1373" s="12" t="s">
        <v>6</v>
      </c>
      <c r="Q1373" s="12" t="s">
        <v>6</v>
      </c>
      <c r="R1373">
        <v>1372</v>
      </c>
    </row>
    <row r="1374" spans="1:18" ht="15" x14ac:dyDescent="0.45">
      <c r="A1374">
        <v>31977</v>
      </c>
      <c r="D1374">
        <v>5</v>
      </c>
      <c r="E1374">
        <v>14.5</v>
      </c>
      <c r="F1374">
        <v>118</v>
      </c>
      <c r="G1374">
        <v>361.4</v>
      </c>
      <c r="H1374">
        <v>138</v>
      </c>
      <c r="I1374">
        <v>440.82</v>
      </c>
      <c r="J1374">
        <v>261</v>
      </c>
      <c r="K1374">
        <v>816.72</v>
      </c>
      <c r="L1374" s="11" t="s">
        <v>11927</v>
      </c>
      <c r="M1374" s="12" t="s">
        <v>6</v>
      </c>
      <c r="N1374" s="12" t="s">
        <v>6</v>
      </c>
      <c r="O1374" s="12" t="s">
        <v>6</v>
      </c>
      <c r="P1374" s="12" t="s">
        <v>6</v>
      </c>
      <c r="Q1374" s="12">
        <v>218</v>
      </c>
      <c r="R1374">
        <v>1373</v>
      </c>
    </row>
    <row r="1375" spans="1:18" ht="15" x14ac:dyDescent="0.45">
      <c r="A1375">
        <v>18408</v>
      </c>
      <c r="B1375">
        <v>14</v>
      </c>
      <c r="C1375">
        <v>196</v>
      </c>
      <c r="D1375">
        <v>11</v>
      </c>
      <c r="E1375">
        <v>155.5</v>
      </c>
      <c r="F1375">
        <v>15</v>
      </c>
      <c r="G1375">
        <v>232.5</v>
      </c>
      <c r="H1375">
        <v>15</v>
      </c>
      <c r="I1375">
        <v>232.5</v>
      </c>
      <c r="J1375">
        <v>55</v>
      </c>
      <c r="K1375">
        <v>816.5</v>
      </c>
      <c r="L1375" s="11" t="s">
        <v>11928</v>
      </c>
      <c r="M1375" s="12" t="s">
        <v>6</v>
      </c>
      <c r="N1375" s="12">
        <v>314</v>
      </c>
      <c r="O1375" s="12" t="s">
        <v>6</v>
      </c>
      <c r="P1375" s="12" t="s">
        <v>6</v>
      </c>
      <c r="Q1375" s="12" t="s">
        <v>6</v>
      </c>
      <c r="R1375">
        <v>1374</v>
      </c>
    </row>
    <row r="1376" spans="1:18" ht="15" x14ac:dyDescent="0.45">
      <c r="A1376">
        <v>28157</v>
      </c>
      <c r="B1376">
        <v>84</v>
      </c>
      <c r="C1376">
        <v>293.66000000000003</v>
      </c>
      <c r="D1376">
        <v>19</v>
      </c>
      <c r="E1376">
        <v>49.7</v>
      </c>
      <c r="F1376">
        <v>136</v>
      </c>
      <c r="G1376">
        <v>472.92</v>
      </c>
      <c r="J1376">
        <v>239</v>
      </c>
      <c r="K1376">
        <v>816.28</v>
      </c>
      <c r="L1376" s="11" t="s">
        <v>11925</v>
      </c>
      <c r="M1376" s="12" t="s">
        <v>6</v>
      </c>
      <c r="N1376" s="12" t="s">
        <v>6</v>
      </c>
      <c r="O1376" s="12">
        <v>210</v>
      </c>
      <c r="P1376" s="12" t="s">
        <v>6</v>
      </c>
      <c r="Q1376" s="12" t="s">
        <v>6</v>
      </c>
      <c r="R1376">
        <v>1375</v>
      </c>
    </row>
    <row r="1377" spans="1:18" ht="15" x14ac:dyDescent="0.45">
      <c r="A1377">
        <v>12636</v>
      </c>
      <c r="B1377">
        <v>18</v>
      </c>
      <c r="C1377">
        <v>196.2</v>
      </c>
      <c r="D1377">
        <v>19</v>
      </c>
      <c r="E1377">
        <v>207.1</v>
      </c>
      <c r="F1377">
        <v>7</v>
      </c>
      <c r="G1377">
        <v>79.3</v>
      </c>
      <c r="H1377">
        <v>29</v>
      </c>
      <c r="I1377">
        <v>333.5</v>
      </c>
      <c r="J1377">
        <v>73</v>
      </c>
      <c r="K1377">
        <v>816.09999999999991</v>
      </c>
      <c r="L1377" s="11" t="s">
        <v>11927</v>
      </c>
      <c r="M1377" s="12" t="s">
        <v>6</v>
      </c>
      <c r="N1377" s="12" t="s">
        <v>6</v>
      </c>
      <c r="O1377" s="12" t="s">
        <v>6</v>
      </c>
      <c r="P1377" s="12" t="s">
        <v>6</v>
      </c>
      <c r="Q1377" s="12">
        <v>219</v>
      </c>
      <c r="R1377">
        <v>1376</v>
      </c>
    </row>
    <row r="1378" spans="1:18" ht="15" x14ac:dyDescent="0.45">
      <c r="A1378">
        <v>10119</v>
      </c>
      <c r="B1378">
        <v>54</v>
      </c>
      <c r="C1378">
        <v>318.60000000000002</v>
      </c>
      <c r="D1378">
        <v>36</v>
      </c>
      <c r="E1378">
        <v>211.46</v>
      </c>
      <c r="F1378">
        <v>25</v>
      </c>
      <c r="G1378">
        <v>147.82</v>
      </c>
      <c r="H1378">
        <v>23</v>
      </c>
      <c r="I1378">
        <v>137.52000000000001</v>
      </c>
      <c r="J1378">
        <v>138</v>
      </c>
      <c r="K1378">
        <v>815.40000000000009</v>
      </c>
      <c r="L1378" s="11" t="s">
        <v>11928</v>
      </c>
      <c r="M1378" s="12" t="s">
        <v>6</v>
      </c>
      <c r="N1378" s="12">
        <v>315</v>
      </c>
      <c r="O1378" s="12" t="s">
        <v>6</v>
      </c>
      <c r="P1378" s="12" t="s">
        <v>6</v>
      </c>
      <c r="Q1378" s="12" t="s">
        <v>6</v>
      </c>
      <c r="R1378">
        <v>1377</v>
      </c>
    </row>
    <row r="1379" spans="1:18" ht="15" x14ac:dyDescent="0.45">
      <c r="A1379">
        <v>11726</v>
      </c>
      <c r="B1379">
        <v>44</v>
      </c>
      <c r="C1379">
        <v>421.63</v>
      </c>
      <c r="D1379">
        <v>35</v>
      </c>
      <c r="E1379">
        <v>307.2</v>
      </c>
      <c r="F1379">
        <v>12</v>
      </c>
      <c r="G1379">
        <v>86.18</v>
      </c>
      <c r="J1379">
        <v>91</v>
      </c>
      <c r="K1379">
        <v>815.01</v>
      </c>
      <c r="L1379" s="11" t="s">
        <v>11927</v>
      </c>
      <c r="M1379" s="12" t="s">
        <v>6</v>
      </c>
      <c r="N1379" s="12" t="s">
        <v>6</v>
      </c>
      <c r="O1379" s="12" t="s">
        <v>6</v>
      </c>
      <c r="P1379" s="12" t="s">
        <v>6</v>
      </c>
      <c r="Q1379" s="12">
        <v>220</v>
      </c>
      <c r="R1379">
        <v>1378</v>
      </c>
    </row>
    <row r="1380" spans="1:18" ht="15" x14ac:dyDescent="0.45">
      <c r="A1380">
        <v>17980</v>
      </c>
      <c r="B1380">
        <v>26</v>
      </c>
      <c r="C1380">
        <v>221.53</v>
      </c>
      <c r="D1380">
        <v>20</v>
      </c>
      <c r="E1380">
        <v>171.71</v>
      </c>
      <c r="F1380">
        <v>31</v>
      </c>
      <c r="G1380">
        <v>272.10000000000002</v>
      </c>
      <c r="H1380">
        <v>17</v>
      </c>
      <c r="I1380">
        <v>149.6</v>
      </c>
      <c r="J1380">
        <v>94</v>
      </c>
      <c r="K1380">
        <v>814.94</v>
      </c>
      <c r="L1380" s="11" t="s">
        <v>11928</v>
      </c>
      <c r="M1380" s="12" t="s">
        <v>6</v>
      </c>
      <c r="N1380" s="12">
        <v>316</v>
      </c>
      <c r="O1380" s="12" t="s">
        <v>6</v>
      </c>
      <c r="P1380" s="12" t="s">
        <v>6</v>
      </c>
      <c r="Q1380" s="12" t="s">
        <v>6</v>
      </c>
      <c r="R1380">
        <v>1379</v>
      </c>
    </row>
    <row r="1381" spans="1:18" ht="15" x14ac:dyDescent="0.45">
      <c r="A1381">
        <v>11032</v>
      </c>
      <c r="B1381">
        <v>18</v>
      </c>
      <c r="C1381">
        <v>244.8</v>
      </c>
      <c r="D1381">
        <v>12</v>
      </c>
      <c r="E1381">
        <v>163.19999999999999</v>
      </c>
      <c r="F1381">
        <v>19</v>
      </c>
      <c r="G1381">
        <v>257.31</v>
      </c>
      <c r="H1381">
        <v>11</v>
      </c>
      <c r="I1381">
        <v>149.6</v>
      </c>
      <c r="J1381">
        <v>60</v>
      </c>
      <c r="K1381">
        <v>814.91</v>
      </c>
      <c r="L1381" s="11" t="s">
        <v>11927</v>
      </c>
      <c r="M1381" s="12" t="s">
        <v>6</v>
      </c>
      <c r="N1381" s="12" t="s">
        <v>6</v>
      </c>
      <c r="O1381" s="12" t="s">
        <v>6</v>
      </c>
      <c r="P1381" s="12" t="s">
        <v>6</v>
      </c>
      <c r="Q1381" s="12">
        <v>221</v>
      </c>
      <c r="R1381">
        <v>1380</v>
      </c>
    </row>
    <row r="1382" spans="1:18" ht="15" x14ac:dyDescent="0.45">
      <c r="A1382">
        <v>27113</v>
      </c>
      <c r="B1382">
        <v>320</v>
      </c>
      <c r="C1382">
        <v>252.58</v>
      </c>
      <c r="D1382">
        <v>271</v>
      </c>
      <c r="E1382">
        <v>214.58</v>
      </c>
      <c r="F1382">
        <v>292</v>
      </c>
      <c r="G1382">
        <v>231.68</v>
      </c>
      <c r="H1382">
        <v>146</v>
      </c>
      <c r="I1382">
        <v>115.84</v>
      </c>
      <c r="J1382">
        <v>1029</v>
      </c>
      <c r="K1382">
        <v>814.68000000000006</v>
      </c>
      <c r="L1382" s="11" t="s">
        <v>11928</v>
      </c>
      <c r="M1382" s="12" t="s">
        <v>6</v>
      </c>
      <c r="N1382" s="12">
        <v>317</v>
      </c>
      <c r="O1382" s="12" t="s">
        <v>6</v>
      </c>
      <c r="P1382" s="12" t="s">
        <v>6</v>
      </c>
      <c r="Q1382" s="12" t="s">
        <v>6</v>
      </c>
      <c r="R1382">
        <v>1381</v>
      </c>
    </row>
    <row r="1383" spans="1:18" ht="15" x14ac:dyDescent="0.45">
      <c r="A1383">
        <v>28049</v>
      </c>
      <c r="B1383">
        <v>33</v>
      </c>
      <c r="C1383">
        <v>279.82</v>
      </c>
      <c r="D1383">
        <v>30</v>
      </c>
      <c r="E1383">
        <v>255</v>
      </c>
      <c r="F1383">
        <v>13</v>
      </c>
      <c r="G1383">
        <v>109.82</v>
      </c>
      <c r="H1383">
        <v>20</v>
      </c>
      <c r="I1383">
        <v>170</v>
      </c>
      <c r="J1383">
        <v>96</v>
      </c>
      <c r="K1383">
        <v>814.63999999999987</v>
      </c>
      <c r="L1383" s="11" t="s">
        <v>11927</v>
      </c>
      <c r="M1383" s="12" t="s">
        <v>6</v>
      </c>
      <c r="N1383" s="12" t="s">
        <v>6</v>
      </c>
      <c r="O1383" s="12" t="s">
        <v>6</v>
      </c>
      <c r="P1383" s="12" t="s">
        <v>6</v>
      </c>
      <c r="Q1383" s="12">
        <v>222</v>
      </c>
      <c r="R1383">
        <v>1382</v>
      </c>
    </row>
    <row r="1384" spans="1:18" ht="15" x14ac:dyDescent="0.45">
      <c r="A1384">
        <v>29730</v>
      </c>
      <c r="B1384">
        <v>48</v>
      </c>
      <c r="C1384">
        <v>267.45</v>
      </c>
      <c r="D1384">
        <v>24</v>
      </c>
      <c r="E1384">
        <v>133.94999999999999</v>
      </c>
      <c r="F1384">
        <v>39</v>
      </c>
      <c r="G1384">
        <v>230.1</v>
      </c>
      <c r="H1384">
        <v>31</v>
      </c>
      <c r="I1384">
        <v>182.9</v>
      </c>
      <c r="J1384">
        <v>142</v>
      </c>
      <c r="K1384">
        <v>814.4</v>
      </c>
      <c r="L1384" s="11" t="s">
        <v>11928</v>
      </c>
      <c r="M1384" s="12" t="s">
        <v>6</v>
      </c>
      <c r="N1384" s="12">
        <v>318</v>
      </c>
      <c r="O1384" s="12" t="s">
        <v>6</v>
      </c>
      <c r="P1384" s="12" t="s">
        <v>6</v>
      </c>
      <c r="Q1384" s="12" t="s">
        <v>6</v>
      </c>
      <c r="R1384">
        <v>1383</v>
      </c>
    </row>
    <row r="1385" spans="1:18" ht="15" x14ac:dyDescent="0.45">
      <c r="A1385">
        <v>11925</v>
      </c>
      <c r="B1385">
        <v>37</v>
      </c>
      <c r="C1385">
        <v>152.68</v>
      </c>
      <c r="D1385">
        <v>47</v>
      </c>
      <c r="E1385">
        <v>192.3</v>
      </c>
      <c r="F1385">
        <v>48</v>
      </c>
      <c r="G1385">
        <v>200.58</v>
      </c>
      <c r="H1385">
        <v>65</v>
      </c>
      <c r="I1385">
        <v>268.58</v>
      </c>
      <c r="J1385">
        <v>197</v>
      </c>
      <c r="K1385">
        <v>814.1400000000001</v>
      </c>
      <c r="L1385" s="11" t="s">
        <v>11927</v>
      </c>
      <c r="M1385" s="12" t="s">
        <v>6</v>
      </c>
      <c r="N1385" s="12" t="s">
        <v>6</v>
      </c>
      <c r="O1385" s="12" t="s">
        <v>6</v>
      </c>
      <c r="P1385" s="12" t="s">
        <v>6</v>
      </c>
      <c r="Q1385" s="12">
        <v>223</v>
      </c>
      <c r="R1385">
        <v>1384</v>
      </c>
    </row>
    <row r="1386" spans="1:18" ht="15" x14ac:dyDescent="0.45">
      <c r="A1386">
        <v>15358</v>
      </c>
      <c r="D1386">
        <v>10</v>
      </c>
      <c r="E1386">
        <v>238.15</v>
      </c>
      <c r="F1386">
        <v>10</v>
      </c>
      <c r="G1386">
        <v>238.15</v>
      </c>
      <c r="H1386">
        <v>14</v>
      </c>
      <c r="I1386">
        <v>335.75</v>
      </c>
      <c r="J1386">
        <v>34</v>
      </c>
      <c r="K1386">
        <v>812.05</v>
      </c>
      <c r="L1386" s="11" t="s">
        <v>11926</v>
      </c>
      <c r="M1386" s="12" t="s">
        <v>6</v>
      </c>
      <c r="N1386" s="12" t="s">
        <v>6</v>
      </c>
      <c r="O1386" s="12" t="s">
        <v>6</v>
      </c>
      <c r="P1386" s="12">
        <v>215</v>
      </c>
      <c r="Q1386" s="12" t="s">
        <v>6</v>
      </c>
      <c r="R1386">
        <v>1385</v>
      </c>
    </row>
    <row r="1387" spans="1:18" ht="15" x14ac:dyDescent="0.45">
      <c r="A1387">
        <v>29722</v>
      </c>
      <c r="D1387">
        <v>110</v>
      </c>
      <c r="E1387">
        <v>175.35</v>
      </c>
      <c r="F1387">
        <v>197</v>
      </c>
      <c r="G1387">
        <v>312.99</v>
      </c>
      <c r="H1387">
        <v>203</v>
      </c>
      <c r="I1387">
        <v>323.63</v>
      </c>
      <c r="J1387">
        <v>510</v>
      </c>
      <c r="K1387">
        <v>811.97</v>
      </c>
      <c r="L1387" s="11" t="s">
        <v>11925</v>
      </c>
      <c r="M1387" s="12" t="s">
        <v>6</v>
      </c>
      <c r="N1387" s="12" t="s">
        <v>6</v>
      </c>
      <c r="O1387" s="12">
        <v>211</v>
      </c>
      <c r="P1387" s="12" t="s">
        <v>6</v>
      </c>
      <c r="Q1387" s="12" t="s">
        <v>6</v>
      </c>
      <c r="R1387">
        <v>1386</v>
      </c>
    </row>
    <row r="1388" spans="1:18" ht="15" x14ac:dyDescent="0.45">
      <c r="A1388">
        <v>16866</v>
      </c>
      <c r="B1388">
        <v>18</v>
      </c>
      <c r="C1388">
        <v>253.32</v>
      </c>
      <c r="D1388">
        <v>19</v>
      </c>
      <c r="E1388">
        <v>268.66000000000003</v>
      </c>
      <c r="F1388">
        <v>21</v>
      </c>
      <c r="G1388">
        <v>289.08</v>
      </c>
      <c r="J1388">
        <v>58</v>
      </c>
      <c r="K1388">
        <v>811.06</v>
      </c>
      <c r="L1388" s="11" t="s">
        <v>11926</v>
      </c>
      <c r="M1388" s="12" t="s">
        <v>6</v>
      </c>
      <c r="N1388" s="12" t="s">
        <v>6</v>
      </c>
      <c r="O1388" s="12" t="s">
        <v>6</v>
      </c>
      <c r="P1388" s="12">
        <v>216</v>
      </c>
      <c r="Q1388" s="12" t="s">
        <v>6</v>
      </c>
      <c r="R1388">
        <v>1387</v>
      </c>
    </row>
    <row r="1389" spans="1:18" ht="15" x14ac:dyDescent="0.45">
      <c r="A1389">
        <v>17414</v>
      </c>
      <c r="B1389">
        <v>81</v>
      </c>
      <c r="C1389">
        <v>258.68</v>
      </c>
      <c r="D1389">
        <v>87</v>
      </c>
      <c r="E1389">
        <v>278.14</v>
      </c>
      <c r="F1389">
        <v>60</v>
      </c>
      <c r="G1389">
        <v>192</v>
      </c>
      <c r="H1389">
        <v>25</v>
      </c>
      <c r="I1389">
        <v>80</v>
      </c>
      <c r="J1389">
        <v>253</v>
      </c>
      <c r="K1389">
        <v>808.81999999999994</v>
      </c>
      <c r="L1389" s="11" t="s">
        <v>11928</v>
      </c>
      <c r="M1389" s="12" t="s">
        <v>6</v>
      </c>
      <c r="N1389" s="12">
        <v>319</v>
      </c>
      <c r="O1389" s="12" t="s">
        <v>6</v>
      </c>
      <c r="P1389" s="12" t="s">
        <v>6</v>
      </c>
      <c r="Q1389" s="12" t="s">
        <v>6</v>
      </c>
      <c r="R1389">
        <v>1388</v>
      </c>
    </row>
    <row r="1390" spans="1:18" ht="15" x14ac:dyDescent="0.45">
      <c r="A1390">
        <v>2029674</v>
      </c>
      <c r="B1390">
        <v>35.22</v>
      </c>
      <c r="C1390">
        <v>251.6</v>
      </c>
      <c r="D1390">
        <v>31.09</v>
      </c>
      <c r="E1390">
        <v>223.25</v>
      </c>
      <c r="F1390">
        <v>29.92</v>
      </c>
      <c r="G1390">
        <v>212.87</v>
      </c>
      <c r="H1390">
        <v>16.920000000000002</v>
      </c>
      <c r="I1390">
        <v>120.9</v>
      </c>
      <c r="J1390">
        <v>113.15</v>
      </c>
      <c r="K1390">
        <v>808.62</v>
      </c>
      <c r="L1390" s="11" t="s">
        <v>11927</v>
      </c>
      <c r="M1390" s="12" t="s">
        <v>6</v>
      </c>
      <c r="N1390" s="12" t="s">
        <v>6</v>
      </c>
      <c r="O1390" s="12" t="s">
        <v>6</v>
      </c>
      <c r="P1390" s="12" t="s">
        <v>6</v>
      </c>
      <c r="Q1390" s="12">
        <v>224</v>
      </c>
      <c r="R1390">
        <v>1389</v>
      </c>
    </row>
    <row r="1391" spans="1:18" ht="15" x14ac:dyDescent="0.45">
      <c r="A1391">
        <v>13593</v>
      </c>
      <c r="B1391">
        <v>11</v>
      </c>
      <c r="C1391">
        <v>181.5</v>
      </c>
      <c r="D1391">
        <v>14</v>
      </c>
      <c r="E1391">
        <v>231</v>
      </c>
      <c r="F1391">
        <v>12</v>
      </c>
      <c r="G1391">
        <v>198</v>
      </c>
      <c r="H1391">
        <v>12</v>
      </c>
      <c r="I1391">
        <v>198</v>
      </c>
      <c r="J1391">
        <v>49</v>
      </c>
      <c r="K1391">
        <v>808.5</v>
      </c>
      <c r="L1391" s="11" t="s">
        <v>11926</v>
      </c>
      <c r="M1391" s="12" t="s">
        <v>6</v>
      </c>
      <c r="N1391" s="12" t="s">
        <v>6</v>
      </c>
      <c r="O1391" s="12" t="s">
        <v>6</v>
      </c>
      <c r="P1391" s="12">
        <v>217</v>
      </c>
      <c r="Q1391" s="12" t="s">
        <v>6</v>
      </c>
      <c r="R1391">
        <v>1390</v>
      </c>
    </row>
    <row r="1392" spans="1:18" ht="15" x14ac:dyDescent="0.45">
      <c r="A1392">
        <v>16619</v>
      </c>
      <c r="B1392">
        <v>17</v>
      </c>
      <c r="C1392">
        <v>279.61</v>
      </c>
      <c r="D1392">
        <v>7</v>
      </c>
      <c r="E1392">
        <v>142.80000000000001</v>
      </c>
      <c r="F1392">
        <v>9</v>
      </c>
      <c r="G1392">
        <v>181.97</v>
      </c>
      <c r="H1392">
        <v>10</v>
      </c>
      <c r="I1392">
        <v>204</v>
      </c>
      <c r="J1392">
        <v>43</v>
      </c>
      <c r="K1392">
        <v>808.38</v>
      </c>
      <c r="L1392" s="11" t="s">
        <v>11928</v>
      </c>
      <c r="M1392" s="12" t="s">
        <v>6</v>
      </c>
      <c r="N1392" s="12">
        <v>320</v>
      </c>
      <c r="O1392" s="12" t="s">
        <v>6</v>
      </c>
      <c r="P1392" s="12" t="s">
        <v>6</v>
      </c>
      <c r="Q1392" s="12" t="s">
        <v>6</v>
      </c>
      <c r="R1392">
        <v>1391</v>
      </c>
    </row>
    <row r="1393" spans="1:18" ht="15" x14ac:dyDescent="0.45">
      <c r="A1393">
        <v>2010286</v>
      </c>
      <c r="B1393">
        <v>3.79</v>
      </c>
      <c r="C1393">
        <v>106.13</v>
      </c>
      <c r="D1393">
        <v>3.52</v>
      </c>
      <c r="E1393">
        <v>98.36</v>
      </c>
      <c r="F1393">
        <v>13.12</v>
      </c>
      <c r="G1393">
        <v>327.77</v>
      </c>
      <c r="H1393">
        <v>11.06</v>
      </c>
      <c r="I1393">
        <v>275.39</v>
      </c>
      <c r="J1393">
        <v>31.490000000000002</v>
      </c>
      <c r="K1393">
        <v>807.65</v>
      </c>
      <c r="L1393" s="11" t="s">
        <v>11924</v>
      </c>
      <c r="M1393" s="12">
        <v>273</v>
      </c>
      <c r="N1393" s="12" t="s">
        <v>6</v>
      </c>
      <c r="O1393" s="12" t="s">
        <v>6</v>
      </c>
      <c r="P1393" s="12" t="s">
        <v>6</v>
      </c>
      <c r="Q1393" s="12" t="s">
        <v>6</v>
      </c>
      <c r="R1393">
        <v>1392</v>
      </c>
    </row>
    <row r="1394" spans="1:18" ht="15" x14ac:dyDescent="0.45">
      <c r="A1394">
        <v>28664</v>
      </c>
      <c r="B1394">
        <v>48</v>
      </c>
      <c r="C1394">
        <v>277.48</v>
      </c>
      <c r="D1394">
        <v>24</v>
      </c>
      <c r="E1394">
        <v>134.4</v>
      </c>
      <c r="F1394">
        <v>32</v>
      </c>
      <c r="G1394">
        <v>188.8</v>
      </c>
      <c r="H1394">
        <v>35</v>
      </c>
      <c r="I1394">
        <v>206.5</v>
      </c>
      <c r="J1394">
        <v>139</v>
      </c>
      <c r="K1394">
        <v>807.18000000000006</v>
      </c>
      <c r="L1394" s="11" t="s">
        <v>11928</v>
      </c>
      <c r="M1394" s="12" t="s">
        <v>6</v>
      </c>
      <c r="N1394" s="12">
        <v>321</v>
      </c>
      <c r="O1394" s="12" t="s">
        <v>6</v>
      </c>
      <c r="P1394" s="12" t="s">
        <v>6</v>
      </c>
      <c r="Q1394" s="12" t="s">
        <v>6</v>
      </c>
      <c r="R1394">
        <v>1393</v>
      </c>
    </row>
    <row r="1395" spans="1:18" ht="15" x14ac:dyDescent="0.45">
      <c r="A1395">
        <v>2011607</v>
      </c>
      <c r="B1395">
        <v>10.62</v>
      </c>
      <c r="C1395">
        <v>206.25</v>
      </c>
      <c r="D1395">
        <v>5.85</v>
      </c>
      <c r="E1395">
        <v>134.82</v>
      </c>
      <c r="F1395">
        <v>12.35</v>
      </c>
      <c r="G1395">
        <v>207.27</v>
      </c>
      <c r="H1395">
        <v>15.31</v>
      </c>
      <c r="I1395">
        <v>258.05</v>
      </c>
      <c r="J1395">
        <v>44.13</v>
      </c>
      <c r="K1395">
        <v>806.3900000000001</v>
      </c>
      <c r="L1395" s="11" t="s">
        <v>11924</v>
      </c>
      <c r="M1395" s="12">
        <v>274</v>
      </c>
      <c r="N1395" s="12" t="s">
        <v>6</v>
      </c>
      <c r="O1395" s="12" t="s">
        <v>6</v>
      </c>
      <c r="P1395" s="12" t="s">
        <v>6</v>
      </c>
      <c r="Q1395" s="12" t="s">
        <v>6</v>
      </c>
      <c r="R1395">
        <v>1394</v>
      </c>
    </row>
    <row r="1396" spans="1:18" ht="15" x14ac:dyDescent="0.45">
      <c r="A1396">
        <v>23558</v>
      </c>
      <c r="B1396">
        <v>62</v>
      </c>
      <c r="C1396">
        <v>340.56</v>
      </c>
      <c r="D1396">
        <v>9</v>
      </c>
      <c r="E1396">
        <v>53.1</v>
      </c>
      <c r="F1396">
        <v>15</v>
      </c>
      <c r="G1396">
        <v>82.5</v>
      </c>
      <c r="H1396">
        <v>60</v>
      </c>
      <c r="I1396">
        <v>330</v>
      </c>
      <c r="J1396">
        <v>146</v>
      </c>
      <c r="K1396">
        <v>806.16000000000008</v>
      </c>
      <c r="L1396" s="11" t="s">
        <v>11925</v>
      </c>
      <c r="M1396" s="12" t="s">
        <v>6</v>
      </c>
      <c r="N1396" s="12" t="s">
        <v>6</v>
      </c>
      <c r="O1396" s="12">
        <v>212</v>
      </c>
      <c r="P1396" s="12" t="s">
        <v>6</v>
      </c>
      <c r="Q1396" s="12" t="s">
        <v>6</v>
      </c>
      <c r="R1396">
        <v>1395</v>
      </c>
    </row>
    <row r="1397" spans="1:18" ht="15" x14ac:dyDescent="0.45">
      <c r="A1397">
        <v>14850</v>
      </c>
      <c r="B1397">
        <v>60</v>
      </c>
      <c r="C1397">
        <v>137.82</v>
      </c>
      <c r="D1397">
        <v>132</v>
      </c>
      <c r="E1397">
        <v>302.7</v>
      </c>
      <c r="F1397">
        <v>68</v>
      </c>
      <c r="G1397">
        <v>156.22</v>
      </c>
      <c r="H1397">
        <v>91</v>
      </c>
      <c r="I1397">
        <v>209.12</v>
      </c>
      <c r="J1397">
        <v>351</v>
      </c>
      <c r="K1397">
        <v>805.86</v>
      </c>
      <c r="L1397" s="11" t="s">
        <v>11928</v>
      </c>
      <c r="M1397" s="12" t="s">
        <v>6</v>
      </c>
      <c r="N1397" s="12">
        <v>322</v>
      </c>
      <c r="O1397" s="12" t="s">
        <v>6</v>
      </c>
      <c r="P1397" s="12" t="s">
        <v>6</v>
      </c>
      <c r="Q1397" s="12" t="s">
        <v>6</v>
      </c>
      <c r="R1397">
        <v>1396</v>
      </c>
    </row>
    <row r="1398" spans="1:18" ht="15" x14ac:dyDescent="0.45">
      <c r="A1398">
        <v>16936</v>
      </c>
      <c r="B1398">
        <v>35</v>
      </c>
      <c r="C1398">
        <v>157.5</v>
      </c>
      <c r="D1398">
        <v>28</v>
      </c>
      <c r="E1398">
        <v>125.64</v>
      </c>
      <c r="F1398">
        <v>66</v>
      </c>
      <c r="G1398">
        <v>297</v>
      </c>
      <c r="H1398">
        <v>50</v>
      </c>
      <c r="I1398">
        <v>224.64</v>
      </c>
      <c r="J1398">
        <v>179</v>
      </c>
      <c r="K1398">
        <v>804.78</v>
      </c>
      <c r="L1398" s="11" t="s">
        <v>11926</v>
      </c>
      <c r="M1398" s="12" t="s">
        <v>6</v>
      </c>
      <c r="N1398" s="12" t="s">
        <v>6</v>
      </c>
      <c r="O1398" s="12" t="s">
        <v>6</v>
      </c>
      <c r="P1398" s="12">
        <v>218</v>
      </c>
      <c r="Q1398" s="12" t="s">
        <v>6</v>
      </c>
      <c r="R1398">
        <v>1397</v>
      </c>
    </row>
    <row r="1399" spans="1:18" ht="15" x14ac:dyDescent="0.45">
      <c r="A1399">
        <v>11867</v>
      </c>
      <c r="B1399">
        <v>2</v>
      </c>
      <c r="C1399">
        <v>7.3</v>
      </c>
      <c r="D1399">
        <v>54</v>
      </c>
      <c r="E1399">
        <v>204.6</v>
      </c>
      <c r="F1399">
        <v>82</v>
      </c>
      <c r="G1399">
        <v>310.7</v>
      </c>
      <c r="H1399">
        <v>74</v>
      </c>
      <c r="I1399">
        <v>281.2</v>
      </c>
      <c r="J1399">
        <v>212</v>
      </c>
      <c r="K1399">
        <v>803.8</v>
      </c>
      <c r="L1399" s="11" t="s">
        <v>11927</v>
      </c>
      <c r="M1399" s="12" t="s">
        <v>6</v>
      </c>
      <c r="N1399" s="12" t="s">
        <v>6</v>
      </c>
      <c r="O1399" s="12" t="s">
        <v>6</v>
      </c>
      <c r="P1399" s="12" t="s">
        <v>6</v>
      </c>
      <c r="Q1399" s="12">
        <v>225</v>
      </c>
      <c r="R1399">
        <v>1398</v>
      </c>
    </row>
    <row r="1400" spans="1:18" ht="15" x14ac:dyDescent="0.45">
      <c r="A1400">
        <v>2027962</v>
      </c>
      <c r="B1400">
        <v>2.52</v>
      </c>
      <c r="C1400">
        <v>201.44</v>
      </c>
      <c r="D1400">
        <v>3.59</v>
      </c>
      <c r="E1400">
        <v>277.19</v>
      </c>
      <c r="F1400">
        <v>2.66</v>
      </c>
      <c r="G1400">
        <v>213.12</v>
      </c>
      <c r="H1400">
        <v>1.4</v>
      </c>
      <c r="I1400">
        <v>112</v>
      </c>
      <c r="J1400">
        <v>10.17</v>
      </c>
      <c r="K1400">
        <v>803.75</v>
      </c>
      <c r="L1400" s="11" t="s">
        <v>11924</v>
      </c>
      <c r="M1400" s="12">
        <v>275</v>
      </c>
      <c r="N1400" s="12" t="s">
        <v>6</v>
      </c>
      <c r="O1400" s="12" t="s">
        <v>6</v>
      </c>
      <c r="P1400" s="12" t="s">
        <v>6</v>
      </c>
      <c r="Q1400" s="12" t="s">
        <v>6</v>
      </c>
      <c r="R1400">
        <v>1399</v>
      </c>
    </row>
    <row r="1401" spans="1:18" ht="15" x14ac:dyDescent="0.45">
      <c r="A1401">
        <v>2028358</v>
      </c>
      <c r="B1401">
        <v>166.42</v>
      </c>
      <c r="C1401">
        <v>699.54</v>
      </c>
      <c r="D1401">
        <v>26.46</v>
      </c>
      <c r="E1401">
        <v>102.91</v>
      </c>
      <c r="H1401">
        <v>0.3</v>
      </c>
      <c r="I1401">
        <v>1.17</v>
      </c>
      <c r="J1401">
        <v>193.18</v>
      </c>
      <c r="K1401">
        <v>803.61999999999989</v>
      </c>
      <c r="L1401" s="11" t="s">
        <v>11923</v>
      </c>
      <c r="M1401" s="12" t="s">
        <v>6</v>
      </c>
      <c r="N1401" s="12" t="s">
        <v>6</v>
      </c>
      <c r="O1401" s="12" t="s">
        <v>6</v>
      </c>
      <c r="P1401" s="12" t="s">
        <v>6</v>
      </c>
      <c r="Q1401" s="12" t="s">
        <v>6</v>
      </c>
      <c r="R1401">
        <v>1400</v>
      </c>
    </row>
    <row r="1402" spans="1:18" ht="15" x14ac:dyDescent="0.45">
      <c r="A1402">
        <v>14937</v>
      </c>
      <c r="B1402">
        <v>30</v>
      </c>
      <c r="C1402">
        <v>125.66</v>
      </c>
      <c r="D1402">
        <v>58</v>
      </c>
      <c r="E1402">
        <v>243.26</v>
      </c>
      <c r="F1402">
        <v>50</v>
      </c>
      <c r="G1402">
        <v>209.32</v>
      </c>
      <c r="H1402">
        <v>54</v>
      </c>
      <c r="I1402">
        <v>225.1</v>
      </c>
      <c r="J1402">
        <v>192</v>
      </c>
      <c r="K1402">
        <v>803.34</v>
      </c>
      <c r="L1402" s="11" t="s">
        <v>11928</v>
      </c>
      <c r="M1402" s="12" t="s">
        <v>6</v>
      </c>
      <c r="N1402" s="12">
        <v>323</v>
      </c>
      <c r="O1402" s="12" t="s">
        <v>6</v>
      </c>
      <c r="P1402" s="12" t="s">
        <v>6</v>
      </c>
      <c r="Q1402" s="12" t="s">
        <v>6</v>
      </c>
      <c r="R1402">
        <v>1401</v>
      </c>
    </row>
    <row r="1403" spans="1:18" ht="15" x14ac:dyDescent="0.45">
      <c r="A1403">
        <v>23018</v>
      </c>
      <c r="B1403">
        <v>4</v>
      </c>
      <c r="C1403">
        <v>147.6</v>
      </c>
      <c r="D1403">
        <v>6</v>
      </c>
      <c r="E1403">
        <v>221.4</v>
      </c>
      <c r="F1403">
        <v>5</v>
      </c>
      <c r="G1403">
        <v>184.5</v>
      </c>
      <c r="H1403">
        <v>7</v>
      </c>
      <c r="I1403">
        <v>249.45</v>
      </c>
      <c r="J1403">
        <v>22</v>
      </c>
      <c r="K1403">
        <v>802.95</v>
      </c>
      <c r="L1403" s="11" t="s">
        <v>11925</v>
      </c>
      <c r="M1403" s="12" t="s">
        <v>6</v>
      </c>
      <c r="N1403" s="12" t="s">
        <v>6</v>
      </c>
      <c r="O1403" s="12">
        <v>213</v>
      </c>
      <c r="P1403" s="12" t="s">
        <v>6</v>
      </c>
      <c r="Q1403" s="12" t="s">
        <v>6</v>
      </c>
      <c r="R1403">
        <v>1402</v>
      </c>
    </row>
    <row r="1404" spans="1:18" ht="15" x14ac:dyDescent="0.45">
      <c r="A1404">
        <v>27234</v>
      </c>
      <c r="B1404">
        <v>81</v>
      </c>
      <c r="C1404">
        <v>202.3</v>
      </c>
      <c r="D1404">
        <v>70</v>
      </c>
      <c r="E1404">
        <v>174.6</v>
      </c>
      <c r="F1404">
        <v>78</v>
      </c>
      <c r="G1404">
        <v>194.4</v>
      </c>
      <c r="H1404">
        <v>93</v>
      </c>
      <c r="I1404">
        <v>231.5</v>
      </c>
      <c r="J1404">
        <v>322</v>
      </c>
      <c r="K1404">
        <v>802.8</v>
      </c>
      <c r="L1404" s="11" t="s">
        <v>11925</v>
      </c>
      <c r="M1404" s="12" t="s">
        <v>6</v>
      </c>
      <c r="N1404" s="12" t="s">
        <v>6</v>
      </c>
      <c r="O1404" s="12">
        <v>214</v>
      </c>
      <c r="P1404" s="12" t="s">
        <v>6</v>
      </c>
      <c r="Q1404" s="12" t="s">
        <v>6</v>
      </c>
      <c r="R1404">
        <v>1403</v>
      </c>
    </row>
    <row r="1405" spans="1:18" ht="15" x14ac:dyDescent="0.45">
      <c r="A1405">
        <v>30074</v>
      </c>
      <c r="B1405">
        <v>8</v>
      </c>
      <c r="C1405">
        <v>279.2</v>
      </c>
      <c r="D1405">
        <v>3</v>
      </c>
      <c r="E1405">
        <v>104.7</v>
      </c>
      <c r="F1405">
        <v>7</v>
      </c>
      <c r="G1405">
        <v>244.3</v>
      </c>
      <c r="H1405">
        <v>5</v>
      </c>
      <c r="I1405">
        <v>174.5</v>
      </c>
      <c r="J1405">
        <v>23</v>
      </c>
      <c r="K1405">
        <v>802.7</v>
      </c>
      <c r="L1405" s="11" t="s">
        <v>11925</v>
      </c>
      <c r="M1405" s="12" t="s">
        <v>6</v>
      </c>
      <c r="N1405" s="12" t="s">
        <v>6</v>
      </c>
      <c r="O1405" s="12">
        <v>215</v>
      </c>
      <c r="P1405" s="12" t="s">
        <v>6</v>
      </c>
      <c r="Q1405" s="12" t="s">
        <v>6</v>
      </c>
      <c r="R1405">
        <v>1404</v>
      </c>
    </row>
    <row r="1406" spans="1:18" ht="15" x14ac:dyDescent="0.45">
      <c r="A1406">
        <v>10865</v>
      </c>
      <c r="B1406">
        <v>13</v>
      </c>
      <c r="C1406">
        <v>258.7</v>
      </c>
      <c r="D1406">
        <v>5</v>
      </c>
      <c r="E1406">
        <v>99.5</v>
      </c>
      <c r="F1406">
        <v>16</v>
      </c>
      <c r="G1406">
        <v>302.39999999999998</v>
      </c>
      <c r="H1406">
        <v>7</v>
      </c>
      <c r="I1406">
        <v>140.30000000000001</v>
      </c>
      <c r="J1406">
        <v>41</v>
      </c>
      <c r="K1406">
        <v>800.89999999999986</v>
      </c>
      <c r="L1406" s="11" t="s">
        <v>11925</v>
      </c>
      <c r="M1406" s="12" t="s">
        <v>6</v>
      </c>
      <c r="N1406" s="12" t="s">
        <v>6</v>
      </c>
      <c r="O1406" s="12">
        <v>216</v>
      </c>
      <c r="P1406" s="12" t="s">
        <v>6</v>
      </c>
      <c r="Q1406" s="12" t="s">
        <v>6</v>
      </c>
      <c r="R1406">
        <v>1405</v>
      </c>
    </row>
    <row r="1407" spans="1:18" ht="15" x14ac:dyDescent="0.45">
      <c r="A1407">
        <v>10636</v>
      </c>
      <c r="B1407">
        <v>38</v>
      </c>
      <c r="C1407">
        <v>182.02</v>
      </c>
      <c r="D1407">
        <v>48</v>
      </c>
      <c r="E1407">
        <v>229.26</v>
      </c>
      <c r="F1407">
        <v>11</v>
      </c>
      <c r="G1407">
        <v>52.8</v>
      </c>
      <c r="H1407">
        <v>70</v>
      </c>
      <c r="I1407">
        <v>335.62</v>
      </c>
      <c r="J1407">
        <v>167</v>
      </c>
      <c r="K1407">
        <v>799.7</v>
      </c>
      <c r="L1407" s="11" t="s">
        <v>11927</v>
      </c>
      <c r="M1407" s="12" t="s">
        <v>6</v>
      </c>
      <c r="N1407" s="12" t="s">
        <v>6</v>
      </c>
      <c r="O1407" s="12" t="s">
        <v>6</v>
      </c>
      <c r="P1407" s="12" t="s">
        <v>6</v>
      </c>
      <c r="Q1407" s="12">
        <v>226</v>
      </c>
      <c r="R1407">
        <v>1406</v>
      </c>
    </row>
    <row r="1408" spans="1:18" ht="15" x14ac:dyDescent="0.45">
      <c r="A1408">
        <v>28794</v>
      </c>
      <c r="B1408">
        <v>19</v>
      </c>
      <c r="C1408">
        <v>168.39</v>
      </c>
      <c r="D1408">
        <v>8</v>
      </c>
      <c r="E1408">
        <v>71.2</v>
      </c>
      <c r="F1408">
        <v>10</v>
      </c>
      <c r="G1408">
        <v>89</v>
      </c>
      <c r="H1408">
        <v>53</v>
      </c>
      <c r="I1408">
        <v>470.99</v>
      </c>
      <c r="J1408">
        <v>90</v>
      </c>
      <c r="K1408">
        <v>799.57999999999993</v>
      </c>
      <c r="L1408" s="11" t="s">
        <v>11923</v>
      </c>
      <c r="M1408" s="12" t="s">
        <v>6</v>
      </c>
      <c r="N1408" s="12" t="s">
        <v>6</v>
      </c>
      <c r="O1408" s="12" t="s">
        <v>6</v>
      </c>
      <c r="P1408" s="12" t="s">
        <v>6</v>
      </c>
      <c r="Q1408" s="12" t="s">
        <v>6</v>
      </c>
      <c r="R1408">
        <v>1407</v>
      </c>
    </row>
    <row r="1409" spans="1:18" ht="15" x14ac:dyDescent="0.45">
      <c r="A1409">
        <v>32039</v>
      </c>
      <c r="F1409">
        <v>20</v>
      </c>
      <c r="G1409">
        <v>390</v>
      </c>
      <c r="H1409">
        <v>21</v>
      </c>
      <c r="I1409">
        <v>409.5</v>
      </c>
      <c r="J1409">
        <v>41</v>
      </c>
      <c r="K1409">
        <v>799.5</v>
      </c>
      <c r="L1409" s="11" t="s">
        <v>11927</v>
      </c>
      <c r="M1409" s="12" t="s">
        <v>6</v>
      </c>
      <c r="N1409" s="12" t="s">
        <v>6</v>
      </c>
      <c r="O1409" s="12" t="s">
        <v>6</v>
      </c>
      <c r="P1409" s="12" t="s">
        <v>6</v>
      </c>
      <c r="Q1409" s="12">
        <v>227</v>
      </c>
      <c r="R1409">
        <v>1408</v>
      </c>
    </row>
    <row r="1410" spans="1:18" ht="15" x14ac:dyDescent="0.45">
      <c r="A1410">
        <v>30090</v>
      </c>
      <c r="B1410">
        <v>6</v>
      </c>
      <c r="C1410">
        <v>599.4</v>
      </c>
      <c r="D1410">
        <v>1</v>
      </c>
      <c r="E1410">
        <v>99.9</v>
      </c>
      <c r="H1410">
        <v>1</v>
      </c>
      <c r="I1410">
        <v>99.9</v>
      </c>
      <c r="J1410">
        <v>8</v>
      </c>
      <c r="K1410">
        <v>799.19999999999993</v>
      </c>
      <c r="L1410" s="11" t="s">
        <v>11925</v>
      </c>
      <c r="M1410" s="12" t="s">
        <v>6</v>
      </c>
      <c r="N1410" s="12" t="s">
        <v>6</v>
      </c>
      <c r="O1410" s="12">
        <v>217</v>
      </c>
      <c r="P1410" s="12" t="s">
        <v>6</v>
      </c>
      <c r="Q1410" s="12" t="s">
        <v>6</v>
      </c>
      <c r="R1410">
        <v>1409</v>
      </c>
    </row>
    <row r="1411" spans="1:18" ht="15" x14ac:dyDescent="0.45">
      <c r="A1411">
        <v>17076</v>
      </c>
      <c r="B1411">
        <v>11</v>
      </c>
      <c r="C1411">
        <v>202.4</v>
      </c>
      <c r="D1411">
        <v>14</v>
      </c>
      <c r="E1411">
        <v>256.13</v>
      </c>
      <c r="F1411">
        <v>11</v>
      </c>
      <c r="G1411">
        <v>196.9</v>
      </c>
      <c r="H1411">
        <v>8</v>
      </c>
      <c r="I1411">
        <v>143.19999999999999</v>
      </c>
      <c r="J1411">
        <v>44</v>
      </c>
      <c r="K1411">
        <v>798.62999999999988</v>
      </c>
      <c r="L1411" s="11" t="s">
        <v>11926</v>
      </c>
      <c r="M1411" s="12" t="s">
        <v>6</v>
      </c>
      <c r="N1411" s="12" t="s">
        <v>6</v>
      </c>
      <c r="O1411" s="12" t="s">
        <v>6</v>
      </c>
      <c r="P1411" s="12">
        <v>219</v>
      </c>
      <c r="Q1411" s="12" t="s">
        <v>6</v>
      </c>
      <c r="R1411">
        <v>1410</v>
      </c>
    </row>
    <row r="1412" spans="1:18" ht="15" x14ac:dyDescent="0.45">
      <c r="A1412">
        <v>10748</v>
      </c>
      <c r="B1412">
        <v>50</v>
      </c>
      <c r="C1412">
        <v>323.95999999999998</v>
      </c>
      <c r="D1412">
        <v>17</v>
      </c>
      <c r="E1412">
        <v>120.3</v>
      </c>
      <c r="F1412">
        <v>30</v>
      </c>
      <c r="G1412">
        <v>216</v>
      </c>
      <c r="H1412">
        <v>20</v>
      </c>
      <c r="I1412">
        <v>137.47</v>
      </c>
      <c r="J1412">
        <v>117</v>
      </c>
      <c r="K1412">
        <v>797.73</v>
      </c>
      <c r="L1412" s="11" t="s">
        <v>11925</v>
      </c>
      <c r="M1412" s="12" t="s">
        <v>6</v>
      </c>
      <c r="N1412" s="12" t="s">
        <v>6</v>
      </c>
      <c r="O1412" s="12">
        <v>218</v>
      </c>
      <c r="P1412" s="12" t="s">
        <v>6</v>
      </c>
      <c r="Q1412" s="12" t="s">
        <v>6</v>
      </c>
      <c r="R1412">
        <v>1411</v>
      </c>
    </row>
    <row r="1413" spans="1:18" ht="15" x14ac:dyDescent="0.45">
      <c r="A1413">
        <v>12259</v>
      </c>
      <c r="B1413">
        <v>46</v>
      </c>
      <c r="C1413">
        <v>303.07</v>
      </c>
      <c r="D1413">
        <v>68</v>
      </c>
      <c r="E1413">
        <v>448.27</v>
      </c>
      <c r="F1413">
        <v>7</v>
      </c>
      <c r="G1413">
        <v>46.2</v>
      </c>
      <c r="J1413">
        <v>121</v>
      </c>
      <c r="K1413">
        <v>797.54</v>
      </c>
      <c r="L1413" s="11" t="s">
        <v>11926</v>
      </c>
      <c r="M1413" s="12" t="s">
        <v>6</v>
      </c>
      <c r="N1413" s="12" t="s">
        <v>6</v>
      </c>
      <c r="O1413" s="12" t="s">
        <v>6</v>
      </c>
      <c r="P1413" s="12">
        <v>220</v>
      </c>
      <c r="Q1413" s="12" t="s">
        <v>6</v>
      </c>
      <c r="R1413">
        <v>1412</v>
      </c>
    </row>
    <row r="1414" spans="1:18" ht="15" x14ac:dyDescent="0.45">
      <c r="A1414">
        <v>10281</v>
      </c>
      <c r="D1414">
        <v>10</v>
      </c>
      <c r="E1414">
        <v>274.7</v>
      </c>
      <c r="F1414">
        <v>17</v>
      </c>
      <c r="G1414">
        <v>467.5</v>
      </c>
      <c r="H1414">
        <v>2</v>
      </c>
      <c r="I1414">
        <v>55</v>
      </c>
      <c r="J1414">
        <v>29</v>
      </c>
      <c r="K1414">
        <v>797.2</v>
      </c>
      <c r="L1414" s="11" t="s">
        <v>11928</v>
      </c>
      <c r="M1414" s="12" t="s">
        <v>6</v>
      </c>
      <c r="N1414" s="12">
        <v>324</v>
      </c>
      <c r="O1414" s="12" t="s">
        <v>6</v>
      </c>
      <c r="P1414" s="12" t="s">
        <v>6</v>
      </c>
      <c r="Q1414" s="12" t="s">
        <v>6</v>
      </c>
      <c r="R1414">
        <v>1413</v>
      </c>
    </row>
    <row r="1415" spans="1:18" ht="15" x14ac:dyDescent="0.45">
      <c r="A1415">
        <v>18569</v>
      </c>
      <c r="B1415">
        <v>19</v>
      </c>
      <c r="C1415">
        <v>182.4</v>
      </c>
      <c r="D1415">
        <v>16</v>
      </c>
      <c r="E1415">
        <v>153.6</v>
      </c>
      <c r="F1415">
        <v>30</v>
      </c>
      <c r="G1415">
        <v>288</v>
      </c>
      <c r="H1415">
        <v>18</v>
      </c>
      <c r="I1415">
        <v>172.8</v>
      </c>
      <c r="J1415">
        <v>83</v>
      </c>
      <c r="K1415">
        <v>796.8</v>
      </c>
      <c r="L1415" s="11" t="s">
        <v>11927</v>
      </c>
      <c r="M1415" s="12" t="s">
        <v>6</v>
      </c>
      <c r="N1415" s="12" t="s">
        <v>6</v>
      </c>
      <c r="O1415" s="12" t="s">
        <v>6</v>
      </c>
      <c r="P1415" s="12" t="s">
        <v>6</v>
      </c>
      <c r="Q1415" s="12">
        <v>228</v>
      </c>
      <c r="R1415">
        <v>1414</v>
      </c>
    </row>
    <row r="1416" spans="1:18" ht="15" x14ac:dyDescent="0.45">
      <c r="A1416">
        <v>28021</v>
      </c>
      <c r="B1416">
        <v>82</v>
      </c>
      <c r="C1416">
        <v>193</v>
      </c>
      <c r="D1416">
        <v>95</v>
      </c>
      <c r="E1416">
        <v>225.04</v>
      </c>
      <c r="F1416">
        <v>96</v>
      </c>
      <c r="G1416">
        <v>221.24</v>
      </c>
      <c r="H1416">
        <v>63</v>
      </c>
      <c r="I1416">
        <v>157.1</v>
      </c>
      <c r="J1416">
        <v>336</v>
      </c>
      <c r="K1416">
        <v>796.38</v>
      </c>
      <c r="L1416" s="11" t="s">
        <v>11928</v>
      </c>
      <c r="M1416" s="12" t="s">
        <v>6</v>
      </c>
      <c r="N1416" s="12">
        <v>325</v>
      </c>
      <c r="O1416" s="12" t="s">
        <v>6</v>
      </c>
      <c r="P1416" s="12" t="s">
        <v>6</v>
      </c>
      <c r="Q1416" s="12" t="s">
        <v>6</v>
      </c>
      <c r="R1416">
        <v>1415</v>
      </c>
    </row>
    <row r="1417" spans="1:18" ht="15" x14ac:dyDescent="0.45">
      <c r="A1417">
        <v>27943</v>
      </c>
      <c r="B1417">
        <v>5</v>
      </c>
      <c r="C1417">
        <v>125</v>
      </c>
      <c r="D1417">
        <v>9</v>
      </c>
      <c r="E1417">
        <v>223</v>
      </c>
      <c r="F1417">
        <v>10</v>
      </c>
      <c r="G1417">
        <v>248</v>
      </c>
      <c r="H1417">
        <v>8</v>
      </c>
      <c r="I1417">
        <v>200</v>
      </c>
      <c r="J1417">
        <v>32</v>
      </c>
      <c r="K1417">
        <v>796</v>
      </c>
      <c r="L1417" s="11" t="s">
        <v>11925</v>
      </c>
      <c r="M1417" s="12" t="s">
        <v>6</v>
      </c>
      <c r="N1417" s="12" t="s">
        <v>6</v>
      </c>
      <c r="O1417" s="12">
        <v>219</v>
      </c>
      <c r="P1417" s="12" t="s">
        <v>6</v>
      </c>
      <c r="Q1417" s="12" t="s">
        <v>6</v>
      </c>
      <c r="R1417">
        <v>1416</v>
      </c>
    </row>
    <row r="1418" spans="1:18" ht="15" x14ac:dyDescent="0.45">
      <c r="A1418">
        <v>12628</v>
      </c>
      <c r="B1418">
        <v>12</v>
      </c>
      <c r="C1418">
        <v>288.56</v>
      </c>
      <c r="D1418">
        <v>11</v>
      </c>
      <c r="E1418">
        <v>263.16000000000003</v>
      </c>
      <c r="F1418">
        <v>7</v>
      </c>
      <c r="G1418">
        <v>167.65</v>
      </c>
      <c r="H1418">
        <v>3</v>
      </c>
      <c r="I1418">
        <v>76.2</v>
      </c>
      <c r="J1418">
        <v>33</v>
      </c>
      <c r="K1418">
        <v>795.57</v>
      </c>
      <c r="L1418" s="11" t="s">
        <v>11927</v>
      </c>
      <c r="M1418" s="12" t="s">
        <v>6</v>
      </c>
      <c r="N1418" s="12" t="s">
        <v>6</v>
      </c>
      <c r="O1418" s="12" t="s">
        <v>6</v>
      </c>
      <c r="P1418" s="12" t="s">
        <v>6</v>
      </c>
      <c r="Q1418" s="12">
        <v>229</v>
      </c>
      <c r="R1418">
        <v>1417</v>
      </c>
    </row>
    <row r="1419" spans="1:18" ht="15" x14ac:dyDescent="0.45">
      <c r="A1419">
        <v>11897</v>
      </c>
      <c r="B1419">
        <v>41</v>
      </c>
      <c r="C1419">
        <v>203.8</v>
      </c>
      <c r="D1419">
        <v>46</v>
      </c>
      <c r="E1419">
        <v>229.2</v>
      </c>
      <c r="F1419">
        <v>31</v>
      </c>
      <c r="G1419">
        <v>158.97999999999999</v>
      </c>
      <c r="H1419">
        <v>39</v>
      </c>
      <c r="I1419">
        <v>201.54</v>
      </c>
      <c r="J1419">
        <v>157</v>
      </c>
      <c r="K1419">
        <v>793.52</v>
      </c>
      <c r="L1419" s="11" t="s">
        <v>11925</v>
      </c>
      <c r="M1419" s="12" t="s">
        <v>6</v>
      </c>
      <c r="N1419" s="12" t="s">
        <v>6</v>
      </c>
      <c r="O1419" s="12">
        <v>220</v>
      </c>
      <c r="P1419" s="12" t="s">
        <v>6</v>
      </c>
      <c r="Q1419" s="12" t="s">
        <v>6</v>
      </c>
      <c r="R1419">
        <v>1418</v>
      </c>
    </row>
    <row r="1420" spans="1:18" ht="15" x14ac:dyDescent="0.45">
      <c r="A1420">
        <v>23637</v>
      </c>
      <c r="B1420">
        <v>63</v>
      </c>
      <c r="C1420">
        <v>267.16000000000003</v>
      </c>
      <c r="D1420">
        <v>63</v>
      </c>
      <c r="E1420">
        <v>267.83999999999997</v>
      </c>
      <c r="F1420">
        <v>60</v>
      </c>
      <c r="G1420">
        <v>253.24</v>
      </c>
      <c r="H1420">
        <v>1</v>
      </c>
      <c r="I1420">
        <v>4.3</v>
      </c>
      <c r="J1420">
        <v>187</v>
      </c>
      <c r="K1420">
        <v>792.54</v>
      </c>
      <c r="L1420" s="11" t="s">
        <v>11925</v>
      </c>
      <c r="M1420" s="12" t="s">
        <v>6</v>
      </c>
      <c r="N1420" s="12" t="s">
        <v>6</v>
      </c>
      <c r="O1420" s="12">
        <v>221</v>
      </c>
      <c r="P1420" s="12" t="s">
        <v>6</v>
      </c>
      <c r="Q1420" s="12" t="s">
        <v>6</v>
      </c>
      <c r="R1420">
        <v>1419</v>
      </c>
    </row>
    <row r="1421" spans="1:18" ht="15" x14ac:dyDescent="0.45">
      <c r="A1421">
        <v>23507</v>
      </c>
      <c r="B1421">
        <v>11</v>
      </c>
      <c r="C1421">
        <v>141.9</v>
      </c>
      <c r="D1421">
        <v>4</v>
      </c>
      <c r="E1421">
        <v>51.6</v>
      </c>
      <c r="F1421">
        <v>22</v>
      </c>
      <c r="G1421">
        <v>299.2</v>
      </c>
      <c r="H1421">
        <v>22</v>
      </c>
      <c r="I1421">
        <v>299.2</v>
      </c>
      <c r="J1421">
        <v>59</v>
      </c>
      <c r="K1421">
        <v>791.9</v>
      </c>
      <c r="L1421" s="11" t="s">
        <v>11926</v>
      </c>
      <c r="M1421" s="12" t="s">
        <v>6</v>
      </c>
      <c r="N1421" s="12" t="s">
        <v>6</v>
      </c>
      <c r="O1421" s="12" t="s">
        <v>6</v>
      </c>
      <c r="P1421" s="12">
        <v>221</v>
      </c>
      <c r="Q1421" s="12" t="s">
        <v>6</v>
      </c>
      <c r="R1421">
        <v>1420</v>
      </c>
    </row>
    <row r="1422" spans="1:18" ht="15" x14ac:dyDescent="0.45">
      <c r="A1422">
        <v>16424</v>
      </c>
      <c r="F1422">
        <v>7</v>
      </c>
      <c r="G1422">
        <v>228.35</v>
      </c>
      <c r="H1422">
        <v>17</v>
      </c>
      <c r="I1422">
        <v>563.27</v>
      </c>
      <c r="J1422">
        <v>24</v>
      </c>
      <c r="K1422">
        <v>791.62</v>
      </c>
      <c r="L1422" s="11" t="s">
        <v>11928</v>
      </c>
      <c r="M1422" s="12" t="s">
        <v>6</v>
      </c>
      <c r="N1422" s="12">
        <v>326</v>
      </c>
      <c r="O1422" s="12" t="s">
        <v>6</v>
      </c>
      <c r="P1422" s="12" t="s">
        <v>6</v>
      </c>
      <c r="Q1422" s="12" t="s">
        <v>6</v>
      </c>
      <c r="R1422">
        <v>1421</v>
      </c>
    </row>
    <row r="1423" spans="1:18" ht="15" x14ac:dyDescent="0.45">
      <c r="A1423">
        <v>11878</v>
      </c>
      <c r="B1423">
        <v>179</v>
      </c>
      <c r="C1423">
        <v>533.64</v>
      </c>
      <c r="D1423">
        <v>66</v>
      </c>
      <c r="E1423">
        <v>197.52</v>
      </c>
      <c r="F1423">
        <v>20</v>
      </c>
      <c r="G1423">
        <v>60</v>
      </c>
      <c r="J1423">
        <v>265</v>
      </c>
      <c r="K1423">
        <v>791.16</v>
      </c>
      <c r="L1423" s="11" t="s">
        <v>6</v>
      </c>
      <c r="M1423" s="12" t="s">
        <v>6</v>
      </c>
      <c r="N1423" s="12" t="s">
        <v>6</v>
      </c>
      <c r="O1423" s="12" t="s">
        <v>6</v>
      </c>
      <c r="P1423" s="12" t="s">
        <v>6</v>
      </c>
      <c r="Q1423" s="12" t="s">
        <v>6</v>
      </c>
      <c r="R1423">
        <v>1422</v>
      </c>
    </row>
    <row r="1424" spans="1:18" ht="15" x14ac:dyDescent="0.45">
      <c r="A1424">
        <v>29609</v>
      </c>
      <c r="B1424">
        <v>181</v>
      </c>
      <c r="C1424">
        <v>342.7</v>
      </c>
      <c r="D1424">
        <v>55</v>
      </c>
      <c r="E1424">
        <v>104.5</v>
      </c>
      <c r="F1424">
        <v>113</v>
      </c>
      <c r="G1424">
        <v>214.7</v>
      </c>
      <c r="H1424">
        <v>67</v>
      </c>
      <c r="I1424">
        <v>127.3</v>
      </c>
      <c r="J1424">
        <v>416</v>
      </c>
      <c r="K1424">
        <v>789.19999999999993</v>
      </c>
      <c r="L1424" s="11" t="s">
        <v>11925</v>
      </c>
      <c r="M1424" s="12" t="s">
        <v>6</v>
      </c>
      <c r="N1424" s="12" t="s">
        <v>6</v>
      </c>
      <c r="O1424" s="12">
        <v>222</v>
      </c>
      <c r="P1424" s="12" t="s">
        <v>6</v>
      </c>
      <c r="Q1424" s="12" t="s">
        <v>6</v>
      </c>
      <c r="R1424">
        <v>1423</v>
      </c>
    </row>
    <row r="1425" spans="1:18" ht="15" x14ac:dyDescent="0.45">
      <c r="A1425">
        <v>17810</v>
      </c>
      <c r="B1425">
        <v>39</v>
      </c>
      <c r="C1425">
        <v>265.2</v>
      </c>
      <c r="D1425">
        <v>30</v>
      </c>
      <c r="E1425">
        <v>204</v>
      </c>
      <c r="F1425">
        <v>26</v>
      </c>
      <c r="G1425">
        <v>176.8</v>
      </c>
      <c r="H1425">
        <v>21</v>
      </c>
      <c r="I1425">
        <v>142.80000000000001</v>
      </c>
      <c r="J1425">
        <v>116</v>
      </c>
      <c r="K1425">
        <v>788.8</v>
      </c>
      <c r="L1425" s="11" t="s">
        <v>11925</v>
      </c>
      <c r="M1425" s="12" t="s">
        <v>6</v>
      </c>
      <c r="N1425" s="12" t="s">
        <v>6</v>
      </c>
      <c r="O1425" s="12">
        <v>223</v>
      </c>
      <c r="P1425" s="12" t="s">
        <v>6</v>
      </c>
      <c r="Q1425" s="12" t="s">
        <v>6</v>
      </c>
      <c r="R1425">
        <v>1424</v>
      </c>
    </row>
    <row r="1426" spans="1:18" ht="15" x14ac:dyDescent="0.45">
      <c r="A1426">
        <v>28557</v>
      </c>
      <c r="B1426">
        <v>16</v>
      </c>
      <c r="C1426">
        <v>121.6</v>
      </c>
      <c r="D1426">
        <v>25</v>
      </c>
      <c r="E1426">
        <v>190</v>
      </c>
      <c r="F1426">
        <v>33</v>
      </c>
      <c r="G1426">
        <v>250.8</v>
      </c>
      <c r="H1426">
        <v>24</v>
      </c>
      <c r="I1426">
        <v>226.03</v>
      </c>
      <c r="J1426">
        <v>98</v>
      </c>
      <c r="K1426">
        <v>788.43000000000006</v>
      </c>
      <c r="L1426" s="11" t="s">
        <v>11926</v>
      </c>
      <c r="M1426" s="12" t="s">
        <v>6</v>
      </c>
      <c r="N1426" s="12" t="s">
        <v>6</v>
      </c>
      <c r="O1426" s="12" t="s">
        <v>6</v>
      </c>
      <c r="P1426" s="12">
        <v>222</v>
      </c>
      <c r="Q1426" s="12" t="s">
        <v>6</v>
      </c>
      <c r="R1426">
        <v>1425</v>
      </c>
    </row>
    <row r="1427" spans="1:18" ht="15" x14ac:dyDescent="0.45">
      <c r="A1427">
        <v>17970</v>
      </c>
      <c r="B1427">
        <v>7</v>
      </c>
      <c r="C1427">
        <v>214.9</v>
      </c>
      <c r="D1427">
        <v>5</v>
      </c>
      <c r="E1427">
        <v>142.5</v>
      </c>
      <c r="F1427">
        <v>11</v>
      </c>
      <c r="G1427">
        <v>313.52</v>
      </c>
      <c r="H1427">
        <v>4</v>
      </c>
      <c r="I1427">
        <v>117.4</v>
      </c>
      <c r="J1427">
        <v>27</v>
      </c>
      <c r="K1427">
        <v>788.31999999999994</v>
      </c>
      <c r="L1427" s="11" t="s">
        <v>11926</v>
      </c>
      <c r="M1427" s="12" t="s">
        <v>6</v>
      </c>
      <c r="N1427" s="12" t="s">
        <v>6</v>
      </c>
      <c r="O1427" s="12" t="s">
        <v>6</v>
      </c>
      <c r="P1427" s="12">
        <v>223</v>
      </c>
      <c r="Q1427" s="12" t="s">
        <v>6</v>
      </c>
      <c r="R1427">
        <v>1426</v>
      </c>
    </row>
    <row r="1428" spans="1:18" ht="15" x14ac:dyDescent="0.45">
      <c r="A1428">
        <v>30203</v>
      </c>
      <c r="B1428">
        <v>6</v>
      </c>
      <c r="C1428">
        <v>107.4</v>
      </c>
      <c r="D1428">
        <v>12</v>
      </c>
      <c r="E1428">
        <v>213.37</v>
      </c>
      <c r="F1428">
        <v>17</v>
      </c>
      <c r="G1428">
        <v>288.87</v>
      </c>
      <c r="H1428">
        <v>10</v>
      </c>
      <c r="I1428">
        <v>177.57</v>
      </c>
      <c r="J1428">
        <v>45</v>
      </c>
      <c r="K1428">
        <v>787.21</v>
      </c>
      <c r="L1428" s="11" t="s">
        <v>11925</v>
      </c>
      <c r="M1428" s="12" t="s">
        <v>6</v>
      </c>
      <c r="N1428" s="12" t="s">
        <v>6</v>
      </c>
      <c r="O1428" s="12">
        <v>224</v>
      </c>
      <c r="P1428" s="12" t="s">
        <v>6</v>
      </c>
      <c r="Q1428" s="12" t="s">
        <v>6</v>
      </c>
      <c r="R1428">
        <v>1427</v>
      </c>
    </row>
    <row r="1429" spans="1:18" ht="15" x14ac:dyDescent="0.45">
      <c r="A1429">
        <v>16826</v>
      </c>
      <c r="B1429">
        <v>4</v>
      </c>
      <c r="C1429">
        <v>219.6</v>
      </c>
      <c r="D1429">
        <v>4</v>
      </c>
      <c r="E1429">
        <v>219.6</v>
      </c>
      <c r="F1429">
        <v>5</v>
      </c>
      <c r="G1429">
        <v>290</v>
      </c>
      <c r="H1429">
        <v>1</v>
      </c>
      <c r="I1429">
        <v>58</v>
      </c>
      <c r="J1429">
        <v>14</v>
      </c>
      <c r="K1429">
        <v>787.2</v>
      </c>
      <c r="L1429" s="11" t="s">
        <v>11925</v>
      </c>
      <c r="M1429" s="12" t="s">
        <v>6</v>
      </c>
      <c r="N1429" s="12" t="s">
        <v>6</v>
      </c>
      <c r="O1429" s="12">
        <v>225</v>
      </c>
      <c r="P1429" s="12" t="s">
        <v>6</v>
      </c>
      <c r="Q1429" s="12" t="s">
        <v>6</v>
      </c>
      <c r="R1429">
        <v>1428</v>
      </c>
    </row>
    <row r="1430" spans="1:18" ht="15" x14ac:dyDescent="0.45">
      <c r="A1430">
        <v>31378</v>
      </c>
      <c r="B1430">
        <v>21</v>
      </c>
      <c r="C1430">
        <v>114.18</v>
      </c>
      <c r="D1430">
        <v>21</v>
      </c>
      <c r="E1430">
        <v>119.1</v>
      </c>
      <c r="F1430">
        <v>60</v>
      </c>
      <c r="G1430">
        <v>348</v>
      </c>
      <c r="H1430">
        <v>36</v>
      </c>
      <c r="I1430">
        <v>205.06</v>
      </c>
      <c r="J1430">
        <v>138</v>
      </c>
      <c r="K1430">
        <v>786.33999999999992</v>
      </c>
      <c r="L1430" s="11" t="s">
        <v>11928</v>
      </c>
      <c r="M1430" s="12" t="s">
        <v>6</v>
      </c>
      <c r="N1430" s="12">
        <v>327</v>
      </c>
      <c r="O1430" s="12" t="s">
        <v>6</v>
      </c>
      <c r="P1430" s="12" t="s">
        <v>6</v>
      </c>
      <c r="Q1430" s="12" t="s">
        <v>6</v>
      </c>
      <c r="R1430">
        <v>1429</v>
      </c>
    </row>
    <row r="1431" spans="1:18" ht="15" x14ac:dyDescent="0.45">
      <c r="A1431">
        <v>18373</v>
      </c>
      <c r="B1431">
        <v>61</v>
      </c>
      <c r="C1431">
        <v>243.36</v>
      </c>
      <c r="D1431">
        <v>111</v>
      </c>
      <c r="E1431">
        <v>443.04</v>
      </c>
      <c r="F1431">
        <v>1</v>
      </c>
      <c r="G1431">
        <v>4</v>
      </c>
      <c r="H1431">
        <v>24</v>
      </c>
      <c r="I1431">
        <v>95.68</v>
      </c>
      <c r="J1431">
        <v>197</v>
      </c>
      <c r="K1431">
        <v>786.08000000000015</v>
      </c>
      <c r="L1431" s="11" t="s">
        <v>11927</v>
      </c>
      <c r="M1431" s="12" t="s">
        <v>6</v>
      </c>
      <c r="N1431" s="12" t="s">
        <v>6</v>
      </c>
      <c r="O1431" s="12" t="s">
        <v>6</v>
      </c>
      <c r="P1431" s="12" t="s">
        <v>6</v>
      </c>
      <c r="Q1431" s="12">
        <v>230</v>
      </c>
      <c r="R1431">
        <v>1430</v>
      </c>
    </row>
    <row r="1432" spans="1:18" ht="15" x14ac:dyDescent="0.45">
      <c r="A1432">
        <v>14721</v>
      </c>
      <c r="B1432">
        <v>69</v>
      </c>
      <c r="C1432">
        <v>282.08</v>
      </c>
      <c r="D1432">
        <v>64</v>
      </c>
      <c r="E1432">
        <v>260.92</v>
      </c>
      <c r="F1432">
        <v>20</v>
      </c>
      <c r="G1432">
        <v>84.98</v>
      </c>
      <c r="H1432">
        <v>39</v>
      </c>
      <c r="I1432">
        <v>157.5</v>
      </c>
      <c r="J1432">
        <v>192</v>
      </c>
      <c r="K1432">
        <v>785.48</v>
      </c>
      <c r="L1432" s="11" t="s">
        <v>11927</v>
      </c>
      <c r="M1432" s="12" t="s">
        <v>6</v>
      </c>
      <c r="N1432" s="12" t="s">
        <v>6</v>
      </c>
      <c r="O1432" s="12" t="s">
        <v>6</v>
      </c>
      <c r="P1432" s="12" t="s">
        <v>6</v>
      </c>
      <c r="Q1432" s="12">
        <v>231</v>
      </c>
      <c r="R1432">
        <v>1431</v>
      </c>
    </row>
    <row r="1433" spans="1:18" ht="15" x14ac:dyDescent="0.45">
      <c r="A1433">
        <v>16884</v>
      </c>
      <c r="B1433">
        <v>37</v>
      </c>
      <c r="C1433">
        <v>222</v>
      </c>
      <c r="D1433">
        <v>37</v>
      </c>
      <c r="E1433">
        <v>221.04</v>
      </c>
      <c r="F1433">
        <v>48</v>
      </c>
      <c r="G1433">
        <v>288</v>
      </c>
      <c r="H1433">
        <v>9</v>
      </c>
      <c r="I1433">
        <v>54</v>
      </c>
      <c r="J1433">
        <v>131</v>
      </c>
      <c r="K1433">
        <v>785.04</v>
      </c>
      <c r="L1433" s="11" t="s">
        <v>11926</v>
      </c>
      <c r="M1433" s="12" t="s">
        <v>6</v>
      </c>
      <c r="N1433" s="12" t="s">
        <v>6</v>
      </c>
      <c r="O1433" s="12" t="s">
        <v>6</v>
      </c>
      <c r="P1433" s="12">
        <v>224</v>
      </c>
      <c r="Q1433" s="12" t="s">
        <v>6</v>
      </c>
      <c r="R1433">
        <v>1432</v>
      </c>
    </row>
    <row r="1434" spans="1:18" ht="15" x14ac:dyDescent="0.45">
      <c r="A1434">
        <v>11008</v>
      </c>
      <c r="B1434">
        <v>10</v>
      </c>
      <c r="C1434">
        <v>223</v>
      </c>
      <c r="D1434">
        <v>9</v>
      </c>
      <c r="E1434">
        <v>200.7</v>
      </c>
      <c r="F1434">
        <v>8</v>
      </c>
      <c r="G1434">
        <v>179.3</v>
      </c>
      <c r="H1434">
        <v>8</v>
      </c>
      <c r="I1434">
        <v>180.8</v>
      </c>
      <c r="J1434">
        <v>35</v>
      </c>
      <c r="K1434">
        <v>783.8</v>
      </c>
      <c r="L1434" s="11" t="s">
        <v>11927</v>
      </c>
      <c r="M1434" s="12" t="s">
        <v>6</v>
      </c>
      <c r="N1434" s="12" t="s">
        <v>6</v>
      </c>
      <c r="O1434" s="12" t="s">
        <v>6</v>
      </c>
      <c r="P1434" s="12" t="s">
        <v>6</v>
      </c>
      <c r="Q1434" s="12">
        <v>232</v>
      </c>
      <c r="R1434">
        <v>1433</v>
      </c>
    </row>
    <row r="1435" spans="1:18" ht="15" x14ac:dyDescent="0.45">
      <c r="A1435">
        <v>30035</v>
      </c>
      <c r="B1435">
        <v>3</v>
      </c>
      <c r="C1435">
        <v>159</v>
      </c>
      <c r="D1435">
        <v>5</v>
      </c>
      <c r="E1435">
        <v>274.5</v>
      </c>
      <c r="F1435">
        <v>3</v>
      </c>
      <c r="G1435">
        <v>164.7</v>
      </c>
      <c r="H1435">
        <v>3</v>
      </c>
      <c r="I1435">
        <v>184.5</v>
      </c>
      <c r="J1435">
        <v>14</v>
      </c>
      <c r="K1435">
        <v>782.7</v>
      </c>
      <c r="L1435" s="11" t="s">
        <v>11926</v>
      </c>
      <c r="M1435" s="12" t="s">
        <v>6</v>
      </c>
      <c r="N1435" s="12" t="s">
        <v>6</v>
      </c>
      <c r="O1435" s="12" t="s">
        <v>6</v>
      </c>
      <c r="P1435" s="12">
        <v>225</v>
      </c>
      <c r="Q1435" s="12" t="s">
        <v>6</v>
      </c>
      <c r="R1435">
        <v>1434</v>
      </c>
    </row>
    <row r="1436" spans="1:18" ht="15" x14ac:dyDescent="0.45">
      <c r="A1436">
        <v>10800</v>
      </c>
      <c r="B1436">
        <v>10</v>
      </c>
      <c r="C1436">
        <v>130.94</v>
      </c>
      <c r="D1436">
        <v>10</v>
      </c>
      <c r="E1436">
        <v>132</v>
      </c>
      <c r="F1436">
        <v>20</v>
      </c>
      <c r="G1436">
        <v>264</v>
      </c>
      <c r="H1436">
        <v>19</v>
      </c>
      <c r="I1436">
        <v>255</v>
      </c>
      <c r="J1436">
        <v>59</v>
      </c>
      <c r="K1436">
        <v>781.94</v>
      </c>
      <c r="L1436" s="11" t="s">
        <v>11924</v>
      </c>
      <c r="M1436" s="12">
        <v>276</v>
      </c>
      <c r="N1436" s="12" t="s">
        <v>6</v>
      </c>
      <c r="O1436" s="12" t="s">
        <v>6</v>
      </c>
      <c r="P1436" s="12" t="s">
        <v>6</v>
      </c>
      <c r="Q1436" s="12" t="s">
        <v>6</v>
      </c>
      <c r="R1436">
        <v>1435</v>
      </c>
    </row>
    <row r="1437" spans="1:18" ht="15" x14ac:dyDescent="0.45">
      <c r="A1437">
        <v>17601</v>
      </c>
      <c r="B1437">
        <v>49</v>
      </c>
      <c r="C1437">
        <v>288.63</v>
      </c>
      <c r="D1437">
        <v>32</v>
      </c>
      <c r="E1437">
        <v>186.92</v>
      </c>
      <c r="F1437">
        <v>27</v>
      </c>
      <c r="G1437">
        <v>159.30000000000001</v>
      </c>
      <c r="H1437">
        <v>25</v>
      </c>
      <c r="I1437">
        <v>147.03</v>
      </c>
      <c r="J1437">
        <v>133</v>
      </c>
      <c r="K1437">
        <v>781.87999999999988</v>
      </c>
      <c r="L1437" s="11" t="s">
        <v>11926</v>
      </c>
      <c r="M1437" s="12" t="s">
        <v>6</v>
      </c>
      <c r="N1437" s="12" t="s">
        <v>6</v>
      </c>
      <c r="O1437" s="12" t="s">
        <v>6</v>
      </c>
      <c r="P1437" s="12">
        <v>226</v>
      </c>
      <c r="Q1437" s="12" t="s">
        <v>6</v>
      </c>
      <c r="R1437">
        <v>1436</v>
      </c>
    </row>
    <row r="1438" spans="1:18" ht="15" x14ac:dyDescent="0.45">
      <c r="A1438">
        <v>29732</v>
      </c>
      <c r="B1438">
        <v>17</v>
      </c>
      <c r="C1438">
        <v>182.3</v>
      </c>
      <c r="D1438">
        <v>14</v>
      </c>
      <c r="E1438">
        <v>159.4</v>
      </c>
      <c r="F1438">
        <v>11</v>
      </c>
      <c r="G1438">
        <v>138.6</v>
      </c>
      <c r="H1438">
        <v>24</v>
      </c>
      <c r="I1438">
        <v>301.39</v>
      </c>
      <c r="J1438">
        <v>66</v>
      </c>
      <c r="K1438">
        <v>781.69</v>
      </c>
      <c r="L1438" s="11" t="s">
        <v>11928</v>
      </c>
      <c r="M1438" s="12" t="s">
        <v>6</v>
      </c>
      <c r="N1438" s="12">
        <v>328</v>
      </c>
      <c r="O1438" s="12" t="s">
        <v>6</v>
      </c>
      <c r="P1438" s="12" t="s">
        <v>6</v>
      </c>
      <c r="Q1438" s="12" t="s">
        <v>6</v>
      </c>
      <c r="R1438">
        <v>1437</v>
      </c>
    </row>
    <row r="1439" spans="1:18" ht="15" x14ac:dyDescent="0.45">
      <c r="A1439">
        <v>32229</v>
      </c>
      <c r="F1439">
        <v>4</v>
      </c>
      <c r="G1439">
        <v>56.03</v>
      </c>
      <c r="H1439">
        <v>53</v>
      </c>
      <c r="I1439">
        <v>725.07</v>
      </c>
      <c r="J1439">
        <v>57</v>
      </c>
      <c r="K1439">
        <v>781.1</v>
      </c>
      <c r="L1439" s="11" t="s">
        <v>11926</v>
      </c>
      <c r="M1439" s="12" t="s">
        <v>6</v>
      </c>
      <c r="N1439" s="12" t="s">
        <v>6</v>
      </c>
      <c r="O1439" s="12" t="s">
        <v>6</v>
      </c>
      <c r="P1439" s="12">
        <v>227</v>
      </c>
      <c r="Q1439" s="12" t="s">
        <v>6</v>
      </c>
      <c r="R1439">
        <v>1438</v>
      </c>
    </row>
    <row r="1440" spans="1:18" ht="15" x14ac:dyDescent="0.45">
      <c r="A1440">
        <v>18531</v>
      </c>
      <c r="B1440">
        <v>8</v>
      </c>
      <c r="C1440">
        <v>229.68</v>
      </c>
      <c r="D1440">
        <v>18</v>
      </c>
      <c r="E1440">
        <v>522</v>
      </c>
      <c r="H1440">
        <v>1</v>
      </c>
      <c r="I1440">
        <v>29</v>
      </c>
      <c r="J1440">
        <v>27</v>
      </c>
      <c r="K1440">
        <v>780.68000000000006</v>
      </c>
      <c r="L1440" s="11" t="s">
        <v>11926</v>
      </c>
      <c r="M1440" s="12" t="s">
        <v>6</v>
      </c>
      <c r="N1440" s="12" t="s">
        <v>6</v>
      </c>
      <c r="O1440" s="12" t="s">
        <v>6</v>
      </c>
      <c r="P1440" s="12">
        <v>228</v>
      </c>
      <c r="Q1440" s="12" t="s">
        <v>6</v>
      </c>
      <c r="R1440">
        <v>1439</v>
      </c>
    </row>
    <row r="1441" spans="1:18" ht="15" x14ac:dyDescent="0.45">
      <c r="A1441">
        <v>12101</v>
      </c>
      <c r="H1441">
        <v>42</v>
      </c>
      <c r="I1441">
        <v>779.51</v>
      </c>
      <c r="J1441">
        <v>42</v>
      </c>
      <c r="K1441">
        <v>779.51</v>
      </c>
      <c r="L1441" s="11" t="s">
        <v>11924</v>
      </c>
      <c r="M1441" s="12">
        <v>277</v>
      </c>
      <c r="N1441" s="12" t="s">
        <v>6</v>
      </c>
      <c r="O1441" s="12" t="s">
        <v>6</v>
      </c>
      <c r="P1441" s="12" t="s">
        <v>6</v>
      </c>
      <c r="Q1441" s="12" t="s">
        <v>6</v>
      </c>
      <c r="R1441">
        <v>1440</v>
      </c>
    </row>
    <row r="1442" spans="1:18" ht="15" x14ac:dyDescent="0.45">
      <c r="A1442">
        <v>23174</v>
      </c>
      <c r="B1442">
        <v>41</v>
      </c>
      <c r="C1442">
        <v>143.5</v>
      </c>
      <c r="D1442">
        <v>56</v>
      </c>
      <c r="E1442">
        <v>195.72</v>
      </c>
      <c r="F1442">
        <v>52</v>
      </c>
      <c r="G1442">
        <v>181.16</v>
      </c>
      <c r="H1442">
        <v>74</v>
      </c>
      <c r="I1442">
        <v>259</v>
      </c>
      <c r="J1442">
        <v>223</v>
      </c>
      <c r="K1442">
        <v>779.38</v>
      </c>
      <c r="L1442" s="11" t="s">
        <v>11925</v>
      </c>
      <c r="M1442" s="12" t="s">
        <v>6</v>
      </c>
      <c r="N1442" s="12" t="s">
        <v>6</v>
      </c>
      <c r="O1442" s="12">
        <v>226</v>
      </c>
      <c r="P1442" s="12" t="s">
        <v>6</v>
      </c>
      <c r="Q1442" s="12" t="s">
        <v>6</v>
      </c>
      <c r="R1442">
        <v>1441</v>
      </c>
    </row>
    <row r="1443" spans="1:18" ht="15" x14ac:dyDescent="0.45">
      <c r="A1443">
        <v>29867</v>
      </c>
      <c r="D1443">
        <v>18</v>
      </c>
      <c r="E1443">
        <v>499.97</v>
      </c>
      <c r="F1443">
        <v>10</v>
      </c>
      <c r="G1443">
        <v>279</v>
      </c>
      <c r="J1443">
        <v>28</v>
      </c>
      <c r="K1443">
        <v>778.97</v>
      </c>
      <c r="L1443" s="11" t="s">
        <v>11924</v>
      </c>
      <c r="M1443" s="12">
        <v>278</v>
      </c>
      <c r="N1443" s="12" t="s">
        <v>6</v>
      </c>
      <c r="O1443" s="12" t="s">
        <v>6</v>
      </c>
      <c r="P1443" s="12" t="s">
        <v>6</v>
      </c>
      <c r="Q1443" s="12" t="s">
        <v>6</v>
      </c>
      <c r="R1443">
        <v>1442</v>
      </c>
    </row>
    <row r="1444" spans="1:18" ht="15" x14ac:dyDescent="0.45">
      <c r="A1444">
        <v>10596</v>
      </c>
      <c r="B1444">
        <v>33</v>
      </c>
      <c r="C1444">
        <v>171.6</v>
      </c>
      <c r="D1444">
        <v>10</v>
      </c>
      <c r="E1444">
        <v>50.74</v>
      </c>
      <c r="F1444">
        <v>29</v>
      </c>
      <c r="G1444">
        <v>150.38</v>
      </c>
      <c r="H1444">
        <v>78</v>
      </c>
      <c r="I1444">
        <v>405.18</v>
      </c>
      <c r="J1444">
        <v>150</v>
      </c>
      <c r="K1444">
        <v>777.90000000000009</v>
      </c>
      <c r="L1444" s="11" t="s">
        <v>11927</v>
      </c>
      <c r="M1444" s="12" t="s">
        <v>6</v>
      </c>
      <c r="N1444" s="12" t="s">
        <v>6</v>
      </c>
      <c r="O1444" s="12" t="s">
        <v>6</v>
      </c>
      <c r="P1444" s="12" t="s">
        <v>6</v>
      </c>
      <c r="Q1444" s="12">
        <v>233</v>
      </c>
      <c r="R1444">
        <v>1443</v>
      </c>
    </row>
    <row r="1445" spans="1:18" ht="15" x14ac:dyDescent="0.45">
      <c r="A1445">
        <v>17004</v>
      </c>
      <c r="B1445">
        <v>3</v>
      </c>
      <c r="C1445">
        <v>208.5</v>
      </c>
      <c r="D1445">
        <v>3</v>
      </c>
      <c r="E1445">
        <v>208.5</v>
      </c>
      <c r="F1445">
        <v>3</v>
      </c>
      <c r="G1445">
        <v>208.5</v>
      </c>
      <c r="H1445">
        <v>2</v>
      </c>
      <c r="I1445">
        <v>151.80000000000001</v>
      </c>
      <c r="J1445">
        <v>11</v>
      </c>
      <c r="K1445">
        <v>777.3</v>
      </c>
      <c r="L1445" s="11" t="s">
        <v>11926</v>
      </c>
      <c r="M1445" s="12" t="s">
        <v>6</v>
      </c>
      <c r="N1445" s="12" t="s">
        <v>6</v>
      </c>
      <c r="O1445" s="12" t="s">
        <v>6</v>
      </c>
      <c r="P1445" s="12">
        <v>229</v>
      </c>
      <c r="Q1445" s="12" t="s">
        <v>6</v>
      </c>
      <c r="R1445">
        <v>1444</v>
      </c>
    </row>
    <row r="1446" spans="1:18" ht="15" x14ac:dyDescent="0.45">
      <c r="A1446">
        <v>28541</v>
      </c>
      <c r="B1446">
        <v>23</v>
      </c>
      <c r="C1446">
        <v>266.8</v>
      </c>
      <c r="D1446">
        <v>13</v>
      </c>
      <c r="E1446">
        <v>150.80000000000001</v>
      </c>
      <c r="F1446">
        <v>16</v>
      </c>
      <c r="G1446">
        <v>185.6</v>
      </c>
      <c r="H1446">
        <v>15</v>
      </c>
      <c r="I1446">
        <v>174</v>
      </c>
      <c r="J1446">
        <v>67</v>
      </c>
      <c r="K1446">
        <v>777.2</v>
      </c>
      <c r="L1446" s="11" t="s">
        <v>11928</v>
      </c>
      <c r="M1446" s="12" t="s">
        <v>6</v>
      </c>
      <c r="N1446" s="12">
        <v>329</v>
      </c>
      <c r="O1446" s="12" t="s">
        <v>6</v>
      </c>
      <c r="P1446" s="12" t="s">
        <v>6</v>
      </c>
      <c r="Q1446" s="12" t="s">
        <v>6</v>
      </c>
      <c r="R1446">
        <v>1445</v>
      </c>
    </row>
    <row r="1447" spans="1:18" ht="15" x14ac:dyDescent="0.45">
      <c r="A1447">
        <v>22309</v>
      </c>
      <c r="D1447">
        <v>105</v>
      </c>
      <c r="E1447">
        <v>315</v>
      </c>
      <c r="F1447">
        <v>125</v>
      </c>
      <c r="G1447">
        <v>374.76</v>
      </c>
      <c r="H1447">
        <v>29</v>
      </c>
      <c r="I1447">
        <v>87</v>
      </c>
      <c r="J1447">
        <v>259</v>
      </c>
      <c r="K1447">
        <v>776.76</v>
      </c>
      <c r="L1447" s="11" t="s">
        <v>11927</v>
      </c>
      <c r="M1447" s="12" t="s">
        <v>6</v>
      </c>
      <c r="N1447" s="12" t="s">
        <v>6</v>
      </c>
      <c r="O1447" s="12" t="s">
        <v>6</v>
      </c>
      <c r="P1447" s="12" t="s">
        <v>6</v>
      </c>
      <c r="Q1447" s="12">
        <v>234</v>
      </c>
      <c r="R1447">
        <v>1446</v>
      </c>
    </row>
    <row r="1448" spans="1:18" ht="15" x14ac:dyDescent="0.45">
      <c r="A1448">
        <v>11942</v>
      </c>
      <c r="B1448">
        <v>12</v>
      </c>
      <c r="C1448">
        <v>232.8</v>
      </c>
      <c r="D1448">
        <v>14</v>
      </c>
      <c r="E1448">
        <v>271.60000000000002</v>
      </c>
      <c r="F1448">
        <v>9</v>
      </c>
      <c r="G1448">
        <v>174.6</v>
      </c>
      <c r="H1448">
        <v>5</v>
      </c>
      <c r="I1448">
        <v>97</v>
      </c>
      <c r="J1448">
        <v>40</v>
      </c>
      <c r="K1448">
        <v>776</v>
      </c>
      <c r="L1448" s="11" t="s">
        <v>11924</v>
      </c>
      <c r="M1448" s="12">
        <v>279</v>
      </c>
      <c r="N1448" s="12" t="s">
        <v>6</v>
      </c>
      <c r="O1448" s="12" t="s">
        <v>6</v>
      </c>
      <c r="P1448" s="12" t="s">
        <v>6</v>
      </c>
      <c r="Q1448" s="12" t="s">
        <v>6</v>
      </c>
      <c r="R1448">
        <v>1447</v>
      </c>
    </row>
    <row r="1449" spans="1:18" ht="15" x14ac:dyDescent="0.45">
      <c r="A1449">
        <v>15888</v>
      </c>
      <c r="B1449">
        <v>14</v>
      </c>
      <c r="C1449">
        <v>212.52</v>
      </c>
      <c r="D1449">
        <v>6</v>
      </c>
      <c r="E1449">
        <v>105</v>
      </c>
      <c r="F1449">
        <v>18</v>
      </c>
      <c r="G1449">
        <v>315</v>
      </c>
      <c r="H1449">
        <v>8</v>
      </c>
      <c r="I1449">
        <v>143.19999999999999</v>
      </c>
      <c r="J1449">
        <v>46</v>
      </c>
      <c r="K1449">
        <v>775.72</v>
      </c>
      <c r="L1449" s="11" t="s">
        <v>11928</v>
      </c>
      <c r="M1449" s="12" t="s">
        <v>6</v>
      </c>
      <c r="N1449" s="12">
        <v>330</v>
      </c>
      <c r="O1449" s="12" t="s">
        <v>6</v>
      </c>
      <c r="P1449" s="12" t="s">
        <v>6</v>
      </c>
      <c r="Q1449" s="12" t="s">
        <v>6</v>
      </c>
      <c r="R1449">
        <v>1448</v>
      </c>
    </row>
    <row r="1450" spans="1:18" ht="15" x14ac:dyDescent="0.45">
      <c r="A1450">
        <v>16123</v>
      </c>
      <c r="B1450">
        <v>26</v>
      </c>
      <c r="C1450">
        <v>153.4</v>
      </c>
      <c r="D1450">
        <v>35</v>
      </c>
      <c r="E1450">
        <v>206.5</v>
      </c>
      <c r="F1450">
        <v>31</v>
      </c>
      <c r="G1450">
        <v>181.96</v>
      </c>
      <c r="H1450">
        <v>38</v>
      </c>
      <c r="I1450">
        <v>233.5</v>
      </c>
      <c r="J1450">
        <v>130</v>
      </c>
      <c r="K1450">
        <v>775.36</v>
      </c>
      <c r="L1450" s="11" t="s">
        <v>11927</v>
      </c>
      <c r="M1450" s="12" t="s">
        <v>6</v>
      </c>
      <c r="N1450" s="12" t="s">
        <v>6</v>
      </c>
      <c r="O1450" s="12" t="s">
        <v>6</v>
      </c>
      <c r="P1450" s="12" t="s">
        <v>6</v>
      </c>
      <c r="Q1450" s="12">
        <v>235</v>
      </c>
      <c r="R1450">
        <v>1449</v>
      </c>
    </row>
    <row r="1451" spans="1:18" ht="15" x14ac:dyDescent="0.45">
      <c r="A1451">
        <v>22710</v>
      </c>
      <c r="B1451">
        <v>12</v>
      </c>
      <c r="C1451">
        <v>500.64</v>
      </c>
      <c r="D1451">
        <v>3</v>
      </c>
      <c r="E1451">
        <v>126</v>
      </c>
      <c r="F1451">
        <v>2</v>
      </c>
      <c r="G1451">
        <v>95.2</v>
      </c>
      <c r="H1451">
        <v>1</v>
      </c>
      <c r="I1451">
        <v>53.2</v>
      </c>
      <c r="J1451">
        <v>18</v>
      </c>
      <c r="K1451">
        <v>775.04000000000008</v>
      </c>
      <c r="L1451" s="11" t="s">
        <v>11926</v>
      </c>
      <c r="M1451" s="12" t="s">
        <v>6</v>
      </c>
      <c r="N1451" s="12" t="s">
        <v>6</v>
      </c>
      <c r="O1451" s="12" t="s">
        <v>6</v>
      </c>
      <c r="P1451" s="12">
        <v>230</v>
      </c>
      <c r="Q1451" s="12" t="s">
        <v>6</v>
      </c>
      <c r="R1451">
        <v>1450</v>
      </c>
    </row>
    <row r="1452" spans="1:18" ht="15" x14ac:dyDescent="0.45">
      <c r="A1452">
        <v>31506</v>
      </c>
      <c r="B1452">
        <v>49</v>
      </c>
      <c r="C1452">
        <v>73.02</v>
      </c>
      <c r="D1452">
        <v>98</v>
      </c>
      <c r="E1452">
        <v>146.4</v>
      </c>
      <c r="F1452">
        <v>240</v>
      </c>
      <c r="G1452">
        <v>358.56</v>
      </c>
      <c r="H1452">
        <v>131</v>
      </c>
      <c r="I1452">
        <v>196.5</v>
      </c>
      <c r="J1452">
        <v>518</v>
      </c>
      <c r="K1452">
        <v>774.48</v>
      </c>
      <c r="L1452" s="11" t="s">
        <v>11928</v>
      </c>
      <c r="M1452" s="12" t="s">
        <v>6</v>
      </c>
      <c r="N1452" s="12">
        <v>331</v>
      </c>
      <c r="O1452" s="12" t="s">
        <v>6</v>
      </c>
      <c r="P1452" s="12" t="s">
        <v>6</v>
      </c>
      <c r="Q1452" s="12" t="s">
        <v>6</v>
      </c>
      <c r="R1452">
        <v>1451</v>
      </c>
    </row>
    <row r="1453" spans="1:18" ht="15" x14ac:dyDescent="0.45">
      <c r="A1453">
        <v>11889</v>
      </c>
      <c r="B1453">
        <v>42</v>
      </c>
      <c r="C1453">
        <v>184.45</v>
      </c>
      <c r="D1453">
        <v>26</v>
      </c>
      <c r="E1453">
        <v>114.4</v>
      </c>
      <c r="F1453">
        <v>49</v>
      </c>
      <c r="G1453">
        <v>215.6</v>
      </c>
      <c r="H1453">
        <v>59</v>
      </c>
      <c r="I1453">
        <v>259.25</v>
      </c>
      <c r="J1453">
        <v>176</v>
      </c>
      <c r="K1453">
        <v>773.7</v>
      </c>
      <c r="L1453" s="11" t="s">
        <v>11928</v>
      </c>
      <c r="M1453" s="12" t="s">
        <v>6</v>
      </c>
      <c r="N1453" s="12">
        <v>332</v>
      </c>
      <c r="O1453" s="12" t="s">
        <v>6</v>
      </c>
      <c r="P1453" s="12" t="s">
        <v>6</v>
      </c>
      <c r="Q1453" s="12" t="s">
        <v>6</v>
      </c>
      <c r="R1453">
        <v>1452</v>
      </c>
    </row>
    <row r="1454" spans="1:18" ht="15" x14ac:dyDescent="0.45">
      <c r="A1454">
        <v>15205</v>
      </c>
      <c r="B1454">
        <v>24</v>
      </c>
      <c r="C1454">
        <v>113.62</v>
      </c>
      <c r="D1454">
        <v>124</v>
      </c>
      <c r="E1454">
        <v>593.67999999999995</v>
      </c>
      <c r="F1454">
        <v>3</v>
      </c>
      <c r="G1454">
        <v>16.5</v>
      </c>
      <c r="H1454">
        <v>9</v>
      </c>
      <c r="I1454">
        <v>49.5</v>
      </c>
      <c r="J1454">
        <v>160</v>
      </c>
      <c r="K1454">
        <v>773.3</v>
      </c>
      <c r="L1454" s="11" t="s">
        <v>11928</v>
      </c>
      <c r="M1454" s="12" t="s">
        <v>6</v>
      </c>
      <c r="N1454" s="12">
        <v>333</v>
      </c>
      <c r="O1454" s="12" t="s">
        <v>6</v>
      </c>
      <c r="P1454" s="12" t="s">
        <v>6</v>
      </c>
      <c r="Q1454" s="12" t="s">
        <v>6</v>
      </c>
      <c r="R1454">
        <v>1453</v>
      </c>
    </row>
    <row r="1455" spans="1:18" ht="15" x14ac:dyDescent="0.45">
      <c r="A1455">
        <v>16907</v>
      </c>
      <c r="B1455">
        <v>28</v>
      </c>
      <c r="C1455">
        <v>263.2</v>
      </c>
      <c r="D1455">
        <v>19</v>
      </c>
      <c r="E1455">
        <v>178.6</v>
      </c>
      <c r="F1455">
        <v>28</v>
      </c>
      <c r="G1455">
        <v>263.2</v>
      </c>
      <c r="H1455">
        <v>7</v>
      </c>
      <c r="I1455">
        <v>65.8</v>
      </c>
      <c r="J1455">
        <v>82</v>
      </c>
      <c r="K1455">
        <v>770.8</v>
      </c>
      <c r="L1455" s="11" t="s">
        <v>11926</v>
      </c>
      <c r="M1455" s="12" t="s">
        <v>6</v>
      </c>
      <c r="N1455" s="12" t="s">
        <v>6</v>
      </c>
      <c r="O1455" s="12" t="s">
        <v>6</v>
      </c>
      <c r="P1455" s="12">
        <v>231</v>
      </c>
      <c r="Q1455" s="12" t="s">
        <v>6</v>
      </c>
      <c r="R1455">
        <v>1454</v>
      </c>
    </row>
    <row r="1456" spans="1:18" ht="15" x14ac:dyDescent="0.45">
      <c r="A1456">
        <v>31713</v>
      </c>
      <c r="D1456">
        <v>12</v>
      </c>
      <c r="E1456">
        <v>177.6</v>
      </c>
      <c r="F1456">
        <v>20</v>
      </c>
      <c r="G1456">
        <v>296</v>
      </c>
      <c r="H1456">
        <v>20</v>
      </c>
      <c r="I1456">
        <v>296</v>
      </c>
      <c r="J1456">
        <v>52</v>
      </c>
      <c r="K1456">
        <v>769.6</v>
      </c>
      <c r="L1456" s="11" t="s">
        <v>11927</v>
      </c>
      <c r="M1456" s="12" t="s">
        <v>6</v>
      </c>
      <c r="N1456" s="12" t="s">
        <v>6</v>
      </c>
      <c r="O1456" s="12" t="s">
        <v>6</v>
      </c>
      <c r="P1456" s="12" t="s">
        <v>6</v>
      </c>
      <c r="Q1456" s="12">
        <v>236</v>
      </c>
      <c r="R1456">
        <v>1455</v>
      </c>
    </row>
    <row r="1457" spans="1:18" ht="15" x14ac:dyDescent="0.45">
      <c r="A1457">
        <v>17845</v>
      </c>
      <c r="B1457">
        <v>67</v>
      </c>
      <c r="C1457">
        <v>300.42</v>
      </c>
      <c r="D1457">
        <v>16</v>
      </c>
      <c r="E1457">
        <v>71.64</v>
      </c>
      <c r="F1457">
        <v>45</v>
      </c>
      <c r="G1457">
        <v>201.42</v>
      </c>
      <c r="H1457">
        <v>41</v>
      </c>
      <c r="I1457">
        <v>196.1</v>
      </c>
      <c r="J1457">
        <v>169</v>
      </c>
      <c r="K1457">
        <v>769.58</v>
      </c>
      <c r="L1457" s="11" t="s">
        <v>11927</v>
      </c>
      <c r="M1457" s="12" t="s">
        <v>6</v>
      </c>
      <c r="N1457" s="12" t="s">
        <v>6</v>
      </c>
      <c r="O1457" s="12" t="s">
        <v>6</v>
      </c>
      <c r="P1457" s="12" t="s">
        <v>6</v>
      </c>
      <c r="Q1457" s="12">
        <v>237</v>
      </c>
      <c r="R1457">
        <v>1456</v>
      </c>
    </row>
    <row r="1458" spans="1:18" ht="15" x14ac:dyDescent="0.45">
      <c r="A1458">
        <v>10269</v>
      </c>
      <c r="B1458">
        <v>51</v>
      </c>
      <c r="C1458">
        <v>229.5</v>
      </c>
      <c r="D1458">
        <v>6</v>
      </c>
      <c r="E1458">
        <v>27</v>
      </c>
      <c r="F1458">
        <v>65</v>
      </c>
      <c r="G1458">
        <v>292.5</v>
      </c>
      <c r="H1458">
        <v>48</v>
      </c>
      <c r="I1458">
        <v>220.2</v>
      </c>
      <c r="J1458">
        <v>170</v>
      </c>
      <c r="K1458">
        <v>769.2</v>
      </c>
      <c r="L1458" s="11" t="s">
        <v>11927</v>
      </c>
      <c r="M1458" s="12" t="s">
        <v>6</v>
      </c>
      <c r="N1458" s="12" t="s">
        <v>6</v>
      </c>
      <c r="O1458" s="12" t="s">
        <v>6</v>
      </c>
      <c r="P1458" s="12" t="s">
        <v>6</v>
      </c>
      <c r="Q1458" s="12">
        <v>238</v>
      </c>
      <c r="R1458">
        <v>1457</v>
      </c>
    </row>
    <row r="1459" spans="1:18" ht="15" x14ac:dyDescent="0.45">
      <c r="A1459">
        <v>23638</v>
      </c>
      <c r="B1459">
        <v>24</v>
      </c>
      <c r="C1459">
        <v>103.2</v>
      </c>
      <c r="D1459">
        <v>47</v>
      </c>
      <c r="E1459">
        <v>201.08</v>
      </c>
      <c r="F1459">
        <v>109</v>
      </c>
      <c r="G1459">
        <v>464.62</v>
      </c>
      <c r="J1459">
        <v>180</v>
      </c>
      <c r="K1459">
        <v>768.90000000000009</v>
      </c>
      <c r="L1459" s="11" t="s">
        <v>11925</v>
      </c>
      <c r="M1459" s="12" t="s">
        <v>6</v>
      </c>
      <c r="N1459" s="12" t="s">
        <v>6</v>
      </c>
      <c r="O1459" s="12">
        <v>227</v>
      </c>
      <c r="P1459" s="12" t="s">
        <v>6</v>
      </c>
      <c r="Q1459" s="12" t="s">
        <v>6</v>
      </c>
      <c r="R1459">
        <v>1458</v>
      </c>
    </row>
    <row r="1460" spans="1:18" ht="15" x14ac:dyDescent="0.45">
      <c r="A1460">
        <v>10714</v>
      </c>
      <c r="B1460">
        <v>51</v>
      </c>
      <c r="C1460">
        <v>131.55000000000001</v>
      </c>
      <c r="D1460">
        <v>67</v>
      </c>
      <c r="E1460">
        <v>165.91</v>
      </c>
      <c r="F1460">
        <v>99</v>
      </c>
      <c r="G1460">
        <v>239.46</v>
      </c>
      <c r="H1460">
        <v>90</v>
      </c>
      <c r="I1460">
        <v>231.94</v>
      </c>
      <c r="J1460">
        <v>307</v>
      </c>
      <c r="K1460">
        <v>768.86000000000013</v>
      </c>
      <c r="L1460" s="11" t="s">
        <v>11925</v>
      </c>
      <c r="M1460" s="12" t="s">
        <v>6</v>
      </c>
      <c r="N1460" s="12" t="s">
        <v>6</v>
      </c>
      <c r="O1460" s="12">
        <v>228</v>
      </c>
      <c r="P1460" s="12" t="s">
        <v>6</v>
      </c>
      <c r="Q1460" s="12" t="s">
        <v>6</v>
      </c>
      <c r="R1460">
        <v>1459</v>
      </c>
    </row>
    <row r="1461" spans="1:18" ht="15" x14ac:dyDescent="0.45">
      <c r="A1461">
        <v>11924</v>
      </c>
      <c r="B1461">
        <v>30</v>
      </c>
      <c r="C1461">
        <v>124.64</v>
      </c>
      <c r="D1461">
        <v>56</v>
      </c>
      <c r="E1461">
        <v>231.46</v>
      </c>
      <c r="F1461">
        <v>40</v>
      </c>
      <c r="G1461">
        <v>165.62</v>
      </c>
      <c r="H1461">
        <v>59</v>
      </c>
      <c r="I1461">
        <v>246.78</v>
      </c>
      <c r="J1461">
        <v>185</v>
      </c>
      <c r="K1461">
        <v>768.5</v>
      </c>
      <c r="L1461" s="11" t="s">
        <v>11927</v>
      </c>
      <c r="M1461" s="12" t="s">
        <v>6</v>
      </c>
      <c r="N1461" s="12" t="s">
        <v>6</v>
      </c>
      <c r="O1461" s="12" t="s">
        <v>6</v>
      </c>
      <c r="P1461" s="12" t="s">
        <v>6</v>
      </c>
      <c r="Q1461" s="12">
        <v>239</v>
      </c>
      <c r="R1461">
        <v>1460</v>
      </c>
    </row>
    <row r="1462" spans="1:18" ht="15" x14ac:dyDescent="0.45">
      <c r="A1462">
        <v>14931</v>
      </c>
      <c r="B1462">
        <v>30</v>
      </c>
      <c r="C1462">
        <v>284.24</v>
      </c>
      <c r="D1462">
        <v>6</v>
      </c>
      <c r="E1462">
        <v>57</v>
      </c>
      <c r="F1462">
        <v>7</v>
      </c>
      <c r="G1462">
        <v>66.5</v>
      </c>
      <c r="H1462">
        <v>38</v>
      </c>
      <c r="I1462">
        <v>359.26</v>
      </c>
      <c r="J1462">
        <v>81</v>
      </c>
      <c r="K1462">
        <v>767</v>
      </c>
      <c r="L1462" s="11" t="s">
        <v>11928</v>
      </c>
      <c r="M1462" s="12" t="s">
        <v>6</v>
      </c>
      <c r="N1462" s="12">
        <v>334</v>
      </c>
      <c r="O1462" s="12" t="s">
        <v>6</v>
      </c>
      <c r="P1462" s="12" t="s">
        <v>6</v>
      </c>
      <c r="Q1462" s="12" t="s">
        <v>6</v>
      </c>
      <c r="R1462">
        <v>1461</v>
      </c>
    </row>
    <row r="1463" spans="1:18" ht="15" x14ac:dyDescent="0.45">
      <c r="A1463">
        <v>10608</v>
      </c>
      <c r="B1463">
        <v>45</v>
      </c>
      <c r="C1463">
        <v>143.74</v>
      </c>
      <c r="D1463">
        <v>58</v>
      </c>
      <c r="E1463">
        <v>184.56</v>
      </c>
      <c r="F1463">
        <v>61</v>
      </c>
      <c r="G1463">
        <v>192.86</v>
      </c>
      <c r="H1463">
        <v>77</v>
      </c>
      <c r="I1463">
        <v>245.62</v>
      </c>
      <c r="J1463">
        <v>241</v>
      </c>
      <c r="K1463">
        <v>766.78000000000009</v>
      </c>
      <c r="L1463" s="11" t="s">
        <v>11927</v>
      </c>
      <c r="M1463" s="12" t="s">
        <v>6</v>
      </c>
      <c r="N1463" s="12" t="s">
        <v>6</v>
      </c>
      <c r="O1463" s="12" t="s">
        <v>6</v>
      </c>
      <c r="P1463" s="12" t="s">
        <v>6</v>
      </c>
      <c r="Q1463" s="12">
        <v>240</v>
      </c>
      <c r="R1463">
        <v>1462</v>
      </c>
    </row>
    <row r="1464" spans="1:18" ht="15" x14ac:dyDescent="0.45">
      <c r="A1464">
        <v>2029169</v>
      </c>
      <c r="B1464">
        <v>4.75</v>
      </c>
      <c r="C1464">
        <v>270.33999999999997</v>
      </c>
      <c r="D1464">
        <v>0.26</v>
      </c>
      <c r="E1464">
        <v>15.45</v>
      </c>
      <c r="F1464">
        <v>3</v>
      </c>
      <c r="G1464">
        <v>177.23</v>
      </c>
      <c r="H1464">
        <v>5.1100000000000003</v>
      </c>
      <c r="I1464">
        <v>300.83999999999997</v>
      </c>
      <c r="J1464">
        <v>13.120000000000001</v>
      </c>
      <c r="K1464">
        <v>763.8599999999999</v>
      </c>
      <c r="L1464" s="11" t="s">
        <v>11924</v>
      </c>
      <c r="M1464" s="12">
        <v>280</v>
      </c>
      <c r="N1464" s="12" t="s">
        <v>6</v>
      </c>
      <c r="O1464" s="12" t="s">
        <v>6</v>
      </c>
      <c r="P1464" s="12" t="s">
        <v>6</v>
      </c>
      <c r="Q1464" s="12" t="s">
        <v>6</v>
      </c>
      <c r="R1464">
        <v>1463</v>
      </c>
    </row>
    <row r="1465" spans="1:18" ht="15" x14ac:dyDescent="0.45">
      <c r="A1465">
        <v>23163</v>
      </c>
      <c r="B1465">
        <v>21</v>
      </c>
      <c r="C1465">
        <v>141.72</v>
      </c>
      <c r="D1465">
        <v>20</v>
      </c>
      <c r="E1465">
        <v>136</v>
      </c>
      <c r="F1465">
        <v>37</v>
      </c>
      <c r="G1465">
        <v>254.8</v>
      </c>
      <c r="H1465">
        <v>33</v>
      </c>
      <c r="I1465">
        <v>231</v>
      </c>
      <c r="J1465">
        <v>111</v>
      </c>
      <c r="K1465">
        <v>763.52</v>
      </c>
      <c r="L1465" s="11" t="s">
        <v>11928</v>
      </c>
      <c r="M1465" s="12" t="s">
        <v>6</v>
      </c>
      <c r="N1465" s="12">
        <v>335</v>
      </c>
      <c r="O1465" s="12" t="s">
        <v>6</v>
      </c>
      <c r="P1465" s="12" t="s">
        <v>6</v>
      </c>
      <c r="Q1465" s="12" t="s">
        <v>6</v>
      </c>
      <c r="R1465">
        <v>1464</v>
      </c>
    </row>
    <row r="1466" spans="1:18" ht="15" x14ac:dyDescent="0.45">
      <c r="A1466">
        <v>10866</v>
      </c>
      <c r="D1466">
        <v>6</v>
      </c>
      <c r="E1466">
        <v>120.4</v>
      </c>
      <c r="F1466">
        <v>27</v>
      </c>
      <c r="G1466">
        <v>483.3</v>
      </c>
      <c r="H1466">
        <v>9</v>
      </c>
      <c r="I1466">
        <v>159.66999999999999</v>
      </c>
      <c r="J1466">
        <v>42</v>
      </c>
      <c r="K1466">
        <v>763.37</v>
      </c>
      <c r="L1466" s="11" t="s">
        <v>11925</v>
      </c>
      <c r="M1466" s="12" t="s">
        <v>6</v>
      </c>
      <c r="N1466" s="12" t="s">
        <v>6</v>
      </c>
      <c r="O1466" s="12">
        <v>229</v>
      </c>
      <c r="P1466" s="12" t="s">
        <v>6</v>
      </c>
      <c r="Q1466" s="12" t="s">
        <v>6</v>
      </c>
      <c r="R1466">
        <v>1465</v>
      </c>
    </row>
    <row r="1467" spans="1:18" ht="15" x14ac:dyDescent="0.45">
      <c r="A1467">
        <v>18036</v>
      </c>
      <c r="B1467">
        <v>27</v>
      </c>
      <c r="C1467">
        <v>189</v>
      </c>
      <c r="D1467">
        <v>33</v>
      </c>
      <c r="E1467">
        <v>231</v>
      </c>
      <c r="F1467">
        <v>14</v>
      </c>
      <c r="G1467">
        <v>103.9</v>
      </c>
      <c r="H1467">
        <v>32</v>
      </c>
      <c r="I1467">
        <v>238.8</v>
      </c>
      <c r="J1467">
        <v>106</v>
      </c>
      <c r="K1467">
        <v>762.7</v>
      </c>
      <c r="L1467" s="11" t="s">
        <v>11928</v>
      </c>
      <c r="M1467" s="12" t="s">
        <v>6</v>
      </c>
      <c r="N1467" s="12">
        <v>336</v>
      </c>
      <c r="O1467" s="12" t="s">
        <v>6</v>
      </c>
      <c r="P1467" s="12" t="s">
        <v>6</v>
      </c>
      <c r="Q1467" s="12" t="s">
        <v>6</v>
      </c>
      <c r="R1467">
        <v>1466</v>
      </c>
    </row>
    <row r="1468" spans="1:18" ht="15" x14ac:dyDescent="0.45">
      <c r="A1468">
        <v>27309</v>
      </c>
      <c r="B1468">
        <v>6</v>
      </c>
      <c r="C1468">
        <v>157.80000000000001</v>
      </c>
      <c r="D1468">
        <v>2</v>
      </c>
      <c r="E1468">
        <v>52.6</v>
      </c>
      <c r="F1468">
        <v>10</v>
      </c>
      <c r="G1468">
        <v>263</v>
      </c>
      <c r="H1468">
        <v>11</v>
      </c>
      <c r="I1468">
        <v>289.3</v>
      </c>
      <c r="J1468">
        <v>29</v>
      </c>
      <c r="K1468">
        <v>762.7</v>
      </c>
      <c r="L1468" s="11" t="s">
        <v>11926</v>
      </c>
      <c r="M1468" s="12" t="s">
        <v>6</v>
      </c>
      <c r="N1468" s="12" t="s">
        <v>6</v>
      </c>
      <c r="O1468" s="12" t="s">
        <v>6</v>
      </c>
      <c r="P1468" s="12">
        <v>232</v>
      </c>
      <c r="Q1468" s="12" t="s">
        <v>6</v>
      </c>
      <c r="R1468">
        <v>1467</v>
      </c>
    </row>
    <row r="1469" spans="1:18" ht="15" x14ac:dyDescent="0.45">
      <c r="A1469">
        <v>22644</v>
      </c>
      <c r="B1469">
        <v>12</v>
      </c>
      <c r="C1469">
        <v>295.2</v>
      </c>
      <c r="D1469">
        <v>19</v>
      </c>
      <c r="E1469">
        <v>467.4</v>
      </c>
      <c r="J1469">
        <v>31</v>
      </c>
      <c r="K1469">
        <v>762.59999999999991</v>
      </c>
      <c r="L1469" s="11" t="s">
        <v>11925</v>
      </c>
      <c r="M1469" s="12" t="s">
        <v>6</v>
      </c>
      <c r="N1469" s="12" t="s">
        <v>6</v>
      </c>
      <c r="O1469" s="12">
        <v>230</v>
      </c>
      <c r="P1469" s="12" t="s">
        <v>6</v>
      </c>
      <c r="Q1469" s="12" t="s">
        <v>6</v>
      </c>
      <c r="R1469">
        <v>1468</v>
      </c>
    </row>
    <row r="1470" spans="1:18" ht="15" x14ac:dyDescent="0.45">
      <c r="A1470">
        <v>10536</v>
      </c>
      <c r="D1470">
        <v>12</v>
      </c>
      <c r="E1470">
        <v>158.4</v>
      </c>
      <c r="F1470">
        <v>29</v>
      </c>
      <c r="G1470">
        <v>379.62</v>
      </c>
      <c r="H1470">
        <v>17</v>
      </c>
      <c r="I1470">
        <v>224.4</v>
      </c>
      <c r="J1470">
        <v>58</v>
      </c>
      <c r="K1470">
        <v>762.42</v>
      </c>
      <c r="L1470" s="11" t="s">
        <v>11926</v>
      </c>
      <c r="M1470" s="12" t="s">
        <v>6</v>
      </c>
      <c r="N1470" s="12" t="s">
        <v>6</v>
      </c>
      <c r="O1470" s="12" t="s">
        <v>6</v>
      </c>
      <c r="P1470" s="12">
        <v>233</v>
      </c>
      <c r="Q1470" s="12" t="s">
        <v>6</v>
      </c>
      <c r="R1470">
        <v>1469</v>
      </c>
    </row>
    <row r="1471" spans="1:18" ht="15" x14ac:dyDescent="0.45">
      <c r="A1471">
        <v>14894</v>
      </c>
      <c r="B1471">
        <v>13</v>
      </c>
      <c r="C1471">
        <v>245.7</v>
      </c>
      <c r="D1471">
        <v>10</v>
      </c>
      <c r="E1471">
        <v>189</v>
      </c>
      <c r="F1471">
        <v>13</v>
      </c>
      <c r="G1471">
        <v>245.7</v>
      </c>
      <c r="H1471">
        <v>4</v>
      </c>
      <c r="I1471">
        <v>82</v>
      </c>
      <c r="J1471">
        <v>40</v>
      </c>
      <c r="K1471">
        <v>762.4</v>
      </c>
      <c r="L1471" s="11" t="s">
        <v>11928</v>
      </c>
      <c r="M1471" s="12" t="s">
        <v>6</v>
      </c>
      <c r="N1471" s="12">
        <v>337</v>
      </c>
      <c r="O1471" s="12" t="s">
        <v>6</v>
      </c>
      <c r="P1471" s="12" t="s">
        <v>6</v>
      </c>
      <c r="Q1471" s="12" t="s">
        <v>6</v>
      </c>
      <c r="R1471">
        <v>1470</v>
      </c>
    </row>
    <row r="1472" spans="1:18" ht="15" x14ac:dyDescent="0.45">
      <c r="A1472">
        <v>16975</v>
      </c>
      <c r="B1472">
        <v>10</v>
      </c>
      <c r="C1472">
        <v>199</v>
      </c>
      <c r="D1472">
        <v>12</v>
      </c>
      <c r="E1472">
        <v>238.8</v>
      </c>
      <c r="F1472">
        <v>8</v>
      </c>
      <c r="G1472">
        <v>162</v>
      </c>
      <c r="H1472">
        <v>8</v>
      </c>
      <c r="I1472">
        <v>162.4</v>
      </c>
      <c r="J1472">
        <v>38</v>
      </c>
      <c r="K1472">
        <v>762.19999999999993</v>
      </c>
      <c r="L1472" s="11" t="s">
        <v>11926</v>
      </c>
      <c r="M1472" s="12" t="s">
        <v>6</v>
      </c>
      <c r="N1472" s="12" t="s">
        <v>6</v>
      </c>
      <c r="O1472" s="12" t="s">
        <v>6</v>
      </c>
      <c r="P1472" s="12">
        <v>234</v>
      </c>
      <c r="Q1472" s="12" t="s">
        <v>6</v>
      </c>
      <c r="R1472">
        <v>1471</v>
      </c>
    </row>
    <row r="1473" spans="1:18" ht="15" x14ac:dyDescent="0.45">
      <c r="A1473">
        <v>30022</v>
      </c>
      <c r="B1473">
        <v>13</v>
      </c>
      <c r="C1473">
        <v>309.39999999999998</v>
      </c>
      <c r="D1473">
        <v>1</v>
      </c>
      <c r="E1473">
        <v>23.8</v>
      </c>
      <c r="F1473">
        <v>15</v>
      </c>
      <c r="G1473">
        <v>357</v>
      </c>
      <c r="H1473">
        <v>3</v>
      </c>
      <c r="I1473">
        <v>71.400000000000006</v>
      </c>
      <c r="J1473">
        <v>32</v>
      </c>
      <c r="K1473">
        <v>761.6</v>
      </c>
      <c r="L1473" s="11" t="s">
        <v>11927</v>
      </c>
      <c r="M1473" s="12" t="s">
        <v>6</v>
      </c>
      <c r="N1473" s="12" t="s">
        <v>6</v>
      </c>
      <c r="O1473" s="12" t="s">
        <v>6</v>
      </c>
      <c r="P1473" s="12" t="s">
        <v>6</v>
      </c>
      <c r="Q1473" s="12">
        <v>241</v>
      </c>
      <c r="R1473">
        <v>1472</v>
      </c>
    </row>
    <row r="1474" spans="1:18" ht="15" x14ac:dyDescent="0.45">
      <c r="A1474">
        <v>10687</v>
      </c>
      <c r="B1474">
        <v>97</v>
      </c>
      <c r="C1474">
        <v>135.47</v>
      </c>
      <c r="D1474">
        <v>170</v>
      </c>
      <c r="E1474">
        <v>250.96</v>
      </c>
      <c r="F1474">
        <v>66</v>
      </c>
      <c r="G1474">
        <v>98.88</v>
      </c>
      <c r="H1474">
        <v>184</v>
      </c>
      <c r="I1474">
        <v>275.27999999999997</v>
      </c>
      <c r="J1474">
        <v>517</v>
      </c>
      <c r="K1474">
        <v>760.58999999999992</v>
      </c>
      <c r="L1474" s="11" t="s">
        <v>11928</v>
      </c>
      <c r="M1474" s="12" t="s">
        <v>6</v>
      </c>
      <c r="N1474" s="12">
        <v>338</v>
      </c>
      <c r="O1474" s="12" t="s">
        <v>6</v>
      </c>
      <c r="P1474" s="12" t="s">
        <v>6</v>
      </c>
      <c r="Q1474" s="12" t="s">
        <v>6</v>
      </c>
      <c r="R1474">
        <v>1473</v>
      </c>
    </row>
    <row r="1475" spans="1:18" ht="15" x14ac:dyDescent="0.45">
      <c r="A1475">
        <v>29414</v>
      </c>
      <c r="B1475">
        <v>47</v>
      </c>
      <c r="C1475">
        <v>305.5</v>
      </c>
      <c r="D1475">
        <v>3</v>
      </c>
      <c r="E1475">
        <v>19.5</v>
      </c>
      <c r="F1475">
        <v>21</v>
      </c>
      <c r="G1475">
        <v>136.5</v>
      </c>
      <c r="H1475">
        <v>46</v>
      </c>
      <c r="I1475">
        <v>299</v>
      </c>
      <c r="J1475">
        <v>117</v>
      </c>
      <c r="K1475">
        <v>760.5</v>
      </c>
      <c r="L1475" s="11" t="s">
        <v>11925</v>
      </c>
      <c r="M1475" s="12" t="s">
        <v>6</v>
      </c>
      <c r="N1475" s="12" t="s">
        <v>6</v>
      </c>
      <c r="O1475" s="12">
        <v>231</v>
      </c>
      <c r="P1475" s="12" t="s">
        <v>6</v>
      </c>
      <c r="Q1475" s="12" t="s">
        <v>6</v>
      </c>
      <c r="R1475">
        <v>1474</v>
      </c>
    </row>
    <row r="1476" spans="1:18" ht="15" x14ac:dyDescent="0.45">
      <c r="A1476">
        <v>17566</v>
      </c>
      <c r="B1476">
        <v>28</v>
      </c>
      <c r="C1476">
        <v>264.48</v>
      </c>
      <c r="D1476">
        <v>2</v>
      </c>
      <c r="E1476">
        <v>19</v>
      </c>
      <c r="F1476">
        <v>33</v>
      </c>
      <c r="G1476">
        <v>312.74</v>
      </c>
      <c r="H1476">
        <v>17</v>
      </c>
      <c r="I1476">
        <v>161.5</v>
      </c>
      <c r="J1476">
        <v>80</v>
      </c>
      <c r="K1476">
        <v>757.72</v>
      </c>
      <c r="L1476" s="11" t="s">
        <v>11926</v>
      </c>
      <c r="M1476" s="12" t="s">
        <v>6</v>
      </c>
      <c r="N1476" s="12" t="s">
        <v>6</v>
      </c>
      <c r="O1476" s="12" t="s">
        <v>6</v>
      </c>
      <c r="P1476" s="12">
        <v>235</v>
      </c>
      <c r="Q1476" s="12" t="s">
        <v>6</v>
      </c>
      <c r="R1476">
        <v>1475</v>
      </c>
    </row>
    <row r="1477" spans="1:18" ht="15" x14ac:dyDescent="0.45">
      <c r="A1477">
        <v>27232</v>
      </c>
      <c r="B1477">
        <v>70</v>
      </c>
      <c r="C1477">
        <v>271.45</v>
      </c>
      <c r="D1477">
        <v>14</v>
      </c>
      <c r="E1477">
        <v>54.29</v>
      </c>
      <c r="F1477">
        <v>57</v>
      </c>
      <c r="G1477">
        <v>222.3</v>
      </c>
      <c r="H1477">
        <v>54</v>
      </c>
      <c r="I1477">
        <v>209.67</v>
      </c>
      <c r="J1477">
        <v>195</v>
      </c>
      <c r="K1477">
        <v>757.70999999999992</v>
      </c>
      <c r="L1477" s="11" t="s">
        <v>11925</v>
      </c>
      <c r="M1477" s="12" t="s">
        <v>6</v>
      </c>
      <c r="N1477" s="12" t="s">
        <v>6</v>
      </c>
      <c r="O1477" s="12">
        <v>232</v>
      </c>
      <c r="P1477" s="12" t="s">
        <v>6</v>
      </c>
      <c r="Q1477" s="12" t="s">
        <v>6</v>
      </c>
      <c r="R1477">
        <v>1476</v>
      </c>
    </row>
    <row r="1478" spans="1:18" ht="15" x14ac:dyDescent="0.45">
      <c r="A1478">
        <v>31349</v>
      </c>
      <c r="B1478">
        <v>5</v>
      </c>
      <c r="C1478">
        <v>115</v>
      </c>
      <c r="D1478">
        <v>13</v>
      </c>
      <c r="E1478">
        <v>299</v>
      </c>
      <c r="F1478">
        <v>15</v>
      </c>
      <c r="G1478">
        <v>343.16</v>
      </c>
      <c r="J1478">
        <v>33</v>
      </c>
      <c r="K1478">
        <v>757.16000000000008</v>
      </c>
      <c r="L1478" s="11" t="s">
        <v>11926</v>
      </c>
      <c r="M1478" s="12" t="s">
        <v>6</v>
      </c>
      <c r="N1478" s="12" t="s">
        <v>6</v>
      </c>
      <c r="O1478" s="12" t="s">
        <v>6</v>
      </c>
      <c r="P1478" s="12">
        <v>236</v>
      </c>
      <c r="Q1478" s="12" t="s">
        <v>6</v>
      </c>
      <c r="R1478">
        <v>1477</v>
      </c>
    </row>
    <row r="1479" spans="1:18" ht="15" x14ac:dyDescent="0.45">
      <c r="A1479">
        <v>10696</v>
      </c>
      <c r="B1479">
        <v>6</v>
      </c>
      <c r="C1479">
        <v>281.7</v>
      </c>
      <c r="D1479">
        <v>3</v>
      </c>
      <c r="E1479">
        <v>142.5</v>
      </c>
      <c r="F1479">
        <v>3</v>
      </c>
      <c r="G1479">
        <v>142.5</v>
      </c>
      <c r="H1479">
        <v>4</v>
      </c>
      <c r="I1479">
        <v>190</v>
      </c>
      <c r="J1479">
        <v>16</v>
      </c>
      <c r="K1479">
        <v>756.7</v>
      </c>
      <c r="L1479" s="11" t="s">
        <v>11926</v>
      </c>
      <c r="M1479" s="12" t="s">
        <v>6</v>
      </c>
      <c r="N1479" s="12" t="s">
        <v>6</v>
      </c>
      <c r="O1479" s="12" t="s">
        <v>6</v>
      </c>
      <c r="P1479" s="12">
        <v>237</v>
      </c>
      <c r="Q1479" s="12" t="s">
        <v>6</v>
      </c>
      <c r="R1479">
        <v>1478</v>
      </c>
    </row>
    <row r="1480" spans="1:18" ht="15" x14ac:dyDescent="0.45">
      <c r="A1480">
        <v>17034</v>
      </c>
      <c r="B1480">
        <v>11</v>
      </c>
      <c r="C1480">
        <v>294.83999999999997</v>
      </c>
      <c r="D1480">
        <v>10</v>
      </c>
      <c r="E1480">
        <v>291.39999999999998</v>
      </c>
      <c r="F1480">
        <v>2</v>
      </c>
      <c r="G1480">
        <v>68</v>
      </c>
      <c r="H1480">
        <v>3</v>
      </c>
      <c r="I1480">
        <v>102</v>
      </c>
      <c r="J1480">
        <v>26</v>
      </c>
      <c r="K1480">
        <v>756.24</v>
      </c>
      <c r="L1480" s="11" t="s">
        <v>11926</v>
      </c>
      <c r="M1480" s="12" t="s">
        <v>6</v>
      </c>
      <c r="N1480" s="12" t="s">
        <v>6</v>
      </c>
      <c r="O1480" s="12" t="s">
        <v>6</v>
      </c>
      <c r="P1480" s="12">
        <v>238</v>
      </c>
      <c r="Q1480" s="12" t="s">
        <v>6</v>
      </c>
      <c r="R1480">
        <v>1479</v>
      </c>
    </row>
    <row r="1481" spans="1:18" ht="15" x14ac:dyDescent="0.45">
      <c r="A1481">
        <v>15365</v>
      </c>
      <c r="B1481">
        <v>28</v>
      </c>
      <c r="C1481">
        <v>145.18</v>
      </c>
      <c r="D1481">
        <v>14</v>
      </c>
      <c r="E1481">
        <v>72.8</v>
      </c>
      <c r="F1481">
        <v>52</v>
      </c>
      <c r="G1481">
        <v>268.3</v>
      </c>
      <c r="H1481">
        <v>52</v>
      </c>
      <c r="I1481">
        <v>269.56</v>
      </c>
      <c r="J1481">
        <v>146</v>
      </c>
      <c r="K1481">
        <v>755.84</v>
      </c>
      <c r="L1481" s="11" t="s">
        <v>11926</v>
      </c>
      <c r="M1481" s="12" t="s">
        <v>6</v>
      </c>
      <c r="N1481" s="12" t="s">
        <v>6</v>
      </c>
      <c r="O1481" s="12" t="s">
        <v>6</v>
      </c>
      <c r="P1481" s="12">
        <v>239</v>
      </c>
      <c r="Q1481" s="12" t="s">
        <v>6</v>
      </c>
      <c r="R1481">
        <v>1480</v>
      </c>
    </row>
    <row r="1482" spans="1:18" ht="15" x14ac:dyDescent="0.45">
      <c r="A1482">
        <v>27870</v>
      </c>
      <c r="B1482">
        <v>92</v>
      </c>
      <c r="C1482">
        <v>183.68</v>
      </c>
      <c r="D1482">
        <v>98</v>
      </c>
      <c r="E1482">
        <v>193.6</v>
      </c>
      <c r="F1482">
        <v>89</v>
      </c>
      <c r="G1482">
        <v>177.2</v>
      </c>
      <c r="H1482">
        <v>101</v>
      </c>
      <c r="I1482">
        <v>201.36</v>
      </c>
      <c r="J1482">
        <v>380</v>
      </c>
      <c r="K1482">
        <v>755.84</v>
      </c>
      <c r="L1482" s="11" t="s">
        <v>11926</v>
      </c>
      <c r="M1482" s="12" t="s">
        <v>6</v>
      </c>
      <c r="N1482" s="12" t="s">
        <v>6</v>
      </c>
      <c r="O1482" s="12" t="s">
        <v>6</v>
      </c>
      <c r="P1482" s="12">
        <v>240</v>
      </c>
      <c r="Q1482" s="12" t="s">
        <v>6</v>
      </c>
      <c r="R1482">
        <v>1481</v>
      </c>
    </row>
    <row r="1483" spans="1:18" ht="15" x14ac:dyDescent="0.45">
      <c r="A1483">
        <v>27135</v>
      </c>
      <c r="B1483">
        <v>6</v>
      </c>
      <c r="C1483">
        <v>90</v>
      </c>
      <c r="D1483">
        <v>10</v>
      </c>
      <c r="E1483">
        <v>148.80000000000001</v>
      </c>
      <c r="F1483">
        <v>16</v>
      </c>
      <c r="G1483">
        <v>234</v>
      </c>
      <c r="H1483">
        <v>19</v>
      </c>
      <c r="I1483">
        <v>282.60000000000002</v>
      </c>
      <c r="J1483">
        <v>51</v>
      </c>
      <c r="K1483">
        <v>755.40000000000009</v>
      </c>
      <c r="L1483" s="11" t="s">
        <v>11928</v>
      </c>
      <c r="M1483" s="12" t="s">
        <v>6</v>
      </c>
      <c r="N1483" s="12">
        <v>339</v>
      </c>
      <c r="O1483" s="12" t="s">
        <v>6</v>
      </c>
      <c r="P1483" s="12" t="s">
        <v>6</v>
      </c>
      <c r="Q1483" s="12" t="s">
        <v>6</v>
      </c>
      <c r="R1483">
        <v>1482</v>
      </c>
    </row>
    <row r="1484" spans="1:18" ht="15" x14ac:dyDescent="0.45">
      <c r="A1484">
        <v>28686</v>
      </c>
      <c r="B1484">
        <v>2</v>
      </c>
      <c r="C1484">
        <v>47.2</v>
      </c>
      <c r="D1484">
        <v>5</v>
      </c>
      <c r="E1484">
        <v>118</v>
      </c>
      <c r="F1484">
        <v>11</v>
      </c>
      <c r="G1484">
        <v>259.60000000000002</v>
      </c>
      <c r="H1484">
        <v>14</v>
      </c>
      <c r="I1484">
        <v>330.4</v>
      </c>
      <c r="J1484">
        <v>32</v>
      </c>
      <c r="K1484">
        <v>755.2</v>
      </c>
      <c r="L1484" s="11" t="s">
        <v>11928</v>
      </c>
      <c r="M1484" s="12" t="s">
        <v>6</v>
      </c>
      <c r="N1484" s="12">
        <v>340</v>
      </c>
      <c r="O1484" s="12" t="s">
        <v>6</v>
      </c>
      <c r="P1484" s="12" t="s">
        <v>6</v>
      </c>
      <c r="Q1484" s="12" t="s">
        <v>6</v>
      </c>
      <c r="R1484">
        <v>1483</v>
      </c>
    </row>
    <row r="1485" spans="1:18" ht="15" x14ac:dyDescent="0.45">
      <c r="A1485">
        <v>29091</v>
      </c>
      <c r="B1485">
        <v>37</v>
      </c>
      <c r="C1485">
        <v>251.6</v>
      </c>
      <c r="D1485">
        <v>26</v>
      </c>
      <c r="E1485">
        <v>176.8</v>
      </c>
      <c r="F1485">
        <v>14</v>
      </c>
      <c r="G1485">
        <v>94.66</v>
      </c>
      <c r="H1485">
        <v>34</v>
      </c>
      <c r="I1485">
        <v>231.2</v>
      </c>
      <c r="J1485">
        <v>111</v>
      </c>
      <c r="K1485">
        <v>754.26</v>
      </c>
      <c r="L1485" s="11" t="s">
        <v>11925</v>
      </c>
      <c r="M1485" s="12" t="s">
        <v>6</v>
      </c>
      <c r="N1485" s="12" t="s">
        <v>6</v>
      </c>
      <c r="O1485" s="12">
        <v>233</v>
      </c>
      <c r="P1485" s="12" t="s">
        <v>6</v>
      </c>
      <c r="Q1485" s="12" t="s">
        <v>6</v>
      </c>
      <c r="R1485">
        <v>1484</v>
      </c>
    </row>
    <row r="1486" spans="1:18" ht="15" x14ac:dyDescent="0.45">
      <c r="A1486">
        <v>31418</v>
      </c>
      <c r="B1486">
        <v>14</v>
      </c>
      <c r="C1486">
        <v>406</v>
      </c>
      <c r="D1486">
        <v>4</v>
      </c>
      <c r="E1486">
        <v>116</v>
      </c>
      <c r="F1486">
        <v>3</v>
      </c>
      <c r="G1486">
        <v>87</v>
      </c>
      <c r="H1486">
        <v>5</v>
      </c>
      <c r="I1486">
        <v>145</v>
      </c>
      <c r="J1486">
        <v>26</v>
      </c>
      <c r="K1486">
        <v>754</v>
      </c>
      <c r="L1486" s="11" t="s">
        <v>11925</v>
      </c>
      <c r="M1486" s="12" t="s">
        <v>6</v>
      </c>
      <c r="N1486" s="12" t="s">
        <v>6</v>
      </c>
      <c r="O1486" s="12">
        <v>234</v>
      </c>
      <c r="P1486" s="12" t="s">
        <v>6</v>
      </c>
      <c r="Q1486" s="12" t="s">
        <v>6</v>
      </c>
      <c r="R1486">
        <v>1485</v>
      </c>
    </row>
    <row r="1487" spans="1:18" ht="15" x14ac:dyDescent="0.45">
      <c r="A1487">
        <v>29681</v>
      </c>
      <c r="B1487">
        <v>58</v>
      </c>
      <c r="C1487">
        <v>358.4</v>
      </c>
      <c r="D1487">
        <v>16</v>
      </c>
      <c r="E1487">
        <v>99.8</v>
      </c>
      <c r="F1487">
        <v>9</v>
      </c>
      <c r="G1487">
        <v>56.7</v>
      </c>
      <c r="H1487">
        <v>38</v>
      </c>
      <c r="I1487">
        <v>237.9</v>
      </c>
      <c r="J1487">
        <v>121</v>
      </c>
      <c r="K1487">
        <v>752.8</v>
      </c>
      <c r="L1487" s="11" t="s">
        <v>11928</v>
      </c>
      <c r="M1487" s="12" t="s">
        <v>6</v>
      </c>
      <c r="N1487" s="12">
        <v>341</v>
      </c>
      <c r="O1487" s="12" t="s">
        <v>6</v>
      </c>
      <c r="P1487" s="12" t="s">
        <v>6</v>
      </c>
      <c r="Q1487" s="12" t="s">
        <v>6</v>
      </c>
      <c r="R1487">
        <v>1486</v>
      </c>
    </row>
    <row r="1488" spans="1:18" ht="15" x14ac:dyDescent="0.45">
      <c r="A1488">
        <v>2029028</v>
      </c>
      <c r="B1488">
        <v>8</v>
      </c>
      <c r="C1488">
        <v>331.57</v>
      </c>
      <c r="D1488">
        <v>2</v>
      </c>
      <c r="E1488">
        <v>80.040000000000006</v>
      </c>
      <c r="F1488">
        <v>4</v>
      </c>
      <c r="G1488">
        <v>167.04</v>
      </c>
      <c r="H1488">
        <v>4</v>
      </c>
      <c r="I1488">
        <v>174</v>
      </c>
      <c r="J1488">
        <v>18</v>
      </c>
      <c r="K1488">
        <v>752.65</v>
      </c>
      <c r="L1488" s="11" t="s">
        <v>11924</v>
      </c>
      <c r="M1488" s="12">
        <v>281</v>
      </c>
      <c r="N1488" s="12" t="s">
        <v>6</v>
      </c>
      <c r="O1488" s="12" t="s">
        <v>6</v>
      </c>
      <c r="P1488" s="12" t="s">
        <v>6</v>
      </c>
      <c r="Q1488" s="12" t="s">
        <v>6</v>
      </c>
      <c r="R1488">
        <v>1487</v>
      </c>
    </row>
    <row r="1489" spans="1:18" ht="15" x14ac:dyDescent="0.45">
      <c r="A1489">
        <v>27962</v>
      </c>
      <c r="B1489">
        <v>3</v>
      </c>
      <c r="C1489">
        <v>120</v>
      </c>
      <c r="D1489">
        <v>3</v>
      </c>
      <c r="E1489">
        <v>120</v>
      </c>
      <c r="F1489">
        <v>5</v>
      </c>
      <c r="G1489">
        <v>200</v>
      </c>
      <c r="H1489">
        <v>7</v>
      </c>
      <c r="I1489">
        <v>312.2</v>
      </c>
      <c r="J1489">
        <v>18</v>
      </c>
      <c r="K1489">
        <v>752.2</v>
      </c>
      <c r="L1489" s="11" t="s">
        <v>11924</v>
      </c>
      <c r="M1489" s="12">
        <v>282</v>
      </c>
      <c r="N1489" s="12" t="s">
        <v>6</v>
      </c>
      <c r="O1489" s="12" t="s">
        <v>6</v>
      </c>
      <c r="P1489" s="12" t="s">
        <v>6</v>
      </c>
      <c r="Q1489" s="12" t="s">
        <v>6</v>
      </c>
      <c r="R1489">
        <v>1488</v>
      </c>
    </row>
    <row r="1490" spans="1:18" ht="15" x14ac:dyDescent="0.45">
      <c r="A1490">
        <v>17809</v>
      </c>
      <c r="B1490">
        <v>21</v>
      </c>
      <c r="C1490">
        <v>144.9</v>
      </c>
      <c r="D1490">
        <v>38</v>
      </c>
      <c r="E1490">
        <v>262.2</v>
      </c>
      <c r="F1490">
        <v>28</v>
      </c>
      <c r="G1490">
        <v>192.65</v>
      </c>
      <c r="H1490">
        <v>22</v>
      </c>
      <c r="I1490">
        <v>151.80000000000001</v>
      </c>
      <c r="J1490">
        <v>109</v>
      </c>
      <c r="K1490">
        <v>751.55</v>
      </c>
      <c r="L1490" s="11" t="s">
        <v>11925</v>
      </c>
      <c r="M1490" s="12" t="s">
        <v>6</v>
      </c>
      <c r="N1490" s="12" t="s">
        <v>6</v>
      </c>
      <c r="O1490" s="12">
        <v>235</v>
      </c>
      <c r="P1490" s="12" t="s">
        <v>6</v>
      </c>
      <c r="Q1490" s="12" t="s">
        <v>6</v>
      </c>
      <c r="R1490">
        <v>1489</v>
      </c>
    </row>
    <row r="1491" spans="1:18" ht="15" x14ac:dyDescent="0.45">
      <c r="A1491">
        <v>16337</v>
      </c>
      <c r="B1491">
        <v>16</v>
      </c>
      <c r="C1491">
        <v>249.6</v>
      </c>
      <c r="D1491">
        <v>17</v>
      </c>
      <c r="E1491">
        <v>261.60000000000002</v>
      </c>
      <c r="F1491">
        <v>9</v>
      </c>
      <c r="G1491">
        <v>135</v>
      </c>
      <c r="H1491">
        <v>7</v>
      </c>
      <c r="I1491">
        <v>105</v>
      </c>
      <c r="J1491">
        <v>49</v>
      </c>
      <c r="K1491">
        <v>751.2</v>
      </c>
      <c r="L1491" s="11" t="s">
        <v>11928</v>
      </c>
      <c r="M1491" s="12" t="s">
        <v>6</v>
      </c>
      <c r="N1491" s="12">
        <v>342</v>
      </c>
      <c r="O1491" s="12" t="s">
        <v>6</v>
      </c>
      <c r="P1491" s="12" t="s">
        <v>6</v>
      </c>
      <c r="Q1491" s="12" t="s">
        <v>6</v>
      </c>
      <c r="R1491">
        <v>1490</v>
      </c>
    </row>
    <row r="1492" spans="1:18" ht="15" x14ac:dyDescent="0.45">
      <c r="A1492">
        <v>23633</v>
      </c>
      <c r="B1492">
        <v>22</v>
      </c>
      <c r="C1492">
        <v>176</v>
      </c>
      <c r="D1492">
        <v>24</v>
      </c>
      <c r="E1492">
        <v>191.96</v>
      </c>
      <c r="F1492">
        <v>27</v>
      </c>
      <c r="G1492">
        <v>218.76</v>
      </c>
      <c r="H1492">
        <v>20</v>
      </c>
      <c r="I1492">
        <v>163.34</v>
      </c>
      <c r="J1492">
        <v>93</v>
      </c>
      <c r="K1492">
        <v>750.06000000000006</v>
      </c>
      <c r="L1492" s="11" t="s">
        <v>11928</v>
      </c>
      <c r="M1492" s="12" t="s">
        <v>6</v>
      </c>
      <c r="N1492" s="12">
        <v>343</v>
      </c>
      <c r="O1492" s="12" t="s">
        <v>6</v>
      </c>
      <c r="P1492" s="12" t="s">
        <v>6</v>
      </c>
      <c r="Q1492" s="12" t="s">
        <v>6</v>
      </c>
      <c r="R1492">
        <v>1491</v>
      </c>
    </row>
    <row r="1493" spans="1:18" ht="15" x14ac:dyDescent="0.45">
      <c r="A1493">
        <v>29181</v>
      </c>
      <c r="D1493">
        <v>1</v>
      </c>
      <c r="E1493">
        <v>250</v>
      </c>
      <c r="F1493">
        <v>1</v>
      </c>
      <c r="G1493">
        <v>250</v>
      </c>
      <c r="H1493">
        <v>1</v>
      </c>
      <c r="I1493">
        <v>250</v>
      </c>
      <c r="J1493">
        <v>3</v>
      </c>
      <c r="K1493">
        <v>750</v>
      </c>
      <c r="L1493" s="11" t="s">
        <v>11923</v>
      </c>
      <c r="M1493" s="12" t="s">
        <v>6</v>
      </c>
      <c r="N1493" s="12" t="s">
        <v>6</v>
      </c>
      <c r="O1493" s="12" t="s">
        <v>6</v>
      </c>
      <c r="P1493" s="12" t="s">
        <v>6</v>
      </c>
      <c r="Q1493" s="12" t="s">
        <v>6</v>
      </c>
      <c r="R1493">
        <v>1492</v>
      </c>
    </row>
    <row r="1494" spans="1:18" ht="15" x14ac:dyDescent="0.45">
      <c r="A1494">
        <v>17794</v>
      </c>
      <c r="B1494">
        <v>16</v>
      </c>
      <c r="C1494">
        <v>240</v>
      </c>
      <c r="D1494">
        <v>6</v>
      </c>
      <c r="E1494">
        <v>90</v>
      </c>
      <c r="F1494">
        <v>8</v>
      </c>
      <c r="G1494">
        <v>123</v>
      </c>
      <c r="H1494">
        <v>19</v>
      </c>
      <c r="I1494">
        <v>296.39999999999998</v>
      </c>
      <c r="J1494">
        <v>49</v>
      </c>
      <c r="K1494">
        <v>749.4</v>
      </c>
      <c r="L1494" s="11" t="s">
        <v>11925</v>
      </c>
      <c r="M1494" s="12" t="s">
        <v>6</v>
      </c>
      <c r="N1494" s="12" t="s">
        <v>6</v>
      </c>
      <c r="O1494" s="12">
        <v>236</v>
      </c>
      <c r="P1494" s="12" t="s">
        <v>6</v>
      </c>
      <c r="Q1494" s="12" t="s">
        <v>6</v>
      </c>
      <c r="R1494">
        <v>1493</v>
      </c>
    </row>
    <row r="1495" spans="1:18" ht="15" x14ac:dyDescent="0.45">
      <c r="A1495">
        <v>18120</v>
      </c>
      <c r="B1495">
        <v>21</v>
      </c>
      <c r="C1495">
        <v>126</v>
      </c>
      <c r="D1495">
        <v>29</v>
      </c>
      <c r="E1495">
        <v>173.04</v>
      </c>
      <c r="F1495">
        <v>23</v>
      </c>
      <c r="G1495">
        <v>135.6</v>
      </c>
      <c r="H1495">
        <v>55</v>
      </c>
      <c r="I1495">
        <v>314.62</v>
      </c>
      <c r="J1495">
        <v>128</v>
      </c>
      <c r="K1495">
        <v>749.26</v>
      </c>
      <c r="L1495" s="11" t="s">
        <v>11925</v>
      </c>
      <c r="M1495" s="12" t="s">
        <v>6</v>
      </c>
      <c r="N1495" s="12" t="s">
        <v>6</v>
      </c>
      <c r="O1495" s="12">
        <v>237</v>
      </c>
      <c r="P1495" s="12" t="s">
        <v>6</v>
      </c>
      <c r="Q1495" s="12" t="s">
        <v>6</v>
      </c>
      <c r="R1495">
        <v>1494</v>
      </c>
    </row>
    <row r="1496" spans="1:18" ht="15" x14ac:dyDescent="0.45">
      <c r="A1496">
        <v>17904</v>
      </c>
      <c r="B1496">
        <v>10</v>
      </c>
      <c r="C1496">
        <v>119.6</v>
      </c>
      <c r="D1496">
        <v>11</v>
      </c>
      <c r="E1496">
        <v>130.9</v>
      </c>
      <c r="F1496">
        <v>23</v>
      </c>
      <c r="G1496">
        <v>273.7</v>
      </c>
      <c r="H1496">
        <v>19</v>
      </c>
      <c r="I1496">
        <v>224.2</v>
      </c>
      <c r="J1496">
        <v>63</v>
      </c>
      <c r="K1496">
        <v>748.40000000000009</v>
      </c>
      <c r="L1496" s="11" t="s">
        <v>11925</v>
      </c>
      <c r="M1496" s="12" t="s">
        <v>6</v>
      </c>
      <c r="N1496" s="12" t="s">
        <v>6</v>
      </c>
      <c r="O1496" s="12">
        <v>238</v>
      </c>
      <c r="P1496" s="12" t="s">
        <v>6</v>
      </c>
      <c r="Q1496" s="12" t="s">
        <v>6</v>
      </c>
      <c r="R1496">
        <v>1495</v>
      </c>
    </row>
    <row r="1497" spans="1:18" ht="15" x14ac:dyDescent="0.45">
      <c r="A1497">
        <v>17570</v>
      </c>
      <c r="B1497">
        <v>5</v>
      </c>
      <c r="C1497">
        <v>129</v>
      </c>
      <c r="D1497">
        <v>6</v>
      </c>
      <c r="E1497">
        <v>154.80000000000001</v>
      </c>
      <c r="F1497">
        <v>7</v>
      </c>
      <c r="G1497">
        <v>180.6</v>
      </c>
      <c r="H1497">
        <v>11</v>
      </c>
      <c r="I1497">
        <v>283.8</v>
      </c>
      <c r="J1497">
        <v>29</v>
      </c>
      <c r="K1497">
        <v>748.2</v>
      </c>
      <c r="L1497" s="11" t="s">
        <v>11926</v>
      </c>
      <c r="M1497" s="12" t="s">
        <v>6</v>
      </c>
      <c r="N1497" s="12" t="s">
        <v>6</v>
      </c>
      <c r="O1497" s="12" t="s">
        <v>6</v>
      </c>
      <c r="P1497" s="12">
        <v>241</v>
      </c>
      <c r="Q1497" s="12" t="s">
        <v>6</v>
      </c>
      <c r="R1497">
        <v>1496</v>
      </c>
    </row>
    <row r="1498" spans="1:18" ht="15" x14ac:dyDescent="0.45">
      <c r="A1498">
        <v>31450</v>
      </c>
      <c r="B1498">
        <v>23</v>
      </c>
      <c r="C1498">
        <v>112.31</v>
      </c>
      <c r="D1498">
        <v>35</v>
      </c>
      <c r="E1498">
        <v>171.5</v>
      </c>
      <c r="F1498">
        <v>45</v>
      </c>
      <c r="G1498">
        <v>219.72</v>
      </c>
      <c r="H1498">
        <v>50</v>
      </c>
      <c r="I1498">
        <v>244.61</v>
      </c>
      <c r="J1498">
        <v>153</v>
      </c>
      <c r="K1498">
        <v>748.14</v>
      </c>
      <c r="L1498" s="11" t="s">
        <v>11926</v>
      </c>
      <c r="M1498" s="12" t="s">
        <v>6</v>
      </c>
      <c r="N1498" s="12" t="s">
        <v>6</v>
      </c>
      <c r="O1498" s="12" t="s">
        <v>6</v>
      </c>
      <c r="P1498" s="12">
        <v>242</v>
      </c>
      <c r="Q1498" s="12" t="s">
        <v>6</v>
      </c>
      <c r="R1498">
        <v>1497</v>
      </c>
    </row>
    <row r="1499" spans="1:18" ht="15" x14ac:dyDescent="0.45">
      <c r="A1499">
        <v>23454</v>
      </c>
      <c r="B1499">
        <v>128</v>
      </c>
      <c r="C1499">
        <v>191.64</v>
      </c>
      <c r="D1499">
        <v>115</v>
      </c>
      <c r="E1499">
        <v>172.26</v>
      </c>
      <c r="F1499">
        <v>136</v>
      </c>
      <c r="G1499">
        <v>203.04</v>
      </c>
      <c r="H1499">
        <v>121</v>
      </c>
      <c r="I1499">
        <v>180.78</v>
      </c>
      <c r="J1499">
        <v>500</v>
      </c>
      <c r="K1499">
        <v>747.71999999999991</v>
      </c>
      <c r="L1499" s="11" t="s">
        <v>11928</v>
      </c>
      <c r="M1499" s="12" t="s">
        <v>6</v>
      </c>
      <c r="N1499" s="12">
        <v>344</v>
      </c>
      <c r="O1499" s="12" t="s">
        <v>6</v>
      </c>
      <c r="P1499" s="12" t="s">
        <v>6</v>
      </c>
      <c r="Q1499" s="12" t="s">
        <v>6</v>
      </c>
      <c r="R1499">
        <v>1498</v>
      </c>
    </row>
    <row r="1500" spans="1:18" ht="15" x14ac:dyDescent="0.45">
      <c r="A1500">
        <v>23628</v>
      </c>
      <c r="B1500">
        <v>92</v>
      </c>
      <c r="C1500">
        <v>293.62</v>
      </c>
      <c r="D1500">
        <v>45</v>
      </c>
      <c r="E1500">
        <v>144</v>
      </c>
      <c r="F1500">
        <v>68</v>
      </c>
      <c r="G1500">
        <v>216.56</v>
      </c>
      <c r="H1500">
        <v>29</v>
      </c>
      <c r="I1500">
        <v>92.8</v>
      </c>
      <c r="J1500">
        <v>234</v>
      </c>
      <c r="K1500">
        <v>746.98</v>
      </c>
      <c r="L1500" s="11" t="s">
        <v>11926</v>
      </c>
      <c r="M1500" s="12" t="s">
        <v>6</v>
      </c>
      <c r="N1500" s="12" t="s">
        <v>6</v>
      </c>
      <c r="O1500" s="12" t="s">
        <v>6</v>
      </c>
      <c r="P1500" s="12">
        <v>243</v>
      </c>
      <c r="Q1500" s="12" t="s">
        <v>6</v>
      </c>
      <c r="R1500">
        <v>1499</v>
      </c>
    </row>
    <row r="1501" spans="1:18" ht="15" x14ac:dyDescent="0.45">
      <c r="A1501">
        <v>18527</v>
      </c>
      <c r="B1501">
        <v>75</v>
      </c>
      <c r="C1501">
        <v>300</v>
      </c>
      <c r="D1501">
        <v>42</v>
      </c>
      <c r="E1501">
        <v>167.36</v>
      </c>
      <c r="F1501">
        <v>38</v>
      </c>
      <c r="G1501">
        <v>151.04</v>
      </c>
      <c r="H1501">
        <v>32</v>
      </c>
      <c r="I1501">
        <v>127.68</v>
      </c>
      <c r="J1501">
        <v>187</v>
      </c>
      <c r="K1501">
        <v>746.07999999999993</v>
      </c>
      <c r="L1501" s="11" t="s">
        <v>11926</v>
      </c>
      <c r="M1501" s="12" t="s">
        <v>6</v>
      </c>
      <c r="N1501" s="12" t="s">
        <v>6</v>
      </c>
      <c r="O1501" s="12" t="s">
        <v>6</v>
      </c>
      <c r="P1501" s="12">
        <v>244</v>
      </c>
      <c r="Q1501" s="12" t="s">
        <v>6</v>
      </c>
      <c r="R1501">
        <v>1500</v>
      </c>
    </row>
    <row r="1502" spans="1:18" ht="15" x14ac:dyDescent="0.45">
      <c r="A1502">
        <v>2011299</v>
      </c>
      <c r="B1502">
        <v>10.81</v>
      </c>
      <c r="C1502">
        <v>377.52</v>
      </c>
      <c r="D1502">
        <v>3.09</v>
      </c>
      <c r="E1502">
        <v>106.99</v>
      </c>
      <c r="F1502">
        <v>5.27</v>
      </c>
      <c r="G1502">
        <v>184.52</v>
      </c>
      <c r="H1502">
        <v>2.19</v>
      </c>
      <c r="I1502">
        <v>76.510000000000005</v>
      </c>
      <c r="J1502">
        <v>21.360000000000003</v>
      </c>
      <c r="K1502">
        <v>745.54</v>
      </c>
      <c r="L1502" s="11" t="s">
        <v>11924</v>
      </c>
      <c r="M1502" s="12">
        <v>283</v>
      </c>
      <c r="N1502" s="12" t="s">
        <v>6</v>
      </c>
      <c r="O1502" s="12" t="s">
        <v>6</v>
      </c>
      <c r="P1502" s="12" t="s">
        <v>6</v>
      </c>
      <c r="Q1502" s="12" t="s">
        <v>6</v>
      </c>
      <c r="R1502">
        <v>1501</v>
      </c>
    </row>
    <row r="1503" spans="1:18" ht="15" x14ac:dyDescent="0.45">
      <c r="A1503">
        <v>10548</v>
      </c>
      <c r="B1503">
        <v>13</v>
      </c>
      <c r="C1503">
        <v>258.7</v>
      </c>
      <c r="D1503">
        <v>4</v>
      </c>
      <c r="E1503">
        <v>79.599999999999994</v>
      </c>
      <c r="F1503">
        <v>7</v>
      </c>
      <c r="G1503">
        <v>137.71</v>
      </c>
      <c r="H1503">
        <v>14</v>
      </c>
      <c r="I1503">
        <v>269.06</v>
      </c>
      <c r="J1503">
        <v>38</v>
      </c>
      <c r="K1503">
        <v>745.06999999999994</v>
      </c>
      <c r="L1503" s="11" t="s">
        <v>11927</v>
      </c>
      <c r="M1503" s="12" t="s">
        <v>6</v>
      </c>
      <c r="N1503" s="12" t="s">
        <v>6</v>
      </c>
      <c r="O1503" s="12" t="s">
        <v>6</v>
      </c>
      <c r="P1503" s="12" t="s">
        <v>6</v>
      </c>
      <c r="Q1503" s="12">
        <v>242</v>
      </c>
      <c r="R1503">
        <v>1502</v>
      </c>
    </row>
    <row r="1504" spans="1:18" ht="15" x14ac:dyDescent="0.45">
      <c r="A1504">
        <v>16032</v>
      </c>
      <c r="B1504">
        <v>43</v>
      </c>
      <c r="C1504">
        <v>184.9</v>
      </c>
      <c r="D1504">
        <v>44</v>
      </c>
      <c r="E1504">
        <v>178.4</v>
      </c>
      <c r="F1504">
        <v>42</v>
      </c>
      <c r="G1504">
        <v>182.64</v>
      </c>
      <c r="H1504">
        <v>45</v>
      </c>
      <c r="I1504">
        <v>197.65</v>
      </c>
      <c r="J1504">
        <v>174</v>
      </c>
      <c r="K1504">
        <v>743.59</v>
      </c>
      <c r="L1504" s="11" t="s">
        <v>11928</v>
      </c>
      <c r="M1504" s="12" t="s">
        <v>6</v>
      </c>
      <c r="N1504" s="12">
        <v>345</v>
      </c>
      <c r="O1504" s="12" t="s">
        <v>6</v>
      </c>
      <c r="P1504" s="12" t="s">
        <v>6</v>
      </c>
      <c r="Q1504" s="12" t="s">
        <v>6</v>
      </c>
      <c r="R1504">
        <v>1503</v>
      </c>
    </row>
    <row r="1505" spans="1:18" ht="15" x14ac:dyDescent="0.45">
      <c r="A1505">
        <v>31427</v>
      </c>
      <c r="B1505">
        <v>16</v>
      </c>
      <c r="C1505">
        <v>73.599999999999994</v>
      </c>
      <c r="F1505">
        <v>118</v>
      </c>
      <c r="G1505">
        <v>571.35</v>
      </c>
      <c r="H1505">
        <v>18</v>
      </c>
      <c r="I1505">
        <v>98.01</v>
      </c>
      <c r="J1505">
        <v>152</v>
      </c>
      <c r="K1505">
        <v>742.96</v>
      </c>
      <c r="L1505" s="11" t="s">
        <v>11928</v>
      </c>
      <c r="M1505" s="12" t="s">
        <v>6</v>
      </c>
      <c r="N1505" s="12">
        <v>346</v>
      </c>
      <c r="O1505" s="12" t="s">
        <v>6</v>
      </c>
      <c r="P1505" s="12" t="s">
        <v>6</v>
      </c>
      <c r="Q1505" s="12" t="s">
        <v>6</v>
      </c>
      <c r="R1505">
        <v>1504</v>
      </c>
    </row>
    <row r="1506" spans="1:18" ht="15" x14ac:dyDescent="0.45">
      <c r="A1506">
        <v>18526</v>
      </c>
      <c r="B1506">
        <v>12</v>
      </c>
      <c r="C1506">
        <v>130.80000000000001</v>
      </c>
      <c r="D1506">
        <v>22</v>
      </c>
      <c r="E1506">
        <v>239.8</v>
      </c>
      <c r="F1506">
        <v>16</v>
      </c>
      <c r="G1506">
        <v>174.4</v>
      </c>
      <c r="H1506">
        <v>18</v>
      </c>
      <c r="I1506">
        <v>196.2</v>
      </c>
      <c r="J1506">
        <v>68</v>
      </c>
      <c r="K1506">
        <v>741.2</v>
      </c>
      <c r="L1506" s="11" t="s">
        <v>11926</v>
      </c>
      <c r="M1506" s="12" t="s">
        <v>6</v>
      </c>
      <c r="N1506" s="12" t="s">
        <v>6</v>
      </c>
      <c r="O1506" s="12" t="s">
        <v>6</v>
      </c>
      <c r="P1506" s="12">
        <v>245</v>
      </c>
      <c r="Q1506" s="12" t="s">
        <v>6</v>
      </c>
      <c r="R1506">
        <v>1505</v>
      </c>
    </row>
    <row r="1507" spans="1:18" ht="15" x14ac:dyDescent="0.45">
      <c r="A1507">
        <v>16403</v>
      </c>
      <c r="B1507">
        <v>5</v>
      </c>
      <c r="C1507">
        <v>57.5</v>
      </c>
      <c r="D1507">
        <v>30</v>
      </c>
      <c r="E1507">
        <v>354.1</v>
      </c>
      <c r="F1507">
        <v>19</v>
      </c>
      <c r="G1507">
        <v>231.8</v>
      </c>
      <c r="H1507">
        <v>8</v>
      </c>
      <c r="I1507">
        <v>97.6</v>
      </c>
      <c r="J1507">
        <v>62</v>
      </c>
      <c r="K1507">
        <v>741.00000000000011</v>
      </c>
      <c r="L1507" s="11" t="s">
        <v>11924</v>
      </c>
      <c r="M1507" s="12">
        <v>284</v>
      </c>
      <c r="N1507" s="12" t="s">
        <v>6</v>
      </c>
      <c r="O1507" s="12" t="s">
        <v>6</v>
      </c>
      <c r="P1507" s="12" t="s">
        <v>6</v>
      </c>
      <c r="Q1507" s="12" t="s">
        <v>6</v>
      </c>
      <c r="R1507">
        <v>1506</v>
      </c>
    </row>
    <row r="1508" spans="1:18" ht="15" x14ac:dyDescent="0.45">
      <c r="A1508">
        <v>29839</v>
      </c>
      <c r="D1508">
        <v>2</v>
      </c>
      <c r="E1508">
        <v>249.8</v>
      </c>
      <c r="F1508">
        <v>2</v>
      </c>
      <c r="G1508">
        <v>239.81</v>
      </c>
      <c r="H1508">
        <v>2</v>
      </c>
      <c r="I1508">
        <v>249.8</v>
      </c>
      <c r="J1508">
        <v>6</v>
      </c>
      <c r="K1508">
        <v>739.41000000000008</v>
      </c>
      <c r="L1508" s="11" t="s">
        <v>11925</v>
      </c>
      <c r="M1508" s="12" t="s">
        <v>6</v>
      </c>
      <c r="N1508" s="12" t="s">
        <v>6</v>
      </c>
      <c r="O1508" s="12">
        <v>239</v>
      </c>
      <c r="P1508" s="12" t="s">
        <v>6</v>
      </c>
      <c r="Q1508" s="12" t="s">
        <v>6</v>
      </c>
      <c r="R1508">
        <v>1507</v>
      </c>
    </row>
    <row r="1509" spans="1:18" ht="15" x14ac:dyDescent="0.45">
      <c r="A1509">
        <v>31633</v>
      </c>
      <c r="B1509">
        <v>42</v>
      </c>
      <c r="C1509">
        <v>134.4</v>
      </c>
      <c r="D1509">
        <v>78</v>
      </c>
      <c r="E1509">
        <v>249.6</v>
      </c>
      <c r="F1509">
        <v>53</v>
      </c>
      <c r="G1509">
        <v>169.6</v>
      </c>
      <c r="H1509">
        <v>58</v>
      </c>
      <c r="I1509">
        <v>185.6</v>
      </c>
      <c r="J1509">
        <v>231</v>
      </c>
      <c r="K1509">
        <v>739.2</v>
      </c>
      <c r="L1509" s="11" t="s">
        <v>11928</v>
      </c>
      <c r="M1509" s="12" t="s">
        <v>6</v>
      </c>
      <c r="N1509" s="12">
        <v>347</v>
      </c>
      <c r="O1509" s="12" t="s">
        <v>6</v>
      </c>
      <c r="P1509" s="12" t="s">
        <v>6</v>
      </c>
      <c r="Q1509" s="12" t="s">
        <v>6</v>
      </c>
      <c r="R1509">
        <v>1508</v>
      </c>
    </row>
    <row r="1510" spans="1:18" ht="15" x14ac:dyDescent="0.45">
      <c r="A1510">
        <v>17501</v>
      </c>
      <c r="B1510">
        <v>14</v>
      </c>
      <c r="C1510">
        <v>338.8</v>
      </c>
      <c r="D1510">
        <v>9</v>
      </c>
      <c r="E1510">
        <v>217.8</v>
      </c>
      <c r="F1510">
        <v>3</v>
      </c>
      <c r="G1510">
        <v>70.66</v>
      </c>
      <c r="H1510">
        <v>3</v>
      </c>
      <c r="I1510">
        <v>111.6</v>
      </c>
      <c r="J1510">
        <v>29</v>
      </c>
      <c r="K1510">
        <v>738.86</v>
      </c>
      <c r="L1510" s="11" t="s">
        <v>11926</v>
      </c>
      <c r="M1510" s="12" t="s">
        <v>6</v>
      </c>
      <c r="N1510" s="12" t="s">
        <v>6</v>
      </c>
      <c r="O1510" s="12" t="s">
        <v>6</v>
      </c>
      <c r="P1510" s="12">
        <v>246</v>
      </c>
      <c r="Q1510" s="12" t="s">
        <v>6</v>
      </c>
      <c r="R1510">
        <v>1509</v>
      </c>
    </row>
    <row r="1511" spans="1:18" ht="15" x14ac:dyDescent="0.45">
      <c r="A1511">
        <v>12062</v>
      </c>
      <c r="B1511">
        <v>99</v>
      </c>
      <c r="C1511">
        <v>227.34</v>
      </c>
      <c r="D1511">
        <v>68</v>
      </c>
      <c r="E1511">
        <v>155.5</v>
      </c>
      <c r="F1511">
        <v>78</v>
      </c>
      <c r="G1511">
        <v>179.04</v>
      </c>
      <c r="H1511">
        <v>78</v>
      </c>
      <c r="I1511">
        <v>176.88</v>
      </c>
      <c r="J1511">
        <v>323</v>
      </c>
      <c r="K1511">
        <v>738.76</v>
      </c>
      <c r="L1511" s="11" t="s">
        <v>11926</v>
      </c>
      <c r="M1511" s="12" t="s">
        <v>6</v>
      </c>
      <c r="N1511" s="12" t="s">
        <v>6</v>
      </c>
      <c r="O1511" s="12" t="s">
        <v>6</v>
      </c>
      <c r="P1511" s="12">
        <v>247</v>
      </c>
      <c r="Q1511" s="12" t="s">
        <v>6</v>
      </c>
      <c r="R1511">
        <v>1510</v>
      </c>
    </row>
    <row r="1512" spans="1:18" ht="15" x14ac:dyDescent="0.45">
      <c r="A1512">
        <v>27303</v>
      </c>
      <c r="B1512">
        <v>40</v>
      </c>
      <c r="C1512">
        <v>210.32</v>
      </c>
      <c r="D1512">
        <v>32</v>
      </c>
      <c r="E1512">
        <v>169.18</v>
      </c>
      <c r="F1512">
        <v>37</v>
      </c>
      <c r="G1512">
        <v>188.4</v>
      </c>
      <c r="H1512">
        <v>37</v>
      </c>
      <c r="I1512">
        <v>169.46</v>
      </c>
      <c r="J1512">
        <v>146</v>
      </c>
      <c r="K1512">
        <v>737.36</v>
      </c>
      <c r="L1512" s="11" t="s">
        <v>11928</v>
      </c>
      <c r="M1512" s="12" t="s">
        <v>6</v>
      </c>
      <c r="N1512" s="12">
        <v>348</v>
      </c>
      <c r="O1512" s="12" t="s">
        <v>6</v>
      </c>
      <c r="P1512" s="12" t="s">
        <v>6</v>
      </c>
      <c r="Q1512" s="12" t="s">
        <v>6</v>
      </c>
      <c r="R1512">
        <v>1511</v>
      </c>
    </row>
    <row r="1513" spans="1:18" ht="15" x14ac:dyDescent="0.45">
      <c r="A1513">
        <v>31734</v>
      </c>
      <c r="D1513">
        <v>9</v>
      </c>
      <c r="E1513">
        <v>170.1</v>
      </c>
      <c r="F1513">
        <v>21</v>
      </c>
      <c r="G1513">
        <v>396.9</v>
      </c>
      <c r="H1513">
        <v>9</v>
      </c>
      <c r="I1513">
        <v>170.1</v>
      </c>
      <c r="J1513">
        <v>39</v>
      </c>
      <c r="K1513">
        <v>737.1</v>
      </c>
      <c r="L1513" s="11" t="s">
        <v>11925</v>
      </c>
      <c r="M1513" s="12" t="s">
        <v>6</v>
      </c>
      <c r="N1513" s="12" t="s">
        <v>6</v>
      </c>
      <c r="O1513" s="12">
        <v>240</v>
      </c>
      <c r="P1513" s="12" t="s">
        <v>6</v>
      </c>
      <c r="Q1513" s="12" t="s">
        <v>6</v>
      </c>
      <c r="R1513">
        <v>1512</v>
      </c>
    </row>
    <row r="1514" spans="1:18" ht="15" x14ac:dyDescent="0.45">
      <c r="A1514">
        <v>31505</v>
      </c>
      <c r="B1514">
        <v>47</v>
      </c>
      <c r="C1514">
        <v>70.14</v>
      </c>
      <c r="D1514">
        <v>94</v>
      </c>
      <c r="E1514">
        <v>140.88</v>
      </c>
      <c r="F1514">
        <v>179</v>
      </c>
      <c r="G1514">
        <v>268.2</v>
      </c>
      <c r="H1514">
        <v>172</v>
      </c>
      <c r="I1514">
        <v>257.88</v>
      </c>
      <c r="J1514">
        <v>492</v>
      </c>
      <c r="K1514">
        <v>737.09999999999991</v>
      </c>
      <c r="L1514" s="11" t="s">
        <v>11928</v>
      </c>
      <c r="M1514" s="12" t="s">
        <v>6</v>
      </c>
      <c r="N1514" s="12">
        <v>349</v>
      </c>
      <c r="O1514" s="12" t="s">
        <v>6</v>
      </c>
      <c r="P1514" s="12" t="s">
        <v>6</v>
      </c>
      <c r="Q1514" s="12" t="s">
        <v>6</v>
      </c>
      <c r="R1514">
        <v>1513</v>
      </c>
    </row>
    <row r="1515" spans="1:18" ht="15" x14ac:dyDescent="0.45">
      <c r="A1515">
        <v>2012070</v>
      </c>
      <c r="B1515">
        <v>6.49</v>
      </c>
      <c r="C1515">
        <v>201.18</v>
      </c>
      <c r="D1515">
        <v>3.45</v>
      </c>
      <c r="E1515">
        <v>106.34</v>
      </c>
      <c r="F1515">
        <v>9.34</v>
      </c>
      <c r="G1515">
        <v>289.07</v>
      </c>
      <c r="H1515">
        <v>3.7</v>
      </c>
      <c r="I1515">
        <v>137.91</v>
      </c>
      <c r="J1515">
        <v>22.98</v>
      </c>
      <c r="K1515">
        <v>734.49999999999989</v>
      </c>
      <c r="L1515" s="11" t="s">
        <v>11924</v>
      </c>
      <c r="M1515" s="12">
        <v>285</v>
      </c>
      <c r="N1515" s="12" t="s">
        <v>6</v>
      </c>
      <c r="O1515" s="12" t="s">
        <v>6</v>
      </c>
      <c r="P1515" s="12" t="s">
        <v>6</v>
      </c>
      <c r="Q1515" s="12" t="s">
        <v>6</v>
      </c>
      <c r="R1515">
        <v>1514</v>
      </c>
    </row>
    <row r="1516" spans="1:18" ht="15" x14ac:dyDescent="0.45">
      <c r="A1516">
        <v>17325</v>
      </c>
      <c r="B1516">
        <v>5</v>
      </c>
      <c r="C1516">
        <v>66</v>
      </c>
      <c r="D1516">
        <v>18</v>
      </c>
      <c r="E1516">
        <v>236.54</v>
      </c>
      <c r="F1516">
        <v>17</v>
      </c>
      <c r="G1516">
        <v>229.2</v>
      </c>
      <c r="H1516">
        <v>15</v>
      </c>
      <c r="I1516">
        <v>202.5</v>
      </c>
      <c r="J1516">
        <v>55</v>
      </c>
      <c r="K1516">
        <v>734.24</v>
      </c>
      <c r="L1516" s="11" t="s">
        <v>11926</v>
      </c>
      <c r="M1516" s="12" t="s">
        <v>6</v>
      </c>
      <c r="N1516" s="12" t="s">
        <v>6</v>
      </c>
      <c r="O1516" s="12" t="s">
        <v>6</v>
      </c>
      <c r="P1516" s="12">
        <v>248</v>
      </c>
      <c r="Q1516" s="12" t="s">
        <v>6</v>
      </c>
      <c r="R1516">
        <v>1515</v>
      </c>
    </row>
    <row r="1517" spans="1:18" ht="15" x14ac:dyDescent="0.45">
      <c r="A1517">
        <v>28868</v>
      </c>
      <c r="B1517">
        <v>1</v>
      </c>
      <c r="C1517">
        <v>3.8</v>
      </c>
      <c r="D1517">
        <v>14</v>
      </c>
      <c r="E1517">
        <v>49</v>
      </c>
      <c r="F1517">
        <v>75</v>
      </c>
      <c r="G1517">
        <v>262.22000000000003</v>
      </c>
      <c r="H1517">
        <v>120</v>
      </c>
      <c r="I1517">
        <v>418.88</v>
      </c>
      <c r="J1517">
        <v>210</v>
      </c>
      <c r="K1517">
        <v>733.90000000000009</v>
      </c>
      <c r="L1517" s="11" t="s">
        <v>11928</v>
      </c>
      <c r="M1517" s="12" t="s">
        <v>6</v>
      </c>
      <c r="N1517" s="12">
        <v>350</v>
      </c>
      <c r="O1517" s="12" t="s">
        <v>6</v>
      </c>
      <c r="P1517" s="12" t="s">
        <v>6</v>
      </c>
      <c r="Q1517" s="12" t="s">
        <v>6</v>
      </c>
      <c r="R1517">
        <v>1516</v>
      </c>
    </row>
    <row r="1518" spans="1:18" ht="15" x14ac:dyDescent="0.45">
      <c r="A1518">
        <v>2028051</v>
      </c>
      <c r="B1518">
        <v>5.25</v>
      </c>
      <c r="C1518">
        <v>236.43</v>
      </c>
      <c r="D1518">
        <v>1.39</v>
      </c>
      <c r="E1518">
        <v>62</v>
      </c>
      <c r="F1518">
        <v>4.6900000000000004</v>
      </c>
      <c r="G1518">
        <v>211.23</v>
      </c>
      <c r="H1518">
        <v>4.7300000000000004</v>
      </c>
      <c r="I1518">
        <v>221.17</v>
      </c>
      <c r="J1518">
        <v>16.060000000000002</v>
      </c>
      <c r="K1518">
        <v>730.82999999999993</v>
      </c>
      <c r="L1518" s="11" t="s">
        <v>11924</v>
      </c>
      <c r="M1518" s="12">
        <v>286</v>
      </c>
      <c r="N1518" s="12" t="s">
        <v>6</v>
      </c>
      <c r="O1518" s="12" t="s">
        <v>6</v>
      </c>
      <c r="P1518" s="12" t="s">
        <v>6</v>
      </c>
      <c r="Q1518" s="12" t="s">
        <v>6</v>
      </c>
      <c r="R1518">
        <v>1517</v>
      </c>
    </row>
    <row r="1519" spans="1:18" ht="15" x14ac:dyDescent="0.45">
      <c r="A1519">
        <v>23278</v>
      </c>
      <c r="D1519">
        <v>3</v>
      </c>
      <c r="E1519">
        <v>81</v>
      </c>
      <c r="F1519">
        <v>16</v>
      </c>
      <c r="G1519">
        <v>432</v>
      </c>
      <c r="H1519">
        <v>8</v>
      </c>
      <c r="I1519">
        <v>216</v>
      </c>
      <c r="J1519">
        <v>27</v>
      </c>
      <c r="K1519">
        <v>729</v>
      </c>
      <c r="L1519" s="11" t="s">
        <v>11928</v>
      </c>
      <c r="M1519" s="12" t="s">
        <v>6</v>
      </c>
      <c r="N1519" s="12">
        <v>351</v>
      </c>
      <c r="O1519" s="12" t="s">
        <v>6</v>
      </c>
      <c r="P1519" s="12" t="s">
        <v>6</v>
      </c>
      <c r="Q1519" s="12" t="s">
        <v>6</v>
      </c>
      <c r="R1519">
        <v>1518</v>
      </c>
    </row>
    <row r="1520" spans="1:18" ht="15" x14ac:dyDescent="0.45">
      <c r="A1520">
        <v>30139</v>
      </c>
      <c r="B1520">
        <v>19</v>
      </c>
      <c r="C1520">
        <v>294.5</v>
      </c>
      <c r="D1520">
        <v>12</v>
      </c>
      <c r="E1520">
        <v>186</v>
      </c>
      <c r="F1520">
        <v>8</v>
      </c>
      <c r="G1520">
        <v>124</v>
      </c>
      <c r="H1520">
        <v>8</v>
      </c>
      <c r="I1520">
        <v>124</v>
      </c>
      <c r="J1520">
        <v>47</v>
      </c>
      <c r="K1520">
        <v>728.5</v>
      </c>
      <c r="L1520" s="11" t="s">
        <v>11926</v>
      </c>
      <c r="M1520" s="12" t="s">
        <v>6</v>
      </c>
      <c r="N1520" s="12" t="s">
        <v>6</v>
      </c>
      <c r="O1520" s="12" t="s">
        <v>6</v>
      </c>
      <c r="P1520" s="12">
        <v>249</v>
      </c>
      <c r="Q1520" s="12" t="s">
        <v>6</v>
      </c>
      <c r="R1520">
        <v>1519</v>
      </c>
    </row>
    <row r="1521" spans="1:18" ht="15" x14ac:dyDescent="0.45">
      <c r="A1521">
        <v>14905</v>
      </c>
      <c r="B1521">
        <v>10</v>
      </c>
      <c r="C1521">
        <v>88</v>
      </c>
      <c r="D1521">
        <v>3</v>
      </c>
      <c r="E1521">
        <v>26.2</v>
      </c>
      <c r="F1521">
        <v>21</v>
      </c>
      <c r="G1521">
        <v>179.91</v>
      </c>
      <c r="H1521">
        <v>49</v>
      </c>
      <c r="I1521">
        <v>433.89</v>
      </c>
      <c r="J1521">
        <v>83</v>
      </c>
      <c r="K1521">
        <v>728</v>
      </c>
      <c r="L1521" s="11" t="s">
        <v>11928</v>
      </c>
      <c r="M1521" s="12" t="s">
        <v>6</v>
      </c>
      <c r="N1521" s="12">
        <v>352</v>
      </c>
      <c r="O1521" s="12" t="s">
        <v>6</v>
      </c>
      <c r="P1521" s="12" t="s">
        <v>6</v>
      </c>
      <c r="Q1521" s="12" t="s">
        <v>6</v>
      </c>
      <c r="R1521">
        <v>1520</v>
      </c>
    </row>
    <row r="1522" spans="1:18" ht="15" x14ac:dyDescent="0.45">
      <c r="A1522">
        <v>2027814</v>
      </c>
      <c r="B1522">
        <v>9.18</v>
      </c>
      <c r="C1522">
        <v>302.88</v>
      </c>
      <c r="D1522">
        <v>6.7</v>
      </c>
      <c r="E1522">
        <v>220.63</v>
      </c>
      <c r="F1522">
        <v>4.59</v>
      </c>
      <c r="G1522">
        <v>151.34</v>
      </c>
      <c r="H1522">
        <v>1.58</v>
      </c>
      <c r="I1522">
        <v>52.28</v>
      </c>
      <c r="J1522">
        <v>22.049999999999997</v>
      </c>
      <c r="K1522">
        <v>727.13</v>
      </c>
      <c r="L1522" s="11" t="s">
        <v>11927</v>
      </c>
      <c r="M1522" s="12" t="s">
        <v>6</v>
      </c>
      <c r="N1522" s="12" t="s">
        <v>6</v>
      </c>
      <c r="O1522" s="12" t="s">
        <v>6</v>
      </c>
      <c r="P1522" s="12" t="s">
        <v>6</v>
      </c>
      <c r="Q1522" s="12">
        <v>243</v>
      </c>
      <c r="R1522">
        <v>1521</v>
      </c>
    </row>
    <row r="1523" spans="1:18" ht="15" x14ac:dyDescent="0.45">
      <c r="A1523">
        <v>16564</v>
      </c>
      <c r="D1523">
        <v>43</v>
      </c>
      <c r="E1523">
        <v>312.74</v>
      </c>
      <c r="F1523">
        <v>57</v>
      </c>
      <c r="G1523">
        <v>414.36</v>
      </c>
      <c r="J1523">
        <v>100</v>
      </c>
      <c r="K1523">
        <v>727.1</v>
      </c>
      <c r="L1523" s="11" t="s">
        <v>11924</v>
      </c>
      <c r="M1523" s="12">
        <v>287</v>
      </c>
      <c r="N1523" s="12" t="s">
        <v>6</v>
      </c>
      <c r="O1523" s="12" t="s">
        <v>6</v>
      </c>
      <c r="P1523" s="12" t="s">
        <v>6</v>
      </c>
      <c r="Q1523" s="12" t="s">
        <v>6</v>
      </c>
      <c r="R1523">
        <v>1522</v>
      </c>
    </row>
    <row r="1524" spans="1:18" ht="15" x14ac:dyDescent="0.45">
      <c r="A1524">
        <v>17996</v>
      </c>
      <c r="B1524">
        <v>5</v>
      </c>
      <c r="C1524">
        <v>121</v>
      </c>
      <c r="D1524">
        <v>7</v>
      </c>
      <c r="E1524">
        <v>169.4</v>
      </c>
      <c r="F1524">
        <v>9</v>
      </c>
      <c r="G1524">
        <v>217.8</v>
      </c>
      <c r="H1524">
        <v>9</v>
      </c>
      <c r="I1524">
        <v>217.8</v>
      </c>
      <c r="J1524">
        <v>30</v>
      </c>
      <c r="K1524">
        <v>726</v>
      </c>
      <c r="L1524" s="11" t="s">
        <v>11926</v>
      </c>
      <c r="M1524" s="12" t="s">
        <v>6</v>
      </c>
      <c r="N1524" s="12" t="s">
        <v>6</v>
      </c>
      <c r="O1524" s="12" t="s">
        <v>6</v>
      </c>
      <c r="P1524" s="12">
        <v>250</v>
      </c>
      <c r="Q1524" s="12" t="s">
        <v>6</v>
      </c>
      <c r="R1524">
        <v>1523</v>
      </c>
    </row>
    <row r="1525" spans="1:18" ht="15" x14ac:dyDescent="0.45">
      <c r="A1525">
        <v>28652</v>
      </c>
      <c r="B1525">
        <v>13</v>
      </c>
      <c r="C1525">
        <v>162.5</v>
      </c>
      <c r="D1525">
        <v>25</v>
      </c>
      <c r="E1525">
        <v>301.7</v>
      </c>
      <c r="F1525">
        <v>14</v>
      </c>
      <c r="G1525">
        <v>166.6</v>
      </c>
      <c r="H1525">
        <v>8</v>
      </c>
      <c r="I1525">
        <v>95.2</v>
      </c>
      <c r="J1525">
        <v>60</v>
      </c>
      <c r="K1525">
        <v>726</v>
      </c>
      <c r="L1525" s="11" t="s">
        <v>11925</v>
      </c>
      <c r="M1525" s="12" t="s">
        <v>6</v>
      </c>
      <c r="N1525" s="12" t="s">
        <v>6</v>
      </c>
      <c r="O1525" s="12">
        <v>241</v>
      </c>
      <c r="P1525" s="12" t="s">
        <v>6</v>
      </c>
      <c r="Q1525" s="12" t="s">
        <v>6</v>
      </c>
      <c r="R1525">
        <v>1524</v>
      </c>
    </row>
    <row r="1526" spans="1:18" ht="15" x14ac:dyDescent="0.45">
      <c r="A1526">
        <v>2018030</v>
      </c>
      <c r="B1526">
        <v>6.96</v>
      </c>
      <c r="C1526">
        <v>177.21</v>
      </c>
      <c r="D1526">
        <v>6.65</v>
      </c>
      <c r="E1526">
        <v>152.80000000000001</v>
      </c>
      <c r="F1526">
        <v>8.3699999999999992</v>
      </c>
      <c r="G1526">
        <v>186.18</v>
      </c>
      <c r="H1526">
        <v>9.3000000000000007</v>
      </c>
      <c r="I1526">
        <v>208.61</v>
      </c>
      <c r="J1526">
        <v>31.279999999999998</v>
      </c>
      <c r="K1526">
        <v>724.80000000000007</v>
      </c>
      <c r="L1526" s="11" t="s">
        <v>11924</v>
      </c>
      <c r="M1526" s="12">
        <v>288</v>
      </c>
      <c r="N1526" s="12" t="s">
        <v>6</v>
      </c>
      <c r="O1526" s="12" t="s">
        <v>6</v>
      </c>
      <c r="P1526" s="12" t="s">
        <v>6</v>
      </c>
      <c r="Q1526" s="12" t="s">
        <v>6</v>
      </c>
      <c r="R1526">
        <v>1525</v>
      </c>
    </row>
    <row r="1527" spans="1:18" ht="15" x14ac:dyDescent="0.45">
      <c r="A1527">
        <v>23639</v>
      </c>
      <c r="B1527">
        <v>109</v>
      </c>
      <c r="C1527">
        <v>467.34</v>
      </c>
      <c r="D1527">
        <v>57</v>
      </c>
      <c r="E1527">
        <v>244.42</v>
      </c>
      <c r="F1527">
        <v>3</v>
      </c>
      <c r="G1527">
        <v>12.9</v>
      </c>
      <c r="J1527">
        <v>169</v>
      </c>
      <c r="K1527">
        <v>724.66</v>
      </c>
      <c r="L1527" s="11" t="s">
        <v>11925</v>
      </c>
      <c r="M1527" s="12" t="s">
        <v>6</v>
      </c>
      <c r="N1527" s="12" t="s">
        <v>6</v>
      </c>
      <c r="O1527" s="12">
        <v>242</v>
      </c>
      <c r="P1527" s="12" t="s">
        <v>6</v>
      </c>
      <c r="Q1527" s="12" t="s">
        <v>6</v>
      </c>
      <c r="R1527">
        <v>1526</v>
      </c>
    </row>
    <row r="1528" spans="1:18" ht="15" x14ac:dyDescent="0.45">
      <c r="A1528">
        <v>15196</v>
      </c>
      <c r="B1528">
        <v>53</v>
      </c>
      <c r="C1528">
        <v>158.52000000000001</v>
      </c>
      <c r="D1528">
        <v>74</v>
      </c>
      <c r="E1528">
        <v>221.28</v>
      </c>
      <c r="F1528">
        <v>45</v>
      </c>
      <c r="G1528">
        <v>155.76</v>
      </c>
      <c r="H1528">
        <v>54</v>
      </c>
      <c r="I1528">
        <v>188.44</v>
      </c>
      <c r="J1528">
        <v>226</v>
      </c>
      <c r="K1528">
        <v>724</v>
      </c>
      <c r="L1528" s="11" t="s">
        <v>11928</v>
      </c>
      <c r="M1528" s="12" t="s">
        <v>6</v>
      </c>
      <c r="N1528" s="12">
        <v>353</v>
      </c>
      <c r="O1528" s="12" t="s">
        <v>6</v>
      </c>
      <c r="P1528" s="12" t="s">
        <v>6</v>
      </c>
      <c r="Q1528" s="12" t="s">
        <v>6</v>
      </c>
      <c r="R1528">
        <v>1527</v>
      </c>
    </row>
    <row r="1529" spans="1:18" ht="15" x14ac:dyDescent="0.45">
      <c r="A1529">
        <v>27936</v>
      </c>
      <c r="B1529">
        <v>4</v>
      </c>
      <c r="C1529">
        <v>103.6</v>
      </c>
      <c r="D1529">
        <v>5</v>
      </c>
      <c r="E1529">
        <v>127.43</v>
      </c>
      <c r="F1529">
        <v>8</v>
      </c>
      <c r="G1529">
        <v>207.2</v>
      </c>
      <c r="H1529">
        <v>11</v>
      </c>
      <c r="I1529">
        <v>284.89999999999998</v>
      </c>
      <c r="J1529">
        <v>28</v>
      </c>
      <c r="K1529">
        <v>723.13</v>
      </c>
      <c r="L1529" s="11" t="s">
        <v>11927</v>
      </c>
      <c r="M1529" s="12" t="s">
        <v>6</v>
      </c>
      <c r="N1529" s="12" t="s">
        <v>6</v>
      </c>
      <c r="O1529" s="12" t="s">
        <v>6</v>
      </c>
      <c r="P1529" s="12" t="s">
        <v>6</v>
      </c>
      <c r="Q1529" s="12">
        <v>244</v>
      </c>
      <c r="R1529">
        <v>1528</v>
      </c>
    </row>
    <row r="1530" spans="1:18" ht="15" x14ac:dyDescent="0.45">
      <c r="A1530">
        <v>29754</v>
      </c>
      <c r="B1530">
        <v>8</v>
      </c>
      <c r="C1530">
        <v>156.80000000000001</v>
      </c>
      <c r="D1530">
        <v>14</v>
      </c>
      <c r="E1530">
        <v>274.39999999999998</v>
      </c>
      <c r="F1530">
        <v>10</v>
      </c>
      <c r="G1530">
        <v>192.86</v>
      </c>
      <c r="H1530">
        <v>5</v>
      </c>
      <c r="I1530">
        <v>98</v>
      </c>
      <c r="J1530">
        <v>37</v>
      </c>
      <c r="K1530">
        <v>722.06</v>
      </c>
      <c r="L1530" s="11" t="s">
        <v>11928</v>
      </c>
      <c r="M1530" s="12" t="s">
        <v>6</v>
      </c>
      <c r="N1530" s="12">
        <v>354</v>
      </c>
      <c r="O1530" s="12" t="s">
        <v>6</v>
      </c>
      <c r="P1530" s="12" t="s">
        <v>6</v>
      </c>
      <c r="Q1530" s="12" t="s">
        <v>6</v>
      </c>
      <c r="R1530">
        <v>1529</v>
      </c>
    </row>
    <row r="1531" spans="1:18" ht="15" x14ac:dyDescent="0.45">
      <c r="A1531">
        <v>28684</v>
      </c>
      <c r="D1531">
        <v>9</v>
      </c>
      <c r="E1531">
        <v>19.8</v>
      </c>
      <c r="F1531">
        <v>146</v>
      </c>
      <c r="G1531">
        <v>329.12</v>
      </c>
      <c r="H1531">
        <v>162</v>
      </c>
      <c r="I1531">
        <v>372.42</v>
      </c>
      <c r="J1531">
        <v>317</v>
      </c>
      <c r="K1531">
        <v>721.34</v>
      </c>
      <c r="L1531" s="11" t="s">
        <v>11927</v>
      </c>
      <c r="M1531" s="12" t="s">
        <v>6</v>
      </c>
      <c r="N1531" s="12" t="s">
        <v>6</v>
      </c>
      <c r="O1531" s="12" t="s">
        <v>6</v>
      </c>
      <c r="P1531" s="12" t="s">
        <v>6</v>
      </c>
      <c r="Q1531" s="12">
        <v>245</v>
      </c>
      <c r="R1531">
        <v>1530</v>
      </c>
    </row>
    <row r="1532" spans="1:18" ht="15" x14ac:dyDescent="0.45">
      <c r="A1532">
        <v>31288</v>
      </c>
      <c r="B1532">
        <v>35</v>
      </c>
      <c r="C1532">
        <v>721</v>
      </c>
      <c r="J1532">
        <v>35</v>
      </c>
      <c r="K1532">
        <v>721</v>
      </c>
      <c r="L1532" s="11" t="s">
        <v>11924</v>
      </c>
      <c r="M1532" s="12">
        <v>289</v>
      </c>
      <c r="N1532" s="12" t="s">
        <v>6</v>
      </c>
      <c r="O1532" s="12" t="s">
        <v>6</v>
      </c>
      <c r="P1532" s="12" t="s">
        <v>6</v>
      </c>
      <c r="Q1532" s="12" t="s">
        <v>6</v>
      </c>
      <c r="R1532">
        <v>1531</v>
      </c>
    </row>
    <row r="1533" spans="1:18" ht="15" x14ac:dyDescent="0.45">
      <c r="A1533">
        <v>29173</v>
      </c>
      <c r="B1533">
        <v>8</v>
      </c>
      <c r="C1533">
        <v>175.2</v>
      </c>
      <c r="D1533">
        <v>10</v>
      </c>
      <c r="E1533">
        <v>219</v>
      </c>
      <c r="F1533">
        <v>7</v>
      </c>
      <c r="G1533">
        <v>151.55000000000001</v>
      </c>
      <c r="H1533">
        <v>8</v>
      </c>
      <c r="I1533">
        <v>175.2</v>
      </c>
      <c r="J1533">
        <v>33</v>
      </c>
      <c r="K1533">
        <v>720.95</v>
      </c>
      <c r="L1533" s="11" t="s">
        <v>11927</v>
      </c>
      <c r="M1533" s="12" t="s">
        <v>6</v>
      </c>
      <c r="N1533" s="12" t="s">
        <v>6</v>
      </c>
      <c r="O1533" s="12" t="s">
        <v>6</v>
      </c>
      <c r="P1533" s="12" t="s">
        <v>6</v>
      </c>
      <c r="Q1533" s="12">
        <v>246</v>
      </c>
      <c r="R1533">
        <v>1532</v>
      </c>
    </row>
    <row r="1534" spans="1:18" ht="15" x14ac:dyDescent="0.45">
      <c r="A1534">
        <v>16438</v>
      </c>
      <c r="B1534">
        <v>18</v>
      </c>
      <c r="C1534">
        <v>250.2</v>
      </c>
      <c r="D1534">
        <v>16</v>
      </c>
      <c r="E1534">
        <v>215.39</v>
      </c>
      <c r="F1534">
        <v>1</v>
      </c>
      <c r="G1534">
        <v>12.9</v>
      </c>
      <c r="H1534">
        <v>19</v>
      </c>
      <c r="I1534">
        <v>242.01</v>
      </c>
      <c r="J1534">
        <v>54</v>
      </c>
      <c r="K1534">
        <v>720.5</v>
      </c>
      <c r="L1534" s="11" t="s">
        <v>11924</v>
      </c>
      <c r="M1534" s="12">
        <v>290</v>
      </c>
      <c r="N1534" s="12" t="s">
        <v>6</v>
      </c>
      <c r="O1534" s="12" t="s">
        <v>6</v>
      </c>
      <c r="P1534" s="12" t="s">
        <v>6</v>
      </c>
      <c r="Q1534" s="12" t="s">
        <v>6</v>
      </c>
      <c r="R1534">
        <v>1533</v>
      </c>
    </row>
    <row r="1535" spans="1:18" ht="15" x14ac:dyDescent="0.45">
      <c r="A1535">
        <v>23658</v>
      </c>
      <c r="B1535">
        <v>3</v>
      </c>
      <c r="C1535">
        <v>108</v>
      </c>
      <c r="D1535">
        <v>17</v>
      </c>
      <c r="E1535">
        <v>612</v>
      </c>
      <c r="J1535">
        <v>20</v>
      </c>
      <c r="K1535">
        <v>720</v>
      </c>
      <c r="L1535" s="11" t="s">
        <v>11925</v>
      </c>
      <c r="M1535" s="12" t="s">
        <v>6</v>
      </c>
      <c r="N1535" s="12" t="s">
        <v>6</v>
      </c>
      <c r="O1535" s="12">
        <v>243</v>
      </c>
      <c r="P1535" s="12" t="s">
        <v>6</v>
      </c>
      <c r="Q1535" s="12" t="s">
        <v>6</v>
      </c>
      <c r="R1535">
        <v>1534</v>
      </c>
    </row>
    <row r="1536" spans="1:18" ht="15" x14ac:dyDescent="0.45">
      <c r="A1536">
        <v>15620</v>
      </c>
      <c r="B1536">
        <v>12</v>
      </c>
      <c r="C1536">
        <v>130.80000000000001</v>
      </c>
      <c r="D1536">
        <v>14</v>
      </c>
      <c r="E1536">
        <v>152.6</v>
      </c>
      <c r="F1536">
        <v>28</v>
      </c>
      <c r="G1536">
        <v>298.24</v>
      </c>
      <c r="H1536">
        <v>13</v>
      </c>
      <c r="I1536">
        <v>138.22</v>
      </c>
      <c r="J1536">
        <v>67</v>
      </c>
      <c r="K1536">
        <v>719.86</v>
      </c>
      <c r="L1536" s="11" t="s">
        <v>11926</v>
      </c>
      <c r="M1536" s="12" t="s">
        <v>6</v>
      </c>
      <c r="N1536" s="12" t="s">
        <v>6</v>
      </c>
      <c r="O1536" s="12" t="s">
        <v>6</v>
      </c>
      <c r="P1536" s="12">
        <v>251</v>
      </c>
      <c r="Q1536" s="12" t="s">
        <v>6</v>
      </c>
      <c r="R1536">
        <v>1535</v>
      </c>
    </row>
    <row r="1537" spans="1:18" ht="15" x14ac:dyDescent="0.45">
      <c r="A1537">
        <v>11881</v>
      </c>
      <c r="B1537">
        <v>17</v>
      </c>
      <c r="C1537">
        <v>90.1</v>
      </c>
      <c r="D1537">
        <v>36</v>
      </c>
      <c r="E1537">
        <v>190.8</v>
      </c>
      <c r="F1537">
        <v>48</v>
      </c>
      <c r="G1537">
        <v>249.78</v>
      </c>
      <c r="H1537">
        <v>36</v>
      </c>
      <c r="I1537">
        <v>189.12</v>
      </c>
      <c r="J1537">
        <v>137</v>
      </c>
      <c r="K1537">
        <v>719.8</v>
      </c>
      <c r="L1537" s="11" t="s">
        <v>11928</v>
      </c>
      <c r="M1537" s="12" t="s">
        <v>6</v>
      </c>
      <c r="N1537" s="12">
        <v>355</v>
      </c>
      <c r="O1537" s="12" t="s">
        <v>6</v>
      </c>
      <c r="P1537" s="12" t="s">
        <v>6</v>
      </c>
      <c r="Q1537" s="12" t="s">
        <v>6</v>
      </c>
      <c r="R1537">
        <v>1536</v>
      </c>
    </row>
    <row r="1538" spans="1:18" ht="15" x14ac:dyDescent="0.45">
      <c r="A1538">
        <v>31753</v>
      </c>
      <c r="F1538">
        <v>5</v>
      </c>
      <c r="G1538">
        <v>519.5</v>
      </c>
      <c r="H1538">
        <v>2</v>
      </c>
      <c r="I1538">
        <v>199.8</v>
      </c>
      <c r="J1538">
        <v>7</v>
      </c>
      <c r="K1538">
        <v>719.3</v>
      </c>
      <c r="L1538" s="11" t="s">
        <v>11925</v>
      </c>
      <c r="M1538" s="12" t="s">
        <v>6</v>
      </c>
      <c r="N1538" s="12" t="s">
        <v>6</v>
      </c>
      <c r="O1538" s="12">
        <v>244</v>
      </c>
      <c r="P1538" s="12" t="s">
        <v>6</v>
      </c>
      <c r="Q1538" s="12" t="s">
        <v>6</v>
      </c>
      <c r="R1538">
        <v>1537</v>
      </c>
    </row>
    <row r="1539" spans="1:18" ht="15" x14ac:dyDescent="0.45">
      <c r="A1539">
        <v>29872</v>
      </c>
      <c r="B1539">
        <v>58</v>
      </c>
      <c r="C1539">
        <v>282.64</v>
      </c>
      <c r="D1539">
        <v>15</v>
      </c>
      <c r="E1539">
        <v>73.5</v>
      </c>
      <c r="F1539">
        <v>28</v>
      </c>
      <c r="G1539">
        <v>137.19999999999999</v>
      </c>
      <c r="H1539">
        <v>46</v>
      </c>
      <c r="I1539">
        <v>225.4</v>
      </c>
      <c r="J1539">
        <v>147</v>
      </c>
      <c r="K1539">
        <v>718.74</v>
      </c>
      <c r="L1539" s="11" t="s">
        <v>11925</v>
      </c>
      <c r="M1539" s="12" t="s">
        <v>6</v>
      </c>
      <c r="N1539" s="12" t="s">
        <v>6</v>
      </c>
      <c r="O1539" s="12">
        <v>245</v>
      </c>
      <c r="P1539" s="12" t="s">
        <v>6</v>
      </c>
      <c r="Q1539" s="12" t="s">
        <v>6</v>
      </c>
      <c r="R1539">
        <v>1538</v>
      </c>
    </row>
    <row r="1540" spans="1:18" ht="15" x14ac:dyDescent="0.45">
      <c r="A1540">
        <v>29946</v>
      </c>
      <c r="B1540">
        <v>2</v>
      </c>
      <c r="C1540">
        <v>58</v>
      </c>
      <c r="D1540">
        <v>7</v>
      </c>
      <c r="E1540">
        <v>203</v>
      </c>
      <c r="F1540">
        <v>13</v>
      </c>
      <c r="G1540">
        <v>372.36</v>
      </c>
      <c r="H1540">
        <v>3</v>
      </c>
      <c r="I1540">
        <v>84.68</v>
      </c>
      <c r="J1540">
        <v>25</v>
      </c>
      <c r="K1540">
        <v>718.04</v>
      </c>
      <c r="L1540" s="11" t="s">
        <v>11926</v>
      </c>
      <c r="M1540" s="12" t="s">
        <v>6</v>
      </c>
      <c r="N1540" s="12" t="s">
        <v>6</v>
      </c>
      <c r="O1540" s="12" t="s">
        <v>6</v>
      </c>
      <c r="P1540" s="12">
        <v>252</v>
      </c>
      <c r="Q1540" s="12" t="s">
        <v>6</v>
      </c>
      <c r="R1540">
        <v>1539</v>
      </c>
    </row>
    <row r="1541" spans="1:18" ht="15" x14ac:dyDescent="0.45">
      <c r="A1541">
        <v>31535</v>
      </c>
      <c r="B1541">
        <v>5</v>
      </c>
      <c r="C1541">
        <v>179.5</v>
      </c>
      <c r="D1541">
        <v>6</v>
      </c>
      <c r="E1541">
        <v>215.4</v>
      </c>
      <c r="F1541">
        <v>5</v>
      </c>
      <c r="G1541">
        <v>179.5</v>
      </c>
      <c r="H1541">
        <v>4</v>
      </c>
      <c r="I1541">
        <v>143.6</v>
      </c>
      <c r="J1541">
        <v>20</v>
      </c>
      <c r="K1541">
        <v>718</v>
      </c>
      <c r="L1541" s="11" t="s">
        <v>11925</v>
      </c>
      <c r="M1541" s="12" t="s">
        <v>6</v>
      </c>
      <c r="N1541" s="12" t="s">
        <v>6</v>
      </c>
      <c r="O1541" s="12">
        <v>246</v>
      </c>
      <c r="P1541" s="12" t="s">
        <v>6</v>
      </c>
      <c r="Q1541" s="12" t="s">
        <v>6</v>
      </c>
      <c r="R1541">
        <v>1540</v>
      </c>
    </row>
    <row r="1542" spans="1:18" ht="15" x14ac:dyDescent="0.45">
      <c r="A1542">
        <v>17619</v>
      </c>
      <c r="B1542">
        <v>40</v>
      </c>
      <c r="C1542">
        <v>182.52</v>
      </c>
      <c r="D1542">
        <v>49</v>
      </c>
      <c r="E1542">
        <v>225.03</v>
      </c>
      <c r="F1542">
        <v>37</v>
      </c>
      <c r="G1542">
        <v>209.2</v>
      </c>
      <c r="H1542">
        <v>17</v>
      </c>
      <c r="I1542">
        <v>100.3</v>
      </c>
      <c r="J1542">
        <v>143</v>
      </c>
      <c r="K1542">
        <v>717.05</v>
      </c>
      <c r="L1542" s="11" t="s">
        <v>11925</v>
      </c>
      <c r="M1542" s="12" t="s">
        <v>6</v>
      </c>
      <c r="N1542" s="12" t="s">
        <v>6</v>
      </c>
      <c r="O1542" s="12">
        <v>247</v>
      </c>
      <c r="P1542" s="12" t="s">
        <v>6</v>
      </c>
      <c r="Q1542" s="12" t="s">
        <v>6</v>
      </c>
      <c r="R1542">
        <v>1541</v>
      </c>
    </row>
    <row r="1543" spans="1:18" ht="15" x14ac:dyDescent="0.45">
      <c r="A1543">
        <v>22840</v>
      </c>
      <c r="B1543">
        <v>24</v>
      </c>
      <c r="C1543">
        <v>151.19999999999999</v>
      </c>
      <c r="D1543">
        <v>20</v>
      </c>
      <c r="E1543">
        <v>112</v>
      </c>
      <c r="F1543">
        <v>40</v>
      </c>
      <c r="G1543">
        <v>235.53</v>
      </c>
      <c r="H1543">
        <v>37</v>
      </c>
      <c r="I1543">
        <v>218.3</v>
      </c>
      <c r="J1543">
        <v>121</v>
      </c>
      <c r="K1543">
        <v>717.03</v>
      </c>
      <c r="L1543" s="11" t="s">
        <v>11928</v>
      </c>
      <c r="M1543" s="12" t="s">
        <v>6</v>
      </c>
      <c r="N1543" s="12">
        <v>356</v>
      </c>
      <c r="O1543" s="12" t="s">
        <v>6</v>
      </c>
      <c r="P1543" s="12" t="s">
        <v>6</v>
      </c>
      <c r="Q1543" s="12" t="s">
        <v>6</v>
      </c>
      <c r="R1543">
        <v>1542</v>
      </c>
    </row>
    <row r="1544" spans="1:18" ht="15" x14ac:dyDescent="0.45">
      <c r="A1544">
        <v>18405</v>
      </c>
      <c r="B1544">
        <v>10</v>
      </c>
      <c r="C1544">
        <v>138</v>
      </c>
      <c r="D1544">
        <v>16</v>
      </c>
      <c r="E1544">
        <v>220.8</v>
      </c>
      <c r="F1544">
        <v>11</v>
      </c>
      <c r="G1544">
        <v>155.80000000000001</v>
      </c>
      <c r="H1544">
        <v>14</v>
      </c>
      <c r="I1544">
        <v>200.2</v>
      </c>
      <c r="J1544">
        <v>51</v>
      </c>
      <c r="K1544">
        <v>714.8</v>
      </c>
      <c r="L1544" s="11" t="s">
        <v>11928</v>
      </c>
      <c r="M1544" s="12" t="s">
        <v>6</v>
      </c>
      <c r="N1544" s="12">
        <v>357</v>
      </c>
      <c r="O1544" s="12" t="s">
        <v>6</v>
      </c>
      <c r="P1544" s="12" t="s">
        <v>6</v>
      </c>
      <c r="Q1544" s="12" t="s">
        <v>6</v>
      </c>
      <c r="R1544">
        <v>1543</v>
      </c>
    </row>
    <row r="1545" spans="1:18" ht="15" x14ac:dyDescent="0.45">
      <c r="A1545">
        <v>31198</v>
      </c>
      <c r="B1545">
        <v>17</v>
      </c>
      <c r="C1545">
        <v>302.87</v>
      </c>
      <c r="D1545">
        <v>5</v>
      </c>
      <c r="E1545">
        <v>89.5</v>
      </c>
      <c r="F1545">
        <v>7</v>
      </c>
      <c r="G1545">
        <v>125.3</v>
      </c>
      <c r="H1545">
        <v>11</v>
      </c>
      <c r="I1545">
        <v>196.9</v>
      </c>
      <c r="J1545">
        <v>40</v>
      </c>
      <c r="K1545">
        <v>714.56999999999994</v>
      </c>
      <c r="L1545" s="11" t="s">
        <v>11928</v>
      </c>
      <c r="M1545" s="12" t="s">
        <v>6</v>
      </c>
      <c r="N1545" s="12">
        <v>358</v>
      </c>
      <c r="O1545" s="12" t="s">
        <v>6</v>
      </c>
      <c r="P1545" s="12" t="s">
        <v>6</v>
      </c>
      <c r="Q1545" s="12" t="s">
        <v>6</v>
      </c>
      <c r="R1545">
        <v>1544</v>
      </c>
    </row>
    <row r="1546" spans="1:18" ht="15" x14ac:dyDescent="0.45">
      <c r="A1546">
        <v>10583</v>
      </c>
      <c r="B1546">
        <v>70</v>
      </c>
      <c r="C1546">
        <v>334.48</v>
      </c>
      <c r="D1546">
        <v>69</v>
      </c>
      <c r="E1546">
        <v>307.8</v>
      </c>
      <c r="F1546">
        <v>15</v>
      </c>
      <c r="G1546">
        <v>72</v>
      </c>
      <c r="J1546">
        <v>154</v>
      </c>
      <c r="K1546">
        <v>714.28</v>
      </c>
      <c r="L1546" s="11" t="s">
        <v>11927</v>
      </c>
      <c r="M1546" s="12" t="s">
        <v>6</v>
      </c>
      <c r="N1546" s="12" t="s">
        <v>6</v>
      </c>
      <c r="O1546" s="12" t="s">
        <v>6</v>
      </c>
      <c r="P1546" s="12" t="s">
        <v>6</v>
      </c>
      <c r="Q1546" s="12">
        <v>247</v>
      </c>
      <c r="R1546">
        <v>1545</v>
      </c>
    </row>
    <row r="1547" spans="1:18" ht="15" x14ac:dyDescent="0.45">
      <c r="A1547">
        <v>17613</v>
      </c>
      <c r="B1547">
        <v>51</v>
      </c>
      <c r="C1547">
        <v>192.8</v>
      </c>
      <c r="D1547">
        <v>26</v>
      </c>
      <c r="E1547">
        <v>152.46</v>
      </c>
      <c r="F1547">
        <v>25</v>
      </c>
      <c r="G1547">
        <v>147.03</v>
      </c>
      <c r="H1547">
        <v>38</v>
      </c>
      <c r="I1547">
        <v>221.85</v>
      </c>
      <c r="J1547">
        <v>140</v>
      </c>
      <c r="K1547">
        <v>714.14</v>
      </c>
      <c r="L1547" s="11" t="s">
        <v>11925</v>
      </c>
      <c r="M1547" s="12" t="s">
        <v>6</v>
      </c>
      <c r="N1547" s="12" t="s">
        <v>6</v>
      </c>
      <c r="O1547" s="12">
        <v>248</v>
      </c>
      <c r="P1547" s="12" t="s">
        <v>6</v>
      </c>
      <c r="Q1547" s="12" t="s">
        <v>6</v>
      </c>
      <c r="R1547">
        <v>1546</v>
      </c>
    </row>
    <row r="1548" spans="1:18" ht="15" x14ac:dyDescent="0.45">
      <c r="A1548">
        <v>31740</v>
      </c>
      <c r="D1548">
        <v>4</v>
      </c>
      <c r="E1548">
        <v>117.21</v>
      </c>
      <c r="F1548">
        <v>12</v>
      </c>
      <c r="G1548">
        <v>356.41</v>
      </c>
      <c r="H1548">
        <v>8</v>
      </c>
      <c r="I1548">
        <v>239.2</v>
      </c>
      <c r="J1548">
        <v>24</v>
      </c>
      <c r="K1548">
        <v>712.81999999999994</v>
      </c>
      <c r="L1548" s="11" t="s">
        <v>11925</v>
      </c>
      <c r="M1548" s="12" t="s">
        <v>6</v>
      </c>
      <c r="N1548" s="12" t="s">
        <v>6</v>
      </c>
      <c r="O1548" s="12">
        <v>249</v>
      </c>
      <c r="P1548" s="12" t="s">
        <v>6</v>
      </c>
      <c r="Q1548" s="12" t="s">
        <v>6</v>
      </c>
      <c r="R1548">
        <v>1547</v>
      </c>
    </row>
    <row r="1549" spans="1:18" ht="15" x14ac:dyDescent="0.45">
      <c r="A1549">
        <v>10761</v>
      </c>
      <c r="B1549">
        <v>4</v>
      </c>
      <c r="C1549">
        <v>203.6</v>
      </c>
      <c r="D1549">
        <v>6</v>
      </c>
      <c r="E1549">
        <v>305.39999999999998</v>
      </c>
      <c r="H1549">
        <v>4</v>
      </c>
      <c r="I1549">
        <v>203.6</v>
      </c>
      <c r="J1549">
        <v>14</v>
      </c>
      <c r="K1549">
        <v>712.6</v>
      </c>
      <c r="L1549" s="11" t="s">
        <v>11925</v>
      </c>
      <c r="M1549" s="12" t="s">
        <v>6</v>
      </c>
      <c r="N1549" s="12" t="s">
        <v>6</v>
      </c>
      <c r="O1549" s="12">
        <v>250</v>
      </c>
      <c r="P1549" s="12" t="s">
        <v>6</v>
      </c>
      <c r="Q1549" s="12" t="s">
        <v>6</v>
      </c>
      <c r="R1549">
        <v>1548</v>
      </c>
    </row>
    <row r="1550" spans="1:18" ht="15" x14ac:dyDescent="0.45">
      <c r="A1550">
        <v>2032004</v>
      </c>
      <c r="F1550">
        <v>7.9</v>
      </c>
      <c r="G1550">
        <v>440.89</v>
      </c>
      <c r="H1550">
        <v>5.01</v>
      </c>
      <c r="I1550">
        <v>270.38</v>
      </c>
      <c r="J1550">
        <v>12.91</v>
      </c>
      <c r="K1550">
        <v>711.27</v>
      </c>
      <c r="L1550" s="11" t="s">
        <v>11924</v>
      </c>
      <c r="M1550" s="12">
        <v>291</v>
      </c>
      <c r="N1550" s="12" t="s">
        <v>6</v>
      </c>
      <c r="O1550" s="12" t="s">
        <v>6</v>
      </c>
      <c r="P1550" s="12" t="s">
        <v>6</v>
      </c>
      <c r="Q1550" s="12" t="s">
        <v>6</v>
      </c>
      <c r="R1550">
        <v>1549</v>
      </c>
    </row>
    <row r="1551" spans="1:18" ht="15" x14ac:dyDescent="0.45">
      <c r="A1551">
        <v>15018</v>
      </c>
      <c r="B1551">
        <v>1</v>
      </c>
      <c r="C1551">
        <v>118.5</v>
      </c>
      <c r="F1551">
        <v>5</v>
      </c>
      <c r="G1551">
        <v>592.5</v>
      </c>
      <c r="J1551">
        <v>6</v>
      </c>
      <c r="K1551">
        <v>711</v>
      </c>
      <c r="L1551" s="11" t="s">
        <v>11925</v>
      </c>
      <c r="M1551" s="12" t="s">
        <v>6</v>
      </c>
      <c r="N1551" s="12" t="s">
        <v>6</v>
      </c>
      <c r="O1551" s="12">
        <v>251</v>
      </c>
      <c r="P1551" s="12" t="s">
        <v>6</v>
      </c>
      <c r="Q1551" s="12" t="s">
        <v>6</v>
      </c>
      <c r="R1551">
        <v>1550</v>
      </c>
    </row>
    <row r="1552" spans="1:18" ht="15" x14ac:dyDescent="0.45">
      <c r="A1552">
        <v>23126</v>
      </c>
      <c r="B1552">
        <v>25</v>
      </c>
      <c r="C1552">
        <v>385.02</v>
      </c>
      <c r="H1552">
        <v>21</v>
      </c>
      <c r="I1552">
        <v>325.5</v>
      </c>
      <c r="J1552">
        <v>46</v>
      </c>
      <c r="K1552">
        <v>710.52</v>
      </c>
      <c r="L1552" s="11" t="s">
        <v>11927</v>
      </c>
      <c r="M1552" s="12" t="s">
        <v>6</v>
      </c>
      <c r="N1552" s="12" t="s">
        <v>6</v>
      </c>
      <c r="O1552" s="12" t="s">
        <v>6</v>
      </c>
      <c r="P1552" s="12" t="s">
        <v>6</v>
      </c>
      <c r="Q1552" s="12">
        <v>248</v>
      </c>
      <c r="R1552">
        <v>1551</v>
      </c>
    </row>
    <row r="1553" spans="1:18" ht="15" x14ac:dyDescent="0.45">
      <c r="A1553">
        <v>31745</v>
      </c>
      <c r="D1553">
        <v>37</v>
      </c>
      <c r="E1553">
        <v>364.72</v>
      </c>
      <c r="F1553">
        <v>35</v>
      </c>
      <c r="G1553">
        <v>345.71</v>
      </c>
      <c r="J1553">
        <v>72</v>
      </c>
      <c r="K1553">
        <v>710.43000000000006</v>
      </c>
      <c r="L1553" s="11" t="s">
        <v>11925</v>
      </c>
      <c r="M1553" s="12" t="s">
        <v>6</v>
      </c>
      <c r="N1553" s="12" t="s">
        <v>6</v>
      </c>
      <c r="O1553" s="12">
        <v>252</v>
      </c>
      <c r="P1553" s="12" t="s">
        <v>6</v>
      </c>
      <c r="Q1553" s="12" t="s">
        <v>6</v>
      </c>
      <c r="R1553">
        <v>1552</v>
      </c>
    </row>
    <row r="1554" spans="1:18" ht="15" x14ac:dyDescent="0.45">
      <c r="A1554">
        <v>18209</v>
      </c>
      <c r="B1554">
        <v>43</v>
      </c>
      <c r="C1554">
        <v>223.18</v>
      </c>
      <c r="D1554">
        <v>42</v>
      </c>
      <c r="E1554">
        <v>217.14</v>
      </c>
      <c r="F1554">
        <v>28</v>
      </c>
      <c r="G1554">
        <v>145.18</v>
      </c>
      <c r="H1554">
        <v>24</v>
      </c>
      <c r="I1554">
        <v>124.38</v>
      </c>
      <c r="J1554">
        <v>137</v>
      </c>
      <c r="K1554">
        <v>709.88</v>
      </c>
      <c r="L1554" s="11" t="s">
        <v>11928</v>
      </c>
      <c r="M1554" s="12" t="s">
        <v>6</v>
      </c>
      <c r="N1554" s="12">
        <v>359</v>
      </c>
      <c r="O1554" s="12" t="s">
        <v>6</v>
      </c>
      <c r="P1554" s="12" t="s">
        <v>6</v>
      </c>
      <c r="Q1554" s="12" t="s">
        <v>6</v>
      </c>
      <c r="R1554">
        <v>1553</v>
      </c>
    </row>
    <row r="1555" spans="1:18" ht="15" x14ac:dyDescent="0.45">
      <c r="A1555">
        <v>12099</v>
      </c>
      <c r="B1555">
        <v>34</v>
      </c>
      <c r="C1555">
        <v>267.97000000000003</v>
      </c>
      <c r="D1555">
        <v>36</v>
      </c>
      <c r="E1555">
        <v>283.77</v>
      </c>
      <c r="H1555">
        <v>20</v>
      </c>
      <c r="I1555">
        <v>158</v>
      </c>
      <c r="J1555">
        <v>90</v>
      </c>
      <c r="K1555">
        <v>709.74</v>
      </c>
      <c r="L1555" s="11" t="s">
        <v>11924</v>
      </c>
      <c r="M1555" s="12">
        <v>292</v>
      </c>
      <c r="N1555" s="12" t="s">
        <v>6</v>
      </c>
      <c r="O1555" s="12" t="s">
        <v>6</v>
      </c>
      <c r="P1555" s="12" t="s">
        <v>6</v>
      </c>
      <c r="Q1555" s="12" t="s">
        <v>6</v>
      </c>
      <c r="R1555">
        <v>1554</v>
      </c>
    </row>
    <row r="1556" spans="1:18" ht="15" x14ac:dyDescent="0.45">
      <c r="A1556">
        <v>18507</v>
      </c>
      <c r="B1556">
        <v>11</v>
      </c>
      <c r="C1556">
        <v>148.5</v>
      </c>
      <c r="D1556">
        <v>5</v>
      </c>
      <c r="E1556">
        <v>66.42</v>
      </c>
      <c r="F1556">
        <v>16</v>
      </c>
      <c r="G1556">
        <v>212.76</v>
      </c>
      <c r="H1556">
        <v>21</v>
      </c>
      <c r="I1556">
        <v>281.33999999999997</v>
      </c>
      <c r="J1556">
        <v>53</v>
      </c>
      <c r="K1556">
        <v>709.02</v>
      </c>
      <c r="L1556" s="11" t="s">
        <v>11926</v>
      </c>
      <c r="M1556" s="12" t="s">
        <v>6</v>
      </c>
      <c r="N1556" s="12" t="s">
        <v>6</v>
      </c>
      <c r="O1556" s="12" t="s">
        <v>6</v>
      </c>
      <c r="P1556" s="12">
        <v>253</v>
      </c>
      <c r="Q1556" s="12" t="s">
        <v>6</v>
      </c>
      <c r="R1556">
        <v>1555</v>
      </c>
    </row>
    <row r="1557" spans="1:18" ht="15" x14ac:dyDescent="0.45">
      <c r="A1557">
        <v>28218</v>
      </c>
      <c r="B1557">
        <v>60</v>
      </c>
      <c r="C1557">
        <v>287.62</v>
      </c>
      <c r="D1557">
        <v>40</v>
      </c>
      <c r="E1557">
        <v>191.62</v>
      </c>
      <c r="H1557">
        <v>47</v>
      </c>
      <c r="I1557">
        <v>228.81</v>
      </c>
      <c r="J1557">
        <v>147</v>
      </c>
      <c r="K1557">
        <v>708.05</v>
      </c>
      <c r="L1557" s="11" t="s">
        <v>11924</v>
      </c>
      <c r="M1557" s="12">
        <v>293</v>
      </c>
      <c r="N1557" s="12" t="s">
        <v>6</v>
      </c>
      <c r="O1557" s="12" t="s">
        <v>6</v>
      </c>
      <c r="P1557" s="12" t="s">
        <v>6</v>
      </c>
      <c r="Q1557" s="12" t="s">
        <v>6</v>
      </c>
      <c r="R1557">
        <v>1556</v>
      </c>
    </row>
    <row r="1558" spans="1:18" ht="15" x14ac:dyDescent="0.45">
      <c r="A1558">
        <v>16057</v>
      </c>
      <c r="B1558">
        <v>345</v>
      </c>
      <c r="C1558">
        <v>171.98</v>
      </c>
      <c r="D1558">
        <v>324</v>
      </c>
      <c r="E1558">
        <v>160.91999999999999</v>
      </c>
      <c r="F1558">
        <v>398</v>
      </c>
      <c r="G1558">
        <v>197.12</v>
      </c>
      <c r="H1558">
        <v>358</v>
      </c>
      <c r="I1558">
        <v>178</v>
      </c>
      <c r="J1558">
        <v>1425</v>
      </c>
      <c r="K1558">
        <v>708.02</v>
      </c>
      <c r="L1558" s="11" t="s">
        <v>11928</v>
      </c>
      <c r="M1558" s="12" t="s">
        <v>6</v>
      </c>
      <c r="N1558" s="12">
        <v>360</v>
      </c>
      <c r="O1558" s="12" t="s">
        <v>6</v>
      </c>
      <c r="P1558" s="12" t="s">
        <v>6</v>
      </c>
      <c r="Q1558" s="12" t="s">
        <v>6</v>
      </c>
      <c r="R1558">
        <v>1557</v>
      </c>
    </row>
    <row r="1559" spans="1:18" ht="15" x14ac:dyDescent="0.45">
      <c r="A1559">
        <v>28241</v>
      </c>
      <c r="D1559">
        <v>22</v>
      </c>
      <c r="E1559">
        <v>115.34</v>
      </c>
      <c r="F1559">
        <v>48</v>
      </c>
      <c r="G1559">
        <v>253.56</v>
      </c>
      <c r="H1559">
        <v>64</v>
      </c>
      <c r="I1559">
        <v>338.78</v>
      </c>
      <c r="J1559">
        <v>134</v>
      </c>
      <c r="K1559">
        <v>707.68</v>
      </c>
      <c r="L1559" s="11" t="s">
        <v>11928</v>
      </c>
      <c r="M1559" s="12" t="s">
        <v>6</v>
      </c>
      <c r="N1559" s="12">
        <v>361</v>
      </c>
      <c r="O1559" s="12" t="s">
        <v>6</v>
      </c>
      <c r="P1559" s="12" t="s">
        <v>6</v>
      </c>
      <c r="Q1559" s="12" t="s">
        <v>6</v>
      </c>
      <c r="R1559">
        <v>1558</v>
      </c>
    </row>
    <row r="1560" spans="1:18" ht="15" x14ac:dyDescent="0.45">
      <c r="A1560">
        <v>2023128</v>
      </c>
      <c r="D1560">
        <v>34.01</v>
      </c>
      <c r="E1560">
        <v>707.31</v>
      </c>
      <c r="J1560">
        <v>34.01</v>
      </c>
      <c r="K1560">
        <v>707.31</v>
      </c>
      <c r="L1560" s="11" t="s">
        <v>11924</v>
      </c>
      <c r="M1560" s="12">
        <v>294</v>
      </c>
      <c r="N1560" s="12" t="s">
        <v>6</v>
      </c>
      <c r="O1560" s="12" t="s">
        <v>6</v>
      </c>
      <c r="P1560" s="12" t="s">
        <v>6</v>
      </c>
      <c r="Q1560" s="12" t="s">
        <v>6</v>
      </c>
      <c r="R1560">
        <v>1559</v>
      </c>
    </row>
    <row r="1561" spans="1:18" ht="15" x14ac:dyDescent="0.45">
      <c r="A1561">
        <v>16282</v>
      </c>
      <c r="D1561">
        <v>4</v>
      </c>
      <c r="E1561">
        <v>94.4</v>
      </c>
      <c r="F1561">
        <v>8</v>
      </c>
      <c r="G1561">
        <v>186.91</v>
      </c>
      <c r="H1561">
        <v>18</v>
      </c>
      <c r="I1561">
        <v>424.8</v>
      </c>
      <c r="J1561">
        <v>30</v>
      </c>
      <c r="K1561">
        <v>706.11</v>
      </c>
      <c r="L1561" s="11" t="s">
        <v>11926</v>
      </c>
      <c r="M1561" s="12" t="s">
        <v>6</v>
      </c>
      <c r="N1561" s="12" t="s">
        <v>6</v>
      </c>
      <c r="O1561" s="12" t="s">
        <v>6</v>
      </c>
      <c r="P1561" s="12">
        <v>254</v>
      </c>
      <c r="Q1561" s="12" t="s">
        <v>6</v>
      </c>
      <c r="R1561">
        <v>1560</v>
      </c>
    </row>
    <row r="1562" spans="1:18" ht="15" x14ac:dyDescent="0.45">
      <c r="A1562">
        <v>10929</v>
      </c>
      <c r="B1562">
        <v>3</v>
      </c>
      <c r="C1562">
        <v>46.5</v>
      </c>
      <c r="D1562">
        <v>19</v>
      </c>
      <c r="E1562">
        <v>307.8</v>
      </c>
      <c r="F1562">
        <v>22</v>
      </c>
      <c r="G1562">
        <v>351.52</v>
      </c>
      <c r="J1562">
        <v>44</v>
      </c>
      <c r="K1562">
        <v>705.81999999999994</v>
      </c>
      <c r="L1562" s="11" t="s">
        <v>11928</v>
      </c>
      <c r="M1562" s="12" t="s">
        <v>6</v>
      </c>
      <c r="N1562" s="12">
        <v>362</v>
      </c>
      <c r="O1562" s="12" t="s">
        <v>6</v>
      </c>
      <c r="P1562" s="12" t="s">
        <v>6</v>
      </c>
      <c r="Q1562" s="12" t="s">
        <v>6</v>
      </c>
      <c r="R1562">
        <v>1561</v>
      </c>
    </row>
    <row r="1563" spans="1:18" ht="15" x14ac:dyDescent="0.45">
      <c r="A1563">
        <v>17850</v>
      </c>
      <c r="B1563">
        <v>56</v>
      </c>
      <c r="C1563">
        <v>223.04</v>
      </c>
      <c r="D1563">
        <v>49</v>
      </c>
      <c r="E1563">
        <v>196</v>
      </c>
      <c r="F1563">
        <v>30</v>
      </c>
      <c r="G1563">
        <v>119.36</v>
      </c>
      <c r="H1563">
        <v>42</v>
      </c>
      <c r="I1563">
        <v>167.36</v>
      </c>
      <c r="J1563">
        <v>177</v>
      </c>
      <c r="K1563">
        <v>705.76</v>
      </c>
      <c r="L1563" s="11" t="s">
        <v>11927</v>
      </c>
      <c r="M1563" s="12" t="s">
        <v>6</v>
      </c>
      <c r="N1563" s="12" t="s">
        <v>6</v>
      </c>
      <c r="O1563" s="12" t="s">
        <v>6</v>
      </c>
      <c r="P1563" s="12" t="s">
        <v>6</v>
      </c>
      <c r="Q1563" s="12">
        <v>249</v>
      </c>
      <c r="R1563">
        <v>1562</v>
      </c>
    </row>
    <row r="1564" spans="1:18" ht="15" x14ac:dyDescent="0.45">
      <c r="A1564">
        <v>11029</v>
      </c>
      <c r="B1564">
        <v>18</v>
      </c>
      <c r="C1564">
        <v>176.4</v>
      </c>
      <c r="D1564">
        <v>13</v>
      </c>
      <c r="E1564">
        <v>127.4</v>
      </c>
      <c r="F1564">
        <v>21</v>
      </c>
      <c r="G1564">
        <v>205.8</v>
      </c>
      <c r="H1564">
        <v>20</v>
      </c>
      <c r="I1564">
        <v>196</v>
      </c>
      <c r="J1564">
        <v>72</v>
      </c>
      <c r="K1564">
        <v>705.6</v>
      </c>
      <c r="L1564" s="11" t="s">
        <v>11927</v>
      </c>
      <c r="M1564" s="12" t="s">
        <v>6</v>
      </c>
      <c r="N1564" s="12" t="s">
        <v>6</v>
      </c>
      <c r="O1564" s="12" t="s">
        <v>6</v>
      </c>
      <c r="P1564" s="12" t="s">
        <v>6</v>
      </c>
      <c r="Q1564" s="12">
        <v>250</v>
      </c>
      <c r="R1564">
        <v>1563</v>
      </c>
    </row>
    <row r="1565" spans="1:18" ht="15" x14ac:dyDescent="0.45">
      <c r="A1565">
        <v>31305</v>
      </c>
      <c r="B1565">
        <v>17</v>
      </c>
      <c r="C1565">
        <v>127.5</v>
      </c>
      <c r="D1565">
        <v>22</v>
      </c>
      <c r="E1565">
        <v>164.4</v>
      </c>
      <c r="F1565">
        <v>21</v>
      </c>
      <c r="G1565">
        <v>157.5</v>
      </c>
      <c r="H1565">
        <v>34</v>
      </c>
      <c r="I1565">
        <v>255</v>
      </c>
      <c r="J1565">
        <v>94</v>
      </c>
      <c r="K1565">
        <v>704.4</v>
      </c>
      <c r="L1565" s="11" t="s">
        <v>11926</v>
      </c>
      <c r="M1565" s="12" t="s">
        <v>6</v>
      </c>
      <c r="N1565" s="12" t="s">
        <v>6</v>
      </c>
      <c r="O1565" s="12" t="s">
        <v>6</v>
      </c>
      <c r="P1565" s="12">
        <v>255</v>
      </c>
      <c r="Q1565" s="12" t="s">
        <v>6</v>
      </c>
      <c r="R1565">
        <v>1564</v>
      </c>
    </row>
    <row r="1566" spans="1:18" ht="15" x14ac:dyDescent="0.45">
      <c r="A1566">
        <v>10750</v>
      </c>
      <c r="B1566">
        <v>37</v>
      </c>
      <c r="C1566">
        <v>227.9</v>
      </c>
      <c r="D1566">
        <v>23</v>
      </c>
      <c r="E1566">
        <v>144.4</v>
      </c>
      <c r="F1566">
        <v>15</v>
      </c>
      <c r="G1566">
        <v>97.5</v>
      </c>
      <c r="H1566">
        <v>36</v>
      </c>
      <c r="I1566">
        <v>234</v>
      </c>
      <c r="J1566">
        <v>111</v>
      </c>
      <c r="K1566">
        <v>703.8</v>
      </c>
      <c r="L1566" s="11" t="s">
        <v>11925</v>
      </c>
      <c r="M1566" s="12" t="s">
        <v>6</v>
      </c>
      <c r="N1566" s="12" t="s">
        <v>6</v>
      </c>
      <c r="O1566" s="12">
        <v>253</v>
      </c>
      <c r="P1566" s="12" t="s">
        <v>6</v>
      </c>
      <c r="Q1566" s="12" t="s">
        <v>6</v>
      </c>
      <c r="R1566">
        <v>1565</v>
      </c>
    </row>
    <row r="1567" spans="1:18" ht="15" x14ac:dyDescent="0.45">
      <c r="A1567">
        <v>2011587</v>
      </c>
      <c r="B1567">
        <v>10.02</v>
      </c>
      <c r="C1567">
        <v>109.02</v>
      </c>
      <c r="D1567">
        <v>12.81</v>
      </c>
      <c r="E1567">
        <v>139.13</v>
      </c>
      <c r="F1567">
        <v>25.84</v>
      </c>
      <c r="G1567">
        <v>280.48</v>
      </c>
      <c r="H1567">
        <v>16.46</v>
      </c>
      <c r="I1567">
        <v>174.61</v>
      </c>
      <c r="J1567">
        <v>65.13</v>
      </c>
      <c r="K1567">
        <v>703.24</v>
      </c>
      <c r="L1567" s="11" t="s">
        <v>11927</v>
      </c>
      <c r="M1567" s="12" t="s">
        <v>6</v>
      </c>
      <c r="N1567" s="12" t="s">
        <v>6</v>
      </c>
      <c r="O1567" s="12" t="s">
        <v>6</v>
      </c>
      <c r="P1567" s="12" t="s">
        <v>6</v>
      </c>
      <c r="Q1567" s="12">
        <v>251</v>
      </c>
      <c r="R1567">
        <v>1566</v>
      </c>
    </row>
    <row r="1568" spans="1:18" ht="15" x14ac:dyDescent="0.45">
      <c r="A1568">
        <v>28424</v>
      </c>
      <c r="D1568">
        <v>43</v>
      </c>
      <c r="E1568">
        <v>236.06</v>
      </c>
      <c r="F1568">
        <v>38</v>
      </c>
      <c r="G1568">
        <v>209</v>
      </c>
      <c r="H1568">
        <v>47</v>
      </c>
      <c r="I1568">
        <v>258.06</v>
      </c>
      <c r="J1568">
        <v>128</v>
      </c>
      <c r="K1568">
        <v>703.12</v>
      </c>
      <c r="L1568" s="11" t="s">
        <v>11925</v>
      </c>
      <c r="M1568" s="12" t="s">
        <v>6</v>
      </c>
      <c r="N1568" s="12" t="s">
        <v>6</v>
      </c>
      <c r="O1568" s="12">
        <v>254</v>
      </c>
      <c r="P1568" s="12" t="s">
        <v>6</v>
      </c>
      <c r="Q1568" s="12" t="s">
        <v>6</v>
      </c>
      <c r="R1568">
        <v>1567</v>
      </c>
    </row>
    <row r="1569" spans="1:18" ht="15" x14ac:dyDescent="0.45">
      <c r="A1569">
        <v>18381</v>
      </c>
      <c r="B1569">
        <v>20</v>
      </c>
      <c r="C1569">
        <v>158</v>
      </c>
      <c r="D1569">
        <v>20</v>
      </c>
      <c r="E1569">
        <v>158</v>
      </c>
      <c r="F1569">
        <v>33</v>
      </c>
      <c r="G1569">
        <v>260.7</v>
      </c>
      <c r="H1569">
        <v>16</v>
      </c>
      <c r="I1569">
        <v>126.4</v>
      </c>
      <c r="J1569">
        <v>89</v>
      </c>
      <c r="K1569">
        <v>703.1</v>
      </c>
      <c r="L1569" s="11" t="s">
        <v>11925</v>
      </c>
      <c r="M1569" s="12" t="s">
        <v>6</v>
      </c>
      <c r="N1569" s="12" t="s">
        <v>6</v>
      </c>
      <c r="O1569" s="12">
        <v>255</v>
      </c>
      <c r="P1569" s="12" t="s">
        <v>6</v>
      </c>
      <c r="Q1569" s="12" t="s">
        <v>6</v>
      </c>
      <c r="R1569">
        <v>1568</v>
      </c>
    </row>
    <row r="1570" spans="1:18" ht="15" x14ac:dyDescent="0.45">
      <c r="A1570">
        <v>10282</v>
      </c>
      <c r="B1570">
        <v>32</v>
      </c>
      <c r="C1570">
        <v>384</v>
      </c>
      <c r="D1570">
        <v>8</v>
      </c>
      <c r="E1570">
        <v>95.04</v>
      </c>
      <c r="F1570">
        <v>1</v>
      </c>
      <c r="G1570">
        <v>12</v>
      </c>
      <c r="H1570">
        <v>17</v>
      </c>
      <c r="I1570">
        <v>211.5</v>
      </c>
      <c r="J1570">
        <v>58</v>
      </c>
      <c r="K1570">
        <v>702.54</v>
      </c>
      <c r="L1570" s="11" t="s">
        <v>11925</v>
      </c>
      <c r="M1570" s="12" t="s">
        <v>6</v>
      </c>
      <c r="N1570" s="12" t="s">
        <v>6</v>
      </c>
      <c r="O1570" s="12">
        <v>256</v>
      </c>
      <c r="P1570" s="12" t="s">
        <v>6</v>
      </c>
      <c r="Q1570" s="12" t="s">
        <v>6</v>
      </c>
      <c r="R1570">
        <v>1569</v>
      </c>
    </row>
    <row r="1571" spans="1:18" ht="15" x14ac:dyDescent="0.45">
      <c r="A1571">
        <v>15078</v>
      </c>
      <c r="B1571">
        <v>1</v>
      </c>
      <c r="C1571">
        <v>116.9</v>
      </c>
      <c r="D1571">
        <v>2</v>
      </c>
      <c r="E1571">
        <v>233.8</v>
      </c>
      <c r="H1571">
        <v>3</v>
      </c>
      <c r="I1571">
        <v>350.7</v>
      </c>
      <c r="J1571">
        <v>6</v>
      </c>
      <c r="K1571">
        <v>701.40000000000009</v>
      </c>
      <c r="L1571" s="11" t="s">
        <v>11925</v>
      </c>
      <c r="M1571" s="12" t="s">
        <v>6</v>
      </c>
      <c r="N1571" s="12" t="s">
        <v>6</v>
      </c>
      <c r="O1571" s="12">
        <v>257</v>
      </c>
      <c r="P1571" s="12" t="s">
        <v>6</v>
      </c>
      <c r="Q1571" s="12" t="s">
        <v>6</v>
      </c>
      <c r="R1571">
        <v>1570</v>
      </c>
    </row>
    <row r="1572" spans="1:18" ht="15" x14ac:dyDescent="0.45">
      <c r="A1572">
        <v>29190</v>
      </c>
      <c r="B1572">
        <v>10</v>
      </c>
      <c r="C1572">
        <v>218</v>
      </c>
      <c r="D1572">
        <v>9</v>
      </c>
      <c r="E1572">
        <v>197</v>
      </c>
      <c r="F1572">
        <v>7</v>
      </c>
      <c r="G1572">
        <v>166.08</v>
      </c>
      <c r="H1572">
        <v>5</v>
      </c>
      <c r="I1572">
        <v>120</v>
      </c>
      <c r="J1572">
        <v>31</v>
      </c>
      <c r="K1572">
        <v>701.08</v>
      </c>
      <c r="L1572" s="11" t="s">
        <v>11926</v>
      </c>
      <c r="M1572" s="12" t="s">
        <v>6</v>
      </c>
      <c r="N1572" s="12" t="s">
        <v>6</v>
      </c>
      <c r="O1572" s="12" t="s">
        <v>6</v>
      </c>
      <c r="P1572" s="12">
        <v>256</v>
      </c>
      <c r="Q1572" s="12" t="s">
        <v>6</v>
      </c>
      <c r="R1572">
        <v>1571</v>
      </c>
    </row>
    <row r="1573" spans="1:18" ht="15" x14ac:dyDescent="0.45">
      <c r="A1573">
        <v>28347</v>
      </c>
      <c r="B1573">
        <v>123</v>
      </c>
      <c r="C1573">
        <v>233.59</v>
      </c>
      <c r="D1573">
        <v>59</v>
      </c>
      <c r="E1573">
        <v>117.68</v>
      </c>
      <c r="F1573">
        <v>84</v>
      </c>
      <c r="G1573">
        <v>175.86</v>
      </c>
      <c r="H1573">
        <v>79</v>
      </c>
      <c r="I1573">
        <v>173.08</v>
      </c>
      <c r="J1573">
        <v>345</v>
      </c>
      <c r="K1573">
        <v>700.21</v>
      </c>
      <c r="L1573" s="11" t="s">
        <v>11928</v>
      </c>
      <c r="M1573" s="12" t="s">
        <v>6</v>
      </c>
      <c r="N1573" s="12">
        <v>363</v>
      </c>
      <c r="O1573" s="12" t="s">
        <v>6</v>
      </c>
      <c r="P1573" s="12" t="s">
        <v>6</v>
      </c>
      <c r="Q1573" s="12" t="s">
        <v>6</v>
      </c>
      <c r="R1573">
        <v>1572</v>
      </c>
    </row>
    <row r="1574" spans="1:18" ht="15" x14ac:dyDescent="0.45">
      <c r="A1574">
        <v>18568</v>
      </c>
      <c r="B1574">
        <v>25</v>
      </c>
      <c r="C1574">
        <v>312.5</v>
      </c>
      <c r="D1574">
        <v>6</v>
      </c>
      <c r="E1574">
        <v>75</v>
      </c>
      <c r="F1574">
        <v>3</v>
      </c>
      <c r="G1574">
        <v>37.5</v>
      </c>
      <c r="H1574">
        <v>22</v>
      </c>
      <c r="I1574">
        <v>275</v>
      </c>
      <c r="J1574">
        <v>56</v>
      </c>
      <c r="K1574">
        <v>700</v>
      </c>
      <c r="L1574" s="11" t="s">
        <v>11927</v>
      </c>
      <c r="M1574" s="12" t="s">
        <v>6</v>
      </c>
      <c r="N1574" s="12" t="s">
        <v>6</v>
      </c>
      <c r="O1574" s="12" t="s">
        <v>6</v>
      </c>
      <c r="P1574" s="12" t="s">
        <v>6</v>
      </c>
      <c r="Q1574" s="12">
        <v>252</v>
      </c>
      <c r="R1574">
        <v>1573</v>
      </c>
    </row>
    <row r="1575" spans="1:18" ht="15" x14ac:dyDescent="0.45">
      <c r="A1575">
        <v>15366</v>
      </c>
      <c r="D1575">
        <v>21</v>
      </c>
      <c r="E1575">
        <v>304.66000000000003</v>
      </c>
      <c r="F1575">
        <v>13</v>
      </c>
      <c r="G1575">
        <v>163.58000000000001</v>
      </c>
      <c r="H1575">
        <v>18</v>
      </c>
      <c r="I1575">
        <v>231.17</v>
      </c>
      <c r="J1575">
        <v>52</v>
      </c>
      <c r="K1575">
        <v>699.41</v>
      </c>
      <c r="L1575" s="11" t="s">
        <v>11926</v>
      </c>
      <c r="M1575" s="12" t="s">
        <v>6</v>
      </c>
      <c r="N1575" s="12" t="s">
        <v>6</v>
      </c>
      <c r="O1575" s="12" t="s">
        <v>6</v>
      </c>
      <c r="P1575" s="12">
        <v>257</v>
      </c>
      <c r="Q1575" s="12" t="s">
        <v>6</v>
      </c>
      <c r="R1575">
        <v>1574</v>
      </c>
    </row>
    <row r="1576" spans="1:18" ht="15" x14ac:dyDescent="0.45">
      <c r="A1576">
        <v>23612</v>
      </c>
      <c r="B1576">
        <v>41</v>
      </c>
      <c r="C1576">
        <v>200.12</v>
      </c>
      <c r="D1576">
        <v>26</v>
      </c>
      <c r="E1576">
        <v>127.4</v>
      </c>
      <c r="F1576">
        <v>31</v>
      </c>
      <c r="G1576">
        <v>151.51</v>
      </c>
      <c r="H1576">
        <v>45</v>
      </c>
      <c r="I1576">
        <v>220.11</v>
      </c>
      <c r="J1576">
        <v>143</v>
      </c>
      <c r="K1576">
        <v>699.14</v>
      </c>
      <c r="L1576" s="11" t="s">
        <v>11926</v>
      </c>
      <c r="M1576" s="12" t="s">
        <v>6</v>
      </c>
      <c r="N1576" s="12" t="s">
        <v>6</v>
      </c>
      <c r="O1576" s="12" t="s">
        <v>6</v>
      </c>
      <c r="P1576" s="12">
        <v>258</v>
      </c>
      <c r="Q1576" s="12" t="s">
        <v>6</v>
      </c>
      <c r="R1576">
        <v>1575</v>
      </c>
    </row>
    <row r="1577" spans="1:18" ht="15" x14ac:dyDescent="0.45">
      <c r="A1577">
        <v>17635</v>
      </c>
      <c r="B1577">
        <v>48</v>
      </c>
      <c r="C1577">
        <v>220.06</v>
      </c>
      <c r="D1577">
        <v>50</v>
      </c>
      <c r="E1577">
        <v>228.52</v>
      </c>
      <c r="F1577">
        <v>35</v>
      </c>
      <c r="G1577">
        <v>178.16</v>
      </c>
      <c r="H1577">
        <v>14</v>
      </c>
      <c r="I1577">
        <v>72.38</v>
      </c>
      <c r="J1577">
        <v>147</v>
      </c>
      <c r="K1577">
        <v>699.12</v>
      </c>
      <c r="L1577" s="11" t="s">
        <v>11925</v>
      </c>
      <c r="M1577" s="12" t="s">
        <v>6</v>
      </c>
      <c r="N1577" s="12" t="s">
        <v>6</v>
      </c>
      <c r="O1577" s="12">
        <v>258</v>
      </c>
      <c r="P1577" s="12" t="s">
        <v>6</v>
      </c>
      <c r="Q1577" s="12" t="s">
        <v>6</v>
      </c>
      <c r="R1577">
        <v>1576</v>
      </c>
    </row>
    <row r="1578" spans="1:18" ht="15" x14ac:dyDescent="0.45">
      <c r="A1578">
        <v>22600</v>
      </c>
      <c r="B1578">
        <v>6</v>
      </c>
      <c r="C1578">
        <v>129.65</v>
      </c>
      <c r="D1578">
        <v>26</v>
      </c>
      <c r="E1578">
        <v>569.4</v>
      </c>
      <c r="J1578">
        <v>32</v>
      </c>
      <c r="K1578">
        <v>699.05</v>
      </c>
      <c r="L1578" s="11" t="s">
        <v>11928</v>
      </c>
      <c r="M1578" s="12" t="s">
        <v>6</v>
      </c>
      <c r="N1578" s="12">
        <v>364</v>
      </c>
      <c r="O1578" s="12" t="s">
        <v>6</v>
      </c>
      <c r="P1578" s="12" t="s">
        <v>6</v>
      </c>
      <c r="Q1578" s="12" t="s">
        <v>6</v>
      </c>
      <c r="R1578">
        <v>1577</v>
      </c>
    </row>
    <row r="1579" spans="1:18" ht="15" x14ac:dyDescent="0.45">
      <c r="A1579">
        <v>29269</v>
      </c>
      <c r="F1579">
        <v>72</v>
      </c>
      <c r="G1579">
        <v>288</v>
      </c>
      <c r="H1579">
        <v>103</v>
      </c>
      <c r="I1579">
        <v>411.04</v>
      </c>
      <c r="J1579">
        <v>175</v>
      </c>
      <c r="K1579">
        <v>699.04</v>
      </c>
      <c r="L1579" s="11" t="s">
        <v>11925</v>
      </c>
      <c r="M1579" s="12" t="s">
        <v>6</v>
      </c>
      <c r="N1579" s="12" t="s">
        <v>6</v>
      </c>
      <c r="O1579" s="12">
        <v>259</v>
      </c>
      <c r="P1579" s="12" t="s">
        <v>6</v>
      </c>
      <c r="Q1579" s="12" t="s">
        <v>6</v>
      </c>
      <c r="R1579">
        <v>1578</v>
      </c>
    </row>
    <row r="1580" spans="1:18" ht="15" x14ac:dyDescent="0.45">
      <c r="A1580">
        <v>30081</v>
      </c>
      <c r="B1580">
        <v>4</v>
      </c>
      <c r="C1580">
        <v>199.6</v>
      </c>
      <c r="D1580">
        <v>3</v>
      </c>
      <c r="E1580">
        <v>149.69999999999999</v>
      </c>
      <c r="F1580">
        <v>4</v>
      </c>
      <c r="G1580">
        <v>199.6</v>
      </c>
      <c r="H1580">
        <v>3</v>
      </c>
      <c r="I1580">
        <v>149.69999999999999</v>
      </c>
      <c r="J1580">
        <v>14</v>
      </c>
      <c r="K1580">
        <v>698.59999999999991</v>
      </c>
      <c r="L1580" s="11" t="s">
        <v>11925</v>
      </c>
      <c r="M1580" s="12" t="s">
        <v>6</v>
      </c>
      <c r="N1580" s="12" t="s">
        <v>6</v>
      </c>
      <c r="O1580" s="12">
        <v>260</v>
      </c>
      <c r="P1580" s="12" t="s">
        <v>6</v>
      </c>
      <c r="Q1580" s="12" t="s">
        <v>6</v>
      </c>
      <c r="R1580">
        <v>1579</v>
      </c>
    </row>
    <row r="1581" spans="1:18" ht="15" x14ac:dyDescent="0.45">
      <c r="A1581">
        <v>12072</v>
      </c>
      <c r="B1581">
        <v>7</v>
      </c>
      <c r="C1581">
        <v>124.56</v>
      </c>
      <c r="D1581">
        <v>10</v>
      </c>
      <c r="E1581">
        <v>180</v>
      </c>
      <c r="F1581">
        <v>20</v>
      </c>
      <c r="G1581">
        <v>360</v>
      </c>
      <c r="H1581">
        <v>2</v>
      </c>
      <c r="I1581">
        <v>33.119999999999997</v>
      </c>
      <c r="J1581">
        <v>39</v>
      </c>
      <c r="K1581">
        <v>697.68</v>
      </c>
      <c r="L1581" s="11" t="s">
        <v>11924</v>
      </c>
      <c r="M1581" s="12">
        <v>295</v>
      </c>
      <c r="N1581" s="12" t="s">
        <v>6</v>
      </c>
      <c r="O1581" s="12" t="s">
        <v>6</v>
      </c>
      <c r="P1581" s="12" t="s">
        <v>6</v>
      </c>
      <c r="Q1581" s="12" t="s">
        <v>6</v>
      </c>
      <c r="R1581">
        <v>1580</v>
      </c>
    </row>
    <row r="1582" spans="1:18" ht="15" x14ac:dyDescent="0.45">
      <c r="A1582">
        <v>16709</v>
      </c>
      <c r="B1582">
        <v>41</v>
      </c>
      <c r="C1582">
        <v>172.2</v>
      </c>
      <c r="D1582">
        <v>31</v>
      </c>
      <c r="E1582">
        <v>130.19999999999999</v>
      </c>
      <c r="F1582">
        <v>38</v>
      </c>
      <c r="G1582">
        <v>159.6</v>
      </c>
      <c r="H1582">
        <v>56</v>
      </c>
      <c r="I1582">
        <v>235.2</v>
      </c>
      <c r="J1582">
        <v>166</v>
      </c>
      <c r="K1582">
        <v>697.2</v>
      </c>
      <c r="L1582" s="11" t="s">
        <v>11928</v>
      </c>
      <c r="M1582" s="12" t="s">
        <v>6</v>
      </c>
      <c r="N1582" s="12">
        <v>365</v>
      </c>
      <c r="O1582" s="12" t="s">
        <v>6</v>
      </c>
      <c r="P1582" s="12" t="s">
        <v>6</v>
      </c>
      <c r="Q1582" s="12" t="s">
        <v>6</v>
      </c>
      <c r="R1582">
        <v>1581</v>
      </c>
    </row>
    <row r="1583" spans="1:18" ht="15" x14ac:dyDescent="0.45">
      <c r="A1583">
        <v>31290</v>
      </c>
      <c r="B1583">
        <v>44</v>
      </c>
      <c r="C1583">
        <v>306.32</v>
      </c>
      <c r="D1583">
        <v>51</v>
      </c>
      <c r="E1583">
        <v>355.88</v>
      </c>
      <c r="F1583">
        <v>5</v>
      </c>
      <c r="G1583">
        <v>35</v>
      </c>
      <c r="J1583">
        <v>100</v>
      </c>
      <c r="K1583">
        <v>697.2</v>
      </c>
      <c r="L1583" s="11" t="s">
        <v>11924</v>
      </c>
      <c r="M1583" s="12">
        <v>296</v>
      </c>
      <c r="N1583" s="12" t="s">
        <v>6</v>
      </c>
      <c r="O1583" s="12" t="s">
        <v>6</v>
      </c>
      <c r="P1583" s="12" t="s">
        <v>6</v>
      </c>
      <c r="Q1583" s="12" t="s">
        <v>6</v>
      </c>
      <c r="R1583">
        <v>1582</v>
      </c>
    </row>
    <row r="1584" spans="1:18" ht="15" x14ac:dyDescent="0.45">
      <c r="A1584">
        <v>28782</v>
      </c>
      <c r="B1584">
        <v>8</v>
      </c>
      <c r="C1584">
        <v>96</v>
      </c>
      <c r="D1584">
        <v>22</v>
      </c>
      <c r="E1584">
        <v>264</v>
      </c>
      <c r="F1584">
        <v>12</v>
      </c>
      <c r="G1584">
        <v>144</v>
      </c>
      <c r="H1584">
        <v>16</v>
      </c>
      <c r="I1584">
        <v>192</v>
      </c>
      <c r="J1584">
        <v>58</v>
      </c>
      <c r="K1584">
        <v>696</v>
      </c>
      <c r="L1584" s="11" t="s">
        <v>11923</v>
      </c>
      <c r="M1584" s="12" t="s">
        <v>6</v>
      </c>
      <c r="N1584" s="12" t="s">
        <v>6</v>
      </c>
      <c r="O1584" s="12" t="s">
        <v>6</v>
      </c>
      <c r="P1584" s="12" t="s">
        <v>6</v>
      </c>
      <c r="Q1584" s="12" t="s">
        <v>6</v>
      </c>
      <c r="R1584">
        <v>1583</v>
      </c>
    </row>
    <row r="1585" spans="1:18" ht="15" x14ac:dyDescent="0.45">
      <c r="A1585">
        <v>27973</v>
      </c>
      <c r="B1585">
        <v>16</v>
      </c>
      <c r="C1585">
        <v>66.5</v>
      </c>
      <c r="D1585">
        <v>31</v>
      </c>
      <c r="E1585">
        <v>135</v>
      </c>
      <c r="F1585">
        <v>82</v>
      </c>
      <c r="G1585">
        <v>343.38</v>
      </c>
      <c r="H1585">
        <v>36</v>
      </c>
      <c r="I1585">
        <v>150.86000000000001</v>
      </c>
      <c r="J1585">
        <v>165</v>
      </c>
      <c r="K1585">
        <v>695.74</v>
      </c>
      <c r="L1585" s="11" t="s">
        <v>11928</v>
      </c>
      <c r="M1585" s="12" t="s">
        <v>6</v>
      </c>
      <c r="N1585" s="12">
        <v>366</v>
      </c>
      <c r="O1585" s="12" t="s">
        <v>6</v>
      </c>
      <c r="P1585" s="12" t="s">
        <v>6</v>
      </c>
      <c r="Q1585" s="12" t="s">
        <v>6</v>
      </c>
      <c r="R1585">
        <v>1584</v>
      </c>
    </row>
    <row r="1586" spans="1:18" ht="15" x14ac:dyDescent="0.45">
      <c r="A1586">
        <v>17819</v>
      </c>
      <c r="B1586">
        <v>11</v>
      </c>
      <c r="C1586">
        <v>129.80000000000001</v>
      </c>
      <c r="D1586">
        <v>22</v>
      </c>
      <c r="E1586">
        <v>259.60000000000002</v>
      </c>
      <c r="F1586">
        <v>10</v>
      </c>
      <c r="G1586">
        <v>117.06</v>
      </c>
      <c r="H1586">
        <v>16</v>
      </c>
      <c r="I1586">
        <v>188.8</v>
      </c>
      <c r="J1586">
        <v>59</v>
      </c>
      <c r="K1586">
        <v>695.26</v>
      </c>
      <c r="L1586" s="11" t="s">
        <v>11928</v>
      </c>
      <c r="M1586" s="12" t="s">
        <v>6</v>
      </c>
      <c r="N1586" s="12">
        <v>367</v>
      </c>
      <c r="O1586" s="12" t="s">
        <v>6</v>
      </c>
      <c r="P1586" s="12" t="s">
        <v>6</v>
      </c>
      <c r="Q1586" s="12" t="s">
        <v>6</v>
      </c>
      <c r="R1586">
        <v>1585</v>
      </c>
    </row>
    <row r="1587" spans="1:18" ht="15" x14ac:dyDescent="0.45">
      <c r="A1587">
        <v>12136</v>
      </c>
      <c r="B1587">
        <v>19</v>
      </c>
      <c r="C1587">
        <v>237.5</v>
      </c>
      <c r="D1587">
        <v>13</v>
      </c>
      <c r="E1587">
        <v>163.47999999999999</v>
      </c>
      <c r="F1587">
        <v>8</v>
      </c>
      <c r="G1587">
        <v>101.6</v>
      </c>
      <c r="H1587">
        <v>15</v>
      </c>
      <c r="I1587">
        <v>191.6</v>
      </c>
      <c r="J1587">
        <v>55</v>
      </c>
      <c r="K1587">
        <v>694.18000000000006</v>
      </c>
      <c r="L1587" s="11" t="s">
        <v>11928</v>
      </c>
      <c r="M1587" s="12" t="s">
        <v>6</v>
      </c>
      <c r="N1587" s="12">
        <v>368</v>
      </c>
      <c r="O1587" s="12" t="s">
        <v>6</v>
      </c>
      <c r="P1587" s="12" t="s">
        <v>6</v>
      </c>
      <c r="Q1587" s="12" t="s">
        <v>6</v>
      </c>
      <c r="R1587">
        <v>1586</v>
      </c>
    </row>
    <row r="1588" spans="1:18" ht="15" x14ac:dyDescent="0.45">
      <c r="A1588">
        <v>17250</v>
      </c>
      <c r="B1588">
        <v>28</v>
      </c>
      <c r="C1588">
        <v>249.12</v>
      </c>
      <c r="D1588">
        <v>15</v>
      </c>
      <c r="E1588">
        <v>135</v>
      </c>
      <c r="F1588">
        <v>21</v>
      </c>
      <c r="G1588">
        <v>190.6</v>
      </c>
      <c r="H1588">
        <v>13</v>
      </c>
      <c r="I1588">
        <v>118.86</v>
      </c>
      <c r="J1588">
        <v>77</v>
      </c>
      <c r="K1588">
        <v>693.58</v>
      </c>
      <c r="L1588" s="11" t="s">
        <v>11926</v>
      </c>
      <c r="M1588" s="12" t="s">
        <v>6</v>
      </c>
      <c r="N1588" s="12" t="s">
        <v>6</v>
      </c>
      <c r="O1588" s="12" t="s">
        <v>6</v>
      </c>
      <c r="P1588" s="12">
        <v>259</v>
      </c>
      <c r="Q1588" s="12" t="s">
        <v>6</v>
      </c>
      <c r="R1588">
        <v>1587</v>
      </c>
    </row>
    <row r="1589" spans="1:18" ht="15" x14ac:dyDescent="0.45">
      <c r="A1589">
        <v>23530</v>
      </c>
      <c r="B1589">
        <v>7</v>
      </c>
      <c r="C1589">
        <v>167.3</v>
      </c>
      <c r="D1589">
        <v>8</v>
      </c>
      <c r="E1589">
        <v>191.2</v>
      </c>
      <c r="F1589">
        <v>8</v>
      </c>
      <c r="G1589">
        <v>191.2</v>
      </c>
      <c r="H1589">
        <v>6</v>
      </c>
      <c r="I1589">
        <v>143.4</v>
      </c>
      <c r="J1589">
        <v>29</v>
      </c>
      <c r="K1589">
        <v>693.1</v>
      </c>
      <c r="L1589" s="11" t="s">
        <v>11926</v>
      </c>
      <c r="M1589" s="12" t="s">
        <v>6</v>
      </c>
      <c r="N1589" s="12" t="s">
        <v>6</v>
      </c>
      <c r="O1589" s="12" t="s">
        <v>6</v>
      </c>
      <c r="P1589" s="12">
        <v>260</v>
      </c>
      <c r="Q1589" s="12" t="s">
        <v>6</v>
      </c>
      <c r="R1589">
        <v>1588</v>
      </c>
    </row>
    <row r="1590" spans="1:18" ht="15" x14ac:dyDescent="0.45">
      <c r="A1590">
        <v>23533</v>
      </c>
      <c r="B1590">
        <v>5</v>
      </c>
      <c r="C1590">
        <v>119.5</v>
      </c>
      <c r="D1590">
        <v>7</v>
      </c>
      <c r="E1590">
        <v>167.3</v>
      </c>
      <c r="F1590">
        <v>10</v>
      </c>
      <c r="G1590">
        <v>239</v>
      </c>
      <c r="H1590">
        <v>7</v>
      </c>
      <c r="I1590">
        <v>167.3</v>
      </c>
      <c r="J1590">
        <v>29</v>
      </c>
      <c r="K1590">
        <v>693.09999999999991</v>
      </c>
      <c r="L1590" s="11" t="s">
        <v>11926</v>
      </c>
      <c r="M1590" s="12" t="s">
        <v>6</v>
      </c>
      <c r="N1590" s="12" t="s">
        <v>6</v>
      </c>
      <c r="O1590" s="12" t="s">
        <v>6</v>
      </c>
      <c r="P1590" s="12">
        <v>261</v>
      </c>
      <c r="Q1590" s="12" t="s">
        <v>6</v>
      </c>
      <c r="R1590">
        <v>1589</v>
      </c>
    </row>
    <row r="1591" spans="1:18" ht="15" x14ac:dyDescent="0.45">
      <c r="A1591">
        <v>32071</v>
      </c>
      <c r="F1591">
        <v>9</v>
      </c>
      <c r="G1591">
        <v>346.5</v>
      </c>
      <c r="H1591">
        <v>9</v>
      </c>
      <c r="I1591">
        <v>346.5</v>
      </c>
      <c r="J1591">
        <v>18</v>
      </c>
      <c r="K1591">
        <v>693</v>
      </c>
      <c r="L1591" s="11" t="s">
        <v>11928</v>
      </c>
      <c r="M1591" s="12" t="s">
        <v>6</v>
      </c>
      <c r="N1591" s="12">
        <v>369</v>
      </c>
      <c r="O1591" s="12" t="s">
        <v>6</v>
      </c>
      <c r="P1591" s="12" t="s">
        <v>6</v>
      </c>
      <c r="Q1591" s="12" t="s">
        <v>6</v>
      </c>
      <c r="R1591">
        <v>1590</v>
      </c>
    </row>
    <row r="1592" spans="1:18" ht="15" x14ac:dyDescent="0.45">
      <c r="A1592">
        <v>13874</v>
      </c>
      <c r="B1592">
        <v>13</v>
      </c>
      <c r="C1592">
        <v>219.7</v>
      </c>
      <c r="D1592">
        <v>10</v>
      </c>
      <c r="E1592">
        <v>169</v>
      </c>
      <c r="F1592">
        <v>14</v>
      </c>
      <c r="G1592">
        <v>236.6</v>
      </c>
      <c r="H1592">
        <v>4</v>
      </c>
      <c r="I1592">
        <v>67.599999999999994</v>
      </c>
      <c r="J1592">
        <v>41</v>
      </c>
      <c r="K1592">
        <v>692.9</v>
      </c>
      <c r="L1592" s="11" t="s">
        <v>11926</v>
      </c>
      <c r="M1592" s="12" t="s">
        <v>6</v>
      </c>
      <c r="N1592" s="12" t="s">
        <v>6</v>
      </c>
      <c r="O1592" s="12" t="s">
        <v>6</v>
      </c>
      <c r="P1592" s="12">
        <v>262</v>
      </c>
      <c r="Q1592" s="12" t="s">
        <v>6</v>
      </c>
      <c r="R1592">
        <v>1591</v>
      </c>
    </row>
    <row r="1593" spans="1:18" ht="15" x14ac:dyDescent="0.45">
      <c r="A1593">
        <v>18433</v>
      </c>
      <c r="B1593">
        <v>40</v>
      </c>
      <c r="C1593">
        <v>337.28</v>
      </c>
      <c r="H1593">
        <v>42</v>
      </c>
      <c r="I1593">
        <v>354.28</v>
      </c>
      <c r="J1593">
        <v>82</v>
      </c>
      <c r="K1593">
        <v>691.56</v>
      </c>
      <c r="L1593" s="11" t="s">
        <v>11925</v>
      </c>
      <c r="M1593" s="12" t="s">
        <v>6</v>
      </c>
      <c r="N1593" s="12" t="s">
        <v>6</v>
      </c>
      <c r="O1593" s="12">
        <v>261</v>
      </c>
      <c r="P1593" s="12" t="s">
        <v>6</v>
      </c>
      <c r="Q1593" s="12" t="s">
        <v>6</v>
      </c>
      <c r="R1593">
        <v>1592</v>
      </c>
    </row>
    <row r="1594" spans="1:18" ht="15" x14ac:dyDescent="0.45">
      <c r="A1594">
        <v>28649</v>
      </c>
      <c r="B1594">
        <v>17</v>
      </c>
      <c r="C1594">
        <v>202.3</v>
      </c>
      <c r="D1594">
        <v>10</v>
      </c>
      <c r="E1594">
        <v>119</v>
      </c>
      <c r="F1594">
        <v>20</v>
      </c>
      <c r="G1594">
        <v>238</v>
      </c>
      <c r="H1594">
        <v>11</v>
      </c>
      <c r="I1594">
        <v>130.9</v>
      </c>
      <c r="J1594">
        <v>58</v>
      </c>
      <c r="K1594">
        <v>690.19999999999993</v>
      </c>
      <c r="L1594" s="11" t="s">
        <v>11925</v>
      </c>
      <c r="M1594" s="12" t="s">
        <v>6</v>
      </c>
      <c r="N1594" s="12" t="s">
        <v>6</v>
      </c>
      <c r="O1594" s="12">
        <v>262</v>
      </c>
      <c r="P1594" s="12" t="s">
        <v>6</v>
      </c>
      <c r="Q1594" s="12" t="s">
        <v>6</v>
      </c>
      <c r="R1594">
        <v>1593</v>
      </c>
    </row>
    <row r="1595" spans="1:18" ht="15" x14ac:dyDescent="0.45">
      <c r="A1595" t="s">
        <v>463</v>
      </c>
      <c r="B1595">
        <v>1059</v>
      </c>
      <c r="C1595">
        <v>211.8</v>
      </c>
      <c r="D1595">
        <v>678</v>
      </c>
      <c r="E1595">
        <v>135.6</v>
      </c>
      <c r="F1595">
        <v>816</v>
      </c>
      <c r="G1595">
        <v>163.19999999999999</v>
      </c>
      <c r="H1595">
        <v>898</v>
      </c>
      <c r="I1595">
        <v>179.6</v>
      </c>
      <c r="J1595">
        <v>3451</v>
      </c>
      <c r="K1595">
        <v>690.19999999999993</v>
      </c>
      <c r="L1595" s="11" t="s">
        <v>11923</v>
      </c>
      <c r="M1595" s="12" t="s">
        <v>6</v>
      </c>
      <c r="N1595" s="12" t="s">
        <v>6</v>
      </c>
      <c r="O1595" s="12" t="s">
        <v>6</v>
      </c>
      <c r="P1595" s="12" t="s">
        <v>6</v>
      </c>
      <c r="Q1595" s="12" t="s">
        <v>6</v>
      </c>
      <c r="R1595">
        <v>1594</v>
      </c>
    </row>
    <row r="1596" spans="1:18" ht="15" x14ac:dyDescent="0.45">
      <c r="A1596">
        <v>10758</v>
      </c>
      <c r="B1596">
        <v>12</v>
      </c>
      <c r="C1596">
        <v>486</v>
      </c>
      <c r="D1596">
        <v>2</v>
      </c>
      <c r="E1596">
        <v>81</v>
      </c>
      <c r="F1596">
        <v>3</v>
      </c>
      <c r="G1596">
        <v>121.5</v>
      </c>
      <c r="J1596">
        <v>17</v>
      </c>
      <c r="K1596">
        <v>688.5</v>
      </c>
      <c r="L1596" s="11" t="s">
        <v>11925</v>
      </c>
      <c r="M1596" s="12" t="s">
        <v>6</v>
      </c>
      <c r="N1596" s="12" t="s">
        <v>6</v>
      </c>
      <c r="O1596" s="12">
        <v>263</v>
      </c>
      <c r="P1596" s="12" t="s">
        <v>6</v>
      </c>
      <c r="Q1596" s="12" t="s">
        <v>6</v>
      </c>
      <c r="R1596">
        <v>1595</v>
      </c>
    </row>
    <row r="1597" spans="1:18" ht="15" x14ac:dyDescent="0.45">
      <c r="A1597">
        <v>29623</v>
      </c>
      <c r="B1597">
        <v>11</v>
      </c>
      <c r="C1597">
        <v>79.5</v>
      </c>
      <c r="D1597">
        <v>22</v>
      </c>
      <c r="E1597">
        <v>144.9</v>
      </c>
      <c r="F1597">
        <v>36</v>
      </c>
      <c r="G1597">
        <v>249</v>
      </c>
      <c r="H1597">
        <v>29</v>
      </c>
      <c r="I1597">
        <v>215.1</v>
      </c>
      <c r="J1597">
        <v>98</v>
      </c>
      <c r="K1597">
        <v>688.5</v>
      </c>
      <c r="L1597" s="11" t="s">
        <v>11928</v>
      </c>
      <c r="M1597" s="12" t="s">
        <v>6</v>
      </c>
      <c r="N1597" s="12">
        <v>370</v>
      </c>
      <c r="O1597" s="12" t="s">
        <v>6</v>
      </c>
      <c r="P1597" s="12" t="s">
        <v>6</v>
      </c>
      <c r="Q1597" s="12" t="s">
        <v>6</v>
      </c>
      <c r="R1597">
        <v>1596</v>
      </c>
    </row>
    <row r="1598" spans="1:18" ht="15" x14ac:dyDescent="0.45">
      <c r="A1598">
        <v>28158</v>
      </c>
      <c r="B1598">
        <v>84</v>
      </c>
      <c r="C1598">
        <v>325.76</v>
      </c>
      <c r="F1598">
        <v>59</v>
      </c>
      <c r="G1598">
        <v>220.64</v>
      </c>
      <c r="H1598">
        <v>36</v>
      </c>
      <c r="I1598">
        <v>141.44</v>
      </c>
      <c r="J1598">
        <v>179</v>
      </c>
      <c r="K1598">
        <v>687.83999999999992</v>
      </c>
      <c r="L1598" s="11" t="s">
        <v>11925</v>
      </c>
      <c r="M1598" s="12" t="s">
        <v>6</v>
      </c>
      <c r="N1598" s="12" t="s">
        <v>6</v>
      </c>
      <c r="O1598" s="12">
        <v>264</v>
      </c>
      <c r="P1598" s="12" t="s">
        <v>6</v>
      </c>
      <c r="Q1598" s="12" t="s">
        <v>6</v>
      </c>
      <c r="R1598">
        <v>1597</v>
      </c>
    </row>
    <row r="1599" spans="1:18" ht="15" x14ac:dyDescent="0.45">
      <c r="A1599">
        <v>23138</v>
      </c>
      <c r="B1599">
        <v>12</v>
      </c>
      <c r="C1599">
        <v>118.01</v>
      </c>
      <c r="D1599">
        <v>21</v>
      </c>
      <c r="E1599">
        <v>207.11</v>
      </c>
      <c r="F1599">
        <v>22</v>
      </c>
      <c r="G1599">
        <v>196.22</v>
      </c>
      <c r="H1599">
        <v>21</v>
      </c>
      <c r="I1599">
        <v>165.27</v>
      </c>
      <c r="J1599">
        <v>76</v>
      </c>
      <c r="K1599">
        <v>686.61</v>
      </c>
      <c r="L1599" s="11" t="s">
        <v>11926</v>
      </c>
      <c r="M1599" s="12" t="s">
        <v>6</v>
      </c>
      <c r="N1599" s="12" t="s">
        <v>6</v>
      </c>
      <c r="O1599" s="12" t="s">
        <v>6</v>
      </c>
      <c r="P1599" s="12">
        <v>263</v>
      </c>
      <c r="Q1599" s="12" t="s">
        <v>6</v>
      </c>
      <c r="R1599">
        <v>1598</v>
      </c>
    </row>
    <row r="1600" spans="1:18" ht="15" x14ac:dyDescent="0.45">
      <c r="A1600">
        <v>29799</v>
      </c>
      <c r="B1600">
        <v>37</v>
      </c>
      <c r="C1600">
        <v>369.52</v>
      </c>
      <c r="D1600">
        <v>8</v>
      </c>
      <c r="E1600">
        <v>84</v>
      </c>
      <c r="F1600">
        <v>22</v>
      </c>
      <c r="G1600">
        <v>232.86</v>
      </c>
      <c r="J1600">
        <v>67</v>
      </c>
      <c r="K1600">
        <v>686.38</v>
      </c>
      <c r="L1600" s="11" t="s">
        <v>11927</v>
      </c>
      <c r="M1600" s="12" t="s">
        <v>6</v>
      </c>
      <c r="N1600" s="12" t="s">
        <v>6</v>
      </c>
      <c r="O1600" s="12" t="s">
        <v>6</v>
      </c>
      <c r="P1600" s="12" t="s">
        <v>6</v>
      </c>
      <c r="Q1600" s="12">
        <v>253</v>
      </c>
      <c r="R1600">
        <v>1599</v>
      </c>
    </row>
    <row r="1601" spans="1:18" ht="15" x14ac:dyDescent="0.45">
      <c r="A1601">
        <v>28111</v>
      </c>
      <c r="B1601">
        <v>46</v>
      </c>
      <c r="C1601">
        <v>211.6</v>
      </c>
      <c r="D1601">
        <v>2</v>
      </c>
      <c r="E1601">
        <v>9.1999999999999993</v>
      </c>
      <c r="F1601">
        <v>56</v>
      </c>
      <c r="G1601">
        <v>252.79</v>
      </c>
      <c r="H1601">
        <v>47</v>
      </c>
      <c r="I1601">
        <v>212.5</v>
      </c>
      <c r="J1601">
        <v>151</v>
      </c>
      <c r="K1601">
        <v>686.08999999999992</v>
      </c>
      <c r="L1601" s="11" t="s">
        <v>11928</v>
      </c>
      <c r="M1601" s="12" t="s">
        <v>6</v>
      </c>
      <c r="N1601" s="12">
        <v>371</v>
      </c>
      <c r="O1601" s="12" t="s">
        <v>6</v>
      </c>
      <c r="P1601" s="12" t="s">
        <v>6</v>
      </c>
      <c r="Q1601" s="12" t="s">
        <v>6</v>
      </c>
      <c r="R1601">
        <v>1600</v>
      </c>
    </row>
    <row r="1602" spans="1:18" ht="15" x14ac:dyDescent="0.45">
      <c r="A1602">
        <v>11667</v>
      </c>
      <c r="B1602">
        <v>18</v>
      </c>
      <c r="C1602">
        <v>129.6</v>
      </c>
      <c r="D1602">
        <v>6</v>
      </c>
      <c r="E1602">
        <v>43.2</v>
      </c>
      <c r="F1602">
        <v>36</v>
      </c>
      <c r="G1602">
        <v>306.83999999999997</v>
      </c>
      <c r="H1602">
        <v>24</v>
      </c>
      <c r="I1602">
        <v>206.4</v>
      </c>
      <c r="J1602">
        <v>84</v>
      </c>
      <c r="K1602">
        <v>686.04</v>
      </c>
      <c r="L1602" s="11" t="s">
        <v>11927</v>
      </c>
      <c r="M1602" s="12" t="s">
        <v>6</v>
      </c>
      <c r="N1602" s="12" t="s">
        <v>6</v>
      </c>
      <c r="O1602" s="12" t="s">
        <v>6</v>
      </c>
      <c r="P1602" s="12" t="s">
        <v>6</v>
      </c>
      <c r="Q1602" s="12">
        <v>254</v>
      </c>
      <c r="R1602">
        <v>1601</v>
      </c>
    </row>
    <row r="1603" spans="1:18" ht="15" x14ac:dyDescent="0.45">
      <c r="A1603">
        <v>23490</v>
      </c>
      <c r="B1603">
        <v>14</v>
      </c>
      <c r="C1603">
        <v>274.39999999999998</v>
      </c>
      <c r="D1603">
        <v>8</v>
      </c>
      <c r="E1603">
        <v>156.80000000000001</v>
      </c>
      <c r="F1603">
        <v>9</v>
      </c>
      <c r="G1603">
        <v>176.4</v>
      </c>
      <c r="H1603">
        <v>4</v>
      </c>
      <c r="I1603">
        <v>78.400000000000006</v>
      </c>
      <c r="J1603">
        <v>35</v>
      </c>
      <c r="K1603">
        <v>686</v>
      </c>
      <c r="L1603" s="11" t="s">
        <v>11928</v>
      </c>
      <c r="M1603" s="12" t="s">
        <v>6</v>
      </c>
      <c r="N1603" s="12">
        <v>372</v>
      </c>
      <c r="O1603" s="12" t="s">
        <v>6</v>
      </c>
      <c r="P1603" s="12" t="s">
        <v>6</v>
      </c>
      <c r="Q1603" s="12" t="s">
        <v>6</v>
      </c>
      <c r="R1603">
        <v>1602</v>
      </c>
    </row>
    <row r="1604" spans="1:18" ht="15" x14ac:dyDescent="0.45">
      <c r="A1604">
        <v>11858</v>
      </c>
      <c r="B1604">
        <v>36</v>
      </c>
      <c r="C1604">
        <v>280.18</v>
      </c>
      <c r="D1604">
        <v>30</v>
      </c>
      <c r="E1604">
        <v>234</v>
      </c>
      <c r="H1604">
        <v>22</v>
      </c>
      <c r="I1604">
        <v>171.6</v>
      </c>
      <c r="J1604">
        <v>88</v>
      </c>
      <c r="K1604">
        <v>685.78000000000009</v>
      </c>
      <c r="L1604" s="11" t="s">
        <v>11927</v>
      </c>
      <c r="M1604" s="12" t="s">
        <v>6</v>
      </c>
      <c r="N1604" s="12" t="s">
        <v>6</v>
      </c>
      <c r="O1604" s="12" t="s">
        <v>6</v>
      </c>
      <c r="P1604" s="12" t="s">
        <v>6</v>
      </c>
      <c r="Q1604" s="12">
        <v>255</v>
      </c>
      <c r="R1604">
        <v>1603</v>
      </c>
    </row>
    <row r="1605" spans="1:18" ht="15" x14ac:dyDescent="0.45">
      <c r="A1605">
        <v>11767</v>
      </c>
      <c r="D1605">
        <v>71</v>
      </c>
      <c r="E1605">
        <v>204.98</v>
      </c>
      <c r="F1605">
        <v>94</v>
      </c>
      <c r="G1605">
        <v>276.35000000000002</v>
      </c>
      <c r="H1605">
        <v>68</v>
      </c>
      <c r="I1605">
        <v>204</v>
      </c>
      <c r="J1605">
        <v>233</v>
      </c>
      <c r="K1605">
        <v>685.33</v>
      </c>
      <c r="L1605" s="11" t="s">
        <v>11927</v>
      </c>
      <c r="M1605" s="12" t="s">
        <v>6</v>
      </c>
      <c r="N1605" s="12" t="s">
        <v>6</v>
      </c>
      <c r="O1605" s="12" t="s">
        <v>6</v>
      </c>
      <c r="P1605" s="12" t="s">
        <v>6</v>
      </c>
      <c r="Q1605" s="12">
        <v>256</v>
      </c>
      <c r="R1605">
        <v>1604</v>
      </c>
    </row>
    <row r="1606" spans="1:18" ht="15" x14ac:dyDescent="0.45">
      <c r="A1606">
        <v>29940</v>
      </c>
      <c r="B1606">
        <v>6</v>
      </c>
      <c r="C1606">
        <v>179.4</v>
      </c>
      <c r="D1606">
        <v>6</v>
      </c>
      <c r="E1606">
        <v>179.4</v>
      </c>
      <c r="F1606">
        <v>7</v>
      </c>
      <c r="G1606">
        <v>206.91</v>
      </c>
      <c r="H1606">
        <v>4</v>
      </c>
      <c r="I1606">
        <v>119.6</v>
      </c>
      <c r="J1606">
        <v>23</v>
      </c>
      <c r="K1606">
        <v>685.31000000000006</v>
      </c>
      <c r="L1606" s="11" t="s">
        <v>11925</v>
      </c>
      <c r="M1606" s="12" t="s">
        <v>6</v>
      </c>
      <c r="N1606" s="12" t="s">
        <v>6</v>
      </c>
      <c r="O1606" s="12">
        <v>265</v>
      </c>
      <c r="P1606" s="12" t="s">
        <v>6</v>
      </c>
      <c r="Q1606" s="12" t="s">
        <v>6</v>
      </c>
      <c r="R1606">
        <v>1605</v>
      </c>
    </row>
    <row r="1607" spans="1:18" ht="15" x14ac:dyDescent="0.45">
      <c r="A1607">
        <v>29364</v>
      </c>
      <c r="B1607">
        <v>21</v>
      </c>
      <c r="C1607">
        <v>137.54</v>
      </c>
      <c r="D1607">
        <v>22</v>
      </c>
      <c r="E1607">
        <v>131.07</v>
      </c>
      <c r="F1607">
        <v>41</v>
      </c>
      <c r="G1607">
        <v>200.9</v>
      </c>
      <c r="H1607">
        <v>44</v>
      </c>
      <c r="I1607">
        <v>215.6</v>
      </c>
      <c r="J1607">
        <v>128</v>
      </c>
      <c r="K1607">
        <v>685.11</v>
      </c>
      <c r="L1607" s="11" t="s">
        <v>11928</v>
      </c>
      <c r="M1607" s="12" t="s">
        <v>6</v>
      </c>
      <c r="N1607" s="12">
        <v>373</v>
      </c>
      <c r="O1607" s="12" t="s">
        <v>6</v>
      </c>
      <c r="P1607" s="12" t="s">
        <v>6</v>
      </c>
      <c r="Q1607" s="12" t="s">
        <v>6</v>
      </c>
      <c r="R1607">
        <v>1606</v>
      </c>
    </row>
    <row r="1608" spans="1:18" ht="15" x14ac:dyDescent="0.45">
      <c r="A1608">
        <v>16735</v>
      </c>
      <c r="B1608">
        <v>34</v>
      </c>
      <c r="C1608">
        <v>175.54</v>
      </c>
      <c r="D1608">
        <v>33</v>
      </c>
      <c r="E1608">
        <v>169.5</v>
      </c>
      <c r="F1608">
        <v>27</v>
      </c>
      <c r="G1608">
        <v>139.56</v>
      </c>
      <c r="H1608">
        <v>39</v>
      </c>
      <c r="I1608">
        <v>200.28</v>
      </c>
      <c r="J1608">
        <v>133</v>
      </c>
      <c r="K1608">
        <v>684.88</v>
      </c>
      <c r="L1608" s="11" t="s">
        <v>11928</v>
      </c>
      <c r="M1608" s="12" t="s">
        <v>6</v>
      </c>
      <c r="N1608" s="12">
        <v>374</v>
      </c>
      <c r="O1608" s="12" t="s">
        <v>6</v>
      </c>
      <c r="P1608" s="12" t="s">
        <v>6</v>
      </c>
      <c r="Q1608" s="12" t="s">
        <v>6</v>
      </c>
      <c r="R1608">
        <v>1607</v>
      </c>
    </row>
    <row r="1609" spans="1:18" ht="15" x14ac:dyDescent="0.45">
      <c r="A1609">
        <v>30226</v>
      </c>
      <c r="B1609">
        <v>2</v>
      </c>
      <c r="C1609">
        <v>97.8</v>
      </c>
      <c r="D1609">
        <v>3</v>
      </c>
      <c r="E1609">
        <v>146.69999999999999</v>
      </c>
      <c r="F1609">
        <v>2</v>
      </c>
      <c r="G1609">
        <v>97.8</v>
      </c>
      <c r="H1609">
        <v>7</v>
      </c>
      <c r="I1609">
        <v>342.3</v>
      </c>
      <c r="J1609">
        <v>14</v>
      </c>
      <c r="K1609">
        <v>684.6</v>
      </c>
      <c r="L1609" s="11" t="s">
        <v>11925</v>
      </c>
      <c r="M1609" s="12" t="s">
        <v>6</v>
      </c>
      <c r="N1609" s="12" t="s">
        <v>6</v>
      </c>
      <c r="O1609" s="12">
        <v>266</v>
      </c>
      <c r="P1609" s="12" t="s">
        <v>6</v>
      </c>
      <c r="Q1609" s="12" t="s">
        <v>6</v>
      </c>
      <c r="R1609">
        <v>1608</v>
      </c>
    </row>
    <row r="1610" spans="1:18" ht="15" x14ac:dyDescent="0.45">
      <c r="A1610">
        <v>29234</v>
      </c>
      <c r="B1610">
        <v>56</v>
      </c>
      <c r="C1610">
        <v>78.290000000000006</v>
      </c>
      <c r="D1610">
        <v>134</v>
      </c>
      <c r="E1610">
        <v>186.61</v>
      </c>
      <c r="F1610">
        <v>155</v>
      </c>
      <c r="G1610">
        <v>216.23</v>
      </c>
      <c r="H1610">
        <v>146</v>
      </c>
      <c r="I1610">
        <v>203.3</v>
      </c>
      <c r="J1610">
        <v>491</v>
      </c>
      <c r="K1610">
        <v>684.43000000000006</v>
      </c>
      <c r="L1610" s="11" t="s">
        <v>11928</v>
      </c>
      <c r="M1610" s="12" t="s">
        <v>6</v>
      </c>
      <c r="N1610" s="12">
        <v>375</v>
      </c>
      <c r="O1610" s="12" t="s">
        <v>6</v>
      </c>
      <c r="P1610" s="12" t="s">
        <v>6</v>
      </c>
      <c r="Q1610" s="12" t="s">
        <v>6</v>
      </c>
      <c r="R1610">
        <v>1609</v>
      </c>
    </row>
    <row r="1611" spans="1:18" ht="15" x14ac:dyDescent="0.45">
      <c r="A1611">
        <v>11274</v>
      </c>
      <c r="B1611">
        <v>17</v>
      </c>
      <c r="C1611">
        <v>323</v>
      </c>
      <c r="D1611">
        <v>5</v>
      </c>
      <c r="E1611">
        <v>95</v>
      </c>
      <c r="F1611">
        <v>10</v>
      </c>
      <c r="G1611">
        <v>190</v>
      </c>
      <c r="H1611">
        <v>4</v>
      </c>
      <c r="I1611">
        <v>76</v>
      </c>
      <c r="J1611">
        <v>36</v>
      </c>
      <c r="K1611">
        <v>684</v>
      </c>
      <c r="L1611" s="11" t="s">
        <v>11924</v>
      </c>
      <c r="M1611" s="12">
        <v>297</v>
      </c>
      <c r="N1611" s="12" t="s">
        <v>6</v>
      </c>
      <c r="O1611" s="12" t="s">
        <v>6</v>
      </c>
      <c r="P1611" s="12" t="s">
        <v>6</v>
      </c>
      <c r="Q1611" s="12" t="s">
        <v>6</v>
      </c>
      <c r="R1611">
        <v>1610</v>
      </c>
    </row>
    <row r="1612" spans="1:18" ht="15" x14ac:dyDescent="0.45">
      <c r="A1612">
        <v>16729</v>
      </c>
      <c r="B1612">
        <v>101</v>
      </c>
      <c r="C1612">
        <v>191.9</v>
      </c>
      <c r="D1612">
        <v>95</v>
      </c>
      <c r="E1612">
        <v>180.5</v>
      </c>
      <c r="F1612">
        <v>93</v>
      </c>
      <c r="G1612">
        <v>176.7</v>
      </c>
      <c r="H1612">
        <v>71</v>
      </c>
      <c r="I1612">
        <v>134.6</v>
      </c>
      <c r="J1612">
        <v>360</v>
      </c>
      <c r="K1612">
        <v>683.69999999999993</v>
      </c>
      <c r="L1612" s="11" t="s">
        <v>11928</v>
      </c>
      <c r="M1612" s="12" t="s">
        <v>6</v>
      </c>
      <c r="N1612" s="12">
        <v>376</v>
      </c>
      <c r="O1612" s="12" t="s">
        <v>6</v>
      </c>
      <c r="P1612" s="12" t="s">
        <v>6</v>
      </c>
      <c r="Q1612" s="12" t="s">
        <v>6</v>
      </c>
      <c r="R1612">
        <v>1611</v>
      </c>
    </row>
    <row r="1613" spans="1:18" ht="15" x14ac:dyDescent="0.45">
      <c r="A1613">
        <v>12159</v>
      </c>
      <c r="B1613">
        <v>8</v>
      </c>
      <c r="C1613">
        <v>202.4</v>
      </c>
      <c r="D1613">
        <v>5</v>
      </c>
      <c r="E1613">
        <v>126.5</v>
      </c>
      <c r="F1613">
        <v>8</v>
      </c>
      <c r="G1613">
        <v>202.4</v>
      </c>
      <c r="H1613">
        <v>6</v>
      </c>
      <c r="I1613">
        <v>151.80000000000001</v>
      </c>
      <c r="J1613">
        <v>27</v>
      </c>
      <c r="K1613">
        <v>683.09999999999991</v>
      </c>
      <c r="L1613" s="11" t="s">
        <v>11926</v>
      </c>
      <c r="M1613" s="12" t="s">
        <v>6</v>
      </c>
      <c r="N1613" s="12" t="s">
        <v>6</v>
      </c>
      <c r="O1613" s="12" t="s">
        <v>6</v>
      </c>
      <c r="P1613" s="12">
        <v>264</v>
      </c>
      <c r="Q1613" s="12" t="s">
        <v>6</v>
      </c>
      <c r="R1613">
        <v>1612</v>
      </c>
    </row>
    <row r="1614" spans="1:18" ht="15" x14ac:dyDescent="0.45">
      <c r="A1614">
        <v>31666</v>
      </c>
      <c r="B1614">
        <v>7</v>
      </c>
      <c r="C1614">
        <v>85.4</v>
      </c>
      <c r="D1614">
        <v>29</v>
      </c>
      <c r="E1614">
        <v>353.8</v>
      </c>
      <c r="F1614">
        <v>20</v>
      </c>
      <c r="G1614">
        <v>242.93</v>
      </c>
      <c r="J1614">
        <v>56</v>
      </c>
      <c r="K1614">
        <v>682.13000000000011</v>
      </c>
      <c r="L1614" s="11" t="s">
        <v>11926</v>
      </c>
      <c r="M1614" s="12" t="s">
        <v>6</v>
      </c>
      <c r="N1614" s="12" t="s">
        <v>6</v>
      </c>
      <c r="O1614" s="12" t="s">
        <v>6</v>
      </c>
      <c r="P1614" s="12">
        <v>265</v>
      </c>
      <c r="Q1614" s="12" t="s">
        <v>6</v>
      </c>
      <c r="R1614">
        <v>1613</v>
      </c>
    </row>
    <row r="1615" spans="1:18" ht="15" x14ac:dyDescent="0.45">
      <c r="A1615">
        <v>31631</v>
      </c>
      <c r="D1615">
        <v>1</v>
      </c>
      <c r="E1615">
        <v>13.71</v>
      </c>
      <c r="F1615">
        <v>21</v>
      </c>
      <c r="G1615">
        <v>310.52</v>
      </c>
      <c r="H1615">
        <v>24</v>
      </c>
      <c r="I1615">
        <v>357.6</v>
      </c>
      <c r="J1615">
        <v>46</v>
      </c>
      <c r="K1615">
        <v>681.82999999999993</v>
      </c>
      <c r="L1615" s="11" t="s">
        <v>11925</v>
      </c>
      <c r="M1615" s="12" t="s">
        <v>6</v>
      </c>
      <c r="N1615" s="12" t="s">
        <v>6</v>
      </c>
      <c r="O1615" s="12">
        <v>267</v>
      </c>
      <c r="P1615" s="12" t="s">
        <v>6</v>
      </c>
      <c r="Q1615" s="12" t="s">
        <v>6</v>
      </c>
      <c r="R1615">
        <v>1614</v>
      </c>
    </row>
    <row r="1616" spans="1:18" ht="15" x14ac:dyDescent="0.45">
      <c r="A1616">
        <v>17562</v>
      </c>
      <c r="B1616">
        <v>10</v>
      </c>
      <c r="C1616">
        <v>284</v>
      </c>
      <c r="D1616">
        <v>7</v>
      </c>
      <c r="E1616">
        <v>198.8</v>
      </c>
      <c r="F1616">
        <v>2</v>
      </c>
      <c r="G1616">
        <v>56.8</v>
      </c>
      <c r="H1616">
        <v>5</v>
      </c>
      <c r="I1616">
        <v>142</v>
      </c>
      <c r="J1616">
        <v>24</v>
      </c>
      <c r="K1616">
        <v>681.6</v>
      </c>
      <c r="L1616" s="11" t="s">
        <v>11926</v>
      </c>
      <c r="M1616" s="12" t="s">
        <v>6</v>
      </c>
      <c r="N1616" s="12" t="s">
        <v>6</v>
      </c>
      <c r="O1616" s="12" t="s">
        <v>6</v>
      </c>
      <c r="P1616" s="12">
        <v>266</v>
      </c>
      <c r="Q1616" s="12" t="s">
        <v>6</v>
      </c>
      <c r="R1616">
        <v>1615</v>
      </c>
    </row>
    <row r="1617" spans="1:18" ht="15" x14ac:dyDescent="0.45">
      <c r="A1617">
        <v>15886</v>
      </c>
      <c r="B1617">
        <v>20</v>
      </c>
      <c r="C1617">
        <v>338</v>
      </c>
      <c r="D1617">
        <v>9</v>
      </c>
      <c r="E1617">
        <v>152.1</v>
      </c>
      <c r="F1617">
        <v>12</v>
      </c>
      <c r="G1617">
        <v>190.4</v>
      </c>
      <c r="J1617">
        <v>41</v>
      </c>
      <c r="K1617">
        <v>680.5</v>
      </c>
      <c r="L1617" s="11" t="s">
        <v>11928</v>
      </c>
      <c r="M1617" s="12" t="s">
        <v>6</v>
      </c>
      <c r="N1617" s="12">
        <v>377</v>
      </c>
      <c r="O1617" s="12" t="s">
        <v>6</v>
      </c>
      <c r="P1617" s="12" t="s">
        <v>6</v>
      </c>
      <c r="Q1617" s="12" t="s">
        <v>6</v>
      </c>
      <c r="R1617">
        <v>1616</v>
      </c>
    </row>
    <row r="1618" spans="1:18" ht="15" x14ac:dyDescent="0.45">
      <c r="A1618">
        <v>18566</v>
      </c>
      <c r="B1618">
        <v>19</v>
      </c>
      <c r="C1618">
        <v>275.5</v>
      </c>
      <c r="D1618">
        <v>10</v>
      </c>
      <c r="E1618">
        <v>145</v>
      </c>
      <c r="F1618">
        <v>11</v>
      </c>
      <c r="G1618">
        <v>158.34</v>
      </c>
      <c r="H1618">
        <v>7</v>
      </c>
      <c r="I1618">
        <v>101.5</v>
      </c>
      <c r="J1618">
        <v>47</v>
      </c>
      <c r="K1618">
        <v>680.34</v>
      </c>
      <c r="L1618" s="11" t="s">
        <v>11927</v>
      </c>
      <c r="M1618" s="12" t="s">
        <v>6</v>
      </c>
      <c r="N1618" s="12" t="s">
        <v>6</v>
      </c>
      <c r="O1618" s="12" t="s">
        <v>6</v>
      </c>
      <c r="P1618" s="12" t="s">
        <v>6</v>
      </c>
      <c r="Q1618" s="12">
        <v>257</v>
      </c>
      <c r="R1618">
        <v>1617</v>
      </c>
    </row>
    <row r="1619" spans="1:18" ht="15" x14ac:dyDescent="0.45">
      <c r="A1619">
        <v>32072</v>
      </c>
      <c r="F1619">
        <v>123</v>
      </c>
      <c r="G1619">
        <v>368.76</v>
      </c>
      <c r="H1619">
        <v>104</v>
      </c>
      <c r="I1619">
        <v>310.56</v>
      </c>
      <c r="J1619">
        <v>227</v>
      </c>
      <c r="K1619">
        <v>679.31999999999994</v>
      </c>
      <c r="L1619" s="11" t="s">
        <v>11928</v>
      </c>
      <c r="M1619" s="12" t="s">
        <v>6</v>
      </c>
      <c r="N1619" s="12">
        <v>378</v>
      </c>
      <c r="O1619" s="12" t="s">
        <v>6</v>
      </c>
      <c r="P1619" s="12" t="s">
        <v>6</v>
      </c>
      <c r="Q1619" s="12" t="s">
        <v>6</v>
      </c>
      <c r="R1619">
        <v>1618</v>
      </c>
    </row>
    <row r="1620" spans="1:18" ht="15" x14ac:dyDescent="0.45">
      <c r="A1620">
        <v>27548</v>
      </c>
      <c r="B1620">
        <v>28</v>
      </c>
      <c r="C1620">
        <v>430.28</v>
      </c>
      <c r="D1620">
        <v>11</v>
      </c>
      <c r="E1620">
        <v>169.26</v>
      </c>
      <c r="H1620">
        <v>5</v>
      </c>
      <c r="I1620">
        <v>77.5</v>
      </c>
      <c r="J1620">
        <v>44</v>
      </c>
      <c r="K1620">
        <v>677.04</v>
      </c>
      <c r="L1620" s="11" t="s">
        <v>11928</v>
      </c>
      <c r="M1620" s="12" t="s">
        <v>6</v>
      </c>
      <c r="N1620" s="12">
        <v>379</v>
      </c>
      <c r="O1620" s="12" t="s">
        <v>6</v>
      </c>
      <c r="P1620" s="12" t="s">
        <v>6</v>
      </c>
      <c r="Q1620" s="12" t="s">
        <v>6</v>
      </c>
      <c r="R1620">
        <v>1619</v>
      </c>
    </row>
    <row r="1621" spans="1:18" ht="15" x14ac:dyDescent="0.45">
      <c r="A1621">
        <v>10711</v>
      </c>
      <c r="B1621">
        <v>20</v>
      </c>
      <c r="C1621">
        <v>98</v>
      </c>
      <c r="D1621">
        <v>39</v>
      </c>
      <c r="E1621">
        <v>188.25</v>
      </c>
      <c r="F1621">
        <v>45</v>
      </c>
      <c r="G1621">
        <v>206.63</v>
      </c>
      <c r="H1621">
        <v>40</v>
      </c>
      <c r="I1621">
        <v>184</v>
      </c>
      <c r="J1621">
        <v>144</v>
      </c>
      <c r="K1621">
        <v>676.88</v>
      </c>
      <c r="L1621" s="11" t="s">
        <v>11925</v>
      </c>
      <c r="M1621" s="12" t="s">
        <v>6</v>
      </c>
      <c r="N1621" s="12" t="s">
        <v>6</v>
      </c>
      <c r="O1621" s="12">
        <v>268</v>
      </c>
      <c r="P1621" s="12" t="s">
        <v>6</v>
      </c>
      <c r="Q1621" s="12" t="s">
        <v>6</v>
      </c>
      <c r="R1621">
        <v>1620</v>
      </c>
    </row>
    <row r="1622" spans="1:18" ht="15" x14ac:dyDescent="0.45">
      <c r="A1622">
        <v>32156</v>
      </c>
      <c r="F1622">
        <v>16</v>
      </c>
      <c r="G1622">
        <v>121.6</v>
      </c>
      <c r="H1622">
        <v>73</v>
      </c>
      <c r="I1622">
        <v>554.79999999999995</v>
      </c>
      <c r="J1622">
        <v>89</v>
      </c>
      <c r="K1622">
        <v>676.4</v>
      </c>
      <c r="L1622" s="11" t="s">
        <v>11928</v>
      </c>
      <c r="M1622" s="12" t="s">
        <v>6</v>
      </c>
      <c r="N1622" s="12">
        <v>380</v>
      </c>
      <c r="O1622" s="12" t="s">
        <v>6</v>
      </c>
      <c r="P1622" s="12" t="s">
        <v>6</v>
      </c>
      <c r="Q1622" s="12" t="s">
        <v>6</v>
      </c>
      <c r="R1622">
        <v>1621</v>
      </c>
    </row>
    <row r="1623" spans="1:18" ht="15" x14ac:dyDescent="0.45">
      <c r="A1623">
        <v>22620</v>
      </c>
      <c r="B1623">
        <v>10</v>
      </c>
      <c r="C1623">
        <v>218</v>
      </c>
      <c r="D1623">
        <v>5</v>
      </c>
      <c r="E1623">
        <v>109.4</v>
      </c>
      <c r="F1623">
        <v>6</v>
      </c>
      <c r="G1623">
        <v>129.65</v>
      </c>
      <c r="H1623">
        <v>10</v>
      </c>
      <c r="I1623">
        <v>219</v>
      </c>
      <c r="J1623">
        <v>31</v>
      </c>
      <c r="K1623">
        <v>676.05</v>
      </c>
      <c r="L1623" s="11" t="s">
        <v>11926</v>
      </c>
      <c r="M1623" s="12" t="s">
        <v>6</v>
      </c>
      <c r="N1623" s="12" t="s">
        <v>6</v>
      </c>
      <c r="O1623" s="12" t="s">
        <v>6</v>
      </c>
      <c r="P1623" s="12">
        <v>267</v>
      </c>
      <c r="Q1623" s="12" t="s">
        <v>6</v>
      </c>
      <c r="R1623">
        <v>1622</v>
      </c>
    </row>
    <row r="1624" spans="1:18" ht="15" x14ac:dyDescent="0.45">
      <c r="A1624">
        <v>14826</v>
      </c>
      <c r="B1624">
        <v>67</v>
      </c>
      <c r="C1624">
        <v>200.04</v>
      </c>
      <c r="D1624">
        <v>42</v>
      </c>
      <c r="E1624">
        <v>128.19999999999999</v>
      </c>
      <c r="F1624">
        <v>78</v>
      </c>
      <c r="G1624">
        <v>248.56</v>
      </c>
      <c r="H1624">
        <v>31</v>
      </c>
      <c r="I1624">
        <v>99.2</v>
      </c>
      <c r="J1624">
        <v>218</v>
      </c>
      <c r="K1624">
        <v>676</v>
      </c>
      <c r="L1624" s="11" t="s">
        <v>11928</v>
      </c>
      <c r="M1624" s="12" t="s">
        <v>6</v>
      </c>
      <c r="N1624" s="12">
        <v>381</v>
      </c>
      <c r="O1624" s="12" t="s">
        <v>6</v>
      </c>
      <c r="P1624" s="12" t="s">
        <v>6</v>
      </c>
      <c r="Q1624" s="12" t="s">
        <v>6</v>
      </c>
      <c r="R1624">
        <v>1623</v>
      </c>
    </row>
    <row r="1625" spans="1:18" ht="15" x14ac:dyDescent="0.45">
      <c r="A1625">
        <v>17345</v>
      </c>
      <c r="B1625">
        <v>4</v>
      </c>
      <c r="C1625">
        <v>100</v>
      </c>
      <c r="D1625">
        <v>2</v>
      </c>
      <c r="E1625">
        <v>48</v>
      </c>
      <c r="F1625">
        <v>16</v>
      </c>
      <c r="G1625">
        <v>384</v>
      </c>
      <c r="H1625">
        <v>6</v>
      </c>
      <c r="I1625">
        <v>144</v>
      </c>
      <c r="J1625">
        <v>28</v>
      </c>
      <c r="K1625">
        <v>676</v>
      </c>
      <c r="L1625" s="11" t="s">
        <v>11926</v>
      </c>
      <c r="M1625" s="12" t="s">
        <v>6</v>
      </c>
      <c r="N1625" s="12" t="s">
        <v>6</v>
      </c>
      <c r="O1625" s="12" t="s">
        <v>6</v>
      </c>
      <c r="P1625" s="12">
        <v>268</v>
      </c>
      <c r="Q1625" s="12" t="s">
        <v>6</v>
      </c>
      <c r="R1625">
        <v>1624</v>
      </c>
    </row>
    <row r="1626" spans="1:18" ht="15" x14ac:dyDescent="0.45">
      <c r="A1626">
        <v>2031847</v>
      </c>
      <c r="D1626">
        <v>2.54</v>
      </c>
      <c r="E1626">
        <v>126.8</v>
      </c>
      <c r="F1626">
        <v>3.6</v>
      </c>
      <c r="G1626">
        <v>129.16999999999999</v>
      </c>
      <c r="H1626">
        <v>7.79</v>
      </c>
      <c r="I1626">
        <v>419.8</v>
      </c>
      <c r="J1626">
        <v>13.93</v>
      </c>
      <c r="K1626">
        <v>675.77</v>
      </c>
      <c r="L1626" s="11" t="s">
        <v>11924</v>
      </c>
      <c r="M1626" s="12">
        <v>298</v>
      </c>
      <c r="N1626" s="12" t="s">
        <v>6</v>
      </c>
      <c r="O1626" s="12" t="s">
        <v>6</v>
      </c>
      <c r="P1626" s="12" t="s">
        <v>6</v>
      </c>
      <c r="Q1626" s="12" t="s">
        <v>6</v>
      </c>
      <c r="R1626">
        <v>1625</v>
      </c>
    </row>
    <row r="1627" spans="1:18" ht="15" x14ac:dyDescent="0.45">
      <c r="A1627">
        <v>22720</v>
      </c>
      <c r="D1627">
        <v>36</v>
      </c>
      <c r="E1627">
        <v>258.04000000000002</v>
      </c>
      <c r="F1627">
        <v>41</v>
      </c>
      <c r="G1627">
        <v>295.2</v>
      </c>
      <c r="H1627">
        <v>17</v>
      </c>
      <c r="I1627">
        <v>122.4</v>
      </c>
      <c r="J1627">
        <v>94</v>
      </c>
      <c r="K1627">
        <v>675.64</v>
      </c>
      <c r="L1627" s="11" t="s">
        <v>11928</v>
      </c>
      <c r="M1627" s="12" t="s">
        <v>6</v>
      </c>
      <c r="N1627" s="12">
        <v>382</v>
      </c>
      <c r="O1627" s="12" t="s">
        <v>6</v>
      </c>
      <c r="P1627" s="12" t="s">
        <v>6</v>
      </c>
      <c r="Q1627" s="12" t="s">
        <v>6</v>
      </c>
      <c r="R1627">
        <v>1626</v>
      </c>
    </row>
    <row r="1628" spans="1:18" ht="15" x14ac:dyDescent="0.45">
      <c r="A1628">
        <v>27352</v>
      </c>
      <c r="B1628">
        <v>36</v>
      </c>
      <c r="C1628">
        <v>108</v>
      </c>
      <c r="D1628">
        <v>54</v>
      </c>
      <c r="E1628">
        <v>161.76</v>
      </c>
      <c r="F1628">
        <v>104</v>
      </c>
      <c r="G1628">
        <v>310.08</v>
      </c>
      <c r="H1628">
        <v>32</v>
      </c>
      <c r="I1628">
        <v>94.32</v>
      </c>
      <c r="J1628">
        <v>226</v>
      </c>
      <c r="K1628">
        <v>674.15999999999985</v>
      </c>
      <c r="L1628" s="11" t="s">
        <v>11928</v>
      </c>
      <c r="M1628" s="12" t="s">
        <v>6</v>
      </c>
      <c r="N1628" s="12">
        <v>383</v>
      </c>
      <c r="O1628" s="12" t="s">
        <v>6</v>
      </c>
      <c r="P1628" s="12" t="s">
        <v>6</v>
      </c>
      <c r="Q1628" s="12" t="s">
        <v>6</v>
      </c>
      <c r="R1628">
        <v>1627</v>
      </c>
    </row>
    <row r="1629" spans="1:18" ht="15" x14ac:dyDescent="0.45">
      <c r="A1629">
        <v>16312</v>
      </c>
      <c r="B1629">
        <v>19</v>
      </c>
      <c r="C1629">
        <v>673.55</v>
      </c>
      <c r="J1629">
        <v>19</v>
      </c>
      <c r="K1629">
        <v>673.55</v>
      </c>
      <c r="L1629" s="11" t="s">
        <v>11928</v>
      </c>
      <c r="M1629" s="12" t="s">
        <v>6</v>
      </c>
      <c r="N1629" s="12">
        <v>384</v>
      </c>
      <c r="O1629" s="12" t="s">
        <v>6</v>
      </c>
      <c r="P1629" s="12" t="s">
        <v>6</v>
      </c>
      <c r="Q1629" s="12" t="s">
        <v>6</v>
      </c>
      <c r="R1629">
        <v>1628</v>
      </c>
    </row>
    <row r="1630" spans="1:18" ht="15" x14ac:dyDescent="0.45">
      <c r="A1630">
        <v>30071</v>
      </c>
      <c r="B1630">
        <v>9</v>
      </c>
      <c r="C1630">
        <v>150.75</v>
      </c>
      <c r="D1630">
        <v>8</v>
      </c>
      <c r="E1630">
        <v>133.85</v>
      </c>
      <c r="F1630">
        <v>13</v>
      </c>
      <c r="G1630">
        <v>219.7</v>
      </c>
      <c r="H1630">
        <v>10</v>
      </c>
      <c r="I1630">
        <v>169</v>
      </c>
      <c r="J1630">
        <v>40</v>
      </c>
      <c r="K1630">
        <v>673.3</v>
      </c>
      <c r="L1630" s="11" t="s">
        <v>11925</v>
      </c>
      <c r="M1630" s="12" t="s">
        <v>6</v>
      </c>
      <c r="N1630" s="12" t="s">
        <v>6</v>
      </c>
      <c r="O1630" s="12">
        <v>269</v>
      </c>
      <c r="P1630" s="12" t="s">
        <v>6</v>
      </c>
      <c r="Q1630" s="12" t="s">
        <v>6</v>
      </c>
      <c r="R1630">
        <v>1629</v>
      </c>
    </row>
    <row r="1631" spans="1:18" ht="15" x14ac:dyDescent="0.45">
      <c r="A1631">
        <v>15980</v>
      </c>
      <c r="B1631">
        <v>26</v>
      </c>
      <c r="C1631">
        <v>101.4</v>
      </c>
      <c r="D1631">
        <v>30</v>
      </c>
      <c r="E1631">
        <v>113.28</v>
      </c>
      <c r="F1631">
        <v>57</v>
      </c>
      <c r="G1631">
        <v>220.44</v>
      </c>
      <c r="H1631">
        <v>61</v>
      </c>
      <c r="I1631">
        <v>237.28</v>
      </c>
      <c r="J1631">
        <v>174</v>
      </c>
      <c r="K1631">
        <v>672.4</v>
      </c>
      <c r="L1631" s="11" t="s">
        <v>11927</v>
      </c>
      <c r="M1631" s="12" t="s">
        <v>6</v>
      </c>
      <c r="N1631" s="12" t="s">
        <v>6</v>
      </c>
      <c r="O1631" s="12" t="s">
        <v>6</v>
      </c>
      <c r="P1631" s="12" t="s">
        <v>6</v>
      </c>
      <c r="Q1631" s="12">
        <v>258</v>
      </c>
      <c r="R1631">
        <v>1630</v>
      </c>
    </row>
    <row r="1632" spans="1:18" ht="15" x14ac:dyDescent="0.45">
      <c r="A1632">
        <v>17279</v>
      </c>
      <c r="B1632">
        <v>88</v>
      </c>
      <c r="C1632">
        <v>105.3</v>
      </c>
      <c r="D1632">
        <v>119</v>
      </c>
      <c r="E1632">
        <v>142.1</v>
      </c>
      <c r="F1632">
        <v>132</v>
      </c>
      <c r="G1632">
        <v>172.93</v>
      </c>
      <c r="H1632">
        <v>168</v>
      </c>
      <c r="I1632">
        <v>251.52</v>
      </c>
      <c r="J1632">
        <v>507</v>
      </c>
      <c r="K1632">
        <v>671.85</v>
      </c>
      <c r="L1632" s="11" t="s">
        <v>11928</v>
      </c>
      <c r="M1632" s="12" t="s">
        <v>6</v>
      </c>
      <c r="N1632" s="12">
        <v>385</v>
      </c>
      <c r="O1632" s="12" t="s">
        <v>6</v>
      </c>
      <c r="P1632" s="12" t="s">
        <v>6</v>
      </c>
      <c r="Q1632" s="12" t="s">
        <v>6</v>
      </c>
      <c r="R1632">
        <v>1631</v>
      </c>
    </row>
    <row r="1633" spans="1:18" ht="15" x14ac:dyDescent="0.45">
      <c r="A1633">
        <v>29099</v>
      </c>
      <c r="B1633">
        <v>15</v>
      </c>
      <c r="C1633">
        <v>386.43</v>
      </c>
      <c r="D1633">
        <v>9</v>
      </c>
      <c r="E1633">
        <v>233.1</v>
      </c>
      <c r="F1633">
        <v>2</v>
      </c>
      <c r="G1633">
        <v>51.8</v>
      </c>
      <c r="J1633">
        <v>26</v>
      </c>
      <c r="K1633">
        <v>671.32999999999993</v>
      </c>
      <c r="L1633" s="11" t="s">
        <v>11926</v>
      </c>
      <c r="M1633" s="12" t="s">
        <v>6</v>
      </c>
      <c r="N1633" s="12" t="s">
        <v>6</v>
      </c>
      <c r="O1633" s="12" t="s">
        <v>6</v>
      </c>
      <c r="P1633" s="12">
        <v>269</v>
      </c>
      <c r="Q1633" s="12" t="s">
        <v>6</v>
      </c>
      <c r="R1633">
        <v>1632</v>
      </c>
    </row>
    <row r="1634" spans="1:18" ht="15" x14ac:dyDescent="0.45">
      <c r="A1634">
        <v>22864</v>
      </c>
      <c r="B1634">
        <v>57</v>
      </c>
      <c r="C1634">
        <v>227.68</v>
      </c>
      <c r="D1634">
        <v>45</v>
      </c>
      <c r="E1634">
        <v>179.68</v>
      </c>
      <c r="F1634">
        <v>35</v>
      </c>
      <c r="G1634">
        <v>139.04</v>
      </c>
      <c r="H1634">
        <v>31</v>
      </c>
      <c r="I1634">
        <v>124</v>
      </c>
      <c r="J1634">
        <v>168</v>
      </c>
      <c r="K1634">
        <v>670.4</v>
      </c>
      <c r="L1634" s="11" t="s">
        <v>11928</v>
      </c>
      <c r="M1634" s="12" t="s">
        <v>6</v>
      </c>
      <c r="N1634" s="12">
        <v>386</v>
      </c>
      <c r="O1634" s="12" t="s">
        <v>6</v>
      </c>
      <c r="P1634" s="12" t="s">
        <v>6</v>
      </c>
      <c r="Q1634" s="12" t="s">
        <v>6</v>
      </c>
      <c r="R1634">
        <v>1633</v>
      </c>
    </row>
    <row r="1635" spans="1:18" ht="15" x14ac:dyDescent="0.45">
      <c r="A1635">
        <v>11431</v>
      </c>
      <c r="B1635">
        <v>6</v>
      </c>
      <c r="C1635">
        <v>180</v>
      </c>
      <c r="D1635">
        <v>4</v>
      </c>
      <c r="E1635">
        <v>120</v>
      </c>
      <c r="F1635">
        <v>1</v>
      </c>
      <c r="G1635">
        <v>30</v>
      </c>
      <c r="H1635">
        <v>10</v>
      </c>
      <c r="I1635">
        <v>340</v>
      </c>
      <c r="J1635">
        <v>21</v>
      </c>
      <c r="K1635">
        <v>670</v>
      </c>
      <c r="L1635" s="11" t="s">
        <v>11924</v>
      </c>
      <c r="M1635" s="12">
        <v>299</v>
      </c>
      <c r="N1635" s="12" t="s">
        <v>6</v>
      </c>
      <c r="O1635" s="12" t="s">
        <v>6</v>
      </c>
      <c r="P1635" s="12" t="s">
        <v>6</v>
      </c>
      <c r="Q1635" s="12" t="s">
        <v>6</v>
      </c>
      <c r="R1635">
        <v>1634</v>
      </c>
    </row>
    <row r="1636" spans="1:18" ht="15" x14ac:dyDescent="0.45">
      <c r="A1636">
        <v>29864</v>
      </c>
      <c r="B1636">
        <v>89</v>
      </c>
      <c r="C1636">
        <v>188.43</v>
      </c>
      <c r="D1636">
        <v>133</v>
      </c>
      <c r="E1636">
        <v>246.1</v>
      </c>
      <c r="F1636">
        <v>66</v>
      </c>
      <c r="G1636">
        <v>138</v>
      </c>
      <c r="H1636">
        <v>46</v>
      </c>
      <c r="I1636">
        <v>97.42</v>
      </c>
      <c r="J1636">
        <v>334</v>
      </c>
      <c r="K1636">
        <v>669.94999999999993</v>
      </c>
      <c r="L1636" s="11" t="s">
        <v>11925</v>
      </c>
      <c r="M1636" s="12" t="s">
        <v>6</v>
      </c>
      <c r="N1636" s="12" t="s">
        <v>6</v>
      </c>
      <c r="O1636" s="12">
        <v>270</v>
      </c>
      <c r="P1636" s="12" t="s">
        <v>6</v>
      </c>
      <c r="Q1636" s="12" t="s">
        <v>6</v>
      </c>
      <c r="R1636">
        <v>1635</v>
      </c>
    </row>
    <row r="1637" spans="1:18" ht="15" x14ac:dyDescent="0.45">
      <c r="A1637">
        <v>30609</v>
      </c>
      <c r="B1637">
        <v>6</v>
      </c>
      <c r="C1637">
        <v>148.80000000000001</v>
      </c>
      <c r="D1637">
        <v>4</v>
      </c>
      <c r="E1637">
        <v>99.2</v>
      </c>
      <c r="F1637">
        <v>8</v>
      </c>
      <c r="G1637">
        <v>198.4</v>
      </c>
      <c r="H1637">
        <v>9</v>
      </c>
      <c r="I1637">
        <v>223.2</v>
      </c>
      <c r="J1637">
        <v>27</v>
      </c>
      <c r="K1637">
        <v>669.59999999999991</v>
      </c>
      <c r="L1637" s="11" t="s">
        <v>11928</v>
      </c>
      <c r="M1637" s="12" t="s">
        <v>6</v>
      </c>
      <c r="N1637" s="12">
        <v>387</v>
      </c>
      <c r="O1637" s="12" t="s">
        <v>6</v>
      </c>
      <c r="P1637" s="12" t="s">
        <v>6</v>
      </c>
      <c r="Q1637" s="12" t="s">
        <v>6</v>
      </c>
      <c r="R1637">
        <v>1636</v>
      </c>
    </row>
    <row r="1638" spans="1:18" ht="15" x14ac:dyDescent="0.45">
      <c r="A1638">
        <v>11203</v>
      </c>
      <c r="B1638">
        <v>88</v>
      </c>
      <c r="C1638">
        <v>193.24</v>
      </c>
      <c r="D1638">
        <v>57</v>
      </c>
      <c r="E1638">
        <v>125.04</v>
      </c>
      <c r="F1638">
        <v>70</v>
      </c>
      <c r="G1638">
        <v>154</v>
      </c>
      <c r="H1638">
        <v>90</v>
      </c>
      <c r="I1638">
        <v>197.28</v>
      </c>
      <c r="J1638">
        <v>305</v>
      </c>
      <c r="K1638">
        <v>669.56000000000006</v>
      </c>
      <c r="L1638" s="11" t="s">
        <v>11928</v>
      </c>
      <c r="M1638" s="12" t="s">
        <v>6</v>
      </c>
      <c r="N1638" s="12">
        <v>388</v>
      </c>
      <c r="O1638" s="12" t="s">
        <v>6</v>
      </c>
      <c r="P1638" s="12" t="s">
        <v>6</v>
      </c>
      <c r="Q1638" s="12" t="s">
        <v>6</v>
      </c>
      <c r="R1638">
        <v>1637</v>
      </c>
    </row>
    <row r="1639" spans="1:18" ht="15" x14ac:dyDescent="0.45">
      <c r="A1639">
        <v>11793</v>
      </c>
      <c r="B1639">
        <v>7</v>
      </c>
      <c r="C1639">
        <v>235.2</v>
      </c>
      <c r="D1639">
        <v>9</v>
      </c>
      <c r="E1639">
        <v>299.70999999999998</v>
      </c>
      <c r="F1639">
        <v>2</v>
      </c>
      <c r="G1639">
        <v>67.2</v>
      </c>
      <c r="H1639">
        <v>2</v>
      </c>
      <c r="I1639">
        <v>67.2</v>
      </c>
      <c r="J1639">
        <v>20</v>
      </c>
      <c r="K1639">
        <v>669.31000000000006</v>
      </c>
      <c r="L1639" s="11" t="s">
        <v>11927</v>
      </c>
      <c r="M1639" s="12" t="s">
        <v>6</v>
      </c>
      <c r="N1639" s="12" t="s">
        <v>6</v>
      </c>
      <c r="O1639" s="12" t="s">
        <v>6</v>
      </c>
      <c r="P1639" s="12" t="s">
        <v>6</v>
      </c>
      <c r="Q1639" s="12">
        <v>259</v>
      </c>
      <c r="R1639">
        <v>1638</v>
      </c>
    </row>
    <row r="1640" spans="1:18" ht="15" x14ac:dyDescent="0.45">
      <c r="A1640">
        <v>27851</v>
      </c>
      <c r="B1640">
        <v>20</v>
      </c>
      <c r="C1640">
        <v>138</v>
      </c>
      <c r="D1640">
        <v>63</v>
      </c>
      <c r="E1640">
        <v>434.7</v>
      </c>
      <c r="F1640">
        <v>14</v>
      </c>
      <c r="G1640">
        <v>96.6</v>
      </c>
      <c r="J1640">
        <v>97</v>
      </c>
      <c r="K1640">
        <v>669.30000000000007</v>
      </c>
      <c r="L1640" s="11" t="s">
        <v>11928</v>
      </c>
      <c r="M1640" s="12" t="s">
        <v>6</v>
      </c>
      <c r="N1640" s="12">
        <v>389</v>
      </c>
      <c r="O1640" s="12" t="s">
        <v>6</v>
      </c>
      <c r="P1640" s="12" t="s">
        <v>6</v>
      </c>
      <c r="Q1640" s="12" t="s">
        <v>6</v>
      </c>
      <c r="R1640">
        <v>1639</v>
      </c>
    </row>
    <row r="1641" spans="1:18" ht="15" x14ac:dyDescent="0.45">
      <c r="A1641">
        <v>15839</v>
      </c>
      <c r="B1641">
        <v>36</v>
      </c>
      <c r="C1641">
        <v>243.72</v>
      </c>
      <c r="D1641">
        <v>11</v>
      </c>
      <c r="E1641">
        <v>74.760000000000005</v>
      </c>
      <c r="F1641">
        <v>25</v>
      </c>
      <c r="G1641">
        <v>171.95</v>
      </c>
      <c r="H1641">
        <v>26</v>
      </c>
      <c r="I1641">
        <v>178.85</v>
      </c>
      <c r="J1641">
        <v>98</v>
      </c>
      <c r="K1641">
        <v>669.28</v>
      </c>
      <c r="L1641" s="11" t="s">
        <v>11926</v>
      </c>
      <c r="M1641" s="12" t="s">
        <v>6</v>
      </c>
      <c r="N1641" s="12" t="s">
        <v>6</v>
      </c>
      <c r="O1641" s="12" t="s">
        <v>6</v>
      </c>
      <c r="P1641" s="12">
        <v>270</v>
      </c>
      <c r="Q1641" s="12" t="s">
        <v>6</v>
      </c>
      <c r="R1641">
        <v>1640</v>
      </c>
    </row>
    <row r="1642" spans="1:18" ht="15" x14ac:dyDescent="0.45">
      <c r="A1642">
        <v>30034</v>
      </c>
      <c r="B1642">
        <v>34</v>
      </c>
      <c r="C1642">
        <v>227.26</v>
      </c>
      <c r="D1642">
        <v>33</v>
      </c>
      <c r="E1642">
        <v>221.1</v>
      </c>
      <c r="F1642">
        <v>21</v>
      </c>
      <c r="G1642">
        <v>164.1</v>
      </c>
      <c r="H1642">
        <v>8</v>
      </c>
      <c r="I1642">
        <v>56.3</v>
      </c>
      <c r="J1642">
        <v>96</v>
      </c>
      <c r="K1642">
        <v>668.76</v>
      </c>
      <c r="L1642" s="11" t="s">
        <v>11927</v>
      </c>
      <c r="M1642" s="12" t="s">
        <v>6</v>
      </c>
      <c r="N1642" s="12" t="s">
        <v>6</v>
      </c>
      <c r="O1642" s="12" t="s">
        <v>6</v>
      </c>
      <c r="P1642" s="12" t="s">
        <v>6</v>
      </c>
      <c r="Q1642" s="12">
        <v>260</v>
      </c>
      <c r="R1642">
        <v>1641</v>
      </c>
    </row>
    <row r="1643" spans="1:18" ht="15" x14ac:dyDescent="0.45">
      <c r="A1643">
        <v>10564</v>
      </c>
      <c r="B1643">
        <v>15</v>
      </c>
      <c r="C1643">
        <v>177.55</v>
      </c>
      <c r="D1643">
        <v>16</v>
      </c>
      <c r="E1643">
        <v>189.45</v>
      </c>
      <c r="F1643">
        <v>15</v>
      </c>
      <c r="G1643">
        <v>179.32</v>
      </c>
      <c r="H1643">
        <v>10</v>
      </c>
      <c r="I1643">
        <v>122</v>
      </c>
      <c r="J1643">
        <v>56</v>
      </c>
      <c r="K1643">
        <v>668.31999999999994</v>
      </c>
      <c r="L1643" s="11" t="s">
        <v>11927</v>
      </c>
      <c r="M1643" s="12" t="s">
        <v>6</v>
      </c>
      <c r="N1643" s="12" t="s">
        <v>6</v>
      </c>
      <c r="O1643" s="12" t="s">
        <v>6</v>
      </c>
      <c r="P1643" s="12" t="s">
        <v>6</v>
      </c>
      <c r="Q1643" s="12">
        <v>261</v>
      </c>
      <c r="R1643">
        <v>1642</v>
      </c>
    </row>
    <row r="1644" spans="1:18" ht="15" x14ac:dyDescent="0.45">
      <c r="A1644">
        <v>32060</v>
      </c>
      <c r="F1644">
        <v>40</v>
      </c>
      <c r="G1644">
        <v>232</v>
      </c>
      <c r="H1644">
        <v>74</v>
      </c>
      <c r="I1644">
        <v>436.13</v>
      </c>
      <c r="J1644">
        <v>114</v>
      </c>
      <c r="K1644">
        <v>668.13</v>
      </c>
      <c r="L1644" s="11" t="s">
        <v>11925</v>
      </c>
      <c r="M1644" s="12" t="s">
        <v>6</v>
      </c>
      <c r="N1644" s="12" t="s">
        <v>6</v>
      </c>
      <c r="O1644" s="12">
        <v>271</v>
      </c>
      <c r="P1644" s="12" t="s">
        <v>6</v>
      </c>
      <c r="Q1644" s="12" t="s">
        <v>6</v>
      </c>
      <c r="R1644">
        <v>1643</v>
      </c>
    </row>
    <row r="1645" spans="1:18" ht="15" x14ac:dyDescent="0.45">
      <c r="A1645">
        <v>2027607</v>
      </c>
      <c r="D1645">
        <v>0.41</v>
      </c>
      <c r="E1645">
        <v>11.48</v>
      </c>
      <c r="F1645">
        <v>6.71</v>
      </c>
      <c r="G1645">
        <v>173.55</v>
      </c>
      <c r="H1645">
        <v>18.72</v>
      </c>
      <c r="I1645">
        <v>482.09</v>
      </c>
      <c r="J1645">
        <v>25.84</v>
      </c>
      <c r="K1645">
        <v>667.12</v>
      </c>
      <c r="L1645" s="11" t="s">
        <v>11923</v>
      </c>
      <c r="M1645" s="12" t="s">
        <v>6</v>
      </c>
      <c r="N1645" s="12" t="s">
        <v>6</v>
      </c>
      <c r="O1645" s="12" t="s">
        <v>6</v>
      </c>
      <c r="P1645" s="12" t="s">
        <v>6</v>
      </c>
      <c r="Q1645" s="12" t="s">
        <v>6</v>
      </c>
      <c r="R1645">
        <v>1644</v>
      </c>
    </row>
    <row r="1646" spans="1:18" ht="15" x14ac:dyDescent="0.45">
      <c r="A1646">
        <v>14830</v>
      </c>
      <c r="B1646">
        <v>59</v>
      </c>
      <c r="C1646">
        <v>176.76</v>
      </c>
      <c r="D1646">
        <v>24</v>
      </c>
      <c r="E1646">
        <v>74.8</v>
      </c>
      <c r="F1646">
        <v>94</v>
      </c>
      <c r="G1646">
        <v>300.27999999999997</v>
      </c>
      <c r="H1646">
        <v>36</v>
      </c>
      <c r="I1646">
        <v>114.94</v>
      </c>
      <c r="J1646">
        <v>213</v>
      </c>
      <c r="K1646">
        <v>666.78</v>
      </c>
      <c r="L1646" s="11" t="s">
        <v>11928</v>
      </c>
      <c r="M1646" s="12" t="s">
        <v>6</v>
      </c>
      <c r="N1646" s="12">
        <v>390</v>
      </c>
      <c r="O1646" s="12" t="s">
        <v>6</v>
      </c>
      <c r="P1646" s="12" t="s">
        <v>6</v>
      </c>
      <c r="Q1646" s="12" t="s">
        <v>6</v>
      </c>
      <c r="R1646">
        <v>1645</v>
      </c>
    </row>
    <row r="1647" spans="1:18" ht="15" x14ac:dyDescent="0.45">
      <c r="A1647">
        <v>31673</v>
      </c>
      <c r="B1647">
        <v>5</v>
      </c>
      <c r="C1647">
        <v>43</v>
      </c>
      <c r="D1647">
        <v>22</v>
      </c>
      <c r="E1647">
        <v>194.8</v>
      </c>
      <c r="F1647">
        <v>29</v>
      </c>
      <c r="G1647">
        <v>263.86</v>
      </c>
      <c r="H1647">
        <v>18</v>
      </c>
      <c r="I1647">
        <v>164.86</v>
      </c>
      <c r="J1647">
        <v>74</v>
      </c>
      <c r="K1647">
        <v>666.52</v>
      </c>
      <c r="L1647" s="11" t="s">
        <v>11928</v>
      </c>
      <c r="M1647" s="12" t="s">
        <v>6</v>
      </c>
      <c r="N1647" s="12">
        <v>391</v>
      </c>
      <c r="O1647" s="12" t="s">
        <v>6</v>
      </c>
      <c r="P1647" s="12" t="s">
        <v>6</v>
      </c>
      <c r="Q1647" s="12" t="s">
        <v>6</v>
      </c>
      <c r="R1647">
        <v>1646</v>
      </c>
    </row>
    <row r="1648" spans="1:18" ht="15" x14ac:dyDescent="0.45">
      <c r="A1648">
        <v>18219</v>
      </c>
      <c r="B1648">
        <v>40</v>
      </c>
      <c r="C1648">
        <v>175.1</v>
      </c>
      <c r="D1648">
        <v>32</v>
      </c>
      <c r="E1648">
        <v>143.28</v>
      </c>
      <c r="F1648">
        <v>32</v>
      </c>
      <c r="G1648">
        <v>141.84</v>
      </c>
      <c r="H1648">
        <v>46</v>
      </c>
      <c r="I1648">
        <v>206.28</v>
      </c>
      <c r="J1648">
        <v>150</v>
      </c>
      <c r="K1648">
        <v>666.5</v>
      </c>
      <c r="L1648" s="11" t="s">
        <v>11927</v>
      </c>
      <c r="M1648" s="12" t="s">
        <v>6</v>
      </c>
      <c r="N1648" s="12" t="s">
        <v>6</v>
      </c>
      <c r="O1648" s="12" t="s">
        <v>6</v>
      </c>
      <c r="P1648" s="12" t="s">
        <v>6</v>
      </c>
      <c r="Q1648" s="12">
        <v>262</v>
      </c>
      <c r="R1648">
        <v>1647</v>
      </c>
    </row>
    <row r="1649" spans="1:18" ht="15" x14ac:dyDescent="0.45">
      <c r="A1649">
        <v>12619</v>
      </c>
      <c r="B1649">
        <v>7</v>
      </c>
      <c r="C1649">
        <v>233.1</v>
      </c>
      <c r="D1649">
        <v>4</v>
      </c>
      <c r="E1649">
        <v>133.19999999999999</v>
      </c>
      <c r="F1649">
        <v>3</v>
      </c>
      <c r="G1649">
        <v>99.9</v>
      </c>
      <c r="H1649">
        <v>6</v>
      </c>
      <c r="I1649">
        <v>199.8</v>
      </c>
      <c r="J1649">
        <v>20</v>
      </c>
      <c r="K1649">
        <v>666</v>
      </c>
      <c r="L1649" s="11" t="s">
        <v>11927</v>
      </c>
      <c r="M1649" s="12" t="s">
        <v>6</v>
      </c>
      <c r="N1649" s="12" t="s">
        <v>6</v>
      </c>
      <c r="O1649" s="12" t="s">
        <v>6</v>
      </c>
      <c r="P1649" s="12" t="s">
        <v>6</v>
      </c>
      <c r="Q1649" s="12">
        <v>263</v>
      </c>
      <c r="R1649">
        <v>1648</v>
      </c>
    </row>
    <row r="1650" spans="1:18" ht="15" x14ac:dyDescent="0.45">
      <c r="A1650">
        <v>29584</v>
      </c>
      <c r="F1650">
        <v>42</v>
      </c>
      <c r="G1650">
        <v>201.6</v>
      </c>
      <c r="H1650">
        <v>95</v>
      </c>
      <c r="I1650">
        <v>464.3</v>
      </c>
      <c r="J1650">
        <v>137</v>
      </c>
      <c r="K1650">
        <v>665.9</v>
      </c>
      <c r="L1650" s="11" t="s">
        <v>11927</v>
      </c>
      <c r="M1650" s="12" t="s">
        <v>6</v>
      </c>
      <c r="N1650" s="12" t="s">
        <v>6</v>
      </c>
      <c r="O1650" s="12" t="s">
        <v>6</v>
      </c>
      <c r="P1650" s="12" t="s">
        <v>6</v>
      </c>
      <c r="Q1650" s="12">
        <v>264</v>
      </c>
      <c r="R1650">
        <v>1649</v>
      </c>
    </row>
    <row r="1651" spans="1:18" ht="15" x14ac:dyDescent="0.45">
      <c r="A1651">
        <v>14635</v>
      </c>
      <c r="B1651">
        <v>10</v>
      </c>
      <c r="C1651">
        <v>168.64</v>
      </c>
      <c r="D1651">
        <v>7</v>
      </c>
      <c r="E1651">
        <v>119</v>
      </c>
      <c r="F1651">
        <v>12</v>
      </c>
      <c r="G1651">
        <v>211.54</v>
      </c>
      <c r="H1651">
        <v>9</v>
      </c>
      <c r="I1651">
        <v>166.5</v>
      </c>
      <c r="J1651">
        <v>38</v>
      </c>
      <c r="K1651">
        <v>665.68</v>
      </c>
      <c r="L1651" s="11" t="s">
        <v>11926</v>
      </c>
      <c r="M1651" s="12" t="s">
        <v>6</v>
      </c>
      <c r="N1651" s="12" t="s">
        <v>6</v>
      </c>
      <c r="O1651" s="12" t="s">
        <v>6</v>
      </c>
      <c r="P1651" s="12">
        <v>271</v>
      </c>
      <c r="Q1651" s="12" t="s">
        <v>6</v>
      </c>
      <c r="R1651">
        <v>1650</v>
      </c>
    </row>
    <row r="1652" spans="1:18" ht="15" x14ac:dyDescent="0.45">
      <c r="A1652">
        <v>16316</v>
      </c>
      <c r="B1652">
        <v>12</v>
      </c>
      <c r="C1652">
        <v>117.6</v>
      </c>
      <c r="F1652">
        <v>9</v>
      </c>
      <c r="G1652">
        <v>87.42</v>
      </c>
      <c r="H1652">
        <v>47</v>
      </c>
      <c r="I1652">
        <v>460.6</v>
      </c>
      <c r="J1652">
        <v>68</v>
      </c>
      <c r="K1652">
        <v>665.62</v>
      </c>
      <c r="L1652" s="11" t="s">
        <v>11928</v>
      </c>
      <c r="M1652" s="12" t="s">
        <v>6</v>
      </c>
      <c r="N1652" s="12">
        <v>392</v>
      </c>
      <c r="O1652" s="12" t="s">
        <v>6</v>
      </c>
      <c r="P1652" s="12" t="s">
        <v>6</v>
      </c>
      <c r="Q1652" s="12" t="s">
        <v>6</v>
      </c>
      <c r="R1652">
        <v>1651</v>
      </c>
    </row>
    <row r="1653" spans="1:18" ht="15" x14ac:dyDescent="0.45">
      <c r="A1653">
        <v>23624</v>
      </c>
      <c r="B1653">
        <v>100</v>
      </c>
      <c r="C1653">
        <v>199.84</v>
      </c>
      <c r="D1653">
        <v>71</v>
      </c>
      <c r="E1653">
        <v>142</v>
      </c>
      <c r="F1653">
        <v>96</v>
      </c>
      <c r="G1653">
        <v>191.84</v>
      </c>
      <c r="H1653">
        <v>66</v>
      </c>
      <c r="I1653">
        <v>131.84</v>
      </c>
      <c r="J1653">
        <v>333</v>
      </c>
      <c r="K1653">
        <v>665.5200000000001</v>
      </c>
      <c r="L1653" s="11" t="s">
        <v>11926</v>
      </c>
      <c r="M1653" s="12" t="s">
        <v>6</v>
      </c>
      <c r="N1653" s="12" t="s">
        <v>6</v>
      </c>
      <c r="O1653" s="12" t="s">
        <v>6</v>
      </c>
      <c r="P1653" s="12">
        <v>272</v>
      </c>
      <c r="Q1653" s="12" t="s">
        <v>6</v>
      </c>
      <c r="R1653">
        <v>1652</v>
      </c>
    </row>
    <row r="1654" spans="1:18" ht="15" x14ac:dyDescent="0.45">
      <c r="A1654">
        <v>28156</v>
      </c>
      <c r="B1654">
        <v>25</v>
      </c>
      <c r="C1654">
        <v>87.5</v>
      </c>
      <c r="D1654">
        <v>66</v>
      </c>
      <c r="E1654">
        <v>229.04</v>
      </c>
      <c r="F1654">
        <v>57</v>
      </c>
      <c r="G1654">
        <v>199.5</v>
      </c>
      <c r="H1654">
        <v>43</v>
      </c>
      <c r="I1654">
        <v>148.86000000000001</v>
      </c>
      <c r="J1654">
        <v>191</v>
      </c>
      <c r="K1654">
        <v>664.9</v>
      </c>
      <c r="L1654" s="11" t="s">
        <v>11925</v>
      </c>
      <c r="M1654" s="12" t="s">
        <v>6</v>
      </c>
      <c r="N1654" s="12" t="s">
        <v>6</v>
      </c>
      <c r="O1654" s="12">
        <v>272</v>
      </c>
      <c r="P1654" s="12" t="s">
        <v>6</v>
      </c>
      <c r="Q1654" s="12" t="s">
        <v>6</v>
      </c>
      <c r="R1654">
        <v>1653</v>
      </c>
    </row>
    <row r="1655" spans="1:18" ht="15" x14ac:dyDescent="0.45">
      <c r="A1655">
        <v>2011304</v>
      </c>
      <c r="B1655">
        <v>1.72</v>
      </c>
      <c r="C1655">
        <v>101.43</v>
      </c>
      <c r="D1655">
        <v>9.56</v>
      </c>
      <c r="E1655">
        <v>563.20000000000005</v>
      </c>
      <c r="J1655">
        <v>11.280000000000001</v>
      </c>
      <c r="K1655">
        <v>664.63000000000011</v>
      </c>
      <c r="L1655" s="11" t="s">
        <v>11924</v>
      </c>
      <c r="M1655" s="12">
        <v>300</v>
      </c>
      <c r="N1655" s="12" t="s">
        <v>6</v>
      </c>
      <c r="O1655" s="12" t="s">
        <v>6</v>
      </c>
      <c r="P1655" s="12" t="s">
        <v>6</v>
      </c>
      <c r="Q1655" s="12" t="s">
        <v>6</v>
      </c>
      <c r="R1655">
        <v>1654</v>
      </c>
    </row>
    <row r="1656" spans="1:18" ht="15" x14ac:dyDescent="0.45">
      <c r="A1656">
        <v>12202</v>
      </c>
      <c r="B1656">
        <v>16</v>
      </c>
      <c r="C1656">
        <v>254.4</v>
      </c>
      <c r="D1656">
        <v>5</v>
      </c>
      <c r="E1656">
        <v>79.5</v>
      </c>
      <c r="F1656">
        <v>6</v>
      </c>
      <c r="G1656">
        <v>95.4</v>
      </c>
      <c r="H1656">
        <v>16</v>
      </c>
      <c r="I1656">
        <v>234.08</v>
      </c>
      <c r="J1656">
        <v>43</v>
      </c>
      <c r="K1656">
        <v>663.38</v>
      </c>
      <c r="L1656" s="11" t="s">
        <v>6</v>
      </c>
      <c r="M1656" s="12" t="s">
        <v>6</v>
      </c>
      <c r="N1656" s="12" t="s">
        <v>6</v>
      </c>
      <c r="O1656" s="12" t="s">
        <v>6</v>
      </c>
      <c r="P1656" s="12" t="s">
        <v>6</v>
      </c>
      <c r="Q1656" s="12" t="s">
        <v>6</v>
      </c>
      <c r="R1656">
        <v>1655</v>
      </c>
    </row>
    <row r="1657" spans="1:18" ht="15" x14ac:dyDescent="0.45">
      <c r="A1657">
        <v>10289</v>
      </c>
      <c r="B1657">
        <v>6</v>
      </c>
      <c r="C1657">
        <v>162.80000000000001</v>
      </c>
      <c r="D1657">
        <v>2</v>
      </c>
      <c r="E1657">
        <v>55</v>
      </c>
      <c r="F1657">
        <v>2</v>
      </c>
      <c r="G1657">
        <v>55</v>
      </c>
      <c r="H1657">
        <v>15</v>
      </c>
      <c r="I1657">
        <v>390.5</v>
      </c>
      <c r="J1657">
        <v>25</v>
      </c>
      <c r="K1657">
        <v>663.3</v>
      </c>
      <c r="L1657" s="11" t="s">
        <v>11924</v>
      </c>
      <c r="M1657" s="12">
        <v>301</v>
      </c>
      <c r="N1657" s="12" t="s">
        <v>6</v>
      </c>
      <c r="O1657" s="12" t="s">
        <v>6</v>
      </c>
      <c r="P1657" s="12" t="s">
        <v>6</v>
      </c>
      <c r="Q1657" s="12" t="s">
        <v>6</v>
      </c>
      <c r="R1657">
        <v>1656</v>
      </c>
    </row>
    <row r="1658" spans="1:18" ht="15" x14ac:dyDescent="0.45">
      <c r="A1658">
        <v>17627</v>
      </c>
      <c r="B1658">
        <v>23</v>
      </c>
      <c r="C1658">
        <v>165.6</v>
      </c>
      <c r="D1658">
        <v>27</v>
      </c>
      <c r="E1658">
        <v>194.4</v>
      </c>
      <c r="F1658">
        <v>19</v>
      </c>
      <c r="G1658">
        <v>147</v>
      </c>
      <c r="H1658">
        <v>20</v>
      </c>
      <c r="I1658">
        <v>156</v>
      </c>
      <c r="J1658">
        <v>89</v>
      </c>
      <c r="K1658">
        <v>663</v>
      </c>
      <c r="L1658" s="11" t="s">
        <v>11925</v>
      </c>
      <c r="M1658" s="12" t="s">
        <v>6</v>
      </c>
      <c r="N1658" s="12" t="s">
        <v>6</v>
      </c>
      <c r="O1658" s="12">
        <v>273</v>
      </c>
      <c r="P1658" s="12" t="s">
        <v>6</v>
      </c>
      <c r="Q1658" s="12" t="s">
        <v>6</v>
      </c>
      <c r="R1658">
        <v>1657</v>
      </c>
    </row>
    <row r="1659" spans="1:18" ht="15" x14ac:dyDescent="0.45">
      <c r="A1659">
        <v>27450</v>
      </c>
      <c r="B1659">
        <v>75</v>
      </c>
      <c r="C1659">
        <v>194.58</v>
      </c>
      <c r="D1659">
        <v>45</v>
      </c>
      <c r="E1659">
        <v>117</v>
      </c>
      <c r="F1659">
        <v>60</v>
      </c>
      <c r="G1659">
        <v>156</v>
      </c>
      <c r="H1659">
        <v>75</v>
      </c>
      <c r="I1659">
        <v>195</v>
      </c>
      <c r="J1659">
        <v>255</v>
      </c>
      <c r="K1659">
        <v>662.58</v>
      </c>
      <c r="L1659" s="11" t="s">
        <v>11928</v>
      </c>
      <c r="M1659" s="12" t="s">
        <v>6</v>
      </c>
      <c r="N1659" s="12">
        <v>393</v>
      </c>
      <c r="O1659" s="12" t="s">
        <v>6</v>
      </c>
      <c r="P1659" s="12" t="s">
        <v>6</v>
      </c>
      <c r="Q1659" s="12" t="s">
        <v>6</v>
      </c>
      <c r="R1659">
        <v>1658</v>
      </c>
    </row>
    <row r="1660" spans="1:18" ht="15" x14ac:dyDescent="0.45">
      <c r="A1660">
        <v>2018522</v>
      </c>
      <c r="B1660">
        <v>15.62</v>
      </c>
      <c r="C1660">
        <v>105.44</v>
      </c>
      <c r="D1660">
        <v>19.05</v>
      </c>
      <c r="E1660">
        <v>128.97999999999999</v>
      </c>
      <c r="F1660">
        <v>33.83</v>
      </c>
      <c r="G1660">
        <v>229.24</v>
      </c>
      <c r="H1660">
        <v>28.27</v>
      </c>
      <c r="I1660">
        <v>198.38</v>
      </c>
      <c r="J1660">
        <v>96.77</v>
      </c>
      <c r="K1660">
        <v>662.04</v>
      </c>
      <c r="L1660" s="11" t="s">
        <v>11927</v>
      </c>
      <c r="M1660" s="12" t="s">
        <v>6</v>
      </c>
      <c r="N1660" s="12" t="s">
        <v>6</v>
      </c>
      <c r="O1660" s="12" t="s">
        <v>6</v>
      </c>
      <c r="P1660" s="12" t="s">
        <v>6</v>
      </c>
      <c r="Q1660" s="12">
        <v>265</v>
      </c>
      <c r="R1660">
        <v>1659</v>
      </c>
    </row>
    <row r="1661" spans="1:18" ht="15" x14ac:dyDescent="0.45">
      <c r="A1661">
        <v>31640</v>
      </c>
      <c r="B1661">
        <v>21</v>
      </c>
      <c r="C1661">
        <v>144.9</v>
      </c>
      <c r="D1661">
        <v>60</v>
      </c>
      <c r="E1661">
        <v>413.45</v>
      </c>
      <c r="F1661">
        <v>15</v>
      </c>
      <c r="G1661">
        <v>103.5</v>
      </c>
      <c r="J1661">
        <v>96</v>
      </c>
      <c r="K1661">
        <v>661.85</v>
      </c>
      <c r="L1661" s="11" t="s">
        <v>11928</v>
      </c>
      <c r="M1661" s="12" t="s">
        <v>6</v>
      </c>
      <c r="N1661" s="12">
        <v>394</v>
      </c>
      <c r="O1661" s="12" t="s">
        <v>6</v>
      </c>
      <c r="P1661" s="12" t="s">
        <v>6</v>
      </c>
      <c r="Q1661" s="12" t="s">
        <v>6</v>
      </c>
      <c r="R1661">
        <v>1660</v>
      </c>
    </row>
    <row r="1662" spans="1:18" ht="15" x14ac:dyDescent="0.45">
      <c r="A1662">
        <v>10944</v>
      </c>
      <c r="B1662">
        <v>28</v>
      </c>
      <c r="C1662">
        <v>359.56</v>
      </c>
      <c r="D1662">
        <v>18</v>
      </c>
      <c r="E1662">
        <v>250.2</v>
      </c>
      <c r="F1662">
        <v>4</v>
      </c>
      <c r="G1662">
        <v>51.6</v>
      </c>
      <c r="J1662">
        <v>50</v>
      </c>
      <c r="K1662">
        <v>661.36</v>
      </c>
      <c r="L1662" s="11" t="s">
        <v>11928</v>
      </c>
      <c r="M1662" s="12" t="s">
        <v>6</v>
      </c>
      <c r="N1662" s="12">
        <v>395</v>
      </c>
      <c r="O1662" s="12" t="s">
        <v>6</v>
      </c>
      <c r="P1662" s="12" t="s">
        <v>6</v>
      </c>
      <c r="Q1662" s="12" t="s">
        <v>6</v>
      </c>
      <c r="R1662">
        <v>1661</v>
      </c>
    </row>
    <row r="1663" spans="1:18" ht="15" x14ac:dyDescent="0.45">
      <c r="A1663">
        <v>11688</v>
      </c>
      <c r="B1663">
        <v>67</v>
      </c>
      <c r="C1663">
        <v>160.80000000000001</v>
      </c>
      <c r="D1663">
        <v>69</v>
      </c>
      <c r="E1663">
        <v>162.37</v>
      </c>
      <c r="F1663">
        <v>32</v>
      </c>
      <c r="G1663">
        <v>75.66</v>
      </c>
      <c r="H1663">
        <v>111</v>
      </c>
      <c r="I1663">
        <v>262.41000000000003</v>
      </c>
      <c r="J1663">
        <v>279</v>
      </c>
      <c r="K1663">
        <v>661.24</v>
      </c>
      <c r="L1663" s="11" t="s">
        <v>11928</v>
      </c>
      <c r="M1663" s="12" t="s">
        <v>6</v>
      </c>
      <c r="N1663" s="12">
        <v>396</v>
      </c>
      <c r="O1663" s="12" t="s">
        <v>6</v>
      </c>
      <c r="P1663" s="12" t="s">
        <v>6</v>
      </c>
      <c r="Q1663" s="12" t="s">
        <v>6</v>
      </c>
      <c r="R1663">
        <v>1662</v>
      </c>
    </row>
    <row r="1664" spans="1:18" ht="15" x14ac:dyDescent="0.45">
      <c r="A1664">
        <v>29807</v>
      </c>
      <c r="B1664">
        <v>19</v>
      </c>
      <c r="C1664">
        <v>235.3</v>
      </c>
      <c r="D1664">
        <v>7</v>
      </c>
      <c r="E1664">
        <v>90.3</v>
      </c>
      <c r="F1664">
        <v>19</v>
      </c>
      <c r="G1664">
        <v>245.1</v>
      </c>
      <c r="H1664">
        <v>7</v>
      </c>
      <c r="I1664">
        <v>90.3</v>
      </c>
      <c r="J1664">
        <v>52</v>
      </c>
      <c r="K1664">
        <v>661</v>
      </c>
      <c r="L1664" s="11" t="s">
        <v>11928</v>
      </c>
      <c r="M1664" s="12" t="s">
        <v>6</v>
      </c>
      <c r="N1664" s="12">
        <v>397</v>
      </c>
      <c r="O1664" s="12" t="s">
        <v>6</v>
      </c>
      <c r="P1664" s="12" t="s">
        <v>6</v>
      </c>
      <c r="Q1664" s="12" t="s">
        <v>6</v>
      </c>
      <c r="R1664">
        <v>1663</v>
      </c>
    </row>
    <row r="1665" spans="1:18" ht="15" x14ac:dyDescent="0.45">
      <c r="A1665">
        <v>22746</v>
      </c>
      <c r="B1665">
        <v>152</v>
      </c>
      <c r="C1665">
        <v>181.7</v>
      </c>
      <c r="D1665">
        <v>125</v>
      </c>
      <c r="E1665">
        <v>149.5</v>
      </c>
      <c r="F1665">
        <v>136</v>
      </c>
      <c r="G1665">
        <v>162.69999999999999</v>
      </c>
      <c r="H1665">
        <v>139</v>
      </c>
      <c r="I1665">
        <v>166.2</v>
      </c>
      <c r="J1665">
        <v>552</v>
      </c>
      <c r="K1665">
        <v>660.09999999999991</v>
      </c>
      <c r="L1665" s="11" t="s">
        <v>11928</v>
      </c>
      <c r="M1665" s="12" t="s">
        <v>6</v>
      </c>
      <c r="N1665" s="12">
        <v>398</v>
      </c>
      <c r="O1665" s="12" t="s">
        <v>6</v>
      </c>
      <c r="P1665" s="12" t="s">
        <v>6</v>
      </c>
      <c r="Q1665" s="12" t="s">
        <v>6</v>
      </c>
      <c r="R1665">
        <v>1664</v>
      </c>
    </row>
    <row r="1666" spans="1:18" ht="15" x14ac:dyDescent="0.45">
      <c r="A1666">
        <v>31747</v>
      </c>
      <c r="D1666">
        <v>2</v>
      </c>
      <c r="E1666">
        <v>57.8</v>
      </c>
      <c r="F1666">
        <v>14</v>
      </c>
      <c r="G1666">
        <v>399.98</v>
      </c>
      <c r="H1666">
        <v>7</v>
      </c>
      <c r="I1666">
        <v>202.3</v>
      </c>
      <c r="J1666">
        <v>23</v>
      </c>
      <c r="K1666">
        <v>660.08</v>
      </c>
      <c r="L1666" s="11" t="s">
        <v>11925</v>
      </c>
      <c r="M1666" s="12" t="s">
        <v>6</v>
      </c>
      <c r="N1666" s="12" t="s">
        <v>6</v>
      </c>
      <c r="O1666" s="12">
        <v>274</v>
      </c>
      <c r="P1666" s="12" t="s">
        <v>6</v>
      </c>
      <c r="Q1666" s="12" t="s">
        <v>6</v>
      </c>
      <c r="R1666">
        <v>1665</v>
      </c>
    </row>
    <row r="1667" spans="1:18" ht="15" x14ac:dyDescent="0.45">
      <c r="A1667">
        <v>12820</v>
      </c>
      <c r="B1667">
        <v>20</v>
      </c>
      <c r="C1667">
        <v>330</v>
      </c>
      <c r="D1667">
        <v>9</v>
      </c>
      <c r="E1667">
        <v>148.5</v>
      </c>
      <c r="H1667">
        <v>11</v>
      </c>
      <c r="I1667">
        <v>181.5</v>
      </c>
      <c r="J1667">
        <v>40</v>
      </c>
      <c r="K1667">
        <v>660</v>
      </c>
      <c r="L1667" s="11" t="s">
        <v>11927</v>
      </c>
      <c r="M1667" s="12" t="s">
        <v>6</v>
      </c>
      <c r="N1667" s="12" t="s">
        <v>6</v>
      </c>
      <c r="O1667" s="12" t="s">
        <v>6</v>
      </c>
      <c r="P1667" s="12" t="s">
        <v>6</v>
      </c>
      <c r="Q1667" s="12">
        <v>266</v>
      </c>
      <c r="R1667">
        <v>1666</v>
      </c>
    </row>
    <row r="1668" spans="1:18" ht="15" x14ac:dyDescent="0.45">
      <c r="A1668">
        <v>27648</v>
      </c>
      <c r="B1668">
        <v>37</v>
      </c>
      <c r="C1668">
        <v>177.22</v>
      </c>
      <c r="D1668">
        <v>31</v>
      </c>
      <c r="E1668">
        <v>148.04</v>
      </c>
      <c r="F1668">
        <v>35</v>
      </c>
      <c r="G1668">
        <v>167.24</v>
      </c>
      <c r="H1668">
        <v>35</v>
      </c>
      <c r="I1668">
        <v>167.24</v>
      </c>
      <c r="J1668">
        <v>138</v>
      </c>
      <c r="K1668">
        <v>659.74</v>
      </c>
      <c r="L1668" s="11" t="s">
        <v>11926</v>
      </c>
      <c r="M1668" s="12" t="s">
        <v>6</v>
      </c>
      <c r="N1668" s="12" t="s">
        <v>6</v>
      </c>
      <c r="O1668" s="12" t="s">
        <v>6</v>
      </c>
      <c r="P1668" s="12">
        <v>273</v>
      </c>
      <c r="Q1668" s="12" t="s">
        <v>6</v>
      </c>
      <c r="R1668">
        <v>1667</v>
      </c>
    </row>
    <row r="1669" spans="1:18" ht="15" x14ac:dyDescent="0.45">
      <c r="A1669">
        <v>30043</v>
      </c>
      <c r="B1669">
        <v>37</v>
      </c>
      <c r="C1669">
        <v>117.88</v>
      </c>
      <c r="D1669">
        <v>28</v>
      </c>
      <c r="E1669">
        <v>87.5</v>
      </c>
      <c r="F1669">
        <v>45</v>
      </c>
      <c r="G1669">
        <v>143.74</v>
      </c>
      <c r="H1669">
        <v>97</v>
      </c>
      <c r="I1669">
        <v>310.39999999999998</v>
      </c>
      <c r="J1669">
        <v>207</v>
      </c>
      <c r="K1669">
        <v>659.52</v>
      </c>
      <c r="L1669" s="11" t="s">
        <v>11926</v>
      </c>
      <c r="M1669" s="12" t="s">
        <v>6</v>
      </c>
      <c r="N1669" s="12" t="s">
        <v>6</v>
      </c>
      <c r="O1669" s="12" t="s">
        <v>6</v>
      </c>
      <c r="P1669" s="12">
        <v>274</v>
      </c>
      <c r="Q1669" s="12" t="s">
        <v>6</v>
      </c>
      <c r="R1669">
        <v>1668</v>
      </c>
    </row>
    <row r="1670" spans="1:18" ht="15" x14ac:dyDescent="0.45">
      <c r="A1670">
        <v>30150</v>
      </c>
      <c r="B1670">
        <v>9</v>
      </c>
      <c r="C1670">
        <v>160.32</v>
      </c>
      <c r="D1670">
        <v>2</v>
      </c>
      <c r="E1670">
        <v>36.6</v>
      </c>
      <c r="F1670">
        <v>18</v>
      </c>
      <c r="G1670">
        <v>329.4</v>
      </c>
      <c r="H1670">
        <v>7</v>
      </c>
      <c r="I1670">
        <v>132.9</v>
      </c>
      <c r="J1670">
        <v>36</v>
      </c>
      <c r="K1670">
        <v>659.21999999999991</v>
      </c>
      <c r="L1670" s="11" t="s">
        <v>11927</v>
      </c>
      <c r="M1670" s="12" t="s">
        <v>6</v>
      </c>
      <c r="N1670" s="12" t="s">
        <v>6</v>
      </c>
      <c r="O1670" s="12" t="s">
        <v>6</v>
      </c>
      <c r="P1670" s="12" t="s">
        <v>6</v>
      </c>
      <c r="Q1670" s="12">
        <v>267</v>
      </c>
      <c r="R1670">
        <v>1669</v>
      </c>
    </row>
    <row r="1671" spans="1:18" ht="15" x14ac:dyDescent="0.45">
      <c r="A1671">
        <v>17505</v>
      </c>
      <c r="B1671">
        <v>13</v>
      </c>
      <c r="C1671">
        <v>195</v>
      </c>
      <c r="D1671">
        <v>7</v>
      </c>
      <c r="E1671">
        <v>105</v>
      </c>
      <c r="F1671">
        <v>24</v>
      </c>
      <c r="G1671">
        <v>358.8</v>
      </c>
      <c r="J1671">
        <v>44</v>
      </c>
      <c r="K1671">
        <v>658.8</v>
      </c>
      <c r="L1671" s="11" t="s">
        <v>11926</v>
      </c>
      <c r="M1671" s="12" t="s">
        <v>6</v>
      </c>
      <c r="N1671" s="12" t="s">
        <v>6</v>
      </c>
      <c r="O1671" s="12" t="s">
        <v>6</v>
      </c>
      <c r="P1671" s="12">
        <v>275</v>
      </c>
      <c r="Q1671" s="12" t="s">
        <v>6</v>
      </c>
      <c r="R1671">
        <v>1670</v>
      </c>
    </row>
    <row r="1672" spans="1:18" ht="15" x14ac:dyDescent="0.45">
      <c r="A1672">
        <v>22279</v>
      </c>
      <c r="B1672">
        <v>401</v>
      </c>
      <c r="C1672">
        <v>200.06</v>
      </c>
      <c r="D1672">
        <v>315</v>
      </c>
      <c r="E1672">
        <v>156.82</v>
      </c>
      <c r="F1672">
        <v>316</v>
      </c>
      <c r="G1672">
        <v>157.72</v>
      </c>
      <c r="H1672">
        <v>288</v>
      </c>
      <c r="I1672">
        <v>143.6</v>
      </c>
      <c r="J1672">
        <v>1320</v>
      </c>
      <c r="K1672">
        <v>658.2</v>
      </c>
      <c r="L1672" s="11" t="s">
        <v>11926</v>
      </c>
      <c r="M1672" s="12" t="s">
        <v>6</v>
      </c>
      <c r="N1672" s="12" t="s">
        <v>6</v>
      </c>
      <c r="O1672" s="12" t="s">
        <v>6</v>
      </c>
      <c r="P1672" s="12">
        <v>276</v>
      </c>
      <c r="Q1672" s="12" t="s">
        <v>6</v>
      </c>
      <c r="R1672">
        <v>1671</v>
      </c>
    </row>
    <row r="1673" spans="1:18" ht="15" x14ac:dyDescent="0.45">
      <c r="A1673">
        <v>23584</v>
      </c>
      <c r="B1673">
        <v>6</v>
      </c>
      <c r="C1673">
        <v>130.19999999999999</v>
      </c>
      <c r="D1673">
        <v>11</v>
      </c>
      <c r="E1673">
        <v>240.9</v>
      </c>
      <c r="F1673">
        <v>13</v>
      </c>
      <c r="G1673">
        <v>284.7</v>
      </c>
      <c r="J1673">
        <v>30</v>
      </c>
      <c r="K1673">
        <v>655.8</v>
      </c>
      <c r="L1673" s="11" t="s">
        <v>11926</v>
      </c>
      <c r="M1673" s="12" t="s">
        <v>6</v>
      </c>
      <c r="N1673" s="12" t="s">
        <v>6</v>
      </c>
      <c r="O1673" s="12" t="s">
        <v>6</v>
      </c>
      <c r="P1673" s="12">
        <v>277</v>
      </c>
      <c r="Q1673" s="12" t="s">
        <v>6</v>
      </c>
      <c r="R1673">
        <v>1672</v>
      </c>
    </row>
    <row r="1674" spans="1:18" ht="15" x14ac:dyDescent="0.45">
      <c r="A1674">
        <v>14195</v>
      </c>
      <c r="B1674">
        <v>9</v>
      </c>
      <c r="C1674">
        <v>206.1</v>
      </c>
      <c r="D1674">
        <v>4</v>
      </c>
      <c r="E1674">
        <v>69.33</v>
      </c>
      <c r="F1674">
        <v>14</v>
      </c>
      <c r="G1674">
        <v>221.33</v>
      </c>
      <c r="H1674">
        <v>10</v>
      </c>
      <c r="I1674">
        <v>159</v>
      </c>
      <c r="J1674">
        <v>37</v>
      </c>
      <c r="K1674">
        <v>655.76</v>
      </c>
      <c r="L1674" s="11" t="s">
        <v>11926</v>
      </c>
      <c r="M1674" s="12" t="s">
        <v>6</v>
      </c>
      <c r="N1674" s="12" t="s">
        <v>6</v>
      </c>
      <c r="O1674" s="12" t="s">
        <v>6</v>
      </c>
      <c r="P1674" s="12">
        <v>278</v>
      </c>
      <c r="Q1674" s="12" t="s">
        <v>6</v>
      </c>
      <c r="R1674">
        <v>1673</v>
      </c>
    </row>
    <row r="1675" spans="1:18" ht="15" x14ac:dyDescent="0.45">
      <c r="A1675">
        <v>11012</v>
      </c>
      <c r="B1675">
        <v>18</v>
      </c>
      <c r="C1675">
        <v>270</v>
      </c>
      <c r="D1675">
        <v>8</v>
      </c>
      <c r="E1675">
        <v>118.6</v>
      </c>
      <c r="F1675">
        <v>10</v>
      </c>
      <c r="G1675">
        <v>147.81</v>
      </c>
      <c r="H1675">
        <v>8</v>
      </c>
      <c r="I1675">
        <v>119.2</v>
      </c>
      <c r="J1675">
        <v>44</v>
      </c>
      <c r="K1675">
        <v>655.61000000000013</v>
      </c>
      <c r="L1675" s="11" t="s">
        <v>11927</v>
      </c>
      <c r="M1675" s="12" t="s">
        <v>6</v>
      </c>
      <c r="N1675" s="12" t="s">
        <v>6</v>
      </c>
      <c r="O1675" s="12" t="s">
        <v>6</v>
      </c>
      <c r="P1675" s="12" t="s">
        <v>6</v>
      </c>
      <c r="Q1675" s="12">
        <v>268</v>
      </c>
      <c r="R1675">
        <v>1674</v>
      </c>
    </row>
    <row r="1676" spans="1:18" ht="15" x14ac:dyDescent="0.45">
      <c r="A1676">
        <v>28911</v>
      </c>
      <c r="D1676">
        <v>9</v>
      </c>
      <c r="E1676">
        <v>134.1</v>
      </c>
      <c r="F1676">
        <v>19</v>
      </c>
      <c r="G1676">
        <v>283.10000000000002</v>
      </c>
      <c r="H1676">
        <v>16</v>
      </c>
      <c r="I1676">
        <v>238.4</v>
      </c>
      <c r="J1676">
        <v>44</v>
      </c>
      <c r="K1676">
        <v>655.6</v>
      </c>
      <c r="L1676" s="11" t="s">
        <v>11925</v>
      </c>
      <c r="M1676" s="12" t="s">
        <v>6</v>
      </c>
      <c r="N1676" s="12" t="s">
        <v>6</v>
      </c>
      <c r="O1676" s="12">
        <v>275</v>
      </c>
      <c r="P1676" s="12" t="s">
        <v>6</v>
      </c>
      <c r="Q1676" s="12" t="s">
        <v>6</v>
      </c>
      <c r="R1676">
        <v>1675</v>
      </c>
    </row>
    <row r="1677" spans="1:18" ht="15" x14ac:dyDescent="0.45">
      <c r="A1677">
        <v>18210</v>
      </c>
      <c r="B1677">
        <v>17</v>
      </c>
      <c r="C1677">
        <v>144.5</v>
      </c>
      <c r="D1677">
        <v>34</v>
      </c>
      <c r="E1677">
        <v>284.24</v>
      </c>
      <c r="F1677">
        <v>9</v>
      </c>
      <c r="G1677">
        <v>75.14</v>
      </c>
      <c r="H1677">
        <v>18</v>
      </c>
      <c r="I1677">
        <v>150.96</v>
      </c>
      <c r="J1677">
        <v>78</v>
      </c>
      <c r="K1677">
        <v>654.84</v>
      </c>
      <c r="L1677" s="11" t="s">
        <v>11928</v>
      </c>
      <c r="M1677" s="12" t="s">
        <v>6</v>
      </c>
      <c r="N1677" s="12">
        <v>399</v>
      </c>
      <c r="O1677" s="12" t="s">
        <v>6</v>
      </c>
      <c r="P1677" s="12" t="s">
        <v>6</v>
      </c>
      <c r="Q1677" s="12" t="s">
        <v>6</v>
      </c>
      <c r="R1677">
        <v>1676</v>
      </c>
    </row>
    <row r="1678" spans="1:18" ht="15" x14ac:dyDescent="0.45">
      <c r="A1678">
        <v>10713</v>
      </c>
      <c r="B1678">
        <v>75</v>
      </c>
      <c r="C1678">
        <v>134.16</v>
      </c>
      <c r="D1678">
        <v>35</v>
      </c>
      <c r="E1678">
        <v>58.38</v>
      </c>
      <c r="F1678">
        <v>101</v>
      </c>
      <c r="G1678">
        <v>163.5</v>
      </c>
      <c r="H1678">
        <v>170</v>
      </c>
      <c r="I1678">
        <v>298.58</v>
      </c>
      <c r="J1678">
        <v>381</v>
      </c>
      <c r="K1678">
        <v>654.61999999999989</v>
      </c>
      <c r="L1678" s="11" t="s">
        <v>11925</v>
      </c>
      <c r="M1678" s="12" t="s">
        <v>6</v>
      </c>
      <c r="N1678" s="12" t="s">
        <v>6</v>
      </c>
      <c r="O1678" s="12">
        <v>276</v>
      </c>
      <c r="P1678" s="12" t="s">
        <v>6</v>
      </c>
      <c r="Q1678" s="12" t="s">
        <v>6</v>
      </c>
      <c r="R1678">
        <v>1677</v>
      </c>
    </row>
    <row r="1679" spans="1:18" ht="15" x14ac:dyDescent="0.45">
      <c r="A1679">
        <v>14877</v>
      </c>
      <c r="B1679">
        <v>20</v>
      </c>
      <c r="C1679">
        <v>97.61</v>
      </c>
      <c r="D1679">
        <v>25</v>
      </c>
      <c r="E1679">
        <v>120</v>
      </c>
      <c r="F1679">
        <v>43</v>
      </c>
      <c r="G1679">
        <v>206.4</v>
      </c>
      <c r="H1679">
        <v>48</v>
      </c>
      <c r="I1679">
        <v>230.4</v>
      </c>
      <c r="J1679">
        <v>136</v>
      </c>
      <c r="K1679">
        <v>654.41</v>
      </c>
      <c r="L1679" s="11" t="s">
        <v>11928</v>
      </c>
      <c r="M1679" s="12" t="s">
        <v>6</v>
      </c>
      <c r="N1679" s="12">
        <v>400</v>
      </c>
      <c r="O1679" s="12" t="s">
        <v>6</v>
      </c>
      <c r="P1679" s="12" t="s">
        <v>6</v>
      </c>
      <c r="Q1679" s="12" t="s">
        <v>6</v>
      </c>
      <c r="R1679">
        <v>1678</v>
      </c>
    </row>
    <row r="1680" spans="1:18" ht="15" x14ac:dyDescent="0.45">
      <c r="A1680">
        <v>32003</v>
      </c>
      <c r="F1680">
        <v>21</v>
      </c>
      <c r="G1680">
        <v>264.60000000000002</v>
      </c>
      <c r="H1680">
        <v>31</v>
      </c>
      <c r="I1680">
        <v>389.59</v>
      </c>
      <c r="J1680">
        <v>52</v>
      </c>
      <c r="K1680">
        <v>654.19000000000005</v>
      </c>
      <c r="L1680" s="11" t="s">
        <v>11925</v>
      </c>
      <c r="M1680" s="12" t="s">
        <v>6</v>
      </c>
      <c r="N1680" s="12" t="s">
        <v>6</v>
      </c>
      <c r="O1680" s="12">
        <v>277</v>
      </c>
      <c r="P1680" s="12" t="s">
        <v>6</v>
      </c>
      <c r="Q1680" s="12" t="s">
        <v>6</v>
      </c>
      <c r="R1680">
        <v>1679</v>
      </c>
    </row>
    <row r="1681" spans="1:18" ht="15" x14ac:dyDescent="0.45">
      <c r="A1681">
        <v>27449</v>
      </c>
      <c r="B1681">
        <v>75</v>
      </c>
      <c r="C1681">
        <v>222.92</v>
      </c>
      <c r="D1681">
        <v>44</v>
      </c>
      <c r="E1681">
        <v>131.76</v>
      </c>
      <c r="F1681">
        <v>61</v>
      </c>
      <c r="G1681">
        <v>181.8</v>
      </c>
      <c r="H1681">
        <v>39</v>
      </c>
      <c r="I1681">
        <v>117</v>
      </c>
      <c r="J1681">
        <v>219</v>
      </c>
      <c r="K1681">
        <v>653.48</v>
      </c>
      <c r="L1681" s="11" t="s">
        <v>11928</v>
      </c>
      <c r="M1681" s="12" t="s">
        <v>6</v>
      </c>
      <c r="N1681" s="12">
        <v>401</v>
      </c>
      <c r="O1681" s="12" t="s">
        <v>6</v>
      </c>
      <c r="P1681" s="12" t="s">
        <v>6</v>
      </c>
      <c r="Q1681" s="12" t="s">
        <v>6</v>
      </c>
      <c r="R1681">
        <v>1680</v>
      </c>
    </row>
    <row r="1682" spans="1:18" ht="15" x14ac:dyDescent="0.45">
      <c r="A1682">
        <v>29780</v>
      </c>
      <c r="B1682">
        <v>31</v>
      </c>
      <c r="C1682">
        <v>460.71</v>
      </c>
      <c r="D1682">
        <v>13</v>
      </c>
      <c r="E1682">
        <v>192.51</v>
      </c>
      <c r="J1682">
        <v>44</v>
      </c>
      <c r="K1682">
        <v>653.22</v>
      </c>
      <c r="L1682" s="11" t="s">
        <v>11928</v>
      </c>
      <c r="M1682" s="12" t="s">
        <v>6</v>
      </c>
      <c r="N1682" s="12">
        <v>402</v>
      </c>
      <c r="O1682" s="12" t="s">
        <v>6</v>
      </c>
      <c r="P1682" s="12" t="s">
        <v>6</v>
      </c>
      <c r="Q1682" s="12" t="s">
        <v>6</v>
      </c>
      <c r="R1682">
        <v>1681</v>
      </c>
    </row>
    <row r="1683" spans="1:18" ht="15" x14ac:dyDescent="0.45">
      <c r="A1683">
        <v>12621</v>
      </c>
      <c r="D1683">
        <v>8</v>
      </c>
      <c r="E1683">
        <v>217.6</v>
      </c>
      <c r="F1683">
        <v>7</v>
      </c>
      <c r="G1683">
        <v>190.4</v>
      </c>
      <c r="H1683">
        <v>9</v>
      </c>
      <c r="I1683">
        <v>244.8</v>
      </c>
      <c r="J1683">
        <v>24</v>
      </c>
      <c r="K1683">
        <v>652.79999999999995</v>
      </c>
      <c r="L1683" s="11" t="s">
        <v>11927</v>
      </c>
      <c r="M1683" s="12" t="s">
        <v>6</v>
      </c>
      <c r="N1683" s="12" t="s">
        <v>6</v>
      </c>
      <c r="O1683" s="12" t="s">
        <v>6</v>
      </c>
      <c r="P1683" s="12" t="s">
        <v>6</v>
      </c>
      <c r="Q1683" s="12">
        <v>269</v>
      </c>
      <c r="R1683">
        <v>1682</v>
      </c>
    </row>
    <row r="1684" spans="1:18" ht="15" x14ac:dyDescent="0.45">
      <c r="A1684">
        <v>29053</v>
      </c>
      <c r="B1684">
        <v>192</v>
      </c>
      <c r="C1684">
        <v>345.18</v>
      </c>
      <c r="D1684">
        <v>54</v>
      </c>
      <c r="E1684">
        <v>80.760000000000005</v>
      </c>
      <c r="F1684">
        <v>18</v>
      </c>
      <c r="G1684">
        <v>30.6</v>
      </c>
      <c r="H1684">
        <v>109</v>
      </c>
      <c r="I1684">
        <v>195.92</v>
      </c>
      <c r="J1684">
        <v>373</v>
      </c>
      <c r="K1684">
        <v>652.46</v>
      </c>
      <c r="L1684" s="11" t="s">
        <v>11928</v>
      </c>
      <c r="M1684" s="12" t="s">
        <v>6</v>
      </c>
      <c r="N1684" s="12">
        <v>403</v>
      </c>
      <c r="O1684" s="12" t="s">
        <v>6</v>
      </c>
      <c r="P1684" s="12" t="s">
        <v>6</v>
      </c>
      <c r="Q1684" s="12" t="s">
        <v>6</v>
      </c>
      <c r="R1684">
        <v>1683</v>
      </c>
    </row>
    <row r="1685" spans="1:18" ht="15" x14ac:dyDescent="0.45">
      <c r="A1685">
        <v>12205</v>
      </c>
      <c r="B1685">
        <v>46</v>
      </c>
      <c r="C1685">
        <v>399.5</v>
      </c>
      <c r="D1685">
        <v>29</v>
      </c>
      <c r="E1685">
        <v>252.3</v>
      </c>
      <c r="J1685">
        <v>75</v>
      </c>
      <c r="K1685">
        <v>651.79999999999995</v>
      </c>
      <c r="L1685" s="11" t="s">
        <v>11928</v>
      </c>
      <c r="M1685" s="12" t="s">
        <v>6</v>
      </c>
      <c r="N1685" s="12">
        <v>404</v>
      </c>
      <c r="O1685" s="12" t="s">
        <v>6</v>
      </c>
      <c r="P1685" s="12" t="s">
        <v>6</v>
      </c>
      <c r="Q1685" s="12" t="s">
        <v>6</v>
      </c>
      <c r="R1685">
        <v>1684</v>
      </c>
    </row>
    <row r="1686" spans="1:18" ht="15" x14ac:dyDescent="0.45">
      <c r="A1686">
        <v>14638</v>
      </c>
      <c r="B1686">
        <v>14</v>
      </c>
      <c r="C1686">
        <v>190.4</v>
      </c>
      <c r="D1686">
        <v>11</v>
      </c>
      <c r="E1686">
        <v>148.51</v>
      </c>
      <c r="F1686">
        <v>14</v>
      </c>
      <c r="G1686">
        <v>190.4</v>
      </c>
      <c r="H1686">
        <v>9</v>
      </c>
      <c r="I1686">
        <v>122.4</v>
      </c>
      <c r="J1686">
        <v>48</v>
      </c>
      <c r="K1686">
        <v>651.70999999999992</v>
      </c>
      <c r="L1686" s="11" t="s">
        <v>11926</v>
      </c>
      <c r="M1686" s="12" t="s">
        <v>6</v>
      </c>
      <c r="N1686" s="12" t="s">
        <v>6</v>
      </c>
      <c r="O1686" s="12" t="s">
        <v>6</v>
      </c>
      <c r="P1686" s="12">
        <v>279</v>
      </c>
      <c r="Q1686" s="12" t="s">
        <v>6</v>
      </c>
      <c r="R1686">
        <v>1685</v>
      </c>
    </row>
    <row r="1687" spans="1:18" ht="15" x14ac:dyDescent="0.45">
      <c r="A1687">
        <v>14831</v>
      </c>
      <c r="B1687">
        <v>85</v>
      </c>
      <c r="C1687">
        <v>169.84</v>
      </c>
      <c r="D1687">
        <v>78</v>
      </c>
      <c r="E1687">
        <v>146.1</v>
      </c>
      <c r="F1687">
        <v>99</v>
      </c>
      <c r="G1687">
        <v>177.78</v>
      </c>
      <c r="H1687">
        <v>88</v>
      </c>
      <c r="I1687">
        <v>157.69999999999999</v>
      </c>
      <c r="J1687">
        <v>350</v>
      </c>
      <c r="K1687">
        <v>651.42000000000007</v>
      </c>
      <c r="L1687" s="11" t="s">
        <v>11928</v>
      </c>
      <c r="M1687" s="12" t="s">
        <v>6</v>
      </c>
      <c r="N1687" s="12">
        <v>405</v>
      </c>
      <c r="O1687" s="12" t="s">
        <v>6</v>
      </c>
      <c r="P1687" s="12" t="s">
        <v>6</v>
      </c>
      <c r="Q1687" s="12" t="s">
        <v>6</v>
      </c>
      <c r="R1687">
        <v>1686</v>
      </c>
    </row>
    <row r="1688" spans="1:18" ht="15" x14ac:dyDescent="0.45">
      <c r="A1688">
        <v>12155</v>
      </c>
      <c r="B1688">
        <v>20</v>
      </c>
      <c r="C1688">
        <v>210</v>
      </c>
      <c r="D1688">
        <v>13</v>
      </c>
      <c r="E1688">
        <v>135.66</v>
      </c>
      <c r="F1688">
        <v>6</v>
      </c>
      <c r="G1688">
        <v>79.2</v>
      </c>
      <c r="H1688">
        <v>17</v>
      </c>
      <c r="I1688">
        <v>224.4</v>
      </c>
      <c r="J1688">
        <v>56</v>
      </c>
      <c r="K1688">
        <v>649.26</v>
      </c>
      <c r="L1688" s="11" t="s">
        <v>11926</v>
      </c>
      <c r="M1688" s="12" t="s">
        <v>6</v>
      </c>
      <c r="N1688" s="12" t="s">
        <v>6</v>
      </c>
      <c r="O1688" s="12" t="s">
        <v>6</v>
      </c>
      <c r="P1688" s="12">
        <v>280</v>
      </c>
      <c r="Q1688" s="12" t="s">
        <v>6</v>
      </c>
      <c r="R1688">
        <v>1687</v>
      </c>
    </row>
    <row r="1689" spans="1:18" ht="15" x14ac:dyDescent="0.45">
      <c r="A1689">
        <v>10957</v>
      </c>
      <c r="B1689">
        <v>17</v>
      </c>
      <c r="C1689">
        <v>246.5</v>
      </c>
      <c r="D1689">
        <v>10</v>
      </c>
      <c r="E1689">
        <v>143.84</v>
      </c>
      <c r="F1689">
        <v>6</v>
      </c>
      <c r="G1689">
        <v>85.84</v>
      </c>
      <c r="H1689">
        <v>12</v>
      </c>
      <c r="I1689">
        <v>172.84</v>
      </c>
      <c r="J1689">
        <v>45</v>
      </c>
      <c r="K1689">
        <v>649.0200000000001</v>
      </c>
      <c r="L1689" s="11" t="s">
        <v>11928</v>
      </c>
      <c r="M1689" s="12" t="s">
        <v>6</v>
      </c>
      <c r="N1689" s="12">
        <v>406</v>
      </c>
      <c r="O1689" s="12" t="s">
        <v>6</v>
      </c>
      <c r="P1689" s="12" t="s">
        <v>6</v>
      </c>
      <c r="Q1689" s="12" t="s">
        <v>6</v>
      </c>
      <c r="R1689">
        <v>1688</v>
      </c>
    </row>
    <row r="1690" spans="1:18" ht="15" x14ac:dyDescent="0.45">
      <c r="A1690">
        <v>23088</v>
      </c>
      <c r="B1690">
        <v>4</v>
      </c>
      <c r="C1690">
        <v>199.6</v>
      </c>
      <c r="D1690">
        <v>3</v>
      </c>
      <c r="E1690">
        <v>149.69999999999999</v>
      </c>
      <c r="F1690">
        <v>2</v>
      </c>
      <c r="G1690">
        <v>99.8</v>
      </c>
      <c r="H1690">
        <v>4</v>
      </c>
      <c r="I1690">
        <v>199.6</v>
      </c>
      <c r="J1690">
        <v>13</v>
      </c>
      <c r="K1690">
        <v>648.69999999999993</v>
      </c>
      <c r="L1690" s="11" t="s">
        <v>11925</v>
      </c>
      <c r="M1690" s="12" t="s">
        <v>6</v>
      </c>
      <c r="N1690" s="12" t="s">
        <v>6</v>
      </c>
      <c r="O1690" s="12">
        <v>278</v>
      </c>
      <c r="P1690" s="12" t="s">
        <v>6</v>
      </c>
      <c r="Q1690" s="12" t="s">
        <v>6</v>
      </c>
      <c r="R1690">
        <v>1689</v>
      </c>
    </row>
    <row r="1691" spans="1:18" ht="15" x14ac:dyDescent="0.45">
      <c r="A1691">
        <v>30092</v>
      </c>
      <c r="B1691">
        <v>3</v>
      </c>
      <c r="C1691">
        <v>149.69999999999999</v>
      </c>
      <c r="D1691">
        <v>1</v>
      </c>
      <c r="E1691">
        <v>49.9</v>
      </c>
      <c r="F1691">
        <v>3</v>
      </c>
      <c r="G1691">
        <v>149.69999999999999</v>
      </c>
      <c r="H1691">
        <v>6</v>
      </c>
      <c r="I1691">
        <v>299.39999999999998</v>
      </c>
      <c r="J1691">
        <v>13</v>
      </c>
      <c r="K1691">
        <v>648.69999999999993</v>
      </c>
      <c r="L1691" s="11" t="s">
        <v>11925</v>
      </c>
      <c r="M1691" s="12" t="s">
        <v>6</v>
      </c>
      <c r="N1691" s="12" t="s">
        <v>6</v>
      </c>
      <c r="O1691" s="12">
        <v>279</v>
      </c>
      <c r="P1691" s="12" t="s">
        <v>6</v>
      </c>
      <c r="Q1691" s="12" t="s">
        <v>6</v>
      </c>
      <c r="R1691">
        <v>1690</v>
      </c>
    </row>
    <row r="1692" spans="1:18" ht="15" x14ac:dyDescent="0.45">
      <c r="A1692">
        <v>29050</v>
      </c>
      <c r="B1692">
        <v>11</v>
      </c>
      <c r="C1692">
        <v>268.63</v>
      </c>
      <c r="D1692">
        <v>4</v>
      </c>
      <c r="E1692">
        <v>97.3</v>
      </c>
      <c r="F1692">
        <v>5</v>
      </c>
      <c r="G1692">
        <v>117.5</v>
      </c>
      <c r="H1692">
        <v>7</v>
      </c>
      <c r="I1692">
        <v>164.5</v>
      </c>
      <c r="J1692">
        <v>27</v>
      </c>
      <c r="K1692">
        <v>647.93000000000006</v>
      </c>
      <c r="L1692" s="11" t="s">
        <v>11926</v>
      </c>
      <c r="M1692" s="12" t="s">
        <v>6</v>
      </c>
      <c r="N1692" s="12" t="s">
        <v>6</v>
      </c>
      <c r="O1692" s="12" t="s">
        <v>6</v>
      </c>
      <c r="P1692" s="12">
        <v>281</v>
      </c>
      <c r="Q1692" s="12" t="s">
        <v>6</v>
      </c>
      <c r="R1692">
        <v>1691</v>
      </c>
    </row>
    <row r="1693" spans="1:18" ht="15" x14ac:dyDescent="0.45">
      <c r="A1693">
        <v>22789</v>
      </c>
      <c r="B1693">
        <v>63</v>
      </c>
      <c r="C1693">
        <v>301.95</v>
      </c>
      <c r="F1693">
        <v>55</v>
      </c>
      <c r="G1693">
        <v>264</v>
      </c>
      <c r="H1693">
        <v>17</v>
      </c>
      <c r="I1693">
        <v>81.599999999999994</v>
      </c>
      <c r="J1693">
        <v>135</v>
      </c>
      <c r="K1693">
        <v>647.55000000000007</v>
      </c>
      <c r="L1693" s="11" t="s">
        <v>11927</v>
      </c>
      <c r="M1693" s="12" t="s">
        <v>6</v>
      </c>
      <c r="N1693" s="12" t="s">
        <v>6</v>
      </c>
      <c r="O1693" s="12" t="s">
        <v>6</v>
      </c>
      <c r="P1693" s="12" t="s">
        <v>6</v>
      </c>
      <c r="Q1693" s="12">
        <v>270</v>
      </c>
      <c r="R1693">
        <v>1692</v>
      </c>
    </row>
    <row r="1694" spans="1:18" ht="15" x14ac:dyDescent="0.45">
      <c r="A1694">
        <v>16947</v>
      </c>
      <c r="B1694">
        <v>27</v>
      </c>
      <c r="C1694">
        <v>172.29</v>
      </c>
      <c r="D1694">
        <v>22</v>
      </c>
      <c r="E1694">
        <v>140.80000000000001</v>
      </c>
      <c r="F1694">
        <v>26</v>
      </c>
      <c r="G1694">
        <v>166.79</v>
      </c>
      <c r="H1694">
        <v>23</v>
      </c>
      <c r="I1694">
        <v>167.32</v>
      </c>
      <c r="J1694">
        <v>98</v>
      </c>
      <c r="K1694">
        <v>647.20000000000005</v>
      </c>
      <c r="L1694" s="11" t="s">
        <v>11926</v>
      </c>
      <c r="M1694" s="12" t="s">
        <v>6</v>
      </c>
      <c r="N1694" s="12" t="s">
        <v>6</v>
      </c>
      <c r="O1694" s="12" t="s">
        <v>6</v>
      </c>
      <c r="P1694" s="12">
        <v>282</v>
      </c>
      <c r="Q1694" s="12" t="s">
        <v>6</v>
      </c>
      <c r="R1694">
        <v>1693</v>
      </c>
    </row>
    <row r="1695" spans="1:18" ht="15" x14ac:dyDescent="0.45">
      <c r="A1695">
        <v>17963</v>
      </c>
      <c r="B1695">
        <v>12</v>
      </c>
      <c r="C1695">
        <v>282</v>
      </c>
      <c r="D1695">
        <v>4</v>
      </c>
      <c r="E1695">
        <v>94</v>
      </c>
      <c r="F1695">
        <v>4</v>
      </c>
      <c r="G1695">
        <v>98.4</v>
      </c>
      <c r="H1695">
        <v>7</v>
      </c>
      <c r="I1695">
        <v>172.2</v>
      </c>
      <c r="J1695">
        <v>27</v>
      </c>
      <c r="K1695">
        <v>646.59999999999991</v>
      </c>
      <c r="L1695" s="11" t="s">
        <v>11926</v>
      </c>
      <c r="M1695" s="12" t="s">
        <v>6</v>
      </c>
      <c r="N1695" s="12" t="s">
        <v>6</v>
      </c>
      <c r="O1695" s="12" t="s">
        <v>6</v>
      </c>
      <c r="P1695" s="12">
        <v>283</v>
      </c>
      <c r="Q1695" s="12" t="s">
        <v>6</v>
      </c>
      <c r="R1695">
        <v>1694</v>
      </c>
    </row>
    <row r="1696" spans="1:18" ht="15" x14ac:dyDescent="0.45">
      <c r="A1696">
        <v>13897</v>
      </c>
      <c r="B1696">
        <v>13</v>
      </c>
      <c r="C1696">
        <v>184.6</v>
      </c>
      <c r="D1696">
        <v>12</v>
      </c>
      <c r="E1696">
        <v>171.94</v>
      </c>
      <c r="F1696">
        <v>15</v>
      </c>
      <c r="G1696">
        <v>217.5</v>
      </c>
      <c r="H1696">
        <v>5</v>
      </c>
      <c r="I1696">
        <v>72.5</v>
      </c>
      <c r="J1696">
        <v>45</v>
      </c>
      <c r="K1696">
        <v>646.54</v>
      </c>
      <c r="L1696" s="11" t="s">
        <v>11926</v>
      </c>
      <c r="M1696" s="12" t="s">
        <v>6</v>
      </c>
      <c r="N1696" s="12" t="s">
        <v>6</v>
      </c>
      <c r="O1696" s="12" t="s">
        <v>6</v>
      </c>
      <c r="P1696" s="12">
        <v>284</v>
      </c>
      <c r="Q1696" s="12" t="s">
        <v>6</v>
      </c>
      <c r="R1696">
        <v>1695</v>
      </c>
    </row>
    <row r="1697" spans="1:18" ht="15" x14ac:dyDescent="0.45">
      <c r="A1697">
        <v>10457</v>
      </c>
      <c r="B1697">
        <v>8</v>
      </c>
      <c r="C1697">
        <v>287.2</v>
      </c>
      <c r="F1697">
        <v>4</v>
      </c>
      <c r="G1697">
        <v>143.6</v>
      </c>
      <c r="H1697">
        <v>6</v>
      </c>
      <c r="I1697">
        <v>215.4</v>
      </c>
      <c r="J1697">
        <v>18</v>
      </c>
      <c r="K1697">
        <v>646.19999999999993</v>
      </c>
      <c r="L1697" s="11" t="s">
        <v>11927</v>
      </c>
      <c r="M1697" s="12" t="s">
        <v>6</v>
      </c>
      <c r="N1697" s="12" t="s">
        <v>6</v>
      </c>
      <c r="O1697" s="12" t="s">
        <v>6</v>
      </c>
      <c r="P1697" s="12" t="s">
        <v>6</v>
      </c>
      <c r="Q1697" s="12">
        <v>271</v>
      </c>
      <c r="R1697">
        <v>1696</v>
      </c>
    </row>
    <row r="1698" spans="1:18" ht="15" x14ac:dyDescent="0.45">
      <c r="A1698">
        <v>29805</v>
      </c>
      <c r="B1698">
        <v>150</v>
      </c>
      <c r="C1698">
        <v>149.52000000000001</v>
      </c>
      <c r="D1698">
        <v>139</v>
      </c>
      <c r="E1698">
        <v>139</v>
      </c>
      <c r="F1698">
        <v>150</v>
      </c>
      <c r="G1698">
        <v>149.91999999999999</v>
      </c>
      <c r="H1698">
        <v>208</v>
      </c>
      <c r="I1698">
        <v>207.68</v>
      </c>
      <c r="J1698">
        <v>647</v>
      </c>
      <c r="K1698">
        <v>646.11999999999989</v>
      </c>
      <c r="L1698" s="11" t="s">
        <v>11928</v>
      </c>
      <c r="M1698" s="12" t="s">
        <v>6</v>
      </c>
      <c r="N1698" s="12">
        <v>407</v>
      </c>
      <c r="O1698" s="12" t="s">
        <v>6</v>
      </c>
      <c r="P1698" s="12" t="s">
        <v>6</v>
      </c>
      <c r="Q1698" s="12" t="s">
        <v>6</v>
      </c>
      <c r="R1698">
        <v>1697</v>
      </c>
    </row>
    <row r="1699" spans="1:18" ht="15" x14ac:dyDescent="0.45">
      <c r="A1699">
        <v>17778</v>
      </c>
      <c r="B1699">
        <v>9</v>
      </c>
      <c r="C1699">
        <v>103.47</v>
      </c>
      <c r="D1699">
        <v>14</v>
      </c>
      <c r="E1699">
        <v>161.47</v>
      </c>
      <c r="F1699">
        <v>14</v>
      </c>
      <c r="G1699">
        <v>160.54</v>
      </c>
      <c r="H1699">
        <v>19</v>
      </c>
      <c r="I1699">
        <v>220.4</v>
      </c>
      <c r="J1699">
        <v>56</v>
      </c>
      <c r="K1699">
        <v>645.88</v>
      </c>
      <c r="L1699" s="11" t="s">
        <v>11926</v>
      </c>
      <c r="M1699" s="12" t="s">
        <v>6</v>
      </c>
      <c r="N1699" s="12" t="s">
        <v>6</v>
      </c>
      <c r="O1699" s="12" t="s">
        <v>6</v>
      </c>
      <c r="P1699" s="12">
        <v>285</v>
      </c>
      <c r="Q1699" s="12" t="s">
        <v>6</v>
      </c>
      <c r="R1699">
        <v>1698</v>
      </c>
    </row>
    <row r="1700" spans="1:18" ht="15" x14ac:dyDescent="0.45">
      <c r="A1700">
        <v>11262</v>
      </c>
      <c r="B1700">
        <v>31</v>
      </c>
      <c r="C1700">
        <v>151.12</v>
      </c>
      <c r="D1700">
        <v>84</v>
      </c>
      <c r="E1700">
        <v>411.21</v>
      </c>
      <c r="F1700">
        <v>17</v>
      </c>
      <c r="G1700">
        <v>83.3</v>
      </c>
      <c r="J1700">
        <v>132</v>
      </c>
      <c r="K1700">
        <v>645.62999999999988</v>
      </c>
      <c r="L1700" s="11" t="s">
        <v>11924</v>
      </c>
      <c r="M1700" s="12">
        <v>302</v>
      </c>
      <c r="N1700" s="12" t="s">
        <v>6</v>
      </c>
      <c r="O1700" s="12" t="s">
        <v>6</v>
      </c>
      <c r="P1700" s="12" t="s">
        <v>6</v>
      </c>
      <c r="Q1700" s="12" t="s">
        <v>6</v>
      </c>
      <c r="R1700">
        <v>1699</v>
      </c>
    </row>
    <row r="1701" spans="1:18" ht="15" x14ac:dyDescent="0.45">
      <c r="A1701">
        <v>10928</v>
      </c>
      <c r="B1701">
        <v>15</v>
      </c>
      <c r="C1701">
        <v>232.5</v>
      </c>
      <c r="D1701">
        <v>1</v>
      </c>
      <c r="E1701">
        <v>15.5</v>
      </c>
      <c r="H1701">
        <v>24</v>
      </c>
      <c r="I1701">
        <v>397.07</v>
      </c>
      <c r="J1701">
        <v>40</v>
      </c>
      <c r="K1701">
        <v>645.06999999999994</v>
      </c>
      <c r="L1701" s="11" t="s">
        <v>11928</v>
      </c>
      <c r="M1701" s="12" t="s">
        <v>6</v>
      </c>
      <c r="N1701" s="12">
        <v>408</v>
      </c>
      <c r="O1701" s="12" t="s">
        <v>6</v>
      </c>
      <c r="P1701" s="12" t="s">
        <v>6</v>
      </c>
      <c r="Q1701" s="12" t="s">
        <v>6</v>
      </c>
      <c r="R1701">
        <v>1700</v>
      </c>
    </row>
    <row r="1702" spans="1:18" ht="15" x14ac:dyDescent="0.45">
      <c r="A1702">
        <v>18067</v>
      </c>
      <c r="B1702">
        <v>17</v>
      </c>
      <c r="C1702">
        <v>206.42</v>
      </c>
      <c r="D1702">
        <v>10</v>
      </c>
      <c r="E1702">
        <v>122</v>
      </c>
      <c r="F1702">
        <v>9</v>
      </c>
      <c r="G1702">
        <v>109.8</v>
      </c>
      <c r="H1702">
        <v>17</v>
      </c>
      <c r="I1702">
        <v>206.42</v>
      </c>
      <c r="J1702">
        <v>53</v>
      </c>
      <c r="K1702">
        <v>644.64</v>
      </c>
      <c r="L1702" s="11" t="s">
        <v>11928</v>
      </c>
      <c r="M1702" s="12" t="s">
        <v>6</v>
      </c>
      <c r="N1702" s="12">
        <v>409</v>
      </c>
      <c r="O1702" s="12" t="s">
        <v>6</v>
      </c>
      <c r="P1702" s="12" t="s">
        <v>6</v>
      </c>
      <c r="Q1702" s="12" t="s">
        <v>6</v>
      </c>
      <c r="R1702">
        <v>1701</v>
      </c>
    </row>
    <row r="1703" spans="1:18" ht="15" x14ac:dyDescent="0.45">
      <c r="A1703">
        <v>30091</v>
      </c>
      <c r="B1703">
        <v>4</v>
      </c>
      <c r="C1703">
        <v>235.6</v>
      </c>
      <c r="D1703">
        <v>6</v>
      </c>
      <c r="E1703">
        <v>348.69</v>
      </c>
      <c r="F1703">
        <v>1</v>
      </c>
      <c r="G1703">
        <v>58.9</v>
      </c>
      <c r="J1703">
        <v>11</v>
      </c>
      <c r="K1703">
        <v>643.18999999999994</v>
      </c>
      <c r="L1703" s="11" t="s">
        <v>11925</v>
      </c>
      <c r="M1703" s="12" t="s">
        <v>6</v>
      </c>
      <c r="N1703" s="12" t="s">
        <v>6</v>
      </c>
      <c r="O1703" s="12">
        <v>280</v>
      </c>
      <c r="P1703" s="12" t="s">
        <v>6</v>
      </c>
      <c r="Q1703" s="12" t="s">
        <v>6</v>
      </c>
      <c r="R1703">
        <v>1702</v>
      </c>
    </row>
    <row r="1704" spans="1:18" ht="15" x14ac:dyDescent="0.45">
      <c r="A1704">
        <v>29617</v>
      </c>
      <c r="B1704">
        <v>22</v>
      </c>
      <c r="C1704">
        <v>151.80000000000001</v>
      </c>
      <c r="D1704">
        <v>17</v>
      </c>
      <c r="E1704">
        <v>117.3</v>
      </c>
      <c r="F1704">
        <v>33</v>
      </c>
      <c r="G1704">
        <v>222.2</v>
      </c>
      <c r="H1704">
        <v>22</v>
      </c>
      <c r="I1704">
        <v>151.80000000000001</v>
      </c>
      <c r="J1704">
        <v>94</v>
      </c>
      <c r="K1704">
        <v>643.1</v>
      </c>
      <c r="L1704" s="11" t="s">
        <v>11926</v>
      </c>
      <c r="M1704" s="12" t="s">
        <v>6</v>
      </c>
      <c r="N1704" s="12" t="s">
        <v>6</v>
      </c>
      <c r="O1704" s="12" t="s">
        <v>6</v>
      </c>
      <c r="P1704" s="12">
        <v>286</v>
      </c>
      <c r="Q1704" s="12" t="s">
        <v>6</v>
      </c>
      <c r="R1704">
        <v>1703</v>
      </c>
    </row>
    <row r="1705" spans="1:18" ht="15" x14ac:dyDescent="0.45">
      <c r="A1705">
        <v>18535</v>
      </c>
      <c r="B1705">
        <v>67</v>
      </c>
      <c r="C1705">
        <v>167.5</v>
      </c>
      <c r="D1705">
        <v>48</v>
      </c>
      <c r="E1705">
        <v>119.8</v>
      </c>
      <c r="F1705">
        <v>77</v>
      </c>
      <c r="G1705">
        <v>192.3</v>
      </c>
      <c r="H1705">
        <v>66</v>
      </c>
      <c r="I1705">
        <v>163.4</v>
      </c>
      <c r="J1705">
        <v>258</v>
      </c>
      <c r="K1705">
        <v>643</v>
      </c>
      <c r="L1705" s="11" t="s">
        <v>11925</v>
      </c>
      <c r="M1705" s="12" t="s">
        <v>6</v>
      </c>
      <c r="N1705" s="12" t="s">
        <v>6</v>
      </c>
      <c r="O1705" s="12">
        <v>281</v>
      </c>
      <c r="P1705" s="12" t="s">
        <v>6</v>
      </c>
      <c r="Q1705" s="12" t="s">
        <v>6</v>
      </c>
      <c r="R1705">
        <v>1704</v>
      </c>
    </row>
    <row r="1706" spans="1:18" ht="15" x14ac:dyDescent="0.45">
      <c r="A1706">
        <v>27545</v>
      </c>
      <c r="B1706">
        <v>18</v>
      </c>
      <c r="C1706">
        <v>177.41</v>
      </c>
      <c r="D1706">
        <v>16</v>
      </c>
      <c r="E1706">
        <v>158.4</v>
      </c>
      <c r="F1706">
        <v>13</v>
      </c>
      <c r="G1706">
        <v>128.69999999999999</v>
      </c>
      <c r="H1706">
        <v>18</v>
      </c>
      <c r="I1706">
        <v>178.2</v>
      </c>
      <c r="J1706">
        <v>65</v>
      </c>
      <c r="K1706">
        <v>642.71</v>
      </c>
      <c r="L1706" s="11" t="s">
        <v>11926</v>
      </c>
      <c r="M1706" s="12" t="s">
        <v>6</v>
      </c>
      <c r="N1706" s="12" t="s">
        <v>6</v>
      </c>
      <c r="O1706" s="12" t="s">
        <v>6</v>
      </c>
      <c r="P1706" s="12">
        <v>287</v>
      </c>
      <c r="Q1706" s="12" t="s">
        <v>6</v>
      </c>
      <c r="R1706">
        <v>1705</v>
      </c>
    </row>
    <row r="1707" spans="1:18" ht="15" x14ac:dyDescent="0.45">
      <c r="A1707">
        <v>30098</v>
      </c>
      <c r="B1707">
        <v>8</v>
      </c>
      <c r="C1707">
        <v>367.2</v>
      </c>
      <c r="D1707">
        <v>2</v>
      </c>
      <c r="E1707">
        <v>91.8</v>
      </c>
      <c r="F1707">
        <v>2</v>
      </c>
      <c r="G1707">
        <v>91.8</v>
      </c>
      <c r="H1707">
        <v>2</v>
      </c>
      <c r="I1707">
        <v>91.8</v>
      </c>
      <c r="J1707">
        <v>14</v>
      </c>
      <c r="K1707">
        <v>642.59999999999991</v>
      </c>
      <c r="L1707" s="11" t="s">
        <v>11925</v>
      </c>
      <c r="M1707" s="12" t="s">
        <v>6</v>
      </c>
      <c r="N1707" s="12" t="s">
        <v>6</v>
      </c>
      <c r="O1707" s="12">
        <v>282</v>
      </c>
      <c r="P1707" s="12" t="s">
        <v>6</v>
      </c>
      <c r="Q1707" s="12" t="s">
        <v>6</v>
      </c>
      <c r="R1707">
        <v>1706</v>
      </c>
    </row>
    <row r="1708" spans="1:18" ht="15" x14ac:dyDescent="0.45">
      <c r="A1708">
        <v>17469</v>
      </c>
      <c r="B1708">
        <v>29</v>
      </c>
      <c r="C1708">
        <v>182.7</v>
      </c>
      <c r="D1708">
        <v>35</v>
      </c>
      <c r="E1708">
        <v>220</v>
      </c>
      <c r="F1708">
        <v>20</v>
      </c>
      <c r="G1708">
        <v>126</v>
      </c>
      <c r="H1708">
        <v>18</v>
      </c>
      <c r="I1708">
        <v>113.4</v>
      </c>
      <c r="J1708">
        <v>102</v>
      </c>
      <c r="K1708">
        <v>642.1</v>
      </c>
      <c r="L1708" s="11" t="s">
        <v>11926</v>
      </c>
      <c r="M1708" s="12" t="s">
        <v>6</v>
      </c>
      <c r="N1708" s="12" t="s">
        <v>6</v>
      </c>
      <c r="O1708" s="12" t="s">
        <v>6</v>
      </c>
      <c r="P1708" s="12">
        <v>288</v>
      </c>
      <c r="Q1708" s="12" t="s">
        <v>6</v>
      </c>
      <c r="R1708">
        <v>1707</v>
      </c>
    </row>
    <row r="1709" spans="1:18" ht="15" x14ac:dyDescent="0.45">
      <c r="A1709">
        <v>29555</v>
      </c>
      <c r="B1709">
        <v>11</v>
      </c>
      <c r="C1709">
        <v>305.76</v>
      </c>
      <c r="F1709">
        <v>9</v>
      </c>
      <c r="G1709">
        <v>252</v>
      </c>
      <c r="H1709">
        <v>3</v>
      </c>
      <c r="I1709">
        <v>84</v>
      </c>
      <c r="J1709">
        <v>23</v>
      </c>
      <c r="K1709">
        <v>641.76</v>
      </c>
      <c r="L1709" s="11" t="s">
        <v>11926</v>
      </c>
      <c r="M1709" s="12" t="s">
        <v>6</v>
      </c>
      <c r="N1709" s="12" t="s">
        <v>6</v>
      </c>
      <c r="O1709" s="12" t="s">
        <v>6</v>
      </c>
      <c r="P1709" s="12">
        <v>289</v>
      </c>
      <c r="Q1709" s="12" t="s">
        <v>6</v>
      </c>
      <c r="R1709">
        <v>1708</v>
      </c>
    </row>
    <row r="1710" spans="1:18" ht="15" x14ac:dyDescent="0.45">
      <c r="A1710">
        <v>2022664</v>
      </c>
      <c r="B1710">
        <v>7.78</v>
      </c>
      <c r="C1710">
        <v>271.86</v>
      </c>
      <c r="D1710">
        <v>6.02</v>
      </c>
      <c r="E1710">
        <v>210.7</v>
      </c>
      <c r="F1710">
        <v>3.19</v>
      </c>
      <c r="G1710">
        <v>111.65</v>
      </c>
      <c r="H1710">
        <v>1.32</v>
      </c>
      <c r="I1710">
        <v>47.46</v>
      </c>
      <c r="J1710">
        <v>18.310000000000002</v>
      </c>
      <c r="K1710">
        <v>641.67000000000007</v>
      </c>
      <c r="L1710" s="11" t="s">
        <v>11924</v>
      </c>
      <c r="M1710" s="12">
        <v>303</v>
      </c>
      <c r="N1710" s="12" t="s">
        <v>6</v>
      </c>
      <c r="O1710" s="12" t="s">
        <v>6</v>
      </c>
      <c r="P1710" s="12" t="s">
        <v>6</v>
      </c>
      <c r="Q1710" s="12" t="s">
        <v>6</v>
      </c>
      <c r="R1710">
        <v>1709</v>
      </c>
    </row>
    <row r="1711" spans="1:18" ht="15" x14ac:dyDescent="0.45">
      <c r="A1711">
        <v>12122</v>
      </c>
      <c r="B1711">
        <v>13</v>
      </c>
      <c r="C1711">
        <v>158.6</v>
      </c>
      <c r="D1711">
        <v>13</v>
      </c>
      <c r="E1711">
        <v>162.02000000000001</v>
      </c>
      <c r="F1711">
        <v>14</v>
      </c>
      <c r="G1711">
        <v>201.6</v>
      </c>
      <c r="H1711">
        <v>8</v>
      </c>
      <c r="I1711">
        <v>119.2</v>
      </c>
      <c r="J1711">
        <v>48</v>
      </c>
      <c r="K1711">
        <v>641.42000000000007</v>
      </c>
      <c r="L1711" s="11" t="s">
        <v>11928</v>
      </c>
      <c r="M1711" s="12" t="s">
        <v>6</v>
      </c>
      <c r="N1711" s="12">
        <v>410</v>
      </c>
      <c r="O1711" s="12" t="s">
        <v>6</v>
      </c>
      <c r="P1711" s="12" t="s">
        <v>6</v>
      </c>
      <c r="Q1711" s="12" t="s">
        <v>6</v>
      </c>
      <c r="R1711">
        <v>1710</v>
      </c>
    </row>
    <row r="1712" spans="1:18" ht="15" x14ac:dyDescent="0.45">
      <c r="A1712">
        <v>16863</v>
      </c>
      <c r="B1712">
        <v>62</v>
      </c>
      <c r="C1712">
        <v>332.8</v>
      </c>
      <c r="F1712">
        <v>45</v>
      </c>
      <c r="G1712">
        <v>239.4</v>
      </c>
      <c r="H1712">
        <v>12</v>
      </c>
      <c r="I1712">
        <v>67.2</v>
      </c>
      <c r="J1712">
        <v>119</v>
      </c>
      <c r="K1712">
        <v>639.40000000000009</v>
      </c>
      <c r="L1712" s="11" t="s">
        <v>11926</v>
      </c>
      <c r="M1712" s="12" t="s">
        <v>6</v>
      </c>
      <c r="N1712" s="12" t="s">
        <v>6</v>
      </c>
      <c r="O1712" s="12" t="s">
        <v>6</v>
      </c>
      <c r="P1712" s="12">
        <v>290</v>
      </c>
      <c r="Q1712" s="12" t="s">
        <v>6</v>
      </c>
      <c r="R1712">
        <v>1711</v>
      </c>
    </row>
    <row r="1713" spans="1:18" ht="15" x14ac:dyDescent="0.45">
      <c r="A1713">
        <v>15995</v>
      </c>
      <c r="B1713">
        <v>24</v>
      </c>
      <c r="C1713">
        <v>172.8</v>
      </c>
      <c r="D1713">
        <v>32</v>
      </c>
      <c r="E1713">
        <v>241.92</v>
      </c>
      <c r="F1713">
        <v>11</v>
      </c>
      <c r="G1713">
        <v>91.3</v>
      </c>
      <c r="H1713">
        <v>16</v>
      </c>
      <c r="I1713">
        <v>132.80000000000001</v>
      </c>
      <c r="J1713">
        <v>83</v>
      </c>
      <c r="K1713">
        <v>638.82000000000005</v>
      </c>
      <c r="L1713" s="11" t="s">
        <v>11928</v>
      </c>
      <c r="M1713" s="12" t="s">
        <v>6</v>
      </c>
      <c r="N1713" s="12">
        <v>411</v>
      </c>
      <c r="O1713" s="12" t="s">
        <v>6</v>
      </c>
      <c r="P1713" s="12" t="s">
        <v>6</v>
      </c>
      <c r="Q1713" s="12" t="s">
        <v>6</v>
      </c>
      <c r="R1713">
        <v>1712</v>
      </c>
    </row>
    <row r="1714" spans="1:18" ht="15" x14ac:dyDescent="0.45">
      <c r="A1714">
        <v>14121</v>
      </c>
      <c r="B1714">
        <v>16</v>
      </c>
      <c r="C1714">
        <v>254.72</v>
      </c>
      <c r="D1714">
        <v>14</v>
      </c>
      <c r="E1714">
        <v>224</v>
      </c>
      <c r="F1714">
        <v>4</v>
      </c>
      <c r="G1714">
        <v>64</v>
      </c>
      <c r="H1714">
        <v>6</v>
      </c>
      <c r="I1714">
        <v>96</v>
      </c>
      <c r="J1714">
        <v>40</v>
      </c>
      <c r="K1714">
        <v>638.72</v>
      </c>
      <c r="L1714" s="11" t="s">
        <v>11926</v>
      </c>
      <c r="M1714" s="12" t="s">
        <v>6</v>
      </c>
      <c r="N1714" s="12" t="s">
        <v>6</v>
      </c>
      <c r="O1714" s="12" t="s">
        <v>6</v>
      </c>
      <c r="P1714" s="12">
        <v>291</v>
      </c>
      <c r="Q1714" s="12" t="s">
        <v>6</v>
      </c>
      <c r="R1714">
        <v>1713</v>
      </c>
    </row>
    <row r="1715" spans="1:18" ht="15" x14ac:dyDescent="0.45">
      <c r="A1715">
        <v>31806</v>
      </c>
      <c r="F1715">
        <v>20</v>
      </c>
      <c r="G1715">
        <v>108</v>
      </c>
      <c r="H1715">
        <v>105</v>
      </c>
      <c r="I1715">
        <v>530.5</v>
      </c>
      <c r="J1715">
        <v>125</v>
      </c>
      <c r="K1715">
        <v>638.5</v>
      </c>
      <c r="L1715" s="11" t="s">
        <v>11927</v>
      </c>
      <c r="M1715" s="12" t="s">
        <v>6</v>
      </c>
      <c r="N1715" s="12" t="s">
        <v>6</v>
      </c>
      <c r="O1715" s="12" t="s">
        <v>6</v>
      </c>
      <c r="P1715" s="12" t="s">
        <v>6</v>
      </c>
      <c r="Q1715" s="12">
        <v>272</v>
      </c>
      <c r="R1715">
        <v>1714</v>
      </c>
    </row>
    <row r="1716" spans="1:18" ht="15" x14ac:dyDescent="0.45">
      <c r="A1716">
        <v>18384</v>
      </c>
      <c r="B1716">
        <v>35</v>
      </c>
      <c r="C1716">
        <v>136.19</v>
      </c>
      <c r="D1716">
        <v>27</v>
      </c>
      <c r="E1716">
        <v>104.99</v>
      </c>
      <c r="F1716">
        <v>48</v>
      </c>
      <c r="G1716">
        <v>186.58</v>
      </c>
      <c r="H1716">
        <v>54</v>
      </c>
      <c r="I1716">
        <v>210.6</v>
      </c>
      <c r="J1716">
        <v>164</v>
      </c>
      <c r="K1716">
        <v>638.36</v>
      </c>
      <c r="L1716" s="11" t="s">
        <v>11925</v>
      </c>
      <c r="M1716" s="12" t="s">
        <v>6</v>
      </c>
      <c r="N1716" s="12" t="s">
        <v>6</v>
      </c>
      <c r="O1716" s="12">
        <v>283</v>
      </c>
      <c r="P1716" s="12" t="s">
        <v>6</v>
      </c>
      <c r="Q1716" s="12" t="s">
        <v>6</v>
      </c>
      <c r="R1716">
        <v>1715</v>
      </c>
    </row>
    <row r="1717" spans="1:18" ht="15" x14ac:dyDescent="0.45">
      <c r="A1717">
        <v>32081</v>
      </c>
      <c r="F1717">
        <v>31</v>
      </c>
      <c r="G1717">
        <v>173.6</v>
      </c>
      <c r="H1717">
        <v>83</v>
      </c>
      <c r="I1717">
        <v>463.45</v>
      </c>
      <c r="J1717">
        <v>114</v>
      </c>
      <c r="K1717">
        <v>637.04999999999995</v>
      </c>
      <c r="L1717" s="11" t="s">
        <v>11926</v>
      </c>
      <c r="M1717" s="12" t="s">
        <v>6</v>
      </c>
      <c r="N1717" s="12" t="s">
        <v>6</v>
      </c>
      <c r="O1717" s="12" t="s">
        <v>6</v>
      </c>
      <c r="P1717" s="12">
        <v>292</v>
      </c>
      <c r="Q1717" s="12" t="s">
        <v>6</v>
      </c>
      <c r="R1717">
        <v>1716</v>
      </c>
    </row>
    <row r="1718" spans="1:18" ht="15" x14ac:dyDescent="0.45">
      <c r="A1718">
        <v>15197</v>
      </c>
      <c r="B1718">
        <v>39</v>
      </c>
      <c r="C1718">
        <v>116.52</v>
      </c>
      <c r="D1718">
        <v>41</v>
      </c>
      <c r="E1718">
        <v>122.52</v>
      </c>
      <c r="F1718">
        <v>69</v>
      </c>
      <c r="G1718">
        <v>239.88</v>
      </c>
      <c r="H1718">
        <v>45</v>
      </c>
      <c r="I1718">
        <v>157.22</v>
      </c>
      <c r="J1718">
        <v>194</v>
      </c>
      <c r="K1718">
        <v>636.14</v>
      </c>
      <c r="L1718" s="11" t="s">
        <v>11928</v>
      </c>
      <c r="M1718" s="12" t="s">
        <v>6</v>
      </c>
      <c r="N1718" s="12">
        <v>412</v>
      </c>
      <c r="O1718" s="12" t="s">
        <v>6</v>
      </c>
      <c r="P1718" s="12" t="s">
        <v>6</v>
      </c>
      <c r="Q1718" s="12" t="s">
        <v>6</v>
      </c>
      <c r="R1718">
        <v>1717</v>
      </c>
    </row>
    <row r="1719" spans="1:18" ht="15" x14ac:dyDescent="0.45">
      <c r="A1719">
        <v>2029492</v>
      </c>
      <c r="B1719">
        <v>29.6</v>
      </c>
      <c r="C1719">
        <v>177.21</v>
      </c>
      <c r="D1719">
        <v>19.18</v>
      </c>
      <c r="E1719">
        <v>114.89</v>
      </c>
      <c r="F1719">
        <v>35.06</v>
      </c>
      <c r="G1719">
        <v>210.11</v>
      </c>
      <c r="H1719">
        <v>22.37</v>
      </c>
      <c r="I1719">
        <v>133.68</v>
      </c>
      <c r="J1719">
        <v>106.21000000000001</v>
      </c>
      <c r="K1719">
        <v>635.8900000000001</v>
      </c>
      <c r="L1719" s="11" t="s">
        <v>11923</v>
      </c>
      <c r="M1719" s="12" t="s">
        <v>6</v>
      </c>
      <c r="N1719" s="12" t="s">
        <v>6</v>
      </c>
      <c r="O1719" s="12" t="s">
        <v>6</v>
      </c>
      <c r="P1719" s="12" t="s">
        <v>6</v>
      </c>
      <c r="Q1719" s="12" t="s">
        <v>6</v>
      </c>
      <c r="R1719">
        <v>1718</v>
      </c>
    </row>
    <row r="1720" spans="1:18" ht="15" x14ac:dyDescent="0.45">
      <c r="A1720">
        <v>31419</v>
      </c>
      <c r="B1720">
        <v>8</v>
      </c>
      <c r="C1720">
        <v>232</v>
      </c>
      <c r="D1720">
        <v>3</v>
      </c>
      <c r="E1720">
        <v>87</v>
      </c>
      <c r="F1720">
        <v>5</v>
      </c>
      <c r="G1720">
        <v>145</v>
      </c>
      <c r="H1720">
        <v>6</v>
      </c>
      <c r="I1720">
        <v>171.68</v>
      </c>
      <c r="J1720">
        <v>22</v>
      </c>
      <c r="K1720">
        <v>635.68000000000006</v>
      </c>
      <c r="L1720" s="11" t="s">
        <v>11925</v>
      </c>
      <c r="M1720" s="12" t="s">
        <v>6</v>
      </c>
      <c r="N1720" s="12" t="s">
        <v>6</v>
      </c>
      <c r="O1720" s="12">
        <v>284</v>
      </c>
      <c r="P1720" s="12" t="s">
        <v>6</v>
      </c>
      <c r="Q1720" s="12" t="s">
        <v>6</v>
      </c>
      <c r="R1720">
        <v>1719</v>
      </c>
    </row>
    <row r="1721" spans="1:18" ht="15" x14ac:dyDescent="0.45">
      <c r="A1721">
        <v>17394</v>
      </c>
      <c r="B1721">
        <v>120</v>
      </c>
      <c r="C1721">
        <v>215.3</v>
      </c>
      <c r="D1721">
        <v>89</v>
      </c>
      <c r="E1721">
        <v>160.06</v>
      </c>
      <c r="F1721">
        <v>77</v>
      </c>
      <c r="G1721">
        <v>137.62</v>
      </c>
      <c r="H1721">
        <v>68</v>
      </c>
      <c r="I1721">
        <v>121.7</v>
      </c>
      <c r="J1721">
        <v>354</v>
      </c>
      <c r="K1721">
        <v>634.68000000000006</v>
      </c>
      <c r="L1721" s="11" t="s">
        <v>11927</v>
      </c>
      <c r="M1721" s="12" t="s">
        <v>6</v>
      </c>
      <c r="N1721" s="12" t="s">
        <v>6</v>
      </c>
      <c r="O1721" s="12" t="s">
        <v>6</v>
      </c>
      <c r="P1721" s="12" t="s">
        <v>6</v>
      </c>
      <c r="Q1721" s="12">
        <v>273</v>
      </c>
      <c r="R1721">
        <v>1720</v>
      </c>
    </row>
    <row r="1722" spans="1:18" ht="15" x14ac:dyDescent="0.45">
      <c r="A1722">
        <v>29803</v>
      </c>
      <c r="B1722">
        <v>3</v>
      </c>
      <c r="C1722">
        <v>33</v>
      </c>
      <c r="D1722">
        <v>23</v>
      </c>
      <c r="E1722">
        <v>251.24</v>
      </c>
      <c r="F1722">
        <v>12</v>
      </c>
      <c r="G1722">
        <v>131.12</v>
      </c>
      <c r="H1722">
        <v>20</v>
      </c>
      <c r="I1722">
        <v>219.12</v>
      </c>
      <c r="J1722">
        <v>58</v>
      </c>
      <c r="K1722">
        <v>634.48</v>
      </c>
      <c r="L1722" s="11" t="s">
        <v>11928</v>
      </c>
      <c r="M1722" s="12" t="s">
        <v>6</v>
      </c>
      <c r="N1722" s="12">
        <v>413</v>
      </c>
      <c r="O1722" s="12" t="s">
        <v>6</v>
      </c>
      <c r="P1722" s="12" t="s">
        <v>6</v>
      </c>
      <c r="Q1722" s="12" t="s">
        <v>6</v>
      </c>
      <c r="R1722">
        <v>1721</v>
      </c>
    </row>
    <row r="1723" spans="1:18" ht="15" x14ac:dyDescent="0.45">
      <c r="A1723">
        <v>29380</v>
      </c>
      <c r="B1723">
        <v>26</v>
      </c>
      <c r="C1723">
        <v>153.63</v>
      </c>
      <c r="D1723">
        <v>23</v>
      </c>
      <c r="E1723">
        <v>134.76</v>
      </c>
      <c r="F1723">
        <v>33</v>
      </c>
      <c r="G1723">
        <v>206.7</v>
      </c>
      <c r="H1723">
        <v>20</v>
      </c>
      <c r="I1723">
        <v>138</v>
      </c>
      <c r="J1723">
        <v>102</v>
      </c>
      <c r="K1723">
        <v>633.08999999999992</v>
      </c>
      <c r="L1723" s="11" t="s">
        <v>11926</v>
      </c>
      <c r="M1723" s="12" t="s">
        <v>6</v>
      </c>
      <c r="N1723" s="12" t="s">
        <v>6</v>
      </c>
      <c r="O1723" s="12" t="s">
        <v>6</v>
      </c>
      <c r="P1723" s="12">
        <v>293</v>
      </c>
      <c r="Q1723" s="12" t="s">
        <v>6</v>
      </c>
      <c r="R1723">
        <v>1722</v>
      </c>
    </row>
    <row r="1724" spans="1:18" ht="15" x14ac:dyDescent="0.45">
      <c r="A1724">
        <v>15923</v>
      </c>
      <c r="B1724">
        <v>20</v>
      </c>
      <c r="C1724">
        <v>162.02000000000001</v>
      </c>
      <c r="D1724">
        <v>18</v>
      </c>
      <c r="E1724">
        <v>146.28</v>
      </c>
      <c r="F1724">
        <v>36</v>
      </c>
      <c r="G1724">
        <v>283.98</v>
      </c>
      <c r="H1724">
        <v>5</v>
      </c>
      <c r="I1724">
        <v>40.340000000000003</v>
      </c>
      <c r="J1724">
        <v>79</v>
      </c>
      <c r="K1724">
        <v>632.62</v>
      </c>
      <c r="L1724" s="11" t="s">
        <v>11927</v>
      </c>
      <c r="M1724" s="12" t="s">
        <v>6</v>
      </c>
      <c r="N1724" s="12" t="s">
        <v>6</v>
      </c>
      <c r="O1724" s="12" t="s">
        <v>6</v>
      </c>
      <c r="P1724" s="12" t="s">
        <v>6</v>
      </c>
      <c r="Q1724" s="12">
        <v>274</v>
      </c>
      <c r="R1724">
        <v>1723</v>
      </c>
    </row>
    <row r="1725" spans="1:18" ht="15" x14ac:dyDescent="0.45">
      <c r="A1725">
        <v>17611</v>
      </c>
      <c r="B1725">
        <v>22</v>
      </c>
      <c r="C1725">
        <v>202.4</v>
      </c>
      <c r="D1725">
        <v>21</v>
      </c>
      <c r="E1725">
        <v>193.2</v>
      </c>
      <c r="F1725">
        <v>13</v>
      </c>
      <c r="G1725">
        <v>127.91</v>
      </c>
      <c r="H1725">
        <v>11</v>
      </c>
      <c r="I1725">
        <v>108.9</v>
      </c>
      <c r="J1725">
        <v>67</v>
      </c>
      <c r="K1725">
        <v>632.41</v>
      </c>
      <c r="L1725" s="11" t="s">
        <v>11925</v>
      </c>
      <c r="M1725" s="12" t="s">
        <v>6</v>
      </c>
      <c r="N1725" s="12" t="s">
        <v>6</v>
      </c>
      <c r="O1725" s="12">
        <v>285</v>
      </c>
      <c r="P1725" s="12" t="s">
        <v>6</v>
      </c>
      <c r="Q1725" s="12" t="s">
        <v>6</v>
      </c>
      <c r="R1725">
        <v>1724</v>
      </c>
    </row>
    <row r="1726" spans="1:18" ht="15" x14ac:dyDescent="0.45">
      <c r="A1726">
        <v>29321</v>
      </c>
      <c r="B1726">
        <v>22</v>
      </c>
      <c r="C1726">
        <v>263.04000000000002</v>
      </c>
      <c r="D1726">
        <v>7</v>
      </c>
      <c r="E1726">
        <v>84</v>
      </c>
      <c r="F1726">
        <v>13</v>
      </c>
      <c r="G1726">
        <v>153.12</v>
      </c>
      <c r="H1726">
        <v>11</v>
      </c>
      <c r="I1726">
        <v>131.04</v>
      </c>
      <c r="J1726">
        <v>53</v>
      </c>
      <c r="K1726">
        <v>631.20000000000005</v>
      </c>
      <c r="L1726" s="11" t="s">
        <v>11926</v>
      </c>
      <c r="M1726" s="12" t="s">
        <v>6</v>
      </c>
      <c r="N1726" s="12" t="s">
        <v>6</v>
      </c>
      <c r="O1726" s="12" t="s">
        <v>6</v>
      </c>
      <c r="P1726" s="12">
        <v>294</v>
      </c>
      <c r="Q1726" s="12" t="s">
        <v>6</v>
      </c>
      <c r="R1726">
        <v>1725</v>
      </c>
    </row>
    <row r="1727" spans="1:18" ht="15" x14ac:dyDescent="0.45">
      <c r="A1727">
        <v>17053</v>
      </c>
      <c r="B1727">
        <v>91</v>
      </c>
      <c r="C1727">
        <v>471.1</v>
      </c>
      <c r="D1727">
        <v>11</v>
      </c>
      <c r="E1727">
        <v>55.94</v>
      </c>
      <c r="H1727">
        <v>19</v>
      </c>
      <c r="I1727">
        <v>104.06</v>
      </c>
      <c r="J1727">
        <v>121</v>
      </c>
      <c r="K1727">
        <v>631.09999999999991</v>
      </c>
      <c r="L1727" s="11" t="s">
        <v>11926</v>
      </c>
      <c r="M1727" s="12" t="s">
        <v>6</v>
      </c>
      <c r="N1727" s="12" t="s">
        <v>6</v>
      </c>
      <c r="O1727" s="12" t="s">
        <v>6</v>
      </c>
      <c r="P1727" s="12">
        <v>295</v>
      </c>
      <c r="Q1727" s="12" t="s">
        <v>6</v>
      </c>
      <c r="R1727">
        <v>1726</v>
      </c>
    </row>
    <row r="1728" spans="1:18" ht="15" x14ac:dyDescent="0.45">
      <c r="A1728">
        <v>29417</v>
      </c>
      <c r="F1728">
        <v>1</v>
      </c>
      <c r="G1728">
        <v>22.9</v>
      </c>
      <c r="H1728">
        <v>26</v>
      </c>
      <c r="I1728">
        <v>608</v>
      </c>
      <c r="J1728">
        <v>27</v>
      </c>
      <c r="K1728">
        <v>630.9</v>
      </c>
      <c r="L1728" s="11" t="s">
        <v>11928</v>
      </c>
      <c r="M1728" s="12" t="s">
        <v>6</v>
      </c>
      <c r="N1728" s="12">
        <v>414</v>
      </c>
      <c r="O1728" s="12" t="s">
        <v>6</v>
      </c>
      <c r="P1728" s="12" t="s">
        <v>6</v>
      </c>
      <c r="Q1728" s="12" t="s">
        <v>6</v>
      </c>
      <c r="R1728">
        <v>1727</v>
      </c>
    </row>
    <row r="1729" spans="1:18" ht="15" x14ac:dyDescent="0.45">
      <c r="A1729">
        <v>28905</v>
      </c>
      <c r="B1729">
        <v>52</v>
      </c>
      <c r="C1729">
        <v>155.04</v>
      </c>
      <c r="D1729">
        <v>64</v>
      </c>
      <c r="E1729">
        <v>191.52</v>
      </c>
      <c r="F1729">
        <v>59</v>
      </c>
      <c r="G1729">
        <v>176.52</v>
      </c>
      <c r="H1729">
        <v>36</v>
      </c>
      <c r="I1729">
        <v>107.52</v>
      </c>
      <c r="J1729">
        <v>211</v>
      </c>
      <c r="K1729">
        <v>630.6</v>
      </c>
      <c r="L1729" s="11" t="s">
        <v>11926</v>
      </c>
      <c r="M1729" s="12" t="s">
        <v>6</v>
      </c>
      <c r="N1729" s="12" t="s">
        <v>6</v>
      </c>
      <c r="O1729" s="12" t="s">
        <v>6</v>
      </c>
      <c r="P1729" s="12">
        <v>296</v>
      </c>
      <c r="Q1729" s="12" t="s">
        <v>6</v>
      </c>
      <c r="R1729">
        <v>1728</v>
      </c>
    </row>
    <row r="1730" spans="1:18" ht="15" x14ac:dyDescent="0.45">
      <c r="A1730">
        <v>15382</v>
      </c>
      <c r="B1730">
        <v>5</v>
      </c>
      <c r="C1730">
        <v>70</v>
      </c>
      <c r="D1730">
        <v>9</v>
      </c>
      <c r="E1730">
        <v>126</v>
      </c>
      <c r="F1730">
        <v>19</v>
      </c>
      <c r="G1730">
        <v>266</v>
      </c>
      <c r="H1730">
        <v>12</v>
      </c>
      <c r="I1730">
        <v>168</v>
      </c>
      <c r="J1730">
        <v>45</v>
      </c>
      <c r="K1730">
        <v>630</v>
      </c>
      <c r="L1730" s="11" t="s">
        <v>11926</v>
      </c>
      <c r="M1730" s="12" t="s">
        <v>6</v>
      </c>
      <c r="N1730" s="12" t="s">
        <v>6</v>
      </c>
      <c r="O1730" s="12" t="s">
        <v>6</v>
      </c>
      <c r="P1730" s="12">
        <v>297</v>
      </c>
      <c r="Q1730" s="12" t="s">
        <v>6</v>
      </c>
      <c r="R1730">
        <v>1729</v>
      </c>
    </row>
    <row r="1731" spans="1:18" ht="15" x14ac:dyDescent="0.45">
      <c r="A1731">
        <v>28689</v>
      </c>
      <c r="B1731">
        <v>11</v>
      </c>
      <c r="C1731">
        <v>140.80000000000001</v>
      </c>
      <c r="D1731">
        <v>14</v>
      </c>
      <c r="E1731">
        <v>179.2</v>
      </c>
      <c r="F1731">
        <v>12</v>
      </c>
      <c r="G1731">
        <v>155</v>
      </c>
      <c r="H1731">
        <v>12</v>
      </c>
      <c r="I1731">
        <v>154.96</v>
      </c>
      <c r="J1731">
        <v>49</v>
      </c>
      <c r="K1731">
        <v>629.96</v>
      </c>
      <c r="L1731" s="11" t="s">
        <v>11926</v>
      </c>
      <c r="M1731" s="12" t="s">
        <v>6</v>
      </c>
      <c r="N1731" s="12" t="s">
        <v>6</v>
      </c>
      <c r="O1731" s="12" t="s">
        <v>6</v>
      </c>
      <c r="P1731" s="12">
        <v>298</v>
      </c>
      <c r="Q1731" s="12" t="s">
        <v>6</v>
      </c>
      <c r="R1731">
        <v>1730</v>
      </c>
    </row>
    <row r="1732" spans="1:18" ht="15" x14ac:dyDescent="0.45">
      <c r="A1732">
        <v>16622</v>
      </c>
      <c r="B1732">
        <v>50</v>
      </c>
      <c r="C1732">
        <v>224.64</v>
      </c>
      <c r="D1732">
        <v>48</v>
      </c>
      <c r="E1732">
        <v>208.88</v>
      </c>
      <c r="F1732">
        <v>40</v>
      </c>
      <c r="G1732">
        <v>166.64</v>
      </c>
      <c r="H1732">
        <v>7</v>
      </c>
      <c r="I1732">
        <v>29.4</v>
      </c>
      <c r="J1732">
        <v>145</v>
      </c>
      <c r="K1732">
        <v>629.55999999999995</v>
      </c>
      <c r="L1732" s="11" t="s">
        <v>11928</v>
      </c>
      <c r="M1732" s="12" t="s">
        <v>6</v>
      </c>
      <c r="N1732" s="12">
        <v>415</v>
      </c>
      <c r="O1732" s="12" t="s">
        <v>6</v>
      </c>
      <c r="P1732" s="12" t="s">
        <v>6</v>
      </c>
      <c r="Q1732" s="12" t="s">
        <v>6</v>
      </c>
      <c r="R1732">
        <v>1731</v>
      </c>
    </row>
    <row r="1733" spans="1:18" ht="15" x14ac:dyDescent="0.45">
      <c r="A1733">
        <v>17066</v>
      </c>
      <c r="B1733">
        <v>14</v>
      </c>
      <c r="C1733">
        <v>338.8</v>
      </c>
      <c r="D1733">
        <v>7</v>
      </c>
      <c r="E1733">
        <v>169.4</v>
      </c>
      <c r="F1733">
        <v>3</v>
      </c>
      <c r="G1733">
        <v>72.599999999999994</v>
      </c>
      <c r="H1733">
        <v>2</v>
      </c>
      <c r="I1733">
        <v>48.4</v>
      </c>
      <c r="J1733">
        <v>26</v>
      </c>
      <c r="K1733">
        <v>629.20000000000005</v>
      </c>
      <c r="L1733" s="11" t="s">
        <v>11926</v>
      </c>
      <c r="M1733" s="12" t="s">
        <v>6</v>
      </c>
      <c r="N1733" s="12" t="s">
        <v>6</v>
      </c>
      <c r="O1733" s="12" t="s">
        <v>6</v>
      </c>
      <c r="P1733" s="12">
        <v>299</v>
      </c>
      <c r="Q1733" s="12" t="s">
        <v>6</v>
      </c>
      <c r="R1733">
        <v>1732</v>
      </c>
    </row>
    <row r="1734" spans="1:18" ht="15" x14ac:dyDescent="0.45">
      <c r="A1734">
        <v>31297</v>
      </c>
      <c r="B1734">
        <v>13</v>
      </c>
      <c r="C1734">
        <v>312.62</v>
      </c>
      <c r="D1734">
        <v>9</v>
      </c>
      <c r="E1734">
        <v>218.54</v>
      </c>
      <c r="F1734">
        <v>4</v>
      </c>
      <c r="G1734">
        <v>98</v>
      </c>
      <c r="J1734">
        <v>26</v>
      </c>
      <c r="K1734">
        <v>629.16</v>
      </c>
      <c r="L1734" s="11" t="s">
        <v>11925</v>
      </c>
      <c r="M1734" s="12" t="s">
        <v>6</v>
      </c>
      <c r="N1734" s="12" t="s">
        <v>6</v>
      </c>
      <c r="O1734" s="12">
        <v>286</v>
      </c>
      <c r="P1734" s="12" t="s">
        <v>6</v>
      </c>
      <c r="Q1734" s="12" t="s">
        <v>6</v>
      </c>
      <c r="R1734">
        <v>1733</v>
      </c>
    </row>
    <row r="1735" spans="1:18" ht="15" x14ac:dyDescent="0.45">
      <c r="A1735">
        <v>16417</v>
      </c>
      <c r="B1735">
        <v>36</v>
      </c>
      <c r="C1735">
        <v>184.68</v>
      </c>
      <c r="D1735">
        <v>17</v>
      </c>
      <c r="E1735">
        <v>87.56</v>
      </c>
      <c r="F1735">
        <v>33</v>
      </c>
      <c r="G1735">
        <v>170.76</v>
      </c>
      <c r="H1735">
        <v>36</v>
      </c>
      <c r="I1735">
        <v>185.94</v>
      </c>
      <c r="J1735">
        <v>122</v>
      </c>
      <c r="K1735">
        <v>628.94000000000005</v>
      </c>
      <c r="L1735" s="11" t="s">
        <v>11928</v>
      </c>
      <c r="M1735" s="12" t="s">
        <v>6</v>
      </c>
      <c r="N1735" s="12">
        <v>416</v>
      </c>
      <c r="O1735" s="12" t="s">
        <v>6</v>
      </c>
      <c r="P1735" s="12" t="s">
        <v>6</v>
      </c>
      <c r="Q1735" s="12" t="s">
        <v>6</v>
      </c>
      <c r="R1735">
        <v>1734</v>
      </c>
    </row>
    <row r="1736" spans="1:18" ht="15" x14ac:dyDescent="0.45">
      <c r="A1736">
        <v>11940</v>
      </c>
      <c r="B1736">
        <v>24</v>
      </c>
      <c r="C1736">
        <v>179.4</v>
      </c>
      <c r="F1736">
        <v>57</v>
      </c>
      <c r="G1736">
        <v>426.9</v>
      </c>
      <c r="H1736">
        <v>3</v>
      </c>
      <c r="I1736">
        <v>22.5</v>
      </c>
      <c r="J1736">
        <v>84</v>
      </c>
      <c r="K1736">
        <v>628.79999999999995</v>
      </c>
      <c r="L1736" s="11" t="s">
        <v>11924</v>
      </c>
      <c r="M1736" s="12">
        <v>304</v>
      </c>
      <c r="N1736" s="12" t="s">
        <v>6</v>
      </c>
      <c r="O1736" s="12" t="s">
        <v>6</v>
      </c>
      <c r="P1736" s="12" t="s">
        <v>6</v>
      </c>
      <c r="Q1736" s="12" t="s">
        <v>6</v>
      </c>
      <c r="R1736">
        <v>1735</v>
      </c>
    </row>
    <row r="1737" spans="1:18" ht="15" x14ac:dyDescent="0.45">
      <c r="A1737">
        <v>23434</v>
      </c>
      <c r="B1737">
        <v>80</v>
      </c>
      <c r="C1737">
        <v>223.34</v>
      </c>
      <c r="D1737">
        <v>40</v>
      </c>
      <c r="E1737">
        <v>112</v>
      </c>
      <c r="F1737">
        <v>16</v>
      </c>
      <c r="G1737">
        <v>44.8</v>
      </c>
      <c r="H1737">
        <v>89</v>
      </c>
      <c r="I1737">
        <v>248.54</v>
      </c>
      <c r="J1737">
        <v>225</v>
      </c>
      <c r="K1737">
        <v>628.68000000000006</v>
      </c>
      <c r="L1737" s="11" t="s">
        <v>11925</v>
      </c>
      <c r="M1737" s="12" t="s">
        <v>6</v>
      </c>
      <c r="N1737" s="12" t="s">
        <v>6</v>
      </c>
      <c r="O1737" s="12">
        <v>287</v>
      </c>
      <c r="P1737" s="12" t="s">
        <v>6</v>
      </c>
      <c r="Q1737" s="12" t="s">
        <v>6</v>
      </c>
      <c r="R1737">
        <v>1736</v>
      </c>
    </row>
    <row r="1738" spans="1:18" ht="15" x14ac:dyDescent="0.45">
      <c r="A1738">
        <v>28651</v>
      </c>
      <c r="B1738">
        <v>18</v>
      </c>
      <c r="C1738">
        <v>213.25</v>
      </c>
      <c r="D1738">
        <v>3</v>
      </c>
      <c r="E1738">
        <v>33.799999999999997</v>
      </c>
      <c r="F1738">
        <v>17</v>
      </c>
      <c r="G1738">
        <v>202.3</v>
      </c>
      <c r="H1738">
        <v>15</v>
      </c>
      <c r="I1738">
        <v>178.5</v>
      </c>
      <c r="J1738">
        <v>53</v>
      </c>
      <c r="K1738">
        <v>627.85</v>
      </c>
      <c r="L1738" s="11" t="s">
        <v>11925</v>
      </c>
      <c r="M1738" s="12" t="s">
        <v>6</v>
      </c>
      <c r="N1738" s="12" t="s">
        <v>6</v>
      </c>
      <c r="O1738" s="12">
        <v>288</v>
      </c>
      <c r="P1738" s="12" t="s">
        <v>6</v>
      </c>
      <c r="Q1738" s="12" t="s">
        <v>6</v>
      </c>
      <c r="R1738">
        <v>1737</v>
      </c>
    </row>
    <row r="1739" spans="1:18" ht="15" x14ac:dyDescent="0.45">
      <c r="A1739">
        <v>28104</v>
      </c>
      <c r="B1739">
        <v>21</v>
      </c>
      <c r="C1739">
        <v>66.680000000000007</v>
      </c>
      <c r="D1739">
        <v>48</v>
      </c>
      <c r="E1739">
        <v>169.28</v>
      </c>
      <c r="F1739">
        <v>60</v>
      </c>
      <c r="G1739">
        <v>214.84</v>
      </c>
      <c r="H1739">
        <v>49</v>
      </c>
      <c r="I1739">
        <v>176.52</v>
      </c>
      <c r="J1739">
        <v>178</v>
      </c>
      <c r="K1739">
        <v>627.32000000000005</v>
      </c>
      <c r="L1739" s="11" t="s">
        <v>11927</v>
      </c>
      <c r="M1739" s="12" t="s">
        <v>6</v>
      </c>
      <c r="N1739" s="12" t="s">
        <v>6</v>
      </c>
      <c r="O1739" s="12" t="s">
        <v>6</v>
      </c>
      <c r="P1739" s="12" t="s">
        <v>6</v>
      </c>
      <c r="Q1739" s="12">
        <v>275</v>
      </c>
      <c r="R1739">
        <v>1738</v>
      </c>
    </row>
    <row r="1740" spans="1:18" ht="15" x14ac:dyDescent="0.45">
      <c r="A1740">
        <v>17048</v>
      </c>
      <c r="B1740">
        <v>4</v>
      </c>
      <c r="C1740">
        <v>96.8</v>
      </c>
      <c r="D1740">
        <v>3</v>
      </c>
      <c r="E1740">
        <v>72.599999999999994</v>
      </c>
      <c r="F1740">
        <v>12</v>
      </c>
      <c r="G1740">
        <v>290.39999999999998</v>
      </c>
      <c r="H1740">
        <v>7</v>
      </c>
      <c r="I1740">
        <v>167.46</v>
      </c>
      <c r="J1740">
        <v>26</v>
      </c>
      <c r="K1740">
        <v>627.26</v>
      </c>
      <c r="L1740" s="11" t="s">
        <v>11926</v>
      </c>
      <c r="M1740" s="12" t="s">
        <v>6</v>
      </c>
      <c r="N1740" s="12" t="s">
        <v>6</v>
      </c>
      <c r="O1740" s="12" t="s">
        <v>6</v>
      </c>
      <c r="P1740" s="12">
        <v>300</v>
      </c>
      <c r="Q1740" s="12" t="s">
        <v>6</v>
      </c>
      <c r="R1740">
        <v>1739</v>
      </c>
    </row>
    <row r="1741" spans="1:18" ht="15" x14ac:dyDescent="0.45">
      <c r="A1741">
        <v>28513</v>
      </c>
      <c r="B1741">
        <v>64</v>
      </c>
      <c r="C1741">
        <v>144.68</v>
      </c>
      <c r="D1741">
        <v>42</v>
      </c>
      <c r="E1741">
        <v>96.06</v>
      </c>
      <c r="F1741">
        <v>109</v>
      </c>
      <c r="G1741">
        <v>249.26</v>
      </c>
      <c r="H1741">
        <v>60</v>
      </c>
      <c r="I1741">
        <v>136.91999999999999</v>
      </c>
      <c r="J1741">
        <v>275</v>
      </c>
      <c r="K1741">
        <v>626.91999999999996</v>
      </c>
      <c r="L1741" s="11" t="s">
        <v>11926</v>
      </c>
      <c r="M1741" s="12" t="s">
        <v>6</v>
      </c>
      <c r="N1741" s="12" t="s">
        <v>6</v>
      </c>
      <c r="O1741" s="12" t="s">
        <v>6</v>
      </c>
      <c r="P1741" s="12">
        <v>301</v>
      </c>
      <c r="Q1741" s="12" t="s">
        <v>6</v>
      </c>
      <c r="R1741">
        <v>1740</v>
      </c>
    </row>
    <row r="1742" spans="1:18" ht="15" x14ac:dyDescent="0.45">
      <c r="A1742">
        <v>18327</v>
      </c>
      <c r="B1742">
        <v>51</v>
      </c>
      <c r="C1742">
        <v>152.52000000000001</v>
      </c>
      <c r="D1742">
        <v>65</v>
      </c>
      <c r="E1742">
        <v>192.84</v>
      </c>
      <c r="F1742">
        <v>48</v>
      </c>
      <c r="G1742">
        <v>143.28</v>
      </c>
      <c r="H1742">
        <v>46</v>
      </c>
      <c r="I1742">
        <v>137.28</v>
      </c>
      <c r="J1742">
        <v>210</v>
      </c>
      <c r="K1742">
        <v>625.91999999999996</v>
      </c>
      <c r="L1742" s="11" t="s">
        <v>11928</v>
      </c>
      <c r="M1742" s="12" t="s">
        <v>6</v>
      </c>
      <c r="N1742" s="12">
        <v>417</v>
      </c>
      <c r="O1742" s="12" t="s">
        <v>6</v>
      </c>
      <c r="P1742" s="12" t="s">
        <v>6</v>
      </c>
      <c r="Q1742" s="12" t="s">
        <v>6</v>
      </c>
      <c r="R1742">
        <v>1741</v>
      </c>
    </row>
    <row r="1743" spans="1:18" ht="15" x14ac:dyDescent="0.45">
      <c r="A1743">
        <v>16948</v>
      </c>
      <c r="B1743">
        <v>14</v>
      </c>
      <c r="C1743">
        <v>172.2</v>
      </c>
      <c r="D1743">
        <v>14</v>
      </c>
      <c r="E1743">
        <v>172.2</v>
      </c>
      <c r="F1743">
        <v>11</v>
      </c>
      <c r="G1743">
        <v>146.22</v>
      </c>
      <c r="H1743">
        <v>10</v>
      </c>
      <c r="I1743">
        <v>135</v>
      </c>
      <c r="J1743">
        <v>49</v>
      </c>
      <c r="K1743">
        <v>625.62</v>
      </c>
      <c r="L1743" s="11" t="s">
        <v>11926</v>
      </c>
      <c r="M1743" s="12" t="s">
        <v>6</v>
      </c>
      <c r="N1743" s="12" t="s">
        <v>6</v>
      </c>
      <c r="O1743" s="12" t="s">
        <v>6</v>
      </c>
      <c r="P1743" s="12">
        <v>302</v>
      </c>
      <c r="Q1743" s="12" t="s">
        <v>6</v>
      </c>
      <c r="R1743">
        <v>1742</v>
      </c>
    </row>
    <row r="1744" spans="1:18" ht="15" x14ac:dyDescent="0.45">
      <c r="A1744">
        <v>14851</v>
      </c>
      <c r="B1744">
        <v>56</v>
      </c>
      <c r="C1744">
        <v>128.26</v>
      </c>
      <c r="D1744">
        <v>47</v>
      </c>
      <c r="E1744">
        <v>112.2</v>
      </c>
      <c r="F1744">
        <v>81</v>
      </c>
      <c r="G1744">
        <v>192.21</v>
      </c>
      <c r="H1744">
        <v>82</v>
      </c>
      <c r="I1744">
        <v>192.91</v>
      </c>
      <c r="J1744">
        <v>266</v>
      </c>
      <c r="K1744">
        <v>625.57999999999993</v>
      </c>
      <c r="L1744" s="11" t="s">
        <v>11928</v>
      </c>
      <c r="M1744" s="12" t="s">
        <v>6</v>
      </c>
      <c r="N1744" s="12">
        <v>418</v>
      </c>
      <c r="O1744" s="12" t="s">
        <v>6</v>
      </c>
      <c r="P1744" s="12" t="s">
        <v>6</v>
      </c>
      <c r="Q1744" s="12" t="s">
        <v>6</v>
      </c>
      <c r="R1744">
        <v>1743</v>
      </c>
    </row>
    <row r="1745" spans="1:18" ht="15" x14ac:dyDescent="0.45">
      <c r="A1745">
        <v>31589</v>
      </c>
      <c r="B1745">
        <v>40</v>
      </c>
      <c r="C1745">
        <v>87.82</v>
      </c>
      <c r="D1745">
        <v>84</v>
      </c>
      <c r="E1745">
        <v>184.8</v>
      </c>
      <c r="F1745">
        <v>95</v>
      </c>
      <c r="G1745">
        <v>208.06</v>
      </c>
      <c r="H1745">
        <v>66</v>
      </c>
      <c r="I1745">
        <v>144.66</v>
      </c>
      <c r="J1745">
        <v>285</v>
      </c>
      <c r="K1745">
        <v>625.34</v>
      </c>
      <c r="L1745" s="11" t="s">
        <v>11927</v>
      </c>
      <c r="M1745" s="12" t="s">
        <v>6</v>
      </c>
      <c r="N1745" s="12" t="s">
        <v>6</v>
      </c>
      <c r="O1745" s="12" t="s">
        <v>6</v>
      </c>
      <c r="P1745" s="12" t="s">
        <v>6</v>
      </c>
      <c r="Q1745" s="12">
        <v>276</v>
      </c>
      <c r="R1745">
        <v>1744</v>
      </c>
    </row>
    <row r="1746" spans="1:18" ht="15" x14ac:dyDescent="0.45">
      <c r="A1746">
        <v>28544</v>
      </c>
      <c r="B1746">
        <v>8</v>
      </c>
      <c r="C1746">
        <v>128.30000000000001</v>
      </c>
      <c r="D1746">
        <v>16</v>
      </c>
      <c r="E1746">
        <v>255.3</v>
      </c>
      <c r="F1746">
        <v>10</v>
      </c>
      <c r="G1746">
        <v>160.69999999999999</v>
      </c>
      <c r="H1746">
        <v>5</v>
      </c>
      <c r="I1746">
        <v>81</v>
      </c>
      <c r="J1746">
        <v>39</v>
      </c>
      <c r="K1746">
        <v>625.29999999999995</v>
      </c>
      <c r="L1746" s="11" t="s">
        <v>11926</v>
      </c>
      <c r="M1746" s="12" t="s">
        <v>6</v>
      </c>
      <c r="N1746" s="12" t="s">
        <v>6</v>
      </c>
      <c r="O1746" s="12" t="s">
        <v>6</v>
      </c>
      <c r="P1746" s="12">
        <v>303</v>
      </c>
      <c r="Q1746" s="12" t="s">
        <v>6</v>
      </c>
      <c r="R1746">
        <v>1745</v>
      </c>
    </row>
    <row r="1747" spans="1:18" ht="15" x14ac:dyDescent="0.45">
      <c r="A1747">
        <v>10334</v>
      </c>
      <c r="B1747">
        <v>37</v>
      </c>
      <c r="C1747">
        <v>111</v>
      </c>
      <c r="D1747">
        <v>52</v>
      </c>
      <c r="E1747">
        <v>155.76</v>
      </c>
      <c r="F1747">
        <v>22</v>
      </c>
      <c r="G1747">
        <v>66</v>
      </c>
      <c r="H1747">
        <v>154</v>
      </c>
      <c r="I1747">
        <v>292.04000000000002</v>
      </c>
      <c r="J1747">
        <v>265</v>
      </c>
      <c r="K1747">
        <v>624.79999999999995</v>
      </c>
      <c r="L1747" s="11" t="s">
        <v>11928</v>
      </c>
      <c r="M1747" s="12" t="s">
        <v>6</v>
      </c>
      <c r="N1747" s="12">
        <v>419</v>
      </c>
      <c r="O1747" s="12" t="s">
        <v>6</v>
      </c>
      <c r="P1747" s="12" t="s">
        <v>6</v>
      </c>
      <c r="Q1747" s="12" t="s">
        <v>6</v>
      </c>
      <c r="R1747">
        <v>1746</v>
      </c>
    </row>
    <row r="1748" spans="1:18" ht="15" x14ac:dyDescent="0.45">
      <c r="A1748">
        <v>32524</v>
      </c>
      <c r="H1748">
        <v>160</v>
      </c>
      <c r="I1748">
        <v>624</v>
      </c>
      <c r="J1748">
        <v>160</v>
      </c>
      <c r="K1748">
        <v>624</v>
      </c>
      <c r="L1748" s="11" t="s">
        <v>11923</v>
      </c>
      <c r="M1748" s="12" t="s">
        <v>6</v>
      </c>
      <c r="N1748" s="12" t="s">
        <v>6</v>
      </c>
      <c r="O1748" s="12" t="s">
        <v>6</v>
      </c>
      <c r="P1748" s="12" t="s">
        <v>6</v>
      </c>
      <c r="Q1748" s="12" t="s">
        <v>6</v>
      </c>
      <c r="R1748">
        <v>1747</v>
      </c>
    </row>
    <row r="1749" spans="1:18" ht="15" x14ac:dyDescent="0.45">
      <c r="A1749">
        <v>11000</v>
      </c>
      <c r="D1749">
        <v>13</v>
      </c>
      <c r="E1749">
        <v>502.6</v>
      </c>
      <c r="F1749">
        <v>2</v>
      </c>
      <c r="G1749">
        <v>80.930000000000007</v>
      </c>
      <c r="H1749">
        <v>1</v>
      </c>
      <c r="I1749">
        <v>39.840000000000003</v>
      </c>
      <c r="J1749">
        <v>16</v>
      </c>
      <c r="K1749">
        <v>623.37</v>
      </c>
      <c r="L1749" s="11" t="s">
        <v>11927</v>
      </c>
      <c r="M1749" s="12" t="s">
        <v>6</v>
      </c>
      <c r="N1749" s="12" t="s">
        <v>6</v>
      </c>
      <c r="O1749" s="12" t="s">
        <v>6</v>
      </c>
      <c r="P1749" s="12" t="s">
        <v>6</v>
      </c>
      <c r="Q1749" s="12">
        <v>277</v>
      </c>
      <c r="R1749">
        <v>1748</v>
      </c>
    </row>
    <row r="1750" spans="1:18" ht="15" x14ac:dyDescent="0.45">
      <c r="A1750">
        <v>14593</v>
      </c>
      <c r="B1750">
        <v>62</v>
      </c>
      <c r="C1750">
        <v>216.72</v>
      </c>
      <c r="D1750">
        <v>30</v>
      </c>
      <c r="E1750">
        <v>104.72</v>
      </c>
      <c r="F1750">
        <v>39</v>
      </c>
      <c r="G1750">
        <v>145.69999999999999</v>
      </c>
      <c r="H1750">
        <v>40</v>
      </c>
      <c r="I1750">
        <v>155.38</v>
      </c>
      <c r="J1750">
        <v>171</v>
      </c>
      <c r="K1750">
        <v>622.52</v>
      </c>
      <c r="L1750" s="11" t="s">
        <v>11926</v>
      </c>
      <c r="M1750" s="12" t="s">
        <v>6</v>
      </c>
      <c r="N1750" s="12" t="s">
        <v>6</v>
      </c>
      <c r="O1750" s="12" t="s">
        <v>6</v>
      </c>
      <c r="P1750" s="12">
        <v>304</v>
      </c>
      <c r="Q1750" s="12" t="s">
        <v>6</v>
      </c>
      <c r="R1750">
        <v>1749</v>
      </c>
    </row>
    <row r="1751" spans="1:18" ht="15" x14ac:dyDescent="0.45">
      <c r="A1751">
        <v>17445</v>
      </c>
      <c r="B1751">
        <v>8</v>
      </c>
      <c r="C1751">
        <v>208</v>
      </c>
      <c r="D1751">
        <v>10</v>
      </c>
      <c r="E1751">
        <v>257.92</v>
      </c>
      <c r="F1751">
        <v>6</v>
      </c>
      <c r="G1751">
        <v>156</v>
      </c>
      <c r="J1751">
        <v>24</v>
      </c>
      <c r="K1751">
        <v>621.92000000000007</v>
      </c>
      <c r="L1751" s="11" t="s">
        <v>11927</v>
      </c>
      <c r="M1751" s="12" t="s">
        <v>6</v>
      </c>
      <c r="N1751" s="12" t="s">
        <v>6</v>
      </c>
      <c r="O1751" s="12" t="s">
        <v>6</v>
      </c>
      <c r="P1751" s="12" t="s">
        <v>6</v>
      </c>
      <c r="Q1751" s="12">
        <v>278</v>
      </c>
      <c r="R1751">
        <v>1750</v>
      </c>
    </row>
    <row r="1752" spans="1:18" ht="15" x14ac:dyDescent="0.45">
      <c r="A1752">
        <v>32128</v>
      </c>
      <c r="F1752">
        <v>7</v>
      </c>
      <c r="G1752">
        <v>398.3</v>
      </c>
      <c r="H1752">
        <v>4</v>
      </c>
      <c r="I1752">
        <v>223.05</v>
      </c>
      <c r="J1752">
        <v>11</v>
      </c>
      <c r="K1752">
        <v>621.35</v>
      </c>
      <c r="L1752" s="11" t="s">
        <v>11926</v>
      </c>
      <c r="M1752" s="12" t="s">
        <v>6</v>
      </c>
      <c r="N1752" s="12" t="s">
        <v>6</v>
      </c>
      <c r="O1752" s="12" t="s">
        <v>6</v>
      </c>
      <c r="P1752" s="12">
        <v>305</v>
      </c>
      <c r="Q1752" s="12" t="s">
        <v>6</v>
      </c>
      <c r="R1752">
        <v>1751</v>
      </c>
    </row>
    <row r="1753" spans="1:18" ht="15" x14ac:dyDescent="0.45">
      <c r="A1753">
        <v>31715</v>
      </c>
      <c r="D1753">
        <v>11</v>
      </c>
      <c r="E1753">
        <v>126.5</v>
      </c>
      <c r="F1753">
        <v>22</v>
      </c>
      <c r="G1753">
        <v>253</v>
      </c>
      <c r="H1753">
        <v>21</v>
      </c>
      <c r="I1753">
        <v>241.5</v>
      </c>
      <c r="J1753">
        <v>54</v>
      </c>
      <c r="K1753">
        <v>621</v>
      </c>
      <c r="L1753" s="11" t="s">
        <v>11927</v>
      </c>
      <c r="M1753" s="12" t="s">
        <v>6</v>
      </c>
      <c r="N1753" s="12" t="s">
        <v>6</v>
      </c>
      <c r="O1753" s="12" t="s">
        <v>6</v>
      </c>
      <c r="P1753" s="12" t="s">
        <v>6</v>
      </c>
      <c r="Q1753" s="12">
        <v>279</v>
      </c>
      <c r="R1753">
        <v>1752</v>
      </c>
    </row>
    <row r="1754" spans="1:18" ht="15" x14ac:dyDescent="0.45">
      <c r="A1754">
        <v>12821</v>
      </c>
      <c r="B1754">
        <v>16</v>
      </c>
      <c r="C1754">
        <v>134.19999999999999</v>
      </c>
      <c r="D1754">
        <v>12</v>
      </c>
      <c r="E1754">
        <v>100.8</v>
      </c>
      <c r="F1754">
        <v>19</v>
      </c>
      <c r="G1754">
        <v>158.93</v>
      </c>
      <c r="H1754">
        <v>27</v>
      </c>
      <c r="I1754">
        <v>226.8</v>
      </c>
      <c r="J1754">
        <v>74</v>
      </c>
      <c r="K1754">
        <v>620.73</v>
      </c>
      <c r="L1754" s="11" t="s">
        <v>11927</v>
      </c>
      <c r="M1754" s="12" t="s">
        <v>6</v>
      </c>
      <c r="N1754" s="12" t="s">
        <v>6</v>
      </c>
      <c r="O1754" s="12" t="s">
        <v>6</v>
      </c>
      <c r="P1754" s="12" t="s">
        <v>6</v>
      </c>
      <c r="Q1754" s="12">
        <v>280</v>
      </c>
      <c r="R1754">
        <v>1753</v>
      </c>
    </row>
    <row r="1755" spans="1:18" ht="15" x14ac:dyDescent="0.45">
      <c r="A1755">
        <v>23662</v>
      </c>
      <c r="B1755">
        <v>42</v>
      </c>
      <c r="C1755">
        <v>268.29000000000002</v>
      </c>
      <c r="D1755">
        <v>31</v>
      </c>
      <c r="E1755">
        <v>196.87</v>
      </c>
      <c r="H1755">
        <v>21</v>
      </c>
      <c r="I1755">
        <v>155.4</v>
      </c>
      <c r="J1755">
        <v>94</v>
      </c>
      <c r="K1755">
        <v>620.56000000000006</v>
      </c>
      <c r="L1755" s="11" t="s">
        <v>11926</v>
      </c>
      <c r="M1755" s="12" t="s">
        <v>6</v>
      </c>
      <c r="N1755" s="12" t="s">
        <v>6</v>
      </c>
      <c r="O1755" s="12" t="s">
        <v>6</v>
      </c>
      <c r="P1755" s="12">
        <v>306</v>
      </c>
      <c r="Q1755" s="12" t="s">
        <v>6</v>
      </c>
      <c r="R1755">
        <v>1754</v>
      </c>
    </row>
    <row r="1756" spans="1:18" ht="15" x14ac:dyDescent="0.45">
      <c r="A1756">
        <v>10670</v>
      </c>
      <c r="B1756">
        <v>42</v>
      </c>
      <c r="C1756">
        <v>243.14</v>
      </c>
      <c r="D1756">
        <v>31</v>
      </c>
      <c r="E1756">
        <v>179.8</v>
      </c>
      <c r="F1756">
        <v>20</v>
      </c>
      <c r="G1756">
        <v>116</v>
      </c>
      <c r="H1756">
        <v>14</v>
      </c>
      <c r="I1756">
        <v>81.2</v>
      </c>
      <c r="J1756">
        <v>107</v>
      </c>
      <c r="K1756">
        <v>620.1400000000001</v>
      </c>
      <c r="L1756" s="11" t="s">
        <v>11927</v>
      </c>
      <c r="M1756" s="12" t="s">
        <v>6</v>
      </c>
      <c r="N1756" s="12" t="s">
        <v>6</v>
      </c>
      <c r="O1756" s="12" t="s">
        <v>6</v>
      </c>
      <c r="P1756" s="12" t="s">
        <v>6</v>
      </c>
      <c r="Q1756" s="12">
        <v>281</v>
      </c>
      <c r="R1756">
        <v>1755</v>
      </c>
    </row>
    <row r="1757" spans="1:18" ht="15" x14ac:dyDescent="0.45">
      <c r="A1757">
        <v>27409</v>
      </c>
      <c r="B1757">
        <v>38</v>
      </c>
      <c r="C1757">
        <v>273.60000000000002</v>
      </c>
      <c r="D1757">
        <v>14</v>
      </c>
      <c r="E1757">
        <v>100.22</v>
      </c>
      <c r="F1757">
        <v>19</v>
      </c>
      <c r="G1757">
        <v>136.80000000000001</v>
      </c>
      <c r="H1757">
        <v>15</v>
      </c>
      <c r="I1757">
        <v>108</v>
      </c>
      <c r="J1757">
        <v>86</v>
      </c>
      <c r="K1757">
        <v>618.62000000000012</v>
      </c>
      <c r="L1757" s="11" t="s">
        <v>11927</v>
      </c>
      <c r="M1757" s="12" t="s">
        <v>6</v>
      </c>
      <c r="N1757" s="12" t="s">
        <v>6</v>
      </c>
      <c r="O1757" s="12" t="s">
        <v>6</v>
      </c>
      <c r="P1757" s="12" t="s">
        <v>6</v>
      </c>
      <c r="Q1757" s="12">
        <v>282</v>
      </c>
      <c r="R1757">
        <v>1756</v>
      </c>
    </row>
    <row r="1758" spans="1:18" ht="15" x14ac:dyDescent="0.45">
      <c r="A1758">
        <v>17639</v>
      </c>
      <c r="B1758">
        <v>33</v>
      </c>
      <c r="C1758">
        <v>163.4</v>
      </c>
      <c r="D1758">
        <v>30</v>
      </c>
      <c r="E1758">
        <v>149.19999999999999</v>
      </c>
      <c r="F1758">
        <v>23</v>
      </c>
      <c r="G1758">
        <v>128.96</v>
      </c>
      <c r="H1758">
        <v>30</v>
      </c>
      <c r="I1758">
        <v>177</v>
      </c>
      <c r="J1758">
        <v>116</v>
      </c>
      <c r="K1758">
        <v>618.56000000000006</v>
      </c>
      <c r="L1758" s="11" t="s">
        <v>11925</v>
      </c>
      <c r="M1758" s="12" t="s">
        <v>6</v>
      </c>
      <c r="N1758" s="12" t="s">
        <v>6</v>
      </c>
      <c r="O1758" s="12">
        <v>289</v>
      </c>
      <c r="P1758" s="12" t="s">
        <v>6</v>
      </c>
      <c r="Q1758" s="12" t="s">
        <v>6</v>
      </c>
      <c r="R1758">
        <v>1757</v>
      </c>
    </row>
    <row r="1759" spans="1:18" ht="15" x14ac:dyDescent="0.45">
      <c r="A1759">
        <v>2011605</v>
      </c>
      <c r="B1759">
        <v>12.36</v>
      </c>
      <c r="C1759">
        <v>158.54</v>
      </c>
      <c r="D1759">
        <v>11.98</v>
      </c>
      <c r="E1759">
        <v>155.16</v>
      </c>
      <c r="F1759">
        <v>14.56</v>
      </c>
      <c r="G1759">
        <v>187.76</v>
      </c>
      <c r="H1759">
        <v>9.1300000000000008</v>
      </c>
      <c r="I1759">
        <v>117.04</v>
      </c>
      <c r="J1759">
        <v>48.03</v>
      </c>
      <c r="K1759">
        <v>618.5</v>
      </c>
      <c r="L1759" s="11" t="s">
        <v>11924</v>
      </c>
      <c r="M1759" s="12">
        <v>305</v>
      </c>
      <c r="N1759" s="12" t="s">
        <v>6</v>
      </c>
      <c r="O1759" s="12" t="s">
        <v>6</v>
      </c>
      <c r="P1759" s="12" t="s">
        <v>6</v>
      </c>
      <c r="Q1759" s="12" t="s">
        <v>6</v>
      </c>
      <c r="R1759">
        <v>1758</v>
      </c>
    </row>
    <row r="1760" spans="1:18" ht="15" x14ac:dyDescent="0.45">
      <c r="A1760">
        <v>27237</v>
      </c>
      <c r="B1760">
        <v>59</v>
      </c>
      <c r="C1760">
        <v>112.1</v>
      </c>
      <c r="D1760">
        <v>70</v>
      </c>
      <c r="E1760">
        <v>132.55000000000001</v>
      </c>
      <c r="F1760">
        <v>95</v>
      </c>
      <c r="G1760">
        <v>180.35</v>
      </c>
      <c r="H1760">
        <v>103</v>
      </c>
      <c r="I1760">
        <v>193.45</v>
      </c>
      <c r="J1760">
        <v>327</v>
      </c>
      <c r="K1760">
        <v>618.45000000000005</v>
      </c>
      <c r="L1760" s="11" t="s">
        <v>11925</v>
      </c>
      <c r="M1760" s="12" t="s">
        <v>6</v>
      </c>
      <c r="N1760" s="12" t="s">
        <v>6</v>
      </c>
      <c r="O1760" s="12">
        <v>290</v>
      </c>
      <c r="P1760" s="12" t="s">
        <v>6</v>
      </c>
      <c r="Q1760" s="12" t="s">
        <v>6</v>
      </c>
      <c r="R1760">
        <v>1759</v>
      </c>
    </row>
    <row r="1761" spans="1:18" ht="15" x14ac:dyDescent="0.45">
      <c r="A1761">
        <v>23586</v>
      </c>
      <c r="B1761">
        <v>22</v>
      </c>
      <c r="C1761">
        <v>187</v>
      </c>
      <c r="D1761">
        <v>6</v>
      </c>
      <c r="E1761">
        <v>48</v>
      </c>
      <c r="F1761">
        <v>33</v>
      </c>
      <c r="G1761">
        <v>264</v>
      </c>
      <c r="H1761">
        <v>15</v>
      </c>
      <c r="I1761">
        <v>119.36</v>
      </c>
      <c r="J1761">
        <v>76</v>
      </c>
      <c r="K1761">
        <v>618.36</v>
      </c>
      <c r="L1761" s="11" t="s">
        <v>11925</v>
      </c>
      <c r="M1761" s="12" t="s">
        <v>6</v>
      </c>
      <c r="N1761" s="12" t="s">
        <v>6</v>
      </c>
      <c r="O1761" s="12">
        <v>291</v>
      </c>
      <c r="P1761" s="12" t="s">
        <v>6</v>
      </c>
      <c r="Q1761" s="12" t="s">
        <v>6</v>
      </c>
      <c r="R1761">
        <v>1760</v>
      </c>
    </row>
    <row r="1762" spans="1:18" ht="15" x14ac:dyDescent="0.45">
      <c r="A1762">
        <v>2018018</v>
      </c>
      <c r="B1762">
        <v>17.399999999999999</v>
      </c>
      <c r="C1762">
        <v>224.05</v>
      </c>
      <c r="D1762">
        <v>6.39</v>
      </c>
      <c r="E1762">
        <v>84.62</v>
      </c>
      <c r="F1762">
        <v>9.4</v>
      </c>
      <c r="G1762">
        <v>130.61000000000001</v>
      </c>
      <c r="H1762">
        <v>12.88</v>
      </c>
      <c r="I1762">
        <v>178.56</v>
      </c>
      <c r="J1762">
        <v>46.07</v>
      </c>
      <c r="K1762">
        <v>617.84</v>
      </c>
      <c r="L1762" s="11" t="s">
        <v>11924</v>
      </c>
      <c r="M1762" s="12">
        <v>306</v>
      </c>
      <c r="N1762" s="12" t="s">
        <v>6</v>
      </c>
      <c r="O1762" s="12" t="s">
        <v>6</v>
      </c>
      <c r="P1762" s="12" t="s">
        <v>6</v>
      </c>
      <c r="Q1762" s="12" t="s">
        <v>6</v>
      </c>
      <c r="R1762">
        <v>1761</v>
      </c>
    </row>
    <row r="1763" spans="1:18" ht="15" x14ac:dyDescent="0.45">
      <c r="A1763">
        <v>16440</v>
      </c>
      <c r="B1763">
        <v>18</v>
      </c>
      <c r="C1763">
        <v>428.29</v>
      </c>
      <c r="H1763">
        <v>8</v>
      </c>
      <c r="I1763">
        <v>189.29</v>
      </c>
      <c r="J1763">
        <v>26</v>
      </c>
      <c r="K1763">
        <v>617.58000000000004</v>
      </c>
      <c r="L1763" s="11" t="s">
        <v>11924</v>
      </c>
      <c r="M1763" s="12">
        <v>307</v>
      </c>
      <c r="N1763" s="12" t="s">
        <v>6</v>
      </c>
      <c r="O1763" s="12" t="s">
        <v>6</v>
      </c>
      <c r="P1763" s="12" t="s">
        <v>6</v>
      </c>
      <c r="Q1763" s="12" t="s">
        <v>6</v>
      </c>
      <c r="R1763">
        <v>1762</v>
      </c>
    </row>
    <row r="1764" spans="1:18" ht="15" x14ac:dyDescent="0.45">
      <c r="A1764">
        <v>16706</v>
      </c>
      <c r="B1764">
        <v>7</v>
      </c>
      <c r="C1764">
        <v>42</v>
      </c>
      <c r="D1764">
        <v>31</v>
      </c>
      <c r="E1764">
        <v>184.56</v>
      </c>
      <c r="F1764">
        <v>28</v>
      </c>
      <c r="G1764">
        <v>168</v>
      </c>
      <c r="H1764">
        <v>37</v>
      </c>
      <c r="I1764">
        <v>223</v>
      </c>
      <c r="J1764">
        <v>103</v>
      </c>
      <c r="K1764">
        <v>617.55999999999995</v>
      </c>
      <c r="L1764" s="11" t="s">
        <v>11928</v>
      </c>
      <c r="M1764" s="12" t="s">
        <v>6</v>
      </c>
      <c r="N1764" s="12">
        <v>420</v>
      </c>
      <c r="O1764" s="12" t="s">
        <v>6</v>
      </c>
      <c r="P1764" s="12" t="s">
        <v>6</v>
      </c>
      <c r="Q1764" s="12" t="s">
        <v>6</v>
      </c>
      <c r="R1764">
        <v>1763</v>
      </c>
    </row>
    <row r="1765" spans="1:18" ht="15" x14ac:dyDescent="0.45">
      <c r="A1765">
        <v>14068</v>
      </c>
      <c r="B1765">
        <v>28</v>
      </c>
      <c r="C1765">
        <v>182</v>
      </c>
      <c r="D1765">
        <v>12</v>
      </c>
      <c r="E1765">
        <v>78</v>
      </c>
      <c r="F1765">
        <v>20</v>
      </c>
      <c r="G1765">
        <v>130</v>
      </c>
      <c r="H1765">
        <v>35</v>
      </c>
      <c r="I1765">
        <v>226.98</v>
      </c>
      <c r="J1765">
        <v>95</v>
      </c>
      <c r="K1765">
        <v>616.98</v>
      </c>
      <c r="L1765" s="11" t="s">
        <v>11926</v>
      </c>
      <c r="M1765" s="12" t="s">
        <v>6</v>
      </c>
      <c r="N1765" s="12" t="s">
        <v>6</v>
      </c>
      <c r="O1765" s="12" t="s">
        <v>6</v>
      </c>
      <c r="P1765" s="12">
        <v>307</v>
      </c>
      <c r="Q1765" s="12" t="s">
        <v>6</v>
      </c>
      <c r="R1765">
        <v>1764</v>
      </c>
    </row>
    <row r="1766" spans="1:18" ht="15" x14ac:dyDescent="0.45">
      <c r="A1766">
        <v>23119</v>
      </c>
      <c r="B1766">
        <v>90</v>
      </c>
      <c r="C1766">
        <v>116</v>
      </c>
      <c r="D1766">
        <v>102</v>
      </c>
      <c r="E1766">
        <v>132.30000000000001</v>
      </c>
      <c r="F1766">
        <v>149</v>
      </c>
      <c r="G1766">
        <v>191.7</v>
      </c>
      <c r="H1766">
        <v>137</v>
      </c>
      <c r="I1766">
        <v>176.8</v>
      </c>
      <c r="J1766">
        <v>478</v>
      </c>
      <c r="K1766">
        <v>616.79999999999995</v>
      </c>
      <c r="L1766" s="11" t="s">
        <v>11925</v>
      </c>
      <c r="M1766" s="12" t="s">
        <v>6</v>
      </c>
      <c r="N1766" s="12" t="s">
        <v>6</v>
      </c>
      <c r="O1766" s="12">
        <v>292</v>
      </c>
      <c r="P1766" s="12" t="s">
        <v>6</v>
      </c>
      <c r="Q1766" s="12" t="s">
        <v>6</v>
      </c>
      <c r="R1766">
        <v>1765</v>
      </c>
    </row>
    <row r="1767" spans="1:18" ht="15" x14ac:dyDescent="0.45">
      <c r="A1767">
        <v>10585</v>
      </c>
      <c r="B1767">
        <v>68</v>
      </c>
      <c r="C1767">
        <v>230.12</v>
      </c>
      <c r="D1767">
        <v>51</v>
      </c>
      <c r="E1767">
        <v>172.59</v>
      </c>
      <c r="F1767">
        <v>62</v>
      </c>
      <c r="G1767">
        <v>209.99</v>
      </c>
      <c r="H1767">
        <v>1</v>
      </c>
      <c r="I1767">
        <v>3.13</v>
      </c>
      <c r="J1767">
        <v>182</v>
      </c>
      <c r="K1767">
        <v>615.83000000000004</v>
      </c>
      <c r="L1767" s="11" t="s">
        <v>11927</v>
      </c>
      <c r="M1767" s="12" t="s">
        <v>6</v>
      </c>
      <c r="N1767" s="12" t="s">
        <v>6</v>
      </c>
      <c r="O1767" s="12" t="s">
        <v>6</v>
      </c>
      <c r="P1767" s="12" t="s">
        <v>6</v>
      </c>
      <c r="Q1767" s="12">
        <v>283</v>
      </c>
      <c r="R1767">
        <v>1766</v>
      </c>
    </row>
    <row r="1768" spans="1:18" ht="15" x14ac:dyDescent="0.45">
      <c r="A1768">
        <v>27836</v>
      </c>
      <c r="B1768">
        <v>10</v>
      </c>
      <c r="C1768">
        <v>199</v>
      </c>
      <c r="F1768">
        <v>14</v>
      </c>
      <c r="G1768">
        <v>277.01</v>
      </c>
      <c r="H1768">
        <v>7</v>
      </c>
      <c r="I1768">
        <v>139.30000000000001</v>
      </c>
      <c r="J1768">
        <v>31</v>
      </c>
      <c r="K1768">
        <v>615.30999999999995</v>
      </c>
      <c r="L1768" s="11" t="s">
        <v>11928</v>
      </c>
      <c r="M1768" s="12" t="s">
        <v>6</v>
      </c>
      <c r="N1768" s="12">
        <v>421</v>
      </c>
      <c r="O1768" s="12" t="s">
        <v>6</v>
      </c>
      <c r="P1768" s="12" t="s">
        <v>6</v>
      </c>
      <c r="Q1768" s="12" t="s">
        <v>6</v>
      </c>
      <c r="R1768">
        <v>1767</v>
      </c>
    </row>
    <row r="1769" spans="1:18" ht="15" x14ac:dyDescent="0.45">
      <c r="A1769">
        <v>2011609</v>
      </c>
      <c r="B1769">
        <v>16.05</v>
      </c>
      <c r="C1769">
        <v>198.61</v>
      </c>
      <c r="D1769">
        <v>11.06</v>
      </c>
      <c r="E1769">
        <v>156.66</v>
      </c>
      <c r="F1769">
        <v>13.36</v>
      </c>
      <c r="G1769">
        <v>193.71</v>
      </c>
      <c r="H1769">
        <v>4.47</v>
      </c>
      <c r="I1769">
        <v>66.2</v>
      </c>
      <c r="J1769">
        <v>44.94</v>
      </c>
      <c r="K1769">
        <v>615.18000000000006</v>
      </c>
      <c r="L1769" s="11" t="s">
        <v>11924</v>
      </c>
      <c r="M1769" s="12">
        <v>308</v>
      </c>
      <c r="N1769" s="12" t="s">
        <v>6</v>
      </c>
      <c r="O1769" s="12" t="s">
        <v>6</v>
      </c>
      <c r="P1769" s="12" t="s">
        <v>6</v>
      </c>
      <c r="Q1769" s="12" t="s">
        <v>6</v>
      </c>
      <c r="R1769">
        <v>1768</v>
      </c>
    </row>
    <row r="1770" spans="1:18" ht="15" x14ac:dyDescent="0.45">
      <c r="A1770">
        <v>2030569</v>
      </c>
      <c r="B1770">
        <v>46.58</v>
      </c>
      <c r="C1770">
        <v>502.01</v>
      </c>
      <c r="D1770">
        <v>9.17</v>
      </c>
      <c r="E1770">
        <v>98.21</v>
      </c>
      <c r="F1770">
        <v>0.97</v>
      </c>
      <c r="G1770">
        <v>10.42</v>
      </c>
      <c r="H1770">
        <v>0.38</v>
      </c>
      <c r="I1770">
        <v>4.05</v>
      </c>
      <c r="J1770">
        <v>57.1</v>
      </c>
      <c r="K1770">
        <v>614.68999999999994</v>
      </c>
      <c r="L1770" s="11" t="s">
        <v>11927</v>
      </c>
      <c r="M1770" s="12" t="s">
        <v>6</v>
      </c>
      <c r="N1770" s="12" t="s">
        <v>6</v>
      </c>
      <c r="O1770" s="12" t="s">
        <v>6</v>
      </c>
      <c r="P1770" s="12" t="s">
        <v>6</v>
      </c>
      <c r="Q1770" s="12">
        <v>284</v>
      </c>
      <c r="R1770">
        <v>1769</v>
      </c>
    </row>
    <row r="1771" spans="1:18" ht="15" x14ac:dyDescent="0.45">
      <c r="A1771">
        <v>22687</v>
      </c>
      <c r="B1771">
        <v>8</v>
      </c>
      <c r="C1771">
        <v>143.19999999999999</v>
      </c>
      <c r="F1771">
        <v>10</v>
      </c>
      <c r="G1771">
        <v>161.69999999999999</v>
      </c>
      <c r="H1771">
        <v>19</v>
      </c>
      <c r="I1771">
        <v>309.7</v>
      </c>
      <c r="J1771">
        <v>37</v>
      </c>
      <c r="K1771">
        <v>614.59999999999991</v>
      </c>
      <c r="L1771" s="11" t="s">
        <v>11928</v>
      </c>
      <c r="M1771" s="12" t="s">
        <v>6</v>
      </c>
      <c r="N1771" s="12">
        <v>422</v>
      </c>
      <c r="O1771" s="12" t="s">
        <v>6</v>
      </c>
      <c r="P1771" s="12" t="s">
        <v>6</v>
      </c>
      <c r="Q1771" s="12" t="s">
        <v>6</v>
      </c>
      <c r="R1771">
        <v>1770</v>
      </c>
    </row>
    <row r="1772" spans="1:18" ht="15" x14ac:dyDescent="0.45">
      <c r="A1772">
        <v>29353</v>
      </c>
      <c r="B1772">
        <v>4</v>
      </c>
      <c r="C1772">
        <v>111.6</v>
      </c>
      <c r="D1772">
        <v>4</v>
      </c>
      <c r="E1772">
        <v>111.6</v>
      </c>
      <c r="F1772">
        <v>6</v>
      </c>
      <c r="G1772">
        <v>165.17</v>
      </c>
      <c r="H1772">
        <v>8</v>
      </c>
      <c r="I1772">
        <v>226.2</v>
      </c>
      <c r="J1772">
        <v>22</v>
      </c>
      <c r="K1772">
        <v>614.56999999999994</v>
      </c>
      <c r="L1772" s="11" t="s">
        <v>11926</v>
      </c>
      <c r="M1772" s="12" t="s">
        <v>6</v>
      </c>
      <c r="N1772" s="12" t="s">
        <v>6</v>
      </c>
      <c r="O1772" s="12" t="s">
        <v>6</v>
      </c>
      <c r="P1772" s="12">
        <v>308</v>
      </c>
      <c r="Q1772" s="12" t="s">
        <v>6</v>
      </c>
      <c r="R1772">
        <v>1771</v>
      </c>
    </row>
    <row r="1773" spans="1:18" ht="15" x14ac:dyDescent="0.45">
      <c r="A1773">
        <v>23647</v>
      </c>
      <c r="B1773">
        <v>11</v>
      </c>
      <c r="C1773">
        <v>126.5</v>
      </c>
      <c r="D1773">
        <v>13</v>
      </c>
      <c r="E1773">
        <v>149.5</v>
      </c>
      <c r="F1773">
        <v>16</v>
      </c>
      <c r="G1773">
        <v>187.3</v>
      </c>
      <c r="H1773">
        <v>12</v>
      </c>
      <c r="I1773">
        <v>151.19999999999999</v>
      </c>
      <c r="J1773">
        <v>52</v>
      </c>
      <c r="K1773">
        <v>614.5</v>
      </c>
      <c r="L1773" s="11" t="s">
        <v>11926</v>
      </c>
      <c r="M1773" s="12" t="s">
        <v>6</v>
      </c>
      <c r="N1773" s="12" t="s">
        <v>6</v>
      </c>
      <c r="O1773" s="12" t="s">
        <v>6</v>
      </c>
      <c r="P1773" s="12">
        <v>309</v>
      </c>
      <c r="Q1773" s="12" t="s">
        <v>6</v>
      </c>
      <c r="R1773">
        <v>1772</v>
      </c>
    </row>
    <row r="1774" spans="1:18" ht="15" x14ac:dyDescent="0.45">
      <c r="A1774">
        <v>29193</v>
      </c>
      <c r="B1774">
        <v>11</v>
      </c>
      <c r="C1774">
        <v>211.2</v>
      </c>
      <c r="D1774">
        <v>3</v>
      </c>
      <c r="E1774">
        <v>57.6</v>
      </c>
      <c r="F1774">
        <v>10</v>
      </c>
      <c r="G1774">
        <v>192</v>
      </c>
      <c r="H1774">
        <v>8</v>
      </c>
      <c r="I1774">
        <v>153.6</v>
      </c>
      <c r="J1774">
        <v>32</v>
      </c>
      <c r="K1774">
        <v>614.4</v>
      </c>
      <c r="L1774" s="11" t="s">
        <v>11928</v>
      </c>
      <c r="M1774" s="12" t="s">
        <v>6</v>
      </c>
      <c r="N1774" s="12">
        <v>423</v>
      </c>
      <c r="O1774" s="12" t="s">
        <v>6</v>
      </c>
      <c r="P1774" s="12" t="s">
        <v>6</v>
      </c>
      <c r="Q1774" s="12" t="s">
        <v>6</v>
      </c>
      <c r="R1774">
        <v>1773</v>
      </c>
    </row>
    <row r="1775" spans="1:18" ht="15" x14ac:dyDescent="0.45">
      <c r="A1775">
        <v>17599</v>
      </c>
      <c r="B1775">
        <v>20</v>
      </c>
      <c r="C1775">
        <v>139.44</v>
      </c>
      <c r="D1775">
        <v>29</v>
      </c>
      <c r="E1775">
        <v>202.44</v>
      </c>
      <c r="F1775">
        <v>15</v>
      </c>
      <c r="G1775">
        <v>105</v>
      </c>
      <c r="H1775">
        <v>24</v>
      </c>
      <c r="I1775">
        <v>167.44</v>
      </c>
      <c r="J1775">
        <v>88</v>
      </c>
      <c r="K1775">
        <v>614.31999999999994</v>
      </c>
      <c r="L1775" s="11" t="s">
        <v>11926</v>
      </c>
      <c r="M1775" s="12" t="s">
        <v>6</v>
      </c>
      <c r="N1775" s="12" t="s">
        <v>6</v>
      </c>
      <c r="O1775" s="12" t="s">
        <v>6</v>
      </c>
      <c r="P1775" s="12">
        <v>310</v>
      </c>
      <c r="Q1775" s="12" t="s">
        <v>6</v>
      </c>
      <c r="R1775">
        <v>1774</v>
      </c>
    </row>
    <row r="1776" spans="1:18" ht="15" x14ac:dyDescent="0.45">
      <c r="A1776">
        <v>13600</v>
      </c>
      <c r="B1776">
        <v>6</v>
      </c>
      <c r="C1776">
        <v>204</v>
      </c>
      <c r="D1776">
        <v>1</v>
      </c>
      <c r="E1776">
        <v>37.299999999999997</v>
      </c>
      <c r="F1776">
        <v>2</v>
      </c>
      <c r="G1776">
        <v>74.599999999999994</v>
      </c>
      <c r="H1776">
        <v>8</v>
      </c>
      <c r="I1776">
        <v>298.39999999999998</v>
      </c>
      <c r="J1776">
        <v>17</v>
      </c>
      <c r="K1776">
        <v>614.29999999999995</v>
      </c>
      <c r="L1776" s="11" t="s">
        <v>11926</v>
      </c>
      <c r="M1776" s="12" t="s">
        <v>6</v>
      </c>
      <c r="N1776" s="12" t="s">
        <v>6</v>
      </c>
      <c r="O1776" s="12" t="s">
        <v>6</v>
      </c>
      <c r="P1776" s="12">
        <v>311</v>
      </c>
      <c r="Q1776" s="12" t="s">
        <v>6</v>
      </c>
      <c r="R1776">
        <v>1775</v>
      </c>
    </row>
    <row r="1777" spans="1:18" ht="15" x14ac:dyDescent="0.45">
      <c r="A1777">
        <v>28823</v>
      </c>
      <c r="B1777">
        <v>28</v>
      </c>
      <c r="C1777">
        <v>178.69</v>
      </c>
      <c r="D1777">
        <v>21</v>
      </c>
      <c r="E1777">
        <v>139.9</v>
      </c>
      <c r="F1777">
        <v>24</v>
      </c>
      <c r="G1777">
        <v>164.5</v>
      </c>
      <c r="H1777">
        <v>19</v>
      </c>
      <c r="I1777">
        <v>131.1</v>
      </c>
      <c r="J1777">
        <v>92</v>
      </c>
      <c r="K1777">
        <v>614.19000000000005</v>
      </c>
      <c r="L1777" s="11" t="s">
        <v>11926</v>
      </c>
      <c r="M1777" s="12" t="s">
        <v>6</v>
      </c>
      <c r="N1777" s="12" t="s">
        <v>6</v>
      </c>
      <c r="O1777" s="12" t="s">
        <v>6</v>
      </c>
      <c r="P1777" s="12">
        <v>312</v>
      </c>
      <c r="Q1777" s="12" t="s">
        <v>6</v>
      </c>
      <c r="R1777">
        <v>1776</v>
      </c>
    </row>
    <row r="1778" spans="1:18" ht="15" x14ac:dyDescent="0.45">
      <c r="A1778">
        <v>11270</v>
      </c>
      <c r="B1778">
        <v>32</v>
      </c>
      <c r="C1778">
        <v>242.78</v>
      </c>
      <c r="D1778">
        <v>14</v>
      </c>
      <c r="E1778">
        <v>109.2</v>
      </c>
      <c r="F1778">
        <v>16</v>
      </c>
      <c r="G1778">
        <v>127.4</v>
      </c>
      <c r="H1778">
        <v>18</v>
      </c>
      <c r="I1778">
        <v>133.46</v>
      </c>
      <c r="J1778">
        <v>80</v>
      </c>
      <c r="K1778">
        <v>612.84</v>
      </c>
      <c r="L1778" s="11" t="s">
        <v>11924</v>
      </c>
      <c r="M1778" s="12">
        <v>309</v>
      </c>
      <c r="N1778" s="12" t="s">
        <v>6</v>
      </c>
      <c r="O1778" s="12" t="s">
        <v>6</v>
      </c>
      <c r="P1778" s="12" t="s">
        <v>6</v>
      </c>
      <c r="Q1778" s="12" t="s">
        <v>6</v>
      </c>
      <c r="R1778">
        <v>1777</v>
      </c>
    </row>
    <row r="1779" spans="1:18" ht="15" x14ac:dyDescent="0.45">
      <c r="A1779">
        <v>13414</v>
      </c>
      <c r="B1779">
        <v>1</v>
      </c>
      <c r="C1779">
        <v>26.9</v>
      </c>
      <c r="D1779">
        <v>5</v>
      </c>
      <c r="E1779">
        <v>134.5</v>
      </c>
      <c r="F1779">
        <v>9</v>
      </c>
      <c r="G1779">
        <v>242.1</v>
      </c>
      <c r="H1779">
        <v>8</v>
      </c>
      <c r="I1779">
        <v>209.2</v>
      </c>
      <c r="J1779">
        <v>23</v>
      </c>
      <c r="K1779">
        <v>612.70000000000005</v>
      </c>
      <c r="L1779" s="11" t="s">
        <v>11926</v>
      </c>
      <c r="M1779" s="12" t="s">
        <v>6</v>
      </c>
      <c r="N1779" s="12" t="s">
        <v>6</v>
      </c>
      <c r="O1779" s="12" t="s">
        <v>6</v>
      </c>
      <c r="P1779" s="12">
        <v>313</v>
      </c>
      <c r="Q1779" s="12" t="s">
        <v>6</v>
      </c>
      <c r="R1779">
        <v>1778</v>
      </c>
    </row>
    <row r="1780" spans="1:18" ht="15" x14ac:dyDescent="0.45">
      <c r="A1780">
        <v>27676</v>
      </c>
      <c r="B1780">
        <v>7</v>
      </c>
      <c r="C1780">
        <v>249.45</v>
      </c>
      <c r="D1780">
        <v>8</v>
      </c>
      <c r="E1780">
        <v>289.3</v>
      </c>
      <c r="H1780">
        <v>2</v>
      </c>
      <c r="I1780">
        <v>73.8</v>
      </c>
      <c r="J1780">
        <v>17</v>
      </c>
      <c r="K1780">
        <v>612.54999999999995</v>
      </c>
      <c r="L1780" s="11" t="s">
        <v>11928</v>
      </c>
      <c r="M1780" s="12" t="s">
        <v>6</v>
      </c>
      <c r="N1780" s="12">
        <v>424</v>
      </c>
      <c r="O1780" s="12" t="s">
        <v>6</v>
      </c>
      <c r="P1780" s="12" t="s">
        <v>6</v>
      </c>
      <c r="Q1780" s="12" t="s">
        <v>6</v>
      </c>
      <c r="R1780">
        <v>1779</v>
      </c>
    </row>
    <row r="1781" spans="1:18" ht="15" x14ac:dyDescent="0.45">
      <c r="A1781">
        <v>18321</v>
      </c>
      <c r="B1781">
        <v>48</v>
      </c>
      <c r="C1781">
        <v>144</v>
      </c>
      <c r="D1781">
        <v>43</v>
      </c>
      <c r="E1781">
        <v>127.56</v>
      </c>
      <c r="F1781">
        <v>57</v>
      </c>
      <c r="G1781">
        <v>169.8</v>
      </c>
      <c r="H1781">
        <v>57</v>
      </c>
      <c r="I1781">
        <v>170.76</v>
      </c>
      <c r="J1781">
        <v>205</v>
      </c>
      <c r="K1781">
        <v>612.12</v>
      </c>
      <c r="L1781" s="11" t="s">
        <v>11928</v>
      </c>
      <c r="M1781" s="12" t="s">
        <v>6</v>
      </c>
      <c r="N1781" s="12">
        <v>425</v>
      </c>
      <c r="O1781" s="12" t="s">
        <v>6</v>
      </c>
      <c r="P1781" s="12" t="s">
        <v>6</v>
      </c>
      <c r="Q1781" s="12" t="s">
        <v>6</v>
      </c>
      <c r="R1781">
        <v>1780</v>
      </c>
    </row>
    <row r="1782" spans="1:18" ht="15" x14ac:dyDescent="0.45">
      <c r="A1782">
        <v>2027297</v>
      </c>
      <c r="B1782">
        <v>1.08</v>
      </c>
      <c r="C1782">
        <v>60.28</v>
      </c>
      <c r="D1782">
        <v>6.95</v>
      </c>
      <c r="E1782">
        <v>387.31</v>
      </c>
      <c r="H1782">
        <v>2.78</v>
      </c>
      <c r="I1782">
        <v>163.97</v>
      </c>
      <c r="J1782">
        <v>10.81</v>
      </c>
      <c r="K1782">
        <v>611.56000000000006</v>
      </c>
      <c r="L1782" s="11" t="s">
        <v>11924</v>
      </c>
      <c r="M1782" s="12">
        <v>310</v>
      </c>
      <c r="N1782" s="12" t="s">
        <v>6</v>
      </c>
      <c r="O1782" s="12" t="s">
        <v>6</v>
      </c>
      <c r="P1782" s="12" t="s">
        <v>6</v>
      </c>
      <c r="Q1782" s="12" t="s">
        <v>6</v>
      </c>
      <c r="R1782">
        <v>1781</v>
      </c>
    </row>
    <row r="1783" spans="1:18" ht="15" x14ac:dyDescent="0.45">
      <c r="A1783">
        <v>22230</v>
      </c>
      <c r="B1783">
        <v>60</v>
      </c>
      <c r="C1783">
        <v>249.64</v>
      </c>
      <c r="D1783">
        <v>49</v>
      </c>
      <c r="E1783">
        <v>205.12</v>
      </c>
      <c r="F1783">
        <v>10</v>
      </c>
      <c r="G1783">
        <v>42</v>
      </c>
      <c r="H1783">
        <v>27</v>
      </c>
      <c r="I1783">
        <v>113.4</v>
      </c>
      <c r="J1783">
        <v>146</v>
      </c>
      <c r="K1783">
        <v>610.16</v>
      </c>
      <c r="L1783" s="11" t="s">
        <v>11928</v>
      </c>
      <c r="M1783" s="12" t="s">
        <v>6</v>
      </c>
      <c r="N1783" s="12">
        <v>426</v>
      </c>
      <c r="O1783" s="12" t="s">
        <v>6</v>
      </c>
      <c r="P1783" s="12" t="s">
        <v>6</v>
      </c>
      <c r="Q1783" s="12" t="s">
        <v>6</v>
      </c>
      <c r="R1783">
        <v>1782</v>
      </c>
    </row>
    <row r="1784" spans="1:18" ht="15" x14ac:dyDescent="0.45">
      <c r="A1784">
        <v>12514</v>
      </c>
      <c r="B1784">
        <v>66</v>
      </c>
      <c r="C1784">
        <v>303.23</v>
      </c>
      <c r="D1784">
        <v>60</v>
      </c>
      <c r="E1784">
        <v>273.77999999999997</v>
      </c>
      <c r="H1784">
        <v>5</v>
      </c>
      <c r="I1784">
        <v>33</v>
      </c>
      <c r="J1784">
        <v>131</v>
      </c>
      <c r="K1784">
        <v>610.01</v>
      </c>
      <c r="L1784" s="11" t="s">
        <v>11928</v>
      </c>
      <c r="M1784" s="12" t="s">
        <v>6</v>
      </c>
      <c r="N1784" s="12">
        <v>427</v>
      </c>
      <c r="O1784" s="12" t="s">
        <v>6</v>
      </c>
      <c r="P1784" s="12" t="s">
        <v>6</v>
      </c>
      <c r="Q1784" s="12" t="s">
        <v>6</v>
      </c>
      <c r="R1784">
        <v>1783</v>
      </c>
    </row>
    <row r="1785" spans="1:18" ht="15" x14ac:dyDescent="0.45">
      <c r="A1785">
        <v>10795</v>
      </c>
      <c r="D1785">
        <v>13</v>
      </c>
      <c r="E1785">
        <v>211.9</v>
      </c>
      <c r="F1785">
        <v>15</v>
      </c>
      <c r="G1785">
        <v>280.75</v>
      </c>
      <c r="H1785">
        <v>6</v>
      </c>
      <c r="I1785">
        <v>117</v>
      </c>
      <c r="J1785">
        <v>34</v>
      </c>
      <c r="K1785">
        <v>609.65</v>
      </c>
      <c r="L1785" s="11" t="s">
        <v>11924</v>
      </c>
      <c r="M1785" s="12">
        <v>311</v>
      </c>
      <c r="N1785" s="12" t="s">
        <v>6</v>
      </c>
      <c r="O1785" s="12" t="s">
        <v>6</v>
      </c>
      <c r="P1785" s="12" t="s">
        <v>6</v>
      </c>
      <c r="Q1785" s="12" t="s">
        <v>6</v>
      </c>
      <c r="R1785">
        <v>1784</v>
      </c>
    </row>
    <row r="1786" spans="1:18" ht="15" x14ac:dyDescent="0.45">
      <c r="A1786">
        <v>23190</v>
      </c>
      <c r="B1786">
        <v>26</v>
      </c>
      <c r="C1786">
        <v>182</v>
      </c>
      <c r="D1786">
        <v>24</v>
      </c>
      <c r="E1786">
        <v>168</v>
      </c>
      <c r="F1786">
        <v>8</v>
      </c>
      <c r="G1786">
        <v>56</v>
      </c>
      <c r="H1786">
        <v>29</v>
      </c>
      <c r="I1786">
        <v>203</v>
      </c>
      <c r="J1786">
        <v>87</v>
      </c>
      <c r="K1786">
        <v>609</v>
      </c>
      <c r="L1786" s="11" t="s">
        <v>11925</v>
      </c>
      <c r="M1786" s="12" t="s">
        <v>6</v>
      </c>
      <c r="N1786" s="12" t="s">
        <v>6</v>
      </c>
      <c r="O1786" s="12">
        <v>293</v>
      </c>
      <c r="P1786" s="12" t="s">
        <v>6</v>
      </c>
      <c r="Q1786" s="12" t="s">
        <v>6</v>
      </c>
      <c r="R1786">
        <v>1785</v>
      </c>
    </row>
    <row r="1787" spans="1:18" ht="15" x14ac:dyDescent="0.45">
      <c r="A1787">
        <v>28168</v>
      </c>
      <c r="B1787">
        <v>115</v>
      </c>
      <c r="C1787">
        <v>149.30000000000001</v>
      </c>
      <c r="D1787">
        <v>134</v>
      </c>
      <c r="E1787">
        <v>173.2</v>
      </c>
      <c r="F1787">
        <v>135</v>
      </c>
      <c r="G1787">
        <v>183.56</v>
      </c>
      <c r="H1787">
        <v>69</v>
      </c>
      <c r="I1787">
        <v>102.18</v>
      </c>
      <c r="J1787">
        <v>453</v>
      </c>
      <c r="K1787">
        <v>608.24</v>
      </c>
      <c r="L1787" s="11" t="s">
        <v>11928</v>
      </c>
      <c r="M1787" s="12" t="s">
        <v>6</v>
      </c>
      <c r="N1787" s="12">
        <v>428</v>
      </c>
      <c r="O1787" s="12" t="s">
        <v>6</v>
      </c>
      <c r="P1787" s="12" t="s">
        <v>6</v>
      </c>
      <c r="Q1787" s="12" t="s">
        <v>6</v>
      </c>
      <c r="R1787">
        <v>1786</v>
      </c>
    </row>
    <row r="1788" spans="1:18" ht="15" x14ac:dyDescent="0.45">
      <c r="A1788">
        <v>29594</v>
      </c>
      <c r="B1788">
        <v>24</v>
      </c>
      <c r="C1788">
        <v>76.56</v>
      </c>
      <c r="D1788">
        <v>37</v>
      </c>
      <c r="E1788">
        <v>128.38</v>
      </c>
      <c r="F1788">
        <v>55</v>
      </c>
      <c r="G1788">
        <v>189.14</v>
      </c>
      <c r="H1788">
        <v>61</v>
      </c>
      <c r="I1788">
        <v>213.5</v>
      </c>
      <c r="J1788">
        <v>177</v>
      </c>
      <c r="K1788">
        <v>607.57999999999993</v>
      </c>
      <c r="L1788" s="11" t="s">
        <v>11925</v>
      </c>
      <c r="M1788" s="12" t="s">
        <v>6</v>
      </c>
      <c r="N1788" s="12" t="s">
        <v>6</v>
      </c>
      <c r="O1788" s="12">
        <v>294</v>
      </c>
      <c r="P1788" s="12" t="s">
        <v>6</v>
      </c>
      <c r="Q1788" s="12" t="s">
        <v>6</v>
      </c>
      <c r="R1788">
        <v>1787</v>
      </c>
    </row>
    <row r="1789" spans="1:18" ht="15" x14ac:dyDescent="0.45">
      <c r="A1789">
        <v>31750</v>
      </c>
      <c r="D1789">
        <v>9</v>
      </c>
      <c r="E1789">
        <v>152.1</v>
      </c>
      <c r="F1789">
        <v>27</v>
      </c>
      <c r="G1789">
        <v>454.95</v>
      </c>
      <c r="J1789">
        <v>36</v>
      </c>
      <c r="K1789">
        <v>607.04999999999995</v>
      </c>
      <c r="L1789" s="11" t="s">
        <v>11925</v>
      </c>
      <c r="M1789" s="12" t="s">
        <v>6</v>
      </c>
      <c r="N1789" s="12" t="s">
        <v>6</v>
      </c>
      <c r="O1789" s="12">
        <v>295</v>
      </c>
      <c r="P1789" s="12" t="s">
        <v>6</v>
      </c>
      <c r="Q1789" s="12" t="s">
        <v>6</v>
      </c>
      <c r="R1789">
        <v>1788</v>
      </c>
    </row>
    <row r="1790" spans="1:18" ht="15" x14ac:dyDescent="0.45">
      <c r="A1790">
        <v>2032343</v>
      </c>
      <c r="H1790">
        <v>63.98</v>
      </c>
      <c r="I1790">
        <v>606.98</v>
      </c>
      <c r="J1790">
        <v>63.98</v>
      </c>
      <c r="K1790">
        <v>606.98</v>
      </c>
      <c r="L1790" s="11" t="s">
        <v>11924</v>
      </c>
      <c r="M1790" s="12">
        <v>312</v>
      </c>
      <c r="N1790" s="12" t="s">
        <v>6</v>
      </c>
      <c r="O1790" s="12" t="s">
        <v>6</v>
      </c>
      <c r="P1790" s="12" t="s">
        <v>6</v>
      </c>
      <c r="Q1790" s="12" t="s">
        <v>6</v>
      </c>
      <c r="R1790">
        <v>1789</v>
      </c>
    </row>
    <row r="1791" spans="1:18" ht="15" x14ac:dyDescent="0.45">
      <c r="A1791">
        <v>27916</v>
      </c>
      <c r="B1791">
        <v>7</v>
      </c>
      <c r="C1791">
        <v>163.80000000000001</v>
      </c>
      <c r="D1791">
        <v>10</v>
      </c>
      <c r="E1791">
        <v>232.13</v>
      </c>
      <c r="F1791">
        <v>9</v>
      </c>
      <c r="G1791">
        <v>210.6</v>
      </c>
      <c r="J1791">
        <v>26</v>
      </c>
      <c r="K1791">
        <v>606.53</v>
      </c>
      <c r="L1791" s="11" t="s">
        <v>11926</v>
      </c>
      <c r="M1791" s="12" t="s">
        <v>6</v>
      </c>
      <c r="N1791" s="12" t="s">
        <v>6</v>
      </c>
      <c r="O1791" s="12" t="s">
        <v>6</v>
      </c>
      <c r="P1791" s="12">
        <v>314</v>
      </c>
      <c r="Q1791" s="12" t="s">
        <v>6</v>
      </c>
      <c r="R1791">
        <v>1790</v>
      </c>
    </row>
    <row r="1792" spans="1:18" ht="15" x14ac:dyDescent="0.45">
      <c r="A1792">
        <v>31545</v>
      </c>
      <c r="B1792">
        <v>126</v>
      </c>
      <c r="C1792">
        <v>201.34</v>
      </c>
      <c r="D1792">
        <v>32</v>
      </c>
      <c r="E1792">
        <v>50.8</v>
      </c>
      <c r="F1792">
        <v>80</v>
      </c>
      <c r="G1792">
        <v>119.88</v>
      </c>
      <c r="H1792">
        <v>156</v>
      </c>
      <c r="I1792">
        <v>233.52</v>
      </c>
      <c r="J1792">
        <v>394</v>
      </c>
      <c r="K1792">
        <v>605.54</v>
      </c>
      <c r="L1792" s="11" t="s">
        <v>11927</v>
      </c>
      <c r="M1792" s="12" t="s">
        <v>6</v>
      </c>
      <c r="N1792" s="12" t="s">
        <v>6</v>
      </c>
      <c r="O1792" s="12" t="s">
        <v>6</v>
      </c>
      <c r="P1792" s="12" t="s">
        <v>6</v>
      </c>
      <c r="Q1792" s="12">
        <v>285</v>
      </c>
      <c r="R1792">
        <v>1791</v>
      </c>
    </row>
    <row r="1793" spans="1:18" ht="15" x14ac:dyDescent="0.45">
      <c r="A1793">
        <v>11276</v>
      </c>
      <c r="B1793">
        <v>2</v>
      </c>
      <c r="C1793">
        <v>18.8</v>
      </c>
      <c r="D1793">
        <v>15</v>
      </c>
      <c r="E1793">
        <v>141</v>
      </c>
      <c r="F1793">
        <v>17</v>
      </c>
      <c r="G1793">
        <v>166.72</v>
      </c>
      <c r="H1793">
        <v>29</v>
      </c>
      <c r="I1793">
        <v>278.62</v>
      </c>
      <c r="J1793">
        <v>63</v>
      </c>
      <c r="K1793">
        <v>605.14</v>
      </c>
      <c r="L1793" s="11" t="s">
        <v>11924</v>
      </c>
      <c r="M1793" s="12">
        <v>313</v>
      </c>
      <c r="N1793" s="12" t="s">
        <v>6</v>
      </c>
      <c r="O1793" s="12" t="s">
        <v>6</v>
      </c>
      <c r="P1793" s="12" t="s">
        <v>6</v>
      </c>
      <c r="Q1793" s="12" t="s">
        <v>6</v>
      </c>
      <c r="R1793">
        <v>1792</v>
      </c>
    </row>
    <row r="1794" spans="1:18" ht="15" x14ac:dyDescent="0.45">
      <c r="A1794">
        <v>31735</v>
      </c>
      <c r="D1794">
        <v>5</v>
      </c>
      <c r="E1794">
        <v>142.19</v>
      </c>
      <c r="F1794">
        <v>10</v>
      </c>
      <c r="G1794">
        <v>289</v>
      </c>
      <c r="H1794">
        <v>6</v>
      </c>
      <c r="I1794">
        <v>173.4</v>
      </c>
      <c r="J1794">
        <v>21</v>
      </c>
      <c r="K1794">
        <v>604.59</v>
      </c>
      <c r="L1794" s="11" t="s">
        <v>11925</v>
      </c>
      <c r="M1794" s="12" t="s">
        <v>6</v>
      </c>
      <c r="N1794" s="12" t="s">
        <v>6</v>
      </c>
      <c r="O1794" s="12">
        <v>296</v>
      </c>
      <c r="P1794" s="12" t="s">
        <v>6</v>
      </c>
      <c r="Q1794" s="12" t="s">
        <v>6</v>
      </c>
      <c r="R1794">
        <v>1793</v>
      </c>
    </row>
    <row r="1795" spans="1:18" ht="15" x14ac:dyDescent="0.45">
      <c r="A1795">
        <v>27275</v>
      </c>
      <c r="B1795">
        <v>2</v>
      </c>
      <c r="C1795">
        <v>179.8</v>
      </c>
      <c r="D1795">
        <v>3</v>
      </c>
      <c r="E1795">
        <v>254.7</v>
      </c>
      <c r="F1795">
        <v>2</v>
      </c>
      <c r="G1795">
        <v>169.8</v>
      </c>
      <c r="J1795">
        <v>7</v>
      </c>
      <c r="K1795">
        <v>604.29999999999995</v>
      </c>
      <c r="L1795" s="11" t="s">
        <v>11925</v>
      </c>
      <c r="M1795" s="12" t="s">
        <v>6</v>
      </c>
      <c r="N1795" s="12" t="s">
        <v>6</v>
      </c>
      <c r="O1795" s="12">
        <v>297</v>
      </c>
      <c r="P1795" s="12" t="s">
        <v>6</v>
      </c>
      <c r="Q1795" s="12" t="s">
        <v>6</v>
      </c>
      <c r="R1795">
        <v>1794</v>
      </c>
    </row>
    <row r="1796" spans="1:18" ht="15" x14ac:dyDescent="0.45">
      <c r="A1796">
        <v>16001</v>
      </c>
      <c r="B1796">
        <v>12</v>
      </c>
      <c r="C1796">
        <v>174</v>
      </c>
      <c r="D1796">
        <v>16</v>
      </c>
      <c r="E1796">
        <v>227.25</v>
      </c>
      <c r="F1796">
        <v>12</v>
      </c>
      <c r="G1796">
        <v>174</v>
      </c>
      <c r="H1796">
        <v>2</v>
      </c>
      <c r="I1796">
        <v>29</v>
      </c>
      <c r="J1796">
        <v>42</v>
      </c>
      <c r="K1796">
        <v>604.25</v>
      </c>
      <c r="L1796" s="11" t="s">
        <v>11928</v>
      </c>
      <c r="M1796" s="12" t="s">
        <v>6</v>
      </c>
      <c r="N1796" s="12">
        <v>429</v>
      </c>
      <c r="O1796" s="12" t="s">
        <v>6</v>
      </c>
      <c r="P1796" s="12" t="s">
        <v>6</v>
      </c>
      <c r="Q1796" s="12" t="s">
        <v>6</v>
      </c>
      <c r="R1796">
        <v>1795</v>
      </c>
    </row>
    <row r="1797" spans="1:18" ht="15" x14ac:dyDescent="0.45">
      <c r="A1797">
        <v>11922</v>
      </c>
      <c r="B1797">
        <v>71</v>
      </c>
      <c r="C1797">
        <v>134.9</v>
      </c>
      <c r="D1797">
        <v>90</v>
      </c>
      <c r="E1797">
        <v>170.85</v>
      </c>
      <c r="F1797">
        <v>71</v>
      </c>
      <c r="G1797">
        <v>134.30000000000001</v>
      </c>
      <c r="H1797">
        <v>87</v>
      </c>
      <c r="I1797">
        <v>164.1</v>
      </c>
      <c r="J1797">
        <v>319</v>
      </c>
      <c r="K1797">
        <v>604.15</v>
      </c>
      <c r="L1797" s="11" t="s">
        <v>11928</v>
      </c>
      <c r="M1797" s="12" t="s">
        <v>6</v>
      </c>
      <c r="N1797" s="12">
        <v>430</v>
      </c>
      <c r="O1797" s="12" t="s">
        <v>6</v>
      </c>
      <c r="P1797" s="12" t="s">
        <v>6</v>
      </c>
      <c r="Q1797" s="12" t="s">
        <v>6</v>
      </c>
      <c r="R1797">
        <v>1796</v>
      </c>
    </row>
    <row r="1798" spans="1:18" ht="15" x14ac:dyDescent="0.45">
      <c r="A1798">
        <v>10609</v>
      </c>
      <c r="B1798">
        <v>5</v>
      </c>
      <c r="C1798">
        <v>99.5</v>
      </c>
      <c r="D1798">
        <v>15</v>
      </c>
      <c r="E1798">
        <v>245.82</v>
      </c>
      <c r="F1798">
        <v>5</v>
      </c>
      <c r="G1798">
        <v>99.5</v>
      </c>
      <c r="H1798">
        <v>8</v>
      </c>
      <c r="I1798">
        <v>159.19999999999999</v>
      </c>
      <c r="J1798">
        <v>33</v>
      </c>
      <c r="K1798">
        <v>604.02</v>
      </c>
      <c r="L1798" s="11" t="s">
        <v>11927</v>
      </c>
      <c r="M1798" s="12" t="s">
        <v>6</v>
      </c>
      <c r="N1798" s="12" t="s">
        <v>6</v>
      </c>
      <c r="O1798" s="12" t="s">
        <v>6</v>
      </c>
      <c r="P1798" s="12" t="s">
        <v>6</v>
      </c>
      <c r="Q1798" s="12">
        <v>286</v>
      </c>
      <c r="R1798">
        <v>1797</v>
      </c>
    </row>
    <row r="1799" spans="1:18" ht="15" x14ac:dyDescent="0.45">
      <c r="A1799">
        <v>31520</v>
      </c>
      <c r="D1799">
        <v>3</v>
      </c>
      <c r="E1799">
        <v>164.7</v>
      </c>
      <c r="F1799">
        <v>4</v>
      </c>
      <c r="G1799">
        <v>219.6</v>
      </c>
      <c r="H1799">
        <v>4</v>
      </c>
      <c r="I1799">
        <v>219.6</v>
      </c>
      <c r="J1799">
        <v>11</v>
      </c>
      <c r="K1799">
        <v>603.9</v>
      </c>
      <c r="L1799" s="11" t="s">
        <v>11925</v>
      </c>
      <c r="M1799" s="12" t="s">
        <v>6</v>
      </c>
      <c r="N1799" s="12" t="s">
        <v>6</v>
      </c>
      <c r="O1799" s="12">
        <v>298</v>
      </c>
      <c r="P1799" s="12" t="s">
        <v>6</v>
      </c>
      <c r="Q1799" s="12" t="s">
        <v>6</v>
      </c>
      <c r="R1799">
        <v>1798</v>
      </c>
    </row>
    <row r="1800" spans="1:18" ht="15" x14ac:dyDescent="0.45">
      <c r="A1800">
        <v>15147</v>
      </c>
      <c r="B1800">
        <v>6</v>
      </c>
      <c r="C1800">
        <v>100.64</v>
      </c>
      <c r="D1800">
        <v>6</v>
      </c>
      <c r="E1800">
        <v>102</v>
      </c>
      <c r="F1800">
        <v>6</v>
      </c>
      <c r="G1800">
        <v>102</v>
      </c>
      <c r="H1800">
        <v>18</v>
      </c>
      <c r="I1800">
        <v>299.2</v>
      </c>
      <c r="J1800">
        <v>36</v>
      </c>
      <c r="K1800">
        <v>603.83999999999992</v>
      </c>
      <c r="L1800" s="11" t="s">
        <v>11927</v>
      </c>
      <c r="M1800" s="12" t="s">
        <v>6</v>
      </c>
      <c r="N1800" s="12" t="s">
        <v>6</v>
      </c>
      <c r="O1800" s="12" t="s">
        <v>6</v>
      </c>
      <c r="P1800" s="12" t="s">
        <v>6</v>
      </c>
      <c r="Q1800" s="12">
        <v>287</v>
      </c>
      <c r="R1800">
        <v>1799</v>
      </c>
    </row>
    <row r="1801" spans="1:18" ht="15" x14ac:dyDescent="0.45">
      <c r="A1801">
        <v>2030575</v>
      </c>
      <c r="B1801">
        <v>18.09</v>
      </c>
      <c r="C1801">
        <v>122.38</v>
      </c>
      <c r="D1801">
        <v>16.27</v>
      </c>
      <c r="E1801">
        <v>110.61</v>
      </c>
      <c r="F1801">
        <v>24.74</v>
      </c>
      <c r="G1801">
        <v>168.08</v>
      </c>
      <c r="H1801">
        <v>29.89</v>
      </c>
      <c r="I1801">
        <v>202.17</v>
      </c>
      <c r="J1801">
        <v>88.99</v>
      </c>
      <c r="K1801">
        <v>603.24</v>
      </c>
      <c r="L1801" s="11" t="s">
        <v>11927</v>
      </c>
      <c r="M1801" s="12" t="s">
        <v>6</v>
      </c>
      <c r="N1801" s="12" t="s">
        <v>6</v>
      </c>
      <c r="O1801" s="12" t="s">
        <v>6</v>
      </c>
      <c r="P1801" s="12" t="s">
        <v>6</v>
      </c>
      <c r="Q1801" s="12">
        <v>288</v>
      </c>
      <c r="R1801">
        <v>1800</v>
      </c>
    </row>
    <row r="1802" spans="1:18" ht="15" x14ac:dyDescent="0.45">
      <c r="A1802">
        <v>30410</v>
      </c>
      <c r="B1802">
        <v>4</v>
      </c>
      <c r="C1802">
        <v>150.4</v>
      </c>
      <c r="D1802">
        <v>1</v>
      </c>
      <c r="E1802">
        <v>37.6</v>
      </c>
      <c r="F1802">
        <v>4</v>
      </c>
      <c r="G1802">
        <v>137</v>
      </c>
      <c r="H1802">
        <v>9</v>
      </c>
      <c r="I1802">
        <v>278.10000000000002</v>
      </c>
      <c r="J1802">
        <v>18</v>
      </c>
      <c r="K1802">
        <v>603.1</v>
      </c>
      <c r="L1802" s="11" t="s">
        <v>11926</v>
      </c>
      <c r="M1802" s="12" t="s">
        <v>6</v>
      </c>
      <c r="N1802" s="12" t="s">
        <v>6</v>
      </c>
      <c r="O1802" s="12" t="s">
        <v>6</v>
      </c>
      <c r="P1802" s="12">
        <v>315</v>
      </c>
      <c r="Q1802" s="12" t="s">
        <v>6</v>
      </c>
      <c r="R1802">
        <v>1801</v>
      </c>
    </row>
    <row r="1803" spans="1:18" ht="15" x14ac:dyDescent="0.45">
      <c r="A1803">
        <v>2022339</v>
      </c>
      <c r="B1803">
        <v>16.07</v>
      </c>
      <c r="C1803">
        <v>158.66999999999999</v>
      </c>
      <c r="D1803">
        <v>7.59</v>
      </c>
      <c r="E1803">
        <v>74.989999999999995</v>
      </c>
      <c r="F1803">
        <v>15.71</v>
      </c>
      <c r="G1803">
        <v>188.16</v>
      </c>
      <c r="H1803">
        <v>14.23</v>
      </c>
      <c r="I1803">
        <v>180.57</v>
      </c>
      <c r="J1803">
        <v>53.600000000000009</v>
      </c>
      <c r="K1803">
        <v>602.38999999999987</v>
      </c>
      <c r="L1803" s="11" t="s">
        <v>11924</v>
      </c>
      <c r="M1803" s="12">
        <v>314</v>
      </c>
      <c r="N1803" s="12" t="s">
        <v>6</v>
      </c>
      <c r="O1803" s="12" t="s">
        <v>6</v>
      </c>
      <c r="P1803" s="12" t="s">
        <v>6</v>
      </c>
      <c r="Q1803" s="12" t="s">
        <v>6</v>
      </c>
      <c r="R1803">
        <v>1802</v>
      </c>
    </row>
    <row r="1804" spans="1:18" ht="15" x14ac:dyDescent="0.45">
      <c r="A1804">
        <v>28593</v>
      </c>
      <c r="B1804">
        <v>21</v>
      </c>
      <c r="C1804">
        <v>91.85</v>
      </c>
      <c r="D1804">
        <v>35</v>
      </c>
      <c r="E1804">
        <v>154</v>
      </c>
      <c r="F1804">
        <v>29</v>
      </c>
      <c r="G1804">
        <v>127.6</v>
      </c>
      <c r="H1804">
        <v>52</v>
      </c>
      <c r="I1804">
        <v>228.8</v>
      </c>
      <c r="J1804">
        <v>137</v>
      </c>
      <c r="K1804">
        <v>602.25</v>
      </c>
      <c r="L1804" s="11" t="s">
        <v>11928</v>
      </c>
      <c r="M1804" s="12" t="s">
        <v>6</v>
      </c>
      <c r="N1804" s="12">
        <v>431</v>
      </c>
      <c r="O1804" s="12" t="s">
        <v>6</v>
      </c>
      <c r="P1804" s="12" t="s">
        <v>6</v>
      </c>
      <c r="Q1804" s="12" t="s">
        <v>6</v>
      </c>
      <c r="R1804">
        <v>1803</v>
      </c>
    </row>
    <row r="1805" spans="1:18" ht="15" x14ac:dyDescent="0.45">
      <c r="A1805">
        <v>23329</v>
      </c>
      <c r="D1805">
        <v>2</v>
      </c>
      <c r="E1805">
        <v>172</v>
      </c>
      <c r="F1805">
        <v>2</v>
      </c>
      <c r="G1805">
        <v>172</v>
      </c>
      <c r="H1805">
        <v>3</v>
      </c>
      <c r="I1805">
        <v>258</v>
      </c>
      <c r="J1805">
        <v>7</v>
      </c>
      <c r="K1805">
        <v>602</v>
      </c>
      <c r="L1805" s="11" t="s">
        <v>11925</v>
      </c>
      <c r="M1805" s="12" t="s">
        <v>6</v>
      </c>
      <c r="N1805" s="12" t="s">
        <v>6</v>
      </c>
      <c r="O1805" s="12">
        <v>299</v>
      </c>
      <c r="P1805" s="12" t="s">
        <v>6</v>
      </c>
      <c r="Q1805" s="12" t="s">
        <v>6</v>
      </c>
      <c r="R1805">
        <v>1804</v>
      </c>
    </row>
    <row r="1806" spans="1:18" ht="15" x14ac:dyDescent="0.45">
      <c r="A1806">
        <v>2027661</v>
      </c>
      <c r="B1806">
        <v>9.8800000000000008</v>
      </c>
      <c r="C1806">
        <v>87.63</v>
      </c>
      <c r="D1806">
        <v>19.510000000000002</v>
      </c>
      <c r="E1806">
        <v>161.38999999999999</v>
      </c>
      <c r="F1806">
        <v>22.63</v>
      </c>
      <c r="G1806">
        <v>187.72</v>
      </c>
      <c r="H1806">
        <v>20.91</v>
      </c>
      <c r="I1806">
        <v>165.16</v>
      </c>
      <c r="J1806">
        <v>72.929999999999993</v>
      </c>
      <c r="K1806">
        <v>601.9</v>
      </c>
      <c r="L1806" s="11" t="s">
        <v>11923</v>
      </c>
      <c r="M1806" s="12" t="s">
        <v>6</v>
      </c>
      <c r="N1806" s="12" t="s">
        <v>6</v>
      </c>
      <c r="O1806" s="12" t="s">
        <v>6</v>
      </c>
      <c r="P1806" s="12" t="s">
        <v>6</v>
      </c>
      <c r="Q1806" s="12" t="s">
        <v>6</v>
      </c>
      <c r="R1806">
        <v>1805</v>
      </c>
    </row>
    <row r="1807" spans="1:18" ht="15" x14ac:dyDescent="0.45">
      <c r="A1807">
        <v>31632</v>
      </c>
      <c r="B1807">
        <v>19</v>
      </c>
      <c r="C1807">
        <v>57</v>
      </c>
      <c r="D1807">
        <v>67</v>
      </c>
      <c r="E1807">
        <v>200.52</v>
      </c>
      <c r="F1807">
        <v>68</v>
      </c>
      <c r="G1807">
        <v>203.52</v>
      </c>
      <c r="H1807">
        <v>47</v>
      </c>
      <c r="I1807">
        <v>140.76</v>
      </c>
      <c r="J1807">
        <v>201</v>
      </c>
      <c r="K1807">
        <v>601.79999999999995</v>
      </c>
      <c r="L1807" s="11" t="s">
        <v>11928</v>
      </c>
      <c r="M1807" s="12" t="s">
        <v>6</v>
      </c>
      <c r="N1807" s="12">
        <v>432</v>
      </c>
      <c r="O1807" s="12" t="s">
        <v>6</v>
      </c>
      <c r="P1807" s="12" t="s">
        <v>6</v>
      </c>
      <c r="Q1807" s="12" t="s">
        <v>6</v>
      </c>
      <c r="R1807">
        <v>1806</v>
      </c>
    </row>
    <row r="1808" spans="1:18" ht="15" x14ac:dyDescent="0.45">
      <c r="A1808">
        <v>31377</v>
      </c>
      <c r="B1808">
        <v>97</v>
      </c>
      <c r="C1808">
        <v>268.74</v>
      </c>
      <c r="D1808">
        <v>102</v>
      </c>
      <c r="E1808">
        <v>284.5</v>
      </c>
      <c r="F1808">
        <v>6</v>
      </c>
      <c r="G1808">
        <v>16.8</v>
      </c>
      <c r="H1808">
        <v>11</v>
      </c>
      <c r="I1808">
        <v>31.5</v>
      </c>
      <c r="J1808">
        <v>216</v>
      </c>
      <c r="K1808">
        <v>601.54</v>
      </c>
      <c r="L1808" s="11" t="s">
        <v>11927</v>
      </c>
      <c r="M1808" s="12" t="s">
        <v>6</v>
      </c>
      <c r="N1808" s="12" t="s">
        <v>6</v>
      </c>
      <c r="O1808" s="12" t="s">
        <v>6</v>
      </c>
      <c r="P1808" s="12" t="s">
        <v>6</v>
      </c>
      <c r="Q1808" s="12">
        <v>289</v>
      </c>
      <c r="R1808">
        <v>1807</v>
      </c>
    </row>
    <row r="1809" spans="1:18" ht="15" x14ac:dyDescent="0.45">
      <c r="A1809">
        <v>10196</v>
      </c>
      <c r="B1809">
        <v>71</v>
      </c>
      <c r="C1809">
        <v>325.86</v>
      </c>
      <c r="D1809">
        <v>60</v>
      </c>
      <c r="E1809">
        <v>275.63</v>
      </c>
      <c r="J1809">
        <v>131</v>
      </c>
      <c r="K1809">
        <v>601.49</v>
      </c>
      <c r="L1809" s="11" t="s">
        <v>11927</v>
      </c>
      <c r="M1809" s="12" t="s">
        <v>6</v>
      </c>
      <c r="N1809" s="12" t="s">
        <v>6</v>
      </c>
      <c r="O1809" s="12" t="s">
        <v>6</v>
      </c>
      <c r="P1809" s="12" t="s">
        <v>6</v>
      </c>
      <c r="Q1809" s="12">
        <v>290</v>
      </c>
      <c r="R1809">
        <v>1808</v>
      </c>
    </row>
    <row r="1810" spans="1:18" ht="15" x14ac:dyDescent="0.45">
      <c r="A1810">
        <v>11671</v>
      </c>
      <c r="B1810">
        <v>16</v>
      </c>
      <c r="C1810">
        <v>124.8</v>
      </c>
      <c r="D1810">
        <v>7</v>
      </c>
      <c r="E1810">
        <v>57.4</v>
      </c>
      <c r="F1810">
        <v>42</v>
      </c>
      <c r="G1810">
        <v>364.7</v>
      </c>
      <c r="H1810">
        <v>6</v>
      </c>
      <c r="I1810">
        <v>53.4</v>
      </c>
      <c r="J1810">
        <v>71</v>
      </c>
      <c r="K1810">
        <v>600.29999999999995</v>
      </c>
      <c r="L1810" s="11" t="s">
        <v>11927</v>
      </c>
      <c r="M1810" s="12" t="s">
        <v>6</v>
      </c>
      <c r="N1810" s="12" t="s">
        <v>6</v>
      </c>
      <c r="O1810" s="12" t="s">
        <v>6</v>
      </c>
      <c r="P1810" s="12" t="s">
        <v>6</v>
      </c>
      <c r="Q1810" s="12">
        <v>291</v>
      </c>
      <c r="R1810">
        <v>1809</v>
      </c>
    </row>
    <row r="1811" spans="1:18" ht="15" x14ac:dyDescent="0.45">
      <c r="A1811">
        <v>27791</v>
      </c>
      <c r="B1811">
        <v>26</v>
      </c>
      <c r="C1811">
        <v>202.8</v>
      </c>
      <c r="D1811">
        <v>3</v>
      </c>
      <c r="E1811">
        <v>23.4</v>
      </c>
      <c r="F1811">
        <v>10</v>
      </c>
      <c r="G1811">
        <v>77.38</v>
      </c>
      <c r="H1811">
        <v>38</v>
      </c>
      <c r="I1811">
        <v>296.39999999999998</v>
      </c>
      <c r="J1811">
        <v>77</v>
      </c>
      <c r="K1811">
        <v>599.98</v>
      </c>
      <c r="L1811" s="11" t="s">
        <v>11928</v>
      </c>
      <c r="M1811" s="12" t="s">
        <v>6</v>
      </c>
      <c r="N1811" s="12">
        <v>433</v>
      </c>
      <c r="O1811" s="12" t="s">
        <v>6</v>
      </c>
      <c r="P1811" s="12" t="s">
        <v>6</v>
      </c>
      <c r="Q1811" s="12" t="s">
        <v>6</v>
      </c>
      <c r="R1811">
        <v>1810</v>
      </c>
    </row>
    <row r="1812" spans="1:18" ht="15" x14ac:dyDescent="0.45">
      <c r="A1812">
        <v>29302</v>
      </c>
      <c r="B1812">
        <v>9</v>
      </c>
      <c r="C1812">
        <v>449.1</v>
      </c>
      <c r="F1812">
        <v>3</v>
      </c>
      <c r="G1812">
        <v>149.69999999999999</v>
      </c>
      <c r="J1812">
        <v>12</v>
      </c>
      <c r="K1812">
        <v>598.79999999999995</v>
      </c>
      <c r="L1812" s="11" t="s">
        <v>11926</v>
      </c>
      <c r="M1812" s="12" t="s">
        <v>6</v>
      </c>
      <c r="N1812" s="12" t="s">
        <v>6</v>
      </c>
      <c r="O1812" s="12" t="s">
        <v>6</v>
      </c>
      <c r="P1812" s="12">
        <v>316</v>
      </c>
      <c r="Q1812" s="12" t="s">
        <v>6</v>
      </c>
      <c r="R1812">
        <v>1811</v>
      </c>
    </row>
    <row r="1813" spans="1:18" ht="15" x14ac:dyDescent="0.45">
      <c r="A1813">
        <v>31526</v>
      </c>
      <c r="B1813">
        <v>2</v>
      </c>
      <c r="C1813">
        <v>65.09</v>
      </c>
      <c r="D1813">
        <v>8</v>
      </c>
      <c r="E1813">
        <v>282.33</v>
      </c>
      <c r="F1813">
        <v>4</v>
      </c>
      <c r="G1813">
        <v>143.6</v>
      </c>
      <c r="H1813">
        <v>3</v>
      </c>
      <c r="I1813">
        <v>107.7</v>
      </c>
      <c r="J1813">
        <v>17</v>
      </c>
      <c r="K1813">
        <v>598.72</v>
      </c>
      <c r="L1813" s="11" t="s">
        <v>11925</v>
      </c>
      <c r="M1813" s="12" t="s">
        <v>6</v>
      </c>
      <c r="N1813" s="12" t="s">
        <v>6</v>
      </c>
      <c r="O1813" s="12">
        <v>300</v>
      </c>
      <c r="P1813" s="12" t="s">
        <v>6</v>
      </c>
      <c r="Q1813" s="12" t="s">
        <v>6</v>
      </c>
      <c r="R1813">
        <v>1812</v>
      </c>
    </row>
    <row r="1814" spans="1:18" ht="15" x14ac:dyDescent="0.45">
      <c r="A1814">
        <v>28995</v>
      </c>
      <c r="B1814">
        <v>48</v>
      </c>
      <c r="C1814">
        <v>187.2</v>
      </c>
      <c r="D1814">
        <v>33</v>
      </c>
      <c r="E1814">
        <v>127.77</v>
      </c>
      <c r="F1814">
        <v>52</v>
      </c>
      <c r="G1814">
        <v>201.87</v>
      </c>
      <c r="H1814">
        <v>21</v>
      </c>
      <c r="I1814">
        <v>81.59</v>
      </c>
      <c r="J1814">
        <v>154</v>
      </c>
      <c r="K1814">
        <v>598.42999999999995</v>
      </c>
      <c r="L1814" s="11" t="s">
        <v>11926</v>
      </c>
      <c r="M1814" s="12" t="s">
        <v>6</v>
      </c>
      <c r="N1814" s="12" t="s">
        <v>6</v>
      </c>
      <c r="O1814" s="12" t="s">
        <v>6</v>
      </c>
      <c r="P1814" s="12">
        <v>317</v>
      </c>
      <c r="Q1814" s="12" t="s">
        <v>6</v>
      </c>
      <c r="R1814">
        <v>1813</v>
      </c>
    </row>
    <row r="1815" spans="1:18" ht="15" x14ac:dyDescent="0.45">
      <c r="A1815">
        <v>30083</v>
      </c>
      <c r="B1815">
        <v>6</v>
      </c>
      <c r="C1815">
        <v>179.4</v>
      </c>
      <c r="D1815">
        <v>4</v>
      </c>
      <c r="E1815">
        <v>119.6</v>
      </c>
      <c r="F1815">
        <v>4</v>
      </c>
      <c r="G1815">
        <v>119.6</v>
      </c>
      <c r="H1815">
        <v>6</v>
      </c>
      <c r="I1815">
        <v>179.4</v>
      </c>
      <c r="J1815">
        <v>20</v>
      </c>
      <c r="K1815">
        <v>598</v>
      </c>
      <c r="L1815" s="11" t="s">
        <v>11925</v>
      </c>
      <c r="M1815" s="12" t="s">
        <v>6</v>
      </c>
      <c r="N1815" s="12" t="s">
        <v>6</v>
      </c>
      <c r="O1815" s="12">
        <v>301</v>
      </c>
      <c r="P1815" s="12" t="s">
        <v>6</v>
      </c>
      <c r="Q1815" s="12" t="s">
        <v>6</v>
      </c>
      <c r="R1815">
        <v>1814</v>
      </c>
    </row>
    <row r="1816" spans="1:18" ht="15" x14ac:dyDescent="0.45">
      <c r="A1816">
        <v>12617</v>
      </c>
      <c r="B1816">
        <v>12</v>
      </c>
      <c r="C1816">
        <v>146.4</v>
      </c>
      <c r="D1816">
        <v>12</v>
      </c>
      <c r="E1816">
        <v>146.4</v>
      </c>
      <c r="F1816">
        <v>18</v>
      </c>
      <c r="G1816">
        <v>219.6</v>
      </c>
      <c r="H1816">
        <v>7</v>
      </c>
      <c r="I1816">
        <v>85.4</v>
      </c>
      <c r="J1816">
        <v>49</v>
      </c>
      <c r="K1816">
        <v>597.79999999999995</v>
      </c>
      <c r="L1816" s="11" t="s">
        <v>11927</v>
      </c>
      <c r="M1816" s="12" t="s">
        <v>6</v>
      </c>
      <c r="N1816" s="12" t="s">
        <v>6</v>
      </c>
      <c r="O1816" s="12" t="s">
        <v>6</v>
      </c>
      <c r="P1816" s="12" t="s">
        <v>6</v>
      </c>
      <c r="Q1816" s="12">
        <v>292</v>
      </c>
      <c r="R1816">
        <v>1815</v>
      </c>
    </row>
    <row r="1817" spans="1:18" ht="15" x14ac:dyDescent="0.45">
      <c r="A1817">
        <v>18047</v>
      </c>
      <c r="B1817">
        <v>69</v>
      </c>
      <c r="C1817">
        <v>179.4</v>
      </c>
      <c r="D1817">
        <v>70</v>
      </c>
      <c r="E1817">
        <v>181.79</v>
      </c>
      <c r="F1817">
        <v>44</v>
      </c>
      <c r="G1817">
        <v>114.4</v>
      </c>
      <c r="H1817">
        <v>47</v>
      </c>
      <c r="I1817">
        <v>122.2</v>
      </c>
      <c r="J1817">
        <v>230</v>
      </c>
      <c r="K1817">
        <v>597.79000000000008</v>
      </c>
      <c r="L1817" s="11" t="s">
        <v>11928</v>
      </c>
      <c r="M1817" s="12" t="s">
        <v>6</v>
      </c>
      <c r="N1817" s="12">
        <v>434</v>
      </c>
      <c r="O1817" s="12" t="s">
        <v>6</v>
      </c>
      <c r="P1817" s="12" t="s">
        <v>6</v>
      </c>
      <c r="Q1817" s="12" t="s">
        <v>6</v>
      </c>
      <c r="R1817">
        <v>1816</v>
      </c>
    </row>
    <row r="1818" spans="1:18" ht="15" x14ac:dyDescent="0.45">
      <c r="A1818">
        <v>17572</v>
      </c>
      <c r="B1818">
        <v>33</v>
      </c>
      <c r="C1818">
        <v>189.1</v>
      </c>
      <c r="D1818">
        <v>23</v>
      </c>
      <c r="E1818">
        <v>132.02000000000001</v>
      </c>
      <c r="F1818">
        <v>20</v>
      </c>
      <c r="G1818">
        <v>116</v>
      </c>
      <c r="H1818">
        <v>28</v>
      </c>
      <c r="I1818">
        <v>160.56</v>
      </c>
      <c r="J1818">
        <v>104</v>
      </c>
      <c r="K1818">
        <v>597.68000000000006</v>
      </c>
      <c r="L1818" s="11" t="s">
        <v>11926</v>
      </c>
      <c r="M1818" s="12" t="s">
        <v>6</v>
      </c>
      <c r="N1818" s="12" t="s">
        <v>6</v>
      </c>
      <c r="O1818" s="12" t="s">
        <v>6</v>
      </c>
      <c r="P1818" s="12">
        <v>318</v>
      </c>
      <c r="Q1818" s="12" t="s">
        <v>6</v>
      </c>
      <c r="R1818">
        <v>1817</v>
      </c>
    </row>
    <row r="1819" spans="1:18" ht="15" x14ac:dyDescent="0.45">
      <c r="A1819">
        <v>10620</v>
      </c>
      <c r="B1819">
        <v>35</v>
      </c>
      <c r="C1819">
        <v>182</v>
      </c>
      <c r="D1819">
        <v>35</v>
      </c>
      <c r="E1819">
        <v>182</v>
      </c>
      <c r="F1819">
        <v>30</v>
      </c>
      <c r="G1819">
        <v>155.58000000000001</v>
      </c>
      <c r="H1819">
        <v>15</v>
      </c>
      <c r="I1819">
        <v>78</v>
      </c>
      <c r="J1819">
        <v>115</v>
      </c>
      <c r="K1819">
        <v>597.58000000000004</v>
      </c>
      <c r="L1819" s="11" t="s">
        <v>11927</v>
      </c>
      <c r="M1819" s="12" t="s">
        <v>6</v>
      </c>
      <c r="N1819" s="12" t="s">
        <v>6</v>
      </c>
      <c r="O1819" s="12" t="s">
        <v>6</v>
      </c>
      <c r="P1819" s="12" t="s">
        <v>6</v>
      </c>
      <c r="Q1819" s="12">
        <v>293</v>
      </c>
      <c r="R1819">
        <v>1818</v>
      </c>
    </row>
    <row r="1820" spans="1:18" ht="15" x14ac:dyDescent="0.45">
      <c r="A1820">
        <v>28549</v>
      </c>
      <c r="B1820">
        <v>21</v>
      </c>
      <c r="C1820">
        <v>203.95</v>
      </c>
      <c r="D1820">
        <v>23</v>
      </c>
      <c r="E1820">
        <v>226.12</v>
      </c>
      <c r="F1820">
        <v>6</v>
      </c>
      <c r="G1820">
        <v>59.4</v>
      </c>
      <c r="H1820">
        <v>11</v>
      </c>
      <c r="I1820">
        <v>108.11</v>
      </c>
      <c r="J1820">
        <v>61</v>
      </c>
      <c r="K1820">
        <v>597.57999999999993</v>
      </c>
      <c r="L1820" s="11" t="s">
        <v>11926</v>
      </c>
      <c r="M1820" s="12" t="s">
        <v>6</v>
      </c>
      <c r="N1820" s="12" t="s">
        <v>6</v>
      </c>
      <c r="O1820" s="12" t="s">
        <v>6</v>
      </c>
      <c r="P1820" s="12">
        <v>319</v>
      </c>
      <c r="Q1820" s="12" t="s">
        <v>6</v>
      </c>
      <c r="R1820">
        <v>1819</v>
      </c>
    </row>
    <row r="1821" spans="1:18" ht="15" x14ac:dyDescent="0.45">
      <c r="A1821">
        <v>16665</v>
      </c>
      <c r="B1821">
        <v>3</v>
      </c>
      <c r="C1821">
        <v>597</v>
      </c>
      <c r="J1821">
        <v>3</v>
      </c>
      <c r="K1821">
        <v>597</v>
      </c>
      <c r="L1821" s="11" t="s">
        <v>11925</v>
      </c>
      <c r="M1821" s="12" t="s">
        <v>6</v>
      </c>
      <c r="N1821" s="12" t="s">
        <v>6</v>
      </c>
      <c r="O1821" s="12">
        <v>302</v>
      </c>
      <c r="P1821" s="12" t="s">
        <v>6</v>
      </c>
      <c r="Q1821" s="12" t="s">
        <v>6</v>
      </c>
      <c r="R1821">
        <v>1820</v>
      </c>
    </row>
    <row r="1822" spans="1:18" ht="15" x14ac:dyDescent="0.45">
      <c r="A1822">
        <v>27947</v>
      </c>
      <c r="B1822">
        <v>23</v>
      </c>
      <c r="C1822">
        <v>69</v>
      </c>
      <c r="D1822">
        <v>20</v>
      </c>
      <c r="E1822">
        <v>60</v>
      </c>
      <c r="F1822">
        <v>88</v>
      </c>
      <c r="G1822">
        <v>264</v>
      </c>
      <c r="H1822">
        <v>68</v>
      </c>
      <c r="I1822">
        <v>204</v>
      </c>
      <c r="J1822">
        <v>199</v>
      </c>
      <c r="K1822">
        <v>597</v>
      </c>
      <c r="L1822" s="11" t="s">
        <v>11924</v>
      </c>
      <c r="M1822" s="12">
        <v>315</v>
      </c>
      <c r="N1822" s="12" t="s">
        <v>6</v>
      </c>
      <c r="O1822" s="12" t="s">
        <v>6</v>
      </c>
      <c r="P1822" s="12" t="s">
        <v>6</v>
      </c>
      <c r="Q1822" s="12" t="s">
        <v>6</v>
      </c>
      <c r="R1822">
        <v>1821</v>
      </c>
    </row>
    <row r="1823" spans="1:18" ht="15" x14ac:dyDescent="0.45">
      <c r="A1823">
        <v>23214</v>
      </c>
      <c r="B1823">
        <v>2</v>
      </c>
      <c r="C1823">
        <v>130.37</v>
      </c>
      <c r="D1823">
        <v>4</v>
      </c>
      <c r="E1823">
        <v>271.60000000000002</v>
      </c>
      <c r="F1823">
        <v>1</v>
      </c>
      <c r="G1823">
        <v>64.900000000000006</v>
      </c>
      <c r="H1823">
        <v>2</v>
      </c>
      <c r="I1823">
        <v>129.80000000000001</v>
      </c>
      <c r="J1823">
        <v>9</v>
      </c>
      <c r="K1823">
        <v>596.67000000000007</v>
      </c>
      <c r="L1823" s="11" t="s">
        <v>11925</v>
      </c>
      <c r="M1823" s="12" t="s">
        <v>6</v>
      </c>
      <c r="N1823" s="12" t="s">
        <v>6</v>
      </c>
      <c r="O1823" s="12">
        <v>303</v>
      </c>
      <c r="P1823" s="12" t="s">
        <v>6</v>
      </c>
      <c r="Q1823" s="12" t="s">
        <v>6</v>
      </c>
      <c r="R1823">
        <v>1822</v>
      </c>
    </row>
    <row r="1824" spans="1:18" ht="15" x14ac:dyDescent="0.45">
      <c r="A1824">
        <v>22312</v>
      </c>
      <c r="D1824">
        <v>15</v>
      </c>
      <c r="E1824">
        <v>208.5</v>
      </c>
      <c r="F1824">
        <v>21</v>
      </c>
      <c r="G1824">
        <v>290.79000000000002</v>
      </c>
      <c r="H1824">
        <v>7</v>
      </c>
      <c r="I1824">
        <v>97.3</v>
      </c>
      <c r="J1824">
        <v>43</v>
      </c>
      <c r="K1824">
        <v>596.59</v>
      </c>
      <c r="L1824" s="11" t="s">
        <v>11927</v>
      </c>
      <c r="M1824" s="12" t="s">
        <v>6</v>
      </c>
      <c r="N1824" s="12" t="s">
        <v>6</v>
      </c>
      <c r="O1824" s="12" t="s">
        <v>6</v>
      </c>
      <c r="P1824" s="12" t="s">
        <v>6</v>
      </c>
      <c r="Q1824" s="12">
        <v>294</v>
      </c>
      <c r="R1824">
        <v>1823</v>
      </c>
    </row>
    <row r="1825" spans="1:18" ht="15" x14ac:dyDescent="0.45">
      <c r="A1825">
        <v>29593</v>
      </c>
      <c r="B1825">
        <v>40</v>
      </c>
      <c r="C1825">
        <v>142.84</v>
      </c>
      <c r="D1825">
        <v>39</v>
      </c>
      <c r="E1825">
        <v>140.11000000000001</v>
      </c>
      <c r="F1825">
        <v>48</v>
      </c>
      <c r="G1825">
        <v>172.22</v>
      </c>
      <c r="H1825">
        <v>39</v>
      </c>
      <c r="I1825">
        <v>140.4</v>
      </c>
      <c r="J1825">
        <v>166</v>
      </c>
      <c r="K1825">
        <v>595.57000000000005</v>
      </c>
      <c r="L1825" s="11" t="s">
        <v>11925</v>
      </c>
      <c r="M1825" s="12" t="s">
        <v>6</v>
      </c>
      <c r="N1825" s="12" t="s">
        <v>6</v>
      </c>
      <c r="O1825" s="12">
        <v>304</v>
      </c>
      <c r="P1825" s="12" t="s">
        <v>6</v>
      </c>
      <c r="Q1825" s="12" t="s">
        <v>6</v>
      </c>
      <c r="R1825">
        <v>1824</v>
      </c>
    </row>
    <row r="1826" spans="1:18" ht="15" x14ac:dyDescent="0.45">
      <c r="A1826">
        <v>13713</v>
      </c>
      <c r="B1826">
        <v>8</v>
      </c>
      <c r="C1826">
        <v>156.80000000000001</v>
      </c>
      <c r="D1826">
        <v>3</v>
      </c>
      <c r="E1826">
        <v>62.7</v>
      </c>
      <c r="F1826">
        <v>8</v>
      </c>
      <c r="G1826">
        <v>188</v>
      </c>
      <c r="H1826">
        <v>8</v>
      </c>
      <c r="I1826">
        <v>188</v>
      </c>
      <c r="J1826">
        <v>27</v>
      </c>
      <c r="K1826">
        <v>595.5</v>
      </c>
      <c r="L1826" s="11" t="s">
        <v>11926</v>
      </c>
      <c r="M1826" s="12" t="s">
        <v>6</v>
      </c>
      <c r="N1826" s="12" t="s">
        <v>6</v>
      </c>
      <c r="O1826" s="12" t="s">
        <v>6</v>
      </c>
      <c r="P1826" s="12">
        <v>320</v>
      </c>
      <c r="Q1826" s="12" t="s">
        <v>6</v>
      </c>
      <c r="R1826">
        <v>1825</v>
      </c>
    </row>
    <row r="1827" spans="1:18" ht="15" x14ac:dyDescent="0.45">
      <c r="A1827">
        <v>14719</v>
      </c>
      <c r="B1827">
        <v>36</v>
      </c>
      <c r="C1827">
        <v>153.1</v>
      </c>
      <c r="D1827">
        <v>27</v>
      </c>
      <c r="E1827">
        <v>112.85</v>
      </c>
      <c r="F1827">
        <v>22</v>
      </c>
      <c r="G1827">
        <v>96.8</v>
      </c>
      <c r="H1827">
        <v>53</v>
      </c>
      <c r="I1827">
        <v>231.1</v>
      </c>
      <c r="J1827">
        <v>138</v>
      </c>
      <c r="K1827">
        <v>593.85</v>
      </c>
      <c r="L1827" s="11" t="s">
        <v>11927</v>
      </c>
      <c r="M1827" s="12" t="s">
        <v>6</v>
      </c>
      <c r="N1827" s="12" t="s">
        <v>6</v>
      </c>
      <c r="O1827" s="12" t="s">
        <v>6</v>
      </c>
      <c r="P1827" s="12" t="s">
        <v>6</v>
      </c>
      <c r="Q1827" s="12">
        <v>295</v>
      </c>
      <c r="R1827">
        <v>1826</v>
      </c>
    </row>
    <row r="1828" spans="1:18" ht="15" x14ac:dyDescent="0.45">
      <c r="A1828">
        <v>10560</v>
      </c>
      <c r="B1828">
        <v>12</v>
      </c>
      <c r="C1828">
        <v>154.80000000000001</v>
      </c>
      <c r="D1828">
        <v>14</v>
      </c>
      <c r="E1828">
        <v>180.6</v>
      </c>
      <c r="F1828">
        <v>12</v>
      </c>
      <c r="G1828">
        <v>154.80000000000001</v>
      </c>
      <c r="H1828">
        <v>8</v>
      </c>
      <c r="I1828">
        <v>103.2</v>
      </c>
      <c r="J1828">
        <v>46</v>
      </c>
      <c r="K1828">
        <v>593.4</v>
      </c>
      <c r="L1828" s="11" t="s">
        <v>11927</v>
      </c>
      <c r="M1828" s="12" t="s">
        <v>6</v>
      </c>
      <c r="N1828" s="12" t="s">
        <v>6</v>
      </c>
      <c r="O1828" s="12" t="s">
        <v>6</v>
      </c>
      <c r="P1828" s="12" t="s">
        <v>6</v>
      </c>
      <c r="Q1828" s="12">
        <v>296</v>
      </c>
      <c r="R1828">
        <v>1827</v>
      </c>
    </row>
    <row r="1829" spans="1:18" ht="15" x14ac:dyDescent="0.45">
      <c r="A1829">
        <v>28648</v>
      </c>
      <c r="B1829">
        <v>12</v>
      </c>
      <c r="C1829">
        <v>142.80000000000001</v>
      </c>
      <c r="D1829">
        <v>16</v>
      </c>
      <c r="E1829">
        <v>189.45</v>
      </c>
      <c r="F1829">
        <v>12</v>
      </c>
      <c r="G1829">
        <v>141.85</v>
      </c>
      <c r="H1829">
        <v>10</v>
      </c>
      <c r="I1829">
        <v>119</v>
      </c>
      <c r="J1829">
        <v>50</v>
      </c>
      <c r="K1829">
        <v>593.1</v>
      </c>
      <c r="L1829" s="11" t="s">
        <v>11925</v>
      </c>
      <c r="M1829" s="12" t="s">
        <v>6</v>
      </c>
      <c r="N1829" s="12" t="s">
        <v>6</v>
      </c>
      <c r="O1829" s="12">
        <v>305</v>
      </c>
      <c r="P1829" s="12" t="s">
        <v>6</v>
      </c>
      <c r="Q1829" s="12" t="s">
        <v>6</v>
      </c>
      <c r="R1829">
        <v>1828</v>
      </c>
    </row>
    <row r="1830" spans="1:18" ht="15" x14ac:dyDescent="0.45">
      <c r="A1830">
        <v>22845</v>
      </c>
      <c r="B1830">
        <v>19</v>
      </c>
      <c r="C1830">
        <v>57</v>
      </c>
      <c r="D1830">
        <v>38</v>
      </c>
      <c r="E1830">
        <v>114</v>
      </c>
      <c r="F1830">
        <v>58</v>
      </c>
      <c r="G1830">
        <v>173.28</v>
      </c>
      <c r="H1830">
        <v>83</v>
      </c>
      <c r="I1830">
        <v>248.52</v>
      </c>
      <c r="J1830">
        <v>198</v>
      </c>
      <c r="K1830">
        <v>592.79999999999995</v>
      </c>
      <c r="L1830" s="11" t="s">
        <v>11928</v>
      </c>
      <c r="M1830" s="12" t="s">
        <v>6</v>
      </c>
      <c r="N1830" s="12">
        <v>435</v>
      </c>
      <c r="O1830" s="12" t="s">
        <v>6</v>
      </c>
      <c r="P1830" s="12" t="s">
        <v>6</v>
      </c>
      <c r="Q1830" s="12" t="s">
        <v>6</v>
      </c>
      <c r="R1830">
        <v>1829</v>
      </c>
    </row>
    <row r="1831" spans="1:18" ht="15" x14ac:dyDescent="0.45">
      <c r="A1831">
        <v>11443</v>
      </c>
      <c r="B1831">
        <v>5</v>
      </c>
      <c r="C1831">
        <v>125</v>
      </c>
      <c r="D1831">
        <v>4</v>
      </c>
      <c r="E1831">
        <v>101</v>
      </c>
      <c r="F1831">
        <v>6</v>
      </c>
      <c r="G1831">
        <v>150.96</v>
      </c>
      <c r="H1831">
        <v>13</v>
      </c>
      <c r="I1831">
        <v>215.8</v>
      </c>
      <c r="J1831">
        <v>28</v>
      </c>
      <c r="K1831">
        <v>592.76</v>
      </c>
      <c r="L1831" s="11" t="s">
        <v>11924</v>
      </c>
      <c r="M1831" s="12">
        <v>316</v>
      </c>
      <c r="N1831" s="12" t="s">
        <v>6</v>
      </c>
      <c r="O1831" s="12" t="s">
        <v>6</v>
      </c>
      <c r="P1831" s="12" t="s">
        <v>6</v>
      </c>
      <c r="Q1831" s="12" t="s">
        <v>6</v>
      </c>
      <c r="R1831">
        <v>1830</v>
      </c>
    </row>
    <row r="1832" spans="1:18" ht="15" x14ac:dyDescent="0.45">
      <c r="A1832">
        <v>27230</v>
      </c>
      <c r="B1832">
        <v>8</v>
      </c>
      <c r="C1832">
        <v>176</v>
      </c>
      <c r="D1832">
        <v>4</v>
      </c>
      <c r="E1832">
        <v>88</v>
      </c>
      <c r="F1832">
        <v>7</v>
      </c>
      <c r="G1832">
        <v>154</v>
      </c>
      <c r="H1832">
        <v>8</v>
      </c>
      <c r="I1832">
        <v>174.24</v>
      </c>
      <c r="J1832">
        <v>27</v>
      </c>
      <c r="K1832">
        <v>592.24</v>
      </c>
      <c r="L1832" s="11" t="s">
        <v>11927</v>
      </c>
      <c r="M1832" s="12" t="s">
        <v>6</v>
      </c>
      <c r="N1832" s="12" t="s">
        <v>6</v>
      </c>
      <c r="O1832" s="12" t="s">
        <v>6</v>
      </c>
      <c r="P1832" s="12" t="s">
        <v>6</v>
      </c>
      <c r="Q1832" s="12">
        <v>297</v>
      </c>
      <c r="R1832">
        <v>1831</v>
      </c>
    </row>
    <row r="1833" spans="1:18" ht="15" x14ac:dyDescent="0.45">
      <c r="A1833">
        <v>28101</v>
      </c>
      <c r="B1833">
        <v>44</v>
      </c>
      <c r="C1833">
        <v>65.64</v>
      </c>
      <c r="D1833">
        <v>139</v>
      </c>
      <c r="E1833">
        <v>165.9</v>
      </c>
      <c r="F1833">
        <v>181</v>
      </c>
      <c r="G1833">
        <v>216.6</v>
      </c>
      <c r="H1833">
        <v>117</v>
      </c>
      <c r="I1833">
        <v>144</v>
      </c>
      <c r="J1833">
        <v>481</v>
      </c>
      <c r="K1833">
        <v>592.14</v>
      </c>
      <c r="L1833" s="11" t="s">
        <v>11927</v>
      </c>
      <c r="M1833" s="12" t="s">
        <v>6</v>
      </c>
      <c r="N1833" s="12" t="s">
        <v>6</v>
      </c>
      <c r="O1833" s="12" t="s">
        <v>6</v>
      </c>
      <c r="P1833" s="12" t="s">
        <v>6</v>
      </c>
      <c r="Q1833" s="12">
        <v>298</v>
      </c>
      <c r="R1833">
        <v>1832</v>
      </c>
    </row>
    <row r="1834" spans="1:18" ht="15" x14ac:dyDescent="0.45">
      <c r="A1834">
        <v>12423</v>
      </c>
      <c r="B1834">
        <v>55</v>
      </c>
      <c r="C1834">
        <v>328.08</v>
      </c>
      <c r="D1834">
        <v>44</v>
      </c>
      <c r="E1834">
        <v>264</v>
      </c>
      <c r="J1834">
        <v>99</v>
      </c>
      <c r="K1834">
        <v>592.07999999999993</v>
      </c>
      <c r="L1834" s="11" t="s">
        <v>11927</v>
      </c>
      <c r="M1834" s="12" t="s">
        <v>6</v>
      </c>
      <c r="N1834" s="12" t="s">
        <v>6</v>
      </c>
      <c r="O1834" s="12" t="s">
        <v>6</v>
      </c>
      <c r="P1834" s="12" t="s">
        <v>6</v>
      </c>
      <c r="Q1834" s="12">
        <v>299</v>
      </c>
      <c r="R1834">
        <v>1833</v>
      </c>
    </row>
    <row r="1835" spans="1:18" ht="15" x14ac:dyDescent="0.45">
      <c r="A1835">
        <v>15678</v>
      </c>
      <c r="B1835">
        <v>72</v>
      </c>
      <c r="C1835">
        <v>143.52000000000001</v>
      </c>
      <c r="D1835">
        <v>71</v>
      </c>
      <c r="E1835">
        <v>141.68</v>
      </c>
      <c r="F1835">
        <v>89</v>
      </c>
      <c r="G1835">
        <v>186.8</v>
      </c>
      <c r="H1835">
        <v>57</v>
      </c>
      <c r="I1835">
        <v>119.7</v>
      </c>
      <c r="J1835">
        <v>289</v>
      </c>
      <c r="K1835">
        <v>591.70000000000005</v>
      </c>
      <c r="L1835" s="11" t="s">
        <v>11926</v>
      </c>
      <c r="M1835" s="12" t="s">
        <v>6</v>
      </c>
      <c r="N1835" s="12" t="s">
        <v>6</v>
      </c>
      <c r="O1835" s="12" t="s">
        <v>6</v>
      </c>
      <c r="P1835" s="12">
        <v>321</v>
      </c>
      <c r="Q1835" s="12" t="s">
        <v>6</v>
      </c>
      <c r="R1835">
        <v>1834</v>
      </c>
    </row>
    <row r="1836" spans="1:18" ht="15" x14ac:dyDescent="0.45">
      <c r="A1836">
        <v>16971</v>
      </c>
      <c r="F1836">
        <v>3</v>
      </c>
      <c r="G1836">
        <v>60</v>
      </c>
      <c r="H1836">
        <v>28</v>
      </c>
      <c r="I1836">
        <v>531.20000000000005</v>
      </c>
      <c r="J1836">
        <v>31</v>
      </c>
      <c r="K1836">
        <v>591.20000000000005</v>
      </c>
      <c r="L1836" s="11" t="s">
        <v>11926</v>
      </c>
      <c r="M1836" s="12" t="s">
        <v>6</v>
      </c>
      <c r="N1836" s="12" t="s">
        <v>6</v>
      </c>
      <c r="O1836" s="12" t="s">
        <v>6</v>
      </c>
      <c r="P1836" s="12">
        <v>322</v>
      </c>
      <c r="Q1836" s="12" t="s">
        <v>6</v>
      </c>
      <c r="R1836">
        <v>1835</v>
      </c>
    </row>
    <row r="1837" spans="1:18" ht="15" x14ac:dyDescent="0.45">
      <c r="A1837">
        <v>29615</v>
      </c>
      <c r="B1837">
        <v>31</v>
      </c>
      <c r="C1837">
        <v>213.35</v>
      </c>
      <c r="D1837">
        <v>9</v>
      </c>
      <c r="E1837">
        <v>60.45</v>
      </c>
      <c r="F1837">
        <v>30</v>
      </c>
      <c r="G1837">
        <v>207</v>
      </c>
      <c r="H1837">
        <v>16</v>
      </c>
      <c r="I1837">
        <v>110.4</v>
      </c>
      <c r="J1837">
        <v>86</v>
      </c>
      <c r="K1837">
        <v>591.20000000000005</v>
      </c>
      <c r="L1837" s="11" t="s">
        <v>11925</v>
      </c>
      <c r="M1837" s="12" t="s">
        <v>6</v>
      </c>
      <c r="N1837" s="12" t="s">
        <v>6</v>
      </c>
      <c r="O1837" s="12">
        <v>306</v>
      </c>
      <c r="P1837" s="12" t="s">
        <v>6</v>
      </c>
      <c r="Q1837" s="12" t="s">
        <v>6</v>
      </c>
      <c r="R1837">
        <v>1836</v>
      </c>
    </row>
    <row r="1838" spans="1:18" ht="15" x14ac:dyDescent="0.45">
      <c r="A1838">
        <v>2031661</v>
      </c>
      <c r="B1838">
        <v>5.03</v>
      </c>
      <c r="C1838">
        <v>42.72</v>
      </c>
      <c r="D1838">
        <v>8.6300000000000008</v>
      </c>
      <c r="E1838">
        <v>73.37</v>
      </c>
      <c r="F1838">
        <v>20.190000000000001</v>
      </c>
      <c r="G1838">
        <v>171.19</v>
      </c>
      <c r="H1838">
        <v>35.72</v>
      </c>
      <c r="I1838">
        <v>302.77</v>
      </c>
      <c r="J1838">
        <v>69.569999999999993</v>
      </c>
      <c r="K1838">
        <v>590.04999999999995</v>
      </c>
      <c r="L1838" s="11" t="s">
        <v>11923</v>
      </c>
      <c r="M1838" s="12" t="s">
        <v>6</v>
      </c>
      <c r="N1838" s="12" t="s">
        <v>6</v>
      </c>
      <c r="O1838" s="12" t="s">
        <v>6</v>
      </c>
      <c r="P1838" s="12" t="s">
        <v>6</v>
      </c>
      <c r="Q1838" s="12" t="s">
        <v>6</v>
      </c>
      <c r="R1838">
        <v>1837</v>
      </c>
    </row>
    <row r="1839" spans="1:18" ht="15" x14ac:dyDescent="0.45">
      <c r="A1839">
        <v>29069</v>
      </c>
      <c r="B1839">
        <v>12</v>
      </c>
      <c r="C1839">
        <v>271.77999999999997</v>
      </c>
      <c r="D1839">
        <v>6</v>
      </c>
      <c r="E1839">
        <v>134.97999999999999</v>
      </c>
      <c r="F1839">
        <v>7</v>
      </c>
      <c r="G1839">
        <v>159.6</v>
      </c>
      <c r="H1839">
        <v>1</v>
      </c>
      <c r="I1839">
        <v>22.8</v>
      </c>
      <c r="J1839">
        <v>26</v>
      </c>
      <c r="K1839">
        <v>589.16</v>
      </c>
      <c r="L1839" s="11" t="s">
        <v>11926</v>
      </c>
      <c r="M1839" s="12" t="s">
        <v>6</v>
      </c>
      <c r="N1839" s="12" t="s">
        <v>6</v>
      </c>
      <c r="O1839" s="12" t="s">
        <v>6</v>
      </c>
      <c r="P1839" s="12">
        <v>323</v>
      </c>
      <c r="Q1839" s="12" t="s">
        <v>6</v>
      </c>
      <c r="R1839">
        <v>1838</v>
      </c>
    </row>
    <row r="1840" spans="1:18" ht="15" x14ac:dyDescent="0.45">
      <c r="A1840">
        <v>15388</v>
      </c>
      <c r="B1840">
        <v>14</v>
      </c>
      <c r="C1840">
        <v>165.2</v>
      </c>
      <c r="D1840">
        <v>10</v>
      </c>
      <c r="E1840">
        <v>117.06</v>
      </c>
      <c r="F1840">
        <v>15</v>
      </c>
      <c r="G1840">
        <v>177</v>
      </c>
      <c r="H1840">
        <v>11</v>
      </c>
      <c r="I1840">
        <v>129.80000000000001</v>
      </c>
      <c r="J1840">
        <v>50</v>
      </c>
      <c r="K1840">
        <v>589.05999999999995</v>
      </c>
      <c r="L1840" s="11" t="s">
        <v>11926</v>
      </c>
      <c r="M1840" s="12" t="s">
        <v>6</v>
      </c>
      <c r="N1840" s="12" t="s">
        <v>6</v>
      </c>
      <c r="O1840" s="12" t="s">
        <v>6</v>
      </c>
      <c r="P1840" s="12">
        <v>324</v>
      </c>
      <c r="Q1840" s="12" t="s">
        <v>6</v>
      </c>
      <c r="R1840">
        <v>1839</v>
      </c>
    </row>
    <row r="1841" spans="1:18" ht="15" x14ac:dyDescent="0.45">
      <c r="A1841">
        <v>22302</v>
      </c>
      <c r="D1841">
        <v>10</v>
      </c>
      <c r="E1841">
        <v>190</v>
      </c>
      <c r="F1841">
        <v>10</v>
      </c>
      <c r="G1841">
        <v>190</v>
      </c>
      <c r="H1841">
        <v>11</v>
      </c>
      <c r="I1841">
        <v>209</v>
      </c>
      <c r="J1841">
        <v>31</v>
      </c>
      <c r="K1841">
        <v>589</v>
      </c>
      <c r="L1841" s="11" t="s">
        <v>11925</v>
      </c>
      <c r="M1841" s="12" t="s">
        <v>6</v>
      </c>
      <c r="N1841" s="12" t="s">
        <v>6</v>
      </c>
      <c r="O1841" s="12">
        <v>307</v>
      </c>
      <c r="P1841" s="12" t="s">
        <v>6</v>
      </c>
      <c r="Q1841" s="12" t="s">
        <v>6</v>
      </c>
      <c r="R1841">
        <v>1840</v>
      </c>
    </row>
    <row r="1842" spans="1:18" ht="15" x14ac:dyDescent="0.45">
      <c r="A1842">
        <v>31199</v>
      </c>
      <c r="B1842">
        <v>10</v>
      </c>
      <c r="C1842">
        <v>129.96</v>
      </c>
      <c r="D1842">
        <v>8</v>
      </c>
      <c r="E1842">
        <v>108</v>
      </c>
      <c r="F1842">
        <v>14</v>
      </c>
      <c r="G1842">
        <v>189</v>
      </c>
      <c r="H1842">
        <v>12</v>
      </c>
      <c r="I1842">
        <v>162</v>
      </c>
      <c r="J1842">
        <v>44</v>
      </c>
      <c r="K1842">
        <v>588.96</v>
      </c>
      <c r="L1842" s="11" t="s">
        <v>11926</v>
      </c>
      <c r="M1842" s="12" t="s">
        <v>6</v>
      </c>
      <c r="N1842" s="12" t="s">
        <v>6</v>
      </c>
      <c r="O1842" s="12" t="s">
        <v>6</v>
      </c>
      <c r="P1842" s="12">
        <v>325</v>
      </c>
      <c r="Q1842" s="12" t="s">
        <v>6</v>
      </c>
      <c r="R1842">
        <v>1841</v>
      </c>
    </row>
    <row r="1843" spans="1:18" ht="15" x14ac:dyDescent="0.45">
      <c r="A1843">
        <v>27677</v>
      </c>
      <c r="B1843">
        <v>16</v>
      </c>
      <c r="C1843">
        <v>267.7</v>
      </c>
      <c r="F1843">
        <v>13</v>
      </c>
      <c r="G1843">
        <v>219.7</v>
      </c>
      <c r="H1843">
        <v>6</v>
      </c>
      <c r="I1843">
        <v>101.4</v>
      </c>
      <c r="J1843">
        <v>35</v>
      </c>
      <c r="K1843">
        <v>588.79999999999995</v>
      </c>
      <c r="L1843" s="11" t="s">
        <v>11928</v>
      </c>
      <c r="M1843" s="12" t="s">
        <v>6</v>
      </c>
      <c r="N1843" s="12">
        <v>436</v>
      </c>
      <c r="O1843" s="12" t="s">
        <v>6</v>
      </c>
      <c r="P1843" s="12" t="s">
        <v>6</v>
      </c>
      <c r="Q1843" s="12" t="s">
        <v>6</v>
      </c>
      <c r="R1843">
        <v>1842</v>
      </c>
    </row>
    <row r="1844" spans="1:18" ht="15" x14ac:dyDescent="0.45">
      <c r="A1844">
        <v>17734</v>
      </c>
      <c r="B1844">
        <v>2</v>
      </c>
      <c r="C1844">
        <v>49.6</v>
      </c>
      <c r="D1844">
        <v>6</v>
      </c>
      <c r="E1844">
        <v>146.82</v>
      </c>
      <c r="F1844">
        <v>9</v>
      </c>
      <c r="G1844">
        <v>252</v>
      </c>
      <c r="H1844">
        <v>5</v>
      </c>
      <c r="I1844">
        <v>140</v>
      </c>
      <c r="J1844">
        <v>22</v>
      </c>
      <c r="K1844">
        <v>588.41999999999996</v>
      </c>
      <c r="L1844" s="11" t="s">
        <v>11928</v>
      </c>
      <c r="M1844" s="12" t="s">
        <v>6</v>
      </c>
      <c r="N1844" s="12">
        <v>437</v>
      </c>
      <c r="O1844" s="12" t="s">
        <v>6</v>
      </c>
      <c r="P1844" s="12" t="s">
        <v>6</v>
      </c>
      <c r="Q1844" s="12" t="s">
        <v>6</v>
      </c>
      <c r="R1844">
        <v>1843</v>
      </c>
    </row>
    <row r="1845" spans="1:18" ht="15" x14ac:dyDescent="0.45">
      <c r="A1845">
        <v>12170</v>
      </c>
      <c r="B1845">
        <v>12</v>
      </c>
      <c r="C1845">
        <v>235.2</v>
      </c>
      <c r="D1845">
        <v>4</v>
      </c>
      <c r="E1845">
        <v>78.400000000000006</v>
      </c>
      <c r="F1845">
        <v>5</v>
      </c>
      <c r="G1845">
        <v>98</v>
      </c>
      <c r="H1845">
        <v>9</v>
      </c>
      <c r="I1845">
        <v>176.4</v>
      </c>
      <c r="J1845">
        <v>30</v>
      </c>
      <c r="K1845">
        <v>588</v>
      </c>
      <c r="L1845" s="11" t="s">
        <v>11928</v>
      </c>
      <c r="M1845" s="12" t="s">
        <v>6</v>
      </c>
      <c r="N1845" s="12">
        <v>438</v>
      </c>
      <c r="O1845" s="12" t="s">
        <v>6</v>
      </c>
      <c r="P1845" s="12" t="s">
        <v>6</v>
      </c>
      <c r="Q1845" s="12" t="s">
        <v>6</v>
      </c>
      <c r="R1845">
        <v>1844</v>
      </c>
    </row>
    <row r="1846" spans="1:18" ht="15" x14ac:dyDescent="0.45">
      <c r="A1846">
        <v>31771</v>
      </c>
      <c r="F1846">
        <v>244</v>
      </c>
      <c r="G1846">
        <v>389.23</v>
      </c>
      <c r="H1846">
        <v>124</v>
      </c>
      <c r="I1846">
        <v>198.4</v>
      </c>
      <c r="J1846">
        <v>368</v>
      </c>
      <c r="K1846">
        <v>587.63</v>
      </c>
      <c r="L1846" s="11" t="s">
        <v>11925</v>
      </c>
      <c r="M1846" s="12" t="s">
        <v>6</v>
      </c>
      <c r="N1846" s="12" t="s">
        <v>6</v>
      </c>
      <c r="O1846" s="12">
        <v>308</v>
      </c>
      <c r="P1846" s="12" t="s">
        <v>6</v>
      </c>
      <c r="Q1846" s="12" t="s">
        <v>6</v>
      </c>
      <c r="R1846">
        <v>1845</v>
      </c>
    </row>
    <row r="1847" spans="1:18" ht="15" x14ac:dyDescent="0.45">
      <c r="A1847">
        <v>31712</v>
      </c>
      <c r="D1847">
        <v>12</v>
      </c>
      <c r="E1847">
        <v>123.6</v>
      </c>
      <c r="F1847">
        <v>19</v>
      </c>
      <c r="G1847">
        <v>195.7</v>
      </c>
      <c r="H1847">
        <v>26</v>
      </c>
      <c r="I1847">
        <v>267.8</v>
      </c>
      <c r="J1847">
        <v>57</v>
      </c>
      <c r="K1847">
        <v>587.09999999999991</v>
      </c>
      <c r="L1847" s="11" t="s">
        <v>11927</v>
      </c>
      <c r="M1847" s="12" t="s">
        <v>6</v>
      </c>
      <c r="N1847" s="12" t="s">
        <v>6</v>
      </c>
      <c r="O1847" s="12" t="s">
        <v>6</v>
      </c>
      <c r="P1847" s="12" t="s">
        <v>6</v>
      </c>
      <c r="Q1847" s="12">
        <v>300</v>
      </c>
      <c r="R1847">
        <v>1846</v>
      </c>
    </row>
    <row r="1848" spans="1:18" ht="15" x14ac:dyDescent="0.45">
      <c r="A1848">
        <v>16311</v>
      </c>
      <c r="F1848">
        <v>6</v>
      </c>
      <c r="G1848">
        <v>126</v>
      </c>
      <c r="H1848">
        <v>22</v>
      </c>
      <c r="I1848">
        <v>460.32</v>
      </c>
      <c r="J1848">
        <v>28</v>
      </c>
      <c r="K1848">
        <v>586.31999999999994</v>
      </c>
      <c r="L1848" s="11" t="s">
        <v>11928</v>
      </c>
      <c r="M1848" s="12" t="s">
        <v>6</v>
      </c>
      <c r="N1848" s="12">
        <v>439</v>
      </c>
      <c r="O1848" s="12" t="s">
        <v>6</v>
      </c>
      <c r="P1848" s="12" t="s">
        <v>6</v>
      </c>
      <c r="Q1848" s="12" t="s">
        <v>6</v>
      </c>
      <c r="R1848">
        <v>1847</v>
      </c>
    </row>
    <row r="1849" spans="1:18" ht="15" x14ac:dyDescent="0.45">
      <c r="A1849">
        <v>17540</v>
      </c>
      <c r="B1849">
        <v>47</v>
      </c>
      <c r="C1849">
        <v>122.2</v>
      </c>
      <c r="D1849">
        <v>50</v>
      </c>
      <c r="E1849">
        <v>129.37</v>
      </c>
      <c r="F1849">
        <v>53</v>
      </c>
      <c r="G1849">
        <v>137.59</v>
      </c>
      <c r="H1849">
        <v>68</v>
      </c>
      <c r="I1849">
        <v>195.91</v>
      </c>
      <c r="J1849">
        <v>218</v>
      </c>
      <c r="K1849">
        <v>585.06999999999994</v>
      </c>
      <c r="L1849" s="11" t="s">
        <v>11928</v>
      </c>
      <c r="M1849" s="12" t="s">
        <v>6</v>
      </c>
      <c r="N1849" s="12">
        <v>440</v>
      </c>
      <c r="O1849" s="12" t="s">
        <v>6</v>
      </c>
      <c r="P1849" s="12" t="s">
        <v>6</v>
      </c>
      <c r="Q1849" s="12" t="s">
        <v>6</v>
      </c>
      <c r="R1849">
        <v>1848</v>
      </c>
    </row>
    <row r="1850" spans="1:18" ht="15" x14ac:dyDescent="0.45">
      <c r="A1850">
        <v>14827</v>
      </c>
      <c r="B1850">
        <v>37</v>
      </c>
      <c r="C1850">
        <v>73.84</v>
      </c>
      <c r="D1850">
        <v>96</v>
      </c>
      <c r="E1850">
        <v>191.36</v>
      </c>
      <c r="F1850">
        <v>88</v>
      </c>
      <c r="G1850">
        <v>175.68</v>
      </c>
      <c r="H1850">
        <v>72</v>
      </c>
      <c r="I1850">
        <v>144</v>
      </c>
      <c r="J1850">
        <v>293</v>
      </c>
      <c r="K1850">
        <v>584.88000000000011</v>
      </c>
      <c r="L1850" s="11" t="s">
        <v>11928</v>
      </c>
      <c r="M1850" s="12" t="s">
        <v>6</v>
      </c>
      <c r="N1850" s="12">
        <v>441</v>
      </c>
      <c r="O1850" s="12" t="s">
        <v>6</v>
      </c>
      <c r="P1850" s="12" t="s">
        <v>6</v>
      </c>
      <c r="Q1850" s="12" t="s">
        <v>6</v>
      </c>
      <c r="R1850">
        <v>1849</v>
      </c>
    </row>
    <row r="1851" spans="1:18" ht="15" x14ac:dyDescent="0.45">
      <c r="A1851">
        <v>11271</v>
      </c>
      <c r="B1851">
        <v>18</v>
      </c>
      <c r="C1851">
        <v>172.03</v>
      </c>
      <c r="D1851">
        <v>12</v>
      </c>
      <c r="E1851">
        <v>115.2</v>
      </c>
      <c r="F1851">
        <v>17</v>
      </c>
      <c r="G1851">
        <v>163.19999999999999</v>
      </c>
      <c r="H1851">
        <v>14</v>
      </c>
      <c r="I1851">
        <v>134.4</v>
      </c>
      <c r="J1851">
        <v>61</v>
      </c>
      <c r="K1851">
        <v>584.83000000000004</v>
      </c>
      <c r="L1851" s="11" t="s">
        <v>11924</v>
      </c>
      <c r="M1851" s="12">
        <v>317</v>
      </c>
      <c r="N1851" s="12" t="s">
        <v>6</v>
      </c>
      <c r="O1851" s="12" t="s">
        <v>6</v>
      </c>
      <c r="P1851" s="12" t="s">
        <v>6</v>
      </c>
      <c r="Q1851" s="12" t="s">
        <v>6</v>
      </c>
      <c r="R1851">
        <v>1850</v>
      </c>
    </row>
    <row r="1852" spans="1:18" ht="15" x14ac:dyDescent="0.45">
      <c r="A1852">
        <v>29416</v>
      </c>
      <c r="F1852">
        <v>22</v>
      </c>
      <c r="G1852">
        <v>239.8</v>
      </c>
      <c r="H1852">
        <v>31</v>
      </c>
      <c r="I1852">
        <v>344.8</v>
      </c>
      <c r="J1852">
        <v>53</v>
      </c>
      <c r="K1852">
        <v>584.6</v>
      </c>
      <c r="L1852" s="11" t="s">
        <v>11928</v>
      </c>
      <c r="M1852" s="12" t="s">
        <v>6</v>
      </c>
      <c r="N1852" s="12">
        <v>442</v>
      </c>
      <c r="O1852" s="12" t="s">
        <v>6</v>
      </c>
      <c r="P1852" s="12" t="s">
        <v>6</v>
      </c>
      <c r="Q1852" s="12" t="s">
        <v>6</v>
      </c>
      <c r="R1852">
        <v>1851</v>
      </c>
    </row>
    <row r="1853" spans="1:18" ht="15" x14ac:dyDescent="0.45">
      <c r="A1853">
        <v>27188</v>
      </c>
      <c r="B1853">
        <v>19</v>
      </c>
      <c r="C1853">
        <v>148.19999999999999</v>
      </c>
      <c r="D1853">
        <v>26</v>
      </c>
      <c r="E1853">
        <v>202.8</v>
      </c>
      <c r="F1853">
        <v>13</v>
      </c>
      <c r="G1853">
        <v>101.4</v>
      </c>
      <c r="H1853">
        <v>17</v>
      </c>
      <c r="I1853">
        <v>131.97999999999999</v>
      </c>
      <c r="J1853">
        <v>75</v>
      </c>
      <c r="K1853">
        <v>584.38</v>
      </c>
      <c r="L1853" s="11" t="s">
        <v>11925</v>
      </c>
      <c r="M1853" s="12" t="s">
        <v>6</v>
      </c>
      <c r="N1853" s="12" t="s">
        <v>6</v>
      </c>
      <c r="O1853" s="12">
        <v>309</v>
      </c>
      <c r="P1853" s="12" t="s">
        <v>6</v>
      </c>
      <c r="Q1853" s="12" t="s">
        <v>6</v>
      </c>
      <c r="R1853">
        <v>1852</v>
      </c>
    </row>
    <row r="1854" spans="1:18" ht="15" x14ac:dyDescent="0.45">
      <c r="A1854">
        <v>15590</v>
      </c>
      <c r="D1854">
        <v>110</v>
      </c>
      <c r="E1854">
        <v>535.1</v>
      </c>
      <c r="F1854">
        <v>10</v>
      </c>
      <c r="G1854">
        <v>49</v>
      </c>
      <c r="J1854">
        <v>120</v>
      </c>
      <c r="K1854">
        <v>584.1</v>
      </c>
      <c r="L1854" s="11" t="s">
        <v>11926</v>
      </c>
      <c r="M1854" s="12" t="s">
        <v>6</v>
      </c>
      <c r="N1854" s="12" t="s">
        <v>6</v>
      </c>
      <c r="O1854" s="12" t="s">
        <v>6</v>
      </c>
      <c r="P1854" s="12">
        <v>326</v>
      </c>
      <c r="Q1854" s="12" t="s">
        <v>6</v>
      </c>
      <c r="R1854">
        <v>1853</v>
      </c>
    </row>
    <row r="1855" spans="1:18" ht="15" x14ac:dyDescent="0.45">
      <c r="A1855">
        <v>14853</v>
      </c>
      <c r="B1855">
        <v>25</v>
      </c>
      <c r="C1855">
        <v>122.11</v>
      </c>
      <c r="D1855">
        <v>28</v>
      </c>
      <c r="E1855">
        <v>135.63999999999999</v>
      </c>
      <c r="F1855">
        <v>37</v>
      </c>
      <c r="G1855">
        <v>181.51</v>
      </c>
      <c r="H1855">
        <v>28</v>
      </c>
      <c r="I1855">
        <v>143.80000000000001</v>
      </c>
      <c r="J1855">
        <v>118</v>
      </c>
      <c r="K1855">
        <v>583.05999999999995</v>
      </c>
      <c r="L1855" s="11" t="s">
        <v>11928</v>
      </c>
      <c r="M1855" s="12" t="s">
        <v>6</v>
      </c>
      <c r="N1855" s="12">
        <v>443</v>
      </c>
      <c r="O1855" s="12" t="s">
        <v>6</v>
      </c>
      <c r="P1855" s="12" t="s">
        <v>6</v>
      </c>
      <c r="Q1855" s="12" t="s">
        <v>6</v>
      </c>
      <c r="R1855">
        <v>1854</v>
      </c>
    </row>
    <row r="1856" spans="1:18" ht="15" x14ac:dyDescent="0.45">
      <c r="A1856">
        <v>10614</v>
      </c>
      <c r="B1856">
        <v>37</v>
      </c>
      <c r="C1856">
        <v>199.8</v>
      </c>
      <c r="D1856">
        <v>10</v>
      </c>
      <c r="E1856">
        <v>54</v>
      </c>
      <c r="F1856">
        <v>8</v>
      </c>
      <c r="G1856">
        <v>43.2</v>
      </c>
      <c r="H1856">
        <v>53</v>
      </c>
      <c r="I1856">
        <v>285.77</v>
      </c>
      <c r="J1856">
        <v>108</v>
      </c>
      <c r="K1856">
        <v>582.77</v>
      </c>
      <c r="L1856" s="11" t="s">
        <v>11927</v>
      </c>
      <c r="M1856" s="12" t="s">
        <v>6</v>
      </c>
      <c r="N1856" s="12" t="s">
        <v>6</v>
      </c>
      <c r="O1856" s="12" t="s">
        <v>6</v>
      </c>
      <c r="P1856" s="12" t="s">
        <v>6</v>
      </c>
      <c r="Q1856" s="12">
        <v>301</v>
      </c>
      <c r="R1856">
        <v>1855</v>
      </c>
    </row>
    <row r="1857" spans="1:18" ht="15" x14ac:dyDescent="0.45">
      <c r="A1857">
        <v>32030</v>
      </c>
      <c r="F1857">
        <v>36</v>
      </c>
      <c r="G1857">
        <v>259.2</v>
      </c>
      <c r="H1857">
        <v>45</v>
      </c>
      <c r="I1857">
        <v>323.42</v>
      </c>
      <c r="J1857">
        <v>81</v>
      </c>
      <c r="K1857">
        <v>582.62</v>
      </c>
      <c r="L1857" s="11" t="s">
        <v>11928</v>
      </c>
      <c r="M1857" s="12" t="s">
        <v>6</v>
      </c>
      <c r="N1857" s="12">
        <v>444</v>
      </c>
      <c r="O1857" s="12" t="s">
        <v>6</v>
      </c>
      <c r="P1857" s="12" t="s">
        <v>6</v>
      </c>
      <c r="Q1857" s="12" t="s">
        <v>6</v>
      </c>
      <c r="R1857">
        <v>1856</v>
      </c>
    </row>
    <row r="1858" spans="1:18" ht="15" x14ac:dyDescent="0.45">
      <c r="A1858">
        <v>17061</v>
      </c>
      <c r="B1858">
        <v>39</v>
      </c>
      <c r="C1858">
        <v>151.79</v>
      </c>
      <c r="D1858">
        <v>29</v>
      </c>
      <c r="E1858">
        <v>112.17</v>
      </c>
      <c r="F1858">
        <v>45</v>
      </c>
      <c r="G1858">
        <v>175.5</v>
      </c>
      <c r="H1858">
        <v>40</v>
      </c>
      <c r="I1858">
        <v>142.85</v>
      </c>
      <c r="J1858">
        <v>153</v>
      </c>
      <c r="K1858">
        <v>582.30999999999995</v>
      </c>
      <c r="L1858" s="11" t="s">
        <v>11926</v>
      </c>
      <c r="M1858" s="12" t="s">
        <v>6</v>
      </c>
      <c r="N1858" s="12" t="s">
        <v>6</v>
      </c>
      <c r="O1858" s="12" t="s">
        <v>6</v>
      </c>
      <c r="P1858" s="12">
        <v>327</v>
      </c>
      <c r="Q1858" s="12" t="s">
        <v>6</v>
      </c>
      <c r="R1858">
        <v>1857</v>
      </c>
    </row>
    <row r="1859" spans="1:18" ht="15" x14ac:dyDescent="0.45">
      <c r="A1859">
        <v>28291</v>
      </c>
      <c r="B1859">
        <v>12</v>
      </c>
      <c r="C1859">
        <v>98.4</v>
      </c>
      <c r="D1859">
        <v>19</v>
      </c>
      <c r="E1859">
        <v>155.80000000000001</v>
      </c>
      <c r="F1859">
        <v>24</v>
      </c>
      <c r="G1859">
        <v>196.8</v>
      </c>
      <c r="H1859">
        <v>16</v>
      </c>
      <c r="I1859">
        <v>131.19999999999999</v>
      </c>
      <c r="J1859">
        <v>71</v>
      </c>
      <c r="K1859">
        <v>582.20000000000005</v>
      </c>
      <c r="L1859" s="11" t="s">
        <v>11927</v>
      </c>
      <c r="M1859" s="12" t="s">
        <v>6</v>
      </c>
      <c r="N1859" s="12" t="s">
        <v>6</v>
      </c>
      <c r="O1859" s="12" t="s">
        <v>6</v>
      </c>
      <c r="P1859" s="12" t="s">
        <v>6</v>
      </c>
      <c r="Q1859" s="12">
        <v>302</v>
      </c>
      <c r="R1859">
        <v>1858</v>
      </c>
    </row>
    <row r="1860" spans="1:18" ht="15" x14ac:dyDescent="0.45">
      <c r="A1860">
        <v>12834</v>
      </c>
      <c r="B1860">
        <v>38</v>
      </c>
      <c r="C1860">
        <v>284.39999999999998</v>
      </c>
      <c r="D1860">
        <v>11</v>
      </c>
      <c r="E1860">
        <v>82.5</v>
      </c>
      <c r="F1860">
        <v>13</v>
      </c>
      <c r="G1860">
        <v>95.7</v>
      </c>
      <c r="H1860">
        <v>16</v>
      </c>
      <c r="I1860">
        <v>119.4</v>
      </c>
      <c r="J1860">
        <v>78</v>
      </c>
      <c r="K1860">
        <v>582</v>
      </c>
      <c r="L1860" s="11" t="s">
        <v>11927</v>
      </c>
      <c r="M1860" s="12" t="s">
        <v>6</v>
      </c>
      <c r="N1860" s="12" t="s">
        <v>6</v>
      </c>
      <c r="O1860" s="12" t="s">
        <v>6</v>
      </c>
      <c r="P1860" s="12" t="s">
        <v>6</v>
      </c>
      <c r="Q1860" s="12">
        <v>303</v>
      </c>
      <c r="R1860">
        <v>1859</v>
      </c>
    </row>
    <row r="1861" spans="1:18" ht="15" x14ac:dyDescent="0.45">
      <c r="A1861">
        <v>32033</v>
      </c>
      <c r="F1861">
        <v>8</v>
      </c>
      <c r="G1861">
        <v>111.2</v>
      </c>
      <c r="H1861">
        <v>34</v>
      </c>
      <c r="I1861">
        <v>470.38</v>
      </c>
      <c r="J1861">
        <v>42</v>
      </c>
      <c r="K1861">
        <v>581.58000000000004</v>
      </c>
      <c r="L1861" s="11" t="s">
        <v>11926</v>
      </c>
      <c r="M1861" s="12" t="s">
        <v>6</v>
      </c>
      <c r="N1861" s="12" t="s">
        <v>6</v>
      </c>
      <c r="O1861" s="12" t="s">
        <v>6</v>
      </c>
      <c r="P1861" s="12">
        <v>328</v>
      </c>
      <c r="Q1861" s="12" t="s">
        <v>6</v>
      </c>
      <c r="R1861">
        <v>1860</v>
      </c>
    </row>
    <row r="1862" spans="1:18" ht="15" x14ac:dyDescent="0.45">
      <c r="A1862">
        <v>29561</v>
      </c>
      <c r="D1862">
        <v>2</v>
      </c>
      <c r="E1862">
        <v>56</v>
      </c>
      <c r="F1862">
        <v>11</v>
      </c>
      <c r="G1862">
        <v>305.76</v>
      </c>
      <c r="H1862">
        <v>8</v>
      </c>
      <c r="I1862">
        <v>219.52</v>
      </c>
      <c r="J1862">
        <v>21</v>
      </c>
      <c r="K1862">
        <v>581.28</v>
      </c>
      <c r="L1862" s="11" t="s">
        <v>11926</v>
      </c>
      <c r="M1862" s="12" t="s">
        <v>6</v>
      </c>
      <c r="N1862" s="12" t="s">
        <v>6</v>
      </c>
      <c r="O1862" s="12" t="s">
        <v>6</v>
      </c>
      <c r="P1862" s="12">
        <v>329</v>
      </c>
      <c r="Q1862" s="12" t="s">
        <v>6</v>
      </c>
      <c r="R1862">
        <v>1861</v>
      </c>
    </row>
    <row r="1863" spans="1:18" ht="15" x14ac:dyDescent="0.45">
      <c r="A1863">
        <v>17882</v>
      </c>
      <c r="B1863">
        <v>198</v>
      </c>
      <c r="C1863">
        <v>197.68</v>
      </c>
      <c r="D1863">
        <v>135</v>
      </c>
      <c r="E1863">
        <v>134.91999999999999</v>
      </c>
      <c r="F1863">
        <v>99</v>
      </c>
      <c r="G1863">
        <v>98.84</v>
      </c>
      <c r="H1863">
        <v>150</v>
      </c>
      <c r="I1863">
        <v>149.68</v>
      </c>
      <c r="J1863">
        <v>582</v>
      </c>
      <c r="K1863">
        <v>581.12000000000012</v>
      </c>
      <c r="L1863" s="11" t="s">
        <v>11928</v>
      </c>
      <c r="M1863" s="12" t="s">
        <v>6</v>
      </c>
      <c r="N1863" s="12">
        <v>445</v>
      </c>
      <c r="O1863" s="12" t="s">
        <v>6</v>
      </c>
      <c r="P1863" s="12" t="s">
        <v>6</v>
      </c>
      <c r="Q1863" s="12" t="s">
        <v>6</v>
      </c>
      <c r="R1863">
        <v>1862</v>
      </c>
    </row>
    <row r="1864" spans="1:18" ht="15" x14ac:dyDescent="0.45">
      <c r="A1864">
        <v>10882</v>
      </c>
      <c r="B1864">
        <v>7</v>
      </c>
      <c r="C1864">
        <v>104.3</v>
      </c>
      <c r="D1864">
        <v>18</v>
      </c>
      <c r="E1864">
        <v>268.2</v>
      </c>
      <c r="F1864">
        <v>11</v>
      </c>
      <c r="G1864">
        <v>163.9</v>
      </c>
      <c r="H1864">
        <v>3</v>
      </c>
      <c r="I1864">
        <v>44.7</v>
      </c>
      <c r="J1864">
        <v>39</v>
      </c>
      <c r="K1864">
        <v>581.1</v>
      </c>
      <c r="L1864" s="11" t="s">
        <v>11925</v>
      </c>
      <c r="M1864" s="12" t="s">
        <v>6</v>
      </c>
      <c r="N1864" s="12" t="s">
        <v>6</v>
      </c>
      <c r="O1864" s="12">
        <v>310</v>
      </c>
      <c r="P1864" s="12" t="s">
        <v>6</v>
      </c>
      <c r="Q1864" s="12" t="s">
        <v>6</v>
      </c>
      <c r="R1864">
        <v>1863</v>
      </c>
    </row>
    <row r="1865" spans="1:18" ht="15" x14ac:dyDescent="0.45">
      <c r="A1865">
        <v>22804</v>
      </c>
      <c r="B1865">
        <v>13</v>
      </c>
      <c r="C1865">
        <v>191.22</v>
      </c>
      <c r="F1865">
        <v>9</v>
      </c>
      <c r="G1865">
        <v>139.29</v>
      </c>
      <c r="H1865">
        <v>16</v>
      </c>
      <c r="I1865">
        <v>250.59</v>
      </c>
      <c r="J1865">
        <v>38</v>
      </c>
      <c r="K1865">
        <v>581.1</v>
      </c>
      <c r="L1865" s="11" t="s">
        <v>11926</v>
      </c>
      <c r="M1865" s="12" t="s">
        <v>6</v>
      </c>
      <c r="N1865" s="12" t="s">
        <v>6</v>
      </c>
      <c r="O1865" s="12" t="s">
        <v>6</v>
      </c>
      <c r="P1865" s="12">
        <v>330</v>
      </c>
      <c r="Q1865" s="12" t="s">
        <v>6</v>
      </c>
      <c r="R1865">
        <v>1864</v>
      </c>
    </row>
    <row r="1866" spans="1:18" ht="15" x14ac:dyDescent="0.45">
      <c r="A1866">
        <v>18448</v>
      </c>
      <c r="B1866">
        <v>18</v>
      </c>
      <c r="C1866">
        <v>189</v>
      </c>
      <c r="D1866">
        <v>13</v>
      </c>
      <c r="E1866">
        <v>130</v>
      </c>
      <c r="F1866">
        <v>23</v>
      </c>
      <c r="G1866">
        <v>241.5</v>
      </c>
      <c r="H1866">
        <v>2</v>
      </c>
      <c r="I1866">
        <v>20.16</v>
      </c>
      <c r="J1866">
        <v>56</v>
      </c>
      <c r="K1866">
        <v>580.66</v>
      </c>
      <c r="L1866" s="11" t="s">
        <v>11926</v>
      </c>
      <c r="M1866" s="12" t="s">
        <v>6</v>
      </c>
      <c r="N1866" s="12" t="s">
        <v>6</v>
      </c>
      <c r="O1866" s="12" t="s">
        <v>6</v>
      </c>
      <c r="P1866" s="12">
        <v>331</v>
      </c>
      <c r="Q1866" s="12" t="s">
        <v>6</v>
      </c>
      <c r="R1866">
        <v>1865</v>
      </c>
    </row>
    <row r="1867" spans="1:18" ht="15" x14ac:dyDescent="0.45">
      <c r="A1867">
        <v>28633</v>
      </c>
      <c r="B1867">
        <v>3</v>
      </c>
      <c r="C1867">
        <v>48</v>
      </c>
      <c r="D1867">
        <v>12</v>
      </c>
      <c r="E1867">
        <v>189.44</v>
      </c>
      <c r="F1867">
        <v>18</v>
      </c>
      <c r="G1867">
        <v>280.32</v>
      </c>
      <c r="H1867">
        <v>4</v>
      </c>
      <c r="I1867">
        <v>62.72</v>
      </c>
      <c r="J1867">
        <v>37</v>
      </c>
      <c r="K1867">
        <v>580.48</v>
      </c>
      <c r="L1867" s="11" t="s">
        <v>11927</v>
      </c>
      <c r="M1867" s="12" t="s">
        <v>6</v>
      </c>
      <c r="N1867" s="12" t="s">
        <v>6</v>
      </c>
      <c r="O1867" s="12" t="s">
        <v>6</v>
      </c>
      <c r="P1867" s="12" t="s">
        <v>6</v>
      </c>
      <c r="Q1867" s="12">
        <v>304</v>
      </c>
      <c r="R1867">
        <v>1866</v>
      </c>
    </row>
    <row r="1868" spans="1:18" ht="15" x14ac:dyDescent="0.45">
      <c r="A1868">
        <v>29548</v>
      </c>
      <c r="B1868">
        <v>3</v>
      </c>
      <c r="C1868">
        <v>87</v>
      </c>
      <c r="D1868">
        <v>5</v>
      </c>
      <c r="E1868">
        <v>145</v>
      </c>
      <c r="F1868">
        <v>7</v>
      </c>
      <c r="G1868">
        <v>203</v>
      </c>
      <c r="H1868">
        <v>5</v>
      </c>
      <c r="I1868">
        <v>145</v>
      </c>
      <c r="J1868">
        <v>20</v>
      </c>
      <c r="K1868">
        <v>580</v>
      </c>
      <c r="L1868" s="11" t="s">
        <v>11928</v>
      </c>
      <c r="M1868" s="12" t="s">
        <v>6</v>
      </c>
      <c r="N1868" s="12">
        <v>446</v>
      </c>
      <c r="O1868" s="12" t="s">
        <v>6</v>
      </c>
      <c r="P1868" s="12" t="s">
        <v>6</v>
      </c>
      <c r="Q1868" s="12" t="s">
        <v>6</v>
      </c>
      <c r="R1868">
        <v>1867</v>
      </c>
    </row>
    <row r="1869" spans="1:18" ht="15" x14ac:dyDescent="0.45">
      <c r="A1869">
        <v>10535</v>
      </c>
      <c r="B1869">
        <v>12</v>
      </c>
      <c r="C1869">
        <v>176.4</v>
      </c>
      <c r="D1869">
        <v>9</v>
      </c>
      <c r="E1869">
        <v>132.30000000000001</v>
      </c>
      <c r="F1869">
        <v>12</v>
      </c>
      <c r="G1869">
        <v>190.8</v>
      </c>
      <c r="H1869">
        <v>5</v>
      </c>
      <c r="I1869">
        <v>79.5</v>
      </c>
      <c r="J1869">
        <v>38</v>
      </c>
      <c r="K1869">
        <v>579</v>
      </c>
      <c r="L1869" s="11" t="s">
        <v>11926</v>
      </c>
      <c r="M1869" s="12" t="s">
        <v>6</v>
      </c>
      <c r="N1869" s="12" t="s">
        <v>6</v>
      </c>
      <c r="O1869" s="12" t="s">
        <v>6</v>
      </c>
      <c r="P1869" s="12">
        <v>332</v>
      </c>
      <c r="Q1869" s="12" t="s">
        <v>6</v>
      </c>
      <c r="R1869">
        <v>1868</v>
      </c>
    </row>
    <row r="1870" spans="1:18" ht="15" x14ac:dyDescent="0.45">
      <c r="A1870">
        <v>12313</v>
      </c>
      <c r="B1870">
        <v>64</v>
      </c>
      <c r="C1870">
        <v>190.8</v>
      </c>
      <c r="D1870">
        <v>61</v>
      </c>
      <c r="E1870">
        <v>182.76</v>
      </c>
      <c r="F1870">
        <v>49</v>
      </c>
      <c r="G1870">
        <v>146.04</v>
      </c>
      <c r="H1870">
        <v>20</v>
      </c>
      <c r="I1870">
        <v>59.04</v>
      </c>
      <c r="J1870">
        <v>194</v>
      </c>
      <c r="K1870">
        <v>578.64</v>
      </c>
      <c r="L1870" s="11" t="s">
        <v>6</v>
      </c>
      <c r="M1870" s="12" t="s">
        <v>6</v>
      </c>
      <c r="N1870" s="12" t="s">
        <v>6</v>
      </c>
      <c r="O1870" s="12" t="s">
        <v>6</v>
      </c>
      <c r="P1870" s="12" t="s">
        <v>6</v>
      </c>
      <c r="Q1870" s="12" t="s">
        <v>6</v>
      </c>
      <c r="R1870">
        <v>1869</v>
      </c>
    </row>
    <row r="1871" spans="1:18" ht="15" x14ac:dyDescent="0.45">
      <c r="A1871">
        <v>22843</v>
      </c>
      <c r="B1871">
        <v>27</v>
      </c>
      <c r="C1871">
        <v>80.040000000000006</v>
      </c>
      <c r="D1871">
        <v>44</v>
      </c>
      <c r="E1871">
        <v>131.76</v>
      </c>
      <c r="F1871">
        <v>55</v>
      </c>
      <c r="G1871">
        <v>162.36000000000001</v>
      </c>
      <c r="H1871">
        <v>68</v>
      </c>
      <c r="I1871">
        <v>203.52</v>
      </c>
      <c r="J1871">
        <v>194</v>
      </c>
      <c r="K1871">
        <v>577.68000000000006</v>
      </c>
      <c r="L1871" s="11" t="s">
        <v>11928</v>
      </c>
      <c r="M1871" s="12" t="s">
        <v>6</v>
      </c>
      <c r="N1871" s="12">
        <v>447</v>
      </c>
      <c r="O1871" s="12" t="s">
        <v>6</v>
      </c>
      <c r="P1871" s="12" t="s">
        <v>6</v>
      </c>
      <c r="Q1871" s="12" t="s">
        <v>6</v>
      </c>
      <c r="R1871">
        <v>1870</v>
      </c>
    </row>
    <row r="1872" spans="1:18" ht="15" x14ac:dyDescent="0.45">
      <c r="A1872">
        <v>31361</v>
      </c>
      <c r="B1872">
        <v>6</v>
      </c>
      <c r="C1872">
        <v>165</v>
      </c>
      <c r="D1872">
        <v>5</v>
      </c>
      <c r="E1872">
        <v>137.5</v>
      </c>
      <c r="F1872">
        <v>5</v>
      </c>
      <c r="G1872">
        <v>137.5</v>
      </c>
      <c r="H1872">
        <v>5</v>
      </c>
      <c r="I1872">
        <v>137.5</v>
      </c>
      <c r="J1872">
        <v>21</v>
      </c>
      <c r="K1872">
        <v>577.5</v>
      </c>
      <c r="L1872" s="11" t="s">
        <v>11926</v>
      </c>
      <c r="M1872" s="12" t="s">
        <v>6</v>
      </c>
      <c r="N1872" s="12" t="s">
        <v>6</v>
      </c>
      <c r="O1872" s="12" t="s">
        <v>6</v>
      </c>
      <c r="P1872" s="12">
        <v>333</v>
      </c>
      <c r="Q1872" s="12" t="s">
        <v>6</v>
      </c>
      <c r="R1872">
        <v>1871</v>
      </c>
    </row>
    <row r="1873" spans="1:18" ht="15" x14ac:dyDescent="0.45">
      <c r="A1873">
        <v>17326</v>
      </c>
      <c r="B1873">
        <v>8</v>
      </c>
      <c r="C1873">
        <v>105.6</v>
      </c>
      <c r="D1873">
        <v>9</v>
      </c>
      <c r="E1873">
        <v>120</v>
      </c>
      <c r="F1873">
        <v>14</v>
      </c>
      <c r="G1873">
        <v>189</v>
      </c>
      <c r="H1873">
        <v>12</v>
      </c>
      <c r="I1873">
        <v>162</v>
      </c>
      <c r="J1873">
        <v>43</v>
      </c>
      <c r="K1873">
        <v>576.6</v>
      </c>
      <c r="L1873" s="11" t="s">
        <v>11926</v>
      </c>
      <c r="M1873" s="12" t="s">
        <v>6</v>
      </c>
      <c r="N1873" s="12" t="s">
        <v>6</v>
      </c>
      <c r="O1873" s="12" t="s">
        <v>6</v>
      </c>
      <c r="P1873" s="12">
        <v>334</v>
      </c>
      <c r="Q1873" s="12" t="s">
        <v>6</v>
      </c>
      <c r="R1873">
        <v>1872</v>
      </c>
    </row>
    <row r="1874" spans="1:18" ht="15" x14ac:dyDescent="0.45">
      <c r="A1874">
        <v>30510</v>
      </c>
      <c r="B1874">
        <v>46</v>
      </c>
      <c r="C1874">
        <v>96.43</v>
      </c>
      <c r="D1874">
        <v>142</v>
      </c>
      <c r="E1874">
        <v>293.61</v>
      </c>
      <c r="F1874">
        <v>89</v>
      </c>
      <c r="G1874">
        <v>186.05</v>
      </c>
      <c r="J1874">
        <v>277</v>
      </c>
      <c r="K1874">
        <v>576.09</v>
      </c>
      <c r="L1874" s="11" t="s">
        <v>11926</v>
      </c>
      <c r="M1874" s="12" t="s">
        <v>6</v>
      </c>
      <c r="N1874" s="12" t="s">
        <v>6</v>
      </c>
      <c r="O1874" s="12" t="s">
        <v>6</v>
      </c>
      <c r="P1874" s="12">
        <v>335</v>
      </c>
      <c r="Q1874" s="12" t="s">
        <v>6</v>
      </c>
      <c r="R1874">
        <v>1873</v>
      </c>
    </row>
    <row r="1875" spans="1:18" ht="15" x14ac:dyDescent="0.45">
      <c r="A1875">
        <v>28650</v>
      </c>
      <c r="B1875">
        <v>8</v>
      </c>
      <c r="C1875">
        <v>97.6</v>
      </c>
      <c r="D1875">
        <v>17</v>
      </c>
      <c r="E1875">
        <v>203.5</v>
      </c>
      <c r="F1875">
        <v>10</v>
      </c>
      <c r="G1875">
        <v>119</v>
      </c>
      <c r="H1875">
        <v>13</v>
      </c>
      <c r="I1875">
        <v>154.69999999999999</v>
      </c>
      <c r="J1875">
        <v>48</v>
      </c>
      <c r="K1875">
        <v>574.79999999999995</v>
      </c>
      <c r="L1875" s="11" t="s">
        <v>11925</v>
      </c>
      <c r="M1875" s="12" t="s">
        <v>6</v>
      </c>
      <c r="N1875" s="12" t="s">
        <v>6</v>
      </c>
      <c r="O1875" s="12">
        <v>311</v>
      </c>
      <c r="P1875" s="12" t="s">
        <v>6</v>
      </c>
      <c r="Q1875" s="12" t="s">
        <v>6</v>
      </c>
      <c r="R1875">
        <v>1874</v>
      </c>
    </row>
    <row r="1876" spans="1:18" ht="15" x14ac:dyDescent="0.45">
      <c r="A1876">
        <v>2028223</v>
      </c>
      <c r="B1876">
        <v>13.78</v>
      </c>
      <c r="C1876">
        <v>65.86</v>
      </c>
      <c r="D1876">
        <v>21.64</v>
      </c>
      <c r="E1876">
        <v>105.63</v>
      </c>
      <c r="F1876">
        <v>36.51</v>
      </c>
      <c r="G1876">
        <v>178.45</v>
      </c>
      <c r="H1876">
        <v>34.119999999999997</v>
      </c>
      <c r="I1876">
        <v>224.65</v>
      </c>
      <c r="J1876">
        <v>106.05000000000001</v>
      </c>
      <c r="K1876">
        <v>574.59</v>
      </c>
      <c r="L1876" s="11" t="s">
        <v>11927</v>
      </c>
      <c r="M1876" s="12" t="s">
        <v>6</v>
      </c>
      <c r="N1876" s="12" t="s">
        <v>6</v>
      </c>
      <c r="O1876" s="12" t="s">
        <v>6</v>
      </c>
      <c r="P1876" s="12" t="s">
        <v>6</v>
      </c>
      <c r="Q1876" s="12">
        <v>305</v>
      </c>
      <c r="R1876">
        <v>1875</v>
      </c>
    </row>
    <row r="1877" spans="1:18" ht="15" x14ac:dyDescent="0.45">
      <c r="A1877">
        <v>31749</v>
      </c>
      <c r="D1877">
        <v>2</v>
      </c>
      <c r="E1877">
        <v>25.8</v>
      </c>
      <c r="F1877">
        <v>33</v>
      </c>
      <c r="G1877">
        <v>421.58</v>
      </c>
      <c r="H1877">
        <v>10</v>
      </c>
      <c r="I1877">
        <v>126.94</v>
      </c>
      <c r="J1877">
        <v>45</v>
      </c>
      <c r="K1877">
        <v>574.31999999999994</v>
      </c>
      <c r="L1877" s="11" t="s">
        <v>11925</v>
      </c>
      <c r="M1877" s="12" t="s">
        <v>6</v>
      </c>
      <c r="N1877" s="12" t="s">
        <v>6</v>
      </c>
      <c r="O1877" s="12">
        <v>312</v>
      </c>
      <c r="P1877" s="12" t="s">
        <v>6</v>
      </c>
      <c r="Q1877" s="12" t="s">
        <v>6</v>
      </c>
      <c r="R1877">
        <v>1876</v>
      </c>
    </row>
    <row r="1878" spans="1:18" ht="15" x14ac:dyDescent="0.45">
      <c r="A1878">
        <v>22593</v>
      </c>
      <c r="B1878">
        <v>63</v>
      </c>
      <c r="C1878">
        <v>138.24</v>
      </c>
      <c r="D1878">
        <v>64</v>
      </c>
      <c r="E1878">
        <v>140.08000000000001</v>
      </c>
      <c r="F1878">
        <v>77</v>
      </c>
      <c r="G1878">
        <v>168.86</v>
      </c>
      <c r="H1878">
        <v>58</v>
      </c>
      <c r="I1878">
        <v>127.06</v>
      </c>
      <c r="J1878">
        <v>262</v>
      </c>
      <c r="K1878">
        <v>574.24</v>
      </c>
      <c r="L1878" s="11" t="s">
        <v>11925</v>
      </c>
      <c r="M1878" s="12" t="s">
        <v>6</v>
      </c>
      <c r="N1878" s="12" t="s">
        <v>6</v>
      </c>
      <c r="O1878" s="12">
        <v>313</v>
      </c>
      <c r="P1878" s="12" t="s">
        <v>6</v>
      </c>
      <c r="Q1878" s="12" t="s">
        <v>6</v>
      </c>
      <c r="R1878">
        <v>1877</v>
      </c>
    </row>
    <row r="1879" spans="1:18" ht="15" x14ac:dyDescent="0.45">
      <c r="A1879">
        <v>17563</v>
      </c>
      <c r="B1879">
        <v>10</v>
      </c>
      <c r="C1879">
        <v>238.08</v>
      </c>
      <c r="D1879">
        <v>6</v>
      </c>
      <c r="E1879">
        <v>144</v>
      </c>
      <c r="F1879">
        <v>6</v>
      </c>
      <c r="G1879">
        <v>144</v>
      </c>
      <c r="H1879">
        <v>2</v>
      </c>
      <c r="I1879">
        <v>48</v>
      </c>
      <c r="J1879">
        <v>24</v>
      </c>
      <c r="K1879">
        <v>574.08000000000004</v>
      </c>
      <c r="L1879" s="11" t="s">
        <v>11926</v>
      </c>
      <c r="M1879" s="12" t="s">
        <v>6</v>
      </c>
      <c r="N1879" s="12" t="s">
        <v>6</v>
      </c>
      <c r="O1879" s="12" t="s">
        <v>6</v>
      </c>
      <c r="P1879" s="12">
        <v>336</v>
      </c>
      <c r="Q1879" s="12" t="s">
        <v>6</v>
      </c>
      <c r="R1879">
        <v>1878</v>
      </c>
    </row>
    <row r="1880" spans="1:18" ht="15" x14ac:dyDescent="0.45">
      <c r="A1880">
        <v>14060</v>
      </c>
      <c r="B1880">
        <v>13</v>
      </c>
      <c r="C1880">
        <v>182</v>
      </c>
      <c r="D1880">
        <v>8</v>
      </c>
      <c r="E1880">
        <v>112</v>
      </c>
      <c r="F1880">
        <v>9</v>
      </c>
      <c r="G1880">
        <v>126</v>
      </c>
      <c r="H1880">
        <v>11</v>
      </c>
      <c r="I1880">
        <v>154</v>
      </c>
      <c r="J1880">
        <v>41</v>
      </c>
      <c r="K1880">
        <v>574</v>
      </c>
      <c r="L1880" s="11" t="s">
        <v>11926</v>
      </c>
      <c r="M1880" s="12" t="s">
        <v>6</v>
      </c>
      <c r="N1880" s="12" t="s">
        <v>6</v>
      </c>
      <c r="O1880" s="12" t="s">
        <v>6</v>
      </c>
      <c r="P1880" s="12">
        <v>337</v>
      </c>
      <c r="Q1880" s="12" t="s">
        <v>6</v>
      </c>
      <c r="R1880">
        <v>1879</v>
      </c>
    </row>
    <row r="1881" spans="1:18" ht="15" x14ac:dyDescent="0.45">
      <c r="A1881">
        <v>15550</v>
      </c>
      <c r="B1881">
        <v>14</v>
      </c>
      <c r="C1881">
        <v>102.2</v>
      </c>
      <c r="D1881">
        <v>21</v>
      </c>
      <c r="E1881">
        <v>146.55000000000001</v>
      </c>
      <c r="F1881">
        <v>26</v>
      </c>
      <c r="G1881">
        <v>181.19</v>
      </c>
      <c r="H1881">
        <v>20</v>
      </c>
      <c r="I1881">
        <v>143.87</v>
      </c>
      <c r="J1881">
        <v>81</v>
      </c>
      <c r="K1881">
        <v>573.80999999999995</v>
      </c>
      <c r="L1881" s="11" t="s">
        <v>11926</v>
      </c>
      <c r="M1881" s="12" t="s">
        <v>6</v>
      </c>
      <c r="N1881" s="12" t="s">
        <v>6</v>
      </c>
      <c r="O1881" s="12" t="s">
        <v>6</v>
      </c>
      <c r="P1881" s="12">
        <v>338</v>
      </c>
      <c r="Q1881" s="12" t="s">
        <v>6</v>
      </c>
      <c r="R1881">
        <v>1880</v>
      </c>
    </row>
    <row r="1882" spans="1:18" ht="15" x14ac:dyDescent="0.45">
      <c r="A1882">
        <v>16733</v>
      </c>
      <c r="B1882">
        <v>17</v>
      </c>
      <c r="C1882">
        <v>292.86</v>
      </c>
      <c r="D1882">
        <v>3</v>
      </c>
      <c r="E1882">
        <v>52.27</v>
      </c>
      <c r="F1882">
        <v>5</v>
      </c>
      <c r="G1882">
        <v>88.07</v>
      </c>
      <c r="H1882">
        <v>8</v>
      </c>
      <c r="I1882">
        <v>140.34</v>
      </c>
      <c r="J1882">
        <v>33</v>
      </c>
      <c r="K1882">
        <v>573.54</v>
      </c>
      <c r="L1882" s="11" t="s">
        <v>11928</v>
      </c>
      <c r="M1882" s="12" t="s">
        <v>6</v>
      </c>
      <c r="N1882" s="12">
        <v>448</v>
      </c>
      <c r="O1882" s="12" t="s">
        <v>6</v>
      </c>
      <c r="P1882" s="12" t="s">
        <v>6</v>
      </c>
      <c r="Q1882" s="12" t="s">
        <v>6</v>
      </c>
      <c r="R1882">
        <v>1881</v>
      </c>
    </row>
    <row r="1883" spans="1:18" ht="15" x14ac:dyDescent="0.45">
      <c r="A1883">
        <v>29887</v>
      </c>
      <c r="F1883">
        <v>32</v>
      </c>
      <c r="G1883">
        <v>128</v>
      </c>
      <c r="H1883">
        <v>95</v>
      </c>
      <c r="I1883">
        <v>445.27</v>
      </c>
      <c r="J1883">
        <v>127</v>
      </c>
      <c r="K1883">
        <v>573.27</v>
      </c>
      <c r="L1883" s="11" t="s">
        <v>11928</v>
      </c>
      <c r="M1883" s="12" t="s">
        <v>6</v>
      </c>
      <c r="N1883" s="12">
        <v>449</v>
      </c>
      <c r="O1883" s="12" t="s">
        <v>6</v>
      </c>
      <c r="P1883" s="12" t="s">
        <v>6</v>
      </c>
      <c r="Q1883" s="12" t="s">
        <v>6</v>
      </c>
      <c r="R1883">
        <v>1882</v>
      </c>
    </row>
    <row r="1884" spans="1:18" ht="15" x14ac:dyDescent="0.45">
      <c r="A1884">
        <v>29813</v>
      </c>
      <c r="B1884">
        <v>9</v>
      </c>
      <c r="C1884">
        <v>207</v>
      </c>
      <c r="D1884">
        <v>2</v>
      </c>
      <c r="E1884">
        <v>44.16</v>
      </c>
      <c r="F1884">
        <v>2</v>
      </c>
      <c r="G1884">
        <v>46</v>
      </c>
      <c r="H1884">
        <v>12</v>
      </c>
      <c r="I1884">
        <v>276</v>
      </c>
      <c r="J1884">
        <v>25</v>
      </c>
      <c r="K1884">
        <v>573.16</v>
      </c>
      <c r="L1884" s="11" t="s">
        <v>11928</v>
      </c>
      <c r="M1884" s="12" t="s">
        <v>6</v>
      </c>
      <c r="N1884" s="12">
        <v>450</v>
      </c>
      <c r="O1884" s="12" t="s">
        <v>6</v>
      </c>
      <c r="P1884" s="12" t="s">
        <v>6</v>
      </c>
      <c r="Q1884" s="12" t="s">
        <v>6</v>
      </c>
      <c r="R1884">
        <v>1883</v>
      </c>
    </row>
    <row r="1885" spans="1:18" ht="15" x14ac:dyDescent="0.45">
      <c r="A1885">
        <v>22743</v>
      </c>
      <c r="B1885">
        <v>7</v>
      </c>
      <c r="C1885">
        <v>196</v>
      </c>
      <c r="D1885">
        <v>2</v>
      </c>
      <c r="E1885">
        <v>58</v>
      </c>
      <c r="F1885">
        <v>9</v>
      </c>
      <c r="G1885">
        <v>261</v>
      </c>
      <c r="H1885">
        <v>2</v>
      </c>
      <c r="I1885">
        <v>58</v>
      </c>
      <c r="J1885">
        <v>20</v>
      </c>
      <c r="K1885">
        <v>573</v>
      </c>
      <c r="L1885" s="11" t="s">
        <v>11926</v>
      </c>
      <c r="M1885" s="12" t="s">
        <v>6</v>
      </c>
      <c r="N1885" s="12" t="s">
        <v>6</v>
      </c>
      <c r="O1885" s="12" t="s">
        <v>6</v>
      </c>
      <c r="P1885" s="12">
        <v>339</v>
      </c>
      <c r="Q1885" s="12" t="s">
        <v>6</v>
      </c>
      <c r="R1885">
        <v>1884</v>
      </c>
    </row>
    <row r="1886" spans="1:18" ht="15" x14ac:dyDescent="0.45">
      <c r="A1886">
        <v>18012</v>
      </c>
      <c r="D1886">
        <v>2</v>
      </c>
      <c r="E1886">
        <v>298</v>
      </c>
      <c r="H1886">
        <v>2</v>
      </c>
      <c r="I1886">
        <v>274.16000000000003</v>
      </c>
      <c r="J1886">
        <v>4</v>
      </c>
      <c r="K1886">
        <v>572.16000000000008</v>
      </c>
      <c r="L1886" s="11" t="s">
        <v>11925</v>
      </c>
      <c r="M1886" s="12" t="s">
        <v>6</v>
      </c>
      <c r="N1886" s="12" t="s">
        <v>6</v>
      </c>
      <c r="O1886" s="12">
        <v>314</v>
      </c>
      <c r="P1886" s="12" t="s">
        <v>6</v>
      </c>
      <c r="Q1886" s="12" t="s">
        <v>6</v>
      </c>
      <c r="R1886">
        <v>1885</v>
      </c>
    </row>
    <row r="1887" spans="1:18" ht="15" x14ac:dyDescent="0.45">
      <c r="A1887">
        <v>18045</v>
      </c>
      <c r="B1887">
        <v>42</v>
      </c>
      <c r="C1887">
        <v>109.2</v>
      </c>
      <c r="D1887">
        <v>31</v>
      </c>
      <c r="E1887">
        <v>80.599999999999994</v>
      </c>
      <c r="F1887">
        <v>56</v>
      </c>
      <c r="G1887">
        <v>145.6</v>
      </c>
      <c r="H1887">
        <v>91</v>
      </c>
      <c r="I1887">
        <v>236.6</v>
      </c>
      <c r="J1887">
        <v>220</v>
      </c>
      <c r="K1887">
        <v>572</v>
      </c>
      <c r="L1887" s="11" t="s">
        <v>11928</v>
      </c>
      <c r="M1887" s="12" t="s">
        <v>6</v>
      </c>
      <c r="N1887" s="12">
        <v>451</v>
      </c>
      <c r="O1887" s="12" t="s">
        <v>6</v>
      </c>
      <c r="P1887" s="12" t="s">
        <v>6</v>
      </c>
      <c r="Q1887" s="12" t="s">
        <v>6</v>
      </c>
      <c r="R1887">
        <v>1886</v>
      </c>
    </row>
    <row r="1888" spans="1:18" ht="15" x14ac:dyDescent="0.45">
      <c r="A1888">
        <v>17477</v>
      </c>
      <c r="B1888">
        <v>19</v>
      </c>
      <c r="C1888">
        <v>168.84</v>
      </c>
      <c r="D1888">
        <v>18</v>
      </c>
      <c r="E1888">
        <v>163.66</v>
      </c>
      <c r="F1888">
        <v>13</v>
      </c>
      <c r="G1888">
        <v>119.6</v>
      </c>
      <c r="H1888">
        <v>13</v>
      </c>
      <c r="I1888">
        <v>119.6</v>
      </c>
      <c r="J1888">
        <v>63</v>
      </c>
      <c r="K1888">
        <v>571.70000000000005</v>
      </c>
      <c r="L1888" s="11" t="s">
        <v>11926</v>
      </c>
      <c r="M1888" s="12" t="s">
        <v>6</v>
      </c>
      <c r="N1888" s="12" t="s">
        <v>6</v>
      </c>
      <c r="O1888" s="12" t="s">
        <v>6</v>
      </c>
      <c r="P1888" s="12">
        <v>340</v>
      </c>
      <c r="Q1888" s="12" t="s">
        <v>6</v>
      </c>
      <c r="R1888">
        <v>1887</v>
      </c>
    </row>
    <row r="1889" spans="1:18" ht="15" x14ac:dyDescent="0.45">
      <c r="A1889">
        <v>16334</v>
      </c>
      <c r="B1889">
        <v>12</v>
      </c>
      <c r="C1889">
        <v>142.80000000000001</v>
      </c>
      <c r="D1889">
        <v>10</v>
      </c>
      <c r="E1889">
        <v>119</v>
      </c>
      <c r="F1889">
        <v>15</v>
      </c>
      <c r="G1889">
        <v>178.5</v>
      </c>
      <c r="H1889">
        <v>11</v>
      </c>
      <c r="I1889">
        <v>130.9</v>
      </c>
      <c r="J1889">
        <v>48</v>
      </c>
      <c r="K1889">
        <v>571.20000000000005</v>
      </c>
      <c r="L1889" s="11" t="s">
        <v>11928</v>
      </c>
      <c r="M1889" s="12" t="s">
        <v>6</v>
      </c>
      <c r="N1889" s="12">
        <v>452</v>
      </c>
      <c r="O1889" s="12" t="s">
        <v>6</v>
      </c>
      <c r="P1889" s="12" t="s">
        <v>6</v>
      </c>
      <c r="Q1889" s="12" t="s">
        <v>6</v>
      </c>
      <c r="R1889">
        <v>1888</v>
      </c>
    </row>
    <row r="1890" spans="1:18" ht="15" x14ac:dyDescent="0.45">
      <c r="A1890">
        <v>27633</v>
      </c>
      <c r="B1890">
        <v>18</v>
      </c>
      <c r="C1890">
        <v>234</v>
      </c>
      <c r="D1890">
        <v>4</v>
      </c>
      <c r="E1890">
        <v>52</v>
      </c>
      <c r="F1890">
        <v>15</v>
      </c>
      <c r="G1890">
        <v>195</v>
      </c>
      <c r="H1890">
        <v>7</v>
      </c>
      <c r="I1890">
        <v>89.96</v>
      </c>
      <c r="J1890">
        <v>44</v>
      </c>
      <c r="K1890">
        <v>570.96</v>
      </c>
      <c r="L1890" s="11" t="s">
        <v>11926</v>
      </c>
      <c r="M1890" s="12" t="s">
        <v>6</v>
      </c>
      <c r="N1890" s="12" t="s">
        <v>6</v>
      </c>
      <c r="O1890" s="12" t="s">
        <v>6</v>
      </c>
      <c r="P1890" s="12">
        <v>341</v>
      </c>
      <c r="Q1890" s="12" t="s">
        <v>6</v>
      </c>
      <c r="R1890">
        <v>1889</v>
      </c>
    </row>
    <row r="1891" spans="1:18" ht="15" x14ac:dyDescent="0.45">
      <c r="A1891">
        <v>27457</v>
      </c>
      <c r="B1891">
        <v>18</v>
      </c>
      <c r="C1891">
        <v>124.35</v>
      </c>
      <c r="D1891">
        <v>19</v>
      </c>
      <c r="E1891">
        <v>130</v>
      </c>
      <c r="F1891">
        <v>14</v>
      </c>
      <c r="G1891">
        <v>95.5</v>
      </c>
      <c r="H1891">
        <v>32</v>
      </c>
      <c r="I1891">
        <v>220.8</v>
      </c>
      <c r="J1891">
        <v>83</v>
      </c>
      <c r="K1891">
        <v>570.65000000000009</v>
      </c>
      <c r="L1891" s="11" t="s">
        <v>11925</v>
      </c>
      <c r="M1891" s="12" t="s">
        <v>6</v>
      </c>
      <c r="N1891" s="12" t="s">
        <v>6</v>
      </c>
      <c r="O1891" s="12">
        <v>315</v>
      </c>
      <c r="P1891" s="12" t="s">
        <v>6</v>
      </c>
      <c r="Q1891" s="12" t="s">
        <v>6</v>
      </c>
      <c r="R1891">
        <v>1890</v>
      </c>
    </row>
    <row r="1892" spans="1:18" ht="15" x14ac:dyDescent="0.45">
      <c r="A1892">
        <v>23511</v>
      </c>
      <c r="D1892">
        <v>10</v>
      </c>
      <c r="E1892">
        <v>162</v>
      </c>
      <c r="F1892">
        <v>14</v>
      </c>
      <c r="G1892">
        <v>226.8</v>
      </c>
      <c r="H1892">
        <v>11</v>
      </c>
      <c r="I1892">
        <v>181.5</v>
      </c>
      <c r="J1892">
        <v>35</v>
      </c>
      <c r="K1892">
        <v>570.29999999999995</v>
      </c>
      <c r="L1892" s="11" t="s">
        <v>11927</v>
      </c>
      <c r="M1892" s="12" t="s">
        <v>6</v>
      </c>
      <c r="N1892" s="12" t="s">
        <v>6</v>
      </c>
      <c r="O1892" s="12" t="s">
        <v>6</v>
      </c>
      <c r="P1892" s="12" t="s">
        <v>6</v>
      </c>
      <c r="Q1892" s="12">
        <v>306</v>
      </c>
      <c r="R1892">
        <v>1891</v>
      </c>
    </row>
    <row r="1893" spans="1:18" ht="15" x14ac:dyDescent="0.45">
      <c r="A1893">
        <v>22367</v>
      </c>
      <c r="B1893">
        <v>81</v>
      </c>
      <c r="C1893">
        <v>258.68</v>
      </c>
      <c r="H1893">
        <v>84</v>
      </c>
      <c r="I1893">
        <v>311.57</v>
      </c>
      <c r="J1893">
        <v>165</v>
      </c>
      <c r="K1893">
        <v>570.25</v>
      </c>
      <c r="L1893" s="11" t="s">
        <v>11927</v>
      </c>
      <c r="M1893" s="12" t="s">
        <v>6</v>
      </c>
      <c r="N1893" s="12" t="s">
        <v>6</v>
      </c>
      <c r="O1893" s="12" t="s">
        <v>6</v>
      </c>
      <c r="P1893" s="12" t="s">
        <v>6</v>
      </c>
      <c r="Q1893" s="12">
        <v>307</v>
      </c>
      <c r="R1893">
        <v>1892</v>
      </c>
    </row>
    <row r="1894" spans="1:18" ht="15" x14ac:dyDescent="0.45">
      <c r="A1894">
        <v>16723</v>
      </c>
      <c r="B1894">
        <v>25</v>
      </c>
      <c r="C1894">
        <v>212.5</v>
      </c>
      <c r="D1894">
        <v>13</v>
      </c>
      <c r="E1894">
        <v>110.5</v>
      </c>
      <c r="F1894">
        <v>11</v>
      </c>
      <c r="G1894">
        <v>93.5</v>
      </c>
      <c r="H1894">
        <v>18</v>
      </c>
      <c r="I1894">
        <v>153</v>
      </c>
      <c r="J1894">
        <v>67</v>
      </c>
      <c r="K1894">
        <v>569.5</v>
      </c>
      <c r="L1894" s="11" t="s">
        <v>11927</v>
      </c>
      <c r="M1894" s="12" t="s">
        <v>6</v>
      </c>
      <c r="N1894" s="12" t="s">
        <v>6</v>
      </c>
      <c r="O1894" s="12" t="s">
        <v>6</v>
      </c>
      <c r="P1894" s="12" t="s">
        <v>6</v>
      </c>
      <c r="Q1894" s="12">
        <v>308</v>
      </c>
      <c r="R1894">
        <v>1893</v>
      </c>
    </row>
    <row r="1895" spans="1:18" ht="15" x14ac:dyDescent="0.45">
      <c r="A1895">
        <v>27954</v>
      </c>
      <c r="B1895">
        <v>8</v>
      </c>
      <c r="C1895">
        <v>126.4</v>
      </c>
      <c r="D1895">
        <v>12</v>
      </c>
      <c r="E1895">
        <v>189.6</v>
      </c>
      <c r="F1895">
        <v>10</v>
      </c>
      <c r="G1895">
        <v>158</v>
      </c>
      <c r="H1895">
        <v>6</v>
      </c>
      <c r="I1895">
        <v>94.8</v>
      </c>
      <c r="J1895">
        <v>36</v>
      </c>
      <c r="K1895">
        <v>568.79999999999995</v>
      </c>
      <c r="L1895" s="11" t="s">
        <v>11924</v>
      </c>
      <c r="M1895" s="12">
        <v>318</v>
      </c>
      <c r="N1895" s="12" t="s">
        <v>6</v>
      </c>
      <c r="O1895" s="12" t="s">
        <v>6</v>
      </c>
      <c r="P1895" s="12" t="s">
        <v>6</v>
      </c>
      <c r="Q1895" s="12" t="s">
        <v>6</v>
      </c>
      <c r="R1895">
        <v>1894</v>
      </c>
    </row>
    <row r="1896" spans="1:18" ht="15" x14ac:dyDescent="0.45">
      <c r="A1896">
        <v>29644</v>
      </c>
      <c r="B1896">
        <v>32</v>
      </c>
      <c r="C1896">
        <v>191.04</v>
      </c>
      <c r="D1896">
        <v>14</v>
      </c>
      <c r="E1896">
        <v>84</v>
      </c>
      <c r="F1896">
        <v>27</v>
      </c>
      <c r="G1896">
        <v>153.1</v>
      </c>
      <c r="H1896">
        <v>25</v>
      </c>
      <c r="I1896">
        <v>140</v>
      </c>
      <c r="J1896">
        <v>98</v>
      </c>
      <c r="K1896">
        <v>568.14</v>
      </c>
      <c r="L1896" s="11" t="s">
        <v>11928</v>
      </c>
      <c r="M1896" s="12" t="s">
        <v>6</v>
      </c>
      <c r="N1896" s="12">
        <v>453</v>
      </c>
      <c r="O1896" s="12" t="s">
        <v>6</v>
      </c>
      <c r="P1896" s="12" t="s">
        <v>6</v>
      </c>
      <c r="Q1896" s="12" t="s">
        <v>6</v>
      </c>
      <c r="R1896">
        <v>1895</v>
      </c>
    </row>
    <row r="1897" spans="1:18" ht="15" x14ac:dyDescent="0.45">
      <c r="A1897">
        <v>30218</v>
      </c>
      <c r="B1897">
        <v>6</v>
      </c>
      <c r="C1897">
        <v>179.4</v>
      </c>
      <c r="D1897">
        <v>3</v>
      </c>
      <c r="E1897">
        <v>89.7</v>
      </c>
      <c r="F1897">
        <v>2</v>
      </c>
      <c r="G1897">
        <v>59.8</v>
      </c>
      <c r="H1897">
        <v>8</v>
      </c>
      <c r="I1897">
        <v>239.2</v>
      </c>
      <c r="J1897">
        <v>19</v>
      </c>
      <c r="K1897">
        <v>568.1</v>
      </c>
      <c r="L1897" s="11" t="s">
        <v>11925</v>
      </c>
      <c r="M1897" s="12" t="s">
        <v>6</v>
      </c>
      <c r="N1897" s="12" t="s">
        <v>6</v>
      </c>
      <c r="O1897" s="12">
        <v>316</v>
      </c>
      <c r="P1897" s="12" t="s">
        <v>6</v>
      </c>
      <c r="Q1897" s="12" t="s">
        <v>6</v>
      </c>
      <c r="R1897">
        <v>1896</v>
      </c>
    </row>
    <row r="1898" spans="1:18" ht="15" x14ac:dyDescent="0.45">
      <c r="A1898">
        <v>29620</v>
      </c>
      <c r="B1898">
        <v>9</v>
      </c>
      <c r="C1898">
        <v>142.19999999999999</v>
      </c>
      <c r="D1898">
        <v>9</v>
      </c>
      <c r="E1898">
        <v>142.19999999999999</v>
      </c>
      <c r="F1898">
        <v>8</v>
      </c>
      <c r="G1898">
        <v>125.14</v>
      </c>
      <c r="H1898">
        <v>10</v>
      </c>
      <c r="I1898">
        <v>158</v>
      </c>
      <c r="J1898">
        <v>36</v>
      </c>
      <c r="K1898">
        <v>567.54</v>
      </c>
      <c r="L1898" s="11" t="s">
        <v>11924</v>
      </c>
      <c r="M1898" s="12">
        <v>319</v>
      </c>
      <c r="N1898" s="12" t="s">
        <v>6</v>
      </c>
      <c r="O1898" s="12" t="s">
        <v>6</v>
      </c>
      <c r="P1898" s="12" t="s">
        <v>6</v>
      </c>
      <c r="Q1898" s="12" t="s">
        <v>6</v>
      </c>
      <c r="R1898">
        <v>1897</v>
      </c>
    </row>
    <row r="1899" spans="1:18" ht="15" x14ac:dyDescent="0.45">
      <c r="A1899">
        <v>16521</v>
      </c>
      <c r="B1899">
        <v>57</v>
      </c>
      <c r="C1899">
        <v>136.80000000000001</v>
      </c>
      <c r="D1899">
        <v>84.13</v>
      </c>
      <c r="E1899">
        <v>224.27</v>
      </c>
      <c r="F1899">
        <v>66</v>
      </c>
      <c r="G1899">
        <v>188.2</v>
      </c>
      <c r="H1899">
        <v>6</v>
      </c>
      <c r="I1899">
        <v>18</v>
      </c>
      <c r="J1899">
        <v>213.13</v>
      </c>
      <c r="K1899">
        <v>567.27</v>
      </c>
      <c r="L1899" s="11" t="s">
        <v>11928</v>
      </c>
      <c r="M1899" s="12" t="s">
        <v>6</v>
      </c>
      <c r="N1899" s="12">
        <v>454</v>
      </c>
      <c r="O1899" s="12" t="s">
        <v>6</v>
      </c>
      <c r="P1899" s="12" t="s">
        <v>6</v>
      </c>
      <c r="Q1899" s="12" t="s">
        <v>6</v>
      </c>
      <c r="R1899">
        <v>1898</v>
      </c>
    </row>
    <row r="1900" spans="1:18" ht="15" x14ac:dyDescent="0.45">
      <c r="A1900">
        <v>16195</v>
      </c>
      <c r="B1900">
        <v>13</v>
      </c>
      <c r="C1900">
        <v>231.4</v>
      </c>
      <c r="D1900">
        <v>8</v>
      </c>
      <c r="E1900">
        <v>140.97999999999999</v>
      </c>
      <c r="F1900">
        <v>9</v>
      </c>
      <c r="G1900">
        <v>158.78</v>
      </c>
      <c r="H1900">
        <v>2</v>
      </c>
      <c r="I1900">
        <v>35.6</v>
      </c>
      <c r="J1900">
        <v>32</v>
      </c>
      <c r="K1900">
        <v>566.76</v>
      </c>
      <c r="L1900" s="11" t="s">
        <v>11926</v>
      </c>
      <c r="M1900" s="12" t="s">
        <v>6</v>
      </c>
      <c r="N1900" s="12" t="s">
        <v>6</v>
      </c>
      <c r="O1900" s="12" t="s">
        <v>6</v>
      </c>
      <c r="P1900" s="12">
        <v>342</v>
      </c>
      <c r="Q1900" s="12" t="s">
        <v>6</v>
      </c>
      <c r="R1900">
        <v>1899</v>
      </c>
    </row>
    <row r="1901" spans="1:18" ht="15" x14ac:dyDescent="0.45">
      <c r="A1901">
        <v>28841</v>
      </c>
      <c r="B1901">
        <v>50</v>
      </c>
      <c r="C1901">
        <v>230</v>
      </c>
      <c r="D1901">
        <v>31</v>
      </c>
      <c r="E1901">
        <v>142.6</v>
      </c>
      <c r="F1901">
        <v>20</v>
      </c>
      <c r="G1901">
        <v>93</v>
      </c>
      <c r="H1901">
        <v>21</v>
      </c>
      <c r="I1901">
        <v>100.8</v>
      </c>
      <c r="J1901">
        <v>122</v>
      </c>
      <c r="K1901">
        <v>566.4</v>
      </c>
      <c r="L1901" s="11" t="s">
        <v>11928</v>
      </c>
      <c r="M1901" s="12" t="s">
        <v>6</v>
      </c>
      <c r="N1901" s="12">
        <v>455</v>
      </c>
      <c r="O1901" s="12" t="s">
        <v>6</v>
      </c>
      <c r="P1901" s="12" t="s">
        <v>6</v>
      </c>
      <c r="Q1901" s="12" t="s">
        <v>6</v>
      </c>
      <c r="R1901">
        <v>1900</v>
      </c>
    </row>
    <row r="1902" spans="1:18" ht="15" x14ac:dyDescent="0.45">
      <c r="A1902">
        <v>14033</v>
      </c>
      <c r="B1902">
        <v>18</v>
      </c>
      <c r="C1902">
        <v>132.02000000000001</v>
      </c>
      <c r="D1902">
        <v>12</v>
      </c>
      <c r="E1902">
        <v>87.62</v>
      </c>
      <c r="F1902">
        <v>26</v>
      </c>
      <c r="G1902">
        <v>191.81</v>
      </c>
      <c r="H1902">
        <v>21</v>
      </c>
      <c r="I1902">
        <v>154.81</v>
      </c>
      <c r="J1902">
        <v>77</v>
      </c>
      <c r="K1902">
        <v>566.26</v>
      </c>
      <c r="L1902" s="11" t="s">
        <v>11926</v>
      </c>
      <c r="M1902" s="12" t="s">
        <v>6</v>
      </c>
      <c r="N1902" s="12" t="s">
        <v>6</v>
      </c>
      <c r="O1902" s="12" t="s">
        <v>6</v>
      </c>
      <c r="P1902" s="12">
        <v>343</v>
      </c>
      <c r="Q1902" s="12" t="s">
        <v>6</v>
      </c>
      <c r="R1902">
        <v>1901</v>
      </c>
    </row>
    <row r="1903" spans="1:18" ht="15" x14ac:dyDescent="0.45">
      <c r="A1903">
        <v>14315</v>
      </c>
      <c r="B1903">
        <v>79</v>
      </c>
      <c r="C1903">
        <v>315.04000000000002</v>
      </c>
      <c r="H1903">
        <v>60</v>
      </c>
      <c r="I1903">
        <v>250.98</v>
      </c>
      <c r="J1903">
        <v>139</v>
      </c>
      <c r="K1903">
        <v>566.02</v>
      </c>
      <c r="L1903" s="11" t="s">
        <v>11928</v>
      </c>
      <c r="M1903" s="12" t="s">
        <v>6</v>
      </c>
      <c r="N1903" s="12">
        <v>456</v>
      </c>
      <c r="O1903" s="12" t="s">
        <v>6</v>
      </c>
      <c r="P1903" s="12" t="s">
        <v>6</v>
      </c>
      <c r="Q1903" s="12" t="s">
        <v>6</v>
      </c>
      <c r="R1903">
        <v>1902</v>
      </c>
    </row>
    <row r="1904" spans="1:18" ht="15" x14ac:dyDescent="0.45">
      <c r="A1904">
        <v>10201</v>
      </c>
      <c r="B1904">
        <v>16</v>
      </c>
      <c r="C1904">
        <v>115.2</v>
      </c>
      <c r="D1904">
        <v>17</v>
      </c>
      <c r="E1904">
        <v>130.4</v>
      </c>
      <c r="F1904">
        <v>19</v>
      </c>
      <c r="G1904">
        <v>155.80000000000001</v>
      </c>
      <c r="H1904">
        <v>20</v>
      </c>
      <c r="I1904">
        <v>164</v>
      </c>
      <c r="J1904">
        <v>72</v>
      </c>
      <c r="K1904">
        <v>565.40000000000009</v>
      </c>
      <c r="L1904" s="11" t="s">
        <v>11927</v>
      </c>
      <c r="M1904" s="12" t="s">
        <v>6</v>
      </c>
      <c r="N1904" s="12" t="s">
        <v>6</v>
      </c>
      <c r="O1904" s="12" t="s">
        <v>6</v>
      </c>
      <c r="P1904" s="12" t="s">
        <v>6</v>
      </c>
      <c r="Q1904" s="12">
        <v>309</v>
      </c>
      <c r="R1904">
        <v>1903</v>
      </c>
    </row>
    <row r="1905" spans="1:18" ht="15" x14ac:dyDescent="0.45">
      <c r="A1905">
        <v>2031660</v>
      </c>
      <c r="B1905">
        <v>3.05</v>
      </c>
      <c r="C1905">
        <v>24.36</v>
      </c>
      <c r="D1905">
        <v>13.11</v>
      </c>
      <c r="E1905">
        <v>104.84</v>
      </c>
      <c r="F1905">
        <v>18.04</v>
      </c>
      <c r="G1905">
        <v>141.6</v>
      </c>
      <c r="H1905">
        <v>36.79</v>
      </c>
      <c r="I1905">
        <v>294.22000000000003</v>
      </c>
      <c r="J1905">
        <v>70.990000000000009</v>
      </c>
      <c r="K1905">
        <v>565.02</v>
      </c>
      <c r="L1905" s="11" t="s">
        <v>11923</v>
      </c>
      <c r="M1905" s="12" t="s">
        <v>6</v>
      </c>
      <c r="N1905" s="12" t="s">
        <v>6</v>
      </c>
      <c r="O1905" s="12" t="s">
        <v>6</v>
      </c>
      <c r="P1905" s="12" t="s">
        <v>6</v>
      </c>
      <c r="Q1905" s="12" t="s">
        <v>6</v>
      </c>
      <c r="R1905">
        <v>1904</v>
      </c>
    </row>
    <row r="1906" spans="1:18" ht="15" x14ac:dyDescent="0.45">
      <c r="A1906">
        <v>31324</v>
      </c>
      <c r="B1906">
        <v>8</v>
      </c>
      <c r="C1906">
        <v>132.80000000000001</v>
      </c>
      <c r="D1906">
        <v>7</v>
      </c>
      <c r="E1906">
        <v>116.2</v>
      </c>
      <c r="F1906">
        <v>15</v>
      </c>
      <c r="G1906">
        <v>249</v>
      </c>
      <c r="H1906">
        <v>4</v>
      </c>
      <c r="I1906">
        <v>66.400000000000006</v>
      </c>
      <c r="J1906">
        <v>34</v>
      </c>
      <c r="K1906">
        <v>564.4</v>
      </c>
      <c r="L1906" s="11" t="s">
        <v>11926</v>
      </c>
      <c r="M1906" s="12" t="s">
        <v>6</v>
      </c>
      <c r="N1906" s="12" t="s">
        <v>6</v>
      </c>
      <c r="O1906" s="12" t="s">
        <v>6</v>
      </c>
      <c r="P1906" s="12">
        <v>344</v>
      </c>
      <c r="Q1906" s="12" t="s">
        <v>6</v>
      </c>
      <c r="R1906">
        <v>1905</v>
      </c>
    </row>
    <row r="1907" spans="1:18" ht="15" x14ac:dyDescent="0.45">
      <c r="A1907">
        <v>17402</v>
      </c>
      <c r="B1907">
        <v>38</v>
      </c>
      <c r="C1907">
        <v>212.8</v>
      </c>
      <c r="D1907">
        <v>19</v>
      </c>
      <c r="E1907">
        <v>100.1</v>
      </c>
      <c r="F1907">
        <v>22</v>
      </c>
      <c r="G1907">
        <v>114.8</v>
      </c>
      <c r="H1907">
        <v>24</v>
      </c>
      <c r="I1907">
        <v>134.4</v>
      </c>
      <c r="J1907">
        <v>103</v>
      </c>
      <c r="K1907">
        <v>562.1</v>
      </c>
      <c r="L1907" s="11" t="s">
        <v>11926</v>
      </c>
      <c r="M1907" s="12" t="s">
        <v>6</v>
      </c>
      <c r="N1907" s="12" t="s">
        <v>6</v>
      </c>
      <c r="O1907" s="12" t="s">
        <v>6</v>
      </c>
      <c r="P1907" s="12">
        <v>345</v>
      </c>
      <c r="Q1907" s="12" t="s">
        <v>6</v>
      </c>
      <c r="R1907">
        <v>1906</v>
      </c>
    </row>
    <row r="1908" spans="1:18" ht="15" x14ac:dyDescent="0.45">
      <c r="A1908">
        <v>27452</v>
      </c>
      <c r="B1908">
        <v>52</v>
      </c>
      <c r="C1908">
        <v>92.76</v>
      </c>
      <c r="D1908">
        <v>36</v>
      </c>
      <c r="E1908">
        <v>64.66</v>
      </c>
      <c r="F1908">
        <v>104</v>
      </c>
      <c r="G1908">
        <v>187.2</v>
      </c>
      <c r="H1908">
        <v>121</v>
      </c>
      <c r="I1908">
        <v>216.26</v>
      </c>
      <c r="J1908">
        <v>313</v>
      </c>
      <c r="K1908">
        <v>560.88</v>
      </c>
      <c r="L1908" s="11" t="s">
        <v>11925</v>
      </c>
      <c r="M1908" s="12" t="s">
        <v>6</v>
      </c>
      <c r="N1908" s="12" t="s">
        <v>6</v>
      </c>
      <c r="O1908" s="12">
        <v>317</v>
      </c>
      <c r="P1908" s="12" t="s">
        <v>6</v>
      </c>
      <c r="Q1908" s="12" t="s">
        <v>6</v>
      </c>
      <c r="R1908">
        <v>1907</v>
      </c>
    </row>
    <row r="1909" spans="1:18" ht="15" x14ac:dyDescent="0.45">
      <c r="A1909">
        <v>31670</v>
      </c>
      <c r="B1909">
        <v>14</v>
      </c>
      <c r="C1909">
        <v>63</v>
      </c>
      <c r="D1909">
        <v>33</v>
      </c>
      <c r="E1909">
        <v>141.26</v>
      </c>
      <c r="F1909">
        <v>35</v>
      </c>
      <c r="G1909">
        <v>147</v>
      </c>
      <c r="H1909">
        <v>50</v>
      </c>
      <c r="I1909">
        <v>209.32</v>
      </c>
      <c r="J1909">
        <v>132</v>
      </c>
      <c r="K1909">
        <v>560.57999999999993</v>
      </c>
      <c r="L1909" s="11" t="s">
        <v>11928</v>
      </c>
      <c r="M1909" s="12" t="s">
        <v>6</v>
      </c>
      <c r="N1909" s="12">
        <v>457</v>
      </c>
      <c r="O1909" s="12" t="s">
        <v>6</v>
      </c>
      <c r="P1909" s="12" t="s">
        <v>6</v>
      </c>
      <c r="Q1909" s="12" t="s">
        <v>6</v>
      </c>
      <c r="R1909">
        <v>1908</v>
      </c>
    </row>
    <row r="1910" spans="1:18" ht="15" x14ac:dyDescent="0.45">
      <c r="A1910">
        <v>11318</v>
      </c>
      <c r="B1910">
        <v>14</v>
      </c>
      <c r="C1910">
        <v>114.14</v>
      </c>
      <c r="D1910">
        <v>4</v>
      </c>
      <c r="E1910">
        <v>32.799999999999997</v>
      </c>
      <c r="F1910">
        <v>22</v>
      </c>
      <c r="G1910">
        <v>184</v>
      </c>
      <c r="H1910">
        <v>27</v>
      </c>
      <c r="I1910">
        <v>229.5</v>
      </c>
      <c r="J1910">
        <v>67</v>
      </c>
      <c r="K1910">
        <v>560.44000000000005</v>
      </c>
      <c r="L1910" s="11" t="s">
        <v>11924</v>
      </c>
      <c r="M1910" s="12">
        <v>320</v>
      </c>
      <c r="N1910" s="12" t="s">
        <v>6</v>
      </c>
      <c r="O1910" s="12" t="s">
        <v>6</v>
      </c>
      <c r="P1910" s="12" t="s">
        <v>6</v>
      </c>
      <c r="Q1910" s="12" t="s">
        <v>6</v>
      </c>
      <c r="R1910">
        <v>1909</v>
      </c>
    </row>
    <row r="1911" spans="1:18" ht="15" x14ac:dyDescent="0.45">
      <c r="A1911">
        <v>17964</v>
      </c>
      <c r="B1911">
        <v>8</v>
      </c>
      <c r="C1911">
        <v>183.2</v>
      </c>
      <c r="D1911">
        <v>3</v>
      </c>
      <c r="E1911">
        <v>68.7</v>
      </c>
      <c r="F1911">
        <v>4</v>
      </c>
      <c r="G1911">
        <v>94.3</v>
      </c>
      <c r="H1911">
        <v>9</v>
      </c>
      <c r="I1911">
        <v>214.2</v>
      </c>
      <c r="J1911">
        <v>24</v>
      </c>
      <c r="K1911">
        <v>560.4</v>
      </c>
      <c r="L1911" s="11" t="s">
        <v>11926</v>
      </c>
      <c r="M1911" s="12" t="s">
        <v>6</v>
      </c>
      <c r="N1911" s="12" t="s">
        <v>6</v>
      </c>
      <c r="O1911" s="12" t="s">
        <v>6</v>
      </c>
      <c r="P1911" s="12">
        <v>346</v>
      </c>
      <c r="Q1911" s="12" t="s">
        <v>6</v>
      </c>
      <c r="R1911">
        <v>1910</v>
      </c>
    </row>
    <row r="1912" spans="1:18" ht="15" x14ac:dyDescent="0.45">
      <c r="A1912">
        <v>31318</v>
      </c>
      <c r="B1912">
        <v>15</v>
      </c>
      <c r="C1912">
        <v>127.5</v>
      </c>
      <c r="D1912">
        <v>12</v>
      </c>
      <c r="E1912">
        <v>102</v>
      </c>
      <c r="F1912">
        <v>20</v>
      </c>
      <c r="G1912">
        <v>169.32</v>
      </c>
      <c r="H1912">
        <v>19</v>
      </c>
      <c r="I1912">
        <v>161.5</v>
      </c>
      <c r="J1912">
        <v>66</v>
      </c>
      <c r="K1912">
        <v>560.31999999999994</v>
      </c>
      <c r="L1912" s="11" t="s">
        <v>11926</v>
      </c>
      <c r="M1912" s="12" t="s">
        <v>6</v>
      </c>
      <c r="N1912" s="12" t="s">
        <v>6</v>
      </c>
      <c r="O1912" s="12" t="s">
        <v>6</v>
      </c>
      <c r="P1912" s="12">
        <v>347</v>
      </c>
      <c r="Q1912" s="12" t="s">
        <v>6</v>
      </c>
      <c r="R1912">
        <v>1911</v>
      </c>
    </row>
    <row r="1913" spans="1:18" ht="15" x14ac:dyDescent="0.45">
      <c r="A1913">
        <v>29794</v>
      </c>
      <c r="B1913">
        <v>4</v>
      </c>
      <c r="C1913">
        <v>86.4</v>
      </c>
      <c r="D1913">
        <v>8</v>
      </c>
      <c r="E1913">
        <v>180</v>
      </c>
      <c r="F1913">
        <v>11</v>
      </c>
      <c r="G1913">
        <v>247.5</v>
      </c>
      <c r="H1913">
        <v>2</v>
      </c>
      <c r="I1913">
        <v>45</v>
      </c>
      <c r="J1913">
        <v>25</v>
      </c>
      <c r="K1913">
        <v>558.9</v>
      </c>
      <c r="L1913" s="11" t="s">
        <v>11926</v>
      </c>
      <c r="M1913" s="12" t="s">
        <v>6</v>
      </c>
      <c r="N1913" s="12" t="s">
        <v>6</v>
      </c>
      <c r="O1913" s="12" t="s">
        <v>6</v>
      </c>
      <c r="P1913" s="12">
        <v>348</v>
      </c>
      <c r="Q1913" s="12" t="s">
        <v>6</v>
      </c>
      <c r="R1913">
        <v>1912</v>
      </c>
    </row>
    <row r="1914" spans="1:18" ht="15" x14ac:dyDescent="0.45">
      <c r="A1914">
        <v>15903</v>
      </c>
      <c r="B1914">
        <v>27</v>
      </c>
      <c r="C1914">
        <v>189</v>
      </c>
      <c r="D1914">
        <v>11</v>
      </c>
      <c r="E1914">
        <v>77</v>
      </c>
      <c r="F1914">
        <v>30</v>
      </c>
      <c r="G1914">
        <v>208.88</v>
      </c>
      <c r="H1914">
        <v>12</v>
      </c>
      <c r="I1914">
        <v>84</v>
      </c>
      <c r="J1914">
        <v>80</v>
      </c>
      <c r="K1914">
        <v>558.88</v>
      </c>
      <c r="L1914" s="11" t="s">
        <v>11927</v>
      </c>
      <c r="M1914" s="12" t="s">
        <v>6</v>
      </c>
      <c r="N1914" s="12" t="s">
        <v>6</v>
      </c>
      <c r="O1914" s="12" t="s">
        <v>6</v>
      </c>
      <c r="P1914" s="12" t="s">
        <v>6</v>
      </c>
      <c r="Q1914" s="12">
        <v>310</v>
      </c>
      <c r="R1914">
        <v>1913</v>
      </c>
    </row>
    <row r="1915" spans="1:18" ht="15" x14ac:dyDescent="0.45">
      <c r="A1915">
        <v>17866</v>
      </c>
      <c r="B1915">
        <v>157</v>
      </c>
      <c r="C1915">
        <v>156.68</v>
      </c>
      <c r="D1915">
        <v>129</v>
      </c>
      <c r="E1915">
        <v>128.6</v>
      </c>
      <c r="F1915">
        <v>124</v>
      </c>
      <c r="G1915">
        <v>123.6</v>
      </c>
      <c r="H1915">
        <v>150</v>
      </c>
      <c r="I1915">
        <v>149.52000000000001</v>
      </c>
      <c r="J1915">
        <v>560</v>
      </c>
      <c r="K1915">
        <v>558.4</v>
      </c>
      <c r="L1915" s="11" t="s">
        <v>11928</v>
      </c>
      <c r="M1915" s="12" t="s">
        <v>6</v>
      </c>
      <c r="N1915" s="12">
        <v>458</v>
      </c>
      <c r="O1915" s="12" t="s">
        <v>6</v>
      </c>
      <c r="P1915" s="12" t="s">
        <v>6</v>
      </c>
      <c r="Q1915" s="12" t="s">
        <v>6</v>
      </c>
      <c r="R1915">
        <v>1914</v>
      </c>
    </row>
    <row r="1916" spans="1:18" ht="15" x14ac:dyDescent="0.45">
      <c r="A1916">
        <v>29605</v>
      </c>
      <c r="B1916">
        <v>20</v>
      </c>
      <c r="C1916">
        <v>157.37</v>
      </c>
      <c r="D1916">
        <v>20</v>
      </c>
      <c r="E1916">
        <v>156.11000000000001</v>
      </c>
      <c r="F1916">
        <v>12</v>
      </c>
      <c r="G1916">
        <v>94.8</v>
      </c>
      <c r="H1916">
        <v>19</v>
      </c>
      <c r="I1916">
        <v>150.1</v>
      </c>
      <c r="J1916">
        <v>71</v>
      </c>
      <c r="K1916">
        <v>558.38</v>
      </c>
      <c r="L1916" s="11" t="s">
        <v>11925</v>
      </c>
      <c r="M1916" s="12" t="s">
        <v>6</v>
      </c>
      <c r="N1916" s="12" t="s">
        <v>6</v>
      </c>
      <c r="O1916" s="12">
        <v>318</v>
      </c>
      <c r="P1916" s="12" t="s">
        <v>6</v>
      </c>
      <c r="Q1916" s="12" t="s">
        <v>6</v>
      </c>
      <c r="R1916">
        <v>1915</v>
      </c>
    </row>
    <row r="1917" spans="1:18" ht="15" x14ac:dyDescent="0.45">
      <c r="A1917">
        <v>2031848</v>
      </c>
      <c r="D1917">
        <v>1.7</v>
      </c>
      <c r="E1917">
        <v>76.349999999999994</v>
      </c>
      <c r="F1917">
        <v>4.72</v>
      </c>
      <c r="G1917">
        <v>224.42</v>
      </c>
      <c r="H1917">
        <v>4.8899999999999997</v>
      </c>
      <c r="I1917">
        <v>257.38</v>
      </c>
      <c r="J1917">
        <v>11.309999999999999</v>
      </c>
      <c r="K1917">
        <v>558.15</v>
      </c>
      <c r="L1917" s="11" t="s">
        <v>11924</v>
      </c>
      <c r="M1917" s="12">
        <v>321</v>
      </c>
      <c r="N1917" s="12" t="s">
        <v>6</v>
      </c>
      <c r="O1917" s="12" t="s">
        <v>6</v>
      </c>
      <c r="P1917" s="12" t="s">
        <v>6</v>
      </c>
      <c r="Q1917" s="12" t="s">
        <v>6</v>
      </c>
      <c r="R1917">
        <v>1916</v>
      </c>
    </row>
    <row r="1918" spans="1:18" ht="15" x14ac:dyDescent="0.45">
      <c r="A1918">
        <v>17335</v>
      </c>
      <c r="B1918">
        <v>7</v>
      </c>
      <c r="C1918">
        <v>96.6</v>
      </c>
      <c r="D1918">
        <v>15</v>
      </c>
      <c r="E1918">
        <v>201.4</v>
      </c>
      <c r="F1918">
        <v>11</v>
      </c>
      <c r="G1918">
        <v>143</v>
      </c>
      <c r="H1918">
        <v>9</v>
      </c>
      <c r="I1918">
        <v>117</v>
      </c>
      <c r="J1918">
        <v>42</v>
      </c>
      <c r="K1918">
        <v>558</v>
      </c>
      <c r="L1918" s="11" t="s">
        <v>11926</v>
      </c>
      <c r="M1918" s="12" t="s">
        <v>6</v>
      </c>
      <c r="N1918" s="12" t="s">
        <v>6</v>
      </c>
      <c r="O1918" s="12" t="s">
        <v>6</v>
      </c>
      <c r="P1918" s="12">
        <v>349</v>
      </c>
      <c r="Q1918" s="12" t="s">
        <v>6</v>
      </c>
      <c r="R1918">
        <v>1917</v>
      </c>
    </row>
    <row r="1919" spans="1:18" ht="15" x14ac:dyDescent="0.45">
      <c r="A1919">
        <v>10818</v>
      </c>
      <c r="B1919">
        <v>18</v>
      </c>
      <c r="C1919">
        <v>213.25</v>
      </c>
      <c r="D1919">
        <v>11</v>
      </c>
      <c r="E1919">
        <v>130.9</v>
      </c>
      <c r="F1919">
        <v>17</v>
      </c>
      <c r="G1919">
        <v>201.35</v>
      </c>
      <c r="H1919">
        <v>1</v>
      </c>
      <c r="I1919">
        <v>11.9</v>
      </c>
      <c r="J1919">
        <v>47</v>
      </c>
      <c r="K1919">
        <v>557.4</v>
      </c>
      <c r="L1919" s="11" t="s">
        <v>11925</v>
      </c>
      <c r="M1919" s="12" t="s">
        <v>6</v>
      </c>
      <c r="N1919" s="12" t="s">
        <v>6</v>
      </c>
      <c r="O1919" s="12">
        <v>319</v>
      </c>
      <c r="P1919" s="12" t="s">
        <v>6</v>
      </c>
      <c r="Q1919" s="12" t="s">
        <v>6</v>
      </c>
      <c r="R1919">
        <v>1918</v>
      </c>
    </row>
    <row r="1920" spans="1:18" ht="15" x14ac:dyDescent="0.45">
      <c r="A1920">
        <v>10107</v>
      </c>
      <c r="B1920">
        <v>10</v>
      </c>
      <c r="C1920">
        <v>130</v>
      </c>
      <c r="D1920">
        <v>28</v>
      </c>
      <c r="E1920">
        <v>361.92</v>
      </c>
      <c r="F1920">
        <v>5</v>
      </c>
      <c r="G1920">
        <v>65</v>
      </c>
      <c r="J1920">
        <v>43</v>
      </c>
      <c r="K1920">
        <v>556.92000000000007</v>
      </c>
      <c r="L1920" s="11" t="s">
        <v>11924</v>
      </c>
      <c r="M1920" s="12">
        <v>322</v>
      </c>
      <c r="N1920" s="12" t="s">
        <v>6</v>
      </c>
      <c r="O1920" s="12" t="s">
        <v>6</v>
      </c>
      <c r="P1920" s="12" t="s">
        <v>6</v>
      </c>
      <c r="Q1920" s="12" t="s">
        <v>6</v>
      </c>
      <c r="R1920">
        <v>1919</v>
      </c>
    </row>
    <row r="1921" spans="1:18" ht="15" x14ac:dyDescent="0.45">
      <c r="A1921">
        <v>23591</v>
      </c>
      <c r="B1921">
        <v>9</v>
      </c>
      <c r="C1921">
        <v>156.6</v>
      </c>
      <c r="D1921">
        <v>5</v>
      </c>
      <c r="E1921">
        <v>87</v>
      </c>
      <c r="F1921">
        <v>9</v>
      </c>
      <c r="G1921">
        <v>156.6</v>
      </c>
      <c r="H1921">
        <v>9</v>
      </c>
      <c r="I1921">
        <v>156.6</v>
      </c>
      <c r="J1921">
        <v>32</v>
      </c>
      <c r="K1921">
        <v>556.79999999999995</v>
      </c>
      <c r="L1921" s="11" t="s">
        <v>11926</v>
      </c>
      <c r="M1921" s="12" t="s">
        <v>6</v>
      </c>
      <c r="N1921" s="12" t="s">
        <v>6</v>
      </c>
      <c r="O1921" s="12" t="s">
        <v>6</v>
      </c>
      <c r="P1921" s="12">
        <v>350</v>
      </c>
      <c r="Q1921" s="12" t="s">
        <v>6</v>
      </c>
      <c r="R1921">
        <v>1920</v>
      </c>
    </row>
    <row r="1922" spans="1:18" ht="15" x14ac:dyDescent="0.45">
      <c r="A1922">
        <v>18118</v>
      </c>
      <c r="B1922">
        <v>144</v>
      </c>
      <c r="C1922">
        <v>215.64</v>
      </c>
      <c r="D1922">
        <v>67</v>
      </c>
      <c r="E1922">
        <v>100.38</v>
      </c>
      <c r="F1922">
        <v>97</v>
      </c>
      <c r="G1922">
        <v>145.13999999999999</v>
      </c>
      <c r="H1922">
        <v>64</v>
      </c>
      <c r="I1922">
        <v>95.28</v>
      </c>
      <c r="J1922">
        <v>372</v>
      </c>
      <c r="K1922">
        <v>556.43999999999994</v>
      </c>
      <c r="L1922" s="11" t="s">
        <v>11925</v>
      </c>
      <c r="M1922" s="12" t="s">
        <v>6</v>
      </c>
      <c r="N1922" s="12" t="s">
        <v>6</v>
      </c>
      <c r="O1922" s="12">
        <v>320</v>
      </c>
      <c r="P1922" s="12" t="s">
        <v>6</v>
      </c>
      <c r="Q1922" s="12" t="s">
        <v>6</v>
      </c>
      <c r="R1922">
        <v>1921</v>
      </c>
    </row>
    <row r="1923" spans="1:18" ht="15" x14ac:dyDescent="0.45">
      <c r="A1923">
        <v>29924</v>
      </c>
      <c r="B1923">
        <v>14</v>
      </c>
      <c r="C1923">
        <v>235.25</v>
      </c>
      <c r="D1923">
        <v>6</v>
      </c>
      <c r="E1923">
        <v>101.4</v>
      </c>
      <c r="F1923">
        <v>4</v>
      </c>
      <c r="G1923">
        <v>67.599999999999994</v>
      </c>
      <c r="H1923">
        <v>9</v>
      </c>
      <c r="I1923">
        <v>152.1</v>
      </c>
      <c r="J1923">
        <v>33</v>
      </c>
      <c r="K1923">
        <v>556.35</v>
      </c>
      <c r="L1923" s="11" t="s">
        <v>11925</v>
      </c>
      <c r="M1923" s="12" t="s">
        <v>6</v>
      </c>
      <c r="N1923" s="12" t="s">
        <v>6</v>
      </c>
      <c r="O1923" s="12">
        <v>321</v>
      </c>
      <c r="P1923" s="12" t="s">
        <v>6</v>
      </c>
      <c r="Q1923" s="12" t="s">
        <v>6</v>
      </c>
      <c r="R1923">
        <v>1922</v>
      </c>
    </row>
    <row r="1924" spans="1:18" ht="15" x14ac:dyDescent="0.45">
      <c r="A1924">
        <v>14848</v>
      </c>
      <c r="B1924">
        <v>84</v>
      </c>
      <c r="C1924">
        <v>192.84</v>
      </c>
      <c r="D1924">
        <v>107</v>
      </c>
      <c r="E1924">
        <v>245.74</v>
      </c>
      <c r="F1924">
        <v>51</v>
      </c>
      <c r="G1924">
        <v>117.3</v>
      </c>
      <c r="J1924">
        <v>242</v>
      </c>
      <c r="K1924">
        <v>555.88</v>
      </c>
      <c r="L1924" s="11" t="s">
        <v>11928</v>
      </c>
      <c r="M1924" s="12" t="s">
        <v>6</v>
      </c>
      <c r="N1924" s="12">
        <v>459</v>
      </c>
      <c r="O1924" s="12" t="s">
        <v>6</v>
      </c>
      <c r="P1924" s="12" t="s">
        <v>6</v>
      </c>
      <c r="Q1924" s="12" t="s">
        <v>6</v>
      </c>
      <c r="R1924">
        <v>1923</v>
      </c>
    </row>
    <row r="1925" spans="1:18" ht="15" x14ac:dyDescent="0.45">
      <c r="A1925">
        <v>18046</v>
      </c>
      <c r="B1925">
        <v>39</v>
      </c>
      <c r="C1925">
        <v>101.4</v>
      </c>
      <c r="D1925">
        <v>51</v>
      </c>
      <c r="E1925">
        <v>132.18</v>
      </c>
      <c r="F1925">
        <v>70</v>
      </c>
      <c r="G1925">
        <v>181.58</v>
      </c>
      <c r="H1925">
        <v>54</v>
      </c>
      <c r="I1925">
        <v>140.4</v>
      </c>
      <c r="J1925">
        <v>214</v>
      </c>
      <c r="K1925">
        <v>555.56000000000006</v>
      </c>
      <c r="L1925" s="11" t="s">
        <v>11928</v>
      </c>
      <c r="M1925" s="12" t="s">
        <v>6</v>
      </c>
      <c r="N1925" s="12">
        <v>460</v>
      </c>
      <c r="O1925" s="12" t="s">
        <v>6</v>
      </c>
      <c r="P1925" s="12" t="s">
        <v>6</v>
      </c>
      <c r="Q1925" s="12" t="s">
        <v>6</v>
      </c>
      <c r="R1925">
        <v>1924</v>
      </c>
    </row>
    <row r="1926" spans="1:18" ht="15" x14ac:dyDescent="0.45">
      <c r="A1926">
        <v>17910</v>
      </c>
      <c r="B1926">
        <v>18</v>
      </c>
      <c r="C1926">
        <v>157.69999999999999</v>
      </c>
      <c r="D1926">
        <v>13</v>
      </c>
      <c r="E1926">
        <v>113.7</v>
      </c>
      <c r="F1926">
        <v>16</v>
      </c>
      <c r="G1926">
        <v>141.6</v>
      </c>
      <c r="H1926">
        <v>16</v>
      </c>
      <c r="I1926">
        <v>142.4</v>
      </c>
      <c r="J1926">
        <v>63</v>
      </c>
      <c r="K1926">
        <v>555.4</v>
      </c>
      <c r="L1926" s="11" t="s">
        <v>11926</v>
      </c>
      <c r="M1926" s="12" t="s">
        <v>6</v>
      </c>
      <c r="N1926" s="12" t="s">
        <v>6</v>
      </c>
      <c r="O1926" s="12" t="s">
        <v>6</v>
      </c>
      <c r="P1926" s="12">
        <v>351</v>
      </c>
      <c r="Q1926" s="12" t="s">
        <v>6</v>
      </c>
      <c r="R1926">
        <v>1925</v>
      </c>
    </row>
    <row r="1927" spans="1:18" ht="15" x14ac:dyDescent="0.45">
      <c r="A1927">
        <v>27299</v>
      </c>
      <c r="B1927">
        <v>42</v>
      </c>
      <c r="C1927">
        <v>222.18</v>
      </c>
      <c r="D1927">
        <v>47</v>
      </c>
      <c r="E1927">
        <v>248.68</v>
      </c>
      <c r="F1927">
        <v>16</v>
      </c>
      <c r="G1927">
        <v>84.38</v>
      </c>
      <c r="J1927">
        <v>105</v>
      </c>
      <c r="K1927">
        <v>555.24</v>
      </c>
      <c r="L1927" s="11" t="s">
        <v>11924</v>
      </c>
      <c r="M1927" s="12">
        <v>323</v>
      </c>
      <c r="N1927" s="12" t="s">
        <v>6</v>
      </c>
      <c r="O1927" s="12" t="s">
        <v>6</v>
      </c>
      <c r="P1927" s="12" t="s">
        <v>6</v>
      </c>
      <c r="Q1927" s="12" t="s">
        <v>6</v>
      </c>
      <c r="R1927">
        <v>1926</v>
      </c>
    </row>
    <row r="1928" spans="1:18" ht="15" x14ac:dyDescent="0.45">
      <c r="A1928">
        <v>29636</v>
      </c>
      <c r="B1928">
        <v>36</v>
      </c>
      <c r="C1928">
        <v>198</v>
      </c>
      <c r="D1928">
        <v>48</v>
      </c>
      <c r="E1928">
        <v>263.56</v>
      </c>
      <c r="F1928">
        <v>17</v>
      </c>
      <c r="G1928">
        <v>92.62</v>
      </c>
      <c r="J1928">
        <v>101</v>
      </c>
      <c r="K1928">
        <v>554.18000000000006</v>
      </c>
      <c r="L1928" s="11" t="s">
        <v>11925</v>
      </c>
      <c r="M1928" s="12" t="s">
        <v>6</v>
      </c>
      <c r="N1928" s="12" t="s">
        <v>6</v>
      </c>
      <c r="O1928" s="12">
        <v>322</v>
      </c>
      <c r="P1928" s="12" t="s">
        <v>6</v>
      </c>
      <c r="Q1928" s="12" t="s">
        <v>6</v>
      </c>
      <c r="R1928">
        <v>1927</v>
      </c>
    </row>
    <row r="1929" spans="1:18" ht="15" x14ac:dyDescent="0.45">
      <c r="A1929">
        <v>10117</v>
      </c>
      <c r="B1929">
        <v>50</v>
      </c>
      <c r="C1929">
        <v>160</v>
      </c>
      <c r="D1929">
        <v>66</v>
      </c>
      <c r="E1929">
        <v>214.5</v>
      </c>
      <c r="F1929">
        <v>47</v>
      </c>
      <c r="G1929">
        <v>164.22</v>
      </c>
      <c r="H1929">
        <v>4</v>
      </c>
      <c r="I1929">
        <v>14.98</v>
      </c>
      <c r="J1929">
        <v>167</v>
      </c>
      <c r="K1929">
        <v>553.70000000000005</v>
      </c>
      <c r="L1929" s="11" t="s">
        <v>11928</v>
      </c>
      <c r="M1929" s="12" t="s">
        <v>6</v>
      </c>
      <c r="N1929" s="12">
        <v>461</v>
      </c>
      <c r="O1929" s="12" t="s">
        <v>6</v>
      </c>
      <c r="P1929" s="12" t="s">
        <v>6</v>
      </c>
      <c r="Q1929" s="12" t="s">
        <v>6</v>
      </c>
      <c r="R1929">
        <v>1928</v>
      </c>
    </row>
    <row r="1930" spans="1:18" ht="15" x14ac:dyDescent="0.45">
      <c r="A1930">
        <v>23437</v>
      </c>
      <c r="B1930">
        <v>8</v>
      </c>
      <c r="C1930">
        <v>243.67</v>
      </c>
      <c r="D1930">
        <v>5</v>
      </c>
      <c r="E1930">
        <v>149.47</v>
      </c>
      <c r="F1930">
        <v>3</v>
      </c>
      <c r="G1930">
        <v>81.22</v>
      </c>
      <c r="H1930">
        <v>3</v>
      </c>
      <c r="I1930">
        <v>78.930000000000007</v>
      </c>
      <c r="J1930">
        <v>19</v>
      </c>
      <c r="K1930">
        <v>553.29</v>
      </c>
      <c r="L1930" s="11" t="s">
        <v>11928</v>
      </c>
      <c r="M1930" s="12" t="s">
        <v>6</v>
      </c>
      <c r="N1930" s="12">
        <v>462</v>
      </c>
      <c r="O1930" s="12" t="s">
        <v>6</v>
      </c>
      <c r="P1930" s="12" t="s">
        <v>6</v>
      </c>
      <c r="Q1930" s="12" t="s">
        <v>6</v>
      </c>
      <c r="R1930">
        <v>1929</v>
      </c>
    </row>
    <row r="1931" spans="1:18" ht="15" x14ac:dyDescent="0.45">
      <c r="A1931">
        <v>31543</v>
      </c>
      <c r="B1931">
        <v>46</v>
      </c>
      <c r="C1931">
        <v>87.4</v>
      </c>
      <c r="D1931">
        <v>34</v>
      </c>
      <c r="E1931">
        <v>64.599999999999994</v>
      </c>
      <c r="H1931">
        <v>217</v>
      </c>
      <c r="I1931">
        <v>401.15</v>
      </c>
      <c r="J1931">
        <v>297</v>
      </c>
      <c r="K1931">
        <v>553.15</v>
      </c>
      <c r="L1931" s="11" t="s">
        <v>11927</v>
      </c>
      <c r="M1931" s="12" t="s">
        <v>6</v>
      </c>
      <c r="N1931" s="12" t="s">
        <v>6</v>
      </c>
      <c r="O1931" s="12" t="s">
        <v>6</v>
      </c>
      <c r="P1931" s="12" t="s">
        <v>6</v>
      </c>
      <c r="Q1931" s="12">
        <v>311</v>
      </c>
      <c r="R1931">
        <v>1930</v>
      </c>
    </row>
    <row r="1932" spans="1:18" ht="15" x14ac:dyDescent="0.45">
      <c r="A1932">
        <v>28015</v>
      </c>
      <c r="B1932">
        <v>46</v>
      </c>
      <c r="C1932">
        <v>147.19999999999999</v>
      </c>
      <c r="D1932">
        <v>57</v>
      </c>
      <c r="E1932">
        <v>181.4</v>
      </c>
      <c r="F1932">
        <v>40</v>
      </c>
      <c r="G1932">
        <v>119.52</v>
      </c>
      <c r="H1932">
        <v>35</v>
      </c>
      <c r="I1932">
        <v>104.76</v>
      </c>
      <c r="J1932">
        <v>178</v>
      </c>
      <c r="K1932">
        <v>552.88</v>
      </c>
      <c r="L1932" s="11" t="s">
        <v>11928</v>
      </c>
      <c r="M1932" s="12" t="s">
        <v>6</v>
      </c>
      <c r="N1932" s="12">
        <v>463</v>
      </c>
      <c r="O1932" s="12" t="s">
        <v>6</v>
      </c>
      <c r="P1932" s="12" t="s">
        <v>6</v>
      </c>
      <c r="Q1932" s="12" t="s">
        <v>6</v>
      </c>
      <c r="R1932">
        <v>1931</v>
      </c>
    </row>
    <row r="1933" spans="1:18" ht="15" x14ac:dyDescent="0.45">
      <c r="A1933">
        <v>23559</v>
      </c>
      <c r="B1933">
        <v>38</v>
      </c>
      <c r="C1933">
        <v>208.56</v>
      </c>
      <c r="D1933">
        <v>63</v>
      </c>
      <c r="E1933">
        <v>344.3</v>
      </c>
      <c r="J1933">
        <v>101</v>
      </c>
      <c r="K1933">
        <v>552.86</v>
      </c>
      <c r="L1933" s="11" t="s">
        <v>11925</v>
      </c>
      <c r="M1933" s="12" t="s">
        <v>6</v>
      </c>
      <c r="N1933" s="12" t="s">
        <v>6</v>
      </c>
      <c r="O1933" s="12">
        <v>323</v>
      </c>
      <c r="P1933" s="12" t="s">
        <v>6</v>
      </c>
      <c r="Q1933" s="12" t="s">
        <v>6</v>
      </c>
      <c r="R1933">
        <v>1932</v>
      </c>
    </row>
    <row r="1934" spans="1:18" ht="15" x14ac:dyDescent="0.45">
      <c r="A1934">
        <v>14935</v>
      </c>
      <c r="D1934">
        <v>17</v>
      </c>
      <c r="E1934">
        <v>163.19999999999999</v>
      </c>
      <c r="F1934">
        <v>20</v>
      </c>
      <c r="G1934">
        <v>191.23</v>
      </c>
      <c r="H1934">
        <v>20</v>
      </c>
      <c r="I1934">
        <v>197.21</v>
      </c>
      <c r="J1934">
        <v>57</v>
      </c>
      <c r="K1934">
        <v>551.64</v>
      </c>
      <c r="L1934" s="11" t="s">
        <v>11928</v>
      </c>
      <c r="M1934" s="12" t="s">
        <v>6</v>
      </c>
      <c r="N1934" s="12">
        <v>464</v>
      </c>
      <c r="O1934" s="12" t="s">
        <v>6</v>
      </c>
      <c r="P1934" s="12" t="s">
        <v>6</v>
      </c>
      <c r="Q1934" s="12" t="s">
        <v>6</v>
      </c>
      <c r="R1934">
        <v>1933</v>
      </c>
    </row>
    <row r="1935" spans="1:18" ht="15" x14ac:dyDescent="0.45">
      <c r="A1935">
        <v>22807</v>
      </c>
      <c r="B1935">
        <v>7</v>
      </c>
      <c r="C1935">
        <v>102.9</v>
      </c>
      <c r="D1935">
        <v>9</v>
      </c>
      <c r="E1935">
        <v>132.9</v>
      </c>
      <c r="F1935">
        <v>10</v>
      </c>
      <c r="G1935">
        <v>156.81</v>
      </c>
      <c r="H1935">
        <v>10</v>
      </c>
      <c r="I1935">
        <v>159</v>
      </c>
      <c r="J1935">
        <v>36</v>
      </c>
      <c r="K1935">
        <v>551.61</v>
      </c>
      <c r="L1935" s="11" t="s">
        <v>11926</v>
      </c>
      <c r="M1935" s="12" t="s">
        <v>6</v>
      </c>
      <c r="N1935" s="12" t="s">
        <v>6</v>
      </c>
      <c r="O1935" s="12" t="s">
        <v>6</v>
      </c>
      <c r="P1935" s="12">
        <v>352</v>
      </c>
      <c r="Q1935" s="12" t="s">
        <v>6</v>
      </c>
      <c r="R1935">
        <v>1934</v>
      </c>
    </row>
    <row r="1936" spans="1:18" ht="15" x14ac:dyDescent="0.45">
      <c r="A1936">
        <v>30612</v>
      </c>
      <c r="B1936">
        <v>13</v>
      </c>
      <c r="C1936">
        <v>165.64</v>
      </c>
      <c r="D1936">
        <v>12</v>
      </c>
      <c r="E1936">
        <v>147.59</v>
      </c>
      <c r="F1936">
        <v>7</v>
      </c>
      <c r="G1936">
        <v>88.24</v>
      </c>
      <c r="H1936">
        <v>12</v>
      </c>
      <c r="I1936">
        <v>149.65</v>
      </c>
      <c r="J1936">
        <v>44</v>
      </c>
      <c r="K1936">
        <v>551.12</v>
      </c>
      <c r="L1936" s="11" t="s">
        <v>11926</v>
      </c>
      <c r="M1936" s="12" t="s">
        <v>6</v>
      </c>
      <c r="N1936" s="12" t="s">
        <v>6</v>
      </c>
      <c r="O1936" s="12" t="s">
        <v>6</v>
      </c>
      <c r="P1936" s="12">
        <v>353</v>
      </c>
      <c r="Q1936" s="12" t="s">
        <v>6</v>
      </c>
      <c r="R1936">
        <v>1935</v>
      </c>
    </row>
    <row r="1937" spans="1:18" ht="15" x14ac:dyDescent="0.45">
      <c r="A1937">
        <v>28066</v>
      </c>
      <c r="B1937">
        <v>13</v>
      </c>
      <c r="C1937">
        <v>214.3</v>
      </c>
      <c r="D1937">
        <v>13</v>
      </c>
      <c r="E1937">
        <v>218.35</v>
      </c>
      <c r="F1937">
        <v>5</v>
      </c>
      <c r="G1937">
        <v>84.5</v>
      </c>
      <c r="H1937">
        <v>2</v>
      </c>
      <c r="I1937">
        <v>33.799999999999997</v>
      </c>
      <c r="J1937">
        <v>33</v>
      </c>
      <c r="K1937">
        <v>550.94999999999993</v>
      </c>
      <c r="L1937" s="11" t="s">
        <v>11927</v>
      </c>
      <c r="M1937" s="12" t="s">
        <v>6</v>
      </c>
      <c r="N1937" s="12" t="s">
        <v>6</v>
      </c>
      <c r="O1937" s="12" t="s">
        <v>6</v>
      </c>
      <c r="P1937" s="12" t="s">
        <v>6</v>
      </c>
      <c r="Q1937" s="12">
        <v>312</v>
      </c>
      <c r="R1937">
        <v>1936</v>
      </c>
    </row>
    <row r="1938" spans="1:18" ht="15" x14ac:dyDescent="0.45">
      <c r="A1938">
        <v>23145</v>
      </c>
      <c r="D1938">
        <v>2</v>
      </c>
      <c r="E1938">
        <v>159.19999999999999</v>
      </c>
      <c r="F1938">
        <v>3</v>
      </c>
      <c r="G1938">
        <v>232.43</v>
      </c>
      <c r="H1938">
        <v>2</v>
      </c>
      <c r="I1938">
        <v>159.19999999999999</v>
      </c>
      <c r="J1938">
        <v>7</v>
      </c>
      <c r="K1938">
        <v>550.82999999999993</v>
      </c>
      <c r="L1938" s="11" t="s">
        <v>11926</v>
      </c>
      <c r="M1938" s="12" t="s">
        <v>6</v>
      </c>
      <c r="N1938" s="12" t="s">
        <v>6</v>
      </c>
      <c r="O1938" s="12" t="s">
        <v>6</v>
      </c>
      <c r="P1938" s="12">
        <v>354</v>
      </c>
      <c r="Q1938" s="12" t="s">
        <v>6</v>
      </c>
      <c r="R1938">
        <v>1937</v>
      </c>
    </row>
    <row r="1939" spans="1:18" ht="15" x14ac:dyDescent="0.45">
      <c r="A1939">
        <v>17808</v>
      </c>
      <c r="B1939">
        <v>29</v>
      </c>
      <c r="C1939">
        <v>197.2</v>
      </c>
      <c r="D1939">
        <v>10</v>
      </c>
      <c r="E1939">
        <v>68</v>
      </c>
      <c r="F1939">
        <v>26</v>
      </c>
      <c r="G1939">
        <v>176.8</v>
      </c>
      <c r="H1939">
        <v>16</v>
      </c>
      <c r="I1939">
        <v>108.8</v>
      </c>
      <c r="J1939">
        <v>81</v>
      </c>
      <c r="K1939">
        <v>550.79999999999995</v>
      </c>
      <c r="L1939" s="11" t="s">
        <v>11925</v>
      </c>
      <c r="M1939" s="12" t="s">
        <v>6</v>
      </c>
      <c r="N1939" s="12" t="s">
        <v>6</v>
      </c>
      <c r="O1939" s="12">
        <v>324</v>
      </c>
      <c r="P1939" s="12" t="s">
        <v>6</v>
      </c>
      <c r="Q1939" s="12" t="s">
        <v>6</v>
      </c>
      <c r="R1939">
        <v>1938</v>
      </c>
    </row>
    <row r="1940" spans="1:18" ht="15" x14ac:dyDescent="0.45">
      <c r="A1940">
        <v>11810</v>
      </c>
      <c r="B1940">
        <v>29</v>
      </c>
      <c r="C1940">
        <v>172.13</v>
      </c>
      <c r="D1940">
        <v>16</v>
      </c>
      <c r="E1940">
        <v>98.7</v>
      </c>
      <c r="F1940">
        <v>22</v>
      </c>
      <c r="G1940">
        <v>136.4</v>
      </c>
      <c r="H1940">
        <v>23</v>
      </c>
      <c r="I1940">
        <v>142.6</v>
      </c>
      <c r="J1940">
        <v>90</v>
      </c>
      <c r="K1940">
        <v>549.83000000000004</v>
      </c>
      <c r="L1940" s="11" t="s">
        <v>11928</v>
      </c>
      <c r="M1940" s="12" t="s">
        <v>6</v>
      </c>
      <c r="N1940" s="12">
        <v>465</v>
      </c>
      <c r="O1940" s="12" t="s">
        <v>6</v>
      </c>
      <c r="P1940" s="12" t="s">
        <v>6</v>
      </c>
      <c r="Q1940" s="12" t="s">
        <v>6</v>
      </c>
      <c r="R1940">
        <v>1939</v>
      </c>
    </row>
    <row r="1941" spans="1:18" ht="15" x14ac:dyDescent="0.45">
      <c r="A1941">
        <v>23531</v>
      </c>
      <c r="B1941">
        <v>5</v>
      </c>
      <c r="C1941">
        <v>119.5</v>
      </c>
      <c r="D1941">
        <v>2</v>
      </c>
      <c r="E1941">
        <v>47.8</v>
      </c>
      <c r="F1941">
        <v>5</v>
      </c>
      <c r="G1941">
        <v>119.5</v>
      </c>
      <c r="H1941">
        <v>11</v>
      </c>
      <c r="I1941">
        <v>262.89999999999998</v>
      </c>
      <c r="J1941">
        <v>23</v>
      </c>
      <c r="K1941">
        <v>549.70000000000005</v>
      </c>
      <c r="L1941" s="11" t="s">
        <v>11926</v>
      </c>
      <c r="M1941" s="12" t="s">
        <v>6</v>
      </c>
      <c r="N1941" s="12" t="s">
        <v>6</v>
      </c>
      <c r="O1941" s="12" t="s">
        <v>6</v>
      </c>
      <c r="P1941" s="12">
        <v>355</v>
      </c>
      <c r="Q1941" s="12" t="s">
        <v>6</v>
      </c>
      <c r="R1941">
        <v>1940</v>
      </c>
    </row>
    <row r="1942" spans="1:18" ht="15" x14ac:dyDescent="0.45">
      <c r="A1942">
        <v>29267</v>
      </c>
      <c r="B1942">
        <v>5</v>
      </c>
      <c r="C1942">
        <v>275.60000000000002</v>
      </c>
      <c r="F1942">
        <v>2</v>
      </c>
      <c r="G1942">
        <v>111.2</v>
      </c>
      <c r="H1942">
        <v>3</v>
      </c>
      <c r="I1942">
        <v>162.35</v>
      </c>
      <c r="J1942">
        <v>10</v>
      </c>
      <c r="K1942">
        <v>549.15</v>
      </c>
      <c r="L1942" s="11" t="s">
        <v>11926</v>
      </c>
      <c r="M1942" s="12" t="s">
        <v>6</v>
      </c>
      <c r="N1942" s="12" t="s">
        <v>6</v>
      </c>
      <c r="O1942" s="12" t="s">
        <v>6</v>
      </c>
      <c r="P1942" s="12">
        <v>356</v>
      </c>
      <c r="Q1942" s="12" t="s">
        <v>6</v>
      </c>
      <c r="R1942">
        <v>1941</v>
      </c>
    </row>
    <row r="1943" spans="1:18" ht="15" x14ac:dyDescent="0.45">
      <c r="A1943">
        <v>10678</v>
      </c>
      <c r="B1943">
        <v>4</v>
      </c>
      <c r="C1943">
        <v>148.80000000000001</v>
      </c>
      <c r="D1943">
        <v>1</v>
      </c>
      <c r="E1943">
        <v>37.200000000000003</v>
      </c>
      <c r="F1943">
        <v>8</v>
      </c>
      <c r="G1943">
        <v>288.66000000000003</v>
      </c>
      <c r="H1943">
        <v>2</v>
      </c>
      <c r="I1943">
        <v>74.400000000000006</v>
      </c>
      <c r="J1943">
        <v>15</v>
      </c>
      <c r="K1943">
        <v>549.06000000000006</v>
      </c>
      <c r="L1943" s="11" t="s">
        <v>11926</v>
      </c>
      <c r="M1943" s="12" t="s">
        <v>6</v>
      </c>
      <c r="N1943" s="12" t="s">
        <v>6</v>
      </c>
      <c r="O1943" s="12" t="s">
        <v>6</v>
      </c>
      <c r="P1943" s="12">
        <v>357</v>
      </c>
      <c r="Q1943" s="12" t="s">
        <v>6</v>
      </c>
      <c r="R1943">
        <v>1942</v>
      </c>
    </row>
    <row r="1944" spans="1:18" ht="15" x14ac:dyDescent="0.45">
      <c r="A1944">
        <v>12171</v>
      </c>
      <c r="B1944">
        <v>7</v>
      </c>
      <c r="C1944">
        <v>137.19999999999999</v>
      </c>
      <c r="D1944">
        <v>8</v>
      </c>
      <c r="E1944">
        <v>156.80000000000001</v>
      </c>
      <c r="F1944">
        <v>7</v>
      </c>
      <c r="G1944">
        <v>137.19999999999999</v>
      </c>
      <c r="H1944">
        <v>6</v>
      </c>
      <c r="I1944">
        <v>117.6</v>
      </c>
      <c r="J1944">
        <v>28</v>
      </c>
      <c r="K1944">
        <v>548.79999999999995</v>
      </c>
      <c r="L1944" s="11" t="s">
        <v>11928</v>
      </c>
      <c r="M1944" s="12" t="s">
        <v>6</v>
      </c>
      <c r="N1944" s="12">
        <v>466</v>
      </c>
      <c r="O1944" s="12" t="s">
        <v>6</v>
      </c>
      <c r="P1944" s="12" t="s">
        <v>6</v>
      </c>
      <c r="Q1944" s="12" t="s">
        <v>6</v>
      </c>
      <c r="R1944">
        <v>1943</v>
      </c>
    </row>
    <row r="1945" spans="1:18" ht="15" x14ac:dyDescent="0.45">
      <c r="A1945">
        <v>32345</v>
      </c>
      <c r="H1945">
        <v>122</v>
      </c>
      <c r="I1945">
        <v>548.64</v>
      </c>
      <c r="J1945">
        <v>122</v>
      </c>
      <c r="K1945">
        <v>548.64</v>
      </c>
      <c r="L1945" s="11" t="s">
        <v>11924</v>
      </c>
      <c r="M1945" s="12">
        <v>324</v>
      </c>
      <c r="N1945" s="12" t="s">
        <v>6</v>
      </c>
      <c r="O1945" s="12" t="s">
        <v>6</v>
      </c>
      <c r="P1945" s="12" t="s">
        <v>6</v>
      </c>
      <c r="Q1945" s="12" t="s">
        <v>6</v>
      </c>
      <c r="R1945">
        <v>1944</v>
      </c>
    </row>
    <row r="1946" spans="1:18" ht="15" x14ac:dyDescent="0.45">
      <c r="A1946">
        <v>14605</v>
      </c>
      <c r="B1946">
        <v>44</v>
      </c>
      <c r="C1946">
        <v>153.16</v>
      </c>
      <c r="D1946">
        <v>27</v>
      </c>
      <c r="E1946">
        <v>94.22</v>
      </c>
      <c r="F1946">
        <v>50</v>
      </c>
      <c r="G1946">
        <v>175</v>
      </c>
      <c r="H1946">
        <v>36</v>
      </c>
      <c r="I1946">
        <v>125.72</v>
      </c>
      <c r="J1946">
        <v>157</v>
      </c>
      <c r="K1946">
        <v>548.1</v>
      </c>
      <c r="L1946" s="11" t="s">
        <v>11926</v>
      </c>
      <c r="M1946" s="12" t="s">
        <v>6</v>
      </c>
      <c r="N1946" s="12" t="s">
        <v>6</v>
      </c>
      <c r="O1946" s="12" t="s">
        <v>6</v>
      </c>
      <c r="P1946" s="12">
        <v>358</v>
      </c>
      <c r="Q1946" s="12" t="s">
        <v>6</v>
      </c>
      <c r="R1946">
        <v>1945</v>
      </c>
    </row>
    <row r="1947" spans="1:18" ht="15" x14ac:dyDescent="0.45">
      <c r="A1947">
        <v>22177</v>
      </c>
      <c r="B1947">
        <v>4</v>
      </c>
      <c r="C1947">
        <v>66.400000000000006</v>
      </c>
      <c r="D1947">
        <v>8</v>
      </c>
      <c r="E1947">
        <v>132.80000000000001</v>
      </c>
      <c r="F1947">
        <v>9</v>
      </c>
      <c r="G1947">
        <v>149.4</v>
      </c>
      <c r="H1947">
        <v>12</v>
      </c>
      <c r="I1947">
        <v>199.2</v>
      </c>
      <c r="J1947">
        <v>33</v>
      </c>
      <c r="K1947">
        <v>547.79999999999995</v>
      </c>
      <c r="L1947" s="11" t="s">
        <v>11926</v>
      </c>
      <c r="M1947" s="12" t="s">
        <v>6</v>
      </c>
      <c r="N1947" s="12" t="s">
        <v>6</v>
      </c>
      <c r="O1947" s="12" t="s">
        <v>6</v>
      </c>
      <c r="P1947" s="12">
        <v>359</v>
      </c>
      <c r="Q1947" s="12" t="s">
        <v>6</v>
      </c>
      <c r="R1947">
        <v>1946</v>
      </c>
    </row>
    <row r="1948" spans="1:18" ht="15" x14ac:dyDescent="0.45">
      <c r="A1948">
        <v>28131</v>
      </c>
      <c r="B1948">
        <v>3</v>
      </c>
      <c r="C1948">
        <v>63.6</v>
      </c>
      <c r="D1948">
        <v>9</v>
      </c>
      <c r="E1948">
        <v>190.8</v>
      </c>
      <c r="F1948">
        <v>7</v>
      </c>
      <c r="G1948">
        <v>148.4</v>
      </c>
      <c r="H1948">
        <v>7</v>
      </c>
      <c r="I1948">
        <v>145</v>
      </c>
      <c r="J1948">
        <v>26</v>
      </c>
      <c r="K1948">
        <v>547.79999999999995</v>
      </c>
      <c r="L1948" s="11" t="s">
        <v>11926</v>
      </c>
      <c r="M1948" s="12" t="s">
        <v>6</v>
      </c>
      <c r="N1948" s="12" t="s">
        <v>6</v>
      </c>
      <c r="O1948" s="12" t="s">
        <v>6</v>
      </c>
      <c r="P1948" s="12">
        <v>360</v>
      </c>
      <c r="Q1948" s="12" t="s">
        <v>6</v>
      </c>
      <c r="R1948">
        <v>1947</v>
      </c>
    </row>
    <row r="1949" spans="1:18" ht="15" x14ac:dyDescent="0.45">
      <c r="A1949">
        <v>23617</v>
      </c>
      <c r="B1949">
        <v>12</v>
      </c>
      <c r="C1949">
        <v>219</v>
      </c>
      <c r="D1949">
        <v>11</v>
      </c>
      <c r="E1949">
        <v>225.5</v>
      </c>
      <c r="F1949">
        <v>4</v>
      </c>
      <c r="G1949">
        <v>82</v>
      </c>
      <c r="H1949">
        <v>1</v>
      </c>
      <c r="I1949">
        <v>20.5</v>
      </c>
      <c r="J1949">
        <v>28</v>
      </c>
      <c r="K1949">
        <v>547</v>
      </c>
      <c r="L1949" s="11" t="s">
        <v>11928</v>
      </c>
      <c r="M1949" s="12" t="s">
        <v>6</v>
      </c>
      <c r="N1949" s="12">
        <v>467</v>
      </c>
      <c r="O1949" s="12" t="s">
        <v>6</v>
      </c>
      <c r="P1949" s="12" t="s">
        <v>6</v>
      </c>
      <c r="Q1949" s="12" t="s">
        <v>6</v>
      </c>
      <c r="R1949">
        <v>1948</v>
      </c>
    </row>
    <row r="1950" spans="1:18" ht="15" x14ac:dyDescent="0.45">
      <c r="A1950">
        <v>28494</v>
      </c>
      <c r="B1950">
        <v>157</v>
      </c>
      <c r="C1950">
        <v>189.5</v>
      </c>
      <c r="D1950">
        <v>105</v>
      </c>
      <c r="E1950">
        <v>152.69999999999999</v>
      </c>
      <c r="F1950">
        <v>79</v>
      </c>
      <c r="G1950">
        <v>117.9</v>
      </c>
      <c r="H1950">
        <v>58</v>
      </c>
      <c r="I1950">
        <v>86.88</v>
      </c>
      <c r="J1950">
        <v>399</v>
      </c>
      <c r="K1950">
        <v>546.98</v>
      </c>
      <c r="L1950" s="11" t="s">
        <v>11927</v>
      </c>
      <c r="M1950" s="12" t="s">
        <v>6</v>
      </c>
      <c r="N1950" s="12" t="s">
        <v>6</v>
      </c>
      <c r="O1950" s="12" t="s">
        <v>6</v>
      </c>
      <c r="P1950" s="12" t="s">
        <v>6</v>
      </c>
      <c r="Q1950" s="12">
        <v>313</v>
      </c>
      <c r="R1950">
        <v>1949</v>
      </c>
    </row>
    <row r="1951" spans="1:18" ht="15" x14ac:dyDescent="0.45">
      <c r="A1951">
        <v>23250</v>
      </c>
      <c r="B1951">
        <v>65</v>
      </c>
      <c r="C1951">
        <v>251.02</v>
      </c>
      <c r="D1951">
        <v>49</v>
      </c>
      <c r="E1951">
        <v>190.17</v>
      </c>
      <c r="F1951">
        <v>27</v>
      </c>
      <c r="G1951">
        <v>105.3</v>
      </c>
      <c r="J1951">
        <v>141</v>
      </c>
      <c r="K1951">
        <v>546.49</v>
      </c>
      <c r="L1951" s="11" t="s">
        <v>11926</v>
      </c>
      <c r="M1951" s="12" t="s">
        <v>6</v>
      </c>
      <c r="N1951" s="12" t="s">
        <v>6</v>
      </c>
      <c r="O1951" s="12" t="s">
        <v>6</v>
      </c>
      <c r="P1951" s="12">
        <v>361</v>
      </c>
      <c r="Q1951" s="12" t="s">
        <v>6</v>
      </c>
      <c r="R1951">
        <v>1950</v>
      </c>
    </row>
    <row r="1952" spans="1:18" ht="15" x14ac:dyDescent="0.45">
      <c r="A1952">
        <v>30029</v>
      </c>
      <c r="B1952">
        <v>30</v>
      </c>
      <c r="C1952">
        <v>203.46</v>
      </c>
      <c r="D1952">
        <v>21</v>
      </c>
      <c r="E1952">
        <v>142.80000000000001</v>
      </c>
      <c r="F1952">
        <v>20</v>
      </c>
      <c r="G1952">
        <v>156.4</v>
      </c>
      <c r="H1952">
        <v>6</v>
      </c>
      <c r="I1952">
        <v>43.6</v>
      </c>
      <c r="J1952">
        <v>77</v>
      </c>
      <c r="K1952">
        <v>546.26</v>
      </c>
      <c r="L1952" s="11" t="s">
        <v>11927</v>
      </c>
      <c r="M1952" s="12" t="s">
        <v>6</v>
      </c>
      <c r="N1952" s="12" t="s">
        <v>6</v>
      </c>
      <c r="O1952" s="12" t="s">
        <v>6</v>
      </c>
      <c r="P1952" s="12" t="s">
        <v>6</v>
      </c>
      <c r="Q1952" s="12">
        <v>314</v>
      </c>
      <c r="R1952">
        <v>1951</v>
      </c>
    </row>
    <row r="1953" spans="1:18" ht="15" x14ac:dyDescent="0.45">
      <c r="A1953">
        <v>31332</v>
      </c>
      <c r="B1953">
        <v>6</v>
      </c>
      <c r="C1953">
        <v>141.49</v>
      </c>
      <c r="D1953">
        <v>5</v>
      </c>
      <c r="E1953">
        <v>117.59</v>
      </c>
      <c r="F1953">
        <v>8</v>
      </c>
      <c r="G1953">
        <v>191.2</v>
      </c>
      <c r="H1953">
        <v>4</v>
      </c>
      <c r="I1953">
        <v>95.6</v>
      </c>
      <c r="J1953">
        <v>23</v>
      </c>
      <c r="K1953">
        <v>545.88</v>
      </c>
      <c r="L1953" s="11" t="s">
        <v>11926</v>
      </c>
      <c r="M1953" s="12" t="s">
        <v>6</v>
      </c>
      <c r="N1953" s="12" t="s">
        <v>6</v>
      </c>
      <c r="O1953" s="12" t="s">
        <v>6</v>
      </c>
      <c r="P1953" s="12">
        <v>362</v>
      </c>
      <c r="Q1953" s="12" t="s">
        <v>6</v>
      </c>
      <c r="R1953">
        <v>1952</v>
      </c>
    </row>
    <row r="1954" spans="1:18" ht="15" x14ac:dyDescent="0.45">
      <c r="A1954">
        <v>10510</v>
      </c>
      <c r="B1954">
        <v>18</v>
      </c>
      <c r="C1954">
        <v>153</v>
      </c>
      <c r="D1954">
        <v>8</v>
      </c>
      <c r="E1954">
        <v>68</v>
      </c>
      <c r="F1954">
        <v>16</v>
      </c>
      <c r="G1954">
        <v>135.32</v>
      </c>
      <c r="H1954">
        <v>23</v>
      </c>
      <c r="I1954">
        <v>189.5</v>
      </c>
      <c r="J1954">
        <v>65</v>
      </c>
      <c r="K1954">
        <v>545.81999999999994</v>
      </c>
      <c r="L1954" s="11" t="s">
        <v>11928</v>
      </c>
      <c r="M1954" s="12" t="s">
        <v>6</v>
      </c>
      <c r="N1954" s="12">
        <v>468</v>
      </c>
      <c r="O1954" s="12" t="s">
        <v>6</v>
      </c>
      <c r="P1954" s="12" t="s">
        <v>6</v>
      </c>
      <c r="Q1954" s="12" t="s">
        <v>6</v>
      </c>
      <c r="R1954">
        <v>1953</v>
      </c>
    </row>
    <row r="1955" spans="1:18" ht="15" x14ac:dyDescent="0.45">
      <c r="A1955">
        <v>31285</v>
      </c>
      <c r="B1955">
        <v>4</v>
      </c>
      <c r="C1955">
        <v>99.2</v>
      </c>
      <c r="D1955">
        <v>8</v>
      </c>
      <c r="E1955">
        <v>198.4</v>
      </c>
      <c r="F1955">
        <v>9</v>
      </c>
      <c r="G1955">
        <v>223.2</v>
      </c>
      <c r="H1955">
        <v>1</v>
      </c>
      <c r="I1955">
        <v>24.8</v>
      </c>
      <c r="J1955">
        <v>22</v>
      </c>
      <c r="K1955">
        <v>545.59999999999991</v>
      </c>
      <c r="L1955" s="11" t="s">
        <v>11924</v>
      </c>
      <c r="M1955" s="12">
        <v>325</v>
      </c>
      <c r="N1955" s="12" t="s">
        <v>6</v>
      </c>
      <c r="O1955" s="12" t="s">
        <v>6</v>
      </c>
      <c r="P1955" s="12" t="s">
        <v>6</v>
      </c>
      <c r="Q1955" s="12" t="s">
        <v>6</v>
      </c>
      <c r="R1955">
        <v>1954</v>
      </c>
    </row>
    <row r="1956" spans="1:18" ht="15" x14ac:dyDescent="0.45">
      <c r="A1956">
        <v>28765</v>
      </c>
      <c r="B1956">
        <v>2</v>
      </c>
      <c r="C1956">
        <v>55.8</v>
      </c>
      <c r="D1956">
        <v>7</v>
      </c>
      <c r="E1956">
        <v>195.3</v>
      </c>
      <c r="F1956">
        <v>2</v>
      </c>
      <c r="G1956">
        <v>55.8</v>
      </c>
      <c r="H1956">
        <v>9</v>
      </c>
      <c r="I1956">
        <v>238.5</v>
      </c>
      <c r="J1956">
        <v>20</v>
      </c>
      <c r="K1956">
        <v>545.40000000000009</v>
      </c>
      <c r="L1956" s="11" t="s">
        <v>11926</v>
      </c>
      <c r="M1956" s="12" t="s">
        <v>6</v>
      </c>
      <c r="N1956" s="12" t="s">
        <v>6</v>
      </c>
      <c r="O1956" s="12" t="s">
        <v>6</v>
      </c>
      <c r="P1956" s="12">
        <v>363</v>
      </c>
      <c r="Q1956" s="12" t="s">
        <v>6</v>
      </c>
      <c r="R1956">
        <v>1955</v>
      </c>
    </row>
    <row r="1957" spans="1:18" ht="15" x14ac:dyDescent="0.45">
      <c r="A1957">
        <v>15062</v>
      </c>
      <c r="B1957">
        <v>4</v>
      </c>
      <c r="C1957">
        <v>136</v>
      </c>
      <c r="D1957">
        <v>1</v>
      </c>
      <c r="E1957">
        <v>34</v>
      </c>
      <c r="F1957">
        <v>3</v>
      </c>
      <c r="G1957">
        <v>102</v>
      </c>
      <c r="H1957">
        <v>8</v>
      </c>
      <c r="I1957">
        <v>272</v>
      </c>
      <c r="J1957">
        <v>16</v>
      </c>
      <c r="K1957">
        <v>544</v>
      </c>
      <c r="L1957" s="11" t="s">
        <v>11925</v>
      </c>
      <c r="M1957" s="12" t="s">
        <v>6</v>
      </c>
      <c r="N1957" s="12" t="s">
        <v>6</v>
      </c>
      <c r="O1957" s="12">
        <v>325</v>
      </c>
      <c r="P1957" s="12" t="s">
        <v>6</v>
      </c>
      <c r="Q1957" s="12" t="s">
        <v>6</v>
      </c>
      <c r="R1957">
        <v>1956</v>
      </c>
    </row>
    <row r="1958" spans="1:18" ht="15" x14ac:dyDescent="0.45">
      <c r="A1958">
        <v>16411</v>
      </c>
      <c r="B1958">
        <v>1</v>
      </c>
      <c r="C1958">
        <v>6.8</v>
      </c>
      <c r="D1958">
        <v>38</v>
      </c>
      <c r="E1958">
        <v>258.39999999999998</v>
      </c>
      <c r="F1958">
        <v>14</v>
      </c>
      <c r="G1958">
        <v>95.2</v>
      </c>
      <c r="H1958">
        <v>27</v>
      </c>
      <c r="I1958">
        <v>183.6</v>
      </c>
      <c r="J1958">
        <v>80</v>
      </c>
      <c r="K1958">
        <v>544</v>
      </c>
      <c r="L1958" s="11" t="s">
        <v>11928</v>
      </c>
      <c r="M1958" s="12" t="s">
        <v>6</v>
      </c>
      <c r="N1958" s="12">
        <v>469</v>
      </c>
      <c r="O1958" s="12" t="s">
        <v>6</v>
      </c>
      <c r="P1958" s="12" t="s">
        <v>6</v>
      </c>
      <c r="Q1958" s="12" t="s">
        <v>6</v>
      </c>
      <c r="R1958">
        <v>1957</v>
      </c>
    </row>
    <row r="1959" spans="1:18" ht="15" x14ac:dyDescent="0.45">
      <c r="A1959">
        <v>30489</v>
      </c>
      <c r="B1959">
        <v>13</v>
      </c>
      <c r="C1959">
        <v>208</v>
      </c>
      <c r="D1959">
        <v>9</v>
      </c>
      <c r="E1959">
        <v>144</v>
      </c>
      <c r="F1959">
        <v>6</v>
      </c>
      <c r="G1959">
        <v>96</v>
      </c>
      <c r="H1959">
        <v>6</v>
      </c>
      <c r="I1959">
        <v>96</v>
      </c>
      <c r="J1959">
        <v>34</v>
      </c>
      <c r="K1959">
        <v>544</v>
      </c>
      <c r="L1959" s="11" t="s">
        <v>11926</v>
      </c>
      <c r="M1959" s="12" t="s">
        <v>6</v>
      </c>
      <c r="N1959" s="12" t="s">
        <v>6</v>
      </c>
      <c r="O1959" s="12" t="s">
        <v>6</v>
      </c>
      <c r="P1959" s="12">
        <v>364</v>
      </c>
      <c r="Q1959" s="12" t="s">
        <v>6</v>
      </c>
      <c r="R1959">
        <v>1958</v>
      </c>
    </row>
    <row r="1960" spans="1:18" ht="15" x14ac:dyDescent="0.45">
      <c r="A1960">
        <v>30033</v>
      </c>
      <c r="B1960">
        <v>27</v>
      </c>
      <c r="C1960">
        <v>108</v>
      </c>
      <c r="D1960">
        <v>36</v>
      </c>
      <c r="E1960">
        <v>143.68</v>
      </c>
      <c r="F1960">
        <v>42</v>
      </c>
      <c r="G1960">
        <v>201.8</v>
      </c>
      <c r="H1960">
        <v>20</v>
      </c>
      <c r="I1960">
        <v>89.3</v>
      </c>
      <c r="J1960">
        <v>125</v>
      </c>
      <c r="K1960">
        <v>542.78</v>
      </c>
      <c r="L1960" s="11" t="s">
        <v>11927</v>
      </c>
      <c r="M1960" s="12" t="s">
        <v>6</v>
      </c>
      <c r="N1960" s="12" t="s">
        <v>6</v>
      </c>
      <c r="O1960" s="12" t="s">
        <v>6</v>
      </c>
      <c r="P1960" s="12" t="s">
        <v>6</v>
      </c>
      <c r="Q1960" s="12">
        <v>315</v>
      </c>
      <c r="R1960">
        <v>1959</v>
      </c>
    </row>
    <row r="1961" spans="1:18" ht="15" x14ac:dyDescent="0.45">
      <c r="A1961">
        <v>28231</v>
      </c>
      <c r="B1961">
        <v>107</v>
      </c>
      <c r="C1961">
        <v>73.64</v>
      </c>
      <c r="D1961">
        <v>117</v>
      </c>
      <c r="E1961">
        <v>79.62</v>
      </c>
      <c r="F1961">
        <v>318</v>
      </c>
      <c r="G1961">
        <v>220.2</v>
      </c>
      <c r="H1961">
        <v>247</v>
      </c>
      <c r="I1961">
        <v>168.4</v>
      </c>
      <c r="J1961">
        <v>789</v>
      </c>
      <c r="K1961">
        <v>541.86</v>
      </c>
      <c r="L1961" s="11" t="s">
        <v>11925</v>
      </c>
      <c r="M1961" s="12" t="s">
        <v>6</v>
      </c>
      <c r="N1961" s="12" t="s">
        <v>6</v>
      </c>
      <c r="O1961" s="12">
        <v>326</v>
      </c>
      <c r="P1961" s="12" t="s">
        <v>6</v>
      </c>
      <c r="Q1961" s="12" t="s">
        <v>6</v>
      </c>
      <c r="R1961">
        <v>1960</v>
      </c>
    </row>
    <row r="1962" spans="1:18" ht="15" x14ac:dyDescent="0.45">
      <c r="A1962">
        <v>12629</v>
      </c>
      <c r="B1962">
        <v>2</v>
      </c>
      <c r="C1962">
        <v>79.599999999999994</v>
      </c>
      <c r="D1962">
        <v>1</v>
      </c>
      <c r="E1962">
        <v>39.799999999999997</v>
      </c>
      <c r="F1962">
        <v>6</v>
      </c>
      <c r="G1962">
        <v>232.44</v>
      </c>
      <c r="H1962">
        <v>5</v>
      </c>
      <c r="I1962">
        <v>189.46</v>
      </c>
      <c r="J1962">
        <v>14</v>
      </c>
      <c r="K1962">
        <v>541.29999999999995</v>
      </c>
      <c r="L1962" s="11" t="s">
        <v>11927</v>
      </c>
      <c r="M1962" s="12" t="s">
        <v>6</v>
      </c>
      <c r="N1962" s="12" t="s">
        <v>6</v>
      </c>
      <c r="O1962" s="12" t="s">
        <v>6</v>
      </c>
      <c r="P1962" s="12" t="s">
        <v>6</v>
      </c>
      <c r="Q1962" s="12">
        <v>316</v>
      </c>
      <c r="R1962">
        <v>1961</v>
      </c>
    </row>
    <row r="1963" spans="1:18" ht="15" x14ac:dyDescent="0.45">
      <c r="A1963">
        <v>13945</v>
      </c>
      <c r="B1963">
        <v>8</v>
      </c>
      <c r="C1963">
        <v>124.16</v>
      </c>
      <c r="D1963">
        <v>9</v>
      </c>
      <c r="E1963">
        <v>146.69999999999999</v>
      </c>
      <c r="F1963">
        <v>1</v>
      </c>
      <c r="G1963">
        <v>16.899999999999999</v>
      </c>
      <c r="H1963">
        <v>15</v>
      </c>
      <c r="I1963">
        <v>253.5</v>
      </c>
      <c r="J1963">
        <v>33</v>
      </c>
      <c r="K1963">
        <v>541.26</v>
      </c>
      <c r="L1963" s="11" t="s">
        <v>11926</v>
      </c>
      <c r="M1963" s="12" t="s">
        <v>6</v>
      </c>
      <c r="N1963" s="12" t="s">
        <v>6</v>
      </c>
      <c r="O1963" s="12" t="s">
        <v>6</v>
      </c>
      <c r="P1963" s="12">
        <v>365</v>
      </c>
      <c r="Q1963" s="12" t="s">
        <v>6</v>
      </c>
      <c r="R1963">
        <v>1962</v>
      </c>
    </row>
    <row r="1964" spans="1:18" ht="15" x14ac:dyDescent="0.45">
      <c r="A1964">
        <v>28994</v>
      </c>
      <c r="B1964">
        <v>1</v>
      </c>
      <c r="C1964">
        <v>49.9</v>
      </c>
      <c r="D1964">
        <v>2</v>
      </c>
      <c r="E1964">
        <v>91.82</v>
      </c>
      <c r="F1964">
        <v>6</v>
      </c>
      <c r="G1964">
        <v>299.39999999999998</v>
      </c>
      <c r="H1964">
        <v>2</v>
      </c>
      <c r="I1964">
        <v>99.8</v>
      </c>
      <c r="J1964">
        <v>11</v>
      </c>
      <c r="K1964">
        <v>540.91999999999996</v>
      </c>
      <c r="L1964" s="11" t="s">
        <v>11923</v>
      </c>
      <c r="M1964" s="12" t="s">
        <v>6</v>
      </c>
      <c r="N1964" s="12" t="s">
        <v>6</v>
      </c>
      <c r="O1964" s="12" t="s">
        <v>6</v>
      </c>
      <c r="P1964" s="12" t="s">
        <v>6</v>
      </c>
      <c r="Q1964" s="12" t="s">
        <v>6</v>
      </c>
      <c r="R1964">
        <v>1963</v>
      </c>
    </row>
    <row r="1965" spans="1:18" ht="15" x14ac:dyDescent="0.45">
      <c r="A1965">
        <v>27848</v>
      </c>
      <c r="B1965">
        <v>16</v>
      </c>
      <c r="C1965">
        <v>66.52</v>
      </c>
      <c r="D1965">
        <v>34</v>
      </c>
      <c r="E1965">
        <v>142.80000000000001</v>
      </c>
      <c r="F1965">
        <v>37</v>
      </c>
      <c r="G1965">
        <v>155.06</v>
      </c>
      <c r="H1965">
        <v>42</v>
      </c>
      <c r="I1965">
        <v>176.4</v>
      </c>
      <c r="J1965">
        <v>129</v>
      </c>
      <c r="K1965">
        <v>540.78</v>
      </c>
      <c r="L1965" s="11" t="s">
        <v>11928</v>
      </c>
      <c r="M1965" s="12" t="s">
        <v>6</v>
      </c>
      <c r="N1965" s="12">
        <v>470</v>
      </c>
      <c r="O1965" s="12" t="s">
        <v>6</v>
      </c>
      <c r="P1965" s="12" t="s">
        <v>6</v>
      </c>
      <c r="Q1965" s="12" t="s">
        <v>6</v>
      </c>
      <c r="R1965">
        <v>1964</v>
      </c>
    </row>
    <row r="1966" spans="1:18" ht="15" x14ac:dyDescent="0.45">
      <c r="A1966">
        <v>31808</v>
      </c>
      <c r="F1966">
        <v>53</v>
      </c>
      <c r="G1966">
        <v>169.6</v>
      </c>
      <c r="H1966">
        <v>116</v>
      </c>
      <c r="I1966">
        <v>370.94</v>
      </c>
      <c r="J1966">
        <v>169</v>
      </c>
      <c r="K1966">
        <v>540.54</v>
      </c>
      <c r="L1966" s="11" t="s">
        <v>11926</v>
      </c>
      <c r="M1966" s="12" t="s">
        <v>6</v>
      </c>
      <c r="N1966" s="12" t="s">
        <v>6</v>
      </c>
      <c r="O1966" s="12" t="s">
        <v>6</v>
      </c>
      <c r="P1966" s="12">
        <v>366</v>
      </c>
      <c r="Q1966" s="12" t="s">
        <v>6</v>
      </c>
      <c r="R1966">
        <v>1965</v>
      </c>
    </row>
    <row r="1967" spans="1:18" ht="15" x14ac:dyDescent="0.45">
      <c r="A1967">
        <v>11777</v>
      </c>
      <c r="B1967">
        <v>23</v>
      </c>
      <c r="C1967">
        <v>158.15</v>
      </c>
      <c r="D1967">
        <v>25</v>
      </c>
      <c r="E1967">
        <v>168.65</v>
      </c>
      <c r="F1967">
        <v>19</v>
      </c>
      <c r="G1967">
        <v>131.1</v>
      </c>
      <c r="H1967">
        <v>12</v>
      </c>
      <c r="I1967">
        <v>82.25</v>
      </c>
      <c r="J1967">
        <v>79</v>
      </c>
      <c r="K1967">
        <v>540.15</v>
      </c>
      <c r="L1967" s="11" t="s">
        <v>11928</v>
      </c>
      <c r="M1967" s="12" t="s">
        <v>6</v>
      </c>
      <c r="N1967" s="12">
        <v>471</v>
      </c>
      <c r="O1967" s="12" t="s">
        <v>6</v>
      </c>
      <c r="P1967" s="12" t="s">
        <v>6</v>
      </c>
      <c r="Q1967" s="12" t="s">
        <v>6</v>
      </c>
      <c r="R1967">
        <v>1966</v>
      </c>
    </row>
    <row r="1968" spans="1:18" ht="15" x14ac:dyDescent="0.45">
      <c r="A1968">
        <v>12346</v>
      </c>
      <c r="B1968">
        <v>9</v>
      </c>
      <c r="C1968">
        <v>73.14</v>
      </c>
      <c r="D1968">
        <v>33</v>
      </c>
      <c r="E1968">
        <v>265.98</v>
      </c>
      <c r="F1968">
        <v>5</v>
      </c>
      <c r="G1968">
        <v>40.340000000000003</v>
      </c>
      <c r="H1968">
        <v>21</v>
      </c>
      <c r="I1968">
        <v>160.32</v>
      </c>
      <c r="J1968">
        <v>68</v>
      </c>
      <c r="K1968">
        <v>539.78</v>
      </c>
      <c r="L1968" s="11" t="s">
        <v>11928</v>
      </c>
      <c r="M1968" s="12" t="s">
        <v>6</v>
      </c>
      <c r="N1968" s="12">
        <v>472</v>
      </c>
      <c r="O1968" s="12" t="s">
        <v>6</v>
      </c>
      <c r="P1968" s="12" t="s">
        <v>6</v>
      </c>
      <c r="Q1968" s="12" t="s">
        <v>6</v>
      </c>
      <c r="R1968">
        <v>1967</v>
      </c>
    </row>
    <row r="1969" spans="1:18" ht="15" x14ac:dyDescent="0.45">
      <c r="A1969">
        <v>12055</v>
      </c>
      <c r="B1969">
        <v>32</v>
      </c>
      <c r="C1969">
        <v>102.4</v>
      </c>
      <c r="D1969">
        <v>40</v>
      </c>
      <c r="E1969">
        <v>126.96</v>
      </c>
      <c r="F1969">
        <v>45</v>
      </c>
      <c r="G1969">
        <v>144</v>
      </c>
      <c r="H1969">
        <v>52</v>
      </c>
      <c r="I1969">
        <v>166.4</v>
      </c>
      <c r="J1969">
        <v>169</v>
      </c>
      <c r="K1969">
        <v>539.76</v>
      </c>
      <c r="L1969" s="11" t="s">
        <v>11928</v>
      </c>
      <c r="M1969" s="12" t="s">
        <v>6</v>
      </c>
      <c r="N1969" s="12">
        <v>473</v>
      </c>
      <c r="O1969" s="12" t="s">
        <v>6</v>
      </c>
      <c r="P1969" s="12" t="s">
        <v>6</v>
      </c>
      <c r="Q1969" s="12" t="s">
        <v>6</v>
      </c>
      <c r="R1969">
        <v>1968</v>
      </c>
    </row>
    <row r="1970" spans="1:18" ht="15" x14ac:dyDescent="0.45">
      <c r="A1970">
        <v>17776</v>
      </c>
      <c r="B1970">
        <v>21</v>
      </c>
      <c r="C1970">
        <v>239.88</v>
      </c>
      <c r="D1970">
        <v>6</v>
      </c>
      <c r="E1970">
        <v>68.67</v>
      </c>
      <c r="F1970">
        <v>5</v>
      </c>
      <c r="G1970">
        <v>57.07</v>
      </c>
      <c r="H1970">
        <v>15</v>
      </c>
      <c r="I1970">
        <v>174</v>
      </c>
      <c r="J1970">
        <v>47</v>
      </c>
      <c r="K1970">
        <v>539.62</v>
      </c>
      <c r="L1970" s="11" t="s">
        <v>11926</v>
      </c>
      <c r="M1970" s="12" t="s">
        <v>6</v>
      </c>
      <c r="N1970" s="12" t="s">
        <v>6</v>
      </c>
      <c r="O1970" s="12" t="s">
        <v>6</v>
      </c>
      <c r="P1970" s="12">
        <v>367</v>
      </c>
      <c r="Q1970" s="12" t="s">
        <v>6</v>
      </c>
      <c r="R1970">
        <v>1969</v>
      </c>
    </row>
    <row r="1971" spans="1:18" ht="15" x14ac:dyDescent="0.45">
      <c r="A1971">
        <v>13875</v>
      </c>
      <c r="B1971">
        <v>6</v>
      </c>
      <c r="C1971">
        <v>101.4</v>
      </c>
      <c r="D1971">
        <v>7</v>
      </c>
      <c r="E1971">
        <v>116.95</v>
      </c>
      <c r="F1971">
        <v>12</v>
      </c>
      <c r="G1971">
        <v>202.8</v>
      </c>
      <c r="H1971">
        <v>7</v>
      </c>
      <c r="I1971">
        <v>118.3</v>
      </c>
      <c r="J1971">
        <v>32</v>
      </c>
      <c r="K1971">
        <v>539.45000000000005</v>
      </c>
      <c r="L1971" s="11" t="s">
        <v>11926</v>
      </c>
      <c r="M1971" s="12" t="s">
        <v>6</v>
      </c>
      <c r="N1971" s="12" t="s">
        <v>6</v>
      </c>
      <c r="O1971" s="12" t="s">
        <v>6</v>
      </c>
      <c r="P1971" s="12">
        <v>368</v>
      </c>
      <c r="Q1971" s="12" t="s">
        <v>6</v>
      </c>
      <c r="R1971">
        <v>1970</v>
      </c>
    </row>
    <row r="1972" spans="1:18" ht="15" x14ac:dyDescent="0.45">
      <c r="A1972">
        <v>30005</v>
      </c>
      <c r="B1972">
        <v>18</v>
      </c>
      <c r="C1972">
        <v>46.8</v>
      </c>
      <c r="D1972">
        <v>144</v>
      </c>
      <c r="E1972">
        <v>373.56</v>
      </c>
      <c r="F1972">
        <v>46</v>
      </c>
      <c r="G1972">
        <v>118.76</v>
      </c>
      <c r="J1972">
        <v>208</v>
      </c>
      <c r="K1972">
        <v>539.12</v>
      </c>
      <c r="L1972" s="11" t="s">
        <v>11928</v>
      </c>
      <c r="M1972" s="12" t="s">
        <v>6</v>
      </c>
      <c r="N1972" s="12">
        <v>474</v>
      </c>
      <c r="O1972" s="12" t="s">
        <v>6</v>
      </c>
      <c r="P1972" s="12" t="s">
        <v>6</v>
      </c>
      <c r="Q1972" s="12" t="s">
        <v>6</v>
      </c>
      <c r="R1972">
        <v>1971</v>
      </c>
    </row>
    <row r="1973" spans="1:18" ht="15" x14ac:dyDescent="0.45">
      <c r="A1973">
        <v>31837</v>
      </c>
      <c r="D1973">
        <v>6</v>
      </c>
      <c r="E1973">
        <v>135</v>
      </c>
      <c r="F1973">
        <v>7</v>
      </c>
      <c r="G1973">
        <v>155.69999999999999</v>
      </c>
      <c r="H1973">
        <v>11</v>
      </c>
      <c r="I1973">
        <v>247.5</v>
      </c>
      <c r="J1973">
        <v>24</v>
      </c>
      <c r="K1973">
        <v>538.20000000000005</v>
      </c>
      <c r="L1973" s="11" t="s">
        <v>11927</v>
      </c>
      <c r="M1973" s="12" t="s">
        <v>6</v>
      </c>
      <c r="N1973" s="12" t="s">
        <v>6</v>
      </c>
      <c r="O1973" s="12" t="s">
        <v>6</v>
      </c>
      <c r="P1973" s="12" t="s">
        <v>6</v>
      </c>
      <c r="Q1973" s="12">
        <v>317</v>
      </c>
      <c r="R1973">
        <v>1972</v>
      </c>
    </row>
    <row r="1974" spans="1:18" ht="15" x14ac:dyDescent="0.45">
      <c r="A1974">
        <v>28206</v>
      </c>
      <c r="B1974">
        <v>54</v>
      </c>
      <c r="C1974">
        <v>172.8</v>
      </c>
      <c r="D1974">
        <v>29</v>
      </c>
      <c r="E1974">
        <v>92.8</v>
      </c>
      <c r="F1974">
        <v>42</v>
      </c>
      <c r="G1974">
        <v>135.94</v>
      </c>
      <c r="H1974">
        <v>42</v>
      </c>
      <c r="I1974">
        <v>136</v>
      </c>
      <c r="J1974">
        <v>167</v>
      </c>
      <c r="K1974">
        <v>537.54</v>
      </c>
      <c r="L1974" s="11" t="s">
        <v>11927</v>
      </c>
      <c r="M1974" s="12" t="s">
        <v>6</v>
      </c>
      <c r="N1974" s="12" t="s">
        <v>6</v>
      </c>
      <c r="O1974" s="12" t="s">
        <v>6</v>
      </c>
      <c r="P1974" s="12" t="s">
        <v>6</v>
      </c>
      <c r="Q1974" s="12">
        <v>318</v>
      </c>
      <c r="R1974">
        <v>1973</v>
      </c>
    </row>
    <row r="1975" spans="1:18" ht="15" x14ac:dyDescent="0.45">
      <c r="A1975">
        <v>2024092</v>
      </c>
      <c r="B1975">
        <v>3.5</v>
      </c>
      <c r="C1975">
        <v>192.5</v>
      </c>
      <c r="D1975">
        <v>1.98</v>
      </c>
      <c r="E1975">
        <v>108.7</v>
      </c>
      <c r="F1975">
        <v>2.3199999999999998</v>
      </c>
      <c r="G1975">
        <v>119.59</v>
      </c>
      <c r="H1975">
        <v>2.46</v>
      </c>
      <c r="I1975">
        <v>116.64</v>
      </c>
      <c r="J1975">
        <v>10.260000000000002</v>
      </c>
      <c r="K1975">
        <v>537.42999999999995</v>
      </c>
      <c r="L1975" s="11" t="s">
        <v>11924</v>
      </c>
      <c r="M1975" s="12">
        <v>326</v>
      </c>
      <c r="N1975" s="12" t="s">
        <v>6</v>
      </c>
      <c r="O1975" s="12" t="s">
        <v>6</v>
      </c>
      <c r="P1975" s="12" t="s">
        <v>6</v>
      </c>
      <c r="Q1975" s="12" t="s">
        <v>6</v>
      </c>
      <c r="R1975">
        <v>1974</v>
      </c>
    </row>
    <row r="1976" spans="1:18" ht="15" x14ac:dyDescent="0.45">
      <c r="A1976">
        <v>27647</v>
      </c>
      <c r="B1976">
        <v>60</v>
      </c>
      <c r="C1976">
        <v>192</v>
      </c>
      <c r="D1976">
        <v>37</v>
      </c>
      <c r="E1976">
        <v>118.4</v>
      </c>
      <c r="F1976">
        <v>46</v>
      </c>
      <c r="G1976">
        <v>146.94</v>
      </c>
      <c r="H1976">
        <v>25</v>
      </c>
      <c r="I1976">
        <v>80</v>
      </c>
      <c r="J1976">
        <v>168</v>
      </c>
      <c r="K1976">
        <v>537.33999999999992</v>
      </c>
      <c r="L1976" s="11" t="s">
        <v>11926</v>
      </c>
      <c r="M1976" s="12" t="s">
        <v>6</v>
      </c>
      <c r="N1976" s="12" t="s">
        <v>6</v>
      </c>
      <c r="O1976" s="12" t="s">
        <v>6</v>
      </c>
      <c r="P1976" s="12">
        <v>369</v>
      </c>
      <c r="Q1976" s="12" t="s">
        <v>6</v>
      </c>
      <c r="R1976">
        <v>1975</v>
      </c>
    </row>
    <row r="1977" spans="1:18" ht="15" x14ac:dyDescent="0.45">
      <c r="A1977">
        <v>30134</v>
      </c>
      <c r="B1977">
        <v>23</v>
      </c>
      <c r="C1977">
        <v>192.53</v>
      </c>
      <c r="D1977">
        <v>12</v>
      </c>
      <c r="E1977">
        <v>100.8</v>
      </c>
      <c r="F1977">
        <v>13</v>
      </c>
      <c r="G1977">
        <v>109.2</v>
      </c>
      <c r="H1977">
        <v>16</v>
      </c>
      <c r="I1977">
        <v>134.4</v>
      </c>
      <c r="J1977">
        <v>64</v>
      </c>
      <c r="K1977">
        <v>536.92999999999995</v>
      </c>
      <c r="L1977" s="11" t="s">
        <v>11927</v>
      </c>
      <c r="M1977" s="12" t="s">
        <v>6</v>
      </c>
      <c r="N1977" s="12" t="s">
        <v>6</v>
      </c>
      <c r="O1977" s="12" t="s">
        <v>6</v>
      </c>
      <c r="P1977" s="12" t="s">
        <v>6</v>
      </c>
      <c r="Q1977" s="12">
        <v>319</v>
      </c>
      <c r="R1977">
        <v>1976</v>
      </c>
    </row>
    <row r="1978" spans="1:18" ht="15" x14ac:dyDescent="0.45">
      <c r="A1978">
        <v>12868</v>
      </c>
      <c r="B1978">
        <v>10</v>
      </c>
      <c r="C1978">
        <v>178.7</v>
      </c>
      <c r="D1978">
        <v>3</v>
      </c>
      <c r="E1978">
        <v>53.7</v>
      </c>
      <c r="F1978">
        <v>9</v>
      </c>
      <c r="G1978">
        <v>161.1</v>
      </c>
      <c r="H1978">
        <v>8</v>
      </c>
      <c r="I1978">
        <v>143.19999999999999</v>
      </c>
      <c r="J1978">
        <v>30</v>
      </c>
      <c r="K1978">
        <v>536.70000000000005</v>
      </c>
      <c r="L1978" s="11" t="s">
        <v>11927</v>
      </c>
      <c r="M1978" s="12" t="s">
        <v>6</v>
      </c>
      <c r="N1978" s="12" t="s">
        <v>6</v>
      </c>
      <c r="O1978" s="12" t="s">
        <v>6</v>
      </c>
      <c r="P1978" s="12" t="s">
        <v>6</v>
      </c>
      <c r="Q1978" s="12">
        <v>320</v>
      </c>
      <c r="R1978">
        <v>1977</v>
      </c>
    </row>
    <row r="1979" spans="1:18" ht="15" x14ac:dyDescent="0.45">
      <c r="A1979">
        <v>11227</v>
      </c>
      <c r="B1979">
        <v>18</v>
      </c>
      <c r="C1979">
        <v>268.2</v>
      </c>
      <c r="D1979">
        <v>14</v>
      </c>
      <c r="E1979">
        <v>208.6</v>
      </c>
      <c r="F1979">
        <v>4</v>
      </c>
      <c r="G1979">
        <v>59.6</v>
      </c>
      <c r="J1979">
        <v>36</v>
      </c>
      <c r="K1979">
        <v>536.4</v>
      </c>
      <c r="L1979" s="11" t="s">
        <v>11924</v>
      </c>
      <c r="M1979" s="12">
        <v>327</v>
      </c>
      <c r="N1979" s="12" t="s">
        <v>6</v>
      </c>
      <c r="O1979" s="12" t="s">
        <v>6</v>
      </c>
      <c r="P1979" s="12" t="s">
        <v>6</v>
      </c>
      <c r="Q1979" s="12" t="s">
        <v>6</v>
      </c>
      <c r="R1979">
        <v>1978</v>
      </c>
    </row>
    <row r="1980" spans="1:18" ht="15" x14ac:dyDescent="0.45">
      <c r="A1980">
        <v>17968</v>
      </c>
      <c r="B1980">
        <v>15</v>
      </c>
      <c r="C1980">
        <v>84</v>
      </c>
      <c r="D1980">
        <v>19</v>
      </c>
      <c r="E1980">
        <v>106.4</v>
      </c>
      <c r="F1980">
        <v>19</v>
      </c>
      <c r="G1980">
        <v>105.05</v>
      </c>
      <c r="H1980">
        <v>44</v>
      </c>
      <c r="I1980">
        <v>240.4</v>
      </c>
      <c r="J1980">
        <v>97</v>
      </c>
      <c r="K1980">
        <v>535.85</v>
      </c>
      <c r="L1980" s="11" t="s">
        <v>11926</v>
      </c>
      <c r="M1980" s="12" t="s">
        <v>6</v>
      </c>
      <c r="N1980" s="12" t="s">
        <v>6</v>
      </c>
      <c r="O1980" s="12" t="s">
        <v>6</v>
      </c>
      <c r="P1980" s="12">
        <v>370</v>
      </c>
      <c r="Q1980" s="12" t="s">
        <v>6</v>
      </c>
      <c r="R1980">
        <v>1979</v>
      </c>
    </row>
    <row r="1981" spans="1:18" ht="15" x14ac:dyDescent="0.45">
      <c r="A1981">
        <v>29186</v>
      </c>
      <c r="B1981">
        <v>11</v>
      </c>
      <c r="C1981">
        <v>246.4</v>
      </c>
      <c r="D1981">
        <v>9</v>
      </c>
      <c r="E1981">
        <v>201.6</v>
      </c>
      <c r="F1981">
        <v>4</v>
      </c>
      <c r="G1981">
        <v>87.81</v>
      </c>
      <c r="J1981">
        <v>24</v>
      </c>
      <c r="K1981">
        <v>535.80999999999995</v>
      </c>
      <c r="L1981" s="11" t="s">
        <v>11926</v>
      </c>
      <c r="M1981" s="12" t="s">
        <v>6</v>
      </c>
      <c r="N1981" s="12" t="s">
        <v>6</v>
      </c>
      <c r="O1981" s="12" t="s">
        <v>6</v>
      </c>
      <c r="P1981" s="12">
        <v>371</v>
      </c>
      <c r="Q1981" s="12" t="s">
        <v>6</v>
      </c>
      <c r="R1981">
        <v>1980</v>
      </c>
    </row>
    <row r="1982" spans="1:18" ht="15" x14ac:dyDescent="0.45">
      <c r="A1982">
        <v>31372</v>
      </c>
      <c r="B1982">
        <v>3</v>
      </c>
      <c r="C1982">
        <v>162</v>
      </c>
      <c r="D1982">
        <v>2</v>
      </c>
      <c r="E1982">
        <v>108</v>
      </c>
      <c r="F1982">
        <v>3</v>
      </c>
      <c r="G1982">
        <v>162</v>
      </c>
      <c r="H1982">
        <v>2</v>
      </c>
      <c r="I1982">
        <v>103.68</v>
      </c>
      <c r="J1982">
        <v>10</v>
      </c>
      <c r="K1982">
        <v>535.68000000000006</v>
      </c>
      <c r="L1982" s="11" t="s">
        <v>11926</v>
      </c>
      <c r="M1982" s="12" t="s">
        <v>6</v>
      </c>
      <c r="N1982" s="12" t="s">
        <v>6</v>
      </c>
      <c r="O1982" s="12" t="s">
        <v>6</v>
      </c>
      <c r="P1982" s="12">
        <v>372</v>
      </c>
      <c r="Q1982" s="12" t="s">
        <v>6</v>
      </c>
      <c r="R1982">
        <v>1981</v>
      </c>
    </row>
    <row r="1983" spans="1:18" ht="15" x14ac:dyDescent="0.45">
      <c r="A1983">
        <v>27667</v>
      </c>
      <c r="B1983">
        <v>17</v>
      </c>
      <c r="C1983">
        <v>132.75</v>
      </c>
      <c r="D1983">
        <v>18</v>
      </c>
      <c r="E1983">
        <v>142.19999999999999</v>
      </c>
      <c r="F1983">
        <v>18</v>
      </c>
      <c r="G1983">
        <v>142.19999999999999</v>
      </c>
      <c r="H1983">
        <v>16</v>
      </c>
      <c r="I1983">
        <v>118.4</v>
      </c>
      <c r="J1983">
        <v>69</v>
      </c>
      <c r="K1983">
        <v>535.54999999999995</v>
      </c>
      <c r="L1983" s="11" t="s">
        <v>11925</v>
      </c>
      <c r="M1983" s="12" t="s">
        <v>6</v>
      </c>
      <c r="N1983" s="12" t="s">
        <v>6</v>
      </c>
      <c r="O1983" s="12">
        <v>327</v>
      </c>
      <c r="P1983" s="12" t="s">
        <v>6</v>
      </c>
      <c r="Q1983" s="12" t="s">
        <v>6</v>
      </c>
      <c r="R1983">
        <v>1982</v>
      </c>
    </row>
    <row r="1984" spans="1:18" ht="15" x14ac:dyDescent="0.45">
      <c r="A1984">
        <v>17961</v>
      </c>
      <c r="B1984">
        <v>7</v>
      </c>
      <c r="C1984">
        <v>101.03</v>
      </c>
      <c r="D1984">
        <v>9</v>
      </c>
      <c r="E1984">
        <v>132.80000000000001</v>
      </c>
      <c r="F1984">
        <v>11</v>
      </c>
      <c r="G1984">
        <v>172.16</v>
      </c>
      <c r="H1984">
        <v>8</v>
      </c>
      <c r="I1984">
        <v>129</v>
      </c>
      <c r="J1984">
        <v>35</v>
      </c>
      <c r="K1984">
        <v>534.99</v>
      </c>
      <c r="L1984" s="11" t="s">
        <v>11926</v>
      </c>
      <c r="M1984" s="12" t="s">
        <v>6</v>
      </c>
      <c r="N1984" s="12" t="s">
        <v>6</v>
      </c>
      <c r="O1984" s="12" t="s">
        <v>6</v>
      </c>
      <c r="P1984" s="12">
        <v>373</v>
      </c>
      <c r="Q1984" s="12" t="s">
        <v>6</v>
      </c>
      <c r="R1984">
        <v>1983</v>
      </c>
    </row>
    <row r="1985" spans="1:18" ht="15" x14ac:dyDescent="0.45">
      <c r="A1985">
        <v>27114</v>
      </c>
      <c r="B1985">
        <v>1</v>
      </c>
      <c r="C1985">
        <v>8.5</v>
      </c>
      <c r="D1985">
        <v>23</v>
      </c>
      <c r="E1985">
        <v>195.5</v>
      </c>
      <c r="F1985">
        <v>9</v>
      </c>
      <c r="G1985">
        <v>75.819999999999993</v>
      </c>
      <c r="H1985">
        <v>30</v>
      </c>
      <c r="I1985">
        <v>255</v>
      </c>
      <c r="J1985">
        <v>63</v>
      </c>
      <c r="K1985">
        <v>534.81999999999994</v>
      </c>
      <c r="L1985" s="11" t="s">
        <v>11924</v>
      </c>
      <c r="M1985" s="12">
        <v>328</v>
      </c>
      <c r="N1985" s="12" t="s">
        <v>6</v>
      </c>
      <c r="O1985" s="12" t="s">
        <v>6</v>
      </c>
      <c r="P1985" s="12" t="s">
        <v>6</v>
      </c>
      <c r="Q1985" s="12" t="s">
        <v>6</v>
      </c>
      <c r="R1985">
        <v>1984</v>
      </c>
    </row>
    <row r="1986" spans="1:18" ht="15" x14ac:dyDescent="0.45">
      <c r="A1986">
        <v>11973</v>
      </c>
      <c r="B1986">
        <v>6</v>
      </c>
      <c r="C1986">
        <v>285.58</v>
      </c>
      <c r="D1986">
        <v>1</v>
      </c>
      <c r="E1986">
        <v>48.9</v>
      </c>
      <c r="F1986">
        <v>1</v>
      </c>
      <c r="G1986">
        <v>46.83</v>
      </c>
      <c r="H1986">
        <v>3</v>
      </c>
      <c r="I1986">
        <v>152.69999999999999</v>
      </c>
      <c r="J1986">
        <v>11</v>
      </c>
      <c r="K1986">
        <v>534.01</v>
      </c>
      <c r="L1986" s="11" t="s">
        <v>11924</v>
      </c>
      <c r="M1986" s="12">
        <v>329</v>
      </c>
      <c r="N1986" s="12" t="s">
        <v>6</v>
      </c>
      <c r="O1986" s="12" t="s">
        <v>6</v>
      </c>
      <c r="P1986" s="12" t="s">
        <v>6</v>
      </c>
      <c r="Q1986" s="12" t="s">
        <v>6</v>
      </c>
      <c r="R1986">
        <v>1985</v>
      </c>
    </row>
    <row r="1987" spans="1:18" ht="15" x14ac:dyDescent="0.45">
      <c r="A1987">
        <v>27164</v>
      </c>
      <c r="B1987">
        <v>8</v>
      </c>
      <c r="C1987">
        <v>145.04</v>
      </c>
      <c r="F1987">
        <v>14</v>
      </c>
      <c r="G1987">
        <v>259</v>
      </c>
      <c r="H1987">
        <v>7</v>
      </c>
      <c r="I1987">
        <v>129.5</v>
      </c>
      <c r="J1987">
        <v>29</v>
      </c>
      <c r="K1987">
        <v>533.54</v>
      </c>
      <c r="L1987" s="11" t="s">
        <v>11926</v>
      </c>
      <c r="M1987" s="12" t="s">
        <v>6</v>
      </c>
      <c r="N1987" s="12" t="s">
        <v>6</v>
      </c>
      <c r="O1987" s="12" t="s">
        <v>6</v>
      </c>
      <c r="P1987" s="12">
        <v>374</v>
      </c>
      <c r="Q1987" s="12" t="s">
        <v>6</v>
      </c>
      <c r="R1987">
        <v>1986</v>
      </c>
    </row>
    <row r="1988" spans="1:18" ht="15" x14ac:dyDescent="0.45">
      <c r="A1988">
        <v>12809</v>
      </c>
      <c r="B1988">
        <v>11</v>
      </c>
      <c r="C1988">
        <v>101.2</v>
      </c>
      <c r="D1988">
        <v>11</v>
      </c>
      <c r="E1988">
        <v>101.2</v>
      </c>
      <c r="F1988">
        <v>16</v>
      </c>
      <c r="G1988">
        <v>147.19999999999999</v>
      </c>
      <c r="H1988">
        <v>20</v>
      </c>
      <c r="I1988">
        <v>183.26</v>
      </c>
      <c r="J1988">
        <v>58</v>
      </c>
      <c r="K1988">
        <v>532.86</v>
      </c>
      <c r="L1988" s="11" t="s">
        <v>11927</v>
      </c>
      <c r="M1988" s="12" t="s">
        <v>6</v>
      </c>
      <c r="N1988" s="12" t="s">
        <v>6</v>
      </c>
      <c r="O1988" s="12" t="s">
        <v>6</v>
      </c>
      <c r="P1988" s="12" t="s">
        <v>6</v>
      </c>
      <c r="Q1988" s="12">
        <v>321</v>
      </c>
      <c r="R1988">
        <v>1987</v>
      </c>
    </row>
    <row r="1989" spans="1:18" ht="15" x14ac:dyDescent="0.45">
      <c r="A1989">
        <v>22841</v>
      </c>
      <c r="B1989">
        <v>24</v>
      </c>
      <c r="C1989">
        <v>134.4</v>
      </c>
      <c r="D1989">
        <v>20</v>
      </c>
      <c r="E1989">
        <v>112</v>
      </c>
      <c r="F1989">
        <v>22</v>
      </c>
      <c r="G1989">
        <v>127.1</v>
      </c>
      <c r="H1989">
        <v>27</v>
      </c>
      <c r="I1989">
        <v>159.30000000000001</v>
      </c>
      <c r="J1989">
        <v>93</v>
      </c>
      <c r="K1989">
        <v>532.79999999999995</v>
      </c>
      <c r="L1989" s="11" t="s">
        <v>11928</v>
      </c>
      <c r="M1989" s="12" t="s">
        <v>6</v>
      </c>
      <c r="N1989" s="12">
        <v>475</v>
      </c>
      <c r="O1989" s="12" t="s">
        <v>6</v>
      </c>
      <c r="P1989" s="12" t="s">
        <v>6</v>
      </c>
      <c r="Q1989" s="12" t="s">
        <v>6</v>
      </c>
      <c r="R1989">
        <v>1988</v>
      </c>
    </row>
    <row r="1990" spans="1:18" ht="15" x14ac:dyDescent="0.45">
      <c r="A1990">
        <v>31271</v>
      </c>
      <c r="B1990">
        <v>41</v>
      </c>
      <c r="C1990">
        <v>159.28</v>
      </c>
      <c r="D1990">
        <v>47</v>
      </c>
      <c r="E1990">
        <v>183.3</v>
      </c>
      <c r="F1990">
        <v>49</v>
      </c>
      <c r="G1990">
        <v>189.86</v>
      </c>
      <c r="J1990">
        <v>137</v>
      </c>
      <c r="K1990">
        <v>532.44000000000005</v>
      </c>
      <c r="L1990" s="11" t="s">
        <v>11926</v>
      </c>
      <c r="M1990" s="12" t="s">
        <v>6</v>
      </c>
      <c r="N1990" s="12" t="s">
        <v>6</v>
      </c>
      <c r="O1990" s="12" t="s">
        <v>6</v>
      </c>
      <c r="P1990" s="12">
        <v>375</v>
      </c>
      <c r="Q1990" s="12" t="s">
        <v>6</v>
      </c>
      <c r="R1990">
        <v>1989</v>
      </c>
    </row>
    <row r="1991" spans="1:18" ht="15" x14ac:dyDescent="0.45">
      <c r="A1991">
        <v>17628</v>
      </c>
      <c r="B1991">
        <v>5</v>
      </c>
      <c r="C1991">
        <v>220.91</v>
      </c>
      <c r="F1991">
        <v>4</v>
      </c>
      <c r="G1991">
        <v>207.6</v>
      </c>
      <c r="H1991">
        <v>2</v>
      </c>
      <c r="I1991">
        <v>103.8</v>
      </c>
      <c r="J1991">
        <v>11</v>
      </c>
      <c r="K1991">
        <v>532.30999999999995</v>
      </c>
      <c r="L1991" s="11" t="s">
        <v>11926</v>
      </c>
      <c r="M1991" s="12" t="s">
        <v>6</v>
      </c>
      <c r="N1991" s="12" t="s">
        <v>6</v>
      </c>
      <c r="O1991" s="12" t="s">
        <v>6</v>
      </c>
      <c r="P1991" s="12">
        <v>376</v>
      </c>
      <c r="Q1991" s="12" t="s">
        <v>6</v>
      </c>
      <c r="R1991">
        <v>1990</v>
      </c>
    </row>
    <row r="1992" spans="1:18" ht="15" x14ac:dyDescent="0.45">
      <c r="A1992">
        <v>15303</v>
      </c>
      <c r="B1992">
        <v>13</v>
      </c>
      <c r="C1992">
        <v>135.19999999999999</v>
      </c>
      <c r="D1992">
        <v>17</v>
      </c>
      <c r="E1992">
        <v>176.8</v>
      </c>
      <c r="F1992">
        <v>7</v>
      </c>
      <c r="G1992">
        <v>72.8</v>
      </c>
      <c r="H1992">
        <v>14</v>
      </c>
      <c r="I1992">
        <v>147.19999999999999</v>
      </c>
      <c r="J1992">
        <v>51</v>
      </c>
      <c r="K1992">
        <v>532</v>
      </c>
      <c r="L1992" s="11" t="s">
        <v>11926</v>
      </c>
      <c r="M1992" s="12" t="s">
        <v>6</v>
      </c>
      <c r="N1992" s="12" t="s">
        <v>6</v>
      </c>
      <c r="O1992" s="12" t="s">
        <v>6</v>
      </c>
      <c r="P1992" s="12">
        <v>377</v>
      </c>
      <c r="Q1992" s="12" t="s">
        <v>6</v>
      </c>
      <c r="R1992">
        <v>1991</v>
      </c>
    </row>
    <row r="1993" spans="1:18" ht="15" x14ac:dyDescent="0.45">
      <c r="A1993">
        <v>29556</v>
      </c>
      <c r="D1993">
        <v>7</v>
      </c>
      <c r="E1993">
        <v>196</v>
      </c>
      <c r="F1993">
        <v>10</v>
      </c>
      <c r="G1993">
        <v>280</v>
      </c>
      <c r="H1993">
        <v>2</v>
      </c>
      <c r="I1993">
        <v>56</v>
      </c>
      <c r="J1993">
        <v>19</v>
      </c>
      <c r="K1993">
        <v>532</v>
      </c>
      <c r="L1993" s="11" t="s">
        <v>11926</v>
      </c>
      <c r="M1993" s="12" t="s">
        <v>6</v>
      </c>
      <c r="N1993" s="12" t="s">
        <v>6</v>
      </c>
      <c r="O1993" s="12" t="s">
        <v>6</v>
      </c>
      <c r="P1993" s="12">
        <v>378</v>
      </c>
      <c r="Q1993" s="12" t="s">
        <v>6</v>
      </c>
      <c r="R1993">
        <v>1992</v>
      </c>
    </row>
    <row r="1994" spans="1:18" ht="15" x14ac:dyDescent="0.45">
      <c r="A1994">
        <v>15198</v>
      </c>
      <c r="B1994">
        <v>24</v>
      </c>
      <c r="C1994">
        <v>72</v>
      </c>
      <c r="D1994">
        <v>28</v>
      </c>
      <c r="E1994">
        <v>83.76</v>
      </c>
      <c r="F1994">
        <v>57</v>
      </c>
      <c r="G1994">
        <v>198.2</v>
      </c>
      <c r="H1994">
        <v>51</v>
      </c>
      <c r="I1994">
        <v>177.94</v>
      </c>
      <c r="J1994">
        <v>160</v>
      </c>
      <c r="K1994">
        <v>531.9</v>
      </c>
      <c r="L1994" s="11" t="s">
        <v>11928</v>
      </c>
      <c r="M1994" s="12" t="s">
        <v>6</v>
      </c>
      <c r="N1994" s="12">
        <v>476</v>
      </c>
      <c r="O1994" s="12" t="s">
        <v>6</v>
      </c>
      <c r="P1994" s="12" t="s">
        <v>6</v>
      </c>
      <c r="Q1994" s="12" t="s">
        <v>6</v>
      </c>
      <c r="R1994">
        <v>1993</v>
      </c>
    </row>
    <row r="1995" spans="1:18" ht="15" x14ac:dyDescent="0.45">
      <c r="A1995">
        <v>29115</v>
      </c>
      <c r="B1995">
        <v>14</v>
      </c>
      <c r="C1995">
        <v>123.89</v>
      </c>
      <c r="D1995">
        <v>16</v>
      </c>
      <c r="E1995">
        <v>141.69</v>
      </c>
      <c r="F1995">
        <v>19</v>
      </c>
      <c r="G1995">
        <v>168.39</v>
      </c>
      <c r="H1995">
        <v>11</v>
      </c>
      <c r="I1995">
        <v>97.9</v>
      </c>
      <c r="J1995">
        <v>60</v>
      </c>
      <c r="K1995">
        <v>531.87</v>
      </c>
      <c r="L1995" s="11" t="s">
        <v>11923</v>
      </c>
      <c r="M1995" s="12" t="s">
        <v>6</v>
      </c>
      <c r="N1995" s="12" t="s">
        <v>6</v>
      </c>
      <c r="O1995" s="12" t="s">
        <v>6</v>
      </c>
      <c r="P1995" s="12" t="s">
        <v>6</v>
      </c>
      <c r="Q1995" s="12" t="s">
        <v>6</v>
      </c>
      <c r="R1995">
        <v>1994</v>
      </c>
    </row>
    <row r="1996" spans="1:18" ht="15" x14ac:dyDescent="0.45">
      <c r="A1996">
        <v>27274</v>
      </c>
      <c r="B1996">
        <v>5</v>
      </c>
      <c r="C1996">
        <v>204.5</v>
      </c>
      <c r="D1996">
        <v>2</v>
      </c>
      <c r="E1996">
        <v>81.8</v>
      </c>
      <c r="F1996">
        <v>2</v>
      </c>
      <c r="G1996">
        <v>81.8</v>
      </c>
      <c r="H1996">
        <v>4</v>
      </c>
      <c r="I1996">
        <v>163.6</v>
      </c>
      <c r="J1996">
        <v>13</v>
      </c>
      <c r="K1996">
        <v>531.70000000000005</v>
      </c>
      <c r="L1996" s="11" t="s">
        <v>11925</v>
      </c>
      <c r="M1996" s="12" t="s">
        <v>6</v>
      </c>
      <c r="N1996" s="12" t="s">
        <v>6</v>
      </c>
      <c r="O1996" s="12">
        <v>328</v>
      </c>
      <c r="P1996" s="12" t="s">
        <v>6</v>
      </c>
      <c r="Q1996" s="12" t="s">
        <v>6</v>
      </c>
      <c r="R1996">
        <v>1995</v>
      </c>
    </row>
    <row r="1997" spans="1:18" ht="15" x14ac:dyDescent="0.45">
      <c r="A1997">
        <v>27186</v>
      </c>
      <c r="B1997">
        <v>39</v>
      </c>
      <c r="C1997">
        <v>132.6</v>
      </c>
      <c r="D1997">
        <v>37</v>
      </c>
      <c r="E1997">
        <v>125.26</v>
      </c>
      <c r="F1997">
        <v>37</v>
      </c>
      <c r="G1997">
        <v>126.65</v>
      </c>
      <c r="H1997">
        <v>42</v>
      </c>
      <c r="I1997">
        <v>146.44</v>
      </c>
      <c r="J1997">
        <v>155</v>
      </c>
      <c r="K1997">
        <v>530.95000000000005</v>
      </c>
      <c r="L1997" s="11" t="s">
        <v>11925</v>
      </c>
      <c r="M1997" s="12" t="s">
        <v>6</v>
      </c>
      <c r="N1997" s="12" t="s">
        <v>6</v>
      </c>
      <c r="O1997" s="12">
        <v>329</v>
      </c>
      <c r="P1997" s="12" t="s">
        <v>6</v>
      </c>
      <c r="Q1997" s="12" t="s">
        <v>6</v>
      </c>
      <c r="R1997">
        <v>1996</v>
      </c>
    </row>
    <row r="1998" spans="1:18" ht="15" x14ac:dyDescent="0.45">
      <c r="A1998">
        <v>11665</v>
      </c>
      <c r="D1998">
        <v>5</v>
      </c>
      <c r="E1998">
        <v>74.5</v>
      </c>
      <c r="F1998">
        <v>16</v>
      </c>
      <c r="G1998">
        <v>249.4</v>
      </c>
      <c r="H1998">
        <v>13</v>
      </c>
      <c r="I1998">
        <v>206.7</v>
      </c>
      <c r="J1998">
        <v>34</v>
      </c>
      <c r="K1998">
        <v>530.59999999999991</v>
      </c>
      <c r="L1998" s="11" t="s">
        <v>11927</v>
      </c>
      <c r="M1998" s="12" t="s">
        <v>6</v>
      </c>
      <c r="N1998" s="12" t="s">
        <v>6</v>
      </c>
      <c r="O1998" s="12" t="s">
        <v>6</v>
      </c>
      <c r="P1998" s="12" t="s">
        <v>6</v>
      </c>
      <c r="Q1998" s="12">
        <v>322</v>
      </c>
      <c r="R1998">
        <v>1997</v>
      </c>
    </row>
    <row r="1999" spans="1:18" ht="15" x14ac:dyDescent="0.45">
      <c r="A1999">
        <v>30032</v>
      </c>
      <c r="B1999">
        <v>28</v>
      </c>
      <c r="C1999">
        <v>111.04</v>
      </c>
      <c r="D1999">
        <v>38</v>
      </c>
      <c r="E1999">
        <v>151.68</v>
      </c>
      <c r="F1999">
        <v>42</v>
      </c>
      <c r="G1999">
        <v>201.2</v>
      </c>
      <c r="H1999">
        <v>15</v>
      </c>
      <c r="I1999">
        <v>66.599999999999994</v>
      </c>
      <c r="J1999">
        <v>123</v>
      </c>
      <c r="K1999">
        <v>530.52</v>
      </c>
      <c r="L1999" s="11" t="s">
        <v>11927</v>
      </c>
      <c r="M1999" s="12" t="s">
        <v>6</v>
      </c>
      <c r="N1999" s="12" t="s">
        <v>6</v>
      </c>
      <c r="O1999" s="12" t="s">
        <v>6</v>
      </c>
      <c r="P1999" s="12" t="s">
        <v>6</v>
      </c>
      <c r="Q1999" s="12">
        <v>323</v>
      </c>
      <c r="R1999">
        <v>1998</v>
      </c>
    </row>
    <row r="2000" spans="1:18" ht="15" x14ac:dyDescent="0.45">
      <c r="A2000">
        <v>31452</v>
      </c>
      <c r="B2000">
        <v>23</v>
      </c>
      <c r="C2000">
        <v>112.31</v>
      </c>
      <c r="D2000">
        <v>17</v>
      </c>
      <c r="E2000">
        <v>83.3</v>
      </c>
      <c r="F2000">
        <v>24</v>
      </c>
      <c r="G2000">
        <v>120.6</v>
      </c>
      <c r="H2000">
        <v>41</v>
      </c>
      <c r="I2000">
        <v>213.2</v>
      </c>
      <c r="J2000">
        <v>105</v>
      </c>
      <c r="K2000">
        <v>529.41000000000008</v>
      </c>
      <c r="L2000" s="11" t="s">
        <v>11926</v>
      </c>
      <c r="M2000" s="12" t="s">
        <v>6</v>
      </c>
      <c r="N2000" s="12" t="s">
        <v>6</v>
      </c>
      <c r="O2000" s="12" t="s">
        <v>6</v>
      </c>
      <c r="P2000" s="12">
        <v>379</v>
      </c>
      <c r="Q2000" s="12" t="s">
        <v>6</v>
      </c>
      <c r="R2000">
        <v>1999</v>
      </c>
    </row>
    <row r="2001" spans="1:18" ht="15" x14ac:dyDescent="0.45">
      <c r="A2001">
        <v>15608</v>
      </c>
      <c r="B2001">
        <v>13</v>
      </c>
      <c r="C2001">
        <v>327.60000000000002</v>
      </c>
      <c r="D2001">
        <v>3</v>
      </c>
      <c r="E2001">
        <v>75.599999999999994</v>
      </c>
      <c r="F2001">
        <v>4</v>
      </c>
      <c r="G2001">
        <v>100.8</v>
      </c>
      <c r="H2001">
        <v>1</v>
      </c>
      <c r="I2001">
        <v>25.2</v>
      </c>
      <c r="J2001">
        <v>21</v>
      </c>
      <c r="K2001">
        <v>529.20000000000005</v>
      </c>
      <c r="L2001" s="11" t="s">
        <v>11926</v>
      </c>
      <c r="M2001" s="12" t="s">
        <v>6</v>
      </c>
      <c r="N2001" s="12" t="s">
        <v>6</v>
      </c>
      <c r="O2001" s="12" t="s">
        <v>6</v>
      </c>
      <c r="P2001" s="12">
        <v>380</v>
      </c>
      <c r="Q2001" s="12" t="s">
        <v>6</v>
      </c>
      <c r="R2001">
        <v>2000</v>
      </c>
    </row>
    <row r="2002" spans="1:18" ht="15" x14ac:dyDescent="0.45">
      <c r="A2002">
        <v>16846</v>
      </c>
      <c r="B2002">
        <v>12</v>
      </c>
      <c r="C2002">
        <v>151.19999999999999</v>
      </c>
      <c r="D2002">
        <v>17</v>
      </c>
      <c r="E2002">
        <v>214.2</v>
      </c>
      <c r="F2002">
        <v>13</v>
      </c>
      <c r="G2002">
        <v>163.80000000000001</v>
      </c>
      <c r="J2002">
        <v>42</v>
      </c>
      <c r="K2002">
        <v>529.20000000000005</v>
      </c>
      <c r="L2002" s="11" t="s">
        <v>11926</v>
      </c>
      <c r="M2002" s="12" t="s">
        <v>6</v>
      </c>
      <c r="N2002" s="12" t="s">
        <v>6</v>
      </c>
      <c r="O2002" s="12" t="s">
        <v>6</v>
      </c>
      <c r="P2002" s="12">
        <v>381</v>
      </c>
      <c r="Q2002" s="12" t="s">
        <v>6</v>
      </c>
      <c r="R2002">
        <v>2001</v>
      </c>
    </row>
    <row r="2003" spans="1:18" ht="15" x14ac:dyDescent="0.45">
      <c r="A2003">
        <v>30623</v>
      </c>
      <c r="B2003">
        <v>15</v>
      </c>
      <c r="C2003">
        <v>283.5</v>
      </c>
      <c r="D2003">
        <v>3</v>
      </c>
      <c r="E2003">
        <v>56.7</v>
      </c>
      <c r="F2003">
        <v>3</v>
      </c>
      <c r="G2003">
        <v>56.7</v>
      </c>
      <c r="H2003">
        <v>7</v>
      </c>
      <c r="I2003">
        <v>132.30000000000001</v>
      </c>
      <c r="J2003">
        <v>28</v>
      </c>
      <c r="K2003">
        <v>529.20000000000005</v>
      </c>
      <c r="L2003" s="11" t="s">
        <v>11927</v>
      </c>
      <c r="M2003" s="12" t="s">
        <v>6</v>
      </c>
      <c r="N2003" s="12" t="s">
        <v>6</v>
      </c>
      <c r="O2003" s="12" t="s">
        <v>6</v>
      </c>
      <c r="P2003" s="12" t="s">
        <v>6</v>
      </c>
      <c r="Q2003" s="12">
        <v>324</v>
      </c>
      <c r="R2003">
        <v>2002</v>
      </c>
    </row>
    <row r="2004" spans="1:18" ht="15" x14ac:dyDescent="0.45">
      <c r="A2004">
        <v>31541</v>
      </c>
      <c r="B2004">
        <v>1</v>
      </c>
      <c r="C2004">
        <v>51.9</v>
      </c>
      <c r="D2004">
        <v>5</v>
      </c>
      <c r="E2004">
        <v>244.5</v>
      </c>
      <c r="F2004">
        <v>5</v>
      </c>
      <c r="G2004">
        <v>232.77</v>
      </c>
      <c r="J2004">
        <v>11</v>
      </c>
      <c r="K2004">
        <v>529.16999999999996</v>
      </c>
      <c r="L2004" s="11" t="s">
        <v>11926</v>
      </c>
      <c r="M2004" s="12" t="s">
        <v>6</v>
      </c>
      <c r="N2004" s="12" t="s">
        <v>6</v>
      </c>
      <c r="O2004" s="12" t="s">
        <v>6</v>
      </c>
      <c r="P2004" s="12">
        <v>382</v>
      </c>
      <c r="Q2004" s="12" t="s">
        <v>6</v>
      </c>
      <c r="R2004">
        <v>2003</v>
      </c>
    </row>
    <row r="2005" spans="1:18" ht="15" x14ac:dyDescent="0.45">
      <c r="A2005">
        <v>15259</v>
      </c>
      <c r="D2005">
        <v>14</v>
      </c>
      <c r="E2005">
        <v>133</v>
      </c>
      <c r="F2005">
        <v>25</v>
      </c>
      <c r="G2005">
        <v>237.5</v>
      </c>
      <c r="H2005">
        <v>17</v>
      </c>
      <c r="I2005">
        <v>158.46</v>
      </c>
      <c r="J2005">
        <v>56</v>
      </c>
      <c r="K2005">
        <v>528.96</v>
      </c>
      <c r="L2005" s="11" t="s">
        <v>11926</v>
      </c>
      <c r="M2005" s="12" t="s">
        <v>6</v>
      </c>
      <c r="N2005" s="12" t="s">
        <v>6</v>
      </c>
      <c r="O2005" s="12" t="s">
        <v>6</v>
      </c>
      <c r="P2005" s="12">
        <v>383</v>
      </c>
      <c r="Q2005" s="12" t="s">
        <v>6</v>
      </c>
      <c r="R2005">
        <v>2004</v>
      </c>
    </row>
    <row r="2006" spans="1:18" ht="15" x14ac:dyDescent="0.45">
      <c r="A2006">
        <v>22364</v>
      </c>
      <c r="B2006">
        <v>33</v>
      </c>
      <c r="C2006">
        <v>256.16000000000003</v>
      </c>
      <c r="D2006">
        <v>4</v>
      </c>
      <c r="E2006">
        <v>31.2</v>
      </c>
      <c r="F2006">
        <v>18</v>
      </c>
      <c r="G2006">
        <v>140.4</v>
      </c>
      <c r="H2006">
        <v>14</v>
      </c>
      <c r="I2006">
        <v>101.14</v>
      </c>
      <c r="J2006">
        <v>69</v>
      </c>
      <c r="K2006">
        <v>528.9</v>
      </c>
      <c r="L2006" s="11" t="s">
        <v>11927</v>
      </c>
      <c r="M2006" s="12" t="s">
        <v>6</v>
      </c>
      <c r="N2006" s="12" t="s">
        <v>6</v>
      </c>
      <c r="O2006" s="12" t="s">
        <v>6</v>
      </c>
      <c r="P2006" s="12" t="s">
        <v>6</v>
      </c>
      <c r="Q2006" s="12">
        <v>325</v>
      </c>
      <c r="R2006">
        <v>2005</v>
      </c>
    </row>
    <row r="2007" spans="1:18" ht="15" x14ac:dyDescent="0.45">
      <c r="A2007">
        <v>14188</v>
      </c>
      <c r="B2007">
        <v>9</v>
      </c>
      <c r="C2007">
        <v>178.2</v>
      </c>
      <c r="D2007">
        <v>4</v>
      </c>
      <c r="E2007">
        <v>79.2</v>
      </c>
      <c r="F2007">
        <v>8</v>
      </c>
      <c r="G2007">
        <v>147.32</v>
      </c>
      <c r="H2007">
        <v>7</v>
      </c>
      <c r="I2007">
        <v>123.87</v>
      </c>
      <c r="J2007">
        <v>28</v>
      </c>
      <c r="K2007">
        <v>528.58999999999992</v>
      </c>
      <c r="L2007" s="11" t="s">
        <v>11926</v>
      </c>
      <c r="M2007" s="12" t="s">
        <v>6</v>
      </c>
      <c r="N2007" s="12" t="s">
        <v>6</v>
      </c>
      <c r="O2007" s="12" t="s">
        <v>6</v>
      </c>
      <c r="P2007" s="12">
        <v>384</v>
      </c>
      <c r="Q2007" s="12" t="s">
        <v>6</v>
      </c>
      <c r="R2007">
        <v>2006</v>
      </c>
    </row>
    <row r="2008" spans="1:18" ht="15" x14ac:dyDescent="0.45">
      <c r="A2008">
        <v>14100</v>
      </c>
      <c r="B2008">
        <v>24</v>
      </c>
      <c r="C2008">
        <v>107.64</v>
      </c>
      <c r="D2008">
        <v>19</v>
      </c>
      <c r="E2008">
        <v>85.14</v>
      </c>
      <c r="F2008">
        <v>35</v>
      </c>
      <c r="G2008">
        <v>157.13999999999999</v>
      </c>
      <c r="H2008">
        <v>40</v>
      </c>
      <c r="I2008">
        <v>178.56</v>
      </c>
      <c r="J2008">
        <v>118</v>
      </c>
      <c r="K2008">
        <v>528.48</v>
      </c>
      <c r="L2008" s="11" t="s">
        <v>11926</v>
      </c>
      <c r="M2008" s="12" t="s">
        <v>6</v>
      </c>
      <c r="N2008" s="12" t="s">
        <v>6</v>
      </c>
      <c r="O2008" s="12" t="s">
        <v>6</v>
      </c>
      <c r="P2008" s="12">
        <v>385</v>
      </c>
      <c r="Q2008" s="12" t="s">
        <v>6</v>
      </c>
      <c r="R2008">
        <v>2007</v>
      </c>
    </row>
    <row r="2009" spans="1:18" ht="15" x14ac:dyDescent="0.45">
      <c r="A2009">
        <v>29086</v>
      </c>
      <c r="B2009">
        <v>63</v>
      </c>
      <c r="C2009">
        <v>137.88</v>
      </c>
      <c r="D2009">
        <v>56</v>
      </c>
      <c r="E2009">
        <v>123.02</v>
      </c>
      <c r="F2009">
        <v>65</v>
      </c>
      <c r="G2009">
        <v>142.1</v>
      </c>
      <c r="H2009">
        <v>57</v>
      </c>
      <c r="I2009">
        <v>125.22</v>
      </c>
      <c r="J2009">
        <v>241</v>
      </c>
      <c r="K2009">
        <v>528.22</v>
      </c>
      <c r="L2009" s="11" t="s">
        <v>11925</v>
      </c>
      <c r="M2009" s="12" t="s">
        <v>6</v>
      </c>
      <c r="N2009" s="12" t="s">
        <v>6</v>
      </c>
      <c r="O2009" s="12">
        <v>330</v>
      </c>
      <c r="P2009" s="12" t="s">
        <v>6</v>
      </c>
      <c r="Q2009" s="12" t="s">
        <v>6</v>
      </c>
      <c r="R2009">
        <v>2008</v>
      </c>
    </row>
    <row r="2010" spans="1:18" ht="15" x14ac:dyDescent="0.45">
      <c r="A2010">
        <v>28048</v>
      </c>
      <c r="B2010">
        <v>74</v>
      </c>
      <c r="C2010">
        <v>429.2</v>
      </c>
      <c r="D2010">
        <v>17</v>
      </c>
      <c r="E2010">
        <v>98.6</v>
      </c>
      <c r="J2010">
        <v>91</v>
      </c>
      <c r="K2010">
        <v>527.79999999999995</v>
      </c>
      <c r="L2010" s="11" t="s">
        <v>11927</v>
      </c>
      <c r="M2010" s="12" t="s">
        <v>6</v>
      </c>
      <c r="N2010" s="12" t="s">
        <v>6</v>
      </c>
      <c r="O2010" s="12" t="s">
        <v>6</v>
      </c>
      <c r="P2010" s="12" t="s">
        <v>6</v>
      </c>
      <c r="Q2010" s="12">
        <v>326</v>
      </c>
      <c r="R2010">
        <v>2009</v>
      </c>
    </row>
    <row r="2011" spans="1:18" ht="15" x14ac:dyDescent="0.45">
      <c r="A2011">
        <v>30617</v>
      </c>
      <c r="B2011">
        <v>8</v>
      </c>
      <c r="C2011">
        <v>208.54</v>
      </c>
      <c r="D2011">
        <v>6</v>
      </c>
      <c r="E2011">
        <v>159.6</v>
      </c>
      <c r="F2011">
        <v>4</v>
      </c>
      <c r="G2011">
        <v>106.4</v>
      </c>
      <c r="H2011">
        <v>2</v>
      </c>
      <c r="I2011">
        <v>53.2</v>
      </c>
      <c r="J2011">
        <v>20</v>
      </c>
      <c r="K2011">
        <v>527.74</v>
      </c>
      <c r="L2011" s="11" t="s">
        <v>11926</v>
      </c>
      <c r="M2011" s="12" t="s">
        <v>6</v>
      </c>
      <c r="N2011" s="12" t="s">
        <v>6</v>
      </c>
      <c r="O2011" s="12" t="s">
        <v>6</v>
      </c>
      <c r="P2011" s="12">
        <v>386</v>
      </c>
      <c r="Q2011" s="12" t="s">
        <v>6</v>
      </c>
      <c r="R2011">
        <v>2010</v>
      </c>
    </row>
    <row r="2012" spans="1:18" ht="15" x14ac:dyDescent="0.45">
      <c r="A2012">
        <v>22862</v>
      </c>
      <c r="B2012">
        <v>8</v>
      </c>
      <c r="C2012">
        <v>160.07</v>
      </c>
      <c r="D2012">
        <v>6</v>
      </c>
      <c r="E2012">
        <v>122.4</v>
      </c>
      <c r="F2012">
        <v>7</v>
      </c>
      <c r="G2012">
        <v>142.80000000000001</v>
      </c>
      <c r="H2012">
        <v>5</v>
      </c>
      <c r="I2012">
        <v>102</v>
      </c>
      <c r="J2012">
        <v>26</v>
      </c>
      <c r="K2012">
        <v>527.27</v>
      </c>
      <c r="L2012" s="11" t="s">
        <v>11926</v>
      </c>
      <c r="M2012" s="12" t="s">
        <v>6</v>
      </c>
      <c r="N2012" s="12" t="s">
        <v>6</v>
      </c>
      <c r="O2012" s="12" t="s">
        <v>6</v>
      </c>
      <c r="P2012" s="12">
        <v>387</v>
      </c>
      <c r="Q2012" s="12" t="s">
        <v>6</v>
      </c>
      <c r="R2012">
        <v>2011</v>
      </c>
    </row>
    <row r="2013" spans="1:18" ht="15" x14ac:dyDescent="0.45">
      <c r="A2013">
        <v>16594</v>
      </c>
      <c r="B2013">
        <v>8</v>
      </c>
      <c r="C2013">
        <v>128.81</v>
      </c>
      <c r="D2013">
        <v>7</v>
      </c>
      <c r="E2013">
        <v>116.2</v>
      </c>
      <c r="F2013">
        <v>11</v>
      </c>
      <c r="G2013">
        <v>182.6</v>
      </c>
      <c r="H2013">
        <v>6</v>
      </c>
      <c r="I2013">
        <v>99.6</v>
      </c>
      <c r="J2013">
        <v>32</v>
      </c>
      <c r="K2013">
        <v>527.21</v>
      </c>
      <c r="L2013" s="11" t="s">
        <v>11926</v>
      </c>
      <c r="M2013" s="12" t="s">
        <v>6</v>
      </c>
      <c r="N2013" s="12" t="s">
        <v>6</v>
      </c>
      <c r="O2013" s="12" t="s">
        <v>6</v>
      </c>
      <c r="P2013" s="12">
        <v>388</v>
      </c>
      <c r="Q2013" s="12" t="s">
        <v>6</v>
      </c>
      <c r="R2013">
        <v>2012</v>
      </c>
    </row>
    <row r="2014" spans="1:18" ht="15" x14ac:dyDescent="0.45">
      <c r="A2014">
        <v>11003</v>
      </c>
      <c r="B2014">
        <v>28</v>
      </c>
      <c r="C2014">
        <v>308</v>
      </c>
      <c r="D2014">
        <v>6</v>
      </c>
      <c r="E2014">
        <v>65.12</v>
      </c>
      <c r="F2014">
        <v>7</v>
      </c>
      <c r="G2014">
        <v>77</v>
      </c>
      <c r="H2014">
        <v>7</v>
      </c>
      <c r="I2014">
        <v>77</v>
      </c>
      <c r="J2014">
        <v>48</v>
      </c>
      <c r="K2014">
        <v>527.12</v>
      </c>
      <c r="L2014" s="11" t="s">
        <v>11927</v>
      </c>
      <c r="M2014" s="12" t="s">
        <v>6</v>
      </c>
      <c r="N2014" s="12" t="s">
        <v>6</v>
      </c>
      <c r="O2014" s="12" t="s">
        <v>6</v>
      </c>
      <c r="P2014" s="12" t="s">
        <v>6</v>
      </c>
      <c r="Q2014" s="12">
        <v>327</v>
      </c>
      <c r="R2014">
        <v>2013</v>
      </c>
    </row>
    <row r="2015" spans="1:18" ht="15" x14ac:dyDescent="0.45">
      <c r="A2015">
        <v>23566</v>
      </c>
      <c r="B2015">
        <v>11</v>
      </c>
      <c r="C2015">
        <v>231.5</v>
      </c>
      <c r="D2015">
        <v>4</v>
      </c>
      <c r="E2015">
        <v>84.8</v>
      </c>
      <c r="F2015">
        <v>5</v>
      </c>
      <c r="G2015">
        <v>106</v>
      </c>
      <c r="H2015">
        <v>5</v>
      </c>
      <c r="I2015">
        <v>104.3</v>
      </c>
      <c r="J2015">
        <v>25</v>
      </c>
      <c r="K2015">
        <v>526.6</v>
      </c>
      <c r="L2015" s="11" t="s">
        <v>11926</v>
      </c>
      <c r="M2015" s="12" t="s">
        <v>6</v>
      </c>
      <c r="N2015" s="12" t="s">
        <v>6</v>
      </c>
      <c r="O2015" s="12" t="s">
        <v>6</v>
      </c>
      <c r="P2015" s="12">
        <v>389</v>
      </c>
      <c r="Q2015" s="12" t="s">
        <v>6</v>
      </c>
      <c r="R2015">
        <v>2014</v>
      </c>
    </row>
    <row r="2016" spans="1:18" ht="15" x14ac:dyDescent="0.45">
      <c r="A2016">
        <v>12416</v>
      </c>
      <c r="B2016">
        <v>11</v>
      </c>
      <c r="C2016">
        <v>192.19</v>
      </c>
      <c r="D2016">
        <v>10</v>
      </c>
      <c r="E2016">
        <v>176</v>
      </c>
      <c r="F2016">
        <v>2</v>
      </c>
      <c r="G2016">
        <v>35.200000000000003</v>
      </c>
      <c r="H2016">
        <v>7</v>
      </c>
      <c r="I2016">
        <v>123.2</v>
      </c>
      <c r="J2016">
        <v>30</v>
      </c>
      <c r="K2016">
        <v>526.59</v>
      </c>
      <c r="L2016" s="11" t="s">
        <v>11928</v>
      </c>
      <c r="M2016" s="12" t="s">
        <v>6</v>
      </c>
      <c r="N2016" s="12">
        <v>477</v>
      </c>
      <c r="O2016" s="12" t="s">
        <v>6</v>
      </c>
      <c r="P2016" s="12" t="s">
        <v>6</v>
      </c>
      <c r="Q2016" s="12" t="s">
        <v>6</v>
      </c>
      <c r="R2016">
        <v>2015</v>
      </c>
    </row>
    <row r="2017" spans="1:18" ht="15" x14ac:dyDescent="0.45">
      <c r="A2017">
        <v>28862</v>
      </c>
      <c r="B2017">
        <v>13</v>
      </c>
      <c r="C2017">
        <v>253.5</v>
      </c>
      <c r="D2017">
        <v>7</v>
      </c>
      <c r="E2017">
        <v>136.5</v>
      </c>
      <c r="F2017">
        <v>3</v>
      </c>
      <c r="G2017">
        <v>58.5</v>
      </c>
      <c r="H2017">
        <v>4</v>
      </c>
      <c r="I2017">
        <v>78</v>
      </c>
      <c r="J2017">
        <v>27</v>
      </c>
      <c r="K2017">
        <v>526.5</v>
      </c>
      <c r="L2017" s="11" t="s">
        <v>11926</v>
      </c>
      <c r="M2017" s="12" t="s">
        <v>6</v>
      </c>
      <c r="N2017" s="12" t="s">
        <v>6</v>
      </c>
      <c r="O2017" s="12" t="s">
        <v>6</v>
      </c>
      <c r="P2017" s="12">
        <v>390</v>
      </c>
      <c r="Q2017" s="12" t="s">
        <v>6</v>
      </c>
      <c r="R2017">
        <v>2016</v>
      </c>
    </row>
    <row r="2018" spans="1:18" ht="15" x14ac:dyDescent="0.45">
      <c r="A2018">
        <v>31756</v>
      </c>
      <c r="D2018">
        <v>3</v>
      </c>
      <c r="E2018">
        <v>312.14999999999998</v>
      </c>
      <c r="F2018">
        <v>2</v>
      </c>
      <c r="G2018">
        <v>213.8</v>
      </c>
      <c r="J2018">
        <v>5</v>
      </c>
      <c r="K2018">
        <v>525.95000000000005</v>
      </c>
      <c r="L2018" s="11" t="s">
        <v>11925</v>
      </c>
      <c r="M2018" s="12" t="s">
        <v>6</v>
      </c>
      <c r="N2018" s="12" t="s">
        <v>6</v>
      </c>
      <c r="O2018" s="12">
        <v>331</v>
      </c>
      <c r="P2018" s="12" t="s">
        <v>6</v>
      </c>
      <c r="Q2018" s="12" t="s">
        <v>6</v>
      </c>
      <c r="R2018">
        <v>2017</v>
      </c>
    </row>
    <row r="2019" spans="1:18" ht="15" x14ac:dyDescent="0.45">
      <c r="A2019">
        <v>17826</v>
      </c>
      <c r="B2019">
        <v>23</v>
      </c>
      <c r="C2019">
        <v>135.69999999999999</v>
      </c>
      <c r="D2019">
        <v>20</v>
      </c>
      <c r="E2019">
        <v>118</v>
      </c>
      <c r="F2019">
        <v>24</v>
      </c>
      <c r="G2019">
        <v>141.6</v>
      </c>
      <c r="H2019">
        <v>22</v>
      </c>
      <c r="I2019">
        <v>129.80000000000001</v>
      </c>
      <c r="J2019">
        <v>89</v>
      </c>
      <c r="K2019">
        <v>525.09999999999991</v>
      </c>
      <c r="L2019" s="11" t="s">
        <v>11928</v>
      </c>
      <c r="M2019" s="12" t="s">
        <v>6</v>
      </c>
      <c r="N2019" s="12">
        <v>478</v>
      </c>
      <c r="O2019" s="12" t="s">
        <v>6</v>
      </c>
      <c r="P2019" s="12" t="s">
        <v>6</v>
      </c>
      <c r="Q2019" s="12" t="s">
        <v>6</v>
      </c>
      <c r="R2019">
        <v>2018</v>
      </c>
    </row>
    <row r="2020" spans="1:18" ht="15" x14ac:dyDescent="0.45">
      <c r="A2020">
        <v>15426</v>
      </c>
      <c r="B2020">
        <v>18</v>
      </c>
      <c r="C2020">
        <v>190.1</v>
      </c>
      <c r="D2020">
        <v>6</v>
      </c>
      <c r="E2020">
        <v>63.6</v>
      </c>
      <c r="F2020">
        <v>13</v>
      </c>
      <c r="G2020">
        <v>133.55000000000001</v>
      </c>
      <c r="H2020">
        <v>13</v>
      </c>
      <c r="I2020">
        <v>137.80000000000001</v>
      </c>
      <c r="J2020">
        <v>50</v>
      </c>
      <c r="K2020">
        <v>525.04999999999995</v>
      </c>
      <c r="L2020" s="11" t="s">
        <v>11926</v>
      </c>
      <c r="M2020" s="12" t="s">
        <v>6</v>
      </c>
      <c r="N2020" s="12" t="s">
        <v>6</v>
      </c>
      <c r="O2020" s="12" t="s">
        <v>6</v>
      </c>
      <c r="P2020" s="12">
        <v>391</v>
      </c>
      <c r="Q2020" s="12" t="s">
        <v>6</v>
      </c>
      <c r="R2020">
        <v>2019</v>
      </c>
    </row>
    <row r="2021" spans="1:18" ht="15" x14ac:dyDescent="0.45">
      <c r="A2021">
        <v>29521</v>
      </c>
      <c r="B2021">
        <v>12</v>
      </c>
      <c r="C2021">
        <v>252</v>
      </c>
      <c r="D2021">
        <v>6</v>
      </c>
      <c r="E2021">
        <v>126</v>
      </c>
      <c r="F2021">
        <v>3</v>
      </c>
      <c r="G2021">
        <v>63</v>
      </c>
      <c r="H2021">
        <v>4</v>
      </c>
      <c r="I2021">
        <v>84</v>
      </c>
      <c r="J2021">
        <v>25</v>
      </c>
      <c r="K2021">
        <v>525</v>
      </c>
      <c r="L2021" s="11" t="s">
        <v>11926</v>
      </c>
      <c r="M2021" s="12" t="s">
        <v>6</v>
      </c>
      <c r="N2021" s="12" t="s">
        <v>6</v>
      </c>
      <c r="O2021" s="12" t="s">
        <v>6</v>
      </c>
      <c r="P2021" s="12">
        <v>392</v>
      </c>
      <c r="Q2021" s="12" t="s">
        <v>6</v>
      </c>
      <c r="R2021">
        <v>2020</v>
      </c>
    </row>
    <row r="2022" spans="1:18" ht="15" x14ac:dyDescent="0.45">
      <c r="A2022">
        <v>23614</v>
      </c>
      <c r="D2022">
        <v>15</v>
      </c>
      <c r="E2022">
        <v>104.44</v>
      </c>
      <c r="F2022">
        <v>26</v>
      </c>
      <c r="G2022">
        <v>182</v>
      </c>
      <c r="H2022">
        <v>34</v>
      </c>
      <c r="I2022">
        <v>238</v>
      </c>
      <c r="J2022">
        <v>75</v>
      </c>
      <c r="K2022">
        <v>524.44000000000005</v>
      </c>
      <c r="L2022" s="11" t="s">
        <v>11926</v>
      </c>
      <c r="M2022" s="12" t="s">
        <v>6</v>
      </c>
      <c r="N2022" s="12" t="s">
        <v>6</v>
      </c>
      <c r="O2022" s="12" t="s">
        <v>6</v>
      </c>
      <c r="P2022" s="12">
        <v>393</v>
      </c>
      <c r="Q2022" s="12" t="s">
        <v>6</v>
      </c>
      <c r="R2022">
        <v>2021</v>
      </c>
    </row>
    <row r="2023" spans="1:18" ht="15" x14ac:dyDescent="0.45">
      <c r="A2023">
        <v>10751</v>
      </c>
      <c r="B2023">
        <v>57</v>
      </c>
      <c r="C2023">
        <v>369.98</v>
      </c>
      <c r="D2023">
        <v>18</v>
      </c>
      <c r="E2023">
        <v>115.44</v>
      </c>
      <c r="F2023">
        <v>6</v>
      </c>
      <c r="G2023">
        <v>39</v>
      </c>
      <c r="J2023">
        <v>81</v>
      </c>
      <c r="K2023">
        <v>524.42000000000007</v>
      </c>
      <c r="L2023" s="11" t="s">
        <v>11925</v>
      </c>
      <c r="M2023" s="12" t="s">
        <v>6</v>
      </c>
      <c r="N2023" s="12" t="s">
        <v>6</v>
      </c>
      <c r="O2023" s="12">
        <v>332</v>
      </c>
      <c r="P2023" s="12" t="s">
        <v>6</v>
      </c>
      <c r="Q2023" s="12" t="s">
        <v>6</v>
      </c>
      <c r="R2023">
        <v>2022</v>
      </c>
    </row>
    <row r="2024" spans="1:18" ht="15" x14ac:dyDescent="0.45">
      <c r="A2024">
        <v>17487</v>
      </c>
      <c r="B2024">
        <v>35</v>
      </c>
      <c r="C2024">
        <v>122.5</v>
      </c>
      <c r="D2024">
        <v>26</v>
      </c>
      <c r="E2024">
        <v>91</v>
      </c>
      <c r="F2024">
        <v>42</v>
      </c>
      <c r="G2024">
        <v>146.44</v>
      </c>
      <c r="H2024">
        <v>47</v>
      </c>
      <c r="I2024">
        <v>164.22</v>
      </c>
      <c r="J2024">
        <v>150</v>
      </c>
      <c r="K2024">
        <v>524.16</v>
      </c>
      <c r="L2024" s="11" t="s">
        <v>11926</v>
      </c>
      <c r="M2024" s="12" t="s">
        <v>6</v>
      </c>
      <c r="N2024" s="12" t="s">
        <v>6</v>
      </c>
      <c r="O2024" s="12" t="s">
        <v>6</v>
      </c>
      <c r="P2024" s="12">
        <v>394</v>
      </c>
      <c r="Q2024" s="12" t="s">
        <v>6</v>
      </c>
      <c r="R2024">
        <v>2023</v>
      </c>
    </row>
    <row r="2025" spans="1:18" ht="15" x14ac:dyDescent="0.45">
      <c r="A2025">
        <v>29034</v>
      </c>
      <c r="B2025">
        <v>29</v>
      </c>
      <c r="C2025">
        <v>92.28</v>
      </c>
      <c r="D2025">
        <v>37</v>
      </c>
      <c r="E2025">
        <v>118.4</v>
      </c>
      <c r="F2025">
        <v>31</v>
      </c>
      <c r="G2025">
        <v>99.2</v>
      </c>
      <c r="H2025">
        <v>68</v>
      </c>
      <c r="I2025">
        <v>214.22</v>
      </c>
      <c r="J2025">
        <v>165</v>
      </c>
      <c r="K2025">
        <v>524.1</v>
      </c>
      <c r="L2025" s="11" t="s">
        <v>11926</v>
      </c>
      <c r="M2025" s="12" t="s">
        <v>6</v>
      </c>
      <c r="N2025" s="12" t="s">
        <v>6</v>
      </c>
      <c r="O2025" s="12" t="s">
        <v>6</v>
      </c>
      <c r="P2025" s="12">
        <v>395</v>
      </c>
      <c r="Q2025" s="12" t="s">
        <v>6</v>
      </c>
      <c r="R2025">
        <v>2024</v>
      </c>
    </row>
    <row r="2026" spans="1:18" ht="15" x14ac:dyDescent="0.45">
      <c r="A2026">
        <v>22655</v>
      </c>
      <c r="B2026">
        <v>9</v>
      </c>
      <c r="C2026">
        <v>156.1</v>
      </c>
      <c r="D2026">
        <v>7</v>
      </c>
      <c r="E2026">
        <v>122.5</v>
      </c>
      <c r="F2026">
        <v>8</v>
      </c>
      <c r="G2026">
        <v>140</v>
      </c>
      <c r="H2026">
        <v>6</v>
      </c>
      <c r="I2026">
        <v>105.2</v>
      </c>
      <c r="J2026">
        <v>30</v>
      </c>
      <c r="K2026">
        <v>523.80000000000007</v>
      </c>
      <c r="L2026" s="11" t="s">
        <v>11926</v>
      </c>
      <c r="M2026" s="12" t="s">
        <v>6</v>
      </c>
      <c r="N2026" s="12" t="s">
        <v>6</v>
      </c>
      <c r="O2026" s="12" t="s">
        <v>6</v>
      </c>
      <c r="P2026" s="12">
        <v>396</v>
      </c>
      <c r="Q2026" s="12" t="s">
        <v>6</v>
      </c>
      <c r="R2026">
        <v>2025</v>
      </c>
    </row>
    <row r="2027" spans="1:18" ht="15" x14ac:dyDescent="0.45">
      <c r="A2027">
        <v>15673</v>
      </c>
      <c r="B2027">
        <v>21</v>
      </c>
      <c r="C2027">
        <v>159.6</v>
      </c>
      <c r="D2027">
        <v>33</v>
      </c>
      <c r="E2027">
        <v>250.19</v>
      </c>
      <c r="F2027">
        <v>11</v>
      </c>
      <c r="G2027">
        <v>83.6</v>
      </c>
      <c r="H2027">
        <v>4</v>
      </c>
      <c r="I2027">
        <v>30.4</v>
      </c>
      <c r="J2027">
        <v>69</v>
      </c>
      <c r="K2027">
        <v>523.79</v>
      </c>
      <c r="L2027" s="11" t="s">
        <v>11926</v>
      </c>
      <c r="M2027" s="12" t="s">
        <v>6</v>
      </c>
      <c r="N2027" s="12" t="s">
        <v>6</v>
      </c>
      <c r="O2027" s="12" t="s">
        <v>6</v>
      </c>
      <c r="P2027" s="12">
        <v>397</v>
      </c>
      <c r="Q2027" s="12" t="s">
        <v>6</v>
      </c>
      <c r="R2027">
        <v>2026</v>
      </c>
    </row>
    <row r="2028" spans="1:18" ht="15" x14ac:dyDescent="0.45">
      <c r="A2028">
        <v>18094</v>
      </c>
      <c r="B2028">
        <v>19</v>
      </c>
      <c r="C2028">
        <v>152</v>
      </c>
      <c r="D2028">
        <v>19</v>
      </c>
      <c r="E2028">
        <v>151.36000000000001</v>
      </c>
      <c r="F2028">
        <v>19</v>
      </c>
      <c r="G2028">
        <v>149.44</v>
      </c>
      <c r="H2028">
        <v>9</v>
      </c>
      <c r="I2028">
        <v>70.72</v>
      </c>
      <c r="J2028">
        <v>66</v>
      </c>
      <c r="K2028">
        <v>523.52</v>
      </c>
      <c r="L2028" s="11" t="s">
        <v>11923</v>
      </c>
      <c r="M2028" s="12" t="s">
        <v>6</v>
      </c>
      <c r="N2028" s="12" t="s">
        <v>6</v>
      </c>
      <c r="O2028" s="12" t="s">
        <v>6</v>
      </c>
      <c r="P2028" s="12" t="s">
        <v>6</v>
      </c>
      <c r="Q2028" s="12" t="s">
        <v>6</v>
      </c>
      <c r="R2028">
        <v>2027</v>
      </c>
    </row>
    <row r="2029" spans="1:18" ht="15" x14ac:dyDescent="0.45">
      <c r="A2029">
        <v>12327</v>
      </c>
      <c r="B2029">
        <v>74</v>
      </c>
      <c r="C2029">
        <v>162.62</v>
      </c>
      <c r="D2029">
        <v>61</v>
      </c>
      <c r="E2029">
        <v>134.02000000000001</v>
      </c>
      <c r="F2029">
        <v>57</v>
      </c>
      <c r="G2029">
        <v>124.32</v>
      </c>
      <c r="H2029">
        <v>47</v>
      </c>
      <c r="I2029">
        <v>102.5</v>
      </c>
      <c r="J2029">
        <v>239</v>
      </c>
      <c r="K2029">
        <v>523.46</v>
      </c>
      <c r="L2029" s="11" t="s">
        <v>11927</v>
      </c>
      <c r="M2029" s="12" t="s">
        <v>6</v>
      </c>
      <c r="N2029" s="12" t="s">
        <v>6</v>
      </c>
      <c r="O2029" s="12" t="s">
        <v>6</v>
      </c>
      <c r="P2029" s="12" t="s">
        <v>6</v>
      </c>
      <c r="Q2029" s="12">
        <v>328</v>
      </c>
      <c r="R2029">
        <v>2028</v>
      </c>
    </row>
    <row r="2030" spans="1:18" ht="15" x14ac:dyDescent="0.45">
      <c r="A2030">
        <v>28054</v>
      </c>
      <c r="B2030">
        <v>58</v>
      </c>
      <c r="C2030">
        <v>202.44</v>
      </c>
      <c r="D2030">
        <v>43</v>
      </c>
      <c r="E2030">
        <v>150.5</v>
      </c>
      <c r="F2030">
        <v>21</v>
      </c>
      <c r="G2030">
        <v>73.22</v>
      </c>
      <c r="H2030">
        <v>28</v>
      </c>
      <c r="I2030">
        <v>96.88</v>
      </c>
      <c r="J2030">
        <v>150</v>
      </c>
      <c r="K2030">
        <v>523.04</v>
      </c>
      <c r="L2030" s="11" t="s">
        <v>11928</v>
      </c>
      <c r="M2030" s="12" t="s">
        <v>6</v>
      </c>
      <c r="N2030" s="12">
        <v>479</v>
      </c>
      <c r="O2030" s="12" t="s">
        <v>6</v>
      </c>
      <c r="P2030" s="12" t="s">
        <v>6</v>
      </c>
      <c r="Q2030" s="12" t="s">
        <v>6</v>
      </c>
      <c r="R2030">
        <v>2029</v>
      </c>
    </row>
    <row r="2031" spans="1:18" ht="15" x14ac:dyDescent="0.45">
      <c r="A2031">
        <v>11033</v>
      </c>
      <c r="B2031">
        <v>4</v>
      </c>
      <c r="C2031">
        <v>98</v>
      </c>
      <c r="D2031">
        <v>12</v>
      </c>
      <c r="E2031">
        <v>300</v>
      </c>
      <c r="F2031">
        <v>3</v>
      </c>
      <c r="G2031">
        <v>75</v>
      </c>
      <c r="H2031">
        <v>2</v>
      </c>
      <c r="I2031">
        <v>50</v>
      </c>
      <c r="J2031">
        <v>21</v>
      </c>
      <c r="K2031">
        <v>523</v>
      </c>
      <c r="L2031" s="11" t="s">
        <v>11927</v>
      </c>
      <c r="M2031" s="12" t="s">
        <v>6</v>
      </c>
      <c r="N2031" s="12" t="s">
        <v>6</v>
      </c>
      <c r="O2031" s="12" t="s">
        <v>6</v>
      </c>
      <c r="P2031" s="12" t="s">
        <v>6</v>
      </c>
      <c r="Q2031" s="12">
        <v>329</v>
      </c>
      <c r="R2031">
        <v>2030</v>
      </c>
    </row>
    <row r="2032" spans="1:18" ht="15" x14ac:dyDescent="0.45">
      <c r="A2032">
        <v>29085</v>
      </c>
      <c r="B2032">
        <v>11</v>
      </c>
      <c r="C2032">
        <v>119.9</v>
      </c>
      <c r="D2032">
        <v>11</v>
      </c>
      <c r="E2032">
        <v>125.83</v>
      </c>
      <c r="F2032">
        <v>12</v>
      </c>
      <c r="G2032">
        <v>151.19999999999999</v>
      </c>
      <c r="H2032">
        <v>10</v>
      </c>
      <c r="I2032">
        <v>126</v>
      </c>
      <c r="J2032">
        <v>44</v>
      </c>
      <c r="K2032">
        <v>522.93000000000006</v>
      </c>
      <c r="L2032" s="11" t="s">
        <v>11928</v>
      </c>
      <c r="M2032" s="12" t="s">
        <v>6</v>
      </c>
      <c r="N2032" s="12">
        <v>480</v>
      </c>
      <c r="O2032" s="12" t="s">
        <v>6</v>
      </c>
      <c r="P2032" s="12" t="s">
        <v>6</v>
      </c>
      <c r="Q2032" s="12" t="s">
        <v>6</v>
      </c>
      <c r="R2032">
        <v>2031</v>
      </c>
    </row>
    <row r="2033" spans="1:18" ht="15" x14ac:dyDescent="0.45">
      <c r="A2033">
        <v>31818</v>
      </c>
      <c r="D2033">
        <v>24</v>
      </c>
      <c r="E2033">
        <v>134.4</v>
      </c>
      <c r="F2033">
        <v>41</v>
      </c>
      <c r="G2033">
        <v>240.96</v>
      </c>
      <c r="H2033">
        <v>25</v>
      </c>
      <c r="I2033">
        <v>147.5</v>
      </c>
      <c r="J2033">
        <v>90</v>
      </c>
      <c r="K2033">
        <v>522.86</v>
      </c>
      <c r="L2033" s="11" t="s">
        <v>11928</v>
      </c>
      <c r="M2033" s="12" t="s">
        <v>6</v>
      </c>
      <c r="N2033" s="12">
        <v>481</v>
      </c>
      <c r="O2033" s="12" t="s">
        <v>6</v>
      </c>
      <c r="P2033" s="12" t="s">
        <v>6</v>
      </c>
      <c r="Q2033" s="12" t="s">
        <v>6</v>
      </c>
      <c r="R2033">
        <v>2032</v>
      </c>
    </row>
    <row r="2034" spans="1:18" ht="15" x14ac:dyDescent="0.45">
      <c r="A2034">
        <v>28203</v>
      </c>
      <c r="B2034">
        <v>3</v>
      </c>
      <c r="C2034">
        <v>99</v>
      </c>
      <c r="D2034">
        <v>4</v>
      </c>
      <c r="E2034">
        <v>132</v>
      </c>
      <c r="F2034">
        <v>5</v>
      </c>
      <c r="G2034">
        <v>159.72</v>
      </c>
      <c r="H2034">
        <v>4</v>
      </c>
      <c r="I2034">
        <v>132</v>
      </c>
      <c r="J2034">
        <v>16</v>
      </c>
      <c r="K2034">
        <v>522.72</v>
      </c>
      <c r="L2034" s="11" t="s">
        <v>11925</v>
      </c>
      <c r="M2034" s="12" t="s">
        <v>6</v>
      </c>
      <c r="N2034" s="12" t="s">
        <v>6</v>
      </c>
      <c r="O2034" s="12">
        <v>333</v>
      </c>
      <c r="P2034" s="12" t="s">
        <v>6</v>
      </c>
      <c r="Q2034" s="12" t="s">
        <v>6</v>
      </c>
      <c r="R2034">
        <v>2033</v>
      </c>
    </row>
    <row r="2035" spans="1:18" ht="15" x14ac:dyDescent="0.45">
      <c r="A2035">
        <v>29923</v>
      </c>
      <c r="B2035">
        <v>18</v>
      </c>
      <c r="C2035">
        <v>304.2</v>
      </c>
      <c r="D2035">
        <v>9</v>
      </c>
      <c r="E2035">
        <v>152.1</v>
      </c>
      <c r="F2035">
        <v>3</v>
      </c>
      <c r="G2035">
        <v>49.35</v>
      </c>
      <c r="H2035">
        <v>1</v>
      </c>
      <c r="I2035">
        <v>16.899999999999999</v>
      </c>
      <c r="J2035">
        <v>31</v>
      </c>
      <c r="K2035">
        <v>522.54999999999995</v>
      </c>
      <c r="L2035" s="11" t="s">
        <v>11925</v>
      </c>
      <c r="M2035" s="12" t="s">
        <v>6</v>
      </c>
      <c r="N2035" s="12" t="s">
        <v>6</v>
      </c>
      <c r="O2035" s="12">
        <v>334</v>
      </c>
      <c r="P2035" s="12" t="s">
        <v>6</v>
      </c>
      <c r="Q2035" s="12" t="s">
        <v>6</v>
      </c>
      <c r="R2035">
        <v>2034</v>
      </c>
    </row>
    <row r="2036" spans="1:18" ht="15" x14ac:dyDescent="0.45">
      <c r="A2036">
        <v>10136</v>
      </c>
      <c r="B2036">
        <v>21</v>
      </c>
      <c r="C2036">
        <v>60.9</v>
      </c>
      <c r="D2036">
        <v>39</v>
      </c>
      <c r="E2036">
        <v>112.64</v>
      </c>
      <c r="F2036">
        <v>57</v>
      </c>
      <c r="G2036">
        <v>239.4</v>
      </c>
      <c r="H2036">
        <v>26</v>
      </c>
      <c r="I2036">
        <v>109.2</v>
      </c>
      <c r="J2036">
        <v>143</v>
      </c>
      <c r="K2036">
        <v>522.14</v>
      </c>
      <c r="L2036" s="11" t="s">
        <v>11927</v>
      </c>
      <c r="M2036" s="12" t="s">
        <v>6</v>
      </c>
      <c r="N2036" s="12" t="s">
        <v>6</v>
      </c>
      <c r="O2036" s="12" t="s">
        <v>6</v>
      </c>
      <c r="P2036" s="12" t="s">
        <v>6</v>
      </c>
      <c r="Q2036" s="12">
        <v>330</v>
      </c>
      <c r="R2036">
        <v>2035</v>
      </c>
    </row>
    <row r="2037" spans="1:18" ht="15" x14ac:dyDescent="0.45">
      <c r="A2037">
        <v>12375</v>
      </c>
      <c r="B2037">
        <v>21</v>
      </c>
      <c r="C2037">
        <v>114.2</v>
      </c>
      <c r="D2037">
        <v>22</v>
      </c>
      <c r="E2037">
        <v>129.4</v>
      </c>
      <c r="F2037">
        <v>28</v>
      </c>
      <c r="G2037">
        <v>161.30000000000001</v>
      </c>
      <c r="H2037">
        <v>21</v>
      </c>
      <c r="I2037">
        <v>116.25</v>
      </c>
      <c r="J2037">
        <v>92</v>
      </c>
      <c r="K2037">
        <v>521.15000000000009</v>
      </c>
      <c r="L2037" s="11" t="s">
        <v>11928</v>
      </c>
      <c r="M2037" s="12" t="s">
        <v>6</v>
      </c>
      <c r="N2037" s="12">
        <v>482</v>
      </c>
      <c r="O2037" s="12" t="s">
        <v>6</v>
      </c>
      <c r="P2037" s="12" t="s">
        <v>6</v>
      </c>
      <c r="Q2037" s="12" t="s">
        <v>6</v>
      </c>
      <c r="R2037">
        <v>2036</v>
      </c>
    </row>
    <row r="2038" spans="1:18" ht="15" x14ac:dyDescent="0.45">
      <c r="A2038">
        <v>28125</v>
      </c>
      <c r="B2038">
        <v>8</v>
      </c>
      <c r="C2038">
        <v>52.8</v>
      </c>
      <c r="D2038">
        <v>37</v>
      </c>
      <c r="E2038">
        <v>243.67</v>
      </c>
      <c r="F2038">
        <v>25</v>
      </c>
      <c r="G2038">
        <v>165</v>
      </c>
      <c r="H2038">
        <v>9</v>
      </c>
      <c r="I2038">
        <v>59.4</v>
      </c>
      <c r="J2038">
        <v>79</v>
      </c>
      <c r="K2038">
        <v>520.87</v>
      </c>
      <c r="L2038" s="11" t="s">
        <v>11926</v>
      </c>
      <c r="M2038" s="12" t="s">
        <v>6</v>
      </c>
      <c r="N2038" s="12" t="s">
        <v>6</v>
      </c>
      <c r="O2038" s="12" t="s">
        <v>6</v>
      </c>
      <c r="P2038" s="12">
        <v>398</v>
      </c>
      <c r="Q2038" s="12" t="s">
        <v>6</v>
      </c>
      <c r="R2038">
        <v>2037</v>
      </c>
    </row>
    <row r="2039" spans="1:18" ht="15" x14ac:dyDescent="0.45">
      <c r="A2039">
        <v>23571</v>
      </c>
      <c r="B2039">
        <v>21</v>
      </c>
      <c r="C2039">
        <v>304.5</v>
      </c>
      <c r="D2039">
        <v>15</v>
      </c>
      <c r="E2039">
        <v>216.34</v>
      </c>
      <c r="J2039">
        <v>36</v>
      </c>
      <c r="K2039">
        <v>520.84</v>
      </c>
      <c r="L2039" s="11" t="s">
        <v>11926</v>
      </c>
      <c r="M2039" s="12" t="s">
        <v>6</v>
      </c>
      <c r="N2039" s="12" t="s">
        <v>6</v>
      </c>
      <c r="O2039" s="12" t="s">
        <v>6</v>
      </c>
      <c r="P2039" s="12">
        <v>399</v>
      </c>
      <c r="Q2039" s="12" t="s">
        <v>6</v>
      </c>
      <c r="R2039">
        <v>2038</v>
      </c>
    </row>
    <row r="2040" spans="1:18" ht="15" x14ac:dyDescent="0.45">
      <c r="A2040">
        <v>12647</v>
      </c>
      <c r="B2040">
        <v>9</v>
      </c>
      <c r="C2040">
        <v>91.8</v>
      </c>
      <c r="D2040">
        <v>19</v>
      </c>
      <c r="E2040">
        <v>193.8</v>
      </c>
      <c r="F2040">
        <v>12</v>
      </c>
      <c r="G2040">
        <v>122.4</v>
      </c>
      <c r="H2040">
        <v>11</v>
      </c>
      <c r="I2040">
        <v>112.2</v>
      </c>
      <c r="J2040">
        <v>51</v>
      </c>
      <c r="K2040">
        <v>520.20000000000005</v>
      </c>
      <c r="L2040" s="11" t="s">
        <v>11927</v>
      </c>
      <c r="M2040" s="12" t="s">
        <v>6</v>
      </c>
      <c r="N2040" s="12" t="s">
        <v>6</v>
      </c>
      <c r="O2040" s="12" t="s">
        <v>6</v>
      </c>
      <c r="P2040" s="12" t="s">
        <v>6</v>
      </c>
      <c r="Q2040" s="12">
        <v>331</v>
      </c>
      <c r="R2040">
        <v>2039</v>
      </c>
    </row>
    <row r="2041" spans="1:18" ht="15" x14ac:dyDescent="0.45">
      <c r="A2041">
        <v>31739</v>
      </c>
      <c r="D2041">
        <v>3</v>
      </c>
      <c r="E2041">
        <v>86.7</v>
      </c>
      <c r="F2041">
        <v>10</v>
      </c>
      <c r="G2041">
        <v>289</v>
      </c>
      <c r="H2041">
        <v>5</v>
      </c>
      <c r="I2041">
        <v>144.5</v>
      </c>
      <c r="J2041">
        <v>18</v>
      </c>
      <c r="K2041">
        <v>520.20000000000005</v>
      </c>
      <c r="L2041" s="11" t="s">
        <v>11925</v>
      </c>
      <c r="M2041" s="12" t="s">
        <v>6</v>
      </c>
      <c r="N2041" s="12" t="s">
        <v>6</v>
      </c>
      <c r="O2041" s="12">
        <v>335</v>
      </c>
      <c r="P2041" s="12" t="s">
        <v>6</v>
      </c>
      <c r="Q2041" s="12" t="s">
        <v>6</v>
      </c>
      <c r="R2041">
        <v>2040</v>
      </c>
    </row>
    <row r="2042" spans="1:18" ht="15" x14ac:dyDescent="0.45">
      <c r="A2042">
        <v>27229</v>
      </c>
      <c r="B2042">
        <v>2</v>
      </c>
      <c r="C2042">
        <v>26</v>
      </c>
      <c r="D2042">
        <v>6</v>
      </c>
      <c r="E2042">
        <v>78</v>
      </c>
      <c r="F2042">
        <v>16</v>
      </c>
      <c r="G2042">
        <v>208</v>
      </c>
      <c r="H2042">
        <v>16</v>
      </c>
      <c r="I2042">
        <v>208</v>
      </c>
      <c r="J2042">
        <v>40</v>
      </c>
      <c r="K2042">
        <v>520</v>
      </c>
      <c r="L2042" s="11" t="s">
        <v>11928</v>
      </c>
      <c r="M2042" s="12" t="s">
        <v>6</v>
      </c>
      <c r="N2042" s="12">
        <v>483</v>
      </c>
      <c r="O2042" s="12" t="s">
        <v>6</v>
      </c>
      <c r="P2042" s="12" t="s">
        <v>6</v>
      </c>
      <c r="Q2042" s="12" t="s">
        <v>6</v>
      </c>
      <c r="R2042">
        <v>2041</v>
      </c>
    </row>
    <row r="2043" spans="1:18" ht="15" x14ac:dyDescent="0.45">
      <c r="A2043">
        <v>11775</v>
      </c>
      <c r="B2043">
        <v>2</v>
      </c>
      <c r="C2043">
        <v>39.94</v>
      </c>
      <c r="D2043">
        <v>9</v>
      </c>
      <c r="E2043">
        <v>180.2</v>
      </c>
      <c r="F2043">
        <v>6</v>
      </c>
      <c r="G2043">
        <v>114.62</v>
      </c>
      <c r="H2043">
        <v>9</v>
      </c>
      <c r="I2043">
        <v>184.8</v>
      </c>
      <c r="J2043">
        <v>26</v>
      </c>
      <c r="K2043">
        <v>519.55999999999995</v>
      </c>
      <c r="L2043" s="11" t="s">
        <v>11928</v>
      </c>
      <c r="M2043" s="12" t="s">
        <v>6</v>
      </c>
      <c r="N2043" s="12">
        <v>484</v>
      </c>
      <c r="O2043" s="12" t="s">
        <v>6</v>
      </c>
      <c r="P2043" s="12" t="s">
        <v>6</v>
      </c>
      <c r="Q2043" s="12" t="s">
        <v>6</v>
      </c>
      <c r="R2043">
        <v>2042</v>
      </c>
    </row>
    <row r="2044" spans="1:18" ht="15" x14ac:dyDescent="0.45">
      <c r="A2044">
        <v>27130</v>
      </c>
      <c r="B2044">
        <v>1</v>
      </c>
      <c r="C2044">
        <v>103.9</v>
      </c>
      <c r="F2044">
        <v>3</v>
      </c>
      <c r="G2044">
        <v>311.7</v>
      </c>
      <c r="H2044">
        <v>1</v>
      </c>
      <c r="I2044">
        <v>103.9</v>
      </c>
      <c r="J2044">
        <v>5</v>
      </c>
      <c r="K2044">
        <v>519.5</v>
      </c>
      <c r="L2044" s="11" t="s">
        <v>11925</v>
      </c>
      <c r="M2044" s="12" t="s">
        <v>6</v>
      </c>
      <c r="N2044" s="12" t="s">
        <v>6</v>
      </c>
      <c r="O2044" s="12">
        <v>336</v>
      </c>
      <c r="P2044" s="12" t="s">
        <v>6</v>
      </c>
      <c r="Q2044" s="12" t="s">
        <v>6</v>
      </c>
      <c r="R2044">
        <v>2043</v>
      </c>
    </row>
    <row r="2045" spans="1:18" ht="15" x14ac:dyDescent="0.45">
      <c r="A2045">
        <v>18407</v>
      </c>
      <c r="B2045">
        <v>20</v>
      </c>
      <c r="C2045">
        <v>146</v>
      </c>
      <c r="D2045">
        <v>18</v>
      </c>
      <c r="E2045">
        <v>131.4</v>
      </c>
      <c r="F2045">
        <v>9</v>
      </c>
      <c r="G2045">
        <v>68.400000000000006</v>
      </c>
      <c r="H2045">
        <v>23</v>
      </c>
      <c r="I2045">
        <v>173.58</v>
      </c>
      <c r="J2045">
        <v>70</v>
      </c>
      <c r="K2045">
        <v>519.38</v>
      </c>
      <c r="L2045" s="11" t="s">
        <v>11928</v>
      </c>
      <c r="M2045" s="12" t="s">
        <v>6</v>
      </c>
      <c r="N2045" s="12">
        <v>485</v>
      </c>
      <c r="O2045" s="12" t="s">
        <v>6</v>
      </c>
      <c r="P2045" s="12" t="s">
        <v>6</v>
      </c>
      <c r="Q2045" s="12" t="s">
        <v>6</v>
      </c>
      <c r="R2045">
        <v>2044</v>
      </c>
    </row>
    <row r="2046" spans="1:18" ht="15" x14ac:dyDescent="0.45">
      <c r="A2046">
        <v>16134</v>
      </c>
      <c r="B2046">
        <v>7</v>
      </c>
      <c r="C2046">
        <v>50.4</v>
      </c>
      <c r="D2046">
        <v>22</v>
      </c>
      <c r="E2046">
        <v>157.24</v>
      </c>
      <c r="F2046">
        <v>19</v>
      </c>
      <c r="G2046">
        <v>136.80000000000001</v>
      </c>
      <c r="H2046">
        <v>23</v>
      </c>
      <c r="I2046">
        <v>174.8</v>
      </c>
      <c r="J2046">
        <v>71</v>
      </c>
      <c r="K2046">
        <v>519.24</v>
      </c>
      <c r="L2046" s="11" t="s">
        <v>11927</v>
      </c>
      <c r="M2046" s="12" t="s">
        <v>6</v>
      </c>
      <c r="N2046" s="12" t="s">
        <v>6</v>
      </c>
      <c r="O2046" s="12" t="s">
        <v>6</v>
      </c>
      <c r="P2046" s="12" t="s">
        <v>6</v>
      </c>
      <c r="Q2046" s="12">
        <v>332</v>
      </c>
      <c r="R2046">
        <v>2045</v>
      </c>
    </row>
    <row r="2047" spans="1:18" ht="15" x14ac:dyDescent="0.45">
      <c r="A2047">
        <v>30079</v>
      </c>
      <c r="B2047">
        <v>4</v>
      </c>
      <c r="C2047">
        <v>259.60000000000002</v>
      </c>
      <c r="F2047">
        <v>3</v>
      </c>
      <c r="G2047">
        <v>194.7</v>
      </c>
      <c r="H2047">
        <v>1</v>
      </c>
      <c r="I2047">
        <v>64.900000000000006</v>
      </c>
      <c r="J2047">
        <v>8</v>
      </c>
      <c r="K2047">
        <v>519.20000000000005</v>
      </c>
      <c r="L2047" s="11" t="s">
        <v>11925</v>
      </c>
      <c r="M2047" s="12" t="s">
        <v>6</v>
      </c>
      <c r="N2047" s="12" t="s">
        <v>6</v>
      </c>
      <c r="O2047" s="12">
        <v>337</v>
      </c>
      <c r="P2047" s="12" t="s">
        <v>6</v>
      </c>
      <c r="Q2047" s="12" t="s">
        <v>6</v>
      </c>
      <c r="R2047">
        <v>2046</v>
      </c>
    </row>
    <row r="2048" spans="1:18" ht="15" x14ac:dyDescent="0.45">
      <c r="A2048">
        <v>30020</v>
      </c>
      <c r="D2048">
        <v>12</v>
      </c>
      <c r="E2048">
        <v>142.80000000000001</v>
      </c>
      <c r="F2048">
        <v>18</v>
      </c>
      <c r="G2048">
        <v>231.3</v>
      </c>
      <c r="H2048">
        <v>12</v>
      </c>
      <c r="I2048">
        <v>144.69999999999999</v>
      </c>
      <c r="J2048">
        <v>42</v>
      </c>
      <c r="K2048">
        <v>518.79999999999995</v>
      </c>
      <c r="L2048" s="11" t="s">
        <v>11927</v>
      </c>
      <c r="M2048" s="12" t="s">
        <v>6</v>
      </c>
      <c r="N2048" s="12" t="s">
        <v>6</v>
      </c>
      <c r="O2048" s="12" t="s">
        <v>6</v>
      </c>
      <c r="P2048" s="12" t="s">
        <v>6</v>
      </c>
      <c r="Q2048" s="12">
        <v>333</v>
      </c>
      <c r="R2048">
        <v>2047</v>
      </c>
    </row>
    <row r="2049" spans="1:18" ht="15" x14ac:dyDescent="0.45">
      <c r="A2049">
        <v>28137</v>
      </c>
      <c r="B2049">
        <v>2</v>
      </c>
      <c r="C2049">
        <v>89</v>
      </c>
      <c r="F2049">
        <v>7</v>
      </c>
      <c r="G2049">
        <v>309.39999999999998</v>
      </c>
      <c r="H2049">
        <v>2</v>
      </c>
      <c r="I2049">
        <v>119.8</v>
      </c>
      <c r="J2049">
        <v>11</v>
      </c>
      <c r="K2049">
        <v>518.19999999999993</v>
      </c>
      <c r="L2049" s="11" t="s">
        <v>11926</v>
      </c>
      <c r="M2049" s="12" t="s">
        <v>6</v>
      </c>
      <c r="N2049" s="12" t="s">
        <v>6</v>
      </c>
      <c r="O2049" s="12" t="s">
        <v>6</v>
      </c>
      <c r="P2049" s="12">
        <v>400</v>
      </c>
      <c r="Q2049" s="12" t="s">
        <v>6</v>
      </c>
      <c r="R2049">
        <v>2048</v>
      </c>
    </row>
    <row r="2050" spans="1:18" ht="15" x14ac:dyDescent="0.45">
      <c r="A2050">
        <v>29330</v>
      </c>
      <c r="B2050">
        <v>12</v>
      </c>
      <c r="C2050">
        <v>216</v>
      </c>
      <c r="D2050">
        <v>3</v>
      </c>
      <c r="E2050">
        <v>54</v>
      </c>
      <c r="F2050">
        <v>8</v>
      </c>
      <c r="G2050">
        <v>139.68</v>
      </c>
      <c r="H2050">
        <v>6</v>
      </c>
      <c r="I2050">
        <v>108</v>
      </c>
      <c r="J2050">
        <v>29</v>
      </c>
      <c r="K2050">
        <v>517.68000000000006</v>
      </c>
      <c r="L2050" s="11" t="s">
        <v>11926</v>
      </c>
      <c r="M2050" s="12" t="s">
        <v>6</v>
      </c>
      <c r="N2050" s="12" t="s">
        <v>6</v>
      </c>
      <c r="O2050" s="12" t="s">
        <v>6</v>
      </c>
      <c r="P2050" s="12">
        <v>401</v>
      </c>
      <c r="Q2050" s="12" t="s">
        <v>6</v>
      </c>
      <c r="R2050">
        <v>2049</v>
      </c>
    </row>
    <row r="2051" spans="1:18" ht="15" x14ac:dyDescent="0.45">
      <c r="A2051">
        <v>23243</v>
      </c>
      <c r="B2051">
        <v>8</v>
      </c>
      <c r="C2051">
        <v>128.30000000000001</v>
      </c>
      <c r="D2051">
        <v>11</v>
      </c>
      <c r="E2051">
        <v>178.2</v>
      </c>
      <c r="F2051">
        <v>7</v>
      </c>
      <c r="G2051">
        <v>113.4</v>
      </c>
      <c r="H2051">
        <v>6</v>
      </c>
      <c r="I2051">
        <v>97.2</v>
      </c>
      <c r="J2051">
        <v>32</v>
      </c>
      <c r="K2051">
        <v>517.1</v>
      </c>
      <c r="L2051" s="11" t="s">
        <v>11926</v>
      </c>
      <c r="M2051" s="12" t="s">
        <v>6</v>
      </c>
      <c r="N2051" s="12" t="s">
        <v>6</v>
      </c>
      <c r="O2051" s="12" t="s">
        <v>6</v>
      </c>
      <c r="P2051" s="12">
        <v>402</v>
      </c>
      <c r="Q2051" s="12" t="s">
        <v>6</v>
      </c>
      <c r="R2051">
        <v>2050</v>
      </c>
    </row>
    <row r="2052" spans="1:18" ht="15" x14ac:dyDescent="0.45">
      <c r="A2052">
        <v>17072</v>
      </c>
      <c r="B2052">
        <v>11</v>
      </c>
      <c r="C2052">
        <v>152.88</v>
      </c>
      <c r="F2052">
        <v>10</v>
      </c>
      <c r="G2052">
        <v>166</v>
      </c>
      <c r="H2052">
        <v>12</v>
      </c>
      <c r="I2052">
        <v>197.87</v>
      </c>
      <c r="J2052">
        <v>33</v>
      </c>
      <c r="K2052">
        <v>516.75</v>
      </c>
      <c r="L2052" s="11" t="s">
        <v>11926</v>
      </c>
      <c r="M2052" s="12" t="s">
        <v>6</v>
      </c>
      <c r="N2052" s="12" t="s">
        <v>6</v>
      </c>
      <c r="O2052" s="12" t="s">
        <v>6</v>
      </c>
      <c r="P2052" s="12">
        <v>403</v>
      </c>
      <c r="Q2052" s="12" t="s">
        <v>6</v>
      </c>
      <c r="R2052">
        <v>2051</v>
      </c>
    </row>
    <row r="2053" spans="1:18" ht="15" x14ac:dyDescent="0.45">
      <c r="A2053">
        <v>17592</v>
      </c>
      <c r="B2053">
        <v>105</v>
      </c>
      <c r="C2053">
        <v>123.94</v>
      </c>
      <c r="F2053">
        <v>79</v>
      </c>
      <c r="G2053">
        <v>93.7</v>
      </c>
      <c r="H2053">
        <v>253</v>
      </c>
      <c r="I2053">
        <v>299.10000000000002</v>
      </c>
      <c r="J2053">
        <v>437</v>
      </c>
      <c r="K2053">
        <v>516.74</v>
      </c>
      <c r="L2053" s="11" t="s">
        <v>11925</v>
      </c>
      <c r="M2053" s="12" t="s">
        <v>6</v>
      </c>
      <c r="N2053" s="12" t="s">
        <v>6</v>
      </c>
      <c r="O2053" s="12">
        <v>338</v>
      </c>
      <c r="P2053" s="12" t="s">
        <v>6</v>
      </c>
      <c r="Q2053" s="12" t="s">
        <v>6</v>
      </c>
      <c r="R2053">
        <v>2052</v>
      </c>
    </row>
    <row r="2054" spans="1:18" ht="15" x14ac:dyDescent="0.45">
      <c r="A2054">
        <v>27981</v>
      </c>
      <c r="B2054">
        <v>8</v>
      </c>
      <c r="C2054">
        <v>172</v>
      </c>
      <c r="D2054">
        <v>7</v>
      </c>
      <c r="E2054">
        <v>150.5</v>
      </c>
      <c r="F2054">
        <v>8</v>
      </c>
      <c r="G2054">
        <v>172</v>
      </c>
      <c r="H2054">
        <v>1</v>
      </c>
      <c r="I2054">
        <v>21.5</v>
      </c>
      <c r="J2054">
        <v>24</v>
      </c>
      <c r="K2054">
        <v>516</v>
      </c>
      <c r="L2054" s="11" t="s">
        <v>11926</v>
      </c>
      <c r="M2054" s="12" t="s">
        <v>6</v>
      </c>
      <c r="N2054" s="12" t="s">
        <v>6</v>
      </c>
      <c r="O2054" s="12" t="s">
        <v>6</v>
      </c>
      <c r="P2054" s="12">
        <v>404</v>
      </c>
      <c r="Q2054" s="12" t="s">
        <v>6</v>
      </c>
      <c r="R2054">
        <v>2053</v>
      </c>
    </row>
    <row r="2055" spans="1:18" ht="15" x14ac:dyDescent="0.45">
      <c r="A2055">
        <v>27149</v>
      </c>
      <c r="B2055">
        <v>3</v>
      </c>
      <c r="C2055">
        <v>140.69999999999999</v>
      </c>
      <c r="D2055">
        <v>3</v>
      </c>
      <c r="E2055">
        <v>140.69999999999999</v>
      </c>
      <c r="F2055">
        <v>4</v>
      </c>
      <c r="G2055">
        <v>187.6</v>
      </c>
      <c r="H2055">
        <v>1</v>
      </c>
      <c r="I2055">
        <v>46.9</v>
      </c>
      <c r="J2055">
        <v>11</v>
      </c>
      <c r="K2055">
        <v>515.9</v>
      </c>
      <c r="L2055" s="11" t="s">
        <v>11925</v>
      </c>
      <c r="M2055" s="12" t="s">
        <v>6</v>
      </c>
      <c r="N2055" s="12" t="s">
        <v>6</v>
      </c>
      <c r="O2055" s="12">
        <v>339</v>
      </c>
      <c r="P2055" s="12" t="s">
        <v>6</v>
      </c>
      <c r="Q2055" s="12" t="s">
        <v>6</v>
      </c>
      <c r="R2055">
        <v>2054</v>
      </c>
    </row>
    <row r="2056" spans="1:18" ht="15" x14ac:dyDescent="0.45">
      <c r="A2056">
        <v>16899</v>
      </c>
      <c r="B2056">
        <v>19</v>
      </c>
      <c r="C2056">
        <v>143.18</v>
      </c>
      <c r="D2056">
        <v>16</v>
      </c>
      <c r="E2056">
        <v>121.6</v>
      </c>
      <c r="F2056">
        <v>11</v>
      </c>
      <c r="G2056">
        <v>83.6</v>
      </c>
      <c r="H2056">
        <v>22</v>
      </c>
      <c r="I2056">
        <v>167.2</v>
      </c>
      <c r="J2056">
        <v>68</v>
      </c>
      <c r="K2056">
        <v>515.57999999999993</v>
      </c>
      <c r="L2056" s="11" t="s">
        <v>11926</v>
      </c>
      <c r="M2056" s="12" t="s">
        <v>6</v>
      </c>
      <c r="N2056" s="12" t="s">
        <v>6</v>
      </c>
      <c r="O2056" s="12" t="s">
        <v>6</v>
      </c>
      <c r="P2056" s="12">
        <v>405</v>
      </c>
      <c r="Q2056" s="12" t="s">
        <v>6</v>
      </c>
      <c r="R2056">
        <v>2055</v>
      </c>
    </row>
    <row r="2057" spans="1:18" ht="15" x14ac:dyDescent="0.45">
      <c r="A2057">
        <v>16734</v>
      </c>
      <c r="B2057">
        <v>15</v>
      </c>
      <c r="C2057">
        <v>144</v>
      </c>
      <c r="D2057">
        <v>15</v>
      </c>
      <c r="E2057">
        <v>143.22999999999999</v>
      </c>
      <c r="F2057">
        <v>12</v>
      </c>
      <c r="G2057">
        <v>114.92</v>
      </c>
      <c r="H2057">
        <v>12</v>
      </c>
      <c r="I2057">
        <v>112.89</v>
      </c>
      <c r="J2057">
        <v>54</v>
      </c>
      <c r="K2057">
        <v>515.04000000000008</v>
      </c>
      <c r="L2057" s="11" t="s">
        <v>11928</v>
      </c>
      <c r="M2057" s="12" t="s">
        <v>6</v>
      </c>
      <c r="N2057" s="12">
        <v>486</v>
      </c>
      <c r="O2057" s="12" t="s">
        <v>6</v>
      </c>
      <c r="P2057" s="12" t="s">
        <v>6</v>
      </c>
      <c r="Q2057" s="12" t="s">
        <v>6</v>
      </c>
      <c r="R2057">
        <v>2056</v>
      </c>
    </row>
    <row r="2058" spans="1:18" ht="15" x14ac:dyDescent="0.45">
      <c r="A2058">
        <v>16031</v>
      </c>
      <c r="B2058">
        <v>19</v>
      </c>
      <c r="C2058">
        <v>79.12</v>
      </c>
      <c r="D2058">
        <v>52</v>
      </c>
      <c r="E2058">
        <v>217.72</v>
      </c>
      <c r="F2058">
        <v>30</v>
      </c>
      <c r="G2058">
        <v>126</v>
      </c>
      <c r="H2058">
        <v>22</v>
      </c>
      <c r="I2058">
        <v>92.06</v>
      </c>
      <c r="J2058">
        <v>123</v>
      </c>
      <c r="K2058">
        <v>514.90000000000009</v>
      </c>
      <c r="L2058" s="11" t="s">
        <v>11928</v>
      </c>
      <c r="M2058" s="12" t="s">
        <v>6</v>
      </c>
      <c r="N2058" s="12">
        <v>487</v>
      </c>
      <c r="O2058" s="12" t="s">
        <v>6</v>
      </c>
      <c r="P2058" s="12" t="s">
        <v>6</v>
      </c>
      <c r="Q2058" s="12" t="s">
        <v>6</v>
      </c>
      <c r="R2058">
        <v>2057</v>
      </c>
    </row>
    <row r="2059" spans="1:18" ht="15" x14ac:dyDescent="0.45">
      <c r="A2059">
        <v>29889</v>
      </c>
      <c r="F2059">
        <v>29</v>
      </c>
      <c r="G2059">
        <v>179.8</v>
      </c>
      <c r="H2059">
        <v>52</v>
      </c>
      <c r="I2059">
        <v>335</v>
      </c>
      <c r="J2059">
        <v>81</v>
      </c>
      <c r="K2059">
        <v>514.79999999999995</v>
      </c>
      <c r="L2059" s="11" t="s">
        <v>11928</v>
      </c>
      <c r="M2059" s="12" t="s">
        <v>6</v>
      </c>
      <c r="N2059" s="12">
        <v>488</v>
      </c>
      <c r="O2059" s="12" t="s">
        <v>6</v>
      </c>
      <c r="P2059" s="12" t="s">
        <v>6</v>
      </c>
      <c r="Q2059" s="12" t="s">
        <v>6</v>
      </c>
      <c r="R2059">
        <v>2058</v>
      </c>
    </row>
    <row r="2060" spans="1:18" ht="15" x14ac:dyDescent="0.45">
      <c r="A2060">
        <v>32248</v>
      </c>
      <c r="F2060">
        <v>34</v>
      </c>
      <c r="G2060">
        <v>265.2</v>
      </c>
      <c r="H2060">
        <v>32</v>
      </c>
      <c r="I2060">
        <v>249.6</v>
      </c>
      <c r="J2060">
        <v>66</v>
      </c>
      <c r="K2060">
        <v>514.79999999999995</v>
      </c>
      <c r="L2060" s="11" t="s">
        <v>11927</v>
      </c>
      <c r="M2060" s="12" t="s">
        <v>6</v>
      </c>
      <c r="N2060" s="12" t="s">
        <v>6</v>
      </c>
      <c r="O2060" s="12" t="s">
        <v>6</v>
      </c>
      <c r="P2060" s="12" t="s">
        <v>6</v>
      </c>
      <c r="Q2060" s="12">
        <v>334</v>
      </c>
      <c r="R2060">
        <v>2059</v>
      </c>
    </row>
    <row r="2061" spans="1:18" ht="15" x14ac:dyDescent="0.45">
      <c r="A2061">
        <v>27159</v>
      </c>
      <c r="B2061">
        <v>50</v>
      </c>
      <c r="C2061">
        <v>200</v>
      </c>
      <c r="D2061">
        <v>28</v>
      </c>
      <c r="E2061">
        <v>111.36</v>
      </c>
      <c r="F2061">
        <v>21</v>
      </c>
      <c r="G2061">
        <v>84</v>
      </c>
      <c r="H2061">
        <v>30</v>
      </c>
      <c r="I2061">
        <v>119.36</v>
      </c>
      <c r="J2061">
        <v>129</v>
      </c>
      <c r="K2061">
        <v>514.72</v>
      </c>
      <c r="L2061" s="11" t="s">
        <v>11925</v>
      </c>
      <c r="M2061" s="12" t="s">
        <v>6</v>
      </c>
      <c r="N2061" s="12" t="s">
        <v>6</v>
      </c>
      <c r="O2061" s="12">
        <v>340</v>
      </c>
      <c r="P2061" s="12" t="s">
        <v>6</v>
      </c>
      <c r="Q2061" s="12" t="s">
        <v>6</v>
      </c>
      <c r="R2061">
        <v>2060</v>
      </c>
    </row>
    <row r="2062" spans="1:18" ht="15" x14ac:dyDescent="0.45">
      <c r="A2062">
        <v>11794</v>
      </c>
      <c r="B2062">
        <v>19</v>
      </c>
      <c r="C2062">
        <v>124.87</v>
      </c>
      <c r="D2062">
        <v>13</v>
      </c>
      <c r="E2062">
        <v>85.8</v>
      </c>
      <c r="F2062">
        <v>36</v>
      </c>
      <c r="G2062">
        <v>237.6</v>
      </c>
      <c r="H2062">
        <v>10</v>
      </c>
      <c r="I2062">
        <v>66</v>
      </c>
      <c r="J2062">
        <v>78</v>
      </c>
      <c r="K2062">
        <v>514.27</v>
      </c>
      <c r="L2062" s="11" t="s">
        <v>11928</v>
      </c>
      <c r="M2062" s="12" t="s">
        <v>6</v>
      </c>
      <c r="N2062" s="12">
        <v>489</v>
      </c>
      <c r="O2062" s="12" t="s">
        <v>6</v>
      </c>
      <c r="P2062" s="12" t="s">
        <v>6</v>
      </c>
      <c r="Q2062" s="12" t="s">
        <v>6</v>
      </c>
      <c r="R2062">
        <v>2061</v>
      </c>
    </row>
    <row r="2063" spans="1:18" ht="15" x14ac:dyDescent="0.45">
      <c r="A2063">
        <v>31590</v>
      </c>
      <c r="B2063">
        <v>146</v>
      </c>
      <c r="C2063">
        <v>246.8</v>
      </c>
      <c r="D2063">
        <v>53</v>
      </c>
      <c r="E2063">
        <v>88.98</v>
      </c>
      <c r="H2063">
        <v>99</v>
      </c>
      <c r="I2063">
        <v>178.06</v>
      </c>
      <c r="J2063">
        <v>298</v>
      </c>
      <c r="K2063">
        <v>513.84</v>
      </c>
      <c r="L2063" s="11" t="s">
        <v>11926</v>
      </c>
      <c r="M2063" s="12" t="s">
        <v>6</v>
      </c>
      <c r="N2063" s="12" t="s">
        <v>6</v>
      </c>
      <c r="O2063" s="12" t="s">
        <v>6</v>
      </c>
      <c r="P2063" s="12">
        <v>406</v>
      </c>
      <c r="Q2063" s="12" t="s">
        <v>6</v>
      </c>
      <c r="R2063">
        <v>2062</v>
      </c>
    </row>
    <row r="2064" spans="1:18" ht="15" x14ac:dyDescent="0.45">
      <c r="A2064">
        <v>2018247</v>
      </c>
      <c r="D2064">
        <v>62.37</v>
      </c>
      <c r="E2064">
        <v>357.61</v>
      </c>
      <c r="F2064">
        <v>22.53</v>
      </c>
      <c r="G2064">
        <v>100.44</v>
      </c>
      <c r="H2064">
        <v>12.34</v>
      </c>
      <c r="I2064">
        <v>55.57</v>
      </c>
      <c r="J2064">
        <v>97.240000000000009</v>
      </c>
      <c r="K2064">
        <v>513.62</v>
      </c>
      <c r="L2064" s="11" t="s">
        <v>11924</v>
      </c>
      <c r="M2064" s="12">
        <v>330</v>
      </c>
      <c r="N2064" s="12" t="s">
        <v>6</v>
      </c>
      <c r="O2064" s="12" t="s">
        <v>6</v>
      </c>
      <c r="P2064" s="12" t="s">
        <v>6</v>
      </c>
      <c r="Q2064" s="12" t="s">
        <v>6</v>
      </c>
      <c r="R2064">
        <v>2063</v>
      </c>
    </row>
    <row r="2065" spans="1:18" ht="15" x14ac:dyDescent="0.45">
      <c r="A2065">
        <v>30501</v>
      </c>
      <c r="B2065">
        <v>90</v>
      </c>
      <c r="C2065">
        <v>89.6</v>
      </c>
      <c r="D2065">
        <v>189</v>
      </c>
      <c r="E2065">
        <v>187.96</v>
      </c>
      <c r="F2065">
        <v>116</v>
      </c>
      <c r="G2065">
        <v>114.72</v>
      </c>
      <c r="H2065">
        <v>122</v>
      </c>
      <c r="I2065">
        <v>121.12</v>
      </c>
      <c r="J2065">
        <v>517</v>
      </c>
      <c r="K2065">
        <v>513.4</v>
      </c>
      <c r="L2065" s="11" t="s">
        <v>11925</v>
      </c>
      <c r="M2065" s="12" t="s">
        <v>6</v>
      </c>
      <c r="N2065" s="12" t="s">
        <v>6</v>
      </c>
      <c r="O2065" s="12">
        <v>341</v>
      </c>
      <c r="P2065" s="12" t="s">
        <v>6</v>
      </c>
      <c r="Q2065" s="12" t="s">
        <v>6</v>
      </c>
      <c r="R2065">
        <v>2064</v>
      </c>
    </row>
    <row r="2066" spans="1:18" ht="15" x14ac:dyDescent="0.45">
      <c r="A2066">
        <v>15910</v>
      </c>
      <c r="B2066">
        <v>50</v>
      </c>
      <c r="C2066">
        <v>209.32</v>
      </c>
      <c r="D2066">
        <v>23</v>
      </c>
      <c r="E2066">
        <v>98.4</v>
      </c>
      <c r="F2066">
        <v>23</v>
      </c>
      <c r="G2066">
        <v>110.4</v>
      </c>
      <c r="H2066">
        <v>20</v>
      </c>
      <c r="I2066">
        <v>95.24</v>
      </c>
      <c r="J2066">
        <v>116</v>
      </c>
      <c r="K2066">
        <v>513.36</v>
      </c>
      <c r="L2066" s="11" t="s">
        <v>11927</v>
      </c>
      <c r="M2066" s="12" t="s">
        <v>6</v>
      </c>
      <c r="N2066" s="12" t="s">
        <v>6</v>
      </c>
      <c r="O2066" s="12" t="s">
        <v>6</v>
      </c>
      <c r="P2066" s="12" t="s">
        <v>6</v>
      </c>
      <c r="Q2066" s="12">
        <v>335</v>
      </c>
      <c r="R2066">
        <v>2065</v>
      </c>
    </row>
    <row r="2067" spans="1:18" ht="15" x14ac:dyDescent="0.45">
      <c r="A2067">
        <v>31366</v>
      </c>
      <c r="B2067">
        <v>19</v>
      </c>
      <c r="C2067">
        <v>93.1</v>
      </c>
      <c r="D2067">
        <v>24</v>
      </c>
      <c r="E2067">
        <v>117.21</v>
      </c>
      <c r="F2067">
        <v>28</v>
      </c>
      <c r="G2067">
        <v>137.19999999999999</v>
      </c>
      <c r="H2067">
        <v>34</v>
      </c>
      <c r="I2067">
        <v>165.82</v>
      </c>
      <c r="J2067">
        <v>105</v>
      </c>
      <c r="K2067">
        <v>513.32999999999993</v>
      </c>
      <c r="L2067" s="11" t="s">
        <v>11926</v>
      </c>
      <c r="M2067" s="12" t="s">
        <v>6</v>
      </c>
      <c r="N2067" s="12" t="s">
        <v>6</v>
      </c>
      <c r="O2067" s="12" t="s">
        <v>6</v>
      </c>
      <c r="P2067" s="12">
        <v>407</v>
      </c>
      <c r="Q2067" s="12" t="s">
        <v>6</v>
      </c>
      <c r="R2067">
        <v>2066</v>
      </c>
    </row>
    <row r="2068" spans="1:18" ht="15" x14ac:dyDescent="0.45">
      <c r="A2068">
        <v>16412</v>
      </c>
      <c r="B2068">
        <v>12</v>
      </c>
      <c r="C2068">
        <v>75.599999999999994</v>
      </c>
      <c r="D2068">
        <v>9</v>
      </c>
      <c r="E2068">
        <v>55.2</v>
      </c>
      <c r="F2068">
        <v>20</v>
      </c>
      <c r="G2068">
        <v>126.5</v>
      </c>
      <c r="H2068">
        <v>40</v>
      </c>
      <c r="I2068">
        <v>256</v>
      </c>
      <c r="J2068">
        <v>81</v>
      </c>
      <c r="K2068">
        <v>513.29999999999995</v>
      </c>
      <c r="L2068" s="11" t="s">
        <v>11928</v>
      </c>
      <c r="M2068" s="12" t="s">
        <v>6</v>
      </c>
      <c r="N2068" s="12">
        <v>490</v>
      </c>
      <c r="O2068" s="12" t="s">
        <v>6</v>
      </c>
      <c r="P2068" s="12" t="s">
        <v>6</v>
      </c>
      <c r="Q2068" s="12" t="s">
        <v>6</v>
      </c>
      <c r="R2068">
        <v>2067</v>
      </c>
    </row>
    <row r="2069" spans="1:18" ht="15" x14ac:dyDescent="0.45">
      <c r="A2069">
        <v>16444</v>
      </c>
      <c r="B2069">
        <v>41</v>
      </c>
      <c r="C2069">
        <v>227.8</v>
      </c>
      <c r="D2069">
        <v>17</v>
      </c>
      <c r="E2069">
        <v>95.2</v>
      </c>
      <c r="F2069">
        <v>21</v>
      </c>
      <c r="G2069">
        <v>117.6</v>
      </c>
      <c r="H2069">
        <v>13</v>
      </c>
      <c r="I2069">
        <v>72.349999999999994</v>
      </c>
      <c r="J2069">
        <v>92</v>
      </c>
      <c r="K2069">
        <v>512.95000000000005</v>
      </c>
      <c r="L2069" s="11" t="s">
        <v>11925</v>
      </c>
      <c r="M2069" s="12" t="s">
        <v>6</v>
      </c>
      <c r="N2069" s="12" t="s">
        <v>6</v>
      </c>
      <c r="O2069" s="12">
        <v>342</v>
      </c>
      <c r="P2069" s="12" t="s">
        <v>6</v>
      </c>
      <c r="Q2069" s="12" t="s">
        <v>6</v>
      </c>
      <c r="R2069">
        <v>2068</v>
      </c>
    </row>
    <row r="2070" spans="1:18" ht="15" x14ac:dyDescent="0.45">
      <c r="A2070">
        <v>27486</v>
      </c>
      <c r="B2070">
        <v>15</v>
      </c>
      <c r="C2070">
        <v>187.5</v>
      </c>
      <c r="D2070">
        <v>5</v>
      </c>
      <c r="E2070">
        <v>62.5</v>
      </c>
      <c r="F2070">
        <v>10</v>
      </c>
      <c r="G2070">
        <v>125</v>
      </c>
      <c r="H2070">
        <v>11</v>
      </c>
      <c r="I2070">
        <v>137.5</v>
      </c>
      <c r="J2070">
        <v>41</v>
      </c>
      <c r="K2070">
        <v>512.5</v>
      </c>
      <c r="L2070" s="11" t="s">
        <v>11926</v>
      </c>
      <c r="M2070" s="12" t="s">
        <v>6</v>
      </c>
      <c r="N2070" s="12" t="s">
        <v>6</v>
      </c>
      <c r="O2070" s="12" t="s">
        <v>6</v>
      </c>
      <c r="P2070" s="12">
        <v>408</v>
      </c>
      <c r="Q2070" s="12" t="s">
        <v>6</v>
      </c>
      <c r="R2070">
        <v>2069</v>
      </c>
    </row>
    <row r="2071" spans="1:18" ht="15" x14ac:dyDescent="0.45">
      <c r="A2071">
        <v>14867</v>
      </c>
      <c r="B2071">
        <v>23</v>
      </c>
      <c r="C2071">
        <v>112.31</v>
      </c>
      <c r="D2071">
        <v>13</v>
      </c>
      <c r="E2071">
        <v>66.099999999999994</v>
      </c>
      <c r="F2071">
        <v>27</v>
      </c>
      <c r="G2071">
        <v>140.4</v>
      </c>
      <c r="H2071">
        <v>38</v>
      </c>
      <c r="I2071">
        <v>193.56</v>
      </c>
      <c r="J2071">
        <v>101</v>
      </c>
      <c r="K2071">
        <v>512.37</v>
      </c>
      <c r="L2071" s="11" t="s">
        <v>11928</v>
      </c>
      <c r="M2071" s="12" t="s">
        <v>6</v>
      </c>
      <c r="N2071" s="12">
        <v>491</v>
      </c>
      <c r="O2071" s="12" t="s">
        <v>6</v>
      </c>
      <c r="P2071" s="12" t="s">
        <v>6</v>
      </c>
      <c r="Q2071" s="12" t="s">
        <v>6</v>
      </c>
      <c r="R2071">
        <v>2070</v>
      </c>
    </row>
    <row r="2072" spans="1:18" ht="15" x14ac:dyDescent="0.45">
      <c r="A2072">
        <v>31286</v>
      </c>
      <c r="B2072">
        <v>3</v>
      </c>
      <c r="C2072">
        <v>77.7</v>
      </c>
      <c r="D2072">
        <v>5</v>
      </c>
      <c r="E2072">
        <v>129.5</v>
      </c>
      <c r="F2072">
        <v>12</v>
      </c>
      <c r="G2072">
        <v>304.58999999999997</v>
      </c>
      <c r="J2072">
        <v>20</v>
      </c>
      <c r="K2072">
        <v>511.78999999999996</v>
      </c>
      <c r="L2072" s="11" t="s">
        <v>11924</v>
      </c>
      <c r="M2072" s="12">
        <v>331</v>
      </c>
      <c r="N2072" s="12" t="s">
        <v>6</v>
      </c>
      <c r="O2072" s="12" t="s">
        <v>6</v>
      </c>
      <c r="P2072" s="12" t="s">
        <v>6</v>
      </c>
      <c r="Q2072" s="12" t="s">
        <v>6</v>
      </c>
      <c r="R2072">
        <v>2071</v>
      </c>
    </row>
    <row r="2073" spans="1:18" ht="15" x14ac:dyDescent="0.45">
      <c r="A2073">
        <v>31716</v>
      </c>
      <c r="D2073">
        <v>12</v>
      </c>
      <c r="E2073">
        <v>146.4</v>
      </c>
      <c r="F2073">
        <v>15</v>
      </c>
      <c r="G2073">
        <v>182.02</v>
      </c>
      <c r="H2073">
        <v>15</v>
      </c>
      <c r="I2073">
        <v>183</v>
      </c>
      <c r="J2073">
        <v>42</v>
      </c>
      <c r="K2073">
        <v>511.42</v>
      </c>
      <c r="L2073" s="11" t="s">
        <v>11927</v>
      </c>
      <c r="M2073" s="12" t="s">
        <v>6</v>
      </c>
      <c r="N2073" s="12" t="s">
        <v>6</v>
      </c>
      <c r="O2073" s="12" t="s">
        <v>6</v>
      </c>
      <c r="P2073" s="12" t="s">
        <v>6</v>
      </c>
      <c r="Q2073" s="12">
        <v>336</v>
      </c>
      <c r="R2073">
        <v>2072</v>
      </c>
    </row>
    <row r="2074" spans="1:18" ht="15" x14ac:dyDescent="0.45">
      <c r="A2074">
        <v>16915</v>
      </c>
      <c r="F2074">
        <v>13</v>
      </c>
      <c r="G2074">
        <v>253.93</v>
      </c>
      <c r="H2074">
        <v>13</v>
      </c>
      <c r="I2074">
        <v>257.11</v>
      </c>
      <c r="J2074">
        <v>26</v>
      </c>
      <c r="K2074">
        <v>511.04</v>
      </c>
      <c r="L2074" s="11" t="s">
        <v>11926</v>
      </c>
      <c r="M2074" s="12" t="s">
        <v>6</v>
      </c>
      <c r="N2074" s="12" t="s">
        <v>6</v>
      </c>
      <c r="O2074" s="12" t="s">
        <v>6</v>
      </c>
      <c r="P2074" s="12">
        <v>409</v>
      </c>
      <c r="Q2074" s="12" t="s">
        <v>6</v>
      </c>
      <c r="R2074">
        <v>2073</v>
      </c>
    </row>
    <row r="2075" spans="1:18" ht="15" x14ac:dyDescent="0.45">
      <c r="A2075">
        <v>29596</v>
      </c>
      <c r="B2075">
        <v>2</v>
      </c>
      <c r="C2075">
        <v>15.8</v>
      </c>
      <c r="D2075">
        <v>18</v>
      </c>
      <c r="E2075">
        <v>141.57</v>
      </c>
      <c r="F2075">
        <v>33</v>
      </c>
      <c r="G2075">
        <v>260.07</v>
      </c>
      <c r="H2075">
        <v>12</v>
      </c>
      <c r="I2075">
        <v>93.54</v>
      </c>
      <c r="J2075">
        <v>65</v>
      </c>
      <c r="K2075">
        <v>510.98</v>
      </c>
      <c r="L2075" s="11" t="s">
        <v>11926</v>
      </c>
      <c r="M2075" s="12" t="s">
        <v>6</v>
      </c>
      <c r="N2075" s="12" t="s">
        <v>6</v>
      </c>
      <c r="O2075" s="12" t="s">
        <v>6</v>
      </c>
      <c r="P2075" s="12">
        <v>410</v>
      </c>
      <c r="Q2075" s="12" t="s">
        <v>6</v>
      </c>
      <c r="R2075">
        <v>2074</v>
      </c>
    </row>
    <row r="2076" spans="1:18" ht="15" x14ac:dyDescent="0.45">
      <c r="A2076">
        <v>12351</v>
      </c>
      <c r="B2076">
        <v>30</v>
      </c>
      <c r="C2076">
        <v>135</v>
      </c>
      <c r="D2076">
        <v>22</v>
      </c>
      <c r="E2076">
        <v>103.02</v>
      </c>
      <c r="F2076">
        <v>20</v>
      </c>
      <c r="G2076">
        <v>92.82</v>
      </c>
      <c r="H2076">
        <v>40</v>
      </c>
      <c r="I2076">
        <v>180</v>
      </c>
      <c r="J2076">
        <v>112</v>
      </c>
      <c r="K2076">
        <v>510.84</v>
      </c>
      <c r="L2076" s="11" t="s">
        <v>11928</v>
      </c>
      <c r="M2076" s="12" t="s">
        <v>6</v>
      </c>
      <c r="N2076" s="12">
        <v>492</v>
      </c>
      <c r="O2076" s="12" t="s">
        <v>6</v>
      </c>
      <c r="P2076" s="12" t="s">
        <v>6</v>
      </c>
      <c r="Q2076" s="12" t="s">
        <v>6</v>
      </c>
      <c r="R2076">
        <v>2075</v>
      </c>
    </row>
    <row r="2077" spans="1:18" ht="15" x14ac:dyDescent="0.45">
      <c r="A2077">
        <v>17593</v>
      </c>
      <c r="B2077">
        <v>10</v>
      </c>
      <c r="C2077">
        <v>38</v>
      </c>
      <c r="D2077">
        <v>52</v>
      </c>
      <c r="E2077">
        <v>197.3</v>
      </c>
      <c r="F2077">
        <v>20</v>
      </c>
      <c r="G2077">
        <v>76</v>
      </c>
      <c r="H2077">
        <v>57</v>
      </c>
      <c r="I2077">
        <v>199.5</v>
      </c>
      <c r="J2077">
        <v>139</v>
      </c>
      <c r="K2077">
        <v>510.8</v>
      </c>
      <c r="L2077" s="11" t="s">
        <v>11925</v>
      </c>
      <c r="M2077" s="12" t="s">
        <v>6</v>
      </c>
      <c r="N2077" s="12" t="s">
        <v>6</v>
      </c>
      <c r="O2077" s="12">
        <v>343</v>
      </c>
      <c r="P2077" s="12" t="s">
        <v>6</v>
      </c>
      <c r="Q2077" s="12" t="s">
        <v>6</v>
      </c>
      <c r="R2077">
        <v>2076</v>
      </c>
    </row>
    <row r="2078" spans="1:18" ht="15" x14ac:dyDescent="0.45">
      <c r="A2078">
        <v>16773</v>
      </c>
      <c r="B2078">
        <v>82</v>
      </c>
      <c r="C2078">
        <v>146.34</v>
      </c>
      <c r="D2078">
        <v>61</v>
      </c>
      <c r="E2078">
        <v>109.1</v>
      </c>
      <c r="F2078">
        <v>61</v>
      </c>
      <c r="G2078">
        <v>122</v>
      </c>
      <c r="H2078">
        <v>67</v>
      </c>
      <c r="I2078">
        <v>133.04</v>
      </c>
      <c r="J2078">
        <v>271</v>
      </c>
      <c r="K2078">
        <v>510.48</v>
      </c>
      <c r="L2078" s="11" t="s">
        <v>11926</v>
      </c>
      <c r="M2078" s="12" t="s">
        <v>6</v>
      </c>
      <c r="N2078" s="12" t="s">
        <v>6</v>
      </c>
      <c r="O2078" s="12" t="s">
        <v>6</v>
      </c>
      <c r="P2078" s="12">
        <v>411</v>
      </c>
      <c r="Q2078" s="12" t="s">
        <v>6</v>
      </c>
      <c r="R2078">
        <v>2077</v>
      </c>
    </row>
    <row r="2079" spans="1:18" ht="15" x14ac:dyDescent="0.45">
      <c r="A2079">
        <v>16850</v>
      </c>
      <c r="B2079">
        <v>2</v>
      </c>
      <c r="C2079">
        <v>92.8</v>
      </c>
      <c r="D2079">
        <v>3</v>
      </c>
      <c r="E2079">
        <v>139.19999999999999</v>
      </c>
      <c r="F2079">
        <v>3</v>
      </c>
      <c r="G2079">
        <v>139.19999999999999</v>
      </c>
      <c r="H2079">
        <v>3</v>
      </c>
      <c r="I2079">
        <v>139.19999999999999</v>
      </c>
      <c r="J2079">
        <v>11</v>
      </c>
      <c r="K2079">
        <v>510.4</v>
      </c>
      <c r="L2079" s="11" t="s">
        <v>11926</v>
      </c>
      <c r="M2079" s="12" t="s">
        <v>6</v>
      </c>
      <c r="N2079" s="12" t="s">
        <v>6</v>
      </c>
      <c r="O2079" s="12" t="s">
        <v>6</v>
      </c>
      <c r="P2079" s="12">
        <v>412</v>
      </c>
      <c r="Q2079" s="12" t="s">
        <v>6</v>
      </c>
      <c r="R2079">
        <v>2078</v>
      </c>
    </row>
    <row r="2080" spans="1:18" ht="15" x14ac:dyDescent="0.45">
      <c r="A2080">
        <v>28828</v>
      </c>
      <c r="B2080">
        <v>7</v>
      </c>
      <c r="C2080">
        <v>186.54</v>
      </c>
      <c r="D2080">
        <v>7</v>
      </c>
      <c r="E2080">
        <v>178.43</v>
      </c>
      <c r="F2080">
        <v>2</v>
      </c>
      <c r="G2080">
        <v>49.8</v>
      </c>
      <c r="H2080">
        <v>4</v>
      </c>
      <c r="I2080">
        <v>95.62</v>
      </c>
      <c r="J2080">
        <v>20</v>
      </c>
      <c r="K2080">
        <v>510.39000000000004</v>
      </c>
      <c r="L2080" s="11" t="s">
        <v>11923</v>
      </c>
      <c r="M2080" s="12" t="s">
        <v>6</v>
      </c>
      <c r="N2080" s="12" t="s">
        <v>6</v>
      </c>
      <c r="O2080" s="12" t="s">
        <v>6</v>
      </c>
      <c r="P2080" s="12" t="s">
        <v>6</v>
      </c>
      <c r="Q2080" s="12" t="s">
        <v>6</v>
      </c>
      <c r="R2080">
        <v>2079</v>
      </c>
    </row>
    <row r="2081" spans="1:18" ht="15" x14ac:dyDescent="0.45">
      <c r="A2081">
        <v>2023552</v>
      </c>
      <c r="B2081">
        <v>4.9000000000000004</v>
      </c>
      <c r="C2081">
        <v>176.09</v>
      </c>
      <c r="D2081">
        <v>4.66</v>
      </c>
      <c r="E2081">
        <v>167.45</v>
      </c>
      <c r="F2081">
        <v>2.87</v>
      </c>
      <c r="G2081">
        <v>111.67</v>
      </c>
      <c r="H2081">
        <v>1.37</v>
      </c>
      <c r="I2081">
        <v>54.51</v>
      </c>
      <c r="J2081">
        <v>13.8</v>
      </c>
      <c r="K2081">
        <v>509.71999999999997</v>
      </c>
      <c r="L2081" s="11" t="s">
        <v>11924</v>
      </c>
      <c r="M2081" s="12">
        <v>332</v>
      </c>
      <c r="N2081" s="12" t="s">
        <v>6</v>
      </c>
      <c r="O2081" s="12" t="s">
        <v>6</v>
      </c>
      <c r="P2081" s="12" t="s">
        <v>6</v>
      </c>
      <c r="Q2081" s="12" t="s">
        <v>6</v>
      </c>
      <c r="R2081">
        <v>2080</v>
      </c>
    </row>
    <row r="2082" spans="1:18" ht="15" x14ac:dyDescent="0.45">
      <c r="A2082">
        <v>27682</v>
      </c>
      <c r="B2082">
        <v>23</v>
      </c>
      <c r="C2082">
        <v>126.06</v>
      </c>
      <c r="D2082">
        <v>23</v>
      </c>
      <c r="E2082">
        <v>126.5</v>
      </c>
      <c r="F2082">
        <v>29</v>
      </c>
      <c r="G2082">
        <v>157.30000000000001</v>
      </c>
      <c r="H2082">
        <v>18</v>
      </c>
      <c r="I2082">
        <v>99</v>
      </c>
      <c r="J2082">
        <v>93</v>
      </c>
      <c r="K2082">
        <v>508.86</v>
      </c>
      <c r="L2082" s="11" t="s">
        <v>11927</v>
      </c>
      <c r="M2082" s="12" t="s">
        <v>6</v>
      </c>
      <c r="N2082" s="12" t="s">
        <v>6</v>
      </c>
      <c r="O2082" s="12" t="s">
        <v>6</v>
      </c>
      <c r="P2082" s="12" t="s">
        <v>6</v>
      </c>
      <c r="Q2082" s="12">
        <v>337</v>
      </c>
      <c r="R2082">
        <v>2081</v>
      </c>
    </row>
    <row r="2083" spans="1:18" ht="15" x14ac:dyDescent="0.45">
      <c r="A2083">
        <v>18497</v>
      </c>
      <c r="B2083">
        <v>7</v>
      </c>
      <c r="C2083">
        <v>130.79</v>
      </c>
      <c r="D2083">
        <v>10</v>
      </c>
      <c r="E2083">
        <v>189</v>
      </c>
      <c r="F2083">
        <v>4</v>
      </c>
      <c r="G2083">
        <v>75.599999999999994</v>
      </c>
      <c r="H2083">
        <v>6</v>
      </c>
      <c r="I2083">
        <v>113.4</v>
      </c>
      <c r="J2083">
        <v>27</v>
      </c>
      <c r="K2083">
        <v>508.78999999999996</v>
      </c>
      <c r="L2083" s="11" t="s">
        <v>11926</v>
      </c>
      <c r="M2083" s="12" t="s">
        <v>6</v>
      </c>
      <c r="N2083" s="12" t="s">
        <v>6</v>
      </c>
      <c r="O2083" s="12" t="s">
        <v>6</v>
      </c>
      <c r="P2083" s="12">
        <v>413</v>
      </c>
      <c r="Q2083" s="12" t="s">
        <v>6</v>
      </c>
      <c r="R2083">
        <v>2082</v>
      </c>
    </row>
    <row r="2084" spans="1:18" ht="15" x14ac:dyDescent="0.45">
      <c r="A2084">
        <v>30015</v>
      </c>
      <c r="B2084">
        <v>31</v>
      </c>
      <c r="C2084">
        <v>185.52</v>
      </c>
      <c r="D2084">
        <v>54</v>
      </c>
      <c r="E2084">
        <v>323.04000000000002</v>
      </c>
      <c r="J2084">
        <v>85</v>
      </c>
      <c r="K2084">
        <v>508.56000000000006</v>
      </c>
      <c r="L2084" s="11" t="s">
        <v>11928</v>
      </c>
      <c r="M2084" s="12" t="s">
        <v>6</v>
      </c>
      <c r="N2084" s="12">
        <v>493</v>
      </c>
      <c r="O2084" s="12" t="s">
        <v>6</v>
      </c>
      <c r="P2084" s="12" t="s">
        <v>6</v>
      </c>
      <c r="Q2084" s="12" t="s">
        <v>6</v>
      </c>
      <c r="R2084">
        <v>2083</v>
      </c>
    </row>
    <row r="2085" spans="1:18" ht="15" x14ac:dyDescent="0.45">
      <c r="A2085">
        <v>30041</v>
      </c>
      <c r="B2085">
        <v>22</v>
      </c>
      <c r="C2085">
        <v>70.400000000000006</v>
      </c>
      <c r="D2085">
        <v>45</v>
      </c>
      <c r="E2085">
        <v>137.74</v>
      </c>
      <c r="F2085">
        <v>46</v>
      </c>
      <c r="G2085">
        <v>146.68</v>
      </c>
      <c r="H2085">
        <v>48</v>
      </c>
      <c r="I2085">
        <v>153.34</v>
      </c>
      <c r="J2085">
        <v>161</v>
      </c>
      <c r="K2085">
        <v>508.16000000000008</v>
      </c>
      <c r="L2085" s="11" t="s">
        <v>11926</v>
      </c>
      <c r="M2085" s="12" t="s">
        <v>6</v>
      </c>
      <c r="N2085" s="12" t="s">
        <v>6</v>
      </c>
      <c r="O2085" s="12" t="s">
        <v>6</v>
      </c>
      <c r="P2085" s="12">
        <v>414</v>
      </c>
      <c r="Q2085" s="12" t="s">
        <v>6</v>
      </c>
      <c r="R2085">
        <v>2084</v>
      </c>
    </row>
    <row r="2086" spans="1:18" ht="15" x14ac:dyDescent="0.45">
      <c r="A2086">
        <v>16356</v>
      </c>
      <c r="B2086">
        <v>21</v>
      </c>
      <c r="C2086">
        <v>42</v>
      </c>
      <c r="F2086">
        <v>108</v>
      </c>
      <c r="G2086">
        <v>226.72</v>
      </c>
      <c r="H2086">
        <v>109</v>
      </c>
      <c r="I2086">
        <v>239.26</v>
      </c>
      <c r="J2086">
        <v>238</v>
      </c>
      <c r="K2086">
        <v>507.98</v>
      </c>
      <c r="L2086" s="11" t="s">
        <v>11928</v>
      </c>
      <c r="M2086" s="12" t="s">
        <v>6</v>
      </c>
      <c r="N2086" s="12">
        <v>494</v>
      </c>
      <c r="O2086" s="12" t="s">
        <v>6</v>
      </c>
      <c r="P2086" s="12" t="s">
        <v>6</v>
      </c>
      <c r="Q2086" s="12" t="s">
        <v>6</v>
      </c>
      <c r="R2086">
        <v>2085</v>
      </c>
    </row>
    <row r="2087" spans="1:18" ht="15" x14ac:dyDescent="0.45">
      <c r="A2087">
        <v>15392</v>
      </c>
      <c r="B2087">
        <v>22</v>
      </c>
      <c r="C2087">
        <v>237.6</v>
      </c>
      <c r="D2087">
        <v>8</v>
      </c>
      <c r="E2087">
        <v>85.84</v>
      </c>
      <c r="F2087">
        <v>8</v>
      </c>
      <c r="G2087">
        <v>86.33</v>
      </c>
      <c r="H2087">
        <v>9</v>
      </c>
      <c r="I2087">
        <v>98.1</v>
      </c>
      <c r="J2087">
        <v>47</v>
      </c>
      <c r="K2087">
        <v>507.87</v>
      </c>
      <c r="L2087" s="11" t="s">
        <v>11926</v>
      </c>
      <c r="M2087" s="12" t="s">
        <v>6</v>
      </c>
      <c r="N2087" s="12" t="s">
        <v>6</v>
      </c>
      <c r="O2087" s="12" t="s">
        <v>6</v>
      </c>
      <c r="P2087" s="12">
        <v>415</v>
      </c>
      <c r="Q2087" s="12" t="s">
        <v>6</v>
      </c>
      <c r="R2087">
        <v>2086</v>
      </c>
    </row>
    <row r="2088" spans="1:18" ht="15" x14ac:dyDescent="0.45">
      <c r="A2088">
        <v>2011305</v>
      </c>
      <c r="D2088">
        <v>12.5</v>
      </c>
      <c r="E2088">
        <v>507.6</v>
      </c>
      <c r="J2088">
        <v>12.5</v>
      </c>
      <c r="K2088">
        <v>507.6</v>
      </c>
      <c r="L2088" s="11" t="s">
        <v>11924</v>
      </c>
      <c r="M2088" s="12">
        <v>333</v>
      </c>
      <c r="N2088" s="12" t="s">
        <v>6</v>
      </c>
      <c r="O2088" s="12" t="s">
        <v>6</v>
      </c>
      <c r="P2088" s="12" t="s">
        <v>6</v>
      </c>
      <c r="Q2088" s="12" t="s">
        <v>6</v>
      </c>
      <c r="R2088">
        <v>2087</v>
      </c>
    </row>
    <row r="2089" spans="1:18" ht="15" x14ac:dyDescent="0.45">
      <c r="A2089">
        <v>2018245</v>
      </c>
      <c r="D2089">
        <v>52.71</v>
      </c>
      <c r="E2089">
        <v>131.97999999999999</v>
      </c>
      <c r="F2089">
        <v>121.37</v>
      </c>
      <c r="G2089">
        <v>303.58999999999997</v>
      </c>
      <c r="H2089">
        <v>28.5</v>
      </c>
      <c r="I2089">
        <v>71.180000000000007</v>
      </c>
      <c r="J2089">
        <v>202.58</v>
      </c>
      <c r="K2089">
        <v>506.74999999999994</v>
      </c>
      <c r="L2089" s="11" t="s">
        <v>11924</v>
      </c>
      <c r="M2089" s="12">
        <v>334</v>
      </c>
      <c r="N2089" s="12" t="s">
        <v>6</v>
      </c>
      <c r="O2089" s="12" t="s">
        <v>6</v>
      </c>
      <c r="P2089" s="12" t="s">
        <v>6</v>
      </c>
      <c r="Q2089" s="12" t="s">
        <v>6</v>
      </c>
      <c r="R2089">
        <v>2088</v>
      </c>
    </row>
    <row r="2090" spans="1:18" ht="15" x14ac:dyDescent="0.45">
      <c r="A2090">
        <v>15009</v>
      </c>
      <c r="B2090">
        <v>3</v>
      </c>
      <c r="C2090">
        <v>135</v>
      </c>
      <c r="D2090">
        <v>6</v>
      </c>
      <c r="E2090">
        <v>275.8</v>
      </c>
      <c r="F2090">
        <v>2</v>
      </c>
      <c r="G2090">
        <v>95.8</v>
      </c>
      <c r="J2090">
        <v>11</v>
      </c>
      <c r="K2090">
        <v>506.6</v>
      </c>
      <c r="L2090" s="11" t="s">
        <v>11925</v>
      </c>
      <c r="M2090" s="12" t="s">
        <v>6</v>
      </c>
      <c r="N2090" s="12" t="s">
        <v>6</v>
      </c>
      <c r="O2090" s="12">
        <v>344</v>
      </c>
      <c r="P2090" s="12" t="s">
        <v>6</v>
      </c>
      <c r="Q2090" s="12" t="s">
        <v>6</v>
      </c>
      <c r="R2090">
        <v>2089</v>
      </c>
    </row>
    <row r="2091" spans="1:18" ht="15" x14ac:dyDescent="0.45">
      <c r="A2091">
        <v>11672</v>
      </c>
      <c r="B2091">
        <v>25</v>
      </c>
      <c r="C2091">
        <v>198.6</v>
      </c>
      <c r="D2091">
        <v>20</v>
      </c>
      <c r="E2091">
        <v>164</v>
      </c>
      <c r="F2091">
        <v>17</v>
      </c>
      <c r="G2091">
        <v>143.6</v>
      </c>
      <c r="J2091">
        <v>62</v>
      </c>
      <c r="K2091">
        <v>506.20000000000005</v>
      </c>
      <c r="L2091" s="11" t="s">
        <v>11927</v>
      </c>
      <c r="M2091" s="12" t="s">
        <v>6</v>
      </c>
      <c r="N2091" s="12" t="s">
        <v>6</v>
      </c>
      <c r="O2091" s="12" t="s">
        <v>6</v>
      </c>
      <c r="P2091" s="12" t="s">
        <v>6</v>
      </c>
      <c r="Q2091" s="12">
        <v>338</v>
      </c>
      <c r="R2091">
        <v>2090</v>
      </c>
    </row>
    <row r="2092" spans="1:18" ht="15" x14ac:dyDescent="0.45">
      <c r="A2092">
        <v>27470</v>
      </c>
      <c r="B2092">
        <v>11</v>
      </c>
      <c r="C2092">
        <v>192.5</v>
      </c>
      <c r="D2092">
        <v>10</v>
      </c>
      <c r="E2092">
        <v>173.6</v>
      </c>
      <c r="F2092">
        <v>5</v>
      </c>
      <c r="G2092">
        <v>87.5</v>
      </c>
      <c r="H2092">
        <v>3</v>
      </c>
      <c r="I2092">
        <v>52.5</v>
      </c>
      <c r="J2092">
        <v>29</v>
      </c>
      <c r="K2092">
        <v>506.1</v>
      </c>
      <c r="L2092" s="11" t="s">
        <v>11925</v>
      </c>
      <c r="M2092" s="12" t="s">
        <v>6</v>
      </c>
      <c r="N2092" s="12" t="s">
        <v>6</v>
      </c>
      <c r="O2092" s="12">
        <v>345</v>
      </c>
      <c r="P2092" s="12" t="s">
        <v>6</v>
      </c>
      <c r="Q2092" s="12" t="s">
        <v>6</v>
      </c>
      <c r="R2092">
        <v>2091</v>
      </c>
    </row>
    <row r="2093" spans="1:18" ht="15" x14ac:dyDescent="0.45">
      <c r="A2093">
        <v>14193</v>
      </c>
      <c r="B2093">
        <v>6</v>
      </c>
      <c r="C2093">
        <v>126</v>
      </c>
      <c r="D2093">
        <v>5</v>
      </c>
      <c r="E2093">
        <v>105</v>
      </c>
      <c r="F2093">
        <v>7</v>
      </c>
      <c r="G2093">
        <v>138</v>
      </c>
      <c r="H2093">
        <v>7</v>
      </c>
      <c r="I2093">
        <v>136.5</v>
      </c>
      <c r="J2093">
        <v>25</v>
      </c>
      <c r="K2093">
        <v>505.5</v>
      </c>
      <c r="L2093" s="11" t="s">
        <v>11926</v>
      </c>
      <c r="M2093" s="12" t="s">
        <v>6</v>
      </c>
      <c r="N2093" s="12" t="s">
        <v>6</v>
      </c>
      <c r="O2093" s="12" t="s">
        <v>6</v>
      </c>
      <c r="P2093" s="12">
        <v>416</v>
      </c>
      <c r="Q2093" s="12" t="s">
        <v>6</v>
      </c>
      <c r="R2093">
        <v>2092</v>
      </c>
    </row>
    <row r="2094" spans="1:18" ht="15" x14ac:dyDescent="0.45">
      <c r="A2094">
        <v>23456</v>
      </c>
      <c r="F2094">
        <v>10</v>
      </c>
      <c r="G2094">
        <v>143.84</v>
      </c>
      <c r="H2094">
        <v>25</v>
      </c>
      <c r="I2094">
        <v>361.34</v>
      </c>
      <c r="J2094">
        <v>35</v>
      </c>
      <c r="K2094">
        <v>505.17999999999995</v>
      </c>
      <c r="L2094" s="11" t="s">
        <v>11928</v>
      </c>
      <c r="M2094" s="12" t="s">
        <v>6</v>
      </c>
      <c r="N2094" s="12">
        <v>495</v>
      </c>
      <c r="O2094" s="12" t="s">
        <v>6</v>
      </c>
      <c r="P2094" s="12" t="s">
        <v>6</v>
      </c>
      <c r="Q2094" s="12" t="s">
        <v>6</v>
      </c>
      <c r="R2094">
        <v>2093</v>
      </c>
    </row>
    <row r="2095" spans="1:18" ht="15" x14ac:dyDescent="0.45">
      <c r="A2095">
        <v>31486</v>
      </c>
      <c r="D2095">
        <v>5</v>
      </c>
      <c r="E2095">
        <v>101</v>
      </c>
      <c r="F2095">
        <v>10</v>
      </c>
      <c r="G2095">
        <v>202</v>
      </c>
      <c r="H2095">
        <v>10</v>
      </c>
      <c r="I2095">
        <v>202</v>
      </c>
      <c r="J2095">
        <v>25</v>
      </c>
      <c r="K2095">
        <v>505</v>
      </c>
      <c r="L2095" s="11" t="s">
        <v>11926</v>
      </c>
      <c r="M2095" s="12" t="s">
        <v>6</v>
      </c>
      <c r="N2095" s="12" t="s">
        <v>6</v>
      </c>
      <c r="O2095" s="12" t="s">
        <v>6</v>
      </c>
      <c r="P2095" s="12">
        <v>417</v>
      </c>
      <c r="Q2095" s="12" t="s">
        <v>6</v>
      </c>
      <c r="R2095">
        <v>2094</v>
      </c>
    </row>
    <row r="2096" spans="1:18" ht="15" x14ac:dyDescent="0.45">
      <c r="A2096">
        <v>29087</v>
      </c>
      <c r="B2096">
        <v>50</v>
      </c>
      <c r="C2096">
        <v>108.92</v>
      </c>
      <c r="D2096">
        <v>81</v>
      </c>
      <c r="E2096">
        <v>174.24</v>
      </c>
      <c r="F2096">
        <v>79</v>
      </c>
      <c r="G2096">
        <v>169.12</v>
      </c>
      <c r="H2096">
        <v>24</v>
      </c>
      <c r="I2096">
        <v>52.26</v>
      </c>
      <c r="J2096">
        <v>234</v>
      </c>
      <c r="K2096">
        <v>504.54</v>
      </c>
      <c r="L2096" s="11" t="s">
        <v>11925</v>
      </c>
      <c r="M2096" s="12" t="s">
        <v>6</v>
      </c>
      <c r="N2096" s="12" t="s">
        <v>6</v>
      </c>
      <c r="O2096" s="12">
        <v>346</v>
      </c>
      <c r="P2096" s="12" t="s">
        <v>6</v>
      </c>
      <c r="Q2096" s="12" t="s">
        <v>6</v>
      </c>
      <c r="R2096">
        <v>2095</v>
      </c>
    </row>
    <row r="2097" spans="1:18" ht="15" x14ac:dyDescent="0.45">
      <c r="A2097">
        <v>12118</v>
      </c>
      <c r="B2097">
        <v>24</v>
      </c>
      <c r="C2097">
        <v>196.8</v>
      </c>
      <c r="F2097">
        <v>8</v>
      </c>
      <c r="G2097">
        <v>82.4</v>
      </c>
      <c r="H2097">
        <v>22</v>
      </c>
      <c r="I2097">
        <v>224.96</v>
      </c>
      <c r="J2097">
        <v>54</v>
      </c>
      <c r="K2097">
        <v>504.16000000000008</v>
      </c>
      <c r="L2097" s="11" t="s">
        <v>11928</v>
      </c>
      <c r="M2097" s="12" t="s">
        <v>6</v>
      </c>
      <c r="N2097" s="12">
        <v>496</v>
      </c>
      <c r="O2097" s="12" t="s">
        <v>6</v>
      </c>
      <c r="P2097" s="12" t="s">
        <v>6</v>
      </c>
      <c r="Q2097" s="12" t="s">
        <v>6</v>
      </c>
      <c r="R2097">
        <v>2096</v>
      </c>
    </row>
    <row r="2098" spans="1:18" ht="15" x14ac:dyDescent="0.45">
      <c r="A2098">
        <v>10527</v>
      </c>
      <c r="D2098">
        <v>5</v>
      </c>
      <c r="E2098">
        <v>49.5</v>
      </c>
      <c r="F2098">
        <v>23</v>
      </c>
      <c r="G2098">
        <v>226.12</v>
      </c>
      <c r="H2098">
        <v>23</v>
      </c>
      <c r="I2098">
        <v>227.7</v>
      </c>
      <c r="J2098">
        <v>51</v>
      </c>
      <c r="K2098">
        <v>503.32</v>
      </c>
      <c r="L2098" s="11" t="s">
        <v>11927</v>
      </c>
      <c r="M2098" s="12" t="s">
        <v>6</v>
      </c>
      <c r="N2098" s="12" t="s">
        <v>6</v>
      </c>
      <c r="O2098" s="12" t="s">
        <v>6</v>
      </c>
      <c r="P2098" s="12" t="s">
        <v>6</v>
      </c>
      <c r="Q2098" s="12">
        <v>339</v>
      </c>
      <c r="R2098">
        <v>2097</v>
      </c>
    </row>
    <row r="2099" spans="1:18" ht="15" x14ac:dyDescent="0.45">
      <c r="A2099">
        <v>10855</v>
      </c>
      <c r="B2099">
        <v>5</v>
      </c>
      <c r="C2099">
        <v>167.5</v>
      </c>
      <c r="D2099">
        <v>4</v>
      </c>
      <c r="E2099">
        <v>134</v>
      </c>
      <c r="F2099">
        <v>2</v>
      </c>
      <c r="G2099">
        <v>67</v>
      </c>
      <c r="H2099">
        <v>4</v>
      </c>
      <c r="I2099">
        <v>134</v>
      </c>
      <c r="J2099">
        <v>15</v>
      </c>
      <c r="K2099">
        <v>502.5</v>
      </c>
      <c r="L2099" s="11" t="s">
        <v>11925</v>
      </c>
      <c r="M2099" s="12" t="s">
        <v>6</v>
      </c>
      <c r="N2099" s="12" t="s">
        <v>6</v>
      </c>
      <c r="O2099" s="12">
        <v>347</v>
      </c>
      <c r="P2099" s="12" t="s">
        <v>6</v>
      </c>
      <c r="Q2099" s="12" t="s">
        <v>6</v>
      </c>
      <c r="R2099">
        <v>2098</v>
      </c>
    </row>
    <row r="2100" spans="1:18" ht="15" x14ac:dyDescent="0.45">
      <c r="A2100">
        <v>10857</v>
      </c>
      <c r="B2100">
        <v>5</v>
      </c>
      <c r="C2100">
        <v>167.5</v>
      </c>
      <c r="D2100">
        <v>4</v>
      </c>
      <c r="E2100">
        <v>134</v>
      </c>
      <c r="F2100">
        <v>3</v>
      </c>
      <c r="G2100">
        <v>100.5</v>
      </c>
      <c r="H2100">
        <v>3</v>
      </c>
      <c r="I2100">
        <v>100.5</v>
      </c>
      <c r="J2100">
        <v>15</v>
      </c>
      <c r="K2100">
        <v>502.5</v>
      </c>
      <c r="L2100" s="11" t="s">
        <v>11925</v>
      </c>
      <c r="M2100" s="12" t="s">
        <v>6</v>
      </c>
      <c r="N2100" s="12" t="s">
        <v>6</v>
      </c>
      <c r="O2100" s="12">
        <v>348</v>
      </c>
      <c r="P2100" s="12" t="s">
        <v>6</v>
      </c>
      <c r="Q2100" s="12" t="s">
        <v>6</v>
      </c>
      <c r="R2100">
        <v>2099</v>
      </c>
    </row>
    <row r="2101" spans="1:18" ht="15" x14ac:dyDescent="0.45">
      <c r="A2101">
        <v>17869</v>
      </c>
      <c r="B2101">
        <v>3</v>
      </c>
      <c r="C2101">
        <v>63</v>
      </c>
      <c r="D2101">
        <v>7</v>
      </c>
      <c r="E2101">
        <v>147</v>
      </c>
      <c r="F2101">
        <v>10</v>
      </c>
      <c r="G2101">
        <v>210</v>
      </c>
      <c r="H2101">
        <v>4</v>
      </c>
      <c r="I2101">
        <v>82.32</v>
      </c>
      <c r="J2101">
        <v>24</v>
      </c>
      <c r="K2101">
        <v>502.32</v>
      </c>
      <c r="L2101" s="11" t="s">
        <v>11926</v>
      </c>
      <c r="M2101" s="12" t="s">
        <v>6</v>
      </c>
      <c r="N2101" s="12" t="s">
        <v>6</v>
      </c>
      <c r="O2101" s="12" t="s">
        <v>6</v>
      </c>
      <c r="P2101" s="12">
        <v>418</v>
      </c>
      <c r="Q2101" s="12" t="s">
        <v>6</v>
      </c>
      <c r="R2101">
        <v>2100</v>
      </c>
    </row>
    <row r="2102" spans="1:18" ht="15" x14ac:dyDescent="0.45">
      <c r="A2102">
        <v>23330</v>
      </c>
      <c r="B2102">
        <v>3</v>
      </c>
      <c r="C2102">
        <v>258</v>
      </c>
      <c r="F2102">
        <v>2</v>
      </c>
      <c r="G2102">
        <v>158.24</v>
      </c>
      <c r="H2102">
        <v>1</v>
      </c>
      <c r="I2102">
        <v>86</v>
      </c>
      <c r="J2102">
        <v>6</v>
      </c>
      <c r="K2102">
        <v>502.24</v>
      </c>
      <c r="L2102" s="11" t="s">
        <v>11925</v>
      </c>
      <c r="M2102" s="12" t="s">
        <v>6</v>
      </c>
      <c r="N2102" s="12" t="s">
        <v>6</v>
      </c>
      <c r="O2102" s="12">
        <v>349</v>
      </c>
      <c r="P2102" s="12" t="s">
        <v>6</v>
      </c>
      <c r="Q2102" s="12" t="s">
        <v>6</v>
      </c>
      <c r="R2102">
        <v>2101</v>
      </c>
    </row>
    <row r="2103" spans="1:18" ht="15" x14ac:dyDescent="0.45">
      <c r="A2103">
        <v>15380</v>
      </c>
      <c r="B2103">
        <v>13</v>
      </c>
      <c r="C2103">
        <v>108.53</v>
      </c>
      <c r="D2103">
        <v>9</v>
      </c>
      <c r="E2103">
        <v>73.8</v>
      </c>
      <c r="F2103">
        <v>23</v>
      </c>
      <c r="G2103">
        <v>188.6</v>
      </c>
      <c r="H2103">
        <v>16</v>
      </c>
      <c r="I2103">
        <v>131.19999999999999</v>
      </c>
      <c r="J2103">
        <v>61</v>
      </c>
      <c r="K2103">
        <v>502.12999999999994</v>
      </c>
      <c r="L2103" s="11" t="s">
        <v>11926</v>
      </c>
      <c r="M2103" s="12" t="s">
        <v>6</v>
      </c>
      <c r="N2103" s="12" t="s">
        <v>6</v>
      </c>
      <c r="O2103" s="12" t="s">
        <v>6</v>
      </c>
      <c r="P2103" s="12">
        <v>419</v>
      </c>
      <c r="Q2103" s="12" t="s">
        <v>6</v>
      </c>
      <c r="R2103">
        <v>2102</v>
      </c>
    </row>
    <row r="2104" spans="1:18" ht="15" x14ac:dyDescent="0.45">
      <c r="A2104">
        <v>14731</v>
      </c>
      <c r="B2104">
        <v>56</v>
      </c>
      <c r="C2104">
        <v>123.2</v>
      </c>
      <c r="D2104">
        <v>55</v>
      </c>
      <c r="E2104">
        <v>120.28</v>
      </c>
      <c r="F2104">
        <v>59</v>
      </c>
      <c r="G2104">
        <v>129.08000000000001</v>
      </c>
      <c r="H2104">
        <v>59</v>
      </c>
      <c r="I2104">
        <v>129.44</v>
      </c>
      <c r="J2104">
        <v>229</v>
      </c>
      <c r="K2104">
        <v>502.00000000000006</v>
      </c>
      <c r="L2104" s="11" t="s">
        <v>11927</v>
      </c>
      <c r="M2104" s="12" t="s">
        <v>6</v>
      </c>
      <c r="N2104" s="12" t="s">
        <v>6</v>
      </c>
      <c r="O2104" s="12" t="s">
        <v>6</v>
      </c>
      <c r="P2104" s="12" t="s">
        <v>6</v>
      </c>
      <c r="Q2104" s="12">
        <v>340</v>
      </c>
      <c r="R2104">
        <v>2103</v>
      </c>
    </row>
    <row r="2105" spans="1:18" ht="15" x14ac:dyDescent="0.45">
      <c r="A2105">
        <v>11297</v>
      </c>
      <c r="B2105">
        <v>30</v>
      </c>
      <c r="C2105">
        <v>128.5</v>
      </c>
      <c r="D2105">
        <v>29</v>
      </c>
      <c r="E2105">
        <v>130.5</v>
      </c>
      <c r="F2105">
        <v>29</v>
      </c>
      <c r="G2105">
        <v>130.5</v>
      </c>
      <c r="H2105">
        <v>25</v>
      </c>
      <c r="I2105">
        <v>112.5</v>
      </c>
      <c r="J2105">
        <v>113</v>
      </c>
      <c r="K2105">
        <v>502</v>
      </c>
      <c r="L2105" s="11" t="s">
        <v>11924</v>
      </c>
      <c r="M2105" s="12">
        <v>335</v>
      </c>
      <c r="N2105" s="12" t="s">
        <v>6</v>
      </c>
      <c r="O2105" s="12" t="s">
        <v>6</v>
      </c>
      <c r="P2105" s="12" t="s">
        <v>6</v>
      </c>
      <c r="Q2105" s="12" t="s">
        <v>6</v>
      </c>
      <c r="R2105">
        <v>2104</v>
      </c>
    </row>
    <row r="2106" spans="1:18" ht="15" x14ac:dyDescent="0.45">
      <c r="A2106">
        <v>31743</v>
      </c>
      <c r="D2106">
        <v>14</v>
      </c>
      <c r="E2106">
        <v>304.85000000000002</v>
      </c>
      <c r="F2106">
        <v>9</v>
      </c>
      <c r="G2106">
        <v>197.1</v>
      </c>
      <c r="J2106">
        <v>23</v>
      </c>
      <c r="K2106">
        <v>501.95000000000005</v>
      </c>
      <c r="L2106" s="11" t="s">
        <v>11925</v>
      </c>
      <c r="M2106" s="12" t="s">
        <v>6</v>
      </c>
      <c r="N2106" s="12" t="s">
        <v>6</v>
      </c>
      <c r="O2106" s="12">
        <v>350</v>
      </c>
      <c r="P2106" s="12" t="s">
        <v>6</v>
      </c>
      <c r="Q2106" s="12" t="s">
        <v>6</v>
      </c>
      <c r="R2106">
        <v>2105</v>
      </c>
    </row>
    <row r="2107" spans="1:18" ht="15" x14ac:dyDescent="0.45">
      <c r="A2107">
        <v>12027</v>
      </c>
      <c r="B2107">
        <v>25</v>
      </c>
      <c r="C2107">
        <v>36.78</v>
      </c>
      <c r="D2107">
        <v>92</v>
      </c>
      <c r="E2107">
        <v>144.44999999999999</v>
      </c>
      <c r="F2107">
        <v>85</v>
      </c>
      <c r="G2107">
        <v>135.61000000000001</v>
      </c>
      <c r="H2107">
        <v>116</v>
      </c>
      <c r="I2107">
        <v>184.43</v>
      </c>
      <c r="J2107">
        <v>318</v>
      </c>
      <c r="K2107">
        <v>501.27000000000004</v>
      </c>
      <c r="L2107" s="11" t="s">
        <v>11928</v>
      </c>
      <c r="M2107" s="12" t="s">
        <v>6</v>
      </c>
      <c r="N2107" s="12">
        <v>497</v>
      </c>
      <c r="O2107" s="12" t="s">
        <v>6</v>
      </c>
      <c r="P2107" s="12" t="s">
        <v>6</v>
      </c>
      <c r="Q2107" s="12" t="s">
        <v>6</v>
      </c>
      <c r="R2107">
        <v>2106</v>
      </c>
    </row>
    <row r="2108" spans="1:18" ht="15" x14ac:dyDescent="0.45">
      <c r="A2108">
        <v>18423</v>
      </c>
      <c r="B2108">
        <v>3</v>
      </c>
      <c r="C2108">
        <v>70.08</v>
      </c>
      <c r="D2108">
        <v>14</v>
      </c>
      <c r="E2108">
        <v>332.16</v>
      </c>
      <c r="F2108">
        <v>3</v>
      </c>
      <c r="G2108">
        <v>73.5</v>
      </c>
      <c r="H2108">
        <v>1</v>
      </c>
      <c r="I2108">
        <v>25.5</v>
      </c>
      <c r="J2108">
        <v>21</v>
      </c>
      <c r="K2108">
        <v>501.24</v>
      </c>
      <c r="L2108" s="11" t="s">
        <v>11925</v>
      </c>
      <c r="M2108" s="12" t="s">
        <v>6</v>
      </c>
      <c r="N2108" s="12" t="s">
        <v>6</v>
      </c>
      <c r="O2108" s="12">
        <v>351</v>
      </c>
      <c r="P2108" s="12" t="s">
        <v>6</v>
      </c>
      <c r="Q2108" s="12" t="s">
        <v>6</v>
      </c>
      <c r="R2108">
        <v>2107</v>
      </c>
    </row>
    <row r="2109" spans="1:18" ht="15" x14ac:dyDescent="0.45">
      <c r="A2109">
        <v>10937</v>
      </c>
      <c r="B2109">
        <v>6</v>
      </c>
      <c r="C2109">
        <v>46.14</v>
      </c>
      <c r="D2109">
        <v>6</v>
      </c>
      <c r="E2109">
        <v>47.4</v>
      </c>
      <c r="F2109">
        <v>53</v>
      </c>
      <c r="G2109">
        <v>407.44</v>
      </c>
      <c r="J2109">
        <v>65</v>
      </c>
      <c r="K2109">
        <v>500.98</v>
      </c>
      <c r="L2109" s="11" t="s">
        <v>11928</v>
      </c>
      <c r="M2109" s="12" t="s">
        <v>6</v>
      </c>
      <c r="N2109" s="12">
        <v>498</v>
      </c>
      <c r="O2109" s="12" t="s">
        <v>6</v>
      </c>
      <c r="P2109" s="12" t="s">
        <v>6</v>
      </c>
      <c r="Q2109" s="12" t="s">
        <v>6</v>
      </c>
      <c r="R2109">
        <v>2108</v>
      </c>
    </row>
    <row r="2110" spans="1:18" ht="15" x14ac:dyDescent="0.45">
      <c r="A2110">
        <v>12367</v>
      </c>
      <c r="B2110">
        <v>21</v>
      </c>
      <c r="C2110">
        <v>115.5</v>
      </c>
      <c r="D2110">
        <v>12</v>
      </c>
      <c r="E2110">
        <v>67.2</v>
      </c>
      <c r="F2110">
        <v>27</v>
      </c>
      <c r="G2110">
        <v>156.6</v>
      </c>
      <c r="H2110">
        <v>28</v>
      </c>
      <c r="I2110">
        <v>161.04</v>
      </c>
      <c r="J2110">
        <v>88</v>
      </c>
      <c r="K2110">
        <v>500.33999999999992</v>
      </c>
      <c r="L2110" s="11" t="s">
        <v>11928</v>
      </c>
      <c r="M2110" s="12" t="s">
        <v>6</v>
      </c>
      <c r="N2110" s="12">
        <v>499</v>
      </c>
      <c r="O2110" s="12" t="s">
        <v>6</v>
      </c>
      <c r="P2110" s="12" t="s">
        <v>6</v>
      </c>
      <c r="Q2110" s="12" t="s">
        <v>6</v>
      </c>
      <c r="R2110">
        <v>2109</v>
      </c>
    </row>
    <row r="2111" spans="1:18" ht="15" x14ac:dyDescent="0.45">
      <c r="A2111">
        <v>30028</v>
      </c>
      <c r="B2111">
        <v>22</v>
      </c>
      <c r="C2111">
        <v>149.6</v>
      </c>
      <c r="D2111">
        <v>13</v>
      </c>
      <c r="E2111">
        <v>86.59</v>
      </c>
      <c r="F2111">
        <v>22</v>
      </c>
      <c r="G2111">
        <v>189.2</v>
      </c>
      <c r="H2111">
        <v>8</v>
      </c>
      <c r="I2111">
        <v>74.41</v>
      </c>
      <c r="J2111">
        <v>65</v>
      </c>
      <c r="K2111">
        <v>499.79999999999995</v>
      </c>
      <c r="L2111" s="11" t="s">
        <v>11927</v>
      </c>
      <c r="M2111" s="12" t="s">
        <v>6</v>
      </c>
      <c r="N2111" s="12" t="s">
        <v>6</v>
      </c>
      <c r="O2111" s="12" t="s">
        <v>6</v>
      </c>
      <c r="P2111" s="12" t="s">
        <v>6</v>
      </c>
      <c r="Q2111" s="12">
        <v>341</v>
      </c>
      <c r="R2111">
        <v>2110</v>
      </c>
    </row>
    <row r="2112" spans="1:18" ht="15" x14ac:dyDescent="0.45">
      <c r="A2112">
        <v>31615</v>
      </c>
      <c r="D2112">
        <v>10</v>
      </c>
      <c r="E2112">
        <v>159</v>
      </c>
      <c r="F2112">
        <v>12</v>
      </c>
      <c r="G2112">
        <v>175.56</v>
      </c>
      <c r="H2112">
        <v>11</v>
      </c>
      <c r="I2112">
        <v>164.74</v>
      </c>
      <c r="J2112">
        <v>33</v>
      </c>
      <c r="K2112">
        <v>499.3</v>
      </c>
      <c r="L2112" s="11" t="s">
        <v>11927</v>
      </c>
      <c r="M2112" s="12" t="s">
        <v>6</v>
      </c>
      <c r="N2112" s="12" t="s">
        <v>6</v>
      </c>
      <c r="O2112" s="12" t="s">
        <v>6</v>
      </c>
      <c r="P2112" s="12" t="s">
        <v>6</v>
      </c>
      <c r="Q2112" s="12">
        <v>342</v>
      </c>
      <c r="R2112">
        <v>2111</v>
      </c>
    </row>
    <row r="2113" spans="1:18" ht="15" x14ac:dyDescent="0.45">
      <c r="A2113">
        <v>16257</v>
      </c>
      <c r="B2113">
        <v>19</v>
      </c>
      <c r="C2113">
        <v>129.19999999999999</v>
      </c>
      <c r="D2113">
        <v>25</v>
      </c>
      <c r="E2113">
        <v>170</v>
      </c>
      <c r="F2113">
        <v>13</v>
      </c>
      <c r="G2113">
        <v>89.6</v>
      </c>
      <c r="H2113">
        <v>16</v>
      </c>
      <c r="I2113">
        <v>110.4</v>
      </c>
      <c r="J2113">
        <v>73</v>
      </c>
      <c r="K2113">
        <v>499.19999999999993</v>
      </c>
      <c r="L2113" s="11" t="s">
        <v>11926</v>
      </c>
      <c r="M2113" s="12" t="s">
        <v>6</v>
      </c>
      <c r="N2113" s="12" t="s">
        <v>6</v>
      </c>
      <c r="O2113" s="12" t="s">
        <v>6</v>
      </c>
      <c r="P2113" s="12">
        <v>420</v>
      </c>
      <c r="Q2113" s="12" t="s">
        <v>6</v>
      </c>
      <c r="R2113">
        <v>2112</v>
      </c>
    </row>
    <row r="2114" spans="1:18" ht="15" x14ac:dyDescent="0.45">
      <c r="A2114">
        <v>2011278</v>
      </c>
      <c r="B2114">
        <v>2.57</v>
      </c>
      <c r="C2114">
        <v>126.14</v>
      </c>
      <c r="D2114">
        <v>5.16</v>
      </c>
      <c r="E2114">
        <v>252.64</v>
      </c>
      <c r="F2114">
        <v>2.0699999999999998</v>
      </c>
      <c r="G2114">
        <v>101.43</v>
      </c>
      <c r="H2114">
        <v>0.37</v>
      </c>
      <c r="I2114">
        <v>18.84</v>
      </c>
      <c r="J2114">
        <v>10.17</v>
      </c>
      <c r="K2114">
        <v>499.04999999999995</v>
      </c>
      <c r="L2114" s="11" t="s">
        <v>11924</v>
      </c>
      <c r="M2114" s="12">
        <v>336</v>
      </c>
      <c r="N2114" s="12" t="s">
        <v>6</v>
      </c>
      <c r="O2114" s="12" t="s">
        <v>6</v>
      </c>
      <c r="P2114" s="12" t="s">
        <v>6</v>
      </c>
      <c r="Q2114" s="12" t="s">
        <v>6</v>
      </c>
      <c r="R2114">
        <v>2113</v>
      </c>
    </row>
    <row r="2115" spans="1:18" ht="15" x14ac:dyDescent="0.45">
      <c r="A2115">
        <v>30115</v>
      </c>
      <c r="B2115">
        <v>1</v>
      </c>
      <c r="C2115">
        <v>49.9</v>
      </c>
      <c r="D2115">
        <v>2</v>
      </c>
      <c r="E2115">
        <v>99.8</v>
      </c>
      <c r="F2115">
        <v>1</v>
      </c>
      <c r="G2115">
        <v>49.9</v>
      </c>
      <c r="H2115">
        <v>6</v>
      </c>
      <c r="I2115">
        <v>299.39999999999998</v>
      </c>
      <c r="J2115">
        <v>10</v>
      </c>
      <c r="K2115">
        <v>499</v>
      </c>
      <c r="L2115" s="11" t="s">
        <v>11925</v>
      </c>
      <c r="M2115" s="12" t="s">
        <v>6</v>
      </c>
      <c r="N2115" s="12" t="s">
        <v>6</v>
      </c>
      <c r="O2115" s="12">
        <v>352</v>
      </c>
      <c r="P2115" s="12" t="s">
        <v>6</v>
      </c>
      <c r="Q2115" s="12" t="s">
        <v>6</v>
      </c>
      <c r="R2115">
        <v>2114</v>
      </c>
    </row>
    <row r="2116" spans="1:18" ht="15" x14ac:dyDescent="0.45">
      <c r="A2116">
        <v>17834</v>
      </c>
      <c r="B2116">
        <v>59</v>
      </c>
      <c r="C2116">
        <v>164.98</v>
      </c>
      <c r="D2116">
        <v>43</v>
      </c>
      <c r="E2116">
        <v>120.4</v>
      </c>
      <c r="F2116">
        <v>45</v>
      </c>
      <c r="G2116">
        <v>126</v>
      </c>
      <c r="H2116">
        <v>30</v>
      </c>
      <c r="I2116">
        <v>87</v>
      </c>
      <c r="J2116">
        <v>177</v>
      </c>
      <c r="K2116">
        <v>498.38</v>
      </c>
      <c r="L2116" s="11" t="s">
        <v>11926</v>
      </c>
      <c r="M2116" s="12" t="s">
        <v>6</v>
      </c>
      <c r="N2116" s="12" t="s">
        <v>6</v>
      </c>
      <c r="O2116" s="12" t="s">
        <v>6</v>
      </c>
      <c r="P2116" s="12">
        <v>421</v>
      </c>
      <c r="Q2116" s="12" t="s">
        <v>6</v>
      </c>
      <c r="R2116">
        <v>2115</v>
      </c>
    </row>
    <row r="2117" spans="1:18" ht="15" x14ac:dyDescent="0.45">
      <c r="A2117">
        <v>17699</v>
      </c>
      <c r="B2117">
        <v>170</v>
      </c>
      <c r="C2117">
        <v>135.76</v>
      </c>
      <c r="D2117">
        <v>145</v>
      </c>
      <c r="E2117">
        <v>115.82</v>
      </c>
      <c r="F2117">
        <v>194</v>
      </c>
      <c r="G2117">
        <v>154.54</v>
      </c>
      <c r="H2117">
        <v>115</v>
      </c>
      <c r="I2117">
        <v>91.46</v>
      </c>
      <c r="J2117">
        <v>624</v>
      </c>
      <c r="K2117">
        <v>497.58</v>
      </c>
      <c r="L2117" s="11" t="s">
        <v>11928</v>
      </c>
      <c r="M2117" s="12" t="s">
        <v>6</v>
      </c>
      <c r="N2117" s="12">
        <v>500</v>
      </c>
      <c r="O2117" s="12" t="s">
        <v>6</v>
      </c>
      <c r="P2117" s="12" t="s">
        <v>6</v>
      </c>
      <c r="Q2117" s="12" t="s">
        <v>6</v>
      </c>
      <c r="R2117">
        <v>2116</v>
      </c>
    </row>
    <row r="2118" spans="1:18" ht="15" x14ac:dyDescent="0.45">
      <c r="A2118">
        <v>11007</v>
      </c>
      <c r="B2118">
        <v>12</v>
      </c>
      <c r="C2118">
        <v>134.4</v>
      </c>
      <c r="D2118">
        <v>9</v>
      </c>
      <c r="E2118">
        <v>97.2</v>
      </c>
      <c r="F2118">
        <v>13</v>
      </c>
      <c r="G2118">
        <v>137.80000000000001</v>
      </c>
      <c r="H2118">
        <v>12</v>
      </c>
      <c r="I2118">
        <v>127.2</v>
      </c>
      <c r="J2118">
        <v>46</v>
      </c>
      <c r="K2118">
        <v>496.6</v>
      </c>
      <c r="L2118" s="11" t="s">
        <v>11927</v>
      </c>
      <c r="M2118" s="12" t="s">
        <v>6</v>
      </c>
      <c r="N2118" s="12" t="s">
        <v>6</v>
      </c>
      <c r="O2118" s="12" t="s">
        <v>6</v>
      </c>
      <c r="P2118" s="12" t="s">
        <v>6</v>
      </c>
      <c r="Q2118" s="12">
        <v>343</v>
      </c>
      <c r="R2118">
        <v>2117</v>
      </c>
    </row>
    <row r="2119" spans="1:18" ht="15" x14ac:dyDescent="0.45">
      <c r="A2119">
        <v>10516</v>
      </c>
      <c r="B2119">
        <v>1</v>
      </c>
      <c r="C2119">
        <v>46.6</v>
      </c>
      <c r="D2119">
        <v>3</v>
      </c>
      <c r="E2119">
        <v>134.69999999999999</v>
      </c>
      <c r="F2119">
        <v>2</v>
      </c>
      <c r="G2119">
        <v>89.8</v>
      </c>
      <c r="H2119">
        <v>5</v>
      </c>
      <c r="I2119">
        <v>224.5</v>
      </c>
      <c r="J2119">
        <v>11</v>
      </c>
      <c r="K2119">
        <v>495.59999999999997</v>
      </c>
      <c r="L2119" s="11" t="s">
        <v>11927</v>
      </c>
      <c r="M2119" s="12" t="s">
        <v>6</v>
      </c>
      <c r="N2119" s="12" t="s">
        <v>6</v>
      </c>
      <c r="O2119" s="12" t="s">
        <v>6</v>
      </c>
      <c r="P2119" s="12" t="s">
        <v>6</v>
      </c>
      <c r="Q2119" s="12">
        <v>344</v>
      </c>
      <c r="R2119">
        <v>2118</v>
      </c>
    </row>
    <row r="2120" spans="1:18" ht="15" x14ac:dyDescent="0.45">
      <c r="A2120">
        <v>2027688</v>
      </c>
      <c r="F2120">
        <v>4.4000000000000004</v>
      </c>
      <c r="G2120">
        <v>395.38</v>
      </c>
      <c r="H2120">
        <v>1.1100000000000001</v>
      </c>
      <c r="I2120">
        <v>99.97</v>
      </c>
      <c r="J2120">
        <v>5.5100000000000007</v>
      </c>
      <c r="K2120">
        <v>495.35</v>
      </c>
      <c r="L2120" s="11" t="s">
        <v>11924</v>
      </c>
      <c r="M2120" s="12">
        <v>337</v>
      </c>
      <c r="N2120" s="12" t="s">
        <v>6</v>
      </c>
      <c r="O2120" s="12" t="s">
        <v>6</v>
      </c>
      <c r="P2120" s="12" t="s">
        <v>6</v>
      </c>
      <c r="Q2120" s="12" t="s">
        <v>6</v>
      </c>
      <c r="R2120">
        <v>2119</v>
      </c>
    </row>
    <row r="2121" spans="1:18" ht="15" x14ac:dyDescent="0.45">
      <c r="A2121">
        <v>17624</v>
      </c>
      <c r="B2121">
        <v>27</v>
      </c>
      <c r="C2121">
        <v>202.5</v>
      </c>
      <c r="D2121">
        <v>11</v>
      </c>
      <c r="E2121">
        <v>82.5</v>
      </c>
      <c r="F2121">
        <v>4</v>
      </c>
      <c r="G2121">
        <v>30</v>
      </c>
      <c r="H2121">
        <v>24</v>
      </c>
      <c r="I2121">
        <v>180</v>
      </c>
      <c r="J2121">
        <v>66</v>
      </c>
      <c r="K2121">
        <v>495</v>
      </c>
      <c r="L2121" s="11" t="s">
        <v>11925</v>
      </c>
      <c r="M2121" s="12" t="s">
        <v>6</v>
      </c>
      <c r="N2121" s="12" t="s">
        <v>6</v>
      </c>
      <c r="O2121" s="12">
        <v>353</v>
      </c>
      <c r="P2121" s="12" t="s">
        <v>6</v>
      </c>
      <c r="Q2121" s="12" t="s">
        <v>6</v>
      </c>
      <c r="R2121">
        <v>2120</v>
      </c>
    </row>
    <row r="2122" spans="1:18" ht="15" x14ac:dyDescent="0.45">
      <c r="A2122">
        <v>28923</v>
      </c>
      <c r="B2122">
        <v>3</v>
      </c>
      <c r="C2122">
        <v>92.7</v>
      </c>
      <c r="D2122">
        <v>2</v>
      </c>
      <c r="E2122">
        <v>61.8</v>
      </c>
      <c r="F2122">
        <v>5</v>
      </c>
      <c r="G2122">
        <v>154.5</v>
      </c>
      <c r="H2122">
        <v>6</v>
      </c>
      <c r="I2122">
        <v>185.4</v>
      </c>
      <c r="J2122">
        <v>16</v>
      </c>
      <c r="K2122">
        <v>494.4</v>
      </c>
      <c r="L2122" s="11" t="s">
        <v>11926</v>
      </c>
      <c r="M2122" s="12" t="s">
        <v>6</v>
      </c>
      <c r="N2122" s="12" t="s">
        <v>6</v>
      </c>
      <c r="O2122" s="12" t="s">
        <v>6</v>
      </c>
      <c r="P2122" s="12">
        <v>422</v>
      </c>
      <c r="Q2122" s="12" t="s">
        <v>6</v>
      </c>
      <c r="R2122">
        <v>2121</v>
      </c>
    </row>
    <row r="2123" spans="1:18" ht="15" x14ac:dyDescent="0.45">
      <c r="A2123">
        <v>27137</v>
      </c>
      <c r="B2123">
        <v>17</v>
      </c>
      <c r="C2123">
        <v>161.5</v>
      </c>
      <c r="D2123">
        <v>12</v>
      </c>
      <c r="E2123">
        <v>114</v>
      </c>
      <c r="F2123">
        <v>12</v>
      </c>
      <c r="G2123">
        <v>114</v>
      </c>
      <c r="H2123">
        <v>11</v>
      </c>
      <c r="I2123">
        <v>104.5</v>
      </c>
      <c r="J2123">
        <v>52</v>
      </c>
      <c r="K2123">
        <v>494</v>
      </c>
      <c r="L2123" s="11" t="s">
        <v>11928</v>
      </c>
      <c r="M2123" s="12" t="s">
        <v>6</v>
      </c>
      <c r="N2123" s="12">
        <v>501</v>
      </c>
      <c r="O2123" s="12" t="s">
        <v>6</v>
      </c>
      <c r="P2123" s="12" t="s">
        <v>6</v>
      </c>
      <c r="Q2123" s="12" t="s">
        <v>6</v>
      </c>
      <c r="R2123">
        <v>2122</v>
      </c>
    </row>
    <row r="2124" spans="1:18" ht="15" x14ac:dyDescent="0.45">
      <c r="A2124">
        <v>17327</v>
      </c>
      <c r="B2124">
        <v>25</v>
      </c>
      <c r="C2124">
        <v>227.04</v>
      </c>
      <c r="D2124">
        <v>10</v>
      </c>
      <c r="E2124">
        <v>92</v>
      </c>
      <c r="F2124">
        <v>10</v>
      </c>
      <c r="G2124">
        <v>92</v>
      </c>
      <c r="H2124">
        <v>9</v>
      </c>
      <c r="I2124">
        <v>82.8</v>
      </c>
      <c r="J2124">
        <v>54</v>
      </c>
      <c r="K2124">
        <v>493.84</v>
      </c>
      <c r="L2124" s="11" t="s">
        <v>11926</v>
      </c>
      <c r="M2124" s="12" t="s">
        <v>6</v>
      </c>
      <c r="N2124" s="12" t="s">
        <v>6</v>
      </c>
      <c r="O2124" s="12" t="s">
        <v>6</v>
      </c>
      <c r="P2124" s="12">
        <v>423</v>
      </c>
      <c r="Q2124" s="12" t="s">
        <v>6</v>
      </c>
      <c r="R2124">
        <v>2123</v>
      </c>
    </row>
    <row r="2125" spans="1:18" ht="15" x14ac:dyDescent="0.45">
      <c r="A2125">
        <v>30627</v>
      </c>
      <c r="B2125">
        <v>23</v>
      </c>
      <c r="C2125">
        <v>142.22</v>
      </c>
      <c r="D2125">
        <v>17</v>
      </c>
      <c r="E2125">
        <v>118.6</v>
      </c>
      <c r="F2125">
        <v>18</v>
      </c>
      <c r="G2125">
        <v>123.1</v>
      </c>
      <c r="H2125">
        <v>16</v>
      </c>
      <c r="I2125">
        <v>109.85</v>
      </c>
      <c r="J2125">
        <v>74</v>
      </c>
      <c r="K2125">
        <v>493.77</v>
      </c>
      <c r="L2125" s="11" t="s">
        <v>11927</v>
      </c>
      <c r="M2125" s="12" t="s">
        <v>6</v>
      </c>
      <c r="N2125" s="12" t="s">
        <v>6</v>
      </c>
      <c r="O2125" s="12" t="s">
        <v>6</v>
      </c>
      <c r="P2125" s="12" t="s">
        <v>6</v>
      </c>
      <c r="Q2125" s="12">
        <v>345</v>
      </c>
      <c r="R2125">
        <v>2124</v>
      </c>
    </row>
    <row r="2126" spans="1:18" ht="15" x14ac:dyDescent="0.45">
      <c r="A2126">
        <v>18035</v>
      </c>
      <c r="B2126">
        <v>1</v>
      </c>
      <c r="C2126">
        <v>26.22</v>
      </c>
      <c r="D2126">
        <v>3</v>
      </c>
      <c r="E2126">
        <v>85.5</v>
      </c>
      <c r="F2126">
        <v>6</v>
      </c>
      <c r="G2126">
        <v>172.4</v>
      </c>
      <c r="H2126">
        <v>7</v>
      </c>
      <c r="I2126">
        <v>209.3</v>
      </c>
      <c r="J2126">
        <v>17</v>
      </c>
      <c r="K2126">
        <v>493.42</v>
      </c>
      <c r="L2126" s="11" t="s">
        <v>11928</v>
      </c>
      <c r="M2126" s="12" t="s">
        <v>6</v>
      </c>
      <c r="N2126" s="12">
        <v>502</v>
      </c>
      <c r="O2126" s="12" t="s">
        <v>6</v>
      </c>
      <c r="P2126" s="12" t="s">
        <v>6</v>
      </c>
      <c r="Q2126" s="12" t="s">
        <v>6</v>
      </c>
      <c r="R2126">
        <v>2125</v>
      </c>
    </row>
    <row r="2127" spans="1:18" ht="15" x14ac:dyDescent="0.45">
      <c r="A2127">
        <v>10990</v>
      </c>
      <c r="B2127">
        <v>19</v>
      </c>
      <c r="C2127">
        <v>199.86</v>
      </c>
      <c r="D2127">
        <v>11</v>
      </c>
      <c r="E2127">
        <v>119.03</v>
      </c>
      <c r="F2127">
        <v>8</v>
      </c>
      <c r="G2127">
        <v>87.2</v>
      </c>
      <c r="H2127">
        <v>8</v>
      </c>
      <c r="I2127">
        <v>87.2</v>
      </c>
      <c r="J2127">
        <v>46</v>
      </c>
      <c r="K2127">
        <v>493.28999999999996</v>
      </c>
      <c r="L2127" s="11" t="s">
        <v>11928</v>
      </c>
      <c r="M2127" s="12" t="s">
        <v>6</v>
      </c>
      <c r="N2127" s="12">
        <v>503</v>
      </c>
      <c r="O2127" s="12" t="s">
        <v>6</v>
      </c>
      <c r="P2127" s="12" t="s">
        <v>6</v>
      </c>
      <c r="Q2127" s="12" t="s">
        <v>6</v>
      </c>
      <c r="R2127">
        <v>2126</v>
      </c>
    </row>
    <row r="2128" spans="1:18" ht="15" x14ac:dyDescent="0.45">
      <c r="A2128">
        <v>31307</v>
      </c>
      <c r="B2128">
        <v>19</v>
      </c>
      <c r="C2128">
        <v>141.35</v>
      </c>
      <c r="F2128">
        <v>17</v>
      </c>
      <c r="G2128">
        <v>161.5</v>
      </c>
      <c r="H2128">
        <v>20</v>
      </c>
      <c r="I2128">
        <v>190</v>
      </c>
      <c r="J2128">
        <v>56</v>
      </c>
      <c r="K2128">
        <v>492.85</v>
      </c>
      <c r="L2128" s="11" t="s">
        <v>11926</v>
      </c>
      <c r="M2128" s="12" t="s">
        <v>6</v>
      </c>
      <c r="N2128" s="12" t="s">
        <v>6</v>
      </c>
      <c r="O2128" s="12" t="s">
        <v>6</v>
      </c>
      <c r="P2128" s="12">
        <v>424</v>
      </c>
      <c r="Q2128" s="12" t="s">
        <v>6</v>
      </c>
      <c r="R2128">
        <v>2127</v>
      </c>
    </row>
    <row r="2129" spans="1:18" ht="15" x14ac:dyDescent="0.45">
      <c r="A2129">
        <v>29787</v>
      </c>
      <c r="B2129">
        <v>10</v>
      </c>
      <c r="C2129">
        <v>305</v>
      </c>
      <c r="D2129">
        <v>2</v>
      </c>
      <c r="E2129">
        <v>65.8</v>
      </c>
      <c r="F2129">
        <v>2</v>
      </c>
      <c r="G2129">
        <v>61</v>
      </c>
      <c r="H2129">
        <v>2</v>
      </c>
      <c r="I2129">
        <v>61</v>
      </c>
      <c r="J2129">
        <v>16</v>
      </c>
      <c r="K2129">
        <v>492.8</v>
      </c>
      <c r="L2129" s="11" t="s">
        <v>11928</v>
      </c>
      <c r="M2129" s="12" t="s">
        <v>6</v>
      </c>
      <c r="N2129" s="12">
        <v>504</v>
      </c>
      <c r="O2129" s="12" t="s">
        <v>6</v>
      </c>
      <c r="P2129" s="12" t="s">
        <v>6</v>
      </c>
      <c r="Q2129" s="12" t="s">
        <v>6</v>
      </c>
      <c r="R2129">
        <v>2128</v>
      </c>
    </row>
    <row r="2130" spans="1:18" ht="15" x14ac:dyDescent="0.45">
      <c r="A2130">
        <v>17088</v>
      </c>
      <c r="D2130">
        <v>19</v>
      </c>
      <c r="E2130">
        <v>110.2</v>
      </c>
      <c r="F2130">
        <v>32</v>
      </c>
      <c r="G2130">
        <v>185.14</v>
      </c>
      <c r="H2130">
        <v>34</v>
      </c>
      <c r="I2130">
        <v>197.2</v>
      </c>
      <c r="J2130">
        <v>85</v>
      </c>
      <c r="K2130">
        <v>492.53999999999996</v>
      </c>
      <c r="L2130" s="11" t="s">
        <v>11928</v>
      </c>
      <c r="M2130" s="12" t="s">
        <v>6</v>
      </c>
      <c r="N2130" s="12">
        <v>505</v>
      </c>
      <c r="O2130" s="12" t="s">
        <v>6</v>
      </c>
      <c r="P2130" s="12" t="s">
        <v>6</v>
      </c>
      <c r="Q2130" s="12" t="s">
        <v>6</v>
      </c>
      <c r="R2130">
        <v>2129</v>
      </c>
    </row>
    <row r="2131" spans="1:18" ht="15" x14ac:dyDescent="0.45">
      <c r="A2131">
        <v>10798</v>
      </c>
      <c r="D2131">
        <v>3</v>
      </c>
      <c r="E2131">
        <v>187.7</v>
      </c>
      <c r="F2131">
        <v>4</v>
      </c>
      <c r="G2131">
        <v>243.6</v>
      </c>
      <c r="H2131">
        <v>1</v>
      </c>
      <c r="I2131">
        <v>60.9</v>
      </c>
      <c r="J2131">
        <v>8</v>
      </c>
      <c r="K2131">
        <v>492.19999999999993</v>
      </c>
      <c r="L2131" s="11" t="s">
        <v>11928</v>
      </c>
      <c r="M2131" s="12" t="s">
        <v>6</v>
      </c>
      <c r="N2131" s="12">
        <v>506</v>
      </c>
      <c r="O2131" s="12" t="s">
        <v>6</v>
      </c>
      <c r="P2131" s="12" t="s">
        <v>6</v>
      </c>
      <c r="Q2131" s="12" t="s">
        <v>6</v>
      </c>
      <c r="R2131">
        <v>2130</v>
      </c>
    </row>
    <row r="2132" spans="1:18" ht="15" x14ac:dyDescent="0.45">
      <c r="A2132">
        <v>22645</v>
      </c>
      <c r="B2132">
        <v>15</v>
      </c>
      <c r="C2132">
        <v>109.5</v>
      </c>
      <c r="D2132">
        <v>15</v>
      </c>
      <c r="E2132">
        <v>109.5</v>
      </c>
      <c r="F2132">
        <v>20</v>
      </c>
      <c r="G2132">
        <v>146.82</v>
      </c>
      <c r="H2132">
        <v>17</v>
      </c>
      <c r="I2132">
        <v>126.3</v>
      </c>
      <c r="J2132">
        <v>67</v>
      </c>
      <c r="K2132">
        <v>492.12</v>
      </c>
      <c r="L2132" s="11" t="s">
        <v>11928</v>
      </c>
      <c r="M2132" s="12" t="s">
        <v>6</v>
      </c>
      <c r="N2132" s="12">
        <v>507</v>
      </c>
      <c r="O2132" s="12" t="s">
        <v>6</v>
      </c>
      <c r="P2132" s="12" t="s">
        <v>6</v>
      </c>
      <c r="Q2132" s="12" t="s">
        <v>6</v>
      </c>
      <c r="R2132">
        <v>2131</v>
      </c>
    </row>
    <row r="2133" spans="1:18" ht="15" x14ac:dyDescent="0.45">
      <c r="A2133">
        <v>22654</v>
      </c>
      <c r="D2133">
        <v>6</v>
      </c>
      <c r="E2133">
        <v>82.29</v>
      </c>
      <c r="F2133">
        <v>15</v>
      </c>
      <c r="G2133">
        <v>207.39</v>
      </c>
      <c r="H2133">
        <v>14</v>
      </c>
      <c r="I2133">
        <v>201.84</v>
      </c>
      <c r="J2133">
        <v>35</v>
      </c>
      <c r="K2133">
        <v>491.52</v>
      </c>
      <c r="L2133" s="11" t="s">
        <v>11926</v>
      </c>
      <c r="M2133" s="12" t="s">
        <v>6</v>
      </c>
      <c r="N2133" s="12" t="s">
        <v>6</v>
      </c>
      <c r="O2133" s="12" t="s">
        <v>6</v>
      </c>
      <c r="P2133" s="12">
        <v>425</v>
      </c>
      <c r="Q2133" s="12" t="s">
        <v>6</v>
      </c>
      <c r="R2133">
        <v>2132</v>
      </c>
    </row>
    <row r="2134" spans="1:18" ht="15" x14ac:dyDescent="0.45">
      <c r="A2134">
        <v>12368</v>
      </c>
      <c r="B2134">
        <v>23</v>
      </c>
      <c r="C2134">
        <v>125.62</v>
      </c>
      <c r="D2134">
        <v>22</v>
      </c>
      <c r="E2134">
        <v>131</v>
      </c>
      <c r="F2134">
        <v>19</v>
      </c>
      <c r="G2134">
        <v>109.1</v>
      </c>
      <c r="H2134">
        <v>23</v>
      </c>
      <c r="I2134">
        <v>125.62</v>
      </c>
      <c r="J2134">
        <v>87</v>
      </c>
      <c r="K2134">
        <v>491.34000000000003</v>
      </c>
      <c r="L2134" s="11" t="s">
        <v>11928</v>
      </c>
      <c r="M2134" s="12" t="s">
        <v>6</v>
      </c>
      <c r="N2134" s="12">
        <v>508</v>
      </c>
      <c r="O2134" s="12" t="s">
        <v>6</v>
      </c>
      <c r="P2134" s="12" t="s">
        <v>6</v>
      </c>
      <c r="Q2134" s="12" t="s">
        <v>6</v>
      </c>
      <c r="R2134">
        <v>2133</v>
      </c>
    </row>
    <row r="2135" spans="1:18" ht="15" x14ac:dyDescent="0.45">
      <c r="A2135">
        <v>14744</v>
      </c>
      <c r="B2135">
        <v>18</v>
      </c>
      <c r="C2135">
        <v>147.6</v>
      </c>
      <c r="D2135">
        <v>23</v>
      </c>
      <c r="E2135">
        <v>187.94</v>
      </c>
      <c r="F2135">
        <v>19</v>
      </c>
      <c r="G2135">
        <v>155.80000000000001</v>
      </c>
      <c r="J2135">
        <v>60</v>
      </c>
      <c r="K2135">
        <v>491.34</v>
      </c>
      <c r="L2135" s="11" t="s">
        <v>11928</v>
      </c>
      <c r="M2135" s="12" t="s">
        <v>6</v>
      </c>
      <c r="N2135" s="12">
        <v>509</v>
      </c>
      <c r="O2135" s="12" t="s">
        <v>6</v>
      </c>
      <c r="P2135" s="12" t="s">
        <v>6</v>
      </c>
      <c r="Q2135" s="12" t="s">
        <v>6</v>
      </c>
      <c r="R2135">
        <v>2134</v>
      </c>
    </row>
    <row r="2136" spans="1:18" ht="15" x14ac:dyDescent="0.45">
      <c r="A2136">
        <v>16382</v>
      </c>
      <c r="B2136">
        <v>109</v>
      </c>
      <c r="C2136">
        <v>161.22</v>
      </c>
      <c r="D2136">
        <v>80</v>
      </c>
      <c r="E2136">
        <v>119.64</v>
      </c>
      <c r="F2136">
        <v>89</v>
      </c>
      <c r="G2136">
        <v>132.78</v>
      </c>
      <c r="H2136">
        <v>50</v>
      </c>
      <c r="I2136">
        <v>76.27</v>
      </c>
      <c r="J2136">
        <v>328</v>
      </c>
      <c r="K2136">
        <v>489.90999999999997</v>
      </c>
      <c r="L2136" s="11" t="s">
        <v>11928</v>
      </c>
      <c r="M2136" s="12" t="s">
        <v>6</v>
      </c>
      <c r="N2136" s="12">
        <v>510</v>
      </c>
      <c r="O2136" s="12" t="s">
        <v>6</v>
      </c>
      <c r="P2136" s="12" t="s">
        <v>6</v>
      </c>
      <c r="Q2136" s="12" t="s">
        <v>6</v>
      </c>
      <c r="R2136">
        <v>2135</v>
      </c>
    </row>
    <row r="2137" spans="1:18" ht="15" x14ac:dyDescent="0.45">
      <c r="A2137">
        <v>29893</v>
      </c>
      <c r="B2137">
        <v>3</v>
      </c>
      <c r="C2137">
        <v>93.15</v>
      </c>
      <c r="D2137">
        <v>2</v>
      </c>
      <c r="E2137">
        <v>63.8</v>
      </c>
      <c r="F2137">
        <v>4</v>
      </c>
      <c r="G2137">
        <v>127.6</v>
      </c>
      <c r="H2137">
        <v>7</v>
      </c>
      <c r="I2137">
        <v>205.3</v>
      </c>
      <c r="J2137">
        <v>16</v>
      </c>
      <c r="K2137">
        <v>489.84999999999997</v>
      </c>
      <c r="L2137" s="11" t="s">
        <v>11925</v>
      </c>
      <c r="M2137" s="12" t="s">
        <v>6</v>
      </c>
      <c r="N2137" s="12" t="s">
        <v>6</v>
      </c>
      <c r="O2137" s="12">
        <v>354</v>
      </c>
      <c r="P2137" s="12" t="s">
        <v>6</v>
      </c>
      <c r="Q2137" s="12" t="s">
        <v>6</v>
      </c>
      <c r="R2137">
        <v>2136</v>
      </c>
    </row>
    <row r="2138" spans="1:18" ht="15" x14ac:dyDescent="0.45">
      <c r="A2138">
        <v>32103</v>
      </c>
      <c r="H2138">
        <v>5</v>
      </c>
      <c r="I2138">
        <v>489.5</v>
      </c>
      <c r="J2138">
        <v>5</v>
      </c>
      <c r="K2138">
        <v>489.5</v>
      </c>
      <c r="L2138" s="11" t="s">
        <v>11925</v>
      </c>
      <c r="M2138" s="12" t="s">
        <v>6</v>
      </c>
      <c r="N2138" s="12" t="s">
        <v>6</v>
      </c>
      <c r="O2138" s="12">
        <v>355</v>
      </c>
      <c r="P2138" s="12" t="s">
        <v>6</v>
      </c>
      <c r="Q2138" s="12" t="s">
        <v>6</v>
      </c>
      <c r="R2138">
        <v>2137</v>
      </c>
    </row>
    <row r="2139" spans="1:18" ht="15" x14ac:dyDescent="0.45">
      <c r="A2139">
        <v>30405</v>
      </c>
      <c r="B2139">
        <v>13</v>
      </c>
      <c r="C2139">
        <v>192.51</v>
      </c>
      <c r="D2139">
        <v>4</v>
      </c>
      <c r="E2139">
        <v>59.6</v>
      </c>
      <c r="F2139">
        <v>14</v>
      </c>
      <c r="G2139">
        <v>207.41</v>
      </c>
      <c r="H2139">
        <v>2</v>
      </c>
      <c r="I2139">
        <v>29.8</v>
      </c>
      <c r="J2139">
        <v>33</v>
      </c>
      <c r="K2139">
        <v>489.32</v>
      </c>
      <c r="L2139" s="11" t="s">
        <v>11926</v>
      </c>
      <c r="M2139" s="12" t="s">
        <v>6</v>
      </c>
      <c r="N2139" s="12" t="s">
        <v>6</v>
      </c>
      <c r="O2139" s="12" t="s">
        <v>6</v>
      </c>
      <c r="P2139" s="12">
        <v>426</v>
      </c>
      <c r="Q2139" s="12" t="s">
        <v>6</v>
      </c>
      <c r="R2139">
        <v>2138</v>
      </c>
    </row>
    <row r="2140" spans="1:18" ht="15" x14ac:dyDescent="0.45">
      <c r="A2140">
        <v>16790</v>
      </c>
      <c r="B2140">
        <v>90</v>
      </c>
      <c r="C2140">
        <v>161.58000000000001</v>
      </c>
      <c r="D2140">
        <v>41</v>
      </c>
      <c r="E2140">
        <v>73.8</v>
      </c>
      <c r="F2140">
        <v>76</v>
      </c>
      <c r="G2140">
        <v>136.52000000000001</v>
      </c>
      <c r="H2140">
        <v>65</v>
      </c>
      <c r="I2140">
        <v>116.86</v>
      </c>
      <c r="J2140">
        <v>272</v>
      </c>
      <c r="K2140">
        <v>488.76</v>
      </c>
      <c r="L2140" s="11" t="s">
        <v>11928</v>
      </c>
      <c r="M2140" s="12" t="s">
        <v>6</v>
      </c>
      <c r="N2140" s="12">
        <v>511</v>
      </c>
      <c r="O2140" s="12" t="s">
        <v>6</v>
      </c>
      <c r="P2140" s="12" t="s">
        <v>6</v>
      </c>
      <c r="Q2140" s="12" t="s">
        <v>6</v>
      </c>
      <c r="R2140">
        <v>2139</v>
      </c>
    </row>
    <row r="2141" spans="1:18" ht="15" x14ac:dyDescent="0.45">
      <c r="A2141">
        <v>10925</v>
      </c>
      <c r="B2141">
        <v>17</v>
      </c>
      <c r="C2141">
        <v>254.82</v>
      </c>
      <c r="D2141">
        <v>3</v>
      </c>
      <c r="E2141">
        <v>46.5</v>
      </c>
      <c r="F2141">
        <v>12</v>
      </c>
      <c r="G2141">
        <v>187.2</v>
      </c>
      <c r="J2141">
        <v>32</v>
      </c>
      <c r="K2141">
        <v>488.52</v>
      </c>
      <c r="L2141" s="11" t="s">
        <v>11928</v>
      </c>
      <c r="M2141" s="12" t="s">
        <v>6</v>
      </c>
      <c r="N2141" s="12">
        <v>512</v>
      </c>
      <c r="O2141" s="12" t="s">
        <v>6</v>
      </c>
      <c r="P2141" s="12" t="s">
        <v>6</v>
      </c>
      <c r="Q2141" s="12" t="s">
        <v>6</v>
      </c>
      <c r="R2141">
        <v>2140</v>
      </c>
    </row>
    <row r="2142" spans="1:18" ht="15" x14ac:dyDescent="0.45">
      <c r="A2142">
        <v>31376</v>
      </c>
      <c r="B2142">
        <v>4</v>
      </c>
      <c r="C2142">
        <v>98</v>
      </c>
      <c r="D2142">
        <v>8</v>
      </c>
      <c r="E2142">
        <v>194.04</v>
      </c>
      <c r="F2142">
        <v>7</v>
      </c>
      <c r="G2142">
        <v>171.5</v>
      </c>
      <c r="H2142">
        <v>1</v>
      </c>
      <c r="I2142">
        <v>24.5</v>
      </c>
      <c r="J2142">
        <v>20</v>
      </c>
      <c r="K2142">
        <v>488.03999999999996</v>
      </c>
      <c r="L2142" s="11" t="s">
        <v>11926</v>
      </c>
      <c r="M2142" s="12" t="s">
        <v>6</v>
      </c>
      <c r="N2142" s="12" t="s">
        <v>6</v>
      </c>
      <c r="O2142" s="12" t="s">
        <v>6</v>
      </c>
      <c r="P2142" s="12">
        <v>427</v>
      </c>
      <c r="Q2142" s="12" t="s">
        <v>6</v>
      </c>
      <c r="R2142">
        <v>2141</v>
      </c>
    </row>
    <row r="2143" spans="1:18" ht="15" x14ac:dyDescent="0.45">
      <c r="A2143">
        <v>22808</v>
      </c>
      <c r="B2143">
        <v>7</v>
      </c>
      <c r="C2143">
        <v>99.36</v>
      </c>
      <c r="D2143">
        <v>7</v>
      </c>
      <c r="E2143">
        <v>103.5</v>
      </c>
      <c r="F2143">
        <v>6</v>
      </c>
      <c r="G2143">
        <v>85.83</v>
      </c>
      <c r="H2143">
        <v>14</v>
      </c>
      <c r="I2143">
        <v>199.08</v>
      </c>
      <c r="J2143">
        <v>34</v>
      </c>
      <c r="K2143">
        <v>487.77</v>
      </c>
      <c r="L2143" s="11" t="s">
        <v>11926</v>
      </c>
      <c r="M2143" s="12" t="s">
        <v>6</v>
      </c>
      <c r="N2143" s="12" t="s">
        <v>6</v>
      </c>
      <c r="O2143" s="12" t="s">
        <v>6</v>
      </c>
      <c r="P2143" s="12">
        <v>428</v>
      </c>
      <c r="Q2143" s="12" t="s">
        <v>6</v>
      </c>
      <c r="R2143">
        <v>2142</v>
      </c>
    </row>
    <row r="2144" spans="1:18" ht="15" x14ac:dyDescent="0.45">
      <c r="A2144">
        <v>29804</v>
      </c>
      <c r="F2144">
        <v>37</v>
      </c>
      <c r="G2144">
        <v>202.18</v>
      </c>
      <c r="H2144">
        <v>52</v>
      </c>
      <c r="I2144">
        <v>285.56</v>
      </c>
      <c r="J2144">
        <v>89</v>
      </c>
      <c r="K2144">
        <v>487.74</v>
      </c>
      <c r="L2144" s="11" t="s">
        <v>11926</v>
      </c>
      <c r="M2144" s="12" t="s">
        <v>6</v>
      </c>
      <c r="N2144" s="12" t="s">
        <v>6</v>
      </c>
      <c r="O2144" s="12" t="s">
        <v>6</v>
      </c>
      <c r="P2144" s="12">
        <v>429</v>
      </c>
      <c r="Q2144" s="12" t="s">
        <v>6</v>
      </c>
      <c r="R2144">
        <v>2143</v>
      </c>
    </row>
    <row r="2145" spans="1:18" ht="15" x14ac:dyDescent="0.45">
      <c r="A2145">
        <v>22390</v>
      </c>
      <c r="B2145">
        <v>58</v>
      </c>
      <c r="C2145">
        <v>145</v>
      </c>
      <c r="D2145">
        <v>36</v>
      </c>
      <c r="E2145">
        <v>90</v>
      </c>
      <c r="F2145">
        <v>55</v>
      </c>
      <c r="G2145">
        <v>137.5</v>
      </c>
      <c r="H2145">
        <v>46</v>
      </c>
      <c r="I2145">
        <v>115</v>
      </c>
      <c r="J2145">
        <v>195</v>
      </c>
      <c r="K2145">
        <v>487.5</v>
      </c>
      <c r="L2145" s="11" t="s">
        <v>11928</v>
      </c>
      <c r="M2145" s="12" t="s">
        <v>6</v>
      </c>
      <c r="N2145" s="12">
        <v>513</v>
      </c>
      <c r="O2145" s="12" t="s">
        <v>6</v>
      </c>
      <c r="P2145" s="12" t="s">
        <v>6</v>
      </c>
      <c r="Q2145" s="12" t="s">
        <v>6</v>
      </c>
      <c r="R2145">
        <v>2144</v>
      </c>
    </row>
    <row r="2146" spans="1:18" ht="15" x14ac:dyDescent="0.45">
      <c r="A2146">
        <v>18025</v>
      </c>
      <c r="B2146">
        <v>15</v>
      </c>
      <c r="C2146">
        <v>152.18</v>
      </c>
      <c r="D2146">
        <v>10</v>
      </c>
      <c r="E2146">
        <v>100.36</v>
      </c>
      <c r="F2146">
        <v>12</v>
      </c>
      <c r="G2146">
        <v>122.4</v>
      </c>
      <c r="H2146">
        <v>11</v>
      </c>
      <c r="I2146">
        <v>112.2</v>
      </c>
      <c r="J2146">
        <v>48</v>
      </c>
      <c r="K2146">
        <v>487.14000000000004</v>
      </c>
      <c r="L2146" s="11" t="s">
        <v>11928</v>
      </c>
      <c r="M2146" s="12" t="s">
        <v>6</v>
      </c>
      <c r="N2146" s="12">
        <v>514</v>
      </c>
      <c r="O2146" s="12" t="s">
        <v>6</v>
      </c>
      <c r="P2146" s="12" t="s">
        <v>6</v>
      </c>
      <c r="Q2146" s="12" t="s">
        <v>6</v>
      </c>
      <c r="R2146">
        <v>2145</v>
      </c>
    </row>
    <row r="2147" spans="1:18" ht="15" x14ac:dyDescent="0.45">
      <c r="A2147">
        <v>12058</v>
      </c>
      <c r="B2147">
        <v>34</v>
      </c>
      <c r="C2147">
        <v>142.80000000000001</v>
      </c>
      <c r="D2147">
        <v>24</v>
      </c>
      <c r="E2147">
        <v>102.2</v>
      </c>
      <c r="F2147">
        <v>29</v>
      </c>
      <c r="G2147">
        <v>127.6</v>
      </c>
      <c r="H2147">
        <v>26</v>
      </c>
      <c r="I2147">
        <v>114.4</v>
      </c>
      <c r="J2147">
        <v>113</v>
      </c>
      <c r="K2147">
        <v>487</v>
      </c>
      <c r="L2147" s="11" t="s">
        <v>11928</v>
      </c>
      <c r="M2147" s="12" t="s">
        <v>6</v>
      </c>
      <c r="N2147" s="12">
        <v>515</v>
      </c>
      <c r="O2147" s="12" t="s">
        <v>6</v>
      </c>
      <c r="P2147" s="12" t="s">
        <v>6</v>
      </c>
      <c r="Q2147" s="12" t="s">
        <v>6</v>
      </c>
      <c r="R2147">
        <v>2146</v>
      </c>
    </row>
    <row r="2148" spans="1:18" ht="15" x14ac:dyDescent="0.45">
      <c r="A2148">
        <v>30055</v>
      </c>
      <c r="D2148">
        <v>16</v>
      </c>
      <c r="E2148">
        <v>189.45</v>
      </c>
      <c r="F2148">
        <v>10</v>
      </c>
      <c r="G2148">
        <v>119</v>
      </c>
      <c r="H2148">
        <v>15</v>
      </c>
      <c r="I2148">
        <v>178.5</v>
      </c>
      <c r="J2148">
        <v>41</v>
      </c>
      <c r="K2148">
        <v>486.95</v>
      </c>
      <c r="L2148" s="11" t="s">
        <v>11926</v>
      </c>
      <c r="M2148" s="12" t="s">
        <v>6</v>
      </c>
      <c r="N2148" s="12" t="s">
        <v>6</v>
      </c>
      <c r="O2148" s="12" t="s">
        <v>6</v>
      </c>
      <c r="P2148" s="12">
        <v>430</v>
      </c>
      <c r="Q2148" s="12" t="s">
        <v>6</v>
      </c>
      <c r="R2148">
        <v>2147</v>
      </c>
    </row>
    <row r="2149" spans="1:18" ht="15" x14ac:dyDescent="0.45">
      <c r="A2149">
        <v>29084</v>
      </c>
      <c r="B2149">
        <v>11</v>
      </c>
      <c r="C2149">
        <v>118.8</v>
      </c>
      <c r="D2149">
        <v>11</v>
      </c>
      <c r="E2149">
        <v>118.8</v>
      </c>
      <c r="F2149">
        <v>12</v>
      </c>
      <c r="G2149">
        <v>135.94</v>
      </c>
      <c r="H2149">
        <v>9</v>
      </c>
      <c r="I2149">
        <v>113.4</v>
      </c>
      <c r="J2149">
        <v>43</v>
      </c>
      <c r="K2149">
        <v>486.93999999999994</v>
      </c>
      <c r="L2149" s="11" t="s">
        <v>11928</v>
      </c>
      <c r="M2149" s="12" t="s">
        <v>6</v>
      </c>
      <c r="N2149" s="12">
        <v>516</v>
      </c>
      <c r="O2149" s="12" t="s">
        <v>6</v>
      </c>
      <c r="P2149" s="12" t="s">
        <v>6</v>
      </c>
      <c r="Q2149" s="12" t="s">
        <v>6</v>
      </c>
      <c r="R2149">
        <v>2148</v>
      </c>
    </row>
    <row r="2150" spans="1:18" ht="15" x14ac:dyDescent="0.45">
      <c r="A2150">
        <v>27644</v>
      </c>
      <c r="B2150">
        <v>17</v>
      </c>
      <c r="C2150">
        <v>180.2</v>
      </c>
      <c r="D2150">
        <v>15</v>
      </c>
      <c r="E2150">
        <v>158.15</v>
      </c>
      <c r="F2150">
        <v>3</v>
      </c>
      <c r="G2150">
        <v>31.8</v>
      </c>
      <c r="H2150">
        <v>11</v>
      </c>
      <c r="I2150">
        <v>116.6</v>
      </c>
      <c r="J2150">
        <v>46</v>
      </c>
      <c r="K2150">
        <v>486.75</v>
      </c>
      <c r="L2150" s="11" t="s">
        <v>11926</v>
      </c>
      <c r="M2150" s="12" t="s">
        <v>6</v>
      </c>
      <c r="N2150" s="12" t="s">
        <v>6</v>
      </c>
      <c r="O2150" s="12" t="s">
        <v>6</v>
      </c>
      <c r="P2150" s="12">
        <v>431</v>
      </c>
      <c r="Q2150" s="12" t="s">
        <v>6</v>
      </c>
      <c r="R2150">
        <v>2149</v>
      </c>
    </row>
    <row r="2151" spans="1:18" ht="15" x14ac:dyDescent="0.45">
      <c r="A2151">
        <v>11719</v>
      </c>
      <c r="B2151">
        <v>36</v>
      </c>
      <c r="C2151">
        <v>250.88</v>
      </c>
      <c r="D2151">
        <v>16</v>
      </c>
      <c r="E2151">
        <v>113.4</v>
      </c>
      <c r="F2151">
        <v>17</v>
      </c>
      <c r="G2151">
        <v>122.4</v>
      </c>
      <c r="J2151">
        <v>69</v>
      </c>
      <c r="K2151">
        <v>486.67999999999995</v>
      </c>
      <c r="L2151" s="11" t="s">
        <v>11927</v>
      </c>
      <c r="M2151" s="12" t="s">
        <v>6</v>
      </c>
      <c r="N2151" s="12" t="s">
        <v>6</v>
      </c>
      <c r="O2151" s="12" t="s">
        <v>6</v>
      </c>
      <c r="P2151" s="12" t="s">
        <v>6</v>
      </c>
      <c r="Q2151" s="12">
        <v>346</v>
      </c>
      <c r="R2151">
        <v>2150</v>
      </c>
    </row>
    <row r="2152" spans="1:18" ht="15" x14ac:dyDescent="0.45">
      <c r="A2152">
        <v>29280</v>
      </c>
      <c r="B2152">
        <v>11</v>
      </c>
      <c r="C2152">
        <v>152.9</v>
      </c>
      <c r="D2152">
        <v>5</v>
      </c>
      <c r="E2152">
        <v>69.5</v>
      </c>
      <c r="F2152">
        <v>10</v>
      </c>
      <c r="G2152">
        <v>139</v>
      </c>
      <c r="H2152">
        <v>9</v>
      </c>
      <c r="I2152">
        <v>125.1</v>
      </c>
      <c r="J2152">
        <v>35</v>
      </c>
      <c r="K2152">
        <v>486.5</v>
      </c>
      <c r="L2152" s="11" t="s">
        <v>11926</v>
      </c>
      <c r="M2152" s="12" t="s">
        <v>6</v>
      </c>
      <c r="N2152" s="12" t="s">
        <v>6</v>
      </c>
      <c r="O2152" s="12" t="s">
        <v>6</v>
      </c>
      <c r="P2152" s="12">
        <v>432</v>
      </c>
      <c r="Q2152" s="12" t="s">
        <v>6</v>
      </c>
      <c r="R2152">
        <v>2151</v>
      </c>
    </row>
    <row r="2153" spans="1:18" ht="15" x14ac:dyDescent="0.45">
      <c r="A2153">
        <v>28710</v>
      </c>
      <c r="B2153">
        <v>62</v>
      </c>
      <c r="C2153">
        <v>198.4</v>
      </c>
      <c r="D2153">
        <v>15</v>
      </c>
      <c r="E2153">
        <v>47.74</v>
      </c>
      <c r="F2153">
        <v>28</v>
      </c>
      <c r="G2153">
        <v>89.6</v>
      </c>
      <c r="H2153">
        <v>47</v>
      </c>
      <c r="I2153">
        <v>150.13999999999999</v>
      </c>
      <c r="J2153">
        <v>152</v>
      </c>
      <c r="K2153">
        <v>485.88</v>
      </c>
      <c r="L2153" s="11" t="s">
        <v>11926</v>
      </c>
      <c r="M2153" s="12" t="s">
        <v>6</v>
      </c>
      <c r="N2153" s="12" t="s">
        <v>6</v>
      </c>
      <c r="O2153" s="12" t="s">
        <v>6</v>
      </c>
      <c r="P2153" s="12">
        <v>433</v>
      </c>
      <c r="Q2153" s="12" t="s">
        <v>6</v>
      </c>
      <c r="R2153">
        <v>2152</v>
      </c>
    </row>
    <row r="2154" spans="1:18" ht="15" x14ac:dyDescent="0.45">
      <c r="A2154">
        <v>27158</v>
      </c>
      <c r="B2154">
        <v>41</v>
      </c>
      <c r="C2154">
        <v>102.1</v>
      </c>
      <c r="D2154">
        <v>46</v>
      </c>
      <c r="E2154">
        <v>114.2</v>
      </c>
      <c r="F2154">
        <v>62</v>
      </c>
      <c r="G2154">
        <v>154.6</v>
      </c>
      <c r="H2154">
        <v>46</v>
      </c>
      <c r="I2154">
        <v>114.6</v>
      </c>
      <c r="J2154">
        <v>195</v>
      </c>
      <c r="K2154">
        <v>485.5</v>
      </c>
      <c r="L2154" s="11" t="s">
        <v>11925</v>
      </c>
      <c r="M2154" s="12" t="s">
        <v>6</v>
      </c>
      <c r="N2154" s="12" t="s">
        <v>6</v>
      </c>
      <c r="O2154" s="12">
        <v>356</v>
      </c>
      <c r="P2154" s="12" t="s">
        <v>6</v>
      </c>
      <c r="Q2154" s="12" t="s">
        <v>6</v>
      </c>
      <c r="R2154">
        <v>2153</v>
      </c>
    </row>
    <row r="2155" spans="1:18" ht="15" x14ac:dyDescent="0.45">
      <c r="A2155">
        <v>29737</v>
      </c>
      <c r="B2155">
        <v>11</v>
      </c>
      <c r="C2155">
        <v>108.9</v>
      </c>
      <c r="D2155">
        <v>10</v>
      </c>
      <c r="E2155">
        <v>99</v>
      </c>
      <c r="F2155">
        <v>17</v>
      </c>
      <c r="G2155">
        <v>168.3</v>
      </c>
      <c r="H2155">
        <v>11</v>
      </c>
      <c r="I2155">
        <v>108.9</v>
      </c>
      <c r="J2155">
        <v>49</v>
      </c>
      <c r="K2155">
        <v>485.1</v>
      </c>
      <c r="L2155" s="11" t="s">
        <v>11925</v>
      </c>
      <c r="M2155" s="12" t="s">
        <v>6</v>
      </c>
      <c r="N2155" s="12" t="s">
        <v>6</v>
      </c>
      <c r="O2155" s="12">
        <v>357</v>
      </c>
      <c r="P2155" s="12" t="s">
        <v>6</v>
      </c>
      <c r="Q2155" s="12" t="s">
        <v>6</v>
      </c>
      <c r="R2155">
        <v>2154</v>
      </c>
    </row>
    <row r="2156" spans="1:18" ht="15" x14ac:dyDescent="0.45">
      <c r="A2156">
        <v>28238</v>
      </c>
      <c r="B2156">
        <v>19</v>
      </c>
      <c r="C2156">
        <v>122.98</v>
      </c>
      <c r="D2156">
        <v>17</v>
      </c>
      <c r="E2156">
        <v>109.98</v>
      </c>
      <c r="F2156">
        <v>5</v>
      </c>
      <c r="G2156">
        <v>32.5</v>
      </c>
      <c r="H2156">
        <v>34</v>
      </c>
      <c r="I2156">
        <v>219.44</v>
      </c>
      <c r="J2156">
        <v>75</v>
      </c>
      <c r="K2156">
        <v>484.90000000000003</v>
      </c>
      <c r="L2156" s="11" t="s">
        <v>11926</v>
      </c>
      <c r="M2156" s="12" t="s">
        <v>6</v>
      </c>
      <c r="N2156" s="12" t="s">
        <v>6</v>
      </c>
      <c r="O2156" s="12" t="s">
        <v>6</v>
      </c>
      <c r="P2156" s="12">
        <v>434</v>
      </c>
      <c r="Q2156" s="12" t="s">
        <v>6</v>
      </c>
      <c r="R2156">
        <v>2155</v>
      </c>
    </row>
    <row r="2157" spans="1:18" ht="15" x14ac:dyDescent="0.45">
      <c r="A2157">
        <v>28220</v>
      </c>
      <c r="B2157">
        <v>100</v>
      </c>
      <c r="C2157">
        <v>249.8</v>
      </c>
      <c r="D2157">
        <v>94</v>
      </c>
      <c r="E2157">
        <v>235</v>
      </c>
      <c r="J2157">
        <v>194</v>
      </c>
      <c r="K2157">
        <v>484.8</v>
      </c>
      <c r="L2157" s="11" t="s">
        <v>11924</v>
      </c>
      <c r="M2157" s="12">
        <v>338</v>
      </c>
      <c r="N2157" s="12" t="s">
        <v>6</v>
      </c>
      <c r="O2157" s="12" t="s">
        <v>6</v>
      </c>
      <c r="P2157" s="12" t="s">
        <v>6</v>
      </c>
      <c r="Q2157" s="12" t="s">
        <v>6</v>
      </c>
      <c r="R2157">
        <v>2156</v>
      </c>
    </row>
    <row r="2158" spans="1:18" ht="15" x14ac:dyDescent="0.45">
      <c r="A2158">
        <v>31435</v>
      </c>
      <c r="B2158">
        <v>1</v>
      </c>
      <c r="C2158">
        <v>139.9</v>
      </c>
      <c r="H2158">
        <v>3</v>
      </c>
      <c r="I2158">
        <v>344.7</v>
      </c>
      <c r="J2158">
        <v>4</v>
      </c>
      <c r="K2158">
        <v>484.6</v>
      </c>
      <c r="L2158" s="11" t="s">
        <v>11925</v>
      </c>
      <c r="M2158" s="12" t="s">
        <v>6</v>
      </c>
      <c r="N2158" s="12" t="s">
        <v>6</v>
      </c>
      <c r="O2158" s="12">
        <v>358</v>
      </c>
      <c r="P2158" s="12" t="s">
        <v>6</v>
      </c>
      <c r="Q2158" s="12" t="s">
        <v>6</v>
      </c>
      <c r="R2158">
        <v>2157</v>
      </c>
    </row>
    <row r="2159" spans="1:18" ht="15" x14ac:dyDescent="0.45">
      <c r="A2159">
        <v>17411</v>
      </c>
      <c r="F2159">
        <v>52</v>
      </c>
      <c r="G2159">
        <v>297.60000000000002</v>
      </c>
      <c r="H2159">
        <v>26</v>
      </c>
      <c r="I2159">
        <v>186.04</v>
      </c>
      <c r="J2159">
        <v>78</v>
      </c>
      <c r="K2159">
        <v>483.64</v>
      </c>
      <c r="L2159" s="11" t="s">
        <v>11928</v>
      </c>
      <c r="M2159" s="12" t="s">
        <v>6</v>
      </c>
      <c r="N2159" s="12">
        <v>517</v>
      </c>
      <c r="O2159" s="12" t="s">
        <v>6</v>
      </c>
      <c r="P2159" s="12" t="s">
        <v>6</v>
      </c>
      <c r="Q2159" s="12" t="s">
        <v>6</v>
      </c>
      <c r="R2159">
        <v>2158</v>
      </c>
    </row>
    <row r="2160" spans="1:18" ht="15" x14ac:dyDescent="0.45">
      <c r="A2160">
        <v>29846</v>
      </c>
      <c r="B2160">
        <v>10</v>
      </c>
      <c r="C2160">
        <v>99</v>
      </c>
      <c r="D2160">
        <v>16</v>
      </c>
      <c r="E2160">
        <v>157.61000000000001</v>
      </c>
      <c r="F2160">
        <v>14</v>
      </c>
      <c r="G2160">
        <v>137.81</v>
      </c>
      <c r="H2160">
        <v>9</v>
      </c>
      <c r="I2160">
        <v>89.1</v>
      </c>
      <c r="J2160">
        <v>49</v>
      </c>
      <c r="K2160">
        <v>483.52</v>
      </c>
      <c r="L2160" s="11" t="s">
        <v>11925</v>
      </c>
      <c r="M2160" s="12" t="s">
        <v>6</v>
      </c>
      <c r="N2160" s="12" t="s">
        <v>6</v>
      </c>
      <c r="O2160" s="12">
        <v>359</v>
      </c>
      <c r="P2160" s="12" t="s">
        <v>6</v>
      </c>
      <c r="Q2160" s="12" t="s">
        <v>6</v>
      </c>
      <c r="R2160">
        <v>2159</v>
      </c>
    </row>
    <row r="2161" spans="1:18" ht="15" x14ac:dyDescent="0.45">
      <c r="A2161">
        <v>18136</v>
      </c>
      <c r="D2161">
        <v>6</v>
      </c>
      <c r="E2161">
        <v>61.2</v>
      </c>
      <c r="F2161">
        <v>30</v>
      </c>
      <c r="G2161">
        <v>299.44</v>
      </c>
      <c r="H2161">
        <v>12</v>
      </c>
      <c r="I2161">
        <v>122.4</v>
      </c>
      <c r="J2161">
        <v>48</v>
      </c>
      <c r="K2161">
        <v>483.03999999999996</v>
      </c>
      <c r="L2161" s="11" t="s">
        <v>11926</v>
      </c>
      <c r="M2161" s="12" t="s">
        <v>6</v>
      </c>
      <c r="N2161" s="12" t="s">
        <v>6</v>
      </c>
      <c r="O2161" s="12" t="s">
        <v>6</v>
      </c>
      <c r="P2161" s="12">
        <v>435</v>
      </c>
      <c r="Q2161" s="12" t="s">
        <v>6</v>
      </c>
      <c r="R2161">
        <v>2160</v>
      </c>
    </row>
    <row r="2162" spans="1:18" ht="15" x14ac:dyDescent="0.45">
      <c r="A2162">
        <v>11176</v>
      </c>
      <c r="B2162">
        <v>36</v>
      </c>
      <c r="C2162">
        <v>129.31</v>
      </c>
      <c r="D2162">
        <v>30</v>
      </c>
      <c r="E2162">
        <v>106.55</v>
      </c>
      <c r="F2162">
        <v>41</v>
      </c>
      <c r="G2162">
        <v>147.6</v>
      </c>
      <c r="H2162">
        <v>28</v>
      </c>
      <c r="I2162">
        <v>99.35</v>
      </c>
      <c r="J2162">
        <v>135</v>
      </c>
      <c r="K2162">
        <v>482.81000000000006</v>
      </c>
      <c r="L2162" s="11" t="s">
        <v>11925</v>
      </c>
      <c r="M2162" s="12" t="s">
        <v>6</v>
      </c>
      <c r="N2162" s="12" t="s">
        <v>6</v>
      </c>
      <c r="O2162" s="12">
        <v>360</v>
      </c>
      <c r="P2162" s="12" t="s">
        <v>6</v>
      </c>
      <c r="Q2162" s="12" t="s">
        <v>6</v>
      </c>
      <c r="R2162">
        <v>2161</v>
      </c>
    </row>
    <row r="2163" spans="1:18" ht="15" x14ac:dyDescent="0.45">
      <c r="A2163">
        <v>29334</v>
      </c>
      <c r="B2163">
        <v>9</v>
      </c>
      <c r="C2163">
        <v>108</v>
      </c>
      <c r="D2163">
        <v>8</v>
      </c>
      <c r="E2163">
        <v>105.84</v>
      </c>
      <c r="F2163">
        <v>6</v>
      </c>
      <c r="G2163">
        <v>81</v>
      </c>
      <c r="H2163">
        <v>14</v>
      </c>
      <c r="I2163">
        <v>187.92</v>
      </c>
      <c r="J2163">
        <v>37</v>
      </c>
      <c r="K2163">
        <v>482.76</v>
      </c>
      <c r="L2163" s="11" t="s">
        <v>11925</v>
      </c>
      <c r="M2163" s="12" t="s">
        <v>6</v>
      </c>
      <c r="N2163" s="12" t="s">
        <v>6</v>
      </c>
      <c r="O2163" s="12">
        <v>361</v>
      </c>
      <c r="P2163" s="12" t="s">
        <v>6</v>
      </c>
      <c r="Q2163" s="12" t="s">
        <v>6</v>
      </c>
      <c r="R2163">
        <v>2162</v>
      </c>
    </row>
    <row r="2164" spans="1:18" ht="15" x14ac:dyDescent="0.45">
      <c r="A2164">
        <v>10885</v>
      </c>
      <c r="B2164">
        <v>5</v>
      </c>
      <c r="C2164">
        <v>109.5</v>
      </c>
      <c r="D2164">
        <v>1</v>
      </c>
      <c r="E2164">
        <v>21.9</v>
      </c>
      <c r="F2164">
        <v>5</v>
      </c>
      <c r="G2164">
        <v>109.5</v>
      </c>
      <c r="H2164">
        <v>11</v>
      </c>
      <c r="I2164">
        <v>240.9</v>
      </c>
      <c r="J2164">
        <v>22</v>
      </c>
      <c r="K2164">
        <v>481.8</v>
      </c>
      <c r="L2164" s="11" t="s">
        <v>11925</v>
      </c>
      <c r="M2164" s="12" t="s">
        <v>6</v>
      </c>
      <c r="N2164" s="12" t="s">
        <v>6</v>
      </c>
      <c r="O2164" s="12">
        <v>362</v>
      </c>
      <c r="P2164" s="12" t="s">
        <v>6</v>
      </c>
      <c r="Q2164" s="12" t="s">
        <v>6</v>
      </c>
      <c r="R2164">
        <v>2163</v>
      </c>
    </row>
    <row r="2165" spans="1:18" ht="15" x14ac:dyDescent="0.45">
      <c r="A2165">
        <v>28367</v>
      </c>
      <c r="B2165">
        <v>35</v>
      </c>
      <c r="C2165">
        <v>218.39</v>
      </c>
      <c r="D2165">
        <v>34</v>
      </c>
      <c r="E2165">
        <v>211.48</v>
      </c>
      <c r="H2165">
        <v>8</v>
      </c>
      <c r="I2165">
        <v>51.9</v>
      </c>
      <c r="J2165">
        <v>77</v>
      </c>
      <c r="K2165">
        <v>481.77</v>
      </c>
      <c r="L2165" s="11" t="s">
        <v>11926</v>
      </c>
      <c r="M2165" s="12" t="s">
        <v>6</v>
      </c>
      <c r="N2165" s="12" t="s">
        <v>6</v>
      </c>
      <c r="O2165" s="12" t="s">
        <v>6</v>
      </c>
      <c r="P2165" s="12">
        <v>436</v>
      </c>
      <c r="Q2165" s="12" t="s">
        <v>6</v>
      </c>
      <c r="R2165">
        <v>2164</v>
      </c>
    </row>
    <row r="2166" spans="1:18" ht="15" x14ac:dyDescent="0.45">
      <c r="A2166">
        <v>13828</v>
      </c>
      <c r="B2166">
        <v>8</v>
      </c>
      <c r="C2166">
        <v>136</v>
      </c>
      <c r="D2166">
        <v>9</v>
      </c>
      <c r="E2166">
        <v>151.63999999999999</v>
      </c>
      <c r="F2166">
        <v>7</v>
      </c>
      <c r="G2166">
        <v>119</v>
      </c>
      <c r="H2166">
        <v>5</v>
      </c>
      <c r="I2166">
        <v>75</v>
      </c>
      <c r="J2166">
        <v>29</v>
      </c>
      <c r="K2166">
        <v>481.64</v>
      </c>
      <c r="L2166" s="11" t="s">
        <v>11926</v>
      </c>
      <c r="M2166" s="12" t="s">
        <v>6</v>
      </c>
      <c r="N2166" s="12" t="s">
        <v>6</v>
      </c>
      <c r="O2166" s="12" t="s">
        <v>6</v>
      </c>
      <c r="P2166" s="12">
        <v>437</v>
      </c>
      <c r="Q2166" s="12" t="s">
        <v>6</v>
      </c>
      <c r="R2166">
        <v>2165</v>
      </c>
    </row>
    <row r="2167" spans="1:18" ht="15" x14ac:dyDescent="0.45">
      <c r="A2167">
        <v>29837</v>
      </c>
      <c r="B2167">
        <v>15</v>
      </c>
      <c r="C2167">
        <v>37.299999999999997</v>
      </c>
      <c r="D2167">
        <v>41</v>
      </c>
      <c r="E2167">
        <v>102.3</v>
      </c>
      <c r="F2167">
        <v>54</v>
      </c>
      <c r="G2167">
        <v>134.6</v>
      </c>
      <c r="H2167">
        <v>64</v>
      </c>
      <c r="I2167">
        <v>207.3</v>
      </c>
      <c r="J2167">
        <v>174</v>
      </c>
      <c r="K2167">
        <v>481.5</v>
      </c>
      <c r="L2167" s="11" t="s">
        <v>11925</v>
      </c>
      <c r="M2167" s="12" t="s">
        <v>6</v>
      </c>
      <c r="N2167" s="12" t="s">
        <v>6</v>
      </c>
      <c r="O2167" s="12">
        <v>363</v>
      </c>
      <c r="P2167" s="12" t="s">
        <v>6</v>
      </c>
      <c r="Q2167" s="12" t="s">
        <v>6</v>
      </c>
      <c r="R2167">
        <v>2166</v>
      </c>
    </row>
    <row r="2168" spans="1:18" ht="15" x14ac:dyDescent="0.45">
      <c r="A2168">
        <v>18088</v>
      </c>
      <c r="B2168">
        <v>32</v>
      </c>
      <c r="C2168">
        <v>128</v>
      </c>
      <c r="D2168">
        <v>24</v>
      </c>
      <c r="E2168">
        <v>94.72</v>
      </c>
      <c r="F2168">
        <v>40</v>
      </c>
      <c r="G2168">
        <v>159.68</v>
      </c>
      <c r="H2168">
        <v>25</v>
      </c>
      <c r="I2168">
        <v>98.72</v>
      </c>
      <c r="J2168">
        <v>121</v>
      </c>
      <c r="K2168">
        <v>481.12</v>
      </c>
      <c r="L2168" s="11" t="s">
        <v>11923</v>
      </c>
      <c r="M2168" s="12" t="s">
        <v>6</v>
      </c>
      <c r="N2168" s="12" t="s">
        <v>6</v>
      </c>
      <c r="O2168" s="12" t="s">
        <v>6</v>
      </c>
      <c r="P2168" s="12" t="s">
        <v>6</v>
      </c>
      <c r="Q2168" s="12" t="s">
        <v>6</v>
      </c>
      <c r="R2168">
        <v>2167</v>
      </c>
    </row>
    <row r="2169" spans="1:18" ht="15" x14ac:dyDescent="0.45">
      <c r="A2169">
        <v>12389</v>
      </c>
      <c r="B2169">
        <v>24</v>
      </c>
      <c r="C2169">
        <v>139.19999999999999</v>
      </c>
      <c r="D2169">
        <v>15</v>
      </c>
      <c r="E2169">
        <v>87</v>
      </c>
      <c r="F2169">
        <v>22</v>
      </c>
      <c r="G2169">
        <v>127.6</v>
      </c>
      <c r="H2169">
        <v>22</v>
      </c>
      <c r="I2169">
        <v>127</v>
      </c>
      <c r="J2169">
        <v>83</v>
      </c>
      <c r="K2169">
        <v>480.79999999999995</v>
      </c>
      <c r="L2169" s="11" t="s">
        <v>11928</v>
      </c>
      <c r="M2169" s="12" t="s">
        <v>6</v>
      </c>
      <c r="N2169" s="12">
        <v>518</v>
      </c>
      <c r="O2169" s="12" t="s">
        <v>6</v>
      </c>
      <c r="P2169" s="12" t="s">
        <v>6</v>
      </c>
      <c r="Q2169" s="12" t="s">
        <v>6</v>
      </c>
      <c r="R2169">
        <v>2168</v>
      </c>
    </row>
    <row r="2170" spans="1:18" ht="15" x14ac:dyDescent="0.45">
      <c r="A2170">
        <v>28682</v>
      </c>
      <c r="B2170">
        <v>11</v>
      </c>
      <c r="C2170">
        <v>334.96</v>
      </c>
      <c r="D2170">
        <v>1</v>
      </c>
      <c r="E2170">
        <v>30.9</v>
      </c>
      <c r="F2170">
        <v>1</v>
      </c>
      <c r="G2170">
        <v>30.9</v>
      </c>
      <c r="H2170">
        <v>3</v>
      </c>
      <c r="I2170">
        <v>83.9</v>
      </c>
      <c r="J2170">
        <v>16</v>
      </c>
      <c r="K2170">
        <v>480.65999999999997</v>
      </c>
      <c r="L2170" s="11" t="s">
        <v>11926</v>
      </c>
      <c r="M2170" s="12" t="s">
        <v>6</v>
      </c>
      <c r="N2170" s="12" t="s">
        <v>6</v>
      </c>
      <c r="O2170" s="12" t="s">
        <v>6</v>
      </c>
      <c r="P2170" s="12">
        <v>438</v>
      </c>
      <c r="Q2170" s="12" t="s">
        <v>6</v>
      </c>
      <c r="R2170">
        <v>2169</v>
      </c>
    </row>
    <row r="2171" spans="1:18" ht="15" x14ac:dyDescent="0.45">
      <c r="A2171">
        <v>10920</v>
      </c>
      <c r="B2171">
        <v>24</v>
      </c>
      <c r="C2171">
        <v>156.25</v>
      </c>
      <c r="D2171">
        <v>21</v>
      </c>
      <c r="E2171">
        <v>144.9</v>
      </c>
      <c r="F2171">
        <v>14</v>
      </c>
      <c r="G2171">
        <v>96.6</v>
      </c>
      <c r="H2171">
        <v>12</v>
      </c>
      <c r="I2171">
        <v>82.8</v>
      </c>
      <c r="J2171">
        <v>71</v>
      </c>
      <c r="K2171">
        <v>480.55</v>
      </c>
      <c r="L2171" s="11" t="s">
        <v>11925</v>
      </c>
      <c r="M2171" s="12" t="s">
        <v>6</v>
      </c>
      <c r="N2171" s="12" t="s">
        <v>6</v>
      </c>
      <c r="O2171" s="12">
        <v>364</v>
      </c>
      <c r="P2171" s="12" t="s">
        <v>6</v>
      </c>
      <c r="Q2171" s="12" t="s">
        <v>6</v>
      </c>
      <c r="R2171">
        <v>2170</v>
      </c>
    </row>
    <row r="2172" spans="1:18" ht="15" x14ac:dyDescent="0.45">
      <c r="A2172">
        <v>28547</v>
      </c>
      <c r="B2172">
        <v>14</v>
      </c>
      <c r="C2172">
        <v>165.12</v>
      </c>
      <c r="D2172">
        <v>2</v>
      </c>
      <c r="E2172">
        <v>24</v>
      </c>
      <c r="F2172">
        <v>18</v>
      </c>
      <c r="G2172">
        <v>208.32</v>
      </c>
      <c r="H2172">
        <v>7</v>
      </c>
      <c r="I2172">
        <v>83.04</v>
      </c>
      <c r="J2172">
        <v>41</v>
      </c>
      <c r="K2172">
        <v>480.48</v>
      </c>
      <c r="L2172" s="11" t="s">
        <v>11926</v>
      </c>
      <c r="M2172" s="12" t="s">
        <v>6</v>
      </c>
      <c r="N2172" s="12" t="s">
        <v>6</v>
      </c>
      <c r="O2172" s="12" t="s">
        <v>6</v>
      </c>
      <c r="P2172" s="12">
        <v>439</v>
      </c>
      <c r="Q2172" s="12" t="s">
        <v>6</v>
      </c>
      <c r="R2172">
        <v>2171</v>
      </c>
    </row>
    <row r="2173" spans="1:18" ht="15" x14ac:dyDescent="0.45">
      <c r="A2173">
        <v>31737</v>
      </c>
      <c r="D2173">
        <v>3</v>
      </c>
      <c r="E2173">
        <v>52.27</v>
      </c>
      <c r="F2173">
        <v>19</v>
      </c>
      <c r="G2173">
        <v>338.67</v>
      </c>
      <c r="H2173">
        <v>5</v>
      </c>
      <c r="I2173">
        <v>89.5</v>
      </c>
      <c r="J2173">
        <v>27</v>
      </c>
      <c r="K2173">
        <v>480.44</v>
      </c>
      <c r="L2173" s="11" t="s">
        <v>11925</v>
      </c>
      <c r="M2173" s="12" t="s">
        <v>6</v>
      </c>
      <c r="N2173" s="12" t="s">
        <v>6</v>
      </c>
      <c r="O2173" s="12">
        <v>365</v>
      </c>
      <c r="P2173" s="12" t="s">
        <v>6</v>
      </c>
      <c r="Q2173" s="12" t="s">
        <v>6</v>
      </c>
      <c r="R2173">
        <v>2172</v>
      </c>
    </row>
    <row r="2174" spans="1:18" ht="15" x14ac:dyDescent="0.45">
      <c r="A2174">
        <v>17473</v>
      </c>
      <c r="B2174">
        <v>18</v>
      </c>
      <c r="C2174">
        <v>162</v>
      </c>
      <c r="D2174">
        <v>10</v>
      </c>
      <c r="E2174">
        <v>90.6</v>
      </c>
      <c r="F2174">
        <v>14</v>
      </c>
      <c r="G2174">
        <v>126.58</v>
      </c>
      <c r="H2174">
        <v>11</v>
      </c>
      <c r="I2174">
        <v>101.2</v>
      </c>
      <c r="J2174">
        <v>53</v>
      </c>
      <c r="K2174">
        <v>480.38</v>
      </c>
      <c r="L2174" s="11" t="s">
        <v>11926</v>
      </c>
      <c r="M2174" s="12" t="s">
        <v>6</v>
      </c>
      <c r="N2174" s="12" t="s">
        <v>6</v>
      </c>
      <c r="O2174" s="12" t="s">
        <v>6</v>
      </c>
      <c r="P2174" s="12">
        <v>440</v>
      </c>
      <c r="Q2174" s="12" t="s">
        <v>6</v>
      </c>
      <c r="R2174">
        <v>2173</v>
      </c>
    </row>
    <row r="2175" spans="1:18" ht="15" x14ac:dyDescent="0.45">
      <c r="A2175">
        <v>23378</v>
      </c>
      <c r="B2175">
        <v>2</v>
      </c>
      <c r="C2175">
        <v>16</v>
      </c>
      <c r="D2175">
        <v>10</v>
      </c>
      <c r="E2175">
        <v>79</v>
      </c>
      <c r="F2175">
        <v>30</v>
      </c>
      <c r="G2175">
        <v>235.74</v>
      </c>
      <c r="H2175">
        <v>19</v>
      </c>
      <c r="I2175">
        <v>149.47</v>
      </c>
      <c r="J2175">
        <v>61</v>
      </c>
      <c r="K2175">
        <v>480.21000000000004</v>
      </c>
      <c r="L2175" s="11" t="s">
        <v>11926</v>
      </c>
      <c r="M2175" s="12" t="s">
        <v>6</v>
      </c>
      <c r="N2175" s="12" t="s">
        <v>6</v>
      </c>
      <c r="O2175" s="12" t="s">
        <v>6</v>
      </c>
      <c r="P2175" s="12">
        <v>441</v>
      </c>
      <c r="Q2175" s="12" t="s">
        <v>6</v>
      </c>
      <c r="R2175">
        <v>2174</v>
      </c>
    </row>
    <row r="2176" spans="1:18" ht="15" x14ac:dyDescent="0.45">
      <c r="A2176">
        <v>11183</v>
      </c>
      <c r="B2176">
        <v>58</v>
      </c>
      <c r="C2176">
        <v>150.59</v>
      </c>
      <c r="D2176">
        <v>32</v>
      </c>
      <c r="E2176">
        <v>82.78</v>
      </c>
      <c r="F2176">
        <v>60</v>
      </c>
      <c r="G2176">
        <v>155.79</v>
      </c>
      <c r="H2176">
        <v>35</v>
      </c>
      <c r="I2176">
        <v>90.58</v>
      </c>
      <c r="J2176">
        <v>185</v>
      </c>
      <c r="K2176">
        <v>479.73999999999995</v>
      </c>
      <c r="L2176" s="11" t="s">
        <v>11925</v>
      </c>
      <c r="M2176" s="12" t="s">
        <v>6</v>
      </c>
      <c r="N2176" s="12" t="s">
        <v>6</v>
      </c>
      <c r="O2176" s="12">
        <v>366</v>
      </c>
      <c r="P2176" s="12" t="s">
        <v>6</v>
      </c>
      <c r="Q2176" s="12" t="s">
        <v>6</v>
      </c>
      <c r="R2176">
        <v>2175</v>
      </c>
    </row>
    <row r="2177" spans="1:18" ht="15" x14ac:dyDescent="0.45">
      <c r="A2177">
        <v>17488</v>
      </c>
      <c r="B2177">
        <v>5</v>
      </c>
      <c r="C2177">
        <v>184.5</v>
      </c>
      <c r="D2177">
        <v>3</v>
      </c>
      <c r="E2177">
        <v>110.7</v>
      </c>
      <c r="F2177">
        <v>4</v>
      </c>
      <c r="G2177">
        <v>147.6</v>
      </c>
      <c r="H2177">
        <v>1</v>
      </c>
      <c r="I2177">
        <v>36.9</v>
      </c>
      <c r="J2177">
        <v>13</v>
      </c>
      <c r="K2177">
        <v>479.69999999999993</v>
      </c>
      <c r="L2177" s="11" t="s">
        <v>11926</v>
      </c>
      <c r="M2177" s="12" t="s">
        <v>6</v>
      </c>
      <c r="N2177" s="12" t="s">
        <v>6</v>
      </c>
      <c r="O2177" s="12" t="s">
        <v>6</v>
      </c>
      <c r="P2177" s="12">
        <v>442</v>
      </c>
      <c r="Q2177" s="12" t="s">
        <v>6</v>
      </c>
      <c r="R2177">
        <v>2176</v>
      </c>
    </row>
    <row r="2178" spans="1:18" ht="15" x14ac:dyDescent="0.45">
      <c r="A2178">
        <v>18544</v>
      </c>
      <c r="F2178">
        <v>7</v>
      </c>
      <c r="G2178">
        <v>24.5</v>
      </c>
      <c r="H2178">
        <v>130</v>
      </c>
      <c r="I2178">
        <v>454.72</v>
      </c>
      <c r="J2178">
        <v>137</v>
      </c>
      <c r="K2178">
        <v>479.22</v>
      </c>
      <c r="L2178" s="11" t="s">
        <v>11923</v>
      </c>
      <c r="M2178" s="12" t="s">
        <v>6</v>
      </c>
      <c r="N2178" s="12" t="s">
        <v>6</v>
      </c>
      <c r="O2178" s="12" t="s">
        <v>6</v>
      </c>
      <c r="P2178" s="12" t="s">
        <v>6</v>
      </c>
      <c r="Q2178" s="12" t="s">
        <v>6</v>
      </c>
      <c r="R2178">
        <v>2177</v>
      </c>
    </row>
    <row r="2179" spans="1:18" ht="15" x14ac:dyDescent="0.45">
      <c r="A2179">
        <v>15551</v>
      </c>
      <c r="B2179">
        <v>18</v>
      </c>
      <c r="C2179">
        <v>133.19999999999999</v>
      </c>
      <c r="D2179">
        <v>25</v>
      </c>
      <c r="E2179">
        <v>183.23</v>
      </c>
      <c r="F2179">
        <v>2</v>
      </c>
      <c r="G2179">
        <v>14.8</v>
      </c>
      <c r="H2179">
        <v>20</v>
      </c>
      <c r="I2179">
        <v>147.41</v>
      </c>
      <c r="J2179">
        <v>65</v>
      </c>
      <c r="K2179">
        <v>478.64</v>
      </c>
      <c r="L2179" s="11" t="s">
        <v>11926</v>
      </c>
      <c r="M2179" s="12" t="s">
        <v>6</v>
      </c>
      <c r="N2179" s="12" t="s">
        <v>6</v>
      </c>
      <c r="O2179" s="12" t="s">
        <v>6</v>
      </c>
      <c r="P2179" s="12">
        <v>443</v>
      </c>
      <c r="Q2179" s="12" t="s">
        <v>6</v>
      </c>
      <c r="R2179">
        <v>2178</v>
      </c>
    </row>
    <row r="2180" spans="1:18" ht="15" x14ac:dyDescent="0.45">
      <c r="A2180">
        <v>13833</v>
      </c>
      <c r="B2180">
        <v>16</v>
      </c>
      <c r="C2180">
        <v>166.4</v>
      </c>
      <c r="D2180">
        <v>11</v>
      </c>
      <c r="E2180">
        <v>114.4</v>
      </c>
      <c r="F2180">
        <v>9</v>
      </c>
      <c r="G2180">
        <v>93.6</v>
      </c>
      <c r="H2180">
        <v>10</v>
      </c>
      <c r="I2180">
        <v>104</v>
      </c>
      <c r="J2180">
        <v>46</v>
      </c>
      <c r="K2180">
        <v>478.4</v>
      </c>
      <c r="L2180" s="11" t="s">
        <v>11926</v>
      </c>
      <c r="M2180" s="12" t="s">
        <v>6</v>
      </c>
      <c r="N2180" s="12" t="s">
        <v>6</v>
      </c>
      <c r="O2180" s="12" t="s">
        <v>6</v>
      </c>
      <c r="P2180" s="12">
        <v>444</v>
      </c>
      <c r="Q2180" s="12" t="s">
        <v>6</v>
      </c>
      <c r="R2180">
        <v>2179</v>
      </c>
    </row>
    <row r="2181" spans="1:18" ht="15" x14ac:dyDescent="0.45">
      <c r="A2181">
        <v>29021</v>
      </c>
      <c r="B2181">
        <v>2</v>
      </c>
      <c r="C2181">
        <v>60</v>
      </c>
      <c r="D2181">
        <v>4</v>
      </c>
      <c r="E2181">
        <v>117.6</v>
      </c>
      <c r="F2181">
        <v>2</v>
      </c>
      <c r="G2181">
        <v>60</v>
      </c>
      <c r="H2181">
        <v>8</v>
      </c>
      <c r="I2181">
        <v>240</v>
      </c>
      <c r="J2181">
        <v>16</v>
      </c>
      <c r="K2181">
        <v>477.6</v>
      </c>
      <c r="L2181" s="11" t="s">
        <v>11926</v>
      </c>
      <c r="M2181" s="12" t="s">
        <v>6</v>
      </c>
      <c r="N2181" s="12" t="s">
        <v>6</v>
      </c>
      <c r="O2181" s="12" t="s">
        <v>6</v>
      </c>
      <c r="P2181" s="12">
        <v>445</v>
      </c>
      <c r="Q2181" s="12" t="s">
        <v>6</v>
      </c>
      <c r="R2181">
        <v>2180</v>
      </c>
    </row>
    <row r="2182" spans="1:18" ht="15" x14ac:dyDescent="0.45">
      <c r="A2182">
        <v>29162</v>
      </c>
      <c r="B2182">
        <v>8</v>
      </c>
      <c r="C2182">
        <v>68.8</v>
      </c>
      <c r="F2182">
        <v>24</v>
      </c>
      <c r="G2182">
        <v>212.89</v>
      </c>
      <c r="H2182">
        <v>22</v>
      </c>
      <c r="I2182">
        <v>195.8</v>
      </c>
      <c r="J2182">
        <v>54</v>
      </c>
      <c r="K2182">
        <v>477.49</v>
      </c>
      <c r="L2182" s="11" t="s">
        <v>11926</v>
      </c>
      <c r="M2182" s="12" t="s">
        <v>6</v>
      </c>
      <c r="N2182" s="12" t="s">
        <v>6</v>
      </c>
      <c r="O2182" s="12" t="s">
        <v>6</v>
      </c>
      <c r="P2182" s="12">
        <v>446</v>
      </c>
      <c r="Q2182" s="12" t="s">
        <v>6</v>
      </c>
      <c r="R2182">
        <v>2181</v>
      </c>
    </row>
    <row r="2183" spans="1:18" ht="15" x14ac:dyDescent="0.45">
      <c r="A2183">
        <v>28545</v>
      </c>
      <c r="B2183">
        <v>7</v>
      </c>
      <c r="C2183">
        <v>101.5</v>
      </c>
      <c r="D2183">
        <v>7</v>
      </c>
      <c r="E2183">
        <v>101.5</v>
      </c>
      <c r="F2183">
        <v>10</v>
      </c>
      <c r="G2183">
        <v>145</v>
      </c>
      <c r="H2183">
        <v>9</v>
      </c>
      <c r="I2183">
        <v>129.34</v>
      </c>
      <c r="J2183">
        <v>33</v>
      </c>
      <c r="K2183">
        <v>477.34000000000003</v>
      </c>
      <c r="L2183" s="11" t="s">
        <v>11926</v>
      </c>
      <c r="M2183" s="12" t="s">
        <v>6</v>
      </c>
      <c r="N2183" s="12" t="s">
        <v>6</v>
      </c>
      <c r="O2183" s="12" t="s">
        <v>6</v>
      </c>
      <c r="P2183" s="12">
        <v>447</v>
      </c>
      <c r="Q2183" s="12" t="s">
        <v>6</v>
      </c>
      <c r="R2183">
        <v>2182</v>
      </c>
    </row>
    <row r="2184" spans="1:18" ht="15" x14ac:dyDescent="0.45">
      <c r="A2184">
        <v>28552</v>
      </c>
      <c r="B2184">
        <v>9</v>
      </c>
      <c r="C2184">
        <v>116.1</v>
      </c>
      <c r="D2184">
        <v>13</v>
      </c>
      <c r="E2184">
        <v>167.7</v>
      </c>
      <c r="F2184">
        <v>4</v>
      </c>
      <c r="G2184">
        <v>51.6</v>
      </c>
      <c r="H2184">
        <v>11</v>
      </c>
      <c r="I2184">
        <v>141.9</v>
      </c>
      <c r="J2184">
        <v>37</v>
      </c>
      <c r="K2184">
        <v>477.29999999999995</v>
      </c>
      <c r="L2184" s="11" t="s">
        <v>11926</v>
      </c>
      <c r="M2184" s="12" t="s">
        <v>6</v>
      </c>
      <c r="N2184" s="12" t="s">
        <v>6</v>
      </c>
      <c r="O2184" s="12" t="s">
        <v>6</v>
      </c>
      <c r="P2184" s="12">
        <v>448</v>
      </c>
      <c r="Q2184" s="12" t="s">
        <v>6</v>
      </c>
      <c r="R2184">
        <v>2183</v>
      </c>
    </row>
    <row r="2185" spans="1:18" ht="15" x14ac:dyDescent="0.45">
      <c r="A2185">
        <v>29176</v>
      </c>
      <c r="B2185">
        <v>21</v>
      </c>
      <c r="C2185">
        <v>135.97999999999999</v>
      </c>
      <c r="D2185">
        <v>19</v>
      </c>
      <c r="E2185">
        <v>123.48</v>
      </c>
      <c r="F2185">
        <v>15</v>
      </c>
      <c r="G2185">
        <v>99</v>
      </c>
      <c r="H2185">
        <v>18</v>
      </c>
      <c r="I2185">
        <v>118.8</v>
      </c>
      <c r="J2185">
        <v>73</v>
      </c>
      <c r="K2185">
        <v>477.26</v>
      </c>
      <c r="L2185" s="11" t="s">
        <v>11928</v>
      </c>
      <c r="M2185" s="12" t="s">
        <v>6</v>
      </c>
      <c r="N2185" s="12">
        <v>519</v>
      </c>
      <c r="O2185" s="12" t="s">
        <v>6</v>
      </c>
      <c r="P2185" s="12" t="s">
        <v>6</v>
      </c>
      <c r="Q2185" s="12" t="s">
        <v>6</v>
      </c>
      <c r="R2185">
        <v>2184</v>
      </c>
    </row>
    <row r="2186" spans="1:18" ht="15" x14ac:dyDescent="0.45">
      <c r="A2186">
        <v>17260</v>
      </c>
      <c r="B2186">
        <v>12</v>
      </c>
      <c r="C2186">
        <v>107.28</v>
      </c>
      <c r="D2186">
        <v>16</v>
      </c>
      <c r="E2186">
        <v>144</v>
      </c>
      <c r="F2186">
        <v>19</v>
      </c>
      <c r="G2186">
        <v>171</v>
      </c>
      <c r="H2186">
        <v>6</v>
      </c>
      <c r="I2186">
        <v>54</v>
      </c>
      <c r="J2186">
        <v>53</v>
      </c>
      <c r="K2186">
        <v>476.28</v>
      </c>
      <c r="L2186" s="11" t="s">
        <v>11926</v>
      </c>
      <c r="M2186" s="12" t="s">
        <v>6</v>
      </c>
      <c r="N2186" s="12" t="s">
        <v>6</v>
      </c>
      <c r="O2186" s="12" t="s">
        <v>6</v>
      </c>
      <c r="P2186" s="12">
        <v>449</v>
      </c>
      <c r="Q2186" s="12" t="s">
        <v>6</v>
      </c>
      <c r="R2186">
        <v>2185</v>
      </c>
    </row>
    <row r="2187" spans="1:18" ht="15" x14ac:dyDescent="0.45">
      <c r="A2187">
        <v>30126</v>
      </c>
      <c r="B2187">
        <v>2</v>
      </c>
      <c r="C2187">
        <v>79.8</v>
      </c>
      <c r="D2187">
        <v>5</v>
      </c>
      <c r="E2187">
        <v>196.31</v>
      </c>
      <c r="F2187">
        <v>2</v>
      </c>
      <c r="G2187">
        <v>79.8</v>
      </c>
      <c r="H2187">
        <v>3</v>
      </c>
      <c r="I2187">
        <v>119.7</v>
      </c>
      <c r="J2187">
        <v>12</v>
      </c>
      <c r="K2187">
        <v>475.61</v>
      </c>
      <c r="L2187" s="11" t="s">
        <v>11925</v>
      </c>
      <c r="M2187" s="12" t="s">
        <v>6</v>
      </c>
      <c r="N2187" s="12" t="s">
        <v>6</v>
      </c>
      <c r="O2187" s="12">
        <v>367</v>
      </c>
      <c r="P2187" s="12" t="s">
        <v>6</v>
      </c>
      <c r="Q2187" s="12" t="s">
        <v>6</v>
      </c>
      <c r="R2187">
        <v>2186</v>
      </c>
    </row>
    <row r="2188" spans="1:18" ht="15" x14ac:dyDescent="0.45">
      <c r="A2188">
        <v>10219</v>
      </c>
      <c r="B2188">
        <v>16</v>
      </c>
      <c r="C2188">
        <v>142.4</v>
      </c>
      <c r="D2188">
        <v>16</v>
      </c>
      <c r="E2188">
        <v>138.5</v>
      </c>
      <c r="F2188">
        <v>12</v>
      </c>
      <c r="G2188">
        <v>107.66</v>
      </c>
      <c r="H2188">
        <v>9</v>
      </c>
      <c r="I2188">
        <v>86.4</v>
      </c>
      <c r="J2188">
        <v>53</v>
      </c>
      <c r="K2188">
        <v>474.95999999999992</v>
      </c>
      <c r="L2188" s="11" t="s">
        <v>11925</v>
      </c>
      <c r="M2188" s="12" t="s">
        <v>6</v>
      </c>
      <c r="N2188" s="12" t="s">
        <v>6</v>
      </c>
      <c r="O2188" s="12">
        <v>368</v>
      </c>
      <c r="P2188" s="12" t="s">
        <v>6</v>
      </c>
      <c r="Q2188" s="12" t="s">
        <v>6</v>
      </c>
      <c r="R2188">
        <v>2187</v>
      </c>
    </row>
    <row r="2189" spans="1:18" ht="15" x14ac:dyDescent="0.45">
      <c r="A2189">
        <v>10374</v>
      </c>
      <c r="B2189">
        <v>4</v>
      </c>
      <c r="C2189">
        <v>111.6</v>
      </c>
      <c r="D2189">
        <v>1</v>
      </c>
      <c r="E2189">
        <v>25.67</v>
      </c>
      <c r="F2189">
        <v>6</v>
      </c>
      <c r="G2189">
        <v>168.78</v>
      </c>
      <c r="H2189">
        <v>6</v>
      </c>
      <c r="I2189">
        <v>168.78</v>
      </c>
      <c r="J2189">
        <v>17</v>
      </c>
      <c r="K2189">
        <v>474.82999999999993</v>
      </c>
      <c r="L2189" s="11" t="s">
        <v>11925</v>
      </c>
      <c r="M2189" s="12" t="s">
        <v>6</v>
      </c>
      <c r="N2189" s="12" t="s">
        <v>6</v>
      </c>
      <c r="O2189" s="12">
        <v>369</v>
      </c>
      <c r="P2189" s="12" t="s">
        <v>6</v>
      </c>
      <c r="Q2189" s="12" t="s">
        <v>6</v>
      </c>
      <c r="R2189">
        <v>2188</v>
      </c>
    </row>
    <row r="2190" spans="1:18" ht="15" x14ac:dyDescent="0.45">
      <c r="A2190">
        <v>2011961</v>
      </c>
      <c r="F2190">
        <v>5.33</v>
      </c>
      <c r="G2190">
        <v>474.72</v>
      </c>
      <c r="J2190">
        <v>5.33</v>
      </c>
      <c r="K2190">
        <v>474.72</v>
      </c>
      <c r="L2190" s="11" t="s">
        <v>11924</v>
      </c>
      <c r="M2190" s="12">
        <v>339</v>
      </c>
      <c r="N2190" s="12" t="s">
        <v>6</v>
      </c>
      <c r="O2190" s="12" t="s">
        <v>6</v>
      </c>
      <c r="P2190" s="12" t="s">
        <v>6</v>
      </c>
      <c r="Q2190" s="12" t="s">
        <v>6</v>
      </c>
      <c r="R2190">
        <v>2189</v>
      </c>
    </row>
    <row r="2191" spans="1:18" ht="15" x14ac:dyDescent="0.45">
      <c r="A2191">
        <v>29868</v>
      </c>
      <c r="B2191">
        <v>3</v>
      </c>
      <c r="C2191">
        <v>83.7</v>
      </c>
      <c r="F2191">
        <v>5</v>
      </c>
      <c r="G2191">
        <v>139.5</v>
      </c>
      <c r="H2191">
        <v>7</v>
      </c>
      <c r="I2191">
        <v>251.3</v>
      </c>
      <c r="J2191">
        <v>15</v>
      </c>
      <c r="K2191">
        <v>474.5</v>
      </c>
      <c r="L2191" s="11" t="s">
        <v>11924</v>
      </c>
      <c r="M2191" s="12">
        <v>340</v>
      </c>
      <c r="N2191" s="12" t="s">
        <v>6</v>
      </c>
      <c r="O2191" s="12" t="s">
        <v>6</v>
      </c>
      <c r="P2191" s="12" t="s">
        <v>6</v>
      </c>
      <c r="Q2191" s="12" t="s">
        <v>6</v>
      </c>
      <c r="R2191">
        <v>2190</v>
      </c>
    </row>
    <row r="2192" spans="1:18" ht="15" x14ac:dyDescent="0.45">
      <c r="A2192">
        <v>16775</v>
      </c>
      <c r="B2192">
        <v>61</v>
      </c>
      <c r="C2192">
        <v>109.24</v>
      </c>
      <c r="D2192">
        <v>88</v>
      </c>
      <c r="E2192">
        <v>158.26</v>
      </c>
      <c r="F2192">
        <v>51</v>
      </c>
      <c r="G2192">
        <v>99.04</v>
      </c>
      <c r="H2192">
        <v>54</v>
      </c>
      <c r="I2192">
        <v>107.68</v>
      </c>
      <c r="J2192">
        <v>254</v>
      </c>
      <c r="K2192">
        <v>474.22</v>
      </c>
      <c r="L2192" s="11" t="s">
        <v>11926</v>
      </c>
      <c r="M2192" s="12" t="s">
        <v>6</v>
      </c>
      <c r="N2192" s="12" t="s">
        <v>6</v>
      </c>
      <c r="O2192" s="12" t="s">
        <v>6</v>
      </c>
      <c r="P2192" s="12">
        <v>450</v>
      </c>
      <c r="Q2192" s="12" t="s">
        <v>6</v>
      </c>
      <c r="R2192">
        <v>2191</v>
      </c>
    </row>
    <row r="2193" spans="1:18" ht="15" x14ac:dyDescent="0.45">
      <c r="A2193">
        <v>15187</v>
      </c>
      <c r="B2193">
        <v>116</v>
      </c>
      <c r="C2193">
        <v>161.85</v>
      </c>
      <c r="D2193">
        <v>61</v>
      </c>
      <c r="E2193">
        <v>105.8</v>
      </c>
      <c r="F2193">
        <v>56</v>
      </c>
      <c r="G2193">
        <v>100.24</v>
      </c>
      <c r="H2193">
        <v>59</v>
      </c>
      <c r="I2193">
        <v>105.92</v>
      </c>
      <c r="J2193">
        <v>292</v>
      </c>
      <c r="K2193">
        <v>473.81</v>
      </c>
      <c r="L2193" s="11" t="s">
        <v>11928</v>
      </c>
      <c r="M2193" s="12" t="s">
        <v>6</v>
      </c>
      <c r="N2193" s="12">
        <v>520</v>
      </c>
      <c r="O2193" s="12" t="s">
        <v>6</v>
      </c>
      <c r="P2193" s="12" t="s">
        <v>6</v>
      </c>
      <c r="Q2193" s="12" t="s">
        <v>6</v>
      </c>
      <c r="R2193">
        <v>2192</v>
      </c>
    </row>
    <row r="2194" spans="1:18" ht="15" x14ac:dyDescent="0.45">
      <c r="A2194">
        <v>2011570</v>
      </c>
      <c r="B2194">
        <v>18.22</v>
      </c>
      <c r="C2194">
        <v>143.91999999999999</v>
      </c>
      <c r="D2194">
        <v>11.05</v>
      </c>
      <c r="E2194">
        <v>87.31</v>
      </c>
      <c r="F2194">
        <v>10.82</v>
      </c>
      <c r="G2194">
        <v>125.27</v>
      </c>
      <c r="H2194">
        <v>10.09</v>
      </c>
      <c r="I2194">
        <v>117.06</v>
      </c>
      <c r="J2194">
        <v>50.180000000000007</v>
      </c>
      <c r="K2194">
        <v>473.56</v>
      </c>
      <c r="L2194" s="11" t="s">
        <v>11927</v>
      </c>
      <c r="M2194" s="12" t="s">
        <v>6</v>
      </c>
      <c r="N2194" s="12" t="s">
        <v>6</v>
      </c>
      <c r="O2194" s="12" t="s">
        <v>6</v>
      </c>
      <c r="P2194" s="12" t="s">
        <v>6</v>
      </c>
      <c r="Q2194" s="12">
        <v>347</v>
      </c>
      <c r="R2194">
        <v>2193</v>
      </c>
    </row>
    <row r="2195" spans="1:18" ht="15" x14ac:dyDescent="0.45">
      <c r="A2195">
        <v>29558</v>
      </c>
      <c r="D2195">
        <v>3</v>
      </c>
      <c r="E2195">
        <v>236.7</v>
      </c>
      <c r="F2195">
        <v>1</v>
      </c>
      <c r="G2195">
        <v>78.900000000000006</v>
      </c>
      <c r="H2195">
        <v>2</v>
      </c>
      <c r="I2195">
        <v>157.80000000000001</v>
      </c>
      <c r="J2195">
        <v>6</v>
      </c>
      <c r="K2195">
        <v>473.40000000000003</v>
      </c>
      <c r="L2195" s="11" t="s">
        <v>11926</v>
      </c>
      <c r="M2195" s="12" t="s">
        <v>6</v>
      </c>
      <c r="N2195" s="12" t="s">
        <v>6</v>
      </c>
      <c r="O2195" s="12" t="s">
        <v>6</v>
      </c>
      <c r="P2195" s="12">
        <v>451</v>
      </c>
      <c r="Q2195" s="12" t="s">
        <v>6</v>
      </c>
      <c r="R2195">
        <v>2194</v>
      </c>
    </row>
    <row r="2196" spans="1:18" ht="15" x14ac:dyDescent="0.45">
      <c r="A2196">
        <v>12134</v>
      </c>
      <c r="B2196">
        <v>91</v>
      </c>
      <c r="C2196">
        <v>91</v>
      </c>
      <c r="D2196">
        <v>136</v>
      </c>
      <c r="E2196">
        <v>135.44</v>
      </c>
      <c r="F2196">
        <v>145</v>
      </c>
      <c r="G2196">
        <v>144.52000000000001</v>
      </c>
      <c r="H2196">
        <v>82</v>
      </c>
      <c r="I2196">
        <v>102.1</v>
      </c>
      <c r="J2196">
        <v>454</v>
      </c>
      <c r="K2196">
        <v>473.06000000000006</v>
      </c>
      <c r="L2196" s="11" t="s">
        <v>11928</v>
      </c>
      <c r="M2196" s="12" t="s">
        <v>6</v>
      </c>
      <c r="N2196" s="12">
        <v>521</v>
      </c>
      <c r="O2196" s="12" t="s">
        <v>6</v>
      </c>
      <c r="P2196" s="12" t="s">
        <v>6</v>
      </c>
      <c r="Q2196" s="12" t="s">
        <v>6</v>
      </c>
      <c r="R2196">
        <v>2195</v>
      </c>
    </row>
    <row r="2197" spans="1:18" ht="15" x14ac:dyDescent="0.45">
      <c r="A2197">
        <v>31428</v>
      </c>
      <c r="B2197">
        <v>32</v>
      </c>
      <c r="C2197">
        <v>146.83000000000001</v>
      </c>
      <c r="D2197">
        <v>20</v>
      </c>
      <c r="E2197">
        <v>92</v>
      </c>
      <c r="F2197">
        <v>32</v>
      </c>
      <c r="G2197">
        <v>147.19999999999999</v>
      </c>
      <c r="H2197">
        <v>19</v>
      </c>
      <c r="I2197">
        <v>87.03</v>
      </c>
      <c r="J2197">
        <v>103</v>
      </c>
      <c r="K2197">
        <v>473.05999999999995</v>
      </c>
      <c r="L2197" s="11" t="s">
        <v>11928</v>
      </c>
      <c r="M2197" s="12" t="s">
        <v>6</v>
      </c>
      <c r="N2197" s="12">
        <v>522</v>
      </c>
      <c r="O2197" s="12" t="s">
        <v>6</v>
      </c>
      <c r="P2197" s="12" t="s">
        <v>6</v>
      </c>
      <c r="Q2197" s="12" t="s">
        <v>6</v>
      </c>
      <c r="R2197">
        <v>2196</v>
      </c>
    </row>
    <row r="2198" spans="1:18" ht="15" x14ac:dyDescent="0.45">
      <c r="A2198">
        <v>17462</v>
      </c>
      <c r="B2198">
        <v>48</v>
      </c>
      <c r="C2198">
        <v>143.76</v>
      </c>
      <c r="D2198">
        <v>42</v>
      </c>
      <c r="E2198">
        <v>125.04</v>
      </c>
      <c r="F2198">
        <v>23</v>
      </c>
      <c r="G2198">
        <v>74.260000000000005</v>
      </c>
      <c r="H2198">
        <v>37</v>
      </c>
      <c r="I2198">
        <v>129.5</v>
      </c>
      <c r="J2198">
        <v>150</v>
      </c>
      <c r="K2198">
        <v>472.56</v>
      </c>
      <c r="L2198" s="11" t="s">
        <v>11928</v>
      </c>
      <c r="M2198" s="12" t="s">
        <v>6</v>
      </c>
      <c r="N2198" s="12">
        <v>523</v>
      </c>
      <c r="O2198" s="12" t="s">
        <v>6</v>
      </c>
      <c r="P2198" s="12" t="s">
        <v>6</v>
      </c>
      <c r="Q2198" s="12" t="s">
        <v>6</v>
      </c>
      <c r="R2198">
        <v>2197</v>
      </c>
    </row>
    <row r="2199" spans="1:18" ht="15" x14ac:dyDescent="0.45">
      <c r="A2199">
        <v>22389</v>
      </c>
      <c r="B2199">
        <v>42</v>
      </c>
      <c r="C2199">
        <v>105</v>
      </c>
      <c r="D2199">
        <v>45</v>
      </c>
      <c r="E2199">
        <v>112.5</v>
      </c>
      <c r="F2199">
        <v>50</v>
      </c>
      <c r="G2199">
        <v>125</v>
      </c>
      <c r="H2199">
        <v>52</v>
      </c>
      <c r="I2199">
        <v>130</v>
      </c>
      <c r="J2199">
        <v>189</v>
      </c>
      <c r="K2199">
        <v>472.5</v>
      </c>
      <c r="L2199" s="11" t="s">
        <v>11928</v>
      </c>
      <c r="M2199" s="12" t="s">
        <v>6</v>
      </c>
      <c r="N2199" s="12">
        <v>524</v>
      </c>
      <c r="O2199" s="12" t="s">
        <v>6</v>
      </c>
      <c r="P2199" s="12" t="s">
        <v>6</v>
      </c>
      <c r="Q2199" s="12" t="s">
        <v>6</v>
      </c>
      <c r="R2199">
        <v>2198</v>
      </c>
    </row>
    <row r="2200" spans="1:18" ht="15" x14ac:dyDescent="0.45">
      <c r="A2200">
        <v>13944</v>
      </c>
      <c r="B2200">
        <v>7</v>
      </c>
      <c r="C2200">
        <v>118.3</v>
      </c>
      <c r="D2200">
        <v>1</v>
      </c>
      <c r="E2200">
        <v>16.899999999999999</v>
      </c>
      <c r="F2200">
        <v>12</v>
      </c>
      <c r="G2200">
        <v>202.8</v>
      </c>
      <c r="H2200">
        <v>8</v>
      </c>
      <c r="I2200">
        <v>133.85</v>
      </c>
      <c r="J2200">
        <v>28</v>
      </c>
      <c r="K2200">
        <v>471.85</v>
      </c>
      <c r="L2200" s="11" t="s">
        <v>11926</v>
      </c>
      <c r="M2200" s="12" t="s">
        <v>6</v>
      </c>
      <c r="N2200" s="12" t="s">
        <v>6</v>
      </c>
      <c r="O2200" s="12" t="s">
        <v>6</v>
      </c>
      <c r="P2200" s="12">
        <v>452</v>
      </c>
      <c r="Q2200" s="12" t="s">
        <v>6</v>
      </c>
      <c r="R2200">
        <v>2199</v>
      </c>
    </row>
    <row r="2201" spans="1:18" ht="15" x14ac:dyDescent="0.45">
      <c r="A2201">
        <v>11237</v>
      </c>
      <c r="B2201">
        <v>21</v>
      </c>
      <c r="C2201">
        <v>213.38</v>
      </c>
      <c r="D2201">
        <v>7</v>
      </c>
      <c r="E2201">
        <v>71.400000000000006</v>
      </c>
      <c r="H2201">
        <v>18</v>
      </c>
      <c r="I2201">
        <v>187</v>
      </c>
      <c r="J2201">
        <v>46</v>
      </c>
      <c r="K2201">
        <v>471.78</v>
      </c>
      <c r="L2201" s="11" t="s">
        <v>11924</v>
      </c>
      <c r="M2201" s="12">
        <v>341</v>
      </c>
      <c r="N2201" s="12" t="s">
        <v>6</v>
      </c>
      <c r="O2201" s="12" t="s">
        <v>6</v>
      </c>
      <c r="P2201" s="12" t="s">
        <v>6</v>
      </c>
      <c r="Q2201" s="12" t="s">
        <v>6</v>
      </c>
      <c r="R2201">
        <v>2200</v>
      </c>
    </row>
    <row r="2202" spans="1:18" ht="15" x14ac:dyDescent="0.45">
      <c r="A2202">
        <v>11197</v>
      </c>
      <c r="B2202">
        <v>50</v>
      </c>
      <c r="C2202">
        <v>146.88</v>
      </c>
      <c r="D2202">
        <v>30</v>
      </c>
      <c r="E2202">
        <v>89.52</v>
      </c>
      <c r="F2202">
        <v>44</v>
      </c>
      <c r="G2202">
        <v>130.08000000000001</v>
      </c>
      <c r="H2202">
        <v>35</v>
      </c>
      <c r="I2202">
        <v>105</v>
      </c>
      <c r="J2202">
        <v>159</v>
      </c>
      <c r="K2202">
        <v>471.48</v>
      </c>
      <c r="L2202" s="11" t="s">
        <v>11925</v>
      </c>
      <c r="M2202" s="12" t="s">
        <v>6</v>
      </c>
      <c r="N2202" s="12" t="s">
        <v>6</v>
      </c>
      <c r="O2202" s="12">
        <v>370</v>
      </c>
      <c r="P2202" s="12" t="s">
        <v>6</v>
      </c>
      <c r="Q2202" s="12" t="s">
        <v>6</v>
      </c>
      <c r="R2202">
        <v>2201</v>
      </c>
    </row>
    <row r="2203" spans="1:18" ht="15" x14ac:dyDescent="0.45">
      <c r="A2203">
        <v>31736</v>
      </c>
      <c r="D2203">
        <v>8</v>
      </c>
      <c r="E2203">
        <v>135.19999999999999</v>
      </c>
      <c r="F2203">
        <v>15</v>
      </c>
      <c r="G2203">
        <v>250.8</v>
      </c>
      <c r="H2203">
        <v>5</v>
      </c>
      <c r="I2203">
        <v>84.5</v>
      </c>
      <c r="J2203">
        <v>28</v>
      </c>
      <c r="K2203">
        <v>470.5</v>
      </c>
      <c r="L2203" s="11" t="s">
        <v>11925</v>
      </c>
      <c r="M2203" s="12" t="s">
        <v>6</v>
      </c>
      <c r="N2203" s="12" t="s">
        <v>6</v>
      </c>
      <c r="O2203" s="12">
        <v>371</v>
      </c>
      <c r="P2203" s="12" t="s">
        <v>6</v>
      </c>
      <c r="Q2203" s="12" t="s">
        <v>6</v>
      </c>
      <c r="R2203">
        <v>2202</v>
      </c>
    </row>
    <row r="2204" spans="1:18" ht="15" x14ac:dyDescent="0.45">
      <c r="A2204">
        <v>18038</v>
      </c>
      <c r="B2204">
        <v>12</v>
      </c>
      <c r="C2204">
        <v>86.4</v>
      </c>
      <c r="D2204">
        <v>25</v>
      </c>
      <c r="E2204">
        <v>180</v>
      </c>
      <c r="F2204">
        <v>13</v>
      </c>
      <c r="G2204">
        <v>98.19</v>
      </c>
      <c r="H2204">
        <v>14</v>
      </c>
      <c r="I2204">
        <v>105.79</v>
      </c>
      <c r="J2204">
        <v>64</v>
      </c>
      <c r="K2204">
        <v>470.38</v>
      </c>
      <c r="L2204" s="11" t="s">
        <v>11928</v>
      </c>
      <c r="M2204" s="12" t="s">
        <v>6</v>
      </c>
      <c r="N2204" s="12">
        <v>525</v>
      </c>
      <c r="O2204" s="12" t="s">
        <v>6</v>
      </c>
      <c r="P2204" s="12" t="s">
        <v>6</v>
      </c>
      <c r="Q2204" s="12" t="s">
        <v>6</v>
      </c>
      <c r="R2204">
        <v>2203</v>
      </c>
    </row>
    <row r="2205" spans="1:18" ht="15" x14ac:dyDescent="0.45">
      <c r="A2205">
        <v>11907</v>
      </c>
      <c r="B2205">
        <v>9</v>
      </c>
      <c r="C2205">
        <v>80.099999999999994</v>
      </c>
      <c r="D2205">
        <v>13</v>
      </c>
      <c r="E2205">
        <v>115.7</v>
      </c>
      <c r="F2205">
        <v>12</v>
      </c>
      <c r="G2205">
        <v>105.38</v>
      </c>
      <c r="H2205">
        <v>19</v>
      </c>
      <c r="I2205">
        <v>169.1</v>
      </c>
      <c r="J2205">
        <v>53</v>
      </c>
      <c r="K2205">
        <v>470.28</v>
      </c>
      <c r="L2205" s="11" t="s">
        <v>11925</v>
      </c>
      <c r="M2205" s="12" t="s">
        <v>6</v>
      </c>
      <c r="N2205" s="12" t="s">
        <v>6</v>
      </c>
      <c r="O2205" s="12">
        <v>372</v>
      </c>
      <c r="P2205" s="12" t="s">
        <v>6</v>
      </c>
      <c r="Q2205" s="12" t="s">
        <v>6</v>
      </c>
      <c r="R2205">
        <v>2204</v>
      </c>
    </row>
    <row r="2206" spans="1:18" ht="15" x14ac:dyDescent="0.45">
      <c r="A2206">
        <v>27914</v>
      </c>
      <c r="B2206">
        <v>44</v>
      </c>
      <c r="C2206">
        <v>175.68</v>
      </c>
      <c r="D2206">
        <v>34</v>
      </c>
      <c r="E2206">
        <v>135.68</v>
      </c>
      <c r="F2206">
        <v>28</v>
      </c>
      <c r="G2206">
        <v>112.4</v>
      </c>
      <c r="H2206">
        <v>11</v>
      </c>
      <c r="I2206">
        <v>46.2</v>
      </c>
      <c r="J2206">
        <v>117</v>
      </c>
      <c r="K2206">
        <v>469.96</v>
      </c>
      <c r="L2206" s="11" t="s">
        <v>11928</v>
      </c>
      <c r="M2206" s="12" t="s">
        <v>6</v>
      </c>
      <c r="N2206" s="12">
        <v>526</v>
      </c>
      <c r="O2206" s="12" t="s">
        <v>6</v>
      </c>
      <c r="P2206" s="12" t="s">
        <v>6</v>
      </c>
      <c r="Q2206" s="12" t="s">
        <v>6</v>
      </c>
      <c r="R2206">
        <v>2205</v>
      </c>
    </row>
    <row r="2207" spans="1:18" ht="15" x14ac:dyDescent="0.45">
      <c r="A2207">
        <v>29229</v>
      </c>
      <c r="B2207">
        <v>46</v>
      </c>
      <c r="C2207">
        <v>248.4</v>
      </c>
      <c r="D2207">
        <v>16</v>
      </c>
      <c r="E2207">
        <v>86.8</v>
      </c>
      <c r="F2207">
        <v>18</v>
      </c>
      <c r="G2207">
        <v>100.8</v>
      </c>
      <c r="H2207">
        <v>6</v>
      </c>
      <c r="I2207">
        <v>33.6</v>
      </c>
      <c r="J2207">
        <v>86</v>
      </c>
      <c r="K2207">
        <v>469.6</v>
      </c>
      <c r="L2207" s="11" t="s">
        <v>11927</v>
      </c>
      <c r="M2207" s="12" t="s">
        <v>6</v>
      </c>
      <c r="N2207" s="12" t="s">
        <v>6</v>
      </c>
      <c r="O2207" s="12" t="s">
        <v>6</v>
      </c>
      <c r="P2207" s="12" t="s">
        <v>6</v>
      </c>
      <c r="Q2207" s="12">
        <v>348</v>
      </c>
      <c r="R2207">
        <v>2206</v>
      </c>
    </row>
    <row r="2208" spans="1:18" ht="15" x14ac:dyDescent="0.45">
      <c r="A2208">
        <v>15896</v>
      </c>
      <c r="B2208">
        <v>3</v>
      </c>
      <c r="C2208">
        <v>66.599999999999994</v>
      </c>
      <c r="D2208">
        <v>6</v>
      </c>
      <c r="E2208">
        <v>133.19999999999999</v>
      </c>
      <c r="F2208">
        <v>5</v>
      </c>
      <c r="G2208">
        <v>111.4</v>
      </c>
      <c r="H2208">
        <v>7</v>
      </c>
      <c r="I2208">
        <v>158.19999999999999</v>
      </c>
      <c r="J2208">
        <v>21</v>
      </c>
      <c r="K2208">
        <v>469.4</v>
      </c>
      <c r="L2208" s="11" t="s">
        <v>11927</v>
      </c>
      <c r="M2208" s="12" t="s">
        <v>6</v>
      </c>
      <c r="N2208" s="12" t="s">
        <v>6</v>
      </c>
      <c r="O2208" s="12" t="s">
        <v>6</v>
      </c>
      <c r="P2208" s="12" t="s">
        <v>6</v>
      </c>
      <c r="Q2208" s="12">
        <v>349</v>
      </c>
      <c r="R2208">
        <v>2207</v>
      </c>
    </row>
    <row r="2209" spans="1:18" ht="15" x14ac:dyDescent="0.45">
      <c r="A2209">
        <v>17993</v>
      </c>
      <c r="B2209">
        <v>21</v>
      </c>
      <c r="C2209">
        <v>96.23</v>
      </c>
      <c r="D2209">
        <v>38</v>
      </c>
      <c r="E2209">
        <v>174.8</v>
      </c>
      <c r="F2209">
        <v>23</v>
      </c>
      <c r="G2209">
        <v>105.43</v>
      </c>
      <c r="H2209">
        <v>20</v>
      </c>
      <c r="I2209">
        <v>92</v>
      </c>
      <c r="J2209">
        <v>102</v>
      </c>
      <c r="K2209">
        <v>468.46000000000004</v>
      </c>
      <c r="L2209" s="11" t="s">
        <v>11927</v>
      </c>
      <c r="M2209" s="12" t="s">
        <v>6</v>
      </c>
      <c r="N2209" s="12" t="s">
        <v>6</v>
      </c>
      <c r="O2209" s="12" t="s">
        <v>6</v>
      </c>
      <c r="P2209" s="12" t="s">
        <v>6</v>
      </c>
      <c r="Q2209" s="12">
        <v>350</v>
      </c>
      <c r="R2209">
        <v>2208</v>
      </c>
    </row>
    <row r="2210" spans="1:18" ht="15" x14ac:dyDescent="0.45">
      <c r="A2210">
        <v>11648</v>
      </c>
      <c r="B2210">
        <v>40</v>
      </c>
      <c r="C2210">
        <v>111.78</v>
      </c>
      <c r="D2210">
        <v>33</v>
      </c>
      <c r="E2210">
        <v>92.18</v>
      </c>
      <c r="F2210">
        <v>58</v>
      </c>
      <c r="G2210">
        <v>157.4</v>
      </c>
      <c r="H2210">
        <v>37</v>
      </c>
      <c r="I2210">
        <v>107.07</v>
      </c>
      <c r="J2210">
        <v>168</v>
      </c>
      <c r="K2210">
        <v>468.43</v>
      </c>
      <c r="L2210" s="11" t="s">
        <v>11927</v>
      </c>
      <c r="M2210" s="12" t="s">
        <v>6</v>
      </c>
      <c r="N2210" s="12" t="s">
        <v>6</v>
      </c>
      <c r="O2210" s="12" t="s">
        <v>6</v>
      </c>
      <c r="P2210" s="12" t="s">
        <v>6</v>
      </c>
      <c r="Q2210" s="12">
        <v>351</v>
      </c>
      <c r="R2210">
        <v>2209</v>
      </c>
    </row>
    <row r="2211" spans="1:18" ht="15" x14ac:dyDescent="0.45">
      <c r="A2211">
        <v>11321</v>
      </c>
      <c r="B2211">
        <v>5</v>
      </c>
      <c r="C2211">
        <v>130.87</v>
      </c>
      <c r="D2211">
        <v>3</v>
      </c>
      <c r="E2211">
        <v>79.8</v>
      </c>
      <c r="F2211">
        <v>10</v>
      </c>
      <c r="G2211">
        <v>257.48</v>
      </c>
      <c r="J2211">
        <v>18</v>
      </c>
      <c r="K2211">
        <v>468.15000000000003</v>
      </c>
      <c r="L2211" s="11" t="s">
        <v>11924</v>
      </c>
      <c r="M2211" s="12">
        <v>342</v>
      </c>
      <c r="N2211" s="12" t="s">
        <v>6</v>
      </c>
      <c r="O2211" s="12" t="s">
        <v>6</v>
      </c>
      <c r="P2211" s="12" t="s">
        <v>6</v>
      </c>
      <c r="Q2211" s="12" t="s">
        <v>6</v>
      </c>
      <c r="R2211">
        <v>2210</v>
      </c>
    </row>
    <row r="2212" spans="1:18" ht="15" x14ac:dyDescent="0.45">
      <c r="A2212">
        <v>30042</v>
      </c>
      <c r="B2212">
        <v>29</v>
      </c>
      <c r="C2212">
        <v>92.02</v>
      </c>
      <c r="D2212">
        <v>36</v>
      </c>
      <c r="E2212">
        <v>110.7</v>
      </c>
      <c r="F2212">
        <v>28</v>
      </c>
      <c r="G2212">
        <v>89.34</v>
      </c>
      <c r="H2212">
        <v>55</v>
      </c>
      <c r="I2212">
        <v>176</v>
      </c>
      <c r="J2212">
        <v>148</v>
      </c>
      <c r="K2212">
        <v>468.06</v>
      </c>
      <c r="L2212" s="11" t="s">
        <v>11926</v>
      </c>
      <c r="M2212" s="12" t="s">
        <v>6</v>
      </c>
      <c r="N2212" s="12" t="s">
        <v>6</v>
      </c>
      <c r="O2212" s="12" t="s">
        <v>6</v>
      </c>
      <c r="P2212" s="12">
        <v>453</v>
      </c>
      <c r="Q2212" s="12" t="s">
        <v>6</v>
      </c>
      <c r="R2212">
        <v>2211</v>
      </c>
    </row>
    <row r="2213" spans="1:18" ht="15" x14ac:dyDescent="0.45">
      <c r="A2213">
        <v>28996</v>
      </c>
      <c r="B2213">
        <v>25</v>
      </c>
      <c r="C2213">
        <v>169.46</v>
      </c>
      <c r="D2213">
        <v>23</v>
      </c>
      <c r="E2213">
        <v>156.4</v>
      </c>
      <c r="F2213">
        <v>8</v>
      </c>
      <c r="G2213">
        <v>53.86</v>
      </c>
      <c r="H2213">
        <v>13</v>
      </c>
      <c r="I2213">
        <v>87.86</v>
      </c>
      <c r="J2213">
        <v>69</v>
      </c>
      <c r="K2213">
        <v>467.58000000000004</v>
      </c>
      <c r="L2213" s="11" t="s">
        <v>11926</v>
      </c>
      <c r="M2213" s="12" t="s">
        <v>6</v>
      </c>
      <c r="N2213" s="12" t="s">
        <v>6</v>
      </c>
      <c r="O2213" s="12" t="s">
        <v>6</v>
      </c>
      <c r="P2213" s="12">
        <v>454</v>
      </c>
      <c r="Q2213" s="12" t="s">
        <v>6</v>
      </c>
      <c r="R2213">
        <v>2212</v>
      </c>
    </row>
    <row r="2214" spans="1:18" ht="15" x14ac:dyDescent="0.45">
      <c r="A2214">
        <v>23512</v>
      </c>
      <c r="B2214">
        <v>22</v>
      </c>
      <c r="C2214">
        <v>121</v>
      </c>
      <c r="D2214">
        <v>19</v>
      </c>
      <c r="E2214">
        <v>104.5</v>
      </c>
      <c r="F2214">
        <v>20</v>
      </c>
      <c r="G2214">
        <v>110</v>
      </c>
      <c r="H2214">
        <v>24</v>
      </c>
      <c r="I2214">
        <v>132</v>
      </c>
      <c r="J2214">
        <v>85</v>
      </c>
      <c r="K2214">
        <v>467.5</v>
      </c>
      <c r="L2214" s="11" t="s">
        <v>11927</v>
      </c>
      <c r="M2214" s="12" t="s">
        <v>6</v>
      </c>
      <c r="N2214" s="12" t="s">
        <v>6</v>
      </c>
      <c r="O2214" s="12" t="s">
        <v>6</v>
      </c>
      <c r="P2214" s="12" t="s">
        <v>6</v>
      </c>
      <c r="Q2214" s="12">
        <v>352</v>
      </c>
      <c r="R2214">
        <v>2213</v>
      </c>
    </row>
    <row r="2215" spans="1:18" ht="15" x14ac:dyDescent="0.45">
      <c r="A2215">
        <v>18068</v>
      </c>
      <c r="B2215">
        <v>29</v>
      </c>
      <c r="C2215">
        <v>104.4</v>
      </c>
      <c r="D2215">
        <v>21</v>
      </c>
      <c r="E2215">
        <v>75.31</v>
      </c>
      <c r="F2215">
        <v>33</v>
      </c>
      <c r="G2215">
        <v>117.95</v>
      </c>
      <c r="H2215">
        <v>48</v>
      </c>
      <c r="I2215">
        <v>169.32</v>
      </c>
      <c r="J2215">
        <v>131</v>
      </c>
      <c r="K2215">
        <v>466.98</v>
      </c>
      <c r="L2215" s="11" t="s">
        <v>11928</v>
      </c>
      <c r="M2215" s="12" t="s">
        <v>6</v>
      </c>
      <c r="N2215" s="12">
        <v>527</v>
      </c>
      <c r="O2215" s="12" t="s">
        <v>6</v>
      </c>
      <c r="P2215" s="12" t="s">
        <v>6</v>
      </c>
      <c r="Q2215" s="12" t="s">
        <v>6</v>
      </c>
      <c r="R2215">
        <v>2214</v>
      </c>
    </row>
    <row r="2216" spans="1:18" ht="15" x14ac:dyDescent="0.45">
      <c r="A2216">
        <v>29188</v>
      </c>
      <c r="B2216">
        <v>4</v>
      </c>
      <c r="C2216">
        <v>87.81</v>
      </c>
      <c r="D2216">
        <v>1</v>
      </c>
      <c r="E2216">
        <v>22.4</v>
      </c>
      <c r="F2216">
        <v>5</v>
      </c>
      <c r="G2216">
        <v>112</v>
      </c>
      <c r="H2216">
        <v>11</v>
      </c>
      <c r="I2216">
        <v>244.61</v>
      </c>
      <c r="J2216">
        <v>21</v>
      </c>
      <c r="K2216">
        <v>466.82000000000005</v>
      </c>
      <c r="L2216" s="11" t="s">
        <v>11926</v>
      </c>
      <c r="M2216" s="12" t="s">
        <v>6</v>
      </c>
      <c r="N2216" s="12" t="s">
        <v>6</v>
      </c>
      <c r="O2216" s="12" t="s">
        <v>6</v>
      </c>
      <c r="P2216" s="12">
        <v>455</v>
      </c>
      <c r="Q2216" s="12" t="s">
        <v>6</v>
      </c>
      <c r="R2216">
        <v>2215</v>
      </c>
    </row>
    <row r="2217" spans="1:18" ht="15" x14ac:dyDescent="0.45">
      <c r="A2217">
        <v>10801</v>
      </c>
      <c r="B2217">
        <v>7</v>
      </c>
      <c r="C2217">
        <v>135.1</v>
      </c>
      <c r="D2217">
        <v>3</v>
      </c>
      <c r="E2217">
        <v>57.9</v>
      </c>
      <c r="F2217">
        <v>6</v>
      </c>
      <c r="G2217">
        <v>115.8</v>
      </c>
      <c r="H2217">
        <v>8</v>
      </c>
      <c r="I2217">
        <v>158</v>
      </c>
      <c r="J2217">
        <v>24</v>
      </c>
      <c r="K2217">
        <v>466.8</v>
      </c>
      <c r="L2217" s="11" t="s">
        <v>11924</v>
      </c>
      <c r="M2217" s="12">
        <v>343</v>
      </c>
      <c r="N2217" s="12" t="s">
        <v>6</v>
      </c>
      <c r="O2217" s="12" t="s">
        <v>6</v>
      </c>
      <c r="P2217" s="12" t="s">
        <v>6</v>
      </c>
      <c r="Q2217" s="12" t="s">
        <v>6</v>
      </c>
      <c r="R2217">
        <v>2216</v>
      </c>
    </row>
    <row r="2218" spans="1:18" ht="15" x14ac:dyDescent="0.45">
      <c r="A2218">
        <v>28482</v>
      </c>
      <c r="D2218">
        <v>1</v>
      </c>
      <c r="E2218">
        <v>44.71</v>
      </c>
      <c r="F2218">
        <v>7</v>
      </c>
      <c r="G2218">
        <v>324.64</v>
      </c>
      <c r="H2218">
        <v>2</v>
      </c>
      <c r="I2218">
        <v>97.2</v>
      </c>
      <c r="J2218">
        <v>10</v>
      </c>
      <c r="K2218">
        <v>466.54999999999995</v>
      </c>
      <c r="L2218" s="11" t="s">
        <v>11926</v>
      </c>
      <c r="M2218" s="12" t="s">
        <v>6</v>
      </c>
      <c r="N2218" s="12" t="s">
        <v>6</v>
      </c>
      <c r="O2218" s="12" t="s">
        <v>6</v>
      </c>
      <c r="P2218" s="12">
        <v>456</v>
      </c>
      <c r="Q2218" s="12" t="s">
        <v>6</v>
      </c>
      <c r="R2218">
        <v>2217</v>
      </c>
    </row>
    <row r="2219" spans="1:18" ht="15" x14ac:dyDescent="0.45">
      <c r="A2219">
        <v>27645</v>
      </c>
      <c r="B2219">
        <v>18</v>
      </c>
      <c r="C2219">
        <v>190.8</v>
      </c>
      <c r="D2219">
        <v>6</v>
      </c>
      <c r="E2219">
        <v>62.75</v>
      </c>
      <c r="F2219">
        <v>6</v>
      </c>
      <c r="G2219">
        <v>63.6</v>
      </c>
      <c r="H2219">
        <v>14</v>
      </c>
      <c r="I2219">
        <v>148.4</v>
      </c>
      <c r="J2219">
        <v>44</v>
      </c>
      <c r="K2219">
        <v>465.55000000000007</v>
      </c>
      <c r="L2219" s="11" t="s">
        <v>11926</v>
      </c>
      <c r="M2219" s="12" t="s">
        <v>6</v>
      </c>
      <c r="N2219" s="12" t="s">
        <v>6</v>
      </c>
      <c r="O2219" s="12" t="s">
        <v>6</v>
      </c>
      <c r="P2219" s="12">
        <v>457</v>
      </c>
      <c r="Q2219" s="12" t="s">
        <v>6</v>
      </c>
      <c r="R2219">
        <v>2218</v>
      </c>
    </row>
    <row r="2220" spans="1:18" ht="15" x14ac:dyDescent="0.45">
      <c r="A2220">
        <v>23636</v>
      </c>
      <c r="B2220">
        <v>20</v>
      </c>
      <c r="C2220">
        <v>150.78</v>
      </c>
      <c r="D2220">
        <v>1</v>
      </c>
      <c r="E2220">
        <v>7.6</v>
      </c>
      <c r="F2220">
        <v>21</v>
      </c>
      <c r="G2220">
        <v>170.22</v>
      </c>
      <c r="H2220">
        <v>17</v>
      </c>
      <c r="I2220">
        <v>136.76</v>
      </c>
      <c r="J2220">
        <v>59</v>
      </c>
      <c r="K2220">
        <v>465.36</v>
      </c>
      <c r="L2220" s="11" t="s">
        <v>11928</v>
      </c>
      <c r="M2220" s="12" t="s">
        <v>6</v>
      </c>
      <c r="N2220" s="12">
        <v>528</v>
      </c>
      <c r="O2220" s="12" t="s">
        <v>6</v>
      </c>
      <c r="P2220" s="12" t="s">
        <v>6</v>
      </c>
      <c r="Q2220" s="12" t="s">
        <v>6</v>
      </c>
      <c r="R2220">
        <v>2219</v>
      </c>
    </row>
    <row r="2221" spans="1:18" ht="15" x14ac:dyDescent="0.45">
      <c r="A2221">
        <v>16986</v>
      </c>
      <c r="B2221">
        <v>14</v>
      </c>
      <c r="C2221">
        <v>82.13</v>
      </c>
      <c r="D2221">
        <v>10</v>
      </c>
      <c r="E2221">
        <v>59</v>
      </c>
      <c r="F2221">
        <v>36</v>
      </c>
      <c r="G2221">
        <v>211.93</v>
      </c>
      <c r="H2221">
        <v>19</v>
      </c>
      <c r="I2221">
        <v>112.1</v>
      </c>
      <c r="J2221">
        <v>79</v>
      </c>
      <c r="K2221">
        <v>465.15999999999997</v>
      </c>
      <c r="L2221" s="11" t="s">
        <v>11926</v>
      </c>
      <c r="M2221" s="12" t="s">
        <v>6</v>
      </c>
      <c r="N2221" s="12" t="s">
        <v>6</v>
      </c>
      <c r="O2221" s="12" t="s">
        <v>6</v>
      </c>
      <c r="P2221" s="12">
        <v>458</v>
      </c>
      <c r="Q2221" s="12" t="s">
        <v>6</v>
      </c>
      <c r="R2221">
        <v>2220</v>
      </c>
    </row>
    <row r="2222" spans="1:18" ht="15" x14ac:dyDescent="0.45">
      <c r="A2222">
        <v>27344</v>
      </c>
      <c r="B2222">
        <v>34</v>
      </c>
      <c r="C2222">
        <v>118.44</v>
      </c>
      <c r="D2222">
        <v>29</v>
      </c>
      <c r="E2222">
        <v>101.5</v>
      </c>
      <c r="F2222">
        <v>47</v>
      </c>
      <c r="G2222">
        <v>164.5</v>
      </c>
      <c r="H2222">
        <v>23</v>
      </c>
      <c r="I2222">
        <v>80.5</v>
      </c>
      <c r="J2222">
        <v>133</v>
      </c>
      <c r="K2222">
        <v>464.94</v>
      </c>
      <c r="L2222" s="11" t="s">
        <v>11925</v>
      </c>
      <c r="M2222" s="12" t="s">
        <v>6</v>
      </c>
      <c r="N2222" s="12" t="s">
        <v>6</v>
      </c>
      <c r="O2222" s="12">
        <v>373</v>
      </c>
      <c r="P2222" s="12" t="s">
        <v>6</v>
      </c>
      <c r="Q2222" s="12" t="s">
        <v>6</v>
      </c>
      <c r="R2222">
        <v>2221</v>
      </c>
    </row>
    <row r="2223" spans="1:18" ht="15" x14ac:dyDescent="0.45">
      <c r="A2223">
        <v>11101</v>
      </c>
      <c r="B2223">
        <v>12</v>
      </c>
      <c r="C2223">
        <v>128.74</v>
      </c>
      <c r="F2223">
        <v>11</v>
      </c>
      <c r="G2223">
        <v>132</v>
      </c>
      <c r="H2223">
        <v>17</v>
      </c>
      <c r="I2223">
        <v>204</v>
      </c>
      <c r="J2223">
        <v>40</v>
      </c>
      <c r="K2223">
        <v>464.74</v>
      </c>
      <c r="L2223" s="11" t="s">
        <v>11927</v>
      </c>
      <c r="M2223" s="12" t="s">
        <v>6</v>
      </c>
      <c r="N2223" s="12" t="s">
        <v>6</v>
      </c>
      <c r="O2223" s="12" t="s">
        <v>6</v>
      </c>
      <c r="P2223" s="12" t="s">
        <v>6</v>
      </c>
      <c r="Q2223" s="12">
        <v>353</v>
      </c>
      <c r="R2223">
        <v>2222</v>
      </c>
    </row>
    <row r="2224" spans="1:18" ht="15" x14ac:dyDescent="0.45">
      <c r="A2224">
        <v>2011519</v>
      </c>
      <c r="B2224">
        <v>0.2</v>
      </c>
      <c r="C2224">
        <v>1.1599999999999999</v>
      </c>
      <c r="D2224">
        <v>13.42</v>
      </c>
      <c r="E2224">
        <v>167.37</v>
      </c>
      <c r="F2224">
        <v>16.899999999999999</v>
      </c>
      <c r="G2224">
        <v>295.77</v>
      </c>
      <c r="J2224">
        <v>30.519999999999996</v>
      </c>
      <c r="K2224">
        <v>464.29999999999995</v>
      </c>
      <c r="L2224" s="11" t="s">
        <v>6</v>
      </c>
      <c r="M2224" s="12" t="s">
        <v>6</v>
      </c>
      <c r="N2224" s="12" t="s">
        <v>6</v>
      </c>
      <c r="O2224" s="12" t="s">
        <v>6</v>
      </c>
      <c r="P2224" s="12" t="s">
        <v>6</v>
      </c>
      <c r="Q2224" s="12" t="s">
        <v>6</v>
      </c>
      <c r="R2224">
        <v>2223</v>
      </c>
    </row>
    <row r="2225" spans="1:18" ht="15" x14ac:dyDescent="0.45">
      <c r="A2225">
        <v>23262</v>
      </c>
      <c r="B2225">
        <v>8</v>
      </c>
      <c r="C2225">
        <v>112</v>
      </c>
      <c r="F2225">
        <v>7</v>
      </c>
      <c r="G2225">
        <v>94.4</v>
      </c>
      <c r="H2225">
        <v>18</v>
      </c>
      <c r="I2225">
        <v>257.39999999999998</v>
      </c>
      <c r="J2225">
        <v>33</v>
      </c>
      <c r="K2225">
        <v>463.79999999999995</v>
      </c>
      <c r="L2225" s="11" t="s">
        <v>11928</v>
      </c>
      <c r="M2225" s="12" t="s">
        <v>6</v>
      </c>
      <c r="N2225" s="12">
        <v>529</v>
      </c>
      <c r="O2225" s="12" t="s">
        <v>6</v>
      </c>
      <c r="P2225" s="12" t="s">
        <v>6</v>
      </c>
      <c r="Q2225" s="12" t="s">
        <v>6</v>
      </c>
      <c r="R2225">
        <v>2224</v>
      </c>
    </row>
    <row r="2226" spans="1:18" ht="15" x14ac:dyDescent="0.45">
      <c r="A2226">
        <v>2011265</v>
      </c>
      <c r="D2226">
        <v>4.72</v>
      </c>
      <c r="E2226">
        <v>271.14</v>
      </c>
      <c r="F2226">
        <v>3.09</v>
      </c>
      <c r="G2226">
        <v>180.05</v>
      </c>
      <c r="H2226">
        <v>0.21</v>
      </c>
      <c r="I2226">
        <v>12.4</v>
      </c>
      <c r="J2226">
        <v>8.02</v>
      </c>
      <c r="K2226">
        <v>463.59</v>
      </c>
      <c r="L2226" s="11" t="s">
        <v>11924</v>
      </c>
      <c r="M2226" s="12">
        <v>344</v>
      </c>
      <c r="N2226" s="12" t="s">
        <v>6</v>
      </c>
      <c r="O2226" s="12" t="s">
        <v>6</v>
      </c>
      <c r="P2226" s="12" t="s">
        <v>6</v>
      </c>
      <c r="Q2226" s="12" t="s">
        <v>6</v>
      </c>
      <c r="R2226">
        <v>2225</v>
      </c>
    </row>
    <row r="2227" spans="1:18" ht="15" x14ac:dyDescent="0.45">
      <c r="A2227">
        <v>17086</v>
      </c>
      <c r="B2227">
        <v>7</v>
      </c>
      <c r="C2227">
        <v>190.3</v>
      </c>
      <c r="D2227">
        <v>2</v>
      </c>
      <c r="E2227">
        <v>55</v>
      </c>
      <c r="F2227">
        <v>4</v>
      </c>
      <c r="G2227">
        <v>107.8</v>
      </c>
      <c r="H2227">
        <v>4</v>
      </c>
      <c r="I2227">
        <v>110</v>
      </c>
      <c r="J2227">
        <v>17</v>
      </c>
      <c r="K2227">
        <v>463.1</v>
      </c>
      <c r="L2227" s="11" t="s">
        <v>11928</v>
      </c>
      <c r="M2227" s="12" t="s">
        <v>6</v>
      </c>
      <c r="N2227" s="12">
        <v>530</v>
      </c>
      <c r="O2227" s="12" t="s">
        <v>6</v>
      </c>
      <c r="P2227" s="12" t="s">
        <v>6</v>
      </c>
      <c r="Q2227" s="12" t="s">
        <v>6</v>
      </c>
      <c r="R2227">
        <v>2226</v>
      </c>
    </row>
    <row r="2228" spans="1:18" ht="15" x14ac:dyDescent="0.45">
      <c r="A2228">
        <v>13450</v>
      </c>
      <c r="B2228">
        <v>5</v>
      </c>
      <c r="C2228">
        <v>113</v>
      </c>
      <c r="D2228">
        <v>3</v>
      </c>
      <c r="E2228">
        <v>65.989999999999995</v>
      </c>
      <c r="F2228">
        <v>6</v>
      </c>
      <c r="G2228">
        <v>124.8</v>
      </c>
      <c r="H2228">
        <v>8</v>
      </c>
      <c r="I2228">
        <v>159.19999999999999</v>
      </c>
      <c r="J2228">
        <v>22</v>
      </c>
      <c r="K2228">
        <v>462.99</v>
      </c>
      <c r="L2228" s="11" t="s">
        <v>11926</v>
      </c>
      <c r="M2228" s="12" t="s">
        <v>6</v>
      </c>
      <c r="N2228" s="12" t="s">
        <v>6</v>
      </c>
      <c r="O2228" s="12" t="s">
        <v>6</v>
      </c>
      <c r="P2228" s="12">
        <v>459</v>
      </c>
      <c r="Q2228" s="12" t="s">
        <v>6</v>
      </c>
      <c r="R2228">
        <v>2227</v>
      </c>
    </row>
    <row r="2229" spans="1:18" ht="15" x14ac:dyDescent="0.45">
      <c r="A2229">
        <v>28635</v>
      </c>
      <c r="B2229">
        <v>81</v>
      </c>
      <c r="C2229">
        <v>95.4</v>
      </c>
      <c r="D2229">
        <v>96</v>
      </c>
      <c r="E2229">
        <v>112.9</v>
      </c>
      <c r="F2229">
        <v>109</v>
      </c>
      <c r="G2229">
        <v>127.8</v>
      </c>
      <c r="H2229">
        <v>109</v>
      </c>
      <c r="I2229">
        <v>126.7</v>
      </c>
      <c r="J2229">
        <v>395</v>
      </c>
      <c r="K2229">
        <v>462.8</v>
      </c>
      <c r="L2229" s="11" t="s">
        <v>11925</v>
      </c>
      <c r="M2229" s="12" t="s">
        <v>6</v>
      </c>
      <c r="N2229" s="12" t="s">
        <v>6</v>
      </c>
      <c r="O2229" s="12">
        <v>374</v>
      </c>
      <c r="P2229" s="12" t="s">
        <v>6</v>
      </c>
      <c r="Q2229" s="12" t="s">
        <v>6</v>
      </c>
      <c r="R2229">
        <v>2228</v>
      </c>
    </row>
    <row r="2230" spans="1:18" ht="15" x14ac:dyDescent="0.45">
      <c r="A2230">
        <v>32238</v>
      </c>
      <c r="F2230">
        <v>16.36</v>
      </c>
      <c r="G2230">
        <v>177.4</v>
      </c>
      <c r="H2230">
        <v>26.26</v>
      </c>
      <c r="I2230">
        <v>285.2</v>
      </c>
      <c r="J2230">
        <v>42.620000000000005</v>
      </c>
      <c r="K2230">
        <v>462.6</v>
      </c>
      <c r="L2230" s="11" t="s">
        <v>11924</v>
      </c>
      <c r="M2230" s="12">
        <v>345</v>
      </c>
      <c r="N2230" s="12" t="s">
        <v>6</v>
      </c>
      <c r="O2230" s="12" t="s">
        <v>6</v>
      </c>
      <c r="P2230" s="12" t="s">
        <v>6</v>
      </c>
      <c r="Q2230" s="12" t="s">
        <v>6</v>
      </c>
      <c r="R2230">
        <v>2229</v>
      </c>
    </row>
    <row r="2231" spans="1:18" ht="15" x14ac:dyDescent="0.45">
      <c r="A2231">
        <v>10821</v>
      </c>
      <c r="B2231">
        <v>5</v>
      </c>
      <c r="C2231">
        <v>144.5</v>
      </c>
      <c r="D2231">
        <v>4</v>
      </c>
      <c r="E2231">
        <v>115.6</v>
      </c>
      <c r="F2231">
        <v>1</v>
      </c>
      <c r="G2231">
        <v>28.9</v>
      </c>
      <c r="H2231">
        <v>6</v>
      </c>
      <c r="I2231">
        <v>173.4</v>
      </c>
      <c r="J2231">
        <v>16</v>
      </c>
      <c r="K2231">
        <v>462.4</v>
      </c>
      <c r="L2231" s="11" t="s">
        <v>11925</v>
      </c>
      <c r="M2231" s="12" t="s">
        <v>6</v>
      </c>
      <c r="N2231" s="12" t="s">
        <v>6</v>
      </c>
      <c r="O2231" s="12">
        <v>375</v>
      </c>
      <c r="P2231" s="12" t="s">
        <v>6</v>
      </c>
      <c r="Q2231" s="12" t="s">
        <v>6</v>
      </c>
      <c r="R2231">
        <v>2230</v>
      </c>
    </row>
    <row r="2232" spans="1:18" ht="15" x14ac:dyDescent="0.45">
      <c r="A2232">
        <v>31746</v>
      </c>
      <c r="D2232">
        <v>28</v>
      </c>
      <c r="E2232">
        <v>275.62</v>
      </c>
      <c r="F2232">
        <v>19</v>
      </c>
      <c r="G2232">
        <v>186.52</v>
      </c>
      <c r="J2232">
        <v>47</v>
      </c>
      <c r="K2232">
        <v>462.14</v>
      </c>
      <c r="L2232" s="11" t="s">
        <v>11925</v>
      </c>
      <c r="M2232" s="12" t="s">
        <v>6</v>
      </c>
      <c r="N2232" s="12" t="s">
        <v>6</v>
      </c>
      <c r="O2232" s="12">
        <v>376</v>
      </c>
      <c r="P2232" s="12" t="s">
        <v>6</v>
      </c>
      <c r="Q2232" s="12" t="s">
        <v>6</v>
      </c>
      <c r="R2232">
        <v>2231</v>
      </c>
    </row>
    <row r="2233" spans="1:18" ht="15" x14ac:dyDescent="0.45">
      <c r="A2233">
        <v>2011403</v>
      </c>
      <c r="B2233">
        <v>4.83</v>
      </c>
      <c r="C2233">
        <v>120.7</v>
      </c>
      <c r="D2233">
        <v>9.25</v>
      </c>
      <c r="E2233">
        <v>231.25</v>
      </c>
      <c r="F2233">
        <v>0.42</v>
      </c>
      <c r="G2233">
        <v>10.6</v>
      </c>
      <c r="H2233">
        <v>3.97</v>
      </c>
      <c r="I2233">
        <v>99.3</v>
      </c>
      <c r="J2233">
        <v>18.47</v>
      </c>
      <c r="K2233">
        <v>461.85</v>
      </c>
      <c r="L2233" s="11" t="s">
        <v>11924</v>
      </c>
      <c r="M2233" s="12">
        <v>346</v>
      </c>
      <c r="N2233" s="12" t="s">
        <v>6</v>
      </c>
      <c r="O2233" s="12" t="s">
        <v>6</v>
      </c>
      <c r="P2233" s="12" t="s">
        <v>6</v>
      </c>
      <c r="Q2233" s="12" t="s">
        <v>6</v>
      </c>
      <c r="R2233">
        <v>2232</v>
      </c>
    </row>
    <row r="2234" spans="1:18" ht="15" x14ac:dyDescent="0.45">
      <c r="A2234">
        <v>17228</v>
      </c>
      <c r="B2234">
        <v>75</v>
      </c>
      <c r="C2234">
        <v>89.3</v>
      </c>
      <c r="D2234">
        <v>98</v>
      </c>
      <c r="E2234">
        <v>116.9</v>
      </c>
      <c r="F2234">
        <v>117</v>
      </c>
      <c r="G2234">
        <v>139.6</v>
      </c>
      <c r="H2234">
        <v>97</v>
      </c>
      <c r="I2234">
        <v>116</v>
      </c>
      <c r="J2234">
        <v>387</v>
      </c>
      <c r="K2234">
        <v>461.79999999999995</v>
      </c>
      <c r="L2234" s="11" t="s">
        <v>11925</v>
      </c>
      <c r="M2234" s="12" t="s">
        <v>6</v>
      </c>
      <c r="N2234" s="12" t="s">
        <v>6</v>
      </c>
      <c r="O2234" s="12">
        <v>377</v>
      </c>
      <c r="P2234" s="12" t="s">
        <v>6</v>
      </c>
      <c r="Q2234" s="12" t="s">
        <v>6</v>
      </c>
      <c r="R2234">
        <v>2233</v>
      </c>
    </row>
    <row r="2235" spans="1:18" ht="15" x14ac:dyDescent="0.45">
      <c r="A2235">
        <v>27636</v>
      </c>
      <c r="B2235">
        <v>8</v>
      </c>
      <c r="C2235">
        <v>100</v>
      </c>
      <c r="D2235">
        <v>5</v>
      </c>
      <c r="E2235">
        <v>61.5</v>
      </c>
      <c r="F2235">
        <v>6</v>
      </c>
      <c r="G2235">
        <v>75</v>
      </c>
      <c r="H2235">
        <v>18</v>
      </c>
      <c r="I2235">
        <v>225</v>
      </c>
      <c r="J2235">
        <v>37</v>
      </c>
      <c r="K2235">
        <v>461.5</v>
      </c>
      <c r="L2235" s="11" t="s">
        <v>11926</v>
      </c>
      <c r="M2235" s="12" t="s">
        <v>6</v>
      </c>
      <c r="N2235" s="12" t="s">
        <v>6</v>
      </c>
      <c r="O2235" s="12" t="s">
        <v>6</v>
      </c>
      <c r="P2235" s="12">
        <v>460</v>
      </c>
      <c r="Q2235" s="12" t="s">
        <v>6</v>
      </c>
      <c r="R2235">
        <v>2234</v>
      </c>
    </row>
    <row r="2236" spans="1:18" ht="15" x14ac:dyDescent="0.45">
      <c r="A2236">
        <v>10565</v>
      </c>
      <c r="B2236">
        <v>6</v>
      </c>
      <c r="C2236">
        <v>91.59</v>
      </c>
      <c r="D2236">
        <v>9</v>
      </c>
      <c r="E2236">
        <v>143.1</v>
      </c>
      <c r="F2236">
        <v>3</v>
      </c>
      <c r="G2236">
        <v>48</v>
      </c>
      <c r="H2236">
        <v>11</v>
      </c>
      <c r="I2236">
        <v>178.2</v>
      </c>
      <c r="J2236">
        <v>29</v>
      </c>
      <c r="K2236">
        <v>460.89</v>
      </c>
      <c r="L2236" s="11" t="s">
        <v>11927</v>
      </c>
      <c r="M2236" s="12" t="s">
        <v>6</v>
      </c>
      <c r="N2236" s="12" t="s">
        <v>6</v>
      </c>
      <c r="O2236" s="12" t="s">
        <v>6</v>
      </c>
      <c r="P2236" s="12" t="s">
        <v>6</v>
      </c>
      <c r="Q2236" s="12">
        <v>354</v>
      </c>
      <c r="R2236">
        <v>2235</v>
      </c>
    </row>
    <row r="2237" spans="1:18" ht="15" x14ac:dyDescent="0.45">
      <c r="A2237">
        <v>12052</v>
      </c>
      <c r="B2237">
        <v>98</v>
      </c>
      <c r="C2237">
        <v>117</v>
      </c>
      <c r="D2237">
        <v>87</v>
      </c>
      <c r="E2237">
        <v>107.6</v>
      </c>
      <c r="F2237">
        <v>107</v>
      </c>
      <c r="G2237">
        <v>144.86000000000001</v>
      </c>
      <c r="H2237">
        <v>61</v>
      </c>
      <c r="I2237">
        <v>91.26</v>
      </c>
      <c r="J2237">
        <v>353</v>
      </c>
      <c r="K2237">
        <v>460.72</v>
      </c>
      <c r="L2237" s="11" t="s">
        <v>11928</v>
      </c>
      <c r="M2237" s="12" t="s">
        <v>6</v>
      </c>
      <c r="N2237" s="12">
        <v>531</v>
      </c>
      <c r="O2237" s="12" t="s">
        <v>6</v>
      </c>
      <c r="P2237" s="12" t="s">
        <v>6</v>
      </c>
      <c r="Q2237" s="12" t="s">
        <v>6</v>
      </c>
      <c r="R2237">
        <v>2236</v>
      </c>
    </row>
    <row r="2238" spans="1:18" ht="15" x14ac:dyDescent="0.45">
      <c r="A2238">
        <v>29581</v>
      </c>
      <c r="B2238">
        <v>19</v>
      </c>
      <c r="C2238">
        <v>22.8</v>
      </c>
      <c r="D2238">
        <v>89</v>
      </c>
      <c r="E2238">
        <v>106.6</v>
      </c>
      <c r="F2238">
        <v>142</v>
      </c>
      <c r="G2238">
        <v>170.1</v>
      </c>
      <c r="H2238">
        <v>135</v>
      </c>
      <c r="I2238">
        <v>161.19999999999999</v>
      </c>
      <c r="J2238">
        <v>385</v>
      </c>
      <c r="K2238">
        <v>460.7</v>
      </c>
      <c r="L2238" s="11" t="s">
        <v>11928</v>
      </c>
      <c r="M2238" s="12" t="s">
        <v>6</v>
      </c>
      <c r="N2238" s="12">
        <v>532</v>
      </c>
      <c r="O2238" s="12" t="s">
        <v>6</v>
      </c>
      <c r="P2238" s="12" t="s">
        <v>6</v>
      </c>
      <c r="Q2238" s="12" t="s">
        <v>6</v>
      </c>
      <c r="R2238">
        <v>2237</v>
      </c>
    </row>
    <row r="2239" spans="1:18" ht="15" x14ac:dyDescent="0.45">
      <c r="A2239">
        <v>31862</v>
      </c>
      <c r="D2239">
        <v>5</v>
      </c>
      <c r="E2239">
        <v>62.5</v>
      </c>
      <c r="F2239">
        <v>11</v>
      </c>
      <c r="G2239">
        <v>136.5</v>
      </c>
      <c r="H2239">
        <v>21</v>
      </c>
      <c r="I2239">
        <v>261.5</v>
      </c>
      <c r="J2239">
        <v>37</v>
      </c>
      <c r="K2239">
        <v>460.5</v>
      </c>
      <c r="L2239" s="11" t="s">
        <v>11926</v>
      </c>
      <c r="M2239" s="12" t="s">
        <v>6</v>
      </c>
      <c r="N2239" s="12" t="s">
        <v>6</v>
      </c>
      <c r="O2239" s="12" t="s">
        <v>6</v>
      </c>
      <c r="P2239" s="12">
        <v>461</v>
      </c>
      <c r="Q2239" s="12" t="s">
        <v>6</v>
      </c>
      <c r="R2239">
        <v>2238</v>
      </c>
    </row>
    <row r="2240" spans="1:18" ht="15" x14ac:dyDescent="0.45">
      <c r="A2240">
        <v>29814</v>
      </c>
      <c r="B2240">
        <v>9</v>
      </c>
      <c r="C2240">
        <v>180</v>
      </c>
      <c r="D2240">
        <v>6</v>
      </c>
      <c r="E2240">
        <v>164.5</v>
      </c>
      <c r="F2240">
        <v>1</v>
      </c>
      <c r="G2240">
        <v>28.9</v>
      </c>
      <c r="H2240">
        <v>3</v>
      </c>
      <c r="I2240">
        <v>86.7</v>
      </c>
      <c r="J2240">
        <v>19</v>
      </c>
      <c r="K2240">
        <v>460.09999999999997</v>
      </c>
      <c r="L2240" s="11" t="s">
        <v>11928</v>
      </c>
      <c r="M2240" s="12" t="s">
        <v>6</v>
      </c>
      <c r="N2240" s="12">
        <v>533</v>
      </c>
      <c r="O2240" s="12" t="s">
        <v>6</v>
      </c>
      <c r="P2240" s="12" t="s">
        <v>6</v>
      </c>
      <c r="Q2240" s="12" t="s">
        <v>6</v>
      </c>
      <c r="R2240">
        <v>2239</v>
      </c>
    </row>
    <row r="2241" spans="1:18" ht="15" x14ac:dyDescent="0.45">
      <c r="A2241">
        <v>10115</v>
      </c>
      <c r="B2241">
        <v>16</v>
      </c>
      <c r="C2241">
        <v>158.4</v>
      </c>
      <c r="D2241">
        <v>21</v>
      </c>
      <c r="E2241">
        <v>207.9</v>
      </c>
      <c r="F2241">
        <v>10</v>
      </c>
      <c r="G2241">
        <v>93.47</v>
      </c>
      <c r="J2241">
        <v>47</v>
      </c>
      <c r="K2241">
        <v>459.77</v>
      </c>
      <c r="L2241" s="11" t="s">
        <v>11926</v>
      </c>
      <c r="M2241" s="12" t="s">
        <v>6</v>
      </c>
      <c r="N2241" s="12" t="s">
        <v>6</v>
      </c>
      <c r="O2241" s="12" t="s">
        <v>6</v>
      </c>
      <c r="P2241" s="12">
        <v>462</v>
      </c>
      <c r="Q2241" s="12" t="s">
        <v>6</v>
      </c>
      <c r="R2241">
        <v>2240</v>
      </c>
    </row>
    <row r="2242" spans="1:18" ht="15" x14ac:dyDescent="0.45">
      <c r="A2242">
        <v>16624</v>
      </c>
      <c r="B2242">
        <v>63</v>
      </c>
      <c r="C2242">
        <v>81.8</v>
      </c>
      <c r="D2242">
        <v>90</v>
      </c>
      <c r="E2242">
        <v>116.9</v>
      </c>
      <c r="F2242">
        <v>129</v>
      </c>
      <c r="G2242">
        <v>167.5</v>
      </c>
      <c r="H2242">
        <v>72</v>
      </c>
      <c r="I2242">
        <v>93.5</v>
      </c>
      <c r="J2242">
        <v>354</v>
      </c>
      <c r="K2242">
        <v>459.7</v>
      </c>
      <c r="L2242" s="11" t="s">
        <v>11928</v>
      </c>
      <c r="M2242" s="12" t="s">
        <v>6</v>
      </c>
      <c r="N2242" s="12">
        <v>534</v>
      </c>
      <c r="O2242" s="12" t="s">
        <v>6</v>
      </c>
      <c r="P2242" s="12" t="s">
        <v>6</v>
      </c>
      <c r="Q2242" s="12" t="s">
        <v>6</v>
      </c>
      <c r="R2242">
        <v>2241</v>
      </c>
    </row>
    <row r="2243" spans="1:18" ht="15" x14ac:dyDescent="0.45">
      <c r="A2243">
        <v>29475</v>
      </c>
      <c r="B2243">
        <v>4</v>
      </c>
      <c r="C2243">
        <v>43.6</v>
      </c>
      <c r="D2243">
        <v>7</v>
      </c>
      <c r="E2243">
        <v>88.2</v>
      </c>
      <c r="F2243">
        <v>16</v>
      </c>
      <c r="G2243">
        <v>201.6</v>
      </c>
      <c r="H2243">
        <v>10</v>
      </c>
      <c r="I2243">
        <v>126</v>
      </c>
      <c r="J2243">
        <v>37</v>
      </c>
      <c r="K2243">
        <v>459.4</v>
      </c>
      <c r="L2243" s="11" t="s">
        <v>11928</v>
      </c>
      <c r="M2243" s="12" t="s">
        <v>6</v>
      </c>
      <c r="N2243" s="12">
        <v>535</v>
      </c>
      <c r="O2243" s="12" t="s">
        <v>6</v>
      </c>
      <c r="P2243" s="12" t="s">
        <v>6</v>
      </c>
      <c r="Q2243" s="12" t="s">
        <v>6</v>
      </c>
      <c r="R2243">
        <v>2242</v>
      </c>
    </row>
    <row r="2244" spans="1:18" ht="15" x14ac:dyDescent="0.45">
      <c r="A2244">
        <v>28050</v>
      </c>
      <c r="B2244">
        <v>15</v>
      </c>
      <c r="C2244">
        <v>143.22999999999999</v>
      </c>
      <c r="D2244">
        <v>11</v>
      </c>
      <c r="E2244">
        <v>105.6</v>
      </c>
      <c r="F2244">
        <v>9</v>
      </c>
      <c r="G2244">
        <v>85.63</v>
      </c>
      <c r="H2244">
        <v>13</v>
      </c>
      <c r="I2244">
        <v>124.8</v>
      </c>
      <c r="J2244">
        <v>48</v>
      </c>
      <c r="K2244">
        <v>459.26</v>
      </c>
      <c r="L2244" s="11" t="s">
        <v>11927</v>
      </c>
      <c r="M2244" s="12" t="s">
        <v>6</v>
      </c>
      <c r="N2244" s="12" t="s">
        <v>6</v>
      </c>
      <c r="O2244" s="12" t="s">
        <v>6</v>
      </c>
      <c r="P2244" s="12" t="s">
        <v>6</v>
      </c>
      <c r="Q2244" s="12">
        <v>355</v>
      </c>
      <c r="R2244">
        <v>2243</v>
      </c>
    </row>
    <row r="2245" spans="1:18" ht="15" x14ac:dyDescent="0.45">
      <c r="A2245">
        <v>31256</v>
      </c>
      <c r="B2245">
        <v>5</v>
      </c>
      <c r="C2245">
        <v>67.5</v>
      </c>
      <c r="D2245">
        <v>3</v>
      </c>
      <c r="E2245">
        <v>40.5</v>
      </c>
      <c r="F2245">
        <v>14</v>
      </c>
      <c r="G2245">
        <v>174.96</v>
      </c>
      <c r="H2245">
        <v>14</v>
      </c>
      <c r="I2245">
        <v>176.04</v>
      </c>
      <c r="J2245">
        <v>36</v>
      </c>
      <c r="K2245">
        <v>459</v>
      </c>
      <c r="L2245" s="11" t="s">
        <v>11926</v>
      </c>
      <c r="M2245" s="12" t="s">
        <v>6</v>
      </c>
      <c r="N2245" s="12" t="s">
        <v>6</v>
      </c>
      <c r="O2245" s="12" t="s">
        <v>6</v>
      </c>
      <c r="P2245" s="12">
        <v>463</v>
      </c>
      <c r="Q2245" s="12" t="s">
        <v>6</v>
      </c>
      <c r="R2245">
        <v>2244</v>
      </c>
    </row>
    <row r="2246" spans="1:18" ht="15" x14ac:dyDescent="0.45">
      <c r="A2246">
        <v>28033</v>
      </c>
      <c r="B2246">
        <v>16</v>
      </c>
      <c r="C2246">
        <v>113.1</v>
      </c>
      <c r="D2246">
        <v>17</v>
      </c>
      <c r="E2246">
        <v>124.1</v>
      </c>
      <c r="F2246">
        <v>18</v>
      </c>
      <c r="G2246">
        <v>132.61000000000001</v>
      </c>
      <c r="H2246">
        <v>12</v>
      </c>
      <c r="I2246">
        <v>88.8</v>
      </c>
      <c r="J2246">
        <v>63</v>
      </c>
      <c r="K2246">
        <v>458.61</v>
      </c>
      <c r="L2246" s="11" t="s">
        <v>11926</v>
      </c>
      <c r="M2246" s="12" t="s">
        <v>6</v>
      </c>
      <c r="N2246" s="12" t="s">
        <v>6</v>
      </c>
      <c r="O2246" s="12" t="s">
        <v>6</v>
      </c>
      <c r="P2246" s="12">
        <v>464</v>
      </c>
      <c r="Q2246" s="12" t="s">
        <v>6</v>
      </c>
      <c r="R2246">
        <v>2245</v>
      </c>
    </row>
    <row r="2247" spans="1:18" ht="15" x14ac:dyDescent="0.45">
      <c r="A2247">
        <v>15087</v>
      </c>
      <c r="B2247">
        <v>1</v>
      </c>
      <c r="C2247">
        <v>229</v>
      </c>
      <c r="H2247">
        <v>1</v>
      </c>
      <c r="I2247">
        <v>229</v>
      </c>
      <c r="J2247">
        <v>2</v>
      </c>
      <c r="K2247">
        <v>458</v>
      </c>
      <c r="L2247" s="11" t="s">
        <v>11925</v>
      </c>
      <c r="M2247" s="12" t="s">
        <v>6</v>
      </c>
      <c r="N2247" s="12" t="s">
        <v>6</v>
      </c>
      <c r="O2247" s="12">
        <v>378</v>
      </c>
      <c r="P2247" s="12" t="s">
        <v>6</v>
      </c>
      <c r="Q2247" s="12" t="s">
        <v>6</v>
      </c>
      <c r="R2247">
        <v>2246</v>
      </c>
    </row>
    <row r="2248" spans="1:18" ht="15" x14ac:dyDescent="0.45">
      <c r="A2248">
        <v>17047</v>
      </c>
      <c r="B2248">
        <v>6</v>
      </c>
      <c r="C2248">
        <v>145.19999999999999</v>
      </c>
      <c r="D2248">
        <v>4</v>
      </c>
      <c r="E2248">
        <v>96.8</v>
      </c>
      <c r="F2248">
        <v>5</v>
      </c>
      <c r="G2248">
        <v>121</v>
      </c>
      <c r="H2248">
        <v>4</v>
      </c>
      <c r="I2248">
        <v>94.86</v>
      </c>
      <c r="J2248">
        <v>19</v>
      </c>
      <c r="K2248">
        <v>457.86</v>
      </c>
      <c r="L2248" s="11" t="s">
        <v>11926</v>
      </c>
      <c r="M2248" s="12" t="s">
        <v>6</v>
      </c>
      <c r="N2248" s="12" t="s">
        <v>6</v>
      </c>
      <c r="O2248" s="12" t="s">
        <v>6</v>
      </c>
      <c r="P2248" s="12">
        <v>465</v>
      </c>
      <c r="Q2248" s="12" t="s">
        <v>6</v>
      </c>
      <c r="R2248">
        <v>2247</v>
      </c>
    </row>
    <row r="2249" spans="1:18" ht="15" x14ac:dyDescent="0.45">
      <c r="A2249">
        <v>10447</v>
      </c>
      <c r="B2249">
        <v>7</v>
      </c>
      <c r="C2249">
        <v>198.1</v>
      </c>
      <c r="F2249">
        <v>1</v>
      </c>
      <c r="G2249">
        <v>28.3</v>
      </c>
      <c r="H2249">
        <v>8</v>
      </c>
      <c r="I2249">
        <v>231.2</v>
      </c>
      <c r="J2249">
        <v>16</v>
      </c>
      <c r="K2249">
        <v>457.6</v>
      </c>
      <c r="L2249" s="11" t="s">
        <v>11927</v>
      </c>
      <c r="M2249" s="12" t="s">
        <v>6</v>
      </c>
      <c r="N2249" s="12" t="s">
        <v>6</v>
      </c>
      <c r="O2249" s="12" t="s">
        <v>6</v>
      </c>
      <c r="P2249" s="12" t="s">
        <v>6</v>
      </c>
      <c r="Q2249" s="12">
        <v>356</v>
      </c>
      <c r="R2249">
        <v>2248</v>
      </c>
    </row>
    <row r="2250" spans="1:18" ht="15" x14ac:dyDescent="0.45">
      <c r="A2250">
        <v>30600</v>
      </c>
      <c r="B2250">
        <v>3</v>
      </c>
      <c r="C2250">
        <v>125.7</v>
      </c>
      <c r="D2250">
        <v>5</v>
      </c>
      <c r="E2250">
        <v>206.15</v>
      </c>
      <c r="F2250">
        <v>1</v>
      </c>
      <c r="G2250">
        <v>41.9</v>
      </c>
      <c r="H2250">
        <v>2</v>
      </c>
      <c r="I2250">
        <v>83.8</v>
      </c>
      <c r="J2250">
        <v>11</v>
      </c>
      <c r="K2250">
        <v>457.55</v>
      </c>
      <c r="L2250" s="11" t="s">
        <v>11927</v>
      </c>
      <c r="M2250" s="12" t="s">
        <v>6</v>
      </c>
      <c r="N2250" s="12" t="s">
        <v>6</v>
      </c>
      <c r="O2250" s="12" t="s">
        <v>6</v>
      </c>
      <c r="P2250" s="12" t="s">
        <v>6</v>
      </c>
      <c r="Q2250" s="12">
        <v>357</v>
      </c>
      <c r="R2250">
        <v>2249</v>
      </c>
    </row>
    <row r="2251" spans="1:18" ht="15" x14ac:dyDescent="0.45">
      <c r="A2251">
        <v>23540</v>
      </c>
      <c r="B2251">
        <v>4</v>
      </c>
      <c r="C2251">
        <v>49.2</v>
      </c>
      <c r="D2251">
        <v>10</v>
      </c>
      <c r="E2251">
        <v>123</v>
      </c>
      <c r="F2251">
        <v>7</v>
      </c>
      <c r="G2251">
        <v>86.1</v>
      </c>
      <c r="H2251">
        <v>15</v>
      </c>
      <c r="I2251">
        <v>199</v>
      </c>
      <c r="J2251">
        <v>36</v>
      </c>
      <c r="K2251">
        <v>457.29999999999995</v>
      </c>
      <c r="L2251" s="11" t="s">
        <v>11925</v>
      </c>
      <c r="M2251" s="12" t="s">
        <v>6</v>
      </c>
      <c r="N2251" s="12" t="s">
        <v>6</v>
      </c>
      <c r="O2251" s="12">
        <v>379</v>
      </c>
      <c r="P2251" s="12" t="s">
        <v>6</v>
      </c>
      <c r="Q2251" s="12" t="s">
        <v>6</v>
      </c>
      <c r="R2251">
        <v>2250</v>
      </c>
    </row>
    <row r="2252" spans="1:18" ht="15" x14ac:dyDescent="0.45">
      <c r="A2252">
        <v>17427</v>
      </c>
      <c r="B2252">
        <v>3</v>
      </c>
      <c r="C2252">
        <v>70.5</v>
      </c>
      <c r="D2252">
        <v>6</v>
      </c>
      <c r="E2252">
        <v>153</v>
      </c>
      <c r="F2252">
        <v>4</v>
      </c>
      <c r="G2252">
        <v>103.6</v>
      </c>
      <c r="H2252">
        <v>5</v>
      </c>
      <c r="I2252">
        <v>129.5</v>
      </c>
      <c r="J2252">
        <v>18</v>
      </c>
      <c r="K2252">
        <v>456.6</v>
      </c>
      <c r="L2252" s="11" t="s">
        <v>11927</v>
      </c>
      <c r="M2252" s="12" t="s">
        <v>6</v>
      </c>
      <c r="N2252" s="12" t="s">
        <v>6</v>
      </c>
      <c r="O2252" s="12" t="s">
        <v>6</v>
      </c>
      <c r="P2252" s="12" t="s">
        <v>6</v>
      </c>
      <c r="Q2252" s="12">
        <v>358</v>
      </c>
      <c r="R2252">
        <v>2251</v>
      </c>
    </row>
    <row r="2253" spans="1:18" ht="15" x14ac:dyDescent="0.45">
      <c r="A2253">
        <v>14904</v>
      </c>
      <c r="B2253">
        <v>3</v>
      </c>
      <c r="C2253">
        <v>24.6</v>
      </c>
      <c r="D2253">
        <v>13</v>
      </c>
      <c r="E2253">
        <v>109.8</v>
      </c>
      <c r="F2253">
        <v>18</v>
      </c>
      <c r="G2253">
        <v>154.80000000000001</v>
      </c>
      <c r="H2253">
        <v>19</v>
      </c>
      <c r="I2253">
        <v>167.3</v>
      </c>
      <c r="J2253">
        <v>53</v>
      </c>
      <c r="K2253">
        <v>456.50000000000006</v>
      </c>
      <c r="L2253" s="11" t="s">
        <v>11928</v>
      </c>
      <c r="M2253" s="12" t="s">
        <v>6</v>
      </c>
      <c r="N2253" s="12">
        <v>536</v>
      </c>
      <c r="O2253" s="12" t="s">
        <v>6</v>
      </c>
      <c r="P2253" s="12" t="s">
        <v>6</v>
      </c>
      <c r="Q2253" s="12" t="s">
        <v>6</v>
      </c>
      <c r="R2253">
        <v>2252</v>
      </c>
    </row>
    <row r="2254" spans="1:18" ht="15" x14ac:dyDescent="0.45">
      <c r="A2254">
        <v>2027606</v>
      </c>
      <c r="B2254">
        <v>27.55</v>
      </c>
      <c r="C2254">
        <v>140.71</v>
      </c>
      <c r="D2254">
        <v>25.09</v>
      </c>
      <c r="E2254">
        <v>129.99</v>
      </c>
      <c r="F2254">
        <v>26.79</v>
      </c>
      <c r="G2254">
        <v>144.53</v>
      </c>
      <c r="H2254">
        <v>7.32</v>
      </c>
      <c r="I2254">
        <v>40.74</v>
      </c>
      <c r="J2254">
        <v>86.75</v>
      </c>
      <c r="K2254">
        <v>455.97</v>
      </c>
      <c r="L2254" s="11" t="s">
        <v>11927</v>
      </c>
      <c r="M2254" s="12" t="s">
        <v>6</v>
      </c>
      <c r="N2254" s="12" t="s">
        <v>6</v>
      </c>
      <c r="O2254" s="12" t="s">
        <v>6</v>
      </c>
      <c r="P2254" s="12" t="s">
        <v>6</v>
      </c>
      <c r="Q2254" s="12">
        <v>359</v>
      </c>
      <c r="R2254">
        <v>2253</v>
      </c>
    </row>
    <row r="2255" spans="1:18" ht="15" x14ac:dyDescent="0.45">
      <c r="A2255">
        <v>16659</v>
      </c>
      <c r="B2255">
        <v>4</v>
      </c>
      <c r="C2255">
        <v>115.6</v>
      </c>
      <c r="D2255">
        <v>3</v>
      </c>
      <c r="E2255">
        <v>84.39</v>
      </c>
      <c r="F2255">
        <v>1</v>
      </c>
      <c r="G2255">
        <v>28.9</v>
      </c>
      <c r="H2255">
        <v>8</v>
      </c>
      <c r="I2255">
        <v>226.58</v>
      </c>
      <c r="J2255">
        <v>16</v>
      </c>
      <c r="K2255">
        <v>455.47</v>
      </c>
      <c r="L2255" s="11" t="s">
        <v>11925</v>
      </c>
      <c r="M2255" s="12" t="s">
        <v>6</v>
      </c>
      <c r="N2255" s="12" t="s">
        <v>6</v>
      </c>
      <c r="O2255" s="12">
        <v>380</v>
      </c>
      <c r="P2255" s="12" t="s">
        <v>6</v>
      </c>
      <c r="Q2255" s="12" t="s">
        <v>6</v>
      </c>
      <c r="R2255">
        <v>2254</v>
      </c>
    </row>
    <row r="2256" spans="1:18" ht="15" x14ac:dyDescent="0.45">
      <c r="A2256">
        <v>29319</v>
      </c>
      <c r="F2256">
        <v>22</v>
      </c>
      <c r="G2256">
        <v>164.91</v>
      </c>
      <c r="H2256">
        <v>37</v>
      </c>
      <c r="I2256">
        <v>290.41000000000003</v>
      </c>
      <c r="J2256">
        <v>59</v>
      </c>
      <c r="K2256">
        <v>455.32000000000005</v>
      </c>
      <c r="L2256" s="11" t="s">
        <v>11925</v>
      </c>
      <c r="M2256" s="12" t="s">
        <v>6</v>
      </c>
      <c r="N2256" s="12" t="s">
        <v>6</v>
      </c>
      <c r="O2256" s="12">
        <v>381</v>
      </c>
      <c r="P2256" s="12" t="s">
        <v>6</v>
      </c>
      <c r="Q2256" s="12" t="s">
        <v>6</v>
      </c>
      <c r="R2256">
        <v>2255</v>
      </c>
    </row>
    <row r="2257" spans="1:18" ht="15" x14ac:dyDescent="0.45">
      <c r="A2257">
        <v>29093</v>
      </c>
      <c r="B2257">
        <v>12</v>
      </c>
      <c r="C2257">
        <v>81.599999999999994</v>
      </c>
      <c r="F2257">
        <v>30</v>
      </c>
      <c r="G2257">
        <v>203.46</v>
      </c>
      <c r="H2257">
        <v>25</v>
      </c>
      <c r="I2257">
        <v>170</v>
      </c>
      <c r="J2257">
        <v>67</v>
      </c>
      <c r="K2257">
        <v>455.06</v>
      </c>
      <c r="L2257" s="11" t="s">
        <v>11925</v>
      </c>
      <c r="M2257" s="12" t="s">
        <v>6</v>
      </c>
      <c r="N2257" s="12" t="s">
        <v>6</v>
      </c>
      <c r="O2257" s="12">
        <v>382</v>
      </c>
      <c r="P2257" s="12" t="s">
        <v>6</v>
      </c>
      <c r="Q2257" s="12" t="s">
        <v>6</v>
      </c>
      <c r="R2257">
        <v>2256</v>
      </c>
    </row>
    <row r="2258" spans="1:18" ht="15" x14ac:dyDescent="0.45">
      <c r="A2258">
        <v>11442</v>
      </c>
      <c r="B2258">
        <v>5</v>
      </c>
      <c r="C2258">
        <v>125</v>
      </c>
      <c r="D2258">
        <v>5</v>
      </c>
      <c r="E2258">
        <v>126</v>
      </c>
      <c r="F2258">
        <v>8</v>
      </c>
      <c r="G2258">
        <v>204</v>
      </c>
      <c r="J2258">
        <v>18</v>
      </c>
      <c r="K2258">
        <v>455</v>
      </c>
      <c r="L2258" s="11" t="s">
        <v>11924</v>
      </c>
      <c r="M2258" s="12">
        <v>347</v>
      </c>
      <c r="N2258" s="12" t="s">
        <v>6</v>
      </c>
      <c r="O2258" s="12" t="s">
        <v>6</v>
      </c>
      <c r="P2258" s="12" t="s">
        <v>6</v>
      </c>
      <c r="Q2258" s="12" t="s">
        <v>6</v>
      </c>
      <c r="R2258">
        <v>2257</v>
      </c>
    </row>
    <row r="2259" spans="1:18" ht="15" x14ac:dyDescent="0.45">
      <c r="A2259">
        <v>12852</v>
      </c>
      <c r="B2259">
        <v>29</v>
      </c>
      <c r="C2259">
        <v>203</v>
      </c>
      <c r="F2259">
        <v>10</v>
      </c>
      <c r="G2259">
        <v>70</v>
      </c>
      <c r="H2259">
        <v>26</v>
      </c>
      <c r="I2259">
        <v>182</v>
      </c>
      <c r="J2259">
        <v>65</v>
      </c>
      <c r="K2259">
        <v>455</v>
      </c>
      <c r="L2259" s="11" t="s">
        <v>11927</v>
      </c>
      <c r="M2259" s="12" t="s">
        <v>6</v>
      </c>
      <c r="N2259" s="12" t="s">
        <v>6</v>
      </c>
      <c r="O2259" s="12" t="s">
        <v>6</v>
      </c>
      <c r="P2259" s="12" t="s">
        <v>6</v>
      </c>
      <c r="Q2259" s="12">
        <v>360</v>
      </c>
      <c r="R2259">
        <v>2258</v>
      </c>
    </row>
    <row r="2260" spans="1:18" ht="15" x14ac:dyDescent="0.45">
      <c r="A2260">
        <v>28425</v>
      </c>
      <c r="B2260">
        <v>7</v>
      </c>
      <c r="C2260">
        <v>163.1</v>
      </c>
      <c r="D2260">
        <v>2</v>
      </c>
      <c r="E2260">
        <v>46.6</v>
      </c>
      <c r="F2260">
        <v>5</v>
      </c>
      <c r="G2260">
        <v>122.5</v>
      </c>
      <c r="H2260">
        <v>5</v>
      </c>
      <c r="I2260">
        <v>122.5</v>
      </c>
      <c r="J2260">
        <v>19</v>
      </c>
      <c r="K2260">
        <v>454.7</v>
      </c>
      <c r="L2260" s="11" t="s">
        <v>11926</v>
      </c>
      <c r="M2260" s="12" t="s">
        <v>6</v>
      </c>
      <c r="N2260" s="12" t="s">
        <v>6</v>
      </c>
      <c r="O2260" s="12" t="s">
        <v>6</v>
      </c>
      <c r="P2260" s="12">
        <v>466</v>
      </c>
      <c r="Q2260" s="12" t="s">
        <v>6</v>
      </c>
      <c r="R2260">
        <v>2259</v>
      </c>
    </row>
    <row r="2261" spans="1:18" ht="15" x14ac:dyDescent="0.45">
      <c r="A2261">
        <v>15294</v>
      </c>
      <c r="B2261">
        <v>50</v>
      </c>
      <c r="C2261">
        <v>343.9</v>
      </c>
      <c r="D2261">
        <v>16</v>
      </c>
      <c r="E2261">
        <v>110.4</v>
      </c>
      <c r="J2261">
        <v>66</v>
      </c>
      <c r="K2261">
        <v>454.29999999999995</v>
      </c>
      <c r="L2261" s="11" t="s">
        <v>11926</v>
      </c>
      <c r="M2261" s="12" t="s">
        <v>6</v>
      </c>
      <c r="N2261" s="12" t="s">
        <v>6</v>
      </c>
      <c r="O2261" s="12" t="s">
        <v>6</v>
      </c>
      <c r="P2261" s="12">
        <v>467</v>
      </c>
      <c r="Q2261" s="12" t="s">
        <v>6</v>
      </c>
      <c r="R2261">
        <v>2260</v>
      </c>
    </row>
    <row r="2262" spans="1:18" ht="15" x14ac:dyDescent="0.45">
      <c r="A2262">
        <v>17207</v>
      </c>
      <c r="B2262">
        <v>40</v>
      </c>
      <c r="C2262">
        <v>92</v>
      </c>
      <c r="D2262">
        <v>58</v>
      </c>
      <c r="E2262">
        <v>133.4</v>
      </c>
      <c r="F2262">
        <v>31</v>
      </c>
      <c r="G2262">
        <v>70.760000000000005</v>
      </c>
      <c r="H2262">
        <v>69</v>
      </c>
      <c r="I2262">
        <v>157.97999999999999</v>
      </c>
      <c r="J2262">
        <v>198</v>
      </c>
      <c r="K2262">
        <v>454.14</v>
      </c>
      <c r="L2262" s="11" t="s">
        <v>11928</v>
      </c>
      <c r="M2262" s="12" t="s">
        <v>6</v>
      </c>
      <c r="N2262" s="12">
        <v>537</v>
      </c>
      <c r="O2262" s="12" t="s">
        <v>6</v>
      </c>
      <c r="P2262" s="12" t="s">
        <v>6</v>
      </c>
      <c r="Q2262" s="12" t="s">
        <v>6</v>
      </c>
      <c r="R2262">
        <v>2261</v>
      </c>
    </row>
    <row r="2263" spans="1:18" ht="15" x14ac:dyDescent="0.45">
      <c r="A2263">
        <v>28947</v>
      </c>
      <c r="B2263">
        <v>13</v>
      </c>
      <c r="C2263">
        <v>179.76</v>
      </c>
      <c r="D2263">
        <v>3</v>
      </c>
      <c r="E2263">
        <v>42</v>
      </c>
      <c r="F2263">
        <v>8</v>
      </c>
      <c r="G2263">
        <v>132.30000000000001</v>
      </c>
      <c r="H2263">
        <v>6</v>
      </c>
      <c r="I2263">
        <v>100.05</v>
      </c>
      <c r="J2263">
        <v>30</v>
      </c>
      <c r="K2263">
        <v>454.11</v>
      </c>
      <c r="L2263" s="11" t="s">
        <v>11926</v>
      </c>
      <c r="M2263" s="12" t="s">
        <v>6</v>
      </c>
      <c r="N2263" s="12" t="s">
        <v>6</v>
      </c>
      <c r="O2263" s="12" t="s">
        <v>6</v>
      </c>
      <c r="P2263" s="12">
        <v>468</v>
      </c>
      <c r="Q2263" s="12" t="s">
        <v>6</v>
      </c>
      <c r="R2263">
        <v>2262</v>
      </c>
    </row>
    <row r="2264" spans="1:18" ht="15" x14ac:dyDescent="0.45">
      <c r="A2264">
        <v>14729</v>
      </c>
      <c r="D2264">
        <v>40</v>
      </c>
      <c r="E2264">
        <v>108</v>
      </c>
      <c r="F2264">
        <v>71</v>
      </c>
      <c r="G2264">
        <v>187.3</v>
      </c>
      <c r="H2264">
        <v>59</v>
      </c>
      <c r="I2264">
        <v>158.63999999999999</v>
      </c>
      <c r="J2264">
        <v>170</v>
      </c>
      <c r="K2264">
        <v>453.94</v>
      </c>
      <c r="L2264" s="11" t="s">
        <v>11927</v>
      </c>
      <c r="M2264" s="12" t="s">
        <v>6</v>
      </c>
      <c r="N2264" s="12" t="s">
        <v>6</v>
      </c>
      <c r="O2264" s="12" t="s">
        <v>6</v>
      </c>
      <c r="P2264" s="12" t="s">
        <v>6</v>
      </c>
      <c r="Q2264" s="12">
        <v>361</v>
      </c>
      <c r="R2264">
        <v>2263</v>
      </c>
    </row>
    <row r="2265" spans="1:18" ht="15" x14ac:dyDescent="0.45">
      <c r="A2265">
        <v>11833</v>
      </c>
      <c r="B2265">
        <v>55</v>
      </c>
      <c r="C2265">
        <v>114.82</v>
      </c>
      <c r="D2265">
        <v>10</v>
      </c>
      <c r="E2265">
        <v>22</v>
      </c>
      <c r="F2265">
        <v>93</v>
      </c>
      <c r="G2265">
        <v>204.42</v>
      </c>
      <c r="H2265">
        <v>52</v>
      </c>
      <c r="I2265">
        <v>112.6</v>
      </c>
      <c r="J2265">
        <v>210</v>
      </c>
      <c r="K2265">
        <v>453.84000000000003</v>
      </c>
      <c r="L2265" s="11" t="s">
        <v>11927</v>
      </c>
      <c r="M2265" s="12" t="s">
        <v>6</v>
      </c>
      <c r="N2265" s="12" t="s">
        <v>6</v>
      </c>
      <c r="O2265" s="12" t="s">
        <v>6</v>
      </c>
      <c r="P2265" s="12" t="s">
        <v>6</v>
      </c>
      <c r="Q2265" s="12">
        <v>362</v>
      </c>
      <c r="R2265">
        <v>2264</v>
      </c>
    </row>
    <row r="2266" spans="1:18" ht="15" x14ac:dyDescent="0.45">
      <c r="A2266">
        <v>22494</v>
      </c>
      <c r="F2266">
        <v>5</v>
      </c>
      <c r="G2266">
        <v>174.5</v>
      </c>
      <c r="H2266">
        <v>8</v>
      </c>
      <c r="I2266">
        <v>279.2</v>
      </c>
      <c r="J2266">
        <v>13</v>
      </c>
      <c r="K2266">
        <v>453.7</v>
      </c>
      <c r="L2266" s="11" t="s">
        <v>11926</v>
      </c>
      <c r="M2266" s="12" t="s">
        <v>6</v>
      </c>
      <c r="N2266" s="12" t="s">
        <v>6</v>
      </c>
      <c r="O2266" s="12" t="s">
        <v>6</v>
      </c>
      <c r="P2266" s="12">
        <v>469</v>
      </c>
      <c r="Q2266" s="12" t="s">
        <v>6</v>
      </c>
      <c r="R2266">
        <v>2265</v>
      </c>
    </row>
    <row r="2267" spans="1:18" ht="15" x14ac:dyDescent="0.45">
      <c r="A2267">
        <v>23299</v>
      </c>
      <c r="B2267">
        <v>108</v>
      </c>
      <c r="C2267">
        <v>204.9</v>
      </c>
      <c r="D2267">
        <v>37</v>
      </c>
      <c r="E2267">
        <v>69.849999999999994</v>
      </c>
      <c r="F2267">
        <v>37</v>
      </c>
      <c r="G2267">
        <v>70.3</v>
      </c>
      <c r="H2267">
        <v>57</v>
      </c>
      <c r="I2267">
        <v>108.3</v>
      </c>
      <c r="J2267">
        <v>239</v>
      </c>
      <c r="K2267">
        <v>453.35</v>
      </c>
      <c r="L2267" s="11" t="s">
        <v>11926</v>
      </c>
      <c r="M2267" s="12" t="s">
        <v>6</v>
      </c>
      <c r="N2267" s="12" t="s">
        <v>6</v>
      </c>
      <c r="O2267" s="12" t="s">
        <v>6</v>
      </c>
      <c r="P2267" s="12">
        <v>470</v>
      </c>
      <c r="Q2267" s="12" t="s">
        <v>6</v>
      </c>
      <c r="R2267">
        <v>2266</v>
      </c>
    </row>
    <row r="2268" spans="1:18" ht="15" x14ac:dyDescent="0.45">
      <c r="A2268">
        <v>15282</v>
      </c>
      <c r="B2268">
        <v>10</v>
      </c>
      <c r="C2268">
        <v>97</v>
      </c>
      <c r="D2268">
        <v>8</v>
      </c>
      <c r="E2268">
        <v>78.8</v>
      </c>
      <c r="F2268">
        <v>12</v>
      </c>
      <c r="G2268">
        <v>118.8</v>
      </c>
      <c r="H2268">
        <v>16</v>
      </c>
      <c r="I2268">
        <v>158.4</v>
      </c>
      <c r="J2268">
        <v>46</v>
      </c>
      <c r="K2268">
        <v>453</v>
      </c>
      <c r="L2268" s="11" t="s">
        <v>11926</v>
      </c>
      <c r="M2268" s="12" t="s">
        <v>6</v>
      </c>
      <c r="N2268" s="12" t="s">
        <v>6</v>
      </c>
      <c r="O2268" s="12" t="s">
        <v>6</v>
      </c>
      <c r="P2268" s="12">
        <v>471</v>
      </c>
      <c r="Q2268" s="12" t="s">
        <v>6</v>
      </c>
      <c r="R2268">
        <v>2267</v>
      </c>
    </row>
    <row r="2269" spans="1:18" ht="15" x14ac:dyDescent="0.45">
      <c r="A2269">
        <v>27681</v>
      </c>
      <c r="B2269">
        <v>54</v>
      </c>
      <c r="C2269">
        <v>189</v>
      </c>
      <c r="D2269">
        <v>30</v>
      </c>
      <c r="E2269">
        <v>103.32</v>
      </c>
      <c r="F2269">
        <v>24</v>
      </c>
      <c r="G2269">
        <v>84</v>
      </c>
      <c r="H2269">
        <v>22</v>
      </c>
      <c r="I2269">
        <v>76.44</v>
      </c>
      <c r="J2269">
        <v>130</v>
      </c>
      <c r="K2269">
        <v>452.76</v>
      </c>
      <c r="L2269" s="11" t="s">
        <v>11927</v>
      </c>
      <c r="M2269" s="12" t="s">
        <v>6</v>
      </c>
      <c r="N2269" s="12" t="s">
        <v>6</v>
      </c>
      <c r="O2269" s="12" t="s">
        <v>6</v>
      </c>
      <c r="P2269" s="12" t="s">
        <v>6</v>
      </c>
      <c r="Q2269" s="12">
        <v>363</v>
      </c>
      <c r="R2269">
        <v>2268</v>
      </c>
    </row>
    <row r="2270" spans="1:18" ht="15" x14ac:dyDescent="0.45">
      <c r="A2270">
        <v>15545</v>
      </c>
      <c r="B2270">
        <v>37</v>
      </c>
      <c r="C2270">
        <v>261.98</v>
      </c>
      <c r="D2270">
        <v>5</v>
      </c>
      <c r="E2270">
        <v>36.5</v>
      </c>
      <c r="F2270">
        <v>10</v>
      </c>
      <c r="G2270">
        <v>73.41</v>
      </c>
      <c r="H2270">
        <v>11</v>
      </c>
      <c r="I2270">
        <v>80.81</v>
      </c>
      <c r="J2270">
        <v>63</v>
      </c>
      <c r="K2270">
        <v>452.7</v>
      </c>
      <c r="L2270" s="11" t="s">
        <v>11926</v>
      </c>
      <c r="M2270" s="12" t="s">
        <v>6</v>
      </c>
      <c r="N2270" s="12" t="s">
        <v>6</v>
      </c>
      <c r="O2270" s="12" t="s">
        <v>6</v>
      </c>
      <c r="P2270" s="12">
        <v>472</v>
      </c>
      <c r="Q2270" s="12" t="s">
        <v>6</v>
      </c>
      <c r="R2270">
        <v>2269</v>
      </c>
    </row>
    <row r="2271" spans="1:18" ht="15" x14ac:dyDescent="0.45">
      <c r="A2271">
        <v>28653</v>
      </c>
      <c r="B2271">
        <v>8</v>
      </c>
      <c r="C2271">
        <v>95.2</v>
      </c>
      <c r="D2271">
        <v>8</v>
      </c>
      <c r="E2271">
        <v>95.2</v>
      </c>
      <c r="F2271">
        <v>13</v>
      </c>
      <c r="G2271">
        <v>154.69999999999999</v>
      </c>
      <c r="H2271">
        <v>9</v>
      </c>
      <c r="I2271">
        <v>107.1</v>
      </c>
      <c r="J2271">
        <v>38</v>
      </c>
      <c r="K2271">
        <v>452.20000000000005</v>
      </c>
      <c r="L2271" s="11" t="s">
        <v>11925</v>
      </c>
      <c r="M2271" s="12" t="s">
        <v>6</v>
      </c>
      <c r="N2271" s="12" t="s">
        <v>6</v>
      </c>
      <c r="O2271" s="12">
        <v>383</v>
      </c>
      <c r="P2271" s="12" t="s">
        <v>6</v>
      </c>
      <c r="Q2271" s="12" t="s">
        <v>6</v>
      </c>
      <c r="R2271">
        <v>2270</v>
      </c>
    </row>
    <row r="2272" spans="1:18" ht="15" x14ac:dyDescent="0.45">
      <c r="A2272">
        <v>11908</v>
      </c>
      <c r="B2272">
        <v>86</v>
      </c>
      <c r="C2272">
        <v>163.1</v>
      </c>
      <c r="D2272">
        <v>56</v>
      </c>
      <c r="E2272">
        <v>106.1</v>
      </c>
      <c r="F2272">
        <v>52</v>
      </c>
      <c r="G2272">
        <v>97.9</v>
      </c>
      <c r="H2272">
        <v>45</v>
      </c>
      <c r="I2272">
        <v>85.05</v>
      </c>
      <c r="J2272">
        <v>239</v>
      </c>
      <c r="K2272">
        <v>452.15000000000003</v>
      </c>
      <c r="L2272" s="11" t="s">
        <v>11925</v>
      </c>
      <c r="M2272" s="12" t="s">
        <v>6</v>
      </c>
      <c r="N2272" s="12" t="s">
        <v>6</v>
      </c>
      <c r="O2272" s="12">
        <v>384</v>
      </c>
      <c r="P2272" s="12" t="s">
        <v>6</v>
      </c>
      <c r="Q2272" s="12" t="s">
        <v>6</v>
      </c>
      <c r="R2272">
        <v>2271</v>
      </c>
    </row>
    <row r="2273" spans="1:18" ht="15" x14ac:dyDescent="0.45">
      <c r="A2273">
        <v>15978</v>
      </c>
      <c r="B2273">
        <v>27</v>
      </c>
      <c r="C2273">
        <v>105.3</v>
      </c>
      <c r="D2273">
        <v>25</v>
      </c>
      <c r="E2273">
        <v>97.5</v>
      </c>
      <c r="F2273">
        <v>27</v>
      </c>
      <c r="G2273">
        <v>105.3</v>
      </c>
      <c r="H2273">
        <v>37</v>
      </c>
      <c r="I2273">
        <v>143.99</v>
      </c>
      <c r="J2273">
        <v>116</v>
      </c>
      <c r="K2273">
        <v>452.09000000000003</v>
      </c>
      <c r="L2273" s="11" t="s">
        <v>11927</v>
      </c>
      <c r="M2273" s="12" t="s">
        <v>6</v>
      </c>
      <c r="N2273" s="12" t="s">
        <v>6</v>
      </c>
      <c r="O2273" s="12" t="s">
        <v>6</v>
      </c>
      <c r="P2273" s="12" t="s">
        <v>6</v>
      </c>
      <c r="Q2273" s="12">
        <v>364</v>
      </c>
      <c r="R2273">
        <v>2272</v>
      </c>
    </row>
    <row r="2274" spans="1:18" ht="15" x14ac:dyDescent="0.45">
      <c r="A2274">
        <v>14046</v>
      </c>
      <c r="B2274">
        <v>42</v>
      </c>
      <c r="C2274">
        <v>145.88</v>
      </c>
      <c r="D2274">
        <v>20</v>
      </c>
      <c r="E2274">
        <v>70</v>
      </c>
      <c r="F2274">
        <v>8</v>
      </c>
      <c r="G2274">
        <v>32</v>
      </c>
      <c r="H2274">
        <v>51</v>
      </c>
      <c r="I2274">
        <v>204</v>
      </c>
      <c r="J2274">
        <v>121</v>
      </c>
      <c r="K2274">
        <v>451.88</v>
      </c>
      <c r="L2274" s="11" t="s">
        <v>11926</v>
      </c>
      <c r="M2274" s="12" t="s">
        <v>6</v>
      </c>
      <c r="N2274" s="12" t="s">
        <v>6</v>
      </c>
      <c r="O2274" s="12" t="s">
        <v>6</v>
      </c>
      <c r="P2274" s="12">
        <v>473</v>
      </c>
      <c r="Q2274" s="12" t="s">
        <v>6</v>
      </c>
      <c r="R2274">
        <v>2273</v>
      </c>
    </row>
    <row r="2275" spans="1:18" ht="15" x14ac:dyDescent="0.45">
      <c r="A2275">
        <v>31940</v>
      </c>
      <c r="D2275">
        <v>2</v>
      </c>
      <c r="E2275">
        <v>25.8</v>
      </c>
      <c r="F2275">
        <v>21</v>
      </c>
      <c r="G2275">
        <v>270.89999999999998</v>
      </c>
      <c r="H2275">
        <v>12</v>
      </c>
      <c r="I2275">
        <v>154.80000000000001</v>
      </c>
      <c r="J2275">
        <v>35</v>
      </c>
      <c r="K2275">
        <v>451.5</v>
      </c>
      <c r="L2275" s="11" t="s">
        <v>11926</v>
      </c>
      <c r="M2275" s="12" t="s">
        <v>6</v>
      </c>
      <c r="N2275" s="12" t="s">
        <v>6</v>
      </c>
      <c r="O2275" s="12" t="s">
        <v>6</v>
      </c>
      <c r="P2275" s="12">
        <v>474</v>
      </c>
      <c r="Q2275" s="12" t="s">
        <v>6</v>
      </c>
      <c r="R2275">
        <v>2274</v>
      </c>
    </row>
    <row r="2276" spans="1:18" ht="15" x14ac:dyDescent="0.45">
      <c r="A2276">
        <v>11690</v>
      </c>
      <c r="B2276">
        <v>22</v>
      </c>
      <c r="C2276">
        <v>160.28</v>
      </c>
      <c r="D2276">
        <v>15</v>
      </c>
      <c r="E2276">
        <v>118.5</v>
      </c>
      <c r="F2276">
        <v>16</v>
      </c>
      <c r="G2276">
        <v>125.14</v>
      </c>
      <c r="H2276">
        <v>6</v>
      </c>
      <c r="I2276">
        <v>47.4</v>
      </c>
      <c r="J2276">
        <v>59</v>
      </c>
      <c r="K2276">
        <v>451.31999999999994</v>
      </c>
      <c r="L2276" s="11" t="s">
        <v>11927</v>
      </c>
      <c r="M2276" s="12" t="s">
        <v>6</v>
      </c>
      <c r="N2276" s="12" t="s">
        <v>6</v>
      </c>
      <c r="O2276" s="12" t="s">
        <v>6</v>
      </c>
      <c r="P2276" s="12" t="s">
        <v>6</v>
      </c>
      <c r="Q2276" s="12">
        <v>365</v>
      </c>
      <c r="R2276">
        <v>2275</v>
      </c>
    </row>
    <row r="2277" spans="1:18" ht="15" x14ac:dyDescent="0.45">
      <c r="A2277">
        <v>30118</v>
      </c>
      <c r="B2277">
        <v>6</v>
      </c>
      <c r="C2277">
        <v>209.4</v>
      </c>
      <c r="D2277">
        <v>3</v>
      </c>
      <c r="E2277">
        <v>104.7</v>
      </c>
      <c r="F2277">
        <v>3</v>
      </c>
      <c r="G2277">
        <v>104.7</v>
      </c>
      <c r="H2277">
        <v>1</v>
      </c>
      <c r="I2277">
        <v>32.11</v>
      </c>
      <c r="J2277">
        <v>13</v>
      </c>
      <c r="K2277">
        <v>450.91</v>
      </c>
      <c r="L2277" s="11" t="s">
        <v>11925</v>
      </c>
      <c r="M2277" s="12" t="s">
        <v>6</v>
      </c>
      <c r="N2277" s="12" t="s">
        <v>6</v>
      </c>
      <c r="O2277" s="12">
        <v>385</v>
      </c>
      <c r="P2277" s="12" t="s">
        <v>6</v>
      </c>
      <c r="Q2277" s="12" t="s">
        <v>6</v>
      </c>
      <c r="R2277">
        <v>2276</v>
      </c>
    </row>
    <row r="2278" spans="1:18" ht="15" x14ac:dyDescent="0.45">
      <c r="A2278">
        <v>31320</v>
      </c>
      <c r="B2278">
        <v>23</v>
      </c>
      <c r="C2278">
        <v>126.5</v>
      </c>
      <c r="D2278">
        <v>17</v>
      </c>
      <c r="E2278">
        <v>93.06</v>
      </c>
      <c r="F2278">
        <v>26</v>
      </c>
      <c r="G2278">
        <v>143</v>
      </c>
      <c r="H2278">
        <v>16</v>
      </c>
      <c r="I2278">
        <v>87.56</v>
      </c>
      <c r="J2278">
        <v>82</v>
      </c>
      <c r="K2278">
        <v>450.12</v>
      </c>
      <c r="L2278" s="11" t="s">
        <v>11926</v>
      </c>
      <c r="M2278" s="12" t="s">
        <v>6</v>
      </c>
      <c r="N2278" s="12" t="s">
        <v>6</v>
      </c>
      <c r="O2278" s="12" t="s">
        <v>6</v>
      </c>
      <c r="P2278" s="12">
        <v>475</v>
      </c>
      <c r="Q2278" s="12" t="s">
        <v>6</v>
      </c>
      <c r="R2278">
        <v>2277</v>
      </c>
    </row>
    <row r="2279" spans="1:18" ht="15" x14ac:dyDescent="0.45">
      <c r="A2279">
        <v>17341</v>
      </c>
      <c r="B2279">
        <v>6</v>
      </c>
      <c r="C2279">
        <v>150</v>
      </c>
      <c r="D2279">
        <v>8</v>
      </c>
      <c r="E2279">
        <v>200</v>
      </c>
      <c r="F2279">
        <v>2</v>
      </c>
      <c r="G2279">
        <v>50</v>
      </c>
      <c r="H2279">
        <v>2</v>
      </c>
      <c r="I2279">
        <v>50</v>
      </c>
      <c r="J2279">
        <v>18</v>
      </c>
      <c r="K2279">
        <v>450</v>
      </c>
      <c r="L2279" s="11" t="s">
        <v>11926</v>
      </c>
      <c r="M2279" s="12" t="s">
        <v>6</v>
      </c>
      <c r="N2279" s="12" t="s">
        <v>6</v>
      </c>
      <c r="O2279" s="12" t="s">
        <v>6</v>
      </c>
      <c r="P2279" s="12">
        <v>476</v>
      </c>
      <c r="Q2279" s="12" t="s">
        <v>6</v>
      </c>
      <c r="R2279">
        <v>2278</v>
      </c>
    </row>
    <row r="2280" spans="1:18" ht="15" x14ac:dyDescent="0.45">
      <c r="A2280">
        <v>18360</v>
      </c>
      <c r="B2280">
        <v>15</v>
      </c>
      <c r="C2280">
        <v>450</v>
      </c>
      <c r="J2280">
        <v>15</v>
      </c>
      <c r="K2280">
        <v>450</v>
      </c>
      <c r="L2280" s="11" t="s">
        <v>11924</v>
      </c>
      <c r="M2280" s="12">
        <v>348</v>
      </c>
      <c r="N2280" s="12" t="s">
        <v>6</v>
      </c>
      <c r="O2280" s="12" t="s">
        <v>6</v>
      </c>
      <c r="P2280" s="12" t="s">
        <v>6</v>
      </c>
      <c r="Q2280" s="12" t="s">
        <v>6</v>
      </c>
      <c r="R2280">
        <v>2279</v>
      </c>
    </row>
    <row r="2281" spans="1:18" ht="15" x14ac:dyDescent="0.45">
      <c r="A2281">
        <v>28222</v>
      </c>
      <c r="B2281">
        <v>40</v>
      </c>
      <c r="C2281">
        <v>47.9</v>
      </c>
      <c r="D2281">
        <v>76</v>
      </c>
      <c r="E2281">
        <v>90.9</v>
      </c>
      <c r="F2281">
        <v>122</v>
      </c>
      <c r="G2281">
        <v>156.78</v>
      </c>
      <c r="H2281">
        <v>103</v>
      </c>
      <c r="I2281">
        <v>154.13999999999999</v>
      </c>
      <c r="J2281">
        <v>341</v>
      </c>
      <c r="K2281">
        <v>449.72</v>
      </c>
      <c r="L2281" s="11" t="s">
        <v>11928</v>
      </c>
      <c r="M2281" s="12" t="s">
        <v>6</v>
      </c>
      <c r="N2281" s="12">
        <v>538</v>
      </c>
      <c r="O2281" s="12" t="s">
        <v>6</v>
      </c>
      <c r="P2281" s="12" t="s">
        <v>6</v>
      </c>
      <c r="Q2281" s="12" t="s">
        <v>6</v>
      </c>
      <c r="R2281">
        <v>2280</v>
      </c>
    </row>
    <row r="2282" spans="1:18" ht="15" x14ac:dyDescent="0.45">
      <c r="A2282">
        <v>10247</v>
      </c>
      <c r="B2282">
        <v>79</v>
      </c>
      <c r="C2282">
        <v>142.19999999999999</v>
      </c>
      <c r="D2282">
        <v>54</v>
      </c>
      <c r="E2282">
        <v>97.2</v>
      </c>
      <c r="F2282">
        <v>45</v>
      </c>
      <c r="G2282">
        <v>80.86</v>
      </c>
      <c r="H2282">
        <v>72</v>
      </c>
      <c r="I2282">
        <v>129.32</v>
      </c>
      <c r="J2282">
        <v>250</v>
      </c>
      <c r="K2282">
        <v>449.58</v>
      </c>
      <c r="L2282" s="11" t="s">
        <v>11927</v>
      </c>
      <c r="M2282" s="12" t="s">
        <v>6</v>
      </c>
      <c r="N2282" s="12" t="s">
        <v>6</v>
      </c>
      <c r="O2282" s="12" t="s">
        <v>6</v>
      </c>
      <c r="P2282" s="12" t="s">
        <v>6</v>
      </c>
      <c r="Q2282" s="12">
        <v>366</v>
      </c>
      <c r="R2282">
        <v>2281</v>
      </c>
    </row>
    <row r="2283" spans="1:18" ht="15" x14ac:dyDescent="0.45">
      <c r="A2283">
        <v>13674</v>
      </c>
      <c r="B2283">
        <v>6</v>
      </c>
      <c r="C2283">
        <v>101.4</v>
      </c>
      <c r="D2283">
        <v>5</v>
      </c>
      <c r="E2283">
        <v>83.15</v>
      </c>
      <c r="F2283">
        <v>7</v>
      </c>
      <c r="G2283">
        <v>116.95</v>
      </c>
      <c r="H2283">
        <v>9</v>
      </c>
      <c r="I2283">
        <v>147.97999999999999</v>
      </c>
      <c r="J2283">
        <v>27</v>
      </c>
      <c r="K2283">
        <v>449.48</v>
      </c>
      <c r="L2283" s="11" t="s">
        <v>11926</v>
      </c>
      <c r="M2283" s="12" t="s">
        <v>6</v>
      </c>
      <c r="N2283" s="12" t="s">
        <v>6</v>
      </c>
      <c r="O2283" s="12" t="s">
        <v>6</v>
      </c>
      <c r="P2283" s="12">
        <v>477</v>
      </c>
      <c r="Q2283" s="12" t="s">
        <v>6</v>
      </c>
      <c r="R2283">
        <v>2282</v>
      </c>
    </row>
    <row r="2284" spans="1:18" ht="15" x14ac:dyDescent="0.45">
      <c r="A2284">
        <v>11693</v>
      </c>
      <c r="B2284">
        <v>9</v>
      </c>
      <c r="C2284">
        <v>69.84</v>
      </c>
      <c r="D2284">
        <v>23</v>
      </c>
      <c r="E2284">
        <v>180.44</v>
      </c>
      <c r="F2284">
        <v>6</v>
      </c>
      <c r="G2284">
        <v>47.4</v>
      </c>
      <c r="H2284">
        <v>20</v>
      </c>
      <c r="I2284">
        <v>151.69999999999999</v>
      </c>
      <c r="J2284">
        <v>58</v>
      </c>
      <c r="K2284">
        <v>449.38</v>
      </c>
      <c r="L2284" s="11" t="s">
        <v>11927</v>
      </c>
      <c r="M2284" s="12" t="s">
        <v>6</v>
      </c>
      <c r="N2284" s="12" t="s">
        <v>6</v>
      </c>
      <c r="O2284" s="12" t="s">
        <v>6</v>
      </c>
      <c r="P2284" s="12" t="s">
        <v>6</v>
      </c>
      <c r="Q2284" s="12">
        <v>367</v>
      </c>
      <c r="R2284">
        <v>2283</v>
      </c>
    </row>
    <row r="2285" spans="1:18" ht="15" x14ac:dyDescent="0.45">
      <c r="A2285">
        <v>13158</v>
      </c>
      <c r="B2285">
        <v>4</v>
      </c>
      <c r="C2285">
        <v>89.2</v>
      </c>
      <c r="D2285">
        <v>4</v>
      </c>
      <c r="E2285">
        <v>89.2</v>
      </c>
      <c r="F2285">
        <v>6</v>
      </c>
      <c r="G2285">
        <v>133.80000000000001</v>
      </c>
      <c r="H2285">
        <v>6</v>
      </c>
      <c r="I2285">
        <v>137.1</v>
      </c>
      <c r="J2285">
        <v>20</v>
      </c>
      <c r="K2285">
        <v>449.30000000000007</v>
      </c>
      <c r="L2285" s="11" t="s">
        <v>11926</v>
      </c>
      <c r="M2285" s="12" t="s">
        <v>6</v>
      </c>
      <c r="N2285" s="12" t="s">
        <v>6</v>
      </c>
      <c r="O2285" s="12" t="s">
        <v>6</v>
      </c>
      <c r="P2285" s="12">
        <v>478</v>
      </c>
      <c r="Q2285" s="12" t="s">
        <v>6</v>
      </c>
      <c r="R2285">
        <v>2284</v>
      </c>
    </row>
    <row r="2286" spans="1:18" ht="15" x14ac:dyDescent="0.45">
      <c r="A2286">
        <v>29327</v>
      </c>
      <c r="B2286">
        <v>20</v>
      </c>
      <c r="C2286">
        <v>219.12</v>
      </c>
      <c r="D2286">
        <v>9</v>
      </c>
      <c r="E2286">
        <v>99</v>
      </c>
      <c r="F2286">
        <v>10</v>
      </c>
      <c r="G2286">
        <v>109.12</v>
      </c>
      <c r="H2286">
        <v>2</v>
      </c>
      <c r="I2286">
        <v>22</v>
      </c>
      <c r="J2286">
        <v>41</v>
      </c>
      <c r="K2286">
        <v>449.24</v>
      </c>
      <c r="L2286" s="11" t="s">
        <v>11925</v>
      </c>
      <c r="M2286" s="12" t="s">
        <v>6</v>
      </c>
      <c r="N2286" s="12" t="s">
        <v>6</v>
      </c>
      <c r="O2286" s="12">
        <v>386</v>
      </c>
      <c r="P2286" s="12" t="s">
        <v>6</v>
      </c>
      <c r="Q2286" s="12" t="s">
        <v>6</v>
      </c>
      <c r="R2286">
        <v>2285</v>
      </c>
    </row>
    <row r="2287" spans="1:18" ht="15" x14ac:dyDescent="0.45">
      <c r="A2287">
        <v>30070</v>
      </c>
      <c r="B2287">
        <v>3</v>
      </c>
      <c r="C2287">
        <v>89.7</v>
      </c>
      <c r="D2287">
        <v>4</v>
      </c>
      <c r="E2287">
        <v>119.6</v>
      </c>
      <c r="F2287">
        <v>3</v>
      </c>
      <c r="G2287">
        <v>89.7</v>
      </c>
      <c r="H2287">
        <v>5</v>
      </c>
      <c r="I2287">
        <v>149.5</v>
      </c>
      <c r="J2287">
        <v>15</v>
      </c>
      <c r="K2287">
        <v>448.5</v>
      </c>
      <c r="L2287" s="11" t="s">
        <v>11925</v>
      </c>
      <c r="M2287" s="12" t="s">
        <v>6</v>
      </c>
      <c r="N2287" s="12" t="s">
        <v>6</v>
      </c>
      <c r="O2287" s="12">
        <v>387</v>
      </c>
      <c r="P2287" s="12" t="s">
        <v>6</v>
      </c>
      <c r="Q2287" s="12" t="s">
        <v>6</v>
      </c>
      <c r="R2287">
        <v>2286</v>
      </c>
    </row>
    <row r="2288" spans="1:18" ht="15" x14ac:dyDescent="0.45">
      <c r="A2288">
        <v>13332</v>
      </c>
      <c r="B2288">
        <v>32</v>
      </c>
      <c r="C2288">
        <v>134.4</v>
      </c>
      <c r="D2288">
        <v>28</v>
      </c>
      <c r="E2288">
        <v>117.26</v>
      </c>
      <c r="F2288">
        <v>22</v>
      </c>
      <c r="G2288">
        <v>92.06</v>
      </c>
      <c r="H2288">
        <v>25</v>
      </c>
      <c r="I2288">
        <v>104.66</v>
      </c>
      <c r="J2288">
        <v>107</v>
      </c>
      <c r="K2288">
        <v>448.38</v>
      </c>
      <c r="L2288" s="11" t="s">
        <v>11926</v>
      </c>
      <c r="M2288" s="12" t="s">
        <v>6</v>
      </c>
      <c r="N2288" s="12" t="s">
        <v>6</v>
      </c>
      <c r="O2288" s="12" t="s">
        <v>6</v>
      </c>
      <c r="P2288" s="12">
        <v>479</v>
      </c>
      <c r="Q2288" s="12" t="s">
        <v>6</v>
      </c>
      <c r="R2288">
        <v>2287</v>
      </c>
    </row>
    <row r="2289" spans="1:18" ht="15" x14ac:dyDescent="0.45">
      <c r="A2289">
        <v>29092</v>
      </c>
      <c r="B2289">
        <v>12</v>
      </c>
      <c r="C2289">
        <v>81.06</v>
      </c>
      <c r="D2289">
        <v>1</v>
      </c>
      <c r="E2289">
        <v>6.8</v>
      </c>
      <c r="F2289">
        <v>41</v>
      </c>
      <c r="G2289">
        <v>278.8</v>
      </c>
      <c r="H2289">
        <v>12</v>
      </c>
      <c r="I2289">
        <v>81.599999999999994</v>
      </c>
      <c r="J2289">
        <v>66</v>
      </c>
      <c r="K2289">
        <v>448.26</v>
      </c>
      <c r="L2289" s="11" t="s">
        <v>11925</v>
      </c>
      <c r="M2289" s="12" t="s">
        <v>6</v>
      </c>
      <c r="N2289" s="12" t="s">
        <v>6</v>
      </c>
      <c r="O2289" s="12">
        <v>388</v>
      </c>
      <c r="P2289" s="12" t="s">
        <v>6</v>
      </c>
      <c r="Q2289" s="12" t="s">
        <v>6</v>
      </c>
      <c r="R2289">
        <v>2288</v>
      </c>
    </row>
    <row r="2290" spans="1:18" ht="15" x14ac:dyDescent="0.45">
      <c r="A2290">
        <v>16208</v>
      </c>
      <c r="B2290">
        <v>24</v>
      </c>
      <c r="C2290">
        <v>179.4</v>
      </c>
      <c r="F2290">
        <v>20</v>
      </c>
      <c r="G2290">
        <v>148.80000000000001</v>
      </c>
      <c r="H2290">
        <v>16</v>
      </c>
      <c r="I2290">
        <v>120</v>
      </c>
      <c r="J2290">
        <v>60</v>
      </c>
      <c r="K2290">
        <v>448.20000000000005</v>
      </c>
      <c r="L2290" s="11" t="s">
        <v>11926</v>
      </c>
      <c r="M2290" s="12" t="s">
        <v>6</v>
      </c>
      <c r="N2290" s="12" t="s">
        <v>6</v>
      </c>
      <c r="O2290" s="12" t="s">
        <v>6</v>
      </c>
      <c r="P2290" s="12">
        <v>480</v>
      </c>
      <c r="Q2290" s="12" t="s">
        <v>6</v>
      </c>
      <c r="R2290">
        <v>2289</v>
      </c>
    </row>
    <row r="2291" spans="1:18" ht="15" x14ac:dyDescent="0.45">
      <c r="A2291">
        <v>23298</v>
      </c>
      <c r="B2291">
        <v>7</v>
      </c>
      <c r="C2291">
        <v>174.3</v>
      </c>
      <c r="D2291">
        <v>5</v>
      </c>
      <c r="E2291">
        <v>124.5</v>
      </c>
      <c r="F2291">
        <v>4</v>
      </c>
      <c r="G2291">
        <v>99.6</v>
      </c>
      <c r="H2291">
        <v>2</v>
      </c>
      <c r="I2291">
        <v>49.8</v>
      </c>
      <c r="J2291">
        <v>18</v>
      </c>
      <c r="K2291">
        <v>448.2</v>
      </c>
      <c r="L2291" s="11" t="s">
        <v>11925</v>
      </c>
      <c r="M2291" s="12" t="s">
        <v>6</v>
      </c>
      <c r="N2291" s="12" t="s">
        <v>6</v>
      </c>
      <c r="O2291" s="12">
        <v>389</v>
      </c>
      <c r="P2291" s="12" t="s">
        <v>6</v>
      </c>
      <c r="Q2291" s="12" t="s">
        <v>6</v>
      </c>
      <c r="R2291">
        <v>2290</v>
      </c>
    </row>
    <row r="2292" spans="1:18" ht="15" x14ac:dyDescent="0.45">
      <c r="A2292">
        <v>32075</v>
      </c>
      <c r="F2292">
        <v>42</v>
      </c>
      <c r="G2292">
        <v>289.8</v>
      </c>
      <c r="H2292">
        <v>23</v>
      </c>
      <c r="I2292">
        <v>158.15</v>
      </c>
      <c r="J2292">
        <v>65</v>
      </c>
      <c r="K2292">
        <v>447.95000000000005</v>
      </c>
      <c r="L2292" s="11" t="s">
        <v>11927</v>
      </c>
      <c r="M2292" s="12" t="s">
        <v>6</v>
      </c>
      <c r="N2292" s="12" t="s">
        <v>6</v>
      </c>
      <c r="O2292" s="12" t="s">
        <v>6</v>
      </c>
      <c r="P2292" s="12" t="s">
        <v>6</v>
      </c>
      <c r="Q2292" s="12">
        <v>368</v>
      </c>
      <c r="R2292">
        <v>2291</v>
      </c>
    </row>
    <row r="2293" spans="1:18" ht="15" x14ac:dyDescent="0.45">
      <c r="A2293">
        <v>31803</v>
      </c>
      <c r="F2293">
        <v>35</v>
      </c>
      <c r="G2293">
        <v>241.5</v>
      </c>
      <c r="H2293">
        <v>31</v>
      </c>
      <c r="I2293">
        <v>206.45</v>
      </c>
      <c r="J2293">
        <v>66</v>
      </c>
      <c r="K2293">
        <v>447.95</v>
      </c>
      <c r="L2293" s="11" t="s">
        <v>11927</v>
      </c>
      <c r="M2293" s="12" t="s">
        <v>6</v>
      </c>
      <c r="N2293" s="12" t="s">
        <v>6</v>
      </c>
      <c r="O2293" s="12" t="s">
        <v>6</v>
      </c>
      <c r="P2293" s="12" t="s">
        <v>6</v>
      </c>
      <c r="Q2293" s="12">
        <v>369</v>
      </c>
      <c r="R2293">
        <v>2292</v>
      </c>
    </row>
    <row r="2294" spans="1:18" ht="15" x14ac:dyDescent="0.45">
      <c r="A2294">
        <v>23173</v>
      </c>
      <c r="D2294">
        <v>47</v>
      </c>
      <c r="E2294">
        <v>150.4</v>
      </c>
      <c r="F2294">
        <v>33</v>
      </c>
      <c r="G2294">
        <v>105.6</v>
      </c>
      <c r="H2294">
        <v>60</v>
      </c>
      <c r="I2294">
        <v>191.48</v>
      </c>
      <c r="J2294">
        <v>140</v>
      </c>
      <c r="K2294">
        <v>447.48</v>
      </c>
      <c r="L2294" s="11" t="s">
        <v>11925</v>
      </c>
      <c r="M2294" s="12" t="s">
        <v>6</v>
      </c>
      <c r="N2294" s="12" t="s">
        <v>6</v>
      </c>
      <c r="O2294" s="12">
        <v>390</v>
      </c>
      <c r="P2294" s="12" t="s">
        <v>6</v>
      </c>
      <c r="Q2294" s="12" t="s">
        <v>6</v>
      </c>
      <c r="R2294">
        <v>2293</v>
      </c>
    </row>
    <row r="2295" spans="1:18" ht="15" x14ac:dyDescent="0.45">
      <c r="A2295">
        <v>2029669</v>
      </c>
      <c r="B2295">
        <v>13.25</v>
      </c>
      <c r="C2295">
        <v>143.12</v>
      </c>
      <c r="D2295">
        <v>9.83</v>
      </c>
      <c r="E2295">
        <v>106.15</v>
      </c>
      <c r="F2295">
        <v>5.45</v>
      </c>
      <c r="G2295">
        <v>58.43</v>
      </c>
      <c r="H2295">
        <v>12.92</v>
      </c>
      <c r="I2295">
        <v>139.54</v>
      </c>
      <c r="J2295">
        <v>41.449999999999996</v>
      </c>
      <c r="K2295">
        <v>447.24</v>
      </c>
      <c r="L2295" s="11" t="s">
        <v>11927</v>
      </c>
      <c r="M2295" s="12" t="s">
        <v>6</v>
      </c>
      <c r="N2295" s="12" t="s">
        <v>6</v>
      </c>
      <c r="O2295" s="12" t="s">
        <v>6</v>
      </c>
      <c r="P2295" s="12" t="s">
        <v>6</v>
      </c>
      <c r="Q2295" s="12">
        <v>370</v>
      </c>
      <c r="R2295">
        <v>2294</v>
      </c>
    </row>
    <row r="2296" spans="1:18" ht="15" x14ac:dyDescent="0.45">
      <c r="A2296">
        <v>28680</v>
      </c>
      <c r="B2296">
        <v>5</v>
      </c>
      <c r="C2296">
        <v>137.27000000000001</v>
      </c>
      <c r="D2296">
        <v>5</v>
      </c>
      <c r="E2296">
        <v>139.5</v>
      </c>
      <c r="F2296">
        <v>3</v>
      </c>
      <c r="G2296">
        <v>83.7</v>
      </c>
      <c r="H2296">
        <v>3</v>
      </c>
      <c r="I2296">
        <v>86.7</v>
      </c>
      <c r="J2296">
        <v>16</v>
      </c>
      <c r="K2296">
        <v>447.16999999999996</v>
      </c>
      <c r="L2296" s="11" t="s">
        <v>11926</v>
      </c>
      <c r="M2296" s="12" t="s">
        <v>6</v>
      </c>
      <c r="N2296" s="12" t="s">
        <v>6</v>
      </c>
      <c r="O2296" s="12" t="s">
        <v>6</v>
      </c>
      <c r="P2296" s="12">
        <v>481</v>
      </c>
      <c r="Q2296" s="12" t="s">
        <v>6</v>
      </c>
      <c r="R2296">
        <v>2295</v>
      </c>
    </row>
    <row r="2297" spans="1:18" ht="15" x14ac:dyDescent="0.45">
      <c r="A2297">
        <v>27635</v>
      </c>
      <c r="B2297">
        <v>7</v>
      </c>
      <c r="C2297">
        <v>116.2</v>
      </c>
      <c r="D2297">
        <v>2</v>
      </c>
      <c r="E2297">
        <v>31.87</v>
      </c>
      <c r="F2297">
        <v>10</v>
      </c>
      <c r="G2297">
        <v>166</v>
      </c>
      <c r="H2297">
        <v>8</v>
      </c>
      <c r="I2297">
        <v>132.80000000000001</v>
      </c>
      <c r="J2297">
        <v>27</v>
      </c>
      <c r="K2297">
        <v>446.87</v>
      </c>
      <c r="L2297" s="11" t="s">
        <v>11926</v>
      </c>
      <c r="M2297" s="12" t="s">
        <v>6</v>
      </c>
      <c r="N2297" s="12" t="s">
        <v>6</v>
      </c>
      <c r="O2297" s="12" t="s">
        <v>6</v>
      </c>
      <c r="P2297" s="12">
        <v>482</v>
      </c>
      <c r="Q2297" s="12" t="s">
        <v>6</v>
      </c>
      <c r="R2297">
        <v>2296</v>
      </c>
    </row>
    <row r="2298" spans="1:18" ht="15" x14ac:dyDescent="0.45">
      <c r="A2298">
        <v>13834</v>
      </c>
      <c r="B2298">
        <v>6</v>
      </c>
      <c r="C2298">
        <v>102.2</v>
      </c>
      <c r="D2298">
        <v>6</v>
      </c>
      <c r="E2298">
        <v>103.6</v>
      </c>
      <c r="F2298">
        <v>10</v>
      </c>
      <c r="G2298">
        <v>172.2</v>
      </c>
      <c r="H2298">
        <v>4</v>
      </c>
      <c r="I2298">
        <v>68.599999999999994</v>
      </c>
      <c r="J2298">
        <v>26</v>
      </c>
      <c r="K2298">
        <v>446.6</v>
      </c>
      <c r="L2298" s="11" t="s">
        <v>11926</v>
      </c>
      <c r="M2298" s="12" t="s">
        <v>6</v>
      </c>
      <c r="N2298" s="12" t="s">
        <v>6</v>
      </c>
      <c r="O2298" s="12" t="s">
        <v>6</v>
      </c>
      <c r="P2298" s="12">
        <v>483</v>
      </c>
      <c r="Q2298" s="12" t="s">
        <v>6</v>
      </c>
      <c r="R2298">
        <v>2297</v>
      </c>
    </row>
    <row r="2299" spans="1:18" ht="15" x14ac:dyDescent="0.45">
      <c r="A2299">
        <v>14079</v>
      </c>
      <c r="B2299">
        <v>13</v>
      </c>
      <c r="C2299">
        <v>152.46</v>
      </c>
      <c r="D2299">
        <v>4</v>
      </c>
      <c r="E2299">
        <v>47.2</v>
      </c>
      <c r="F2299">
        <v>8</v>
      </c>
      <c r="G2299">
        <v>94.4</v>
      </c>
      <c r="H2299">
        <v>13</v>
      </c>
      <c r="I2299">
        <v>152.46</v>
      </c>
      <c r="J2299">
        <v>38</v>
      </c>
      <c r="K2299">
        <v>446.5200000000001</v>
      </c>
      <c r="L2299" s="11" t="s">
        <v>11926</v>
      </c>
      <c r="M2299" s="12" t="s">
        <v>6</v>
      </c>
      <c r="N2299" s="12" t="s">
        <v>6</v>
      </c>
      <c r="O2299" s="12" t="s">
        <v>6</v>
      </c>
      <c r="P2299" s="12">
        <v>484</v>
      </c>
      <c r="Q2299" s="12" t="s">
        <v>6</v>
      </c>
      <c r="R2299">
        <v>2298</v>
      </c>
    </row>
    <row r="2300" spans="1:18" ht="15" x14ac:dyDescent="0.45">
      <c r="A2300">
        <v>23517</v>
      </c>
      <c r="B2300">
        <v>18</v>
      </c>
      <c r="C2300">
        <v>111.6</v>
      </c>
      <c r="D2300">
        <v>22</v>
      </c>
      <c r="E2300">
        <v>136.4</v>
      </c>
      <c r="F2300">
        <v>29</v>
      </c>
      <c r="G2300">
        <v>179.8</v>
      </c>
      <c r="H2300">
        <v>3</v>
      </c>
      <c r="I2300">
        <v>18.600000000000001</v>
      </c>
      <c r="J2300">
        <v>72</v>
      </c>
      <c r="K2300">
        <v>446.40000000000003</v>
      </c>
      <c r="L2300" s="11" t="s">
        <v>11925</v>
      </c>
      <c r="M2300" s="12" t="s">
        <v>6</v>
      </c>
      <c r="N2300" s="12" t="s">
        <v>6</v>
      </c>
      <c r="O2300" s="12">
        <v>391</v>
      </c>
      <c r="P2300" s="12" t="s">
        <v>6</v>
      </c>
      <c r="Q2300" s="12" t="s">
        <v>6</v>
      </c>
      <c r="R2300">
        <v>2299</v>
      </c>
    </row>
    <row r="2301" spans="1:18" ht="15" x14ac:dyDescent="0.45">
      <c r="A2301">
        <v>10558</v>
      </c>
      <c r="B2301">
        <v>144</v>
      </c>
      <c r="C2301">
        <v>143.28</v>
      </c>
      <c r="D2301">
        <v>35</v>
      </c>
      <c r="E2301">
        <v>34.840000000000003</v>
      </c>
      <c r="F2301">
        <v>106</v>
      </c>
      <c r="G2301">
        <v>105.44</v>
      </c>
      <c r="H2301">
        <v>163</v>
      </c>
      <c r="I2301">
        <v>162.6</v>
      </c>
      <c r="J2301">
        <v>448</v>
      </c>
      <c r="K2301">
        <v>446.15999999999997</v>
      </c>
      <c r="L2301" s="11" t="s">
        <v>11928</v>
      </c>
      <c r="M2301" s="12" t="s">
        <v>6</v>
      </c>
      <c r="N2301" s="12">
        <v>539</v>
      </c>
      <c r="O2301" s="12" t="s">
        <v>6</v>
      </c>
      <c r="P2301" s="12" t="s">
        <v>6</v>
      </c>
      <c r="Q2301" s="12" t="s">
        <v>6</v>
      </c>
      <c r="R2301">
        <v>2300</v>
      </c>
    </row>
    <row r="2302" spans="1:18" ht="15" x14ac:dyDescent="0.45">
      <c r="A2302">
        <v>15228</v>
      </c>
      <c r="B2302">
        <v>12</v>
      </c>
      <c r="C2302">
        <v>102</v>
      </c>
      <c r="D2302">
        <v>17</v>
      </c>
      <c r="E2302">
        <v>143.82</v>
      </c>
      <c r="F2302">
        <v>14</v>
      </c>
      <c r="G2302">
        <v>119</v>
      </c>
      <c r="H2302">
        <v>10</v>
      </c>
      <c r="I2302">
        <v>81.34</v>
      </c>
      <c r="J2302">
        <v>53</v>
      </c>
      <c r="K2302">
        <v>446.15999999999997</v>
      </c>
      <c r="L2302" s="11" t="s">
        <v>11928</v>
      </c>
      <c r="M2302" s="12" t="s">
        <v>6</v>
      </c>
      <c r="N2302" s="12">
        <v>540</v>
      </c>
      <c r="O2302" s="12" t="s">
        <v>6</v>
      </c>
      <c r="P2302" s="12" t="s">
        <v>6</v>
      </c>
      <c r="Q2302" s="12" t="s">
        <v>6</v>
      </c>
      <c r="R2302">
        <v>2301</v>
      </c>
    </row>
    <row r="2303" spans="1:18" ht="15" x14ac:dyDescent="0.45">
      <c r="A2303">
        <v>32394</v>
      </c>
      <c r="H2303">
        <v>68</v>
      </c>
      <c r="I2303">
        <v>446.15</v>
      </c>
      <c r="J2303">
        <v>68</v>
      </c>
      <c r="K2303">
        <v>446.15</v>
      </c>
      <c r="L2303" s="11" t="s">
        <v>11925</v>
      </c>
      <c r="M2303" s="12" t="s">
        <v>6</v>
      </c>
      <c r="N2303" s="12" t="s">
        <v>6</v>
      </c>
      <c r="O2303" s="12">
        <v>392</v>
      </c>
      <c r="P2303" s="12" t="s">
        <v>6</v>
      </c>
      <c r="Q2303" s="12" t="s">
        <v>6</v>
      </c>
      <c r="R2303">
        <v>2302</v>
      </c>
    </row>
    <row r="2304" spans="1:18" ht="15" x14ac:dyDescent="0.45">
      <c r="A2304">
        <v>27312</v>
      </c>
      <c r="B2304">
        <v>34</v>
      </c>
      <c r="C2304">
        <v>166.21</v>
      </c>
      <c r="F2304">
        <v>20</v>
      </c>
      <c r="G2304">
        <v>92</v>
      </c>
      <c r="H2304">
        <v>41</v>
      </c>
      <c r="I2304">
        <v>187.86</v>
      </c>
      <c r="J2304">
        <v>95</v>
      </c>
      <c r="K2304">
        <v>446.07000000000005</v>
      </c>
      <c r="L2304" s="11" t="s">
        <v>11926</v>
      </c>
      <c r="M2304" s="12" t="s">
        <v>6</v>
      </c>
      <c r="N2304" s="12" t="s">
        <v>6</v>
      </c>
      <c r="O2304" s="12" t="s">
        <v>6</v>
      </c>
      <c r="P2304" s="12">
        <v>485</v>
      </c>
      <c r="Q2304" s="12" t="s">
        <v>6</v>
      </c>
      <c r="R2304">
        <v>2303</v>
      </c>
    </row>
    <row r="2305" spans="1:18" ht="15" x14ac:dyDescent="0.45">
      <c r="A2305">
        <v>2011589</v>
      </c>
      <c r="B2305">
        <v>5.17</v>
      </c>
      <c r="C2305">
        <v>90.58</v>
      </c>
      <c r="D2305">
        <v>5.16</v>
      </c>
      <c r="E2305">
        <v>90</v>
      </c>
      <c r="F2305">
        <v>7.59</v>
      </c>
      <c r="G2305">
        <v>128.35</v>
      </c>
      <c r="H2305">
        <v>7.95</v>
      </c>
      <c r="I2305">
        <v>136.66</v>
      </c>
      <c r="J2305">
        <v>25.87</v>
      </c>
      <c r="K2305">
        <v>445.58999999999992</v>
      </c>
      <c r="L2305" s="11" t="s">
        <v>11924</v>
      </c>
      <c r="M2305" s="12">
        <v>349</v>
      </c>
      <c r="N2305" s="12" t="s">
        <v>6</v>
      </c>
      <c r="O2305" s="12" t="s">
        <v>6</v>
      </c>
      <c r="P2305" s="12" t="s">
        <v>6</v>
      </c>
      <c r="Q2305" s="12" t="s">
        <v>6</v>
      </c>
      <c r="R2305">
        <v>2304</v>
      </c>
    </row>
    <row r="2306" spans="1:18" ht="15" x14ac:dyDescent="0.45">
      <c r="A2306">
        <v>27364</v>
      </c>
      <c r="B2306">
        <v>1</v>
      </c>
      <c r="C2306">
        <v>40.5</v>
      </c>
      <c r="D2306">
        <v>4</v>
      </c>
      <c r="E2306">
        <v>162</v>
      </c>
      <c r="F2306">
        <v>2</v>
      </c>
      <c r="G2306">
        <v>81</v>
      </c>
      <c r="H2306">
        <v>4</v>
      </c>
      <c r="I2306">
        <v>162</v>
      </c>
      <c r="J2306">
        <v>11</v>
      </c>
      <c r="K2306">
        <v>445.5</v>
      </c>
      <c r="L2306" s="11" t="s">
        <v>11926</v>
      </c>
      <c r="M2306" s="12" t="s">
        <v>6</v>
      </c>
      <c r="N2306" s="12" t="s">
        <v>6</v>
      </c>
      <c r="O2306" s="12" t="s">
        <v>6</v>
      </c>
      <c r="P2306" s="12">
        <v>486</v>
      </c>
      <c r="Q2306" s="12" t="s">
        <v>6</v>
      </c>
      <c r="R2306">
        <v>2305</v>
      </c>
    </row>
    <row r="2307" spans="1:18" ht="15" x14ac:dyDescent="0.45">
      <c r="A2307">
        <v>27942</v>
      </c>
      <c r="D2307">
        <v>9</v>
      </c>
      <c r="E2307">
        <v>121.5</v>
      </c>
      <c r="F2307">
        <v>12</v>
      </c>
      <c r="G2307">
        <v>162</v>
      </c>
      <c r="H2307">
        <v>12</v>
      </c>
      <c r="I2307">
        <v>162</v>
      </c>
      <c r="J2307">
        <v>33</v>
      </c>
      <c r="K2307">
        <v>445.5</v>
      </c>
      <c r="L2307" s="11" t="s">
        <v>11925</v>
      </c>
      <c r="M2307" s="12" t="s">
        <v>6</v>
      </c>
      <c r="N2307" s="12" t="s">
        <v>6</v>
      </c>
      <c r="O2307" s="12">
        <v>393</v>
      </c>
      <c r="P2307" s="12" t="s">
        <v>6</v>
      </c>
      <c r="Q2307" s="12" t="s">
        <v>6</v>
      </c>
      <c r="R2307">
        <v>2306</v>
      </c>
    </row>
    <row r="2308" spans="1:18" ht="15" x14ac:dyDescent="0.45">
      <c r="A2308">
        <v>23010</v>
      </c>
      <c r="B2308">
        <v>4</v>
      </c>
      <c r="C2308">
        <v>178</v>
      </c>
      <c r="D2308">
        <v>1</v>
      </c>
      <c r="E2308">
        <v>44.5</v>
      </c>
      <c r="F2308">
        <v>4</v>
      </c>
      <c r="G2308">
        <v>178</v>
      </c>
      <c r="H2308">
        <v>1</v>
      </c>
      <c r="I2308">
        <v>44.5</v>
      </c>
      <c r="J2308">
        <v>10</v>
      </c>
      <c r="K2308">
        <v>445</v>
      </c>
      <c r="L2308" s="11" t="s">
        <v>11925</v>
      </c>
      <c r="M2308" s="12" t="s">
        <v>6</v>
      </c>
      <c r="N2308" s="12" t="s">
        <v>6</v>
      </c>
      <c r="O2308" s="12">
        <v>394</v>
      </c>
      <c r="P2308" s="12" t="s">
        <v>6</v>
      </c>
      <c r="Q2308" s="12" t="s">
        <v>6</v>
      </c>
      <c r="R2308">
        <v>2307</v>
      </c>
    </row>
    <row r="2309" spans="1:18" ht="15" x14ac:dyDescent="0.45">
      <c r="A2309">
        <v>18059</v>
      </c>
      <c r="B2309">
        <v>6</v>
      </c>
      <c r="C2309">
        <v>137.4</v>
      </c>
      <c r="D2309">
        <v>5</v>
      </c>
      <c r="E2309">
        <v>114.5</v>
      </c>
      <c r="F2309">
        <v>7</v>
      </c>
      <c r="G2309">
        <v>142.57</v>
      </c>
      <c r="H2309">
        <v>3</v>
      </c>
      <c r="I2309">
        <v>49.4</v>
      </c>
      <c r="J2309">
        <v>21</v>
      </c>
      <c r="K2309">
        <v>443.87</v>
      </c>
      <c r="L2309" s="11" t="s">
        <v>11928</v>
      </c>
      <c r="M2309" s="12" t="s">
        <v>6</v>
      </c>
      <c r="N2309" s="12">
        <v>541</v>
      </c>
      <c r="O2309" s="12" t="s">
        <v>6</v>
      </c>
      <c r="P2309" s="12" t="s">
        <v>6</v>
      </c>
      <c r="Q2309" s="12" t="s">
        <v>6</v>
      </c>
      <c r="R2309">
        <v>2308</v>
      </c>
    </row>
    <row r="2310" spans="1:18" ht="15" x14ac:dyDescent="0.45">
      <c r="A2310">
        <v>16672</v>
      </c>
      <c r="B2310">
        <v>7</v>
      </c>
      <c r="C2310">
        <v>186.46</v>
      </c>
      <c r="D2310">
        <v>6</v>
      </c>
      <c r="E2310">
        <v>171.6</v>
      </c>
      <c r="F2310">
        <v>1</v>
      </c>
      <c r="G2310">
        <v>28.6</v>
      </c>
      <c r="H2310">
        <v>2</v>
      </c>
      <c r="I2310">
        <v>57.2</v>
      </c>
      <c r="J2310">
        <v>16</v>
      </c>
      <c r="K2310">
        <v>443.86</v>
      </c>
      <c r="L2310" s="11" t="s">
        <v>11925</v>
      </c>
      <c r="M2310" s="12" t="s">
        <v>6</v>
      </c>
      <c r="N2310" s="12" t="s">
        <v>6</v>
      </c>
      <c r="O2310" s="12">
        <v>395</v>
      </c>
      <c r="P2310" s="12" t="s">
        <v>6</v>
      </c>
      <c r="Q2310" s="12" t="s">
        <v>6</v>
      </c>
      <c r="R2310">
        <v>2309</v>
      </c>
    </row>
    <row r="2311" spans="1:18" ht="15" x14ac:dyDescent="0.45">
      <c r="A2311">
        <v>17202</v>
      </c>
      <c r="B2311">
        <v>2</v>
      </c>
      <c r="C2311">
        <v>24</v>
      </c>
      <c r="D2311">
        <v>5</v>
      </c>
      <c r="E2311">
        <v>60</v>
      </c>
      <c r="F2311">
        <v>19</v>
      </c>
      <c r="G2311">
        <v>207.1</v>
      </c>
      <c r="H2311">
        <v>14</v>
      </c>
      <c r="I2311">
        <v>152.6</v>
      </c>
      <c r="J2311">
        <v>40</v>
      </c>
      <c r="K2311">
        <v>443.70000000000005</v>
      </c>
      <c r="L2311" s="11" t="s">
        <v>11926</v>
      </c>
      <c r="M2311" s="12" t="s">
        <v>6</v>
      </c>
      <c r="N2311" s="12" t="s">
        <v>6</v>
      </c>
      <c r="O2311" s="12" t="s">
        <v>6</v>
      </c>
      <c r="P2311" s="12">
        <v>487</v>
      </c>
      <c r="Q2311" s="12" t="s">
        <v>6</v>
      </c>
      <c r="R2311">
        <v>2310</v>
      </c>
    </row>
    <row r="2312" spans="1:18" ht="15" x14ac:dyDescent="0.45">
      <c r="A2312">
        <v>30385</v>
      </c>
      <c r="B2312">
        <v>2</v>
      </c>
      <c r="C2312">
        <v>112</v>
      </c>
      <c r="D2312">
        <v>3</v>
      </c>
      <c r="E2312">
        <v>168</v>
      </c>
      <c r="F2312">
        <v>2</v>
      </c>
      <c r="G2312">
        <v>107.52</v>
      </c>
      <c r="H2312">
        <v>1</v>
      </c>
      <c r="I2312">
        <v>56</v>
      </c>
      <c r="J2312">
        <v>8</v>
      </c>
      <c r="K2312">
        <v>443.52</v>
      </c>
      <c r="L2312" s="11" t="s">
        <v>11926</v>
      </c>
      <c r="M2312" s="12" t="s">
        <v>6</v>
      </c>
      <c r="N2312" s="12" t="s">
        <v>6</v>
      </c>
      <c r="O2312" s="12" t="s">
        <v>6</v>
      </c>
      <c r="P2312" s="12">
        <v>488</v>
      </c>
      <c r="Q2312" s="12" t="s">
        <v>6</v>
      </c>
      <c r="R2312">
        <v>2311</v>
      </c>
    </row>
    <row r="2313" spans="1:18" ht="15" x14ac:dyDescent="0.45">
      <c r="A2313">
        <v>29860</v>
      </c>
      <c r="D2313">
        <v>18</v>
      </c>
      <c r="E2313">
        <v>238.34</v>
      </c>
      <c r="F2313">
        <v>10</v>
      </c>
      <c r="G2313">
        <v>129.4</v>
      </c>
      <c r="H2313">
        <v>6</v>
      </c>
      <c r="I2313">
        <v>75.37</v>
      </c>
      <c r="J2313">
        <v>34</v>
      </c>
      <c r="K2313">
        <v>443.11</v>
      </c>
      <c r="L2313" s="11" t="s">
        <v>11926</v>
      </c>
      <c r="M2313" s="12" t="s">
        <v>6</v>
      </c>
      <c r="N2313" s="12" t="s">
        <v>6</v>
      </c>
      <c r="O2313" s="12" t="s">
        <v>6</v>
      </c>
      <c r="P2313" s="12">
        <v>489</v>
      </c>
      <c r="Q2313" s="12" t="s">
        <v>6</v>
      </c>
      <c r="R2313">
        <v>2312</v>
      </c>
    </row>
    <row r="2314" spans="1:18" ht="15" x14ac:dyDescent="0.45">
      <c r="A2314">
        <v>17359</v>
      </c>
      <c r="B2314">
        <v>14</v>
      </c>
      <c r="C2314">
        <v>146.16</v>
      </c>
      <c r="D2314">
        <v>17</v>
      </c>
      <c r="E2314">
        <v>177.66</v>
      </c>
      <c r="F2314">
        <v>8</v>
      </c>
      <c r="G2314">
        <v>80.7</v>
      </c>
      <c r="H2314">
        <v>4</v>
      </c>
      <c r="I2314">
        <v>38.4</v>
      </c>
      <c r="J2314">
        <v>43</v>
      </c>
      <c r="K2314">
        <v>442.91999999999996</v>
      </c>
      <c r="L2314" s="11" t="s">
        <v>11926</v>
      </c>
      <c r="M2314" s="12" t="s">
        <v>6</v>
      </c>
      <c r="N2314" s="12" t="s">
        <v>6</v>
      </c>
      <c r="O2314" s="12" t="s">
        <v>6</v>
      </c>
      <c r="P2314" s="12">
        <v>490</v>
      </c>
      <c r="Q2314" s="12" t="s">
        <v>6</v>
      </c>
      <c r="R2314">
        <v>2313</v>
      </c>
    </row>
    <row r="2315" spans="1:18" ht="15" x14ac:dyDescent="0.45">
      <c r="A2315">
        <v>31714</v>
      </c>
      <c r="D2315">
        <v>12</v>
      </c>
      <c r="E2315">
        <v>98.4</v>
      </c>
      <c r="F2315">
        <v>17</v>
      </c>
      <c r="G2315">
        <v>139.4</v>
      </c>
      <c r="H2315">
        <v>25</v>
      </c>
      <c r="I2315">
        <v>205</v>
      </c>
      <c r="J2315">
        <v>54</v>
      </c>
      <c r="K2315">
        <v>442.8</v>
      </c>
      <c r="L2315" s="11" t="s">
        <v>11927</v>
      </c>
      <c r="M2315" s="12" t="s">
        <v>6</v>
      </c>
      <c r="N2315" s="12" t="s">
        <v>6</v>
      </c>
      <c r="O2315" s="12" t="s">
        <v>6</v>
      </c>
      <c r="P2315" s="12" t="s">
        <v>6</v>
      </c>
      <c r="Q2315" s="12">
        <v>371</v>
      </c>
      <c r="R2315">
        <v>2314</v>
      </c>
    </row>
    <row r="2316" spans="1:18" ht="15" x14ac:dyDescent="0.45">
      <c r="A2316">
        <v>29480</v>
      </c>
      <c r="B2316">
        <v>6</v>
      </c>
      <c r="C2316">
        <v>189.6</v>
      </c>
      <c r="D2316">
        <v>5</v>
      </c>
      <c r="E2316">
        <v>158</v>
      </c>
      <c r="F2316">
        <v>2</v>
      </c>
      <c r="G2316">
        <v>63.2</v>
      </c>
      <c r="H2316">
        <v>1</v>
      </c>
      <c r="I2316">
        <v>31.6</v>
      </c>
      <c r="J2316">
        <v>14</v>
      </c>
      <c r="K2316">
        <v>442.40000000000003</v>
      </c>
      <c r="L2316" s="11" t="s">
        <v>11928</v>
      </c>
      <c r="M2316" s="12" t="s">
        <v>6</v>
      </c>
      <c r="N2316" s="12">
        <v>542</v>
      </c>
      <c r="O2316" s="12" t="s">
        <v>6</v>
      </c>
      <c r="P2316" s="12" t="s">
        <v>6</v>
      </c>
      <c r="Q2316" s="12" t="s">
        <v>6</v>
      </c>
      <c r="R2316">
        <v>2315</v>
      </c>
    </row>
    <row r="2317" spans="1:18" ht="15" x14ac:dyDescent="0.45">
      <c r="A2317">
        <v>27661</v>
      </c>
      <c r="B2317">
        <v>38</v>
      </c>
      <c r="C2317">
        <v>188</v>
      </c>
      <c r="D2317">
        <v>18</v>
      </c>
      <c r="E2317">
        <v>90</v>
      </c>
      <c r="F2317">
        <v>27</v>
      </c>
      <c r="G2317">
        <v>134.19999999999999</v>
      </c>
      <c r="H2317">
        <v>6</v>
      </c>
      <c r="I2317">
        <v>30</v>
      </c>
      <c r="J2317">
        <v>89</v>
      </c>
      <c r="K2317">
        <v>442.2</v>
      </c>
      <c r="L2317" s="11" t="s">
        <v>11925</v>
      </c>
      <c r="M2317" s="12" t="s">
        <v>6</v>
      </c>
      <c r="N2317" s="12" t="s">
        <v>6</v>
      </c>
      <c r="O2317" s="12">
        <v>396</v>
      </c>
      <c r="P2317" s="12" t="s">
        <v>6</v>
      </c>
      <c r="Q2317" s="12" t="s">
        <v>6</v>
      </c>
      <c r="R2317">
        <v>2316</v>
      </c>
    </row>
    <row r="2318" spans="1:18" ht="15" x14ac:dyDescent="0.45">
      <c r="A2318">
        <v>27634</v>
      </c>
      <c r="F2318">
        <v>20</v>
      </c>
      <c r="G2318">
        <v>260</v>
      </c>
      <c r="H2318">
        <v>14</v>
      </c>
      <c r="I2318">
        <v>182</v>
      </c>
      <c r="J2318">
        <v>34</v>
      </c>
      <c r="K2318">
        <v>442</v>
      </c>
      <c r="L2318" s="11" t="s">
        <v>11926</v>
      </c>
      <c r="M2318" s="12" t="s">
        <v>6</v>
      </c>
      <c r="N2318" s="12" t="s">
        <v>6</v>
      </c>
      <c r="O2318" s="12" t="s">
        <v>6</v>
      </c>
      <c r="P2318" s="12">
        <v>491</v>
      </c>
      <c r="Q2318" s="12" t="s">
        <v>6</v>
      </c>
      <c r="R2318">
        <v>2317</v>
      </c>
    </row>
    <row r="2319" spans="1:18" ht="15" x14ac:dyDescent="0.45">
      <c r="A2319">
        <v>31665</v>
      </c>
      <c r="B2319">
        <v>1</v>
      </c>
      <c r="C2319">
        <v>17.899999999999999</v>
      </c>
      <c r="D2319">
        <v>6</v>
      </c>
      <c r="E2319">
        <v>107.4</v>
      </c>
      <c r="F2319">
        <v>12</v>
      </c>
      <c r="G2319">
        <v>210.51</v>
      </c>
      <c r="H2319">
        <v>6</v>
      </c>
      <c r="I2319">
        <v>105.97</v>
      </c>
      <c r="J2319">
        <v>25</v>
      </c>
      <c r="K2319">
        <v>441.78</v>
      </c>
      <c r="L2319" s="11" t="s">
        <v>11926</v>
      </c>
      <c r="M2319" s="12" t="s">
        <v>6</v>
      </c>
      <c r="N2319" s="12" t="s">
        <v>6</v>
      </c>
      <c r="O2319" s="12" t="s">
        <v>6</v>
      </c>
      <c r="P2319" s="12">
        <v>492</v>
      </c>
      <c r="Q2319" s="12" t="s">
        <v>6</v>
      </c>
      <c r="R2319">
        <v>2318</v>
      </c>
    </row>
    <row r="2320" spans="1:18" ht="15" x14ac:dyDescent="0.45">
      <c r="A2320">
        <v>14996</v>
      </c>
      <c r="F2320">
        <v>3</v>
      </c>
      <c r="G2320">
        <v>153.69999999999999</v>
      </c>
      <c r="H2320">
        <v>6</v>
      </c>
      <c r="I2320">
        <v>287.39999999999998</v>
      </c>
      <c r="J2320">
        <v>9</v>
      </c>
      <c r="K2320">
        <v>441.09999999999997</v>
      </c>
      <c r="L2320" s="11" t="s">
        <v>11925</v>
      </c>
      <c r="M2320" s="12" t="s">
        <v>6</v>
      </c>
      <c r="N2320" s="12" t="s">
        <v>6</v>
      </c>
      <c r="O2320" s="12">
        <v>397</v>
      </c>
      <c r="P2320" s="12" t="s">
        <v>6</v>
      </c>
      <c r="Q2320" s="12" t="s">
        <v>6</v>
      </c>
      <c r="R2320">
        <v>2319</v>
      </c>
    </row>
    <row r="2321" spans="1:18" ht="15" x14ac:dyDescent="0.45">
      <c r="A2321">
        <v>22604</v>
      </c>
      <c r="B2321">
        <v>6</v>
      </c>
      <c r="C2321">
        <v>81.599999999999994</v>
      </c>
      <c r="D2321">
        <v>16</v>
      </c>
      <c r="E2321">
        <v>217.6</v>
      </c>
      <c r="F2321">
        <v>7</v>
      </c>
      <c r="G2321">
        <v>98.96</v>
      </c>
      <c r="H2321">
        <v>3</v>
      </c>
      <c r="I2321">
        <v>42.9</v>
      </c>
      <c r="J2321">
        <v>32</v>
      </c>
      <c r="K2321">
        <v>441.05999999999995</v>
      </c>
      <c r="L2321" s="11" t="s">
        <v>11928</v>
      </c>
      <c r="M2321" s="12" t="s">
        <v>6</v>
      </c>
      <c r="N2321" s="12">
        <v>543</v>
      </c>
      <c r="O2321" s="12" t="s">
        <v>6</v>
      </c>
      <c r="P2321" s="12" t="s">
        <v>6</v>
      </c>
      <c r="Q2321" s="12" t="s">
        <v>6</v>
      </c>
      <c r="R2321">
        <v>2320</v>
      </c>
    </row>
    <row r="2322" spans="1:18" ht="15" x14ac:dyDescent="0.45">
      <c r="A2322">
        <v>12082</v>
      </c>
      <c r="B2322">
        <v>12</v>
      </c>
      <c r="C2322">
        <v>126</v>
      </c>
      <c r="F2322">
        <v>30</v>
      </c>
      <c r="G2322">
        <v>315</v>
      </c>
      <c r="J2322">
        <v>42</v>
      </c>
      <c r="K2322">
        <v>441</v>
      </c>
      <c r="L2322" s="11" t="s">
        <v>11924</v>
      </c>
      <c r="M2322" s="12">
        <v>350</v>
      </c>
      <c r="N2322" s="12" t="s">
        <v>6</v>
      </c>
      <c r="O2322" s="12" t="s">
        <v>6</v>
      </c>
      <c r="P2322" s="12" t="s">
        <v>6</v>
      </c>
      <c r="Q2322" s="12" t="s">
        <v>6</v>
      </c>
      <c r="R2322">
        <v>2321</v>
      </c>
    </row>
    <row r="2323" spans="1:18" ht="15" x14ac:dyDescent="0.45">
      <c r="A2323">
        <v>32015</v>
      </c>
      <c r="H2323">
        <v>42</v>
      </c>
      <c r="I2323">
        <v>441</v>
      </c>
      <c r="J2323">
        <v>42</v>
      </c>
      <c r="K2323">
        <v>441</v>
      </c>
      <c r="L2323" s="11" t="s">
        <v>11924</v>
      </c>
      <c r="M2323" s="12">
        <v>351</v>
      </c>
      <c r="N2323" s="12" t="s">
        <v>6</v>
      </c>
      <c r="O2323" s="12" t="s">
        <v>6</v>
      </c>
      <c r="P2323" s="12" t="s">
        <v>6</v>
      </c>
      <c r="Q2323" s="12" t="s">
        <v>6</v>
      </c>
      <c r="R2323">
        <v>2322</v>
      </c>
    </row>
    <row r="2324" spans="1:18" ht="15" x14ac:dyDescent="0.45">
      <c r="A2324">
        <v>16415</v>
      </c>
      <c r="B2324">
        <v>4</v>
      </c>
      <c r="C2324">
        <v>87.81</v>
      </c>
      <c r="D2324">
        <v>3</v>
      </c>
      <c r="E2324">
        <v>67.2</v>
      </c>
      <c r="F2324">
        <v>5</v>
      </c>
      <c r="G2324">
        <v>112</v>
      </c>
      <c r="H2324">
        <v>8</v>
      </c>
      <c r="I2324">
        <v>173.83</v>
      </c>
      <c r="J2324">
        <v>20</v>
      </c>
      <c r="K2324">
        <v>440.84000000000003</v>
      </c>
      <c r="L2324" s="11" t="s">
        <v>11928</v>
      </c>
      <c r="M2324" s="12" t="s">
        <v>6</v>
      </c>
      <c r="N2324" s="12">
        <v>544</v>
      </c>
      <c r="O2324" s="12" t="s">
        <v>6</v>
      </c>
      <c r="P2324" s="12" t="s">
        <v>6</v>
      </c>
      <c r="Q2324" s="12" t="s">
        <v>6</v>
      </c>
      <c r="R2324">
        <v>2323</v>
      </c>
    </row>
    <row r="2325" spans="1:18" ht="15" x14ac:dyDescent="0.45">
      <c r="A2325">
        <v>16346</v>
      </c>
      <c r="B2325">
        <v>121</v>
      </c>
      <c r="C2325">
        <v>193.47</v>
      </c>
      <c r="D2325">
        <v>70</v>
      </c>
      <c r="E2325">
        <v>111.48</v>
      </c>
      <c r="F2325">
        <v>85</v>
      </c>
      <c r="G2325">
        <v>135.61000000000001</v>
      </c>
      <c r="J2325">
        <v>276</v>
      </c>
      <c r="K2325">
        <v>440.56</v>
      </c>
      <c r="L2325" s="11" t="s">
        <v>11928</v>
      </c>
      <c r="M2325" s="12" t="s">
        <v>6</v>
      </c>
      <c r="N2325" s="12">
        <v>545</v>
      </c>
      <c r="O2325" s="12" t="s">
        <v>6</v>
      </c>
      <c r="P2325" s="12" t="s">
        <v>6</v>
      </c>
      <c r="Q2325" s="12" t="s">
        <v>6</v>
      </c>
      <c r="R2325">
        <v>2324</v>
      </c>
    </row>
    <row r="2326" spans="1:18" ht="15" x14ac:dyDescent="0.45">
      <c r="A2326">
        <v>31245</v>
      </c>
      <c r="B2326">
        <v>43</v>
      </c>
      <c r="C2326">
        <v>136.82</v>
      </c>
      <c r="D2326">
        <v>20</v>
      </c>
      <c r="E2326">
        <v>64</v>
      </c>
      <c r="F2326">
        <v>37</v>
      </c>
      <c r="G2326">
        <v>118.14</v>
      </c>
      <c r="H2326">
        <v>38</v>
      </c>
      <c r="I2326">
        <v>121.6</v>
      </c>
      <c r="J2326">
        <v>138</v>
      </c>
      <c r="K2326">
        <v>440.55999999999995</v>
      </c>
      <c r="L2326" s="11" t="s">
        <v>11928</v>
      </c>
      <c r="M2326" s="12" t="s">
        <v>6</v>
      </c>
      <c r="N2326" s="12">
        <v>546</v>
      </c>
      <c r="O2326" s="12" t="s">
        <v>6</v>
      </c>
      <c r="P2326" s="12" t="s">
        <v>6</v>
      </c>
      <c r="Q2326" s="12" t="s">
        <v>6</v>
      </c>
      <c r="R2326">
        <v>2325</v>
      </c>
    </row>
    <row r="2327" spans="1:18" ht="15" x14ac:dyDescent="0.45">
      <c r="A2327">
        <v>17885</v>
      </c>
      <c r="B2327">
        <v>23</v>
      </c>
      <c r="C2327">
        <v>138</v>
      </c>
      <c r="D2327">
        <v>18</v>
      </c>
      <c r="E2327">
        <v>108</v>
      </c>
      <c r="F2327">
        <v>16</v>
      </c>
      <c r="G2327">
        <v>103.5</v>
      </c>
      <c r="H2327">
        <v>14</v>
      </c>
      <c r="I2327">
        <v>91</v>
      </c>
      <c r="J2327">
        <v>71</v>
      </c>
      <c r="K2327">
        <v>440.5</v>
      </c>
      <c r="L2327" s="11" t="s">
        <v>11925</v>
      </c>
      <c r="M2327" s="12" t="s">
        <v>6</v>
      </c>
      <c r="N2327" s="12" t="s">
        <v>6</v>
      </c>
      <c r="O2327" s="12">
        <v>398</v>
      </c>
      <c r="P2327" s="12" t="s">
        <v>6</v>
      </c>
      <c r="Q2327" s="12" t="s">
        <v>6</v>
      </c>
      <c r="R2327">
        <v>2326</v>
      </c>
    </row>
    <row r="2328" spans="1:18" ht="15" x14ac:dyDescent="0.45">
      <c r="A2328">
        <v>31547</v>
      </c>
      <c r="B2328">
        <v>14</v>
      </c>
      <c r="C2328">
        <v>106.4</v>
      </c>
      <c r="D2328">
        <v>19</v>
      </c>
      <c r="E2328">
        <v>143.79</v>
      </c>
      <c r="F2328">
        <v>15</v>
      </c>
      <c r="G2328">
        <v>114</v>
      </c>
      <c r="H2328">
        <v>10</v>
      </c>
      <c r="I2328">
        <v>76</v>
      </c>
      <c r="J2328">
        <v>58</v>
      </c>
      <c r="K2328">
        <v>440.19</v>
      </c>
      <c r="L2328" s="11" t="s">
        <v>11926</v>
      </c>
      <c r="M2328" s="12" t="s">
        <v>6</v>
      </c>
      <c r="N2328" s="12" t="s">
        <v>6</v>
      </c>
      <c r="O2328" s="12" t="s">
        <v>6</v>
      </c>
      <c r="P2328" s="12">
        <v>493</v>
      </c>
      <c r="Q2328" s="12" t="s">
        <v>6</v>
      </c>
      <c r="R2328">
        <v>2327</v>
      </c>
    </row>
    <row r="2329" spans="1:18" ht="15" x14ac:dyDescent="0.45">
      <c r="A2329">
        <v>18040</v>
      </c>
      <c r="B2329">
        <v>10</v>
      </c>
      <c r="C2329">
        <v>73</v>
      </c>
      <c r="D2329">
        <v>22</v>
      </c>
      <c r="E2329">
        <v>160.02000000000001</v>
      </c>
      <c r="F2329">
        <v>12</v>
      </c>
      <c r="G2329">
        <v>87.6</v>
      </c>
      <c r="H2329">
        <v>16</v>
      </c>
      <c r="I2329">
        <v>119</v>
      </c>
      <c r="J2329">
        <v>60</v>
      </c>
      <c r="K2329">
        <v>439.62</v>
      </c>
      <c r="L2329" s="11" t="s">
        <v>11928</v>
      </c>
      <c r="M2329" s="12" t="s">
        <v>6</v>
      </c>
      <c r="N2329" s="12">
        <v>547</v>
      </c>
      <c r="O2329" s="12" t="s">
        <v>6</v>
      </c>
      <c r="P2329" s="12" t="s">
        <v>6</v>
      </c>
      <c r="Q2329" s="12" t="s">
        <v>6</v>
      </c>
      <c r="R2329">
        <v>2328</v>
      </c>
    </row>
    <row r="2330" spans="1:18" ht="15" x14ac:dyDescent="0.45">
      <c r="A2330">
        <v>27155</v>
      </c>
      <c r="D2330">
        <v>9</v>
      </c>
      <c r="E2330">
        <v>109.8</v>
      </c>
      <c r="F2330">
        <v>15</v>
      </c>
      <c r="G2330">
        <v>183</v>
      </c>
      <c r="H2330">
        <v>12</v>
      </c>
      <c r="I2330">
        <v>146.4</v>
      </c>
      <c r="J2330">
        <v>36</v>
      </c>
      <c r="K2330">
        <v>439.20000000000005</v>
      </c>
      <c r="L2330" s="11" t="s">
        <v>11926</v>
      </c>
      <c r="M2330" s="12" t="s">
        <v>6</v>
      </c>
      <c r="N2330" s="12" t="s">
        <v>6</v>
      </c>
      <c r="O2330" s="12" t="s">
        <v>6</v>
      </c>
      <c r="P2330" s="12">
        <v>494</v>
      </c>
      <c r="Q2330" s="12" t="s">
        <v>6</v>
      </c>
      <c r="R2330">
        <v>2329</v>
      </c>
    </row>
    <row r="2331" spans="1:18" ht="15" x14ac:dyDescent="0.45">
      <c r="A2331">
        <v>29552</v>
      </c>
      <c r="B2331">
        <v>10</v>
      </c>
      <c r="C2331">
        <v>280</v>
      </c>
      <c r="D2331">
        <v>2</v>
      </c>
      <c r="E2331">
        <v>52.36</v>
      </c>
      <c r="F2331">
        <v>3</v>
      </c>
      <c r="G2331">
        <v>79.8</v>
      </c>
      <c r="H2331">
        <v>1</v>
      </c>
      <c r="I2331">
        <v>26.6</v>
      </c>
      <c r="J2331">
        <v>16</v>
      </c>
      <c r="K2331">
        <v>438.76000000000005</v>
      </c>
      <c r="L2331" s="11" t="s">
        <v>11926</v>
      </c>
      <c r="M2331" s="12" t="s">
        <v>6</v>
      </c>
      <c r="N2331" s="12" t="s">
        <v>6</v>
      </c>
      <c r="O2331" s="12" t="s">
        <v>6</v>
      </c>
      <c r="P2331" s="12">
        <v>495</v>
      </c>
      <c r="Q2331" s="12" t="s">
        <v>6</v>
      </c>
      <c r="R2331">
        <v>2330</v>
      </c>
    </row>
    <row r="2332" spans="1:18" ht="15" x14ac:dyDescent="0.45">
      <c r="A2332">
        <v>18062</v>
      </c>
      <c r="B2332">
        <v>27</v>
      </c>
      <c r="C2332">
        <v>62.1</v>
      </c>
      <c r="D2332">
        <v>52</v>
      </c>
      <c r="E2332">
        <v>119.6</v>
      </c>
      <c r="F2332">
        <v>74</v>
      </c>
      <c r="G2332">
        <v>168.94</v>
      </c>
      <c r="H2332">
        <v>38</v>
      </c>
      <c r="I2332">
        <v>87.4</v>
      </c>
      <c r="J2332">
        <v>191</v>
      </c>
      <c r="K2332">
        <v>438.03999999999996</v>
      </c>
      <c r="L2332" s="11" t="s">
        <v>11928</v>
      </c>
      <c r="M2332" s="12" t="s">
        <v>6</v>
      </c>
      <c r="N2332" s="12">
        <v>548</v>
      </c>
      <c r="O2332" s="12" t="s">
        <v>6</v>
      </c>
      <c r="P2332" s="12" t="s">
        <v>6</v>
      </c>
      <c r="Q2332" s="12" t="s">
        <v>6</v>
      </c>
      <c r="R2332">
        <v>2331</v>
      </c>
    </row>
    <row r="2333" spans="1:18" ht="15" x14ac:dyDescent="0.45">
      <c r="A2333">
        <v>31635</v>
      </c>
      <c r="B2333">
        <v>5</v>
      </c>
      <c r="C2333">
        <v>62.5</v>
      </c>
      <c r="D2333">
        <v>7</v>
      </c>
      <c r="E2333">
        <v>86.5</v>
      </c>
      <c r="F2333">
        <v>12</v>
      </c>
      <c r="G2333">
        <v>150.19999999999999</v>
      </c>
      <c r="H2333">
        <v>11</v>
      </c>
      <c r="I2333">
        <v>138.6</v>
      </c>
      <c r="J2333">
        <v>35</v>
      </c>
      <c r="K2333">
        <v>437.79999999999995</v>
      </c>
      <c r="L2333" s="11" t="s">
        <v>11926</v>
      </c>
      <c r="M2333" s="12" t="s">
        <v>6</v>
      </c>
      <c r="N2333" s="12" t="s">
        <v>6</v>
      </c>
      <c r="O2333" s="12" t="s">
        <v>6</v>
      </c>
      <c r="P2333" s="12">
        <v>496</v>
      </c>
      <c r="Q2333" s="12" t="s">
        <v>6</v>
      </c>
      <c r="R2333">
        <v>2332</v>
      </c>
    </row>
    <row r="2334" spans="1:18" ht="15" x14ac:dyDescent="0.45">
      <c r="A2334">
        <v>29654</v>
      </c>
      <c r="B2334">
        <v>16</v>
      </c>
      <c r="C2334">
        <v>89.6</v>
      </c>
      <c r="D2334">
        <v>24</v>
      </c>
      <c r="E2334">
        <v>131.69999999999999</v>
      </c>
      <c r="F2334">
        <v>7</v>
      </c>
      <c r="G2334">
        <v>39.200000000000003</v>
      </c>
      <c r="H2334">
        <v>33</v>
      </c>
      <c r="I2334">
        <v>177.18</v>
      </c>
      <c r="J2334">
        <v>80</v>
      </c>
      <c r="K2334">
        <v>437.68</v>
      </c>
      <c r="L2334" s="11" t="s">
        <v>11925</v>
      </c>
      <c r="M2334" s="12" t="s">
        <v>6</v>
      </c>
      <c r="N2334" s="12" t="s">
        <v>6</v>
      </c>
      <c r="O2334" s="12">
        <v>399</v>
      </c>
      <c r="P2334" s="12" t="s">
        <v>6</v>
      </c>
      <c r="Q2334" s="12" t="s">
        <v>6</v>
      </c>
      <c r="R2334">
        <v>2333</v>
      </c>
    </row>
    <row r="2335" spans="1:18" ht="15" x14ac:dyDescent="0.45">
      <c r="A2335">
        <v>12819</v>
      </c>
      <c r="B2335">
        <v>16</v>
      </c>
      <c r="C2335">
        <v>145.6</v>
      </c>
      <c r="D2335">
        <v>10</v>
      </c>
      <c r="E2335">
        <v>91</v>
      </c>
      <c r="F2335">
        <v>15</v>
      </c>
      <c r="G2335">
        <v>136.5</v>
      </c>
      <c r="H2335">
        <v>7</v>
      </c>
      <c r="I2335">
        <v>63.7</v>
      </c>
      <c r="J2335">
        <v>48</v>
      </c>
      <c r="K2335">
        <v>436.8</v>
      </c>
      <c r="L2335" s="11" t="s">
        <v>11927</v>
      </c>
      <c r="M2335" s="12" t="s">
        <v>6</v>
      </c>
      <c r="N2335" s="12" t="s">
        <v>6</v>
      </c>
      <c r="O2335" s="12" t="s">
        <v>6</v>
      </c>
      <c r="P2335" s="12" t="s">
        <v>6</v>
      </c>
      <c r="Q2335" s="12">
        <v>372</v>
      </c>
      <c r="R2335">
        <v>2334</v>
      </c>
    </row>
    <row r="2336" spans="1:18" ht="15" x14ac:dyDescent="0.45">
      <c r="A2336">
        <v>22622</v>
      </c>
      <c r="B2336">
        <v>7</v>
      </c>
      <c r="C2336">
        <v>156.80000000000001</v>
      </c>
      <c r="D2336">
        <v>5</v>
      </c>
      <c r="E2336">
        <v>112</v>
      </c>
      <c r="H2336">
        <v>7</v>
      </c>
      <c r="I2336">
        <v>168</v>
      </c>
      <c r="J2336">
        <v>19</v>
      </c>
      <c r="K2336">
        <v>436.8</v>
      </c>
      <c r="L2336" s="11" t="s">
        <v>11926</v>
      </c>
      <c r="M2336" s="12" t="s">
        <v>6</v>
      </c>
      <c r="N2336" s="12" t="s">
        <v>6</v>
      </c>
      <c r="O2336" s="12" t="s">
        <v>6</v>
      </c>
      <c r="P2336" s="12">
        <v>497</v>
      </c>
      <c r="Q2336" s="12" t="s">
        <v>6</v>
      </c>
      <c r="R2336">
        <v>2335</v>
      </c>
    </row>
    <row r="2337" spans="1:18" ht="15" x14ac:dyDescent="0.45">
      <c r="A2337">
        <v>30621</v>
      </c>
      <c r="D2337">
        <v>10</v>
      </c>
      <c r="E2337">
        <v>102</v>
      </c>
      <c r="F2337">
        <v>26</v>
      </c>
      <c r="G2337">
        <v>262.74</v>
      </c>
      <c r="H2337">
        <v>7</v>
      </c>
      <c r="I2337">
        <v>71.400000000000006</v>
      </c>
      <c r="J2337">
        <v>43</v>
      </c>
      <c r="K2337">
        <v>436.14</v>
      </c>
      <c r="L2337" s="11" t="s">
        <v>11928</v>
      </c>
      <c r="M2337" s="12" t="s">
        <v>6</v>
      </c>
      <c r="N2337" s="12">
        <v>549</v>
      </c>
      <c r="O2337" s="12" t="s">
        <v>6</v>
      </c>
      <c r="P2337" s="12" t="s">
        <v>6</v>
      </c>
      <c r="Q2337" s="12" t="s">
        <v>6</v>
      </c>
      <c r="R2337">
        <v>2336</v>
      </c>
    </row>
    <row r="2338" spans="1:18" ht="15" x14ac:dyDescent="0.45">
      <c r="A2338">
        <v>18585</v>
      </c>
      <c r="B2338">
        <v>3</v>
      </c>
      <c r="C2338">
        <v>72.900000000000006</v>
      </c>
      <c r="D2338">
        <v>1</v>
      </c>
      <c r="E2338">
        <v>24.3</v>
      </c>
      <c r="F2338">
        <v>8</v>
      </c>
      <c r="G2338">
        <v>192.46</v>
      </c>
      <c r="H2338">
        <v>6</v>
      </c>
      <c r="I2338">
        <v>145.80000000000001</v>
      </c>
      <c r="J2338">
        <v>18</v>
      </c>
      <c r="K2338">
        <v>435.46000000000004</v>
      </c>
      <c r="L2338" s="11" t="s">
        <v>11926</v>
      </c>
      <c r="M2338" s="12" t="s">
        <v>6</v>
      </c>
      <c r="N2338" s="12" t="s">
        <v>6</v>
      </c>
      <c r="O2338" s="12" t="s">
        <v>6</v>
      </c>
      <c r="P2338" s="12">
        <v>498</v>
      </c>
      <c r="Q2338" s="12" t="s">
        <v>6</v>
      </c>
      <c r="R2338">
        <v>2337</v>
      </c>
    </row>
    <row r="2339" spans="1:18" ht="15" x14ac:dyDescent="0.45">
      <c r="A2339">
        <v>10102</v>
      </c>
      <c r="B2339">
        <v>25</v>
      </c>
      <c r="C2339">
        <v>187.5</v>
      </c>
      <c r="D2339">
        <v>33</v>
      </c>
      <c r="E2339">
        <v>247.5</v>
      </c>
      <c r="J2339">
        <v>58</v>
      </c>
      <c r="K2339">
        <v>435</v>
      </c>
      <c r="L2339" s="11" t="s">
        <v>11924</v>
      </c>
      <c r="M2339" s="12">
        <v>352</v>
      </c>
      <c r="N2339" s="12" t="s">
        <v>6</v>
      </c>
      <c r="O2339" s="12" t="s">
        <v>6</v>
      </c>
      <c r="P2339" s="12" t="s">
        <v>6</v>
      </c>
      <c r="Q2339" s="12" t="s">
        <v>6</v>
      </c>
      <c r="R2339">
        <v>2338</v>
      </c>
    </row>
    <row r="2340" spans="1:18" ht="15" x14ac:dyDescent="0.45">
      <c r="A2340">
        <v>14796</v>
      </c>
      <c r="B2340">
        <v>35</v>
      </c>
      <c r="C2340">
        <v>205.09</v>
      </c>
      <c r="D2340">
        <v>11</v>
      </c>
      <c r="E2340">
        <v>64.430000000000007</v>
      </c>
      <c r="F2340">
        <v>6</v>
      </c>
      <c r="G2340">
        <v>35.4</v>
      </c>
      <c r="H2340">
        <v>22</v>
      </c>
      <c r="I2340">
        <v>129.80000000000001</v>
      </c>
      <c r="J2340">
        <v>74</v>
      </c>
      <c r="K2340">
        <v>434.71999999999997</v>
      </c>
      <c r="L2340" s="11" t="s">
        <v>11928</v>
      </c>
      <c r="M2340" s="12" t="s">
        <v>6</v>
      </c>
      <c r="N2340" s="12">
        <v>550</v>
      </c>
      <c r="O2340" s="12" t="s">
        <v>6</v>
      </c>
      <c r="P2340" s="12" t="s">
        <v>6</v>
      </c>
      <c r="Q2340" s="12" t="s">
        <v>6</v>
      </c>
      <c r="R2340">
        <v>2339</v>
      </c>
    </row>
    <row r="2341" spans="1:18" ht="15" x14ac:dyDescent="0.45">
      <c r="A2341">
        <v>10526</v>
      </c>
      <c r="D2341">
        <v>5</v>
      </c>
      <c r="E2341">
        <v>39</v>
      </c>
      <c r="F2341">
        <v>32</v>
      </c>
      <c r="G2341">
        <v>247.12</v>
      </c>
      <c r="H2341">
        <v>19</v>
      </c>
      <c r="I2341">
        <v>148.19999999999999</v>
      </c>
      <c r="J2341">
        <v>56</v>
      </c>
      <c r="K2341">
        <v>434.32</v>
      </c>
      <c r="L2341" s="11" t="s">
        <v>11927</v>
      </c>
      <c r="M2341" s="12" t="s">
        <v>6</v>
      </c>
      <c r="N2341" s="12" t="s">
        <v>6</v>
      </c>
      <c r="O2341" s="12" t="s">
        <v>6</v>
      </c>
      <c r="P2341" s="12" t="s">
        <v>6</v>
      </c>
      <c r="Q2341" s="12">
        <v>373</v>
      </c>
      <c r="R2341">
        <v>2340</v>
      </c>
    </row>
    <row r="2342" spans="1:18" ht="15" x14ac:dyDescent="0.45">
      <c r="A2342">
        <v>28344</v>
      </c>
      <c r="B2342">
        <v>4</v>
      </c>
      <c r="C2342">
        <v>86</v>
      </c>
      <c r="D2342">
        <v>13</v>
      </c>
      <c r="E2342">
        <v>277.77999999999997</v>
      </c>
      <c r="F2342">
        <v>1</v>
      </c>
      <c r="G2342">
        <v>23.5</v>
      </c>
      <c r="H2342">
        <v>2</v>
      </c>
      <c r="I2342">
        <v>47</v>
      </c>
      <c r="J2342">
        <v>20</v>
      </c>
      <c r="K2342">
        <v>434.28</v>
      </c>
      <c r="L2342" s="11" t="s">
        <v>11928</v>
      </c>
      <c r="M2342" s="12" t="s">
        <v>6</v>
      </c>
      <c r="N2342" s="12">
        <v>551</v>
      </c>
      <c r="O2342" s="12" t="s">
        <v>6</v>
      </c>
      <c r="P2342" s="12" t="s">
        <v>6</v>
      </c>
      <c r="Q2342" s="12" t="s">
        <v>6</v>
      </c>
      <c r="R2342">
        <v>2341</v>
      </c>
    </row>
    <row r="2343" spans="1:18" ht="15" x14ac:dyDescent="0.45">
      <c r="A2343">
        <v>29694</v>
      </c>
      <c r="B2343">
        <v>2</v>
      </c>
      <c r="C2343">
        <v>31.2</v>
      </c>
      <c r="D2343">
        <v>14</v>
      </c>
      <c r="E2343">
        <v>218.4</v>
      </c>
      <c r="F2343">
        <v>7</v>
      </c>
      <c r="G2343">
        <v>100.7</v>
      </c>
      <c r="H2343">
        <v>6</v>
      </c>
      <c r="I2343">
        <v>83.4</v>
      </c>
      <c r="J2343">
        <v>29</v>
      </c>
      <c r="K2343">
        <v>433.70000000000005</v>
      </c>
      <c r="L2343" s="11" t="s">
        <v>11924</v>
      </c>
      <c r="M2343" s="12">
        <v>353</v>
      </c>
      <c r="N2343" s="12" t="s">
        <v>6</v>
      </c>
      <c r="O2343" s="12" t="s">
        <v>6</v>
      </c>
      <c r="P2343" s="12" t="s">
        <v>6</v>
      </c>
      <c r="Q2343" s="12" t="s">
        <v>6</v>
      </c>
      <c r="R2343">
        <v>2342</v>
      </c>
    </row>
    <row r="2344" spans="1:18" ht="15" x14ac:dyDescent="0.45">
      <c r="A2344">
        <v>31812</v>
      </c>
      <c r="D2344">
        <v>10</v>
      </c>
      <c r="E2344">
        <v>289</v>
      </c>
      <c r="H2344">
        <v>5</v>
      </c>
      <c r="I2344">
        <v>144.5</v>
      </c>
      <c r="J2344">
        <v>15</v>
      </c>
      <c r="K2344">
        <v>433.5</v>
      </c>
      <c r="L2344" s="11" t="s">
        <v>11926</v>
      </c>
      <c r="M2344" s="12" t="s">
        <v>6</v>
      </c>
      <c r="N2344" s="12" t="s">
        <v>6</v>
      </c>
      <c r="O2344" s="12" t="s">
        <v>6</v>
      </c>
      <c r="P2344" s="12">
        <v>499</v>
      </c>
      <c r="Q2344" s="12" t="s">
        <v>6</v>
      </c>
      <c r="R2344">
        <v>2343</v>
      </c>
    </row>
    <row r="2345" spans="1:18" ht="15" x14ac:dyDescent="0.45">
      <c r="A2345">
        <v>16824</v>
      </c>
      <c r="B2345">
        <v>17</v>
      </c>
      <c r="C2345">
        <v>81.599999999999994</v>
      </c>
      <c r="D2345">
        <v>20</v>
      </c>
      <c r="E2345">
        <v>93.72</v>
      </c>
      <c r="F2345">
        <v>25</v>
      </c>
      <c r="G2345">
        <v>125.9</v>
      </c>
      <c r="H2345">
        <v>24</v>
      </c>
      <c r="I2345">
        <v>132</v>
      </c>
      <c r="J2345">
        <v>86</v>
      </c>
      <c r="K2345">
        <v>433.22</v>
      </c>
      <c r="L2345" s="11" t="s">
        <v>11925</v>
      </c>
      <c r="M2345" s="12" t="s">
        <v>6</v>
      </c>
      <c r="N2345" s="12" t="s">
        <v>6</v>
      </c>
      <c r="O2345" s="12">
        <v>400</v>
      </c>
      <c r="P2345" s="12" t="s">
        <v>6</v>
      </c>
      <c r="Q2345" s="12" t="s">
        <v>6</v>
      </c>
      <c r="R2345">
        <v>2344</v>
      </c>
    </row>
    <row r="2346" spans="1:18" ht="15" x14ac:dyDescent="0.45">
      <c r="A2346">
        <v>18069</v>
      </c>
      <c r="B2346">
        <v>60</v>
      </c>
      <c r="C2346">
        <v>72</v>
      </c>
      <c r="D2346">
        <v>133</v>
      </c>
      <c r="E2346">
        <v>154.6</v>
      </c>
      <c r="F2346">
        <v>73</v>
      </c>
      <c r="G2346">
        <v>87.4</v>
      </c>
      <c r="H2346">
        <v>99</v>
      </c>
      <c r="I2346">
        <v>118.5</v>
      </c>
      <c r="J2346">
        <v>365</v>
      </c>
      <c r="K2346">
        <v>432.5</v>
      </c>
      <c r="L2346" s="11" t="s">
        <v>11928</v>
      </c>
      <c r="M2346" s="12" t="s">
        <v>6</v>
      </c>
      <c r="N2346" s="12">
        <v>552</v>
      </c>
      <c r="O2346" s="12" t="s">
        <v>6</v>
      </c>
      <c r="P2346" s="12" t="s">
        <v>6</v>
      </c>
      <c r="Q2346" s="12" t="s">
        <v>6</v>
      </c>
      <c r="R2346">
        <v>2345</v>
      </c>
    </row>
    <row r="2347" spans="1:18" ht="15" x14ac:dyDescent="0.45">
      <c r="A2347">
        <v>31272</v>
      </c>
      <c r="B2347">
        <v>24</v>
      </c>
      <c r="C2347">
        <v>196.8</v>
      </c>
      <c r="F2347">
        <v>6</v>
      </c>
      <c r="G2347">
        <v>45.6</v>
      </c>
      <c r="H2347">
        <v>27</v>
      </c>
      <c r="I2347">
        <v>189.84</v>
      </c>
      <c r="J2347">
        <v>57</v>
      </c>
      <c r="K2347">
        <v>432.24</v>
      </c>
      <c r="L2347" s="11" t="s">
        <v>11926</v>
      </c>
      <c r="M2347" s="12" t="s">
        <v>6</v>
      </c>
      <c r="N2347" s="12" t="s">
        <v>6</v>
      </c>
      <c r="O2347" s="12" t="s">
        <v>6</v>
      </c>
      <c r="P2347" s="12">
        <v>500</v>
      </c>
      <c r="Q2347" s="12" t="s">
        <v>6</v>
      </c>
      <c r="R2347">
        <v>2346</v>
      </c>
    </row>
    <row r="2348" spans="1:18" ht="15" x14ac:dyDescent="0.45">
      <c r="A2348">
        <v>31213</v>
      </c>
      <c r="F2348">
        <v>20</v>
      </c>
      <c r="G2348">
        <v>240</v>
      </c>
      <c r="H2348">
        <v>16</v>
      </c>
      <c r="I2348">
        <v>192</v>
      </c>
      <c r="J2348">
        <v>36</v>
      </c>
      <c r="K2348">
        <v>432</v>
      </c>
      <c r="L2348" s="11" t="s">
        <v>11927</v>
      </c>
      <c r="M2348" s="12" t="s">
        <v>6</v>
      </c>
      <c r="N2348" s="12" t="s">
        <v>6</v>
      </c>
      <c r="O2348" s="12" t="s">
        <v>6</v>
      </c>
      <c r="P2348" s="12" t="s">
        <v>6</v>
      </c>
      <c r="Q2348" s="12">
        <v>374</v>
      </c>
      <c r="R2348">
        <v>2347</v>
      </c>
    </row>
    <row r="2349" spans="1:18" ht="15" x14ac:dyDescent="0.45">
      <c r="A2349">
        <v>30237</v>
      </c>
      <c r="B2349">
        <v>2</v>
      </c>
      <c r="C2349">
        <v>107.8</v>
      </c>
      <c r="D2349">
        <v>3</v>
      </c>
      <c r="E2349">
        <v>161.69999999999999</v>
      </c>
      <c r="F2349">
        <v>3</v>
      </c>
      <c r="G2349">
        <v>161.69999999999999</v>
      </c>
      <c r="J2349">
        <v>8</v>
      </c>
      <c r="K2349">
        <v>431.2</v>
      </c>
      <c r="L2349" s="11" t="s">
        <v>11925</v>
      </c>
      <c r="M2349" s="12" t="s">
        <v>6</v>
      </c>
      <c r="N2349" s="12" t="s">
        <v>6</v>
      </c>
      <c r="O2349" s="12">
        <v>401</v>
      </c>
      <c r="P2349" s="12" t="s">
        <v>6</v>
      </c>
      <c r="Q2349" s="12" t="s">
        <v>6</v>
      </c>
      <c r="R2349">
        <v>2348</v>
      </c>
    </row>
    <row r="2350" spans="1:18" ht="15" x14ac:dyDescent="0.45">
      <c r="A2350">
        <v>31651</v>
      </c>
      <c r="B2350">
        <v>6</v>
      </c>
      <c r="C2350">
        <v>25.2</v>
      </c>
      <c r="D2350">
        <v>4</v>
      </c>
      <c r="E2350">
        <v>16.8</v>
      </c>
      <c r="F2350">
        <v>39</v>
      </c>
      <c r="G2350">
        <v>161.76</v>
      </c>
      <c r="H2350">
        <v>55</v>
      </c>
      <c r="I2350">
        <v>227.26</v>
      </c>
      <c r="J2350">
        <v>104</v>
      </c>
      <c r="K2350">
        <v>431.02</v>
      </c>
      <c r="L2350" s="11" t="s">
        <v>11927</v>
      </c>
      <c r="M2350" s="12" t="s">
        <v>6</v>
      </c>
      <c r="N2350" s="12" t="s">
        <v>6</v>
      </c>
      <c r="O2350" s="12" t="s">
        <v>6</v>
      </c>
      <c r="P2350" s="12" t="s">
        <v>6</v>
      </c>
      <c r="Q2350" s="12">
        <v>375</v>
      </c>
      <c r="R2350">
        <v>2349</v>
      </c>
    </row>
    <row r="2351" spans="1:18" ht="15" x14ac:dyDescent="0.45">
      <c r="A2351">
        <v>29692</v>
      </c>
      <c r="B2351">
        <v>90</v>
      </c>
      <c r="C2351">
        <v>107.3</v>
      </c>
      <c r="D2351">
        <v>24</v>
      </c>
      <c r="E2351">
        <v>28.4</v>
      </c>
      <c r="F2351">
        <v>91</v>
      </c>
      <c r="G2351">
        <v>109.2</v>
      </c>
      <c r="H2351">
        <v>156</v>
      </c>
      <c r="I2351">
        <v>186</v>
      </c>
      <c r="J2351">
        <v>361</v>
      </c>
      <c r="K2351">
        <v>430.9</v>
      </c>
      <c r="L2351" s="11" t="s">
        <v>11925</v>
      </c>
      <c r="M2351" s="12" t="s">
        <v>6</v>
      </c>
      <c r="N2351" s="12" t="s">
        <v>6</v>
      </c>
      <c r="O2351" s="12">
        <v>402</v>
      </c>
      <c r="P2351" s="12" t="s">
        <v>6</v>
      </c>
      <c r="Q2351" s="12" t="s">
        <v>6</v>
      </c>
      <c r="R2351">
        <v>2350</v>
      </c>
    </row>
    <row r="2352" spans="1:18" ht="15" x14ac:dyDescent="0.45">
      <c r="A2352">
        <v>22809</v>
      </c>
      <c r="B2352">
        <v>14</v>
      </c>
      <c r="C2352">
        <v>203.44</v>
      </c>
      <c r="D2352">
        <v>4</v>
      </c>
      <c r="E2352">
        <v>58.8</v>
      </c>
      <c r="F2352">
        <v>6</v>
      </c>
      <c r="G2352">
        <v>92.86</v>
      </c>
      <c r="H2352">
        <v>5</v>
      </c>
      <c r="I2352">
        <v>75.69</v>
      </c>
      <c r="J2352">
        <v>29</v>
      </c>
      <c r="K2352">
        <v>430.79</v>
      </c>
      <c r="L2352" s="11" t="s">
        <v>11926</v>
      </c>
      <c r="M2352" s="12" t="s">
        <v>6</v>
      </c>
      <c r="N2352" s="12" t="s">
        <v>6</v>
      </c>
      <c r="O2352" s="12" t="s">
        <v>6</v>
      </c>
      <c r="P2352" s="12">
        <v>501</v>
      </c>
      <c r="Q2352" s="12" t="s">
        <v>6</v>
      </c>
      <c r="R2352">
        <v>2351</v>
      </c>
    </row>
    <row r="2353" spans="1:18" ht="15" x14ac:dyDescent="0.45">
      <c r="A2353">
        <v>28766</v>
      </c>
      <c r="B2353">
        <v>5</v>
      </c>
      <c r="C2353">
        <v>113</v>
      </c>
      <c r="D2353">
        <v>2</v>
      </c>
      <c r="E2353">
        <v>45.2</v>
      </c>
      <c r="F2353">
        <v>13</v>
      </c>
      <c r="G2353">
        <v>272.08</v>
      </c>
      <c r="J2353">
        <v>20</v>
      </c>
      <c r="K2353">
        <v>430.28</v>
      </c>
      <c r="L2353" s="11" t="s">
        <v>11926</v>
      </c>
      <c r="M2353" s="12" t="s">
        <v>6</v>
      </c>
      <c r="N2353" s="12" t="s">
        <v>6</v>
      </c>
      <c r="O2353" s="12" t="s">
        <v>6</v>
      </c>
      <c r="P2353" s="12">
        <v>502</v>
      </c>
      <c r="Q2353" s="12" t="s">
        <v>6</v>
      </c>
      <c r="R2353">
        <v>2352</v>
      </c>
    </row>
    <row r="2354" spans="1:18" ht="15" x14ac:dyDescent="0.45">
      <c r="A2354">
        <v>12069</v>
      </c>
      <c r="B2354">
        <v>48</v>
      </c>
      <c r="C2354">
        <v>113.06</v>
      </c>
      <c r="D2354">
        <v>27</v>
      </c>
      <c r="E2354">
        <v>80.760000000000005</v>
      </c>
      <c r="F2354">
        <v>46</v>
      </c>
      <c r="G2354">
        <v>137.28</v>
      </c>
      <c r="H2354">
        <v>33</v>
      </c>
      <c r="I2354">
        <v>99</v>
      </c>
      <c r="J2354">
        <v>154</v>
      </c>
      <c r="K2354">
        <v>430.1</v>
      </c>
      <c r="L2354" s="11" t="s">
        <v>11926</v>
      </c>
      <c r="M2354" s="12" t="s">
        <v>6</v>
      </c>
      <c r="N2354" s="12" t="s">
        <v>6</v>
      </c>
      <c r="O2354" s="12" t="s">
        <v>6</v>
      </c>
      <c r="P2354" s="12">
        <v>503</v>
      </c>
      <c r="Q2354" s="12" t="s">
        <v>6</v>
      </c>
      <c r="R2354">
        <v>2353</v>
      </c>
    </row>
    <row r="2355" spans="1:18" ht="15" x14ac:dyDescent="0.45">
      <c r="A2355">
        <v>16633</v>
      </c>
      <c r="D2355">
        <v>2</v>
      </c>
      <c r="E2355">
        <v>172</v>
      </c>
      <c r="F2355">
        <v>3</v>
      </c>
      <c r="G2355">
        <v>258</v>
      </c>
      <c r="J2355">
        <v>5</v>
      </c>
      <c r="K2355">
        <v>430</v>
      </c>
      <c r="L2355" s="11" t="s">
        <v>11925</v>
      </c>
      <c r="M2355" s="12" t="s">
        <v>6</v>
      </c>
      <c r="N2355" s="12" t="s">
        <v>6</v>
      </c>
      <c r="O2355" s="12">
        <v>403</v>
      </c>
      <c r="P2355" s="12" t="s">
        <v>6</v>
      </c>
      <c r="Q2355" s="12" t="s">
        <v>6</v>
      </c>
      <c r="R2355">
        <v>2354</v>
      </c>
    </row>
    <row r="2356" spans="1:18" ht="15" x14ac:dyDescent="0.45">
      <c r="A2356">
        <v>31711</v>
      </c>
      <c r="D2356">
        <v>13</v>
      </c>
      <c r="E2356">
        <v>179.59</v>
      </c>
      <c r="F2356">
        <v>12</v>
      </c>
      <c r="G2356">
        <v>166.8</v>
      </c>
      <c r="H2356">
        <v>6</v>
      </c>
      <c r="I2356">
        <v>83.4</v>
      </c>
      <c r="J2356">
        <v>31</v>
      </c>
      <c r="K2356">
        <v>429.78999999999996</v>
      </c>
      <c r="L2356" s="11" t="s">
        <v>11928</v>
      </c>
      <c r="M2356" s="12" t="s">
        <v>6</v>
      </c>
      <c r="N2356" s="12">
        <v>553</v>
      </c>
      <c r="O2356" s="12" t="s">
        <v>6</v>
      </c>
      <c r="P2356" s="12" t="s">
        <v>6</v>
      </c>
      <c r="Q2356" s="12" t="s">
        <v>6</v>
      </c>
      <c r="R2356">
        <v>2355</v>
      </c>
    </row>
    <row r="2357" spans="1:18" ht="15" x14ac:dyDescent="0.45">
      <c r="A2357">
        <v>27160</v>
      </c>
      <c r="B2357">
        <v>24</v>
      </c>
      <c r="C2357">
        <v>72</v>
      </c>
      <c r="D2357">
        <v>50</v>
      </c>
      <c r="E2357">
        <v>147.84</v>
      </c>
      <c r="F2357">
        <v>38</v>
      </c>
      <c r="G2357">
        <v>113.76</v>
      </c>
      <c r="H2357">
        <v>32</v>
      </c>
      <c r="I2357">
        <v>96</v>
      </c>
      <c r="J2357">
        <v>144</v>
      </c>
      <c r="K2357">
        <v>429.6</v>
      </c>
      <c r="L2357" s="11" t="s">
        <v>11925</v>
      </c>
      <c r="M2357" s="12" t="s">
        <v>6</v>
      </c>
      <c r="N2357" s="12" t="s">
        <v>6</v>
      </c>
      <c r="O2357" s="12">
        <v>404</v>
      </c>
      <c r="P2357" s="12" t="s">
        <v>6</v>
      </c>
      <c r="Q2357" s="12" t="s">
        <v>6</v>
      </c>
      <c r="R2357">
        <v>2356</v>
      </c>
    </row>
    <row r="2358" spans="1:18" ht="15" x14ac:dyDescent="0.45">
      <c r="A2358">
        <v>13444</v>
      </c>
      <c r="B2358">
        <v>3</v>
      </c>
      <c r="C2358">
        <v>67.8</v>
      </c>
      <c r="D2358">
        <v>4</v>
      </c>
      <c r="E2358">
        <v>90.4</v>
      </c>
      <c r="F2358">
        <v>9</v>
      </c>
      <c r="G2358">
        <v>203.4</v>
      </c>
      <c r="H2358">
        <v>3</v>
      </c>
      <c r="I2358">
        <v>67.8</v>
      </c>
      <c r="J2358">
        <v>19</v>
      </c>
      <c r="K2358">
        <v>429.40000000000003</v>
      </c>
      <c r="L2358" s="11" t="s">
        <v>11926</v>
      </c>
      <c r="M2358" s="12" t="s">
        <v>6</v>
      </c>
      <c r="N2358" s="12" t="s">
        <v>6</v>
      </c>
      <c r="O2358" s="12" t="s">
        <v>6</v>
      </c>
      <c r="P2358" s="12">
        <v>504</v>
      </c>
      <c r="Q2358" s="12" t="s">
        <v>6</v>
      </c>
      <c r="R2358">
        <v>2357</v>
      </c>
    </row>
    <row r="2359" spans="1:18" ht="15" x14ac:dyDescent="0.45">
      <c r="A2359">
        <v>17383</v>
      </c>
      <c r="B2359">
        <v>8</v>
      </c>
      <c r="C2359">
        <v>84</v>
      </c>
      <c r="D2359">
        <v>11</v>
      </c>
      <c r="E2359">
        <v>113.82</v>
      </c>
      <c r="F2359">
        <v>18</v>
      </c>
      <c r="G2359">
        <v>189</v>
      </c>
      <c r="H2359">
        <v>4</v>
      </c>
      <c r="I2359">
        <v>42</v>
      </c>
      <c r="J2359">
        <v>41</v>
      </c>
      <c r="K2359">
        <v>428.82</v>
      </c>
      <c r="L2359" s="11" t="s">
        <v>11926</v>
      </c>
      <c r="M2359" s="12" t="s">
        <v>6</v>
      </c>
      <c r="N2359" s="12" t="s">
        <v>6</v>
      </c>
      <c r="O2359" s="12" t="s">
        <v>6</v>
      </c>
      <c r="P2359" s="12">
        <v>505</v>
      </c>
      <c r="Q2359" s="12" t="s">
        <v>6</v>
      </c>
      <c r="R2359">
        <v>2358</v>
      </c>
    </row>
    <row r="2360" spans="1:18" ht="15" x14ac:dyDescent="0.45">
      <c r="A2360">
        <v>28444</v>
      </c>
      <c r="B2360">
        <v>9</v>
      </c>
      <c r="C2360">
        <v>125.1</v>
      </c>
      <c r="D2360">
        <v>14</v>
      </c>
      <c r="E2360">
        <v>194.6</v>
      </c>
      <c r="F2360">
        <v>7</v>
      </c>
      <c r="G2360">
        <v>96.19</v>
      </c>
      <c r="H2360">
        <v>1</v>
      </c>
      <c r="I2360">
        <v>12.79</v>
      </c>
      <c r="J2360">
        <v>31</v>
      </c>
      <c r="K2360">
        <v>428.68</v>
      </c>
      <c r="L2360" s="11" t="s">
        <v>11926</v>
      </c>
      <c r="M2360" s="12" t="s">
        <v>6</v>
      </c>
      <c r="N2360" s="12" t="s">
        <v>6</v>
      </c>
      <c r="O2360" s="12" t="s">
        <v>6</v>
      </c>
      <c r="P2360" s="12">
        <v>506</v>
      </c>
      <c r="Q2360" s="12" t="s">
        <v>6</v>
      </c>
      <c r="R2360">
        <v>2359</v>
      </c>
    </row>
    <row r="2361" spans="1:18" ht="15" x14ac:dyDescent="0.45">
      <c r="A2361">
        <v>30148</v>
      </c>
      <c r="B2361">
        <v>181</v>
      </c>
      <c r="C2361">
        <v>180.52</v>
      </c>
      <c r="D2361">
        <v>93</v>
      </c>
      <c r="E2361">
        <v>93</v>
      </c>
      <c r="F2361">
        <v>111</v>
      </c>
      <c r="G2361">
        <v>111</v>
      </c>
      <c r="H2361">
        <v>44</v>
      </c>
      <c r="I2361">
        <v>44</v>
      </c>
      <c r="J2361">
        <v>429</v>
      </c>
      <c r="K2361">
        <v>428.52</v>
      </c>
      <c r="L2361" s="11" t="s">
        <v>11928</v>
      </c>
      <c r="M2361" s="12" t="s">
        <v>6</v>
      </c>
      <c r="N2361" s="12">
        <v>554</v>
      </c>
      <c r="O2361" s="12" t="s">
        <v>6</v>
      </c>
      <c r="P2361" s="12" t="s">
        <v>6</v>
      </c>
      <c r="Q2361" s="12" t="s">
        <v>6</v>
      </c>
      <c r="R2361">
        <v>2360</v>
      </c>
    </row>
    <row r="2362" spans="1:18" ht="15" x14ac:dyDescent="0.45">
      <c r="A2362">
        <v>10749</v>
      </c>
      <c r="B2362">
        <v>63</v>
      </c>
      <c r="C2362">
        <v>408.98</v>
      </c>
      <c r="D2362">
        <v>3</v>
      </c>
      <c r="E2362">
        <v>19.5</v>
      </c>
      <c r="J2362">
        <v>66</v>
      </c>
      <c r="K2362">
        <v>428.48</v>
      </c>
      <c r="L2362" s="11" t="s">
        <v>11925</v>
      </c>
      <c r="M2362" s="12" t="s">
        <v>6</v>
      </c>
      <c r="N2362" s="12" t="s">
        <v>6</v>
      </c>
      <c r="O2362" s="12">
        <v>405</v>
      </c>
      <c r="P2362" s="12" t="s">
        <v>6</v>
      </c>
      <c r="Q2362" s="12" t="s">
        <v>6</v>
      </c>
      <c r="R2362">
        <v>2361</v>
      </c>
    </row>
    <row r="2363" spans="1:18" ht="15" x14ac:dyDescent="0.45">
      <c r="A2363">
        <v>28527</v>
      </c>
      <c r="B2363">
        <v>13</v>
      </c>
      <c r="C2363">
        <v>175.5</v>
      </c>
      <c r="D2363">
        <v>7</v>
      </c>
      <c r="E2363">
        <v>94.5</v>
      </c>
      <c r="F2363">
        <v>4</v>
      </c>
      <c r="G2363">
        <v>54</v>
      </c>
      <c r="H2363">
        <v>7</v>
      </c>
      <c r="I2363">
        <v>104.3</v>
      </c>
      <c r="J2363">
        <v>31</v>
      </c>
      <c r="K2363">
        <v>428.3</v>
      </c>
      <c r="L2363" s="11" t="s">
        <v>11926</v>
      </c>
      <c r="M2363" s="12" t="s">
        <v>6</v>
      </c>
      <c r="N2363" s="12" t="s">
        <v>6</v>
      </c>
      <c r="O2363" s="12" t="s">
        <v>6</v>
      </c>
      <c r="P2363" s="12">
        <v>507</v>
      </c>
      <c r="Q2363" s="12" t="s">
        <v>6</v>
      </c>
      <c r="R2363">
        <v>2362</v>
      </c>
    </row>
    <row r="2364" spans="1:18" ht="15" x14ac:dyDescent="0.45">
      <c r="A2364">
        <v>17675</v>
      </c>
      <c r="B2364">
        <v>15</v>
      </c>
      <c r="C2364">
        <v>101.46</v>
      </c>
      <c r="D2364">
        <v>17</v>
      </c>
      <c r="E2364">
        <v>115.6</v>
      </c>
      <c r="F2364">
        <v>13</v>
      </c>
      <c r="G2364">
        <v>88.4</v>
      </c>
      <c r="H2364">
        <v>18</v>
      </c>
      <c r="I2364">
        <v>122.4</v>
      </c>
      <c r="J2364">
        <v>63</v>
      </c>
      <c r="K2364">
        <v>427.86</v>
      </c>
      <c r="L2364" s="11" t="s">
        <v>11928</v>
      </c>
      <c r="M2364" s="12" t="s">
        <v>6</v>
      </c>
      <c r="N2364" s="12">
        <v>555</v>
      </c>
      <c r="O2364" s="12" t="s">
        <v>6</v>
      </c>
      <c r="P2364" s="12" t="s">
        <v>6</v>
      </c>
      <c r="Q2364" s="12" t="s">
        <v>6</v>
      </c>
      <c r="R2364">
        <v>2363</v>
      </c>
    </row>
    <row r="2365" spans="1:18" ht="15" x14ac:dyDescent="0.45">
      <c r="A2365">
        <v>23205</v>
      </c>
      <c r="B2365">
        <v>6</v>
      </c>
      <c r="C2365">
        <v>197.4</v>
      </c>
      <c r="D2365">
        <v>1</v>
      </c>
      <c r="E2365">
        <v>32.9</v>
      </c>
      <c r="F2365">
        <v>3</v>
      </c>
      <c r="G2365">
        <v>98.7</v>
      </c>
      <c r="H2365">
        <v>3</v>
      </c>
      <c r="I2365">
        <v>98.7</v>
      </c>
      <c r="J2365">
        <v>13</v>
      </c>
      <c r="K2365">
        <v>427.7</v>
      </c>
      <c r="L2365" s="11" t="s">
        <v>11925</v>
      </c>
      <c r="M2365" s="12" t="s">
        <v>6</v>
      </c>
      <c r="N2365" s="12" t="s">
        <v>6</v>
      </c>
      <c r="O2365" s="12">
        <v>406</v>
      </c>
      <c r="P2365" s="12" t="s">
        <v>6</v>
      </c>
      <c r="Q2365" s="12" t="s">
        <v>6</v>
      </c>
      <c r="R2365">
        <v>2364</v>
      </c>
    </row>
    <row r="2366" spans="1:18" ht="15" x14ac:dyDescent="0.45">
      <c r="A2366">
        <v>29625</v>
      </c>
      <c r="B2366">
        <v>5</v>
      </c>
      <c r="C2366">
        <v>41.5</v>
      </c>
      <c r="F2366">
        <v>44</v>
      </c>
      <c r="G2366">
        <v>361.24</v>
      </c>
      <c r="H2366">
        <v>3</v>
      </c>
      <c r="I2366">
        <v>24.9</v>
      </c>
      <c r="J2366">
        <v>52</v>
      </c>
      <c r="K2366">
        <v>427.64</v>
      </c>
      <c r="L2366" s="11" t="s">
        <v>11928</v>
      </c>
      <c r="M2366" s="12" t="s">
        <v>6</v>
      </c>
      <c r="N2366" s="12">
        <v>556</v>
      </c>
      <c r="O2366" s="12" t="s">
        <v>6</v>
      </c>
      <c r="P2366" s="12" t="s">
        <v>6</v>
      </c>
      <c r="Q2366" s="12" t="s">
        <v>6</v>
      </c>
      <c r="R2366">
        <v>2365</v>
      </c>
    </row>
    <row r="2367" spans="1:18" ht="15" x14ac:dyDescent="0.45">
      <c r="A2367">
        <v>28565</v>
      </c>
      <c r="B2367">
        <v>6</v>
      </c>
      <c r="C2367">
        <v>96</v>
      </c>
      <c r="D2367">
        <v>6</v>
      </c>
      <c r="E2367">
        <v>94</v>
      </c>
      <c r="F2367">
        <v>5</v>
      </c>
      <c r="G2367">
        <v>78</v>
      </c>
      <c r="H2367">
        <v>10</v>
      </c>
      <c r="I2367">
        <v>159.6</v>
      </c>
      <c r="J2367">
        <v>27</v>
      </c>
      <c r="K2367">
        <v>427.6</v>
      </c>
      <c r="L2367" s="11" t="s">
        <v>11928</v>
      </c>
      <c r="M2367" s="12" t="s">
        <v>6</v>
      </c>
      <c r="N2367" s="12">
        <v>557</v>
      </c>
      <c r="O2367" s="12" t="s">
        <v>6</v>
      </c>
      <c r="P2367" s="12" t="s">
        <v>6</v>
      </c>
      <c r="Q2367" s="12" t="s">
        <v>6</v>
      </c>
      <c r="R2367">
        <v>2366</v>
      </c>
    </row>
    <row r="2368" spans="1:18" ht="15" x14ac:dyDescent="0.45">
      <c r="A2368">
        <v>28711</v>
      </c>
      <c r="B2368">
        <v>17</v>
      </c>
      <c r="C2368">
        <v>95.2</v>
      </c>
      <c r="D2368">
        <v>8</v>
      </c>
      <c r="E2368">
        <v>44.8</v>
      </c>
      <c r="F2368">
        <v>27</v>
      </c>
      <c r="G2368">
        <v>151.19999999999999</v>
      </c>
      <c r="H2368">
        <v>24</v>
      </c>
      <c r="I2368">
        <v>136</v>
      </c>
      <c r="J2368">
        <v>76</v>
      </c>
      <c r="K2368">
        <v>427.2</v>
      </c>
      <c r="L2368" s="11" t="s">
        <v>11926</v>
      </c>
      <c r="M2368" s="12" t="s">
        <v>6</v>
      </c>
      <c r="N2368" s="12" t="s">
        <v>6</v>
      </c>
      <c r="O2368" s="12" t="s">
        <v>6</v>
      </c>
      <c r="P2368" s="12">
        <v>508</v>
      </c>
      <c r="Q2368" s="12" t="s">
        <v>6</v>
      </c>
      <c r="R2368">
        <v>2367</v>
      </c>
    </row>
    <row r="2369" spans="1:18" ht="15" x14ac:dyDescent="0.45">
      <c r="A2369">
        <v>30462</v>
      </c>
      <c r="B2369">
        <v>11</v>
      </c>
      <c r="C2369">
        <v>195.8</v>
      </c>
      <c r="D2369">
        <v>3</v>
      </c>
      <c r="E2369">
        <v>53.4</v>
      </c>
      <c r="F2369">
        <v>6</v>
      </c>
      <c r="G2369">
        <v>106.8</v>
      </c>
      <c r="H2369">
        <v>4</v>
      </c>
      <c r="I2369">
        <v>71.2</v>
      </c>
      <c r="J2369">
        <v>24</v>
      </c>
      <c r="K2369">
        <v>427.2</v>
      </c>
      <c r="L2369" s="11" t="s">
        <v>11926</v>
      </c>
      <c r="M2369" s="12" t="s">
        <v>6</v>
      </c>
      <c r="N2369" s="12" t="s">
        <v>6</v>
      </c>
      <c r="O2369" s="12" t="s">
        <v>6</v>
      </c>
      <c r="P2369" s="12">
        <v>509</v>
      </c>
      <c r="Q2369" s="12" t="s">
        <v>6</v>
      </c>
      <c r="R2369">
        <v>2368</v>
      </c>
    </row>
    <row r="2370" spans="1:18" ht="15" x14ac:dyDescent="0.45">
      <c r="A2370">
        <v>11327</v>
      </c>
      <c r="B2370">
        <v>6</v>
      </c>
      <c r="C2370">
        <v>63.34</v>
      </c>
      <c r="F2370">
        <v>1</v>
      </c>
      <c r="G2370">
        <v>10.7</v>
      </c>
      <c r="H2370">
        <v>33</v>
      </c>
      <c r="I2370">
        <v>353.1</v>
      </c>
      <c r="J2370">
        <v>40</v>
      </c>
      <c r="K2370">
        <v>427.14000000000004</v>
      </c>
      <c r="L2370" s="11" t="s">
        <v>11924</v>
      </c>
      <c r="M2370" s="12">
        <v>354</v>
      </c>
      <c r="N2370" s="12" t="s">
        <v>6</v>
      </c>
      <c r="O2370" s="12" t="s">
        <v>6</v>
      </c>
      <c r="P2370" s="12" t="s">
        <v>6</v>
      </c>
      <c r="Q2370" s="12" t="s">
        <v>6</v>
      </c>
      <c r="R2370">
        <v>2369</v>
      </c>
    </row>
    <row r="2371" spans="1:18" ht="15" x14ac:dyDescent="0.45">
      <c r="A2371">
        <v>23627</v>
      </c>
      <c r="B2371">
        <v>27</v>
      </c>
      <c r="C2371">
        <v>108</v>
      </c>
      <c r="D2371">
        <v>37</v>
      </c>
      <c r="E2371">
        <v>147.36000000000001</v>
      </c>
      <c r="F2371">
        <v>22</v>
      </c>
      <c r="G2371">
        <v>88</v>
      </c>
      <c r="H2371">
        <v>21</v>
      </c>
      <c r="I2371">
        <v>83.68</v>
      </c>
      <c r="J2371">
        <v>107</v>
      </c>
      <c r="K2371">
        <v>427.04</v>
      </c>
      <c r="L2371" s="11" t="s">
        <v>11926</v>
      </c>
      <c r="M2371" s="12" t="s">
        <v>6</v>
      </c>
      <c r="N2371" s="12" t="s">
        <v>6</v>
      </c>
      <c r="O2371" s="12" t="s">
        <v>6</v>
      </c>
      <c r="P2371" s="12">
        <v>510</v>
      </c>
      <c r="Q2371" s="12" t="s">
        <v>6</v>
      </c>
      <c r="R2371">
        <v>2370</v>
      </c>
    </row>
    <row r="2372" spans="1:18" ht="15" x14ac:dyDescent="0.45">
      <c r="A2372">
        <v>16979</v>
      </c>
      <c r="B2372">
        <v>7</v>
      </c>
      <c r="C2372">
        <v>49</v>
      </c>
      <c r="D2372">
        <v>7</v>
      </c>
      <c r="E2372">
        <v>49</v>
      </c>
      <c r="F2372">
        <v>23</v>
      </c>
      <c r="G2372">
        <v>161</v>
      </c>
      <c r="H2372">
        <v>24</v>
      </c>
      <c r="I2372">
        <v>168</v>
      </c>
      <c r="J2372">
        <v>61</v>
      </c>
      <c r="K2372">
        <v>427</v>
      </c>
      <c r="L2372" s="11" t="s">
        <v>11926</v>
      </c>
      <c r="M2372" s="12" t="s">
        <v>6</v>
      </c>
      <c r="N2372" s="12" t="s">
        <v>6</v>
      </c>
      <c r="O2372" s="12" t="s">
        <v>6</v>
      </c>
      <c r="P2372" s="12">
        <v>511</v>
      </c>
      <c r="Q2372" s="12" t="s">
        <v>6</v>
      </c>
      <c r="R2372">
        <v>2371</v>
      </c>
    </row>
    <row r="2373" spans="1:18" ht="15" x14ac:dyDescent="0.45">
      <c r="A2373">
        <v>10566</v>
      </c>
      <c r="B2373">
        <v>7</v>
      </c>
      <c r="C2373">
        <v>83.3</v>
      </c>
      <c r="D2373">
        <v>10</v>
      </c>
      <c r="E2373">
        <v>119</v>
      </c>
      <c r="F2373">
        <v>11</v>
      </c>
      <c r="G2373">
        <v>129.94999999999999</v>
      </c>
      <c r="H2373">
        <v>8</v>
      </c>
      <c r="I2373">
        <v>94.25</v>
      </c>
      <c r="J2373">
        <v>36</v>
      </c>
      <c r="K2373">
        <v>426.5</v>
      </c>
      <c r="L2373" s="11" t="s">
        <v>11927</v>
      </c>
      <c r="M2373" s="12" t="s">
        <v>6</v>
      </c>
      <c r="N2373" s="12" t="s">
        <v>6</v>
      </c>
      <c r="O2373" s="12" t="s">
        <v>6</v>
      </c>
      <c r="P2373" s="12" t="s">
        <v>6</v>
      </c>
      <c r="Q2373" s="12">
        <v>376</v>
      </c>
      <c r="R2373">
        <v>2372</v>
      </c>
    </row>
    <row r="2374" spans="1:18" ht="15" x14ac:dyDescent="0.45">
      <c r="A2374">
        <v>29215</v>
      </c>
      <c r="B2374">
        <v>49</v>
      </c>
      <c r="C2374">
        <v>191.1</v>
      </c>
      <c r="D2374">
        <v>20</v>
      </c>
      <c r="E2374">
        <v>79.3</v>
      </c>
      <c r="F2374">
        <v>19</v>
      </c>
      <c r="G2374">
        <v>76</v>
      </c>
      <c r="H2374">
        <v>20</v>
      </c>
      <c r="I2374">
        <v>80</v>
      </c>
      <c r="J2374">
        <v>108</v>
      </c>
      <c r="K2374">
        <v>426.4</v>
      </c>
      <c r="L2374" s="11" t="s">
        <v>11928</v>
      </c>
      <c r="M2374" s="12" t="s">
        <v>6</v>
      </c>
      <c r="N2374" s="12">
        <v>558</v>
      </c>
      <c r="O2374" s="12" t="s">
        <v>6</v>
      </c>
      <c r="P2374" s="12" t="s">
        <v>6</v>
      </c>
      <c r="Q2374" s="12" t="s">
        <v>6</v>
      </c>
      <c r="R2374">
        <v>2373</v>
      </c>
    </row>
    <row r="2375" spans="1:18" ht="15" x14ac:dyDescent="0.45">
      <c r="A2375">
        <v>27535</v>
      </c>
      <c r="B2375">
        <v>26</v>
      </c>
      <c r="C2375">
        <v>93.02</v>
      </c>
      <c r="D2375">
        <v>37</v>
      </c>
      <c r="E2375">
        <v>132.91</v>
      </c>
      <c r="F2375">
        <v>31</v>
      </c>
      <c r="G2375">
        <v>110.73</v>
      </c>
      <c r="H2375">
        <v>25</v>
      </c>
      <c r="I2375">
        <v>89.71</v>
      </c>
      <c r="J2375">
        <v>119</v>
      </c>
      <c r="K2375">
        <v>426.37</v>
      </c>
      <c r="L2375" s="11" t="s">
        <v>11926</v>
      </c>
      <c r="M2375" s="12" t="s">
        <v>6</v>
      </c>
      <c r="N2375" s="12" t="s">
        <v>6</v>
      </c>
      <c r="O2375" s="12" t="s">
        <v>6</v>
      </c>
      <c r="P2375" s="12">
        <v>512</v>
      </c>
      <c r="Q2375" s="12" t="s">
        <v>6</v>
      </c>
      <c r="R2375">
        <v>2374</v>
      </c>
    </row>
    <row r="2376" spans="1:18" ht="15" x14ac:dyDescent="0.45">
      <c r="A2376">
        <v>13485</v>
      </c>
      <c r="B2376">
        <v>5</v>
      </c>
      <c r="C2376">
        <v>196</v>
      </c>
      <c r="D2376">
        <v>3</v>
      </c>
      <c r="E2376">
        <v>116.7</v>
      </c>
      <c r="F2376">
        <v>1</v>
      </c>
      <c r="G2376">
        <v>38.9</v>
      </c>
      <c r="H2376">
        <v>2</v>
      </c>
      <c r="I2376">
        <v>74.69</v>
      </c>
      <c r="J2376">
        <v>11</v>
      </c>
      <c r="K2376">
        <v>426.28999999999996</v>
      </c>
      <c r="L2376" s="11" t="s">
        <v>11926</v>
      </c>
      <c r="M2376" s="12" t="s">
        <v>6</v>
      </c>
      <c r="N2376" s="12" t="s">
        <v>6</v>
      </c>
      <c r="O2376" s="12" t="s">
        <v>6</v>
      </c>
      <c r="P2376" s="12">
        <v>513</v>
      </c>
      <c r="Q2376" s="12" t="s">
        <v>6</v>
      </c>
      <c r="R2376">
        <v>2375</v>
      </c>
    </row>
    <row r="2377" spans="1:18" ht="15" x14ac:dyDescent="0.45">
      <c r="A2377">
        <v>11701</v>
      </c>
      <c r="B2377">
        <v>4</v>
      </c>
      <c r="C2377">
        <v>54.2</v>
      </c>
      <c r="D2377">
        <v>6</v>
      </c>
      <c r="E2377">
        <v>83.4</v>
      </c>
      <c r="F2377">
        <v>11</v>
      </c>
      <c r="G2377">
        <v>156.4</v>
      </c>
      <c r="H2377">
        <v>9</v>
      </c>
      <c r="I2377">
        <v>131.4</v>
      </c>
      <c r="J2377">
        <v>30</v>
      </c>
      <c r="K2377">
        <v>425.4</v>
      </c>
      <c r="L2377" s="11" t="s">
        <v>11927</v>
      </c>
      <c r="M2377" s="12" t="s">
        <v>6</v>
      </c>
      <c r="N2377" s="12" t="s">
        <v>6</v>
      </c>
      <c r="O2377" s="12" t="s">
        <v>6</v>
      </c>
      <c r="P2377" s="12" t="s">
        <v>6</v>
      </c>
      <c r="Q2377" s="12">
        <v>377</v>
      </c>
      <c r="R2377">
        <v>2376</v>
      </c>
    </row>
    <row r="2378" spans="1:18" ht="15" x14ac:dyDescent="0.45">
      <c r="A2378">
        <v>16561</v>
      </c>
      <c r="D2378">
        <v>19</v>
      </c>
      <c r="E2378">
        <v>207.1</v>
      </c>
      <c r="F2378">
        <v>1</v>
      </c>
      <c r="G2378">
        <v>10.9</v>
      </c>
      <c r="H2378">
        <v>19</v>
      </c>
      <c r="I2378">
        <v>207.1</v>
      </c>
      <c r="J2378">
        <v>39</v>
      </c>
      <c r="K2378">
        <v>425.1</v>
      </c>
      <c r="L2378" s="11" t="s">
        <v>11924</v>
      </c>
      <c r="M2378" s="12">
        <v>355</v>
      </c>
      <c r="N2378" s="12" t="s">
        <v>6</v>
      </c>
      <c r="O2378" s="12" t="s">
        <v>6</v>
      </c>
      <c r="P2378" s="12" t="s">
        <v>6</v>
      </c>
      <c r="Q2378" s="12" t="s">
        <v>6</v>
      </c>
      <c r="R2378">
        <v>2377</v>
      </c>
    </row>
    <row r="2379" spans="1:18" ht="15" x14ac:dyDescent="0.45">
      <c r="A2379">
        <v>17302</v>
      </c>
      <c r="F2379">
        <v>26</v>
      </c>
      <c r="G2379">
        <v>192.6</v>
      </c>
      <c r="H2379">
        <v>31</v>
      </c>
      <c r="I2379">
        <v>232.5</v>
      </c>
      <c r="J2379">
        <v>57</v>
      </c>
      <c r="K2379">
        <v>425.1</v>
      </c>
      <c r="L2379" s="11" t="s">
        <v>11928</v>
      </c>
      <c r="M2379" s="12" t="s">
        <v>6</v>
      </c>
      <c r="N2379" s="12">
        <v>559</v>
      </c>
      <c r="O2379" s="12" t="s">
        <v>6</v>
      </c>
      <c r="P2379" s="12" t="s">
        <v>6</v>
      </c>
      <c r="Q2379" s="12" t="s">
        <v>6</v>
      </c>
      <c r="R2379">
        <v>2378</v>
      </c>
    </row>
    <row r="2380" spans="1:18" ht="15" x14ac:dyDescent="0.45">
      <c r="A2380">
        <v>27456</v>
      </c>
      <c r="B2380">
        <v>28</v>
      </c>
      <c r="C2380">
        <v>191.95</v>
      </c>
      <c r="D2380">
        <v>9</v>
      </c>
      <c r="E2380">
        <v>61.55</v>
      </c>
      <c r="F2380">
        <v>8</v>
      </c>
      <c r="G2380">
        <v>54.65</v>
      </c>
      <c r="H2380">
        <v>17</v>
      </c>
      <c r="I2380">
        <v>116.75</v>
      </c>
      <c r="J2380">
        <v>62</v>
      </c>
      <c r="K2380">
        <v>424.9</v>
      </c>
      <c r="L2380" s="11" t="s">
        <v>11925</v>
      </c>
      <c r="M2380" s="12" t="s">
        <v>6</v>
      </c>
      <c r="N2380" s="12" t="s">
        <v>6</v>
      </c>
      <c r="O2380" s="12">
        <v>407</v>
      </c>
      <c r="P2380" s="12" t="s">
        <v>6</v>
      </c>
      <c r="Q2380" s="12" t="s">
        <v>6</v>
      </c>
      <c r="R2380">
        <v>2379</v>
      </c>
    </row>
    <row r="2381" spans="1:18" ht="15" x14ac:dyDescent="0.45">
      <c r="A2381">
        <v>11780</v>
      </c>
      <c r="B2381">
        <v>29</v>
      </c>
      <c r="C2381">
        <v>184.69</v>
      </c>
      <c r="D2381">
        <v>8</v>
      </c>
      <c r="E2381">
        <v>51.5</v>
      </c>
      <c r="F2381">
        <v>14</v>
      </c>
      <c r="G2381">
        <v>91</v>
      </c>
      <c r="H2381">
        <v>15</v>
      </c>
      <c r="I2381">
        <v>97.5</v>
      </c>
      <c r="J2381">
        <v>66</v>
      </c>
      <c r="K2381">
        <v>424.69</v>
      </c>
      <c r="L2381" s="11" t="s">
        <v>11928</v>
      </c>
      <c r="M2381" s="12" t="s">
        <v>6</v>
      </c>
      <c r="N2381" s="12">
        <v>560</v>
      </c>
      <c r="O2381" s="12" t="s">
        <v>6</v>
      </c>
      <c r="P2381" s="12" t="s">
        <v>6</v>
      </c>
      <c r="Q2381" s="12" t="s">
        <v>6</v>
      </c>
      <c r="R2381">
        <v>2380</v>
      </c>
    </row>
    <row r="2382" spans="1:18" ht="15" x14ac:dyDescent="0.45">
      <c r="A2382">
        <v>17868</v>
      </c>
      <c r="B2382">
        <v>14</v>
      </c>
      <c r="C2382">
        <v>56</v>
      </c>
      <c r="D2382">
        <v>51</v>
      </c>
      <c r="E2382">
        <v>203.36</v>
      </c>
      <c r="F2382">
        <v>22</v>
      </c>
      <c r="G2382">
        <v>89.68</v>
      </c>
      <c r="H2382">
        <v>18</v>
      </c>
      <c r="I2382">
        <v>75.599999999999994</v>
      </c>
      <c r="J2382">
        <v>105</v>
      </c>
      <c r="K2382">
        <v>424.64</v>
      </c>
      <c r="L2382" s="11" t="s">
        <v>11925</v>
      </c>
      <c r="M2382" s="12" t="s">
        <v>6</v>
      </c>
      <c r="N2382" s="12" t="s">
        <v>6</v>
      </c>
      <c r="O2382" s="12">
        <v>408</v>
      </c>
      <c r="P2382" s="12" t="s">
        <v>6</v>
      </c>
      <c r="Q2382" s="12" t="s">
        <v>6</v>
      </c>
      <c r="R2382">
        <v>2381</v>
      </c>
    </row>
    <row r="2383" spans="1:18" ht="15" x14ac:dyDescent="0.45">
      <c r="A2383">
        <v>17550</v>
      </c>
      <c r="B2383">
        <v>2</v>
      </c>
      <c r="C2383">
        <v>50</v>
      </c>
      <c r="D2383">
        <v>5</v>
      </c>
      <c r="E2383">
        <v>123</v>
      </c>
      <c r="F2383">
        <v>7</v>
      </c>
      <c r="G2383">
        <v>175</v>
      </c>
      <c r="H2383">
        <v>3</v>
      </c>
      <c r="I2383">
        <v>76</v>
      </c>
      <c r="J2383">
        <v>17</v>
      </c>
      <c r="K2383">
        <v>424</v>
      </c>
      <c r="L2383" s="11" t="s">
        <v>11928</v>
      </c>
      <c r="M2383" s="12" t="s">
        <v>6</v>
      </c>
      <c r="N2383" s="12">
        <v>561</v>
      </c>
      <c r="O2383" s="12" t="s">
        <v>6</v>
      </c>
      <c r="P2383" s="12" t="s">
        <v>6</v>
      </c>
      <c r="Q2383" s="12" t="s">
        <v>6</v>
      </c>
      <c r="R2383">
        <v>2382</v>
      </c>
    </row>
    <row r="2384" spans="1:18" ht="15" x14ac:dyDescent="0.45">
      <c r="A2384">
        <v>12421</v>
      </c>
      <c r="B2384">
        <v>16</v>
      </c>
      <c r="C2384">
        <v>135.32</v>
      </c>
      <c r="D2384">
        <v>12</v>
      </c>
      <c r="E2384">
        <v>102</v>
      </c>
      <c r="F2384">
        <v>8</v>
      </c>
      <c r="G2384">
        <v>67.319999999999993</v>
      </c>
      <c r="H2384">
        <v>14</v>
      </c>
      <c r="I2384">
        <v>119</v>
      </c>
      <c r="J2384">
        <v>50</v>
      </c>
      <c r="K2384">
        <v>423.64</v>
      </c>
      <c r="L2384" s="11" t="s">
        <v>11928</v>
      </c>
      <c r="M2384" s="12" t="s">
        <v>6</v>
      </c>
      <c r="N2384" s="12">
        <v>562</v>
      </c>
      <c r="O2384" s="12" t="s">
        <v>6</v>
      </c>
      <c r="P2384" s="12" t="s">
        <v>6</v>
      </c>
      <c r="Q2384" s="12" t="s">
        <v>6</v>
      </c>
      <c r="R2384">
        <v>2383</v>
      </c>
    </row>
    <row r="2385" spans="1:18" ht="15" x14ac:dyDescent="0.45">
      <c r="A2385">
        <v>12037</v>
      </c>
      <c r="B2385">
        <v>31</v>
      </c>
      <c r="C2385">
        <v>70.760000000000005</v>
      </c>
      <c r="D2385">
        <v>22</v>
      </c>
      <c r="E2385">
        <v>50.6</v>
      </c>
      <c r="F2385">
        <v>59</v>
      </c>
      <c r="G2385">
        <v>134.62</v>
      </c>
      <c r="H2385">
        <v>73</v>
      </c>
      <c r="I2385">
        <v>167.54</v>
      </c>
      <c r="J2385">
        <v>185</v>
      </c>
      <c r="K2385">
        <v>423.52</v>
      </c>
      <c r="L2385" s="11" t="s">
        <v>11928</v>
      </c>
      <c r="M2385" s="12" t="s">
        <v>6</v>
      </c>
      <c r="N2385" s="12">
        <v>563</v>
      </c>
      <c r="O2385" s="12" t="s">
        <v>6</v>
      </c>
      <c r="P2385" s="12" t="s">
        <v>6</v>
      </c>
      <c r="Q2385" s="12" t="s">
        <v>6</v>
      </c>
      <c r="R2385">
        <v>2384</v>
      </c>
    </row>
    <row r="2386" spans="1:18" ht="15" x14ac:dyDescent="0.45">
      <c r="A2386">
        <v>30613</v>
      </c>
      <c r="B2386">
        <v>3</v>
      </c>
      <c r="C2386">
        <v>79.8</v>
      </c>
      <c r="D2386">
        <v>4</v>
      </c>
      <c r="E2386">
        <v>106.4</v>
      </c>
      <c r="F2386">
        <v>7</v>
      </c>
      <c r="G2386">
        <v>184.07</v>
      </c>
      <c r="H2386">
        <v>2</v>
      </c>
      <c r="I2386">
        <v>53.2</v>
      </c>
      <c r="J2386">
        <v>16</v>
      </c>
      <c r="K2386">
        <v>423.46999999999997</v>
      </c>
      <c r="L2386" s="11" t="s">
        <v>11926</v>
      </c>
      <c r="M2386" s="12" t="s">
        <v>6</v>
      </c>
      <c r="N2386" s="12" t="s">
        <v>6</v>
      </c>
      <c r="O2386" s="12" t="s">
        <v>6</v>
      </c>
      <c r="P2386" s="12">
        <v>514</v>
      </c>
      <c r="Q2386" s="12" t="s">
        <v>6</v>
      </c>
      <c r="R2386">
        <v>2385</v>
      </c>
    </row>
    <row r="2387" spans="1:18" ht="15" x14ac:dyDescent="0.45">
      <c r="A2387">
        <v>10889</v>
      </c>
      <c r="B2387">
        <v>1</v>
      </c>
      <c r="C2387">
        <v>24.9</v>
      </c>
      <c r="F2387">
        <v>6</v>
      </c>
      <c r="G2387">
        <v>149.4</v>
      </c>
      <c r="H2387">
        <v>10</v>
      </c>
      <c r="I2387">
        <v>249</v>
      </c>
      <c r="J2387">
        <v>17</v>
      </c>
      <c r="K2387">
        <v>423.3</v>
      </c>
      <c r="L2387" s="11" t="s">
        <v>11925</v>
      </c>
      <c r="M2387" s="12" t="s">
        <v>6</v>
      </c>
      <c r="N2387" s="12" t="s">
        <v>6</v>
      </c>
      <c r="O2387" s="12">
        <v>409</v>
      </c>
      <c r="P2387" s="12" t="s">
        <v>6</v>
      </c>
      <c r="Q2387" s="12" t="s">
        <v>6</v>
      </c>
      <c r="R2387">
        <v>2386</v>
      </c>
    </row>
    <row r="2388" spans="1:18" ht="15" x14ac:dyDescent="0.45">
      <c r="A2388">
        <v>18007</v>
      </c>
      <c r="B2388">
        <v>63</v>
      </c>
      <c r="C2388">
        <v>163.16999999999999</v>
      </c>
      <c r="D2388">
        <v>22</v>
      </c>
      <c r="E2388">
        <v>56.99</v>
      </c>
      <c r="F2388">
        <v>33</v>
      </c>
      <c r="G2388">
        <v>91.36</v>
      </c>
      <c r="H2388">
        <v>40</v>
      </c>
      <c r="I2388">
        <v>111.78</v>
      </c>
      <c r="J2388">
        <v>158</v>
      </c>
      <c r="K2388">
        <v>423.29999999999995</v>
      </c>
      <c r="L2388" s="11" t="s">
        <v>11928</v>
      </c>
      <c r="M2388" s="12" t="s">
        <v>6</v>
      </c>
      <c r="N2388" s="12">
        <v>564</v>
      </c>
      <c r="O2388" s="12" t="s">
        <v>6</v>
      </c>
      <c r="P2388" s="12" t="s">
        <v>6</v>
      </c>
      <c r="Q2388" s="12" t="s">
        <v>6</v>
      </c>
      <c r="R2388">
        <v>2387</v>
      </c>
    </row>
    <row r="2389" spans="1:18" ht="15" x14ac:dyDescent="0.45">
      <c r="A2389">
        <v>29854</v>
      </c>
      <c r="D2389">
        <v>3</v>
      </c>
      <c r="E2389">
        <v>108.9</v>
      </c>
      <c r="F2389">
        <v>4</v>
      </c>
      <c r="G2389">
        <v>139.6</v>
      </c>
      <c r="H2389">
        <v>5</v>
      </c>
      <c r="I2389">
        <v>174.5</v>
      </c>
      <c r="J2389">
        <v>12</v>
      </c>
      <c r="K2389">
        <v>423</v>
      </c>
      <c r="L2389" s="11" t="s">
        <v>11926</v>
      </c>
      <c r="M2389" s="12" t="s">
        <v>6</v>
      </c>
      <c r="N2389" s="12" t="s">
        <v>6</v>
      </c>
      <c r="O2389" s="12" t="s">
        <v>6</v>
      </c>
      <c r="P2389" s="12">
        <v>515</v>
      </c>
      <c r="Q2389" s="12" t="s">
        <v>6</v>
      </c>
      <c r="R2389">
        <v>2388</v>
      </c>
    </row>
    <row r="2390" spans="1:18" ht="15" x14ac:dyDescent="0.45">
      <c r="A2390">
        <v>31444</v>
      </c>
      <c r="B2390">
        <v>5</v>
      </c>
      <c r="C2390">
        <v>125</v>
      </c>
      <c r="D2390">
        <v>4</v>
      </c>
      <c r="E2390">
        <v>100</v>
      </c>
      <c r="F2390">
        <v>5</v>
      </c>
      <c r="G2390">
        <v>123</v>
      </c>
      <c r="H2390">
        <v>3</v>
      </c>
      <c r="I2390">
        <v>75</v>
      </c>
      <c r="J2390">
        <v>17</v>
      </c>
      <c r="K2390">
        <v>423</v>
      </c>
      <c r="L2390" s="11" t="s">
        <v>11926</v>
      </c>
      <c r="M2390" s="12" t="s">
        <v>6</v>
      </c>
      <c r="N2390" s="12" t="s">
        <v>6</v>
      </c>
      <c r="O2390" s="12" t="s">
        <v>6</v>
      </c>
      <c r="P2390" s="12">
        <v>516</v>
      </c>
      <c r="Q2390" s="12" t="s">
        <v>6</v>
      </c>
      <c r="R2390">
        <v>2389</v>
      </c>
    </row>
    <row r="2391" spans="1:18" ht="15" x14ac:dyDescent="0.45">
      <c r="A2391">
        <v>14030</v>
      </c>
      <c r="B2391">
        <v>48</v>
      </c>
      <c r="C2391">
        <v>171.93</v>
      </c>
      <c r="D2391">
        <v>49</v>
      </c>
      <c r="E2391">
        <v>175.53</v>
      </c>
      <c r="F2391">
        <v>21</v>
      </c>
      <c r="G2391">
        <v>75.02</v>
      </c>
      <c r="J2391">
        <v>118</v>
      </c>
      <c r="K2391">
        <v>422.48</v>
      </c>
      <c r="L2391" s="11" t="s">
        <v>11926</v>
      </c>
      <c r="M2391" s="12" t="s">
        <v>6</v>
      </c>
      <c r="N2391" s="12" t="s">
        <v>6</v>
      </c>
      <c r="O2391" s="12" t="s">
        <v>6</v>
      </c>
      <c r="P2391" s="12">
        <v>517</v>
      </c>
      <c r="Q2391" s="12" t="s">
        <v>6</v>
      </c>
      <c r="R2391">
        <v>2390</v>
      </c>
    </row>
    <row r="2392" spans="1:18" ht="15" x14ac:dyDescent="0.45">
      <c r="A2392">
        <v>29120</v>
      </c>
      <c r="B2392">
        <v>5</v>
      </c>
      <c r="C2392">
        <v>69.5</v>
      </c>
      <c r="D2392">
        <v>8</v>
      </c>
      <c r="E2392">
        <v>111.2</v>
      </c>
      <c r="F2392">
        <v>8</v>
      </c>
      <c r="G2392">
        <v>111.2</v>
      </c>
      <c r="H2392">
        <v>9</v>
      </c>
      <c r="I2392">
        <v>130.5</v>
      </c>
      <c r="J2392">
        <v>30</v>
      </c>
      <c r="K2392">
        <v>422.4</v>
      </c>
      <c r="L2392" s="11" t="s">
        <v>11926</v>
      </c>
      <c r="M2392" s="12" t="s">
        <v>6</v>
      </c>
      <c r="N2392" s="12" t="s">
        <v>6</v>
      </c>
      <c r="O2392" s="12" t="s">
        <v>6</v>
      </c>
      <c r="P2392" s="12">
        <v>518</v>
      </c>
      <c r="Q2392" s="12" t="s">
        <v>6</v>
      </c>
      <c r="R2392">
        <v>2391</v>
      </c>
    </row>
    <row r="2393" spans="1:18" ht="15" x14ac:dyDescent="0.45">
      <c r="A2393">
        <v>23302</v>
      </c>
      <c r="B2393">
        <v>30</v>
      </c>
      <c r="C2393">
        <v>104.44</v>
      </c>
      <c r="D2393">
        <v>29</v>
      </c>
      <c r="E2393">
        <v>101.5</v>
      </c>
      <c r="F2393">
        <v>31</v>
      </c>
      <c r="G2393">
        <v>108.5</v>
      </c>
      <c r="H2393">
        <v>30</v>
      </c>
      <c r="I2393">
        <v>107.9</v>
      </c>
      <c r="J2393">
        <v>120</v>
      </c>
      <c r="K2393">
        <v>422.34000000000003</v>
      </c>
      <c r="L2393" s="11" t="s">
        <v>11924</v>
      </c>
      <c r="M2393" s="12">
        <v>356</v>
      </c>
      <c r="N2393" s="12" t="s">
        <v>6</v>
      </c>
      <c r="O2393" s="12" t="s">
        <v>6</v>
      </c>
      <c r="P2393" s="12" t="s">
        <v>6</v>
      </c>
      <c r="Q2393" s="12" t="s">
        <v>6</v>
      </c>
      <c r="R2393">
        <v>2392</v>
      </c>
    </row>
    <row r="2394" spans="1:18" ht="15" x14ac:dyDescent="0.45">
      <c r="A2394">
        <v>28720</v>
      </c>
      <c r="B2394">
        <v>124</v>
      </c>
      <c r="C2394">
        <v>122.96</v>
      </c>
      <c r="D2394">
        <v>95</v>
      </c>
      <c r="E2394">
        <v>95</v>
      </c>
      <c r="F2394">
        <v>178</v>
      </c>
      <c r="G2394">
        <v>177.2</v>
      </c>
      <c r="H2394">
        <v>27</v>
      </c>
      <c r="I2394">
        <v>27</v>
      </c>
      <c r="J2394">
        <v>424</v>
      </c>
      <c r="K2394">
        <v>422.15999999999997</v>
      </c>
      <c r="L2394" s="11" t="s">
        <v>11928</v>
      </c>
      <c r="M2394" s="12" t="s">
        <v>6</v>
      </c>
      <c r="N2394" s="12">
        <v>565</v>
      </c>
      <c r="O2394" s="12" t="s">
        <v>6</v>
      </c>
      <c r="P2394" s="12" t="s">
        <v>6</v>
      </c>
      <c r="Q2394" s="12" t="s">
        <v>6</v>
      </c>
      <c r="R2394">
        <v>2393</v>
      </c>
    </row>
    <row r="2395" spans="1:18" ht="15" x14ac:dyDescent="0.45">
      <c r="A2395">
        <v>14835</v>
      </c>
      <c r="B2395">
        <v>45</v>
      </c>
      <c r="C2395">
        <v>67.260000000000005</v>
      </c>
      <c r="D2395">
        <v>73</v>
      </c>
      <c r="E2395">
        <v>109.26</v>
      </c>
      <c r="F2395">
        <v>103</v>
      </c>
      <c r="G2395">
        <v>154.13999999999999</v>
      </c>
      <c r="H2395">
        <v>61</v>
      </c>
      <c r="I2395">
        <v>91.38</v>
      </c>
      <c r="J2395">
        <v>282</v>
      </c>
      <c r="K2395">
        <v>422.03999999999996</v>
      </c>
      <c r="L2395" s="11" t="s">
        <v>11928</v>
      </c>
      <c r="M2395" s="12" t="s">
        <v>6</v>
      </c>
      <c r="N2395" s="12">
        <v>566</v>
      </c>
      <c r="O2395" s="12" t="s">
        <v>6</v>
      </c>
      <c r="P2395" s="12" t="s">
        <v>6</v>
      </c>
      <c r="Q2395" s="12" t="s">
        <v>6</v>
      </c>
      <c r="R2395">
        <v>2394</v>
      </c>
    </row>
    <row r="2396" spans="1:18" ht="15" x14ac:dyDescent="0.45">
      <c r="A2396">
        <v>18567</v>
      </c>
      <c r="B2396">
        <v>7</v>
      </c>
      <c r="C2396">
        <v>85.5</v>
      </c>
      <c r="D2396">
        <v>14</v>
      </c>
      <c r="E2396">
        <v>175</v>
      </c>
      <c r="F2396">
        <v>9</v>
      </c>
      <c r="G2396">
        <v>112.5</v>
      </c>
      <c r="H2396">
        <v>4</v>
      </c>
      <c r="I2396">
        <v>49</v>
      </c>
      <c r="J2396">
        <v>34</v>
      </c>
      <c r="K2396">
        <v>422</v>
      </c>
      <c r="L2396" s="11" t="s">
        <v>11927</v>
      </c>
      <c r="M2396" s="12" t="s">
        <v>6</v>
      </c>
      <c r="N2396" s="12" t="s">
        <v>6</v>
      </c>
      <c r="O2396" s="12" t="s">
        <v>6</v>
      </c>
      <c r="P2396" s="12" t="s">
        <v>6</v>
      </c>
      <c r="Q2396" s="12">
        <v>378</v>
      </c>
      <c r="R2396">
        <v>2395</v>
      </c>
    </row>
    <row r="2397" spans="1:18" ht="15" x14ac:dyDescent="0.45">
      <c r="A2397">
        <v>29143</v>
      </c>
      <c r="B2397">
        <v>2</v>
      </c>
      <c r="C2397">
        <v>27.8</v>
      </c>
      <c r="D2397">
        <v>7</v>
      </c>
      <c r="E2397">
        <v>97.3</v>
      </c>
      <c r="F2397">
        <v>12</v>
      </c>
      <c r="G2397">
        <v>166.8</v>
      </c>
      <c r="H2397">
        <v>9</v>
      </c>
      <c r="I2397">
        <v>129.9</v>
      </c>
      <c r="J2397">
        <v>30</v>
      </c>
      <c r="K2397">
        <v>421.79999999999995</v>
      </c>
      <c r="L2397" s="11" t="s">
        <v>11926</v>
      </c>
      <c r="M2397" s="12" t="s">
        <v>6</v>
      </c>
      <c r="N2397" s="12" t="s">
        <v>6</v>
      </c>
      <c r="O2397" s="12" t="s">
        <v>6</v>
      </c>
      <c r="P2397" s="12">
        <v>519</v>
      </c>
      <c r="Q2397" s="12" t="s">
        <v>6</v>
      </c>
      <c r="R2397">
        <v>2396</v>
      </c>
    </row>
    <row r="2398" spans="1:18" ht="15" x14ac:dyDescent="0.45">
      <c r="A2398">
        <v>17825</v>
      </c>
      <c r="B2398">
        <v>14</v>
      </c>
      <c r="C2398">
        <v>79.3</v>
      </c>
      <c r="D2398">
        <v>17</v>
      </c>
      <c r="E2398">
        <v>100.3</v>
      </c>
      <c r="F2398">
        <v>25</v>
      </c>
      <c r="G2398">
        <v>147.5</v>
      </c>
      <c r="H2398">
        <v>16</v>
      </c>
      <c r="I2398">
        <v>94.4</v>
      </c>
      <c r="J2398">
        <v>72</v>
      </c>
      <c r="K2398">
        <v>421.5</v>
      </c>
      <c r="L2398" s="11" t="s">
        <v>11928</v>
      </c>
      <c r="M2398" s="12" t="s">
        <v>6</v>
      </c>
      <c r="N2398" s="12">
        <v>567</v>
      </c>
      <c r="O2398" s="12" t="s">
        <v>6</v>
      </c>
      <c r="P2398" s="12" t="s">
        <v>6</v>
      </c>
      <c r="Q2398" s="12" t="s">
        <v>6</v>
      </c>
      <c r="R2398">
        <v>2397</v>
      </c>
    </row>
    <row r="2399" spans="1:18" ht="15" x14ac:dyDescent="0.45">
      <c r="A2399">
        <v>18262</v>
      </c>
      <c r="B2399">
        <v>1</v>
      </c>
      <c r="C2399">
        <v>32</v>
      </c>
      <c r="D2399">
        <v>5</v>
      </c>
      <c r="E2399">
        <v>160</v>
      </c>
      <c r="F2399">
        <v>6</v>
      </c>
      <c r="G2399">
        <v>192</v>
      </c>
      <c r="H2399">
        <v>1</v>
      </c>
      <c r="I2399">
        <v>37.5</v>
      </c>
      <c r="J2399">
        <v>13</v>
      </c>
      <c r="K2399">
        <v>421.5</v>
      </c>
      <c r="L2399" s="11" t="s">
        <v>11924</v>
      </c>
      <c r="M2399" s="12">
        <v>357</v>
      </c>
      <c r="N2399" s="12" t="s">
        <v>6</v>
      </c>
      <c r="O2399" s="12" t="s">
        <v>6</v>
      </c>
      <c r="P2399" s="12" t="s">
        <v>6</v>
      </c>
      <c r="Q2399" s="12" t="s">
        <v>6</v>
      </c>
      <c r="R2399">
        <v>2398</v>
      </c>
    </row>
    <row r="2400" spans="1:18" ht="15" x14ac:dyDescent="0.45">
      <c r="A2400">
        <v>28729</v>
      </c>
      <c r="B2400">
        <v>22</v>
      </c>
      <c r="C2400">
        <v>114.4</v>
      </c>
      <c r="D2400">
        <v>27</v>
      </c>
      <c r="E2400">
        <v>140.4</v>
      </c>
      <c r="F2400">
        <v>16</v>
      </c>
      <c r="G2400">
        <v>83.2</v>
      </c>
      <c r="H2400">
        <v>16</v>
      </c>
      <c r="I2400">
        <v>83.2</v>
      </c>
      <c r="J2400">
        <v>81</v>
      </c>
      <c r="K2400">
        <v>421.2</v>
      </c>
      <c r="L2400" s="11" t="s">
        <v>11927</v>
      </c>
      <c r="M2400" s="12" t="s">
        <v>6</v>
      </c>
      <c r="N2400" s="12" t="s">
        <v>6</v>
      </c>
      <c r="O2400" s="12" t="s">
        <v>6</v>
      </c>
      <c r="P2400" s="12" t="s">
        <v>6</v>
      </c>
      <c r="Q2400" s="12">
        <v>379</v>
      </c>
      <c r="R2400">
        <v>2399</v>
      </c>
    </row>
    <row r="2401" spans="1:18" ht="15" x14ac:dyDescent="0.45">
      <c r="A2401">
        <v>16309</v>
      </c>
      <c r="B2401">
        <v>12</v>
      </c>
      <c r="C2401">
        <v>254.4</v>
      </c>
      <c r="D2401">
        <v>8</v>
      </c>
      <c r="E2401">
        <v>166.2</v>
      </c>
      <c r="J2401">
        <v>20</v>
      </c>
      <c r="K2401">
        <v>420.6</v>
      </c>
      <c r="L2401" s="11" t="s">
        <v>11928</v>
      </c>
      <c r="M2401" s="12" t="s">
        <v>6</v>
      </c>
      <c r="N2401" s="12">
        <v>568</v>
      </c>
      <c r="O2401" s="12" t="s">
        <v>6</v>
      </c>
      <c r="P2401" s="12" t="s">
        <v>6</v>
      </c>
      <c r="Q2401" s="12" t="s">
        <v>6</v>
      </c>
      <c r="R2401">
        <v>2400</v>
      </c>
    </row>
    <row r="2402" spans="1:18" ht="15" x14ac:dyDescent="0.45">
      <c r="A2402">
        <v>29824</v>
      </c>
      <c r="B2402">
        <v>106</v>
      </c>
      <c r="C2402">
        <v>136.4</v>
      </c>
      <c r="D2402">
        <v>66</v>
      </c>
      <c r="E2402">
        <v>85.4</v>
      </c>
      <c r="F2402">
        <v>70</v>
      </c>
      <c r="G2402">
        <v>93.34</v>
      </c>
      <c r="H2402">
        <v>71</v>
      </c>
      <c r="I2402">
        <v>105.42</v>
      </c>
      <c r="J2402">
        <v>313</v>
      </c>
      <c r="K2402">
        <v>420.56</v>
      </c>
      <c r="L2402" s="11" t="s">
        <v>11928</v>
      </c>
      <c r="M2402" s="12" t="s">
        <v>6</v>
      </c>
      <c r="N2402" s="12">
        <v>569</v>
      </c>
      <c r="O2402" s="12" t="s">
        <v>6</v>
      </c>
      <c r="P2402" s="12" t="s">
        <v>6</v>
      </c>
      <c r="Q2402" s="12" t="s">
        <v>6</v>
      </c>
      <c r="R2402">
        <v>2401</v>
      </c>
    </row>
    <row r="2403" spans="1:18" ht="15" x14ac:dyDescent="0.45">
      <c r="A2403">
        <v>28721</v>
      </c>
      <c r="B2403">
        <v>148</v>
      </c>
      <c r="C2403">
        <v>147.76</v>
      </c>
      <c r="D2403">
        <v>118</v>
      </c>
      <c r="E2403">
        <v>117.28</v>
      </c>
      <c r="F2403">
        <v>133</v>
      </c>
      <c r="G2403">
        <v>132.52000000000001</v>
      </c>
      <c r="H2403">
        <v>23</v>
      </c>
      <c r="I2403">
        <v>23</v>
      </c>
      <c r="J2403">
        <v>422</v>
      </c>
      <c r="K2403">
        <v>420.55999999999995</v>
      </c>
      <c r="L2403" s="11" t="s">
        <v>11928</v>
      </c>
      <c r="M2403" s="12" t="s">
        <v>6</v>
      </c>
      <c r="N2403" s="12">
        <v>570</v>
      </c>
      <c r="O2403" s="12" t="s">
        <v>6</v>
      </c>
      <c r="P2403" s="12" t="s">
        <v>6</v>
      </c>
      <c r="Q2403" s="12" t="s">
        <v>6</v>
      </c>
      <c r="R2403">
        <v>2402</v>
      </c>
    </row>
    <row r="2404" spans="1:18" ht="15" x14ac:dyDescent="0.45">
      <c r="A2404">
        <v>15842</v>
      </c>
      <c r="B2404">
        <v>15</v>
      </c>
      <c r="C2404">
        <v>103.5</v>
      </c>
      <c r="D2404">
        <v>19</v>
      </c>
      <c r="E2404">
        <v>130.55000000000001</v>
      </c>
      <c r="F2404">
        <v>21</v>
      </c>
      <c r="G2404">
        <v>144.9</v>
      </c>
      <c r="H2404">
        <v>6</v>
      </c>
      <c r="I2404">
        <v>41.4</v>
      </c>
      <c r="J2404">
        <v>61</v>
      </c>
      <c r="K2404">
        <v>420.35</v>
      </c>
      <c r="L2404" s="11" t="s">
        <v>11926</v>
      </c>
      <c r="M2404" s="12" t="s">
        <v>6</v>
      </c>
      <c r="N2404" s="12" t="s">
        <v>6</v>
      </c>
      <c r="O2404" s="12" t="s">
        <v>6</v>
      </c>
      <c r="P2404" s="12">
        <v>520</v>
      </c>
      <c r="Q2404" s="12" t="s">
        <v>6</v>
      </c>
      <c r="R2404">
        <v>2403</v>
      </c>
    </row>
    <row r="2405" spans="1:18" ht="15" x14ac:dyDescent="0.45">
      <c r="A2405">
        <v>13583</v>
      </c>
      <c r="D2405">
        <v>5</v>
      </c>
      <c r="E2405">
        <v>125</v>
      </c>
      <c r="F2405">
        <v>5</v>
      </c>
      <c r="G2405">
        <v>133</v>
      </c>
      <c r="H2405">
        <v>6</v>
      </c>
      <c r="I2405">
        <v>162</v>
      </c>
      <c r="J2405">
        <v>16</v>
      </c>
      <c r="K2405">
        <v>420</v>
      </c>
      <c r="L2405" s="11" t="s">
        <v>11926</v>
      </c>
      <c r="M2405" s="12" t="s">
        <v>6</v>
      </c>
      <c r="N2405" s="12" t="s">
        <v>6</v>
      </c>
      <c r="O2405" s="12" t="s">
        <v>6</v>
      </c>
      <c r="P2405" s="12">
        <v>521</v>
      </c>
      <c r="Q2405" s="12" t="s">
        <v>6</v>
      </c>
      <c r="R2405">
        <v>2404</v>
      </c>
    </row>
    <row r="2406" spans="1:18" ht="15" x14ac:dyDescent="0.45">
      <c r="A2406">
        <v>16933</v>
      </c>
      <c r="B2406">
        <v>10</v>
      </c>
      <c r="C2406">
        <v>175</v>
      </c>
      <c r="D2406">
        <v>6</v>
      </c>
      <c r="E2406">
        <v>105</v>
      </c>
      <c r="F2406">
        <v>6</v>
      </c>
      <c r="G2406">
        <v>105</v>
      </c>
      <c r="H2406">
        <v>2</v>
      </c>
      <c r="I2406">
        <v>35</v>
      </c>
      <c r="J2406">
        <v>24</v>
      </c>
      <c r="K2406">
        <v>420</v>
      </c>
      <c r="L2406" s="11" t="s">
        <v>11926</v>
      </c>
      <c r="M2406" s="12" t="s">
        <v>6</v>
      </c>
      <c r="N2406" s="12" t="s">
        <v>6</v>
      </c>
      <c r="O2406" s="12" t="s">
        <v>6</v>
      </c>
      <c r="P2406" s="12">
        <v>522</v>
      </c>
      <c r="Q2406" s="12" t="s">
        <v>6</v>
      </c>
      <c r="R2406">
        <v>2405</v>
      </c>
    </row>
    <row r="2407" spans="1:18" ht="15" x14ac:dyDescent="0.45">
      <c r="A2407">
        <v>18362</v>
      </c>
      <c r="B2407">
        <v>1</v>
      </c>
      <c r="C2407">
        <v>60</v>
      </c>
      <c r="D2407">
        <v>1</v>
      </c>
      <c r="E2407">
        <v>60</v>
      </c>
      <c r="F2407">
        <v>2</v>
      </c>
      <c r="G2407">
        <v>120</v>
      </c>
      <c r="H2407">
        <v>3</v>
      </c>
      <c r="I2407">
        <v>180</v>
      </c>
      <c r="J2407">
        <v>7</v>
      </c>
      <c r="K2407">
        <v>420</v>
      </c>
      <c r="L2407" s="11" t="s">
        <v>11923</v>
      </c>
      <c r="M2407" s="12" t="s">
        <v>6</v>
      </c>
      <c r="N2407" s="12" t="s">
        <v>6</v>
      </c>
      <c r="O2407" s="12" t="s">
        <v>6</v>
      </c>
      <c r="P2407" s="12" t="s">
        <v>6</v>
      </c>
      <c r="Q2407" s="12" t="s">
        <v>6</v>
      </c>
      <c r="R2407">
        <v>2406</v>
      </c>
    </row>
    <row r="2408" spans="1:18" ht="15" x14ac:dyDescent="0.45">
      <c r="A2408">
        <v>22480</v>
      </c>
      <c r="B2408">
        <v>2</v>
      </c>
      <c r="C2408">
        <v>120</v>
      </c>
      <c r="D2408">
        <v>1</v>
      </c>
      <c r="E2408">
        <v>60</v>
      </c>
      <c r="F2408">
        <v>2</v>
      </c>
      <c r="G2408">
        <v>120</v>
      </c>
      <c r="H2408">
        <v>2</v>
      </c>
      <c r="I2408">
        <v>120</v>
      </c>
      <c r="J2408">
        <v>7</v>
      </c>
      <c r="K2408">
        <v>420</v>
      </c>
      <c r="L2408" s="11" t="s">
        <v>11923</v>
      </c>
      <c r="M2408" s="12" t="s">
        <v>6</v>
      </c>
      <c r="N2408" s="12" t="s">
        <v>6</v>
      </c>
      <c r="O2408" s="12" t="s">
        <v>6</v>
      </c>
      <c r="P2408" s="12" t="s">
        <v>6</v>
      </c>
      <c r="Q2408" s="12" t="s">
        <v>6</v>
      </c>
      <c r="R2408">
        <v>2407</v>
      </c>
    </row>
    <row r="2409" spans="1:18" ht="15" x14ac:dyDescent="0.45">
      <c r="A2409">
        <v>23129</v>
      </c>
      <c r="B2409">
        <v>9</v>
      </c>
      <c r="C2409">
        <v>189</v>
      </c>
      <c r="D2409">
        <v>5</v>
      </c>
      <c r="E2409">
        <v>105</v>
      </c>
      <c r="F2409">
        <v>6</v>
      </c>
      <c r="G2409">
        <v>126</v>
      </c>
      <c r="J2409">
        <v>20</v>
      </c>
      <c r="K2409">
        <v>420</v>
      </c>
      <c r="L2409" s="11" t="s">
        <v>11926</v>
      </c>
      <c r="M2409" s="12" t="s">
        <v>6</v>
      </c>
      <c r="N2409" s="12" t="s">
        <v>6</v>
      </c>
      <c r="O2409" s="12" t="s">
        <v>6</v>
      </c>
      <c r="P2409" s="12">
        <v>523</v>
      </c>
      <c r="Q2409" s="12" t="s">
        <v>6</v>
      </c>
      <c r="R2409">
        <v>2408</v>
      </c>
    </row>
    <row r="2410" spans="1:18" ht="15" x14ac:dyDescent="0.45">
      <c r="A2410">
        <v>13842</v>
      </c>
      <c r="B2410">
        <v>29</v>
      </c>
      <c r="C2410">
        <v>141.71</v>
      </c>
      <c r="D2410">
        <v>18</v>
      </c>
      <c r="E2410">
        <v>88.2</v>
      </c>
      <c r="F2410">
        <v>28</v>
      </c>
      <c r="G2410">
        <v>136.41999999999999</v>
      </c>
      <c r="H2410">
        <v>11</v>
      </c>
      <c r="I2410">
        <v>53.51</v>
      </c>
      <c r="J2410">
        <v>86</v>
      </c>
      <c r="K2410">
        <v>419.84000000000003</v>
      </c>
      <c r="L2410" s="11" t="s">
        <v>11926</v>
      </c>
      <c r="M2410" s="12" t="s">
        <v>6</v>
      </c>
      <c r="N2410" s="12" t="s">
        <v>6</v>
      </c>
      <c r="O2410" s="12" t="s">
        <v>6</v>
      </c>
      <c r="P2410" s="12">
        <v>524</v>
      </c>
      <c r="Q2410" s="12" t="s">
        <v>6</v>
      </c>
      <c r="R2410">
        <v>2409</v>
      </c>
    </row>
    <row r="2411" spans="1:18" ht="15" x14ac:dyDescent="0.45">
      <c r="A2411">
        <v>31241</v>
      </c>
      <c r="B2411">
        <v>1</v>
      </c>
      <c r="C2411">
        <v>209.9</v>
      </c>
      <c r="D2411">
        <v>1</v>
      </c>
      <c r="E2411">
        <v>209.9</v>
      </c>
      <c r="J2411">
        <v>2</v>
      </c>
      <c r="K2411">
        <v>419.8</v>
      </c>
      <c r="L2411" s="11" t="s">
        <v>11925</v>
      </c>
      <c r="M2411" s="12" t="s">
        <v>6</v>
      </c>
      <c r="N2411" s="12" t="s">
        <v>6</v>
      </c>
      <c r="O2411" s="12">
        <v>410</v>
      </c>
      <c r="P2411" s="12" t="s">
        <v>6</v>
      </c>
      <c r="Q2411" s="12" t="s">
        <v>6</v>
      </c>
      <c r="R2411">
        <v>2410</v>
      </c>
    </row>
    <row r="2412" spans="1:18" ht="15" x14ac:dyDescent="0.45">
      <c r="A2412">
        <v>10822</v>
      </c>
      <c r="B2412">
        <v>1</v>
      </c>
      <c r="C2412">
        <v>20</v>
      </c>
      <c r="D2412">
        <v>5</v>
      </c>
      <c r="E2412">
        <v>97.3</v>
      </c>
      <c r="F2412">
        <v>6</v>
      </c>
      <c r="G2412">
        <v>113.4</v>
      </c>
      <c r="H2412">
        <v>10</v>
      </c>
      <c r="I2412">
        <v>189</v>
      </c>
      <c r="J2412">
        <v>22</v>
      </c>
      <c r="K2412">
        <v>419.7</v>
      </c>
      <c r="L2412" s="11" t="s">
        <v>11925</v>
      </c>
      <c r="M2412" s="12" t="s">
        <v>6</v>
      </c>
      <c r="N2412" s="12" t="s">
        <v>6</v>
      </c>
      <c r="O2412" s="12">
        <v>411</v>
      </c>
      <c r="P2412" s="12" t="s">
        <v>6</v>
      </c>
      <c r="Q2412" s="12" t="s">
        <v>6</v>
      </c>
      <c r="R2412">
        <v>2411</v>
      </c>
    </row>
    <row r="2413" spans="1:18" ht="15" x14ac:dyDescent="0.45">
      <c r="A2413">
        <v>11324</v>
      </c>
      <c r="B2413">
        <v>7</v>
      </c>
      <c r="C2413">
        <v>126.64</v>
      </c>
      <c r="D2413">
        <v>2</v>
      </c>
      <c r="E2413">
        <v>36.6</v>
      </c>
      <c r="F2413">
        <v>5</v>
      </c>
      <c r="G2413">
        <v>91.5</v>
      </c>
      <c r="H2413">
        <v>9</v>
      </c>
      <c r="I2413">
        <v>164.7</v>
      </c>
      <c r="J2413">
        <v>23</v>
      </c>
      <c r="K2413">
        <v>419.44</v>
      </c>
      <c r="L2413" s="11" t="s">
        <v>11924</v>
      </c>
      <c r="M2413" s="12">
        <v>358</v>
      </c>
      <c r="N2413" s="12" t="s">
        <v>6</v>
      </c>
      <c r="O2413" s="12" t="s">
        <v>6</v>
      </c>
      <c r="P2413" s="12" t="s">
        <v>6</v>
      </c>
      <c r="Q2413" s="12" t="s">
        <v>6</v>
      </c>
      <c r="R2413">
        <v>2412</v>
      </c>
    </row>
    <row r="2414" spans="1:18" ht="15" x14ac:dyDescent="0.45">
      <c r="A2414">
        <v>14989</v>
      </c>
      <c r="F2414">
        <v>4</v>
      </c>
      <c r="G2414">
        <v>239.6</v>
      </c>
      <c r="H2414">
        <v>3</v>
      </c>
      <c r="I2414">
        <v>179.7</v>
      </c>
      <c r="J2414">
        <v>7</v>
      </c>
      <c r="K2414">
        <v>419.29999999999995</v>
      </c>
      <c r="L2414" s="11" t="s">
        <v>11925</v>
      </c>
      <c r="M2414" s="12" t="s">
        <v>6</v>
      </c>
      <c r="N2414" s="12" t="s">
        <v>6</v>
      </c>
      <c r="O2414" s="12">
        <v>412</v>
      </c>
      <c r="P2414" s="12" t="s">
        <v>6</v>
      </c>
      <c r="Q2414" s="12" t="s">
        <v>6</v>
      </c>
      <c r="R2414">
        <v>2413</v>
      </c>
    </row>
    <row r="2415" spans="1:18" ht="15" x14ac:dyDescent="0.45">
      <c r="A2415">
        <v>31811</v>
      </c>
      <c r="D2415">
        <v>12</v>
      </c>
      <c r="E2415">
        <v>126</v>
      </c>
      <c r="F2415">
        <v>19</v>
      </c>
      <c r="G2415">
        <v>198.66</v>
      </c>
      <c r="H2415">
        <v>9</v>
      </c>
      <c r="I2415">
        <v>94.5</v>
      </c>
      <c r="J2415">
        <v>40</v>
      </c>
      <c r="K2415">
        <v>419.15999999999997</v>
      </c>
      <c r="L2415" s="11" t="s">
        <v>11926</v>
      </c>
      <c r="M2415" s="12" t="s">
        <v>6</v>
      </c>
      <c r="N2415" s="12" t="s">
        <v>6</v>
      </c>
      <c r="O2415" s="12" t="s">
        <v>6</v>
      </c>
      <c r="P2415" s="12">
        <v>525</v>
      </c>
      <c r="Q2415" s="12" t="s">
        <v>6</v>
      </c>
      <c r="R2415">
        <v>2414</v>
      </c>
    </row>
    <row r="2416" spans="1:18" ht="15" x14ac:dyDescent="0.45">
      <c r="A2416">
        <v>2011604</v>
      </c>
      <c r="B2416">
        <v>6.41</v>
      </c>
      <c r="C2416">
        <v>85.7</v>
      </c>
      <c r="D2416">
        <v>6.31</v>
      </c>
      <c r="E2416">
        <v>85.24</v>
      </c>
      <c r="F2416">
        <v>3.83</v>
      </c>
      <c r="G2416">
        <v>49.39</v>
      </c>
      <c r="H2416">
        <v>16.690000000000001</v>
      </c>
      <c r="I2416">
        <v>198.64</v>
      </c>
      <c r="J2416">
        <v>33.239999999999995</v>
      </c>
      <c r="K2416">
        <v>418.96999999999997</v>
      </c>
      <c r="L2416" s="11" t="s">
        <v>11924</v>
      </c>
      <c r="M2416" s="12">
        <v>359</v>
      </c>
      <c r="N2416" s="12" t="s">
        <v>6</v>
      </c>
      <c r="O2416" s="12" t="s">
        <v>6</v>
      </c>
      <c r="P2416" s="12" t="s">
        <v>6</v>
      </c>
      <c r="Q2416" s="12" t="s">
        <v>6</v>
      </c>
      <c r="R2416">
        <v>2415</v>
      </c>
    </row>
    <row r="2417" spans="1:18" ht="15" x14ac:dyDescent="0.45">
      <c r="A2417">
        <v>2011565</v>
      </c>
      <c r="D2417">
        <v>20.68</v>
      </c>
      <c r="E2417">
        <v>152.9</v>
      </c>
      <c r="F2417">
        <v>17.53</v>
      </c>
      <c r="G2417">
        <v>129.71</v>
      </c>
      <c r="H2417">
        <v>18.3</v>
      </c>
      <c r="I2417">
        <v>136.34</v>
      </c>
      <c r="J2417">
        <v>56.510000000000005</v>
      </c>
      <c r="K2417">
        <v>418.95000000000005</v>
      </c>
      <c r="L2417" s="11" t="s">
        <v>11927</v>
      </c>
      <c r="M2417" s="12" t="s">
        <v>6</v>
      </c>
      <c r="N2417" s="12" t="s">
        <v>6</v>
      </c>
      <c r="O2417" s="12" t="s">
        <v>6</v>
      </c>
      <c r="P2417" s="12" t="s">
        <v>6</v>
      </c>
      <c r="Q2417" s="12">
        <v>380</v>
      </c>
      <c r="R2417">
        <v>2416</v>
      </c>
    </row>
    <row r="2418" spans="1:18" ht="15" x14ac:dyDescent="0.45">
      <c r="A2418">
        <v>16794</v>
      </c>
      <c r="B2418">
        <v>63</v>
      </c>
      <c r="C2418">
        <v>113.4</v>
      </c>
      <c r="D2418">
        <v>60</v>
      </c>
      <c r="E2418">
        <v>107.72</v>
      </c>
      <c r="F2418">
        <v>88</v>
      </c>
      <c r="G2418">
        <v>158.12</v>
      </c>
      <c r="H2418">
        <v>22</v>
      </c>
      <c r="I2418">
        <v>39.6</v>
      </c>
      <c r="J2418">
        <v>233</v>
      </c>
      <c r="K2418">
        <v>418.84000000000003</v>
      </c>
      <c r="L2418" s="11" t="s">
        <v>11928</v>
      </c>
      <c r="M2418" s="12" t="s">
        <v>6</v>
      </c>
      <c r="N2418" s="12">
        <v>571</v>
      </c>
      <c r="O2418" s="12" t="s">
        <v>6</v>
      </c>
      <c r="P2418" s="12" t="s">
        <v>6</v>
      </c>
      <c r="Q2418" s="12" t="s">
        <v>6</v>
      </c>
      <c r="R2418">
        <v>2417</v>
      </c>
    </row>
    <row r="2419" spans="1:18" ht="15" x14ac:dyDescent="0.45">
      <c r="A2419">
        <v>16294</v>
      </c>
      <c r="B2419">
        <v>27</v>
      </c>
      <c r="C2419">
        <v>418.5</v>
      </c>
      <c r="J2419">
        <v>27</v>
      </c>
      <c r="K2419">
        <v>418.5</v>
      </c>
      <c r="L2419" s="11" t="s">
        <v>11928</v>
      </c>
      <c r="M2419" s="12" t="s">
        <v>6</v>
      </c>
      <c r="N2419" s="12">
        <v>572</v>
      </c>
      <c r="O2419" s="12" t="s">
        <v>6</v>
      </c>
      <c r="P2419" s="12" t="s">
        <v>6</v>
      </c>
      <c r="Q2419" s="12" t="s">
        <v>6</v>
      </c>
      <c r="R2419">
        <v>2418</v>
      </c>
    </row>
    <row r="2420" spans="1:18" ht="15" x14ac:dyDescent="0.45">
      <c r="A2420">
        <v>17498</v>
      </c>
      <c r="B2420">
        <v>4</v>
      </c>
      <c r="C2420">
        <v>62</v>
      </c>
      <c r="D2420">
        <v>9</v>
      </c>
      <c r="E2420">
        <v>139.5</v>
      </c>
      <c r="F2420">
        <v>6</v>
      </c>
      <c r="G2420">
        <v>93</v>
      </c>
      <c r="H2420">
        <v>8</v>
      </c>
      <c r="I2420">
        <v>124</v>
      </c>
      <c r="J2420">
        <v>27</v>
      </c>
      <c r="K2420">
        <v>418.5</v>
      </c>
      <c r="L2420" s="11" t="s">
        <v>11926</v>
      </c>
      <c r="M2420" s="12" t="s">
        <v>6</v>
      </c>
      <c r="N2420" s="12" t="s">
        <v>6</v>
      </c>
      <c r="O2420" s="12" t="s">
        <v>6</v>
      </c>
      <c r="P2420" s="12">
        <v>526</v>
      </c>
      <c r="Q2420" s="12" t="s">
        <v>6</v>
      </c>
      <c r="R2420">
        <v>2419</v>
      </c>
    </row>
    <row r="2421" spans="1:18" ht="15" x14ac:dyDescent="0.45">
      <c r="A2421">
        <v>14900</v>
      </c>
      <c r="B2421">
        <v>8</v>
      </c>
      <c r="C2421">
        <v>44.8</v>
      </c>
      <c r="D2421">
        <v>20</v>
      </c>
      <c r="E2421">
        <v>110.65</v>
      </c>
      <c r="F2421">
        <v>8</v>
      </c>
      <c r="G2421">
        <v>49.98</v>
      </c>
      <c r="H2421">
        <v>24</v>
      </c>
      <c r="I2421">
        <v>212.89</v>
      </c>
      <c r="J2421">
        <v>60</v>
      </c>
      <c r="K2421">
        <v>418.31999999999994</v>
      </c>
      <c r="L2421" s="11" t="s">
        <v>11928</v>
      </c>
      <c r="M2421" s="12" t="s">
        <v>6</v>
      </c>
      <c r="N2421" s="12">
        <v>573</v>
      </c>
      <c r="O2421" s="12" t="s">
        <v>6</v>
      </c>
      <c r="P2421" s="12" t="s">
        <v>6</v>
      </c>
      <c r="Q2421" s="12" t="s">
        <v>6</v>
      </c>
      <c r="R2421">
        <v>2420</v>
      </c>
    </row>
    <row r="2422" spans="1:18" ht="15" x14ac:dyDescent="0.45">
      <c r="A2422">
        <v>15655</v>
      </c>
      <c r="B2422">
        <v>36</v>
      </c>
      <c r="C2422">
        <v>121.86</v>
      </c>
      <c r="D2422">
        <v>23</v>
      </c>
      <c r="E2422">
        <v>78.2</v>
      </c>
      <c r="F2422">
        <v>40</v>
      </c>
      <c r="G2422">
        <v>136</v>
      </c>
      <c r="H2422">
        <v>24</v>
      </c>
      <c r="I2422">
        <v>82.22</v>
      </c>
      <c r="J2422">
        <v>123</v>
      </c>
      <c r="K2422">
        <v>418.28</v>
      </c>
      <c r="L2422" s="11" t="s">
        <v>11926</v>
      </c>
      <c r="M2422" s="12" t="s">
        <v>6</v>
      </c>
      <c r="N2422" s="12" t="s">
        <v>6</v>
      </c>
      <c r="O2422" s="12" t="s">
        <v>6</v>
      </c>
      <c r="P2422" s="12">
        <v>527</v>
      </c>
      <c r="Q2422" s="12" t="s">
        <v>6</v>
      </c>
      <c r="R2422">
        <v>2421</v>
      </c>
    </row>
    <row r="2423" spans="1:18" ht="15" x14ac:dyDescent="0.45">
      <c r="A2423">
        <v>31539</v>
      </c>
      <c r="B2423">
        <v>39</v>
      </c>
      <c r="C2423">
        <v>100.77</v>
      </c>
      <c r="D2423">
        <v>73</v>
      </c>
      <c r="E2423">
        <v>188.96</v>
      </c>
      <c r="F2423">
        <v>38</v>
      </c>
      <c r="G2423">
        <v>108.22</v>
      </c>
      <c r="H2423">
        <v>7</v>
      </c>
      <c r="I2423">
        <v>20.3</v>
      </c>
      <c r="J2423">
        <v>157</v>
      </c>
      <c r="K2423">
        <v>418.25000000000006</v>
      </c>
      <c r="L2423" s="11" t="s">
        <v>11927</v>
      </c>
      <c r="M2423" s="12" t="s">
        <v>6</v>
      </c>
      <c r="N2423" s="12" t="s">
        <v>6</v>
      </c>
      <c r="O2423" s="12" t="s">
        <v>6</v>
      </c>
      <c r="P2423" s="12" t="s">
        <v>6</v>
      </c>
      <c r="Q2423" s="12">
        <v>381</v>
      </c>
      <c r="R2423">
        <v>2422</v>
      </c>
    </row>
    <row r="2424" spans="1:18" ht="15" x14ac:dyDescent="0.45">
      <c r="A2424">
        <v>18275</v>
      </c>
      <c r="D2424">
        <v>18</v>
      </c>
      <c r="E2424">
        <v>137.38999999999999</v>
      </c>
      <c r="F2424">
        <v>15</v>
      </c>
      <c r="G2424">
        <v>117</v>
      </c>
      <c r="H2424">
        <v>21</v>
      </c>
      <c r="I2424">
        <v>163.80000000000001</v>
      </c>
      <c r="J2424">
        <v>54</v>
      </c>
      <c r="K2424">
        <v>418.19</v>
      </c>
      <c r="L2424" s="11" t="s">
        <v>11927</v>
      </c>
      <c r="M2424" s="12" t="s">
        <v>6</v>
      </c>
      <c r="N2424" s="12" t="s">
        <v>6</v>
      </c>
      <c r="O2424" s="12" t="s">
        <v>6</v>
      </c>
      <c r="P2424" s="12" t="s">
        <v>6</v>
      </c>
      <c r="Q2424" s="12">
        <v>382</v>
      </c>
      <c r="R2424">
        <v>2423</v>
      </c>
    </row>
    <row r="2425" spans="1:18" ht="15" x14ac:dyDescent="0.45">
      <c r="A2425">
        <v>12018</v>
      </c>
      <c r="B2425">
        <v>35</v>
      </c>
      <c r="C2425">
        <v>80.319999999999993</v>
      </c>
      <c r="D2425">
        <v>49</v>
      </c>
      <c r="E2425">
        <v>119.6</v>
      </c>
      <c r="F2425">
        <v>42</v>
      </c>
      <c r="G2425">
        <v>109.2</v>
      </c>
      <c r="H2425">
        <v>42</v>
      </c>
      <c r="I2425">
        <v>108.99</v>
      </c>
      <c r="J2425">
        <v>168</v>
      </c>
      <c r="K2425">
        <v>418.11</v>
      </c>
      <c r="L2425" s="11" t="s">
        <v>11928</v>
      </c>
      <c r="M2425" s="12" t="s">
        <v>6</v>
      </c>
      <c r="N2425" s="12">
        <v>574</v>
      </c>
      <c r="O2425" s="12" t="s">
        <v>6</v>
      </c>
      <c r="P2425" s="12" t="s">
        <v>6</v>
      </c>
      <c r="Q2425" s="12" t="s">
        <v>6</v>
      </c>
      <c r="R2425">
        <v>2424</v>
      </c>
    </row>
    <row r="2426" spans="1:18" ht="15" x14ac:dyDescent="0.45">
      <c r="A2426">
        <v>27189</v>
      </c>
      <c r="B2426">
        <v>25</v>
      </c>
      <c r="C2426">
        <v>96.88</v>
      </c>
      <c r="D2426">
        <v>28</v>
      </c>
      <c r="E2426">
        <v>108.89</v>
      </c>
      <c r="F2426">
        <v>31</v>
      </c>
      <c r="G2426">
        <v>120.28</v>
      </c>
      <c r="H2426">
        <v>24</v>
      </c>
      <c r="I2426">
        <v>92.05</v>
      </c>
      <c r="J2426">
        <v>108</v>
      </c>
      <c r="K2426">
        <v>418.09999999999997</v>
      </c>
      <c r="L2426" s="11" t="s">
        <v>11925</v>
      </c>
      <c r="M2426" s="12" t="s">
        <v>6</v>
      </c>
      <c r="N2426" s="12" t="s">
        <v>6</v>
      </c>
      <c r="O2426" s="12">
        <v>413</v>
      </c>
      <c r="P2426" s="12" t="s">
        <v>6</v>
      </c>
      <c r="Q2426" s="12" t="s">
        <v>6</v>
      </c>
      <c r="R2426">
        <v>2425</v>
      </c>
    </row>
    <row r="2427" spans="1:18" ht="15" x14ac:dyDescent="0.45">
      <c r="A2427">
        <v>29425</v>
      </c>
      <c r="B2427">
        <v>3</v>
      </c>
      <c r="C2427">
        <v>62.7</v>
      </c>
      <c r="D2427">
        <v>6</v>
      </c>
      <c r="E2427">
        <v>125.4</v>
      </c>
      <c r="F2427">
        <v>3</v>
      </c>
      <c r="G2427">
        <v>62.7</v>
      </c>
      <c r="H2427">
        <v>8</v>
      </c>
      <c r="I2427">
        <v>167.2</v>
      </c>
      <c r="J2427">
        <v>20</v>
      </c>
      <c r="K2427">
        <v>418</v>
      </c>
      <c r="L2427" s="11" t="s">
        <v>11926</v>
      </c>
      <c r="M2427" s="12" t="s">
        <v>6</v>
      </c>
      <c r="N2427" s="12" t="s">
        <v>6</v>
      </c>
      <c r="O2427" s="12" t="s">
        <v>6</v>
      </c>
      <c r="P2427" s="12">
        <v>528</v>
      </c>
      <c r="Q2427" s="12" t="s">
        <v>6</v>
      </c>
      <c r="R2427">
        <v>2426</v>
      </c>
    </row>
    <row r="2428" spans="1:18" ht="15" x14ac:dyDescent="0.45">
      <c r="A2428">
        <v>10991</v>
      </c>
      <c r="B2428">
        <v>18</v>
      </c>
      <c r="C2428">
        <v>136.80000000000001</v>
      </c>
      <c r="D2428">
        <v>17</v>
      </c>
      <c r="E2428">
        <v>129.19999999999999</v>
      </c>
      <c r="F2428">
        <v>14</v>
      </c>
      <c r="G2428">
        <v>106.4</v>
      </c>
      <c r="H2428">
        <v>6</v>
      </c>
      <c r="I2428">
        <v>44.99</v>
      </c>
      <c r="J2428">
        <v>55</v>
      </c>
      <c r="K2428">
        <v>417.39</v>
      </c>
      <c r="L2428" s="11" t="s">
        <v>11928</v>
      </c>
      <c r="M2428" s="12" t="s">
        <v>6</v>
      </c>
      <c r="N2428" s="12">
        <v>575</v>
      </c>
      <c r="O2428" s="12" t="s">
        <v>6</v>
      </c>
      <c r="P2428" s="12" t="s">
        <v>6</v>
      </c>
      <c r="Q2428" s="12" t="s">
        <v>6</v>
      </c>
      <c r="R2428">
        <v>2427</v>
      </c>
    </row>
    <row r="2429" spans="1:18" ht="15" x14ac:dyDescent="0.45">
      <c r="A2429">
        <v>17625</v>
      </c>
      <c r="B2429">
        <v>17</v>
      </c>
      <c r="C2429">
        <v>127.5</v>
      </c>
      <c r="D2429">
        <v>17</v>
      </c>
      <c r="E2429">
        <v>126.9</v>
      </c>
      <c r="F2429">
        <v>8</v>
      </c>
      <c r="G2429">
        <v>60.8</v>
      </c>
      <c r="H2429">
        <v>13</v>
      </c>
      <c r="I2429">
        <v>101.44</v>
      </c>
      <c r="J2429">
        <v>55</v>
      </c>
      <c r="K2429">
        <v>416.64</v>
      </c>
      <c r="L2429" s="11" t="s">
        <v>11925</v>
      </c>
      <c r="M2429" s="12" t="s">
        <v>6</v>
      </c>
      <c r="N2429" s="12" t="s">
        <v>6</v>
      </c>
      <c r="O2429" s="12">
        <v>414</v>
      </c>
      <c r="P2429" s="12" t="s">
        <v>6</v>
      </c>
      <c r="Q2429" s="12" t="s">
        <v>6</v>
      </c>
      <c r="R2429">
        <v>2428</v>
      </c>
    </row>
    <row r="2430" spans="1:18" ht="15" x14ac:dyDescent="0.45">
      <c r="A2430">
        <v>28909</v>
      </c>
      <c r="B2430">
        <v>1</v>
      </c>
      <c r="C2430">
        <v>12.9</v>
      </c>
      <c r="D2430">
        <v>11</v>
      </c>
      <c r="E2430">
        <v>125.76</v>
      </c>
      <c r="F2430">
        <v>15</v>
      </c>
      <c r="G2430">
        <v>188.35</v>
      </c>
      <c r="H2430">
        <v>7</v>
      </c>
      <c r="I2430">
        <v>89.27</v>
      </c>
      <c r="J2430">
        <v>34</v>
      </c>
      <c r="K2430">
        <v>416.28</v>
      </c>
      <c r="L2430" s="11" t="s">
        <v>11925</v>
      </c>
      <c r="M2430" s="12" t="s">
        <v>6</v>
      </c>
      <c r="N2430" s="12" t="s">
        <v>6</v>
      </c>
      <c r="O2430" s="12">
        <v>415</v>
      </c>
      <c r="P2430" s="12" t="s">
        <v>6</v>
      </c>
      <c r="Q2430" s="12" t="s">
        <v>6</v>
      </c>
      <c r="R2430">
        <v>2429</v>
      </c>
    </row>
    <row r="2431" spans="1:18" ht="15" x14ac:dyDescent="0.45">
      <c r="A2431">
        <v>31730</v>
      </c>
      <c r="D2431">
        <v>3</v>
      </c>
      <c r="E2431">
        <v>54.02</v>
      </c>
      <c r="F2431">
        <v>4</v>
      </c>
      <c r="G2431">
        <v>72.52</v>
      </c>
      <c r="H2431">
        <v>16</v>
      </c>
      <c r="I2431">
        <v>289.72000000000003</v>
      </c>
      <c r="J2431">
        <v>23</v>
      </c>
      <c r="K2431">
        <v>416.26</v>
      </c>
      <c r="L2431" s="11" t="s">
        <v>11926</v>
      </c>
      <c r="M2431" s="12" t="s">
        <v>6</v>
      </c>
      <c r="N2431" s="12" t="s">
        <v>6</v>
      </c>
      <c r="O2431" s="12" t="s">
        <v>6</v>
      </c>
      <c r="P2431" s="12">
        <v>529</v>
      </c>
      <c r="Q2431" s="12" t="s">
        <v>6</v>
      </c>
      <c r="R2431">
        <v>2430</v>
      </c>
    </row>
    <row r="2432" spans="1:18" ht="15" x14ac:dyDescent="0.45">
      <c r="A2432">
        <v>29823</v>
      </c>
      <c r="B2432">
        <v>78</v>
      </c>
      <c r="C2432">
        <v>100.8</v>
      </c>
      <c r="D2432">
        <v>92</v>
      </c>
      <c r="E2432">
        <v>118.4</v>
      </c>
      <c r="F2432">
        <v>76</v>
      </c>
      <c r="G2432">
        <v>103</v>
      </c>
      <c r="H2432">
        <v>63</v>
      </c>
      <c r="I2432">
        <v>93.9</v>
      </c>
      <c r="J2432">
        <v>309</v>
      </c>
      <c r="K2432">
        <v>416.1</v>
      </c>
      <c r="L2432" s="11" t="s">
        <v>11928</v>
      </c>
      <c r="M2432" s="12" t="s">
        <v>6</v>
      </c>
      <c r="N2432" s="12">
        <v>576</v>
      </c>
      <c r="O2432" s="12" t="s">
        <v>6</v>
      </c>
      <c r="P2432" s="12" t="s">
        <v>6</v>
      </c>
      <c r="Q2432" s="12" t="s">
        <v>6</v>
      </c>
      <c r="R2432">
        <v>2431</v>
      </c>
    </row>
    <row r="2433" spans="1:18" ht="15" x14ac:dyDescent="0.45">
      <c r="A2433">
        <v>31518</v>
      </c>
      <c r="D2433">
        <v>5</v>
      </c>
      <c r="E2433">
        <v>171.71</v>
      </c>
      <c r="F2433">
        <v>7</v>
      </c>
      <c r="G2433">
        <v>244.3</v>
      </c>
      <c r="J2433">
        <v>12</v>
      </c>
      <c r="K2433">
        <v>416.01</v>
      </c>
      <c r="L2433" s="11" t="s">
        <v>11925</v>
      </c>
      <c r="M2433" s="12" t="s">
        <v>6</v>
      </c>
      <c r="N2433" s="12" t="s">
        <v>6</v>
      </c>
      <c r="O2433" s="12">
        <v>416</v>
      </c>
      <c r="P2433" s="12" t="s">
        <v>6</v>
      </c>
      <c r="Q2433" s="12" t="s">
        <v>6</v>
      </c>
      <c r="R2433">
        <v>2432</v>
      </c>
    </row>
    <row r="2434" spans="1:18" ht="15" x14ac:dyDescent="0.45">
      <c r="A2434">
        <v>23448</v>
      </c>
      <c r="B2434">
        <v>78</v>
      </c>
      <c r="C2434">
        <v>78</v>
      </c>
      <c r="D2434">
        <v>99</v>
      </c>
      <c r="E2434">
        <v>99</v>
      </c>
      <c r="F2434">
        <v>104</v>
      </c>
      <c r="G2434">
        <v>103.92</v>
      </c>
      <c r="H2434">
        <v>135</v>
      </c>
      <c r="I2434">
        <v>135</v>
      </c>
      <c r="J2434">
        <v>416</v>
      </c>
      <c r="K2434">
        <v>415.92</v>
      </c>
      <c r="L2434" s="11" t="s">
        <v>11928</v>
      </c>
      <c r="M2434" s="12" t="s">
        <v>6</v>
      </c>
      <c r="N2434" s="12">
        <v>577</v>
      </c>
      <c r="O2434" s="12" t="s">
        <v>6</v>
      </c>
      <c r="P2434" s="12" t="s">
        <v>6</v>
      </c>
      <c r="Q2434" s="12" t="s">
        <v>6</v>
      </c>
      <c r="R2434">
        <v>2433</v>
      </c>
    </row>
    <row r="2435" spans="1:18" ht="15" x14ac:dyDescent="0.45">
      <c r="A2435">
        <v>28965</v>
      </c>
      <c r="B2435">
        <v>11</v>
      </c>
      <c r="C2435">
        <v>152.9</v>
      </c>
      <c r="D2435">
        <v>3</v>
      </c>
      <c r="E2435">
        <v>41.7</v>
      </c>
      <c r="F2435">
        <v>8</v>
      </c>
      <c r="G2435">
        <v>110.09</v>
      </c>
      <c r="H2435">
        <v>8</v>
      </c>
      <c r="I2435">
        <v>111.2</v>
      </c>
      <c r="J2435">
        <v>30</v>
      </c>
      <c r="K2435">
        <v>415.89000000000004</v>
      </c>
      <c r="L2435" s="11" t="s">
        <v>11925</v>
      </c>
      <c r="M2435" s="12" t="s">
        <v>6</v>
      </c>
      <c r="N2435" s="12" t="s">
        <v>6</v>
      </c>
      <c r="O2435" s="12">
        <v>417</v>
      </c>
      <c r="P2435" s="12" t="s">
        <v>6</v>
      </c>
      <c r="Q2435" s="12" t="s">
        <v>6</v>
      </c>
      <c r="R2435">
        <v>2434</v>
      </c>
    </row>
    <row r="2436" spans="1:18" ht="15" x14ac:dyDescent="0.45">
      <c r="A2436">
        <v>14960</v>
      </c>
      <c r="H2436">
        <v>70</v>
      </c>
      <c r="I2436">
        <v>415.88</v>
      </c>
      <c r="J2436">
        <v>70</v>
      </c>
      <c r="K2436">
        <v>415.88</v>
      </c>
      <c r="L2436" s="11" t="s">
        <v>11925</v>
      </c>
      <c r="M2436" s="12" t="s">
        <v>6</v>
      </c>
      <c r="N2436" s="12" t="s">
        <v>6</v>
      </c>
      <c r="O2436" s="12">
        <v>418</v>
      </c>
      <c r="P2436" s="12" t="s">
        <v>6</v>
      </c>
      <c r="Q2436" s="12" t="s">
        <v>6</v>
      </c>
      <c r="R2436">
        <v>2435</v>
      </c>
    </row>
    <row r="2437" spans="1:18" ht="15" x14ac:dyDescent="0.45">
      <c r="A2437">
        <v>17472</v>
      </c>
      <c r="B2437">
        <v>20</v>
      </c>
      <c r="C2437">
        <v>178.56</v>
      </c>
      <c r="D2437">
        <v>8</v>
      </c>
      <c r="E2437">
        <v>72.400000000000006</v>
      </c>
      <c r="F2437">
        <v>5</v>
      </c>
      <c r="G2437">
        <v>45.26</v>
      </c>
      <c r="H2437">
        <v>13</v>
      </c>
      <c r="I2437">
        <v>119.6</v>
      </c>
      <c r="J2437">
        <v>46</v>
      </c>
      <c r="K2437">
        <v>415.82000000000005</v>
      </c>
      <c r="L2437" s="11" t="s">
        <v>11926</v>
      </c>
      <c r="M2437" s="12" t="s">
        <v>6</v>
      </c>
      <c r="N2437" s="12" t="s">
        <v>6</v>
      </c>
      <c r="O2437" s="12" t="s">
        <v>6</v>
      </c>
      <c r="P2437" s="12">
        <v>530</v>
      </c>
      <c r="Q2437" s="12" t="s">
        <v>6</v>
      </c>
      <c r="R2437">
        <v>2436</v>
      </c>
    </row>
    <row r="2438" spans="1:18" ht="15" x14ac:dyDescent="0.45">
      <c r="A2438">
        <v>23499</v>
      </c>
      <c r="B2438">
        <v>3</v>
      </c>
      <c r="C2438">
        <v>113.4</v>
      </c>
      <c r="D2438">
        <v>2</v>
      </c>
      <c r="E2438">
        <v>75.599999999999994</v>
      </c>
      <c r="F2438">
        <v>5</v>
      </c>
      <c r="G2438">
        <v>189</v>
      </c>
      <c r="H2438">
        <v>1</v>
      </c>
      <c r="I2438">
        <v>37.799999999999997</v>
      </c>
      <c r="J2438">
        <v>11</v>
      </c>
      <c r="K2438">
        <v>415.8</v>
      </c>
      <c r="L2438" s="11" t="s">
        <v>11926</v>
      </c>
      <c r="M2438" s="12" t="s">
        <v>6</v>
      </c>
      <c r="N2438" s="12" t="s">
        <v>6</v>
      </c>
      <c r="O2438" s="12" t="s">
        <v>6</v>
      </c>
      <c r="P2438" s="12">
        <v>531</v>
      </c>
      <c r="Q2438" s="12" t="s">
        <v>6</v>
      </c>
      <c r="R2438">
        <v>2437</v>
      </c>
    </row>
    <row r="2439" spans="1:18" ht="15" x14ac:dyDescent="0.45">
      <c r="A2439">
        <v>11329</v>
      </c>
      <c r="B2439">
        <v>20</v>
      </c>
      <c r="C2439">
        <v>191.23</v>
      </c>
      <c r="D2439">
        <v>21</v>
      </c>
      <c r="E2439">
        <v>204.6</v>
      </c>
      <c r="F2439">
        <v>2</v>
      </c>
      <c r="G2439">
        <v>19.8</v>
      </c>
      <c r="J2439">
        <v>43</v>
      </c>
      <c r="K2439">
        <v>415.63</v>
      </c>
      <c r="L2439" s="11" t="s">
        <v>11924</v>
      </c>
      <c r="M2439" s="12">
        <v>360</v>
      </c>
      <c r="N2439" s="12" t="s">
        <v>6</v>
      </c>
      <c r="O2439" s="12" t="s">
        <v>6</v>
      </c>
      <c r="P2439" s="12" t="s">
        <v>6</v>
      </c>
      <c r="Q2439" s="12" t="s">
        <v>6</v>
      </c>
      <c r="R2439">
        <v>2438</v>
      </c>
    </row>
    <row r="2440" spans="1:18" ht="15" x14ac:dyDescent="0.45">
      <c r="A2440">
        <v>17282</v>
      </c>
      <c r="B2440">
        <v>45</v>
      </c>
      <c r="C2440">
        <v>53.7</v>
      </c>
      <c r="D2440">
        <v>94</v>
      </c>
      <c r="E2440">
        <v>112.5</v>
      </c>
      <c r="F2440">
        <v>103</v>
      </c>
      <c r="G2440">
        <v>129.58000000000001</v>
      </c>
      <c r="H2440">
        <v>80</v>
      </c>
      <c r="I2440">
        <v>119.4</v>
      </c>
      <c r="J2440">
        <v>322</v>
      </c>
      <c r="K2440">
        <v>415.17999999999995</v>
      </c>
      <c r="L2440" s="11" t="s">
        <v>11928</v>
      </c>
      <c r="M2440" s="12" t="s">
        <v>6</v>
      </c>
      <c r="N2440" s="12">
        <v>578</v>
      </c>
      <c r="O2440" s="12" t="s">
        <v>6</v>
      </c>
      <c r="P2440" s="12" t="s">
        <v>6</v>
      </c>
      <c r="Q2440" s="12" t="s">
        <v>6</v>
      </c>
      <c r="R2440">
        <v>2439</v>
      </c>
    </row>
    <row r="2441" spans="1:18" ht="15" x14ac:dyDescent="0.45">
      <c r="A2441">
        <v>31892</v>
      </c>
      <c r="D2441">
        <v>12</v>
      </c>
      <c r="E2441">
        <v>50.4</v>
      </c>
      <c r="F2441">
        <v>36</v>
      </c>
      <c r="G2441">
        <v>151.19999999999999</v>
      </c>
      <c r="H2441">
        <v>51</v>
      </c>
      <c r="I2441">
        <v>213.52</v>
      </c>
      <c r="J2441">
        <v>99</v>
      </c>
      <c r="K2441">
        <v>415.12</v>
      </c>
      <c r="L2441" s="11" t="s">
        <v>11928</v>
      </c>
      <c r="M2441" s="12" t="s">
        <v>6</v>
      </c>
      <c r="N2441" s="12">
        <v>579</v>
      </c>
      <c r="O2441" s="12" t="s">
        <v>6</v>
      </c>
      <c r="P2441" s="12" t="s">
        <v>6</v>
      </c>
      <c r="Q2441" s="12" t="s">
        <v>6</v>
      </c>
      <c r="R2441">
        <v>2440</v>
      </c>
    </row>
    <row r="2442" spans="1:18" ht="15" x14ac:dyDescent="0.45">
      <c r="A2442">
        <v>11895</v>
      </c>
      <c r="B2442">
        <v>24</v>
      </c>
      <c r="C2442">
        <v>120</v>
      </c>
      <c r="D2442">
        <v>12</v>
      </c>
      <c r="E2442">
        <v>60</v>
      </c>
      <c r="F2442">
        <v>25</v>
      </c>
      <c r="G2442">
        <v>125</v>
      </c>
      <c r="H2442">
        <v>22</v>
      </c>
      <c r="I2442">
        <v>110</v>
      </c>
      <c r="J2442">
        <v>83</v>
      </c>
      <c r="K2442">
        <v>415</v>
      </c>
      <c r="L2442" s="11" t="s">
        <v>11925</v>
      </c>
      <c r="M2442" s="12" t="s">
        <v>6</v>
      </c>
      <c r="N2442" s="12" t="s">
        <v>6</v>
      </c>
      <c r="O2442" s="12">
        <v>419</v>
      </c>
      <c r="P2442" s="12" t="s">
        <v>6</v>
      </c>
      <c r="Q2442" s="12" t="s">
        <v>6</v>
      </c>
      <c r="R2442">
        <v>2441</v>
      </c>
    </row>
    <row r="2443" spans="1:18" ht="15" x14ac:dyDescent="0.45">
      <c r="A2443">
        <v>31362</v>
      </c>
      <c r="B2443">
        <v>12</v>
      </c>
      <c r="C2443">
        <v>156</v>
      </c>
      <c r="D2443">
        <v>6</v>
      </c>
      <c r="E2443">
        <v>78</v>
      </c>
      <c r="F2443">
        <v>4</v>
      </c>
      <c r="G2443">
        <v>50.96</v>
      </c>
      <c r="H2443">
        <v>10</v>
      </c>
      <c r="I2443">
        <v>130</v>
      </c>
      <c r="J2443">
        <v>32</v>
      </c>
      <c r="K2443">
        <v>414.96</v>
      </c>
      <c r="L2443" s="11" t="s">
        <v>11926</v>
      </c>
      <c r="M2443" s="12" t="s">
        <v>6</v>
      </c>
      <c r="N2443" s="12" t="s">
        <v>6</v>
      </c>
      <c r="O2443" s="12" t="s">
        <v>6</v>
      </c>
      <c r="P2443" s="12">
        <v>532</v>
      </c>
      <c r="Q2443" s="12" t="s">
        <v>6</v>
      </c>
      <c r="R2443">
        <v>2442</v>
      </c>
    </row>
    <row r="2444" spans="1:18" ht="15" x14ac:dyDescent="0.45">
      <c r="A2444">
        <v>18530</v>
      </c>
      <c r="B2444">
        <v>2</v>
      </c>
      <c r="C2444">
        <v>51.8</v>
      </c>
      <c r="F2444">
        <v>13</v>
      </c>
      <c r="G2444">
        <v>337.4</v>
      </c>
      <c r="H2444">
        <v>1</v>
      </c>
      <c r="I2444">
        <v>24.75</v>
      </c>
      <c r="J2444">
        <v>16</v>
      </c>
      <c r="K2444">
        <v>413.95</v>
      </c>
      <c r="L2444" s="11" t="s">
        <v>11926</v>
      </c>
      <c r="M2444" s="12" t="s">
        <v>6</v>
      </c>
      <c r="N2444" s="12" t="s">
        <v>6</v>
      </c>
      <c r="O2444" s="12" t="s">
        <v>6</v>
      </c>
      <c r="P2444" s="12">
        <v>533</v>
      </c>
      <c r="Q2444" s="12" t="s">
        <v>6</v>
      </c>
      <c r="R2444">
        <v>2443</v>
      </c>
    </row>
    <row r="2445" spans="1:18" ht="15" x14ac:dyDescent="0.45">
      <c r="A2445">
        <v>29339</v>
      </c>
      <c r="B2445">
        <v>4</v>
      </c>
      <c r="C2445">
        <v>101.92</v>
      </c>
      <c r="D2445">
        <v>3</v>
      </c>
      <c r="E2445">
        <v>78</v>
      </c>
      <c r="F2445">
        <v>3</v>
      </c>
      <c r="G2445">
        <v>78</v>
      </c>
      <c r="H2445">
        <v>6</v>
      </c>
      <c r="I2445">
        <v>156</v>
      </c>
      <c r="J2445">
        <v>16</v>
      </c>
      <c r="K2445">
        <v>413.92</v>
      </c>
      <c r="L2445" s="11" t="s">
        <v>11925</v>
      </c>
      <c r="M2445" s="12" t="s">
        <v>6</v>
      </c>
      <c r="N2445" s="12" t="s">
        <v>6</v>
      </c>
      <c r="O2445" s="12">
        <v>420</v>
      </c>
      <c r="P2445" s="12" t="s">
        <v>6</v>
      </c>
      <c r="Q2445" s="12" t="s">
        <v>6</v>
      </c>
      <c r="R2445">
        <v>2444</v>
      </c>
    </row>
    <row r="2446" spans="1:18" ht="15" x14ac:dyDescent="0.45">
      <c r="A2446">
        <v>23519</v>
      </c>
      <c r="B2446">
        <v>63</v>
      </c>
      <c r="C2446">
        <v>218.56</v>
      </c>
      <c r="F2446">
        <v>5</v>
      </c>
      <c r="G2446">
        <v>17.22</v>
      </c>
      <c r="H2446">
        <v>52</v>
      </c>
      <c r="I2446">
        <v>177.7</v>
      </c>
      <c r="J2446">
        <v>120</v>
      </c>
      <c r="K2446">
        <v>413.48</v>
      </c>
      <c r="L2446" s="11" t="s">
        <v>11925</v>
      </c>
      <c r="M2446" s="12" t="s">
        <v>6</v>
      </c>
      <c r="N2446" s="12" t="s">
        <v>6</v>
      </c>
      <c r="O2446" s="12">
        <v>421</v>
      </c>
      <c r="P2446" s="12" t="s">
        <v>6</v>
      </c>
      <c r="Q2446" s="12" t="s">
        <v>6</v>
      </c>
      <c r="R2446">
        <v>2445</v>
      </c>
    </row>
    <row r="2447" spans="1:18" ht="15" x14ac:dyDescent="0.45">
      <c r="A2447">
        <v>16656</v>
      </c>
      <c r="D2447">
        <v>3</v>
      </c>
      <c r="E2447">
        <v>59.7</v>
      </c>
      <c r="F2447">
        <v>12</v>
      </c>
      <c r="G2447">
        <v>238.8</v>
      </c>
      <c r="H2447">
        <v>6</v>
      </c>
      <c r="I2447">
        <v>114.63</v>
      </c>
      <c r="J2447">
        <v>21</v>
      </c>
      <c r="K2447">
        <v>413.13</v>
      </c>
      <c r="L2447" s="11" t="s">
        <v>11925</v>
      </c>
      <c r="M2447" s="12" t="s">
        <v>6</v>
      </c>
      <c r="N2447" s="12" t="s">
        <v>6</v>
      </c>
      <c r="O2447" s="12">
        <v>422</v>
      </c>
      <c r="P2447" s="12" t="s">
        <v>6</v>
      </c>
      <c r="Q2447" s="12" t="s">
        <v>6</v>
      </c>
      <c r="R2447">
        <v>2446</v>
      </c>
    </row>
    <row r="2448" spans="1:18" ht="15" x14ac:dyDescent="0.45">
      <c r="A2448">
        <v>2011579</v>
      </c>
      <c r="B2448">
        <v>63.8</v>
      </c>
      <c r="C2448">
        <v>413.03</v>
      </c>
      <c r="J2448">
        <v>63.8</v>
      </c>
      <c r="K2448">
        <v>413.03</v>
      </c>
      <c r="L2448" s="11" t="s">
        <v>11924</v>
      </c>
      <c r="M2448" s="12">
        <v>361</v>
      </c>
      <c r="N2448" s="12" t="s">
        <v>6</v>
      </c>
      <c r="O2448" s="12" t="s">
        <v>6</v>
      </c>
      <c r="P2448" s="12" t="s">
        <v>6</v>
      </c>
      <c r="Q2448" s="12" t="s">
        <v>6</v>
      </c>
      <c r="R2448">
        <v>2447</v>
      </c>
    </row>
    <row r="2449" spans="1:18" ht="15" x14ac:dyDescent="0.45">
      <c r="A2449">
        <v>32142</v>
      </c>
      <c r="F2449">
        <v>7</v>
      </c>
      <c r="G2449">
        <v>160.30000000000001</v>
      </c>
      <c r="H2449">
        <v>11</v>
      </c>
      <c r="I2449">
        <v>251.9</v>
      </c>
      <c r="J2449">
        <v>18</v>
      </c>
      <c r="K2449">
        <v>412.20000000000005</v>
      </c>
      <c r="L2449" s="11" t="s">
        <v>11926</v>
      </c>
      <c r="M2449" s="12" t="s">
        <v>6</v>
      </c>
      <c r="N2449" s="12" t="s">
        <v>6</v>
      </c>
      <c r="O2449" s="12" t="s">
        <v>6</v>
      </c>
      <c r="P2449" s="12">
        <v>534</v>
      </c>
      <c r="Q2449" s="12" t="s">
        <v>6</v>
      </c>
      <c r="R2449">
        <v>2448</v>
      </c>
    </row>
    <row r="2450" spans="1:18" ht="15" x14ac:dyDescent="0.45">
      <c r="A2450">
        <v>15618</v>
      </c>
      <c r="B2450">
        <v>2</v>
      </c>
      <c r="C2450">
        <v>28.4</v>
      </c>
      <c r="D2450">
        <v>8</v>
      </c>
      <c r="E2450">
        <v>113.6</v>
      </c>
      <c r="F2450">
        <v>12</v>
      </c>
      <c r="G2450">
        <v>170.4</v>
      </c>
      <c r="H2450">
        <v>7</v>
      </c>
      <c r="I2450">
        <v>99.4</v>
      </c>
      <c r="J2450">
        <v>29</v>
      </c>
      <c r="K2450">
        <v>411.79999999999995</v>
      </c>
      <c r="L2450" s="11" t="s">
        <v>11926</v>
      </c>
      <c r="M2450" s="12" t="s">
        <v>6</v>
      </c>
      <c r="N2450" s="12" t="s">
        <v>6</v>
      </c>
      <c r="O2450" s="12" t="s">
        <v>6</v>
      </c>
      <c r="P2450" s="12">
        <v>535</v>
      </c>
      <c r="Q2450" s="12" t="s">
        <v>6</v>
      </c>
      <c r="R2450">
        <v>2449</v>
      </c>
    </row>
    <row r="2451" spans="1:18" ht="15" x14ac:dyDescent="0.45">
      <c r="A2451">
        <v>12717</v>
      </c>
      <c r="D2451">
        <v>2</v>
      </c>
      <c r="E2451">
        <v>117.6</v>
      </c>
      <c r="F2451">
        <v>5</v>
      </c>
      <c r="G2451">
        <v>294</v>
      </c>
      <c r="J2451">
        <v>7</v>
      </c>
      <c r="K2451">
        <v>411.6</v>
      </c>
      <c r="L2451" s="11" t="s">
        <v>11925</v>
      </c>
      <c r="M2451" s="12" t="s">
        <v>6</v>
      </c>
      <c r="N2451" s="12" t="s">
        <v>6</v>
      </c>
      <c r="O2451" s="12">
        <v>423</v>
      </c>
      <c r="P2451" s="12" t="s">
        <v>6</v>
      </c>
      <c r="Q2451" s="12" t="s">
        <v>6</v>
      </c>
      <c r="R2451">
        <v>2450</v>
      </c>
    </row>
    <row r="2452" spans="1:18" ht="15" x14ac:dyDescent="0.45">
      <c r="A2452">
        <v>14326</v>
      </c>
      <c r="B2452">
        <v>14</v>
      </c>
      <c r="C2452">
        <v>56</v>
      </c>
      <c r="D2452">
        <v>33</v>
      </c>
      <c r="E2452">
        <v>132</v>
      </c>
      <c r="F2452">
        <v>40</v>
      </c>
      <c r="G2452">
        <v>159.36000000000001</v>
      </c>
      <c r="H2452">
        <v>16</v>
      </c>
      <c r="I2452">
        <v>64</v>
      </c>
      <c r="J2452">
        <v>103</v>
      </c>
      <c r="K2452">
        <v>411.36</v>
      </c>
      <c r="L2452" s="11" t="s">
        <v>11928</v>
      </c>
      <c r="M2452" s="12" t="s">
        <v>6</v>
      </c>
      <c r="N2452" s="12">
        <v>580</v>
      </c>
      <c r="O2452" s="12" t="s">
        <v>6</v>
      </c>
      <c r="P2452" s="12" t="s">
        <v>6</v>
      </c>
      <c r="Q2452" s="12" t="s">
        <v>6</v>
      </c>
      <c r="R2452">
        <v>2451</v>
      </c>
    </row>
    <row r="2453" spans="1:18" ht="15" x14ac:dyDescent="0.45">
      <c r="A2453">
        <v>27885</v>
      </c>
      <c r="B2453">
        <v>6</v>
      </c>
      <c r="C2453">
        <v>134.4</v>
      </c>
      <c r="D2453">
        <v>2</v>
      </c>
      <c r="E2453">
        <v>44.8</v>
      </c>
      <c r="F2453">
        <v>4</v>
      </c>
      <c r="G2453">
        <v>87.81</v>
      </c>
      <c r="H2453">
        <v>6</v>
      </c>
      <c r="I2453">
        <v>144</v>
      </c>
      <c r="J2453">
        <v>18</v>
      </c>
      <c r="K2453">
        <v>411.01</v>
      </c>
      <c r="L2453" s="11" t="s">
        <v>11926</v>
      </c>
      <c r="M2453" s="12" t="s">
        <v>6</v>
      </c>
      <c r="N2453" s="12" t="s">
        <v>6</v>
      </c>
      <c r="O2453" s="12" t="s">
        <v>6</v>
      </c>
      <c r="P2453" s="12">
        <v>536</v>
      </c>
      <c r="Q2453" s="12" t="s">
        <v>6</v>
      </c>
      <c r="R2453">
        <v>2452</v>
      </c>
    </row>
    <row r="2454" spans="1:18" ht="15" x14ac:dyDescent="0.45">
      <c r="A2454">
        <v>28240</v>
      </c>
      <c r="B2454">
        <v>13</v>
      </c>
      <c r="C2454">
        <v>102.7</v>
      </c>
      <c r="D2454">
        <v>15</v>
      </c>
      <c r="E2454">
        <v>118.5</v>
      </c>
      <c r="F2454">
        <v>15</v>
      </c>
      <c r="G2454">
        <v>118.5</v>
      </c>
      <c r="H2454">
        <v>9</v>
      </c>
      <c r="I2454">
        <v>71.099999999999994</v>
      </c>
      <c r="J2454">
        <v>52</v>
      </c>
      <c r="K2454">
        <v>410.79999999999995</v>
      </c>
      <c r="L2454" s="11" t="s">
        <v>11928</v>
      </c>
      <c r="M2454" s="12" t="s">
        <v>6</v>
      </c>
      <c r="N2454" s="12">
        <v>581</v>
      </c>
      <c r="O2454" s="12" t="s">
        <v>6</v>
      </c>
      <c r="P2454" s="12" t="s">
        <v>6</v>
      </c>
      <c r="Q2454" s="12" t="s">
        <v>6</v>
      </c>
      <c r="R2454">
        <v>2453</v>
      </c>
    </row>
    <row r="2455" spans="1:18" ht="15" x14ac:dyDescent="0.45">
      <c r="A2455">
        <v>12867</v>
      </c>
      <c r="B2455">
        <v>2</v>
      </c>
      <c r="C2455">
        <v>35.799999999999997</v>
      </c>
      <c r="D2455">
        <v>6</v>
      </c>
      <c r="E2455">
        <v>107.4</v>
      </c>
      <c r="F2455">
        <v>6</v>
      </c>
      <c r="G2455">
        <v>107.4</v>
      </c>
      <c r="H2455">
        <v>9</v>
      </c>
      <c r="I2455">
        <v>159.66999999999999</v>
      </c>
      <c r="J2455">
        <v>23</v>
      </c>
      <c r="K2455">
        <v>410.27</v>
      </c>
      <c r="L2455" s="11" t="s">
        <v>11927</v>
      </c>
      <c r="M2455" s="12" t="s">
        <v>6</v>
      </c>
      <c r="N2455" s="12" t="s">
        <v>6</v>
      </c>
      <c r="O2455" s="12" t="s">
        <v>6</v>
      </c>
      <c r="P2455" s="12" t="s">
        <v>6</v>
      </c>
      <c r="Q2455" s="12">
        <v>383</v>
      </c>
      <c r="R2455">
        <v>2454</v>
      </c>
    </row>
    <row r="2456" spans="1:18" ht="15" x14ac:dyDescent="0.45">
      <c r="A2456">
        <v>10933</v>
      </c>
      <c r="B2456">
        <v>25</v>
      </c>
      <c r="C2456">
        <v>312.7</v>
      </c>
      <c r="D2456">
        <v>7</v>
      </c>
      <c r="E2456">
        <v>97.3</v>
      </c>
      <c r="J2456">
        <v>32</v>
      </c>
      <c r="K2456">
        <v>410</v>
      </c>
      <c r="L2456" s="11" t="s">
        <v>11928</v>
      </c>
      <c r="M2456" s="12" t="s">
        <v>6</v>
      </c>
      <c r="N2456" s="12">
        <v>582</v>
      </c>
      <c r="O2456" s="12" t="s">
        <v>6</v>
      </c>
      <c r="P2456" s="12" t="s">
        <v>6</v>
      </c>
      <c r="Q2456" s="12" t="s">
        <v>6</v>
      </c>
      <c r="R2456">
        <v>2455</v>
      </c>
    </row>
    <row r="2457" spans="1:18" ht="15" x14ac:dyDescent="0.45">
      <c r="A2457">
        <v>17603</v>
      </c>
      <c r="B2457">
        <v>17</v>
      </c>
      <c r="C2457">
        <v>91.37</v>
      </c>
      <c r="D2457">
        <v>19</v>
      </c>
      <c r="E2457">
        <v>102.6</v>
      </c>
      <c r="F2457">
        <v>17</v>
      </c>
      <c r="G2457">
        <v>91.8</v>
      </c>
      <c r="H2457">
        <v>23</v>
      </c>
      <c r="I2457">
        <v>124.2</v>
      </c>
      <c r="J2457">
        <v>76</v>
      </c>
      <c r="K2457">
        <v>409.96999999999997</v>
      </c>
      <c r="L2457" s="11" t="s">
        <v>11926</v>
      </c>
      <c r="M2457" s="12" t="s">
        <v>6</v>
      </c>
      <c r="N2457" s="12" t="s">
        <v>6</v>
      </c>
      <c r="O2457" s="12" t="s">
        <v>6</v>
      </c>
      <c r="P2457" s="12">
        <v>537</v>
      </c>
      <c r="Q2457" s="12" t="s">
        <v>6</v>
      </c>
      <c r="R2457">
        <v>2456</v>
      </c>
    </row>
    <row r="2458" spans="1:18" ht="15" x14ac:dyDescent="0.45">
      <c r="A2458">
        <v>17659</v>
      </c>
      <c r="B2458">
        <v>19</v>
      </c>
      <c r="C2458">
        <v>149.47</v>
      </c>
      <c r="D2458">
        <v>12</v>
      </c>
      <c r="E2458">
        <v>94.8</v>
      </c>
      <c r="F2458">
        <v>14</v>
      </c>
      <c r="G2458">
        <v>109.97</v>
      </c>
      <c r="H2458">
        <v>7</v>
      </c>
      <c r="I2458">
        <v>55.3</v>
      </c>
      <c r="J2458">
        <v>52</v>
      </c>
      <c r="K2458">
        <v>409.54</v>
      </c>
      <c r="L2458" s="11" t="s">
        <v>11925</v>
      </c>
      <c r="M2458" s="12" t="s">
        <v>6</v>
      </c>
      <c r="N2458" s="12" t="s">
        <v>6</v>
      </c>
      <c r="O2458" s="12">
        <v>424</v>
      </c>
      <c r="P2458" s="12" t="s">
        <v>6</v>
      </c>
      <c r="Q2458" s="12" t="s">
        <v>6</v>
      </c>
      <c r="R2458">
        <v>2457</v>
      </c>
    </row>
    <row r="2459" spans="1:18" ht="15" x14ac:dyDescent="0.45">
      <c r="A2459">
        <v>31799</v>
      </c>
      <c r="F2459">
        <v>30</v>
      </c>
      <c r="G2459">
        <v>206.45</v>
      </c>
      <c r="H2459">
        <v>30</v>
      </c>
      <c r="I2459">
        <v>202.8</v>
      </c>
      <c r="J2459">
        <v>60</v>
      </c>
      <c r="K2459">
        <v>409.25</v>
      </c>
      <c r="L2459" s="11" t="s">
        <v>11927</v>
      </c>
      <c r="M2459" s="12" t="s">
        <v>6</v>
      </c>
      <c r="N2459" s="12" t="s">
        <v>6</v>
      </c>
      <c r="O2459" s="12" t="s">
        <v>6</v>
      </c>
      <c r="P2459" s="12" t="s">
        <v>6</v>
      </c>
      <c r="Q2459" s="12">
        <v>384</v>
      </c>
      <c r="R2459">
        <v>2458</v>
      </c>
    </row>
    <row r="2460" spans="1:18" ht="15" x14ac:dyDescent="0.45">
      <c r="A2460">
        <v>23293</v>
      </c>
      <c r="B2460">
        <v>43</v>
      </c>
      <c r="C2460">
        <v>167.39</v>
      </c>
      <c r="D2460">
        <v>32</v>
      </c>
      <c r="E2460">
        <v>124.8</v>
      </c>
      <c r="F2460">
        <v>28</v>
      </c>
      <c r="G2460">
        <v>109.2</v>
      </c>
      <c r="H2460">
        <v>2</v>
      </c>
      <c r="I2460">
        <v>7.8</v>
      </c>
      <c r="J2460">
        <v>105</v>
      </c>
      <c r="K2460">
        <v>409.19</v>
      </c>
      <c r="L2460" s="11" t="s">
        <v>11926</v>
      </c>
      <c r="M2460" s="12" t="s">
        <v>6</v>
      </c>
      <c r="N2460" s="12" t="s">
        <v>6</v>
      </c>
      <c r="O2460" s="12" t="s">
        <v>6</v>
      </c>
      <c r="P2460" s="12">
        <v>538</v>
      </c>
      <c r="Q2460" s="12" t="s">
        <v>6</v>
      </c>
      <c r="R2460">
        <v>2459</v>
      </c>
    </row>
    <row r="2461" spans="1:18" ht="15" x14ac:dyDescent="0.45">
      <c r="A2461">
        <v>22392</v>
      </c>
      <c r="B2461">
        <v>18</v>
      </c>
      <c r="C2461">
        <v>140.1</v>
      </c>
      <c r="D2461">
        <v>11</v>
      </c>
      <c r="E2461">
        <v>86.9</v>
      </c>
      <c r="F2461">
        <v>2</v>
      </c>
      <c r="G2461">
        <v>15.8</v>
      </c>
      <c r="H2461">
        <v>21</v>
      </c>
      <c r="I2461">
        <v>165.9</v>
      </c>
      <c r="J2461">
        <v>52</v>
      </c>
      <c r="K2461">
        <v>408.70000000000005</v>
      </c>
      <c r="L2461" s="11" t="s">
        <v>11927</v>
      </c>
      <c r="M2461" s="12" t="s">
        <v>6</v>
      </c>
      <c r="N2461" s="12" t="s">
        <v>6</v>
      </c>
      <c r="O2461" s="12" t="s">
        <v>6</v>
      </c>
      <c r="P2461" s="12" t="s">
        <v>6</v>
      </c>
      <c r="Q2461" s="12">
        <v>385</v>
      </c>
      <c r="R2461">
        <v>2460</v>
      </c>
    </row>
    <row r="2462" spans="1:18" ht="15" x14ac:dyDescent="0.45">
      <c r="A2462">
        <v>17024</v>
      </c>
      <c r="B2462">
        <v>5</v>
      </c>
      <c r="C2462">
        <v>204.5</v>
      </c>
      <c r="D2462">
        <v>4</v>
      </c>
      <c r="E2462">
        <v>163.6</v>
      </c>
      <c r="H2462">
        <v>1</v>
      </c>
      <c r="I2462">
        <v>39.9</v>
      </c>
      <c r="J2462">
        <v>10</v>
      </c>
      <c r="K2462">
        <v>408</v>
      </c>
      <c r="L2462" s="11" t="s">
        <v>11926</v>
      </c>
      <c r="M2462" s="12" t="s">
        <v>6</v>
      </c>
      <c r="N2462" s="12" t="s">
        <v>6</v>
      </c>
      <c r="O2462" s="12" t="s">
        <v>6</v>
      </c>
      <c r="P2462" s="12">
        <v>539</v>
      </c>
      <c r="Q2462" s="12" t="s">
        <v>6</v>
      </c>
      <c r="R2462">
        <v>2461</v>
      </c>
    </row>
    <row r="2463" spans="1:18" ht="15" x14ac:dyDescent="0.45">
      <c r="A2463">
        <v>17811</v>
      </c>
      <c r="B2463">
        <v>11</v>
      </c>
      <c r="C2463">
        <v>74.8</v>
      </c>
      <c r="D2463">
        <v>12</v>
      </c>
      <c r="E2463">
        <v>81.599999999999994</v>
      </c>
      <c r="F2463">
        <v>19</v>
      </c>
      <c r="G2463">
        <v>129.19999999999999</v>
      </c>
      <c r="H2463">
        <v>18</v>
      </c>
      <c r="I2463">
        <v>122.4</v>
      </c>
      <c r="J2463">
        <v>60</v>
      </c>
      <c r="K2463">
        <v>408</v>
      </c>
      <c r="L2463" s="11" t="s">
        <v>11925</v>
      </c>
      <c r="M2463" s="12" t="s">
        <v>6</v>
      </c>
      <c r="N2463" s="12" t="s">
        <v>6</v>
      </c>
      <c r="O2463" s="12">
        <v>425</v>
      </c>
      <c r="P2463" s="12" t="s">
        <v>6</v>
      </c>
      <c r="Q2463" s="12" t="s">
        <v>6</v>
      </c>
      <c r="R2463">
        <v>2462</v>
      </c>
    </row>
    <row r="2464" spans="1:18" ht="15" x14ac:dyDescent="0.45">
      <c r="A2464">
        <v>28133</v>
      </c>
      <c r="B2464">
        <v>3</v>
      </c>
      <c r="C2464">
        <v>51</v>
      </c>
      <c r="D2464">
        <v>17</v>
      </c>
      <c r="E2464">
        <v>289</v>
      </c>
      <c r="F2464">
        <v>4</v>
      </c>
      <c r="G2464">
        <v>68</v>
      </c>
      <c r="J2464">
        <v>24</v>
      </c>
      <c r="K2464">
        <v>408</v>
      </c>
      <c r="L2464" s="11" t="s">
        <v>11926</v>
      </c>
      <c r="M2464" s="12" t="s">
        <v>6</v>
      </c>
      <c r="N2464" s="12" t="s">
        <v>6</v>
      </c>
      <c r="O2464" s="12" t="s">
        <v>6</v>
      </c>
      <c r="P2464" s="12">
        <v>540</v>
      </c>
      <c r="Q2464" s="12" t="s">
        <v>6</v>
      </c>
      <c r="R2464">
        <v>2463</v>
      </c>
    </row>
    <row r="2465" spans="1:18" ht="15" x14ac:dyDescent="0.45">
      <c r="A2465">
        <v>23444</v>
      </c>
      <c r="B2465">
        <v>22</v>
      </c>
      <c r="C2465">
        <v>119.2</v>
      </c>
      <c r="D2465">
        <v>14</v>
      </c>
      <c r="E2465">
        <v>80</v>
      </c>
      <c r="F2465">
        <v>17</v>
      </c>
      <c r="G2465">
        <v>98.6</v>
      </c>
      <c r="H2465">
        <v>19</v>
      </c>
      <c r="I2465">
        <v>110.2</v>
      </c>
      <c r="J2465">
        <v>72</v>
      </c>
      <c r="K2465">
        <v>407.99999999999994</v>
      </c>
      <c r="L2465" s="11" t="s">
        <v>11928</v>
      </c>
      <c r="M2465" s="12" t="s">
        <v>6</v>
      </c>
      <c r="N2465" s="12">
        <v>583</v>
      </c>
      <c r="O2465" s="12" t="s">
        <v>6</v>
      </c>
      <c r="P2465" s="12" t="s">
        <v>6</v>
      </c>
      <c r="Q2465" s="12" t="s">
        <v>6</v>
      </c>
      <c r="R2465">
        <v>2464</v>
      </c>
    </row>
    <row r="2466" spans="1:18" ht="15" x14ac:dyDescent="0.45">
      <c r="A2466">
        <v>31694</v>
      </c>
      <c r="F2466">
        <v>69</v>
      </c>
      <c r="G2466">
        <v>192.76</v>
      </c>
      <c r="H2466">
        <v>77</v>
      </c>
      <c r="I2466">
        <v>215.16</v>
      </c>
      <c r="J2466">
        <v>146</v>
      </c>
      <c r="K2466">
        <v>407.91999999999996</v>
      </c>
      <c r="L2466" s="11" t="s">
        <v>11927</v>
      </c>
      <c r="M2466" s="12" t="s">
        <v>6</v>
      </c>
      <c r="N2466" s="12" t="s">
        <v>6</v>
      </c>
      <c r="O2466" s="12" t="s">
        <v>6</v>
      </c>
      <c r="P2466" s="12" t="s">
        <v>6</v>
      </c>
      <c r="Q2466" s="12">
        <v>386</v>
      </c>
      <c r="R2466">
        <v>2465</v>
      </c>
    </row>
    <row r="2467" spans="1:18" ht="15" x14ac:dyDescent="0.45">
      <c r="A2467">
        <v>17525</v>
      </c>
      <c r="B2467">
        <v>38</v>
      </c>
      <c r="C2467">
        <v>98.8</v>
      </c>
      <c r="D2467">
        <v>26</v>
      </c>
      <c r="E2467">
        <v>67.599999999999994</v>
      </c>
      <c r="F2467">
        <v>45</v>
      </c>
      <c r="G2467">
        <v>117</v>
      </c>
      <c r="H2467">
        <v>43</v>
      </c>
      <c r="I2467">
        <v>124.4</v>
      </c>
      <c r="J2467">
        <v>152</v>
      </c>
      <c r="K2467">
        <v>407.79999999999995</v>
      </c>
      <c r="L2467" s="11" t="s">
        <v>11928</v>
      </c>
      <c r="M2467" s="12" t="s">
        <v>6</v>
      </c>
      <c r="N2467" s="12">
        <v>584</v>
      </c>
      <c r="O2467" s="12" t="s">
        <v>6</v>
      </c>
      <c r="P2467" s="12" t="s">
        <v>6</v>
      </c>
      <c r="Q2467" s="12" t="s">
        <v>6</v>
      </c>
      <c r="R2467">
        <v>2466</v>
      </c>
    </row>
    <row r="2468" spans="1:18" ht="15" x14ac:dyDescent="0.45">
      <c r="A2468">
        <v>10216</v>
      </c>
      <c r="B2468">
        <v>29</v>
      </c>
      <c r="C2468">
        <v>127.6</v>
      </c>
      <c r="D2468">
        <v>38</v>
      </c>
      <c r="E2468">
        <v>163.08000000000001</v>
      </c>
      <c r="F2468">
        <v>30</v>
      </c>
      <c r="G2468">
        <v>117</v>
      </c>
      <c r="J2468">
        <v>97</v>
      </c>
      <c r="K2468">
        <v>407.68</v>
      </c>
      <c r="L2468" s="11" t="s">
        <v>11925</v>
      </c>
      <c r="M2468" s="12" t="s">
        <v>6</v>
      </c>
      <c r="N2468" s="12" t="s">
        <v>6</v>
      </c>
      <c r="O2468" s="12">
        <v>426</v>
      </c>
      <c r="P2468" s="12" t="s">
        <v>6</v>
      </c>
      <c r="Q2468" s="12" t="s">
        <v>6</v>
      </c>
      <c r="R2468">
        <v>2467</v>
      </c>
    </row>
    <row r="2469" spans="1:18" ht="15" x14ac:dyDescent="0.45">
      <c r="A2469">
        <v>10843</v>
      </c>
      <c r="B2469">
        <v>3</v>
      </c>
      <c r="C2469">
        <v>51</v>
      </c>
      <c r="D2469">
        <v>7</v>
      </c>
      <c r="E2469">
        <v>119</v>
      </c>
      <c r="F2469">
        <v>4</v>
      </c>
      <c r="G2469">
        <v>68</v>
      </c>
      <c r="H2469">
        <v>10</v>
      </c>
      <c r="I2469">
        <v>169</v>
      </c>
      <c r="J2469">
        <v>24</v>
      </c>
      <c r="K2469">
        <v>407</v>
      </c>
      <c r="L2469" s="11" t="s">
        <v>11925</v>
      </c>
      <c r="M2469" s="12" t="s">
        <v>6</v>
      </c>
      <c r="N2469" s="12" t="s">
        <v>6</v>
      </c>
      <c r="O2469" s="12">
        <v>427</v>
      </c>
      <c r="P2469" s="12" t="s">
        <v>6</v>
      </c>
      <c r="Q2469" s="12" t="s">
        <v>6</v>
      </c>
      <c r="R2469">
        <v>2468</v>
      </c>
    </row>
    <row r="2470" spans="1:18" ht="15" x14ac:dyDescent="0.45">
      <c r="A2470">
        <v>28356</v>
      </c>
      <c r="B2470">
        <v>29</v>
      </c>
      <c r="C2470">
        <v>86.76</v>
      </c>
      <c r="D2470">
        <v>54</v>
      </c>
      <c r="E2470">
        <v>161.04</v>
      </c>
      <c r="F2470">
        <v>38</v>
      </c>
      <c r="G2470">
        <v>114</v>
      </c>
      <c r="H2470">
        <v>15</v>
      </c>
      <c r="I2470">
        <v>44.76</v>
      </c>
      <c r="J2470">
        <v>136</v>
      </c>
      <c r="K2470">
        <v>406.56</v>
      </c>
      <c r="L2470" s="11" t="s">
        <v>11923</v>
      </c>
      <c r="M2470" s="12" t="s">
        <v>6</v>
      </c>
      <c r="N2470" s="12" t="s">
        <v>6</v>
      </c>
      <c r="O2470" s="12" t="s">
        <v>6</v>
      </c>
      <c r="P2470" s="12" t="s">
        <v>6</v>
      </c>
      <c r="Q2470" s="12" t="s">
        <v>6</v>
      </c>
      <c r="R2470">
        <v>2469</v>
      </c>
    </row>
    <row r="2471" spans="1:18" ht="15" x14ac:dyDescent="0.45">
      <c r="A2471">
        <v>28551</v>
      </c>
      <c r="B2471">
        <v>25</v>
      </c>
      <c r="C2471">
        <v>149.52000000000001</v>
      </c>
      <c r="F2471">
        <v>24</v>
      </c>
      <c r="G2471">
        <v>143.52000000000001</v>
      </c>
      <c r="H2471">
        <v>19</v>
      </c>
      <c r="I2471">
        <v>113.52</v>
      </c>
      <c r="J2471">
        <v>68</v>
      </c>
      <c r="K2471">
        <v>406.56</v>
      </c>
      <c r="L2471" s="11" t="s">
        <v>11926</v>
      </c>
      <c r="M2471" s="12" t="s">
        <v>6</v>
      </c>
      <c r="N2471" s="12" t="s">
        <v>6</v>
      </c>
      <c r="O2471" s="12" t="s">
        <v>6</v>
      </c>
      <c r="P2471" s="12">
        <v>541</v>
      </c>
      <c r="Q2471" s="12" t="s">
        <v>6</v>
      </c>
      <c r="R2471">
        <v>2470</v>
      </c>
    </row>
    <row r="2472" spans="1:18" ht="15" x14ac:dyDescent="0.45">
      <c r="A2472">
        <v>27666</v>
      </c>
      <c r="B2472">
        <v>15</v>
      </c>
      <c r="C2472">
        <v>113.85</v>
      </c>
      <c r="D2472">
        <v>19</v>
      </c>
      <c r="E2472">
        <v>150.1</v>
      </c>
      <c r="F2472">
        <v>18</v>
      </c>
      <c r="G2472">
        <v>142.19999999999999</v>
      </c>
      <c r="J2472">
        <v>52</v>
      </c>
      <c r="K2472">
        <v>406.15</v>
      </c>
      <c r="L2472" s="11" t="s">
        <v>11925</v>
      </c>
      <c r="M2472" s="12" t="s">
        <v>6</v>
      </c>
      <c r="N2472" s="12" t="s">
        <v>6</v>
      </c>
      <c r="O2472" s="12">
        <v>428</v>
      </c>
      <c r="P2472" s="12" t="s">
        <v>6</v>
      </c>
      <c r="Q2472" s="12" t="s">
        <v>6</v>
      </c>
      <c r="R2472">
        <v>2471</v>
      </c>
    </row>
    <row r="2473" spans="1:18" ht="15" x14ac:dyDescent="0.45">
      <c r="A2473">
        <v>15291</v>
      </c>
      <c r="D2473">
        <v>14</v>
      </c>
      <c r="E2473">
        <v>58.46</v>
      </c>
      <c r="F2473">
        <v>38</v>
      </c>
      <c r="G2473">
        <v>158.58000000000001</v>
      </c>
      <c r="H2473">
        <v>45</v>
      </c>
      <c r="I2473">
        <v>189</v>
      </c>
      <c r="J2473">
        <v>97</v>
      </c>
      <c r="K2473">
        <v>406.04</v>
      </c>
      <c r="L2473" s="11" t="s">
        <v>11926</v>
      </c>
      <c r="M2473" s="12" t="s">
        <v>6</v>
      </c>
      <c r="N2473" s="12" t="s">
        <v>6</v>
      </c>
      <c r="O2473" s="12" t="s">
        <v>6</v>
      </c>
      <c r="P2473" s="12">
        <v>542</v>
      </c>
      <c r="Q2473" s="12" t="s">
        <v>6</v>
      </c>
      <c r="R2473">
        <v>2472</v>
      </c>
    </row>
    <row r="2474" spans="1:18" ht="15" x14ac:dyDescent="0.45">
      <c r="A2474">
        <v>29967</v>
      </c>
      <c r="B2474">
        <v>6</v>
      </c>
      <c r="C2474">
        <v>21</v>
      </c>
      <c r="D2474">
        <v>35</v>
      </c>
      <c r="E2474">
        <v>122.5</v>
      </c>
      <c r="F2474">
        <v>33</v>
      </c>
      <c r="G2474">
        <v>115.5</v>
      </c>
      <c r="H2474">
        <v>42</v>
      </c>
      <c r="I2474">
        <v>147</v>
      </c>
      <c r="J2474">
        <v>116</v>
      </c>
      <c r="K2474">
        <v>406</v>
      </c>
      <c r="L2474" s="11" t="s">
        <v>11925</v>
      </c>
      <c r="M2474" s="12" t="s">
        <v>6</v>
      </c>
      <c r="N2474" s="12" t="s">
        <v>6</v>
      </c>
      <c r="O2474" s="12">
        <v>429</v>
      </c>
      <c r="P2474" s="12" t="s">
        <v>6</v>
      </c>
      <c r="Q2474" s="12" t="s">
        <v>6</v>
      </c>
      <c r="R2474">
        <v>2473</v>
      </c>
    </row>
    <row r="2475" spans="1:18" ht="15" x14ac:dyDescent="0.45">
      <c r="A2475">
        <v>12361</v>
      </c>
      <c r="B2475">
        <v>15</v>
      </c>
      <c r="C2475">
        <v>78</v>
      </c>
      <c r="D2475">
        <v>6</v>
      </c>
      <c r="E2475">
        <v>31.2</v>
      </c>
      <c r="F2475">
        <v>31</v>
      </c>
      <c r="G2475">
        <v>161.19999999999999</v>
      </c>
      <c r="H2475">
        <v>26</v>
      </c>
      <c r="I2475">
        <v>135.19999999999999</v>
      </c>
      <c r="J2475">
        <v>78</v>
      </c>
      <c r="K2475">
        <v>405.59999999999997</v>
      </c>
      <c r="L2475" s="11" t="s">
        <v>11928</v>
      </c>
      <c r="M2475" s="12" t="s">
        <v>6</v>
      </c>
      <c r="N2475" s="12">
        <v>585</v>
      </c>
      <c r="O2475" s="12" t="s">
        <v>6</v>
      </c>
      <c r="P2475" s="12" t="s">
        <v>6</v>
      </c>
      <c r="Q2475" s="12" t="s">
        <v>6</v>
      </c>
      <c r="R2475">
        <v>2474</v>
      </c>
    </row>
    <row r="2476" spans="1:18" ht="15" x14ac:dyDescent="0.45">
      <c r="A2476">
        <v>13822</v>
      </c>
      <c r="B2476">
        <v>7</v>
      </c>
      <c r="C2476">
        <v>117.64</v>
      </c>
      <c r="D2476">
        <v>3</v>
      </c>
      <c r="E2476">
        <v>49.64</v>
      </c>
      <c r="F2476">
        <v>7</v>
      </c>
      <c r="G2476">
        <v>119</v>
      </c>
      <c r="H2476">
        <v>8</v>
      </c>
      <c r="I2476">
        <v>119.2</v>
      </c>
      <c r="J2476">
        <v>25</v>
      </c>
      <c r="K2476">
        <v>405.47999999999996</v>
      </c>
      <c r="L2476" s="11" t="s">
        <v>11926</v>
      </c>
      <c r="M2476" s="12" t="s">
        <v>6</v>
      </c>
      <c r="N2476" s="12" t="s">
        <v>6</v>
      </c>
      <c r="O2476" s="12" t="s">
        <v>6</v>
      </c>
      <c r="P2476" s="12">
        <v>543</v>
      </c>
      <c r="Q2476" s="12" t="s">
        <v>6</v>
      </c>
      <c r="R2476">
        <v>2475</v>
      </c>
    </row>
    <row r="2477" spans="1:18" ht="15" x14ac:dyDescent="0.45">
      <c r="A2477">
        <v>16817</v>
      </c>
      <c r="B2477">
        <v>1</v>
      </c>
      <c r="C2477">
        <v>81</v>
      </c>
      <c r="D2477">
        <v>3</v>
      </c>
      <c r="E2477">
        <v>243</v>
      </c>
      <c r="F2477">
        <v>1</v>
      </c>
      <c r="G2477">
        <v>81</v>
      </c>
      <c r="J2477">
        <v>5</v>
      </c>
      <c r="K2477">
        <v>405</v>
      </c>
      <c r="L2477" s="11" t="s">
        <v>11925</v>
      </c>
      <c r="M2477" s="12" t="s">
        <v>6</v>
      </c>
      <c r="N2477" s="12" t="s">
        <v>6</v>
      </c>
      <c r="O2477" s="12">
        <v>430</v>
      </c>
      <c r="P2477" s="12" t="s">
        <v>6</v>
      </c>
      <c r="Q2477" s="12" t="s">
        <v>6</v>
      </c>
      <c r="R2477">
        <v>2476</v>
      </c>
    </row>
    <row r="2478" spans="1:18" ht="15" x14ac:dyDescent="0.45">
      <c r="A2478">
        <v>13452</v>
      </c>
      <c r="B2478">
        <v>4</v>
      </c>
      <c r="C2478">
        <v>90.4</v>
      </c>
      <c r="D2478">
        <v>6</v>
      </c>
      <c r="E2478">
        <v>135.6</v>
      </c>
      <c r="F2478">
        <v>3</v>
      </c>
      <c r="G2478">
        <v>67.8</v>
      </c>
      <c r="H2478">
        <v>5</v>
      </c>
      <c r="I2478">
        <v>111.19</v>
      </c>
      <c r="J2478">
        <v>18</v>
      </c>
      <c r="K2478">
        <v>404.99</v>
      </c>
      <c r="L2478" s="11" t="s">
        <v>11926</v>
      </c>
      <c r="M2478" s="12" t="s">
        <v>6</v>
      </c>
      <c r="N2478" s="12" t="s">
        <v>6</v>
      </c>
      <c r="O2478" s="12" t="s">
        <v>6</v>
      </c>
      <c r="P2478" s="12">
        <v>544</v>
      </c>
      <c r="Q2478" s="12" t="s">
        <v>6</v>
      </c>
      <c r="R2478">
        <v>2477</v>
      </c>
    </row>
    <row r="2479" spans="1:18" ht="15" x14ac:dyDescent="0.45">
      <c r="A2479">
        <v>10950</v>
      </c>
      <c r="B2479">
        <v>4</v>
      </c>
      <c r="C2479">
        <v>33.32</v>
      </c>
      <c r="D2479">
        <v>17</v>
      </c>
      <c r="E2479">
        <v>166.6</v>
      </c>
      <c r="F2479">
        <v>21</v>
      </c>
      <c r="G2479">
        <v>205.02</v>
      </c>
      <c r="J2479">
        <v>42</v>
      </c>
      <c r="K2479">
        <v>404.94</v>
      </c>
      <c r="L2479" s="11" t="s">
        <v>11928</v>
      </c>
      <c r="M2479" s="12" t="s">
        <v>6</v>
      </c>
      <c r="N2479" s="12">
        <v>586</v>
      </c>
      <c r="O2479" s="12" t="s">
        <v>6</v>
      </c>
      <c r="P2479" s="12" t="s">
        <v>6</v>
      </c>
      <c r="Q2479" s="12" t="s">
        <v>6</v>
      </c>
      <c r="R2479">
        <v>2478</v>
      </c>
    </row>
    <row r="2480" spans="1:18" ht="15" x14ac:dyDescent="0.45">
      <c r="A2480">
        <v>31679</v>
      </c>
      <c r="B2480">
        <v>2</v>
      </c>
      <c r="C2480">
        <v>11</v>
      </c>
      <c r="D2480">
        <v>20</v>
      </c>
      <c r="E2480">
        <v>108.68</v>
      </c>
      <c r="F2480">
        <v>27</v>
      </c>
      <c r="G2480">
        <v>147.62</v>
      </c>
      <c r="H2480">
        <v>25</v>
      </c>
      <c r="I2480">
        <v>137.5</v>
      </c>
      <c r="J2480">
        <v>74</v>
      </c>
      <c r="K2480">
        <v>404.8</v>
      </c>
      <c r="L2480" s="11" t="s">
        <v>11927</v>
      </c>
      <c r="M2480" s="12" t="s">
        <v>6</v>
      </c>
      <c r="N2480" s="12" t="s">
        <v>6</v>
      </c>
      <c r="O2480" s="12" t="s">
        <v>6</v>
      </c>
      <c r="P2480" s="12" t="s">
        <v>6</v>
      </c>
      <c r="Q2480" s="12">
        <v>387</v>
      </c>
      <c r="R2480">
        <v>2479</v>
      </c>
    </row>
    <row r="2481" spans="1:18" ht="15" x14ac:dyDescent="0.45">
      <c r="A2481">
        <v>17735</v>
      </c>
      <c r="B2481">
        <v>7</v>
      </c>
      <c r="C2481">
        <v>108.5</v>
      </c>
      <c r="D2481">
        <v>14</v>
      </c>
      <c r="E2481">
        <v>209.56</v>
      </c>
      <c r="H2481">
        <v>5</v>
      </c>
      <c r="I2481">
        <v>86.4</v>
      </c>
      <c r="J2481">
        <v>26</v>
      </c>
      <c r="K2481">
        <v>404.46000000000004</v>
      </c>
      <c r="L2481" s="11" t="s">
        <v>11928</v>
      </c>
      <c r="M2481" s="12" t="s">
        <v>6</v>
      </c>
      <c r="N2481" s="12">
        <v>587</v>
      </c>
      <c r="O2481" s="12" t="s">
        <v>6</v>
      </c>
      <c r="P2481" s="12" t="s">
        <v>6</v>
      </c>
      <c r="Q2481" s="12" t="s">
        <v>6</v>
      </c>
      <c r="R2481">
        <v>2480</v>
      </c>
    </row>
    <row r="2482" spans="1:18" ht="15" x14ac:dyDescent="0.45">
      <c r="A2482">
        <v>30023</v>
      </c>
      <c r="B2482">
        <v>7</v>
      </c>
      <c r="C2482">
        <v>166.6</v>
      </c>
      <c r="D2482">
        <v>2</v>
      </c>
      <c r="E2482">
        <v>47.6</v>
      </c>
      <c r="F2482">
        <v>4</v>
      </c>
      <c r="G2482">
        <v>89.5</v>
      </c>
      <c r="H2482">
        <v>5</v>
      </c>
      <c r="I2482">
        <v>100.75</v>
      </c>
      <c r="J2482">
        <v>18</v>
      </c>
      <c r="K2482">
        <v>404.45</v>
      </c>
      <c r="L2482" s="11" t="s">
        <v>11927</v>
      </c>
      <c r="M2482" s="12" t="s">
        <v>6</v>
      </c>
      <c r="N2482" s="12" t="s">
        <v>6</v>
      </c>
      <c r="O2482" s="12" t="s">
        <v>6</v>
      </c>
      <c r="P2482" s="12" t="s">
        <v>6</v>
      </c>
      <c r="Q2482" s="12">
        <v>388</v>
      </c>
      <c r="R2482">
        <v>2481</v>
      </c>
    </row>
    <row r="2483" spans="1:18" ht="15" x14ac:dyDescent="0.45">
      <c r="A2483">
        <v>12790</v>
      </c>
      <c r="B2483">
        <v>18</v>
      </c>
      <c r="C2483">
        <v>154.80000000000001</v>
      </c>
      <c r="D2483">
        <v>12</v>
      </c>
      <c r="E2483">
        <v>103.2</v>
      </c>
      <c r="F2483">
        <v>7</v>
      </c>
      <c r="G2483">
        <v>60.2</v>
      </c>
      <c r="H2483">
        <v>10</v>
      </c>
      <c r="I2483">
        <v>86</v>
      </c>
      <c r="J2483">
        <v>47</v>
      </c>
      <c r="K2483">
        <v>404.2</v>
      </c>
      <c r="L2483" s="11" t="s">
        <v>11927</v>
      </c>
      <c r="M2483" s="12" t="s">
        <v>6</v>
      </c>
      <c r="N2483" s="12" t="s">
        <v>6</v>
      </c>
      <c r="O2483" s="12" t="s">
        <v>6</v>
      </c>
      <c r="P2483" s="12" t="s">
        <v>6</v>
      </c>
      <c r="Q2483" s="12">
        <v>389</v>
      </c>
      <c r="R2483">
        <v>2482</v>
      </c>
    </row>
    <row r="2484" spans="1:18" ht="15" x14ac:dyDescent="0.45">
      <c r="A2484">
        <v>23054</v>
      </c>
      <c r="B2484">
        <v>3</v>
      </c>
      <c r="C2484">
        <v>134.69999999999999</v>
      </c>
      <c r="D2484">
        <v>2</v>
      </c>
      <c r="E2484">
        <v>89.8</v>
      </c>
      <c r="F2484">
        <v>3</v>
      </c>
      <c r="G2484">
        <v>134.69999999999999</v>
      </c>
      <c r="H2484">
        <v>1</v>
      </c>
      <c r="I2484">
        <v>44.9</v>
      </c>
      <c r="J2484">
        <v>9</v>
      </c>
      <c r="K2484">
        <v>404.09999999999997</v>
      </c>
      <c r="L2484" s="11" t="s">
        <v>11925</v>
      </c>
      <c r="M2484" s="12" t="s">
        <v>6</v>
      </c>
      <c r="N2484" s="12" t="s">
        <v>6</v>
      </c>
      <c r="O2484" s="12">
        <v>431</v>
      </c>
      <c r="P2484" s="12" t="s">
        <v>6</v>
      </c>
      <c r="Q2484" s="12" t="s">
        <v>6</v>
      </c>
      <c r="R2484">
        <v>2483</v>
      </c>
    </row>
    <row r="2485" spans="1:18" ht="15" x14ac:dyDescent="0.45">
      <c r="A2485">
        <v>30183</v>
      </c>
      <c r="B2485">
        <v>3</v>
      </c>
      <c r="C2485">
        <v>134.69999999999999</v>
      </c>
      <c r="F2485">
        <v>4</v>
      </c>
      <c r="G2485">
        <v>179.6</v>
      </c>
      <c r="H2485">
        <v>2</v>
      </c>
      <c r="I2485">
        <v>89.8</v>
      </c>
      <c r="J2485">
        <v>9</v>
      </c>
      <c r="K2485">
        <v>404.09999999999997</v>
      </c>
      <c r="L2485" s="11" t="s">
        <v>11925</v>
      </c>
      <c r="M2485" s="12" t="s">
        <v>6</v>
      </c>
      <c r="N2485" s="12" t="s">
        <v>6</v>
      </c>
      <c r="O2485" s="12">
        <v>432</v>
      </c>
      <c r="P2485" s="12" t="s">
        <v>6</v>
      </c>
      <c r="Q2485" s="12" t="s">
        <v>6</v>
      </c>
      <c r="R2485">
        <v>2484</v>
      </c>
    </row>
    <row r="2486" spans="1:18" ht="15" x14ac:dyDescent="0.45">
      <c r="A2486">
        <v>10218</v>
      </c>
      <c r="B2486">
        <v>13</v>
      </c>
      <c r="C2486">
        <v>115.7</v>
      </c>
      <c r="D2486">
        <v>5</v>
      </c>
      <c r="E2486">
        <v>43.79</v>
      </c>
      <c r="F2486">
        <v>18</v>
      </c>
      <c r="G2486">
        <v>167.73</v>
      </c>
      <c r="H2486">
        <v>8</v>
      </c>
      <c r="I2486">
        <v>76.8</v>
      </c>
      <c r="J2486">
        <v>44</v>
      </c>
      <c r="K2486">
        <v>404.02000000000004</v>
      </c>
      <c r="L2486" s="11" t="s">
        <v>11925</v>
      </c>
      <c r="M2486" s="12" t="s">
        <v>6</v>
      </c>
      <c r="N2486" s="12" t="s">
        <v>6</v>
      </c>
      <c r="O2486" s="12">
        <v>433</v>
      </c>
      <c r="P2486" s="12" t="s">
        <v>6</v>
      </c>
      <c r="Q2486" s="12" t="s">
        <v>6</v>
      </c>
      <c r="R2486">
        <v>2485</v>
      </c>
    </row>
    <row r="2487" spans="1:18" ht="15" x14ac:dyDescent="0.45">
      <c r="A2487">
        <v>28523</v>
      </c>
      <c r="B2487">
        <v>10</v>
      </c>
      <c r="C2487">
        <v>135</v>
      </c>
      <c r="D2487">
        <v>3</v>
      </c>
      <c r="E2487">
        <v>40.5</v>
      </c>
      <c r="F2487">
        <v>8</v>
      </c>
      <c r="G2487">
        <v>108</v>
      </c>
      <c r="H2487">
        <v>9</v>
      </c>
      <c r="I2487">
        <v>120.42</v>
      </c>
      <c r="J2487">
        <v>30</v>
      </c>
      <c r="K2487">
        <v>403.92</v>
      </c>
      <c r="L2487" s="11" t="s">
        <v>11926</v>
      </c>
      <c r="M2487" s="12" t="s">
        <v>6</v>
      </c>
      <c r="N2487" s="12" t="s">
        <v>6</v>
      </c>
      <c r="O2487" s="12" t="s">
        <v>6</v>
      </c>
      <c r="P2487" s="12">
        <v>545</v>
      </c>
      <c r="Q2487" s="12" t="s">
        <v>6</v>
      </c>
      <c r="R2487">
        <v>2486</v>
      </c>
    </row>
    <row r="2488" spans="1:18" ht="15" x14ac:dyDescent="0.45">
      <c r="A2488">
        <v>16649</v>
      </c>
      <c r="B2488">
        <v>2</v>
      </c>
      <c r="C2488">
        <v>164</v>
      </c>
      <c r="D2488">
        <v>2</v>
      </c>
      <c r="E2488">
        <v>157.44</v>
      </c>
      <c r="H2488">
        <v>1</v>
      </c>
      <c r="I2488">
        <v>82</v>
      </c>
      <c r="J2488">
        <v>5</v>
      </c>
      <c r="K2488">
        <v>403.44</v>
      </c>
      <c r="L2488" s="11" t="s">
        <v>11925</v>
      </c>
      <c r="M2488" s="12" t="s">
        <v>6</v>
      </c>
      <c r="N2488" s="12" t="s">
        <v>6</v>
      </c>
      <c r="O2488" s="12">
        <v>434</v>
      </c>
      <c r="P2488" s="12" t="s">
        <v>6</v>
      </c>
      <c r="Q2488" s="12" t="s">
        <v>6</v>
      </c>
      <c r="R2488">
        <v>2487</v>
      </c>
    </row>
    <row r="2489" spans="1:18" ht="15" x14ac:dyDescent="0.45">
      <c r="A2489">
        <v>27493</v>
      </c>
      <c r="B2489">
        <v>5</v>
      </c>
      <c r="C2489">
        <v>46</v>
      </c>
      <c r="D2489">
        <v>7</v>
      </c>
      <c r="E2489">
        <v>63.66</v>
      </c>
      <c r="F2489">
        <v>16</v>
      </c>
      <c r="G2489">
        <v>147.19999999999999</v>
      </c>
      <c r="H2489">
        <v>16</v>
      </c>
      <c r="I2489">
        <v>146.46</v>
      </c>
      <c r="J2489">
        <v>44</v>
      </c>
      <c r="K2489">
        <v>403.32000000000005</v>
      </c>
      <c r="L2489" s="11" t="s">
        <v>11926</v>
      </c>
      <c r="M2489" s="12" t="s">
        <v>6</v>
      </c>
      <c r="N2489" s="12" t="s">
        <v>6</v>
      </c>
      <c r="O2489" s="12" t="s">
        <v>6</v>
      </c>
      <c r="P2489" s="12">
        <v>546</v>
      </c>
      <c r="Q2489" s="12" t="s">
        <v>6</v>
      </c>
      <c r="R2489">
        <v>2488</v>
      </c>
    </row>
    <row r="2490" spans="1:18" ht="15" x14ac:dyDescent="0.45">
      <c r="A2490">
        <v>23477</v>
      </c>
      <c r="B2490">
        <v>24</v>
      </c>
      <c r="C2490">
        <v>134.4</v>
      </c>
      <c r="F2490">
        <v>24</v>
      </c>
      <c r="G2490">
        <v>134.4</v>
      </c>
      <c r="H2490">
        <v>24</v>
      </c>
      <c r="I2490">
        <v>134.4</v>
      </c>
      <c r="J2490">
        <v>72</v>
      </c>
      <c r="K2490">
        <v>403.20000000000005</v>
      </c>
      <c r="L2490" s="11" t="s">
        <v>11924</v>
      </c>
      <c r="M2490" s="12">
        <v>362</v>
      </c>
      <c r="N2490" s="12" t="s">
        <v>6</v>
      </c>
      <c r="O2490" s="12" t="s">
        <v>6</v>
      </c>
      <c r="P2490" s="12" t="s">
        <v>6</v>
      </c>
      <c r="Q2490" s="12" t="s">
        <v>6</v>
      </c>
      <c r="R2490">
        <v>2489</v>
      </c>
    </row>
    <row r="2491" spans="1:18" ht="15" x14ac:dyDescent="0.45">
      <c r="A2491">
        <v>12862</v>
      </c>
      <c r="D2491">
        <v>8</v>
      </c>
      <c r="E2491">
        <v>100.8</v>
      </c>
      <c r="F2491">
        <v>11</v>
      </c>
      <c r="G2491">
        <v>138.6</v>
      </c>
      <c r="H2491">
        <v>13</v>
      </c>
      <c r="I2491">
        <v>163.80000000000001</v>
      </c>
      <c r="J2491">
        <v>32</v>
      </c>
      <c r="K2491">
        <v>403.2</v>
      </c>
      <c r="L2491" s="11" t="s">
        <v>11927</v>
      </c>
      <c r="M2491" s="12" t="s">
        <v>6</v>
      </c>
      <c r="N2491" s="12" t="s">
        <v>6</v>
      </c>
      <c r="O2491" s="12" t="s">
        <v>6</v>
      </c>
      <c r="P2491" s="12" t="s">
        <v>6</v>
      </c>
      <c r="Q2491" s="12">
        <v>390</v>
      </c>
      <c r="R2491">
        <v>2490</v>
      </c>
    </row>
    <row r="2492" spans="1:18" ht="15" x14ac:dyDescent="0.45">
      <c r="A2492">
        <v>30108</v>
      </c>
      <c r="B2492">
        <v>1</v>
      </c>
      <c r="C2492">
        <v>36.9</v>
      </c>
      <c r="D2492">
        <v>4</v>
      </c>
      <c r="E2492">
        <v>144.65</v>
      </c>
      <c r="F2492">
        <v>4</v>
      </c>
      <c r="G2492">
        <v>147.6</v>
      </c>
      <c r="H2492">
        <v>2</v>
      </c>
      <c r="I2492">
        <v>73.8</v>
      </c>
      <c r="J2492">
        <v>11</v>
      </c>
      <c r="K2492">
        <v>402.95</v>
      </c>
      <c r="L2492" s="11" t="s">
        <v>11925</v>
      </c>
      <c r="M2492" s="12" t="s">
        <v>6</v>
      </c>
      <c r="N2492" s="12" t="s">
        <v>6</v>
      </c>
      <c r="O2492" s="12">
        <v>435</v>
      </c>
      <c r="P2492" s="12" t="s">
        <v>6</v>
      </c>
      <c r="Q2492" s="12" t="s">
        <v>6</v>
      </c>
      <c r="R2492">
        <v>2491</v>
      </c>
    </row>
    <row r="2493" spans="1:18" ht="15" x14ac:dyDescent="0.45">
      <c r="A2493">
        <v>28622</v>
      </c>
      <c r="B2493">
        <v>36</v>
      </c>
      <c r="C2493">
        <v>78.66</v>
      </c>
      <c r="D2493">
        <v>35</v>
      </c>
      <c r="E2493">
        <v>76.28</v>
      </c>
      <c r="F2493">
        <v>43</v>
      </c>
      <c r="G2493">
        <v>93.34</v>
      </c>
      <c r="H2493">
        <v>71</v>
      </c>
      <c r="I2493">
        <v>154.22</v>
      </c>
      <c r="J2493">
        <v>185</v>
      </c>
      <c r="K2493">
        <v>402.5</v>
      </c>
      <c r="L2493" s="11" t="s">
        <v>11925</v>
      </c>
      <c r="M2493" s="12" t="s">
        <v>6</v>
      </c>
      <c r="N2493" s="12" t="s">
        <v>6</v>
      </c>
      <c r="O2493" s="12">
        <v>436</v>
      </c>
      <c r="P2493" s="12" t="s">
        <v>6</v>
      </c>
      <c r="Q2493" s="12" t="s">
        <v>6</v>
      </c>
      <c r="R2493">
        <v>2492</v>
      </c>
    </row>
    <row r="2494" spans="1:18" ht="15" x14ac:dyDescent="0.45">
      <c r="A2494">
        <v>28797</v>
      </c>
      <c r="B2494">
        <v>12</v>
      </c>
      <c r="C2494">
        <v>178.8</v>
      </c>
      <c r="D2494">
        <v>7</v>
      </c>
      <c r="E2494">
        <v>104.3</v>
      </c>
      <c r="F2494">
        <v>5</v>
      </c>
      <c r="G2494">
        <v>74.5</v>
      </c>
      <c r="H2494">
        <v>3</v>
      </c>
      <c r="I2494">
        <v>44.7</v>
      </c>
      <c r="J2494">
        <v>27</v>
      </c>
      <c r="K2494">
        <v>402.3</v>
      </c>
      <c r="L2494" s="11" t="s">
        <v>11926</v>
      </c>
      <c r="M2494" s="12" t="s">
        <v>6</v>
      </c>
      <c r="N2494" s="12" t="s">
        <v>6</v>
      </c>
      <c r="O2494" s="12" t="s">
        <v>6</v>
      </c>
      <c r="P2494" s="12">
        <v>547</v>
      </c>
      <c r="Q2494" s="12" t="s">
        <v>6</v>
      </c>
      <c r="R2494">
        <v>2493</v>
      </c>
    </row>
    <row r="2495" spans="1:18" ht="15" x14ac:dyDescent="0.45">
      <c r="A2495">
        <v>16919</v>
      </c>
      <c r="B2495">
        <v>1</v>
      </c>
      <c r="C2495">
        <v>67</v>
      </c>
      <c r="F2495">
        <v>1</v>
      </c>
      <c r="G2495">
        <v>67</v>
      </c>
      <c r="H2495">
        <v>4</v>
      </c>
      <c r="I2495">
        <v>268</v>
      </c>
      <c r="J2495">
        <v>6</v>
      </c>
      <c r="K2495">
        <v>402</v>
      </c>
      <c r="L2495" s="11" t="s">
        <v>11926</v>
      </c>
      <c r="M2495" s="12" t="s">
        <v>6</v>
      </c>
      <c r="N2495" s="12" t="s">
        <v>6</v>
      </c>
      <c r="O2495" s="12" t="s">
        <v>6</v>
      </c>
      <c r="P2495" s="12">
        <v>548</v>
      </c>
      <c r="Q2495" s="12" t="s">
        <v>6</v>
      </c>
      <c r="R2495">
        <v>2494</v>
      </c>
    </row>
    <row r="2496" spans="1:18" ht="15" x14ac:dyDescent="0.45">
      <c r="A2496">
        <v>28546</v>
      </c>
      <c r="B2496">
        <v>7</v>
      </c>
      <c r="C2496">
        <v>91</v>
      </c>
      <c r="D2496">
        <v>7</v>
      </c>
      <c r="E2496">
        <v>91</v>
      </c>
      <c r="F2496">
        <v>5</v>
      </c>
      <c r="G2496">
        <v>63.96</v>
      </c>
      <c r="H2496">
        <v>12</v>
      </c>
      <c r="I2496">
        <v>156</v>
      </c>
      <c r="J2496">
        <v>31</v>
      </c>
      <c r="K2496">
        <v>401.96000000000004</v>
      </c>
      <c r="L2496" s="11" t="s">
        <v>11926</v>
      </c>
      <c r="M2496" s="12" t="s">
        <v>6</v>
      </c>
      <c r="N2496" s="12" t="s">
        <v>6</v>
      </c>
      <c r="O2496" s="12" t="s">
        <v>6</v>
      </c>
      <c r="P2496" s="12">
        <v>549</v>
      </c>
      <c r="Q2496" s="12" t="s">
        <v>6</v>
      </c>
      <c r="R2496">
        <v>2495</v>
      </c>
    </row>
    <row r="2497" spans="1:18" ht="15" x14ac:dyDescent="0.45">
      <c r="A2497">
        <v>16368</v>
      </c>
      <c r="B2497">
        <v>89</v>
      </c>
      <c r="C2497">
        <v>336.7</v>
      </c>
      <c r="D2497">
        <v>17</v>
      </c>
      <c r="E2497">
        <v>64.599999999999994</v>
      </c>
      <c r="J2497">
        <v>106</v>
      </c>
      <c r="K2497">
        <v>401.29999999999995</v>
      </c>
      <c r="L2497" s="11" t="s">
        <v>11928</v>
      </c>
      <c r="M2497" s="12" t="s">
        <v>6</v>
      </c>
      <c r="N2497" s="12">
        <v>588</v>
      </c>
      <c r="O2497" s="12" t="s">
        <v>6</v>
      </c>
      <c r="P2497" s="12" t="s">
        <v>6</v>
      </c>
      <c r="Q2497" s="12" t="s">
        <v>6</v>
      </c>
      <c r="R2497">
        <v>2496</v>
      </c>
    </row>
    <row r="2498" spans="1:18" ht="15" x14ac:dyDescent="0.45">
      <c r="A2498">
        <v>17602</v>
      </c>
      <c r="B2498">
        <v>36</v>
      </c>
      <c r="C2498">
        <v>161.28</v>
      </c>
      <c r="D2498">
        <v>23</v>
      </c>
      <c r="E2498">
        <v>109.38</v>
      </c>
      <c r="F2498">
        <v>10</v>
      </c>
      <c r="G2498">
        <v>52</v>
      </c>
      <c r="H2498">
        <v>15</v>
      </c>
      <c r="I2498">
        <v>78</v>
      </c>
      <c r="J2498">
        <v>84</v>
      </c>
      <c r="K2498">
        <v>400.65999999999997</v>
      </c>
      <c r="L2498" s="11" t="s">
        <v>11926</v>
      </c>
      <c r="M2498" s="12" t="s">
        <v>6</v>
      </c>
      <c r="N2498" s="12" t="s">
        <v>6</v>
      </c>
      <c r="O2498" s="12" t="s">
        <v>6</v>
      </c>
      <c r="P2498" s="12">
        <v>550</v>
      </c>
      <c r="Q2498" s="12" t="s">
        <v>6</v>
      </c>
      <c r="R2498">
        <v>2497</v>
      </c>
    </row>
    <row r="2499" spans="1:18" ht="15" x14ac:dyDescent="0.45">
      <c r="A2499">
        <v>10803</v>
      </c>
      <c r="B2499">
        <v>6</v>
      </c>
      <c r="C2499">
        <v>94.8</v>
      </c>
      <c r="D2499">
        <v>6</v>
      </c>
      <c r="E2499">
        <v>94.8</v>
      </c>
      <c r="F2499">
        <v>4</v>
      </c>
      <c r="G2499">
        <v>57.5</v>
      </c>
      <c r="H2499">
        <v>11</v>
      </c>
      <c r="I2499">
        <v>152.9</v>
      </c>
      <c r="J2499">
        <v>27</v>
      </c>
      <c r="K2499">
        <v>400</v>
      </c>
      <c r="L2499" s="11" t="s">
        <v>11924</v>
      </c>
      <c r="M2499" s="12">
        <v>363</v>
      </c>
      <c r="N2499" s="12" t="s">
        <v>6</v>
      </c>
      <c r="O2499" s="12" t="s">
        <v>6</v>
      </c>
      <c r="P2499" s="12" t="s">
        <v>6</v>
      </c>
      <c r="Q2499" s="12" t="s">
        <v>6</v>
      </c>
      <c r="R2499">
        <v>2498</v>
      </c>
    </row>
    <row r="2500" spans="1:18" ht="15" x14ac:dyDescent="0.45">
      <c r="A2500">
        <v>13936</v>
      </c>
      <c r="B2500">
        <v>9</v>
      </c>
      <c r="C2500">
        <v>144</v>
      </c>
      <c r="D2500">
        <v>2</v>
      </c>
      <c r="E2500">
        <v>32</v>
      </c>
      <c r="F2500">
        <v>14</v>
      </c>
      <c r="G2500">
        <v>224</v>
      </c>
      <c r="J2500">
        <v>25</v>
      </c>
      <c r="K2500">
        <v>400</v>
      </c>
      <c r="L2500" s="11" t="s">
        <v>11926</v>
      </c>
      <c r="M2500" s="12" t="s">
        <v>6</v>
      </c>
      <c r="N2500" s="12" t="s">
        <v>6</v>
      </c>
      <c r="O2500" s="12" t="s">
        <v>6</v>
      </c>
      <c r="P2500" s="12">
        <v>551</v>
      </c>
      <c r="Q2500" s="12" t="s">
        <v>6</v>
      </c>
      <c r="R2500">
        <v>2499</v>
      </c>
    </row>
    <row r="2501" spans="1:18" ht="15" x14ac:dyDescent="0.45">
      <c r="A2501">
        <v>16651</v>
      </c>
      <c r="B2501">
        <v>7</v>
      </c>
      <c r="C2501">
        <v>112</v>
      </c>
      <c r="D2501">
        <v>6</v>
      </c>
      <c r="E2501">
        <v>96</v>
      </c>
      <c r="F2501">
        <v>6</v>
      </c>
      <c r="G2501">
        <v>96</v>
      </c>
      <c r="H2501">
        <v>6</v>
      </c>
      <c r="I2501">
        <v>96</v>
      </c>
      <c r="J2501">
        <v>25</v>
      </c>
      <c r="K2501">
        <v>400</v>
      </c>
      <c r="L2501" s="11" t="s">
        <v>11925</v>
      </c>
      <c r="M2501" s="12" t="s">
        <v>6</v>
      </c>
      <c r="N2501" s="12" t="s">
        <v>6</v>
      </c>
      <c r="O2501" s="12">
        <v>437</v>
      </c>
      <c r="P2501" s="12" t="s">
        <v>6</v>
      </c>
      <c r="Q2501" s="12" t="s">
        <v>6</v>
      </c>
      <c r="R2501">
        <v>2500</v>
      </c>
    </row>
    <row r="2502" spans="1:18" ht="15" x14ac:dyDescent="0.45">
      <c r="A2502">
        <v>22595</v>
      </c>
      <c r="F2502">
        <v>8</v>
      </c>
      <c r="G2502">
        <v>400</v>
      </c>
      <c r="J2502">
        <v>8</v>
      </c>
      <c r="K2502">
        <v>400</v>
      </c>
      <c r="L2502" s="11" t="s">
        <v>11923</v>
      </c>
      <c r="M2502" s="12" t="s">
        <v>6</v>
      </c>
      <c r="N2502" s="12" t="s">
        <v>6</v>
      </c>
      <c r="O2502" s="12" t="s">
        <v>6</v>
      </c>
      <c r="P2502" s="12" t="s">
        <v>6</v>
      </c>
      <c r="Q2502" s="12" t="s">
        <v>6</v>
      </c>
      <c r="R2502">
        <v>2501</v>
      </c>
    </row>
    <row r="2503" spans="1:18" ht="15" x14ac:dyDescent="0.45">
      <c r="A2503">
        <v>29178</v>
      </c>
      <c r="D2503">
        <v>1</v>
      </c>
      <c r="E2503">
        <v>200</v>
      </c>
      <c r="F2503">
        <v>1</v>
      </c>
      <c r="G2503">
        <v>200</v>
      </c>
      <c r="J2503">
        <v>2</v>
      </c>
      <c r="K2503">
        <v>400</v>
      </c>
      <c r="L2503" s="11" t="s">
        <v>11925</v>
      </c>
      <c r="M2503" s="12" t="s">
        <v>6</v>
      </c>
      <c r="N2503" s="12" t="s">
        <v>6</v>
      </c>
      <c r="O2503" s="12">
        <v>438</v>
      </c>
      <c r="P2503" s="12" t="s">
        <v>6</v>
      </c>
      <c r="Q2503" s="12" t="s">
        <v>6</v>
      </c>
      <c r="R2503">
        <v>2502</v>
      </c>
    </row>
    <row r="2504" spans="1:18" ht="15" x14ac:dyDescent="0.45">
      <c r="A2504">
        <v>31625</v>
      </c>
      <c r="D2504">
        <v>19</v>
      </c>
      <c r="E2504">
        <v>237.5</v>
      </c>
      <c r="F2504">
        <v>10</v>
      </c>
      <c r="G2504">
        <v>125</v>
      </c>
      <c r="H2504">
        <v>3</v>
      </c>
      <c r="I2504">
        <v>37.5</v>
      </c>
      <c r="J2504">
        <v>32</v>
      </c>
      <c r="K2504">
        <v>400</v>
      </c>
      <c r="L2504" s="11" t="s">
        <v>11926</v>
      </c>
      <c r="M2504" s="12" t="s">
        <v>6</v>
      </c>
      <c r="N2504" s="12" t="s">
        <v>6</v>
      </c>
      <c r="O2504" s="12" t="s">
        <v>6</v>
      </c>
      <c r="P2504" s="12">
        <v>552</v>
      </c>
      <c r="Q2504" s="12" t="s">
        <v>6</v>
      </c>
      <c r="R2504">
        <v>2503</v>
      </c>
    </row>
    <row r="2505" spans="1:18" ht="15" x14ac:dyDescent="0.45">
      <c r="A2505">
        <v>17000</v>
      </c>
      <c r="B2505">
        <v>15</v>
      </c>
      <c r="C2505">
        <v>84</v>
      </c>
      <c r="D2505">
        <v>14</v>
      </c>
      <c r="E2505">
        <v>78.400000000000006</v>
      </c>
      <c r="F2505">
        <v>15</v>
      </c>
      <c r="G2505">
        <v>84</v>
      </c>
      <c r="H2505">
        <v>26</v>
      </c>
      <c r="I2505">
        <v>153.4</v>
      </c>
      <c r="J2505">
        <v>70</v>
      </c>
      <c r="K2505">
        <v>399.8</v>
      </c>
      <c r="L2505" s="11" t="s">
        <v>11926</v>
      </c>
      <c r="M2505" s="12" t="s">
        <v>6</v>
      </c>
      <c r="N2505" s="12" t="s">
        <v>6</v>
      </c>
      <c r="O2505" s="12" t="s">
        <v>6</v>
      </c>
      <c r="P2505" s="12">
        <v>553</v>
      </c>
      <c r="Q2505" s="12" t="s">
        <v>6</v>
      </c>
      <c r="R2505">
        <v>2504</v>
      </c>
    </row>
    <row r="2506" spans="1:18" ht="15" x14ac:dyDescent="0.45">
      <c r="A2506">
        <v>14032</v>
      </c>
      <c r="B2506">
        <v>20</v>
      </c>
      <c r="C2506">
        <v>148</v>
      </c>
      <c r="D2506">
        <v>10</v>
      </c>
      <c r="E2506">
        <v>74</v>
      </c>
      <c r="F2506">
        <v>11</v>
      </c>
      <c r="G2506">
        <v>81.400000000000006</v>
      </c>
      <c r="H2506">
        <v>13</v>
      </c>
      <c r="I2506">
        <v>96.2</v>
      </c>
      <c r="J2506">
        <v>54</v>
      </c>
      <c r="K2506">
        <v>399.59999999999997</v>
      </c>
      <c r="L2506" s="11" t="s">
        <v>11926</v>
      </c>
      <c r="M2506" s="12" t="s">
        <v>6</v>
      </c>
      <c r="N2506" s="12" t="s">
        <v>6</v>
      </c>
      <c r="O2506" s="12" t="s">
        <v>6</v>
      </c>
      <c r="P2506" s="12">
        <v>554</v>
      </c>
      <c r="Q2506" s="12" t="s">
        <v>6</v>
      </c>
      <c r="R2506">
        <v>2505</v>
      </c>
    </row>
    <row r="2507" spans="1:18" ht="15" x14ac:dyDescent="0.45">
      <c r="A2507">
        <v>30420</v>
      </c>
      <c r="B2507">
        <v>16</v>
      </c>
      <c r="C2507">
        <v>44.36</v>
      </c>
      <c r="D2507">
        <v>32</v>
      </c>
      <c r="E2507">
        <v>89.6</v>
      </c>
      <c r="F2507">
        <v>54</v>
      </c>
      <c r="G2507">
        <v>150.97999999999999</v>
      </c>
      <c r="H2507">
        <v>41</v>
      </c>
      <c r="I2507">
        <v>114.58</v>
      </c>
      <c r="J2507">
        <v>143</v>
      </c>
      <c r="K2507">
        <v>399.51999999999992</v>
      </c>
      <c r="L2507" s="11" t="s">
        <v>11928</v>
      </c>
      <c r="M2507" s="12" t="s">
        <v>6</v>
      </c>
      <c r="N2507" s="12">
        <v>589</v>
      </c>
      <c r="O2507" s="12" t="s">
        <v>6</v>
      </c>
      <c r="P2507" s="12" t="s">
        <v>6</v>
      </c>
      <c r="Q2507" s="12" t="s">
        <v>6</v>
      </c>
      <c r="R2507">
        <v>2506</v>
      </c>
    </row>
    <row r="2508" spans="1:18" ht="15" x14ac:dyDescent="0.45">
      <c r="A2508">
        <v>31580</v>
      </c>
      <c r="F2508">
        <v>9</v>
      </c>
      <c r="G2508">
        <v>298.82</v>
      </c>
      <c r="H2508">
        <v>3</v>
      </c>
      <c r="I2508">
        <v>100.5</v>
      </c>
      <c r="J2508">
        <v>12</v>
      </c>
      <c r="K2508">
        <v>399.32</v>
      </c>
      <c r="L2508" s="11" t="s">
        <v>11926</v>
      </c>
      <c r="M2508" s="12" t="s">
        <v>6</v>
      </c>
      <c r="N2508" s="12" t="s">
        <v>6</v>
      </c>
      <c r="O2508" s="12" t="s">
        <v>6</v>
      </c>
      <c r="P2508" s="12">
        <v>555</v>
      </c>
      <c r="Q2508" s="12" t="s">
        <v>6</v>
      </c>
      <c r="R2508">
        <v>2507</v>
      </c>
    </row>
    <row r="2509" spans="1:18" ht="15" x14ac:dyDescent="0.45">
      <c r="A2509">
        <v>11834</v>
      </c>
      <c r="B2509">
        <v>8</v>
      </c>
      <c r="C2509">
        <v>67.2</v>
      </c>
      <c r="D2509">
        <v>22</v>
      </c>
      <c r="E2509">
        <v>184.13</v>
      </c>
      <c r="F2509">
        <v>11</v>
      </c>
      <c r="G2509">
        <v>91.73</v>
      </c>
      <c r="H2509">
        <v>7</v>
      </c>
      <c r="I2509">
        <v>56.12</v>
      </c>
      <c r="J2509">
        <v>48</v>
      </c>
      <c r="K2509">
        <v>399.18</v>
      </c>
      <c r="L2509" s="11" t="s">
        <v>11927</v>
      </c>
      <c r="M2509" s="12" t="s">
        <v>6</v>
      </c>
      <c r="N2509" s="12" t="s">
        <v>6</v>
      </c>
      <c r="O2509" s="12" t="s">
        <v>6</v>
      </c>
      <c r="P2509" s="12" t="s">
        <v>6</v>
      </c>
      <c r="Q2509" s="12">
        <v>391</v>
      </c>
      <c r="R2509">
        <v>2508</v>
      </c>
    </row>
    <row r="2510" spans="1:18" ht="15" x14ac:dyDescent="0.45">
      <c r="A2510">
        <v>10145</v>
      </c>
      <c r="B2510">
        <v>34</v>
      </c>
      <c r="C2510">
        <v>119</v>
      </c>
      <c r="D2510">
        <v>23</v>
      </c>
      <c r="E2510">
        <v>80.5</v>
      </c>
      <c r="F2510">
        <v>36</v>
      </c>
      <c r="G2510">
        <v>125.72</v>
      </c>
      <c r="H2510">
        <v>21</v>
      </c>
      <c r="I2510">
        <v>73.22</v>
      </c>
      <c r="J2510">
        <v>114</v>
      </c>
      <c r="K2510">
        <v>398.44000000000005</v>
      </c>
      <c r="L2510" s="11" t="s">
        <v>11927</v>
      </c>
      <c r="M2510" s="12" t="s">
        <v>6</v>
      </c>
      <c r="N2510" s="12" t="s">
        <v>6</v>
      </c>
      <c r="O2510" s="12" t="s">
        <v>6</v>
      </c>
      <c r="P2510" s="12" t="s">
        <v>6</v>
      </c>
      <c r="Q2510" s="12">
        <v>392</v>
      </c>
      <c r="R2510">
        <v>2509</v>
      </c>
    </row>
    <row r="2511" spans="1:18" ht="15" x14ac:dyDescent="0.45">
      <c r="A2511">
        <v>27959</v>
      </c>
      <c r="B2511">
        <v>4</v>
      </c>
      <c r="C2511">
        <v>99.6</v>
      </c>
      <c r="D2511">
        <v>9</v>
      </c>
      <c r="E2511">
        <v>224.1</v>
      </c>
      <c r="F2511">
        <v>1</v>
      </c>
      <c r="G2511">
        <v>24.9</v>
      </c>
      <c r="H2511">
        <v>2</v>
      </c>
      <c r="I2511">
        <v>49.8</v>
      </c>
      <c r="J2511">
        <v>16</v>
      </c>
      <c r="K2511">
        <v>398.4</v>
      </c>
      <c r="L2511" s="11" t="s">
        <v>11923</v>
      </c>
      <c r="M2511" s="12" t="s">
        <v>6</v>
      </c>
      <c r="N2511" s="12" t="s">
        <v>6</v>
      </c>
      <c r="O2511" s="12" t="s">
        <v>6</v>
      </c>
      <c r="P2511" s="12" t="s">
        <v>6</v>
      </c>
      <c r="Q2511" s="12" t="s">
        <v>6</v>
      </c>
      <c r="R2511">
        <v>2510</v>
      </c>
    </row>
    <row r="2512" spans="1:18" ht="15" x14ac:dyDescent="0.45">
      <c r="A2512">
        <v>11916</v>
      </c>
      <c r="B2512">
        <v>67</v>
      </c>
      <c r="C2512">
        <v>132.88</v>
      </c>
      <c r="D2512">
        <v>48</v>
      </c>
      <c r="E2512">
        <v>94.56</v>
      </c>
      <c r="F2512">
        <v>47</v>
      </c>
      <c r="G2512">
        <v>93.36</v>
      </c>
      <c r="H2512">
        <v>39</v>
      </c>
      <c r="I2512">
        <v>77.52</v>
      </c>
      <c r="J2512">
        <v>201</v>
      </c>
      <c r="K2512">
        <v>398.32</v>
      </c>
      <c r="L2512" s="11" t="s">
        <v>11925</v>
      </c>
      <c r="M2512" s="12" t="s">
        <v>6</v>
      </c>
      <c r="N2512" s="12" t="s">
        <v>6</v>
      </c>
      <c r="O2512" s="12">
        <v>439</v>
      </c>
      <c r="P2512" s="12" t="s">
        <v>6</v>
      </c>
      <c r="Q2512" s="12" t="s">
        <v>6</v>
      </c>
      <c r="R2512">
        <v>2511</v>
      </c>
    </row>
    <row r="2513" spans="1:18" ht="15" x14ac:dyDescent="0.45">
      <c r="A2513">
        <v>23642</v>
      </c>
      <c r="B2513">
        <v>8</v>
      </c>
      <c r="C2513">
        <v>94.25</v>
      </c>
      <c r="D2513">
        <v>16</v>
      </c>
      <c r="E2513">
        <v>190.4</v>
      </c>
      <c r="F2513">
        <v>2</v>
      </c>
      <c r="G2513">
        <v>25.2</v>
      </c>
      <c r="H2513">
        <v>7</v>
      </c>
      <c r="I2513">
        <v>88.2</v>
      </c>
      <c r="J2513">
        <v>33</v>
      </c>
      <c r="K2513">
        <v>398.04999999999995</v>
      </c>
      <c r="L2513" s="11" t="s">
        <v>11926</v>
      </c>
      <c r="M2513" s="12" t="s">
        <v>6</v>
      </c>
      <c r="N2513" s="12" t="s">
        <v>6</v>
      </c>
      <c r="O2513" s="12" t="s">
        <v>6</v>
      </c>
      <c r="P2513" s="12">
        <v>556</v>
      </c>
      <c r="Q2513" s="12" t="s">
        <v>6</v>
      </c>
      <c r="R2513">
        <v>2512</v>
      </c>
    </row>
    <row r="2514" spans="1:18" ht="15" x14ac:dyDescent="0.45">
      <c r="A2514">
        <v>11023</v>
      </c>
      <c r="B2514">
        <v>8</v>
      </c>
      <c r="C2514">
        <v>246.4</v>
      </c>
      <c r="D2514">
        <v>1</v>
      </c>
      <c r="E2514">
        <v>30.8</v>
      </c>
      <c r="F2514">
        <v>1</v>
      </c>
      <c r="G2514">
        <v>30.8</v>
      </c>
      <c r="H2514">
        <v>3</v>
      </c>
      <c r="I2514">
        <v>89.94</v>
      </c>
      <c r="J2514">
        <v>13</v>
      </c>
      <c r="K2514">
        <v>397.94</v>
      </c>
      <c r="L2514" s="11" t="s">
        <v>11927</v>
      </c>
      <c r="M2514" s="12" t="s">
        <v>6</v>
      </c>
      <c r="N2514" s="12" t="s">
        <v>6</v>
      </c>
      <c r="O2514" s="12" t="s">
        <v>6</v>
      </c>
      <c r="P2514" s="12" t="s">
        <v>6</v>
      </c>
      <c r="Q2514" s="12">
        <v>393</v>
      </c>
      <c r="R2514">
        <v>2513</v>
      </c>
    </row>
    <row r="2515" spans="1:18" ht="15" x14ac:dyDescent="0.45">
      <c r="A2515">
        <v>11177</v>
      </c>
      <c r="B2515">
        <v>40</v>
      </c>
      <c r="C2515">
        <v>143.41999999999999</v>
      </c>
      <c r="D2515">
        <v>28</v>
      </c>
      <c r="E2515">
        <v>99.93</v>
      </c>
      <c r="F2515">
        <v>22</v>
      </c>
      <c r="G2515">
        <v>79.2</v>
      </c>
      <c r="H2515">
        <v>21</v>
      </c>
      <c r="I2515">
        <v>75.02</v>
      </c>
      <c r="J2515">
        <v>111</v>
      </c>
      <c r="K2515">
        <v>397.57</v>
      </c>
      <c r="L2515" s="11" t="s">
        <v>11925</v>
      </c>
      <c r="M2515" s="12" t="s">
        <v>6</v>
      </c>
      <c r="N2515" s="12" t="s">
        <v>6</v>
      </c>
      <c r="O2515" s="12">
        <v>440</v>
      </c>
      <c r="P2515" s="12" t="s">
        <v>6</v>
      </c>
      <c r="Q2515" s="12" t="s">
        <v>6</v>
      </c>
      <c r="R2515">
        <v>2514</v>
      </c>
    </row>
    <row r="2516" spans="1:18" ht="15" x14ac:dyDescent="0.45">
      <c r="A2516">
        <v>17663</v>
      </c>
      <c r="B2516">
        <v>32</v>
      </c>
      <c r="C2516">
        <v>158.80000000000001</v>
      </c>
      <c r="D2516">
        <v>2</v>
      </c>
      <c r="E2516">
        <v>10</v>
      </c>
      <c r="F2516">
        <v>18</v>
      </c>
      <c r="G2516">
        <v>105.26</v>
      </c>
      <c r="H2516">
        <v>21</v>
      </c>
      <c r="I2516">
        <v>123.43</v>
      </c>
      <c r="J2516">
        <v>73</v>
      </c>
      <c r="K2516">
        <v>397.49</v>
      </c>
      <c r="L2516" s="11" t="s">
        <v>11925</v>
      </c>
      <c r="M2516" s="12" t="s">
        <v>6</v>
      </c>
      <c r="N2516" s="12" t="s">
        <v>6</v>
      </c>
      <c r="O2516" s="12">
        <v>441</v>
      </c>
      <c r="P2516" s="12" t="s">
        <v>6</v>
      </c>
      <c r="Q2516" s="12" t="s">
        <v>6</v>
      </c>
      <c r="R2516">
        <v>2515</v>
      </c>
    </row>
    <row r="2517" spans="1:18" ht="15" x14ac:dyDescent="0.45">
      <c r="A2517">
        <v>27357</v>
      </c>
      <c r="B2517">
        <v>8</v>
      </c>
      <c r="C2517">
        <v>225.04</v>
      </c>
      <c r="F2517">
        <v>4</v>
      </c>
      <c r="G2517">
        <v>113.68</v>
      </c>
      <c r="H2517">
        <v>2</v>
      </c>
      <c r="I2517">
        <v>58</v>
      </c>
      <c r="J2517">
        <v>14</v>
      </c>
      <c r="K2517">
        <v>396.72</v>
      </c>
      <c r="L2517" s="11" t="s">
        <v>11928</v>
      </c>
      <c r="M2517" s="12" t="s">
        <v>6</v>
      </c>
      <c r="N2517" s="12">
        <v>590</v>
      </c>
      <c r="O2517" s="12" t="s">
        <v>6</v>
      </c>
      <c r="P2517" s="12" t="s">
        <v>6</v>
      </c>
      <c r="Q2517" s="12" t="s">
        <v>6</v>
      </c>
      <c r="R2517">
        <v>2516</v>
      </c>
    </row>
    <row r="2518" spans="1:18" ht="15" x14ac:dyDescent="0.45">
      <c r="A2518">
        <v>30085</v>
      </c>
      <c r="B2518">
        <v>19</v>
      </c>
      <c r="C2518">
        <v>138.83000000000001</v>
      </c>
      <c r="D2518">
        <v>26</v>
      </c>
      <c r="E2518">
        <v>190.63</v>
      </c>
      <c r="F2518">
        <v>9</v>
      </c>
      <c r="G2518">
        <v>66.599999999999994</v>
      </c>
      <c r="J2518">
        <v>54</v>
      </c>
      <c r="K2518">
        <v>396.06000000000006</v>
      </c>
      <c r="L2518" s="11" t="s">
        <v>11928</v>
      </c>
      <c r="M2518" s="12" t="s">
        <v>6</v>
      </c>
      <c r="N2518" s="12">
        <v>591</v>
      </c>
      <c r="O2518" s="12" t="s">
        <v>6</v>
      </c>
      <c r="P2518" s="12" t="s">
        <v>6</v>
      </c>
      <c r="Q2518" s="12" t="s">
        <v>6</v>
      </c>
      <c r="R2518">
        <v>2517</v>
      </c>
    </row>
    <row r="2519" spans="1:18" ht="15" x14ac:dyDescent="0.45">
      <c r="A2519">
        <v>18504</v>
      </c>
      <c r="B2519">
        <v>6</v>
      </c>
      <c r="C2519">
        <v>92.35</v>
      </c>
      <c r="D2519">
        <v>12</v>
      </c>
      <c r="E2519">
        <v>184.7</v>
      </c>
      <c r="H2519">
        <v>7</v>
      </c>
      <c r="I2519">
        <v>119</v>
      </c>
      <c r="J2519">
        <v>25</v>
      </c>
      <c r="K2519">
        <v>396.04999999999995</v>
      </c>
      <c r="L2519" s="11" t="s">
        <v>11926</v>
      </c>
      <c r="M2519" s="12" t="s">
        <v>6</v>
      </c>
      <c r="N2519" s="12" t="s">
        <v>6</v>
      </c>
      <c r="O2519" s="12" t="s">
        <v>6</v>
      </c>
      <c r="P2519" s="12">
        <v>557</v>
      </c>
      <c r="Q2519" s="12" t="s">
        <v>6</v>
      </c>
      <c r="R2519">
        <v>2518</v>
      </c>
    </row>
    <row r="2520" spans="1:18" ht="15" x14ac:dyDescent="0.45">
      <c r="A2520">
        <v>28268</v>
      </c>
      <c r="D2520">
        <v>6</v>
      </c>
      <c r="E2520">
        <v>59.4</v>
      </c>
      <c r="F2520">
        <v>25</v>
      </c>
      <c r="G2520">
        <v>247.5</v>
      </c>
      <c r="H2520">
        <v>9</v>
      </c>
      <c r="I2520">
        <v>89.1</v>
      </c>
      <c r="J2520">
        <v>40</v>
      </c>
      <c r="K2520">
        <v>396</v>
      </c>
      <c r="L2520" s="11" t="s">
        <v>11925</v>
      </c>
      <c r="M2520" s="12" t="s">
        <v>6</v>
      </c>
      <c r="N2520" s="12" t="s">
        <v>6</v>
      </c>
      <c r="O2520" s="12">
        <v>442</v>
      </c>
      <c r="P2520" s="12" t="s">
        <v>6</v>
      </c>
      <c r="Q2520" s="12" t="s">
        <v>6</v>
      </c>
      <c r="R2520">
        <v>2519</v>
      </c>
    </row>
    <row r="2521" spans="1:18" ht="15" x14ac:dyDescent="0.45">
      <c r="A2521">
        <v>29304</v>
      </c>
      <c r="B2521">
        <v>18</v>
      </c>
      <c r="C2521">
        <v>116.48</v>
      </c>
      <c r="D2521">
        <v>17</v>
      </c>
      <c r="E2521">
        <v>110.5</v>
      </c>
      <c r="F2521">
        <v>5</v>
      </c>
      <c r="G2521">
        <v>32.5</v>
      </c>
      <c r="H2521">
        <v>21</v>
      </c>
      <c r="I2521">
        <v>136.5</v>
      </c>
      <c r="J2521">
        <v>61</v>
      </c>
      <c r="K2521">
        <v>395.98</v>
      </c>
      <c r="L2521" s="11" t="s">
        <v>11926</v>
      </c>
      <c r="M2521" s="12" t="s">
        <v>6</v>
      </c>
      <c r="N2521" s="12" t="s">
        <v>6</v>
      </c>
      <c r="O2521" s="12" t="s">
        <v>6</v>
      </c>
      <c r="P2521" s="12">
        <v>558</v>
      </c>
      <c r="Q2521" s="12" t="s">
        <v>6</v>
      </c>
      <c r="R2521">
        <v>2520</v>
      </c>
    </row>
    <row r="2522" spans="1:18" ht="15" x14ac:dyDescent="0.45">
      <c r="A2522">
        <v>2029673</v>
      </c>
      <c r="B2522">
        <v>11.56</v>
      </c>
      <c r="C2522">
        <v>114.46</v>
      </c>
      <c r="D2522">
        <v>9.08</v>
      </c>
      <c r="E2522">
        <v>89.92</v>
      </c>
      <c r="F2522">
        <v>12.3</v>
      </c>
      <c r="G2522">
        <v>121.78</v>
      </c>
      <c r="H2522">
        <v>7.07</v>
      </c>
      <c r="I2522">
        <v>69.77</v>
      </c>
      <c r="J2522">
        <v>40.01</v>
      </c>
      <c r="K2522">
        <v>395.92999999999995</v>
      </c>
      <c r="L2522" s="11" t="s">
        <v>11927</v>
      </c>
      <c r="M2522" s="12" t="s">
        <v>6</v>
      </c>
      <c r="N2522" s="12" t="s">
        <v>6</v>
      </c>
      <c r="O2522" s="12" t="s">
        <v>6</v>
      </c>
      <c r="P2522" s="12" t="s">
        <v>6</v>
      </c>
      <c r="Q2522" s="12">
        <v>394</v>
      </c>
      <c r="R2522">
        <v>2521</v>
      </c>
    </row>
    <row r="2523" spans="1:18" ht="15" x14ac:dyDescent="0.45">
      <c r="A2523">
        <v>28139</v>
      </c>
      <c r="B2523">
        <v>15</v>
      </c>
      <c r="C2523">
        <v>64.5</v>
      </c>
      <c r="D2523">
        <v>16</v>
      </c>
      <c r="E2523">
        <v>68.8</v>
      </c>
      <c r="F2523">
        <v>31</v>
      </c>
      <c r="G2523">
        <v>133.30000000000001</v>
      </c>
      <c r="H2523">
        <v>30</v>
      </c>
      <c r="I2523">
        <v>129</v>
      </c>
      <c r="J2523">
        <v>92</v>
      </c>
      <c r="K2523">
        <v>395.6</v>
      </c>
      <c r="L2523" s="11" t="s">
        <v>11926</v>
      </c>
      <c r="M2523" s="12" t="s">
        <v>6</v>
      </c>
      <c r="N2523" s="12" t="s">
        <v>6</v>
      </c>
      <c r="O2523" s="12" t="s">
        <v>6</v>
      </c>
      <c r="P2523" s="12">
        <v>559</v>
      </c>
      <c r="Q2523" s="12" t="s">
        <v>6</v>
      </c>
      <c r="R2523">
        <v>2522</v>
      </c>
    </row>
    <row r="2524" spans="1:18" ht="15" x14ac:dyDescent="0.45">
      <c r="A2524">
        <v>22855</v>
      </c>
      <c r="B2524">
        <v>13</v>
      </c>
      <c r="C2524">
        <v>104</v>
      </c>
      <c r="D2524">
        <v>13</v>
      </c>
      <c r="E2524">
        <v>104.5</v>
      </c>
      <c r="F2524">
        <v>14</v>
      </c>
      <c r="G2524">
        <v>119</v>
      </c>
      <c r="H2524">
        <v>8</v>
      </c>
      <c r="I2524">
        <v>68</v>
      </c>
      <c r="J2524">
        <v>48</v>
      </c>
      <c r="K2524">
        <v>395.5</v>
      </c>
      <c r="L2524" s="11" t="s">
        <v>11928</v>
      </c>
      <c r="M2524" s="12" t="s">
        <v>6</v>
      </c>
      <c r="N2524" s="12">
        <v>592</v>
      </c>
      <c r="O2524" s="12" t="s">
        <v>6</v>
      </c>
      <c r="P2524" s="12" t="s">
        <v>6</v>
      </c>
      <c r="Q2524" s="12" t="s">
        <v>6</v>
      </c>
      <c r="R2524">
        <v>2523</v>
      </c>
    </row>
    <row r="2525" spans="1:18" ht="15" x14ac:dyDescent="0.45">
      <c r="A2525">
        <v>23056</v>
      </c>
      <c r="D2525">
        <v>1</v>
      </c>
      <c r="E2525">
        <v>65.900000000000006</v>
      </c>
      <c r="F2525">
        <v>1</v>
      </c>
      <c r="G2525">
        <v>65.900000000000006</v>
      </c>
      <c r="H2525">
        <v>4</v>
      </c>
      <c r="I2525">
        <v>263.60000000000002</v>
      </c>
      <c r="J2525">
        <v>6</v>
      </c>
      <c r="K2525">
        <v>395.40000000000003</v>
      </c>
      <c r="L2525" s="11" t="s">
        <v>11925</v>
      </c>
      <c r="M2525" s="12" t="s">
        <v>6</v>
      </c>
      <c r="N2525" s="12" t="s">
        <v>6</v>
      </c>
      <c r="O2525" s="12">
        <v>443</v>
      </c>
      <c r="P2525" s="12" t="s">
        <v>6</v>
      </c>
      <c r="Q2525" s="12" t="s">
        <v>6</v>
      </c>
      <c r="R2525">
        <v>2524</v>
      </c>
    </row>
    <row r="2526" spans="1:18" ht="15" x14ac:dyDescent="0.45">
      <c r="A2526">
        <v>16728</v>
      </c>
      <c r="B2526">
        <v>58</v>
      </c>
      <c r="C2526">
        <v>110.2</v>
      </c>
      <c r="D2526">
        <v>61</v>
      </c>
      <c r="E2526">
        <v>115.9</v>
      </c>
      <c r="F2526">
        <v>53</v>
      </c>
      <c r="G2526">
        <v>100.7</v>
      </c>
      <c r="H2526">
        <v>36</v>
      </c>
      <c r="I2526">
        <v>68.400000000000006</v>
      </c>
      <c r="J2526">
        <v>208</v>
      </c>
      <c r="K2526">
        <v>395.20000000000005</v>
      </c>
      <c r="L2526" s="11" t="s">
        <v>11928</v>
      </c>
      <c r="M2526" s="12" t="s">
        <v>6</v>
      </c>
      <c r="N2526" s="12">
        <v>593</v>
      </c>
      <c r="O2526" s="12" t="s">
        <v>6</v>
      </c>
      <c r="P2526" s="12" t="s">
        <v>6</v>
      </c>
      <c r="Q2526" s="12" t="s">
        <v>6</v>
      </c>
      <c r="R2526">
        <v>2525</v>
      </c>
    </row>
    <row r="2527" spans="1:18" ht="15" x14ac:dyDescent="0.45">
      <c r="A2527">
        <v>30021</v>
      </c>
      <c r="B2527">
        <v>4</v>
      </c>
      <c r="C2527">
        <v>22.74</v>
      </c>
      <c r="D2527">
        <v>24</v>
      </c>
      <c r="E2527">
        <v>139.19999999999999</v>
      </c>
      <c r="F2527">
        <v>23</v>
      </c>
      <c r="G2527">
        <v>135.4</v>
      </c>
      <c r="H2527">
        <v>18</v>
      </c>
      <c r="I2527">
        <v>97.8</v>
      </c>
      <c r="J2527">
        <v>69</v>
      </c>
      <c r="K2527">
        <v>395.14000000000004</v>
      </c>
      <c r="L2527" s="11" t="s">
        <v>11927</v>
      </c>
      <c r="M2527" s="12" t="s">
        <v>6</v>
      </c>
      <c r="N2527" s="12" t="s">
        <v>6</v>
      </c>
      <c r="O2527" s="12" t="s">
        <v>6</v>
      </c>
      <c r="P2527" s="12" t="s">
        <v>6</v>
      </c>
      <c r="Q2527" s="12">
        <v>395</v>
      </c>
      <c r="R2527">
        <v>2526</v>
      </c>
    </row>
    <row r="2528" spans="1:18" ht="15" x14ac:dyDescent="0.45">
      <c r="A2528">
        <v>27355</v>
      </c>
      <c r="F2528">
        <v>2</v>
      </c>
      <c r="G2528">
        <v>56</v>
      </c>
      <c r="H2528">
        <v>12</v>
      </c>
      <c r="I2528">
        <v>339.09</v>
      </c>
      <c r="J2528">
        <v>14</v>
      </c>
      <c r="K2528">
        <v>395.09</v>
      </c>
      <c r="L2528" s="11" t="s">
        <v>11928</v>
      </c>
      <c r="M2528" s="12" t="s">
        <v>6</v>
      </c>
      <c r="N2528" s="12">
        <v>594</v>
      </c>
      <c r="O2528" s="12" t="s">
        <v>6</v>
      </c>
      <c r="P2528" s="12" t="s">
        <v>6</v>
      </c>
      <c r="Q2528" s="12" t="s">
        <v>6</v>
      </c>
      <c r="R2528">
        <v>2527</v>
      </c>
    </row>
    <row r="2529" spans="1:18" ht="15" x14ac:dyDescent="0.45">
      <c r="A2529">
        <v>30204</v>
      </c>
      <c r="D2529">
        <v>3</v>
      </c>
      <c r="E2529">
        <v>98.7</v>
      </c>
      <c r="F2529">
        <v>5</v>
      </c>
      <c r="G2529">
        <v>164.5</v>
      </c>
      <c r="H2529">
        <v>4</v>
      </c>
      <c r="I2529">
        <v>131.6</v>
      </c>
      <c r="J2529">
        <v>12</v>
      </c>
      <c r="K2529">
        <v>394.79999999999995</v>
      </c>
      <c r="L2529" s="11" t="s">
        <v>11925</v>
      </c>
      <c r="M2529" s="12" t="s">
        <v>6</v>
      </c>
      <c r="N2529" s="12" t="s">
        <v>6</v>
      </c>
      <c r="O2529" s="12">
        <v>444</v>
      </c>
      <c r="P2529" s="12" t="s">
        <v>6</v>
      </c>
      <c r="Q2529" s="12" t="s">
        <v>6</v>
      </c>
      <c r="R2529">
        <v>2528</v>
      </c>
    </row>
    <row r="2530" spans="1:18" ht="15" x14ac:dyDescent="0.45">
      <c r="A2530">
        <v>2018034</v>
      </c>
      <c r="B2530">
        <v>7.22</v>
      </c>
      <c r="C2530">
        <v>85.2</v>
      </c>
      <c r="D2530">
        <v>5.7</v>
      </c>
      <c r="E2530">
        <v>68.67</v>
      </c>
      <c r="F2530">
        <v>8.24</v>
      </c>
      <c r="G2530">
        <v>105.09</v>
      </c>
      <c r="H2530">
        <v>10.61</v>
      </c>
      <c r="I2530">
        <v>135.69999999999999</v>
      </c>
      <c r="J2530">
        <v>31.77</v>
      </c>
      <c r="K2530">
        <v>394.66</v>
      </c>
      <c r="L2530" s="11" t="s">
        <v>11924</v>
      </c>
      <c r="M2530" s="12">
        <v>364</v>
      </c>
      <c r="N2530" s="12" t="s">
        <v>6</v>
      </c>
      <c r="O2530" s="12" t="s">
        <v>6</v>
      </c>
      <c r="P2530" s="12" t="s">
        <v>6</v>
      </c>
      <c r="Q2530" s="12" t="s">
        <v>6</v>
      </c>
      <c r="R2530">
        <v>2529</v>
      </c>
    </row>
    <row r="2531" spans="1:18" ht="15" x14ac:dyDescent="0.45">
      <c r="A2531">
        <v>17693</v>
      </c>
      <c r="B2531">
        <v>9</v>
      </c>
      <c r="C2531">
        <v>70.2</v>
      </c>
      <c r="D2531">
        <v>13</v>
      </c>
      <c r="E2531">
        <v>101.4</v>
      </c>
      <c r="F2531">
        <v>13</v>
      </c>
      <c r="G2531">
        <v>101.4</v>
      </c>
      <c r="H2531">
        <v>16</v>
      </c>
      <c r="I2531">
        <v>120.58</v>
      </c>
      <c r="J2531">
        <v>51</v>
      </c>
      <c r="K2531">
        <v>393.58</v>
      </c>
      <c r="L2531" s="11" t="s">
        <v>11928</v>
      </c>
      <c r="M2531" s="12" t="s">
        <v>6</v>
      </c>
      <c r="N2531" s="12">
        <v>595</v>
      </c>
      <c r="O2531" s="12" t="s">
        <v>6</v>
      </c>
      <c r="P2531" s="12" t="s">
        <v>6</v>
      </c>
      <c r="Q2531" s="12" t="s">
        <v>6</v>
      </c>
      <c r="R2531">
        <v>2530</v>
      </c>
    </row>
    <row r="2532" spans="1:18" ht="15" x14ac:dyDescent="0.45">
      <c r="A2532">
        <v>15363</v>
      </c>
      <c r="D2532">
        <v>1</v>
      </c>
      <c r="E2532">
        <v>20.8</v>
      </c>
      <c r="F2532">
        <v>5</v>
      </c>
      <c r="G2532">
        <v>102.34</v>
      </c>
      <c r="H2532">
        <v>13</v>
      </c>
      <c r="I2532">
        <v>270.39999999999998</v>
      </c>
      <c r="J2532">
        <v>19</v>
      </c>
      <c r="K2532">
        <v>393.53999999999996</v>
      </c>
      <c r="L2532" s="11" t="s">
        <v>11926</v>
      </c>
      <c r="M2532" s="12" t="s">
        <v>6</v>
      </c>
      <c r="N2532" s="12" t="s">
        <v>6</v>
      </c>
      <c r="O2532" s="12" t="s">
        <v>6</v>
      </c>
      <c r="P2532" s="12">
        <v>560</v>
      </c>
      <c r="Q2532" s="12" t="s">
        <v>6</v>
      </c>
      <c r="R2532">
        <v>2531</v>
      </c>
    </row>
    <row r="2533" spans="1:18" ht="15" x14ac:dyDescent="0.45">
      <c r="A2533">
        <v>31388</v>
      </c>
      <c r="B2533">
        <v>124</v>
      </c>
      <c r="C2533">
        <v>308.60000000000002</v>
      </c>
      <c r="D2533">
        <v>33</v>
      </c>
      <c r="E2533">
        <v>82.1</v>
      </c>
      <c r="F2533">
        <v>1</v>
      </c>
      <c r="G2533">
        <v>2.31</v>
      </c>
      <c r="J2533">
        <v>158</v>
      </c>
      <c r="K2533">
        <v>393.01000000000005</v>
      </c>
      <c r="L2533" s="11" t="s">
        <v>11925</v>
      </c>
      <c r="M2533" s="12" t="s">
        <v>6</v>
      </c>
      <c r="N2533" s="12" t="s">
        <v>6</v>
      </c>
      <c r="O2533" s="12">
        <v>445</v>
      </c>
      <c r="P2533" s="12" t="s">
        <v>6</v>
      </c>
      <c r="Q2533" s="12" t="s">
        <v>6</v>
      </c>
      <c r="R2533">
        <v>2532</v>
      </c>
    </row>
    <row r="2534" spans="1:18" ht="15" x14ac:dyDescent="0.45">
      <c r="A2534">
        <v>22484</v>
      </c>
      <c r="F2534">
        <v>5</v>
      </c>
      <c r="G2534">
        <v>131</v>
      </c>
      <c r="H2534">
        <v>10</v>
      </c>
      <c r="I2534">
        <v>262</v>
      </c>
      <c r="J2534">
        <v>15</v>
      </c>
      <c r="K2534">
        <v>393</v>
      </c>
      <c r="L2534" s="11" t="s">
        <v>11926</v>
      </c>
      <c r="M2534" s="12" t="s">
        <v>6</v>
      </c>
      <c r="N2534" s="12" t="s">
        <v>6</v>
      </c>
      <c r="O2534" s="12" t="s">
        <v>6</v>
      </c>
      <c r="P2534" s="12">
        <v>561</v>
      </c>
      <c r="Q2534" s="12" t="s">
        <v>6</v>
      </c>
      <c r="R2534">
        <v>2533</v>
      </c>
    </row>
    <row r="2535" spans="1:18" ht="15" x14ac:dyDescent="0.45">
      <c r="A2535">
        <v>10483</v>
      </c>
      <c r="B2535">
        <v>13</v>
      </c>
      <c r="C2535">
        <v>154.69999999999999</v>
      </c>
      <c r="D2535">
        <v>1</v>
      </c>
      <c r="E2535">
        <v>11.9</v>
      </c>
      <c r="F2535">
        <v>11</v>
      </c>
      <c r="G2535">
        <v>130.9</v>
      </c>
      <c r="H2535">
        <v>8</v>
      </c>
      <c r="I2535">
        <v>95.2</v>
      </c>
      <c r="J2535">
        <v>33</v>
      </c>
      <c r="K2535">
        <v>392.7</v>
      </c>
      <c r="L2535" s="11" t="s">
        <v>11927</v>
      </c>
      <c r="M2535" s="12" t="s">
        <v>6</v>
      </c>
      <c r="N2535" s="12" t="s">
        <v>6</v>
      </c>
      <c r="O2535" s="12" t="s">
        <v>6</v>
      </c>
      <c r="P2535" s="12" t="s">
        <v>6</v>
      </c>
      <c r="Q2535" s="12">
        <v>396</v>
      </c>
      <c r="R2535">
        <v>2534</v>
      </c>
    </row>
    <row r="2536" spans="1:18" ht="15" x14ac:dyDescent="0.45">
      <c r="A2536">
        <v>27315</v>
      </c>
      <c r="B2536">
        <v>9</v>
      </c>
      <c r="C2536">
        <v>94.5</v>
      </c>
      <c r="D2536">
        <v>8</v>
      </c>
      <c r="E2536">
        <v>84</v>
      </c>
      <c r="F2536">
        <v>9</v>
      </c>
      <c r="G2536">
        <v>94.5</v>
      </c>
      <c r="H2536">
        <v>12</v>
      </c>
      <c r="I2536">
        <v>119.6</v>
      </c>
      <c r="J2536">
        <v>38</v>
      </c>
      <c r="K2536">
        <v>392.6</v>
      </c>
      <c r="L2536" s="11" t="s">
        <v>11926</v>
      </c>
      <c r="M2536" s="12" t="s">
        <v>6</v>
      </c>
      <c r="N2536" s="12" t="s">
        <v>6</v>
      </c>
      <c r="O2536" s="12" t="s">
        <v>6</v>
      </c>
      <c r="P2536" s="12">
        <v>562</v>
      </c>
      <c r="Q2536" s="12" t="s">
        <v>6</v>
      </c>
      <c r="R2536">
        <v>2535</v>
      </c>
    </row>
    <row r="2537" spans="1:18" ht="15" x14ac:dyDescent="0.45">
      <c r="A2537">
        <v>31367</v>
      </c>
      <c r="B2537">
        <v>6</v>
      </c>
      <c r="C2537">
        <v>137.34</v>
      </c>
      <c r="D2537">
        <v>6</v>
      </c>
      <c r="E2537">
        <v>139.19999999999999</v>
      </c>
      <c r="F2537">
        <v>5</v>
      </c>
      <c r="G2537">
        <v>116</v>
      </c>
      <c r="J2537">
        <v>17</v>
      </c>
      <c r="K2537">
        <v>392.53999999999996</v>
      </c>
      <c r="L2537" s="11" t="s">
        <v>11926</v>
      </c>
      <c r="M2537" s="12" t="s">
        <v>6</v>
      </c>
      <c r="N2537" s="12" t="s">
        <v>6</v>
      </c>
      <c r="O2537" s="12" t="s">
        <v>6</v>
      </c>
      <c r="P2537" s="12">
        <v>563</v>
      </c>
      <c r="Q2537" s="12" t="s">
        <v>6</v>
      </c>
      <c r="R2537">
        <v>2536</v>
      </c>
    </row>
    <row r="2538" spans="1:18" ht="15" x14ac:dyDescent="0.45">
      <c r="A2538">
        <v>22485</v>
      </c>
      <c r="B2538">
        <v>3</v>
      </c>
      <c r="C2538">
        <v>65.7</v>
      </c>
      <c r="D2538">
        <v>4</v>
      </c>
      <c r="E2538">
        <v>85.85</v>
      </c>
      <c r="F2538">
        <v>7</v>
      </c>
      <c r="G2538">
        <v>153.30000000000001</v>
      </c>
      <c r="H2538">
        <v>4</v>
      </c>
      <c r="I2538">
        <v>87.6</v>
      </c>
      <c r="J2538">
        <v>18</v>
      </c>
      <c r="K2538">
        <v>392.45000000000005</v>
      </c>
      <c r="L2538" s="11" t="s">
        <v>11926</v>
      </c>
      <c r="M2538" s="12" t="s">
        <v>6</v>
      </c>
      <c r="N2538" s="12" t="s">
        <v>6</v>
      </c>
      <c r="O2538" s="12" t="s">
        <v>6</v>
      </c>
      <c r="P2538" s="12">
        <v>564</v>
      </c>
      <c r="Q2538" s="12" t="s">
        <v>6</v>
      </c>
      <c r="R2538">
        <v>2537</v>
      </c>
    </row>
    <row r="2539" spans="1:18" ht="15" x14ac:dyDescent="0.45">
      <c r="A2539">
        <v>29090</v>
      </c>
      <c r="B2539">
        <v>13</v>
      </c>
      <c r="C2539">
        <v>88.4</v>
      </c>
      <c r="D2539">
        <v>11</v>
      </c>
      <c r="E2539">
        <v>74.8</v>
      </c>
      <c r="F2539">
        <v>13</v>
      </c>
      <c r="G2539">
        <v>86.78</v>
      </c>
      <c r="H2539">
        <v>21</v>
      </c>
      <c r="I2539">
        <v>142.26</v>
      </c>
      <c r="J2539">
        <v>58</v>
      </c>
      <c r="K2539">
        <v>392.24</v>
      </c>
      <c r="L2539" s="11" t="s">
        <v>11925</v>
      </c>
      <c r="M2539" s="12" t="s">
        <v>6</v>
      </c>
      <c r="N2539" s="12" t="s">
        <v>6</v>
      </c>
      <c r="O2539" s="12">
        <v>446</v>
      </c>
      <c r="P2539" s="12" t="s">
        <v>6</v>
      </c>
      <c r="Q2539" s="12" t="s">
        <v>6</v>
      </c>
      <c r="R2539">
        <v>2538</v>
      </c>
    </row>
    <row r="2540" spans="1:18" ht="15" x14ac:dyDescent="0.45">
      <c r="A2540">
        <v>15925</v>
      </c>
      <c r="B2540">
        <v>8</v>
      </c>
      <c r="C2540">
        <v>58.4</v>
      </c>
      <c r="D2540">
        <v>20</v>
      </c>
      <c r="E2540">
        <v>145.41999999999999</v>
      </c>
      <c r="F2540">
        <v>13</v>
      </c>
      <c r="G2540">
        <v>94.78</v>
      </c>
      <c r="H2540">
        <v>12</v>
      </c>
      <c r="I2540">
        <v>93.6</v>
      </c>
      <c r="J2540">
        <v>53</v>
      </c>
      <c r="K2540">
        <v>392.20000000000005</v>
      </c>
      <c r="L2540" s="11" t="s">
        <v>11927</v>
      </c>
      <c r="M2540" s="12" t="s">
        <v>6</v>
      </c>
      <c r="N2540" s="12" t="s">
        <v>6</v>
      </c>
      <c r="O2540" s="12" t="s">
        <v>6</v>
      </c>
      <c r="P2540" s="12" t="s">
        <v>6</v>
      </c>
      <c r="Q2540" s="12">
        <v>397</v>
      </c>
      <c r="R2540">
        <v>2539</v>
      </c>
    </row>
    <row r="2541" spans="1:18" ht="15" x14ac:dyDescent="0.45">
      <c r="A2541">
        <v>30388</v>
      </c>
      <c r="B2541">
        <v>3</v>
      </c>
      <c r="C2541">
        <v>168</v>
      </c>
      <c r="D2541">
        <v>4</v>
      </c>
      <c r="E2541">
        <v>224</v>
      </c>
      <c r="J2541">
        <v>7</v>
      </c>
      <c r="K2541">
        <v>392</v>
      </c>
      <c r="L2541" s="11" t="s">
        <v>11926</v>
      </c>
      <c r="M2541" s="12" t="s">
        <v>6</v>
      </c>
      <c r="N2541" s="12" t="s">
        <v>6</v>
      </c>
      <c r="O2541" s="12" t="s">
        <v>6</v>
      </c>
      <c r="P2541" s="12">
        <v>565</v>
      </c>
      <c r="Q2541" s="12" t="s">
        <v>6</v>
      </c>
      <c r="R2541">
        <v>2540</v>
      </c>
    </row>
    <row r="2542" spans="1:18" ht="15" x14ac:dyDescent="0.45">
      <c r="A2542">
        <v>17542</v>
      </c>
      <c r="D2542">
        <v>25</v>
      </c>
      <c r="E2542">
        <v>70</v>
      </c>
      <c r="F2542">
        <v>55</v>
      </c>
      <c r="G2542">
        <v>153.56</v>
      </c>
      <c r="H2542">
        <v>58</v>
      </c>
      <c r="I2542">
        <v>168.2</v>
      </c>
      <c r="J2542">
        <v>138</v>
      </c>
      <c r="K2542">
        <v>391.76</v>
      </c>
      <c r="L2542" s="11" t="s">
        <v>11928</v>
      </c>
      <c r="M2542" s="12" t="s">
        <v>6</v>
      </c>
      <c r="N2542" s="12">
        <v>596</v>
      </c>
      <c r="O2542" s="12" t="s">
        <v>6</v>
      </c>
      <c r="P2542" s="12" t="s">
        <v>6</v>
      </c>
      <c r="Q2542" s="12" t="s">
        <v>6</v>
      </c>
      <c r="R2542">
        <v>2541</v>
      </c>
    </row>
    <row r="2543" spans="1:18" ht="15" x14ac:dyDescent="0.45">
      <c r="A2543">
        <v>17985</v>
      </c>
      <c r="B2543">
        <v>4</v>
      </c>
      <c r="C2543">
        <v>54</v>
      </c>
      <c r="D2543">
        <v>12</v>
      </c>
      <c r="E2543">
        <v>162</v>
      </c>
      <c r="F2543">
        <v>3</v>
      </c>
      <c r="G2543">
        <v>40.5</v>
      </c>
      <c r="H2543">
        <v>10</v>
      </c>
      <c r="I2543">
        <v>135</v>
      </c>
      <c r="J2543">
        <v>29</v>
      </c>
      <c r="K2543">
        <v>391.5</v>
      </c>
      <c r="L2543" s="11" t="s">
        <v>11926</v>
      </c>
      <c r="M2543" s="12" t="s">
        <v>6</v>
      </c>
      <c r="N2543" s="12" t="s">
        <v>6</v>
      </c>
      <c r="O2543" s="12" t="s">
        <v>6</v>
      </c>
      <c r="P2543" s="12">
        <v>566</v>
      </c>
      <c r="Q2543" s="12" t="s">
        <v>6</v>
      </c>
      <c r="R2543">
        <v>2542</v>
      </c>
    </row>
    <row r="2544" spans="1:18" ht="15" x14ac:dyDescent="0.45">
      <c r="A2544">
        <v>17216</v>
      </c>
      <c r="B2544">
        <v>74</v>
      </c>
      <c r="C2544">
        <v>117.88</v>
      </c>
      <c r="D2544">
        <v>49</v>
      </c>
      <c r="E2544">
        <v>77.88</v>
      </c>
      <c r="F2544">
        <v>56</v>
      </c>
      <c r="G2544">
        <v>89.08</v>
      </c>
      <c r="H2544">
        <v>67</v>
      </c>
      <c r="I2544">
        <v>106.55</v>
      </c>
      <c r="J2544">
        <v>246</v>
      </c>
      <c r="K2544">
        <v>391.39</v>
      </c>
      <c r="L2544" s="11" t="s">
        <v>11925</v>
      </c>
      <c r="M2544" s="12" t="s">
        <v>6</v>
      </c>
      <c r="N2544" s="12" t="s">
        <v>6</v>
      </c>
      <c r="O2544" s="12">
        <v>447</v>
      </c>
      <c r="P2544" s="12" t="s">
        <v>6</v>
      </c>
      <c r="Q2544" s="12" t="s">
        <v>6</v>
      </c>
      <c r="R2544">
        <v>2543</v>
      </c>
    </row>
    <row r="2545" spans="1:18" ht="15" x14ac:dyDescent="0.45">
      <c r="A2545">
        <v>31720</v>
      </c>
      <c r="D2545">
        <v>8</v>
      </c>
      <c r="E2545">
        <v>97.6</v>
      </c>
      <c r="F2545">
        <v>9</v>
      </c>
      <c r="G2545">
        <v>87.4</v>
      </c>
      <c r="H2545">
        <v>23</v>
      </c>
      <c r="I2545">
        <v>206.28</v>
      </c>
      <c r="J2545">
        <v>40</v>
      </c>
      <c r="K2545">
        <v>391.28</v>
      </c>
      <c r="L2545" s="11" t="s">
        <v>11926</v>
      </c>
      <c r="M2545" s="12" t="s">
        <v>6</v>
      </c>
      <c r="N2545" s="12" t="s">
        <v>6</v>
      </c>
      <c r="O2545" s="12" t="s">
        <v>6</v>
      </c>
      <c r="P2545" s="12">
        <v>567</v>
      </c>
      <c r="Q2545" s="12" t="s">
        <v>6</v>
      </c>
      <c r="R2545">
        <v>2544</v>
      </c>
    </row>
    <row r="2546" spans="1:18" ht="15" x14ac:dyDescent="0.45">
      <c r="A2546">
        <v>2011298</v>
      </c>
      <c r="B2546">
        <v>1.28</v>
      </c>
      <c r="C2546">
        <v>135.44999999999999</v>
      </c>
      <c r="D2546">
        <v>0.47</v>
      </c>
      <c r="E2546">
        <v>49.61</v>
      </c>
      <c r="F2546">
        <v>1.58</v>
      </c>
      <c r="G2546">
        <v>167.48</v>
      </c>
      <c r="H2546">
        <v>0.35</v>
      </c>
      <c r="I2546">
        <v>38.72</v>
      </c>
      <c r="J2546">
        <v>3.68</v>
      </c>
      <c r="K2546">
        <v>391.26</v>
      </c>
      <c r="L2546" s="11" t="s">
        <v>11924</v>
      </c>
      <c r="M2546" s="12">
        <v>365</v>
      </c>
      <c r="N2546" s="12" t="s">
        <v>6</v>
      </c>
      <c r="O2546" s="12" t="s">
        <v>6</v>
      </c>
      <c r="P2546" s="12" t="s">
        <v>6</v>
      </c>
      <c r="Q2546" s="12" t="s">
        <v>6</v>
      </c>
      <c r="R2546">
        <v>2545</v>
      </c>
    </row>
    <row r="2547" spans="1:18" ht="15" x14ac:dyDescent="0.45">
      <c r="A2547">
        <v>29742</v>
      </c>
      <c r="D2547">
        <v>9</v>
      </c>
      <c r="E2547">
        <v>79.39</v>
      </c>
      <c r="F2547">
        <v>29</v>
      </c>
      <c r="G2547">
        <v>258.10000000000002</v>
      </c>
      <c r="H2547">
        <v>6</v>
      </c>
      <c r="I2547">
        <v>53.4</v>
      </c>
      <c r="J2547">
        <v>44</v>
      </c>
      <c r="K2547">
        <v>390.89</v>
      </c>
      <c r="L2547" s="11" t="s">
        <v>11925</v>
      </c>
      <c r="M2547" s="12" t="s">
        <v>6</v>
      </c>
      <c r="N2547" s="12" t="s">
        <v>6</v>
      </c>
      <c r="O2547" s="12">
        <v>448</v>
      </c>
      <c r="P2547" s="12" t="s">
        <v>6</v>
      </c>
      <c r="Q2547" s="12" t="s">
        <v>6</v>
      </c>
      <c r="R2547">
        <v>2546</v>
      </c>
    </row>
    <row r="2548" spans="1:18" ht="15" x14ac:dyDescent="0.45">
      <c r="A2548">
        <v>28835</v>
      </c>
      <c r="B2548">
        <v>7</v>
      </c>
      <c r="C2548">
        <v>72.099999999999994</v>
      </c>
      <c r="D2548">
        <v>20</v>
      </c>
      <c r="E2548">
        <v>206</v>
      </c>
      <c r="F2548">
        <v>2</v>
      </c>
      <c r="G2548">
        <v>20.6</v>
      </c>
      <c r="H2548">
        <v>9</v>
      </c>
      <c r="I2548">
        <v>91.88</v>
      </c>
      <c r="J2548">
        <v>38</v>
      </c>
      <c r="K2548">
        <v>390.58000000000004</v>
      </c>
      <c r="L2548" s="11" t="s">
        <v>11928</v>
      </c>
      <c r="M2548" s="12" t="s">
        <v>6</v>
      </c>
      <c r="N2548" s="12">
        <v>597</v>
      </c>
      <c r="O2548" s="12" t="s">
        <v>6</v>
      </c>
      <c r="P2548" s="12" t="s">
        <v>6</v>
      </c>
      <c r="Q2548" s="12" t="s">
        <v>6</v>
      </c>
      <c r="R2548">
        <v>2547</v>
      </c>
    </row>
    <row r="2549" spans="1:18" ht="15" x14ac:dyDescent="0.45">
      <c r="A2549">
        <v>31344</v>
      </c>
      <c r="B2549">
        <v>12</v>
      </c>
      <c r="C2549">
        <v>127.2</v>
      </c>
      <c r="D2549">
        <v>14</v>
      </c>
      <c r="E2549">
        <v>147.55000000000001</v>
      </c>
      <c r="F2549">
        <v>5</v>
      </c>
      <c r="G2549">
        <v>52.15</v>
      </c>
      <c r="H2549">
        <v>6</v>
      </c>
      <c r="I2549">
        <v>63.6</v>
      </c>
      <c r="J2549">
        <v>37</v>
      </c>
      <c r="K2549">
        <v>390.5</v>
      </c>
      <c r="L2549" s="11" t="s">
        <v>11926</v>
      </c>
      <c r="M2549" s="12" t="s">
        <v>6</v>
      </c>
      <c r="N2549" s="12" t="s">
        <v>6</v>
      </c>
      <c r="O2549" s="12" t="s">
        <v>6</v>
      </c>
      <c r="P2549" s="12">
        <v>568</v>
      </c>
      <c r="Q2549" s="12" t="s">
        <v>6</v>
      </c>
      <c r="R2549">
        <v>2548</v>
      </c>
    </row>
    <row r="2550" spans="1:18" ht="15" x14ac:dyDescent="0.45">
      <c r="A2550">
        <v>31680</v>
      </c>
      <c r="D2550">
        <v>15</v>
      </c>
      <c r="E2550">
        <v>82.5</v>
      </c>
      <c r="F2550">
        <v>29</v>
      </c>
      <c r="G2550">
        <v>159.5</v>
      </c>
      <c r="H2550">
        <v>27</v>
      </c>
      <c r="I2550">
        <v>148.5</v>
      </c>
      <c r="J2550">
        <v>71</v>
      </c>
      <c r="K2550">
        <v>390.5</v>
      </c>
      <c r="L2550" s="11" t="s">
        <v>11927</v>
      </c>
      <c r="M2550" s="12" t="s">
        <v>6</v>
      </c>
      <c r="N2550" s="12" t="s">
        <v>6</v>
      </c>
      <c r="O2550" s="12" t="s">
        <v>6</v>
      </c>
      <c r="P2550" s="12" t="s">
        <v>6</v>
      </c>
      <c r="Q2550" s="12">
        <v>398</v>
      </c>
      <c r="R2550">
        <v>2549</v>
      </c>
    </row>
    <row r="2551" spans="1:18" ht="15" x14ac:dyDescent="0.45">
      <c r="A2551">
        <v>17030</v>
      </c>
      <c r="B2551">
        <v>15</v>
      </c>
      <c r="C2551">
        <v>98.2</v>
      </c>
      <c r="D2551">
        <v>14</v>
      </c>
      <c r="E2551">
        <v>92.4</v>
      </c>
      <c r="F2551">
        <v>25</v>
      </c>
      <c r="G2551">
        <v>165</v>
      </c>
      <c r="H2551">
        <v>5</v>
      </c>
      <c r="I2551">
        <v>34.5</v>
      </c>
      <c r="J2551">
        <v>59</v>
      </c>
      <c r="K2551">
        <v>390.1</v>
      </c>
      <c r="L2551" s="11" t="s">
        <v>11926</v>
      </c>
      <c r="M2551" s="12" t="s">
        <v>6</v>
      </c>
      <c r="N2551" s="12" t="s">
        <v>6</v>
      </c>
      <c r="O2551" s="12" t="s">
        <v>6</v>
      </c>
      <c r="P2551" s="12">
        <v>569</v>
      </c>
      <c r="Q2551" s="12" t="s">
        <v>6</v>
      </c>
      <c r="R2551">
        <v>2550</v>
      </c>
    </row>
    <row r="2552" spans="1:18" ht="15" x14ac:dyDescent="0.45">
      <c r="A2552">
        <v>17612</v>
      </c>
      <c r="B2552">
        <v>12</v>
      </c>
      <c r="C2552">
        <v>90</v>
      </c>
      <c r="D2552">
        <v>15</v>
      </c>
      <c r="E2552">
        <v>112.5</v>
      </c>
      <c r="F2552">
        <v>9</v>
      </c>
      <c r="G2552">
        <v>69.099999999999994</v>
      </c>
      <c r="H2552">
        <v>15</v>
      </c>
      <c r="I2552">
        <v>118.5</v>
      </c>
      <c r="J2552">
        <v>51</v>
      </c>
      <c r="K2552">
        <v>390.1</v>
      </c>
      <c r="L2552" s="11" t="s">
        <v>11925</v>
      </c>
      <c r="M2552" s="12" t="s">
        <v>6</v>
      </c>
      <c r="N2552" s="12" t="s">
        <v>6</v>
      </c>
      <c r="O2552" s="12">
        <v>449</v>
      </c>
      <c r="P2552" s="12" t="s">
        <v>6</v>
      </c>
      <c r="Q2552" s="12" t="s">
        <v>6</v>
      </c>
      <c r="R2552">
        <v>2551</v>
      </c>
    </row>
    <row r="2553" spans="1:18" ht="15" x14ac:dyDescent="0.45">
      <c r="A2553">
        <v>29068</v>
      </c>
      <c r="B2553">
        <v>2</v>
      </c>
      <c r="C2553">
        <v>30</v>
      </c>
      <c r="D2553">
        <v>1</v>
      </c>
      <c r="E2553">
        <v>15</v>
      </c>
      <c r="F2553">
        <v>12</v>
      </c>
      <c r="G2553">
        <v>180</v>
      </c>
      <c r="H2553">
        <v>11</v>
      </c>
      <c r="I2553">
        <v>165</v>
      </c>
      <c r="J2553">
        <v>26</v>
      </c>
      <c r="K2553">
        <v>390</v>
      </c>
      <c r="L2553" s="11" t="s">
        <v>11926</v>
      </c>
      <c r="M2553" s="12" t="s">
        <v>6</v>
      </c>
      <c r="N2553" s="12" t="s">
        <v>6</v>
      </c>
      <c r="O2553" s="12" t="s">
        <v>6</v>
      </c>
      <c r="P2553" s="12">
        <v>570</v>
      </c>
      <c r="Q2553" s="12" t="s">
        <v>6</v>
      </c>
      <c r="R2553">
        <v>2552</v>
      </c>
    </row>
    <row r="2554" spans="1:18" ht="15" x14ac:dyDescent="0.45">
      <c r="A2554">
        <v>29890</v>
      </c>
      <c r="F2554">
        <v>17</v>
      </c>
      <c r="G2554">
        <v>101.52</v>
      </c>
      <c r="H2554">
        <v>48</v>
      </c>
      <c r="I2554">
        <v>288</v>
      </c>
      <c r="J2554">
        <v>65</v>
      </c>
      <c r="K2554">
        <v>389.52</v>
      </c>
      <c r="L2554" s="11" t="s">
        <v>11928</v>
      </c>
      <c r="M2554" s="12" t="s">
        <v>6</v>
      </c>
      <c r="N2554" s="12">
        <v>598</v>
      </c>
      <c r="O2554" s="12" t="s">
        <v>6</v>
      </c>
      <c r="P2554" s="12" t="s">
        <v>6</v>
      </c>
      <c r="Q2554" s="12" t="s">
        <v>6</v>
      </c>
      <c r="R2554">
        <v>2553</v>
      </c>
    </row>
    <row r="2555" spans="1:18" ht="15" x14ac:dyDescent="0.45">
      <c r="A2555">
        <v>29602</v>
      </c>
      <c r="B2555">
        <v>22</v>
      </c>
      <c r="C2555">
        <v>129.80000000000001</v>
      </c>
      <c r="D2555">
        <v>8</v>
      </c>
      <c r="E2555">
        <v>47.2</v>
      </c>
      <c r="F2555">
        <v>18</v>
      </c>
      <c r="G2555">
        <v>106.2</v>
      </c>
      <c r="H2555">
        <v>18</v>
      </c>
      <c r="I2555">
        <v>106.2</v>
      </c>
      <c r="J2555">
        <v>66</v>
      </c>
      <c r="K2555">
        <v>389.4</v>
      </c>
      <c r="L2555" s="11" t="s">
        <v>11925</v>
      </c>
      <c r="M2555" s="12" t="s">
        <v>6</v>
      </c>
      <c r="N2555" s="12" t="s">
        <v>6</v>
      </c>
      <c r="O2555" s="12">
        <v>450</v>
      </c>
      <c r="P2555" s="12" t="s">
        <v>6</v>
      </c>
      <c r="Q2555" s="12" t="s">
        <v>6</v>
      </c>
      <c r="R2555">
        <v>2554</v>
      </c>
    </row>
    <row r="2556" spans="1:18" ht="15" x14ac:dyDescent="0.45">
      <c r="A2556">
        <v>10576</v>
      </c>
      <c r="B2556">
        <v>8</v>
      </c>
      <c r="C2556">
        <v>84</v>
      </c>
      <c r="D2556">
        <v>12</v>
      </c>
      <c r="E2556">
        <v>126</v>
      </c>
      <c r="F2556">
        <v>6</v>
      </c>
      <c r="G2556">
        <v>67.2</v>
      </c>
      <c r="H2556">
        <v>10</v>
      </c>
      <c r="I2556">
        <v>112</v>
      </c>
      <c r="J2556">
        <v>36</v>
      </c>
      <c r="K2556">
        <v>389.2</v>
      </c>
      <c r="L2556" s="11" t="s">
        <v>11928</v>
      </c>
      <c r="M2556" s="12" t="s">
        <v>6</v>
      </c>
      <c r="N2556" s="12">
        <v>599</v>
      </c>
      <c r="O2556" s="12" t="s">
        <v>6</v>
      </c>
      <c r="P2556" s="12" t="s">
        <v>6</v>
      </c>
      <c r="Q2556" s="12" t="s">
        <v>6</v>
      </c>
      <c r="R2556">
        <v>2555</v>
      </c>
    </row>
    <row r="2557" spans="1:18" ht="15" x14ac:dyDescent="0.45">
      <c r="A2557">
        <v>28949</v>
      </c>
      <c r="B2557">
        <v>8</v>
      </c>
      <c r="C2557">
        <v>92</v>
      </c>
      <c r="D2557">
        <v>9</v>
      </c>
      <c r="E2557">
        <v>102.58</v>
      </c>
      <c r="F2557">
        <v>11</v>
      </c>
      <c r="G2557">
        <v>125.58</v>
      </c>
      <c r="H2557">
        <v>6</v>
      </c>
      <c r="I2557">
        <v>69</v>
      </c>
      <c r="J2557">
        <v>34</v>
      </c>
      <c r="K2557">
        <v>389.15999999999997</v>
      </c>
      <c r="L2557" s="11" t="s">
        <v>11926</v>
      </c>
      <c r="M2557" s="12" t="s">
        <v>6</v>
      </c>
      <c r="N2557" s="12" t="s">
        <v>6</v>
      </c>
      <c r="O2557" s="12" t="s">
        <v>6</v>
      </c>
      <c r="P2557" s="12">
        <v>571</v>
      </c>
      <c r="Q2557" s="12" t="s">
        <v>6</v>
      </c>
      <c r="R2557">
        <v>2556</v>
      </c>
    </row>
    <row r="2558" spans="1:18" ht="15" x14ac:dyDescent="0.45">
      <c r="A2558">
        <v>27166</v>
      </c>
      <c r="B2558">
        <v>56</v>
      </c>
      <c r="C2558">
        <v>89.6</v>
      </c>
      <c r="D2558">
        <v>121</v>
      </c>
      <c r="E2558">
        <v>191.52</v>
      </c>
      <c r="H2558">
        <v>69</v>
      </c>
      <c r="I2558">
        <v>107.98</v>
      </c>
      <c r="J2558">
        <v>246</v>
      </c>
      <c r="K2558">
        <v>389.1</v>
      </c>
      <c r="L2558" s="11" t="s">
        <v>11925</v>
      </c>
      <c r="M2558" s="12" t="s">
        <v>6</v>
      </c>
      <c r="N2558" s="12" t="s">
        <v>6</v>
      </c>
      <c r="O2558" s="12">
        <v>451</v>
      </c>
      <c r="P2558" s="12" t="s">
        <v>6</v>
      </c>
      <c r="Q2558" s="12" t="s">
        <v>6</v>
      </c>
      <c r="R2558">
        <v>2557</v>
      </c>
    </row>
    <row r="2559" spans="1:18" ht="15" x14ac:dyDescent="0.45">
      <c r="A2559">
        <v>15828</v>
      </c>
      <c r="B2559">
        <v>5</v>
      </c>
      <c r="C2559">
        <v>62.5</v>
      </c>
      <c r="D2559">
        <v>4</v>
      </c>
      <c r="E2559">
        <v>50.2</v>
      </c>
      <c r="F2559">
        <v>14</v>
      </c>
      <c r="G2559">
        <v>175.39</v>
      </c>
      <c r="H2559">
        <v>8</v>
      </c>
      <c r="I2559">
        <v>100.8</v>
      </c>
      <c r="J2559">
        <v>31</v>
      </c>
      <c r="K2559">
        <v>388.89</v>
      </c>
      <c r="L2559" s="11" t="s">
        <v>11926</v>
      </c>
      <c r="M2559" s="12" t="s">
        <v>6</v>
      </c>
      <c r="N2559" s="12" t="s">
        <v>6</v>
      </c>
      <c r="O2559" s="12" t="s">
        <v>6</v>
      </c>
      <c r="P2559" s="12">
        <v>572</v>
      </c>
      <c r="Q2559" s="12" t="s">
        <v>6</v>
      </c>
      <c r="R2559">
        <v>2558</v>
      </c>
    </row>
    <row r="2560" spans="1:18" ht="15" x14ac:dyDescent="0.45">
      <c r="A2560">
        <v>12056</v>
      </c>
      <c r="B2560">
        <v>21</v>
      </c>
      <c r="C2560">
        <v>69.3</v>
      </c>
      <c r="D2560">
        <v>23</v>
      </c>
      <c r="E2560">
        <v>75.900000000000006</v>
      </c>
      <c r="F2560">
        <v>27</v>
      </c>
      <c r="G2560">
        <v>88.58</v>
      </c>
      <c r="H2560">
        <v>47</v>
      </c>
      <c r="I2560">
        <v>155.1</v>
      </c>
      <c r="J2560">
        <v>118</v>
      </c>
      <c r="K2560">
        <v>388.88</v>
      </c>
      <c r="L2560" s="11" t="s">
        <v>11928</v>
      </c>
      <c r="M2560" s="12" t="s">
        <v>6</v>
      </c>
      <c r="N2560" s="12">
        <v>600</v>
      </c>
      <c r="O2560" s="12" t="s">
        <v>6</v>
      </c>
      <c r="P2560" s="12" t="s">
        <v>6</v>
      </c>
      <c r="Q2560" s="12" t="s">
        <v>6</v>
      </c>
      <c r="R2560">
        <v>2559</v>
      </c>
    </row>
    <row r="2561" spans="1:18" ht="15" x14ac:dyDescent="0.45">
      <c r="A2561">
        <v>12806</v>
      </c>
      <c r="B2561">
        <v>7</v>
      </c>
      <c r="C2561">
        <v>46.2</v>
      </c>
      <c r="D2561">
        <v>21</v>
      </c>
      <c r="E2561">
        <v>138.6</v>
      </c>
      <c r="F2561">
        <v>18</v>
      </c>
      <c r="G2561">
        <v>118.27</v>
      </c>
      <c r="H2561">
        <v>13</v>
      </c>
      <c r="I2561">
        <v>85.8</v>
      </c>
      <c r="J2561">
        <v>59</v>
      </c>
      <c r="K2561">
        <v>388.87</v>
      </c>
      <c r="L2561" s="11" t="s">
        <v>11927</v>
      </c>
      <c r="M2561" s="12" t="s">
        <v>6</v>
      </c>
      <c r="N2561" s="12" t="s">
        <v>6</v>
      </c>
      <c r="O2561" s="12" t="s">
        <v>6</v>
      </c>
      <c r="P2561" s="12" t="s">
        <v>6</v>
      </c>
      <c r="Q2561" s="12">
        <v>399</v>
      </c>
      <c r="R2561">
        <v>2560</v>
      </c>
    </row>
    <row r="2562" spans="1:18" ht="15" x14ac:dyDescent="0.45">
      <c r="A2562">
        <v>14755</v>
      </c>
      <c r="B2562">
        <v>9</v>
      </c>
      <c r="C2562">
        <v>58.87</v>
      </c>
      <c r="D2562">
        <v>19</v>
      </c>
      <c r="E2562">
        <v>121.69</v>
      </c>
      <c r="F2562">
        <v>2</v>
      </c>
      <c r="G2562">
        <v>13.2</v>
      </c>
      <c r="H2562">
        <v>30</v>
      </c>
      <c r="I2562">
        <v>194.82</v>
      </c>
      <c r="J2562">
        <v>60</v>
      </c>
      <c r="K2562">
        <v>388.58</v>
      </c>
      <c r="L2562" s="11" t="s">
        <v>11928</v>
      </c>
      <c r="M2562" s="12" t="s">
        <v>6</v>
      </c>
      <c r="N2562" s="12">
        <v>601</v>
      </c>
      <c r="O2562" s="12" t="s">
        <v>6</v>
      </c>
      <c r="P2562" s="12" t="s">
        <v>6</v>
      </c>
      <c r="Q2562" s="12" t="s">
        <v>6</v>
      </c>
      <c r="R2562">
        <v>2561</v>
      </c>
    </row>
    <row r="2563" spans="1:18" ht="15" x14ac:dyDescent="0.45">
      <c r="A2563">
        <v>23222</v>
      </c>
      <c r="B2563">
        <v>5</v>
      </c>
      <c r="C2563">
        <v>129.5</v>
      </c>
      <c r="D2563">
        <v>4</v>
      </c>
      <c r="E2563">
        <v>103.6</v>
      </c>
      <c r="H2563">
        <v>6</v>
      </c>
      <c r="I2563">
        <v>155.4</v>
      </c>
      <c r="J2563">
        <v>15</v>
      </c>
      <c r="K2563">
        <v>388.5</v>
      </c>
      <c r="L2563" s="11" t="s">
        <v>11927</v>
      </c>
      <c r="M2563" s="12" t="s">
        <v>6</v>
      </c>
      <c r="N2563" s="12" t="s">
        <v>6</v>
      </c>
      <c r="O2563" s="12" t="s">
        <v>6</v>
      </c>
      <c r="P2563" s="12" t="s">
        <v>6</v>
      </c>
      <c r="Q2563" s="12">
        <v>400</v>
      </c>
      <c r="R2563">
        <v>2562</v>
      </c>
    </row>
    <row r="2564" spans="1:18" ht="15" x14ac:dyDescent="0.45">
      <c r="A2564">
        <v>17415</v>
      </c>
      <c r="B2564">
        <v>46</v>
      </c>
      <c r="C2564">
        <v>114.4</v>
      </c>
      <c r="D2564">
        <v>30</v>
      </c>
      <c r="E2564">
        <v>75</v>
      </c>
      <c r="F2564">
        <v>45</v>
      </c>
      <c r="G2564">
        <v>111.7</v>
      </c>
      <c r="H2564">
        <v>35</v>
      </c>
      <c r="I2564">
        <v>87.3</v>
      </c>
      <c r="J2564">
        <v>156</v>
      </c>
      <c r="K2564">
        <v>388.40000000000003</v>
      </c>
      <c r="L2564" s="11" t="s">
        <v>11927</v>
      </c>
      <c r="M2564" s="12" t="s">
        <v>6</v>
      </c>
      <c r="N2564" s="12" t="s">
        <v>6</v>
      </c>
      <c r="O2564" s="12" t="s">
        <v>6</v>
      </c>
      <c r="P2564" s="12" t="s">
        <v>6</v>
      </c>
      <c r="Q2564" s="12">
        <v>401</v>
      </c>
      <c r="R2564">
        <v>2563</v>
      </c>
    </row>
    <row r="2565" spans="1:18" ht="15" x14ac:dyDescent="0.45">
      <c r="A2565">
        <v>27156</v>
      </c>
      <c r="D2565">
        <v>11</v>
      </c>
      <c r="E2565">
        <v>103.74</v>
      </c>
      <c r="F2565">
        <v>19</v>
      </c>
      <c r="G2565">
        <v>179.74</v>
      </c>
      <c r="H2565">
        <v>11</v>
      </c>
      <c r="I2565">
        <v>104.8</v>
      </c>
      <c r="J2565">
        <v>41</v>
      </c>
      <c r="K2565">
        <v>388.28000000000003</v>
      </c>
      <c r="L2565" s="11" t="s">
        <v>11926</v>
      </c>
      <c r="M2565" s="12" t="s">
        <v>6</v>
      </c>
      <c r="N2565" s="12" t="s">
        <v>6</v>
      </c>
      <c r="O2565" s="12" t="s">
        <v>6</v>
      </c>
      <c r="P2565" s="12">
        <v>573</v>
      </c>
      <c r="Q2565" s="12" t="s">
        <v>6</v>
      </c>
      <c r="R2565">
        <v>2564</v>
      </c>
    </row>
    <row r="2566" spans="1:18" ht="15" x14ac:dyDescent="0.45">
      <c r="A2566">
        <v>10673</v>
      </c>
      <c r="B2566">
        <v>84</v>
      </c>
      <c r="C2566">
        <v>83.68</v>
      </c>
      <c r="D2566">
        <v>131</v>
      </c>
      <c r="E2566">
        <v>130.76</v>
      </c>
      <c r="F2566">
        <v>73</v>
      </c>
      <c r="G2566">
        <v>72.84</v>
      </c>
      <c r="H2566">
        <v>101</v>
      </c>
      <c r="I2566">
        <v>101</v>
      </c>
      <c r="J2566">
        <v>389</v>
      </c>
      <c r="K2566">
        <v>388.28</v>
      </c>
      <c r="L2566" s="11" t="s">
        <v>11925</v>
      </c>
      <c r="M2566" s="12" t="s">
        <v>6</v>
      </c>
      <c r="N2566" s="12" t="s">
        <v>6</v>
      </c>
      <c r="O2566" s="12">
        <v>452</v>
      </c>
      <c r="P2566" s="12" t="s">
        <v>6</v>
      </c>
      <c r="Q2566" s="12" t="s">
        <v>6</v>
      </c>
      <c r="R2566">
        <v>2565</v>
      </c>
    </row>
    <row r="2567" spans="1:18" ht="15" x14ac:dyDescent="0.45">
      <c r="A2567">
        <v>31976</v>
      </c>
      <c r="F2567">
        <v>112</v>
      </c>
      <c r="G2567">
        <v>221.04</v>
      </c>
      <c r="H2567">
        <v>84</v>
      </c>
      <c r="I2567">
        <v>167.2</v>
      </c>
      <c r="J2567">
        <v>196</v>
      </c>
      <c r="K2567">
        <v>388.24</v>
      </c>
      <c r="L2567" s="11" t="s">
        <v>11927</v>
      </c>
      <c r="M2567" s="12" t="s">
        <v>6</v>
      </c>
      <c r="N2567" s="12" t="s">
        <v>6</v>
      </c>
      <c r="O2567" s="12" t="s">
        <v>6</v>
      </c>
      <c r="P2567" s="12" t="s">
        <v>6</v>
      </c>
      <c r="Q2567" s="12">
        <v>402</v>
      </c>
      <c r="R2567">
        <v>2566</v>
      </c>
    </row>
    <row r="2568" spans="1:18" ht="15" x14ac:dyDescent="0.45">
      <c r="A2568">
        <v>31662</v>
      </c>
      <c r="B2568">
        <v>3</v>
      </c>
      <c r="C2568">
        <v>125.7</v>
      </c>
      <c r="D2568">
        <v>2</v>
      </c>
      <c r="E2568">
        <v>83.8</v>
      </c>
      <c r="H2568">
        <v>4</v>
      </c>
      <c r="I2568">
        <v>178.4</v>
      </c>
      <c r="J2568">
        <v>9</v>
      </c>
      <c r="K2568">
        <v>387.9</v>
      </c>
      <c r="L2568" s="11" t="s">
        <v>11926</v>
      </c>
      <c r="M2568" s="12" t="s">
        <v>6</v>
      </c>
      <c r="N2568" s="12" t="s">
        <v>6</v>
      </c>
      <c r="O2568" s="12" t="s">
        <v>6</v>
      </c>
      <c r="P2568" s="12">
        <v>574</v>
      </c>
      <c r="Q2568" s="12" t="s">
        <v>6</v>
      </c>
      <c r="R2568">
        <v>2567</v>
      </c>
    </row>
    <row r="2569" spans="1:18" ht="15" x14ac:dyDescent="0.45">
      <c r="A2569">
        <v>11699</v>
      </c>
      <c r="B2569">
        <v>7</v>
      </c>
      <c r="C2569">
        <v>91.3</v>
      </c>
      <c r="D2569">
        <v>8</v>
      </c>
      <c r="E2569">
        <v>110.09</v>
      </c>
      <c r="F2569">
        <v>7</v>
      </c>
      <c r="G2569">
        <v>98.7</v>
      </c>
      <c r="H2569">
        <v>6</v>
      </c>
      <c r="I2569">
        <v>87.6</v>
      </c>
      <c r="J2569">
        <v>28</v>
      </c>
      <c r="K2569">
        <v>387.68999999999994</v>
      </c>
      <c r="L2569" s="11" t="s">
        <v>11927</v>
      </c>
      <c r="M2569" s="12" t="s">
        <v>6</v>
      </c>
      <c r="N2569" s="12" t="s">
        <v>6</v>
      </c>
      <c r="O2569" s="12" t="s">
        <v>6</v>
      </c>
      <c r="P2569" s="12" t="s">
        <v>6</v>
      </c>
      <c r="Q2569" s="12">
        <v>403</v>
      </c>
      <c r="R2569">
        <v>2568</v>
      </c>
    </row>
    <row r="2570" spans="1:18" ht="15" x14ac:dyDescent="0.45">
      <c r="A2570">
        <v>13496</v>
      </c>
      <c r="B2570">
        <v>4</v>
      </c>
      <c r="C2570">
        <v>139.16</v>
      </c>
      <c r="D2570">
        <v>2</v>
      </c>
      <c r="E2570">
        <v>71</v>
      </c>
      <c r="F2570">
        <v>2</v>
      </c>
      <c r="G2570">
        <v>71</v>
      </c>
      <c r="H2570">
        <v>3</v>
      </c>
      <c r="I2570">
        <v>106.5</v>
      </c>
      <c r="J2570">
        <v>11</v>
      </c>
      <c r="K2570">
        <v>387.65999999999997</v>
      </c>
      <c r="L2570" s="11" t="s">
        <v>11926</v>
      </c>
      <c r="M2570" s="12" t="s">
        <v>6</v>
      </c>
      <c r="N2570" s="12" t="s">
        <v>6</v>
      </c>
      <c r="O2570" s="12" t="s">
        <v>6</v>
      </c>
      <c r="P2570" s="12">
        <v>575</v>
      </c>
      <c r="Q2570" s="12" t="s">
        <v>6</v>
      </c>
      <c r="R2570">
        <v>2569</v>
      </c>
    </row>
    <row r="2571" spans="1:18" ht="15" x14ac:dyDescent="0.45">
      <c r="A2571">
        <v>27972</v>
      </c>
      <c r="B2571">
        <v>4</v>
      </c>
      <c r="C2571">
        <v>139.6</v>
      </c>
      <c r="D2571">
        <v>2</v>
      </c>
      <c r="E2571">
        <v>63.8</v>
      </c>
      <c r="F2571">
        <v>2</v>
      </c>
      <c r="G2571">
        <v>63.8</v>
      </c>
      <c r="H2571">
        <v>4</v>
      </c>
      <c r="I2571">
        <v>119.95</v>
      </c>
      <c r="J2571">
        <v>12</v>
      </c>
      <c r="K2571">
        <v>387.15</v>
      </c>
      <c r="L2571" s="11" t="s">
        <v>11925</v>
      </c>
      <c r="M2571" s="12" t="s">
        <v>6</v>
      </c>
      <c r="N2571" s="12" t="s">
        <v>6</v>
      </c>
      <c r="O2571" s="12">
        <v>453</v>
      </c>
      <c r="P2571" s="12" t="s">
        <v>6</v>
      </c>
      <c r="Q2571" s="12" t="s">
        <v>6</v>
      </c>
      <c r="R2571">
        <v>2570</v>
      </c>
    </row>
    <row r="2572" spans="1:18" ht="15" x14ac:dyDescent="0.45">
      <c r="A2572">
        <v>14958</v>
      </c>
      <c r="F2572">
        <v>7</v>
      </c>
      <c r="G2572">
        <v>60.17</v>
      </c>
      <c r="H2572">
        <v>38</v>
      </c>
      <c r="I2572">
        <v>326.83999999999997</v>
      </c>
      <c r="J2572">
        <v>45</v>
      </c>
      <c r="K2572">
        <v>387.01</v>
      </c>
      <c r="L2572" s="11" t="s">
        <v>11925</v>
      </c>
      <c r="M2572" s="12" t="s">
        <v>6</v>
      </c>
      <c r="N2572" s="12" t="s">
        <v>6</v>
      </c>
      <c r="O2572" s="12">
        <v>454</v>
      </c>
      <c r="P2572" s="12" t="s">
        <v>6</v>
      </c>
      <c r="Q2572" s="12" t="s">
        <v>6</v>
      </c>
      <c r="R2572">
        <v>2571</v>
      </c>
    </row>
    <row r="2573" spans="1:18" ht="15" x14ac:dyDescent="0.45">
      <c r="A2573">
        <v>28889</v>
      </c>
      <c r="B2573">
        <v>11</v>
      </c>
      <c r="C2573">
        <v>284.89999999999998</v>
      </c>
      <c r="D2573">
        <v>1</v>
      </c>
      <c r="E2573">
        <v>25.9</v>
      </c>
      <c r="F2573">
        <v>3</v>
      </c>
      <c r="G2573">
        <v>75.63</v>
      </c>
      <c r="J2573">
        <v>15</v>
      </c>
      <c r="K2573">
        <v>386.42999999999995</v>
      </c>
      <c r="L2573" s="11" t="s">
        <v>11925</v>
      </c>
      <c r="M2573" s="12" t="s">
        <v>6</v>
      </c>
      <c r="N2573" s="12" t="s">
        <v>6</v>
      </c>
      <c r="O2573" s="12">
        <v>455</v>
      </c>
      <c r="P2573" s="12" t="s">
        <v>6</v>
      </c>
      <c r="Q2573" s="12" t="s">
        <v>6</v>
      </c>
      <c r="R2573">
        <v>2572</v>
      </c>
    </row>
    <row r="2574" spans="1:18" ht="15" x14ac:dyDescent="0.45">
      <c r="A2574">
        <v>28815</v>
      </c>
      <c r="B2574">
        <v>6</v>
      </c>
      <c r="C2574">
        <v>289.8</v>
      </c>
      <c r="F2574">
        <v>2</v>
      </c>
      <c r="G2574">
        <v>96.6</v>
      </c>
      <c r="J2574">
        <v>8</v>
      </c>
      <c r="K2574">
        <v>386.4</v>
      </c>
      <c r="L2574" s="11" t="s">
        <v>11926</v>
      </c>
      <c r="M2574" s="12" t="s">
        <v>6</v>
      </c>
      <c r="N2574" s="12" t="s">
        <v>6</v>
      </c>
      <c r="O2574" s="12" t="s">
        <v>6</v>
      </c>
      <c r="P2574" s="12">
        <v>576</v>
      </c>
      <c r="Q2574" s="12" t="s">
        <v>6</v>
      </c>
      <c r="R2574">
        <v>2573</v>
      </c>
    </row>
    <row r="2575" spans="1:18" ht="15" x14ac:dyDescent="0.45">
      <c r="A2575">
        <v>28025</v>
      </c>
      <c r="B2575">
        <v>44</v>
      </c>
      <c r="C2575">
        <v>106.96</v>
      </c>
      <c r="D2575">
        <v>38</v>
      </c>
      <c r="E2575">
        <v>90.63</v>
      </c>
      <c r="F2575">
        <v>56</v>
      </c>
      <c r="G2575">
        <v>133.63999999999999</v>
      </c>
      <c r="H2575">
        <v>23</v>
      </c>
      <c r="I2575">
        <v>54.63</v>
      </c>
      <c r="J2575">
        <v>161</v>
      </c>
      <c r="K2575">
        <v>385.85999999999996</v>
      </c>
      <c r="L2575" s="11" t="s">
        <v>11927</v>
      </c>
      <c r="M2575" s="12" t="s">
        <v>6</v>
      </c>
      <c r="N2575" s="12" t="s">
        <v>6</v>
      </c>
      <c r="O2575" s="12" t="s">
        <v>6</v>
      </c>
      <c r="P2575" s="12" t="s">
        <v>6</v>
      </c>
      <c r="Q2575" s="12">
        <v>404</v>
      </c>
      <c r="R2575">
        <v>2574</v>
      </c>
    </row>
    <row r="2576" spans="1:18" ht="15" x14ac:dyDescent="0.45">
      <c r="A2576">
        <v>13802</v>
      </c>
      <c r="B2576">
        <v>6</v>
      </c>
      <c r="C2576">
        <v>88.8</v>
      </c>
      <c r="D2576">
        <v>9</v>
      </c>
      <c r="E2576">
        <v>133.19999999999999</v>
      </c>
      <c r="F2576">
        <v>7</v>
      </c>
      <c r="G2576">
        <v>102.52</v>
      </c>
      <c r="H2576">
        <v>4</v>
      </c>
      <c r="I2576">
        <v>61.2</v>
      </c>
      <c r="J2576">
        <v>26</v>
      </c>
      <c r="K2576">
        <v>385.71999999999997</v>
      </c>
      <c r="L2576" s="11" t="s">
        <v>11926</v>
      </c>
      <c r="M2576" s="12" t="s">
        <v>6</v>
      </c>
      <c r="N2576" s="12" t="s">
        <v>6</v>
      </c>
      <c r="O2576" s="12" t="s">
        <v>6</v>
      </c>
      <c r="P2576" s="12">
        <v>577</v>
      </c>
      <c r="Q2576" s="12" t="s">
        <v>6</v>
      </c>
      <c r="R2576">
        <v>2575</v>
      </c>
    </row>
    <row r="2577" spans="1:18" ht="15" x14ac:dyDescent="0.45">
      <c r="A2577">
        <v>17408</v>
      </c>
      <c r="B2577">
        <v>9</v>
      </c>
      <c r="C2577">
        <v>110.5</v>
      </c>
      <c r="H2577">
        <v>22</v>
      </c>
      <c r="I2577">
        <v>275</v>
      </c>
      <c r="J2577">
        <v>31</v>
      </c>
      <c r="K2577">
        <v>385.5</v>
      </c>
      <c r="L2577" s="11" t="s">
        <v>11928</v>
      </c>
      <c r="M2577" s="12" t="s">
        <v>6</v>
      </c>
      <c r="N2577" s="12">
        <v>602</v>
      </c>
      <c r="O2577" s="12" t="s">
        <v>6</v>
      </c>
      <c r="P2577" s="12" t="s">
        <v>6</v>
      </c>
      <c r="Q2577" s="12" t="s">
        <v>6</v>
      </c>
      <c r="R2577">
        <v>2576</v>
      </c>
    </row>
    <row r="2578" spans="1:18" ht="15" x14ac:dyDescent="0.45">
      <c r="A2578">
        <v>23256</v>
      </c>
      <c r="B2578">
        <v>64</v>
      </c>
      <c r="C2578">
        <v>248.98</v>
      </c>
      <c r="D2578">
        <v>35</v>
      </c>
      <c r="E2578">
        <v>135.88</v>
      </c>
      <c r="J2578">
        <v>99</v>
      </c>
      <c r="K2578">
        <v>384.86</v>
      </c>
      <c r="L2578" s="11" t="s">
        <v>11926</v>
      </c>
      <c r="M2578" s="12" t="s">
        <v>6</v>
      </c>
      <c r="N2578" s="12" t="s">
        <v>6</v>
      </c>
      <c r="O2578" s="12" t="s">
        <v>6</v>
      </c>
      <c r="P2578" s="12">
        <v>578</v>
      </c>
      <c r="Q2578" s="12" t="s">
        <v>6</v>
      </c>
      <c r="R2578">
        <v>2577</v>
      </c>
    </row>
    <row r="2579" spans="1:18" ht="15" x14ac:dyDescent="0.45">
      <c r="A2579">
        <v>12603</v>
      </c>
      <c r="B2579">
        <v>18</v>
      </c>
      <c r="C2579">
        <v>93.6</v>
      </c>
      <c r="D2579">
        <v>14</v>
      </c>
      <c r="E2579">
        <v>72.8</v>
      </c>
      <c r="F2579">
        <v>38</v>
      </c>
      <c r="G2579">
        <v>197.6</v>
      </c>
      <c r="H2579">
        <v>4</v>
      </c>
      <c r="I2579">
        <v>20.8</v>
      </c>
      <c r="J2579">
        <v>74</v>
      </c>
      <c r="K2579">
        <v>384.8</v>
      </c>
      <c r="L2579" s="11" t="s">
        <v>11928</v>
      </c>
      <c r="M2579" s="12" t="s">
        <v>6</v>
      </c>
      <c r="N2579" s="12">
        <v>603</v>
      </c>
      <c r="O2579" s="12" t="s">
        <v>6</v>
      </c>
      <c r="P2579" s="12" t="s">
        <v>6</v>
      </c>
      <c r="Q2579" s="12" t="s">
        <v>6</v>
      </c>
      <c r="R2579">
        <v>2578</v>
      </c>
    </row>
    <row r="2580" spans="1:18" ht="15" x14ac:dyDescent="0.45">
      <c r="A2580">
        <v>17388</v>
      </c>
      <c r="B2580">
        <v>5</v>
      </c>
      <c r="C2580">
        <v>88</v>
      </c>
      <c r="D2580">
        <v>5</v>
      </c>
      <c r="E2580">
        <v>86.59</v>
      </c>
      <c r="F2580">
        <v>8</v>
      </c>
      <c r="G2580">
        <v>139.38999999999999</v>
      </c>
      <c r="H2580">
        <v>4</v>
      </c>
      <c r="I2580">
        <v>70.400000000000006</v>
      </c>
      <c r="J2580">
        <v>22</v>
      </c>
      <c r="K2580">
        <v>384.38</v>
      </c>
      <c r="L2580" s="11" t="s">
        <v>11926</v>
      </c>
      <c r="M2580" s="12" t="s">
        <v>6</v>
      </c>
      <c r="N2580" s="12" t="s">
        <v>6</v>
      </c>
      <c r="O2580" s="12" t="s">
        <v>6</v>
      </c>
      <c r="P2580" s="12">
        <v>579</v>
      </c>
      <c r="Q2580" s="12" t="s">
        <v>6</v>
      </c>
      <c r="R2580">
        <v>2579</v>
      </c>
    </row>
    <row r="2581" spans="1:18" ht="15" x14ac:dyDescent="0.45">
      <c r="A2581">
        <v>13700</v>
      </c>
      <c r="B2581">
        <v>5</v>
      </c>
      <c r="C2581">
        <v>61</v>
      </c>
      <c r="D2581">
        <v>7</v>
      </c>
      <c r="E2581">
        <v>85.4</v>
      </c>
      <c r="F2581">
        <v>10</v>
      </c>
      <c r="G2581">
        <v>121.02</v>
      </c>
      <c r="H2581">
        <v>10</v>
      </c>
      <c r="I2581">
        <v>116.8</v>
      </c>
      <c r="J2581">
        <v>32</v>
      </c>
      <c r="K2581">
        <v>384.22</v>
      </c>
      <c r="L2581" s="11" t="s">
        <v>11926</v>
      </c>
      <c r="M2581" s="12" t="s">
        <v>6</v>
      </c>
      <c r="N2581" s="12" t="s">
        <v>6</v>
      </c>
      <c r="O2581" s="12" t="s">
        <v>6</v>
      </c>
      <c r="P2581" s="12">
        <v>580</v>
      </c>
      <c r="Q2581" s="12" t="s">
        <v>6</v>
      </c>
      <c r="R2581">
        <v>2580</v>
      </c>
    </row>
    <row r="2582" spans="1:18" ht="15" x14ac:dyDescent="0.45">
      <c r="A2582">
        <v>30162</v>
      </c>
      <c r="B2582">
        <v>1</v>
      </c>
      <c r="C2582">
        <v>48</v>
      </c>
      <c r="D2582">
        <v>3</v>
      </c>
      <c r="E2582">
        <v>144</v>
      </c>
      <c r="F2582">
        <v>1</v>
      </c>
      <c r="G2582">
        <v>48</v>
      </c>
      <c r="H2582">
        <v>3</v>
      </c>
      <c r="I2582">
        <v>144</v>
      </c>
      <c r="J2582">
        <v>8</v>
      </c>
      <c r="K2582">
        <v>384</v>
      </c>
      <c r="L2582" s="11" t="s">
        <v>11925</v>
      </c>
      <c r="M2582" s="12" t="s">
        <v>6</v>
      </c>
      <c r="N2582" s="12" t="s">
        <v>6</v>
      </c>
      <c r="O2582" s="12">
        <v>456</v>
      </c>
      <c r="P2582" s="12" t="s">
        <v>6</v>
      </c>
      <c r="Q2582" s="12" t="s">
        <v>6</v>
      </c>
      <c r="R2582">
        <v>2581</v>
      </c>
    </row>
    <row r="2583" spans="1:18" ht="15" x14ac:dyDescent="0.45">
      <c r="A2583">
        <v>30236</v>
      </c>
      <c r="B2583">
        <v>8</v>
      </c>
      <c r="C2583">
        <v>216.51</v>
      </c>
      <c r="F2583">
        <v>5</v>
      </c>
      <c r="G2583">
        <v>139.5</v>
      </c>
      <c r="H2583">
        <v>1</v>
      </c>
      <c r="I2583">
        <v>27.9</v>
      </c>
      <c r="J2583">
        <v>14</v>
      </c>
      <c r="K2583">
        <v>383.90999999999997</v>
      </c>
      <c r="L2583" s="11" t="s">
        <v>11925</v>
      </c>
      <c r="M2583" s="12" t="s">
        <v>6</v>
      </c>
      <c r="N2583" s="12" t="s">
        <v>6</v>
      </c>
      <c r="O2583" s="12">
        <v>457</v>
      </c>
      <c r="P2583" s="12" t="s">
        <v>6</v>
      </c>
      <c r="Q2583" s="12" t="s">
        <v>6</v>
      </c>
      <c r="R2583">
        <v>2582</v>
      </c>
    </row>
    <row r="2584" spans="1:18" ht="15" x14ac:dyDescent="0.45">
      <c r="A2584">
        <v>14999</v>
      </c>
      <c r="B2584">
        <v>1</v>
      </c>
      <c r="C2584">
        <v>135.9</v>
      </c>
      <c r="H2584">
        <v>2</v>
      </c>
      <c r="I2584">
        <v>247.8</v>
      </c>
      <c r="J2584">
        <v>3</v>
      </c>
      <c r="K2584">
        <v>383.70000000000005</v>
      </c>
      <c r="L2584" s="11" t="s">
        <v>11925</v>
      </c>
      <c r="M2584" s="12" t="s">
        <v>6</v>
      </c>
      <c r="N2584" s="12" t="s">
        <v>6</v>
      </c>
      <c r="O2584" s="12">
        <v>458</v>
      </c>
      <c r="P2584" s="12" t="s">
        <v>6</v>
      </c>
      <c r="Q2584" s="12" t="s">
        <v>6</v>
      </c>
      <c r="R2584">
        <v>2583</v>
      </c>
    </row>
    <row r="2585" spans="1:18" ht="15" x14ac:dyDescent="0.45">
      <c r="A2585">
        <v>12031</v>
      </c>
      <c r="B2585">
        <v>30</v>
      </c>
      <c r="C2585">
        <v>45</v>
      </c>
      <c r="D2585">
        <v>77</v>
      </c>
      <c r="E2585">
        <v>114.78</v>
      </c>
      <c r="F2585">
        <v>74</v>
      </c>
      <c r="G2585">
        <v>112.41</v>
      </c>
      <c r="H2585">
        <v>70</v>
      </c>
      <c r="I2585">
        <v>111.48</v>
      </c>
      <c r="J2585">
        <v>251</v>
      </c>
      <c r="K2585">
        <v>383.67</v>
      </c>
      <c r="L2585" s="11" t="s">
        <v>11928</v>
      </c>
      <c r="M2585" s="12" t="s">
        <v>6</v>
      </c>
      <c r="N2585" s="12">
        <v>604</v>
      </c>
      <c r="O2585" s="12" t="s">
        <v>6</v>
      </c>
      <c r="P2585" s="12" t="s">
        <v>6</v>
      </c>
      <c r="Q2585" s="12" t="s">
        <v>6</v>
      </c>
      <c r="R2585">
        <v>2584</v>
      </c>
    </row>
    <row r="2586" spans="1:18" ht="15" x14ac:dyDescent="0.45">
      <c r="A2586">
        <v>31936</v>
      </c>
      <c r="F2586">
        <v>35</v>
      </c>
      <c r="G2586">
        <v>167.62</v>
      </c>
      <c r="H2586">
        <v>45</v>
      </c>
      <c r="I2586">
        <v>216</v>
      </c>
      <c r="J2586">
        <v>80</v>
      </c>
      <c r="K2586">
        <v>383.62</v>
      </c>
      <c r="L2586" s="11" t="s">
        <v>11928</v>
      </c>
      <c r="M2586" s="12" t="s">
        <v>6</v>
      </c>
      <c r="N2586" s="12">
        <v>605</v>
      </c>
      <c r="O2586" s="12" t="s">
        <v>6</v>
      </c>
      <c r="P2586" s="12" t="s">
        <v>6</v>
      </c>
      <c r="Q2586" s="12" t="s">
        <v>6</v>
      </c>
      <c r="R2586">
        <v>2585</v>
      </c>
    </row>
    <row r="2587" spans="1:18" ht="15" x14ac:dyDescent="0.45">
      <c r="A2587">
        <v>23557</v>
      </c>
      <c r="B2587">
        <v>16</v>
      </c>
      <c r="C2587">
        <v>99.2</v>
      </c>
      <c r="D2587">
        <v>4</v>
      </c>
      <c r="E2587">
        <v>24.8</v>
      </c>
      <c r="F2587">
        <v>26</v>
      </c>
      <c r="G2587">
        <v>161.19999999999999</v>
      </c>
      <c r="H2587">
        <v>16</v>
      </c>
      <c r="I2587">
        <v>98.2</v>
      </c>
      <c r="J2587">
        <v>62</v>
      </c>
      <c r="K2587">
        <v>383.4</v>
      </c>
      <c r="L2587" s="11" t="s">
        <v>11925</v>
      </c>
      <c r="M2587" s="12" t="s">
        <v>6</v>
      </c>
      <c r="N2587" s="12" t="s">
        <v>6</v>
      </c>
      <c r="O2587" s="12">
        <v>459</v>
      </c>
      <c r="P2587" s="12" t="s">
        <v>6</v>
      </c>
      <c r="Q2587" s="12" t="s">
        <v>6</v>
      </c>
      <c r="R2587">
        <v>2586</v>
      </c>
    </row>
    <row r="2588" spans="1:18" ht="15" x14ac:dyDescent="0.45">
      <c r="A2588">
        <v>16958</v>
      </c>
      <c r="B2588">
        <v>2</v>
      </c>
      <c r="C2588">
        <v>78.400000000000006</v>
      </c>
      <c r="D2588">
        <v>2</v>
      </c>
      <c r="E2588">
        <v>74.69</v>
      </c>
      <c r="F2588">
        <v>2</v>
      </c>
      <c r="G2588">
        <v>77.8</v>
      </c>
      <c r="H2588">
        <v>4</v>
      </c>
      <c r="I2588">
        <v>152.49</v>
      </c>
      <c r="J2588">
        <v>10</v>
      </c>
      <c r="K2588">
        <v>383.38</v>
      </c>
      <c r="L2588" s="11" t="s">
        <v>6</v>
      </c>
      <c r="M2588" s="12" t="s">
        <v>6</v>
      </c>
      <c r="N2588" s="12" t="s">
        <v>6</v>
      </c>
      <c r="O2588" s="12" t="s">
        <v>6</v>
      </c>
      <c r="P2588" s="12" t="s">
        <v>6</v>
      </c>
      <c r="Q2588" s="12" t="s">
        <v>6</v>
      </c>
      <c r="R2588">
        <v>2587</v>
      </c>
    </row>
    <row r="2589" spans="1:18" ht="15" x14ac:dyDescent="0.45">
      <c r="A2589">
        <v>2027167</v>
      </c>
      <c r="B2589">
        <v>11.59</v>
      </c>
      <c r="C2589">
        <v>230.08</v>
      </c>
      <c r="F2589">
        <v>4.6100000000000003</v>
      </c>
      <c r="G2589">
        <v>91.77</v>
      </c>
      <c r="H2589">
        <v>3.22</v>
      </c>
      <c r="I2589">
        <v>61.28</v>
      </c>
      <c r="J2589">
        <v>19.419999999999998</v>
      </c>
      <c r="K2589">
        <v>383.13</v>
      </c>
      <c r="L2589" s="11" t="s">
        <v>11923</v>
      </c>
      <c r="M2589" s="12" t="s">
        <v>6</v>
      </c>
      <c r="N2589" s="12" t="s">
        <v>6</v>
      </c>
      <c r="O2589" s="12" t="s">
        <v>6</v>
      </c>
      <c r="P2589" s="12" t="s">
        <v>6</v>
      </c>
      <c r="Q2589" s="12" t="s">
        <v>6</v>
      </c>
      <c r="R2589">
        <v>2588</v>
      </c>
    </row>
    <row r="2590" spans="1:18" ht="15" x14ac:dyDescent="0.45">
      <c r="A2590">
        <v>32017</v>
      </c>
      <c r="F2590">
        <v>39</v>
      </c>
      <c r="G2590">
        <v>230.1</v>
      </c>
      <c r="H2590">
        <v>26</v>
      </c>
      <c r="I2590">
        <v>152.93</v>
      </c>
      <c r="J2590">
        <v>65</v>
      </c>
      <c r="K2590">
        <v>383.03</v>
      </c>
      <c r="L2590" s="11" t="s">
        <v>11926</v>
      </c>
      <c r="M2590" s="12" t="s">
        <v>6</v>
      </c>
      <c r="N2590" s="12" t="s">
        <v>6</v>
      </c>
      <c r="O2590" s="12" t="s">
        <v>6</v>
      </c>
      <c r="P2590" s="12">
        <v>581</v>
      </c>
      <c r="Q2590" s="12" t="s">
        <v>6</v>
      </c>
      <c r="R2590">
        <v>2589</v>
      </c>
    </row>
    <row r="2591" spans="1:18" ht="15" x14ac:dyDescent="0.45">
      <c r="A2591">
        <v>23542</v>
      </c>
      <c r="B2591">
        <v>10</v>
      </c>
      <c r="C2591">
        <v>123</v>
      </c>
      <c r="D2591">
        <v>10</v>
      </c>
      <c r="E2591">
        <v>123</v>
      </c>
      <c r="H2591">
        <v>10</v>
      </c>
      <c r="I2591">
        <v>136.55000000000001</v>
      </c>
      <c r="J2591">
        <v>30</v>
      </c>
      <c r="K2591">
        <v>382.55</v>
      </c>
      <c r="L2591" s="11" t="s">
        <v>11925</v>
      </c>
      <c r="M2591" s="12" t="s">
        <v>6</v>
      </c>
      <c r="N2591" s="12" t="s">
        <v>6</v>
      </c>
      <c r="O2591" s="12">
        <v>460</v>
      </c>
      <c r="P2591" s="12" t="s">
        <v>6</v>
      </c>
      <c r="Q2591" s="12" t="s">
        <v>6</v>
      </c>
      <c r="R2591">
        <v>2590</v>
      </c>
    </row>
    <row r="2592" spans="1:18" ht="15" x14ac:dyDescent="0.45">
      <c r="A2592">
        <v>29291</v>
      </c>
      <c r="B2592">
        <v>33</v>
      </c>
      <c r="C2592">
        <v>145.19999999999999</v>
      </c>
      <c r="D2592">
        <v>22</v>
      </c>
      <c r="E2592">
        <v>96.45</v>
      </c>
      <c r="F2592">
        <v>19</v>
      </c>
      <c r="G2592">
        <v>83.6</v>
      </c>
      <c r="H2592">
        <v>13</v>
      </c>
      <c r="I2592">
        <v>57.2</v>
      </c>
      <c r="J2592">
        <v>87</v>
      </c>
      <c r="K2592">
        <v>382.45</v>
      </c>
      <c r="L2592" s="11" t="s">
        <v>11928</v>
      </c>
      <c r="M2592" s="12" t="s">
        <v>6</v>
      </c>
      <c r="N2592" s="12">
        <v>606</v>
      </c>
      <c r="O2592" s="12" t="s">
        <v>6</v>
      </c>
      <c r="P2592" s="12" t="s">
        <v>6</v>
      </c>
      <c r="Q2592" s="12" t="s">
        <v>6</v>
      </c>
      <c r="R2592">
        <v>2591</v>
      </c>
    </row>
    <row r="2593" spans="1:18" ht="15" x14ac:dyDescent="0.45">
      <c r="A2593">
        <v>16124</v>
      </c>
      <c r="D2593">
        <v>21</v>
      </c>
      <c r="E2593">
        <v>205.8</v>
      </c>
      <c r="F2593">
        <v>9</v>
      </c>
      <c r="G2593">
        <v>87.42</v>
      </c>
      <c r="H2593">
        <v>9</v>
      </c>
      <c r="I2593">
        <v>89.1</v>
      </c>
      <c r="J2593">
        <v>39</v>
      </c>
      <c r="K2593">
        <v>382.32000000000005</v>
      </c>
      <c r="L2593" s="11" t="s">
        <v>11927</v>
      </c>
      <c r="M2593" s="12" t="s">
        <v>6</v>
      </c>
      <c r="N2593" s="12" t="s">
        <v>6</v>
      </c>
      <c r="O2593" s="12" t="s">
        <v>6</v>
      </c>
      <c r="P2593" s="12" t="s">
        <v>6</v>
      </c>
      <c r="Q2593" s="12">
        <v>405</v>
      </c>
      <c r="R2593">
        <v>2592</v>
      </c>
    </row>
    <row r="2594" spans="1:18" ht="15" x14ac:dyDescent="0.45">
      <c r="A2594">
        <v>15470</v>
      </c>
      <c r="B2594">
        <v>4</v>
      </c>
      <c r="C2594">
        <v>79.599999999999994</v>
      </c>
      <c r="D2594">
        <v>10</v>
      </c>
      <c r="E2594">
        <v>199</v>
      </c>
      <c r="H2594">
        <v>5</v>
      </c>
      <c r="I2594">
        <v>103</v>
      </c>
      <c r="J2594">
        <v>19</v>
      </c>
      <c r="K2594">
        <v>381.6</v>
      </c>
      <c r="L2594" s="11" t="s">
        <v>11925</v>
      </c>
      <c r="M2594" s="12" t="s">
        <v>6</v>
      </c>
      <c r="N2594" s="12" t="s">
        <v>6</v>
      </c>
      <c r="O2594" s="12">
        <v>461</v>
      </c>
      <c r="P2594" s="12" t="s">
        <v>6</v>
      </c>
      <c r="Q2594" s="12" t="s">
        <v>6</v>
      </c>
      <c r="R2594">
        <v>2593</v>
      </c>
    </row>
    <row r="2595" spans="1:18" ht="15" x14ac:dyDescent="0.45">
      <c r="A2595">
        <v>22374</v>
      </c>
      <c r="B2595">
        <v>22</v>
      </c>
      <c r="C2595">
        <v>349.8</v>
      </c>
      <c r="H2595">
        <v>2</v>
      </c>
      <c r="I2595">
        <v>31.8</v>
      </c>
      <c r="J2595">
        <v>24</v>
      </c>
      <c r="K2595">
        <v>381.6</v>
      </c>
      <c r="L2595" s="11" t="s">
        <v>11927</v>
      </c>
      <c r="M2595" s="12" t="s">
        <v>6</v>
      </c>
      <c r="N2595" s="12" t="s">
        <v>6</v>
      </c>
      <c r="O2595" s="12" t="s">
        <v>6</v>
      </c>
      <c r="P2595" s="12" t="s">
        <v>6</v>
      </c>
      <c r="Q2595" s="12">
        <v>406</v>
      </c>
      <c r="R2595">
        <v>2594</v>
      </c>
    </row>
    <row r="2596" spans="1:18" ht="15" x14ac:dyDescent="0.45">
      <c r="A2596">
        <v>10562</v>
      </c>
      <c r="B2596">
        <v>6</v>
      </c>
      <c r="C2596">
        <v>75.599999999999994</v>
      </c>
      <c r="D2596">
        <v>12</v>
      </c>
      <c r="E2596">
        <v>151.19999999999999</v>
      </c>
      <c r="F2596">
        <v>4</v>
      </c>
      <c r="G2596">
        <v>51.6</v>
      </c>
      <c r="H2596">
        <v>8</v>
      </c>
      <c r="I2596">
        <v>103.2</v>
      </c>
      <c r="J2596">
        <v>30</v>
      </c>
      <c r="K2596">
        <v>381.59999999999997</v>
      </c>
      <c r="L2596" s="11" t="s">
        <v>11927</v>
      </c>
      <c r="M2596" s="12" t="s">
        <v>6</v>
      </c>
      <c r="N2596" s="12" t="s">
        <v>6</v>
      </c>
      <c r="O2596" s="12" t="s">
        <v>6</v>
      </c>
      <c r="P2596" s="12" t="s">
        <v>6</v>
      </c>
      <c r="Q2596" s="12">
        <v>407</v>
      </c>
      <c r="R2596">
        <v>2595</v>
      </c>
    </row>
    <row r="2597" spans="1:18" ht="15" x14ac:dyDescent="0.45">
      <c r="A2597">
        <v>29098</v>
      </c>
      <c r="B2597">
        <v>2</v>
      </c>
      <c r="C2597">
        <v>24.6</v>
      </c>
      <c r="D2597">
        <v>16</v>
      </c>
      <c r="E2597">
        <v>196.8</v>
      </c>
      <c r="F2597">
        <v>8</v>
      </c>
      <c r="G2597">
        <v>98.4</v>
      </c>
      <c r="H2597">
        <v>5</v>
      </c>
      <c r="I2597">
        <v>61.5</v>
      </c>
      <c r="J2597">
        <v>31</v>
      </c>
      <c r="K2597">
        <v>381.3</v>
      </c>
      <c r="L2597" s="11" t="s">
        <v>11926</v>
      </c>
      <c r="M2597" s="12" t="s">
        <v>6</v>
      </c>
      <c r="N2597" s="12" t="s">
        <v>6</v>
      </c>
      <c r="O2597" s="12" t="s">
        <v>6</v>
      </c>
      <c r="P2597" s="12">
        <v>582</v>
      </c>
      <c r="Q2597" s="12" t="s">
        <v>6</v>
      </c>
      <c r="R2597">
        <v>2596</v>
      </c>
    </row>
    <row r="2598" spans="1:18" ht="15" x14ac:dyDescent="0.45">
      <c r="A2598">
        <v>17280</v>
      </c>
      <c r="B2598">
        <v>42</v>
      </c>
      <c r="C2598">
        <v>50.2</v>
      </c>
      <c r="D2598">
        <v>82</v>
      </c>
      <c r="E2598">
        <v>98.2</v>
      </c>
      <c r="F2598">
        <v>94</v>
      </c>
      <c r="G2598">
        <v>121.6</v>
      </c>
      <c r="H2598">
        <v>74</v>
      </c>
      <c r="I2598">
        <v>111</v>
      </c>
      <c r="J2598">
        <v>292</v>
      </c>
      <c r="K2598">
        <v>381</v>
      </c>
      <c r="L2598" s="11" t="s">
        <v>11928</v>
      </c>
      <c r="M2598" s="12" t="s">
        <v>6</v>
      </c>
      <c r="N2598" s="12">
        <v>607</v>
      </c>
      <c r="O2598" s="12" t="s">
        <v>6</v>
      </c>
      <c r="P2598" s="12" t="s">
        <v>6</v>
      </c>
      <c r="Q2598" s="12" t="s">
        <v>6</v>
      </c>
      <c r="R2598">
        <v>2597</v>
      </c>
    </row>
    <row r="2599" spans="1:18" ht="15" x14ac:dyDescent="0.45">
      <c r="A2599">
        <v>12840</v>
      </c>
      <c r="B2599">
        <v>10</v>
      </c>
      <c r="C2599">
        <v>136</v>
      </c>
      <c r="D2599">
        <v>2</v>
      </c>
      <c r="E2599">
        <v>27.2</v>
      </c>
      <c r="F2599">
        <v>9</v>
      </c>
      <c r="G2599">
        <v>122.4</v>
      </c>
      <c r="H2599">
        <v>7</v>
      </c>
      <c r="I2599">
        <v>95.2</v>
      </c>
      <c r="J2599">
        <v>28</v>
      </c>
      <c r="K2599">
        <v>380.8</v>
      </c>
      <c r="L2599" s="11" t="s">
        <v>11927</v>
      </c>
      <c r="M2599" s="12" t="s">
        <v>6</v>
      </c>
      <c r="N2599" s="12" t="s">
        <v>6</v>
      </c>
      <c r="O2599" s="12" t="s">
        <v>6</v>
      </c>
      <c r="P2599" s="12" t="s">
        <v>6</v>
      </c>
      <c r="Q2599" s="12">
        <v>408</v>
      </c>
      <c r="R2599">
        <v>2598</v>
      </c>
    </row>
    <row r="2600" spans="1:18" ht="15" x14ac:dyDescent="0.45">
      <c r="A2600">
        <v>23618</v>
      </c>
      <c r="B2600">
        <v>1</v>
      </c>
      <c r="C2600">
        <v>18.2</v>
      </c>
      <c r="D2600">
        <v>9</v>
      </c>
      <c r="E2600">
        <v>162.34</v>
      </c>
      <c r="F2600">
        <v>3</v>
      </c>
      <c r="G2600">
        <v>54.6</v>
      </c>
      <c r="H2600">
        <v>8</v>
      </c>
      <c r="I2600">
        <v>145.6</v>
      </c>
      <c r="J2600">
        <v>21</v>
      </c>
      <c r="K2600">
        <v>380.74</v>
      </c>
      <c r="L2600" s="11" t="s">
        <v>11928</v>
      </c>
      <c r="M2600" s="12" t="s">
        <v>6</v>
      </c>
      <c r="N2600" s="12">
        <v>608</v>
      </c>
      <c r="O2600" s="12" t="s">
        <v>6</v>
      </c>
      <c r="P2600" s="12" t="s">
        <v>6</v>
      </c>
      <c r="Q2600" s="12" t="s">
        <v>6</v>
      </c>
      <c r="R2600">
        <v>2599</v>
      </c>
    </row>
    <row r="2601" spans="1:18" ht="15" x14ac:dyDescent="0.45">
      <c r="A2601">
        <v>22642</v>
      </c>
      <c r="B2601">
        <v>5</v>
      </c>
      <c r="C2601">
        <v>86.5</v>
      </c>
      <c r="D2601">
        <v>5</v>
      </c>
      <c r="E2601">
        <v>86.5</v>
      </c>
      <c r="F2601">
        <v>3</v>
      </c>
      <c r="G2601">
        <v>51.9</v>
      </c>
      <c r="H2601">
        <v>9</v>
      </c>
      <c r="I2601">
        <v>155.69999999999999</v>
      </c>
      <c r="J2601">
        <v>22</v>
      </c>
      <c r="K2601">
        <v>380.6</v>
      </c>
      <c r="L2601" s="11" t="s">
        <v>11926</v>
      </c>
      <c r="M2601" s="12" t="s">
        <v>6</v>
      </c>
      <c r="N2601" s="12" t="s">
        <v>6</v>
      </c>
      <c r="O2601" s="12" t="s">
        <v>6</v>
      </c>
      <c r="P2601" s="12">
        <v>583</v>
      </c>
      <c r="Q2601" s="12" t="s">
        <v>6</v>
      </c>
      <c r="R2601">
        <v>2600</v>
      </c>
    </row>
    <row r="2602" spans="1:18" ht="15" x14ac:dyDescent="0.45">
      <c r="A2602">
        <v>10222</v>
      </c>
      <c r="B2602">
        <v>12</v>
      </c>
      <c r="C2602">
        <v>98.4</v>
      </c>
      <c r="D2602">
        <v>8</v>
      </c>
      <c r="E2602">
        <v>62.98</v>
      </c>
      <c r="F2602">
        <v>18</v>
      </c>
      <c r="G2602">
        <v>124.2</v>
      </c>
      <c r="H2602">
        <v>13</v>
      </c>
      <c r="I2602">
        <v>94.9</v>
      </c>
      <c r="J2602">
        <v>51</v>
      </c>
      <c r="K2602">
        <v>380.48</v>
      </c>
      <c r="L2602" s="11" t="s">
        <v>11925</v>
      </c>
      <c r="M2602" s="12" t="s">
        <v>6</v>
      </c>
      <c r="N2602" s="12" t="s">
        <v>6</v>
      </c>
      <c r="O2602" s="12">
        <v>462</v>
      </c>
      <c r="P2602" s="12" t="s">
        <v>6</v>
      </c>
      <c r="Q2602" s="12" t="s">
        <v>6</v>
      </c>
      <c r="R2602">
        <v>2601</v>
      </c>
    </row>
    <row r="2603" spans="1:18" ht="15" x14ac:dyDescent="0.45">
      <c r="A2603">
        <v>16569</v>
      </c>
      <c r="D2603">
        <v>13</v>
      </c>
      <c r="E2603">
        <v>123.5</v>
      </c>
      <c r="F2603">
        <v>7</v>
      </c>
      <c r="G2603">
        <v>66.5</v>
      </c>
      <c r="H2603">
        <v>20</v>
      </c>
      <c r="I2603">
        <v>190</v>
      </c>
      <c r="J2603">
        <v>40</v>
      </c>
      <c r="K2603">
        <v>380</v>
      </c>
      <c r="L2603" s="11" t="s">
        <v>11924</v>
      </c>
      <c r="M2603" s="12">
        <v>366</v>
      </c>
      <c r="N2603" s="12" t="s">
        <v>6</v>
      </c>
      <c r="O2603" s="12" t="s">
        <v>6</v>
      </c>
      <c r="P2603" s="12" t="s">
        <v>6</v>
      </c>
      <c r="Q2603" s="12" t="s">
        <v>6</v>
      </c>
      <c r="R2603">
        <v>2602</v>
      </c>
    </row>
    <row r="2604" spans="1:18" ht="15" x14ac:dyDescent="0.45">
      <c r="A2604">
        <v>18009</v>
      </c>
      <c r="D2604">
        <v>2</v>
      </c>
      <c r="E2604">
        <v>380</v>
      </c>
      <c r="J2604">
        <v>2</v>
      </c>
      <c r="K2604">
        <v>380</v>
      </c>
      <c r="L2604" s="11" t="s">
        <v>11925</v>
      </c>
      <c r="M2604" s="12" t="s">
        <v>6</v>
      </c>
      <c r="N2604" s="12" t="s">
        <v>6</v>
      </c>
      <c r="O2604" s="12">
        <v>463</v>
      </c>
      <c r="P2604" s="12" t="s">
        <v>6</v>
      </c>
      <c r="Q2604" s="12" t="s">
        <v>6</v>
      </c>
      <c r="R2604">
        <v>2603</v>
      </c>
    </row>
    <row r="2605" spans="1:18" ht="15" x14ac:dyDescent="0.45">
      <c r="A2605">
        <v>32053</v>
      </c>
      <c r="F2605">
        <v>19</v>
      </c>
      <c r="G2605">
        <v>223.92</v>
      </c>
      <c r="H2605">
        <v>13</v>
      </c>
      <c r="I2605">
        <v>155.04</v>
      </c>
      <c r="J2605">
        <v>32</v>
      </c>
      <c r="K2605">
        <v>378.96</v>
      </c>
      <c r="L2605" s="11" t="s">
        <v>11925</v>
      </c>
      <c r="M2605" s="12" t="s">
        <v>6</v>
      </c>
      <c r="N2605" s="12" t="s">
        <v>6</v>
      </c>
      <c r="O2605" s="12">
        <v>464</v>
      </c>
      <c r="P2605" s="12" t="s">
        <v>6</v>
      </c>
      <c r="Q2605" s="12" t="s">
        <v>6</v>
      </c>
      <c r="R2605">
        <v>2604</v>
      </c>
    </row>
    <row r="2606" spans="1:18" ht="15" x14ac:dyDescent="0.45">
      <c r="A2606">
        <v>28954</v>
      </c>
      <c r="B2606">
        <v>7</v>
      </c>
      <c r="C2606">
        <v>199.5</v>
      </c>
      <c r="D2606">
        <v>1</v>
      </c>
      <c r="E2606">
        <v>29.9</v>
      </c>
      <c r="F2606">
        <v>4</v>
      </c>
      <c r="G2606">
        <v>119.6</v>
      </c>
      <c r="H2606">
        <v>1</v>
      </c>
      <c r="I2606">
        <v>29.9</v>
      </c>
      <c r="J2606">
        <v>13</v>
      </c>
      <c r="K2606">
        <v>378.9</v>
      </c>
      <c r="L2606" s="11" t="s">
        <v>11925</v>
      </c>
      <c r="M2606" s="12" t="s">
        <v>6</v>
      </c>
      <c r="N2606" s="12" t="s">
        <v>6</v>
      </c>
      <c r="O2606" s="12">
        <v>465</v>
      </c>
      <c r="P2606" s="12" t="s">
        <v>6</v>
      </c>
      <c r="Q2606" s="12" t="s">
        <v>6</v>
      </c>
      <c r="R2606">
        <v>2605</v>
      </c>
    </row>
    <row r="2607" spans="1:18" ht="15" x14ac:dyDescent="0.45">
      <c r="A2607">
        <v>11776</v>
      </c>
      <c r="B2607">
        <v>7</v>
      </c>
      <c r="C2607">
        <v>76.3</v>
      </c>
      <c r="D2607">
        <v>10</v>
      </c>
      <c r="E2607">
        <v>109.6</v>
      </c>
      <c r="F2607">
        <v>10</v>
      </c>
      <c r="G2607">
        <v>111.72</v>
      </c>
      <c r="H2607">
        <v>7</v>
      </c>
      <c r="I2607">
        <v>81.2</v>
      </c>
      <c r="J2607">
        <v>34</v>
      </c>
      <c r="K2607">
        <v>378.82</v>
      </c>
      <c r="L2607" s="11" t="s">
        <v>11928</v>
      </c>
      <c r="M2607" s="12" t="s">
        <v>6</v>
      </c>
      <c r="N2607" s="12">
        <v>609</v>
      </c>
      <c r="O2607" s="12" t="s">
        <v>6</v>
      </c>
      <c r="P2607" s="12" t="s">
        <v>6</v>
      </c>
      <c r="Q2607" s="12" t="s">
        <v>6</v>
      </c>
      <c r="R2607">
        <v>2606</v>
      </c>
    </row>
    <row r="2608" spans="1:18" ht="15" x14ac:dyDescent="0.45">
      <c r="A2608">
        <v>29335</v>
      </c>
      <c r="B2608">
        <v>18</v>
      </c>
      <c r="C2608">
        <v>142.19999999999999</v>
      </c>
      <c r="D2608">
        <v>16</v>
      </c>
      <c r="E2608">
        <v>126.4</v>
      </c>
      <c r="F2608">
        <v>2</v>
      </c>
      <c r="G2608">
        <v>15.17</v>
      </c>
      <c r="H2608">
        <v>12</v>
      </c>
      <c r="I2608">
        <v>94.8</v>
      </c>
      <c r="J2608">
        <v>48</v>
      </c>
      <c r="K2608">
        <v>378.57000000000005</v>
      </c>
      <c r="L2608" s="11" t="s">
        <v>11925</v>
      </c>
      <c r="M2608" s="12" t="s">
        <v>6</v>
      </c>
      <c r="N2608" s="12" t="s">
        <v>6</v>
      </c>
      <c r="O2608" s="12">
        <v>466</v>
      </c>
      <c r="P2608" s="12" t="s">
        <v>6</v>
      </c>
      <c r="Q2608" s="12" t="s">
        <v>6</v>
      </c>
      <c r="R2608">
        <v>2607</v>
      </c>
    </row>
    <row r="2609" spans="1:18" ht="15" x14ac:dyDescent="0.45">
      <c r="A2609">
        <v>18584</v>
      </c>
      <c r="B2609">
        <v>28</v>
      </c>
      <c r="C2609">
        <v>97.72</v>
      </c>
      <c r="D2609">
        <v>16</v>
      </c>
      <c r="E2609">
        <v>55.44</v>
      </c>
      <c r="F2609">
        <v>24</v>
      </c>
      <c r="G2609">
        <v>88.73</v>
      </c>
      <c r="H2609">
        <v>35</v>
      </c>
      <c r="I2609">
        <v>136.5</v>
      </c>
      <c r="J2609">
        <v>103</v>
      </c>
      <c r="K2609">
        <v>378.39</v>
      </c>
      <c r="L2609" s="11" t="s">
        <v>11926</v>
      </c>
      <c r="M2609" s="12" t="s">
        <v>6</v>
      </c>
      <c r="N2609" s="12" t="s">
        <v>6</v>
      </c>
      <c r="O2609" s="12" t="s">
        <v>6</v>
      </c>
      <c r="P2609" s="12">
        <v>584</v>
      </c>
      <c r="Q2609" s="12" t="s">
        <v>6</v>
      </c>
      <c r="R2609">
        <v>2608</v>
      </c>
    </row>
    <row r="2610" spans="1:18" ht="15" x14ac:dyDescent="0.45">
      <c r="A2610">
        <v>15904</v>
      </c>
      <c r="B2610">
        <v>12</v>
      </c>
      <c r="C2610">
        <v>77.48</v>
      </c>
      <c r="D2610">
        <v>14</v>
      </c>
      <c r="E2610">
        <v>91</v>
      </c>
      <c r="F2610">
        <v>15</v>
      </c>
      <c r="G2610">
        <v>97.57</v>
      </c>
      <c r="H2610">
        <v>17</v>
      </c>
      <c r="I2610">
        <v>112.2</v>
      </c>
      <c r="J2610">
        <v>58</v>
      </c>
      <c r="K2610">
        <v>378.25</v>
      </c>
      <c r="L2610" s="11" t="s">
        <v>11927</v>
      </c>
      <c r="M2610" s="12" t="s">
        <v>6</v>
      </c>
      <c r="N2610" s="12" t="s">
        <v>6</v>
      </c>
      <c r="O2610" s="12" t="s">
        <v>6</v>
      </c>
      <c r="P2610" s="12" t="s">
        <v>6</v>
      </c>
      <c r="Q2610" s="12">
        <v>409</v>
      </c>
      <c r="R2610">
        <v>2609</v>
      </c>
    </row>
    <row r="2611" spans="1:18" ht="15" x14ac:dyDescent="0.45">
      <c r="A2611">
        <v>10869</v>
      </c>
      <c r="B2611">
        <v>8</v>
      </c>
      <c r="C2611">
        <v>144</v>
      </c>
      <c r="F2611">
        <v>6</v>
      </c>
      <c r="G2611">
        <v>108</v>
      </c>
      <c r="H2611">
        <v>7</v>
      </c>
      <c r="I2611">
        <v>126</v>
      </c>
      <c r="J2611">
        <v>21</v>
      </c>
      <c r="K2611">
        <v>378</v>
      </c>
      <c r="L2611" s="11" t="s">
        <v>11925</v>
      </c>
      <c r="M2611" s="12" t="s">
        <v>6</v>
      </c>
      <c r="N2611" s="12" t="s">
        <v>6</v>
      </c>
      <c r="O2611" s="12">
        <v>467</v>
      </c>
      <c r="P2611" s="12" t="s">
        <v>6</v>
      </c>
      <c r="Q2611" s="12" t="s">
        <v>6</v>
      </c>
      <c r="R2611">
        <v>2610</v>
      </c>
    </row>
    <row r="2612" spans="1:18" ht="15" x14ac:dyDescent="0.45">
      <c r="A2612">
        <v>17623</v>
      </c>
      <c r="B2612">
        <v>24</v>
      </c>
      <c r="C2612">
        <v>79.2</v>
      </c>
      <c r="D2612">
        <v>31</v>
      </c>
      <c r="E2612">
        <v>102.04</v>
      </c>
      <c r="F2612">
        <v>28</v>
      </c>
      <c r="G2612">
        <v>106.8</v>
      </c>
      <c r="H2612">
        <v>23</v>
      </c>
      <c r="I2612">
        <v>89.7</v>
      </c>
      <c r="J2612">
        <v>106</v>
      </c>
      <c r="K2612">
        <v>377.74</v>
      </c>
      <c r="L2612" s="11" t="s">
        <v>11925</v>
      </c>
      <c r="M2612" s="12" t="s">
        <v>6</v>
      </c>
      <c r="N2612" s="12" t="s">
        <v>6</v>
      </c>
      <c r="O2612" s="12">
        <v>468</v>
      </c>
      <c r="P2612" s="12" t="s">
        <v>6</v>
      </c>
      <c r="Q2612" s="12" t="s">
        <v>6</v>
      </c>
      <c r="R2612">
        <v>2611</v>
      </c>
    </row>
    <row r="2613" spans="1:18" ht="15" x14ac:dyDescent="0.45">
      <c r="A2613">
        <v>10134</v>
      </c>
      <c r="B2613">
        <v>16</v>
      </c>
      <c r="C2613">
        <v>78.400000000000006</v>
      </c>
      <c r="D2613">
        <v>16</v>
      </c>
      <c r="E2613">
        <v>78.010000000000005</v>
      </c>
      <c r="F2613">
        <v>30</v>
      </c>
      <c r="G2613">
        <v>147</v>
      </c>
      <c r="H2613">
        <v>16</v>
      </c>
      <c r="I2613">
        <v>74.06</v>
      </c>
      <c r="J2613">
        <v>78</v>
      </c>
      <c r="K2613">
        <v>377.47</v>
      </c>
      <c r="L2613" s="11" t="s">
        <v>11927</v>
      </c>
      <c r="M2613" s="12" t="s">
        <v>6</v>
      </c>
      <c r="N2613" s="12" t="s">
        <v>6</v>
      </c>
      <c r="O2613" s="12" t="s">
        <v>6</v>
      </c>
      <c r="P2613" s="12" t="s">
        <v>6</v>
      </c>
      <c r="Q2613" s="12">
        <v>410</v>
      </c>
      <c r="R2613">
        <v>2612</v>
      </c>
    </row>
    <row r="2614" spans="1:18" ht="15" x14ac:dyDescent="0.45">
      <c r="A2614">
        <v>14763</v>
      </c>
      <c r="B2614">
        <v>39</v>
      </c>
      <c r="C2614">
        <v>106.66</v>
      </c>
      <c r="D2614">
        <v>45</v>
      </c>
      <c r="E2614">
        <v>125.12</v>
      </c>
      <c r="F2614">
        <v>51</v>
      </c>
      <c r="G2614">
        <v>142.80000000000001</v>
      </c>
      <c r="H2614">
        <v>1</v>
      </c>
      <c r="I2614">
        <v>2.8</v>
      </c>
      <c r="J2614">
        <v>136</v>
      </c>
      <c r="K2614">
        <v>377.38000000000005</v>
      </c>
      <c r="L2614" s="11" t="s">
        <v>11927</v>
      </c>
      <c r="M2614" s="12" t="s">
        <v>6</v>
      </c>
      <c r="N2614" s="12" t="s">
        <v>6</v>
      </c>
      <c r="O2614" s="12" t="s">
        <v>6</v>
      </c>
      <c r="P2614" s="12" t="s">
        <v>6</v>
      </c>
      <c r="Q2614" s="12">
        <v>411</v>
      </c>
      <c r="R2614">
        <v>2613</v>
      </c>
    </row>
    <row r="2615" spans="1:18" ht="15" x14ac:dyDescent="0.45">
      <c r="A2615">
        <v>28428</v>
      </c>
      <c r="B2615">
        <v>9</v>
      </c>
      <c r="C2615">
        <v>207</v>
      </c>
      <c r="D2615">
        <v>1</v>
      </c>
      <c r="E2615">
        <v>23</v>
      </c>
      <c r="F2615">
        <v>3</v>
      </c>
      <c r="G2615">
        <v>73.5</v>
      </c>
      <c r="H2615">
        <v>3</v>
      </c>
      <c r="I2615">
        <v>73.5</v>
      </c>
      <c r="J2615">
        <v>16</v>
      </c>
      <c r="K2615">
        <v>377</v>
      </c>
      <c r="L2615" s="11" t="s">
        <v>11926</v>
      </c>
      <c r="M2615" s="12" t="s">
        <v>6</v>
      </c>
      <c r="N2615" s="12" t="s">
        <v>6</v>
      </c>
      <c r="O2615" s="12" t="s">
        <v>6</v>
      </c>
      <c r="P2615" s="12">
        <v>585</v>
      </c>
      <c r="Q2615" s="12" t="s">
        <v>6</v>
      </c>
      <c r="R2615">
        <v>2614</v>
      </c>
    </row>
    <row r="2616" spans="1:18" ht="15" x14ac:dyDescent="0.45">
      <c r="A2616">
        <v>29227</v>
      </c>
      <c r="B2616">
        <v>19</v>
      </c>
      <c r="C2616">
        <v>104.5</v>
      </c>
      <c r="D2616">
        <v>23</v>
      </c>
      <c r="E2616">
        <v>121.22</v>
      </c>
      <c r="F2616">
        <v>8</v>
      </c>
      <c r="G2616">
        <v>41.36</v>
      </c>
      <c r="H2616">
        <v>21</v>
      </c>
      <c r="I2616">
        <v>109.78</v>
      </c>
      <c r="J2616">
        <v>71</v>
      </c>
      <c r="K2616">
        <v>376.86</v>
      </c>
      <c r="L2616" s="11" t="s">
        <v>11925</v>
      </c>
      <c r="M2616" s="12" t="s">
        <v>6</v>
      </c>
      <c r="N2616" s="12" t="s">
        <v>6</v>
      </c>
      <c r="O2616" s="12">
        <v>469</v>
      </c>
      <c r="P2616" s="12" t="s">
        <v>6</v>
      </c>
      <c r="Q2616" s="12" t="s">
        <v>6</v>
      </c>
      <c r="R2616">
        <v>2615</v>
      </c>
    </row>
    <row r="2617" spans="1:18" ht="15" x14ac:dyDescent="0.45">
      <c r="A2617">
        <v>18044</v>
      </c>
      <c r="B2617">
        <v>29</v>
      </c>
      <c r="C2617">
        <v>92.8</v>
      </c>
      <c r="D2617">
        <v>28</v>
      </c>
      <c r="E2617">
        <v>86</v>
      </c>
      <c r="F2617">
        <v>23</v>
      </c>
      <c r="G2617">
        <v>69</v>
      </c>
      <c r="H2617">
        <v>43</v>
      </c>
      <c r="I2617">
        <v>129</v>
      </c>
      <c r="J2617">
        <v>123</v>
      </c>
      <c r="K2617">
        <v>376.8</v>
      </c>
      <c r="L2617" s="11" t="s">
        <v>11928</v>
      </c>
      <c r="M2617" s="12" t="s">
        <v>6</v>
      </c>
      <c r="N2617" s="12">
        <v>610</v>
      </c>
      <c r="O2617" s="12" t="s">
        <v>6</v>
      </c>
      <c r="P2617" s="12" t="s">
        <v>6</v>
      </c>
      <c r="Q2617" s="12" t="s">
        <v>6</v>
      </c>
      <c r="R2617">
        <v>2616</v>
      </c>
    </row>
    <row r="2618" spans="1:18" ht="15" x14ac:dyDescent="0.45">
      <c r="A2618">
        <v>10214</v>
      </c>
      <c r="B2618">
        <v>23</v>
      </c>
      <c r="C2618">
        <v>100.85</v>
      </c>
      <c r="D2618">
        <v>7</v>
      </c>
      <c r="E2618">
        <v>30.8</v>
      </c>
      <c r="F2618">
        <v>22</v>
      </c>
      <c r="G2618">
        <v>105.6</v>
      </c>
      <c r="H2618">
        <v>29</v>
      </c>
      <c r="I2618">
        <v>139.19999999999999</v>
      </c>
      <c r="J2618">
        <v>81</v>
      </c>
      <c r="K2618">
        <v>376.45</v>
      </c>
      <c r="L2618" s="11" t="s">
        <v>11925</v>
      </c>
      <c r="M2618" s="12" t="s">
        <v>6</v>
      </c>
      <c r="N2618" s="12" t="s">
        <v>6</v>
      </c>
      <c r="O2618" s="12">
        <v>470</v>
      </c>
      <c r="P2618" s="12" t="s">
        <v>6</v>
      </c>
      <c r="Q2618" s="12" t="s">
        <v>6</v>
      </c>
      <c r="R2618">
        <v>2617</v>
      </c>
    </row>
    <row r="2619" spans="1:18" ht="15" x14ac:dyDescent="0.45">
      <c r="A2619">
        <v>22847</v>
      </c>
      <c r="B2619">
        <v>29</v>
      </c>
      <c r="C2619">
        <v>133.03</v>
      </c>
      <c r="D2619">
        <v>6</v>
      </c>
      <c r="E2619">
        <v>26.4</v>
      </c>
      <c r="F2619">
        <v>25</v>
      </c>
      <c r="G2619">
        <v>104.66</v>
      </c>
      <c r="H2619">
        <v>25</v>
      </c>
      <c r="I2619">
        <v>112.2</v>
      </c>
      <c r="J2619">
        <v>85</v>
      </c>
      <c r="K2619">
        <v>376.29</v>
      </c>
      <c r="L2619" s="11" t="s">
        <v>11928</v>
      </c>
      <c r="M2619" s="12" t="s">
        <v>6</v>
      </c>
      <c r="N2619" s="12">
        <v>611</v>
      </c>
      <c r="O2619" s="12" t="s">
        <v>6</v>
      </c>
      <c r="P2619" s="12" t="s">
        <v>6</v>
      </c>
      <c r="Q2619" s="12" t="s">
        <v>6</v>
      </c>
      <c r="R2619">
        <v>2618</v>
      </c>
    </row>
    <row r="2620" spans="1:18" ht="15" x14ac:dyDescent="0.45">
      <c r="A2620">
        <v>12778</v>
      </c>
      <c r="B2620">
        <v>8</v>
      </c>
      <c r="C2620">
        <v>79.2</v>
      </c>
      <c r="D2620">
        <v>12</v>
      </c>
      <c r="E2620">
        <v>118.8</v>
      </c>
      <c r="F2620">
        <v>8</v>
      </c>
      <c r="G2620">
        <v>79.2</v>
      </c>
      <c r="H2620">
        <v>10</v>
      </c>
      <c r="I2620">
        <v>99</v>
      </c>
      <c r="J2620">
        <v>38</v>
      </c>
      <c r="K2620">
        <v>376.2</v>
      </c>
      <c r="L2620" s="11" t="s">
        <v>11927</v>
      </c>
      <c r="M2620" s="12" t="s">
        <v>6</v>
      </c>
      <c r="N2620" s="12" t="s">
        <v>6</v>
      </c>
      <c r="O2620" s="12" t="s">
        <v>6</v>
      </c>
      <c r="P2620" s="12" t="s">
        <v>6</v>
      </c>
      <c r="Q2620" s="12">
        <v>412</v>
      </c>
      <c r="R2620">
        <v>2619</v>
      </c>
    </row>
    <row r="2621" spans="1:18" ht="15" x14ac:dyDescent="0.45">
      <c r="A2621">
        <v>18446</v>
      </c>
      <c r="B2621">
        <v>13</v>
      </c>
      <c r="C2621">
        <v>128.69999999999999</v>
      </c>
      <c r="D2621">
        <v>9</v>
      </c>
      <c r="E2621">
        <v>89.1</v>
      </c>
      <c r="F2621">
        <v>7</v>
      </c>
      <c r="G2621">
        <v>69.3</v>
      </c>
      <c r="H2621">
        <v>9</v>
      </c>
      <c r="I2621">
        <v>89.1</v>
      </c>
      <c r="J2621">
        <v>38</v>
      </c>
      <c r="K2621">
        <v>376.19999999999993</v>
      </c>
      <c r="L2621" s="11" t="s">
        <v>11926</v>
      </c>
      <c r="M2621" s="12" t="s">
        <v>6</v>
      </c>
      <c r="N2621" s="12" t="s">
        <v>6</v>
      </c>
      <c r="O2621" s="12" t="s">
        <v>6</v>
      </c>
      <c r="P2621" s="12">
        <v>586</v>
      </c>
      <c r="Q2621" s="12" t="s">
        <v>6</v>
      </c>
      <c r="R2621">
        <v>2620</v>
      </c>
    </row>
    <row r="2622" spans="1:18" ht="15" x14ac:dyDescent="0.45">
      <c r="A2622">
        <v>28798</v>
      </c>
      <c r="B2622">
        <v>23</v>
      </c>
      <c r="C2622">
        <v>111.92</v>
      </c>
      <c r="D2622">
        <v>29</v>
      </c>
      <c r="E2622">
        <v>141.71</v>
      </c>
      <c r="F2622">
        <v>9</v>
      </c>
      <c r="G2622">
        <v>44.1</v>
      </c>
      <c r="H2622">
        <v>16</v>
      </c>
      <c r="I2622">
        <v>78.400000000000006</v>
      </c>
      <c r="J2622">
        <v>77</v>
      </c>
      <c r="K2622">
        <v>376.13</v>
      </c>
      <c r="L2622" s="11" t="s">
        <v>11926</v>
      </c>
      <c r="M2622" s="12" t="s">
        <v>6</v>
      </c>
      <c r="N2622" s="12" t="s">
        <v>6</v>
      </c>
      <c r="O2622" s="12" t="s">
        <v>6</v>
      </c>
      <c r="P2622" s="12">
        <v>587</v>
      </c>
      <c r="Q2622" s="12" t="s">
        <v>6</v>
      </c>
      <c r="R2622">
        <v>2621</v>
      </c>
    </row>
    <row r="2623" spans="1:18" ht="15" x14ac:dyDescent="0.45">
      <c r="A2623">
        <v>31451</v>
      </c>
      <c r="B2623">
        <v>12</v>
      </c>
      <c r="C2623">
        <v>58.8</v>
      </c>
      <c r="D2623">
        <v>19</v>
      </c>
      <c r="E2623">
        <v>92.32</v>
      </c>
      <c r="F2623">
        <v>26</v>
      </c>
      <c r="G2623">
        <v>127.01</v>
      </c>
      <c r="H2623">
        <v>20</v>
      </c>
      <c r="I2623">
        <v>98</v>
      </c>
      <c r="J2623">
        <v>77</v>
      </c>
      <c r="K2623">
        <v>376.13</v>
      </c>
      <c r="L2623" s="11" t="s">
        <v>11926</v>
      </c>
      <c r="M2623" s="12" t="s">
        <v>6</v>
      </c>
      <c r="N2623" s="12" t="s">
        <v>6</v>
      </c>
      <c r="O2623" s="12" t="s">
        <v>6</v>
      </c>
      <c r="P2623" s="12">
        <v>588</v>
      </c>
      <c r="Q2623" s="12" t="s">
        <v>6</v>
      </c>
      <c r="R2623">
        <v>2622</v>
      </c>
    </row>
    <row r="2624" spans="1:18" ht="15" x14ac:dyDescent="0.45">
      <c r="A2624">
        <v>31657</v>
      </c>
      <c r="B2624">
        <v>34</v>
      </c>
      <c r="C2624">
        <v>108.54</v>
      </c>
      <c r="D2624">
        <v>49</v>
      </c>
      <c r="E2624">
        <v>156.02000000000001</v>
      </c>
      <c r="F2624">
        <v>26</v>
      </c>
      <c r="G2624">
        <v>82.94</v>
      </c>
      <c r="H2624">
        <v>9</v>
      </c>
      <c r="I2624">
        <v>28.54</v>
      </c>
      <c r="J2624">
        <v>118</v>
      </c>
      <c r="K2624">
        <v>376.04</v>
      </c>
      <c r="L2624" s="11" t="s">
        <v>11928</v>
      </c>
      <c r="M2624" s="12" t="s">
        <v>6</v>
      </c>
      <c r="N2624" s="12">
        <v>612</v>
      </c>
      <c r="O2624" s="12" t="s">
        <v>6</v>
      </c>
      <c r="P2624" s="12" t="s">
        <v>6</v>
      </c>
      <c r="Q2624" s="12" t="s">
        <v>6</v>
      </c>
      <c r="R2624">
        <v>2623</v>
      </c>
    </row>
    <row r="2625" spans="1:18" ht="15" x14ac:dyDescent="0.45">
      <c r="A2625">
        <v>10555</v>
      </c>
      <c r="B2625">
        <v>76</v>
      </c>
      <c r="C2625">
        <v>76</v>
      </c>
      <c r="D2625">
        <v>90</v>
      </c>
      <c r="E2625">
        <v>89.92</v>
      </c>
      <c r="F2625">
        <v>112</v>
      </c>
      <c r="G2625">
        <v>111.44</v>
      </c>
      <c r="H2625">
        <v>99</v>
      </c>
      <c r="I2625">
        <v>98.2</v>
      </c>
      <c r="J2625">
        <v>377</v>
      </c>
      <c r="K2625">
        <v>375.56</v>
      </c>
      <c r="L2625" s="11" t="s">
        <v>11928</v>
      </c>
      <c r="M2625" s="12" t="s">
        <v>6</v>
      </c>
      <c r="N2625" s="12">
        <v>613</v>
      </c>
      <c r="O2625" s="12" t="s">
        <v>6</v>
      </c>
      <c r="P2625" s="12" t="s">
        <v>6</v>
      </c>
      <c r="Q2625" s="12" t="s">
        <v>6</v>
      </c>
      <c r="R2625">
        <v>2624</v>
      </c>
    </row>
    <row r="2626" spans="1:18" ht="15" x14ac:dyDescent="0.45">
      <c r="A2626">
        <v>29942</v>
      </c>
      <c r="B2626">
        <v>2</v>
      </c>
      <c r="C2626">
        <v>93.8</v>
      </c>
      <c r="D2626">
        <v>2</v>
      </c>
      <c r="E2626">
        <v>93.8</v>
      </c>
      <c r="F2626">
        <v>1</v>
      </c>
      <c r="G2626">
        <v>46.9</v>
      </c>
      <c r="H2626">
        <v>3</v>
      </c>
      <c r="I2626">
        <v>140.69999999999999</v>
      </c>
      <c r="J2626">
        <v>8</v>
      </c>
      <c r="K2626">
        <v>375.2</v>
      </c>
      <c r="L2626" s="11" t="s">
        <v>11925</v>
      </c>
      <c r="M2626" s="12" t="s">
        <v>6</v>
      </c>
      <c r="N2626" s="12" t="s">
        <v>6</v>
      </c>
      <c r="O2626" s="12">
        <v>471</v>
      </c>
      <c r="P2626" s="12" t="s">
        <v>6</v>
      </c>
      <c r="Q2626" s="12" t="s">
        <v>6</v>
      </c>
      <c r="R2626">
        <v>2625</v>
      </c>
    </row>
    <row r="2627" spans="1:18" ht="15" x14ac:dyDescent="0.45">
      <c r="A2627">
        <v>14720</v>
      </c>
      <c r="B2627">
        <v>36</v>
      </c>
      <c r="C2627">
        <v>156.6</v>
      </c>
      <c r="D2627">
        <v>17</v>
      </c>
      <c r="E2627">
        <v>69.95</v>
      </c>
      <c r="F2627">
        <v>15</v>
      </c>
      <c r="G2627">
        <v>58.5</v>
      </c>
      <c r="H2627">
        <v>23</v>
      </c>
      <c r="I2627">
        <v>89.7</v>
      </c>
      <c r="J2627">
        <v>91</v>
      </c>
      <c r="K2627">
        <v>374.75</v>
      </c>
      <c r="L2627" s="11" t="s">
        <v>11927</v>
      </c>
      <c r="M2627" s="12" t="s">
        <v>6</v>
      </c>
      <c r="N2627" s="12" t="s">
        <v>6</v>
      </c>
      <c r="O2627" s="12" t="s">
        <v>6</v>
      </c>
      <c r="P2627" s="12" t="s">
        <v>6</v>
      </c>
      <c r="Q2627" s="12">
        <v>413</v>
      </c>
      <c r="R2627">
        <v>2626</v>
      </c>
    </row>
    <row r="2628" spans="1:18" ht="15" x14ac:dyDescent="0.45">
      <c r="A2628">
        <v>31335</v>
      </c>
      <c r="B2628">
        <v>9</v>
      </c>
      <c r="C2628">
        <v>107.1</v>
      </c>
      <c r="D2628">
        <v>10</v>
      </c>
      <c r="E2628">
        <v>119</v>
      </c>
      <c r="F2628">
        <v>7</v>
      </c>
      <c r="G2628">
        <v>94.5</v>
      </c>
      <c r="H2628">
        <v>4</v>
      </c>
      <c r="I2628">
        <v>54</v>
      </c>
      <c r="J2628">
        <v>30</v>
      </c>
      <c r="K2628">
        <v>374.6</v>
      </c>
      <c r="L2628" s="11" t="s">
        <v>11926</v>
      </c>
      <c r="M2628" s="12" t="s">
        <v>6</v>
      </c>
      <c r="N2628" s="12" t="s">
        <v>6</v>
      </c>
      <c r="O2628" s="12" t="s">
        <v>6</v>
      </c>
      <c r="P2628" s="12">
        <v>589</v>
      </c>
      <c r="Q2628" s="12" t="s">
        <v>6</v>
      </c>
      <c r="R2628">
        <v>2627</v>
      </c>
    </row>
    <row r="2629" spans="1:18" ht="15" x14ac:dyDescent="0.45">
      <c r="A2629">
        <v>14748</v>
      </c>
      <c r="B2629">
        <v>72</v>
      </c>
      <c r="C2629">
        <v>374.4</v>
      </c>
      <c r="J2629">
        <v>72</v>
      </c>
      <c r="K2629">
        <v>374.4</v>
      </c>
      <c r="L2629" s="11" t="s">
        <v>11927</v>
      </c>
      <c r="M2629" s="12" t="s">
        <v>6</v>
      </c>
      <c r="N2629" s="12" t="s">
        <v>6</v>
      </c>
      <c r="O2629" s="12" t="s">
        <v>6</v>
      </c>
      <c r="P2629" s="12" t="s">
        <v>6</v>
      </c>
      <c r="Q2629" s="12">
        <v>414</v>
      </c>
      <c r="R2629">
        <v>2628</v>
      </c>
    </row>
    <row r="2630" spans="1:18" ht="15" x14ac:dyDescent="0.45">
      <c r="A2630">
        <v>30419</v>
      </c>
      <c r="B2630">
        <v>56</v>
      </c>
      <c r="C2630">
        <v>139.19999999999999</v>
      </c>
      <c r="D2630">
        <v>34</v>
      </c>
      <c r="E2630">
        <v>85</v>
      </c>
      <c r="F2630">
        <v>15</v>
      </c>
      <c r="G2630">
        <v>37.299999999999997</v>
      </c>
      <c r="H2630">
        <v>45</v>
      </c>
      <c r="I2630">
        <v>112.3</v>
      </c>
      <c r="J2630">
        <v>150</v>
      </c>
      <c r="K2630">
        <v>373.8</v>
      </c>
      <c r="L2630" s="11" t="s">
        <v>11928</v>
      </c>
      <c r="M2630" s="12" t="s">
        <v>6</v>
      </c>
      <c r="N2630" s="12">
        <v>614</v>
      </c>
      <c r="O2630" s="12" t="s">
        <v>6</v>
      </c>
      <c r="P2630" s="12" t="s">
        <v>6</v>
      </c>
      <c r="Q2630" s="12" t="s">
        <v>6</v>
      </c>
      <c r="R2630">
        <v>2629</v>
      </c>
    </row>
    <row r="2631" spans="1:18" ht="15" x14ac:dyDescent="0.45">
      <c r="A2631">
        <v>23661</v>
      </c>
      <c r="B2631">
        <v>34</v>
      </c>
      <c r="C2631">
        <v>142.80000000000001</v>
      </c>
      <c r="D2631">
        <v>19</v>
      </c>
      <c r="E2631">
        <v>79.8</v>
      </c>
      <c r="F2631">
        <v>12</v>
      </c>
      <c r="G2631">
        <v>50.2</v>
      </c>
      <c r="H2631">
        <v>24</v>
      </c>
      <c r="I2631">
        <v>100.8</v>
      </c>
      <c r="J2631">
        <v>89</v>
      </c>
      <c r="K2631">
        <v>373.6</v>
      </c>
      <c r="L2631" s="11" t="s">
        <v>11926</v>
      </c>
      <c r="M2631" s="12" t="s">
        <v>6</v>
      </c>
      <c r="N2631" s="12" t="s">
        <v>6</v>
      </c>
      <c r="O2631" s="12" t="s">
        <v>6</v>
      </c>
      <c r="P2631" s="12">
        <v>590</v>
      </c>
      <c r="Q2631" s="12" t="s">
        <v>6</v>
      </c>
      <c r="R2631">
        <v>2630</v>
      </c>
    </row>
    <row r="2632" spans="1:18" ht="15" x14ac:dyDescent="0.45">
      <c r="A2632">
        <v>29200</v>
      </c>
      <c r="B2632">
        <v>150</v>
      </c>
      <c r="C2632">
        <v>149.91999999999999</v>
      </c>
      <c r="D2632">
        <v>72</v>
      </c>
      <c r="E2632">
        <v>71.760000000000005</v>
      </c>
      <c r="F2632">
        <v>85</v>
      </c>
      <c r="G2632">
        <v>84.84</v>
      </c>
      <c r="H2632">
        <v>67</v>
      </c>
      <c r="I2632">
        <v>67</v>
      </c>
      <c r="J2632">
        <v>374</v>
      </c>
      <c r="K2632">
        <v>373.52</v>
      </c>
      <c r="L2632" s="11" t="s">
        <v>11928</v>
      </c>
      <c r="M2632" s="12" t="s">
        <v>6</v>
      </c>
      <c r="N2632" s="12">
        <v>615</v>
      </c>
      <c r="O2632" s="12" t="s">
        <v>6</v>
      </c>
      <c r="P2632" s="12" t="s">
        <v>6</v>
      </c>
      <c r="Q2632" s="12" t="s">
        <v>6</v>
      </c>
      <c r="R2632">
        <v>2631</v>
      </c>
    </row>
    <row r="2633" spans="1:18" ht="15" x14ac:dyDescent="0.45">
      <c r="A2633">
        <v>23450</v>
      </c>
      <c r="B2633">
        <v>74</v>
      </c>
      <c r="C2633">
        <v>88.4</v>
      </c>
      <c r="D2633">
        <v>95</v>
      </c>
      <c r="E2633">
        <v>113.1</v>
      </c>
      <c r="F2633">
        <v>69</v>
      </c>
      <c r="G2633">
        <v>82.4</v>
      </c>
      <c r="H2633">
        <v>75</v>
      </c>
      <c r="I2633">
        <v>89.6</v>
      </c>
      <c r="J2633">
        <v>313</v>
      </c>
      <c r="K2633">
        <v>373.5</v>
      </c>
      <c r="L2633" s="11" t="s">
        <v>11928</v>
      </c>
      <c r="M2633" s="12" t="s">
        <v>6</v>
      </c>
      <c r="N2633" s="12">
        <v>616</v>
      </c>
      <c r="O2633" s="12" t="s">
        <v>6</v>
      </c>
      <c r="P2633" s="12" t="s">
        <v>6</v>
      </c>
      <c r="Q2633" s="12" t="s">
        <v>6</v>
      </c>
      <c r="R2633">
        <v>2632</v>
      </c>
    </row>
    <row r="2634" spans="1:18" ht="15" x14ac:dyDescent="0.45">
      <c r="A2634">
        <v>14316</v>
      </c>
      <c r="B2634">
        <v>17</v>
      </c>
      <c r="C2634">
        <v>68</v>
      </c>
      <c r="D2634">
        <v>24</v>
      </c>
      <c r="E2634">
        <v>95.68</v>
      </c>
      <c r="F2634">
        <v>26</v>
      </c>
      <c r="G2634">
        <v>104</v>
      </c>
      <c r="H2634">
        <v>26</v>
      </c>
      <c r="I2634">
        <v>105.68</v>
      </c>
      <c r="J2634">
        <v>93</v>
      </c>
      <c r="K2634">
        <v>373.36</v>
      </c>
      <c r="L2634" s="11" t="s">
        <v>11928</v>
      </c>
      <c r="M2634" s="12" t="s">
        <v>6</v>
      </c>
      <c r="N2634" s="12">
        <v>617</v>
      </c>
      <c r="O2634" s="12" t="s">
        <v>6</v>
      </c>
      <c r="P2634" s="12" t="s">
        <v>6</v>
      </c>
      <c r="Q2634" s="12" t="s">
        <v>6</v>
      </c>
      <c r="R2634">
        <v>2633</v>
      </c>
    </row>
    <row r="2635" spans="1:18" ht="15" x14ac:dyDescent="0.45">
      <c r="A2635">
        <v>31254</v>
      </c>
      <c r="B2635">
        <v>10</v>
      </c>
      <c r="C2635">
        <v>90</v>
      </c>
      <c r="D2635">
        <v>9</v>
      </c>
      <c r="E2635">
        <v>81.599999999999994</v>
      </c>
      <c r="F2635">
        <v>14</v>
      </c>
      <c r="G2635">
        <v>128.80000000000001</v>
      </c>
      <c r="H2635">
        <v>8</v>
      </c>
      <c r="I2635">
        <v>72.86</v>
      </c>
      <c r="J2635">
        <v>41</v>
      </c>
      <c r="K2635">
        <v>373.26</v>
      </c>
      <c r="L2635" s="11" t="s">
        <v>6</v>
      </c>
      <c r="M2635" s="12" t="s">
        <v>6</v>
      </c>
      <c r="N2635" s="12" t="s">
        <v>6</v>
      </c>
      <c r="O2635" s="12" t="s">
        <v>6</v>
      </c>
      <c r="P2635" s="12" t="s">
        <v>6</v>
      </c>
      <c r="Q2635" s="12" t="s">
        <v>6</v>
      </c>
      <c r="R2635">
        <v>2634</v>
      </c>
    </row>
    <row r="2636" spans="1:18" ht="15" x14ac:dyDescent="0.45">
      <c r="A2636">
        <v>28149</v>
      </c>
      <c r="B2636">
        <v>27</v>
      </c>
      <c r="C2636">
        <v>139.97999999999999</v>
      </c>
      <c r="D2636">
        <v>23</v>
      </c>
      <c r="E2636">
        <v>118.76</v>
      </c>
      <c r="F2636">
        <v>22</v>
      </c>
      <c r="G2636">
        <v>114.4</v>
      </c>
      <c r="J2636">
        <v>72</v>
      </c>
      <c r="K2636">
        <v>373.14</v>
      </c>
      <c r="L2636" s="11" t="s">
        <v>11926</v>
      </c>
      <c r="M2636" s="12" t="s">
        <v>6</v>
      </c>
      <c r="N2636" s="12" t="s">
        <v>6</v>
      </c>
      <c r="O2636" s="12" t="s">
        <v>6</v>
      </c>
      <c r="P2636" s="12">
        <v>591</v>
      </c>
      <c r="Q2636" s="12" t="s">
        <v>6</v>
      </c>
      <c r="R2636">
        <v>2635</v>
      </c>
    </row>
    <row r="2637" spans="1:18" ht="15" x14ac:dyDescent="0.45">
      <c r="A2637">
        <v>17530</v>
      </c>
      <c r="D2637">
        <v>76</v>
      </c>
      <c r="E2637">
        <v>264.88</v>
      </c>
      <c r="F2637">
        <v>14</v>
      </c>
      <c r="G2637">
        <v>48.72</v>
      </c>
      <c r="H2637">
        <v>17</v>
      </c>
      <c r="I2637">
        <v>59.5</v>
      </c>
      <c r="J2637">
        <v>107</v>
      </c>
      <c r="K2637">
        <v>373.1</v>
      </c>
      <c r="L2637" s="11" t="s">
        <v>11928</v>
      </c>
      <c r="M2637" s="12" t="s">
        <v>6</v>
      </c>
      <c r="N2637" s="12">
        <v>618</v>
      </c>
      <c r="O2637" s="12" t="s">
        <v>6</v>
      </c>
      <c r="P2637" s="12" t="s">
        <v>6</v>
      </c>
      <c r="Q2637" s="12" t="s">
        <v>6</v>
      </c>
      <c r="R2637">
        <v>2636</v>
      </c>
    </row>
    <row r="2638" spans="1:18" ht="15" x14ac:dyDescent="0.45">
      <c r="A2638">
        <v>28090</v>
      </c>
      <c r="B2638">
        <v>8</v>
      </c>
      <c r="C2638">
        <v>52</v>
      </c>
      <c r="D2638">
        <v>50</v>
      </c>
      <c r="E2638">
        <v>320.83999999999997</v>
      </c>
      <c r="J2638">
        <v>58</v>
      </c>
      <c r="K2638">
        <v>372.84</v>
      </c>
      <c r="L2638" s="11" t="s">
        <v>11925</v>
      </c>
      <c r="M2638" s="12" t="s">
        <v>6</v>
      </c>
      <c r="N2638" s="12" t="s">
        <v>6</v>
      </c>
      <c r="O2638" s="12">
        <v>472</v>
      </c>
      <c r="P2638" s="12" t="s">
        <v>6</v>
      </c>
      <c r="Q2638" s="12" t="s">
        <v>6</v>
      </c>
      <c r="R2638">
        <v>2637</v>
      </c>
    </row>
    <row r="2639" spans="1:18" ht="15" x14ac:dyDescent="0.45">
      <c r="A2639">
        <v>23501</v>
      </c>
      <c r="B2639">
        <v>3</v>
      </c>
      <c r="C2639">
        <v>39</v>
      </c>
      <c r="D2639">
        <v>7</v>
      </c>
      <c r="E2639">
        <v>91.36</v>
      </c>
      <c r="F2639">
        <v>10</v>
      </c>
      <c r="G2639">
        <v>142.09</v>
      </c>
      <c r="H2639">
        <v>7</v>
      </c>
      <c r="I2639">
        <v>100.34</v>
      </c>
      <c r="J2639">
        <v>27</v>
      </c>
      <c r="K2639">
        <v>372.79000000000008</v>
      </c>
      <c r="L2639" s="11" t="s">
        <v>11928</v>
      </c>
      <c r="M2639" s="12" t="s">
        <v>6</v>
      </c>
      <c r="N2639" s="12">
        <v>619</v>
      </c>
      <c r="O2639" s="12" t="s">
        <v>6</v>
      </c>
      <c r="P2639" s="12" t="s">
        <v>6</v>
      </c>
      <c r="Q2639" s="12" t="s">
        <v>6</v>
      </c>
      <c r="R2639">
        <v>2638</v>
      </c>
    </row>
    <row r="2640" spans="1:18" ht="15" x14ac:dyDescent="0.45">
      <c r="A2640">
        <v>27403</v>
      </c>
      <c r="B2640">
        <v>17</v>
      </c>
      <c r="C2640">
        <v>127.5</v>
      </c>
      <c r="D2640">
        <v>12</v>
      </c>
      <c r="E2640">
        <v>93</v>
      </c>
      <c r="F2640">
        <v>10</v>
      </c>
      <c r="G2640">
        <v>80</v>
      </c>
      <c r="H2640">
        <v>9</v>
      </c>
      <c r="I2640">
        <v>72</v>
      </c>
      <c r="J2640">
        <v>48</v>
      </c>
      <c r="K2640">
        <v>372.5</v>
      </c>
      <c r="L2640" s="11" t="s">
        <v>11927</v>
      </c>
      <c r="M2640" s="12" t="s">
        <v>6</v>
      </c>
      <c r="N2640" s="12" t="s">
        <v>6</v>
      </c>
      <c r="O2640" s="12" t="s">
        <v>6</v>
      </c>
      <c r="P2640" s="12" t="s">
        <v>6</v>
      </c>
      <c r="Q2640" s="12">
        <v>415</v>
      </c>
      <c r="R2640">
        <v>2639</v>
      </c>
    </row>
    <row r="2641" spans="1:18" ht="15" x14ac:dyDescent="0.45">
      <c r="A2641">
        <v>31630</v>
      </c>
      <c r="F2641">
        <v>4</v>
      </c>
      <c r="G2641">
        <v>59.6</v>
      </c>
      <c r="H2641">
        <v>21</v>
      </c>
      <c r="I2641">
        <v>312.89999999999998</v>
      </c>
      <c r="J2641">
        <v>25</v>
      </c>
      <c r="K2641">
        <v>372.5</v>
      </c>
      <c r="L2641" s="11" t="s">
        <v>11925</v>
      </c>
      <c r="M2641" s="12" t="s">
        <v>6</v>
      </c>
      <c r="N2641" s="12" t="s">
        <v>6</v>
      </c>
      <c r="O2641" s="12">
        <v>473</v>
      </c>
      <c r="P2641" s="12" t="s">
        <v>6</v>
      </c>
      <c r="Q2641" s="12" t="s">
        <v>6</v>
      </c>
      <c r="R2641">
        <v>2640</v>
      </c>
    </row>
    <row r="2642" spans="1:18" ht="15" x14ac:dyDescent="0.45">
      <c r="A2642">
        <v>23442</v>
      </c>
      <c r="B2642">
        <v>21</v>
      </c>
      <c r="C2642">
        <v>113.4</v>
      </c>
      <c r="D2642">
        <v>17</v>
      </c>
      <c r="E2642">
        <v>91.37</v>
      </c>
      <c r="F2642">
        <v>13</v>
      </c>
      <c r="G2642">
        <v>70.2</v>
      </c>
      <c r="H2642">
        <v>18</v>
      </c>
      <c r="I2642">
        <v>97.2</v>
      </c>
      <c r="J2642">
        <v>69</v>
      </c>
      <c r="K2642">
        <v>372.17</v>
      </c>
      <c r="L2642" s="11" t="s">
        <v>11928</v>
      </c>
      <c r="M2642" s="12" t="s">
        <v>6</v>
      </c>
      <c r="N2642" s="12">
        <v>620</v>
      </c>
      <c r="O2642" s="12" t="s">
        <v>6</v>
      </c>
      <c r="P2642" s="12" t="s">
        <v>6</v>
      </c>
      <c r="Q2642" s="12" t="s">
        <v>6</v>
      </c>
      <c r="R2642">
        <v>2641</v>
      </c>
    </row>
    <row r="2643" spans="1:18" ht="15" x14ac:dyDescent="0.45">
      <c r="A2643">
        <v>2027685</v>
      </c>
      <c r="B2643">
        <v>0.94</v>
      </c>
      <c r="C2643">
        <v>86.2</v>
      </c>
      <c r="D2643">
        <v>1.24</v>
      </c>
      <c r="E2643">
        <v>114.33</v>
      </c>
      <c r="F2643">
        <v>1.56</v>
      </c>
      <c r="G2643">
        <v>142.91</v>
      </c>
      <c r="H2643">
        <v>0.31</v>
      </c>
      <c r="I2643">
        <v>28.67</v>
      </c>
      <c r="J2643">
        <v>4.05</v>
      </c>
      <c r="K2643">
        <v>372.11</v>
      </c>
      <c r="L2643" s="11" t="s">
        <v>11924</v>
      </c>
      <c r="M2643" s="12">
        <v>367</v>
      </c>
      <c r="N2643" s="12" t="s">
        <v>6</v>
      </c>
      <c r="O2643" s="12" t="s">
        <v>6</v>
      </c>
      <c r="P2643" s="12" t="s">
        <v>6</v>
      </c>
      <c r="Q2643" s="12" t="s">
        <v>6</v>
      </c>
      <c r="R2643">
        <v>2642</v>
      </c>
    </row>
    <row r="2644" spans="1:18" ht="15" x14ac:dyDescent="0.45">
      <c r="A2644">
        <v>29060</v>
      </c>
      <c r="B2644">
        <v>6</v>
      </c>
      <c r="C2644">
        <v>101.4</v>
      </c>
      <c r="D2644">
        <v>3</v>
      </c>
      <c r="E2644">
        <v>50.7</v>
      </c>
      <c r="F2644">
        <v>4</v>
      </c>
      <c r="G2644">
        <v>67.599999999999994</v>
      </c>
      <c r="H2644">
        <v>9</v>
      </c>
      <c r="I2644">
        <v>152.1</v>
      </c>
      <c r="J2644">
        <v>22</v>
      </c>
      <c r="K2644">
        <v>371.8</v>
      </c>
      <c r="L2644" s="11" t="s">
        <v>11926</v>
      </c>
      <c r="M2644" s="12" t="s">
        <v>6</v>
      </c>
      <c r="N2644" s="12" t="s">
        <v>6</v>
      </c>
      <c r="O2644" s="12" t="s">
        <v>6</v>
      </c>
      <c r="P2644" s="12">
        <v>592</v>
      </c>
      <c r="Q2644" s="12" t="s">
        <v>6</v>
      </c>
      <c r="R2644">
        <v>2643</v>
      </c>
    </row>
    <row r="2645" spans="1:18" ht="15" x14ac:dyDescent="0.45">
      <c r="A2645">
        <v>22445</v>
      </c>
      <c r="B2645">
        <v>55</v>
      </c>
      <c r="C2645">
        <v>246.06</v>
      </c>
      <c r="D2645">
        <v>17</v>
      </c>
      <c r="E2645">
        <v>76.14</v>
      </c>
      <c r="F2645">
        <v>1</v>
      </c>
      <c r="G2645">
        <v>4.5</v>
      </c>
      <c r="H2645">
        <v>10</v>
      </c>
      <c r="I2645">
        <v>45</v>
      </c>
      <c r="J2645">
        <v>83</v>
      </c>
      <c r="K2645">
        <v>371.7</v>
      </c>
      <c r="L2645" s="11" t="s">
        <v>11925</v>
      </c>
      <c r="M2645" s="12" t="s">
        <v>6</v>
      </c>
      <c r="N2645" s="12" t="s">
        <v>6</v>
      </c>
      <c r="O2645" s="12">
        <v>474</v>
      </c>
      <c r="P2645" s="12" t="s">
        <v>6</v>
      </c>
      <c r="Q2645" s="12" t="s">
        <v>6</v>
      </c>
      <c r="R2645">
        <v>2644</v>
      </c>
    </row>
    <row r="2646" spans="1:18" ht="15" x14ac:dyDescent="0.45">
      <c r="A2646">
        <v>18490</v>
      </c>
      <c r="B2646">
        <v>3</v>
      </c>
      <c r="C2646">
        <v>85.5</v>
      </c>
      <c r="H2646">
        <v>12</v>
      </c>
      <c r="I2646">
        <v>285.95999999999998</v>
      </c>
      <c r="J2646">
        <v>15</v>
      </c>
      <c r="K2646">
        <v>371.46</v>
      </c>
      <c r="L2646" s="11" t="s">
        <v>11925</v>
      </c>
      <c r="M2646" s="12" t="s">
        <v>6</v>
      </c>
      <c r="N2646" s="12" t="s">
        <v>6</v>
      </c>
      <c r="O2646" s="12">
        <v>475</v>
      </c>
      <c r="P2646" s="12" t="s">
        <v>6</v>
      </c>
      <c r="Q2646" s="12" t="s">
        <v>6</v>
      </c>
      <c r="R2646">
        <v>2645</v>
      </c>
    </row>
    <row r="2647" spans="1:18" ht="15" x14ac:dyDescent="0.45">
      <c r="A2647">
        <v>32174</v>
      </c>
      <c r="H2647">
        <v>25</v>
      </c>
      <c r="I2647">
        <v>371.31</v>
      </c>
      <c r="J2647">
        <v>25</v>
      </c>
      <c r="K2647">
        <v>371.31</v>
      </c>
      <c r="L2647" s="11" t="s">
        <v>11925</v>
      </c>
      <c r="M2647" s="12" t="s">
        <v>6</v>
      </c>
      <c r="N2647" s="12" t="s">
        <v>6</v>
      </c>
      <c r="O2647" s="12">
        <v>476</v>
      </c>
      <c r="P2647" s="12" t="s">
        <v>6</v>
      </c>
      <c r="Q2647" s="12" t="s">
        <v>6</v>
      </c>
      <c r="R2647">
        <v>2646</v>
      </c>
    </row>
    <row r="2648" spans="1:18" ht="15" x14ac:dyDescent="0.45">
      <c r="A2648">
        <v>16218</v>
      </c>
      <c r="B2648">
        <v>1</v>
      </c>
      <c r="C2648">
        <v>11.8</v>
      </c>
      <c r="D2648">
        <v>4</v>
      </c>
      <c r="E2648">
        <v>47</v>
      </c>
      <c r="F2648">
        <v>13</v>
      </c>
      <c r="G2648">
        <v>150.5</v>
      </c>
      <c r="H2648">
        <v>14</v>
      </c>
      <c r="I2648">
        <v>162</v>
      </c>
      <c r="J2648">
        <v>32</v>
      </c>
      <c r="K2648">
        <v>371.3</v>
      </c>
      <c r="L2648" s="11" t="s">
        <v>11926</v>
      </c>
      <c r="M2648" s="12" t="s">
        <v>6</v>
      </c>
      <c r="N2648" s="12" t="s">
        <v>6</v>
      </c>
      <c r="O2648" s="12" t="s">
        <v>6</v>
      </c>
      <c r="P2648" s="12">
        <v>593</v>
      </c>
      <c r="Q2648" s="12" t="s">
        <v>6</v>
      </c>
      <c r="R2648">
        <v>2647</v>
      </c>
    </row>
    <row r="2649" spans="1:18" ht="15" x14ac:dyDescent="0.45">
      <c r="A2649">
        <v>14062</v>
      </c>
      <c r="B2649">
        <v>8</v>
      </c>
      <c r="C2649">
        <v>102.4</v>
      </c>
      <c r="D2649">
        <v>3</v>
      </c>
      <c r="E2649">
        <v>38.4</v>
      </c>
      <c r="F2649">
        <v>6</v>
      </c>
      <c r="G2649">
        <v>76.8</v>
      </c>
      <c r="H2649">
        <v>12</v>
      </c>
      <c r="I2649">
        <v>153.6</v>
      </c>
      <c r="J2649">
        <v>29</v>
      </c>
      <c r="K2649">
        <v>371.20000000000005</v>
      </c>
      <c r="L2649" s="11" t="s">
        <v>11926</v>
      </c>
      <c r="M2649" s="12" t="s">
        <v>6</v>
      </c>
      <c r="N2649" s="12" t="s">
        <v>6</v>
      </c>
      <c r="O2649" s="12" t="s">
        <v>6</v>
      </c>
      <c r="P2649" s="12">
        <v>594</v>
      </c>
      <c r="Q2649" s="12" t="s">
        <v>6</v>
      </c>
      <c r="R2649">
        <v>2648</v>
      </c>
    </row>
    <row r="2650" spans="1:18" ht="15" x14ac:dyDescent="0.45">
      <c r="A2650">
        <v>31242</v>
      </c>
      <c r="B2650">
        <v>12</v>
      </c>
      <c r="C2650">
        <v>153.6</v>
      </c>
      <c r="D2650">
        <v>5</v>
      </c>
      <c r="E2650">
        <v>64</v>
      </c>
      <c r="F2650">
        <v>6</v>
      </c>
      <c r="G2650">
        <v>76.8</v>
      </c>
      <c r="H2650">
        <v>6</v>
      </c>
      <c r="I2650">
        <v>76.8</v>
      </c>
      <c r="J2650">
        <v>29</v>
      </c>
      <c r="K2650">
        <v>371.2</v>
      </c>
      <c r="L2650" s="11" t="s">
        <v>11928</v>
      </c>
      <c r="M2650" s="12" t="s">
        <v>6</v>
      </c>
      <c r="N2650" s="12">
        <v>621</v>
      </c>
      <c r="O2650" s="12" t="s">
        <v>6</v>
      </c>
      <c r="P2650" s="12" t="s">
        <v>6</v>
      </c>
      <c r="Q2650" s="12" t="s">
        <v>6</v>
      </c>
      <c r="R2650">
        <v>2649</v>
      </c>
    </row>
    <row r="2651" spans="1:18" ht="15" x14ac:dyDescent="0.45">
      <c r="A2651">
        <v>29172</v>
      </c>
      <c r="B2651">
        <v>79</v>
      </c>
      <c r="C2651">
        <v>126.84</v>
      </c>
      <c r="D2651">
        <v>51</v>
      </c>
      <c r="E2651">
        <v>102</v>
      </c>
      <c r="F2651">
        <v>47</v>
      </c>
      <c r="G2651">
        <v>96.14</v>
      </c>
      <c r="H2651">
        <v>21</v>
      </c>
      <c r="I2651">
        <v>46.02</v>
      </c>
      <c r="J2651">
        <v>198</v>
      </c>
      <c r="K2651">
        <v>371</v>
      </c>
      <c r="L2651" s="11" t="s">
        <v>11928</v>
      </c>
      <c r="M2651" s="12" t="s">
        <v>6</v>
      </c>
      <c r="N2651" s="12">
        <v>622</v>
      </c>
      <c r="O2651" s="12" t="s">
        <v>6</v>
      </c>
      <c r="P2651" s="12" t="s">
        <v>6</v>
      </c>
      <c r="Q2651" s="12" t="s">
        <v>6</v>
      </c>
      <c r="R2651">
        <v>2650</v>
      </c>
    </row>
    <row r="2652" spans="1:18" ht="15" x14ac:dyDescent="0.45">
      <c r="A2652">
        <v>23238</v>
      </c>
      <c r="B2652">
        <v>6</v>
      </c>
      <c r="C2652">
        <v>123.6</v>
      </c>
      <c r="D2652">
        <v>6</v>
      </c>
      <c r="E2652">
        <v>123.6</v>
      </c>
      <c r="F2652">
        <v>2</v>
      </c>
      <c r="G2652">
        <v>41.2</v>
      </c>
      <c r="H2652">
        <v>4</v>
      </c>
      <c r="I2652">
        <v>82.4</v>
      </c>
      <c r="J2652">
        <v>18</v>
      </c>
      <c r="K2652">
        <v>370.79999999999995</v>
      </c>
      <c r="L2652" s="11" t="s">
        <v>11926</v>
      </c>
      <c r="M2652" s="12" t="s">
        <v>6</v>
      </c>
      <c r="N2652" s="12" t="s">
        <v>6</v>
      </c>
      <c r="O2652" s="12" t="s">
        <v>6</v>
      </c>
      <c r="P2652" s="12">
        <v>595</v>
      </c>
      <c r="Q2652" s="12" t="s">
        <v>6</v>
      </c>
      <c r="R2652">
        <v>2651</v>
      </c>
    </row>
    <row r="2653" spans="1:18" ht="15" x14ac:dyDescent="0.45">
      <c r="A2653">
        <v>29322</v>
      </c>
      <c r="B2653">
        <v>10</v>
      </c>
      <c r="C2653">
        <v>119.04</v>
      </c>
      <c r="D2653">
        <v>4</v>
      </c>
      <c r="E2653">
        <v>48</v>
      </c>
      <c r="F2653">
        <v>11</v>
      </c>
      <c r="G2653">
        <v>131.04</v>
      </c>
      <c r="H2653">
        <v>6</v>
      </c>
      <c r="I2653">
        <v>72</v>
      </c>
      <c r="J2653">
        <v>31</v>
      </c>
      <c r="K2653">
        <v>370.08000000000004</v>
      </c>
      <c r="L2653" s="11" t="s">
        <v>11925</v>
      </c>
      <c r="M2653" s="12" t="s">
        <v>6</v>
      </c>
      <c r="N2653" s="12" t="s">
        <v>6</v>
      </c>
      <c r="O2653" s="12">
        <v>477</v>
      </c>
      <c r="P2653" s="12" t="s">
        <v>6</v>
      </c>
      <c r="Q2653" s="12" t="s">
        <v>6</v>
      </c>
      <c r="R2653">
        <v>2652</v>
      </c>
    </row>
    <row r="2654" spans="1:18" ht="15" x14ac:dyDescent="0.45">
      <c r="A2654">
        <v>29037</v>
      </c>
      <c r="B2654">
        <v>9</v>
      </c>
      <c r="C2654">
        <v>90</v>
      </c>
      <c r="D2654">
        <v>5</v>
      </c>
      <c r="E2654">
        <v>50</v>
      </c>
      <c r="F2654">
        <v>11</v>
      </c>
      <c r="G2654">
        <v>110</v>
      </c>
      <c r="H2654">
        <v>12</v>
      </c>
      <c r="I2654">
        <v>120</v>
      </c>
      <c r="J2654">
        <v>37</v>
      </c>
      <c r="K2654">
        <v>370</v>
      </c>
      <c r="L2654" s="11" t="s">
        <v>11926</v>
      </c>
      <c r="M2654" s="12" t="s">
        <v>6</v>
      </c>
      <c r="N2654" s="12" t="s">
        <v>6</v>
      </c>
      <c r="O2654" s="12" t="s">
        <v>6</v>
      </c>
      <c r="P2654" s="12">
        <v>596</v>
      </c>
      <c r="Q2654" s="12" t="s">
        <v>6</v>
      </c>
      <c r="R2654">
        <v>2653</v>
      </c>
    </row>
    <row r="2655" spans="1:18" ht="15" x14ac:dyDescent="0.45">
      <c r="A2655">
        <v>18128</v>
      </c>
      <c r="B2655">
        <v>1</v>
      </c>
      <c r="C2655">
        <v>9.3000000000000007</v>
      </c>
      <c r="D2655">
        <v>7</v>
      </c>
      <c r="E2655">
        <v>71.400000000000006</v>
      </c>
      <c r="F2655">
        <v>23</v>
      </c>
      <c r="G2655">
        <v>228.04</v>
      </c>
      <c r="H2655">
        <v>6</v>
      </c>
      <c r="I2655">
        <v>61.2</v>
      </c>
      <c r="J2655">
        <v>37</v>
      </c>
      <c r="K2655">
        <v>369.94</v>
      </c>
      <c r="L2655" s="11" t="s">
        <v>11926</v>
      </c>
      <c r="M2655" s="12" t="s">
        <v>6</v>
      </c>
      <c r="N2655" s="12" t="s">
        <v>6</v>
      </c>
      <c r="O2655" s="12" t="s">
        <v>6</v>
      </c>
      <c r="P2655" s="12">
        <v>597</v>
      </c>
      <c r="Q2655" s="12" t="s">
        <v>6</v>
      </c>
      <c r="R2655">
        <v>2654</v>
      </c>
    </row>
    <row r="2656" spans="1:18" ht="15" x14ac:dyDescent="0.45">
      <c r="A2656">
        <v>31728</v>
      </c>
      <c r="D2656">
        <v>3</v>
      </c>
      <c r="E2656">
        <v>58.5</v>
      </c>
      <c r="F2656">
        <v>9</v>
      </c>
      <c r="G2656">
        <v>174.14</v>
      </c>
      <c r="H2656">
        <v>7</v>
      </c>
      <c r="I2656">
        <v>137.19999999999999</v>
      </c>
      <c r="J2656">
        <v>19</v>
      </c>
      <c r="K2656">
        <v>369.84</v>
      </c>
      <c r="L2656" s="11" t="s">
        <v>11927</v>
      </c>
      <c r="M2656" s="12" t="s">
        <v>6</v>
      </c>
      <c r="N2656" s="12" t="s">
        <v>6</v>
      </c>
      <c r="O2656" s="12" t="s">
        <v>6</v>
      </c>
      <c r="P2656" s="12" t="s">
        <v>6</v>
      </c>
      <c r="Q2656" s="12">
        <v>416</v>
      </c>
      <c r="R2656">
        <v>2655</v>
      </c>
    </row>
    <row r="2657" spans="1:18" ht="15" x14ac:dyDescent="0.45">
      <c r="A2657">
        <v>10106</v>
      </c>
      <c r="B2657">
        <v>9</v>
      </c>
      <c r="C2657">
        <v>77.400000000000006</v>
      </c>
      <c r="D2657">
        <v>14</v>
      </c>
      <c r="E2657">
        <v>120.4</v>
      </c>
      <c r="F2657">
        <v>20</v>
      </c>
      <c r="G2657">
        <v>172</v>
      </c>
      <c r="J2657">
        <v>43</v>
      </c>
      <c r="K2657">
        <v>369.8</v>
      </c>
      <c r="L2657" s="11" t="s">
        <v>11924</v>
      </c>
      <c r="M2657" s="12">
        <v>368</v>
      </c>
      <c r="N2657" s="12" t="s">
        <v>6</v>
      </c>
      <c r="O2657" s="12" t="s">
        <v>6</v>
      </c>
      <c r="P2657" s="12" t="s">
        <v>6</v>
      </c>
      <c r="Q2657" s="12" t="s">
        <v>6</v>
      </c>
      <c r="R2657">
        <v>2656</v>
      </c>
    </row>
    <row r="2658" spans="1:18" ht="15" x14ac:dyDescent="0.45">
      <c r="A2658">
        <v>31566</v>
      </c>
      <c r="B2658">
        <v>23</v>
      </c>
      <c r="C2658">
        <v>34.5</v>
      </c>
      <c r="D2658">
        <v>44</v>
      </c>
      <c r="E2658">
        <v>65.28</v>
      </c>
      <c r="F2658">
        <v>73</v>
      </c>
      <c r="G2658">
        <v>111.48</v>
      </c>
      <c r="H2658">
        <v>102</v>
      </c>
      <c r="I2658">
        <v>158.35</v>
      </c>
      <c r="J2658">
        <v>242</v>
      </c>
      <c r="K2658">
        <v>369.61</v>
      </c>
      <c r="L2658" s="11" t="s">
        <v>11927</v>
      </c>
      <c r="M2658" s="12" t="s">
        <v>6</v>
      </c>
      <c r="N2658" s="12" t="s">
        <v>6</v>
      </c>
      <c r="O2658" s="12" t="s">
        <v>6</v>
      </c>
      <c r="P2658" s="12" t="s">
        <v>6</v>
      </c>
      <c r="Q2658" s="12">
        <v>417</v>
      </c>
      <c r="R2658">
        <v>2657</v>
      </c>
    </row>
    <row r="2659" spans="1:18" ht="15" x14ac:dyDescent="0.45">
      <c r="A2659">
        <v>31248</v>
      </c>
      <c r="B2659">
        <v>8</v>
      </c>
      <c r="C2659">
        <v>134.4</v>
      </c>
      <c r="D2659">
        <v>4</v>
      </c>
      <c r="E2659">
        <v>67.2</v>
      </c>
      <c r="F2659">
        <v>4</v>
      </c>
      <c r="G2659">
        <v>67.2</v>
      </c>
      <c r="H2659">
        <v>6</v>
      </c>
      <c r="I2659">
        <v>100.8</v>
      </c>
      <c r="J2659">
        <v>22</v>
      </c>
      <c r="K2659">
        <v>369.6</v>
      </c>
      <c r="L2659" s="11" t="s">
        <v>11926</v>
      </c>
      <c r="M2659" s="12" t="s">
        <v>6</v>
      </c>
      <c r="N2659" s="12" t="s">
        <v>6</v>
      </c>
      <c r="O2659" s="12" t="s">
        <v>6</v>
      </c>
      <c r="P2659" s="12">
        <v>598</v>
      </c>
      <c r="Q2659" s="12" t="s">
        <v>6</v>
      </c>
      <c r="R2659">
        <v>2658</v>
      </c>
    </row>
    <row r="2660" spans="1:18" ht="15" x14ac:dyDescent="0.45">
      <c r="A2660">
        <v>22455</v>
      </c>
      <c r="B2660">
        <v>9</v>
      </c>
      <c r="C2660">
        <v>58.5</v>
      </c>
      <c r="D2660">
        <v>4</v>
      </c>
      <c r="E2660">
        <v>26</v>
      </c>
      <c r="F2660">
        <v>32</v>
      </c>
      <c r="G2660">
        <v>206.96</v>
      </c>
      <c r="H2660">
        <v>12</v>
      </c>
      <c r="I2660">
        <v>78</v>
      </c>
      <c r="J2660">
        <v>57</v>
      </c>
      <c r="K2660">
        <v>369.46000000000004</v>
      </c>
      <c r="L2660" s="11" t="s">
        <v>11925</v>
      </c>
      <c r="M2660" s="12" t="s">
        <v>6</v>
      </c>
      <c r="N2660" s="12" t="s">
        <v>6</v>
      </c>
      <c r="O2660" s="12">
        <v>478</v>
      </c>
      <c r="P2660" s="12" t="s">
        <v>6</v>
      </c>
      <c r="Q2660" s="12" t="s">
        <v>6</v>
      </c>
      <c r="R2660">
        <v>2659</v>
      </c>
    </row>
    <row r="2661" spans="1:18" ht="15" x14ac:dyDescent="0.45">
      <c r="A2661">
        <v>27252</v>
      </c>
      <c r="B2661">
        <v>5</v>
      </c>
      <c r="C2661">
        <v>98</v>
      </c>
      <c r="D2661">
        <v>3</v>
      </c>
      <c r="E2661">
        <v>58.8</v>
      </c>
      <c r="F2661">
        <v>5</v>
      </c>
      <c r="G2661">
        <v>98</v>
      </c>
      <c r="H2661">
        <v>6</v>
      </c>
      <c r="I2661">
        <v>114.46</v>
      </c>
      <c r="J2661">
        <v>19</v>
      </c>
      <c r="K2661">
        <v>369.26</v>
      </c>
      <c r="L2661" s="11" t="s">
        <v>11926</v>
      </c>
      <c r="M2661" s="12" t="s">
        <v>6</v>
      </c>
      <c r="N2661" s="12" t="s">
        <v>6</v>
      </c>
      <c r="O2661" s="12" t="s">
        <v>6</v>
      </c>
      <c r="P2661" s="12">
        <v>599</v>
      </c>
      <c r="Q2661" s="12" t="s">
        <v>6</v>
      </c>
      <c r="R2661">
        <v>2660</v>
      </c>
    </row>
    <row r="2662" spans="1:18" ht="15" x14ac:dyDescent="0.45">
      <c r="A2662">
        <v>10128</v>
      </c>
      <c r="B2662">
        <v>37</v>
      </c>
      <c r="C2662">
        <v>92.3</v>
      </c>
      <c r="D2662">
        <v>36</v>
      </c>
      <c r="E2662">
        <v>90</v>
      </c>
      <c r="F2662">
        <v>47</v>
      </c>
      <c r="G2662">
        <v>117.1</v>
      </c>
      <c r="H2662">
        <v>28</v>
      </c>
      <c r="I2662">
        <v>69.8</v>
      </c>
      <c r="J2662">
        <v>148</v>
      </c>
      <c r="K2662">
        <v>369.2</v>
      </c>
      <c r="L2662" s="11" t="s">
        <v>11925</v>
      </c>
      <c r="M2662" s="12" t="s">
        <v>6</v>
      </c>
      <c r="N2662" s="12" t="s">
        <v>6</v>
      </c>
      <c r="O2662" s="12">
        <v>479</v>
      </c>
      <c r="P2662" s="12" t="s">
        <v>6</v>
      </c>
      <c r="Q2662" s="12" t="s">
        <v>6</v>
      </c>
      <c r="R2662">
        <v>2661</v>
      </c>
    </row>
    <row r="2663" spans="1:18" ht="15" x14ac:dyDescent="0.45">
      <c r="A2663">
        <v>16708</v>
      </c>
      <c r="B2663">
        <v>6</v>
      </c>
      <c r="C2663">
        <v>79.2</v>
      </c>
      <c r="D2663">
        <v>3</v>
      </c>
      <c r="E2663">
        <v>40.799999999999997</v>
      </c>
      <c r="F2663">
        <v>5</v>
      </c>
      <c r="G2663">
        <v>72</v>
      </c>
      <c r="H2663">
        <v>13</v>
      </c>
      <c r="I2663">
        <v>176.85</v>
      </c>
      <c r="J2663">
        <v>27</v>
      </c>
      <c r="K2663">
        <v>368.85</v>
      </c>
      <c r="L2663" s="11" t="s">
        <v>11928</v>
      </c>
      <c r="M2663" s="12" t="s">
        <v>6</v>
      </c>
      <c r="N2663" s="12">
        <v>623</v>
      </c>
      <c r="O2663" s="12" t="s">
        <v>6</v>
      </c>
      <c r="P2663" s="12" t="s">
        <v>6</v>
      </c>
      <c r="Q2663" s="12" t="s">
        <v>6</v>
      </c>
      <c r="R2663">
        <v>2662</v>
      </c>
    </row>
    <row r="2664" spans="1:18" ht="15" x14ac:dyDescent="0.45">
      <c r="A2664">
        <v>22853</v>
      </c>
      <c r="B2664">
        <v>11</v>
      </c>
      <c r="C2664">
        <v>97.19</v>
      </c>
      <c r="D2664">
        <v>10</v>
      </c>
      <c r="E2664">
        <v>81.16</v>
      </c>
      <c r="F2664">
        <v>9</v>
      </c>
      <c r="G2664">
        <v>72</v>
      </c>
      <c r="H2664">
        <v>14</v>
      </c>
      <c r="I2664">
        <v>118.5</v>
      </c>
      <c r="J2664">
        <v>44</v>
      </c>
      <c r="K2664">
        <v>368.85</v>
      </c>
      <c r="L2664" s="11" t="s">
        <v>11928</v>
      </c>
      <c r="M2664" s="12" t="s">
        <v>6</v>
      </c>
      <c r="N2664" s="12">
        <v>624</v>
      </c>
      <c r="O2664" s="12" t="s">
        <v>6</v>
      </c>
      <c r="P2664" s="12" t="s">
        <v>6</v>
      </c>
      <c r="Q2664" s="12" t="s">
        <v>6</v>
      </c>
      <c r="R2664">
        <v>2663</v>
      </c>
    </row>
    <row r="2665" spans="1:18" ht="15" x14ac:dyDescent="0.45">
      <c r="A2665">
        <v>32316</v>
      </c>
      <c r="H2665">
        <v>75</v>
      </c>
      <c r="I2665">
        <v>368.8</v>
      </c>
      <c r="J2665">
        <v>75</v>
      </c>
      <c r="K2665">
        <v>368.8</v>
      </c>
      <c r="L2665" s="11" t="s">
        <v>11928</v>
      </c>
      <c r="M2665" s="12" t="s">
        <v>6</v>
      </c>
      <c r="N2665" s="12">
        <v>625</v>
      </c>
      <c r="O2665" s="12" t="s">
        <v>6</v>
      </c>
      <c r="P2665" s="12" t="s">
        <v>6</v>
      </c>
      <c r="Q2665" s="12" t="s">
        <v>6</v>
      </c>
      <c r="R2665">
        <v>2664</v>
      </c>
    </row>
    <row r="2666" spans="1:18" ht="15" x14ac:dyDescent="0.45">
      <c r="A2666">
        <v>10872</v>
      </c>
      <c r="F2666">
        <v>3</v>
      </c>
      <c r="G2666">
        <v>100.5</v>
      </c>
      <c r="H2666">
        <v>8</v>
      </c>
      <c r="I2666">
        <v>268</v>
      </c>
      <c r="J2666">
        <v>11</v>
      </c>
      <c r="K2666">
        <v>368.5</v>
      </c>
      <c r="L2666" s="11" t="s">
        <v>11925</v>
      </c>
      <c r="M2666" s="12" t="s">
        <v>6</v>
      </c>
      <c r="N2666" s="12" t="s">
        <v>6</v>
      </c>
      <c r="O2666" s="12">
        <v>480</v>
      </c>
      <c r="P2666" s="12" t="s">
        <v>6</v>
      </c>
      <c r="Q2666" s="12" t="s">
        <v>6</v>
      </c>
      <c r="R2666">
        <v>2665</v>
      </c>
    </row>
    <row r="2667" spans="1:18" ht="15" x14ac:dyDescent="0.45">
      <c r="A2667">
        <v>28897</v>
      </c>
      <c r="B2667">
        <v>47</v>
      </c>
      <c r="C2667">
        <v>116.3</v>
      </c>
      <c r="D2667">
        <v>37</v>
      </c>
      <c r="E2667">
        <v>92.5</v>
      </c>
      <c r="F2667">
        <v>34</v>
      </c>
      <c r="G2667">
        <v>85</v>
      </c>
      <c r="H2667">
        <v>30</v>
      </c>
      <c r="I2667">
        <v>74.599999999999994</v>
      </c>
      <c r="J2667">
        <v>148</v>
      </c>
      <c r="K2667">
        <v>368.4</v>
      </c>
      <c r="L2667" s="11" t="s">
        <v>11928</v>
      </c>
      <c r="M2667" s="12" t="s">
        <v>6</v>
      </c>
      <c r="N2667" s="12">
        <v>626</v>
      </c>
      <c r="O2667" s="12" t="s">
        <v>6</v>
      </c>
      <c r="P2667" s="12" t="s">
        <v>6</v>
      </c>
      <c r="Q2667" s="12" t="s">
        <v>6</v>
      </c>
      <c r="R2667">
        <v>2666</v>
      </c>
    </row>
    <row r="2668" spans="1:18" ht="15" x14ac:dyDescent="0.45">
      <c r="A2668">
        <v>32315</v>
      </c>
      <c r="H2668">
        <v>88</v>
      </c>
      <c r="I2668">
        <v>367.9</v>
      </c>
      <c r="J2668">
        <v>88</v>
      </c>
      <c r="K2668">
        <v>367.9</v>
      </c>
      <c r="L2668" s="11" t="s">
        <v>11928</v>
      </c>
      <c r="M2668" s="12" t="s">
        <v>6</v>
      </c>
      <c r="N2668" s="12">
        <v>627</v>
      </c>
      <c r="O2668" s="12" t="s">
        <v>6</v>
      </c>
      <c r="P2668" s="12" t="s">
        <v>6</v>
      </c>
      <c r="Q2668" s="12" t="s">
        <v>6</v>
      </c>
      <c r="R2668">
        <v>2667</v>
      </c>
    </row>
    <row r="2669" spans="1:18" ht="15" x14ac:dyDescent="0.45">
      <c r="A2669">
        <v>11093</v>
      </c>
      <c r="B2669">
        <v>24</v>
      </c>
      <c r="C2669">
        <v>100.8</v>
      </c>
      <c r="D2669">
        <v>13</v>
      </c>
      <c r="E2669">
        <v>55</v>
      </c>
      <c r="F2669">
        <v>21</v>
      </c>
      <c r="G2669">
        <v>93</v>
      </c>
      <c r="H2669">
        <v>26</v>
      </c>
      <c r="I2669">
        <v>118.86</v>
      </c>
      <c r="J2669">
        <v>84</v>
      </c>
      <c r="K2669">
        <v>367.66</v>
      </c>
      <c r="L2669" s="11" t="s">
        <v>11927</v>
      </c>
      <c r="M2669" s="12" t="s">
        <v>6</v>
      </c>
      <c r="N2669" s="12" t="s">
        <v>6</v>
      </c>
      <c r="O2669" s="12" t="s">
        <v>6</v>
      </c>
      <c r="P2669" s="12" t="s">
        <v>6</v>
      </c>
      <c r="Q2669" s="12">
        <v>418</v>
      </c>
      <c r="R2669">
        <v>2668</v>
      </c>
    </row>
    <row r="2670" spans="1:18" ht="15" x14ac:dyDescent="0.45">
      <c r="A2670">
        <v>12157</v>
      </c>
      <c r="B2670">
        <v>20</v>
      </c>
      <c r="C2670">
        <v>69.72</v>
      </c>
      <c r="D2670">
        <v>19</v>
      </c>
      <c r="E2670">
        <v>66.5</v>
      </c>
      <c r="F2670">
        <v>44</v>
      </c>
      <c r="G2670">
        <v>154</v>
      </c>
      <c r="H2670">
        <v>22</v>
      </c>
      <c r="I2670">
        <v>77</v>
      </c>
      <c r="J2670">
        <v>105</v>
      </c>
      <c r="K2670">
        <v>367.22</v>
      </c>
      <c r="L2670" s="11" t="s">
        <v>11926</v>
      </c>
      <c r="M2670" s="12" t="s">
        <v>6</v>
      </c>
      <c r="N2670" s="12" t="s">
        <v>6</v>
      </c>
      <c r="O2670" s="12" t="s">
        <v>6</v>
      </c>
      <c r="P2670" s="12">
        <v>600</v>
      </c>
      <c r="Q2670" s="12" t="s">
        <v>6</v>
      </c>
      <c r="R2670">
        <v>2669</v>
      </c>
    </row>
    <row r="2671" spans="1:18" ht="15" x14ac:dyDescent="0.45">
      <c r="A2671">
        <v>17621</v>
      </c>
      <c r="B2671">
        <v>18</v>
      </c>
      <c r="C2671">
        <v>129.6</v>
      </c>
      <c r="D2671">
        <v>10</v>
      </c>
      <c r="E2671">
        <v>72</v>
      </c>
      <c r="F2671">
        <v>14</v>
      </c>
      <c r="G2671">
        <v>100.8</v>
      </c>
      <c r="H2671">
        <v>9</v>
      </c>
      <c r="I2671">
        <v>64.8</v>
      </c>
      <c r="J2671">
        <v>51</v>
      </c>
      <c r="K2671">
        <v>367.2</v>
      </c>
      <c r="L2671" s="11" t="s">
        <v>11925</v>
      </c>
      <c r="M2671" s="12" t="s">
        <v>6</v>
      </c>
      <c r="N2671" s="12" t="s">
        <v>6</v>
      </c>
      <c r="O2671" s="12">
        <v>481</v>
      </c>
      <c r="P2671" s="12" t="s">
        <v>6</v>
      </c>
      <c r="Q2671" s="12" t="s">
        <v>6</v>
      </c>
      <c r="R2671">
        <v>2670</v>
      </c>
    </row>
    <row r="2672" spans="1:18" ht="15" x14ac:dyDescent="0.45">
      <c r="A2672">
        <v>12187</v>
      </c>
      <c r="B2672">
        <v>9</v>
      </c>
      <c r="C2672">
        <v>94.5</v>
      </c>
      <c r="D2672">
        <v>9</v>
      </c>
      <c r="E2672">
        <v>94.5</v>
      </c>
      <c r="F2672">
        <v>9</v>
      </c>
      <c r="G2672">
        <v>93.66</v>
      </c>
      <c r="H2672">
        <v>8</v>
      </c>
      <c r="I2672">
        <v>84</v>
      </c>
      <c r="J2672">
        <v>35</v>
      </c>
      <c r="K2672">
        <v>366.65999999999997</v>
      </c>
      <c r="L2672" s="11" t="s">
        <v>11928</v>
      </c>
      <c r="M2672" s="12" t="s">
        <v>6</v>
      </c>
      <c r="N2672" s="12">
        <v>628</v>
      </c>
      <c r="O2672" s="12" t="s">
        <v>6</v>
      </c>
      <c r="P2672" s="12" t="s">
        <v>6</v>
      </c>
      <c r="Q2672" s="12" t="s">
        <v>6</v>
      </c>
      <c r="R2672">
        <v>2671</v>
      </c>
    </row>
    <row r="2673" spans="1:18" ht="15" x14ac:dyDescent="0.45">
      <c r="A2673">
        <v>30176</v>
      </c>
      <c r="B2673">
        <v>1</v>
      </c>
      <c r="C2673">
        <v>22.9</v>
      </c>
      <c r="D2673">
        <v>8</v>
      </c>
      <c r="E2673">
        <v>183.2</v>
      </c>
      <c r="F2673">
        <v>6</v>
      </c>
      <c r="G2673">
        <v>137.4</v>
      </c>
      <c r="H2673">
        <v>1</v>
      </c>
      <c r="I2673">
        <v>22.9</v>
      </c>
      <c r="J2673">
        <v>16</v>
      </c>
      <c r="K2673">
        <v>366.4</v>
      </c>
      <c r="L2673" s="11" t="s">
        <v>11925</v>
      </c>
      <c r="M2673" s="12" t="s">
        <v>6</v>
      </c>
      <c r="N2673" s="12" t="s">
        <v>6</v>
      </c>
      <c r="O2673" s="12">
        <v>482</v>
      </c>
      <c r="P2673" s="12" t="s">
        <v>6</v>
      </c>
      <c r="Q2673" s="12" t="s">
        <v>6</v>
      </c>
      <c r="R2673">
        <v>2672</v>
      </c>
    </row>
    <row r="2674" spans="1:18" ht="15" x14ac:dyDescent="0.45">
      <c r="A2674">
        <v>32137</v>
      </c>
      <c r="F2674">
        <v>6</v>
      </c>
      <c r="G2674">
        <v>137.4</v>
      </c>
      <c r="H2674">
        <v>10</v>
      </c>
      <c r="I2674">
        <v>229</v>
      </c>
      <c r="J2674">
        <v>16</v>
      </c>
      <c r="K2674">
        <v>366.4</v>
      </c>
      <c r="L2674" s="11" t="s">
        <v>11927</v>
      </c>
      <c r="M2674" s="12" t="s">
        <v>6</v>
      </c>
      <c r="N2674" s="12" t="s">
        <v>6</v>
      </c>
      <c r="O2674" s="12" t="s">
        <v>6</v>
      </c>
      <c r="P2674" s="12" t="s">
        <v>6</v>
      </c>
      <c r="Q2674" s="12">
        <v>419</v>
      </c>
      <c r="R2674">
        <v>2673</v>
      </c>
    </row>
    <row r="2675" spans="1:18" ht="15" x14ac:dyDescent="0.45">
      <c r="A2675">
        <v>29885</v>
      </c>
      <c r="B2675">
        <v>9</v>
      </c>
      <c r="C2675">
        <v>186.3</v>
      </c>
      <c r="D2675">
        <v>1</v>
      </c>
      <c r="E2675">
        <v>20</v>
      </c>
      <c r="F2675">
        <v>5</v>
      </c>
      <c r="G2675">
        <v>100</v>
      </c>
      <c r="H2675">
        <v>3</v>
      </c>
      <c r="I2675">
        <v>60</v>
      </c>
      <c r="J2675">
        <v>18</v>
      </c>
      <c r="K2675">
        <v>366.3</v>
      </c>
      <c r="L2675" s="11" t="s">
        <v>11926</v>
      </c>
      <c r="M2675" s="12" t="s">
        <v>6</v>
      </c>
      <c r="N2675" s="12" t="s">
        <v>6</v>
      </c>
      <c r="O2675" s="12" t="s">
        <v>6</v>
      </c>
      <c r="P2675" s="12">
        <v>601</v>
      </c>
      <c r="Q2675" s="12" t="s">
        <v>6</v>
      </c>
      <c r="R2675">
        <v>2674</v>
      </c>
    </row>
    <row r="2676" spans="1:18" ht="15" x14ac:dyDescent="0.45">
      <c r="A2676">
        <v>15480</v>
      </c>
      <c r="D2676">
        <v>2</v>
      </c>
      <c r="E2676">
        <v>91.8</v>
      </c>
      <c r="F2676">
        <v>5</v>
      </c>
      <c r="G2676">
        <v>229.5</v>
      </c>
      <c r="H2676">
        <v>1</v>
      </c>
      <c r="I2676">
        <v>44.9</v>
      </c>
      <c r="J2676">
        <v>8</v>
      </c>
      <c r="K2676">
        <v>366.2</v>
      </c>
      <c r="L2676" s="11" t="s">
        <v>11925</v>
      </c>
      <c r="M2676" s="12" t="s">
        <v>6</v>
      </c>
      <c r="N2676" s="12" t="s">
        <v>6</v>
      </c>
      <c r="O2676" s="12">
        <v>483</v>
      </c>
      <c r="P2676" s="12" t="s">
        <v>6</v>
      </c>
      <c r="Q2676" s="12" t="s">
        <v>6</v>
      </c>
      <c r="R2676">
        <v>2675</v>
      </c>
    </row>
    <row r="2677" spans="1:18" ht="15" x14ac:dyDescent="0.45">
      <c r="A2677">
        <v>18444</v>
      </c>
      <c r="B2677">
        <v>10</v>
      </c>
      <c r="C2677">
        <v>223.2</v>
      </c>
      <c r="D2677">
        <v>6</v>
      </c>
      <c r="E2677">
        <v>143</v>
      </c>
      <c r="J2677">
        <v>16</v>
      </c>
      <c r="K2677">
        <v>366.2</v>
      </c>
      <c r="L2677" s="11" t="s">
        <v>11926</v>
      </c>
      <c r="M2677" s="12" t="s">
        <v>6</v>
      </c>
      <c r="N2677" s="12" t="s">
        <v>6</v>
      </c>
      <c r="O2677" s="12" t="s">
        <v>6</v>
      </c>
      <c r="P2677" s="12">
        <v>602</v>
      </c>
      <c r="Q2677" s="12" t="s">
        <v>6</v>
      </c>
      <c r="R2677">
        <v>2676</v>
      </c>
    </row>
    <row r="2678" spans="1:18" ht="15" x14ac:dyDescent="0.45">
      <c r="A2678">
        <v>14782</v>
      </c>
      <c r="B2678">
        <v>16</v>
      </c>
      <c r="C2678">
        <v>99.2</v>
      </c>
      <c r="D2678">
        <v>2</v>
      </c>
      <c r="E2678">
        <v>12.4</v>
      </c>
      <c r="F2678">
        <v>33</v>
      </c>
      <c r="G2678">
        <v>204.6</v>
      </c>
      <c r="H2678">
        <v>8</v>
      </c>
      <c r="I2678">
        <v>49.6</v>
      </c>
      <c r="J2678">
        <v>59</v>
      </c>
      <c r="K2678">
        <v>365.8</v>
      </c>
      <c r="L2678" s="11" t="s">
        <v>11928</v>
      </c>
      <c r="M2678" s="12" t="s">
        <v>6</v>
      </c>
      <c r="N2678" s="12">
        <v>629</v>
      </c>
      <c r="O2678" s="12" t="s">
        <v>6</v>
      </c>
      <c r="P2678" s="12" t="s">
        <v>6</v>
      </c>
      <c r="Q2678" s="12" t="s">
        <v>6</v>
      </c>
      <c r="R2678">
        <v>2677</v>
      </c>
    </row>
    <row r="2679" spans="1:18" ht="15" x14ac:dyDescent="0.45">
      <c r="A2679">
        <v>28718</v>
      </c>
      <c r="B2679">
        <v>89</v>
      </c>
      <c r="C2679">
        <v>88.68</v>
      </c>
      <c r="D2679">
        <v>80</v>
      </c>
      <c r="E2679">
        <v>80</v>
      </c>
      <c r="F2679">
        <v>106</v>
      </c>
      <c r="G2679">
        <v>105.84</v>
      </c>
      <c r="H2679">
        <v>91</v>
      </c>
      <c r="I2679">
        <v>90.76</v>
      </c>
      <c r="J2679">
        <v>366</v>
      </c>
      <c r="K2679">
        <v>365.28</v>
      </c>
      <c r="L2679" s="11" t="s">
        <v>11928</v>
      </c>
      <c r="M2679" s="12" t="s">
        <v>6</v>
      </c>
      <c r="N2679" s="12">
        <v>630</v>
      </c>
      <c r="O2679" s="12" t="s">
        <v>6</v>
      </c>
      <c r="P2679" s="12" t="s">
        <v>6</v>
      </c>
      <c r="Q2679" s="12" t="s">
        <v>6</v>
      </c>
      <c r="R2679">
        <v>2678</v>
      </c>
    </row>
    <row r="2680" spans="1:18" ht="15" x14ac:dyDescent="0.45">
      <c r="A2680">
        <v>31358</v>
      </c>
      <c r="B2680">
        <v>3</v>
      </c>
      <c r="C2680">
        <v>99.6</v>
      </c>
      <c r="D2680">
        <v>2</v>
      </c>
      <c r="E2680">
        <v>66.400000000000006</v>
      </c>
      <c r="F2680">
        <v>2</v>
      </c>
      <c r="G2680">
        <v>66.400000000000006</v>
      </c>
      <c r="H2680">
        <v>4</v>
      </c>
      <c r="I2680">
        <v>132.80000000000001</v>
      </c>
      <c r="J2680">
        <v>11</v>
      </c>
      <c r="K2680">
        <v>365.20000000000005</v>
      </c>
      <c r="L2680" s="11" t="s">
        <v>11926</v>
      </c>
      <c r="M2680" s="12" t="s">
        <v>6</v>
      </c>
      <c r="N2680" s="12" t="s">
        <v>6</v>
      </c>
      <c r="O2680" s="12" t="s">
        <v>6</v>
      </c>
      <c r="P2680" s="12">
        <v>603</v>
      </c>
      <c r="Q2680" s="12" t="s">
        <v>6</v>
      </c>
      <c r="R2680">
        <v>2679</v>
      </c>
    </row>
    <row r="2681" spans="1:18" ht="15" x14ac:dyDescent="0.45">
      <c r="A2681">
        <v>17818</v>
      </c>
      <c r="B2681">
        <v>5</v>
      </c>
      <c r="C2681">
        <v>83</v>
      </c>
      <c r="D2681">
        <v>9</v>
      </c>
      <c r="E2681">
        <v>149.4</v>
      </c>
      <c r="F2681">
        <v>6</v>
      </c>
      <c r="G2681">
        <v>99.6</v>
      </c>
      <c r="H2681">
        <v>2</v>
      </c>
      <c r="I2681">
        <v>33.200000000000003</v>
      </c>
      <c r="J2681">
        <v>22</v>
      </c>
      <c r="K2681">
        <v>365.2</v>
      </c>
      <c r="L2681" s="11" t="s">
        <v>11928</v>
      </c>
      <c r="M2681" s="12" t="s">
        <v>6</v>
      </c>
      <c r="N2681" s="12">
        <v>631</v>
      </c>
      <c r="O2681" s="12" t="s">
        <v>6</v>
      </c>
      <c r="P2681" s="12" t="s">
        <v>6</v>
      </c>
      <c r="Q2681" s="12" t="s">
        <v>6</v>
      </c>
      <c r="R2681">
        <v>2680</v>
      </c>
    </row>
    <row r="2682" spans="1:18" ht="15" x14ac:dyDescent="0.45">
      <c r="A2682">
        <v>14903</v>
      </c>
      <c r="B2682">
        <v>12</v>
      </c>
      <c r="C2682">
        <v>99.6</v>
      </c>
      <c r="D2682">
        <v>3</v>
      </c>
      <c r="E2682">
        <v>25.3</v>
      </c>
      <c r="F2682">
        <v>17</v>
      </c>
      <c r="G2682">
        <v>143.82</v>
      </c>
      <c r="H2682">
        <v>11</v>
      </c>
      <c r="I2682">
        <v>96.3</v>
      </c>
      <c r="J2682">
        <v>43</v>
      </c>
      <c r="K2682">
        <v>365.02</v>
      </c>
      <c r="L2682" s="11" t="s">
        <v>11928</v>
      </c>
      <c r="M2682" s="12" t="s">
        <v>6</v>
      </c>
      <c r="N2682" s="12">
        <v>632</v>
      </c>
      <c r="O2682" s="12" t="s">
        <v>6</v>
      </c>
      <c r="P2682" s="12" t="s">
        <v>6</v>
      </c>
      <c r="Q2682" s="12" t="s">
        <v>6</v>
      </c>
      <c r="R2682">
        <v>2681</v>
      </c>
    </row>
    <row r="2683" spans="1:18" ht="15" x14ac:dyDescent="0.45">
      <c r="A2683">
        <v>30606</v>
      </c>
      <c r="B2683">
        <v>12</v>
      </c>
      <c r="C2683">
        <v>135</v>
      </c>
      <c r="D2683">
        <v>7</v>
      </c>
      <c r="E2683">
        <v>80.5</v>
      </c>
      <c r="F2683">
        <v>6</v>
      </c>
      <c r="G2683">
        <v>69</v>
      </c>
      <c r="H2683">
        <v>7</v>
      </c>
      <c r="I2683">
        <v>80.5</v>
      </c>
      <c r="J2683">
        <v>32</v>
      </c>
      <c r="K2683">
        <v>365</v>
      </c>
      <c r="L2683" s="11" t="s">
        <v>11928</v>
      </c>
      <c r="M2683" s="12" t="s">
        <v>6</v>
      </c>
      <c r="N2683" s="12">
        <v>633</v>
      </c>
      <c r="O2683" s="12" t="s">
        <v>6</v>
      </c>
      <c r="P2683" s="12" t="s">
        <v>6</v>
      </c>
      <c r="Q2683" s="12" t="s">
        <v>6</v>
      </c>
      <c r="R2683">
        <v>2682</v>
      </c>
    </row>
    <row r="2684" spans="1:18" ht="15" x14ac:dyDescent="0.45">
      <c r="A2684">
        <v>31523</v>
      </c>
      <c r="B2684">
        <v>2</v>
      </c>
      <c r="C2684">
        <v>59.8</v>
      </c>
      <c r="D2684">
        <v>7</v>
      </c>
      <c r="E2684">
        <v>143.30000000000001</v>
      </c>
      <c r="F2684">
        <v>4</v>
      </c>
      <c r="G2684">
        <v>107.6</v>
      </c>
      <c r="H2684">
        <v>2</v>
      </c>
      <c r="I2684">
        <v>53.8</v>
      </c>
      <c r="J2684">
        <v>15</v>
      </c>
      <c r="K2684">
        <v>364.50000000000006</v>
      </c>
      <c r="L2684" s="11" t="s">
        <v>11925</v>
      </c>
      <c r="M2684" s="12" t="s">
        <v>6</v>
      </c>
      <c r="N2684" s="12" t="s">
        <v>6</v>
      </c>
      <c r="O2684" s="12">
        <v>484</v>
      </c>
      <c r="P2684" s="12" t="s">
        <v>6</v>
      </c>
      <c r="Q2684" s="12" t="s">
        <v>6</v>
      </c>
      <c r="R2684">
        <v>2683</v>
      </c>
    </row>
    <row r="2685" spans="1:18" ht="15" x14ac:dyDescent="0.45">
      <c r="A2685">
        <v>17321</v>
      </c>
      <c r="B2685">
        <v>19</v>
      </c>
      <c r="C2685">
        <v>81.7</v>
      </c>
      <c r="D2685">
        <v>31</v>
      </c>
      <c r="E2685">
        <v>134.30000000000001</v>
      </c>
      <c r="F2685">
        <v>20</v>
      </c>
      <c r="G2685">
        <v>90</v>
      </c>
      <c r="H2685">
        <v>13</v>
      </c>
      <c r="I2685">
        <v>58.5</v>
      </c>
      <c r="J2685">
        <v>83</v>
      </c>
      <c r="K2685">
        <v>364.5</v>
      </c>
      <c r="L2685" s="11" t="s">
        <v>11926</v>
      </c>
      <c r="M2685" s="12" t="s">
        <v>6</v>
      </c>
      <c r="N2685" s="12" t="s">
        <v>6</v>
      </c>
      <c r="O2685" s="12" t="s">
        <v>6</v>
      </c>
      <c r="P2685" s="12">
        <v>604</v>
      </c>
      <c r="Q2685" s="12" t="s">
        <v>6</v>
      </c>
      <c r="R2685">
        <v>2684</v>
      </c>
    </row>
    <row r="2686" spans="1:18" ht="15" x14ac:dyDescent="0.45">
      <c r="A2686">
        <v>23120</v>
      </c>
      <c r="B2686">
        <v>13</v>
      </c>
      <c r="C2686">
        <v>42.64</v>
      </c>
      <c r="D2686">
        <v>26</v>
      </c>
      <c r="E2686">
        <v>85.54</v>
      </c>
      <c r="F2686">
        <v>39</v>
      </c>
      <c r="G2686">
        <v>128.44</v>
      </c>
      <c r="H2686">
        <v>33</v>
      </c>
      <c r="I2686">
        <v>107.86</v>
      </c>
      <c r="J2686">
        <v>111</v>
      </c>
      <c r="K2686">
        <v>364.48</v>
      </c>
      <c r="L2686" s="11" t="s">
        <v>11925</v>
      </c>
      <c r="M2686" s="12" t="s">
        <v>6</v>
      </c>
      <c r="N2686" s="12" t="s">
        <v>6</v>
      </c>
      <c r="O2686" s="12">
        <v>485</v>
      </c>
      <c r="P2686" s="12" t="s">
        <v>6</v>
      </c>
      <c r="Q2686" s="12" t="s">
        <v>6</v>
      </c>
      <c r="R2686">
        <v>2685</v>
      </c>
    </row>
    <row r="2687" spans="1:18" ht="15" x14ac:dyDescent="0.45">
      <c r="A2687">
        <v>17050</v>
      </c>
      <c r="B2687">
        <v>4</v>
      </c>
      <c r="C2687">
        <v>77.2</v>
      </c>
      <c r="D2687">
        <v>4</v>
      </c>
      <c r="E2687">
        <v>81.099999999999994</v>
      </c>
      <c r="F2687">
        <v>6</v>
      </c>
      <c r="G2687">
        <v>123.6</v>
      </c>
      <c r="H2687">
        <v>4</v>
      </c>
      <c r="I2687">
        <v>82.4</v>
      </c>
      <c r="J2687">
        <v>18</v>
      </c>
      <c r="K2687">
        <v>364.29999999999995</v>
      </c>
      <c r="L2687" s="11" t="s">
        <v>11926</v>
      </c>
      <c r="M2687" s="12" t="s">
        <v>6</v>
      </c>
      <c r="N2687" s="12" t="s">
        <v>6</v>
      </c>
      <c r="O2687" s="12" t="s">
        <v>6</v>
      </c>
      <c r="P2687" s="12">
        <v>605</v>
      </c>
      <c r="Q2687" s="12" t="s">
        <v>6</v>
      </c>
      <c r="R2687">
        <v>2686</v>
      </c>
    </row>
    <row r="2688" spans="1:18" ht="15" x14ac:dyDescent="0.45">
      <c r="A2688">
        <v>17971</v>
      </c>
      <c r="B2688">
        <v>8</v>
      </c>
      <c r="C2688">
        <v>95.2</v>
      </c>
      <c r="D2688">
        <v>14</v>
      </c>
      <c r="E2688">
        <v>163.75</v>
      </c>
      <c r="F2688">
        <v>5</v>
      </c>
      <c r="G2688">
        <v>65.900000000000006</v>
      </c>
      <c r="H2688">
        <v>3</v>
      </c>
      <c r="I2688">
        <v>39.42</v>
      </c>
      <c r="J2688">
        <v>30</v>
      </c>
      <c r="K2688">
        <v>364.27000000000004</v>
      </c>
      <c r="L2688" s="11" t="s">
        <v>11926</v>
      </c>
      <c r="M2688" s="12" t="s">
        <v>6</v>
      </c>
      <c r="N2688" s="12" t="s">
        <v>6</v>
      </c>
      <c r="O2688" s="12" t="s">
        <v>6</v>
      </c>
      <c r="P2688" s="12">
        <v>606</v>
      </c>
      <c r="Q2688" s="12" t="s">
        <v>6</v>
      </c>
      <c r="R2688">
        <v>2687</v>
      </c>
    </row>
    <row r="2689" spans="1:18" ht="15" x14ac:dyDescent="0.45">
      <c r="A2689">
        <v>13818</v>
      </c>
      <c r="B2689">
        <v>3</v>
      </c>
      <c r="C2689">
        <v>50.7</v>
      </c>
      <c r="H2689">
        <v>19</v>
      </c>
      <c r="I2689">
        <v>313.5</v>
      </c>
      <c r="J2689">
        <v>22</v>
      </c>
      <c r="K2689">
        <v>364.2</v>
      </c>
      <c r="L2689" s="11" t="s">
        <v>11926</v>
      </c>
      <c r="M2689" s="12" t="s">
        <v>6</v>
      </c>
      <c r="N2689" s="12" t="s">
        <v>6</v>
      </c>
      <c r="O2689" s="12" t="s">
        <v>6</v>
      </c>
      <c r="P2689" s="12">
        <v>607</v>
      </c>
      <c r="Q2689" s="12" t="s">
        <v>6</v>
      </c>
      <c r="R2689">
        <v>2688</v>
      </c>
    </row>
    <row r="2690" spans="1:18" ht="15" x14ac:dyDescent="0.45">
      <c r="A2690">
        <v>27494</v>
      </c>
      <c r="B2690">
        <v>12</v>
      </c>
      <c r="C2690">
        <v>91.2</v>
      </c>
      <c r="D2690">
        <v>18</v>
      </c>
      <c r="E2690">
        <v>136.80000000000001</v>
      </c>
      <c r="F2690">
        <v>18</v>
      </c>
      <c r="G2690">
        <v>136.19</v>
      </c>
      <c r="J2690">
        <v>48</v>
      </c>
      <c r="K2690">
        <v>364.19</v>
      </c>
      <c r="L2690" s="11" t="s">
        <v>11926</v>
      </c>
      <c r="M2690" s="12" t="s">
        <v>6</v>
      </c>
      <c r="N2690" s="12" t="s">
        <v>6</v>
      </c>
      <c r="O2690" s="12" t="s">
        <v>6</v>
      </c>
      <c r="P2690" s="12">
        <v>608</v>
      </c>
      <c r="Q2690" s="12" t="s">
        <v>6</v>
      </c>
      <c r="R2690">
        <v>2689</v>
      </c>
    </row>
    <row r="2691" spans="1:18" ht="15" x14ac:dyDescent="0.45">
      <c r="A2691">
        <v>16987</v>
      </c>
      <c r="H2691">
        <v>56</v>
      </c>
      <c r="I2691">
        <v>364</v>
      </c>
      <c r="J2691">
        <v>56</v>
      </c>
      <c r="K2691">
        <v>364</v>
      </c>
      <c r="L2691" s="11" t="s">
        <v>11926</v>
      </c>
      <c r="M2691" s="12" t="s">
        <v>6</v>
      </c>
      <c r="N2691" s="12" t="s">
        <v>6</v>
      </c>
      <c r="O2691" s="12" t="s">
        <v>6</v>
      </c>
      <c r="P2691" s="12">
        <v>609</v>
      </c>
      <c r="Q2691" s="12" t="s">
        <v>6</v>
      </c>
      <c r="R2691">
        <v>2690</v>
      </c>
    </row>
    <row r="2692" spans="1:18" ht="15" x14ac:dyDescent="0.45">
      <c r="A2692">
        <v>28926</v>
      </c>
      <c r="B2692">
        <v>17</v>
      </c>
      <c r="C2692">
        <v>68</v>
      </c>
      <c r="D2692">
        <v>21</v>
      </c>
      <c r="E2692">
        <v>84</v>
      </c>
      <c r="F2692">
        <v>35</v>
      </c>
      <c r="G2692">
        <v>140</v>
      </c>
      <c r="H2692">
        <v>18</v>
      </c>
      <c r="I2692">
        <v>72</v>
      </c>
      <c r="J2692">
        <v>91</v>
      </c>
      <c r="K2692">
        <v>364</v>
      </c>
      <c r="L2692" s="11" t="s">
        <v>11926</v>
      </c>
      <c r="M2692" s="12" t="s">
        <v>6</v>
      </c>
      <c r="N2692" s="12" t="s">
        <v>6</v>
      </c>
      <c r="O2692" s="12" t="s">
        <v>6</v>
      </c>
      <c r="P2692" s="12">
        <v>610</v>
      </c>
      <c r="Q2692" s="12" t="s">
        <v>6</v>
      </c>
      <c r="R2692">
        <v>2691</v>
      </c>
    </row>
    <row r="2693" spans="1:18" ht="15" x14ac:dyDescent="0.45">
      <c r="A2693">
        <v>10691</v>
      </c>
      <c r="B2693">
        <v>5</v>
      </c>
      <c r="C2693">
        <v>146</v>
      </c>
      <c r="F2693">
        <v>1</v>
      </c>
      <c r="G2693">
        <v>31.5</v>
      </c>
      <c r="H2693">
        <v>6</v>
      </c>
      <c r="I2693">
        <v>186.48</v>
      </c>
      <c r="J2693">
        <v>12</v>
      </c>
      <c r="K2693">
        <v>363.98</v>
      </c>
      <c r="L2693" s="11" t="s">
        <v>11926</v>
      </c>
      <c r="M2693" s="12" t="s">
        <v>6</v>
      </c>
      <c r="N2693" s="12" t="s">
        <v>6</v>
      </c>
      <c r="O2693" s="12" t="s">
        <v>6</v>
      </c>
      <c r="P2693" s="12">
        <v>611</v>
      </c>
      <c r="Q2693" s="12" t="s">
        <v>6</v>
      </c>
      <c r="R2693">
        <v>2692</v>
      </c>
    </row>
    <row r="2694" spans="1:18" ht="15" x14ac:dyDescent="0.45">
      <c r="A2694">
        <v>15683</v>
      </c>
      <c r="H2694">
        <v>100</v>
      </c>
      <c r="I2694">
        <v>363.63</v>
      </c>
      <c r="J2694">
        <v>100</v>
      </c>
      <c r="K2694">
        <v>363.63</v>
      </c>
      <c r="L2694" s="11" t="s">
        <v>11926</v>
      </c>
      <c r="M2694" s="12" t="s">
        <v>6</v>
      </c>
      <c r="N2694" s="12" t="s">
        <v>6</v>
      </c>
      <c r="O2694" s="12" t="s">
        <v>6</v>
      </c>
      <c r="P2694" s="12">
        <v>612</v>
      </c>
      <c r="Q2694" s="12" t="s">
        <v>6</v>
      </c>
      <c r="R2694">
        <v>2693</v>
      </c>
    </row>
    <row r="2695" spans="1:18" ht="15" x14ac:dyDescent="0.45">
      <c r="A2695">
        <v>31357</v>
      </c>
      <c r="B2695">
        <v>3</v>
      </c>
      <c r="C2695">
        <v>155.69999999999999</v>
      </c>
      <c r="D2695">
        <v>1</v>
      </c>
      <c r="E2695">
        <v>51.9</v>
      </c>
      <c r="F2695">
        <v>2</v>
      </c>
      <c r="G2695">
        <v>103.8</v>
      </c>
      <c r="H2695">
        <v>1</v>
      </c>
      <c r="I2695">
        <v>51.9</v>
      </c>
      <c r="J2695">
        <v>7</v>
      </c>
      <c r="K2695">
        <v>363.29999999999995</v>
      </c>
      <c r="L2695" s="11" t="s">
        <v>11926</v>
      </c>
      <c r="M2695" s="12" t="s">
        <v>6</v>
      </c>
      <c r="N2695" s="12" t="s">
        <v>6</v>
      </c>
      <c r="O2695" s="12" t="s">
        <v>6</v>
      </c>
      <c r="P2695" s="12">
        <v>613</v>
      </c>
      <c r="Q2695" s="12" t="s">
        <v>6</v>
      </c>
      <c r="R2695">
        <v>2694</v>
      </c>
    </row>
    <row r="2696" spans="1:18" ht="15" x14ac:dyDescent="0.45">
      <c r="A2696">
        <v>13416</v>
      </c>
      <c r="B2696">
        <v>10</v>
      </c>
      <c r="C2696">
        <v>104</v>
      </c>
      <c r="D2696">
        <v>15</v>
      </c>
      <c r="E2696">
        <v>155.16999999999999</v>
      </c>
      <c r="F2696">
        <v>4</v>
      </c>
      <c r="G2696">
        <v>41.6</v>
      </c>
      <c r="H2696">
        <v>6</v>
      </c>
      <c r="I2696">
        <v>62.4</v>
      </c>
      <c r="J2696">
        <v>35</v>
      </c>
      <c r="K2696">
        <v>363.16999999999996</v>
      </c>
      <c r="L2696" s="11" t="s">
        <v>11926</v>
      </c>
      <c r="M2696" s="12" t="s">
        <v>6</v>
      </c>
      <c r="N2696" s="12" t="s">
        <v>6</v>
      </c>
      <c r="O2696" s="12" t="s">
        <v>6</v>
      </c>
      <c r="P2696" s="12">
        <v>614</v>
      </c>
      <c r="Q2696" s="12" t="s">
        <v>6</v>
      </c>
      <c r="R2696">
        <v>2695</v>
      </c>
    </row>
    <row r="2697" spans="1:18" ht="15" x14ac:dyDescent="0.45">
      <c r="A2697">
        <v>2011603</v>
      </c>
      <c r="B2697">
        <v>5.35</v>
      </c>
      <c r="C2697">
        <v>79.98</v>
      </c>
      <c r="D2697">
        <v>5.03</v>
      </c>
      <c r="E2697">
        <v>73.66</v>
      </c>
      <c r="F2697">
        <v>5.83</v>
      </c>
      <c r="G2697">
        <v>84.63</v>
      </c>
      <c r="H2697">
        <v>8.6300000000000008</v>
      </c>
      <c r="I2697">
        <v>124.83</v>
      </c>
      <c r="J2697">
        <v>24.840000000000003</v>
      </c>
      <c r="K2697">
        <v>363.09999999999997</v>
      </c>
      <c r="L2697" s="11" t="s">
        <v>11924</v>
      </c>
      <c r="M2697" s="12">
        <v>369</v>
      </c>
      <c r="N2697" s="12" t="s">
        <v>6</v>
      </c>
      <c r="O2697" s="12" t="s">
        <v>6</v>
      </c>
      <c r="P2697" s="12" t="s">
        <v>6</v>
      </c>
      <c r="Q2697" s="12" t="s">
        <v>6</v>
      </c>
      <c r="R2697">
        <v>2696</v>
      </c>
    </row>
    <row r="2698" spans="1:18" ht="15" x14ac:dyDescent="0.45">
      <c r="A2698">
        <v>16205</v>
      </c>
      <c r="B2698">
        <v>45</v>
      </c>
      <c r="C2698">
        <v>156.94</v>
      </c>
      <c r="D2698">
        <v>38</v>
      </c>
      <c r="E2698">
        <v>132.44</v>
      </c>
      <c r="F2698">
        <v>2</v>
      </c>
      <c r="G2698">
        <v>7</v>
      </c>
      <c r="H2698">
        <v>19</v>
      </c>
      <c r="I2698">
        <v>66.5</v>
      </c>
      <c r="J2698">
        <v>104</v>
      </c>
      <c r="K2698">
        <v>362.88</v>
      </c>
      <c r="L2698" s="11" t="s">
        <v>11926</v>
      </c>
      <c r="M2698" s="12" t="s">
        <v>6</v>
      </c>
      <c r="N2698" s="12" t="s">
        <v>6</v>
      </c>
      <c r="O2698" s="12" t="s">
        <v>6</v>
      </c>
      <c r="P2698" s="12">
        <v>615</v>
      </c>
      <c r="Q2698" s="12" t="s">
        <v>6</v>
      </c>
      <c r="R2698">
        <v>2697</v>
      </c>
    </row>
    <row r="2699" spans="1:18" ht="15" x14ac:dyDescent="0.45">
      <c r="A2699">
        <v>13909</v>
      </c>
      <c r="B2699">
        <v>14</v>
      </c>
      <c r="C2699">
        <v>204.4</v>
      </c>
      <c r="D2699">
        <v>6</v>
      </c>
      <c r="E2699">
        <v>86.43</v>
      </c>
      <c r="F2699">
        <v>3</v>
      </c>
      <c r="G2699">
        <v>42.63</v>
      </c>
      <c r="H2699">
        <v>2</v>
      </c>
      <c r="I2699">
        <v>29.2</v>
      </c>
      <c r="J2699">
        <v>25</v>
      </c>
      <c r="K2699">
        <v>362.66</v>
      </c>
      <c r="L2699" s="11" t="s">
        <v>11926</v>
      </c>
      <c r="M2699" s="12" t="s">
        <v>6</v>
      </c>
      <c r="N2699" s="12" t="s">
        <v>6</v>
      </c>
      <c r="O2699" s="12" t="s">
        <v>6</v>
      </c>
      <c r="P2699" s="12">
        <v>616</v>
      </c>
      <c r="Q2699" s="12" t="s">
        <v>6</v>
      </c>
      <c r="R2699">
        <v>2698</v>
      </c>
    </row>
    <row r="2700" spans="1:18" ht="15" x14ac:dyDescent="0.45">
      <c r="A2700">
        <v>13937</v>
      </c>
      <c r="B2700">
        <v>4</v>
      </c>
      <c r="C2700">
        <v>58</v>
      </c>
      <c r="D2700">
        <v>7</v>
      </c>
      <c r="E2700">
        <v>101.5</v>
      </c>
      <c r="F2700">
        <v>11</v>
      </c>
      <c r="G2700">
        <v>159.5</v>
      </c>
      <c r="H2700">
        <v>3</v>
      </c>
      <c r="I2700">
        <v>43.5</v>
      </c>
      <c r="J2700">
        <v>25</v>
      </c>
      <c r="K2700">
        <v>362.5</v>
      </c>
      <c r="L2700" s="11" t="s">
        <v>11926</v>
      </c>
      <c r="M2700" s="12" t="s">
        <v>6</v>
      </c>
      <c r="N2700" s="12" t="s">
        <v>6</v>
      </c>
      <c r="O2700" s="12" t="s">
        <v>6</v>
      </c>
      <c r="P2700" s="12">
        <v>617</v>
      </c>
      <c r="Q2700" s="12" t="s">
        <v>6</v>
      </c>
      <c r="R2700">
        <v>2699</v>
      </c>
    </row>
    <row r="2701" spans="1:18" ht="15" x14ac:dyDescent="0.45">
      <c r="A2701">
        <v>2029675</v>
      </c>
      <c r="B2701">
        <v>0.73</v>
      </c>
      <c r="C2701">
        <v>4.6399999999999997</v>
      </c>
      <c r="F2701">
        <v>20.94</v>
      </c>
      <c r="G2701">
        <v>144.15</v>
      </c>
      <c r="H2701">
        <v>30.11</v>
      </c>
      <c r="I2701">
        <v>213.43</v>
      </c>
      <c r="J2701">
        <v>51.78</v>
      </c>
      <c r="K2701">
        <v>362.22</v>
      </c>
      <c r="L2701" s="11" t="s">
        <v>11927</v>
      </c>
      <c r="M2701" s="12" t="s">
        <v>6</v>
      </c>
      <c r="N2701" s="12" t="s">
        <v>6</v>
      </c>
      <c r="O2701" s="12" t="s">
        <v>6</v>
      </c>
      <c r="P2701" s="12" t="s">
        <v>6</v>
      </c>
      <c r="Q2701" s="12">
        <v>420</v>
      </c>
      <c r="R2701">
        <v>2700</v>
      </c>
    </row>
    <row r="2702" spans="1:18" ht="15" x14ac:dyDescent="0.45">
      <c r="A2702">
        <v>17131</v>
      </c>
      <c r="F2702">
        <v>4</v>
      </c>
      <c r="G2702">
        <v>131.6</v>
      </c>
      <c r="H2702">
        <v>7</v>
      </c>
      <c r="I2702">
        <v>230.3</v>
      </c>
      <c r="J2702">
        <v>11</v>
      </c>
      <c r="K2702">
        <v>361.9</v>
      </c>
      <c r="L2702" s="11" t="s">
        <v>11925</v>
      </c>
      <c r="M2702" s="12" t="s">
        <v>6</v>
      </c>
      <c r="N2702" s="12" t="s">
        <v>6</v>
      </c>
      <c r="O2702" s="12">
        <v>486</v>
      </c>
      <c r="P2702" s="12" t="s">
        <v>6</v>
      </c>
      <c r="Q2702" s="12" t="s">
        <v>6</v>
      </c>
      <c r="R2702">
        <v>2701</v>
      </c>
    </row>
    <row r="2703" spans="1:18" ht="15" x14ac:dyDescent="0.45">
      <c r="A2703">
        <v>18022</v>
      </c>
      <c r="B2703">
        <v>12</v>
      </c>
      <c r="C2703">
        <v>120</v>
      </c>
      <c r="D2703">
        <v>8</v>
      </c>
      <c r="E2703">
        <v>79.5</v>
      </c>
      <c r="F2703">
        <v>11</v>
      </c>
      <c r="G2703">
        <v>111.38</v>
      </c>
      <c r="H2703">
        <v>5</v>
      </c>
      <c r="I2703">
        <v>51</v>
      </c>
      <c r="J2703">
        <v>36</v>
      </c>
      <c r="K2703">
        <v>361.88</v>
      </c>
      <c r="L2703" s="11" t="s">
        <v>11928</v>
      </c>
      <c r="M2703" s="12" t="s">
        <v>6</v>
      </c>
      <c r="N2703" s="12">
        <v>634</v>
      </c>
      <c r="O2703" s="12" t="s">
        <v>6</v>
      </c>
      <c r="P2703" s="12" t="s">
        <v>6</v>
      </c>
      <c r="Q2703" s="12" t="s">
        <v>6</v>
      </c>
      <c r="R2703">
        <v>2702</v>
      </c>
    </row>
    <row r="2704" spans="1:18" ht="15" x14ac:dyDescent="0.45">
      <c r="A2704">
        <v>14388</v>
      </c>
      <c r="B2704">
        <v>11</v>
      </c>
      <c r="C2704">
        <v>190.8</v>
      </c>
      <c r="D2704">
        <v>9</v>
      </c>
      <c r="E2704">
        <v>171</v>
      </c>
      <c r="J2704">
        <v>20</v>
      </c>
      <c r="K2704">
        <v>361.8</v>
      </c>
      <c r="L2704" s="11" t="s">
        <v>11924</v>
      </c>
      <c r="M2704" s="12">
        <v>370</v>
      </c>
      <c r="N2704" s="12" t="s">
        <v>6</v>
      </c>
      <c r="O2704" s="12" t="s">
        <v>6</v>
      </c>
      <c r="P2704" s="12" t="s">
        <v>6</v>
      </c>
      <c r="Q2704" s="12" t="s">
        <v>6</v>
      </c>
      <c r="R2704">
        <v>2703</v>
      </c>
    </row>
    <row r="2705" spans="1:18" ht="15" x14ac:dyDescent="0.45">
      <c r="A2705">
        <v>12330</v>
      </c>
      <c r="B2705">
        <v>49</v>
      </c>
      <c r="C2705">
        <v>107.62</v>
      </c>
      <c r="D2705">
        <v>49</v>
      </c>
      <c r="E2705">
        <v>107.44</v>
      </c>
      <c r="F2705">
        <v>26</v>
      </c>
      <c r="G2705">
        <v>56.84</v>
      </c>
      <c r="H2705">
        <v>41</v>
      </c>
      <c r="I2705">
        <v>89.84</v>
      </c>
      <c r="J2705">
        <v>165</v>
      </c>
      <c r="K2705">
        <v>361.74</v>
      </c>
      <c r="L2705" s="11" t="s">
        <v>11927</v>
      </c>
      <c r="M2705" s="12" t="s">
        <v>6</v>
      </c>
      <c r="N2705" s="12" t="s">
        <v>6</v>
      </c>
      <c r="O2705" s="12" t="s">
        <v>6</v>
      </c>
      <c r="P2705" s="12" t="s">
        <v>6</v>
      </c>
      <c r="Q2705" s="12">
        <v>421</v>
      </c>
      <c r="R2705">
        <v>2704</v>
      </c>
    </row>
    <row r="2706" spans="1:18" ht="15" x14ac:dyDescent="0.45">
      <c r="A2706">
        <v>17806</v>
      </c>
      <c r="B2706">
        <v>28</v>
      </c>
      <c r="C2706">
        <v>72.8</v>
      </c>
      <c r="D2706">
        <v>19</v>
      </c>
      <c r="E2706">
        <v>49.4</v>
      </c>
      <c r="F2706">
        <v>75</v>
      </c>
      <c r="G2706">
        <v>195</v>
      </c>
      <c r="H2706">
        <v>17</v>
      </c>
      <c r="I2706">
        <v>44.2</v>
      </c>
      <c r="J2706">
        <v>139</v>
      </c>
      <c r="K2706">
        <v>361.4</v>
      </c>
      <c r="L2706" s="11" t="s">
        <v>11925</v>
      </c>
      <c r="M2706" s="12" t="s">
        <v>6</v>
      </c>
      <c r="N2706" s="12" t="s">
        <v>6</v>
      </c>
      <c r="O2706" s="12">
        <v>487</v>
      </c>
      <c r="P2706" s="12" t="s">
        <v>6</v>
      </c>
      <c r="Q2706" s="12" t="s">
        <v>6</v>
      </c>
      <c r="R2706">
        <v>2705</v>
      </c>
    </row>
    <row r="2707" spans="1:18" ht="15" x14ac:dyDescent="0.45">
      <c r="A2707">
        <v>30031</v>
      </c>
      <c r="B2707">
        <v>20</v>
      </c>
      <c r="C2707">
        <v>128</v>
      </c>
      <c r="D2707">
        <v>6</v>
      </c>
      <c r="E2707">
        <v>37.89</v>
      </c>
      <c r="F2707">
        <v>17</v>
      </c>
      <c r="G2707">
        <v>123.2</v>
      </c>
      <c r="H2707">
        <v>10</v>
      </c>
      <c r="I2707">
        <v>72.3</v>
      </c>
      <c r="J2707">
        <v>53</v>
      </c>
      <c r="K2707">
        <v>361.39</v>
      </c>
      <c r="L2707" s="11" t="s">
        <v>11927</v>
      </c>
      <c r="M2707" s="12" t="s">
        <v>6</v>
      </c>
      <c r="N2707" s="12" t="s">
        <v>6</v>
      </c>
      <c r="O2707" s="12" t="s">
        <v>6</v>
      </c>
      <c r="P2707" s="12" t="s">
        <v>6</v>
      </c>
      <c r="Q2707" s="12">
        <v>422</v>
      </c>
      <c r="R2707">
        <v>2706</v>
      </c>
    </row>
    <row r="2708" spans="1:18" ht="15" x14ac:dyDescent="0.45">
      <c r="A2708">
        <v>27322</v>
      </c>
      <c r="B2708">
        <v>24</v>
      </c>
      <c r="C2708">
        <v>86.4</v>
      </c>
      <c r="D2708">
        <v>20</v>
      </c>
      <c r="E2708">
        <v>70</v>
      </c>
      <c r="F2708">
        <v>40</v>
      </c>
      <c r="G2708">
        <v>143.9</v>
      </c>
      <c r="H2708">
        <v>17</v>
      </c>
      <c r="I2708">
        <v>60.91</v>
      </c>
      <c r="J2708">
        <v>101</v>
      </c>
      <c r="K2708">
        <v>361.21000000000004</v>
      </c>
      <c r="L2708" s="11" t="s">
        <v>11926</v>
      </c>
      <c r="M2708" s="12" t="s">
        <v>6</v>
      </c>
      <c r="N2708" s="12" t="s">
        <v>6</v>
      </c>
      <c r="O2708" s="12" t="s">
        <v>6</v>
      </c>
      <c r="P2708" s="12">
        <v>618</v>
      </c>
      <c r="Q2708" s="12" t="s">
        <v>6</v>
      </c>
      <c r="R2708">
        <v>2707</v>
      </c>
    </row>
    <row r="2709" spans="1:18" ht="15" x14ac:dyDescent="0.45">
      <c r="A2709">
        <v>16331</v>
      </c>
      <c r="B2709">
        <v>8</v>
      </c>
      <c r="C2709">
        <v>137.6</v>
      </c>
      <c r="D2709">
        <v>5</v>
      </c>
      <c r="E2709">
        <v>86</v>
      </c>
      <c r="F2709">
        <v>2</v>
      </c>
      <c r="G2709">
        <v>34.4</v>
      </c>
      <c r="H2709">
        <v>6</v>
      </c>
      <c r="I2709">
        <v>103.2</v>
      </c>
      <c r="J2709">
        <v>21</v>
      </c>
      <c r="K2709">
        <v>361.2</v>
      </c>
      <c r="L2709" s="11" t="s">
        <v>11928</v>
      </c>
      <c r="M2709" s="12" t="s">
        <v>6</v>
      </c>
      <c r="N2709" s="12">
        <v>635</v>
      </c>
      <c r="O2709" s="12" t="s">
        <v>6</v>
      </c>
      <c r="P2709" s="12" t="s">
        <v>6</v>
      </c>
      <c r="Q2709" s="12" t="s">
        <v>6</v>
      </c>
      <c r="R2709">
        <v>2708</v>
      </c>
    </row>
    <row r="2710" spans="1:18" ht="15" x14ac:dyDescent="0.45">
      <c r="A2710">
        <v>29988</v>
      </c>
      <c r="B2710">
        <v>34</v>
      </c>
      <c r="C2710">
        <v>142.46</v>
      </c>
      <c r="D2710">
        <v>15</v>
      </c>
      <c r="E2710">
        <v>62.32</v>
      </c>
      <c r="F2710">
        <v>21</v>
      </c>
      <c r="G2710">
        <v>109.2</v>
      </c>
      <c r="H2710">
        <v>9</v>
      </c>
      <c r="I2710">
        <v>46.8</v>
      </c>
      <c r="J2710">
        <v>79</v>
      </c>
      <c r="K2710">
        <v>360.78000000000003</v>
      </c>
      <c r="L2710" s="11" t="s">
        <v>11925</v>
      </c>
      <c r="M2710" s="12" t="s">
        <v>6</v>
      </c>
      <c r="N2710" s="12" t="s">
        <v>6</v>
      </c>
      <c r="O2710" s="12">
        <v>488</v>
      </c>
      <c r="P2710" s="12" t="s">
        <v>6</v>
      </c>
      <c r="Q2710" s="12" t="s">
        <v>6</v>
      </c>
      <c r="R2710">
        <v>2709</v>
      </c>
    </row>
    <row r="2711" spans="1:18" ht="15" x14ac:dyDescent="0.45">
      <c r="A2711">
        <v>17564</v>
      </c>
      <c r="B2711">
        <v>18</v>
      </c>
      <c r="C2711">
        <v>117.21</v>
      </c>
      <c r="D2711">
        <v>21</v>
      </c>
      <c r="E2711">
        <v>138.07</v>
      </c>
      <c r="F2711">
        <v>5</v>
      </c>
      <c r="G2711">
        <v>33</v>
      </c>
      <c r="H2711">
        <v>11</v>
      </c>
      <c r="I2711">
        <v>72.069999999999993</v>
      </c>
      <c r="J2711">
        <v>55</v>
      </c>
      <c r="K2711">
        <v>360.34999999999997</v>
      </c>
      <c r="L2711" s="11" t="s">
        <v>11926</v>
      </c>
      <c r="M2711" s="12" t="s">
        <v>6</v>
      </c>
      <c r="N2711" s="12" t="s">
        <v>6</v>
      </c>
      <c r="O2711" s="12" t="s">
        <v>6</v>
      </c>
      <c r="P2711" s="12">
        <v>619</v>
      </c>
      <c r="Q2711" s="12" t="s">
        <v>6</v>
      </c>
      <c r="R2711">
        <v>2710</v>
      </c>
    </row>
    <row r="2712" spans="1:18" ht="15" x14ac:dyDescent="0.45">
      <c r="A2712">
        <v>31207</v>
      </c>
      <c r="D2712">
        <v>73</v>
      </c>
      <c r="E2712">
        <v>158.97999999999999</v>
      </c>
      <c r="F2712">
        <v>67</v>
      </c>
      <c r="G2712">
        <v>146.13999999999999</v>
      </c>
      <c r="H2712">
        <v>25</v>
      </c>
      <c r="I2712">
        <v>54.64</v>
      </c>
      <c r="J2712">
        <v>165</v>
      </c>
      <c r="K2712">
        <v>359.76</v>
      </c>
      <c r="L2712" s="11" t="s">
        <v>11925</v>
      </c>
      <c r="M2712" s="12" t="s">
        <v>6</v>
      </c>
      <c r="N2712" s="12" t="s">
        <v>6</v>
      </c>
      <c r="O2712" s="12">
        <v>489</v>
      </c>
      <c r="P2712" s="12" t="s">
        <v>6</v>
      </c>
      <c r="Q2712" s="12" t="s">
        <v>6</v>
      </c>
      <c r="R2712">
        <v>2711</v>
      </c>
    </row>
    <row r="2713" spans="1:18" ht="15" x14ac:dyDescent="0.45">
      <c r="A2713">
        <v>23044</v>
      </c>
      <c r="D2713">
        <v>1</v>
      </c>
      <c r="E2713">
        <v>89.9</v>
      </c>
      <c r="F2713">
        <v>2</v>
      </c>
      <c r="G2713">
        <v>179.8</v>
      </c>
      <c r="H2713">
        <v>1</v>
      </c>
      <c r="I2713">
        <v>89.9</v>
      </c>
      <c r="J2713">
        <v>4</v>
      </c>
      <c r="K2713">
        <v>359.6</v>
      </c>
      <c r="L2713" s="11" t="s">
        <v>11925</v>
      </c>
      <c r="M2713" s="12" t="s">
        <v>6</v>
      </c>
      <c r="N2713" s="12" t="s">
        <v>6</v>
      </c>
      <c r="O2713" s="12">
        <v>490</v>
      </c>
      <c r="P2713" s="12" t="s">
        <v>6</v>
      </c>
      <c r="Q2713" s="12" t="s">
        <v>6</v>
      </c>
      <c r="R2713">
        <v>2712</v>
      </c>
    </row>
    <row r="2714" spans="1:18" ht="15" x14ac:dyDescent="0.45">
      <c r="A2714">
        <v>17257</v>
      </c>
      <c r="B2714">
        <v>7</v>
      </c>
      <c r="C2714">
        <v>99.4</v>
      </c>
      <c r="D2714">
        <v>4</v>
      </c>
      <c r="E2714">
        <v>57.1</v>
      </c>
      <c r="F2714">
        <v>5</v>
      </c>
      <c r="G2714">
        <v>72.5</v>
      </c>
      <c r="H2714">
        <v>9</v>
      </c>
      <c r="I2714">
        <v>130.5</v>
      </c>
      <c r="J2714">
        <v>25</v>
      </c>
      <c r="K2714">
        <v>359.5</v>
      </c>
      <c r="L2714" s="11" t="s">
        <v>11925</v>
      </c>
      <c r="M2714" s="12" t="s">
        <v>6</v>
      </c>
      <c r="N2714" s="12" t="s">
        <v>6</v>
      </c>
      <c r="O2714" s="12">
        <v>491</v>
      </c>
      <c r="P2714" s="12" t="s">
        <v>6</v>
      </c>
      <c r="Q2714" s="12" t="s">
        <v>6</v>
      </c>
      <c r="R2714">
        <v>2713</v>
      </c>
    </row>
    <row r="2715" spans="1:18" ht="15" x14ac:dyDescent="0.45">
      <c r="A2715">
        <v>17352</v>
      </c>
      <c r="B2715">
        <v>2</v>
      </c>
      <c r="C2715">
        <v>62</v>
      </c>
      <c r="D2715">
        <v>4</v>
      </c>
      <c r="E2715">
        <v>124</v>
      </c>
      <c r="F2715">
        <v>4</v>
      </c>
      <c r="G2715">
        <v>115.6</v>
      </c>
      <c r="H2715">
        <v>2</v>
      </c>
      <c r="I2715">
        <v>57.8</v>
      </c>
      <c r="J2715">
        <v>12</v>
      </c>
      <c r="K2715">
        <v>359.40000000000003</v>
      </c>
      <c r="L2715" s="11" t="s">
        <v>11925</v>
      </c>
      <c r="M2715" s="12" t="s">
        <v>6</v>
      </c>
      <c r="N2715" s="12" t="s">
        <v>6</v>
      </c>
      <c r="O2715" s="12">
        <v>492</v>
      </c>
      <c r="P2715" s="12" t="s">
        <v>6</v>
      </c>
      <c r="Q2715" s="12" t="s">
        <v>6</v>
      </c>
      <c r="R2715">
        <v>2714</v>
      </c>
    </row>
    <row r="2716" spans="1:18" ht="15" x14ac:dyDescent="0.45">
      <c r="A2716">
        <v>27273</v>
      </c>
      <c r="B2716">
        <v>7</v>
      </c>
      <c r="C2716">
        <v>63</v>
      </c>
      <c r="D2716">
        <v>20</v>
      </c>
      <c r="E2716">
        <v>179.28</v>
      </c>
      <c r="F2716">
        <v>13</v>
      </c>
      <c r="G2716">
        <v>117</v>
      </c>
      <c r="J2716">
        <v>40</v>
      </c>
      <c r="K2716">
        <v>359.28</v>
      </c>
      <c r="L2716" s="11" t="s">
        <v>11926</v>
      </c>
      <c r="M2716" s="12" t="s">
        <v>6</v>
      </c>
      <c r="N2716" s="12" t="s">
        <v>6</v>
      </c>
      <c r="O2716" s="12" t="s">
        <v>6</v>
      </c>
      <c r="P2716" s="12">
        <v>620</v>
      </c>
      <c r="Q2716" s="12" t="s">
        <v>6</v>
      </c>
      <c r="R2716">
        <v>2715</v>
      </c>
    </row>
    <row r="2717" spans="1:18" ht="15" x14ac:dyDescent="0.45">
      <c r="A2717">
        <v>31961</v>
      </c>
      <c r="D2717">
        <v>1</v>
      </c>
      <c r="E2717">
        <v>8</v>
      </c>
      <c r="F2717">
        <v>31</v>
      </c>
      <c r="G2717">
        <v>253.48</v>
      </c>
      <c r="H2717">
        <v>11</v>
      </c>
      <c r="I2717">
        <v>97.56</v>
      </c>
      <c r="J2717">
        <v>43</v>
      </c>
      <c r="K2717">
        <v>359.04</v>
      </c>
      <c r="L2717" s="11" t="s">
        <v>11923</v>
      </c>
      <c r="M2717" s="12" t="s">
        <v>6</v>
      </c>
      <c r="N2717" s="12" t="s">
        <v>6</v>
      </c>
      <c r="O2717" s="12" t="s">
        <v>6</v>
      </c>
      <c r="P2717" s="12" t="s">
        <v>6</v>
      </c>
      <c r="Q2717" s="12" t="s">
        <v>6</v>
      </c>
      <c r="R2717">
        <v>2716</v>
      </c>
    </row>
    <row r="2718" spans="1:18" ht="15" x14ac:dyDescent="0.45">
      <c r="A2718">
        <v>11056</v>
      </c>
      <c r="B2718">
        <v>14</v>
      </c>
      <c r="C2718">
        <v>72.8</v>
      </c>
      <c r="D2718">
        <v>14</v>
      </c>
      <c r="E2718">
        <v>72.8</v>
      </c>
      <c r="F2718">
        <v>22</v>
      </c>
      <c r="G2718">
        <v>114.4</v>
      </c>
      <c r="H2718">
        <v>19</v>
      </c>
      <c r="I2718">
        <v>98.8</v>
      </c>
      <c r="J2718">
        <v>69</v>
      </c>
      <c r="K2718">
        <v>358.8</v>
      </c>
      <c r="L2718" s="11" t="s">
        <v>11927</v>
      </c>
      <c r="M2718" s="12" t="s">
        <v>6</v>
      </c>
      <c r="N2718" s="12" t="s">
        <v>6</v>
      </c>
      <c r="O2718" s="12" t="s">
        <v>6</v>
      </c>
      <c r="P2718" s="12" t="s">
        <v>6</v>
      </c>
      <c r="Q2718" s="12">
        <v>423</v>
      </c>
      <c r="R2718">
        <v>2717</v>
      </c>
    </row>
    <row r="2719" spans="1:18" ht="15" x14ac:dyDescent="0.45">
      <c r="A2719">
        <v>31264</v>
      </c>
      <c r="B2719">
        <v>53</v>
      </c>
      <c r="C2719">
        <v>137.59</v>
      </c>
      <c r="D2719">
        <v>28</v>
      </c>
      <c r="E2719">
        <v>72.8</v>
      </c>
      <c r="F2719">
        <v>57</v>
      </c>
      <c r="G2719">
        <v>148.19999999999999</v>
      </c>
      <c r="J2719">
        <v>138</v>
      </c>
      <c r="K2719">
        <v>358.59</v>
      </c>
      <c r="L2719" s="11" t="s">
        <v>11928</v>
      </c>
      <c r="M2719" s="12" t="s">
        <v>6</v>
      </c>
      <c r="N2719" s="12">
        <v>636</v>
      </c>
      <c r="O2719" s="12" t="s">
        <v>6</v>
      </c>
      <c r="P2719" s="12" t="s">
        <v>6</v>
      </c>
      <c r="Q2719" s="12" t="s">
        <v>6</v>
      </c>
      <c r="R2719">
        <v>2718</v>
      </c>
    </row>
    <row r="2720" spans="1:18" ht="15" x14ac:dyDescent="0.45">
      <c r="A2720">
        <v>28105</v>
      </c>
      <c r="F2720">
        <v>47</v>
      </c>
      <c r="G2720">
        <v>176.84</v>
      </c>
      <c r="H2720">
        <v>47</v>
      </c>
      <c r="I2720">
        <v>181.67</v>
      </c>
      <c r="J2720">
        <v>94</v>
      </c>
      <c r="K2720">
        <v>358.51</v>
      </c>
      <c r="L2720" s="11" t="s">
        <v>11927</v>
      </c>
      <c r="M2720" s="12" t="s">
        <v>6</v>
      </c>
      <c r="N2720" s="12" t="s">
        <v>6</v>
      </c>
      <c r="O2720" s="12" t="s">
        <v>6</v>
      </c>
      <c r="P2720" s="12" t="s">
        <v>6</v>
      </c>
      <c r="Q2720" s="12">
        <v>424</v>
      </c>
      <c r="R2720">
        <v>2719</v>
      </c>
    </row>
    <row r="2721" spans="1:18" ht="15" x14ac:dyDescent="0.45">
      <c r="A2721">
        <v>28845</v>
      </c>
      <c r="B2721">
        <v>10</v>
      </c>
      <c r="C2721">
        <v>46</v>
      </c>
      <c r="D2721">
        <v>31</v>
      </c>
      <c r="E2721">
        <v>142.6</v>
      </c>
      <c r="F2721">
        <v>19</v>
      </c>
      <c r="G2721">
        <v>87.03</v>
      </c>
      <c r="H2721">
        <v>18</v>
      </c>
      <c r="I2721">
        <v>82.8</v>
      </c>
      <c r="J2721">
        <v>78</v>
      </c>
      <c r="K2721">
        <v>358.43</v>
      </c>
      <c r="L2721" s="11" t="s">
        <v>11928</v>
      </c>
      <c r="M2721" s="12" t="s">
        <v>6</v>
      </c>
      <c r="N2721" s="12">
        <v>637</v>
      </c>
      <c r="O2721" s="12" t="s">
        <v>6</v>
      </c>
      <c r="P2721" s="12" t="s">
        <v>6</v>
      </c>
      <c r="Q2721" s="12" t="s">
        <v>6</v>
      </c>
      <c r="R2721">
        <v>2720</v>
      </c>
    </row>
    <row r="2722" spans="1:18" ht="15" x14ac:dyDescent="0.45">
      <c r="A2722">
        <v>30407</v>
      </c>
      <c r="B2722">
        <v>11</v>
      </c>
      <c r="C2722">
        <v>163.9</v>
      </c>
      <c r="D2722">
        <v>12</v>
      </c>
      <c r="E2722">
        <v>178.8</v>
      </c>
      <c r="F2722">
        <v>1</v>
      </c>
      <c r="G2722">
        <v>14.9</v>
      </c>
      <c r="J2722">
        <v>24</v>
      </c>
      <c r="K2722">
        <v>357.6</v>
      </c>
      <c r="L2722" s="11" t="s">
        <v>11926</v>
      </c>
      <c r="M2722" s="12" t="s">
        <v>6</v>
      </c>
      <c r="N2722" s="12" t="s">
        <v>6</v>
      </c>
      <c r="O2722" s="12" t="s">
        <v>6</v>
      </c>
      <c r="P2722" s="12">
        <v>621</v>
      </c>
      <c r="Q2722" s="12" t="s">
        <v>6</v>
      </c>
      <c r="R2722">
        <v>2721</v>
      </c>
    </row>
    <row r="2723" spans="1:18" ht="15" x14ac:dyDescent="0.45">
      <c r="A2723">
        <v>31647</v>
      </c>
      <c r="B2723">
        <v>2</v>
      </c>
      <c r="C2723">
        <v>31.2</v>
      </c>
      <c r="D2723">
        <v>2</v>
      </c>
      <c r="E2723">
        <v>31.2</v>
      </c>
      <c r="F2723">
        <v>4</v>
      </c>
      <c r="G2723">
        <v>62.4</v>
      </c>
      <c r="H2723">
        <v>15</v>
      </c>
      <c r="I2723">
        <v>232.75</v>
      </c>
      <c r="J2723">
        <v>23</v>
      </c>
      <c r="K2723">
        <v>357.55</v>
      </c>
      <c r="L2723" s="11" t="s">
        <v>11928</v>
      </c>
      <c r="M2723" s="12" t="s">
        <v>6</v>
      </c>
      <c r="N2723" s="12">
        <v>638</v>
      </c>
      <c r="O2723" s="12" t="s">
        <v>6</v>
      </c>
      <c r="P2723" s="12" t="s">
        <v>6</v>
      </c>
      <c r="Q2723" s="12" t="s">
        <v>6</v>
      </c>
      <c r="R2723">
        <v>2722</v>
      </c>
    </row>
    <row r="2724" spans="1:18" ht="15" x14ac:dyDescent="0.45">
      <c r="A2724">
        <v>29332</v>
      </c>
      <c r="B2724">
        <v>6</v>
      </c>
      <c r="C2724">
        <v>54</v>
      </c>
      <c r="D2724">
        <v>15</v>
      </c>
      <c r="E2724">
        <v>134.28</v>
      </c>
      <c r="F2724">
        <v>9</v>
      </c>
      <c r="G2724">
        <v>80.28</v>
      </c>
      <c r="H2724">
        <v>10</v>
      </c>
      <c r="I2724">
        <v>88.56</v>
      </c>
      <c r="J2724">
        <v>40</v>
      </c>
      <c r="K2724">
        <v>357.12</v>
      </c>
      <c r="L2724" s="11" t="s">
        <v>11925</v>
      </c>
      <c r="M2724" s="12" t="s">
        <v>6</v>
      </c>
      <c r="N2724" s="12" t="s">
        <v>6</v>
      </c>
      <c r="O2724" s="12">
        <v>493</v>
      </c>
      <c r="P2724" s="12" t="s">
        <v>6</v>
      </c>
      <c r="Q2724" s="12" t="s">
        <v>6</v>
      </c>
      <c r="R2724">
        <v>2723</v>
      </c>
    </row>
    <row r="2725" spans="1:18" ht="15" x14ac:dyDescent="0.45">
      <c r="A2725">
        <v>28138</v>
      </c>
      <c r="B2725">
        <v>23</v>
      </c>
      <c r="C2725">
        <v>98.56</v>
      </c>
      <c r="D2725">
        <v>30</v>
      </c>
      <c r="E2725">
        <v>129</v>
      </c>
      <c r="F2725">
        <v>18</v>
      </c>
      <c r="G2725">
        <v>73.5</v>
      </c>
      <c r="H2725">
        <v>14</v>
      </c>
      <c r="I2725">
        <v>56</v>
      </c>
      <c r="J2725">
        <v>85</v>
      </c>
      <c r="K2725">
        <v>357.06</v>
      </c>
      <c r="L2725" s="11" t="s">
        <v>11926</v>
      </c>
      <c r="M2725" s="12" t="s">
        <v>6</v>
      </c>
      <c r="N2725" s="12" t="s">
        <v>6</v>
      </c>
      <c r="O2725" s="12" t="s">
        <v>6</v>
      </c>
      <c r="P2725" s="12">
        <v>622</v>
      </c>
      <c r="Q2725" s="12" t="s">
        <v>6</v>
      </c>
      <c r="R2725">
        <v>2724</v>
      </c>
    </row>
    <row r="2726" spans="1:18" ht="15" x14ac:dyDescent="0.45">
      <c r="A2726">
        <v>16664</v>
      </c>
      <c r="B2726">
        <v>1</v>
      </c>
      <c r="C2726">
        <v>119</v>
      </c>
      <c r="D2726">
        <v>1</v>
      </c>
      <c r="E2726">
        <v>119</v>
      </c>
      <c r="H2726">
        <v>1</v>
      </c>
      <c r="I2726">
        <v>119</v>
      </c>
      <c r="J2726">
        <v>3</v>
      </c>
      <c r="K2726">
        <v>357</v>
      </c>
      <c r="L2726" s="11" t="s">
        <v>11925</v>
      </c>
      <c r="M2726" s="12" t="s">
        <v>6</v>
      </c>
      <c r="N2726" s="12" t="s">
        <v>6</v>
      </c>
      <c r="O2726" s="12">
        <v>494</v>
      </c>
      <c r="P2726" s="12" t="s">
        <v>6</v>
      </c>
      <c r="Q2726" s="12" t="s">
        <v>6</v>
      </c>
      <c r="R2726">
        <v>2725</v>
      </c>
    </row>
    <row r="2727" spans="1:18" ht="15" x14ac:dyDescent="0.45">
      <c r="A2727">
        <v>29387</v>
      </c>
      <c r="B2727">
        <v>17</v>
      </c>
      <c r="C2727">
        <v>357</v>
      </c>
      <c r="J2727">
        <v>17</v>
      </c>
      <c r="K2727">
        <v>357</v>
      </c>
      <c r="L2727" s="11" t="s">
        <v>6</v>
      </c>
      <c r="M2727" s="12" t="s">
        <v>6</v>
      </c>
      <c r="N2727" s="12" t="s">
        <v>6</v>
      </c>
      <c r="O2727" s="12" t="s">
        <v>6</v>
      </c>
      <c r="P2727" s="12" t="s">
        <v>6</v>
      </c>
      <c r="Q2727" s="12" t="s">
        <v>6</v>
      </c>
      <c r="R2727">
        <v>2726</v>
      </c>
    </row>
    <row r="2728" spans="1:18" ht="15" x14ac:dyDescent="0.45">
      <c r="A2728">
        <v>28822</v>
      </c>
      <c r="D2728">
        <v>1</v>
      </c>
      <c r="E2728">
        <v>87</v>
      </c>
      <c r="F2728">
        <v>2</v>
      </c>
      <c r="G2728">
        <v>179.8</v>
      </c>
      <c r="H2728">
        <v>1</v>
      </c>
      <c r="I2728">
        <v>89.9</v>
      </c>
      <c r="J2728">
        <v>4</v>
      </c>
      <c r="K2728">
        <v>356.70000000000005</v>
      </c>
      <c r="L2728" s="11" t="s">
        <v>11926</v>
      </c>
      <c r="M2728" s="12" t="s">
        <v>6</v>
      </c>
      <c r="N2728" s="12" t="s">
        <v>6</v>
      </c>
      <c r="O2728" s="12" t="s">
        <v>6</v>
      </c>
      <c r="P2728" s="12">
        <v>623</v>
      </c>
      <c r="Q2728" s="12" t="s">
        <v>6</v>
      </c>
      <c r="R2728">
        <v>2727</v>
      </c>
    </row>
    <row r="2729" spans="1:18" ht="15" x14ac:dyDescent="0.45">
      <c r="A2729">
        <v>10997</v>
      </c>
      <c r="B2729">
        <v>2</v>
      </c>
      <c r="C2729">
        <v>35.6</v>
      </c>
      <c r="D2729">
        <v>10</v>
      </c>
      <c r="E2729">
        <v>178</v>
      </c>
      <c r="F2729">
        <v>5</v>
      </c>
      <c r="G2729">
        <v>89.2</v>
      </c>
      <c r="H2729">
        <v>3</v>
      </c>
      <c r="I2729">
        <v>53.7</v>
      </c>
      <c r="J2729">
        <v>20</v>
      </c>
      <c r="K2729">
        <v>356.5</v>
      </c>
      <c r="L2729" s="11" t="s">
        <v>11927</v>
      </c>
      <c r="M2729" s="12" t="s">
        <v>6</v>
      </c>
      <c r="N2729" s="12" t="s">
        <v>6</v>
      </c>
      <c r="O2729" s="12" t="s">
        <v>6</v>
      </c>
      <c r="P2729" s="12" t="s">
        <v>6</v>
      </c>
      <c r="Q2729" s="12">
        <v>425</v>
      </c>
      <c r="R2729">
        <v>2728</v>
      </c>
    </row>
    <row r="2730" spans="1:18" ht="15" x14ac:dyDescent="0.45">
      <c r="A2730">
        <v>18130</v>
      </c>
      <c r="D2730">
        <v>12</v>
      </c>
      <c r="E2730">
        <v>118.8</v>
      </c>
      <c r="F2730">
        <v>24</v>
      </c>
      <c r="G2730">
        <v>237.6</v>
      </c>
      <c r="J2730">
        <v>36</v>
      </c>
      <c r="K2730">
        <v>356.4</v>
      </c>
      <c r="L2730" s="11" t="s">
        <v>11926</v>
      </c>
      <c r="M2730" s="12" t="s">
        <v>6</v>
      </c>
      <c r="N2730" s="12" t="s">
        <v>6</v>
      </c>
      <c r="O2730" s="12" t="s">
        <v>6</v>
      </c>
      <c r="P2730" s="12">
        <v>624</v>
      </c>
      <c r="Q2730" s="12" t="s">
        <v>6</v>
      </c>
      <c r="R2730">
        <v>2729</v>
      </c>
    </row>
    <row r="2731" spans="1:18" ht="15" x14ac:dyDescent="0.45">
      <c r="A2731">
        <v>12424</v>
      </c>
      <c r="B2731">
        <v>20</v>
      </c>
      <c r="C2731">
        <v>245.02</v>
      </c>
      <c r="D2731">
        <v>2</v>
      </c>
      <c r="E2731">
        <v>24.6</v>
      </c>
      <c r="F2731">
        <v>4</v>
      </c>
      <c r="G2731">
        <v>49.2</v>
      </c>
      <c r="H2731">
        <v>3</v>
      </c>
      <c r="I2731">
        <v>36.9</v>
      </c>
      <c r="J2731">
        <v>29</v>
      </c>
      <c r="K2731">
        <v>355.71999999999997</v>
      </c>
      <c r="L2731" s="11" t="s">
        <v>11927</v>
      </c>
      <c r="M2731" s="12" t="s">
        <v>6</v>
      </c>
      <c r="N2731" s="12" t="s">
        <v>6</v>
      </c>
      <c r="O2731" s="12" t="s">
        <v>6</v>
      </c>
      <c r="P2731" s="12" t="s">
        <v>6</v>
      </c>
      <c r="Q2731" s="12">
        <v>426</v>
      </c>
      <c r="R2731">
        <v>2730</v>
      </c>
    </row>
    <row r="2732" spans="1:18" ht="15" x14ac:dyDescent="0.45">
      <c r="A2732">
        <v>16232</v>
      </c>
      <c r="B2732">
        <v>12</v>
      </c>
      <c r="C2732">
        <v>100.13</v>
      </c>
      <c r="D2732">
        <v>8</v>
      </c>
      <c r="E2732">
        <v>67.2</v>
      </c>
      <c r="F2732">
        <v>12</v>
      </c>
      <c r="G2732">
        <v>100.8</v>
      </c>
      <c r="H2732">
        <v>7</v>
      </c>
      <c r="I2732">
        <v>87.5</v>
      </c>
      <c r="J2732">
        <v>39</v>
      </c>
      <c r="K2732">
        <v>355.63</v>
      </c>
      <c r="L2732" s="11" t="s">
        <v>11926</v>
      </c>
      <c r="M2732" s="12" t="s">
        <v>6</v>
      </c>
      <c r="N2732" s="12" t="s">
        <v>6</v>
      </c>
      <c r="O2732" s="12" t="s">
        <v>6</v>
      </c>
      <c r="P2732" s="12">
        <v>625</v>
      </c>
      <c r="Q2732" s="12" t="s">
        <v>6</v>
      </c>
      <c r="R2732">
        <v>2731</v>
      </c>
    </row>
    <row r="2733" spans="1:18" ht="15" x14ac:dyDescent="0.45">
      <c r="A2733">
        <v>16200</v>
      </c>
      <c r="D2733">
        <v>10</v>
      </c>
      <c r="E2733">
        <v>35.71</v>
      </c>
      <c r="F2733">
        <v>46</v>
      </c>
      <c r="G2733">
        <v>165.31</v>
      </c>
      <c r="H2733">
        <v>43</v>
      </c>
      <c r="I2733">
        <v>154.51</v>
      </c>
      <c r="J2733">
        <v>99</v>
      </c>
      <c r="K2733">
        <v>355.53</v>
      </c>
      <c r="L2733" s="11" t="s">
        <v>11926</v>
      </c>
      <c r="M2733" s="12" t="s">
        <v>6</v>
      </c>
      <c r="N2733" s="12" t="s">
        <v>6</v>
      </c>
      <c r="O2733" s="12" t="s">
        <v>6</v>
      </c>
      <c r="P2733" s="12">
        <v>626</v>
      </c>
      <c r="Q2733" s="12" t="s">
        <v>6</v>
      </c>
      <c r="R2733">
        <v>2732</v>
      </c>
    </row>
    <row r="2734" spans="1:18" ht="15" x14ac:dyDescent="0.45">
      <c r="A2734">
        <v>27193</v>
      </c>
      <c r="B2734">
        <v>3</v>
      </c>
      <c r="C2734">
        <v>23.9</v>
      </c>
      <c r="D2734">
        <v>19</v>
      </c>
      <c r="E2734">
        <v>149.47</v>
      </c>
      <c r="F2734">
        <v>11</v>
      </c>
      <c r="G2734">
        <v>86.9</v>
      </c>
      <c r="H2734">
        <v>12</v>
      </c>
      <c r="I2734">
        <v>94.8</v>
      </c>
      <c r="J2734">
        <v>45</v>
      </c>
      <c r="K2734">
        <v>355.07</v>
      </c>
      <c r="L2734" s="11" t="s">
        <v>11925</v>
      </c>
      <c r="M2734" s="12" t="s">
        <v>6</v>
      </c>
      <c r="N2734" s="12" t="s">
        <v>6</v>
      </c>
      <c r="O2734" s="12">
        <v>495</v>
      </c>
      <c r="P2734" s="12" t="s">
        <v>6</v>
      </c>
      <c r="Q2734" s="12" t="s">
        <v>6</v>
      </c>
      <c r="R2734">
        <v>2733</v>
      </c>
    </row>
    <row r="2735" spans="1:18" ht="15" x14ac:dyDescent="0.45">
      <c r="A2735">
        <v>16207</v>
      </c>
      <c r="B2735">
        <v>31</v>
      </c>
      <c r="C2735">
        <v>108.5</v>
      </c>
      <c r="D2735">
        <v>17</v>
      </c>
      <c r="E2735">
        <v>59.9</v>
      </c>
      <c r="F2735">
        <v>32</v>
      </c>
      <c r="G2735">
        <v>115.2</v>
      </c>
      <c r="H2735">
        <v>20</v>
      </c>
      <c r="I2735">
        <v>71.42</v>
      </c>
      <c r="J2735">
        <v>100</v>
      </c>
      <c r="K2735">
        <v>355.02000000000004</v>
      </c>
      <c r="L2735" s="11" t="s">
        <v>11926</v>
      </c>
      <c r="M2735" s="12" t="s">
        <v>6</v>
      </c>
      <c r="N2735" s="12" t="s">
        <v>6</v>
      </c>
      <c r="O2735" s="12" t="s">
        <v>6</v>
      </c>
      <c r="P2735" s="12">
        <v>627</v>
      </c>
      <c r="Q2735" s="12" t="s">
        <v>6</v>
      </c>
      <c r="R2735">
        <v>2734</v>
      </c>
    </row>
    <row r="2736" spans="1:18" ht="15" x14ac:dyDescent="0.45">
      <c r="A2736">
        <v>31726</v>
      </c>
      <c r="D2736">
        <v>4</v>
      </c>
      <c r="E2736">
        <v>142</v>
      </c>
      <c r="F2736">
        <v>5</v>
      </c>
      <c r="G2736">
        <v>177.5</v>
      </c>
      <c r="H2736">
        <v>1</v>
      </c>
      <c r="I2736">
        <v>35.5</v>
      </c>
      <c r="J2736">
        <v>10</v>
      </c>
      <c r="K2736">
        <v>355</v>
      </c>
      <c r="L2736" s="11" t="s">
        <v>11927</v>
      </c>
      <c r="M2736" s="12" t="s">
        <v>6</v>
      </c>
      <c r="N2736" s="12" t="s">
        <v>6</v>
      </c>
      <c r="O2736" s="12" t="s">
        <v>6</v>
      </c>
      <c r="P2736" s="12" t="s">
        <v>6</v>
      </c>
      <c r="Q2736" s="12">
        <v>427</v>
      </c>
      <c r="R2736">
        <v>2735</v>
      </c>
    </row>
    <row r="2737" spans="1:18" ht="15" x14ac:dyDescent="0.45">
      <c r="A2737">
        <v>28065</v>
      </c>
      <c r="B2737">
        <v>8</v>
      </c>
      <c r="C2737">
        <v>135.19999999999999</v>
      </c>
      <c r="D2737">
        <v>6</v>
      </c>
      <c r="E2737">
        <v>101.4</v>
      </c>
      <c r="F2737">
        <v>2</v>
      </c>
      <c r="G2737">
        <v>33.799999999999997</v>
      </c>
      <c r="H2737">
        <v>5</v>
      </c>
      <c r="I2737">
        <v>84.5</v>
      </c>
      <c r="J2737">
        <v>21</v>
      </c>
      <c r="K2737">
        <v>354.9</v>
      </c>
      <c r="L2737" s="11" t="s">
        <v>11927</v>
      </c>
      <c r="M2737" s="12" t="s">
        <v>6</v>
      </c>
      <c r="N2737" s="12" t="s">
        <v>6</v>
      </c>
      <c r="O2737" s="12" t="s">
        <v>6</v>
      </c>
      <c r="P2737" s="12" t="s">
        <v>6</v>
      </c>
      <c r="Q2737" s="12">
        <v>428</v>
      </c>
      <c r="R2737">
        <v>2736</v>
      </c>
    </row>
    <row r="2738" spans="1:18" ht="15" x14ac:dyDescent="0.45">
      <c r="A2738">
        <v>11914</v>
      </c>
      <c r="B2738">
        <v>11</v>
      </c>
      <c r="C2738">
        <v>52.8</v>
      </c>
      <c r="D2738">
        <v>12</v>
      </c>
      <c r="E2738">
        <v>57.22</v>
      </c>
      <c r="F2738">
        <v>26</v>
      </c>
      <c r="G2738">
        <v>124.8</v>
      </c>
      <c r="H2738">
        <v>25</v>
      </c>
      <c r="I2738">
        <v>120</v>
      </c>
      <c r="J2738">
        <v>74</v>
      </c>
      <c r="K2738">
        <v>354.82</v>
      </c>
      <c r="L2738" s="11" t="s">
        <v>11925</v>
      </c>
      <c r="M2738" s="12" t="s">
        <v>6</v>
      </c>
      <c r="N2738" s="12" t="s">
        <v>6</v>
      </c>
      <c r="O2738" s="12">
        <v>496</v>
      </c>
      <c r="P2738" s="12" t="s">
        <v>6</v>
      </c>
      <c r="Q2738" s="12" t="s">
        <v>6</v>
      </c>
      <c r="R2738">
        <v>2737</v>
      </c>
    </row>
    <row r="2739" spans="1:18" ht="15" x14ac:dyDescent="0.45">
      <c r="A2739">
        <v>12784</v>
      </c>
      <c r="B2739">
        <v>11</v>
      </c>
      <c r="C2739">
        <v>81.400000000000006</v>
      </c>
      <c r="D2739">
        <v>16</v>
      </c>
      <c r="E2739">
        <v>118.4</v>
      </c>
      <c r="F2739">
        <v>14</v>
      </c>
      <c r="G2739">
        <v>103.01</v>
      </c>
      <c r="H2739">
        <v>7</v>
      </c>
      <c r="I2739">
        <v>51.8</v>
      </c>
      <c r="J2739">
        <v>48</v>
      </c>
      <c r="K2739">
        <v>354.61</v>
      </c>
      <c r="L2739" s="11" t="s">
        <v>11927</v>
      </c>
      <c r="M2739" s="12" t="s">
        <v>6</v>
      </c>
      <c r="N2739" s="12" t="s">
        <v>6</v>
      </c>
      <c r="O2739" s="12" t="s">
        <v>6</v>
      </c>
      <c r="P2739" s="12" t="s">
        <v>6</v>
      </c>
      <c r="Q2739" s="12">
        <v>429</v>
      </c>
      <c r="R2739">
        <v>2738</v>
      </c>
    </row>
    <row r="2740" spans="1:18" ht="15" x14ac:dyDescent="0.45">
      <c r="A2740">
        <v>10278</v>
      </c>
      <c r="B2740">
        <v>33</v>
      </c>
      <c r="C2740">
        <v>112.2</v>
      </c>
      <c r="D2740">
        <v>10</v>
      </c>
      <c r="E2740">
        <v>34</v>
      </c>
      <c r="F2740">
        <v>21</v>
      </c>
      <c r="G2740">
        <v>71.5</v>
      </c>
      <c r="H2740">
        <v>39</v>
      </c>
      <c r="I2740">
        <v>136.5</v>
      </c>
      <c r="J2740">
        <v>103</v>
      </c>
      <c r="K2740">
        <v>354.2</v>
      </c>
      <c r="L2740" s="11" t="s">
        <v>11927</v>
      </c>
      <c r="M2740" s="12" t="s">
        <v>6</v>
      </c>
      <c r="N2740" s="12" t="s">
        <v>6</v>
      </c>
      <c r="O2740" s="12" t="s">
        <v>6</v>
      </c>
      <c r="P2740" s="12" t="s">
        <v>6</v>
      </c>
      <c r="Q2740" s="12">
        <v>430</v>
      </c>
      <c r="R2740">
        <v>2739</v>
      </c>
    </row>
    <row r="2741" spans="1:18" ht="15" x14ac:dyDescent="0.45">
      <c r="A2741">
        <v>28477</v>
      </c>
      <c r="B2741">
        <v>31</v>
      </c>
      <c r="C2741">
        <v>101.62</v>
      </c>
      <c r="D2741">
        <v>24</v>
      </c>
      <c r="E2741">
        <v>76.540000000000006</v>
      </c>
      <c r="F2741">
        <v>40</v>
      </c>
      <c r="G2741">
        <v>128</v>
      </c>
      <c r="H2741">
        <v>15</v>
      </c>
      <c r="I2741">
        <v>48</v>
      </c>
      <c r="J2741">
        <v>110</v>
      </c>
      <c r="K2741">
        <v>354.16</v>
      </c>
      <c r="L2741" s="11" t="s">
        <v>11926</v>
      </c>
      <c r="M2741" s="12" t="s">
        <v>6</v>
      </c>
      <c r="N2741" s="12" t="s">
        <v>6</v>
      </c>
      <c r="O2741" s="12" t="s">
        <v>6</v>
      </c>
      <c r="P2741" s="12">
        <v>628</v>
      </c>
      <c r="Q2741" s="12" t="s">
        <v>6</v>
      </c>
      <c r="R2741">
        <v>2740</v>
      </c>
    </row>
    <row r="2742" spans="1:18" ht="15" x14ac:dyDescent="0.45">
      <c r="A2742">
        <v>17308</v>
      </c>
      <c r="B2742">
        <v>59</v>
      </c>
      <c r="C2742">
        <v>111.5</v>
      </c>
      <c r="D2742">
        <v>53</v>
      </c>
      <c r="E2742">
        <v>100.7</v>
      </c>
      <c r="F2742">
        <v>75</v>
      </c>
      <c r="G2742">
        <v>141.9</v>
      </c>
      <c r="J2742">
        <v>187</v>
      </c>
      <c r="K2742">
        <v>354.1</v>
      </c>
      <c r="L2742" s="11" t="s">
        <v>11928</v>
      </c>
      <c r="M2742" s="12" t="s">
        <v>6</v>
      </c>
      <c r="N2742" s="12">
        <v>639</v>
      </c>
      <c r="O2742" s="12" t="s">
        <v>6</v>
      </c>
      <c r="P2742" s="12" t="s">
        <v>6</v>
      </c>
      <c r="Q2742" s="12" t="s">
        <v>6</v>
      </c>
      <c r="R2742">
        <v>2741</v>
      </c>
    </row>
    <row r="2743" spans="1:18" ht="15" x14ac:dyDescent="0.45">
      <c r="A2743">
        <v>28915</v>
      </c>
      <c r="D2743">
        <v>8</v>
      </c>
      <c r="E2743">
        <v>69.78</v>
      </c>
      <c r="F2743">
        <v>22</v>
      </c>
      <c r="G2743">
        <v>195.09</v>
      </c>
      <c r="H2743">
        <v>10</v>
      </c>
      <c r="I2743">
        <v>89</v>
      </c>
      <c r="J2743">
        <v>40</v>
      </c>
      <c r="K2743">
        <v>353.87</v>
      </c>
      <c r="L2743" s="11" t="s">
        <v>11925</v>
      </c>
      <c r="M2743" s="12" t="s">
        <v>6</v>
      </c>
      <c r="N2743" s="12" t="s">
        <v>6</v>
      </c>
      <c r="O2743" s="12">
        <v>497</v>
      </c>
      <c r="P2743" s="12" t="s">
        <v>6</v>
      </c>
      <c r="Q2743" s="12" t="s">
        <v>6</v>
      </c>
      <c r="R2743">
        <v>2742</v>
      </c>
    </row>
    <row r="2744" spans="1:18" ht="15" x14ac:dyDescent="0.45">
      <c r="A2744">
        <v>28712</v>
      </c>
      <c r="B2744">
        <v>11</v>
      </c>
      <c r="C2744">
        <v>63.8</v>
      </c>
      <c r="D2744">
        <v>8</v>
      </c>
      <c r="E2744">
        <v>46.4</v>
      </c>
      <c r="F2744">
        <v>21</v>
      </c>
      <c r="G2744">
        <v>121.8</v>
      </c>
      <c r="H2744">
        <v>21</v>
      </c>
      <c r="I2744">
        <v>121.8</v>
      </c>
      <c r="J2744">
        <v>61</v>
      </c>
      <c r="K2744">
        <v>353.8</v>
      </c>
      <c r="L2744" s="11" t="s">
        <v>11928</v>
      </c>
      <c r="M2744" s="12" t="s">
        <v>6</v>
      </c>
      <c r="N2744" s="12">
        <v>640</v>
      </c>
      <c r="O2744" s="12" t="s">
        <v>6</v>
      </c>
      <c r="P2744" s="12" t="s">
        <v>6</v>
      </c>
      <c r="Q2744" s="12" t="s">
        <v>6</v>
      </c>
      <c r="R2744">
        <v>2743</v>
      </c>
    </row>
    <row r="2745" spans="1:18" ht="15" x14ac:dyDescent="0.45">
      <c r="A2745">
        <v>11715</v>
      </c>
      <c r="D2745">
        <v>18</v>
      </c>
      <c r="E2745">
        <v>93.6</v>
      </c>
      <c r="F2745">
        <v>14</v>
      </c>
      <c r="G2745">
        <v>100.8</v>
      </c>
      <c r="H2745">
        <v>22</v>
      </c>
      <c r="I2745">
        <v>158.4</v>
      </c>
      <c r="J2745">
        <v>54</v>
      </c>
      <c r="K2745">
        <v>352.79999999999995</v>
      </c>
      <c r="L2745" s="11" t="s">
        <v>11928</v>
      </c>
      <c r="M2745" s="12" t="s">
        <v>6</v>
      </c>
      <c r="N2745" s="12">
        <v>641</v>
      </c>
      <c r="O2745" s="12" t="s">
        <v>6</v>
      </c>
      <c r="P2745" s="12" t="s">
        <v>6</v>
      </c>
      <c r="Q2745" s="12" t="s">
        <v>6</v>
      </c>
      <c r="R2745">
        <v>2744</v>
      </c>
    </row>
    <row r="2746" spans="1:18" ht="15" x14ac:dyDescent="0.45">
      <c r="A2746">
        <v>31345</v>
      </c>
      <c r="B2746">
        <v>7</v>
      </c>
      <c r="C2746">
        <v>176.4</v>
      </c>
      <c r="D2746">
        <v>2</v>
      </c>
      <c r="E2746">
        <v>50.4</v>
      </c>
      <c r="F2746">
        <v>3</v>
      </c>
      <c r="G2746">
        <v>75.599999999999994</v>
      </c>
      <c r="H2746">
        <v>2</v>
      </c>
      <c r="I2746">
        <v>50.4</v>
      </c>
      <c r="J2746">
        <v>14</v>
      </c>
      <c r="K2746">
        <v>352.79999999999995</v>
      </c>
      <c r="L2746" s="11" t="s">
        <v>11926</v>
      </c>
      <c r="M2746" s="12" t="s">
        <v>6</v>
      </c>
      <c r="N2746" s="12" t="s">
        <v>6</v>
      </c>
      <c r="O2746" s="12" t="s">
        <v>6</v>
      </c>
      <c r="P2746" s="12">
        <v>629</v>
      </c>
      <c r="Q2746" s="12" t="s">
        <v>6</v>
      </c>
      <c r="R2746">
        <v>2745</v>
      </c>
    </row>
    <row r="2747" spans="1:18" ht="15" x14ac:dyDescent="0.45">
      <c r="A2747">
        <v>2027939</v>
      </c>
      <c r="B2747">
        <v>27.65</v>
      </c>
      <c r="C2747">
        <v>123.67</v>
      </c>
      <c r="D2747">
        <v>12.81</v>
      </c>
      <c r="E2747">
        <v>56.94</v>
      </c>
      <c r="F2747">
        <v>18.760000000000002</v>
      </c>
      <c r="G2747">
        <v>83.51</v>
      </c>
      <c r="H2747">
        <v>19.809999999999999</v>
      </c>
      <c r="I2747">
        <v>88.59</v>
      </c>
      <c r="J2747">
        <v>79.03</v>
      </c>
      <c r="K2747">
        <v>352.71000000000004</v>
      </c>
      <c r="L2747" s="11" t="s">
        <v>11927</v>
      </c>
      <c r="M2747" s="12" t="s">
        <v>6</v>
      </c>
      <c r="N2747" s="12" t="s">
        <v>6</v>
      </c>
      <c r="O2747" s="12" t="s">
        <v>6</v>
      </c>
      <c r="P2747" s="12" t="s">
        <v>6</v>
      </c>
      <c r="Q2747" s="12">
        <v>431</v>
      </c>
      <c r="R2747">
        <v>2746</v>
      </c>
    </row>
    <row r="2748" spans="1:18" ht="15" x14ac:dyDescent="0.45">
      <c r="A2748">
        <v>11109</v>
      </c>
      <c r="B2748">
        <v>21</v>
      </c>
      <c r="C2748">
        <v>237.3</v>
      </c>
      <c r="D2748">
        <v>2</v>
      </c>
      <c r="E2748">
        <v>22.6</v>
      </c>
      <c r="F2748">
        <v>5</v>
      </c>
      <c r="G2748">
        <v>58</v>
      </c>
      <c r="H2748">
        <v>3</v>
      </c>
      <c r="I2748">
        <v>34.799999999999997</v>
      </c>
      <c r="J2748">
        <v>31</v>
      </c>
      <c r="K2748">
        <v>352.70000000000005</v>
      </c>
      <c r="L2748" s="11" t="s">
        <v>11927</v>
      </c>
      <c r="M2748" s="12" t="s">
        <v>6</v>
      </c>
      <c r="N2748" s="12" t="s">
        <v>6</v>
      </c>
      <c r="O2748" s="12" t="s">
        <v>6</v>
      </c>
      <c r="P2748" s="12" t="s">
        <v>6</v>
      </c>
      <c r="Q2748" s="12">
        <v>432</v>
      </c>
      <c r="R2748">
        <v>2747</v>
      </c>
    </row>
    <row r="2749" spans="1:18" ht="15" x14ac:dyDescent="0.45">
      <c r="A2749">
        <v>2031844</v>
      </c>
      <c r="D2749">
        <v>3.75</v>
      </c>
      <c r="E2749">
        <v>179.44</v>
      </c>
      <c r="F2749">
        <v>1.58</v>
      </c>
      <c r="G2749">
        <v>78.22</v>
      </c>
      <c r="H2749">
        <v>1.75</v>
      </c>
      <c r="I2749">
        <v>94.66</v>
      </c>
      <c r="J2749">
        <v>7.08</v>
      </c>
      <c r="K2749">
        <v>352.31999999999994</v>
      </c>
      <c r="L2749" s="11" t="s">
        <v>11924</v>
      </c>
      <c r="M2749" s="12">
        <v>371</v>
      </c>
      <c r="N2749" s="12" t="s">
        <v>6</v>
      </c>
      <c r="O2749" s="12" t="s">
        <v>6</v>
      </c>
      <c r="P2749" s="12" t="s">
        <v>6</v>
      </c>
      <c r="Q2749" s="12" t="s">
        <v>6</v>
      </c>
      <c r="R2749">
        <v>2748</v>
      </c>
    </row>
    <row r="2750" spans="1:18" ht="15" x14ac:dyDescent="0.45">
      <c r="A2750">
        <v>28987</v>
      </c>
      <c r="B2750">
        <v>11</v>
      </c>
      <c r="C2750">
        <v>66</v>
      </c>
      <c r="D2750">
        <v>11</v>
      </c>
      <c r="E2750">
        <v>66</v>
      </c>
      <c r="F2750">
        <v>7</v>
      </c>
      <c r="G2750">
        <v>42</v>
      </c>
      <c r="H2750">
        <v>30</v>
      </c>
      <c r="I2750">
        <v>178.08</v>
      </c>
      <c r="J2750">
        <v>59</v>
      </c>
      <c r="K2750">
        <v>352.08000000000004</v>
      </c>
      <c r="L2750" s="11" t="s">
        <v>11925</v>
      </c>
      <c r="M2750" s="12" t="s">
        <v>6</v>
      </c>
      <c r="N2750" s="12" t="s">
        <v>6</v>
      </c>
      <c r="O2750" s="12">
        <v>498</v>
      </c>
      <c r="P2750" s="12" t="s">
        <v>6</v>
      </c>
      <c r="Q2750" s="12" t="s">
        <v>6</v>
      </c>
      <c r="R2750">
        <v>2749</v>
      </c>
    </row>
    <row r="2751" spans="1:18" ht="15" x14ac:dyDescent="0.45">
      <c r="A2751">
        <v>13923</v>
      </c>
      <c r="B2751">
        <v>4</v>
      </c>
      <c r="C2751">
        <v>70.400000000000006</v>
      </c>
      <c r="D2751">
        <v>4</v>
      </c>
      <c r="E2751">
        <v>70.400000000000006</v>
      </c>
      <c r="F2751">
        <v>4</v>
      </c>
      <c r="G2751">
        <v>70.400000000000006</v>
      </c>
      <c r="H2751">
        <v>8</v>
      </c>
      <c r="I2751">
        <v>140.80000000000001</v>
      </c>
      <c r="J2751">
        <v>20</v>
      </c>
      <c r="K2751">
        <v>352</v>
      </c>
      <c r="L2751" s="11" t="s">
        <v>11926</v>
      </c>
      <c r="M2751" s="12" t="s">
        <v>6</v>
      </c>
      <c r="N2751" s="12" t="s">
        <v>6</v>
      </c>
      <c r="O2751" s="12" t="s">
        <v>6</v>
      </c>
      <c r="P2751" s="12">
        <v>630</v>
      </c>
      <c r="Q2751" s="12" t="s">
        <v>6</v>
      </c>
      <c r="R2751">
        <v>2750</v>
      </c>
    </row>
    <row r="2752" spans="1:18" ht="15" x14ac:dyDescent="0.45">
      <c r="A2752">
        <v>13873</v>
      </c>
      <c r="B2752">
        <v>8</v>
      </c>
      <c r="C2752">
        <v>134.4</v>
      </c>
      <c r="D2752">
        <v>7</v>
      </c>
      <c r="E2752">
        <v>116.26</v>
      </c>
      <c r="F2752">
        <v>6</v>
      </c>
      <c r="G2752">
        <v>100.8</v>
      </c>
      <c r="J2752">
        <v>21</v>
      </c>
      <c r="K2752">
        <v>351.46000000000004</v>
      </c>
      <c r="L2752" s="11" t="s">
        <v>11926</v>
      </c>
      <c r="M2752" s="12" t="s">
        <v>6</v>
      </c>
      <c r="N2752" s="12" t="s">
        <v>6</v>
      </c>
      <c r="O2752" s="12" t="s">
        <v>6</v>
      </c>
      <c r="P2752" s="12">
        <v>631</v>
      </c>
      <c r="Q2752" s="12" t="s">
        <v>6</v>
      </c>
      <c r="R2752">
        <v>2751</v>
      </c>
    </row>
    <row r="2753" spans="1:18" ht="15" x14ac:dyDescent="0.45">
      <c r="A2753">
        <v>31556</v>
      </c>
      <c r="B2753">
        <v>8</v>
      </c>
      <c r="C2753">
        <v>281.12</v>
      </c>
      <c r="D2753">
        <v>2</v>
      </c>
      <c r="E2753">
        <v>70.28</v>
      </c>
      <c r="J2753">
        <v>10</v>
      </c>
      <c r="K2753">
        <v>351.4</v>
      </c>
      <c r="L2753" s="11" t="s">
        <v>11924</v>
      </c>
      <c r="M2753" s="12">
        <v>372</v>
      </c>
      <c r="N2753" s="12" t="s">
        <v>6</v>
      </c>
      <c r="O2753" s="12" t="s">
        <v>6</v>
      </c>
      <c r="P2753" s="12" t="s">
        <v>6</v>
      </c>
      <c r="Q2753" s="12" t="s">
        <v>6</v>
      </c>
      <c r="R2753">
        <v>2752</v>
      </c>
    </row>
    <row r="2754" spans="1:18" ht="15" x14ac:dyDescent="0.45">
      <c r="A2754">
        <v>15852</v>
      </c>
      <c r="B2754">
        <v>24</v>
      </c>
      <c r="C2754">
        <v>165.6</v>
      </c>
      <c r="D2754">
        <v>4</v>
      </c>
      <c r="E2754">
        <v>27.6</v>
      </c>
      <c r="F2754">
        <v>12</v>
      </c>
      <c r="G2754">
        <v>82.8</v>
      </c>
      <c r="H2754">
        <v>11</v>
      </c>
      <c r="I2754">
        <v>75.349999999999994</v>
      </c>
      <c r="J2754">
        <v>51</v>
      </c>
      <c r="K2754">
        <v>351.35</v>
      </c>
      <c r="L2754" s="11" t="s">
        <v>11926</v>
      </c>
      <c r="M2754" s="12" t="s">
        <v>6</v>
      </c>
      <c r="N2754" s="12" t="s">
        <v>6</v>
      </c>
      <c r="O2754" s="12" t="s">
        <v>6</v>
      </c>
      <c r="P2754" s="12">
        <v>632</v>
      </c>
      <c r="Q2754" s="12" t="s">
        <v>6</v>
      </c>
      <c r="R2754">
        <v>2753</v>
      </c>
    </row>
    <row r="2755" spans="1:18" ht="15" x14ac:dyDescent="0.45">
      <c r="A2755">
        <v>11717</v>
      </c>
      <c r="B2755">
        <v>2</v>
      </c>
      <c r="C2755">
        <v>12.8</v>
      </c>
      <c r="D2755">
        <v>3</v>
      </c>
      <c r="E2755">
        <v>21.6</v>
      </c>
      <c r="F2755">
        <v>35</v>
      </c>
      <c r="G2755">
        <v>252</v>
      </c>
      <c r="H2755">
        <v>9</v>
      </c>
      <c r="I2755">
        <v>64.8</v>
      </c>
      <c r="J2755">
        <v>49</v>
      </c>
      <c r="K2755">
        <v>351.2</v>
      </c>
      <c r="L2755" s="11" t="s">
        <v>11927</v>
      </c>
      <c r="M2755" s="12" t="s">
        <v>6</v>
      </c>
      <c r="N2755" s="12" t="s">
        <v>6</v>
      </c>
      <c r="O2755" s="12" t="s">
        <v>6</v>
      </c>
      <c r="P2755" s="12" t="s">
        <v>6</v>
      </c>
      <c r="Q2755" s="12">
        <v>433</v>
      </c>
      <c r="R2755">
        <v>2754</v>
      </c>
    </row>
    <row r="2756" spans="1:18" ht="15" x14ac:dyDescent="0.45">
      <c r="A2756">
        <v>28298</v>
      </c>
      <c r="B2756">
        <v>27</v>
      </c>
      <c r="C2756">
        <v>118.1</v>
      </c>
      <c r="D2756">
        <v>21</v>
      </c>
      <c r="E2756">
        <v>92.4</v>
      </c>
      <c r="F2756">
        <v>8</v>
      </c>
      <c r="G2756">
        <v>35.200000000000003</v>
      </c>
      <c r="H2756">
        <v>24</v>
      </c>
      <c r="I2756">
        <v>105.25</v>
      </c>
      <c r="J2756">
        <v>80</v>
      </c>
      <c r="K2756">
        <v>350.95</v>
      </c>
      <c r="L2756" s="11" t="s">
        <v>11927</v>
      </c>
      <c r="M2756" s="12" t="s">
        <v>6</v>
      </c>
      <c r="N2756" s="12" t="s">
        <v>6</v>
      </c>
      <c r="O2756" s="12" t="s">
        <v>6</v>
      </c>
      <c r="P2756" s="12" t="s">
        <v>6</v>
      </c>
      <c r="Q2756" s="12">
        <v>434</v>
      </c>
      <c r="R2756">
        <v>2755</v>
      </c>
    </row>
    <row r="2757" spans="1:18" ht="15" x14ac:dyDescent="0.45">
      <c r="A2757">
        <v>16822</v>
      </c>
      <c r="B2757">
        <v>11</v>
      </c>
      <c r="C2757">
        <v>93.5</v>
      </c>
      <c r="D2757">
        <v>5</v>
      </c>
      <c r="E2757">
        <v>42.5</v>
      </c>
      <c r="F2757">
        <v>18</v>
      </c>
      <c r="G2757">
        <v>144</v>
      </c>
      <c r="H2757">
        <v>12</v>
      </c>
      <c r="I2757">
        <v>70.8</v>
      </c>
      <c r="J2757">
        <v>46</v>
      </c>
      <c r="K2757">
        <v>350.8</v>
      </c>
      <c r="L2757" s="11" t="s">
        <v>11925</v>
      </c>
      <c r="M2757" s="12" t="s">
        <v>6</v>
      </c>
      <c r="N2757" s="12" t="s">
        <v>6</v>
      </c>
      <c r="O2757" s="12">
        <v>499</v>
      </c>
      <c r="P2757" s="12" t="s">
        <v>6</v>
      </c>
      <c r="Q2757" s="12" t="s">
        <v>6</v>
      </c>
      <c r="R2757">
        <v>2756</v>
      </c>
    </row>
    <row r="2758" spans="1:18" ht="15" x14ac:dyDescent="0.45">
      <c r="A2758">
        <v>28916</v>
      </c>
      <c r="B2758">
        <v>47</v>
      </c>
      <c r="C2758">
        <v>162.82</v>
      </c>
      <c r="D2758">
        <v>42</v>
      </c>
      <c r="E2758">
        <v>145.88</v>
      </c>
      <c r="F2758">
        <v>11</v>
      </c>
      <c r="G2758">
        <v>38.5</v>
      </c>
      <c r="H2758">
        <v>1</v>
      </c>
      <c r="I2758">
        <v>3.5</v>
      </c>
      <c r="J2758">
        <v>101</v>
      </c>
      <c r="K2758">
        <v>350.7</v>
      </c>
      <c r="L2758" s="11" t="s">
        <v>11923</v>
      </c>
      <c r="M2758" s="12" t="s">
        <v>6</v>
      </c>
      <c r="N2758" s="12" t="s">
        <v>6</v>
      </c>
      <c r="O2758" s="12" t="s">
        <v>6</v>
      </c>
      <c r="P2758" s="12" t="s">
        <v>6</v>
      </c>
      <c r="Q2758" s="12" t="s">
        <v>6</v>
      </c>
      <c r="R2758">
        <v>2757</v>
      </c>
    </row>
    <row r="2759" spans="1:18" ht="15" x14ac:dyDescent="0.45">
      <c r="A2759">
        <v>10249</v>
      </c>
      <c r="B2759">
        <v>64</v>
      </c>
      <c r="C2759">
        <v>95.76</v>
      </c>
      <c r="D2759">
        <v>53</v>
      </c>
      <c r="E2759">
        <v>79.38</v>
      </c>
      <c r="F2759">
        <v>61</v>
      </c>
      <c r="G2759">
        <v>91.26</v>
      </c>
      <c r="H2759">
        <v>56</v>
      </c>
      <c r="I2759">
        <v>84</v>
      </c>
      <c r="J2759">
        <v>234</v>
      </c>
      <c r="K2759">
        <v>350.4</v>
      </c>
      <c r="L2759" s="11" t="s">
        <v>11927</v>
      </c>
      <c r="M2759" s="12" t="s">
        <v>6</v>
      </c>
      <c r="N2759" s="12" t="s">
        <v>6</v>
      </c>
      <c r="O2759" s="12" t="s">
        <v>6</v>
      </c>
      <c r="P2759" s="12" t="s">
        <v>6</v>
      </c>
      <c r="Q2759" s="12">
        <v>435</v>
      </c>
      <c r="R2759">
        <v>2758</v>
      </c>
    </row>
    <row r="2760" spans="1:18" ht="15" x14ac:dyDescent="0.45">
      <c r="A2760">
        <v>32099</v>
      </c>
      <c r="F2760">
        <v>73</v>
      </c>
      <c r="G2760">
        <v>350.4</v>
      </c>
      <c r="J2760">
        <v>73</v>
      </c>
      <c r="K2760">
        <v>350.4</v>
      </c>
      <c r="L2760" s="11" t="s">
        <v>11928</v>
      </c>
      <c r="M2760" s="12" t="s">
        <v>6</v>
      </c>
      <c r="N2760" s="12">
        <v>642</v>
      </c>
      <c r="O2760" s="12" t="s">
        <v>6</v>
      </c>
      <c r="P2760" s="12" t="s">
        <v>6</v>
      </c>
      <c r="Q2760" s="12" t="s">
        <v>6</v>
      </c>
      <c r="R2760">
        <v>2759</v>
      </c>
    </row>
    <row r="2761" spans="1:18" ht="15" x14ac:dyDescent="0.45">
      <c r="A2761">
        <v>16776</v>
      </c>
      <c r="B2761">
        <v>81</v>
      </c>
      <c r="C2761">
        <v>145.38</v>
      </c>
      <c r="D2761">
        <v>46</v>
      </c>
      <c r="E2761">
        <v>82.52</v>
      </c>
      <c r="F2761">
        <v>30</v>
      </c>
      <c r="G2761">
        <v>54</v>
      </c>
      <c r="H2761">
        <v>38</v>
      </c>
      <c r="I2761">
        <v>68.400000000000006</v>
      </c>
      <c r="J2761">
        <v>195</v>
      </c>
      <c r="K2761">
        <v>350.29999999999995</v>
      </c>
      <c r="L2761" s="11" t="s">
        <v>11926</v>
      </c>
      <c r="M2761" s="12" t="s">
        <v>6</v>
      </c>
      <c r="N2761" s="12" t="s">
        <v>6</v>
      </c>
      <c r="O2761" s="12" t="s">
        <v>6</v>
      </c>
      <c r="P2761" s="12">
        <v>633</v>
      </c>
      <c r="Q2761" s="12" t="s">
        <v>6</v>
      </c>
      <c r="R2761">
        <v>2760</v>
      </c>
    </row>
    <row r="2762" spans="1:18" ht="15" x14ac:dyDescent="0.45">
      <c r="A2762">
        <v>16652</v>
      </c>
      <c r="B2762">
        <v>3</v>
      </c>
      <c r="C2762">
        <v>116.7</v>
      </c>
      <c r="D2762">
        <v>1</v>
      </c>
      <c r="E2762">
        <v>38.9</v>
      </c>
      <c r="F2762">
        <v>3</v>
      </c>
      <c r="G2762">
        <v>116.7</v>
      </c>
      <c r="H2762">
        <v>2</v>
      </c>
      <c r="I2762">
        <v>77.8</v>
      </c>
      <c r="J2762">
        <v>9</v>
      </c>
      <c r="K2762">
        <v>350.1</v>
      </c>
      <c r="L2762" s="11" t="s">
        <v>11925</v>
      </c>
      <c r="M2762" s="12" t="s">
        <v>6</v>
      </c>
      <c r="N2762" s="12" t="s">
        <v>6</v>
      </c>
      <c r="O2762" s="12">
        <v>500</v>
      </c>
      <c r="P2762" s="12" t="s">
        <v>6</v>
      </c>
      <c r="Q2762" s="12" t="s">
        <v>6</v>
      </c>
      <c r="R2762">
        <v>2761</v>
      </c>
    </row>
    <row r="2763" spans="1:18" ht="15" x14ac:dyDescent="0.45">
      <c r="A2763">
        <v>16802</v>
      </c>
      <c r="B2763">
        <v>11</v>
      </c>
      <c r="C2763">
        <v>80.3</v>
      </c>
      <c r="D2763">
        <v>1</v>
      </c>
      <c r="E2763">
        <v>7.3</v>
      </c>
      <c r="F2763">
        <v>21</v>
      </c>
      <c r="G2763">
        <v>152.72</v>
      </c>
      <c r="H2763">
        <v>15</v>
      </c>
      <c r="I2763">
        <v>109.5</v>
      </c>
      <c r="J2763">
        <v>48</v>
      </c>
      <c r="K2763">
        <v>349.82</v>
      </c>
      <c r="L2763" s="11" t="s">
        <v>11926</v>
      </c>
      <c r="M2763" s="12" t="s">
        <v>6</v>
      </c>
      <c r="N2763" s="12" t="s">
        <v>6</v>
      </c>
      <c r="O2763" s="12" t="s">
        <v>6</v>
      </c>
      <c r="P2763" s="12">
        <v>634</v>
      </c>
      <c r="Q2763" s="12" t="s">
        <v>6</v>
      </c>
      <c r="R2763">
        <v>2762</v>
      </c>
    </row>
    <row r="2764" spans="1:18" ht="15" x14ac:dyDescent="0.45">
      <c r="A2764">
        <v>13853</v>
      </c>
      <c r="B2764">
        <v>8</v>
      </c>
      <c r="C2764">
        <v>121.6</v>
      </c>
      <c r="D2764">
        <v>2</v>
      </c>
      <c r="E2764">
        <v>30.4</v>
      </c>
      <c r="F2764">
        <v>8</v>
      </c>
      <c r="G2764">
        <v>121.6</v>
      </c>
      <c r="H2764">
        <v>5</v>
      </c>
      <c r="I2764">
        <v>76</v>
      </c>
      <c r="J2764">
        <v>23</v>
      </c>
      <c r="K2764">
        <v>349.6</v>
      </c>
      <c r="L2764" s="11" t="s">
        <v>11926</v>
      </c>
      <c r="M2764" s="12" t="s">
        <v>6</v>
      </c>
      <c r="N2764" s="12" t="s">
        <v>6</v>
      </c>
      <c r="O2764" s="12" t="s">
        <v>6</v>
      </c>
      <c r="P2764" s="12">
        <v>635</v>
      </c>
      <c r="Q2764" s="12" t="s">
        <v>6</v>
      </c>
      <c r="R2764">
        <v>2763</v>
      </c>
    </row>
    <row r="2765" spans="1:18" ht="15" x14ac:dyDescent="0.45">
      <c r="A2765">
        <v>23070</v>
      </c>
      <c r="B2765">
        <v>1</v>
      </c>
      <c r="C2765">
        <v>69.900000000000006</v>
      </c>
      <c r="H2765">
        <v>4</v>
      </c>
      <c r="I2765">
        <v>279.60000000000002</v>
      </c>
      <c r="J2765">
        <v>5</v>
      </c>
      <c r="K2765">
        <v>349.5</v>
      </c>
      <c r="L2765" s="11" t="s">
        <v>11925</v>
      </c>
      <c r="M2765" s="12" t="s">
        <v>6</v>
      </c>
      <c r="N2765" s="12" t="s">
        <v>6</v>
      </c>
      <c r="O2765" s="12">
        <v>501</v>
      </c>
      <c r="P2765" s="12" t="s">
        <v>6</v>
      </c>
      <c r="Q2765" s="12" t="s">
        <v>6</v>
      </c>
      <c r="R2765">
        <v>2764</v>
      </c>
    </row>
    <row r="2766" spans="1:18" ht="15" x14ac:dyDescent="0.45">
      <c r="A2766">
        <v>31677</v>
      </c>
      <c r="B2766">
        <v>11</v>
      </c>
      <c r="C2766">
        <v>49.5</v>
      </c>
      <c r="D2766">
        <v>17</v>
      </c>
      <c r="E2766">
        <v>76.5</v>
      </c>
      <c r="F2766">
        <v>18</v>
      </c>
      <c r="G2766">
        <v>80.64</v>
      </c>
      <c r="H2766">
        <v>32</v>
      </c>
      <c r="I2766">
        <v>142.56</v>
      </c>
      <c r="J2766">
        <v>78</v>
      </c>
      <c r="K2766">
        <v>349.2</v>
      </c>
      <c r="L2766" s="11" t="s">
        <v>11927</v>
      </c>
      <c r="M2766" s="12" t="s">
        <v>6</v>
      </c>
      <c r="N2766" s="12" t="s">
        <v>6</v>
      </c>
      <c r="O2766" s="12" t="s">
        <v>6</v>
      </c>
      <c r="P2766" s="12" t="s">
        <v>6</v>
      </c>
      <c r="Q2766" s="12">
        <v>436</v>
      </c>
      <c r="R2766">
        <v>2765</v>
      </c>
    </row>
    <row r="2767" spans="1:18" ht="15" x14ac:dyDescent="0.45">
      <c r="A2767">
        <v>10127</v>
      </c>
      <c r="B2767">
        <v>61</v>
      </c>
      <c r="C2767">
        <v>134.02000000000001</v>
      </c>
      <c r="D2767">
        <v>34</v>
      </c>
      <c r="E2767">
        <v>74.8</v>
      </c>
      <c r="F2767">
        <v>52</v>
      </c>
      <c r="G2767">
        <v>114.04</v>
      </c>
      <c r="H2767">
        <v>12</v>
      </c>
      <c r="I2767">
        <v>26.22</v>
      </c>
      <c r="J2767">
        <v>159</v>
      </c>
      <c r="K2767">
        <v>349.08000000000004</v>
      </c>
      <c r="L2767" s="11" t="s">
        <v>11925</v>
      </c>
      <c r="M2767" s="12" t="s">
        <v>6</v>
      </c>
      <c r="N2767" s="12" t="s">
        <v>6</v>
      </c>
      <c r="O2767" s="12">
        <v>502</v>
      </c>
      <c r="P2767" s="12" t="s">
        <v>6</v>
      </c>
      <c r="Q2767" s="12" t="s">
        <v>6</v>
      </c>
      <c r="R2767">
        <v>2766</v>
      </c>
    </row>
    <row r="2768" spans="1:18" ht="15" x14ac:dyDescent="0.45">
      <c r="A2768">
        <v>15192</v>
      </c>
      <c r="B2768">
        <v>92</v>
      </c>
      <c r="C2768">
        <v>119.4</v>
      </c>
      <c r="D2768">
        <v>59</v>
      </c>
      <c r="E2768">
        <v>86.3</v>
      </c>
      <c r="F2768">
        <v>56</v>
      </c>
      <c r="G2768">
        <v>83.52</v>
      </c>
      <c r="H2768">
        <v>40</v>
      </c>
      <c r="I2768">
        <v>59.76</v>
      </c>
      <c r="J2768">
        <v>247</v>
      </c>
      <c r="K2768">
        <v>348.97999999999996</v>
      </c>
      <c r="L2768" s="11" t="s">
        <v>11928</v>
      </c>
      <c r="M2768" s="12" t="s">
        <v>6</v>
      </c>
      <c r="N2768" s="12">
        <v>643</v>
      </c>
      <c r="O2768" s="12" t="s">
        <v>6</v>
      </c>
      <c r="P2768" s="12" t="s">
        <v>6</v>
      </c>
      <c r="Q2768" s="12" t="s">
        <v>6</v>
      </c>
      <c r="R2768">
        <v>2767</v>
      </c>
    </row>
    <row r="2769" spans="1:18" ht="15" x14ac:dyDescent="0.45">
      <c r="A2769">
        <v>10891</v>
      </c>
      <c r="B2769">
        <v>8</v>
      </c>
      <c r="C2769">
        <v>199.2</v>
      </c>
      <c r="D2769">
        <v>1</v>
      </c>
      <c r="E2769">
        <v>24.9</v>
      </c>
      <c r="F2769">
        <v>1</v>
      </c>
      <c r="G2769">
        <v>24.9</v>
      </c>
      <c r="H2769">
        <v>4</v>
      </c>
      <c r="I2769">
        <v>99.6</v>
      </c>
      <c r="J2769">
        <v>14</v>
      </c>
      <c r="K2769">
        <v>348.6</v>
      </c>
      <c r="L2769" s="11" t="s">
        <v>11925</v>
      </c>
      <c r="M2769" s="12" t="s">
        <v>6</v>
      </c>
      <c r="N2769" s="12" t="s">
        <v>6</v>
      </c>
      <c r="O2769" s="12">
        <v>503</v>
      </c>
      <c r="P2769" s="12" t="s">
        <v>6</v>
      </c>
      <c r="Q2769" s="12" t="s">
        <v>6</v>
      </c>
      <c r="R2769">
        <v>2768</v>
      </c>
    </row>
    <row r="2770" spans="1:18" ht="15" x14ac:dyDescent="0.45">
      <c r="A2770">
        <v>27960</v>
      </c>
      <c r="B2770">
        <v>3</v>
      </c>
      <c r="C2770">
        <v>74.7</v>
      </c>
      <c r="D2770">
        <v>5</v>
      </c>
      <c r="E2770">
        <v>124.5</v>
      </c>
      <c r="F2770">
        <v>1</v>
      </c>
      <c r="G2770">
        <v>24.9</v>
      </c>
      <c r="H2770">
        <v>5</v>
      </c>
      <c r="I2770">
        <v>124.5</v>
      </c>
      <c r="J2770">
        <v>14</v>
      </c>
      <c r="K2770">
        <v>348.6</v>
      </c>
      <c r="L2770" s="11" t="s">
        <v>11923</v>
      </c>
      <c r="M2770" s="12" t="s">
        <v>6</v>
      </c>
      <c r="N2770" s="12" t="s">
        <v>6</v>
      </c>
      <c r="O2770" s="12" t="s">
        <v>6</v>
      </c>
      <c r="P2770" s="12" t="s">
        <v>6</v>
      </c>
      <c r="Q2770" s="12" t="s">
        <v>6</v>
      </c>
      <c r="R2770">
        <v>2769</v>
      </c>
    </row>
    <row r="2771" spans="1:18" ht="15" x14ac:dyDescent="0.45">
      <c r="A2771">
        <v>16705</v>
      </c>
      <c r="B2771">
        <v>8</v>
      </c>
      <c r="C2771">
        <v>33.26</v>
      </c>
      <c r="D2771">
        <v>27</v>
      </c>
      <c r="E2771">
        <v>113.4</v>
      </c>
      <c r="F2771">
        <v>18</v>
      </c>
      <c r="G2771">
        <v>75.599999999999994</v>
      </c>
      <c r="H2771">
        <v>30</v>
      </c>
      <c r="I2771">
        <v>126</v>
      </c>
      <c r="J2771">
        <v>83</v>
      </c>
      <c r="K2771">
        <v>348.26</v>
      </c>
      <c r="L2771" s="11" t="s">
        <v>11928</v>
      </c>
      <c r="M2771" s="12" t="s">
        <v>6</v>
      </c>
      <c r="N2771" s="12">
        <v>644</v>
      </c>
      <c r="O2771" s="12" t="s">
        <v>6</v>
      </c>
      <c r="P2771" s="12" t="s">
        <v>6</v>
      </c>
      <c r="Q2771" s="12" t="s">
        <v>6</v>
      </c>
      <c r="R2771">
        <v>2770</v>
      </c>
    </row>
    <row r="2772" spans="1:18" ht="15" x14ac:dyDescent="0.45">
      <c r="A2772">
        <v>14852</v>
      </c>
      <c r="B2772">
        <v>19</v>
      </c>
      <c r="C2772">
        <v>93.1</v>
      </c>
      <c r="D2772">
        <v>19</v>
      </c>
      <c r="E2772">
        <v>94.9</v>
      </c>
      <c r="F2772">
        <v>15</v>
      </c>
      <c r="G2772">
        <v>75</v>
      </c>
      <c r="H2772">
        <v>17</v>
      </c>
      <c r="I2772">
        <v>85</v>
      </c>
      <c r="J2772">
        <v>70</v>
      </c>
      <c r="K2772">
        <v>348</v>
      </c>
      <c r="L2772" s="11" t="s">
        <v>11928</v>
      </c>
      <c r="M2772" s="12" t="s">
        <v>6</v>
      </c>
      <c r="N2772" s="12">
        <v>645</v>
      </c>
      <c r="O2772" s="12" t="s">
        <v>6</v>
      </c>
      <c r="P2772" s="12" t="s">
        <v>6</v>
      </c>
      <c r="Q2772" s="12" t="s">
        <v>6</v>
      </c>
      <c r="R2772">
        <v>2771</v>
      </c>
    </row>
    <row r="2773" spans="1:18" ht="15" x14ac:dyDescent="0.45">
      <c r="A2773">
        <v>11005</v>
      </c>
      <c r="B2773">
        <v>7</v>
      </c>
      <c r="C2773">
        <v>161.69999999999999</v>
      </c>
      <c r="D2773">
        <v>1</v>
      </c>
      <c r="E2773">
        <v>23.1</v>
      </c>
      <c r="F2773">
        <v>2</v>
      </c>
      <c r="G2773">
        <v>46.6</v>
      </c>
      <c r="H2773">
        <v>5</v>
      </c>
      <c r="I2773">
        <v>116.5</v>
      </c>
      <c r="J2773">
        <v>15</v>
      </c>
      <c r="K2773">
        <v>347.9</v>
      </c>
      <c r="L2773" s="11" t="s">
        <v>11927</v>
      </c>
      <c r="M2773" s="12" t="s">
        <v>6</v>
      </c>
      <c r="N2773" s="12" t="s">
        <v>6</v>
      </c>
      <c r="O2773" s="12" t="s">
        <v>6</v>
      </c>
      <c r="P2773" s="12" t="s">
        <v>6</v>
      </c>
      <c r="Q2773" s="12">
        <v>437</v>
      </c>
      <c r="R2773">
        <v>2772</v>
      </c>
    </row>
    <row r="2774" spans="1:18" ht="15" x14ac:dyDescent="0.45">
      <c r="A2774">
        <v>29841</v>
      </c>
      <c r="B2774">
        <v>16</v>
      </c>
      <c r="C2774">
        <v>113.6</v>
      </c>
      <c r="D2774">
        <v>9</v>
      </c>
      <c r="E2774">
        <v>63.9</v>
      </c>
      <c r="F2774">
        <v>14</v>
      </c>
      <c r="G2774">
        <v>99.4</v>
      </c>
      <c r="H2774">
        <v>10</v>
      </c>
      <c r="I2774">
        <v>71</v>
      </c>
      <c r="J2774">
        <v>49</v>
      </c>
      <c r="K2774">
        <v>347.9</v>
      </c>
      <c r="L2774" s="11" t="s">
        <v>11927</v>
      </c>
      <c r="M2774" s="12" t="s">
        <v>6</v>
      </c>
      <c r="N2774" s="12" t="s">
        <v>6</v>
      </c>
      <c r="O2774" s="12" t="s">
        <v>6</v>
      </c>
      <c r="P2774" s="12" t="s">
        <v>6</v>
      </c>
      <c r="Q2774" s="12">
        <v>438</v>
      </c>
      <c r="R2774">
        <v>2773</v>
      </c>
    </row>
    <row r="2775" spans="1:18" ht="15" x14ac:dyDescent="0.45">
      <c r="A2775">
        <v>27955</v>
      </c>
      <c r="B2775">
        <v>9</v>
      </c>
      <c r="C2775">
        <v>142.19999999999999</v>
      </c>
      <c r="D2775">
        <v>9</v>
      </c>
      <c r="E2775">
        <v>142.19999999999999</v>
      </c>
      <c r="F2775">
        <v>3</v>
      </c>
      <c r="G2775">
        <v>47.4</v>
      </c>
      <c r="H2775">
        <v>1</v>
      </c>
      <c r="I2775">
        <v>15.9</v>
      </c>
      <c r="J2775">
        <v>22</v>
      </c>
      <c r="K2775">
        <v>347.69999999999993</v>
      </c>
      <c r="L2775" s="11" t="s">
        <v>11924</v>
      </c>
      <c r="M2775" s="12">
        <v>373</v>
      </c>
      <c r="N2775" s="12" t="s">
        <v>6</v>
      </c>
      <c r="O2775" s="12" t="s">
        <v>6</v>
      </c>
      <c r="P2775" s="12" t="s">
        <v>6</v>
      </c>
      <c r="Q2775" s="12" t="s">
        <v>6</v>
      </c>
      <c r="R2775">
        <v>2774</v>
      </c>
    </row>
    <row r="2776" spans="1:18" ht="15" x14ac:dyDescent="0.45">
      <c r="A2776">
        <v>23050</v>
      </c>
      <c r="H2776">
        <v>4</v>
      </c>
      <c r="I2776">
        <v>347.6</v>
      </c>
      <c r="J2776">
        <v>4</v>
      </c>
      <c r="K2776">
        <v>347.6</v>
      </c>
      <c r="L2776" s="11" t="s">
        <v>11925</v>
      </c>
      <c r="M2776" s="12" t="s">
        <v>6</v>
      </c>
      <c r="N2776" s="12" t="s">
        <v>6</v>
      </c>
      <c r="O2776" s="12">
        <v>504</v>
      </c>
      <c r="P2776" s="12" t="s">
        <v>6</v>
      </c>
      <c r="Q2776" s="12" t="s">
        <v>6</v>
      </c>
      <c r="R2776">
        <v>2775</v>
      </c>
    </row>
    <row r="2777" spans="1:18" ht="15" x14ac:dyDescent="0.45">
      <c r="A2777">
        <v>28151</v>
      </c>
      <c r="B2777">
        <v>2</v>
      </c>
      <c r="C2777">
        <v>63.6</v>
      </c>
      <c r="D2777">
        <v>4</v>
      </c>
      <c r="E2777">
        <v>124.66</v>
      </c>
      <c r="F2777">
        <v>3</v>
      </c>
      <c r="G2777">
        <v>95.4</v>
      </c>
      <c r="H2777">
        <v>2</v>
      </c>
      <c r="I2777">
        <v>63.6</v>
      </c>
      <c r="J2777">
        <v>11</v>
      </c>
      <c r="K2777">
        <v>347.26</v>
      </c>
      <c r="L2777" s="11" t="s">
        <v>11926</v>
      </c>
      <c r="M2777" s="12" t="s">
        <v>6</v>
      </c>
      <c r="N2777" s="12" t="s">
        <v>6</v>
      </c>
      <c r="O2777" s="12" t="s">
        <v>6</v>
      </c>
      <c r="P2777" s="12">
        <v>636</v>
      </c>
      <c r="Q2777" s="12" t="s">
        <v>6</v>
      </c>
      <c r="R2777">
        <v>2776</v>
      </c>
    </row>
    <row r="2778" spans="1:18" ht="15" x14ac:dyDescent="0.45">
      <c r="A2778">
        <v>28654</v>
      </c>
      <c r="B2778">
        <v>4</v>
      </c>
      <c r="C2778">
        <v>48.8</v>
      </c>
      <c r="D2778">
        <v>7</v>
      </c>
      <c r="E2778">
        <v>84.2</v>
      </c>
      <c r="F2778">
        <v>10</v>
      </c>
      <c r="G2778">
        <v>119</v>
      </c>
      <c r="H2778">
        <v>8</v>
      </c>
      <c r="I2778">
        <v>95.2</v>
      </c>
      <c r="J2778">
        <v>29</v>
      </c>
      <c r="K2778">
        <v>347.2</v>
      </c>
      <c r="L2778" s="11" t="s">
        <v>11925</v>
      </c>
      <c r="M2778" s="12" t="s">
        <v>6</v>
      </c>
      <c r="N2778" s="12" t="s">
        <v>6</v>
      </c>
      <c r="O2778" s="12">
        <v>505</v>
      </c>
      <c r="P2778" s="12" t="s">
        <v>6</v>
      </c>
      <c r="Q2778" s="12" t="s">
        <v>6</v>
      </c>
      <c r="R2778">
        <v>2777</v>
      </c>
    </row>
    <row r="2779" spans="1:18" ht="15" x14ac:dyDescent="0.45">
      <c r="A2779">
        <v>12419</v>
      </c>
      <c r="B2779">
        <v>4</v>
      </c>
      <c r="C2779">
        <v>34</v>
      </c>
      <c r="D2779">
        <v>12</v>
      </c>
      <c r="E2779">
        <v>101.32</v>
      </c>
      <c r="F2779">
        <v>15</v>
      </c>
      <c r="G2779">
        <v>126.82</v>
      </c>
      <c r="H2779">
        <v>10</v>
      </c>
      <c r="I2779">
        <v>85</v>
      </c>
      <c r="J2779">
        <v>41</v>
      </c>
      <c r="K2779">
        <v>347.14</v>
      </c>
      <c r="L2779" s="11" t="s">
        <v>11928</v>
      </c>
      <c r="M2779" s="12" t="s">
        <v>6</v>
      </c>
      <c r="N2779" s="12">
        <v>646</v>
      </c>
      <c r="O2779" s="12" t="s">
        <v>6</v>
      </c>
      <c r="P2779" s="12" t="s">
        <v>6</v>
      </c>
      <c r="Q2779" s="12" t="s">
        <v>6</v>
      </c>
      <c r="R2779">
        <v>2778</v>
      </c>
    </row>
    <row r="2780" spans="1:18" ht="15" x14ac:dyDescent="0.45">
      <c r="A2780">
        <v>31826</v>
      </c>
      <c r="D2780">
        <v>1</v>
      </c>
      <c r="E2780">
        <v>12.5</v>
      </c>
      <c r="F2780">
        <v>10</v>
      </c>
      <c r="G2780">
        <v>124</v>
      </c>
      <c r="H2780">
        <v>17</v>
      </c>
      <c r="I2780">
        <v>210.5</v>
      </c>
      <c r="J2780">
        <v>28</v>
      </c>
      <c r="K2780">
        <v>347</v>
      </c>
      <c r="L2780" s="11" t="s">
        <v>11926</v>
      </c>
      <c r="M2780" s="12" t="s">
        <v>6</v>
      </c>
      <c r="N2780" s="12" t="s">
        <v>6</v>
      </c>
      <c r="O2780" s="12" t="s">
        <v>6</v>
      </c>
      <c r="P2780" s="12">
        <v>637</v>
      </c>
      <c r="Q2780" s="12" t="s">
        <v>6</v>
      </c>
      <c r="R2780">
        <v>2779</v>
      </c>
    </row>
    <row r="2781" spans="1:18" ht="15" x14ac:dyDescent="0.45">
      <c r="A2781">
        <v>29020</v>
      </c>
      <c r="B2781">
        <v>6</v>
      </c>
      <c r="C2781">
        <v>186.88</v>
      </c>
      <c r="D2781">
        <v>1</v>
      </c>
      <c r="E2781">
        <v>32</v>
      </c>
      <c r="F2781">
        <v>4</v>
      </c>
      <c r="G2781">
        <v>128</v>
      </c>
      <c r="J2781">
        <v>11</v>
      </c>
      <c r="K2781">
        <v>346.88</v>
      </c>
      <c r="L2781" s="11" t="s">
        <v>11926</v>
      </c>
      <c r="M2781" s="12" t="s">
        <v>6</v>
      </c>
      <c r="N2781" s="12" t="s">
        <v>6</v>
      </c>
      <c r="O2781" s="12" t="s">
        <v>6</v>
      </c>
      <c r="P2781" s="12">
        <v>638</v>
      </c>
      <c r="Q2781" s="12" t="s">
        <v>6</v>
      </c>
      <c r="R2781">
        <v>2780</v>
      </c>
    </row>
    <row r="2782" spans="1:18" ht="15" x14ac:dyDescent="0.45">
      <c r="A2782">
        <v>31963</v>
      </c>
      <c r="F2782">
        <v>8</v>
      </c>
      <c r="G2782">
        <v>231.2</v>
      </c>
      <c r="H2782">
        <v>4</v>
      </c>
      <c r="I2782">
        <v>115.6</v>
      </c>
      <c r="J2782">
        <v>12</v>
      </c>
      <c r="K2782">
        <v>346.79999999999995</v>
      </c>
      <c r="L2782" s="11" t="s">
        <v>11926</v>
      </c>
      <c r="M2782" s="12" t="s">
        <v>6</v>
      </c>
      <c r="N2782" s="12" t="s">
        <v>6</v>
      </c>
      <c r="O2782" s="12" t="s">
        <v>6</v>
      </c>
      <c r="P2782" s="12">
        <v>639</v>
      </c>
      <c r="Q2782" s="12" t="s">
        <v>6</v>
      </c>
      <c r="R2782">
        <v>2781</v>
      </c>
    </row>
    <row r="2783" spans="1:18" ht="15" x14ac:dyDescent="0.45">
      <c r="A2783">
        <v>28891</v>
      </c>
      <c r="B2783">
        <v>5</v>
      </c>
      <c r="C2783">
        <v>122.51</v>
      </c>
      <c r="D2783">
        <v>3</v>
      </c>
      <c r="E2783">
        <v>74.7</v>
      </c>
      <c r="F2783">
        <v>1</v>
      </c>
      <c r="G2783">
        <v>24.9</v>
      </c>
      <c r="H2783">
        <v>5</v>
      </c>
      <c r="I2783">
        <v>124.5</v>
      </c>
      <c r="J2783">
        <v>14</v>
      </c>
      <c r="K2783">
        <v>346.61</v>
      </c>
      <c r="L2783" s="11" t="s">
        <v>11925</v>
      </c>
      <c r="M2783" s="12" t="s">
        <v>6</v>
      </c>
      <c r="N2783" s="12" t="s">
        <v>6</v>
      </c>
      <c r="O2783" s="12">
        <v>506</v>
      </c>
      <c r="P2783" s="12" t="s">
        <v>6</v>
      </c>
      <c r="Q2783" s="12" t="s">
        <v>6</v>
      </c>
      <c r="R2783">
        <v>2782</v>
      </c>
    </row>
    <row r="2784" spans="1:18" ht="15" x14ac:dyDescent="0.45">
      <c r="A2784">
        <v>31671</v>
      </c>
      <c r="B2784">
        <v>3</v>
      </c>
      <c r="C2784">
        <v>38.700000000000003</v>
      </c>
      <c r="D2784">
        <v>6</v>
      </c>
      <c r="E2784">
        <v>77.400000000000006</v>
      </c>
      <c r="F2784">
        <v>14</v>
      </c>
      <c r="G2784">
        <v>178.54</v>
      </c>
      <c r="H2784">
        <v>4</v>
      </c>
      <c r="I2784">
        <v>51.6</v>
      </c>
      <c r="J2784">
        <v>27</v>
      </c>
      <c r="K2784">
        <v>346.24</v>
      </c>
      <c r="L2784" s="11" t="s">
        <v>6</v>
      </c>
      <c r="M2784" s="12" t="s">
        <v>6</v>
      </c>
      <c r="N2784" s="12" t="s">
        <v>6</v>
      </c>
      <c r="O2784" s="12" t="s">
        <v>6</v>
      </c>
      <c r="P2784" s="12" t="s">
        <v>6</v>
      </c>
      <c r="Q2784" s="12" t="s">
        <v>6</v>
      </c>
      <c r="R2784">
        <v>2783</v>
      </c>
    </row>
    <row r="2785" spans="1:18" ht="15" x14ac:dyDescent="0.45">
      <c r="A2785">
        <v>16870</v>
      </c>
      <c r="B2785">
        <v>90</v>
      </c>
      <c r="C2785">
        <v>108</v>
      </c>
      <c r="D2785">
        <v>73</v>
      </c>
      <c r="E2785">
        <v>87.5</v>
      </c>
      <c r="F2785">
        <v>61</v>
      </c>
      <c r="G2785">
        <v>72.599999999999994</v>
      </c>
      <c r="H2785">
        <v>65</v>
      </c>
      <c r="I2785">
        <v>77.900000000000006</v>
      </c>
      <c r="J2785">
        <v>289</v>
      </c>
      <c r="K2785">
        <v>346</v>
      </c>
      <c r="L2785" s="11" t="s">
        <v>11926</v>
      </c>
      <c r="M2785" s="12" t="s">
        <v>6</v>
      </c>
      <c r="N2785" s="12" t="s">
        <v>6</v>
      </c>
      <c r="O2785" s="12" t="s">
        <v>6</v>
      </c>
      <c r="P2785" s="12">
        <v>640</v>
      </c>
      <c r="Q2785" s="12" t="s">
        <v>6</v>
      </c>
      <c r="R2785">
        <v>2784</v>
      </c>
    </row>
    <row r="2786" spans="1:18" ht="15" x14ac:dyDescent="0.45">
      <c r="A2786">
        <v>17136</v>
      </c>
      <c r="B2786">
        <v>3</v>
      </c>
      <c r="C2786">
        <v>150</v>
      </c>
      <c r="D2786">
        <v>2</v>
      </c>
      <c r="E2786">
        <v>100</v>
      </c>
      <c r="F2786">
        <v>1</v>
      </c>
      <c r="G2786">
        <v>50</v>
      </c>
      <c r="H2786">
        <v>1</v>
      </c>
      <c r="I2786">
        <v>46</v>
      </c>
      <c r="J2786">
        <v>7</v>
      </c>
      <c r="K2786">
        <v>346</v>
      </c>
      <c r="L2786" s="11" t="s">
        <v>11925</v>
      </c>
      <c r="M2786" s="12" t="s">
        <v>6</v>
      </c>
      <c r="N2786" s="12" t="s">
        <v>6</v>
      </c>
      <c r="O2786" s="12">
        <v>507</v>
      </c>
      <c r="P2786" s="12" t="s">
        <v>6</v>
      </c>
      <c r="Q2786" s="12" t="s">
        <v>6</v>
      </c>
      <c r="R2786">
        <v>2785</v>
      </c>
    </row>
    <row r="2787" spans="1:18" ht="15" x14ac:dyDescent="0.45">
      <c r="A2787">
        <v>10556</v>
      </c>
      <c r="B2787">
        <v>5</v>
      </c>
      <c r="C2787">
        <v>79.5</v>
      </c>
      <c r="D2787">
        <v>7</v>
      </c>
      <c r="E2787">
        <v>111.3</v>
      </c>
      <c r="F2787">
        <v>2</v>
      </c>
      <c r="G2787">
        <v>31.8</v>
      </c>
      <c r="H2787">
        <v>8</v>
      </c>
      <c r="I2787">
        <v>123.39</v>
      </c>
      <c r="J2787">
        <v>22</v>
      </c>
      <c r="K2787">
        <v>345.99</v>
      </c>
      <c r="L2787" s="11" t="s">
        <v>11927</v>
      </c>
      <c r="M2787" s="12" t="s">
        <v>6</v>
      </c>
      <c r="N2787" s="12" t="s">
        <v>6</v>
      </c>
      <c r="O2787" s="12" t="s">
        <v>6</v>
      </c>
      <c r="P2787" s="12" t="s">
        <v>6</v>
      </c>
      <c r="Q2787" s="12">
        <v>439</v>
      </c>
      <c r="R2787">
        <v>2786</v>
      </c>
    </row>
    <row r="2788" spans="1:18" ht="15" x14ac:dyDescent="0.45">
      <c r="A2788">
        <v>27651</v>
      </c>
      <c r="B2788">
        <v>8</v>
      </c>
      <c r="C2788">
        <v>68</v>
      </c>
      <c r="D2788">
        <v>1</v>
      </c>
      <c r="E2788">
        <v>8.5</v>
      </c>
      <c r="F2788">
        <v>8</v>
      </c>
      <c r="G2788">
        <v>65.959999999999994</v>
      </c>
      <c r="H2788">
        <v>24</v>
      </c>
      <c r="I2788">
        <v>203.32</v>
      </c>
      <c r="J2788">
        <v>41</v>
      </c>
      <c r="K2788">
        <v>345.78</v>
      </c>
      <c r="L2788" s="11" t="s">
        <v>11928</v>
      </c>
      <c r="M2788" s="12" t="s">
        <v>6</v>
      </c>
      <c r="N2788" s="12">
        <v>647</v>
      </c>
      <c r="O2788" s="12" t="s">
        <v>6</v>
      </c>
      <c r="P2788" s="12" t="s">
        <v>6</v>
      </c>
      <c r="Q2788" s="12" t="s">
        <v>6</v>
      </c>
      <c r="R2788">
        <v>2787</v>
      </c>
    </row>
    <row r="2789" spans="1:18" ht="15" x14ac:dyDescent="0.45">
      <c r="A2789">
        <v>17957</v>
      </c>
      <c r="B2789">
        <v>12</v>
      </c>
      <c r="C2789">
        <v>89.6</v>
      </c>
      <c r="D2789">
        <v>12</v>
      </c>
      <c r="E2789">
        <v>96</v>
      </c>
      <c r="F2789">
        <v>12</v>
      </c>
      <c r="G2789">
        <v>96</v>
      </c>
      <c r="H2789">
        <v>8</v>
      </c>
      <c r="I2789">
        <v>64</v>
      </c>
      <c r="J2789">
        <v>44</v>
      </c>
      <c r="K2789">
        <v>345.6</v>
      </c>
      <c r="L2789" s="11" t="s">
        <v>11926</v>
      </c>
      <c r="M2789" s="12" t="s">
        <v>6</v>
      </c>
      <c r="N2789" s="12" t="s">
        <v>6</v>
      </c>
      <c r="O2789" s="12" t="s">
        <v>6</v>
      </c>
      <c r="P2789" s="12">
        <v>641</v>
      </c>
      <c r="Q2789" s="12" t="s">
        <v>6</v>
      </c>
      <c r="R2789">
        <v>2788</v>
      </c>
    </row>
    <row r="2790" spans="1:18" ht="15" x14ac:dyDescent="0.45">
      <c r="A2790">
        <v>28144</v>
      </c>
      <c r="F2790">
        <v>48</v>
      </c>
      <c r="G2790">
        <v>345.6</v>
      </c>
      <c r="J2790">
        <v>48</v>
      </c>
      <c r="K2790">
        <v>345.6</v>
      </c>
      <c r="L2790" s="11" t="s">
        <v>11926</v>
      </c>
      <c r="M2790" s="12" t="s">
        <v>6</v>
      </c>
      <c r="N2790" s="12" t="s">
        <v>6</v>
      </c>
      <c r="O2790" s="12" t="s">
        <v>6</v>
      </c>
      <c r="P2790" s="12">
        <v>642</v>
      </c>
      <c r="Q2790" s="12" t="s">
        <v>6</v>
      </c>
      <c r="R2790">
        <v>2789</v>
      </c>
    </row>
    <row r="2791" spans="1:18" ht="15" x14ac:dyDescent="0.45">
      <c r="A2791">
        <v>29408</v>
      </c>
      <c r="B2791">
        <v>66</v>
      </c>
      <c r="C2791">
        <v>118.1</v>
      </c>
      <c r="H2791">
        <v>120</v>
      </c>
      <c r="I2791">
        <v>227.5</v>
      </c>
      <c r="J2791">
        <v>186</v>
      </c>
      <c r="K2791">
        <v>345.6</v>
      </c>
      <c r="L2791" s="11" t="s">
        <v>11927</v>
      </c>
      <c r="M2791" s="12" t="s">
        <v>6</v>
      </c>
      <c r="N2791" s="12" t="s">
        <v>6</v>
      </c>
      <c r="O2791" s="12" t="s">
        <v>6</v>
      </c>
      <c r="P2791" s="12" t="s">
        <v>6</v>
      </c>
      <c r="Q2791" s="12">
        <v>440</v>
      </c>
      <c r="R2791">
        <v>2790</v>
      </c>
    </row>
    <row r="2792" spans="1:18" ht="15" x14ac:dyDescent="0.45">
      <c r="A2792">
        <v>27592</v>
      </c>
      <c r="B2792">
        <v>8</v>
      </c>
      <c r="C2792">
        <v>76.8</v>
      </c>
      <c r="D2792">
        <v>16</v>
      </c>
      <c r="E2792">
        <v>153.6</v>
      </c>
      <c r="H2792">
        <v>12</v>
      </c>
      <c r="I2792">
        <v>115.2</v>
      </c>
      <c r="J2792">
        <v>36</v>
      </c>
      <c r="K2792">
        <v>345.59999999999997</v>
      </c>
      <c r="L2792" s="11" t="s">
        <v>11927</v>
      </c>
      <c r="M2792" s="12" t="s">
        <v>6</v>
      </c>
      <c r="N2792" s="12" t="s">
        <v>6</v>
      </c>
      <c r="O2792" s="12" t="s">
        <v>6</v>
      </c>
      <c r="P2792" s="12" t="s">
        <v>6</v>
      </c>
      <c r="Q2792" s="12">
        <v>441</v>
      </c>
      <c r="R2792">
        <v>2791</v>
      </c>
    </row>
    <row r="2793" spans="1:18" ht="15" x14ac:dyDescent="0.45">
      <c r="A2793">
        <v>2031843</v>
      </c>
      <c r="D2793">
        <v>2.72</v>
      </c>
      <c r="E2793">
        <v>127.46</v>
      </c>
      <c r="H2793">
        <v>4.3099999999999996</v>
      </c>
      <c r="I2793">
        <v>217.64</v>
      </c>
      <c r="J2793">
        <v>7.0299999999999994</v>
      </c>
      <c r="K2793">
        <v>345.09999999999997</v>
      </c>
      <c r="L2793" s="11" t="s">
        <v>11924</v>
      </c>
      <c r="M2793" s="12">
        <v>374</v>
      </c>
      <c r="N2793" s="12" t="s">
        <v>6</v>
      </c>
      <c r="O2793" s="12" t="s">
        <v>6</v>
      </c>
      <c r="P2793" s="12" t="s">
        <v>6</v>
      </c>
      <c r="Q2793" s="12" t="s">
        <v>6</v>
      </c>
      <c r="R2793">
        <v>2792</v>
      </c>
    </row>
    <row r="2794" spans="1:18" ht="15" x14ac:dyDescent="0.45">
      <c r="A2794">
        <v>17486</v>
      </c>
      <c r="B2794">
        <v>8</v>
      </c>
      <c r="C2794">
        <v>120</v>
      </c>
      <c r="D2794">
        <v>2</v>
      </c>
      <c r="E2794">
        <v>30</v>
      </c>
      <c r="F2794">
        <v>6</v>
      </c>
      <c r="G2794">
        <v>90</v>
      </c>
      <c r="H2794">
        <v>7</v>
      </c>
      <c r="I2794">
        <v>105</v>
      </c>
      <c r="J2794">
        <v>23</v>
      </c>
      <c r="K2794">
        <v>345</v>
      </c>
      <c r="L2794" s="11" t="s">
        <v>11926</v>
      </c>
      <c r="M2794" s="12" t="s">
        <v>6</v>
      </c>
      <c r="N2794" s="12" t="s">
        <v>6</v>
      </c>
      <c r="O2794" s="12" t="s">
        <v>6</v>
      </c>
      <c r="P2794" s="12">
        <v>643</v>
      </c>
      <c r="Q2794" s="12" t="s">
        <v>6</v>
      </c>
      <c r="R2794">
        <v>2793</v>
      </c>
    </row>
    <row r="2795" spans="1:18" ht="15" x14ac:dyDescent="0.45">
      <c r="A2795">
        <v>10257</v>
      </c>
      <c r="B2795">
        <v>69</v>
      </c>
      <c r="C2795">
        <v>103.5</v>
      </c>
      <c r="D2795">
        <v>63</v>
      </c>
      <c r="E2795">
        <v>94.5</v>
      </c>
      <c r="F2795">
        <v>47</v>
      </c>
      <c r="G2795">
        <v>70.5</v>
      </c>
      <c r="H2795">
        <v>51</v>
      </c>
      <c r="I2795">
        <v>76.38</v>
      </c>
      <c r="J2795">
        <v>230</v>
      </c>
      <c r="K2795">
        <v>344.88</v>
      </c>
      <c r="L2795" s="11" t="s">
        <v>11927</v>
      </c>
      <c r="M2795" s="12" t="s">
        <v>6</v>
      </c>
      <c r="N2795" s="12" t="s">
        <v>6</v>
      </c>
      <c r="O2795" s="12" t="s">
        <v>6</v>
      </c>
      <c r="P2795" s="12" t="s">
        <v>6</v>
      </c>
      <c r="Q2795" s="12">
        <v>442</v>
      </c>
      <c r="R2795">
        <v>2794</v>
      </c>
    </row>
    <row r="2796" spans="1:18" ht="15" x14ac:dyDescent="0.45">
      <c r="A2796">
        <v>12594</v>
      </c>
      <c r="B2796">
        <v>43</v>
      </c>
      <c r="C2796">
        <v>98.72</v>
      </c>
      <c r="D2796">
        <v>58</v>
      </c>
      <c r="E2796">
        <v>133.4</v>
      </c>
      <c r="F2796">
        <v>15</v>
      </c>
      <c r="G2796">
        <v>34.5</v>
      </c>
      <c r="H2796">
        <v>34</v>
      </c>
      <c r="I2796">
        <v>78.2</v>
      </c>
      <c r="J2796">
        <v>150</v>
      </c>
      <c r="K2796">
        <v>344.82</v>
      </c>
      <c r="L2796" s="11" t="s">
        <v>11928</v>
      </c>
      <c r="M2796" s="12" t="s">
        <v>6</v>
      </c>
      <c r="N2796" s="12">
        <v>648</v>
      </c>
      <c r="O2796" s="12" t="s">
        <v>6</v>
      </c>
      <c r="P2796" s="12" t="s">
        <v>6</v>
      </c>
      <c r="Q2796" s="12" t="s">
        <v>6</v>
      </c>
      <c r="R2796">
        <v>2795</v>
      </c>
    </row>
    <row r="2797" spans="1:18" ht="15" x14ac:dyDescent="0.45">
      <c r="A2797">
        <v>31981</v>
      </c>
      <c r="F2797">
        <v>3</v>
      </c>
      <c r="G2797">
        <v>206.7</v>
      </c>
      <c r="H2797">
        <v>2</v>
      </c>
      <c r="I2797">
        <v>137.80000000000001</v>
      </c>
      <c r="J2797">
        <v>5</v>
      </c>
      <c r="K2797">
        <v>344.5</v>
      </c>
      <c r="L2797" s="11" t="s">
        <v>11925</v>
      </c>
      <c r="M2797" s="12" t="s">
        <v>6</v>
      </c>
      <c r="N2797" s="12" t="s">
        <v>6</v>
      </c>
      <c r="O2797" s="12">
        <v>508</v>
      </c>
      <c r="P2797" s="12" t="s">
        <v>6</v>
      </c>
      <c r="Q2797" s="12" t="s">
        <v>6</v>
      </c>
      <c r="R2797">
        <v>2796</v>
      </c>
    </row>
    <row r="2798" spans="1:18" ht="15" x14ac:dyDescent="0.45">
      <c r="A2798">
        <v>27660</v>
      </c>
      <c r="B2798">
        <v>10</v>
      </c>
      <c r="C2798">
        <v>115</v>
      </c>
      <c r="D2798">
        <v>10</v>
      </c>
      <c r="E2798">
        <v>114.08</v>
      </c>
      <c r="F2798">
        <v>10</v>
      </c>
      <c r="G2798">
        <v>115</v>
      </c>
      <c r="J2798">
        <v>30</v>
      </c>
      <c r="K2798">
        <v>344.08</v>
      </c>
      <c r="L2798" s="11" t="s">
        <v>11924</v>
      </c>
      <c r="M2798" s="12">
        <v>375</v>
      </c>
      <c r="N2798" s="12" t="s">
        <v>6</v>
      </c>
      <c r="O2798" s="12" t="s">
        <v>6</v>
      </c>
      <c r="P2798" s="12" t="s">
        <v>6</v>
      </c>
      <c r="Q2798" s="12" t="s">
        <v>6</v>
      </c>
      <c r="R2798">
        <v>2797</v>
      </c>
    </row>
    <row r="2799" spans="1:18" ht="15" x14ac:dyDescent="0.45">
      <c r="A2799">
        <v>10616</v>
      </c>
      <c r="B2799">
        <v>5</v>
      </c>
      <c r="C2799">
        <v>107.5</v>
      </c>
      <c r="D2799">
        <v>8</v>
      </c>
      <c r="E2799">
        <v>172</v>
      </c>
      <c r="F2799">
        <v>3</v>
      </c>
      <c r="G2799">
        <v>64.5</v>
      </c>
      <c r="J2799">
        <v>16</v>
      </c>
      <c r="K2799">
        <v>344</v>
      </c>
      <c r="L2799" s="11" t="s">
        <v>11926</v>
      </c>
      <c r="M2799" s="12" t="s">
        <v>6</v>
      </c>
      <c r="N2799" s="12" t="s">
        <v>6</v>
      </c>
      <c r="O2799" s="12" t="s">
        <v>6</v>
      </c>
      <c r="P2799" s="12">
        <v>644</v>
      </c>
      <c r="Q2799" s="12" t="s">
        <v>6</v>
      </c>
      <c r="R2799">
        <v>2798</v>
      </c>
    </row>
    <row r="2800" spans="1:18" ht="15" x14ac:dyDescent="0.45">
      <c r="A2800">
        <v>18195</v>
      </c>
      <c r="B2800">
        <v>113</v>
      </c>
      <c r="C2800">
        <v>90.22</v>
      </c>
      <c r="D2800">
        <v>189</v>
      </c>
      <c r="E2800">
        <v>150.24</v>
      </c>
      <c r="F2800">
        <v>105</v>
      </c>
      <c r="G2800">
        <v>83.7</v>
      </c>
      <c r="H2800">
        <v>25</v>
      </c>
      <c r="I2800">
        <v>19.760000000000002</v>
      </c>
      <c r="J2800">
        <v>432</v>
      </c>
      <c r="K2800">
        <v>343.92</v>
      </c>
      <c r="L2800" s="11" t="s">
        <v>11928</v>
      </c>
      <c r="M2800" s="12" t="s">
        <v>6</v>
      </c>
      <c r="N2800" s="12">
        <v>649</v>
      </c>
      <c r="O2800" s="12" t="s">
        <v>6</v>
      </c>
      <c r="P2800" s="12" t="s">
        <v>6</v>
      </c>
      <c r="Q2800" s="12" t="s">
        <v>6</v>
      </c>
      <c r="R2800">
        <v>2799</v>
      </c>
    </row>
    <row r="2801" spans="1:18" ht="15" x14ac:dyDescent="0.45">
      <c r="A2801">
        <v>22579</v>
      </c>
      <c r="B2801">
        <v>4</v>
      </c>
      <c r="C2801">
        <v>116.8</v>
      </c>
      <c r="D2801">
        <v>6</v>
      </c>
      <c r="E2801">
        <v>168.18</v>
      </c>
      <c r="F2801">
        <v>2</v>
      </c>
      <c r="G2801">
        <v>58.4</v>
      </c>
      <c r="J2801">
        <v>12</v>
      </c>
      <c r="K2801">
        <v>343.38</v>
      </c>
      <c r="L2801" s="11" t="s">
        <v>11928</v>
      </c>
      <c r="M2801" s="12" t="s">
        <v>6</v>
      </c>
      <c r="N2801" s="12">
        <v>650</v>
      </c>
      <c r="O2801" s="12" t="s">
        <v>6</v>
      </c>
      <c r="P2801" s="12" t="s">
        <v>6</v>
      </c>
      <c r="Q2801" s="12" t="s">
        <v>6</v>
      </c>
      <c r="R2801">
        <v>2800</v>
      </c>
    </row>
    <row r="2802" spans="1:18" ht="15" x14ac:dyDescent="0.45">
      <c r="A2802">
        <v>28553</v>
      </c>
      <c r="B2802">
        <v>7</v>
      </c>
      <c r="C2802">
        <v>343</v>
      </c>
      <c r="J2802">
        <v>7</v>
      </c>
      <c r="K2802">
        <v>343</v>
      </c>
      <c r="L2802" s="11" t="s">
        <v>11925</v>
      </c>
      <c r="M2802" s="12" t="s">
        <v>6</v>
      </c>
      <c r="N2802" s="12" t="s">
        <v>6</v>
      </c>
      <c r="O2802" s="12">
        <v>509</v>
      </c>
      <c r="P2802" s="12" t="s">
        <v>6</v>
      </c>
      <c r="Q2802" s="12" t="s">
        <v>6</v>
      </c>
      <c r="R2802">
        <v>2801</v>
      </c>
    </row>
    <row r="2803" spans="1:18" ht="15" x14ac:dyDescent="0.45">
      <c r="A2803">
        <v>17958</v>
      </c>
      <c r="B2803">
        <v>18</v>
      </c>
      <c r="C2803">
        <v>88.2</v>
      </c>
      <c r="D2803">
        <v>18</v>
      </c>
      <c r="E2803">
        <v>88.2</v>
      </c>
      <c r="F2803">
        <v>14</v>
      </c>
      <c r="G2803">
        <v>68.599999999999994</v>
      </c>
      <c r="H2803">
        <v>20</v>
      </c>
      <c r="I2803">
        <v>97.61</v>
      </c>
      <c r="J2803">
        <v>70</v>
      </c>
      <c r="K2803">
        <v>342.61</v>
      </c>
      <c r="L2803" s="11" t="s">
        <v>11926</v>
      </c>
      <c r="M2803" s="12" t="s">
        <v>6</v>
      </c>
      <c r="N2803" s="12" t="s">
        <v>6</v>
      </c>
      <c r="O2803" s="12" t="s">
        <v>6</v>
      </c>
      <c r="P2803" s="12">
        <v>645</v>
      </c>
      <c r="Q2803" s="12" t="s">
        <v>6</v>
      </c>
      <c r="R2803">
        <v>2802</v>
      </c>
    </row>
    <row r="2804" spans="1:18" ht="15" x14ac:dyDescent="0.45">
      <c r="A2804">
        <v>29429</v>
      </c>
      <c r="B2804">
        <v>46</v>
      </c>
      <c r="C2804">
        <v>100.84</v>
      </c>
      <c r="D2804">
        <v>31</v>
      </c>
      <c r="E2804">
        <v>67.66</v>
      </c>
      <c r="F2804">
        <v>41</v>
      </c>
      <c r="G2804">
        <v>89.48</v>
      </c>
      <c r="H2804">
        <v>35</v>
      </c>
      <c r="I2804">
        <v>84.6</v>
      </c>
      <c r="J2804">
        <v>153</v>
      </c>
      <c r="K2804">
        <v>342.58000000000004</v>
      </c>
      <c r="L2804" s="11" t="s">
        <v>11925</v>
      </c>
      <c r="M2804" s="12" t="s">
        <v>6</v>
      </c>
      <c r="N2804" s="12" t="s">
        <v>6</v>
      </c>
      <c r="O2804" s="12">
        <v>510</v>
      </c>
      <c r="P2804" s="12" t="s">
        <v>6</v>
      </c>
      <c r="Q2804" s="12" t="s">
        <v>6</v>
      </c>
      <c r="R2804">
        <v>2803</v>
      </c>
    </row>
    <row r="2805" spans="1:18" ht="15" x14ac:dyDescent="0.45">
      <c r="A2805">
        <v>15544</v>
      </c>
      <c r="B2805">
        <v>15</v>
      </c>
      <c r="C2805">
        <v>110.41</v>
      </c>
      <c r="D2805">
        <v>16</v>
      </c>
      <c r="E2805">
        <v>118.4</v>
      </c>
      <c r="F2805">
        <v>9</v>
      </c>
      <c r="G2805">
        <v>63.65</v>
      </c>
      <c r="H2805">
        <v>7</v>
      </c>
      <c r="I2805">
        <v>50.03</v>
      </c>
      <c r="J2805">
        <v>47</v>
      </c>
      <c r="K2805">
        <v>342.49</v>
      </c>
      <c r="L2805" s="11" t="s">
        <v>11926</v>
      </c>
      <c r="M2805" s="12" t="s">
        <v>6</v>
      </c>
      <c r="N2805" s="12" t="s">
        <v>6</v>
      </c>
      <c r="O2805" s="12" t="s">
        <v>6</v>
      </c>
      <c r="P2805" s="12">
        <v>646</v>
      </c>
      <c r="Q2805" s="12" t="s">
        <v>6</v>
      </c>
      <c r="R2805">
        <v>2804</v>
      </c>
    </row>
    <row r="2806" spans="1:18" ht="15" x14ac:dyDescent="0.45">
      <c r="A2806">
        <v>10934</v>
      </c>
      <c r="B2806">
        <v>2</v>
      </c>
      <c r="C2806">
        <v>69.599999999999994</v>
      </c>
      <c r="D2806">
        <v>5</v>
      </c>
      <c r="E2806">
        <v>174</v>
      </c>
      <c r="F2806">
        <v>3</v>
      </c>
      <c r="G2806">
        <v>98.84</v>
      </c>
      <c r="J2806">
        <v>10</v>
      </c>
      <c r="K2806">
        <v>342.44</v>
      </c>
      <c r="L2806" s="11" t="s">
        <v>11928</v>
      </c>
      <c r="M2806" s="12" t="s">
        <v>6</v>
      </c>
      <c r="N2806" s="12">
        <v>651</v>
      </c>
      <c r="O2806" s="12" t="s">
        <v>6</v>
      </c>
      <c r="P2806" s="12" t="s">
        <v>6</v>
      </c>
      <c r="Q2806" s="12" t="s">
        <v>6</v>
      </c>
      <c r="R2806">
        <v>2805</v>
      </c>
    </row>
    <row r="2807" spans="1:18" ht="15" x14ac:dyDescent="0.45">
      <c r="A2807">
        <v>13694</v>
      </c>
      <c r="B2807">
        <v>7</v>
      </c>
      <c r="C2807">
        <v>83.3</v>
      </c>
      <c r="D2807">
        <v>14</v>
      </c>
      <c r="E2807">
        <v>166.6</v>
      </c>
      <c r="F2807">
        <v>2</v>
      </c>
      <c r="G2807">
        <v>25.92</v>
      </c>
      <c r="H2807">
        <v>5</v>
      </c>
      <c r="I2807">
        <v>66.42</v>
      </c>
      <c r="J2807">
        <v>28</v>
      </c>
      <c r="K2807">
        <v>342.24</v>
      </c>
      <c r="L2807" s="11" t="s">
        <v>11926</v>
      </c>
      <c r="M2807" s="12" t="s">
        <v>6</v>
      </c>
      <c r="N2807" s="12" t="s">
        <v>6</v>
      </c>
      <c r="O2807" s="12" t="s">
        <v>6</v>
      </c>
      <c r="P2807" s="12">
        <v>647</v>
      </c>
      <c r="Q2807" s="12" t="s">
        <v>6</v>
      </c>
      <c r="R2807">
        <v>2806</v>
      </c>
    </row>
    <row r="2808" spans="1:18" ht="15" x14ac:dyDescent="0.45">
      <c r="A2808">
        <v>30390</v>
      </c>
      <c r="B2808">
        <v>9</v>
      </c>
      <c r="C2808">
        <v>72</v>
      </c>
      <c r="D2808">
        <v>6</v>
      </c>
      <c r="E2808">
        <v>48</v>
      </c>
      <c r="F2808">
        <v>12</v>
      </c>
      <c r="G2808">
        <v>96</v>
      </c>
      <c r="H2808">
        <v>16</v>
      </c>
      <c r="I2808">
        <v>126.08</v>
      </c>
      <c r="J2808">
        <v>43</v>
      </c>
      <c r="K2808">
        <v>342.08</v>
      </c>
      <c r="L2808" s="11" t="s">
        <v>11928</v>
      </c>
      <c r="M2808" s="12" t="s">
        <v>6</v>
      </c>
      <c r="N2808" s="12">
        <v>652</v>
      </c>
      <c r="O2808" s="12" t="s">
        <v>6</v>
      </c>
      <c r="P2808" s="12" t="s">
        <v>6</v>
      </c>
      <c r="Q2808" s="12" t="s">
        <v>6</v>
      </c>
      <c r="R2808">
        <v>2807</v>
      </c>
    </row>
    <row r="2809" spans="1:18" ht="15" x14ac:dyDescent="0.45">
      <c r="A2809">
        <v>11004</v>
      </c>
      <c r="D2809">
        <v>5</v>
      </c>
      <c r="E2809">
        <v>170</v>
      </c>
      <c r="F2809">
        <v>4</v>
      </c>
      <c r="G2809">
        <v>139.19999999999999</v>
      </c>
      <c r="H2809">
        <v>1</v>
      </c>
      <c r="I2809">
        <v>32.75</v>
      </c>
      <c r="J2809">
        <v>10</v>
      </c>
      <c r="K2809">
        <v>341.95</v>
      </c>
      <c r="L2809" s="11" t="s">
        <v>11927</v>
      </c>
      <c r="M2809" s="12" t="s">
        <v>6</v>
      </c>
      <c r="N2809" s="12" t="s">
        <v>6</v>
      </c>
      <c r="O2809" s="12" t="s">
        <v>6</v>
      </c>
      <c r="P2809" s="12" t="s">
        <v>6</v>
      </c>
      <c r="Q2809" s="12">
        <v>443</v>
      </c>
      <c r="R2809">
        <v>2808</v>
      </c>
    </row>
    <row r="2810" spans="1:18" ht="15" x14ac:dyDescent="0.45">
      <c r="A2810">
        <v>16858</v>
      </c>
      <c r="B2810">
        <v>12</v>
      </c>
      <c r="C2810">
        <v>68.400000000000006</v>
      </c>
      <c r="D2810">
        <v>10</v>
      </c>
      <c r="E2810">
        <v>57</v>
      </c>
      <c r="F2810">
        <v>24</v>
      </c>
      <c r="G2810">
        <v>136.80000000000001</v>
      </c>
      <c r="H2810">
        <v>14</v>
      </c>
      <c r="I2810">
        <v>79.34</v>
      </c>
      <c r="J2810">
        <v>60</v>
      </c>
      <c r="K2810">
        <v>341.54000000000008</v>
      </c>
      <c r="L2810" s="11" t="s">
        <v>6</v>
      </c>
      <c r="M2810" s="12" t="s">
        <v>6</v>
      </c>
      <c r="N2810" s="12" t="s">
        <v>6</v>
      </c>
      <c r="O2810" s="12" t="s">
        <v>6</v>
      </c>
      <c r="P2810" s="12" t="s">
        <v>6</v>
      </c>
      <c r="Q2810" s="12" t="s">
        <v>6</v>
      </c>
      <c r="R2810">
        <v>2809</v>
      </c>
    </row>
    <row r="2811" spans="1:18" ht="15" x14ac:dyDescent="0.45">
      <c r="A2811">
        <v>28023</v>
      </c>
      <c r="B2811">
        <v>13</v>
      </c>
      <c r="C2811">
        <v>98.8</v>
      </c>
      <c r="D2811">
        <v>10</v>
      </c>
      <c r="E2811">
        <v>76</v>
      </c>
      <c r="F2811">
        <v>7</v>
      </c>
      <c r="G2811">
        <v>53.2</v>
      </c>
      <c r="H2811">
        <v>15</v>
      </c>
      <c r="I2811">
        <v>113.39</v>
      </c>
      <c r="J2811">
        <v>45</v>
      </c>
      <c r="K2811">
        <v>341.39</v>
      </c>
      <c r="L2811" s="11" t="s">
        <v>11928</v>
      </c>
      <c r="M2811" s="12" t="s">
        <v>6</v>
      </c>
      <c r="N2811" s="12">
        <v>653</v>
      </c>
      <c r="O2811" s="12" t="s">
        <v>6</v>
      </c>
      <c r="P2811" s="12" t="s">
        <v>6</v>
      </c>
      <c r="Q2811" s="12" t="s">
        <v>6</v>
      </c>
      <c r="R2811">
        <v>2810</v>
      </c>
    </row>
    <row r="2812" spans="1:18" ht="15" x14ac:dyDescent="0.45">
      <c r="A2812">
        <v>28719</v>
      </c>
      <c r="B2812">
        <v>67</v>
      </c>
      <c r="C2812">
        <v>66.680000000000007</v>
      </c>
      <c r="D2812">
        <v>101</v>
      </c>
      <c r="E2812">
        <v>101</v>
      </c>
      <c r="F2812">
        <v>95</v>
      </c>
      <c r="G2812">
        <v>103.1</v>
      </c>
      <c r="H2812">
        <v>59</v>
      </c>
      <c r="I2812">
        <v>70.400000000000006</v>
      </c>
      <c r="J2812">
        <v>322</v>
      </c>
      <c r="K2812">
        <v>341.17999999999995</v>
      </c>
      <c r="L2812" s="11" t="s">
        <v>11928</v>
      </c>
      <c r="M2812" s="12" t="s">
        <v>6</v>
      </c>
      <c r="N2812" s="12">
        <v>654</v>
      </c>
      <c r="O2812" s="12" t="s">
        <v>6</v>
      </c>
      <c r="P2812" s="12" t="s">
        <v>6</v>
      </c>
      <c r="Q2812" s="12" t="s">
        <v>6</v>
      </c>
      <c r="R2812">
        <v>2811</v>
      </c>
    </row>
    <row r="2813" spans="1:18" ht="15" x14ac:dyDescent="0.45">
      <c r="A2813">
        <v>12767</v>
      </c>
      <c r="B2813">
        <v>5</v>
      </c>
      <c r="C2813">
        <v>31</v>
      </c>
      <c r="D2813">
        <v>15</v>
      </c>
      <c r="E2813">
        <v>93</v>
      </c>
      <c r="F2813">
        <v>13</v>
      </c>
      <c r="G2813">
        <v>80.599999999999994</v>
      </c>
      <c r="H2813">
        <v>22</v>
      </c>
      <c r="I2813">
        <v>136.4</v>
      </c>
      <c r="J2813">
        <v>55</v>
      </c>
      <c r="K2813">
        <v>341</v>
      </c>
      <c r="L2813" s="11" t="s">
        <v>11927</v>
      </c>
      <c r="M2813" s="12" t="s">
        <v>6</v>
      </c>
      <c r="N2813" s="12" t="s">
        <v>6</v>
      </c>
      <c r="O2813" s="12" t="s">
        <v>6</v>
      </c>
      <c r="P2813" s="12" t="s">
        <v>6</v>
      </c>
      <c r="Q2813" s="12">
        <v>444</v>
      </c>
      <c r="R2813">
        <v>2812</v>
      </c>
    </row>
    <row r="2814" spans="1:18" ht="15" x14ac:dyDescent="0.45">
      <c r="A2814">
        <v>23135</v>
      </c>
      <c r="B2814">
        <v>59</v>
      </c>
      <c r="C2814">
        <v>340.82</v>
      </c>
      <c r="J2814">
        <v>59</v>
      </c>
      <c r="K2814">
        <v>340.82</v>
      </c>
      <c r="L2814" s="11" t="s">
        <v>11926</v>
      </c>
      <c r="M2814" s="12" t="s">
        <v>6</v>
      </c>
      <c r="N2814" s="12" t="s">
        <v>6</v>
      </c>
      <c r="O2814" s="12" t="s">
        <v>6</v>
      </c>
      <c r="P2814" s="12">
        <v>648</v>
      </c>
      <c r="Q2814" s="12" t="s">
        <v>6</v>
      </c>
      <c r="R2814">
        <v>2813</v>
      </c>
    </row>
    <row r="2815" spans="1:18" ht="15" x14ac:dyDescent="0.45">
      <c r="A2815">
        <v>18015</v>
      </c>
      <c r="B2815">
        <v>2</v>
      </c>
      <c r="C2815">
        <v>65.8</v>
      </c>
      <c r="D2815">
        <v>3</v>
      </c>
      <c r="E2815">
        <v>90.55</v>
      </c>
      <c r="F2815">
        <v>2</v>
      </c>
      <c r="G2815">
        <v>53.8</v>
      </c>
      <c r="H2815">
        <v>5</v>
      </c>
      <c r="I2815">
        <v>130.5</v>
      </c>
      <c r="J2815">
        <v>12</v>
      </c>
      <c r="K2815">
        <v>340.65</v>
      </c>
      <c r="L2815" s="11" t="s">
        <v>11925</v>
      </c>
      <c r="M2815" s="12" t="s">
        <v>6</v>
      </c>
      <c r="N2815" s="12" t="s">
        <v>6</v>
      </c>
      <c r="O2815" s="12">
        <v>511</v>
      </c>
      <c r="P2815" s="12" t="s">
        <v>6</v>
      </c>
      <c r="Q2815" s="12" t="s">
        <v>6</v>
      </c>
      <c r="R2815">
        <v>2814</v>
      </c>
    </row>
    <row r="2816" spans="1:18" ht="15" x14ac:dyDescent="0.45">
      <c r="A2816">
        <v>31531</v>
      </c>
      <c r="B2816">
        <v>10</v>
      </c>
      <c r="C2816">
        <v>95</v>
      </c>
      <c r="D2816">
        <v>23</v>
      </c>
      <c r="E2816">
        <v>216.98</v>
      </c>
      <c r="F2816">
        <v>3</v>
      </c>
      <c r="G2816">
        <v>28.5</v>
      </c>
      <c r="J2816">
        <v>36</v>
      </c>
      <c r="K2816">
        <v>340.48</v>
      </c>
      <c r="L2816" s="11" t="s">
        <v>11925</v>
      </c>
      <c r="M2816" s="12" t="s">
        <v>6</v>
      </c>
      <c r="N2816" s="12" t="s">
        <v>6</v>
      </c>
      <c r="O2816" s="12">
        <v>512</v>
      </c>
      <c r="P2816" s="12" t="s">
        <v>6</v>
      </c>
      <c r="Q2816" s="12" t="s">
        <v>6</v>
      </c>
      <c r="R2816">
        <v>2815</v>
      </c>
    </row>
    <row r="2817" spans="1:18" ht="15" x14ac:dyDescent="0.45">
      <c r="A2817">
        <v>10939</v>
      </c>
      <c r="B2817">
        <v>2</v>
      </c>
      <c r="C2817">
        <v>27.8</v>
      </c>
      <c r="D2817">
        <v>4</v>
      </c>
      <c r="E2817">
        <v>55.6</v>
      </c>
      <c r="F2817">
        <v>12</v>
      </c>
      <c r="G2817">
        <v>153.77000000000001</v>
      </c>
      <c r="H2817">
        <v>8</v>
      </c>
      <c r="I2817">
        <v>103.2</v>
      </c>
      <c r="J2817">
        <v>26</v>
      </c>
      <c r="K2817">
        <v>340.37</v>
      </c>
      <c r="L2817" s="11" t="s">
        <v>11928</v>
      </c>
      <c r="M2817" s="12" t="s">
        <v>6</v>
      </c>
      <c r="N2817" s="12">
        <v>655</v>
      </c>
      <c r="O2817" s="12" t="s">
        <v>6</v>
      </c>
      <c r="P2817" s="12" t="s">
        <v>6</v>
      </c>
      <c r="Q2817" s="12" t="s">
        <v>6</v>
      </c>
      <c r="R2817">
        <v>2816</v>
      </c>
    </row>
    <row r="2818" spans="1:18" ht="15" x14ac:dyDescent="0.45">
      <c r="A2818">
        <v>11283</v>
      </c>
      <c r="B2818">
        <v>20</v>
      </c>
      <c r="C2818">
        <v>175.87</v>
      </c>
      <c r="D2818">
        <v>4</v>
      </c>
      <c r="E2818">
        <v>35.6</v>
      </c>
      <c r="F2818">
        <v>6</v>
      </c>
      <c r="G2818">
        <v>52.69</v>
      </c>
      <c r="H2818">
        <v>9</v>
      </c>
      <c r="I2818">
        <v>76.19</v>
      </c>
      <c r="J2818">
        <v>39</v>
      </c>
      <c r="K2818">
        <v>340.34999999999997</v>
      </c>
      <c r="L2818" s="11" t="s">
        <v>11924</v>
      </c>
      <c r="M2818" s="12">
        <v>376</v>
      </c>
      <c r="N2818" s="12" t="s">
        <v>6</v>
      </c>
      <c r="O2818" s="12" t="s">
        <v>6</v>
      </c>
      <c r="P2818" s="12" t="s">
        <v>6</v>
      </c>
      <c r="Q2818" s="12" t="s">
        <v>6</v>
      </c>
      <c r="R2818">
        <v>2817</v>
      </c>
    </row>
    <row r="2819" spans="1:18" ht="15" x14ac:dyDescent="0.45">
      <c r="A2819">
        <v>14834</v>
      </c>
      <c r="B2819">
        <v>51</v>
      </c>
      <c r="C2819">
        <v>132.18</v>
      </c>
      <c r="D2819">
        <v>22</v>
      </c>
      <c r="E2819">
        <v>57.2</v>
      </c>
      <c r="F2819">
        <v>19</v>
      </c>
      <c r="G2819">
        <v>49.4</v>
      </c>
      <c r="H2819">
        <v>39</v>
      </c>
      <c r="I2819">
        <v>101.4</v>
      </c>
      <c r="J2819">
        <v>131</v>
      </c>
      <c r="K2819">
        <v>340.18</v>
      </c>
      <c r="L2819" s="11" t="s">
        <v>11928</v>
      </c>
      <c r="M2819" s="12" t="s">
        <v>6</v>
      </c>
      <c r="N2819" s="12">
        <v>656</v>
      </c>
      <c r="O2819" s="12" t="s">
        <v>6</v>
      </c>
      <c r="P2819" s="12" t="s">
        <v>6</v>
      </c>
      <c r="Q2819" s="12" t="s">
        <v>6</v>
      </c>
      <c r="R2819">
        <v>2818</v>
      </c>
    </row>
    <row r="2820" spans="1:18" ht="15" x14ac:dyDescent="0.45">
      <c r="A2820">
        <v>23081</v>
      </c>
      <c r="B2820">
        <v>1</v>
      </c>
      <c r="C2820">
        <v>84.9</v>
      </c>
      <c r="D2820">
        <v>2</v>
      </c>
      <c r="E2820">
        <v>169.8</v>
      </c>
      <c r="F2820">
        <v>1</v>
      </c>
      <c r="G2820">
        <v>84.9</v>
      </c>
      <c r="J2820">
        <v>4</v>
      </c>
      <c r="K2820">
        <v>339.6</v>
      </c>
      <c r="L2820" s="11" t="s">
        <v>11925</v>
      </c>
      <c r="M2820" s="12" t="s">
        <v>6</v>
      </c>
      <c r="N2820" s="12" t="s">
        <v>6</v>
      </c>
      <c r="O2820" s="12">
        <v>513</v>
      </c>
      <c r="P2820" s="12" t="s">
        <v>6</v>
      </c>
      <c r="Q2820" s="12" t="s">
        <v>6</v>
      </c>
      <c r="R2820">
        <v>2819</v>
      </c>
    </row>
    <row r="2821" spans="1:18" ht="15" x14ac:dyDescent="0.45">
      <c r="A2821">
        <v>28516</v>
      </c>
      <c r="B2821">
        <v>29</v>
      </c>
      <c r="C2821">
        <v>121.46</v>
      </c>
      <c r="D2821">
        <v>7</v>
      </c>
      <c r="E2821">
        <v>29.4</v>
      </c>
      <c r="F2821">
        <v>36</v>
      </c>
      <c r="G2821">
        <v>150.86000000000001</v>
      </c>
      <c r="H2821">
        <v>9</v>
      </c>
      <c r="I2821">
        <v>37.799999999999997</v>
      </c>
      <c r="J2821">
        <v>81</v>
      </c>
      <c r="K2821">
        <v>339.52000000000004</v>
      </c>
      <c r="L2821" s="11" t="s">
        <v>11925</v>
      </c>
      <c r="M2821" s="12" t="s">
        <v>6</v>
      </c>
      <c r="N2821" s="12" t="s">
        <v>6</v>
      </c>
      <c r="O2821" s="12">
        <v>514</v>
      </c>
      <c r="P2821" s="12" t="s">
        <v>6</v>
      </c>
      <c r="Q2821" s="12" t="s">
        <v>6</v>
      </c>
      <c r="R2821">
        <v>2820</v>
      </c>
    </row>
    <row r="2822" spans="1:18" ht="15" x14ac:dyDescent="0.45">
      <c r="A2822">
        <v>15905</v>
      </c>
      <c r="B2822">
        <v>22</v>
      </c>
      <c r="C2822">
        <v>149.6</v>
      </c>
      <c r="D2822">
        <v>21</v>
      </c>
      <c r="E2822">
        <v>142.80000000000001</v>
      </c>
      <c r="F2822">
        <v>7</v>
      </c>
      <c r="G2822">
        <v>47.06</v>
      </c>
      <c r="J2822">
        <v>50</v>
      </c>
      <c r="K2822">
        <v>339.46</v>
      </c>
      <c r="L2822" s="11" t="s">
        <v>11927</v>
      </c>
      <c r="M2822" s="12" t="s">
        <v>6</v>
      </c>
      <c r="N2822" s="12" t="s">
        <v>6</v>
      </c>
      <c r="O2822" s="12" t="s">
        <v>6</v>
      </c>
      <c r="P2822" s="12" t="s">
        <v>6</v>
      </c>
      <c r="Q2822" s="12">
        <v>445</v>
      </c>
      <c r="R2822">
        <v>2821</v>
      </c>
    </row>
    <row r="2823" spans="1:18" ht="15" x14ac:dyDescent="0.45">
      <c r="A2823">
        <v>11681</v>
      </c>
      <c r="B2823">
        <v>73</v>
      </c>
      <c r="C2823">
        <v>211.7</v>
      </c>
      <c r="F2823">
        <v>44</v>
      </c>
      <c r="G2823">
        <v>127.6</v>
      </c>
      <c r="J2823">
        <v>117</v>
      </c>
      <c r="K2823">
        <v>339.29999999999995</v>
      </c>
      <c r="L2823" s="11" t="s">
        <v>11927</v>
      </c>
      <c r="M2823" s="12" t="s">
        <v>6</v>
      </c>
      <c r="N2823" s="12" t="s">
        <v>6</v>
      </c>
      <c r="O2823" s="12" t="s">
        <v>6</v>
      </c>
      <c r="P2823" s="12" t="s">
        <v>6</v>
      </c>
      <c r="Q2823" s="12">
        <v>446</v>
      </c>
      <c r="R2823">
        <v>2822</v>
      </c>
    </row>
    <row r="2824" spans="1:18" ht="15" x14ac:dyDescent="0.45">
      <c r="A2824">
        <v>31760</v>
      </c>
      <c r="D2824">
        <v>3</v>
      </c>
      <c r="E2824">
        <v>338.7</v>
      </c>
      <c r="J2824">
        <v>3</v>
      </c>
      <c r="K2824">
        <v>338.7</v>
      </c>
      <c r="L2824" s="11" t="s">
        <v>11925</v>
      </c>
      <c r="M2824" s="12" t="s">
        <v>6</v>
      </c>
      <c r="N2824" s="12" t="s">
        <v>6</v>
      </c>
      <c r="O2824" s="12">
        <v>515</v>
      </c>
      <c r="P2824" s="12" t="s">
        <v>6</v>
      </c>
      <c r="Q2824" s="12" t="s">
        <v>6</v>
      </c>
      <c r="R2824">
        <v>2823</v>
      </c>
    </row>
    <row r="2825" spans="1:18" ht="15" x14ac:dyDescent="0.45">
      <c r="A2825">
        <v>11680</v>
      </c>
      <c r="B2825">
        <v>44</v>
      </c>
      <c r="C2825">
        <v>127.14</v>
      </c>
      <c r="F2825">
        <v>28</v>
      </c>
      <c r="G2825">
        <v>81.2</v>
      </c>
      <c r="H2825">
        <v>45</v>
      </c>
      <c r="I2825">
        <v>130.27000000000001</v>
      </c>
      <c r="J2825">
        <v>117</v>
      </c>
      <c r="K2825">
        <v>338.61</v>
      </c>
      <c r="L2825" s="11" t="s">
        <v>11927</v>
      </c>
      <c r="M2825" s="12" t="s">
        <v>6</v>
      </c>
      <c r="N2825" s="12" t="s">
        <v>6</v>
      </c>
      <c r="O2825" s="12" t="s">
        <v>6</v>
      </c>
      <c r="P2825" s="12" t="s">
        <v>6</v>
      </c>
      <c r="Q2825" s="12">
        <v>447</v>
      </c>
      <c r="R2825">
        <v>2824</v>
      </c>
    </row>
    <row r="2826" spans="1:18" ht="15" x14ac:dyDescent="0.45">
      <c r="A2826">
        <v>10864</v>
      </c>
      <c r="B2826">
        <v>2</v>
      </c>
      <c r="C2826">
        <v>37</v>
      </c>
      <c r="D2826">
        <v>3</v>
      </c>
      <c r="E2826">
        <v>55.5</v>
      </c>
      <c r="F2826">
        <v>6</v>
      </c>
      <c r="G2826">
        <v>113.4</v>
      </c>
      <c r="H2826">
        <v>7</v>
      </c>
      <c r="I2826">
        <v>132.30000000000001</v>
      </c>
      <c r="J2826">
        <v>18</v>
      </c>
      <c r="K2826">
        <v>338.20000000000005</v>
      </c>
      <c r="L2826" s="11" t="s">
        <v>11925</v>
      </c>
      <c r="M2826" s="12" t="s">
        <v>6</v>
      </c>
      <c r="N2826" s="12" t="s">
        <v>6</v>
      </c>
      <c r="O2826" s="12">
        <v>516</v>
      </c>
      <c r="P2826" s="12" t="s">
        <v>6</v>
      </c>
      <c r="Q2826" s="12" t="s">
        <v>6</v>
      </c>
      <c r="R2826">
        <v>2825</v>
      </c>
    </row>
    <row r="2827" spans="1:18" ht="15" x14ac:dyDescent="0.45">
      <c r="A2827">
        <v>27969</v>
      </c>
      <c r="B2827">
        <v>11</v>
      </c>
      <c r="C2827">
        <v>97.9</v>
      </c>
      <c r="D2827">
        <v>6</v>
      </c>
      <c r="E2827">
        <v>53.4</v>
      </c>
      <c r="F2827">
        <v>8</v>
      </c>
      <c r="G2827">
        <v>71.2</v>
      </c>
      <c r="H2827">
        <v>13</v>
      </c>
      <c r="I2827">
        <v>115.7</v>
      </c>
      <c r="J2827">
        <v>38</v>
      </c>
      <c r="K2827">
        <v>338.2</v>
      </c>
      <c r="L2827" s="11" t="s">
        <v>11928</v>
      </c>
      <c r="M2827" s="12" t="s">
        <v>6</v>
      </c>
      <c r="N2827" s="12">
        <v>657</v>
      </c>
      <c r="O2827" s="12" t="s">
        <v>6</v>
      </c>
      <c r="P2827" s="12" t="s">
        <v>6</v>
      </c>
      <c r="Q2827" s="12" t="s">
        <v>6</v>
      </c>
      <c r="R2827">
        <v>2826</v>
      </c>
    </row>
    <row r="2828" spans="1:18" ht="15" x14ac:dyDescent="0.45">
      <c r="A2828">
        <v>10842</v>
      </c>
      <c r="B2828">
        <v>19</v>
      </c>
      <c r="C2828">
        <v>321.10000000000002</v>
      </c>
      <c r="H2828">
        <v>1</v>
      </c>
      <c r="I2828">
        <v>16.899999999999999</v>
      </c>
      <c r="J2828">
        <v>20</v>
      </c>
      <c r="K2828">
        <v>338</v>
      </c>
      <c r="L2828" s="11" t="s">
        <v>11925</v>
      </c>
      <c r="M2828" s="12" t="s">
        <v>6</v>
      </c>
      <c r="N2828" s="12" t="s">
        <v>6</v>
      </c>
      <c r="O2828" s="12">
        <v>517</v>
      </c>
      <c r="P2828" s="12" t="s">
        <v>6</v>
      </c>
      <c r="Q2828" s="12" t="s">
        <v>6</v>
      </c>
      <c r="R2828">
        <v>2827</v>
      </c>
    </row>
    <row r="2829" spans="1:18" ht="15" x14ac:dyDescent="0.45">
      <c r="A2829">
        <v>14323</v>
      </c>
      <c r="B2829">
        <v>48</v>
      </c>
      <c r="C2829">
        <v>172.22</v>
      </c>
      <c r="F2829">
        <v>1</v>
      </c>
      <c r="G2829">
        <v>3.6</v>
      </c>
      <c r="H2829">
        <v>45</v>
      </c>
      <c r="I2829">
        <v>162</v>
      </c>
      <c r="J2829">
        <v>94</v>
      </c>
      <c r="K2829">
        <v>337.82</v>
      </c>
      <c r="L2829" s="11" t="s">
        <v>11928</v>
      </c>
      <c r="M2829" s="12" t="s">
        <v>6</v>
      </c>
      <c r="N2829" s="12">
        <v>658</v>
      </c>
      <c r="O2829" s="12" t="s">
        <v>6</v>
      </c>
      <c r="P2829" s="12" t="s">
        <v>6</v>
      </c>
      <c r="Q2829" s="12" t="s">
        <v>6</v>
      </c>
      <c r="R2829">
        <v>2828</v>
      </c>
    </row>
    <row r="2830" spans="1:18" ht="15" x14ac:dyDescent="0.45">
      <c r="A2830">
        <v>28411</v>
      </c>
      <c r="B2830">
        <v>6</v>
      </c>
      <c r="C2830">
        <v>81</v>
      </c>
      <c r="D2830">
        <v>4</v>
      </c>
      <c r="E2830">
        <v>54</v>
      </c>
      <c r="F2830">
        <v>9</v>
      </c>
      <c r="G2830">
        <v>121.5</v>
      </c>
      <c r="H2830">
        <v>6</v>
      </c>
      <c r="I2830">
        <v>81</v>
      </c>
      <c r="J2830">
        <v>25</v>
      </c>
      <c r="K2830">
        <v>337.5</v>
      </c>
      <c r="L2830" s="11" t="s">
        <v>11928</v>
      </c>
      <c r="M2830" s="12" t="s">
        <v>6</v>
      </c>
      <c r="N2830" s="12">
        <v>659</v>
      </c>
      <c r="O2830" s="12" t="s">
        <v>6</v>
      </c>
      <c r="P2830" s="12" t="s">
        <v>6</v>
      </c>
      <c r="Q2830" s="12" t="s">
        <v>6</v>
      </c>
      <c r="R2830">
        <v>2829</v>
      </c>
    </row>
    <row r="2831" spans="1:18" ht="15" x14ac:dyDescent="0.45">
      <c r="A2831">
        <v>28742</v>
      </c>
      <c r="B2831">
        <v>41</v>
      </c>
      <c r="C2831">
        <v>93.94</v>
      </c>
      <c r="D2831">
        <v>31</v>
      </c>
      <c r="E2831">
        <v>73.5</v>
      </c>
      <c r="F2831">
        <v>33</v>
      </c>
      <c r="G2831">
        <v>78.819999999999993</v>
      </c>
      <c r="H2831">
        <v>38</v>
      </c>
      <c r="I2831">
        <v>91.01</v>
      </c>
      <c r="J2831">
        <v>143</v>
      </c>
      <c r="K2831">
        <v>337.27</v>
      </c>
      <c r="L2831" s="11" t="s">
        <v>11928</v>
      </c>
      <c r="M2831" s="12" t="s">
        <v>6</v>
      </c>
      <c r="N2831" s="12">
        <v>660</v>
      </c>
      <c r="O2831" s="12" t="s">
        <v>6</v>
      </c>
      <c r="P2831" s="12" t="s">
        <v>6</v>
      </c>
      <c r="Q2831" s="12" t="s">
        <v>6</v>
      </c>
      <c r="R2831">
        <v>2830</v>
      </c>
    </row>
    <row r="2832" spans="1:18" ht="15" x14ac:dyDescent="0.45">
      <c r="A2832">
        <v>32131</v>
      </c>
      <c r="F2832">
        <v>20</v>
      </c>
      <c r="G2832">
        <v>88.03</v>
      </c>
      <c r="H2832">
        <v>55</v>
      </c>
      <c r="I2832">
        <v>249.11</v>
      </c>
      <c r="J2832">
        <v>75</v>
      </c>
      <c r="K2832">
        <v>337.14</v>
      </c>
      <c r="L2832" s="11" t="s">
        <v>11928</v>
      </c>
      <c r="M2832" s="12" t="s">
        <v>6</v>
      </c>
      <c r="N2832" s="12">
        <v>661</v>
      </c>
      <c r="O2832" s="12" t="s">
        <v>6</v>
      </c>
      <c r="P2832" s="12" t="s">
        <v>6</v>
      </c>
      <c r="Q2832" s="12" t="s">
        <v>6</v>
      </c>
      <c r="R2832">
        <v>2831</v>
      </c>
    </row>
    <row r="2833" spans="1:18" ht="15" x14ac:dyDescent="0.45">
      <c r="A2833">
        <v>17070</v>
      </c>
      <c r="B2833">
        <v>3</v>
      </c>
      <c r="C2833">
        <v>72.599999999999994</v>
      </c>
      <c r="D2833">
        <v>7</v>
      </c>
      <c r="E2833">
        <v>167.46</v>
      </c>
      <c r="H2833">
        <v>4</v>
      </c>
      <c r="I2833">
        <v>96.8</v>
      </c>
      <c r="J2833">
        <v>14</v>
      </c>
      <c r="K2833">
        <v>336.86</v>
      </c>
      <c r="L2833" s="11" t="s">
        <v>11926</v>
      </c>
      <c r="M2833" s="12" t="s">
        <v>6</v>
      </c>
      <c r="N2833" s="12" t="s">
        <v>6</v>
      </c>
      <c r="O2833" s="12" t="s">
        <v>6</v>
      </c>
      <c r="P2833" s="12">
        <v>649</v>
      </c>
      <c r="Q2833" s="12" t="s">
        <v>6</v>
      </c>
      <c r="R2833">
        <v>2832</v>
      </c>
    </row>
    <row r="2834" spans="1:18" ht="15" x14ac:dyDescent="0.45">
      <c r="A2834">
        <v>29253</v>
      </c>
      <c r="B2834">
        <v>76</v>
      </c>
      <c r="C2834">
        <v>98.22</v>
      </c>
      <c r="D2834">
        <v>57</v>
      </c>
      <c r="E2834">
        <v>74.099999999999994</v>
      </c>
      <c r="F2834">
        <v>30</v>
      </c>
      <c r="G2834">
        <v>39</v>
      </c>
      <c r="H2834">
        <v>104</v>
      </c>
      <c r="I2834">
        <v>125.26</v>
      </c>
      <c r="J2834">
        <v>267</v>
      </c>
      <c r="K2834">
        <v>336.58</v>
      </c>
      <c r="L2834" s="11" t="s">
        <v>11928</v>
      </c>
      <c r="M2834" s="12" t="s">
        <v>6</v>
      </c>
      <c r="N2834" s="12">
        <v>662</v>
      </c>
      <c r="O2834" s="12" t="s">
        <v>6</v>
      </c>
      <c r="P2834" s="12" t="s">
        <v>6</v>
      </c>
      <c r="Q2834" s="12" t="s">
        <v>6</v>
      </c>
      <c r="R2834">
        <v>2833</v>
      </c>
    </row>
    <row r="2835" spans="1:18" ht="15" x14ac:dyDescent="0.45">
      <c r="A2835">
        <v>2027092</v>
      </c>
      <c r="B2835">
        <v>5.92</v>
      </c>
      <c r="C2835">
        <v>248.57</v>
      </c>
      <c r="D2835">
        <v>1.9</v>
      </c>
      <c r="E2835">
        <v>79.739999999999995</v>
      </c>
      <c r="F2835">
        <v>0.2</v>
      </c>
      <c r="G2835">
        <v>8.23</v>
      </c>
      <c r="J2835">
        <v>8.02</v>
      </c>
      <c r="K2835">
        <v>336.54</v>
      </c>
      <c r="L2835" s="11" t="s">
        <v>11924</v>
      </c>
      <c r="M2835" s="12">
        <v>377</v>
      </c>
      <c r="N2835" s="12" t="s">
        <v>6</v>
      </c>
      <c r="O2835" s="12" t="s">
        <v>6</v>
      </c>
      <c r="P2835" s="12" t="s">
        <v>6</v>
      </c>
      <c r="Q2835" s="12" t="s">
        <v>6</v>
      </c>
      <c r="R2835">
        <v>2834</v>
      </c>
    </row>
    <row r="2836" spans="1:18" ht="15" x14ac:dyDescent="0.45">
      <c r="A2836">
        <v>17401</v>
      </c>
      <c r="B2836">
        <v>21</v>
      </c>
      <c r="C2836">
        <v>63</v>
      </c>
      <c r="D2836">
        <v>37</v>
      </c>
      <c r="E2836">
        <v>111</v>
      </c>
      <c r="F2836">
        <v>28</v>
      </c>
      <c r="G2836">
        <v>84</v>
      </c>
      <c r="H2836">
        <v>26</v>
      </c>
      <c r="I2836">
        <v>78</v>
      </c>
      <c r="J2836">
        <v>112</v>
      </c>
      <c r="K2836">
        <v>336</v>
      </c>
      <c r="L2836" s="11" t="s">
        <v>11926</v>
      </c>
      <c r="M2836" s="12" t="s">
        <v>6</v>
      </c>
      <c r="N2836" s="12" t="s">
        <v>6</v>
      </c>
      <c r="O2836" s="12" t="s">
        <v>6</v>
      </c>
      <c r="P2836" s="12">
        <v>650</v>
      </c>
      <c r="Q2836" s="12" t="s">
        <v>6</v>
      </c>
      <c r="R2836">
        <v>2835</v>
      </c>
    </row>
    <row r="2837" spans="1:18" ht="15" x14ac:dyDescent="0.45">
      <c r="A2837">
        <v>30469</v>
      </c>
      <c r="B2837">
        <v>15</v>
      </c>
      <c r="C2837">
        <v>73.11</v>
      </c>
      <c r="D2837">
        <v>22</v>
      </c>
      <c r="E2837">
        <v>87.18</v>
      </c>
      <c r="F2837">
        <v>39</v>
      </c>
      <c r="G2837">
        <v>151.47999999999999</v>
      </c>
      <c r="H2837">
        <v>5</v>
      </c>
      <c r="I2837">
        <v>24.11</v>
      </c>
      <c r="J2837">
        <v>81</v>
      </c>
      <c r="K2837">
        <v>335.88</v>
      </c>
      <c r="L2837" s="11" t="s">
        <v>11926</v>
      </c>
      <c r="M2837" s="12" t="s">
        <v>6</v>
      </c>
      <c r="N2837" s="12" t="s">
        <v>6</v>
      </c>
      <c r="O2837" s="12" t="s">
        <v>6</v>
      </c>
      <c r="P2837" s="12">
        <v>651</v>
      </c>
      <c r="Q2837" s="12" t="s">
        <v>6</v>
      </c>
      <c r="R2837">
        <v>2836</v>
      </c>
    </row>
    <row r="2838" spans="1:18" ht="15" x14ac:dyDescent="0.45">
      <c r="A2838">
        <v>13795</v>
      </c>
      <c r="B2838">
        <v>5</v>
      </c>
      <c r="C2838">
        <v>73</v>
      </c>
      <c r="D2838">
        <v>3</v>
      </c>
      <c r="E2838">
        <v>43.8</v>
      </c>
      <c r="F2838">
        <v>9</v>
      </c>
      <c r="G2838">
        <v>131.4</v>
      </c>
      <c r="H2838">
        <v>6</v>
      </c>
      <c r="I2838">
        <v>87.6</v>
      </c>
      <c r="J2838">
        <v>23</v>
      </c>
      <c r="K2838">
        <v>335.79999999999995</v>
      </c>
      <c r="L2838" s="11" t="s">
        <v>11926</v>
      </c>
      <c r="M2838" s="12" t="s">
        <v>6</v>
      </c>
      <c r="N2838" s="12" t="s">
        <v>6</v>
      </c>
      <c r="O2838" s="12" t="s">
        <v>6</v>
      </c>
      <c r="P2838" s="12">
        <v>652</v>
      </c>
      <c r="Q2838" s="12" t="s">
        <v>6</v>
      </c>
      <c r="R2838">
        <v>2837</v>
      </c>
    </row>
    <row r="2839" spans="1:18" ht="15" x14ac:dyDescent="0.45">
      <c r="A2839">
        <v>29634</v>
      </c>
      <c r="B2839">
        <v>31</v>
      </c>
      <c r="C2839">
        <v>170.5</v>
      </c>
      <c r="D2839">
        <v>26</v>
      </c>
      <c r="E2839">
        <v>143</v>
      </c>
      <c r="H2839">
        <v>4</v>
      </c>
      <c r="I2839">
        <v>22</v>
      </c>
      <c r="J2839">
        <v>61</v>
      </c>
      <c r="K2839">
        <v>335.5</v>
      </c>
      <c r="L2839" s="11" t="s">
        <v>11926</v>
      </c>
      <c r="M2839" s="12" t="s">
        <v>6</v>
      </c>
      <c r="N2839" s="12" t="s">
        <v>6</v>
      </c>
      <c r="O2839" s="12" t="s">
        <v>6</v>
      </c>
      <c r="P2839" s="12">
        <v>653</v>
      </c>
      <c r="Q2839" s="12" t="s">
        <v>6</v>
      </c>
      <c r="R2839">
        <v>2838</v>
      </c>
    </row>
    <row r="2840" spans="1:18" ht="15" x14ac:dyDescent="0.45">
      <c r="A2840">
        <v>30515</v>
      </c>
      <c r="B2840">
        <v>34</v>
      </c>
      <c r="C2840">
        <v>237.44</v>
      </c>
      <c r="D2840">
        <v>11</v>
      </c>
      <c r="E2840">
        <v>77</v>
      </c>
      <c r="F2840">
        <v>3</v>
      </c>
      <c r="G2840">
        <v>21</v>
      </c>
      <c r="J2840">
        <v>48</v>
      </c>
      <c r="K2840">
        <v>335.44</v>
      </c>
      <c r="L2840" s="11" t="s">
        <v>11923</v>
      </c>
      <c r="M2840" s="12" t="s">
        <v>6</v>
      </c>
      <c r="N2840" s="12" t="s">
        <v>6</v>
      </c>
      <c r="O2840" s="12" t="s">
        <v>6</v>
      </c>
      <c r="P2840" s="12" t="s">
        <v>6</v>
      </c>
      <c r="Q2840" s="12" t="s">
        <v>6</v>
      </c>
      <c r="R2840">
        <v>2839</v>
      </c>
    </row>
    <row r="2841" spans="1:18" ht="15" x14ac:dyDescent="0.45">
      <c r="A2841">
        <v>17630</v>
      </c>
      <c r="B2841">
        <v>7</v>
      </c>
      <c r="C2841">
        <v>32.9</v>
      </c>
      <c r="D2841">
        <v>16</v>
      </c>
      <c r="E2841">
        <v>109.85</v>
      </c>
      <c r="F2841">
        <v>13</v>
      </c>
      <c r="G2841">
        <v>89.7</v>
      </c>
      <c r="H2841">
        <v>15</v>
      </c>
      <c r="I2841">
        <v>102.95</v>
      </c>
      <c r="J2841">
        <v>51</v>
      </c>
      <c r="K2841">
        <v>335.4</v>
      </c>
      <c r="L2841" s="11" t="s">
        <v>11926</v>
      </c>
      <c r="M2841" s="12" t="s">
        <v>6</v>
      </c>
      <c r="N2841" s="12" t="s">
        <v>6</v>
      </c>
      <c r="O2841" s="12" t="s">
        <v>6</v>
      </c>
      <c r="P2841" s="12">
        <v>654</v>
      </c>
      <c r="Q2841" s="12" t="s">
        <v>6</v>
      </c>
      <c r="R2841">
        <v>2840</v>
      </c>
    </row>
    <row r="2842" spans="1:18" ht="15" x14ac:dyDescent="0.45">
      <c r="A2842">
        <v>17600</v>
      </c>
      <c r="B2842">
        <v>32</v>
      </c>
      <c r="C2842">
        <v>152.84</v>
      </c>
      <c r="D2842">
        <v>13</v>
      </c>
      <c r="E2842">
        <v>62.4</v>
      </c>
      <c r="F2842">
        <v>12</v>
      </c>
      <c r="G2842">
        <v>57.6</v>
      </c>
      <c r="H2842">
        <v>13</v>
      </c>
      <c r="I2842">
        <v>62.4</v>
      </c>
      <c r="J2842">
        <v>70</v>
      </c>
      <c r="K2842">
        <v>335.24</v>
      </c>
      <c r="L2842" s="11" t="s">
        <v>11926</v>
      </c>
      <c r="M2842" s="12" t="s">
        <v>6</v>
      </c>
      <c r="N2842" s="12" t="s">
        <v>6</v>
      </c>
      <c r="O2842" s="12" t="s">
        <v>6</v>
      </c>
      <c r="P2842" s="12">
        <v>655</v>
      </c>
      <c r="Q2842" s="12" t="s">
        <v>6</v>
      </c>
      <c r="R2842">
        <v>2841</v>
      </c>
    </row>
    <row r="2843" spans="1:18" ht="15" x14ac:dyDescent="0.45">
      <c r="A2843">
        <v>14317</v>
      </c>
      <c r="B2843">
        <v>11</v>
      </c>
      <c r="C2843">
        <v>44</v>
      </c>
      <c r="D2843">
        <v>20</v>
      </c>
      <c r="E2843">
        <v>79.36</v>
      </c>
      <c r="F2843">
        <v>25</v>
      </c>
      <c r="G2843">
        <v>99.68</v>
      </c>
      <c r="H2843">
        <v>28</v>
      </c>
      <c r="I2843">
        <v>112</v>
      </c>
      <c r="J2843">
        <v>84</v>
      </c>
      <c r="K2843">
        <v>335.04</v>
      </c>
      <c r="L2843" s="11" t="s">
        <v>11928</v>
      </c>
      <c r="M2843" s="12" t="s">
        <v>6</v>
      </c>
      <c r="N2843" s="12">
        <v>663</v>
      </c>
      <c r="O2843" s="12" t="s">
        <v>6</v>
      </c>
      <c r="P2843" s="12" t="s">
        <v>6</v>
      </c>
      <c r="Q2843" s="12" t="s">
        <v>6</v>
      </c>
      <c r="R2843">
        <v>2842</v>
      </c>
    </row>
    <row r="2844" spans="1:18" ht="15" x14ac:dyDescent="0.45">
      <c r="A2844">
        <v>28550</v>
      </c>
      <c r="B2844">
        <v>5</v>
      </c>
      <c r="C2844">
        <v>70</v>
      </c>
      <c r="D2844">
        <v>4</v>
      </c>
      <c r="E2844">
        <v>54.88</v>
      </c>
      <c r="F2844">
        <v>7</v>
      </c>
      <c r="G2844">
        <v>98</v>
      </c>
      <c r="H2844">
        <v>8</v>
      </c>
      <c r="I2844">
        <v>112</v>
      </c>
      <c r="J2844">
        <v>24</v>
      </c>
      <c r="K2844">
        <v>334.88</v>
      </c>
      <c r="L2844" s="11" t="s">
        <v>11926</v>
      </c>
      <c r="M2844" s="12" t="s">
        <v>6</v>
      </c>
      <c r="N2844" s="12" t="s">
        <v>6</v>
      </c>
      <c r="O2844" s="12" t="s">
        <v>6</v>
      </c>
      <c r="P2844" s="12">
        <v>656</v>
      </c>
      <c r="Q2844" s="12" t="s">
        <v>6</v>
      </c>
      <c r="R2844">
        <v>2843</v>
      </c>
    </row>
    <row r="2845" spans="1:18" ht="15" x14ac:dyDescent="0.45">
      <c r="A2845">
        <v>28681</v>
      </c>
      <c r="B2845">
        <v>3</v>
      </c>
      <c r="C2845">
        <v>83.7</v>
      </c>
      <c r="D2845">
        <v>4</v>
      </c>
      <c r="E2845">
        <v>111.6</v>
      </c>
      <c r="F2845">
        <v>2</v>
      </c>
      <c r="G2845">
        <v>55.8</v>
      </c>
      <c r="H2845">
        <v>3</v>
      </c>
      <c r="I2845">
        <v>83.7</v>
      </c>
      <c r="J2845">
        <v>12</v>
      </c>
      <c r="K2845">
        <v>334.8</v>
      </c>
      <c r="L2845" s="11" t="s">
        <v>11926</v>
      </c>
      <c r="M2845" s="12" t="s">
        <v>6</v>
      </c>
      <c r="N2845" s="12" t="s">
        <v>6</v>
      </c>
      <c r="O2845" s="12" t="s">
        <v>6</v>
      </c>
      <c r="P2845" s="12">
        <v>657</v>
      </c>
      <c r="Q2845" s="12" t="s">
        <v>6</v>
      </c>
      <c r="R2845">
        <v>2844</v>
      </c>
    </row>
    <row r="2846" spans="1:18" ht="15" x14ac:dyDescent="0.45">
      <c r="A2846">
        <v>16578</v>
      </c>
      <c r="B2846">
        <v>3</v>
      </c>
      <c r="C2846">
        <v>55.8</v>
      </c>
      <c r="D2846">
        <v>4</v>
      </c>
      <c r="E2846">
        <v>74.400000000000006</v>
      </c>
      <c r="F2846">
        <v>4</v>
      </c>
      <c r="G2846">
        <v>74.400000000000006</v>
      </c>
      <c r="H2846">
        <v>7</v>
      </c>
      <c r="I2846">
        <v>130.19999999999999</v>
      </c>
      <c r="J2846">
        <v>18</v>
      </c>
      <c r="K2846">
        <v>334.79999999999995</v>
      </c>
      <c r="L2846" s="11" t="s">
        <v>11926</v>
      </c>
      <c r="M2846" s="12" t="s">
        <v>6</v>
      </c>
      <c r="N2846" s="12" t="s">
        <v>6</v>
      </c>
      <c r="O2846" s="12" t="s">
        <v>6</v>
      </c>
      <c r="P2846" s="12">
        <v>658</v>
      </c>
      <c r="Q2846" s="12" t="s">
        <v>6</v>
      </c>
      <c r="R2846">
        <v>2845</v>
      </c>
    </row>
    <row r="2847" spans="1:18" ht="15" x14ac:dyDescent="0.45">
      <c r="A2847">
        <v>28934</v>
      </c>
      <c r="B2847">
        <v>4</v>
      </c>
      <c r="C2847">
        <v>64</v>
      </c>
      <c r="D2847">
        <v>8</v>
      </c>
      <c r="E2847">
        <v>128</v>
      </c>
      <c r="F2847">
        <v>9</v>
      </c>
      <c r="G2847">
        <v>142.72</v>
      </c>
      <c r="J2847">
        <v>21</v>
      </c>
      <c r="K2847">
        <v>334.72</v>
      </c>
      <c r="L2847" s="11" t="s">
        <v>11926</v>
      </c>
      <c r="M2847" s="12" t="s">
        <v>6</v>
      </c>
      <c r="N2847" s="12" t="s">
        <v>6</v>
      </c>
      <c r="O2847" s="12" t="s">
        <v>6</v>
      </c>
      <c r="P2847" s="12">
        <v>659</v>
      </c>
      <c r="Q2847" s="12" t="s">
        <v>6</v>
      </c>
      <c r="R2847">
        <v>2846</v>
      </c>
    </row>
    <row r="2848" spans="1:18" ht="15" x14ac:dyDescent="0.45">
      <c r="A2848">
        <v>31368</v>
      </c>
      <c r="B2848">
        <v>14</v>
      </c>
      <c r="C2848">
        <v>110.72</v>
      </c>
      <c r="D2848">
        <v>5</v>
      </c>
      <c r="E2848">
        <v>40</v>
      </c>
      <c r="F2848">
        <v>8</v>
      </c>
      <c r="G2848">
        <v>64</v>
      </c>
      <c r="H2848">
        <v>15</v>
      </c>
      <c r="I2848">
        <v>120</v>
      </c>
      <c r="J2848">
        <v>42</v>
      </c>
      <c r="K2848">
        <v>334.72</v>
      </c>
      <c r="L2848" s="11" t="s">
        <v>11926</v>
      </c>
      <c r="M2848" s="12" t="s">
        <v>6</v>
      </c>
      <c r="N2848" s="12" t="s">
        <v>6</v>
      </c>
      <c r="O2848" s="12" t="s">
        <v>6</v>
      </c>
      <c r="P2848" s="12">
        <v>660</v>
      </c>
      <c r="Q2848" s="12" t="s">
        <v>6</v>
      </c>
      <c r="R2848">
        <v>2847</v>
      </c>
    </row>
    <row r="2849" spans="1:18" ht="15" x14ac:dyDescent="0.45">
      <c r="A2849">
        <v>18048</v>
      </c>
      <c r="B2849">
        <v>9</v>
      </c>
      <c r="C2849">
        <v>92.7</v>
      </c>
      <c r="D2849">
        <v>9</v>
      </c>
      <c r="E2849">
        <v>83.7</v>
      </c>
      <c r="F2849">
        <v>11</v>
      </c>
      <c r="G2849">
        <v>95.9</v>
      </c>
      <c r="H2849">
        <v>7</v>
      </c>
      <c r="I2849">
        <v>62.3</v>
      </c>
      <c r="J2849">
        <v>36</v>
      </c>
      <c r="K2849">
        <v>334.6</v>
      </c>
      <c r="L2849" s="11" t="s">
        <v>11928</v>
      </c>
      <c r="M2849" s="12" t="s">
        <v>6</v>
      </c>
      <c r="N2849" s="12">
        <v>664</v>
      </c>
      <c r="O2849" s="12" t="s">
        <v>6</v>
      </c>
      <c r="P2849" s="12" t="s">
        <v>6</v>
      </c>
      <c r="Q2849" s="12" t="s">
        <v>6</v>
      </c>
      <c r="R2849">
        <v>2848</v>
      </c>
    </row>
    <row r="2850" spans="1:18" ht="15" x14ac:dyDescent="0.45">
      <c r="A2850">
        <v>18233</v>
      </c>
      <c r="B2850">
        <v>15</v>
      </c>
      <c r="C2850">
        <v>313.5</v>
      </c>
      <c r="D2850">
        <v>1</v>
      </c>
      <c r="E2850">
        <v>20.9</v>
      </c>
      <c r="J2850">
        <v>16</v>
      </c>
      <c r="K2850">
        <v>334.4</v>
      </c>
      <c r="L2850" s="11" t="s">
        <v>11924</v>
      </c>
      <c r="M2850" s="12">
        <v>378</v>
      </c>
      <c r="N2850" s="12" t="s">
        <v>6</v>
      </c>
      <c r="O2850" s="12" t="s">
        <v>6</v>
      </c>
      <c r="P2850" s="12" t="s">
        <v>6</v>
      </c>
      <c r="Q2850" s="12" t="s">
        <v>6</v>
      </c>
      <c r="R2850">
        <v>2849</v>
      </c>
    </row>
    <row r="2851" spans="1:18" ht="15" x14ac:dyDescent="0.45">
      <c r="A2851">
        <v>29530</v>
      </c>
      <c r="B2851">
        <v>4</v>
      </c>
      <c r="C2851">
        <v>147.19999999999999</v>
      </c>
      <c r="D2851">
        <v>3</v>
      </c>
      <c r="E2851">
        <v>110.4</v>
      </c>
      <c r="F2851">
        <v>1</v>
      </c>
      <c r="G2851">
        <v>36.799999999999997</v>
      </c>
      <c r="H2851">
        <v>1</v>
      </c>
      <c r="I2851">
        <v>39.6</v>
      </c>
      <c r="J2851">
        <v>9</v>
      </c>
      <c r="K2851">
        <v>334.00000000000006</v>
      </c>
      <c r="L2851" s="11" t="s">
        <v>11926</v>
      </c>
      <c r="M2851" s="12" t="s">
        <v>6</v>
      </c>
      <c r="N2851" s="12" t="s">
        <v>6</v>
      </c>
      <c r="O2851" s="12" t="s">
        <v>6</v>
      </c>
      <c r="P2851" s="12">
        <v>661</v>
      </c>
      <c r="Q2851" s="12" t="s">
        <v>6</v>
      </c>
      <c r="R2851">
        <v>2850</v>
      </c>
    </row>
    <row r="2852" spans="1:18" ht="15" x14ac:dyDescent="0.45">
      <c r="A2852">
        <v>30132</v>
      </c>
      <c r="B2852">
        <v>5</v>
      </c>
      <c r="C2852">
        <v>79.5</v>
      </c>
      <c r="D2852">
        <v>5</v>
      </c>
      <c r="E2852">
        <v>79.5</v>
      </c>
      <c r="F2852">
        <v>4</v>
      </c>
      <c r="G2852">
        <v>63.6</v>
      </c>
      <c r="H2852">
        <v>7</v>
      </c>
      <c r="I2852">
        <v>111.3</v>
      </c>
      <c r="J2852">
        <v>21</v>
      </c>
      <c r="K2852">
        <v>333.9</v>
      </c>
      <c r="L2852" s="11" t="s">
        <v>11926</v>
      </c>
      <c r="M2852" s="12" t="s">
        <v>6</v>
      </c>
      <c r="N2852" s="12" t="s">
        <v>6</v>
      </c>
      <c r="O2852" s="12" t="s">
        <v>6</v>
      </c>
      <c r="P2852" s="12">
        <v>662</v>
      </c>
      <c r="Q2852" s="12" t="s">
        <v>6</v>
      </c>
      <c r="R2852">
        <v>2851</v>
      </c>
    </row>
    <row r="2853" spans="1:18" ht="15" x14ac:dyDescent="0.45">
      <c r="A2853">
        <v>31317</v>
      </c>
      <c r="B2853">
        <v>11</v>
      </c>
      <c r="C2853">
        <v>174.9</v>
      </c>
      <c r="D2853">
        <v>6</v>
      </c>
      <c r="E2853">
        <v>95.4</v>
      </c>
      <c r="F2853">
        <v>3</v>
      </c>
      <c r="G2853">
        <v>47.7</v>
      </c>
      <c r="H2853">
        <v>1</v>
      </c>
      <c r="I2853">
        <v>15.9</v>
      </c>
      <c r="J2853">
        <v>21</v>
      </c>
      <c r="K2853">
        <v>333.9</v>
      </c>
      <c r="L2853" s="11" t="s">
        <v>11926</v>
      </c>
      <c r="M2853" s="12" t="s">
        <v>6</v>
      </c>
      <c r="N2853" s="12" t="s">
        <v>6</v>
      </c>
      <c r="O2853" s="12" t="s">
        <v>6</v>
      </c>
      <c r="P2853" s="12">
        <v>663</v>
      </c>
      <c r="Q2853" s="12" t="s">
        <v>6</v>
      </c>
      <c r="R2853">
        <v>2852</v>
      </c>
    </row>
    <row r="2854" spans="1:18" ht="15" x14ac:dyDescent="0.45">
      <c r="A2854">
        <v>16954</v>
      </c>
      <c r="B2854">
        <v>14</v>
      </c>
      <c r="C2854">
        <v>68.599999999999994</v>
      </c>
      <c r="D2854">
        <v>10</v>
      </c>
      <c r="E2854">
        <v>48.61</v>
      </c>
      <c r="F2854">
        <v>24</v>
      </c>
      <c r="G2854">
        <v>117.21</v>
      </c>
      <c r="H2854">
        <v>19</v>
      </c>
      <c r="I2854">
        <v>99.4</v>
      </c>
      <c r="J2854">
        <v>67</v>
      </c>
      <c r="K2854">
        <v>333.82</v>
      </c>
      <c r="L2854" s="11" t="s">
        <v>11926</v>
      </c>
      <c r="M2854" s="12" t="s">
        <v>6</v>
      </c>
      <c r="N2854" s="12" t="s">
        <v>6</v>
      </c>
      <c r="O2854" s="12" t="s">
        <v>6</v>
      </c>
      <c r="P2854" s="12">
        <v>664</v>
      </c>
      <c r="Q2854" s="12" t="s">
        <v>6</v>
      </c>
      <c r="R2854">
        <v>2853</v>
      </c>
    </row>
    <row r="2855" spans="1:18" ht="15" x14ac:dyDescent="0.45">
      <c r="A2855">
        <v>30094</v>
      </c>
      <c r="D2855">
        <v>1</v>
      </c>
      <c r="E2855">
        <v>166.9</v>
      </c>
      <c r="F2855">
        <v>1</v>
      </c>
      <c r="G2855">
        <v>166.9</v>
      </c>
      <c r="J2855">
        <v>2</v>
      </c>
      <c r="K2855">
        <v>333.8</v>
      </c>
      <c r="L2855" s="11" t="s">
        <v>11925</v>
      </c>
      <c r="M2855" s="12" t="s">
        <v>6</v>
      </c>
      <c r="N2855" s="12" t="s">
        <v>6</v>
      </c>
      <c r="O2855" s="12">
        <v>518</v>
      </c>
      <c r="P2855" s="12" t="s">
        <v>6</v>
      </c>
      <c r="Q2855" s="12" t="s">
        <v>6</v>
      </c>
      <c r="R2855">
        <v>2854</v>
      </c>
    </row>
    <row r="2856" spans="1:18" ht="15" x14ac:dyDescent="0.45">
      <c r="A2856">
        <v>29595</v>
      </c>
      <c r="B2856">
        <v>22</v>
      </c>
      <c r="C2856">
        <v>73.64</v>
      </c>
      <c r="D2856">
        <v>2</v>
      </c>
      <c r="E2856">
        <v>5.8</v>
      </c>
      <c r="F2856">
        <v>52</v>
      </c>
      <c r="G2856">
        <v>149.88</v>
      </c>
      <c r="H2856">
        <v>36</v>
      </c>
      <c r="I2856">
        <v>103.94</v>
      </c>
      <c r="J2856">
        <v>112</v>
      </c>
      <c r="K2856">
        <v>333.26</v>
      </c>
      <c r="L2856" s="11" t="s">
        <v>11925</v>
      </c>
      <c r="M2856" s="12" t="s">
        <v>6</v>
      </c>
      <c r="N2856" s="12" t="s">
        <v>6</v>
      </c>
      <c r="O2856" s="12">
        <v>519</v>
      </c>
      <c r="P2856" s="12" t="s">
        <v>6</v>
      </c>
      <c r="Q2856" s="12" t="s">
        <v>6</v>
      </c>
      <c r="R2856">
        <v>2855</v>
      </c>
    </row>
    <row r="2857" spans="1:18" ht="15" x14ac:dyDescent="0.45">
      <c r="A2857">
        <v>11103</v>
      </c>
      <c r="B2857">
        <v>8</v>
      </c>
      <c r="C2857">
        <v>156.80000000000001</v>
      </c>
      <c r="D2857">
        <v>4</v>
      </c>
      <c r="E2857">
        <v>78.400000000000006</v>
      </c>
      <c r="F2857">
        <v>2</v>
      </c>
      <c r="G2857">
        <v>39.200000000000003</v>
      </c>
      <c r="H2857">
        <v>3</v>
      </c>
      <c r="I2857">
        <v>58.8</v>
      </c>
      <c r="J2857">
        <v>17</v>
      </c>
      <c r="K2857">
        <v>333.20000000000005</v>
      </c>
      <c r="L2857" s="11" t="s">
        <v>11927</v>
      </c>
      <c r="M2857" s="12" t="s">
        <v>6</v>
      </c>
      <c r="N2857" s="12" t="s">
        <v>6</v>
      </c>
      <c r="O2857" s="12" t="s">
        <v>6</v>
      </c>
      <c r="P2857" s="12" t="s">
        <v>6</v>
      </c>
      <c r="Q2857" s="12">
        <v>448</v>
      </c>
      <c r="R2857">
        <v>2856</v>
      </c>
    </row>
    <row r="2858" spans="1:18" ht="15" x14ac:dyDescent="0.45">
      <c r="A2858">
        <v>17040</v>
      </c>
      <c r="B2858">
        <v>16</v>
      </c>
      <c r="C2858">
        <v>313.60000000000002</v>
      </c>
      <c r="H2858">
        <v>1</v>
      </c>
      <c r="I2858">
        <v>19.600000000000001</v>
      </c>
      <c r="J2858">
        <v>17</v>
      </c>
      <c r="K2858">
        <v>333.20000000000005</v>
      </c>
      <c r="L2858" s="11" t="s">
        <v>11926</v>
      </c>
      <c r="M2858" s="12" t="s">
        <v>6</v>
      </c>
      <c r="N2858" s="12" t="s">
        <v>6</v>
      </c>
      <c r="O2858" s="12" t="s">
        <v>6</v>
      </c>
      <c r="P2858" s="12">
        <v>665</v>
      </c>
      <c r="Q2858" s="12" t="s">
        <v>6</v>
      </c>
      <c r="R2858">
        <v>2857</v>
      </c>
    </row>
    <row r="2859" spans="1:18" ht="15" x14ac:dyDescent="0.45">
      <c r="A2859">
        <v>30056</v>
      </c>
      <c r="D2859">
        <v>7</v>
      </c>
      <c r="E2859">
        <v>83.3</v>
      </c>
      <c r="F2859">
        <v>11</v>
      </c>
      <c r="G2859">
        <v>130.9</v>
      </c>
      <c r="H2859">
        <v>10</v>
      </c>
      <c r="I2859">
        <v>119</v>
      </c>
      <c r="J2859">
        <v>28</v>
      </c>
      <c r="K2859">
        <v>333.2</v>
      </c>
      <c r="L2859" s="11" t="s">
        <v>11926</v>
      </c>
      <c r="M2859" s="12" t="s">
        <v>6</v>
      </c>
      <c r="N2859" s="12" t="s">
        <v>6</v>
      </c>
      <c r="O2859" s="12" t="s">
        <v>6</v>
      </c>
      <c r="P2859" s="12">
        <v>666</v>
      </c>
      <c r="Q2859" s="12" t="s">
        <v>6</v>
      </c>
      <c r="R2859">
        <v>2858</v>
      </c>
    </row>
    <row r="2860" spans="1:18" ht="15" x14ac:dyDescent="0.45">
      <c r="A2860">
        <v>16968</v>
      </c>
      <c r="B2860">
        <v>25</v>
      </c>
      <c r="C2860">
        <v>130.82</v>
      </c>
      <c r="D2860">
        <v>5</v>
      </c>
      <c r="E2860">
        <v>26.5</v>
      </c>
      <c r="F2860">
        <v>11</v>
      </c>
      <c r="G2860">
        <v>71.5</v>
      </c>
      <c r="H2860">
        <v>16</v>
      </c>
      <c r="I2860">
        <v>104</v>
      </c>
      <c r="J2860">
        <v>57</v>
      </c>
      <c r="K2860">
        <v>332.82</v>
      </c>
      <c r="L2860" s="11" t="s">
        <v>11926</v>
      </c>
      <c r="M2860" s="12" t="s">
        <v>6</v>
      </c>
      <c r="N2860" s="12" t="s">
        <v>6</v>
      </c>
      <c r="O2860" s="12" t="s">
        <v>6</v>
      </c>
      <c r="P2860" s="12">
        <v>667</v>
      </c>
      <c r="Q2860" s="12" t="s">
        <v>6</v>
      </c>
      <c r="R2860">
        <v>2859</v>
      </c>
    </row>
    <row r="2861" spans="1:18" ht="15" x14ac:dyDescent="0.45">
      <c r="A2861">
        <v>29436</v>
      </c>
      <c r="B2861">
        <v>4</v>
      </c>
      <c r="C2861">
        <v>43.6</v>
      </c>
      <c r="D2861">
        <v>11</v>
      </c>
      <c r="E2861">
        <v>118.16</v>
      </c>
      <c r="F2861">
        <v>8</v>
      </c>
      <c r="G2861">
        <v>76</v>
      </c>
      <c r="H2861">
        <v>10</v>
      </c>
      <c r="I2861">
        <v>95</v>
      </c>
      <c r="J2861">
        <v>33</v>
      </c>
      <c r="K2861">
        <v>332.76</v>
      </c>
      <c r="L2861" s="11" t="s">
        <v>11926</v>
      </c>
      <c r="M2861" s="12" t="s">
        <v>6</v>
      </c>
      <c r="N2861" s="12" t="s">
        <v>6</v>
      </c>
      <c r="O2861" s="12" t="s">
        <v>6</v>
      </c>
      <c r="P2861" s="12">
        <v>668</v>
      </c>
      <c r="Q2861" s="12" t="s">
        <v>6</v>
      </c>
      <c r="R2861">
        <v>2860</v>
      </c>
    </row>
    <row r="2862" spans="1:18" ht="15" x14ac:dyDescent="0.45">
      <c r="A2862">
        <v>11054</v>
      </c>
      <c r="B2862">
        <v>7</v>
      </c>
      <c r="C2862">
        <v>67.2</v>
      </c>
      <c r="D2862">
        <v>7</v>
      </c>
      <c r="E2862">
        <v>68</v>
      </c>
      <c r="F2862">
        <v>13</v>
      </c>
      <c r="G2862">
        <v>128</v>
      </c>
      <c r="H2862">
        <v>7</v>
      </c>
      <c r="I2862">
        <v>69.3</v>
      </c>
      <c r="J2862">
        <v>34</v>
      </c>
      <c r="K2862">
        <v>332.5</v>
      </c>
      <c r="L2862" s="11" t="s">
        <v>11927</v>
      </c>
      <c r="M2862" s="12" t="s">
        <v>6</v>
      </c>
      <c r="N2862" s="12" t="s">
        <v>6</v>
      </c>
      <c r="O2862" s="12" t="s">
        <v>6</v>
      </c>
      <c r="P2862" s="12" t="s">
        <v>6</v>
      </c>
      <c r="Q2862" s="12">
        <v>449</v>
      </c>
      <c r="R2862">
        <v>2861</v>
      </c>
    </row>
    <row r="2863" spans="1:18" ht="15" x14ac:dyDescent="0.45">
      <c r="A2863">
        <v>27638</v>
      </c>
      <c r="B2863">
        <v>4</v>
      </c>
      <c r="C2863">
        <v>56.84</v>
      </c>
      <c r="D2863">
        <v>8</v>
      </c>
      <c r="E2863">
        <v>116</v>
      </c>
      <c r="F2863">
        <v>8</v>
      </c>
      <c r="G2863">
        <v>116</v>
      </c>
      <c r="H2863">
        <v>3</v>
      </c>
      <c r="I2863">
        <v>43.5</v>
      </c>
      <c r="J2863">
        <v>23</v>
      </c>
      <c r="K2863">
        <v>332.34000000000003</v>
      </c>
      <c r="L2863" s="11" t="s">
        <v>11926</v>
      </c>
      <c r="M2863" s="12" t="s">
        <v>6</v>
      </c>
      <c r="N2863" s="12" t="s">
        <v>6</v>
      </c>
      <c r="O2863" s="12" t="s">
        <v>6</v>
      </c>
      <c r="P2863" s="12">
        <v>669</v>
      </c>
      <c r="Q2863" s="12" t="s">
        <v>6</v>
      </c>
      <c r="R2863">
        <v>2862</v>
      </c>
    </row>
    <row r="2864" spans="1:18" ht="15" x14ac:dyDescent="0.45">
      <c r="A2864">
        <v>11323</v>
      </c>
      <c r="B2864">
        <v>9</v>
      </c>
      <c r="C2864">
        <v>110.7</v>
      </c>
      <c r="D2864">
        <v>8</v>
      </c>
      <c r="E2864">
        <v>98.4</v>
      </c>
      <c r="F2864">
        <v>1</v>
      </c>
      <c r="G2864">
        <v>12.3</v>
      </c>
      <c r="H2864">
        <v>9</v>
      </c>
      <c r="I2864">
        <v>110.7</v>
      </c>
      <c r="J2864">
        <v>27</v>
      </c>
      <c r="K2864">
        <v>332.1</v>
      </c>
      <c r="L2864" s="11" t="s">
        <v>11924</v>
      </c>
      <c r="M2864" s="12">
        <v>379</v>
      </c>
      <c r="N2864" s="12" t="s">
        <v>6</v>
      </c>
      <c r="O2864" s="12" t="s">
        <v>6</v>
      </c>
      <c r="P2864" s="12" t="s">
        <v>6</v>
      </c>
      <c r="Q2864" s="12" t="s">
        <v>6</v>
      </c>
      <c r="R2864">
        <v>2863</v>
      </c>
    </row>
    <row r="2865" spans="1:18" ht="15" x14ac:dyDescent="0.45">
      <c r="A2865">
        <v>10357</v>
      </c>
      <c r="D2865">
        <v>1</v>
      </c>
      <c r="E2865">
        <v>83</v>
      </c>
      <c r="F2865">
        <v>1</v>
      </c>
      <c r="G2865">
        <v>83</v>
      </c>
      <c r="H2865">
        <v>2</v>
      </c>
      <c r="I2865">
        <v>166</v>
      </c>
      <c r="J2865">
        <v>4</v>
      </c>
      <c r="K2865">
        <v>332</v>
      </c>
      <c r="L2865" s="11" t="s">
        <v>11925</v>
      </c>
      <c r="M2865" s="12" t="s">
        <v>6</v>
      </c>
      <c r="N2865" s="12" t="s">
        <v>6</v>
      </c>
      <c r="O2865" s="12">
        <v>520</v>
      </c>
      <c r="P2865" s="12" t="s">
        <v>6</v>
      </c>
      <c r="Q2865" s="12" t="s">
        <v>6</v>
      </c>
      <c r="R2865">
        <v>2864</v>
      </c>
    </row>
    <row r="2866" spans="1:18" ht="15" x14ac:dyDescent="0.45">
      <c r="A2866">
        <v>27195</v>
      </c>
      <c r="B2866">
        <v>92</v>
      </c>
      <c r="C2866">
        <v>128.47</v>
      </c>
      <c r="D2866">
        <v>69</v>
      </c>
      <c r="E2866">
        <v>96.49</v>
      </c>
      <c r="F2866">
        <v>44</v>
      </c>
      <c r="G2866">
        <v>62</v>
      </c>
      <c r="H2866">
        <v>30</v>
      </c>
      <c r="I2866">
        <v>45</v>
      </c>
      <c r="J2866">
        <v>235</v>
      </c>
      <c r="K2866">
        <v>331.96</v>
      </c>
      <c r="L2866" s="11" t="s">
        <v>11927</v>
      </c>
      <c r="M2866" s="12" t="s">
        <v>6</v>
      </c>
      <c r="N2866" s="12" t="s">
        <v>6</v>
      </c>
      <c r="O2866" s="12" t="s">
        <v>6</v>
      </c>
      <c r="P2866" s="12" t="s">
        <v>6</v>
      </c>
      <c r="Q2866" s="12">
        <v>450</v>
      </c>
      <c r="R2866">
        <v>2865</v>
      </c>
    </row>
    <row r="2867" spans="1:18" ht="15" x14ac:dyDescent="0.45">
      <c r="A2867">
        <v>17482</v>
      </c>
      <c r="B2867">
        <v>4</v>
      </c>
      <c r="C2867">
        <v>72.91</v>
      </c>
      <c r="D2867">
        <v>2</v>
      </c>
      <c r="E2867">
        <v>37.200000000000003</v>
      </c>
      <c r="F2867">
        <v>6</v>
      </c>
      <c r="G2867">
        <v>111.6</v>
      </c>
      <c r="H2867">
        <v>6</v>
      </c>
      <c r="I2867">
        <v>110.11</v>
      </c>
      <c r="J2867">
        <v>18</v>
      </c>
      <c r="K2867">
        <v>331.82</v>
      </c>
      <c r="L2867" s="11" t="s">
        <v>11926</v>
      </c>
      <c r="M2867" s="12" t="s">
        <v>6</v>
      </c>
      <c r="N2867" s="12" t="s">
        <v>6</v>
      </c>
      <c r="O2867" s="12" t="s">
        <v>6</v>
      </c>
      <c r="P2867" s="12">
        <v>670</v>
      </c>
      <c r="Q2867" s="12" t="s">
        <v>6</v>
      </c>
      <c r="R2867">
        <v>2866</v>
      </c>
    </row>
    <row r="2868" spans="1:18" ht="15" x14ac:dyDescent="0.45">
      <c r="A2868">
        <v>23500</v>
      </c>
      <c r="B2868">
        <v>16</v>
      </c>
      <c r="C2868">
        <v>104</v>
      </c>
      <c r="D2868">
        <v>8</v>
      </c>
      <c r="E2868">
        <v>52</v>
      </c>
      <c r="F2868">
        <v>14</v>
      </c>
      <c r="G2868">
        <v>91</v>
      </c>
      <c r="H2868">
        <v>13</v>
      </c>
      <c r="I2868">
        <v>84.5</v>
      </c>
      <c r="J2868">
        <v>51</v>
      </c>
      <c r="K2868">
        <v>331.5</v>
      </c>
      <c r="L2868" s="11" t="s">
        <v>11928</v>
      </c>
      <c r="M2868" s="12" t="s">
        <v>6</v>
      </c>
      <c r="N2868" s="12">
        <v>665</v>
      </c>
      <c r="O2868" s="12" t="s">
        <v>6</v>
      </c>
      <c r="P2868" s="12" t="s">
        <v>6</v>
      </c>
      <c r="Q2868" s="12" t="s">
        <v>6</v>
      </c>
      <c r="R2868">
        <v>2867</v>
      </c>
    </row>
    <row r="2869" spans="1:18" ht="15" x14ac:dyDescent="0.45">
      <c r="A2869">
        <v>10989</v>
      </c>
      <c r="B2869">
        <v>33</v>
      </c>
      <c r="C2869">
        <v>138.6</v>
      </c>
      <c r="D2869">
        <v>8</v>
      </c>
      <c r="E2869">
        <v>33.6</v>
      </c>
      <c r="F2869">
        <v>21</v>
      </c>
      <c r="G2869">
        <v>88.2</v>
      </c>
      <c r="H2869">
        <v>17</v>
      </c>
      <c r="I2869">
        <v>71.06</v>
      </c>
      <c r="J2869">
        <v>79</v>
      </c>
      <c r="K2869">
        <v>331.46</v>
      </c>
      <c r="L2869" s="11" t="s">
        <v>11928</v>
      </c>
      <c r="M2869" s="12" t="s">
        <v>6</v>
      </c>
      <c r="N2869" s="12">
        <v>666</v>
      </c>
      <c r="O2869" s="12" t="s">
        <v>6</v>
      </c>
      <c r="P2869" s="12" t="s">
        <v>6</v>
      </c>
      <c r="Q2869" s="12" t="s">
        <v>6</v>
      </c>
      <c r="R2869">
        <v>2868</v>
      </c>
    </row>
    <row r="2870" spans="1:18" ht="15" x14ac:dyDescent="0.45">
      <c r="A2870">
        <v>16130</v>
      </c>
      <c r="B2870">
        <v>6</v>
      </c>
      <c r="C2870">
        <v>43.2</v>
      </c>
      <c r="D2870">
        <v>9</v>
      </c>
      <c r="E2870">
        <v>64.8</v>
      </c>
      <c r="F2870">
        <v>14</v>
      </c>
      <c r="G2870">
        <v>100.8</v>
      </c>
      <c r="H2870">
        <v>17</v>
      </c>
      <c r="I2870">
        <v>122.4</v>
      </c>
      <c r="J2870">
        <v>46</v>
      </c>
      <c r="K2870">
        <v>331.20000000000005</v>
      </c>
      <c r="L2870" s="11" t="s">
        <v>11927</v>
      </c>
      <c r="M2870" s="12" t="s">
        <v>6</v>
      </c>
      <c r="N2870" s="12" t="s">
        <v>6</v>
      </c>
      <c r="O2870" s="12" t="s">
        <v>6</v>
      </c>
      <c r="P2870" s="12" t="s">
        <v>6</v>
      </c>
      <c r="Q2870" s="12">
        <v>451</v>
      </c>
      <c r="R2870">
        <v>2869</v>
      </c>
    </row>
    <row r="2871" spans="1:18" ht="15" x14ac:dyDescent="0.45">
      <c r="A2871">
        <v>10221</v>
      </c>
      <c r="B2871">
        <v>7</v>
      </c>
      <c r="C2871">
        <v>62.3</v>
      </c>
      <c r="D2871">
        <v>11</v>
      </c>
      <c r="E2871">
        <v>97.9</v>
      </c>
      <c r="F2871">
        <v>16</v>
      </c>
      <c r="G2871">
        <v>151.72999999999999</v>
      </c>
      <c r="H2871">
        <v>2</v>
      </c>
      <c r="I2871">
        <v>19.2</v>
      </c>
      <c r="J2871">
        <v>36</v>
      </c>
      <c r="K2871">
        <v>331.12999999999994</v>
      </c>
      <c r="L2871" s="11" t="s">
        <v>11925</v>
      </c>
      <c r="M2871" s="12" t="s">
        <v>6</v>
      </c>
      <c r="N2871" s="12" t="s">
        <v>6</v>
      </c>
      <c r="O2871" s="12">
        <v>521</v>
      </c>
      <c r="P2871" s="12" t="s">
        <v>6</v>
      </c>
      <c r="Q2871" s="12" t="s">
        <v>6</v>
      </c>
      <c r="R2871">
        <v>2870</v>
      </c>
    </row>
    <row r="2872" spans="1:18" ht="15" x14ac:dyDescent="0.45">
      <c r="A2872">
        <v>12061</v>
      </c>
      <c r="B2872">
        <v>14</v>
      </c>
      <c r="C2872">
        <v>58.8</v>
      </c>
      <c r="D2872">
        <v>19</v>
      </c>
      <c r="E2872">
        <v>79.12</v>
      </c>
      <c r="F2872">
        <v>24</v>
      </c>
      <c r="G2872">
        <v>100.8</v>
      </c>
      <c r="H2872">
        <v>22</v>
      </c>
      <c r="I2872">
        <v>92.4</v>
      </c>
      <c r="J2872">
        <v>79</v>
      </c>
      <c r="K2872">
        <v>331.12</v>
      </c>
      <c r="L2872" s="11" t="s">
        <v>11928</v>
      </c>
      <c r="M2872" s="12" t="s">
        <v>6</v>
      </c>
      <c r="N2872" s="12">
        <v>667</v>
      </c>
      <c r="O2872" s="12" t="s">
        <v>6</v>
      </c>
      <c r="P2872" s="12" t="s">
        <v>6</v>
      </c>
      <c r="Q2872" s="12" t="s">
        <v>6</v>
      </c>
      <c r="R2872">
        <v>2871</v>
      </c>
    </row>
    <row r="2873" spans="1:18" ht="15" x14ac:dyDescent="0.45">
      <c r="A2873">
        <v>28991</v>
      </c>
      <c r="B2873">
        <v>5</v>
      </c>
      <c r="C2873">
        <v>32.5</v>
      </c>
      <c r="D2873">
        <v>8</v>
      </c>
      <c r="E2873">
        <v>52</v>
      </c>
      <c r="F2873">
        <v>17</v>
      </c>
      <c r="G2873">
        <v>109.98</v>
      </c>
      <c r="H2873">
        <v>21</v>
      </c>
      <c r="I2873">
        <v>135.97999999999999</v>
      </c>
      <c r="J2873">
        <v>51</v>
      </c>
      <c r="K2873">
        <v>330.46000000000004</v>
      </c>
      <c r="L2873" s="11" t="s">
        <v>11928</v>
      </c>
      <c r="M2873" s="12" t="s">
        <v>6</v>
      </c>
      <c r="N2873" s="12">
        <v>668</v>
      </c>
      <c r="O2873" s="12" t="s">
        <v>6</v>
      </c>
      <c r="P2873" s="12" t="s">
        <v>6</v>
      </c>
      <c r="Q2873" s="12" t="s">
        <v>6</v>
      </c>
      <c r="R2873">
        <v>2872</v>
      </c>
    </row>
    <row r="2874" spans="1:18" ht="15" x14ac:dyDescent="0.45">
      <c r="A2874">
        <v>28920</v>
      </c>
      <c r="B2874">
        <v>11</v>
      </c>
      <c r="C2874">
        <v>17.47</v>
      </c>
      <c r="D2874">
        <v>31</v>
      </c>
      <c r="E2874">
        <v>48.64</v>
      </c>
      <c r="F2874">
        <v>77</v>
      </c>
      <c r="G2874">
        <v>122.75</v>
      </c>
      <c r="H2874">
        <v>76</v>
      </c>
      <c r="I2874">
        <v>141.4</v>
      </c>
      <c r="J2874">
        <v>195</v>
      </c>
      <c r="K2874">
        <v>330.26</v>
      </c>
      <c r="L2874" s="11" t="s">
        <v>11928</v>
      </c>
      <c r="M2874" s="12" t="s">
        <v>6</v>
      </c>
      <c r="N2874" s="12">
        <v>669</v>
      </c>
      <c r="O2874" s="12" t="s">
        <v>6</v>
      </c>
      <c r="P2874" s="12" t="s">
        <v>6</v>
      </c>
      <c r="Q2874" s="12" t="s">
        <v>6</v>
      </c>
      <c r="R2874">
        <v>2873</v>
      </c>
    </row>
    <row r="2875" spans="1:18" ht="15" x14ac:dyDescent="0.45">
      <c r="A2875">
        <v>18361</v>
      </c>
      <c r="B2875">
        <v>11</v>
      </c>
      <c r="C2875">
        <v>330</v>
      </c>
      <c r="J2875">
        <v>11</v>
      </c>
      <c r="K2875">
        <v>330</v>
      </c>
      <c r="L2875" s="11" t="s">
        <v>11924</v>
      </c>
      <c r="M2875" s="12">
        <v>380</v>
      </c>
      <c r="N2875" s="12" t="s">
        <v>6</v>
      </c>
      <c r="O2875" s="12" t="s">
        <v>6</v>
      </c>
      <c r="P2875" s="12" t="s">
        <v>6</v>
      </c>
      <c r="Q2875" s="12" t="s">
        <v>6</v>
      </c>
      <c r="R2875">
        <v>2874</v>
      </c>
    </row>
    <row r="2876" spans="1:18" ht="15" x14ac:dyDescent="0.45">
      <c r="A2876">
        <v>18581</v>
      </c>
      <c r="D2876">
        <v>14</v>
      </c>
      <c r="E2876">
        <v>47.6</v>
      </c>
      <c r="F2876">
        <v>35</v>
      </c>
      <c r="G2876">
        <v>119</v>
      </c>
      <c r="H2876">
        <v>48</v>
      </c>
      <c r="I2876">
        <v>163.19999999999999</v>
      </c>
      <c r="J2876">
        <v>97</v>
      </c>
      <c r="K2876">
        <v>329.79999999999995</v>
      </c>
      <c r="L2876" s="11" t="s">
        <v>11926</v>
      </c>
      <c r="M2876" s="12" t="s">
        <v>6</v>
      </c>
      <c r="N2876" s="12" t="s">
        <v>6</v>
      </c>
      <c r="O2876" s="12" t="s">
        <v>6</v>
      </c>
      <c r="P2876" s="12">
        <v>671</v>
      </c>
      <c r="Q2876" s="12" t="s">
        <v>6</v>
      </c>
      <c r="R2876">
        <v>2875</v>
      </c>
    </row>
    <row r="2877" spans="1:18" ht="15" x14ac:dyDescent="0.45">
      <c r="A2877">
        <v>31617</v>
      </c>
      <c r="D2877">
        <v>13</v>
      </c>
      <c r="E2877">
        <v>237.73</v>
      </c>
      <c r="F2877">
        <v>3</v>
      </c>
      <c r="G2877">
        <v>55.2</v>
      </c>
      <c r="H2877">
        <v>2</v>
      </c>
      <c r="I2877">
        <v>36.799999999999997</v>
      </c>
      <c r="J2877">
        <v>18</v>
      </c>
      <c r="K2877">
        <v>329.73</v>
      </c>
      <c r="L2877" s="11" t="s">
        <v>11927</v>
      </c>
      <c r="M2877" s="12" t="s">
        <v>6</v>
      </c>
      <c r="N2877" s="12" t="s">
        <v>6</v>
      </c>
      <c r="O2877" s="12" t="s">
        <v>6</v>
      </c>
      <c r="P2877" s="12" t="s">
        <v>6</v>
      </c>
      <c r="Q2877" s="12">
        <v>452</v>
      </c>
      <c r="R2877">
        <v>2876</v>
      </c>
    </row>
    <row r="2878" spans="1:18" ht="15" x14ac:dyDescent="0.45">
      <c r="A2878">
        <v>15413</v>
      </c>
      <c r="B2878">
        <v>9</v>
      </c>
      <c r="C2878">
        <v>109.8</v>
      </c>
      <c r="D2878">
        <v>7</v>
      </c>
      <c r="E2878">
        <v>85.4</v>
      </c>
      <c r="F2878">
        <v>4</v>
      </c>
      <c r="G2878">
        <v>48.8</v>
      </c>
      <c r="H2878">
        <v>7</v>
      </c>
      <c r="I2878">
        <v>85.4</v>
      </c>
      <c r="J2878">
        <v>27</v>
      </c>
      <c r="K2878">
        <v>329.4</v>
      </c>
      <c r="L2878" s="11" t="s">
        <v>11926</v>
      </c>
      <c r="M2878" s="12" t="s">
        <v>6</v>
      </c>
      <c r="N2878" s="12" t="s">
        <v>6</v>
      </c>
      <c r="O2878" s="12" t="s">
        <v>6</v>
      </c>
      <c r="P2878" s="12">
        <v>672</v>
      </c>
      <c r="Q2878" s="12" t="s">
        <v>6</v>
      </c>
      <c r="R2878">
        <v>2877</v>
      </c>
    </row>
    <row r="2879" spans="1:18" ht="15" x14ac:dyDescent="0.45">
      <c r="A2879">
        <v>30100</v>
      </c>
      <c r="B2879">
        <v>2</v>
      </c>
      <c r="C2879">
        <v>109.8</v>
      </c>
      <c r="F2879">
        <v>3</v>
      </c>
      <c r="G2879">
        <v>164.7</v>
      </c>
      <c r="H2879">
        <v>1</v>
      </c>
      <c r="I2879">
        <v>54.9</v>
      </c>
      <c r="J2879">
        <v>6</v>
      </c>
      <c r="K2879">
        <v>329.4</v>
      </c>
      <c r="L2879" s="11" t="s">
        <v>11925</v>
      </c>
      <c r="M2879" s="12" t="s">
        <v>6</v>
      </c>
      <c r="N2879" s="12" t="s">
        <v>6</v>
      </c>
      <c r="O2879" s="12">
        <v>522</v>
      </c>
      <c r="P2879" s="12" t="s">
        <v>6</v>
      </c>
      <c r="Q2879" s="12" t="s">
        <v>6</v>
      </c>
      <c r="R2879">
        <v>2878</v>
      </c>
    </row>
    <row r="2880" spans="1:18" ht="15" x14ac:dyDescent="0.45">
      <c r="A2880">
        <v>12798</v>
      </c>
      <c r="B2880">
        <v>11</v>
      </c>
      <c r="C2880">
        <v>97.9</v>
      </c>
      <c r="D2880">
        <v>6</v>
      </c>
      <c r="E2880">
        <v>53.4</v>
      </c>
      <c r="F2880">
        <v>10</v>
      </c>
      <c r="G2880">
        <v>89</v>
      </c>
      <c r="H2880">
        <v>10</v>
      </c>
      <c r="I2880">
        <v>89</v>
      </c>
      <c r="J2880">
        <v>37</v>
      </c>
      <c r="K2880">
        <v>329.3</v>
      </c>
      <c r="L2880" s="11" t="s">
        <v>11927</v>
      </c>
      <c r="M2880" s="12" t="s">
        <v>6</v>
      </c>
      <c r="N2880" s="12" t="s">
        <v>6</v>
      </c>
      <c r="O2880" s="12" t="s">
        <v>6</v>
      </c>
      <c r="P2880" s="12" t="s">
        <v>6</v>
      </c>
      <c r="Q2880" s="12">
        <v>453</v>
      </c>
      <c r="R2880">
        <v>2879</v>
      </c>
    </row>
    <row r="2881" spans="1:18" ht="15" x14ac:dyDescent="0.45">
      <c r="A2881">
        <v>27404</v>
      </c>
      <c r="B2881">
        <v>15</v>
      </c>
      <c r="C2881">
        <v>82.5</v>
      </c>
      <c r="D2881">
        <v>8</v>
      </c>
      <c r="E2881">
        <v>44</v>
      </c>
      <c r="F2881">
        <v>15</v>
      </c>
      <c r="G2881">
        <v>81.62</v>
      </c>
      <c r="H2881">
        <v>22</v>
      </c>
      <c r="I2881">
        <v>121</v>
      </c>
      <c r="J2881">
        <v>60</v>
      </c>
      <c r="K2881">
        <v>329.12</v>
      </c>
      <c r="L2881" s="11" t="s">
        <v>11927</v>
      </c>
      <c r="M2881" s="12" t="s">
        <v>6</v>
      </c>
      <c r="N2881" s="12" t="s">
        <v>6</v>
      </c>
      <c r="O2881" s="12" t="s">
        <v>6</v>
      </c>
      <c r="P2881" s="12" t="s">
        <v>6</v>
      </c>
      <c r="Q2881" s="12">
        <v>454</v>
      </c>
      <c r="R2881">
        <v>2880</v>
      </c>
    </row>
    <row r="2882" spans="1:18" ht="15" x14ac:dyDescent="0.45">
      <c r="A2882">
        <v>17511</v>
      </c>
      <c r="B2882">
        <v>4</v>
      </c>
      <c r="C2882">
        <v>76.8</v>
      </c>
      <c r="D2882">
        <v>7</v>
      </c>
      <c r="E2882">
        <v>132.86000000000001</v>
      </c>
      <c r="F2882">
        <v>4</v>
      </c>
      <c r="G2882">
        <v>79.599999999999994</v>
      </c>
      <c r="H2882">
        <v>2</v>
      </c>
      <c r="I2882">
        <v>39.799999999999997</v>
      </c>
      <c r="J2882">
        <v>17</v>
      </c>
      <c r="K2882">
        <v>329.06</v>
      </c>
      <c r="L2882" s="11" t="s">
        <v>11926</v>
      </c>
      <c r="M2882" s="12" t="s">
        <v>6</v>
      </c>
      <c r="N2882" s="12" t="s">
        <v>6</v>
      </c>
      <c r="O2882" s="12" t="s">
        <v>6</v>
      </c>
      <c r="P2882" s="12">
        <v>673</v>
      </c>
      <c r="Q2882" s="12" t="s">
        <v>6</v>
      </c>
      <c r="R2882">
        <v>2881</v>
      </c>
    </row>
    <row r="2883" spans="1:18" ht="15" x14ac:dyDescent="0.45">
      <c r="A2883">
        <v>31777</v>
      </c>
      <c r="D2883">
        <v>36</v>
      </c>
      <c r="E2883">
        <v>151.19999999999999</v>
      </c>
      <c r="F2883">
        <v>19</v>
      </c>
      <c r="G2883">
        <v>83.7</v>
      </c>
      <c r="H2883">
        <v>21</v>
      </c>
      <c r="I2883">
        <v>94.14</v>
      </c>
      <c r="J2883">
        <v>76</v>
      </c>
      <c r="K2883">
        <v>329.03999999999996</v>
      </c>
      <c r="L2883" s="11" t="s">
        <v>11926</v>
      </c>
      <c r="M2883" s="12" t="s">
        <v>6</v>
      </c>
      <c r="N2883" s="12" t="s">
        <v>6</v>
      </c>
      <c r="O2883" s="12" t="s">
        <v>6</v>
      </c>
      <c r="P2883" s="12">
        <v>674</v>
      </c>
      <c r="Q2883" s="12" t="s">
        <v>6</v>
      </c>
      <c r="R2883">
        <v>2882</v>
      </c>
    </row>
    <row r="2884" spans="1:18" ht="15" x14ac:dyDescent="0.45">
      <c r="A2884">
        <v>10851</v>
      </c>
      <c r="B2884">
        <v>4</v>
      </c>
      <c r="C2884">
        <v>119.6</v>
      </c>
      <c r="D2884">
        <v>2</v>
      </c>
      <c r="E2884">
        <v>59.8</v>
      </c>
      <c r="F2884">
        <v>3</v>
      </c>
      <c r="G2884">
        <v>89.7</v>
      </c>
      <c r="H2884">
        <v>2</v>
      </c>
      <c r="I2884">
        <v>59.8</v>
      </c>
      <c r="J2884">
        <v>11</v>
      </c>
      <c r="K2884">
        <v>328.9</v>
      </c>
      <c r="L2884" s="11" t="s">
        <v>11925</v>
      </c>
      <c r="M2884" s="12" t="s">
        <v>6</v>
      </c>
      <c r="N2884" s="12" t="s">
        <v>6</v>
      </c>
      <c r="O2884" s="12">
        <v>523</v>
      </c>
      <c r="P2884" s="12" t="s">
        <v>6</v>
      </c>
      <c r="Q2884" s="12" t="s">
        <v>6</v>
      </c>
      <c r="R2884">
        <v>2883</v>
      </c>
    </row>
    <row r="2885" spans="1:18" ht="15" x14ac:dyDescent="0.45">
      <c r="A2885">
        <v>14753</v>
      </c>
      <c r="B2885">
        <v>14</v>
      </c>
      <c r="C2885">
        <v>91.87</v>
      </c>
      <c r="D2885">
        <v>20</v>
      </c>
      <c r="E2885">
        <v>126.7</v>
      </c>
      <c r="F2885">
        <v>6</v>
      </c>
      <c r="G2885">
        <v>39.6</v>
      </c>
      <c r="H2885">
        <v>11</v>
      </c>
      <c r="I2885">
        <v>70.48</v>
      </c>
      <c r="J2885">
        <v>51</v>
      </c>
      <c r="K2885">
        <v>328.65000000000003</v>
      </c>
      <c r="L2885" s="11" t="s">
        <v>11928</v>
      </c>
      <c r="M2885" s="12" t="s">
        <v>6</v>
      </c>
      <c r="N2885" s="12">
        <v>670</v>
      </c>
      <c r="O2885" s="12" t="s">
        <v>6</v>
      </c>
      <c r="P2885" s="12" t="s">
        <v>6</v>
      </c>
      <c r="Q2885" s="12" t="s">
        <v>6</v>
      </c>
      <c r="R2885">
        <v>2884</v>
      </c>
    </row>
    <row r="2886" spans="1:18" ht="15" x14ac:dyDescent="0.45">
      <c r="A2886">
        <v>28864</v>
      </c>
      <c r="B2886">
        <v>9</v>
      </c>
      <c r="C2886">
        <v>328.5</v>
      </c>
      <c r="J2886">
        <v>9</v>
      </c>
      <c r="K2886">
        <v>328.5</v>
      </c>
      <c r="L2886" s="11" t="s">
        <v>11926</v>
      </c>
      <c r="M2886" s="12" t="s">
        <v>6</v>
      </c>
      <c r="N2886" s="12" t="s">
        <v>6</v>
      </c>
      <c r="O2886" s="12" t="s">
        <v>6</v>
      </c>
      <c r="P2886" s="12">
        <v>675</v>
      </c>
      <c r="Q2886" s="12" t="s">
        <v>6</v>
      </c>
      <c r="R2886">
        <v>2885</v>
      </c>
    </row>
    <row r="2887" spans="1:18" ht="15" x14ac:dyDescent="0.45">
      <c r="A2887">
        <v>17737</v>
      </c>
      <c r="B2887">
        <v>9</v>
      </c>
      <c r="C2887">
        <v>107.1</v>
      </c>
      <c r="D2887">
        <v>4</v>
      </c>
      <c r="E2887">
        <v>47.6</v>
      </c>
      <c r="F2887">
        <v>12</v>
      </c>
      <c r="G2887">
        <v>148.19999999999999</v>
      </c>
      <c r="H2887">
        <v>2</v>
      </c>
      <c r="I2887">
        <v>25.2</v>
      </c>
      <c r="J2887">
        <v>27</v>
      </c>
      <c r="K2887">
        <v>328.09999999999997</v>
      </c>
      <c r="L2887" s="11" t="s">
        <v>11928</v>
      </c>
      <c r="M2887" s="12" t="s">
        <v>6</v>
      </c>
      <c r="N2887" s="12">
        <v>671</v>
      </c>
      <c r="O2887" s="12" t="s">
        <v>6</v>
      </c>
      <c r="P2887" s="12" t="s">
        <v>6</v>
      </c>
      <c r="Q2887" s="12" t="s">
        <v>6</v>
      </c>
      <c r="R2887">
        <v>2886</v>
      </c>
    </row>
    <row r="2888" spans="1:18" ht="15" x14ac:dyDescent="0.45">
      <c r="A2888">
        <v>17597</v>
      </c>
      <c r="D2888">
        <v>24</v>
      </c>
      <c r="E2888">
        <v>59.8</v>
      </c>
      <c r="F2888">
        <v>73</v>
      </c>
      <c r="G2888">
        <v>182.3</v>
      </c>
      <c r="H2888">
        <v>35</v>
      </c>
      <c r="I2888">
        <v>85.9</v>
      </c>
      <c r="J2888">
        <v>132</v>
      </c>
      <c r="K2888">
        <v>328</v>
      </c>
      <c r="L2888" s="11" t="s">
        <v>11925</v>
      </c>
      <c r="M2888" s="12" t="s">
        <v>6</v>
      </c>
      <c r="N2888" s="12" t="s">
        <v>6</v>
      </c>
      <c r="O2888" s="12">
        <v>524</v>
      </c>
      <c r="P2888" s="12" t="s">
        <v>6</v>
      </c>
      <c r="Q2888" s="12" t="s">
        <v>6</v>
      </c>
      <c r="R2888">
        <v>2887</v>
      </c>
    </row>
    <row r="2889" spans="1:18" ht="15" x14ac:dyDescent="0.45">
      <c r="A2889">
        <v>30415</v>
      </c>
      <c r="B2889">
        <v>6</v>
      </c>
      <c r="C2889">
        <v>123</v>
      </c>
      <c r="D2889">
        <v>6</v>
      </c>
      <c r="E2889">
        <v>123</v>
      </c>
      <c r="F2889">
        <v>4</v>
      </c>
      <c r="G2889">
        <v>82</v>
      </c>
      <c r="J2889">
        <v>16</v>
      </c>
      <c r="K2889">
        <v>328</v>
      </c>
      <c r="L2889" s="11" t="s">
        <v>11926</v>
      </c>
      <c r="M2889" s="12" t="s">
        <v>6</v>
      </c>
      <c r="N2889" s="12" t="s">
        <v>6</v>
      </c>
      <c r="O2889" s="12" t="s">
        <v>6</v>
      </c>
      <c r="P2889" s="12">
        <v>676</v>
      </c>
      <c r="Q2889" s="12" t="s">
        <v>6</v>
      </c>
      <c r="R2889">
        <v>2888</v>
      </c>
    </row>
    <row r="2890" spans="1:18" ht="15" x14ac:dyDescent="0.45">
      <c r="A2890">
        <v>11842</v>
      </c>
      <c r="D2890">
        <v>7</v>
      </c>
      <c r="E2890">
        <v>54.6</v>
      </c>
      <c r="F2890">
        <v>28</v>
      </c>
      <c r="G2890">
        <v>218.4</v>
      </c>
      <c r="H2890">
        <v>7</v>
      </c>
      <c r="I2890">
        <v>54.6</v>
      </c>
      <c r="J2890">
        <v>42</v>
      </c>
      <c r="K2890">
        <v>327.60000000000002</v>
      </c>
      <c r="L2890" s="11" t="s">
        <v>11927</v>
      </c>
      <c r="M2890" s="12" t="s">
        <v>6</v>
      </c>
      <c r="N2890" s="12" t="s">
        <v>6</v>
      </c>
      <c r="O2890" s="12" t="s">
        <v>6</v>
      </c>
      <c r="P2890" s="12" t="s">
        <v>6</v>
      </c>
      <c r="Q2890" s="12">
        <v>455</v>
      </c>
      <c r="R2890">
        <v>2889</v>
      </c>
    </row>
    <row r="2891" spans="1:18" ht="15" x14ac:dyDescent="0.45">
      <c r="A2891">
        <v>29849</v>
      </c>
      <c r="B2891">
        <v>7</v>
      </c>
      <c r="C2891">
        <v>134.4</v>
      </c>
      <c r="D2891">
        <v>1</v>
      </c>
      <c r="E2891">
        <v>19.2</v>
      </c>
      <c r="F2891">
        <v>6</v>
      </c>
      <c r="G2891">
        <v>115.2</v>
      </c>
      <c r="H2891">
        <v>3</v>
      </c>
      <c r="I2891">
        <v>58.8</v>
      </c>
      <c r="J2891">
        <v>17</v>
      </c>
      <c r="K2891">
        <v>327.60000000000002</v>
      </c>
      <c r="L2891" s="11" t="s">
        <v>11926</v>
      </c>
      <c r="M2891" s="12" t="s">
        <v>6</v>
      </c>
      <c r="N2891" s="12" t="s">
        <v>6</v>
      </c>
      <c r="O2891" s="12" t="s">
        <v>6</v>
      </c>
      <c r="P2891" s="12">
        <v>677</v>
      </c>
      <c r="Q2891" s="12" t="s">
        <v>6</v>
      </c>
      <c r="R2891">
        <v>2890</v>
      </c>
    </row>
    <row r="2892" spans="1:18" ht="15" x14ac:dyDescent="0.45">
      <c r="A2892">
        <v>14623</v>
      </c>
      <c r="B2892">
        <v>18</v>
      </c>
      <c r="C2892">
        <v>88.2</v>
      </c>
      <c r="D2892">
        <v>22</v>
      </c>
      <c r="E2892">
        <v>107.41</v>
      </c>
      <c r="F2892">
        <v>16</v>
      </c>
      <c r="G2892">
        <v>78.010000000000005</v>
      </c>
      <c r="H2892">
        <v>11</v>
      </c>
      <c r="I2892">
        <v>53.9</v>
      </c>
      <c r="J2892">
        <v>67</v>
      </c>
      <c r="K2892">
        <v>327.52</v>
      </c>
      <c r="L2892" s="11" t="s">
        <v>11926</v>
      </c>
      <c r="M2892" s="12" t="s">
        <v>6</v>
      </c>
      <c r="N2892" s="12" t="s">
        <v>6</v>
      </c>
      <c r="O2892" s="12" t="s">
        <v>6</v>
      </c>
      <c r="P2892" s="12">
        <v>678</v>
      </c>
      <c r="Q2892" s="12" t="s">
        <v>6</v>
      </c>
      <c r="R2892">
        <v>2891</v>
      </c>
    </row>
    <row r="2893" spans="1:18" ht="15" x14ac:dyDescent="0.45">
      <c r="A2893">
        <v>22373</v>
      </c>
      <c r="B2893">
        <v>13</v>
      </c>
      <c r="C2893">
        <v>169</v>
      </c>
      <c r="D2893">
        <v>12</v>
      </c>
      <c r="E2893">
        <v>158.4</v>
      </c>
      <c r="J2893">
        <v>25</v>
      </c>
      <c r="K2893">
        <v>327.39999999999998</v>
      </c>
      <c r="L2893" s="11" t="s">
        <v>11927</v>
      </c>
      <c r="M2893" s="12" t="s">
        <v>6</v>
      </c>
      <c r="N2893" s="12" t="s">
        <v>6</v>
      </c>
      <c r="O2893" s="12" t="s">
        <v>6</v>
      </c>
      <c r="P2893" s="12" t="s">
        <v>6</v>
      </c>
      <c r="Q2893" s="12">
        <v>456</v>
      </c>
      <c r="R2893">
        <v>2892</v>
      </c>
    </row>
    <row r="2894" spans="1:18" ht="15" x14ac:dyDescent="0.45">
      <c r="A2894">
        <v>16820</v>
      </c>
      <c r="B2894">
        <v>1</v>
      </c>
      <c r="C2894">
        <v>33</v>
      </c>
      <c r="D2894">
        <v>5</v>
      </c>
      <c r="E2894">
        <v>165</v>
      </c>
      <c r="F2894">
        <v>2</v>
      </c>
      <c r="G2894">
        <v>63.36</v>
      </c>
      <c r="H2894">
        <v>2</v>
      </c>
      <c r="I2894">
        <v>66</v>
      </c>
      <c r="J2894">
        <v>10</v>
      </c>
      <c r="K2894">
        <v>327.36</v>
      </c>
      <c r="L2894" s="11" t="s">
        <v>11925</v>
      </c>
      <c r="M2894" s="12" t="s">
        <v>6</v>
      </c>
      <c r="N2894" s="12" t="s">
        <v>6</v>
      </c>
      <c r="O2894" s="12">
        <v>525</v>
      </c>
      <c r="P2894" s="12" t="s">
        <v>6</v>
      </c>
      <c r="Q2894" s="12" t="s">
        <v>6</v>
      </c>
      <c r="R2894">
        <v>2893</v>
      </c>
    </row>
    <row r="2895" spans="1:18" ht="15" x14ac:dyDescent="0.45">
      <c r="A2895">
        <v>30470</v>
      </c>
      <c r="B2895">
        <v>4</v>
      </c>
      <c r="C2895">
        <v>71.42</v>
      </c>
      <c r="D2895">
        <v>3</v>
      </c>
      <c r="E2895">
        <v>54.31</v>
      </c>
      <c r="F2895">
        <v>3</v>
      </c>
      <c r="G2895">
        <v>52.82</v>
      </c>
      <c r="H2895">
        <v>8</v>
      </c>
      <c r="I2895">
        <v>148.80000000000001</v>
      </c>
      <c r="J2895">
        <v>18</v>
      </c>
      <c r="K2895">
        <v>327.35000000000002</v>
      </c>
      <c r="L2895" s="11" t="s">
        <v>11926</v>
      </c>
      <c r="M2895" s="12" t="s">
        <v>6</v>
      </c>
      <c r="N2895" s="12" t="s">
        <v>6</v>
      </c>
      <c r="O2895" s="12" t="s">
        <v>6</v>
      </c>
      <c r="P2895" s="12">
        <v>679</v>
      </c>
      <c r="Q2895" s="12" t="s">
        <v>6</v>
      </c>
      <c r="R2895">
        <v>2894</v>
      </c>
    </row>
    <row r="2896" spans="1:18" ht="15" x14ac:dyDescent="0.45">
      <c r="A2896">
        <v>31624</v>
      </c>
      <c r="D2896">
        <v>14</v>
      </c>
      <c r="E2896">
        <v>124.6</v>
      </c>
      <c r="F2896">
        <v>11</v>
      </c>
      <c r="G2896">
        <v>97.19</v>
      </c>
      <c r="H2896">
        <v>12</v>
      </c>
      <c r="I2896">
        <v>105.38</v>
      </c>
      <c r="J2896">
        <v>37</v>
      </c>
      <c r="K2896">
        <v>327.16999999999996</v>
      </c>
      <c r="L2896" s="11" t="s">
        <v>11926</v>
      </c>
      <c r="M2896" s="12" t="s">
        <v>6</v>
      </c>
      <c r="N2896" s="12" t="s">
        <v>6</v>
      </c>
      <c r="O2896" s="12" t="s">
        <v>6</v>
      </c>
      <c r="P2896" s="12">
        <v>680</v>
      </c>
      <c r="Q2896" s="12" t="s">
        <v>6</v>
      </c>
      <c r="R2896">
        <v>2895</v>
      </c>
    </row>
    <row r="2897" spans="1:18" ht="15" x14ac:dyDescent="0.45">
      <c r="A2897">
        <v>28245</v>
      </c>
      <c r="B2897">
        <v>15</v>
      </c>
      <c r="C2897">
        <v>37.5</v>
      </c>
      <c r="D2897">
        <v>27</v>
      </c>
      <c r="E2897">
        <v>67.3</v>
      </c>
      <c r="F2897">
        <v>43</v>
      </c>
      <c r="G2897">
        <v>107.3</v>
      </c>
      <c r="H2897">
        <v>46</v>
      </c>
      <c r="I2897">
        <v>114.6</v>
      </c>
      <c r="J2897">
        <v>131</v>
      </c>
      <c r="K2897">
        <v>326.7</v>
      </c>
      <c r="L2897" s="11" t="s">
        <v>11925</v>
      </c>
      <c r="M2897" s="12" t="s">
        <v>6</v>
      </c>
      <c r="N2897" s="12" t="s">
        <v>6</v>
      </c>
      <c r="O2897" s="12">
        <v>526</v>
      </c>
      <c r="P2897" s="12" t="s">
        <v>6</v>
      </c>
      <c r="Q2897" s="12" t="s">
        <v>6</v>
      </c>
      <c r="R2897">
        <v>2896</v>
      </c>
    </row>
    <row r="2898" spans="1:18" ht="15" x14ac:dyDescent="0.45">
      <c r="A2898">
        <v>12188</v>
      </c>
      <c r="B2898">
        <v>18</v>
      </c>
      <c r="C2898">
        <v>189</v>
      </c>
      <c r="D2898">
        <v>7</v>
      </c>
      <c r="E2898">
        <v>73.5</v>
      </c>
      <c r="F2898">
        <v>1</v>
      </c>
      <c r="G2898">
        <v>10.5</v>
      </c>
      <c r="H2898">
        <v>5</v>
      </c>
      <c r="I2898">
        <v>52.5</v>
      </c>
      <c r="J2898">
        <v>31</v>
      </c>
      <c r="K2898">
        <v>325.5</v>
      </c>
      <c r="L2898" s="11" t="s">
        <v>11928</v>
      </c>
      <c r="M2898" s="12" t="s">
        <v>6</v>
      </c>
      <c r="N2898" s="12">
        <v>672</v>
      </c>
      <c r="O2898" s="12" t="s">
        <v>6</v>
      </c>
      <c r="P2898" s="12" t="s">
        <v>6</v>
      </c>
      <c r="Q2898" s="12" t="s">
        <v>6</v>
      </c>
      <c r="R2898">
        <v>2897</v>
      </c>
    </row>
    <row r="2899" spans="1:18" ht="15" x14ac:dyDescent="0.45">
      <c r="A2899">
        <v>17253</v>
      </c>
      <c r="B2899">
        <v>77</v>
      </c>
      <c r="C2899">
        <v>100.1</v>
      </c>
      <c r="D2899">
        <v>42</v>
      </c>
      <c r="E2899">
        <v>54.6</v>
      </c>
      <c r="F2899">
        <v>80</v>
      </c>
      <c r="G2899">
        <v>103.4</v>
      </c>
      <c r="H2899">
        <v>52</v>
      </c>
      <c r="I2899">
        <v>67.400000000000006</v>
      </c>
      <c r="J2899">
        <v>251</v>
      </c>
      <c r="K2899">
        <v>325.5</v>
      </c>
      <c r="L2899" s="11" t="s">
        <v>11928</v>
      </c>
      <c r="M2899" s="12" t="s">
        <v>6</v>
      </c>
      <c r="N2899" s="12">
        <v>673</v>
      </c>
      <c r="O2899" s="12" t="s">
        <v>6</v>
      </c>
      <c r="P2899" s="12" t="s">
        <v>6</v>
      </c>
      <c r="Q2899" s="12" t="s">
        <v>6</v>
      </c>
      <c r="R2899">
        <v>2898</v>
      </c>
    </row>
    <row r="2900" spans="1:18" ht="15" x14ac:dyDescent="0.45">
      <c r="A2900">
        <v>13867</v>
      </c>
      <c r="B2900">
        <v>6</v>
      </c>
      <c r="C2900">
        <v>51.6</v>
      </c>
      <c r="D2900">
        <v>5</v>
      </c>
      <c r="E2900">
        <v>42.31</v>
      </c>
      <c r="F2900">
        <v>10</v>
      </c>
      <c r="G2900">
        <v>85.31</v>
      </c>
      <c r="H2900">
        <v>17</v>
      </c>
      <c r="I2900">
        <v>146.19999999999999</v>
      </c>
      <c r="J2900">
        <v>38</v>
      </c>
      <c r="K2900">
        <v>325.41999999999996</v>
      </c>
      <c r="L2900" s="11" t="s">
        <v>11926</v>
      </c>
      <c r="M2900" s="12" t="s">
        <v>6</v>
      </c>
      <c r="N2900" s="12" t="s">
        <v>6</v>
      </c>
      <c r="O2900" s="12" t="s">
        <v>6</v>
      </c>
      <c r="P2900" s="12">
        <v>681</v>
      </c>
      <c r="Q2900" s="12" t="s">
        <v>6</v>
      </c>
      <c r="R2900">
        <v>2899</v>
      </c>
    </row>
    <row r="2901" spans="1:18" ht="15" x14ac:dyDescent="0.45">
      <c r="A2901">
        <v>17865</v>
      </c>
      <c r="B2901">
        <v>25</v>
      </c>
      <c r="C2901">
        <v>75</v>
      </c>
      <c r="D2901">
        <v>18</v>
      </c>
      <c r="E2901">
        <v>53.76</v>
      </c>
      <c r="F2901">
        <v>22</v>
      </c>
      <c r="G2901">
        <v>70.72</v>
      </c>
      <c r="H2901">
        <v>36</v>
      </c>
      <c r="I2901">
        <v>125.72</v>
      </c>
      <c r="J2901">
        <v>101</v>
      </c>
      <c r="K2901">
        <v>325.2</v>
      </c>
      <c r="L2901" s="11" t="s">
        <v>11928</v>
      </c>
      <c r="M2901" s="12" t="s">
        <v>6</v>
      </c>
      <c r="N2901" s="12">
        <v>674</v>
      </c>
      <c r="O2901" s="12" t="s">
        <v>6</v>
      </c>
      <c r="P2901" s="12" t="s">
        <v>6</v>
      </c>
      <c r="Q2901" s="12" t="s">
        <v>6</v>
      </c>
      <c r="R2901">
        <v>2900</v>
      </c>
    </row>
    <row r="2902" spans="1:18" ht="15" x14ac:dyDescent="0.45">
      <c r="A2902">
        <v>29861</v>
      </c>
      <c r="D2902">
        <v>4</v>
      </c>
      <c r="E2902">
        <v>145.6</v>
      </c>
      <c r="F2902">
        <v>3</v>
      </c>
      <c r="G2902">
        <v>107.7</v>
      </c>
      <c r="H2902">
        <v>2</v>
      </c>
      <c r="I2902">
        <v>71.8</v>
      </c>
      <c r="J2902">
        <v>9</v>
      </c>
      <c r="K2902">
        <v>325.10000000000002</v>
      </c>
      <c r="L2902" s="11" t="s">
        <v>11926</v>
      </c>
      <c r="M2902" s="12" t="s">
        <v>6</v>
      </c>
      <c r="N2902" s="12" t="s">
        <v>6</v>
      </c>
      <c r="O2902" s="12" t="s">
        <v>6</v>
      </c>
      <c r="P2902" s="12">
        <v>682</v>
      </c>
      <c r="Q2902" s="12" t="s">
        <v>6</v>
      </c>
      <c r="R2902">
        <v>2901</v>
      </c>
    </row>
    <row r="2903" spans="1:18" ht="15" x14ac:dyDescent="0.45">
      <c r="A2903">
        <v>15547</v>
      </c>
      <c r="B2903">
        <v>1</v>
      </c>
      <c r="C2903">
        <v>7.4</v>
      </c>
      <c r="D2903">
        <v>9</v>
      </c>
      <c r="E2903">
        <v>66.599999999999994</v>
      </c>
      <c r="F2903">
        <v>16</v>
      </c>
      <c r="G2903">
        <v>118.4</v>
      </c>
      <c r="H2903">
        <v>18</v>
      </c>
      <c r="I2903">
        <v>132.61000000000001</v>
      </c>
      <c r="J2903">
        <v>44</v>
      </c>
      <c r="K2903">
        <v>325.01</v>
      </c>
      <c r="L2903" s="11" t="s">
        <v>11926</v>
      </c>
      <c r="M2903" s="12" t="s">
        <v>6</v>
      </c>
      <c r="N2903" s="12" t="s">
        <v>6</v>
      </c>
      <c r="O2903" s="12" t="s">
        <v>6</v>
      </c>
      <c r="P2903" s="12">
        <v>683</v>
      </c>
      <c r="Q2903" s="12" t="s">
        <v>6</v>
      </c>
      <c r="R2903">
        <v>2902</v>
      </c>
    </row>
    <row r="2904" spans="1:18" ht="15" x14ac:dyDescent="0.45">
      <c r="A2904">
        <v>29293</v>
      </c>
      <c r="F2904">
        <v>28</v>
      </c>
      <c r="G2904">
        <v>140</v>
      </c>
      <c r="H2904">
        <v>37</v>
      </c>
      <c r="I2904">
        <v>185</v>
      </c>
      <c r="J2904">
        <v>65</v>
      </c>
      <c r="K2904">
        <v>325</v>
      </c>
      <c r="L2904" s="11" t="s">
        <v>11927</v>
      </c>
      <c r="M2904" s="12" t="s">
        <v>6</v>
      </c>
      <c r="N2904" s="12" t="s">
        <v>6</v>
      </c>
      <c r="O2904" s="12" t="s">
        <v>6</v>
      </c>
      <c r="P2904" s="12" t="s">
        <v>6</v>
      </c>
      <c r="Q2904" s="12">
        <v>457</v>
      </c>
      <c r="R2904">
        <v>2903</v>
      </c>
    </row>
    <row r="2905" spans="1:18" ht="15" x14ac:dyDescent="0.45">
      <c r="A2905">
        <v>29750</v>
      </c>
      <c r="B2905">
        <v>3</v>
      </c>
      <c r="C2905">
        <v>65.7</v>
      </c>
      <c r="D2905">
        <v>3</v>
      </c>
      <c r="E2905">
        <v>65.7</v>
      </c>
      <c r="F2905">
        <v>6</v>
      </c>
      <c r="G2905">
        <v>127.9</v>
      </c>
      <c r="H2905">
        <v>3</v>
      </c>
      <c r="I2905">
        <v>65.7</v>
      </c>
      <c r="J2905">
        <v>15</v>
      </c>
      <c r="K2905">
        <v>325</v>
      </c>
      <c r="L2905" s="11" t="s">
        <v>11925</v>
      </c>
      <c r="M2905" s="12" t="s">
        <v>6</v>
      </c>
      <c r="N2905" s="12" t="s">
        <v>6</v>
      </c>
      <c r="O2905" s="12">
        <v>527</v>
      </c>
      <c r="P2905" s="12" t="s">
        <v>6</v>
      </c>
      <c r="Q2905" s="12" t="s">
        <v>6</v>
      </c>
      <c r="R2905">
        <v>2904</v>
      </c>
    </row>
    <row r="2906" spans="1:18" ht="15" x14ac:dyDescent="0.45">
      <c r="A2906">
        <v>11950</v>
      </c>
      <c r="B2906">
        <v>29</v>
      </c>
      <c r="C2906">
        <v>155.97999999999999</v>
      </c>
      <c r="D2906">
        <v>1</v>
      </c>
      <c r="E2906">
        <v>5.5</v>
      </c>
      <c r="F2906">
        <v>30</v>
      </c>
      <c r="G2906">
        <v>163.24</v>
      </c>
      <c r="J2906">
        <v>60</v>
      </c>
      <c r="K2906">
        <v>324.72000000000003</v>
      </c>
      <c r="L2906" s="11" t="s">
        <v>11924</v>
      </c>
      <c r="M2906" s="12">
        <v>381</v>
      </c>
      <c r="N2906" s="12" t="s">
        <v>6</v>
      </c>
      <c r="O2906" s="12" t="s">
        <v>6</v>
      </c>
      <c r="P2906" s="12" t="s">
        <v>6</v>
      </c>
      <c r="Q2906" s="12" t="s">
        <v>6</v>
      </c>
      <c r="R2906">
        <v>2905</v>
      </c>
    </row>
    <row r="2907" spans="1:18" ht="15" x14ac:dyDescent="0.45">
      <c r="A2907">
        <v>29800</v>
      </c>
      <c r="B2907">
        <v>27</v>
      </c>
      <c r="C2907">
        <v>117.75</v>
      </c>
      <c r="D2907">
        <v>18</v>
      </c>
      <c r="E2907">
        <v>79.2</v>
      </c>
      <c r="F2907">
        <v>13</v>
      </c>
      <c r="G2907">
        <v>57.2</v>
      </c>
      <c r="H2907">
        <v>16</v>
      </c>
      <c r="I2907">
        <v>70.400000000000006</v>
      </c>
      <c r="J2907">
        <v>74</v>
      </c>
      <c r="K2907">
        <v>324.54999999999995</v>
      </c>
      <c r="L2907" s="11" t="s">
        <v>11928</v>
      </c>
      <c r="M2907" s="12" t="s">
        <v>6</v>
      </c>
      <c r="N2907" s="12">
        <v>675</v>
      </c>
      <c r="O2907" s="12" t="s">
        <v>6</v>
      </c>
      <c r="P2907" s="12" t="s">
        <v>6</v>
      </c>
      <c r="Q2907" s="12" t="s">
        <v>6</v>
      </c>
      <c r="R2907">
        <v>2906</v>
      </c>
    </row>
    <row r="2908" spans="1:18" ht="15" x14ac:dyDescent="0.45">
      <c r="A2908">
        <v>16596</v>
      </c>
      <c r="B2908">
        <v>19</v>
      </c>
      <c r="C2908">
        <v>279.52999999999997</v>
      </c>
      <c r="D2908">
        <v>2</v>
      </c>
      <c r="E2908">
        <v>29.8</v>
      </c>
      <c r="F2908">
        <v>1</v>
      </c>
      <c r="G2908">
        <v>14.9</v>
      </c>
      <c r="J2908">
        <v>22</v>
      </c>
      <c r="K2908">
        <v>324.22999999999996</v>
      </c>
      <c r="L2908" s="11" t="s">
        <v>11926</v>
      </c>
      <c r="M2908" s="12" t="s">
        <v>6</v>
      </c>
      <c r="N2908" s="12" t="s">
        <v>6</v>
      </c>
      <c r="O2908" s="12" t="s">
        <v>6</v>
      </c>
      <c r="P2908" s="12">
        <v>684</v>
      </c>
      <c r="Q2908" s="12" t="s">
        <v>6</v>
      </c>
      <c r="R2908">
        <v>2907</v>
      </c>
    </row>
    <row r="2909" spans="1:18" ht="15" x14ac:dyDescent="0.45">
      <c r="A2909">
        <v>13494</v>
      </c>
      <c r="B2909">
        <v>3</v>
      </c>
      <c r="C2909">
        <v>119.7</v>
      </c>
      <c r="D2909">
        <v>1</v>
      </c>
      <c r="E2909">
        <v>39.9</v>
      </c>
      <c r="F2909">
        <v>4</v>
      </c>
      <c r="G2909">
        <v>131.6</v>
      </c>
      <c r="H2909">
        <v>1</v>
      </c>
      <c r="I2909">
        <v>32.9</v>
      </c>
      <c r="J2909">
        <v>9</v>
      </c>
      <c r="K2909">
        <v>324.09999999999997</v>
      </c>
      <c r="L2909" s="11" t="s">
        <v>11926</v>
      </c>
      <c r="M2909" s="12" t="s">
        <v>6</v>
      </c>
      <c r="N2909" s="12" t="s">
        <v>6</v>
      </c>
      <c r="O2909" s="12" t="s">
        <v>6</v>
      </c>
      <c r="P2909" s="12">
        <v>685</v>
      </c>
      <c r="Q2909" s="12" t="s">
        <v>6</v>
      </c>
      <c r="R2909">
        <v>2908</v>
      </c>
    </row>
    <row r="2910" spans="1:18" ht="15" x14ac:dyDescent="0.45">
      <c r="A2910">
        <v>17248</v>
      </c>
      <c r="B2910">
        <v>12</v>
      </c>
      <c r="C2910">
        <v>103.2</v>
      </c>
      <c r="D2910">
        <v>8</v>
      </c>
      <c r="E2910">
        <v>73.599999999999994</v>
      </c>
      <c r="F2910">
        <v>9</v>
      </c>
      <c r="G2910">
        <v>82.8</v>
      </c>
      <c r="H2910">
        <v>7</v>
      </c>
      <c r="I2910">
        <v>64.400000000000006</v>
      </c>
      <c r="J2910">
        <v>36</v>
      </c>
      <c r="K2910">
        <v>324</v>
      </c>
      <c r="L2910" s="11" t="s">
        <v>11926</v>
      </c>
      <c r="M2910" s="12" t="s">
        <v>6</v>
      </c>
      <c r="N2910" s="12" t="s">
        <v>6</v>
      </c>
      <c r="O2910" s="12" t="s">
        <v>6</v>
      </c>
      <c r="P2910" s="12">
        <v>686</v>
      </c>
      <c r="Q2910" s="12" t="s">
        <v>6</v>
      </c>
      <c r="R2910">
        <v>2909</v>
      </c>
    </row>
    <row r="2911" spans="1:18" ht="15" x14ac:dyDescent="0.45">
      <c r="A2911">
        <v>18097</v>
      </c>
      <c r="B2911">
        <v>4</v>
      </c>
      <c r="C2911">
        <v>72.8</v>
      </c>
      <c r="D2911">
        <v>4</v>
      </c>
      <c r="E2911">
        <v>72.8</v>
      </c>
      <c r="F2911">
        <v>6</v>
      </c>
      <c r="G2911">
        <v>109.2</v>
      </c>
      <c r="H2911">
        <v>4</v>
      </c>
      <c r="I2911">
        <v>68.900000000000006</v>
      </c>
      <c r="J2911">
        <v>18</v>
      </c>
      <c r="K2911">
        <v>323.70000000000005</v>
      </c>
      <c r="L2911" s="11" t="s">
        <v>6</v>
      </c>
      <c r="M2911" s="12" t="s">
        <v>6</v>
      </c>
      <c r="N2911" s="12" t="s">
        <v>6</v>
      </c>
      <c r="O2911" s="12" t="s">
        <v>6</v>
      </c>
      <c r="P2911" s="12" t="s">
        <v>6</v>
      </c>
      <c r="Q2911" s="12" t="s">
        <v>6</v>
      </c>
      <c r="R2911">
        <v>2910</v>
      </c>
    </row>
    <row r="2912" spans="1:18" ht="15" x14ac:dyDescent="0.45">
      <c r="A2912">
        <v>31773</v>
      </c>
      <c r="D2912">
        <v>32</v>
      </c>
      <c r="E2912">
        <v>143.63999999999999</v>
      </c>
      <c r="F2912">
        <v>24</v>
      </c>
      <c r="G2912">
        <v>108</v>
      </c>
      <c r="H2912">
        <v>16</v>
      </c>
      <c r="I2912">
        <v>72</v>
      </c>
      <c r="J2912">
        <v>72</v>
      </c>
      <c r="K2912">
        <v>323.64</v>
      </c>
      <c r="L2912" s="11" t="s">
        <v>11928</v>
      </c>
      <c r="M2912" s="12" t="s">
        <v>6</v>
      </c>
      <c r="N2912" s="12">
        <v>676</v>
      </c>
      <c r="O2912" s="12" t="s">
        <v>6</v>
      </c>
      <c r="P2912" s="12" t="s">
        <v>6</v>
      </c>
      <c r="Q2912" s="12" t="s">
        <v>6</v>
      </c>
      <c r="R2912">
        <v>2911</v>
      </c>
    </row>
    <row r="2913" spans="1:18" ht="15" x14ac:dyDescent="0.45">
      <c r="A2913">
        <v>10722</v>
      </c>
      <c r="B2913">
        <v>37</v>
      </c>
      <c r="C2913">
        <v>92.1</v>
      </c>
      <c r="D2913">
        <v>35</v>
      </c>
      <c r="E2913">
        <v>87.5</v>
      </c>
      <c r="F2913">
        <v>30</v>
      </c>
      <c r="G2913">
        <v>75</v>
      </c>
      <c r="H2913">
        <v>28</v>
      </c>
      <c r="I2913">
        <v>68.8</v>
      </c>
      <c r="J2913">
        <v>130</v>
      </c>
      <c r="K2913">
        <v>323.39999999999998</v>
      </c>
      <c r="L2913" s="11" t="s">
        <v>11925</v>
      </c>
      <c r="M2913" s="12" t="s">
        <v>6</v>
      </c>
      <c r="N2913" s="12" t="s">
        <v>6</v>
      </c>
      <c r="O2913" s="12">
        <v>528</v>
      </c>
      <c r="P2913" s="12" t="s">
        <v>6</v>
      </c>
      <c r="Q2913" s="12" t="s">
        <v>6</v>
      </c>
      <c r="R2913">
        <v>2912</v>
      </c>
    </row>
    <row r="2914" spans="1:18" ht="15" x14ac:dyDescent="0.45">
      <c r="A2914">
        <v>18226</v>
      </c>
      <c r="B2914">
        <v>6</v>
      </c>
      <c r="C2914">
        <v>36</v>
      </c>
      <c r="D2914">
        <v>9</v>
      </c>
      <c r="E2914">
        <v>54</v>
      </c>
      <c r="F2914">
        <v>19</v>
      </c>
      <c r="G2914">
        <v>113.52</v>
      </c>
      <c r="H2914">
        <v>20</v>
      </c>
      <c r="I2914">
        <v>119.52</v>
      </c>
      <c r="J2914">
        <v>54</v>
      </c>
      <c r="K2914">
        <v>323.03999999999996</v>
      </c>
      <c r="L2914" s="11" t="s">
        <v>11926</v>
      </c>
      <c r="M2914" s="12" t="s">
        <v>6</v>
      </c>
      <c r="N2914" s="12" t="s">
        <v>6</v>
      </c>
      <c r="O2914" s="12" t="s">
        <v>6</v>
      </c>
      <c r="P2914" s="12">
        <v>687</v>
      </c>
      <c r="Q2914" s="12" t="s">
        <v>6</v>
      </c>
      <c r="R2914">
        <v>2913</v>
      </c>
    </row>
    <row r="2915" spans="1:18" ht="15" x14ac:dyDescent="0.45">
      <c r="A2915">
        <v>10567</v>
      </c>
      <c r="B2915">
        <v>140</v>
      </c>
      <c r="C2915">
        <v>139.28</v>
      </c>
      <c r="D2915">
        <v>44</v>
      </c>
      <c r="E2915">
        <v>43.92</v>
      </c>
      <c r="F2915">
        <v>51</v>
      </c>
      <c r="G2915">
        <v>50.84</v>
      </c>
      <c r="H2915">
        <v>89</v>
      </c>
      <c r="I2915">
        <v>88.92</v>
      </c>
      <c r="J2915">
        <v>324</v>
      </c>
      <c r="K2915">
        <v>322.95999999999998</v>
      </c>
      <c r="L2915" s="11" t="s">
        <v>11928</v>
      </c>
      <c r="M2915" s="12" t="s">
        <v>6</v>
      </c>
      <c r="N2915" s="12">
        <v>677</v>
      </c>
      <c r="O2915" s="12" t="s">
        <v>6</v>
      </c>
      <c r="P2915" s="12" t="s">
        <v>6</v>
      </c>
      <c r="Q2915" s="12" t="s">
        <v>6</v>
      </c>
      <c r="R2915">
        <v>2914</v>
      </c>
    </row>
    <row r="2916" spans="1:18" ht="15" x14ac:dyDescent="0.45">
      <c r="A2916">
        <v>11281</v>
      </c>
      <c r="B2916">
        <v>7</v>
      </c>
      <c r="C2916">
        <v>100.62</v>
      </c>
      <c r="D2916">
        <v>5</v>
      </c>
      <c r="E2916">
        <v>74</v>
      </c>
      <c r="F2916">
        <v>10</v>
      </c>
      <c r="G2916">
        <v>148</v>
      </c>
      <c r="J2916">
        <v>22</v>
      </c>
      <c r="K2916">
        <v>322.62</v>
      </c>
      <c r="L2916" s="11" t="s">
        <v>11924</v>
      </c>
      <c r="M2916" s="12">
        <v>382</v>
      </c>
      <c r="N2916" s="12" t="s">
        <v>6</v>
      </c>
      <c r="O2916" s="12" t="s">
        <v>6</v>
      </c>
      <c r="P2916" s="12" t="s">
        <v>6</v>
      </c>
      <c r="Q2916" s="12" t="s">
        <v>6</v>
      </c>
      <c r="R2916">
        <v>2915</v>
      </c>
    </row>
    <row r="2917" spans="1:18" ht="15" x14ac:dyDescent="0.45">
      <c r="A2917">
        <v>12627</v>
      </c>
      <c r="B2917">
        <v>11</v>
      </c>
      <c r="C2917">
        <v>154</v>
      </c>
      <c r="D2917">
        <v>5</v>
      </c>
      <c r="E2917">
        <v>70</v>
      </c>
      <c r="F2917">
        <v>4</v>
      </c>
      <c r="G2917">
        <v>56</v>
      </c>
      <c r="H2917">
        <v>3</v>
      </c>
      <c r="I2917">
        <v>42</v>
      </c>
      <c r="J2917">
        <v>23</v>
      </c>
      <c r="K2917">
        <v>322</v>
      </c>
      <c r="L2917" s="11" t="s">
        <v>11927</v>
      </c>
      <c r="M2917" s="12" t="s">
        <v>6</v>
      </c>
      <c r="N2917" s="12" t="s">
        <v>6</v>
      </c>
      <c r="O2917" s="12" t="s">
        <v>6</v>
      </c>
      <c r="P2917" s="12" t="s">
        <v>6</v>
      </c>
      <c r="Q2917" s="12">
        <v>458</v>
      </c>
      <c r="R2917">
        <v>2916</v>
      </c>
    </row>
    <row r="2918" spans="1:18" ht="15" x14ac:dyDescent="0.45">
      <c r="A2918">
        <v>16413</v>
      </c>
      <c r="B2918">
        <v>27</v>
      </c>
      <c r="C2918">
        <v>94.5</v>
      </c>
      <c r="D2918">
        <v>21</v>
      </c>
      <c r="E2918">
        <v>73.5</v>
      </c>
      <c r="F2918">
        <v>21</v>
      </c>
      <c r="G2918">
        <v>73.5</v>
      </c>
      <c r="H2918">
        <v>23</v>
      </c>
      <c r="I2918">
        <v>80.5</v>
      </c>
      <c r="J2918">
        <v>92</v>
      </c>
      <c r="K2918">
        <v>322</v>
      </c>
      <c r="L2918" s="11" t="s">
        <v>11928</v>
      </c>
      <c r="M2918" s="12" t="s">
        <v>6</v>
      </c>
      <c r="N2918" s="12">
        <v>678</v>
      </c>
      <c r="O2918" s="12" t="s">
        <v>6</v>
      </c>
      <c r="P2918" s="12" t="s">
        <v>6</v>
      </c>
      <c r="Q2918" s="12" t="s">
        <v>6</v>
      </c>
      <c r="R2918">
        <v>2917</v>
      </c>
    </row>
    <row r="2919" spans="1:18" ht="15" x14ac:dyDescent="0.45">
      <c r="A2919">
        <v>31748</v>
      </c>
      <c r="D2919">
        <v>3</v>
      </c>
      <c r="E2919">
        <v>74.7</v>
      </c>
      <c r="F2919">
        <v>7</v>
      </c>
      <c r="G2919">
        <v>172.31</v>
      </c>
      <c r="H2919">
        <v>3</v>
      </c>
      <c r="I2919">
        <v>74.7</v>
      </c>
      <c r="J2919">
        <v>13</v>
      </c>
      <c r="K2919">
        <v>321.70999999999998</v>
      </c>
      <c r="L2919" s="11" t="s">
        <v>11925</v>
      </c>
      <c r="M2919" s="12" t="s">
        <v>6</v>
      </c>
      <c r="N2919" s="12" t="s">
        <v>6</v>
      </c>
      <c r="O2919" s="12">
        <v>529</v>
      </c>
      <c r="P2919" s="12" t="s">
        <v>6</v>
      </c>
      <c r="Q2919" s="12" t="s">
        <v>6</v>
      </c>
      <c r="R2919">
        <v>2918</v>
      </c>
    </row>
    <row r="2920" spans="1:18" ht="15" x14ac:dyDescent="0.45">
      <c r="A2920">
        <v>10296</v>
      </c>
      <c r="B2920">
        <v>25</v>
      </c>
      <c r="C2920">
        <v>112.5</v>
      </c>
      <c r="D2920">
        <v>11</v>
      </c>
      <c r="E2920">
        <v>49.5</v>
      </c>
      <c r="F2920">
        <v>13</v>
      </c>
      <c r="G2920">
        <v>57.42</v>
      </c>
      <c r="H2920">
        <v>22</v>
      </c>
      <c r="I2920">
        <v>102.18</v>
      </c>
      <c r="J2920">
        <v>71</v>
      </c>
      <c r="K2920">
        <v>321.60000000000002</v>
      </c>
      <c r="L2920" s="11" t="s">
        <v>11927</v>
      </c>
      <c r="M2920" s="12" t="s">
        <v>6</v>
      </c>
      <c r="N2920" s="12" t="s">
        <v>6</v>
      </c>
      <c r="O2920" s="12" t="s">
        <v>6</v>
      </c>
      <c r="P2920" s="12" t="s">
        <v>6</v>
      </c>
      <c r="Q2920" s="12">
        <v>459</v>
      </c>
      <c r="R2920">
        <v>2919</v>
      </c>
    </row>
    <row r="2921" spans="1:18" ht="15" x14ac:dyDescent="0.45">
      <c r="A2921">
        <v>23487</v>
      </c>
      <c r="B2921">
        <v>4</v>
      </c>
      <c r="C2921">
        <v>35.6</v>
      </c>
      <c r="D2921">
        <v>11</v>
      </c>
      <c r="E2921">
        <v>97.9</v>
      </c>
      <c r="F2921">
        <v>8</v>
      </c>
      <c r="G2921">
        <v>68.11</v>
      </c>
      <c r="H2921">
        <v>14</v>
      </c>
      <c r="I2921">
        <v>119.71</v>
      </c>
      <c r="J2921">
        <v>37</v>
      </c>
      <c r="K2921">
        <v>321.32</v>
      </c>
      <c r="L2921" s="11" t="s">
        <v>11928</v>
      </c>
      <c r="M2921" s="12" t="s">
        <v>6</v>
      </c>
      <c r="N2921" s="12">
        <v>679</v>
      </c>
      <c r="O2921" s="12" t="s">
        <v>6</v>
      </c>
      <c r="P2921" s="12" t="s">
        <v>6</v>
      </c>
      <c r="Q2921" s="12" t="s">
        <v>6</v>
      </c>
      <c r="R2921">
        <v>2920</v>
      </c>
    </row>
    <row r="2922" spans="1:18" ht="15" x14ac:dyDescent="0.45">
      <c r="A2922">
        <v>2027166</v>
      </c>
      <c r="B2922">
        <v>4.66</v>
      </c>
      <c r="C2922">
        <v>28.29</v>
      </c>
      <c r="D2922">
        <v>0.61</v>
      </c>
      <c r="E2922">
        <v>3.67</v>
      </c>
      <c r="F2922">
        <v>34.11</v>
      </c>
      <c r="G2922">
        <v>102.4</v>
      </c>
      <c r="H2922">
        <v>63.12</v>
      </c>
      <c r="I2922">
        <v>186.88</v>
      </c>
      <c r="J2922">
        <v>102.5</v>
      </c>
      <c r="K2922">
        <v>321.24</v>
      </c>
      <c r="L2922" s="11" t="s">
        <v>11923</v>
      </c>
      <c r="M2922" s="12" t="s">
        <v>6</v>
      </c>
      <c r="N2922" s="12" t="s">
        <v>6</v>
      </c>
      <c r="O2922" s="12" t="s">
        <v>6</v>
      </c>
      <c r="P2922" s="12" t="s">
        <v>6</v>
      </c>
      <c r="Q2922" s="12" t="s">
        <v>6</v>
      </c>
      <c r="R2922">
        <v>2921</v>
      </c>
    </row>
    <row r="2923" spans="1:18" ht="15" x14ac:dyDescent="0.45">
      <c r="A2923">
        <v>23592</v>
      </c>
      <c r="B2923">
        <v>11</v>
      </c>
      <c r="C2923">
        <v>185.9</v>
      </c>
      <c r="D2923">
        <v>2</v>
      </c>
      <c r="E2923">
        <v>33.799999999999997</v>
      </c>
      <c r="F2923">
        <v>1</v>
      </c>
      <c r="G2923">
        <v>16.899999999999999</v>
      </c>
      <c r="H2923">
        <v>5</v>
      </c>
      <c r="I2923">
        <v>84.5</v>
      </c>
      <c r="J2923">
        <v>19</v>
      </c>
      <c r="K2923">
        <v>321.10000000000002</v>
      </c>
      <c r="L2923" s="11" t="s">
        <v>11926</v>
      </c>
      <c r="M2923" s="12" t="s">
        <v>6</v>
      </c>
      <c r="N2923" s="12" t="s">
        <v>6</v>
      </c>
      <c r="O2923" s="12" t="s">
        <v>6</v>
      </c>
      <c r="P2923" s="12">
        <v>688</v>
      </c>
      <c r="Q2923" s="12" t="s">
        <v>6</v>
      </c>
      <c r="R2923">
        <v>2922</v>
      </c>
    </row>
    <row r="2924" spans="1:18" ht="15" x14ac:dyDescent="0.45">
      <c r="A2924">
        <v>23446</v>
      </c>
      <c r="B2924">
        <v>14</v>
      </c>
      <c r="C2924">
        <v>95.2</v>
      </c>
      <c r="D2924">
        <v>10</v>
      </c>
      <c r="E2924">
        <v>68</v>
      </c>
      <c r="F2924">
        <v>11</v>
      </c>
      <c r="G2924">
        <v>75.099999999999994</v>
      </c>
      <c r="H2924">
        <v>12</v>
      </c>
      <c r="I2924">
        <v>82.8</v>
      </c>
      <c r="J2924">
        <v>47</v>
      </c>
      <c r="K2924">
        <v>321.09999999999997</v>
      </c>
      <c r="L2924" s="11" t="s">
        <v>11928</v>
      </c>
      <c r="M2924" s="12" t="s">
        <v>6</v>
      </c>
      <c r="N2924" s="12">
        <v>680</v>
      </c>
      <c r="O2924" s="12" t="s">
        <v>6</v>
      </c>
      <c r="P2924" s="12" t="s">
        <v>6</v>
      </c>
      <c r="Q2924" s="12" t="s">
        <v>6</v>
      </c>
      <c r="R2924">
        <v>2923</v>
      </c>
    </row>
    <row r="2925" spans="1:18" ht="15" x14ac:dyDescent="0.45">
      <c r="A2925">
        <v>16587</v>
      </c>
      <c r="B2925">
        <v>3</v>
      </c>
      <c r="C2925">
        <v>36.5</v>
      </c>
      <c r="D2925">
        <v>6</v>
      </c>
      <c r="E2925">
        <v>75</v>
      </c>
      <c r="F2925">
        <v>9</v>
      </c>
      <c r="G2925">
        <v>110.5</v>
      </c>
      <c r="H2925">
        <v>8</v>
      </c>
      <c r="I2925">
        <v>99</v>
      </c>
      <c r="J2925">
        <v>26</v>
      </c>
      <c r="K2925">
        <v>321</v>
      </c>
      <c r="L2925" s="11" t="s">
        <v>11926</v>
      </c>
      <c r="M2925" s="12" t="s">
        <v>6</v>
      </c>
      <c r="N2925" s="12" t="s">
        <v>6</v>
      </c>
      <c r="O2925" s="12" t="s">
        <v>6</v>
      </c>
      <c r="P2925" s="12">
        <v>689</v>
      </c>
      <c r="Q2925" s="12" t="s">
        <v>6</v>
      </c>
      <c r="R2925">
        <v>2924</v>
      </c>
    </row>
    <row r="2926" spans="1:18" ht="15" x14ac:dyDescent="0.45">
      <c r="A2926">
        <v>30175</v>
      </c>
      <c r="B2926">
        <v>3</v>
      </c>
      <c r="C2926">
        <v>68.7</v>
      </c>
      <c r="D2926">
        <v>5</v>
      </c>
      <c r="E2926">
        <v>114.5</v>
      </c>
      <c r="F2926">
        <v>4</v>
      </c>
      <c r="G2926">
        <v>91.6</v>
      </c>
      <c r="H2926">
        <v>2</v>
      </c>
      <c r="I2926">
        <v>45.8</v>
      </c>
      <c r="J2926">
        <v>14</v>
      </c>
      <c r="K2926">
        <v>320.59999999999997</v>
      </c>
      <c r="L2926" s="11" t="s">
        <v>11925</v>
      </c>
      <c r="M2926" s="12" t="s">
        <v>6</v>
      </c>
      <c r="N2926" s="12" t="s">
        <v>6</v>
      </c>
      <c r="O2926" s="12">
        <v>530</v>
      </c>
      <c r="P2926" s="12" t="s">
        <v>6</v>
      </c>
      <c r="Q2926" s="12" t="s">
        <v>6</v>
      </c>
      <c r="R2926">
        <v>2925</v>
      </c>
    </row>
    <row r="2927" spans="1:18" ht="15" x14ac:dyDescent="0.45">
      <c r="A2927">
        <v>16707</v>
      </c>
      <c r="B2927">
        <v>11</v>
      </c>
      <c r="C2927">
        <v>60.7</v>
      </c>
      <c r="D2927">
        <v>8</v>
      </c>
      <c r="E2927">
        <v>47.2</v>
      </c>
      <c r="F2927">
        <v>18</v>
      </c>
      <c r="G2927">
        <v>106.2</v>
      </c>
      <c r="H2927">
        <v>18</v>
      </c>
      <c r="I2927">
        <v>106.2</v>
      </c>
      <c r="J2927">
        <v>55</v>
      </c>
      <c r="K2927">
        <v>320.3</v>
      </c>
      <c r="L2927" s="11" t="s">
        <v>11928</v>
      </c>
      <c r="M2927" s="12" t="s">
        <v>6</v>
      </c>
      <c r="N2927" s="12">
        <v>681</v>
      </c>
      <c r="O2927" s="12" t="s">
        <v>6</v>
      </c>
      <c r="P2927" s="12" t="s">
        <v>6</v>
      </c>
      <c r="Q2927" s="12" t="s">
        <v>6</v>
      </c>
      <c r="R2927">
        <v>2926</v>
      </c>
    </row>
    <row r="2928" spans="1:18" ht="15" x14ac:dyDescent="0.45">
      <c r="A2928">
        <v>16703</v>
      </c>
      <c r="B2928">
        <v>10</v>
      </c>
      <c r="C2928">
        <v>80</v>
      </c>
      <c r="D2928">
        <v>21</v>
      </c>
      <c r="E2928">
        <v>168</v>
      </c>
      <c r="F2928">
        <v>5</v>
      </c>
      <c r="G2928">
        <v>40</v>
      </c>
      <c r="H2928">
        <v>4</v>
      </c>
      <c r="I2928">
        <v>32</v>
      </c>
      <c r="J2928">
        <v>40</v>
      </c>
      <c r="K2928">
        <v>320</v>
      </c>
      <c r="L2928" s="11" t="s">
        <v>11928</v>
      </c>
      <c r="M2928" s="12" t="s">
        <v>6</v>
      </c>
      <c r="N2928" s="12">
        <v>682</v>
      </c>
      <c r="O2928" s="12" t="s">
        <v>6</v>
      </c>
      <c r="P2928" s="12" t="s">
        <v>6</v>
      </c>
      <c r="Q2928" s="12" t="s">
        <v>6</v>
      </c>
      <c r="R2928">
        <v>2927</v>
      </c>
    </row>
    <row r="2929" spans="1:18" ht="15" x14ac:dyDescent="0.45">
      <c r="A2929">
        <v>30568</v>
      </c>
      <c r="B2929">
        <v>2</v>
      </c>
      <c r="C2929">
        <v>128</v>
      </c>
      <c r="D2929">
        <v>1</v>
      </c>
      <c r="E2929">
        <v>64</v>
      </c>
      <c r="H2929">
        <v>2</v>
      </c>
      <c r="I2929">
        <v>128</v>
      </c>
      <c r="J2929">
        <v>5</v>
      </c>
      <c r="K2929">
        <v>320</v>
      </c>
      <c r="L2929" s="11" t="s">
        <v>11925</v>
      </c>
      <c r="M2929" s="12" t="s">
        <v>6</v>
      </c>
      <c r="N2929" s="12" t="s">
        <v>6</v>
      </c>
      <c r="O2929" s="12">
        <v>531</v>
      </c>
      <c r="P2929" s="12" t="s">
        <v>6</v>
      </c>
      <c r="Q2929" s="12" t="s">
        <v>6</v>
      </c>
      <c r="R2929">
        <v>2928</v>
      </c>
    </row>
    <row r="2930" spans="1:18" ht="15" x14ac:dyDescent="0.45">
      <c r="A2930">
        <v>28537</v>
      </c>
      <c r="B2930">
        <v>5</v>
      </c>
      <c r="C2930">
        <v>71</v>
      </c>
      <c r="D2930">
        <v>18</v>
      </c>
      <c r="E2930">
        <v>248.76</v>
      </c>
      <c r="J2930">
        <v>23</v>
      </c>
      <c r="K2930">
        <v>319.76</v>
      </c>
      <c r="L2930" s="11" t="s">
        <v>11928</v>
      </c>
      <c r="M2930" s="12" t="s">
        <v>6</v>
      </c>
      <c r="N2930" s="12">
        <v>683</v>
      </c>
      <c r="O2930" s="12" t="s">
        <v>6</v>
      </c>
      <c r="P2930" s="12" t="s">
        <v>6</v>
      </c>
      <c r="Q2930" s="12" t="s">
        <v>6</v>
      </c>
      <c r="R2930">
        <v>2929</v>
      </c>
    </row>
    <row r="2931" spans="1:18" ht="15" x14ac:dyDescent="0.45">
      <c r="A2931">
        <v>10208</v>
      </c>
      <c r="B2931">
        <v>35</v>
      </c>
      <c r="C2931">
        <v>122.5</v>
      </c>
      <c r="D2931">
        <v>22</v>
      </c>
      <c r="E2931">
        <v>79.099999999999994</v>
      </c>
      <c r="F2931">
        <v>15</v>
      </c>
      <c r="G2931">
        <v>57</v>
      </c>
      <c r="H2931">
        <v>16</v>
      </c>
      <c r="I2931">
        <v>60.8</v>
      </c>
      <c r="J2931">
        <v>88</v>
      </c>
      <c r="K2931">
        <v>319.40000000000003</v>
      </c>
      <c r="L2931" s="11" t="s">
        <v>11927</v>
      </c>
      <c r="M2931" s="12" t="s">
        <v>6</v>
      </c>
      <c r="N2931" s="12" t="s">
        <v>6</v>
      </c>
      <c r="O2931" s="12" t="s">
        <v>6</v>
      </c>
      <c r="P2931" s="12" t="s">
        <v>6</v>
      </c>
      <c r="Q2931" s="12">
        <v>460</v>
      </c>
      <c r="R2931">
        <v>2930</v>
      </c>
    </row>
    <row r="2932" spans="1:18" ht="15" x14ac:dyDescent="0.45">
      <c r="A2932">
        <v>27787</v>
      </c>
      <c r="B2932">
        <v>2</v>
      </c>
      <c r="C2932">
        <v>21.8</v>
      </c>
      <c r="F2932">
        <v>20</v>
      </c>
      <c r="G2932">
        <v>238</v>
      </c>
      <c r="H2932">
        <v>5</v>
      </c>
      <c r="I2932">
        <v>59.5</v>
      </c>
      <c r="J2932">
        <v>27</v>
      </c>
      <c r="K2932">
        <v>319.3</v>
      </c>
      <c r="L2932" s="11" t="s">
        <v>11928</v>
      </c>
      <c r="M2932" s="12" t="s">
        <v>6</v>
      </c>
      <c r="N2932" s="12">
        <v>684</v>
      </c>
      <c r="O2932" s="12" t="s">
        <v>6</v>
      </c>
      <c r="P2932" s="12" t="s">
        <v>6</v>
      </c>
      <c r="Q2932" s="12" t="s">
        <v>6</v>
      </c>
      <c r="R2932">
        <v>2931</v>
      </c>
    </row>
    <row r="2933" spans="1:18" ht="15" x14ac:dyDescent="0.45">
      <c r="A2933">
        <v>28595</v>
      </c>
      <c r="B2933">
        <v>1</v>
      </c>
      <c r="C2933">
        <v>26.7</v>
      </c>
      <c r="D2933">
        <v>4</v>
      </c>
      <c r="E2933">
        <v>106.4</v>
      </c>
      <c r="F2933">
        <v>7</v>
      </c>
      <c r="G2933">
        <v>186.2</v>
      </c>
      <c r="J2933">
        <v>12</v>
      </c>
      <c r="K2933">
        <v>319.29999999999995</v>
      </c>
      <c r="L2933" s="11" t="s">
        <v>11928</v>
      </c>
      <c r="M2933" s="12" t="s">
        <v>6</v>
      </c>
      <c r="N2933" s="12">
        <v>685</v>
      </c>
      <c r="O2933" s="12" t="s">
        <v>6</v>
      </c>
      <c r="P2933" s="12" t="s">
        <v>6</v>
      </c>
      <c r="Q2933" s="12" t="s">
        <v>6</v>
      </c>
      <c r="R2933">
        <v>2932</v>
      </c>
    </row>
    <row r="2934" spans="1:18" ht="15" x14ac:dyDescent="0.45">
      <c r="A2934">
        <v>30614</v>
      </c>
      <c r="B2934">
        <v>8</v>
      </c>
      <c r="C2934">
        <v>212.8</v>
      </c>
      <c r="D2934">
        <v>1</v>
      </c>
      <c r="E2934">
        <v>26.6</v>
      </c>
      <c r="F2934">
        <v>2</v>
      </c>
      <c r="G2934">
        <v>53.2</v>
      </c>
      <c r="H2934">
        <v>1</v>
      </c>
      <c r="I2934">
        <v>26.6</v>
      </c>
      <c r="J2934">
        <v>12</v>
      </c>
      <c r="K2934">
        <v>319.20000000000005</v>
      </c>
      <c r="L2934" s="11" t="s">
        <v>11926</v>
      </c>
      <c r="M2934" s="12" t="s">
        <v>6</v>
      </c>
      <c r="N2934" s="12" t="s">
        <v>6</v>
      </c>
      <c r="O2934" s="12" t="s">
        <v>6</v>
      </c>
      <c r="P2934" s="12">
        <v>690</v>
      </c>
      <c r="Q2934" s="12" t="s">
        <v>6</v>
      </c>
      <c r="R2934">
        <v>2933</v>
      </c>
    </row>
    <row r="2935" spans="1:18" ht="15" x14ac:dyDescent="0.45">
      <c r="A2935">
        <v>16720</v>
      </c>
      <c r="B2935">
        <v>19</v>
      </c>
      <c r="C2935">
        <v>72.2</v>
      </c>
      <c r="D2935">
        <v>15</v>
      </c>
      <c r="E2935">
        <v>57</v>
      </c>
      <c r="F2935">
        <v>32</v>
      </c>
      <c r="G2935">
        <v>121.6</v>
      </c>
      <c r="H2935">
        <v>18</v>
      </c>
      <c r="I2935">
        <v>68.400000000000006</v>
      </c>
      <c r="J2935">
        <v>84</v>
      </c>
      <c r="K2935">
        <v>319.2</v>
      </c>
      <c r="L2935" s="11" t="s">
        <v>11928</v>
      </c>
      <c r="M2935" s="12" t="s">
        <v>6</v>
      </c>
      <c r="N2935" s="12">
        <v>686</v>
      </c>
      <c r="O2935" s="12" t="s">
        <v>6</v>
      </c>
      <c r="P2935" s="12" t="s">
        <v>6</v>
      </c>
      <c r="Q2935" s="12" t="s">
        <v>6</v>
      </c>
      <c r="R2935">
        <v>2934</v>
      </c>
    </row>
    <row r="2936" spans="1:18" ht="15" x14ac:dyDescent="0.45">
      <c r="A2936">
        <v>30511</v>
      </c>
      <c r="B2936">
        <v>8</v>
      </c>
      <c r="C2936">
        <v>319.2</v>
      </c>
      <c r="J2936">
        <v>8</v>
      </c>
      <c r="K2936">
        <v>319.2</v>
      </c>
      <c r="L2936" s="11" t="s">
        <v>11925</v>
      </c>
      <c r="M2936" s="12" t="s">
        <v>6</v>
      </c>
      <c r="N2936" s="12" t="s">
        <v>6</v>
      </c>
      <c r="O2936" s="12">
        <v>532</v>
      </c>
      <c r="P2936" s="12" t="s">
        <v>6</v>
      </c>
      <c r="Q2936" s="12" t="s">
        <v>6</v>
      </c>
      <c r="R2936">
        <v>2935</v>
      </c>
    </row>
    <row r="2937" spans="1:18" ht="15" x14ac:dyDescent="0.45">
      <c r="A2937">
        <v>22386</v>
      </c>
      <c r="D2937">
        <v>1</v>
      </c>
      <c r="E2937">
        <v>29</v>
      </c>
      <c r="F2937">
        <v>2</v>
      </c>
      <c r="G2937">
        <v>58</v>
      </c>
      <c r="H2937">
        <v>8</v>
      </c>
      <c r="I2937">
        <v>232</v>
      </c>
      <c r="J2937">
        <v>11</v>
      </c>
      <c r="K2937">
        <v>319</v>
      </c>
      <c r="L2937" s="11" t="s">
        <v>11925</v>
      </c>
      <c r="M2937" s="12" t="s">
        <v>6</v>
      </c>
      <c r="N2937" s="12" t="s">
        <v>6</v>
      </c>
      <c r="O2937" s="12">
        <v>533</v>
      </c>
      <c r="P2937" s="12" t="s">
        <v>6</v>
      </c>
      <c r="Q2937" s="12" t="s">
        <v>6</v>
      </c>
      <c r="R2937">
        <v>2936</v>
      </c>
    </row>
    <row r="2938" spans="1:18" ht="15" x14ac:dyDescent="0.45">
      <c r="A2938">
        <v>28863</v>
      </c>
      <c r="B2938">
        <v>3</v>
      </c>
      <c r="C2938">
        <v>95.7</v>
      </c>
      <c r="D2938">
        <v>1</v>
      </c>
      <c r="E2938">
        <v>31.9</v>
      </c>
      <c r="F2938">
        <v>1</v>
      </c>
      <c r="G2938">
        <v>31.9</v>
      </c>
      <c r="H2938">
        <v>5</v>
      </c>
      <c r="I2938">
        <v>159.5</v>
      </c>
      <c r="J2938">
        <v>10</v>
      </c>
      <c r="K2938">
        <v>319</v>
      </c>
      <c r="L2938" s="11" t="s">
        <v>11926</v>
      </c>
      <c r="M2938" s="12" t="s">
        <v>6</v>
      </c>
      <c r="N2938" s="12" t="s">
        <v>6</v>
      </c>
      <c r="O2938" s="12" t="s">
        <v>6</v>
      </c>
      <c r="P2938" s="12">
        <v>691</v>
      </c>
      <c r="Q2938" s="12" t="s">
        <v>6</v>
      </c>
      <c r="R2938">
        <v>2937</v>
      </c>
    </row>
    <row r="2939" spans="1:18" ht="15" x14ac:dyDescent="0.45">
      <c r="A2939">
        <v>29769</v>
      </c>
      <c r="D2939">
        <v>4</v>
      </c>
      <c r="E2939">
        <v>127.6</v>
      </c>
      <c r="F2939">
        <v>4</v>
      </c>
      <c r="G2939">
        <v>127.6</v>
      </c>
      <c r="H2939">
        <v>2</v>
      </c>
      <c r="I2939">
        <v>63.8</v>
      </c>
      <c r="J2939">
        <v>10</v>
      </c>
      <c r="K2939">
        <v>319</v>
      </c>
      <c r="L2939" s="11" t="s">
        <v>11925</v>
      </c>
      <c r="M2939" s="12" t="s">
        <v>6</v>
      </c>
      <c r="N2939" s="12" t="s">
        <v>6</v>
      </c>
      <c r="O2939" s="12">
        <v>534</v>
      </c>
      <c r="P2939" s="12" t="s">
        <v>6</v>
      </c>
      <c r="Q2939" s="12" t="s">
        <v>6</v>
      </c>
      <c r="R2939">
        <v>2938</v>
      </c>
    </row>
    <row r="2940" spans="1:18" ht="15" x14ac:dyDescent="0.45">
      <c r="A2940">
        <v>10881</v>
      </c>
      <c r="B2940">
        <v>2</v>
      </c>
      <c r="C2940">
        <v>39.799999999999997</v>
      </c>
      <c r="D2940">
        <v>14</v>
      </c>
      <c r="E2940">
        <v>278.60000000000002</v>
      </c>
      <c r="J2940">
        <v>16</v>
      </c>
      <c r="K2940">
        <v>318.40000000000003</v>
      </c>
      <c r="L2940" s="11" t="s">
        <v>11925</v>
      </c>
      <c r="M2940" s="12" t="s">
        <v>6</v>
      </c>
      <c r="N2940" s="12" t="s">
        <v>6</v>
      </c>
      <c r="O2940" s="12">
        <v>535</v>
      </c>
      <c r="P2940" s="12" t="s">
        <v>6</v>
      </c>
      <c r="Q2940" s="12" t="s">
        <v>6</v>
      </c>
      <c r="R2940">
        <v>2939</v>
      </c>
    </row>
    <row r="2941" spans="1:18" ht="15" x14ac:dyDescent="0.45">
      <c r="A2941">
        <v>23643</v>
      </c>
      <c r="B2941">
        <v>8</v>
      </c>
      <c r="C2941">
        <v>194.83</v>
      </c>
      <c r="D2941">
        <v>4</v>
      </c>
      <c r="E2941">
        <v>98.4</v>
      </c>
      <c r="F2941">
        <v>1</v>
      </c>
      <c r="G2941">
        <v>24.6</v>
      </c>
      <c r="J2941">
        <v>13</v>
      </c>
      <c r="K2941">
        <v>317.83000000000004</v>
      </c>
      <c r="L2941" s="11" t="s">
        <v>11926</v>
      </c>
      <c r="M2941" s="12" t="s">
        <v>6</v>
      </c>
      <c r="N2941" s="12" t="s">
        <v>6</v>
      </c>
      <c r="O2941" s="12" t="s">
        <v>6</v>
      </c>
      <c r="P2941" s="12">
        <v>692</v>
      </c>
      <c r="Q2941" s="12" t="s">
        <v>6</v>
      </c>
      <c r="R2941">
        <v>2940</v>
      </c>
    </row>
    <row r="2942" spans="1:18" ht="15" x14ac:dyDescent="0.45">
      <c r="A2942">
        <v>16920</v>
      </c>
      <c r="B2942">
        <v>2</v>
      </c>
      <c r="C2942">
        <v>124.03</v>
      </c>
      <c r="D2942">
        <v>2</v>
      </c>
      <c r="E2942">
        <v>129.19999999999999</v>
      </c>
      <c r="H2942">
        <v>1</v>
      </c>
      <c r="I2942">
        <v>64.599999999999994</v>
      </c>
      <c r="J2942">
        <v>5</v>
      </c>
      <c r="K2942">
        <v>317.83</v>
      </c>
      <c r="L2942" s="11" t="s">
        <v>11926</v>
      </c>
      <c r="M2942" s="12" t="s">
        <v>6</v>
      </c>
      <c r="N2942" s="12" t="s">
        <v>6</v>
      </c>
      <c r="O2942" s="12" t="s">
        <v>6</v>
      </c>
      <c r="P2942" s="12">
        <v>693</v>
      </c>
      <c r="Q2942" s="12" t="s">
        <v>6</v>
      </c>
      <c r="R2942">
        <v>2941</v>
      </c>
    </row>
    <row r="2943" spans="1:18" ht="15" x14ac:dyDescent="0.45">
      <c r="A2943">
        <v>29427</v>
      </c>
      <c r="B2943">
        <v>53</v>
      </c>
      <c r="C2943">
        <v>79.38</v>
      </c>
      <c r="D2943">
        <v>43</v>
      </c>
      <c r="E2943">
        <v>64.5</v>
      </c>
      <c r="F2943">
        <v>53</v>
      </c>
      <c r="G2943">
        <v>79.38</v>
      </c>
      <c r="H2943">
        <v>63</v>
      </c>
      <c r="I2943">
        <v>94.38</v>
      </c>
      <c r="J2943">
        <v>212</v>
      </c>
      <c r="K2943">
        <v>317.64</v>
      </c>
      <c r="L2943" s="11" t="s">
        <v>11925</v>
      </c>
      <c r="M2943" s="12" t="s">
        <v>6</v>
      </c>
      <c r="N2943" s="12" t="s">
        <v>6</v>
      </c>
      <c r="O2943" s="12">
        <v>536</v>
      </c>
      <c r="P2943" s="12" t="s">
        <v>6</v>
      </c>
      <c r="Q2943" s="12" t="s">
        <v>6</v>
      </c>
      <c r="R2943">
        <v>2942</v>
      </c>
    </row>
    <row r="2944" spans="1:18" ht="15" x14ac:dyDescent="0.45">
      <c r="A2944">
        <v>13470</v>
      </c>
      <c r="B2944">
        <v>9</v>
      </c>
      <c r="C2944">
        <v>203.38</v>
      </c>
      <c r="D2944">
        <v>4</v>
      </c>
      <c r="E2944">
        <v>91.2</v>
      </c>
      <c r="F2944">
        <v>1</v>
      </c>
      <c r="G2944">
        <v>22.8</v>
      </c>
      <c r="J2944">
        <v>14</v>
      </c>
      <c r="K2944">
        <v>317.38</v>
      </c>
      <c r="L2944" s="11" t="s">
        <v>11926</v>
      </c>
      <c r="M2944" s="12" t="s">
        <v>6</v>
      </c>
      <c r="N2944" s="12" t="s">
        <v>6</v>
      </c>
      <c r="O2944" s="12" t="s">
        <v>6</v>
      </c>
      <c r="P2944" s="12">
        <v>694</v>
      </c>
      <c r="Q2944" s="12" t="s">
        <v>6</v>
      </c>
      <c r="R2944">
        <v>2943</v>
      </c>
    </row>
    <row r="2945" spans="1:18" ht="15" x14ac:dyDescent="0.45">
      <c r="A2945">
        <v>32196</v>
      </c>
      <c r="F2945">
        <v>28</v>
      </c>
      <c r="G2945">
        <v>64.22</v>
      </c>
      <c r="H2945">
        <v>110</v>
      </c>
      <c r="I2945">
        <v>252.82</v>
      </c>
      <c r="J2945">
        <v>138</v>
      </c>
      <c r="K2945">
        <v>317.03999999999996</v>
      </c>
      <c r="L2945" s="11" t="s">
        <v>11928</v>
      </c>
      <c r="M2945" s="12" t="s">
        <v>6</v>
      </c>
      <c r="N2945" s="12">
        <v>687</v>
      </c>
      <c r="O2945" s="12" t="s">
        <v>6</v>
      </c>
      <c r="P2945" s="12" t="s">
        <v>6</v>
      </c>
      <c r="Q2945" s="12" t="s">
        <v>6</v>
      </c>
      <c r="R2945">
        <v>2944</v>
      </c>
    </row>
    <row r="2946" spans="1:18" ht="15" x14ac:dyDescent="0.45">
      <c r="A2946">
        <v>29210</v>
      </c>
      <c r="B2946">
        <v>3</v>
      </c>
      <c r="C2946">
        <v>86.7</v>
      </c>
      <c r="D2946">
        <v>2</v>
      </c>
      <c r="E2946">
        <v>57.8</v>
      </c>
      <c r="F2946">
        <v>4</v>
      </c>
      <c r="G2946">
        <v>115.6</v>
      </c>
      <c r="H2946">
        <v>2</v>
      </c>
      <c r="I2946">
        <v>56.8</v>
      </c>
      <c r="J2946">
        <v>11</v>
      </c>
      <c r="K2946">
        <v>316.90000000000003</v>
      </c>
      <c r="L2946" s="11" t="s">
        <v>11925</v>
      </c>
      <c r="M2946" s="12" t="s">
        <v>6</v>
      </c>
      <c r="N2946" s="12" t="s">
        <v>6</v>
      </c>
      <c r="O2946" s="12">
        <v>537</v>
      </c>
      <c r="P2946" s="12" t="s">
        <v>6</v>
      </c>
      <c r="Q2946" s="12" t="s">
        <v>6</v>
      </c>
      <c r="R2946">
        <v>2945</v>
      </c>
    </row>
    <row r="2947" spans="1:18" ht="15" x14ac:dyDescent="0.45">
      <c r="A2947">
        <v>18563</v>
      </c>
      <c r="B2947">
        <v>7</v>
      </c>
      <c r="C2947">
        <v>67.2</v>
      </c>
      <c r="D2947">
        <v>9</v>
      </c>
      <c r="E2947">
        <v>86.4</v>
      </c>
      <c r="F2947">
        <v>2</v>
      </c>
      <c r="G2947">
        <v>19.2</v>
      </c>
      <c r="H2947">
        <v>15</v>
      </c>
      <c r="I2947">
        <v>144</v>
      </c>
      <c r="J2947">
        <v>33</v>
      </c>
      <c r="K2947">
        <v>316.8</v>
      </c>
      <c r="L2947" s="11" t="s">
        <v>11927</v>
      </c>
      <c r="M2947" s="12" t="s">
        <v>6</v>
      </c>
      <c r="N2947" s="12" t="s">
        <v>6</v>
      </c>
      <c r="O2947" s="12" t="s">
        <v>6</v>
      </c>
      <c r="P2947" s="12" t="s">
        <v>6</v>
      </c>
      <c r="Q2947" s="12">
        <v>461</v>
      </c>
      <c r="R2947">
        <v>2946</v>
      </c>
    </row>
    <row r="2948" spans="1:18" ht="15" x14ac:dyDescent="0.45">
      <c r="A2948">
        <v>31339</v>
      </c>
      <c r="B2948">
        <v>6</v>
      </c>
      <c r="C2948">
        <v>71.400000000000006</v>
      </c>
      <c r="D2948">
        <v>11</v>
      </c>
      <c r="E2948">
        <v>129.94999999999999</v>
      </c>
      <c r="F2948">
        <v>6</v>
      </c>
      <c r="G2948">
        <v>74.599999999999994</v>
      </c>
      <c r="H2948">
        <v>3</v>
      </c>
      <c r="I2948">
        <v>40.5</v>
      </c>
      <c r="J2948">
        <v>26</v>
      </c>
      <c r="K2948">
        <v>316.45</v>
      </c>
      <c r="L2948" s="11" t="s">
        <v>11926</v>
      </c>
      <c r="M2948" s="12" t="s">
        <v>6</v>
      </c>
      <c r="N2948" s="12" t="s">
        <v>6</v>
      </c>
      <c r="O2948" s="12" t="s">
        <v>6</v>
      </c>
      <c r="P2948" s="12">
        <v>695</v>
      </c>
      <c r="Q2948" s="12" t="s">
        <v>6</v>
      </c>
      <c r="R2948">
        <v>2947</v>
      </c>
    </row>
    <row r="2949" spans="1:18" ht="15" x14ac:dyDescent="0.45">
      <c r="A2949">
        <v>17203</v>
      </c>
      <c r="B2949">
        <v>21</v>
      </c>
      <c r="C2949">
        <v>20.73</v>
      </c>
      <c r="D2949">
        <v>64</v>
      </c>
      <c r="E2949">
        <v>64</v>
      </c>
      <c r="F2949">
        <v>140</v>
      </c>
      <c r="G2949">
        <v>139.58000000000001</v>
      </c>
      <c r="H2949">
        <v>92</v>
      </c>
      <c r="I2949">
        <v>91.92</v>
      </c>
      <c r="J2949">
        <v>317</v>
      </c>
      <c r="K2949">
        <v>316.23</v>
      </c>
      <c r="L2949" s="11" t="s">
        <v>11928</v>
      </c>
      <c r="M2949" s="12" t="s">
        <v>6</v>
      </c>
      <c r="N2949" s="12">
        <v>688</v>
      </c>
      <c r="O2949" s="12" t="s">
        <v>6</v>
      </c>
      <c r="P2949" s="12" t="s">
        <v>6</v>
      </c>
      <c r="Q2949" s="12" t="s">
        <v>6</v>
      </c>
      <c r="R2949">
        <v>2948</v>
      </c>
    </row>
    <row r="2950" spans="1:18" ht="15" x14ac:dyDescent="0.45">
      <c r="A2950">
        <v>29052</v>
      </c>
      <c r="B2950">
        <v>4</v>
      </c>
      <c r="C2950">
        <v>74.400000000000006</v>
      </c>
      <c r="D2950">
        <v>5</v>
      </c>
      <c r="E2950">
        <v>93</v>
      </c>
      <c r="F2950">
        <v>7</v>
      </c>
      <c r="G2950">
        <v>130.19999999999999</v>
      </c>
      <c r="H2950">
        <v>1</v>
      </c>
      <c r="I2950">
        <v>18.600000000000001</v>
      </c>
      <c r="J2950">
        <v>17</v>
      </c>
      <c r="K2950">
        <v>316.20000000000005</v>
      </c>
      <c r="L2950" s="11" t="s">
        <v>11926</v>
      </c>
      <c r="M2950" s="12" t="s">
        <v>6</v>
      </c>
      <c r="N2950" s="12" t="s">
        <v>6</v>
      </c>
      <c r="O2950" s="12" t="s">
        <v>6</v>
      </c>
      <c r="P2950" s="12">
        <v>696</v>
      </c>
      <c r="Q2950" s="12" t="s">
        <v>6</v>
      </c>
      <c r="R2950">
        <v>2949</v>
      </c>
    </row>
    <row r="2951" spans="1:18" ht="15" x14ac:dyDescent="0.45">
      <c r="A2951">
        <v>28320</v>
      </c>
      <c r="B2951">
        <v>1</v>
      </c>
      <c r="C2951">
        <v>13.3</v>
      </c>
      <c r="D2951">
        <v>8</v>
      </c>
      <c r="E2951">
        <v>105.34</v>
      </c>
      <c r="F2951">
        <v>9</v>
      </c>
      <c r="G2951">
        <v>118.64</v>
      </c>
      <c r="H2951">
        <v>6</v>
      </c>
      <c r="I2951">
        <v>78.739999999999995</v>
      </c>
      <c r="J2951">
        <v>24</v>
      </c>
      <c r="K2951">
        <v>316.02</v>
      </c>
      <c r="L2951" s="11" t="s">
        <v>11926</v>
      </c>
      <c r="M2951" s="12" t="s">
        <v>6</v>
      </c>
      <c r="N2951" s="12" t="s">
        <v>6</v>
      </c>
      <c r="O2951" s="12" t="s">
        <v>6</v>
      </c>
      <c r="P2951" s="12">
        <v>697</v>
      </c>
      <c r="Q2951" s="12" t="s">
        <v>6</v>
      </c>
      <c r="R2951">
        <v>2950</v>
      </c>
    </row>
    <row r="2952" spans="1:18" ht="15" x14ac:dyDescent="0.45">
      <c r="A2952">
        <v>27864</v>
      </c>
      <c r="B2952">
        <v>2</v>
      </c>
      <c r="C2952">
        <v>63.2</v>
      </c>
      <c r="D2952">
        <v>2</v>
      </c>
      <c r="E2952">
        <v>63.2</v>
      </c>
      <c r="F2952">
        <v>4</v>
      </c>
      <c r="G2952">
        <v>126.4</v>
      </c>
      <c r="H2952">
        <v>2</v>
      </c>
      <c r="I2952">
        <v>63.2</v>
      </c>
      <c r="J2952">
        <v>10</v>
      </c>
      <c r="K2952">
        <v>316</v>
      </c>
      <c r="L2952" s="11" t="s">
        <v>11926</v>
      </c>
      <c r="M2952" s="12" t="s">
        <v>6</v>
      </c>
      <c r="N2952" s="12" t="s">
        <v>6</v>
      </c>
      <c r="O2952" s="12" t="s">
        <v>6</v>
      </c>
      <c r="P2952" s="12">
        <v>698</v>
      </c>
      <c r="Q2952" s="12" t="s">
        <v>6</v>
      </c>
      <c r="R2952">
        <v>2951</v>
      </c>
    </row>
    <row r="2953" spans="1:18" ht="15" x14ac:dyDescent="0.45">
      <c r="A2953">
        <v>11015</v>
      </c>
      <c r="B2953">
        <v>4</v>
      </c>
      <c r="C2953">
        <v>97.2</v>
      </c>
      <c r="D2953">
        <v>3</v>
      </c>
      <c r="E2953">
        <v>72.900000000000006</v>
      </c>
      <c r="F2953">
        <v>5</v>
      </c>
      <c r="G2953">
        <v>121.5</v>
      </c>
      <c r="H2953">
        <v>1</v>
      </c>
      <c r="I2953">
        <v>24.3</v>
      </c>
      <c r="J2953">
        <v>13</v>
      </c>
      <c r="K2953">
        <v>315.90000000000003</v>
      </c>
      <c r="L2953" s="11" t="s">
        <v>11927</v>
      </c>
      <c r="M2953" s="12" t="s">
        <v>6</v>
      </c>
      <c r="N2953" s="12" t="s">
        <v>6</v>
      </c>
      <c r="O2953" s="12" t="s">
        <v>6</v>
      </c>
      <c r="P2953" s="12" t="s">
        <v>6</v>
      </c>
      <c r="Q2953" s="12">
        <v>462</v>
      </c>
      <c r="R2953">
        <v>2952</v>
      </c>
    </row>
    <row r="2954" spans="1:18" ht="15" x14ac:dyDescent="0.45">
      <c r="A2954">
        <v>17027</v>
      </c>
      <c r="B2954">
        <v>4</v>
      </c>
      <c r="C2954">
        <v>90.4</v>
      </c>
      <c r="D2954">
        <v>3</v>
      </c>
      <c r="E2954">
        <v>67.8</v>
      </c>
      <c r="F2954">
        <v>5</v>
      </c>
      <c r="G2954">
        <v>97.91</v>
      </c>
      <c r="H2954">
        <v>3</v>
      </c>
      <c r="I2954">
        <v>59.7</v>
      </c>
      <c r="J2954">
        <v>15</v>
      </c>
      <c r="K2954">
        <v>315.81</v>
      </c>
      <c r="L2954" s="11" t="s">
        <v>11926</v>
      </c>
      <c r="M2954" s="12" t="s">
        <v>6</v>
      </c>
      <c r="N2954" s="12" t="s">
        <v>6</v>
      </c>
      <c r="O2954" s="12" t="s">
        <v>6</v>
      </c>
      <c r="P2954" s="12">
        <v>699</v>
      </c>
      <c r="Q2954" s="12" t="s">
        <v>6</v>
      </c>
      <c r="R2954">
        <v>2953</v>
      </c>
    </row>
    <row r="2955" spans="1:18" ht="15" x14ac:dyDescent="0.45">
      <c r="A2955">
        <v>27270</v>
      </c>
      <c r="B2955">
        <v>14</v>
      </c>
      <c r="C2955">
        <v>58.8</v>
      </c>
      <c r="D2955">
        <v>9</v>
      </c>
      <c r="E2955">
        <v>37.799999999999997</v>
      </c>
      <c r="F2955">
        <v>38</v>
      </c>
      <c r="G2955">
        <v>156.54</v>
      </c>
      <c r="H2955">
        <v>15</v>
      </c>
      <c r="I2955">
        <v>62.66</v>
      </c>
      <c r="J2955">
        <v>76</v>
      </c>
      <c r="K2955">
        <v>315.79999999999995</v>
      </c>
      <c r="L2955" s="11" t="s">
        <v>11926</v>
      </c>
      <c r="M2955" s="12" t="s">
        <v>6</v>
      </c>
      <c r="N2955" s="12" t="s">
        <v>6</v>
      </c>
      <c r="O2955" s="12" t="s">
        <v>6</v>
      </c>
      <c r="P2955" s="12">
        <v>700</v>
      </c>
      <c r="Q2955" s="12" t="s">
        <v>6</v>
      </c>
      <c r="R2955">
        <v>2954</v>
      </c>
    </row>
    <row r="2956" spans="1:18" ht="15" x14ac:dyDescent="0.45">
      <c r="A2956">
        <v>30024</v>
      </c>
      <c r="B2956">
        <v>16</v>
      </c>
      <c r="C2956">
        <v>86.4</v>
      </c>
      <c r="D2956">
        <v>25</v>
      </c>
      <c r="E2956">
        <v>135</v>
      </c>
      <c r="F2956">
        <v>12</v>
      </c>
      <c r="G2956">
        <v>71.099999999999994</v>
      </c>
      <c r="H2956">
        <v>4</v>
      </c>
      <c r="I2956">
        <v>23.2</v>
      </c>
      <c r="J2956">
        <v>57</v>
      </c>
      <c r="K2956">
        <v>315.7</v>
      </c>
      <c r="L2956" s="11" t="s">
        <v>11927</v>
      </c>
      <c r="M2956" s="12" t="s">
        <v>6</v>
      </c>
      <c r="N2956" s="12" t="s">
        <v>6</v>
      </c>
      <c r="O2956" s="12" t="s">
        <v>6</v>
      </c>
      <c r="P2956" s="12" t="s">
        <v>6</v>
      </c>
      <c r="Q2956" s="12">
        <v>463</v>
      </c>
      <c r="R2956">
        <v>2955</v>
      </c>
    </row>
    <row r="2957" spans="1:18" ht="15" x14ac:dyDescent="0.45">
      <c r="A2957">
        <v>28247</v>
      </c>
      <c r="B2957">
        <v>7</v>
      </c>
      <c r="C2957">
        <v>37.6</v>
      </c>
      <c r="D2957">
        <v>25</v>
      </c>
      <c r="E2957">
        <v>141.54</v>
      </c>
      <c r="F2957">
        <v>6</v>
      </c>
      <c r="G2957">
        <v>31.5</v>
      </c>
      <c r="H2957">
        <v>21</v>
      </c>
      <c r="I2957">
        <v>105</v>
      </c>
      <c r="J2957">
        <v>59</v>
      </c>
      <c r="K2957">
        <v>315.64</v>
      </c>
      <c r="L2957" s="11" t="s">
        <v>11927</v>
      </c>
      <c r="M2957" s="12" t="s">
        <v>6</v>
      </c>
      <c r="N2957" s="12" t="s">
        <v>6</v>
      </c>
      <c r="O2957" s="12" t="s">
        <v>6</v>
      </c>
      <c r="P2957" s="12" t="s">
        <v>6</v>
      </c>
      <c r="Q2957" s="12">
        <v>464</v>
      </c>
      <c r="R2957">
        <v>2956</v>
      </c>
    </row>
    <row r="2958" spans="1:18" ht="15" x14ac:dyDescent="0.45">
      <c r="A2958">
        <v>14613</v>
      </c>
      <c r="B2958">
        <v>3</v>
      </c>
      <c r="C2958">
        <v>78.900000000000006</v>
      </c>
      <c r="D2958">
        <v>2</v>
      </c>
      <c r="E2958">
        <v>52.6</v>
      </c>
      <c r="F2958">
        <v>5</v>
      </c>
      <c r="G2958">
        <v>131.5</v>
      </c>
      <c r="H2958">
        <v>2</v>
      </c>
      <c r="I2958">
        <v>52.6</v>
      </c>
      <c r="J2958">
        <v>12</v>
      </c>
      <c r="K2958">
        <v>315.60000000000002</v>
      </c>
      <c r="L2958" s="11" t="s">
        <v>11926</v>
      </c>
      <c r="M2958" s="12" t="s">
        <v>6</v>
      </c>
      <c r="N2958" s="12" t="s">
        <v>6</v>
      </c>
      <c r="O2958" s="12" t="s">
        <v>6</v>
      </c>
      <c r="P2958" s="12">
        <v>701</v>
      </c>
      <c r="Q2958" s="12" t="s">
        <v>6</v>
      </c>
      <c r="R2958">
        <v>2957</v>
      </c>
    </row>
    <row r="2959" spans="1:18" ht="15" x14ac:dyDescent="0.45">
      <c r="A2959">
        <v>23150</v>
      </c>
      <c r="B2959">
        <v>5</v>
      </c>
      <c r="C2959">
        <v>83</v>
      </c>
      <c r="D2959">
        <v>6</v>
      </c>
      <c r="E2959">
        <v>99.6</v>
      </c>
      <c r="F2959">
        <v>4</v>
      </c>
      <c r="G2959">
        <v>66.400000000000006</v>
      </c>
      <c r="H2959">
        <v>4</v>
      </c>
      <c r="I2959">
        <v>66.400000000000006</v>
      </c>
      <c r="J2959">
        <v>19</v>
      </c>
      <c r="K2959">
        <v>315.39999999999998</v>
      </c>
      <c r="L2959" s="11" t="s">
        <v>11926</v>
      </c>
      <c r="M2959" s="12" t="s">
        <v>6</v>
      </c>
      <c r="N2959" s="12" t="s">
        <v>6</v>
      </c>
      <c r="O2959" s="12" t="s">
        <v>6</v>
      </c>
      <c r="P2959" s="12">
        <v>702</v>
      </c>
      <c r="Q2959" s="12" t="s">
        <v>6</v>
      </c>
      <c r="R2959">
        <v>2958</v>
      </c>
    </row>
    <row r="2960" spans="1:18" ht="15" x14ac:dyDescent="0.45">
      <c r="A2960">
        <v>28606</v>
      </c>
      <c r="B2960">
        <v>4</v>
      </c>
      <c r="C2960">
        <v>43.6</v>
      </c>
      <c r="D2960">
        <v>6</v>
      </c>
      <c r="E2960">
        <v>65.400000000000006</v>
      </c>
      <c r="F2960">
        <v>14</v>
      </c>
      <c r="G2960">
        <v>151.72999999999999</v>
      </c>
      <c r="H2960">
        <v>5</v>
      </c>
      <c r="I2960">
        <v>54.5</v>
      </c>
      <c r="J2960">
        <v>29</v>
      </c>
      <c r="K2960">
        <v>315.23</v>
      </c>
      <c r="L2960" s="11" t="s">
        <v>11928</v>
      </c>
      <c r="M2960" s="12" t="s">
        <v>6</v>
      </c>
      <c r="N2960" s="12">
        <v>689</v>
      </c>
      <c r="O2960" s="12" t="s">
        <v>6</v>
      </c>
      <c r="P2960" s="12" t="s">
        <v>6</v>
      </c>
      <c r="Q2960" s="12" t="s">
        <v>6</v>
      </c>
      <c r="R2960">
        <v>2959</v>
      </c>
    </row>
    <row r="2961" spans="1:18" ht="15" x14ac:dyDescent="0.45">
      <c r="A2961">
        <v>17653</v>
      </c>
      <c r="B2961">
        <v>4</v>
      </c>
      <c r="C2961">
        <v>87.81</v>
      </c>
      <c r="D2961">
        <v>5</v>
      </c>
      <c r="E2961">
        <v>112</v>
      </c>
      <c r="F2961">
        <v>3</v>
      </c>
      <c r="G2961">
        <v>67.2</v>
      </c>
      <c r="H2961">
        <v>2</v>
      </c>
      <c r="I2961">
        <v>48</v>
      </c>
      <c r="J2961">
        <v>14</v>
      </c>
      <c r="K2961">
        <v>315.01</v>
      </c>
      <c r="L2961" s="11" t="s">
        <v>11926</v>
      </c>
      <c r="M2961" s="12" t="s">
        <v>6</v>
      </c>
      <c r="N2961" s="12" t="s">
        <v>6</v>
      </c>
      <c r="O2961" s="12" t="s">
        <v>6</v>
      </c>
      <c r="P2961" s="12">
        <v>703</v>
      </c>
      <c r="Q2961" s="12" t="s">
        <v>6</v>
      </c>
      <c r="R2961">
        <v>2960</v>
      </c>
    </row>
    <row r="2962" spans="1:18" ht="15" x14ac:dyDescent="0.45">
      <c r="A2962">
        <v>13338</v>
      </c>
      <c r="B2962">
        <v>8</v>
      </c>
      <c r="C2962">
        <v>140</v>
      </c>
      <c r="D2962">
        <v>1</v>
      </c>
      <c r="E2962">
        <v>17.5</v>
      </c>
      <c r="F2962">
        <v>6</v>
      </c>
      <c r="G2962">
        <v>105</v>
      </c>
      <c r="H2962">
        <v>3</v>
      </c>
      <c r="I2962">
        <v>52.5</v>
      </c>
      <c r="J2962">
        <v>18</v>
      </c>
      <c r="K2962">
        <v>315</v>
      </c>
      <c r="L2962" s="11" t="s">
        <v>11926</v>
      </c>
      <c r="M2962" s="12" t="s">
        <v>6</v>
      </c>
      <c r="N2962" s="12" t="s">
        <v>6</v>
      </c>
      <c r="O2962" s="12" t="s">
        <v>6</v>
      </c>
      <c r="P2962" s="12">
        <v>704</v>
      </c>
      <c r="Q2962" s="12" t="s">
        <v>6</v>
      </c>
      <c r="R2962">
        <v>2961</v>
      </c>
    </row>
    <row r="2963" spans="1:18" ht="15" x14ac:dyDescent="0.45">
      <c r="A2963">
        <v>15064</v>
      </c>
      <c r="B2963">
        <v>2</v>
      </c>
      <c r="C2963">
        <v>42</v>
      </c>
      <c r="D2963">
        <v>3</v>
      </c>
      <c r="E2963">
        <v>63</v>
      </c>
      <c r="F2963">
        <v>5</v>
      </c>
      <c r="G2963">
        <v>105</v>
      </c>
      <c r="H2963">
        <v>5</v>
      </c>
      <c r="I2963">
        <v>105</v>
      </c>
      <c r="J2963">
        <v>15</v>
      </c>
      <c r="K2963">
        <v>315</v>
      </c>
      <c r="L2963" s="11" t="s">
        <v>11925</v>
      </c>
      <c r="M2963" s="12" t="s">
        <v>6</v>
      </c>
      <c r="N2963" s="12" t="s">
        <v>6</v>
      </c>
      <c r="O2963" s="12">
        <v>538</v>
      </c>
      <c r="P2963" s="12" t="s">
        <v>6</v>
      </c>
      <c r="Q2963" s="12" t="s">
        <v>6</v>
      </c>
      <c r="R2963">
        <v>2962</v>
      </c>
    </row>
    <row r="2964" spans="1:18" ht="15" x14ac:dyDescent="0.45">
      <c r="A2964">
        <v>16934</v>
      </c>
      <c r="B2964">
        <v>3</v>
      </c>
      <c r="C2964">
        <v>52.5</v>
      </c>
      <c r="D2964">
        <v>7</v>
      </c>
      <c r="E2964">
        <v>122.5</v>
      </c>
      <c r="F2964">
        <v>3</v>
      </c>
      <c r="G2964">
        <v>52.5</v>
      </c>
      <c r="H2964">
        <v>5</v>
      </c>
      <c r="I2964">
        <v>87.5</v>
      </c>
      <c r="J2964">
        <v>18</v>
      </c>
      <c r="K2964">
        <v>315</v>
      </c>
      <c r="L2964" s="11" t="s">
        <v>11926</v>
      </c>
      <c r="M2964" s="12" t="s">
        <v>6</v>
      </c>
      <c r="N2964" s="12" t="s">
        <v>6</v>
      </c>
      <c r="O2964" s="12" t="s">
        <v>6</v>
      </c>
      <c r="P2964" s="12">
        <v>705</v>
      </c>
      <c r="Q2964" s="12" t="s">
        <v>6</v>
      </c>
      <c r="R2964">
        <v>2963</v>
      </c>
    </row>
    <row r="2965" spans="1:18" ht="15" x14ac:dyDescent="0.45">
      <c r="A2965">
        <v>27471</v>
      </c>
      <c r="B2965">
        <v>9</v>
      </c>
      <c r="C2965">
        <v>157.5</v>
      </c>
      <c r="D2965">
        <v>6</v>
      </c>
      <c r="E2965">
        <v>105</v>
      </c>
      <c r="H2965">
        <v>3</v>
      </c>
      <c r="I2965">
        <v>52.5</v>
      </c>
      <c r="J2965">
        <v>18</v>
      </c>
      <c r="K2965">
        <v>315</v>
      </c>
      <c r="L2965" s="11" t="s">
        <v>11925</v>
      </c>
      <c r="M2965" s="12" t="s">
        <v>6</v>
      </c>
      <c r="N2965" s="12" t="s">
        <v>6</v>
      </c>
      <c r="O2965" s="12">
        <v>539</v>
      </c>
      <c r="P2965" s="12" t="s">
        <v>6</v>
      </c>
      <c r="Q2965" s="12" t="s">
        <v>6</v>
      </c>
      <c r="R2965">
        <v>2964</v>
      </c>
    </row>
    <row r="2966" spans="1:18" ht="15" x14ac:dyDescent="0.45">
      <c r="A2966">
        <v>31693</v>
      </c>
      <c r="D2966">
        <v>14</v>
      </c>
      <c r="E2966">
        <v>58.8</v>
      </c>
      <c r="F2966">
        <v>30</v>
      </c>
      <c r="G2966">
        <v>126</v>
      </c>
      <c r="H2966">
        <v>31</v>
      </c>
      <c r="I2966">
        <v>130.19999999999999</v>
      </c>
      <c r="J2966">
        <v>75</v>
      </c>
      <c r="K2966">
        <v>315</v>
      </c>
      <c r="L2966" s="11" t="s">
        <v>11926</v>
      </c>
      <c r="M2966" s="12" t="s">
        <v>6</v>
      </c>
      <c r="N2966" s="12" t="s">
        <v>6</v>
      </c>
      <c r="O2966" s="12" t="s">
        <v>6</v>
      </c>
      <c r="P2966" s="12">
        <v>706</v>
      </c>
      <c r="Q2966" s="12" t="s">
        <v>6</v>
      </c>
      <c r="R2966">
        <v>2965</v>
      </c>
    </row>
    <row r="2967" spans="1:18" ht="15" x14ac:dyDescent="0.45">
      <c r="A2967">
        <v>27239</v>
      </c>
      <c r="B2967">
        <v>71</v>
      </c>
      <c r="C2967">
        <v>177.3</v>
      </c>
      <c r="D2967">
        <v>7</v>
      </c>
      <c r="E2967">
        <v>17.5</v>
      </c>
      <c r="F2967">
        <v>31</v>
      </c>
      <c r="G2967">
        <v>77.5</v>
      </c>
      <c r="H2967">
        <v>17</v>
      </c>
      <c r="I2967">
        <v>42.5</v>
      </c>
      <c r="J2967">
        <v>126</v>
      </c>
      <c r="K2967">
        <v>314.8</v>
      </c>
      <c r="L2967" s="11" t="s">
        <v>11925</v>
      </c>
      <c r="M2967" s="12" t="s">
        <v>6</v>
      </c>
      <c r="N2967" s="12" t="s">
        <v>6</v>
      </c>
      <c r="O2967" s="12">
        <v>540</v>
      </c>
      <c r="P2967" s="12" t="s">
        <v>6</v>
      </c>
      <c r="Q2967" s="12" t="s">
        <v>6</v>
      </c>
      <c r="R2967">
        <v>2966</v>
      </c>
    </row>
    <row r="2968" spans="1:18" ht="15" x14ac:dyDescent="0.45">
      <c r="A2968">
        <v>15193</v>
      </c>
      <c r="B2968">
        <v>74</v>
      </c>
      <c r="C2968">
        <v>95.3</v>
      </c>
      <c r="D2968">
        <v>67</v>
      </c>
      <c r="E2968">
        <v>96.54</v>
      </c>
      <c r="F2968">
        <v>42</v>
      </c>
      <c r="G2968">
        <v>63</v>
      </c>
      <c r="H2968">
        <v>40</v>
      </c>
      <c r="I2968">
        <v>59.88</v>
      </c>
      <c r="J2968">
        <v>223</v>
      </c>
      <c r="K2968">
        <v>314.72000000000003</v>
      </c>
      <c r="L2968" s="11" t="s">
        <v>11928</v>
      </c>
      <c r="M2968" s="12" t="s">
        <v>6</v>
      </c>
      <c r="N2968" s="12">
        <v>690</v>
      </c>
      <c r="O2968" s="12" t="s">
        <v>6</v>
      </c>
      <c r="P2968" s="12" t="s">
        <v>6</v>
      </c>
      <c r="Q2968" s="12" t="s">
        <v>6</v>
      </c>
      <c r="R2968">
        <v>2967</v>
      </c>
    </row>
    <row r="2969" spans="1:18" ht="15" x14ac:dyDescent="0.45">
      <c r="A2969">
        <v>22748</v>
      </c>
      <c r="B2969">
        <v>3</v>
      </c>
      <c r="C2969">
        <v>55.8</v>
      </c>
      <c r="D2969">
        <v>4</v>
      </c>
      <c r="E2969">
        <v>74.400000000000006</v>
      </c>
      <c r="F2969">
        <v>7</v>
      </c>
      <c r="G2969">
        <v>130.19999999999999</v>
      </c>
      <c r="H2969">
        <v>3</v>
      </c>
      <c r="I2969">
        <v>54.31</v>
      </c>
      <c r="J2969">
        <v>17</v>
      </c>
      <c r="K2969">
        <v>314.70999999999998</v>
      </c>
      <c r="L2969" s="11" t="s">
        <v>11926</v>
      </c>
      <c r="M2969" s="12" t="s">
        <v>6</v>
      </c>
      <c r="N2969" s="12" t="s">
        <v>6</v>
      </c>
      <c r="O2969" s="12" t="s">
        <v>6</v>
      </c>
      <c r="P2969" s="12">
        <v>707</v>
      </c>
      <c r="Q2969" s="12" t="s">
        <v>6</v>
      </c>
      <c r="R2969">
        <v>2968</v>
      </c>
    </row>
    <row r="2970" spans="1:18" ht="15" x14ac:dyDescent="0.45">
      <c r="A2970">
        <v>15656</v>
      </c>
      <c r="B2970">
        <v>31</v>
      </c>
      <c r="C2970">
        <v>99.2</v>
      </c>
      <c r="D2970">
        <v>5</v>
      </c>
      <c r="E2970">
        <v>16</v>
      </c>
      <c r="F2970">
        <v>25</v>
      </c>
      <c r="G2970">
        <v>88.11</v>
      </c>
      <c r="H2970">
        <v>31</v>
      </c>
      <c r="I2970">
        <v>111.02</v>
      </c>
      <c r="J2970">
        <v>92</v>
      </c>
      <c r="K2970">
        <v>314.33</v>
      </c>
      <c r="L2970" s="11" t="s">
        <v>11926</v>
      </c>
      <c r="M2970" s="12" t="s">
        <v>6</v>
      </c>
      <c r="N2970" s="12" t="s">
        <v>6</v>
      </c>
      <c r="O2970" s="12" t="s">
        <v>6</v>
      </c>
      <c r="P2970" s="12">
        <v>708</v>
      </c>
      <c r="Q2970" s="12" t="s">
        <v>6</v>
      </c>
      <c r="R2970">
        <v>2969</v>
      </c>
    </row>
    <row r="2971" spans="1:18" ht="15" x14ac:dyDescent="0.45">
      <c r="A2971">
        <v>30180</v>
      </c>
      <c r="B2971">
        <v>2</v>
      </c>
      <c r="C2971">
        <v>89.8</v>
      </c>
      <c r="D2971">
        <v>1</v>
      </c>
      <c r="E2971">
        <v>44.9</v>
      </c>
      <c r="F2971">
        <v>2</v>
      </c>
      <c r="G2971">
        <v>89.8</v>
      </c>
      <c r="H2971">
        <v>2</v>
      </c>
      <c r="I2971">
        <v>89.8</v>
      </c>
      <c r="J2971">
        <v>7</v>
      </c>
      <c r="K2971">
        <v>314.3</v>
      </c>
      <c r="L2971" s="11" t="s">
        <v>11925</v>
      </c>
      <c r="M2971" s="12" t="s">
        <v>6</v>
      </c>
      <c r="N2971" s="12" t="s">
        <v>6</v>
      </c>
      <c r="O2971" s="12">
        <v>541</v>
      </c>
      <c r="P2971" s="12" t="s">
        <v>6</v>
      </c>
      <c r="Q2971" s="12" t="s">
        <v>6</v>
      </c>
      <c r="R2971">
        <v>2970</v>
      </c>
    </row>
    <row r="2972" spans="1:18" ht="15" x14ac:dyDescent="0.45">
      <c r="A2972">
        <v>30225</v>
      </c>
      <c r="B2972">
        <v>2</v>
      </c>
      <c r="C2972">
        <v>69.8</v>
      </c>
      <c r="D2972">
        <v>1</v>
      </c>
      <c r="E2972">
        <v>34.9</v>
      </c>
      <c r="F2972">
        <v>3</v>
      </c>
      <c r="G2972">
        <v>104.7</v>
      </c>
      <c r="H2972">
        <v>3</v>
      </c>
      <c r="I2972">
        <v>104.7</v>
      </c>
      <c r="J2972">
        <v>9</v>
      </c>
      <c r="K2972">
        <v>314.09999999999997</v>
      </c>
      <c r="L2972" s="11" t="s">
        <v>11925</v>
      </c>
      <c r="M2972" s="12" t="s">
        <v>6</v>
      </c>
      <c r="N2972" s="12" t="s">
        <v>6</v>
      </c>
      <c r="O2972" s="12">
        <v>542</v>
      </c>
      <c r="P2972" s="12" t="s">
        <v>6</v>
      </c>
      <c r="Q2972" s="12" t="s">
        <v>6</v>
      </c>
      <c r="R2972">
        <v>2971</v>
      </c>
    </row>
    <row r="2973" spans="1:18" ht="15" x14ac:dyDescent="0.45">
      <c r="A2973">
        <v>17822</v>
      </c>
      <c r="B2973">
        <v>21</v>
      </c>
      <c r="C2973">
        <v>90.3</v>
      </c>
      <c r="D2973">
        <v>15</v>
      </c>
      <c r="E2973">
        <v>64.5</v>
      </c>
      <c r="F2973">
        <v>12</v>
      </c>
      <c r="G2973">
        <v>51.6</v>
      </c>
      <c r="H2973">
        <v>25</v>
      </c>
      <c r="I2973">
        <v>107.5</v>
      </c>
      <c r="J2973">
        <v>73</v>
      </c>
      <c r="K2973">
        <v>313.89999999999998</v>
      </c>
      <c r="L2973" s="11" t="s">
        <v>11928</v>
      </c>
      <c r="M2973" s="12" t="s">
        <v>6</v>
      </c>
      <c r="N2973" s="12">
        <v>691</v>
      </c>
      <c r="O2973" s="12" t="s">
        <v>6</v>
      </c>
      <c r="P2973" s="12" t="s">
        <v>6</v>
      </c>
      <c r="Q2973" s="12" t="s">
        <v>6</v>
      </c>
      <c r="R2973">
        <v>2972</v>
      </c>
    </row>
    <row r="2974" spans="1:18" ht="15" x14ac:dyDescent="0.45">
      <c r="A2974">
        <v>15323</v>
      </c>
      <c r="B2974">
        <v>6</v>
      </c>
      <c r="C2974">
        <v>66</v>
      </c>
      <c r="D2974">
        <v>19</v>
      </c>
      <c r="E2974">
        <v>203.72</v>
      </c>
      <c r="F2974">
        <v>4</v>
      </c>
      <c r="G2974">
        <v>44</v>
      </c>
      <c r="J2974">
        <v>29</v>
      </c>
      <c r="K2974">
        <v>313.72000000000003</v>
      </c>
      <c r="L2974" s="11" t="s">
        <v>11926</v>
      </c>
      <c r="M2974" s="12" t="s">
        <v>6</v>
      </c>
      <c r="N2974" s="12" t="s">
        <v>6</v>
      </c>
      <c r="O2974" s="12" t="s">
        <v>6</v>
      </c>
      <c r="P2974" s="12">
        <v>709</v>
      </c>
      <c r="Q2974" s="12" t="s">
        <v>6</v>
      </c>
      <c r="R2974">
        <v>2973</v>
      </c>
    </row>
    <row r="2975" spans="1:18" ht="15" x14ac:dyDescent="0.45">
      <c r="A2975">
        <v>28767</v>
      </c>
      <c r="B2975">
        <v>1</v>
      </c>
      <c r="C2975">
        <v>5.6</v>
      </c>
      <c r="F2975">
        <v>10</v>
      </c>
      <c r="G2975">
        <v>56</v>
      </c>
      <c r="H2975">
        <v>40</v>
      </c>
      <c r="I2975">
        <v>252</v>
      </c>
      <c r="J2975">
        <v>51</v>
      </c>
      <c r="K2975">
        <v>313.60000000000002</v>
      </c>
      <c r="L2975" s="11" t="s">
        <v>11926</v>
      </c>
      <c r="M2975" s="12" t="s">
        <v>6</v>
      </c>
      <c r="N2975" s="12" t="s">
        <v>6</v>
      </c>
      <c r="O2975" s="12" t="s">
        <v>6</v>
      </c>
      <c r="P2975" s="12">
        <v>710</v>
      </c>
      <c r="Q2975" s="12" t="s">
        <v>6</v>
      </c>
      <c r="R2975">
        <v>2974</v>
      </c>
    </row>
    <row r="2976" spans="1:18" ht="15" x14ac:dyDescent="0.45">
      <c r="A2976">
        <v>16211</v>
      </c>
      <c r="B2976">
        <v>19</v>
      </c>
      <c r="C2976">
        <v>133</v>
      </c>
      <c r="D2976">
        <v>10</v>
      </c>
      <c r="E2976">
        <v>70</v>
      </c>
      <c r="F2976">
        <v>4</v>
      </c>
      <c r="G2976">
        <v>28</v>
      </c>
      <c r="H2976">
        <v>11</v>
      </c>
      <c r="I2976">
        <v>82.5</v>
      </c>
      <c r="J2976">
        <v>44</v>
      </c>
      <c r="K2976">
        <v>313.5</v>
      </c>
      <c r="L2976" s="11" t="s">
        <v>11926</v>
      </c>
      <c r="M2976" s="12" t="s">
        <v>6</v>
      </c>
      <c r="N2976" s="12" t="s">
        <v>6</v>
      </c>
      <c r="O2976" s="12" t="s">
        <v>6</v>
      </c>
      <c r="P2976" s="12">
        <v>711</v>
      </c>
      <c r="Q2976" s="12" t="s">
        <v>6</v>
      </c>
      <c r="R2976">
        <v>2975</v>
      </c>
    </row>
    <row r="2977" spans="1:18" ht="15" x14ac:dyDescent="0.45">
      <c r="A2977">
        <v>31955</v>
      </c>
      <c r="D2977">
        <v>1</v>
      </c>
      <c r="E2977">
        <v>21</v>
      </c>
      <c r="F2977">
        <v>7</v>
      </c>
      <c r="G2977">
        <v>145.32</v>
      </c>
      <c r="H2977">
        <v>7</v>
      </c>
      <c r="I2977">
        <v>147</v>
      </c>
      <c r="J2977">
        <v>15</v>
      </c>
      <c r="K2977">
        <v>313.32</v>
      </c>
      <c r="L2977" s="11" t="s">
        <v>11928</v>
      </c>
      <c r="M2977" s="12" t="s">
        <v>6</v>
      </c>
      <c r="N2977" s="12">
        <v>692</v>
      </c>
      <c r="O2977" s="12" t="s">
        <v>6</v>
      </c>
      <c r="P2977" s="12" t="s">
        <v>6</v>
      </c>
      <c r="Q2977" s="12" t="s">
        <v>6</v>
      </c>
      <c r="R2977">
        <v>2976</v>
      </c>
    </row>
    <row r="2978" spans="1:18" ht="15" x14ac:dyDescent="0.45">
      <c r="A2978">
        <v>31758</v>
      </c>
      <c r="D2978">
        <v>1</v>
      </c>
      <c r="E2978">
        <v>79.900000000000006</v>
      </c>
      <c r="F2978">
        <v>2</v>
      </c>
      <c r="G2978">
        <v>153.41</v>
      </c>
      <c r="H2978">
        <v>1</v>
      </c>
      <c r="I2978">
        <v>79.900000000000006</v>
      </c>
      <c r="J2978">
        <v>4</v>
      </c>
      <c r="K2978">
        <v>313.21000000000004</v>
      </c>
      <c r="L2978" s="11" t="s">
        <v>11925</v>
      </c>
      <c r="M2978" s="12" t="s">
        <v>6</v>
      </c>
      <c r="N2978" s="12" t="s">
        <v>6</v>
      </c>
      <c r="O2978" s="12">
        <v>543</v>
      </c>
      <c r="P2978" s="12" t="s">
        <v>6</v>
      </c>
      <c r="Q2978" s="12" t="s">
        <v>6</v>
      </c>
      <c r="R2978">
        <v>2977</v>
      </c>
    </row>
    <row r="2979" spans="1:18" ht="15" x14ac:dyDescent="0.45">
      <c r="A2979">
        <v>23510</v>
      </c>
      <c r="B2979">
        <v>1</v>
      </c>
      <c r="C2979">
        <v>34.799999999999997</v>
      </c>
      <c r="D2979">
        <v>5</v>
      </c>
      <c r="E2979">
        <v>174</v>
      </c>
      <c r="F2979">
        <v>3</v>
      </c>
      <c r="G2979">
        <v>104.4</v>
      </c>
      <c r="J2979">
        <v>9</v>
      </c>
      <c r="K2979">
        <v>313.20000000000005</v>
      </c>
      <c r="L2979" s="11" t="s">
        <v>11927</v>
      </c>
      <c r="M2979" s="12" t="s">
        <v>6</v>
      </c>
      <c r="N2979" s="12" t="s">
        <v>6</v>
      </c>
      <c r="O2979" s="12" t="s">
        <v>6</v>
      </c>
      <c r="P2979" s="12" t="s">
        <v>6</v>
      </c>
      <c r="Q2979" s="12">
        <v>465</v>
      </c>
      <c r="R2979">
        <v>2978</v>
      </c>
    </row>
    <row r="2980" spans="1:18" ht="15" x14ac:dyDescent="0.45">
      <c r="A2980">
        <v>32037</v>
      </c>
      <c r="F2980">
        <v>18</v>
      </c>
      <c r="G2980">
        <v>297.48</v>
      </c>
      <c r="H2980">
        <v>1</v>
      </c>
      <c r="I2980">
        <v>15.55</v>
      </c>
      <c r="J2980">
        <v>19</v>
      </c>
      <c r="K2980">
        <v>313.03000000000003</v>
      </c>
      <c r="L2980" s="11" t="s">
        <v>11926</v>
      </c>
      <c r="M2980" s="12" t="s">
        <v>6</v>
      </c>
      <c r="N2980" s="12" t="s">
        <v>6</v>
      </c>
      <c r="O2980" s="12" t="s">
        <v>6</v>
      </c>
      <c r="P2980" s="12">
        <v>712</v>
      </c>
      <c r="Q2980" s="12" t="s">
        <v>6</v>
      </c>
      <c r="R2980">
        <v>2979</v>
      </c>
    </row>
    <row r="2981" spans="1:18" ht="15" x14ac:dyDescent="0.45">
      <c r="A2981">
        <v>29921</v>
      </c>
      <c r="B2981">
        <v>5</v>
      </c>
      <c r="C2981">
        <v>74.5</v>
      </c>
      <c r="D2981">
        <v>4</v>
      </c>
      <c r="E2981">
        <v>59.6</v>
      </c>
      <c r="F2981">
        <v>8</v>
      </c>
      <c r="G2981">
        <v>119.2</v>
      </c>
      <c r="H2981">
        <v>4</v>
      </c>
      <c r="I2981">
        <v>59.6</v>
      </c>
      <c r="J2981">
        <v>21</v>
      </c>
      <c r="K2981">
        <v>312.90000000000003</v>
      </c>
      <c r="L2981" s="11" t="s">
        <v>11925</v>
      </c>
      <c r="M2981" s="12" t="s">
        <v>6</v>
      </c>
      <c r="N2981" s="12" t="s">
        <v>6</v>
      </c>
      <c r="O2981" s="12">
        <v>544</v>
      </c>
      <c r="P2981" s="12" t="s">
        <v>6</v>
      </c>
      <c r="Q2981" s="12" t="s">
        <v>6</v>
      </c>
      <c r="R2981">
        <v>2980</v>
      </c>
    </row>
    <row r="2982" spans="1:18" ht="15" x14ac:dyDescent="0.45">
      <c r="A2982">
        <v>16598</v>
      </c>
      <c r="B2982">
        <v>8</v>
      </c>
      <c r="C2982">
        <v>119.2</v>
      </c>
      <c r="D2982">
        <v>7</v>
      </c>
      <c r="E2982">
        <v>104.3</v>
      </c>
      <c r="F2982">
        <v>6</v>
      </c>
      <c r="G2982">
        <v>89.4</v>
      </c>
      <c r="J2982">
        <v>21</v>
      </c>
      <c r="K2982">
        <v>312.89999999999998</v>
      </c>
      <c r="L2982" s="11" t="s">
        <v>11926</v>
      </c>
      <c r="M2982" s="12" t="s">
        <v>6</v>
      </c>
      <c r="N2982" s="12" t="s">
        <v>6</v>
      </c>
      <c r="O2982" s="12" t="s">
        <v>6</v>
      </c>
      <c r="P2982" s="12">
        <v>713</v>
      </c>
      <c r="Q2982" s="12" t="s">
        <v>6</v>
      </c>
      <c r="R2982">
        <v>2981</v>
      </c>
    </row>
    <row r="2983" spans="1:18" ht="15" x14ac:dyDescent="0.45">
      <c r="A2983">
        <v>27391</v>
      </c>
      <c r="B2983">
        <v>13</v>
      </c>
      <c r="C2983">
        <v>63.31</v>
      </c>
      <c r="D2983">
        <v>23</v>
      </c>
      <c r="E2983">
        <v>112.31</v>
      </c>
      <c r="F2983">
        <v>25</v>
      </c>
      <c r="G2983">
        <v>122.5</v>
      </c>
      <c r="H2983">
        <v>3</v>
      </c>
      <c r="I2983">
        <v>14.7</v>
      </c>
      <c r="J2983">
        <v>64</v>
      </c>
      <c r="K2983">
        <v>312.82</v>
      </c>
      <c r="L2983" s="11" t="s">
        <v>11927</v>
      </c>
      <c r="M2983" s="12" t="s">
        <v>6</v>
      </c>
      <c r="N2983" s="12" t="s">
        <v>6</v>
      </c>
      <c r="O2983" s="12" t="s">
        <v>6</v>
      </c>
      <c r="P2983" s="12" t="s">
        <v>6</v>
      </c>
      <c r="Q2983" s="12">
        <v>466</v>
      </c>
      <c r="R2983">
        <v>2982</v>
      </c>
    </row>
    <row r="2984" spans="1:18" ht="15" x14ac:dyDescent="0.45">
      <c r="A2984">
        <v>17966</v>
      </c>
      <c r="B2984">
        <v>7</v>
      </c>
      <c r="C2984">
        <v>136.5</v>
      </c>
      <c r="D2984">
        <v>7</v>
      </c>
      <c r="E2984">
        <v>136.5</v>
      </c>
      <c r="H2984">
        <v>2</v>
      </c>
      <c r="I2984">
        <v>39.799999999999997</v>
      </c>
      <c r="J2984">
        <v>16</v>
      </c>
      <c r="K2984">
        <v>312.8</v>
      </c>
      <c r="L2984" s="11" t="s">
        <v>11926</v>
      </c>
      <c r="M2984" s="12" t="s">
        <v>6</v>
      </c>
      <c r="N2984" s="12" t="s">
        <v>6</v>
      </c>
      <c r="O2984" s="12" t="s">
        <v>6</v>
      </c>
      <c r="P2984" s="12">
        <v>714</v>
      </c>
      <c r="Q2984" s="12" t="s">
        <v>6</v>
      </c>
      <c r="R2984">
        <v>2983</v>
      </c>
    </row>
    <row r="2985" spans="1:18" ht="15" x14ac:dyDescent="0.45">
      <c r="A2985">
        <v>27980</v>
      </c>
      <c r="B2985">
        <v>3</v>
      </c>
      <c r="C2985">
        <v>55.8</v>
      </c>
      <c r="D2985">
        <v>3</v>
      </c>
      <c r="E2985">
        <v>48.4</v>
      </c>
      <c r="F2985">
        <v>7</v>
      </c>
      <c r="G2985">
        <v>104.3</v>
      </c>
      <c r="H2985">
        <v>7</v>
      </c>
      <c r="I2985">
        <v>104.3</v>
      </c>
      <c r="J2985">
        <v>20</v>
      </c>
      <c r="K2985">
        <v>312.8</v>
      </c>
      <c r="L2985" s="11" t="s">
        <v>11926</v>
      </c>
      <c r="M2985" s="12" t="s">
        <v>6</v>
      </c>
      <c r="N2985" s="12" t="s">
        <v>6</v>
      </c>
      <c r="O2985" s="12" t="s">
        <v>6</v>
      </c>
      <c r="P2985" s="12">
        <v>715</v>
      </c>
      <c r="Q2985" s="12" t="s">
        <v>6</v>
      </c>
      <c r="R2985">
        <v>2984</v>
      </c>
    </row>
    <row r="2986" spans="1:18" ht="15" x14ac:dyDescent="0.45">
      <c r="A2986">
        <v>28150</v>
      </c>
      <c r="B2986">
        <v>12</v>
      </c>
      <c r="C2986">
        <v>169.32</v>
      </c>
      <c r="H2986">
        <v>10</v>
      </c>
      <c r="I2986">
        <v>143</v>
      </c>
      <c r="J2986">
        <v>22</v>
      </c>
      <c r="K2986">
        <v>312.32</v>
      </c>
      <c r="L2986" s="11" t="s">
        <v>11926</v>
      </c>
      <c r="M2986" s="12" t="s">
        <v>6</v>
      </c>
      <c r="N2986" s="12" t="s">
        <v>6</v>
      </c>
      <c r="O2986" s="12" t="s">
        <v>6</v>
      </c>
      <c r="P2986" s="12">
        <v>716</v>
      </c>
      <c r="Q2986" s="12" t="s">
        <v>6</v>
      </c>
      <c r="R2986">
        <v>2985</v>
      </c>
    </row>
    <row r="2987" spans="1:18" ht="15" x14ac:dyDescent="0.45">
      <c r="A2987">
        <v>22394</v>
      </c>
      <c r="B2987">
        <v>18</v>
      </c>
      <c r="C2987">
        <v>122.4</v>
      </c>
      <c r="D2987">
        <v>8</v>
      </c>
      <c r="E2987">
        <v>53.86</v>
      </c>
      <c r="F2987">
        <v>10</v>
      </c>
      <c r="G2987">
        <v>68</v>
      </c>
      <c r="H2987">
        <v>10</v>
      </c>
      <c r="I2987">
        <v>68</v>
      </c>
      <c r="J2987">
        <v>46</v>
      </c>
      <c r="K2987">
        <v>312.26</v>
      </c>
      <c r="L2987" s="11" t="s">
        <v>11928</v>
      </c>
      <c r="M2987" s="12" t="s">
        <v>6</v>
      </c>
      <c r="N2987" s="12">
        <v>693</v>
      </c>
      <c r="O2987" s="12" t="s">
        <v>6</v>
      </c>
      <c r="P2987" s="12" t="s">
        <v>6</v>
      </c>
      <c r="Q2987" s="12" t="s">
        <v>6</v>
      </c>
      <c r="R2987">
        <v>2986</v>
      </c>
    </row>
    <row r="2988" spans="1:18" ht="15" x14ac:dyDescent="0.45">
      <c r="A2988">
        <v>28152</v>
      </c>
      <c r="D2988">
        <v>1</v>
      </c>
      <c r="E2988">
        <v>44.6</v>
      </c>
      <c r="F2988">
        <v>3</v>
      </c>
      <c r="G2988">
        <v>133.80000000000001</v>
      </c>
      <c r="H2988">
        <v>3</v>
      </c>
      <c r="I2988">
        <v>133.80000000000001</v>
      </c>
      <c r="J2988">
        <v>7</v>
      </c>
      <c r="K2988">
        <v>312.20000000000005</v>
      </c>
      <c r="L2988" s="11" t="s">
        <v>11926</v>
      </c>
      <c r="M2988" s="12" t="s">
        <v>6</v>
      </c>
      <c r="N2988" s="12" t="s">
        <v>6</v>
      </c>
      <c r="O2988" s="12" t="s">
        <v>6</v>
      </c>
      <c r="P2988" s="12">
        <v>717</v>
      </c>
      <c r="Q2988" s="12" t="s">
        <v>6</v>
      </c>
      <c r="R2988">
        <v>2987</v>
      </c>
    </row>
    <row r="2989" spans="1:18" ht="15" x14ac:dyDescent="0.45">
      <c r="A2989">
        <v>16166</v>
      </c>
      <c r="B2989">
        <v>7</v>
      </c>
      <c r="C2989">
        <v>115.5</v>
      </c>
      <c r="D2989">
        <v>8</v>
      </c>
      <c r="E2989">
        <v>130.68</v>
      </c>
      <c r="F2989">
        <v>2</v>
      </c>
      <c r="G2989">
        <v>33</v>
      </c>
      <c r="H2989">
        <v>2</v>
      </c>
      <c r="I2989">
        <v>33</v>
      </c>
      <c r="J2989">
        <v>19</v>
      </c>
      <c r="K2989">
        <v>312.18</v>
      </c>
      <c r="L2989" s="11" t="s">
        <v>11926</v>
      </c>
      <c r="M2989" s="12" t="s">
        <v>6</v>
      </c>
      <c r="N2989" s="12" t="s">
        <v>6</v>
      </c>
      <c r="O2989" s="12" t="s">
        <v>6</v>
      </c>
      <c r="P2989" s="12">
        <v>718</v>
      </c>
      <c r="Q2989" s="12" t="s">
        <v>6</v>
      </c>
      <c r="R2989">
        <v>2988</v>
      </c>
    </row>
    <row r="2990" spans="1:18" ht="15" x14ac:dyDescent="0.45">
      <c r="A2990">
        <v>17553</v>
      </c>
      <c r="B2990">
        <v>4</v>
      </c>
      <c r="C2990">
        <v>76.83</v>
      </c>
      <c r="D2990">
        <v>1</v>
      </c>
      <c r="E2990">
        <v>19.600000000000001</v>
      </c>
      <c r="F2990">
        <v>9</v>
      </c>
      <c r="G2990">
        <v>176.4</v>
      </c>
      <c r="H2990">
        <v>2</v>
      </c>
      <c r="I2990">
        <v>39.200000000000003</v>
      </c>
      <c r="J2990">
        <v>16</v>
      </c>
      <c r="K2990">
        <v>312.03000000000003</v>
      </c>
      <c r="L2990" s="11" t="s">
        <v>11926</v>
      </c>
      <c r="M2990" s="12" t="s">
        <v>6</v>
      </c>
      <c r="N2990" s="12" t="s">
        <v>6</v>
      </c>
      <c r="O2990" s="12" t="s">
        <v>6</v>
      </c>
      <c r="P2990" s="12">
        <v>719</v>
      </c>
      <c r="Q2990" s="12" t="s">
        <v>6</v>
      </c>
      <c r="R2990">
        <v>2989</v>
      </c>
    </row>
    <row r="2991" spans="1:18" ht="15" x14ac:dyDescent="0.45">
      <c r="A2991">
        <v>12616</v>
      </c>
      <c r="B2991">
        <v>8</v>
      </c>
      <c r="C2991">
        <v>65.599999999999994</v>
      </c>
      <c r="D2991">
        <v>12</v>
      </c>
      <c r="E2991">
        <v>98.4</v>
      </c>
      <c r="F2991">
        <v>6</v>
      </c>
      <c r="G2991">
        <v>49.9</v>
      </c>
      <c r="H2991">
        <v>11</v>
      </c>
      <c r="I2991">
        <v>97.9</v>
      </c>
      <c r="J2991">
        <v>37</v>
      </c>
      <c r="K2991">
        <v>311.8</v>
      </c>
      <c r="L2991" s="11" t="s">
        <v>11927</v>
      </c>
      <c r="M2991" s="12" t="s">
        <v>6</v>
      </c>
      <c r="N2991" s="12" t="s">
        <v>6</v>
      </c>
      <c r="O2991" s="12" t="s">
        <v>6</v>
      </c>
      <c r="P2991" s="12" t="s">
        <v>6</v>
      </c>
      <c r="Q2991" s="12">
        <v>467</v>
      </c>
      <c r="R2991">
        <v>2990</v>
      </c>
    </row>
    <row r="2992" spans="1:18" ht="15" x14ac:dyDescent="0.45">
      <c r="A2992">
        <v>29066</v>
      </c>
      <c r="B2992">
        <v>20</v>
      </c>
      <c r="C2992">
        <v>270.91000000000003</v>
      </c>
      <c r="H2992">
        <v>3</v>
      </c>
      <c r="I2992">
        <v>40.799999999999997</v>
      </c>
      <c r="J2992">
        <v>23</v>
      </c>
      <c r="K2992">
        <v>311.71000000000004</v>
      </c>
      <c r="L2992" s="11" t="s">
        <v>11926</v>
      </c>
      <c r="M2992" s="12" t="s">
        <v>6</v>
      </c>
      <c r="N2992" s="12" t="s">
        <v>6</v>
      </c>
      <c r="O2992" s="12" t="s">
        <v>6</v>
      </c>
      <c r="P2992" s="12">
        <v>720</v>
      </c>
      <c r="Q2992" s="12" t="s">
        <v>6</v>
      </c>
      <c r="R2992">
        <v>2991</v>
      </c>
    </row>
    <row r="2993" spans="1:18" ht="15" x14ac:dyDescent="0.45">
      <c r="A2993">
        <v>18024</v>
      </c>
      <c r="B2993">
        <v>7</v>
      </c>
      <c r="C2993">
        <v>69.2</v>
      </c>
      <c r="D2993">
        <v>8</v>
      </c>
      <c r="E2993">
        <v>79.2</v>
      </c>
      <c r="F2993">
        <v>6</v>
      </c>
      <c r="G2993">
        <v>61.2</v>
      </c>
      <c r="H2993">
        <v>10</v>
      </c>
      <c r="I2993">
        <v>102</v>
      </c>
      <c r="J2993">
        <v>31</v>
      </c>
      <c r="K2993">
        <v>311.60000000000002</v>
      </c>
      <c r="L2993" s="11" t="s">
        <v>11928</v>
      </c>
      <c r="M2993" s="12" t="s">
        <v>6</v>
      </c>
      <c r="N2993" s="12">
        <v>694</v>
      </c>
      <c r="O2993" s="12" t="s">
        <v>6</v>
      </c>
      <c r="P2993" s="12" t="s">
        <v>6</v>
      </c>
      <c r="Q2993" s="12" t="s">
        <v>6</v>
      </c>
      <c r="R2993">
        <v>2992</v>
      </c>
    </row>
    <row r="2994" spans="1:18" ht="15" x14ac:dyDescent="0.45">
      <c r="A2994">
        <v>31336</v>
      </c>
      <c r="B2994">
        <v>1</v>
      </c>
      <c r="C2994">
        <v>51.9</v>
      </c>
      <c r="F2994">
        <v>3</v>
      </c>
      <c r="G2994">
        <v>155.69999999999999</v>
      </c>
      <c r="H2994">
        <v>2</v>
      </c>
      <c r="I2994">
        <v>103.8</v>
      </c>
      <c r="J2994">
        <v>6</v>
      </c>
      <c r="K2994">
        <v>311.39999999999998</v>
      </c>
      <c r="L2994" s="11" t="s">
        <v>11926</v>
      </c>
      <c r="M2994" s="12" t="s">
        <v>6</v>
      </c>
      <c r="N2994" s="12" t="s">
        <v>6</v>
      </c>
      <c r="O2994" s="12" t="s">
        <v>6</v>
      </c>
      <c r="P2994" s="12">
        <v>721</v>
      </c>
      <c r="Q2994" s="12" t="s">
        <v>6</v>
      </c>
      <c r="R2994">
        <v>2993</v>
      </c>
    </row>
    <row r="2995" spans="1:18" ht="15" x14ac:dyDescent="0.45">
      <c r="A2995">
        <v>10984</v>
      </c>
      <c r="B2995">
        <v>13</v>
      </c>
      <c r="C2995">
        <v>70.400000000000006</v>
      </c>
      <c r="D2995">
        <v>12</v>
      </c>
      <c r="E2995">
        <v>67.2</v>
      </c>
      <c r="F2995">
        <v>15</v>
      </c>
      <c r="G2995">
        <v>84</v>
      </c>
      <c r="H2995">
        <v>16</v>
      </c>
      <c r="I2995">
        <v>89.6</v>
      </c>
      <c r="J2995">
        <v>56</v>
      </c>
      <c r="K2995">
        <v>311.20000000000005</v>
      </c>
      <c r="L2995" s="11" t="s">
        <v>11928</v>
      </c>
      <c r="M2995" s="12" t="s">
        <v>6</v>
      </c>
      <c r="N2995" s="12">
        <v>695</v>
      </c>
      <c r="O2995" s="12" t="s">
        <v>6</v>
      </c>
      <c r="P2995" s="12" t="s">
        <v>6</v>
      </c>
      <c r="Q2995" s="12" t="s">
        <v>6</v>
      </c>
      <c r="R2995">
        <v>2994</v>
      </c>
    </row>
    <row r="2996" spans="1:18" ht="15" x14ac:dyDescent="0.45">
      <c r="A2996">
        <v>29337</v>
      </c>
      <c r="B2996">
        <v>7</v>
      </c>
      <c r="C2996">
        <v>91</v>
      </c>
      <c r="D2996">
        <v>6</v>
      </c>
      <c r="E2996">
        <v>78</v>
      </c>
      <c r="F2996">
        <v>6</v>
      </c>
      <c r="G2996">
        <v>78</v>
      </c>
      <c r="H2996">
        <v>5</v>
      </c>
      <c r="I2996">
        <v>63.96</v>
      </c>
      <c r="J2996">
        <v>24</v>
      </c>
      <c r="K2996">
        <v>310.95999999999998</v>
      </c>
      <c r="L2996" s="11" t="s">
        <v>11925</v>
      </c>
      <c r="M2996" s="12" t="s">
        <v>6</v>
      </c>
      <c r="N2996" s="12" t="s">
        <v>6</v>
      </c>
      <c r="O2996" s="12">
        <v>545</v>
      </c>
      <c r="P2996" s="12" t="s">
        <v>6</v>
      </c>
      <c r="Q2996" s="12" t="s">
        <v>6</v>
      </c>
      <c r="R2996">
        <v>2995</v>
      </c>
    </row>
    <row r="2997" spans="1:18" ht="15" x14ac:dyDescent="0.45">
      <c r="A2997">
        <v>28060</v>
      </c>
      <c r="B2997">
        <v>16</v>
      </c>
      <c r="C2997">
        <v>67.2</v>
      </c>
      <c r="D2997">
        <v>15</v>
      </c>
      <c r="E2997">
        <v>63</v>
      </c>
      <c r="F2997">
        <v>21</v>
      </c>
      <c r="G2997">
        <v>88.2</v>
      </c>
      <c r="H2997">
        <v>22</v>
      </c>
      <c r="I2997">
        <v>92.4</v>
      </c>
      <c r="J2997">
        <v>74</v>
      </c>
      <c r="K2997">
        <v>310.79999999999995</v>
      </c>
      <c r="L2997" s="11" t="s">
        <v>11926</v>
      </c>
      <c r="M2997" s="12" t="s">
        <v>6</v>
      </c>
      <c r="N2997" s="12" t="s">
        <v>6</v>
      </c>
      <c r="O2997" s="12" t="s">
        <v>6</v>
      </c>
      <c r="P2997" s="12">
        <v>722</v>
      </c>
      <c r="Q2997" s="12" t="s">
        <v>6</v>
      </c>
      <c r="R2997">
        <v>2996</v>
      </c>
    </row>
    <row r="2998" spans="1:18" ht="15" x14ac:dyDescent="0.45">
      <c r="A2998">
        <v>28473</v>
      </c>
      <c r="B2998">
        <v>30</v>
      </c>
      <c r="C2998">
        <v>174</v>
      </c>
      <c r="D2998">
        <v>13</v>
      </c>
      <c r="E2998">
        <v>74.2</v>
      </c>
      <c r="F2998">
        <v>5</v>
      </c>
      <c r="G2998">
        <v>26</v>
      </c>
      <c r="H2998">
        <v>7</v>
      </c>
      <c r="I2998">
        <v>36.4</v>
      </c>
      <c r="J2998">
        <v>55</v>
      </c>
      <c r="K2998">
        <v>310.59999999999997</v>
      </c>
      <c r="L2998" s="11" t="s">
        <v>11928</v>
      </c>
      <c r="M2998" s="12" t="s">
        <v>6</v>
      </c>
      <c r="N2998" s="12">
        <v>696</v>
      </c>
      <c r="O2998" s="12" t="s">
        <v>6</v>
      </c>
      <c r="P2998" s="12" t="s">
        <v>6</v>
      </c>
      <c r="Q2998" s="12" t="s">
        <v>6</v>
      </c>
      <c r="R2998">
        <v>2997</v>
      </c>
    </row>
    <row r="2999" spans="1:18" ht="15" x14ac:dyDescent="0.45">
      <c r="A2999">
        <v>31354</v>
      </c>
      <c r="B2999">
        <v>6</v>
      </c>
      <c r="C2999">
        <v>81</v>
      </c>
      <c r="D2999">
        <v>4</v>
      </c>
      <c r="E2999">
        <v>54</v>
      </c>
      <c r="F2999">
        <v>10</v>
      </c>
      <c r="G2999">
        <v>135</v>
      </c>
      <c r="H2999">
        <v>3</v>
      </c>
      <c r="I2999">
        <v>40.5</v>
      </c>
      <c r="J2999">
        <v>23</v>
      </c>
      <c r="K2999">
        <v>310.5</v>
      </c>
      <c r="L2999" s="11" t="s">
        <v>11926</v>
      </c>
      <c r="M2999" s="12" t="s">
        <v>6</v>
      </c>
      <c r="N2999" s="12" t="s">
        <v>6</v>
      </c>
      <c r="O2999" s="12" t="s">
        <v>6</v>
      </c>
      <c r="P2999" s="12">
        <v>723</v>
      </c>
      <c r="Q2999" s="12" t="s">
        <v>6</v>
      </c>
      <c r="R2999">
        <v>2998</v>
      </c>
    </row>
    <row r="3000" spans="1:18" ht="15" x14ac:dyDescent="0.45">
      <c r="A3000">
        <v>22201</v>
      </c>
      <c r="B3000">
        <v>11</v>
      </c>
      <c r="C3000">
        <v>86.72</v>
      </c>
      <c r="D3000">
        <v>9</v>
      </c>
      <c r="E3000">
        <v>72</v>
      </c>
      <c r="F3000">
        <v>8</v>
      </c>
      <c r="G3000">
        <v>67.319999999999993</v>
      </c>
      <c r="H3000">
        <v>10</v>
      </c>
      <c r="I3000">
        <v>84.32</v>
      </c>
      <c r="J3000">
        <v>38</v>
      </c>
      <c r="K3000">
        <v>310.36</v>
      </c>
      <c r="L3000" s="11" t="s">
        <v>11926</v>
      </c>
      <c r="M3000" s="12" t="s">
        <v>6</v>
      </c>
      <c r="N3000" s="12" t="s">
        <v>6</v>
      </c>
      <c r="O3000" s="12" t="s">
        <v>6</v>
      </c>
      <c r="P3000" s="12">
        <v>724</v>
      </c>
      <c r="Q3000" s="12" t="s">
        <v>6</v>
      </c>
      <c r="R3000">
        <v>2999</v>
      </c>
    </row>
    <row r="3001" spans="1:18" ht="15" x14ac:dyDescent="0.45">
      <c r="A3001">
        <v>10204</v>
      </c>
      <c r="B3001">
        <v>25</v>
      </c>
      <c r="C3001">
        <v>79.48</v>
      </c>
      <c r="D3001">
        <v>5</v>
      </c>
      <c r="E3001">
        <v>18.14</v>
      </c>
      <c r="F3001">
        <v>29</v>
      </c>
      <c r="G3001">
        <v>110.2</v>
      </c>
      <c r="H3001">
        <v>27</v>
      </c>
      <c r="I3001">
        <v>102.3</v>
      </c>
      <c r="J3001">
        <v>86</v>
      </c>
      <c r="K3001">
        <v>310.12</v>
      </c>
      <c r="L3001" s="11" t="s">
        <v>11927</v>
      </c>
      <c r="M3001" s="12" t="s">
        <v>6</v>
      </c>
      <c r="N3001" s="12" t="s">
        <v>6</v>
      </c>
      <c r="O3001" s="12" t="s">
        <v>6</v>
      </c>
      <c r="P3001" s="12" t="s">
        <v>6</v>
      </c>
      <c r="Q3001" s="12">
        <v>468</v>
      </c>
      <c r="R3001">
        <v>3000</v>
      </c>
    </row>
    <row r="3002" spans="1:18" ht="15" x14ac:dyDescent="0.45">
      <c r="A3002">
        <v>27784</v>
      </c>
      <c r="B3002">
        <v>1</v>
      </c>
      <c r="C3002">
        <v>44</v>
      </c>
      <c r="D3002">
        <v>2</v>
      </c>
      <c r="E3002">
        <v>88</v>
      </c>
      <c r="F3002">
        <v>3</v>
      </c>
      <c r="G3002">
        <v>132</v>
      </c>
      <c r="H3002">
        <v>1</v>
      </c>
      <c r="I3002">
        <v>46</v>
      </c>
      <c r="J3002">
        <v>7</v>
      </c>
      <c r="K3002">
        <v>310</v>
      </c>
      <c r="L3002" s="11" t="s">
        <v>11924</v>
      </c>
      <c r="M3002" s="12">
        <v>383</v>
      </c>
      <c r="N3002" s="12" t="s">
        <v>6</v>
      </c>
      <c r="O3002" s="12" t="s">
        <v>6</v>
      </c>
      <c r="P3002" s="12" t="s">
        <v>6</v>
      </c>
      <c r="Q3002" s="12" t="s">
        <v>6</v>
      </c>
      <c r="R3002">
        <v>3001</v>
      </c>
    </row>
    <row r="3003" spans="1:18" ht="15" x14ac:dyDescent="0.45">
      <c r="A3003">
        <v>31638</v>
      </c>
      <c r="D3003">
        <v>2</v>
      </c>
      <c r="E3003">
        <v>62</v>
      </c>
      <c r="F3003">
        <v>3</v>
      </c>
      <c r="G3003">
        <v>93</v>
      </c>
      <c r="H3003">
        <v>5</v>
      </c>
      <c r="I3003">
        <v>155</v>
      </c>
      <c r="J3003">
        <v>10</v>
      </c>
      <c r="K3003">
        <v>310</v>
      </c>
      <c r="L3003" s="11" t="s">
        <v>11926</v>
      </c>
      <c r="M3003" s="12" t="s">
        <v>6</v>
      </c>
      <c r="N3003" s="12" t="s">
        <v>6</v>
      </c>
      <c r="O3003" s="12" t="s">
        <v>6</v>
      </c>
      <c r="P3003" s="12">
        <v>725</v>
      </c>
      <c r="Q3003" s="12" t="s">
        <v>6</v>
      </c>
      <c r="R3003">
        <v>3002</v>
      </c>
    </row>
    <row r="3004" spans="1:18" ht="15" x14ac:dyDescent="0.45">
      <c r="A3004">
        <v>16248</v>
      </c>
      <c r="B3004">
        <v>22</v>
      </c>
      <c r="C3004">
        <v>44</v>
      </c>
      <c r="D3004">
        <v>115</v>
      </c>
      <c r="E3004">
        <v>229.84</v>
      </c>
      <c r="F3004">
        <v>6</v>
      </c>
      <c r="G3004">
        <v>12</v>
      </c>
      <c r="H3004">
        <v>12</v>
      </c>
      <c r="I3004">
        <v>24</v>
      </c>
      <c r="J3004">
        <v>155</v>
      </c>
      <c r="K3004">
        <v>309.84000000000003</v>
      </c>
      <c r="L3004" s="11" t="s">
        <v>11926</v>
      </c>
      <c r="M3004" s="12" t="s">
        <v>6</v>
      </c>
      <c r="N3004" s="12" t="s">
        <v>6</v>
      </c>
      <c r="O3004" s="12" t="s">
        <v>6</v>
      </c>
      <c r="P3004" s="12">
        <v>726</v>
      </c>
      <c r="Q3004" s="12" t="s">
        <v>6</v>
      </c>
      <c r="R3004">
        <v>3003</v>
      </c>
    </row>
    <row r="3005" spans="1:18" ht="15" x14ac:dyDescent="0.45">
      <c r="A3005">
        <v>10229</v>
      </c>
      <c r="B3005">
        <v>74</v>
      </c>
      <c r="C3005">
        <v>111</v>
      </c>
      <c r="D3005">
        <v>44</v>
      </c>
      <c r="E3005">
        <v>65.88</v>
      </c>
      <c r="F3005">
        <v>52</v>
      </c>
      <c r="G3005">
        <v>77.52</v>
      </c>
      <c r="H3005">
        <v>37</v>
      </c>
      <c r="I3005">
        <v>55.38</v>
      </c>
      <c r="J3005">
        <v>207</v>
      </c>
      <c r="K3005">
        <v>309.77999999999997</v>
      </c>
      <c r="L3005" s="11" t="s">
        <v>11927</v>
      </c>
      <c r="M3005" s="12" t="s">
        <v>6</v>
      </c>
      <c r="N3005" s="12" t="s">
        <v>6</v>
      </c>
      <c r="O3005" s="12" t="s">
        <v>6</v>
      </c>
      <c r="P3005" s="12" t="s">
        <v>6</v>
      </c>
      <c r="Q3005" s="12">
        <v>469</v>
      </c>
      <c r="R3005">
        <v>3004</v>
      </c>
    </row>
    <row r="3006" spans="1:18" ht="15" x14ac:dyDescent="0.45">
      <c r="A3006">
        <v>30135</v>
      </c>
      <c r="B3006">
        <v>15</v>
      </c>
      <c r="C3006">
        <v>99</v>
      </c>
      <c r="D3006">
        <v>8</v>
      </c>
      <c r="E3006">
        <v>52.27</v>
      </c>
      <c r="F3006">
        <v>9</v>
      </c>
      <c r="G3006">
        <v>59.4</v>
      </c>
      <c r="H3006">
        <v>15</v>
      </c>
      <c r="I3006">
        <v>99</v>
      </c>
      <c r="J3006">
        <v>47</v>
      </c>
      <c r="K3006">
        <v>309.67</v>
      </c>
      <c r="L3006" s="11" t="s">
        <v>11927</v>
      </c>
      <c r="M3006" s="12" t="s">
        <v>6</v>
      </c>
      <c r="N3006" s="12" t="s">
        <v>6</v>
      </c>
      <c r="O3006" s="12" t="s">
        <v>6</v>
      </c>
      <c r="P3006" s="12" t="s">
        <v>6</v>
      </c>
      <c r="Q3006" s="12">
        <v>470</v>
      </c>
      <c r="R3006">
        <v>3005</v>
      </c>
    </row>
    <row r="3007" spans="1:18" ht="15" x14ac:dyDescent="0.45">
      <c r="A3007">
        <v>28612</v>
      </c>
      <c r="H3007">
        <v>24</v>
      </c>
      <c r="I3007">
        <v>309.60000000000002</v>
      </c>
      <c r="J3007">
        <v>24</v>
      </c>
      <c r="K3007">
        <v>309.60000000000002</v>
      </c>
      <c r="L3007" s="11" t="s">
        <v>11927</v>
      </c>
      <c r="M3007" s="12" t="s">
        <v>6</v>
      </c>
      <c r="N3007" s="12" t="s">
        <v>6</v>
      </c>
      <c r="O3007" s="12" t="s">
        <v>6</v>
      </c>
      <c r="P3007" s="12" t="s">
        <v>6</v>
      </c>
      <c r="Q3007" s="12">
        <v>471</v>
      </c>
      <c r="R3007">
        <v>3006</v>
      </c>
    </row>
    <row r="3008" spans="1:18" ht="15" x14ac:dyDescent="0.45">
      <c r="A3008">
        <v>22869</v>
      </c>
      <c r="B3008">
        <v>1</v>
      </c>
      <c r="C3008">
        <v>34.4</v>
      </c>
      <c r="D3008">
        <v>1</v>
      </c>
      <c r="E3008">
        <v>34.4</v>
      </c>
      <c r="F3008">
        <v>4</v>
      </c>
      <c r="G3008">
        <v>137.6</v>
      </c>
      <c r="H3008">
        <v>3</v>
      </c>
      <c r="I3008">
        <v>103.2</v>
      </c>
      <c r="J3008">
        <v>9</v>
      </c>
      <c r="K3008">
        <v>309.59999999999997</v>
      </c>
      <c r="L3008" s="11" t="s">
        <v>11926</v>
      </c>
      <c r="M3008" s="12" t="s">
        <v>6</v>
      </c>
      <c r="N3008" s="12" t="s">
        <v>6</v>
      </c>
      <c r="O3008" s="12" t="s">
        <v>6</v>
      </c>
      <c r="P3008" s="12">
        <v>727</v>
      </c>
      <c r="Q3008" s="12" t="s">
        <v>6</v>
      </c>
      <c r="R3008">
        <v>3007</v>
      </c>
    </row>
    <row r="3009" spans="1:18" ht="15" x14ac:dyDescent="0.45">
      <c r="A3009">
        <v>28346</v>
      </c>
      <c r="B3009">
        <v>3</v>
      </c>
      <c r="C3009">
        <v>38.700000000000003</v>
      </c>
      <c r="D3009">
        <v>10</v>
      </c>
      <c r="E3009">
        <v>129</v>
      </c>
      <c r="F3009">
        <v>9</v>
      </c>
      <c r="G3009">
        <v>116.1</v>
      </c>
      <c r="H3009">
        <v>2</v>
      </c>
      <c r="I3009">
        <v>25.8</v>
      </c>
      <c r="J3009">
        <v>24</v>
      </c>
      <c r="K3009">
        <v>309.59999999999997</v>
      </c>
      <c r="L3009" s="11" t="s">
        <v>11928</v>
      </c>
      <c r="M3009" s="12" t="s">
        <v>6</v>
      </c>
      <c r="N3009" s="12">
        <v>697</v>
      </c>
      <c r="O3009" s="12" t="s">
        <v>6</v>
      </c>
      <c r="P3009" s="12" t="s">
        <v>6</v>
      </c>
      <c r="Q3009" s="12" t="s">
        <v>6</v>
      </c>
      <c r="R3009">
        <v>3008</v>
      </c>
    </row>
    <row r="3010" spans="1:18" ht="15" x14ac:dyDescent="0.45">
      <c r="A3010">
        <v>29306</v>
      </c>
      <c r="B3010">
        <v>7</v>
      </c>
      <c r="C3010">
        <v>94.5</v>
      </c>
      <c r="D3010">
        <v>1</v>
      </c>
      <c r="E3010">
        <v>13.5</v>
      </c>
      <c r="F3010">
        <v>11</v>
      </c>
      <c r="G3010">
        <v>147.41999999999999</v>
      </c>
      <c r="H3010">
        <v>4</v>
      </c>
      <c r="I3010">
        <v>54</v>
      </c>
      <c r="J3010">
        <v>23</v>
      </c>
      <c r="K3010">
        <v>309.41999999999996</v>
      </c>
      <c r="L3010" s="11" t="s">
        <v>11926</v>
      </c>
      <c r="M3010" s="12" t="s">
        <v>6</v>
      </c>
      <c r="N3010" s="12" t="s">
        <v>6</v>
      </c>
      <c r="O3010" s="12" t="s">
        <v>6</v>
      </c>
      <c r="P3010" s="12">
        <v>728</v>
      </c>
      <c r="Q3010" s="12" t="s">
        <v>6</v>
      </c>
      <c r="R3010">
        <v>3009</v>
      </c>
    </row>
    <row r="3011" spans="1:18" ht="15" x14ac:dyDescent="0.45">
      <c r="A3011">
        <v>10192</v>
      </c>
      <c r="D3011">
        <v>24</v>
      </c>
      <c r="E3011">
        <v>309.3</v>
      </c>
      <c r="J3011">
        <v>24</v>
      </c>
      <c r="K3011">
        <v>309.3</v>
      </c>
      <c r="L3011" s="11" t="s">
        <v>11927</v>
      </c>
      <c r="M3011" s="12" t="s">
        <v>6</v>
      </c>
      <c r="N3011" s="12" t="s">
        <v>6</v>
      </c>
      <c r="O3011" s="12" t="s">
        <v>6</v>
      </c>
      <c r="P3011" s="12" t="s">
        <v>6</v>
      </c>
      <c r="Q3011" s="12">
        <v>472</v>
      </c>
      <c r="R3011">
        <v>3010</v>
      </c>
    </row>
    <row r="3012" spans="1:18" ht="15" x14ac:dyDescent="0.45">
      <c r="A3012">
        <v>23067</v>
      </c>
      <c r="B3012">
        <v>2</v>
      </c>
      <c r="C3012">
        <v>151.49</v>
      </c>
      <c r="F3012">
        <v>1</v>
      </c>
      <c r="G3012">
        <v>78.900000000000006</v>
      </c>
      <c r="H3012">
        <v>1</v>
      </c>
      <c r="I3012">
        <v>78.900000000000006</v>
      </c>
      <c r="J3012">
        <v>4</v>
      </c>
      <c r="K3012">
        <v>309.29000000000002</v>
      </c>
      <c r="L3012" s="11" t="s">
        <v>11925</v>
      </c>
      <c r="M3012" s="12" t="s">
        <v>6</v>
      </c>
      <c r="N3012" s="12" t="s">
        <v>6</v>
      </c>
      <c r="O3012" s="12">
        <v>546</v>
      </c>
      <c r="P3012" s="12" t="s">
        <v>6</v>
      </c>
      <c r="Q3012" s="12" t="s">
        <v>6</v>
      </c>
      <c r="R3012">
        <v>3011</v>
      </c>
    </row>
    <row r="3013" spans="1:18" ht="15" x14ac:dyDescent="0.45">
      <c r="A3013">
        <v>30558</v>
      </c>
      <c r="H3013">
        <v>47</v>
      </c>
      <c r="I3013">
        <v>309.14</v>
      </c>
      <c r="J3013">
        <v>47</v>
      </c>
      <c r="K3013">
        <v>309.14</v>
      </c>
      <c r="L3013" s="11" t="s">
        <v>11925</v>
      </c>
      <c r="M3013" s="12" t="s">
        <v>6</v>
      </c>
      <c r="N3013" s="12" t="s">
        <v>6</v>
      </c>
      <c r="O3013" s="12">
        <v>547</v>
      </c>
      <c r="P3013" s="12" t="s">
        <v>6</v>
      </c>
      <c r="Q3013" s="12" t="s">
        <v>6</v>
      </c>
      <c r="R3013">
        <v>3012</v>
      </c>
    </row>
    <row r="3014" spans="1:18" ht="15" x14ac:dyDescent="0.45">
      <c r="A3014">
        <v>14922</v>
      </c>
      <c r="B3014">
        <v>5</v>
      </c>
      <c r="C3014">
        <v>34.5</v>
      </c>
      <c r="D3014">
        <v>8</v>
      </c>
      <c r="E3014">
        <v>55.2</v>
      </c>
      <c r="F3014">
        <v>18</v>
      </c>
      <c r="G3014">
        <v>120.2</v>
      </c>
      <c r="H3014">
        <v>15</v>
      </c>
      <c r="I3014">
        <v>98.78</v>
      </c>
      <c r="J3014">
        <v>46</v>
      </c>
      <c r="K3014">
        <v>308.68</v>
      </c>
      <c r="L3014" s="11" t="s">
        <v>11928</v>
      </c>
      <c r="M3014" s="12" t="s">
        <v>6</v>
      </c>
      <c r="N3014" s="12">
        <v>698</v>
      </c>
      <c r="O3014" s="12" t="s">
        <v>6</v>
      </c>
      <c r="P3014" s="12" t="s">
        <v>6</v>
      </c>
      <c r="Q3014" s="12" t="s">
        <v>6</v>
      </c>
      <c r="R3014">
        <v>3013</v>
      </c>
    </row>
    <row r="3015" spans="1:18" ht="15" x14ac:dyDescent="0.45">
      <c r="A3015">
        <v>2027655</v>
      </c>
      <c r="B3015">
        <v>5.17</v>
      </c>
      <c r="C3015">
        <v>49.07</v>
      </c>
      <c r="D3015">
        <v>9.7200000000000006</v>
      </c>
      <c r="E3015">
        <v>92.33</v>
      </c>
      <c r="F3015">
        <v>12.15</v>
      </c>
      <c r="G3015">
        <v>115.15</v>
      </c>
      <c r="H3015">
        <v>5.47</v>
      </c>
      <c r="I3015">
        <v>51.99</v>
      </c>
      <c r="J3015">
        <v>32.51</v>
      </c>
      <c r="K3015">
        <v>308.54000000000002</v>
      </c>
      <c r="L3015" s="11" t="s">
        <v>11927</v>
      </c>
      <c r="M3015" s="12" t="s">
        <v>6</v>
      </c>
      <c r="N3015" s="12" t="s">
        <v>6</v>
      </c>
      <c r="O3015" s="12" t="s">
        <v>6</v>
      </c>
      <c r="P3015" s="12" t="s">
        <v>6</v>
      </c>
      <c r="Q3015" s="12">
        <v>473</v>
      </c>
      <c r="R3015">
        <v>3014</v>
      </c>
    </row>
    <row r="3016" spans="1:18" ht="15" x14ac:dyDescent="0.45">
      <c r="A3016">
        <v>15063</v>
      </c>
      <c r="B3016">
        <v>4</v>
      </c>
      <c r="C3016">
        <v>81.93</v>
      </c>
      <c r="F3016">
        <v>3</v>
      </c>
      <c r="G3016">
        <v>59.36</v>
      </c>
      <c r="H3016">
        <v>8</v>
      </c>
      <c r="I3016">
        <v>167.2</v>
      </c>
      <c r="J3016">
        <v>15</v>
      </c>
      <c r="K3016">
        <v>308.49</v>
      </c>
      <c r="L3016" s="11" t="s">
        <v>11925</v>
      </c>
      <c r="M3016" s="12" t="s">
        <v>6</v>
      </c>
      <c r="N3016" s="12" t="s">
        <v>6</v>
      </c>
      <c r="O3016" s="12">
        <v>548</v>
      </c>
      <c r="P3016" s="12" t="s">
        <v>6</v>
      </c>
      <c r="Q3016" s="12" t="s">
        <v>6</v>
      </c>
      <c r="R3016">
        <v>3015</v>
      </c>
    </row>
    <row r="3017" spans="1:18" ht="15" x14ac:dyDescent="0.45">
      <c r="A3017">
        <v>23352</v>
      </c>
      <c r="B3017">
        <v>2</v>
      </c>
      <c r="C3017">
        <v>61</v>
      </c>
      <c r="D3017">
        <v>1</v>
      </c>
      <c r="E3017">
        <v>30.9</v>
      </c>
      <c r="F3017">
        <v>4</v>
      </c>
      <c r="G3017">
        <v>123.6</v>
      </c>
      <c r="H3017">
        <v>3</v>
      </c>
      <c r="I3017">
        <v>92.7</v>
      </c>
      <c r="J3017">
        <v>10</v>
      </c>
      <c r="K3017">
        <v>308.2</v>
      </c>
      <c r="L3017" s="11" t="s">
        <v>11926</v>
      </c>
      <c r="M3017" s="12" t="s">
        <v>6</v>
      </c>
      <c r="N3017" s="12" t="s">
        <v>6</v>
      </c>
      <c r="O3017" s="12" t="s">
        <v>6</v>
      </c>
      <c r="P3017" s="12">
        <v>729</v>
      </c>
      <c r="Q3017" s="12" t="s">
        <v>6</v>
      </c>
      <c r="R3017">
        <v>3016</v>
      </c>
    </row>
    <row r="3018" spans="1:18" ht="15" x14ac:dyDescent="0.45">
      <c r="A3018">
        <v>28821</v>
      </c>
      <c r="B3018">
        <v>12</v>
      </c>
      <c r="C3018">
        <v>72</v>
      </c>
      <c r="D3018">
        <v>8</v>
      </c>
      <c r="E3018">
        <v>48</v>
      </c>
      <c r="F3018">
        <v>7</v>
      </c>
      <c r="G3018">
        <v>42</v>
      </c>
      <c r="H3018">
        <v>17</v>
      </c>
      <c r="I3018">
        <v>146.19999999999999</v>
      </c>
      <c r="J3018">
        <v>44</v>
      </c>
      <c r="K3018">
        <v>308.2</v>
      </c>
      <c r="L3018" s="11" t="s">
        <v>11926</v>
      </c>
      <c r="M3018" s="12" t="s">
        <v>6</v>
      </c>
      <c r="N3018" s="12" t="s">
        <v>6</v>
      </c>
      <c r="O3018" s="12" t="s">
        <v>6</v>
      </c>
      <c r="P3018" s="12">
        <v>730</v>
      </c>
      <c r="Q3018" s="12" t="s">
        <v>6</v>
      </c>
      <c r="R3018">
        <v>3017</v>
      </c>
    </row>
    <row r="3019" spans="1:18" ht="15" x14ac:dyDescent="0.45">
      <c r="A3019">
        <v>28548</v>
      </c>
      <c r="B3019">
        <v>7</v>
      </c>
      <c r="C3019">
        <v>98</v>
      </c>
      <c r="D3019">
        <v>2</v>
      </c>
      <c r="E3019">
        <v>28</v>
      </c>
      <c r="F3019">
        <v>9</v>
      </c>
      <c r="G3019">
        <v>126</v>
      </c>
      <c r="H3019">
        <v>4</v>
      </c>
      <c r="I3019">
        <v>56</v>
      </c>
      <c r="J3019">
        <v>22</v>
      </c>
      <c r="K3019">
        <v>308</v>
      </c>
      <c r="L3019" s="11" t="s">
        <v>11926</v>
      </c>
      <c r="M3019" s="12" t="s">
        <v>6</v>
      </c>
      <c r="N3019" s="12" t="s">
        <v>6</v>
      </c>
      <c r="O3019" s="12" t="s">
        <v>6</v>
      </c>
      <c r="P3019" s="12">
        <v>731</v>
      </c>
      <c r="Q3019" s="12" t="s">
        <v>6</v>
      </c>
      <c r="R3019">
        <v>3018</v>
      </c>
    </row>
    <row r="3020" spans="1:18" ht="15" x14ac:dyDescent="0.45">
      <c r="A3020">
        <v>32132</v>
      </c>
      <c r="F3020">
        <v>18</v>
      </c>
      <c r="G3020">
        <v>50.18</v>
      </c>
      <c r="H3020">
        <v>92</v>
      </c>
      <c r="I3020">
        <v>257.16000000000003</v>
      </c>
      <c r="J3020">
        <v>110</v>
      </c>
      <c r="K3020">
        <v>307.34000000000003</v>
      </c>
      <c r="L3020" s="11" t="s">
        <v>11927</v>
      </c>
      <c r="M3020" s="12" t="s">
        <v>6</v>
      </c>
      <c r="N3020" s="12" t="s">
        <v>6</v>
      </c>
      <c r="O3020" s="12" t="s">
        <v>6</v>
      </c>
      <c r="P3020" s="12" t="s">
        <v>6</v>
      </c>
      <c r="Q3020" s="12">
        <v>474</v>
      </c>
      <c r="R3020">
        <v>3019</v>
      </c>
    </row>
    <row r="3021" spans="1:18" ht="15" x14ac:dyDescent="0.45">
      <c r="A3021">
        <v>28170</v>
      </c>
      <c r="B3021">
        <v>29</v>
      </c>
      <c r="C3021">
        <v>37.700000000000003</v>
      </c>
      <c r="D3021">
        <v>52</v>
      </c>
      <c r="E3021">
        <v>67.599999999999994</v>
      </c>
      <c r="F3021">
        <v>64</v>
      </c>
      <c r="G3021">
        <v>88.16</v>
      </c>
      <c r="H3021">
        <v>76</v>
      </c>
      <c r="I3021">
        <v>113.88</v>
      </c>
      <c r="J3021">
        <v>221</v>
      </c>
      <c r="K3021">
        <v>307.33999999999997</v>
      </c>
      <c r="L3021" s="11" t="s">
        <v>11928</v>
      </c>
      <c r="M3021" s="12" t="s">
        <v>6</v>
      </c>
      <c r="N3021" s="12">
        <v>699</v>
      </c>
      <c r="O3021" s="12" t="s">
        <v>6</v>
      </c>
      <c r="P3021" s="12" t="s">
        <v>6</v>
      </c>
      <c r="Q3021" s="12" t="s">
        <v>6</v>
      </c>
      <c r="R3021">
        <v>3020</v>
      </c>
    </row>
    <row r="3022" spans="1:18" ht="15" x14ac:dyDescent="0.45">
      <c r="A3022">
        <v>13797</v>
      </c>
      <c r="B3022">
        <v>3</v>
      </c>
      <c r="C3022">
        <v>43.5</v>
      </c>
      <c r="D3022">
        <v>5</v>
      </c>
      <c r="E3022">
        <v>72.5</v>
      </c>
      <c r="F3022">
        <v>8</v>
      </c>
      <c r="G3022">
        <v>116</v>
      </c>
      <c r="H3022">
        <v>5</v>
      </c>
      <c r="I3022">
        <v>75.28</v>
      </c>
      <c r="J3022">
        <v>21</v>
      </c>
      <c r="K3022">
        <v>307.27999999999997</v>
      </c>
      <c r="L3022" s="11" t="s">
        <v>11926</v>
      </c>
      <c r="M3022" s="12" t="s">
        <v>6</v>
      </c>
      <c r="N3022" s="12" t="s">
        <v>6</v>
      </c>
      <c r="O3022" s="12" t="s">
        <v>6</v>
      </c>
      <c r="P3022" s="12">
        <v>732</v>
      </c>
      <c r="Q3022" s="12" t="s">
        <v>6</v>
      </c>
      <c r="R3022">
        <v>3021</v>
      </c>
    </row>
    <row r="3023" spans="1:18" ht="15" x14ac:dyDescent="0.45">
      <c r="A3023">
        <v>10293</v>
      </c>
      <c r="B3023">
        <v>11</v>
      </c>
      <c r="C3023">
        <v>52.8</v>
      </c>
      <c r="D3023">
        <v>10</v>
      </c>
      <c r="E3023">
        <v>48</v>
      </c>
      <c r="F3023">
        <v>23</v>
      </c>
      <c r="G3023">
        <v>110.4</v>
      </c>
      <c r="H3023">
        <v>20</v>
      </c>
      <c r="I3023">
        <v>96</v>
      </c>
      <c r="J3023">
        <v>64</v>
      </c>
      <c r="K3023">
        <v>307.2</v>
      </c>
      <c r="L3023" s="11" t="s">
        <v>11927</v>
      </c>
      <c r="M3023" s="12" t="s">
        <v>6</v>
      </c>
      <c r="N3023" s="12" t="s">
        <v>6</v>
      </c>
      <c r="O3023" s="12" t="s">
        <v>6</v>
      </c>
      <c r="P3023" s="12" t="s">
        <v>6</v>
      </c>
      <c r="Q3023" s="12">
        <v>475</v>
      </c>
      <c r="R3023">
        <v>3022</v>
      </c>
    </row>
    <row r="3024" spans="1:18" ht="15" x14ac:dyDescent="0.45">
      <c r="A3024">
        <v>23626</v>
      </c>
      <c r="B3024">
        <v>36</v>
      </c>
      <c r="C3024">
        <v>71.36</v>
      </c>
      <c r="D3024">
        <v>19</v>
      </c>
      <c r="E3024">
        <v>37.840000000000003</v>
      </c>
      <c r="F3024">
        <v>40</v>
      </c>
      <c r="G3024">
        <v>80</v>
      </c>
      <c r="H3024">
        <v>59</v>
      </c>
      <c r="I3024">
        <v>118</v>
      </c>
      <c r="J3024">
        <v>154</v>
      </c>
      <c r="K3024">
        <v>307.2</v>
      </c>
      <c r="L3024" s="11" t="s">
        <v>11926</v>
      </c>
      <c r="M3024" s="12" t="s">
        <v>6</v>
      </c>
      <c r="N3024" s="12" t="s">
        <v>6</v>
      </c>
      <c r="O3024" s="12" t="s">
        <v>6</v>
      </c>
      <c r="P3024" s="12">
        <v>733</v>
      </c>
      <c r="Q3024" s="12" t="s">
        <v>6</v>
      </c>
      <c r="R3024">
        <v>3023</v>
      </c>
    </row>
    <row r="3025" spans="1:18" ht="15" x14ac:dyDescent="0.45">
      <c r="A3025">
        <v>23290</v>
      </c>
      <c r="F3025">
        <v>16</v>
      </c>
      <c r="G3025">
        <v>46.4</v>
      </c>
      <c r="H3025">
        <v>90</v>
      </c>
      <c r="I3025">
        <v>260.77</v>
      </c>
      <c r="J3025">
        <v>106</v>
      </c>
      <c r="K3025">
        <v>307.16999999999996</v>
      </c>
      <c r="L3025" s="11" t="s">
        <v>11927</v>
      </c>
      <c r="M3025" s="12" t="s">
        <v>6</v>
      </c>
      <c r="N3025" s="12" t="s">
        <v>6</v>
      </c>
      <c r="O3025" s="12" t="s">
        <v>6</v>
      </c>
      <c r="P3025" s="12" t="s">
        <v>6</v>
      </c>
      <c r="Q3025" s="12">
        <v>476</v>
      </c>
      <c r="R3025">
        <v>3024</v>
      </c>
    </row>
    <row r="3026" spans="1:18" ht="15" x14ac:dyDescent="0.45">
      <c r="A3026">
        <v>27141</v>
      </c>
      <c r="B3026">
        <v>11</v>
      </c>
      <c r="C3026">
        <v>108.9</v>
      </c>
      <c r="D3026">
        <v>10</v>
      </c>
      <c r="E3026">
        <v>99</v>
      </c>
      <c r="F3026">
        <v>5</v>
      </c>
      <c r="G3026">
        <v>49.5</v>
      </c>
      <c r="H3026">
        <v>5</v>
      </c>
      <c r="I3026">
        <v>49.5</v>
      </c>
      <c r="J3026">
        <v>31</v>
      </c>
      <c r="K3026">
        <v>306.89999999999998</v>
      </c>
      <c r="L3026" s="11" t="s">
        <v>11928</v>
      </c>
      <c r="M3026" s="12" t="s">
        <v>6</v>
      </c>
      <c r="N3026" s="12">
        <v>700</v>
      </c>
      <c r="O3026" s="12" t="s">
        <v>6</v>
      </c>
      <c r="P3026" s="12" t="s">
        <v>6</v>
      </c>
      <c r="Q3026" s="12" t="s">
        <v>6</v>
      </c>
      <c r="R3026">
        <v>3025</v>
      </c>
    </row>
    <row r="3027" spans="1:18" ht="15" x14ac:dyDescent="0.45">
      <c r="A3027">
        <v>28679</v>
      </c>
      <c r="B3027">
        <v>5</v>
      </c>
      <c r="C3027">
        <v>139.5</v>
      </c>
      <c r="D3027">
        <v>1</v>
      </c>
      <c r="E3027">
        <v>27.9</v>
      </c>
      <c r="F3027">
        <v>2</v>
      </c>
      <c r="G3027">
        <v>55.8</v>
      </c>
      <c r="H3027">
        <v>3</v>
      </c>
      <c r="I3027">
        <v>83.7</v>
      </c>
      <c r="J3027">
        <v>11</v>
      </c>
      <c r="K3027">
        <v>306.89999999999998</v>
      </c>
      <c r="L3027" s="11" t="s">
        <v>11926</v>
      </c>
      <c r="M3027" s="12" t="s">
        <v>6</v>
      </c>
      <c r="N3027" s="12" t="s">
        <v>6</v>
      </c>
      <c r="O3027" s="12" t="s">
        <v>6</v>
      </c>
      <c r="P3027" s="12">
        <v>734</v>
      </c>
      <c r="Q3027" s="12" t="s">
        <v>6</v>
      </c>
      <c r="R3027">
        <v>3026</v>
      </c>
    </row>
    <row r="3028" spans="1:18" ht="15" x14ac:dyDescent="0.45">
      <c r="A3028">
        <v>31387</v>
      </c>
      <c r="B3028">
        <v>51</v>
      </c>
      <c r="C3028">
        <v>127.5</v>
      </c>
      <c r="F3028">
        <v>56</v>
      </c>
      <c r="G3028">
        <v>139.19999999999999</v>
      </c>
      <c r="H3028">
        <v>16</v>
      </c>
      <c r="I3028">
        <v>40</v>
      </c>
      <c r="J3028">
        <v>123</v>
      </c>
      <c r="K3028">
        <v>306.7</v>
      </c>
      <c r="L3028" s="11" t="s">
        <v>11925</v>
      </c>
      <c r="M3028" s="12" t="s">
        <v>6</v>
      </c>
      <c r="N3028" s="12" t="s">
        <v>6</v>
      </c>
      <c r="O3028" s="12">
        <v>549</v>
      </c>
      <c r="P3028" s="12" t="s">
        <v>6</v>
      </c>
      <c r="Q3028" s="12" t="s">
        <v>6</v>
      </c>
      <c r="R3028">
        <v>3027</v>
      </c>
    </row>
    <row r="3029" spans="1:18" ht="15" x14ac:dyDescent="0.45">
      <c r="A3029">
        <v>17133</v>
      </c>
      <c r="B3029">
        <v>3</v>
      </c>
      <c r="C3029">
        <v>54</v>
      </c>
      <c r="D3029">
        <v>4</v>
      </c>
      <c r="E3029">
        <v>72</v>
      </c>
      <c r="F3029">
        <v>5</v>
      </c>
      <c r="G3029">
        <v>90</v>
      </c>
      <c r="H3029">
        <v>5</v>
      </c>
      <c r="I3029">
        <v>90</v>
      </c>
      <c r="J3029">
        <v>17</v>
      </c>
      <c r="K3029">
        <v>306</v>
      </c>
      <c r="L3029" s="11" t="s">
        <v>11925</v>
      </c>
      <c r="M3029" s="12" t="s">
        <v>6</v>
      </c>
      <c r="N3029" s="12" t="s">
        <v>6</v>
      </c>
      <c r="O3029" s="12">
        <v>550</v>
      </c>
      <c r="P3029" s="12" t="s">
        <v>6</v>
      </c>
      <c r="Q3029" s="12" t="s">
        <v>6</v>
      </c>
      <c r="R3029">
        <v>3028</v>
      </c>
    </row>
    <row r="3030" spans="1:18" ht="15" x14ac:dyDescent="0.45">
      <c r="A3030">
        <v>32138</v>
      </c>
      <c r="F3030">
        <v>5</v>
      </c>
      <c r="G3030">
        <v>127.5</v>
      </c>
      <c r="H3030">
        <v>7</v>
      </c>
      <c r="I3030">
        <v>178.5</v>
      </c>
      <c r="J3030">
        <v>12</v>
      </c>
      <c r="K3030">
        <v>306</v>
      </c>
      <c r="L3030" s="11" t="s">
        <v>11926</v>
      </c>
      <c r="M3030" s="12" t="s">
        <v>6</v>
      </c>
      <c r="N3030" s="12" t="s">
        <v>6</v>
      </c>
      <c r="O3030" s="12" t="s">
        <v>6</v>
      </c>
      <c r="P3030" s="12">
        <v>735</v>
      </c>
      <c r="Q3030" s="12" t="s">
        <v>6</v>
      </c>
      <c r="R3030">
        <v>3029</v>
      </c>
    </row>
    <row r="3031" spans="1:18" ht="15" x14ac:dyDescent="0.45">
      <c r="A3031">
        <v>28645</v>
      </c>
      <c r="B3031">
        <v>43</v>
      </c>
      <c r="C3031">
        <v>94.6</v>
      </c>
      <c r="D3031">
        <v>33</v>
      </c>
      <c r="E3031">
        <v>72.599999999999994</v>
      </c>
      <c r="F3031">
        <v>33</v>
      </c>
      <c r="G3031">
        <v>72.599999999999994</v>
      </c>
      <c r="H3031">
        <v>30</v>
      </c>
      <c r="I3031">
        <v>65.819999999999993</v>
      </c>
      <c r="J3031">
        <v>139</v>
      </c>
      <c r="K3031">
        <v>305.62</v>
      </c>
      <c r="L3031" s="11" t="s">
        <v>11927</v>
      </c>
      <c r="M3031" s="12" t="s">
        <v>6</v>
      </c>
      <c r="N3031" s="12" t="s">
        <v>6</v>
      </c>
      <c r="O3031" s="12" t="s">
        <v>6</v>
      </c>
      <c r="P3031" s="12" t="s">
        <v>6</v>
      </c>
      <c r="Q3031" s="12">
        <v>477</v>
      </c>
      <c r="R3031">
        <v>3030</v>
      </c>
    </row>
    <row r="3032" spans="1:18" ht="15" x14ac:dyDescent="0.45">
      <c r="A3032">
        <v>28200</v>
      </c>
      <c r="D3032">
        <v>2</v>
      </c>
      <c r="E3032">
        <v>67.8</v>
      </c>
      <c r="F3032">
        <v>3</v>
      </c>
      <c r="G3032">
        <v>101.7</v>
      </c>
      <c r="H3032">
        <v>4</v>
      </c>
      <c r="I3032">
        <v>135.6</v>
      </c>
      <c r="J3032">
        <v>9</v>
      </c>
      <c r="K3032">
        <v>305.10000000000002</v>
      </c>
      <c r="L3032" s="11" t="s">
        <v>11926</v>
      </c>
      <c r="M3032" s="12" t="s">
        <v>6</v>
      </c>
      <c r="N3032" s="12" t="s">
        <v>6</v>
      </c>
      <c r="O3032" s="12" t="s">
        <v>6</v>
      </c>
      <c r="P3032" s="12">
        <v>736</v>
      </c>
      <c r="Q3032" s="12" t="s">
        <v>6</v>
      </c>
      <c r="R3032">
        <v>3031</v>
      </c>
    </row>
    <row r="3033" spans="1:18" ht="15" x14ac:dyDescent="0.45">
      <c r="A3033">
        <v>15003</v>
      </c>
      <c r="B3033">
        <v>1</v>
      </c>
      <c r="C3033">
        <v>61</v>
      </c>
      <c r="D3033">
        <v>1</v>
      </c>
      <c r="E3033">
        <v>61</v>
      </c>
      <c r="F3033">
        <v>2</v>
      </c>
      <c r="G3033">
        <v>122</v>
      </c>
      <c r="H3033">
        <v>1</v>
      </c>
      <c r="I3033">
        <v>61</v>
      </c>
      <c r="J3033">
        <v>5</v>
      </c>
      <c r="K3033">
        <v>305</v>
      </c>
      <c r="L3033" s="11" t="s">
        <v>11925</v>
      </c>
      <c r="M3033" s="12" t="s">
        <v>6</v>
      </c>
      <c r="N3033" s="12" t="s">
        <v>6</v>
      </c>
      <c r="O3033" s="12">
        <v>551</v>
      </c>
      <c r="P3033" s="12" t="s">
        <v>6</v>
      </c>
      <c r="Q3033" s="12" t="s">
        <v>6</v>
      </c>
      <c r="R3033">
        <v>3032</v>
      </c>
    </row>
    <row r="3034" spans="1:18" ht="15" x14ac:dyDescent="0.45">
      <c r="A3034">
        <v>10932</v>
      </c>
      <c r="B3034">
        <v>32</v>
      </c>
      <c r="C3034">
        <v>131</v>
      </c>
      <c r="D3034">
        <v>14</v>
      </c>
      <c r="E3034">
        <v>58.12</v>
      </c>
      <c r="F3034">
        <v>14</v>
      </c>
      <c r="G3034">
        <v>58.12</v>
      </c>
      <c r="H3034">
        <v>14</v>
      </c>
      <c r="I3034">
        <v>57.44</v>
      </c>
      <c r="J3034">
        <v>74</v>
      </c>
      <c r="K3034">
        <v>304.68</v>
      </c>
      <c r="L3034" s="11" t="s">
        <v>11928</v>
      </c>
      <c r="M3034" s="12" t="s">
        <v>6</v>
      </c>
      <c r="N3034" s="12">
        <v>701</v>
      </c>
      <c r="O3034" s="12" t="s">
        <v>6</v>
      </c>
      <c r="P3034" s="12" t="s">
        <v>6</v>
      </c>
      <c r="Q3034" s="12" t="s">
        <v>6</v>
      </c>
      <c r="R3034">
        <v>3033</v>
      </c>
    </row>
    <row r="3035" spans="1:18" ht="15" x14ac:dyDescent="0.45">
      <c r="A3035">
        <v>12646</v>
      </c>
      <c r="B3035">
        <v>7</v>
      </c>
      <c r="C3035">
        <v>69.2</v>
      </c>
      <c r="D3035">
        <v>14</v>
      </c>
      <c r="E3035">
        <v>137.6</v>
      </c>
      <c r="F3035">
        <v>8</v>
      </c>
      <c r="G3035">
        <v>79.2</v>
      </c>
      <c r="H3035">
        <v>2</v>
      </c>
      <c r="I3035">
        <v>18.399999999999999</v>
      </c>
      <c r="J3035">
        <v>31</v>
      </c>
      <c r="K3035">
        <v>304.39999999999998</v>
      </c>
      <c r="L3035" s="11" t="s">
        <v>11927</v>
      </c>
      <c r="M3035" s="12" t="s">
        <v>6</v>
      </c>
      <c r="N3035" s="12" t="s">
        <v>6</v>
      </c>
      <c r="O3035" s="12" t="s">
        <v>6</v>
      </c>
      <c r="P3035" s="12" t="s">
        <v>6</v>
      </c>
      <c r="Q3035" s="12">
        <v>478</v>
      </c>
      <c r="R3035">
        <v>3034</v>
      </c>
    </row>
    <row r="3036" spans="1:18" ht="15" x14ac:dyDescent="0.45">
      <c r="A3036">
        <v>30495</v>
      </c>
      <c r="B3036">
        <v>5</v>
      </c>
      <c r="C3036">
        <v>84.5</v>
      </c>
      <c r="D3036">
        <v>5</v>
      </c>
      <c r="E3036">
        <v>84.5</v>
      </c>
      <c r="F3036">
        <v>3</v>
      </c>
      <c r="G3036">
        <v>50.7</v>
      </c>
      <c r="H3036">
        <v>5</v>
      </c>
      <c r="I3036">
        <v>84.5</v>
      </c>
      <c r="J3036">
        <v>18</v>
      </c>
      <c r="K3036">
        <v>304.2</v>
      </c>
      <c r="L3036" s="11" t="s">
        <v>11926</v>
      </c>
      <c r="M3036" s="12" t="s">
        <v>6</v>
      </c>
      <c r="N3036" s="12" t="s">
        <v>6</v>
      </c>
      <c r="O3036" s="12" t="s">
        <v>6</v>
      </c>
      <c r="P3036" s="12">
        <v>737</v>
      </c>
      <c r="Q3036" s="12" t="s">
        <v>6</v>
      </c>
      <c r="R3036">
        <v>3035</v>
      </c>
    </row>
    <row r="3037" spans="1:18" ht="15" x14ac:dyDescent="0.45">
      <c r="A3037">
        <v>17042</v>
      </c>
      <c r="B3037">
        <v>2</v>
      </c>
      <c r="C3037">
        <v>76</v>
      </c>
      <c r="D3037">
        <v>1</v>
      </c>
      <c r="E3037">
        <v>38</v>
      </c>
      <c r="F3037">
        <v>1</v>
      </c>
      <c r="G3037">
        <v>38</v>
      </c>
      <c r="H3037">
        <v>4</v>
      </c>
      <c r="I3037">
        <v>152</v>
      </c>
      <c r="J3037">
        <v>8</v>
      </c>
      <c r="K3037">
        <v>304</v>
      </c>
      <c r="L3037" s="11" t="s">
        <v>11926</v>
      </c>
      <c r="M3037" s="12" t="s">
        <v>6</v>
      </c>
      <c r="N3037" s="12" t="s">
        <v>6</v>
      </c>
      <c r="O3037" s="12" t="s">
        <v>6</v>
      </c>
      <c r="P3037" s="12">
        <v>738</v>
      </c>
      <c r="Q3037" s="12" t="s">
        <v>6</v>
      </c>
      <c r="R3037">
        <v>3036</v>
      </c>
    </row>
    <row r="3038" spans="1:18" ht="15" x14ac:dyDescent="0.45">
      <c r="A3038">
        <v>29844</v>
      </c>
      <c r="B3038">
        <v>53</v>
      </c>
      <c r="C3038">
        <v>206.39</v>
      </c>
      <c r="D3038">
        <v>24</v>
      </c>
      <c r="E3038">
        <v>93.6</v>
      </c>
      <c r="H3038">
        <v>1</v>
      </c>
      <c r="I3038">
        <v>3.9</v>
      </c>
      <c r="J3038">
        <v>78</v>
      </c>
      <c r="K3038">
        <v>303.89</v>
      </c>
      <c r="L3038" s="11" t="s">
        <v>11925</v>
      </c>
      <c r="M3038" s="12" t="s">
        <v>6</v>
      </c>
      <c r="N3038" s="12" t="s">
        <v>6</v>
      </c>
      <c r="O3038" s="12">
        <v>552</v>
      </c>
      <c r="P3038" s="12" t="s">
        <v>6</v>
      </c>
      <c r="Q3038" s="12" t="s">
        <v>6</v>
      </c>
      <c r="R3038">
        <v>3037</v>
      </c>
    </row>
    <row r="3039" spans="1:18" ht="15" x14ac:dyDescent="0.45">
      <c r="A3039">
        <v>15906</v>
      </c>
      <c r="B3039">
        <v>11</v>
      </c>
      <c r="C3039">
        <v>68.2</v>
      </c>
      <c r="D3039">
        <v>9</v>
      </c>
      <c r="E3039">
        <v>55.8</v>
      </c>
      <c r="F3039">
        <v>10</v>
      </c>
      <c r="G3039">
        <v>62</v>
      </c>
      <c r="H3039">
        <v>19</v>
      </c>
      <c r="I3039">
        <v>117.8</v>
      </c>
      <c r="J3039">
        <v>49</v>
      </c>
      <c r="K3039">
        <v>303.8</v>
      </c>
      <c r="L3039" s="11" t="s">
        <v>11927</v>
      </c>
      <c r="M3039" s="12" t="s">
        <v>6</v>
      </c>
      <c r="N3039" s="12" t="s">
        <v>6</v>
      </c>
      <c r="O3039" s="12" t="s">
        <v>6</v>
      </c>
      <c r="P3039" s="12" t="s">
        <v>6</v>
      </c>
      <c r="Q3039" s="12">
        <v>479</v>
      </c>
      <c r="R3039">
        <v>3038</v>
      </c>
    </row>
    <row r="3040" spans="1:18" ht="15" x14ac:dyDescent="0.45">
      <c r="A3040">
        <v>29325</v>
      </c>
      <c r="B3040">
        <v>3</v>
      </c>
      <c r="C3040">
        <v>35.700000000000003</v>
      </c>
      <c r="D3040">
        <v>7</v>
      </c>
      <c r="E3040">
        <v>82.35</v>
      </c>
      <c r="F3040">
        <v>16</v>
      </c>
      <c r="G3040">
        <v>185.65</v>
      </c>
      <c r="J3040">
        <v>26</v>
      </c>
      <c r="K3040">
        <v>303.7</v>
      </c>
      <c r="L3040" s="11" t="s">
        <v>11925</v>
      </c>
      <c r="M3040" s="12" t="s">
        <v>6</v>
      </c>
      <c r="N3040" s="12" t="s">
        <v>6</v>
      </c>
      <c r="O3040" s="12">
        <v>553</v>
      </c>
      <c r="P3040" s="12" t="s">
        <v>6</v>
      </c>
      <c r="Q3040" s="12" t="s">
        <v>6</v>
      </c>
      <c r="R3040">
        <v>3039</v>
      </c>
    </row>
    <row r="3041" spans="1:18" ht="15" x14ac:dyDescent="0.45">
      <c r="A3041">
        <v>29815</v>
      </c>
      <c r="B3041">
        <v>2</v>
      </c>
      <c r="C3041">
        <v>26.4</v>
      </c>
      <c r="D3041">
        <v>8</v>
      </c>
      <c r="E3041">
        <v>105.6</v>
      </c>
      <c r="F3041">
        <v>8</v>
      </c>
      <c r="G3041">
        <v>105.6</v>
      </c>
      <c r="H3041">
        <v>5</v>
      </c>
      <c r="I3041">
        <v>66</v>
      </c>
      <c r="J3041">
        <v>23</v>
      </c>
      <c r="K3041">
        <v>303.60000000000002</v>
      </c>
      <c r="L3041" s="11" t="s">
        <v>11928</v>
      </c>
      <c r="M3041" s="12" t="s">
        <v>6</v>
      </c>
      <c r="N3041" s="12">
        <v>702</v>
      </c>
      <c r="O3041" s="12" t="s">
        <v>6</v>
      </c>
      <c r="P3041" s="12" t="s">
        <v>6</v>
      </c>
      <c r="Q3041" s="12" t="s">
        <v>6</v>
      </c>
      <c r="R3041">
        <v>3040</v>
      </c>
    </row>
    <row r="3042" spans="1:18" ht="15" x14ac:dyDescent="0.45">
      <c r="A3042">
        <v>27792</v>
      </c>
      <c r="B3042">
        <v>22</v>
      </c>
      <c r="C3042">
        <v>170.98</v>
      </c>
      <c r="D3042">
        <v>3</v>
      </c>
      <c r="E3042">
        <v>23.4</v>
      </c>
      <c r="F3042">
        <v>9</v>
      </c>
      <c r="G3042">
        <v>70.2</v>
      </c>
      <c r="H3042">
        <v>5</v>
      </c>
      <c r="I3042">
        <v>39</v>
      </c>
      <c r="J3042">
        <v>39</v>
      </c>
      <c r="K3042">
        <v>303.58</v>
      </c>
      <c r="L3042" s="11" t="s">
        <v>11928</v>
      </c>
      <c r="M3042" s="12" t="s">
        <v>6</v>
      </c>
      <c r="N3042" s="12">
        <v>703</v>
      </c>
      <c r="O3042" s="12" t="s">
        <v>6</v>
      </c>
      <c r="P3042" s="12" t="s">
        <v>6</v>
      </c>
      <c r="Q3042" s="12" t="s">
        <v>6</v>
      </c>
      <c r="R3042">
        <v>3041</v>
      </c>
    </row>
    <row r="3043" spans="1:18" ht="15" x14ac:dyDescent="0.45">
      <c r="A3043">
        <v>32150</v>
      </c>
      <c r="F3043">
        <v>9</v>
      </c>
      <c r="G3043">
        <v>96.36</v>
      </c>
      <c r="H3043">
        <v>19</v>
      </c>
      <c r="I3043">
        <v>207.1</v>
      </c>
      <c r="J3043">
        <v>28</v>
      </c>
      <c r="K3043">
        <v>303.45999999999998</v>
      </c>
      <c r="L3043" s="11" t="s">
        <v>11926</v>
      </c>
      <c r="M3043" s="12" t="s">
        <v>6</v>
      </c>
      <c r="N3043" s="12" t="s">
        <v>6</v>
      </c>
      <c r="O3043" s="12" t="s">
        <v>6</v>
      </c>
      <c r="P3043" s="12">
        <v>739</v>
      </c>
      <c r="Q3043" s="12" t="s">
        <v>6</v>
      </c>
      <c r="R3043">
        <v>3042</v>
      </c>
    </row>
    <row r="3044" spans="1:18" ht="15" x14ac:dyDescent="0.45">
      <c r="A3044">
        <v>13349</v>
      </c>
      <c r="B3044">
        <v>9</v>
      </c>
      <c r="C3044">
        <v>81</v>
      </c>
      <c r="D3044">
        <v>4</v>
      </c>
      <c r="E3044">
        <v>36</v>
      </c>
      <c r="F3044">
        <v>6</v>
      </c>
      <c r="G3044">
        <v>54</v>
      </c>
      <c r="H3044">
        <v>14</v>
      </c>
      <c r="I3044">
        <v>132.4</v>
      </c>
      <c r="J3044">
        <v>33</v>
      </c>
      <c r="K3044">
        <v>303.39999999999998</v>
      </c>
      <c r="L3044" s="11" t="s">
        <v>11926</v>
      </c>
      <c r="M3044" s="12" t="s">
        <v>6</v>
      </c>
      <c r="N3044" s="12" t="s">
        <v>6</v>
      </c>
      <c r="O3044" s="12" t="s">
        <v>6</v>
      </c>
      <c r="P3044" s="12">
        <v>740</v>
      </c>
      <c r="Q3044" s="12" t="s">
        <v>6</v>
      </c>
      <c r="R3044">
        <v>3043</v>
      </c>
    </row>
    <row r="3045" spans="1:18" ht="15" x14ac:dyDescent="0.45">
      <c r="A3045">
        <v>28163</v>
      </c>
      <c r="B3045">
        <v>3</v>
      </c>
      <c r="C3045">
        <v>41.7</v>
      </c>
      <c r="D3045">
        <v>10</v>
      </c>
      <c r="E3045">
        <v>139</v>
      </c>
      <c r="F3045">
        <v>6</v>
      </c>
      <c r="G3045">
        <v>83.4</v>
      </c>
      <c r="H3045">
        <v>3</v>
      </c>
      <c r="I3045">
        <v>38.700000000000003</v>
      </c>
      <c r="J3045">
        <v>22</v>
      </c>
      <c r="K3045">
        <v>302.8</v>
      </c>
      <c r="L3045" s="11" t="s">
        <v>11925</v>
      </c>
      <c r="M3045" s="12" t="s">
        <v>6</v>
      </c>
      <c r="N3045" s="12" t="s">
        <v>6</v>
      </c>
      <c r="O3045" s="12">
        <v>554</v>
      </c>
      <c r="P3045" s="12" t="s">
        <v>6</v>
      </c>
      <c r="Q3045" s="12" t="s">
        <v>6</v>
      </c>
      <c r="R3045">
        <v>3044</v>
      </c>
    </row>
    <row r="3046" spans="1:18" ht="15" x14ac:dyDescent="0.45">
      <c r="A3046">
        <v>15922</v>
      </c>
      <c r="B3046">
        <v>4</v>
      </c>
      <c r="C3046">
        <v>32.799999999999997</v>
      </c>
      <c r="D3046">
        <v>9</v>
      </c>
      <c r="E3046">
        <v>73.8</v>
      </c>
      <c r="F3046">
        <v>12</v>
      </c>
      <c r="G3046">
        <v>97.74</v>
      </c>
      <c r="H3046">
        <v>12</v>
      </c>
      <c r="I3046">
        <v>98.4</v>
      </c>
      <c r="J3046">
        <v>37</v>
      </c>
      <c r="K3046">
        <v>302.74</v>
      </c>
      <c r="L3046" s="11" t="s">
        <v>11927</v>
      </c>
      <c r="M3046" s="12" t="s">
        <v>6</v>
      </c>
      <c r="N3046" s="12" t="s">
        <v>6</v>
      </c>
      <c r="O3046" s="12" t="s">
        <v>6</v>
      </c>
      <c r="P3046" s="12" t="s">
        <v>6</v>
      </c>
      <c r="Q3046" s="12">
        <v>480</v>
      </c>
      <c r="R3046">
        <v>3045</v>
      </c>
    </row>
    <row r="3047" spans="1:18" ht="15" x14ac:dyDescent="0.45">
      <c r="A3047">
        <v>31454</v>
      </c>
      <c r="B3047">
        <v>7</v>
      </c>
      <c r="C3047">
        <v>112</v>
      </c>
      <c r="D3047">
        <v>3</v>
      </c>
      <c r="E3047">
        <v>48</v>
      </c>
      <c r="F3047">
        <v>4</v>
      </c>
      <c r="G3047">
        <v>62.72</v>
      </c>
      <c r="H3047">
        <v>5</v>
      </c>
      <c r="I3047">
        <v>80</v>
      </c>
      <c r="J3047">
        <v>19</v>
      </c>
      <c r="K3047">
        <v>302.72000000000003</v>
      </c>
      <c r="L3047" s="11" t="s">
        <v>11926</v>
      </c>
      <c r="M3047" s="12" t="s">
        <v>6</v>
      </c>
      <c r="N3047" s="12" t="s">
        <v>6</v>
      </c>
      <c r="O3047" s="12" t="s">
        <v>6</v>
      </c>
      <c r="P3047" s="12">
        <v>741</v>
      </c>
      <c r="Q3047" s="12" t="s">
        <v>6</v>
      </c>
      <c r="R3047">
        <v>3046</v>
      </c>
    </row>
    <row r="3048" spans="1:18" ht="15" x14ac:dyDescent="0.45">
      <c r="A3048">
        <v>12376</v>
      </c>
      <c r="B3048">
        <v>16</v>
      </c>
      <c r="C3048">
        <v>88</v>
      </c>
      <c r="D3048">
        <v>31</v>
      </c>
      <c r="E3048">
        <v>170.5</v>
      </c>
      <c r="F3048">
        <v>8</v>
      </c>
      <c r="G3048">
        <v>44</v>
      </c>
      <c r="J3048">
        <v>55</v>
      </c>
      <c r="K3048">
        <v>302.5</v>
      </c>
      <c r="L3048" s="11" t="s">
        <v>11928</v>
      </c>
      <c r="M3048" s="12" t="s">
        <v>6</v>
      </c>
      <c r="N3048" s="12">
        <v>704</v>
      </c>
      <c r="O3048" s="12" t="s">
        <v>6</v>
      </c>
      <c r="P3048" s="12" t="s">
        <v>6</v>
      </c>
      <c r="Q3048" s="12" t="s">
        <v>6</v>
      </c>
      <c r="R3048">
        <v>3047</v>
      </c>
    </row>
    <row r="3049" spans="1:18" ht="15" x14ac:dyDescent="0.45">
      <c r="A3049">
        <v>23561</v>
      </c>
      <c r="B3049">
        <v>1</v>
      </c>
      <c r="C3049">
        <v>53</v>
      </c>
      <c r="F3049">
        <v>1</v>
      </c>
      <c r="G3049">
        <v>65</v>
      </c>
      <c r="H3049">
        <v>3</v>
      </c>
      <c r="I3049">
        <v>184.5</v>
      </c>
      <c r="J3049">
        <v>5</v>
      </c>
      <c r="K3049">
        <v>302.5</v>
      </c>
      <c r="L3049" s="11" t="s">
        <v>11926</v>
      </c>
      <c r="M3049" s="12" t="s">
        <v>6</v>
      </c>
      <c r="N3049" s="12" t="s">
        <v>6</v>
      </c>
      <c r="O3049" s="12" t="s">
        <v>6</v>
      </c>
      <c r="P3049" s="12">
        <v>742</v>
      </c>
      <c r="Q3049" s="12" t="s">
        <v>6</v>
      </c>
      <c r="R3049">
        <v>3048</v>
      </c>
    </row>
    <row r="3050" spans="1:18" ht="15" x14ac:dyDescent="0.45">
      <c r="A3050">
        <v>31731</v>
      </c>
      <c r="D3050">
        <v>19</v>
      </c>
      <c r="E3050">
        <v>104.5</v>
      </c>
      <c r="F3050">
        <v>27</v>
      </c>
      <c r="G3050">
        <v>148.5</v>
      </c>
      <c r="H3050">
        <v>9</v>
      </c>
      <c r="I3050">
        <v>49.5</v>
      </c>
      <c r="J3050">
        <v>55</v>
      </c>
      <c r="K3050">
        <v>302.5</v>
      </c>
      <c r="L3050" s="11" t="s">
        <v>11926</v>
      </c>
      <c r="M3050" s="12" t="s">
        <v>6</v>
      </c>
      <c r="N3050" s="12" t="s">
        <v>6</v>
      </c>
      <c r="O3050" s="12" t="s">
        <v>6</v>
      </c>
      <c r="P3050" s="12">
        <v>743</v>
      </c>
      <c r="Q3050" s="12" t="s">
        <v>6</v>
      </c>
      <c r="R3050">
        <v>3049</v>
      </c>
    </row>
    <row r="3051" spans="1:18" ht="15" x14ac:dyDescent="0.45">
      <c r="A3051">
        <v>31778</v>
      </c>
      <c r="F3051">
        <v>12</v>
      </c>
      <c r="G3051">
        <v>151.19999999999999</v>
      </c>
      <c r="H3051">
        <v>12</v>
      </c>
      <c r="I3051">
        <v>151.19999999999999</v>
      </c>
      <c r="J3051">
        <v>24</v>
      </c>
      <c r="K3051">
        <v>302.39999999999998</v>
      </c>
      <c r="L3051" s="11" t="s">
        <v>11926</v>
      </c>
      <c r="M3051" s="12" t="s">
        <v>6</v>
      </c>
      <c r="N3051" s="12" t="s">
        <v>6</v>
      </c>
      <c r="O3051" s="12" t="s">
        <v>6</v>
      </c>
      <c r="P3051" s="12">
        <v>744</v>
      </c>
      <c r="Q3051" s="12" t="s">
        <v>6</v>
      </c>
      <c r="R3051">
        <v>3050</v>
      </c>
    </row>
    <row r="3052" spans="1:18" ht="15" x14ac:dyDescent="0.45">
      <c r="A3052">
        <v>27933</v>
      </c>
      <c r="B3052">
        <v>118</v>
      </c>
      <c r="C3052">
        <v>150.5</v>
      </c>
      <c r="D3052">
        <v>66</v>
      </c>
      <c r="E3052">
        <v>83.1</v>
      </c>
      <c r="H3052">
        <v>54</v>
      </c>
      <c r="I3052">
        <v>68.599999999999994</v>
      </c>
      <c r="J3052">
        <v>238</v>
      </c>
      <c r="K3052">
        <v>302.2</v>
      </c>
      <c r="L3052" s="11" t="s">
        <v>11925</v>
      </c>
      <c r="M3052" s="12" t="s">
        <v>6</v>
      </c>
      <c r="N3052" s="12" t="s">
        <v>6</v>
      </c>
      <c r="O3052" s="12">
        <v>555</v>
      </c>
      <c r="P3052" s="12" t="s">
        <v>6</v>
      </c>
      <c r="Q3052" s="12" t="s">
        <v>6</v>
      </c>
      <c r="R3052">
        <v>3051</v>
      </c>
    </row>
    <row r="3053" spans="1:18" ht="15" x14ac:dyDescent="0.45">
      <c r="A3053">
        <v>14591</v>
      </c>
      <c r="B3053">
        <v>1</v>
      </c>
      <c r="C3053">
        <v>15.9</v>
      </c>
      <c r="D3053">
        <v>6</v>
      </c>
      <c r="E3053">
        <v>95.4</v>
      </c>
      <c r="F3053">
        <v>4</v>
      </c>
      <c r="G3053">
        <v>63.6</v>
      </c>
      <c r="H3053">
        <v>8</v>
      </c>
      <c r="I3053">
        <v>127.2</v>
      </c>
      <c r="J3053">
        <v>19</v>
      </c>
      <c r="K3053">
        <v>302.10000000000002</v>
      </c>
      <c r="L3053" s="11" t="s">
        <v>11928</v>
      </c>
      <c r="M3053" s="12" t="s">
        <v>6</v>
      </c>
      <c r="N3053" s="12">
        <v>705</v>
      </c>
      <c r="O3053" s="12" t="s">
        <v>6</v>
      </c>
      <c r="P3053" s="12" t="s">
        <v>6</v>
      </c>
      <c r="Q3053" s="12" t="s">
        <v>6</v>
      </c>
      <c r="R3053">
        <v>3052</v>
      </c>
    </row>
    <row r="3054" spans="1:18" ht="15" x14ac:dyDescent="0.45">
      <c r="A3054">
        <v>32021</v>
      </c>
      <c r="F3054">
        <v>18</v>
      </c>
      <c r="G3054">
        <v>159.49</v>
      </c>
      <c r="H3054">
        <v>16</v>
      </c>
      <c r="I3054">
        <v>142.4</v>
      </c>
      <c r="J3054">
        <v>34</v>
      </c>
      <c r="K3054">
        <v>301.89</v>
      </c>
      <c r="L3054" s="11" t="s">
        <v>11928</v>
      </c>
      <c r="M3054" s="12" t="s">
        <v>6</v>
      </c>
      <c r="N3054" s="12">
        <v>706</v>
      </c>
      <c r="O3054" s="12" t="s">
        <v>6</v>
      </c>
      <c r="P3054" s="12" t="s">
        <v>6</v>
      </c>
      <c r="Q3054" s="12" t="s">
        <v>6</v>
      </c>
      <c r="R3054">
        <v>3053</v>
      </c>
    </row>
    <row r="3055" spans="1:18" ht="15" x14ac:dyDescent="0.45">
      <c r="A3055">
        <v>11694</v>
      </c>
      <c r="B3055">
        <v>12</v>
      </c>
      <c r="C3055">
        <v>88.5</v>
      </c>
      <c r="D3055">
        <v>9</v>
      </c>
      <c r="E3055">
        <v>71.099999999999994</v>
      </c>
      <c r="F3055">
        <v>12</v>
      </c>
      <c r="G3055">
        <v>94.8</v>
      </c>
      <c r="H3055">
        <v>6</v>
      </c>
      <c r="I3055">
        <v>47.4</v>
      </c>
      <c r="J3055">
        <v>39</v>
      </c>
      <c r="K3055">
        <v>301.79999999999995</v>
      </c>
      <c r="L3055" s="11" t="s">
        <v>11927</v>
      </c>
      <c r="M3055" s="12" t="s">
        <v>6</v>
      </c>
      <c r="N3055" s="12" t="s">
        <v>6</v>
      </c>
      <c r="O3055" s="12" t="s">
        <v>6</v>
      </c>
      <c r="P3055" s="12" t="s">
        <v>6</v>
      </c>
      <c r="Q3055" s="12">
        <v>481</v>
      </c>
      <c r="R3055">
        <v>3054</v>
      </c>
    </row>
    <row r="3056" spans="1:18" ht="15" x14ac:dyDescent="0.45">
      <c r="A3056">
        <v>10669</v>
      </c>
      <c r="B3056">
        <v>15</v>
      </c>
      <c r="C3056">
        <v>87</v>
      </c>
      <c r="D3056">
        <v>16</v>
      </c>
      <c r="E3056">
        <v>92.8</v>
      </c>
      <c r="F3056">
        <v>11</v>
      </c>
      <c r="G3056">
        <v>63.8</v>
      </c>
      <c r="H3056">
        <v>10</v>
      </c>
      <c r="I3056">
        <v>58</v>
      </c>
      <c r="J3056">
        <v>52</v>
      </c>
      <c r="K3056">
        <v>301.60000000000002</v>
      </c>
      <c r="L3056" s="11" t="s">
        <v>11927</v>
      </c>
      <c r="M3056" s="12" t="s">
        <v>6</v>
      </c>
      <c r="N3056" s="12" t="s">
        <v>6</v>
      </c>
      <c r="O3056" s="12" t="s">
        <v>6</v>
      </c>
      <c r="P3056" s="12" t="s">
        <v>6</v>
      </c>
      <c r="Q3056" s="12">
        <v>482</v>
      </c>
      <c r="R3056">
        <v>3055</v>
      </c>
    </row>
    <row r="3057" spans="1:18" ht="15" x14ac:dyDescent="0.45">
      <c r="A3057">
        <v>23587</v>
      </c>
      <c r="B3057">
        <v>9</v>
      </c>
      <c r="C3057">
        <v>208.8</v>
      </c>
      <c r="D3057">
        <v>4</v>
      </c>
      <c r="E3057">
        <v>92.8</v>
      </c>
      <c r="J3057">
        <v>13</v>
      </c>
      <c r="K3057">
        <v>301.60000000000002</v>
      </c>
      <c r="L3057" s="11" t="s">
        <v>11926</v>
      </c>
      <c r="M3057" s="12" t="s">
        <v>6</v>
      </c>
      <c r="N3057" s="12" t="s">
        <v>6</v>
      </c>
      <c r="O3057" s="12" t="s">
        <v>6</v>
      </c>
      <c r="P3057" s="12">
        <v>745</v>
      </c>
      <c r="Q3057" s="12" t="s">
        <v>6</v>
      </c>
      <c r="R3057">
        <v>3056</v>
      </c>
    </row>
    <row r="3058" spans="1:18" ht="15" x14ac:dyDescent="0.45">
      <c r="A3058">
        <v>14873</v>
      </c>
      <c r="B3058">
        <v>8</v>
      </c>
      <c r="C3058">
        <v>36.06</v>
      </c>
      <c r="D3058">
        <v>18</v>
      </c>
      <c r="E3058">
        <v>81.739999999999995</v>
      </c>
      <c r="F3058">
        <v>19</v>
      </c>
      <c r="G3058">
        <v>85.14</v>
      </c>
      <c r="H3058">
        <v>22</v>
      </c>
      <c r="I3058">
        <v>98.64</v>
      </c>
      <c r="J3058">
        <v>67</v>
      </c>
      <c r="K3058">
        <v>301.58</v>
      </c>
      <c r="L3058" s="11" t="s">
        <v>11928</v>
      </c>
      <c r="M3058" s="12" t="s">
        <v>6</v>
      </c>
      <c r="N3058" s="12">
        <v>707</v>
      </c>
      <c r="O3058" s="12" t="s">
        <v>6</v>
      </c>
      <c r="P3058" s="12" t="s">
        <v>6</v>
      </c>
      <c r="Q3058" s="12" t="s">
        <v>6</v>
      </c>
      <c r="R3058">
        <v>3057</v>
      </c>
    </row>
    <row r="3059" spans="1:18" ht="15" x14ac:dyDescent="0.45">
      <c r="A3059">
        <v>29825</v>
      </c>
      <c r="B3059">
        <v>17</v>
      </c>
      <c r="C3059">
        <v>51</v>
      </c>
      <c r="D3059">
        <v>32</v>
      </c>
      <c r="E3059">
        <v>95.52</v>
      </c>
      <c r="F3059">
        <v>36</v>
      </c>
      <c r="G3059">
        <v>107.04</v>
      </c>
      <c r="H3059">
        <v>16</v>
      </c>
      <c r="I3059">
        <v>48</v>
      </c>
      <c r="J3059">
        <v>101</v>
      </c>
      <c r="K3059">
        <v>301.56</v>
      </c>
      <c r="L3059" s="11" t="s">
        <v>11928</v>
      </c>
      <c r="M3059" s="12" t="s">
        <v>6</v>
      </c>
      <c r="N3059" s="12">
        <v>708</v>
      </c>
      <c r="O3059" s="12" t="s">
        <v>6</v>
      </c>
      <c r="P3059" s="12" t="s">
        <v>6</v>
      </c>
      <c r="Q3059" s="12" t="s">
        <v>6</v>
      </c>
      <c r="R3059">
        <v>3058</v>
      </c>
    </row>
    <row r="3060" spans="1:18" ht="15" x14ac:dyDescent="0.45">
      <c r="A3060">
        <v>31910</v>
      </c>
      <c r="D3060">
        <v>2</v>
      </c>
      <c r="E3060">
        <v>43</v>
      </c>
      <c r="F3060">
        <v>8</v>
      </c>
      <c r="G3060">
        <v>172</v>
      </c>
      <c r="H3060">
        <v>4</v>
      </c>
      <c r="I3060">
        <v>86</v>
      </c>
      <c r="J3060">
        <v>14</v>
      </c>
      <c r="K3060">
        <v>301</v>
      </c>
      <c r="L3060" s="11" t="s">
        <v>11926</v>
      </c>
      <c r="M3060" s="12" t="s">
        <v>6</v>
      </c>
      <c r="N3060" s="12" t="s">
        <v>6</v>
      </c>
      <c r="O3060" s="12" t="s">
        <v>6</v>
      </c>
      <c r="P3060" s="12">
        <v>746</v>
      </c>
      <c r="Q3060" s="12" t="s">
        <v>6</v>
      </c>
      <c r="R3060">
        <v>3059</v>
      </c>
    </row>
    <row r="3061" spans="1:18" ht="15" x14ac:dyDescent="0.45">
      <c r="A3061">
        <v>18202</v>
      </c>
      <c r="B3061">
        <v>192</v>
      </c>
      <c r="C3061">
        <v>95.36</v>
      </c>
      <c r="D3061">
        <v>143</v>
      </c>
      <c r="E3061">
        <v>71.459999999999994</v>
      </c>
      <c r="F3061">
        <v>147</v>
      </c>
      <c r="G3061">
        <v>72.34</v>
      </c>
      <c r="H3061">
        <v>123</v>
      </c>
      <c r="I3061">
        <v>61.22</v>
      </c>
      <c r="J3061">
        <v>605</v>
      </c>
      <c r="K3061">
        <v>300.38</v>
      </c>
      <c r="L3061" s="11" t="s">
        <v>11928</v>
      </c>
      <c r="M3061" s="12" t="s">
        <v>6</v>
      </c>
      <c r="N3061" s="12">
        <v>709</v>
      </c>
      <c r="O3061" s="12" t="s">
        <v>6</v>
      </c>
      <c r="P3061" s="12" t="s">
        <v>6</v>
      </c>
      <c r="Q3061" s="12" t="s">
        <v>6</v>
      </c>
      <c r="R3061">
        <v>3060</v>
      </c>
    </row>
    <row r="3062" spans="1:18" ht="15" x14ac:dyDescent="0.45">
      <c r="A3062">
        <v>28634</v>
      </c>
      <c r="B3062">
        <v>62</v>
      </c>
      <c r="C3062">
        <v>73.2</v>
      </c>
      <c r="D3062">
        <v>63</v>
      </c>
      <c r="E3062">
        <v>74.099999999999994</v>
      </c>
      <c r="F3062">
        <v>58</v>
      </c>
      <c r="G3062">
        <v>68.8</v>
      </c>
      <c r="H3062">
        <v>71</v>
      </c>
      <c r="I3062">
        <v>84.1</v>
      </c>
      <c r="J3062">
        <v>254</v>
      </c>
      <c r="K3062">
        <v>300.20000000000005</v>
      </c>
      <c r="L3062" s="11" t="s">
        <v>11925</v>
      </c>
      <c r="M3062" s="12" t="s">
        <v>6</v>
      </c>
      <c r="N3062" s="12" t="s">
        <v>6</v>
      </c>
      <c r="O3062" s="12">
        <v>556</v>
      </c>
      <c r="P3062" s="12" t="s">
        <v>6</v>
      </c>
      <c r="Q3062" s="12" t="s">
        <v>6</v>
      </c>
      <c r="R3062">
        <v>3061</v>
      </c>
    </row>
    <row r="3063" spans="1:18" ht="15" x14ac:dyDescent="0.45">
      <c r="A3063">
        <v>12714</v>
      </c>
      <c r="D3063">
        <v>5</v>
      </c>
      <c r="E3063">
        <v>300</v>
      </c>
      <c r="J3063">
        <v>5</v>
      </c>
      <c r="K3063">
        <v>300</v>
      </c>
      <c r="L3063" s="11" t="s">
        <v>11925</v>
      </c>
      <c r="M3063" s="12" t="s">
        <v>6</v>
      </c>
      <c r="N3063" s="12" t="s">
        <v>6</v>
      </c>
      <c r="O3063" s="12">
        <v>557</v>
      </c>
      <c r="P3063" s="12" t="s">
        <v>6</v>
      </c>
      <c r="Q3063" s="12" t="s">
        <v>6</v>
      </c>
      <c r="R3063">
        <v>3062</v>
      </c>
    </row>
    <row r="3064" spans="1:18" ht="15" x14ac:dyDescent="0.45">
      <c r="A3064">
        <v>14328</v>
      </c>
      <c r="B3064">
        <v>13</v>
      </c>
      <c r="C3064">
        <v>52</v>
      </c>
      <c r="D3064">
        <v>31</v>
      </c>
      <c r="E3064">
        <v>124</v>
      </c>
      <c r="F3064">
        <v>23</v>
      </c>
      <c r="G3064">
        <v>92</v>
      </c>
      <c r="H3064">
        <v>8</v>
      </c>
      <c r="I3064">
        <v>32</v>
      </c>
      <c r="J3064">
        <v>75</v>
      </c>
      <c r="K3064">
        <v>300</v>
      </c>
      <c r="L3064" s="11" t="s">
        <v>11928</v>
      </c>
      <c r="M3064" s="12" t="s">
        <v>6</v>
      </c>
      <c r="N3064" s="12">
        <v>710</v>
      </c>
      <c r="O3064" s="12" t="s">
        <v>6</v>
      </c>
      <c r="P3064" s="12" t="s">
        <v>6</v>
      </c>
      <c r="Q3064" s="12" t="s">
        <v>6</v>
      </c>
      <c r="R3064">
        <v>3063</v>
      </c>
    </row>
    <row r="3065" spans="1:18" ht="15" x14ac:dyDescent="0.45">
      <c r="A3065">
        <v>10852</v>
      </c>
      <c r="B3065">
        <v>3</v>
      </c>
      <c r="C3065">
        <v>89.7</v>
      </c>
      <c r="D3065">
        <v>6</v>
      </c>
      <c r="E3065">
        <v>179.4</v>
      </c>
      <c r="H3065">
        <v>1</v>
      </c>
      <c r="I3065">
        <v>29.9</v>
      </c>
      <c r="J3065">
        <v>10</v>
      </c>
      <c r="K3065">
        <v>299</v>
      </c>
      <c r="L3065" s="11" t="s">
        <v>11925</v>
      </c>
      <c r="M3065" s="12" t="s">
        <v>6</v>
      </c>
      <c r="N3065" s="12" t="s">
        <v>6</v>
      </c>
      <c r="O3065" s="12">
        <v>558</v>
      </c>
      <c r="P3065" s="12" t="s">
        <v>6</v>
      </c>
      <c r="Q3065" s="12" t="s">
        <v>6</v>
      </c>
      <c r="R3065">
        <v>3064</v>
      </c>
    </row>
    <row r="3066" spans="1:18" ht="15" x14ac:dyDescent="0.45">
      <c r="A3066">
        <v>31530</v>
      </c>
      <c r="B3066">
        <v>5</v>
      </c>
      <c r="C3066">
        <v>34.5</v>
      </c>
      <c r="D3066">
        <v>18</v>
      </c>
      <c r="E3066">
        <v>126.06</v>
      </c>
      <c r="F3066">
        <v>15</v>
      </c>
      <c r="G3066">
        <v>103.5</v>
      </c>
      <c r="H3066">
        <v>5</v>
      </c>
      <c r="I3066">
        <v>34.5</v>
      </c>
      <c r="J3066">
        <v>43</v>
      </c>
      <c r="K3066">
        <v>298.56</v>
      </c>
      <c r="L3066" s="11" t="s">
        <v>11925</v>
      </c>
      <c r="M3066" s="12" t="s">
        <v>6</v>
      </c>
      <c r="N3066" s="12" t="s">
        <v>6</v>
      </c>
      <c r="O3066" s="12">
        <v>559</v>
      </c>
      <c r="P3066" s="12" t="s">
        <v>6</v>
      </c>
      <c r="Q3066" s="12" t="s">
        <v>6</v>
      </c>
      <c r="R3066">
        <v>3065</v>
      </c>
    </row>
    <row r="3067" spans="1:18" ht="15" x14ac:dyDescent="0.45">
      <c r="A3067">
        <v>11806</v>
      </c>
      <c r="F3067">
        <v>24</v>
      </c>
      <c r="G3067">
        <v>124.8</v>
      </c>
      <c r="H3067">
        <v>31</v>
      </c>
      <c r="I3067">
        <v>173.6</v>
      </c>
      <c r="J3067">
        <v>55</v>
      </c>
      <c r="K3067">
        <v>298.39999999999998</v>
      </c>
      <c r="L3067" s="11" t="s">
        <v>11927</v>
      </c>
      <c r="M3067" s="12" t="s">
        <v>6</v>
      </c>
      <c r="N3067" s="12" t="s">
        <v>6</v>
      </c>
      <c r="O3067" s="12" t="s">
        <v>6</v>
      </c>
      <c r="P3067" s="12" t="s">
        <v>6</v>
      </c>
      <c r="Q3067" s="12">
        <v>483</v>
      </c>
      <c r="R3067">
        <v>3066</v>
      </c>
    </row>
    <row r="3068" spans="1:18" ht="15" x14ac:dyDescent="0.45">
      <c r="A3068">
        <v>29350</v>
      </c>
      <c r="B3068">
        <v>9</v>
      </c>
      <c r="C3068">
        <v>73.14</v>
      </c>
      <c r="D3068">
        <v>5</v>
      </c>
      <c r="E3068">
        <v>41</v>
      </c>
      <c r="F3068">
        <v>7</v>
      </c>
      <c r="G3068">
        <v>55.42</v>
      </c>
      <c r="H3068">
        <v>16</v>
      </c>
      <c r="I3068">
        <v>128.56</v>
      </c>
      <c r="J3068">
        <v>37</v>
      </c>
      <c r="K3068">
        <v>298.12</v>
      </c>
      <c r="L3068" s="11" t="s">
        <v>11927</v>
      </c>
      <c r="M3068" s="12" t="s">
        <v>6</v>
      </c>
      <c r="N3068" s="12" t="s">
        <v>6</v>
      </c>
      <c r="O3068" s="12" t="s">
        <v>6</v>
      </c>
      <c r="P3068" s="12" t="s">
        <v>6</v>
      </c>
      <c r="Q3068" s="12">
        <v>484</v>
      </c>
      <c r="R3068">
        <v>3067</v>
      </c>
    </row>
    <row r="3069" spans="1:18" ht="15" x14ac:dyDescent="0.45">
      <c r="A3069">
        <v>31770</v>
      </c>
      <c r="F3069">
        <v>83</v>
      </c>
      <c r="G3069">
        <v>166</v>
      </c>
      <c r="H3069">
        <v>66</v>
      </c>
      <c r="I3069">
        <v>132</v>
      </c>
      <c r="J3069">
        <v>149</v>
      </c>
      <c r="K3069">
        <v>298</v>
      </c>
      <c r="L3069" s="11" t="s">
        <v>11925</v>
      </c>
      <c r="M3069" s="12" t="s">
        <v>6</v>
      </c>
      <c r="N3069" s="12" t="s">
        <v>6</v>
      </c>
      <c r="O3069" s="12">
        <v>560</v>
      </c>
      <c r="P3069" s="12" t="s">
        <v>6</v>
      </c>
      <c r="Q3069" s="12" t="s">
        <v>6</v>
      </c>
      <c r="R3069">
        <v>3068</v>
      </c>
    </row>
    <row r="3070" spans="1:18" ht="15" x14ac:dyDescent="0.45">
      <c r="A3070">
        <v>28308</v>
      </c>
      <c r="B3070">
        <v>2</v>
      </c>
      <c r="C3070">
        <v>28.4</v>
      </c>
      <c r="D3070">
        <v>1</v>
      </c>
      <c r="E3070">
        <v>14.2</v>
      </c>
      <c r="F3070">
        <v>10</v>
      </c>
      <c r="G3070">
        <v>126.94</v>
      </c>
      <c r="H3070">
        <v>10</v>
      </c>
      <c r="I3070">
        <v>127.97</v>
      </c>
      <c r="J3070">
        <v>23</v>
      </c>
      <c r="K3070">
        <v>297.51</v>
      </c>
      <c r="L3070" s="11" t="s">
        <v>11926</v>
      </c>
      <c r="M3070" s="12" t="s">
        <v>6</v>
      </c>
      <c r="N3070" s="12" t="s">
        <v>6</v>
      </c>
      <c r="O3070" s="12" t="s">
        <v>6</v>
      </c>
      <c r="P3070" s="12">
        <v>747</v>
      </c>
      <c r="Q3070" s="12" t="s">
        <v>6</v>
      </c>
      <c r="R3070">
        <v>3069</v>
      </c>
    </row>
    <row r="3071" spans="1:18" ht="15" x14ac:dyDescent="0.45">
      <c r="A3071">
        <v>12823</v>
      </c>
      <c r="B3071">
        <v>11</v>
      </c>
      <c r="C3071">
        <v>93.5</v>
      </c>
      <c r="D3071">
        <v>4</v>
      </c>
      <c r="E3071">
        <v>34</v>
      </c>
      <c r="F3071">
        <v>9</v>
      </c>
      <c r="G3071">
        <v>76.5</v>
      </c>
      <c r="H3071">
        <v>11</v>
      </c>
      <c r="I3071">
        <v>93.5</v>
      </c>
      <c r="J3071">
        <v>35</v>
      </c>
      <c r="K3071">
        <v>297.5</v>
      </c>
      <c r="L3071" s="11" t="s">
        <v>11927</v>
      </c>
      <c r="M3071" s="12" t="s">
        <v>6</v>
      </c>
      <c r="N3071" s="12" t="s">
        <v>6</v>
      </c>
      <c r="O3071" s="12" t="s">
        <v>6</v>
      </c>
      <c r="P3071" s="12" t="s">
        <v>6</v>
      </c>
      <c r="Q3071" s="12">
        <v>485</v>
      </c>
      <c r="R3071">
        <v>3070</v>
      </c>
    </row>
    <row r="3072" spans="1:18" ht="15" x14ac:dyDescent="0.45">
      <c r="A3072">
        <v>31363</v>
      </c>
      <c r="B3072">
        <v>2</v>
      </c>
      <c r="C3072">
        <v>35</v>
      </c>
      <c r="D3072">
        <v>2</v>
      </c>
      <c r="E3072">
        <v>35</v>
      </c>
      <c r="F3072">
        <v>6</v>
      </c>
      <c r="G3072">
        <v>105</v>
      </c>
      <c r="H3072">
        <v>7</v>
      </c>
      <c r="I3072">
        <v>122.5</v>
      </c>
      <c r="J3072">
        <v>17</v>
      </c>
      <c r="K3072">
        <v>297.5</v>
      </c>
      <c r="L3072" s="11" t="s">
        <v>11926</v>
      </c>
      <c r="M3072" s="12" t="s">
        <v>6</v>
      </c>
      <c r="N3072" s="12" t="s">
        <v>6</v>
      </c>
      <c r="O3072" s="12" t="s">
        <v>6</v>
      </c>
      <c r="P3072" s="12">
        <v>748</v>
      </c>
      <c r="Q3072" s="12" t="s">
        <v>6</v>
      </c>
      <c r="R3072">
        <v>3071</v>
      </c>
    </row>
    <row r="3073" spans="1:18" ht="15" x14ac:dyDescent="0.45">
      <c r="A3073">
        <v>18454</v>
      </c>
      <c r="B3073">
        <v>18</v>
      </c>
      <c r="C3073">
        <v>178.2</v>
      </c>
      <c r="F3073">
        <v>11</v>
      </c>
      <c r="G3073">
        <v>108.9</v>
      </c>
      <c r="H3073">
        <v>1</v>
      </c>
      <c r="I3073">
        <v>9.9</v>
      </c>
      <c r="J3073">
        <v>30</v>
      </c>
      <c r="K3073">
        <v>297</v>
      </c>
      <c r="L3073" s="11" t="s">
        <v>11927</v>
      </c>
      <c r="M3073" s="12" t="s">
        <v>6</v>
      </c>
      <c r="N3073" s="12" t="s">
        <v>6</v>
      </c>
      <c r="O3073" s="12" t="s">
        <v>6</v>
      </c>
      <c r="P3073" s="12" t="s">
        <v>6</v>
      </c>
      <c r="Q3073" s="12">
        <v>486</v>
      </c>
      <c r="R3073">
        <v>3072</v>
      </c>
    </row>
    <row r="3074" spans="1:18" ht="15" x14ac:dyDescent="0.45">
      <c r="A3074">
        <v>27477</v>
      </c>
      <c r="B3074">
        <v>10</v>
      </c>
      <c r="C3074">
        <v>55</v>
      </c>
      <c r="D3074">
        <v>12</v>
      </c>
      <c r="E3074">
        <v>66</v>
      </c>
      <c r="F3074">
        <v>8</v>
      </c>
      <c r="G3074">
        <v>44</v>
      </c>
      <c r="H3074">
        <v>24</v>
      </c>
      <c r="I3074">
        <v>132</v>
      </c>
      <c r="J3074">
        <v>54</v>
      </c>
      <c r="K3074">
        <v>297</v>
      </c>
      <c r="L3074" s="11" t="s">
        <v>11927</v>
      </c>
      <c r="M3074" s="12" t="s">
        <v>6</v>
      </c>
      <c r="N3074" s="12" t="s">
        <v>6</v>
      </c>
      <c r="O3074" s="12" t="s">
        <v>6</v>
      </c>
      <c r="P3074" s="12" t="s">
        <v>6</v>
      </c>
      <c r="Q3074" s="12">
        <v>487</v>
      </c>
      <c r="R3074">
        <v>3073</v>
      </c>
    </row>
    <row r="3075" spans="1:18" ht="15" x14ac:dyDescent="0.45">
      <c r="A3075">
        <v>29076</v>
      </c>
      <c r="B3075">
        <v>7</v>
      </c>
      <c r="C3075">
        <v>77</v>
      </c>
      <c r="D3075">
        <v>8</v>
      </c>
      <c r="E3075">
        <v>88</v>
      </c>
      <c r="F3075">
        <v>12</v>
      </c>
      <c r="G3075">
        <v>132</v>
      </c>
      <c r="J3075">
        <v>27</v>
      </c>
      <c r="K3075">
        <v>297</v>
      </c>
      <c r="L3075" s="11" t="s">
        <v>11926</v>
      </c>
      <c r="M3075" s="12" t="s">
        <v>6</v>
      </c>
      <c r="N3075" s="12" t="s">
        <v>6</v>
      </c>
      <c r="O3075" s="12" t="s">
        <v>6</v>
      </c>
      <c r="P3075" s="12">
        <v>749</v>
      </c>
      <c r="Q3075" s="12" t="s">
        <v>6</v>
      </c>
      <c r="R3075">
        <v>3074</v>
      </c>
    </row>
    <row r="3076" spans="1:18" ht="15" x14ac:dyDescent="0.45">
      <c r="A3076">
        <v>32254</v>
      </c>
      <c r="H3076">
        <v>18</v>
      </c>
      <c r="I3076">
        <v>297</v>
      </c>
      <c r="J3076">
        <v>18</v>
      </c>
      <c r="K3076">
        <v>297</v>
      </c>
      <c r="L3076" s="11" t="s">
        <v>11926</v>
      </c>
      <c r="M3076" s="12" t="s">
        <v>6</v>
      </c>
      <c r="N3076" s="12" t="s">
        <v>6</v>
      </c>
      <c r="O3076" s="12" t="s">
        <v>6</v>
      </c>
      <c r="P3076" s="12">
        <v>750</v>
      </c>
      <c r="Q3076" s="12" t="s">
        <v>6</v>
      </c>
      <c r="R3076">
        <v>3075</v>
      </c>
    </row>
    <row r="3077" spans="1:18" ht="15" x14ac:dyDescent="0.45">
      <c r="A3077">
        <v>30063</v>
      </c>
      <c r="B3077">
        <v>1</v>
      </c>
      <c r="C3077">
        <v>24.9</v>
      </c>
      <c r="D3077">
        <v>1</v>
      </c>
      <c r="E3077">
        <v>24.9</v>
      </c>
      <c r="F3077">
        <v>3</v>
      </c>
      <c r="G3077">
        <v>74.7</v>
      </c>
      <c r="H3077">
        <v>7</v>
      </c>
      <c r="I3077">
        <v>172.31</v>
      </c>
      <c r="J3077">
        <v>12</v>
      </c>
      <c r="K3077">
        <v>296.81</v>
      </c>
      <c r="L3077" s="11" t="s">
        <v>11925</v>
      </c>
      <c r="M3077" s="12" t="s">
        <v>6</v>
      </c>
      <c r="N3077" s="12" t="s">
        <v>6</v>
      </c>
      <c r="O3077" s="12">
        <v>561</v>
      </c>
      <c r="P3077" s="12" t="s">
        <v>6</v>
      </c>
      <c r="Q3077" s="12" t="s">
        <v>6</v>
      </c>
      <c r="R3077">
        <v>3076</v>
      </c>
    </row>
    <row r="3078" spans="1:18" ht="15" x14ac:dyDescent="0.45">
      <c r="A3078">
        <v>13362</v>
      </c>
      <c r="F3078">
        <v>12</v>
      </c>
      <c r="G3078">
        <v>120</v>
      </c>
      <c r="H3078">
        <v>18</v>
      </c>
      <c r="I3078">
        <v>176.8</v>
      </c>
      <c r="J3078">
        <v>30</v>
      </c>
      <c r="K3078">
        <v>296.8</v>
      </c>
      <c r="L3078" s="11" t="s">
        <v>11926</v>
      </c>
      <c r="M3078" s="12" t="s">
        <v>6</v>
      </c>
      <c r="N3078" s="12" t="s">
        <v>6</v>
      </c>
      <c r="O3078" s="12" t="s">
        <v>6</v>
      </c>
      <c r="P3078" s="12">
        <v>751</v>
      </c>
      <c r="Q3078" s="12" t="s">
        <v>6</v>
      </c>
      <c r="R3078">
        <v>3077</v>
      </c>
    </row>
    <row r="3079" spans="1:18" ht="15" x14ac:dyDescent="0.45">
      <c r="A3079">
        <v>28345</v>
      </c>
      <c r="B3079">
        <v>5</v>
      </c>
      <c r="C3079">
        <v>64.5</v>
      </c>
      <c r="D3079">
        <v>18</v>
      </c>
      <c r="E3079">
        <v>232.2</v>
      </c>
      <c r="J3079">
        <v>23</v>
      </c>
      <c r="K3079">
        <v>296.7</v>
      </c>
      <c r="L3079" s="11" t="s">
        <v>11928</v>
      </c>
      <c r="M3079" s="12" t="s">
        <v>6</v>
      </c>
      <c r="N3079" s="12">
        <v>711</v>
      </c>
      <c r="O3079" s="12" t="s">
        <v>6</v>
      </c>
      <c r="P3079" s="12" t="s">
        <v>6</v>
      </c>
      <c r="Q3079" s="12" t="s">
        <v>6</v>
      </c>
      <c r="R3079">
        <v>3078</v>
      </c>
    </row>
    <row r="3080" spans="1:18" ht="15" x14ac:dyDescent="0.45">
      <c r="A3080">
        <v>27242</v>
      </c>
      <c r="B3080">
        <v>30</v>
      </c>
      <c r="C3080">
        <v>75</v>
      </c>
      <c r="D3080">
        <v>10</v>
      </c>
      <c r="E3080">
        <v>25</v>
      </c>
      <c r="F3080">
        <v>28</v>
      </c>
      <c r="G3080">
        <v>70</v>
      </c>
      <c r="H3080">
        <v>51</v>
      </c>
      <c r="I3080">
        <v>126.5</v>
      </c>
      <c r="J3080">
        <v>119</v>
      </c>
      <c r="K3080">
        <v>296.5</v>
      </c>
      <c r="L3080" s="11" t="s">
        <v>11925</v>
      </c>
      <c r="M3080" s="12" t="s">
        <v>6</v>
      </c>
      <c r="N3080" s="12" t="s">
        <v>6</v>
      </c>
      <c r="O3080" s="12">
        <v>562</v>
      </c>
      <c r="P3080" s="12" t="s">
        <v>6</v>
      </c>
      <c r="Q3080" s="12" t="s">
        <v>6</v>
      </c>
      <c r="R3080">
        <v>3079</v>
      </c>
    </row>
    <row r="3081" spans="1:18" ht="15" x14ac:dyDescent="0.45">
      <c r="A3081">
        <v>28445</v>
      </c>
      <c r="B3081">
        <v>9</v>
      </c>
      <c r="C3081">
        <v>89.1</v>
      </c>
      <c r="D3081">
        <v>8</v>
      </c>
      <c r="E3081">
        <v>79.2</v>
      </c>
      <c r="F3081">
        <v>7</v>
      </c>
      <c r="G3081">
        <v>69.3</v>
      </c>
      <c r="H3081">
        <v>6</v>
      </c>
      <c r="I3081">
        <v>58.9</v>
      </c>
      <c r="J3081">
        <v>30</v>
      </c>
      <c r="K3081">
        <v>296.5</v>
      </c>
      <c r="L3081" s="11" t="s">
        <v>11926</v>
      </c>
      <c r="M3081" s="12" t="s">
        <v>6</v>
      </c>
      <c r="N3081" s="12" t="s">
        <v>6</v>
      </c>
      <c r="O3081" s="12" t="s">
        <v>6</v>
      </c>
      <c r="P3081" s="12">
        <v>752</v>
      </c>
      <c r="Q3081" s="12" t="s">
        <v>6</v>
      </c>
      <c r="R3081">
        <v>3080</v>
      </c>
    </row>
    <row r="3082" spans="1:18" ht="15" x14ac:dyDescent="0.45">
      <c r="A3082">
        <v>16202</v>
      </c>
      <c r="B3082">
        <v>40</v>
      </c>
      <c r="C3082">
        <v>139.44</v>
      </c>
      <c r="D3082">
        <v>16</v>
      </c>
      <c r="E3082">
        <v>56.51</v>
      </c>
      <c r="F3082">
        <v>11</v>
      </c>
      <c r="G3082">
        <v>39.31</v>
      </c>
      <c r="H3082">
        <v>17</v>
      </c>
      <c r="I3082">
        <v>61.2</v>
      </c>
      <c r="J3082">
        <v>84</v>
      </c>
      <c r="K3082">
        <v>296.45999999999998</v>
      </c>
      <c r="L3082" s="11" t="s">
        <v>11926</v>
      </c>
      <c r="M3082" s="12" t="s">
        <v>6</v>
      </c>
      <c r="N3082" s="12" t="s">
        <v>6</v>
      </c>
      <c r="O3082" s="12" t="s">
        <v>6</v>
      </c>
      <c r="P3082" s="12">
        <v>753</v>
      </c>
      <c r="Q3082" s="12" t="s">
        <v>6</v>
      </c>
      <c r="R3082">
        <v>3081</v>
      </c>
    </row>
    <row r="3083" spans="1:18" ht="15" x14ac:dyDescent="0.45">
      <c r="A3083">
        <v>29731</v>
      </c>
      <c r="B3083">
        <v>21</v>
      </c>
      <c r="C3083">
        <v>239.4</v>
      </c>
      <c r="D3083">
        <v>5</v>
      </c>
      <c r="E3083">
        <v>57</v>
      </c>
      <c r="J3083">
        <v>26</v>
      </c>
      <c r="K3083">
        <v>296.39999999999998</v>
      </c>
      <c r="L3083" s="11" t="s">
        <v>11926</v>
      </c>
      <c r="M3083" s="12" t="s">
        <v>6</v>
      </c>
      <c r="N3083" s="12" t="s">
        <v>6</v>
      </c>
      <c r="O3083" s="12" t="s">
        <v>6</v>
      </c>
      <c r="P3083" s="12">
        <v>754</v>
      </c>
      <c r="Q3083" s="12" t="s">
        <v>6</v>
      </c>
      <c r="R3083">
        <v>3082</v>
      </c>
    </row>
    <row r="3084" spans="1:18" ht="15" x14ac:dyDescent="0.45">
      <c r="A3084">
        <v>10893</v>
      </c>
      <c r="B3084">
        <v>3</v>
      </c>
      <c r="C3084">
        <v>98.7</v>
      </c>
      <c r="F3084">
        <v>2</v>
      </c>
      <c r="G3084">
        <v>65.8</v>
      </c>
      <c r="H3084">
        <v>4</v>
      </c>
      <c r="I3084">
        <v>131.6</v>
      </c>
      <c r="J3084">
        <v>9</v>
      </c>
      <c r="K3084">
        <v>296.10000000000002</v>
      </c>
      <c r="L3084" s="11" t="s">
        <v>11925</v>
      </c>
      <c r="M3084" s="12" t="s">
        <v>6</v>
      </c>
      <c r="N3084" s="12" t="s">
        <v>6</v>
      </c>
      <c r="O3084" s="12">
        <v>563</v>
      </c>
      <c r="P3084" s="12" t="s">
        <v>6</v>
      </c>
      <c r="Q3084" s="12" t="s">
        <v>6</v>
      </c>
      <c r="R3084">
        <v>3083</v>
      </c>
    </row>
    <row r="3085" spans="1:18" ht="15" x14ac:dyDescent="0.45">
      <c r="A3085">
        <v>18199</v>
      </c>
      <c r="B3085">
        <v>83</v>
      </c>
      <c r="C3085">
        <v>82.6</v>
      </c>
      <c r="D3085">
        <v>95</v>
      </c>
      <c r="E3085">
        <v>94.84</v>
      </c>
      <c r="F3085">
        <v>84</v>
      </c>
      <c r="G3085">
        <v>83.6</v>
      </c>
      <c r="H3085">
        <v>35</v>
      </c>
      <c r="I3085">
        <v>34.92</v>
      </c>
      <c r="J3085">
        <v>297</v>
      </c>
      <c r="K3085">
        <v>295.95999999999998</v>
      </c>
      <c r="L3085" s="11" t="s">
        <v>11928</v>
      </c>
      <c r="M3085" s="12" t="s">
        <v>6</v>
      </c>
      <c r="N3085" s="12">
        <v>712</v>
      </c>
      <c r="O3085" s="12" t="s">
        <v>6</v>
      </c>
      <c r="P3085" s="12" t="s">
        <v>6</v>
      </c>
      <c r="Q3085" s="12" t="s">
        <v>6</v>
      </c>
      <c r="R3085">
        <v>3084</v>
      </c>
    </row>
    <row r="3086" spans="1:18" ht="15" x14ac:dyDescent="0.45">
      <c r="A3086">
        <v>13829</v>
      </c>
      <c r="B3086">
        <v>6</v>
      </c>
      <c r="C3086">
        <v>81</v>
      </c>
      <c r="D3086">
        <v>5</v>
      </c>
      <c r="E3086">
        <v>67.5</v>
      </c>
      <c r="F3086">
        <v>7</v>
      </c>
      <c r="G3086">
        <v>93.42</v>
      </c>
      <c r="H3086">
        <v>4</v>
      </c>
      <c r="I3086">
        <v>54</v>
      </c>
      <c r="J3086">
        <v>22</v>
      </c>
      <c r="K3086">
        <v>295.92</v>
      </c>
      <c r="L3086" s="11" t="s">
        <v>11926</v>
      </c>
      <c r="M3086" s="12" t="s">
        <v>6</v>
      </c>
      <c r="N3086" s="12" t="s">
        <v>6</v>
      </c>
      <c r="O3086" s="12" t="s">
        <v>6</v>
      </c>
      <c r="P3086" s="12">
        <v>755</v>
      </c>
      <c r="Q3086" s="12" t="s">
        <v>6</v>
      </c>
      <c r="R3086">
        <v>3085</v>
      </c>
    </row>
    <row r="3087" spans="1:18" ht="15" x14ac:dyDescent="0.45">
      <c r="A3087">
        <v>27951</v>
      </c>
      <c r="B3087">
        <v>53</v>
      </c>
      <c r="C3087">
        <v>63.6</v>
      </c>
      <c r="D3087">
        <v>92</v>
      </c>
      <c r="E3087">
        <v>110.2</v>
      </c>
      <c r="F3087">
        <v>48</v>
      </c>
      <c r="G3087">
        <v>57.4</v>
      </c>
      <c r="H3087">
        <v>54</v>
      </c>
      <c r="I3087">
        <v>64.7</v>
      </c>
      <c r="J3087">
        <v>247</v>
      </c>
      <c r="K3087">
        <v>295.90000000000003</v>
      </c>
      <c r="L3087" s="11" t="s">
        <v>11928</v>
      </c>
      <c r="M3087" s="12" t="s">
        <v>6</v>
      </c>
      <c r="N3087" s="12">
        <v>713</v>
      </c>
      <c r="O3087" s="12" t="s">
        <v>6</v>
      </c>
      <c r="P3087" s="12" t="s">
        <v>6</v>
      </c>
      <c r="Q3087" s="12" t="s">
        <v>6</v>
      </c>
      <c r="R3087">
        <v>3086</v>
      </c>
    </row>
    <row r="3088" spans="1:18" ht="15" x14ac:dyDescent="0.45">
      <c r="A3088">
        <v>28837</v>
      </c>
      <c r="D3088">
        <v>3</v>
      </c>
      <c r="E3088">
        <v>23.4</v>
      </c>
      <c r="F3088">
        <v>11</v>
      </c>
      <c r="G3088">
        <v>85.8</v>
      </c>
      <c r="H3088">
        <v>24</v>
      </c>
      <c r="I3088">
        <v>186.58</v>
      </c>
      <c r="J3088">
        <v>38</v>
      </c>
      <c r="K3088">
        <v>295.77999999999997</v>
      </c>
      <c r="L3088" s="11" t="s">
        <v>11928</v>
      </c>
      <c r="M3088" s="12" t="s">
        <v>6</v>
      </c>
      <c r="N3088" s="12">
        <v>714</v>
      </c>
      <c r="O3088" s="12" t="s">
        <v>6</v>
      </c>
      <c r="P3088" s="12" t="s">
        <v>6</v>
      </c>
      <c r="Q3088" s="12" t="s">
        <v>6</v>
      </c>
      <c r="R3088">
        <v>3087</v>
      </c>
    </row>
    <row r="3089" spans="1:18" ht="15" x14ac:dyDescent="0.45">
      <c r="A3089">
        <v>10718</v>
      </c>
      <c r="B3089">
        <v>2</v>
      </c>
      <c r="C3089">
        <v>8</v>
      </c>
      <c r="D3089">
        <v>3</v>
      </c>
      <c r="E3089">
        <v>12</v>
      </c>
      <c r="F3089">
        <v>28</v>
      </c>
      <c r="G3089">
        <v>111.68</v>
      </c>
      <c r="H3089">
        <v>41</v>
      </c>
      <c r="I3089">
        <v>164</v>
      </c>
      <c r="J3089">
        <v>74</v>
      </c>
      <c r="K3089">
        <v>295.68</v>
      </c>
      <c r="L3089" s="11" t="s">
        <v>11925</v>
      </c>
      <c r="M3089" s="12" t="s">
        <v>6</v>
      </c>
      <c r="N3089" s="12" t="s">
        <v>6</v>
      </c>
      <c r="O3089" s="12">
        <v>564</v>
      </c>
      <c r="P3089" s="12" t="s">
        <v>6</v>
      </c>
      <c r="Q3089" s="12" t="s">
        <v>6</v>
      </c>
      <c r="R3089">
        <v>3088</v>
      </c>
    </row>
    <row r="3090" spans="1:18" ht="15" x14ac:dyDescent="0.45">
      <c r="A3090">
        <v>12314</v>
      </c>
      <c r="B3090">
        <v>45</v>
      </c>
      <c r="C3090">
        <v>134.76</v>
      </c>
      <c r="D3090">
        <v>49</v>
      </c>
      <c r="E3090">
        <v>141.16</v>
      </c>
      <c r="F3090">
        <v>7</v>
      </c>
      <c r="G3090">
        <v>19.600000000000001</v>
      </c>
      <c r="J3090">
        <v>101</v>
      </c>
      <c r="K3090">
        <v>295.52</v>
      </c>
      <c r="L3090" s="11" t="s">
        <v>11927</v>
      </c>
      <c r="M3090" s="12" t="s">
        <v>6</v>
      </c>
      <c r="N3090" s="12" t="s">
        <v>6</v>
      </c>
      <c r="O3090" s="12" t="s">
        <v>6</v>
      </c>
      <c r="P3090" s="12" t="s">
        <v>6</v>
      </c>
      <c r="Q3090" s="12">
        <v>488</v>
      </c>
      <c r="R3090">
        <v>3089</v>
      </c>
    </row>
    <row r="3091" spans="1:18" ht="15" x14ac:dyDescent="0.45">
      <c r="A3091">
        <v>13790</v>
      </c>
      <c r="B3091">
        <v>2</v>
      </c>
      <c r="C3091">
        <v>29.2</v>
      </c>
      <c r="D3091">
        <v>5</v>
      </c>
      <c r="E3091">
        <v>73.599999999999994</v>
      </c>
      <c r="F3091">
        <v>9</v>
      </c>
      <c r="G3091">
        <v>134.1</v>
      </c>
      <c r="H3091">
        <v>4</v>
      </c>
      <c r="I3091">
        <v>58.41</v>
      </c>
      <c r="J3091">
        <v>20</v>
      </c>
      <c r="K3091">
        <v>295.30999999999995</v>
      </c>
      <c r="L3091" s="11" t="s">
        <v>11926</v>
      </c>
      <c r="M3091" s="12" t="s">
        <v>6</v>
      </c>
      <c r="N3091" s="12" t="s">
        <v>6</v>
      </c>
      <c r="O3091" s="12" t="s">
        <v>6</v>
      </c>
      <c r="P3091" s="12">
        <v>756</v>
      </c>
      <c r="Q3091" s="12" t="s">
        <v>6</v>
      </c>
      <c r="R3091">
        <v>3090</v>
      </c>
    </row>
    <row r="3092" spans="1:18" ht="15" x14ac:dyDescent="0.45">
      <c r="A3092">
        <v>18590</v>
      </c>
      <c r="B3092">
        <v>5</v>
      </c>
      <c r="C3092">
        <v>24.6</v>
      </c>
      <c r="D3092">
        <v>16</v>
      </c>
      <c r="E3092">
        <v>80</v>
      </c>
      <c r="F3092">
        <v>22</v>
      </c>
      <c r="G3092">
        <v>110</v>
      </c>
      <c r="H3092">
        <v>16</v>
      </c>
      <c r="I3092">
        <v>80.7</v>
      </c>
      <c r="J3092">
        <v>59</v>
      </c>
      <c r="K3092">
        <v>295.3</v>
      </c>
      <c r="L3092" s="11" t="s">
        <v>11927</v>
      </c>
      <c r="M3092" s="12" t="s">
        <v>6</v>
      </c>
      <c r="N3092" s="12" t="s">
        <v>6</v>
      </c>
      <c r="O3092" s="12" t="s">
        <v>6</v>
      </c>
      <c r="P3092" s="12" t="s">
        <v>6</v>
      </c>
      <c r="Q3092" s="12">
        <v>489</v>
      </c>
      <c r="R3092">
        <v>3091</v>
      </c>
    </row>
    <row r="3093" spans="1:18" ht="15" x14ac:dyDescent="0.45">
      <c r="A3093">
        <v>31944</v>
      </c>
      <c r="F3093">
        <v>4</v>
      </c>
      <c r="G3093">
        <v>196.8</v>
      </c>
      <c r="H3093">
        <v>2</v>
      </c>
      <c r="I3093">
        <v>98.4</v>
      </c>
      <c r="J3093">
        <v>6</v>
      </c>
      <c r="K3093">
        <v>295.20000000000005</v>
      </c>
      <c r="L3093" s="11" t="s">
        <v>11926</v>
      </c>
      <c r="M3093" s="12" t="s">
        <v>6</v>
      </c>
      <c r="N3093" s="12" t="s">
        <v>6</v>
      </c>
      <c r="O3093" s="12" t="s">
        <v>6</v>
      </c>
      <c r="P3093" s="12">
        <v>757</v>
      </c>
      <c r="Q3093" s="12" t="s">
        <v>6</v>
      </c>
      <c r="R3093">
        <v>3092</v>
      </c>
    </row>
    <row r="3094" spans="1:18" ht="15" x14ac:dyDescent="0.45">
      <c r="A3094">
        <v>31948</v>
      </c>
      <c r="F3094">
        <v>3</v>
      </c>
      <c r="G3094">
        <v>110.7</v>
      </c>
      <c r="H3094">
        <v>5</v>
      </c>
      <c r="I3094">
        <v>184.5</v>
      </c>
      <c r="J3094">
        <v>8</v>
      </c>
      <c r="K3094">
        <v>295.2</v>
      </c>
      <c r="L3094" s="11" t="s">
        <v>11926</v>
      </c>
      <c r="M3094" s="12" t="s">
        <v>6</v>
      </c>
      <c r="N3094" s="12" t="s">
        <v>6</v>
      </c>
      <c r="O3094" s="12" t="s">
        <v>6</v>
      </c>
      <c r="P3094" s="12">
        <v>758</v>
      </c>
      <c r="Q3094" s="12" t="s">
        <v>6</v>
      </c>
      <c r="R3094">
        <v>3093</v>
      </c>
    </row>
    <row r="3095" spans="1:18" ht="15" x14ac:dyDescent="0.45">
      <c r="A3095">
        <v>23565</v>
      </c>
      <c r="B3095">
        <v>4</v>
      </c>
      <c r="C3095">
        <v>84.8</v>
      </c>
      <c r="D3095">
        <v>5</v>
      </c>
      <c r="E3095">
        <v>106</v>
      </c>
      <c r="F3095">
        <v>2</v>
      </c>
      <c r="G3095">
        <v>40.700000000000003</v>
      </c>
      <c r="H3095">
        <v>3</v>
      </c>
      <c r="I3095">
        <v>63.6</v>
      </c>
      <c r="J3095">
        <v>14</v>
      </c>
      <c r="K3095">
        <v>295.10000000000002</v>
      </c>
      <c r="L3095" s="11" t="s">
        <v>11926</v>
      </c>
      <c r="M3095" s="12" t="s">
        <v>6</v>
      </c>
      <c r="N3095" s="12" t="s">
        <v>6</v>
      </c>
      <c r="O3095" s="12" t="s">
        <v>6</v>
      </c>
      <c r="P3095" s="12">
        <v>759</v>
      </c>
      <c r="Q3095" s="12" t="s">
        <v>6</v>
      </c>
      <c r="R3095">
        <v>3094</v>
      </c>
    </row>
    <row r="3096" spans="1:18" ht="15" x14ac:dyDescent="0.45">
      <c r="A3096">
        <v>15898</v>
      </c>
      <c r="B3096">
        <v>2</v>
      </c>
      <c r="C3096">
        <v>65</v>
      </c>
      <c r="D3096">
        <v>3</v>
      </c>
      <c r="E3096">
        <v>97.5</v>
      </c>
      <c r="F3096">
        <v>1</v>
      </c>
      <c r="G3096">
        <v>32.5</v>
      </c>
      <c r="H3096">
        <v>3</v>
      </c>
      <c r="I3096">
        <v>99.9</v>
      </c>
      <c r="J3096">
        <v>9</v>
      </c>
      <c r="K3096">
        <v>294.89999999999998</v>
      </c>
      <c r="L3096" s="11" t="s">
        <v>11927</v>
      </c>
      <c r="M3096" s="12" t="s">
        <v>6</v>
      </c>
      <c r="N3096" s="12" t="s">
        <v>6</v>
      </c>
      <c r="O3096" s="12" t="s">
        <v>6</v>
      </c>
      <c r="P3096" s="12" t="s">
        <v>6</v>
      </c>
      <c r="Q3096" s="12">
        <v>490</v>
      </c>
      <c r="R3096">
        <v>3095</v>
      </c>
    </row>
    <row r="3097" spans="1:18" ht="15" x14ac:dyDescent="0.45">
      <c r="A3097">
        <v>30248</v>
      </c>
      <c r="B3097">
        <v>2</v>
      </c>
      <c r="C3097">
        <v>115.01</v>
      </c>
      <c r="D3097">
        <v>1</v>
      </c>
      <c r="E3097">
        <v>59.9</v>
      </c>
      <c r="H3097">
        <v>2</v>
      </c>
      <c r="I3097">
        <v>119.8</v>
      </c>
      <c r="J3097">
        <v>5</v>
      </c>
      <c r="K3097">
        <v>294.70999999999998</v>
      </c>
      <c r="L3097" s="11" t="s">
        <v>11925</v>
      </c>
      <c r="M3097" s="12" t="s">
        <v>6</v>
      </c>
      <c r="N3097" s="12" t="s">
        <v>6</v>
      </c>
      <c r="O3097" s="12">
        <v>565</v>
      </c>
      <c r="P3097" s="12" t="s">
        <v>6</v>
      </c>
      <c r="Q3097" s="12" t="s">
        <v>6</v>
      </c>
      <c r="R3097">
        <v>3096</v>
      </c>
    </row>
    <row r="3098" spans="1:18" ht="15" x14ac:dyDescent="0.45">
      <c r="A3098">
        <v>28369</v>
      </c>
      <c r="B3098">
        <v>23</v>
      </c>
      <c r="C3098">
        <v>34.270000000000003</v>
      </c>
      <c r="D3098">
        <v>62</v>
      </c>
      <c r="E3098">
        <v>91.9</v>
      </c>
      <c r="F3098">
        <v>33</v>
      </c>
      <c r="G3098">
        <v>49.8</v>
      </c>
      <c r="H3098">
        <v>75</v>
      </c>
      <c r="I3098">
        <v>118.7</v>
      </c>
      <c r="J3098">
        <v>193</v>
      </c>
      <c r="K3098">
        <v>294.67</v>
      </c>
      <c r="L3098" s="11" t="s">
        <v>11928</v>
      </c>
      <c r="M3098" s="12" t="s">
        <v>6</v>
      </c>
      <c r="N3098" s="12">
        <v>715</v>
      </c>
      <c r="O3098" s="12" t="s">
        <v>6</v>
      </c>
      <c r="P3098" s="12" t="s">
        <v>6</v>
      </c>
      <c r="Q3098" s="12" t="s">
        <v>6</v>
      </c>
      <c r="R3098">
        <v>3097</v>
      </c>
    </row>
    <row r="3099" spans="1:18" ht="15" x14ac:dyDescent="0.45">
      <c r="A3099">
        <v>17435</v>
      </c>
      <c r="B3099">
        <v>6</v>
      </c>
      <c r="C3099">
        <v>93</v>
      </c>
      <c r="D3099">
        <v>5</v>
      </c>
      <c r="E3099">
        <v>77.5</v>
      </c>
      <c r="F3099">
        <v>3</v>
      </c>
      <c r="G3099">
        <v>46.5</v>
      </c>
      <c r="H3099">
        <v>5</v>
      </c>
      <c r="I3099">
        <v>77.5</v>
      </c>
      <c r="J3099">
        <v>19</v>
      </c>
      <c r="K3099">
        <v>294.5</v>
      </c>
      <c r="L3099" s="11" t="s">
        <v>11927</v>
      </c>
      <c r="M3099" s="12" t="s">
        <v>6</v>
      </c>
      <c r="N3099" s="12" t="s">
        <v>6</v>
      </c>
      <c r="O3099" s="12" t="s">
        <v>6</v>
      </c>
      <c r="P3099" s="12" t="s">
        <v>6</v>
      </c>
      <c r="Q3099" s="12">
        <v>491</v>
      </c>
      <c r="R3099">
        <v>3098</v>
      </c>
    </row>
    <row r="3100" spans="1:18" ht="15" x14ac:dyDescent="0.45">
      <c r="A3100">
        <v>13683</v>
      </c>
      <c r="B3100">
        <v>6</v>
      </c>
      <c r="C3100">
        <v>88.21</v>
      </c>
      <c r="D3100">
        <v>5</v>
      </c>
      <c r="E3100">
        <v>73.31</v>
      </c>
      <c r="F3100">
        <v>5</v>
      </c>
      <c r="G3100">
        <v>74.5</v>
      </c>
      <c r="H3100">
        <v>4</v>
      </c>
      <c r="I3100">
        <v>58.41</v>
      </c>
      <c r="J3100">
        <v>20</v>
      </c>
      <c r="K3100">
        <v>294.42999999999995</v>
      </c>
      <c r="L3100" s="11" t="s">
        <v>11926</v>
      </c>
      <c r="M3100" s="12" t="s">
        <v>6</v>
      </c>
      <c r="N3100" s="12" t="s">
        <v>6</v>
      </c>
      <c r="O3100" s="12" t="s">
        <v>6</v>
      </c>
      <c r="P3100" s="12">
        <v>760</v>
      </c>
      <c r="Q3100" s="12" t="s">
        <v>6</v>
      </c>
      <c r="R3100">
        <v>3099</v>
      </c>
    </row>
    <row r="3101" spans="1:18" ht="15" x14ac:dyDescent="0.45">
      <c r="A3101">
        <v>27221</v>
      </c>
      <c r="D3101">
        <v>10</v>
      </c>
      <c r="E3101">
        <v>48</v>
      </c>
      <c r="F3101">
        <v>25</v>
      </c>
      <c r="G3101">
        <v>121.62</v>
      </c>
      <c r="H3101">
        <v>24</v>
      </c>
      <c r="I3101">
        <v>124.8</v>
      </c>
      <c r="J3101">
        <v>59</v>
      </c>
      <c r="K3101">
        <v>294.42</v>
      </c>
      <c r="L3101" s="11" t="s">
        <v>11928</v>
      </c>
      <c r="M3101" s="12" t="s">
        <v>6</v>
      </c>
      <c r="N3101" s="12">
        <v>716</v>
      </c>
      <c r="O3101" s="12" t="s">
        <v>6</v>
      </c>
      <c r="P3101" s="12" t="s">
        <v>6</v>
      </c>
      <c r="Q3101" s="12" t="s">
        <v>6</v>
      </c>
      <c r="R3101">
        <v>3100</v>
      </c>
    </row>
    <row r="3102" spans="1:18" ht="15" x14ac:dyDescent="0.45">
      <c r="A3102">
        <v>18252</v>
      </c>
      <c r="B3102">
        <v>5</v>
      </c>
      <c r="C3102">
        <v>56</v>
      </c>
      <c r="D3102">
        <v>7</v>
      </c>
      <c r="E3102">
        <v>78.400000000000006</v>
      </c>
      <c r="F3102">
        <v>12</v>
      </c>
      <c r="G3102">
        <v>136</v>
      </c>
      <c r="H3102">
        <v>2</v>
      </c>
      <c r="I3102">
        <v>24</v>
      </c>
      <c r="J3102">
        <v>26</v>
      </c>
      <c r="K3102">
        <v>294.39999999999998</v>
      </c>
      <c r="L3102" s="11" t="s">
        <v>11925</v>
      </c>
      <c r="M3102" s="12" t="s">
        <v>6</v>
      </c>
      <c r="N3102" s="12" t="s">
        <v>6</v>
      </c>
      <c r="O3102" s="12">
        <v>566</v>
      </c>
      <c r="P3102" s="12" t="s">
        <v>6</v>
      </c>
      <c r="Q3102" s="12" t="s">
        <v>6</v>
      </c>
      <c r="R3102">
        <v>3101</v>
      </c>
    </row>
    <row r="3103" spans="1:18" ht="15" x14ac:dyDescent="0.45">
      <c r="A3103">
        <v>28688</v>
      </c>
      <c r="B3103">
        <v>2</v>
      </c>
      <c r="C3103">
        <v>36.799999999999997</v>
      </c>
      <c r="D3103">
        <v>1</v>
      </c>
      <c r="E3103">
        <v>18.399999999999999</v>
      </c>
      <c r="F3103">
        <v>2</v>
      </c>
      <c r="G3103">
        <v>36.799999999999997</v>
      </c>
      <c r="H3103">
        <v>11</v>
      </c>
      <c r="I3103">
        <v>202.4</v>
      </c>
      <c r="J3103">
        <v>16</v>
      </c>
      <c r="K3103">
        <v>294.39999999999998</v>
      </c>
      <c r="L3103" s="11" t="s">
        <v>11926</v>
      </c>
      <c r="M3103" s="12" t="s">
        <v>6</v>
      </c>
      <c r="N3103" s="12" t="s">
        <v>6</v>
      </c>
      <c r="O3103" s="12" t="s">
        <v>6</v>
      </c>
      <c r="P3103" s="12">
        <v>761</v>
      </c>
      <c r="Q3103" s="12" t="s">
        <v>6</v>
      </c>
      <c r="R3103">
        <v>3102</v>
      </c>
    </row>
    <row r="3104" spans="1:18" ht="15" x14ac:dyDescent="0.45">
      <c r="A3104">
        <v>11028</v>
      </c>
      <c r="B3104">
        <v>6</v>
      </c>
      <c r="C3104">
        <v>87</v>
      </c>
      <c r="F3104">
        <v>11</v>
      </c>
      <c r="G3104">
        <v>152.9</v>
      </c>
      <c r="H3104">
        <v>4</v>
      </c>
      <c r="I3104">
        <v>54.49</v>
      </c>
      <c r="J3104">
        <v>21</v>
      </c>
      <c r="K3104">
        <v>294.39</v>
      </c>
      <c r="L3104" s="11" t="s">
        <v>11927</v>
      </c>
      <c r="M3104" s="12" t="s">
        <v>6</v>
      </c>
      <c r="N3104" s="12" t="s">
        <v>6</v>
      </c>
      <c r="O3104" s="12" t="s">
        <v>6</v>
      </c>
      <c r="P3104" s="12" t="s">
        <v>6</v>
      </c>
      <c r="Q3104" s="12">
        <v>492</v>
      </c>
      <c r="R3104">
        <v>3103</v>
      </c>
    </row>
    <row r="3105" spans="1:18" ht="15" x14ac:dyDescent="0.45">
      <c r="A3105">
        <v>31341</v>
      </c>
      <c r="B3105">
        <v>5</v>
      </c>
      <c r="C3105">
        <v>47.5</v>
      </c>
      <c r="D3105">
        <v>1</v>
      </c>
      <c r="E3105">
        <v>9.9</v>
      </c>
      <c r="F3105">
        <v>17</v>
      </c>
      <c r="G3105">
        <v>167.51</v>
      </c>
      <c r="H3105">
        <v>7</v>
      </c>
      <c r="I3105">
        <v>69.3</v>
      </c>
      <c r="J3105">
        <v>30</v>
      </c>
      <c r="K3105">
        <v>294.20999999999998</v>
      </c>
      <c r="L3105" s="11" t="s">
        <v>11926</v>
      </c>
      <c r="M3105" s="12" t="s">
        <v>6</v>
      </c>
      <c r="N3105" s="12" t="s">
        <v>6</v>
      </c>
      <c r="O3105" s="12" t="s">
        <v>6</v>
      </c>
      <c r="P3105" s="12">
        <v>762</v>
      </c>
      <c r="Q3105" s="12" t="s">
        <v>6</v>
      </c>
      <c r="R3105">
        <v>3104</v>
      </c>
    </row>
    <row r="3106" spans="1:18" ht="15" x14ac:dyDescent="0.45">
      <c r="A3106">
        <v>32052</v>
      </c>
      <c r="F3106">
        <v>21</v>
      </c>
      <c r="G3106">
        <v>186.18</v>
      </c>
      <c r="H3106">
        <v>12</v>
      </c>
      <c r="I3106">
        <v>108</v>
      </c>
      <c r="J3106">
        <v>33</v>
      </c>
      <c r="K3106">
        <v>294.18</v>
      </c>
      <c r="L3106" s="11" t="s">
        <v>11925</v>
      </c>
      <c r="M3106" s="12" t="s">
        <v>6</v>
      </c>
      <c r="N3106" s="12" t="s">
        <v>6</v>
      </c>
      <c r="O3106" s="12">
        <v>567</v>
      </c>
      <c r="P3106" s="12" t="s">
        <v>6</v>
      </c>
      <c r="Q3106" s="12" t="s">
        <v>6</v>
      </c>
      <c r="R3106">
        <v>3105</v>
      </c>
    </row>
    <row r="3107" spans="1:18" ht="15" x14ac:dyDescent="0.45">
      <c r="A3107">
        <v>14048</v>
      </c>
      <c r="B3107">
        <v>21</v>
      </c>
      <c r="C3107">
        <v>294</v>
      </c>
      <c r="J3107">
        <v>21</v>
      </c>
      <c r="K3107">
        <v>294</v>
      </c>
      <c r="L3107" s="11" t="s">
        <v>11926</v>
      </c>
      <c r="M3107" s="12" t="s">
        <v>6</v>
      </c>
      <c r="N3107" s="12" t="s">
        <v>6</v>
      </c>
      <c r="O3107" s="12" t="s">
        <v>6</v>
      </c>
      <c r="P3107" s="12">
        <v>763</v>
      </c>
      <c r="Q3107" s="12" t="s">
        <v>6</v>
      </c>
      <c r="R3107">
        <v>3106</v>
      </c>
    </row>
    <row r="3108" spans="1:18" ht="15" x14ac:dyDescent="0.45">
      <c r="A3108">
        <v>16422</v>
      </c>
      <c r="B3108">
        <v>22</v>
      </c>
      <c r="C3108">
        <v>107.8</v>
      </c>
      <c r="D3108">
        <v>8</v>
      </c>
      <c r="E3108">
        <v>39.200000000000003</v>
      </c>
      <c r="F3108">
        <v>8</v>
      </c>
      <c r="G3108">
        <v>39.200000000000003</v>
      </c>
      <c r="H3108">
        <v>22</v>
      </c>
      <c r="I3108">
        <v>107.8</v>
      </c>
      <c r="J3108">
        <v>60</v>
      </c>
      <c r="K3108">
        <v>294</v>
      </c>
      <c r="L3108" s="11" t="s">
        <v>11928</v>
      </c>
      <c r="M3108" s="12" t="s">
        <v>6</v>
      </c>
      <c r="N3108" s="12">
        <v>717</v>
      </c>
      <c r="O3108" s="12" t="s">
        <v>6</v>
      </c>
      <c r="P3108" s="12" t="s">
        <v>6</v>
      </c>
      <c r="Q3108" s="12" t="s">
        <v>6</v>
      </c>
      <c r="R3108">
        <v>3107</v>
      </c>
    </row>
    <row r="3109" spans="1:18" ht="15" x14ac:dyDescent="0.45">
      <c r="A3109">
        <v>31503</v>
      </c>
      <c r="B3109">
        <v>55</v>
      </c>
      <c r="C3109">
        <v>66</v>
      </c>
      <c r="D3109">
        <v>54</v>
      </c>
      <c r="E3109">
        <v>78.900000000000006</v>
      </c>
      <c r="F3109">
        <v>51</v>
      </c>
      <c r="G3109">
        <v>75.900000000000006</v>
      </c>
      <c r="H3109">
        <v>49</v>
      </c>
      <c r="I3109">
        <v>73.14</v>
      </c>
      <c r="J3109">
        <v>209</v>
      </c>
      <c r="K3109">
        <v>293.94</v>
      </c>
      <c r="L3109" s="11" t="s">
        <v>11927</v>
      </c>
      <c r="M3109" s="12" t="s">
        <v>6</v>
      </c>
      <c r="N3109" s="12" t="s">
        <v>6</v>
      </c>
      <c r="O3109" s="12" t="s">
        <v>6</v>
      </c>
      <c r="P3109" s="12" t="s">
        <v>6</v>
      </c>
      <c r="Q3109" s="12">
        <v>493</v>
      </c>
      <c r="R3109">
        <v>3108</v>
      </c>
    </row>
    <row r="3110" spans="1:18" ht="15" x14ac:dyDescent="0.45">
      <c r="A3110">
        <v>32204</v>
      </c>
      <c r="F3110">
        <v>59</v>
      </c>
      <c r="G3110">
        <v>293.8</v>
      </c>
      <c r="J3110">
        <v>59</v>
      </c>
      <c r="K3110">
        <v>293.8</v>
      </c>
      <c r="L3110" s="11" t="s">
        <v>6</v>
      </c>
      <c r="M3110" s="12" t="s">
        <v>6</v>
      </c>
      <c r="N3110" s="12" t="s">
        <v>6</v>
      </c>
      <c r="O3110" s="12" t="s">
        <v>6</v>
      </c>
      <c r="P3110" s="12" t="s">
        <v>6</v>
      </c>
      <c r="Q3110" s="12" t="s">
        <v>6</v>
      </c>
      <c r="R3110">
        <v>3109</v>
      </c>
    </row>
    <row r="3111" spans="1:18" ht="15" x14ac:dyDescent="0.45">
      <c r="A3111">
        <v>31205</v>
      </c>
      <c r="B3111">
        <v>2</v>
      </c>
      <c r="C3111">
        <v>83.8</v>
      </c>
      <c r="D3111">
        <v>3</v>
      </c>
      <c r="E3111">
        <v>125.7</v>
      </c>
      <c r="F3111">
        <v>2</v>
      </c>
      <c r="G3111">
        <v>83.8</v>
      </c>
      <c r="J3111">
        <v>7</v>
      </c>
      <c r="K3111">
        <v>293.3</v>
      </c>
      <c r="L3111" s="11" t="s">
        <v>11926</v>
      </c>
      <c r="M3111" s="12" t="s">
        <v>6</v>
      </c>
      <c r="N3111" s="12" t="s">
        <v>6</v>
      </c>
      <c r="O3111" s="12" t="s">
        <v>6</v>
      </c>
      <c r="P3111" s="12">
        <v>764</v>
      </c>
      <c r="Q3111" s="12" t="s">
        <v>6</v>
      </c>
      <c r="R3111">
        <v>3110</v>
      </c>
    </row>
    <row r="3112" spans="1:18" ht="15" x14ac:dyDescent="0.45">
      <c r="A3112">
        <v>29947</v>
      </c>
      <c r="B3112">
        <v>47</v>
      </c>
      <c r="C3112">
        <v>54.8</v>
      </c>
      <c r="D3112">
        <v>62</v>
      </c>
      <c r="E3112">
        <v>73</v>
      </c>
      <c r="F3112">
        <v>69</v>
      </c>
      <c r="G3112">
        <v>81.400000000000006</v>
      </c>
      <c r="H3112">
        <v>71</v>
      </c>
      <c r="I3112">
        <v>83.5</v>
      </c>
      <c r="J3112">
        <v>249</v>
      </c>
      <c r="K3112">
        <v>292.7</v>
      </c>
      <c r="L3112" s="11" t="s">
        <v>11925</v>
      </c>
      <c r="M3112" s="12" t="s">
        <v>6</v>
      </c>
      <c r="N3112" s="12" t="s">
        <v>6</v>
      </c>
      <c r="O3112" s="12">
        <v>568</v>
      </c>
      <c r="P3112" s="12" t="s">
        <v>6</v>
      </c>
      <c r="Q3112" s="12" t="s">
        <v>6</v>
      </c>
      <c r="R3112">
        <v>3111</v>
      </c>
    </row>
    <row r="3113" spans="1:18" ht="15" x14ac:dyDescent="0.45">
      <c r="A3113">
        <v>29618</v>
      </c>
      <c r="B3113">
        <v>57</v>
      </c>
      <c r="C3113">
        <v>68.2</v>
      </c>
      <c r="D3113">
        <v>39</v>
      </c>
      <c r="E3113">
        <v>46.8</v>
      </c>
      <c r="F3113">
        <v>92</v>
      </c>
      <c r="G3113">
        <v>110.4</v>
      </c>
      <c r="H3113">
        <v>56</v>
      </c>
      <c r="I3113">
        <v>67.2</v>
      </c>
      <c r="J3113">
        <v>244</v>
      </c>
      <c r="K3113">
        <v>292.60000000000002</v>
      </c>
      <c r="L3113" s="11" t="s">
        <v>11925</v>
      </c>
      <c r="M3113" s="12" t="s">
        <v>6</v>
      </c>
      <c r="N3113" s="12" t="s">
        <v>6</v>
      </c>
      <c r="O3113" s="12">
        <v>569</v>
      </c>
      <c r="P3113" s="12" t="s">
        <v>6</v>
      </c>
      <c r="Q3113" s="12" t="s">
        <v>6</v>
      </c>
      <c r="R3113">
        <v>3112</v>
      </c>
    </row>
    <row r="3114" spans="1:18" ht="15" x14ac:dyDescent="0.45">
      <c r="A3114">
        <v>23157</v>
      </c>
      <c r="B3114">
        <v>16</v>
      </c>
      <c r="C3114">
        <v>35.020000000000003</v>
      </c>
      <c r="D3114">
        <v>57</v>
      </c>
      <c r="E3114">
        <v>124.04</v>
      </c>
      <c r="F3114">
        <v>28</v>
      </c>
      <c r="G3114">
        <v>56</v>
      </c>
      <c r="H3114">
        <v>39</v>
      </c>
      <c r="I3114">
        <v>77.52</v>
      </c>
      <c r="J3114">
        <v>140</v>
      </c>
      <c r="K3114">
        <v>292.58</v>
      </c>
      <c r="L3114" s="11" t="s">
        <v>11925</v>
      </c>
      <c r="M3114" s="12" t="s">
        <v>6</v>
      </c>
      <c r="N3114" s="12" t="s">
        <v>6</v>
      </c>
      <c r="O3114" s="12">
        <v>570</v>
      </c>
      <c r="P3114" s="12" t="s">
        <v>6</v>
      </c>
      <c r="Q3114" s="12" t="s">
        <v>6</v>
      </c>
      <c r="R3114">
        <v>3113</v>
      </c>
    </row>
    <row r="3115" spans="1:18" ht="15" x14ac:dyDescent="0.45">
      <c r="A3115">
        <v>11035</v>
      </c>
      <c r="B3115">
        <v>4</v>
      </c>
      <c r="C3115">
        <v>78</v>
      </c>
      <c r="D3115">
        <v>2</v>
      </c>
      <c r="E3115">
        <v>39</v>
      </c>
      <c r="F3115">
        <v>3</v>
      </c>
      <c r="G3115">
        <v>58.5</v>
      </c>
      <c r="H3115">
        <v>6</v>
      </c>
      <c r="I3115">
        <v>117</v>
      </c>
      <c r="J3115">
        <v>15</v>
      </c>
      <c r="K3115">
        <v>292.5</v>
      </c>
      <c r="L3115" s="11" t="s">
        <v>11925</v>
      </c>
      <c r="M3115" s="12" t="s">
        <v>6</v>
      </c>
      <c r="N3115" s="12" t="s">
        <v>6</v>
      </c>
      <c r="O3115" s="12">
        <v>571</v>
      </c>
      <c r="P3115" s="12" t="s">
        <v>6</v>
      </c>
      <c r="Q3115" s="12" t="s">
        <v>6</v>
      </c>
      <c r="R3115">
        <v>3114</v>
      </c>
    </row>
    <row r="3116" spans="1:18" ht="15" x14ac:dyDescent="0.45">
      <c r="A3116">
        <v>16060</v>
      </c>
      <c r="B3116">
        <v>2</v>
      </c>
      <c r="C3116">
        <v>25.8</v>
      </c>
      <c r="D3116">
        <v>10</v>
      </c>
      <c r="E3116">
        <v>129</v>
      </c>
      <c r="F3116">
        <v>7</v>
      </c>
      <c r="G3116">
        <v>88.5</v>
      </c>
      <c r="H3116">
        <v>4</v>
      </c>
      <c r="I3116">
        <v>49.2</v>
      </c>
      <c r="J3116">
        <v>23</v>
      </c>
      <c r="K3116">
        <v>292.5</v>
      </c>
      <c r="L3116" s="11" t="s">
        <v>11928</v>
      </c>
      <c r="M3116" s="12" t="s">
        <v>6</v>
      </c>
      <c r="N3116" s="12">
        <v>718</v>
      </c>
      <c r="O3116" s="12" t="s">
        <v>6</v>
      </c>
      <c r="P3116" s="12" t="s">
        <v>6</v>
      </c>
      <c r="Q3116" s="12" t="s">
        <v>6</v>
      </c>
      <c r="R3116">
        <v>3115</v>
      </c>
    </row>
    <row r="3117" spans="1:18" ht="15" x14ac:dyDescent="0.45">
      <c r="A3117">
        <v>17090</v>
      </c>
      <c r="B3117">
        <v>3</v>
      </c>
      <c r="C3117">
        <v>97.5</v>
      </c>
      <c r="D3117">
        <v>1</v>
      </c>
      <c r="E3117">
        <v>32.5</v>
      </c>
      <c r="F3117">
        <v>3</v>
      </c>
      <c r="G3117">
        <v>97.5</v>
      </c>
      <c r="H3117">
        <v>2</v>
      </c>
      <c r="I3117">
        <v>65</v>
      </c>
      <c r="J3117">
        <v>9</v>
      </c>
      <c r="K3117">
        <v>292.5</v>
      </c>
      <c r="L3117" s="11" t="s">
        <v>11928</v>
      </c>
      <c r="M3117" s="12" t="s">
        <v>6</v>
      </c>
      <c r="N3117" s="12">
        <v>719</v>
      </c>
      <c r="O3117" s="12" t="s">
        <v>6</v>
      </c>
      <c r="P3117" s="12" t="s">
        <v>6</v>
      </c>
      <c r="Q3117" s="12" t="s">
        <v>6</v>
      </c>
      <c r="R3117">
        <v>3116</v>
      </c>
    </row>
    <row r="3118" spans="1:18" ht="15" x14ac:dyDescent="0.45">
      <c r="A3118">
        <v>17450</v>
      </c>
      <c r="B3118">
        <v>1</v>
      </c>
      <c r="C3118">
        <v>58.5</v>
      </c>
      <c r="D3118">
        <v>1</v>
      </c>
      <c r="E3118">
        <v>58.5</v>
      </c>
      <c r="F3118">
        <v>1</v>
      </c>
      <c r="G3118">
        <v>58.5</v>
      </c>
      <c r="H3118">
        <v>2</v>
      </c>
      <c r="I3118">
        <v>117</v>
      </c>
      <c r="J3118">
        <v>5</v>
      </c>
      <c r="K3118">
        <v>292.5</v>
      </c>
      <c r="L3118" s="11" t="s">
        <v>11926</v>
      </c>
      <c r="M3118" s="12" t="s">
        <v>6</v>
      </c>
      <c r="N3118" s="12" t="s">
        <v>6</v>
      </c>
      <c r="O3118" s="12" t="s">
        <v>6</v>
      </c>
      <c r="P3118" s="12">
        <v>765</v>
      </c>
      <c r="Q3118" s="12" t="s">
        <v>6</v>
      </c>
      <c r="R3118">
        <v>3117</v>
      </c>
    </row>
    <row r="3119" spans="1:18" ht="15" x14ac:dyDescent="0.45">
      <c r="A3119">
        <v>23463</v>
      </c>
      <c r="B3119">
        <v>7</v>
      </c>
      <c r="C3119">
        <v>52.5</v>
      </c>
      <c r="D3119">
        <v>11</v>
      </c>
      <c r="E3119">
        <v>82.5</v>
      </c>
      <c r="F3119">
        <v>16</v>
      </c>
      <c r="G3119">
        <v>120</v>
      </c>
      <c r="H3119">
        <v>5</v>
      </c>
      <c r="I3119">
        <v>37.5</v>
      </c>
      <c r="J3119">
        <v>39</v>
      </c>
      <c r="K3119">
        <v>292.5</v>
      </c>
      <c r="L3119" s="11" t="s">
        <v>11926</v>
      </c>
      <c r="M3119" s="12" t="s">
        <v>6</v>
      </c>
      <c r="N3119" s="12" t="s">
        <v>6</v>
      </c>
      <c r="O3119" s="12" t="s">
        <v>6</v>
      </c>
      <c r="P3119" s="12">
        <v>766</v>
      </c>
      <c r="Q3119" s="12" t="s">
        <v>6</v>
      </c>
      <c r="R3119">
        <v>3118</v>
      </c>
    </row>
    <row r="3120" spans="1:18" ht="15" x14ac:dyDescent="0.45">
      <c r="A3120">
        <v>29484</v>
      </c>
      <c r="D3120">
        <v>23</v>
      </c>
      <c r="E3120">
        <v>103.5</v>
      </c>
      <c r="F3120">
        <v>28</v>
      </c>
      <c r="G3120">
        <v>126</v>
      </c>
      <c r="H3120">
        <v>14</v>
      </c>
      <c r="I3120">
        <v>63</v>
      </c>
      <c r="J3120">
        <v>65</v>
      </c>
      <c r="K3120">
        <v>292.5</v>
      </c>
      <c r="L3120" s="11" t="s">
        <v>11928</v>
      </c>
      <c r="M3120" s="12" t="s">
        <v>6</v>
      </c>
      <c r="N3120" s="12">
        <v>720</v>
      </c>
      <c r="O3120" s="12" t="s">
        <v>6</v>
      </c>
      <c r="P3120" s="12" t="s">
        <v>6</v>
      </c>
      <c r="Q3120" s="12" t="s">
        <v>6</v>
      </c>
      <c r="R3120">
        <v>3119</v>
      </c>
    </row>
    <row r="3121" spans="1:18" ht="15" x14ac:dyDescent="0.45">
      <c r="A3121">
        <v>31738</v>
      </c>
      <c r="D3121">
        <v>2</v>
      </c>
      <c r="E3121">
        <v>73.8</v>
      </c>
      <c r="F3121">
        <v>3</v>
      </c>
      <c r="G3121">
        <v>107.75</v>
      </c>
      <c r="H3121">
        <v>3</v>
      </c>
      <c r="I3121">
        <v>110.7</v>
      </c>
      <c r="J3121">
        <v>8</v>
      </c>
      <c r="K3121">
        <v>292.25</v>
      </c>
      <c r="L3121" s="11" t="s">
        <v>11925</v>
      </c>
      <c r="M3121" s="12" t="s">
        <v>6</v>
      </c>
      <c r="N3121" s="12" t="s">
        <v>6</v>
      </c>
      <c r="O3121" s="12">
        <v>572</v>
      </c>
      <c r="P3121" s="12" t="s">
        <v>6</v>
      </c>
      <c r="Q3121" s="12" t="s">
        <v>6</v>
      </c>
      <c r="R3121">
        <v>3120</v>
      </c>
    </row>
    <row r="3122" spans="1:18" ht="15" x14ac:dyDescent="0.45">
      <c r="A3122">
        <v>18095</v>
      </c>
      <c r="B3122">
        <v>25</v>
      </c>
      <c r="C3122">
        <v>69.56</v>
      </c>
      <c r="D3122">
        <v>14</v>
      </c>
      <c r="E3122">
        <v>39.200000000000003</v>
      </c>
      <c r="F3122">
        <v>33</v>
      </c>
      <c r="G3122">
        <v>92.4</v>
      </c>
      <c r="H3122">
        <v>32</v>
      </c>
      <c r="I3122">
        <v>91</v>
      </c>
      <c r="J3122">
        <v>104</v>
      </c>
      <c r="K3122">
        <v>292.16000000000003</v>
      </c>
      <c r="L3122" s="11" t="s">
        <v>11926</v>
      </c>
      <c r="M3122" s="12" t="s">
        <v>6</v>
      </c>
      <c r="N3122" s="12" t="s">
        <v>6</v>
      </c>
      <c r="O3122" s="12" t="s">
        <v>6</v>
      </c>
      <c r="P3122" s="12">
        <v>767</v>
      </c>
      <c r="Q3122" s="12" t="s">
        <v>6</v>
      </c>
      <c r="R3122">
        <v>3121</v>
      </c>
    </row>
    <row r="3123" spans="1:18" ht="15" x14ac:dyDescent="0.45">
      <c r="A3123">
        <v>12430</v>
      </c>
      <c r="B3123">
        <v>25</v>
      </c>
      <c r="C3123">
        <v>112.5</v>
      </c>
      <c r="D3123">
        <v>18</v>
      </c>
      <c r="E3123">
        <v>80.64</v>
      </c>
      <c r="F3123">
        <v>9</v>
      </c>
      <c r="G3123">
        <v>40.5</v>
      </c>
      <c r="H3123">
        <v>13</v>
      </c>
      <c r="I3123">
        <v>58.5</v>
      </c>
      <c r="J3123">
        <v>65</v>
      </c>
      <c r="K3123">
        <v>292.14</v>
      </c>
      <c r="L3123" s="11" t="s">
        <v>11927</v>
      </c>
      <c r="M3123" s="12" t="s">
        <v>6</v>
      </c>
      <c r="N3123" s="12" t="s">
        <v>6</v>
      </c>
      <c r="O3123" s="12" t="s">
        <v>6</v>
      </c>
      <c r="P3123" s="12" t="s">
        <v>6</v>
      </c>
      <c r="Q3123" s="12">
        <v>494</v>
      </c>
      <c r="R3123">
        <v>3122</v>
      </c>
    </row>
    <row r="3124" spans="1:18" ht="15" x14ac:dyDescent="0.45">
      <c r="A3124">
        <v>11009</v>
      </c>
      <c r="B3124">
        <v>2</v>
      </c>
      <c r="C3124">
        <v>73</v>
      </c>
      <c r="D3124">
        <v>2</v>
      </c>
      <c r="E3124">
        <v>73</v>
      </c>
      <c r="F3124">
        <v>4</v>
      </c>
      <c r="G3124">
        <v>146</v>
      </c>
      <c r="J3124">
        <v>8</v>
      </c>
      <c r="K3124">
        <v>292</v>
      </c>
      <c r="L3124" s="11" t="s">
        <v>11927</v>
      </c>
      <c r="M3124" s="12" t="s">
        <v>6</v>
      </c>
      <c r="N3124" s="12" t="s">
        <v>6</v>
      </c>
      <c r="O3124" s="12" t="s">
        <v>6</v>
      </c>
      <c r="P3124" s="12" t="s">
        <v>6</v>
      </c>
      <c r="Q3124" s="12">
        <v>495</v>
      </c>
      <c r="R3124">
        <v>3123</v>
      </c>
    </row>
    <row r="3125" spans="1:18" ht="15" x14ac:dyDescent="0.45">
      <c r="A3125">
        <v>32048</v>
      </c>
      <c r="F3125">
        <v>21</v>
      </c>
      <c r="G3125">
        <v>174.4</v>
      </c>
      <c r="H3125">
        <v>14</v>
      </c>
      <c r="I3125">
        <v>117.6</v>
      </c>
      <c r="J3125">
        <v>35</v>
      </c>
      <c r="K3125">
        <v>292</v>
      </c>
      <c r="L3125" s="11" t="s">
        <v>11925</v>
      </c>
      <c r="M3125" s="12" t="s">
        <v>6</v>
      </c>
      <c r="N3125" s="12" t="s">
        <v>6</v>
      </c>
      <c r="O3125" s="12">
        <v>573</v>
      </c>
      <c r="P3125" s="12" t="s">
        <v>6</v>
      </c>
      <c r="Q3125" s="12" t="s">
        <v>6</v>
      </c>
      <c r="R3125">
        <v>3124</v>
      </c>
    </row>
    <row r="3126" spans="1:18" ht="15" x14ac:dyDescent="0.45">
      <c r="A3126">
        <v>22928</v>
      </c>
      <c r="F3126">
        <v>2</v>
      </c>
      <c r="G3126">
        <v>191.81</v>
      </c>
      <c r="H3126">
        <v>1</v>
      </c>
      <c r="I3126">
        <v>99.9</v>
      </c>
      <c r="J3126">
        <v>3</v>
      </c>
      <c r="K3126">
        <v>291.71000000000004</v>
      </c>
      <c r="L3126" s="11" t="s">
        <v>11925</v>
      </c>
      <c r="M3126" s="12" t="s">
        <v>6</v>
      </c>
      <c r="N3126" s="12" t="s">
        <v>6</v>
      </c>
      <c r="O3126" s="12">
        <v>574</v>
      </c>
      <c r="P3126" s="12" t="s">
        <v>6</v>
      </c>
      <c r="Q3126" s="12" t="s">
        <v>6</v>
      </c>
      <c r="R3126">
        <v>3125</v>
      </c>
    </row>
    <row r="3127" spans="1:18" ht="15" x14ac:dyDescent="0.45">
      <c r="A3127">
        <v>27410</v>
      </c>
      <c r="D3127">
        <v>1</v>
      </c>
      <c r="E3127">
        <v>6.5</v>
      </c>
      <c r="F3127">
        <v>22</v>
      </c>
      <c r="G3127">
        <v>143</v>
      </c>
      <c r="H3127">
        <v>19</v>
      </c>
      <c r="I3127">
        <v>142.19999999999999</v>
      </c>
      <c r="J3127">
        <v>42</v>
      </c>
      <c r="K3127">
        <v>291.7</v>
      </c>
      <c r="L3127" s="11" t="s">
        <v>11927</v>
      </c>
      <c r="M3127" s="12" t="s">
        <v>6</v>
      </c>
      <c r="N3127" s="12" t="s">
        <v>6</v>
      </c>
      <c r="O3127" s="12" t="s">
        <v>6</v>
      </c>
      <c r="P3127" s="12" t="s">
        <v>6</v>
      </c>
      <c r="Q3127" s="12">
        <v>496</v>
      </c>
      <c r="R3127">
        <v>3126</v>
      </c>
    </row>
    <row r="3128" spans="1:18" ht="15" x14ac:dyDescent="0.45">
      <c r="A3128">
        <v>23246</v>
      </c>
      <c r="B3128">
        <v>5</v>
      </c>
      <c r="C3128">
        <v>81</v>
      </c>
      <c r="D3128">
        <v>4</v>
      </c>
      <c r="E3128">
        <v>64.8</v>
      </c>
      <c r="F3128">
        <v>5</v>
      </c>
      <c r="G3128">
        <v>81</v>
      </c>
      <c r="H3128">
        <v>4</v>
      </c>
      <c r="I3128">
        <v>64.8</v>
      </c>
      <c r="J3128">
        <v>18</v>
      </c>
      <c r="K3128">
        <v>291.60000000000002</v>
      </c>
      <c r="L3128" s="11" t="s">
        <v>11926</v>
      </c>
      <c r="M3128" s="12" t="s">
        <v>6</v>
      </c>
      <c r="N3128" s="12" t="s">
        <v>6</v>
      </c>
      <c r="O3128" s="12" t="s">
        <v>6</v>
      </c>
      <c r="P3128" s="12">
        <v>768</v>
      </c>
      <c r="Q3128" s="12" t="s">
        <v>6</v>
      </c>
      <c r="R3128">
        <v>3127</v>
      </c>
    </row>
    <row r="3129" spans="1:18" ht="15" x14ac:dyDescent="0.45">
      <c r="A3129">
        <v>23247</v>
      </c>
      <c r="B3129">
        <v>3</v>
      </c>
      <c r="C3129">
        <v>48.6</v>
      </c>
      <c r="D3129">
        <v>1</v>
      </c>
      <c r="E3129">
        <v>16.2</v>
      </c>
      <c r="F3129">
        <v>12</v>
      </c>
      <c r="G3129">
        <v>194.4</v>
      </c>
      <c r="H3129">
        <v>2</v>
      </c>
      <c r="I3129">
        <v>32.4</v>
      </c>
      <c r="J3129">
        <v>18</v>
      </c>
      <c r="K3129">
        <v>291.59999999999997</v>
      </c>
      <c r="L3129" s="11" t="s">
        <v>11926</v>
      </c>
      <c r="M3129" s="12" t="s">
        <v>6</v>
      </c>
      <c r="N3129" s="12" t="s">
        <v>6</v>
      </c>
      <c r="O3129" s="12" t="s">
        <v>6</v>
      </c>
      <c r="P3129" s="12">
        <v>769</v>
      </c>
      <c r="Q3129" s="12" t="s">
        <v>6</v>
      </c>
      <c r="R3129">
        <v>3128</v>
      </c>
    </row>
    <row r="3130" spans="1:18" ht="15" x14ac:dyDescent="0.45">
      <c r="A3130">
        <v>17448</v>
      </c>
      <c r="B3130">
        <v>3</v>
      </c>
      <c r="C3130">
        <v>171.7</v>
      </c>
      <c r="D3130">
        <v>2</v>
      </c>
      <c r="E3130">
        <v>119.8</v>
      </c>
      <c r="J3130">
        <v>5</v>
      </c>
      <c r="K3130">
        <v>291.5</v>
      </c>
      <c r="L3130" s="11" t="s">
        <v>11926</v>
      </c>
      <c r="M3130" s="12" t="s">
        <v>6</v>
      </c>
      <c r="N3130" s="12" t="s">
        <v>6</v>
      </c>
      <c r="O3130" s="12" t="s">
        <v>6</v>
      </c>
      <c r="P3130" s="12">
        <v>770</v>
      </c>
      <c r="Q3130" s="12" t="s">
        <v>6</v>
      </c>
      <c r="R3130">
        <v>3129</v>
      </c>
    </row>
    <row r="3131" spans="1:18" ht="15" x14ac:dyDescent="0.45">
      <c r="A3131">
        <v>29206</v>
      </c>
      <c r="B3131">
        <v>15</v>
      </c>
      <c r="C3131">
        <v>54</v>
      </c>
      <c r="D3131">
        <v>15</v>
      </c>
      <c r="E3131">
        <v>54</v>
      </c>
      <c r="F3131">
        <v>35</v>
      </c>
      <c r="G3131">
        <v>125.71</v>
      </c>
      <c r="H3131">
        <v>16</v>
      </c>
      <c r="I3131">
        <v>57.6</v>
      </c>
      <c r="J3131">
        <v>81</v>
      </c>
      <c r="K3131">
        <v>291.31</v>
      </c>
      <c r="L3131" s="11" t="s">
        <v>11925</v>
      </c>
      <c r="M3131" s="12" t="s">
        <v>6</v>
      </c>
      <c r="N3131" s="12" t="s">
        <v>6</v>
      </c>
      <c r="O3131" s="12">
        <v>575</v>
      </c>
      <c r="P3131" s="12" t="s">
        <v>6</v>
      </c>
      <c r="Q3131" s="12" t="s">
        <v>6</v>
      </c>
      <c r="R3131">
        <v>3130</v>
      </c>
    </row>
    <row r="3132" spans="1:18" ht="15" x14ac:dyDescent="0.45">
      <c r="A3132">
        <v>30555</v>
      </c>
      <c r="B3132">
        <v>3</v>
      </c>
      <c r="C3132">
        <v>62.4</v>
      </c>
      <c r="D3132">
        <v>4</v>
      </c>
      <c r="E3132">
        <v>83.2</v>
      </c>
      <c r="H3132">
        <v>7</v>
      </c>
      <c r="I3132">
        <v>145.6</v>
      </c>
      <c r="J3132">
        <v>14</v>
      </c>
      <c r="K3132">
        <v>291.2</v>
      </c>
      <c r="L3132" s="11" t="s">
        <v>11926</v>
      </c>
      <c r="M3132" s="12" t="s">
        <v>6</v>
      </c>
      <c r="N3132" s="12" t="s">
        <v>6</v>
      </c>
      <c r="O3132" s="12" t="s">
        <v>6</v>
      </c>
      <c r="P3132" s="12">
        <v>771</v>
      </c>
      <c r="Q3132" s="12" t="s">
        <v>6</v>
      </c>
      <c r="R3132">
        <v>3131</v>
      </c>
    </row>
    <row r="3133" spans="1:18" ht="15" x14ac:dyDescent="0.45">
      <c r="A3133">
        <v>29582</v>
      </c>
      <c r="B3133">
        <v>37</v>
      </c>
      <c r="C3133">
        <v>148</v>
      </c>
      <c r="D3133">
        <v>2</v>
      </c>
      <c r="E3133">
        <v>8</v>
      </c>
      <c r="F3133">
        <v>34</v>
      </c>
      <c r="G3133">
        <v>135.04</v>
      </c>
      <c r="J3133">
        <v>73</v>
      </c>
      <c r="K3133">
        <v>291.03999999999996</v>
      </c>
      <c r="L3133" s="11" t="s">
        <v>11928</v>
      </c>
      <c r="M3133" s="12" t="s">
        <v>6</v>
      </c>
      <c r="N3133" s="12">
        <v>721</v>
      </c>
      <c r="O3133" s="12" t="s">
        <v>6</v>
      </c>
      <c r="P3133" s="12" t="s">
        <v>6</v>
      </c>
      <c r="Q3133" s="12" t="s">
        <v>6</v>
      </c>
      <c r="R3133">
        <v>3132</v>
      </c>
    </row>
    <row r="3134" spans="1:18" ht="15" x14ac:dyDescent="0.45">
      <c r="A3134">
        <v>29343</v>
      </c>
      <c r="D3134">
        <v>25</v>
      </c>
      <c r="E3134">
        <v>70</v>
      </c>
      <c r="F3134">
        <v>46</v>
      </c>
      <c r="G3134">
        <v>128.13999999999999</v>
      </c>
      <c r="H3134">
        <v>33</v>
      </c>
      <c r="I3134">
        <v>92.4</v>
      </c>
      <c r="J3134">
        <v>104</v>
      </c>
      <c r="K3134">
        <v>290.53999999999996</v>
      </c>
      <c r="L3134" s="11" t="s">
        <v>11926</v>
      </c>
      <c r="M3134" s="12" t="s">
        <v>6</v>
      </c>
      <c r="N3134" s="12" t="s">
        <v>6</v>
      </c>
      <c r="O3134" s="12" t="s">
        <v>6</v>
      </c>
      <c r="P3134" s="12">
        <v>772</v>
      </c>
      <c r="Q3134" s="12" t="s">
        <v>6</v>
      </c>
      <c r="R3134">
        <v>3133</v>
      </c>
    </row>
    <row r="3135" spans="1:18" ht="15" x14ac:dyDescent="0.45">
      <c r="A3135">
        <v>16860</v>
      </c>
      <c r="B3135">
        <v>8</v>
      </c>
      <c r="C3135">
        <v>66.400000000000006</v>
      </c>
      <c r="D3135">
        <v>9</v>
      </c>
      <c r="E3135">
        <v>74.7</v>
      </c>
      <c r="F3135">
        <v>9</v>
      </c>
      <c r="G3135">
        <v>74.7</v>
      </c>
      <c r="H3135">
        <v>9</v>
      </c>
      <c r="I3135">
        <v>74.7</v>
      </c>
      <c r="J3135">
        <v>35</v>
      </c>
      <c r="K3135">
        <v>290.5</v>
      </c>
      <c r="L3135" s="11" t="s">
        <v>11926</v>
      </c>
      <c r="M3135" s="12" t="s">
        <v>6</v>
      </c>
      <c r="N3135" s="12" t="s">
        <v>6</v>
      </c>
      <c r="O3135" s="12" t="s">
        <v>6</v>
      </c>
      <c r="P3135" s="12">
        <v>773</v>
      </c>
      <c r="Q3135" s="12" t="s">
        <v>6</v>
      </c>
      <c r="R3135">
        <v>3134</v>
      </c>
    </row>
    <row r="3136" spans="1:18" ht="15" x14ac:dyDescent="0.45">
      <c r="A3136">
        <v>23169</v>
      </c>
      <c r="B3136">
        <v>38</v>
      </c>
      <c r="C3136">
        <v>102.6</v>
      </c>
      <c r="D3136">
        <v>34</v>
      </c>
      <c r="E3136">
        <v>90.92</v>
      </c>
      <c r="F3136">
        <v>21</v>
      </c>
      <c r="G3136">
        <v>56.48</v>
      </c>
      <c r="H3136">
        <v>15</v>
      </c>
      <c r="I3136">
        <v>40.5</v>
      </c>
      <c r="J3136">
        <v>108</v>
      </c>
      <c r="K3136">
        <v>290.5</v>
      </c>
      <c r="L3136" s="11" t="s">
        <v>11925</v>
      </c>
      <c r="M3136" s="12" t="s">
        <v>6</v>
      </c>
      <c r="N3136" s="12" t="s">
        <v>6</v>
      </c>
      <c r="O3136" s="12">
        <v>576</v>
      </c>
      <c r="P3136" s="12" t="s">
        <v>6</v>
      </c>
      <c r="Q3136" s="12" t="s">
        <v>6</v>
      </c>
      <c r="R3136">
        <v>3135</v>
      </c>
    </row>
    <row r="3137" spans="1:18" ht="15" x14ac:dyDescent="0.45">
      <c r="A3137">
        <v>29641</v>
      </c>
      <c r="B3137">
        <v>12</v>
      </c>
      <c r="C3137">
        <v>142.80000000000001</v>
      </c>
      <c r="D3137">
        <v>10</v>
      </c>
      <c r="E3137">
        <v>123</v>
      </c>
      <c r="F3137">
        <v>2</v>
      </c>
      <c r="G3137">
        <v>24.6</v>
      </c>
      <c r="J3137">
        <v>24</v>
      </c>
      <c r="K3137">
        <v>290.40000000000003</v>
      </c>
      <c r="L3137" s="11" t="s">
        <v>11928</v>
      </c>
      <c r="M3137" s="12" t="s">
        <v>6</v>
      </c>
      <c r="N3137" s="12">
        <v>722</v>
      </c>
      <c r="O3137" s="12" t="s">
        <v>6</v>
      </c>
      <c r="P3137" s="12" t="s">
        <v>6</v>
      </c>
      <c r="Q3137" s="12" t="s">
        <v>6</v>
      </c>
      <c r="R3137">
        <v>3136</v>
      </c>
    </row>
    <row r="3138" spans="1:18" ht="15" x14ac:dyDescent="0.45">
      <c r="A3138">
        <v>14793</v>
      </c>
      <c r="B3138">
        <v>21</v>
      </c>
      <c r="C3138">
        <v>77.7</v>
      </c>
      <c r="D3138">
        <v>15</v>
      </c>
      <c r="E3138">
        <v>55.2</v>
      </c>
      <c r="F3138">
        <v>16</v>
      </c>
      <c r="G3138">
        <v>56</v>
      </c>
      <c r="H3138">
        <v>29</v>
      </c>
      <c r="I3138">
        <v>101.5</v>
      </c>
      <c r="J3138">
        <v>81</v>
      </c>
      <c r="K3138">
        <v>290.39999999999998</v>
      </c>
      <c r="L3138" s="11" t="s">
        <v>11928</v>
      </c>
      <c r="M3138" s="12" t="s">
        <v>6</v>
      </c>
      <c r="N3138" s="12">
        <v>723</v>
      </c>
      <c r="O3138" s="12" t="s">
        <v>6</v>
      </c>
      <c r="P3138" s="12" t="s">
        <v>6</v>
      </c>
      <c r="Q3138" s="12" t="s">
        <v>6</v>
      </c>
      <c r="R3138">
        <v>3137</v>
      </c>
    </row>
    <row r="3139" spans="1:18" ht="15" x14ac:dyDescent="0.45">
      <c r="A3139">
        <v>29299</v>
      </c>
      <c r="B3139">
        <v>21</v>
      </c>
      <c r="C3139">
        <v>92.4</v>
      </c>
      <c r="D3139">
        <v>12</v>
      </c>
      <c r="E3139">
        <v>52.8</v>
      </c>
      <c r="F3139">
        <v>18</v>
      </c>
      <c r="G3139">
        <v>79.2</v>
      </c>
      <c r="H3139">
        <v>15</v>
      </c>
      <c r="I3139">
        <v>66</v>
      </c>
      <c r="J3139">
        <v>66</v>
      </c>
      <c r="K3139">
        <v>290.39999999999998</v>
      </c>
      <c r="L3139" s="11" t="s">
        <v>11928</v>
      </c>
      <c r="M3139" s="12" t="s">
        <v>6</v>
      </c>
      <c r="N3139" s="12">
        <v>724</v>
      </c>
      <c r="O3139" s="12" t="s">
        <v>6</v>
      </c>
      <c r="P3139" s="12" t="s">
        <v>6</v>
      </c>
      <c r="Q3139" s="12" t="s">
        <v>6</v>
      </c>
      <c r="R3139">
        <v>3138</v>
      </c>
    </row>
    <row r="3140" spans="1:18" ht="15" x14ac:dyDescent="0.45">
      <c r="A3140">
        <v>15379</v>
      </c>
      <c r="B3140">
        <v>10</v>
      </c>
      <c r="C3140">
        <v>84</v>
      </c>
      <c r="D3140">
        <v>7</v>
      </c>
      <c r="E3140">
        <v>58.6</v>
      </c>
      <c r="F3140">
        <v>10</v>
      </c>
      <c r="G3140">
        <v>82</v>
      </c>
      <c r="H3140">
        <v>8</v>
      </c>
      <c r="I3140">
        <v>65.599999999999994</v>
      </c>
      <c r="J3140">
        <v>35</v>
      </c>
      <c r="K3140">
        <v>290.2</v>
      </c>
      <c r="L3140" s="11" t="s">
        <v>11926</v>
      </c>
      <c r="M3140" s="12" t="s">
        <v>6</v>
      </c>
      <c r="N3140" s="12" t="s">
        <v>6</v>
      </c>
      <c r="O3140" s="12" t="s">
        <v>6</v>
      </c>
      <c r="P3140" s="12">
        <v>774</v>
      </c>
      <c r="Q3140" s="12" t="s">
        <v>6</v>
      </c>
      <c r="R3140">
        <v>3139</v>
      </c>
    </row>
    <row r="3141" spans="1:18" ht="15" x14ac:dyDescent="0.45">
      <c r="A3141">
        <v>29635</v>
      </c>
      <c r="B3141">
        <v>26</v>
      </c>
      <c r="C3141">
        <v>130</v>
      </c>
      <c r="D3141">
        <v>32</v>
      </c>
      <c r="E3141">
        <v>160</v>
      </c>
      <c r="J3141">
        <v>58</v>
      </c>
      <c r="K3141">
        <v>290</v>
      </c>
      <c r="L3141" s="11" t="s">
        <v>11926</v>
      </c>
      <c r="M3141" s="12" t="s">
        <v>6</v>
      </c>
      <c r="N3141" s="12" t="s">
        <v>6</v>
      </c>
      <c r="O3141" s="12" t="s">
        <v>6</v>
      </c>
      <c r="P3141" s="12">
        <v>775</v>
      </c>
      <c r="Q3141" s="12" t="s">
        <v>6</v>
      </c>
      <c r="R3141">
        <v>3140</v>
      </c>
    </row>
    <row r="3142" spans="1:18" ht="15" x14ac:dyDescent="0.45">
      <c r="A3142">
        <v>14849</v>
      </c>
      <c r="B3142">
        <v>27</v>
      </c>
      <c r="C3142">
        <v>61.74</v>
      </c>
      <c r="D3142">
        <v>41</v>
      </c>
      <c r="E3142">
        <v>95.8</v>
      </c>
      <c r="F3142">
        <v>51</v>
      </c>
      <c r="G3142">
        <v>120.4</v>
      </c>
      <c r="H3142">
        <v>5</v>
      </c>
      <c r="I3142">
        <v>12</v>
      </c>
      <c r="J3142">
        <v>124</v>
      </c>
      <c r="K3142">
        <v>289.94</v>
      </c>
      <c r="L3142" s="11" t="s">
        <v>6</v>
      </c>
      <c r="M3142" s="12" t="s">
        <v>6</v>
      </c>
      <c r="N3142" s="12" t="s">
        <v>6</v>
      </c>
      <c r="O3142" s="12" t="s">
        <v>6</v>
      </c>
      <c r="P3142" s="12" t="s">
        <v>6</v>
      </c>
      <c r="Q3142" s="12" t="s">
        <v>6</v>
      </c>
      <c r="R3142">
        <v>3141</v>
      </c>
    </row>
    <row r="3143" spans="1:18" ht="15" x14ac:dyDescent="0.45">
      <c r="A3143">
        <v>30027</v>
      </c>
      <c r="B3143">
        <v>9</v>
      </c>
      <c r="C3143">
        <v>61.2</v>
      </c>
      <c r="D3143">
        <v>11</v>
      </c>
      <c r="E3143">
        <v>74.260000000000005</v>
      </c>
      <c r="F3143">
        <v>16</v>
      </c>
      <c r="G3143">
        <v>124.4</v>
      </c>
      <c r="H3143">
        <v>4</v>
      </c>
      <c r="I3143">
        <v>30.08</v>
      </c>
      <c r="J3143">
        <v>40</v>
      </c>
      <c r="K3143">
        <v>289.94</v>
      </c>
      <c r="L3143" s="11" t="s">
        <v>11927</v>
      </c>
      <c r="M3143" s="12" t="s">
        <v>6</v>
      </c>
      <c r="N3143" s="12" t="s">
        <v>6</v>
      </c>
      <c r="O3143" s="12" t="s">
        <v>6</v>
      </c>
      <c r="P3143" s="12" t="s">
        <v>6</v>
      </c>
      <c r="Q3143" s="12">
        <v>497</v>
      </c>
      <c r="R3143">
        <v>3142</v>
      </c>
    </row>
    <row r="3144" spans="1:18" ht="15" x14ac:dyDescent="0.45">
      <c r="A3144">
        <v>30468</v>
      </c>
      <c r="B3144">
        <v>9</v>
      </c>
      <c r="C3144">
        <v>46.8</v>
      </c>
      <c r="D3144">
        <v>31</v>
      </c>
      <c r="E3144">
        <v>160.78</v>
      </c>
      <c r="F3144">
        <v>14</v>
      </c>
      <c r="G3144">
        <v>71.959999999999994</v>
      </c>
      <c r="H3144">
        <v>2</v>
      </c>
      <c r="I3144">
        <v>10.4</v>
      </c>
      <c r="J3144">
        <v>56</v>
      </c>
      <c r="K3144">
        <v>289.93999999999994</v>
      </c>
      <c r="L3144" s="11" t="s">
        <v>11928</v>
      </c>
      <c r="M3144" s="12" t="s">
        <v>6</v>
      </c>
      <c r="N3144" s="12">
        <v>725</v>
      </c>
      <c r="O3144" s="12" t="s">
        <v>6</v>
      </c>
      <c r="P3144" s="12" t="s">
        <v>6</v>
      </c>
      <c r="Q3144" s="12" t="s">
        <v>6</v>
      </c>
      <c r="R3144">
        <v>3143</v>
      </c>
    </row>
    <row r="3145" spans="1:18" ht="15" x14ac:dyDescent="0.45">
      <c r="A3145">
        <v>16800</v>
      </c>
      <c r="B3145">
        <v>12</v>
      </c>
      <c r="C3145">
        <v>79.2</v>
      </c>
      <c r="D3145">
        <v>8</v>
      </c>
      <c r="E3145">
        <v>52.8</v>
      </c>
      <c r="F3145">
        <v>15</v>
      </c>
      <c r="G3145">
        <v>98.47</v>
      </c>
      <c r="H3145">
        <v>9</v>
      </c>
      <c r="I3145">
        <v>59.4</v>
      </c>
      <c r="J3145">
        <v>44</v>
      </c>
      <c r="K3145">
        <v>289.87</v>
      </c>
      <c r="L3145" s="11" t="s">
        <v>11928</v>
      </c>
      <c r="M3145" s="12" t="s">
        <v>6</v>
      </c>
      <c r="N3145" s="12">
        <v>726</v>
      </c>
      <c r="O3145" s="12" t="s">
        <v>6</v>
      </c>
      <c r="P3145" s="12" t="s">
        <v>6</v>
      </c>
      <c r="Q3145" s="12" t="s">
        <v>6</v>
      </c>
      <c r="R3145">
        <v>3144</v>
      </c>
    </row>
    <row r="3146" spans="1:18" ht="15" x14ac:dyDescent="0.45">
      <c r="A3146">
        <v>28483</v>
      </c>
      <c r="B3146">
        <v>1</v>
      </c>
      <c r="C3146">
        <v>24.3</v>
      </c>
      <c r="D3146">
        <v>2</v>
      </c>
      <c r="E3146">
        <v>46.66</v>
      </c>
      <c r="F3146">
        <v>4</v>
      </c>
      <c r="G3146">
        <v>97.2</v>
      </c>
      <c r="H3146">
        <v>5</v>
      </c>
      <c r="I3146">
        <v>121.5</v>
      </c>
      <c r="J3146">
        <v>12</v>
      </c>
      <c r="K3146">
        <v>289.65999999999997</v>
      </c>
      <c r="L3146" s="11" t="s">
        <v>11926</v>
      </c>
      <c r="M3146" s="12" t="s">
        <v>6</v>
      </c>
      <c r="N3146" s="12" t="s">
        <v>6</v>
      </c>
      <c r="O3146" s="12" t="s">
        <v>6</v>
      </c>
      <c r="P3146" s="12">
        <v>776</v>
      </c>
      <c r="Q3146" s="12" t="s">
        <v>6</v>
      </c>
      <c r="R3146">
        <v>3145</v>
      </c>
    </row>
    <row r="3147" spans="1:18" ht="15" x14ac:dyDescent="0.45">
      <c r="A3147">
        <v>10671</v>
      </c>
      <c r="B3147">
        <v>30</v>
      </c>
      <c r="C3147">
        <v>174</v>
      </c>
      <c r="D3147">
        <v>11</v>
      </c>
      <c r="E3147">
        <v>63.34</v>
      </c>
      <c r="F3147">
        <v>3</v>
      </c>
      <c r="G3147">
        <v>17.399999999999999</v>
      </c>
      <c r="H3147">
        <v>6</v>
      </c>
      <c r="I3147">
        <v>34.799999999999997</v>
      </c>
      <c r="J3147">
        <v>50</v>
      </c>
      <c r="K3147">
        <v>289.54000000000002</v>
      </c>
      <c r="L3147" s="11" t="s">
        <v>11927</v>
      </c>
      <c r="M3147" s="12" t="s">
        <v>6</v>
      </c>
      <c r="N3147" s="12" t="s">
        <v>6</v>
      </c>
      <c r="O3147" s="12" t="s">
        <v>6</v>
      </c>
      <c r="P3147" s="12" t="s">
        <v>6</v>
      </c>
      <c r="Q3147" s="12">
        <v>498</v>
      </c>
      <c r="R3147">
        <v>3146</v>
      </c>
    </row>
    <row r="3148" spans="1:18" ht="15" x14ac:dyDescent="0.45">
      <c r="A3148">
        <v>15066</v>
      </c>
      <c r="B3148">
        <v>3</v>
      </c>
      <c r="C3148">
        <v>58.5</v>
      </c>
      <c r="D3148">
        <v>3</v>
      </c>
      <c r="E3148">
        <v>58.5</v>
      </c>
      <c r="F3148">
        <v>5</v>
      </c>
      <c r="G3148">
        <v>94.38</v>
      </c>
      <c r="H3148">
        <v>4</v>
      </c>
      <c r="I3148">
        <v>78</v>
      </c>
      <c r="J3148">
        <v>15</v>
      </c>
      <c r="K3148">
        <v>289.38</v>
      </c>
      <c r="L3148" s="11" t="s">
        <v>11925</v>
      </c>
      <c r="M3148" s="12" t="s">
        <v>6</v>
      </c>
      <c r="N3148" s="12" t="s">
        <v>6</v>
      </c>
      <c r="O3148" s="12">
        <v>577</v>
      </c>
      <c r="P3148" s="12" t="s">
        <v>6</v>
      </c>
      <c r="Q3148" s="12" t="s">
        <v>6</v>
      </c>
      <c r="R3148">
        <v>3147</v>
      </c>
    </row>
    <row r="3149" spans="1:18" ht="15" x14ac:dyDescent="0.45">
      <c r="A3149">
        <v>12059</v>
      </c>
      <c r="B3149">
        <v>16</v>
      </c>
      <c r="C3149">
        <v>66.86</v>
      </c>
      <c r="D3149">
        <v>12</v>
      </c>
      <c r="E3149">
        <v>50.06</v>
      </c>
      <c r="F3149">
        <v>16</v>
      </c>
      <c r="G3149">
        <v>67.2</v>
      </c>
      <c r="H3149">
        <v>25</v>
      </c>
      <c r="I3149">
        <v>105</v>
      </c>
      <c r="J3149">
        <v>69</v>
      </c>
      <c r="K3149">
        <v>289.12</v>
      </c>
      <c r="L3149" s="11" t="s">
        <v>11928</v>
      </c>
      <c r="M3149" s="12" t="s">
        <v>6</v>
      </c>
      <c r="N3149" s="12">
        <v>727</v>
      </c>
      <c r="O3149" s="12" t="s">
        <v>6</v>
      </c>
      <c r="P3149" s="12" t="s">
        <v>6</v>
      </c>
      <c r="Q3149" s="12" t="s">
        <v>6</v>
      </c>
      <c r="R3149">
        <v>3148</v>
      </c>
    </row>
    <row r="3150" spans="1:18" ht="15" x14ac:dyDescent="0.45">
      <c r="A3150">
        <v>22667</v>
      </c>
      <c r="B3150">
        <v>4</v>
      </c>
      <c r="C3150">
        <v>115.6</v>
      </c>
      <c r="D3150">
        <v>5</v>
      </c>
      <c r="E3150">
        <v>144.5</v>
      </c>
      <c r="F3150">
        <v>1</v>
      </c>
      <c r="G3150">
        <v>28.9</v>
      </c>
      <c r="J3150">
        <v>10</v>
      </c>
      <c r="K3150">
        <v>289</v>
      </c>
      <c r="L3150" s="11" t="s">
        <v>11926</v>
      </c>
      <c r="M3150" s="12" t="s">
        <v>6</v>
      </c>
      <c r="N3150" s="12" t="s">
        <v>6</v>
      </c>
      <c r="O3150" s="12" t="s">
        <v>6</v>
      </c>
      <c r="P3150" s="12">
        <v>777</v>
      </c>
      <c r="Q3150" s="12" t="s">
        <v>6</v>
      </c>
      <c r="R3150">
        <v>3149</v>
      </c>
    </row>
    <row r="3151" spans="1:18" ht="15" x14ac:dyDescent="0.45">
      <c r="A3151">
        <v>13846</v>
      </c>
      <c r="B3151">
        <v>7</v>
      </c>
      <c r="C3151">
        <v>106.4</v>
      </c>
      <c r="D3151">
        <v>7</v>
      </c>
      <c r="E3151">
        <v>106.4</v>
      </c>
      <c r="F3151">
        <v>5</v>
      </c>
      <c r="G3151">
        <v>76</v>
      </c>
      <c r="J3151">
        <v>19</v>
      </c>
      <c r="K3151">
        <v>288.8</v>
      </c>
      <c r="L3151" s="11" t="s">
        <v>11926</v>
      </c>
      <c r="M3151" s="12" t="s">
        <v>6</v>
      </c>
      <c r="N3151" s="12" t="s">
        <v>6</v>
      </c>
      <c r="O3151" s="12" t="s">
        <v>6</v>
      </c>
      <c r="P3151" s="12">
        <v>778</v>
      </c>
      <c r="Q3151" s="12" t="s">
        <v>6</v>
      </c>
      <c r="R3151">
        <v>3150</v>
      </c>
    </row>
    <row r="3152" spans="1:18" ht="15" x14ac:dyDescent="0.45">
      <c r="A3152">
        <v>27451</v>
      </c>
      <c r="B3152">
        <v>15</v>
      </c>
      <c r="C3152">
        <v>68.63</v>
      </c>
      <c r="D3152">
        <v>11</v>
      </c>
      <c r="E3152">
        <v>49.8</v>
      </c>
      <c r="F3152">
        <v>21</v>
      </c>
      <c r="G3152">
        <v>88.2</v>
      </c>
      <c r="H3152">
        <v>19</v>
      </c>
      <c r="I3152">
        <v>81.7</v>
      </c>
      <c r="J3152">
        <v>66</v>
      </c>
      <c r="K3152">
        <v>288.33</v>
      </c>
      <c r="L3152" s="11" t="s">
        <v>11928</v>
      </c>
      <c r="M3152" s="12" t="s">
        <v>6</v>
      </c>
      <c r="N3152" s="12">
        <v>728</v>
      </c>
      <c r="O3152" s="12" t="s">
        <v>6</v>
      </c>
      <c r="P3152" s="12" t="s">
        <v>6</v>
      </c>
      <c r="Q3152" s="12" t="s">
        <v>6</v>
      </c>
      <c r="R3152">
        <v>3151</v>
      </c>
    </row>
    <row r="3153" spans="1:18" ht="15" x14ac:dyDescent="0.45">
      <c r="A3153">
        <v>10350</v>
      </c>
      <c r="B3153">
        <v>3</v>
      </c>
      <c r="C3153">
        <v>54</v>
      </c>
      <c r="D3153">
        <v>4</v>
      </c>
      <c r="E3153">
        <v>72</v>
      </c>
      <c r="F3153">
        <v>5</v>
      </c>
      <c r="G3153">
        <v>90</v>
      </c>
      <c r="H3153">
        <v>4</v>
      </c>
      <c r="I3153">
        <v>72</v>
      </c>
      <c r="J3153">
        <v>16</v>
      </c>
      <c r="K3153">
        <v>288</v>
      </c>
      <c r="L3153" s="11" t="s">
        <v>11927</v>
      </c>
      <c r="M3153" s="12" t="s">
        <v>6</v>
      </c>
      <c r="N3153" s="12" t="s">
        <v>6</v>
      </c>
      <c r="O3153" s="12" t="s">
        <v>6</v>
      </c>
      <c r="P3153" s="12" t="s">
        <v>6</v>
      </c>
      <c r="Q3153" s="12">
        <v>499</v>
      </c>
      <c r="R3153">
        <v>3152</v>
      </c>
    </row>
    <row r="3154" spans="1:18" ht="15" x14ac:dyDescent="0.45">
      <c r="A3154">
        <v>11883</v>
      </c>
      <c r="B3154">
        <v>43</v>
      </c>
      <c r="C3154">
        <v>94.24</v>
      </c>
      <c r="D3154">
        <v>33</v>
      </c>
      <c r="E3154">
        <v>72.599999999999994</v>
      </c>
      <c r="F3154">
        <v>35</v>
      </c>
      <c r="G3154">
        <v>77</v>
      </c>
      <c r="H3154">
        <v>20</v>
      </c>
      <c r="I3154">
        <v>44</v>
      </c>
      <c r="J3154">
        <v>131</v>
      </c>
      <c r="K3154">
        <v>287.83999999999997</v>
      </c>
      <c r="L3154" s="11" t="s">
        <v>11928</v>
      </c>
      <c r="M3154" s="12" t="s">
        <v>6</v>
      </c>
      <c r="N3154" s="12">
        <v>729</v>
      </c>
      <c r="O3154" s="12" t="s">
        <v>6</v>
      </c>
      <c r="P3154" s="12" t="s">
        <v>6</v>
      </c>
      <c r="Q3154" s="12" t="s">
        <v>6</v>
      </c>
      <c r="R3154">
        <v>3153</v>
      </c>
    </row>
    <row r="3155" spans="1:18" ht="15" x14ac:dyDescent="0.45">
      <c r="A3155">
        <v>28014</v>
      </c>
      <c r="B3155">
        <v>2</v>
      </c>
      <c r="C3155">
        <v>6</v>
      </c>
      <c r="D3155">
        <v>31</v>
      </c>
      <c r="E3155">
        <v>92.76</v>
      </c>
      <c r="F3155">
        <v>26</v>
      </c>
      <c r="G3155">
        <v>77.760000000000005</v>
      </c>
      <c r="H3155">
        <v>38</v>
      </c>
      <c r="I3155">
        <v>111.2</v>
      </c>
      <c r="J3155">
        <v>97</v>
      </c>
      <c r="K3155">
        <v>287.72000000000003</v>
      </c>
      <c r="L3155" s="11" t="s">
        <v>11928</v>
      </c>
      <c r="M3155" s="12" t="s">
        <v>6</v>
      </c>
      <c r="N3155" s="12">
        <v>730</v>
      </c>
      <c r="O3155" s="12" t="s">
        <v>6</v>
      </c>
      <c r="P3155" s="12" t="s">
        <v>6</v>
      </c>
      <c r="Q3155" s="12" t="s">
        <v>6</v>
      </c>
      <c r="R3155">
        <v>3154</v>
      </c>
    </row>
    <row r="3156" spans="1:18" ht="15" x14ac:dyDescent="0.45">
      <c r="A3156">
        <v>31364</v>
      </c>
      <c r="B3156">
        <v>5</v>
      </c>
      <c r="C3156">
        <v>57.5</v>
      </c>
      <c r="D3156">
        <v>10</v>
      </c>
      <c r="E3156">
        <v>115</v>
      </c>
      <c r="F3156">
        <v>6</v>
      </c>
      <c r="G3156">
        <v>69</v>
      </c>
      <c r="H3156">
        <v>4</v>
      </c>
      <c r="I3156">
        <v>46</v>
      </c>
      <c r="J3156">
        <v>25</v>
      </c>
      <c r="K3156">
        <v>287.5</v>
      </c>
      <c r="L3156" s="11" t="s">
        <v>11926</v>
      </c>
      <c r="M3156" s="12" t="s">
        <v>6</v>
      </c>
      <c r="N3156" s="12" t="s">
        <v>6</v>
      </c>
      <c r="O3156" s="12" t="s">
        <v>6</v>
      </c>
      <c r="P3156" s="12">
        <v>779</v>
      </c>
      <c r="Q3156" s="12" t="s">
        <v>6</v>
      </c>
      <c r="R3156">
        <v>3155</v>
      </c>
    </row>
    <row r="3157" spans="1:18" ht="15" x14ac:dyDescent="0.45">
      <c r="A3157">
        <v>29551</v>
      </c>
      <c r="D3157">
        <v>5</v>
      </c>
      <c r="E3157">
        <v>16</v>
      </c>
      <c r="F3157">
        <v>29</v>
      </c>
      <c r="G3157">
        <v>92.28</v>
      </c>
      <c r="H3157">
        <v>56</v>
      </c>
      <c r="I3157">
        <v>179.2</v>
      </c>
      <c r="J3157">
        <v>90</v>
      </c>
      <c r="K3157">
        <v>287.48</v>
      </c>
      <c r="L3157" s="11" t="s">
        <v>11928</v>
      </c>
      <c r="M3157" s="12" t="s">
        <v>6</v>
      </c>
      <c r="N3157" s="12">
        <v>731</v>
      </c>
      <c r="O3157" s="12" t="s">
        <v>6</v>
      </c>
      <c r="P3157" s="12" t="s">
        <v>6</v>
      </c>
      <c r="Q3157" s="12" t="s">
        <v>6</v>
      </c>
      <c r="R3157">
        <v>3156</v>
      </c>
    </row>
    <row r="3158" spans="1:18" ht="15" x14ac:dyDescent="0.45">
      <c r="A3158">
        <v>17594</v>
      </c>
      <c r="B3158">
        <v>12</v>
      </c>
      <c r="C3158">
        <v>14.3</v>
      </c>
      <c r="D3158">
        <v>50</v>
      </c>
      <c r="E3158">
        <v>59.8</v>
      </c>
      <c r="F3158">
        <v>100</v>
      </c>
      <c r="G3158">
        <v>119.9</v>
      </c>
      <c r="H3158">
        <v>78</v>
      </c>
      <c r="I3158">
        <v>93.3</v>
      </c>
      <c r="J3158">
        <v>240</v>
      </c>
      <c r="K3158">
        <v>287.3</v>
      </c>
      <c r="L3158" s="11" t="s">
        <v>11925</v>
      </c>
      <c r="M3158" s="12" t="s">
        <v>6</v>
      </c>
      <c r="N3158" s="12" t="s">
        <v>6</v>
      </c>
      <c r="O3158" s="12">
        <v>578</v>
      </c>
      <c r="P3158" s="12" t="s">
        <v>6</v>
      </c>
      <c r="Q3158" s="12" t="s">
        <v>6</v>
      </c>
      <c r="R3158">
        <v>3157</v>
      </c>
    </row>
    <row r="3159" spans="1:18" ht="15" x14ac:dyDescent="0.45">
      <c r="A3159">
        <v>28171</v>
      </c>
      <c r="F3159">
        <v>17</v>
      </c>
      <c r="G3159">
        <v>59.5</v>
      </c>
      <c r="H3159">
        <v>65</v>
      </c>
      <c r="I3159">
        <v>227.22</v>
      </c>
      <c r="J3159">
        <v>82</v>
      </c>
      <c r="K3159">
        <v>286.72000000000003</v>
      </c>
      <c r="L3159" s="11" t="s">
        <v>11928</v>
      </c>
      <c r="M3159" s="12" t="s">
        <v>6</v>
      </c>
      <c r="N3159" s="12">
        <v>732</v>
      </c>
      <c r="O3159" s="12" t="s">
        <v>6</v>
      </c>
      <c r="P3159" s="12" t="s">
        <v>6</v>
      </c>
      <c r="Q3159" s="12" t="s">
        <v>6</v>
      </c>
      <c r="R3159">
        <v>3158</v>
      </c>
    </row>
    <row r="3160" spans="1:18" ht="15" x14ac:dyDescent="0.45">
      <c r="A3160">
        <v>30497</v>
      </c>
      <c r="B3160">
        <v>9</v>
      </c>
      <c r="C3160">
        <v>103.5</v>
      </c>
      <c r="D3160">
        <v>16</v>
      </c>
      <c r="E3160">
        <v>183.08</v>
      </c>
      <c r="J3160">
        <v>25</v>
      </c>
      <c r="K3160">
        <v>286.58000000000004</v>
      </c>
      <c r="L3160" s="11" t="s">
        <v>11926</v>
      </c>
      <c r="M3160" s="12" t="s">
        <v>6</v>
      </c>
      <c r="N3160" s="12" t="s">
        <v>6</v>
      </c>
      <c r="O3160" s="12" t="s">
        <v>6</v>
      </c>
      <c r="P3160" s="12">
        <v>780</v>
      </c>
      <c r="Q3160" s="12" t="s">
        <v>6</v>
      </c>
      <c r="R3160">
        <v>3159</v>
      </c>
    </row>
    <row r="3161" spans="1:18" ht="15" x14ac:dyDescent="0.45">
      <c r="A3161">
        <v>27653</v>
      </c>
      <c r="B3161">
        <v>4</v>
      </c>
      <c r="C3161">
        <v>46</v>
      </c>
      <c r="D3161">
        <v>9</v>
      </c>
      <c r="E3161">
        <v>102.58</v>
      </c>
      <c r="F3161">
        <v>10</v>
      </c>
      <c r="G3161">
        <v>115</v>
      </c>
      <c r="H3161">
        <v>2</v>
      </c>
      <c r="I3161">
        <v>23</v>
      </c>
      <c r="J3161">
        <v>25</v>
      </c>
      <c r="K3161">
        <v>286.58</v>
      </c>
      <c r="L3161" s="11" t="s">
        <v>11924</v>
      </c>
      <c r="M3161" s="12">
        <v>384</v>
      </c>
      <c r="N3161" s="12" t="s">
        <v>6</v>
      </c>
      <c r="O3161" s="12" t="s">
        <v>6</v>
      </c>
      <c r="P3161" s="12" t="s">
        <v>6</v>
      </c>
      <c r="Q3161" s="12" t="s">
        <v>6</v>
      </c>
      <c r="R3161">
        <v>3160</v>
      </c>
    </row>
    <row r="3162" spans="1:18" ht="15" x14ac:dyDescent="0.45">
      <c r="A3162">
        <v>31623</v>
      </c>
      <c r="B3162">
        <v>96</v>
      </c>
      <c r="C3162">
        <v>286.56</v>
      </c>
      <c r="J3162">
        <v>96</v>
      </c>
      <c r="K3162">
        <v>286.56</v>
      </c>
      <c r="L3162" s="11" t="s">
        <v>11927</v>
      </c>
      <c r="M3162" s="12" t="s">
        <v>6</v>
      </c>
      <c r="N3162" s="12" t="s">
        <v>6</v>
      </c>
      <c r="O3162" s="12" t="s">
        <v>6</v>
      </c>
      <c r="P3162" s="12" t="s">
        <v>6</v>
      </c>
      <c r="Q3162" s="12">
        <v>500</v>
      </c>
      <c r="R3162">
        <v>3161</v>
      </c>
    </row>
    <row r="3163" spans="1:18" ht="15" x14ac:dyDescent="0.45">
      <c r="A3163">
        <v>18564</v>
      </c>
      <c r="B3163">
        <v>8</v>
      </c>
      <c r="C3163">
        <v>76.8</v>
      </c>
      <c r="D3163">
        <v>12</v>
      </c>
      <c r="E3163">
        <v>115.2</v>
      </c>
      <c r="F3163">
        <v>7</v>
      </c>
      <c r="G3163">
        <v>67.2</v>
      </c>
      <c r="H3163">
        <v>3</v>
      </c>
      <c r="I3163">
        <v>27.26</v>
      </c>
      <c r="J3163">
        <v>30</v>
      </c>
      <c r="K3163">
        <v>286.45999999999998</v>
      </c>
      <c r="L3163" s="11" t="s">
        <v>11927</v>
      </c>
      <c r="M3163" s="12" t="s">
        <v>6</v>
      </c>
      <c r="N3163" s="12" t="s">
        <v>6</v>
      </c>
      <c r="O3163" s="12" t="s">
        <v>6</v>
      </c>
      <c r="P3163" s="12" t="s">
        <v>6</v>
      </c>
      <c r="Q3163" s="12">
        <v>501</v>
      </c>
      <c r="R3163">
        <v>3162</v>
      </c>
    </row>
    <row r="3164" spans="1:18" ht="15" x14ac:dyDescent="0.45">
      <c r="A3164">
        <v>28280</v>
      </c>
      <c r="D3164">
        <v>9</v>
      </c>
      <c r="E3164">
        <v>107.04</v>
      </c>
      <c r="F3164">
        <v>15</v>
      </c>
      <c r="G3164">
        <v>179.04</v>
      </c>
      <c r="J3164">
        <v>24</v>
      </c>
      <c r="K3164">
        <v>286.08</v>
      </c>
      <c r="L3164" s="11" t="s">
        <v>11925</v>
      </c>
      <c r="M3164" s="12" t="s">
        <v>6</v>
      </c>
      <c r="N3164" s="12" t="s">
        <v>6</v>
      </c>
      <c r="O3164" s="12">
        <v>579</v>
      </c>
      <c r="P3164" s="12" t="s">
        <v>6</v>
      </c>
      <c r="Q3164" s="12" t="s">
        <v>6</v>
      </c>
      <c r="R3164">
        <v>3163</v>
      </c>
    </row>
    <row r="3165" spans="1:18" ht="15" x14ac:dyDescent="0.45">
      <c r="A3165">
        <v>12826</v>
      </c>
      <c r="B3165">
        <v>13</v>
      </c>
      <c r="C3165">
        <v>84.5</v>
      </c>
      <c r="D3165">
        <v>10</v>
      </c>
      <c r="E3165">
        <v>65</v>
      </c>
      <c r="F3165">
        <v>12</v>
      </c>
      <c r="G3165">
        <v>78</v>
      </c>
      <c r="H3165">
        <v>9</v>
      </c>
      <c r="I3165">
        <v>58.5</v>
      </c>
      <c r="J3165">
        <v>44</v>
      </c>
      <c r="K3165">
        <v>286</v>
      </c>
      <c r="L3165" s="11" t="s">
        <v>11927</v>
      </c>
      <c r="M3165" s="12" t="s">
        <v>6</v>
      </c>
      <c r="N3165" s="12" t="s">
        <v>6</v>
      </c>
      <c r="O3165" s="12" t="s">
        <v>6</v>
      </c>
      <c r="P3165" s="12" t="s">
        <v>6</v>
      </c>
      <c r="Q3165" s="12">
        <v>502</v>
      </c>
      <c r="R3165">
        <v>3164</v>
      </c>
    </row>
    <row r="3166" spans="1:18" ht="15" x14ac:dyDescent="0.45">
      <c r="A3166">
        <v>12143</v>
      </c>
      <c r="B3166">
        <v>55</v>
      </c>
      <c r="C3166">
        <v>60.41</v>
      </c>
      <c r="D3166">
        <v>78</v>
      </c>
      <c r="E3166">
        <v>85.8</v>
      </c>
      <c r="F3166">
        <v>55</v>
      </c>
      <c r="G3166">
        <v>60.5</v>
      </c>
      <c r="H3166">
        <v>72</v>
      </c>
      <c r="I3166">
        <v>79.2</v>
      </c>
      <c r="J3166">
        <v>260</v>
      </c>
      <c r="K3166">
        <v>285.90999999999997</v>
      </c>
      <c r="L3166" s="11" t="s">
        <v>11928</v>
      </c>
      <c r="M3166" s="12" t="s">
        <v>6</v>
      </c>
      <c r="N3166" s="12">
        <v>733</v>
      </c>
      <c r="O3166" s="12" t="s">
        <v>6</v>
      </c>
      <c r="P3166" s="12" t="s">
        <v>6</v>
      </c>
      <c r="Q3166" s="12" t="s">
        <v>6</v>
      </c>
      <c r="R3166">
        <v>3165</v>
      </c>
    </row>
    <row r="3167" spans="1:18" ht="15" x14ac:dyDescent="0.45">
      <c r="A3167">
        <v>30096</v>
      </c>
      <c r="F3167">
        <v>1</v>
      </c>
      <c r="G3167">
        <v>142.9</v>
      </c>
      <c r="H3167">
        <v>1</v>
      </c>
      <c r="I3167">
        <v>142.9</v>
      </c>
      <c r="J3167">
        <v>2</v>
      </c>
      <c r="K3167">
        <v>285.8</v>
      </c>
      <c r="L3167" s="11" t="s">
        <v>11925</v>
      </c>
      <c r="M3167" s="12" t="s">
        <v>6</v>
      </c>
      <c r="N3167" s="12" t="s">
        <v>6</v>
      </c>
      <c r="O3167" s="12">
        <v>580</v>
      </c>
      <c r="P3167" s="12" t="s">
        <v>6</v>
      </c>
      <c r="Q3167" s="12" t="s">
        <v>6</v>
      </c>
      <c r="R3167">
        <v>3166</v>
      </c>
    </row>
    <row r="3168" spans="1:18" ht="15" x14ac:dyDescent="0.45">
      <c r="A3168">
        <v>27873</v>
      </c>
      <c r="B3168">
        <v>38</v>
      </c>
      <c r="C3168">
        <v>68.260000000000005</v>
      </c>
      <c r="D3168">
        <v>12</v>
      </c>
      <c r="E3168">
        <v>21.32</v>
      </c>
      <c r="F3168">
        <v>70</v>
      </c>
      <c r="G3168">
        <v>125.72</v>
      </c>
      <c r="H3168">
        <v>39</v>
      </c>
      <c r="I3168">
        <v>70.2</v>
      </c>
      <c r="J3168">
        <v>159</v>
      </c>
      <c r="K3168">
        <v>285.5</v>
      </c>
      <c r="L3168" s="11" t="s">
        <v>11928</v>
      </c>
      <c r="M3168" s="12" t="s">
        <v>6</v>
      </c>
      <c r="N3168" s="12">
        <v>734</v>
      </c>
      <c r="O3168" s="12" t="s">
        <v>6</v>
      </c>
      <c r="P3168" s="12" t="s">
        <v>6</v>
      </c>
      <c r="Q3168" s="12" t="s">
        <v>6</v>
      </c>
      <c r="R3168">
        <v>3167</v>
      </c>
    </row>
    <row r="3169" spans="1:18" ht="15" x14ac:dyDescent="0.45">
      <c r="A3169">
        <v>27408</v>
      </c>
      <c r="B3169">
        <v>13</v>
      </c>
      <c r="C3169">
        <v>92.44</v>
      </c>
      <c r="D3169">
        <v>9</v>
      </c>
      <c r="E3169">
        <v>66</v>
      </c>
      <c r="F3169">
        <v>7</v>
      </c>
      <c r="G3169">
        <v>52.5</v>
      </c>
      <c r="H3169">
        <v>10</v>
      </c>
      <c r="I3169">
        <v>74.5</v>
      </c>
      <c r="J3169">
        <v>39</v>
      </c>
      <c r="K3169">
        <v>285.44</v>
      </c>
      <c r="L3169" s="11" t="s">
        <v>11927</v>
      </c>
      <c r="M3169" s="12" t="s">
        <v>6</v>
      </c>
      <c r="N3169" s="12" t="s">
        <v>6</v>
      </c>
      <c r="O3169" s="12" t="s">
        <v>6</v>
      </c>
      <c r="P3169" s="12" t="s">
        <v>6</v>
      </c>
      <c r="Q3169" s="12">
        <v>503</v>
      </c>
      <c r="R3169">
        <v>3168</v>
      </c>
    </row>
    <row r="3170" spans="1:18" ht="15" x14ac:dyDescent="0.45">
      <c r="A3170">
        <v>2015103</v>
      </c>
      <c r="H3170">
        <v>7.54</v>
      </c>
      <c r="I3170">
        <v>285.27</v>
      </c>
      <c r="J3170">
        <v>7.54</v>
      </c>
      <c r="K3170">
        <v>285.27</v>
      </c>
      <c r="L3170" s="11" t="s">
        <v>11923</v>
      </c>
      <c r="M3170" s="12" t="s">
        <v>6</v>
      </c>
      <c r="N3170" s="12" t="s">
        <v>6</v>
      </c>
      <c r="O3170" s="12" t="s">
        <v>6</v>
      </c>
      <c r="P3170" s="12" t="s">
        <v>6</v>
      </c>
      <c r="Q3170" s="12" t="s">
        <v>6</v>
      </c>
      <c r="R3170">
        <v>3169</v>
      </c>
    </row>
    <row r="3171" spans="1:18" ht="15" x14ac:dyDescent="0.45">
      <c r="A3171">
        <v>15361</v>
      </c>
      <c r="B3171">
        <v>18</v>
      </c>
      <c r="C3171">
        <v>121.86</v>
      </c>
      <c r="D3171">
        <v>5</v>
      </c>
      <c r="E3171">
        <v>34</v>
      </c>
      <c r="F3171">
        <v>11</v>
      </c>
      <c r="G3171">
        <v>74.8</v>
      </c>
      <c r="H3171">
        <v>8</v>
      </c>
      <c r="I3171">
        <v>54.4</v>
      </c>
      <c r="J3171">
        <v>42</v>
      </c>
      <c r="K3171">
        <v>285.06</v>
      </c>
      <c r="L3171" s="11" t="s">
        <v>11926</v>
      </c>
      <c r="M3171" s="12" t="s">
        <v>6</v>
      </c>
      <c r="N3171" s="12" t="s">
        <v>6</v>
      </c>
      <c r="O3171" s="12" t="s">
        <v>6</v>
      </c>
      <c r="P3171" s="12">
        <v>781</v>
      </c>
      <c r="Q3171" s="12" t="s">
        <v>6</v>
      </c>
      <c r="R3171">
        <v>3170</v>
      </c>
    </row>
    <row r="3172" spans="1:18" ht="15" x14ac:dyDescent="0.45">
      <c r="A3172">
        <v>29336</v>
      </c>
      <c r="B3172">
        <v>12</v>
      </c>
      <c r="C3172">
        <v>154.96</v>
      </c>
      <c r="D3172">
        <v>7</v>
      </c>
      <c r="E3172">
        <v>91</v>
      </c>
      <c r="F3172">
        <v>3</v>
      </c>
      <c r="G3172">
        <v>39</v>
      </c>
      <c r="J3172">
        <v>22</v>
      </c>
      <c r="K3172">
        <v>284.96000000000004</v>
      </c>
      <c r="L3172" s="11" t="s">
        <v>11925</v>
      </c>
      <c r="M3172" s="12" t="s">
        <v>6</v>
      </c>
      <c r="N3172" s="12" t="s">
        <v>6</v>
      </c>
      <c r="O3172" s="12">
        <v>581</v>
      </c>
      <c r="P3172" s="12" t="s">
        <v>6</v>
      </c>
      <c r="Q3172" s="12" t="s">
        <v>6</v>
      </c>
      <c r="R3172">
        <v>3171</v>
      </c>
    </row>
    <row r="3173" spans="1:18" ht="15" x14ac:dyDescent="0.45">
      <c r="A3173">
        <v>17954</v>
      </c>
      <c r="B3173">
        <v>3</v>
      </c>
      <c r="C3173">
        <v>56.7</v>
      </c>
      <c r="D3173">
        <v>4</v>
      </c>
      <c r="E3173">
        <v>75.599999999999994</v>
      </c>
      <c r="F3173">
        <v>7</v>
      </c>
      <c r="G3173">
        <v>132.30000000000001</v>
      </c>
      <c r="H3173">
        <v>1</v>
      </c>
      <c r="I3173">
        <v>20.2</v>
      </c>
      <c r="J3173">
        <v>15</v>
      </c>
      <c r="K3173">
        <v>284.8</v>
      </c>
      <c r="L3173" s="11" t="s">
        <v>11926</v>
      </c>
      <c r="M3173" s="12" t="s">
        <v>6</v>
      </c>
      <c r="N3173" s="12" t="s">
        <v>6</v>
      </c>
      <c r="O3173" s="12" t="s">
        <v>6</v>
      </c>
      <c r="P3173" s="12">
        <v>782</v>
      </c>
      <c r="Q3173" s="12" t="s">
        <v>6</v>
      </c>
      <c r="R3173">
        <v>3172</v>
      </c>
    </row>
    <row r="3174" spans="1:18" ht="15" x14ac:dyDescent="0.45">
      <c r="A3174">
        <v>18251</v>
      </c>
      <c r="B3174">
        <v>10</v>
      </c>
      <c r="C3174">
        <v>112</v>
      </c>
      <c r="D3174">
        <v>6</v>
      </c>
      <c r="E3174">
        <v>67.2</v>
      </c>
      <c r="F3174">
        <v>6</v>
      </c>
      <c r="G3174">
        <v>69.599999999999994</v>
      </c>
      <c r="H3174">
        <v>3</v>
      </c>
      <c r="I3174">
        <v>36</v>
      </c>
      <c r="J3174">
        <v>25</v>
      </c>
      <c r="K3174">
        <v>284.79999999999995</v>
      </c>
      <c r="L3174" s="11" t="s">
        <v>11925</v>
      </c>
      <c r="M3174" s="12" t="s">
        <v>6</v>
      </c>
      <c r="N3174" s="12" t="s">
        <v>6</v>
      </c>
      <c r="O3174" s="12">
        <v>582</v>
      </c>
      <c r="P3174" s="12" t="s">
        <v>6</v>
      </c>
      <c r="Q3174" s="12" t="s">
        <v>6</v>
      </c>
      <c r="R3174">
        <v>3173</v>
      </c>
    </row>
    <row r="3175" spans="1:18" ht="15" x14ac:dyDescent="0.45">
      <c r="A3175">
        <v>12677</v>
      </c>
      <c r="B3175">
        <v>20</v>
      </c>
      <c r="C3175">
        <v>49.8</v>
      </c>
      <c r="D3175">
        <v>25</v>
      </c>
      <c r="E3175">
        <v>62.3</v>
      </c>
      <c r="F3175">
        <v>26</v>
      </c>
      <c r="G3175">
        <v>65</v>
      </c>
      <c r="H3175">
        <v>43</v>
      </c>
      <c r="I3175">
        <v>107.5</v>
      </c>
      <c r="J3175">
        <v>114</v>
      </c>
      <c r="K3175">
        <v>284.60000000000002</v>
      </c>
      <c r="L3175" s="11" t="s">
        <v>11927</v>
      </c>
      <c r="M3175" s="12" t="s">
        <v>6</v>
      </c>
      <c r="N3175" s="12" t="s">
        <v>6</v>
      </c>
      <c r="O3175" s="12" t="s">
        <v>6</v>
      </c>
      <c r="P3175" s="12" t="s">
        <v>6</v>
      </c>
      <c r="Q3175" s="12">
        <v>504</v>
      </c>
      <c r="R3175">
        <v>3174</v>
      </c>
    </row>
    <row r="3176" spans="1:18" ht="15" x14ac:dyDescent="0.45">
      <c r="A3176">
        <v>11721</v>
      </c>
      <c r="D3176">
        <v>12</v>
      </c>
      <c r="E3176">
        <v>142.80000000000001</v>
      </c>
      <c r="F3176">
        <v>12</v>
      </c>
      <c r="G3176">
        <v>141.5</v>
      </c>
      <c r="J3176">
        <v>24</v>
      </c>
      <c r="K3176">
        <v>284.3</v>
      </c>
      <c r="L3176" s="11" t="s">
        <v>11927</v>
      </c>
      <c r="M3176" s="12" t="s">
        <v>6</v>
      </c>
      <c r="N3176" s="12" t="s">
        <v>6</v>
      </c>
      <c r="O3176" s="12" t="s">
        <v>6</v>
      </c>
      <c r="P3176" s="12" t="s">
        <v>6</v>
      </c>
      <c r="Q3176" s="12">
        <v>505</v>
      </c>
      <c r="R3176">
        <v>3175</v>
      </c>
    </row>
    <row r="3177" spans="1:18" ht="15" x14ac:dyDescent="0.45">
      <c r="A3177">
        <v>15862</v>
      </c>
      <c r="B3177">
        <v>4</v>
      </c>
      <c r="C3177">
        <v>39.200000000000003</v>
      </c>
      <c r="D3177">
        <v>7</v>
      </c>
      <c r="E3177">
        <v>63.92</v>
      </c>
      <c r="F3177">
        <v>11</v>
      </c>
      <c r="G3177">
        <v>100</v>
      </c>
      <c r="H3177">
        <v>9</v>
      </c>
      <c r="I3177">
        <v>81.180000000000007</v>
      </c>
      <c r="J3177">
        <v>31</v>
      </c>
      <c r="K3177">
        <v>284.3</v>
      </c>
      <c r="L3177" s="11" t="s">
        <v>11926</v>
      </c>
      <c r="M3177" s="12" t="s">
        <v>6</v>
      </c>
      <c r="N3177" s="12" t="s">
        <v>6</v>
      </c>
      <c r="O3177" s="12" t="s">
        <v>6</v>
      </c>
      <c r="P3177" s="12">
        <v>783</v>
      </c>
      <c r="Q3177" s="12" t="s">
        <v>6</v>
      </c>
      <c r="R3177">
        <v>3176</v>
      </c>
    </row>
    <row r="3178" spans="1:18" ht="15" x14ac:dyDescent="0.45">
      <c r="A3178">
        <v>16442</v>
      </c>
      <c r="B3178">
        <v>7</v>
      </c>
      <c r="C3178">
        <v>42.9</v>
      </c>
      <c r="D3178">
        <v>16</v>
      </c>
      <c r="E3178">
        <v>99.2</v>
      </c>
      <c r="F3178">
        <v>9</v>
      </c>
      <c r="G3178">
        <v>55.3</v>
      </c>
      <c r="H3178">
        <v>14</v>
      </c>
      <c r="I3178">
        <v>86.8</v>
      </c>
      <c r="J3178">
        <v>46</v>
      </c>
      <c r="K3178">
        <v>284.2</v>
      </c>
      <c r="L3178" s="11" t="s">
        <v>11926</v>
      </c>
      <c r="M3178" s="12" t="s">
        <v>6</v>
      </c>
      <c r="N3178" s="12" t="s">
        <v>6</v>
      </c>
      <c r="O3178" s="12" t="s">
        <v>6</v>
      </c>
      <c r="P3178" s="12">
        <v>784</v>
      </c>
      <c r="Q3178" s="12" t="s">
        <v>6</v>
      </c>
      <c r="R3178">
        <v>3177</v>
      </c>
    </row>
    <row r="3179" spans="1:18" ht="15" x14ac:dyDescent="0.45">
      <c r="A3179">
        <v>23590</v>
      </c>
      <c r="B3179">
        <v>12</v>
      </c>
      <c r="C3179">
        <v>132</v>
      </c>
      <c r="F3179">
        <v>7</v>
      </c>
      <c r="G3179">
        <v>77</v>
      </c>
      <c r="H3179">
        <v>6</v>
      </c>
      <c r="I3179">
        <v>75</v>
      </c>
      <c r="J3179">
        <v>25</v>
      </c>
      <c r="K3179">
        <v>284</v>
      </c>
      <c r="L3179" s="11" t="s">
        <v>11926</v>
      </c>
      <c r="M3179" s="12" t="s">
        <v>6</v>
      </c>
      <c r="N3179" s="12" t="s">
        <v>6</v>
      </c>
      <c r="O3179" s="12" t="s">
        <v>6</v>
      </c>
      <c r="P3179" s="12">
        <v>785</v>
      </c>
      <c r="Q3179" s="12" t="s">
        <v>6</v>
      </c>
      <c r="R3179">
        <v>3178</v>
      </c>
    </row>
    <row r="3180" spans="1:18" ht="15" x14ac:dyDescent="0.45">
      <c r="A3180">
        <v>29212</v>
      </c>
      <c r="B3180">
        <v>3</v>
      </c>
      <c r="C3180">
        <v>77.400000000000006</v>
      </c>
      <c r="D3180">
        <v>2</v>
      </c>
      <c r="E3180">
        <v>51.6</v>
      </c>
      <c r="F3180">
        <v>3</v>
      </c>
      <c r="G3180">
        <v>77.400000000000006</v>
      </c>
      <c r="H3180">
        <v>3</v>
      </c>
      <c r="I3180">
        <v>77.400000000000006</v>
      </c>
      <c r="J3180">
        <v>11</v>
      </c>
      <c r="K3180">
        <v>283.8</v>
      </c>
      <c r="L3180" s="11" t="s">
        <v>11926</v>
      </c>
      <c r="M3180" s="12" t="s">
        <v>6</v>
      </c>
      <c r="N3180" s="12" t="s">
        <v>6</v>
      </c>
      <c r="O3180" s="12" t="s">
        <v>6</v>
      </c>
      <c r="P3180" s="12">
        <v>786</v>
      </c>
      <c r="Q3180" s="12" t="s">
        <v>6</v>
      </c>
      <c r="R3180">
        <v>3179</v>
      </c>
    </row>
    <row r="3181" spans="1:18" ht="15" x14ac:dyDescent="0.45">
      <c r="A3181">
        <v>16774</v>
      </c>
      <c r="B3181">
        <v>33</v>
      </c>
      <c r="C3181">
        <v>98.52</v>
      </c>
      <c r="F3181">
        <v>30</v>
      </c>
      <c r="G3181">
        <v>104.72</v>
      </c>
      <c r="H3181">
        <v>23</v>
      </c>
      <c r="I3181">
        <v>80.5</v>
      </c>
      <c r="J3181">
        <v>86</v>
      </c>
      <c r="K3181">
        <v>283.74</v>
      </c>
      <c r="L3181" s="11" t="s">
        <v>11926</v>
      </c>
      <c r="M3181" s="12" t="s">
        <v>6</v>
      </c>
      <c r="N3181" s="12" t="s">
        <v>6</v>
      </c>
      <c r="O3181" s="12" t="s">
        <v>6</v>
      </c>
      <c r="P3181" s="12">
        <v>787</v>
      </c>
      <c r="Q3181" s="12" t="s">
        <v>6</v>
      </c>
      <c r="R3181">
        <v>3180</v>
      </c>
    </row>
    <row r="3182" spans="1:18" ht="15" x14ac:dyDescent="0.45">
      <c r="A3182">
        <v>30533</v>
      </c>
      <c r="D3182">
        <v>2</v>
      </c>
      <c r="E3182">
        <v>82</v>
      </c>
      <c r="F3182">
        <v>2</v>
      </c>
      <c r="G3182">
        <v>78.72</v>
      </c>
      <c r="H3182">
        <v>3</v>
      </c>
      <c r="I3182">
        <v>123</v>
      </c>
      <c r="J3182">
        <v>7</v>
      </c>
      <c r="K3182">
        <v>283.72000000000003</v>
      </c>
      <c r="L3182" s="11" t="s">
        <v>11926</v>
      </c>
      <c r="M3182" s="12" t="s">
        <v>6</v>
      </c>
      <c r="N3182" s="12" t="s">
        <v>6</v>
      </c>
      <c r="O3182" s="12" t="s">
        <v>6</v>
      </c>
      <c r="P3182" s="12">
        <v>788</v>
      </c>
      <c r="Q3182" s="12" t="s">
        <v>6</v>
      </c>
      <c r="R3182">
        <v>3181</v>
      </c>
    </row>
    <row r="3183" spans="1:18" ht="15" x14ac:dyDescent="0.45">
      <c r="A3183">
        <v>23244</v>
      </c>
      <c r="B3183">
        <v>6</v>
      </c>
      <c r="C3183">
        <v>97.2</v>
      </c>
      <c r="D3183">
        <v>4</v>
      </c>
      <c r="E3183">
        <v>64.8</v>
      </c>
      <c r="F3183">
        <v>2</v>
      </c>
      <c r="G3183">
        <v>32.4</v>
      </c>
      <c r="H3183">
        <v>7</v>
      </c>
      <c r="I3183">
        <v>88.6</v>
      </c>
      <c r="J3183">
        <v>19</v>
      </c>
      <c r="K3183">
        <v>283</v>
      </c>
      <c r="L3183" s="11" t="s">
        <v>11926</v>
      </c>
      <c r="M3183" s="12" t="s">
        <v>6</v>
      </c>
      <c r="N3183" s="12" t="s">
        <v>6</v>
      </c>
      <c r="O3183" s="12" t="s">
        <v>6</v>
      </c>
      <c r="P3183" s="12">
        <v>789</v>
      </c>
      <c r="Q3183" s="12" t="s">
        <v>6</v>
      </c>
      <c r="R3183">
        <v>3182</v>
      </c>
    </row>
    <row r="3184" spans="1:18" ht="15" x14ac:dyDescent="0.45">
      <c r="A3184">
        <v>15483</v>
      </c>
      <c r="B3184">
        <v>11</v>
      </c>
      <c r="C3184">
        <v>282.83</v>
      </c>
      <c r="J3184">
        <v>11</v>
      </c>
      <c r="K3184">
        <v>282.83</v>
      </c>
      <c r="L3184" s="11" t="s">
        <v>11925</v>
      </c>
      <c r="M3184" s="12" t="s">
        <v>6</v>
      </c>
      <c r="N3184" s="12" t="s">
        <v>6</v>
      </c>
      <c r="O3184" s="12">
        <v>583</v>
      </c>
      <c r="P3184" s="12" t="s">
        <v>6</v>
      </c>
      <c r="Q3184" s="12" t="s">
        <v>6</v>
      </c>
      <c r="R3184">
        <v>3183</v>
      </c>
    </row>
    <row r="3185" spans="1:18" ht="15" x14ac:dyDescent="0.45">
      <c r="A3185">
        <v>11974</v>
      </c>
      <c r="B3185">
        <v>7</v>
      </c>
      <c r="C3185">
        <v>225.72</v>
      </c>
      <c r="H3185">
        <v>2</v>
      </c>
      <c r="I3185">
        <v>57</v>
      </c>
      <c r="J3185">
        <v>9</v>
      </c>
      <c r="K3185">
        <v>282.72000000000003</v>
      </c>
      <c r="L3185" s="11" t="s">
        <v>11924</v>
      </c>
      <c r="M3185" s="12">
        <v>385</v>
      </c>
      <c r="N3185" s="12" t="s">
        <v>6</v>
      </c>
      <c r="O3185" s="12" t="s">
        <v>6</v>
      </c>
      <c r="P3185" s="12" t="s">
        <v>6</v>
      </c>
      <c r="Q3185" s="12" t="s">
        <v>6</v>
      </c>
      <c r="R3185">
        <v>3184</v>
      </c>
    </row>
    <row r="3186" spans="1:18" ht="15" x14ac:dyDescent="0.45">
      <c r="A3186">
        <v>11716</v>
      </c>
      <c r="B3186">
        <v>16</v>
      </c>
      <c r="C3186">
        <v>110.4</v>
      </c>
      <c r="D3186">
        <v>7</v>
      </c>
      <c r="E3186">
        <v>50.4</v>
      </c>
      <c r="F3186">
        <v>17</v>
      </c>
      <c r="G3186">
        <v>121.82</v>
      </c>
      <c r="J3186">
        <v>40</v>
      </c>
      <c r="K3186">
        <v>282.62</v>
      </c>
      <c r="L3186" s="11" t="s">
        <v>11927</v>
      </c>
      <c r="M3186" s="12" t="s">
        <v>6</v>
      </c>
      <c r="N3186" s="12" t="s">
        <v>6</v>
      </c>
      <c r="O3186" s="12" t="s">
        <v>6</v>
      </c>
      <c r="P3186" s="12" t="s">
        <v>6</v>
      </c>
      <c r="Q3186" s="12">
        <v>506</v>
      </c>
      <c r="R3186">
        <v>3185</v>
      </c>
    </row>
    <row r="3187" spans="1:18" ht="15" x14ac:dyDescent="0.45">
      <c r="A3187">
        <v>31920</v>
      </c>
      <c r="F3187">
        <v>7</v>
      </c>
      <c r="G3187">
        <v>132.30000000000001</v>
      </c>
      <c r="H3187">
        <v>8</v>
      </c>
      <c r="I3187">
        <v>149.69</v>
      </c>
      <c r="J3187">
        <v>15</v>
      </c>
      <c r="K3187">
        <v>281.99</v>
      </c>
      <c r="L3187" s="11" t="s">
        <v>11926</v>
      </c>
      <c r="M3187" s="12" t="s">
        <v>6</v>
      </c>
      <c r="N3187" s="12" t="s">
        <v>6</v>
      </c>
      <c r="O3187" s="12" t="s">
        <v>6</v>
      </c>
      <c r="P3187" s="12">
        <v>790</v>
      </c>
      <c r="Q3187" s="12" t="s">
        <v>6</v>
      </c>
      <c r="R3187">
        <v>3186</v>
      </c>
    </row>
    <row r="3188" spans="1:18" ht="15" x14ac:dyDescent="0.45">
      <c r="A3188">
        <v>22627</v>
      </c>
      <c r="B3188">
        <v>3</v>
      </c>
      <c r="C3188">
        <v>57.9</v>
      </c>
      <c r="F3188">
        <v>5</v>
      </c>
      <c r="G3188">
        <v>102.5</v>
      </c>
      <c r="H3188">
        <v>6</v>
      </c>
      <c r="I3188">
        <v>121.36</v>
      </c>
      <c r="J3188">
        <v>14</v>
      </c>
      <c r="K3188">
        <v>281.76</v>
      </c>
      <c r="L3188" s="11" t="s">
        <v>11926</v>
      </c>
      <c r="M3188" s="12" t="s">
        <v>6</v>
      </c>
      <c r="N3188" s="12" t="s">
        <v>6</v>
      </c>
      <c r="O3188" s="12" t="s">
        <v>6</v>
      </c>
      <c r="P3188" s="12">
        <v>791</v>
      </c>
      <c r="Q3188" s="12" t="s">
        <v>6</v>
      </c>
      <c r="R3188">
        <v>3187</v>
      </c>
    </row>
    <row r="3189" spans="1:18" ht="15" x14ac:dyDescent="0.45">
      <c r="A3189">
        <v>29119</v>
      </c>
      <c r="B3189">
        <v>2</v>
      </c>
      <c r="C3189">
        <v>27.8</v>
      </c>
      <c r="D3189">
        <v>7</v>
      </c>
      <c r="E3189">
        <v>96.19</v>
      </c>
      <c r="F3189">
        <v>2</v>
      </c>
      <c r="G3189">
        <v>27.8</v>
      </c>
      <c r="H3189">
        <v>9</v>
      </c>
      <c r="I3189">
        <v>129.9</v>
      </c>
      <c r="J3189">
        <v>20</v>
      </c>
      <c r="K3189">
        <v>281.69</v>
      </c>
      <c r="L3189" s="11" t="s">
        <v>11926</v>
      </c>
      <c r="M3189" s="12" t="s">
        <v>6</v>
      </c>
      <c r="N3189" s="12" t="s">
        <v>6</v>
      </c>
      <c r="O3189" s="12" t="s">
        <v>6</v>
      </c>
      <c r="P3189" s="12">
        <v>792</v>
      </c>
      <c r="Q3189" s="12" t="s">
        <v>6</v>
      </c>
      <c r="R3189">
        <v>3188</v>
      </c>
    </row>
    <row r="3190" spans="1:18" ht="15" x14ac:dyDescent="0.45">
      <c r="A3190">
        <v>30540</v>
      </c>
      <c r="D3190">
        <v>17</v>
      </c>
      <c r="E3190">
        <v>42.5</v>
      </c>
      <c r="F3190">
        <v>51</v>
      </c>
      <c r="G3190">
        <v>126.9</v>
      </c>
      <c r="H3190">
        <v>45</v>
      </c>
      <c r="I3190">
        <v>111.9</v>
      </c>
      <c r="J3190">
        <v>113</v>
      </c>
      <c r="K3190">
        <v>281.3</v>
      </c>
      <c r="L3190" s="11" t="s">
        <v>11925</v>
      </c>
      <c r="M3190" s="12" t="s">
        <v>6</v>
      </c>
      <c r="N3190" s="12" t="s">
        <v>6</v>
      </c>
      <c r="O3190" s="12">
        <v>584</v>
      </c>
      <c r="P3190" s="12" t="s">
        <v>6</v>
      </c>
      <c r="Q3190" s="12" t="s">
        <v>6</v>
      </c>
      <c r="R3190">
        <v>3189</v>
      </c>
    </row>
    <row r="3191" spans="1:18" ht="15" x14ac:dyDescent="0.45">
      <c r="A3191">
        <v>28242</v>
      </c>
      <c r="B3191">
        <v>42</v>
      </c>
      <c r="C3191">
        <v>90.78</v>
      </c>
      <c r="D3191">
        <v>34</v>
      </c>
      <c r="E3191">
        <v>74.8</v>
      </c>
      <c r="F3191">
        <v>51</v>
      </c>
      <c r="G3191">
        <v>111.3</v>
      </c>
      <c r="H3191">
        <v>2</v>
      </c>
      <c r="I3191">
        <v>4.22</v>
      </c>
      <c r="J3191">
        <v>129</v>
      </c>
      <c r="K3191">
        <v>281.10000000000002</v>
      </c>
      <c r="L3191" s="11" t="s">
        <v>11928</v>
      </c>
      <c r="M3191" s="12" t="s">
        <v>6</v>
      </c>
      <c r="N3191" s="12">
        <v>735</v>
      </c>
      <c r="O3191" s="12" t="s">
        <v>6</v>
      </c>
      <c r="P3191" s="12" t="s">
        <v>6</v>
      </c>
      <c r="Q3191" s="12" t="s">
        <v>6</v>
      </c>
      <c r="R3191">
        <v>3190</v>
      </c>
    </row>
    <row r="3192" spans="1:18" ht="15" x14ac:dyDescent="0.45">
      <c r="A3192">
        <v>29970</v>
      </c>
      <c r="B3192">
        <v>34</v>
      </c>
      <c r="C3192">
        <v>108.8</v>
      </c>
      <c r="D3192">
        <v>29</v>
      </c>
      <c r="E3192">
        <v>92.54</v>
      </c>
      <c r="F3192">
        <v>12</v>
      </c>
      <c r="G3192">
        <v>38.14</v>
      </c>
      <c r="H3192">
        <v>13</v>
      </c>
      <c r="I3192">
        <v>41.6</v>
      </c>
      <c r="J3192">
        <v>88</v>
      </c>
      <c r="K3192">
        <v>281.08000000000004</v>
      </c>
      <c r="L3192" s="11" t="s">
        <v>11925</v>
      </c>
      <c r="M3192" s="12" t="s">
        <v>6</v>
      </c>
      <c r="N3192" s="12" t="s">
        <v>6</v>
      </c>
      <c r="O3192" s="12">
        <v>585</v>
      </c>
      <c r="P3192" s="12" t="s">
        <v>6</v>
      </c>
      <c r="Q3192" s="12" t="s">
        <v>6</v>
      </c>
      <c r="R3192">
        <v>3191</v>
      </c>
    </row>
    <row r="3193" spans="1:18" ht="15" x14ac:dyDescent="0.45">
      <c r="A3193">
        <v>16927</v>
      </c>
      <c r="B3193">
        <v>1</v>
      </c>
      <c r="C3193">
        <v>46.8</v>
      </c>
      <c r="D3193">
        <v>3</v>
      </c>
      <c r="E3193">
        <v>140.4</v>
      </c>
      <c r="F3193">
        <v>1</v>
      </c>
      <c r="G3193">
        <v>46.8</v>
      </c>
      <c r="H3193">
        <v>1</v>
      </c>
      <c r="I3193">
        <v>46.8</v>
      </c>
      <c r="J3193">
        <v>6</v>
      </c>
      <c r="K3193">
        <v>280.8</v>
      </c>
      <c r="L3193" s="11" t="s">
        <v>11926</v>
      </c>
      <c r="M3193" s="12" t="s">
        <v>6</v>
      </c>
      <c r="N3193" s="12" t="s">
        <v>6</v>
      </c>
      <c r="O3193" s="12" t="s">
        <v>6</v>
      </c>
      <c r="P3193" s="12">
        <v>793</v>
      </c>
      <c r="Q3193" s="12" t="s">
        <v>6</v>
      </c>
      <c r="R3193">
        <v>3192</v>
      </c>
    </row>
    <row r="3194" spans="1:18" ht="15" x14ac:dyDescent="0.45">
      <c r="A3194">
        <v>11860</v>
      </c>
      <c r="B3194">
        <v>17</v>
      </c>
      <c r="C3194">
        <v>132.6</v>
      </c>
      <c r="D3194">
        <v>7</v>
      </c>
      <c r="E3194">
        <v>54.6</v>
      </c>
      <c r="F3194">
        <v>12</v>
      </c>
      <c r="G3194">
        <v>93.6</v>
      </c>
      <c r="J3194">
        <v>36</v>
      </c>
      <c r="K3194">
        <v>280.79999999999995</v>
      </c>
      <c r="L3194" s="11" t="s">
        <v>11927</v>
      </c>
      <c r="M3194" s="12" t="s">
        <v>6</v>
      </c>
      <c r="N3194" s="12" t="s">
        <v>6</v>
      </c>
      <c r="O3194" s="12" t="s">
        <v>6</v>
      </c>
      <c r="P3194" s="12" t="s">
        <v>6</v>
      </c>
      <c r="Q3194" s="12">
        <v>507</v>
      </c>
      <c r="R3194">
        <v>3193</v>
      </c>
    </row>
    <row r="3195" spans="1:18" ht="15" x14ac:dyDescent="0.45">
      <c r="A3195">
        <v>31253</v>
      </c>
      <c r="B3195">
        <v>11</v>
      </c>
      <c r="C3195">
        <v>98.28</v>
      </c>
      <c r="D3195">
        <v>9</v>
      </c>
      <c r="E3195">
        <v>81.08</v>
      </c>
      <c r="F3195">
        <v>6</v>
      </c>
      <c r="G3195">
        <v>55.2</v>
      </c>
      <c r="H3195">
        <v>5</v>
      </c>
      <c r="I3195">
        <v>46</v>
      </c>
      <c r="J3195">
        <v>31</v>
      </c>
      <c r="K3195">
        <v>280.56</v>
      </c>
      <c r="L3195" s="11" t="s">
        <v>6</v>
      </c>
      <c r="M3195" s="12" t="s">
        <v>6</v>
      </c>
      <c r="N3195" s="12" t="s">
        <v>6</v>
      </c>
      <c r="O3195" s="12" t="s">
        <v>6</v>
      </c>
      <c r="P3195" s="12" t="s">
        <v>6</v>
      </c>
      <c r="Q3195" s="12" t="s">
        <v>6</v>
      </c>
      <c r="R3195">
        <v>3194</v>
      </c>
    </row>
    <row r="3196" spans="1:18" ht="15" x14ac:dyDescent="0.45">
      <c r="A3196">
        <v>16973</v>
      </c>
      <c r="D3196">
        <v>2</v>
      </c>
      <c r="E3196">
        <v>51</v>
      </c>
      <c r="F3196">
        <v>6</v>
      </c>
      <c r="G3196">
        <v>153</v>
      </c>
      <c r="H3196">
        <v>3</v>
      </c>
      <c r="I3196">
        <v>76.5</v>
      </c>
      <c r="J3196">
        <v>11</v>
      </c>
      <c r="K3196">
        <v>280.5</v>
      </c>
      <c r="L3196" s="11" t="s">
        <v>11926</v>
      </c>
      <c r="M3196" s="12" t="s">
        <v>6</v>
      </c>
      <c r="N3196" s="12" t="s">
        <v>6</v>
      </c>
      <c r="O3196" s="12" t="s">
        <v>6</v>
      </c>
      <c r="P3196" s="12">
        <v>794</v>
      </c>
      <c r="Q3196" s="12" t="s">
        <v>6</v>
      </c>
      <c r="R3196">
        <v>3195</v>
      </c>
    </row>
    <row r="3197" spans="1:18" ht="15" x14ac:dyDescent="0.45">
      <c r="A3197">
        <v>28127</v>
      </c>
      <c r="B3197">
        <v>9</v>
      </c>
      <c r="C3197">
        <v>59.4</v>
      </c>
      <c r="D3197">
        <v>13</v>
      </c>
      <c r="E3197">
        <v>85.8</v>
      </c>
      <c r="F3197">
        <v>20</v>
      </c>
      <c r="G3197">
        <v>135.30000000000001</v>
      </c>
      <c r="J3197">
        <v>42</v>
      </c>
      <c r="K3197">
        <v>280.5</v>
      </c>
      <c r="L3197" s="11" t="s">
        <v>11926</v>
      </c>
      <c r="M3197" s="12" t="s">
        <v>6</v>
      </c>
      <c r="N3197" s="12" t="s">
        <v>6</v>
      </c>
      <c r="O3197" s="12" t="s">
        <v>6</v>
      </c>
      <c r="P3197" s="12">
        <v>795</v>
      </c>
      <c r="Q3197" s="12" t="s">
        <v>6</v>
      </c>
      <c r="R3197">
        <v>3196</v>
      </c>
    </row>
    <row r="3198" spans="1:18" ht="15" x14ac:dyDescent="0.45">
      <c r="A3198">
        <v>31319</v>
      </c>
      <c r="B3198">
        <v>6</v>
      </c>
      <c r="C3198">
        <v>51</v>
      </c>
      <c r="D3198">
        <v>7</v>
      </c>
      <c r="E3198">
        <v>59.5</v>
      </c>
      <c r="F3198">
        <v>9</v>
      </c>
      <c r="G3198">
        <v>76.5</v>
      </c>
      <c r="H3198">
        <v>11</v>
      </c>
      <c r="I3198">
        <v>93.5</v>
      </c>
      <c r="J3198">
        <v>33</v>
      </c>
      <c r="K3198">
        <v>280.5</v>
      </c>
      <c r="L3198" s="11" t="s">
        <v>11926</v>
      </c>
      <c r="M3198" s="12" t="s">
        <v>6</v>
      </c>
      <c r="N3198" s="12" t="s">
        <v>6</v>
      </c>
      <c r="O3198" s="12" t="s">
        <v>6</v>
      </c>
      <c r="P3198" s="12">
        <v>796</v>
      </c>
      <c r="Q3198" s="12" t="s">
        <v>6</v>
      </c>
      <c r="R3198">
        <v>3197</v>
      </c>
    </row>
    <row r="3199" spans="1:18" ht="15" x14ac:dyDescent="0.45">
      <c r="A3199">
        <v>18207</v>
      </c>
      <c r="B3199">
        <v>131</v>
      </c>
      <c r="C3199">
        <v>104.5</v>
      </c>
      <c r="D3199">
        <v>85</v>
      </c>
      <c r="E3199">
        <v>67.94</v>
      </c>
      <c r="F3199">
        <v>61</v>
      </c>
      <c r="G3199">
        <v>48.68</v>
      </c>
      <c r="H3199">
        <v>74</v>
      </c>
      <c r="I3199">
        <v>59.2</v>
      </c>
      <c r="J3199">
        <v>351</v>
      </c>
      <c r="K3199">
        <v>280.32</v>
      </c>
      <c r="L3199" s="11" t="s">
        <v>11928</v>
      </c>
      <c r="M3199" s="12" t="s">
        <v>6</v>
      </c>
      <c r="N3199" s="12">
        <v>736</v>
      </c>
      <c r="O3199" s="12" t="s">
        <v>6</v>
      </c>
      <c r="P3199" s="12" t="s">
        <v>6</v>
      </c>
      <c r="Q3199" s="12" t="s">
        <v>6</v>
      </c>
      <c r="R3199">
        <v>3198</v>
      </c>
    </row>
    <row r="3200" spans="1:18" ht="15" x14ac:dyDescent="0.45">
      <c r="A3200">
        <v>23124</v>
      </c>
      <c r="B3200">
        <v>21</v>
      </c>
      <c r="C3200">
        <v>69.3</v>
      </c>
      <c r="D3200">
        <v>28</v>
      </c>
      <c r="E3200">
        <v>92.4</v>
      </c>
      <c r="F3200">
        <v>14</v>
      </c>
      <c r="G3200">
        <v>45.94</v>
      </c>
      <c r="H3200">
        <v>22</v>
      </c>
      <c r="I3200">
        <v>72.599999999999994</v>
      </c>
      <c r="J3200">
        <v>85</v>
      </c>
      <c r="K3200">
        <v>280.24</v>
      </c>
      <c r="L3200" s="11" t="s">
        <v>11925</v>
      </c>
      <c r="M3200" s="12" t="s">
        <v>6</v>
      </c>
      <c r="N3200" s="12" t="s">
        <v>6</v>
      </c>
      <c r="O3200" s="12">
        <v>586</v>
      </c>
      <c r="P3200" s="12" t="s">
        <v>6</v>
      </c>
      <c r="Q3200" s="12" t="s">
        <v>6</v>
      </c>
      <c r="R3200">
        <v>3199</v>
      </c>
    </row>
    <row r="3201" spans="1:18" ht="15" x14ac:dyDescent="0.45">
      <c r="A3201">
        <v>30380</v>
      </c>
      <c r="B3201">
        <v>3</v>
      </c>
      <c r="C3201">
        <v>168</v>
      </c>
      <c r="D3201">
        <v>2</v>
      </c>
      <c r="E3201">
        <v>112</v>
      </c>
      <c r="J3201">
        <v>5</v>
      </c>
      <c r="K3201">
        <v>280</v>
      </c>
      <c r="L3201" s="11" t="s">
        <v>11926</v>
      </c>
      <c r="M3201" s="12" t="s">
        <v>6</v>
      </c>
      <c r="N3201" s="12" t="s">
        <v>6</v>
      </c>
      <c r="O3201" s="12" t="s">
        <v>6</v>
      </c>
      <c r="P3201" s="12">
        <v>797</v>
      </c>
      <c r="Q3201" s="12" t="s">
        <v>6</v>
      </c>
      <c r="R3201">
        <v>3200</v>
      </c>
    </row>
    <row r="3202" spans="1:18" ht="15" x14ac:dyDescent="0.45">
      <c r="A3202">
        <v>30386</v>
      </c>
      <c r="B3202">
        <v>2</v>
      </c>
      <c r="C3202">
        <v>112</v>
      </c>
      <c r="D3202">
        <v>3</v>
      </c>
      <c r="E3202">
        <v>168</v>
      </c>
      <c r="J3202">
        <v>5</v>
      </c>
      <c r="K3202">
        <v>280</v>
      </c>
      <c r="L3202" s="11" t="s">
        <v>11926</v>
      </c>
      <c r="M3202" s="12" t="s">
        <v>6</v>
      </c>
      <c r="N3202" s="12" t="s">
        <v>6</v>
      </c>
      <c r="O3202" s="12" t="s">
        <v>6</v>
      </c>
      <c r="P3202" s="12">
        <v>798</v>
      </c>
      <c r="Q3202" s="12" t="s">
        <v>6</v>
      </c>
      <c r="R3202">
        <v>3201</v>
      </c>
    </row>
    <row r="3203" spans="1:18" ht="15" x14ac:dyDescent="0.45">
      <c r="A3203">
        <v>32151</v>
      </c>
      <c r="F3203">
        <v>23</v>
      </c>
      <c r="G3203">
        <v>80.5</v>
      </c>
      <c r="H3203">
        <v>57</v>
      </c>
      <c r="I3203">
        <v>199.22</v>
      </c>
      <c r="J3203">
        <v>80</v>
      </c>
      <c r="K3203">
        <v>279.72000000000003</v>
      </c>
      <c r="L3203" s="11" t="s">
        <v>11925</v>
      </c>
      <c r="M3203" s="12" t="s">
        <v>6</v>
      </c>
      <c r="N3203" s="12" t="s">
        <v>6</v>
      </c>
      <c r="O3203" s="12">
        <v>587</v>
      </c>
      <c r="P3203" s="12" t="s">
        <v>6</v>
      </c>
      <c r="Q3203" s="12" t="s">
        <v>6</v>
      </c>
      <c r="R3203">
        <v>3202</v>
      </c>
    </row>
    <row r="3204" spans="1:18" ht="15" x14ac:dyDescent="0.45">
      <c r="A3204">
        <v>22209</v>
      </c>
      <c r="B3204">
        <v>18</v>
      </c>
      <c r="C3204">
        <v>59.14</v>
      </c>
      <c r="D3204">
        <v>20</v>
      </c>
      <c r="E3204">
        <v>66</v>
      </c>
      <c r="F3204">
        <v>14</v>
      </c>
      <c r="G3204">
        <v>45.94</v>
      </c>
      <c r="H3204">
        <v>33</v>
      </c>
      <c r="I3204">
        <v>108.64</v>
      </c>
      <c r="J3204">
        <v>85</v>
      </c>
      <c r="K3204">
        <v>279.71999999999997</v>
      </c>
      <c r="L3204" s="11" t="s">
        <v>11926</v>
      </c>
      <c r="M3204" s="12" t="s">
        <v>6</v>
      </c>
      <c r="N3204" s="12" t="s">
        <v>6</v>
      </c>
      <c r="O3204" s="12" t="s">
        <v>6</v>
      </c>
      <c r="P3204" s="12">
        <v>799</v>
      </c>
      <c r="Q3204" s="12" t="s">
        <v>6</v>
      </c>
      <c r="R3204">
        <v>3203</v>
      </c>
    </row>
    <row r="3205" spans="1:18" ht="15" x14ac:dyDescent="0.45">
      <c r="A3205">
        <v>17189</v>
      </c>
      <c r="B3205">
        <v>17</v>
      </c>
      <c r="C3205">
        <v>67.680000000000007</v>
      </c>
      <c r="D3205">
        <v>10</v>
      </c>
      <c r="E3205">
        <v>40</v>
      </c>
      <c r="F3205">
        <v>29</v>
      </c>
      <c r="G3205">
        <v>116</v>
      </c>
      <c r="H3205">
        <v>14</v>
      </c>
      <c r="I3205">
        <v>56</v>
      </c>
      <c r="J3205">
        <v>70</v>
      </c>
      <c r="K3205">
        <v>279.68</v>
      </c>
      <c r="L3205" s="11" t="s">
        <v>11926</v>
      </c>
      <c r="M3205" s="12" t="s">
        <v>6</v>
      </c>
      <c r="N3205" s="12" t="s">
        <v>6</v>
      </c>
      <c r="O3205" s="12" t="s">
        <v>6</v>
      </c>
      <c r="P3205" s="12">
        <v>800</v>
      </c>
      <c r="Q3205" s="12" t="s">
        <v>6</v>
      </c>
      <c r="R3205">
        <v>3204</v>
      </c>
    </row>
    <row r="3206" spans="1:18" ht="15" x14ac:dyDescent="0.45">
      <c r="A3206">
        <v>30113</v>
      </c>
      <c r="D3206">
        <v>1</v>
      </c>
      <c r="E3206">
        <v>69.900000000000006</v>
      </c>
      <c r="F3206">
        <v>2</v>
      </c>
      <c r="G3206">
        <v>139.80000000000001</v>
      </c>
      <c r="H3206">
        <v>1</v>
      </c>
      <c r="I3206">
        <v>69.900000000000006</v>
      </c>
      <c r="J3206">
        <v>4</v>
      </c>
      <c r="K3206">
        <v>279.60000000000002</v>
      </c>
      <c r="L3206" s="11" t="s">
        <v>11925</v>
      </c>
      <c r="M3206" s="12" t="s">
        <v>6</v>
      </c>
      <c r="N3206" s="12" t="s">
        <v>6</v>
      </c>
      <c r="O3206" s="12">
        <v>588</v>
      </c>
      <c r="P3206" s="12" t="s">
        <v>6</v>
      </c>
      <c r="Q3206" s="12" t="s">
        <v>6</v>
      </c>
      <c r="R3206">
        <v>3205</v>
      </c>
    </row>
    <row r="3207" spans="1:18" ht="15" x14ac:dyDescent="0.45">
      <c r="A3207">
        <v>30485</v>
      </c>
      <c r="B3207">
        <v>5</v>
      </c>
      <c r="C3207">
        <v>107.5</v>
      </c>
      <c r="D3207">
        <v>5</v>
      </c>
      <c r="E3207">
        <v>107.5</v>
      </c>
      <c r="F3207">
        <v>3</v>
      </c>
      <c r="G3207">
        <v>64.5</v>
      </c>
      <c r="J3207">
        <v>13</v>
      </c>
      <c r="K3207">
        <v>279.5</v>
      </c>
      <c r="L3207" s="11" t="s">
        <v>11926</v>
      </c>
      <c r="M3207" s="12" t="s">
        <v>6</v>
      </c>
      <c r="N3207" s="12" t="s">
        <v>6</v>
      </c>
      <c r="O3207" s="12" t="s">
        <v>6</v>
      </c>
      <c r="P3207" s="12">
        <v>801</v>
      </c>
      <c r="Q3207" s="12" t="s">
        <v>6</v>
      </c>
      <c r="R3207">
        <v>3206</v>
      </c>
    </row>
    <row r="3208" spans="1:18" ht="15" x14ac:dyDescent="0.45">
      <c r="A3208">
        <v>23123</v>
      </c>
      <c r="B3208">
        <v>37</v>
      </c>
      <c r="C3208">
        <v>121.32</v>
      </c>
      <c r="D3208">
        <v>3</v>
      </c>
      <c r="E3208">
        <v>9.9</v>
      </c>
      <c r="F3208">
        <v>18</v>
      </c>
      <c r="G3208">
        <v>59.4</v>
      </c>
      <c r="H3208">
        <v>27</v>
      </c>
      <c r="I3208">
        <v>88.84</v>
      </c>
      <c r="J3208">
        <v>85</v>
      </c>
      <c r="K3208">
        <v>279.46000000000004</v>
      </c>
      <c r="L3208" s="11" t="s">
        <v>11925</v>
      </c>
      <c r="M3208" s="12" t="s">
        <v>6</v>
      </c>
      <c r="N3208" s="12" t="s">
        <v>6</v>
      </c>
      <c r="O3208" s="12">
        <v>589</v>
      </c>
      <c r="P3208" s="12" t="s">
        <v>6</v>
      </c>
      <c r="Q3208" s="12" t="s">
        <v>6</v>
      </c>
      <c r="R3208">
        <v>3207</v>
      </c>
    </row>
    <row r="3209" spans="1:18" ht="15" x14ac:dyDescent="0.45">
      <c r="A3209">
        <v>30119</v>
      </c>
      <c r="B3209">
        <v>3</v>
      </c>
      <c r="C3209">
        <v>119.7</v>
      </c>
      <c r="D3209">
        <v>1</v>
      </c>
      <c r="E3209">
        <v>39.9</v>
      </c>
      <c r="F3209">
        <v>1</v>
      </c>
      <c r="G3209">
        <v>39.9</v>
      </c>
      <c r="H3209">
        <v>2</v>
      </c>
      <c r="I3209">
        <v>79.8</v>
      </c>
      <c r="J3209">
        <v>7</v>
      </c>
      <c r="K3209">
        <v>279.3</v>
      </c>
      <c r="L3209" s="11" t="s">
        <v>11925</v>
      </c>
      <c r="M3209" s="12" t="s">
        <v>6</v>
      </c>
      <c r="N3209" s="12" t="s">
        <v>6</v>
      </c>
      <c r="O3209" s="12">
        <v>590</v>
      </c>
      <c r="P3209" s="12" t="s">
        <v>6</v>
      </c>
      <c r="Q3209" s="12" t="s">
        <v>6</v>
      </c>
      <c r="R3209">
        <v>3208</v>
      </c>
    </row>
    <row r="3210" spans="1:18" ht="15" x14ac:dyDescent="0.45">
      <c r="A3210">
        <v>13932</v>
      </c>
      <c r="B3210">
        <v>4</v>
      </c>
      <c r="C3210">
        <v>62</v>
      </c>
      <c r="D3210">
        <v>3</v>
      </c>
      <c r="E3210">
        <v>46.5</v>
      </c>
      <c r="F3210">
        <v>4</v>
      </c>
      <c r="G3210">
        <v>62</v>
      </c>
      <c r="H3210">
        <v>7</v>
      </c>
      <c r="I3210">
        <v>108.5</v>
      </c>
      <c r="J3210">
        <v>18</v>
      </c>
      <c r="K3210">
        <v>279</v>
      </c>
      <c r="L3210" s="11" t="s">
        <v>11926</v>
      </c>
      <c r="M3210" s="12" t="s">
        <v>6</v>
      </c>
      <c r="N3210" s="12" t="s">
        <v>6</v>
      </c>
      <c r="O3210" s="12" t="s">
        <v>6</v>
      </c>
      <c r="P3210" s="12">
        <v>802</v>
      </c>
      <c r="Q3210" s="12" t="s">
        <v>6</v>
      </c>
      <c r="R3210">
        <v>3209</v>
      </c>
    </row>
    <row r="3211" spans="1:18" ht="15" x14ac:dyDescent="0.45">
      <c r="A3211">
        <v>29354</v>
      </c>
      <c r="B3211">
        <v>9</v>
      </c>
      <c r="C3211">
        <v>251.1</v>
      </c>
      <c r="D3211">
        <v>1</v>
      </c>
      <c r="E3211">
        <v>27.9</v>
      </c>
      <c r="J3211">
        <v>10</v>
      </c>
      <c r="K3211">
        <v>279</v>
      </c>
      <c r="L3211" s="11" t="s">
        <v>11926</v>
      </c>
      <c r="M3211" s="12" t="s">
        <v>6</v>
      </c>
      <c r="N3211" s="12" t="s">
        <v>6</v>
      </c>
      <c r="O3211" s="12" t="s">
        <v>6</v>
      </c>
      <c r="P3211" s="12">
        <v>803</v>
      </c>
      <c r="Q3211" s="12" t="s">
        <v>6</v>
      </c>
      <c r="R3211">
        <v>3210</v>
      </c>
    </row>
    <row r="3212" spans="1:18" ht="15" x14ac:dyDescent="0.45">
      <c r="A3212">
        <v>31356</v>
      </c>
      <c r="B3212">
        <v>2</v>
      </c>
      <c r="C3212">
        <v>55.8</v>
      </c>
      <c r="D3212">
        <v>5</v>
      </c>
      <c r="E3212">
        <v>139.5</v>
      </c>
      <c r="H3212">
        <v>3</v>
      </c>
      <c r="I3212">
        <v>83.7</v>
      </c>
      <c r="J3212">
        <v>10</v>
      </c>
      <c r="K3212">
        <v>279</v>
      </c>
      <c r="L3212" s="11" t="s">
        <v>11926</v>
      </c>
      <c r="M3212" s="12" t="s">
        <v>6</v>
      </c>
      <c r="N3212" s="12" t="s">
        <v>6</v>
      </c>
      <c r="O3212" s="12" t="s">
        <v>6</v>
      </c>
      <c r="P3212" s="12">
        <v>804</v>
      </c>
      <c r="Q3212" s="12" t="s">
        <v>6</v>
      </c>
      <c r="R3212">
        <v>3211</v>
      </c>
    </row>
    <row r="3213" spans="1:18" ht="15" x14ac:dyDescent="0.45">
      <c r="A3213">
        <v>30536</v>
      </c>
      <c r="B3213">
        <v>42</v>
      </c>
      <c r="C3213">
        <v>272.48</v>
      </c>
      <c r="F3213">
        <v>1</v>
      </c>
      <c r="G3213">
        <v>6.5</v>
      </c>
      <c r="J3213">
        <v>43</v>
      </c>
      <c r="K3213">
        <v>278.98</v>
      </c>
      <c r="L3213" s="11" t="s">
        <v>6</v>
      </c>
      <c r="M3213" s="12" t="s">
        <v>6</v>
      </c>
      <c r="N3213" s="12" t="s">
        <v>6</v>
      </c>
      <c r="O3213" s="12" t="s">
        <v>6</v>
      </c>
      <c r="P3213" s="12" t="s">
        <v>6</v>
      </c>
      <c r="Q3213" s="12" t="s">
        <v>6</v>
      </c>
      <c r="R3213">
        <v>3212</v>
      </c>
    </row>
    <row r="3214" spans="1:18" ht="15" x14ac:dyDescent="0.45">
      <c r="A3214">
        <v>31752</v>
      </c>
      <c r="F3214">
        <v>2</v>
      </c>
      <c r="G3214">
        <v>188.8</v>
      </c>
      <c r="H3214">
        <v>1</v>
      </c>
      <c r="I3214">
        <v>89.9</v>
      </c>
      <c r="J3214">
        <v>3</v>
      </c>
      <c r="K3214">
        <v>278.70000000000005</v>
      </c>
      <c r="L3214" s="11" t="s">
        <v>11925</v>
      </c>
      <c r="M3214" s="12" t="s">
        <v>6</v>
      </c>
      <c r="N3214" s="12" t="s">
        <v>6</v>
      </c>
      <c r="O3214" s="12">
        <v>591</v>
      </c>
      <c r="P3214" s="12" t="s">
        <v>6</v>
      </c>
      <c r="Q3214" s="12" t="s">
        <v>6</v>
      </c>
      <c r="R3214">
        <v>3213</v>
      </c>
    </row>
    <row r="3215" spans="1:18" ht="15" x14ac:dyDescent="0.45">
      <c r="A3215">
        <v>22223</v>
      </c>
      <c r="F3215">
        <v>8</v>
      </c>
      <c r="G3215">
        <v>159.19999999999999</v>
      </c>
      <c r="H3215">
        <v>6</v>
      </c>
      <c r="I3215">
        <v>119.4</v>
      </c>
      <c r="J3215">
        <v>14</v>
      </c>
      <c r="K3215">
        <v>278.60000000000002</v>
      </c>
      <c r="L3215" s="11" t="s">
        <v>11926</v>
      </c>
      <c r="M3215" s="12" t="s">
        <v>6</v>
      </c>
      <c r="N3215" s="12" t="s">
        <v>6</v>
      </c>
      <c r="O3215" s="12" t="s">
        <v>6</v>
      </c>
      <c r="P3215" s="12">
        <v>805</v>
      </c>
      <c r="Q3215" s="12" t="s">
        <v>6</v>
      </c>
      <c r="R3215">
        <v>3214</v>
      </c>
    </row>
    <row r="3216" spans="1:18" ht="15" x14ac:dyDescent="0.45">
      <c r="A3216">
        <v>32029</v>
      </c>
      <c r="F3216">
        <v>19</v>
      </c>
      <c r="G3216">
        <v>264.10000000000002</v>
      </c>
      <c r="H3216">
        <v>1</v>
      </c>
      <c r="I3216">
        <v>13.9</v>
      </c>
      <c r="J3216">
        <v>20</v>
      </c>
      <c r="K3216">
        <v>278</v>
      </c>
      <c r="L3216" s="11" t="s">
        <v>11925</v>
      </c>
      <c r="M3216" s="12" t="s">
        <v>6</v>
      </c>
      <c r="N3216" s="12" t="s">
        <v>6</v>
      </c>
      <c r="O3216" s="12">
        <v>592</v>
      </c>
      <c r="P3216" s="12" t="s">
        <v>6</v>
      </c>
      <c r="Q3216" s="12" t="s">
        <v>6</v>
      </c>
      <c r="R3216">
        <v>3215</v>
      </c>
    </row>
    <row r="3217" spans="1:18" ht="15" x14ac:dyDescent="0.45">
      <c r="A3217">
        <v>28412</v>
      </c>
      <c r="B3217">
        <v>5</v>
      </c>
      <c r="C3217">
        <v>53.1</v>
      </c>
      <c r="D3217">
        <v>7</v>
      </c>
      <c r="E3217">
        <v>74.900000000000006</v>
      </c>
      <c r="F3217">
        <v>6</v>
      </c>
      <c r="G3217">
        <v>64.2</v>
      </c>
      <c r="H3217">
        <v>8</v>
      </c>
      <c r="I3217">
        <v>85.6</v>
      </c>
      <c r="J3217">
        <v>26</v>
      </c>
      <c r="K3217">
        <v>277.79999999999995</v>
      </c>
      <c r="L3217" s="11" t="s">
        <v>11928</v>
      </c>
      <c r="M3217" s="12" t="s">
        <v>6</v>
      </c>
      <c r="N3217" s="12">
        <v>737</v>
      </c>
      <c r="O3217" s="12" t="s">
        <v>6</v>
      </c>
      <c r="P3217" s="12" t="s">
        <v>6</v>
      </c>
      <c r="Q3217" s="12" t="s">
        <v>6</v>
      </c>
      <c r="R3217">
        <v>3216</v>
      </c>
    </row>
    <row r="3218" spans="1:18" ht="15" x14ac:dyDescent="0.45">
      <c r="A3218">
        <v>27194</v>
      </c>
      <c r="B3218">
        <v>19</v>
      </c>
      <c r="C3218">
        <v>75.040000000000006</v>
      </c>
      <c r="D3218">
        <v>16</v>
      </c>
      <c r="E3218">
        <v>63.68</v>
      </c>
      <c r="F3218">
        <v>13</v>
      </c>
      <c r="G3218">
        <v>51.36</v>
      </c>
      <c r="H3218">
        <v>22</v>
      </c>
      <c r="I3218">
        <v>87.68</v>
      </c>
      <c r="J3218">
        <v>70</v>
      </c>
      <c r="K3218">
        <v>277.76</v>
      </c>
      <c r="L3218" s="11" t="s">
        <v>11925</v>
      </c>
      <c r="M3218" s="12" t="s">
        <v>6</v>
      </c>
      <c r="N3218" s="12" t="s">
        <v>6</v>
      </c>
      <c r="O3218" s="12">
        <v>593</v>
      </c>
      <c r="P3218" s="12" t="s">
        <v>6</v>
      </c>
      <c r="Q3218" s="12" t="s">
        <v>6</v>
      </c>
      <c r="R3218">
        <v>3217</v>
      </c>
    </row>
    <row r="3219" spans="1:18" ht="15" x14ac:dyDescent="0.45">
      <c r="A3219">
        <v>22888</v>
      </c>
      <c r="B3219">
        <v>2</v>
      </c>
      <c r="C3219">
        <v>93.8</v>
      </c>
      <c r="D3219">
        <v>1</v>
      </c>
      <c r="E3219">
        <v>43.15</v>
      </c>
      <c r="F3219">
        <v>1</v>
      </c>
      <c r="G3219">
        <v>46.9</v>
      </c>
      <c r="H3219">
        <v>2</v>
      </c>
      <c r="I3219">
        <v>93.8</v>
      </c>
      <c r="J3219">
        <v>6</v>
      </c>
      <c r="K3219">
        <v>277.64999999999998</v>
      </c>
      <c r="L3219" s="11" t="s">
        <v>11925</v>
      </c>
      <c r="M3219" s="12" t="s">
        <v>6</v>
      </c>
      <c r="N3219" s="12" t="s">
        <v>6</v>
      </c>
      <c r="O3219" s="12">
        <v>594</v>
      </c>
      <c r="P3219" s="12" t="s">
        <v>6</v>
      </c>
      <c r="Q3219" s="12" t="s">
        <v>6</v>
      </c>
      <c r="R3219">
        <v>3218</v>
      </c>
    </row>
    <row r="3220" spans="1:18" ht="15" x14ac:dyDescent="0.45">
      <c r="A3220">
        <v>28740</v>
      </c>
      <c r="B3220">
        <v>73</v>
      </c>
      <c r="C3220">
        <v>65.63</v>
      </c>
      <c r="D3220">
        <v>60</v>
      </c>
      <c r="E3220">
        <v>53.93</v>
      </c>
      <c r="F3220">
        <v>113</v>
      </c>
      <c r="G3220">
        <v>101.28</v>
      </c>
      <c r="H3220">
        <v>63</v>
      </c>
      <c r="I3220">
        <v>56.7</v>
      </c>
      <c r="J3220">
        <v>309</v>
      </c>
      <c r="K3220">
        <v>277.54000000000002</v>
      </c>
      <c r="L3220" s="11" t="s">
        <v>11928</v>
      </c>
      <c r="M3220" s="12" t="s">
        <v>6</v>
      </c>
      <c r="N3220" s="12">
        <v>738</v>
      </c>
      <c r="O3220" s="12" t="s">
        <v>6</v>
      </c>
      <c r="P3220" s="12" t="s">
        <v>6</v>
      </c>
      <c r="Q3220" s="12" t="s">
        <v>6</v>
      </c>
      <c r="R3220">
        <v>3219</v>
      </c>
    </row>
    <row r="3221" spans="1:18" ht="15" x14ac:dyDescent="0.45">
      <c r="A3221">
        <v>17470</v>
      </c>
      <c r="B3221">
        <v>14</v>
      </c>
      <c r="C3221">
        <v>82.6</v>
      </c>
      <c r="D3221">
        <v>12</v>
      </c>
      <c r="E3221">
        <v>70.8</v>
      </c>
      <c r="F3221">
        <v>10</v>
      </c>
      <c r="G3221">
        <v>59</v>
      </c>
      <c r="H3221">
        <v>11</v>
      </c>
      <c r="I3221">
        <v>64.900000000000006</v>
      </c>
      <c r="J3221">
        <v>47</v>
      </c>
      <c r="K3221">
        <v>277.29999999999995</v>
      </c>
      <c r="L3221" s="11" t="s">
        <v>11926</v>
      </c>
      <c r="M3221" s="12" t="s">
        <v>6</v>
      </c>
      <c r="N3221" s="12" t="s">
        <v>6</v>
      </c>
      <c r="O3221" s="12" t="s">
        <v>6</v>
      </c>
      <c r="P3221" s="12">
        <v>806</v>
      </c>
      <c r="Q3221" s="12" t="s">
        <v>6</v>
      </c>
      <c r="R3221">
        <v>3220</v>
      </c>
    </row>
    <row r="3222" spans="1:18" ht="15" x14ac:dyDescent="0.45">
      <c r="A3222">
        <v>11781</v>
      </c>
      <c r="D3222">
        <v>5</v>
      </c>
      <c r="E3222">
        <v>33</v>
      </c>
      <c r="F3222">
        <v>18</v>
      </c>
      <c r="G3222">
        <v>118.8</v>
      </c>
      <c r="H3222">
        <v>19</v>
      </c>
      <c r="I3222">
        <v>125.4</v>
      </c>
      <c r="J3222">
        <v>42</v>
      </c>
      <c r="K3222">
        <v>277.20000000000005</v>
      </c>
      <c r="L3222" s="11" t="s">
        <v>11928</v>
      </c>
      <c r="M3222" s="12" t="s">
        <v>6</v>
      </c>
      <c r="N3222" s="12">
        <v>739</v>
      </c>
      <c r="O3222" s="12" t="s">
        <v>6</v>
      </c>
      <c r="P3222" s="12" t="s">
        <v>6</v>
      </c>
      <c r="Q3222" s="12" t="s">
        <v>6</v>
      </c>
      <c r="R3222">
        <v>3221</v>
      </c>
    </row>
    <row r="3223" spans="1:18" ht="15" x14ac:dyDescent="0.45">
      <c r="A3223">
        <v>17991</v>
      </c>
      <c r="B3223">
        <v>3</v>
      </c>
      <c r="C3223">
        <v>69.900000000000006</v>
      </c>
      <c r="D3223">
        <v>5</v>
      </c>
      <c r="E3223">
        <v>115.7</v>
      </c>
      <c r="F3223">
        <v>4</v>
      </c>
      <c r="G3223">
        <v>91.6</v>
      </c>
      <c r="J3223">
        <v>12</v>
      </c>
      <c r="K3223">
        <v>277.20000000000005</v>
      </c>
      <c r="L3223" s="11" t="s">
        <v>11926</v>
      </c>
      <c r="M3223" s="12" t="s">
        <v>6</v>
      </c>
      <c r="N3223" s="12" t="s">
        <v>6</v>
      </c>
      <c r="O3223" s="12" t="s">
        <v>6</v>
      </c>
      <c r="P3223" s="12">
        <v>807</v>
      </c>
      <c r="Q3223" s="12" t="s">
        <v>6</v>
      </c>
      <c r="R3223">
        <v>3222</v>
      </c>
    </row>
    <row r="3224" spans="1:18" ht="15" x14ac:dyDescent="0.45">
      <c r="A3224">
        <v>12140</v>
      </c>
      <c r="B3224">
        <v>48</v>
      </c>
      <c r="C3224">
        <v>52.71</v>
      </c>
      <c r="D3224">
        <v>74</v>
      </c>
      <c r="E3224">
        <v>81.400000000000006</v>
      </c>
      <c r="F3224">
        <v>52</v>
      </c>
      <c r="G3224">
        <v>57.2</v>
      </c>
      <c r="H3224">
        <v>78</v>
      </c>
      <c r="I3224">
        <v>85.8</v>
      </c>
      <c r="J3224">
        <v>252</v>
      </c>
      <c r="K3224">
        <v>277.11</v>
      </c>
      <c r="L3224" s="11" t="s">
        <v>11928</v>
      </c>
      <c r="M3224" s="12" t="s">
        <v>6</v>
      </c>
      <c r="N3224" s="12">
        <v>740</v>
      </c>
      <c r="O3224" s="12" t="s">
        <v>6</v>
      </c>
      <c r="P3224" s="12" t="s">
        <v>6</v>
      </c>
      <c r="Q3224" s="12" t="s">
        <v>6</v>
      </c>
      <c r="R3224">
        <v>3223</v>
      </c>
    </row>
    <row r="3225" spans="1:18" ht="15" x14ac:dyDescent="0.45">
      <c r="A3225">
        <v>28013</v>
      </c>
      <c r="D3225">
        <v>29</v>
      </c>
      <c r="E3225">
        <v>92.54</v>
      </c>
      <c r="F3225">
        <v>34</v>
      </c>
      <c r="G3225">
        <v>108.8</v>
      </c>
      <c r="H3225">
        <v>25</v>
      </c>
      <c r="I3225">
        <v>75.739999999999995</v>
      </c>
      <c r="J3225">
        <v>88</v>
      </c>
      <c r="K3225">
        <v>277.08</v>
      </c>
      <c r="L3225" s="11" t="s">
        <v>11928</v>
      </c>
      <c r="M3225" s="12" t="s">
        <v>6</v>
      </c>
      <c r="N3225" s="12">
        <v>741</v>
      </c>
      <c r="O3225" s="12" t="s">
        <v>6</v>
      </c>
      <c r="P3225" s="12" t="s">
        <v>6</v>
      </c>
      <c r="Q3225" s="12" t="s">
        <v>6</v>
      </c>
      <c r="R3225">
        <v>3224</v>
      </c>
    </row>
    <row r="3226" spans="1:18" ht="15" x14ac:dyDescent="0.45">
      <c r="A3226">
        <v>17513</v>
      </c>
      <c r="B3226">
        <v>4</v>
      </c>
      <c r="C3226">
        <v>79.599999999999994</v>
      </c>
      <c r="D3226">
        <v>2</v>
      </c>
      <c r="E3226">
        <v>38.21</v>
      </c>
      <c r="F3226">
        <v>3</v>
      </c>
      <c r="G3226">
        <v>59.7</v>
      </c>
      <c r="H3226">
        <v>5</v>
      </c>
      <c r="I3226">
        <v>99.5</v>
      </c>
      <c r="J3226">
        <v>14</v>
      </c>
      <c r="K3226">
        <v>277.01</v>
      </c>
      <c r="L3226" s="11" t="s">
        <v>11926</v>
      </c>
      <c r="M3226" s="12" t="s">
        <v>6</v>
      </c>
      <c r="N3226" s="12" t="s">
        <v>6</v>
      </c>
      <c r="O3226" s="12" t="s">
        <v>6</v>
      </c>
      <c r="P3226" s="12">
        <v>808</v>
      </c>
      <c r="Q3226" s="12" t="s">
        <v>6</v>
      </c>
      <c r="R3226">
        <v>3225</v>
      </c>
    </row>
    <row r="3227" spans="1:18" ht="15" x14ac:dyDescent="0.45">
      <c r="A3227">
        <v>17379</v>
      </c>
      <c r="B3227">
        <v>6</v>
      </c>
      <c r="C3227">
        <v>35.4</v>
      </c>
      <c r="D3227">
        <v>18</v>
      </c>
      <c r="E3227">
        <v>105.73</v>
      </c>
      <c r="F3227">
        <v>8</v>
      </c>
      <c r="G3227">
        <v>47.2</v>
      </c>
      <c r="H3227">
        <v>15</v>
      </c>
      <c r="I3227">
        <v>88.5</v>
      </c>
      <c r="J3227">
        <v>47</v>
      </c>
      <c r="K3227">
        <v>276.83</v>
      </c>
      <c r="L3227" s="11" t="s">
        <v>11926</v>
      </c>
      <c r="M3227" s="12" t="s">
        <v>6</v>
      </c>
      <c r="N3227" s="12" t="s">
        <v>6</v>
      </c>
      <c r="O3227" s="12" t="s">
        <v>6</v>
      </c>
      <c r="P3227" s="12">
        <v>809</v>
      </c>
      <c r="Q3227" s="12" t="s">
        <v>6</v>
      </c>
      <c r="R3227">
        <v>3226</v>
      </c>
    </row>
    <row r="3228" spans="1:18" ht="15" x14ac:dyDescent="0.45">
      <c r="A3228">
        <v>10200</v>
      </c>
      <c r="B3228">
        <v>12</v>
      </c>
      <c r="C3228">
        <v>86.4</v>
      </c>
      <c r="D3228">
        <v>3</v>
      </c>
      <c r="E3228">
        <v>23.2</v>
      </c>
      <c r="F3228">
        <v>9</v>
      </c>
      <c r="G3228">
        <v>79.2</v>
      </c>
      <c r="H3228">
        <v>10</v>
      </c>
      <c r="I3228">
        <v>88</v>
      </c>
      <c r="J3228">
        <v>34</v>
      </c>
      <c r="K3228">
        <v>276.8</v>
      </c>
      <c r="L3228" s="11" t="s">
        <v>11927</v>
      </c>
      <c r="M3228" s="12" t="s">
        <v>6</v>
      </c>
      <c r="N3228" s="12" t="s">
        <v>6</v>
      </c>
      <c r="O3228" s="12" t="s">
        <v>6</v>
      </c>
      <c r="P3228" s="12" t="s">
        <v>6</v>
      </c>
      <c r="Q3228" s="12">
        <v>508</v>
      </c>
      <c r="R3228">
        <v>3227</v>
      </c>
    </row>
    <row r="3229" spans="1:18" ht="15" x14ac:dyDescent="0.45">
      <c r="A3229">
        <v>29619</v>
      </c>
      <c r="B3229">
        <v>22</v>
      </c>
      <c r="C3229">
        <v>39.6</v>
      </c>
      <c r="D3229">
        <v>44</v>
      </c>
      <c r="E3229">
        <v>78.92</v>
      </c>
      <c r="F3229">
        <v>36</v>
      </c>
      <c r="G3229">
        <v>64.66</v>
      </c>
      <c r="H3229">
        <v>52</v>
      </c>
      <c r="I3229">
        <v>93.46</v>
      </c>
      <c r="J3229">
        <v>154</v>
      </c>
      <c r="K3229">
        <v>276.64</v>
      </c>
      <c r="L3229" s="11" t="s">
        <v>11925</v>
      </c>
      <c r="M3229" s="12" t="s">
        <v>6</v>
      </c>
      <c r="N3229" s="12" t="s">
        <v>6</v>
      </c>
      <c r="O3229" s="12">
        <v>595</v>
      </c>
      <c r="P3229" s="12" t="s">
        <v>6</v>
      </c>
      <c r="Q3229" s="12" t="s">
        <v>6</v>
      </c>
      <c r="R3229">
        <v>3228</v>
      </c>
    </row>
    <row r="3230" spans="1:18" ht="15" x14ac:dyDescent="0.45">
      <c r="A3230">
        <v>27656</v>
      </c>
      <c r="B3230">
        <v>7</v>
      </c>
      <c r="C3230">
        <v>80.5</v>
      </c>
      <c r="D3230">
        <v>9</v>
      </c>
      <c r="E3230">
        <v>103.5</v>
      </c>
      <c r="F3230">
        <v>5</v>
      </c>
      <c r="G3230">
        <v>57.5</v>
      </c>
      <c r="H3230">
        <v>3</v>
      </c>
      <c r="I3230">
        <v>34.5</v>
      </c>
      <c r="J3230">
        <v>24</v>
      </c>
      <c r="K3230">
        <v>276</v>
      </c>
      <c r="L3230" s="11" t="s">
        <v>11924</v>
      </c>
      <c r="M3230" s="12">
        <v>386</v>
      </c>
      <c r="N3230" s="12" t="s">
        <v>6</v>
      </c>
      <c r="O3230" s="12" t="s">
        <v>6</v>
      </c>
      <c r="P3230" s="12" t="s">
        <v>6</v>
      </c>
      <c r="Q3230" s="12" t="s">
        <v>6</v>
      </c>
      <c r="R3230">
        <v>3229</v>
      </c>
    </row>
    <row r="3231" spans="1:18" ht="15" x14ac:dyDescent="0.45">
      <c r="A3231">
        <v>29778</v>
      </c>
      <c r="B3231">
        <v>12</v>
      </c>
      <c r="C3231">
        <v>220.8</v>
      </c>
      <c r="D3231">
        <v>3</v>
      </c>
      <c r="E3231">
        <v>55.2</v>
      </c>
      <c r="J3231">
        <v>15</v>
      </c>
      <c r="K3231">
        <v>276</v>
      </c>
      <c r="L3231" s="11" t="s">
        <v>11928</v>
      </c>
      <c r="M3231" s="12" t="s">
        <v>6</v>
      </c>
      <c r="N3231" s="12">
        <v>742</v>
      </c>
      <c r="O3231" s="12" t="s">
        <v>6</v>
      </c>
      <c r="P3231" s="12" t="s">
        <v>6</v>
      </c>
      <c r="Q3231" s="12" t="s">
        <v>6</v>
      </c>
      <c r="R3231">
        <v>3230</v>
      </c>
    </row>
    <row r="3232" spans="1:18" ht="15" x14ac:dyDescent="0.45">
      <c r="A3232">
        <v>17716</v>
      </c>
      <c r="B3232">
        <v>15</v>
      </c>
      <c r="C3232">
        <v>128.80000000000001</v>
      </c>
      <c r="D3232">
        <v>3</v>
      </c>
      <c r="E3232">
        <v>29.4</v>
      </c>
      <c r="F3232">
        <v>5</v>
      </c>
      <c r="G3232">
        <v>49</v>
      </c>
      <c r="H3232">
        <v>7</v>
      </c>
      <c r="I3232">
        <v>68.599999999999994</v>
      </c>
      <c r="J3232">
        <v>30</v>
      </c>
      <c r="K3232">
        <v>275.8</v>
      </c>
      <c r="L3232" s="11" t="s">
        <v>11928</v>
      </c>
      <c r="M3232" s="12" t="s">
        <v>6</v>
      </c>
      <c r="N3232" s="12">
        <v>743</v>
      </c>
      <c r="O3232" s="12" t="s">
        <v>6</v>
      </c>
      <c r="P3232" s="12" t="s">
        <v>6</v>
      </c>
      <c r="Q3232" s="12" t="s">
        <v>6</v>
      </c>
      <c r="R3232">
        <v>3231</v>
      </c>
    </row>
    <row r="3233" spans="1:18" ht="15" x14ac:dyDescent="0.45">
      <c r="A3233">
        <v>29228</v>
      </c>
      <c r="B3233">
        <v>23</v>
      </c>
      <c r="C3233">
        <v>133.4</v>
      </c>
      <c r="D3233">
        <v>12</v>
      </c>
      <c r="E3233">
        <v>68.680000000000007</v>
      </c>
      <c r="F3233">
        <v>12</v>
      </c>
      <c r="G3233">
        <v>73.599999999999994</v>
      </c>
      <c r="J3233">
        <v>47</v>
      </c>
      <c r="K3233">
        <v>275.68</v>
      </c>
      <c r="L3233" s="11" t="s">
        <v>11927</v>
      </c>
      <c r="M3233" s="12" t="s">
        <v>6</v>
      </c>
      <c r="N3233" s="12" t="s">
        <v>6</v>
      </c>
      <c r="O3233" s="12" t="s">
        <v>6</v>
      </c>
      <c r="P3233" s="12" t="s">
        <v>6</v>
      </c>
      <c r="Q3233" s="12">
        <v>509</v>
      </c>
      <c r="R3233">
        <v>3232</v>
      </c>
    </row>
    <row r="3234" spans="1:18" ht="15" x14ac:dyDescent="0.45">
      <c r="A3234">
        <v>12795</v>
      </c>
      <c r="B3234">
        <v>3</v>
      </c>
      <c r="C3234">
        <v>63.6</v>
      </c>
      <c r="D3234">
        <v>1</v>
      </c>
      <c r="E3234">
        <v>21.2</v>
      </c>
      <c r="F3234">
        <v>6</v>
      </c>
      <c r="G3234">
        <v>127.2</v>
      </c>
      <c r="H3234">
        <v>3</v>
      </c>
      <c r="I3234">
        <v>63.6</v>
      </c>
      <c r="J3234">
        <v>13</v>
      </c>
      <c r="K3234">
        <v>275.60000000000002</v>
      </c>
      <c r="L3234" s="11" t="s">
        <v>11927</v>
      </c>
      <c r="M3234" s="12" t="s">
        <v>6</v>
      </c>
      <c r="N3234" s="12" t="s">
        <v>6</v>
      </c>
      <c r="O3234" s="12" t="s">
        <v>6</v>
      </c>
      <c r="P3234" s="12" t="s">
        <v>6</v>
      </c>
      <c r="Q3234" s="12">
        <v>510</v>
      </c>
      <c r="R3234">
        <v>3233</v>
      </c>
    </row>
    <row r="3235" spans="1:18" ht="15" x14ac:dyDescent="0.45">
      <c r="A3235">
        <v>30487</v>
      </c>
      <c r="B3235">
        <v>6</v>
      </c>
      <c r="C3235">
        <v>87</v>
      </c>
      <c r="D3235">
        <v>4</v>
      </c>
      <c r="E3235">
        <v>58</v>
      </c>
      <c r="F3235">
        <v>6</v>
      </c>
      <c r="G3235">
        <v>87</v>
      </c>
      <c r="H3235">
        <v>3</v>
      </c>
      <c r="I3235">
        <v>43.5</v>
      </c>
      <c r="J3235">
        <v>19</v>
      </c>
      <c r="K3235">
        <v>275.5</v>
      </c>
      <c r="L3235" s="11" t="s">
        <v>11926</v>
      </c>
      <c r="M3235" s="12" t="s">
        <v>6</v>
      </c>
      <c r="N3235" s="12" t="s">
        <v>6</v>
      </c>
      <c r="O3235" s="12" t="s">
        <v>6</v>
      </c>
      <c r="P3235" s="12">
        <v>810</v>
      </c>
      <c r="Q3235" s="12" t="s">
        <v>6</v>
      </c>
      <c r="R3235">
        <v>3234</v>
      </c>
    </row>
    <row r="3236" spans="1:18" ht="15" x14ac:dyDescent="0.45">
      <c r="A3236">
        <v>30592</v>
      </c>
      <c r="B3236">
        <v>24</v>
      </c>
      <c r="C3236">
        <v>85.24</v>
      </c>
      <c r="D3236">
        <v>23</v>
      </c>
      <c r="E3236">
        <v>82.51</v>
      </c>
      <c r="F3236">
        <v>5</v>
      </c>
      <c r="G3236">
        <v>17.71</v>
      </c>
      <c r="H3236">
        <v>25</v>
      </c>
      <c r="I3236">
        <v>90</v>
      </c>
      <c r="J3236">
        <v>77</v>
      </c>
      <c r="K3236">
        <v>275.46000000000004</v>
      </c>
      <c r="L3236" s="11" t="s">
        <v>11928</v>
      </c>
      <c r="M3236" s="12" t="s">
        <v>6</v>
      </c>
      <c r="N3236" s="12">
        <v>744</v>
      </c>
      <c r="O3236" s="12" t="s">
        <v>6</v>
      </c>
      <c r="P3236" s="12" t="s">
        <v>6</v>
      </c>
      <c r="Q3236" s="12" t="s">
        <v>6</v>
      </c>
      <c r="R3236">
        <v>3235</v>
      </c>
    </row>
    <row r="3237" spans="1:18" ht="15" x14ac:dyDescent="0.45">
      <c r="A3237">
        <v>10271</v>
      </c>
      <c r="B3237">
        <v>35</v>
      </c>
      <c r="C3237">
        <v>63</v>
      </c>
      <c r="D3237">
        <v>24</v>
      </c>
      <c r="E3237">
        <v>43.2</v>
      </c>
      <c r="F3237">
        <v>33</v>
      </c>
      <c r="G3237">
        <v>59.4</v>
      </c>
      <c r="H3237">
        <v>61</v>
      </c>
      <c r="I3237">
        <v>109.8</v>
      </c>
      <c r="J3237">
        <v>153</v>
      </c>
      <c r="K3237">
        <v>275.39999999999998</v>
      </c>
      <c r="L3237" s="11" t="s">
        <v>11927</v>
      </c>
      <c r="M3237" s="12" t="s">
        <v>6</v>
      </c>
      <c r="N3237" s="12" t="s">
        <v>6</v>
      </c>
      <c r="O3237" s="12" t="s">
        <v>6</v>
      </c>
      <c r="P3237" s="12" t="s">
        <v>6</v>
      </c>
      <c r="Q3237" s="12">
        <v>511</v>
      </c>
      <c r="R3237">
        <v>3236</v>
      </c>
    </row>
    <row r="3238" spans="1:18" ht="15" x14ac:dyDescent="0.45">
      <c r="A3238">
        <v>2029109</v>
      </c>
      <c r="B3238">
        <v>1.86</v>
      </c>
      <c r="C3238">
        <v>84.63</v>
      </c>
      <c r="D3238">
        <v>0.95</v>
      </c>
      <c r="E3238">
        <v>43.14</v>
      </c>
      <c r="F3238">
        <v>1.37</v>
      </c>
      <c r="G3238">
        <v>62.56</v>
      </c>
      <c r="H3238">
        <v>1.86</v>
      </c>
      <c r="I3238">
        <v>84.95</v>
      </c>
      <c r="J3238">
        <v>6.04</v>
      </c>
      <c r="K3238">
        <v>275.27999999999997</v>
      </c>
      <c r="L3238" s="11" t="s">
        <v>11924</v>
      </c>
      <c r="M3238" s="12">
        <v>387</v>
      </c>
      <c r="N3238" s="12" t="s">
        <v>6</v>
      </c>
      <c r="O3238" s="12" t="s">
        <v>6</v>
      </c>
      <c r="P3238" s="12" t="s">
        <v>6</v>
      </c>
      <c r="Q3238" s="12" t="s">
        <v>6</v>
      </c>
      <c r="R3238">
        <v>3237</v>
      </c>
    </row>
    <row r="3239" spans="1:18" ht="15" x14ac:dyDescent="0.45">
      <c r="A3239">
        <v>11106</v>
      </c>
      <c r="B3239">
        <v>3</v>
      </c>
      <c r="C3239">
        <v>51.6</v>
      </c>
      <c r="D3239">
        <v>9</v>
      </c>
      <c r="E3239">
        <v>154.80000000000001</v>
      </c>
      <c r="F3239">
        <v>4</v>
      </c>
      <c r="G3239">
        <v>68.8</v>
      </c>
      <c r="J3239">
        <v>16</v>
      </c>
      <c r="K3239">
        <v>275.2</v>
      </c>
      <c r="L3239" s="11" t="s">
        <v>11927</v>
      </c>
      <c r="M3239" s="12" t="s">
        <v>6</v>
      </c>
      <c r="N3239" s="12" t="s">
        <v>6</v>
      </c>
      <c r="O3239" s="12" t="s">
        <v>6</v>
      </c>
      <c r="P3239" s="12" t="s">
        <v>6</v>
      </c>
      <c r="Q3239" s="12">
        <v>512</v>
      </c>
      <c r="R3239">
        <v>3238</v>
      </c>
    </row>
    <row r="3240" spans="1:18" ht="15" x14ac:dyDescent="0.45">
      <c r="A3240">
        <v>10215</v>
      </c>
      <c r="B3240">
        <v>17</v>
      </c>
      <c r="C3240">
        <v>75.78</v>
      </c>
      <c r="D3240">
        <v>16</v>
      </c>
      <c r="E3240">
        <v>71.28</v>
      </c>
      <c r="F3240">
        <v>16</v>
      </c>
      <c r="G3240">
        <v>75.44</v>
      </c>
      <c r="H3240">
        <v>11</v>
      </c>
      <c r="I3240">
        <v>52.42</v>
      </c>
      <c r="J3240">
        <v>60</v>
      </c>
      <c r="K3240">
        <v>274.92</v>
      </c>
      <c r="L3240" s="11" t="s">
        <v>11925</v>
      </c>
      <c r="M3240" s="12" t="s">
        <v>6</v>
      </c>
      <c r="N3240" s="12" t="s">
        <v>6</v>
      </c>
      <c r="O3240" s="12">
        <v>596</v>
      </c>
      <c r="P3240" s="12" t="s">
        <v>6</v>
      </c>
      <c r="Q3240" s="12" t="s">
        <v>6</v>
      </c>
      <c r="R3240">
        <v>3239</v>
      </c>
    </row>
    <row r="3241" spans="1:18" ht="15" x14ac:dyDescent="0.45">
      <c r="A3241">
        <v>16955</v>
      </c>
      <c r="B3241">
        <v>8</v>
      </c>
      <c r="C3241">
        <v>41.6</v>
      </c>
      <c r="D3241">
        <v>8</v>
      </c>
      <c r="E3241">
        <v>41.6</v>
      </c>
      <c r="F3241">
        <v>10</v>
      </c>
      <c r="G3241">
        <v>52</v>
      </c>
      <c r="H3241">
        <v>27</v>
      </c>
      <c r="I3241">
        <v>139.56</v>
      </c>
      <c r="J3241">
        <v>53</v>
      </c>
      <c r="K3241">
        <v>274.76</v>
      </c>
      <c r="L3241" s="11" t="s">
        <v>11926</v>
      </c>
      <c r="M3241" s="12" t="s">
        <v>6</v>
      </c>
      <c r="N3241" s="12" t="s">
        <v>6</v>
      </c>
      <c r="O3241" s="12" t="s">
        <v>6</v>
      </c>
      <c r="P3241" s="12">
        <v>811</v>
      </c>
      <c r="Q3241" s="12" t="s">
        <v>6</v>
      </c>
      <c r="R3241">
        <v>3240</v>
      </c>
    </row>
    <row r="3242" spans="1:18" ht="15" x14ac:dyDescent="0.45">
      <c r="A3242">
        <v>28359</v>
      </c>
      <c r="B3242">
        <v>22</v>
      </c>
      <c r="C3242">
        <v>54.8</v>
      </c>
      <c r="D3242">
        <v>28</v>
      </c>
      <c r="E3242">
        <v>70</v>
      </c>
      <c r="F3242">
        <v>28</v>
      </c>
      <c r="G3242">
        <v>69.8</v>
      </c>
      <c r="H3242">
        <v>32</v>
      </c>
      <c r="I3242">
        <v>80</v>
      </c>
      <c r="J3242">
        <v>110</v>
      </c>
      <c r="K3242">
        <v>274.60000000000002</v>
      </c>
      <c r="L3242" s="11" t="s">
        <v>11926</v>
      </c>
      <c r="M3242" s="12" t="s">
        <v>6</v>
      </c>
      <c r="N3242" s="12" t="s">
        <v>6</v>
      </c>
      <c r="O3242" s="12" t="s">
        <v>6</v>
      </c>
      <c r="P3242" s="12">
        <v>812</v>
      </c>
      <c r="Q3242" s="12" t="s">
        <v>6</v>
      </c>
      <c r="R3242">
        <v>3241</v>
      </c>
    </row>
    <row r="3243" spans="1:18" ht="15" x14ac:dyDescent="0.45">
      <c r="A3243">
        <v>30073</v>
      </c>
      <c r="B3243">
        <v>2</v>
      </c>
      <c r="C3243">
        <v>109.8</v>
      </c>
      <c r="F3243">
        <v>1</v>
      </c>
      <c r="G3243">
        <v>54.9</v>
      </c>
      <c r="H3243">
        <v>2</v>
      </c>
      <c r="I3243">
        <v>109.8</v>
      </c>
      <c r="J3243">
        <v>5</v>
      </c>
      <c r="K3243">
        <v>274.5</v>
      </c>
      <c r="L3243" s="11" t="s">
        <v>11925</v>
      </c>
      <c r="M3243" s="12" t="s">
        <v>6</v>
      </c>
      <c r="N3243" s="12" t="s">
        <v>6</v>
      </c>
      <c r="O3243" s="12">
        <v>597</v>
      </c>
      <c r="P3243" s="12" t="s">
        <v>6</v>
      </c>
      <c r="Q3243" s="12" t="s">
        <v>6</v>
      </c>
      <c r="R3243">
        <v>3242</v>
      </c>
    </row>
    <row r="3244" spans="1:18" ht="15" x14ac:dyDescent="0.45">
      <c r="A3244">
        <v>32091</v>
      </c>
      <c r="F3244">
        <v>3</v>
      </c>
      <c r="G3244">
        <v>164.7</v>
      </c>
      <c r="H3244">
        <v>2</v>
      </c>
      <c r="I3244">
        <v>109.8</v>
      </c>
      <c r="J3244">
        <v>5</v>
      </c>
      <c r="K3244">
        <v>274.5</v>
      </c>
      <c r="L3244" s="11" t="s">
        <v>11926</v>
      </c>
      <c r="M3244" s="12" t="s">
        <v>6</v>
      </c>
      <c r="N3244" s="12" t="s">
        <v>6</v>
      </c>
      <c r="O3244" s="12" t="s">
        <v>6</v>
      </c>
      <c r="P3244" s="12">
        <v>813</v>
      </c>
      <c r="Q3244" s="12" t="s">
        <v>6</v>
      </c>
      <c r="R3244">
        <v>3243</v>
      </c>
    </row>
    <row r="3245" spans="1:18" ht="15" x14ac:dyDescent="0.45">
      <c r="A3245">
        <v>32092</v>
      </c>
      <c r="F3245">
        <v>2</v>
      </c>
      <c r="G3245">
        <v>109.8</v>
      </c>
      <c r="H3245">
        <v>3</v>
      </c>
      <c r="I3245">
        <v>164.7</v>
      </c>
      <c r="J3245">
        <v>5</v>
      </c>
      <c r="K3245">
        <v>274.5</v>
      </c>
      <c r="L3245" s="11" t="s">
        <v>11926</v>
      </c>
      <c r="M3245" s="12" t="s">
        <v>6</v>
      </c>
      <c r="N3245" s="12" t="s">
        <v>6</v>
      </c>
      <c r="O3245" s="12" t="s">
        <v>6</v>
      </c>
      <c r="P3245" s="12">
        <v>814</v>
      </c>
      <c r="Q3245" s="12" t="s">
        <v>6</v>
      </c>
      <c r="R3245">
        <v>3244</v>
      </c>
    </row>
    <row r="3246" spans="1:18" ht="15" x14ac:dyDescent="0.45">
      <c r="A3246">
        <v>32095</v>
      </c>
      <c r="H3246">
        <v>5</v>
      </c>
      <c r="I3246">
        <v>274.5</v>
      </c>
      <c r="J3246">
        <v>5</v>
      </c>
      <c r="K3246">
        <v>274.5</v>
      </c>
      <c r="L3246" s="11" t="s">
        <v>11926</v>
      </c>
      <c r="M3246" s="12" t="s">
        <v>6</v>
      </c>
      <c r="N3246" s="12" t="s">
        <v>6</v>
      </c>
      <c r="O3246" s="12" t="s">
        <v>6</v>
      </c>
      <c r="P3246" s="12">
        <v>815</v>
      </c>
      <c r="Q3246" s="12" t="s">
        <v>6</v>
      </c>
      <c r="R3246">
        <v>3245</v>
      </c>
    </row>
    <row r="3247" spans="1:18" ht="15" x14ac:dyDescent="0.45">
      <c r="A3247">
        <v>32097</v>
      </c>
      <c r="F3247">
        <v>1</v>
      </c>
      <c r="G3247">
        <v>54.9</v>
      </c>
      <c r="H3247">
        <v>4</v>
      </c>
      <c r="I3247">
        <v>219.6</v>
      </c>
      <c r="J3247">
        <v>5</v>
      </c>
      <c r="K3247">
        <v>274.5</v>
      </c>
      <c r="L3247" s="11" t="s">
        <v>11926</v>
      </c>
      <c r="M3247" s="12" t="s">
        <v>6</v>
      </c>
      <c r="N3247" s="12" t="s">
        <v>6</v>
      </c>
      <c r="O3247" s="12" t="s">
        <v>6</v>
      </c>
      <c r="P3247" s="12">
        <v>816</v>
      </c>
      <c r="Q3247" s="12" t="s">
        <v>6</v>
      </c>
      <c r="R3247">
        <v>3246</v>
      </c>
    </row>
    <row r="3248" spans="1:18" ht="15" x14ac:dyDescent="0.45">
      <c r="A3248">
        <v>32098</v>
      </c>
      <c r="H3248">
        <v>5</v>
      </c>
      <c r="I3248">
        <v>274.5</v>
      </c>
      <c r="J3248">
        <v>5</v>
      </c>
      <c r="K3248">
        <v>274.5</v>
      </c>
      <c r="L3248" s="11" t="s">
        <v>11926</v>
      </c>
      <c r="M3248" s="12" t="s">
        <v>6</v>
      </c>
      <c r="N3248" s="12" t="s">
        <v>6</v>
      </c>
      <c r="O3248" s="12" t="s">
        <v>6</v>
      </c>
      <c r="P3248" s="12">
        <v>817</v>
      </c>
      <c r="Q3248" s="12" t="s">
        <v>6</v>
      </c>
      <c r="R3248">
        <v>3247</v>
      </c>
    </row>
    <row r="3249" spans="1:18" ht="15" x14ac:dyDescent="0.45">
      <c r="A3249">
        <v>31557</v>
      </c>
      <c r="B3249">
        <v>8</v>
      </c>
      <c r="C3249">
        <v>54.1</v>
      </c>
      <c r="D3249">
        <v>9</v>
      </c>
      <c r="E3249">
        <v>61.55</v>
      </c>
      <c r="F3249">
        <v>10</v>
      </c>
      <c r="G3249">
        <v>69</v>
      </c>
      <c r="H3249">
        <v>13</v>
      </c>
      <c r="I3249">
        <v>89.7</v>
      </c>
      <c r="J3249">
        <v>40</v>
      </c>
      <c r="K3249">
        <v>274.35000000000002</v>
      </c>
      <c r="L3249" s="11" t="s">
        <v>11925</v>
      </c>
      <c r="M3249" s="12" t="s">
        <v>6</v>
      </c>
      <c r="N3249" s="12" t="s">
        <v>6</v>
      </c>
      <c r="O3249" s="12">
        <v>598</v>
      </c>
      <c r="P3249" s="12" t="s">
        <v>6</v>
      </c>
      <c r="Q3249" s="12" t="s">
        <v>6</v>
      </c>
      <c r="R3249">
        <v>3248</v>
      </c>
    </row>
    <row r="3250" spans="1:18" ht="15" x14ac:dyDescent="0.45">
      <c r="A3250">
        <v>28455</v>
      </c>
      <c r="B3250">
        <v>3</v>
      </c>
      <c r="C3250">
        <v>42.34</v>
      </c>
      <c r="D3250">
        <v>5</v>
      </c>
      <c r="E3250">
        <v>72.5</v>
      </c>
      <c r="F3250">
        <v>7</v>
      </c>
      <c r="G3250">
        <v>101.5</v>
      </c>
      <c r="H3250">
        <v>4</v>
      </c>
      <c r="I3250">
        <v>58</v>
      </c>
      <c r="J3250">
        <v>19</v>
      </c>
      <c r="K3250">
        <v>274.34000000000003</v>
      </c>
      <c r="L3250" s="11" t="s">
        <v>11926</v>
      </c>
      <c r="M3250" s="12" t="s">
        <v>6</v>
      </c>
      <c r="N3250" s="12" t="s">
        <v>6</v>
      </c>
      <c r="O3250" s="12" t="s">
        <v>6</v>
      </c>
      <c r="P3250" s="12">
        <v>818</v>
      </c>
      <c r="Q3250" s="12" t="s">
        <v>6</v>
      </c>
      <c r="R3250">
        <v>3249</v>
      </c>
    </row>
    <row r="3251" spans="1:18" ht="15" x14ac:dyDescent="0.45">
      <c r="A3251">
        <v>27250</v>
      </c>
      <c r="B3251">
        <v>23</v>
      </c>
      <c r="C3251">
        <v>126.5</v>
      </c>
      <c r="D3251">
        <v>2</v>
      </c>
      <c r="E3251">
        <v>12.4</v>
      </c>
      <c r="F3251">
        <v>22</v>
      </c>
      <c r="G3251">
        <v>135.4</v>
      </c>
      <c r="J3251">
        <v>47</v>
      </c>
      <c r="K3251">
        <v>274.3</v>
      </c>
      <c r="L3251" s="11" t="s">
        <v>11927</v>
      </c>
      <c r="M3251" s="12" t="s">
        <v>6</v>
      </c>
      <c r="N3251" s="12" t="s">
        <v>6</v>
      </c>
      <c r="O3251" s="12" t="s">
        <v>6</v>
      </c>
      <c r="P3251" s="12" t="s">
        <v>6</v>
      </c>
      <c r="Q3251" s="12">
        <v>513</v>
      </c>
      <c r="R3251">
        <v>3250</v>
      </c>
    </row>
    <row r="3252" spans="1:18" ht="15" x14ac:dyDescent="0.45">
      <c r="A3252">
        <v>17555</v>
      </c>
      <c r="B3252">
        <v>7</v>
      </c>
      <c r="C3252">
        <v>137.9</v>
      </c>
      <c r="D3252">
        <v>1</v>
      </c>
      <c r="E3252">
        <v>18.12</v>
      </c>
      <c r="F3252">
        <v>4</v>
      </c>
      <c r="G3252">
        <v>78.8</v>
      </c>
      <c r="H3252">
        <v>2</v>
      </c>
      <c r="I3252">
        <v>39.4</v>
      </c>
      <c r="J3252">
        <v>14</v>
      </c>
      <c r="K3252">
        <v>274.21999999999997</v>
      </c>
      <c r="L3252" s="11" t="s">
        <v>11926</v>
      </c>
      <c r="M3252" s="12" t="s">
        <v>6</v>
      </c>
      <c r="N3252" s="12" t="s">
        <v>6</v>
      </c>
      <c r="O3252" s="12" t="s">
        <v>6</v>
      </c>
      <c r="P3252" s="12">
        <v>819</v>
      </c>
      <c r="Q3252" s="12" t="s">
        <v>6</v>
      </c>
      <c r="R3252">
        <v>3251</v>
      </c>
    </row>
    <row r="3253" spans="1:18" ht="15" x14ac:dyDescent="0.45">
      <c r="A3253">
        <v>16698</v>
      </c>
      <c r="B3253">
        <v>16</v>
      </c>
      <c r="C3253">
        <v>87.56</v>
      </c>
      <c r="D3253">
        <v>11</v>
      </c>
      <c r="E3253">
        <v>60.5</v>
      </c>
      <c r="F3253">
        <v>15</v>
      </c>
      <c r="G3253">
        <v>82.5</v>
      </c>
      <c r="H3253">
        <v>8</v>
      </c>
      <c r="I3253">
        <v>43.56</v>
      </c>
      <c r="J3253">
        <v>50</v>
      </c>
      <c r="K3253">
        <v>274.12</v>
      </c>
      <c r="L3253" s="11" t="s">
        <v>11928</v>
      </c>
      <c r="M3253" s="12" t="s">
        <v>6</v>
      </c>
      <c r="N3253" s="12">
        <v>745</v>
      </c>
      <c r="O3253" s="12" t="s">
        <v>6</v>
      </c>
      <c r="P3253" s="12" t="s">
        <v>6</v>
      </c>
      <c r="Q3253" s="12" t="s">
        <v>6</v>
      </c>
      <c r="R3253">
        <v>3252</v>
      </c>
    </row>
    <row r="3254" spans="1:18" ht="15" x14ac:dyDescent="0.45">
      <c r="A3254">
        <v>13866</v>
      </c>
      <c r="B3254">
        <v>19</v>
      </c>
      <c r="C3254">
        <v>161.5</v>
      </c>
      <c r="D3254">
        <v>1</v>
      </c>
      <c r="E3254">
        <v>8.5</v>
      </c>
      <c r="F3254">
        <v>7</v>
      </c>
      <c r="G3254">
        <v>61.1</v>
      </c>
      <c r="H3254">
        <v>5</v>
      </c>
      <c r="I3254">
        <v>43</v>
      </c>
      <c r="J3254">
        <v>32</v>
      </c>
      <c r="K3254">
        <v>274.10000000000002</v>
      </c>
      <c r="L3254" s="11" t="s">
        <v>11926</v>
      </c>
      <c r="M3254" s="12" t="s">
        <v>6</v>
      </c>
      <c r="N3254" s="12" t="s">
        <v>6</v>
      </c>
      <c r="O3254" s="12" t="s">
        <v>6</v>
      </c>
      <c r="P3254" s="12">
        <v>820</v>
      </c>
      <c r="Q3254" s="12" t="s">
        <v>6</v>
      </c>
      <c r="R3254">
        <v>3253</v>
      </c>
    </row>
    <row r="3255" spans="1:18" ht="15" x14ac:dyDescent="0.45">
      <c r="A3255">
        <v>29080</v>
      </c>
      <c r="B3255">
        <v>9</v>
      </c>
      <c r="C3255">
        <v>144.5</v>
      </c>
      <c r="D3255">
        <v>6</v>
      </c>
      <c r="E3255">
        <v>97.2</v>
      </c>
      <c r="H3255">
        <v>2</v>
      </c>
      <c r="I3255">
        <v>32.4</v>
      </c>
      <c r="J3255">
        <v>17</v>
      </c>
      <c r="K3255">
        <v>274.09999999999997</v>
      </c>
      <c r="L3255" s="11" t="s">
        <v>11926</v>
      </c>
      <c r="M3255" s="12" t="s">
        <v>6</v>
      </c>
      <c r="N3255" s="12" t="s">
        <v>6</v>
      </c>
      <c r="O3255" s="12" t="s">
        <v>6</v>
      </c>
      <c r="P3255" s="12">
        <v>821</v>
      </c>
      <c r="Q3255" s="12" t="s">
        <v>6</v>
      </c>
      <c r="R3255">
        <v>3254</v>
      </c>
    </row>
    <row r="3256" spans="1:18" ht="15" x14ac:dyDescent="0.45">
      <c r="A3256">
        <v>15005</v>
      </c>
      <c r="F3256">
        <v>1</v>
      </c>
      <c r="G3256">
        <v>137</v>
      </c>
      <c r="H3256">
        <v>1</v>
      </c>
      <c r="I3256">
        <v>137</v>
      </c>
      <c r="J3256">
        <v>2</v>
      </c>
      <c r="K3256">
        <v>274</v>
      </c>
      <c r="L3256" s="11" t="s">
        <v>11925</v>
      </c>
      <c r="M3256" s="12" t="s">
        <v>6</v>
      </c>
      <c r="N3256" s="12" t="s">
        <v>6</v>
      </c>
      <c r="O3256" s="12">
        <v>599</v>
      </c>
      <c r="P3256" s="12" t="s">
        <v>6</v>
      </c>
      <c r="Q3256" s="12" t="s">
        <v>6</v>
      </c>
      <c r="R3256">
        <v>3255</v>
      </c>
    </row>
    <row r="3257" spans="1:18" ht="15" x14ac:dyDescent="0.45">
      <c r="A3257">
        <v>13901</v>
      </c>
      <c r="B3257">
        <v>5</v>
      </c>
      <c r="C3257">
        <v>73</v>
      </c>
      <c r="D3257">
        <v>3</v>
      </c>
      <c r="E3257">
        <v>43.8</v>
      </c>
      <c r="F3257">
        <v>2</v>
      </c>
      <c r="G3257">
        <v>29.2</v>
      </c>
      <c r="H3257">
        <v>9</v>
      </c>
      <c r="I3257">
        <v>127.89</v>
      </c>
      <c r="J3257">
        <v>19</v>
      </c>
      <c r="K3257">
        <v>273.89</v>
      </c>
      <c r="L3257" s="11" t="s">
        <v>11926</v>
      </c>
      <c r="M3257" s="12" t="s">
        <v>6</v>
      </c>
      <c r="N3257" s="12" t="s">
        <v>6</v>
      </c>
      <c r="O3257" s="12" t="s">
        <v>6</v>
      </c>
      <c r="P3257" s="12">
        <v>822</v>
      </c>
      <c r="Q3257" s="12" t="s">
        <v>6</v>
      </c>
      <c r="R3257">
        <v>3256</v>
      </c>
    </row>
    <row r="3258" spans="1:18" ht="15" x14ac:dyDescent="0.45">
      <c r="A3258">
        <v>12860</v>
      </c>
      <c r="B3258">
        <v>6</v>
      </c>
      <c r="C3258">
        <v>71.400000000000006</v>
      </c>
      <c r="D3258">
        <v>3</v>
      </c>
      <c r="E3258">
        <v>35.700000000000003</v>
      </c>
      <c r="F3258">
        <v>4</v>
      </c>
      <c r="G3258">
        <v>47.6</v>
      </c>
      <c r="H3258">
        <v>10</v>
      </c>
      <c r="I3258">
        <v>119</v>
      </c>
      <c r="J3258">
        <v>23</v>
      </c>
      <c r="K3258">
        <v>273.70000000000005</v>
      </c>
      <c r="L3258" s="11" t="s">
        <v>11927</v>
      </c>
      <c r="M3258" s="12" t="s">
        <v>6</v>
      </c>
      <c r="N3258" s="12" t="s">
        <v>6</v>
      </c>
      <c r="O3258" s="12" t="s">
        <v>6</v>
      </c>
      <c r="P3258" s="12" t="s">
        <v>6</v>
      </c>
      <c r="Q3258" s="12">
        <v>514</v>
      </c>
      <c r="R3258">
        <v>3257</v>
      </c>
    </row>
    <row r="3259" spans="1:18" ht="15" x14ac:dyDescent="0.45">
      <c r="A3259">
        <v>17898</v>
      </c>
      <c r="B3259">
        <v>4</v>
      </c>
      <c r="C3259">
        <v>78</v>
      </c>
      <c r="D3259">
        <v>3</v>
      </c>
      <c r="E3259">
        <v>58.5</v>
      </c>
      <c r="F3259">
        <v>2</v>
      </c>
      <c r="G3259">
        <v>39</v>
      </c>
      <c r="H3259">
        <v>5</v>
      </c>
      <c r="I3259">
        <v>97.5</v>
      </c>
      <c r="J3259">
        <v>14</v>
      </c>
      <c r="K3259">
        <v>273</v>
      </c>
      <c r="L3259" s="11" t="s">
        <v>11926</v>
      </c>
      <c r="M3259" s="12" t="s">
        <v>6</v>
      </c>
      <c r="N3259" s="12" t="s">
        <v>6</v>
      </c>
      <c r="O3259" s="12" t="s">
        <v>6</v>
      </c>
      <c r="P3259" s="12">
        <v>823</v>
      </c>
      <c r="Q3259" s="12" t="s">
        <v>6</v>
      </c>
      <c r="R3259">
        <v>3258</v>
      </c>
    </row>
    <row r="3260" spans="1:18" ht="15" x14ac:dyDescent="0.45">
      <c r="A3260">
        <v>28978</v>
      </c>
      <c r="B3260">
        <v>3</v>
      </c>
      <c r="C3260">
        <v>63</v>
      </c>
      <c r="D3260">
        <v>5</v>
      </c>
      <c r="E3260">
        <v>105</v>
      </c>
      <c r="F3260">
        <v>4</v>
      </c>
      <c r="G3260">
        <v>84</v>
      </c>
      <c r="H3260">
        <v>1</v>
      </c>
      <c r="I3260">
        <v>21</v>
      </c>
      <c r="J3260">
        <v>13</v>
      </c>
      <c r="K3260">
        <v>273</v>
      </c>
      <c r="L3260" s="11" t="s">
        <v>11925</v>
      </c>
      <c r="M3260" s="12" t="s">
        <v>6</v>
      </c>
      <c r="N3260" s="12" t="s">
        <v>6</v>
      </c>
      <c r="O3260" s="12">
        <v>600</v>
      </c>
      <c r="P3260" s="12" t="s">
        <v>6</v>
      </c>
      <c r="Q3260" s="12" t="s">
        <v>6</v>
      </c>
      <c r="R3260">
        <v>3259</v>
      </c>
    </row>
    <row r="3261" spans="1:18" ht="15" x14ac:dyDescent="0.45">
      <c r="A3261">
        <v>28929</v>
      </c>
      <c r="B3261">
        <v>5</v>
      </c>
      <c r="C3261">
        <v>98</v>
      </c>
      <c r="D3261">
        <v>3</v>
      </c>
      <c r="E3261">
        <v>58.8</v>
      </c>
      <c r="F3261">
        <v>5</v>
      </c>
      <c r="G3261">
        <v>96.43</v>
      </c>
      <c r="H3261">
        <v>1</v>
      </c>
      <c r="I3261">
        <v>19.600000000000001</v>
      </c>
      <c r="J3261">
        <v>14</v>
      </c>
      <c r="K3261">
        <v>272.83000000000004</v>
      </c>
      <c r="L3261" s="11" t="s">
        <v>11926</v>
      </c>
      <c r="M3261" s="12" t="s">
        <v>6</v>
      </c>
      <c r="N3261" s="12" t="s">
        <v>6</v>
      </c>
      <c r="O3261" s="12" t="s">
        <v>6</v>
      </c>
      <c r="P3261" s="12">
        <v>824</v>
      </c>
      <c r="Q3261" s="12" t="s">
        <v>6</v>
      </c>
      <c r="R3261">
        <v>3260</v>
      </c>
    </row>
    <row r="3262" spans="1:18" ht="15" x14ac:dyDescent="0.45">
      <c r="A3262">
        <v>28741</v>
      </c>
      <c r="B3262">
        <v>47</v>
      </c>
      <c r="C3262">
        <v>65.58</v>
      </c>
      <c r="D3262">
        <v>63</v>
      </c>
      <c r="E3262">
        <v>88.2</v>
      </c>
      <c r="F3262">
        <v>78</v>
      </c>
      <c r="G3262">
        <v>109.09</v>
      </c>
      <c r="H3262">
        <v>7</v>
      </c>
      <c r="I3262">
        <v>9.8000000000000007</v>
      </c>
      <c r="J3262">
        <v>195</v>
      </c>
      <c r="K3262">
        <v>272.67</v>
      </c>
      <c r="L3262" s="11" t="s">
        <v>11928</v>
      </c>
      <c r="M3262" s="12" t="s">
        <v>6</v>
      </c>
      <c r="N3262" s="12">
        <v>746</v>
      </c>
      <c r="O3262" s="12" t="s">
        <v>6</v>
      </c>
      <c r="P3262" s="12" t="s">
        <v>6</v>
      </c>
      <c r="Q3262" s="12" t="s">
        <v>6</v>
      </c>
      <c r="R3262">
        <v>3261</v>
      </c>
    </row>
    <row r="3263" spans="1:18" ht="15" x14ac:dyDescent="0.45">
      <c r="A3263">
        <v>12388</v>
      </c>
      <c r="B3263">
        <v>15</v>
      </c>
      <c r="C3263">
        <v>87</v>
      </c>
      <c r="D3263">
        <v>14</v>
      </c>
      <c r="E3263">
        <v>81.2</v>
      </c>
      <c r="F3263">
        <v>16</v>
      </c>
      <c r="G3263">
        <v>92.8</v>
      </c>
      <c r="H3263">
        <v>2</v>
      </c>
      <c r="I3263">
        <v>11.6</v>
      </c>
      <c r="J3263">
        <v>47</v>
      </c>
      <c r="K3263">
        <v>272.60000000000002</v>
      </c>
      <c r="L3263" s="11" t="s">
        <v>11928</v>
      </c>
      <c r="M3263" s="12" t="s">
        <v>6</v>
      </c>
      <c r="N3263" s="12">
        <v>747</v>
      </c>
      <c r="O3263" s="12" t="s">
        <v>6</v>
      </c>
      <c r="P3263" s="12" t="s">
        <v>6</v>
      </c>
      <c r="Q3263" s="12" t="s">
        <v>6</v>
      </c>
      <c r="R3263">
        <v>3262</v>
      </c>
    </row>
    <row r="3264" spans="1:18" ht="15" x14ac:dyDescent="0.45">
      <c r="A3264">
        <v>12303</v>
      </c>
      <c r="B3264">
        <v>23</v>
      </c>
      <c r="C3264">
        <v>32.200000000000003</v>
      </c>
      <c r="D3264">
        <v>44</v>
      </c>
      <c r="E3264">
        <v>61.49</v>
      </c>
      <c r="F3264">
        <v>95</v>
      </c>
      <c r="G3264">
        <v>132.66999999999999</v>
      </c>
      <c r="H3264">
        <v>33</v>
      </c>
      <c r="I3264">
        <v>46.2</v>
      </c>
      <c r="J3264">
        <v>195</v>
      </c>
      <c r="K3264">
        <v>272.56</v>
      </c>
      <c r="L3264" s="11" t="s">
        <v>11927</v>
      </c>
      <c r="M3264" s="12" t="s">
        <v>6</v>
      </c>
      <c r="N3264" s="12" t="s">
        <v>6</v>
      </c>
      <c r="O3264" s="12" t="s">
        <v>6</v>
      </c>
      <c r="P3264" s="12" t="s">
        <v>6</v>
      </c>
      <c r="Q3264" s="12">
        <v>515</v>
      </c>
      <c r="R3264">
        <v>3263</v>
      </c>
    </row>
    <row r="3265" spans="1:18" ht="15" x14ac:dyDescent="0.45">
      <c r="A3265">
        <v>17056</v>
      </c>
      <c r="B3265">
        <v>2</v>
      </c>
      <c r="C3265">
        <v>78</v>
      </c>
      <c r="D3265">
        <v>3</v>
      </c>
      <c r="E3265">
        <v>116.7</v>
      </c>
      <c r="F3265">
        <v>2</v>
      </c>
      <c r="G3265">
        <v>77.8</v>
      </c>
      <c r="J3265">
        <v>7</v>
      </c>
      <c r="K3265">
        <v>272.5</v>
      </c>
      <c r="L3265" s="11" t="s">
        <v>6</v>
      </c>
      <c r="M3265" s="12" t="s">
        <v>6</v>
      </c>
      <c r="N3265" s="12" t="s">
        <v>6</v>
      </c>
      <c r="O3265" s="12" t="s">
        <v>6</v>
      </c>
      <c r="P3265" s="12" t="s">
        <v>6</v>
      </c>
      <c r="Q3265" s="12" t="s">
        <v>6</v>
      </c>
      <c r="R3265">
        <v>3264</v>
      </c>
    </row>
    <row r="3266" spans="1:18" ht="15" x14ac:dyDescent="0.45">
      <c r="A3266">
        <v>29974</v>
      </c>
      <c r="B3266">
        <v>14</v>
      </c>
      <c r="C3266">
        <v>272.45999999999998</v>
      </c>
      <c r="J3266">
        <v>14</v>
      </c>
      <c r="K3266">
        <v>272.45999999999998</v>
      </c>
      <c r="L3266" s="11" t="s">
        <v>11927</v>
      </c>
      <c r="M3266" s="12" t="s">
        <v>6</v>
      </c>
      <c r="N3266" s="12" t="s">
        <v>6</v>
      </c>
      <c r="O3266" s="12" t="s">
        <v>6</v>
      </c>
      <c r="P3266" s="12" t="s">
        <v>6</v>
      </c>
      <c r="Q3266" s="12">
        <v>516</v>
      </c>
      <c r="R3266">
        <v>3265</v>
      </c>
    </row>
    <row r="3267" spans="1:18" ht="15" x14ac:dyDescent="0.45">
      <c r="A3267">
        <v>27841</v>
      </c>
      <c r="B3267">
        <v>3</v>
      </c>
      <c r="C3267">
        <v>136.19999999999999</v>
      </c>
      <c r="D3267">
        <v>1</v>
      </c>
      <c r="E3267">
        <v>45.4</v>
      </c>
      <c r="F3267">
        <v>2</v>
      </c>
      <c r="G3267">
        <v>90.8</v>
      </c>
      <c r="J3267">
        <v>6</v>
      </c>
      <c r="K3267">
        <v>272.39999999999998</v>
      </c>
      <c r="L3267" s="11" t="s">
        <v>11926</v>
      </c>
      <c r="M3267" s="12" t="s">
        <v>6</v>
      </c>
      <c r="N3267" s="12" t="s">
        <v>6</v>
      </c>
      <c r="O3267" s="12" t="s">
        <v>6</v>
      </c>
      <c r="P3267" s="12">
        <v>825</v>
      </c>
      <c r="Q3267" s="12" t="s">
        <v>6</v>
      </c>
      <c r="R3267">
        <v>3266</v>
      </c>
    </row>
    <row r="3268" spans="1:18" ht="15" x14ac:dyDescent="0.45">
      <c r="A3268">
        <v>16928</v>
      </c>
      <c r="B3268">
        <v>13</v>
      </c>
      <c r="C3268">
        <v>101.4</v>
      </c>
      <c r="D3268">
        <v>6</v>
      </c>
      <c r="E3268">
        <v>46.8</v>
      </c>
      <c r="F3268">
        <v>8</v>
      </c>
      <c r="G3268">
        <v>61.78</v>
      </c>
      <c r="H3268">
        <v>8</v>
      </c>
      <c r="I3268">
        <v>62.4</v>
      </c>
      <c r="J3268">
        <v>35</v>
      </c>
      <c r="K3268">
        <v>272.38</v>
      </c>
      <c r="L3268" s="11" t="s">
        <v>11926</v>
      </c>
      <c r="M3268" s="12" t="s">
        <v>6</v>
      </c>
      <c r="N3268" s="12" t="s">
        <v>6</v>
      </c>
      <c r="O3268" s="12" t="s">
        <v>6</v>
      </c>
      <c r="P3268" s="12">
        <v>826</v>
      </c>
      <c r="Q3268" s="12" t="s">
        <v>6</v>
      </c>
      <c r="R3268">
        <v>3267</v>
      </c>
    </row>
    <row r="3269" spans="1:18" ht="15" x14ac:dyDescent="0.45">
      <c r="A3269">
        <v>15060</v>
      </c>
      <c r="D3269">
        <v>5</v>
      </c>
      <c r="E3269">
        <v>194.5</v>
      </c>
      <c r="F3269">
        <v>1</v>
      </c>
      <c r="G3269">
        <v>38.9</v>
      </c>
      <c r="H3269">
        <v>1</v>
      </c>
      <c r="I3269">
        <v>38.9</v>
      </c>
      <c r="J3269">
        <v>7</v>
      </c>
      <c r="K3269">
        <v>272.3</v>
      </c>
      <c r="L3269" s="11" t="s">
        <v>11925</v>
      </c>
      <c r="M3269" s="12" t="s">
        <v>6</v>
      </c>
      <c r="N3269" s="12" t="s">
        <v>6</v>
      </c>
      <c r="O3269" s="12">
        <v>601</v>
      </c>
      <c r="P3269" s="12" t="s">
        <v>6</v>
      </c>
      <c r="Q3269" s="12" t="s">
        <v>6</v>
      </c>
      <c r="R3269">
        <v>3268</v>
      </c>
    </row>
    <row r="3270" spans="1:18" ht="15" x14ac:dyDescent="0.45">
      <c r="A3270">
        <v>10195</v>
      </c>
      <c r="B3270">
        <v>29</v>
      </c>
      <c r="C3270">
        <v>271.85000000000002</v>
      </c>
      <c r="J3270">
        <v>29</v>
      </c>
      <c r="K3270">
        <v>271.85000000000002</v>
      </c>
      <c r="L3270" s="11" t="s">
        <v>11925</v>
      </c>
      <c r="M3270" s="12" t="s">
        <v>6</v>
      </c>
      <c r="N3270" s="12" t="s">
        <v>6</v>
      </c>
      <c r="O3270" s="12">
        <v>602</v>
      </c>
      <c r="P3270" s="12" t="s">
        <v>6</v>
      </c>
      <c r="Q3270" s="12" t="s">
        <v>6</v>
      </c>
      <c r="R3270">
        <v>3269</v>
      </c>
    </row>
    <row r="3271" spans="1:18" ht="15" x14ac:dyDescent="0.45">
      <c r="A3271">
        <v>17002</v>
      </c>
      <c r="D3271">
        <v>1</v>
      </c>
      <c r="E3271">
        <v>67.900000000000006</v>
      </c>
      <c r="F3271">
        <v>1</v>
      </c>
      <c r="G3271">
        <v>67.900000000000006</v>
      </c>
      <c r="H3271">
        <v>2</v>
      </c>
      <c r="I3271">
        <v>135.80000000000001</v>
      </c>
      <c r="J3271">
        <v>4</v>
      </c>
      <c r="K3271">
        <v>271.60000000000002</v>
      </c>
      <c r="L3271" s="11" t="s">
        <v>11926</v>
      </c>
      <c r="M3271" s="12" t="s">
        <v>6</v>
      </c>
      <c r="N3271" s="12" t="s">
        <v>6</v>
      </c>
      <c r="O3271" s="12" t="s">
        <v>6</v>
      </c>
      <c r="P3271" s="12">
        <v>827</v>
      </c>
      <c r="Q3271" s="12" t="s">
        <v>6</v>
      </c>
      <c r="R3271">
        <v>3270</v>
      </c>
    </row>
    <row r="3272" spans="1:18" ht="15" x14ac:dyDescent="0.45">
      <c r="A3272">
        <v>15389</v>
      </c>
      <c r="D3272">
        <v>1</v>
      </c>
      <c r="E3272">
        <v>27.6</v>
      </c>
      <c r="F3272">
        <v>5</v>
      </c>
      <c r="G3272">
        <v>135.79</v>
      </c>
      <c r="H3272">
        <v>4</v>
      </c>
      <c r="I3272">
        <v>108.19</v>
      </c>
      <c r="J3272">
        <v>10</v>
      </c>
      <c r="K3272">
        <v>271.58</v>
      </c>
      <c r="L3272" s="11" t="s">
        <v>11926</v>
      </c>
      <c r="M3272" s="12" t="s">
        <v>6</v>
      </c>
      <c r="N3272" s="12" t="s">
        <v>6</v>
      </c>
      <c r="O3272" s="12" t="s">
        <v>6</v>
      </c>
      <c r="P3272" s="12">
        <v>828</v>
      </c>
      <c r="Q3272" s="12" t="s">
        <v>6</v>
      </c>
      <c r="R3272">
        <v>3271</v>
      </c>
    </row>
    <row r="3273" spans="1:18" ht="15" x14ac:dyDescent="0.45">
      <c r="A3273">
        <v>28665</v>
      </c>
      <c r="B3273">
        <v>29</v>
      </c>
      <c r="C3273">
        <v>186.94</v>
      </c>
      <c r="H3273">
        <v>13</v>
      </c>
      <c r="I3273">
        <v>84.5</v>
      </c>
      <c r="J3273">
        <v>42</v>
      </c>
      <c r="K3273">
        <v>271.44</v>
      </c>
      <c r="L3273" s="11" t="s">
        <v>11926</v>
      </c>
      <c r="M3273" s="12" t="s">
        <v>6</v>
      </c>
      <c r="N3273" s="12" t="s">
        <v>6</v>
      </c>
      <c r="O3273" s="12" t="s">
        <v>6</v>
      </c>
      <c r="P3273" s="12">
        <v>829</v>
      </c>
      <c r="Q3273" s="12" t="s">
        <v>6</v>
      </c>
      <c r="R3273">
        <v>3272</v>
      </c>
    </row>
    <row r="3274" spans="1:18" ht="15" x14ac:dyDescent="0.45">
      <c r="A3274">
        <v>29424</v>
      </c>
      <c r="B3274">
        <v>1</v>
      </c>
      <c r="C3274">
        <v>20.6</v>
      </c>
      <c r="D3274">
        <v>3</v>
      </c>
      <c r="E3274">
        <v>68.400000000000006</v>
      </c>
      <c r="F3274">
        <v>7</v>
      </c>
      <c r="G3274">
        <v>159.6</v>
      </c>
      <c r="H3274">
        <v>1</v>
      </c>
      <c r="I3274">
        <v>22.8</v>
      </c>
      <c r="J3274">
        <v>12</v>
      </c>
      <c r="K3274">
        <v>271.39999999999998</v>
      </c>
      <c r="L3274" s="11" t="s">
        <v>11926</v>
      </c>
      <c r="M3274" s="12" t="s">
        <v>6</v>
      </c>
      <c r="N3274" s="12" t="s">
        <v>6</v>
      </c>
      <c r="O3274" s="12" t="s">
        <v>6</v>
      </c>
      <c r="P3274" s="12">
        <v>830</v>
      </c>
      <c r="Q3274" s="12" t="s">
        <v>6</v>
      </c>
      <c r="R3274">
        <v>3273</v>
      </c>
    </row>
    <row r="3275" spans="1:18" ht="15" x14ac:dyDescent="0.45">
      <c r="A3275">
        <v>10497</v>
      </c>
      <c r="B3275">
        <v>10</v>
      </c>
      <c r="C3275">
        <v>80</v>
      </c>
      <c r="D3275">
        <v>16</v>
      </c>
      <c r="E3275">
        <v>128</v>
      </c>
      <c r="F3275">
        <v>7</v>
      </c>
      <c r="G3275">
        <v>55.36</v>
      </c>
      <c r="H3275">
        <v>1</v>
      </c>
      <c r="I3275">
        <v>8</v>
      </c>
      <c r="J3275">
        <v>34</v>
      </c>
      <c r="K3275">
        <v>271.36</v>
      </c>
      <c r="L3275" s="11" t="s">
        <v>11927</v>
      </c>
      <c r="M3275" s="12" t="s">
        <v>6</v>
      </c>
      <c r="N3275" s="12" t="s">
        <v>6</v>
      </c>
      <c r="O3275" s="12" t="s">
        <v>6</v>
      </c>
      <c r="P3275" s="12" t="s">
        <v>6</v>
      </c>
      <c r="Q3275" s="12">
        <v>517</v>
      </c>
      <c r="R3275">
        <v>3274</v>
      </c>
    </row>
    <row r="3276" spans="1:18" ht="15" x14ac:dyDescent="0.45">
      <c r="A3276">
        <v>28080</v>
      </c>
      <c r="B3276">
        <v>1</v>
      </c>
      <c r="C3276">
        <v>33.9</v>
      </c>
      <c r="F3276">
        <v>5</v>
      </c>
      <c r="G3276">
        <v>169.5</v>
      </c>
      <c r="H3276">
        <v>2</v>
      </c>
      <c r="I3276">
        <v>67.8</v>
      </c>
      <c r="J3276">
        <v>8</v>
      </c>
      <c r="K3276">
        <v>271.2</v>
      </c>
      <c r="L3276" s="11" t="s">
        <v>11926</v>
      </c>
      <c r="M3276" s="12" t="s">
        <v>6</v>
      </c>
      <c r="N3276" s="12" t="s">
        <v>6</v>
      </c>
      <c r="O3276" s="12" t="s">
        <v>6</v>
      </c>
      <c r="P3276" s="12">
        <v>831</v>
      </c>
      <c r="Q3276" s="12" t="s">
        <v>6</v>
      </c>
      <c r="R3276">
        <v>3275</v>
      </c>
    </row>
    <row r="3277" spans="1:18" ht="15" x14ac:dyDescent="0.45">
      <c r="A3277">
        <v>13925</v>
      </c>
      <c r="B3277">
        <v>3</v>
      </c>
      <c r="C3277">
        <v>52.8</v>
      </c>
      <c r="F3277">
        <v>5</v>
      </c>
      <c r="G3277">
        <v>84.5</v>
      </c>
      <c r="H3277">
        <v>8</v>
      </c>
      <c r="I3277">
        <v>133.85</v>
      </c>
      <c r="J3277">
        <v>16</v>
      </c>
      <c r="K3277">
        <v>271.14999999999998</v>
      </c>
      <c r="L3277" s="11" t="s">
        <v>11926</v>
      </c>
      <c r="M3277" s="12" t="s">
        <v>6</v>
      </c>
      <c r="N3277" s="12" t="s">
        <v>6</v>
      </c>
      <c r="O3277" s="12" t="s">
        <v>6</v>
      </c>
      <c r="P3277" s="12">
        <v>832</v>
      </c>
      <c r="Q3277" s="12" t="s">
        <v>6</v>
      </c>
      <c r="R3277">
        <v>3276</v>
      </c>
    </row>
    <row r="3278" spans="1:18" ht="15" x14ac:dyDescent="0.45">
      <c r="A3278">
        <v>17324</v>
      </c>
      <c r="B3278">
        <v>10</v>
      </c>
      <c r="C3278">
        <v>62.5</v>
      </c>
      <c r="D3278">
        <v>5</v>
      </c>
      <c r="E3278">
        <v>31.5</v>
      </c>
      <c r="F3278">
        <v>21</v>
      </c>
      <c r="G3278">
        <v>137.47</v>
      </c>
      <c r="H3278">
        <v>6</v>
      </c>
      <c r="I3278">
        <v>39.6</v>
      </c>
      <c r="J3278">
        <v>42</v>
      </c>
      <c r="K3278">
        <v>271.07</v>
      </c>
      <c r="L3278" s="11" t="s">
        <v>11926</v>
      </c>
      <c r="M3278" s="12" t="s">
        <v>6</v>
      </c>
      <c r="N3278" s="12" t="s">
        <v>6</v>
      </c>
      <c r="O3278" s="12" t="s">
        <v>6</v>
      </c>
      <c r="P3278" s="12">
        <v>833</v>
      </c>
      <c r="Q3278" s="12" t="s">
        <v>6</v>
      </c>
      <c r="R3278">
        <v>3277</v>
      </c>
    </row>
    <row r="3279" spans="1:18" ht="15" x14ac:dyDescent="0.45">
      <c r="A3279">
        <v>28843</v>
      </c>
      <c r="B3279">
        <v>14</v>
      </c>
      <c r="C3279">
        <v>64.400000000000006</v>
      </c>
      <c r="D3279">
        <v>15</v>
      </c>
      <c r="E3279">
        <v>69</v>
      </c>
      <c r="F3279">
        <v>17</v>
      </c>
      <c r="G3279">
        <v>78.2</v>
      </c>
      <c r="H3279">
        <v>13</v>
      </c>
      <c r="I3279">
        <v>59.43</v>
      </c>
      <c r="J3279">
        <v>59</v>
      </c>
      <c r="K3279">
        <v>271.03000000000003</v>
      </c>
      <c r="L3279" s="11" t="s">
        <v>11928</v>
      </c>
      <c r="M3279" s="12" t="s">
        <v>6</v>
      </c>
      <c r="N3279" s="12">
        <v>748</v>
      </c>
      <c r="O3279" s="12" t="s">
        <v>6</v>
      </c>
      <c r="P3279" s="12" t="s">
        <v>6</v>
      </c>
      <c r="Q3279" s="12" t="s">
        <v>6</v>
      </c>
      <c r="R3279">
        <v>3278</v>
      </c>
    </row>
    <row r="3280" spans="1:18" ht="15" x14ac:dyDescent="0.45">
      <c r="A3280">
        <v>22632</v>
      </c>
      <c r="D3280">
        <v>7</v>
      </c>
      <c r="E3280">
        <v>90.3</v>
      </c>
      <c r="F3280">
        <v>4</v>
      </c>
      <c r="G3280">
        <v>51.6</v>
      </c>
      <c r="H3280">
        <v>10</v>
      </c>
      <c r="I3280">
        <v>129</v>
      </c>
      <c r="J3280">
        <v>21</v>
      </c>
      <c r="K3280">
        <v>270.89999999999998</v>
      </c>
      <c r="L3280" s="11" t="s">
        <v>11928</v>
      </c>
      <c r="M3280" s="12" t="s">
        <v>6</v>
      </c>
      <c r="N3280" s="12">
        <v>749</v>
      </c>
      <c r="O3280" s="12" t="s">
        <v>6</v>
      </c>
      <c r="P3280" s="12" t="s">
        <v>6</v>
      </c>
      <c r="Q3280" s="12" t="s">
        <v>6</v>
      </c>
      <c r="R3280">
        <v>3279</v>
      </c>
    </row>
    <row r="3281" spans="1:18" ht="15" x14ac:dyDescent="0.45">
      <c r="A3281">
        <v>27538</v>
      </c>
      <c r="B3281">
        <v>17</v>
      </c>
      <c r="C3281">
        <v>51</v>
      </c>
      <c r="D3281">
        <v>11</v>
      </c>
      <c r="E3281">
        <v>34.520000000000003</v>
      </c>
      <c r="F3281">
        <v>26</v>
      </c>
      <c r="G3281">
        <v>91</v>
      </c>
      <c r="H3281">
        <v>27</v>
      </c>
      <c r="I3281">
        <v>94.22</v>
      </c>
      <c r="J3281">
        <v>81</v>
      </c>
      <c r="K3281">
        <v>270.74</v>
      </c>
      <c r="L3281" s="11" t="s">
        <v>11926</v>
      </c>
      <c r="M3281" s="12" t="s">
        <v>6</v>
      </c>
      <c r="N3281" s="12" t="s">
        <v>6</v>
      </c>
      <c r="O3281" s="12" t="s">
        <v>6</v>
      </c>
      <c r="P3281" s="12">
        <v>834</v>
      </c>
      <c r="Q3281" s="12" t="s">
        <v>6</v>
      </c>
      <c r="R3281">
        <v>3280</v>
      </c>
    </row>
    <row r="3282" spans="1:18" ht="15" x14ac:dyDescent="0.45">
      <c r="A3282">
        <v>16657</v>
      </c>
      <c r="B3282">
        <v>2</v>
      </c>
      <c r="C3282">
        <v>39.799999999999997</v>
      </c>
      <c r="D3282">
        <v>1</v>
      </c>
      <c r="E3282">
        <v>19.5</v>
      </c>
      <c r="F3282">
        <v>7</v>
      </c>
      <c r="G3282">
        <v>133.38</v>
      </c>
      <c r="H3282">
        <v>4</v>
      </c>
      <c r="I3282">
        <v>78</v>
      </c>
      <c r="J3282">
        <v>14</v>
      </c>
      <c r="K3282">
        <v>270.68</v>
      </c>
      <c r="L3282" s="11" t="s">
        <v>11925</v>
      </c>
      <c r="M3282" s="12" t="s">
        <v>6</v>
      </c>
      <c r="N3282" s="12" t="s">
        <v>6</v>
      </c>
      <c r="O3282" s="12">
        <v>603</v>
      </c>
      <c r="P3282" s="12" t="s">
        <v>6</v>
      </c>
      <c r="Q3282" s="12" t="s">
        <v>6</v>
      </c>
      <c r="R3282">
        <v>3281</v>
      </c>
    </row>
    <row r="3283" spans="1:18" ht="15" x14ac:dyDescent="0.45">
      <c r="A3283">
        <v>10245</v>
      </c>
      <c r="B3283">
        <v>3</v>
      </c>
      <c r="C3283">
        <v>24.6</v>
      </c>
      <c r="D3283">
        <v>8</v>
      </c>
      <c r="E3283">
        <v>65.599999999999994</v>
      </c>
      <c r="F3283">
        <v>14</v>
      </c>
      <c r="G3283">
        <v>114.8</v>
      </c>
      <c r="H3283">
        <v>8</v>
      </c>
      <c r="I3283">
        <v>65.599999999999994</v>
      </c>
      <c r="J3283">
        <v>33</v>
      </c>
      <c r="K3283">
        <v>270.60000000000002</v>
      </c>
      <c r="L3283" s="11" t="s">
        <v>11927</v>
      </c>
      <c r="M3283" s="12" t="s">
        <v>6</v>
      </c>
      <c r="N3283" s="12" t="s">
        <v>6</v>
      </c>
      <c r="O3283" s="12" t="s">
        <v>6</v>
      </c>
      <c r="P3283" s="12" t="s">
        <v>6</v>
      </c>
      <c r="Q3283" s="12">
        <v>518</v>
      </c>
      <c r="R3283">
        <v>3282</v>
      </c>
    </row>
    <row r="3284" spans="1:18" ht="15" x14ac:dyDescent="0.45">
      <c r="A3284">
        <v>27932</v>
      </c>
      <c r="B3284">
        <v>115</v>
      </c>
      <c r="C3284">
        <v>68.150000000000006</v>
      </c>
      <c r="D3284">
        <v>71</v>
      </c>
      <c r="E3284">
        <v>42.1</v>
      </c>
      <c r="F3284">
        <v>133</v>
      </c>
      <c r="G3284">
        <v>78.95</v>
      </c>
      <c r="H3284">
        <v>136</v>
      </c>
      <c r="I3284">
        <v>81.25</v>
      </c>
      <c r="J3284">
        <v>455</v>
      </c>
      <c r="K3284">
        <v>270.45</v>
      </c>
      <c r="L3284" s="11" t="s">
        <v>11928</v>
      </c>
      <c r="M3284" s="12" t="s">
        <v>6</v>
      </c>
      <c r="N3284" s="12">
        <v>750</v>
      </c>
      <c r="O3284" s="12" t="s">
        <v>6</v>
      </c>
      <c r="P3284" s="12" t="s">
        <v>6</v>
      </c>
      <c r="Q3284" s="12" t="s">
        <v>6</v>
      </c>
      <c r="R3284">
        <v>3283</v>
      </c>
    </row>
    <row r="3285" spans="1:18" ht="15" x14ac:dyDescent="0.45">
      <c r="A3285">
        <v>14942</v>
      </c>
      <c r="F3285">
        <v>8</v>
      </c>
      <c r="G3285">
        <v>108</v>
      </c>
      <c r="H3285">
        <v>12</v>
      </c>
      <c r="I3285">
        <v>162.4</v>
      </c>
      <c r="J3285">
        <v>20</v>
      </c>
      <c r="K3285">
        <v>270.39999999999998</v>
      </c>
      <c r="L3285" s="11" t="s">
        <v>11928</v>
      </c>
      <c r="M3285" s="12" t="s">
        <v>6</v>
      </c>
      <c r="N3285" s="12">
        <v>751</v>
      </c>
      <c r="O3285" s="12" t="s">
        <v>6</v>
      </c>
      <c r="P3285" s="12" t="s">
        <v>6</v>
      </c>
      <c r="Q3285" s="12" t="s">
        <v>6</v>
      </c>
      <c r="R3285">
        <v>3284</v>
      </c>
    </row>
    <row r="3286" spans="1:18" ht="15" x14ac:dyDescent="0.45">
      <c r="A3286">
        <v>31883</v>
      </c>
      <c r="F3286">
        <v>4</v>
      </c>
      <c r="G3286">
        <v>63.6</v>
      </c>
      <c r="H3286">
        <v>13</v>
      </c>
      <c r="I3286">
        <v>206.7</v>
      </c>
      <c r="J3286">
        <v>17</v>
      </c>
      <c r="K3286">
        <v>270.3</v>
      </c>
      <c r="L3286" s="11" t="s">
        <v>11925</v>
      </c>
      <c r="M3286" s="12" t="s">
        <v>6</v>
      </c>
      <c r="N3286" s="12" t="s">
        <v>6</v>
      </c>
      <c r="O3286" s="12">
        <v>604</v>
      </c>
      <c r="P3286" s="12" t="s">
        <v>6</v>
      </c>
      <c r="Q3286" s="12" t="s">
        <v>6</v>
      </c>
      <c r="R3286">
        <v>3285</v>
      </c>
    </row>
    <row r="3287" spans="1:18" ht="15" x14ac:dyDescent="0.45">
      <c r="A3287">
        <v>10337</v>
      </c>
      <c r="B3287">
        <v>26</v>
      </c>
      <c r="C3287">
        <v>130</v>
      </c>
      <c r="D3287">
        <v>26</v>
      </c>
      <c r="E3287">
        <v>130</v>
      </c>
      <c r="F3287">
        <v>2</v>
      </c>
      <c r="G3287">
        <v>10</v>
      </c>
      <c r="J3287">
        <v>54</v>
      </c>
      <c r="K3287">
        <v>270</v>
      </c>
      <c r="L3287" s="11" t="s">
        <v>11923</v>
      </c>
      <c r="M3287" s="12" t="s">
        <v>6</v>
      </c>
      <c r="N3287" s="12" t="s">
        <v>6</v>
      </c>
      <c r="O3287" s="12" t="s">
        <v>6</v>
      </c>
      <c r="P3287" s="12" t="s">
        <v>6</v>
      </c>
      <c r="Q3287" s="12" t="s">
        <v>6</v>
      </c>
      <c r="R3287">
        <v>3286</v>
      </c>
    </row>
    <row r="3288" spans="1:18" ht="15" x14ac:dyDescent="0.45">
      <c r="A3288">
        <v>16565</v>
      </c>
      <c r="D3288">
        <v>11</v>
      </c>
      <c r="E3288">
        <v>148.5</v>
      </c>
      <c r="F3288">
        <v>9</v>
      </c>
      <c r="G3288">
        <v>121.5</v>
      </c>
      <c r="J3288">
        <v>20</v>
      </c>
      <c r="K3288">
        <v>270</v>
      </c>
      <c r="L3288" s="11" t="s">
        <v>11924</v>
      </c>
      <c r="M3288" s="12">
        <v>388</v>
      </c>
      <c r="N3288" s="12" t="s">
        <v>6</v>
      </c>
      <c r="O3288" s="12" t="s">
        <v>6</v>
      </c>
      <c r="P3288" s="12" t="s">
        <v>6</v>
      </c>
      <c r="Q3288" s="12" t="s">
        <v>6</v>
      </c>
      <c r="R3288">
        <v>3287</v>
      </c>
    </row>
    <row r="3289" spans="1:18" ht="15" x14ac:dyDescent="0.45">
      <c r="A3289">
        <v>16688</v>
      </c>
      <c r="F3289">
        <v>4</v>
      </c>
      <c r="G3289">
        <v>180</v>
      </c>
      <c r="H3289">
        <v>2</v>
      </c>
      <c r="I3289">
        <v>90</v>
      </c>
      <c r="J3289">
        <v>6</v>
      </c>
      <c r="K3289">
        <v>270</v>
      </c>
      <c r="L3289" s="11" t="s">
        <v>11925</v>
      </c>
      <c r="M3289" s="12" t="s">
        <v>6</v>
      </c>
      <c r="N3289" s="12" t="s">
        <v>6</v>
      </c>
      <c r="O3289" s="12">
        <v>605</v>
      </c>
      <c r="P3289" s="12" t="s">
        <v>6</v>
      </c>
      <c r="Q3289" s="12" t="s">
        <v>6</v>
      </c>
      <c r="R3289">
        <v>3288</v>
      </c>
    </row>
    <row r="3290" spans="1:18" ht="15" x14ac:dyDescent="0.45">
      <c r="A3290">
        <v>31238</v>
      </c>
      <c r="B3290">
        <v>5</v>
      </c>
      <c r="C3290">
        <v>37.5</v>
      </c>
      <c r="D3290">
        <v>13</v>
      </c>
      <c r="E3290">
        <v>97.5</v>
      </c>
      <c r="F3290">
        <v>11</v>
      </c>
      <c r="G3290">
        <v>82.5</v>
      </c>
      <c r="H3290">
        <v>7</v>
      </c>
      <c r="I3290">
        <v>52.5</v>
      </c>
      <c r="J3290">
        <v>36</v>
      </c>
      <c r="K3290">
        <v>270</v>
      </c>
      <c r="L3290" s="11" t="s">
        <v>11928</v>
      </c>
      <c r="M3290" s="12" t="s">
        <v>6</v>
      </c>
      <c r="N3290" s="12">
        <v>752</v>
      </c>
      <c r="O3290" s="12" t="s">
        <v>6</v>
      </c>
      <c r="P3290" s="12" t="s">
        <v>6</v>
      </c>
      <c r="Q3290" s="12" t="s">
        <v>6</v>
      </c>
      <c r="R3290">
        <v>3289</v>
      </c>
    </row>
    <row r="3291" spans="1:18" ht="15" x14ac:dyDescent="0.45">
      <c r="A3291">
        <v>31705</v>
      </c>
      <c r="F3291">
        <v>8</v>
      </c>
      <c r="G3291">
        <v>108</v>
      </c>
      <c r="H3291">
        <v>12</v>
      </c>
      <c r="I3291">
        <v>162</v>
      </c>
      <c r="J3291">
        <v>20</v>
      </c>
      <c r="K3291">
        <v>270</v>
      </c>
      <c r="L3291" s="11" t="s">
        <v>11926</v>
      </c>
      <c r="M3291" s="12" t="s">
        <v>6</v>
      </c>
      <c r="N3291" s="12" t="s">
        <v>6</v>
      </c>
      <c r="O3291" s="12" t="s">
        <v>6</v>
      </c>
      <c r="P3291" s="12">
        <v>835</v>
      </c>
      <c r="Q3291" s="12" t="s">
        <v>6</v>
      </c>
      <c r="R3291">
        <v>3290</v>
      </c>
    </row>
    <row r="3292" spans="1:18" ht="15" x14ac:dyDescent="0.45">
      <c r="A3292">
        <v>17082</v>
      </c>
      <c r="B3292">
        <v>16</v>
      </c>
      <c r="C3292">
        <v>83.2</v>
      </c>
      <c r="D3292">
        <v>11</v>
      </c>
      <c r="E3292">
        <v>57.2</v>
      </c>
      <c r="F3292">
        <v>15</v>
      </c>
      <c r="G3292">
        <v>78</v>
      </c>
      <c r="H3292">
        <v>10</v>
      </c>
      <c r="I3292">
        <v>51.58</v>
      </c>
      <c r="J3292">
        <v>52</v>
      </c>
      <c r="K3292">
        <v>269.98</v>
      </c>
      <c r="L3292" s="11" t="s">
        <v>11926</v>
      </c>
      <c r="M3292" s="12" t="s">
        <v>6</v>
      </c>
      <c r="N3292" s="12" t="s">
        <v>6</v>
      </c>
      <c r="O3292" s="12" t="s">
        <v>6</v>
      </c>
      <c r="P3292" s="12">
        <v>836</v>
      </c>
      <c r="Q3292" s="12" t="s">
        <v>6</v>
      </c>
      <c r="R3292">
        <v>3291</v>
      </c>
    </row>
    <row r="3293" spans="1:18" ht="15" x14ac:dyDescent="0.45">
      <c r="A3293">
        <v>30574</v>
      </c>
      <c r="B3293">
        <v>4</v>
      </c>
      <c r="C3293">
        <v>51.6</v>
      </c>
      <c r="D3293">
        <v>2</v>
      </c>
      <c r="E3293">
        <v>25.8</v>
      </c>
      <c r="F3293">
        <v>10</v>
      </c>
      <c r="G3293">
        <v>129</v>
      </c>
      <c r="H3293">
        <v>5</v>
      </c>
      <c r="I3293">
        <v>63.47</v>
      </c>
      <c r="J3293">
        <v>21</v>
      </c>
      <c r="K3293">
        <v>269.87</v>
      </c>
      <c r="L3293" s="11" t="s">
        <v>11926</v>
      </c>
      <c r="M3293" s="12" t="s">
        <v>6</v>
      </c>
      <c r="N3293" s="12" t="s">
        <v>6</v>
      </c>
      <c r="O3293" s="12" t="s">
        <v>6</v>
      </c>
      <c r="P3293" s="12">
        <v>837</v>
      </c>
      <c r="Q3293" s="12" t="s">
        <v>6</v>
      </c>
      <c r="R3293">
        <v>3292</v>
      </c>
    </row>
    <row r="3294" spans="1:18" ht="15" x14ac:dyDescent="0.45">
      <c r="A3294">
        <v>23043</v>
      </c>
      <c r="D3294">
        <v>2</v>
      </c>
      <c r="E3294">
        <v>179.8</v>
      </c>
      <c r="F3294">
        <v>1</v>
      </c>
      <c r="G3294">
        <v>89.9</v>
      </c>
      <c r="J3294">
        <v>3</v>
      </c>
      <c r="K3294">
        <v>269.70000000000005</v>
      </c>
      <c r="L3294" s="11" t="s">
        <v>11925</v>
      </c>
      <c r="M3294" s="12" t="s">
        <v>6</v>
      </c>
      <c r="N3294" s="12" t="s">
        <v>6</v>
      </c>
      <c r="O3294" s="12">
        <v>606</v>
      </c>
      <c r="P3294" s="12" t="s">
        <v>6</v>
      </c>
      <c r="Q3294" s="12" t="s">
        <v>6</v>
      </c>
      <c r="R3294">
        <v>3293</v>
      </c>
    </row>
    <row r="3295" spans="1:18" ht="15" x14ac:dyDescent="0.45">
      <c r="A3295">
        <v>29700</v>
      </c>
      <c r="B3295">
        <v>1</v>
      </c>
      <c r="C3295">
        <v>89.9</v>
      </c>
      <c r="D3295">
        <v>2</v>
      </c>
      <c r="E3295">
        <v>179.8</v>
      </c>
      <c r="J3295">
        <v>3</v>
      </c>
      <c r="K3295">
        <v>269.70000000000005</v>
      </c>
      <c r="L3295" s="11" t="s">
        <v>11925</v>
      </c>
      <c r="M3295" s="12" t="s">
        <v>6</v>
      </c>
      <c r="N3295" s="12" t="s">
        <v>6</v>
      </c>
      <c r="O3295" s="12">
        <v>607</v>
      </c>
      <c r="P3295" s="12" t="s">
        <v>6</v>
      </c>
      <c r="Q3295" s="12" t="s">
        <v>6</v>
      </c>
      <c r="R3295">
        <v>3294</v>
      </c>
    </row>
    <row r="3296" spans="1:18" ht="15" x14ac:dyDescent="0.45">
      <c r="A3296">
        <v>2018265</v>
      </c>
      <c r="D3296">
        <v>0.89</v>
      </c>
      <c r="E3296">
        <v>141.25</v>
      </c>
      <c r="F3296">
        <v>0.81</v>
      </c>
      <c r="G3296">
        <v>128.30000000000001</v>
      </c>
      <c r="J3296">
        <v>1.7000000000000002</v>
      </c>
      <c r="K3296">
        <v>269.55</v>
      </c>
      <c r="L3296" s="11" t="s">
        <v>11924</v>
      </c>
      <c r="M3296" s="12">
        <v>389</v>
      </c>
      <c r="N3296" s="12" t="s">
        <v>6</v>
      </c>
      <c r="O3296" s="12" t="s">
        <v>6</v>
      </c>
      <c r="P3296" s="12" t="s">
        <v>6</v>
      </c>
      <c r="Q3296" s="12" t="s">
        <v>6</v>
      </c>
      <c r="R3296">
        <v>3295</v>
      </c>
    </row>
    <row r="3297" spans="1:18" ht="15" x14ac:dyDescent="0.45">
      <c r="A3297">
        <v>31501</v>
      </c>
      <c r="D3297">
        <v>14</v>
      </c>
      <c r="E3297">
        <v>96.6</v>
      </c>
      <c r="F3297">
        <v>12</v>
      </c>
      <c r="G3297">
        <v>82.8</v>
      </c>
      <c r="H3297">
        <v>13</v>
      </c>
      <c r="I3297">
        <v>89.7</v>
      </c>
      <c r="J3297">
        <v>39</v>
      </c>
      <c r="K3297">
        <v>269.09999999999997</v>
      </c>
      <c r="L3297" s="11" t="s">
        <v>11926</v>
      </c>
      <c r="M3297" s="12" t="s">
        <v>6</v>
      </c>
      <c r="N3297" s="12" t="s">
        <v>6</v>
      </c>
      <c r="O3297" s="12" t="s">
        <v>6</v>
      </c>
      <c r="P3297" s="12">
        <v>838</v>
      </c>
      <c r="Q3297" s="12" t="s">
        <v>6</v>
      </c>
      <c r="R3297">
        <v>3296</v>
      </c>
    </row>
    <row r="3298" spans="1:18" ht="15" x14ac:dyDescent="0.45">
      <c r="A3298">
        <v>17524</v>
      </c>
      <c r="B3298">
        <v>20</v>
      </c>
      <c r="C3298">
        <v>47.81</v>
      </c>
      <c r="D3298">
        <v>3</v>
      </c>
      <c r="E3298">
        <v>6.63</v>
      </c>
      <c r="H3298">
        <v>74</v>
      </c>
      <c r="I3298">
        <v>214.6</v>
      </c>
      <c r="J3298">
        <v>97</v>
      </c>
      <c r="K3298">
        <v>269.04000000000002</v>
      </c>
      <c r="L3298" s="11" t="s">
        <v>11928</v>
      </c>
      <c r="M3298" s="12" t="s">
        <v>6</v>
      </c>
      <c r="N3298" s="12">
        <v>753</v>
      </c>
      <c r="O3298" s="12" t="s">
        <v>6</v>
      </c>
      <c r="P3298" s="12" t="s">
        <v>6</v>
      </c>
      <c r="Q3298" s="12" t="s">
        <v>6</v>
      </c>
      <c r="R3298">
        <v>3297</v>
      </c>
    </row>
    <row r="3299" spans="1:18" ht="15" x14ac:dyDescent="0.45">
      <c r="A3299">
        <v>30205</v>
      </c>
      <c r="B3299">
        <v>3</v>
      </c>
      <c r="C3299">
        <v>80.7</v>
      </c>
      <c r="D3299">
        <v>4</v>
      </c>
      <c r="E3299">
        <v>107.6</v>
      </c>
      <c r="F3299">
        <v>3</v>
      </c>
      <c r="G3299">
        <v>80.7</v>
      </c>
      <c r="J3299">
        <v>10</v>
      </c>
      <c r="K3299">
        <v>269</v>
      </c>
      <c r="L3299" s="11" t="s">
        <v>11925</v>
      </c>
      <c r="M3299" s="12" t="s">
        <v>6</v>
      </c>
      <c r="N3299" s="12" t="s">
        <v>6</v>
      </c>
      <c r="O3299" s="12">
        <v>608</v>
      </c>
      <c r="P3299" s="12" t="s">
        <v>6</v>
      </c>
      <c r="Q3299" s="12" t="s">
        <v>6</v>
      </c>
      <c r="R3299">
        <v>3298</v>
      </c>
    </row>
    <row r="3300" spans="1:18" ht="15" x14ac:dyDescent="0.45">
      <c r="A3300">
        <v>18082</v>
      </c>
      <c r="B3300">
        <v>11</v>
      </c>
      <c r="C3300">
        <v>98.28</v>
      </c>
      <c r="D3300">
        <v>6</v>
      </c>
      <c r="E3300">
        <v>54</v>
      </c>
      <c r="F3300">
        <v>6</v>
      </c>
      <c r="G3300">
        <v>56.28</v>
      </c>
      <c r="H3300">
        <v>6</v>
      </c>
      <c r="I3300">
        <v>60</v>
      </c>
      <c r="J3300">
        <v>29</v>
      </c>
      <c r="K3300">
        <v>268.56</v>
      </c>
      <c r="L3300" s="11" t="s">
        <v>11923</v>
      </c>
      <c r="M3300" s="12" t="s">
        <v>6</v>
      </c>
      <c r="N3300" s="12" t="s">
        <v>6</v>
      </c>
      <c r="O3300" s="12" t="s">
        <v>6</v>
      </c>
      <c r="P3300" s="12" t="s">
        <v>6</v>
      </c>
      <c r="Q3300" s="12" t="s">
        <v>6</v>
      </c>
      <c r="R3300">
        <v>3299</v>
      </c>
    </row>
    <row r="3301" spans="1:18" ht="15" x14ac:dyDescent="0.45">
      <c r="A3301">
        <v>10212</v>
      </c>
      <c r="B3301">
        <v>24</v>
      </c>
      <c r="C3301">
        <v>72</v>
      </c>
      <c r="D3301">
        <v>35</v>
      </c>
      <c r="E3301">
        <v>109</v>
      </c>
      <c r="F3301">
        <v>18</v>
      </c>
      <c r="G3301">
        <v>63</v>
      </c>
      <c r="H3301">
        <v>7</v>
      </c>
      <c r="I3301">
        <v>24.22</v>
      </c>
      <c r="J3301">
        <v>84</v>
      </c>
      <c r="K3301">
        <v>268.22000000000003</v>
      </c>
      <c r="L3301" s="11" t="s">
        <v>11927</v>
      </c>
      <c r="M3301" s="12" t="s">
        <v>6</v>
      </c>
      <c r="N3301" s="12" t="s">
        <v>6</v>
      </c>
      <c r="O3301" s="12" t="s">
        <v>6</v>
      </c>
      <c r="P3301" s="12" t="s">
        <v>6</v>
      </c>
      <c r="Q3301" s="12">
        <v>519</v>
      </c>
      <c r="R3301">
        <v>3300</v>
      </c>
    </row>
    <row r="3302" spans="1:18" ht="15" x14ac:dyDescent="0.45">
      <c r="A3302">
        <v>18129</v>
      </c>
      <c r="B3302">
        <v>33</v>
      </c>
      <c r="C3302">
        <v>260.16000000000003</v>
      </c>
      <c r="D3302">
        <v>1</v>
      </c>
      <c r="E3302">
        <v>8</v>
      </c>
      <c r="J3302">
        <v>34</v>
      </c>
      <c r="K3302">
        <v>268.16000000000003</v>
      </c>
      <c r="L3302" s="11" t="s">
        <v>11926</v>
      </c>
      <c r="M3302" s="12" t="s">
        <v>6</v>
      </c>
      <c r="N3302" s="12" t="s">
        <v>6</v>
      </c>
      <c r="O3302" s="12" t="s">
        <v>6</v>
      </c>
      <c r="P3302" s="12">
        <v>839</v>
      </c>
      <c r="Q3302" s="12" t="s">
        <v>6</v>
      </c>
      <c r="R3302">
        <v>3301</v>
      </c>
    </row>
    <row r="3303" spans="1:18" ht="15" x14ac:dyDescent="0.45">
      <c r="A3303">
        <v>12865</v>
      </c>
      <c r="B3303">
        <v>14</v>
      </c>
      <c r="C3303">
        <v>187.6</v>
      </c>
      <c r="D3303">
        <v>5</v>
      </c>
      <c r="E3303">
        <v>67</v>
      </c>
      <c r="F3303">
        <v>1</v>
      </c>
      <c r="G3303">
        <v>13.4</v>
      </c>
      <c r="J3303">
        <v>20</v>
      </c>
      <c r="K3303">
        <v>268</v>
      </c>
      <c r="L3303" s="11" t="s">
        <v>11927</v>
      </c>
      <c r="M3303" s="12" t="s">
        <v>6</v>
      </c>
      <c r="N3303" s="12" t="s">
        <v>6</v>
      </c>
      <c r="O3303" s="12" t="s">
        <v>6</v>
      </c>
      <c r="P3303" s="12" t="s">
        <v>6</v>
      </c>
      <c r="Q3303" s="12">
        <v>520</v>
      </c>
      <c r="R3303">
        <v>3302</v>
      </c>
    </row>
    <row r="3304" spans="1:18" ht="15" x14ac:dyDescent="0.45">
      <c r="A3304">
        <v>14712</v>
      </c>
      <c r="B3304">
        <v>8</v>
      </c>
      <c r="C3304">
        <v>268</v>
      </c>
      <c r="J3304">
        <v>8</v>
      </c>
      <c r="K3304">
        <v>268</v>
      </c>
      <c r="L3304" s="11" t="s">
        <v>6</v>
      </c>
      <c r="M3304" s="12" t="s">
        <v>6</v>
      </c>
      <c r="N3304" s="12" t="s">
        <v>6</v>
      </c>
      <c r="O3304" s="12" t="s">
        <v>6</v>
      </c>
      <c r="P3304" s="12" t="s">
        <v>6</v>
      </c>
      <c r="Q3304" s="12" t="s">
        <v>6</v>
      </c>
      <c r="R3304">
        <v>3303</v>
      </c>
    </row>
    <row r="3305" spans="1:18" ht="15" x14ac:dyDescent="0.45">
      <c r="A3305">
        <v>17378</v>
      </c>
      <c r="B3305">
        <v>7</v>
      </c>
      <c r="C3305">
        <v>39.200000000000003</v>
      </c>
      <c r="D3305">
        <v>11</v>
      </c>
      <c r="E3305">
        <v>61.6</v>
      </c>
      <c r="F3305">
        <v>14</v>
      </c>
      <c r="G3305">
        <v>77.95</v>
      </c>
      <c r="H3305">
        <v>16</v>
      </c>
      <c r="I3305">
        <v>89.15</v>
      </c>
      <c r="J3305">
        <v>48</v>
      </c>
      <c r="K3305">
        <v>267.89999999999998</v>
      </c>
      <c r="L3305" s="11" t="s">
        <v>11926</v>
      </c>
      <c r="M3305" s="12" t="s">
        <v>6</v>
      </c>
      <c r="N3305" s="12" t="s">
        <v>6</v>
      </c>
      <c r="O3305" s="12" t="s">
        <v>6</v>
      </c>
      <c r="P3305" s="12">
        <v>840</v>
      </c>
      <c r="Q3305" s="12" t="s">
        <v>6</v>
      </c>
      <c r="R3305">
        <v>3304</v>
      </c>
    </row>
    <row r="3306" spans="1:18" ht="15" x14ac:dyDescent="0.45">
      <c r="A3306">
        <v>22874</v>
      </c>
      <c r="B3306">
        <v>3</v>
      </c>
      <c r="C3306">
        <v>61.8</v>
      </c>
      <c r="D3306">
        <v>5</v>
      </c>
      <c r="E3306">
        <v>103</v>
      </c>
      <c r="F3306">
        <v>2</v>
      </c>
      <c r="G3306">
        <v>41.2</v>
      </c>
      <c r="H3306">
        <v>3</v>
      </c>
      <c r="I3306">
        <v>61.8</v>
      </c>
      <c r="J3306">
        <v>13</v>
      </c>
      <c r="K3306">
        <v>267.8</v>
      </c>
      <c r="L3306" s="11" t="s">
        <v>11926</v>
      </c>
      <c r="M3306" s="12" t="s">
        <v>6</v>
      </c>
      <c r="N3306" s="12" t="s">
        <v>6</v>
      </c>
      <c r="O3306" s="12" t="s">
        <v>6</v>
      </c>
      <c r="P3306" s="12">
        <v>841</v>
      </c>
      <c r="Q3306" s="12" t="s">
        <v>6</v>
      </c>
      <c r="R3306">
        <v>3305</v>
      </c>
    </row>
    <row r="3307" spans="1:18" ht="15" x14ac:dyDescent="0.45">
      <c r="A3307">
        <v>15204</v>
      </c>
      <c r="B3307">
        <v>61</v>
      </c>
      <c r="C3307">
        <v>79.099999999999994</v>
      </c>
      <c r="D3307">
        <v>62</v>
      </c>
      <c r="E3307">
        <v>89.9</v>
      </c>
      <c r="F3307">
        <v>35</v>
      </c>
      <c r="G3307">
        <v>52.26</v>
      </c>
      <c r="H3307">
        <v>31</v>
      </c>
      <c r="I3307">
        <v>46.5</v>
      </c>
      <c r="J3307">
        <v>189</v>
      </c>
      <c r="K3307">
        <v>267.76</v>
      </c>
      <c r="L3307" s="11" t="s">
        <v>11928</v>
      </c>
      <c r="M3307" s="12" t="s">
        <v>6</v>
      </c>
      <c r="N3307" s="12">
        <v>754</v>
      </c>
      <c r="O3307" s="12" t="s">
        <v>6</v>
      </c>
      <c r="P3307" s="12" t="s">
        <v>6</v>
      </c>
      <c r="Q3307" s="12" t="s">
        <v>6</v>
      </c>
      <c r="R3307">
        <v>3306</v>
      </c>
    </row>
    <row r="3308" spans="1:18" ht="15" x14ac:dyDescent="0.45">
      <c r="A3308">
        <v>16645</v>
      </c>
      <c r="B3308">
        <v>3</v>
      </c>
      <c r="C3308">
        <v>267.72000000000003</v>
      </c>
      <c r="J3308">
        <v>3</v>
      </c>
      <c r="K3308">
        <v>267.72000000000003</v>
      </c>
      <c r="L3308" s="11" t="s">
        <v>11925</v>
      </c>
      <c r="M3308" s="12" t="s">
        <v>6</v>
      </c>
      <c r="N3308" s="12" t="s">
        <v>6</v>
      </c>
      <c r="O3308" s="12">
        <v>609</v>
      </c>
      <c r="P3308" s="12" t="s">
        <v>6</v>
      </c>
      <c r="Q3308" s="12" t="s">
        <v>6</v>
      </c>
      <c r="R3308">
        <v>3307</v>
      </c>
    </row>
    <row r="3309" spans="1:18" ht="15" x14ac:dyDescent="0.45">
      <c r="A3309">
        <v>13922</v>
      </c>
      <c r="F3309">
        <v>2</v>
      </c>
      <c r="G3309">
        <v>33.799999999999997</v>
      </c>
      <c r="H3309">
        <v>14</v>
      </c>
      <c r="I3309">
        <v>233.9</v>
      </c>
      <c r="J3309">
        <v>16</v>
      </c>
      <c r="K3309">
        <v>267.7</v>
      </c>
      <c r="L3309" s="11" t="s">
        <v>11926</v>
      </c>
      <c r="M3309" s="12" t="s">
        <v>6</v>
      </c>
      <c r="N3309" s="12" t="s">
        <v>6</v>
      </c>
      <c r="O3309" s="12" t="s">
        <v>6</v>
      </c>
      <c r="P3309" s="12">
        <v>842</v>
      </c>
      <c r="Q3309" s="12" t="s">
        <v>6</v>
      </c>
      <c r="R3309">
        <v>3308</v>
      </c>
    </row>
    <row r="3310" spans="1:18" ht="15" x14ac:dyDescent="0.45">
      <c r="A3310">
        <v>29347</v>
      </c>
      <c r="B3310">
        <v>1</v>
      </c>
      <c r="C3310">
        <v>4.4000000000000004</v>
      </c>
      <c r="D3310">
        <v>29</v>
      </c>
      <c r="E3310">
        <v>124.8</v>
      </c>
      <c r="F3310">
        <v>4</v>
      </c>
      <c r="G3310">
        <v>17.600000000000001</v>
      </c>
      <c r="H3310">
        <v>28</v>
      </c>
      <c r="I3310">
        <v>120.75</v>
      </c>
      <c r="J3310">
        <v>62</v>
      </c>
      <c r="K3310">
        <v>267.54999999999995</v>
      </c>
      <c r="L3310" s="11" t="s">
        <v>11928</v>
      </c>
      <c r="M3310" s="12" t="s">
        <v>6</v>
      </c>
      <c r="N3310" s="12">
        <v>755</v>
      </c>
      <c r="O3310" s="12" t="s">
        <v>6</v>
      </c>
      <c r="P3310" s="12" t="s">
        <v>6</v>
      </c>
      <c r="Q3310" s="12" t="s">
        <v>6</v>
      </c>
      <c r="R3310">
        <v>3309</v>
      </c>
    </row>
    <row r="3311" spans="1:18" ht="15" x14ac:dyDescent="0.45">
      <c r="A3311">
        <v>30459</v>
      </c>
      <c r="B3311">
        <v>6</v>
      </c>
      <c r="C3311">
        <v>76.37</v>
      </c>
      <c r="D3311">
        <v>12</v>
      </c>
      <c r="E3311">
        <v>153.77000000000001</v>
      </c>
      <c r="F3311">
        <v>2</v>
      </c>
      <c r="G3311">
        <v>24.77</v>
      </c>
      <c r="H3311">
        <v>1</v>
      </c>
      <c r="I3311">
        <v>12.5</v>
      </c>
      <c r="J3311">
        <v>21</v>
      </c>
      <c r="K3311">
        <v>267.41000000000003</v>
      </c>
      <c r="L3311" s="11" t="s">
        <v>11926</v>
      </c>
      <c r="M3311" s="12" t="s">
        <v>6</v>
      </c>
      <c r="N3311" s="12" t="s">
        <v>6</v>
      </c>
      <c r="O3311" s="12" t="s">
        <v>6</v>
      </c>
      <c r="P3311" s="12">
        <v>843</v>
      </c>
      <c r="Q3311" s="12" t="s">
        <v>6</v>
      </c>
      <c r="R3311">
        <v>3310</v>
      </c>
    </row>
    <row r="3312" spans="1:18" ht="15" x14ac:dyDescent="0.45">
      <c r="A3312">
        <v>15360</v>
      </c>
      <c r="B3312">
        <v>17</v>
      </c>
      <c r="C3312">
        <v>67.680000000000007</v>
      </c>
      <c r="D3312">
        <v>9</v>
      </c>
      <c r="E3312">
        <v>36</v>
      </c>
      <c r="F3312">
        <v>21</v>
      </c>
      <c r="G3312">
        <v>83.68</v>
      </c>
      <c r="H3312">
        <v>20</v>
      </c>
      <c r="I3312">
        <v>80</v>
      </c>
      <c r="J3312">
        <v>67</v>
      </c>
      <c r="K3312">
        <v>267.36</v>
      </c>
      <c r="L3312" s="11" t="s">
        <v>11926</v>
      </c>
      <c r="M3312" s="12" t="s">
        <v>6</v>
      </c>
      <c r="N3312" s="12" t="s">
        <v>6</v>
      </c>
      <c r="O3312" s="12" t="s">
        <v>6</v>
      </c>
      <c r="P3312" s="12">
        <v>844</v>
      </c>
      <c r="Q3312" s="12" t="s">
        <v>6</v>
      </c>
      <c r="R3312">
        <v>3311</v>
      </c>
    </row>
    <row r="3313" spans="1:18" ht="15" x14ac:dyDescent="0.45">
      <c r="A3313">
        <v>31629</v>
      </c>
      <c r="D3313">
        <v>2</v>
      </c>
      <c r="E3313">
        <v>33.119999999999997</v>
      </c>
      <c r="F3313">
        <v>2</v>
      </c>
      <c r="G3313">
        <v>36</v>
      </c>
      <c r="H3313">
        <v>11</v>
      </c>
      <c r="I3313">
        <v>198</v>
      </c>
      <c r="J3313">
        <v>15</v>
      </c>
      <c r="K3313">
        <v>267.12</v>
      </c>
      <c r="L3313" s="11" t="s">
        <v>11925</v>
      </c>
      <c r="M3313" s="12" t="s">
        <v>6</v>
      </c>
      <c r="N3313" s="12" t="s">
        <v>6</v>
      </c>
      <c r="O3313" s="12">
        <v>610</v>
      </c>
      <c r="P3313" s="12" t="s">
        <v>6</v>
      </c>
      <c r="Q3313" s="12" t="s">
        <v>6</v>
      </c>
      <c r="R3313">
        <v>3312</v>
      </c>
    </row>
    <row r="3314" spans="1:18" ht="15" x14ac:dyDescent="0.45">
      <c r="A3314">
        <v>30017</v>
      </c>
      <c r="B3314">
        <v>199</v>
      </c>
      <c r="C3314">
        <v>119.1</v>
      </c>
      <c r="D3314">
        <v>125</v>
      </c>
      <c r="E3314">
        <v>74.900000000000006</v>
      </c>
      <c r="F3314">
        <v>39</v>
      </c>
      <c r="G3314">
        <v>23.4</v>
      </c>
      <c r="H3314">
        <v>83</v>
      </c>
      <c r="I3314">
        <v>49.6</v>
      </c>
      <c r="J3314">
        <v>446</v>
      </c>
      <c r="K3314">
        <v>267</v>
      </c>
      <c r="L3314" s="11" t="s">
        <v>11928</v>
      </c>
      <c r="M3314" s="12" t="s">
        <v>6</v>
      </c>
      <c r="N3314" s="12">
        <v>756</v>
      </c>
      <c r="O3314" s="12" t="s">
        <v>6</v>
      </c>
      <c r="P3314" s="12" t="s">
        <v>6</v>
      </c>
      <c r="Q3314" s="12" t="s">
        <v>6</v>
      </c>
      <c r="R3314">
        <v>3313</v>
      </c>
    </row>
    <row r="3315" spans="1:18" ht="15" x14ac:dyDescent="0.45">
      <c r="A3315">
        <v>30591</v>
      </c>
      <c r="B3315">
        <v>16</v>
      </c>
      <c r="C3315">
        <v>142.4</v>
      </c>
      <c r="D3315">
        <v>7</v>
      </c>
      <c r="E3315">
        <v>62.3</v>
      </c>
      <c r="F3315">
        <v>4</v>
      </c>
      <c r="G3315">
        <v>35.6</v>
      </c>
      <c r="H3315">
        <v>3</v>
      </c>
      <c r="I3315">
        <v>26.7</v>
      </c>
      <c r="J3315">
        <v>30</v>
      </c>
      <c r="K3315">
        <v>267</v>
      </c>
      <c r="L3315" s="11" t="s">
        <v>11928</v>
      </c>
      <c r="M3315" s="12" t="s">
        <v>6</v>
      </c>
      <c r="N3315" s="12">
        <v>757</v>
      </c>
      <c r="O3315" s="12" t="s">
        <v>6</v>
      </c>
      <c r="P3315" s="12" t="s">
        <v>6</v>
      </c>
      <c r="Q3315" s="12" t="s">
        <v>6</v>
      </c>
      <c r="R3315">
        <v>3314</v>
      </c>
    </row>
    <row r="3316" spans="1:18" ht="15" x14ac:dyDescent="0.45">
      <c r="A3316">
        <v>18075</v>
      </c>
      <c r="B3316">
        <v>48</v>
      </c>
      <c r="C3316">
        <v>166.6</v>
      </c>
      <c r="D3316">
        <v>3</v>
      </c>
      <c r="E3316">
        <v>10.220000000000001</v>
      </c>
      <c r="F3316">
        <v>6</v>
      </c>
      <c r="G3316">
        <v>27</v>
      </c>
      <c r="H3316">
        <v>14</v>
      </c>
      <c r="I3316">
        <v>63</v>
      </c>
      <c r="J3316">
        <v>71</v>
      </c>
      <c r="K3316">
        <v>266.82</v>
      </c>
      <c r="L3316" s="11" t="s">
        <v>11923</v>
      </c>
      <c r="M3316" s="12" t="s">
        <v>6</v>
      </c>
      <c r="N3316" s="12" t="s">
        <v>6</v>
      </c>
      <c r="O3316" s="12" t="s">
        <v>6</v>
      </c>
      <c r="P3316" s="12" t="s">
        <v>6</v>
      </c>
      <c r="Q3316" s="12" t="s">
        <v>6</v>
      </c>
      <c r="R3316">
        <v>3315</v>
      </c>
    </row>
    <row r="3317" spans="1:18" ht="15" x14ac:dyDescent="0.45">
      <c r="A3317">
        <v>17283</v>
      </c>
      <c r="B3317">
        <v>67</v>
      </c>
      <c r="C3317">
        <v>86.9</v>
      </c>
      <c r="D3317">
        <v>34</v>
      </c>
      <c r="E3317">
        <v>44</v>
      </c>
      <c r="F3317">
        <v>48</v>
      </c>
      <c r="G3317">
        <v>65.48</v>
      </c>
      <c r="H3317">
        <v>47</v>
      </c>
      <c r="I3317">
        <v>70.260000000000005</v>
      </c>
      <c r="J3317">
        <v>196</v>
      </c>
      <c r="K3317">
        <v>266.64</v>
      </c>
      <c r="L3317" s="11" t="s">
        <v>11928</v>
      </c>
      <c r="M3317" s="12" t="s">
        <v>6</v>
      </c>
      <c r="N3317" s="12">
        <v>758</v>
      </c>
      <c r="O3317" s="12" t="s">
        <v>6</v>
      </c>
      <c r="P3317" s="12" t="s">
        <v>6</v>
      </c>
      <c r="Q3317" s="12" t="s">
        <v>6</v>
      </c>
      <c r="R3317">
        <v>3316</v>
      </c>
    </row>
    <row r="3318" spans="1:18" ht="15" x14ac:dyDescent="0.45">
      <c r="A3318">
        <v>29969</v>
      </c>
      <c r="B3318">
        <v>1</v>
      </c>
      <c r="C3318">
        <v>9.11</v>
      </c>
      <c r="D3318">
        <v>4</v>
      </c>
      <c r="E3318">
        <v>39.6</v>
      </c>
      <c r="F3318">
        <v>17</v>
      </c>
      <c r="G3318">
        <v>168.3</v>
      </c>
      <c r="H3318">
        <v>5</v>
      </c>
      <c r="I3318">
        <v>49.5</v>
      </c>
      <c r="J3318">
        <v>27</v>
      </c>
      <c r="K3318">
        <v>266.51</v>
      </c>
      <c r="L3318" s="11" t="s">
        <v>11925</v>
      </c>
      <c r="M3318" s="12" t="s">
        <v>6</v>
      </c>
      <c r="N3318" s="12" t="s">
        <v>6</v>
      </c>
      <c r="O3318" s="12">
        <v>611</v>
      </c>
      <c r="P3318" s="12" t="s">
        <v>6</v>
      </c>
      <c r="Q3318" s="12" t="s">
        <v>6</v>
      </c>
      <c r="R3318">
        <v>3317</v>
      </c>
    </row>
    <row r="3319" spans="1:18" ht="15" x14ac:dyDescent="0.45">
      <c r="A3319">
        <v>22801</v>
      </c>
      <c r="B3319">
        <v>3</v>
      </c>
      <c r="C3319">
        <v>70.2</v>
      </c>
      <c r="D3319">
        <v>3</v>
      </c>
      <c r="E3319">
        <v>70.2</v>
      </c>
      <c r="F3319">
        <v>3</v>
      </c>
      <c r="G3319">
        <v>75.599999999999994</v>
      </c>
      <c r="H3319">
        <v>2</v>
      </c>
      <c r="I3319">
        <v>50.4</v>
      </c>
      <c r="J3319">
        <v>11</v>
      </c>
      <c r="K3319">
        <v>266.39999999999998</v>
      </c>
      <c r="L3319" s="11" t="s">
        <v>11926</v>
      </c>
      <c r="M3319" s="12" t="s">
        <v>6</v>
      </c>
      <c r="N3319" s="12" t="s">
        <v>6</v>
      </c>
      <c r="O3319" s="12" t="s">
        <v>6</v>
      </c>
      <c r="P3319" s="12">
        <v>845</v>
      </c>
      <c r="Q3319" s="12" t="s">
        <v>6</v>
      </c>
      <c r="R3319">
        <v>3318</v>
      </c>
    </row>
    <row r="3320" spans="1:18" ht="15" x14ac:dyDescent="0.45">
      <c r="A3320">
        <v>30616</v>
      </c>
      <c r="B3320">
        <v>4</v>
      </c>
      <c r="C3320">
        <v>106.4</v>
      </c>
      <c r="D3320">
        <v>2</v>
      </c>
      <c r="E3320">
        <v>53.2</v>
      </c>
      <c r="F3320">
        <v>4</v>
      </c>
      <c r="G3320">
        <v>106.4</v>
      </c>
      <c r="J3320">
        <v>10</v>
      </c>
      <c r="K3320">
        <v>266</v>
      </c>
      <c r="L3320" s="11" t="s">
        <v>11926</v>
      </c>
      <c r="M3320" s="12" t="s">
        <v>6</v>
      </c>
      <c r="N3320" s="12" t="s">
        <v>6</v>
      </c>
      <c r="O3320" s="12" t="s">
        <v>6</v>
      </c>
      <c r="P3320" s="12">
        <v>846</v>
      </c>
      <c r="Q3320" s="12" t="s">
        <v>6</v>
      </c>
      <c r="R3320">
        <v>3319</v>
      </c>
    </row>
    <row r="3321" spans="1:18" ht="15" x14ac:dyDescent="0.45">
      <c r="A3321">
        <v>2027950</v>
      </c>
      <c r="F3321">
        <v>17.98</v>
      </c>
      <c r="G3321">
        <v>152.71</v>
      </c>
      <c r="H3321">
        <v>13.33</v>
      </c>
      <c r="I3321">
        <v>113.26</v>
      </c>
      <c r="J3321">
        <v>31.310000000000002</v>
      </c>
      <c r="K3321">
        <v>265.97000000000003</v>
      </c>
      <c r="L3321" s="11" t="s">
        <v>11923</v>
      </c>
      <c r="M3321" s="12" t="s">
        <v>6</v>
      </c>
      <c r="N3321" s="12" t="s">
        <v>6</v>
      </c>
      <c r="O3321" s="12" t="s">
        <v>6</v>
      </c>
      <c r="P3321" s="12" t="s">
        <v>6</v>
      </c>
      <c r="Q3321" s="12" t="s">
        <v>6</v>
      </c>
      <c r="R3321">
        <v>3320</v>
      </c>
    </row>
    <row r="3322" spans="1:18" ht="15" x14ac:dyDescent="0.45">
      <c r="A3322">
        <v>30465</v>
      </c>
      <c r="B3322">
        <v>35</v>
      </c>
      <c r="C3322">
        <v>20.8</v>
      </c>
      <c r="D3322">
        <v>184</v>
      </c>
      <c r="E3322">
        <v>107.75</v>
      </c>
      <c r="F3322">
        <v>104</v>
      </c>
      <c r="G3322">
        <v>62.1</v>
      </c>
      <c r="H3322">
        <v>129</v>
      </c>
      <c r="I3322">
        <v>75.150000000000006</v>
      </c>
      <c r="J3322">
        <v>452</v>
      </c>
      <c r="K3322">
        <v>265.8</v>
      </c>
      <c r="L3322" s="11" t="s">
        <v>11928</v>
      </c>
      <c r="M3322" s="12" t="s">
        <v>6</v>
      </c>
      <c r="N3322" s="12">
        <v>759</v>
      </c>
      <c r="O3322" s="12" t="s">
        <v>6</v>
      </c>
      <c r="P3322" s="12" t="s">
        <v>6</v>
      </c>
      <c r="Q3322" s="12" t="s">
        <v>6</v>
      </c>
      <c r="R3322">
        <v>3321</v>
      </c>
    </row>
    <row r="3323" spans="1:18" ht="15" x14ac:dyDescent="0.45">
      <c r="A3323">
        <v>31311</v>
      </c>
      <c r="B3323">
        <v>5</v>
      </c>
      <c r="C3323">
        <v>113</v>
      </c>
      <c r="D3323">
        <v>3</v>
      </c>
      <c r="E3323">
        <v>67.8</v>
      </c>
      <c r="F3323">
        <v>2</v>
      </c>
      <c r="G3323">
        <v>45.2</v>
      </c>
      <c r="H3323">
        <v>2</v>
      </c>
      <c r="I3323">
        <v>39.799999999999997</v>
      </c>
      <c r="J3323">
        <v>12</v>
      </c>
      <c r="K3323">
        <v>265.8</v>
      </c>
      <c r="L3323" s="11" t="s">
        <v>11926</v>
      </c>
      <c r="M3323" s="12" t="s">
        <v>6</v>
      </c>
      <c r="N3323" s="12" t="s">
        <v>6</v>
      </c>
      <c r="O3323" s="12" t="s">
        <v>6</v>
      </c>
      <c r="P3323" s="12">
        <v>847</v>
      </c>
      <c r="Q3323" s="12" t="s">
        <v>6</v>
      </c>
      <c r="R3323">
        <v>3322</v>
      </c>
    </row>
    <row r="3324" spans="1:18" ht="15" x14ac:dyDescent="0.45">
      <c r="A3324">
        <v>31722</v>
      </c>
      <c r="D3324">
        <v>7</v>
      </c>
      <c r="E3324">
        <v>68.510000000000005</v>
      </c>
      <c r="F3324">
        <v>13</v>
      </c>
      <c r="G3324">
        <v>127.91</v>
      </c>
      <c r="H3324">
        <v>7</v>
      </c>
      <c r="I3324">
        <v>69.3</v>
      </c>
      <c r="J3324">
        <v>27</v>
      </c>
      <c r="K3324">
        <v>265.72000000000003</v>
      </c>
      <c r="L3324" s="11" t="s">
        <v>11928</v>
      </c>
      <c r="M3324" s="12" t="s">
        <v>6</v>
      </c>
      <c r="N3324" s="12">
        <v>760</v>
      </c>
      <c r="O3324" s="12" t="s">
        <v>6</v>
      </c>
      <c r="P3324" s="12" t="s">
        <v>6</v>
      </c>
      <c r="Q3324" s="12" t="s">
        <v>6</v>
      </c>
      <c r="R3324">
        <v>3323</v>
      </c>
    </row>
    <row r="3325" spans="1:18" ht="15" x14ac:dyDescent="0.45">
      <c r="A3325">
        <v>31359</v>
      </c>
      <c r="B3325">
        <v>3</v>
      </c>
      <c r="C3325">
        <v>99.6</v>
      </c>
      <c r="F3325">
        <v>2</v>
      </c>
      <c r="G3325">
        <v>66.400000000000006</v>
      </c>
      <c r="H3325">
        <v>3</v>
      </c>
      <c r="I3325">
        <v>99.6</v>
      </c>
      <c r="J3325">
        <v>8</v>
      </c>
      <c r="K3325">
        <v>265.60000000000002</v>
      </c>
      <c r="L3325" s="11" t="s">
        <v>11926</v>
      </c>
      <c r="M3325" s="12" t="s">
        <v>6</v>
      </c>
      <c r="N3325" s="12" t="s">
        <v>6</v>
      </c>
      <c r="O3325" s="12" t="s">
        <v>6</v>
      </c>
      <c r="P3325" s="12">
        <v>848</v>
      </c>
      <c r="Q3325" s="12" t="s">
        <v>6</v>
      </c>
      <c r="R3325">
        <v>3324</v>
      </c>
    </row>
    <row r="3326" spans="1:18" ht="15" x14ac:dyDescent="0.45">
      <c r="A3326">
        <v>30014</v>
      </c>
      <c r="B3326">
        <v>3</v>
      </c>
      <c r="C3326">
        <v>26.7</v>
      </c>
      <c r="D3326">
        <v>9</v>
      </c>
      <c r="E3326">
        <v>79.39</v>
      </c>
      <c r="F3326">
        <v>11</v>
      </c>
      <c r="G3326">
        <v>97.19</v>
      </c>
      <c r="H3326">
        <v>7</v>
      </c>
      <c r="I3326">
        <v>62.3</v>
      </c>
      <c r="J3326">
        <v>30</v>
      </c>
      <c r="K3326">
        <v>265.58</v>
      </c>
      <c r="L3326" s="11" t="s">
        <v>11928</v>
      </c>
      <c r="M3326" s="12" t="s">
        <v>6</v>
      </c>
      <c r="N3326" s="12">
        <v>761</v>
      </c>
      <c r="O3326" s="12" t="s">
        <v>6</v>
      </c>
      <c r="P3326" s="12" t="s">
        <v>6</v>
      </c>
      <c r="Q3326" s="12" t="s">
        <v>6</v>
      </c>
      <c r="R3326">
        <v>3325</v>
      </c>
    </row>
    <row r="3327" spans="1:18" ht="15" x14ac:dyDescent="0.45">
      <c r="A3327">
        <v>10986</v>
      </c>
      <c r="B3327">
        <v>27</v>
      </c>
      <c r="C3327">
        <v>41.8</v>
      </c>
      <c r="D3327">
        <v>77</v>
      </c>
      <c r="E3327">
        <v>122.94</v>
      </c>
      <c r="F3327">
        <v>42</v>
      </c>
      <c r="G3327">
        <v>67.2</v>
      </c>
      <c r="H3327">
        <v>21</v>
      </c>
      <c r="I3327">
        <v>33.47</v>
      </c>
      <c r="J3327">
        <v>167</v>
      </c>
      <c r="K3327">
        <v>265.40999999999997</v>
      </c>
      <c r="L3327" s="11" t="s">
        <v>11928</v>
      </c>
      <c r="M3327" s="12" t="s">
        <v>6</v>
      </c>
      <c r="N3327" s="12">
        <v>762</v>
      </c>
      <c r="O3327" s="12" t="s">
        <v>6</v>
      </c>
      <c r="P3327" s="12" t="s">
        <v>6</v>
      </c>
      <c r="Q3327" s="12" t="s">
        <v>6</v>
      </c>
      <c r="R3327">
        <v>3326</v>
      </c>
    </row>
    <row r="3328" spans="1:18" ht="15" x14ac:dyDescent="0.45">
      <c r="A3328">
        <v>16357</v>
      </c>
      <c r="H3328">
        <v>95</v>
      </c>
      <c r="I3328">
        <v>265.33999999999997</v>
      </c>
      <c r="J3328">
        <v>95</v>
      </c>
      <c r="K3328">
        <v>265.33999999999997</v>
      </c>
      <c r="L3328" s="11" t="s">
        <v>11928</v>
      </c>
      <c r="M3328" s="12" t="s">
        <v>6</v>
      </c>
      <c r="N3328" s="12">
        <v>763</v>
      </c>
      <c r="O3328" s="12" t="s">
        <v>6</v>
      </c>
      <c r="P3328" s="12" t="s">
        <v>6</v>
      </c>
      <c r="Q3328" s="12" t="s">
        <v>6</v>
      </c>
      <c r="R3328">
        <v>3327</v>
      </c>
    </row>
    <row r="3329" spans="1:18" ht="15" x14ac:dyDescent="0.45">
      <c r="A3329">
        <v>31267</v>
      </c>
      <c r="B3329">
        <v>20</v>
      </c>
      <c r="C3329">
        <v>60</v>
      </c>
      <c r="D3329">
        <v>14</v>
      </c>
      <c r="E3329">
        <v>42</v>
      </c>
      <c r="F3329">
        <v>34</v>
      </c>
      <c r="G3329">
        <v>100.32</v>
      </c>
      <c r="H3329">
        <v>21</v>
      </c>
      <c r="I3329">
        <v>63</v>
      </c>
      <c r="J3329">
        <v>89</v>
      </c>
      <c r="K3329">
        <v>265.32</v>
      </c>
      <c r="L3329" s="11" t="s">
        <v>11926</v>
      </c>
      <c r="M3329" s="12" t="s">
        <v>6</v>
      </c>
      <c r="N3329" s="12" t="s">
        <v>6</v>
      </c>
      <c r="O3329" s="12" t="s">
        <v>6</v>
      </c>
      <c r="P3329" s="12">
        <v>849</v>
      </c>
      <c r="Q3329" s="12" t="s">
        <v>6</v>
      </c>
      <c r="R3329">
        <v>3328</v>
      </c>
    </row>
    <row r="3330" spans="1:18" ht="15" x14ac:dyDescent="0.45">
      <c r="A3330">
        <v>13678</v>
      </c>
      <c r="B3330">
        <v>4</v>
      </c>
      <c r="C3330">
        <v>62.4</v>
      </c>
      <c r="D3330">
        <v>6</v>
      </c>
      <c r="E3330">
        <v>93.6</v>
      </c>
      <c r="F3330">
        <v>3</v>
      </c>
      <c r="G3330">
        <v>46.8</v>
      </c>
      <c r="H3330">
        <v>4</v>
      </c>
      <c r="I3330">
        <v>62.4</v>
      </c>
      <c r="J3330">
        <v>17</v>
      </c>
      <c r="K3330">
        <v>265.2</v>
      </c>
      <c r="L3330" s="11" t="s">
        <v>11926</v>
      </c>
      <c r="M3330" s="12" t="s">
        <v>6</v>
      </c>
      <c r="N3330" s="12" t="s">
        <v>6</v>
      </c>
      <c r="O3330" s="12" t="s">
        <v>6</v>
      </c>
      <c r="P3330" s="12">
        <v>850</v>
      </c>
      <c r="Q3330" s="12" t="s">
        <v>6</v>
      </c>
      <c r="R3330">
        <v>3329</v>
      </c>
    </row>
    <row r="3331" spans="1:18" ht="15" x14ac:dyDescent="0.45">
      <c r="A3331">
        <v>13157</v>
      </c>
      <c r="F3331">
        <v>4</v>
      </c>
      <c r="G3331">
        <v>82</v>
      </c>
      <c r="H3331">
        <v>9</v>
      </c>
      <c r="I3331">
        <v>182.86</v>
      </c>
      <c r="J3331">
        <v>13</v>
      </c>
      <c r="K3331">
        <v>264.86</v>
      </c>
      <c r="L3331" s="11" t="s">
        <v>11926</v>
      </c>
      <c r="M3331" s="12" t="s">
        <v>6</v>
      </c>
      <c r="N3331" s="12" t="s">
        <v>6</v>
      </c>
      <c r="O3331" s="12" t="s">
        <v>6</v>
      </c>
      <c r="P3331" s="12">
        <v>851</v>
      </c>
      <c r="Q3331" s="12" t="s">
        <v>6</v>
      </c>
      <c r="R3331">
        <v>3330</v>
      </c>
    </row>
    <row r="3332" spans="1:18" ht="15" x14ac:dyDescent="0.45">
      <c r="A3332">
        <v>17397</v>
      </c>
      <c r="B3332">
        <v>20</v>
      </c>
      <c r="C3332">
        <v>49.8</v>
      </c>
      <c r="D3332">
        <v>29</v>
      </c>
      <c r="E3332">
        <v>72.3</v>
      </c>
      <c r="F3332">
        <v>22</v>
      </c>
      <c r="G3332">
        <v>55</v>
      </c>
      <c r="H3332">
        <v>35</v>
      </c>
      <c r="I3332">
        <v>87.5</v>
      </c>
      <c r="J3332">
        <v>106</v>
      </c>
      <c r="K3332">
        <v>264.60000000000002</v>
      </c>
      <c r="L3332" s="11" t="s">
        <v>11927</v>
      </c>
      <c r="M3332" s="12" t="s">
        <v>6</v>
      </c>
      <c r="N3332" s="12" t="s">
        <v>6</v>
      </c>
      <c r="O3332" s="12" t="s">
        <v>6</v>
      </c>
      <c r="P3332" s="12" t="s">
        <v>6</v>
      </c>
      <c r="Q3332" s="12">
        <v>521</v>
      </c>
      <c r="R3332">
        <v>3331</v>
      </c>
    </row>
    <row r="3333" spans="1:18" ht="15" x14ac:dyDescent="0.45">
      <c r="A3333">
        <v>17421</v>
      </c>
      <c r="B3333">
        <v>4</v>
      </c>
      <c r="C3333">
        <v>75.599999999999994</v>
      </c>
      <c r="D3333">
        <v>3</v>
      </c>
      <c r="E3333">
        <v>56.7</v>
      </c>
      <c r="F3333">
        <v>3</v>
      </c>
      <c r="G3333">
        <v>56.7</v>
      </c>
      <c r="H3333">
        <v>4</v>
      </c>
      <c r="I3333">
        <v>75.599999999999994</v>
      </c>
      <c r="J3333">
        <v>14</v>
      </c>
      <c r="K3333">
        <v>264.60000000000002</v>
      </c>
      <c r="L3333" s="11" t="s">
        <v>11925</v>
      </c>
      <c r="M3333" s="12" t="s">
        <v>6</v>
      </c>
      <c r="N3333" s="12" t="s">
        <v>6</v>
      </c>
      <c r="O3333" s="12">
        <v>612</v>
      </c>
      <c r="P3333" s="12" t="s">
        <v>6</v>
      </c>
      <c r="Q3333" s="12" t="s">
        <v>6</v>
      </c>
      <c r="R3333">
        <v>3332</v>
      </c>
    </row>
    <row r="3334" spans="1:18" ht="15" x14ac:dyDescent="0.45">
      <c r="A3334">
        <v>27865</v>
      </c>
      <c r="B3334">
        <v>6</v>
      </c>
      <c r="C3334">
        <v>114</v>
      </c>
      <c r="D3334">
        <v>2</v>
      </c>
      <c r="E3334">
        <v>38</v>
      </c>
      <c r="F3334">
        <v>6</v>
      </c>
      <c r="G3334">
        <v>112.48</v>
      </c>
      <c r="J3334">
        <v>14</v>
      </c>
      <c r="K3334">
        <v>264.48</v>
      </c>
      <c r="L3334" s="11" t="s">
        <v>11926</v>
      </c>
      <c r="M3334" s="12" t="s">
        <v>6</v>
      </c>
      <c r="N3334" s="12" t="s">
        <v>6</v>
      </c>
      <c r="O3334" s="12" t="s">
        <v>6</v>
      </c>
      <c r="P3334" s="12">
        <v>852</v>
      </c>
      <c r="Q3334" s="12" t="s">
        <v>6</v>
      </c>
      <c r="R3334">
        <v>3333</v>
      </c>
    </row>
    <row r="3335" spans="1:18" ht="15" x14ac:dyDescent="0.45">
      <c r="A3335">
        <v>14930</v>
      </c>
      <c r="D3335">
        <v>13</v>
      </c>
      <c r="E3335">
        <v>54.6</v>
      </c>
      <c r="F3335">
        <v>35</v>
      </c>
      <c r="G3335">
        <v>147</v>
      </c>
      <c r="H3335">
        <v>15</v>
      </c>
      <c r="I3335">
        <v>62.66</v>
      </c>
      <c r="J3335">
        <v>63</v>
      </c>
      <c r="K3335">
        <v>264.26</v>
      </c>
      <c r="L3335" s="11" t="s">
        <v>11928</v>
      </c>
      <c r="M3335" s="12" t="s">
        <v>6</v>
      </c>
      <c r="N3335" s="12">
        <v>764</v>
      </c>
      <c r="O3335" s="12" t="s">
        <v>6</v>
      </c>
      <c r="P3335" s="12" t="s">
        <v>6</v>
      </c>
      <c r="Q3335" s="12" t="s">
        <v>6</v>
      </c>
      <c r="R3335">
        <v>3334</v>
      </c>
    </row>
    <row r="3336" spans="1:18" ht="15" x14ac:dyDescent="0.45">
      <c r="A3336">
        <v>31455</v>
      </c>
      <c r="B3336">
        <v>17</v>
      </c>
      <c r="C3336">
        <v>83.3</v>
      </c>
      <c r="D3336">
        <v>13</v>
      </c>
      <c r="E3336">
        <v>63.7</v>
      </c>
      <c r="F3336">
        <v>15</v>
      </c>
      <c r="G3336">
        <v>73.11</v>
      </c>
      <c r="H3336">
        <v>9</v>
      </c>
      <c r="I3336">
        <v>44.1</v>
      </c>
      <c r="J3336">
        <v>54</v>
      </c>
      <c r="K3336">
        <v>264.21000000000004</v>
      </c>
      <c r="L3336" s="11" t="s">
        <v>11926</v>
      </c>
      <c r="M3336" s="12" t="s">
        <v>6</v>
      </c>
      <c r="N3336" s="12" t="s">
        <v>6</v>
      </c>
      <c r="O3336" s="12" t="s">
        <v>6</v>
      </c>
      <c r="P3336" s="12">
        <v>853</v>
      </c>
      <c r="Q3336" s="12" t="s">
        <v>6</v>
      </c>
      <c r="R3336">
        <v>3335</v>
      </c>
    </row>
    <row r="3337" spans="1:18" ht="15" x14ac:dyDescent="0.45">
      <c r="A3337">
        <v>31467</v>
      </c>
      <c r="D3337">
        <v>6</v>
      </c>
      <c r="E3337">
        <v>63.6</v>
      </c>
      <c r="F3337">
        <v>11</v>
      </c>
      <c r="G3337">
        <v>116.6</v>
      </c>
      <c r="H3337">
        <v>8</v>
      </c>
      <c r="I3337">
        <v>83.95</v>
      </c>
      <c r="J3337">
        <v>25</v>
      </c>
      <c r="K3337">
        <v>264.14999999999998</v>
      </c>
      <c r="L3337" s="11" t="s">
        <v>11926</v>
      </c>
      <c r="M3337" s="12" t="s">
        <v>6</v>
      </c>
      <c r="N3337" s="12" t="s">
        <v>6</v>
      </c>
      <c r="O3337" s="12" t="s">
        <v>6</v>
      </c>
      <c r="P3337" s="12">
        <v>854</v>
      </c>
      <c r="Q3337" s="12" t="s">
        <v>6</v>
      </c>
      <c r="R3337">
        <v>3336</v>
      </c>
    </row>
    <row r="3338" spans="1:18" ht="15" x14ac:dyDescent="0.45">
      <c r="A3338">
        <v>31972</v>
      </c>
      <c r="F3338">
        <v>3</v>
      </c>
      <c r="G3338">
        <v>17.23</v>
      </c>
      <c r="H3338">
        <v>42</v>
      </c>
      <c r="I3338">
        <v>246.86</v>
      </c>
      <c r="J3338">
        <v>45</v>
      </c>
      <c r="K3338">
        <v>264.09000000000003</v>
      </c>
      <c r="L3338" s="11" t="s">
        <v>11928</v>
      </c>
      <c r="M3338" s="12" t="s">
        <v>6</v>
      </c>
      <c r="N3338" s="12">
        <v>765</v>
      </c>
      <c r="O3338" s="12" t="s">
        <v>6</v>
      </c>
      <c r="P3338" s="12" t="s">
        <v>6</v>
      </c>
      <c r="Q3338" s="12" t="s">
        <v>6</v>
      </c>
      <c r="R3338">
        <v>3337</v>
      </c>
    </row>
    <row r="3339" spans="1:18" ht="15" x14ac:dyDescent="0.45">
      <c r="A3339">
        <v>15017</v>
      </c>
      <c r="F3339">
        <v>1</v>
      </c>
      <c r="G3339">
        <v>264</v>
      </c>
      <c r="J3339">
        <v>1</v>
      </c>
      <c r="K3339">
        <v>264</v>
      </c>
      <c r="L3339" s="11" t="s">
        <v>11925</v>
      </c>
      <c r="M3339" s="12" t="s">
        <v>6</v>
      </c>
      <c r="N3339" s="12" t="s">
        <v>6</v>
      </c>
      <c r="O3339" s="12">
        <v>613</v>
      </c>
      <c r="P3339" s="12" t="s">
        <v>6</v>
      </c>
      <c r="Q3339" s="12" t="s">
        <v>6</v>
      </c>
      <c r="R3339">
        <v>3338</v>
      </c>
    </row>
    <row r="3340" spans="1:18" ht="15" x14ac:dyDescent="0.45">
      <c r="A3340">
        <v>16715</v>
      </c>
      <c r="B3340">
        <v>15</v>
      </c>
      <c r="C3340">
        <v>120</v>
      </c>
      <c r="D3340">
        <v>15</v>
      </c>
      <c r="E3340">
        <v>120</v>
      </c>
      <c r="F3340">
        <v>3</v>
      </c>
      <c r="G3340">
        <v>24</v>
      </c>
      <c r="J3340">
        <v>33</v>
      </c>
      <c r="K3340">
        <v>264</v>
      </c>
      <c r="L3340" s="11" t="s">
        <v>11928</v>
      </c>
      <c r="M3340" s="12" t="s">
        <v>6</v>
      </c>
      <c r="N3340" s="12">
        <v>766</v>
      </c>
      <c r="O3340" s="12" t="s">
        <v>6</v>
      </c>
      <c r="P3340" s="12" t="s">
        <v>6</v>
      </c>
      <c r="Q3340" s="12" t="s">
        <v>6</v>
      </c>
      <c r="R3340">
        <v>3339</v>
      </c>
    </row>
    <row r="3341" spans="1:18" ht="15" x14ac:dyDescent="0.45">
      <c r="A3341">
        <v>12304</v>
      </c>
      <c r="B3341">
        <v>37</v>
      </c>
      <c r="C3341">
        <v>57.8</v>
      </c>
      <c r="D3341">
        <v>34</v>
      </c>
      <c r="E3341">
        <v>54.4</v>
      </c>
      <c r="F3341">
        <v>62</v>
      </c>
      <c r="G3341">
        <v>94.5</v>
      </c>
      <c r="H3341">
        <v>38</v>
      </c>
      <c r="I3341">
        <v>56.76</v>
      </c>
      <c r="J3341">
        <v>171</v>
      </c>
      <c r="K3341">
        <v>263.45999999999998</v>
      </c>
      <c r="L3341" s="11" t="s">
        <v>11927</v>
      </c>
      <c r="M3341" s="12" t="s">
        <v>6</v>
      </c>
      <c r="N3341" s="12" t="s">
        <v>6</v>
      </c>
      <c r="O3341" s="12" t="s">
        <v>6</v>
      </c>
      <c r="P3341" s="12" t="s">
        <v>6</v>
      </c>
      <c r="Q3341" s="12">
        <v>522</v>
      </c>
      <c r="R3341">
        <v>3340</v>
      </c>
    </row>
    <row r="3342" spans="1:18" ht="15" x14ac:dyDescent="0.45">
      <c r="A3342">
        <v>28886</v>
      </c>
      <c r="B3342">
        <v>2</v>
      </c>
      <c r="C3342">
        <v>87.8</v>
      </c>
      <c r="D3342">
        <v>1</v>
      </c>
      <c r="E3342">
        <v>43.9</v>
      </c>
      <c r="H3342">
        <v>3</v>
      </c>
      <c r="I3342">
        <v>131.69999999999999</v>
      </c>
      <c r="J3342">
        <v>6</v>
      </c>
      <c r="K3342">
        <v>263.39999999999998</v>
      </c>
      <c r="L3342" s="11" t="s">
        <v>11925</v>
      </c>
      <c r="M3342" s="12" t="s">
        <v>6</v>
      </c>
      <c r="N3342" s="12" t="s">
        <v>6</v>
      </c>
      <c r="O3342" s="12">
        <v>614</v>
      </c>
      <c r="P3342" s="12" t="s">
        <v>6</v>
      </c>
      <c r="Q3342" s="12" t="s">
        <v>6</v>
      </c>
      <c r="R3342">
        <v>3341</v>
      </c>
    </row>
    <row r="3343" spans="1:18" ht="15" x14ac:dyDescent="0.45">
      <c r="A3343">
        <v>28258</v>
      </c>
      <c r="D3343">
        <v>7</v>
      </c>
      <c r="E3343">
        <v>56</v>
      </c>
      <c r="F3343">
        <v>18</v>
      </c>
      <c r="G3343">
        <v>143.36000000000001</v>
      </c>
      <c r="H3343">
        <v>8</v>
      </c>
      <c r="I3343">
        <v>64</v>
      </c>
      <c r="J3343">
        <v>33</v>
      </c>
      <c r="K3343">
        <v>263.36</v>
      </c>
      <c r="L3343" s="11" t="s">
        <v>11925</v>
      </c>
      <c r="M3343" s="12" t="s">
        <v>6</v>
      </c>
      <c r="N3343" s="12" t="s">
        <v>6</v>
      </c>
      <c r="O3343" s="12">
        <v>615</v>
      </c>
      <c r="P3343" s="12" t="s">
        <v>6</v>
      </c>
      <c r="Q3343" s="12" t="s">
        <v>6</v>
      </c>
      <c r="R3343">
        <v>3342</v>
      </c>
    </row>
    <row r="3344" spans="1:18" ht="15" x14ac:dyDescent="0.45">
      <c r="A3344">
        <v>14872</v>
      </c>
      <c r="B3344">
        <v>2</v>
      </c>
      <c r="C3344">
        <v>8.8000000000000007</v>
      </c>
      <c r="D3344">
        <v>28</v>
      </c>
      <c r="E3344">
        <v>122.5</v>
      </c>
      <c r="F3344">
        <v>19</v>
      </c>
      <c r="G3344">
        <v>83.6</v>
      </c>
      <c r="H3344">
        <v>11</v>
      </c>
      <c r="I3344">
        <v>48.4</v>
      </c>
      <c r="J3344">
        <v>60</v>
      </c>
      <c r="K3344">
        <v>263.3</v>
      </c>
      <c r="L3344" s="11" t="s">
        <v>11928</v>
      </c>
      <c r="M3344" s="12" t="s">
        <v>6</v>
      </c>
      <c r="N3344" s="12">
        <v>767</v>
      </c>
      <c r="O3344" s="12" t="s">
        <v>6</v>
      </c>
      <c r="P3344" s="12" t="s">
        <v>6</v>
      </c>
      <c r="Q3344" s="12" t="s">
        <v>6</v>
      </c>
      <c r="R3344">
        <v>3343</v>
      </c>
    </row>
    <row r="3345" spans="1:18" ht="15" x14ac:dyDescent="0.45">
      <c r="A3345">
        <v>10859</v>
      </c>
      <c r="B3345">
        <v>2</v>
      </c>
      <c r="C3345">
        <v>65.8</v>
      </c>
      <c r="D3345">
        <v>2</v>
      </c>
      <c r="E3345">
        <v>65.8</v>
      </c>
      <c r="F3345">
        <v>2</v>
      </c>
      <c r="G3345">
        <v>65.8</v>
      </c>
      <c r="H3345">
        <v>2</v>
      </c>
      <c r="I3345">
        <v>65.8</v>
      </c>
      <c r="J3345">
        <v>8</v>
      </c>
      <c r="K3345">
        <v>263.2</v>
      </c>
      <c r="L3345" s="11" t="s">
        <v>11925</v>
      </c>
      <c r="M3345" s="12" t="s">
        <v>6</v>
      </c>
      <c r="N3345" s="12" t="s">
        <v>6</v>
      </c>
      <c r="O3345" s="12">
        <v>616</v>
      </c>
      <c r="P3345" s="12" t="s">
        <v>6</v>
      </c>
      <c r="Q3345" s="12" t="s">
        <v>6</v>
      </c>
      <c r="R3345">
        <v>3344</v>
      </c>
    </row>
    <row r="3346" spans="1:18" ht="15" x14ac:dyDescent="0.45">
      <c r="A3346">
        <v>30481</v>
      </c>
      <c r="F3346">
        <v>25</v>
      </c>
      <c r="G3346">
        <v>71.81</v>
      </c>
      <c r="H3346">
        <v>66</v>
      </c>
      <c r="I3346">
        <v>191.17</v>
      </c>
      <c r="J3346">
        <v>91</v>
      </c>
      <c r="K3346">
        <v>262.98</v>
      </c>
      <c r="L3346" s="11" t="s">
        <v>11926</v>
      </c>
      <c r="M3346" s="12" t="s">
        <v>6</v>
      </c>
      <c r="N3346" s="12" t="s">
        <v>6</v>
      </c>
      <c r="O3346" s="12" t="s">
        <v>6</v>
      </c>
      <c r="P3346" s="12">
        <v>855</v>
      </c>
      <c r="Q3346" s="12" t="s">
        <v>6</v>
      </c>
      <c r="R3346">
        <v>3345</v>
      </c>
    </row>
    <row r="3347" spans="1:18" ht="15" x14ac:dyDescent="0.45">
      <c r="A3347">
        <v>14818</v>
      </c>
      <c r="B3347">
        <v>45</v>
      </c>
      <c r="C3347">
        <v>121.06</v>
      </c>
      <c r="D3347">
        <v>4</v>
      </c>
      <c r="E3347">
        <v>10.8</v>
      </c>
      <c r="F3347">
        <v>9</v>
      </c>
      <c r="G3347">
        <v>28.8</v>
      </c>
      <c r="H3347">
        <v>32</v>
      </c>
      <c r="I3347">
        <v>102.14</v>
      </c>
      <c r="J3347">
        <v>90</v>
      </c>
      <c r="K3347">
        <v>262.8</v>
      </c>
      <c r="L3347" s="11" t="s">
        <v>11928</v>
      </c>
      <c r="M3347" s="12" t="s">
        <v>6</v>
      </c>
      <c r="N3347" s="12">
        <v>768</v>
      </c>
      <c r="O3347" s="12" t="s">
        <v>6</v>
      </c>
      <c r="P3347" s="12" t="s">
        <v>6</v>
      </c>
      <c r="Q3347" s="12" t="s">
        <v>6</v>
      </c>
      <c r="R3347">
        <v>3346</v>
      </c>
    </row>
    <row r="3348" spans="1:18" ht="15" x14ac:dyDescent="0.45">
      <c r="A3348">
        <v>32057</v>
      </c>
      <c r="F3348">
        <v>14</v>
      </c>
      <c r="G3348">
        <v>68.599999999999994</v>
      </c>
      <c r="H3348">
        <v>41</v>
      </c>
      <c r="I3348">
        <v>194</v>
      </c>
      <c r="J3348">
        <v>55</v>
      </c>
      <c r="K3348">
        <v>262.60000000000002</v>
      </c>
      <c r="L3348" s="11" t="s">
        <v>11925</v>
      </c>
      <c r="M3348" s="12" t="s">
        <v>6</v>
      </c>
      <c r="N3348" s="12" t="s">
        <v>6</v>
      </c>
      <c r="O3348" s="12">
        <v>617</v>
      </c>
      <c r="P3348" s="12" t="s">
        <v>6</v>
      </c>
      <c r="Q3348" s="12" t="s">
        <v>6</v>
      </c>
      <c r="R3348">
        <v>3347</v>
      </c>
    </row>
    <row r="3349" spans="1:18" ht="15" x14ac:dyDescent="0.45">
      <c r="A3349">
        <v>28130</v>
      </c>
      <c r="B3349">
        <v>5</v>
      </c>
      <c r="C3349">
        <v>101</v>
      </c>
      <c r="D3349">
        <v>6</v>
      </c>
      <c r="E3349">
        <v>121.2</v>
      </c>
      <c r="H3349">
        <v>2</v>
      </c>
      <c r="I3349">
        <v>40.299999999999997</v>
      </c>
      <c r="J3349">
        <v>13</v>
      </c>
      <c r="K3349">
        <v>262.5</v>
      </c>
      <c r="L3349" s="11" t="s">
        <v>11926</v>
      </c>
      <c r="M3349" s="12" t="s">
        <v>6</v>
      </c>
      <c r="N3349" s="12" t="s">
        <v>6</v>
      </c>
      <c r="O3349" s="12" t="s">
        <v>6</v>
      </c>
      <c r="P3349" s="12">
        <v>856</v>
      </c>
      <c r="Q3349" s="12" t="s">
        <v>6</v>
      </c>
      <c r="R3349">
        <v>3348</v>
      </c>
    </row>
    <row r="3350" spans="1:18" ht="15" x14ac:dyDescent="0.45">
      <c r="A3350">
        <v>31306</v>
      </c>
      <c r="B3350">
        <v>15</v>
      </c>
      <c r="C3350">
        <v>157.5</v>
      </c>
      <c r="D3350">
        <v>10</v>
      </c>
      <c r="E3350">
        <v>105</v>
      </c>
      <c r="J3350">
        <v>25</v>
      </c>
      <c r="K3350">
        <v>262.5</v>
      </c>
      <c r="L3350" s="11" t="s">
        <v>11926</v>
      </c>
      <c r="M3350" s="12" t="s">
        <v>6</v>
      </c>
      <c r="N3350" s="12" t="s">
        <v>6</v>
      </c>
      <c r="O3350" s="12" t="s">
        <v>6</v>
      </c>
      <c r="P3350" s="12">
        <v>857</v>
      </c>
      <c r="Q3350" s="12" t="s">
        <v>6</v>
      </c>
      <c r="R3350">
        <v>3349</v>
      </c>
    </row>
    <row r="3351" spans="1:18" ht="15" x14ac:dyDescent="0.45">
      <c r="A3351">
        <v>29550</v>
      </c>
      <c r="B3351">
        <v>16</v>
      </c>
      <c r="C3351">
        <v>73.599999999999994</v>
      </c>
      <c r="D3351">
        <v>13</v>
      </c>
      <c r="E3351">
        <v>59.8</v>
      </c>
      <c r="F3351">
        <v>20</v>
      </c>
      <c r="G3351">
        <v>92</v>
      </c>
      <c r="H3351">
        <v>8</v>
      </c>
      <c r="I3351">
        <v>36.799999999999997</v>
      </c>
      <c r="J3351">
        <v>57</v>
      </c>
      <c r="K3351">
        <v>262.2</v>
      </c>
      <c r="L3351" s="11" t="s">
        <v>11928</v>
      </c>
      <c r="M3351" s="12" t="s">
        <v>6</v>
      </c>
      <c r="N3351" s="12">
        <v>769</v>
      </c>
      <c r="O3351" s="12" t="s">
        <v>6</v>
      </c>
      <c r="P3351" s="12" t="s">
        <v>6</v>
      </c>
      <c r="Q3351" s="12" t="s">
        <v>6</v>
      </c>
      <c r="R3351">
        <v>3350</v>
      </c>
    </row>
    <row r="3352" spans="1:18" ht="15" x14ac:dyDescent="0.45">
      <c r="A3352">
        <v>18522</v>
      </c>
      <c r="B3352">
        <v>27</v>
      </c>
      <c r="C3352">
        <v>104.99</v>
      </c>
      <c r="D3352">
        <v>20</v>
      </c>
      <c r="E3352">
        <v>77.69</v>
      </c>
      <c r="F3352">
        <v>19</v>
      </c>
      <c r="G3352">
        <v>71.62</v>
      </c>
      <c r="H3352">
        <v>2</v>
      </c>
      <c r="I3352">
        <v>7.8</v>
      </c>
      <c r="J3352">
        <v>68</v>
      </c>
      <c r="K3352">
        <v>262.10000000000002</v>
      </c>
      <c r="L3352" s="11" t="s">
        <v>11926</v>
      </c>
      <c r="M3352" s="12" t="s">
        <v>6</v>
      </c>
      <c r="N3352" s="12" t="s">
        <v>6</v>
      </c>
      <c r="O3352" s="12" t="s">
        <v>6</v>
      </c>
      <c r="P3352" s="12">
        <v>858</v>
      </c>
      <c r="Q3352" s="12" t="s">
        <v>6</v>
      </c>
      <c r="R3352">
        <v>3351</v>
      </c>
    </row>
    <row r="3353" spans="1:18" ht="15" x14ac:dyDescent="0.45">
      <c r="A3353">
        <v>28846</v>
      </c>
      <c r="B3353">
        <v>16</v>
      </c>
      <c r="C3353">
        <v>73.599999999999994</v>
      </c>
      <c r="D3353">
        <v>17</v>
      </c>
      <c r="E3353">
        <v>78.2</v>
      </c>
      <c r="F3353">
        <v>7</v>
      </c>
      <c r="G3353">
        <v>31.83</v>
      </c>
      <c r="H3353">
        <v>17</v>
      </c>
      <c r="I3353">
        <v>78.2</v>
      </c>
      <c r="J3353">
        <v>57</v>
      </c>
      <c r="K3353">
        <v>261.83</v>
      </c>
      <c r="L3353" s="11" t="s">
        <v>11928</v>
      </c>
      <c r="M3353" s="12" t="s">
        <v>6</v>
      </c>
      <c r="N3353" s="12">
        <v>770</v>
      </c>
      <c r="O3353" s="12" t="s">
        <v>6</v>
      </c>
      <c r="P3353" s="12" t="s">
        <v>6</v>
      </c>
      <c r="Q3353" s="12" t="s">
        <v>6</v>
      </c>
      <c r="R3353">
        <v>3352</v>
      </c>
    </row>
    <row r="3354" spans="1:18" ht="15" x14ac:dyDescent="0.45">
      <c r="A3354">
        <v>16167</v>
      </c>
      <c r="F3354">
        <v>11</v>
      </c>
      <c r="G3354">
        <v>130.9</v>
      </c>
      <c r="H3354">
        <v>11</v>
      </c>
      <c r="I3354">
        <v>130.9</v>
      </c>
      <c r="J3354">
        <v>22</v>
      </c>
      <c r="K3354">
        <v>261.8</v>
      </c>
      <c r="L3354" s="11" t="s">
        <v>11926</v>
      </c>
      <c r="M3354" s="12" t="s">
        <v>6</v>
      </c>
      <c r="N3354" s="12" t="s">
        <v>6</v>
      </c>
      <c r="O3354" s="12" t="s">
        <v>6</v>
      </c>
      <c r="P3354" s="12">
        <v>859</v>
      </c>
      <c r="Q3354" s="12" t="s">
        <v>6</v>
      </c>
      <c r="R3354">
        <v>3353</v>
      </c>
    </row>
    <row r="3355" spans="1:18" ht="15" x14ac:dyDescent="0.45">
      <c r="A3355">
        <v>10240</v>
      </c>
      <c r="B3355">
        <v>10</v>
      </c>
      <c r="C3355">
        <v>82</v>
      </c>
      <c r="D3355">
        <v>4</v>
      </c>
      <c r="E3355">
        <v>32.799999999999997</v>
      </c>
      <c r="F3355">
        <v>6</v>
      </c>
      <c r="G3355">
        <v>49.2</v>
      </c>
      <c r="H3355">
        <v>12</v>
      </c>
      <c r="I3355">
        <v>97.74</v>
      </c>
      <c r="J3355">
        <v>32</v>
      </c>
      <c r="K3355">
        <v>261.74</v>
      </c>
      <c r="L3355" s="11" t="s">
        <v>11927</v>
      </c>
      <c r="M3355" s="12" t="s">
        <v>6</v>
      </c>
      <c r="N3355" s="12" t="s">
        <v>6</v>
      </c>
      <c r="O3355" s="12" t="s">
        <v>6</v>
      </c>
      <c r="P3355" s="12" t="s">
        <v>6</v>
      </c>
      <c r="Q3355" s="12">
        <v>523</v>
      </c>
      <c r="R3355">
        <v>3354</v>
      </c>
    </row>
    <row r="3356" spans="1:18" ht="15" x14ac:dyDescent="0.45">
      <c r="A3356">
        <v>14941</v>
      </c>
      <c r="H3356">
        <v>38</v>
      </c>
      <c r="I3356">
        <v>261.64999999999998</v>
      </c>
      <c r="J3356">
        <v>38</v>
      </c>
      <c r="K3356">
        <v>261.64999999999998</v>
      </c>
      <c r="L3356" s="11" t="s">
        <v>11928</v>
      </c>
      <c r="M3356" s="12" t="s">
        <v>6</v>
      </c>
      <c r="N3356" s="12">
        <v>771</v>
      </c>
      <c r="O3356" s="12" t="s">
        <v>6</v>
      </c>
      <c r="P3356" s="12" t="s">
        <v>6</v>
      </c>
      <c r="Q3356" s="12" t="s">
        <v>6</v>
      </c>
      <c r="R3356">
        <v>3355</v>
      </c>
    </row>
    <row r="3357" spans="1:18" ht="15" x14ac:dyDescent="0.45">
      <c r="A3357">
        <v>17493</v>
      </c>
      <c r="B3357">
        <v>1</v>
      </c>
      <c r="C3357">
        <v>17</v>
      </c>
      <c r="D3357">
        <v>3</v>
      </c>
      <c r="E3357">
        <v>52</v>
      </c>
      <c r="F3357">
        <v>6</v>
      </c>
      <c r="G3357">
        <v>105</v>
      </c>
      <c r="H3357">
        <v>5</v>
      </c>
      <c r="I3357">
        <v>87.5</v>
      </c>
      <c r="J3357">
        <v>15</v>
      </c>
      <c r="K3357">
        <v>261.5</v>
      </c>
      <c r="L3357" s="11" t="s">
        <v>11926</v>
      </c>
      <c r="M3357" s="12" t="s">
        <v>6</v>
      </c>
      <c r="N3357" s="12" t="s">
        <v>6</v>
      </c>
      <c r="O3357" s="12" t="s">
        <v>6</v>
      </c>
      <c r="P3357" s="12">
        <v>860</v>
      </c>
      <c r="Q3357" s="12" t="s">
        <v>6</v>
      </c>
      <c r="R3357">
        <v>3356</v>
      </c>
    </row>
    <row r="3358" spans="1:18" ht="15" x14ac:dyDescent="0.45">
      <c r="A3358">
        <v>16819</v>
      </c>
      <c r="B3358">
        <v>1</v>
      </c>
      <c r="C3358">
        <v>33</v>
      </c>
      <c r="D3358">
        <v>4</v>
      </c>
      <c r="E3358">
        <v>132</v>
      </c>
      <c r="F3358">
        <v>2</v>
      </c>
      <c r="G3358">
        <v>66</v>
      </c>
      <c r="H3358">
        <v>1</v>
      </c>
      <c r="I3358">
        <v>30.36</v>
      </c>
      <c r="J3358">
        <v>8</v>
      </c>
      <c r="K3358">
        <v>261.36</v>
      </c>
      <c r="L3358" s="11" t="s">
        <v>11925</v>
      </c>
      <c r="M3358" s="12" t="s">
        <v>6</v>
      </c>
      <c r="N3358" s="12" t="s">
        <v>6</v>
      </c>
      <c r="O3358" s="12">
        <v>618</v>
      </c>
      <c r="P3358" s="12" t="s">
        <v>6</v>
      </c>
      <c r="Q3358" s="12" t="s">
        <v>6</v>
      </c>
      <c r="R3358">
        <v>3357</v>
      </c>
    </row>
    <row r="3359" spans="1:18" ht="15" x14ac:dyDescent="0.45">
      <c r="A3359">
        <v>29578</v>
      </c>
      <c r="D3359">
        <v>1</v>
      </c>
      <c r="E3359">
        <v>33</v>
      </c>
      <c r="F3359">
        <v>2</v>
      </c>
      <c r="G3359">
        <v>63.36</v>
      </c>
      <c r="H3359">
        <v>5</v>
      </c>
      <c r="I3359">
        <v>165</v>
      </c>
      <c r="J3359">
        <v>8</v>
      </c>
      <c r="K3359">
        <v>261.36</v>
      </c>
      <c r="L3359" s="11" t="s">
        <v>11925</v>
      </c>
      <c r="M3359" s="12" t="s">
        <v>6</v>
      </c>
      <c r="N3359" s="12" t="s">
        <v>6</v>
      </c>
      <c r="O3359" s="12">
        <v>619</v>
      </c>
      <c r="P3359" s="12" t="s">
        <v>6</v>
      </c>
      <c r="Q3359" s="12" t="s">
        <v>6</v>
      </c>
      <c r="R3359">
        <v>3358</v>
      </c>
    </row>
    <row r="3360" spans="1:18" ht="15" x14ac:dyDescent="0.45">
      <c r="A3360">
        <v>2011578</v>
      </c>
      <c r="B3360">
        <v>12.76</v>
      </c>
      <c r="C3360">
        <v>126.33</v>
      </c>
      <c r="F3360">
        <v>13.62</v>
      </c>
      <c r="G3360">
        <v>134.80000000000001</v>
      </c>
      <c r="J3360">
        <v>26.38</v>
      </c>
      <c r="K3360">
        <v>261.13</v>
      </c>
      <c r="L3360" s="11" t="s">
        <v>11924</v>
      </c>
      <c r="M3360" s="12">
        <v>390</v>
      </c>
      <c r="N3360" s="12" t="s">
        <v>6</v>
      </c>
      <c r="O3360" s="12" t="s">
        <v>6</v>
      </c>
      <c r="P3360" s="12" t="s">
        <v>6</v>
      </c>
      <c r="Q3360" s="12" t="s">
        <v>6</v>
      </c>
      <c r="R3360">
        <v>3359</v>
      </c>
    </row>
    <row r="3361" spans="1:18" ht="15" x14ac:dyDescent="0.45">
      <c r="A3361">
        <v>15841</v>
      </c>
      <c r="B3361">
        <v>9</v>
      </c>
      <c r="C3361">
        <v>61.55</v>
      </c>
      <c r="D3361">
        <v>6</v>
      </c>
      <c r="E3361">
        <v>40.85</v>
      </c>
      <c r="F3361">
        <v>12</v>
      </c>
      <c r="G3361">
        <v>82.8</v>
      </c>
      <c r="H3361">
        <v>11</v>
      </c>
      <c r="I3361">
        <v>75.900000000000006</v>
      </c>
      <c r="J3361">
        <v>38</v>
      </c>
      <c r="K3361">
        <v>261.10000000000002</v>
      </c>
      <c r="L3361" s="11" t="s">
        <v>11926</v>
      </c>
      <c r="M3361" s="12" t="s">
        <v>6</v>
      </c>
      <c r="N3361" s="12" t="s">
        <v>6</v>
      </c>
      <c r="O3361" s="12" t="s">
        <v>6</v>
      </c>
      <c r="P3361" s="12">
        <v>861</v>
      </c>
      <c r="Q3361" s="12" t="s">
        <v>6</v>
      </c>
      <c r="R3361">
        <v>3360</v>
      </c>
    </row>
    <row r="3362" spans="1:18" ht="15" x14ac:dyDescent="0.45">
      <c r="A3362">
        <v>28423</v>
      </c>
      <c r="B3362">
        <v>1</v>
      </c>
      <c r="C3362">
        <v>16.399999999999999</v>
      </c>
      <c r="F3362">
        <v>4</v>
      </c>
      <c r="G3362">
        <v>65.599999999999994</v>
      </c>
      <c r="H3362">
        <v>11</v>
      </c>
      <c r="I3362">
        <v>179.09</v>
      </c>
      <c r="J3362">
        <v>16</v>
      </c>
      <c r="K3362">
        <v>261.09000000000003</v>
      </c>
      <c r="L3362" s="11" t="s">
        <v>11926</v>
      </c>
      <c r="M3362" s="12" t="s">
        <v>6</v>
      </c>
      <c r="N3362" s="12" t="s">
        <v>6</v>
      </c>
      <c r="O3362" s="12" t="s">
        <v>6</v>
      </c>
      <c r="P3362" s="12">
        <v>862</v>
      </c>
      <c r="Q3362" s="12" t="s">
        <v>6</v>
      </c>
      <c r="R3362">
        <v>3361</v>
      </c>
    </row>
    <row r="3363" spans="1:18" ht="15" x14ac:dyDescent="0.45">
      <c r="A3363">
        <v>12637</v>
      </c>
      <c r="D3363">
        <v>6</v>
      </c>
      <c r="E3363">
        <v>104.4</v>
      </c>
      <c r="F3363">
        <v>5</v>
      </c>
      <c r="G3363">
        <v>87</v>
      </c>
      <c r="H3363">
        <v>4</v>
      </c>
      <c r="I3363">
        <v>69.599999999999994</v>
      </c>
      <c r="J3363">
        <v>15</v>
      </c>
      <c r="K3363">
        <v>261</v>
      </c>
      <c r="L3363" s="11" t="s">
        <v>11927</v>
      </c>
      <c r="M3363" s="12" t="s">
        <v>6</v>
      </c>
      <c r="N3363" s="12" t="s">
        <v>6</v>
      </c>
      <c r="O3363" s="12" t="s">
        <v>6</v>
      </c>
      <c r="P3363" s="12" t="s">
        <v>6</v>
      </c>
      <c r="Q3363" s="12">
        <v>524</v>
      </c>
      <c r="R3363">
        <v>3362</v>
      </c>
    </row>
    <row r="3364" spans="1:18" ht="15" x14ac:dyDescent="0.45">
      <c r="A3364">
        <v>17969</v>
      </c>
      <c r="B3364">
        <v>4</v>
      </c>
      <c r="C3364">
        <v>93.6</v>
      </c>
      <c r="D3364">
        <v>1</v>
      </c>
      <c r="E3364">
        <v>23.9</v>
      </c>
      <c r="F3364">
        <v>5</v>
      </c>
      <c r="G3364">
        <v>119.5</v>
      </c>
      <c r="H3364">
        <v>1</v>
      </c>
      <c r="I3364">
        <v>23.9</v>
      </c>
      <c r="J3364">
        <v>11</v>
      </c>
      <c r="K3364">
        <v>260.89999999999998</v>
      </c>
      <c r="L3364" s="11" t="s">
        <v>11926</v>
      </c>
      <c r="M3364" s="12" t="s">
        <v>6</v>
      </c>
      <c r="N3364" s="12" t="s">
        <v>6</v>
      </c>
      <c r="O3364" s="12" t="s">
        <v>6</v>
      </c>
      <c r="P3364" s="12">
        <v>863</v>
      </c>
      <c r="Q3364" s="12" t="s">
        <v>6</v>
      </c>
      <c r="R3364">
        <v>3363</v>
      </c>
    </row>
    <row r="3365" spans="1:18" ht="15" x14ac:dyDescent="0.45">
      <c r="A3365">
        <v>28165</v>
      </c>
      <c r="B3365">
        <v>1</v>
      </c>
      <c r="C3365">
        <v>12.79</v>
      </c>
      <c r="D3365">
        <v>4</v>
      </c>
      <c r="E3365">
        <v>53.38</v>
      </c>
      <c r="F3365">
        <v>9</v>
      </c>
      <c r="G3365">
        <v>125.1</v>
      </c>
      <c r="H3365">
        <v>5</v>
      </c>
      <c r="I3365">
        <v>69.5</v>
      </c>
      <c r="J3365">
        <v>19</v>
      </c>
      <c r="K3365">
        <v>260.77</v>
      </c>
      <c r="L3365" s="11" t="s">
        <v>11925</v>
      </c>
      <c r="M3365" s="12" t="s">
        <v>6</v>
      </c>
      <c r="N3365" s="12" t="s">
        <v>6</v>
      </c>
      <c r="O3365" s="12">
        <v>620</v>
      </c>
      <c r="P3365" s="12" t="s">
        <v>6</v>
      </c>
      <c r="Q3365" s="12" t="s">
        <v>6</v>
      </c>
      <c r="R3365">
        <v>3364</v>
      </c>
    </row>
    <row r="3366" spans="1:18" ht="15" x14ac:dyDescent="0.45">
      <c r="A3366">
        <v>17111</v>
      </c>
      <c r="B3366">
        <v>13</v>
      </c>
      <c r="C3366">
        <v>46.8</v>
      </c>
      <c r="D3366">
        <v>13</v>
      </c>
      <c r="E3366">
        <v>45.93</v>
      </c>
      <c r="F3366">
        <v>34</v>
      </c>
      <c r="G3366">
        <v>119</v>
      </c>
      <c r="H3366">
        <v>14</v>
      </c>
      <c r="I3366">
        <v>49</v>
      </c>
      <c r="J3366">
        <v>74</v>
      </c>
      <c r="K3366">
        <v>260.73</v>
      </c>
      <c r="L3366" s="11" t="s">
        <v>11928</v>
      </c>
      <c r="M3366" s="12" t="s">
        <v>6</v>
      </c>
      <c r="N3366" s="12">
        <v>772</v>
      </c>
      <c r="O3366" s="12" t="s">
        <v>6</v>
      </c>
      <c r="P3366" s="12" t="s">
        <v>6</v>
      </c>
      <c r="Q3366" s="12" t="s">
        <v>6</v>
      </c>
      <c r="R3366">
        <v>3365</v>
      </c>
    </row>
    <row r="3367" spans="1:18" ht="15" x14ac:dyDescent="0.45">
      <c r="A3367">
        <v>14319</v>
      </c>
      <c r="B3367">
        <v>24</v>
      </c>
      <c r="C3367">
        <v>96</v>
      </c>
      <c r="D3367">
        <v>25</v>
      </c>
      <c r="E3367">
        <v>99.68</v>
      </c>
      <c r="F3367">
        <v>12</v>
      </c>
      <c r="G3367">
        <v>48</v>
      </c>
      <c r="H3367">
        <v>4</v>
      </c>
      <c r="I3367">
        <v>16.8</v>
      </c>
      <c r="J3367">
        <v>65</v>
      </c>
      <c r="K3367">
        <v>260.48</v>
      </c>
      <c r="L3367" s="11" t="s">
        <v>11928</v>
      </c>
      <c r="M3367" s="12" t="s">
        <v>6</v>
      </c>
      <c r="N3367" s="12">
        <v>773</v>
      </c>
      <c r="O3367" s="12" t="s">
        <v>6</v>
      </c>
      <c r="P3367" s="12" t="s">
        <v>6</v>
      </c>
      <c r="Q3367" s="12" t="s">
        <v>6</v>
      </c>
      <c r="R3367">
        <v>3366</v>
      </c>
    </row>
    <row r="3368" spans="1:18" ht="15" x14ac:dyDescent="0.45">
      <c r="A3368">
        <v>28490</v>
      </c>
      <c r="D3368">
        <v>4</v>
      </c>
      <c r="E3368">
        <v>115.6</v>
      </c>
      <c r="F3368">
        <v>1</v>
      </c>
      <c r="G3368">
        <v>28.9</v>
      </c>
      <c r="H3368">
        <v>4</v>
      </c>
      <c r="I3368">
        <v>115.6</v>
      </c>
      <c r="J3368">
        <v>9</v>
      </c>
      <c r="K3368">
        <v>260.10000000000002</v>
      </c>
      <c r="L3368" s="11" t="s">
        <v>11926</v>
      </c>
      <c r="M3368" s="12" t="s">
        <v>6</v>
      </c>
      <c r="N3368" s="12" t="s">
        <v>6</v>
      </c>
      <c r="O3368" s="12" t="s">
        <v>6</v>
      </c>
      <c r="P3368" s="12">
        <v>864</v>
      </c>
      <c r="Q3368" s="12" t="s">
        <v>6</v>
      </c>
      <c r="R3368">
        <v>3367</v>
      </c>
    </row>
    <row r="3369" spans="1:18" ht="15" x14ac:dyDescent="0.45">
      <c r="A3369">
        <v>23502</v>
      </c>
      <c r="B3369">
        <v>17</v>
      </c>
      <c r="C3369">
        <v>71.400000000000006</v>
      </c>
      <c r="D3369">
        <v>14</v>
      </c>
      <c r="E3369">
        <v>58.8</v>
      </c>
      <c r="F3369">
        <v>13</v>
      </c>
      <c r="G3369">
        <v>54.6</v>
      </c>
      <c r="H3369">
        <v>18</v>
      </c>
      <c r="I3369">
        <v>75.260000000000005</v>
      </c>
      <c r="J3369">
        <v>62</v>
      </c>
      <c r="K3369">
        <v>260.06</v>
      </c>
      <c r="L3369" s="11" t="s">
        <v>11928</v>
      </c>
      <c r="M3369" s="12" t="s">
        <v>6</v>
      </c>
      <c r="N3369" s="12">
        <v>774</v>
      </c>
      <c r="O3369" s="12" t="s">
        <v>6</v>
      </c>
      <c r="P3369" s="12" t="s">
        <v>6</v>
      </c>
      <c r="Q3369" s="12" t="s">
        <v>6</v>
      </c>
      <c r="R3369">
        <v>3368</v>
      </c>
    </row>
    <row r="3370" spans="1:18" ht="15" x14ac:dyDescent="0.45">
      <c r="A3370">
        <v>29038</v>
      </c>
      <c r="B3370">
        <v>2</v>
      </c>
      <c r="C3370">
        <v>20</v>
      </c>
      <c r="D3370">
        <v>5</v>
      </c>
      <c r="E3370">
        <v>50</v>
      </c>
      <c r="F3370">
        <v>8</v>
      </c>
      <c r="G3370">
        <v>80</v>
      </c>
      <c r="H3370">
        <v>11</v>
      </c>
      <c r="I3370">
        <v>110</v>
      </c>
      <c r="J3370">
        <v>26</v>
      </c>
      <c r="K3370">
        <v>260</v>
      </c>
      <c r="L3370" s="11" t="s">
        <v>11926</v>
      </c>
      <c r="M3370" s="12" t="s">
        <v>6</v>
      </c>
      <c r="N3370" s="12" t="s">
        <v>6</v>
      </c>
      <c r="O3370" s="12" t="s">
        <v>6</v>
      </c>
      <c r="P3370" s="12">
        <v>865</v>
      </c>
      <c r="Q3370" s="12" t="s">
        <v>6</v>
      </c>
      <c r="R3370">
        <v>3369</v>
      </c>
    </row>
    <row r="3371" spans="1:18" ht="15" x14ac:dyDescent="0.45">
      <c r="A3371">
        <v>29627</v>
      </c>
      <c r="D3371">
        <v>1</v>
      </c>
      <c r="E3371">
        <v>32.5</v>
      </c>
      <c r="F3371">
        <v>3</v>
      </c>
      <c r="G3371">
        <v>97.5</v>
      </c>
      <c r="H3371">
        <v>4</v>
      </c>
      <c r="I3371">
        <v>130</v>
      </c>
      <c r="J3371">
        <v>8</v>
      </c>
      <c r="K3371">
        <v>260</v>
      </c>
      <c r="L3371" s="11" t="s">
        <v>11926</v>
      </c>
      <c r="M3371" s="12" t="s">
        <v>6</v>
      </c>
      <c r="N3371" s="12" t="s">
        <v>6</v>
      </c>
      <c r="O3371" s="12" t="s">
        <v>6</v>
      </c>
      <c r="P3371" s="12">
        <v>866</v>
      </c>
      <c r="Q3371" s="12" t="s">
        <v>6</v>
      </c>
      <c r="R3371">
        <v>3370</v>
      </c>
    </row>
    <row r="3372" spans="1:18" ht="15" x14ac:dyDescent="0.45">
      <c r="A3372">
        <v>17777</v>
      </c>
      <c r="B3372">
        <v>3</v>
      </c>
      <c r="C3372">
        <v>108.48</v>
      </c>
      <c r="D3372">
        <v>2</v>
      </c>
      <c r="E3372">
        <v>76.400000000000006</v>
      </c>
      <c r="F3372">
        <v>2</v>
      </c>
      <c r="G3372">
        <v>75.099999999999994</v>
      </c>
      <c r="J3372">
        <v>7</v>
      </c>
      <c r="K3372">
        <v>259.98</v>
      </c>
      <c r="L3372" s="11" t="s">
        <v>11926</v>
      </c>
      <c r="M3372" s="12" t="s">
        <v>6</v>
      </c>
      <c r="N3372" s="12" t="s">
        <v>6</v>
      </c>
      <c r="O3372" s="12" t="s">
        <v>6</v>
      </c>
      <c r="P3372" s="12">
        <v>867</v>
      </c>
      <c r="Q3372" s="12" t="s">
        <v>6</v>
      </c>
      <c r="R3372">
        <v>3371</v>
      </c>
    </row>
    <row r="3373" spans="1:18" ht="15" x14ac:dyDescent="0.45">
      <c r="A3373">
        <v>18257</v>
      </c>
      <c r="B3373">
        <v>4</v>
      </c>
      <c r="C3373">
        <v>62</v>
      </c>
      <c r="D3373">
        <v>3</v>
      </c>
      <c r="E3373">
        <v>45.36</v>
      </c>
      <c r="F3373">
        <v>5</v>
      </c>
      <c r="G3373">
        <v>78</v>
      </c>
      <c r="H3373">
        <v>5</v>
      </c>
      <c r="I3373">
        <v>74.25</v>
      </c>
      <c r="J3373">
        <v>17</v>
      </c>
      <c r="K3373">
        <v>259.61</v>
      </c>
      <c r="L3373" s="11" t="s">
        <v>11926</v>
      </c>
      <c r="M3373" s="12" t="s">
        <v>6</v>
      </c>
      <c r="N3373" s="12" t="s">
        <v>6</v>
      </c>
      <c r="O3373" s="12" t="s">
        <v>6</v>
      </c>
      <c r="P3373" s="12">
        <v>868</v>
      </c>
      <c r="Q3373" s="12" t="s">
        <v>6</v>
      </c>
      <c r="R3373">
        <v>3372</v>
      </c>
    </row>
    <row r="3374" spans="1:18" ht="15" x14ac:dyDescent="0.45">
      <c r="A3374">
        <v>17146</v>
      </c>
      <c r="B3374">
        <v>3</v>
      </c>
      <c r="C3374">
        <v>70.8</v>
      </c>
      <c r="D3374">
        <v>3</v>
      </c>
      <c r="E3374">
        <v>70.8</v>
      </c>
      <c r="H3374">
        <v>5</v>
      </c>
      <c r="I3374">
        <v>118</v>
      </c>
      <c r="J3374">
        <v>11</v>
      </c>
      <c r="K3374">
        <v>259.60000000000002</v>
      </c>
      <c r="L3374" s="11" t="s">
        <v>11926</v>
      </c>
      <c r="M3374" s="12" t="s">
        <v>6</v>
      </c>
      <c r="N3374" s="12" t="s">
        <v>6</v>
      </c>
      <c r="O3374" s="12" t="s">
        <v>6</v>
      </c>
      <c r="P3374" s="12">
        <v>869</v>
      </c>
      <c r="Q3374" s="12" t="s">
        <v>6</v>
      </c>
      <c r="R3374">
        <v>3373</v>
      </c>
    </row>
    <row r="3375" spans="1:18" ht="15" x14ac:dyDescent="0.45">
      <c r="A3375">
        <v>23013</v>
      </c>
      <c r="B3375">
        <v>1</v>
      </c>
      <c r="C3375">
        <v>64.900000000000006</v>
      </c>
      <c r="F3375">
        <v>2</v>
      </c>
      <c r="G3375">
        <v>129.80000000000001</v>
      </c>
      <c r="H3375">
        <v>1</v>
      </c>
      <c r="I3375">
        <v>64.900000000000006</v>
      </c>
      <c r="J3375">
        <v>4</v>
      </c>
      <c r="K3375">
        <v>259.60000000000002</v>
      </c>
      <c r="L3375" s="11" t="s">
        <v>11925</v>
      </c>
      <c r="M3375" s="12" t="s">
        <v>6</v>
      </c>
      <c r="N3375" s="12" t="s">
        <v>6</v>
      </c>
      <c r="O3375" s="12">
        <v>621</v>
      </c>
      <c r="P3375" s="12" t="s">
        <v>6</v>
      </c>
      <c r="Q3375" s="12" t="s">
        <v>6</v>
      </c>
      <c r="R3375">
        <v>3374</v>
      </c>
    </row>
    <row r="3376" spans="1:18" ht="15" x14ac:dyDescent="0.45">
      <c r="A3376">
        <v>31646</v>
      </c>
      <c r="D3376">
        <v>2</v>
      </c>
      <c r="E3376">
        <v>103.8</v>
      </c>
      <c r="F3376">
        <v>1</v>
      </c>
      <c r="G3376">
        <v>51.9</v>
      </c>
      <c r="H3376">
        <v>2</v>
      </c>
      <c r="I3376">
        <v>103.8</v>
      </c>
      <c r="J3376">
        <v>5</v>
      </c>
      <c r="K3376">
        <v>259.5</v>
      </c>
      <c r="L3376" s="11" t="s">
        <v>11926</v>
      </c>
      <c r="M3376" s="12" t="s">
        <v>6</v>
      </c>
      <c r="N3376" s="12" t="s">
        <v>6</v>
      </c>
      <c r="O3376" s="12" t="s">
        <v>6</v>
      </c>
      <c r="P3376" s="12">
        <v>870</v>
      </c>
      <c r="Q3376" s="12" t="s">
        <v>6</v>
      </c>
      <c r="R3376">
        <v>3375</v>
      </c>
    </row>
    <row r="3377" spans="1:18" ht="15" x14ac:dyDescent="0.45">
      <c r="A3377">
        <v>31322</v>
      </c>
      <c r="B3377">
        <v>33</v>
      </c>
      <c r="C3377">
        <v>259.44</v>
      </c>
      <c r="J3377">
        <v>33</v>
      </c>
      <c r="K3377">
        <v>259.44</v>
      </c>
      <c r="L3377" s="11" t="s">
        <v>11924</v>
      </c>
      <c r="M3377" s="12">
        <v>391</v>
      </c>
      <c r="N3377" s="12" t="s">
        <v>6</v>
      </c>
      <c r="O3377" s="12" t="s">
        <v>6</v>
      </c>
      <c r="P3377" s="12" t="s">
        <v>6</v>
      </c>
      <c r="Q3377" s="12" t="s">
        <v>6</v>
      </c>
      <c r="R3377">
        <v>3376</v>
      </c>
    </row>
    <row r="3378" spans="1:18" ht="15" x14ac:dyDescent="0.45">
      <c r="A3378">
        <v>17552</v>
      </c>
      <c r="D3378">
        <v>1</v>
      </c>
      <c r="E3378">
        <v>10.8</v>
      </c>
      <c r="F3378">
        <v>13</v>
      </c>
      <c r="G3378">
        <v>140.4</v>
      </c>
      <c r="H3378">
        <v>10</v>
      </c>
      <c r="I3378">
        <v>108</v>
      </c>
      <c r="J3378">
        <v>24</v>
      </c>
      <c r="K3378">
        <v>259.20000000000005</v>
      </c>
      <c r="L3378" s="11" t="s">
        <v>11926</v>
      </c>
      <c r="M3378" s="12" t="s">
        <v>6</v>
      </c>
      <c r="N3378" s="12" t="s">
        <v>6</v>
      </c>
      <c r="O3378" s="12" t="s">
        <v>6</v>
      </c>
      <c r="P3378" s="12">
        <v>871</v>
      </c>
      <c r="Q3378" s="12" t="s">
        <v>6</v>
      </c>
      <c r="R3378">
        <v>3377</v>
      </c>
    </row>
    <row r="3379" spans="1:18" ht="15" x14ac:dyDescent="0.45">
      <c r="A3379">
        <v>15264</v>
      </c>
      <c r="B3379">
        <v>37</v>
      </c>
      <c r="C3379">
        <v>133.19999999999999</v>
      </c>
      <c r="D3379">
        <v>35</v>
      </c>
      <c r="E3379">
        <v>126</v>
      </c>
      <c r="J3379">
        <v>72</v>
      </c>
      <c r="K3379">
        <v>259.2</v>
      </c>
      <c r="L3379" s="11" t="s">
        <v>11926</v>
      </c>
      <c r="M3379" s="12" t="s">
        <v>6</v>
      </c>
      <c r="N3379" s="12" t="s">
        <v>6</v>
      </c>
      <c r="O3379" s="12" t="s">
        <v>6</v>
      </c>
      <c r="P3379" s="12">
        <v>872</v>
      </c>
      <c r="Q3379" s="12" t="s">
        <v>6</v>
      </c>
      <c r="R3379">
        <v>3378</v>
      </c>
    </row>
    <row r="3380" spans="1:18" ht="15" x14ac:dyDescent="0.45">
      <c r="A3380">
        <v>17551</v>
      </c>
      <c r="D3380">
        <v>1</v>
      </c>
      <c r="E3380">
        <v>10.8</v>
      </c>
      <c r="F3380">
        <v>17</v>
      </c>
      <c r="G3380">
        <v>183.6</v>
      </c>
      <c r="H3380">
        <v>6</v>
      </c>
      <c r="I3380">
        <v>64.8</v>
      </c>
      <c r="J3380">
        <v>24</v>
      </c>
      <c r="K3380">
        <v>259.2</v>
      </c>
      <c r="L3380" s="11" t="s">
        <v>11926</v>
      </c>
      <c r="M3380" s="12" t="s">
        <v>6</v>
      </c>
      <c r="N3380" s="12" t="s">
        <v>6</v>
      </c>
      <c r="O3380" s="12" t="s">
        <v>6</v>
      </c>
      <c r="P3380" s="12">
        <v>873</v>
      </c>
      <c r="Q3380" s="12" t="s">
        <v>6</v>
      </c>
      <c r="R3380">
        <v>3379</v>
      </c>
    </row>
    <row r="3381" spans="1:18" ht="15" x14ac:dyDescent="0.45">
      <c r="A3381">
        <v>28746</v>
      </c>
      <c r="B3381">
        <v>1</v>
      </c>
      <c r="C3381">
        <v>32.4</v>
      </c>
      <c r="D3381">
        <v>1</v>
      </c>
      <c r="E3381">
        <v>32.4</v>
      </c>
      <c r="F3381">
        <v>3</v>
      </c>
      <c r="G3381">
        <v>97.2</v>
      </c>
      <c r="H3381">
        <v>3</v>
      </c>
      <c r="I3381">
        <v>97.2</v>
      </c>
      <c r="J3381">
        <v>8</v>
      </c>
      <c r="K3381">
        <v>259.2</v>
      </c>
      <c r="L3381" s="11" t="s">
        <v>11926</v>
      </c>
      <c r="M3381" s="12" t="s">
        <v>6</v>
      </c>
      <c r="N3381" s="12" t="s">
        <v>6</v>
      </c>
      <c r="O3381" s="12" t="s">
        <v>6</v>
      </c>
      <c r="P3381" s="12">
        <v>874</v>
      </c>
      <c r="Q3381" s="12" t="s">
        <v>6</v>
      </c>
      <c r="R3381">
        <v>3380</v>
      </c>
    </row>
    <row r="3382" spans="1:18" ht="15" x14ac:dyDescent="0.45">
      <c r="A3382">
        <v>17504</v>
      </c>
      <c r="B3382">
        <v>12</v>
      </c>
      <c r="C3382">
        <v>123.97</v>
      </c>
      <c r="D3382">
        <v>13</v>
      </c>
      <c r="E3382">
        <v>135.19999999999999</v>
      </c>
      <c r="J3382">
        <v>25</v>
      </c>
      <c r="K3382">
        <v>259.16999999999996</v>
      </c>
      <c r="L3382" s="11" t="s">
        <v>11926</v>
      </c>
      <c r="M3382" s="12" t="s">
        <v>6</v>
      </c>
      <c r="N3382" s="12" t="s">
        <v>6</v>
      </c>
      <c r="O3382" s="12" t="s">
        <v>6</v>
      </c>
      <c r="P3382" s="12">
        <v>875</v>
      </c>
      <c r="Q3382" s="12" t="s">
        <v>6</v>
      </c>
      <c r="R3382">
        <v>3381</v>
      </c>
    </row>
    <row r="3383" spans="1:18" ht="15" x14ac:dyDescent="0.45">
      <c r="A3383">
        <v>17568</v>
      </c>
      <c r="D3383">
        <v>4</v>
      </c>
      <c r="E3383">
        <v>103.6</v>
      </c>
      <c r="F3383">
        <v>1</v>
      </c>
      <c r="G3383">
        <v>25.9</v>
      </c>
      <c r="H3383">
        <v>5</v>
      </c>
      <c r="I3383">
        <v>129.5</v>
      </c>
      <c r="J3383">
        <v>10</v>
      </c>
      <c r="K3383">
        <v>259</v>
      </c>
      <c r="L3383" s="11" t="s">
        <v>11926</v>
      </c>
      <c r="M3383" s="12" t="s">
        <v>6</v>
      </c>
      <c r="N3383" s="12" t="s">
        <v>6</v>
      </c>
      <c r="O3383" s="12" t="s">
        <v>6</v>
      </c>
      <c r="P3383" s="12">
        <v>876</v>
      </c>
      <c r="Q3383" s="12" t="s">
        <v>6</v>
      </c>
      <c r="R3383">
        <v>3382</v>
      </c>
    </row>
    <row r="3384" spans="1:18" ht="15" x14ac:dyDescent="0.45">
      <c r="A3384">
        <v>27892</v>
      </c>
      <c r="B3384">
        <v>6</v>
      </c>
      <c r="C3384">
        <v>111</v>
      </c>
      <c r="D3384">
        <v>1</v>
      </c>
      <c r="E3384">
        <v>18.5</v>
      </c>
      <c r="F3384">
        <v>3</v>
      </c>
      <c r="G3384">
        <v>55.5</v>
      </c>
      <c r="H3384">
        <v>4</v>
      </c>
      <c r="I3384">
        <v>74</v>
      </c>
      <c r="J3384">
        <v>14</v>
      </c>
      <c r="K3384">
        <v>259</v>
      </c>
      <c r="L3384" s="11" t="s">
        <v>11926</v>
      </c>
      <c r="M3384" s="12" t="s">
        <v>6</v>
      </c>
      <c r="N3384" s="12" t="s">
        <v>6</v>
      </c>
      <c r="O3384" s="12" t="s">
        <v>6</v>
      </c>
      <c r="P3384" s="12">
        <v>877</v>
      </c>
      <c r="Q3384" s="12" t="s">
        <v>6</v>
      </c>
      <c r="R3384">
        <v>3383</v>
      </c>
    </row>
    <row r="3385" spans="1:18" ht="15" x14ac:dyDescent="0.45">
      <c r="A3385">
        <v>22640</v>
      </c>
      <c r="B3385">
        <v>9</v>
      </c>
      <c r="C3385">
        <v>165.91</v>
      </c>
      <c r="D3385">
        <v>1</v>
      </c>
      <c r="E3385">
        <v>18.600000000000001</v>
      </c>
      <c r="F3385">
        <v>2</v>
      </c>
      <c r="G3385">
        <v>37.200000000000003</v>
      </c>
      <c r="H3385">
        <v>2</v>
      </c>
      <c r="I3385">
        <v>37.200000000000003</v>
      </c>
      <c r="J3385">
        <v>14</v>
      </c>
      <c r="K3385">
        <v>258.90999999999997</v>
      </c>
      <c r="L3385" s="11" t="s">
        <v>11926</v>
      </c>
      <c r="M3385" s="12" t="s">
        <v>6</v>
      </c>
      <c r="N3385" s="12" t="s">
        <v>6</v>
      </c>
      <c r="O3385" s="12" t="s">
        <v>6</v>
      </c>
      <c r="P3385" s="12">
        <v>878</v>
      </c>
      <c r="Q3385" s="12" t="s">
        <v>6</v>
      </c>
      <c r="R3385">
        <v>3384</v>
      </c>
    </row>
    <row r="3386" spans="1:18" ht="15" x14ac:dyDescent="0.45">
      <c r="A3386">
        <v>28129</v>
      </c>
      <c r="B3386">
        <v>7</v>
      </c>
      <c r="C3386">
        <v>107.26</v>
      </c>
      <c r="D3386">
        <v>2</v>
      </c>
      <c r="E3386">
        <v>31</v>
      </c>
      <c r="F3386">
        <v>1</v>
      </c>
      <c r="G3386">
        <v>13.5</v>
      </c>
      <c r="H3386">
        <v>8</v>
      </c>
      <c r="I3386">
        <v>106.92</v>
      </c>
      <c r="J3386">
        <v>18</v>
      </c>
      <c r="K3386">
        <v>258.68</v>
      </c>
      <c r="L3386" s="11" t="s">
        <v>11926</v>
      </c>
      <c r="M3386" s="12" t="s">
        <v>6</v>
      </c>
      <c r="N3386" s="12" t="s">
        <v>6</v>
      </c>
      <c r="O3386" s="12" t="s">
        <v>6</v>
      </c>
      <c r="P3386" s="12">
        <v>879</v>
      </c>
      <c r="Q3386" s="12" t="s">
        <v>6</v>
      </c>
      <c r="R3386">
        <v>3385</v>
      </c>
    </row>
    <row r="3387" spans="1:18" ht="15" x14ac:dyDescent="0.45">
      <c r="A3387">
        <v>31867</v>
      </c>
      <c r="D3387">
        <v>2</v>
      </c>
      <c r="E3387">
        <v>23.6</v>
      </c>
      <c r="F3387">
        <v>14</v>
      </c>
      <c r="G3387">
        <v>164.26</v>
      </c>
      <c r="H3387">
        <v>6</v>
      </c>
      <c r="I3387">
        <v>70.8</v>
      </c>
      <c r="J3387">
        <v>22</v>
      </c>
      <c r="K3387">
        <v>258.65999999999997</v>
      </c>
      <c r="L3387" s="11" t="s">
        <v>11928</v>
      </c>
      <c r="M3387" s="12" t="s">
        <v>6</v>
      </c>
      <c r="N3387" s="12">
        <v>775</v>
      </c>
      <c r="O3387" s="12" t="s">
        <v>6</v>
      </c>
      <c r="P3387" s="12" t="s">
        <v>6</v>
      </c>
      <c r="Q3387" s="12" t="s">
        <v>6</v>
      </c>
      <c r="R3387">
        <v>3386</v>
      </c>
    </row>
    <row r="3388" spans="1:18" ht="15" x14ac:dyDescent="0.45">
      <c r="A3388">
        <v>11718</v>
      </c>
      <c r="F3388">
        <v>17</v>
      </c>
      <c r="G3388">
        <v>121.82</v>
      </c>
      <c r="H3388">
        <v>19</v>
      </c>
      <c r="I3388">
        <v>136.80000000000001</v>
      </c>
      <c r="J3388">
        <v>36</v>
      </c>
      <c r="K3388">
        <v>258.62</v>
      </c>
      <c r="L3388" s="11" t="s">
        <v>11927</v>
      </c>
      <c r="M3388" s="12" t="s">
        <v>6</v>
      </c>
      <c r="N3388" s="12" t="s">
        <v>6</v>
      </c>
      <c r="O3388" s="12" t="s">
        <v>6</v>
      </c>
      <c r="P3388" s="12" t="s">
        <v>6</v>
      </c>
      <c r="Q3388" s="12">
        <v>525</v>
      </c>
      <c r="R3388">
        <v>3387</v>
      </c>
    </row>
    <row r="3389" spans="1:18" ht="15" x14ac:dyDescent="0.45">
      <c r="A3389">
        <v>13847</v>
      </c>
      <c r="B3389">
        <v>5</v>
      </c>
      <c r="C3389">
        <v>76</v>
      </c>
      <c r="D3389">
        <v>1</v>
      </c>
      <c r="E3389">
        <v>15.2</v>
      </c>
      <c r="F3389">
        <v>2</v>
      </c>
      <c r="G3389">
        <v>30.4</v>
      </c>
      <c r="H3389">
        <v>9</v>
      </c>
      <c r="I3389">
        <v>136.80000000000001</v>
      </c>
      <c r="J3389">
        <v>17</v>
      </c>
      <c r="K3389">
        <v>258.39999999999998</v>
      </c>
      <c r="L3389" s="11" t="s">
        <v>11926</v>
      </c>
      <c r="M3389" s="12" t="s">
        <v>6</v>
      </c>
      <c r="N3389" s="12" t="s">
        <v>6</v>
      </c>
      <c r="O3389" s="12" t="s">
        <v>6</v>
      </c>
      <c r="P3389" s="12">
        <v>880</v>
      </c>
      <c r="Q3389" s="12" t="s">
        <v>6</v>
      </c>
      <c r="R3389">
        <v>3388</v>
      </c>
    </row>
    <row r="3390" spans="1:18" ht="15" x14ac:dyDescent="0.45">
      <c r="A3390">
        <v>17175</v>
      </c>
      <c r="B3390">
        <v>3</v>
      </c>
      <c r="C3390">
        <v>60</v>
      </c>
      <c r="D3390">
        <v>1</v>
      </c>
      <c r="E3390">
        <v>20</v>
      </c>
      <c r="F3390">
        <v>5</v>
      </c>
      <c r="G3390">
        <v>98.4</v>
      </c>
      <c r="H3390">
        <v>4</v>
      </c>
      <c r="I3390">
        <v>80</v>
      </c>
      <c r="J3390">
        <v>13</v>
      </c>
      <c r="K3390">
        <v>258.39999999999998</v>
      </c>
      <c r="L3390" s="11" t="s">
        <v>11926</v>
      </c>
      <c r="M3390" s="12" t="s">
        <v>6</v>
      </c>
      <c r="N3390" s="12" t="s">
        <v>6</v>
      </c>
      <c r="O3390" s="12" t="s">
        <v>6</v>
      </c>
      <c r="P3390" s="12">
        <v>881</v>
      </c>
      <c r="Q3390" s="12" t="s">
        <v>6</v>
      </c>
      <c r="R3390">
        <v>3389</v>
      </c>
    </row>
    <row r="3391" spans="1:18" ht="15" x14ac:dyDescent="0.45">
      <c r="A3391">
        <v>10916</v>
      </c>
      <c r="B3391">
        <v>1</v>
      </c>
      <c r="C3391">
        <v>64.5</v>
      </c>
      <c r="D3391">
        <v>2</v>
      </c>
      <c r="E3391">
        <v>129</v>
      </c>
      <c r="H3391">
        <v>1</v>
      </c>
      <c r="I3391">
        <v>64.5</v>
      </c>
      <c r="J3391">
        <v>4</v>
      </c>
      <c r="K3391">
        <v>258</v>
      </c>
      <c r="L3391" s="11" t="s">
        <v>11925</v>
      </c>
      <c r="M3391" s="12" t="s">
        <v>6</v>
      </c>
      <c r="N3391" s="12" t="s">
        <v>6</v>
      </c>
      <c r="O3391" s="12">
        <v>622</v>
      </c>
      <c r="P3391" s="12" t="s">
        <v>6</v>
      </c>
      <c r="Q3391" s="12" t="s">
        <v>6</v>
      </c>
      <c r="R3391">
        <v>3390</v>
      </c>
    </row>
    <row r="3392" spans="1:18" ht="15" x14ac:dyDescent="0.45">
      <c r="A3392">
        <v>11002</v>
      </c>
      <c r="B3392">
        <v>16</v>
      </c>
      <c r="C3392">
        <v>102.4</v>
      </c>
      <c r="D3392">
        <v>8</v>
      </c>
      <c r="E3392">
        <v>52</v>
      </c>
      <c r="F3392">
        <v>15</v>
      </c>
      <c r="G3392">
        <v>96.98</v>
      </c>
      <c r="H3392">
        <v>1</v>
      </c>
      <c r="I3392">
        <v>6.5</v>
      </c>
      <c r="J3392">
        <v>40</v>
      </c>
      <c r="K3392">
        <v>257.88</v>
      </c>
      <c r="L3392" s="11" t="s">
        <v>11927</v>
      </c>
      <c r="M3392" s="12" t="s">
        <v>6</v>
      </c>
      <c r="N3392" s="12" t="s">
        <v>6</v>
      </c>
      <c r="O3392" s="12" t="s">
        <v>6</v>
      </c>
      <c r="P3392" s="12" t="s">
        <v>6</v>
      </c>
      <c r="Q3392" s="12">
        <v>526</v>
      </c>
      <c r="R3392">
        <v>3391</v>
      </c>
    </row>
    <row r="3393" spans="1:18" ht="15" x14ac:dyDescent="0.45">
      <c r="A3393">
        <v>28744</v>
      </c>
      <c r="B3393">
        <v>2</v>
      </c>
      <c r="C3393">
        <v>31.4</v>
      </c>
      <c r="D3393">
        <v>5</v>
      </c>
      <c r="E3393">
        <v>87</v>
      </c>
      <c r="F3393">
        <v>7</v>
      </c>
      <c r="G3393">
        <v>121.8</v>
      </c>
      <c r="H3393">
        <v>1</v>
      </c>
      <c r="I3393">
        <v>17.399999999999999</v>
      </c>
      <c r="J3393">
        <v>15</v>
      </c>
      <c r="K3393">
        <v>257.59999999999997</v>
      </c>
      <c r="L3393" s="11" t="s">
        <v>11926</v>
      </c>
      <c r="M3393" s="12" t="s">
        <v>6</v>
      </c>
      <c r="N3393" s="12" t="s">
        <v>6</v>
      </c>
      <c r="O3393" s="12" t="s">
        <v>6</v>
      </c>
      <c r="P3393" s="12">
        <v>882</v>
      </c>
      <c r="Q3393" s="12" t="s">
        <v>6</v>
      </c>
      <c r="R3393">
        <v>3392</v>
      </c>
    </row>
    <row r="3394" spans="1:18" ht="15" x14ac:dyDescent="0.45">
      <c r="A3394">
        <v>18074</v>
      </c>
      <c r="D3394">
        <v>5</v>
      </c>
      <c r="E3394">
        <v>143</v>
      </c>
      <c r="F3394">
        <v>4</v>
      </c>
      <c r="G3394">
        <v>114.4</v>
      </c>
      <c r="J3394">
        <v>9</v>
      </c>
      <c r="K3394">
        <v>257.39999999999998</v>
      </c>
      <c r="L3394" s="11" t="s">
        <v>11928</v>
      </c>
      <c r="M3394" s="12" t="s">
        <v>6</v>
      </c>
      <c r="N3394" s="12">
        <v>776</v>
      </c>
      <c r="O3394" s="12" t="s">
        <v>6</v>
      </c>
      <c r="P3394" s="12" t="s">
        <v>6</v>
      </c>
      <c r="Q3394" s="12" t="s">
        <v>6</v>
      </c>
      <c r="R3394">
        <v>3393</v>
      </c>
    </row>
    <row r="3395" spans="1:18" ht="15" x14ac:dyDescent="0.45">
      <c r="A3395">
        <v>31259</v>
      </c>
      <c r="B3395">
        <v>11</v>
      </c>
      <c r="C3395">
        <v>19.8</v>
      </c>
      <c r="D3395">
        <v>53</v>
      </c>
      <c r="E3395">
        <v>95.26</v>
      </c>
      <c r="F3395">
        <v>26</v>
      </c>
      <c r="G3395">
        <v>46.66</v>
      </c>
      <c r="H3395">
        <v>53</v>
      </c>
      <c r="I3395">
        <v>95.26</v>
      </c>
      <c r="J3395">
        <v>143</v>
      </c>
      <c r="K3395">
        <v>256.98</v>
      </c>
      <c r="L3395" s="11" t="s">
        <v>11928</v>
      </c>
      <c r="M3395" s="12" t="s">
        <v>6</v>
      </c>
      <c r="N3395" s="12">
        <v>777</v>
      </c>
      <c r="O3395" s="12" t="s">
        <v>6</v>
      </c>
      <c r="P3395" s="12" t="s">
        <v>6</v>
      </c>
      <c r="Q3395" s="12" t="s">
        <v>6</v>
      </c>
      <c r="R3395">
        <v>3394</v>
      </c>
    </row>
    <row r="3396" spans="1:18" ht="15" x14ac:dyDescent="0.45">
      <c r="A3396">
        <v>15285</v>
      </c>
      <c r="B3396">
        <v>5</v>
      </c>
      <c r="C3396">
        <v>77</v>
      </c>
      <c r="F3396">
        <v>5</v>
      </c>
      <c r="G3396">
        <v>72.08</v>
      </c>
      <c r="H3396">
        <v>7</v>
      </c>
      <c r="I3396">
        <v>107.8</v>
      </c>
      <c r="J3396">
        <v>17</v>
      </c>
      <c r="K3396">
        <v>256.88</v>
      </c>
      <c r="L3396" s="11" t="s">
        <v>11926</v>
      </c>
      <c r="M3396" s="12" t="s">
        <v>6</v>
      </c>
      <c r="N3396" s="12" t="s">
        <v>6</v>
      </c>
      <c r="O3396" s="12" t="s">
        <v>6</v>
      </c>
      <c r="P3396" s="12">
        <v>883</v>
      </c>
      <c r="Q3396" s="12" t="s">
        <v>6</v>
      </c>
      <c r="R3396">
        <v>3395</v>
      </c>
    </row>
    <row r="3397" spans="1:18" ht="15" x14ac:dyDescent="0.45">
      <c r="A3397">
        <v>18496</v>
      </c>
      <c r="F3397">
        <v>8</v>
      </c>
      <c r="G3397">
        <v>256.88</v>
      </c>
      <c r="J3397">
        <v>8</v>
      </c>
      <c r="K3397">
        <v>256.88</v>
      </c>
      <c r="L3397" s="11" t="s">
        <v>6</v>
      </c>
      <c r="M3397" s="12" t="s">
        <v>6</v>
      </c>
      <c r="N3397" s="12" t="s">
        <v>6</v>
      </c>
      <c r="O3397" s="12" t="s">
        <v>6</v>
      </c>
      <c r="P3397" s="12" t="s">
        <v>6</v>
      </c>
      <c r="Q3397" s="12" t="s">
        <v>6</v>
      </c>
      <c r="R3397">
        <v>3396</v>
      </c>
    </row>
    <row r="3398" spans="1:18" ht="15" x14ac:dyDescent="0.45">
      <c r="A3398">
        <v>32023</v>
      </c>
      <c r="F3398">
        <v>15</v>
      </c>
      <c r="G3398">
        <v>147.71</v>
      </c>
      <c r="H3398">
        <v>11</v>
      </c>
      <c r="I3398">
        <v>108.9</v>
      </c>
      <c r="J3398">
        <v>26</v>
      </c>
      <c r="K3398">
        <v>256.61</v>
      </c>
      <c r="L3398" s="11" t="s">
        <v>11928</v>
      </c>
      <c r="M3398" s="12" t="s">
        <v>6</v>
      </c>
      <c r="N3398" s="12">
        <v>778</v>
      </c>
      <c r="O3398" s="12" t="s">
        <v>6</v>
      </c>
      <c r="P3398" s="12" t="s">
        <v>6</v>
      </c>
      <c r="Q3398" s="12" t="s">
        <v>6</v>
      </c>
      <c r="R3398">
        <v>3397</v>
      </c>
    </row>
    <row r="3399" spans="1:18" ht="15" x14ac:dyDescent="0.45">
      <c r="A3399">
        <v>12635</v>
      </c>
      <c r="B3399">
        <v>10</v>
      </c>
      <c r="C3399">
        <v>156.69</v>
      </c>
      <c r="D3399">
        <v>4</v>
      </c>
      <c r="E3399">
        <v>66.400000000000006</v>
      </c>
      <c r="F3399">
        <v>2</v>
      </c>
      <c r="G3399">
        <v>33.200000000000003</v>
      </c>
      <c r="J3399">
        <v>16</v>
      </c>
      <c r="K3399">
        <v>256.29000000000002</v>
      </c>
      <c r="L3399" s="11" t="s">
        <v>11927</v>
      </c>
      <c r="M3399" s="12" t="s">
        <v>6</v>
      </c>
      <c r="N3399" s="12" t="s">
        <v>6</v>
      </c>
      <c r="O3399" s="12" t="s">
        <v>6</v>
      </c>
      <c r="P3399" s="12" t="s">
        <v>6</v>
      </c>
      <c r="Q3399" s="12">
        <v>527</v>
      </c>
      <c r="R3399">
        <v>3398</v>
      </c>
    </row>
    <row r="3400" spans="1:18" ht="15" x14ac:dyDescent="0.45">
      <c r="A3400">
        <v>27272</v>
      </c>
      <c r="B3400">
        <v>2</v>
      </c>
      <c r="C3400">
        <v>26</v>
      </c>
      <c r="D3400">
        <v>4</v>
      </c>
      <c r="E3400">
        <v>48.1</v>
      </c>
      <c r="F3400">
        <v>11</v>
      </c>
      <c r="G3400">
        <v>143</v>
      </c>
      <c r="H3400">
        <v>3</v>
      </c>
      <c r="I3400">
        <v>39</v>
      </c>
      <c r="J3400">
        <v>20</v>
      </c>
      <c r="K3400">
        <v>256.10000000000002</v>
      </c>
      <c r="L3400" s="11" t="s">
        <v>11926</v>
      </c>
      <c r="M3400" s="12" t="s">
        <v>6</v>
      </c>
      <c r="N3400" s="12" t="s">
        <v>6</v>
      </c>
      <c r="O3400" s="12" t="s">
        <v>6</v>
      </c>
      <c r="P3400" s="12">
        <v>884</v>
      </c>
      <c r="Q3400" s="12" t="s">
        <v>6</v>
      </c>
      <c r="R3400">
        <v>3399</v>
      </c>
    </row>
    <row r="3401" spans="1:18" ht="15" x14ac:dyDescent="0.45">
      <c r="A3401">
        <v>27861</v>
      </c>
      <c r="B3401">
        <v>3</v>
      </c>
      <c r="C3401">
        <v>154.47</v>
      </c>
      <c r="H3401">
        <v>2</v>
      </c>
      <c r="I3401">
        <v>101.57</v>
      </c>
      <c r="J3401">
        <v>5</v>
      </c>
      <c r="K3401">
        <v>256.03999999999996</v>
      </c>
      <c r="L3401" s="11" t="s">
        <v>11926</v>
      </c>
      <c r="M3401" s="12" t="s">
        <v>6</v>
      </c>
      <c r="N3401" s="12" t="s">
        <v>6</v>
      </c>
      <c r="O3401" s="12" t="s">
        <v>6</v>
      </c>
      <c r="P3401" s="12">
        <v>885</v>
      </c>
      <c r="Q3401" s="12" t="s">
        <v>6</v>
      </c>
      <c r="R3401">
        <v>3400</v>
      </c>
    </row>
    <row r="3402" spans="1:18" ht="15" x14ac:dyDescent="0.45">
      <c r="A3402">
        <v>16679</v>
      </c>
      <c r="B3402">
        <v>6</v>
      </c>
      <c r="C3402">
        <v>192</v>
      </c>
      <c r="D3402">
        <v>1</v>
      </c>
      <c r="E3402">
        <v>32</v>
      </c>
      <c r="H3402">
        <v>1</v>
      </c>
      <c r="I3402">
        <v>32</v>
      </c>
      <c r="J3402">
        <v>8</v>
      </c>
      <c r="K3402">
        <v>256</v>
      </c>
      <c r="L3402" s="11" t="s">
        <v>11925</v>
      </c>
      <c r="M3402" s="12" t="s">
        <v>6</v>
      </c>
      <c r="N3402" s="12" t="s">
        <v>6</v>
      </c>
      <c r="O3402" s="12">
        <v>623</v>
      </c>
      <c r="P3402" s="12" t="s">
        <v>6</v>
      </c>
      <c r="Q3402" s="12" t="s">
        <v>6</v>
      </c>
      <c r="R3402">
        <v>3401</v>
      </c>
    </row>
    <row r="3403" spans="1:18" ht="15" x14ac:dyDescent="0.45">
      <c r="A3403">
        <v>10217</v>
      </c>
      <c r="B3403">
        <v>18</v>
      </c>
      <c r="C3403">
        <v>72</v>
      </c>
      <c r="D3403">
        <v>11</v>
      </c>
      <c r="E3403">
        <v>43.29</v>
      </c>
      <c r="F3403">
        <v>36</v>
      </c>
      <c r="G3403">
        <v>140.4</v>
      </c>
      <c r="J3403">
        <v>65</v>
      </c>
      <c r="K3403">
        <v>255.69</v>
      </c>
      <c r="L3403" s="11" t="s">
        <v>11925</v>
      </c>
      <c r="M3403" s="12" t="s">
        <v>6</v>
      </c>
      <c r="N3403" s="12" t="s">
        <v>6</v>
      </c>
      <c r="O3403" s="12">
        <v>624</v>
      </c>
      <c r="P3403" s="12" t="s">
        <v>6</v>
      </c>
      <c r="Q3403" s="12" t="s">
        <v>6</v>
      </c>
      <c r="R3403">
        <v>3402</v>
      </c>
    </row>
    <row r="3404" spans="1:18" ht="15" x14ac:dyDescent="0.45">
      <c r="A3404">
        <v>10348</v>
      </c>
      <c r="B3404">
        <v>14</v>
      </c>
      <c r="C3404">
        <v>50.4</v>
      </c>
      <c r="D3404">
        <v>30</v>
      </c>
      <c r="E3404">
        <v>108</v>
      </c>
      <c r="F3404">
        <v>12</v>
      </c>
      <c r="G3404">
        <v>43.2</v>
      </c>
      <c r="H3404">
        <v>15</v>
      </c>
      <c r="I3404">
        <v>54</v>
      </c>
      <c r="J3404">
        <v>71</v>
      </c>
      <c r="K3404">
        <v>255.60000000000002</v>
      </c>
      <c r="L3404" s="11" t="s">
        <v>11926</v>
      </c>
      <c r="M3404" s="12" t="s">
        <v>6</v>
      </c>
      <c r="N3404" s="12" t="s">
        <v>6</v>
      </c>
      <c r="O3404" s="12" t="s">
        <v>6</v>
      </c>
      <c r="P3404" s="12">
        <v>886</v>
      </c>
      <c r="Q3404" s="12" t="s">
        <v>6</v>
      </c>
      <c r="R3404">
        <v>3403</v>
      </c>
    </row>
    <row r="3405" spans="1:18" ht="15" x14ac:dyDescent="0.45">
      <c r="A3405">
        <v>32249</v>
      </c>
      <c r="F3405">
        <v>4</v>
      </c>
      <c r="G3405">
        <v>56.8</v>
      </c>
      <c r="H3405">
        <v>14</v>
      </c>
      <c r="I3405">
        <v>198.8</v>
      </c>
      <c r="J3405">
        <v>18</v>
      </c>
      <c r="K3405">
        <v>255.60000000000002</v>
      </c>
      <c r="L3405" s="11" t="s">
        <v>11927</v>
      </c>
      <c r="M3405" s="12" t="s">
        <v>6</v>
      </c>
      <c r="N3405" s="12" t="s">
        <v>6</v>
      </c>
      <c r="O3405" s="12" t="s">
        <v>6</v>
      </c>
      <c r="P3405" s="12" t="s">
        <v>6</v>
      </c>
      <c r="Q3405" s="12">
        <v>528</v>
      </c>
      <c r="R3405">
        <v>3404</v>
      </c>
    </row>
    <row r="3406" spans="1:18" ht="15" x14ac:dyDescent="0.45">
      <c r="A3406">
        <v>11204</v>
      </c>
      <c r="B3406">
        <v>33</v>
      </c>
      <c r="C3406">
        <v>65.84</v>
      </c>
      <c r="D3406">
        <v>27</v>
      </c>
      <c r="E3406">
        <v>54</v>
      </c>
      <c r="F3406">
        <v>32</v>
      </c>
      <c r="G3406">
        <v>63.68</v>
      </c>
      <c r="H3406">
        <v>36</v>
      </c>
      <c r="I3406">
        <v>72</v>
      </c>
      <c r="J3406">
        <v>128</v>
      </c>
      <c r="K3406">
        <v>255.52</v>
      </c>
      <c r="L3406" s="11" t="s">
        <v>11928</v>
      </c>
      <c r="M3406" s="12" t="s">
        <v>6</v>
      </c>
      <c r="N3406" s="12">
        <v>779</v>
      </c>
      <c r="O3406" s="12" t="s">
        <v>6</v>
      </c>
      <c r="P3406" s="12" t="s">
        <v>6</v>
      </c>
      <c r="Q3406" s="12" t="s">
        <v>6</v>
      </c>
      <c r="R3406">
        <v>3405</v>
      </c>
    </row>
    <row r="3407" spans="1:18" ht="15" x14ac:dyDescent="0.45">
      <c r="A3407">
        <v>17281</v>
      </c>
      <c r="B3407">
        <v>79</v>
      </c>
      <c r="C3407">
        <v>94.3</v>
      </c>
      <c r="D3407">
        <v>53</v>
      </c>
      <c r="E3407">
        <v>63.5</v>
      </c>
      <c r="F3407">
        <v>49</v>
      </c>
      <c r="G3407">
        <v>58.8</v>
      </c>
      <c r="H3407">
        <v>29</v>
      </c>
      <c r="I3407">
        <v>38.299999999999997</v>
      </c>
      <c r="J3407">
        <v>210</v>
      </c>
      <c r="K3407">
        <v>254.90000000000003</v>
      </c>
      <c r="L3407" s="11" t="s">
        <v>11928</v>
      </c>
      <c r="M3407" s="12" t="s">
        <v>6</v>
      </c>
      <c r="N3407" s="12">
        <v>780</v>
      </c>
      <c r="O3407" s="12" t="s">
        <v>6</v>
      </c>
      <c r="P3407" s="12" t="s">
        <v>6</v>
      </c>
      <c r="Q3407" s="12" t="s">
        <v>6</v>
      </c>
      <c r="R3407">
        <v>3406</v>
      </c>
    </row>
    <row r="3408" spans="1:18" ht="15" x14ac:dyDescent="0.45">
      <c r="A3408">
        <v>30293</v>
      </c>
      <c r="F3408">
        <v>2</v>
      </c>
      <c r="G3408">
        <v>169.8</v>
      </c>
      <c r="H3408">
        <v>1</v>
      </c>
      <c r="I3408">
        <v>84.9</v>
      </c>
      <c r="J3408">
        <v>3</v>
      </c>
      <c r="K3408">
        <v>254.70000000000002</v>
      </c>
      <c r="L3408" s="11" t="s">
        <v>11925</v>
      </c>
      <c r="M3408" s="12" t="s">
        <v>6</v>
      </c>
      <c r="N3408" s="12" t="s">
        <v>6</v>
      </c>
      <c r="O3408" s="12">
        <v>625</v>
      </c>
      <c r="P3408" s="12" t="s">
        <v>6</v>
      </c>
      <c r="Q3408" s="12" t="s">
        <v>6</v>
      </c>
      <c r="R3408">
        <v>3407</v>
      </c>
    </row>
    <row r="3409" spans="1:18" ht="15" x14ac:dyDescent="0.45">
      <c r="A3409">
        <v>30294</v>
      </c>
      <c r="B3409">
        <v>1</v>
      </c>
      <c r="C3409">
        <v>84.9</v>
      </c>
      <c r="F3409">
        <v>2</v>
      </c>
      <c r="G3409">
        <v>169.8</v>
      </c>
      <c r="J3409">
        <v>3</v>
      </c>
      <c r="K3409">
        <v>254.70000000000002</v>
      </c>
      <c r="L3409" s="11" t="s">
        <v>11925</v>
      </c>
      <c r="M3409" s="12" t="s">
        <v>6</v>
      </c>
      <c r="N3409" s="12" t="s">
        <v>6</v>
      </c>
      <c r="O3409" s="12">
        <v>626</v>
      </c>
      <c r="P3409" s="12" t="s">
        <v>6</v>
      </c>
      <c r="Q3409" s="12" t="s">
        <v>6</v>
      </c>
      <c r="R3409">
        <v>3408</v>
      </c>
    </row>
    <row r="3410" spans="1:18" ht="15" x14ac:dyDescent="0.45">
      <c r="A3410">
        <v>11811</v>
      </c>
      <c r="B3410">
        <v>8</v>
      </c>
      <c r="C3410">
        <v>49.8</v>
      </c>
      <c r="D3410">
        <v>10</v>
      </c>
      <c r="E3410">
        <v>64</v>
      </c>
      <c r="F3410">
        <v>7</v>
      </c>
      <c r="G3410">
        <v>44.8</v>
      </c>
      <c r="H3410">
        <v>15</v>
      </c>
      <c r="I3410">
        <v>96</v>
      </c>
      <c r="J3410">
        <v>40</v>
      </c>
      <c r="K3410">
        <v>254.6</v>
      </c>
      <c r="L3410" s="11" t="s">
        <v>11928</v>
      </c>
      <c r="M3410" s="12" t="s">
        <v>6</v>
      </c>
      <c r="N3410" s="12">
        <v>781</v>
      </c>
      <c r="O3410" s="12" t="s">
        <v>6</v>
      </c>
      <c r="P3410" s="12" t="s">
        <v>6</v>
      </c>
      <c r="Q3410" s="12" t="s">
        <v>6</v>
      </c>
      <c r="R3410">
        <v>3409</v>
      </c>
    </row>
    <row r="3411" spans="1:18" ht="15" x14ac:dyDescent="0.45">
      <c r="A3411">
        <v>31964</v>
      </c>
      <c r="F3411">
        <v>5</v>
      </c>
      <c r="G3411">
        <v>254.5</v>
      </c>
      <c r="J3411">
        <v>5</v>
      </c>
      <c r="K3411">
        <v>254.5</v>
      </c>
      <c r="L3411" s="11" t="s">
        <v>11926</v>
      </c>
      <c r="M3411" s="12" t="s">
        <v>6</v>
      </c>
      <c r="N3411" s="12" t="s">
        <v>6</v>
      </c>
      <c r="O3411" s="12" t="s">
        <v>6</v>
      </c>
      <c r="P3411" s="12">
        <v>887</v>
      </c>
      <c r="Q3411" s="12" t="s">
        <v>6</v>
      </c>
      <c r="R3411">
        <v>3410</v>
      </c>
    </row>
    <row r="3412" spans="1:18" ht="15" x14ac:dyDescent="0.45">
      <c r="A3412">
        <v>14102</v>
      </c>
      <c r="B3412">
        <v>2</v>
      </c>
      <c r="C3412">
        <v>23.2</v>
      </c>
      <c r="D3412">
        <v>4</v>
      </c>
      <c r="E3412">
        <v>45.47</v>
      </c>
      <c r="F3412">
        <v>11</v>
      </c>
      <c r="G3412">
        <v>127.6</v>
      </c>
      <c r="H3412">
        <v>5</v>
      </c>
      <c r="I3412">
        <v>58</v>
      </c>
      <c r="J3412">
        <v>22</v>
      </c>
      <c r="K3412">
        <v>254.26999999999998</v>
      </c>
      <c r="L3412" s="11" t="s">
        <v>11926</v>
      </c>
      <c r="M3412" s="12" t="s">
        <v>6</v>
      </c>
      <c r="N3412" s="12" t="s">
        <v>6</v>
      </c>
      <c r="O3412" s="12" t="s">
        <v>6</v>
      </c>
      <c r="P3412" s="12">
        <v>888</v>
      </c>
      <c r="Q3412" s="12" t="s">
        <v>6</v>
      </c>
      <c r="R3412">
        <v>3411</v>
      </c>
    </row>
    <row r="3413" spans="1:18" ht="15" x14ac:dyDescent="0.45">
      <c r="A3413">
        <v>18058</v>
      </c>
      <c r="B3413">
        <v>2</v>
      </c>
      <c r="C3413">
        <v>35.700000000000003</v>
      </c>
      <c r="D3413">
        <v>4</v>
      </c>
      <c r="E3413">
        <v>72.8</v>
      </c>
      <c r="F3413">
        <v>6</v>
      </c>
      <c r="G3413">
        <v>109.2</v>
      </c>
      <c r="H3413">
        <v>2</v>
      </c>
      <c r="I3413">
        <v>36.4</v>
      </c>
      <c r="J3413">
        <v>14</v>
      </c>
      <c r="K3413">
        <v>254.1</v>
      </c>
      <c r="L3413" s="11" t="s">
        <v>11928</v>
      </c>
      <c r="M3413" s="12" t="s">
        <v>6</v>
      </c>
      <c r="N3413" s="12">
        <v>782</v>
      </c>
      <c r="O3413" s="12" t="s">
        <v>6</v>
      </c>
      <c r="P3413" s="12" t="s">
        <v>6</v>
      </c>
      <c r="Q3413" s="12" t="s">
        <v>6</v>
      </c>
      <c r="R3413">
        <v>3412</v>
      </c>
    </row>
    <row r="3414" spans="1:18" ht="15" x14ac:dyDescent="0.45">
      <c r="A3414">
        <v>30208</v>
      </c>
      <c r="B3414">
        <v>2</v>
      </c>
      <c r="C3414">
        <v>82.37</v>
      </c>
      <c r="D3414">
        <v>2</v>
      </c>
      <c r="E3414">
        <v>85.8</v>
      </c>
      <c r="H3414">
        <v>2</v>
      </c>
      <c r="I3414">
        <v>85.8</v>
      </c>
      <c r="J3414">
        <v>6</v>
      </c>
      <c r="K3414">
        <v>253.97000000000003</v>
      </c>
      <c r="L3414" s="11" t="s">
        <v>11925</v>
      </c>
      <c r="M3414" s="12" t="s">
        <v>6</v>
      </c>
      <c r="N3414" s="12" t="s">
        <v>6</v>
      </c>
      <c r="O3414" s="12">
        <v>627</v>
      </c>
      <c r="P3414" s="12" t="s">
        <v>6</v>
      </c>
      <c r="Q3414" s="12" t="s">
        <v>6</v>
      </c>
      <c r="R3414">
        <v>3413</v>
      </c>
    </row>
    <row r="3415" spans="1:18" ht="15" x14ac:dyDescent="0.45">
      <c r="A3415">
        <v>29486</v>
      </c>
      <c r="B3415">
        <v>1</v>
      </c>
      <c r="C3415">
        <v>126.9</v>
      </c>
      <c r="F3415">
        <v>1</v>
      </c>
      <c r="G3415">
        <v>126.9</v>
      </c>
      <c r="J3415">
        <v>2</v>
      </c>
      <c r="K3415">
        <v>253.8</v>
      </c>
      <c r="L3415" s="11" t="s">
        <v>11928</v>
      </c>
      <c r="M3415" s="12" t="s">
        <v>6</v>
      </c>
      <c r="N3415" s="12">
        <v>783</v>
      </c>
      <c r="O3415" s="12" t="s">
        <v>6</v>
      </c>
      <c r="P3415" s="12" t="s">
        <v>6</v>
      </c>
      <c r="Q3415" s="12" t="s">
        <v>6</v>
      </c>
      <c r="R3415">
        <v>3414</v>
      </c>
    </row>
    <row r="3416" spans="1:18" ht="15" x14ac:dyDescent="0.45">
      <c r="A3416">
        <v>11184</v>
      </c>
      <c r="B3416">
        <v>41</v>
      </c>
      <c r="C3416">
        <v>100.77</v>
      </c>
      <c r="D3416">
        <v>20</v>
      </c>
      <c r="E3416">
        <v>51.58</v>
      </c>
      <c r="F3416">
        <v>18</v>
      </c>
      <c r="G3416">
        <v>46.59</v>
      </c>
      <c r="H3416">
        <v>22</v>
      </c>
      <c r="I3416">
        <v>54.68</v>
      </c>
      <c r="J3416">
        <v>101</v>
      </c>
      <c r="K3416">
        <v>253.62</v>
      </c>
      <c r="L3416" s="11" t="s">
        <v>11925</v>
      </c>
      <c r="M3416" s="12" t="s">
        <v>6</v>
      </c>
      <c r="N3416" s="12" t="s">
        <v>6</v>
      </c>
      <c r="O3416" s="12">
        <v>628</v>
      </c>
      <c r="P3416" s="12" t="s">
        <v>6</v>
      </c>
      <c r="Q3416" s="12" t="s">
        <v>6</v>
      </c>
      <c r="R3416">
        <v>3415</v>
      </c>
    </row>
    <row r="3417" spans="1:18" ht="15" x14ac:dyDescent="0.45">
      <c r="A3417">
        <v>16944</v>
      </c>
      <c r="B3417">
        <v>13</v>
      </c>
      <c r="C3417">
        <v>62.92</v>
      </c>
      <c r="D3417">
        <v>18</v>
      </c>
      <c r="E3417">
        <v>86.64</v>
      </c>
      <c r="F3417">
        <v>12</v>
      </c>
      <c r="G3417">
        <v>58.02</v>
      </c>
      <c r="H3417">
        <v>9</v>
      </c>
      <c r="I3417">
        <v>45.96</v>
      </c>
      <c r="J3417">
        <v>52</v>
      </c>
      <c r="K3417">
        <v>253.54000000000002</v>
      </c>
      <c r="L3417" s="11" t="s">
        <v>11926</v>
      </c>
      <c r="M3417" s="12" t="s">
        <v>6</v>
      </c>
      <c r="N3417" s="12" t="s">
        <v>6</v>
      </c>
      <c r="O3417" s="12" t="s">
        <v>6</v>
      </c>
      <c r="P3417" s="12">
        <v>889</v>
      </c>
      <c r="Q3417" s="12" t="s">
        <v>6</v>
      </c>
      <c r="R3417">
        <v>3416</v>
      </c>
    </row>
    <row r="3418" spans="1:18" ht="15" x14ac:dyDescent="0.45">
      <c r="A3418">
        <v>31653</v>
      </c>
      <c r="B3418">
        <v>3</v>
      </c>
      <c r="C3418">
        <v>50.7</v>
      </c>
      <c r="D3418">
        <v>4</v>
      </c>
      <c r="E3418">
        <v>67.599999999999994</v>
      </c>
      <c r="F3418">
        <v>3</v>
      </c>
      <c r="G3418">
        <v>50.7</v>
      </c>
      <c r="H3418">
        <v>5</v>
      </c>
      <c r="I3418">
        <v>84.5</v>
      </c>
      <c r="J3418">
        <v>15</v>
      </c>
      <c r="K3418">
        <v>253.5</v>
      </c>
      <c r="L3418" s="11" t="s">
        <v>11926</v>
      </c>
      <c r="M3418" s="12" t="s">
        <v>6</v>
      </c>
      <c r="N3418" s="12" t="s">
        <v>6</v>
      </c>
      <c r="O3418" s="12" t="s">
        <v>6</v>
      </c>
      <c r="P3418" s="12">
        <v>890</v>
      </c>
      <c r="Q3418" s="12" t="s">
        <v>6</v>
      </c>
      <c r="R3418">
        <v>3417</v>
      </c>
    </row>
    <row r="3419" spans="1:18" ht="15" x14ac:dyDescent="0.45">
      <c r="A3419">
        <v>31945</v>
      </c>
      <c r="F3419">
        <v>5</v>
      </c>
      <c r="G3419">
        <v>153.84</v>
      </c>
      <c r="H3419">
        <v>3</v>
      </c>
      <c r="I3419">
        <v>99.6</v>
      </c>
      <c r="J3419">
        <v>8</v>
      </c>
      <c r="K3419">
        <v>253.44</v>
      </c>
      <c r="L3419" s="11" t="s">
        <v>11926</v>
      </c>
      <c r="M3419" s="12" t="s">
        <v>6</v>
      </c>
      <c r="N3419" s="12" t="s">
        <v>6</v>
      </c>
      <c r="O3419" s="12" t="s">
        <v>6</v>
      </c>
      <c r="P3419" s="12">
        <v>891</v>
      </c>
      <c r="Q3419" s="12" t="s">
        <v>6</v>
      </c>
      <c r="R3419">
        <v>3418</v>
      </c>
    </row>
    <row r="3420" spans="1:18" ht="15" x14ac:dyDescent="0.45">
      <c r="A3420">
        <v>31310</v>
      </c>
      <c r="B3420">
        <v>8</v>
      </c>
      <c r="C3420">
        <v>52</v>
      </c>
      <c r="D3420">
        <v>7</v>
      </c>
      <c r="E3420">
        <v>45.5</v>
      </c>
      <c r="F3420">
        <v>10</v>
      </c>
      <c r="G3420">
        <v>64.48</v>
      </c>
      <c r="H3420">
        <v>14</v>
      </c>
      <c r="I3420">
        <v>91</v>
      </c>
      <c r="J3420">
        <v>39</v>
      </c>
      <c r="K3420">
        <v>252.98000000000002</v>
      </c>
      <c r="L3420" s="11" t="s">
        <v>11926</v>
      </c>
      <c r="M3420" s="12" t="s">
        <v>6</v>
      </c>
      <c r="N3420" s="12" t="s">
        <v>6</v>
      </c>
      <c r="O3420" s="12" t="s">
        <v>6</v>
      </c>
      <c r="P3420" s="12">
        <v>892</v>
      </c>
      <c r="Q3420" s="12" t="s">
        <v>6</v>
      </c>
      <c r="R3420">
        <v>3419</v>
      </c>
    </row>
    <row r="3421" spans="1:18" ht="15" x14ac:dyDescent="0.45">
      <c r="A3421">
        <v>28325</v>
      </c>
      <c r="B3421">
        <v>4</v>
      </c>
      <c r="C3421">
        <v>52</v>
      </c>
      <c r="D3421">
        <v>8</v>
      </c>
      <c r="E3421">
        <v>107.5</v>
      </c>
      <c r="F3421">
        <v>5</v>
      </c>
      <c r="G3421">
        <v>67.5</v>
      </c>
      <c r="H3421">
        <v>2</v>
      </c>
      <c r="I3421">
        <v>25.92</v>
      </c>
      <c r="J3421">
        <v>19</v>
      </c>
      <c r="K3421">
        <v>252.92000000000002</v>
      </c>
      <c r="L3421" s="11" t="s">
        <v>11925</v>
      </c>
      <c r="M3421" s="12" t="s">
        <v>6</v>
      </c>
      <c r="N3421" s="12" t="s">
        <v>6</v>
      </c>
      <c r="O3421" s="12">
        <v>629</v>
      </c>
      <c r="P3421" s="12" t="s">
        <v>6</v>
      </c>
      <c r="Q3421" s="12" t="s">
        <v>6</v>
      </c>
      <c r="R3421">
        <v>3420</v>
      </c>
    </row>
    <row r="3422" spans="1:18" ht="15" x14ac:dyDescent="0.45">
      <c r="A3422">
        <v>31521</v>
      </c>
      <c r="D3422">
        <v>20</v>
      </c>
      <c r="E3422">
        <v>229.05</v>
      </c>
      <c r="F3422">
        <v>1</v>
      </c>
      <c r="G3422">
        <v>11.9</v>
      </c>
      <c r="H3422">
        <v>1</v>
      </c>
      <c r="I3422">
        <v>11.9</v>
      </c>
      <c r="J3422">
        <v>22</v>
      </c>
      <c r="K3422">
        <v>252.85000000000002</v>
      </c>
      <c r="L3422" s="11" t="s">
        <v>11925</v>
      </c>
      <c r="M3422" s="12" t="s">
        <v>6</v>
      </c>
      <c r="N3422" s="12" t="s">
        <v>6</v>
      </c>
      <c r="O3422" s="12">
        <v>630</v>
      </c>
      <c r="P3422" s="12" t="s">
        <v>6</v>
      </c>
      <c r="Q3422" s="12" t="s">
        <v>6</v>
      </c>
      <c r="R3422">
        <v>3421</v>
      </c>
    </row>
    <row r="3423" spans="1:18" ht="15" x14ac:dyDescent="0.45">
      <c r="A3423">
        <v>29361</v>
      </c>
      <c r="B3423">
        <v>40</v>
      </c>
      <c r="C3423">
        <v>71.72</v>
      </c>
      <c r="D3423">
        <v>36</v>
      </c>
      <c r="E3423">
        <v>64.239999999999995</v>
      </c>
      <c r="F3423">
        <v>50</v>
      </c>
      <c r="G3423">
        <v>89.86</v>
      </c>
      <c r="H3423">
        <v>12</v>
      </c>
      <c r="I3423">
        <v>26.4</v>
      </c>
      <c r="J3423">
        <v>138</v>
      </c>
      <c r="K3423">
        <v>252.22</v>
      </c>
      <c r="L3423" s="11" t="s">
        <v>11928</v>
      </c>
      <c r="M3423" s="12" t="s">
        <v>6</v>
      </c>
      <c r="N3423" s="12">
        <v>784</v>
      </c>
      <c r="O3423" s="12" t="s">
        <v>6</v>
      </c>
      <c r="P3423" s="12" t="s">
        <v>6</v>
      </c>
      <c r="Q3423" s="12" t="s">
        <v>6</v>
      </c>
      <c r="R3423">
        <v>3422</v>
      </c>
    </row>
    <row r="3424" spans="1:18" ht="15" x14ac:dyDescent="0.45">
      <c r="A3424">
        <v>16168</v>
      </c>
      <c r="F3424">
        <v>9</v>
      </c>
      <c r="G3424">
        <v>102.58</v>
      </c>
      <c r="H3424">
        <v>13</v>
      </c>
      <c r="I3424">
        <v>149.5</v>
      </c>
      <c r="J3424">
        <v>22</v>
      </c>
      <c r="K3424">
        <v>252.07999999999998</v>
      </c>
      <c r="L3424" s="11" t="s">
        <v>11926</v>
      </c>
      <c r="M3424" s="12" t="s">
        <v>6</v>
      </c>
      <c r="N3424" s="12" t="s">
        <v>6</v>
      </c>
      <c r="O3424" s="12" t="s">
        <v>6</v>
      </c>
      <c r="P3424" s="12">
        <v>893</v>
      </c>
      <c r="Q3424" s="12" t="s">
        <v>6</v>
      </c>
      <c r="R3424">
        <v>3423</v>
      </c>
    </row>
    <row r="3425" spans="1:18" ht="15" x14ac:dyDescent="0.45">
      <c r="A3425">
        <v>12804</v>
      </c>
      <c r="B3425">
        <v>5</v>
      </c>
      <c r="C3425">
        <v>36</v>
      </c>
      <c r="D3425">
        <v>12</v>
      </c>
      <c r="E3425">
        <v>88.5</v>
      </c>
      <c r="F3425">
        <v>12</v>
      </c>
      <c r="G3425">
        <v>90</v>
      </c>
      <c r="H3425">
        <v>5</v>
      </c>
      <c r="I3425">
        <v>37.5</v>
      </c>
      <c r="J3425">
        <v>34</v>
      </c>
      <c r="K3425">
        <v>252</v>
      </c>
      <c r="L3425" s="11" t="s">
        <v>11927</v>
      </c>
      <c r="M3425" s="12" t="s">
        <v>6</v>
      </c>
      <c r="N3425" s="12" t="s">
        <v>6</v>
      </c>
      <c r="O3425" s="12" t="s">
        <v>6</v>
      </c>
      <c r="P3425" s="12" t="s">
        <v>6</v>
      </c>
      <c r="Q3425" s="12">
        <v>529</v>
      </c>
      <c r="R3425">
        <v>3424</v>
      </c>
    </row>
    <row r="3426" spans="1:18" ht="15" x14ac:dyDescent="0.45">
      <c r="A3426">
        <v>17429</v>
      </c>
      <c r="B3426">
        <v>2</v>
      </c>
      <c r="C3426">
        <v>42</v>
      </c>
      <c r="D3426">
        <v>2</v>
      </c>
      <c r="E3426">
        <v>42</v>
      </c>
      <c r="F3426">
        <v>2</v>
      </c>
      <c r="G3426">
        <v>42</v>
      </c>
      <c r="H3426">
        <v>6</v>
      </c>
      <c r="I3426">
        <v>126</v>
      </c>
      <c r="J3426">
        <v>12</v>
      </c>
      <c r="K3426">
        <v>252</v>
      </c>
      <c r="L3426" s="11" t="s">
        <v>11927</v>
      </c>
      <c r="M3426" s="12" t="s">
        <v>6</v>
      </c>
      <c r="N3426" s="12" t="s">
        <v>6</v>
      </c>
      <c r="O3426" s="12" t="s">
        <v>6</v>
      </c>
      <c r="P3426" s="12" t="s">
        <v>6</v>
      </c>
      <c r="Q3426" s="12">
        <v>530</v>
      </c>
      <c r="R3426">
        <v>3425</v>
      </c>
    </row>
    <row r="3427" spans="1:18" ht="15" x14ac:dyDescent="0.45">
      <c r="A3427">
        <v>29491</v>
      </c>
      <c r="B3427">
        <v>3</v>
      </c>
      <c r="C3427">
        <v>37.799999999999997</v>
      </c>
      <c r="D3427">
        <v>7</v>
      </c>
      <c r="E3427">
        <v>88.2</v>
      </c>
      <c r="F3427">
        <v>7</v>
      </c>
      <c r="G3427">
        <v>88.2</v>
      </c>
      <c r="H3427">
        <v>3</v>
      </c>
      <c r="I3427">
        <v>37.799999999999997</v>
      </c>
      <c r="J3427">
        <v>20</v>
      </c>
      <c r="K3427">
        <v>252</v>
      </c>
      <c r="L3427" s="11" t="s">
        <v>11928</v>
      </c>
      <c r="M3427" s="12" t="s">
        <v>6</v>
      </c>
      <c r="N3427" s="12">
        <v>785</v>
      </c>
      <c r="O3427" s="12" t="s">
        <v>6</v>
      </c>
      <c r="P3427" s="12" t="s">
        <v>6</v>
      </c>
      <c r="Q3427" s="12" t="s">
        <v>6</v>
      </c>
      <c r="R3427">
        <v>3426</v>
      </c>
    </row>
    <row r="3428" spans="1:18" ht="15" x14ac:dyDescent="0.45">
      <c r="A3428">
        <v>11830</v>
      </c>
      <c r="B3428">
        <v>27</v>
      </c>
      <c r="C3428">
        <v>56.7</v>
      </c>
      <c r="D3428">
        <v>6</v>
      </c>
      <c r="E3428">
        <v>12.6</v>
      </c>
      <c r="F3428">
        <v>68</v>
      </c>
      <c r="G3428">
        <v>147.5</v>
      </c>
      <c r="H3428">
        <v>16</v>
      </c>
      <c r="I3428">
        <v>35.020000000000003</v>
      </c>
      <c r="J3428">
        <v>117</v>
      </c>
      <c r="K3428">
        <v>251.82000000000002</v>
      </c>
      <c r="L3428" s="11" t="s">
        <v>11927</v>
      </c>
      <c r="M3428" s="12" t="s">
        <v>6</v>
      </c>
      <c r="N3428" s="12" t="s">
        <v>6</v>
      </c>
      <c r="O3428" s="12" t="s">
        <v>6</v>
      </c>
      <c r="P3428" s="12" t="s">
        <v>6</v>
      </c>
      <c r="Q3428" s="12">
        <v>531</v>
      </c>
      <c r="R3428">
        <v>3427</v>
      </c>
    </row>
    <row r="3429" spans="1:18" ht="15" x14ac:dyDescent="0.45">
      <c r="A3429">
        <v>22941</v>
      </c>
      <c r="B3429">
        <v>1</v>
      </c>
      <c r="C3429">
        <v>125.9</v>
      </c>
      <c r="H3429">
        <v>1</v>
      </c>
      <c r="I3429">
        <v>125.9</v>
      </c>
      <c r="J3429">
        <v>2</v>
      </c>
      <c r="K3429">
        <v>251.8</v>
      </c>
      <c r="L3429" s="11" t="s">
        <v>11925</v>
      </c>
      <c r="M3429" s="12" t="s">
        <v>6</v>
      </c>
      <c r="N3429" s="12" t="s">
        <v>6</v>
      </c>
      <c r="O3429" s="12">
        <v>631</v>
      </c>
      <c r="P3429" s="12" t="s">
        <v>6</v>
      </c>
      <c r="Q3429" s="12" t="s">
        <v>6</v>
      </c>
      <c r="R3429">
        <v>3428</v>
      </c>
    </row>
    <row r="3430" spans="1:18" ht="15" x14ac:dyDescent="0.45">
      <c r="A3430">
        <v>32050</v>
      </c>
      <c r="F3430">
        <v>16</v>
      </c>
      <c r="G3430">
        <v>128.80000000000001</v>
      </c>
      <c r="H3430">
        <v>15</v>
      </c>
      <c r="I3430">
        <v>123</v>
      </c>
      <c r="J3430">
        <v>31</v>
      </c>
      <c r="K3430">
        <v>251.8</v>
      </c>
      <c r="L3430" s="11" t="s">
        <v>11925</v>
      </c>
      <c r="M3430" s="12" t="s">
        <v>6</v>
      </c>
      <c r="N3430" s="12" t="s">
        <v>6</v>
      </c>
      <c r="O3430" s="12">
        <v>632</v>
      </c>
      <c r="P3430" s="12" t="s">
        <v>6</v>
      </c>
      <c r="Q3430" s="12" t="s">
        <v>6</v>
      </c>
      <c r="R3430">
        <v>3429</v>
      </c>
    </row>
    <row r="3431" spans="1:18" ht="15" x14ac:dyDescent="0.45">
      <c r="A3431">
        <v>22179</v>
      </c>
      <c r="B3431">
        <v>5</v>
      </c>
      <c r="C3431">
        <v>83</v>
      </c>
      <c r="D3431">
        <v>6</v>
      </c>
      <c r="E3431">
        <v>99.6</v>
      </c>
      <c r="F3431">
        <v>2</v>
      </c>
      <c r="G3431">
        <v>34.1</v>
      </c>
      <c r="H3431">
        <v>2</v>
      </c>
      <c r="I3431">
        <v>35</v>
      </c>
      <c r="J3431">
        <v>15</v>
      </c>
      <c r="K3431">
        <v>251.7</v>
      </c>
      <c r="L3431" s="11" t="s">
        <v>11926</v>
      </c>
      <c r="M3431" s="12" t="s">
        <v>6</v>
      </c>
      <c r="N3431" s="12" t="s">
        <v>6</v>
      </c>
      <c r="O3431" s="12" t="s">
        <v>6</v>
      </c>
      <c r="P3431" s="12">
        <v>894</v>
      </c>
      <c r="Q3431" s="12" t="s">
        <v>6</v>
      </c>
      <c r="R3431">
        <v>3430</v>
      </c>
    </row>
    <row r="3432" spans="1:18" ht="15" x14ac:dyDescent="0.45">
      <c r="A3432">
        <v>14622</v>
      </c>
      <c r="B3432">
        <v>17</v>
      </c>
      <c r="C3432">
        <v>68</v>
      </c>
      <c r="D3432">
        <v>16</v>
      </c>
      <c r="E3432">
        <v>64</v>
      </c>
      <c r="F3432">
        <v>30</v>
      </c>
      <c r="G3432">
        <v>119.68</v>
      </c>
      <c r="J3432">
        <v>63</v>
      </c>
      <c r="K3432">
        <v>251.68</v>
      </c>
      <c r="L3432" s="11" t="s">
        <v>11926</v>
      </c>
      <c r="M3432" s="12" t="s">
        <v>6</v>
      </c>
      <c r="N3432" s="12" t="s">
        <v>6</v>
      </c>
      <c r="O3432" s="12" t="s">
        <v>6</v>
      </c>
      <c r="P3432" s="12">
        <v>895</v>
      </c>
      <c r="Q3432" s="12" t="s">
        <v>6</v>
      </c>
      <c r="R3432">
        <v>3431</v>
      </c>
    </row>
    <row r="3433" spans="1:18" ht="15" x14ac:dyDescent="0.45">
      <c r="A3433">
        <v>14754</v>
      </c>
      <c r="B3433">
        <v>16</v>
      </c>
      <c r="C3433">
        <v>92.8</v>
      </c>
      <c r="F3433">
        <v>20</v>
      </c>
      <c r="G3433">
        <v>132</v>
      </c>
      <c r="H3433">
        <v>4</v>
      </c>
      <c r="I3433">
        <v>26.7</v>
      </c>
      <c r="J3433">
        <v>40</v>
      </c>
      <c r="K3433">
        <v>251.5</v>
      </c>
      <c r="L3433" s="11" t="s">
        <v>11928</v>
      </c>
      <c r="M3433" s="12" t="s">
        <v>6</v>
      </c>
      <c r="N3433" s="12">
        <v>786</v>
      </c>
      <c r="O3433" s="12" t="s">
        <v>6</v>
      </c>
      <c r="P3433" s="12" t="s">
        <v>6</v>
      </c>
      <c r="Q3433" s="12" t="s">
        <v>6</v>
      </c>
      <c r="R3433">
        <v>3432</v>
      </c>
    </row>
    <row r="3434" spans="1:18" ht="15" x14ac:dyDescent="0.45">
      <c r="A3434">
        <v>29219</v>
      </c>
      <c r="F3434">
        <v>2</v>
      </c>
      <c r="G3434">
        <v>71.8</v>
      </c>
      <c r="H3434">
        <v>5</v>
      </c>
      <c r="I3434">
        <v>179.5</v>
      </c>
      <c r="J3434">
        <v>7</v>
      </c>
      <c r="K3434">
        <v>251.3</v>
      </c>
      <c r="L3434" s="11" t="s">
        <v>11926</v>
      </c>
      <c r="M3434" s="12" t="s">
        <v>6</v>
      </c>
      <c r="N3434" s="12" t="s">
        <v>6</v>
      </c>
      <c r="O3434" s="12" t="s">
        <v>6</v>
      </c>
      <c r="P3434" s="12">
        <v>896</v>
      </c>
      <c r="Q3434" s="12" t="s">
        <v>6</v>
      </c>
      <c r="R3434">
        <v>3433</v>
      </c>
    </row>
    <row r="3435" spans="1:18" ht="15" x14ac:dyDescent="0.45">
      <c r="A3435">
        <v>29189</v>
      </c>
      <c r="B3435">
        <v>8</v>
      </c>
      <c r="C3435">
        <v>179.2</v>
      </c>
      <c r="D3435">
        <v>2</v>
      </c>
      <c r="E3435">
        <v>48</v>
      </c>
      <c r="F3435">
        <v>1</v>
      </c>
      <c r="G3435">
        <v>24</v>
      </c>
      <c r="J3435">
        <v>11</v>
      </c>
      <c r="K3435">
        <v>251.2</v>
      </c>
      <c r="L3435" s="11" t="s">
        <v>11926</v>
      </c>
      <c r="M3435" s="12" t="s">
        <v>6</v>
      </c>
      <c r="N3435" s="12" t="s">
        <v>6</v>
      </c>
      <c r="O3435" s="12" t="s">
        <v>6</v>
      </c>
      <c r="P3435" s="12">
        <v>897</v>
      </c>
      <c r="Q3435" s="12" t="s">
        <v>6</v>
      </c>
      <c r="R3435">
        <v>3434</v>
      </c>
    </row>
    <row r="3436" spans="1:18" ht="15" x14ac:dyDescent="0.45">
      <c r="A3436">
        <v>30216</v>
      </c>
      <c r="B3436">
        <v>1</v>
      </c>
      <c r="C3436">
        <v>35.9</v>
      </c>
      <c r="D3436">
        <v>1</v>
      </c>
      <c r="E3436">
        <v>35.9</v>
      </c>
      <c r="F3436">
        <v>4</v>
      </c>
      <c r="G3436">
        <v>107.6</v>
      </c>
      <c r="H3436">
        <v>2</v>
      </c>
      <c r="I3436">
        <v>71.8</v>
      </c>
      <c r="J3436">
        <v>8</v>
      </c>
      <c r="K3436">
        <v>251.2</v>
      </c>
      <c r="L3436" s="11" t="s">
        <v>11925</v>
      </c>
      <c r="M3436" s="12" t="s">
        <v>6</v>
      </c>
      <c r="N3436" s="12" t="s">
        <v>6</v>
      </c>
      <c r="O3436" s="12">
        <v>633</v>
      </c>
      <c r="P3436" s="12" t="s">
        <v>6</v>
      </c>
      <c r="Q3436" s="12" t="s">
        <v>6</v>
      </c>
      <c r="R3436">
        <v>3435</v>
      </c>
    </row>
    <row r="3437" spans="1:18" ht="15" x14ac:dyDescent="0.45">
      <c r="A3437">
        <v>16771</v>
      </c>
      <c r="B3437">
        <v>15</v>
      </c>
      <c r="C3437">
        <v>45</v>
      </c>
      <c r="D3437">
        <v>34</v>
      </c>
      <c r="E3437">
        <v>101.52</v>
      </c>
      <c r="F3437">
        <v>35</v>
      </c>
      <c r="G3437">
        <v>104.52</v>
      </c>
      <c r="J3437">
        <v>84</v>
      </c>
      <c r="K3437">
        <v>251.03999999999996</v>
      </c>
      <c r="L3437" s="11" t="s">
        <v>11926</v>
      </c>
      <c r="M3437" s="12" t="s">
        <v>6</v>
      </c>
      <c r="N3437" s="12" t="s">
        <v>6</v>
      </c>
      <c r="O3437" s="12" t="s">
        <v>6</v>
      </c>
      <c r="P3437" s="12">
        <v>898</v>
      </c>
      <c r="Q3437" s="12" t="s">
        <v>6</v>
      </c>
      <c r="R3437">
        <v>3436</v>
      </c>
    </row>
    <row r="3438" spans="1:18" ht="15" x14ac:dyDescent="0.45">
      <c r="A3438">
        <v>13471</v>
      </c>
      <c r="B3438">
        <v>5</v>
      </c>
      <c r="C3438">
        <v>114</v>
      </c>
      <c r="F3438">
        <v>1</v>
      </c>
      <c r="G3438">
        <v>22.8</v>
      </c>
      <c r="H3438">
        <v>5</v>
      </c>
      <c r="I3438">
        <v>114</v>
      </c>
      <c r="J3438">
        <v>11</v>
      </c>
      <c r="K3438">
        <v>250.8</v>
      </c>
      <c r="L3438" s="11" t="s">
        <v>11926</v>
      </c>
      <c r="M3438" s="12" t="s">
        <v>6</v>
      </c>
      <c r="N3438" s="12" t="s">
        <v>6</v>
      </c>
      <c r="O3438" s="12" t="s">
        <v>6</v>
      </c>
      <c r="P3438" s="12">
        <v>899</v>
      </c>
      <c r="Q3438" s="12" t="s">
        <v>6</v>
      </c>
      <c r="R3438">
        <v>3437</v>
      </c>
    </row>
    <row r="3439" spans="1:18" ht="15" x14ac:dyDescent="0.45">
      <c r="A3439">
        <v>27374</v>
      </c>
      <c r="B3439">
        <v>11</v>
      </c>
      <c r="C3439">
        <v>9.9</v>
      </c>
      <c r="D3439">
        <v>134</v>
      </c>
      <c r="E3439">
        <v>120.18</v>
      </c>
      <c r="F3439">
        <v>23</v>
      </c>
      <c r="G3439">
        <v>20.63</v>
      </c>
      <c r="H3439">
        <v>111</v>
      </c>
      <c r="I3439">
        <v>99.83</v>
      </c>
      <c r="J3439">
        <v>279</v>
      </c>
      <c r="K3439">
        <v>250.54000000000002</v>
      </c>
      <c r="L3439" s="11" t="s">
        <v>11928</v>
      </c>
      <c r="M3439" s="12" t="s">
        <v>6</v>
      </c>
      <c r="N3439" s="12">
        <v>787</v>
      </c>
      <c r="O3439" s="12" t="s">
        <v>6</v>
      </c>
      <c r="P3439" s="12" t="s">
        <v>6</v>
      </c>
      <c r="Q3439" s="12" t="s">
        <v>6</v>
      </c>
      <c r="R3439">
        <v>3438</v>
      </c>
    </row>
    <row r="3440" spans="1:18" ht="15" x14ac:dyDescent="0.45">
      <c r="A3440">
        <v>2027689</v>
      </c>
      <c r="B3440">
        <v>2.48</v>
      </c>
      <c r="C3440">
        <v>250.28</v>
      </c>
      <c r="J3440">
        <v>2.48</v>
      </c>
      <c r="K3440">
        <v>250.28</v>
      </c>
      <c r="L3440" s="11" t="s">
        <v>11924</v>
      </c>
      <c r="M3440" s="12">
        <v>392</v>
      </c>
      <c r="N3440" s="12" t="s">
        <v>6</v>
      </c>
      <c r="O3440" s="12" t="s">
        <v>6</v>
      </c>
      <c r="P3440" s="12" t="s">
        <v>6</v>
      </c>
      <c r="Q3440" s="12" t="s">
        <v>6</v>
      </c>
      <c r="R3440">
        <v>3439</v>
      </c>
    </row>
    <row r="3441" spans="1:18" ht="15" x14ac:dyDescent="0.45">
      <c r="A3441">
        <v>23348</v>
      </c>
      <c r="B3441">
        <v>3</v>
      </c>
      <c r="C3441">
        <v>92.27</v>
      </c>
      <c r="D3441">
        <v>3</v>
      </c>
      <c r="E3441">
        <v>94.8</v>
      </c>
      <c r="F3441">
        <v>2</v>
      </c>
      <c r="G3441">
        <v>63.2</v>
      </c>
      <c r="J3441">
        <v>8</v>
      </c>
      <c r="K3441">
        <v>250.26999999999998</v>
      </c>
      <c r="L3441" s="11" t="s">
        <v>11926</v>
      </c>
      <c r="M3441" s="12" t="s">
        <v>6</v>
      </c>
      <c r="N3441" s="12" t="s">
        <v>6</v>
      </c>
      <c r="O3441" s="12" t="s">
        <v>6</v>
      </c>
      <c r="P3441" s="12">
        <v>900</v>
      </c>
      <c r="Q3441" s="12" t="s">
        <v>6</v>
      </c>
      <c r="R3441">
        <v>3440</v>
      </c>
    </row>
    <row r="3442" spans="1:18" ht="15" x14ac:dyDescent="0.45">
      <c r="A3442">
        <v>29116</v>
      </c>
      <c r="B3442">
        <v>7</v>
      </c>
      <c r="C3442">
        <v>97.3</v>
      </c>
      <c r="D3442">
        <v>1</v>
      </c>
      <c r="E3442">
        <v>13.9</v>
      </c>
      <c r="F3442">
        <v>6</v>
      </c>
      <c r="G3442">
        <v>83.4</v>
      </c>
      <c r="H3442">
        <v>4</v>
      </c>
      <c r="I3442">
        <v>55.6</v>
      </c>
      <c r="J3442">
        <v>18</v>
      </c>
      <c r="K3442">
        <v>250.20000000000002</v>
      </c>
      <c r="L3442" s="11" t="s">
        <v>11926</v>
      </c>
      <c r="M3442" s="12" t="s">
        <v>6</v>
      </c>
      <c r="N3442" s="12" t="s">
        <v>6</v>
      </c>
      <c r="O3442" s="12" t="s">
        <v>6</v>
      </c>
      <c r="P3442" s="12">
        <v>901</v>
      </c>
      <c r="Q3442" s="12" t="s">
        <v>6</v>
      </c>
      <c r="R3442">
        <v>3441</v>
      </c>
    </row>
    <row r="3443" spans="1:18" ht="15" x14ac:dyDescent="0.45">
      <c r="A3443">
        <v>29135</v>
      </c>
      <c r="B3443">
        <v>2</v>
      </c>
      <c r="C3443">
        <v>27.8</v>
      </c>
      <c r="D3443">
        <v>4</v>
      </c>
      <c r="E3443">
        <v>55.6</v>
      </c>
      <c r="F3443">
        <v>6</v>
      </c>
      <c r="G3443">
        <v>83.4</v>
      </c>
      <c r="H3443">
        <v>6</v>
      </c>
      <c r="I3443">
        <v>83.4</v>
      </c>
      <c r="J3443">
        <v>18</v>
      </c>
      <c r="K3443">
        <v>250.20000000000002</v>
      </c>
      <c r="L3443" s="11" t="s">
        <v>11926</v>
      </c>
      <c r="M3443" s="12" t="s">
        <v>6</v>
      </c>
      <c r="N3443" s="12" t="s">
        <v>6</v>
      </c>
      <c r="O3443" s="12" t="s">
        <v>6</v>
      </c>
      <c r="P3443" s="12">
        <v>902</v>
      </c>
      <c r="Q3443" s="12" t="s">
        <v>6</v>
      </c>
      <c r="R3443">
        <v>3442</v>
      </c>
    </row>
    <row r="3444" spans="1:18" ht="15" x14ac:dyDescent="0.45">
      <c r="A3444">
        <v>28773</v>
      </c>
      <c r="B3444">
        <v>4</v>
      </c>
      <c r="C3444">
        <v>67.2</v>
      </c>
      <c r="D3444">
        <v>6</v>
      </c>
      <c r="E3444">
        <v>98.41</v>
      </c>
      <c r="F3444">
        <v>1</v>
      </c>
      <c r="G3444">
        <v>16.899999999999999</v>
      </c>
      <c r="H3444">
        <v>4</v>
      </c>
      <c r="I3444">
        <v>67.599999999999994</v>
      </c>
      <c r="J3444">
        <v>15</v>
      </c>
      <c r="K3444">
        <v>250.11</v>
      </c>
      <c r="L3444" s="11" t="s">
        <v>11926</v>
      </c>
      <c r="M3444" s="12" t="s">
        <v>6</v>
      </c>
      <c r="N3444" s="12" t="s">
        <v>6</v>
      </c>
      <c r="O3444" s="12" t="s">
        <v>6</v>
      </c>
      <c r="P3444" s="12">
        <v>903</v>
      </c>
      <c r="Q3444" s="12" t="s">
        <v>6</v>
      </c>
      <c r="R3444">
        <v>3443</v>
      </c>
    </row>
    <row r="3445" spans="1:18" ht="15" x14ac:dyDescent="0.45">
      <c r="A3445">
        <v>23200</v>
      </c>
      <c r="B3445">
        <v>1</v>
      </c>
      <c r="C3445">
        <v>24.9</v>
      </c>
      <c r="D3445">
        <v>1</v>
      </c>
      <c r="E3445">
        <v>24.9</v>
      </c>
      <c r="F3445">
        <v>7</v>
      </c>
      <c r="G3445">
        <v>174.3</v>
      </c>
      <c r="H3445">
        <v>1</v>
      </c>
      <c r="I3445">
        <v>25.9</v>
      </c>
      <c r="J3445">
        <v>10</v>
      </c>
      <c r="K3445">
        <v>250.00000000000003</v>
      </c>
      <c r="L3445" s="11" t="s">
        <v>11925</v>
      </c>
      <c r="M3445" s="12" t="s">
        <v>6</v>
      </c>
      <c r="N3445" s="12" t="s">
        <v>6</v>
      </c>
      <c r="O3445" s="12">
        <v>634</v>
      </c>
      <c r="P3445" s="12" t="s">
        <v>6</v>
      </c>
      <c r="Q3445" s="12" t="s">
        <v>6</v>
      </c>
      <c r="R3445">
        <v>3444</v>
      </c>
    </row>
    <row r="3446" spans="1:18" ht="15" x14ac:dyDescent="0.45">
      <c r="A3446">
        <v>10998</v>
      </c>
      <c r="B3446">
        <v>3</v>
      </c>
      <c r="C3446">
        <v>75</v>
      </c>
      <c r="D3446">
        <v>2</v>
      </c>
      <c r="E3446">
        <v>50</v>
      </c>
      <c r="F3446">
        <v>2</v>
      </c>
      <c r="G3446">
        <v>50</v>
      </c>
      <c r="H3446">
        <v>3</v>
      </c>
      <c r="I3446">
        <v>75</v>
      </c>
      <c r="J3446">
        <v>10</v>
      </c>
      <c r="K3446">
        <v>250</v>
      </c>
      <c r="L3446" s="11" t="s">
        <v>11927</v>
      </c>
      <c r="M3446" s="12" t="s">
        <v>6</v>
      </c>
      <c r="N3446" s="12" t="s">
        <v>6</v>
      </c>
      <c r="O3446" s="12" t="s">
        <v>6</v>
      </c>
      <c r="P3446" s="12" t="s">
        <v>6</v>
      </c>
      <c r="Q3446" s="12">
        <v>532</v>
      </c>
      <c r="R3446">
        <v>3445</v>
      </c>
    </row>
    <row r="3447" spans="1:18" ht="15" x14ac:dyDescent="0.45">
      <c r="A3447">
        <v>27294</v>
      </c>
      <c r="B3447">
        <v>1</v>
      </c>
      <c r="C3447">
        <v>62.5</v>
      </c>
      <c r="D3447">
        <v>1</v>
      </c>
      <c r="E3447">
        <v>62.5</v>
      </c>
      <c r="F3447">
        <v>2</v>
      </c>
      <c r="G3447">
        <v>125</v>
      </c>
      <c r="J3447">
        <v>4</v>
      </c>
      <c r="K3447">
        <v>250</v>
      </c>
      <c r="L3447" s="11" t="s">
        <v>11926</v>
      </c>
      <c r="M3447" s="12" t="s">
        <v>6</v>
      </c>
      <c r="N3447" s="12" t="s">
        <v>6</v>
      </c>
      <c r="O3447" s="12" t="s">
        <v>6</v>
      </c>
      <c r="P3447" s="12">
        <v>904</v>
      </c>
      <c r="Q3447" s="12" t="s">
        <v>6</v>
      </c>
      <c r="R3447">
        <v>3446</v>
      </c>
    </row>
    <row r="3448" spans="1:18" ht="15" x14ac:dyDescent="0.45">
      <c r="A3448">
        <v>28433</v>
      </c>
      <c r="B3448">
        <v>3</v>
      </c>
      <c r="C3448">
        <v>75</v>
      </c>
      <c r="D3448">
        <v>2</v>
      </c>
      <c r="E3448">
        <v>50</v>
      </c>
      <c r="F3448">
        <v>2</v>
      </c>
      <c r="G3448">
        <v>50</v>
      </c>
      <c r="H3448">
        <v>3</v>
      </c>
      <c r="I3448">
        <v>75</v>
      </c>
      <c r="J3448">
        <v>10</v>
      </c>
      <c r="K3448">
        <v>250</v>
      </c>
      <c r="L3448" s="11" t="s">
        <v>11926</v>
      </c>
      <c r="M3448" s="12" t="s">
        <v>6</v>
      </c>
      <c r="N3448" s="12" t="s">
        <v>6</v>
      </c>
      <c r="O3448" s="12" t="s">
        <v>6</v>
      </c>
      <c r="P3448" s="12">
        <v>905</v>
      </c>
      <c r="Q3448" s="12" t="s">
        <v>6</v>
      </c>
      <c r="R3448">
        <v>3447</v>
      </c>
    </row>
    <row r="3449" spans="1:18" ht="15" x14ac:dyDescent="0.45">
      <c r="A3449">
        <v>12657</v>
      </c>
      <c r="B3449">
        <v>8</v>
      </c>
      <c r="C3449">
        <v>76.8</v>
      </c>
      <c r="D3449">
        <v>6</v>
      </c>
      <c r="E3449">
        <v>57.6</v>
      </c>
      <c r="F3449">
        <v>5</v>
      </c>
      <c r="G3449">
        <v>48</v>
      </c>
      <c r="H3449">
        <v>7</v>
      </c>
      <c r="I3449">
        <v>67.2</v>
      </c>
      <c r="J3449">
        <v>26</v>
      </c>
      <c r="K3449">
        <v>249.60000000000002</v>
      </c>
      <c r="L3449" s="11" t="s">
        <v>11927</v>
      </c>
      <c r="M3449" s="12" t="s">
        <v>6</v>
      </c>
      <c r="N3449" s="12" t="s">
        <v>6</v>
      </c>
      <c r="O3449" s="12" t="s">
        <v>6</v>
      </c>
      <c r="P3449" s="12" t="s">
        <v>6</v>
      </c>
      <c r="Q3449" s="12">
        <v>533</v>
      </c>
      <c r="R3449">
        <v>3448</v>
      </c>
    </row>
    <row r="3450" spans="1:18" ht="15" x14ac:dyDescent="0.45">
      <c r="A3450">
        <v>17067</v>
      </c>
      <c r="B3450">
        <v>3</v>
      </c>
      <c r="C3450">
        <v>46.8</v>
      </c>
      <c r="D3450">
        <v>2</v>
      </c>
      <c r="E3450">
        <v>31.2</v>
      </c>
      <c r="F3450">
        <v>2</v>
      </c>
      <c r="G3450">
        <v>31.2</v>
      </c>
      <c r="H3450">
        <v>9</v>
      </c>
      <c r="I3450">
        <v>140.4</v>
      </c>
      <c r="J3450">
        <v>16</v>
      </c>
      <c r="K3450">
        <v>249.60000000000002</v>
      </c>
      <c r="L3450" s="11" t="s">
        <v>11926</v>
      </c>
      <c r="M3450" s="12" t="s">
        <v>6</v>
      </c>
      <c r="N3450" s="12" t="s">
        <v>6</v>
      </c>
      <c r="O3450" s="12" t="s">
        <v>6</v>
      </c>
      <c r="P3450" s="12">
        <v>906</v>
      </c>
      <c r="Q3450" s="12" t="s">
        <v>6</v>
      </c>
      <c r="R3450">
        <v>3449</v>
      </c>
    </row>
    <row r="3451" spans="1:18" ht="15" x14ac:dyDescent="0.45">
      <c r="A3451">
        <v>29367</v>
      </c>
      <c r="B3451">
        <v>10</v>
      </c>
      <c r="C3451">
        <v>39.36</v>
      </c>
      <c r="D3451">
        <v>17</v>
      </c>
      <c r="E3451">
        <v>68</v>
      </c>
      <c r="F3451">
        <v>18</v>
      </c>
      <c r="G3451">
        <v>71.680000000000007</v>
      </c>
      <c r="H3451">
        <v>18</v>
      </c>
      <c r="I3451">
        <v>70.400000000000006</v>
      </c>
      <c r="J3451">
        <v>63</v>
      </c>
      <c r="K3451">
        <v>249.44000000000003</v>
      </c>
      <c r="L3451" s="11" t="s">
        <v>11925</v>
      </c>
      <c r="M3451" s="12" t="s">
        <v>6</v>
      </c>
      <c r="N3451" s="12" t="s">
        <v>6</v>
      </c>
      <c r="O3451" s="12">
        <v>635</v>
      </c>
      <c r="P3451" s="12" t="s">
        <v>6</v>
      </c>
      <c r="Q3451" s="12" t="s">
        <v>6</v>
      </c>
      <c r="R3451">
        <v>3450</v>
      </c>
    </row>
    <row r="3452" spans="1:18" ht="15" x14ac:dyDescent="0.45">
      <c r="A3452">
        <v>28183</v>
      </c>
      <c r="B3452">
        <v>13</v>
      </c>
      <c r="C3452">
        <v>50.7</v>
      </c>
      <c r="D3452">
        <v>10</v>
      </c>
      <c r="E3452">
        <v>38.69</v>
      </c>
      <c r="F3452">
        <v>31</v>
      </c>
      <c r="G3452">
        <v>120.9</v>
      </c>
      <c r="H3452">
        <v>10</v>
      </c>
      <c r="I3452">
        <v>39</v>
      </c>
      <c r="J3452">
        <v>64</v>
      </c>
      <c r="K3452">
        <v>249.29000000000002</v>
      </c>
      <c r="L3452" s="11" t="s">
        <v>11926</v>
      </c>
      <c r="M3452" s="12" t="s">
        <v>6</v>
      </c>
      <c r="N3452" s="12" t="s">
        <v>6</v>
      </c>
      <c r="O3452" s="12" t="s">
        <v>6</v>
      </c>
      <c r="P3452" s="12">
        <v>907</v>
      </c>
      <c r="Q3452" s="12" t="s">
        <v>6</v>
      </c>
      <c r="R3452">
        <v>3451</v>
      </c>
    </row>
    <row r="3453" spans="1:18" ht="15" x14ac:dyDescent="0.45">
      <c r="A3453">
        <v>28536</v>
      </c>
      <c r="D3453">
        <v>4</v>
      </c>
      <c r="E3453">
        <v>59.2</v>
      </c>
      <c r="F3453">
        <v>8</v>
      </c>
      <c r="G3453">
        <v>118.4</v>
      </c>
      <c r="H3453">
        <v>5</v>
      </c>
      <c r="I3453">
        <v>71.64</v>
      </c>
      <c r="J3453">
        <v>17</v>
      </c>
      <c r="K3453">
        <v>249.24</v>
      </c>
      <c r="L3453" s="11" t="s">
        <v>11928</v>
      </c>
      <c r="M3453" s="12" t="s">
        <v>6</v>
      </c>
      <c r="N3453" s="12">
        <v>788</v>
      </c>
      <c r="O3453" s="12" t="s">
        <v>6</v>
      </c>
      <c r="P3453" s="12" t="s">
        <v>6</v>
      </c>
      <c r="Q3453" s="12" t="s">
        <v>6</v>
      </c>
      <c r="R3453">
        <v>3452</v>
      </c>
    </row>
    <row r="3454" spans="1:18" ht="15" x14ac:dyDescent="0.45">
      <c r="A3454">
        <v>30464</v>
      </c>
      <c r="B3454">
        <v>1</v>
      </c>
      <c r="C3454">
        <v>17.8</v>
      </c>
      <c r="D3454">
        <v>6</v>
      </c>
      <c r="E3454">
        <v>106.8</v>
      </c>
      <c r="F3454">
        <v>4</v>
      </c>
      <c r="G3454">
        <v>71.2</v>
      </c>
      <c r="H3454">
        <v>3</v>
      </c>
      <c r="I3454">
        <v>53.4</v>
      </c>
      <c r="J3454">
        <v>14</v>
      </c>
      <c r="K3454">
        <v>249.20000000000002</v>
      </c>
      <c r="L3454" s="11" t="s">
        <v>11928</v>
      </c>
      <c r="M3454" s="12" t="s">
        <v>6</v>
      </c>
      <c r="N3454" s="12">
        <v>789</v>
      </c>
      <c r="O3454" s="12" t="s">
        <v>6</v>
      </c>
      <c r="P3454" s="12" t="s">
        <v>6</v>
      </c>
      <c r="Q3454" s="12" t="s">
        <v>6</v>
      </c>
      <c r="R3454">
        <v>3453</v>
      </c>
    </row>
    <row r="3455" spans="1:18" ht="15" x14ac:dyDescent="0.45">
      <c r="A3455">
        <v>12120</v>
      </c>
      <c r="F3455">
        <v>6</v>
      </c>
      <c r="G3455">
        <v>125.4</v>
      </c>
      <c r="H3455">
        <v>6</v>
      </c>
      <c r="I3455">
        <v>123.73</v>
      </c>
      <c r="J3455">
        <v>12</v>
      </c>
      <c r="K3455">
        <v>249.13</v>
      </c>
      <c r="L3455" s="11" t="s">
        <v>11928</v>
      </c>
      <c r="M3455" s="12" t="s">
        <v>6</v>
      </c>
      <c r="N3455" s="12">
        <v>790</v>
      </c>
      <c r="O3455" s="12" t="s">
        <v>6</v>
      </c>
      <c r="P3455" s="12" t="s">
        <v>6</v>
      </c>
      <c r="Q3455" s="12" t="s">
        <v>6</v>
      </c>
      <c r="R3455">
        <v>3454</v>
      </c>
    </row>
    <row r="3456" spans="1:18" ht="15" x14ac:dyDescent="0.45">
      <c r="A3456">
        <v>31813</v>
      </c>
      <c r="F3456">
        <v>9</v>
      </c>
      <c r="G3456">
        <v>188.1</v>
      </c>
      <c r="H3456">
        <v>3</v>
      </c>
      <c r="I3456">
        <v>61.03</v>
      </c>
      <c r="J3456">
        <v>12</v>
      </c>
      <c r="K3456">
        <v>249.13</v>
      </c>
      <c r="L3456" s="11" t="s">
        <v>11926</v>
      </c>
      <c r="M3456" s="12" t="s">
        <v>6</v>
      </c>
      <c r="N3456" s="12" t="s">
        <v>6</v>
      </c>
      <c r="O3456" s="12" t="s">
        <v>6</v>
      </c>
      <c r="P3456" s="12">
        <v>908</v>
      </c>
      <c r="Q3456" s="12" t="s">
        <v>6</v>
      </c>
      <c r="R3456">
        <v>3455</v>
      </c>
    </row>
    <row r="3457" spans="1:18" ht="15" x14ac:dyDescent="0.45">
      <c r="A3457">
        <v>31626</v>
      </c>
      <c r="D3457">
        <v>8</v>
      </c>
      <c r="E3457">
        <v>39.200000000000003</v>
      </c>
      <c r="F3457">
        <v>17</v>
      </c>
      <c r="G3457">
        <v>82.91</v>
      </c>
      <c r="H3457">
        <v>26</v>
      </c>
      <c r="I3457">
        <v>126.62</v>
      </c>
      <c r="J3457">
        <v>51</v>
      </c>
      <c r="K3457">
        <v>248.73000000000002</v>
      </c>
      <c r="L3457" s="11" t="s">
        <v>11926</v>
      </c>
      <c r="M3457" s="12" t="s">
        <v>6</v>
      </c>
      <c r="N3457" s="12" t="s">
        <v>6</v>
      </c>
      <c r="O3457" s="12" t="s">
        <v>6</v>
      </c>
      <c r="P3457" s="12">
        <v>909</v>
      </c>
      <c r="Q3457" s="12" t="s">
        <v>6</v>
      </c>
      <c r="R3457">
        <v>3456</v>
      </c>
    </row>
    <row r="3458" spans="1:18" ht="15" x14ac:dyDescent="0.45">
      <c r="A3458">
        <v>29739</v>
      </c>
      <c r="B3458">
        <v>6</v>
      </c>
      <c r="C3458">
        <v>53.4</v>
      </c>
      <c r="D3458">
        <v>3</v>
      </c>
      <c r="E3458">
        <v>27.7</v>
      </c>
      <c r="F3458">
        <v>12</v>
      </c>
      <c r="G3458">
        <v>118.01</v>
      </c>
      <c r="H3458">
        <v>5</v>
      </c>
      <c r="I3458">
        <v>49.5</v>
      </c>
      <c r="J3458">
        <v>26</v>
      </c>
      <c r="K3458">
        <v>248.61</v>
      </c>
      <c r="L3458" s="11" t="s">
        <v>11925</v>
      </c>
      <c r="M3458" s="12" t="s">
        <v>6</v>
      </c>
      <c r="N3458" s="12" t="s">
        <v>6</v>
      </c>
      <c r="O3458" s="12">
        <v>636</v>
      </c>
      <c r="P3458" s="12" t="s">
        <v>6</v>
      </c>
      <c r="Q3458" s="12" t="s">
        <v>6</v>
      </c>
      <c r="R3458">
        <v>3457</v>
      </c>
    </row>
    <row r="3459" spans="1:18" ht="15" x14ac:dyDescent="0.45">
      <c r="A3459">
        <v>18591</v>
      </c>
      <c r="B3459">
        <v>25</v>
      </c>
      <c r="C3459">
        <v>62.5</v>
      </c>
      <c r="D3459">
        <v>32</v>
      </c>
      <c r="E3459">
        <v>79.400000000000006</v>
      </c>
      <c r="F3459">
        <v>27</v>
      </c>
      <c r="G3459">
        <v>66.900000000000006</v>
      </c>
      <c r="H3459">
        <v>16</v>
      </c>
      <c r="I3459">
        <v>39.799999999999997</v>
      </c>
      <c r="J3459">
        <v>100</v>
      </c>
      <c r="K3459">
        <v>248.60000000000002</v>
      </c>
      <c r="L3459" s="11" t="s">
        <v>11927</v>
      </c>
      <c r="M3459" s="12" t="s">
        <v>6</v>
      </c>
      <c r="N3459" s="12" t="s">
        <v>6</v>
      </c>
      <c r="O3459" s="12" t="s">
        <v>6</v>
      </c>
      <c r="P3459" s="12" t="s">
        <v>6</v>
      </c>
      <c r="Q3459" s="12">
        <v>534</v>
      </c>
      <c r="R3459">
        <v>3458</v>
      </c>
    </row>
    <row r="3460" spans="1:18" ht="15" x14ac:dyDescent="0.45">
      <c r="A3460">
        <v>30124</v>
      </c>
      <c r="B3460">
        <v>2</v>
      </c>
      <c r="C3460">
        <v>71.8</v>
      </c>
      <c r="D3460">
        <v>3</v>
      </c>
      <c r="E3460">
        <v>107.7</v>
      </c>
      <c r="F3460">
        <v>1</v>
      </c>
      <c r="G3460">
        <v>35.9</v>
      </c>
      <c r="H3460">
        <v>1</v>
      </c>
      <c r="I3460">
        <v>33.03</v>
      </c>
      <c r="J3460">
        <v>7</v>
      </c>
      <c r="K3460">
        <v>248.43</v>
      </c>
      <c r="L3460" s="11" t="s">
        <v>11925</v>
      </c>
      <c r="M3460" s="12" t="s">
        <v>6</v>
      </c>
      <c r="N3460" s="12" t="s">
        <v>6</v>
      </c>
      <c r="O3460" s="12">
        <v>637</v>
      </c>
      <c r="P3460" s="12" t="s">
        <v>6</v>
      </c>
      <c r="Q3460" s="12" t="s">
        <v>6</v>
      </c>
      <c r="R3460">
        <v>3459</v>
      </c>
    </row>
    <row r="3461" spans="1:18" ht="15" x14ac:dyDescent="0.45">
      <c r="A3461">
        <v>31473</v>
      </c>
      <c r="B3461">
        <v>1</v>
      </c>
      <c r="C3461">
        <v>15.6</v>
      </c>
      <c r="D3461">
        <v>7</v>
      </c>
      <c r="E3461">
        <v>107.95</v>
      </c>
      <c r="F3461">
        <v>5</v>
      </c>
      <c r="G3461">
        <v>78</v>
      </c>
      <c r="H3461">
        <v>3</v>
      </c>
      <c r="I3461">
        <v>46.8</v>
      </c>
      <c r="J3461">
        <v>16</v>
      </c>
      <c r="K3461">
        <v>248.35000000000002</v>
      </c>
      <c r="L3461" s="11" t="s">
        <v>11926</v>
      </c>
      <c r="M3461" s="12" t="s">
        <v>6</v>
      </c>
      <c r="N3461" s="12" t="s">
        <v>6</v>
      </c>
      <c r="O3461" s="12" t="s">
        <v>6</v>
      </c>
      <c r="P3461" s="12">
        <v>910</v>
      </c>
      <c r="Q3461" s="12" t="s">
        <v>6</v>
      </c>
      <c r="R3461">
        <v>3460</v>
      </c>
    </row>
    <row r="3462" spans="1:18" ht="15" x14ac:dyDescent="0.45">
      <c r="A3462">
        <v>2027815</v>
      </c>
      <c r="B3462">
        <v>13.38</v>
      </c>
      <c r="C3462">
        <v>98.85</v>
      </c>
      <c r="D3462">
        <v>5.92</v>
      </c>
      <c r="E3462">
        <v>43.76</v>
      </c>
      <c r="F3462">
        <v>7.03</v>
      </c>
      <c r="G3462">
        <v>51.97</v>
      </c>
      <c r="H3462">
        <v>7.29</v>
      </c>
      <c r="I3462">
        <v>53.77</v>
      </c>
      <c r="J3462">
        <v>33.620000000000005</v>
      </c>
      <c r="K3462">
        <v>248.35</v>
      </c>
      <c r="L3462" s="11" t="s">
        <v>11927</v>
      </c>
      <c r="M3462" s="12" t="s">
        <v>6</v>
      </c>
      <c r="N3462" s="12" t="s">
        <v>6</v>
      </c>
      <c r="O3462" s="12" t="s">
        <v>6</v>
      </c>
      <c r="P3462" s="12" t="s">
        <v>6</v>
      </c>
      <c r="Q3462" s="12">
        <v>535</v>
      </c>
      <c r="R3462">
        <v>3461</v>
      </c>
    </row>
    <row r="3463" spans="1:18" ht="15" x14ac:dyDescent="0.45">
      <c r="A3463">
        <v>29010</v>
      </c>
      <c r="B3463">
        <v>8</v>
      </c>
      <c r="C3463">
        <v>12</v>
      </c>
      <c r="D3463">
        <v>44</v>
      </c>
      <c r="E3463">
        <v>65.52</v>
      </c>
      <c r="F3463">
        <v>67</v>
      </c>
      <c r="G3463">
        <v>99.42</v>
      </c>
      <c r="H3463">
        <v>48</v>
      </c>
      <c r="I3463">
        <v>71.400000000000006</v>
      </c>
      <c r="J3463">
        <v>167</v>
      </c>
      <c r="K3463">
        <v>248.34</v>
      </c>
      <c r="L3463" s="11" t="s">
        <v>11927</v>
      </c>
      <c r="M3463" s="12" t="s">
        <v>6</v>
      </c>
      <c r="N3463" s="12" t="s">
        <v>6</v>
      </c>
      <c r="O3463" s="12" t="s">
        <v>6</v>
      </c>
      <c r="P3463" s="12" t="s">
        <v>6</v>
      </c>
      <c r="Q3463" s="12">
        <v>536</v>
      </c>
      <c r="R3463">
        <v>3462</v>
      </c>
    </row>
    <row r="3464" spans="1:18" ht="15" x14ac:dyDescent="0.45">
      <c r="A3464">
        <v>13801</v>
      </c>
      <c r="B3464">
        <v>4</v>
      </c>
      <c r="C3464">
        <v>56.84</v>
      </c>
      <c r="D3464">
        <v>2</v>
      </c>
      <c r="E3464">
        <v>27.84</v>
      </c>
      <c r="F3464">
        <v>6</v>
      </c>
      <c r="G3464">
        <v>87</v>
      </c>
      <c r="H3464">
        <v>5</v>
      </c>
      <c r="I3464">
        <v>76.5</v>
      </c>
      <c r="J3464">
        <v>17</v>
      </c>
      <c r="K3464">
        <v>248.18</v>
      </c>
      <c r="L3464" s="11" t="s">
        <v>11926</v>
      </c>
      <c r="M3464" s="12" t="s">
        <v>6</v>
      </c>
      <c r="N3464" s="12" t="s">
        <v>6</v>
      </c>
      <c r="O3464" s="12" t="s">
        <v>6</v>
      </c>
      <c r="P3464" s="12">
        <v>911</v>
      </c>
      <c r="Q3464" s="12" t="s">
        <v>6</v>
      </c>
      <c r="R3464">
        <v>3463</v>
      </c>
    </row>
    <row r="3465" spans="1:18" ht="15" x14ac:dyDescent="0.45">
      <c r="A3465">
        <v>31204</v>
      </c>
      <c r="B3465">
        <v>49</v>
      </c>
      <c r="C3465">
        <v>43.82</v>
      </c>
      <c r="D3465">
        <v>121</v>
      </c>
      <c r="E3465">
        <v>108.34</v>
      </c>
      <c r="F3465">
        <v>103</v>
      </c>
      <c r="G3465">
        <v>92.35</v>
      </c>
      <c r="H3465">
        <v>4</v>
      </c>
      <c r="I3465">
        <v>3.53</v>
      </c>
      <c r="J3465">
        <v>277</v>
      </c>
      <c r="K3465">
        <v>248.04</v>
      </c>
      <c r="L3465" s="11" t="s">
        <v>11928</v>
      </c>
      <c r="M3465" s="12" t="s">
        <v>6</v>
      </c>
      <c r="N3465" s="12">
        <v>791</v>
      </c>
      <c r="O3465" s="12" t="s">
        <v>6</v>
      </c>
      <c r="P3465" s="12" t="s">
        <v>6</v>
      </c>
      <c r="Q3465" s="12" t="s">
        <v>6</v>
      </c>
      <c r="R3465">
        <v>3464</v>
      </c>
    </row>
    <row r="3466" spans="1:18" ht="15" x14ac:dyDescent="0.45">
      <c r="A3466">
        <v>31370</v>
      </c>
      <c r="B3466">
        <v>13</v>
      </c>
      <c r="C3466">
        <v>45.22</v>
      </c>
      <c r="D3466">
        <v>24</v>
      </c>
      <c r="E3466">
        <v>84</v>
      </c>
      <c r="F3466">
        <v>26</v>
      </c>
      <c r="G3466">
        <v>91</v>
      </c>
      <c r="H3466">
        <v>8</v>
      </c>
      <c r="I3466">
        <v>27.72</v>
      </c>
      <c r="J3466">
        <v>71</v>
      </c>
      <c r="K3466">
        <v>247.94</v>
      </c>
      <c r="L3466" s="11" t="s">
        <v>11926</v>
      </c>
      <c r="M3466" s="12" t="s">
        <v>6</v>
      </c>
      <c r="N3466" s="12" t="s">
        <v>6</v>
      </c>
      <c r="O3466" s="12" t="s">
        <v>6</v>
      </c>
      <c r="P3466" s="12">
        <v>912</v>
      </c>
      <c r="Q3466" s="12" t="s">
        <v>6</v>
      </c>
      <c r="R3466">
        <v>3465</v>
      </c>
    </row>
    <row r="3467" spans="1:18" ht="15" x14ac:dyDescent="0.45">
      <c r="A3467">
        <v>10207</v>
      </c>
      <c r="B3467">
        <v>21</v>
      </c>
      <c r="C3467">
        <v>67.2</v>
      </c>
      <c r="D3467">
        <v>35</v>
      </c>
      <c r="E3467">
        <v>110.18</v>
      </c>
      <c r="F3467">
        <v>2</v>
      </c>
      <c r="G3467">
        <v>6.4</v>
      </c>
      <c r="H3467">
        <v>20</v>
      </c>
      <c r="I3467">
        <v>64</v>
      </c>
      <c r="J3467">
        <v>78</v>
      </c>
      <c r="K3467">
        <v>247.78</v>
      </c>
      <c r="L3467" s="11" t="s">
        <v>11927</v>
      </c>
      <c r="M3467" s="12" t="s">
        <v>6</v>
      </c>
      <c r="N3467" s="12" t="s">
        <v>6</v>
      </c>
      <c r="O3467" s="12" t="s">
        <v>6</v>
      </c>
      <c r="P3467" s="12" t="s">
        <v>6</v>
      </c>
      <c r="Q3467" s="12">
        <v>537</v>
      </c>
      <c r="R3467">
        <v>3466</v>
      </c>
    </row>
    <row r="3468" spans="1:18" ht="15" x14ac:dyDescent="0.45">
      <c r="A3468">
        <v>29410</v>
      </c>
      <c r="D3468">
        <v>9</v>
      </c>
      <c r="E3468">
        <v>158.78</v>
      </c>
      <c r="F3468">
        <v>3</v>
      </c>
      <c r="G3468">
        <v>53.4</v>
      </c>
      <c r="H3468">
        <v>2</v>
      </c>
      <c r="I3468">
        <v>35.6</v>
      </c>
      <c r="J3468">
        <v>14</v>
      </c>
      <c r="K3468">
        <v>247.78</v>
      </c>
      <c r="L3468" s="11" t="s">
        <v>6</v>
      </c>
      <c r="M3468" s="12" t="s">
        <v>6</v>
      </c>
      <c r="N3468" s="12" t="s">
        <v>6</v>
      </c>
      <c r="O3468" s="12" t="s">
        <v>6</v>
      </c>
      <c r="P3468" s="12" t="s">
        <v>6</v>
      </c>
      <c r="Q3468" s="12" t="s">
        <v>6</v>
      </c>
      <c r="R3468">
        <v>3467</v>
      </c>
    </row>
    <row r="3469" spans="1:18" ht="15" x14ac:dyDescent="0.45">
      <c r="A3469">
        <v>17676</v>
      </c>
      <c r="B3469">
        <v>1</v>
      </c>
      <c r="C3469">
        <v>49.5</v>
      </c>
      <c r="F3469">
        <v>2</v>
      </c>
      <c r="G3469">
        <v>99</v>
      </c>
      <c r="H3469">
        <v>2</v>
      </c>
      <c r="I3469">
        <v>99</v>
      </c>
      <c r="J3469">
        <v>5</v>
      </c>
      <c r="K3469">
        <v>247.5</v>
      </c>
      <c r="L3469" s="11" t="s">
        <v>11926</v>
      </c>
      <c r="M3469" s="12" t="s">
        <v>6</v>
      </c>
      <c r="N3469" s="12" t="s">
        <v>6</v>
      </c>
      <c r="O3469" s="12" t="s">
        <v>6</v>
      </c>
      <c r="P3469" s="12">
        <v>913</v>
      </c>
      <c r="Q3469" s="12" t="s">
        <v>6</v>
      </c>
      <c r="R3469">
        <v>3468</v>
      </c>
    </row>
    <row r="3470" spans="1:18" ht="15" x14ac:dyDescent="0.45">
      <c r="A3470">
        <v>17817</v>
      </c>
      <c r="B3470">
        <v>10</v>
      </c>
      <c r="C3470">
        <v>99</v>
      </c>
      <c r="D3470">
        <v>9</v>
      </c>
      <c r="E3470">
        <v>89.1</v>
      </c>
      <c r="F3470">
        <v>5</v>
      </c>
      <c r="G3470">
        <v>49.5</v>
      </c>
      <c r="H3470">
        <v>1</v>
      </c>
      <c r="I3470">
        <v>9.9</v>
      </c>
      <c r="J3470">
        <v>25</v>
      </c>
      <c r="K3470">
        <v>247.5</v>
      </c>
      <c r="L3470" s="11" t="s">
        <v>11928</v>
      </c>
      <c r="M3470" s="12" t="s">
        <v>6</v>
      </c>
      <c r="N3470" s="12">
        <v>792</v>
      </c>
      <c r="O3470" s="12" t="s">
        <v>6</v>
      </c>
      <c r="P3470" s="12" t="s">
        <v>6</v>
      </c>
      <c r="Q3470" s="12" t="s">
        <v>6</v>
      </c>
      <c r="R3470">
        <v>3469</v>
      </c>
    </row>
    <row r="3471" spans="1:18" ht="15" x14ac:dyDescent="0.45">
      <c r="A3471">
        <v>30565</v>
      </c>
      <c r="F3471">
        <v>13</v>
      </c>
      <c r="G3471">
        <v>128.69999999999999</v>
      </c>
      <c r="H3471">
        <v>12</v>
      </c>
      <c r="I3471">
        <v>118.8</v>
      </c>
      <c r="J3471">
        <v>25</v>
      </c>
      <c r="K3471">
        <v>247.5</v>
      </c>
      <c r="L3471" s="11" t="s">
        <v>11926</v>
      </c>
      <c r="M3471" s="12" t="s">
        <v>6</v>
      </c>
      <c r="N3471" s="12" t="s">
        <v>6</v>
      </c>
      <c r="O3471" s="12" t="s">
        <v>6</v>
      </c>
      <c r="P3471" s="12">
        <v>914</v>
      </c>
      <c r="Q3471" s="12" t="s">
        <v>6</v>
      </c>
      <c r="R3471">
        <v>3470</v>
      </c>
    </row>
    <row r="3472" spans="1:18" ht="15" x14ac:dyDescent="0.45">
      <c r="A3472">
        <v>32044</v>
      </c>
      <c r="F3472">
        <v>1</v>
      </c>
      <c r="G3472">
        <v>9.9</v>
      </c>
      <c r="H3472">
        <v>24</v>
      </c>
      <c r="I3472">
        <v>237.6</v>
      </c>
      <c r="J3472">
        <v>25</v>
      </c>
      <c r="K3472">
        <v>247.5</v>
      </c>
      <c r="L3472" s="11" t="s">
        <v>11925</v>
      </c>
      <c r="M3472" s="12" t="s">
        <v>6</v>
      </c>
      <c r="N3472" s="12" t="s">
        <v>6</v>
      </c>
      <c r="O3472" s="12">
        <v>638</v>
      </c>
      <c r="P3472" s="12" t="s">
        <v>6</v>
      </c>
      <c r="Q3472" s="12" t="s">
        <v>6</v>
      </c>
      <c r="R3472">
        <v>3471</v>
      </c>
    </row>
    <row r="3473" spans="1:18" ht="15" x14ac:dyDescent="0.45">
      <c r="A3473">
        <v>10295</v>
      </c>
      <c r="B3473">
        <v>20</v>
      </c>
      <c r="C3473">
        <v>87.48</v>
      </c>
      <c r="D3473">
        <v>6</v>
      </c>
      <c r="E3473">
        <v>27</v>
      </c>
      <c r="F3473">
        <v>11</v>
      </c>
      <c r="G3473">
        <v>47.34</v>
      </c>
      <c r="H3473">
        <v>18</v>
      </c>
      <c r="I3473">
        <v>85.64</v>
      </c>
      <c r="J3473">
        <v>55</v>
      </c>
      <c r="K3473">
        <v>247.45999999999998</v>
      </c>
      <c r="L3473" s="11" t="s">
        <v>11927</v>
      </c>
      <c r="M3473" s="12" t="s">
        <v>6</v>
      </c>
      <c r="N3473" s="12" t="s">
        <v>6</v>
      </c>
      <c r="O3473" s="12" t="s">
        <v>6</v>
      </c>
      <c r="P3473" s="12" t="s">
        <v>6</v>
      </c>
      <c r="Q3473" s="12">
        <v>538</v>
      </c>
      <c r="R3473">
        <v>3472</v>
      </c>
    </row>
    <row r="3474" spans="1:18" ht="15" x14ac:dyDescent="0.45">
      <c r="A3474">
        <v>11869</v>
      </c>
      <c r="D3474">
        <v>15</v>
      </c>
      <c r="E3474">
        <v>55.2</v>
      </c>
      <c r="F3474">
        <v>25</v>
      </c>
      <c r="G3474">
        <v>94.1</v>
      </c>
      <c r="H3474">
        <v>26</v>
      </c>
      <c r="I3474">
        <v>97.9</v>
      </c>
      <c r="J3474">
        <v>66</v>
      </c>
      <c r="K3474">
        <v>247.20000000000002</v>
      </c>
      <c r="L3474" s="11" t="s">
        <v>11927</v>
      </c>
      <c r="M3474" s="12" t="s">
        <v>6</v>
      </c>
      <c r="N3474" s="12" t="s">
        <v>6</v>
      </c>
      <c r="O3474" s="12" t="s">
        <v>6</v>
      </c>
      <c r="P3474" s="12" t="s">
        <v>6</v>
      </c>
      <c r="Q3474" s="12">
        <v>539</v>
      </c>
      <c r="R3474">
        <v>3473</v>
      </c>
    </row>
    <row r="3475" spans="1:18" ht="15" x14ac:dyDescent="0.45">
      <c r="A3475">
        <v>23475</v>
      </c>
      <c r="B3475">
        <v>20</v>
      </c>
      <c r="C3475">
        <v>76</v>
      </c>
      <c r="D3475">
        <v>21</v>
      </c>
      <c r="E3475">
        <v>79.8</v>
      </c>
      <c r="F3475">
        <v>3</v>
      </c>
      <c r="G3475">
        <v>11.4</v>
      </c>
      <c r="H3475">
        <v>21</v>
      </c>
      <c r="I3475">
        <v>79.8</v>
      </c>
      <c r="J3475">
        <v>65</v>
      </c>
      <c r="K3475">
        <v>247</v>
      </c>
      <c r="L3475" s="11" t="s">
        <v>11924</v>
      </c>
      <c r="M3475" s="12">
        <v>393</v>
      </c>
      <c r="N3475" s="12" t="s">
        <v>6</v>
      </c>
      <c r="O3475" s="12" t="s">
        <v>6</v>
      </c>
      <c r="P3475" s="12" t="s">
        <v>6</v>
      </c>
      <c r="Q3475" s="12" t="s">
        <v>6</v>
      </c>
      <c r="R3475">
        <v>3474</v>
      </c>
    </row>
    <row r="3476" spans="1:18" ht="15" x14ac:dyDescent="0.45">
      <c r="A3476">
        <v>15708</v>
      </c>
      <c r="B3476">
        <v>8</v>
      </c>
      <c r="C3476">
        <v>79.2</v>
      </c>
      <c r="D3476">
        <v>3</v>
      </c>
      <c r="E3476">
        <v>29.7</v>
      </c>
      <c r="F3476">
        <v>4</v>
      </c>
      <c r="G3476">
        <v>38.81</v>
      </c>
      <c r="H3476">
        <v>10</v>
      </c>
      <c r="I3476">
        <v>99</v>
      </c>
      <c r="J3476">
        <v>25</v>
      </c>
      <c r="K3476">
        <v>246.71</v>
      </c>
      <c r="L3476" s="11" t="s">
        <v>11926</v>
      </c>
      <c r="M3476" s="12" t="s">
        <v>6</v>
      </c>
      <c r="N3476" s="12" t="s">
        <v>6</v>
      </c>
      <c r="O3476" s="12" t="s">
        <v>6</v>
      </c>
      <c r="P3476" s="12">
        <v>915</v>
      </c>
      <c r="Q3476" s="12" t="s">
        <v>6</v>
      </c>
      <c r="R3476">
        <v>3475</v>
      </c>
    </row>
    <row r="3477" spans="1:18" ht="15" x14ac:dyDescent="0.45">
      <c r="A3477">
        <v>16687</v>
      </c>
      <c r="B3477">
        <v>1</v>
      </c>
      <c r="C3477">
        <v>25.4</v>
      </c>
      <c r="D3477">
        <v>2</v>
      </c>
      <c r="E3477">
        <v>55.8</v>
      </c>
      <c r="F3477">
        <v>3</v>
      </c>
      <c r="G3477">
        <v>83.7</v>
      </c>
      <c r="H3477">
        <v>3</v>
      </c>
      <c r="I3477">
        <v>81.7</v>
      </c>
      <c r="J3477">
        <v>9</v>
      </c>
      <c r="K3477">
        <v>246.59999999999997</v>
      </c>
      <c r="L3477" s="11" t="s">
        <v>11925</v>
      </c>
      <c r="M3477" s="12" t="s">
        <v>6</v>
      </c>
      <c r="N3477" s="12" t="s">
        <v>6</v>
      </c>
      <c r="O3477" s="12">
        <v>639</v>
      </c>
      <c r="P3477" s="12" t="s">
        <v>6</v>
      </c>
      <c r="Q3477" s="12" t="s">
        <v>6</v>
      </c>
      <c r="R3477">
        <v>3476</v>
      </c>
    </row>
    <row r="3478" spans="1:18" ht="15" x14ac:dyDescent="0.45">
      <c r="A3478">
        <v>28677</v>
      </c>
      <c r="B3478">
        <v>18</v>
      </c>
      <c r="C3478">
        <v>69.27</v>
      </c>
      <c r="D3478">
        <v>12</v>
      </c>
      <c r="E3478">
        <v>46.18</v>
      </c>
      <c r="F3478">
        <v>12</v>
      </c>
      <c r="G3478">
        <v>45.87</v>
      </c>
      <c r="H3478">
        <v>22</v>
      </c>
      <c r="I3478">
        <v>85.18</v>
      </c>
      <c r="J3478">
        <v>64</v>
      </c>
      <c r="K3478">
        <v>246.5</v>
      </c>
      <c r="L3478" s="11" t="s">
        <v>11925</v>
      </c>
      <c r="M3478" s="12" t="s">
        <v>6</v>
      </c>
      <c r="N3478" s="12" t="s">
        <v>6</v>
      </c>
      <c r="O3478" s="12">
        <v>640</v>
      </c>
      <c r="P3478" s="12" t="s">
        <v>6</v>
      </c>
      <c r="Q3478" s="12" t="s">
        <v>6</v>
      </c>
      <c r="R3478">
        <v>3477</v>
      </c>
    </row>
    <row r="3479" spans="1:18" ht="15" x14ac:dyDescent="0.45">
      <c r="A3479">
        <v>23574</v>
      </c>
      <c r="B3479">
        <v>4</v>
      </c>
      <c r="C3479">
        <v>164</v>
      </c>
      <c r="D3479">
        <v>1</v>
      </c>
      <c r="E3479">
        <v>41</v>
      </c>
      <c r="F3479">
        <v>1</v>
      </c>
      <c r="G3479">
        <v>41</v>
      </c>
      <c r="J3479">
        <v>6</v>
      </c>
      <c r="K3479">
        <v>246</v>
      </c>
      <c r="L3479" s="11" t="s">
        <v>11926</v>
      </c>
      <c r="M3479" s="12" t="s">
        <v>6</v>
      </c>
      <c r="N3479" s="12" t="s">
        <v>6</v>
      </c>
      <c r="O3479" s="12" t="s">
        <v>6</v>
      </c>
      <c r="P3479" s="12">
        <v>916</v>
      </c>
      <c r="Q3479" s="12" t="s">
        <v>6</v>
      </c>
      <c r="R3479">
        <v>3478</v>
      </c>
    </row>
    <row r="3480" spans="1:18" ht="15" x14ac:dyDescent="0.45">
      <c r="A3480">
        <v>27231</v>
      </c>
      <c r="B3480">
        <v>14</v>
      </c>
      <c r="C3480">
        <v>84</v>
      </c>
      <c r="D3480">
        <v>27</v>
      </c>
      <c r="E3480">
        <v>162</v>
      </c>
      <c r="J3480">
        <v>41</v>
      </c>
      <c r="K3480">
        <v>246</v>
      </c>
      <c r="L3480" s="11" t="s">
        <v>11925</v>
      </c>
      <c r="M3480" s="12" t="s">
        <v>6</v>
      </c>
      <c r="N3480" s="12" t="s">
        <v>6</v>
      </c>
      <c r="O3480" s="12">
        <v>641</v>
      </c>
      <c r="P3480" s="12" t="s">
        <v>6</v>
      </c>
      <c r="Q3480" s="12" t="s">
        <v>6</v>
      </c>
      <c r="R3480">
        <v>3479</v>
      </c>
    </row>
    <row r="3481" spans="1:18" ht="15" x14ac:dyDescent="0.45">
      <c r="A3481">
        <v>31776</v>
      </c>
      <c r="D3481">
        <v>5</v>
      </c>
      <c r="E3481">
        <v>30</v>
      </c>
      <c r="F3481">
        <v>17</v>
      </c>
      <c r="G3481">
        <v>102</v>
      </c>
      <c r="H3481">
        <v>19</v>
      </c>
      <c r="I3481">
        <v>114</v>
      </c>
      <c r="J3481">
        <v>41</v>
      </c>
      <c r="K3481">
        <v>246</v>
      </c>
      <c r="L3481" s="11" t="s">
        <v>11926</v>
      </c>
      <c r="M3481" s="12" t="s">
        <v>6</v>
      </c>
      <c r="N3481" s="12" t="s">
        <v>6</v>
      </c>
      <c r="O3481" s="12" t="s">
        <v>6</v>
      </c>
      <c r="P3481" s="12">
        <v>917</v>
      </c>
      <c r="Q3481" s="12" t="s">
        <v>6</v>
      </c>
      <c r="R3481">
        <v>3480</v>
      </c>
    </row>
    <row r="3482" spans="1:18" ht="15" x14ac:dyDescent="0.45">
      <c r="A3482">
        <v>30251</v>
      </c>
      <c r="B3482">
        <v>2</v>
      </c>
      <c r="C3482">
        <v>163.80000000000001</v>
      </c>
      <c r="H3482">
        <v>1</v>
      </c>
      <c r="I3482">
        <v>81.900000000000006</v>
      </c>
      <c r="J3482">
        <v>3</v>
      </c>
      <c r="K3482">
        <v>245.70000000000002</v>
      </c>
      <c r="L3482" s="11" t="s">
        <v>11925</v>
      </c>
      <c r="M3482" s="12" t="s">
        <v>6</v>
      </c>
      <c r="N3482" s="12" t="s">
        <v>6</v>
      </c>
      <c r="O3482" s="12">
        <v>642</v>
      </c>
      <c r="P3482" s="12" t="s">
        <v>6</v>
      </c>
      <c r="Q3482" s="12" t="s">
        <v>6</v>
      </c>
      <c r="R3482">
        <v>3481</v>
      </c>
    </row>
    <row r="3483" spans="1:18" ht="15" x14ac:dyDescent="0.45">
      <c r="A3483">
        <v>30223</v>
      </c>
      <c r="H3483">
        <v>3</v>
      </c>
      <c r="I3483">
        <v>245.7</v>
      </c>
      <c r="J3483">
        <v>3</v>
      </c>
      <c r="K3483">
        <v>245.7</v>
      </c>
      <c r="L3483" s="11" t="s">
        <v>11925</v>
      </c>
      <c r="M3483" s="12" t="s">
        <v>6</v>
      </c>
      <c r="N3483" s="12" t="s">
        <v>6</v>
      </c>
      <c r="O3483" s="12">
        <v>643</v>
      </c>
      <c r="P3483" s="12" t="s">
        <v>6</v>
      </c>
      <c r="Q3483" s="12" t="s">
        <v>6</v>
      </c>
      <c r="R3483">
        <v>3482</v>
      </c>
    </row>
    <row r="3484" spans="1:18" ht="15" x14ac:dyDescent="0.45">
      <c r="A3484">
        <v>30260</v>
      </c>
      <c r="D3484">
        <v>3</v>
      </c>
      <c r="E3484">
        <v>245.7</v>
      </c>
      <c r="J3484">
        <v>3</v>
      </c>
      <c r="K3484">
        <v>245.7</v>
      </c>
      <c r="L3484" s="11" t="s">
        <v>11925</v>
      </c>
      <c r="M3484" s="12" t="s">
        <v>6</v>
      </c>
      <c r="N3484" s="12" t="s">
        <v>6</v>
      </c>
      <c r="O3484" s="12">
        <v>644</v>
      </c>
      <c r="P3484" s="12" t="s">
        <v>6</v>
      </c>
      <c r="Q3484" s="12" t="s">
        <v>6</v>
      </c>
      <c r="R3484">
        <v>3483</v>
      </c>
    </row>
    <row r="3485" spans="1:18" ht="15" x14ac:dyDescent="0.45">
      <c r="A3485">
        <v>31365</v>
      </c>
      <c r="B3485">
        <v>5</v>
      </c>
      <c r="C3485">
        <v>94.5</v>
      </c>
      <c r="D3485">
        <v>2</v>
      </c>
      <c r="E3485">
        <v>37.799999999999997</v>
      </c>
      <c r="F3485">
        <v>3</v>
      </c>
      <c r="G3485">
        <v>56.7</v>
      </c>
      <c r="H3485">
        <v>3</v>
      </c>
      <c r="I3485">
        <v>56.7</v>
      </c>
      <c r="J3485">
        <v>13</v>
      </c>
      <c r="K3485">
        <v>245.7</v>
      </c>
      <c r="L3485" s="11" t="s">
        <v>11926</v>
      </c>
      <c r="M3485" s="12" t="s">
        <v>6</v>
      </c>
      <c r="N3485" s="12" t="s">
        <v>6</v>
      </c>
      <c r="O3485" s="12" t="s">
        <v>6</v>
      </c>
      <c r="P3485" s="12">
        <v>918</v>
      </c>
      <c r="Q3485" s="12" t="s">
        <v>6</v>
      </c>
      <c r="R3485">
        <v>3484</v>
      </c>
    </row>
    <row r="3486" spans="1:18" ht="15" x14ac:dyDescent="0.45">
      <c r="A3486">
        <v>17089</v>
      </c>
      <c r="B3486">
        <v>19</v>
      </c>
      <c r="C3486">
        <v>125.4</v>
      </c>
      <c r="D3486">
        <v>7</v>
      </c>
      <c r="E3486">
        <v>43.2</v>
      </c>
      <c r="F3486">
        <v>8</v>
      </c>
      <c r="G3486">
        <v>47.04</v>
      </c>
      <c r="H3486">
        <v>5</v>
      </c>
      <c r="I3486">
        <v>30</v>
      </c>
      <c r="J3486">
        <v>39</v>
      </c>
      <c r="K3486">
        <v>245.64000000000001</v>
      </c>
      <c r="L3486" s="11" t="s">
        <v>11928</v>
      </c>
      <c r="M3486" s="12" t="s">
        <v>6</v>
      </c>
      <c r="N3486" s="12">
        <v>793</v>
      </c>
      <c r="O3486" s="12" t="s">
        <v>6</v>
      </c>
      <c r="P3486" s="12" t="s">
        <v>6</v>
      </c>
      <c r="Q3486" s="12" t="s">
        <v>6</v>
      </c>
      <c r="R3486">
        <v>3485</v>
      </c>
    </row>
    <row r="3487" spans="1:18" ht="15" x14ac:dyDescent="0.45">
      <c r="A3487">
        <v>23564</v>
      </c>
      <c r="B3487">
        <v>9</v>
      </c>
      <c r="C3487">
        <v>123.3</v>
      </c>
      <c r="D3487">
        <v>9</v>
      </c>
      <c r="E3487">
        <v>122.2</v>
      </c>
      <c r="J3487">
        <v>18</v>
      </c>
      <c r="K3487">
        <v>245.5</v>
      </c>
      <c r="L3487" s="11" t="s">
        <v>11926</v>
      </c>
      <c r="M3487" s="12" t="s">
        <v>6</v>
      </c>
      <c r="N3487" s="12" t="s">
        <v>6</v>
      </c>
      <c r="O3487" s="12" t="s">
        <v>6</v>
      </c>
      <c r="P3487" s="12">
        <v>919</v>
      </c>
      <c r="Q3487" s="12" t="s">
        <v>6</v>
      </c>
      <c r="R3487">
        <v>3486</v>
      </c>
    </row>
    <row r="3488" spans="1:18" ht="15" x14ac:dyDescent="0.45">
      <c r="A3488">
        <v>32049</v>
      </c>
      <c r="F3488">
        <v>20</v>
      </c>
      <c r="G3488">
        <v>150.78</v>
      </c>
      <c r="H3488">
        <v>12</v>
      </c>
      <c r="I3488">
        <v>94.5</v>
      </c>
      <c r="J3488">
        <v>32</v>
      </c>
      <c r="K3488">
        <v>245.28</v>
      </c>
      <c r="L3488" s="11" t="s">
        <v>11925</v>
      </c>
      <c r="M3488" s="12" t="s">
        <v>6</v>
      </c>
      <c r="N3488" s="12" t="s">
        <v>6</v>
      </c>
      <c r="O3488" s="12">
        <v>645</v>
      </c>
      <c r="P3488" s="12" t="s">
        <v>6</v>
      </c>
      <c r="Q3488" s="12" t="s">
        <v>6</v>
      </c>
      <c r="R3488">
        <v>3487</v>
      </c>
    </row>
    <row r="3489" spans="1:18" ht="15" x14ac:dyDescent="0.45">
      <c r="A3489">
        <v>18506</v>
      </c>
      <c r="B3489">
        <v>14</v>
      </c>
      <c r="C3489">
        <v>55.36</v>
      </c>
      <c r="F3489">
        <v>27</v>
      </c>
      <c r="G3489">
        <v>107.36</v>
      </c>
      <c r="H3489">
        <v>17</v>
      </c>
      <c r="I3489">
        <v>82.52</v>
      </c>
      <c r="J3489">
        <v>58</v>
      </c>
      <c r="K3489">
        <v>245.24</v>
      </c>
      <c r="L3489" s="11" t="s">
        <v>11926</v>
      </c>
      <c r="M3489" s="12" t="s">
        <v>6</v>
      </c>
      <c r="N3489" s="12" t="s">
        <v>6</v>
      </c>
      <c r="O3489" s="12" t="s">
        <v>6</v>
      </c>
      <c r="P3489" s="12">
        <v>920</v>
      </c>
      <c r="Q3489" s="12" t="s">
        <v>6</v>
      </c>
      <c r="R3489">
        <v>3488</v>
      </c>
    </row>
    <row r="3490" spans="1:18" ht="15" x14ac:dyDescent="0.45">
      <c r="A3490">
        <v>10922</v>
      </c>
      <c r="B3490">
        <v>5</v>
      </c>
      <c r="C3490">
        <v>64.5</v>
      </c>
      <c r="D3490">
        <v>7</v>
      </c>
      <c r="E3490">
        <v>90.3</v>
      </c>
      <c r="F3490">
        <v>5</v>
      </c>
      <c r="G3490">
        <v>64.5</v>
      </c>
      <c r="H3490">
        <v>2</v>
      </c>
      <c r="I3490">
        <v>25.8</v>
      </c>
      <c r="J3490">
        <v>19</v>
      </c>
      <c r="K3490">
        <v>245.10000000000002</v>
      </c>
      <c r="L3490" s="11" t="s">
        <v>11925</v>
      </c>
      <c r="M3490" s="12" t="s">
        <v>6</v>
      </c>
      <c r="N3490" s="12" t="s">
        <v>6</v>
      </c>
      <c r="O3490" s="12">
        <v>646</v>
      </c>
      <c r="P3490" s="12" t="s">
        <v>6</v>
      </c>
      <c r="Q3490" s="12" t="s">
        <v>6</v>
      </c>
      <c r="R3490">
        <v>3489</v>
      </c>
    </row>
    <row r="3491" spans="1:18" ht="15" x14ac:dyDescent="0.45">
      <c r="A3491">
        <v>27325</v>
      </c>
      <c r="B3491">
        <v>4</v>
      </c>
      <c r="C3491">
        <v>51.6</v>
      </c>
      <c r="D3491">
        <v>6</v>
      </c>
      <c r="E3491">
        <v>77.400000000000006</v>
      </c>
      <c r="F3491">
        <v>6</v>
      </c>
      <c r="G3491">
        <v>77.400000000000006</v>
      </c>
      <c r="H3491">
        <v>3</v>
      </c>
      <c r="I3491">
        <v>38.700000000000003</v>
      </c>
      <c r="J3491">
        <v>19</v>
      </c>
      <c r="K3491">
        <v>245.10000000000002</v>
      </c>
      <c r="L3491" s="11" t="s">
        <v>11926</v>
      </c>
      <c r="M3491" s="12" t="s">
        <v>6</v>
      </c>
      <c r="N3491" s="12" t="s">
        <v>6</v>
      </c>
      <c r="O3491" s="12" t="s">
        <v>6</v>
      </c>
      <c r="P3491" s="12">
        <v>921</v>
      </c>
      <c r="Q3491" s="12" t="s">
        <v>6</v>
      </c>
      <c r="R3491">
        <v>3490</v>
      </c>
    </row>
    <row r="3492" spans="1:18" ht="15" x14ac:dyDescent="0.45">
      <c r="A3492">
        <v>17902</v>
      </c>
      <c r="B3492">
        <v>4</v>
      </c>
      <c r="C3492">
        <v>98</v>
      </c>
      <c r="D3492">
        <v>4</v>
      </c>
      <c r="E3492">
        <v>98</v>
      </c>
      <c r="H3492">
        <v>2</v>
      </c>
      <c r="I3492">
        <v>49</v>
      </c>
      <c r="J3492">
        <v>10</v>
      </c>
      <c r="K3492">
        <v>245</v>
      </c>
      <c r="L3492" s="11" t="s">
        <v>11928</v>
      </c>
      <c r="M3492" s="12" t="s">
        <v>6</v>
      </c>
      <c r="N3492" s="12">
        <v>794</v>
      </c>
      <c r="O3492" s="12" t="s">
        <v>6</v>
      </c>
      <c r="P3492" s="12" t="s">
        <v>6</v>
      </c>
      <c r="Q3492" s="12" t="s">
        <v>6</v>
      </c>
      <c r="R3492">
        <v>3491</v>
      </c>
    </row>
    <row r="3493" spans="1:18" ht="15" x14ac:dyDescent="0.45">
      <c r="A3493">
        <v>31343</v>
      </c>
      <c r="B3493">
        <v>19</v>
      </c>
      <c r="C3493">
        <v>244.92</v>
      </c>
      <c r="J3493">
        <v>19</v>
      </c>
      <c r="K3493">
        <v>244.92</v>
      </c>
      <c r="L3493" s="11" t="s">
        <v>11926</v>
      </c>
      <c r="M3493" s="12" t="s">
        <v>6</v>
      </c>
      <c r="N3493" s="12" t="s">
        <v>6</v>
      </c>
      <c r="O3493" s="12" t="s">
        <v>6</v>
      </c>
      <c r="P3493" s="12">
        <v>922</v>
      </c>
      <c r="Q3493" s="12" t="s">
        <v>6</v>
      </c>
      <c r="R3493">
        <v>3492</v>
      </c>
    </row>
    <row r="3494" spans="1:18" ht="15" x14ac:dyDescent="0.45">
      <c r="A3494">
        <v>23635</v>
      </c>
      <c r="B3494">
        <v>7</v>
      </c>
      <c r="C3494">
        <v>57.4</v>
      </c>
      <c r="D3494">
        <v>6</v>
      </c>
      <c r="E3494">
        <v>49.2</v>
      </c>
      <c r="F3494">
        <v>9</v>
      </c>
      <c r="G3494">
        <v>73.14</v>
      </c>
      <c r="H3494">
        <v>8</v>
      </c>
      <c r="I3494">
        <v>64.94</v>
      </c>
      <c r="J3494">
        <v>30</v>
      </c>
      <c r="K3494">
        <v>244.68</v>
      </c>
      <c r="L3494" s="11" t="s">
        <v>11928</v>
      </c>
      <c r="M3494" s="12" t="s">
        <v>6</v>
      </c>
      <c r="N3494" s="12">
        <v>795</v>
      </c>
      <c r="O3494" s="12" t="s">
        <v>6</v>
      </c>
      <c r="P3494" s="12" t="s">
        <v>6</v>
      </c>
      <c r="Q3494" s="12" t="s">
        <v>6</v>
      </c>
      <c r="R3494">
        <v>3493</v>
      </c>
    </row>
    <row r="3495" spans="1:18" ht="15" x14ac:dyDescent="0.45">
      <c r="A3495">
        <v>28885</v>
      </c>
      <c r="D3495">
        <v>1</v>
      </c>
      <c r="E3495">
        <v>48.9</v>
      </c>
      <c r="F3495">
        <v>3</v>
      </c>
      <c r="G3495">
        <v>146.69999999999999</v>
      </c>
      <c r="H3495">
        <v>1</v>
      </c>
      <c r="I3495">
        <v>48.9</v>
      </c>
      <c r="J3495">
        <v>5</v>
      </c>
      <c r="K3495">
        <v>244.5</v>
      </c>
      <c r="L3495" s="11" t="s">
        <v>11925</v>
      </c>
      <c r="M3495" s="12" t="s">
        <v>6</v>
      </c>
      <c r="N3495" s="12" t="s">
        <v>6</v>
      </c>
      <c r="O3495" s="12">
        <v>647</v>
      </c>
      <c r="P3495" s="12" t="s">
        <v>6</v>
      </c>
      <c r="Q3495" s="12" t="s">
        <v>6</v>
      </c>
      <c r="R3495">
        <v>3494</v>
      </c>
    </row>
    <row r="3496" spans="1:18" ht="15" x14ac:dyDescent="0.45">
      <c r="A3496">
        <v>32090</v>
      </c>
      <c r="F3496">
        <v>2</v>
      </c>
      <c r="G3496">
        <v>97.8</v>
      </c>
      <c r="H3496">
        <v>3</v>
      </c>
      <c r="I3496">
        <v>146.69999999999999</v>
      </c>
      <c r="J3496">
        <v>5</v>
      </c>
      <c r="K3496">
        <v>244.5</v>
      </c>
      <c r="L3496" s="11" t="s">
        <v>11926</v>
      </c>
      <c r="M3496" s="12" t="s">
        <v>6</v>
      </c>
      <c r="N3496" s="12" t="s">
        <v>6</v>
      </c>
      <c r="O3496" s="12" t="s">
        <v>6</v>
      </c>
      <c r="P3496" s="12">
        <v>923</v>
      </c>
      <c r="Q3496" s="12" t="s">
        <v>6</v>
      </c>
      <c r="R3496">
        <v>3495</v>
      </c>
    </row>
    <row r="3497" spans="1:18" ht="15" x14ac:dyDescent="0.45">
      <c r="A3497">
        <v>30117</v>
      </c>
      <c r="B3497">
        <v>4</v>
      </c>
      <c r="C3497">
        <v>139.6</v>
      </c>
      <c r="F3497">
        <v>1</v>
      </c>
      <c r="G3497">
        <v>34.9</v>
      </c>
      <c r="H3497">
        <v>2</v>
      </c>
      <c r="I3497">
        <v>69.8</v>
      </c>
      <c r="J3497">
        <v>7</v>
      </c>
      <c r="K3497">
        <v>244.3</v>
      </c>
      <c r="L3497" s="11" t="s">
        <v>11925</v>
      </c>
      <c r="M3497" s="12" t="s">
        <v>6</v>
      </c>
      <c r="N3497" s="12" t="s">
        <v>6</v>
      </c>
      <c r="O3497" s="12">
        <v>648</v>
      </c>
      <c r="P3497" s="12" t="s">
        <v>6</v>
      </c>
      <c r="Q3497" s="12" t="s">
        <v>6</v>
      </c>
      <c r="R3497">
        <v>3496</v>
      </c>
    </row>
    <row r="3498" spans="1:18" ht="15" x14ac:dyDescent="0.45">
      <c r="A3498">
        <v>30143</v>
      </c>
      <c r="B3498">
        <v>4</v>
      </c>
      <c r="C3498">
        <v>28.8</v>
      </c>
      <c r="D3498">
        <v>22</v>
      </c>
      <c r="E3498">
        <v>157.82</v>
      </c>
      <c r="F3498">
        <v>8</v>
      </c>
      <c r="G3498">
        <v>57.6</v>
      </c>
      <c r="J3498">
        <v>34</v>
      </c>
      <c r="K3498">
        <v>244.22</v>
      </c>
      <c r="L3498" s="11" t="s">
        <v>11928</v>
      </c>
      <c r="M3498" s="12" t="s">
        <v>6</v>
      </c>
      <c r="N3498" s="12">
        <v>796</v>
      </c>
      <c r="O3498" s="12" t="s">
        <v>6</v>
      </c>
      <c r="P3498" s="12" t="s">
        <v>6</v>
      </c>
      <c r="Q3498" s="12" t="s">
        <v>6</v>
      </c>
      <c r="R3498">
        <v>3497</v>
      </c>
    </row>
    <row r="3499" spans="1:18" ht="15" x14ac:dyDescent="0.45">
      <c r="A3499">
        <v>29345</v>
      </c>
      <c r="B3499">
        <v>33</v>
      </c>
      <c r="C3499">
        <v>49.38</v>
      </c>
      <c r="D3499">
        <v>51</v>
      </c>
      <c r="E3499">
        <v>76.38</v>
      </c>
      <c r="F3499">
        <v>40</v>
      </c>
      <c r="G3499">
        <v>60</v>
      </c>
      <c r="H3499">
        <v>39</v>
      </c>
      <c r="I3499">
        <v>58.38</v>
      </c>
      <c r="J3499">
        <v>163</v>
      </c>
      <c r="K3499">
        <v>244.14</v>
      </c>
      <c r="L3499" s="11" t="s">
        <v>11925</v>
      </c>
      <c r="M3499" s="12" t="s">
        <v>6</v>
      </c>
      <c r="N3499" s="12" t="s">
        <v>6</v>
      </c>
      <c r="O3499" s="12">
        <v>649</v>
      </c>
      <c r="P3499" s="12" t="s">
        <v>6</v>
      </c>
      <c r="Q3499" s="12" t="s">
        <v>6</v>
      </c>
      <c r="R3499">
        <v>3498</v>
      </c>
    </row>
    <row r="3500" spans="1:18" ht="15" x14ac:dyDescent="0.45">
      <c r="A3500">
        <v>30160</v>
      </c>
      <c r="B3500">
        <v>8</v>
      </c>
      <c r="C3500">
        <v>65.56</v>
      </c>
      <c r="D3500">
        <v>16</v>
      </c>
      <c r="E3500">
        <v>136</v>
      </c>
      <c r="F3500">
        <v>5</v>
      </c>
      <c r="G3500">
        <v>42.5</v>
      </c>
      <c r="J3500">
        <v>29</v>
      </c>
      <c r="K3500">
        <v>244.06</v>
      </c>
      <c r="L3500" s="11" t="s">
        <v>11926</v>
      </c>
      <c r="M3500" s="12" t="s">
        <v>6</v>
      </c>
      <c r="N3500" s="12" t="s">
        <v>6</v>
      </c>
      <c r="O3500" s="12" t="s">
        <v>6</v>
      </c>
      <c r="P3500" s="12">
        <v>924</v>
      </c>
      <c r="Q3500" s="12" t="s">
        <v>6</v>
      </c>
      <c r="R3500">
        <v>3499</v>
      </c>
    </row>
    <row r="3501" spans="1:18" ht="15" x14ac:dyDescent="0.45">
      <c r="A3501">
        <v>23543</v>
      </c>
      <c r="B3501">
        <v>11</v>
      </c>
      <c r="C3501">
        <v>133.34</v>
      </c>
      <c r="D3501">
        <v>4</v>
      </c>
      <c r="E3501">
        <v>49.2</v>
      </c>
      <c r="F3501">
        <v>5</v>
      </c>
      <c r="G3501">
        <v>61.5</v>
      </c>
      <c r="J3501">
        <v>20</v>
      </c>
      <c r="K3501">
        <v>244.04000000000002</v>
      </c>
      <c r="L3501" s="11" t="s">
        <v>11925</v>
      </c>
      <c r="M3501" s="12" t="s">
        <v>6</v>
      </c>
      <c r="N3501" s="12" t="s">
        <v>6</v>
      </c>
      <c r="O3501" s="12">
        <v>650</v>
      </c>
      <c r="P3501" s="12" t="s">
        <v>6</v>
      </c>
      <c r="Q3501" s="12" t="s">
        <v>6</v>
      </c>
      <c r="R3501">
        <v>3500</v>
      </c>
    </row>
    <row r="3502" spans="1:18" ht="15" x14ac:dyDescent="0.45">
      <c r="A3502">
        <v>29894</v>
      </c>
      <c r="D3502">
        <v>3</v>
      </c>
      <c r="E3502">
        <v>93.15</v>
      </c>
      <c r="F3502">
        <v>2</v>
      </c>
      <c r="G3502">
        <v>63.8</v>
      </c>
      <c r="H3502">
        <v>3</v>
      </c>
      <c r="I3502">
        <v>86.7</v>
      </c>
      <c r="J3502">
        <v>8</v>
      </c>
      <c r="K3502">
        <v>243.64999999999998</v>
      </c>
      <c r="L3502" s="11" t="s">
        <v>11925</v>
      </c>
      <c r="M3502" s="12" t="s">
        <v>6</v>
      </c>
      <c r="N3502" s="12" t="s">
        <v>6</v>
      </c>
      <c r="O3502" s="12">
        <v>651</v>
      </c>
      <c r="P3502" s="12" t="s">
        <v>6</v>
      </c>
      <c r="Q3502" s="12" t="s">
        <v>6</v>
      </c>
      <c r="R3502">
        <v>3501</v>
      </c>
    </row>
    <row r="3503" spans="1:18" ht="15" x14ac:dyDescent="0.45">
      <c r="A3503">
        <v>17403</v>
      </c>
      <c r="B3503">
        <v>9</v>
      </c>
      <c r="C3503">
        <v>52.2</v>
      </c>
      <c r="D3503">
        <v>15</v>
      </c>
      <c r="E3503">
        <v>87</v>
      </c>
      <c r="F3503">
        <v>3</v>
      </c>
      <c r="G3503">
        <v>17.399999999999999</v>
      </c>
      <c r="H3503">
        <v>15</v>
      </c>
      <c r="I3503">
        <v>87</v>
      </c>
      <c r="J3503">
        <v>42</v>
      </c>
      <c r="K3503">
        <v>243.6</v>
      </c>
      <c r="L3503" s="11" t="s">
        <v>11926</v>
      </c>
      <c r="M3503" s="12" t="s">
        <v>6</v>
      </c>
      <c r="N3503" s="12" t="s">
        <v>6</v>
      </c>
      <c r="O3503" s="12" t="s">
        <v>6</v>
      </c>
      <c r="P3503" s="12">
        <v>925</v>
      </c>
      <c r="Q3503" s="12" t="s">
        <v>6</v>
      </c>
      <c r="R3503">
        <v>3502</v>
      </c>
    </row>
    <row r="3504" spans="1:18" ht="15" x14ac:dyDescent="0.45">
      <c r="A3504">
        <v>29637</v>
      </c>
      <c r="B3504">
        <v>39</v>
      </c>
      <c r="C3504">
        <v>210.54</v>
      </c>
      <c r="D3504">
        <v>1</v>
      </c>
      <c r="E3504">
        <v>5.5</v>
      </c>
      <c r="F3504">
        <v>2</v>
      </c>
      <c r="G3504">
        <v>11</v>
      </c>
      <c r="H3504">
        <v>3</v>
      </c>
      <c r="I3504">
        <v>16.5</v>
      </c>
      <c r="J3504">
        <v>45</v>
      </c>
      <c r="K3504">
        <v>243.54</v>
      </c>
      <c r="L3504" s="11" t="s">
        <v>11926</v>
      </c>
      <c r="M3504" s="12" t="s">
        <v>6</v>
      </c>
      <c r="N3504" s="12" t="s">
        <v>6</v>
      </c>
      <c r="O3504" s="12" t="s">
        <v>6</v>
      </c>
      <c r="P3504" s="12">
        <v>926</v>
      </c>
      <c r="Q3504" s="12" t="s">
        <v>6</v>
      </c>
      <c r="R3504">
        <v>3503</v>
      </c>
    </row>
    <row r="3505" spans="1:18" ht="15" x14ac:dyDescent="0.45">
      <c r="A3505">
        <v>17204</v>
      </c>
      <c r="B3505">
        <v>45</v>
      </c>
      <c r="C3505">
        <v>170.7</v>
      </c>
      <c r="D3505">
        <v>1</v>
      </c>
      <c r="E3505">
        <v>3.8</v>
      </c>
      <c r="F3505">
        <v>18</v>
      </c>
      <c r="G3505">
        <v>68.900000000000006</v>
      </c>
      <c r="J3505">
        <v>64</v>
      </c>
      <c r="K3505">
        <v>243.4</v>
      </c>
      <c r="L3505" s="11" t="s">
        <v>11927</v>
      </c>
      <c r="M3505" s="12" t="s">
        <v>6</v>
      </c>
      <c r="N3505" s="12" t="s">
        <v>6</v>
      </c>
      <c r="O3505" s="12" t="s">
        <v>6</v>
      </c>
      <c r="P3505" s="12" t="s">
        <v>6</v>
      </c>
      <c r="Q3505" s="12">
        <v>540</v>
      </c>
      <c r="R3505">
        <v>3504</v>
      </c>
    </row>
    <row r="3506" spans="1:18" ht="15" x14ac:dyDescent="0.45">
      <c r="A3506">
        <v>29898</v>
      </c>
      <c r="B3506">
        <v>8</v>
      </c>
      <c r="C3506">
        <v>108</v>
      </c>
      <c r="D3506">
        <v>5</v>
      </c>
      <c r="E3506">
        <v>67.5</v>
      </c>
      <c r="F3506">
        <v>2</v>
      </c>
      <c r="G3506">
        <v>27</v>
      </c>
      <c r="H3506">
        <v>3</v>
      </c>
      <c r="I3506">
        <v>40.5</v>
      </c>
      <c r="J3506">
        <v>18</v>
      </c>
      <c r="K3506">
        <v>243</v>
      </c>
      <c r="L3506" s="11" t="s">
        <v>11926</v>
      </c>
      <c r="M3506" s="12" t="s">
        <v>6</v>
      </c>
      <c r="N3506" s="12" t="s">
        <v>6</v>
      </c>
      <c r="O3506" s="12" t="s">
        <v>6</v>
      </c>
      <c r="P3506" s="12">
        <v>927</v>
      </c>
      <c r="Q3506" s="12" t="s">
        <v>6</v>
      </c>
      <c r="R3506">
        <v>3505</v>
      </c>
    </row>
    <row r="3507" spans="1:18" ht="15" x14ac:dyDescent="0.45">
      <c r="A3507">
        <v>17113</v>
      </c>
      <c r="B3507">
        <v>46</v>
      </c>
      <c r="C3507">
        <v>82.8</v>
      </c>
      <c r="D3507">
        <v>26</v>
      </c>
      <c r="E3507">
        <v>46.8</v>
      </c>
      <c r="F3507">
        <v>38</v>
      </c>
      <c r="G3507">
        <v>68.260000000000005</v>
      </c>
      <c r="H3507">
        <v>25</v>
      </c>
      <c r="I3507">
        <v>44.86</v>
      </c>
      <c r="J3507">
        <v>135</v>
      </c>
      <c r="K3507">
        <v>242.72000000000003</v>
      </c>
      <c r="L3507" s="11" t="s">
        <v>11928</v>
      </c>
      <c r="M3507" s="12" t="s">
        <v>6</v>
      </c>
      <c r="N3507" s="12">
        <v>797</v>
      </c>
      <c r="O3507" s="12" t="s">
        <v>6</v>
      </c>
      <c r="P3507" s="12" t="s">
        <v>6</v>
      </c>
      <c r="Q3507" s="12" t="s">
        <v>6</v>
      </c>
      <c r="R3507">
        <v>3506</v>
      </c>
    </row>
    <row r="3508" spans="1:18" ht="15" x14ac:dyDescent="0.45">
      <c r="A3508">
        <v>29443</v>
      </c>
      <c r="D3508">
        <v>2</v>
      </c>
      <c r="E3508">
        <v>40.4</v>
      </c>
      <c r="F3508">
        <v>1</v>
      </c>
      <c r="G3508">
        <v>20.2</v>
      </c>
      <c r="H3508">
        <v>9</v>
      </c>
      <c r="I3508">
        <v>181.8</v>
      </c>
      <c r="J3508">
        <v>12</v>
      </c>
      <c r="K3508">
        <v>242.4</v>
      </c>
      <c r="L3508" s="11" t="s">
        <v>11928</v>
      </c>
      <c r="M3508" s="12" t="s">
        <v>6</v>
      </c>
      <c r="N3508" s="12">
        <v>798</v>
      </c>
      <c r="O3508" s="12" t="s">
        <v>6</v>
      </c>
      <c r="P3508" s="12" t="s">
        <v>6</v>
      </c>
      <c r="Q3508" s="12" t="s">
        <v>6</v>
      </c>
      <c r="R3508">
        <v>3507</v>
      </c>
    </row>
    <row r="3509" spans="1:18" ht="15" x14ac:dyDescent="0.45">
      <c r="A3509">
        <v>28530</v>
      </c>
      <c r="B3509">
        <v>40</v>
      </c>
      <c r="C3509">
        <v>50.5</v>
      </c>
      <c r="D3509">
        <v>39</v>
      </c>
      <c r="E3509">
        <v>55.8</v>
      </c>
      <c r="F3509">
        <v>49</v>
      </c>
      <c r="G3509">
        <v>73.14</v>
      </c>
      <c r="H3509">
        <v>42</v>
      </c>
      <c r="I3509">
        <v>62.88</v>
      </c>
      <c r="J3509">
        <v>170</v>
      </c>
      <c r="K3509">
        <v>242.32</v>
      </c>
      <c r="L3509" s="11" t="s">
        <v>11928</v>
      </c>
      <c r="M3509" s="12" t="s">
        <v>6</v>
      </c>
      <c r="N3509" s="12">
        <v>799</v>
      </c>
      <c r="O3509" s="12" t="s">
        <v>6</v>
      </c>
      <c r="P3509" s="12" t="s">
        <v>6</v>
      </c>
      <c r="Q3509" s="12" t="s">
        <v>6</v>
      </c>
      <c r="R3509">
        <v>3508</v>
      </c>
    </row>
    <row r="3510" spans="1:18" ht="15" x14ac:dyDescent="0.45">
      <c r="A3510">
        <v>14874</v>
      </c>
      <c r="B3510">
        <v>27</v>
      </c>
      <c r="C3510">
        <v>118.8</v>
      </c>
      <c r="D3510">
        <v>10</v>
      </c>
      <c r="E3510">
        <v>44</v>
      </c>
      <c r="F3510">
        <v>16</v>
      </c>
      <c r="G3510">
        <v>70.400000000000006</v>
      </c>
      <c r="H3510">
        <v>2</v>
      </c>
      <c r="I3510">
        <v>8.8000000000000007</v>
      </c>
      <c r="J3510">
        <v>55</v>
      </c>
      <c r="K3510">
        <v>242.00000000000003</v>
      </c>
      <c r="L3510" s="11" t="s">
        <v>11928</v>
      </c>
      <c r="M3510" s="12" t="s">
        <v>6</v>
      </c>
      <c r="N3510" s="12">
        <v>800</v>
      </c>
      <c r="O3510" s="12" t="s">
        <v>6</v>
      </c>
      <c r="P3510" s="12" t="s">
        <v>6</v>
      </c>
      <c r="Q3510" s="12" t="s">
        <v>6</v>
      </c>
      <c r="R3510">
        <v>3509</v>
      </c>
    </row>
    <row r="3511" spans="1:18" ht="15" x14ac:dyDescent="0.45">
      <c r="A3511">
        <v>31346</v>
      </c>
      <c r="B3511">
        <v>5</v>
      </c>
      <c r="C3511">
        <v>110</v>
      </c>
      <c r="D3511">
        <v>4</v>
      </c>
      <c r="E3511">
        <v>88</v>
      </c>
      <c r="F3511">
        <v>2</v>
      </c>
      <c r="G3511">
        <v>44</v>
      </c>
      <c r="J3511">
        <v>11</v>
      </c>
      <c r="K3511">
        <v>242</v>
      </c>
      <c r="L3511" s="11" t="s">
        <v>11926</v>
      </c>
      <c r="M3511" s="12" t="s">
        <v>6</v>
      </c>
      <c r="N3511" s="12" t="s">
        <v>6</v>
      </c>
      <c r="O3511" s="12" t="s">
        <v>6</v>
      </c>
      <c r="P3511" s="12">
        <v>928</v>
      </c>
      <c r="Q3511" s="12" t="s">
        <v>6</v>
      </c>
      <c r="R3511">
        <v>3510</v>
      </c>
    </row>
    <row r="3512" spans="1:18" ht="15" x14ac:dyDescent="0.45">
      <c r="A3512">
        <v>2027948</v>
      </c>
      <c r="B3512">
        <v>4.1399999999999997</v>
      </c>
      <c r="C3512">
        <v>52.62</v>
      </c>
      <c r="D3512">
        <v>3.15</v>
      </c>
      <c r="E3512">
        <v>40.130000000000003</v>
      </c>
      <c r="F3512">
        <v>2.13</v>
      </c>
      <c r="G3512">
        <v>27.02</v>
      </c>
      <c r="H3512">
        <v>9.07</v>
      </c>
      <c r="I3512">
        <v>122.22</v>
      </c>
      <c r="J3512">
        <v>18.489999999999998</v>
      </c>
      <c r="K3512">
        <v>241.99</v>
      </c>
      <c r="L3512" s="11" t="s">
        <v>11924</v>
      </c>
      <c r="M3512" s="12">
        <v>394</v>
      </c>
      <c r="N3512" s="12" t="s">
        <v>6</v>
      </c>
      <c r="O3512" s="12" t="s">
        <v>6</v>
      </c>
      <c r="P3512" s="12" t="s">
        <v>6</v>
      </c>
      <c r="Q3512" s="12" t="s">
        <v>6</v>
      </c>
      <c r="R3512">
        <v>3511</v>
      </c>
    </row>
    <row r="3513" spans="1:18" ht="15" x14ac:dyDescent="0.45">
      <c r="A3513">
        <v>30486</v>
      </c>
      <c r="B3513">
        <v>7</v>
      </c>
      <c r="C3513">
        <v>93.42</v>
      </c>
      <c r="D3513">
        <v>5</v>
      </c>
      <c r="E3513">
        <v>67.5</v>
      </c>
      <c r="F3513">
        <v>3</v>
      </c>
      <c r="G3513">
        <v>40.5</v>
      </c>
      <c r="H3513">
        <v>3</v>
      </c>
      <c r="I3513">
        <v>40.5</v>
      </c>
      <c r="J3513">
        <v>18</v>
      </c>
      <c r="K3513">
        <v>241.92000000000002</v>
      </c>
      <c r="L3513" s="11" t="s">
        <v>11926</v>
      </c>
      <c r="M3513" s="12" t="s">
        <v>6</v>
      </c>
      <c r="N3513" s="12" t="s">
        <v>6</v>
      </c>
      <c r="O3513" s="12" t="s">
        <v>6</v>
      </c>
      <c r="P3513" s="12">
        <v>929</v>
      </c>
      <c r="Q3513" s="12" t="s">
        <v>6</v>
      </c>
      <c r="R3513">
        <v>3512</v>
      </c>
    </row>
    <row r="3514" spans="1:18" ht="15" x14ac:dyDescent="0.45">
      <c r="A3514">
        <v>23427</v>
      </c>
      <c r="F3514">
        <v>2</v>
      </c>
      <c r="G3514">
        <v>161.19999999999999</v>
      </c>
      <c r="H3514">
        <v>1</v>
      </c>
      <c r="I3514">
        <v>80.599999999999994</v>
      </c>
      <c r="J3514">
        <v>3</v>
      </c>
      <c r="K3514">
        <v>241.79999999999998</v>
      </c>
      <c r="L3514" s="11" t="s">
        <v>11928</v>
      </c>
      <c r="M3514" s="12" t="s">
        <v>6</v>
      </c>
      <c r="N3514" s="12">
        <v>801</v>
      </c>
      <c r="O3514" s="12" t="s">
        <v>6</v>
      </c>
      <c r="P3514" s="12" t="s">
        <v>6</v>
      </c>
      <c r="Q3514" s="12" t="s">
        <v>6</v>
      </c>
      <c r="R3514">
        <v>3513</v>
      </c>
    </row>
    <row r="3515" spans="1:18" ht="15" x14ac:dyDescent="0.45">
      <c r="A3515">
        <v>27445</v>
      </c>
      <c r="B3515">
        <v>6</v>
      </c>
      <c r="C3515">
        <v>85.2</v>
      </c>
      <c r="D3515">
        <v>6</v>
      </c>
      <c r="E3515">
        <v>85.2</v>
      </c>
      <c r="F3515">
        <v>4</v>
      </c>
      <c r="G3515">
        <v>56.8</v>
      </c>
      <c r="H3515">
        <v>1</v>
      </c>
      <c r="I3515">
        <v>14.2</v>
      </c>
      <c r="J3515">
        <v>17</v>
      </c>
      <c r="K3515">
        <v>241.39999999999998</v>
      </c>
      <c r="L3515" s="11" t="s">
        <v>11927</v>
      </c>
      <c r="M3515" s="12" t="s">
        <v>6</v>
      </c>
      <c r="N3515" s="12" t="s">
        <v>6</v>
      </c>
      <c r="O3515" s="12" t="s">
        <v>6</v>
      </c>
      <c r="P3515" s="12" t="s">
        <v>6</v>
      </c>
      <c r="Q3515" s="12">
        <v>541</v>
      </c>
      <c r="R3515">
        <v>3514</v>
      </c>
    </row>
    <row r="3516" spans="1:18" ht="15" x14ac:dyDescent="0.45">
      <c r="A3516">
        <v>22486</v>
      </c>
      <c r="B3516">
        <v>2</v>
      </c>
      <c r="C3516">
        <v>43.8</v>
      </c>
      <c r="D3516">
        <v>1</v>
      </c>
      <c r="E3516">
        <v>21.9</v>
      </c>
      <c r="F3516">
        <v>4</v>
      </c>
      <c r="G3516">
        <v>87.6</v>
      </c>
      <c r="H3516">
        <v>4</v>
      </c>
      <c r="I3516">
        <v>87.6</v>
      </c>
      <c r="J3516">
        <v>11</v>
      </c>
      <c r="K3516">
        <v>240.89999999999998</v>
      </c>
      <c r="L3516" s="11" t="s">
        <v>11926</v>
      </c>
      <c r="M3516" s="12" t="s">
        <v>6</v>
      </c>
      <c r="N3516" s="12" t="s">
        <v>6</v>
      </c>
      <c r="O3516" s="12" t="s">
        <v>6</v>
      </c>
      <c r="P3516" s="12">
        <v>930</v>
      </c>
      <c r="Q3516" s="12" t="s">
        <v>6</v>
      </c>
      <c r="R3516">
        <v>3515</v>
      </c>
    </row>
    <row r="3517" spans="1:18" ht="15" x14ac:dyDescent="0.45">
      <c r="A3517">
        <v>17186</v>
      </c>
      <c r="B3517">
        <v>20</v>
      </c>
      <c r="C3517">
        <v>70</v>
      </c>
      <c r="D3517">
        <v>17</v>
      </c>
      <c r="E3517">
        <v>59.22</v>
      </c>
      <c r="F3517">
        <v>18</v>
      </c>
      <c r="G3517">
        <v>62.72</v>
      </c>
      <c r="H3517">
        <v>14</v>
      </c>
      <c r="I3517">
        <v>48.72</v>
      </c>
      <c r="J3517">
        <v>69</v>
      </c>
      <c r="K3517">
        <v>240.66</v>
      </c>
      <c r="L3517" s="11" t="s">
        <v>11926</v>
      </c>
      <c r="M3517" s="12" t="s">
        <v>6</v>
      </c>
      <c r="N3517" s="12" t="s">
        <v>6</v>
      </c>
      <c r="O3517" s="12" t="s">
        <v>6</v>
      </c>
      <c r="P3517" s="12">
        <v>931</v>
      </c>
      <c r="Q3517" s="12" t="s">
        <v>6</v>
      </c>
      <c r="R3517">
        <v>3516</v>
      </c>
    </row>
    <row r="3518" spans="1:18" ht="15" x14ac:dyDescent="0.45">
      <c r="A3518">
        <v>23476</v>
      </c>
      <c r="F3518">
        <v>44</v>
      </c>
      <c r="G3518">
        <v>154.13</v>
      </c>
      <c r="H3518">
        <v>24</v>
      </c>
      <c r="I3518">
        <v>86.4</v>
      </c>
      <c r="J3518">
        <v>68</v>
      </c>
      <c r="K3518">
        <v>240.53</v>
      </c>
      <c r="L3518" s="11" t="s">
        <v>11924</v>
      </c>
      <c r="M3518" s="12">
        <v>395</v>
      </c>
      <c r="N3518" s="12" t="s">
        <v>6</v>
      </c>
      <c r="O3518" s="12" t="s">
        <v>6</v>
      </c>
      <c r="P3518" s="12" t="s">
        <v>6</v>
      </c>
      <c r="Q3518" s="12" t="s">
        <v>6</v>
      </c>
      <c r="R3518">
        <v>3517</v>
      </c>
    </row>
    <row r="3519" spans="1:18" ht="15" x14ac:dyDescent="0.45">
      <c r="A3519">
        <v>11941</v>
      </c>
      <c r="B3519">
        <v>4</v>
      </c>
      <c r="C3519">
        <v>74</v>
      </c>
      <c r="D3519">
        <v>6</v>
      </c>
      <c r="E3519">
        <v>111</v>
      </c>
      <c r="F3519">
        <v>1</v>
      </c>
      <c r="G3519">
        <v>18.5</v>
      </c>
      <c r="H3519">
        <v>2</v>
      </c>
      <c r="I3519">
        <v>37</v>
      </c>
      <c r="J3519">
        <v>13</v>
      </c>
      <c r="K3519">
        <v>240.5</v>
      </c>
      <c r="L3519" s="11" t="s">
        <v>11924</v>
      </c>
      <c r="M3519" s="12">
        <v>396</v>
      </c>
      <c r="N3519" s="12" t="s">
        <v>6</v>
      </c>
      <c r="O3519" s="12" t="s">
        <v>6</v>
      </c>
      <c r="P3519" s="12" t="s">
        <v>6</v>
      </c>
      <c r="Q3519" s="12" t="s">
        <v>6</v>
      </c>
      <c r="R3519">
        <v>3518</v>
      </c>
    </row>
    <row r="3520" spans="1:18" ht="15" x14ac:dyDescent="0.45">
      <c r="A3520">
        <v>31273</v>
      </c>
      <c r="B3520">
        <v>20</v>
      </c>
      <c r="C3520">
        <v>164</v>
      </c>
      <c r="F3520">
        <v>2</v>
      </c>
      <c r="G3520">
        <v>16.399999999999999</v>
      </c>
      <c r="H3520">
        <v>8</v>
      </c>
      <c r="I3520">
        <v>60</v>
      </c>
      <c r="J3520">
        <v>30</v>
      </c>
      <c r="K3520">
        <v>240.4</v>
      </c>
      <c r="L3520" s="11" t="s">
        <v>11926</v>
      </c>
      <c r="M3520" s="12" t="s">
        <v>6</v>
      </c>
      <c r="N3520" s="12" t="s">
        <v>6</v>
      </c>
      <c r="O3520" s="12" t="s">
        <v>6</v>
      </c>
      <c r="P3520" s="12">
        <v>932</v>
      </c>
      <c r="Q3520" s="12" t="s">
        <v>6</v>
      </c>
      <c r="R3520">
        <v>3519</v>
      </c>
    </row>
    <row r="3521" spans="1:18" ht="15" x14ac:dyDescent="0.45">
      <c r="A3521">
        <v>32020</v>
      </c>
      <c r="F3521">
        <v>15</v>
      </c>
      <c r="G3521">
        <v>133.5</v>
      </c>
      <c r="H3521">
        <v>12</v>
      </c>
      <c r="I3521">
        <v>106.8</v>
      </c>
      <c r="J3521">
        <v>27</v>
      </c>
      <c r="K3521">
        <v>240.3</v>
      </c>
      <c r="L3521" s="11" t="s">
        <v>11928</v>
      </c>
      <c r="M3521" s="12" t="s">
        <v>6</v>
      </c>
      <c r="N3521" s="12">
        <v>802</v>
      </c>
      <c r="O3521" s="12" t="s">
        <v>6</v>
      </c>
      <c r="P3521" s="12" t="s">
        <v>6</v>
      </c>
      <c r="Q3521" s="12" t="s">
        <v>6</v>
      </c>
      <c r="R3521">
        <v>3520</v>
      </c>
    </row>
    <row r="3522" spans="1:18" ht="15" x14ac:dyDescent="0.45">
      <c r="A3522">
        <v>11309</v>
      </c>
      <c r="B3522">
        <v>20</v>
      </c>
      <c r="C3522">
        <v>178</v>
      </c>
      <c r="D3522">
        <v>4</v>
      </c>
      <c r="E3522">
        <v>35.6</v>
      </c>
      <c r="F3522">
        <v>3</v>
      </c>
      <c r="G3522">
        <v>26.7</v>
      </c>
      <c r="J3522">
        <v>27</v>
      </c>
      <c r="K3522">
        <v>240.29999999999998</v>
      </c>
      <c r="L3522" s="11" t="s">
        <v>11924</v>
      </c>
      <c r="M3522" s="12">
        <v>397</v>
      </c>
      <c r="N3522" s="12" t="s">
        <v>6</v>
      </c>
      <c r="O3522" s="12" t="s">
        <v>6</v>
      </c>
      <c r="P3522" s="12" t="s">
        <v>6</v>
      </c>
      <c r="Q3522" s="12" t="s">
        <v>6</v>
      </c>
      <c r="R3522">
        <v>3521</v>
      </c>
    </row>
    <row r="3523" spans="1:18" ht="15" x14ac:dyDescent="0.45">
      <c r="A3523">
        <v>29863</v>
      </c>
      <c r="F3523">
        <v>29</v>
      </c>
      <c r="G3523">
        <v>97.25</v>
      </c>
      <c r="H3523">
        <v>43</v>
      </c>
      <c r="I3523">
        <v>142.96</v>
      </c>
      <c r="J3523">
        <v>72</v>
      </c>
      <c r="K3523">
        <v>240.21</v>
      </c>
      <c r="L3523" s="11" t="s">
        <v>11925</v>
      </c>
      <c r="M3523" s="12" t="s">
        <v>6</v>
      </c>
      <c r="N3523" s="12" t="s">
        <v>6</v>
      </c>
      <c r="O3523" s="12">
        <v>652</v>
      </c>
      <c r="P3523" s="12" t="s">
        <v>6</v>
      </c>
      <c r="Q3523" s="12" t="s">
        <v>6</v>
      </c>
      <c r="R3523">
        <v>3522</v>
      </c>
    </row>
    <row r="3524" spans="1:18" ht="15" x14ac:dyDescent="0.45">
      <c r="A3524">
        <v>13461</v>
      </c>
      <c r="B3524">
        <v>3</v>
      </c>
      <c r="C3524">
        <v>64.2</v>
      </c>
      <c r="D3524">
        <v>2</v>
      </c>
      <c r="E3524">
        <v>43</v>
      </c>
      <c r="F3524">
        <v>2</v>
      </c>
      <c r="G3524">
        <v>38</v>
      </c>
      <c r="H3524">
        <v>5</v>
      </c>
      <c r="I3524">
        <v>95</v>
      </c>
      <c r="J3524">
        <v>12</v>
      </c>
      <c r="K3524">
        <v>240.2</v>
      </c>
      <c r="L3524" s="11" t="s">
        <v>11926</v>
      </c>
      <c r="M3524" s="12" t="s">
        <v>6</v>
      </c>
      <c r="N3524" s="12" t="s">
        <v>6</v>
      </c>
      <c r="O3524" s="12" t="s">
        <v>6</v>
      </c>
      <c r="P3524" s="12">
        <v>933</v>
      </c>
      <c r="Q3524" s="12" t="s">
        <v>6</v>
      </c>
      <c r="R3524">
        <v>3523</v>
      </c>
    </row>
    <row r="3525" spans="1:18" ht="15" x14ac:dyDescent="0.45">
      <c r="A3525">
        <v>31819</v>
      </c>
      <c r="D3525">
        <v>25</v>
      </c>
      <c r="E3525">
        <v>215</v>
      </c>
      <c r="F3525">
        <v>3</v>
      </c>
      <c r="G3525">
        <v>25.11</v>
      </c>
      <c r="J3525">
        <v>28</v>
      </c>
      <c r="K3525">
        <v>240.11</v>
      </c>
      <c r="L3525" s="11" t="s">
        <v>11928</v>
      </c>
      <c r="M3525" s="12" t="s">
        <v>6</v>
      </c>
      <c r="N3525" s="12">
        <v>803</v>
      </c>
      <c r="O3525" s="12" t="s">
        <v>6</v>
      </c>
      <c r="P3525" s="12" t="s">
        <v>6</v>
      </c>
      <c r="Q3525" s="12" t="s">
        <v>6</v>
      </c>
      <c r="R3525">
        <v>3524</v>
      </c>
    </row>
    <row r="3526" spans="1:18" ht="15" x14ac:dyDescent="0.45">
      <c r="A3526">
        <v>31456</v>
      </c>
      <c r="B3526">
        <v>3</v>
      </c>
      <c r="C3526">
        <v>78.55</v>
      </c>
      <c r="F3526">
        <v>3</v>
      </c>
      <c r="G3526">
        <v>80.7</v>
      </c>
      <c r="H3526">
        <v>3</v>
      </c>
      <c r="I3526">
        <v>80.7</v>
      </c>
      <c r="J3526">
        <v>9</v>
      </c>
      <c r="K3526">
        <v>239.95</v>
      </c>
      <c r="L3526" s="11" t="s">
        <v>11926</v>
      </c>
      <c r="M3526" s="12" t="s">
        <v>6</v>
      </c>
      <c r="N3526" s="12" t="s">
        <v>6</v>
      </c>
      <c r="O3526" s="12" t="s">
        <v>6</v>
      </c>
      <c r="P3526" s="12">
        <v>934</v>
      </c>
      <c r="Q3526" s="12" t="s">
        <v>6</v>
      </c>
      <c r="R3526">
        <v>3525</v>
      </c>
    </row>
    <row r="3527" spans="1:18" ht="15" x14ac:dyDescent="0.45">
      <c r="A3527">
        <v>15081</v>
      </c>
      <c r="D3527">
        <v>1</v>
      </c>
      <c r="E3527">
        <v>239.9</v>
      </c>
      <c r="J3527">
        <v>1</v>
      </c>
      <c r="K3527">
        <v>239.9</v>
      </c>
      <c r="L3527" s="11" t="s">
        <v>11925</v>
      </c>
      <c r="M3527" s="12" t="s">
        <v>6</v>
      </c>
      <c r="N3527" s="12" t="s">
        <v>6</v>
      </c>
      <c r="O3527" s="12">
        <v>653</v>
      </c>
      <c r="P3527" s="12" t="s">
        <v>6</v>
      </c>
      <c r="Q3527" s="12" t="s">
        <v>6</v>
      </c>
      <c r="R3527">
        <v>3526</v>
      </c>
    </row>
    <row r="3528" spans="1:18" ht="15" x14ac:dyDescent="0.45">
      <c r="A3528">
        <v>30490</v>
      </c>
      <c r="B3528">
        <v>15</v>
      </c>
      <c r="C3528">
        <v>73.5</v>
      </c>
      <c r="D3528">
        <v>11</v>
      </c>
      <c r="E3528">
        <v>53.9</v>
      </c>
      <c r="F3528">
        <v>8</v>
      </c>
      <c r="G3528">
        <v>39.200000000000003</v>
      </c>
      <c r="H3528">
        <v>15</v>
      </c>
      <c r="I3528">
        <v>73.11</v>
      </c>
      <c r="J3528">
        <v>49</v>
      </c>
      <c r="K3528">
        <v>239.71000000000004</v>
      </c>
      <c r="L3528" s="11" t="s">
        <v>11926</v>
      </c>
      <c r="M3528" s="12" t="s">
        <v>6</v>
      </c>
      <c r="N3528" s="12" t="s">
        <v>6</v>
      </c>
      <c r="O3528" s="12" t="s">
        <v>6</v>
      </c>
      <c r="P3528" s="12">
        <v>935</v>
      </c>
      <c r="Q3528" s="12" t="s">
        <v>6</v>
      </c>
      <c r="R3528">
        <v>3527</v>
      </c>
    </row>
    <row r="3529" spans="1:18" ht="15" x14ac:dyDescent="0.45">
      <c r="A3529">
        <v>15090</v>
      </c>
      <c r="B3529">
        <v>1</v>
      </c>
      <c r="C3529">
        <v>59.9</v>
      </c>
      <c r="F3529">
        <v>1</v>
      </c>
      <c r="G3529">
        <v>59.9</v>
      </c>
      <c r="H3529">
        <v>2</v>
      </c>
      <c r="I3529">
        <v>119.8</v>
      </c>
      <c r="J3529">
        <v>4</v>
      </c>
      <c r="K3529">
        <v>239.6</v>
      </c>
      <c r="L3529" s="11" t="s">
        <v>11925</v>
      </c>
      <c r="M3529" s="12" t="s">
        <v>6</v>
      </c>
      <c r="N3529" s="12" t="s">
        <v>6</v>
      </c>
      <c r="O3529" s="12">
        <v>654</v>
      </c>
      <c r="P3529" s="12" t="s">
        <v>6</v>
      </c>
      <c r="Q3529" s="12" t="s">
        <v>6</v>
      </c>
      <c r="R3529">
        <v>3528</v>
      </c>
    </row>
    <row r="3530" spans="1:18" ht="15" x14ac:dyDescent="0.45">
      <c r="A3530">
        <v>31340</v>
      </c>
      <c r="B3530">
        <v>6</v>
      </c>
      <c r="C3530">
        <v>53.4</v>
      </c>
      <c r="D3530">
        <v>15</v>
      </c>
      <c r="E3530">
        <v>132.79</v>
      </c>
      <c r="F3530">
        <v>6</v>
      </c>
      <c r="G3530">
        <v>53.4</v>
      </c>
      <c r="J3530">
        <v>27</v>
      </c>
      <c r="K3530">
        <v>239.59</v>
      </c>
      <c r="L3530" s="11" t="s">
        <v>11926</v>
      </c>
      <c r="M3530" s="12" t="s">
        <v>6</v>
      </c>
      <c r="N3530" s="12" t="s">
        <v>6</v>
      </c>
      <c r="O3530" s="12" t="s">
        <v>6</v>
      </c>
      <c r="P3530" s="12">
        <v>936</v>
      </c>
      <c r="Q3530" s="12" t="s">
        <v>6</v>
      </c>
      <c r="R3530">
        <v>3529</v>
      </c>
    </row>
    <row r="3531" spans="1:18" ht="15" x14ac:dyDescent="0.45">
      <c r="A3531">
        <v>29431</v>
      </c>
      <c r="B3531">
        <v>2</v>
      </c>
      <c r="C3531">
        <v>17.8</v>
      </c>
      <c r="D3531">
        <v>6</v>
      </c>
      <c r="E3531">
        <v>52.69</v>
      </c>
      <c r="F3531">
        <v>6</v>
      </c>
      <c r="G3531">
        <v>53.4</v>
      </c>
      <c r="H3531">
        <v>13</v>
      </c>
      <c r="I3531">
        <v>115.7</v>
      </c>
      <c r="J3531">
        <v>27</v>
      </c>
      <c r="K3531">
        <v>239.58999999999997</v>
      </c>
      <c r="L3531" s="11" t="s">
        <v>11923</v>
      </c>
      <c r="M3531" s="12" t="s">
        <v>6</v>
      </c>
      <c r="N3531" s="12" t="s">
        <v>6</v>
      </c>
      <c r="O3531" s="12" t="s">
        <v>6</v>
      </c>
      <c r="P3531" s="12" t="s">
        <v>6</v>
      </c>
      <c r="Q3531" s="12" t="s">
        <v>6</v>
      </c>
      <c r="R3531">
        <v>3530</v>
      </c>
    </row>
    <row r="3532" spans="1:18" ht="15" x14ac:dyDescent="0.45">
      <c r="A3532">
        <v>22846</v>
      </c>
      <c r="B3532">
        <v>19</v>
      </c>
      <c r="C3532">
        <v>87.4</v>
      </c>
      <c r="D3532">
        <v>9</v>
      </c>
      <c r="E3532">
        <v>39</v>
      </c>
      <c r="F3532">
        <v>9</v>
      </c>
      <c r="G3532">
        <v>37.799999999999997</v>
      </c>
      <c r="H3532">
        <v>17</v>
      </c>
      <c r="I3532">
        <v>75</v>
      </c>
      <c r="J3532">
        <v>54</v>
      </c>
      <c r="K3532">
        <v>239.2</v>
      </c>
      <c r="L3532" s="11" t="s">
        <v>11928</v>
      </c>
      <c r="M3532" s="12" t="s">
        <v>6</v>
      </c>
      <c r="N3532" s="12">
        <v>804</v>
      </c>
      <c r="O3532" s="12" t="s">
        <v>6</v>
      </c>
      <c r="P3532" s="12" t="s">
        <v>6</v>
      </c>
      <c r="Q3532" s="12" t="s">
        <v>6</v>
      </c>
      <c r="R3532">
        <v>3531</v>
      </c>
    </row>
    <row r="3533" spans="1:18" ht="15" x14ac:dyDescent="0.45">
      <c r="A3533">
        <v>12515</v>
      </c>
      <c r="B3533">
        <v>16</v>
      </c>
      <c r="C3533">
        <v>99.34</v>
      </c>
      <c r="D3533">
        <v>15</v>
      </c>
      <c r="E3533">
        <v>94.98</v>
      </c>
      <c r="F3533">
        <v>7</v>
      </c>
      <c r="G3533">
        <v>44.8</v>
      </c>
      <c r="J3533">
        <v>38</v>
      </c>
      <c r="K3533">
        <v>239.12</v>
      </c>
      <c r="L3533" s="11" t="s">
        <v>11928</v>
      </c>
      <c r="M3533" s="12" t="s">
        <v>6</v>
      </c>
      <c r="N3533" s="12">
        <v>805</v>
      </c>
      <c r="O3533" s="12" t="s">
        <v>6</v>
      </c>
      <c r="P3533" s="12" t="s">
        <v>6</v>
      </c>
      <c r="Q3533" s="12" t="s">
        <v>6</v>
      </c>
      <c r="R3533">
        <v>3532</v>
      </c>
    </row>
    <row r="3534" spans="1:18" ht="15" x14ac:dyDescent="0.45">
      <c r="A3534">
        <v>16680</v>
      </c>
      <c r="B3534">
        <v>1</v>
      </c>
      <c r="C3534">
        <v>61</v>
      </c>
      <c r="F3534">
        <v>1</v>
      </c>
      <c r="G3534">
        <v>61</v>
      </c>
      <c r="H3534">
        <v>2</v>
      </c>
      <c r="I3534">
        <v>117</v>
      </c>
      <c r="J3534">
        <v>4</v>
      </c>
      <c r="K3534">
        <v>239</v>
      </c>
      <c r="L3534" s="11" t="s">
        <v>11925</v>
      </c>
      <c r="M3534" s="12" t="s">
        <v>6</v>
      </c>
      <c r="N3534" s="12" t="s">
        <v>6</v>
      </c>
      <c r="O3534" s="12">
        <v>655</v>
      </c>
      <c r="P3534" s="12" t="s">
        <v>6</v>
      </c>
      <c r="Q3534" s="12" t="s">
        <v>6</v>
      </c>
      <c r="R3534">
        <v>3533</v>
      </c>
    </row>
    <row r="3535" spans="1:18" ht="15" x14ac:dyDescent="0.45">
      <c r="A3535">
        <v>17677</v>
      </c>
      <c r="B3535">
        <v>6</v>
      </c>
      <c r="C3535">
        <v>61.32</v>
      </c>
      <c r="D3535">
        <v>11</v>
      </c>
      <c r="E3535">
        <v>114.66</v>
      </c>
      <c r="F3535">
        <v>2</v>
      </c>
      <c r="G3535">
        <v>21</v>
      </c>
      <c r="H3535">
        <v>4</v>
      </c>
      <c r="I3535">
        <v>42</v>
      </c>
      <c r="J3535">
        <v>23</v>
      </c>
      <c r="K3535">
        <v>238.98</v>
      </c>
      <c r="L3535" s="11" t="s">
        <v>11926</v>
      </c>
      <c r="M3535" s="12" t="s">
        <v>6</v>
      </c>
      <c r="N3535" s="12" t="s">
        <v>6</v>
      </c>
      <c r="O3535" s="12" t="s">
        <v>6</v>
      </c>
      <c r="P3535" s="12">
        <v>937</v>
      </c>
      <c r="Q3535" s="12" t="s">
        <v>6</v>
      </c>
      <c r="R3535">
        <v>3534</v>
      </c>
    </row>
    <row r="3536" spans="1:18" ht="15" x14ac:dyDescent="0.45">
      <c r="A3536">
        <v>23171</v>
      </c>
      <c r="B3536">
        <v>38</v>
      </c>
      <c r="C3536">
        <v>68.400000000000006</v>
      </c>
      <c r="D3536">
        <v>35</v>
      </c>
      <c r="E3536">
        <v>62.86</v>
      </c>
      <c r="F3536">
        <v>25</v>
      </c>
      <c r="G3536">
        <v>44.72</v>
      </c>
      <c r="H3536">
        <v>35</v>
      </c>
      <c r="I3536">
        <v>63</v>
      </c>
      <c r="J3536">
        <v>133</v>
      </c>
      <c r="K3536">
        <v>238.98</v>
      </c>
      <c r="L3536" s="11" t="s">
        <v>11925</v>
      </c>
      <c r="M3536" s="12" t="s">
        <v>6</v>
      </c>
      <c r="N3536" s="12" t="s">
        <v>6</v>
      </c>
      <c r="O3536" s="12">
        <v>656</v>
      </c>
      <c r="P3536" s="12" t="s">
        <v>6</v>
      </c>
      <c r="Q3536" s="12" t="s">
        <v>6</v>
      </c>
      <c r="R3536">
        <v>3535</v>
      </c>
    </row>
    <row r="3537" spans="1:18" ht="15" x14ac:dyDescent="0.45">
      <c r="A3537">
        <v>28935</v>
      </c>
      <c r="B3537">
        <v>19</v>
      </c>
      <c r="C3537">
        <v>88.54</v>
      </c>
      <c r="D3537">
        <v>10</v>
      </c>
      <c r="E3537">
        <v>47</v>
      </c>
      <c r="F3537">
        <v>13</v>
      </c>
      <c r="G3537">
        <v>61.1</v>
      </c>
      <c r="H3537">
        <v>9</v>
      </c>
      <c r="I3537">
        <v>42.3</v>
      </c>
      <c r="J3537">
        <v>51</v>
      </c>
      <c r="K3537">
        <v>238.94</v>
      </c>
      <c r="L3537" s="11" t="s">
        <v>11928</v>
      </c>
      <c r="M3537" s="12" t="s">
        <v>6</v>
      </c>
      <c r="N3537" s="12">
        <v>806</v>
      </c>
      <c r="O3537" s="12" t="s">
        <v>6</v>
      </c>
      <c r="P3537" s="12" t="s">
        <v>6</v>
      </c>
      <c r="Q3537" s="12" t="s">
        <v>6</v>
      </c>
      <c r="R3537">
        <v>3536</v>
      </c>
    </row>
    <row r="3538" spans="1:18" ht="15" x14ac:dyDescent="0.45">
      <c r="A3538">
        <v>31586</v>
      </c>
      <c r="D3538">
        <v>33</v>
      </c>
      <c r="E3538">
        <v>72.599999999999994</v>
      </c>
      <c r="F3538">
        <v>38</v>
      </c>
      <c r="G3538">
        <v>83.24</v>
      </c>
      <c r="H3538">
        <v>38</v>
      </c>
      <c r="I3538">
        <v>83.06</v>
      </c>
      <c r="J3538">
        <v>109</v>
      </c>
      <c r="K3538">
        <v>238.89999999999998</v>
      </c>
      <c r="L3538" s="11" t="s">
        <v>11927</v>
      </c>
      <c r="M3538" s="12" t="s">
        <v>6</v>
      </c>
      <c r="N3538" s="12" t="s">
        <v>6</v>
      </c>
      <c r="O3538" s="12" t="s">
        <v>6</v>
      </c>
      <c r="P3538" s="12" t="s">
        <v>6</v>
      </c>
      <c r="Q3538" s="12">
        <v>542</v>
      </c>
      <c r="R3538">
        <v>3537</v>
      </c>
    </row>
    <row r="3539" spans="1:18" ht="15" x14ac:dyDescent="0.45">
      <c r="A3539">
        <v>28106</v>
      </c>
      <c r="B3539">
        <v>24</v>
      </c>
      <c r="C3539">
        <v>76.8</v>
      </c>
      <c r="F3539">
        <v>24</v>
      </c>
      <c r="G3539">
        <v>86.02</v>
      </c>
      <c r="H3539">
        <v>20</v>
      </c>
      <c r="I3539">
        <v>76</v>
      </c>
      <c r="J3539">
        <v>68</v>
      </c>
      <c r="K3539">
        <v>238.82</v>
      </c>
      <c r="L3539" s="11" t="s">
        <v>11927</v>
      </c>
      <c r="M3539" s="12" t="s">
        <v>6</v>
      </c>
      <c r="N3539" s="12" t="s">
        <v>6</v>
      </c>
      <c r="O3539" s="12" t="s">
        <v>6</v>
      </c>
      <c r="P3539" s="12" t="s">
        <v>6</v>
      </c>
      <c r="Q3539" s="12">
        <v>543</v>
      </c>
      <c r="R3539">
        <v>3538</v>
      </c>
    </row>
    <row r="3540" spans="1:18" ht="15" x14ac:dyDescent="0.45">
      <c r="A3540">
        <v>17098</v>
      </c>
      <c r="F3540">
        <v>3</v>
      </c>
      <c r="G3540">
        <v>59.7</v>
      </c>
      <c r="H3540">
        <v>9</v>
      </c>
      <c r="I3540">
        <v>179.1</v>
      </c>
      <c r="J3540">
        <v>12</v>
      </c>
      <c r="K3540">
        <v>238.8</v>
      </c>
      <c r="L3540" s="11" t="s">
        <v>11926</v>
      </c>
      <c r="M3540" s="12" t="s">
        <v>6</v>
      </c>
      <c r="N3540" s="12" t="s">
        <v>6</v>
      </c>
      <c r="O3540" s="12" t="s">
        <v>6</v>
      </c>
      <c r="P3540" s="12">
        <v>938</v>
      </c>
      <c r="Q3540" s="12" t="s">
        <v>6</v>
      </c>
      <c r="R3540">
        <v>3539</v>
      </c>
    </row>
    <row r="3541" spans="1:18" ht="15" x14ac:dyDescent="0.45">
      <c r="A3541">
        <v>22400</v>
      </c>
      <c r="B3541">
        <v>4</v>
      </c>
      <c r="C3541">
        <v>79.599999999999994</v>
      </c>
      <c r="D3541">
        <v>2</v>
      </c>
      <c r="E3541">
        <v>39.799999999999997</v>
      </c>
      <c r="F3541">
        <v>3</v>
      </c>
      <c r="G3541">
        <v>59.7</v>
      </c>
      <c r="H3541">
        <v>3</v>
      </c>
      <c r="I3541">
        <v>59.7</v>
      </c>
      <c r="J3541">
        <v>12</v>
      </c>
      <c r="K3541">
        <v>238.8</v>
      </c>
      <c r="L3541" s="11" t="s">
        <v>11926</v>
      </c>
      <c r="M3541" s="12" t="s">
        <v>6</v>
      </c>
      <c r="N3541" s="12" t="s">
        <v>6</v>
      </c>
      <c r="O3541" s="12" t="s">
        <v>6</v>
      </c>
      <c r="P3541" s="12">
        <v>939</v>
      </c>
      <c r="Q3541" s="12" t="s">
        <v>6</v>
      </c>
      <c r="R3541">
        <v>3540</v>
      </c>
    </row>
    <row r="3542" spans="1:18" ht="15" x14ac:dyDescent="0.45">
      <c r="A3542">
        <v>29695</v>
      </c>
      <c r="B3542">
        <v>4</v>
      </c>
      <c r="C3542">
        <v>66.400000000000006</v>
      </c>
      <c r="D3542">
        <v>3</v>
      </c>
      <c r="E3542">
        <v>49.8</v>
      </c>
      <c r="F3542">
        <v>1</v>
      </c>
      <c r="G3542">
        <v>17.5</v>
      </c>
      <c r="H3542">
        <v>6</v>
      </c>
      <c r="I3542">
        <v>105</v>
      </c>
      <c r="J3542">
        <v>14</v>
      </c>
      <c r="K3542">
        <v>238.7</v>
      </c>
      <c r="L3542" s="11" t="s">
        <v>11926</v>
      </c>
      <c r="M3542" s="12" t="s">
        <v>6</v>
      </c>
      <c r="N3542" s="12" t="s">
        <v>6</v>
      </c>
      <c r="O3542" s="12" t="s">
        <v>6</v>
      </c>
      <c r="P3542" s="12">
        <v>940</v>
      </c>
      <c r="Q3542" s="12" t="s">
        <v>6</v>
      </c>
      <c r="R3542">
        <v>3541</v>
      </c>
    </row>
    <row r="3543" spans="1:18" ht="15" x14ac:dyDescent="0.45">
      <c r="A3543">
        <v>18216</v>
      </c>
      <c r="B3543">
        <v>5</v>
      </c>
      <c r="C3543">
        <v>74.5</v>
      </c>
      <c r="D3543">
        <v>2</v>
      </c>
      <c r="E3543">
        <v>29.8</v>
      </c>
      <c r="F3543">
        <v>5</v>
      </c>
      <c r="G3543">
        <v>74.5</v>
      </c>
      <c r="H3543">
        <v>4</v>
      </c>
      <c r="I3543">
        <v>59.6</v>
      </c>
      <c r="J3543">
        <v>16</v>
      </c>
      <c r="K3543">
        <v>238.4</v>
      </c>
      <c r="L3543" s="11" t="s">
        <v>11928</v>
      </c>
      <c r="M3543" s="12" t="s">
        <v>6</v>
      </c>
      <c r="N3543" s="12">
        <v>807</v>
      </c>
      <c r="O3543" s="12" t="s">
        <v>6</v>
      </c>
      <c r="P3543" s="12" t="s">
        <v>6</v>
      </c>
      <c r="Q3543" s="12" t="s">
        <v>6</v>
      </c>
      <c r="R3543">
        <v>3542</v>
      </c>
    </row>
    <row r="3544" spans="1:18" ht="15" x14ac:dyDescent="0.45">
      <c r="A3544">
        <v>23253</v>
      </c>
      <c r="B3544">
        <v>3</v>
      </c>
      <c r="C3544">
        <v>37.799999999999997</v>
      </c>
      <c r="D3544">
        <v>12</v>
      </c>
      <c r="E3544">
        <v>150.19</v>
      </c>
      <c r="F3544">
        <v>4</v>
      </c>
      <c r="G3544">
        <v>50.4</v>
      </c>
      <c r="J3544">
        <v>19</v>
      </c>
      <c r="K3544">
        <v>238.39000000000001</v>
      </c>
      <c r="L3544" s="11" t="s">
        <v>11926</v>
      </c>
      <c r="M3544" s="12" t="s">
        <v>6</v>
      </c>
      <c r="N3544" s="12" t="s">
        <v>6</v>
      </c>
      <c r="O3544" s="12" t="s">
        <v>6</v>
      </c>
      <c r="P3544" s="12">
        <v>941</v>
      </c>
      <c r="Q3544" s="12" t="s">
        <v>6</v>
      </c>
      <c r="R3544">
        <v>3543</v>
      </c>
    </row>
    <row r="3545" spans="1:18" ht="15" x14ac:dyDescent="0.45">
      <c r="A3545">
        <v>27388</v>
      </c>
      <c r="B3545">
        <v>2</v>
      </c>
      <c r="C3545">
        <v>4.4000000000000004</v>
      </c>
      <c r="D3545">
        <v>12</v>
      </c>
      <c r="E3545">
        <v>26.4</v>
      </c>
      <c r="F3545">
        <v>19</v>
      </c>
      <c r="G3545">
        <v>49.19</v>
      </c>
      <c r="H3545">
        <v>65</v>
      </c>
      <c r="I3545">
        <v>158.4</v>
      </c>
      <c r="J3545">
        <v>98</v>
      </c>
      <c r="K3545">
        <v>238.39</v>
      </c>
      <c r="L3545" s="11" t="s">
        <v>11927</v>
      </c>
      <c r="M3545" s="12" t="s">
        <v>6</v>
      </c>
      <c r="N3545" s="12" t="s">
        <v>6</v>
      </c>
      <c r="O3545" s="12" t="s">
        <v>6</v>
      </c>
      <c r="P3545" s="12" t="s">
        <v>6</v>
      </c>
      <c r="Q3545" s="12">
        <v>544</v>
      </c>
      <c r="R3545">
        <v>3544</v>
      </c>
    </row>
    <row r="3546" spans="1:18" ht="15" x14ac:dyDescent="0.45">
      <c r="A3546">
        <v>13821</v>
      </c>
      <c r="B3546">
        <v>5</v>
      </c>
      <c r="C3546">
        <v>85</v>
      </c>
      <c r="D3546">
        <v>2</v>
      </c>
      <c r="E3546">
        <v>34</v>
      </c>
      <c r="F3546">
        <v>5</v>
      </c>
      <c r="G3546">
        <v>85</v>
      </c>
      <c r="H3546">
        <v>2</v>
      </c>
      <c r="I3546">
        <v>34</v>
      </c>
      <c r="J3546">
        <v>14</v>
      </c>
      <c r="K3546">
        <v>238</v>
      </c>
      <c r="L3546" s="11" t="s">
        <v>11926</v>
      </c>
      <c r="M3546" s="12" t="s">
        <v>6</v>
      </c>
      <c r="N3546" s="12" t="s">
        <v>6</v>
      </c>
      <c r="O3546" s="12" t="s">
        <v>6</v>
      </c>
      <c r="P3546" s="12">
        <v>942</v>
      </c>
      <c r="Q3546" s="12" t="s">
        <v>6</v>
      </c>
      <c r="R3546">
        <v>3545</v>
      </c>
    </row>
    <row r="3547" spans="1:18" ht="15" x14ac:dyDescent="0.45">
      <c r="A3547">
        <v>23492</v>
      </c>
      <c r="B3547">
        <v>9</v>
      </c>
      <c r="C3547">
        <v>72</v>
      </c>
      <c r="D3547">
        <v>9</v>
      </c>
      <c r="E3547">
        <v>72</v>
      </c>
      <c r="F3547">
        <v>3</v>
      </c>
      <c r="G3547">
        <v>25.11</v>
      </c>
      <c r="H3547">
        <v>8</v>
      </c>
      <c r="I3547">
        <v>68.8</v>
      </c>
      <c r="J3547">
        <v>29</v>
      </c>
      <c r="K3547">
        <v>237.91000000000003</v>
      </c>
      <c r="L3547" s="11" t="s">
        <v>11928</v>
      </c>
      <c r="M3547" s="12" t="s">
        <v>6</v>
      </c>
      <c r="N3547" s="12">
        <v>808</v>
      </c>
      <c r="O3547" s="12" t="s">
        <v>6</v>
      </c>
      <c r="P3547" s="12" t="s">
        <v>6</v>
      </c>
      <c r="Q3547" s="12" t="s">
        <v>6</v>
      </c>
      <c r="R3547">
        <v>3546</v>
      </c>
    </row>
    <row r="3548" spans="1:18" ht="15" x14ac:dyDescent="0.45">
      <c r="A3548">
        <v>31802</v>
      </c>
      <c r="F3548">
        <v>20</v>
      </c>
      <c r="G3548">
        <v>138</v>
      </c>
      <c r="H3548">
        <v>15</v>
      </c>
      <c r="I3548">
        <v>99.9</v>
      </c>
      <c r="J3548">
        <v>35</v>
      </c>
      <c r="K3548">
        <v>237.9</v>
      </c>
      <c r="L3548" s="11" t="s">
        <v>11927</v>
      </c>
      <c r="M3548" s="12" t="s">
        <v>6</v>
      </c>
      <c r="N3548" s="12" t="s">
        <v>6</v>
      </c>
      <c r="O3548" s="12" t="s">
        <v>6</v>
      </c>
      <c r="P3548" s="12" t="s">
        <v>6</v>
      </c>
      <c r="Q3548" s="12">
        <v>545</v>
      </c>
      <c r="R3548">
        <v>3547</v>
      </c>
    </row>
    <row r="3549" spans="1:18" ht="15" x14ac:dyDescent="0.45">
      <c r="A3549">
        <v>31960</v>
      </c>
      <c r="D3549">
        <v>6</v>
      </c>
      <c r="E3549">
        <v>49.2</v>
      </c>
      <c r="F3549">
        <v>15</v>
      </c>
      <c r="G3549">
        <v>123</v>
      </c>
      <c r="H3549">
        <v>8</v>
      </c>
      <c r="I3549">
        <v>65.599999999999994</v>
      </c>
      <c r="J3549">
        <v>29</v>
      </c>
      <c r="K3549">
        <v>237.79999999999998</v>
      </c>
      <c r="L3549" s="11" t="s">
        <v>11927</v>
      </c>
      <c r="M3549" s="12" t="s">
        <v>6</v>
      </c>
      <c r="N3549" s="12" t="s">
        <v>6</v>
      </c>
      <c r="O3549" s="12" t="s">
        <v>6</v>
      </c>
      <c r="P3549" s="12" t="s">
        <v>6</v>
      </c>
      <c r="Q3549" s="12">
        <v>546</v>
      </c>
      <c r="R3549">
        <v>3548</v>
      </c>
    </row>
    <row r="3550" spans="1:18" ht="15" x14ac:dyDescent="0.45">
      <c r="A3550">
        <v>27334</v>
      </c>
      <c r="B3550">
        <v>3</v>
      </c>
      <c r="C3550">
        <v>55.2</v>
      </c>
      <c r="D3550">
        <v>3</v>
      </c>
      <c r="E3550">
        <v>53.73</v>
      </c>
      <c r="F3550">
        <v>6</v>
      </c>
      <c r="G3550">
        <v>110.4</v>
      </c>
      <c r="H3550">
        <v>1</v>
      </c>
      <c r="I3550">
        <v>18.399999999999999</v>
      </c>
      <c r="J3550">
        <v>13</v>
      </c>
      <c r="K3550">
        <v>237.73000000000002</v>
      </c>
      <c r="L3550" s="11" t="s">
        <v>11926</v>
      </c>
      <c r="M3550" s="12" t="s">
        <v>6</v>
      </c>
      <c r="N3550" s="12" t="s">
        <v>6</v>
      </c>
      <c r="O3550" s="12" t="s">
        <v>6</v>
      </c>
      <c r="P3550" s="12">
        <v>943</v>
      </c>
      <c r="Q3550" s="12" t="s">
        <v>6</v>
      </c>
      <c r="R3550">
        <v>3549</v>
      </c>
    </row>
    <row r="3551" spans="1:18" ht="15" x14ac:dyDescent="0.45">
      <c r="A3551">
        <v>16225</v>
      </c>
      <c r="B3551">
        <v>1</v>
      </c>
      <c r="C3551">
        <v>9.9</v>
      </c>
      <c r="F3551">
        <v>17</v>
      </c>
      <c r="G3551">
        <v>168.3</v>
      </c>
      <c r="H3551">
        <v>6</v>
      </c>
      <c r="I3551">
        <v>59.4</v>
      </c>
      <c r="J3551">
        <v>24</v>
      </c>
      <c r="K3551">
        <v>237.60000000000002</v>
      </c>
      <c r="L3551" s="11" t="s">
        <v>11926</v>
      </c>
      <c r="M3551" s="12" t="s">
        <v>6</v>
      </c>
      <c r="N3551" s="12" t="s">
        <v>6</v>
      </c>
      <c r="O3551" s="12" t="s">
        <v>6</v>
      </c>
      <c r="P3551" s="12">
        <v>944</v>
      </c>
      <c r="Q3551" s="12" t="s">
        <v>6</v>
      </c>
      <c r="R3551">
        <v>3550</v>
      </c>
    </row>
    <row r="3552" spans="1:18" ht="15" x14ac:dyDescent="0.45">
      <c r="A3552">
        <v>27329</v>
      </c>
      <c r="B3552">
        <v>5</v>
      </c>
      <c r="C3552">
        <v>92.5</v>
      </c>
      <c r="D3552">
        <v>1</v>
      </c>
      <c r="E3552">
        <v>17.02</v>
      </c>
      <c r="F3552">
        <v>4</v>
      </c>
      <c r="G3552">
        <v>74</v>
      </c>
      <c r="H3552">
        <v>3</v>
      </c>
      <c r="I3552">
        <v>54.02</v>
      </c>
      <c r="J3552">
        <v>13</v>
      </c>
      <c r="K3552">
        <v>237.54</v>
      </c>
      <c r="L3552" s="11" t="s">
        <v>11926</v>
      </c>
      <c r="M3552" s="12" t="s">
        <v>6</v>
      </c>
      <c r="N3552" s="12" t="s">
        <v>6</v>
      </c>
      <c r="O3552" s="12" t="s">
        <v>6</v>
      </c>
      <c r="P3552" s="12">
        <v>945</v>
      </c>
      <c r="Q3552" s="12" t="s">
        <v>6</v>
      </c>
      <c r="R3552">
        <v>3551</v>
      </c>
    </row>
    <row r="3553" spans="1:18" ht="15" x14ac:dyDescent="0.45">
      <c r="A3553">
        <v>17541</v>
      </c>
      <c r="B3553">
        <v>18</v>
      </c>
      <c r="C3553">
        <v>111.6</v>
      </c>
      <c r="D3553">
        <v>22</v>
      </c>
      <c r="E3553">
        <v>125.9</v>
      </c>
      <c r="J3553">
        <v>40</v>
      </c>
      <c r="K3553">
        <v>237.5</v>
      </c>
      <c r="L3553" s="11" t="s">
        <v>11928</v>
      </c>
      <c r="M3553" s="12" t="s">
        <v>6</v>
      </c>
      <c r="N3553" s="12">
        <v>809</v>
      </c>
      <c r="O3553" s="12" t="s">
        <v>6</v>
      </c>
      <c r="P3553" s="12" t="s">
        <v>6</v>
      </c>
      <c r="Q3553" s="12" t="s">
        <v>6</v>
      </c>
      <c r="R3553">
        <v>3552</v>
      </c>
    </row>
    <row r="3554" spans="1:18" ht="15" x14ac:dyDescent="0.45">
      <c r="A3554">
        <v>15892</v>
      </c>
      <c r="B3554">
        <v>2</v>
      </c>
      <c r="C3554">
        <v>67.8</v>
      </c>
      <c r="D3554">
        <v>5</v>
      </c>
      <c r="E3554">
        <v>169.5</v>
      </c>
      <c r="J3554">
        <v>7</v>
      </c>
      <c r="K3554">
        <v>237.3</v>
      </c>
      <c r="L3554" s="11" t="s">
        <v>11927</v>
      </c>
      <c r="M3554" s="12" t="s">
        <v>6</v>
      </c>
      <c r="N3554" s="12" t="s">
        <v>6</v>
      </c>
      <c r="O3554" s="12" t="s">
        <v>6</v>
      </c>
      <c r="P3554" s="12" t="s">
        <v>6</v>
      </c>
      <c r="Q3554" s="12">
        <v>547</v>
      </c>
      <c r="R3554">
        <v>3553</v>
      </c>
    </row>
    <row r="3555" spans="1:18" ht="15" x14ac:dyDescent="0.45">
      <c r="A3555">
        <v>22405</v>
      </c>
      <c r="B3555">
        <v>2</v>
      </c>
      <c r="C3555">
        <v>67.8</v>
      </c>
      <c r="D3555">
        <v>1</v>
      </c>
      <c r="E3555">
        <v>33.9</v>
      </c>
      <c r="F3555">
        <v>2</v>
      </c>
      <c r="G3555">
        <v>67.8</v>
      </c>
      <c r="H3555">
        <v>2</v>
      </c>
      <c r="I3555">
        <v>67.8</v>
      </c>
      <c r="J3555">
        <v>7</v>
      </c>
      <c r="K3555">
        <v>237.3</v>
      </c>
      <c r="L3555" s="11" t="s">
        <v>11926</v>
      </c>
      <c r="M3555" s="12" t="s">
        <v>6</v>
      </c>
      <c r="N3555" s="12" t="s">
        <v>6</v>
      </c>
      <c r="O3555" s="12" t="s">
        <v>6</v>
      </c>
      <c r="P3555" s="12">
        <v>946</v>
      </c>
      <c r="Q3555" s="12" t="s">
        <v>6</v>
      </c>
      <c r="R3555">
        <v>3554</v>
      </c>
    </row>
    <row r="3556" spans="1:18" ht="15" x14ac:dyDescent="0.45">
      <c r="A3556">
        <v>30590</v>
      </c>
      <c r="B3556">
        <v>17</v>
      </c>
      <c r="C3556">
        <v>72.42</v>
      </c>
      <c r="F3556">
        <v>22</v>
      </c>
      <c r="G3556">
        <v>100.46</v>
      </c>
      <c r="H3556">
        <v>14</v>
      </c>
      <c r="I3556">
        <v>64.400000000000006</v>
      </c>
      <c r="J3556">
        <v>53</v>
      </c>
      <c r="K3556">
        <v>237.28</v>
      </c>
      <c r="L3556" s="11" t="s">
        <v>11928</v>
      </c>
      <c r="M3556" s="12" t="s">
        <v>6</v>
      </c>
      <c r="N3556" s="12">
        <v>810</v>
      </c>
      <c r="O3556" s="12" t="s">
        <v>6</v>
      </c>
      <c r="P3556" s="12" t="s">
        <v>6</v>
      </c>
      <c r="Q3556" s="12" t="s">
        <v>6</v>
      </c>
      <c r="R3556">
        <v>3555</v>
      </c>
    </row>
    <row r="3557" spans="1:18" ht="15" x14ac:dyDescent="0.45">
      <c r="A3557">
        <v>30406</v>
      </c>
      <c r="B3557">
        <v>8</v>
      </c>
      <c r="C3557">
        <v>127.2</v>
      </c>
      <c r="D3557">
        <v>4</v>
      </c>
      <c r="E3557">
        <v>63.6</v>
      </c>
      <c r="F3557">
        <v>3</v>
      </c>
      <c r="G3557">
        <v>46.43</v>
      </c>
      <c r="J3557">
        <v>15</v>
      </c>
      <c r="K3557">
        <v>237.23000000000002</v>
      </c>
      <c r="L3557" s="11" t="s">
        <v>11926</v>
      </c>
      <c r="M3557" s="12" t="s">
        <v>6</v>
      </c>
      <c r="N3557" s="12" t="s">
        <v>6</v>
      </c>
      <c r="O3557" s="12" t="s">
        <v>6</v>
      </c>
      <c r="P3557" s="12">
        <v>947</v>
      </c>
      <c r="Q3557" s="12" t="s">
        <v>6</v>
      </c>
      <c r="R3557">
        <v>3556</v>
      </c>
    </row>
    <row r="3558" spans="1:18" ht="15" x14ac:dyDescent="0.45">
      <c r="A3558">
        <v>15074</v>
      </c>
      <c r="B3558">
        <v>8</v>
      </c>
      <c r="C3558">
        <v>188.16</v>
      </c>
      <c r="D3558">
        <v>1</v>
      </c>
      <c r="E3558">
        <v>24.5</v>
      </c>
      <c r="H3558">
        <v>1</v>
      </c>
      <c r="I3558">
        <v>24.5</v>
      </c>
      <c r="J3558">
        <v>10</v>
      </c>
      <c r="K3558">
        <v>237.16</v>
      </c>
      <c r="L3558" s="11" t="s">
        <v>11925</v>
      </c>
      <c r="M3558" s="12" t="s">
        <v>6</v>
      </c>
      <c r="N3558" s="12" t="s">
        <v>6</v>
      </c>
      <c r="O3558" s="12">
        <v>657</v>
      </c>
      <c r="P3558" s="12" t="s">
        <v>6</v>
      </c>
      <c r="Q3558" s="12" t="s">
        <v>6</v>
      </c>
      <c r="R3558">
        <v>3557</v>
      </c>
    </row>
    <row r="3559" spans="1:18" ht="15" x14ac:dyDescent="0.45">
      <c r="A3559">
        <v>32380</v>
      </c>
      <c r="H3559">
        <v>20</v>
      </c>
      <c r="I3559">
        <v>237.05</v>
      </c>
      <c r="J3559">
        <v>20</v>
      </c>
      <c r="K3559">
        <v>237.05</v>
      </c>
      <c r="L3559" s="11" t="s">
        <v>11926</v>
      </c>
      <c r="M3559" s="12" t="s">
        <v>6</v>
      </c>
      <c r="N3559" s="12" t="s">
        <v>6</v>
      </c>
      <c r="O3559" s="12" t="s">
        <v>6</v>
      </c>
      <c r="P3559" s="12">
        <v>948</v>
      </c>
      <c r="Q3559" s="12" t="s">
        <v>6</v>
      </c>
      <c r="R3559">
        <v>3558</v>
      </c>
    </row>
    <row r="3560" spans="1:18" ht="15" x14ac:dyDescent="0.45">
      <c r="A3560">
        <v>23216</v>
      </c>
      <c r="B3560">
        <v>1</v>
      </c>
      <c r="C3560">
        <v>29.9</v>
      </c>
      <c r="D3560">
        <v>2</v>
      </c>
      <c r="E3560">
        <v>57.41</v>
      </c>
      <c r="F3560">
        <v>2</v>
      </c>
      <c r="G3560">
        <v>59.8</v>
      </c>
      <c r="H3560">
        <v>3</v>
      </c>
      <c r="I3560">
        <v>89.7</v>
      </c>
      <c r="J3560">
        <v>8</v>
      </c>
      <c r="K3560">
        <v>236.81</v>
      </c>
      <c r="L3560" s="11" t="s">
        <v>11925</v>
      </c>
      <c r="M3560" s="12" t="s">
        <v>6</v>
      </c>
      <c r="N3560" s="12" t="s">
        <v>6</v>
      </c>
      <c r="O3560" s="12">
        <v>658</v>
      </c>
      <c r="P3560" s="12" t="s">
        <v>6</v>
      </c>
      <c r="Q3560" s="12" t="s">
        <v>6</v>
      </c>
      <c r="R3560">
        <v>3559</v>
      </c>
    </row>
    <row r="3561" spans="1:18" ht="15" x14ac:dyDescent="0.45">
      <c r="A3561">
        <v>16141</v>
      </c>
      <c r="D3561">
        <v>1</v>
      </c>
      <c r="E3561">
        <v>13</v>
      </c>
      <c r="F3561">
        <v>7</v>
      </c>
      <c r="G3561">
        <v>103.8</v>
      </c>
      <c r="H3561">
        <v>8</v>
      </c>
      <c r="I3561">
        <v>120</v>
      </c>
      <c r="J3561">
        <v>16</v>
      </c>
      <c r="K3561">
        <v>236.8</v>
      </c>
      <c r="L3561" s="11" t="s">
        <v>11927</v>
      </c>
      <c r="M3561" s="12" t="s">
        <v>6</v>
      </c>
      <c r="N3561" s="12" t="s">
        <v>6</v>
      </c>
      <c r="O3561" s="12" t="s">
        <v>6</v>
      </c>
      <c r="P3561" s="12" t="s">
        <v>6</v>
      </c>
      <c r="Q3561" s="12">
        <v>548</v>
      </c>
      <c r="R3561">
        <v>3560</v>
      </c>
    </row>
    <row r="3562" spans="1:18" ht="15" x14ac:dyDescent="0.45">
      <c r="A3562">
        <v>17497</v>
      </c>
      <c r="B3562">
        <v>2</v>
      </c>
      <c r="C3562">
        <v>33.799999999999997</v>
      </c>
      <c r="D3562">
        <v>6</v>
      </c>
      <c r="E3562">
        <v>101.4</v>
      </c>
      <c r="F3562">
        <v>6</v>
      </c>
      <c r="G3562">
        <v>101.4</v>
      </c>
      <c r="J3562">
        <v>14</v>
      </c>
      <c r="K3562">
        <v>236.6</v>
      </c>
      <c r="L3562" s="11" t="s">
        <v>11926</v>
      </c>
      <c r="M3562" s="12" t="s">
        <v>6</v>
      </c>
      <c r="N3562" s="12" t="s">
        <v>6</v>
      </c>
      <c r="O3562" s="12" t="s">
        <v>6</v>
      </c>
      <c r="P3562" s="12">
        <v>949</v>
      </c>
      <c r="Q3562" s="12" t="s">
        <v>6</v>
      </c>
      <c r="R3562">
        <v>3561</v>
      </c>
    </row>
    <row r="3563" spans="1:18" ht="15" x14ac:dyDescent="0.45">
      <c r="A3563">
        <v>14832</v>
      </c>
      <c r="B3563">
        <v>17</v>
      </c>
      <c r="C3563">
        <v>54.14</v>
      </c>
      <c r="D3563">
        <v>31</v>
      </c>
      <c r="E3563">
        <v>99.2</v>
      </c>
      <c r="F3563">
        <v>16</v>
      </c>
      <c r="G3563">
        <v>51.2</v>
      </c>
      <c r="H3563">
        <v>10</v>
      </c>
      <c r="I3563">
        <v>32</v>
      </c>
      <c r="J3563">
        <v>74</v>
      </c>
      <c r="K3563">
        <v>236.54000000000002</v>
      </c>
      <c r="L3563" s="11" t="s">
        <v>11928</v>
      </c>
      <c r="M3563" s="12" t="s">
        <v>6</v>
      </c>
      <c r="N3563" s="12">
        <v>811</v>
      </c>
      <c r="O3563" s="12" t="s">
        <v>6</v>
      </c>
      <c r="P3563" s="12" t="s">
        <v>6</v>
      </c>
      <c r="Q3563" s="12" t="s">
        <v>6</v>
      </c>
      <c r="R3563">
        <v>3562</v>
      </c>
    </row>
    <row r="3564" spans="1:18" ht="15" x14ac:dyDescent="0.45">
      <c r="A3564">
        <v>15067</v>
      </c>
      <c r="B3564">
        <v>1</v>
      </c>
      <c r="C3564">
        <v>21.5</v>
      </c>
      <c r="D3564">
        <v>4</v>
      </c>
      <c r="E3564">
        <v>86</v>
      </c>
      <c r="F3564">
        <v>3</v>
      </c>
      <c r="G3564">
        <v>64.5</v>
      </c>
      <c r="H3564">
        <v>3</v>
      </c>
      <c r="I3564">
        <v>64.5</v>
      </c>
      <c r="J3564">
        <v>11</v>
      </c>
      <c r="K3564">
        <v>236.5</v>
      </c>
      <c r="L3564" s="11" t="s">
        <v>11925</v>
      </c>
      <c r="M3564" s="12" t="s">
        <v>6</v>
      </c>
      <c r="N3564" s="12" t="s">
        <v>6</v>
      </c>
      <c r="O3564" s="12">
        <v>659</v>
      </c>
      <c r="P3564" s="12" t="s">
        <v>6</v>
      </c>
      <c r="Q3564" s="12" t="s">
        <v>6</v>
      </c>
      <c r="R3564">
        <v>3563</v>
      </c>
    </row>
    <row r="3565" spans="1:18" ht="15" x14ac:dyDescent="0.45">
      <c r="A3565">
        <v>30142</v>
      </c>
      <c r="B3565">
        <v>1</v>
      </c>
      <c r="C3565">
        <v>39.4</v>
      </c>
      <c r="D3565">
        <v>1</v>
      </c>
      <c r="E3565">
        <v>39.4</v>
      </c>
      <c r="F3565">
        <v>3</v>
      </c>
      <c r="G3565">
        <v>118.2</v>
      </c>
      <c r="H3565">
        <v>1</v>
      </c>
      <c r="I3565">
        <v>39.4</v>
      </c>
      <c r="J3565">
        <v>6</v>
      </c>
      <c r="K3565">
        <v>236.4</v>
      </c>
      <c r="L3565" s="11" t="s">
        <v>11928</v>
      </c>
      <c r="M3565" s="12" t="s">
        <v>6</v>
      </c>
      <c r="N3565" s="12">
        <v>812</v>
      </c>
      <c r="O3565" s="12" t="s">
        <v>6</v>
      </c>
      <c r="P3565" s="12" t="s">
        <v>6</v>
      </c>
      <c r="Q3565" s="12" t="s">
        <v>6</v>
      </c>
      <c r="R3565">
        <v>3564</v>
      </c>
    </row>
    <row r="3566" spans="1:18" ht="15" x14ac:dyDescent="0.45">
      <c r="A3566">
        <v>12436</v>
      </c>
      <c r="B3566">
        <v>6</v>
      </c>
      <c r="C3566">
        <v>83.4</v>
      </c>
      <c r="D3566">
        <v>2</v>
      </c>
      <c r="E3566">
        <v>27.8</v>
      </c>
      <c r="F3566">
        <v>3</v>
      </c>
      <c r="G3566">
        <v>41.7</v>
      </c>
      <c r="H3566">
        <v>6</v>
      </c>
      <c r="I3566">
        <v>83.4</v>
      </c>
      <c r="J3566">
        <v>17</v>
      </c>
      <c r="K3566">
        <v>236.3</v>
      </c>
      <c r="L3566" s="11" t="s">
        <v>11928</v>
      </c>
      <c r="M3566" s="12" t="s">
        <v>6</v>
      </c>
      <c r="N3566" s="12">
        <v>813</v>
      </c>
      <c r="O3566" s="12" t="s">
        <v>6</v>
      </c>
      <c r="P3566" s="12" t="s">
        <v>6</v>
      </c>
      <c r="Q3566" s="12" t="s">
        <v>6</v>
      </c>
      <c r="R3566">
        <v>3565</v>
      </c>
    </row>
    <row r="3567" spans="1:18" ht="15" x14ac:dyDescent="0.45">
      <c r="A3567">
        <v>11112</v>
      </c>
      <c r="B3567">
        <v>17</v>
      </c>
      <c r="C3567">
        <v>108.29</v>
      </c>
      <c r="D3567">
        <v>17</v>
      </c>
      <c r="E3567">
        <v>108.8</v>
      </c>
      <c r="F3567">
        <v>3</v>
      </c>
      <c r="G3567">
        <v>19.2</v>
      </c>
      <c r="J3567">
        <v>37</v>
      </c>
      <c r="K3567">
        <v>236.29</v>
      </c>
      <c r="L3567" s="11" t="s">
        <v>11927</v>
      </c>
      <c r="M3567" s="12" t="s">
        <v>6</v>
      </c>
      <c r="N3567" s="12" t="s">
        <v>6</v>
      </c>
      <c r="O3567" s="12" t="s">
        <v>6</v>
      </c>
      <c r="P3567" s="12" t="s">
        <v>6</v>
      </c>
      <c r="Q3567" s="12">
        <v>549</v>
      </c>
      <c r="R3567">
        <v>3566</v>
      </c>
    </row>
    <row r="3568" spans="1:18" ht="15" x14ac:dyDescent="0.45">
      <c r="A3568">
        <v>16170</v>
      </c>
      <c r="B3568">
        <v>11</v>
      </c>
      <c r="C3568">
        <v>81.400000000000006</v>
      </c>
      <c r="D3568">
        <v>7</v>
      </c>
      <c r="E3568">
        <v>51.21</v>
      </c>
      <c r="F3568">
        <v>6</v>
      </c>
      <c r="G3568">
        <v>44.4</v>
      </c>
      <c r="H3568">
        <v>8</v>
      </c>
      <c r="I3568">
        <v>59.2</v>
      </c>
      <c r="J3568">
        <v>32</v>
      </c>
      <c r="K3568">
        <v>236.21000000000004</v>
      </c>
      <c r="L3568" s="11" t="s">
        <v>11926</v>
      </c>
      <c r="M3568" s="12" t="s">
        <v>6</v>
      </c>
      <c r="N3568" s="12" t="s">
        <v>6</v>
      </c>
      <c r="O3568" s="12" t="s">
        <v>6</v>
      </c>
      <c r="P3568" s="12">
        <v>950</v>
      </c>
      <c r="Q3568" s="12" t="s">
        <v>6</v>
      </c>
      <c r="R3568">
        <v>3567</v>
      </c>
    </row>
    <row r="3569" spans="1:18" ht="15" x14ac:dyDescent="0.45">
      <c r="A3569">
        <v>10470</v>
      </c>
      <c r="B3569">
        <v>5</v>
      </c>
      <c r="C3569">
        <v>59.5</v>
      </c>
      <c r="D3569">
        <v>4</v>
      </c>
      <c r="E3569">
        <v>45.7</v>
      </c>
      <c r="H3569">
        <v>11</v>
      </c>
      <c r="I3569">
        <v>130.9</v>
      </c>
      <c r="J3569">
        <v>20</v>
      </c>
      <c r="K3569">
        <v>236.10000000000002</v>
      </c>
      <c r="L3569" s="11" t="s">
        <v>11927</v>
      </c>
      <c r="M3569" s="12" t="s">
        <v>6</v>
      </c>
      <c r="N3569" s="12" t="s">
        <v>6</v>
      </c>
      <c r="O3569" s="12" t="s">
        <v>6</v>
      </c>
      <c r="P3569" s="12" t="s">
        <v>6</v>
      </c>
      <c r="Q3569" s="12">
        <v>550</v>
      </c>
      <c r="R3569">
        <v>3568</v>
      </c>
    </row>
    <row r="3570" spans="1:18" ht="15" x14ac:dyDescent="0.45">
      <c r="A3570">
        <v>30401</v>
      </c>
      <c r="B3570">
        <v>11</v>
      </c>
      <c r="C3570">
        <v>108.11</v>
      </c>
      <c r="D3570">
        <v>1</v>
      </c>
      <c r="E3570">
        <v>9.9</v>
      </c>
      <c r="F3570">
        <v>3</v>
      </c>
      <c r="G3570">
        <v>29.7</v>
      </c>
      <c r="H3570">
        <v>9</v>
      </c>
      <c r="I3570">
        <v>88.31</v>
      </c>
      <c r="J3570">
        <v>24</v>
      </c>
      <c r="K3570">
        <v>236.02</v>
      </c>
      <c r="L3570" s="11" t="s">
        <v>11928</v>
      </c>
      <c r="M3570" s="12" t="s">
        <v>6</v>
      </c>
      <c r="N3570" s="12">
        <v>814</v>
      </c>
      <c r="O3570" s="12" t="s">
        <v>6</v>
      </c>
      <c r="P3570" s="12" t="s">
        <v>6</v>
      </c>
      <c r="Q3570" s="12" t="s">
        <v>6</v>
      </c>
      <c r="R3570">
        <v>3569</v>
      </c>
    </row>
    <row r="3571" spans="1:18" ht="15" x14ac:dyDescent="0.45">
      <c r="A3571">
        <v>31239</v>
      </c>
      <c r="B3571">
        <v>1</v>
      </c>
      <c r="C3571">
        <v>14.9</v>
      </c>
      <c r="D3571">
        <v>7</v>
      </c>
      <c r="E3571">
        <v>101.92</v>
      </c>
      <c r="F3571">
        <v>8</v>
      </c>
      <c r="G3571">
        <v>119.2</v>
      </c>
      <c r="J3571">
        <v>16</v>
      </c>
      <c r="K3571">
        <v>236.02</v>
      </c>
      <c r="L3571" s="11" t="s">
        <v>11926</v>
      </c>
      <c r="M3571" s="12" t="s">
        <v>6</v>
      </c>
      <c r="N3571" s="12" t="s">
        <v>6</v>
      </c>
      <c r="O3571" s="12" t="s">
        <v>6</v>
      </c>
      <c r="P3571" s="12">
        <v>951</v>
      </c>
      <c r="Q3571" s="12" t="s">
        <v>6</v>
      </c>
      <c r="R3571">
        <v>3570</v>
      </c>
    </row>
    <row r="3572" spans="1:18" ht="15" x14ac:dyDescent="0.45">
      <c r="A3572">
        <v>31668</v>
      </c>
      <c r="B3572">
        <v>7</v>
      </c>
      <c r="C3572">
        <v>41.3</v>
      </c>
      <c r="D3572">
        <v>27</v>
      </c>
      <c r="E3572">
        <v>159.30000000000001</v>
      </c>
      <c r="F3572">
        <v>6</v>
      </c>
      <c r="G3572">
        <v>35.4</v>
      </c>
      <c r="J3572">
        <v>40</v>
      </c>
      <c r="K3572">
        <v>236.00000000000003</v>
      </c>
      <c r="L3572" s="11" t="s">
        <v>11925</v>
      </c>
      <c r="M3572" s="12" t="s">
        <v>6</v>
      </c>
      <c r="N3572" s="12" t="s">
        <v>6</v>
      </c>
      <c r="O3572" s="12">
        <v>660</v>
      </c>
      <c r="P3572" s="12" t="s">
        <v>6</v>
      </c>
      <c r="Q3572" s="12" t="s">
        <v>6</v>
      </c>
      <c r="R3572">
        <v>3571</v>
      </c>
    </row>
    <row r="3573" spans="1:18" ht="15" x14ac:dyDescent="0.45">
      <c r="A3573">
        <v>14105</v>
      </c>
      <c r="B3573">
        <v>4</v>
      </c>
      <c r="C3573">
        <v>118</v>
      </c>
      <c r="D3573">
        <v>4</v>
      </c>
      <c r="E3573">
        <v>118</v>
      </c>
      <c r="J3573">
        <v>8</v>
      </c>
      <c r="K3573">
        <v>236</v>
      </c>
      <c r="L3573" s="11" t="s">
        <v>11926</v>
      </c>
      <c r="M3573" s="12" t="s">
        <v>6</v>
      </c>
      <c r="N3573" s="12" t="s">
        <v>6</v>
      </c>
      <c r="O3573" s="12" t="s">
        <v>6</v>
      </c>
      <c r="P3573" s="12">
        <v>952</v>
      </c>
      <c r="Q3573" s="12" t="s">
        <v>6</v>
      </c>
      <c r="R3573">
        <v>3572</v>
      </c>
    </row>
    <row r="3574" spans="1:18" ht="15" x14ac:dyDescent="0.45">
      <c r="A3574">
        <v>16420</v>
      </c>
      <c r="B3574">
        <v>20</v>
      </c>
      <c r="C3574">
        <v>68</v>
      </c>
      <c r="D3574">
        <v>18</v>
      </c>
      <c r="E3574">
        <v>61.2</v>
      </c>
      <c r="F3574">
        <v>13</v>
      </c>
      <c r="G3574">
        <v>43.68</v>
      </c>
      <c r="H3574">
        <v>18</v>
      </c>
      <c r="I3574">
        <v>63</v>
      </c>
      <c r="J3574">
        <v>69</v>
      </c>
      <c r="K3574">
        <v>235.88</v>
      </c>
      <c r="L3574" s="11" t="s">
        <v>11928</v>
      </c>
      <c r="M3574" s="12" t="s">
        <v>6</v>
      </c>
      <c r="N3574" s="12">
        <v>815</v>
      </c>
      <c r="O3574" s="12" t="s">
        <v>6</v>
      </c>
      <c r="P3574" s="12" t="s">
        <v>6</v>
      </c>
      <c r="Q3574" s="12" t="s">
        <v>6</v>
      </c>
      <c r="R3574">
        <v>3573</v>
      </c>
    </row>
    <row r="3575" spans="1:18" ht="15" x14ac:dyDescent="0.45">
      <c r="A3575">
        <v>2028351</v>
      </c>
      <c r="B3575">
        <v>7.5</v>
      </c>
      <c r="C3575">
        <v>78.78</v>
      </c>
      <c r="D3575">
        <v>11.77</v>
      </c>
      <c r="E3575">
        <v>122.69</v>
      </c>
      <c r="F3575">
        <v>3.36</v>
      </c>
      <c r="G3575">
        <v>34.409999999999997</v>
      </c>
      <c r="J3575">
        <v>22.63</v>
      </c>
      <c r="K3575">
        <v>235.88</v>
      </c>
      <c r="L3575" s="11" t="s">
        <v>11927</v>
      </c>
      <c r="M3575" s="12" t="s">
        <v>6</v>
      </c>
      <c r="N3575" s="12" t="s">
        <v>6</v>
      </c>
      <c r="O3575" s="12" t="s">
        <v>6</v>
      </c>
      <c r="P3575" s="12" t="s">
        <v>6</v>
      </c>
      <c r="Q3575" s="12">
        <v>551</v>
      </c>
      <c r="R3575">
        <v>3574</v>
      </c>
    </row>
    <row r="3576" spans="1:18" ht="15" x14ac:dyDescent="0.45">
      <c r="A3576">
        <v>17155</v>
      </c>
      <c r="B3576">
        <v>1</v>
      </c>
      <c r="C3576">
        <v>19.899999999999999</v>
      </c>
      <c r="D3576">
        <v>2</v>
      </c>
      <c r="E3576">
        <v>39.799999999999997</v>
      </c>
      <c r="F3576">
        <v>7</v>
      </c>
      <c r="G3576">
        <v>137.71</v>
      </c>
      <c r="H3576">
        <v>2</v>
      </c>
      <c r="I3576">
        <v>38.21</v>
      </c>
      <c r="J3576">
        <v>12</v>
      </c>
      <c r="K3576">
        <v>235.62</v>
      </c>
      <c r="L3576" s="11" t="s">
        <v>11926</v>
      </c>
      <c r="M3576" s="12" t="s">
        <v>6</v>
      </c>
      <c r="N3576" s="12" t="s">
        <v>6</v>
      </c>
      <c r="O3576" s="12" t="s">
        <v>6</v>
      </c>
      <c r="P3576" s="12">
        <v>953</v>
      </c>
      <c r="Q3576" s="12" t="s">
        <v>6</v>
      </c>
      <c r="R3576">
        <v>3575</v>
      </c>
    </row>
    <row r="3577" spans="1:18" ht="15" x14ac:dyDescent="0.45">
      <c r="A3577">
        <v>30187</v>
      </c>
      <c r="D3577">
        <v>1</v>
      </c>
      <c r="E3577">
        <v>58.9</v>
      </c>
      <c r="F3577">
        <v>3</v>
      </c>
      <c r="G3577">
        <v>176.7</v>
      </c>
      <c r="J3577">
        <v>4</v>
      </c>
      <c r="K3577">
        <v>235.6</v>
      </c>
      <c r="L3577" s="11" t="s">
        <v>11925</v>
      </c>
      <c r="M3577" s="12" t="s">
        <v>6</v>
      </c>
      <c r="N3577" s="12" t="s">
        <v>6</v>
      </c>
      <c r="O3577" s="12">
        <v>661</v>
      </c>
      <c r="P3577" s="12" t="s">
        <v>6</v>
      </c>
      <c r="Q3577" s="12" t="s">
        <v>6</v>
      </c>
      <c r="R3577">
        <v>3576</v>
      </c>
    </row>
    <row r="3578" spans="1:18" ht="15" x14ac:dyDescent="0.45">
      <c r="A3578">
        <v>16856</v>
      </c>
      <c r="B3578">
        <v>18</v>
      </c>
      <c r="C3578">
        <v>26.88</v>
      </c>
      <c r="D3578">
        <v>31</v>
      </c>
      <c r="E3578">
        <v>43.18</v>
      </c>
      <c r="F3578">
        <v>54</v>
      </c>
      <c r="G3578">
        <v>78</v>
      </c>
      <c r="H3578">
        <v>50</v>
      </c>
      <c r="I3578">
        <v>87.53</v>
      </c>
      <c r="J3578">
        <v>153</v>
      </c>
      <c r="K3578">
        <v>235.59</v>
      </c>
      <c r="L3578" s="11" t="s">
        <v>11926</v>
      </c>
      <c r="M3578" s="12" t="s">
        <v>6</v>
      </c>
      <c r="N3578" s="12" t="s">
        <v>6</v>
      </c>
      <c r="O3578" s="12" t="s">
        <v>6</v>
      </c>
      <c r="P3578" s="12">
        <v>954</v>
      </c>
      <c r="Q3578" s="12" t="s">
        <v>6</v>
      </c>
      <c r="R3578">
        <v>3577</v>
      </c>
    </row>
    <row r="3579" spans="1:18" ht="15" x14ac:dyDescent="0.45">
      <c r="A3579">
        <v>16714</v>
      </c>
      <c r="B3579">
        <v>28</v>
      </c>
      <c r="C3579">
        <v>106.4</v>
      </c>
      <c r="D3579">
        <v>34</v>
      </c>
      <c r="E3579">
        <v>128.9</v>
      </c>
      <c r="J3579">
        <v>62</v>
      </c>
      <c r="K3579">
        <v>235.3</v>
      </c>
      <c r="L3579" s="11" t="s">
        <v>11928</v>
      </c>
      <c r="M3579" s="12" t="s">
        <v>6</v>
      </c>
      <c r="N3579" s="12">
        <v>816</v>
      </c>
      <c r="O3579" s="12" t="s">
        <v>6</v>
      </c>
      <c r="P3579" s="12" t="s">
        <v>6</v>
      </c>
      <c r="Q3579" s="12" t="s">
        <v>6</v>
      </c>
      <c r="R3579">
        <v>3578</v>
      </c>
    </row>
    <row r="3580" spans="1:18" ht="15" x14ac:dyDescent="0.45">
      <c r="A3580">
        <v>22369</v>
      </c>
      <c r="D3580">
        <v>48</v>
      </c>
      <c r="E3580">
        <v>170.8</v>
      </c>
      <c r="H3580">
        <v>17</v>
      </c>
      <c r="I3580">
        <v>64.2</v>
      </c>
      <c r="J3580">
        <v>65</v>
      </c>
      <c r="K3580">
        <v>235</v>
      </c>
      <c r="L3580" s="11" t="s">
        <v>11927</v>
      </c>
      <c r="M3580" s="12" t="s">
        <v>6</v>
      </c>
      <c r="N3580" s="12" t="s">
        <v>6</v>
      </c>
      <c r="O3580" s="12" t="s">
        <v>6</v>
      </c>
      <c r="P3580" s="12" t="s">
        <v>6</v>
      </c>
      <c r="Q3580" s="12">
        <v>552</v>
      </c>
      <c r="R3580">
        <v>3579</v>
      </c>
    </row>
    <row r="3581" spans="1:18" ht="15" x14ac:dyDescent="0.45">
      <c r="A3581">
        <v>28900</v>
      </c>
      <c r="B3581">
        <v>26</v>
      </c>
      <c r="C3581">
        <v>65</v>
      </c>
      <c r="D3581">
        <v>27</v>
      </c>
      <c r="E3581">
        <v>67.5</v>
      </c>
      <c r="F3581">
        <v>14</v>
      </c>
      <c r="G3581">
        <v>35</v>
      </c>
      <c r="H3581">
        <v>27</v>
      </c>
      <c r="I3581">
        <v>67.5</v>
      </c>
      <c r="J3581">
        <v>94</v>
      </c>
      <c r="K3581">
        <v>235</v>
      </c>
      <c r="L3581" s="11" t="s">
        <v>11928</v>
      </c>
      <c r="M3581" s="12" t="s">
        <v>6</v>
      </c>
      <c r="N3581" s="12">
        <v>817</v>
      </c>
      <c r="O3581" s="12" t="s">
        <v>6</v>
      </c>
      <c r="P3581" s="12" t="s">
        <v>6</v>
      </c>
      <c r="Q3581" s="12" t="s">
        <v>6</v>
      </c>
      <c r="R3581">
        <v>3580</v>
      </c>
    </row>
    <row r="3582" spans="1:18" ht="15" x14ac:dyDescent="0.45">
      <c r="A3582">
        <v>29643</v>
      </c>
      <c r="B3582">
        <v>6</v>
      </c>
      <c r="C3582">
        <v>30</v>
      </c>
      <c r="D3582">
        <v>41</v>
      </c>
      <c r="E3582">
        <v>205</v>
      </c>
      <c r="J3582">
        <v>47</v>
      </c>
      <c r="K3582">
        <v>235</v>
      </c>
      <c r="L3582" s="11" t="s">
        <v>11926</v>
      </c>
      <c r="M3582" s="12" t="s">
        <v>6</v>
      </c>
      <c r="N3582" s="12" t="s">
        <v>6</v>
      </c>
      <c r="O3582" s="12" t="s">
        <v>6</v>
      </c>
      <c r="P3582" s="12">
        <v>955</v>
      </c>
      <c r="Q3582" s="12" t="s">
        <v>6</v>
      </c>
      <c r="R3582">
        <v>3581</v>
      </c>
    </row>
    <row r="3583" spans="1:18" ht="15" x14ac:dyDescent="0.45">
      <c r="A3583">
        <v>30166</v>
      </c>
      <c r="B3583">
        <v>6</v>
      </c>
      <c r="C3583">
        <v>45.6</v>
      </c>
      <c r="D3583">
        <v>8</v>
      </c>
      <c r="E3583">
        <v>60.8</v>
      </c>
      <c r="F3583">
        <v>16</v>
      </c>
      <c r="G3583">
        <v>120.99</v>
      </c>
      <c r="H3583">
        <v>1</v>
      </c>
      <c r="I3583">
        <v>7.6</v>
      </c>
      <c r="J3583">
        <v>31</v>
      </c>
      <c r="K3583">
        <v>234.98999999999998</v>
      </c>
      <c r="L3583" s="11" t="s">
        <v>11928</v>
      </c>
      <c r="M3583" s="12" t="s">
        <v>6</v>
      </c>
      <c r="N3583" s="12">
        <v>818</v>
      </c>
      <c r="O3583" s="12" t="s">
        <v>6</v>
      </c>
      <c r="P3583" s="12" t="s">
        <v>6</v>
      </c>
      <c r="Q3583" s="12" t="s">
        <v>6</v>
      </c>
      <c r="R3583">
        <v>3582</v>
      </c>
    </row>
    <row r="3584" spans="1:18" ht="15" x14ac:dyDescent="0.45">
      <c r="A3584">
        <v>16926</v>
      </c>
      <c r="B3584">
        <v>9</v>
      </c>
      <c r="C3584">
        <v>25.2</v>
      </c>
      <c r="D3584">
        <v>26</v>
      </c>
      <c r="E3584">
        <v>72.8</v>
      </c>
      <c r="F3584">
        <v>49</v>
      </c>
      <c r="G3584">
        <v>136.76</v>
      </c>
      <c r="J3584">
        <v>84</v>
      </c>
      <c r="K3584">
        <v>234.76</v>
      </c>
      <c r="L3584" s="11" t="s">
        <v>11926</v>
      </c>
      <c r="M3584" s="12" t="s">
        <v>6</v>
      </c>
      <c r="N3584" s="12" t="s">
        <v>6</v>
      </c>
      <c r="O3584" s="12" t="s">
        <v>6</v>
      </c>
      <c r="P3584" s="12">
        <v>956</v>
      </c>
      <c r="Q3584" s="12" t="s">
        <v>6</v>
      </c>
      <c r="R3584">
        <v>3583</v>
      </c>
    </row>
    <row r="3585" spans="1:18" ht="15" x14ac:dyDescent="0.45">
      <c r="A3585">
        <v>18206</v>
      </c>
      <c r="B3585">
        <v>109</v>
      </c>
      <c r="C3585">
        <v>86.78</v>
      </c>
      <c r="D3585">
        <v>85</v>
      </c>
      <c r="E3585">
        <v>67.7</v>
      </c>
      <c r="F3585">
        <v>73</v>
      </c>
      <c r="G3585">
        <v>58.16</v>
      </c>
      <c r="H3585">
        <v>27</v>
      </c>
      <c r="I3585">
        <v>21.6</v>
      </c>
      <c r="J3585">
        <v>294</v>
      </c>
      <c r="K3585">
        <v>234.24</v>
      </c>
      <c r="L3585" s="11" t="s">
        <v>11928</v>
      </c>
      <c r="M3585" s="12" t="s">
        <v>6</v>
      </c>
      <c r="N3585" s="12">
        <v>819</v>
      </c>
      <c r="O3585" s="12" t="s">
        <v>6</v>
      </c>
      <c r="P3585" s="12" t="s">
        <v>6</v>
      </c>
      <c r="Q3585" s="12" t="s">
        <v>6</v>
      </c>
      <c r="R3585">
        <v>3584</v>
      </c>
    </row>
    <row r="3586" spans="1:18" ht="15" x14ac:dyDescent="0.45">
      <c r="A3586">
        <v>27480</v>
      </c>
      <c r="B3586">
        <v>43</v>
      </c>
      <c r="C3586">
        <v>150.5</v>
      </c>
      <c r="D3586">
        <v>24</v>
      </c>
      <c r="E3586">
        <v>83.72</v>
      </c>
      <c r="J3586">
        <v>67</v>
      </c>
      <c r="K3586">
        <v>234.22</v>
      </c>
      <c r="L3586" s="11" t="s">
        <v>11927</v>
      </c>
      <c r="M3586" s="12" t="s">
        <v>6</v>
      </c>
      <c r="N3586" s="12" t="s">
        <v>6</v>
      </c>
      <c r="O3586" s="12" t="s">
        <v>6</v>
      </c>
      <c r="P3586" s="12" t="s">
        <v>6</v>
      </c>
      <c r="Q3586" s="12">
        <v>553</v>
      </c>
      <c r="R3586">
        <v>3585</v>
      </c>
    </row>
    <row r="3587" spans="1:18" ht="15" x14ac:dyDescent="0.45">
      <c r="A3587">
        <v>22446</v>
      </c>
      <c r="B3587">
        <v>24</v>
      </c>
      <c r="C3587">
        <v>106.92</v>
      </c>
      <c r="D3587">
        <v>17</v>
      </c>
      <c r="E3587">
        <v>76.5</v>
      </c>
      <c r="F3587">
        <v>12</v>
      </c>
      <c r="G3587">
        <v>50.76</v>
      </c>
      <c r="J3587">
        <v>53</v>
      </c>
      <c r="K3587">
        <v>234.18</v>
      </c>
      <c r="L3587" s="11" t="s">
        <v>11925</v>
      </c>
      <c r="M3587" s="12" t="s">
        <v>6</v>
      </c>
      <c r="N3587" s="12" t="s">
        <v>6</v>
      </c>
      <c r="O3587" s="12">
        <v>662</v>
      </c>
      <c r="P3587" s="12" t="s">
        <v>6</v>
      </c>
      <c r="Q3587" s="12" t="s">
        <v>6</v>
      </c>
      <c r="R3587">
        <v>3586</v>
      </c>
    </row>
    <row r="3588" spans="1:18" ht="15" x14ac:dyDescent="0.45">
      <c r="A3588">
        <v>17385</v>
      </c>
      <c r="B3588">
        <v>8</v>
      </c>
      <c r="C3588">
        <v>36</v>
      </c>
      <c r="D3588">
        <v>24</v>
      </c>
      <c r="E3588">
        <v>108</v>
      </c>
      <c r="F3588">
        <v>9</v>
      </c>
      <c r="G3588">
        <v>40.5</v>
      </c>
      <c r="H3588">
        <v>11</v>
      </c>
      <c r="I3588">
        <v>49.5</v>
      </c>
      <c r="J3588">
        <v>52</v>
      </c>
      <c r="K3588">
        <v>234</v>
      </c>
      <c r="L3588" s="11" t="s">
        <v>11927</v>
      </c>
      <c r="M3588" s="12" t="s">
        <v>6</v>
      </c>
      <c r="N3588" s="12" t="s">
        <v>6</v>
      </c>
      <c r="O3588" s="12" t="s">
        <v>6</v>
      </c>
      <c r="P3588" s="12" t="s">
        <v>6</v>
      </c>
      <c r="Q3588" s="12">
        <v>554</v>
      </c>
      <c r="R3588">
        <v>3587</v>
      </c>
    </row>
    <row r="3589" spans="1:18" ht="15" x14ac:dyDescent="0.45">
      <c r="A3589">
        <v>30133</v>
      </c>
      <c r="B3589">
        <v>5</v>
      </c>
      <c r="C3589">
        <v>97.5</v>
      </c>
      <c r="D3589">
        <v>1</v>
      </c>
      <c r="E3589">
        <v>19.5</v>
      </c>
      <c r="F3589">
        <v>2</v>
      </c>
      <c r="G3589">
        <v>39</v>
      </c>
      <c r="H3589">
        <v>4</v>
      </c>
      <c r="I3589">
        <v>78</v>
      </c>
      <c r="J3589">
        <v>12</v>
      </c>
      <c r="K3589">
        <v>234</v>
      </c>
      <c r="L3589" s="11" t="s">
        <v>11926</v>
      </c>
      <c r="M3589" s="12" t="s">
        <v>6</v>
      </c>
      <c r="N3589" s="12" t="s">
        <v>6</v>
      </c>
      <c r="O3589" s="12" t="s">
        <v>6</v>
      </c>
      <c r="P3589" s="12">
        <v>957</v>
      </c>
      <c r="Q3589" s="12" t="s">
        <v>6</v>
      </c>
      <c r="R3589">
        <v>3588</v>
      </c>
    </row>
    <row r="3590" spans="1:18" ht="15" x14ac:dyDescent="0.45">
      <c r="A3590">
        <v>17188</v>
      </c>
      <c r="B3590">
        <v>15</v>
      </c>
      <c r="C3590">
        <v>52.5</v>
      </c>
      <c r="D3590">
        <v>17</v>
      </c>
      <c r="E3590">
        <v>59.22</v>
      </c>
      <c r="F3590">
        <v>17</v>
      </c>
      <c r="G3590">
        <v>59.5</v>
      </c>
      <c r="H3590">
        <v>18</v>
      </c>
      <c r="I3590">
        <v>62.72</v>
      </c>
      <c r="J3590">
        <v>67</v>
      </c>
      <c r="K3590">
        <v>233.94</v>
      </c>
      <c r="L3590" s="11" t="s">
        <v>11926</v>
      </c>
      <c r="M3590" s="12" t="s">
        <v>6</v>
      </c>
      <c r="N3590" s="12" t="s">
        <v>6</v>
      </c>
      <c r="O3590" s="12" t="s">
        <v>6</v>
      </c>
      <c r="P3590" s="12">
        <v>958</v>
      </c>
      <c r="Q3590" s="12" t="s">
        <v>6</v>
      </c>
      <c r="R3590">
        <v>3589</v>
      </c>
    </row>
    <row r="3591" spans="1:18" ht="15" x14ac:dyDescent="0.45">
      <c r="A3591">
        <v>10241</v>
      </c>
      <c r="B3591">
        <v>18</v>
      </c>
      <c r="C3591">
        <v>81</v>
      </c>
      <c r="D3591">
        <v>9</v>
      </c>
      <c r="E3591">
        <v>40.5</v>
      </c>
      <c r="F3591">
        <v>18</v>
      </c>
      <c r="G3591">
        <v>80.64</v>
      </c>
      <c r="H3591">
        <v>7</v>
      </c>
      <c r="I3591">
        <v>31.5</v>
      </c>
      <c r="J3591">
        <v>52</v>
      </c>
      <c r="K3591">
        <v>233.64</v>
      </c>
      <c r="L3591" s="11" t="s">
        <v>11927</v>
      </c>
      <c r="M3591" s="12" t="s">
        <v>6</v>
      </c>
      <c r="N3591" s="12" t="s">
        <v>6</v>
      </c>
      <c r="O3591" s="12" t="s">
        <v>6</v>
      </c>
      <c r="P3591" s="12" t="s">
        <v>6</v>
      </c>
      <c r="Q3591" s="12">
        <v>555</v>
      </c>
      <c r="R3591">
        <v>3590</v>
      </c>
    </row>
    <row r="3592" spans="1:18" ht="15" x14ac:dyDescent="0.45">
      <c r="A3592">
        <v>23121</v>
      </c>
      <c r="B3592">
        <v>10</v>
      </c>
      <c r="C3592">
        <v>44.64</v>
      </c>
      <c r="D3592">
        <v>13</v>
      </c>
      <c r="E3592">
        <v>58.5</v>
      </c>
      <c r="F3592">
        <v>12</v>
      </c>
      <c r="G3592">
        <v>54</v>
      </c>
      <c r="H3592">
        <v>17</v>
      </c>
      <c r="I3592">
        <v>76.5</v>
      </c>
      <c r="J3592">
        <v>52</v>
      </c>
      <c r="K3592">
        <v>233.64</v>
      </c>
      <c r="L3592" s="11" t="s">
        <v>11925</v>
      </c>
      <c r="M3592" s="12" t="s">
        <v>6</v>
      </c>
      <c r="N3592" s="12" t="s">
        <v>6</v>
      </c>
      <c r="O3592" s="12">
        <v>663</v>
      </c>
      <c r="P3592" s="12" t="s">
        <v>6</v>
      </c>
      <c r="Q3592" s="12" t="s">
        <v>6</v>
      </c>
      <c r="R3592">
        <v>3591</v>
      </c>
    </row>
    <row r="3593" spans="1:18" ht="15" x14ac:dyDescent="0.45">
      <c r="A3593">
        <v>28834</v>
      </c>
      <c r="B3593">
        <v>3</v>
      </c>
      <c r="C3593">
        <v>87.6</v>
      </c>
      <c r="D3593">
        <v>2</v>
      </c>
      <c r="E3593">
        <v>58.4</v>
      </c>
      <c r="H3593">
        <v>3</v>
      </c>
      <c r="I3593">
        <v>87.6</v>
      </c>
      <c r="J3593">
        <v>8</v>
      </c>
      <c r="K3593">
        <v>233.6</v>
      </c>
      <c r="L3593" s="11" t="s">
        <v>11928</v>
      </c>
      <c r="M3593" s="12" t="s">
        <v>6</v>
      </c>
      <c r="N3593" s="12">
        <v>820</v>
      </c>
      <c r="O3593" s="12" t="s">
        <v>6</v>
      </c>
      <c r="P3593" s="12" t="s">
        <v>6</v>
      </c>
      <c r="Q3593" s="12" t="s">
        <v>6</v>
      </c>
      <c r="R3593">
        <v>3592</v>
      </c>
    </row>
    <row r="3594" spans="1:18" ht="15" x14ac:dyDescent="0.45">
      <c r="A3594">
        <v>16674</v>
      </c>
      <c r="D3594">
        <v>2</v>
      </c>
      <c r="E3594">
        <v>77.8</v>
      </c>
      <c r="F3594">
        <v>2</v>
      </c>
      <c r="G3594">
        <v>77.8</v>
      </c>
      <c r="H3594">
        <v>2</v>
      </c>
      <c r="I3594">
        <v>77.8</v>
      </c>
      <c r="J3594">
        <v>6</v>
      </c>
      <c r="K3594">
        <v>233.39999999999998</v>
      </c>
      <c r="L3594" s="11" t="s">
        <v>11925</v>
      </c>
      <c r="M3594" s="12" t="s">
        <v>6</v>
      </c>
      <c r="N3594" s="12" t="s">
        <v>6</v>
      </c>
      <c r="O3594" s="12">
        <v>664</v>
      </c>
      <c r="P3594" s="12" t="s">
        <v>6</v>
      </c>
      <c r="Q3594" s="12" t="s">
        <v>6</v>
      </c>
      <c r="R3594">
        <v>3593</v>
      </c>
    </row>
    <row r="3595" spans="1:18" ht="15" x14ac:dyDescent="0.45">
      <c r="A3595">
        <v>12139</v>
      </c>
      <c r="B3595">
        <v>28</v>
      </c>
      <c r="C3595">
        <v>30.71</v>
      </c>
      <c r="D3595">
        <v>75</v>
      </c>
      <c r="E3595">
        <v>82.5</v>
      </c>
      <c r="F3595">
        <v>41</v>
      </c>
      <c r="G3595">
        <v>45.1</v>
      </c>
      <c r="H3595">
        <v>68</v>
      </c>
      <c r="I3595">
        <v>74.8</v>
      </c>
      <c r="J3595">
        <v>212</v>
      </c>
      <c r="K3595">
        <v>233.11</v>
      </c>
      <c r="L3595" s="11" t="s">
        <v>11928</v>
      </c>
      <c r="M3595" s="12" t="s">
        <v>6</v>
      </c>
      <c r="N3595" s="12">
        <v>821</v>
      </c>
      <c r="O3595" s="12" t="s">
        <v>6</v>
      </c>
      <c r="P3595" s="12" t="s">
        <v>6</v>
      </c>
      <c r="Q3595" s="12" t="s">
        <v>6</v>
      </c>
      <c r="R3595">
        <v>3594</v>
      </c>
    </row>
    <row r="3596" spans="1:18" ht="15" x14ac:dyDescent="0.45">
      <c r="A3596">
        <v>29941</v>
      </c>
      <c r="B3596">
        <v>2</v>
      </c>
      <c r="C3596">
        <v>51.8</v>
      </c>
      <c r="D3596">
        <v>2</v>
      </c>
      <c r="E3596">
        <v>51.8</v>
      </c>
      <c r="F3596">
        <v>1</v>
      </c>
      <c r="G3596">
        <v>25.9</v>
      </c>
      <c r="H3596">
        <v>4</v>
      </c>
      <c r="I3596">
        <v>103.6</v>
      </c>
      <c r="J3596">
        <v>9</v>
      </c>
      <c r="K3596">
        <v>233.1</v>
      </c>
      <c r="L3596" s="11" t="s">
        <v>11925</v>
      </c>
      <c r="M3596" s="12" t="s">
        <v>6</v>
      </c>
      <c r="N3596" s="12" t="s">
        <v>6</v>
      </c>
      <c r="O3596" s="12">
        <v>665</v>
      </c>
      <c r="P3596" s="12" t="s">
        <v>6</v>
      </c>
      <c r="Q3596" s="12" t="s">
        <v>6</v>
      </c>
      <c r="R3596">
        <v>3595</v>
      </c>
    </row>
    <row r="3597" spans="1:18" ht="15" x14ac:dyDescent="0.45">
      <c r="A3597">
        <v>31360</v>
      </c>
      <c r="B3597">
        <v>2</v>
      </c>
      <c r="C3597">
        <v>51.8</v>
      </c>
      <c r="D3597">
        <v>1</v>
      </c>
      <c r="E3597">
        <v>25.9</v>
      </c>
      <c r="F3597">
        <v>2</v>
      </c>
      <c r="G3597">
        <v>51.8</v>
      </c>
      <c r="H3597">
        <v>4</v>
      </c>
      <c r="I3597">
        <v>103.6</v>
      </c>
      <c r="J3597">
        <v>9</v>
      </c>
      <c r="K3597">
        <v>233.1</v>
      </c>
      <c r="L3597" s="11" t="s">
        <v>11926</v>
      </c>
      <c r="M3597" s="12" t="s">
        <v>6</v>
      </c>
      <c r="N3597" s="12" t="s">
        <v>6</v>
      </c>
      <c r="O3597" s="12" t="s">
        <v>6</v>
      </c>
      <c r="P3597" s="12">
        <v>959</v>
      </c>
      <c r="Q3597" s="12" t="s">
        <v>6</v>
      </c>
      <c r="R3597">
        <v>3596</v>
      </c>
    </row>
    <row r="3598" spans="1:18" ht="15" x14ac:dyDescent="0.45">
      <c r="A3598">
        <v>27680</v>
      </c>
      <c r="B3598">
        <v>49</v>
      </c>
      <c r="C3598">
        <v>77.099999999999994</v>
      </c>
      <c r="D3598">
        <v>35</v>
      </c>
      <c r="E3598">
        <v>54.05</v>
      </c>
      <c r="F3598">
        <v>31</v>
      </c>
      <c r="G3598">
        <v>49.08</v>
      </c>
      <c r="H3598">
        <v>33</v>
      </c>
      <c r="I3598">
        <v>52.67</v>
      </c>
      <c r="J3598">
        <v>148</v>
      </c>
      <c r="K3598">
        <v>232.89999999999998</v>
      </c>
      <c r="L3598" s="11" t="s">
        <v>11927</v>
      </c>
      <c r="M3598" s="12" t="s">
        <v>6</v>
      </c>
      <c r="N3598" s="12" t="s">
        <v>6</v>
      </c>
      <c r="O3598" s="12" t="s">
        <v>6</v>
      </c>
      <c r="P3598" s="12" t="s">
        <v>6</v>
      </c>
      <c r="Q3598" s="12">
        <v>556</v>
      </c>
      <c r="R3598">
        <v>3597</v>
      </c>
    </row>
    <row r="3599" spans="1:18" ht="15" x14ac:dyDescent="0.45">
      <c r="A3599">
        <v>2032248</v>
      </c>
      <c r="F3599">
        <v>0.35</v>
      </c>
      <c r="G3599">
        <v>34.58</v>
      </c>
      <c r="H3599">
        <v>2</v>
      </c>
      <c r="I3599">
        <v>198</v>
      </c>
      <c r="J3599">
        <v>2.35</v>
      </c>
      <c r="K3599">
        <v>232.57999999999998</v>
      </c>
      <c r="L3599" s="11" t="s">
        <v>11924</v>
      </c>
      <c r="M3599" s="12">
        <v>398</v>
      </c>
      <c r="N3599" s="12" t="s">
        <v>6</v>
      </c>
      <c r="O3599" s="12" t="s">
        <v>6</v>
      </c>
      <c r="P3599" s="12" t="s">
        <v>6</v>
      </c>
      <c r="Q3599" s="12" t="s">
        <v>6</v>
      </c>
      <c r="R3599">
        <v>3598</v>
      </c>
    </row>
    <row r="3600" spans="1:18" ht="15" x14ac:dyDescent="0.45">
      <c r="A3600">
        <v>17009</v>
      </c>
      <c r="B3600">
        <v>8</v>
      </c>
      <c r="C3600">
        <v>74.400000000000006</v>
      </c>
      <c r="D3600">
        <v>6</v>
      </c>
      <c r="E3600">
        <v>55.8</v>
      </c>
      <c r="F3600">
        <v>2</v>
      </c>
      <c r="G3600">
        <v>18.600000000000001</v>
      </c>
      <c r="H3600">
        <v>9</v>
      </c>
      <c r="I3600">
        <v>83.7</v>
      </c>
      <c r="J3600">
        <v>25</v>
      </c>
      <c r="K3600">
        <v>232.5</v>
      </c>
      <c r="L3600" s="11" t="s">
        <v>11926</v>
      </c>
      <c r="M3600" s="12" t="s">
        <v>6</v>
      </c>
      <c r="N3600" s="12" t="s">
        <v>6</v>
      </c>
      <c r="O3600" s="12" t="s">
        <v>6</v>
      </c>
      <c r="P3600" s="12">
        <v>960</v>
      </c>
      <c r="Q3600" s="12" t="s">
        <v>6</v>
      </c>
      <c r="R3600">
        <v>3599</v>
      </c>
    </row>
    <row r="3601" spans="1:18" ht="15" x14ac:dyDescent="0.45">
      <c r="A3601">
        <v>11116</v>
      </c>
      <c r="B3601">
        <v>7</v>
      </c>
      <c r="C3601">
        <v>58.1</v>
      </c>
      <c r="D3601">
        <v>5</v>
      </c>
      <c r="E3601">
        <v>41.5</v>
      </c>
      <c r="F3601">
        <v>7</v>
      </c>
      <c r="G3601">
        <v>58.1</v>
      </c>
      <c r="H3601">
        <v>9</v>
      </c>
      <c r="I3601">
        <v>74.7</v>
      </c>
      <c r="J3601">
        <v>28</v>
      </c>
      <c r="K3601">
        <v>232.39999999999998</v>
      </c>
      <c r="L3601" s="11" t="s">
        <v>11927</v>
      </c>
      <c r="M3601" s="12" t="s">
        <v>6</v>
      </c>
      <c r="N3601" s="12" t="s">
        <v>6</v>
      </c>
      <c r="O3601" s="12" t="s">
        <v>6</v>
      </c>
      <c r="P3601" s="12" t="s">
        <v>6</v>
      </c>
      <c r="Q3601" s="12">
        <v>557</v>
      </c>
      <c r="R3601">
        <v>3600</v>
      </c>
    </row>
    <row r="3602" spans="1:18" ht="15" x14ac:dyDescent="0.45">
      <c r="A3602">
        <v>31687</v>
      </c>
      <c r="D3602">
        <v>5</v>
      </c>
      <c r="E3602">
        <v>52.15</v>
      </c>
      <c r="F3602">
        <v>5</v>
      </c>
      <c r="G3602">
        <v>53</v>
      </c>
      <c r="H3602">
        <v>12</v>
      </c>
      <c r="I3602">
        <v>127.2</v>
      </c>
      <c r="J3602">
        <v>22</v>
      </c>
      <c r="K3602">
        <v>232.35000000000002</v>
      </c>
      <c r="L3602" s="11" t="s">
        <v>11928</v>
      </c>
      <c r="M3602" s="12" t="s">
        <v>6</v>
      </c>
      <c r="N3602" s="12">
        <v>822</v>
      </c>
      <c r="O3602" s="12" t="s">
        <v>6</v>
      </c>
      <c r="P3602" s="12" t="s">
        <v>6</v>
      </c>
      <c r="Q3602" s="12" t="s">
        <v>6</v>
      </c>
      <c r="R3602">
        <v>3601</v>
      </c>
    </row>
    <row r="3603" spans="1:18" ht="15" x14ac:dyDescent="0.45">
      <c r="A3603">
        <v>2029679</v>
      </c>
      <c r="B3603">
        <v>17.670000000000002</v>
      </c>
      <c r="C3603">
        <v>75.97</v>
      </c>
      <c r="D3603">
        <v>9.2799999999999994</v>
      </c>
      <c r="E3603">
        <v>39.9</v>
      </c>
      <c r="F3603">
        <v>11.85</v>
      </c>
      <c r="G3603">
        <v>50.98</v>
      </c>
      <c r="H3603">
        <v>15.22</v>
      </c>
      <c r="I3603">
        <v>65.3</v>
      </c>
      <c r="J3603">
        <v>54.02</v>
      </c>
      <c r="K3603">
        <v>232.14999999999998</v>
      </c>
      <c r="L3603" s="11" t="s">
        <v>11927</v>
      </c>
      <c r="M3603" s="12" t="s">
        <v>6</v>
      </c>
      <c r="N3603" s="12" t="s">
        <v>6</v>
      </c>
      <c r="O3603" s="12" t="s">
        <v>6</v>
      </c>
      <c r="P3603" s="12" t="s">
        <v>6</v>
      </c>
      <c r="Q3603" s="12">
        <v>558</v>
      </c>
      <c r="R3603">
        <v>3602</v>
      </c>
    </row>
    <row r="3604" spans="1:18" ht="15" x14ac:dyDescent="0.45">
      <c r="A3604">
        <v>14825</v>
      </c>
      <c r="B3604">
        <v>18</v>
      </c>
      <c r="C3604">
        <v>36</v>
      </c>
      <c r="D3604">
        <v>30</v>
      </c>
      <c r="E3604">
        <v>60</v>
      </c>
      <c r="F3604">
        <v>23</v>
      </c>
      <c r="G3604">
        <v>46</v>
      </c>
      <c r="H3604">
        <v>45</v>
      </c>
      <c r="I3604">
        <v>90</v>
      </c>
      <c r="J3604">
        <v>116</v>
      </c>
      <c r="K3604">
        <v>232</v>
      </c>
      <c r="L3604" s="11" t="s">
        <v>11928</v>
      </c>
      <c r="M3604" s="12" t="s">
        <v>6</v>
      </c>
      <c r="N3604" s="12">
        <v>823</v>
      </c>
      <c r="O3604" s="12" t="s">
        <v>6</v>
      </c>
      <c r="P3604" s="12" t="s">
        <v>6</v>
      </c>
      <c r="Q3604" s="12" t="s">
        <v>6</v>
      </c>
      <c r="R3604">
        <v>3603</v>
      </c>
    </row>
    <row r="3605" spans="1:18" ht="15" x14ac:dyDescent="0.45">
      <c r="A3605">
        <v>2031854</v>
      </c>
      <c r="D3605">
        <v>0.45</v>
      </c>
      <c r="E3605">
        <v>31.86</v>
      </c>
      <c r="F3605">
        <v>1.78</v>
      </c>
      <c r="G3605">
        <v>127.33</v>
      </c>
      <c r="H3605">
        <v>1.02</v>
      </c>
      <c r="I3605">
        <v>72.72</v>
      </c>
      <c r="J3605">
        <v>3.25</v>
      </c>
      <c r="K3605">
        <v>231.91</v>
      </c>
      <c r="L3605" s="11" t="s">
        <v>11927</v>
      </c>
      <c r="M3605" s="12" t="s">
        <v>6</v>
      </c>
      <c r="N3605" s="12" t="s">
        <v>6</v>
      </c>
      <c r="O3605" s="12" t="s">
        <v>6</v>
      </c>
      <c r="P3605" s="12" t="s">
        <v>6</v>
      </c>
      <c r="Q3605" s="12">
        <v>559</v>
      </c>
      <c r="R3605">
        <v>3604</v>
      </c>
    </row>
    <row r="3606" spans="1:18" ht="15" x14ac:dyDescent="0.45">
      <c r="A3606">
        <v>17234</v>
      </c>
      <c r="H3606">
        <v>12</v>
      </c>
      <c r="I3606">
        <v>231.84</v>
      </c>
      <c r="J3606">
        <v>12</v>
      </c>
      <c r="K3606">
        <v>231.84</v>
      </c>
      <c r="L3606" s="11" t="s">
        <v>11926</v>
      </c>
      <c r="M3606" s="12" t="s">
        <v>6</v>
      </c>
      <c r="N3606" s="12" t="s">
        <v>6</v>
      </c>
      <c r="O3606" s="12" t="s">
        <v>6</v>
      </c>
      <c r="P3606" s="12">
        <v>961</v>
      </c>
      <c r="Q3606" s="12" t="s">
        <v>6</v>
      </c>
      <c r="R3606">
        <v>3605</v>
      </c>
    </row>
    <row r="3607" spans="1:18" ht="15" x14ac:dyDescent="0.45">
      <c r="A3607">
        <v>31634</v>
      </c>
      <c r="B3607">
        <v>2</v>
      </c>
      <c r="C3607">
        <v>48.4</v>
      </c>
      <c r="F3607">
        <v>4</v>
      </c>
      <c r="G3607">
        <v>91.6</v>
      </c>
      <c r="H3607">
        <v>4</v>
      </c>
      <c r="I3607">
        <v>91.6</v>
      </c>
      <c r="J3607">
        <v>10</v>
      </c>
      <c r="K3607">
        <v>231.6</v>
      </c>
      <c r="L3607" s="11" t="s">
        <v>11926</v>
      </c>
      <c r="M3607" s="12" t="s">
        <v>6</v>
      </c>
      <c r="N3607" s="12" t="s">
        <v>6</v>
      </c>
      <c r="O3607" s="12" t="s">
        <v>6</v>
      </c>
      <c r="P3607" s="12">
        <v>962</v>
      </c>
      <c r="Q3607" s="12" t="s">
        <v>6</v>
      </c>
      <c r="R3607">
        <v>3606</v>
      </c>
    </row>
    <row r="3608" spans="1:18" ht="15" x14ac:dyDescent="0.45">
      <c r="A3608">
        <v>10985</v>
      </c>
      <c r="B3608">
        <v>22</v>
      </c>
      <c r="C3608">
        <v>83.7</v>
      </c>
      <c r="D3608">
        <v>26</v>
      </c>
      <c r="E3608">
        <v>101.09</v>
      </c>
      <c r="F3608">
        <v>10</v>
      </c>
      <c r="G3608">
        <v>39</v>
      </c>
      <c r="H3608">
        <v>2</v>
      </c>
      <c r="I3608">
        <v>7.8</v>
      </c>
      <c r="J3608">
        <v>60</v>
      </c>
      <c r="K3608">
        <v>231.59000000000003</v>
      </c>
      <c r="L3608" s="11" t="s">
        <v>11928</v>
      </c>
      <c r="M3608" s="12" t="s">
        <v>6</v>
      </c>
      <c r="N3608" s="12">
        <v>824</v>
      </c>
      <c r="O3608" s="12" t="s">
        <v>6</v>
      </c>
      <c r="P3608" s="12" t="s">
        <v>6</v>
      </c>
      <c r="Q3608" s="12" t="s">
        <v>6</v>
      </c>
      <c r="R3608">
        <v>3607</v>
      </c>
    </row>
    <row r="3609" spans="1:18" ht="15" x14ac:dyDescent="0.45">
      <c r="A3609">
        <v>29762</v>
      </c>
      <c r="B3609">
        <v>8</v>
      </c>
      <c r="C3609">
        <v>46.4</v>
      </c>
      <c r="D3609">
        <v>4</v>
      </c>
      <c r="E3609">
        <v>23.2</v>
      </c>
      <c r="F3609">
        <v>21</v>
      </c>
      <c r="G3609">
        <v>121.34</v>
      </c>
      <c r="H3609">
        <v>7</v>
      </c>
      <c r="I3609">
        <v>40.6</v>
      </c>
      <c r="J3609">
        <v>40</v>
      </c>
      <c r="K3609">
        <v>231.54</v>
      </c>
      <c r="L3609" s="11" t="s">
        <v>11928</v>
      </c>
      <c r="M3609" s="12" t="s">
        <v>6</v>
      </c>
      <c r="N3609" s="12">
        <v>825</v>
      </c>
      <c r="O3609" s="12" t="s">
        <v>6</v>
      </c>
      <c r="P3609" s="12" t="s">
        <v>6</v>
      </c>
      <c r="Q3609" s="12" t="s">
        <v>6</v>
      </c>
      <c r="R3609">
        <v>3608</v>
      </c>
    </row>
    <row r="3610" spans="1:18" ht="15" x14ac:dyDescent="0.45">
      <c r="A3610">
        <v>22859</v>
      </c>
      <c r="B3610">
        <v>2</v>
      </c>
      <c r="C3610">
        <v>16</v>
      </c>
      <c r="D3610">
        <v>9</v>
      </c>
      <c r="E3610">
        <v>72</v>
      </c>
      <c r="F3610">
        <v>5</v>
      </c>
      <c r="G3610">
        <v>40</v>
      </c>
      <c r="H3610">
        <v>13</v>
      </c>
      <c r="I3610">
        <v>103.36</v>
      </c>
      <c r="J3610">
        <v>29</v>
      </c>
      <c r="K3610">
        <v>231.36</v>
      </c>
      <c r="L3610" s="11" t="s">
        <v>11923</v>
      </c>
      <c r="M3610" s="12" t="s">
        <v>6</v>
      </c>
      <c r="N3610" s="12" t="s">
        <v>6</v>
      </c>
      <c r="O3610" s="12" t="s">
        <v>6</v>
      </c>
      <c r="P3610" s="12" t="s">
        <v>6</v>
      </c>
      <c r="Q3610" s="12" t="s">
        <v>6</v>
      </c>
      <c r="R3610">
        <v>3609</v>
      </c>
    </row>
    <row r="3611" spans="1:18" ht="15" x14ac:dyDescent="0.45">
      <c r="A3611">
        <v>30496</v>
      </c>
      <c r="B3611">
        <v>8</v>
      </c>
      <c r="C3611">
        <v>124</v>
      </c>
      <c r="D3611">
        <v>2</v>
      </c>
      <c r="E3611">
        <v>31</v>
      </c>
      <c r="F3611">
        <v>3</v>
      </c>
      <c r="G3611">
        <v>45.26</v>
      </c>
      <c r="H3611">
        <v>2</v>
      </c>
      <c r="I3611">
        <v>31</v>
      </c>
      <c r="J3611">
        <v>15</v>
      </c>
      <c r="K3611">
        <v>231.26</v>
      </c>
      <c r="L3611" s="11" t="s">
        <v>11926</v>
      </c>
      <c r="M3611" s="12" t="s">
        <v>6</v>
      </c>
      <c r="N3611" s="12" t="s">
        <v>6</v>
      </c>
      <c r="O3611" s="12" t="s">
        <v>6</v>
      </c>
      <c r="P3611" s="12">
        <v>963</v>
      </c>
      <c r="Q3611" s="12" t="s">
        <v>6</v>
      </c>
      <c r="R3611">
        <v>3610</v>
      </c>
    </row>
    <row r="3612" spans="1:18" ht="15" x14ac:dyDescent="0.45">
      <c r="A3612">
        <v>32235</v>
      </c>
      <c r="H3612">
        <v>8</v>
      </c>
      <c r="I3612">
        <v>231.2</v>
      </c>
      <c r="J3612">
        <v>8</v>
      </c>
      <c r="K3612">
        <v>231.2</v>
      </c>
      <c r="L3612" s="11" t="s">
        <v>11926</v>
      </c>
      <c r="M3612" s="12" t="s">
        <v>6</v>
      </c>
      <c r="N3612" s="12" t="s">
        <v>6</v>
      </c>
      <c r="O3612" s="12" t="s">
        <v>6</v>
      </c>
      <c r="P3612" s="12">
        <v>964</v>
      </c>
      <c r="Q3612" s="12" t="s">
        <v>6</v>
      </c>
      <c r="R3612">
        <v>3611</v>
      </c>
    </row>
    <row r="3613" spans="1:18" ht="15" x14ac:dyDescent="0.45">
      <c r="A3613">
        <v>17087</v>
      </c>
      <c r="B3613">
        <v>15</v>
      </c>
      <c r="C3613">
        <v>99</v>
      </c>
      <c r="D3613">
        <v>6</v>
      </c>
      <c r="E3613">
        <v>39.6</v>
      </c>
      <c r="F3613">
        <v>5</v>
      </c>
      <c r="G3613">
        <v>33</v>
      </c>
      <c r="H3613">
        <v>9</v>
      </c>
      <c r="I3613">
        <v>59.4</v>
      </c>
      <c r="J3613">
        <v>35</v>
      </c>
      <c r="K3613">
        <v>231</v>
      </c>
      <c r="L3613" s="11" t="s">
        <v>11928</v>
      </c>
      <c r="M3613" s="12" t="s">
        <v>6</v>
      </c>
      <c r="N3613" s="12">
        <v>826</v>
      </c>
      <c r="O3613" s="12" t="s">
        <v>6</v>
      </c>
      <c r="P3613" s="12" t="s">
        <v>6</v>
      </c>
      <c r="Q3613" s="12" t="s">
        <v>6</v>
      </c>
      <c r="R3613">
        <v>3612</v>
      </c>
    </row>
    <row r="3614" spans="1:18" ht="15" x14ac:dyDescent="0.45">
      <c r="A3614">
        <v>30499</v>
      </c>
      <c r="B3614">
        <v>12</v>
      </c>
      <c r="C3614">
        <v>230.49</v>
      </c>
      <c r="J3614">
        <v>12</v>
      </c>
      <c r="K3614">
        <v>230.49</v>
      </c>
      <c r="L3614" s="11" t="s">
        <v>11927</v>
      </c>
      <c r="M3614" s="12" t="s">
        <v>6</v>
      </c>
      <c r="N3614" s="12" t="s">
        <v>6</v>
      </c>
      <c r="O3614" s="12" t="s">
        <v>6</v>
      </c>
      <c r="P3614" s="12" t="s">
        <v>6</v>
      </c>
      <c r="Q3614" s="12">
        <v>560</v>
      </c>
      <c r="R3614">
        <v>3613</v>
      </c>
    </row>
    <row r="3615" spans="1:18" ht="15" x14ac:dyDescent="0.45">
      <c r="A3615">
        <v>28039</v>
      </c>
      <c r="H3615">
        <v>33</v>
      </c>
      <c r="I3615">
        <v>230.44</v>
      </c>
      <c r="J3615">
        <v>33</v>
      </c>
      <c r="K3615">
        <v>230.44</v>
      </c>
      <c r="L3615" s="11" t="s">
        <v>11923</v>
      </c>
      <c r="M3615" s="12" t="s">
        <v>6</v>
      </c>
      <c r="N3615" s="12" t="s">
        <v>6</v>
      </c>
      <c r="O3615" s="12" t="s">
        <v>6</v>
      </c>
      <c r="P3615" s="12" t="s">
        <v>6</v>
      </c>
      <c r="Q3615" s="12" t="s">
        <v>6</v>
      </c>
      <c r="R3615">
        <v>3614</v>
      </c>
    </row>
    <row r="3616" spans="1:18" ht="15" x14ac:dyDescent="0.45">
      <c r="A3616">
        <v>31528</v>
      </c>
      <c r="D3616">
        <v>2</v>
      </c>
      <c r="E3616">
        <v>80.739999999999995</v>
      </c>
      <c r="F3616">
        <v>2</v>
      </c>
      <c r="G3616">
        <v>99.8</v>
      </c>
      <c r="H3616">
        <v>1</v>
      </c>
      <c r="I3616">
        <v>49.9</v>
      </c>
      <c r="J3616">
        <v>5</v>
      </c>
      <c r="K3616">
        <v>230.44</v>
      </c>
      <c r="L3616" s="11" t="s">
        <v>11925</v>
      </c>
      <c r="M3616" s="12" t="s">
        <v>6</v>
      </c>
      <c r="N3616" s="12" t="s">
        <v>6</v>
      </c>
      <c r="O3616" s="12">
        <v>666</v>
      </c>
      <c r="P3616" s="12" t="s">
        <v>6</v>
      </c>
      <c r="Q3616" s="12" t="s">
        <v>6</v>
      </c>
      <c r="R3616">
        <v>3615</v>
      </c>
    </row>
    <row r="3617" spans="1:18" ht="15" x14ac:dyDescent="0.45">
      <c r="A3617">
        <v>27284</v>
      </c>
      <c r="B3617">
        <v>6</v>
      </c>
      <c r="C3617">
        <v>86.4</v>
      </c>
      <c r="D3617">
        <v>4</v>
      </c>
      <c r="E3617">
        <v>57.6</v>
      </c>
      <c r="F3617">
        <v>4</v>
      </c>
      <c r="G3617">
        <v>57.6</v>
      </c>
      <c r="H3617">
        <v>2</v>
      </c>
      <c r="I3617">
        <v>28.8</v>
      </c>
      <c r="J3617">
        <v>16</v>
      </c>
      <c r="K3617">
        <v>230.4</v>
      </c>
      <c r="L3617" s="11" t="s">
        <v>11928</v>
      </c>
      <c r="M3617" s="12" t="s">
        <v>6</v>
      </c>
      <c r="N3617" s="12">
        <v>827</v>
      </c>
      <c r="O3617" s="12" t="s">
        <v>6</v>
      </c>
      <c r="P3617" s="12" t="s">
        <v>6</v>
      </c>
      <c r="Q3617" s="12" t="s">
        <v>6</v>
      </c>
      <c r="R3617">
        <v>3616</v>
      </c>
    </row>
    <row r="3618" spans="1:18" ht="15" x14ac:dyDescent="0.45">
      <c r="A3618">
        <v>27846</v>
      </c>
      <c r="D3618">
        <v>21</v>
      </c>
      <c r="E3618">
        <v>201.6</v>
      </c>
      <c r="F3618">
        <v>3</v>
      </c>
      <c r="G3618">
        <v>28.8</v>
      </c>
      <c r="J3618">
        <v>24</v>
      </c>
      <c r="K3618">
        <v>230.4</v>
      </c>
      <c r="L3618" s="11" t="s">
        <v>11928</v>
      </c>
      <c r="M3618" s="12" t="s">
        <v>6</v>
      </c>
      <c r="N3618" s="12">
        <v>828</v>
      </c>
      <c r="O3618" s="12" t="s">
        <v>6</v>
      </c>
      <c r="P3618" s="12" t="s">
        <v>6</v>
      </c>
      <c r="Q3618" s="12" t="s">
        <v>6</v>
      </c>
      <c r="R3618">
        <v>3617</v>
      </c>
    </row>
    <row r="3619" spans="1:18" ht="15" x14ac:dyDescent="0.45">
      <c r="A3619">
        <v>10854</v>
      </c>
      <c r="B3619">
        <v>3</v>
      </c>
      <c r="C3619">
        <v>98.7</v>
      </c>
      <c r="D3619">
        <v>3</v>
      </c>
      <c r="E3619">
        <v>98.7</v>
      </c>
      <c r="F3619">
        <v>1</v>
      </c>
      <c r="G3619">
        <v>32.9</v>
      </c>
      <c r="J3619">
        <v>7</v>
      </c>
      <c r="K3619">
        <v>230.3</v>
      </c>
      <c r="L3619" s="11" t="s">
        <v>11925</v>
      </c>
      <c r="M3619" s="12" t="s">
        <v>6</v>
      </c>
      <c r="N3619" s="12" t="s">
        <v>6</v>
      </c>
      <c r="O3619" s="12">
        <v>667</v>
      </c>
      <c r="P3619" s="12" t="s">
        <v>6</v>
      </c>
      <c r="Q3619" s="12" t="s">
        <v>6</v>
      </c>
      <c r="R3619">
        <v>3618</v>
      </c>
    </row>
    <row r="3620" spans="1:18" ht="15" x14ac:dyDescent="0.45">
      <c r="A3620">
        <v>23208</v>
      </c>
      <c r="B3620">
        <v>2</v>
      </c>
      <c r="C3620">
        <v>65.8</v>
      </c>
      <c r="F3620">
        <v>1</v>
      </c>
      <c r="G3620">
        <v>32.9</v>
      </c>
      <c r="H3620">
        <v>4</v>
      </c>
      <c r="I3620">
        <v>131.6</v>
      </c>
      <c r="J3620">
        <v>7</v>
      </c>
      <c r="K3620">
        <v>230.29999999999998</v>
      </c>
      <c r="L3620" s="11" t="s">
        <v>11925</v>
      </c>
      <c r="M3620" s="12" t="s">
        <v>6</v>
      </c>
      <c r="N3620" s="12" t="s">
        <v>6</v>
      </c>
      <c r="O3620" s="12">
        <v>668</v>
      </c>
      <c r="P3620" s="12" t="s">
        <v>6</v>
      </c>
      <c r="Q3620" s="12" t="s">
        <v>6</v>
      </c>
      <c r="R3620">
        <v>3619</v>
      </c>
    </row>
    <row r="3621" spans="1:18" ht="15" x14ac:dyDescent="0.45">
      <c r="A3621">
        <v>17949</v>
      </c>
      <c r="D3621">
        <v>2</v>
      </c>
      <c r="E3621">
        <v>93.6</v>
      </c>
      <c r="H3621">
        <v>3</v>
      </c>
      <c r="I3621">
        <v>136.66</v>
      </c>
      <c r="J3621">
        <v>5</v>
      </c>
      <c r="K3621">
        <v>230.26</v>
      </c>
      <c r="L3621" s="11" t="s">
        <v>11926</v>
      </c>
      <c r="M3621" s="12" t="s">
        <v>6</v>
      </c>
      <c r="N3621" s="12" t="s">
        <v>6</v>
      </c>
      <c r="O3621" s="12" t="s">
        <v>6</v>
      </c>
      <c r="P3621" s="12">
        <v>965</v>
      </c>
      <c r="Q3621" s="12" t="s">
        <v>6</v>
      </c>
      <c r="R3621">
        <v>3620</v>
      </c>
    </row>
    <row r="3622" spans="1:18" ht="15" x14ac:dyDescent="0.45">
      <c r="A3622">
        <v>22965</v>
      </c>
      <c r="B3622">
        <v>2</v>
      </c>
      <c r="C3622">
        <v>230.21</v>
      </c>
      <c r="J3622">
        <v>2</v>
      </c>
      <c r="K3622">
        <v>230.21</v>
      </c>
      <c r="L3622" s="11" t="s">
        <v>11925</v>
      </c>
      <c r="M3622" s="12" t="s">
        <v>6</v>
      </c>
      <c r="N3622" s="12" t="s">
        <v>6</v>
      </c>
      <c r="O3622" s="12">
        <v>669</v>
      </c>
      <c r="P3622" s="12" t="s">
        <v>6</v>
      </c>
      <c r="Q3622" s="12" t="s">
        <v>6</v>
      </c>
      <c r="R3622">
        <v>3621</v>
      </c>
    </row>
    <row r="3623" spans="1:18" ht="15" x14ac:dyDescent="0.45">
      <c r="A3623">
        <v>29761</v>
      </c>
      <c r="D3623">
        <v>3</v>
      </c>
      <c r="E3623">
        <v>34.5</v>
      </c>
      <c r="F3623">
        <v>17</v>
      </c>
      <c r="G3623">
        <v>195.5</v>
      </c>
      <c r="J3623">
        <v>20</v>
      </c>
      <c r="K3623">
        <v>230</v>
      </c>
      <c r="L3623" s="11" t="s">
        <v>11928</v>
      </c>
      <c r="M3623" s="12" t="s">
        <v>6</v>
      </c>
      <c r="N3623" s="12">
        <v>829</v>
      </c>
      <c r="O3623" s="12" t="s">
        <v>6</v>
      </c>
      <c r="P3623" s="12" t="s">
        <v>6</v>
      </c>
      <c r="Q3623" s="12" t="s">
        <v>6</v>
      </c>
      <c r="R3623">
        <v>3622</v>
      </c>
    </row>
    <row r="3624" spans="1:18" ht="15" x14ac:dyDescent="0.45">
      <c r="A3624">
        <v>30505</v>
      </c>
      <c r="B3624">
        <v>2</v>
      </c>
      <c r="C3624">
        <v>46</v>
      </c>
      <c r="D3624">
        <v>4</v>
      </c>
      <c r="E3624">
        <v>92</v>
      </c>
      <c r="F3624">
        <v>2</v>
      </c>
      <c r="G3624">
        <v>46</v>
      </c>
      <c r="H3624">
        <v>2</v>
      </c>
      <c r="I3624">
        <v>46</v>
      </c>
      <c r="J3624">
        <v>10</v>
      </c>
      <c r="K3624">
        <v>230</v>
      </c>
      <c r="L3624" s="11" t="s">
        <v>11928</v>
      </c>
      <c r="M3624" s="12" t="s">
        <v>6</v>
      </c>
      <c r="N3624" s="12">
        <v>830</v>
      </c>
      <c r="O3624" s="12" t="s">
        <v>6</v>
      </c>
      <c r="P3624" s="12" t="s">
        <v>6</v>
      </c>
      <c r="Q3624" s="12" t="s">
        <v>6</v>
      </c>
      <c r="R3624">
        <v>3623</v>
      </c>
    </row>
    <row r="3625" spans="1:18" ht="15" x14ac:dyDescent="0.45">
      <c r="A3625">
        <v>11057</v>
      </c>
      <c r="B3625">
        <v>13</v>
      </c>
      <c r="C3625">
        <v>85.27</v>
      </c>
      <c r="D3625">
        <v>19</v>
      </c>
      <c r="E3625">
        <v>125.4</v>
      </c>
      <c r="F3625">
        <v>3</v>
      </c>
      <c r="G3625">
        <v>19.27</v>
      </c>
      <c r="J3625">
        <v>35</v>
      </c>
      <c r="K3625">
        <v>229.94000000000003</v>
      </c>
      <c r="L3625" s="11" t="s">
        <v>11927</v>
      </c>
      <c r="M3625" s="12" t="s">
        <v>6</v>
      </c>
      <c r="N3625" s="12" t="s">
        <v>6</v>
      </c>
      <c r="O3625" s="12" t="s">
        <v>6</v>
      </c>
      <c r="P3625" s="12" t="s">
        <v>6</v>
      </c>
      <c r="Q3625" s="12">
        <v>561</v>
      </c>
      <c r="R3625">
        <v>3624</v>
      </c>
    </row>
    <row r="3626" spans="1:18" ht="15" x14ac:dyDescent="0.45">
      <c r="A3626">
        <v>22909</v>
      </c>
      <c r="B3626">
        <v>1</v>
      </c>
      <c r="C3626">
        <v>229.9</v>
      </c>
      <c r="J3626">
        <v>1</v>
      </c>
      <c r="K3626">
        <v>229.9</v>
      </c>
      <c r="L3626" s="11" t="s">
        <v>11925</v>
      </c>
      <c r="M3626" s="12" t="s">
        <v>6</v>
      </c>
      <c r="N3626" s="12" t="s">
        <v>6</v>
      </c>
      <c r="O3626" s="12">
        <v>670</v>
      </c>
      <c r="P3626" s="12" t="s">
        <v>6</v>
      </c>
      <c r="Q3626" s="12" t="s">
        <v>6</v>
      </c>
      <c r="R3626">
        <v>3625</v>
      </c>
    </row>
    <row r="3627" spans="1:18" ht="15" x14ac:dyDescent="0.45">
      <c r="A3627">
        <v>30072</v>
      </c>
      <c r="B3627">
        <v>1</v>
      </c>
      <c r="C3627">
        <v>72</v>
      </c>
      <c r="D3627">
        <v>1</v>
      </c>
      <c r="E3627">
        <v>78.900000000000006</v>
      </c>
      <c r="F3627">
        <v>1</v>
      </c>
      <c r="G3627">
        <v>78.900000000000006</v>
      </c>
      <c r="J3627">
        <v>3</v>
      </c>
      <c r="K3627">
        <v>229.8</v>
      </c>
      <c r="L3627" s="11" t="s">
        <v>11925</v>
      </c>
      <c r="M3627" s="12" t="s">
        <v>6</v>
      </c>
      <c r="N3627" s="12" t="s">
        <v>6</v>
      </c>
      <c r="O3627" s="12">
        <v>671</v>
      </c>
      <c r="P3627" s="12" t="s">
        <v>6</v>
      </c>
      <c r="Q3627" s="12" t="s">
        <v>6</v>
      </c>
      <c r="R3627">
        <v>3626</v>
      </c>
    </row>
    <row r="3628" spans="1:18" ht="15" x14ac:dyDescent="0.45">
      <c r="A3628">
        <v>27311</v>
      </c>
      <c r="B3628">
        <v>17</v>
      </c>
      <c r="C3628">
        <v>67.680000000000007</v>
      </c>
      <c r="F3628">
        <v>11</v>
      </c>
      <c r="G3628">
        <v>49.5</v>
      </c>
      <c r="H3628">
        <v>25</v>
      </c>
      <c r="I3628">
        <v>112.5</v>
      </c>
      <c r="J3628">
        <v>53</v>
      </c>
      <c r="K3628">
        <v>229.68</v>
      </c>
      <c r="L3628" s="11" t="s">
        <v>11926</v>
      </c>
      <c r="M3628" s="12" t="s">
        <v>6</v>
      </c>
      <c r="N3628" s="12" t="s">
        <v>6</v>
      </c>
      <c r="O3628" s="12" t="s">
        <v>6</v>
      </c>
      <c r="P3628" s="12">
        <v>966</v>
      </c>
      <c r="Q3628" s="12" t="s">
        <v>6</v>
      </c>
      <c r="R3628">
        <v>3627</v>
      </c>
    </row>
    <row r="3629" spans="1:18" ht="15" x14ac:dyDescent="0.45">
      <c r="A3629">
        <v>10242</v>
      </c>
      <c r="B3629">
        <v>3</v>
      </c>
      <c r="C3629">
        <v>24.6</v>
      </c>
      <c r="F3629">
        <v>12</v>
      </c>
      <c r="G3629">
        <v>98.4</v>
      </c>
      <c r="H3629">
        <v>13</v>
      </c>
      <c r="I3629">
        <v>106.6</v>
      </c>
      <c r="J3629">
        <v>28</v>
      </c>
      <c r="K3629">
        <v>229.6</v>
      </c>
      <c r="L3629" s="11" t="s">
        <v>11927</v>
      </c>
      <c r="M3629" s="12" t="s">
        <v>6</v>
      </c>
      <c r="N3629" s="12" t="s">
        <v>6</v>
      </c>
      <c r="O3629" s="12" t="s">
        <v>6</v>
      </c>
      <c r="P3629" s="12" t="s">
        <v>6</v>
      </c>
      <c r="Q3629" s="12">
        <v>562</v>
      </c>
      <c r="R3629">
        <v>3628</v>
      </c>
    </row>
    <row r="3630" spans="1:18" ht="15" x14ac:dyDescent="0.45">
      <c r="A3630">
        <v>28136</v>
      </c>
      <c r="B3630">
        <v>3</v>
      </c>
      <c r="C3630">
        <v>76.5</v>
      </c>
      <c r="D3630">
        <v>1</v>
      </c>
      <c r="E3630">
        <v>25.5</v>
      </c>
      <c r="F3630">
        <v>3</v>
      </c>
      <c r="G3630">
        <v>76.5</v>
      </c>
      <c r="H3630">
        <v>2</v>
      </c>
      <c r="I3630">
        <v>51</v>
      </c>
      <c r="J3630">
        <v>9</v>
      </c>
      <c r="K3630">
        <v>229.5</v>
      </c>
      <c r="L3630" s="11" t="s">
        <v>11926</v>
      </c>
      <c r="M3630" s="12" t="s">
        <v>6</v>
      </c>
      <c r="N3630" s="12" t="s">
        <v>6</v>
      </c>
      <c r="O3630" s="12" t="s">
        <v>6</v>
      </c>
      <c r="P3630" s="12">
        <v>967</v>
      </c>
      <c r="Q3630" s="12" t="s">
        <v>6</v>
      </c>
      <c r="R3630">
        <v>3629</v>
      </c>
    </row>
    <row r="3631" spans="1:18" ht="15" x14ac:dyDescent="0.45">
      <c r="A3631">
        <v>10235</v>
      </c>
      <c r="B3631">
        <v>35</v>
      </c>
      <c r="C3631">
        <v>52.26</v>
      </c>
      <c r="D3631">
        <v>61</v>
      </c>
      <c r="E3631">
        <v>90.54</v>
      </c>
      <c r="F3631">
        <v>4</v>
      </c>
      <c r="G3631">
        <v>6</v>
      </c>
      <c r="H3631">
        <v>54</v>
      </c>
      <c r="I3631">
        <v>80.64</v>
      </c>
      <c r="J3631">
        <v>154</v>
      </c>
      <c r="K3631">
        <v>229.44</v>
      </c>
      <c r="L3631" s="11" t="s">
        <v>11925</v>
      </c>
      <c r="M3631" s="12" t="s">
        <v>6</v>
      </c>
      <c r="N3631" s="12" t="s">
        <v>6</v>
      </c>
      <c r="O3631" s="12">
        <v>672</v>
      </c>
      <c r="P3631" s="12" t="s">
        <v>6</v>
      </c>
      <c r="Q3631" s="12" t="s">
        <v>6</v>
      </c>
      <c r="R3631">
        <v>3630</v>
      </c>
    </row>
    <row r="3632" spans="1:18" ht="15" x14ac:dyDescent="0.45">
      <c r="A3632">
        <v>23130</v>
      </c>
      <c r="B3632">
        <v>6</v>
      </c>
      <c r="C3632">
        <v>126</v>
      </c>
      <c r="D3632">
        <v>4</v>
      </c>
      <c r="E3632">
        <v>82.32</v>
      </c>
      <c r="F3632">
        <v>1</v>
      </c>
      <c r="G3632">
        <v>21</v>
      </c>
      <c r="J3632">
        <v>11</v>
      </c>
      <c r="K3632">
        <v>229.32</v>
      </c>
      <c r="L3632" s="11" t="s">
        <v>11926</v>
      </c>
      <c r="M3632" s="12" t="s">
        <v>6</v>
      </c>
      <c r="N3632" s="12" t="s">
        <v>6</v>
      </c>
      <c r="O3632" s="12" t="s">
        <v>6</v>
      </c>
      <c r="P3632" s="12">
        <v>968</v>
      </c>
      <c r="Q3632" s="12" t="s">
        <v>6</v>
      </c>
      <c r="R3632">
        <v>3631</v>
      </c>
    </row>
    <row r="3633" spans="1:18" ht="15" x14ac:dyDescent="0.45">
      <c r="A3633">
        <v>29599</v>
      </c>
      <c r="B3633">
        <v>17</v>
      </c>
      <c r="C3633">
        <v>85</v>
      </c>
      <c r="D3633">
        <v>27</v>
      </c>
      <c r="E3633">
        <v>134.6</v>
      </c>
      <c r="F3633">
        <v>2</v>
      </c>
      <c r="G3633">
        <v>9.6</v>
      </c>
      <c r="J3633">
        <v>46</v>
      </c>
      <c r="K3633">
        <v>229.2</v>
      </c>
      <c r="L3633" s="11" t="s">
        <v>11923</v>
      </c>
      <c r="M3633" s="12" t="s">
        <v>6</v>
      </c>
      <c r="N3633" s="12" t="s">
        <v>6</v>
      </c>
      <c r="O3633" s="12" t="s">
        <v>6</v>
      </c>
      <c r="P3633" s="12" t="s">
        <v>6</v>
      </c>
      <c r="Q3633" s="12" t="s">
        <v>6</v>
      </c>
      <c r="R3633">
        <v>3632</v>
      </c>
    </row>
    <row r="3634" spans="1:18" ht="15" x14ac:dyDescent="0.45">
      <c r="A3634">
        <v>13305</v>
      </c>
      <c r="B3634">
        <v>9</v>
      </c>
      <c r="C3634">
        <v>43.32</v>
      </c>
      <c r="D3634">
        <v>14</v>
      </c>
      <c r="E3634">
        <v>68.209999999999994</v>
      </c>
      <c r="F3634">
        <v>10</v>
      </c>
      <c r="G3634">
        <v>49</v>
      </c>
      <c r="H3634">
        <v>14</v>
      </c>
      <c r="I3634">
        <v>68.209999999999994</v>
      </c>
      <c r="J3634">
        <v>47</v>
      </c>
      <c r="K3634">
        <v>228.74</v>
      </c>
      <c r="L3634" s="11" t="s">
        <v>11926</v>
      </c>
      <c r="M3634" s="12" t="s">
        <v>6</v>
      </c>
      <c r="N3634" s="12" t="s">
        <v>6</v>
      </c>
      <c r="O3634" s="12" t="s">
        <v>6</v>
      </c>
      <c r="P3634" s="12">
        <v>969</v>
      </c>
      <c r="Q3634" s="12" t="s">
        <v>6</v>
      </c>
      <c r="R3634">
        <v>3633</v>
      </c>
    </row>
    <row r="3635" spans="1:18" ht="15" x14ac:dyDescent="0.45">
      <c r="A3635">
        <v>10790</v>
      </c>
      <c r="H3635">
        <v>10</v>
      </c>
      <c r="I3635">
        <v>228.28</v>
      </c>
      <c r="J3635">
        <v>10</v>
      </c>
      <c r="K3635">
        <v>228.28</v>
      </c>
      <c r="L3635" s="11" t="s">
        <v>11928</v>
      </c>
      <c r="M3635" s="12" t="s">
        <v>6</v>
      </c>
      <c r="N3635" s="12">
        <v>831</v>
      </c>
      <c r="O3635" s="12" t="s">
        <v>6</v>
      </c>
      <c r="P3635" s="12" t="s">
        <v>6</v>
      </c>
      <c r="Q3635" s="12" t="s">
        <v>6</v>
      </c>
      <c r="R3635">
        <v>3634</v>
      </c>
    </row>
    <row r="3636" spans="1:18" ht="15" x14ac:dyDescent="0.45">
      <c r="A3636">
        <v>27238</v>
      </c>
      <c r="B3636">
        <v>24</v>
      </c>
      <c r="C3636">
        <v>45.6</v>
      </c>
      <c r="D3636">
        <v>28</v>
      </c>
      <c r="E3636">
        <v>53.2</v>
      </c>
      <c r="F3636">
        <v>28</v>
      </c>
      <c r="G3636">
        <v>52.45</v>
      </c>
      <c r="H3636">
        <v>41</v>
      </c>
      <c r="I3636">
        <v>77</v>
      </c>
      <c r="J3636">
        <v>121</v>
      </c>
      <c r="K3636">
        <v>228.25</v>
      </c>
      <c r="L3636" s="11" t="s">
        <v>11925</v>
      </c>
      <c r="M3636" s="12" t="s">
        <v>6</v>
      </c>
      <c r="N3636" s="12" t="s">
        <v>6</v>
      </c>
      <c r="O3636" s="12">
        <v>673</v>
      </c>
      <c r="P3636" s="12" t="s">
        <v>6</v>
      </c>
      <c r="Q3636" s="12" t="s">
        <v>6</v>
      </c>
      <c r="R3636">
        <v>3635</v>
      </c>
    </row>
    <row r="3637" spans="1:18" ht="15" x14ac:dyDescent="0.45">
      <c r="A3637">
        <v>16868</v>
      </c>
      <c r="B3637">
        <v>1</v>
      </c>
      <c r="C3637">
        <v>15</v>
      </c>
      <c r="D3637">
        <v>3</v>
      </c>
      <c r="E3637">
        <v>45</v>
      </c>
      <c r="F3637">
        <v>5</v>
      </c>
      <c r="G3637">
        <v>75.8</v>
      </c>
      <c r="H3637">
        <v>6</v>
      </c>
      <c r="I3637">
        <v>92.4</v>
      </c>
      <c r="J3637">
        <v>15</v>
      </c>
      <c r="K3637">
        <v>228.20000000000002</v>
      </c>
      <c r="L3637" s="11" t="s">
        <v>11926</v>
      </c>
      <c r="M3637" s="12" t="s">
        <v>6</v>
      </c>
      <c r="N3637" s="12" t="s">
        <v>6</v>
      </c>
      <c r="O3637" s="12" t="s">
        <v>6</v>
      </c>
      <c r="P3637" s="12">
        <v>970</v>
      </c>
      <c r="Q3637" s="12" t="s">
        <v>6</v>
      </c>
      <c r="R3637">
        <v>3636</v>
      </c>
    </row>
    <row r="3638" spans="1:18" ht="15" x14ac:dyDescent="0.45">
      <c r="A3638">
        <v>11094</v>
      </c>
      <c r="D3638">
        <v>19</v>
      </c>
      <c r="E3638">
        <v>85.5</v>
      </c>
      <c r="F3638">
        <v>4</v>
      </c>
      <c r="G3638">
        <v>18.399999999999999</v>
      </c>
      <c r="H3638">
        <v>27</v>
      </c>
      <c r="I3638">
        <v>124.2</v>
      </c>
      <c r="J3638">
        <v>50</v>
      </c>
      <c r="K3638">
        <v>228.10000000000002</v>
      </c>
      <c r="L3638" s="11" t="s">
        <v>11927</v>
      </c>
      <c r="M3638" s="12" t="s">
        <v>6</v>
      </c>
      <c r="N3638" s="12" t="s">
        <v>6</v>
      </c>
      <c r="O3638" s="12" t="s">
        <v>6</v>
      </c>
      <c r="P3638" s="12" t="s">
        <v>6</v>
      </c>
      <c r="Q3638" s="12">
        <v>563</v>
      </c>
      <c r="R3638">
        <v>3637</v>
      </c>
    </row>
    <row r="3639" spans="1:18" ht="15" x14ac:dyDescent="0.45">
      <c r="A3639">
        <v>22982</v>
      </c>
      <c r="D3639">
        <v>1</v>
      </c>
      <c r="E3639">
        <v>228.07</v>
      </c>
      <c r="J3639">
        <v>1</v>
      </c>
      <c r="K3639">
        <v>228.07</v>
      </c>
      <c r="L3639" s="11" t="s">
        <v>11925</v>
      </c>
      <c r="M3639" s="12" t="s">
        <v>6</v>
      </c>
      <c r="N3639" s="12" t="s">
        <v>6</v>
      </c>
      <c r="O3639" s="12">
        <v>674</v>
      </c>
      <c r="P3639" s="12" t="s">
        <v>6</v>
      </c>
      <c r="Q3639" s="12" t="s">
        <v>6</v>
      </c>
      <c r="R3639">
        <v>3638</v>
      </c>
    </row>
    <row r="3640" spans="1:18" ht="15" x14ac:dyDescent="0.45">
      <c r="A3640">
        <v>15410</v>
      </c>
      <c r="B3640">
        <v>21</v>
      </c>
      <c r="C3640">
        <v>79.8</v>
      </c>
      <c r="D3640">
        <v>31</v>
      </c>
      <c r="E3640">
        <v>117.8</v>
      </c>
      <c r="F3640">
        <v>3</v>
      </c>
      <c r="G3640">
        <v>11.4</v>
      </c>
      <c r="H3640">
        <v>5</v>
      </c>
      <c r="I3640">
        <v>19</v>
      </c>
      <c r="J3640">
        <v>60</v>
      </c>
      <c r="K3640">
        <v>228</v>
      </c>
      <c r="L3640" s="11" t="s">
        <v>11926</v>
      </c>
      <c r="M3640" s="12" t="s">
        <v>6</v>
      </c>
      <c r="N3640" s="12" t="s">
        <v>6</v>
      </c>
      <c r="O3640" s="12" t="s">
        <v>6</v>
      </c>
      <c r="P3640" s="12">
        <v>971</v>
      </c>
      <c r="Q3640" s="12" t="s">
        <v>6</v>
      </c>
      <c r="R3640">
        <v>3639</v>
      </c>
    </row>
    <row r="3641" spans="1:18" ht="15" x14ac:dyDescent="0.45">
      <c r="A3641">
        <v>28278</v>
      </c>
      <c r="B3641">
        <v>1</v>
      </c>
      <c r="C3641">
        <v>76</v>
      </c>
      <c r="D3641">
        <v>1</v>
      </c>
      <c r="E3641">
        <v>76</v>
      </c>
      <c r="H3641">
        <v>1</v>
      </c>
      <c r="I3641">
        <v>76</v>
      </c>
      <c r="J3641">
        <v>3</v>
      </c>
      <c r="K3641">
        <v>228</v>
      </c>
      <c r="L3641" s="11" t="s">
        <v>11925</v>
      </c>
      <c r="M3641" s="12" t="s">
        <v>6</v>
      </c>
      <c r="N3641" s="12" t="s">
        <v>6</v>
      </c>
      <c r="O3641" s="12">
        <v>675</v>
      </c>
      <c r="P3641" s="12" t="s">
        <v>6</v>
      </c>
      <c r="Q3641" s="12" t="s">
        <v>6</v>
      </c>
      <c r="R3641">
        <v>3640</v>
      </c>
    </row>
    <row r="3642" spans="1:18" ht="15" x14ac:dyDescent="0.45">
      <c r="A3642">
        <v>28930</v>
      </c>
      <c r="B3642">
        <v>13</v>
      </c>
      <c r="C3642">
        <v>78</v>
      </c>
      <c r="D3642">
        <v>13</v>
      </c>
      <c r="E3642">
        <v>78</v>
      </c>
      <c r="F3642">
        <v>7</v>
      </c>
      <c r="G3642">
        <v>42</v>
      </c>
      <c r="H3642">
        <v>5</v>
      </c>
      <c r="I3642">
        <v>30</v>
      </c>
      <c r="J3642">
        <v>38</v>
      </c>
      <c r="K3642">
        <v>228</v>
      </c>
      <c r="L3642" s="11" t="s">
        <v>11928</v>
      </c>
      <c r="M3642" s="12" t="s">
        <v>6</v>
      </c>
      <c r="N3642" s="12">
        <v>832</v>
      </c>
      <c r="O3642" s="12" t="s">
        <v>6</v>
      </c>
      <c r="P3642" s="12" t="s">
        <v>6</v>
      </c>
      <c r="Q3642" s="12" t="s">
        <v>6</v>
      </c>
      <c r="R3642">
        <v>3641</v>
      </c>
    </row>
    <row r="3643" spans="1:18" ht="15" x14ac:dyDescent="0.45">
      <c r="A3643">
        <v>30538</v>
      </c>
      <c r="B3643">
        <v>3</v>
      </c>
      <c r="C3643">
        <v>18</v>
      </c>
      <c r="D3643">
        <v>19</v>
      </c>
      <c r="E3643">
        <v>114</v>
      </c>
      <c r="F3643">
        <v>5</v>
      </c>
      <c r="G3643">
        <v>30</v>
      </c>
      <c r="H3643">
        <v>11</v>
      </c>
      <c r="I3643">
        <v>66</v>
      </c>
      <c r="J3643">
        <v>38</v>
      </c>
      <c r="K3643">
        <v>228</v>
      </c>
      <c r="L3643" s="11" t="s">
        <v>11928</v>
      </c>
      <c r="M3643" s="12" t="s">
        <v>6</v>
      </c>
      <c r="N3643" s="12">
        <v>833</v>
      </c>
      <c r="O3643" s="12" t="s">
        <v>6</v>
      </c>
      <c r="P3643" s="12" t="s">
        <v>6</v>
      </c>
      <c r="Q3643" s="12" t="s">
        <v>6</v>
      </c>
      <c r="R3643">
        <v>3642</v>
      </c>
    </row>
    <row r="3644" spans="1:18" ht="15" x14ac:dyDescent="0.45">
      <c r="A3644">
        <v>27856</v>
      </c>
      <c r="B3644">
        <v>3</v>
      </c>
      <c r="C3644">
        <v>80.400000000000006</v>
      </c>
      <c r="F3644">
        <v>3</v>
      </c>
      <c r="G3644">
        <v>88.5</v>
      </c>
      <c r="H3644">
        <v>2</v>
      </c>
      <c r="I3644">
        <v>59</v>
      </c>
      <c r="J3644">
        <v>8</v>
      </c>
      <c r="K3644">
        <v>227.9</v>
      </c>
      <c r="L3644" s="11" t="s">
        <v>11926</v>
      </c>
      <c r="M3644" s="12" t="s">
        <v>6</v>
      </c>
      <c r="N3644" s="12" t="s">
        <v>6</v>
      </c>
      <c r="O3644" s="12" t="s">
        <v>6</v>
      </c>
      <c r="P3644" s="12">
        <v>972</v>
      </c>
      <c r="Q3644" s="12" t="s">
        <v>6</v>
      </c>
      <c r="R3644">
        <v>3643</v>
      </c>
    </row>
    <row r="3645" spans="1:18" ht="15" x14ac:dyDescent="0.45">
      <c r="A3645">
        <v>12142</v>
      </c>
      <c r="B3645">
        <v>53</v>
      </c>
      <c r="C3645">
        <v>58.3</v>
      </c>
      <c r="D3645">
        <v>93</v>
      </c>
      <c r="E3645">
        <v>102.3</v>
      </c>
      <c r="F3645">
        <v>60</v>
      </c>
      <c r="G3645">
        <v>66</v>
      </c>
      <c r="H3645">
        <v>1</v>
      </c>
      <c r="I3645">
        <v>1.1000000000000001</v>
      </c>
      <c r="J3645">
        <v>207</v>
      </c>
      <c r="K3645">
        <v>227.7</v>
      </c>
      <c r="L3645" s="11" t="s">
        <v>11928</v>
      </c>
      <c r="M3645" s="12" t="s">
        <v>6</v>
      </c>
      <c r="N3645" s="12">
        <v>834</v>
      </c>
      <c r="O3645" s="12" t="s">
        <v>6</v>
      </c>
      <c r="P3645" s="12" t="s">
        <v>6</v>
      </c>
      <c r="Q3645" s="12" t="s">
        <v>6</v>
      </c>
      <c r="R3645">
        <v>3644</v>
      </c>
    </row>
    <row r="3646" spans="1:18" ht="15" x14ac:dyDescent="0.45">
      <c r="A3646">
        <v>27335</v>
      </c>
      <c r="B3646">
        <v>14</v>
      </c>
      <c r="C3646">
        <v>49</v>
      </c>
      <c r="D3646">
        <v>22</v>
      </c>
      <c r="E3646">
        <v>77</v>
      </c>
      <c r="F3646">
        <v>14</v>
      </c>
      <c r="G3646">
        <v>49</v>
      </c>
      <c r="H3646">
        <v>15</v>
      </c>
      <c r="I3646">
        <v>52.5</v>
      </c>
      <c r="J3646">
        <v>65</v>
      </c>
      <c r="K3646">
        <v>227.5</v>
      </c>
      <c r="L3646" s="11" t="s">
        <v>11926</v>
      </c>
      <c r="M3646" s="12" t="s">
        <v>6</v>
      </c>
      <c r="N3646" s="12" t="s">
        <v>6</v>
      </c>
      <c r="O3646" s="12" t="s">
        <v>6</v>
      </c>
      <c r="P3646" s="12">
        <v>973</v>
      </c>
      <c r="Q3646" s="12" t="s">
        <v>6</v>
      </c>
      <c r="R3646">
        <v>3645</v>
      </c>
    </row>
    <row r="3647" spans="1:18" ht="15" x14ac:dyDescent="0.45">
      <c r="A3647">
        <v>16069</v>
      </c>
      <c r="B3647">
        <v>12</v>
      </c>
      <c r="C3647">
        <v>76.8</v>
      </c>
      <c r="D3647">
        <v>1</v>
      </c>
      <c r="E3647">
        <v>6.4</v>
      </c>
      <c r="F3647">
        <v>15</v>
      </c>
      <c r="G3647">
        <v>96</v>
      </c>
      <c r="H3647">
        <v>8</v>
      </c>
      <c r="I3647">
        <v>48.2</v>
      </c>
      <c r="J3647">
        <v>36</v>
      </c>
      <c r="K3647">
        <v>227.39999999999998</v>
      </c>
      <c r="L3647" s="11" t="s">
        <v>11928</v>
      </c>
      <c r="M3647" s="12" t="s">
        <v>6</v>
      </c>
      <c r="N3647" s="12">
        <v>835</v>
      </c>
      <c r="O3647" s="12" t="s">
        <v>6</v>
      </c>
      <c r="P3647" s="12" t="s">
        <v>6</v>
      </c>
      <c r="Q3647" s="12" t="s">
        <v>6</v>
      </c>
      <c r="R3647">
        <v>3646</v>
      </c>
    </row>
    <row r="3648" spans="1:18" ht="15" x14ac:dyDescent="0.45">
      <c r="A3648">
        <v>31820</v>
      </c>
      <c r="D3648">
        <v>5</v>
      </c>
      <c r="E3648">
        <v>63</v>
      </c>
      <c r="F3648">
        <v>3</v>
      </c>
      <c r="G3648">
        <v>37.799999999999997</v>
      </c>
      <c r="H3648">
        <v>10</v>
      </c>
      <c r="I3648">
        <v>126</v>
      </c>
      <c r="J3648">
        <v>18</v>
      </c>
      <c r="K3648">
        <v>226.8</v>
      </c>
      <c r="L3648" s="11" t="s">
        <v>11928</v>
      </c>
      <c r="M3648" s="12" t="s">
        <v>6</v>
      </c>
      <c r="N3648" s="12">
        <v>836</v>
      </c>
      <c r="O3648" s="12" t="s">
        <v>6</v>
      </c>
      <c r="P3648" s="12" t="s">
        <v>6</v>
      </c>
      <c r="Q3648" s="12" t="s">
        <v>6</v>
      </c>
      <c r="R3648">
        <v>3647</v>
      </c>
    </row>
    <row r="3649" spans="1:18" ht="15" x14ac:dyDescent="0.45">
      <c r="A3649">
        <v>28319</v>
      </c>
      <c r="B3649">
        <v>6</v>
      </c>
      <c r="C3649">
        <v>75.599999999999994</v>
      </c>
      <c r="D3649">
        <v>5</v>
      </c>
      <c r="E3649">
        <v>63</v>
      </c>
      <c r="F3649">
        <v>3</v>
      </c>
      <c r="G3649">
        <v>37.799999999999997</v>
      </c>
      <c r="H3649">
        <v>4</v>
      </c>
      <c r="I3649">
        <v>50.4</v>
      </c>
      <c r="J3649">
        <v>18</v>
      </c>
      <c r="K3649">
        <v>226.79999999999998</v>
      </c>
      <c r="L3649" s="11" t="s">
        <v>11926</v>
      </c>
      <c r="M3649" s="12" t="s">
        <v>6</v>
      </c>
      <c r="N3649" s="12" t="s">
        <v>6</v>
      </c>
      <c r="O3649" s="12" t="s">
        <v>6</v>
      </c>
      <c r="P3649" s="12">
        <v>974</v>
      </c>
      <c r="Q3649" s="12" t="s">
        <v>6</v>
      </c>
      <c r="R3649">
        <v>3648</v>
      </c>
    </row>
    <row r="3650" spans="1:18" ht="15" x14ac:dyDescent="0.45">
      <c r="A3650">
        <v>31546</v>
      </c>
      <c r="B3650">
        <v>54</v>
      </c>
      <c r="C3650">
        <v>86.4</v>
      </c>
      <c r="D3650">
        <v>2</v>
      </c>
      <c r="E3650">
        <v>3.2</v>
      </c>
      <c r="H3650">
        <v>86</v>
      </c>
      <c r="I3650">
        <v>137.08000000000001</v>
      </c>
      <c r="J3650">
        <v>142</v>
      </c>
      <c r="K3650">
        <v>226.68</v>
      </c>
      <c r="L3650" s="11" t="s">
        <v>11927</v>
      </c>
      <c r="M3650" s="12" t="s">
        <v>6</v>
      </c>
      <c r="N3650" s="12" t="s">
        <v>6</v>
      </c>
      <c r="O3650" s="12" t="s">
        <v>6</v>
      </c>
      <c r="P3650" s="12" t="s">
        <v>6</v>
      </c>
      <c r="Q3650" s="12">
        <v>564</v>
      </c>
      <c r="R3650">
        <v>3649</v>
      </c>
    </row>
    <row r="3651" spans="1:18" ht="15" x14ac:dyDescent="0.45">
      <c r="A3651">
        <v>29341</v>
      </c>
      <c r="B3651">
        <v>2</v>
      </c>
      <c r="C3651">
        <v>38</v>
      </c>
      <c r="D3651">
        <v>3</v>
      </c>
      <c r="E3651">
        <v>55.48</v>
      </c>
      <c r="F3651">
        <v>3</v>
      </c>
      <c r="G3651">
        <v>57</v>
      </c>
      <c r="H3651">
        <v>4</v>
      </c>
      <c r="I3651">
        <v>76</v>
      </c>
      <c r="J3651">
        <v>12</v>
      </c>
      <c r="K3651">
        <v>226.48</v>
      </c>
      <c r="L3651" s="11" t="s">
        <v>11925</v>
      </c>
      <c r="M3651" s="12" t="s">
        <v>6</v>
      </c>
      <c r="N3651" s="12" t="s">
        <v>6</v>
      </c>
      <c r="O3651" s="12">
        <v>676</v>
      </c>
      <c r="P3651" s="12" t="s">
        <v>6</v>
      </c>
      <c r="Q3651" s="12" t="s">
        <v>6</v>
      </c>
      <c r="R3651">
        <v>3650</v>
      </c>
    </row>
    <row r="3652" spans="1:18" ht="15" x14ac:dyDescent="0.45">
      <c r="A3652">
        <v>30483</v>
      </c>
      <c r="D3652">
        <v>12</v>
      </c>
      <c r="E3652">
        <v>77.48</v>
      </c>
      <c r="F3652">
        <v>2</v>
      </c>
      <c r="G3652">
        <v>13</v>
      </c>
      <c r="H3652">
        <v>21</v>
      </c>
      <c r="I3652">
        <v>135.46</v>
      </c>
      <c r="J3652">
        <v>35</v>
      </c>
      <c r="K3652">
        <v>225.94</v>
      </c>
      <c r="L3652" s="11" t="s">
        <v>11926</v>
      </c>
      <c r="M3652" s="12" t="s">
        <v>6</v>
      </c>
      <c r="N3652" s="12" t="s">
        <v>6</v>
      </c>
      <c r="O3652" s="12" t="s">
        <v>6</v>
      </c>
      <c r="P3652" s="12">
        <v>975</v>
      </c>
      <c r="Q3652" s="12" t="s">
        <v>6</v>
      </c>
      <c r="R3652">
        <v>3651</v>
      </c>
    </row>
    <row r="3653" spans="1:18" ht="15" x14ac:dyDescent="0.45">
      <c r="A3653">
        <v>23505</v>
      </c>
      <c r="B3653">
        <v>3</v>
      </c>
      <c r="C3653">
        <v>14.34</v>
      </c>
      <c r="D3653">
        <v>1</v>
      </c>
      <c r="E3653">
        <v>4.78</v>
      </c>
      <c r="F3653">
        <v>24</v>
      </c>
      <c r="G3653">
        <v>164.1</v>
      </c>
      <c r="H3653">
        <v>6</v>
      </c>
      <c r="I3653">
        <v>42.62</v>
      </c>
      <c r="J3653">
        <v>34</v>
      </c>
      <c r="K3653">
        <v>225.84</v>
      </c>
      <c r="L3653" s="11" t="s">
        <v>11928</v>
      </c>
      <c r="M3653" s="12" t="s">
        <v>6</v>
      </c>
      <c r="N3653" s="12">
        <v>837</v>
      </c>
      <c r="O3653" s="12" t="s">
        <v>6</v>
      </c>
      <c r="P3653" s="12" t="s">
        <v>6</v>
      </c>
      <c r="Q3653" s="12" t="s">
        <v>6</v>
      </c>
      <c r="R3653">
        <v>3652</v>
      </c>
    </row>
    <row r="3654" spans="1:18" ht="15" x14ac:dyDescent="0.45">
      <c r="A3654">
        <v>28474</v>
      </c>
      <c r="D3654">
        <v>2</v>
      </c>
      <c r="E3654">
        <v>11.6</v>
      </c>
      <c r="F3654">
        <v>26</v>
      </c>
      <c r="G3654">
        <v>150.80000000000001</v>
      </c>
      <c r="H3654">
        <v>11</v>
      </c>
      <c r="I3654">
        <v>63.34</v>
      </c>
      <c r="J3654">
        <v>39</v>
      </c>
      <c r="K3654">
        <v>225.74</v>
      </c>
      <c r="L3654" s="11" t="s">
        <v>11928</v>
      </c>
      <c r="M3654" s="12" t="s">
        <v>6</v>
      </c>
      <c r="N3654" s="12">
        <v>838</v>
      </c>
      <c r="O3654" s="12" t="s">
        <v>6</v>
      </c>
      <c r="P3654" s="12" t="s">
        <v>6</v>
      </c>
      <c r="Q3654" s="12" t="s">
        <v>6</v>
      </c>
      <c r="R3654">
        <v>3653</v>
      </c>
    </row>
    <row r="3655" spans="1:18" ht="15" x14ac:dyDescent="0.45">
      <c r="A3655">
        <v>17314</v>
      </c>
      <c r="B3655">
        <v>15</v>
      </c>
      <c r="C3655">
        <v>20.56</v>
      </c>
      <c r="D3655">
        <v>12</v>
      </c>
      <c r="E3655">
        <v>16.8</v>
      </c>
      <c r="F3655">
        <v>54</v>
      </c>
      <c r="G3655">
        <v>76.88</v>
      </c>
      <c r="H3655">
        <v>76</v>
      </c>
      <c r="I3655">
        <v>111.4</v>
      </c>
      <c r="J3655">
        <v>157</v>
      </c>
      <c r="K3655">
        <v>225.64</v>
      </c>
      <c r="L3655" s="11" t="s">
        <v>11925</v>
      </c>
      <c r="M3655" s="12" t="s">
        <v>6</v>
      </c>
      <c r="N3655" s="12" t="s">
        <v>6</v>
      </c>
      <c r="O3655" s="12">
        <v>677</v>
      </c>
      <c r="P3655" s="12" t="s">
        <v>6</v>
      </c>
      <c r="Q3655" s="12" t="s">
        <v>6</v>
      </c>
      <c r="R3655">
        <v>3654</v>
      </c>
    </row>
    <row r="3656" spans="1:18" ht="15" x14ac:dyDescent="0.45">
      <c r="A3656">
        <v>15745</v>
      </c>
      <c r="B3656">
        <v>1</v>
      </c>
      <c r="C3656">
        <v>18.8</v>
      </c>
      <c r="D3656">
        <v>7</v>
      </c>
      <c r="E3656">
        <v>131.6</v>
      </c>
      <c r="F3656">
        <v>2</v>
      </c>
      <c r="G3656">
        <v>37.6</v>
      </c>
      <c r="H3656">
        <v>2</v>
      </c>
      <c r="I3656">
        <v>37.6</v>
      </c>
      <c r="J3656">
        <v>12</v>
      </c>
      <c r="K3656">
        <v>225.6</v>
      </c>
      <c r="L3656" s="11" t="s">
        <v>6</v>
      </c>
      <c r="M3656" s="12" t="s">
        <v>6</v>
      </c>
      <c r="N3656" s="12" t="s">
        <v>6</v>
      </c>
      <c r="O3656" s="12" t="s">
        <v>6</v>
      </c>
      <c r="P3656" s="12" t="s">
        <v>6</v>
      </c>
      <c r="Q3656" s="12" t="s">
        <v>6</v>
      </c>
      <c r="R3656">
        <v>3655</v>
      </c>
    </row>
    <row r="3657" spans="1:18" ht="15" x14ac:dyDescent="0.45">
      <c r="A3657">
        <v>18270</v>
      </c>
      <c r="B3657">
        <v>3</v>
      </c>
      <c r="C3657">
        <v>56.4</v>
      </c>
      <c r="D3657">
        <v>3</v>
      </c>
      <c r="E3657">
        <v>56.4</v>
      </c>
      <c r="F3657">
        <v>4</v>
      </c>
      <c r="G3657">
        <v>75.2</v>
      </c>
      <c r="H3657">
        <v>2</v>
      </c>
      <c r="I3657">
        <v>37.6</v>
      </c>
      <c r="J3657">
        <v>12</v>
      </c>
      <c r="K3657">
        <v>225.6</v>
      </c>
      <c r="L3657" s="11" t="s">
        <v>11925</v>
      </c>
      <c r="M3657" s="12" t="s">
        <v>6</v>
      </c>
      <c r="N3657" s="12" t="s">
        <v>6</v>
      </c>
      <c r="O3657" s="12">
        <v>678</v>
      </c>
      <c r="P3657" s="12" t="s">
        <v>6</v>
      </c>
      <c r="Q3657" s="12" t="s">
        <v>6</v>
      </c>
      <c r="R3657">
        <v>3656</v>
      </c>
    </row>
    <row r="3658" spans="1:18" ht="15" x14ac:dyDescent="0.45">
      <c r="A3658">
        <v>31432</v>
      </c>
      <c r="B3658">
        <v>11</v>
      </c>
      <c r="C3658">
        <v>225.5</v>
      </c>
      <c r="J3658">
        <v>11</v>
      </c>
      <c r="K3658">
        <v>225.5</v>
      </c>
      <c r="L3658" s="11" t="s">
        <v>11926</v>
      </c>
      <c r="M3658" s="12" t="s">
        <v>6</v>
      </c>
      <c r="N3658" s="12" t="s">
        <v>6</v>
      </c>
      <c r="O3658" s="12" t="s">
        <v>6</v>
      </c>
      <c r="P3658" s="12">
        <v>976</v>
      </c>
      <c r="Q3658" s="12" t="s">
        <v>6</v>
      </c>
      <c r="R3658">
        <v>3657</v>
      </c>
    </row>
    <row r="3659" spans="1:18" ht="15" x14ac:dyDescent="0.45">
      <c r="A3659">
        <v>13997</v>
      </c>
      <c r="D3659">
        <v>12</v>
      </c>
      <c r="E3659">
        <v>58.8</v>
      </c>
      <c r="F3659">
        <v>32</v>
      </c>
      <c r="G3659">
        <v>156.80000000000001</v>
      </c>
      <c r="H3659">
        <v>2</v>
      </c>
      <c r="I3659">
        <v>9.8000000000000007</v>
      </c>
      <c r="J3659">
        <v>46</v>
      </c>
      <c r="K3659">
        <v>225.40000000000003</v>
      </c>
      <c r="L3659" s="11" t="s">
        <v>11926</v>
      </c>
      <c r="M3659" s="12" t="s">
        <v>6</v>
      </c>
      <c r="N3659" s="12" t="s">
        <v>6</v>
      </c>
      <c r="O3659" s="12" t="s">
        <v>6</v>
      </c>
      <c r="P3659" s="12">
        <v>977</v>
      </c>
      <c r="Q3659" s="12" t="s">
        <v>6</v>
      </c>
      <c r="R3659">
        <v>3658</v>
      </c>
    </row>
    <row r="3660" spans="1:18" ht="15" x14ac:dyDescent="0.45">
      <c r="A3660">
        <v>22765</v>
      </c>
      <c r="B3660">
        <v>70</v>
      </c>
      <c r="C3660">
        <v>111.5</v>
      </c>
      <c r="D3660">
        <v>9</v>
      </c>
      <c r="E3660">
        <v>14.4</v>
      </c>
      <c r="F3660">
        <v>20</v>
      </c>
      <c r="G3660">
        <v>32</v>
      </c>
      <c r="H3660">
        <v>42</v>
      </c>
      <c r="I3660">
        <v>67.2</v>
      </c>
      <c r="J3660">
        <v>141</v>
      </c>
      <c r="K3660">
        <v>225.10000000000002</v>
      </c>
      <c r="L3660" s="11" t="s">
        <v>11928</v>
      </c>
      <c r="M3660" s="12" t="s">
        <v>6</v>
      </c>
      <c r="N3660" s="12">
        <v>839</v>
      </c>
      <c r="O3660" s="12" t="s">
        <v>6</v>
      </c>
      <c r="P3660" s="12" t="s">
        <v>6</v>
      </c>
      <c r="Q3660" s="12" t="s">
        <v>6</v>
      </c>
      <c r="R3660">
        <v>3659</v>
      </c>
    </row>
    <row r="3661" spans="1:18" ht="15" x14ac:dyDescent="0.45">
      <c r="A3661">
        <v>28459</v>
      </c>
      <c r="B3661">
        <v>8</v>
      </c>
      <c r="C3661">
        <v>85.54</v>
      </c>
      <c r="D3661">
        <v>8</v>
      </c>
      <c r="E3661">
        <v>86.4</v>
      </c>
      <c r="F3661">
        <v>1</v>
      </c>
      <c r="G3661">
        <v>10.8</v>
      </c>
      <c r="H3661">
        <v>4</v>
      </c>
      <c r="I3661">
        <v>42.34</v>
      </c>
      <c r="J3661">
        <v>21</v>
      </c>
      <c r="K3661">
        <v>225.08</v>
      </c>
      <c r="L3661" s="11" t="s">
        <v>11925</v>
      </c>
      <c r="M3661" s="12" t="s">
        <v>6</v>
      </c>
      <c r="N3661" s="12" t="s">
        <v>6</v>
      </c>
      <c r="O3661" s="12">
        <v>679</v>
      </c>
      <c r="P3661" s="12" t="s">
        <v>6</v>
      </c>
      <c r="Q3661" s="12" t="s">
        <v>6</v>
      </c>
      <c r="R3661">
        <v>3660</v>
      </c>
    </row>
    <row r="3662" spans="1:18" ht="15" x14ac:dyDescent="0.45">
      <c r="A3662">
        <v>11268</v>
      </c>
      <c r="B3662">
        <v>4</v>
      </c>
      <c r="C3662">
        <v>90</v>
      </c>
      <c r="D3662">
        <v>6</v>
      </c>
      <c r="E3662">
        <v>135</v>
      </c>
      <c r="J3662">
        <v>10</v>
      </c>
      <c r="K3662">
        <v>225</v>
      </c>
      <c r="L3662" s="11" t="s">
        <v>11924</v>
      </c>
      <c r="M3662" s="12">
        <v>399</v>
      </c>
      <c r="N3662" s="12" t="s">
        <v>6</v>
      </c>
      <c r="O3662" s="12" t="s">
        <v>6</v>
      </c>
      <c r="P3662" s="12" t="s">
        <v>6</v>
      </c>
      <c r="Q3662" s="12" t="s">
        <v>6</v>
      </c>
      <c r="R3662">
        <v>3661</v>
      </c>
    </row>
    <row r="3663" spans="1:18" ht="15" x14ac:dyDescent="0.45">
      <c r="A3663">
        <v>17079</v>
      </c>
      <c r="B3663">
        <v>3</v>
      </c>
      <c r="C3663">
        <v>75</v>
      </c>
      <c r="D3663">
        <v>1</v>
      </c>
      <c r="E3663">
        <v>25</v>
      </c>
      <c r="F3663">
        <v>4</v>
      </c>
      <c r="G3663">
        <v>100</v>
      </c>
      <c r="H3663">
        <v>1</v>
      </c>
      <c r="I3663">
        <v>25</v>
      </c>
      <c r="J3663">
        <v>9</v>
      </c>
      <c r="K3663">
        <v>225</v>
      </c>
      <c r="L3663" s="11" t="s">
        <v>11926</v>
      </c>
      <c r="M3663" s="12" t="s">
        <v>6</v>
      </c>
      <c r="N3663" s="12" t="s">
        <v>6</v>
      </c>
      <c r="O3663" s="12" t="s">
        <v>6</v>
      </c>
      <c r="P3663" s="12">
        <v>978</v>
      </c>
      <c r="Q3663" s="12" t="s">
        <v>6</v>
      </c>
      <c r="R3663">
        <v>3662</v>
      </c>
    </row>
    <row r="3664" spans="1:18" ht="15" x14ac:dyDescent="0.45">
      <c r="A3664">
        <v>28236</v>
      </c>
      <c r="B3664">
        <v>9</v>
      </c>
      <c r="C3664">
        <v>81</v>
      </c>
      <c r="D3664">
        <v>4</v>
      </c>
      <c r="E3664">
        <v>36</v>
      </c>
      <c r="F3664">
        <v>6</v>
      </c>
      <c r="G3664">
        <v>54</v>
      </c>
      <c r="H3664">
        <v>6</v>
      </c>
      <c r="I3664">
        <v>54</v>
      </c>
      <c r="J3664">
        <v>25</v>
      </c>
      <c r="K3664">
        <v>225</v>
      </c>
      <c r="L3664" s="11" t="s">
        <v>11926</v>
      </c>
      <c r="M3664" s="12" t="s">
        <v>6</v>
      </c>
      <c r="N3664" s="12" t="s">
        <v>6</v>
      </c>
      <c r="O3664" s="12" t="s">
        <v>6</v>
      </c>
      <c r="P3664" s="12">
        <v>979</v>
      </c>
      <c r="Q3664" s="12" t="s">
        <v>6</v>
      </c>
      <c r="R3664">
        <v>3663</v>
      </c>
    </row>
    <row r="3665" spans="1:18" ht="15" x14ac:dyDescent="0.45">
      <c r="A3665">
        <v>10264</v>
      </c>
      <c r="B3665">
        <v>41</v>
      </c>
      <c r="C3665">
        <v>61.5</v>
      </c>
      <c r="D3665">
        <v>33</v>
      </c>
      <c r="E3665">
        <v>49.5</v>
      </c>
      <c r="F3665">
        <v>32</v>
      </c>
      <c r="G3665">
        <v>47.88</v>
      </c>
      <c r="H3665">
        <v>44</v>
      </c>
      <c r="I3665">
        <v>66</v>
      </c>
      <c r="J3665">
        <v>150</v>
      </c>
      <c r="K3665">
        <v>224.88</v>
      </c>
      <c r="L3665" s="11" t="s">
        <v>11927</v>
      </c>
      <c r="M3665" s="12" t="s">
        <v>6</v>
      </c>
      <c r="N3665" s="12" t="s">
        <v>6</v>
      </c>
      <c r="O3665" s="12" t="s">
        <v>6</v>
      </c>
      <c r="P3665" s="12" t="s">
        <v>6</v>
      </c>
      <c r="Q3665" s="12">
        <v>565</v>
      </c>
      <c r="R3665">
        <v>3664</v>
      </c>
    </row>
    <row r="3666" spans="1:18" ht="15" x14ac:dyDescent="0.45">
      <c r="A3666">
        <v>29270</v>
      </c>
      <c r="B3666">
        <v>13</v>
      </c>
      <c r="C3666">
        <v>62.4</v>
      </c>
      <c r="D3666">
        <v>8</v>
      </c>
      <c r="E3666">
        <v>38.4</v>
      </c>
      <c r="F3666">
        <v>10</v>
      </c>
      <c r="G3666">
        <v>47.62</v>
      </c>
      <c r="H3666">
        <v>16</v>
      </c>
      <c r="I3666">
        <v>76.42</v>
      </c>
      <c r="J3666">
        <v>47</v>
      </c>
      <c r="K3666">
        <v>224.83999999999997</v>
      </c>
      <c r="L3666" s="11" t="s">
        <v>11926</v>
      </c>
      <c r="M3666" s="12" t="s">
        <v>6</v>
      </c>
      <c r="N3666" s="12" t="s">
        <v>6</v>
      </c>
      <c r="O3666" s="12" t="s">
        <v>6</v>
      </c>
      <c r="P3666" s="12">
        <v>980</v>
      </c>
      <c r="Q3666" s="12" t="s">
        <v>6</v>
      </c>
      <c r="R3666">
        <v>3665</v>
      </c>
    </row>
    <row r="3667" spans="1:18" ht="15" x14ac:dyDescent="0.45">
      <c r="A3667">
        <v>30554</v>
      </c>
      <c r="B3667">
        <v>3</v>
      </c>
      <c r="C3667">
        <v>62.4</v>
      </c>
      <c r="D3667">
        <v>3</v>
      </c>
      <c r="E3667">
        <v>62.4</v>
      </c>
      <c r="F3667">
        <v>1</v>
      </c>
      <c r="G3667">
        <v>20</v>
      </c>
      <c r="H3667">
        <v>4</v>
      </c>
      <c r="I3667">
        <v>80</v>
      </c>
      <c r="J3667">
        <v>11</v>
      </c>
      <c r="K3667">
        <v>224.8</v>
      </c>
      <c r="L3667" s="11" t="s">
        <v>11926</v>
      </c>
      <c r="M3667" s="12" t="s">
        <v>6</v>
      </c>
      <c r="N3667" s="12" t="s">
        <v>6</v>
      </c>
      <c r="O3667" s="12" t="s">
        <v>6</v>
      </c>
      <c r="P3667" s="12">
        <v>981</v>
      </c>
      <c r="Q3667" s="12" t="s">
        <v>6</v>
      </c>
      <c r="R3667">
        <v>3666</v>
      </c>
    </row>
    <row r="3668" spans="1:18" ht="15" x14ac:dyDescent="0.45">
      <c r="A3668">
        <v>28088</v>
      </c>
      <c r="B3668">
        <v>40</v>
      </c>
      <c r="C3668">
        <v>47.8</v>
      </c>
      <c r="D3668">
        <v>57</v>
      </c>
      <c r="E3668">
        <v>67.900000000000006</v>
      </c>
      <c r="F3668">
        <v>30</v>
      </c>
      <c r="G3668">
        <v>35.9</v>
      </c>
      <c r="H3668">
        <v>62</v>
      </c>
      <c r="I3668">
        <v>73.099999999999994</v>
      </c>
      <c r="J3668">
        <v>189</v>
      </c>
      <c r="K3668">
        <v>224.7</v>
      </c>
      <c r="L3668" s="11" t="s">
        <v>11926</v>
      </c>
      <c r="M3668" s="12" t="s">
        <v>6</v>
      </c>
      <c r="N3668" s="12" t="s">
        <v>6</v>
      </c>
      <c r="O3668" s="12" t="s">
        <v>6</v>
      </c>
      <c r="P3668" s="12">
        <v>982</v>
      </c>
      <c r="Q3668" s="12" t="s">
        <v>6</v>
      </c>
      <c r="R3668">
        <v>3667</v>
      </c>
    </row>
    <row r="3669" spans="1:18" ht="15" x14ac:dyDescent="0.45">
      <c r="A3669">
        <v>14994</v>
      </c>
      <c r="B3669">
        <v>3</v>
      </c>
      <c r="C3669">
        <v>134.69999999999999</v>
      </c>
      <c r="D3669">
        <v>1</v>
      </c>
      <c r="E3669">
        <v>44.9</v>
      </c>
      <c r="H3669">
        <v>1</v>
      </c>
      <c r="I3669">
        <v>44.9</v>
      </c>
      <c r="J3669">
        <v>5</v>
      </c>
      <c r="K3669">
        <v>224.5</v>
      </c>
      <c r="L3669" s="11" t="s">
        <v>11925</v>
      </c>
      <c r="M3669" s="12" t="s">
        <v>6</v>
      </c>
      <c r="N3669" s="12" t="s">
        <v>6</v>
      </c>
      <c r="O3669" s="12">
        <v>680</v>
      </c>
      <c r="P3669" s="12" t="s">
        <v>6</v>
      </c>
      <c r="Q3669" s="12" t="s">
        <v>6</v>
      </c>
      <c r="R3669">
        <v>3668</v>
      </c>
    </row>
    <row r="3670" spans="1:18" ht="15" x14ac:dyDescent="0.45">
      <c r="A3670">
        <v>30123</v>
      </c>
      <c r="B3670">
        <v>1</v>
      </c>
      <c r="C3670">
        <v>44.9</v>
      </c>
      <c r="D3670">
        <v>3</v>
      </c>
      <c r="E3670">
        <v>134.69999999999999</v>
      </c>
      <c r="F3670">
        <v>1</v>
      </c>
      <c r="G3670">
        <v>44.9</v>
      </c>
      <c r="J3670">
        <v>5</v>
      </c>
      <c r="K3670">
        <v>224.5</v>
      </c>
      <c r="L3670" s="11" t="s">
        <v>11925</v>
      </c>
      <c r="M3670" s="12" t="s">
        <v>6</v>
      </c>
      <c r="N3670" s="12" t="s">
        <v>6</v>
      </c>
      <c r="O3670" s="12">
        <v>681</v>
      </c>
      <c r="P3670" s="12" t="s">
        <v>6</v>
      </c>
      <c r="Q3670" s="12" t="s">
        <v>6</v>
      </c>
      <c r="R3670">
        <v>3669</v>
      </c>
    </row>
    <row r="3671" spans="1:18" ht="15" x14ac:dyDescent="0.45">
      <c r="A3671">
        <v>16612</v>
      </c>
      <c r="B3671">
        <v>16</v>
      </c>
      <c r="C3671">
        <v>120</v>
      </c>
      <c r="D3671">
        <v>6</v>
      </c>
      <c r="E3671">
        <v>44.4</v>
      </c>
      <c r="F3671">
        <v>3</v>
      </c>
      <c r="G3671">
        <v>22.5</v>
      </c>
      <c r="H3671">
        <v>5</v>
      </c>
      <c r="I3671">
        <v>37.5</v>
      </c>
      <c r="J3671">
        <v>30</v>
      </c>
      <c r="K3671">
        <v>224.4</v>
      </c>
      <c r="L3671" s="11" t="s">
        <v>11927</v>
      </c>
      <c r="M3671" s="12" t="s">
        <v>6</v>
      </c>
      <c r="N3671" s="12" t="s">
        <v>6</v>
      </c>
      <c r="O3671" s="12" t="s">
        <v>6</v>
      </c>
      <c r="P3671" s="12" t="s">
        <v>6</v>
      </c>
      <c r="Q3671" s="12">
        <v>566</v>
      </c>
      <c r="R3671">
        <v>3670</v>
      </c>
    </row>
    <row r="3672" spans="1:18" ht="15" x14ac:dyDescent="0.45">
      <c r="A3672">
        <v>31189</v>
      </c>
      <c r="B3672">
        <v>11</v>
      </c>
      <c r="C3672">
        <v>112.2</v>
      </c>
      <c r="F3672">
        <v>3</v>
      </c>
      <c r="G3672">
        <v>30.6</v>
      </c>
      <c r="H3672">
        <v>8</v>
      </c>
      <c r="I3672">
        <v>81.599999999999994</v>
      </c>
      <c r="J3672">
        <v>22</v>
      </c>
      <c r="K3672">
        <v>224.4</v>
      </c>
      <c r="L3672" s="11" t="s">
        <v>11926</v>
      </c>
      <c r="M3672" s="12" t="s">
        <v>6</v>
      </c>
      <c r="N3672" s="12" t="s">
        <v>6</v>
      </c>
      <c r="O3672" s="12" t="s">
        <v>6</v>
      </c>
      <c r="P3672" s="12">
        <v>983</v>
      </c>
      <c r="Q3672" s="12" t="s">
        <v>6</v>
      </c>
      <c r="R3672">
        <v>3671</v>
      </c>
    </row>
    <row r="3673" spans="1:18" ht="15" x14ac:dyDescent="0.45">
      <c r="A3673">
        <v>10930</v>
      </c>
      <c r="B3673">
        <v>11</v>
      </c>
      <c r="C3673">
        <v>72.599999999999994</v>
      </c>
      <c r="D3673">
        <v>8</v>
      </c>
      <c r="E3673">
        <v>52.8</v>
      </c>
      <c r="F3673">
        <v>13</v>
      </c>
      <c r="G3673">
        <v>85.8</v>
      </c>
      <c r="H3673">
        <v>2</v>
      </c>
      <c r="I3673">
        <v>13.2</v>
      </c>
      <c r="J3673">
        <v>34</v>
      </c>
      <c r="K3673">
        <v>224.39999999999998</v>
      </c>
      <c r="L3673" s="11" t="s">
        <v>11928</v>
      </c>
      <c r="M3673" s="12" t="s">
        <v>6</v>
      </c>
      <c r="N3673" s="12">
        <v>840</v>
      </c>
      <c r="O3673" s="12" t="s">
        <v>6</v>
      </c>
      <c r="P3673" s="12" t="s">
        <v>6</v>
      </c>
      <c r="Q3673" s="12" t="s">
        <v>6</v>
      </c>
      <c r="R3673">
        <v>3672</v>
      </c>
    </row>
    <row r="3674" spans="1:18" ht="15" x14ac:dyDescent="0.45">
      <c r="A3674">
        <v>27139</v>
      </c>
      <c r="B3674">
        <v>15</v>
      </c>
      <c r="C3674">
        <v>153</v>
      </c>
      <c r="D3674">
        <v>3</v>
      </c>
      <c r="E3674">
        <v>30.6</v>
      </c>
      <c r="H3674">
        <v>4</v>
      </c>
      <c r="I3674">
        <v>40.799999999999997</v>
      </c>
      <c r="J3674">
        <v>22</v>
      </c>
      <c r="K3674">
        <v>224.39999999999998</v>
      </c>
      <c r="L3674" s="11" t="s">
        <v>11928</v>
      </c>
      <c r="M3674" s="12" t="s">
        <v>6</v>
      </c>
      <c r="N3674" s="12">
        <v>841</v>
      </c>
      <c r="O3674" s="12" t="s">
        <v>6</v>
      </c>
      <c r="P3674" s="12" t="s">
        <v>6</v>
      </c>
      <c r="Q3674" s="12" t="s">
        <v>6</v>
      </c>
      <c r="R3674">
        <v>3673</v>
      </c>
    </row>
    <row r="3675" spans="1:18" ht="15" x14ac:dyDescent="0.45">
      <c r="A3675">
        <v>31555</v>
      </c>
      <c r="B3675">
        <v>6</v>
      </c>
      <c r="C3675">
        <v>79.2</v>
      </c>
      <c r="D3675">
        <v>2</v>
      </c>
      <c r="E3675">
        <v>26.4</v>
      </c>
      <c r="F3675">
        <v>8</v>
      </c>
      <c r="G3675">
        <v>105.6</v>
      </c>
      <c r="H3675">
        <v>1</v>
      </c>
      <c r="I3675">
        <v>13.2</v>
      </c>
      <c r="J3675">
        <v>17</v>
      </c>
      <c r="K3675">
        <v>224.39999999999998</v>
      </c>
      <c r="L3675" s="11" t="s">
        <v>11928</v>
      </c>
      <c r="M3675" s="12" t="s">
        <v>6</v>
      </c>
      <c r="N3675" s="12">
        <v>842</v>
      </c>
      <c r="O3675" s="12" t="s">
        <v>6</v>
      </c>
      <c r="P3675" s="12" t="s">
        <v>6</v>
      </c>
      <c r="Q3675" s="12" t="s">
        <v>6</v>
      </c>
      <c r="R3675">
        <v>3674</v>
      </c>
    </row>
    <row r="3676" spans="1:18" ht="15" x14ac:dyDescent="0.45">
      <c r="A3676">
        <v>16929</v>
      </c>
      <c r="D3676">
        <v>13</v>
      </c>
      <c r="E3676">
        <v>58.5</v>
      </c>
      <c r="F3676">
        <v>19</v>
      </c>
      <c r="G3676">
        <v>84.78</v>
      </c>
      <c r="H3676">
        <v>18</v>
      </c>
      <c r="I3676">
        <v>81</v>
      </c>
      <c r="J3676">
        <v>50</v>
      </c>
      <c r="K3676">
        <v>224.28</v>
      </c>
      <c r="L3676" s="11" t="s">
        <v>11926</v>
      </c>
      <c r="M3676" s="12" t="s">
        <v>6</v>
      </c>
      <c r="N3676" s="12" t="s">
        <v>6</v>
      </c>
      <c r="O3676" s="12" t="s">
        <v>6</v>
      </c>
      <c r="P3676" s="12">
        <v>984</v>
      </c>
      <c r="Q3676" s="12" t="s">
        <v>6</v>
      </c>
      <c r="R3676">
        <v>3675</v>
      </c>
    </row>
    <row r="3677" spans="1:18" ht="15" x14ac:dyDescent="0.45">
      <c r="A3677">
        <v>10499</v>
      </c>
      <c r="B3677">
        <v>15</v>
      </c>
      <c r="C3677">
        <v>124.5</v>
      </c>
      <c r="D3677">
        <v>2</v>
      </c>
      <c r="E3677">
        <v>16.600000000000001</v>
      </c>
      <c r="F3677">
        <v>6</v>
      </c>
      <c r="G3677">
        <v>49.8</v>
      </c>
      <c r="H3677">
        <v>4</v>
      </c>
      <c r="I3677">
        <v>33.200000000000003</v>
      </c>
      <c r="J3677">
        <v>27</v>
      </c>
      <c r="K3677">
        <v>224.09999999999997</v>
      </c>
      <c r="L3677" s="11" t="s">
        <v>11927</v>
      </c>
      <c r="M3677" s="12" t="s">
        <v>6</v>
      </c>
      <c r="N3677" s="12" t="s">
        <v>6</v>
      </c>
      <c r="O3677" s="12" t="s">
        <v>6</v>
      </c>
      <c r="P3677" s="12" t="s">
        <v>6</v>
      </c>
      <c r="Q3677" s="12">
        <v>567</v>
      </c>
      <c r="R3677">
        <v>3676</v>
      </c>
    </row>
    <row r="3678" spans="1:18" ht="15" x14ac:dyDescent="0.45">
      <c r="A3678">
        <v>32056</v>
      </c>
      <c r="F3678">
        <v>28</v>
      </c>
      <c r="G3678">
        <v>125.2</v>
      </c>
      <c r="H3678">
        <v>22</v>
      </c>
      <c r="I3678">
        <v>98.85</v>
      </c>
      <c r="J3678">
        <v>50</v>
      </c>
      <c r="K3678">
        <v>224.05</v>
      </c>
      <c r="L3678" s="11" t="s">
        <v>11925</v>
      </c>
      <c r="M3678" s="12" t="s">
        <v>6</v>
      </c>
      <c r="N3678" s="12" t="s">
        <v>6</v>
      </c>
      <c r="O3678" s="12">
        <v>682</v>
      </c>
      <c r="P3678" s="12" t="s">
        <v>6</v>
      </c>
      <c r="Q3678" s="12" t="s">
        <v>6</v>
      </c>
      <c r="R3678">
        <v>3677</v>
      </c>
    </row>
    <row r="3679" spans="1:18" ht="15" x14ac:dyDescent="0.45">
      <c r="A3679">
        <v>17044</v>
      </c>
      <c r="B3679">
        <v>5</v>
      </c>
      <c r="C3679">
        <v>112</v>
      </c>
      <c r="F3679">
        <v>1</v>
      </c>
      <c r="G3679">
        <v>22.4</v>
      </c>
      <c r="H3679">
        <v>4</v>
      </c>
      <c r="I3679">
        <v>89.6</v>
      </c>
      <c r="J3679">
        <v>10</v>
      </c>
      <c r="K3679">
        <v>224</v>
      </c>
      <c r="L3679" s="11" t="s">
        <v>11926</v>
      </c>
      <c r="M3679" s="12" t="s">
        <v>6</v>
      </c>
      <c r="N3679" s="12" t="s">
        <v>6</v>
      </c>
      <c r="O3679" s="12" t="s">
        <v>6</v>
      </c>
      <c r="P3679" s="12">
        <v>985</v>
      </c>
      <c r="Q3679" s="12" t="s">
        <v>6</v>
      </c>
      <c r="R3679">
        <v>3678</v>
      </c>
    </row>
    <row r="3680" spans="1:18" ht="15" x14ac:dyDescent="0.45">
      <c r="A3680">
        <v>30383</v>
      </c>
      <c r="D3680">
        <v>4</v>
      </c>
      <c r="E3680">
        <v>224</v>
      </c>
      <c r="J3680">
        <v>4</v>
      </c>
      <c r="K3680">
        <v>224</v>
      </c>
      <c r="L3680" s="11" t="s">
        <v>11926</v>
      </c>
      <c r="M3680" s="12" t="s">
        <v>6</v>
      </c>
      <c r="N3680" s="12" t="s">
        <v>6</v>
      </c>
      <c r="O3680" s="12" t="s">
        <v>6</v>
      </c>
      <c r="P3680" s="12">
        <v>986</v>
      </c>
      <c r="Q3680" s="12" t="s">
        <v>6</v>
      </c>
      <c r="R3680">
        <v>3679</v>
      </c>
    </row>
    <row r="3681" spans="1:18" ht="15" x14ac:dyDescent="0.45">
      <c r="A3681">
        <v>16563</v>
      </c>
      <c r="F3681">
        <v>4</v>
      </c>
      <c r="G3681">
        <v>90.5</v>
      </c>
      <c r="H3681">
        <v>5</v>
      </c>
      <c r="I3681">
        <v>133</v>
      </c>
      <c r="J3681">
        <v>9</v>
      </c>
      <c r="K3681">
        <v>223.5</v>
      </c>
      <c r="L3681" s="11" t="s">
        <v>11924</v>
      </c>
      <c r="M3681" s="12">
        <v>400</v>
      </c>
      <c r="N3681" s="12" t="s">
        <v>6</v>
      </c>
      <c r="O3681" s="12" t="s">
        <v>6</v>
      </c>
      <c r="P3681" s="12" t="s">
        <v>6</v>
      </c>
      <c r="Q3681" s="12" t="s">
        <v>6</v>
      </c>
      <c r="R3681">
        <v>3680</v>
      </c>
    </row>
    <row r="3682" spans="1:18" ht="15" x14ac:dyDescent="0.45">
      <c r="A3682">
        <v>23532</v>
      </c>
      <c r="F3682">
        <v>1</v>
      </c>
      <c r="G3682">
        <v>37.200000000000003</v>
      </c>
      <c r="H3682">
        <v>5</v>
      </c>
      <c r="I3682">
        <v>186</v>
      </c>
      <c r="J3682">
        <v>6</v>
      </c>
      <c r="K3682">
        <v>223.2</v>
      </c>
      <c r="L3682" s="11" t="s">
        <v>11926</v>
      </c>
      <c r="M3682" s="12" t="s">
        <v>6</v>
      </c>
      <c r="N3682" s="12" t="s">
        <v>6</v>
      </c>
      <c r="O3682" s="12" t="s">
        <v>6</v>
      </c>
      <c r="P3682" s="12">
        <v>987</v>
      </c>
      <c r="Q3682" s="12" t="s">
        <v>6</v>
      </c>
      <c r="R3682">
        <v>3681</v>
      </c>
    </row>
    <row r="3683" spans="1:18" ht="15" x14ac:dyDescent="0.45">
      <c r="A3683">
        <v>27314</v>
      </c>
      <c r="B3683">
        <v>2</v>
      </c>
      <c r="C3683">
        <v>37.200000000000003</v>
      </c>
      <c r="F3683">
        <v>5</v>
      </c>
      <c r="G3683">
        <v>93</v>
      </c>
      <c r="H3683">
        <v>5</v>
      </c>
      <c r="I3683">
        <v>93</v>
      </c>
      <c r="J3683">
        <v>12</v>
      </c>
      <c r="K3683">
        <v>223.2</v>
      </c>
      <c r="L3683" s="11" t="s">
        <v>11926</v>
      </c>
      <c r="M3683" s="12" t="s">
        <v>6</v>
      </c>
      <c r="N3683" s="12" t="s">
        <v>6</v>
      </c>
      <c r="O3683" s="12" t="s">
        <v>6</v>
      </c>
      <c r="P3683" s="12">
        <v>988</v>
      </c>
      <c r="Q3683" s="12" t="s">
        <v>6</v>
      </c>
      <c r="R3683">
        <v>3682</v>
      </c>
    </row>
    <row r="3684" spans="1:18" ht="15" x14ac:dyDescent="0.45">
      <c r="A3684">
        <v>14338</v>
      </c>
      <c r="B3684">
        <v>4</v>
      </c>
      <c r="C3684">
        <v>14</v>
      </c>
      <c r="D3684">
        <v>12</v>
      </c>
      <c r="E3684">
        <v>41.72</v>
      </c>
      <c r="F3684">
        <v>36</v>
      </c>
      <c r="G3684">
        <v>121.66</v>
      </c>
      <c r="H3684">
        <v>13</v>
      </c>
      <c r="I3684">
        <v>45.5</v>
      </c>
      <c r="J3684">
        <v>65</v>
      </c>
      <c r="K3684">
        <v>222.88</v>
      </c>
      <c r="L3684" s="11" t="s">
        <v>11928</v>
      </c>
      <c r="M3684" s="12" t="s">
        <v>6</v>
      </c>
      <c r="N3684" s="12">
        <v>843</v>
      </c>
      <c r="O3684" s="12" t="s">
        <v>6</v>
      </c>
      <c r="P3684" s="12" t="s">
        <v>6</v>
      </c>
      <c r="Q3684" s="12" t="s">
        <v>6</v>
      </c>
      <c r="R3684">
        <v>3683</v>
      </c>
    </row>
    <row r="3685" spans="1:18" ht="15" x14ac:dyDescent="0.45">
      <c r="A3685">
        <v>29502</v>
      </c>
      <c r="B3685">
        <v>4</v>
      </c>
      <c r="C3685">
        <v>58.8</v>
      </c>
      <c r="D3685">
        <v>2</v>
      </c>
      <c r="E3685">
        <v>28.8</v>
      </c>
      <c r="F3685">
        <v>7</v>
      </c>
      <c r="G3685">
        <v>105</v>
      </c>
      <c r="H3685">
        <v>2</v>
      </c>
      <c r="I3685">
        <v>30</v>
      </c>
      <c r="J3685">
        <v>15</v>
      </c>
      <c r="K3685">
        <v>222.6</v>
      </c>
      <c r="L3685" s="11" t="s">
        <v>11926</v>
      </c>
      <c r="M3685" s="12" t="s">
        <v>6</v>
      </c>
      <c r="N3685" s="12" t="s">
        <v>6</v>
      </c>
      <c r="O3685" s="12" t="s">
        <v>6</v>
      </c>
      <c r="P3685" s="12">
        <v>989</v>
      </c>
      <c r="Q3685" s="12" t="s">
        <v>6</v>
      </c>
      <c r="R3685">
        <v>3684</v>
      </c>
    </row>
    <row r="3686" spans="1:18" ht="15" x14ac:dyDescent="0.45">
      <c r="A3686">
        <v>14351</v>
      </c>
      <c r="B3686">
        <v>17</v>
      </c>
      <c r="C3686">
        <v>42.3</v>
      </c>
      <c r="D3686">
        <v>22</v>
      </c>
      <c r="E3686">
        <v>55</v>
      </c>
      <c r="H3686">
        <v>51</v>
      </c>
      <c r="I3686">
        <v>125.1</v>
      </c>
      <c r="J3686">
        <v>90</v>
      </c>
      <c r="K3686">
        <v>222.39999999999998</v>
      </c>
      <c r="L3686" s="11" t="s">
        <v>11928</v>
      </c>
      <c r="M3686" s="12" t="s">
        <v>6</v>
      </c>
      <c r="N3686" s="12">
        <v>844</v>
      </c>
      <c r="O3686" s="12" t="s">
        <v>6</v>
      </c>
      <c r="P3686" s="12" t="s">
        <v>6</v>
      </c>
      <c r="Q3686" s="12" t="s">
        <v>6</v>
      </c>
      <c r="R3686">
        <v>3685</v>
      </c>
    </row>
    <row r="3687" spans="1:18" ht="15" x14ac:dyDescent="0.45">
      <c r="A3687">
        <v>15851</v>
      </c>
      <c r="D3687">
        <v>8</v>
      </c>
      <c r="E3687">
        <v>54.65</v>
      </c>
      <c r="F3687">
        <v>9</v>
      </c>
      <c r="G3687">
        <v>62.1</v>
      </c>
      <c r="H3687">
        <v>15</v>
      </c>
      <c r="I3687">
        <v>105.3</v>
      </c>
      <c r="J3687">
        <v>32</v>
      </c>
      <c r="K3687">
        <v>222.05</v>
      </c>
      <c r="L3687" s="11" t="s">
        <v>11926</v>
      </c>
      <c r="M3687" s="12" t="s">
        <v>6</v>
      </c>
      <c r="N3687" s="12" t="s">
        <v>6</v>
      </c>
      <c r="O3687" s="12" t="s">
        <v>6</v>
      </c>
      <c r="P3687" s="12">
        <v>990</v>
      </c>
      <c r="Q3687" s="12" t="s">
        <v>6</v>
      </c>
      <c r="R3687">
        <v>3686</v>
      </c>
    </row>
    <row r="3688" spans="1:18" ht="15" x14ac:dyDescent="0.45">
      <c r="A3688">
        <v>23625</v>
      </c>
      <c r="B3688">
        <v>43</v>
      </c>
      <c r="C3688">
        <v>86</v>
      </c>
      <c r="D3688">
        <v>43</v>
      </c>
      <c r="E3688">
        <v>86</v>
      </c>
      <c r="F3688">
        <v>25</v>
      </c>
      <c r="G3688">
        <v>50</v>
      </c>
      <c r="J3688">
        <v>111</v>
      </c>
      <c r="K3688">
        <v>222</v>
      </c>
      <c r="L3688" s="11" t="s">
        <v>11926</v>
      </c>
      <c r="M3688" s="12" t="s">
        <v>6</v>
      </c>
      <c r="N3688" s="12" t="s">
        <v>6</v>
      </c>
      <c r="O3688" s="12" t="s">
        <v>6</v>
      </c>
      <c r="P3688" s="12">
        <v>991</v>
      </c>
      <c r="Q3688" s="12" t="s">
        <v>6</v>
      </c>
      <c r="R3688">
        <v>3687</v>
      </c>
    </row>
    <row r="3689" spans="1:18" ht="15" x14ac:dyDescent="0.45">
      <c r="A3689">
        <v>15391</v>
      </c>
      <c r="D3689">
        <v>9</v>
      </c>
      <c r="E3689">
        <v>55.8</v>
      </c>
      <c r="F3689">
        <v>20</v>
      </c>
      <c r="G3689">
        <v>122.5</v>
      </c>
      <c r="H3689">
        <v>7</v>
      </c>
      <c r="I3689">
        <v>43.4</v>
      </c>
      <c r="J3689">
        <v>36</v>
      </c>
      <c r="K3689">
        <v>221.70000000000002</v>
      </c>
      <c r="L3689" s="11" t="s">
        <v>11926</v>
      </c>
      <c r="M3689" s="12" t="s">
        <v>6</v>
      </c>
      <c r="N3689" s="12" t="s">
        <v>6</v>
      </c>
      <c r="O3689" s="12" t="s">
        <v>6</v>
      </c>
      <c r="P3689" s="12">
        <v>992</v>
      </c>
      <c r="Q3689" s="12" t="s">
        <v>6</v>
      </c>
      <c r="R3689">
        <v>3688</v>
      </c>
    </row>
    <row r="3690" spans="1:18" ht="15" x14ac:dyDescent="0.45">
      <c r="A3690">
        <v>17656</v>
      </c>
      <c r="B3690">
        <v>2</v>
      </c>
      <c r="C3690">
        <v>147.80000000000001</v>
      </c>
      <c r="D3690">
        <v>1</v>
      </c>
      <c r="E3690">
        <v>73.900000000000006</v>
      </c>
      <c r="J3690">
        <v>3</v>
      </c>
      <c r="K3690">
        <v>221.70000000000002</v>
      </c>
      <c r="L3690" s="11" t="s">
        <v>11925</v>
      </c>
      <c r="M3690" s="12" t="s">
        <v>6</v>
      </c>
      <c r="N3690" s="12" t="s">
        <v>6</v>
      </c>
      <c r="O3690" s="12">
        <v>683</v>
      </c>
      <c r="P3690" s="12" t="s">
        <v>6</v>
      </c>
      <c r="Q3690" s="12" t="s">
        <v>6</v>
      </c>
      <c r="R3690">
        <v>3689</v>
      </c>
    </row>
    <row r="3691" spans="1:18" ht="15" x14ac:dyDescent="0.45">
      <c r="A3691">
        <v>13328</v>
      </c>
      <c r="B3691">
        <v>25</v>
      </c>
      <c r="C3691">
        <v>78.180000000000007</v>
      </c>
      <c r="D3691">
        <v>5</v>
      </c>
      <c r="E3691">
        <v>17.5</v>
      </c>
      <c r="F3691">
        <v>12</v>
      </c>
      <c r="G3691">
        <v>42</v>
      </c>
      <c r="H3691">
        <v>24</v>
      </c>
      <c r="I3691">
        <v>84</v>
      </c>
      <c r="J3691">
        <v>66</v>
      </c>
      <c r="K3691">
        <v>221.68</v>
      </c>
      <c r="L3691" s="11" t="s">
        <v>11926</v>
      </c>
      <c r="M3691" s="12" t="s">
        <v>6</v>
      </c>
      <c r="N3691" s="12" t="s">
        <v>6</v>
      </c>
      <c r="O3691" s="12" t="s">
        <v>6</v>
      </c>
      <c r="P3691" s="12">
        <v>993</v>
      </c>
      <c r="Q3691" s="12" t="s">
        <v>6</v>
      </c>
      <c r="R3691">
        <v>3690</v>
      </c>
    </row>
    <row r="3692" spans="1:18" ht="15" x14ac:dyDescent="0.45">
      <c r="A3692">
        <v>32063</v>
      </c>
      <c r="F3692">
        <v>20</v>
      </c>
      <c r="G3692">
        <v>105.3</v>
      </c>
      <c r="H3692">
        <v>22</v>
      </c>
      <c r="I3692">
        <v>116.18</v>
      </c>
      <c r="J3692">
        <v>42</v>
      </c>
      <c r="K3692">
        <v>221.48000000000002</v>
      </c>
      <c r="L3692" s="11" t="s">
        <v>11925</v>
      </c>
      <c r="M3692" s="12" t="s">
        <v>6</v>
      </c>
      <c r="N3692" s="12" t="s">
        <v>6</v>
      </c>
      <c r="O3692" s="12">
        <v>684</v>
      </c>
      <c r="P3692" s="12" t="s">
        <v>6</v>
      </c>
      <c r="Q3692" s="12" t="s">
        <v>6</v>
      </c>
      <c r="R3692">
        <v>3691</v>
      </c>
    </row>
    <row r="3693" spans="1:18" ht="15" x14ac:dyDescent="0.45">
      <c r="A3693">
        <v>16164</v>
      </c>
      <c r="B3693">
        <v>5</v>
      </c>
      <c r="C3693">
        <v>51</v>
      </c>
      <c r="D3693">
        <v>5</v>
      </c>
      <c r="E3693">
        <v>50.4</v>
      </c>
      <c r="F3693">
        <v>8</v>
      </c>
      <c r="G3693">
        <v>80</v>
      </c>
      <c r="H3693">
        <v>4</v>
      </c>
      <c r="I3693">
        <v>40</v>
      </c>
      <c r="J3693">
        <v>22</v>
      </c>
      <c r="K3693">
        <v>221.4</v>
      </c>
      <c r="L3693" s="11" t="s">
        <v>11926</v>
      </c>
      <c r="M3693" s="12" t="s">
        <v>6</v>
      </c>
      <c r="N3693" s="12" t="s">
        <v>6</v>
      </c>
      <c r="O3693" s="12" t="s">
        <v>6</v>
      </c>
      <c r="P3693" s="12">
        <v>994</v>
      </c>
      <c r="Q3693" s="12" t="s">
        <v>6</v>
      </c>
      <c r="R3693">
        <v>3692</v>
      </c>
    </row>
    <row r="3694" spans="1:18" ht="15" x14ac:dyDescent="0.45">
      <c r="A3694">
        <v>29445</v>
      </c>
      <c r="D3694">
        <v>5</v>
      </c>
      <c r="E3694">
        <v>41</v>
      </c>
      <c r="F3694">
        <v>8</v>
      </c>
      <c r="G3694">
        <v>65.599999999999994</v>
      </c>
      <c r="H3694">
        <v>14</v>
      </c>
      <c r="I3694">
        <v>114.8</v>
      </c>
      <c r="J3694">
        <v>27</v>
      </c>
      <c r="K3694">
        <v>221.39999999999998</v>
      </c>
      <c r="L3694" s="11" t="s">
        <v>11928</v>
      </c>
      <c r="M3694" s="12" t="s">
        <v>6</v>
      </c>
      <c r="N3694" s="12">
        <v>845</v>
      </c>
      <c r="O3694" s="12" t="s">
        <v>6</v>
      </c>
      <c r="P3694" s="12" t="s">
        <v>6</v>
      </c>
      <c r="Q3694" s="12" t="s">
        <v>6</v>
      </c>
      <c r="R3694">
        <v>3693</v>
      </c>
    </row>
    <row r="3695" spans="1:18" ht="15" x14ac:dyDescent="0.45">
      <c r="A3695">
        <v>27251</v>
      </c>
      <c r="B3695">
        <v>2</v>
      </c>
      <c r="C3695">
        <v>44.6</v>
      </c>
      <c r="D3695">
        <v>2</v>
      </c>
      <c r="E3695">
        <v>42.82</v>
      </c>
      <c r="F3695">
        <v>3</v>
      </c>
      <c r="G3695">
        <v>66.900000000000006</v>
      </c>
      <c r="H3695">
        <v>3</v>
      </c>
      <c r="I3695">
        <v>66.900000000000006</v>
      </c>
      <c r="J3695">
        <v>10</v>
      </c>
      <c r="K3695">
        <v>221.22</v>
      </c>
      <c r="L3695" s="11" t="s">
        <v>11926</v>
      </c>
      <c r="M3695" s="12" t="s">
        <v>6</v>
      </c>
      <c r="N3695" s="12" t="s">
        <v>6</v>
      </c>
      <c r="O3695" s="12" t="s">
        <v>6</v>
      </c>
      <c r="P3695" s="12">
        <v>995</v>
      </c>
      <c r="Q3695" s="12" t="s">
        <v>6</v>
      </c>
      <c r="R3695">
        <v>3694</v>
      </c>
    </row>
    <row r="3696" spans="1:18" ht="15" x14ac:dyDescent="0.45">
      <c r="A3696">
        <v>29129</v>
      </c>
      <c r="B3696">
        <v>3</v>
      </c>
      <c r="C3696">
        <v>94.8</v>
      </c>
      <c r="D3696">
        <v>1</v>
      </c>
      <c r="E3696">
        <v>31.6</v>
      </c>
      <c r="F3696">
        <v>1</v>
      </c>
      <c r="G3696">
        <v>31.6</v>
      </c>
      <c r="H3696">
        <v>2</v>
      </c>
      <c r="I3696">
        <v>63.2</v>
      </c>
      <c r="J3696">
        <v>7</v>
      </c>
      <c r="K3696">
        <v>221.2</v>
      </c>
      <c r="L3696" s="11" t="s">
        <v>11926</v>
      </c>
      <c r="M3696" s="12" t="s">
        <v>6</v>
      </c>
      <c r="N3696" s="12" t="s">
        <v>6</v>
      </c>
      <c r="O3696" s="12" t="s">
        <v>6</v>
      </c>
      <c r="P3696" s="12">
        <v>996</v>
      </c>
      <c r="Q3696" s="12" t="s">
        <v>6</v>
      </c>
      <c r="R3696">
        <v>3695</v>
      </c>
    </row>
    <row r="3697" spans="1:18" ht="15" x14ac:dyDescent="0.45">
      <c r="A3697">
        <v>10995</v>
      </c>
      <c r="B3697">
        <v>9</v>
      </c>
      <c r="C3697">
        <v>76.5</v>
      </c>
      <c r="D3697">
        <v>8</v>
      </c>
      <c r="E3697">
        <v>68</v>
      </c>
      <c r="F3697">
        <v>9</v>
      </c>
      <c r="G3697">
        <v>76.5</v>
      </c>
      <c r="J3697">
        <v>26</v>
      </c>
      <c r="K3697">
        <v>221</v>
      </c>
      <c r="L3697" s="11" t="s">
        <v>11928</v>
      </c>
      <c r="M3697" s="12" t="s">
        <v>6</v>
      </c>
      <c r="N3697" s="12">
        <v>846</v>
      </c>
      <c r="O3697" s="12" t="s">
        <v>6</v>
      </c>
      <c r="P3697" s="12" t="s">
        <v>6</v>
      </c>
      <c r="Q3697" s="12" t="s">
        <v>6</v>
      </c>
      <c r="R3697">
        <v>3696</v>
      </c>
    </row>
    <row r="3698" spans="1:18" ht="15" x14ac:dyDescent="0.45">
      <c r="A3698">
        <v>27614</v>
      </c>
      <c r="B3698">
        <v>4</v>
      </c>
      <c r="C3698">
        <v>176.01</v>
      </c>
      <c r="D3698">
        <v>1</v>
      </c>
      <c r="E3698">
        <v>44.9</v>
      </c>
      <c r="J3698">
        <v>5</v>
      </c>
      <c r="K3698">
        <v>220.91</v>
      </c>
      <c r="L3698" s="11" t="s">
        <v>11926</v>
      </c>
      <c r="M3698" s="12" t="s">
        <v>6</v>
      </c>
      <c r="N3698" s="12" t="s">
        <v>6</v>
      </c>
      <c r="O3698" s="12" t="s">
        <v>6</v>
      </c>
      <c r="P3698" s="12">
        <v>997</v>
      </c>
      <c r="Q3698" s="12" t="s">
        <v>6</v>
      </c>
      <c r="R3698">
        <v>3697</v>
      </c>
    </row>
    <row r="3699" spans="1:18" ht="15" x14ac:dyDescent="0.45">
      <c r="A3699">
        <v>17364</v>
      </c>
      <c r="B3699">
        <v>9</v>
      </c>
      <c r="C3699">
        <v>93.66</v>
      </c>
      <c r="F3699">
        <v>6</v>
      </c>
      <c r="G3699">
        <v>60</v>
      </c>
      <c r="H3699">
        <v>7</v>
      </c>
      <c r="I3699">
        <v>67.23</v>
      </c>
      <c r="J3699">
        <v>22</v>
      </c>
      <c r="K3699">
        <v>220.89</v>
      </c>
      <c r="L3699" s="11" t="s">
        <v>11926</v>
      </c>
      <c r="M3699" s="12" t="s">
        <v>6</v>
      </c>
      <c r="N3699" s="12" t="s">
        <v>6</v>
      </c>
      <c r="O3699" s="12" t="s">
        <v>6</v>
      </c>
      <c r="P3699" s="12">
        <v>998</v>
      </c>
      <c r="Q3699" s="12" t="s">
        <v>6</v>
      </c>
      <c r="R3699">
        <v>3698</v>
      </c>
    </row>
    <row r="3700" spans="1:18" ht="15" x14ac:dyDescent="0.45">
      <c r="A3700">
        <v>27332</v>
      </c>
      <c r="B3700">
        <v>3</v>
      </c>
      <c r="C3700">
        <v>55.2</v>
      </c>
      <c r="D3700">
        <v>6</v>
      </c>
      <c r="E3700">
        <v>110.4</v>
      </c>
      <c r="H3700">
        <v>3</v>
      </c>
      <c r="I3700">
        <v>55.2</v>
      </c>
      <c r="J3700">
        <v>12</v>
      </c>
      <c r="K3700">
        <v>220.8</v>
      </c>
      <c r="L3700" s="11" t="s">
        <v>11926</v>
      </c>
      <c r="M3700" s="12" t="s">
        <v>6</v>
      </c>
      <c r="N3700" s="12" t="s">
        <v>6</v>
      </c>
      <c r="O3700" s="12" t="s">
        <v>6</v>
      </c>
      <c r="P3700" s="12">
        <v>999</v>
      </c>
      <c r="Q3700" s="12" t="s">
        <v>6</v>
      </c>
      <c r="R3700">
        <v>3699</v>
      </c>
    </row>
    <row r="3701" spans="1:18" ht="15" x14ac:dyDescent="0.45">
      <c r="A3701">
        <v>28839</v>
      </c>
      <c r="B3701">
        <v>21</v>
      </c>
      <c r="C3701">
        <v>100.8</v>
      </c>
      <c r="D3701">
        <v>3</v>
      </c>
      <c r="E3701">
        <v>14.4</v>
      </c>
      <c r="F3701">
        <v>4</v>
      </c>
      <c r="G3701">
        <v>19.2</v>
      </c>
      <c r="H3701">
        <v>18</v>
      </c>
      <c r="I3701">
        <v>86.4</v>
      </c>
      <c r="J3701">
        <v>46</v>
      </c>
      <c r="K3701">
        <v>220.8</v>
      </c>
      <c r="L3701" s="11" t="s">
        <v>11928</v>
      </c>
      <c r="M3701" s="12" t="s">
        <v>6</v>
      </c>
      <c r="N3701" s="12">
        <v>847</v>
      </c>
      <c r="O3701" s="12" t="s">
        <v>6</v>
      </c>
      <c r="P3701" s="12" t="s">
        <v>6</v>
      </c>
      <c r="Q3701" s="12" t="s">
        <v>6</v>
      </c>
      <c r="R3701">
        <v>3700</v>
      </c>
    </row>
    <row r="3702" spans="1:18" ht="15" x14ac:dyDescent="0.45">
      <c r="A3702">
        <v>29463</v>
      </c>
      <c r="D3702">
        <v>10</v>
      </c>
      <c r="E3702">
        <v>92</v>
      </c>
      <c r="F3702">
        <v>9</v>
      </c>
      <c r="G3702">
        <v>82.8</v>
      </c>
      <c r="H3702">
        <v>5</v>
      </c>
      <c r="I3702">
        <v>46</v>
      </c>
      <c r="J3702">
        <v>24</v>
      </c>
      <c r="K3702">
        <v>220.8</v>
      </c>
      <c r="L3702" s="11" t="s">
        <v>11928</v>
      </c>
      <c r="M3702" s="12" t="s">
        <v>6</v>
      </c>
      <c r="N3702" s="12">
        <v>848</v>
      </c>
      <c r="O3702" s="12" t="s">
        <v>6</v>
      </c>
      <c r="P3702" s="12" t="s">
        <v>6</v>
      </c>
      <c r="Q3702" s="12" t="s">
        <v>6</v>
      </c>
      <c r="R3702">
        <v>3701</v>
      </c>
    </row>
    <row r="3703" spans="1:18" ht="15" x14ac:dyDescent="0.45">
      <c r="A3703">
        <v>14878</v>
      </c>
      <c r="B3703">
        <v>21</v>
      </c>
      <c r="C3703">
        <v>67.2</v>
      </c>
      <c r="D3703">
        <v>20</v>
      </c>
      <c r="E3703">
        <v>64</v>
      </c>
      <c r="F3703">
        <v>18</v>
      </c>
      <c r="G3703">
        <v>57.6</v>
      </c>
      <c r="H3703">
        <v>10</v>
      </c>
      <c r="I3703">
        <v>32</v>
      </c>
      <c r="J3703">
        <v>69</v>
      </c>
      <c r="K3703">
        <v>220.79999999999998</v>
      </c>
      <c r="L3703" s="11" t="s">
        <v>11928</v>
      </c>
      <c r="M3703" s="12" t="s">
        <v>6</v>
      </c>
      <c r="N3703" s="12">
        <v>849</v>
      </c>
      <c r="O3703" s="12" t="s">
        <v>6</v>
      </c>
      <c r="P3703" s="12" t="s">
        <v>6</v>
      </c>
      <c r="Q3703" s="12" t="s">
        <v>6</v>
      </c>
      <c r="R3703">
        <v>3702</v>
      </c>
    </row>
    <row r="3704" spans="1:18" ht="15" x14ac:dyDescent="0.45">
      <c r="A3704">
        <v>28842</v>
      </c>
      <c r="B3704">
        <v>27</v>
      </c>
      <c r="C3704">
        <v>129.6</v>
      </c>
      <c r="D3704">
        <v>4</v>
      </c>
      <c r="E3704">
        <v>19.2</v>
      </c>
      <c r="F3704">
        <v>5</v>
      </c>
      <c r="G3704">
        <v>24</v>
      </c>
      <c r="H3704">
        <v>10</v>
      </c>
      <c r="I3704">
        <v>48</v>
      </c>
      <c r="J3704">
        <v>46</v>
      </c>
      <c r="K3704">
        <v>220.79999999999998</v>
      </c>
      <c r="L3704" s="11" t="s">
        <v>11928</v>
      </c>
      <c r="M3704" s="12" t="s">
        <v>6</v>
      </c>
      <c r="N3704" s="12">
        <v>850</v>
      </c>
      <c r="O3704" s="12" t="s">
        <v>6</v>
      </c>
      <c r="P3704" s="12" t="s">
        <v>6</v>
      </c>
      <c r="Q3704" s="12" t="s">
        <v>6</v>
      </c>
      <c r="R3704">
        <v>3703</v>
      </c>
    </row>
    <row r="3705" spans="1:18" ht="15" x14ac:dyDescent="0.45">
      <c r="A3705">
        <v>29412</v>
      </c>
      <c r="B3705">
        <v>1</v>
      </c>
      <c r="C3705">
        <v>20.8</v>
      </c>
      <c r="D3705">
        <v>1</v>
      </c>
      <c r="E3705">
        <v>20.8</v>
      </c>
      <c r="F3705">
        <v>4</v>
      </c>
      <c r="G3705">
        <v>79.599999999999994</v>
      </c>
      <c r="H3705">
        <v>5</v>
      </c>
      <c r="I3705">
        <v>99.5</v>
      </c>
      <c r="J3705">
        <v>11</v>
      </c>
      <c r="K3705">
        <v>220.7</v>
      </c>
      <c r="L3705" s="11" t="s">
        <v>11926</v>
      </c>
      <c r="M3705" s="12" t="s">
        <v>6</v>
      </c>
      <c r="N3705" s="12" t="s">
        <v>6</v>
      </c>
      <c r="O3705" s="12" t="s">
        <v>6</v>
      </c>
      <c r="P3705" s="12">
        <v>1000</v>
      </c>
      <c r="Q3705" s="12" t="s">
        <v>6</v>
      </c>
      <c r="R3705">
        <v>3704</v>
      </c>
    </row>
    <row r="3706" spans="1:18" ht="15" x14ac:dyDescent="0.45">
      <c r="A3706">
        <v>31878</v>
      </c>
      <c r="F3706">
        <v>17</v>
      </c>
      <c r="G3706">
        <v>134.62</v>
      </c>
      <c r="H3706">
        <v>11</v>
      </c>
      <c r="I3706">
        <v>86</v>
      </c>
      <c r="J3706">
        <v>28</v>
      </c>
      <c r="K3706">
        <v>220.62</v>
      </c>
      <c r="L3706" s="11" t="s">
        <v>11925</v>
      </c>
      <c r="M3706" s="12" t="s">
        <v>6</v>
      </c>
      <c r="N3706" s="12" t="s">
        <v>6</v>
      </c>
      <c r="O3706" s="12">
        <v>685</v>
      </c>
      <c r="P3706" s="12" t="s">
        <v>6</v>
      </c>
      <c r="Q3706" s="12" t="s">
        <v>6</v>
      </c>
      <c r="R3706">
        <v>3705</v>
      </c>
    </row>
    <row r="3707" spans="1:18" ht="15" x14ac:dyDescent="0.45">
      <c r="A3707">
        <v>14727</v>
      </c>
      <c r="B3707">
        <v>32</v>
      </c>
      <c r="C3707">
        <v>57.8</v>
      </c>
      <c r="D3707">
        <v>16</v>
      </c>
      <c r="E3707">
        <v>35.200000000000003</v>
      </c>
      <c r="F3707">
        <v>28</v>
      </c>
      <c r="G3707">
        <v>61.6</v>
      </c>
      <c r="H3707">
        <v>30</v>
      </c>
      <c r="I3707">
        <v>66</v>
      </c>
      <c r="J3707">
        <v>106</v>
      </c>
      <c r="K3707">
        <v>220.6</v>
      </c>
      <c r="L3707" s="11" t="s">
        <v>11927</v>
      </c>
      <c r="M3707" s="12" t="s">
        <v>6</v>
      </c>
      <c r="N3707" s="12" t="s">
        <v>6</v>
      </c>
      <c r="O3707" s="12" t="s">
        <v>6</v>
      </c>
      <c r="P3707" s="12" t="s">
        <v>6</v>
      </c>
      <c r="Q3707" s="12">
        <v>568</v>
      </c>
      <c r="R3707">
        <v>3706</v>
      </c>
    </row>
    <row r="3708" spans="1:18" ht="15" x14ac:dyDescent="0.45">
      <c r="A3708">
        <v>12429</v>
      </c>
      <c r="B3708">
        <v>29</v>
      </c>
      <c r="C3708">
        <v>75.400000000000006</v>
      </c>
      <c r="D3708">
        <v>21</v>
      </c>
      <c r="E3708">
        <v>54.39</v>
      </c>
      <c r="F3708">
        <v>18</v>
      </c>
      <c r="G3708">
        <v>46.8</v>
      </c>
      <c r="H3708">
        <v>17</v>
      </c>
      <c r="I3708">
        <v>43.99</v>
      </c>
      <c r="J3708">
        <v>85</v>
      </c>
      <c r="K3708">
        <v>220.58000000000004</v>
      </c>
      <c r="L3708" s="11" t="s">
        <v>11927</v>
      </c>
      <c r="M3708" s="12" t="s">
        <v>6</v>
      </c>
      <c r="N3708" s="12" t="s">
        <v>6</v>
      </c>
      <c r="O3708" s="12" t="s">
        <v>6</v>
      </c>
      <c r="P3708" s="12" t="s">
        <v>6</v>
      </c>
      <c r="Q3708" s="12">
        <v>569</v>
      </c>
      <c r="R3708">
        <v>3707</v>
      </c>
    </row>
    <row r="3709" spans="1:18" ht="15" x14ac:dyDescent="0.45">
      <c r="A3709">
        <v>31775</v>
      </c>
      <c r="D3709">
        <v>1</v>
      </c>
      <c r="E3709">
        <v>24.5</v>
      </c>
      <c r="F3709">
        <v>4</v>
      </c>
      <c r="G3709">
        <v>98</v>
      </c>
      <c r="H3709">
        <v>4</v>
      </c>
      <c r="I3709">
        <v>98</v>
      </c>
      <c r="J3709">
        <v>9</v>
      </c>
      <c r="K3709">
        <v>220.5</v>
      </c>
      <c r="L3709" s="11" t="s">
        <v>11926</v>
      </c>
      <c r="M3709" s="12" t="s">
        <v>6</v>
      </c>
      <c r="N3709" s="12" t="s">
        <v>6</v>
      </c>
      <c r="O3709" s="12" t="s">
        <v>6</v>
      </c>
      <c r="P3709" s="12">
        <v>1001</v>
      </c>
      <c r="Q3709" s="12" t="s">
        <v>6</v>
      </c>
      <c r="R3709">
        <v>3708</v>
      </c>
    </row>
    <row r="3710" spans="1:18" ht="15" x14ac:dyDescent="0.45">
      <c r="A3710">
        <v>15914</v>
      </c>
      <c r="B3710">
        <v>8</v>
      </c>
      <c r="C3710">
        <v>38.020000000000003</v>
      </c>
      <c r="D3710">
        <v>11</v>
      </c>
      <c r="E3710">
        <v>52.8</v>
      </c>
      <c r="F3710">
        <v>8</v>
      </c>
      <c r="G3710">
        <v>38.4</v>
      </c>
      <c r="H3710">
        <v>19</v>
      </c>
      <c r="I3710">
        <v>91.2</v>
      </c>
      <c r="J3710">
        <v>46</v>
      </c>
      <c r="K3710">
        <v>220.42000000000002</v>
      </c>
      <c r="L3710" s="11" t="s">
        <v>11927</v>
      </c>
      <c r="M3710" s="12" t="s">
        <v>6</v>
      </c>
      <c r="N3710" s="12" t="s">
        <v>6</v>
      </c>
      <c r="O3710" s="12" t="s">
        <v>6</v>
      </c>
      <c r="P3710" s="12" t="s">
        <v>6</v>
      </c>
      <c r="Q3710" s="12">
        <v>570</v>
      </c>
      <c r="R3710">
        <v>3709</v>
      </c>
    </row>
    <row r="3711" spans="1:18" ht="15" x14ac:dyDescent="0.45">
      <c r="A3711">
        <v>28840</v>
      </c>
      <c r="B3711">
        <v>15</v>
      </c>
      <c r="C3711">
        <v>71.62</v>
      </c>
      <c r="D3711">
        <v>12</v>
      </c>
      <c r="E3711">
        <v>57.6</v>
      </c>
      <c r="F3711">
        <v>7</v>
      </c>
      <c r="G3711">
        <v>33.6</v>
      </c>
      <c r="H3711">
        <v>12</v>
      </c>
      <c r="I3711">
        <v>57.6</v>
      </c>
      <c r="J3711">
        <v>46</v>
      </c>
      <c r="K3711">
        <v>220.42</v>
      </c>
      <c r="L3711" s="11" t="s">
        <v>11928</v>
      </c>
      <c r="M3711" s="12" t="s">
        <v>6</v>
      </c>
      <c r="N3711" s="12">
        <v>851</v>
      </c>
      <c r="O3711" s="12" t="s">
        <v>6</v>
      </c>
      <c r="P3711" s="12" t="s">
        <v>6</v>
      </c>
      <c r="Q3711" s="12" t="s">
        <v>6</v>
      </c>
      <c r="R3711">
        <v>3710</v>
      </c>
    </row>
    <row r="3712" spans="1:18" ht="15" x14ac:dyDescent="0.45">
      <c r="A3712">
        <v>18172</v>
      </c>
      <c r="B3712">
        <v>23</v>
      </c>
      <c r="C3712">
        <v>67.56</v>
      </c>
      <c r="D3712">
        <v>20</v>
      </c>
      <c r="E3712">
        <v>59.76</v>
      </c>
      <c r="F3712">
        <v>14</v>
      </c>
      <c r="G3712">
        <v>42</v>
      </c>
      <c r="H3712">
        <v>17</v>
      </c>
      <c r="I3712">
        <v>51</v>
      </c>
      <c r="J3712">
        <v>74</v>
      </c>
      <c r="K3712">
        <v>220.32</v>
      </c>
      <c r="L3712" s="11" t="s">
        <v>11923</v>
      </c>
      <c r="M3712" s="12" t="s">
        <v>6</v>
      </c>
      <c r="N3712" s="12" t="s">
        <v>6</v>
      </c>
      <c r="O3712" s="12" t="s">
        <v>6</v>
      </c>
      <c r="P3712" s="12" t="s">
        <v>6</v>
      </c>
      <c r="Q3712" s="12" t="s">
        <v>6</v>
      </c>
      <c r="R3712">
        <v>3711</v>
      </c>
    </row>
    <row r="3713" spans="1:18" ht="15" x14ac:dyDescent="0.45">
      <c r="A3713">
        <v>31516</v>
      </c>
      <c r="D3713">
        <v>5</v>
      </c>
      <c r="E3713">
        <v>220.22</v>
      </c>
      <c r="J3713">
        <v>5</v>
      </c>
      <c r="K3713">
        <v>220.22</v>
      </c>
      <c r="L3713" s="11" t="s">
        <v>11925</v>
      </c>
      <c r="M3713" s="12" t="s">
        <v>6</v>
      </c>
      <c r="N3713" s="12" t="s">
        <v>6</v>
      </c>
      <c r="O3713" s="12">
        <v>686</v>
      </c>
      <c r="P3713" s="12" t="s">
        <v>6</v>
      </c>
      <c r="Q3713" s="12" t="s">
        <v>6</v>
      </c>
      <c r="R3713">
        <v>3712</v>
      </c>
    </row>
    <row r="3714" spans="1:18" ht="15" x14ac:dyDescent="0.45">
      <c r="A3714">
        <v>31312</v>
      </c>
      <c r="B3714">
        <v>11</v>
      </c>
      <c r="C3714">
        <v>53.9</v>
      </c>
      <c r="D3714">
        <v>7</v>
      </c>
      <c r="E3714">
        <v>33.909999999999997</v>
      </c>
      <c r="F3714">
        <v>14</v>
      </c>
      <c r="G3714">
        <v>68.599999999999994</v>
      </c>
      <c r="H3714">
        <v>13</v>
      </c>
      <c r="I3714">
        <v>63.7</v>
      </c>
      <c r="J3714">
        <v>45</v>
      </c>
      <c r="K3714">
        <v>220.11</v>
      </c>
      <c r="L3714" s="11" t="s">
        <v>11926</v>
      </c>
      <c r="M3714" s="12" t="s">
        <v>6</v>
      </c>
      <c r="N3714" s="12" t="s">
        <v>6</v>
      </c>
      <c r="O3714" s="12" t="s">
        <v>6</v>
      </c>
      <c r="P3714" s="12">
        <v>1002</v>
      </c>
      <c r="Q3714" s="12" t="s">
        <v>6</v>
      </c>
      <c r="R3714">
        <v>3713</v>
      </c>
    </row>
    <row r="3715" spans="1:18" ht="15" x14ac:dyDescent="0.45">
      <c r="A3715">
        <v>17641</v>
      </c>
      <c r="B3715">
        <v>18</v>
      </c>
      <c r="C3715">
        <v>146.94</v>
      </c>
      <c r="D3715">
        <v>8</v>
      </c>
      <c r="E3715">
        <v>65.599999999999994</v>
      </c>
      <c r="F3715">
        <v>1</v>
      </c>
      <c r="G3715">
        <v>7.54</v>
      </c>
      <c r="J3715">
        <v>27</v>
      </c>
      <c r="K3715">
        <v>220.07999999999998</v>
      </c>
      <c r="L3715" s="11" t="s">
        <v>11925</v>
      </c>
      <c r="M3715" s="12" t="s">
        <v>6</v>
      </c>
      <c r="N3715" s="12" t="s">
        <v>6</v>
      </c>
      <c r="O3715" s="12">
        <v>687</v>
      </c>
      <c r="P3715" s="12" t="s">
        <v>6</v>
      </c>
      <c r="Q3715" s="12" t="s">
        <v>6</v>
      </c>
      <c r="R3715">
        <v>3714</v>
      </c>
    </row>
    <row r="3716" spans="1:18" ht="15" x14ac:dyDescent="0.45">
      <c r="A3716">
        <v>10592</v>
      </c>
      <c r="B3716">
        <v>9</v>
      </c>
      <c r="C3716">
        <v>42.82</v>
      </c>
      <c r="D3716">
        <v>9</v>
      </c>
      <c r="E3716">
        <v>43.2</v>
      </c>
      <c r="F3716">
        <v>16</v>
      </c>
      <c r="G3716">
        <v>76.8</v>
      </c>
      <c r="H3716">
        <v>12</v>
      </c>
      <c r="I3716">
        <v>57.22</v>
      </c>
      <c r="J3716">
        <v>46</v>
      </c>
      <c r="K3716">
        <v>220.04</v>
      </c>
      <c r="L3716" s="11" t="s">
        <v>11927</v>
      </c>
      <c r="M3716" s="12" t="s">
        <v>6</v>
      </c>
      <c r="N3716" s="12" t="s">
        <v>6</v>
      </c>
      <c r="O3716" s="12" t="s">
        <v>6</v>
      </c>
      <c r="P3716" s="12" t="s">
        <v>6</v>
      </c>
      <c r="Q3716" s="12">
        <v>571</v>
      </c>
      <c r="R3716">
        <v>3715</v>
      </c>
    </row>
    <row r="3717" spans="1:18" ht="15" x14ac:dyDescent="0.45">
      <c r="A3717">
        <v>17156</v>
      </c>
      <c r="B3717">
        <v>4</v>
      </c>
      <c r="C3717">
        <v>80</v>
      </c>
      <c r="D3717">
        <v>4</v>
      </c>
      <c r="E3717">
        <v>80</v>
      </c>
      <c r="F3717">
        <v>3</v>
      </c>
      <c r="G3717">
        <v>60</v>
      </c>
      <c r="J3717">
        <v>11</v>
      </c>
      <c r="K3717">
        <v>220</v>
      </c>
      <c r="L3717" s="11" t="s">
        <v>11926</v>
      </c>
      <c r="M3717" s="12" t="s">
        <v>6</v>
      </c>
      <c r="N3717" s="12" t="s">
        <v>6</v>
      </c>
      <c r="O3717" s="12" t="s">
        <v>6</v>
      </c>
      <c r="P3717" s="12">
        <v>1003</v>
      </c>
      <c r="Q3717" s="12" t="s">
        <v>6</v>
      </c>
      <c r="R3717">
        <v>3716</v>
      </c>
    </row>
    <row r="3718" spans="1:18" ht="15" x14ac:dyDescent="0.45">
      <c r="A3718">
        <v>17174</v>
      </c>
      <c r="B3718">
        <v>3</v>
      </c>
      <c r="C3718">
        <v>60</v>
      </c>
      <c r="D3718">
        <v>2</v>
      </c>
      <c r="E3718">
        <v>40</v>
      </c>
      <c r="F3718">
        <v>2</v>
      </c>
      <c r="G3718">
        <v>40</v>
      </c>
      <c r="H3718">
        <v>4</v>
      </c>
      <c r="I3718">
        <v>80</v>
      </c>
      <c r="J3718">
        <v>11</v>
      </c>
      <c r="K3718">
        <v>220</v>
      </c>
      <c r="L3718" s="11" t="s">
        <v>11926</v>
      </c>
      <c r="M3718" s="12" t="s">
        <v>6</v>
      </c>
      <c r="N3718" s="12" t="s">
        <v>6</v>
      </c>
      <c r="O3718" s="12" t="s">
        <v>6</v>
      </c>
      <c r="P3718" s="12">
        <v>1004</v>
      </c>
      <c r="Q3718" s="12" t="s">
        <v>6</v>
      </c>
      <c r="R3718">
        <v>3717</v>
      </c>
    </row>
    <row r="3719" spans="1:18" ht="15" x14ac:dyDescent="0.45">
      <c r="A3719">
        <v>31338</v>
      </c>
      <c r="D3719">
        <v>1</v>
      </c>
      <c r="E3719">
        <v>22</v>
      </c>
      <c r="F3719">
        <v>1</v>
      </c>
      <c r="G3719">
        <v>22</v>
      </c>
      <c r="H3719">
        <v>8</v>
      </c>
      <c r="I3719">
        <v>176</v>
      </c>
      <c r="J3719">
        <v>10</v>
      </c>
      <c r="K3719">
        <v>220</v>
      </c>
      <c r="L3719" s="11" t="s">
        <v>11926</v>
      </c>
      <c r="M3719" s="12" t="s">
        <v>6</v>
      </c>
      <c r="N3719" s="12" t="s">
        <v>6</v>
      </c>
      <c r="O3719" s="12" t="s">
        <v>6</v>
      </c>
      <c r="P3719" s="12">
        <v>1005</v>
      </c>
      <c r="Q3719" s="12" t="s">
        <v>6</v>
      </c>
      <c r="R3719">
        <v>3718</v>
      </c>
    </row>
    <row r="3720" spans="1:18" ht="15" x14ac:dyDescent="0.45">
      <c r="A3720">
        <v>32412</v>
      </c>
      <c r="H3720">
        <v>4</v>
      </c>
      <c r="I3720">
        <v>220</v>
      </c>
      <c r="J3720">
        <v>4</v>
      </c>
      <c r="K3720">
        <v>220</v>
      </c>
      <c r="L3720" s="11" t="s">
        <v>11926</v>
      </c>
      <c r="M3720" s="12" t="s">
        <v>6</v>
      </c>
      <c r="N3720" s="12" t="s">
        <v>6</v>
      </c>
      <c r="O3720" s="12" t="s">
        <v>6</v>
      </c>
      <c r="P3720" s="12">
        <v>1006</v>
      </c>
      <c r="Q3720" s="12" t="s">
        <v>6</v>
      </c>
      <c r="R3720">
        <v>3719</v>
      </c>
    </row>
    <row r="3721" spans="1:18" ht="15" x14ac:dyDescent="0.45">
      <c r="A3721">
        <v>29360</v>
      </c>
      <c r="B3721">
        <v>3</v>
      </c>
      <c r="C3721">
        <v>6.6</v>
      </c>
      <c r="D3721">
        <v>27</v>
      </c>
      <c r="E3721">
        <v>59.22</v>
      </c>
      <c r="F3721">
        <v>28</v>
      </c>
      <c r="G3721">
        <v>61.6</v>
      </c>
      <c r="H3721">
        <v>42</v>
      </c>
      <c r="I3721">
        <v>92.4</v>
      </c>
      <c r="J3721">
        <v>100</v>
      </c>
      <c r="K3721">
        <v>219.82</v>
      </c>
      <c r="L3721" s="11" t="s">
        <v>11928</v>
      </c>
      <c r="M3721" s="12" t="s">
        <v>6</v>
      </c>
      <c r="N3721" s="12">
        <v>852</v>
      </c>
      <c r="O3721" s="12" t="s">
        <v>6</v>
      </c>
      <c r="P3721" s="12" t="s">
        <v>6</v>
      </c>
      <c r="Q3721" s="12" t="s">
        <v>6</v>
      </c>
      <c r="R3721">
        <v>3720</v>
      </c>
    </row>
    <row r="3722" spans="1:18" ht="15" x14ac:dyDescent="0.45">
      <c r="A3722">
        <v>31644</v>
      </c>
      <c r="B3722">
        <v>4</v>
      </c>
      <c r="C3722">
        <v>67.599999999999994</v>
      </c>
      <c r="D3722">
        <v>6</v>
      </c>
      <c r="E3722">
        <v>101.4</v>
      </c>
      <c r="F3722">
        <v>2</v>
      </c>
      <c r="G3722">
        <v>33.799999999999997</v>
      </c>
      <c r="H3722">
        <v>1</v>
      </c>
      <c r="I3722">
        <v>16.899999999999999</v>
      </c>
      <c r="J3722">
        <v>13</v>
      </c>
      <c r="K3722">
        <v>219.70000000000002</v>
      </c>
      <c r="L3722" s="11" t="s">
        <v>11926</v>
      </c>
      <c r="M3722" s="12" t="s">
        <v>6</v>
      </c>
      <c r="N3722" s="12" t="s">
        <v>6</v>
      </c>
      <c r="O3722" s="12" t="s">
        <v>6</v>
      </c>
      <c r="P3722" s="12">
        <v>1007</v>
      </c>
      <c r="Q3722" s="12" t="s">
        <v>6</v>
      </c>
      <c r="R3722">
        <v>3721</v>
      </c>
    </row>
    <row r="3723" spans="1:18" ht="15" x14ac:dyDescent="0.45">
      <c r="A3723">
        <v>11096</v>
      </c>
      <c r="D3723">
        <v>6</v>
      </c>
      <c r="E3723">
        <v>146.4</v>
      </c>
      <c r="F3723">
        <v>1</v>
      </c>
      <c r="G3723">
        <v>24.4</v>
      </c>
      <c r="H3723">
        <v>2</v>
      </c>
      <c r="I3723">
        <v>48.8</v>
      </c>
      <c r="J3723">
        <v>9</v>
      </c>
      <c r="K3723">
        <v>219.60000000000002</v>
      </c>
      <c r="L3723" s="11" t="s">
        <v>11927</v>
      </c>
      <c r="M3723" s="12" t="s">
        <v>6</v>
      </c>
      <c r="N3723" s="12" t="s">
        <v>6</v>
      </c>
      <c r="O3723" s="12" t="s">
        <v>6</v>
      </c>
      <c r="P3723" s="12" t="s">
        <v>6</v>
      </c>
      <c r="Q3723" s="12">
        <v>572</v>
      </c>
      <c r="R3723">
        <v>3722</v>
      </c>
    </row>
    <row r="3724" spans="1:18" ht="15" x14ac:dyDescent="0.45">
      <c r="A3724">
        <v>32093</v>
      </c>
      <c r="H3724">
        <v>4</v>
      </c>
      <c r="I3724">
        <v>219.6</v>
      </c>
      <c r="J3724">
        <v>4</v>
      </c>
      <c r="K3724">
        <v>219.6</v>
      </c>
      <c r="L3724" s="11" t="s">
        <v>11926</v>
      </c>
      <c r="M3724" s="12" t="s">
        <v>6</v>
      </c>
      <c r="N3724" s="12" t="s">
        <v>6</v>
      </c>
      <c r="O3724" s="12" t="s">
        <v>6</v>
      </c>
      <c r="P3724" s="12">
        <v>1008</v>
      </c>
      <c r="Q3724" s="12" t="s">
        <v>6</v>
      </c>
      <c r="R3724">
        <v>3723</v>
      </c>
    </row>
    <row r="3725" spans="1:18" ht="15" x14ac:dyDescent="0.45">
      <c r="A3725">
        <v>32094</v>
      </c>
      <c r="H3725">
        <v>4</v>
      </c>
      <c r="I3725">
        <v>219.6</v>
      </c>
      <c r="J3725">
        <v>4</v>
      </c>
      <c r="K3725">
        <v>219.6</v>
      </c>
      <c r="L3725" s="11" t="s">
        <v>11926</v>
      </c>
      <c r="M3725" s="12" t="s">
        <v>6</v>
      </c>
      <c r="N3725" s="12" t="s">
        <v>6</v>
      </c>
      <c r="O3725" s="12" t="s">
        <v>6</v>
      </c>
      <c r="P3725" s="12">
        <v>1009</v>
      </c>
      <c r="Q3725" s="12" t="s">
        <v>6</v>
      </c>
      <c r="R3725">
        <v>3724</v>
      </c>
    </row>
    <row r="3726" spans="1:18" ht="15" x14ac:dyDescent="0.45">
      <c r="A3726">
        <v>30389</v>
      </c>
      <c r="D3726">
        <v>4</v>
      </c>
      <c r="E3726">
        <v>219.52</v>
      </c>
      <c r="J3726">
        <v>4</v>
      </c>
      <c r="K3726">
        <v>219.52</v>
      </c>
      <c r="L3726" s="11" t="s">
        <v>11926</v>
      </c>
      <c r="M3726" s="12" t="s">
        <v>6</v>
      </c>
      <c r="N3726" s="12" t="s">
        <v>6</v>
      </c>
      <c r="O3726" s="12" t="s">
        <v>6</v>
      </c>
      <c r="P3726" s="12">
        <v>1010</v>
      </c>
      <c r="Q3726" s="12" t="s">
        <v>6</v>
      </c>
      <c r="R3726">
        <v>3725</v>
      </c>
    </row>
    <row r="3727" spans="1:18" ht="15" x14ac:dyDescent="0.45">
      <c r="A3727">
        <v>27246</v>
      </c>
      <c r="B3727">
        <v>4</v>
      </c>
      <c r="C3727">
        <v>85.46</v>
      </c>
      <c r="D3727">
        <v>3</v>
      </c>
      <c r="E3727">
        <v>65.400000000000006</v>
      </c>
      <c r="F3727">
        <v>2</v>
      </c>
      <c r="G3727">
        <v>43.6</v>
      </c>
      <c r="H3727">
        <v>1</v>
      </c>
      <c r="I3727">
        <v>24.9</v>
      </c>
      <c r="J3727">
        <v>10</v>
      </c>
      <c r="K3727">
        <v>219.36</v>
      </c>
      <c r="L3727" s="11" t="s">
        <v>11926</v>
      </c>
      <c r="M3727" s="12" t="s">
        <v>6</v>
      </c>
      <c r="N3727" s="12" t="s">
        <v>6</v>
      </c>
      <c r="O3727" s="12" t="s">
        <v>6</v>
      </c>
      <c r="P3727" s="12">
        <v>1011</v>
      </c>
      <c r="Q3727" s="12" t="s">
        <v>6</v>
      </c>
      <c r="R3727">
        <v>3726</v>
      </c>
    </row>
    <row r="3728" spans="1:18" ht="15" x14ac:dyDescent="0.45">
      <c r="A3728">
        <v>29836</v>
      </c>
      <c r="B3728">
        <v>12</v>
      </c>
      <c r="C3728">
        <v>48</v>
      </c>
      <c r="D3728">
        <v>5</v>
      </c>
      <c r="E3728">
        <v>20</v>
      </c>
      <c r="F3728">
        <v>15</v>
      </c>
      <c r="G3728">
        <v>59.36</v>
      </c>
      <c r="H3728">
        <v>23</v>
      </c>
      <c r="I3728">
        <v>92</v>
      </c>
      <c r="J3728">
        <v>55</v>
      </c>
      <c r="K3728">
        <v>219.36</v>
      </c>
      <c r="L3728" s="11" t="s">
        <v>11925</v>
      </c>
      <c r="M3728" s="12" t="s">
        <v>6</v>
      </c>
      <c r="N3728" s="12" t="s">
        <v>6</v>
      </c>
      <c r="O3728" s="12">
        <v>688</v>
      </c>
      <c r="P3728" s="12" t="s">
        <v>6</v>
      </c>
      <c r="Q3728" s="12" t="s">
        <v>6</v>
      </c>
      <c r="R3728">
        <v>3727</v>
      </c>
    </row>
    <row r="3729" spans="1:18" ht="15" x14ac:dyDescent="0.45">
      <c r="A3729">
        <v>14871</v>
      </c>
      <c r="B3729">
        <v>3</v>
      </c>
      <c r="C3729">
        <v>13.2</v>
      </c>
      <c r="D3729">
        <v>15</v>
      </c>
      <c r="E3729">
        <v>66</v>
      </c>
      <c r="F3729">
        <v>16</v>
      </c>
      <c r="G3729">
        <v>70.05</v>
      </c>
      <c r="H3729">
        <v>16</v>
      </c>
      <c r="I3729">
        <v>70.05</v>
      </c>
      <c r="J3729">
        <v>50</v>
      </c>
      <c r="K3729">
        <v>219.3</v>
      </c>
      <c r="L3729" s="11" t="s">
        <v>11928</v>
      </c>
      <c r="M3729" s="12" t="s">
        <v>6</v>
      </c>
      <c r="N3729" s="12">
        <v>853</v>
      </c>
      <c r="O3729" s="12" t="s">
        <v>6</v>
      </c>
      <c r="P3729" s="12" t="s">
        <v>6</v>
      </c>
      <c r="Q3729" s="12" t="s">
        <v>6</v>
      </c>
      <c r="R3729">
        <v>3728</v>
      </c>
    </row>
    <row r="3730" spans="1:18" ht="15" x14ac:dyDescent="0.45">
      <c r="A3730">
        <v>28352</v>
      </c>
      <c r="B3730">
        <v>12</v>
      </c>
      <c r="C3730">
        <v>51.6</v>
      </c>
      <c r="D3730">
        <v>35</v>
      </c>
      <c r="E3730">
        <v>146.66</v>
      </c>
      <c r="F3730">
        <v>5</v>
      </c>
      <c r="G3730">
        <v>21</v>
      </c>
      <c r="J3730">
        <v>52</v>
      </c>
      <c r="K3730">
        <v>219.26</v>
      </c>
      <c r="L3730" s="11" t="s">
        <v>11928</v>
      </c>
      <c r="M3730" s="12" t="s">
        <v>6</v>
      </c>
      <c r="N3730" s="12">
        <v>854</v>
      </c>
      <c r="O3730" s="12" t="s">
        <v>6</v>
      </c>
      <c r="P3730" s="12" t="s">
        <v>6</v>
      </c>
      <c r="Q3730" s="12" t="s">
        <v>6</v>
      </c>
      <c r="R3730">
        <v>3729</v>
      </c>
    </row>
    <row r="3731" spans="1:18" ht="15" x14ac:dyDescent="0.45">
      <c r="A3731">
        <v>15840</v>
      </c>
      <c r="B3731">
        <v>5</v>
      </c>
      <c r="C3731">
        <v>38</v>
      </c>
      <c r="D3731">
        <v>9</v>
      </c>
      <c r="E3731">
        <v>68.400000000000006</v>
      </c>
      <c r="F3731">
        <v>10</v>
      </c>
      <c r="G3731">
        <v>74.78</v>
      </c>
      <c r="H3731">
        <v>5</v>
      </c>
      <c r="I3731">
        <v>38</v>
      </c>
      <c r="J3731">
        <v>29</v>
      </c>
      <c r="K3731">
        <v>219.18</v>
      </c>
      <c r="L3731" s="11" t="s">
        <v>11926</v>
      </c>
      <c r="M3731" s="12" t="s">
        <v>6</v>
      </c>
      <c r="N3731" s="12" t="s">
        <v>6</v>
      </c>
      <c r="O3731" s="12" t="s">
        <v>6</v>
      </c>
      <c r="P3731" s="12">
        <v>1012</v>
      </c>
      <c r="Q3731" s="12" t="s">
        <v>6</v>
      </c>
      <c r="R3731">
        <v>3730</v>
      </c>
    </row>
    <row r="3732" spans="1:18" ht="15" x14ac:dyDescent="0.45">
      <c r="A3732">
        <v>28932</v>
      </c>
      <c r="B3732">
        <v>7</v>
      </c>
      <c r="C3732">
        <v>76.12</v>
      </c>
      <c r="D3732">
        <v>5</v>
      </c>
      <c r="E3732">
        <v>55</v>
      </c>
      <c r="F3732">
        <v>5</v>
      </c>
      <c r="G3732">
        <v>55</v>
      </c>
      <c r="H3732">
        <v>3</v>
      </c>
      <c r="I3732">
        <v>33</v>
      </c>
      <c r="J3732">
        <v>20</v>
      </c>
      <c r="K3732">
        <v>219.12</v>
      </c>
      <c r="L3732" s="11" t="s">
        <v>11926</v>
      </c>
      <c r="M3732" s="12" t="s">
        <v>6</v>
      </c>
      <c r="N3732" s="12" t="s">
        <v>6</v>
      </c>
      <c r="O3732" s="12" t="s">
        <v>6</v>
      </c>
      <c r="P3732" s="12">
        <v>1013</v>
      </c>
      <c r="Q3732" s="12" t="s">
        <v>6</v>
      </c>
      <c r="R3732">
        <v>3731</v>
      </c>
    </row>
    <row r="3733" spans="1:18" ht="15" x14ac:dyDescent="0.45">
      <c r="A3733">
        <v>28856</v>
      </c>
      <c r="B3733">
        <v>4</v>
      </c>
      <c r="C3733">
        <v>79.599999999999994</v>
      </c>
      <c r="D3733">
        <v>3</v>
      </c>
      <c r="E3733">
        <v>59.7</v>
      </c>
      <c r="F3733">
        <v>3</v>
      </c>
      <c r="G3733">
        <v>59.7</v>
      </c>
      <c r="H3733">
        <v>1</v>
      </c>
      <c r="I3733">
        <v>19.899999999999999</v>
      </c>
      <c r="J3733">
        <v>11</v>
      </c>
      <c r="K3733">
        <v>218.9</v>
      </c>
      <c r="L3733" s="11" t="s">
        <v>11926</v>
      </c>
      <c r="M3733" s="12" t="s">
        <v>6</v>
      </c>
      <c r="N3733" s="12" t="s">
        <v>6</v>
      </c>
      <c r="O3733" s="12" t="s">
        <v>6</v>
      </c>
      <c r="P3733" s="12">
        <v>1014</v>
      </c>
      <c r="Q3733" s="12" t="s">
        <v>6</v>
      </c>
      <c r="R3733">
        <v>3732</v>
      </c>
    </row>
    <row r="3734" spans="1:18" ht="15" x14ac:dyDescent="0.45">
      <c r="A3734">
        <v>13156</v>
      </c>
      <c r="B3734">
        <v>4</v>
      </c>
      <c r="C3734">
        <v>79.599999999999994</v>
      </c>
      <c r="D3734">
        <v>2</v>
      </c>
      <c r="E3734">
        <v>39.799999999999997</v>
      </c>
      <c r="F3734">
        <v>3</v>
      </c>
      <c r="G3734">
        <v>59.7</v>
      </c>
      <c r="H3734">
        <v>2</v>
      </c>
      <c r="I3734">
        <v>39.799999999999997</v>
      </c>
      <c r="J3734">
        <v>11</v>
      </c>
      <c r="K3734">
        <v>218.89999999999998</v>
      </c>
      <c r="L3734" s="11" t="s">
        <v>11926</v>
      </c>
      <c r="M3734" s="12" t="s">
        <v>6</v>
      </c>
      <c r="N3734" s="12" t="s">
        <v>6</v>
      </c>
      <c r="O3734" s="12" t="s">
        <v>6</v>
      </c>
      <c r="P3734" s="12">
        <v>1015</v>
      </c>
      <c r="Q3734" s="12" t="s">
        <v>6</v>
      </c>
      <c r="R3734">
        <v>3733</v>
      </c>
    </row>
    <row r="3735" spans="1:18" ht="15" x14ac:dyDescent="0.45">
      <c r="A3735">
        <v>16841</v>
      </c>
      <c r="B3735">
        <v>13</v>
      </c>
      <c r="C3735">
        <v>39</v>
      </c>
      <c r="D3735">
        <v>18</v>
      </c>
      <c r="E3735">
        <v>53.76</v>
      </c>
      <c r="F3735">
        <v>21</v>
      </c>
      <c r="G3735">
        <v>63</v>
      </c>
      <c r="H3735">
        <v>21</v>
      </c>
      <c r="I3735">
        <v>63</v>
      </c>
      <c r="J3735">
        <v>73</v>
      </c>
      <c r="K3735">
        <v>218.76</v>
      </c>
      <c r="L3735" s="11" t="s">
        <v>11926</v>
      </c>
      <c r="M3735" s="12" t="s">
        <v>6</v>
      </c>
      <c r="N3735" s="12" t="s">
        <v>6</v>
      </c>
      <c r="O3735" s="12" t="s">
        <v>6</v>
      </c>
      <c r="P3735" s="12">
        <v>1016</v>
      </c>
      <c r="Q3735" s="12" t="s">
        <v>6</v>
      </c>
      <c r="R3735">
        <v>3734</v>
      </c>
    </row>
    <row r="3736" spans="1:18" ht="15" x14ac:dyDescent="0.45">
      <c r="A3736">
        <v>23227</v>
      </c>
      <c r="B3736">
        <v>5</v>
      </c>
      <c r="C3736">
        <v>41</v>
      </c>
      <c r="D3736">
        <v>5</v>
      </c>
      <c r="E3736">
        <v>41</v>
      </c>
      <c r="F3736">
        <v>10</v>
      </c>
      <c r="G3736">
        <v>80.680000000000007</v>
      </c>
      <c r="H3736">
        <v>7</v>
      </c>
      <c r="I3736">
        <v>56.08</v>
      </c>
      <c r="J3736">
        <v>27</v>
      </c>
      <c r="K3736">
        <v>218.76</v>
      </c>
      <c r="L3736" s="11" t="s">
        <v>11926</v>
      </c>
      <c r="M3736" s="12" t="s">
        <v>6</v>
      </c>
      <c r="N3736" s="12" t="s">
        <v>6</v>
      </c>
      <c r="O3736" s="12" t="s">
        <v>6</v>
      </c>
      <c r="P3736" s="12">
        <v>1017</v>
      </c>
      <c r="Q3736" s="12" t="s">
        <v>6</v>
      </c>
      <c r="R3736">
        <v>3735</v>
      </c>
    </row>
    <row r="3737" spans="1:18" ht="15" x14ac:dyDescent="0.45">
      <c r="A3737">
        <v>28858</v>
      </c>
      <c r="B3737">
        <v>9</v>
      </c>
      <c r="C3737">
        <v>102.54</v>
      </c>
      <c r="D3737">
        <v>1</v>
      </c>
      <c r="E3737">
        <v>11.6</v>
      </c>
      <c r="F3737">
        <v>6</v>
      </c>
      <c r="G3737">
        <v>69.599999999999994</v>
      </c>
      <c r="H3737">
        <v>3</v>
      </c>
      <c r="I3737">
        <v>34.799999999999997</v>
      </c>
      <c r="J3737">
        <v>19</v>
      </c>
      <c r="K3737">
        <v>218.54000000000002</v>
      </c>
      <c r="L3737" s="11" t="s">
        <v>11926</v>
      </c>
      <c r="M3737" s="12" t="s">
        <v>6</v>
      </c>
      <c r="N3737" s="12" t="s">
        <v>6</v>
      </c>
      <c r="O3737" s="12" t="s">
        <v>6</v>
      </c>
      <c r="P3737" s="12">
        <v>1018</v>
      </c>
      <c r="Q3737" s="12" t="s">
        <v>6</v>
      </c>
      <c r="R3737">
        <v>3736</v>
      </c>
    </row>
    <row r="3738" spans="1:18" ht="15" x14ac:dyDescent="0.45">
      <c r="A3738">
        <v>27654</v>
      </c>
      <c r="B3738">
        <v>4</v>
      </c>
      <c r="C3738">
        <v>46</v>
      </c>
      <c r="D3738">
        <v>7</v>
      </c>
      <c r="E3738">
        <v>80.5</v>
      </c>
      <c r="F3738">
        <v>8</v>
      </c>
      <c r="G3738">
        <v>92</v>
      </c>
      <c r="J3738">
        <v>19</v>
      </c>
      <c r="K3738">
        <v>218.5</v>
      </c>
      <c r="L3738" s="11" t="s">
        <v>11924</v>
      </c>
      <c r="M3738" s="12">
        <v>401</v>
      </c>
      <c r="N3738" s="12" t="s">
        <v>6</v>
      </c>
      <c r="O3738" s="12" t="s">
        <v>6</v>
      </c>
      <c r="P3738" s="12" t="s">
        <v>6</v>
      </c>
      <c r="Q3738" s="12" t="s">
        <v>6</v>
      </c>
      <c r="R3738">
        <v>3737</v>
      </c>
    </row>
    <row r="3739" spans="1:18" ht="15" x14ac:dyDescent="0.45">
      <c r="A3739">
        <v>28529</v>
      </c>
      <c r="B3739">
        <v>50</v>
      </c>
      <c r="C3739">
        <v>63.1</v>
      </c>
      <c r="D3739">
        <v>41</v>
      </c>
      <c r="E3739">
        <v>53.1</v>
      </c>
      <c r="F3739">
        <v>48</v>
      </c>
      <c r="G3739">
        <v>62.3</v>
      </c>
      <c r="H3739">
        <v>31</v>
      </c>
      <c r="I3739">
        <v>40</v>
      </c>
      <c r="J3739">
        <v>170</v>
      </c>
      <c r="K3739">
        <v>218.5</v>
      </c>
      <c r="L3739" s="11" t="s">
        <v>11928</v>
      </c>
      <c r="M3739" s="12" t="s">
        <v>6</v>
      </c>
      <c r="N3739" s="12">
        <v>855</v>
      </c>
      <c r="O3739" s="12" t="s">
        <v>6</v>
      </c>
      <c r="P3739" s="12" t="s">
        <v>6</v>
      </c>
      <c r="Q3739" s="12" t="s">
        <v>6</v>
      </c>
      <c r="R3739">
        <v>3738</v>
      </c>
    </row>
    <row r="3740" spans="1:18" ht="15" x14ac:dyDescent="0.45">
      <c r="A3740">
        <v>18057</v>
      </c>
      <c r="B3740">
        <v>6</v>
      </c>
      <c r="C3740">
        <v>109.2</v>
      </c>
      <c r="D3740">
        <v>6</v>
      </c>
      <c r="E3740">
        <v>109.2</v>
      </c>
      <c r="J3740">
        <v>12</v>
      </c>
      <c r="K3740">
        <v>218.4</v>
      </c>
      <c r="L3740" s="11" t="s">
        <v>11928</v>
      </c>
      <c r="M3740" s="12" t="s">
        <v>6</v>
      </c>
      <c r="N3740" s="12">
        <v>856</v>
      </c>
      <c r="O3740" s="12" t="s">
        <v>6</v>
      </c>
      <c r="P3740" s="12" t="s">
        <v>6</v>
      </c>
      <c r="Q3740" s="12" t="s">
        <v>6</v>
      </c>
      <c r="R3740">
        <v>3739</v>
      </c>
    </row>
    <row r="3741" spans="1:18" ht="15" x14ac:dyDescent="0.45">
      <c r="A3741">
        <v>12060</v>
      </c>
      <c r="B3741">
        <v>19</v>
      </c>
      <c r="C3741">
        <v>79.8</v>
      </c>
      <c r="D3741">
        <v>9</v>
      </c>
      <c r="E3741">
        <v>37.799999999999997</v>
      </c>
      <c r="F3741">
        <v>10</v>
      </c>
      <c r="G3741">
        <v>42</v>
      </c>
      <c r="H3741">
        <v>14</v>
      </c>
      <c r="I3741">
        <v>58.8</v>
      </c>
      <c r="J3741">
        <v>52</v>
      </c>
      <c r="K3741">
        <v>218.39999999999998</v>
      </c>
      <c r="L3741" s="11" t="s">
        <v>11928</v>
      </c>
      <c r="M3741" s="12" t="s">
        <v>6</v>
      </c>
      <c r="N3741" s="12">
        <v>857</v>
      </c>
      <c r="O3741" s="12" t="s">
        <v>6</v>
      </c>
      <c r="P3741" s="12" t="s">
        <v>6</v>
      </c>
      <c r="Q3741" s="12" t="s">
        <v>6</v>
      </c>
      <c r="R3741">
        <v>3740</v>
      </c>
    </row>
    <row r="3742" spans="1:18" ht="15" x14ac:dyDescent="0.45">
      <c r="A3742">
        <v>28366</v>
      </c>
      <c r="B3742">
        <v>14</v>
      </c>
      <c r="C3742">
        <v>39.200000000000003</v>
      </c>
      <c r="D3742">
        <v>11</v>
      </c>
      <c r="E3742">
        <v>30.8</v>
      </c>
      <c r="F3742">
        <v>39</v>
      </c>
      <c r="G3742">
        <v>109.2</v>
      </c>
      <c r="H3742">
        <v>14</v>
      </c>
      <c r="I3742">
        <v>39.200000000000003</v>
      </c>
      <c r="J3742">
        <v>78</v>
      </c>
      <c r="K3742">
        <v>218.39999999999998</v>
      </c>
      <c r="L3742" s="11" t="s">
        <v>11925</v>
      </c>
      <c r="M3742" s="12" t="s">
        <v>6</v>
      </c>
      <c r="N3742" s="12" t="s">
        <v>6</v>
      </c>
      <c r="O3742" s="12">
        <v>689</v>
      </c>
      <c r="P3742" s="12" t="s">
        <v>6</v>
      </c>
      <c r="Q3742" s="12" t="s">
        <v>6</v>
      </c>
      <c r="R3742">
        <v>3741</v>
      </c>
    </row>
    <row r="3743" spans="1:18" ht="15" x14ac:dyDescent="0.45">
      <c r="A3743">
        <v>31214</v>
      </c>
      <c r="B3743">
        <v>4</v>
      </c>
      <c r="C3743">
        <v>33.6</v>
      </c>
      <c r="D3743">
        <v>2</v>
      </c>
      <c r="E3743">
        <v>16.8</v>
      </c>
      <c r="F3743">
        <v>12</v>
      </c>
      <c r="G3743">
        <v>100.8</v>
      </c>
      <c r="H3743">
        <v>8</v>
      </c>
      <c r="I3743">
        <v>67.2</v>
      </c>
      <c r="J3743">
        <v>26</v>
      </c>
      <c r="K3743">
        <v>218.39999999999998</v>
      </c>
      <c r="L3743" s="11" t="s">
        <v>11928</v>
      </c>
      <c r="M3743" s="12" t="s">
        <v>6</v>
      </c>
      <c r="N3743" s="12">
        <v>858</v>
      </c>
      <c r="O3743" s="12" t="s">
        <v>6</v>
      </c>
      <c r="P3743" s="12" t="s">
        <v>6</v>
      </c>
      <c r="Q3743" s="12" t="s">
        <v>6</v>
      </c>
      <c r="R3743">
        <v>3742</v>
      </c>
    </row>
    <row r="3744" spans="1:18" ht="15" x14ac:dyDescent="0.45">
      <c r="A3744">
        <v>27889</v>
      </c>
      <c r="B3744">
        <v>4</v>
      </c>
      <c r="C3744">
        <v>87.2</v>
      </c>
      <c r="D3744">
        <v>1</v>
      </c>
      <c r="E3744">
        <v>21.8</v>
      </c>
      <c r="F3744">
        <v>2</v>
      </c>
      <c r="G3744">
        <v>43.6</v>
      </c>
      <c r="H3744">
        <v>3</v>
      </c>
      <c r="I3744">
        <v>65.400000000000006</v>
      </c>
      <c r="J3744">
        <v>10</v>
      </c>
      <c r="K3744">
        <v>218</v>
      </c>
      <c r="L3744" s="11" t="s">
        <v>11926</v>
      </c>
      <c r="M3744" s="12" t="s">
        <v>6</v>
      </c>
      <c r="N3744" s="12" t="s">
        <v>6</v>
      </c>
      <c r="O3744" s="12" t="s">
        <v>6</v>
      </c>
      <c r="P3744" s="12">
        <v>1019</v>
      </c>
      <c r="Q3744" s="12" t="s">
        <v>6</v>
      </c>
      <c r="R3744">
        <v>3743</v>
      </c>
    </row>
    <row r="3745" spans="1:18" ht="15" x14ac:dyDescent="0.45">
      <c r="A3745">
        <v>16937</v>
      </c>
      <c r="B3745">
        <v>4</v>
      </c>
      <c r="C3745">
        <v>79.2</v>
      </c>
      <c r="D3745">
        <v>2</v>
      </c>
      <c r="E3745">
        <v>39.6</v>
      </c>
      <c r="F3745">
        <v>2</v>
      </c>
      <c r="G3745">
        <v>39.6</v>
      </c>
      <c r="H3745">
        <v>3</v>
      </c>
      <c r="I3745">
        <v>59.4</v>
      </c>
      <c r="J3745">
        <v>11</v>
      </c>
      <c r="K3745">
        <v>217.8</v>
      </c>
      <c r="L3745" s="11" t="s">
        <v>11926</v>
      </c>
      <c r="M3745" s="12" t="s">
        <v>6</v>
      </c>
      <c r="N3745" s="12" t="s">
        <v>6</v>
      </c>
      <c r="O3745" s="12" t="s">
        <v>6</v>
      </c>
      <c r="P3745" s="12">
        <v>1020</v>
      </c>
      <c r="Q3745" s="12" t="s">
        <v>6</v>
      </c>
      <c r="R3745">
        <v>3744</v>
      </c>
    </row>
    <row r="3746" spans="1:18" ht="15" x14ac:dyDescent="0.45">
      <c r="A3746">
        <v>28808</v>
      </c>
      <c r="B3746">
        <v>41</v>
      </c>
      <c r="C3746">
        <v>49.1</v>
      </c>
      <c r="D3746">
        <v>41</v>
      </c>
      <c r="E3746">
        <v>48.9</v>
      </c>
      <c r="F3746">
        <v>59</v>
      </c>
      <c r="G3746">
        <v>69.400000000000006</v>
      </c>
      <c r="H3746">
        <v>42</v>
      </c>
      <c r="I3746">
        <v>50.3</v>
      </c>
      <c r="J3746">
        <v>183</v>
      </c>
      <c r="K3746">
        <v>217.7</v>
      </c>
      <c r="L3746" s="11" t="s">
        <v>11926</v>
      </c>
      <c r="M3746" s="12" t="s">
        <v>6</v>
      </c>
      <c r="N3746" s="12" t="s">
        <v>6</v>
      </c>
      <c r="O3746" s="12" t="s">
        <v>6</v>
      </c>
      <c r="P3746" s="12">
        <v>1021</v>
      </c>
      <c r="Q3746" s="12" t="s">
        <v>6</v>
      </c>
      <c r="R3746">
        <v>3745</v>
      </c>
    </row>
    <row r="3747" spans="1:18" ht="15" x14ac:dyDescent="0.45">
      <c r="A3747">
        <v>27657</v>
      </c>
      <c r="B3747">
        <v>10</v>
      </c>
      <c r="C3747">
        <v>115</v>
      </c>
      <c r="D3747">
        <v>3</v>
      </c>
      <c r="E3747">
        <v>33.58</v>
      </c>
      <c r="F3747">
        <v>6</v>
      </c>
      <c r="G3747">
        <v>69</v>
      </c>
      <c r="J3747">
        <v>19</v>
      </c>
      <c r="K3747">
        <v>217.57999999999998</v>
      </c>
      <c r="L3747" s="11" t="s">
        <v>11924</v>
      </c>
      <c r="M3747" s="12">
        <v>402</v>
      </c>
      <c r="N3747" s="12" t="s">
        <v>6</v>
      </c>
      <c r="O3747" s="12" t="s">
        <v>6</v>
      </c>
      <c r="P3747" s="12" t="s">
        <v>6</v>
      </c>
      <c r="Q3747" s="12" t="s">
        <v>6</v>
      </c>
      <c r="R3747">
        <v>3746</v>
      </c>
    </row>
    <row r="3748" spans="1:18" ht="15" x14ac:dyDescent="0.45">
      <c r="A3748">
        <v>31328</v>
      </c>
      <c r="B3748">
        <v>5</v>
      </c>
      <c r="C3748">
        <v>72.5</v>
      </c>
      <c r="D3748">
        <v>2</v>
      </c>
      <c r="E3748">
        <v>29</v>
      </c>
      <c r="F3748">
        <v>2</v>
      </c>
      <c r="G3748">
        <v>29</v>
      </c>
      <c r="H3748">
        <v>6</v>
      </c>
      <c r="I3748">
        <v>87</v>
      </c>
      <c r="J3748">
        <v>15</v>
      </c>
      <c r="K3748">
        <v>217.5</v>
      </c>
      <c r="L3748" s="11" t="s">
        <v>11926</v>
      </c>
      <c r="M3748" s="12" t="s">
        <v>6</v>
      </c>
      <c r="N3748" s="12" t="s">
        <v>6</v>
      </c>
      <c r="O3748" s="12" t="s">
        <v>6</v>
      </c>
      <c r="P3748" s="12">
        <v>1022</v>
      </c>
      <c r="Q3748" s="12" t="s">
        <v>6</v>
      </c>
      <c r="R3748">
        <v>3747</v>
      </c>
    </row>
    <row r="3749" spans="1:18" ht="15" x14ac:dyDescent="0.45">
      <c r="A3749">
        <v>29326</v>
      </c>
      <c r="D3749">
        <v>3</v>
      </c>
      <c r="E3749">
        <v>50.7</v>
      </c>
      <c r="F3749">
        <v>4</v>
      </c>
      <c r="G3749">
        <v>64.900000000000006</v>
      </c>
      <c r="H3749">
        <v>6</v>
      </c>
      <c r="I3749">
        <v>101.4</v>
      </c>
      <c r="J3749">
        <v>13</v>
      </c>
      <c r="K3749">
        <v>217</v>
      </c>
      <c r="L3749" s="11" t="s">
        <v>11925</v>
      </c>
      <c r="M3749" s="12" t="s">
        <v>6</v>
      </c>
      <c r="N3749" s="12" t="s">
        <v>6</v>
      </c>
      <c r="O3749" s="12">
        <v>690</v>
      </c>
      <c r="P3749" s="12" t="s">
        <v>6</v>
      </c>
      <c r="Q3749" s="12" t="s">
        <v>6</v>
      </c>
      <c r="R3749">
        <v>3748</v>
      </c>
    </row>
    <row r="3750" spans="1:18" ht="15" x14ac:dyDescent="0.45">
      <c r="A3750">
        <v>32144</v>
      </c>
      <c r="F3750">
        <v>10</v>
      </c>
      <c r="G3750">
        <v>155</v>
      </c>
      <c r="H3750">
        <v>4</v>
      </c>
      <c r="I3750">
        <v>62</v>
      </c>
      <c r="J3750">
        <v>14</v>
      </c>
      <c r="K3750">
        <v>217</v>
      </c>
      <c r="L3750" s="11" t="s">
        <v>11926</v>
      </c>
      <c r="M3750" s="12" t="s">
        <v>6</v>
      </c>
      <c r="N3750" s="12" t="s">
        <v>6</v>
      </c>
      <c r="O3750" s="12" t="s">
        <v>6</v>
      </c>
      <c r="P3750" s="12">
        <v>1023</v>
      </c>
      <c r="Q3750" s="12" t="s">
        <v>6</v>
      </c>
      <c r="R3750">
        <v>3749</v>
      </c>
    </row>
    <row r="3751" spans="1:18" ht="15" x14ac:dyDescent="0.45">
      <c r="A3751">
        <v>13920</v>
      </c>
      <c r="B3751">
        <v>1</v>
      </c>
      <c r="C3751">
        <v>15.5</v>
      </c>
      <c r="F3751">
        <v>4</v>
      </c>
      <c r="G3751">
        <v>66.25</v>
      </c>
      <c r="H3751">
        <v>8</v>
      </c>
      <c r="I3751">
        <v>135.19999999999999</v>
      </c>
      <c r="J3751">
        <v>13</v>
      </c>
      <c r="K3751">
        <v>216.95</v>
      </c>
      <c r="L3751" s="11" t="s">
        <v>11926</v>
      </c>
      <c r="M3751" s="12" t="s">
        <v>6</v>
      </c>
      <c r="N3751" s="12" t="s">
        <v>6</v>
      </c>
      <c r="O3751" s="12" t="s">
        <v>6</v>
      </c>
      <c r="P3751" s="12">
        <v>1024</v>
      </c>
      <c r="Q3751" s="12" t="s">
        <v>6</v>
      </c>
      <c r="R3751">
        <v>3750</v>
      </c>
    </row>
    <row r="3752" spans="1:18" ht="15" x14ac:dyDescent="0.45">
      <c r="A3752">
        <v>29348</v>
      </c>
      <c r="D3752">
        <v>3</v>
      </c>
      <c r="E3752">
        <v>109.2</v>
      </c>
      <c r="F3752">
        <v>1</v>
      </c>
      <c r="G3752">
        <v>35.9</v>
      </c>
      <c r="H3752">
        <v>2</v>
      </c>
      <c r="I3752">
        <v>71.8</v>
      </c>
      <c r="J3752">
        <v>6</v>
      </c>
      <c r="K3752">
        <v>216.89999999999998</v>
      </c>
      <c r="L3752" s="11" t="s">
        <v>11926</v>
      </c>
      <c r="M3752" s="12" t="s">
        <v>6</v>
      </c>
      <c r="N3752" s="12" t="s">
        <v>6</v>
      </c>
      <c r="O3752" s="12" t="s">
        <v>6</v>
      </c>
      <c r="P3752" s="12">
        <v>1025</v>
      </c>
      <c r="Q3752" s="12" t="s">
        <v>6</v>
      </c>
      <c r="R3752">
        <v>3751</v>
      </c>
    </row>
    <row r="3753" spans="1:18" ht="15" x14ac:dyDescent="0.45">
      <c r="A3753">
        <v>12669</v>
      </c>
      <c r="B3753">
        <v>9</v>
      </c>
      <c r="C3753">
        <v>30.33</v>
      </c>
      <c r="D3753">
        <v>19</v>
      </c>
      <c r="E3753">
        <v>63.79</v>
      </c>
      <c r="F3753">
        <v>9</v>
      </c>
      <c r="G3753">
        <v>30.6</v>
      </c>
      <c r="H3753">
        <v>27</v>
      </c>
      <c r="I3753">
        <v>91.8</v>
      </c>
      <c r="J3753">
        <v>64</v>
      </c>
      <c r="K3753">
        <v>216.51999999999998</v>
      </c>
      <c r="L3753" s="11" t="s">
        <v>11927</v>
      </c>
      <c r="M3753" s="12" t="s">
        <v>6</v>
      </c>
      <c r="N3753" s="12" t="s">
        <v>6</v>
      </c>
      <c r="O3753" s="12" t="s">
        <v>6</v>
      </c>
      <c r="P3753" s="12" t="s">
        <v>6</v>
      </c>
      <c r="Q3753" s="12">
        <v>573</v>
      </c>
      <c r="R3753">
        <v>3752</v>
      </c>
    </row>
    <row r="3754" spans="1:18" ht="15" x14ac:dyDescent="0.45">
      <c r="A3754">
        <v>14808</v>
      </c>
      <c r="B3754">
        <v>53</v>
      </c>
      <c r="C3754">
        <v>152.78</v>
      </c>
      <c r="D3754">
        <v>5</v>
      </c>
      <c r="E3754">
        <v>14.5</v>
      </c>
      <c r="F3754">
        <v>2</v>
      </c>
      <c r="G3754">
        <v>5.8</v>
      </c>
      <c r="H3754">
        <v>15</v>
      </c>
      <c r="I3754">
        <v>43.27</v>
      </c>
      <c r="J3754">
        <v>75</v>
      </c>
      <c r="K3754">
        <v>216.35000000000002</v>
      </c>
      <c r="L3754" s="11" t="s">
        <v>11928</v>
      </c>
      <c r="M3754" s="12" t="s">
        <v>6</v>
      </c>
      <c r="N3754" s="12">
        <v>859</v>
      </c>
      <c r="O3754" s="12" t="s">
        <v>6</v>
      </c>
      <c r="P3754" s="12" t="s">
        <v>6</v>
      </c>
      <c r="Q3754" s="12" t="s">
        <v>6</v>
      </c>
      <c r="R3754">
        <v>3753</v>
      </c>
    </row>
    <row r="3755" spans="1:18" ht="15" x14ac:dyDescent="0.45">
      <c r="A3755">
        <v>32028</v>
      </c>
      <c r="F3755">
        <v>17</v>
      </c>
      <c r="G3755">
        <v>183.56</v>
      </c>
      <c r="H3755">
        <v>3</v>
      </c>
      <c r="I3755">
        <v>32.700000000000003</v>
      </c>
      <c r="J3755">
        <v>20</v>
      </c>
      <c r="K3755">
        <v>216.26</v>
      </c>
      <c r="L3755" s="11" t="s">
        <v>11925</v>
      </c>
      <c r="M3755" s="12" t="s">
        <v>6</v>
      </c>
      <c r="N3755" s="12" t="s">
        <v>6</v>
      </c>
      <c r="O3755" s="12">
        <v>691</v>
      </c>
      <c r="P3755" s="12" t="s">
        <v>6</v>
      </c>
      <c r="Q3755" s="12" t="s">
        <v>6</v>
      </c>
      <c r="R3755">
        <v>3754</v>
      </c>
    </row>
    <row r="3756" spans="1:18" ht="15" x14ac:dyDescent="0.45">
      <c r="A3756">
        <v>10828</v>
      </c>
      <c r="B3756">
        <v>4</v>
      </c>
      <c r="C3756">
        <v>54</v>
      </c>
      <c r="D3756">
        <v>3</v>
      </c>
      <c r="E3756">
        <v>40.5</v>
      </c>
      <c r="F3756">
        <v>6</v>
      </c>
      <c r="G3756">
        <v>81</v>
      </c>
      <c r="H3756">
        <v>3</v>
      </c>
      <c r="I3756">
        <v>40.5</v>
      </c>
      <c r="J3756">
        <v>16</v>
      </c>
      <c r="K3756">
        <v>216</v>
      </c>
      <c r="L3756" s="11" t="s">
        <v>11926</v>
      </c>
      <c r="M3756" s="12" t="s">
        <v>6</v>
      </c>
      <c r="N3756" s="12" t="s">
        <v>6</v>
      </c>
      <c r="O3756" s="12" t="s">
        <v>6</v>
      </c>
      <c r="P3756" s="12">
        <v>1026</v>
      </c>
      <c r="Q3756" s="12" t="s">
        <v>6</v>
      </c>
      <c r="R3756">
        <v>3755</v>
      </c>
    </row>
    <row r="3757" spans="1:18" ht="15" x14ac:dyDescent="0.45">
      <c r="A3757">
        <v>18547</v>
      </c>
      <c r="F3757">
        <v>19</v>
      </c>
      <c r="G3757">
        <v>85.5</v>
      </c>
      <c r="H3757">
        <v>29</v>
      </c>
      <c r="I3757">
        <v>130.5</v>
      </c>
      <c r="J3757">
        <v>48</v>
      </c>
      <c r="K3757">
        <v>216</v>
      </c>
      <c r="L3757" s="11" t="s">
        <v>11928</v>
      </c>
      <c r="M3757" s="12" t="s">
        <v>6</v>
      </c>
      <c r="N3757" s="12">
        <v>860</v>
      </c>
      <c r="O3757" s="12" t="s">
        <v>6</v>
      </c>
      <c r="P3757" s="12" t="s">
        <v>6</v>
      </c>
      <c r="Q3757" s="12" t="s">
        <v>6</v>
      </c>
      <c r="R3757">
        <v>3756</v>
      </c>
    </row>
    <row r="3758" spans="1:18" ht="15" x14ac:dyDescent="0.45">
      <c r="A3758">
        <v>29062</v>
      </c>
      <c r="B3758">
        <v>4</v>
      </c>
      <c r="C3758">
        <v>108</v>
      </c>
      <c r="D3758">
        <v>3</v>
      </c>
      <c r="E3758">
        <v>81</v>
      </c>
      <c r="F3758">
        <v>1</v>
      </c>
      <c r="G3758">
        <v>27</v>
      </c>
      <c r="J3758">
        <v>8</v>
      </c>
      <c r="K3758">
        <v>216</v>
      </c>
      <c r="L3758" s="11" t="s">
        <v>11926</v>
      </c>
      <c r="M3758" s="12" t="s">
        <v>6</v>
      </c>
      <c r="N3758" s="12" t="s">
        <v>6</v>
      </c>
      <c r="O3758" s="12" t="s">
        <v>6</v>
      </c>
      <c r="P3758" s="12">
        <v>1027</v>
      </c>
      <c r="Q3758" s="12" t="s">
        <v>6</v>
      </c>
      <c r="R3758">
        <v>3757</v>
      </c>
    </row>
    <row r="3759" spans="1:18" ht="15" x14ac:dyDescent="0.45">
      <c r="A3759">
        <v>13687</v>
      </c>
      <c r="B3759">
        <v>2</v>
      </c>
      <c r="C3759">
        <v>31.2</v>
      </c>
      <c r="D3759">
        <v>2</v>
      </c>
      <c r="E3759">
        <v>31.2</v>
      </c>
      <c r="F3759">
        <v>5</v>
      </c>
      <c r="G3759">
        <v>76.75</v>
      </c>
      <c r="H3759">
        <v>5</v>
      </c>
      <c r="I3759">
        <v>76.75</v>
      </c>
      <c r="J3759">
        <v>14</v>
      </c>
      <c r="K3759">
        <v>215.9</v>
      </c>
      <c r="L3759" s="11" t="s">
        <v>11926</v>
      </c>
      <c r="M3759" s="12" t="s">
        <v>6</v>
      </c>
      <c r="N3759" s="12" t="s">
        <v>6</v>
      </c>
      <c r="O3759" s="12" t="s">
        <v>6</v>
      </c>
      <c r="P3759" s="12">
        <v>1028</v>
      </c>
      <c r="Q3759" s="12" t="s">
        <v>6</v>
      </c>
      <c r="R3759">
        <v>3758</v>
      </c>
    </row>
    <row r="3760" spans="1:18" ht="15" x14ac:dyDescent="0.45">
      <c r="A3760">
        <v>15022</v>
      </c>
      <c r="H3760">
        <v>1</v>
      </c>
      <c r="I3760">
        <v>215.9</v>
      </c>
      <c r="J3760">
        <v>1</v>
      </c>
      <c r="K3760">
        <v>215.9</v>
      </c>
      <c r="L3760" s="11" t="s">
        <v>11925</v>
      </c>
      <c r="M3760" s="12" t="s">
        <v>6</v>
      </c>
      <c r="N3760" s="12" t="s">
        <v>6</v>
      </c>
      <c r="O3760" s="12">
        <v>692</v>
      </c>
      <c r="P3760" s="12" t="s">
        <v>6</v>
      </c>
      <c r="Q3760" s="12" t="s">
        <v>6</v>
      </c>
      <c r="R3760">
        <v>3759</v>
      </c>
    </row>
    <row r="3761" spans="1:18" ht="15" x14ac:dyDescent="0.45">
      <c r="A3761">
        <v>27331</v>
      </c>
      <c r="B3761">
        <v>5</v>
      </c>
      <c r="C3761">
        <v>63.5</v>
      </c>
      <c r="D3761">
        <v>3</v>
      </c>
      <c r="E3761">
        <v>38.1</v>
      </c>
      <c r="F3761">
        <v>7</v>
      </c>
      <c r="G3761">
        <v>88.9</v>
      </c>
      <c r="H3761">
        <v>2</v>
      </c>
      <c r="I3761">
        <v>25.4</v>
      </c>
      <c r="J3761">
        <v>17</v>
      </c>
      <c r="K3761">
        <v>215.9</v>
      </c>
      <c r="L3761" s="11" t="s">
        <v>11926</v>
      </c>
      <c r="M3761" s="12" t="s">
        <v>6</v>
      </c>
      <c r="N3761" s="12" t="s">
        <v>6</v>
      </c>
      <c r="O3761" s="12" t="s">
        <v>6</v>
      </c>
      <c r="P3761" s="12">
        <v>1029</v>
      </c>
      <c r="Q3761" s="12" t="s">
        <v>6</v>
      </c>
      <c r="R3761">
        <v>3760</v>
      </c>
    </row>
    <row r="3762" spans="1:18" ht="15" x14ac:dyDescent="0.45">
      <c r="A3762">
        <v>13845</v>
      </c>
      <c r="B3762">
        <v>5</v>
      </c>
      <c r="C3762">
        <v>77.5</v>
      </c>
      <c r="D3762">
        <v>1</v>
      </c>
      <c r="E3762">
        <v>15.5</v>
      </c>
      <c r="F3762">
        <v>3</v>
      </c>
      <c r="G3762">
        <v>46.5</v>
      </c>
      <c r="H3762">
        <v>5</v>
      </c>
      <c r="I3762">
        <v>76.260000000000005</v>
      </c>
      <c r="J3762">
        <v>14</v>
      </c>
      <c r="K3762">
        <v>215.76</v>
      </c>
      <c r="L3762" s="11" t="s">
        <v>11926</v>
      </c>
      <c r="M3762" s="12" t="s">
        <v>6</v>
      </c>
      <c r="N3762" s="12" t="s">
        <v>6</v>
      </c>
      <c r="O3762" s="12" t="s">
        <v>6</v>
      </c>
      <c r="P3762" s="12">
        <v>1030</v>
      </c>
      <c r="Q3762" s="12" t="s">
        <v>6</v>
      </c>
      <c r="R3762">
        <v>3761</v>
      </c>
    </row>
    <row r="3763" spans="1:18" ht="15" x14ac:dyDescent="0.45">
      <c r="A3763">
        <v>13943</v>
      </c>
      <c r="F3763">
        <v>5</v>
      </c>
      <c r="G3763">
        <v>77.5</v>
      </c>
      <c r="H3763">
        <v>9</v>
      </c>
      <c r="I3763">
        <v>138.26</v>
      </c>
      <c r="J3763">
        <v>14</v>
      </c>
      <c r="K3763">
        <v>215.76</v>
      </c>
      <c r="L3763" s="11" t="s">
        <v>11926</v>
      </c>
      <c r="M3763" s="12" t="s">
        <v>6</v>
      </c>
      <c r="N3763" s="12" t="s">
        <v>6</v>
      </c>
      <c r="O3763" s="12" t="s">
        <v>6</v>
      </c>
      <c r="P3763" s="12">
        <v>1031</v>
      </c>
      <c r="Q3763" s="12" t="s">
        <v>6</v>
      </c>
      <c r="R3763">
        <v>3762</v>
      </c>
    </row>
    <row r="3764" spans="1:18" ht="15" x14ac:dyDescent="0.45">
      <c r="A3764">
        <v>31861</v>
      </c>
      <c r="D3764">
        <v>12</v>
      </c>
      <c r="E3764">
        <v>57.22</v>
      </c>
      <c r="F3764">
        <v>25</v>
      </c>
      <c r="G3764">
        <v>120</v>
      </c>
      <c r="H3764">
        <v>8</v>
      </c>
      <c r="I3764">
        <v>38.4</v>
      </c>
      <c r="J3764">
        <v>45</v>
      </c>
      <c r="K3764">
        <v>215.62</v>
      </c>
      <c r="L3764" s="11" t="s">
        <v>11926</v>
      </c>
      <c r="M3764" s="12" t="s">
        <v>6</v>
      </c>
      <c r="N3764" s="12" t="s">
        <v>6</v>
      </c>
      <c r="O3764" s="12" t="s">
        <v>6</v>
      </c>
      <c r="P3764" s="12">
        <v>1032</v>
      </c>
      <c r="Q3764" s="12" t="s">
        <v>6</v>
      </c>
      <c r="R3764">
        <v>3763</v>
      </c>
    </row>
    <row r="3765" spans="1:18" ht="15" x14ac:dyDescent="0.45">
      <c r="A3765">
        <v>17382</v>
      </c>
      <c r="B3765">
        <v>7</v>
      </c>
      <c r="C3765">
        <v>42</v>
      </c>
      <c r="D3765">
        <v>6</v>
      </c>
      <c r="E3765">
        <v>35.520000000000003</v>
      </c>
      <c r="F3765">
        <v>13</v>
      </c>
      <c r="G3765">
        <v>79.5</v>
      </c>
      <c r="H3765">
        <v>9</v>
      </c>
      <c r="I3765">
        <v>58.5</v>
      </c>
      <c r="J3765">
        <v>35</v>
      </c>
      <c r="K3765">
        <v>215.52</v>
      </c>
      <c r="L3765" s="11" t="s">
        <v>11926</v>
      </c>
      <c r="M3765" s="12" t="s">
        <v>6</v>
      </c>
      <c r="N3765" s="12" t="s">
        <v>6</v>
      </c>
      <c r="O3765" s="12" t="s">
        <v>6</v>
      </c>
      <c r="P3765" s="12">
        <v>1033</v>
      </c>
      <c r="Q3765" s="12" t="s">
        <v>6</v>
      </c>
      <c r="R3765">
        <v>3764</v>
      </c>
    </row>
    <row r="3766" spans="1:18" ht="15" x14ac:dyDescent="0.45">
      <c r="A3766">
        <v>23597</v>
      </c>
      <c r="B3766">
        <v>6</v>
      </c>
      <c r="C3766">
        <v>215.49</v>
      </c>
      <c r="J3766">
        <v>6</v>
      </c>
      <c r="K3766">
        <v>215.49</v>
      </c>
      <c r="L3766" s="11" t="s">
        <v>11926</v>
      </c>
      <c r="M3766" s="12" t="s">
        <v>6</v>
      </c>
      <c r="N3766" s="12" t="s">
        <v>6</v>
      </c>
      <c r="O3766" s="12" t="s">
        <v>6</v>
      </c>
      <c r="P3766" s="12">
        <v>1034</v>
      </c>
      <c r="Q3766" s="12" t="s">
        <v>6</v>
      </c>
      <c r="R3766">
        <v>3765</v>
      </c>
    </row>
    <row r="3767" spans="1:18" ht="15" x14ac:dyDescent="0.45">
      <c r="A3767">
        <v>31824</v>
      </c>
      <c r="D3767">
        <v>63</v>
      </c>
      <c r="E3767">
        <v>113.12</v>
      </c>
      <c r="F3767">
        <v>57</v>
      </c>
      <c r="G3767">
        <v>102.32</v>
      </c>
      <c r="J3767">
        <v>120</v>
      </c>
      <c r="K3767">
        <v>215.44</v>
      </c>
      <c r="L3767" s="11" t="s">
        <v>11925</v>
      </c>
      <c r="M3767" s="12" t="s">
        <v>6</v>
      </c>
      <c r="N3767" s="12" t="s">
        <v>6</v>
      </c>
      <c r="O3767" s="12">
        <v>693</v>
      </c>
      <c r="P3767" s="12" t="s">
        <v>6</v>
      </c>
      <c r="Q3767" s="12" t="s">
        <v>6</v>
      </c>
      <c r="R3767">
        <v>3766</v>
      </c>
    </row>
    <row r="3768" spans="1:18" ht="15" x14ac:dyDescent="0.45">
      <c r="A3768">
        <v>32046</v>
      </c>
      <c r="F3768">
        <v>22</v>
      </c>
      <c r="G3768">
        <v>138.44</v>
      </c>
      <c r="H3768">
        <v>12</v>
      </c>
      <c r="I3768">
        <v>76.8</v>
      </c>
      <c r="J3768">
        <v>34</v>
      </c>
      <c r="K3768">
        <v>215.24</v>
      </c>
      <c r="L3768" s="11" t="s">
        <v>11925</v>
      </c>
      <c r="M3768" s="12" t="s">
        <v>6</v>
      </c>
      <c r="N3768" s="12" t="s">
        <v>6</v>
      </c>
      <c r="O3768" s="12">
        <v>694</v>
      </c>
      <c r="P3768" s="12" t="s">
        <v>6</v>
      </c>
      <c r="Q3768" s="12" t="s">
        <v>6</v>
      </c>
      <c r="R3768">
        <v>3767</v>
      </c>
    </row>
    <row r="3769" spans="1:18" ht="15" x14ac:dyDescent="0.45">
      <c r="A3769">
        <v>28017</v>
      </c>
      <c r="B3769">
        <v>5</v>
      </c>
      <c r="C3769">
        <v>41.3</v>
      </c>
      <c r="D3769">
        <v>4</v>
      </c>
      <c r="E3769">
        <v>31.6</v>
      </c>
      <c r="F3769">
        <v>11</v>
      </c>
      <c r="G3769">
        <v>86.9</v>
      </c>
      <c r="H3769">
        <v>7</v>
      </c>
      <c r="I3769">
        <v>55.3</v>
      </c>
      <c r="J3769">
        <v>27</v>
      </c>
      <c r="K3769">
        <v>215.10000000000002</v>
      </c>
      <c r="L3769" s="11" t="s">
        <v>11928</v>
      </c>
      <c r="M3769" s="12" t="s">
        <v>6</v>
      </c>
      <c r="N3769" s="12">
        <v>861</v>
      </c>
      <c r="O3769" s="12" t="s">
        <v>6</v>
      </c>
      <c r="P3769" s="12" t="s">
        <v>6</v>
      </c>
      <c r="Q3769" s="12" t="s">
        <v>6</v>
      </c>
      <c r="R3769">
        <v>3768</v>
      </c>
    </row>
    <row r="3770" spans="1:18" ht="15" x14ac:dyDescent="0.45">
      <c r="A3770">
        <v>14187</v>
      </c>
      <c r="B3770">
        <v>1</v>
      </c>
      <c r="C3770">
        <v>18.2</v>
      </c>
      <c r="F3770">
        <v>4</v>
      </c>
      <c r="G3770">
        <v>71.599999999999994</v>
      </c>
      <c r="H3770">
        <v>7</v>
      </c>
      <c r="I3770">
        <v>125.3</v>
      </c>
      <c r="J3770">
        <v>12</v>
      </c>
      <c r="K3770">
        <v>215.1</v>
      </c>
      <c r="L3770" s="11" t="s">
        <v>11926</v>
      </c>
      <c r="M3770" s="12" t="s">
        <v>6</v>
      </c>
      <c r="N3770" s="12" t="s">
        <v>6</v>
      </c>
      <c r="O3770" s="12" t="s">
        <v>6</v>
      </c>
      <c r="P3770" s="12">
        <v>1035</v>
      </c>
      <c r="Q3770" s="12" t="s">
        <v>6</v>
      </c>
      <c r="R3770">
        <v>3769</v>
      </c>
    </row>
    <row r="3771" spans="1:18" ht="15" x14ac:dyDescent="0.45">
      <c r="A3771">
        <v>16252</v>
      </c>
      <c r="B3771">
        <v>13</v>
      </c>
      <c r="C3771">
        <v>65</v>
      </c>
      <c r="D3771">
        <v>22</v>
      </c>
      <c r="E3771">
        <v>110</v>
      </c>
      <c r="F3771">
        <v>8</v>
      </c>
      <c r="G3771">
        <v>40</v>
      </c>
      <c r="J3771">
        <v>43</v>
      </c>
      <c r="K3771">
        <v>215</v>
      </c>
      <c r="L3771" s="11" t="s">
        <v>11926</v>
      </c>
      <c r="M3771" s="12" t="s">
        <v>6</v>
      </c>
      <c r="N3771" s="12" t="s">
        <v>6</v>
      </c>
      <c r="O3771" s="12" t="s">
        <v>6</v>
      </c>
      <c r="P3771" s="12">
        <v>1036</v>
      </c>
      <c r="Q3771" s="12" t="s">
        <v>6</v>
      </c>
      <c r="R3771">
        <v>3770</v>
      </c>
    </row>
    <row r="3772" spans="1:18" ht="15" x14ac:dyDescent="0.45">
      <c r="A3772">
        <v>16348</v>
      </c>
      <c r="B3772">
        <v>19</v>
      </c>
      <c r="C3772">
        <v>34.200000000000003</v>
      </c>
      <c r="D3772">
        <v>101</v>
      </c>
      <c r="E3772">
        <v>180.68</v>
      </c>
      <c r="J3772">
        <v>120</v>
      </c>
      <c r="K3772">
        <v>214.88</v>
      </c>
      <c r="L3772" s="11" t="s">
        <v>11928</v>
      </c>
      <c r="M3772" s="12" t="s">
        <v>6</v>
      </c>
      <c r="N3772" s="12">
        <v>862</v>
      </c>
      <c r="O3772" s="12" t="s">
        <v>6</v>
      </c>
      <c r="P3772" s="12" t="s">
        <v>6</v>
      </c>
      <c r="Q3772" s="12" t="s">
        <v>6</v>
      </c>
      <c r="R3772">
        <v>3771</v>
      </c>
    </row>
    <row r="3773" spans="1:18" ht="15" x14ac:dyDescent="0.45">
      <c r="A3773">
        <v>28432</v>
      </c>
      <c r="B3773">
        <v>5</v>
      </c>
      <c r="C3773">
        <v>89.5</v>
      </c>
      <c r="D3773">
        <v>4</v>
      </c>
      <c r="E3773">
        <v>71.599999999999994</v>
      </c>
      <c r="F3773">
        <v>1</v>
      </c>
      <c r="G3773">
        <v>17.899999999999999</v>
      </c>
      <c r="H3773">
        <v>2</v>
      </c>
      <c r="I3773">
        <v>35.799999999999997</v>
      </c>
      <c r="J3773">
        <v>12</v>
      </c>
      <c r="K3773">
        <v>214.8</v>
      </c>
      <c r="L3773" s="11" t="s">
        <v>11926</v>
      </c>
      <c r="M3773" s="12" t="s">
        <v>6</v>
      </c>
      <c r="N3773" s="12" t="s">
        <v>6</v>
      </c>
      <c r="O3773" s="12" t="s">
        <v>6</v>
      </c>
      <c r="P3773" s="12">
        <v>1037</v>
      </c>
      <c r="Q3773" s="12" t="s">
        <v>6</v>
      </c>
      <c r="R3773">
        <v>3772</v>
      </c>
    </row>
    <row r="3774" spans="1:18" ht="15" x14ac:dyDescent="0.45">
      <c r="A3774">
        <v>29604</v>
      </c>
      <c r="B3774">
        <v>5</v>
      </c>
      <c r="C3774">
        <v>32.5</v>
      </c>
      <c r="D3774">
        <v>5</v>
      </c>
      <c r="E3774">
        <v>32.5</v>
      </c>
      <c r="F3774">
        <v>14</v>
      </c>
      <c r="G3774">
        <v>91</v>
      </c>
      <c r="H3774">
        <v>9</v>
      </c>
      <c r="I3774">
        <v>58.5</v>
      </c>
      <c r="J3774">
        <v>33</v>
      </c>
      <c r="K3774">
        <v>214.5</v>
      </c>
      <c r="L3774" s="11" t="s">
        <v>11925</v>
      </c>
      <c r="M3774" s="12" t="s">
        <v>6</v>
      </c>
      <c r="N3774" s="12" t="s">
        <v>6</v>
      </c>
      <c r="O3774" s="12">
        <v>695</v>
      </c>
      <c r="P3774" s="12" t="s">
        <v>6</v>
      </c>
      <c r="Q3774" s="12" t="s">
        <v>6</v>
      </c>
      <c r="R3774">
        <v>3773</v>
      </c>
    </row>
    <row r="3775" spans="1:18" ht="15" x14ac:dyDescent="0.45">
      <c r="A3775">
        <v>16857</v>
      </c>
      <c r="B3775">
        <v>19</v>
      </c>
      <c r="C3775">
        <v>41.62</v>
      </c>
      <c r="D3775">
        <v>24</v>
      </c>
      <c r="E3775">
        <v>52.8</v>
      </c>
      <c r="F3775">
        <v>25</v>
      </c>
      <c r="G3775">
        <v>55</v>
      </c>
      <c r="H3775">
        <v>27</v>
      </c>
      <c r="I3775">
        <v>64.8</v>
      </c>
      <c r="J3775">
        <v>95</v>
      </c>
      <c r="K3775">
        <v>214.21999999999997</v>
      </c>
      <c r="L3775" s="11" t="s">
        <v>11926</v>
      </c>
      <c r="M3775" s="12" t="s">
        <v>6</v>
      </c>
      <c r="N3775" s="12" t="s">
        <v>6</v>
      </c>
      <c r="O3775" s="12" t="s">
        <v>6</v>
      </c>
      <c r="P3775" s="12">
        <v>1038</v>
      </c>
      <c r="Q3775" s="12" t="s">
        <v>6</v>
      </c>
      <c r="R3775">
        <v>3774</v>
      </c>
    </row>
    <row r="3776" spans="1:18" ht="15" x14ac:dyDescent="0.45">
      <c r="A3776">
        <v>10248</v>
      </c>
      <c r="B3776">
        <v>49</v>
      </c>
      <c r="C3776">
        <v>88.2</v>
      </c>
      <c r="D3776">
        <v>26</v>
      </c>
      <c r="E3776">
        <v>46.8</v>
      </c>
      <c r="F3776">
        <v>28</v>
      </c>
      <c r="G3776">
        <v>50.4</v>
      </c>
      <c r="H3776">
        <v>16</v>
      </c>
      <c r="I3776">
        <v>28.8</v>
      </c>
      <c r="J3776">
        <v>119</v>
      </c>
      <c r="K3776">
        <v>214.20000000000002</v>
      </c>
      <c r="L3776" s="11" t="s">
        <v>11927</v>
      </c>
      <c r="M3776" s="12" t="s">
        <v>6</v>
      </c>
      <c r="N3776" s="12" t="s">
        <v>6</v>
      </c>
      <c r="O3776" s="12" t="s">
        <v>6</v>
      </c>
      <c r="P3776" s="12" t="s">
        <v>6</v>
      </c>
      <c r="Q3776" s="12">
        <v>574</v>
      </c>
      <c r="R3776">
        <v>3775</v>
      </c>
    </row>
    <row r="3777" spans="1:18" ht="15" x14ac:dyDescent="0.45">
      <c r="A3777">
        <v>14092</v>
      </c>
      <c r="B3777">
        <v>2</v>
      </c>
      <c r="C3777">
        <v>25.2</v>
      </c>
      <c r="D3777">
        <v>4</v>
      </c>
      <c r="E3777">
        <v>50.4</v>
      </c>
      <c r="F3777">
        <v>7</v>
      </c>
      <c r="G3777">
        <v>88.2</v>
      </c>
      <c r="H3777">
        <v>4</v>
      </c>
      <c r="I3777">
        <v>50.4</v>
      </c>
      <c r="J3777">
        <v>17</v>
      </c>
      <c r="K3777">
        <v>214.20000000000002</v>
      </c>
      <c r="L3777" s="11" t="s">
        <v>11926</v>
      </c>
      <c r="M3777" s="12" t="s">
        <v>6</v>
      </c>
      <c r="N3777" s="12" t="s">
        <v>6</v>
      </c>
      <c r="O3777" s="12" t="s">
        <v>6</v>
      </c>
      <c r="P3777" s="12">
        <v>1039</v>
      </c>
      <c r="Q3777" s="12" t="s">
        <v>6</v>
      </c>
      <c r="R3777">
        <v>3776</v>
      </c>
    </row>
    <row r="3778" spans="1:18" ht="15" x14ac:dyDescent="0.45">
      <c r="A3778">
        <v>22805</v>
      </c>
      <c r="B3778">
        <v>7</v>
      </c>
      <c r="C3778">
        <v>102.9</v>
      </c>
      <c r="F3778">
        <v>4</v>
      </c>
      <c r="G3778">
        <v>63.6</v>
      </c>
      <c r="H3778">
        <v>3</v>
      </c>
      <c r="I3778">
        <v>47.7</v>
      </c>
      <c r="J3778">
        <v>14</v>
      </c>
      <c r="K3778">
        <v>214.2</v>
      </c>
      <c r="L3778" s="11" t="s">
        <v>11926</v>
      </c>
      <c r="M3778" s="12" t="s">
        <v>6</v>
      </c>
      <c r="N3778" s="12" t="s">
        <v>6</v>
      </c>
      <c r="O3778" s="12" t="s">
        <v>6</v>
      </c>
      <c r="P3778" s="12">
        <v>1040</v>
      </c>
      <c r="Q3778" s="12" t="s">
        <v>6</v>
      </c>
      <c r="R3778">
        <v>3777</v>
      </c>
    </row>
    <row r="3779" spans="1:18" ht="15" x14ac:dyDescent="0.45">
      <c r="A3779">
        <v>17965</v>
      </c>
      <c r="D3779">
        <v>10</v>
      </c>
      <c r="E3779">
        <v>55</v>
      </c>
      <c r="F3779">
        <v>16</v>
      </c>
      <c r="G3779">
        <v>87.56</v>
      </c>
      <c r="H3779">
        <v>13</v>
      </c>
      <c r="I3779">
        <v>71.06</v>
      </c>
      <c r="J3779">
        <v>39</v>
      </c>
      <c r="K3779">
        <v>213.62</v>
      </c>
      <c r="L3779" s="11" t="s">
        <v>11926</v>
      </c>
      <c r="M3779" s="12" t="s">
        <v>6</v>
      </c>
      <c r="N3779" s="12" t="s">
        <v>6</v>
      </c>
      <c r="O3779" s="12" t="s">
        <v>6</v>
      </c>
      <c r="P3779" s="12">
        <v>1041</v>
      </c>
      <c r="Q3779" s="12" t="s">
        <v>6</v>
      </c>
      <c r="R3779">
        <v>3778</v>
      </c>
    </row>
    <row r="3780" spans="1:18" ht="15" x14ac:dyDescent="0.45">
      <c r="A3780">
        <v>29018</v>
      </c>
      <c r="B3780">
        <v>30</v>
      </c>
      <c r="C3780">
        <v>68.64</v>
      </c>
      <c r="D3780">
        <v>26</v>
      </c>
      <c r="E3780">
        <v>59.8</v>
      </c>
      <c r="F3780">
        <v>24</v>
      </c>
      <c r="G3780">
        <v>55.2</v>
      </c>
      <c r="H3780">
        <v>13</v>
      </c>
      <c r="I3780">
        <v>29.9</v>
      </c>
      <c r="J3780">
        <v>93</v>
      </c>
      <c r="K3780">
        <v>213.54</v>
      </c>
      <c r="L3780" s="11" t="s">
        <v>11926</v>
      </c>
      <c r="M3780" s="12" t="s">
        <v>6</v>
      </c>
      <c r="N3780" s="12" t="s">
        <v>6</v>
      </c>
      <c r="O3780" s="12" t="s">
        <v>6</v>
      </c>
      <c r="P3780" s="12">
        <v>1042</v>
      </c>
      <c r="Q3780" s="12" t="s">
        <v>6</v>
      </c>
      <c r="R3780">
        <v>3779</v>
      </c>
    </row>
    <row r="3781" spans="1:18" ht="15" x14ac:dyDescent="0.45">
      <c r="A3781">
        <v>12642</v>
      </c>
      <c r="B3781">
        <v>4</v>
      </c>
      <c r="C3781">
        <v>77.599999999999994</v>
      </c>
      <c r="D3781">
        <v>3</v>
      </c>
      <c r="E3781">
        <v>58.2</v>
      </c>
      <c r="F3781">
        <v>3</v>
      </c>
      <c r="G3781">
        <v>58.2</v>
      </c>
      <c r="H3781">
        <v>1</v>
      </c>
      <c r="I3781">
        <v>19.399999999999999</v>
      </c>
      <c r="J3781">
        <v>11</v>
      </c>
      <c r="K3781">
        <v>213.4</v>
      </c>
      <c r="L3781" s="11" t="s">
        <v>11927</v>
      </c>
      <c r="M3781" s="12" t="s">
        <v>6</v>
      </c>
      <c r="N3781" s="12" t="s">
        <v>6</v>
      </c>
      <c r="O3781" s="12" t="s">
        <v>6</v>
      </c>
      <c r="P3781" s="12" t="s">
        <v>6</v>
      </c>
      <c r="Q3781" s="12">
        <v>575</v>
      </c>
      <c r="R3781">
        <v>3780</v>
      </c>
    </row>
    <row r="3782" spans="1:18" ht="15" x14ac:dyDescent="0.45">
      <c r="A3782">
        <v>12670</v>
      </c>
      <c r="B3782">
        <v>9</v>
      </c>
      <c r="C3782">
        <v>19.8</v>
      </c>
      <c r="D3782">
        <v>33</v>
      </c>
      <c r="E3782">
        <v>72.599999999999994</v>
      </c>
      <c r="F3782">
        <v>20</v>
      </c>
      <c r="G3782">
        <v>43.82</v>
      </c>
      <c r="H3782">
        <v>35</v>
      </c>
      <c r="I3782">
        <v>77</v>
      </c>
      <c r="J3782">
        <v>97</v>
      </c>
      <c r="K3782">
        <v>213.22</v>
      </c>
      <c r="L3782" s="11" t="s">
        <v>11927</v>
      </c>
      <c r="M3782" s="12" t="s">
        <v>6</v>
      </c>
      <c r="N3782" s="12" t="s">
        <v>6</v>
      </c>
      <c r="O3782" s="12" t="s">
        <v>6</v>
      </c>
      <c r="P3782" s="12" t="s">
        <v>6</v>
      </c>
      <c r="Q3782" s="12">
        <v>576</v>
      </c>
      <c r="R3782">
        <v>3781</v>
      </c>
    </row>
    <row r="3783" spans="1:18" ht="15" x14ac:dyDescent="0.45">
      <c r="A3783">
        <v>15833</v>
      </c>
      <c r="B3783">
        <v>3</v>
      </c>
      <c r="C3783">
        <v>37.799999999999997</v>
      </c>
      <c r="D3783">
        <v>9</v>
      </c>
      <c r="E3783">
        <v>112.39</v>
      </c>
      <c r="F3783">
        <v>5</v>
      </c>
      <c r="G3783">
        <v>63</v>
      </c>
      <c r="J3783">
        <v>17</v>
      </c>
      <c r="K3783">
        <v>213.19</v>
      </c>
      <c r="L3783" s="11" t="s">
        <v>11926</v>
      </c>
      <c r="M3783" s="12" t="s">
        <v>6</v>
      </c>
      <c r="N3783" s="12" t="s">
        <v>6</v>
      </c>
      <c r="O3783" s="12" t="s">
        <v>6</v>
      </c>
      <c r="P3783" s="12">
        <v>1043</v>
      </c>
      <c r="Q3783" s="12" t="s">
        <v>6</v>
      </c>
      <c r="R3783">
        <v>3782</v>
      </c>
    </row>
    <row r="3784" spans="1:18" ht="15" x14ac:dyDescent="0.45">
      <c r="A3784">
        <v>11100</v>
      </c>
      <c r="B3784">
        <v>1</v>
      </c>
      <c r="C3784">
        <v>35.5</v>
      </c>
      <c r="F3784">
        <v>5</v>
      </c>
      <c r="G3784">
        <v>177.5</v>
      </c>
      <c r="J3784">
        <v>6</v>
      </c>
      <c r="K3784">
        <v>213</v>
      </c>
      <c r="L3784" s="11" t="s">
        <v>6</v>
      </c>
      <c r="M3784" s="12" t="s">
        <v>6</v>
      </c>
      <c r="N3784" s="12" t="s">
        <v>6</v>
      </c>
      <c r="O3784" s="12" t="s">
        <v>6</v>
      </c>
      <c r="P3784" s="12" t="s">
        <v>6</v>
      </c>
      <c r="Q3784" s="12" t="s">
        <v>6</v>
      </c>
      <c r="R3784">
        <v>3783</v>
      </c>
    </row>
    <row r="3785" spans="1:18" ht="15" x14ac:dyDescent="0.45">
      <c r="A3785">
        <v>17258</v>
      </c>
      <c r="B3785">
        <v>9</v>
      </c>
      <c r="C3785">
        <v>127.8</v>
      </c>
      <c r="F3785">
        <v>5</v>
      </c>
      <c r="G3785">
        <v>71</v>
      </c>
      <c r="H3785">
        <v>1</v>
      </c>
      <c r="I3785">
        <v>14.2</v>
      </c>
      <c r="J3785">
        <v>15</v>
      </c>
      <c r="K3785">
        <v>213</v>
      </c>
      <c r="L3785" s="11" t="s">
        <v>11926</v>
      </c>
      <c r="M3785" s="12" t="s">
        <v>6</v>
      </c>
      <c r="N3785" s="12" t="s">
        <v>6</v>
      </c>
      <c r="O3785" s="12" t="s">
        <v>6</v>
      </c>
      <c r="P3785" s="12">
        <v>1044</v>
      </c>
      <c r="Q3785" s="12" t="s">
        <v>6</v>
      </c>
      <c r="R3785">
        <v>3784</v>
      </c>
    </row>
    <row r="3786" spans="1:18" ht="15" x14ac:dyDescent="0.45">
      <c r="A3786">
        <v>10256</v>
      </c>
      <c r="B3786">
        <v>38</v>
      </c>
      <c r="C3786">
        <v>57</v>
      </c>
      <c r="D3786">
        <v>27</v>
      </c>
      <c r="E3786">
        <v>40.5</v>
      </c>
      <c r="F3786">
        <v>28</v>
      </c>
      <c r="G3786">
        <v>42</v>
      </c>
      <c r="H3786">
        <v>48</v>
      </c>
      <c r="I3786">
        <v>73.3</v>
      </c>
      <c r="J3786">
        <v>141</v>
      </c>
      <c r="K3786">
        <v>212.8</v>
      </c>
      <c r="L3786" s="11" t="s">
        <v>11927</v>
      </c>
      <c r="M3786" s="12" t="s">
        <v>6</v>
      </c>
      <c r="N3786" s="12" t="s">
        <v>6</v>
      </c>
      <c r="O3786" s="12" t="s">
        <v>6</v>
      </c>
      <c r="P3786" s="12" t="s">
        <v>6</v>
      </c>
      <c r="Q3786" s="12">
        <v>577</v>
      </c>
      <c r="R3786">
        <v>3785</v>
      </c>
    </row>
    <row r="3787" spans="1:18" ht="15" x14ac:dyDescent="0.45">
      <c r="A3787">
        <v>22764</v>
      </c>
      <c r="B3787">
        <v>64</v>
      </c>
      <c r="C3787">
        <v>102.4</v>
      </c>
      <c r="D3787">
        <v>17</v>
      </c>
      <c r="E3787">
        <v>27.2</v>
      </c>
      <c r="F3787">
        <v>14</v>
      </c>
      <c r="G3787">
        <v>22.4</v>
      </c>
      <c r="H3787">
        <v>38</v>
      </c>
      <c r="I3787">
        <v>60.8</v>
      </c>
      <c r="J3787">
        <v>133</v>
      </c>
      <c r="K3787">
        <v>212.8</v>
      </c>
      <c r="L3787" s="11" t="s">
        <v>11928</v>
      </c>
      <c r="M3787" s="12" t="s">
        <v>6</v>
      </c>
      <c r="N3787" s="12">
        <v>863</v>
      </c>
      <c r="O3787" s="12" t="s">
        <v>6</v>
      </c>
      <c r="P3787" s="12" t="s">
        <v>6</v>
      </c>
      <c r="Q3787" s="12" t="s">
        <v>6</v>
      </c>
      <c r="R3787">
        <v>3786</v>
      </c>
    </row>
    <row r="3788" spans="1:18" ht="15" x14ac:dyDescent="0.45">
      <c r="A3788">
        <v>31303</v>
      </c>
      <c r="B3788">
        <v>2</v>
      </c>
      <c r="C3788">
        <v>53.2</v>
      </c>
      <c r="D3788">
        <v>2</v>
      </c>
      <c r="E3788">
        <v>53.2</v>
      </c>
      <c r="F3788">
        <v>1</v>
      </c>
      <c r="G3788">
        <v>26.6</v>
      </c>
      <c r="H3788">
        <v>3</v>
      </c>
      <c r="I3788">
        <v>79.8</v>
      </c>
      <c r="J3788">
        <v>8</v>
      </c>
      <c r="K3788">
        <v>212.8</v>
      </c>
      <c r="L3788" s="11" t="s">
        <v>11926</v>
      </c>
      <c r="M3788" s="12" t="s">
        <v>6</v>
      </c>
      <c r="N3788" s="12" t="s">
        <v>6</v>
      </c>
      <c r="O3788" s="12" t="s">
        <v>6</v>
      </c>
      <c r="P3788" s="12">
        <v>1045</v>
      </c>
      <c r="Q3788" s="12" t="s">
        <v>6</v>
      </c>
      <c r="R3788">
        <v>3787</v>
      </c>
    </row>
    <row r="3789" spans="1:18" ht="15" x14ac:dyDescent="0.45">
      <c r="A3789">
        <v>31906</v>
      </c>
      <c r="D3789">
        <v>35</v>
      </c>
      <c r="E3789">
        <v>31.36</v>
      </c>
      <c r="F3789">
        <v>41</v>
      </c>
      <c r="G3789">
        <v>36.76</v>
      </c>
      <c r="H3789">
        <v>161</v>
      </c>
      <c r="I3789">
        <v>144.62</v>
      </c>
      <c r="J3789">
        <v>237</v>
      </c>
      <c r="K3789">
        <v>212.74</v>
      </c>
      <c r="L3789" s="11" t="s">
        <v>11928</v>
      </c>
      <c r="M3789" s="12" t="s">
        <v>6</v>
      </c>
      <c r="N3789" s="12">
        <v>864</v>
      </c>
      <c r="O3789" s="12" t="s">
        <v>6</v>
      </c>
      <c r="P3789" s="12" t="s">
        <v>6</v>
      </c>
      <c r="Q3789" s="12" t="s">
        <v>6</v>
      </c>
      <c r="R3789">
        <v>3788</v>
      </c>
    </row>
    <row r="3790" spans="1:18" ht="15" x14ac:dyDescent="0.45">
      <c r="A3790">
        <v>28041</v>
      </c>
      <c r="B3790">
        <v>3</v>
      </c>
      <c r="C3790">
        <v>72</v>
      </c>
      <c r="D3790">
        <v>3</v>
      </c>
      <c r="E3790">
        <v>72</v>
      </c>
      <c r="F3790">
        <v>1</v>
      </c>
      <c r="G3790">
        <v>24</v>
      </c>
      <c r="H3790">
        <v>3</v>
      </c>
      <c r="I3790">
        <v>44.7</v>
      </c>
      <c r="J3790">
        <v>10</v>
      </c>
      <c r="K3790">
        <v>212.7</v>
      </c>
      <c r="L3790" s="11" t="s">
        <v>11925</v>
      </c>
      <c r="M3790" s="12" t="s">
        <v>6</v>
      </c>
      <c r="N3790" s="12" t="s">
        <v>6</v>
      </c>
      <c r="O3790" s="12">
        <v>696</v>
      </c>
      <c r="P3790" s="12" t="s">
        <v>6</v>
      </c>
      <c r="Q3790" s="12" t="s">
        <v>6</v>
      </c>
      <c r="R3790">
        <v>3789</v>
      </c>
    </row>
    <row r="3791" spans="1:18" ht="15" x14ac:dyDescent="0.45">
      <c r="A3791">
        <v>16848</v>
      </c>
      <c r="B3791">
        <v>1</v>
      </c>
      <c r="C3791">
        <v>23.6</v>
      </c>
      <c r="D3791">
        <v>3</v>
      </c>
      <c r="E3791">
        <v>70.8</v>
      </c>
      <c r="F3791">
        <v>2</v>
      </c>
      <c r="G3791">
        <v>47.2</v>
      </c>
      <c r="H3791">
        <v>3</v>
      </c>
      <c r="I3791">
        <v>70.8</v>
      </c>
      <c r="J3791">
        <v>9</v>
      </c>
      <c r="K3791">
        <v>212.40000000000003</v>
      </c>
      <c r="L3791" s="11" t="s">
        <v>11926</v>
      </c>
      <c r="M3791" s="12" t="s">
        <v>6</v>
      </c>
      <c r="N3791" s="12" t="s">
        <v>6</v>
      </c>
      <c r="O3791" s="12" t="s">
        <v>6</v>
      </c>
      <c r="P3791" s="12">
        <v>1046</v>
      </c>
      <c r="Q3791" s="12" t="s">
        <v>6</v>
      </c>
      <c r="R3791">
        <v>3790</v>
      </c>
    </row>
    <row r="3792" spans="1:18" ht="15" x14ac:dyDescent="0.45">
      <c r="A3792">
        <v>27222</v>
      </c>
      <c r="D3792">
        <v>4</v>
      </c>
      <c r="E3792">
        <v>68.739999999999995</v>
      </c>
      <c r="F3792">
        <v>8</v>
      </c>
      <c r="G3792">
        <v>143.19999999999999</v>
      </c>
      <c r="J3792">
        <v>12</v>
      </c>
      <c r="K3792">
        <v>211.94</v>
      </c>
      <c r="L3792" s="11" t="s">
        <v>11928</v>
      </c>
      <c r="M3792" s="12" t="s">
        <v>6</v>
      </c>
      <c r="N3792" s="12">
        <v>865</v>
      </c>
      <c r="O3792" s="12" t="s">
        <v>6</v>
      </c>
      <c r="P3792" s="12" t="s">
        <v>6</v>
      </c>
      <c r="Q3792" s="12" t="s">
        <v>6</v>
      </c>
      <c r="R3792">
        <v>3791</v>
      </c>
    </row>
    <row r="3793" spans="1:18" ht="15" x14ac:dyDescent="0.45">
      <c r="A3793">
        <v>22806</v>
      </c>
      <c r="F3793">
        <v>7</v>
      </c>
      <c r="G3793">
        <v>114.1</v>
      </c>
      <c r="H3793">
        <v>6</v>
      </c>
      <c r="I3793">
        <v>97.8</v>
      </c>
      <c r="J3793">
        <v>13</v>
      </c>
      <c r="K3793">
        <v>211.89999999999998</v>
      </c>
      <c r="L3793" s="11" t="s">
        <v>11926</v>
      </c>
      <c r="M3793" s="12" t="s">
        <v>6</v>
      </c>
      <c r="N3793" s="12" t="s">
        <v>6</v>
      </c>
      <c r="O3793" s="12" t="s">
        <v>6</v>
      </c>
      <c r="P3793" s="12">
        <v>1047</v>
      </c>
      <c r="Q3793" s="12" t="s">
        <v>6</v>
      </c>
      <c r="R3793">
        <v>3792</v>
      </c>
    </row>
    <row r="3794" spans="1:18" ht="15" x14ac:dyDescent="0.45">
      <c r="A3794">
        <v>29100</v>
      </c>
      <c r="B3794">
        <v>6</v>
      </c>
      <c r="C3794">
        <v>89.98</v>
      </c>
      <c r="D3794">
        <v>4</v>
      </c>
      <c r="E3794">
        <v>60.8</v>
      </c>
      <c r="F3794">
        <v>4</v>
      </c>
      <c r="G3794">
        <v>60.8</v>
      </c>
      <c r="J3794">
        <v>14</v>
      </c>
      <c r="K3794">
        <v>211.57999999999998</v>
      </c>
      <c r="L3794" s="11" t="s">
        <v>11926</v>
      </c>
      <c r="M3794" s="12" t="s">
        <v>6</v>
      </c>
      <c r="N3794" s="12" t="s">
        <v>6</v>
      </c>
      <c r="O3794" s="12" t="s">
        <v>6</v>
      </c>
      <c r="P3794" s="12">
        <v>1048</v>
      </c>
      <c r="Q3794" s="12" t="s">
        <v>6</v>
      </c>
      <c r="R3794">
        <v>3793</v>
      </c>
    </row>
    <row r="3795" spans="1:18" ht="15" x14ac:dyDescent="0.45">
      <c r="A3795">
        <v>16792</v>
      </c>
      <c r="B3795">
        <v>15</v>
      </c>
      <c r="C3795">
        <v>72</v>
      </c>
      <c r="D3795">
        <v>15</v>
      </c>
      <c r="E3795">
        <v>72</v>
      </c>
      <c r="F3795">
        <v>11</v>
      </c>
      <c r="G3795">
        <v>52.8</v>
      </c>
      <c r="H3795">
        <v>3</v>
      </c>
      <c r="I3795">
        <v>14.4</v>
      </c>
      <c r="J3795">
        <v>44</v>
      </c>
      <c r="K3795">
        <v>211.20000000000002</v>
      </c>
      <c r="L3795" s="11" t="s">
        <v>11928</v>
      </c>
      <c r="M3795" s="12" t="s">
        <v>6</v>
      </c>
      <c r="N3795" s="12">
        <v>866</v>
      </c>
      <c r="O3795" s="12" t="s">
        <v>6</v>
      </c>
      <c r="P3795" s="12" t="s">
        <v>6</v>
      </c>
      <c r="Q3795" s="12" t="s">
        <v>6</v>
      </c>
      <c r="R3795">
        <v>3794</v>
      </c>
    </row>
    <row r="3796" spans="1:18" ht="15" x14ac:dyDescent="0.45">
      <c r="A3796">
        <v>13989</v>
      </c>
      <c r="B3796">
        <v>20</v>
      </c>
      <c r="C3796">
        <v>96</v>
      </c>
      <c r="H3796">
        <v>24</v>
      </c>
      <c r="I3796">
        <v>115.2</v>
      </c>
      <c r="J3796">
        <v>44</v>
      </c>
      <c r="K3796">
        <v>211.2</v>
      </c>
      <c r="L3796" s="11" t="s">
        <v>11926</v>
      </c>
      <c r="M3796" s="12" t="s">
        <v>6</v>
      </c>
      <c r="N3796" s="12" t="s">
        <v>6</v>
      </c>
      <c r="O3796" s="12" t="s">
        <v>6</v>
      </c>
      <c r="P3796" s="12">
        <v>1049</v>
      </c>
      <c r="Q3796" s="12" t="s">
        <v>6</v>
      </c>
      <c r="R3796">
        <v>3795</v>
      </c>
    </row>
    <row r="3797" spans="1:18" ht="15" x14ac:dyDescent="0.45">
      <c r="A3797">
        <v>29296</v>
      </c>
      <c r="B3797">
        <v>11</v>
      </c>
      <c r="C3797">
        <v>48.4</v>
      </c>
      <c r="D3797">
        <v>15</v>
      </c>
      <c r="E3797">
        <v>66</v>
      </c>
      <c r="F3797">
        <v>9</v>
      </c>
      <c r="G3797">
        <v>39.6</v>
      </c>
      <c r="H3797">
        <v>13</v>
      </c>
      <c r="I3797">
        <v>57.2</v>
      </c>
      <c r="J3797">
        <v>48</v>
      </c>
      <c r="K3797">
        <v>211.2</v>
      </c>
      <c r="L3797" s="11" t="s">
        <v>11928</v>
      </c>
      <c r="M3797" s="12" t="s">
        <v>6</v>
      </c>
      <c r="N3797" s="12">
        <v>867</v>
      </c>
      <c r="O3797" s="12" t="s">
        <v>6</v>
      </c>
      <c r="P3797" s="12" t="s">
        <v>6</v>
      </c>
      <c r="Q3797" s="12" t="s">
        <v>6</v>
      </c>
      <c r="R3797">
        <v>3796</v>
      </c>
    </row>
    <row r="3798" spans="1:18" ht="15" x14ac:dyDescent="0.45">
      <c r="A3798">
        <v>18000</v>
      </c>
      <c r="B3798">
        <v>7</v>
      </c>
      <c r="C3798">
        <v>72.66</v>
      </c>
      <c r="D3798">
        <v>1</v>
      </c>
      <c r="E3798">
        <v>10.5</v>
      </c>
      <c r="F3798">
        <v>6</v>
      </c>
      <c r="G3798">
        <v>60</v>
      </c>
      <c r="H3798">
        <v>7</v>
      </c>
      <c r="I3798">
        <v>68</v>
      </c>
      <c r="J3798">
        <v>21</v>
      </c>
      <c r="K3798">
        <v>211.16</v>
      </c>
      <c r="L3798" s="11" t="s">
        <v>11926</v>
      </c>
      <c r="M3798" s="12" t="s">
        <v>6</v>
      </c>
      <c r="N3798" s="12" t="s">
        <v>6</v>
      </c>
      <c r="O3798" s="12" t="s">
        <v>6</v>
      </c>
      <c r="P3798" s="12">
        <v>1050</v>
      </c>
      <c r="Q3798" s="12" t="s">
        <v>6</v>
      </c>
      <c r="R3798">
        <v>3797</v>
      </c>
    </row>
    <row r="3799" spans="1:18" ht="15" x14ac:dyDescent="0.45">
      <c r="A3799">
        <v>10307</v>
      </c>
      <c r="B3799">
        <v>15</v>
      </c>
      <c r="C3799">
        <v>57</v>
      </c>
      <c r="D3799">
        <v>20</v>
      </c>
      <c r="E3799">
        <v>76</v>
      </c>
      <c r="F3799">
        <v>12</v>
      </c>
      <c r="G3799">
        <v>45.6</v>
      </c>
      <c r="H3799">
        <v>9</v>
      </c>
      <c r="I3799">
        <v>32.4</v>
      </c>
      <c r="J3799">
        <v>56</v>
      </c>
      <c r="K3799">
        <v>211</v>
      </c>
      <c r="L3799" s="11" t="s">
        <v>11927</v>
      </c>
      <c r="M3799" s="12" t="s">
        <v>6</v>
      </c>
      <c r="N3799" s="12" t="s">
        <v>6</v>
      </c>
      <c r="O3799" s="12" t="s">
        <v>6</v>
      </c>
      <c r="P3799" s="12" t="s">
        <v>6</v>
      </c>
      <c r="Q3799" s="12">
        <v>578</v>
      </c>
      <c r="R3799">
        <v>3798</v>
      </c>
    </row>
    <row r="3800" spans="1:18" ht="15" x14ac:dyDescent="0.45">
      <c r="A3800">
        <v>27465</v>
      </c>
      <c r="B3800">
        <v>44</v>
      </c>
      <c r="C3800">
        <v>52.5</v>
      </c>
      <c r="D3800">
        <v>25</v>
      </c>
      <c r="E3800">
        <v>29.5</v>
      </c>
      <c r="F3800">
        <v>53</v>
      </c>
      <c r="G3800">
        <v>62.3</v>
      </c>
      <c r="H3800">
        <v>57</v>
      </c>
      <c r="I3800">
        <v>66.7</v>
      </c>
      <c r="J3800">
        <v>179</v>
      </c>
      <c r="K3800">
        <v>211</v>
      </c>
      <c r="L3800" s="11" t="s">
        <v>11925</v>
      </c>
      <c r="M3800" s="12" t="s">
        <v>6</v>
      </c>
      <c r="N3800" s="12" t="s">
        <v>6</v>
      </c>
      <c r="O3800" s="12">
        <v>697</v>
      </c>
      <c r="P3800" s="12" t="s">
        <v>6</v>
      </c>
      <c r="Q3800" s="12" t="s">
        <v>6</v>
      </c>
      <c r="R3800">
        <v>3799</v>
      </c>
    </row>
    <row r="3801" spans="1:18" ht="15" x14ac:dyDescent="0.45">
      <c r="A3801">
        <v>31552</v>
      </c>
      <c r="B3801">
        <v>8</v>
      </c>
      <c r="C3801">
        <v>70.400000000000006</v>
      </c>
      <c r="D3801">
        <v>1</v>
      </c>
      <c r="E3801">
        <v>8.8000000000000007</v>
      </c>
      <c r="F3801">
        <v>6</v>
      </c>
      <c r="G3801">
        <v>49.8</v>
      </c>
      <c r="H3801">
        <v>10</v>
      </c>
      <c r="I3801">
        <v>82</v>
      </c>
      <c r="J3801">
        <v>25</v>
      </c>
      <c r="K3801">
        <v>211</v>
      </c>
      <c r="L3801" s="11" t="s">
        <v>11928</v>
      </c>
      <c r="M3801" s="12" t="s">
        <v>6</v>
      </c>
      <c r="N3801" s="12">
        <v>868</v>
      </c>
      <c r="O3801" s="12" t="s">
        <v>6</v>
      </c>
      <c r="P3801" s="12" t="s">
        <v>6</v>
      </c>
      <c r="Q3801" s="12" t="s">
        <v>6</v>
      </c>
      <c r="R3801">
        <v>3800</v>
      </c>
    </row>
    <row r="3802" spans="1:18" ht="15" x14ac:dyDescent="0.45">
      <c r="A3802">
        <v>16718</v>
      </c>
      <c r="B3802">
        <v>13</v>
      </c>
      <c r="C3802">
        <v>54.2</v>
      </c>
      <c r="D3802">
        <v>22</v>
      </c>
      <c r="E3802">
        <v>89.5</v>
      </c>
      <c r="F3802">
        <v>10</v>
      </c>
      <c r="G3802">
        <v>41.3</v>
      </c>
      <c r="H3802">
        <v>6</v>
      </c>
      <c r="I3802">
        <v>25.8</v>
      </c>
      <c r="J3802">
        <v>51</v>
      </c>
      <c r="K3802">
        <v>210.8</v>
      </c>
      <c r="L3802" s="11" t="s">
        <v>11928</v>
      </c>
      <c r="M3802" s="12" t="s">
        <v>6</v>
      </c>
      <c r="N3802" s="12">
        <v>869</v>
      </c>
      <c r="O3802" s="12" t="s">
        <v>6</v>
      </c>
      <c r="P3802" s="12" t="s">
        <v>6</v>
      </c>
      <c r="Q3802" s="12" t="s">
        <v>6</v>
      </c>
      <c r="R3802">
        <v>3801</v>
      </c>
    </row>
    <row r="3803" spans="1:18" ht="15" x14ac:dyDescent="0.45">
      <c r="A3803">
        <v>17978</v>
      </c>
      <c r="B3803">
        <v>10</v>
      </c>
      <c r="C3803">
        <v>210.7</v>
      </c>
      <c r="J3803">
        <v>10</v>
      </c>
      <c r="K3803">
        <v>210.7</v>
      </c>
      <c r="L3803" s="11" t="s">
        <v>11926</v>
      </c>
      <c r="M3803" s="12" t="s">
        <v>6</v>
      </c>
      <c r="N3803" s="12" t="s">
        <v>6</v>
      </c>
      <c r="O3803" s="12" t="s">
        <v>6</v>
      </c>
      <c r="P3803" s="12">
        <v>1051</v>
      </c>
      <c r="Q3803" s="12" t="s">
        <v>6</v>
      </c>
      <c r="R3803">
        <v>3802</v>
      </c>
    </row>
    <row r="3804" spans="1:18" ht="15" x14ac:dyDescent="0.45">
      <c r="A3804">
        <v>16795</v>
      </c>
      <c r="B3804">
        <v>33</v>
      </c>
      <c r="C3804">
        <v>72.06</v>
      </c>
      <c r="D3804">
        <v>21</v>
      </c>
      <c r="E3804">
        <v>46.2</v>
      </c>
      <c r="F3804">
        <v>19</v>
      </c>
      <c r="G3804">
        <v>41.8</v>
      </c>
      <c r="H3804">
        <v>23</v>
      </c>
      <c r="I3804">
        <v>50.6</v>
      </c>
      <c r="J3804">
        <v>96</v>
      </c>
      <c r="K3804">
        <v>210.66</v>
      </c>
      <c r="L3804" s="11" t="s">
        <v>11928</v>
      </c>
      <c r="M3804" s="12" t="s">
        <v>6</v>
      </c>
      <c r="N3804" s="12">
        <v>870</v>
      </c>
      <c r="O3804" s="12" t="s">
        <v>6</v>
      </c>
      <c r="P3804" s="12" t="s">
        <v>6</v>
      </c>
      <c r="Q3804" s="12" t="s">
        <v>6</v>
      </c>
      <c r="R3804">
        <v>3803</v>
      </c>
    </row>
    <row r="3805" spans="1:18" ht="15" x14ac:dyDescent="0.45">
      <c r="A3805">
        <v>23242</v>
      </c>
      <c r="B3805">
        <v>2</v>
      </c>
      <c r="C3805">
        <v>32.4</v>
      </c>
      <c r="D3805">
        <v>11</v>
      </c>
      <c r="E3805">
        <v>178.2</v>
      </c>
      <c r="J3805">
        <v>13</v>
      </c>
      <c r="K3805">
        <v>210.6</v>
      </c>
      <c r="L3805" s="11" t="s">
        <v>11926</v>
      </c>
      <c r="M3805" s="12" t="s">
        <v>6</v>
      </c>
      <c r="N3805" s="12" t="s">
        <v>6</v>
      </c>
      <c r="O3805" s="12" t="s">
        <v>6</v>
      </c>
      <c r="P3805" s="12">
        <v>1052</v>
      </c>
      <c r="Q3805" s="12" t="s">
        <v>6</v>
      </c>
      <c r="R3805">
        <v>3804</v>
      </c>
    </row>
    <row r="3806" spans="1:18" ht="15" x14ac:dyDescent="0.45">
      <c r="A3806">
        <v>23503</v>
      </c>
      <c r="B3806">
        <v>19</v>
      </c>
      <c r="C3806">
        <v>60.8</v>
      </c>
      <c r="D3806">
        <v>18</v>
      </c>
      <c r="E3806">
        <v>57.34</v>
      </c>
      <c r="F3806">
        <v>21</v>
      </c>
      <c r="G3806">
        <v>66.94</v>
      </c>
      <c r="H3806">
        <v>8</v>
      </c>
      <c r="I3806">
        <v>25.34</v>
      </c>
      <c r="J3806">
        <v>66</v>
      </c>
      <c r="K3806">
        <v>210.42</v>
      </c>
      <c r="L3806" s="11" t="s">
        <v>11928</v>
      </c>
      <c r="M3806" s="12" t="s">
        <v>6</v>
      </c>
      <c r="N3806" s="12">
        <v>871</v>
      </c>
      <c r="O3806" s="12" t="s">
        <v>6</v>
      </c>
      <c r="P3806" s="12" t="s">
        <v>6</v>
      </c>
      <c r="Q3806" s="12" t="s">
        <v>6</v>
      </c>
      <c r="R3806">
        <v>3805</v>
      </c>
    </row>
    <row r="3807" spans="1:18" ht="15" x14ac:dyDescent="0.45">
      <c r="A3807">
        <v>11178</v>
      </c>
      <c r="B3807">
        <v>7</v>
      </c>
      <c r="C3807">
        <v>70.84</v>
      </c>
      <c r="D3807">
        <v>4</v>
      </c>
      <c r="E3807">
        <v>44</v>
      </c>
      <c r="F3807">
        <v>7</v>
      </c>
      <c r="G3807">
        <v>75.239999999999995</v>
      </c>
      <c r="H3807">
        <v>2</v>
      </c>
      <c r="I3807">
        <v>20.239999999999998</v>
      </c>
      <c r="J3807">
        <v>20</v>
      </c>
      <c r="K3807">
        <v>210.32</v>
      </c>
      <c r="L3807" s="11" t="s">
        <v>11925</v>
      </c>
      <c r="M3807" s="12" t="s">
        <v>6</v>
      </c>
      <c r="N3807" s="12" t="s">
        <v>6</v>
      </c>
      <c r="O3807" s="12">
        <v>698</v>
      </c>
      <c r="P3807" s="12" t="s">
        <v>6</v>
      </c>
      <c r="Q3807" s="12" t="s">
        <v>6</v>
      </c>
      <c r="R3807">
        <v>3806</v>
      </c>
    </row>
    <row r="3808" spans="1:18" ht="15" x14ac:dyDescent="0.45">
      <c r="A3808">
        <v>28831</v>
      </c>
      <c r="B3808">
        <v>21</v>
      </c>
      <c r="C3808">
        <v>60.9</v>
      </c>
      <c r="D3808">
        <v>6</v>
      </c>
      <c r="E3808">
        <v>16.71</v>
      </c>
      <c r="F3808">
        <v>33</v>
      </c>
      <c r="G3808">
        <v>95.01</v>
      </c>
      <c r="H3808">
        <v>13</v>
      </c>
      <c r="I3808">
        <v>37.47</v>
      </c>
      <c r="J3808">
        <v>73</v>
      </c>
      <c r="K3808">
        <v>210.09</v>
      </c>
      <c r="L3808" s="11" t="s">
        <v>11925</v>
      </c>
      <c r="M3808" s="12" t="s">
        <v>6</v>
      </c>
      <c r="N3808" s="12" t="s">
        <v>6</v>
      </c>
      <c r="O3808" s="12">
        <v>699</v>
      </c>
      <c r="P3808" s="12" t="s">
        <v>6</v>
      </c>
      <c r="Q3808" s="12" t="s">
        <v>6</v>
      </c>
      <c r="R3808">
        <v>3807</v>
      </c>
    </row>
    <row r="3809" spans="1:18" ht="15" x14ac:dyDescent="0.45">
      <c r="A3809">
        <v>29542</v>
      </c>
      <c r="B3809">
        <v>48</v>
      </c>
      <c r="C3809">
        <v>105.24</v>
      </c>
      <c r="F3809">
        <v>22</v>
      </c>
      <c r="G3809">
        <v>54.8</v>
      </c>
      <c r="H3809">
        <v>20</v>
      </c>
      <c r="I3809">
        <v>50</v>
      </c>
      <c r="J3809">
        <v>90</v>
      </c>
      <c r="K3809">
        <v>210.04</v>
      </c>
      <c r="L3809" s="11" t="s">
        <v>11924</v>
      </c>
      <c r="M3809" s="12">
        <v>403</v>
      </c>
      <c r="N3809" s="12" t="s">
        <v>6</v>
      </c>
      <c r="O3809" s="12" t="s">
        <v>6</v>
      </c>
      <c r="P3809" s="12" t="s">
        <v>6</v>
      </c>
      <c r="Q3809" s="12" t="s">
        <v>6</v>
      </c>
      <c r="R3809">
        <v>3808</v>
      </c>
    </row>
    <row r="3810" spans="1:18" ht="15" x14ac:dyDescent="0.45">
      <c r="A3810">
        <v>29501</v>
      </c>
      <c r="D3810">
        <v>1</v>
      </c>
      <c r="E3810">
        <v>17.5</v>
      </c>
      <c r="F3810">
        <v>2</v>
      </c>
      <c r="G3810">
        <v>35</v>
      </c>
      <c r="H3810">
        <v>9</v>
      </c>
      <c r="I3810">
        <v>157.5</v>
      </c>
      <c r="J3810">
        <v>12</v>
      </c>
      <c r="K3810">
        <v>210</v>
      </c>
      <c r="L3810" s="11" t="s">
        <v>11926</v>
      </c>
      <c r="M3810" s="12" t="s">
        <v>6</v>
      </c>
      <c r="N3810" s="12" t="s">
        <v>6</v>
      </c>
      <c r="O3810" s="12" t="s">
        <v>6</v>
      </c>
      <c r="P3810" s="12">
        <v>1053</v>
      </c>
      <c r="Q3810" s="12" t="s">
        <v>6</v>
      </c>
      <c r="R3810">
        <v>3809</v>
      </c>
    </row>
    <row r="3811" spans="1:18" ht="15" x14ac:dyDescent="0.45">
      <c r="A3811">
        <v>17629</v>
      </c>
      <c r="B3811">
        <v>25</v>
      </c>
      <c r="C3811">
        <v>75</v>
      </c>
      <c r="D3811">
        <v>19</v>
      </c>
      <c r="E3811">
        <v>57</v>
      </c>
      <c r="F3811">
        <v>13</v>
      </c>
      <c r="G3811">
        <v>39</v>
      </c>
      <c r="H3811">
        <v>10</v>
      </c>
      <c r="I3811">
        <v>38.76</v>
      </c>
      <c r="J3811">
        <v>67</v>
      </c>
      <c r="K3811">
        <v>209.76</v>
      </c>
      <c r="L3811" s="11" t="s">
        <v>11925</v>
      </c>
      <c r="M3811" s="12" t="s">
        <v>6</v>
      </c>
      <c r="N3811" s="12" t="s">
        <v>6</v>
      </c>
      <c r="O3811" s="12">
        <v>700</v>
      </c>
      <c r="P3811" s="12" t="s">
        <v>6</v>
      </c>
      <c r="Q3811" s="12" t="s">
        <v>6</v>
      </c>
      <c r="R3811">
        <v>3810</v>
      </c>
    </row>
    <row r="3812" spans="1:18" ht="15" x14ac:dyDescent="0.45">
      <c r="A3812">
        <v>13333</v>
      </c>
      <c r="B3812">
        <v>19</v>
      </c>
      <c r="C3812">
        <v>79.8</v>
      </c>
      <c r="D3812">
        <v>6</v>
      </c>
      <c r="E3812">
        <v>24.86</v>
      </c>
      <c r="F3812">
        <v>11</v>
      </c>
      <c r="G3812">
        <v>46.2</v>
      </c>
      <c r="H3812">
        <v>14</v>
      </c>
      <c r="I3812">
        <v>58.8</v>
      </c>
      <c r="J3812">
        <v>50</v>
      </c>
      <c r="K3812">
        <v>209.66000000000003</v>
      </c>
      <c r="L3812" s="11" t="s">
        <v>11926</v>
      </c>
      <c r="M3812" s="12" t="s">
        <v>6</v>
      </c>
      <c r="N3812" s="12" t="s">
        <v>6</v>
      </c>
      <c r="O3812" s="12" t="s">
        <v>6</v>
      </c>
      <c r="P3812" s="12">
        <v>1054</v>
      </c>
      <c r="Q3812" s="12" t="s">
        <v>6</v>
      </c>
      <c r="R3812">
        <v>3811</v>
      </c>
    </row>
    <row r="3813" spans="1:18" ht="15" x14ac:dyDescent="0.45">
      <c r="A3813">
        <v>14189</v>
      </c>
      <c r="B3813">
        <v>1</v>
      </c>
      <c r="C3813">
        <v>15</v>
      </c>
      <c r="D3813">
        <v>2</v>
      </c>
      <c r="E3813">
        <v>28.8</v>
      </c>
      <c r="F3813">
        <v>5</v>
      </c>
      <c r="G3813">
        <v>58.55</v>
      </c>
      <c r="H3813">
        <v>9</v>
      </c>
      <c r="I3813">
        <v>107.1</v>
      </c>
      <c r="J3813">
        <v>17</v>
      </c>
      <c r="K3813">
        <v>209.45</v>
      </c>
      <c r="L3813" s="11" t="s">
        <v>11926</v>
      </c>
      <c r="M3813" s="12" t="s">
        <v>6</v>
      </c>
      <c r="N3813" s="12" t="s">
        <v>6</v>
      </c>
      <c r="O3813" s="12" t="s">
        <v>6</v>
      </c>
      <c r="P3813" s="12">
        <v>1055</v>
      </c>
      <c r="Q3813" s="12" t="s">
        <v>6</v>
      </c>
      <c r="R3813">
        <v>3812</v>
      </c>
    </row>
    <row r="3814" spans="1:18" ht="15" x14ac:dyDescent="0.45">
      <c r="A3814">
        <v>30106</v>
      </c>
      <c r="B3814">
        <v>1</v>
      </c>
      <c r="C3814">
        <v>29.9</v>
      </c>
      <c r="D3814">
        <v>1</v>
      </c>
      <c r="E3814">
        <v>29.9</v>
      </c>
      <c r="F3814">
        <v>3</v>
      </c>
      <c r="G3814">
        <v>89.7</v>
      </c>
      <c r="H3814">
        <v>2</v>
      </c>
      <c r="I3814">
        <v>59.8</v>
      </c>
      <c r="J3814">
        <v>7</v>
      </c>
      <c r="K3814">
        <v>209.3</v>
      </c>
      <c r="L3814" s="11" t="s">
        <v>11925</v>
      </c>
      <c r="M3814" s="12" t="s">
        <v>6</v>
      </c>
      <c r="N3814" s="12" t="s">
        <v>6</v>
      </c>
      <c r="O3814" s="12">
        <v>701</v>
      </c>
      <c r="P3814" s="12" t="s">
        <v>6</v>
      </c>
      <c r="Q3814" s="12" t="s">
        <v>6</v>
      </c>
      <c r="R3814">
        <v>3813</v>
      </c>
    </row>
    <row r="3815" spans="1:18" ht="15" x14ac:dyDescent="0.45">
      <c r="A3815">
        <v>31308</v>
      </c>
      <c r="B3815">
        <v>8</v>
      </c>
      <c r="C3815">
        <v>122.3</v>
      </c>
      <c r="F3815">
        <v>1</v>
      </c>
      <c r="G3815">
        <v>14.5</v>
      </c>
      <c r="H3815">
        <v>5</v>
      </c>
      <c r="I3815">
        <v>72.5</v>
      </c>
      <c r="J3815">
        <v>14</v>
      </c>
      <c r="K3815">
        <v>209.3</v>
      </c>
      <c r="L3815" s="11" t="s">
        <v>11926</v>
      </c>
      <c r="M3815" s="12" t="s">
        <v>6</v>
      </c>
      <c r="N3815" s="12" t="s">
        <v>6</v>
      </c>
      <c r="O3815" s="12" t="s">
        <v>6</v>
      </c>
      <c r="P3815" s="12">
        <v>1056</v>
      </c>
      <c r="Q3815" s="12" t="s">
        <v>6</v>
      </c>
      <c r="R3815">
        <v>3814</v>
      </c>
    </row>
    <row r="3816" spans="1:18" ht="15" x14ac:dyDescent="0.45">
      <c r="A3816">
        <v>13794</v>
      </c>
      <c r="B3816">
        <v>4</v>
      </c>
      <c r="C3816">
        <v>58.4</v>
      </c>
      <c r="D3816">
        <v>3</v>
      </c>
      <c r="E3816">
        <v>43.8</v>
      </c>
      <c r="H3816">
        <v>7</v>
      </c>
      <c r="I3816">
        <v>107.1</v>
      </c>
      <c r="J3816">
        <v>14</v>
      </c>
      <c r="K3816">
        <v>209.29999999999998</v>
      </c>
      <c r="L3816" s="11" t="s">
        <v>11926</v>
      </c>
      <c r="M3816" s="12" t="s">
        <v>6</v>
      </c>
      <c r="N3816" s="12" t="s">
        <v>6</v>
      </c>
      <c r="O3816" s="12" t="s">
        <v>6</v>
      </c>
      <c r="P3816" s="12">
        <v>1057</v>
      </c>
      <c r="Q3816" s="12" t="s">
        <v>6</v>
      </c>
      <c r="R3816">
        <v>3815</v>
      </c>
    </row>
    <row r="3817" spans="1:18" ht="15" x14ac:dyDescent="0.45">
      <c r="A3817">
        <v>10996</v>
      </c>
      <c r="D3817">
        <v>9</v>
      </c>
      <c r="E3817">
        <v>63</v>
      </c>
      <c r="F3817">
        <v>12</v>
      </c>
      <c r="G3817">
        <v>83.24</v>
      </c>
      <c r="H3817">
        <v>9</v>
      </c>
      <c r="I3817">
        <v>63</v>
      </c>
      <c r="J3817">
        <v>30</v>
      </c>
      <c r="K3817">
        <v>209.24</v>
      </c>
      <c r="L3817" s="11" t="s">
        <v>11927</v>
      </c>
      <c r="M3817" s="12" t="s">
        <v>6</v>
      </c>
      <c r="N3817" s="12" t="s">
        <v>6</v>
      </c>
      <c r="O3817" s="12" t="s">
        <v>6</v>
      </c>
      <c r="P3817" s="12" t="s">
        <v>6</v>
      </c>
      <c r="Q3817" s="12">
        <v>579</v>
      </c>
      <c r="R3817">
        <v>3816</v>
      </c>
    </row>
    <row r="3818" spans="1:18" ht="15" x14ac:dyDescent="0.45">
      <c r="A3818">
        <v>28922</v>
      </c>
      <c r="B3818">
        <v>10</v>
      </c>
      <c r="C3818">
        <v>105</v>
      </c>
      <c r="D3818">
        <v>3</v>
      </c>
      <c r="E3818">
        <v>31.5</v>
      </c>
      <c r="F3818">
        <v>7</v>
      </c>
      <c r="G3818">
        <v>72.66</v>
      </c>
      <c r="J3818">
        <v>20</v>
      </c>
      <c r="K3818">
        <v>209.16</v>
      </c>
      <c r="L3818" s="11" t="s">
        <v>11926</v>
      </c>
      <c r="M3818" s="12" t="s">
        <v>6</v>
      </c>
      <c r="N3818" s="12" t="s">
        <v>6</v>
      </c>
      <c r="O3818" s="12" t="s">
        <v>6</v>
      </c>
      <c r="P3818" s="12">
        <v>1058</v>
      </c>
      <c r="Q3818" s="12" t="s">
        <v>6</v>
      </c>
      <c r="R3818">
        <v>3817</v>
      </c>
    </row>
    <row r="3819" spans="1:18" ht="15" x14ac:dyDescent="0.45">
      <c r="A3819">
        <v>28764</v>
      </c>
      <c r="F3819">
        <v>7</v>
      </c>
      <c r="G3819">
        <v>133</v>
      </c>
      <c r="H3819">
        <v>4</v>
      </c>
      <c r="I3819">
        <v>76</v>
      </c>
      <c r="J3819">
        <v>11</v>
      </c>
      <c r="K3819">
        <v>209</v>
      </c>
      <c r="L3819" s="11" t="s">
        <v>11926</v>
      </c>
      <c r="M3819" s="12" t="s">
        <v>6</v>
      </c>
      <c r="N3819" s="12" t="s">
        <v>6</v>
      </c>
      <c r="O3819" s="12" t="s">
        <v>6</v>
      </c>
      <c r="P3819" s="12">
        <v>1059</v>
      </c>
      <c r="Q3819" s="12" t="s">
        <v>6</v>
      </c>
      <c r="R3819">
        <v>3818</v>
      </c>
    </row>
    <row r="3820" spans="1:18" ht="15" x14ac:dyDescent="0.45">
      <c r="A3820">
        <v>29533</v>
      </c>
      <c r="B3820">
        <v>18</v>
      </c>
      <c r="C3820">
        <v>198</v>
      </c>
      <c r="D3820">
        <v>1</v>
      </c>
      <c r="E3820">
        <v>11</v>
      </c>
      <c r="J3820">
        <v>19</v>
      </c>
      <c r="K3820">
        <v>209</v>
      </c>
      <c r="L3820" s="11" t="s">
        <v>11926</v>
      </c>
      <c r="M3820" s="12" t="s">
        <v>6</v>
      </c>
      <c r="N3820" s="12" t="s">
        <v>6</v>
      </c>
      <c r="O3820" s="12" t="s">
        <v>6</v>
      </c>
      <c r="P3820" s="12">
        <v>1060</v>
      </c>
      <c r="Q3820" s="12" t="s">
        <v>6</v>
      </c>
      <c r="R3820">
        <v>3819</v>
      </c>
    </row>
    <row r="3821" spans="1:18" ht="15" x14ac:dyDescent="0.45">
      <c r="A3821">
        <v>12123</v>
      </c>
      <c r="B3821">
        <v>3</v>
      </c>
      <c r="C3821">
        <v>44.7</v>
      </c>
      <c r="D3821">
        <v>6</v>
      </c>
      <c r="E3821">
        <v>89.4</v>
      </c>
      <c r="F3821">
        <v>5</v>
      </c>
      <c r="G3821">
        <v>74.5</v>
      </c>
      <c r="J3821">
        <v>14</v>
      </c>
      <c r="K3821">
        <v>208.60000000000002</v>
      </c>
      <c r="L3821" s="11" t="s">
        <v>11928</v>
      </c>
      <c r="M3821" s="12" t="s">
        <v>6</v>
      </c>
      <c r="N3821" s="12">
        <v>872</v>
      </c>
      <c r="O3821" s="12" t="s">
        <v>6</v>
      </c>
      <c r="P3821" s="12" t="s">
        <v>6</v>
      </c>
      <c r="Q3821" s="12" t="s">
        <v>6</v>
      </c>
      <c r="R3821">
        <v>3820</v>
      </c>
    </row>
    <row r="3822" spans="1:18" ht="15" x14ac:dyDescent="0.45">
      <c r="A3822">
        <v>10723</v>
      </c>
      <c r="B3822">
        <v>35</v>
      </c>
      <c r="C3822">
        <v>87.3</v>
      </c>
      <c r="D3822">
        <v>27</v>
      </c>
      <c r="E3822">
        <v>67.3</v>
      </c>
      <c r="F3822">
        <v>10</v>
      </c>
      <c r="G3822">
        <v>25</v>
      </c>
      <c r="H3822">
        <v>12</v>
      </c>
      <c r="I3822">
        <v>29</v>
      </c>
      <c r="J3822">
        <v>84</v>
      </c>
      <c r="K3822">
        <v>208.6</v>
      </c>
      <c r="L3822" s="11" t="s">
        <v>11925</v>
      </c>
      <c r="M3822" s="12" t="s">
        <v>6</v>
      </c>
      <c r="N3822" s="12" t="s">
        <v>6</v>
      </c>
      <c r="O3822" s="12">
        <v>702</v>
      </c>
      <c r="P3822" s="12" t="s">
        <v>6</v>
      </c>
      <c r="Q3822" s="12" t="s">
        <v>6</v>
      </c>
      <c r="R3822">
        <v>3821</v>
      </c>
    </row>
    <row r="3823" spans="1:18" ht="15" x14ac:dyDescent="0.45">
      <c r="A3823">
        <v>28256</v>
      </c>
      <c r="D3823">
        <v>10</v>
      </c>
      <c r="E3823">
        <v>60</v>
      </c>
      <c r="F3823">
        <v>17</v>
      </c>
      <c r="G3823">
        <v>101.52</v>
      </c>
      <c r="H3823">
        <v>8</v>
      </c>
      <c r="I3823">
        <v>47.04</v>
      </c>
      <c r="J3823">
        <v>35</v>
      </c>
      <c r="K3823">
        <v>208.55999999999997</v>
      </c>
      <c r="L3823" s="11" t="s">
        <v>11925</v>
      </c>
      <c r="M3823" s="12" t="s">
        <v>6</v>
      </c>
      <c r="N3823" s="12" t="s">
        <v>6</v>
      </c>
      <c r="O3823" s="12">
        <v>703</v>
      </c>
      <c r="P3823" s="12" t="s">
        <v>6</v>
      </c>
      <c r="Q3823" s="12" t="s">
        <v>6</v>
      </c>
      <c r="R3823">
        <v>3822</v>
      </c>
    </row>
    <row r="3824" spans="1:18" ht="15" x14ac:dyDescent="0.45">
      <c r="A3824">
        <v>23630</v>
      </c>
      <c r="B3824">
        <v>37</v>
      </c>
      <c r="C3824">
        <v>55.5</v>
      </c>
      <c r="D3824">
        <v>16</v>
      </c>
      <c r="E3824">
        <v>24</v>
      </c>
      <c r="F3824">
        <v>51</v>
      </c>
      <c r="G3824">
        <v>76.5</v>
      </c>
      <c r="H3824">
        <v>35</v>
      </c>
      <c r="I3824">
        <v>52.5</v>
      </c>
      <c r="J3824">
        <v>139</v>
      </c>
      <c r="K3824">
        <v>208.5</v>
      </c>
      <c r="L3824" s="11" t="s">
        <v>11926</v>
      </c>
      <c r="M3824" s="12" t="s">
        <v>6</v>
      </c>
      <c r="N3824" s="12" t="s">
        <v>6</v>
      </c>
      <c r="O3824" s="12" t="s">
        <v>6</v>
      </c>
      <c r="P3824" s="12">
        <v>1061</v>
      </c>
      <c r="Q3824" s="12" t="s">
        <v>6</v>
      </c>
      <c r="R3824">
        <v>3823</v>
      </c>
    </row>
    <row r="3825" spans="1:18" ht="15" x14ac:dyDescent="0.45">
      <c r="A3825">
        <v>14916</v>
      </c>
      <c r="B3825">
        <v>1</v>
      </c>
      <c r="C3825">
        <v>9.4</v>
      </c>
      <c r="D3825">
        <v>11</v>
      </c>
      <c r="E3825">
        <v>103.4</v>
      </c>
      <c r="F3825">
        <v>3</v>
      </c>
      <c r="G3825">
        <v>28.2</v>
      </c>
      <c r="H3825">
        <v>7</v>
      </c>
      <c r="I3825">
        <v>67.400000000000006</v>
      </c>
      <c r="J3825">
        <v>22</v>
      </c>
      <c r="K3825">
        <v>208.4</v>
      </c>
      <c r="L3825" s="11" t="s">
        <v>11928</v>
      </c>
      <c r="M3825" s="12" t="s">
        <v>6</v>
      </c>
      <c r="N3825" s="12">
        <v>873</v>
      </c>
      <c r="O3825" s="12" t="s">
        <v>6</v>
      </c>
      <c r="P3825" s="12" t="s">
        <v>6</v>
      </c>
      <c r="Q3825" s="12" t="s">
        <v>6</v>
      </c>
      <c r="R3825">
        <v>3824</v>
      </c>
    </row>
    <row r="3826" spans="1:18" ht="15" x14ac:dyDescent="0.45">
      <c r="A3826">
        <v>17752</v>
      </c>
      <c r="B3826">
        <v>5</v>
      </c>
      <c r="C3826">
        <v>56</v>
      </c>
      <c r="D3826">
        <v>8</v>
      </c>
      <c r="E3826">
        <v>89.6</v>
      </c>
      <c r="F3826">
        <v>4</v>
      </c>
      <c r="G3826">
        <v>49.9</v>
      </c>
      <c r="H3826">
        <v>1</v>
      </c>
      <c r="I3826">
        <v>12.9</v>
      </c>
      <c r="J3826">
        <v>18</v>
      </c>
      <c r="K3826">
        <v>208.4</v>
      </c>
      <c r="L3826" s="11" t="s">
        <v>11926</v>
      </c>
      <c r="M3826" s="12" t="s">
        <v>6</v>
      </c>
      <c r="N3826" s="12" t="s">
        <v>6</v>
      </c>
      <c r="O3826" s="12" t="s">
        <v>6</v>
      </c>
      <c r="P3826" s="12">
        <v>1062</v>
      </c>
      <c r="Q3826" s="12" t="s">
        <v>6</v>
      </c>
      <c r="R3826">
        <v>3825</v>
      </c>
    </row>
    <row r="3827" spans="1:18" ht="15" x14ac:dyDescent="0.45">
      <c r="A3827">
        <v>10982</v>
      </c>
      <c r="B3827">
        <v>46</v>
      </c>
      <c r="C3827">
        <v>69</v>
      </c>
      <c r="D3827">
        <v>47</v>
      </c>
      <c r="E3827">
        <v>70.260000000000005</v>
      </c>
      <c r="F3827">
        <v>16</v>
      </c>
      <c r="G3827">
        <v>24</v>
      </c>
      <c r="H3827">
        <v>30</v>
      </c>
      <c r="I3827">
        <v>44.88</v>
      </c>
      <c r="J3827">
        <v>139</v>
      </c>
      <c r="K3827">
        <v>208.14</v>
      </c>
      <c r="L3827" s="11" t="s">
        <v>11928</v>
      </c>
      <c r="M3827" s="12" t="s">
        <v>6</v>
      </c>
      <c r="N3827" s="12">
        <v>874</v>
      </c>
      <c r="O3827" s="12" t="s">
        <v>6</v>
      </c>
      <c r="P3827" s="12" t="s">
        <v>6</v>
      </c>
      <c r="Q3827" s="12" t="s">
        <v>6</v>
      </c>
      <c r="R3827">
        <v>3826</v>
      </c>
    </row>
    <row r="3828" spans="1:18" ht="15" x14ac:dyDescent="0.45">
      <c r="A3828">
        <v>12420</v>
      </c>
      <c r="B3828">
        <v>7</v>
      </c>
      <c r="C3828">
        <v>58.1</v>
      </c>
      <c r="D3828">
        <v>12</v>
      </c>
      <c r="E3828">
        <v>99.6</v>
      </c>
      <c r="F3828">
        <v>4</v>
      </c>
      <c r="G3828">
        <v>33.5</v>
      </c>
      <c r="H3828">
        <v>2</v>
      </c>
      <c r="I3828">
        <v>16.899999999999999</v>
      </c>
      <c r="J3828">
        <v>25</v>
      </c>
      <c r="K3828">
        <v>208.1</v>
      </c>
      <c r="L3828" s="11" t="s">
        <v>11928</v>
      </c>
      <c r="M3828" s="12" t="s">
        <v>6</v>
      </c>
      <c r="N3828" s="12">
        <v>875</v>
      </c>
      <c r="O3828" s="12" t="s">
        <v>6</v>
      </c>
      <c r="P3828" s="12" t="s">
        <v>6</v>
      </c>
      <c r="Q3828" s="12" t="s">
        <v>6</v>
      </c>
      <c r="R3828">
        <v>3827</v>
      </c>
    </row>
    <row r="3829" spans="1:18" ht="15" x14ac:dyDescent="0.45">
      <c r="A3829">
        <v>17948</v>
      </c>
      <c r="B3829">
        <v>5</v>
      </c>
      <c r="C3829">
        <v>130</v>
      </c>
      <c r="D3829">
        <v>1</v>
      </c>
      <c r="E3829">
        <v>26</v>
      </c>
      <c r="F3829">
        <v>1</v>
      </c>
      <c r="G3829">
        <v>26</v>
      </c>
      <c r="H3829">
        <v>1</v>
      </c>
      <c r="I3829">
        <v>26</v>
      </c>
      <c r="J3829">
        <v>8</v>
      </c>
      <c r="K3829">
        <v>208</v>
      </c>
      <c r="L3829" s="11" t="s">
        <v>11926</v>
      </c>
      <c r="M3829" s="12" t="s">
        <v>6</v>
      </c>
      <c r="N3829" s="12" t="s">
        <v>6</v>
      </c>
      <c r="O3829" s="12" t="s">
        <v>6</v>
      </c>
      <c r="P3829" s="12">
        <v>1063</v>
      </c>
      <c r="Q3829" s="12" t="s">
        <v>6</v>
      </c>
      <c r="R3829">
        <v>3828</v>
      </c>
    </row>
    <row r="3830" spans="1:18" ht="15" x14ac:dyDescent="0.45">
      <c r="A3830">
        <v>14190</v>
      </c>
      <c r="B3830">
        <v>4</v>
      </c>
      <c r="C3830">
        <v>58.8</v>
      </c>
      <c r="D3830">
        <v>3</v>
      </c>
      <c r="E3830">
        <v>45</v>
      </c>
      <c r="F3830">
        <v>4</v>
      </c>
      <c r="G3830">
        <v>58.8</v>
      </c>
      <c r="H3830">
        <v>3</v>
      </c>
      <c r="I3830">
        <v>45</v>
      </c>
      <c r="J3830">
        <v>14</v>
      </c>
      <c r="K3830">
        <v>207.6</v>
      </c>
      <c r="L3830" s="11" t="s">
        <v>11926</v>
      </c>
      <c r="M3830" s="12" t="s">
        <v>6</v>
      </c>
      <c r="N3830" s="12" t="s">
        <v>6</v>
      </c>
      <c r="O3830" s="12" t="s">
        <v>6</v>
      </c>
      <c r="P3830" s="12">
        <v>1064</v>
      </c>
      <c r="Q3830" s="12" t="s">
        <v>6</v>
      </c>
      <c r="R3830">
        <v>3829</v>
      </c>
    </row>
    <row r="3831" spans="1:18" ht="15" x14ac:dyDescent="0.45">
      <c r="A3831">
        <v>13282</v>
      </c>
      <c r="B3831">
        <v>11</v>
      </c>
      <c r="C3831">
        <v>38.5</v>
      </c>
      <c r="D3831">
        <v>18</v>
      </c>
      <c r="E3831">
        <v>63</v>
      </c>
      <c r="F3831">
        <v>15</v>
      </c>
      <c r="G3831">
        <v>55.7</v>
      </c>
      <c r="H3831">
        <v>13</v>
      </c>
      <c r="I3831">
        <v>50.39</v>
      </c>
      <c r="J3831">
        <v>57</v>
      </c>
      <c r="K3831">
        <v>207.58999999999997</v>
      </c>
      <c r="L3831" s="11" t="s">
        <v>11926</v>
      </c>
      <c r="M3831" s="12" t="s">
        <v>6</v>
      </c>
      <c r="N3831" s="12" t="s">
        <v>6</v>
      </c>
      <c r="O3831" s="12" t="s">
        <v>6</v>
      </c>
      <c r="P3831" s="12">
        <v>1065</v>
      </c>
      <c r="Q3831" s="12" t="s">
        <v>6</v>
      </c>
      <c r="R3831">
        <v>3830</v>
      </c>
    </row>
    <row r="3832" spans="1:18" ht="15" x14ac:dyDescent="0.45">
      <c r="A3832">
        <v>10771</v>
      </c>
      <c r="B3832">
        <v>12</v>
      </c>
      <c r="C3832">
        <v>50.06</v>
      </c>
      <c r="D3832">
        <v>13</v>
      </c>
      <c r="E3832">
        <v>56.4</v>
      </c>
      <c r="F3832">
        <v>11</v>
      </c>
      <c r="G3832">
        <v>46.4</v>
      </c>
      <c r="H3832">
        <v>13</v>
      </c>
      <c r="I3832">
        <v>54.6</v>
      </c>
      <c r="J3832">
        <v>49</v>
      </c>
      <c r="K3832">
        <v>207.46</v>
      </c>
      <c r="L3832" s="11" t="s">
        <v>11928</v>
      </c>
      <c r="M3832" s="12" t="s">
        <v>6</v>
      </c>
      <c r="N3832" s="12">
        <v>876</v>
      </c>
      <c r="O3832" s="12" t="s">
        <v>6</v>
      </c>
      <c r="P3832" s="12" t="s">
        <v>6</v>
      </c>
      <c r="Q3832" s="12" t="s">
        <v>6</v>
      </c>
      <c r="R3832">
        <v>3831</v>
      </c>
    </row>
    <row r="3833" spans="1:18" ht="15" x14ac:dyDescent="0.45">
      <c r="A3833">
        <v>18215</v>
      </c>
      <c r="D3833">
        <v>1</v>
      </c>
      <c r="E3833">
        <v>13.9</v>
      </c>
      <c r="F3833">
        <v>9</v>
      </c>
      <c r="G3833">
        <v>123.99</v>
      </c>
      <c r="H3833">
        <v>5</v>
      </c>
      <c r="I3833">
        <v>69.5</v>
      </c>
      <c r="J3833">
        <v>15</v>
      </c>
      <c r="K3833">
        <v>207.39</v>
      </c>
      <c r="L3833" s="11" t="s">
        <v>11928</v>
      </c>
      <c r="M3833" s="12" t="s">
        <v>6</v>
      </c>
      <c r="N3833" s="12">
        <v>877</v>
      </c>
      <c r="O3833" s="12" t="s">
        <v>6</v>
      </c>
      <c r="P3833" s="12" t="s">
        <v>6</v>
      </c>
      <c r="Q3833" s="12" t="s">
        <v>6</v>
      </c>
      <c r="R3833">
        <v>3832</v>
      </c>
    </row>
    <row r="3834" spans="1:18" ht="15" x14ac:dyDescent="0.45">
      <c r="A3834">
        <v>27659</v>
      </c>
      <c r="B3834">
        <v>3</v>
      </c>
      <c r="C3834">
        <v>34.5</v>
      </c>
      <c r="D3834">
        <v>4</v>
      </c>
      <c r="E3834">
        <v>46</v>
      </c>
      <c r="F3834">
        <v>9</v>
      </c>
      <c r="G3834">
        <v>103.5</v>
      </c>
      <c r="H3834">
        <v>2</v>
      </c>
      <c r="I3834">
        <v>23</v>
      </c>
      <c r="J3834">
        <v>18</v>
      </c>
      <c r="K3834">
        <v>207</v>
      </c>
      <c r="L3834" s="11" t="s">
        <v>11924</v>
      </c>
      <c r="M3834" s="12">
        <v>404</v>
      </c>
      <c r="N3834" s="12" t="s">
        <v>6</v>
      </c>
      <c r="O3834" s="12" t="s">
        <v>6</v>
      </c>
      <c r="P3834" s="12" t="s">
        <v>6</v>
      </c>
      <c r="Q3834" s="12" t="s">
        <v>6</v>
      </c>
      <c r="R3834">
        <v>3833</v>
      </c>
    </row>
    <row r="3835" spans="1:18" ht="15" x14ac:dyDescent="0.45">
      <c r="A3835">
        <v>31800</v>
      </c>
      <c r="F3835">
        <v>17</v>
      </c>
      <c r="G3835">
        <v>117.3</v>
      </c>
      <c r="H3835">
        <v>13</v>
      </c>
      <c r="I3835">
        <v>89.7</v>
      </c>
      <c r="J3835">
        <v>30</v>
      </c>
      <c r="K3835">
        <v>207</v>
      </c>
      <c r="L3835" s="11" t="s">
        <v>11927</v>
      </c>
      <c r="M3835" s="12" t="s">
        <v>6</v>
      </c>
      <c r="N3835" s="12" t="s">
        <v>6</v>
      </c>
      <c r="O3835" s="12" t="s">
        <v>6</v>
      </c>
      <c r="P3835" s="12" t="s">
        <v>6</v>
      </c>
      <c r="Q3835" s="12">
        <v>580</v>
      </c>
      <c r="R3835">
        <v>3834</v>
      </c>
    </row>
    <row r="3836" spans="1:18" ht="15" x14ac:dyDescent="0.45">
      <c r="A3836">
        <v>16423</v>
      </c>
      <c r="B3836">
        <v>9</v>
      </c>
      <c r="C3836">
        <v>44.1</v>
      </c>
      <c r="D3836">
        <v>10</v>
      </c>
      <c r="E3836">
        <v>49</v>
      </c>
      <c r="F3836">
        <v>12</v>
      </c>
      <c r="G3836">
        <v>58.8</v>
      </c>
      <c r="H3836">
        <v>11</v>
      </c>
      <c r="I3836">
        <v>55.1</v>
      </c>
      <c r="J3836">
        <v>42</v>
      </c>
      <c r="K3836">
        <v>206.99999999999997</v>
      </c>
      <c r="L3836" s="11" t="s">
        <v>11928</v>
      </c>
      <c r="M3836" s="12" t="s">
        <v>6</v>
      </c>
      <c r="N3836" s="12">
        <v>878</v>
      </c>
      <c r="O3836" s="12" t="s">
        <v>6</v>
      </c>
      <c r="P3836" s="12" t="s">
        <v>6</v>
      </c>
      <c r="Q3836" s="12" t="s">
        <v>6</v>
      </c>
      <c r="R3836">
        <v>3835</v>
      </c>
    </row>
    <row r="3837" spans="1:18" ht="15" x14ac:dyDescent="0.45">
      <c r="A3837">
        <v>30104</v>
      </c>
      <c r="B3837">
        <v>4</v>
      </c>
      <c r="C3837">
        <v>119.6</v>
      </c>
      <c r="D3837">
        <v>1</v>
      </c>
      <c r="E3837">
        <v>29.9</v>
      </c>
      <c r="F3837">
        <v>2</v>
      </c>
      <c r="G3837">
        <v>57.41</v>
      </c>
      <c r="J3837">
        <v>7</v>
      </c>
      <c r="K3837">
        <v>206.91</v>
      </c>
      <c r="L3837" s="11" t="s">
        <v>11925</v>
      </c>
      <c r="M3837" s="12" t="s">
        <v>6</v>
      </c>
      <c r="N3837" s="12" t="s">
        <v>6</v>
      </c>
      <c r="O3837" s="12">
        <v>704</v>
      </c>
      <c r="P3837" s="12" t="s">
        <v>6</v>
      </c>
      <c r="Q3837" s="12" t="s">
        <v>6</v>
      </c>
      <c r="R3837">
        <v>3836</v>
      </c>
    </row>
    <row r="3838" spans="1:18" ht="15" x14ac:dyDescent="0.45">
      <c r="A3838">
        <v>31815</v>
      </c>
      <c r="D3838">
        <v>31</v>
      </c>
      <c r="E3838">
        <v>157.30000000000001</v>
      </c>
      <c r="H3838">
        <v>9</v>
      </c>
      <c r="I3838">
        <v>49.5</v>
      </c>
      <c r="J3838">
        <v>40</v>
      </c>
      <c r="K3838">
        <v>206.8</v>
      </c>
      <c r="L3838" s="11" t="s">
        <v>11926</v>
      </c>
      <c r="M3838" s="12" t="s">
        <v>6</v>
      </c>
      <c r="N3838" s="12" t="s">
        <v>6</v>
      </c>
      <c r="O3838" s="12" t="s">
        <v>6</v>
      </c>
      <c r="P3838" s="12">
        <v>1066</v>
      </c>
      <c r="Q3838" s="12" t="s">
        <v>6</v>
      </c>
      <c r="R3838">
        <v>3837</v>
      </c>
    </row>
    <row r="3839" spans="1:18" ht="15" x14ac:dyDescent="0.45">
      <c r="A3839">
        <v>12179</v>
      </c>
      <c r="B3839">
        <v>4</v>
      </c>
      <c r="C3839">
        <v>63.6</v>
      </c>
      <c r="D3839">
        <v>5</v>
      </c>
      <c r="E3839">
        <v>79.5</v>
      </c>
      <c r="F3839">
        <v>3</v>
      </c>
      <c r="G3839">
        <v>47.7</v>
      </c>
      <c r="H3839">
        <v>1</v>
      </c>
      <c r="I3839">
        <v>15.9</v>
      </c>
      <c r="J3839">
        <v>13</v>
      </c>
      <c r="K3839">
        <v>206.70000000000002</v>
      </c>
      <c r="L3839" s="11" t="s">
        <v>11928</v>
      </c>
      <c r="M3839" s="12" t="s">
        <v>6</v>
      </c>
      <c r="N3839" s="12">
        <v>879</v>
      </c>
      <c r="O3839" s="12" t="s">
        <v>6</v>
      </c>
      <c r="P3839" s="12" t="s">
        <v>6</v>
      </c>
      <c r="Q3839" s="12" t="s">
        <v>6</v>
      </c>
      <c r="R3839">
        <v>3838</v>
      </c>
    </row>
    <row r="3840" spans="1:18" ht="15" x14ac:dyDescent="0.45">
      <c r="A3840">
        <v>28937</v>
      </c>
      <c r="B3840">
        <v>15</v>
      </c>
      <c r="C3840">
        <v>79.5</v>
      </c>
      <c r="F3840">
        <v>22</v>
      </c>
      <c r="G3840">
        <v>116.6</v>
      </c>
      <c r="H3840">
        <v>2</v>
      </c>
      <c r="I3840">
        <v>10.6</v>
      </c>
      <c r="J3840">
        <v>39</v>
      </c>
      <c r="K3840">
        <v>206.7</v>
      </c>
      <c r="L3840" s="11" t="s">
        <v>11927</v>
      </c>
      <c r="M3840" s="12" t="s">
        <v>6</v>
      </c>
      <c r="N3840" s="12" t="s">
        <v>6</v>
      </c>
      <c r="O3840" s="12" t="s">
        <v>6</v>
      </c>
      <c r="P3840" s="12" t="s">
        <v>6</v>
      </c>
      <c r="Q3840" s="12">
        <v>581</v>
      </c>
      <c r="R3840">
        <v>3839</v>
      </c>
    </row>
    <row r="3841" spans="1:18" ht="15" x14ac:dyDescent="0.45">
      <c r="A3841">
        <v>31233</v>
      </c>
      <c r="B3841">
        <v>2</v>
      </c>
      <c r="C3841">
        <v>9</v>
      </c>
      <c r="D3841">
        <v>22</v>
      </c>
      <c r="E3841">
        <v>99</v>
      </c>
      <c r="F3841">
        <v>10</v>
      </c>
      <c r="G3841">
        <v>44.64</v>
      </c>
      <c r="H3841">
        <v>12</v>
      </c>
      <c r="I3841">
        <v>53.64</v>
      </c>
      <c r="J3841">
        <v>46</v>
      </c>
      <c r="K3841">
        <v>206.27999999999997</v>
      </c>
      <c r="L3841" s="11" t="s">
        <v>11928</v>
      </c>
      <c r="M3841" s="12" t="s">
        <v>6</v>
      </c>
      <c r="N3841" s="12">
        <v>880</v>
      </c>
      <c r="O3841" s="12" t="s">
        <v>6</v>
      </c>
      <c r="P3841" s="12" t="s">
        <v>6</v>
      </c>
      <c r="Q3841" s="12" t="s">
        <v>6</v>
      </c>
      <c r="R3841">
        <v>3840</v>
      </c>
    </row>
    <row r="3842" spans="1:18" ht="15" x14ac:dyDescent="0.45">
      <c r="A3842">
        <v>32225</v>
      </c>
      <c r="F3842">
        <v>7</v>
      </c>
      <c r="G3842">
        <v>15.4</v>
      </c>
      <c r="H3842">
        <v>87</v>
      </c>
      <c r="I3842">
        <v>190.86</v>
      </c>
      <c r="J3842">
        <v>94</v>
      </c>
      <c r="K3842">
        <v>206.26000000000002</v>
      </c>
      <c r="L3842" s="11" t="s">
        <v>11928</v>
      </c>
      <c r="M3842" s="12" t="s">
        <v>6</v>
      </c>
      <c r="N3842" s="12">
        <v>881</v>
      </c>
      <c r="O3842" s="12" t="s">
        <v>6</v>
      </c>
      <c r="P3842" s="12" t="s">
        <v>6</v>
      </c>
      <c r="Q3842" s="12" t="s">
        <v>6</v>
      </c>
      <c r="R3842">
        <v>3841</v>
      </c>
    </row>
    <row r="3843" spans="1:18" ht="15" x14ac:dyDescent="0.45">
      <c r="A3843">
        <v>28942</v>
      </c>
      <c r="B3843">
        <v>9</v>
      </c>
      <c r="C3843">
        <v>206.1</v>
      </c>
      <c r="J3843">
        <v>9</v>
      </c>
      <c r="K3843">
        <v>206.1</v>
      </c>
      <c r="L3843" s="11" t="s">
        <v>11926</v>
      </c>
      <c r="M3843" s="12" t="s">
        <v>6</v>
      </c>
      <c r="N3843" s="12" t="s">
        <v>6</v>
      </c>
      <c r="O3843" s="12" t="s">
        <v>6</v>
      </c>
      <c r="P3843" s="12">
        <v>1067</v>
      </c>
      <c r="Q3843" s="12" t="s">
        <v>6</v>
      </c>
      <c r="R3843">
        <v>3842</v>
      </c>
    </row>
    <row r="3844" spans="1:18" ht="15" x14ac:dyDescent="0.45">
      <c r="A3844">
        <v>14862</v>
      </c>
      <c r="B3844">
        <v>8</v>
      </c>
      <c r="C3844">
        <v>43.2</v>
      </c>
      <c r="D3844">
        <v>17</v>
      </c>
      <c r="E3844">
        <v>91.37</v>
      </c>
      <c r="F3844">
        <v>2</v>
      </c>
      <c r="G3844">
        <v>11</v>
      </c>
      <c r="H3844">
        <v>11</v>
      </c>
      <c r="I3844">
        <v>60.5</v>
      </c>
      <c r="J3844">
        <v>38</v>
      </c>
      <c r="K3844">
        <v>206.07</v>
      </c>
      <c r="L3844" s="11" t="s">
        <v>11928</v>
      </c>
      <c r="M3844" s="12" t="s">
        <v>6</v>
      </c>
      <c r="N3844" s="12">
        <v>882</v>
      </c>
      <c r="O3844" s="12" t="s">
        <v>6</v>
      </c>
      <c r="P3844" s="12" t="s">
        <v>6</v>
      </c>
      <c r="Q3844" s="12" t="s">
        <v>6</v>
      </c>
      <c r="R3844">
        <v>3843</v>
      </c>
    </row>
    <row r="3845" spans="1:18" ht="15" x14ac:dyDescent="0.45">
      <c r="A3845">
        <v>29000</v>
      </c>
      <c r="B3845">
        <v>3</v>
      </c>
      <c r="C3845">
        <v>40.299999999999997</v>
      </c>
      <c r="D3845">
        <v>1</v>
      </c>
      <c r="E3845">
        <v>13.8</v>
      </c>
      <c r="F3845">
        <v>2</v>
      </c>
      <c r="G3845">
        <v>27.6</v>
      </c>
      <c r="H3845">
        <v>9</v>
      </c>
      <c r="I3845">
        <v>124.2</v>
      </c>
      <c r="J3845">
        <v>15</v>
      </c>
      <c r="K3845">
        <v>205.89999999999998</v>
      </c>
      <c r="L3845" s="11" t="s">
        <v>11926</v>
      </c>
      <c r="M3845" s="12" t="s">
        <v>6</v>
      </c>
      <c r="N3845" s="12" t="s">
        <v>6</v>
      </c>
      <c r="O3845" s="12" t="s">
        <v>6</v>
      </c>
      <c r="P3845" s="12">
        <v>1068</v>
      </c>
      <c r="Q3845" s="12" t="s">
        <v>6</v>
      </c>
      <c r="R3845">
        <v>3844</v>
      </c>
    </row>
    <row r="3846" spans="1:18" ht="15" x14ac:dyDescent="0.45">
      <c r="A3846">
        <v>11668</v>
      </c>
      <c r="F3846">
        <v>6</v>
      </c>
      <c r="G3846">
        <v>51.6</v>
      </c>
      <c r="H3846">
        <v>18</v>
      </c>
      <c r="I3846">
        <v>154.11000000000001</v>
      </c>
      <c r="J3846">
        <v>24</v>
      </c>
      <c r="K3846">
        <v>205.71</v>
      </c>
      <c r="L3846" s="11" t="s">
        <v>11927</v>
      </c>
      <c r="M3846" s="12" t="s">
        <v>6</v>
      </c>
      <c r="N3846" s="12" t="s">
        <v>6</v>
      </c>
      <c r="O3846" s="12" t="s">
        <v>6</v>
      </c>
      <c r="P3846" s="12" t="s">
        <v>6</v>
      </c>
      <c r="Q3846" s="12">
        <v>582</v>
      </c>
      <c r="R3846">
        <v>3845</v>
      </c>
    </row>
    <row r="3847" spans="1:18" ht="15" x14ac:dyDescent="0.45">
      <c r="A3847">
        <v>30541</v>
      </c>
      <c r="B3847">
        <v>1</v>
      </c>
      <c r="C3847">
        <v>7.5</v>
      </c>
      <c r="D3847">
        <v>11</v>
      </c>
      <c r="E3847">
        <v>81.3</v>
      </c>
      <c r="F3847">
        <v>14</v>
      </c>
      <c r="G3847">
        <v>96.6</v>
      </c>
      <c r="H3847">
        <v>3</v>
      </c>
      <c r="I3847">
        <v>20.149999999999999</v>
      </c>
      <c r="J3847">
        <v>29</v>
      </c>
      <c r="K3847">
        <v>205.54999999999998</v>
      </c>
      <c r="L3847" s="11" t="s">
        <v>11925</v>
      </c>
      <c r="M3847" s="12" t="s">
        <v>6</v>
      </c>
      <c r="N3847" s="12" t="s">
        <v>6</v>
      </c>
      <c r="O3847" s="12">
        <v>705</v>
      </c>
      <c r="P3847" s="12" t="s">
        <v>6</v>
      </c>
      <c r="Q3847" s="12" t="s">
        <v>6</v>
      </c>
      <c r="R3847">
        <v>3846</v>
      </c>
    </row>
    <row r="3848" spans="1:18" ht="15" x14ac:dyDescent="0.45">
      <c r="A3848">
        <v>12196</v>
      </c>
      <c r="B3848">
        <v>3</v>
      </c>
      <c r="C3848">
        <v>46.43</v>
      </c>
      <c r="D3848">
        <v>4</v>
      </c>
      <c r="E3848">
        <v>63.6</v>
      </c>
      <c r="F3848">
        <v>1</v>
      </c>
      <c r="G3848">
        <v>15.9</v>
      </c>
      <c r="H3848">
        <v>5</v>
      </c>
      <c r="I3848">
        <v>79.5</v>
      </c>
      <c r="J3848">
        <v>13</v>
      </c>
      <c r="K3848">
        <v>205.43</v>
      </c>
      <c r="L3848" s="11" t="s">
        <v>11928</v>
      </c>
      <c r="M3848" s="12" t="s">
        <v>6</v>
      </c>
      <c r="N3848" s="12">
        <v>883</v>
      </c>
      <c r="O3848" s="12" t="s">
        <v>6</v>
      </c>
      <c r="P3848" s="12" t="s">
        <v>6</v>
      </c>
      <c r="Q3848" s="12" t="s">
        <v>6</v>
      </c>
      <c r="R3848">
        <v>3847</v>
      </c>
    </row>
    <row r="3849" spans="1:18" ht="15" x14ac:dyDescent="0.45">
      <c r="A3849">
        <v>10690</v>
      </c>
      <c r="B3849">
        <v>16</v>
      </c>
      <c r="C3849">
        <v>19.2</v>
      </c>
      <c r="D3849">
        <v>24</v>
      </c>
      <c r="E3849">
        <v>42.92</v>
      </c>
      <c r="F3849">
        <v>5</v>
      </c>
      <c r="G3849">
        <v>9</v>
      </c>
      <c r="H3849">
        <v>76</v>
      </c>
      <c r="I3849">
        <v>134.28</v>
      </c>
      <c r="J3849">
        <v>121</v>
      </c>
      <c r="K3849">
        <v>205.4</v>
      </c>
      <c r="L3849" s="11" t="s">
        <v>11925</v>
      </c>
      <c r="M3849" s="12" t="s">
        <v>6</v>
      </c>
      <c r="N3849" s="12" t="s">
        <v>6</v>
      </c>
      <c r="O3849" s="12">
        <v>706</v>
      </c>
      <c r="P3849" s="12" t="s">
        <v>6</v>
      </c>
      <c r="Q3849" s="12" t="s">
        <v>6</v>
      </c>
      <c r="R3849">
        <v>3848</v>
      </c>
    </row>
    <row r="3850" spans="1:18" ht="15" x14ac:dyDescent="0.45">
      <c r="A3850">
        <v>28134</v>
      </c>
      <c r="B3850">
        <v>2</v>
      </c>
      <c r="C3850">
        <v>32</v>
      </c>
      <c r="F3850">
        <v>9</v>
      </c>
      <c r="G3850">
        <v>133.5</v>
      </c>
      <c r="H3850">
        <v>2</v>
      </c>
      <c r="I3850">
        <v>39.799999999999997</v>
      </c>
      <c r="J3850">
        <v>13</v>
      </c>
      <c r="K3850">
        <v>205.3</v>
      </c>
      <c r="L3850" s="11" t="s">
        <v>11926</v>
      </c>
      <c r="M3850" s="12" t="s">
        <v>6</v>
      </c>
      <c r="N3850" s="12" t="s">
        <v>6</v>
      </c>
      <c r="O3850" s="12" t="s">
        <v>6</v>
      </c>
      <c r="P3850" s="12">
        <v>1069</v>
      </c>
      <c r="Q3850" s="12" t="s">
        <v>6</v>
      </c>
      <c r="R3850">
        <v>3849</v>
      </c>
    </row>
    <row r="3851" spans="1:18" ht="15" x14ac:dyDescent="0.45">
      <c r="A3851">
        <v>27119</v>
      </c>
      <c r="D3851">
        <v>1</v>
      </c>
      <c r="E3851">
        <v>29.9</v>
      </c>
      <c r="F3851">
        <v>2</v>
      </c>
      <c r="G3851">
        <v>59.8</v>
      </c>
      <c r="H3851">
        <v>4</v>
      </c>
      <c r="I3851">
        <v>115.6</v>
      </c>
      <c r="J3851">
        <v>7</v>
      </c>
      <c r="K3851">
        <v>205.29999999999998</v>
      </c>
      <c r="L3851" s="11" t="s">
        <v>11925</v>
      </c>
      <c r="M3851" s="12" t="s">
        <v>6</v>
      </c>
      <c r="N3851" s="12" t="s">
        <v>6</v>
      </c>
      <c r="O3851" s="12">
        <v>707</v>
      </c>
      <c r="P3851" s="12" t="s">
        <v>6</v>
      </c>
      <c r="Q3851" s="12" t="s">
        <v>6</v>
      </c>
      <c r="R3851">
        <v>3850</v>
      </c>
    </row>
    <row r="3852" spans="1:18" ht="15" x14ac:dyDescent="0.45">
      <c r="A3852">
        <v>17738</v>
      </c>
      <c r="D3852">
        <v>14</v>
      </c>
      <c r="E3852">
        <v>152.6</v>
      </c>
      <c r="F3852">
        <v>4</v>
      </c>
      <c r="G3852">
        <v>42.73</v>
      </c>
      <c r="H3852">
        <v>1</v>
      </c>
      <c r="I3852">
        <v>9.9</v>
      </c>
      <c r="J3852">
        <v>19</v>
      </c>
      <c r="K3852">
        <v>205.23</v>
      </c>
      <c r="L3852" s="11" t="s">
        <v>11928</v>
      </c>
      <c r="M3852" s="12" t="s">
        <v>6</v>
      </c>
      <c r="N3852" s="12">
        <v>884</v>
      </c>
      <c r="O3852" s="12" t="s">
        <v>6</v>
      </c>
      <c r="P3852" s="12" t="s">
        <v>6</v>
      </c>
      <c r="Q3852" s="12" t="s">
        <v>6</v>
      </c>
      <c r="R3852">
        <v>3851</v>
      </c>
    </row>
    <row r="3853" spans="1:18" ht="15" x14ac:dyDescent="0.45">
      <c r="A3853">
        <v>12625</v>
      </c>
      <c r="F3853">
        <v>2</v>
      </c>
      <c r="G3853">
        <v>55.6</v>
      </c>
      <c r="H3853">
        <v>5</v>
      </c>
      <c r="I3853">
        <v>149.5</v>
      </c>
      <c r="J3853">
        <v>7</v>
      </c>
      <c r="K3853">
        <v>205.1</v>
      </c>
      <c r="L3853" s="11" t="s">
        <v>11927</v>
      </c>
      <c r="M3853" s="12" t="s">
        <v>6</v>
      </c>
      <c r="N3853" s="12" t="s">
        <v>6</v>
      </c>
      <c r="O3853" s="12" t="s">
        <v>6</v>
      </c>
      <c r="P3853" s="12" t="s">
        <v>6</v>
      </c>
      <c r="Q3853" s="12">
        <v>583</v>
      </c>
      <c r="R3853">
        <v>3852</v>
      </c>
    </row>
    <row r="3854" spans="1:18" ht="15" x14ac:dyDescent="0.45">
      <c r="A3854">
        <v>16613</v>
      </c>
      <c r="B3854">
        <v>10</v>
      </c>
      <c r="C3854">
        <v>75</v>
      </c>
      <c r="D3854">
        <v>9</v>
      </c>
      <c r="E3854">
        <v>67.5</v>
      </c>
      <c r="H3854">
        <v>8</v>
      </c>
      <c r="I3854">
        <v>62.4</v>
      </c>
      <c r="J3854">
        <v>27</v>
      </c>
      <c r="K3854">
        <v>204.9</v>
      </c>
      <c r="L3854" s="11" t="s">
        <v>11927</v>
      </c>
      <c r="M3854" s="12" t="s">
        <v>6</v>
      </c>
      <c r="N3854" s="12" t="s">
        <v>6</v>
      </c>
      <c r="O3854" s="12" t="s">
        <v>6</v>
      </c>
      <c r="P3854" s="12" t="s">
        <v>6</v>
      </c>
      <c r="Q3854" s="12">
        <v>584</v>
      </c>
      <c r="R3854">
        <v>3853</v>
      </c>
    </row>
    <row r="3855" spans="1:18" ht="15" x14ac:dyDescent="0.45">
      <c r="A3855">
        <v>31351</v>
      </c>
      <c r="B3855">
        <v>8</v>
      </c>
      <c r="C3855">
        <v>71.2</v>
      </c>
      <c r="D3855">
        <v>4</v>
      </c>
      <c r="E3855">
        <v>35.6</v>
      </c>
      <c r="F3855">
        <v>9</v>
      </c>
      <c r="G3855">
        <v>80.099999999999994</v>
      </c>
      <c r="H3855">
        <v>2</v>
      </c>
      <c r="I3855">
        <v>17.8</v>
      </c>
      <c r="J3855">
        <v>23</v>
      </c>
      <c r="K3855">
        <v>204.70000000000002</v>
      </c>
      <c r="L3855" s="11" t="s">
        <v>11926</v>
      </c>
      <c r="M3855" s="12" t="s">
        <v>6</v>
      </c>
      <c r="N3855" s="12" t="s">
        <v>6</v>
      </c>
      <c r="O3855" s="12" t="s">
        <v>6</v>
      </c>
      <c r="P3855" s="12">
        <v>1070</v>
      </c>
      <c r="Q3855" s="12" t="s">
        <v>6</v>
      </c>
      <c r="R3855">
        <v>3854</v>
      </c>
    </row>
    <row r="3856" spans="1:18" ht="15" x14ac:dyDescent="0.45">
      <c r="A3856">
        <v>14335</v>
      </c>
      <c r="B3856">
        <v>6</v>
      </c>
      <c r="C3856">
        <v>21</v>
      </c>
      <c r="D3856">
        <v>22</v>
      </c>
      <c r="E3856">
        <v>77</v>
      </c>
      <c r="F3856">
        <v>21</v>
      </c>
      <c r="G3856">
        <v>73.5</v>
      </c>
      <c r="H3856">
        <v>10</v>
      </c>
      <c r="I3856">
        <v>33.04</v>
      </c>
      <c r="J3856">
        <v>59</v>
      </c>
      <c r="K3856">
        <v>204.54</v>
      </c>
      <c r="L3856" s="11" t="s">
        <v>11928</v>
      </c>
      <c r="M3856" s="12" t="s">
        <v>6</v>
      </c>
      <c r="N3856" s="12">
        <v>885</v>
      </c>
      <c r="O3856" s="12" t="s">
        <v>6</v>
      </c>
      <c r="P3856" s="12" t="s">
        <v>6</v>
      </c>
      <c r="Q3856" s="12" t="s">
        <v>6</v>
      </c>
      <c r="R3856">
        <v>3855</v>
      </c>
    </row>
    <row r="3857" spans="1:18" ht="15" x14ac:dyDescent="0.45">
      <c r="A3857">
        <v>30121</v>
      </c>
      <c r="B3857">
        <v>2</v>
      </c>
      <c r="C3857">
        <v>81.8</v>
      </c>
      <c r="H3857">
        <v>3</v>
      </c>
      <c r="I3857">
        <v>122.7</v>
      </c>
      <c r="J3857">
        <v>5</v>
      </c>
      <c r="K3857">
        <v>204.5</v>
      </c>
      <c r="L3857" s="11" t="s">
        <v>11925</v>
      </c>
      <c r="M3857" s="12" t="s">
        <v>6</v>
      </c>
      <c r="N3857" s="12" t="s">
        <v>6</v>
      </c>
      <c r="O3857" s="12">
        <v>708</v>
      </c>
      <c r="P3857" s="12" t="s">
        <v>6</v>
      </c>
      <c r="Q3857" s="12" t="s">
        <v>6</v>
      </c>
      <c r="R3857">
        <v>3856</v>
      </c>
    </row>
    <row r="3858" spans="1:18" ht="15" x14ac:dyDescent="0.45">
      <c r="A3858">
        <v>15594</v>
      </c>
      <c r="B3858">
        <v>4</v>
      </c>
      <c r="C3858">
        <v>34.4</v>
      </c>
      <c r="D3858">
        <v>4</v>
      </c>
      <c r="E3858">
        <v>33.020000000000003</v>
      </c>
      <c r="F3858">
        <v>8</v>
      </c>
      <c r="G3858">
        <v>68.8</v>
      </c>
      <c r="H3858">
        <v>8</v>
      </c>
      <c r="I3858">
        <v>68.11</v>
      </c>
      <c r="J3858">
        <v>24</v>
      </c>
      <c r="K3858">
        <v>204.32999999999998</v>
      </c>
      <c r="L3858" s="11" t="s">
        <v>11926</v>
      </c>
      <c r="M3858" s="12" t="s">
        <v>6</v>
      </c>
      <c r="N3858" s="12" t="s">
        <v>6</v>
      </c>
      <c r="O3858" s="12" t="s">
        <v>6</v>
      </c>
      <c r="P3858" s="12">
        <v>1071</v>
      </c>
      <c r="Q3858" s="12" t="s">
        <v>6</v>
      </c>
      <c r="R3858">
        <v>3857</v>
      </c>
    </row>
    <row r="3859" spans="1:18" ht="15" x14ac:dyDescent="0.45">
      <c r="A3859">
        <v>28026</v>
      </c>
      <c r="B3859">
        <v>81</v>
      </c>
      <c r="C3859">
        <v>97.1</v>
      </c>
      <c r="H3859">
        <v>72</v>
      </c>
      <c r="I3859">
        <v>107.04</v>
      </c>
      <c r="J3859">
        <v>153</v>
      </c>
      <c r="K3859">
        <v>204.14</v>
      </c>
      <c r="L3859" s="11" t="s">
        <v>11927</v>
      </c>
      <c r="M3859" s="12" t="s">
        <v>6</v>
      </c>
      <c r="N3859" s="12" t="s">
        <v>6</v>
      </c>
      <c r="O3859" s="12" t="s">
        <v>6</v>
      </c>
      <c r="P3859" s="12" t="s">
        <v>6</v>
      </c>
      <c r="Q3859" s="12">
        <v>585</v>
      </c>
      <c r="R3859">
        <v>3858</v>
      </c>
    </row>
    <row r="3860" spans="1:18" ht="15" x14ac:dyDescent="0.45">
      <c r="A3860">
        <v>14846</v>
      </c>
      <c r="B3860">
        <v>8</v>
      </c>
      <c r="C3860">
        <v>33.26</v>
      </c>
      <c r="D3860">
        <v>12</v>
      </c>
      <c r="E3860">
        <v>50.4</v>
      </c>
      <c r="F3860">
        <v>12</v>
      </c>
      <c r="G3860">
        <v>50.4</v>
      </c>
      <c r="H3860">
        <v>16</v>
      </c>
      <c r="I3860">
        <v>70.05</v>
      </c>
      <c r="J3860">
        <v>48</v>
      </c>
      <c r="K3860">
        <v>204.11</v>
      </c>
      <c r="L3860" s="11" t="s">
        <v>11928</v>
      </c>
      <c r="M3860" s="12" t="s">
        <v>6</v>
      </c>
      <c r="N3860" s="12">
        <v>886</v>
      </c>
      <c r="O3860" s="12" t="s">
        <v>6</v>
      </c>
      <c r="P3860" s="12" t="s">
        <v>6</v>
      </c>
      <c r="Q3860" s="12" t="s">
        <v>6</v>
      </c>
      <c r="R3860">
        <v>3859</v>
      </c>
    </row>
    <row r="3861" spans="1:18" ht="15" x14ac:dyDescent="0.45">
      <c r="A3861">
        <v>10265</v>
      </c>
      <c r="B3861">
        <v>32</v>
      </c>
      <c r="C3861">
        <v>48</v>
      </c>
      <c r="D3861">
        <v>34</v>
      </c>
      <c r="E3861">
        <v>51</v>
      </c>
      <c r="F3861">
        <v>35</v>
      </c>
      <c r="G3861">
        <v>52.5</v>
      </c>
      <c r="H3861">
        <v>35</v>
      </c>
      <c r="I3861">
        <v>52.5</v>
      </c>
      <c r="J3861">
        <v>136</v>
      </c>
      <c r="K3861">
        <v>204</v>
      </c>
      <c r="L3861" s="11" t="s">
        <v>11927</v>
      </c>
      <c r="M3861" s="12" t="s">
        <v>6</v>
      </c>
      <c r="N3861" s="12" t="s">
        <v>6</v>
      </c>
      <c r="O3861" s="12" t="s">
        <v>6</v>
      </c>
      <c r="P3861" s="12" t="s">
        <v>6</v>
      </c>
      <c r="Q3861" s="12">
        <v>586</v>
      </c>
      <c r="R3861">
        <v>3860</v>
      </c>
    </row>
    <row r="3862" spans="1:18" ht="15" x14ac:dyDescent="0.45">
      <c r="A3862">
        <v>12431</v>
      </c>
      <c r="B3862">
        <v>6</v>
      </c>
      <c r="C3862">
        <v>61.2</v>
      </c>
      <c r="D3862">
        <v>6</v>
      </c>
      <c r="E3862">
        <v>61.2</v>
      </c>
      <c r="F3862">
        <v>4</v>
      </c>
      <c r="G3862">
        <v>40.799999999999997</v>
      </c>
      <c r="H3862">
        <v>4</v>
      </c>
      <c r="I3862">
        <v>40.799999999999997</v>
      </c>
      <c r="J3862">
        <v>20</v>
      </c>
      <c r="K3862">
        <v>204</v>
      </c>
      <c r="L3862" s="11" t="s">
        <v>11927</v>
      </c>
      <c r="M3862" s="12" t="s">
        <v>6</v>
      </c>
      <c r="N3862" s="12" t="s">
        <v>6</v>
      </c>
      <c r="O3862" s="12" t="s">
        <v>6</v>
      </c>
      <c r="P3862" s="12" t="s">
        <v>6</v>
      </c>
      <c r="Q3862" s="12">
        <v>587</v>
      </c>
      <c r="R3862">
        <v>3861</v>
      </c>
    </row>
    <row r="3863" spans="1:18" ht="15" x14ac:dyDescent="0.45">
      <c r="A3863">
        <v>13823</v>
      </c>
      <c r="B3863">
        <v>3</v>
      </c>
      <c r="C3863">
        <v>51</v>
      </c>
      <c r="D3863">
        <v>2</v>
      </c>
      <c r="E3863">
        <v>34</v>
      </c>
      <c r="F3863">
        <v>5</v>
      </c>
      <c r="G3863">
        <v>85</v>
      </c>
      <c r="H3863">
        <v>2</v>
      </c>
      <c r="I3863">
        <v>34</v>
      </c>
      <c r="J3863">
        <v>12</v>
      </c>
      <c r="K3863">
        <v>204</v>
      </c>
      <c r="L3863" s="11" t="s">
        <v>11926</v>
      </c>
      <c r="M3863" s="12" t="s">
        <v>6</v>
      </c>
      <c r="N3863" s="12" t="s">
        <v>6</v>
      </c>
      <c r="O3863" s="12" t="s">
        <v>6</v>
      </c>
      <c r="P3863" s="12">
        <v>1072</v>
      </c>
      <c r="Q3863" s="12" t="s">
        <v>6</v>
      </c>
      <c r="R3863">
        <v>3862</v>
      </c>
    </row>
    <row r="3864" spans="1:18" ht="15" x14ac:dyDescent="0.45">
      <c r="A3864">
        <v>15008</v>
      </c>
      <c r="B3864">
        <v>3</v>
      </c>
      <c r="C3864">
        <v>102</v>
      </c>
      <c r="D3864">
        <v>3</v>
      </c>
      <c r="E3864">
        <v>102</v>
      </c>
      <c r="J3864">
        <v>6</v>
      </c>
      <c r="K3864">
        <v>204</v>
      </c>
      <c r="L3864" s="11" t="s">
        <v>11925</v>
      </c>
      <c r="M3864" s="12" t="s">
        <v>6</v>
      </c>
      <c r="N3864" s="12" t="s">
        <v>6</v>
      </c>
      <c r="O3864" s="12">
        <v>709</v>
      </c>
      <c r="P3864" s="12" t="s">
        <v>6</v>
      </c>
      <c r="Q3864" s="12" t="s">
        <v>6</v>
      </c>
      <c r="R3864">
        <v>3863</v>
      </c>
    </row>
    <row r="3865" spans="1:18" ht="15" x14ac:dyDescent="0.45">
      <c r="A3865">
        <v>18422</v>
      </c>
      <c r="B3865">
        <v>12</v>
      </c>
      <c r="C3865">
        <v>102</v>
      </c>
      <c r="D3865">
        <v>4</v>
      </c>
      <c r="E3865">
        <v>34</v>
      </c>
      <c r="H3865">
        <v>8</v>
      </c>
      <c r="I3865">
        <v>68</v>
      </c>
      <c r="J3865">
        <v>24</v>
      </c>
      <c r="K3865">
        <v>204</v>
      </c>
      <c r="L3865" s="11" t="s">
        <v>11926</v>
      </c>
      <c r="M3865" s="12" t="s">
        <v>6</v>
      </c>
      <c r="N3865" s="12" t="s">
        <v>6</v>
      </c>
      <c r="O3865" s="12" t="s">
        <v>6</v>
      </c>
      <c r="P3865" s="12">
        <v>1073</v>
      </c>
      <c r="Q3865" s="12" t="s">
        <v>6</v>
      </c>
      <c r="R3865">
        <v>3864</v>
      </c>
    </row>
    <row r="3866" spans="1:18" ht="15" x14ac:dyDescent="0.45">
      <c r="A3866">
        <v>30159</v>
      </c>
      <c r="H3866">
        <v>2</v>
      </c>
      <c r="I3866">
        <v>204</v>
      </c>
      <c r="J3866">
        <v>2</v>
      </c>
      <c r="K3866">
        <v>204</v>
      </c>
      <c r="L3866" s="11" t="s">
        <v>11925</v>
      </c>
      <c r="M3866" s="12" t="s">
        <v>6</v>
      </c>
      <c r="N3866" s="12" t="s">
        <v>6</v>
      </c>
      <c r="O3866" s="12">
        <v>710</v>
      </c>
      <c r="P3866" s="12" t="s">
        <v>6</v>
      </c>
      <c r="Q3866" s="12" t="s">
        <v>6</v>
      </c>
      <c r="R3866">
        <v>3865</v>
      </c>
    </row>
    <row r="3867" spans="1:18" ht="15" x14ac:dyDescent="0.45">
      <c r="A3867">
        <v>31190</v>
      </c>
      <c r="B3867">
        <v>4</v>
      </c>
      <c r="C3867">
        <v>40.799999999999997</v>
      </c>
      <c r="D3867">
        <v>4</v>
      </c>
      <c r="E3867">
        <v>40.799999999999997</v>
      </c>
      <c r="F3867">
        <v>4</v>
      </c>
      <c r="G3867">
        <v>40.799999999999997</v>
      </c>
      <c r="H3867">
        <v>8</v>
      </c>
      <c r="I3867">
        <v>81.599999999999994</v>
      </c>
      <c r="J3867">
        <v>20</v>
      </c>
      <c r="K3867">
        <v>204</v>
      </c>
      <c r="L3867" s="11" t="s">
        <v>11926</v>
      </c>
      <c r="M3867" s="12" t="s">
        <v>6</v>
      </c>
      <c r="N3867" s="12" t="s">
        <v>6</v>
      </c>
      <c r="O3867" s="12" t="s">
        <v>6</v>
      </c>
      <c r="P3867" s="12">
        <v>1074</v>
      </c>
      <c r="Q3867" s="12" t="s">
        <v>6</v>
      </c>
      <c r="R3867">
        <v>3866</v>
      </c>
    </row>
    <row r="3868" spans="1:18" ht="15" x14ac:dyDescent="0.45">
      <c r="A3868">
        <v>14318</v>
      </c>
      <c r="B3868">
        <v>6</v>
      </c>
      <c r="C3868">
        <v>24</v>
      </c>
      <c r="D3868">
        <v>17</v>
      </c>
      <c r="E3868">
        <v>68</v>
      </c>
      <c r="F3868">
        <v>9</v>
      </c>
      <c r="G3868">
        <v>36</v>
      </c>
      <c r="H3868">
        <v>19</v>
      </c>
      <c r="I3868">
        <v>75.680000000000007</v>
      </c>
      <c r="J3868">
        <v>51</v>
      </c>
      <c r="K3868">
        <v>203.68</v>
      </c>
      <c r="L3868" s="11" t="s">
        <v>11928</v>
      </c>
      <c r="M3868" s="12" t="s">
        <v>6</v>
      </c>
      <c r="N3868" s="12">
        <v>887</v>
      </c>
      <c r="O3868" s="12" t="s">
        <v>6</v>
      </c>
      <c r="P3868" s="12" t="s">
        <v>6</v>
      </c>
      <c r="Q3868" s="12" t="s">
        <v>6</v>
      </c>
      <c r="R3868">
        <v>3867</v>
      </c>
    </row>
    <row r="3869" spans="1:18" ht="15" x14ac:dyDescent="0.45">
      <c r="A3869">
        <v>29520</v>
      </c>
      <c r="B3869">
        <v>4</v>
      </c>
      <c r="C3869">
        <v>90.4</v>
      </c>
      <c r="D3869">
        <v>2</v>
      </c>
      <c r="E3869">
        <v>45.2</v>
      </c>
      <c r="F3869">
        <v>3</v>
      </c>
      <c r="G3869">
        <v>67.8</v>
      </c>
      <c r="J3869">
        <v>9</v>
      </c>
      <c r="K3869">
        <v>203.40000000000003</v>
      </c>
      <c r="L3869" s="11" t="s">
        <v>11926</v>
      </c>
      <c r="M3869" s="12" t="s">
        <v>6</v>
      </c>
      <c r="N3869" s="12" t="s">
        <v>6</v>
      </c>
      <c r="O3869" s="12" t="s">
        <v>6</v>
      </c>
      <c r="P3869" s="12">
        <v>1075</v>
      </c>
      <c r="Q3869" s="12" t="s">
        <v>6</v>
      </c>
      <c r="R3869">
        <v>3868</v>
      </c>
    </row>
    <row r="3870" spans="1:18" ht="15" x14ac:dyDescent="0.45">
      <c r="A3870">
        <v>17454</v>
      </c>
      <c r="B3870">
        <v>1</v>
      </c>
      <c r="C3870">
        <v>33.9</v>
      </c>
      <c r="H3870">
        <v>5</v>
      </c>
      <c r="I3870">
        <v>169.5</v>
      </c>
      <c r="J3870">
        <v>6</v>
      </c>
      <c r="K3870">
        <v>203.4</v>
      </c>
      <c r="L3870" s="11" t="s">
        <v>11926</v>
      </c>
      <c r="M3870" s="12" t="s">
        <v>6</v>
      </c>
      <c r="N3870" s="12" t="s">
        <v>6</v>
      </c>
      <c r="O3870" s="12" t="s">
        <v>6</v>
      </c>
      <c r="P3870" s="12">
        <v>1076</v>
      </c>
      <c r="Q3870" s="12" t="s">
        <v>6</v>
      </c>
      <c r="R3870">
        <v>3869</v>
      </c>
    </row>
    <row r="3871" spans="1:18" ht="15" x14ac:dyDescent="0.45">
      <c r="A3871">
        <v>28640</v>
      </c>
      <c r="F3871">
        <v>9</v>
      </c>
      <c r="G3871">
        <v>130.22999999999999</v>
      </c>
      <c r="H3871">
        <v>5</v>
      </c>
      <c r="I3871">
        <v>73</v>
      </c>
      <c r="J3871">
        <v>14</v>
      </c>
      <c r="K3871">
        <v>203.23</v>
      </c>
      <c r="L3871" s="11" t="s">
        <v>11927</v>
      </c>
      <c r="M3871" s="12" t="s">
        <v>6</v>
      </c>
      <c r="N3871" s="12" t="s">
        <v>6</v>
      </c>
      <c r="O3871" s="12" t="s">
        <v>6</v>
      </c>
      <c r="P3871" s="12" t="s">
        <v>6</v>
      </c>
      <c r="Q3871" s="12">
        <v>588</v>
      </c>
      <c r="R3871">
        <v>3870</v>
      </c>
    </row>
    <row r="3872" spans="1:18" ht="15" x14ac:dyDescent="0.45">
      <c r="A3872">
        <v>30619</v>
      </c>
      <c r="D3872">
        <v>5</v>
      </c>
      <c r="E3872">
        <v>21.5</v>
      </c>
      <c r="F3872">
        <v>19</v>
      </c>
      <c r="G3872">
        <v>78.98</v>
      </c>
      <c r="H3872">
        <v>24</v>
      </c>
      <c r="I3872">
        <v>102.52</v>
      </c>
      <c r="J3872">
        <v>48</v>
      </c>
      <c r="K3872">
        <v>203</v>
      </c>
      <c r="L3872" s="11" t="s">
        <v>11928</v>
      </c>
      <c r="M3872" s="12" t="s">
        <v>6</v>
      </c>
      <c r="N3872" s="12">
        <v>888</v>
      </c>
      <c r="O3872" s="12" t="s">
        <v>6</v>
      </c>
      <c r="P3872" s="12" t="s">
        <v>6</v>
      </c>
      <c r="Q3872" s="12" t="s">
        <v>6</v>
      </c>
      <c r="R3872">
        <v>3871</v>
      </c>
    </row>
    <row r="3873" spans="1:18" ht="15" x14ac:dyDescent="0.45">
      <c r="A3873">
        <v>32381</v>
      </c>
      <c r="H3873">
        <v>14</v>
      </c>
      <c r="I3873">
        <v>203</v>
      </c>
      <c r="J3873">
        <v>14</v>
      </c>
      <c r="K3873">
        <v>203</v>
      </c>
      <c r="L3873" s="11" t="s">
        <v>11926</v>
      </c>
      <c r="M3873" s="12" t="s">
        <v>6</v>
      </c>
      <c r="N3873" s="12" t="s">
        <v>6</v>
      </c>
      <c r="O3873" s="12" t="s">
        <v>6</v>
      </c>
      <c r="P3873" s="12">
        <v>1077</v>
      </c>
      <c r="Q3873" s="12" t="s">
        <v>6</v>
      </c>
      <c r="R3873">
        <v>3872</v>
      </c>
    </row>
    <row r="3874" spans="1:18" ht="15" x14ac:dyDescent="0.45">
      <c r="A3874">
        <v>32041</v>
      </c>
      <c r="F3874">
        <v>9</v>
      </c>
      <c r="G3874">
        <v>125.1</v>
      </c>
      <c r="H3874">
        <v>6</v>
      </c>
      <c r="I3874">
        <v>77.849999999999994</v>
      </c>
      <c r="J3874">
        <v>15</v>
      </c>
      <c r="K3874">
        <v>202.95</v>
      </c>
      <c r="L3874" s="11" t="s">
        <v>11927</v>
      </c>
      <c r="M3874" s="12" t="s">
        <v>6</v>
      </c>
      <c r="N3874" s="12" t="s">
        <v>6</v>
      </c>
      <c r="O3874" s="12" t="s">
        <v>6</v>
      </c>
      <c r="P3874" s="12" t="s">
        <v>6</v>
      </c>
      <c r="Q3874" s="12">
        <v>589</v>
      </c>
      <c r="R3874">
        <v>3873</v>
      </c>
    </row>
    <row r="3875" spans="1:18" ht="15" x14ac:dyDescent="0.45">
      <c r="A3875">
        <v>15400</v>
      </c>
      <c r="B3875">
        <v>7</v>
      </c>
      <c r="C3875">
        <v>40.56</v>
      </c>
      <c r="D3875">
        <v>3</v>
      </c>
      <c r="E3875">
        <v>16.559999999999999</v>
      </c>
      <c r="F3875">
        <v>17</v>
      </c>
      <c r="G3875">
        <v>97.68</v>
      </c>
      <c r="H3875">
        <v>8</v>
      </c>
      <c r="I3875">
        <v>48</v>
      </c>
      <c r="J3875">
        <v>35</v>
      </c>
      <c r="K3875">
        <v>202.8</v>
      </c>
      <c r="L3875" s="11" t="s">
        <v>11926</v>
      </c>
      <c r="M3875" s="12" t="s">
        <v>6</v>
      </c>
      <c r="N3875" s="12" t="s">
        <v>6</v>
      </c>
      <c r="O3875" s="12" t="s">
        <v>6</v>
      </c>
      <c r="P3875" s="12">
        <v>1078</v>
      </c>
      <c r="Q3875" s="12" t="s">
        <v>6</v>
      </c>
      <c r="R3875">
        <v>3874</v>
      </c>
    </row>
    <row r="3876" spans="1:18" ht="15" x14ac:dyDescent="0.45">
      <c r="A3876">
        <v>16593</v>
      </c>
      <c r="B3876">
        <v>5</v>
      </c>
      <c r="C3876">
        <v>83</v>
      </c>
      <c r="D3876">
        <v>3</v>
      </c>
      <c r="E3876">
        <v>49.8</v>
      </c>
      <c r="F3876">
        <v>1</v>
      </c>
      <c r="G3876">
        <v>17.5</v>
      </c>
      <c r="H3876">
        <v>3</v>
      </c>
      <c r="I3876">
        <v>52.5</v>
      </c>
      <c r="J3876">
        <v>12</v>
      </c>
      <c r="K3876">
        <v>202.8</v>
      </c>
      <c r="L3876" s="11" t="s">
        <v>11926</v>
      </c>
      <c r="M3876" s="12" t="s">
        <v>6</v>
      </c>
      <c r="N3876" s="12" t="s">
        <v>6</v>
      </c>
      <c r="O3876" s="12" t="s">
        <v>6</v>
      </c>
      <c r="P3876" s="12">
        <v>1079</v>
      </c>
      <c r="Q3876" s="12" t="s">
        <v>6</v>
      </c>
      <c r="R3876">
        <v>3875</v>
      </c>
    </row>
    <row r="3877" spans="1:18" ht="15" x14ac:dyDescent="0.45">
      <c r="A3877">
        <v>17392</v>
      </c>
      <c r="B3877">
        <v>15</v>
      </c>
      <c r="C3877">
        <v>148.30000000000001</v>
      </c>
      <c r="D3877">
        <v>5</v>
      </c>
      <c r="E3877">
        <v>54.5</v>
      </c>
      <c r="J3877">
        <v>20</v>
      </c>
      <c r="K3877">
        <v>202.8</v>
      </c>
      <c r="L3877" s="11" t="s">
        <v>11926</v>
      </c>
      <c r="M3877" s="12" t="s">
        <v>6</v>
      </c>
      <c r="N3877" s="12" t="s">
        <v>6</v>
      </c>
      <c r="O3877" s="12" t="s">
        <v>6</v>
      </c>
      <c r="P3877" s="12">
        <v>1080</v>
      </c>
      <c r="Q3877" s="12" t="s">
        <v>6</v>
      </c>
      <c r="R3877">
        <v>3876</v>
      </c>
    </row>
    <row r="3878" spans="1:18" ht="15" x14ac:dyDescent="0.45">
      <c r="A3878">
        <v>17328</v>
      </c>
      <c r="B3878">
        <v>7</v>
      </c>
      <c r="C3878">
        <v>59.4</v>
      </c>
      <c r="D3878">
        <v>11</v>
      </c>
      <c r="E3878">
        <v>98.28</v>
      </c>
      <c r="F3878">
        <v>2</v>
      </c>
      <c r="G3878">
        <v>18</v>
      </c>
      <c r="H3878">
        <v>3</v>
      </c>
      <c r="I3878">
        <v>27</v>
      </c>
      <c r="J3878">
        <v>23</v>
      </c>
      <c r="K3878">
        <v>202.68</v>
      </c>
      <c r="L3878" s="11" t="s">
        <v>11926</v>
      </c>
      <c r="M3878" s="12" t="s">
        <v>6</v>
      </c>
      <c r="N3878" s="12" t="s">
        <v>6</v>
      </c>
      <c r="O3878" s="12" t="s">
        <v>6</v>
      </c>
      <c r="P3878" s="12">
        <v>1081</v>
      </c>
      <c r="Q3878" s="12" t="s">
        <v>6</v>
      </c>
      <c r="R3878">
        <v>3877</v>
      </c>
    </row>
    <row r="3879" spans="1:18" ht="15" x14ac:dyDescent="0.45">
      <c r="A3879">
        <v>31616</v>
      </c>
      <c r="D3879">
        <v>4</v>
      </c>
      <c r="E3879">
        <v>73.599999999999994</v>
      </c>
      <c r="F3879">
        <v>3</v>
      </c>
      <c r="G3879">
        <v>55.2</v>
      </c>
      <c r="H3879">
        <v>4</v>
      </c>
      <c r="I3879">
        <v>73.599999999999994</v>
      </c>
      <c r="J3879">
        <v>11</v>
      </c>
      <c r="K3879">
        <v>202.4</v>
      </c>
      <c r="L3879" s="11" t="s">
        <v>11927</v>
      </c>
      <c r="M3879" s="12" t="s">
        <v>6</v>
      </c>
      <c r="N3879" s="12" t="s">
        <v>6</v>
      </c>
      <c r="O3879" s="12" t="s">
        <v>6</v>
      </c>
      <c r="P3879" s="12" t="s">
        <v>6</v>
      </c>
      <c r="Q3879" s="12">
        <v>590</v>
      </c>
      <c r="R3879">
        <v>3878</v>
      </c>
    </row>
    <row r="3880" spans="1:18" ht="15" x14ac:dyDescent="0.45">
      <c r="A3880">
        <v>10765</v>
      </c>
      <c r="B3880">
        <v>3</v>
      </c>
      <c r="C3880">
        <v>55.2</v>
      </c>
      <c r="D3880">
        <v>3</v>
      </c>
      <c r="E3880">
        <v>55.2</v>
      </c>
      <c r="F3880">
        <v>2</v>
      </c>
      <c r="G3880">
        <v>36.799999999999997</v>
      </c>
      <c r="H3880">
        <v>3</v>
      </c>
      <c r="I3880">
        <v>55.2</v>
      </c>
      <c r="J3880">
        <v>11</v>
      </c>
      <c r="K3880">
        <v>202.39999999999998</v>
      </c>
      <c r="L3880" s="11" t="s">
        <v>11926</v>
      </c>
      <c r="M3880" s="12" t="s">
        <v>6</v>
      </c>
      <c r="N3880" s="12" t="s">
        <v>6</v>
      </c>
      <c r="O3880" s="12" t="s">
        <v>6</v>
      </c>
      <c r="P3880" s="12">
        <v>1082</v>
      </c>
      <c r="Q3880" s="12" t="s">
        <v>6</v>
      </c>
      <c r="R3880">
        <v>3879</v>
      </c>
    </row>
    <row r="3881" spans="1:18" ht="15" x14ac:dyDescent="0.45">
      <c r="A3881">
        <v>11669</v>
      </c>
      <c r="D3881">
        <v>6</v>
      </c>
      <c r="E3881">
        <v>47.4</v>
      </c>
      <c r="F3881">
        <v>6</v>
      </c>
      <c r="G3881">
        <v>51.6</v>
      </c>
      <c r="H3881">
        <v>12</v>
      </c>
      <c r="I3881">
        <v>103.2</v>
      </c>
      <c r="J3881">
        <v>24</v>
      </c>
      <c r="K3881">
        <v>202.2</v>
      </c>
      <c r="L3881" s="11" t="s">
        <v>11927</v>
      </c>
      <c r="M3881" s="12" t="s">
        <v>6</v>
      </c>
      <c r="N3881" s="12" t="s">
        <v>6</v>
      </c>
      <c r="O3881" s="12" t="s">
        <v>6</v>
      </c>
      <c r="P3881" s="12" t="s">
        <v>6</v>
      </c>
      <c r="Q3881" s="12">
        <v>591</v>
      </c>
      <c r="R3881">
        <v>3880</v>
      </c>
    </row>
    <row r="3882" spans="1:18" ht="15" x14ac:dyDescent="0.45">
      <c r="A3882">
        <v>28614</v>
      </c>
      <c r="B3882">
        <v>10</v>
      </c>
      <c r="C3882">
        <v>202</v>
      </c>
      <c r="J3882">
        <v>10</v>
      </c>
      <c r="K3882">
        <v>202</v>
      </c>
      <c r="L3882" s="11" t="s">
        <v>11928</v>
      </c>
      <c r="M3882" s="12" t="s">
        <v>6</v>
      </c>
      <c r="N3882" s="12">
        <v>889</v>
      </c>
      <c r="O3882" s="12" t="s">
        <v>6</v>
      </c>
      <c r="P3882" s="12" t="s">
        <v>6</v>
      </c>
      <c r="Q3882" s="12" t="s">
        <v>6</v>
      </c>
      <c r="R3882">
        <v>3881</v>
      </c>
    </row>
    <row r="3883" spans="1:18" ht="15" x14ac:dyDescent="0.45">
      <c r="A3883">
        <v>28084</v>
      </c>
      <c r="B3883">
        <v>6</v>
      </c>
      <c r="C3883">
        <v>85.84</v>
      </c>
      <c r="D3883">
        <v>4</v>
      </c>
      <c r="E3883">
        <v>58</v>
      </c>
      <c r="F3883">
        <v>4</v>
      </c>
      <c r="G3883">
        <v>58</v>
      </c>
      <c r="J3883">
        <v>14</v>
      </c>
      <c r="K3883">
        <v>201.84</v>
      </c>
      <c r="L3883" s="11" t="s">
        <v>11926</v>
      </c>
      <c r="M3883" s="12" t="s">
        <v>6</v>
      </c>
      <c r="N3883" s="12" t="s">
        <v>6</v>
      </c>
      <c r="O3883" s="12" t="s">
        <v>6</v>
      </c>
      <c r="P3883" s="12">
        <v>1083</v>
      </c>
      <c r="Q3883" s="12" t="s">
        <v>6</v>
      </c>
      <c r="R3883">
        <v>3882</v>
      </c>
    </row>
    <row r="3884" spans="1:18" ht="15" x14ac:dyDescent="0.45">
      <c r="A3884">
        <v>17222</v>
      </c>
      <c r="F3884">
        <v>36</v>
      </c>
      <c r="G3884">
        <v>82.8</v>
      </c>
      <c r="H3884">
        <v>48</v>
      </c>
      <c r="I3884">
        <v>119</v>
      </c>
      <c r="J3884">
        <v>84</v>
      </c>
      <c r="K3884">
        <v>201.8</v>
      </c>
      <c r="L3884" s="11" t="s">
        <v>11925</v>
      </c>
      <c r="M3884" s="12" t="s">
        <v>6</v>
      </c>
      <c r="N3884" s="12" t="s">
        <v>6</v>
      </c>
      <c r="O3884" s="12">
        <v>711</v>
      </c>
      <c r="P3884" s="12" t="s">
        <v>6</v>
      </c>
      <c r="Q3884" s="12" t="s">
        <v>6</v>
      </c>
      <c r="R3884">
        <v>3883</v>
      </c>
    </row>
    <row r="3885" spans="1:18" ht="15" x14ac:dyDescent="0.45">
      <c r="A3885">
        <v>14330</v>
      </c>
      <c r="B3885">
        <v>8</v>
      </c>
      <c r="C3885">
        <v>32</v>
      </c>
      <c r="D3885">
        <v>14</v>
      </c>
      <c r="E3885">
        <v>56</v>
      </c>
      <c r="F3885">
        <v>21</v>
      </c>
      <c r="G3885">
        <v>81.760000000000005</v>
      </c>
      <c r="H3885">
        <v>8</v>
      </c>
      <c r="I3885">
        <v>32</v>
      </c>
      <c r="J3885">
        <v>51</v>
      </c>
      <c r="K3885">
        <v>201.76</v>
      </c>
      <c r="L3885" s="11" t="s">
        <v>11928</v>
      </c>
      <c r="M3885" s="12" t="s">
        <v>6</v>
      </c>
      <c r="N3885" s="12">
        <v>890</v>
      </c>
      <c r="O3885" s="12" t="s">
        <v>6</v>
      </c>
      <c r="P3885" s="12" t="s">
        <v>6</v>
      </c>
      <c r="Q3885" s="12" t="s">
        <v>6</v>
      </c>
      <c r="R3885">
        <v>3884</v>
      </c>
    </row>
    <row r="3886" spans="1:18" ht="15" x14ac:dyDescent="0.45">
      <c r="A3886">
        <v>16182</v>
      </c>
      <c r="B3886">
        <v>4</v>
      </c>
      <c r="C3886">
        <v>38.4</v>
      </c>
      <c r="D3886">
        <v>8</v>
      </c>
      <c r="E3886">
        <v>76.8</v>
      </c>
      <c r="F3886">
        <v>3</v>
      </c>
      <c r="G3886">
        <v>28.8</v>
      </c>
      <c r="H3886">
        <v>6</v>
      </c>
      <c r="I3886">
        <v>57.6</v>
      </c>
      <c r="J3886">
        <v>21</v>
      </c>
      <c r="K3886">
        <v>201.6</v>
      </c>
      <c r="L3886" s="11" t="s">
        <v>11926</v>
      </c>
      <c r="M3886" s="12" t="s">
        <v>6</v>
      </c>
      <c r="N3886" s="12" t="s">
        <v>6</v>
      </c>
      <c r="O3886" s="12" t="s">
        <v>6</v>
      </c>
      <c r="P3886" s="12">
        <v>1084</v>
      </c>
      <c r="Q3886" s="12" t="s">
        <v>6</v>
      </c>
      <c r="R3886">
        <v>3885</v>
      </c>
    </row>
    <row r="3887" spans="1:18" ht="15" x14ac:dyDescent="0.45">
      <c r="A3887">
        <v>27336</v>
      </c>
      <c r="B3887">
        <v>2</v>
      </c>
      <c r="C3887">
        <v>25.2</v>
      </c>
      <c r="D3887">
        <v>6</v>
      </c>
      <c r="E3887">
        <v>75.599999999999994</v>
      </c>
      <c r="F3887">
        <v>3</v>
      </c>
      <c r="G3887">
        <v>37.799999999999997</v>
      </c>
      <c r="H3887">
        <v>5</v>
      </c>
      <c r="I3887">
        <v>63</v>
      </c>
      <c r="J3887">
        <v>16</v>
      </c>
      <c r="K3887">
        <v>201.6</v>
      </c>
      <c r="L3887" s="11" t="s">
        <v>11926</v>
      </c>
      <c r="M3887" s="12" t="s">
        <v>6</v>
      </c>
      <c r="N3887" s="12" t="s">
        <v>6</v>
      </c>
      <c r="O3887" s="12" t="s">
        <v>6</v>
      </c>
      <c r="P3887" s="12">
        <v>1085</v>
      </c>
      <c r="Q3887" s="12" t="s">
        <v>6</v>
      </c>
      <c r="R3887">
        <v>3886</v>
      </c>
    </row>
    <row r="3888" spans="1:18" ht="15" x14ac:dyDescent="0.45">
      <c r="A3888">
        <v>30598</v>
      </c>
      <c r="B3888">
        <v>1</v>
      </c>
      <c r="C3888">
        <v>22.4</v>
      </c>
      <c r="D3888">
        <v>4</v>
      </c>
      <c r="E3888">
        <v>89.6</v>
      </c>
      <c r="F3888">
        <v>3</v>
      </c>
      <c r="G3888">
        <v>67.2</v>
      </c>
      <c r="H3888">
        <v>1</v>
      </c>
      <c r="I3888">
        <v>22.4</v>
      </c>
      <c r="J3888">
        <v>9</v>
      </c>
      <c r="K3888">
        <v>201.6</v>
      </c>
      <c r="L3888" s="11" t="s">
        <v>11926</v>
      </c>
      <c r="M3888" s="12" t="s">
        <v>6</v>
      </c>
      <c r="N3888" s="12" t="s">
        <v>6</v>
      </c>
      <c r="O3888" s="12" t="s">
        <v>6</v>
      </c>
      <c r="P3888" s="12">
        <v>1086</v>
      </c>
      <c r="Q3888" s="12" t="s">
        <v>6</v>
      </c>
      <c r="R3888">
        <v>3887</v>
      </c>
    </row>
    <row r="3889" spans="1:18" ht="15" x14ac:dyDescent="0.45">
      <c r="A3889">
        <v>27190</v>
      </c>
      <c r="D3889">
        <v>13</v>
      </c>
      <c r="E3889">
        <v>59.2</v>
      </c>
      <c r="F3889">
        <v>11</v>
      </c>
      <c r="G3889">
        <v>50.6</v>
      </c>
      <c r="H3889">
        <v>20</v>
      </c>
      <c r="I3889">
        <v>91.63</v>
      </c>
      <c r="J3889">
        <v>44</v>
      </c>
      <c r="K3889">
        <v>201.43</v>
      </c>
      <c r="L3889" s="11" t="s">
        <v>11925</v>
      </c>
      <c r="M3889" s="12" t="s">
        <v>6</v>
      </c>
      <c r="N3889" s="12" t="s">
        <v>6</v>
      </c>
      <c r="O3889" s="12">
        <v>712</v>
      </c>
      <c r="P3889" s="12" t="s">
        <v>6</v>
      </c>
      <c r="Q3889" s="12" t="s">
        <v>6</v>
      </c>
      <c r="R3889">
        <v>3888</v>
      </c>
    </row>
    <row r="3890" spans="1:18" ht="15" x14ac:dyDescent="0.45">
      <c r="A3890">
        <v>31371</v>
      </c>
      <c r="B3890">
        <v>9</v>
      </c>
      <c r="C3890">
        <v>67.5</v>
      </c>
      <c r="D3890">
        <v>7</v>
      </c>
      <c r="E3890">
        <v>50.38</v>
      </c>
      <c r="F3890">
        <v>6</v>
      </c>
      <c r="G3890">
        <v>41.44</v>
      </c>
      <c r="H3890">
        <v>6</v>
      </c>
      <c r="I3890">
        <v>42</v>
      </c>
      <c r="J3890">
        <v>28</v>
      </c>
      <c r="K3890">
        <v>201.32</v>
      </c>
      <c r="L3890" s="11" t="s">
        <v>11926</v>
      </c>
      <c r="M3890" s="12" t="s">
        <v>6</v>
      </c>
      <c r="N3890" s="12" t="s">
        <v>6</v>
      </c>
      <c r="O3890" s="12" t="s">
        <v>6</v>
      </c>
      <c r="P3890" s="12">
        <v>1087</v>
      </c>
      <c r="Q3890" s="12" t="s">
        <v>6</v>
      </c>
      <c r="R3890">
        <v>3889</v>
      </c>
    </row>
    <row r="3891" spans="1:18" ht="15" x14ac:dyDescent="0.45">
      <c r="A3891">
        <v>12019</v>
      </c>
      <c r="B3891">
        <v>25</v>
      </c>
      <c r="C3891">
        <v>61.5</v>
      </c>
      <c r="D3891">
        <v>23</v>
      </c>
      <c r="E3891">
        <v>57.5</v>
      </c>
      <c r="F3891">
        <v>14</v>
      </c>
      <c r="G3891">
        <v>35</v>
      </c>
      <c r="H3891">
        <v>19</v>
      </c>
      <c r="I3891">
        <v>47.3</v>
      </c>
      <c r="J3891">
        <v>81</v>
      </c>
      <c r="K3891">
        <v>201.3</v>
      </c>
      <c r="L3891" s="11" t="s">
        <v>11928</v>
      </c>
      <c r="M3891" s="12" t="s">
        <v>6</v>
      </c>
      <c r="N3891" s="12">
        <v>891</v>
      </c>
      <c r="O3891" s="12" t="s">
        <v>6</v>
      </c>
      <c r="P3891" s="12" t="s">
        <v>6</v>
      </c>
      <c r="Q3891" s="12" t="s">
        <v>6</v>
      </c>
      <c r="R3891">
        <v>3890</v>
      </c>
    </row>
    <row r="3892" spans="1:18" ht="15" x14ac:dyDescent="0.45">
      <c r="A3892">
        <v>31959</v>
      </c>
      <c r="D3892">
        <v>24</v>
      </c>
      <c r="E3892">
        <v>23.68</v>
      </c>
      <c r="F3892">
        <v>135</v>
      </c>
      <c r="G3892">
        <v>134.84</v>
      </c>
      <c r="H3892">
        <v>43</v>
      </c>
      <c r="I3892">
        <v>42.76</v>
      </c>
      <c r="J3892">
        <v>202</v>
      </c>
      <c r="K3892">
        <v>201.28</v>
      </c>
      <c r="L3892" s="11" t="s">
        <v>11928</v>
      </c>
      <c r="M3892" s="12" t="s">
        <v>6</v>
      </c>
      <c r="N3892" s="12">
        <v>892</v>
      </c>
      <c r="O3892" s="12" t="s">
        <v>6</v>
      </c>
      <c r="P3892" s="12" t="s">
        <v>6</v>
      </c>
      <c r="Q3892" s="12" t="s">
        <v>6</v>
      </c>
      <c r="R3892">
        <v>3891</v>
      </c>
    </row>
    <row r="3893" spans="1:18" ht="15" x14ac:dyDescent="0.45">
      <c r="A3893">
        <v>31559</v>
      </c>
      <c r="B3893">
        <v>40</v>
      </c>
      <c r="C3893">
        <v>47</v>
      </c>
      <c r="D3893">
        <v>35</v>
      </c>
      <c r="E3893">
        <v>40.799999999999997</v>
      </c>
      <c r="F3893">
        <v>47</v>
      </c>
      <c r="G3893">
        <v>55.7</v>
      </c>
      <c r="H3893">
        <v>49</v>
      </c>
      <c r="I3893">
        <v>57.6</v>
      </c>
      <c r="J3893">
        <v>171</v>
      </c>
      <c r="K3893">
        <v>201.1</v>
      </c>
      <c r="L3893" s="11" t="s">
        <v>11925</v>
      </c>
      <c r="M3893" s="12" t="s">
        <v>6</v>
      </c>
      <c r="N3893" s="12" t="s">
        <v>6</v>
      </c>
      <c r="O3893" s="12">
        <v>713</v>
      </c>
      <c r="P3893" s="12" t="s">
        <v>6</v>
      </c>
      <c r="Q3893" s="12" t="s">
        <v>6</v>
      </c>
      <c r="R3893">
        <v>3892</v>
      </c>
    </row>
    <row r="3894" spans="1:18" ht="15" x14ac:dyDescent="0.45">
      <c r="A3894">
        <v>16910</v>
      </c>
      <c r="F3894">
        <v>1</v>
      </c>
      <c r="G3894">
        <v>67</v>
      </c>
      <c r="H3894">
        <v>2</v>
      </c>
      <c r="I3894">
        <v>134</v>
      </c>
      <c r="J3894">
        <v>3</v>
      </c>
      <c r="K3894">
        <v>201</v>
      </c>
      <c r="L3894" s="11" t="s">
        <v>11926</v>
      </c>
      <c r="M3894" s="12" t="s">
        <v>6</v>
      </c>
      <c r="N3894" s="12" t="s">
        <v>6</v>
      </c>
      <c r="O3894" s="12" t="s">
        <v>6</v>
      </c>
      <c r="P3894" s="12">
        <v>1088</v>
      </c>
      <c r="Q3894" s="12" t="s">
        <v>6</v>
      </c>
      <c r="R3894">
        <v>3893</v>
      </c>
    </row>
    <row r="3895" spans="1:18" ht="15" x14ac:dyDescent="0.45">
      <c r="A3895">
        <v>12358</v>
      </c>
      <c r="B3895">
        <v>9</v>
      </c>
      <c r="C3895">
        <v>47.28</v>
      </c>
      <c r="D3895">
        <v>12</v>
      </c>
      <c r="E3895">
        <v>63.6</v>
      </c>
      <c r="F3895">
        <v>12</v>
      </c>
      <c r="G3895">
        <v>63.6</v>
      </c>
      <c r="H3895">
        <v>5</v>
      </c>
      <c r="I3895">
        <v>26.5</v>
      </c>
      <c r="J3895">
        <v>38</v>
      </c>
      <c r="K3895">
        <v>200.98</v>
      </c>
      <c r="L3895" s="11" t="s">
        <v>11928</v>
      </c>
      <c r="M3895" s="12" t="s">
        <v>6</v>
      </c>
      <c r="N3895" s="12">
        <v>893</v>
      </c>
      <c r="O3895" s="12" t="s">
        <v>6</v>
      </c>
      <c r="P3895" s="12" t="s">
        <v>6</v>
      </c>
      <c r="Q3895" s="12" t="s">
        <v>6</v>
      </c>
      <c r="R3895">
        <v>3894</v>
      </c>
    </row>
    <row r="3896" spans="1:18" ht="15" x14ac:dyDescent="0.45">
      <c r="A3896">
        <v>2031849</v>
      </c>
      <c r="D3896">
        <v>1.2</v>
      </c>
      <c r="E3896">
        <v>66.959999999999994</v>
      </c>
      <c r="H3896">
        <v>2.5299999999999998</v>
      </c>
      <c r="I3896">
        <v>133.99</v>
      </c>
      <c r="J3896">
        <v>3.7299999999999995</v>
      </c>
      <c r="K3896">
        <v>200.95</v>
      </c>
      <c r="L3896" s="11" t="s">
        <v>11924</v>
      </c>
      <c r="M3896" s="12">
        <v>405</v>
      </c>
      <c r="N3896" s="12" t="s">
        <v>6</v>
      </c>
      <c r="O3896" s="12" t="s">
        <v>6</v>
      </c>
      <c r="P3896" s="12" t="s">
        <v>6</v>
      </c>
      <c r="Q3896" s="12" t="s">
        <v>6</v>
      </c>
      <c r="R3896">
        <v>3895</v>
      </c>
    </row>
    <row r="3897" spans="1:18" ht="15" x14ac:dyDescent="0.45">
      <c r="A3897">
        <v>31255</v>
      </c>
      <c r="B3897">
        <v>8</v>
      </c>
      <c r="C3897">
        <v>72</v>
      </c>
      <c r="D3897">
        <v>2</v>
      </c>
      <c r="E3897">
        <v>18.399999999999999</v>
      </c>
      <c r="F3897">
        <v>5</v>
      </c>
      <c r="G3897">
        <v>46</v>
      </c>
      <c r="H3897">
        <v>7</v>
      </c>
      <c r="I3897">
        <v>64.400000000000006</v>
      </c>
      <c r="J3897">
        <v>22</v>
      </c>
      <c r="K3897">
        <v>200.8</v>
      </c>
      <c r="L3897" s="11" t="s">
        <v>11926</v>
      </c>
      <c r="M3897" s="12" t="s">
        <v>6</v>
      </c>
      <c r="N3897" s="12" t="s">
        <v>6</v>
      </c>
      <c r="O3897" s="12" t="s">
        <v>6</v>
      </c>
      <c r="P3897" s="12">
        <v>1089</v>
      </c>
      <c r="Q3897" s="12" t="s">
        <v>6</v>
      </c>
      <c r="R3897">
        <v>3896</v>
      </c>
    </row>
    <row r="3898" spans="1:18" ht="15" x14ac:dyDescent="0.45">
      <c r="A3898">
        <v>10251</v>
      </c>
      <c r="B3898">
        <v>32</v>
      </c>
      <c r="C3898">
        <v>48</v>
      </c>
      <c r="D3898">
        <v>28</v>
      </c>
      <c r="E3898">
        <v>42</v>
      </c>
      <c r="F3898">
        <v>29</v>
      </c>
      <c r="G3898">
        <v>43.38</v>
      </c>
      <c r="H3898">
        <v>45</v>
      </c>
      <c r="I3898">
        <v>67.38</v>
      </c>
      <c r="J3898">
        <v>134</v>
      </c>
      <c r="K3898">
        <v>200.76</v>
      </c>
      <c r="L3898" s="11" t="s">
        <v>11927</v>
      </c>
      <c r="M3898" s="12" t="s">
        <v>6</v>
      </c>
      <c r="N3898" s="12" t="s">
        <v>6</v>
      </c>
      <c r="O3898" s="12" t="s">
        <v>6</v>
      </c>
      <c r="P3898" s="12" t="s">
        <v>6</v>
      </c>
      <c r="Q3898" s="12">
        <v>592</v>
      </c>
      <c r="R3898">
        <v>3897</v>
      </c>
    </row>
    <row r="3899" spans="1:18" ht="15" x14ac:dyDescent="0.45">
      <c r="A3899">
        <v>16647</v>
      </c>
      <c r="F3899">
        <v>1</v>
      </c>
      <c r="G3899">
        <v>66.900000000000006</v>
      </c>
      <c r="H3899">
        <v>2</v>
      </c>
      <c r="I3899">
        <v>133.80000000000001</v>
      </c>
      <c r="J3899">
        <v>3</v>
      </c>
      <c r="K3899">
        <v>200.70000000000002</v>
      </c>
      <c r="L3899" s="11" t="s">
        <v>11925</v>
      </c>
      <c r="M3899" s="12" t="s">
        <v>6</v>
      </c>
      <c r="N3899" s="12" t="s">
        <v>6</v>
      </c>
      <c r="O3899" s="12">
        <v>714</v>
      </c>
      <c r="P3899" s="12" t="s">
        <v>6</v>
      </c>
      <c r="Q3899" s="12" t="s">
        <v>6</v>
      </c>
      <c r="R3899">
        <v>3898</v>
      </c>
    </row>
    <row r="3900" spans="1:18" ht="15" x14ac:dyDescent="0.45">
      <c r="A3900">
        <v>17261</v>
      </c>
      <c r="D3900">
        <v>1</v>
      </c>
      <c r="E3900">
        <v>66.900000000000006</v>
      </c>
      <c r="F3900">
        <v>1</v>
      </c>
      <c r="G3900">
        <v>66.900000000000006</v>
      </c>
      <c r="H3900">
        <v>1</v>
      </c>
      <c r="I3900">
        <v>66.900000000000006</v>
      </c>
      <c r="J3900">
        <v>3</v>
      </c>
      <c r="K3900">
        <v>200.70000000000002</v>
      </c>
      <c r="L3900" s="11" t="s">
        <v>11925</v>
      </c>
      <c r="M3900" s="12" t="s">
        <v>6</v>
      </c>
      <c r="N3900" s="12" t="s">
        <v>6</v>
      </c>
      <c r="O3900" s="12">
        <v>715</v>
      </c>
      <c r="P3900" s="12" t="s">
        <v>6</v>
      </c>
      <c r="Q3900" s="12" t="s">
        <v>6</v>
      </c>
      <c r="R3900">
        <v>3899</v>
      </c>
    </row>
    <row r="3901" spans="1:18" ht="15" x14ac:dyDescent="0.45">
      <c r="A3901">
        <v>18565</v>
      </c>
      <c r="B3901">
        <v>7</v>
      </c>
      <c r="C3901">
        <v>99.18</v>
      </c>
      <c r="D3901">
        <v>2</v>
      </c>
      <c r="E3901">
        <v>29</v>
      </c>
      <c r="F3901">
        <v>1</v>
      </c>
      <c r="G3901">
        <v>14.5</v>
      </c>
      <c r="H3901">
        <v>4</v>
      </c>
      <c r="I3901">
        <v>58</v>
      </c>
      <c r="J3901">
        <v>14</v>
      </c>
      <c r="K3901">
        <v>200.68</v>
      </c>
      <c r="L3901" s="11" t="s">
        <v>11927</v>
      </c>
      <c r="M3901" s="12" t="s">
        <v>6</v>
      </c>
      <c r="N3901" s="12" t="s">
        <v>6</v>
      </c>
      <c r="O3901" s="12" t="s">
        <v>6</v>
      </c>
      <c r="P3901" s="12" t="s">
        <v>6</v>
      </c>
      <c r="Q3901" s="12">
        <v>593</v>
      </c>
      <c r="R3901">
        <v>3900</v>
      </c>
    </row>
    <row r="3902" spans="1:18" ht="15" x14ac:dyDescent="0.45">
      <c r="A3902">
        <v>18042</v>
      </c>
      <c r="B3902">
        <v>10</v>
      </c>
      <c r="C3902">
        <v>80</v>
      </c>
      <c r="D3902">
        <v>5</v>
      </c>
      <c r="E3902">
        <v>40</v>
      </c>
      <c r="F3902">
        <v>5</v>
      </c>
      <c r="G3902">
        <v>40</v>
      </c>
      <c r="H3902">
        <v>5</v>
      </c>
      <c r="I3902">
        <v>40.5</v>
      </c>
      <c r="J3902">
        <v>25</v>
      </c>
      <c r="K3902">
        <v>200.5</v>
      </c>
      <c r="L3902" s="11" t="s">
        <v>11928</v>
      </c>
      <c r="M3902" s="12" t="s">
        <v>6</v>
      </c>
      <c r="N3902" s="12">
        <v>894</v>
      </c>
      <c r="O3902" s="12" t="s">
        <v>6</v>
      </c>
      <c r="P3902" s="12" t="s">
        <v>6</v>
      </c>
      <c r="Q3902" s="12" t="s">
        <v>6</v>
      </c>
      <c r="R3902">
        <v>3901</v>
      </c>
    </row>
    <row r="3903" spans="1:18" ht="15" x14ac:dyDescent="0.45">
      <c r="A3903">
        <v>14954</v>
      </c>
      <c r="B3903">
        <v>6</v>
      </c>
      <c r="C3903">
        <v>39</v>
      </c>
      <c r="D3903">
        <v>12</v>
      </c>
      <c r="E3903">
        <v>78</v>
      </c>
      <c r="F3903">
        <v>6</v>
      </c>
      <c r="G3903">
        <v>39</v>
      </c>
      <c r="H3903">
        <v>7</v>
      </c>
      <c r="I3903">
        <v>44.46</v>
      </c>
      <c r="J3903">
        <v>31</v>
      </c>
      <c r="K3903">
        <v>200.46</v>
      </c>
      <c r="L3903" s="11" t="s">
        <v>11925</v>
      </c>
      <c r="M3903" s="12" t="s">
        <v>6</v>
      </c>
      <c r="N3903" s="12" t="s">
        <v>6</v>
      </c>
      <c r="O3903" s="12">
        <v>716</v>
      </c>
      <c r="P3903" s="12" t="s">
        <v>6</v>
      </c>
      <c r="Q3903" s="12" t="s">
        <v>6</v>
      </c>
      <c r="R3903">
        <v>3902</v>
      </c>
    </row>
    <row r="3904" spans="1:18" ht="15" x14ac:dyDescent="0.45">
      <c r="A3904">
        <v>17937</v>
      </c>
      <c r="B3904">
        <v>2</v>
      </c>
      <c r="C3904">
        <v>36.4</v>
      </c>
      <c r="D3904">
        <v>1</v>
      </c>
      <c r="E3904">
        <v>18.2</v>
      </c>
      <c r="F3904">
        <v>4</v>
      </c>
      <c r="G3904">
        <v>72.8</v>
      </c>
      <c r="H3904">
        <v>4</v>
      </c>
      <c r="I3904">
        <v>72.8</v>
      </c>
      <c r="J3904">
        <v>11</v>
      </c>
      <c r="K3904">
        <v>200.2</v>
      </c>
      <c r="L3904" s="11" t="s">
        <v>11926</v>
      </c>
      <c r="M3904" s="12" t="s">
        <v>6</v>
      </c>
      <c r="N3904" s="12" t="s">
        <v>6</v>
      </c>
      <c r="O3904" s="12" t="s">
        <v>6</v>
      </c>
      <c r="P3904" s="12">
        <v>1090</v>
      </c>
      <c r="Q3904" s="12" t="s">
        <v>6</v>
      </c>
      <c r="R3904">
        <v>3903</v>
      </c>
    </row>
    <row r="3905" spans="1:18" ht="15" x14ac:dyDescent="0.45">
      <c r="A3905">
        <v>17239</v>
      </c>
      <c r="B3905">
        <v>8</v>
      </c>
      <c r="C3905">
        <v>55.2</v>
      </c>
      <c r="D3905">
        <v>7</v>
      </c>
      <c r="E3905">
        <v>48.3</v>
      </c>
      <c r="F3905">
        <v>11</v>
      </c>
      <c r="G3905">
        <v>75.900000000000006</v>
      </c>
      <c r="H3905">
        <v>3</v>
      </c>
      <c r="I3905">
        <v>20.7</v>
      </c>
      <c r="J3905">
        <v>29</v>
      </c>
      <c r="K3905">
        <v>200.1</v>
      </c>
      <c r="L3905" s="11" t="s">
        <v>11926</v>
      </c>
      <c r="M3905" s="12" t="s">
        <v>6</v>
      </c>
      <c r="N3905" s="12" t="s">
        <v>6</v>
      </c>
      <c r="O3905" s="12" t="s">
        <v>6</v>
      </c>
      <c r="P3905" s="12">
        <v>1091</v>
      </c>
      <c r="Q3905" s="12" t="s">
        <v>6</v>
      </c>
      <c r="R3905">
        <v>3904</v>
      </c>
    </row>
    <row r="3906" spans="1:18" ht="15" x14ac:dyDescent="0.45">
      <c r="A3906">
        <v>10126</v>
      </c>
      <c r="B3906">
        <v>4</v>
      </c>
      <c r="C3906">
        <v>80</v>
      </c>
      <c r="D3906">
        <v>5</v>
      </c>
      <c r="E3906">
        <v>100</v>
      </c>
      <c r="F3906">
        <v>1</v>
      </c>
      <c r="G3906">
        <v>20</v>
      </c>
      <c r="J3906">
        <v>10</v>
      </c>
      <c r="K3906">
        <v>200</v>
      </c>
      <c r="L3906" s="11" t="s">
        <v>11925</v>
      </c>
      <c r="M3906" s="12" t="s">
        <v>6</v>
      </c>
      <c r="N3906" s="12" t="s">
        <v>6</v>
      </c>
      <c r="O3906" s="12">
        <v>717</v>
      </c>
      <c r="P3906" s="12" t="s">
        <v>6</v>
      </c>
      <c r="Q3906" s="12" t="s">
        <v>6</v>
      </c>
      <c r="R3906">
        <v>3905</v>
      </c>
    </row>
    <row r="3907" spans="1:18" ht="15" x14ac:dyDescent="0.45">
      <c r="A3907">
        <v>15831</v>
      </c>
      <c r="B3907">
        <v>7</v>
      </c>
      <c r="C3907">
        <v>87.5</v>
      </c>
      <c r="D3907">
        <v>3</v>
      </c>
      <c r="E3907">
        <v>37.5</v>
      </c>
      <c r="F3907">
        <v>6</v>
      </c>
      <c r="G3907">
        <v>75</v>
      </c>
      <c r="J3907">
        <v>16</v>
      </c>
      <c r="K3907">
        <v>200</v>
      </c>
      <c r="L3907" s="11" t="s">
        <v>11926</v>
      </c>
      <c r="M3907" s="12" t="s">
        <v>6</v>
      </c>
      <c r="N3907" s="12" t="s">
        <v>6</v>
      </c>
      <c r="O3907" s="12" t="s">
        <v>6</v>
      </c>
      <c r="P3907" s="12">
        <v>1092</v>
      </c>
      <c r="Q3907" s="12" t="s">
        <v>6</v>
      </c>
      <c r="R3907">
        <v>3906</v>
      </c>
    </row>
    <row r="3908" spans="1:18" ht="15" x14ac:dyDescent="0.45">
      <c r="A3908">
        <v>28713</v>
      </c>
      <c r="B3908">
        <v>22</v>
      </c>
      <c r="C3908">
        <v>80</v>
      </c>
      <c r="H3908">
        <v>30</v>
      </c>
      <c r="I3908">
        <v>120</v>
      </c>
      <c r="J3908">
        <v>52</v>
      </c>
      <c r="K3908">
        <v>200</v>
      </c>
      <c r="L3908" s="11" t="s">
        <v>11923</v>
      </c>
      <c r="M3908" s="12" t="s">
        <v>6</v>
      </c>
      <c r="N3908" s="12" t="s">
        <v>6</v>
      </c>
      <c r="O3908" s="12" t="s">
        <v>6</v>
      </c>
      <c r="P3908" s="12" t="s">
        <v>6</v>
      </c>
      <c r="Q3908" s="12" t="s">
        <v>6</v>
      </c>
      <c r="R3908">
        <v>3907</v>
      </c>
    </row>
    <row r="3909" spans="1:18" ht="15" x14ac:dyDescent="0.45">
      <c r="A3909">
        <v>29948</v>
      </c>
      <c r="D3909">
        <v>1</v>
      </c>
      <c r="E3909">
        <v>200</v>
      </c>
      <c r="J3909">
        <v>1</v>
      </c>
      <c r="K3909">
        <v>200</v>
      </c>
      <c r="L3909" s="11" t="s">
        <v>11923</v>
      </c>
      <c r="M3909" s="12" t="s">
        <v>6</v>
      </c>
      <c r="N3909" s="12" t="s">
        <v>6</v>
      </c>
      <c r="O3909" s="12" t="s">
        <v>6</v>
      </c>
      <c r="P3909" s="12" t="s">
        <v>6</v>
      </c>
      <c r="Q3909" s="12" t="s">
        <v>6</v>
      </c>
      <c r="R3909">
        <v>3908</v>
      </c>
    </row>
    <row r="3910" spans="1:18" ht="15" x14ac:dyDescent="0.45">
      <c r="A3910">
        <v>17930</v>
      </c>
      <c r="B3910">
        <v>9</v>
      </c>
      <c r="C3910">
        <v>199.8</v>
      </c>
      <c r="J3910">
        <v>9</v>
      </c>
      <c r="K3910">
        <v>199.8</v>
      </c>
      <c r="L3910" s="11" t="s">
        <v>11928</v>
      </c>
      <c r="M3910" s="12" t="s">
        <v>6</v>
      </c>
      <c r="N3910" s="12">
        <v>895</v>
      </c>
      <c r="O3910" s="12" t="s">
        <v>6</v>
      </c>
      <c r="P3910" s="12" t="s">
        <v>6</v>
      </c>
      <c r="Q3910" s="12" t="s">
        <v>6</v>
      </c>
      <c r="R3910">
        <v>3909</v>
      </c>
    </row>
    <row r="3911" spans="1:18" ht="15" x14ac:dyDescent="0.45">
      <c r="A3911">
        <v>17758</v>
      </c>
      <c r="B3911">
        <v>44</v>
      </c>
      <c r="C3911">
        <v>88</v>
      </c>
      <c r="D3911">
        <v>38</v>
      </c>
      <c r="E3911">
        <v>75.680000000000007</v>
      </c>
      <c r="H3911">
        <v>18</v>
      </c>
      <c r="I3911">
        <v>36</v>
      </c>
      <c r="J3911">
        <v>100</v>
      </c>
      <c r="K3911">
        <v>199.68</v>
      </c>
      <c r="L3911" s="11" t="s">
        <v>11925</v>
      </c>
      <c r="M3911" s="12" t="s">
        <v>6</v>
      </c>
      <c r="N3911" s="12" t="s">
        <v>6</v>
      </c>
      <c r="O3911" s="12">
        <v>718</v>
      </c>
      <c r="P3911" s="12" t="s">
        <v>6</v>
      </c>
      <c r="Q3911" s="12" t="s">
        <v>6</v>
      </c>
      <c r="R3911">
        <v>3910</v>
      </c>
    </row>
    <row r="3912" spans="1:18" ht="15" x14ac:dyDescent="0.45">
      <c r="A3912">
        <v>30066</v>
      </c>
      <c r="B3912">
        <v>3</v>
      </c>
      <c r="C3912">
        <v>119.7</v>
      </c>
      <c r="H3912">
        <v>2</v>
      </c>
      <c r="I3912">
        <v>79.8</v>
      </c>
      <c r="J3912">
        <v>5</v>
      </c>
      <c r="K3912">
        <v>199.5</v>
      </c>
      <c r="L3912" s="11" t="s">
        <v>11925</v>
      </c>
      <c r="M3912" s="12" t="s">
        <v>6</v>
      </c>
      <c r="N3912" s="12" t="s">
        <v>6</v>
      </c>
      <c r="O3912" s="12">
        <v>719</v>
      </c>
      <c r="P3912" s="12" t="s">
        <v>6</v>
      </c>
      <c r="Q3912" s="12" t="s">
        <v>6</v>
      </c>
      <c r="R3912">
        <v>3911</v>
      </c>
    </row>
    <row r="3913" spans="1:18" ht="15" x14ac:dyDescent="0.45">
      <c r="A3913">
        <v>32083</v>
      </c>
      <c r="F3913">
        <v>2</v>
      </c>
      <c r="G3913">
        <v>79.8</v>
      </c>
      <c r="H3913">
        <v>3</v>
      </c>
      <c r="I3913">
        <v>119.7</v>
      </c>
      <c r="J3913">
        <v>5</v>
      </c>
      <c r="K3913">
        <v>199.5</v>
      </c>
      <c r="L3913" s="11" t="s">
        <v>11926</v>
      </c>
      <c r="M3913" s="12" t="s">
        <v>6</v>
      </c>
      <c r="N3913" s="12" t="s">
        <v>6</v>
      </c>
      <c r="O3913" s="12" t="s">
        <v>6</v>
      </c>
      <c r="P3913" s="12">
        <v>1093</v>
      </c>
      <c r="Q3913" s="12" t="s">
        <v>6</v>
      </c>
      <c r="R3913">
        <v>3912</v>
      </c>
    </row>
    <row r="3914" spans="1:18" ht="15" x14ac:dyDescent="0.45">
      <c r="A3914">
        <v>15887</v>
      </c>
      <c r="D3914">
        <v>12</v>
      </c>
      <c r="E3914">
        <v>199.2</v>
      </c>
      <c r="J3914">
        <v>12</v>
      </c>
      <c r="K3914">
        <v>199.2</v>
      </c>
      <c r="L3914" s="11" t="s">
        <v>11928</v>
      </c>
      <c r="M3914" s="12" t="s">
        <v>6</v>
      </c>
      <c r="N3914" s="12">
        <v>896</v>
      </c>
      <c r="O3914" s="12" t="s">
        <v>6</v>
      </c>
      <c r="P3914" s="12" t="s">
        <v>6</v>
      </c>
      <c r="Q3914" s="12" t="s">
        <v>6</v>
      </c>
      <c r="R3914">
        <v>3913</v>
      </c>
    </row>
    <row r="3915" spans="1:18" ht="15" x14ac:dyDescent="0.45">
      <c r="A3915">
        <v>16489</v>
      </c>
      <c r="B3915">
        <v>6</v>
      </c>
      <c r="C3915">
        <v>149.4</v>
      </c>
      <c r="D3915">
        <v>2</v>
      </c>
      <c r="E3915">
        <v>49.8</v>
      </c>
      <c r="J3915">
        <v>8</v>
      </c>
      <c r="K3915">
        <v>199.2</v>
      </c>
      <c r="L3915" s="11" t="s">
        <v>11925</v>
      </c>
      <c r="M3915" s="12" t="s">
        <v>6</v>
      </c>
      <c r="N3915" s="12" t="s">
        <v>6</v>
      </c>
      <c r="O3915" s="12">
        <v>720</v>
      </c>
      <c r="P3915" s="12" t="s">
        <v>6</v>
      </c>
      <c r="Q3915" s="12" t="s">
        <v>6</v>
      </c>
      <c r="R3915">
        <v>3914</v>
      </c>
    </row>
    <row r="3916" spans="1:18" ht="15" x14ac:dyDescent="0.45">
      <c r="A3916">
        <v>30545</v>
      </c>
      <c r="B3916">
        <v>2</v>
      </c>
      <c r="C3916">
        <v>49.8</v>
      </c>
      <c r="D3916">
        <v>6</v>
      </c>
      <c r="E3916">
        <v>149.4</v>
      </c>
      <c r="J3916">
        <v>8</v>
      </c>
      <c r="K3916">
        <v>199.2</v>
      </c>
      <c r="L3916" s="11" t="s">
        <v>11928</v>
      </c>
      <c r="M3916" s="12" t="s">
        <v>6</v>
      </c>
      <c r="N3916" s="12">
        <v>897</v>
      </c>
      <c r="O3916" s="12" t="s">
        <v>6</v>
      </c>
      <c r="P3916" s="12" t="s">
        <v>6</v>
      </c>
      <c r="Q3916" s="12" t="s">
        <v>6</v>
      </c>
      <c r="R3916">
        <v>3915</v>
      </c>
    </row>
    <row r="3917" spans="1:18" ht="15" x14ac:dyDescent="0.45">
      <c r="A3917">
        <v>16465</v>
      </c>
      <c r="B3917">
        <v>2</v>
      </c>
      <c r="C3917">
        <v>39.799999999999997</v>
      </c>
      <c r="D3917">
        <v>5</v>
      </c>
      <c r="E3917">
        <v>99.5</v>
      </c>
      <c r="F3917">
        <v>1</v>
      </c>
      <c r="G3917">
        <v>19.899999999999999</v>
      </c>
      <c r="H3917">
        <v>2</v>
      </c>
      <c r="I3917">
        <v>39.799999999999997</v>
      </c>
      <c r="J3917">
        <v>10</v>
      </c>
      <c r="K3917">
        <v>199</v>
      </c>
      <c r="L3917" s="11" t="s">
        <v>11925</v>
      </c>
      <c r="M3917" s="12" t="s">
        <v>6</v>
      </c>
      <c r="N3917" s="12" t="s">
        <v>6</v>
      </c>
      <c r="O3917" s="12">
        <v>721</v>
      </c>
      <c r="P3917" s="12" t="s">
        <v>6</v>
      </c>
      <c r="Q3917" s="12" t="s">
        <v>6</v>
      </c>
      <c r="R3917">
        <v>3916</v>
      </c>
    </row>
    <row r="3918" spans="1:18" ht="15" x14ac:dyDescent="0.45">
      <c r="A3918">
        <v>30601</v>
      </c>
      <c r="B3918">
        <v>5</v>
      </c>
      <c r="C3918">
        <v>121.22</v>
      </c>
      <c r="D3918">
        <v>3</v>
      </c>
      <c r="E3918">
        <v>77.7</v>
      </c>
      <c r="J3918">
        <v>8</v>
      </c>
      <c r="K3918">
        <v>198.92000000000002</v>
      </c>
      <c r="L3918" s="11" t="s">
        <v>11927</v>
      </c>
      <c r="M3918" s="12" t="s">
        <v>6</v>
      </c>
      <c r="N3918" s="12" t="s">
        <v>6</v>
      </c>
      <c r="O3918" s="12" t="s">
        <v>6</v>
      </c>
      <c r="P3918" s="12" t="s">
        <v>6</v>
      </c>
      <c r="Q3918" s="12">
        <v>594</v>
      </c>
      <c r="R3918">
        <v>3917</v>
      </c>
    </row>
    <row r="3919" spans="1:18" ht="15" x14ac:dyDescent="0.45">
      <c r="A3919">
        <v>14604</v>
      </c>
      <c r="B3919">
        <v>16</v>
      </c>
      <c r="C3919">
        <v>62.4</v>
      </c>
      <c r="D3919">
        <v>9</v>
      </c>
      <c r="E3919">
        <v>35.1</v>
      </c>
      <c r="F3919">
        <v>23</v>
      </c>
      <c r="G3919">
        <v>89.7</v>
      </c>
      <c r="H3919">
        <v>3</v>
      </c>
      <c r="I3919">
        <v>11.7</v>
      </c>
      <c r="J3919">
        <v>51</v>
      </c>
      <c r="K3919">
        <v>198.89999999999998</v>
      </c>
      <c r="L3919" s="11" t="s">
        <v>11926</v>
      </c>
      <c r="M3919" s="12" t="s">
        <v>6</v>
      </c>
      <c r="N3919" s="12" t="s">
        <v>6</v>
      </c>
      <c r="O3919" s="12" t="s">
        <v>6</v>
      </c>
      <c r="P3919" s="12">
        <v>1094</v>
      </c>
      <c r="Q3919" s="12" t="s">
        <v>6</v>
      </c>
      <c r="R3919">
        <v>3918</v>
      </c>
    </row>
    <row r="3920" spans="1:18" ht="15" x14ac:dyDescent="0.45">
      <c r="A3920">
        <v>28184</v>
      </c>
      <c r="B3920">
        <v>7</v>
      </c>
      <c r="C3920">
        <v>27.3</v>
      </c>
      <c r="D3920">
        <v>15</v>
      </c>
      <c r="E3920">
        <v>58.5</v>
      </c>
      <c r="F3920">
        <v>12</v>
      </c>
      <c r="G3920">
        <v>46.8</v>
      </c>
      <c r="H3920">
        <v>17</v>
      </c>
      <c r="I3920">
        <v>66.3</v>
      </c>
      <c r="J3920">
        <v>51</v>
      </c>
      <c r="K3920">
        <v>198.89999999999998</v>
      </c>
      <c r="L3920" s="11" t="s">
        <v>11926</v>
      </c>
      <c r="M3920" s="12" t="s">
        <v>6</v>
      </c>
      <c r="N3920" s="12" t="s">
        <v>6</v>
      </c>
      <c r="O3920" s="12" t="s">
        <v>6</v>
      </c>
      <c r="P3920" s="12">
        <v>1095</v>
      </c>
      <c r="Q3920" s="12" t="s">
        <v>6</v>
      </c>
      <c r="R3920">
        <v>3919</v>
      </c>
    </row>
    <row r="3921" spans="1:18" ht="15" x14ac:dyDescent="0.45">
      <c r="A3921">
        <v>32077</v>
      </c>
      <c r="F3921">
        <v>126</v>
      </c>
      <c r="G3921">
        <v>125.6</v>
      </c>
      <c r="H3921">
        <v>73</v>
      </c>
      <c r="I3921">
        <v>73</v>
      </c>
      <c r="J3921">
        <v>199</v>
      </c>
      <c r="K3921">
        <v>198.6</v>
      </c>
      <c r="L3921" s="11" t="s">
        <v>11928</v>
      </c>
      <c r="M3921" s="12" t="s">
        <v>6</v>
      </c>
      <c r="N3921" s="12">
        <v>898</v>
      </c>
      <c r="O3921" s="12" t="s">
        <v>6</v>
      </c>
      <c r="P3921" s="12" t="s">
        <v>6</v>
      </c>
      <c r="Q3921" s="12" t="s">
        <v>6</v>
      </c>
      <c r="R3921">
        <v>3920</v>
      </c>
    </row>
    <row r="3922" spans="1:18" ht="15" x14ac:dyDescent="0.45">
      <c r="A3922">
        <v>17334</v>
      </c>
      <c r="D3922">
        <v>8</v>
      </c>
      <c r="E3922">
        <v>198.4</v>
      </c>
      <c r="J3922">
        <v>8</v>
      </c>
      <c r="K3922">
        <v>198.4</v>
      </c>
      <c r="L3922" s="11" t="s">
        <v>11926</v>
      </c>
      <c r="M3922" s="12" t="s">
        <v>6</v>
      </c>
      <c r="N3922" s="12" t="s">
        <v>6</v>
      </c>
      <c r="O3922" s="12" t="s">
        <v>6</v>
      </c>
      <c r="P3922" s="12">
        <v>1096</v>
      </c>
      <c r="Q3922" s="12" t="s">
        <v>6</v>
      </c>
      <c r="R3922">
        <v>3921</v>
      </c>
    </row>
    <row r="3923" spans="1:18" ht="15" x14ac:dyDescent="0.45">
      <c r="A3923">
        <v>17510</v>
      </c>
      <c r="B3923">
        <v>4</v>
      </c>
      <c r="C3923">
        <v>80</v>
      </c>
      <c r="D3923">
        <v>4</v>
      </c>
      <c r="E3923">
        <v>78.400000000000006</v>
      </c>
      <c r="F3923">
        <v>2</v>
      </c>
      <c r="G3923">
        <v>40</v>
      </c>
      <c r="J3923">
        <v>10</v>
      </c>
      <c r="K3923">
        <v>198.4</v>
      </c>
      <c r="L3923" s="11" t="s">
        <v>11926</v>
      </c>
      <c r="M3923" s="12" t="s">
        <v>6</v>
      </c>
      <c r="N3923" s="12" t="s">
        <v>6</v>
      </c>
      <c r="O3923" s="12" t="s">
        <v>6</v>
      </c>
      <c r="P3923" s="12">
        <v>1097</v>
      </c>
      <c r="Q3923" s="12" t="s">
        <v>6</v>
      </c>
      <c r="R3923">
        <v>3922</v>
      </c>
    </row>
    <row r="3924" spans="1:18" ht="15" x14ac:dyDescent="0.45">
      <c r="A3924">
        <v>12301</v>
      </c>
      <c r="B3924">
        <v>34</v>
      </c>
      <c r="C3924">
        <v>95.2</v>
      </c>
      <c r="D3924">
        <v>37</v>
      </c>
      <c r="E3924">
        <v>103.16</v>
      </c>
      <c r="J3924">
        <v>71</v>
      </c>
      <c r="K3924">
        <v>198.36</v>
      </c>
      <c r="L3924" s="11" t="s">
        <v>11927</v>
      </c>
      <c r="M3924" s="12" t="s">
        <v>6</v>
      </c>
      <c r="N3924" s="12" t="s">
        <v>6</v>
      </c>
      <c r="O3924" s="12" t="s">
        <v>6</v>
      </c>
      <c r="P3924" s="12" t="s">
        <v>6</v>
      </c>
      <c r="Q3924" s="12">
        <v>595</v>
      </c>
      <c r="R3924">
        <v>3923</v>
      </c>
    </row>
    <row r="3925" spans="1:18" ht="15" x14ac:dyDescent="0.45">
      <c r="A3925">
        <v>27143</v>
      </c>
      <c r="B3925">
        <v>7</v>
      </c>
      <c r="C3925">
        <v>69.3</v>
      </c>
      <c r="D3925">
        <v>3</v>
      </c>
      <c r="E3925">
        <v>29.7</v>
      </c>
      <c r="F3925">
        <v>6</v>
      </c>
      <c r="G3925">
        <v>59.4</v>
      </c>
      <c r="H3925">
        <v>4</v>
      </c>
      <c r="I3925">
        <v>39.6</v>
      </c>
      <c r="J3925">
        <v>20</v>
      </c>
      <c r="K3925">
        <v>198</v>
      </c>
      <c r="L3925" s="11" t="s">
        <v>11928</v>
      </c>
      <c r="M3925" s="12" t="s">
        <v>6</v>
      </c>
      <c r="N3925" s="12">
        <v>899</v>
      </c>
      <c r="O3925" s="12" t="s">
        <v>6</v>
      </c>
      <c r="P3925" s="12" t="s">
        <v>6</v>
      </c>
      <c r="Q3925" s="12" t="s">
        <v>6</v>
      </c>
      <c r="R3925">
        <v>3924</v>
      </c>
    </row>
    <row r="3926" spans="1:18" ht="15" x14ac:dyDescent="0.45">
      <c r="A3926">
        <v>31330</v>
      </c>
      <c r="B3926">
        <v>20</v>
      </c>
      <c r="C3926">
        <v>198</v>
      </c>
      <c r="J3926">
        <v>20</v>
      </c>
      <c r="K3926">
        <v>198</v>
      </c>
      <c r="L3926" s="11" t="s">
        <v>11926</v>
      </c>
      <c r="M3926" s="12" t="s">
        <v>6</v>
      </c>
      <c r="N3926" s="12" t="s">
        <v>6</v>
      </c>
      <c r="O3926" s="12" t="s">
        <v>6</v>
      </c>
      <c r="P3926" s="12">
        <v>1098</v>
      </c>
      <c r="Q3926" s="12" t="s">
        <v>6</v>
      </c>
      <c r="R3926">
        <v>3925</v>
      </c>
    </row>
    <row r="3927" spans="1:18" ht="15" x14ac:dyDescent="0.45">
      <c r="A3927">
        <v>14980</v>
      </c>
      <c r="D3927">
        <v>1</v>
      </c>
      <c r="E3927">
        <v>98.9</v>
      </c>
      <c r="F3927">
        <v>1</v>
      </c>
      <c r="G3927">
        <v>98.9</v>
      </c>
      <c r="J3927">
        <v>2</v>
      </c>
      <c r="K3927">
        <v>197.8</v>
      </c>
      <c r="L3927" s="11" t="s">
        <v>11925</v>
      </c>
      <c r="M3927" s="12" t="s">
        <v>6</v>
      </c>
      <c r="N3927" s="12" t="s">
        <v>6</v>
      </c>
      <c r="O3927" s="12">
        <v>722</v>
      </c>
      <c r="P3927" s="12" t="s">
        <v>6</v>
      </c>
      <c r="Q3927" s="12" t="s">
        <v>6</v>
      </c>
      <c r="R3927">
        <v>3926</v>
      </c>
    </row>
    <row r="3928" spans="1:18" ht="15" x14ac:dyDescent="0.45">
      <c r="A3928">
        <v>29201</v>
      </c>
      <c r="B3928">
        <v>186</v>
      </c>
      <c r="C3928">
        <v>92.84</v>
      </c>
      <c r="D3928">
        <v>63</v>
      </c>
      <c r="E3928">
        <v>31.22</v>
      </c>
      <c r="F3928">
        <v>117</v>
      </c>
      <c r="G3928">
        <v>58.18</v>
      </c>
      <c r="H3928">
        <v>31</v>
      </c>
      <c r="I3928">
        <v>15.5</v>
      </c>
      <c r="J3928">
        <v>397</v>
      </c>
      <c r="K3928">
        <v>197.74</v>
      </c>
      <c r="L3928" s="11" t="s">
        <v>11928</v>
      </c>
      <c r="M3928" s="12" t="s">
        <v>6</v>
      </c>
      <c r="N3928" s="12">
        <v>900</v>
      </c>
      <c r="O3928" s="12" t="s">
        <v>6</v>
      </c>
      <c r="P3928" s="12" t="s">
        <v>6</v>
      </c>
      <c r="Q3928" s="12" t="s">
        <v>6</v>
      </c>
      <c r="R3928">
        <v>3927</v>
      </c>
    </row>
    <row r="3929" spans="1:18" ht="15" x14ac:dyDescent="0.45">
      <c r="A3929">
        <v>2027360</v>
      </c>
      <c r="B3929">
        <v>17.21</v>
      </c>
      <c r="C3929">
        <v>77.400000000000006</v>
      </c>
      <c r="D3929">
        <v>3.51</v>
      </c>
      <c r="E3929">
        <v>15.74</v>
      </c>
      <c r="F3929">
        <v>7.66</v>
      </c>
      <c r="G3929">
        <v>51.93</v>
      </c>
      <c r="H3929">
        <v>5.94</v>
      </c>
      <c r="I3929">
        <v>52.6</v>
      </c>
      <c r="J3929">
        <v>34.32</v>
      </c>
      <c r="K3929">
        <v>197.67</v>
      </c>
      <c r="L3929" s="11" t="s">
        <v>11923</v>
      </c>
      <c r="M3929" s="12" t="s">
        <v>6</v>
      </c>
      <c r="N3929" s="12" t="s">
        <v>6</v>
      </c>
      <c r="O3929" s="12" t="s">
        <v>6</v>
      </c>
      <c r="P3929" s="12" t="s">
        <v>6</v>
      </c>
      <c r="Q3929" s="12" t="s">
        <v>6</v>
      </c>
      <c r="R3929">
        <v>3928</v>
      </c>
    </row>
    <row r="3930" spans="1:18" ht="15" x14ac:dyDescent="0.45">
      <c r="A3930">
        <v>28446</v>
      </c>
      <c r="B3930">
        <v>13</v>
      </c>
      <c r="C3930">
        <v>67.599999999999994</v>
      </c>
      <c r="D3930">
        <v>10</v>
      </c>
      <c r="E3930">
        <v>52</v>
      </c>
      <c r="H3930">
        <v>16</v>
      </c>
      <c r="I3930">
        <v>78.010000000000005</v>
      </c>
      <c r="J3930">
        <v>39</v>
      </c>
      <c r="K3930">
        <v>197.61</v>
      </c>
      <c r="L3930" s="11" t="s">
        <v>11926</v>
      </c>
      <c r="M3930" s="12" t="s">
        <v>6</v>
      </c>
      <c r="N3930" s="12" t="s">
        <v>6</v>
      </c>
      <c r="O3930" s="12" t="s">
        <v>6</v>
      </c>
      <c r="P3930" s="12">
        <v>1099</v>
      </c>
      <c r="Q3930" s="12" t="s">
        <v>6</v>
      </c>
      <c r="R3930">
        <v>3929</v>
      </c>
    </row>
    <row r="3931" spans="1:18" ht="15" x14ac:dyDescent="0.45">
      <c r="A3931">
        <v>32148</v>
      </c>
      <c r="F3931">
        <v>5</v>
      </c>
      <c r="G3931">
        <v>97.91</v>
      </c>
      <c r="H3931">
        <v>5</v>
      </c>
      <c r="I3931">
        <v>99.5</v>
      </c>
      <c r="J3931">
        <v>10</v>
      </c>
      <c r="K3931">
        <v>197.41</v>
      </c>
      <c r="L3931" s="11" t="s">
        <v>11926</v>
      </c>
      <c r="M3931" s="12" t="s">
        <v>6</v>
      </c>
      <c r="N3931" s="12" t="s">
        <v>6</v>
      </c>
      <c r="O3931" s="12" t="s">
        <v>6</v>
      </c>
      <c r="P3931" s="12">
        <v>1100</v>
      </c>
      <c r="Q3931" s="12" t="s">
        <v>6</v>
      </c>
      <c r="R3931">
        <v>3930</v>
      </c>
    </row>
    <row r="3932" spans="1:18" ht="15" x14ac:dyDescent="0.45">
      <c r="A3932">
        <v>10909</v>
      </c>
      <c r="B3932">
        <v>2</v>
      </c>
      <c r="C3932">
        <v>65.8</v>
      </c>
      <c r="D3932">
        <v>1</v>
      </c>
      <c r="E3932">
        <v>32.9</v>
      </c>
      <c r="H3932">
        <v>3</v>
      </c>
      <c r="I3932">
        <v>98.7</v>
      </c>
      <c r="J3932">
        <v>6</v>
      </c>
      <c r="K3932">
        <v>197.39999999999998</v>
      </c>
      <c r="L3932" s="11" t="s">
        <v>11925</v>
      </c>
      <c r="M3932" s="12" t="s">
        <v>6</v>
      </c>
      <c r="N3932" s="12" t="s">
        <v>6</v>
      </c>
      <c r="O3932" s="12">
        <v>723</v>
      </c>
      <c r="P3932" s="12" t="s">
        <v>6</v>
      </c>
      <c r="Q3932" s="12" t="s">
        <v>6</v>
      </c>
      <c r="R3932">
        <v>3931</v>
      </c>
    </row>
    <row r="3933" spans="1:18" ht="15" x14ac:dyDescent="0.45">
      <c r="A3933">
        <v>17137</v>
      </c>
      <c r="B3933">
        <v>2</v>
      </c>
      <c r="C3933">
        <v>65.8</v>
      </c>
      <c r="F3933">
        <v>2</v>
      </c>
      <c r="G3933">
        <v>65.8</v>
      </c>
      <c r="H3933">
        <v>2</v>
      </c>
      <c r="I3933">
        <v>65.8</v>
      </c>
      <c r="J3933">
        <v>6</v>
      </c>
      <c r="K3933">
        <v>197.39999999999998</v>
      </c>
      <c r="L3933" s="11" t="s">
        <v>11925</v>
      </c>
      <c r="M3933" s="12" t="s">
        <v>6</v>
      </c>
      <c r="N3933" s="12" t="s">
        <v>6</v>
      </c>
      <c r="O3933" s="12">
        <v>724</v>
      </c>
      <c r="P3933" s="12" t="s">
        <v>6</v>
      </c>
      <c r="Q3933" s="12" t="s">
        <v>6</v>
      </c>
      <c r="R3933">
        <v>3932</v>
      </c>
    </row>
    <row r="3934" spans="1:18" ht="15" x14ac:dyDescent="0.45">
      <c r="A3934">
        <v>17363</v>
      </c>
      <c r="B3934">
        <v>10</v>
      </c>
      <c r="C3934">
        <v>44.64</v>
      </c>
      <c r="D3934">
        <v>4</v>
      </c>
      <c r="E3934">
        <v>18</v>
      </c>
      <c r="F3934">
        <v>22</v>
      </c>
      <c r="G3934">
        <v>99</v>
      </c>
      <c r="H3934">
        <v>8</v>
      </c>
      <c r="I3934">
        <v>35.64</v>
      </c>
      <c r="J3934">
        <v>44</v>
      </c>
      <c r="K3934">
        <v>197.27999999999997</v>
      </c>
      <c r="L3934" s="11" t="s">
        <v>11926</v>
      </c>
      <c r="M3934" s="12" t="s">
        <v>6</v>
      </c>
      <c r="N3934" s="12" t="s">
        <v>6</v>
      </c>
      <c r="O3934" s="12" t="s">
        <v>6</v>
      </c>
      <c r="P3934" s="12">
        <v>1101</v>
      </c>
      <c r="Q3934" s="12" t="s">
        <v>6</v>
      </c>
      <c r="R3934">
        <v>3933</v>
      </c>
    </row>
    <row r="3935" spans="1:18" ht="15" x14ac:dyDescent="0.45">
      <c r="A3935">
        <v>12673</v>
      </c>
      <c r="B3935">
        <v>15</v>
      </c>
      <c r="C3935">
        <v>43.5</v>
      </c>
      <c r="D3935">
        <v>19</v>
      </c>
      <c r="E3935">
        <v>55.1</v>
      </c>
      <c r="F3935">
        <v>14</v>
      </c>
      <c r="G3935">
        <v>40.6</v>
      </c>
      <c r="H3935">
        <v>20</v>
      </c>
      <c r="I3935">
        <v>58</v>
      </c>
      <c r="J3935">
        <v>68</v>
      </c>
      <c r="K3935">
        <v>197.2</v>
      </c>
      <c r="L3935" s="11" t="s">
        <v>11927</v>
      </c>
      <c r="M3935" s="12" t="s">
        <v>6</v>
      </c>
      <c r="N3935" s="12" t="s">
        <v>6</v>
      </c>
      <c r="O3935" s="12" t="s">
        <v>6</v>
      </c>
      <c r="P3935" s="12" t="s">
        <v>6</v>
      </c>
      <c r="Q3935" s="12">
        <v>596</v>
      </c>
      <c r="R3935">
        <v>3934</v>
      </c>
    </row>
    <row r="3936" spans="1:18" ht="15" x14ac:dyDescent="0.45">
      <c r="A3936">
        <v>32064</v>
      </c>
      <c r="F3936">
        <v>11</v>
      </c>
      <c r="G3936">
        <v>63.8</v>
      </c>
      <c r="H3936">
        <v>23</v>
      </c>
      <c r="I3936">
        <v>133.4</v>
      </c>
      <c r="J3936">
        <v>34</v>
      </c>
      <c r="K3936">
        <v>197.2</v>
      </c>
      <c r="L3936" s="11" t="s">
        <v>11925</v>
      </c>
      <c r="M3936" s="12" t="s">
        <v>6</v>
      </c>
      <c r="N3936" s="12" t="s">
        <v>6</v>
      </c>
      <c r="O3936" s="12">
        <v>725</v>
      </c>
      <c r="P3936" s="12" t="s">
        <v>6</v>
      </c>
      <c r="Q3936" s="12" t="s">
        <v>6</v>
      </c>
      <c r="R3936">
        <v>3935</v>
      </c>
    </row>
    <row r="3937" spans="1:18" ht="15" x14ac:dyDescent="0.45">
      <c r="A3937">
        <v>17181</v>
      </c>
      <c r="B3937">
        <v>2</v>
      </c>
      <c r="C3937">
        <v>43.8</v>
      </c>
      <c r="D3937">
        <v>3</v>
      </c>
      <c r="E3937">
        <v>65.7</v>
      </c>
      <c r="F3937">
        <v>2</v>
      </c>
      <c r="G3937">
        <v>43.8</v>
      </c>
      <c r="H3937">
        <v>2</v>
      </c>
      <c r="I3937">
        <v>43.8</v>
      </c>
      <c r="J3937">
        <v>9</v>
      </c>
      <c r="K3937">
        <v>197.10000000000002</v>
      </c>
      <c r="L3937" s="11" t="s">
        <v>11925</v>
      </c>
      <c r="M3937" s="12" t="s">
        <v>6</v>
      </c>
      <c r="N3937" s="12" t="s">
        <v>6</v>
      </c>
      <c r="O3937" s="12">
        <v>726</v>
      </c>
      <c r="P3937" s="12" t="s">
        <v>6</v>
      </c>
      <c r="Q3937" s="12" t="s">
        <v>6</v>
      </c>
      <c r="R3937">
        <v>3936</v>
      </c>
    </row>
    <row r="3938" spans="1:18" ht="15" x14ac:dyDescent="0.45">
      <c r="A3938">
        <v>23682</v>
      </c>
      <c r="B3938">
        <v>20</v>
      </c>
      <c r="C3938">
        <v>110</v>
      </c>
      <c r="D3938">
        <v>4</v>
      </c>
      <c r="E3938">
        <v>22</v>
      </c>
      <c r="F3938">
        <v>2</v>
      </c>
      <c r="G3938">
        <v>11.8</v>
      </c>
      <c r="H3938">
        <v>9</v>
      </c>
      <c r="I3938">
        <v>53.1</v>
      </c>
      <c r="J3938">
        <v>35</v>
      </c>
      <c r="K3938">
        <v>196.9</v>
      </c>
      <c r="L3938" s="11" t="s">
        <v>11926</v>
      </c>
      <c r="M3938" s="12" t="s">
        <v>6</v>
      </c>
      <c r="N3938" s="12" t="s">
        <v>6</v>
      </c>
      <c r="O3938" s="12" t="s">
        <v>6</v>
      </c>
      <c r="P3938" s="12">
        <v>1102</v>
      </c>
      <c r="Q3938" s="12" t="s">
        <v>6</v>
      </c>
      <c r="R3938">
        <v>3937</v>
      </c>
    </row>
    <row r="3939" spans="1:18" ht="15" x14ac:dyDescent="0.45">
      <c r="A3939">
        <v>10674</v>
      </c>
      <c r="B3939">
        <v>21</v>
      </c>
      <c r="C3939">
        <v>141.6</v>
      </c>
      <c r="H3939">
        <v>8</v>
      </c>
      <c r="I3939">
        <v>55.2</v>
      </c>
      <c r="J3939">
        <v>29</v>
      </c>
      <c r="K3939">
        <v>196.8</v>
      </c>
      <c r="L3939" s="11" t="s">
        <v>11925</v>
      </c>
      <c r="M3939" s="12" t="s">
        <v>6</v>
      </c>
      <c r="N3939" s="12" t="s">
        <v>6</v>
      </c>
      <c r="O3939" s="12">
        <v>727</v>
      </c>
      <c r="P3939" s="12" t="s">
        <v>6</v>
      </c>
      <c r="Q3939" s="12" t="s">
        <v>6</v>
      </c>
      <c r="R3939">
        <v>3938</v>
      </c>
    </row>
    <row r="3940" spans="1:18" ht="15" x14ac:dyDescent="0.45">
      <c r="A3940">
        <v>30155</v>
      </c>
      <c r="B3940">
        <v>3</v>
      </c>
      <c r="C3940">
        <v>73.8</v>
      </c>
      <c r="D3940">
        <v>1</v>
      </c>
      <c r="E3940">
        <v>24.6</v>
      </c>
      <c r="F3940">
        <v>4</v>
      </c>
      <c r="G3940">
        <v>98.4</v>
      </c>
      <c r="J3940">
        <v>8</v>
      </c>
      <c r="K3940">
        <v>196.8</v>
      </c>
      <c r="L3940" s="11" t="s">
        <v>11928</v>
      </c>
      <c r="M3940" s="12" t="s">
        <v>6</v>
      </c>
      <c r="N3940" s="12">
        <v>901</v>
      </c>
      <c r="O3940" s="12" t="s">
        <v>6</v>
      </c>
      <c r="P3940" s="12" t="s">
        <v>6</v>
      </c>
      <c r="Q3940" s="12" t="s">
        <v>6</v>
      </c>
      <c r="R3940">
        <v>3939</v>
      </c>
    </row>
    <row r="3941" spans="1:18" ht="15" x14ac:dyDescent="0.45">
      <c r="A3941">
        <v>31628</v>
      </c>
      <c r="D3941">
        <v>2</v>
      </c>
      <c r="E3941">
        <v>34.56</v>
      </c>
      <c r="F3941">
        <v>4</v>
      </c>
      <c r="G3941">
        <v>72</v>
      </c>
      <c r="H3941">
        <v>5</v>
      </c>
      <c r="I3941">
        <v>90</v>
      </c>
      <c r="J3941">
        <v>11</v>
      </c>
      <c r="K3941">
        <v>196.56</v>
      </c>
      <c r="L3941" s="11" t="s">
        <v>11925</v>
      </c>
      <c r="M3941" s="12" t="s">
        <v>6</v>
      </c>
      <c r="N3941" s="12" t="s">
        <v>6</v>
      </c>
      <c r="O3941" s="12">
        <v>728</v>
      </c>
      <c r="P3941" s="12" t="s">
        <v>6</v>
      </c>
      <c r="Q3941" s="12" t="s">
        <v>6</v>
      </c>
      <c r="R3941">
        <v>3940</v>
      </c>
    </row>
    <row r="3942" spans="1:18" ht="15" x14ac:dyDescent="0.45">
      <c r="A3942">
        <v>31947</v>
      </c>
      <c r="D3942">
        <v>1</v>
      </c>
      <c r="E3942">
        <v>33.200000000000003</v>
      </c>
      <c r="F3942">
        <v>4</v>
      </c>
      <c r="G3942">
        <v>132.80000000000001</v>
      </c>
      <c r="H3942">
        <v>1</v>
      </c>
      <c r="I3942">
        <v>30.54</v>
      </c>
      <c r="J3942">
        <v>6</v>
      </c>
      <c r="K3942">
        <v>196.54</v>
      </c>
      <c r="L3942" s="11" t="s">
        <v>11926</v>
      </c>
      <c r="M3942" s="12" t="s">
        <v>6</v>
      </c>
      <c r="N3942" s="12" t="s">
        <v>6</v>
      </c>
      <c r="O3942" s="12" t="s">
        <v>6</v>
      </c>
      <c r="P3942" s="12">
        <v>1103</v>
      </c>
      <c r="Q3942" s="12" t="s">
        <v>6</v>
      </c>
      <c r="R3942">
        <v>3941</v>
      </c>
    </row>
    <row r="3943" spans="1:18" ht="15" x14ac:dyDescent="0.45">
      <c r="A3943">
        <v>18529</v>
      </c>
      <c r="B3943">
        <v>12</v>
      </c>
      <c r="C3943">
        <v>130.80000000000001</v>
      </c>
      <c r="D3943">
        <v>6</v>
      </c>
      <c r="E3943">
        <v>65.400000000000006</v>
      </c>
      <c r="J3943">
        <v>18</v>
      </c>
      <c r="K3943">
        <v>196.20000000000002</v>
      </c>
      <c r="L3943" s="11" t="s">
        <v>11926</v>
      </c>
      <c r="M3943" s="12" t="s">
        <v>6</v>
      </c>
      <c r="N3943" s="12" t="s">
        <v>6</v>
      </c>
      <c r="O3943" s="12" t="s">
        <v>6</v>
      </c>
      <c r="P3943" s="12">
        <v>1104</v>
      </c>
      <c r="Q3943" s="12" t="s">
        <v>6</v>
      </c>
      <c r="R3943">
        <v>3942</v>
      </c>
    </row>
    <row r="3944" spans="1:18" ht="15" x14ac:dyDescent="0.45">
      <c r="A3944">
        <v>27402</v>
      </c>
      <c r="B3944">
        <v>6</v>
      </c>
      <c r="C3944">
        <v>46.8</v>
      </c>
      <c r="D3944">
        <v>4</v>
      </c>
      <c r="E3944">
        <v>33.9</v>
      </c>
      <c r="F3944">
        <v>6</v>
      </c>
      <c r="G3944">
        <v>63</v>
      </c>
      <c r="H3944">
        <v>5</v>
      </c>
      <c r="I3944">
        <v>52.5</v>
      </c>
      <c r="J3944">
        <v>21</v>
      </c>
      <c r="K3944">
        <v>196.2</v>
      </c>
      <c r="L3944" s="11" t="s">
        <v>11927</v>
      </c>
      <c r="M3944" s="12" t="s">
        <v>6</v>
      </c>
      <c r="N3944" s="12" t="s">
        <v>6</v>
      </c>
      <c r="O3944" s="12" t="s">
        <v>6</v>
      </c>
      <c r="P3944" s="12" t="s">
        <v>6</v>
      </c>
      <c r="Q3944" s="12">
        <v>597</v>
      </c>
      <c r="R3944">
        <v>3943</v>
      </c>
    </row>
    <row r="3945" spans="1:18" ht="15" x14ac:dyDescent="0.45">
      <c r="A3945">
        <v>32042</v>
      </c>
      <c r="F3945">
        <v>10</v>
      </c>
      <c r="G3945">
        <v>82</v>
      </c>
      <c r="H3945">
        <v>14</v>
      </c>
      <c r="I3945">
        <v>114.14</v>
      </c>
      <c r="J3945">
        <v>24</v>
      </c>
      <c r="K3945">
        <v>196.14</v>
      </c>
      <c r="L3945" s="11" t="s">
        <v>11927</v>
      </c>
      <c r="M3945" s="12" t="s">
        <v>6</v>
      </c>
      <c r="N3945" s="12" t="s">
        <v>6</v>
      </c>
      <c r="O3945" s="12" t="s">
        <v>6</v>
      </c>
      <c r="P3945" s="12" t="s">
        <v>6</v>
      </c>
      <c r="Q3945" s="12">
        <v>598</v>
      </c>
      <c r="R3945">
        <v>3944</v>
      </c>
    </row>
    <row r="3946" spans="1:18" ht="15" x14ac:dyDescent="0.45">
      <c r="A3946">
        <v>22836</v>
      </c>
      <c r="B3946">
        <v>6</v>
      </c>
      <c r="C3946">
        <v>168</v>
      </c>
      <c r="D3946">
        <v>1</v>
      </c>
      <c r="E3946">
        <v>28</v>
      </c>
      <c r="J3946">
        <v>7</v>
      </c>
      <c r="K3946">
        <v>196</v>
      </c>
      <c r="L3946" s="11" t="s">
        <v>11928</v>
      </c>
      <c r="M3946" s="12" t="s">
        <v>6</v>
      </c>
      <c r="N3946" s="12">
        <v>902</v>
      </c>
      <c r="O3946" s="12" t="s">
        <v>6</v>
      </c>
      <c r="P3946" s="12" t="s">
        <v>6</v>
      </c>
      <c r="Q3946" s="12" t="s">
        <v>6</v>
      </c>
      <c r="R3946">
        <v>3945</v>
      </c>
    </row>
    <row r="3947" spans="1:18" ht="15" x14ac:dyDescent="0.45">
      <c r="A3947">
        <v>23146</v>
      </c>
      <c r="F3947">
        <v>2</v>
      </c>
      <c r="G3947">
        <v>98</v>
      </c>
      <c r="H3947">
        <v>2</v>
      </c>
      <c r="I3947">
        <v>98</v>
      </c>
      <c r="J3947">
        <v>4</v>
      </c>
      <c r="K3947">
        <v>196</v>
      </c>
      <c r="L3947" s="11" t="s">
        <v>11926</v>
      </c>
      <c r="M3947" s="12" t="s">
        <v>6</v>
      </c>
      <c r="N3947" s="12" t="s">
        <v>6</v>
      </c>
      <c r="O3947" s="12" t="s">
        <v>6</v>
      </c>
      <c r="P3947" s="12">
        <v>1105</v>
      </c>
      <c r="Q3947" s="12" t="s">
        <v>6</v>
      </c>
      <c r="R3947">
        <v>3946</v>
      </c>
    </row>
    <row r="3948" spans="1:18" ht="15" x14ac:dyDescent="0.45">
      <c r="A3948">
        <v>29576</v>
      </c>
      <c r="B3948">
        <v>16</v>
      </c>
      <c r="C3948">
        <v>195.82</v>
      </c>
      <c r="J3948">
        <v>16</v>
      </c>
      <c r="K3948">
        <v>195.82</v>
      </c>
      <c r="L3948" s="11" t="s">
        <v>11926</v>
      </c>
      <c r="M3948" s="12" t="s">
        <v>6</v>
      </c>
      <c r="N3948" s="12" t="s">
        <v>6</v>
      </c>
      <c r="O3948" s="12" t="s">
        <v>6</v>
      </c>
      <c r="P3948" s="12">
        <v>1106</v>
      </c>
      <c r="Q3948" s="12" t="s">
        <v>6</v>
      </c>
      <c r="R3948">
        <v>3947</v>
      </c>
    </row>
    <row r="3949" spans="1:18" ht="15" x14ac:dyDescent="0.45">
      <c r="A3949">
        <v>12360</v>
      </c>
      <c r="B3949">
        <v>11</v>
      </c>
      <c r="C3949">
        <v>55.4</v>
      </c>
      <c r="D3949">
        <v>4</v>
      </c>
      <c r="E3949">
        <v>20.8</v>
      </c>
      <c r="F3949">
        <v>13</v>
      </c>
      <c r="G3949">
        <v>67.599999999999994</v>
      </c>
      <c r="H3949">
        <v>10</v>
      </c>
      <c r="I3949">
        <v>52</v>
      </c>
      <c r="J3949">
        <v>38</v>
      </c>
      <c r="K3949">
        <v>195.8</v>
      </c>
      <c r="L3949" s="11" t="s">
        <v>11928</v>
      </c>
      <c r="M3949" s="12" t="s">
        <v>6</v>
      </c>
      <c r="N3949" s="12">
        <v>903</v>
      </c>
      <c r="O3949" s="12" t="s">
        <v>6</v>
      </c>
      <c r="P3949" s="12" t="s">
        <v>6</v>
      </c>
      <c r="Q3949" s="12" t="s">
        <v>6</v>
      </c>
      <c r="R3949">
        <v>3948</v>
      </c>
    </row>
    <row r="3950" spans="1:18" ht="15" x14ac:dyDescent="0.45">
      <c r="A3950">
        <v>28016</v>
      </c>
      <c r="B3950">
        <v>22</v>
      </c>
      <c r="C3950">
        <v>62.19</v>
      </c>
      <c r="D3950">
        <v>5</v>
      </c>
      <c r="E3950">
        <v>14.8</v>
      </c>
      <c r="F3950">
        <v>25</v>
      </c>
      <c r="G3950">
        <v>75</v>
      </c>
      <c r="H3950">
        <v>15</v>
      </c>
      <c r="I3950">
        <v>43.8</v>
      </c>
      <c r="J3950">
        <v>67</v>
      </c>
      <c r="K3950">
        <v>195.79000000000002</v>
      </c>
      <c r="L3950" s="11" t="s">
        <v>11928</v>
      </c>
      <c r="M3950" s="12" t="s">
        <v>6</v>
      </c>
      <c r="N3950" s="12">
        <v>904</v>
      </c>
      <c r="O3950" s="12" t="s">
        <v>6</v>
      </c>
      <c r="P3950" s="12" t="s">
        <v>6</v>
      </c>
      <c r="Q3950" s="12" t="s">
        <v>6</v>
      </c>
      <c r="R3950">
        <v>3949</v>
      </c>
    </row>
    <row r="3951" spans="1:18" ht="15" x14ac:dyDescent="0.45">
      <c r="A3951">
        <v>14866</v>
      </c>
      <c r="B3951">
        <v>14</v>
      </c>
      <c r="C3951">
        <v>68.599999999999994</v>
      </c>
      <c r="D3951">
        <v>17</v>
      </c>
      <c r="E3951">
        <v>83.3</v>
      </c>
      <c r="F3951">
        <v>9</v>
      </c>
      <c r="G3951">
        <v>43.71</v>
      </c>
      <c r="J3951">
        <v>40</v>
      </c>
      <c r="K3951">
        <v>195.60999999999999</v>
      </c>
      <c r="L3951" s="11" t="s">
        <v>11928</v>
      </c>
      <c r="M3951" s="12" t="s">
        <v>6</v>
      </c>
      <c r="N3951" s="12">
        <v>905</v>
      </c>
      <c r="O3951" s="12" t="s">
        <v>6</v>
      </c>
      <c r="P3951" s="12" t="s">
        <v>6</v>
      </c>
      <c r="Q3951" s="12" t="s">
        <v>6</v>
      </c>
      <c r="R3951">
        <v>3950</v>
      </c>
    </row>
    <row r="3952" spans="1:18" ht="15" x14ac:dyDescent="0.45">
      <c r="A3952">
        <v>17176</v>
      </c>
      <c r="B3952">
        <v>3</v>
      </c>
      <c r="C3952">
        <v>48.39</v>
      </c>
      <c r="D3952">
        <v>2</v>
      </c>
      <c r="E3952">
        <v>37.799999999999997</v>
      </c>
      <c r="F3952">
        <v>4</v>
      </c>
      <c r="G3952">
        <v>75.599999999999994</v>
      </c>
      <c r="H3952">
        <v>2</v>
      </c>
      <c r="I3952">
        <v>33.799999999999997</v>
      </c>
      <c r="J3952">
        <v>11</v>
      </c>
      <c r="K3952">
        <v>195.58999999999997</v>
      </c>
      <c r="L3952" s="11" t="s">
        <v>11926</v>
      </c>
      <c r="M3952" s="12" t="s">
        <v>6</v>
      </c>
      <c r="N3952" s="12" t="s">
        <v>6</v>
      </c>
      <c r="O3952" s="12" t="s">
        <v>6</v>
      </c>
      <c r="P3952" s="12">
        <v>1107</v>
      </c>
      <c r="Q3952" s="12" t="s">
        <v>6</v>
      </c>
      <c r="R3952">
        <v>3951</v>
      </c>
    </row>
    <row r="3953" spans="1:18" ht="15" x14ac:dyDescent="0.45">
      <c r="A3953">
        <v>31309</v>
      </c>
      <c r="B3953">
        <v>2</v>
      </c>
      <c r="C3953">
        <v>41</v>
      </c>
      <c r="D3953">
        <v>3</v>
      </c>
      <c r="E3953">
        <v>61.5</v>
      </c>
      <c r="F3953">
        <v>1</v>
      </c>
      <c r="G3953">
        <v>18.600000000000001</v>
      </c>
      <c r="H3953">
        <v>4</v>
      </c>
      <c r="I3953">
        <v>74.400000000000006</v>
      </c>
      <c r="J3953">
        <v>10</v>
      </c>
      <c r="K3953">
        <v>195.5</v>
      </c>
      <c r="L3953" s="11" t="s">
        <v>11926</v>
      </c>
      <c r="M3953" s="12" t="s">
        <v>6</v>
      </c>
      <c r="N3953" s="12" t="s">
        <v>6</v>
      </c>
      <c r="O3953" s="12" t="s">
        <v>6</v>
      </c>
      <c r="P3953" s="12">
        <v>1108</v>
      </c>
      <c r="Q3953" s="12" t="s">
        <v>6</v>
      </c>
      <c r="R3953">
        <v>3952</v>
      </c>
    </row>
    <row r="3954" spans="1:18" ht="15" x14ac:dyDescent="0.45">
      <c r="A3954">
        <v>18064</v>
      </c>
      <c r="B3954">
        <v>28</v>
      </c>
      <c r="C3954">
        <v>39.200000000000003</v>
      </c>
      <c r="D3954">
        <v>32</v>
      </c>
      <c r="E3954">
        <v>44.69</v>
      </c>
      <c r="F3954">
        <v>40</v>
      </c>
      <c r="G3954">
        <v>55.67</v>
      </c>
      <c r="H3954">
        <v>40</v>
      </c>
      <c r="I3954">
        <v>55.89</v>
      </c>
      <c r="J3954">
        <v>140</v>
      </c>
      <c r="K3954">
        <v>195.45</v>
      </c>
      <c r="L3954" s="11" t="s">
        <v>11928</v>
      </c>
      <c r="M3954" s="12" t="s">
        <v>6</v>
      </c>
      <c r="N3954" s="12">
        <v>906</v>
      </c>
      <c r="O3954" s="12" t="s">
        <v>6</v>
      </c>
      <c r="P3954" s="12" t="s">
        <v>6</v>
      </c>
      <c r="Q3954" s="12" t="s">
        <v>6</v>
      </c>
      <c r="R3954">
        <v>3953</v>
      </c>
    </row>
    <row r="3955" spans="1:18" ht="15" x14ac:dyDescent="0.45">
      <c r="A3955">
        <v>16660</v>
      </c>
      <c r="B3955">
        <v>1</v>
      </c>
      <c r="C3955">
        <v>33</v>
      </c>
      <c r="D3955">
        <v>1</v>
      </c>
      <c r="E3955">
        <v>33</v>
      </c>
      <c r="F3955">
        <v>3</v>
      </c>
      <c r="G3955">
        <v>96.36</v>
      </c>
      <c r="H3955">
        <v>1</v>
      </c>
      <c r="I3955">
        <v>33</v>
      </c>
      <c r="J3955">
        <v>6</v>
      </c>
      <c r="K3955">
        <v>195.36</v>
      </c>
      <c r="L3955" s="11" t="s">
        <v>11925</v>
      </c>
      <c r="M3955" s="12" t="s">
        <v>6</v>
      </c>
      <c r="N3955" s="12" t="s">
        <v>6</v>
      </c>
      <c r="O3955" s="12">
        <v>729</v>
      </c>
      <c r="P3955" s="12" t="s">
        <v>6</v>
      </c>
      <c r="Q3955" s="12" t="s">
        <v>6</v>
      </c>
      <c r="R3955">
        <v>3954</v>
      </c>
    </row>
    <row r="3956" spans="1:18" ht="15" x14ac:dyDescent="0.45">
      <c r="A3956">
        <v>31201</v>
      </c>
      <c r="B3956">
        <v>13</v>
      </c>
      <c r="C3956">
        <v>39</v>
      </c>
      <c r="D3956">
        <v>13</v>
      </c>
      <c r="E3956">
        <v>39</v>
      </c>
      <c r="F3956">
        <v>16</v>
      </c>
      <c r="G3956">
        <v>47.52</v>
      </c>
      <c r="H3956">
        <v>24</v>
      </c>
      <c r="I3956">
        <v>69.760000000000005</v>
      </c>
      <c r="J3956">
        <v>66</v>
      </c>
      <c r="K3956">
        <v>195.28000000000003</v>
      </c>
      <c r="L3956" s="11" t="s">
        <v>11928</v>
      </c>
      <c r="M3956" s="12" t="s">
        <v>6</v>
      </c>
      <c r="N3956" s="12">
        <v>907</v>
      </c>
      <c r="O3956" s="12" t="s">
        <v>6</v>
      </c>
      <c r="P3956" s="12" t="s">
        <v>6</v>
      </c>
      <c r="Q3956" s="12" t="s">
        <v>6</v>
      </c>
      <c r="R3956">
        <v>3955</v>
      </c>
    </row>
    <row r="3957" spans="1:18" ht="15" x14ac:dyDescent="0.45">
      <c r="A3957">
        <v>12328</v>
      </c>
      <c r="B3957">
        <v>45</v>
      </c>
      <c r="C3957">
        <v>98.64</v>
      </c>
      <c r="D3957">
        <v>28</v>
      </c>
      <c r="E3957">
        <v>61.42</v>
      </c>
      <c r="F3957">
        <v>16</v>
      </c>
      <c r="G3957">
        <v>35.020000000000003</v>
      </c>
      <c r="J3957">
        <v>89</v>
      </c>
      <c r="K3957">
        <v>195.08</v>
      </c>
      <c r="L3957" s="11" t="s">
        <v>11927</v>
      </c>
      <c r="M3957" s="12" t="s">
        <v>6</v>
      </c>
      <c r="N3957" s="12" t="s">
        <v>6</v>
      </c>
      <c r="O3957" s="12" t="s">
        <v>6</v>
      </c>
      <c r="P3957" s="12" t="s">
        <v>6</v>
      </c>
      <c r="Q3957" s="12">
        <v>599</v>
      </c>
      <c r="R3957">
        <v>3956</v>
      </c>
    </row>
    <row r="3958" spans="1:18" ht="15" x14ac:dyDescent="0.45">
      <c r="A3958">
        <v>10301</v>
      </c>
      <c r="B3958">
        <v>19</v>
      </c>
      <c r="C3958">
        <v>57</v>
      </c>
      <c r="D3958">
        <v>11</v>
      </c>
      <c r="E3958">
        <v>33</v>
      </c>
      <c r="F3958">
        <v>29</v>
      </c>
      <c r="G3958">
        <v>87</v>
      </c>
      <c r="H3958">
        <v>6</v>
      </c>
      <c r="I3958">
        <v>18</v>
      </c>
      <c r="J3958">
        <v>65</v>
      </c>
      <c r="K3958">
        <v>195</v>
      </c>
      <c r="L3958" s="11" t="s">
        <v>11927</v>
      </c>
      <c r="M3958" s="12" t="s">
        <v>6</v>
      </c>
      <c r="N3958" s="12" t="s">
        <v>6</v>
      </c>
      <c r="O3958" s="12" t="s">
        <v>6</v>
      </c>
      <c r="P3958" s="12" t="s">
        <v>6</v>
      </c>
      <c r="Q3958" s="12">
        <v>600</v>
      </c>
      <c r="R3958">
        <v>3957</v>
      </c>
    </row>
    <row r="3959" spans="1:18" ht="15" x14ac:dyDescent="0.45">
      <c r="A3959">
        <v>16648</v>
      </c>
      <c r="F3959">
        <v>2</v>
      </c>
      <c r="G3959">
        <v>65</v>
      </c>
      <c r="H3959">
        <v>4</v>
      </c>
      <c r="I3959">
        <v>130</v>
      </c>
      <c r="J3959">
        <v>6</v>
      </c>
      <c r="K3959">
        <v>195</v>
      </c>
      <c r="L3959" s="11" t="s">
        <v>11925</v>
      </c>
      <c r="M3959" s="12" t="s">
        <v>6</v>
      </c>
      <c r="N3959" s="12" t="s">
        <v>6</v>
      </c>
      <c r="O3959" s="12">
        <v>730</v>
      </c>
      <c r="P3959" s="12" t="s">
        <v>6</v>
      </c>
      <c r="Q3959" s="12" t="s">
        <v>6</v>
      </c>
      <c r="R3959">
        <v>3958</v>
      </c>
    </row>
    <row r="3960" spans="1:18" ht="15" x14ac:dyDescent="0.45">
      <c r="A3960">
        <v>23204</v>
      </c>
      <c r="F3960">
        <v>5</v>
      </c>
      <c r="G3960">
        <v>162.5</v>
      </c>
      <c r="H3960">
        <v>1</v>
      </c>
      <c r="I3960">
        <v>32.5</v>
      </c>
      <c r="J3960">
        <v>6</v>
      </c>
      <c r="K3960">
        <v>195</v>
      </c>
      <c r="L3960" s="11" t="s">
        <v>11925</v>
      </c>
      <c r="M3960" s="12" t="s">
        <v>6</v>
      </c>
      <c r="N3960" s="12" t="s">
        <v>6</v>
      </c>
      <c r="O3960" s="12">
        <v>731</v>
      </c>
      <c r="P3960" s="12" t="s">
        <v>6</v>
      </c>
      <c r="Q3960" s="12" t="s">
        <v>6</v>
      </c>
      <c r="R3960">
        <v>3959</v>
      </c>
    </row>
    <row r="3961" spans="1:18" ht="15" x14ac:dyDescent="0.45">
      <c r="A3961">
        <v>23687</v>
      </c>
      <c r="B3961">
        <v>1</v>
      </c>
      <c r="C3961">
        <v>15</v>
      </c>
      <c r="D3961">
        <v>6</v>
      </c>
      <c r="E3961">
        <v>90</v>
      </c>
      <c r="F3961">
        <v>5</v>
      </c>
      <c r="G3961">
        <v>75</v>
      </c>
      <c r="H3961">
        <v>1</v>
      </c>
      <c r="I3961">
        <v>15</v>
      </c>
      <c r="J3961">
        <v>13</v>
      </c>
      <c r="K3961">
        <v>195</v>
      </c>
      <c r="L3961" s="11" t="s">
        <v>11926</v>
      </c>
      <c r="M3961" s="12" t="s">
        <v>6</v>
      </c>
      <c r="N3961" s="12" t="s">
        <v>6</v>
      </c>
      <c r="O3961" s="12" t="s">
        <v>6</v>
      </c>
      <c r="P3961" s="12">
        <v>1109</v>
      </c>
      <c r="Q3961" s="12" t="s">
        <v>6</v>
      </c>
      <c r="R3961">
        <v>3960</v>
      </c>
    </row>
    <row r="3962" spans="1:18" ht="15" x14ac:dyDescent="0.45">
      <c r="A3962">
        <v>29382</v>
      </c>
      <c r="B3962">
        <v>11</v>
      </c>
      <c r="C3962">
        <v>71.5</v>
      </c>
      <c r="D3962">
        <v>4</v>
      </c>
      <c r="E3962">
        <v>26</v>
      </c>
      <c r="F3962">
        <v>10</v>
      </c>
      <c r="G3962">
        <v>65</v>
      </c>
      <c r="H3962">
        <v>5</v>
      </c>
      <c r="I3962">
        <v>32.5</v>
      </c>
      <c r="J3962">
        <v>30</v>
      </c>
      <c r="K3962">
        <v>195</v>
      </c>
      <c r="L3962" s="11" t="s">
        <v>11926</v>
      </c>
      <c r="M3962" s="12" t="s">
        <v>6</v>
      </c>
      <c r="N3962" s="12" t="s">
        <v>6</v>
      </c>
      <c r="O3962" s="12" t="s">
        <v>6</v>
      </c>
      <c r="P3962" s="12">
        <v>1110</v>
      </c>
      <c r="Q3962" s="12" t="s">
        <v>6</v>
      </c>
      <c r="R3962">
        <v>3961</v>
      </c>
    </row>
    <row r="3963" spans="1:18" ht="15" x14ac:dyDescent="0.45">
      <c r="A3963">
        <v>11140</v>
      </c>
      <c r="B3963">
        <v>10</v>
      </c>
      <c r="C3963">
        <v>101.18</v>
      </c>
      <c r="D3963">
        <v>4</v>
      </c>
      <c r="E3963">
        <v>40.799999999999997</v>
      </c>
      <c r="F3963">
        <v>3</v>
      </c>
      <c r="G3963">
        <v>31.8</v>
      </c>
      <c r="H3963">
        <v>2</v>
      </c>
      <c r="I3963">
        <v>21.2</v>
      </c>
      <c r="J3963">
        <v>19</v>
      </c>
      <c r="K3963">
        <v>194.98000000000002</v>
      </c>
      <c r="L3963" s="11" t="s">
        <v>11927</v>
      </c>
      <c r="M3963" s="12" t="s">
        <v>6</v>
      </c>
      <c r="N3963" s="12" t="s">
        <v>6</v>
      </c>
      <c r="O3963" s="12" t="s">
        <v>6</v>
      </c>
      <c r="P3963" s="12" t="s">
        <v>6</v>
      </c>
      <c r="Q3963" s="12">
        <v>601</v>
      </c>
      <c r="R3963">
        <v>3962</v>
      </c>
    </row>
    <row r="3964" spans="1:18" ht="15" x14ac:dyDescent="0.45">
      <c r="A3964">
        <v>28087</v>
      </c>
      <c r="B3964">
        <v>128</v>
      </c>
      <c r="C3964">
        <v>76.75</v>
      </c>
      <c r="D3964">
        <v>79</v>
      </c>
      <c r="E3964">
        <v>47.35</v>
      </c>
      <c r="F3964">
        <v>71</v>
      </c>
      <c r="G3964">
        <v>42.45</v>
      </c>
      <c r="H3964">
        <v>47</v>
      </c>
      <c r="I3964">
        <v>28.2</v>
      </c>
      <c r="J3964">
        <v>325</v>
      </c>
      <c r="K3964">
        <v>194.75</v>
      </c>
      <c r="L3964" s="11" t="s">
        <v>11926</v>
      </c>
      <c r="M3964" s="12" t="s">
        <v>6</v>
      </c>
      <c r="N3964" s="12" t="s">
        <v>6</v>
      </c>
      <c r="O3964" s="12" t="s">
        <v>6</v>
      </c>
      <c r="P3964" s="12">
        <v>1111</v>
      </c>
      <c r="Q3964" s="12" t="s">
        <v>6</v>
      </c>
      <c r="R3964">
        <v>3963</v>
      </c>
    </row>
    <row r="3965" spans="1:18" ht="15" x14ac:dyDescent="0.45">
      <c r="A3965">
        <v>16509</v>
      </c>
      <c r="B3965">
        <v>2</v>
      </c>
      <c r="C3965">
        <v>129.80000000000001</v>
      </c>
      <c r="D3965">
        <v>1</v>
      </c>
      <c r="E3965">
        <v>64.900000000000006</v>
      </c>
      <c r="J3965">
        <v>3</v>
      </c>
      <c r="K3965">
        <v>194.70000000000002</v>
      </c>
      <c r="L3965" s="11" t="s">
        <v>11925</v>
      </c>
      <c r="M3965" s="12" t="s">
        <v>6</v>
      </c>
      <c r="N3965" s="12" t="s">
        <v>6</v>
      </c>
      <c r="O3965" s="12">
        <v>732</v>
      </c>
      <c r="P3965" s="12" t="s">
        <v>6</v>
      </c>
      <c r="Q3965" s="12" t="s">
        <v>6</v>
      </c>
      <c r="R3965">
        <v>3964</v>
      </c>
    </row>
    <row r="3966" spans="1:18" ht="15" x14ac:dyDescent="0.45">
      <c r="A3966">
        <v>23061</v>
      </c>
      <c r="F3966">
        <v>2</v>
      </c>
      <c r="G3966">
        <v>129.80000000000001</v>
      </c>
      <c r="H3966">
        <v>1</v>
      </c>
      <c r="I3966">
        <v>64.900000000000006</v>
      </c>
      <c r="J3966">
        <v>3</v>
      </c>
      <c r="K3966">
        <v>194.70000000000002</v>
      </c>
      <c r="L3966" s="11" t="s">
        <v>11925</v>
      </c>
      <c r="M3966" s="12" t="s">
        <v>6</v>
      </c>
      <c r="N3966" s="12" t="s">
        <v>6</v>
      </c>
      <c r="O3966" s="12">
        <v>733</v>
      </c>
      <c r="P3966" s="12" t="s">
        <v>6</v>
      </c>
      <c r="Q3966" s="12" t="s">
        <v>6</v>
      </c>
      <c r="R3966">
        <v>3965</v>
      </c>
    </row>
    <row r="3967" spans="1:18" ht="15" x14ac:dyDescent="0.45">
      <c r="A3967">
        <v>17823</v>
      </c>
      <c r="F3967">
        <v>3</v>
      </c>
      <c r="G3967">
        <v>17.7</v>
      </c>
      <c r="H3967">
        <v>30</v>
      </c>
      <c r="I3967">
        <v>177</v>
      </c>
      <c r="J3967">
        <v>33</v>
      </c>
      <c r="K3967">
        <v>194.7</v>
      </c>
      <c r="L3967" s="11" t="s">
        <v>11928</v>
      </c>
      <c r="M3967" s="12" t="s">
        <v>6</v>
      </c>
      <c r="N3967" s="12">
        <v>908</v>
      </c>
      <c r="O3967" s="12" t="s">
        <v>6</v>
      </c>
      <c r="P3967" s="12" t="s">
        <v>6</v>
      </c>
      <c r="Q3967" s="12" t="s">
        <v>6</v>
      </c>
      <c r="R3967">
        <v>3966</v>
      </c>
    </row>
    <row r="3968" spans="1:18" ht="15" x14ac:dyDescent="0.45">
      <c r="A3968">
        <v>22963</v>
      </c>
      <c r="B3968">
        <v>3</v>
      </c>
      <c r="C3968">
        <v>194.7</v>
      </c>
      <c r="J3968">
        <v>3</v>
      </c>
      <c r="K3968">
        <v>194.7</v>
      </c>
      <c r="L3968" s="11" t="s">
        <v>11925</v>
      </c>
      <c r="M3968" s="12" t="s">
        <v>6</v>
      </c>
      <c r="N3968" s="12" t="s">
        <v>6</v>
      </c>
      <c r="O3968" s="12">
        <v>734</v>
      </c>
      <c r="P3968" s="12" t="s">
        <v>6</v>
      </c>
      <c r="Q3968" s="12" t="s">
        <v>6</v>
      </c>
      <c r="R3968">
        <v>3967</v>
      </c>
    </row>
    <row r="3969" spans="1:18" ht="15" x14ac:dyDescent="0.45">
      <c r="A3969">
        <v>32172</v>
      </c>
      <c r="F3969">
        <v>22</v>
      </c>
      <c r="G3969">
        <v>85.8</v>
      </c>
      <c r="H3969">
        <v>28</v>
      </c>
      <c r="I3969">
        <v>108.89</v>
      </c>
      <c r="J3969">
        <v>50</v>
      </c>
      <c r="K3969">
        <v>194.69</v>
      </c>
      <c r="L3969" s="11" t="s">
        <v>11926</v>
      </c>
      <c r="M3969" s="12" t="s">
        <v>6</v>
      </c>
      <c r="N3969" s="12" t="s">
        <v>6</v>
      </c>
      <c r="O3969" s="12" t="s">
        <v>6</v>
      </c>
      <c r="P3969" s="12">
        <v>1112</v>
      </c>
      <c r="Q3969" s="12" t="s">
        <v>6</v>
      </c>
      <c r="R3969">
        <v>3968</v>
      </c>
    </row>
    <row r="3970" spans="1:18" ht="15" x14ac:dyDescent="0.45">
      <c r="A3970">
        <v>15889</v>
      </c>
      <c r="B3970">
        <v>1</v>
      </c>
      <c r="C3970">
        <v>38.9</v>
      </c>
      <c r="D3970">
        <v>2</v>
      </c>
      <c r="E3970">
        <v>77.8</v>
      </c>
      <c r="F3970">
        <v>1</v>
      </c>
      <c r="G3970">
        <v>38.9</v>
      </c>
      <c r="H3970">
        <v>1</v>
      </c>
      <c r="I3970">
        <v>38.9</v>
      </c>
      <c r="J3970">
        <v>5</v>
      </c>
      <c r="K3970">
        <v>194.5</v>
      </c>
      <c r="L3970" s="11" t="s">
        <v>11927</v>
      </c>
      <c r="M3970" s="12" t="s">
        <v>6</v>
      </c>
      <c r="N3970" s="12" t="s">
        <v>6</v>
      </c>
      <c r="O3970" s="12" t="s">
        <v>6</v>
      </c>
      <c r="P3970" s="12" t="s">
        <v>6</v>
      </c>
      <c r="Q3970" s="12">
        <v>602</v>
      </c>
      <c r="R3970">
        <v>3969</v>
      </c>
    </row>
    <row r="3971" spans="1:18" ht="15" x14ac:dyDescent="0.45">
      <c r="A3971">
        <v>28176</v>
      </c>
      <c r="B3971">
        <v>23</v>
      </c>
      <c r="C3971">
        <v>66.7</v>
      </c>
      <c r="D3971">
        <v>5</v>
      </c>
      <c r="E3971">
        <v>14.5</v>
      </c>
      <c r="F3971">
        <v>11</v>
      </c>
      <c r="G3971">
        <v>31.9</v>
      </c>
      <c r="H3971">
        <v>28</v>
      </c>
      <c r="I3971">
        <v>81.2</v>
      </c>
      <c r="J3971">
        <v>67</v>
      </c>
      <c r="K3971">
        <v>194.3</v>
      </c>
      <c r="L3971" s="11" t="s">
        <v>11926</v>
      </c>
      <c r="M3971" s="12" t="s">
        <v>6</v>
      </c>
      <c r="N3971" s="12" t="s">
        <v>6</v>
      </c>
      <c r="O3971" s="12" t="s">
        <v>6</v>
      </c>
      <c r="P3971" s="12">
        <v>1113</v>
      </c>
      <c r="Q3971" s="12" t="s">
        <v>6</v>
      </c>
      <c r="R3971">
        <v>3970</v>
      </c>
    </row>
    <row r="3972" spans="1:18" ht="15" x14ac:dyDescent="0.45">
      <c r="A3972">
        <v>23114</v>
      </c>
      <c r="B3972">
        <v>12</v>
      </c>
      <c r="C3972">
        <v>18</v>
      </c>
      <c r="D3972">
        <v>47</v>
      </c>
      <c r="E3972">
        <v>70.02</v>
      </c>
      <c r="F3972">
        <v>47</v>
      </c>
      <c r="G3972">
        <v>70.260000000000005</v>
      </c>
      <c r="H3972">
        <v>24</v>
      </c>
      <c r="I3972">
        <v>36</v>
      </c>
      <c r="J3972">
        <v>130</v>
      </c>
      <c r="K3972">
        <v>194.28</v>
      </c>
      <c r="L3972" s="11" t="s">
        <v>11925</v>
      </c>
      <c r="M3972" s="12" t="s">
        <v>6</v>
      </c>
      <c r="N3972" s="12" t="s">
        <v>6</v>
      </c>
      <c r="O3972" s="12">
        <v>735</v>
      </c>
      <c r="P3972" s="12" t="s">
        <v>6</v>
      </c>
      <c r="Q3972" s="12" t="s">
        <v>6</v>
      </c>
      <c r="R3972">
        <v>3971</v>
      </c>
    </row>
    <row r="3973" spans="1:18" ht="15" x14ac:dyDescent="0.45">
      <c r="A3973">
        <v>28986</v>
      </c>
      <c r="B3973">
        <v>9</v>
      </c>
      <c r="C3973">
        <v>58.5</v>
      </c>
      <c r="D3973">
        <v>5</v>
      </c>
      <c r="E3973">
        <v>32.5</v>
      </c>
      <c r="F3973">
        <v>3</v>
      </c>
      <c r="G3973">
        <v>19.5</v>
      </c>
      <c r="H3973">
        <v>13</v>
      </c>
      <c r="I3973">
        <v>83.46</v>
      </c>
      <c r="J3973">
        <v>30</v>
      </c>
      <c r="K3973">
        <v>193.95999999999998</v>
      </c>
      <c r="L3973" s="11" t="s">
        <v>11925</v>
      </c>
      <c r="M3973" s="12" t="s">
        <v>6</v>
      </c>
      <c r="N3973" s="12" t="s">
        <v>6</v>
      </c>
      <c r="O3973" s="12">
        <v>736</v>
      </c>
      <c r="P3973" s="12" t="s">
        <v>6</v>
      </c>
      <c r="Q3973" s="12" t="s">
        <v>6</v>
      </c>
      <c r="R3973">
        <v>3972</v>
      </c>
    </row>
    <row r="3974" spans="1:18" ht="15" x14ac:dyDescent="0.45">
      <c r="A3974">
        <v>27140</v>
      </c>
      <c r="B3974">
        <v>9</v>
      </c>
      <c r="C3974">
        <v>91.8</v>
      </c>
      <c r="D3974">
        <v>1</v>
      </c>
      <c r="E3974">
        <v>10.199999999999999</v>
      </c>
      <c r="F3974">
        <v>3</v>
      </c>
      <c r="G3974">
        <v>30.6</v>
      </c>
      <c r="H3974">
        <v>6</v>
      </c>
      <c r="I3974">
        <v>61.2</v>
      </c>
      <c r="J3974">
        <v>19</v>
      </c>
      <c r="K3974">
        <v>193.8</v>
      </c>
      <c r="L3974" s="11" t="s">
        <v>11928</v>
      </c>
      <c r="M3974" s="12" t="s">
        <v>6</v>
      </c>
      <c r="N3974" s="12">
        <v>909</v>
      </c>
      <c r="O3974" s="12" t="s">
        <v>6</v>
      </c>
      <c r="P3974" s="12" t="s">
        <v>6</v>
      </c>
      <c r="Q3974" s="12" t="s">
        <v>6</v>
      </c>
      <c r="R3974">
        <v>3973</v>
      </c>
    </row>
    <row r="3975" spans="1:18" ht="15" x14ac:dyDescent="0.45">
      <c r="A3975">
        <v>14806</v>
      </c>
      <c r="B3975">
        <v>2</v>
      </c>
      <c r="C3975">
        <v>35.200000000000003</v>
      </c>
      <c r="D3975">
        <v>4</v>
      </c>
      <c r="E3975">
        <v>70.400000000000006</v>
      </c>
      <c r="F3975">
        <v>1</v>
      </c>
      <c r="G3975">
        <v>17.600000000000001</v>
      </c>
      <c r="H3975">
        <v>4</v>
      </c>
      <c r="I3975">
        <v>70.400000000000006</v>
      </c>
      <c r="J3975">
        <v>11</v>
      </c>
      <c r="K3975">
        <v>193.60000000000002</v>
      </c>
      <c r="L3975" s="11" t="s">
        <v>11928</v>
      </c>
      <c r="M3975" s="12" t="s">
        <v>6</v>
      </c>
      <c r="N3975" s="12">
        <v>910</v>
      </c>
      <c r="O3975" s="12" t="s">
        <v>6</v>
      </c>
      <c r="P3975" s="12" t="s">
        <v>6</v>
      </c>
      <c r="Q3975" s="12" t="s">
        <v>6</v>
      </c>
      <c r="R3975">
        <v>3974</v>
      </c>
    </row>
    <row r="3976" spans="1:18" ht="15" x14ac:dyDescent="0.45">
      <c r="A3976">
        <v>10123</v>
      </c>
      <c r="B3976">
        <v>2</v>
      </c>
      <c r="C3976">
        <v>48</v>
      </c>
      <c r="H3976">
        <v>6</v>
      </c>
      <c r="I3976">
        <v>145.56</v>
      </c>
      <c r="J3976">
        <v>8</v>
      </c>
      <c r="K3976">
        <v>193.56</v>
      </c>
      <c r="L3976" s="11" t="s">
        <v>11925</v>
      </c>
      <c r="M3976" s="12" t="s">
        <v>6</v>
      </c>
      <c r="N3976" s="12" t="s">
        <v>6</v>
      </c>
      <c r="O3976" s="12">
        <v>737</v>
      </c>
      <c r="P3976" s="12" t="s">
        <v>6</v>
      </c>
      <c r="Q3976" s="12" t="s">
        <v>6</v>
      </c>
      <c r="R3976">
        <v>3975</v>
      </c>
    </row>
    <row r="3977" spans="1:18" ht="15" x14ac:dyDescent="0.45">
      <c r="A3977">
        <v>23596</v>
      </c>
      <c r="B3977">
        <v>9</v>
      </c>
      <c r="C3977">
        <v>116.1</v>
      </c>
      <c r="D3977">
        <v>4</v>
      </c>
      <c r="E3977">
        <v>51.6</v>
      </c>
      <c r="F3977">
        <v>2</v>
      </c>
      <c r="G3977">
        <v>25.8</v>
      </c>
      <c r="J3977">
        <v>15</v>
      </c>
      <c r="K3977">
        <v>193.5</v>
      </c>
      <c r="L3977" s="11" t="s">
        <v>11928</v>
      </c>
      <c r="M3977" s="12" t="s">
        <v>6</v>
      </c>
      <c r="N3977" s="12">
        <v>911</v>
      </c>
      <c r="O3977" s="12" t="s">
        <v>6</v>
      </c>
      <c r="P3977" s="12" t="s">
        <v>6</v>
      </c>
      <c r="Q3977" s="12" t="s">
        <v>6</v>
      </c>
      <c r="R3977">
        <v>3976</v>
      </c>
    </row>
    <row r="3978" spans="1:18" ht="15" x14ac:dyDescent="0.45">
      <c r="A3978">
        <v>10263</v>
      </c>
      <c r="B3978">
        <v>39</v>
      </c>
      <c r="C3978">
        <v>58.38</v>
      </c>
      <c r="D3978">
        <v>27</v>
      </c>
      <c r="E3978">
        <v>40.5</v>
      </c>
      <c r="F3978">
        <v>35</v>
      </c>
      <c r="G3978">
        <v>52.5</v>
      </c>
      <c r="H3978">
        <v>28</v>
      </c>
      <c r="I3978">
        <v>42</v>
      </c>
      <c r="J3978">
        <v>129</v>
      </c>
      <c r="K3978">
        <v>193.38</v>
      </c>
      <c r="L3978" s="11" t="s">
        <v>11927</v>
      </c>
      <c r="M3978" s="12" t="s">
        <v>6</v>
      </c>
      <c r="N3978" s="12" t="s">
        <v>6</v>
      </c>
      <c r="O3978" s="12" t="s">
        <v>6</v>
      </c>
      <c r="P3978" s="12" t="s">
        <v>6</v>
      </c>
      <c r="Q3978" s="12">
        <v>603</v>
      </c>
      <c r="R3978">
        <v>3977</v>
      </c>
    </row>
    <row r="3979" spans="1:18" ht="15" x14ac:dyDescent="0.45">
      <c r="A3979">
        <v>28128</v>
      </c>
      <c r="B3979">
        <v>2</v>
      </c>
      <c r="C3979">
        <v>31</v>
      </c>
      <c r="F3979">
        <v>9</v>
      </c>
      <c r="G3979">
        <v>121.5</v>
      </c>
      <c r="H3979">
        <v>3</v>
      </c>
      <c r="I3979">
        <v>40.5</v>
      </c>
      <c r="J3979">
        <v>14</v>
      </c>
      <c r="K3979">
        <v>193</v>
      </c>
      <c r="L3979" s="11" t="s">
        <v>11926</v>
      </c>
      <c r="M3979" s="12" t="s">
        <v>6</v>
      </c>
      <c r="N3979" s="12" t="s">
        <v>6</v>
      </c>
      <c r="O3979" s="12" t="s">
        <v>6</v>
      </c>
      <c r="P3979" s="12">
        <v>1114</v>
      </c>
      <c r="Q3979" s="12" t="s">
        <v>6</v>
      </c>
      <c r="R3979">
        <v>3978</v>
      </c>
    </row>
    <row r="3980" spans="1:18" ht="15" x14ac:dyDescent="0.45">
      <c r="A3980">
        <v>28944</v>
      </c>
      <c r="D3980">
        <v>14</v>
      </c>
      <c r="E3980">
        <v>21.16</v>
      </c>
      <c r="F3980">
        <v>82</v>
      </c>
      <c r="G3980">
        <v>119.16</v>
      </c>
      <c r="H3980">
        <v>36</v>
      </c>
      <c r="I3980">
        <v>52.68</v>
      </c>
      <c r="J3980">
        <v>132</v>
      </c>
      <c r="K3980">
        <v>193</v>
      </c>
      <c r="L3980" s="11" t="s">
        <v>11925</v>
      </c>
      <c r="M3980" s="12" t="s">
        <v>6</v>
      </c>
      <c r="N3980" s="12" t="s">
        <v>6</v>
      </c>
      <c r="O3980" s="12">
        <v>738</v>
      </c>
      <c r="P3980" s="12" t="s">
        <v>6</v>
      </c>
      <c r="Q3980" s="12" t="s">
        <v>6</v>
      </c>
      <c r="R3980">
        <v>3979</v>
      </c>
    </row>
    <row r="3981" spans="1:18" ht="15" x14ac:dyDescent="0.45">
      <c r="A3981">
        <v>31975</v>
      </c>
      <c r="D3981">
        <v>11</v>
      </c>
      <c r="E3981">
        <v>24.2</v>
      </c>
      <c r="F3981">
        <v>40</v>
      </c>
      <c r="G3981">
        <v>87.82</v>
      </c>
      <c r="H3981">
        <v>37</v>
      </c>
      <c r="I3981">
        <v>80.86</v>
      </c>
      <c r="J3981">
        <v>88</v>
      </c>
      <c r="K3981">
        <v>192.88</v>
      </c>
      <c r="L3981" s="11" t="s">
        <v>11927</v>
      </c>
      <c r="M3981" s="12" t="s">
        <v>6</v>
      </c>
      <c r="N3981" s="12" t="s">
        <v>6</v>
      </c>
      <c r="O3981" s="12" t="s">
        <v>6</v>
      </c>
      <c r="P3981" s="12" t="s">
        <v>6</v>
      </c>
      <c r="Q3981" s="12">
        <v>604</v>
      </c>
      <c r="R3981">
        <v>3980</v>
      </c>
    </row>
    <row r="3982" spans="1:18" ht="15" x14ac:dyDescent="0.45">
      <c r="A3982">
        <v>17443</v>
      </c>
      <c r="B3982">
        <v>1</v>
      </c>
      <c r="C3982">
        <v>8</v>
      </c>
      <c r="F3982">
        <v>15</v>
      </c>
      <c r="G3982">
        <v>126</v>
      </c>
      <c r="H3982">
        <v>7</v>
      </c>
      <c r="I3982">
        <v>58.8</v>
      </c>
      <c r="J3982">
        <v>23</v>
      </c>
      <c r="K3982">
        <v>192.8</v>
      </c>
      <c r="L3982" s="11" t="s">
        <v>11928</v>
      </c>
      <c r="M3982" s="12" t="s">
        <v>6</v>
      </c>
      <c r="N3982" s="12">
        <v>912</v>
      </c>
      <c r="O3982" s="12" t="s">
        <v>6</v>
      </c>
      <c r="P3982" s="12" t="s">
        <v>6</v>
      </c>
      <c r="Q3982" s="12" t="s">
        <v>6</v>
      </c>
      <c r="R3982">
        <v>3981</v>
      </c>
    </row>
    <row r="3983" spans="1:18" ht="15" x14ac:dyDescent="0.45">
      <c r="A3983">
        <v>28493</v>
      </c>
      <c r="H3983">
        <v>57</v>
      </c>
      <c r="I3983">
        <v>192.72</v>
      </c>
      <c r="J3983">
        <v>57</v>
      </c>
      <c r="K3983">
        <v>192.72</v>
      </c>
      <c r="L3983" s="11" t="s">
        <v>11926</v>
      </c>
      <c r="M3983" s="12" t="s">
        <v>6</v>
      </c>
      <c r="N3983" s="12" t="s">
        <v>6</v>
      </c>
      <c r="O3983" s="12" t="s">
        <v>6</v>
      </c>
      <c r="P3983" s="12">
        <v>1115</v>
      </c>
      <c r="Q3983" s="12" t="s">
        <v>6</v>
      </c>
      <c r="R3983">
        <v>3982</v>
      </c>
    </row>
    <row r="3984" spans="1:18" ht="15" x14ac:dyDescent="0.45">
      <c r="A3984">
        <v>31551</v>
      </c>
      <c r="B3984">
        <v>7</v>
      </c>
      <c r="C3984">
        <v>122.5</v>
      </c>
      <c r="D3984">
        <v>2</v>
      </c>
      <c r="E3984">
        <v>35</v>
      </c>
      <c r="H3984">
        <v>2</v>
      </c>
      <c r="I3984">
        <v>35.200000000000003</v>
      </c>
      <c r="J3984">
        <v>11</v>
      </c>
      <c r="K3984">
        <v>192.7</v>
      </c>
      <c r="L3984" s="11" t="s">
        <v>11928</v>
      </c>
      <c r="M3984" s="12" t="s">
        <v>6</v>
      </c>
      <c r="N3984" s="12">
        <v>913</v>
      </c>
      <c r="O3984" s="12" t="s">
        <v>6</v>
      </c>
      <c r="P3984" s="12" t="s">
        <v>6</v>
      </c>
      <c r="Q3984" s="12" t="s">
        <v>6</v>
      </c>
      <c r="R3984">
        <v>3983</v>
      </c>
    </row>
    <row r="3985" spans="1:18" ht="15" x14ac:dyDescent="0.45">
      <c r="A3985">
        <v>31323</v>
      </c>
      <c r="B3985">
        <v>3</v>
      </c>
      <c r="C3985">
        <v>63.07</v>
      </c>
      <c r="D3985">
        <v>1</v>
      </c>
      <c r="E3985">
        <v>21.6</v>
      </c>
      <c r="F3985">
        <v>1</v>
      </c>
      <c r="G3985">
        <v>21.6</v>
      </c>
      <c r="H3985">
        <v>4</v>
      </c>
      <c r="I3985">
        <v>86.4</v>
      </c>
      <c r="J3985">
        <v>9</v>
      </c>
      <c r="K3985">
        <v>192.67000000000002</v>
      </c>
      <c r="L3985" s="11" t="s">
        <v>11926</v>
      </c>
      <c r="M3985" s="12" t="s">
        <v>6</v>
      </c>
      <c r="N3985" s="12" t="s">
        <v>6</v>
      </c>
      <c r="O3985" s="12" t="s">
        <v>6</v>
      </c>
      <c r="P3985" s="12">
        <v>1116</v>
      </c>
      <c r="Q3985" s="12" t="s">
        <v>6</v>
      </c>
      <c r="R3985">
        <v>3984</v>
      </c>
    </row>
    <row r="3986" spans="1:18" ht="15" x14ac:dyDescent="0.45">
      <c r="A3986">
        <v>11024</v>
      </c>
      <c r="D3986">
        <v>3</v>
      </c>
      <c r="E3986">
        <v>96.33</v>
      </c>
      <c r="F3986">
        <v>3</v>
      </c>
      <c r="G3986">
        <v>96.33</v>
      </c>
      <c r="J3986">
        <v>6</v>
      </c>
      <c r="K3986">
        <v>192.66</v>
      </c>
      <c r="L3986" s="11" t="s">
        <v>11927</v>
      </c>
      <c r="M3986" s="12" t="s">
        <v>6</v>
      </c>
      <c r="N3986" s="12" t="s">
        <v>6</v>
      </c>
      <c r="O3986" s="12" t="s">
        <v>6</v>
      </c>
      <c r="P3986" s="12" t="s">
        <v>6</v>
      </c>
      <c r="Q3986" s="12">
        <v>605</v>
      </c>
      <c r="R3986">
        <v>3985</v>
      </c>
    </row>
    <row r="3987" spans="1:18" ht="15" x14ac:dyDescent="0.45">
      <c r="A3987">
        <v>23211</v>
      </c>
      <c r="D3987">
        <v>2</v>
      </c>
      <c r="E3987">
        <v>35.799999999999997</v>
      </c>
      <c r="F3987">
        <v>5</v>
      </c>
      <c r="G3987">
        <v>89.5</v>
      </c>
      <c r="H3987">
        <v>4</v>
      </c>
      <c r="I3987">
        <v>67.31</v>
      </c>
      <c r="J3987">
        <v>11</v>
      </c>
      <c r="K3987">
        <v>192.61</v>
      </c>
      <c r="L3987" s="11" t="s">
        <v>11925</v>
      </c>
      <c r="M3987" s="12" t="s">
        <v>6</v>
      </c>
      <c r="N3987" s="12" t="s">
        <v>6</v>
      </c>
      <c r="O3987" s="12">
        <v>739</v>
      </c>
      <c r="P3987" s="12" t="s">
        <v>6</v>
      </c>
      <c r="Q3987" s="12" t="s">
        <v>6</v>
      </c>
      <c r="R3987">
        <v>3986</v>
      </c>
    </row>
    <row r="3988" spans="1:18" ht="15" x14ac:dyDescent="0.45">
      <c r="A3988">
        <v>13446</v>
      </c>
      <c r="B3988">
        <v>3</v>
      </c>
      <c r="C3988">
        <v>67.8</v>
      </c>
      <c r="D3988">
        <v>2</v>
      </c>
      <c r="E3988">
        <v>45.2</v>
      </c>
      <c r="F3988">
        <v>1</v>
      </c>
      <c r="G3988">
        <v>19.899999999999999</v>
      </c>
      <c r="H3988">
        <v>3</v>
      </c>
      <c r="I3988">
        <v>59.7</v>
      </c>
      <c r="J3988">
        <v>9</v>
      </c>
      <c r="K3988">
        <v>192.60000000000002</v>
      </c>
      <c r="L3988" s="11" t="s">
        <v>11926</v>
      </c>
      <c r="M3988" s="12" t="s">
        <v>6</v>
      </c>
      <c r="N3988" s="12" t="s">
        <v>6</v>
      </c>
      <c r="O3988" s="12" t="s">
        <v>6</v>
      </c>
      <c r="P3988" s="12">
        <v>1117</v>
      </c>
      <c r="Q3988" s="12" t="s">
        <v>6</v>
      </c>
      <c r="R3988">
        <v>3987</v>
      </c>
    </row>
    <row r="3989" spans="1:18" ht="15" x14ac:dyDescent="0.45">
      <c r="A3989">
        <v>27893</v>
      </c>
      <c r="F3989">
        <v>3</v>
      </c>
      <c r="G3989">
        <v>64.2</v>
      </c>
      <c r="H3989">
        <v>6</v>
      </c>
      <c r="I3989">
        <v>128.4</v>
      </c>
      <c r="J3989">
        <v>9</v>
      </c>
      <c r="K3989">
        <v>192.60000000000002</v>
      </c>
      <c r="L3989" s="11" t="s">
        <v>11926</v>
      </c>
      <c r="M3989" s="12" t="s">
        <v>6</v>
      </c>
      <c r="N3989" s="12" t="s">
        <v>6</v>
      </c>
      <c r="O3989" s="12" t="s">
        <v>6</v>
      </c>
      <c r="P3989" s="12">
        <v>1118</v>
      </c>
      <c r="Q3989" s="12" t="s">
        <v>6</v>
      </c>
      <c r="R3989">
        <v>3988</v>
      </c>
    </row>
    <row r="3990" spans="1:18" ht="15" x14ac:dyDescent="0.45">
      <c r="A3990">
        <v>14117</v>
      </c>
      <c r="B3990">
        <v>21</v>
      </c>
      <c r="C3990">
        <v>72.02</v>
      </c>
      <c r="D3990">
        <v>11</v>
      </c>
      <c r="E3990">
        <v>38.22</v>
      </c>
      <c r="F3990">
        <v>9</v>
      </c>
      <c r="G3990">
        <v>31.5</v>
      </c>
      <c r="H3990">
        <v>14</v>
      </c>
      <c r="I3990">
        <v>50.8</v>
      </c>
      <c r="J3990">
        <v>55</v>
      </c>
      <c r="K3990">
        <v>192.54000000000002</v>
      </c>
      <c r="L3990" s="11" t="s">
        <v>11926</v>
      </c>
      <c r="M3990" s="12" t="s">
        <v>6</v>
      </c>
      <c r="N3990" s="12" t="s">
        <v>6</v>
      </c>
      <c r="O3990" s="12" t="s">
        <v>6</v>
      </c>
      <c r="P3990" s="12">
        <v>1119</v>
      </c>
      <c r="Q3990" s="12" t="s">
        <v>6</v>
      </c>
      <c r="R3990">
        <v>3989</v>
      </c>
    </row>
    <row r="3991" spans="1:18" ht="15" x14ac:dyDescent="0.45">
      <c r="A3991">
        <v>29767</v>
      </c>
      <c r="B3991">
        <v>10</v>
      </c>
      <c r="C3991">
        <v>127.97</v>
      </c>
      <c r="D3991">
        <v>5</v>
      </c>
      <c r="E3991">
        <v>64.5</v>
      </c>
      <c r="J3991">
        <v>15</v>
      </c>
      <c r="K3991">
        <v>192.47</v>
      </c>
      <c r="L3991" s="11" t="s">
        <v>11925</v>
      </c>
      <c r="M3991" s="12" t="s">
        <v>6</v>
      </c>
      <c r="N3991" s="12" t="s">
        <v>6</v>
      </c>
      <c r="O3991" s="12">
        <v>740</v>
      </c>
      <c r="P3991" s="12" t="s">
        <v>6</v>
      </c>
      <c r="Q3991" s="12" t="s">
        <v>6</v>
      </c>
      <c r="R3991">
        <v>3990</v>
      </c>
    </row>
    <row r="3992" spans="1:18" ht="15" x14ac:dyDescent="0.45">
      <c r="A3992">
        <v>10210</v>
      </c>
      <c r="B3992">
        <v>13</v>
      </c>
      <c r="C3992">
        <v>41.34</v>
      </c>
      <c r="D3992">
        <v>12</v>
      </c>
      <c r="E3992">
        <v>40.799999999999997</v>
      </c>
      <c r="F3992">
        <v>18</v>
      </c>
      <c r="G3992">
        <v>68.400000000000006</v>
      </c>
      <c r="H3992">
        <v>11</v>
      </c>
      <c r="I3992">
        <v>41.8</v>
      </c>
      <c r="J3992">
        <v>54</v>
      </c>
      <c r="K3992">
        <v>192.34000000000003</v>
      </c>
      <c r="L3992" s="11" t="s">
        <v>11927</v>
      </c>
      <c r="M3992" s="12" t="s">
        <v>6</v>
      </c>
      <c r="N3992" s="12" t="s">
        <v>6</v>
      </c>
      <c r="O3992" s="12" t="s">
        <v>6</v>
      </c>
      <c r="P3992" s="12" t="s">
        <v>6</v>
      </c>
      <c r="Q3992" s="12">
        <v>606</v>
      </c>
      <c r="R3992">
        <v>3991</v>
      </c>
    </row>
    <row r="3993" spans="1:18" ht="15" x14ac:dyDescent="0.45">
      <c r="A3993">
        <v>12362</v>
      </c>
      <c r="B3993">
        <v>14</v>
      </c>
      <c r="C3993">
        <v>77</v>
      </c>
      <c r="D3993">
        <v>5</v>
      </c>
      <c r="E3993">
        <v>26.9</v>
      </c>
      <c r="F3993">
        <v>12</v>
      </c>
      <c r="G3993">
        <v>62.4</v>
      </c>
      <c r="H3993">
        <v>5</v>
      </c>
      <c r="I3993">
        <v>26</v>
      </c>
      <c r="J3993">
        <v>36</v>
      </c>
      <c r="K3993">
        <v>192.3</v>
      </c>
      <c r="L3993" s="11" t="s">
        <v>11928</v>
      </c>
      <c r="M3993" s="12" t="s">
        <v>6</v>
      </c>
      <c r="N3993" s="12">
        <v>914</v>
      </c>
      <c r="O3993" s="12" t="s">
        <v>6</v>
      </c>
      <c r="P3993" s="12" t="s">
        <v>6</v>
      </c>
      <c r="Q3993" s="12" t="s">
        <v>6</v>
      </c>
      <c r="R3993">
        <v>3992</v>
      </c>
    </row>
    <row r="3994" spans="1:18" ht="15" x14ac:dyDescent="0.45">
      <c r="A3994">
        <v>10559</v>
      </c>
      <c r="B3994">
        <v>50</v>
      </c>
      <c r="C3994">
        <v>49.6</v>
      </c>
      <c r="D3994">
        <v>15</v>
      </c>
      <c r="E3994">
        <v>15</v>
      </c>
      <c r="F3994">
        <v>34</v>
      </c>
      <c r="G3994">
        <v>33.840000000000003</v>
      </c>
      <c r="H3994">
        <v>94</v>
      </c>
      <c r="I3994">
        <v>93.76</v>
      </c>
      <c r="J3994">
        <v>193</v>
      </c>
      <c r="K3994">
        <v>192.2</v>
      </c>
      <c r="L3994" s="11" t="s">
        <v>11928</v>
      </c>
      <c r="M3994" s="12" t="s">
        <v>6</v>
      </c>
      <c r="N3994" s="12">
        <v>915</v>
      </c>
      <c r="O3994" s="12" t="s">
        <v>6</v>
      </c>
      <c r="P3994" s="12" t="s">
        <v>6</v>
      </c>
      <c r="Q3994" s="12" t="s">
        <v>6</v>
      </c>
      <c r="R3994">
        <v>3993</v>
      </c>
    </row>
    <row r="3995" spans="1:18" ht="15" x14ac:dyDescent="0.45">
      <c r="A3995">
        <v>17972</v>
      </c>
      <c r="B3995">
        <v>2</v>
      </c>
      <c r="C3995">
        <v>33.79</v>
      </c>
      <c r="D3995">
        <v>3</v>
      </c>
      <c r="E3995">
        <v>52.8</v>
      </c>
      <c r="F3995">
        <v>2</v>
      </c>
      <c r="G3995">
        <v>35.200000000000003</v>
      </c>
      <c r="H3995">
        <v>4</v>
      </c>
      <c r="I3995">
        <v>70.400000000000006</v>
      </c>
      <c r="J3995">
        <v>11</v>
      </c>
      <c r="K3995">
        <v>192.19</v>
      </c>
      <c r="L3995" s="11" t="s">
        <v>11926</v>
      </c>
      <c r="M3995" s="12" t="s">
        <v>6</v>
      </c>
      <c r="N3995" s="12" t="s">
        <v>6</v>
      </c>
      <c r="O3995" s="12" t="s">
        <v>6</v>
      </c>
      <c r="P3995" s="12">
        <v>1120</v>
      </c>
      <c r="Q3995" s="12" t="s">
        <v>6</v>
      </c>
      <c r="R3995">
        <v>3994</v>
      </c>
    </row>
    <row r="3996" spans="1:18" ht="15" x14ac:dyDescent="0.45">
      <c r="A3996">
        <v>16916</v>
      </c>
      <c r="B3996">
        <v>1</v>
      </c>
      <c r="C3996">
        <v>48</v>
      </c>
      <c r="D3996">
        <v>1</v>
      </c>
      <c r="E3996">
        <v>48</v>
      </c>
      <c r="F3996">
        <v>2</v>
      </c>
      <c r="G3996">
        <v>96</v>
      </c>
      <c r="J3996">
        <v>4</v>
      </c>
      <c r="K3996">
        <v>192</v>
      </c>
      <c r="L3996" s="11" t="s">
        <v>11926</v>
      </c>
      <c r="M3996" s="12" t="s">
        <v>6</v>
      </c>
      <c r="N3996" s="12" t="s">
        <v>6</v>
      </c>
      <c r="O3996" s="12" t="s">
        <v>6</v>
      </c>
      <c r="P3996" s="12">
        <v>1121</v>
      </c>
      <c r="Q3996" s="12" t="s">
        <v>6</v>
      </c>
      <c r="R3996">
        <v>3995</v>
      </c>
    </row>
    <row r="3997" spans="1:18" ht="15" x14ac:dyDescent="0.45">
      <c r="A3997">
        <v>23228</v>
      </c>
      <c r="B3997">
        <v>14</v>
      </c>
      <c r="C3997">
        <v>76.12</v>
      </c>
      <c r="D3997">
        <v>11</v>
      </c>
      <c r="E3997">
        <v>60.5</v>
      </c>
      <c r="F3997">
        <v>6</v>
      </c>
      <c r="G3997">
        <v>33</v>
      </c>
      <c r="H3997">
        <v>4</v>
      </c>
      <c r="I3997">
        <v>22</v>
      </c>
      <c r="J3997">
        <v>35</v>
      </c>
      <c r="K3997">
        <v>191.62</v>
      </c>
      <c r="L3997" s="11" t="s">
        <v>11926</v>
      </c>
      <c r="M3997" s="12" t="s">
        <v>6</v>
      </c>
      <c r="N3997" s="12" t="s">
        <v>6</v>
      </c>
      <c r="O3997" s="12" t="s">
        <v>6</v>
      </c>
      <c r="P3997" s="12">
        <v>1122</v>
      </c>
      <c r="Q3997" s="12" t="s">
        <v>6</v>
      </c>
      <c r="R3997">
        <v>3996</v>
      </c>
    </row>
    <row r="3998" spans="1:18" ht="15" x14ac:dyDescent="0.45">
      <c r="A3998">
        <v>28623</v>
      </c>
      <c r="B3998">
        <v>24</v>
      </c>
      <c r="C3998">
        <v>42.92</v>
      </c>
      <c r="D3998">
        <v>29</v>
      </c>
      <c r="E3998">
        <v>51.92</v>
      </c>
      <c r="F3998">
        <v>29</v>
      </c>
      <c r="G3998">
        <v>51.64</v>
      </c>
      <c r="H3998">
        <v>25</v>
      </c>
      <c r="I3998">
        <v>45</v>
      </c>
      <c r="J3998">
        <v>107</v>
      </c>
      <c r="K3998">
        <v>191.48000000000002</v>
      </c>
      <c r="L3998" s="11" t="s">
        <v>11925</v>
      </c>
      <c r="M3998" s="12" t="s">
        <v>6</v>
      </c>
      <c r="N3998" s="12" t="s">
        <v>6</v>
      </c>
      <c r="O3998" s="12">
        <v>741</v>
      </c>
      <c r="P3998" s="12" t="s">
        <v>6</v>
      </c>
      <c r="Q3998" s="12" t="s">
        <v>6</v>
      </c>
      <c r="R3998">
        <v>3997</v>
      </c>
    </row>
    <row r="3999" spans="1:18" ht="15" x14ac:dyDescent="0.45">
      <c r="A3999">
        <v>17336</v>
      </c>
      <c r="B3999">
        <v>13</v>
      </c>
      <c r="C3999">
        <v>136.94999999999999</v>
      </c>
      <c r="H3999">
        <v>5</v>
      </c>
      <c r="I3999">
        <v>54.5</v>
      </c>
      <c r="J3999">
        <v>18</v>
      </c>
      <c r="K3999">
        <v>191.45</v>
      </c>
      <c r="L3999" s="11" t="s">
        <v>11925</v>
      </c>
      <c r="M3999" s="12" t="s">
        <v>6</v>
      </c>
      <c r="N3999" s="12" t="s">
        <v>6</v>
      </c>
      <c r="O3999" s="12">
        <v>742</v>
      </c>
      <c r="P3999" s="12" t="s">
        <v>6</v>
      </c>
      <c r="Q3999" s="12" t="s">
        <v>6</v>
      </c>
      <c r="R3999">
        <v>3998</v>
      </c>
    </row>
    <row r="4000" spans="1:18" ht="15" x14ac:dyDescent="0.45">
      <c r="A4000">
        <v>11670</v>
      </c>
      <c r="B4000">
        <v>12</v>
      </c>
      <c r="C4000">
        <v>91.2</v>
      </c>
      <c r="H4000">
        <v>12</v>
      </c>
      <c r="I4000">
        <v>100.2</v>
      </c>
      <c r="J4000">
        <v>24</v>
      </c>
      <c r="K4000">
        <v>191.4</v>
      </c>
      <c r="L4000" s="11" t="s">
        <v>11927</v>
      </c>
      <c r="M4000" s="12" t="s">
        <v>6</v>
      </c>
      <c r="N4000" s="12" t="s">
        <v>6</v>
      </c>
      <c r="O4000" s="12" t="s">
        <v>6</v>
      </c>
      <c r="P4000" s="12" t="s">
        <v>6</v>
      </c>
      <c r="Q4000" s="12">
        <v>607</v>
      </c>
      <c r="R4000">
        <v>3999</v>
      </c>
    </row>
    <row r="4001" spans="1:18" ht="15" x14ac:dyDescent="0.45">
      <c r="A4001">
        <v>31512</v>
      </c>
      <c r="B4001">
        <v>2</v>
      </c>
      <c r="C4001">
        <v>16</v>
      </c>
      <c r="D4001">
        <v>14</v>
      </c>
      <c r="E4001">
        <v>111.36</v>
      </c>
      <c r="F4001">
        <v>2</v>
      </c>
      <c r="G4001">
        <v>16</v>
      </c>
      <c r="H4001">
        <v>6</v>
      </c>
      <c r="I4001">
        <v>48</v>
      </c>
      <c r="J4001">
        <v>24</v>
      </c>
      <c r="K4001">
        <v>191.36</v>
      </c>
      <c r="L4001" s="11" t="s">
        <v>11925</v>
      </c>
      <c r="M4001" s="12" t="s">
        <v>6</v>
      </c>
      <c r="N4001" s="12" t="s">
        <v>6</v>
      </c>
      <c r="O4001" s="12">
        <v>743</v>
      </c>
      <c r="P4001" s="12" t="s">
        <v>6</v>
      </c>
      <c r="Q4001" s="12" t="s">
        <v>6</v>
      </c>
      <c r="R4001">
        <v>4000</v>
      </c>
    </row>
    <row r="4002" spans="1:18" ht="15" x14ac:dyDescent="0.45">
      <c r="A4002">
        <v>28254</v>
      </c>
      <c r="D4002">
        <v>5</v>
      </c>
      <c r="E4002">
        <v>30</v>
      </c>
      <c r="F4002">
        <v>9</v>
      </c>
      <c r="G4002">
        <v>54</v>
      </c>
      <c r="H4002">
        <v>18</v>
      </c>
      <c r="I4002">
        <v>107.04</v>
      </c>
      <c r="J4002">
        <v>32</v>
      </c>
      <c r="K4002">
        <v>191.04000000000002</v>
      </c>
      <c r="L4002" s="11" t="s">
        <v>11925</v>
      </c>
      <c r="M4002" s="12" t="s">
        <v>6</v>
      </c>
      <c r="N4002" s="12" t="s">
        <v>6</v>
      </c>
      <c r="O4002" s="12">
        <v>744</v>
      </c>
      <c r="P4002" s="12" t="s">
        <v>6</v>
      </c>
      <c r="Q4002" s="12" t="s">
        <v>6</v>
      </c>
      <c r="R4002">
        <v>4001</v>
      </c>
    </row>
    <row r="4003" spans="1:18" ht="15" x14ac:dyDescent="0.45">
      <c r="A4003">
        <v>16036</v>
      </c>
      <c r="B4003">
        <v>7</v>
      </c>
      <c r="C4003">
        <v>58.1</v>
      </c>
      <c r="D4003">
        <v>1</v>
      </c>
      <c r="E4003">
        <v>8.3000000000000007</v>
      </c>
      <c r="F4003">
        <v>11</v>
      </c>
      <c r="G4003">
        <v>91.3</v>
      </c>
      <c r="H4003">
        <v>4</v>
      </c>
      <c r="I4003">
        <v>33.200000000000003</v>
      </c>
      <c r="J4003">
        <v>23</v>
      </c>
      <c r="K4003">
        <v>190.89999999999998</v>
      </c>
      <c r="L4003" s="11" t="s">
        <v>11928</v>
      </c>
      <c r="M4003" s="12" t="s">
        <v>6</v>
      </c>
      <c r="N4003" s="12">
        <v>916</v>
      </c>
      <c r="O4003" s="12" t="s">
        <v>6</v>
      </c>
      <c r="P4003" s="12" t="s">
        <v>6</v>
      </c>
      <c r="Q4003" s="12" t="s">
        <v>6</v>
      </c>
      <c r="R4003">
        <v>4002</v>
      </c>
    </row>
    <row r="4004" spans="1:18" ht="15" x14ac:dyDescent="0.45">
      <c r="A4004">
        <v>31538</v>
      </c>
      <c r="B4004">
        <v>11</v>
      </c>
      <c r="C4004">
        <v>174.9</v>
      </c>
      <c r="D4004">
        <v>1</v>
      </c>
      <c r="E4004">
        <v>15.9</v>
      </c>
      <c r="J4004">
        <v>12</v>
      </c>
      <c r="K4004">
        <v>190.8</v>
      </c>
      <c r="L4004" s="11" t="s">
        <v>6</v>
      </c>
      <c r="M4004" s="12" t="s">
        <v>6</v>
      </c>
      <c r="N4004" s="12" t="s">
        <v>6</v>
      </c>
      <c r="O4004" s="12" t="s">
        <v>6</v>
      </c>
      <c r="P4004" s="12" t="s">
        <v>6</v>
      </c>
      <c r="Q4004" s="12" t="s">
        <v>6</v>
      </c>
      <c r="R4004">
        <v>4003</v>
      </c>
    </row>
    <row r="4005" spans="1:18" ht="15" x14ac:dyDescent="0.45">
      <c r="A4005">
        <v>32344</v>
      </c>
      <c r="H4005">
        <v>12</v>
      </c>
      <c r="I4005">
        <v>190.8</v>
      </c>
      <c r="J4005">
        <v>12</v>
      </c>
      <c r="K4005">
        <v>190.8</v>
      </c>
      <c r="L4005" s="11" t="s">
        <v>6</v>
      </c>
      <c r="M4005" s="12" t="s">
        <v>6</v>
      </c>
      <c r="N4005" s="12" t="s">
        <v>6</v>
      </c>
      <c r="O4005" s="12" t="s">
        <v>6</v>
      </c>
      <c r="P4005" s="12" t="s">
        <v>6</v>
      </c>
      <c r="Q4005" s="12" t="s">
        <v>6</v>
      </c>
      <c r="R4005">
        <v>4004</v>
      </c>
    </row>
    <row r="4006" spans="1:18" ht="15" x14ac:dyDescent="0.45">
      <c r="A4006">
        <v>27467</v>
      </c>
      <c r="H4006">
        <v>2</v>
      </c>
      <c r="I4006">
        <v>190</v>
      </c>
      <c r="J4006">
        <v>2</v>
      </c>
      <c r="K4006">
        <v>190</v>
      </c>
      <c r="L4006" s="11" t="s">
        <v>11925</v>
      </c>
      <c r="M4006" s="12" t="s">
        <v>6</v>
      </c>
      <c r="N4006" s="12" t="s">
        <v>6</v>
      </c>
      <c r="O4006" s="12">
        <v>745</v>
      </c>
      <c r="P4006" s="12" t="s">
        <v>6</v>
      </c>
      <c r="Q4006" s="12" t="s">
        <v>6</v>
      </c>
      <c r="R4006">
        <v>4005</v>
      </c>
    </row>
    <row r="4007" spans="1:18" ht="15" x14ac:dyDescent="0.45">
      <c r="A4007">
        <v>29177</v>
      </c>
      <c r="B4007">
        <v>2</v>
      </c>
      <c r="C4007">
        <v>190</v>
      </c>
      <c r="J4007">
        <v>2</v>
      </c>
      <c r="K4007">
        <v>190</v>
      </c>
      <c r="L4007" s="11" t="s">
        <v>6</v>
      </c>
      <c r="M4007" s="12" t="s">
        <v>6</v>
      </c>
      <c r="N4007" s="12" t="s">
        <v>6</v>
      </c>
      <c r="O4007" s="12" t="s">
        <v>6</v>
      </c>
      <c r="P4007" s="12" t="s">
        <v>6</v>
      </c>
      <c r="Q4007" s="12" t="s">
        <v>6</v>
      </c>
      <c r="R4007">
        <v>4006</v>
      </c>
    </row>
    <row r="4008" spans="1:18" ht="15" x14ac:dyDescent="0.45">
      <c r="A4008">
        <v>23076</v>
      </c>
      <c r="B4008">
        <v>1</v>
      </c>
      <c r="C4008">
        <v>94.9</v>
      </c>
      <c r="F4008">
        <v>1</v>
      </c>
      <c r="G4008">
        <v>94.9</v>
      </c>
      <c r="J4008">
        <v>2</v>
      </c>
      <c r="K4008">
        <v>189.8</v>
      </c>
      <c r="L4008" s="11" t="s">
        <v>11925</v>
      </c>
      <c r="M4008" s="12" t="s">
        <v>6</v>
      </c>
      <c r="N4008" s="12" t="s">
        <v>6</v>
      </c>
      <c r="O4008" s="12">
        <v>746</v>
      </c>
      <c r="P4008" s="12" t="s">
        <v>6</v>
      </c>
      <c r="Q4008" s="12" t="s">
        <v>6</v>
      </c>
      <c r="R4008">
        <v>4007</v>
      </c>
    </row>
    <row r="4009" spans="1:18" ht="15" x14ac:dyDescent="0.45">
      <c r="A4009">
        <v>12810</v>
      </c>
      <c r="B4009">
        <v>7</v>
      </c>
      <c r="C4009">
        <v>55.3</v>
      </c>
      <c r="D4009">
        <v>2</v>
      </c>
      <c r="E4009">
        <v>15.8</v>
      </c>
      <c r="F4009">
        <v>10</v>
      </c>
      <c r="G4009">
        <v>79</v>
      </c>
      <c r="H4009">
        <v>5</v>
      </c>
      <c r="I4009">
        <v>39.5</v>
      </c>
      <c r="J4009">
        <v>24</v>
      </c>
      <c r="K4009">
        <v>189.6</v>
      </c>
      <c r="L4009" s="11" t="s">
        <v>11927</v>
      </c>
      <c r="M4009" s="12" t="s">
        <v>6</v>
      </c>
      <c r="N4009" s="12" t="s">
        <v>6</v>
      </c>
      <c r="O4009" s="12" t="s">
        <v>6</v>
      </c>
      <c r="P4009" s="12" t="s">
        <v>6</v>
      </c>
      <c r="Q4009" s="12">
        <v>608</v>
      </c>
      <c r="R4009">
        <v>4008</v>
      </c>
    </row>
    <row r="4010" spans="1:18" ht="15" x14ac:dyDescent="0.45">
      <c r="A4010">
        <v>31537</v>
      </c>
      <c r="B4010">
        <v>12</v>
      </c>
      <c r="C4010">
        <v>189.53</v>
      </c>
      <c r="J4010">
        <v>12</v>
      </c>
      <c r="K4010">
        <v>189.53</v>
      </c>
      <c r="L4010" s="11" t="s">
        <v>6</v>
      </c>
      <c r="M4010" s="12" t="s">
        <v>6</v>
      </c>
      <c r="N4010" s="12" t="s">
        <v>6</v>
      </c>
      <c r="O4010" s="12" t="s">
        <v>6</v>
      </c>
      <c r="P4010" s="12" t="s">
        <v>6</v>
      </c>
      <c r="Q4010" s="12" t="s">
        <v>6</v>
      </c>
      <c r="R4010">
        <v>4009</v>
      </c>
    </row>
    <row r="4011" spans="1:18" ht="15" x14ac:dyDescent="0.45">
      <c r="A4011">
        <v>14764</v>
      </c>
      <c r="B4011">
        <v>18</v>
      </c>
      <c r="C4011">
        <v>50.4</v>
      </c>
      <c r="D4011">
        <v>13</v>
      </c>
      <c r="E4011">
        <v>35.520000000000003</v>
      </c>
      <c r="F4011">
        <v>12</v>
      </c>
      <c r="G4011">
        <v>33.6</v>
      </c>
      <c r="H4011">
        <v>25</v>
      </c>
      <c r="I4011">
        <v>70</v>
      </c>
      <c r="J4011">
        <v>68</v>
      </c>
      <c r="K4011">
        <v>189.52</v>
      </c>
      <c r="L4011" s="11" t="s">
        <v>6</v>
      </c>
      <c r="M4011" s="12" t="s">
        <v>6</v>
      </c>
      <c r="N4011" s="12" t="s">
        <v>6</v>
      </c>
      <c r="O4011" s="12" t="s">
        <v>6</v>
      </c>
      <c r="P4011" s="12" t="s">
        <v>6</v>
      </c>
      <c r="Q4011" s="12" t="s">
        <v>6</v>
      </c>
      <c r="R4011">
        <v>4010</v>
      </c>
    </row>
    <row r="4012" spans="1:18" ht="15" x14ac:dyDescent="0.45">
      <c r="A4012">
        <v>31417</v>
      </c>
      <c r="B4012">
        <v>6</v>
      </c>
      <c r="C4012">
        <v>45.6</v>
      </c>
      <c r="D4012">
        <v>7</v>
      </c>
      <c r="E4012">
        <v>53.2</v>
      </c>
      <c r="F4012">
        <v>1</v>
      </c>
      <c r="G4012">
        <v>7.6</v>
      </c>
      <c r="H4012">
        <v>11</v>
      </c>
      <c r="I4012">
        <v>82.98</v>
      </c>
      <c r="J4012">
        <v>25</v>
      </c>
      <c r="K4012">
        <v>189.38</v>
      </c>
      <c r="L4012" s="11" t="s">
        <v>11928</v>
      </c>
      <c r="M4012" s="12" t="s">
        <v>6</v>
      </c>
      <c r="N4012" s="12">
        <v>917</v>
      </c>
      <c r="O4012" s="12" t="s">
        <v>6</v>
      </c>
      <c r="P4012" s="12" t="s">
        <v>6</v>
      </c>
      <c r="Q4012" s="12" t="s">
        <v>6</v>
      </c>
      <c r="R4012">
        <v>4011</v>
      </c>
    </row>
    <row r="4013" spans="1:18" ht="15" x14ac:dyDescent="0.45">
      <c r="A4013">
        <v>17527</v>
      </c>
      <c r="B4013">
        <v>76</v>
      </c>
      <c r="C4013">
        <v>182.02</v>
      </c>
      <c r="D4013">
        <v>3</v>
      </c>
      <c r="E4013">
        <v>7.2</v>
      </c>
      <c r="J4013">
        <v>79</v>
      </c>
      <c r="K4013">
        <v>189.22</v>
      </c>
      <c r="L4013" s="11" t="s">
        <v>11928</v>
      </c>
      <c r="M4013" s="12" t="s">
        <v>6</v>
      </c>
      <c r="N4013" s="12">
        <v>918</v>
      </c>
      <c r="O4013" s="12" t="s">
        <v>6</v>
      </c>
      <c r="P4013" s="12" t="s">
        <v>6</v>
      </c>
      <c r="Q4013" s="12" t="s">
        <v>6</v>
      </c>
      <c r="R4013">
        <v>4012</v>
      </c>
    </row>
    <row r="4014" spans="1:18" ht="15" x14ac:dyDescent="0.45">
      <c r="A4014">
        <v>10870</v>
      </c>
      <c r="B4014">
        <v>2</v>
      </c>
      <c r="C4014">
        <v>37.799999999999997</v>
      </c>
      <c r="F4014">
        <v>5</v>
      </c>
      <c r="G4014">
        <v>94.5</v>
      </c>
      <c r="H4014">
        <v>3</v>
      </c>
      <c r="I4014">
        <v>56.7</v>
      </c>
      <c r="J4014">
        <v>10</v>
      </c>
      <c r="K4014">
        <v>189</v>
      </c>
      <c r="L4014" s="11" t="s">
        <v>11926</v>
      </c>
      <c r="M4014" s="12" t="s">
        <v>6</v>
      </c>
      <c r="N4014" s="12" t="s">
        <v>6</v>
      </c>
      <c r="O4014" s="12" t="s">
        <v>6</v>
      </c>
      <c r="P4014" s="12">
        <v>1123</v>
      </c>
      <c r="Q4014" s="12" t="s">
        <v>6</v>
      </c>
      <c r="R4014">
        <v>4013</v>
      </c>
    </row>
    <row r="4015" spans="1:18" ht="15" x14ac:dyDescent="0.45">
      <c r="A4015">
        <v>16677</v>
      </c>
      <c r="B4015">
        <v>4</v>
      </c>
      <c r="C4015">
        <v>75.599999999999994</v>
      </c>
      <c r="D4015">
        <v>4</v>
      </c>
      <c r="E4015">
        <v>75.599999999999994</v>
      </c>
      <c r="F4015">
        <v>1</v>
      </c>
      <c r="G4015">
        <v>18.899999999999999</v>
      </c>
      <c r="H4015">
        <v>1</v>
      </c>
      <c r="I4015">
        <v>18.899999999999999</v>
      </c>
      <c r="J4015">
        <v>10</v>
      </c>
      <c r="K4015">
        <v>189</v>
      </c>
      <c r="L4015" s="11" t="s">
        <v>11925</v>
      </c>
      <c r="M4015" s="12" t="s">
        <v>6</v>
      </c>
      <c r="N4015" s="12" t="s">
        <v>6</v>
      </c>
      <c r="O4015" s="12">
        <v>747</v>
      </c>
      <c r="P4015" s="12" t="s">
        <v>6</v>
      </c>
      <c r="Q4015" s="12" t="s">
        <v>6</v>
      </c>
      <c r="R4015">
        <v>4014</v>
      </c>
    </row>
    <row r="4016" spans="1:18" ht="15" x14ac:dyDescent="0.45">
      <c r="A4016">
        <v>22496</v>
      </c>
      <c r="B4016">
        <v>8</v>
      </c>
      <c r="C4016">
        <v>72</v>
      </c>
      <c r="F4016">
        <v>5</v>
      </c>
      <c r="G4016">
        <v>45</v>
      </c>
      <c r="H4016">
        <v>8</v>
      </c>
      <c r="I4016">
        <v>72</v>
      </c>
      <c r="J4016">
        <v>21</v>
      </c>
      <c r="K4016">
        <v>189</v>
      </c>
      <c r="L4016" s="11" t="s">
        <v>11926</v>
      </c>
      <c r="M4016" s="12" t="s">
        <v>6</v>
      </c>
      <c r="N4016" s="12" t="s">
        <v>6</v>
      </c>
      <c r="O4016" s="12" t="s">
        <v>6</v>
      </c>
      <c r="P4016" s="12">
        <v>1124</v>
      </c>
      <c r="Q4016" s="12" t="s">
        <v>6</v>
      </c>
      <c r="R4016">
        <v>4015</v>
      </c>
    </row>
    <row r="4017" spans="1:18" ht="15" x14ac:dyDescent="0.45">
      <c r="A4017">
        <v>28647</v>
      </c>
      <c r="B4017">
        <v>2</v>
      </c>
      <c r="C4017">
        <v>42</v>
      </c>
      <c r="D4017">
        <v>2</v>
      </c>
      <c r="E4017">
        <v>42</v>
      </c>
      <c r="F4017">
        <v>3</v>
      </c>
      <c r="G4017">
        <v>63</v>
      </c>
      <c r="H4017">
        <v>2</v>
      </c>
      <c r="I4017">
        <v>42</v>
      </c>
      <c r="J4017">
        <v>9</v>
      </c>
      <c r="K4017">
        <v>189</v>
      </c>
      <c r="L4017" s="11" t="s">
        <v>11926</v>
      </c>
      <c r="M4017" s="12" t="s">
        <v>6</v>
      </c>
      <c r="N4017" s="12" t="s">
        <v>6</v>
      </c>
      <c r="O4017" s="12" t="s">
        <v>6</v>
      </c>
      <c r="P4017" s="12">
        <v>1125</v>
      </c>
      <c r="Q4017" s="12" t="s">
        <v>6</v>
      </c>
      <c r="R4017">
        <v>4016</v>
      </c>
    </row>
    <row r="4018" spans="1:18" ht="15" x14ac:dyDescent="0.45">
      <c r="A4018">
        <v>31453</v>
      </c>
      <c r="B4018">
        <v>17</v>
      </c>
      <c r="C4018">
        <v>59.5</v>
      </c>
      <c r="D4018">
        <v>10</v>
      </c>
      <c r="E4018">
        <v>35</v>
      </c>
      <c r="F4018">
        <v>13</v>
      </c>
      <c r="G4018">
        <v>45.5</v>
      </c>
      <c r="H4018">
        <v>14</v>
      </c>
      <c r="I4018">
        <v>49</v>
      </c>
      <c r="J4018">
        <v>54</v>
      </c>
      <c r="K4018">
        <v>189</v>
      </c>
      <c r="L4018" s="11" t="s">
        <v>11926</v>
      </c>
      <c r="M4018" s="12" t="s">
        <v>6</v>
      </c>
      <c r="N4018" s="12" t="s">
        <v>6</v>
      </c>
      <c r="O4018" s="12" t="s">
        <v>6</v>
      </c>
      <c r="P4018" s="12">
        <v>1126</v>
      </c>
      <c r="Q4018" s="12" t="s">
        <v>6</v>
      </c>
      <c r="R4018">
        <v>4017</v>
      </c>
    </row>
    <row r="4019" spans="1:18" ht="15" x14ac:dyDescent="0.45">
      <c r="A4019">
        <v>31821</v>
      </c>
      <c r="D4019">
        <v>3</v>
      </c>
      <c r="E4019">
        <v>37.799999999999997</v>
      </c>
      <c r="F4019">
        <v>5</v>
      </c>
      <c r="G4019">
        <v>63</v>
      </c>
      <c r="H4019">
        <v>7</v>
      </c>
      <c r="I4019">
        <v>88.2</v>
      </c>
      <c r="J4019">
        <v>15</v>
      </c>
      <c r="K4019">
        <v>189</v>
      </c>
      <c r="L4019" s="11" t="s">
        <v>11928</v>
      </c>
      <c r="M4019" s="12" t="s">
        <v>6</v>
      </c>
      <c r="N4019" s="12">
        <v>919</v>
      </c>
      <c r="O4019" s="12" t="s">
        <v>6</v>
      </c>
      <c r="P4019" s="12" t="s">
        <v>6</v>
      </c>
      <c r="Q4019" s="12" t="s">
        <v>6</v>
      </c>
      <c r="R4019">
        <v>4018</v>
      </c>
    </row>
    <row r="4020" spans="1:18" ht="15" x14ac:dyDescent="0.45">
      <c r="A4020">
        <v>28143</v>
      </c>
      <c r="F4020">
        <v>13</v>
      </c>
      <c r="G4020">
        <v>123.5</v>
      </c>
      <c r="H4020">
        <v>5</v>
      </c>
      <c r="I4020">
        <v>65.34</v>
      </c>
      <c r="J4020">
        <v>18</v>
      </c>
      <c r="K4020">
        <v>188.84</v>
      </c>
      <c r="L4020" s="11" t="s">
        <v>11926</v>
      </c>
      <c r="M4020" s="12" t="s">
        <v>6</v>
      </c>
      <c r="N4020" s="12" t="s">
        <v>6</v>
      </c>
      <c r="O4020" s="12" t="s">
        <v>6</v>
      </c>
      <c r="P4020" s="12">
        <v>1127</v>
      </c>
      <c r="Q4020" s="12" t="s">
        <v>6</v>
      </c>
      <c r="R4020">
        <v>4019</v>
      </c>
    </row>
    <row r="4021" spans="1:18" ht="15" x14ac:dyDescent="0.45">
      <c r="A4021">
        <v>17696</v>
      </c>
      <c r="B4021">
        <v>4</v>
      </c>
      <c r="C4021">
        <v>30.4</v>
      </c>
      <c r="F4021">
        <v>17</v>
      </c>
      <c r="G4021">
        <v>128.59</v>
      </c>
      <c r="H4021">
        <v>4</v>
      </c>
      <c r="I4021">
        <v>29.79</v>
      </c>
      <c r="J4021">
        <v>25</v>
      </c>
      <c r="K4021">
        <v>188.78</v>
      </c>
      <c r="L4021" s="11" t="s">
        <v>11928</v>
      </c>
      <c r="M4021" s="12" t="s">
        <v>6</v>
      </c>
      <c r="N4021" s="12">
        <v>920</v>
      </c>
      <c r="O4021" s="12" t="s">
        <v>6</v>
      </c>
      <c r="P4021" s="12" t="s">
        <v>6</v>
      </c>
      <c r="Q4021" s="12" t="s">
        <v>6</v>
      </c>
      <c r="R4021">
        <v>4020</v>
      </c>
    </row>
    <row r="4022" spans="1:18" ht="15" x14ac:dyDescent="0.45">
      <c r="A4022">
        <v>23059</v>
      </c>
      <c r="D4022">
        <v>1</v>
      </c>
      <c r="E4022">
        <v>62.9</v>
      </c>
      <c r="F4022">
        <v>1</v>
      </c>
      <c r="G4022">
        <v>62.9</v>
      </c>
      <c r="H4022">
        <v>1</v>
      </c>
      <c r="I4022">
        <v>62.9</v>
      </c>
      <c r="J4022">
        <v>3</v>
      </c>
      <c r="K4022">
        <v>188.7</v>
      </c>
      <c r="L4022" s="11" t="s">
        <v>11925</v>
      </c>
      <c r="M4022" s="12" t="s">
        <v>6</v>
      </c>
      <c r="N4022" s="12" t="s">
        <v>6</v>
      </c>
      <c r="O4022" s="12">
        <v>748</v>
      </c>
      <c r="P4022" s="12" t="s">
        <v>6</v>
      </c>
      <c r="Q4022" s="12" t="s">
        <v>6</v>
      </c>
      <c r="R4022">
        <v>4021</v>
      </c>
    </row>
    <row r="4023" spans="1:18" ht="15" x14ac:dyDescent="0.45">
      <c r="A4023">
        <v>16702</v>
      </c>
      <c r="B4023">
        <v>5</v>
      </c>
      <c r="C4023">
        <v>22.5</v>
      </c>
      <c r="D4023">
        <v>15</v>
      </c>
      <c r="E4023">
        <v>67.5</v>
      </c>
      <c r="F4023">
        <v>10</v>
      </c>
      <c r="G4023">
        <v>45</v>
      </c>
      <c r="H4023">
        <v>12</v>
      </c>
      <c r="I4023">
        <v>53.64</v>
      </c>
      <c r="J4023">
        <v>42</v>
      </c>
      <c r="K4023">
        <v>188.64</v>
      </c>
      <c r="L4023" s="11" t="s">
        <v>11928</v>
      </c>
      <c r="M4023" s="12" t="s">
        <v>6</v>
      </c>
      <c r="N4023" s="12">
        <v>921</v>
      </c>
      <c r="O4023" s="12" t="s">
        <v>6</v>
      </c>
      <c r="P4023" s="12" t="s">
        <v>6</v>
      </c>
      <c r="Q4023" s="12" t="s">
        <v>6</v>
      </c>
      <c r="R4023">
        <v>4022</v>
      </c>
    </row>
    <row r="4024" spans="1:18" ht="15" x14ac:dyDescent="0.45">
      <c r="A4024">
        <v>23711</v>
      </c>
      <c r="B4024">
        <v>69</v>
      </c>
      <c r="C4024">
        <v>82.4</v>
      </c>
      <c r="D4024">
        <v>89</v>
      </c>
      <c r="E4024">
        <v>106.2</v>
      </c>
      <c r="J4024">
        <v>158</v>
      </c>
      <c r="K4024">
        <v>188.60000000000002</v>
      </c>
      <c r="L4024" s="11" t="s">
        <v>11928</v>
      </c>
      <c r="M4024" s="12" t="s">
        <v>6</v>
      </c>
      <c r="N4024" s="12">
        <v>922</v>
      </c>
      <c r="O4024" s="12" t="s">
        <v>6</v>
      </c>
      <c r="P4024" s="12" t="s">
        <v>6</v>
      </c>
      <c r="Q4024" s="12" t="s">
        <v>6</v>
      </c>
      <c r="R4024">
        <v>4023</v>
      </c>
    </row>
    <row r="4025" spans="1:18" ht="15" x14ac:dyDescent="0.45">
      <c r="A4025">
        <v>28301</v>
      </c>
      <c r="B4025">
        <v>2</v>
      </c>
      <c r="C4025">
        <v>3</v>
      </c>
      <c r="D4025">
        <v>51</v>
      </c>
      <c r="E4025">
        <v>76.14</v>
      </c>
      <c r="F4025">
        <v>8</v>
      </c>
      <c r="G4025">
        <v>12</v>
      </c>
      <c r="H4025">
        <v>66</v>
      </c>
      <c r="I4025">
        <v>97.44</v>
      </c>
      <c r="J4025">
        <v>127</v>
      </c>
      <c r="K4025">
        <v>188.57999999999998</v>
      </c>
      <c r="L4025" s="11" t="s">
        <v>11925</v>
      </c>
      <c r="M4025" s="12" t="s">
        <v>6</v>
      </c>
      <c r="N4025" s="12" t="s">
        <v>6</v>
      </c>
      <c r="O4025" s="12">
        <v>749</v>
      </c>
      <c r="P4025" s="12" t="s">
        <v>6</v>
      </c>
      <c r="Q4025" s="12" t="s">
        <v>6</v>
      </c>
      <c r="R4025">
        <v>4024</v>
      </c>
    </row>
    <row r="4026" spans="1:18" ht="15" x14ac:dyDescent="0.45">
      <c r="A4026">
        <v>28234</v>
      </c>
      <c r="B4026">
        <v>3</v>
      </c>
      <c r="C4026">
        <v>35.700000000000003</v>
      </c>
      <c r="D4026">
        <v>10</v>
      </c>
      <c r="E4026">
        <v>119</v>
      </c>
      <c r="F4026">
        <v>3</v>
      </c>
      <c r="G4026">
        <v>33.799999999999997</v>
      </c>
      <c r="J4026">
        <v>16</v>
      </c>
      <c r="K4026">
        <v>188.5</v>
      </c>
      <c r="L4026" s="11" t="s">
        <v>11928</v>
      </c>
      <c r="M4026" s="12" t="s">
        <v>6</v>
      </c>
      <c r="N4026" s="12">
        <v>923</v>
      </c>
      <c r="O4026" s="12" t="s">
        <v>6</v>
      </c>
      <c r="P4026" s="12" t="s">
        <v>6</v>
      </c>
      <c r="Q4026" s="12" t="s">
        <v>6</v>
      </c>
      <c r="R4026">
        <v>4025</v>
      </c>
    </row>
    <row r="4027" spans="1:18" ht="15" x14ac:dyDescent="0.45">
      <c r="A4027">
        <v>31268</v>
      </c>
      <c r="B4027">
        <v>24</v>
      </c>
      <c r="C4027">
        <v>66.98</v>
      </c>
      <c r="D4027">
        <v>11</v>
      </c>
      <c r="E4027">
        <v>30.58</v>
      </c>
      <c r="F4027">
        <v>19</v>
      </c>
      <c r="G4027">
        <v>51.88</v>
      </c>
      <c r="H4027">
        <v>14</v>
      </c>
      <c r="I4027">
        <v>38.979999999999997</v>
      </c>
      <c r="J4027">
        <v>68</v>
      </c>
      <c r="K4027">
        <v>188.42</v>
      </c>
      <c r="L4027" s="11" t="s">
        <v>11926</v>
      </c>
      <c r="M4027" s="12" t="s">
        <v>6</v>
      </c>
      <c r="N4027" s="12" t="s">
        <v>6</v>
      </c>
      <c r="O4027" s="12" t="s">
        <v>6</v>
      </c>
      <c r="P4027" s="12">
        <v>1128</v>
      </c>
      <c r="Q4027" s="12" t="s">
        <v>6</v>
      </c>
      <c r="R4027">
        <v>4026</v>
      </c>
    </row>
    <row r="4028" spans="1:18" ht="15" x14ac:dyDescent="0.45">
      <c r="A4028">
        <v>31430</v>
      </c>
      <c r="B4028">
        <v>71</v>
      </c>
      <c r="C4028">
        <v>113.6</v>
      </c>
      <c r="D4028">
        <v>12</v>
      </c>
      <c r="E4028">
        <v>19.2</v>
      </c>
      <c r="H4028">
        <v>35</v>
      </c>
      <c r="I4028">
        <v>55.61</v>
      </c>
      <c r="J4028">
        <v>118</v>
      </c>
      <c r="K4028">
        <v>188.40999999999997</v>
      </c>
      <c r="L4028" s="11" t="s">
        <v>11928</v>
      </c>
      <c r="M4028" s="12" t="s">
        <v>6</v>
      </c>
      <c r="N4028" s="12">
        <v>924</v>
      </c>
      <c r="O4028" s="12" t="s">
        <v>6</v>
      </c>
      <c r="P4028" s="12" t="s">
        <v>6</v>
      </c>
      <c r="Q4028" s="12" t="s">
        <v>6</v>
      </c>
      <c r="R4028">
        <v>4027</v>
      </c>
    </row>
    <row r="4029" spans="1:18" ht="15" x14ac:dyDescent="0.45">
      <c r="A4029">
        <v>29770</v>
      </c>
      <c r="D4029">
        <v>1</v>
      </c>
      <c r="E4029">
        <v>26.9</v>
      </c>
      <c r="F4029">
        <v>3</v>
      </c>
      <c r="G4029">
        <v>80.7</v>
      </c>
      <c r="H4029">
        <v>3</v>
      </c>
      <c r="I4029">
        <v>80.7</v>
      </c>
      <c r="J4029">
        <v>7</v>
      </c>
      <c r="K4029">
        <v>188.3</v>
      </c>
      <c r="L4029" s="11" t="s">
        <v>11925</v>
      </c>
      <c r="M4029" s="12" t="s">
        <v>6</v>
      </c>
      <c r="N4029" s="12" t="s">
        <v>6</v>
      </c>
      <c r="O4029" s="12">
        <v>750</v>
      </c>
      <c r="P4029" s="12" t="s">
        <v>6</v>
      </c>
      <c r="Q4029" s="12" t="s">
        <v>6</v>
      </c>
      <c r="R4029">
        <v>4028</v>
      </c>
    </row>
    <row r="4030" spans="1:18" ht="15" x14ac:dyDescent="0.45">
      <c r="A4030">
        <v>15853</v>
      </c>
      <c r="D4030">
        <v>5</v>
      </c>
      <c r="E4030">
        <v>34.5</v>
      </c>
      <c r="F4030">
        <v>14</v>
      </c>
      <c r="G4030">
        <v>96.6</v>
      </c>
      <c r="H4030">
        <v>8</v>
      </c>
      <c r="I4030">
        <v>57</v>
      </c>
      <c r="J4030">
        <v>27</v>
      </c>
      <c r="K4030">
        <v>188.1</v>
      </c>
      <c r="L4030" s="11" t="s">
        <v>11926</v>
      </c>
      <c r="M4030" s="12" t="s">
        <v>6</v>
      </c>
      <c r="N4030" s="12" t="s">
        <v>6</v>
      </c>
      <c r="O4030" s="12" t="s">
        <v>6</v>
      </c>
      <c r="P4030" s="12">
        <v>1129</v>
      </c>
      <c r="Q4030" s="12" t="s">
        <v>6</v>
      </c>
      <c r="R4030">
        <v>4029</v>
      </c>
    </row>
    <row r="4031" spans="1:18" ht="15" x14ac:dyDescent="0.45">
      <c r="A4031">
        <v>16654</v>
      </c>
      <c r="B4031">
        <v>1</v>
      </c>
      <c r="C4031">
        <v>16.899999999999999</v>
      </c>
      <c r="D4031">
        <v>3</v>
      </c>
      <c r="E4031">
        <v>50.7</v>
      </c>
      <c r="F4031">
        <v>4</v>
      </c>
      <c r="G4031">
        <v>67.599999999999994</v>
      </c>
      <c r="H4031">
        <v>3</v>
      </c>
      <c r="I4031">
        <v>52.7</v>
      </c>
      <c r="J4031">
        <v>11</v>
      </c>
      <c r="K4031">
        <v>187.89999999999998</v>
      </c>
      <c r="L4031" s="11" t="s">
        <v>11925</v>
      </c>
      <c r="M4031" s="12" t="s">
        <v>6</v>
      </c>
      <c r="N4031" s="12" t="s">
        <v>6</v>
      </c>
      <c r="O4031" s="12">
        <v>751</v>
      </c>
      <c r="P4031" s="12" t="s">
        <v>6</v>
      </c>
      <c r="Q4031" s="12" t="s">
        <v>6</v>
      </c>
      <c r="R4031">
        <v>4030</v>
      </c>
    </row>
    <row r="4032" spans="1:18" ht="15" x14ac:dyDescent="0.45">
      <c r="A4032">
        <v>17135</v>
      </c>
      <c r="F4032">
        <v>1</v>
      </c>
      <c r="G4032">
        <v>49.9</v>
      </c>
      <c r="H4032">
        <v>3</v>
      </c>
      <c r="I4032">
        <v>137.72999999999999</v>
      </c>
      <c r="J4032">
        <v>4</v>
      </c>
      <c r="K4032">
        <v>187.63</v>
      </c>
      <c r="L4032" s="11" t="s">
        <v>11925</v>
      </c>
      <c r="M4032" s="12" t="s">
        <v>6</v>
      </c>
      <c r="N4032" s="12" t="s">
        <v>6</v>
      </c>
      <c r="O4032" s="12">
        <v>752</v>
      </c>
      <c r="P4032" s="12" t="s">
        <v>6</v>
      </c>
      <c r="Q4032" s="12" t="s">
        <v>6</v>
      </c>
      <c r="R4032">
        <v>4031</v>
      </c>
    </row>
    <row r="4033" spans="1:18" ht="15" x14ac:dyDescent="0.45">
      <c r="A4033">
        <v>29772</v>
      </c>
      <c r="B4033">
        <v>3</v>
      </c>
      <c r="C4033">
        <v>56.7</v>
      </c>
      <c r="D4033">
        <v>2</v>
      </c>
      <c r="E4033">
        <v>37.799999999999997</v>
      </c>
      <c r="F4033">
        <v>5</v>
      </c>
      <c r="G4033">
        <v>92.99</v>
      </c>
      <c r="J4033">
        <v>10</v>
      </c>
      <c r="K4033">
        <v>187.49</v>
      </c>
      <c r="L4033" s="11" t="s">
        <v>11925</v>
      </c>
      <c r="M4033" s="12" t="s">
        <v>6</v>
      </c>
      <c r="N4033" s="12" t="s">
        <v>6</v>
      </c>
      <c r="O4033" s="12">
        <v>753</v>
      </c>
      <c r="P4033" s="12" t="s">
        <v>6</v>
      </c>
      <c r="Q4033" s="12" t="s">
        <v>6</v>
      </c>
      <c r="R4033">
        <v>4032</v>
      </c>
    </row>
    <row r="4034" spans="1:18" ht="15" x14ac:dyDescent="0.45">
      <c r="A4034">
        <v>10274</v>
      </c>
      <c r="D4034">
        <v>11</v>
      </c>
      <c r="E4034">
        <v>19.8</v>
      </c>
      <c r="F4034">
        <v>28</v>
      </c>
      <c r="G4034">
        <v>50.4</v>
      </c>
      <c r="H4034">
        <v>65</v>
      </c>
      <c r="I4034">
        <v>117</v>
      </c>
      <c r="J4034">
        <v>104</v>
      </c>
      <c r="K4034">
        <v>187.2</v>
      </c>
      <c r="L4034" s="11" t="s">
        <v>11927</v>
      </c>
      <c r="M4034" s="12" t="s">
        <v>6</v>
      </c>
      <c r="N4034" s="12" t="s">
        <v>6</v>
      </c>
      <c r="O4034" s="12" t="s">
        <v>6</v>
      </c>
      <c r="P4034" s="12" t="s">
        <v>6</v>
      </c>
      <c r="Q4034" s="12">
        <v>609</v>
      </c>
      <c r="R4034">
        <v>4033</v>
      </c>
    </row>
    <row r="4035" spans="1:18" ht="15" x14ac:dyDescent="0.45">
      <c r="A4035">
        <v>30461</v>
      </c>
      <c r="D4035">
        <v>8</v>
      </c>
      <c r="E4035">
        <v>124.8</v>
      </c>
      <c r="F4035">
        <v>4</v>
      </c>
      <c r="G4035">
        <v>62.4</v>
      </c>
      <c r="J4035">
        <v>12</v>
      </c>
      <c r="K4035">
        <v>187.2</v>
      </c>
      <c r="L4035" s="11" t="s">
        <v>11926</v>
      </c>
      <c r="M4035" s="12" t="s">
        <v>6</v>
      </c>
      <c r="N4035" s="12" t="s">
        <v>6</v>
      </c>
      <c r="O4035" s="12" t="s">
        <v>6</v>
      </c>
      <c r="P4035" s="12">
        <v>1130</v>
      </c>
      <c r="Q4035" s="12" t="s">
        <v>6</v>
      </c>
      <c r="R4035">
        <v>4034</v>
      </c>
    </row>
    <row r="4036" spans="1:18" ht="15" x14ac:dyDescent="0.45">
      <c r="A4036">
        <v>15493</v>
      </c>
      <c r="B4036">
        <v>7</v>
      </c>
      <c r="C4036">
        <v>118.3</v>
      </c>
      <c r="D4036">
        <v>2</v>
      </c>
      <c r="E4036">
        <v>33.799999999999997</v>
      </c>
      <c r="H4036">
        <v>2</v>
      </c>
      <c r="I4036">
        <v>35</v>
      </c>
      <c r="J4036">
        <v>11</v>
      </c>
      <c r="K4036">
        <v>187.1</v>
      </c>
      <c r="L4036" s="11" t="s">
        <v>11925</v>
      </c>
      <c r="M4036" s="12" t="s">
        <v>6</v>
      </c>
      <c r="N4036" s="12" t="s">
        <v>6</v>
      </c>
      <c r="O4036" s="12">
        <v>754</v>
      </c>
      <c r="P4036" s="12" t="s">
        <v>6</v>
      </c>
      <c r="Q4036" s="12" t="s">
        <v>6</v>
      </c>
      <c r="R4036">
        <v>4035</v>
      </c>
    </row>
    <row r="4037" spans="1:18" ht="15" x14ac:dyDescent="0.45">
      <c r="A4037">
        <v>15445</v>
      </c>
      <c r="B4037">
        <v>8</v>
      </c>
      <c r="C4037">
        <v>59.4</v>
      </c>
      <c r="D4037">
        <v>3</v>
      </c>
      <c r="E4037">
        <v>22.5</v>
      </c>
      <c r="F4037">
        <v>9</v>
      </c>
      <c r="G4037">
        <v>67.5</v>
      </c>
      <c r="H4037">
        <v>5</v>
      </c>
      <c r="I4037">
        <v>37.5</v>
      </c>
      <c r="J4037">
        <v>25</v>
      </c>
      <c r="K4037">
        <v>186.9</v>
      </c>
      <c r="L4037" s="11" t="s">
        <v>11925</v>
      </c>
      <c r="M4037" s="12" t="s">
        <v>6</v>
      </c>
      <c r="N4037" s="12" t="s">
        <v>6</v>
      </c>
      <c r="O4037" s="12">
        <v>755</v>
      </c>
      <c r="P4037" s="12" t="s">
        <v>6</v>
      </c>
      <c r="Q4037" s="12" t="s">
        <v>6</v>
      </c>
      <c r="R4037">
        <v>4036</v>
      </c>
    </row>
    <row r="4038" spans="1:18" ht="15" x14ac:dyDescent="0.45">
      <c r="A4038">
        <v>30013</v>
      </c>
      <c r="B4038">
        <v>5</v>
      </c>
      <c r="C4038">
        <v>44.5</v>
      </c>
      <c r="D4038">
        <v>2</v>
      </c>
      <c r="E4038">
        <v>17.8</v>
      </c>
      <c r="F4038">
        <v>7</v>
      </c>
      <c r="G4038">
        <v>62.3</v>
      </c>
      <c r="H4038">
        <v>7</v>
      </c>
      <c r="I4038">
        <v>62.3</v>
      </c>
      <c r="J4038">
        <v>21</v>
      </c>
      <c r="K4038">
        <v>186.89999999999998</v>
      </c>
      <c r="L4038" s="11" t="s">
        <v>11928</v>
      </c>
      <c r="M4038" s="12" t="s">
        <v>6</v>
      </c>
      <c r="N4038" s="12">
        <v>925</v>
      </c>
      <c r="O4038" s="12" t="s">
        <v>6</v>
      </c>
      <c r="P4038" s="12" t="s">
        <v>6</v>
      </c>
      <c r="Q4038" s="12" t="s">
        <v>6</v>
      </c>
      <c r="R4038">
        <v>4037</v>
      </c>
    </row>
    <row r="4039" spans="1:18" ht="15" x14ac:dyDescent="0.45">
      <c r="A4039">
        <v>10280</v>
      </c>
      <c r="B4039">
        <v>22</v>
      </c>
      <c r="C4039">
        <v>33</v>
      </c>
      <c r="D4039">
        <v>45</v>
      </c>
      <c r="E4039">
        <v>70.569999999999993</v>
      </c>
      <c r="F4039">
        <v>12</v>
      </c>
      <c r="G4039">
        <v>19.2</v>
      </c>
      <c r="H4039">
        <v>40</v>
      </c>
      <c r="I4039">
        <v>63.87</v>
      </c>
      <c r="J4039">
        <v>119</v>
      </c>
      <c r="K4039">
        <v>186.64</v>
      </c>
      <c r="L4039" s="11" t="s">
        <v>11925</v>
      </c>
      <c r="M4039" s="12" t="s">
        <v>6</v>
      </c>
      <c r="N4039" s="12" t="s">
        <v>6</v>
      </c>
      <c r="O4039" s="12">
        <v>756</v>
      </c>
      <c r="P4039" s="12" t="s">
        <v>6</v>
      </c>
      <c r="Q4039" s="12" t="s">
        <v>6</v>
      </c>
      <c r="R4039">
        <v>4038</v>
      </c>
    </row>
    <row r="4040" spans="1:18" ht="15" x14ac:dyDescent="0.45">
      <c r="A4040">
        <v>30235</v>
      </c>
      <c r="B4040">
        <v>1</v>
      </c>
      <c r="C4040">
        <v>58.79</v>
      </c>
      <c r="D4040">
        <v>1</v>
      </c>
      <c r="E4040">
        <v>63.9</v>
      </c>
      <c r="H4040">
        <v>1</v>
      </c>
      <c r="I4040">
        <v>63.9</v>
      </c>
      <c r="J4040">
        <v>3</v>
      </c>
      <c r="K4040">
        <v>186.59</v>
      </c>
      <c r="L4040" s="11" t="s">
        <v>11925</v>
      </c>
      <c r="M4040" s="12" t="s">
        <v>6</v>
      </c>
      <c r="N4040" s="12" t="s">
        <v>6</v>
      </c>
      <c r="O4040" s="12">
        <v>757</v>
      </c>
      <c r="P4040" s="12" t="s">
        <v>6</v>
      </c>
      <c r="Q4040" s="12" t="s">
        <v>6</v>
      </c>
      <c r="R4040">
        <v>4039</v>
      </c>
    </row>
    <row r="4041" spans="1:18" ht="15" x14ac:dyDescent="0.45">
      <c r="A4041">
        <v>28522</v>
      </c>
      <c r="B4041">
        <v>6</v>
      </c>
      <c r="C4041">
        <v>29.4</v>
      </c>
      <c r="D4041">
        <v>9</v>
      </c>
      <c r="E4041">
        <v>44.1</v>
      </c>
      <c r="F4041">
        <v>11</v>
      </c>
      <c r="G4041">
        <v>53.9</v>
      </c>
      <c r="H4041">
        <v>12</v>
      </c>
      <c r="I4041">
        <v>58.8</v>
      </c>
      <c r="J4041">
        <v>38</v>
      </c>
      <c r="K4041">
        <v>186.2</v>
      </c>
      <c r="L4041" s="11" t="s">
        <v>11926</v>
      </c>
      <c r="M4041" s="12" t="s">
        <v>6</v>
      </c>
      <c r="N4041" s="12" t="s">
        <v>6</v>
      </c>
      <c r="O4041" s="12" t="s">
        <v>6</v>
      </c>
      <c r="P4041" s="12">
        <v>1131</v>
      </c>
      <c r="Q4041" s="12" t="s">
        <v>6</v>
      </c>
      <c r="R4041">
        <v>4040</v>
      </c>
    </row>
    <row r="4042" spans="1:18" ht="15" x14ac:dyDescent="0.45">
      <c r="A4042">
        <v>23168</v>
      </c>
      <c r="B4042">
        <v>11</v>
      </c>
      <c r="C4042">
        <v>97.19</v>
      </c>
      <c r="D4042">
        <v>5</v>
      </c>
      <c r="E4042">
        <v>44.5</v>
      </c>
      <c r="F4042">
        <v>3</v>
      </c>
      <c r="G4042">
        <v>26.7</v>
      </c>
      <c r="H4042">
        <v>2</v>
      </c>
      <c r="I4042">
        <v>17.8</v>
      </c>
      <c r="J4042">
        <v>21</v>
      </c>
      <c r="K4042">
        <v>186.19</v>
      </c>
      <c r="L4042" s="11" t="s">
        <v>11925</v>
      </c>
      <c r="M4042" s="12" t="s">
        <v>6</v>
      </c>
      <c r="N4042" s="12" t="s">
        <v>6</v>
      </c>
      <c r="O4042" s="12">
        <v>758</v>
      </c>
      <c r="P4042" s="12" t="s">
        <v>6</v>
      </c>
      <c r="Q4042" s="12" t="s">
        <v>6</v>
      </c>
      <c r="R4042">
        <v>4041</v>
      </c>
    </row>
    <row r="4043" spans="1:18" ht="15" x14ac:dyDescent="0.45">
      <c r="A4043">
        <v>14795</v>
      </c>
      <c r="B4043">
        <v>5</v>
      </c>
      <c r="C4043">
        <v>70.849999999999994</v>
      </c>
      <c r="D4043">
        <v>4</v>
      </c>
      <c r="E4043">
        <v>57.6</v>
      </c>
      <c r="F4043">
        <v>3</v>
      </c>
      <c r="G4043">
        <v>43.2</v>
      </c>
      <c r="H4043">
        <v>1</v>
      </c>
      <c r="I4043">
        <v>14.4</v>
      </c>
      <c r="J4043">
        <v>13</v>
      </c>
      <c r="K4043">
        <v>186.04999999999998</v>
      </c>
      <c r="L4043" s="11" t="s">
        <v>11928</v>
      </c>
      <c r="M4043" s="12" t="s">
        <v>6</v>
      </c>
      <c r="N4043" s="12">
        <v>926</v>
      </c>
      <c r="O4043" s="12" t="s">
        <v>6</v>
      </c>
      <c r="P4043" s="12" t="s">
        <v>6</v>
      </c>
      <c r="Q4043" s="12" t="s">
        <v>6</v>
      </c>
      <c r="R4043">
        <v>4042</v>
      </c>
    </row>
    <row r="4044" spans="1:18" ht="15" x14ac:dyDescent="0.45">
      <c r="A4044">
        <v>11666</v>
      </c>
      <c r="B4044">
        <v>12</v>
      </c>
      <c r="C4044">
        <v>88.8</v>
      </c>
      <c r="H4044">
        <v>12</v>
      </c>
      <c r="I4044">
        <v>97.2</v>
      </c>
      <c r="J4044">
        <v>24</v>
      </c>
      <c r="K4044">
        <v>186</v>
      </c>
      <c r="L4044" s="11" t="s">
        <v>11927</v>
      </c>
      <c r="M4044" s="12" t="s">
        <v>6</v>
      </c>
      <c r="N4044" s="12" t="s">
        <v>6</v>
      </c>
      <c r="O4044" s="12" t="s">
        <v>6</v>
      </c>
      <c r="P4044" s="12" t="s">
        <v>6</v>
      </c>
      <c r="Q4044" s="12">
        <v>610</v>
      </c>
      <c r="R4044">
        <v>4043</v>
      </c>
    </row>
    <row r="4045" spans="1:18" ht="15" x14ac:dyDescent="0.45">
      <c r="A4045">
        <v>11742</v>
      </c>
      <c r="D4045">
        <v>1</v>
      </c>
      <c r="E4045">
        <v>6.2</v>
      </c>
      <c r="F4045">
        <v>11</v>
      </c>
      <c r="G4045">
        <v>68.2</v>
      </c>
      <c r="H4045">
        <v>18</v>
      </c>
      <c r="I4045">
        <v>111.6</v>
      </c>
      <c r="J4045">
        <v>30</v>
      </c>
      <c r="K4045">
        <v>186</v>
      </c>
      <c r="L4045" s="11" t="s">
        <v>11925</v>
      </c>
      <c r="M4045" s="12" t="s">
        <v>6</v>
      </c>
      <c r="N4045" s="12" t="s">
        <v>6</v>
      </c>
      <c r="O4045" s="12">
        <v>759</v>
      </c>
      <c r="P4045" s="12" t="s">
        <v>6</v>
      </c>
      <c r="Q4045" s="12" t="s">
        <v>6</v>
      </c>
      <c r="R4045">
        <v>4044</v>
      </c>
    </row>
    <row r="4046" spans="1:18" ht="15" x14ac:dyDescent="0.45">
      <c r="A4046">
        <v>22776</v>
      </c>
      <c r="B4046">
        <v>15</v>
      </c>
      <c r="C4046">
        <v>90</v>
      </c>
      <c r="D4046">
        <v>8</v>
      </c>
      <c r="E4046">
        <v>48</v>
      </c>
      <c r="F4046">
        <v>5</v>
      </c>
      <c r="G4046">
        <v>30</v>
      </c>
      <c r="H4046">
        <v>3</v>
      </c>
      <c r="I4046">
        <v>18</v>
      </c>
      <c r="J4046">
        <v>31</v>
      </c>
      <c r="K4046">
        <v>186</v>
      </c>
      <c r="L4046" s="11" t="s">
        <v>11928</v>
      </c>
      <c r="M4046" s="12" t="s">
        <v>6</v>
      </c>
      <c r="N4046" s="12">
        <v>927</v>
      </c>
      <c r="O4046" s="12" t="s">
        <v>6</v>
      </c>
      <c r="P4046" s="12" t="s">
        <v>6</v>
      </c>
      <c r="Q4046" s="12" t="s">
        <v>6</v>
      </c>
      <c r="R4046">
        <v>4045</v>
      </c>
    </row>
    <row r="4047" spans="1:18" ht="15" x14ac:dyDescent="0.45">
      <c r="A4047">
        <v>29446</v>
      </c>
      <c r="D4047">
        <v>1</v>
      </c>
      <c r="E4047">
        <v>31</v>
      </c>
      <c r="F4047">
        <v>3</v>
      </c>
      <c r="G4047">
        <v>93</v>
      </c>
      <c r="H4047">
        <v>2</v>
      </c>
      <c r="I4047">
        <v>62</v>
      </c>
      <c r="J4047">
        <v>6</v>
      </c>
      <c r="K4047">
        <v>186</v>
      </c>
      <c r="L4047" s="11" t="s">
        <v>11927</v>
      </c>
      <c r="M4047" s="12" t="s">
        <v>6</v>
      </c>
      <c r="N4047" s="12" t="s">
        <v>6</v>
      </c>
      <c r="O4047" s="12" t="s">
        <v>6</v>
      </c>
      <c r="P4047" s="12" t="s">
        <v>6</v>
      </c>
      <c r="Q4047" s="12">
        <v>611</v>
      </c>
      <c r="R4047">
        <v>4046</v>
      </c>
    </row>
    <row r="4048" spans="1:18" ht="15" x14ac:dyDescent="0.45">
      <c r="A4048">
        <v>32000</v>
      </c>
      <c r="F4048">
        <v>6</v>
      </c>
      <c r="G4048">
        <v>93</v>
      </c>
      <c r="H4048">
        <v>6</v>
      </c>
      <c r="I4048">
        <v>93</v>
      </c>
      <c r="J4048">
        <v>12</v>
      </c>
      <c r="K4048">
        <v>186</v>
      </c>
      <c r="L4048" s="11" t="s">
        <v>11926</v>
      </c>
      <c r="M4048" s="12" t="s">
        <v>6</v>
      </c>
      <c r="N4048" s="12" t="s">
        <v>6</v>
      </c>
      <c r="O4048" s="12" t="s">
        <v>6</v>
      </c>
      <c r="P4048" s="12">
        <v>1132</v>
      </c>
      <c r="Q4048" s="12" t="s">
        <v>6</v>
      </c>
      <c r="R4048">
        <v>4047</v>
      </c>
    </row>
    <row r="4049" spans="1:18" ht="15" x14ac:dyDescent="0.45">
      <c r="A4049">
        <v>32001</v>
      </c>
      <c r="F4049">
        <v>4</v>
      </c>
      <c r="G4049">
        <v>62</v>
      </c>
      <c r="H4049">
        <v>8</v>
      </c>
      <c r="I4049">
        <v>124</v>
      </c>
      <c r="J4049">
        <v>12</v>
      </c>
      <c r="K4049">
        <v>186</v>
      </c>
      <c r="L4049" s="11" t="s">
        <v>11926</v>
      </c>
      <c r="M4049" s="12" t="s">
        <v>6</v>
      </c>
      <c r="N4049" s="12" t="s">
        <v>6</v>
      </c>
      <c r="O4049" s="12" t="s">
        <v>6</v>
      </c>
      <c r="P4049" s="12">
        <v>1133</v>
      </c>
      <c r="Q4049" s="12" t="s">
        <v>6</v>
      </c>
      <c r="R4049">
        <v>4048</v>
      </c>
    </row>
    <row r="4050" spans="1:18" ht="15" x14ac:dyDescent="0.45">
      <c r="A4050">
        <v>17499</v>
      </c>
      <c r="B4050">
        <v>3</v>
      </c>
      <c r="C4050">
        <v>50.7</v>
      </c>
      <c r="D4050">
        <v>3</v>
      </c>
      <c r="E4050">
        <v>50.7</v>
      </c>
      <c r="F4050">
        <v>3</v>
      </c>
      <c r="G4050">
        <v>50.7</v>
      </c>
      <c r="H4050">
        <v>2</v>
      </c>
      <c r="I4050">
        <v>33.799999999999997</v>
      </c>
      <c r="J4050">
        <v>11</v>
      </c>
      <c r="K4050">
        <v>185.90000000000003</v>
      </c>
      <c r="L4050" s="11" t="s">
        <v>11926</v>
      </c>
      <c r="M4050" s="12" t="s">
        <v>6</v>
      </c>
      <c r="N4050" s="12" t="s">
        <v>6</v>
      </c>
      <c r="O4050" s="12" t="s">
        <v>6</v>
      </c>
      <c r="P4050" s="12">
        <v>1134</v>
      </c>
      <c r="Q4050" s="12" t="s">
        <v>6</v>
      </c>
      <c r="R4050">
        <v>4049</v>
      </c>
    </row>
    <row r="4051" spans="1:18" ht="15" x14ac:dyDescent="0.45">
      <c r="A4051">
        <v>30494</v>
      </c>
      <c r="B4051">
        <v>3</v>
      </c>
      <c r="C4051">
        <v>42.9</v>
      </c>
      <c r="D4051">
        <v>2</v>
      </c>
      <c r="E4051">
        <v>28.6</v>
      </c>
      <c r="F4051">
        <v>3</v>
      </c>
      <c r="G4051">
        <v>42.9</v>
      </c>
      <c r="H4051">
        <v>5</v>
      </c>
      <c r="I4051">
        <v>71.5</v>
      </c>
      <c r="J4051">
        <v>13</v>
      </c>
      <c r="K4051">
        <v>185.9</v>
      </c>
      <c r="L4051" s="11" t="s">
        <v>11926</v>
      </c>
      <c r="M4051" s="12" t="s">
        <v>6</v>
      </c>
      <c r="N4051" s="12" t="s">
        <v>6</v>
      </c>
      <c r="O4051" s="12" t="s">
        <v>6</v>
      </c>
      <c r="P4051" s="12">
        <v>1135</v>
      </c>
      <c r="Q4051" s="12" t="s">
        <v>6</v>
      </c>
      <c r="R4051">
        <v>4050</v>
      </c>
    </row>
    <row r="4052" spans="1:18" ht="15" x14ac:dyDescent="0.45">
      <c r="A4052">
        <v>31446</v>
      </c>
      <c r="B4052">
        <v>5</v>
      </c>
      <c r="C4052">
        <v>71.5</v>
      </c>
      <c r="D4052">
        <v>3</v>
      </c>
      <c r="E4052">
        <v>42.9</v>
      </c>
      <c r="F4052">
        <v>2</v>
      </c>
      <c r="G4052">
        <v>28.6</v>
      </c>
      <c r="H4052">
        <v>3</v>
      </c>
      <c r="I4052">
        <v>42.9</v>
      </c>
      <c r="J4052">
        <v>13</v>
      </c>
      <c r="K4052">
        <v>185.9</v>
      </c>
      <c r="L4052" s="11" t="s">
        <v>11926</v>
      </c>
      <c r="M4052" s="12" t="s">
        <v>6</v>
      </c>
      <c r="N4052" s="12" t="s">
        <v>6</v>
      </c>
      <c r="O4052" s="12" t="s">
        <v>6</v>
      </c>
      <c r="P4052" s="12">
        <v>1136</v>
      </c>
      <c r="Q4052" s="12" t="s">
        <v>6</v>
      </c>
      <c r="R4052">
        <v>4051</v>
      </c>
    </row>
    <row r="4053" spans="1:18" ht="15" x14ac:dyDescent="0.45">
      <c r="A4053">
        <v>30498</v>
      </c>
      <c r="B4053">
        <v>4</v>
      </c>
      <c r="C4053">
        <v>67.599999999999994</v>
      </c>
      <c r="D4053">
        <v>2</v>
      </c>
      <c r="E4053">
        <v>33.799999999999997</v>
      </c>
      <c r="F4053">
        <v>2</v>
      </c>
      <c r="G4053">
        <v>33.799999999999997</v>
      </c>
      <c r="H4053">
        <v>3</v>
      </c>
      <c r="I4053">
        <v>50.7</v>
      </c>
      <c r="J4053">
        <v>11</v>
      </c>
      <c r="K4053">
        <v>185.89999999999998</v>
      </c>
      <c r="L4053" s="11" t="s">
        <v>11926</v>
      </c>
      <c r="M4053" s="12" t="s">
        <v>6</v>
      </c>
      <c r="N4053" s="12" t="s">
        <v>6</v>
      </c>
      <c r="O4053" s="12" t="s">
        <v>6</v>
      </c>
      <c r="P4053" s="12">
        <v>1137</v>
      </c>
      <c r="Q4053" s="12" t="s">
        <v>6</v>
      </c>
      <c r="R4053">
        <v>4052</v>
      </c>
    </row>
    <row r="4054" spans="1:18" ht="15" x14ac:dyDescent="0.45">
      <c r="A4054">
        <v>29892</v>
      </c>
      <c r="B4054">
        <v>2</v>
      </c>
      <c r="C4054">
        <v>61.25</v>
      </c>
      <c r="D4054">
        <v>2</v>
      </c>
      <c r="E4054">
        <v>63.8</v>
      </c>
      <c r="F4054">
        <v>1</v>
      </c>
      <c r="G4054">
        <v>31.9</v>
      </c>
      <c r="H4054">
        <v>1</v>
      </c>
      <c r="I4054">
        <v>28.9</v>
      </c>
      <c r="J4054">
        <v>6</v>
      </c>
      <c r="K4054">
        <v>185.85</v>
      </c>
      <c r="L4054" s="11" t="s">
        <v>11925</v>
      </c>
      <c r="M4054" s="12" t="s">
        <v>6</v>
      </c>
      <c r="N4054" s="12" t="s">
        <v>6</v>
      </c>
      <c r="O4054" s="12">
        <v>760</v>
      </c>
      <c r="P4054" s="12" t="s">
        <v>6</v>
      </c>
      <c r="Q4054" s="12" t="s">
        <v>6</v>
      </c>
      <c r="R4054">
        <v>4053</v>
      </c>
    </row>
    <row r="4055" spans="1:18" ht="15" x14ac:dyDescent="0.45">
      <c r="A4055">
        <v>22210</v>
      </c>
      <c r="B4055">
        <v>3</v>
      </c>
      <c r="C4055">
        <v>20.7</v>
      </c>
      <c r="D4055">
        <v>7</v>
      </c>
      <c r="E4055">
        <v>48.3</v>
      </c>
      <c r="F4055">
        <v>11</v>
      </c>
      <c r="G4055">
        <v>75.900000000000006</v>
      </c>
      <c r="H4055">
        <v>6</v>
      </c>
      <c r="I4055">
        <v>40.85</v>
      </c>
      <c r="J4055">
        <v>27</v>
      </c>
      <c r="K4055">
        <v>185.75</v>
      </c>
      <c r="L4055" s="11" t="s">
        <v>11926</v>
      </c>
      <c r="M4055" s="12" t="s">
        <v>6</v>
      </c>
      <c r="N4055" s="12" t="s">
        <v>6</v>
      </c>
      <c r="O4055" s="12" t="s">
        <v>6</v>
      </c>
      <c r="P4055" s="12">
        <v>1138</v>
      </c>
      <c r="Q4055" s="12" t="s">
        <v>6</v>
      </c>
      <c r="R4055">
        <v>4054</v>
      </c>
    </row>
    <row r="4056" spans="1:18" ht="15" x14ac:dyDescent="0.45">
      <c r="A4056">
        <v>31774</v>
      </c>
      <c r="D4056">
        <v>10</v>
      </c>
      <c r="E4056">
        <v>58</v>
      </c>
      <c r="F4056">
        <v>16</v>
      </c>
      <c r="G4056">
        <v>92.8</v>
      </c>
      <c r="H4056">
        <v>6</v>
      </c>
      <c r="I4056">
        <v>34.799999999999997</v>
      </c>
      <c r="J4056">
        <v>32</v>
      </c>
      <c r="K4056">
        <v>185.60000000000002</v>
      </c>
      <c r="L4056" s="11" t="s">
        <v>11928</v>
      </c>
      <c r="M4056" s="12" t="s">
        <v>6</v>
      </c>
      <c r="N4056" s="12">
        <v>928</v>
      </c>
      <c r="O4056" s="12" t="s">
        <v>6</v>
      </c>
      <c r="P4056" s="12" t="s">
        <v>6</v>
      </c>
      <c r="Q4056" s="12" t="s">
        <v>6</v>
      </c>
      <c r="R4056">
        <v>4055</v>
      </c>
    </row>
    <row r="4057" spans="1:18" ht="15" x14ac:dyDescent="0.45">
      <c r="A4057">
        <v>18574</v>
      </c>
      <c r="B4057">
        <v>98</v>
      </c>
      <c r="C4057">
        <v>185.6</v>
      </c>
      <c r="J4057">
        <v>98</v>
      </c>
      <c r="K4057">
        <v>185.6</v>
      </c>
      <c r="L4057" s="11" t="s">
        <v>11927</v>
      </c>
      <c r="M4057" s="12" t="s">
        <v>6</v>
      </c>
      <c r="N4057" s="12" t="s">
        <v>6</v>
      </c>
      <c r="O4057" s="12" t="s">
        <v>6</v>
      </c>
      <c r="P4057" s="12" t="s">
        <v>6</v>
      </c>
      <c r="Q4057" s="12">
        <v>612</v>
      </c>
      <c r="R4057">
        <v>4056</v>
      </c>
    </row>
    <row r="4058" spans="1:18" ht="15" x14ac:dyDescent="0.45">
      <c r="A4058">
        <v>16385</v>
      </c>
      <c r="B4058">
        <v>15</v>
      </c>
      <c r="C4058">
        <v>34.32</v>
      </c>
      <c r="D4058">
        <v>33</v>
      </c>
      <c r="E4058">
        <v>75.36</v>
      </c>
      <c r="F4058">
        <v>13</v>
      </c>
      <c r="G4058">
        <v>29.9</v>
      </c>
      <c r="H4058">
        <v>20</v>
      </c>
      <c r="I4058">
        <v>46</v>
      </c>
      <c r="J4058">
        <v>81</v>
      </c>
      <c r="K4058">
        <v>185.58</v>
      </c>
      <c r="L4058" s="11" t="s">
        <v>11928</v>
      </c>
      <c r="M4058" s="12" t="s">
        <v>6</v>
      </c>
      <c r="N4058" s="12">
        <v>929</v>
      </c>
      <c r="O4058" s="12" t="s">
        <v>6</v>
      </c>
      <c r="P4058" s="12" t="s">
        <v>6</v>
      </c>
      <c r="Q4058" s="12" t="s">
        <v>6</v>
      </c>
      <c r="R4058">
        <v>4057</v>
      </c>
    </row>
    <row r="4059" spans="1:18" ht="15" x14ac:dyDescent="0.45">
      <c r="A4059">
        <v>17238</v>
      </c>
      <c r="B4059">
        <v>7</v>
      </c>
      <c r="C4059">
        <v>49</v>
      </c>
      <c r="D4059">
        <v>4</v>
      </c>
      <c r="E4059">
        <v>28.4</v>
      </c>
      <c r="F4059">
        <v>7</v>
      </c>
      <c r="G4059">
        <v>50.4</v>
      </c>
      <c r="H4059">
        <v>8</v>
      </c>
      <c r="I4059">
        <v>57.6</v>
      </c>
      <c r="J4059">
        <v>26</v>
      </c>
      <c r="K4059">
        <v>185.4</v>
      </c>
      <c r="L4059" s="11" t="s">
        <v>11926</v>
      </c>
      <c r="M4059" s="12" t="s">
        <v>6</v>
      </c>
      <c r="N4059" s="12" t="s">
        <v>6</v>
      </c>
      <c r="O4059" s="12" t="s">
        <v>6</v>
      </c>
      <c r="P4059" s="12">
        <v>1139</v>
      </c>
      <c r="Q4059" s="12" t="s">
        <v>6</v>
      </c>
      <c r="R4059">
        <v>4058</v>
      </c>
    </row>
    <row r="4060" spans="1:18" ht="15" x14ac:dyDescent="0.45">
      <c r="A4060">
        <v>29527</v>
      </c>
      <c r="B4060">
        <v>2</v>
      </c>
      <c r="C4060">
        <v>33.200000000000003</v>
      </c>
      <c r="D4060">
        <v>4</v>
      </c>
      <c r="E4060">
        <v>67.599999999999994</v>
      </c>
      <c r="F4060">
        <v>3</v>
      </c>
      <c r="G4060">
        <v>50.7</v>
      </c>
      <c r="H4060">
        <v>2</v>
      </c>
      <c r="I4060">
        <v>33.799999999999997</v>
      </c>
      <c r="J4060">
        <v>11</v>
      </c>
      <c r="K4060">
        <v>185.3</v>
      </c>
      <c r="L4060" s="11" t="s">
        <v>11926</v>
      </c>
      <c r="M4060" s="12" t="s">
        <v>6</v>
      </c>
      <c r="N4060" s="12" t="s">
        <v>6</v>
      </c>
      <c r="O4060" s="12" t="s">
        <v>6</v>
      </c>
      <c r="P4060" s="12">
        <v>1140</v>
      </c>
      <c r="Q4060" s="12" t="s">
        <v>6</v>
      </c>
      <c r="R4060">
        <v>4059</v>
      </c>
    </row>
    <row r="4061" spans="1:18" ht="15" x14ac:dyDescent="0.45">
      <c r="A4061">
        <v>23670</v>
      </c>
      <c r="B4061">
        <v>5</v>
      </c>
      <c r="C4061">
        <v>46.5</v>
      </c>
      <c r="D4061">
        <v>5</v>
      </c>
      <c r="E4061">
        <v>45.76</v>
      </c>
      <c r="F4061">
        <v>8</v>
      </c>
      <c r="G4061">
        <v>74.400000000000006</v>
      </c>
      <c r="H4061">
        <v>2</v>
      </c>
      <c r="I4061">
        <v>18.600000000000001</v>
      </c>
      <c r="J4061">
        <v>20</v>
      </c>
      <c r="K4061">
        <v>185.26</v>
      </c>
      <c r="L4061" s="11" t="s">
        <v>11926</v>
      </c>
      <c r="M4061" s="12" t="s">
        <v>6</v>
      </c>
      <c r="N4061" s="12" t="s">
        <v>6</v>
      </c>
      <c r="O4061" s="12" t="s">
        <v>6</v>
      </c>
      <c r="P4061" s="12">
        <v>1141</v>
      </c>
      <c r="Q4061" s="12" t="s">
        <v>6</v>
      </c>
      <c r="R4061">
        <v>4060</v>
      </c>
    </row>
    <row r="4062" spans="1:18" ht="15" x14ac:dyDescent="0.45">
      <c r="A4062">
        <v>14192</v>
      </c>
      <c r="D4062">
        <v>4</v>
      </c>
      <c r="E4062">
        <v>52.03</v>
      </c>
      <c r="F4062">
        <v>6</v>
      </c>
      <c r="G4062">
        <v>81.3</v>
      </c>
      <c r="H4062">
        <v>4</v>
      </c>
      <c r="I4062">
        <v>51.6</v>
      </c>
      <c r="J4062">
        <v>14</v>
      </c>
      <c r="K4062">
        <v>184.92999999999998</v>
      </c>
      <c r="L4062" s="11" t="s">
        <v>11926</v>
      </c>
      <c r="M4062" s="12" t="s">
        <v>6</v>
      </c>
      <c r="N4062" s="12" t="s">
        <v>6</v>
      </c>
      <c r="O4062" s="12" t="s">
        <v>6</v>
      </c>
      <c r="P4062" s="12">
        <v>1142</v>
      </c>
      <c r="Q4062" s="12" t="s">
        <v>6</v>
      </c>
      <c r="R4062">
        <v>4061</v>
      </c>
    </row>
    <row r="4063" spans="1:18" ht="15" x14ac:dyDescent="0.45">
      <c r="A4063">
        <v>32300</v>
      </c>
      <c r="H4063">
        <v>16</v>
      </c>
      <c r="I4063">
        <v>184.6</v>
      </c>
      <c r="J4063">
        <v>16</v>
      </c>
      <c r="K4063">
        <v>184.6</v>
      </c>
      <c r="L4063" s="11" t="s">
        <v>11926</v>
      </c>
      <c r="M4063" s="12" t="s">
        <v>6</v>
      </c>
      <c r="N4063" s="12" t="s">
        <v>6</v>
      </c>
      <c r="O4063" s="12" t="s">
        <v>6</v>
      </c>
      <c r="P4063" s="12">
        <v>1143</v>
      </c>
      <c r="Q4063" s="12" t="s">
        <v>6</v>
      </c>
      <c r="R4063">
        <v>4062</v>
      </c>
    </row>
    <row r="4064" spans="1:18" ht="15" x14ac:dyDescent="0.45">
      <c r="A4064">
        <v>30025</v>
      </c>
      <c r="B4064">
        <v>10</v>
      </c>
      <c r="C4064">
        <v>50</v>
      </c>
      <c r="D4064">
        <v>9</v>
      </c>
      <c r="E4064">
        <v>45</v>
      </c>
      <c r="F4064">
        <v>13</v>
      </c>
      <c r="G4064">
        <v>74.099999999999994</v>
      </c>
      <c r="H4064">
        <v>3</v>
      </c>
      <c r="I4064">
        <v>15.45</v>
      </c>
      <c r="J4064">
        <v>35</v>
      </c>
      <c r="K4064">
        <v>184.54999999999998</v>
      </c>
      <c r="L4064" s="11" t="s">
        <v>11927</v>
      </c>
      <c r="M4064" s="12" t="s">
        <v>6</v>
      </c>
      <c r="N4064" s="12" t="s">
        <v>6</v>
      </c>
      <c r="O4064" s="12" t="s">
        <v>6</v>
      </c>
      <c r="P4064" s="12" t="s">
        <v>6</v>
      </c>
      <c r="Q4064" s="12">
        <v>613</v>
      </c>
      <c r="R4064">
        <v>4063</v>
      </c>
    </row>
    <row r="4065" spans="1:18" ht="15" x14ac:dyDescent="0.45">
      <c r="A4065">
        <v>31648</v>
      </c>
      <c r="B4065">
        <v>21</v>
      </c>
      <c r="C4065">
        <v>46.02</v>
      </c>
      <c r="D4065">
        <v>8</v>
      </c>
      <c r="E4065">
        <v>17.600000000000001</v>
      </c>
      <c r="F4065">
        <v>25</v>
      </c>
      <c r="G4065">
        <v>55</v>
      </c>
      <c r="H4065">
        <v>30</v>
      </c>
      <c r="I4065">
        <v>65.819999999999993</v>
      </c>
      <c r="J4065">
        <v>84</v>
      </c>
      <c r="K4065">
        <v>184.44</v>
      </c>
      <c r="L4065" s="11" t="s">
        <v>11928</v>
      </c>
      <c r="M4065" s="12" t="s">
        <v>6</v>
      </c>
      <c r="N4065" s="12">
        <v>930</v>
      </c>
      <c r="O4065" s="12" t="s">
        <v>6</v>
      </c>
      <c r="P4065" s="12" t="s">
        <v>6</v>
      </c>
      <c r="Q4065" s="12" t="s">
        <v>6</v>
      </c>
      <c r="R4065">
        <v>4064</v>
      </c>
    </row>
    <row r="4066" spans="1:18" ht="15" x14ac:dyDescent="0.45">
      <c r="A4066">
        <v>29344</v>
      </c>
      <c r="B4066">
        <v>38</v>
      </c>
      <c r="C4066">
        <v>57</v>
      </c>
      <c r="D4066">
        <v>31</v>
      </c>
      <c r="E4066">
        <v>46.38</v>
      </c>
      <c r="F4066">
        <v>25</v>
      </c>
      <c r="G4066">
        <v>37.380000000000003</v>
      </c>
      <c r="H4066">
        <v>29</v>
      </c>
      <c r="I4066">
        <v>43.38</v>
      </c>
      <c r="J4066">
        <v>123</v>
      </c>
      <c r="K4066">
        <v>184.14</v>
      </c>
      <c r="L4066" s="11" t="s">
        <v>11925</v>
      </c>
      <c r="M4066" s="12" t="s">
        <v>6</v>
      </c>
      <c r="N4066" s="12" t="s">
        <v>6</v>
      </c>
      <c r="O4066" s="12">
        <v>761</v>
      </c>
      <c r="P4066" s="12" t="s">
        <v>6</v>
      </c>
      <c r="Q4066" s="12" t="s">
        <v>6</v>
      </c>
      <c r="R4066">
        <v>4065</v>
      </c>
    </row>
    <row r="4067" spans="1:18" ht="15" x14ac:dyDescent="0.45">
      <c r="A4067">
        <v>15004</v>
      </c>
      <c r="F4067">
        <v>1</v>
      </c>
      <c r="G4067">
        <v>92</v>
      </c>
      <c r="H4067">
        <v>1</v>
      </c>
      <c r="I4067">
        <v>92</v>
      </c>
      <c r="J4067">
        <v>2</v>
      </c>
      <c r="K4067">
        <v>184</v>
      </c>
      <c r="L4067" s="11" t="s">
        <v>11925</v>
      </c>
      <c r="M4067" s="12" t="s">
        <v>6</v>
      </c>
      <c r="N4067" s="12" t="s">
        <v>6</v>
      </c>
      <c r="O4067" s="12">
        <v>762</v>
      </c>
      <c r="P4067" s="12" t="s">
        <v>6</v>
      </c>
      <c r="Q4067" s="12" t="s">
        <v>6</v>
      </c>
      <c r="R4067">
        <v>4066</v>
      </c>
    </row>
    <row r="4068" spans="1:18" ht="15" x14ac:dyDescent="0.45">
      <c r="A4068">
        <v>27655</v>
      </c>
      <c r="B4068">
        <v>10</v>
      </c>
      <c r="C4068">
        <v>115</v>
      </c>
      <c r="D4068">
        <v>3</v>
      </c>
      <c r="E4068">
        <v>34.5</v>
      </c>
      <c r="F4068">
        <v>3</v>
      </c>
      <c r="G4068">
        <v>34.5</v>
      </c>
      <c r="J4068">
        <v>16</v>
      </c>
      <c r="K4068">
        <v>184</v>
      </c>
      <c r="L4068" s="11" t="s">
        <v>11924</v>
      </c>
      <c r="M4068" s="12">
        <v>406</v>
      </c>
      <c r="N4068" s="12" t="s">
        <v>6</v>
      </c>
      <c r="O4068" s="12" t="s">
        <v>6</v>
      </c>
      <c r="P4068" s="12" t="s">
        <v>6</v>
      </c>
      <c r="Q4068" s="12" t="s">
        <v>6</v>
      </c>
      <c r="R4068">
        <v>4067</v>
      </c>
    </row>
    <row r="4069" spans="1:18" ht="15" x14ac:dyDescent="0.45">
      <c r="A4069">
        <v>27852</v>
      </c>
      <c r="B4069">
        <v>3</v>
      </c>
      <c r="C4069">
        <v>46.5</v>
      </c>
      <c r="D4069">
        <v>6</v>
      </c>
      <c r="E4069">
        <v>93</v>
      </c>
      <c r="F4069">
        <v>2</v>
      </c>
      <c r="G4069">
        <v>30</v>
      </c>
      <c r="H4069">
        <v>1</v>
      </c>
      <c r="I4069">
        <v>14.5</v>
      </c>
      <c r="J4069">
        <v>12</v>
      </c>
      <c r="K4069">
        <v>184</v>
      </c>
      <c r="L4069" s="11" t="s">
        <v>11926</v>
      </c>
      <c r="M4069" s="12" t="s">
        <v>6</v>
      </c>
      <c r="N4069" s="12" t="s">
        <v>6</v>
      </c>
      <c r="O4069" s="12" t="s">
        <v>6</v>
      </c>
      <c r="P4069" s="12">
        <v>1144</v>
      </c>
      <c r="Q4069" s="12" t="s">
        <v>6</v>
      </c>
      <c r="R4069">
        <v>4068</v>
      </c>
    </row>
    <row r="4070" spans="1:18" ht="15" x14ac:dyDescent="0.45">
      <c r="A4070">
        <v>28727</v>
      </c>
      <c r="B4070">
        <v>11</v>
      </c>
      <c r="C4070">
        <v>31.44</v>
      </c>
      <c r="D4070">
        <v>28</v>
      </c>
      <c r="E4070">
        <v>80.28</v>
      </c>
      <c r="F4070">
        <v>22</v>
      </c>
      <c r="G4070">
        <v>63.57</v>
      </c>
      <c r="H4070">
        <v>3</v>
      </c>
      <c r="I4070">
        <v>8.6999999999999993</v>
      </c>
      <c r="J4070">
        <v>64</v>
      </c>
      <c r="K4070">
        <v>183.98999999999998</v>
      </c>
      <c r="L4070" s="11" t="s">
        <v>11927</v>
      </c>
      <c r="M4070" s="12" t="s">
        <v>6</v>
      </c>
      <c r="N4070" s="12" t="s">
        <v>6</v>
      </c>
      <c r="O4070" s="12" t="s">
        <v>6</v>
      </c>
      <c r="P4070" s="12" t="s">
        <v>6</v>
      </c>
      <c r="Q4070" s="12">
        <v>614</v>
      </c>
      <c r="R4070">
        <v>4069</v>
      </c>
    </row>
    <row r="4071" spans="1:18" ht="15" x14ac:dyDescent="0.45">
      <c r="A4071">
        <v>16070</v>
      </c>
      <c r="B4071">
        <v>13</v>
      </c>
      <c r="C4071">
        <v>28.6</v>
      </c>
      <c r="D4071">
        <v>26</v>
      </c>
      <c r="E4071">
        <v>57.02</v>
      </c>
      <c r="F4071">
        <v>24</v>
      </c>
      <c r="G4071">
        <v>52.8</v>
      </c>
      <c r="H4071">
        <v>21</v>
      </c>
      <c r="I4071">
        <v>45.48</v>
      </c>
      <c r="J4071">
        <v>84</v>
      </c>
      <c r="K4071">
        <v>183.9</v>
      </c>
      <c r="L4071" s="11" t="s">
        <v>11927</v>
      </c>
      <c r="M4071" s="12" t="s">
        <v>6</v>
      </c>
      <c r="N4071" s="12" t="s">
        <v>6</v>
      </c>
      <c r="O4071" s="12" t="s">
        <v>6</v>
      </c>
      <c r="P4071" s="12" t="s">
        <v>6</v>
      </c>
      <c r="Q4071" s="12">
        <v>615</v>
      </c>
      <c r="R4071">
        <v>4070</v>
      </c>
    </row>
    <row r="4072" spans="1:18" ht="15" x14ac:dyDescent="0.45">
      <c r="A4072">
        <v>10789</v>
      </c>
      <c r="H4072">
        <v>8</v>
      </c>
      <c r="I4072">
        <v>183.74</v>
      </c>
      <c r="J4072">
        <v>8</v>
      </c>
      <c r="K4072">
        <v>183.74</v>
      </c>
      <c r="L4072" s="11" t="s">
        <v>11928</v>
      </c>
      <c r="M4072" s="12" t="s">
        <v>6</v>
      </c>
      <c r="N4072" s="12">
        <v>931</v>
      </c>
      <c r="O4072" s="12" t="s">
        <v>6</v>
      </c>
      <c r="P4072" s="12" t="s">
        <v>6</v>
      </c>
      <c r="Q4072" s="12" t="s">
        <v>6</v>
      </c>
      <c r="R4072">
        <v>4071</v>
      </c>
    </row>
    <row r="4073" spans="1:18" ht="15" x14ac:dyDescent="0.45">
      <c r="A4073">
        <v>23462</v>
      </c>
      <c r="B4073">
        <v>12</v>
      </c>
      <c r="C4073">
        <v>183.52</v>
      </c>
      <c r="J4073">
        <v>12</v>
      </c>
      <c r="K4073">
        <v>183.52</v>
      </c>
      <c r="L4073" s="11" t="s">
        <v>11926</v>
      </c>
      <c r="M4073" s="12" t="s">
        <v>6</v>
      </c>
      <c r="N4073" s="12" t="s">
        <v>6</v>
      </c>
      <c r="O4073" s="12" t="s">
        <v>6</v>
      </c>
      <c r="P4073" s="12">
        <v>1145</v>
      </c>
      <c r="Q4073" s="12" t="s">
        <v>6</v>
      </c>
      <c r="R4073">
        <v>4072</v>
      </c>
    </row>
    <row r="4074" spans="1:18" ht="15" x14ac:dyDescent="0.45">
      <c r="A4074">
        <v>17148</v>
      </c>
      <c r="F4074">
        <v>2</v>
      </c>
      <c r="G4074">
        <v>75.8</v>
      </c>
      <c r="H4074">
        <v>3</v>
      </c>
      <c r="I4074">
        <v>107.64</v>
      </c>
      <c r="J4074">
        <v>5</v>
      </c>
      <c r="K4074">
        <v>183.44</v>
      </c>
      <c r="L4074" s="11" t="s">
        <v>11926</v>
      </c>
      <c r="M4074" s="12" t="s">
        <v>6</v>
      </c>
      <c r="N4074" s="12" t="s">
        <v>6</v>
      </c>
      <c r="O4074" s="12" t="s">
        <v>6</v>
      </c>
      <c r="P4074" s="12">
        <v>1146</v>
      </c>
      <c r="Q4074" s="12" t="s">
        <v>6</v>
      </c>
      <c r="R4074">
        <v>4073</v>
      </c>
    </row>
    <row r="4075" spans="1:18" ht="15" x14ac:dyDescent="0.45">
      <c r="A4075">
        <v>16925</v>
      </c>
      <c r="B4075">
        <v>5</v>
      </c>
      <c r="C4075">
        <v>130.38</v>
      </c>
      <c r="D4075">
        <v>1</v>
      </c>
      <c r="E4075">
        <v>26.5</v>
      </c>
      <c r="F4075">
        <v>1</v>
      </c>
      <c r="G4075">
        <v>26.5</v>
      </c>
      <c r="J4075">
        <v>7</v>
      </c>
      <c r="K4075">
        <v>183.38</v>
      </c>
      <c r="L4075" s="11" t="s">
        <v>11926</v>
      </c>
      <c r="M4075" s="12" t="s">
        <v>6</v>
      </c>
      <c r="N4075" s="12" t="s">
        <v>6</v>
      </c>
      <c r="O4075" s="12" t="s">
        <v>6</v>
      </c>
      <c r="P4075" s="12">
        <v>1147</v>
      </c>
      <c r="Q4075" s="12" t="s">
        <v>6</v>
      </c>
      <c r="R4075">
        <v>4074</v>
      </c>
    </row>
    <row r="4076" spans="1:18" ht="15" x14ac:dyDescent="0.45">
      <c r="A4076">
        <v>27474</v>
      </c>
      <c r="D4076">
        <v>1</v>
      </c>
      <c r="E4076">
        <v>91.6</v>
      </c>
      <c r="H4076">
        <v>1</v>
      </c>
      <c r="I4076">
        <v>91.6</v>
      </c>
      <c r="J4076">
        <v>2</v>
      </c>
      <c r="K4076">
        <v>183.2</v>
      </c>
      <c r="L4076" s="11" t="s">
        <v>11925</v>
      </c>
      <c r="M4076" s="12" t="s">
        <v>6</v>
      </c>
      <c r="N4076" s="12" t="s">
        <v>6</v>
      </c>
      <c r="O4076" s="12">
        <v>763</v>
      </c>
      <c r="P4076" s="12" t="s">
        <v>6</v>
      </c>
      <c r="Q4076" s="12" t="s">
        <v>6</v>
      </c>
      <c r="R4076">
        <v>4075</v>
      </c>
    </row>
    <row r="4077" spans="1:18" ht="15" x14ac:dyDescent="0.45">
      <c r="A4077">
        <v>16579</v>
      </c>
      <c r="B4077">
        <v>3</v>
      </c>
      <c r="C4077">
        <v>55.8</v>
      </c>
      <c r="D4077">
        <v>1</v>
      </c>
      <c r="E4077">
        <v>18.600000000000001</v>
      </c>
      <c r="F4077">
        <v>2</v>
      </c>
      <c r="G4077">
        <v>35.71</v>
      </c>
      <c r="H4077">
        <v>4</v>
      </c>
      <c r="I4077">
        <v>72.91</v>
      </c>
      <c r="J4077">
        <v>10</v>
      </c>
      <c r="K4077">
        <v>183.02</v>
      </c>
      <c r="L4077" s="11" t="s">
        <v>11926</v>
      </c>
      <c r="M4077" s="12" t="s">
        <v>6</v>
      </c>
      <c r="N4077" s="12" t="s">
        <v>6</v>
      </c>
      <c r="O4077" s="12" t="s">
        <v>6</v>
      </c>
      <c r="P4077" s="12">
        <v>1148</v>
      </c>
      <c r="Q4077" s="12" t="s">
        <v>6</v>
      </c>
      <c r="R4077">
        <v>4076</v>
      </c>
    </row>
    <row r="4078" spans="1:18" ht="15" x14ac:dyDescent="0.45">
      <c r="A4078">
        <v>22203</v>
      </c>
      <c r="B4078">
        <v>3</v>
      </c>
      <c r="C4078">
        <v>51</v>
      </c>
      <c r="D4078">
        <v>6</v>
      </c>
      <c r="E4078">
        <v>102</v>
      </c>
      <c r="H4078">
        <v>2</v>
      </c>
      <c r="I4078">
        <v>29.8</v>
      </c>
      <c r="J4078">
        <v>11</v>
      </c>
      <c r="K4078">
        <v>182.8</v>
      </c>
      <c r="L4078" s="11" t="s">
        <v>11926</v>
      </c>
      <c r="M4078" s="12" t="s">
        <v>6</v>
      </c>
      <c r="N4078" s="12" t="s">
        <v>6</v>
      </c>
      <c r="O4078" s="12" t="s">
        <v>6</v>
      </c>
      <c r="P4078" s="12">
        <v>1149</v>
      </c>
      <c r="Q4078" s="12" t="s">
        <v>6</v>
      </c>
      <c r="R4078">
        <v>4077</v>
      </c>
    </row>
    <row r="4079" spans="1:18" ht="15" x14ac:dyDescent="0.45">
      <c r="A4079">
        <v>12176</v>
      </c>
      <c r="F4079">
        <v>3</v>
      </c>
      <c r="G4079">
        <v>27.45</v>
      </c>
      <c r="H4079">
        <v>17</v>
      </c>
      <c r="I4079">
        <v>155.30000000000001</v>
      </c>
      <c r="J4079">
        <v>20</v>
      </c>
      <c r="K4079">
        <v>182.75</v>
      </c>
      <c r="L4079" s="11" t="s">
        <v>11928</v>
      </c>
      <c r="M4079" s="12" t="s">
        <v>6</v>
      </c>
      <c r="N4079" s="12">
        <v>932</v>
      </c>
      <c r="O4079" s="12" t="s">
        <v>6</v>
      </c>
      <c r="P4079" s="12" t="s">
        <v>6</v>
      </c>
      <c r="Q4079" s="12" t="s">
        <v>6</v>
      </c>
      <c r="R4079">
        <v>4078</v>
      </c>
    </row>
    <row r="4080" spans="1:18" ht="15" x14ac:dyDescent="0.45">
      <c r="A4080">
        <v>10498</v>
      </c>
      <c r="B4080">
        <v>8</v>
      </c>
      <c r="C4080">
        <v>66.400000000000006</v>
      </c>
      <c r="D4080">
        <v>4</v>
      </c>
      <c r="E4080">
        <v>33.200000000000003</v>
      </c>
      <c r="F4080">
        <v>6</v>
      </c>
      <c r="G4080">
        <v>49.8</v>
      </c>
      <c r="H4080">
        <v>4</v>
      </c>
      <c r="I4080">
        <v>33.200000000000003</v>
      </c>
      <c r="J4080">
        <v>22</v>
      </c>
      <c r="K4080">
        <v>182.60000000000002</v>
      </c>
      <c r="L4080" s="11" t="s">
        <v>11927</v>
      </c>
      <c r="M4080" s="12" t="s">
        <v>6</v>
      </c>
      <c r="N4080" s="12" t="s">
        <v>6</v>
      </c>
      <c r="O4080" s="12" t="s">
        <v>6</v>
      </c>
      <c r="P4080" s="12" t="s">
        <v>6</v>
      </c>
      <c r="Q4080" s="12">
        <v>616</v>
      </c>
      <c r="R4080">
        <v>4079</v>
      </c>
    </row>
    <row r="4081" spans="1:18" ht="15" x14ac:dyDescent="0.45">
      <c r="A4081">
        <v>2032271</v>
      </c>
      <c r="H4081">
        <v>5.55</v>
      </c>
      <c r="I4081">
        <v>182.47</v>
      </c>
      <c r="J4081">
        <v>5.55</v>
      </c>
      <c r="K4081">
        <v>182.47</v>
      </c>
      <c r="L4081" s="11" t="s">
        <v>11924</v>
      </c>
      <c r="M4081" s="12">
        <v>407</v>
      </c>
      <c r="N4081" s="12" t="s">
        <v>6</v>
      </c>
      <c r="O4081" s="12" t="s">
        <v>6</v>
      </c>
      <c r="P4081" s="12" t="s">
        <v>6</v>
      </c>
      <c r="Q4081" s="12" t="s">
        <v>6</v>
      </c>
      <c r="R4081">
        <v>4080</v>
      </c>
    </row>
    <row r="4082" spans="1:18" ht="15" x14ac:dyDescent="0.45">
      <c r="A4082">
        <v>31724</v>
      </c>
      <c r="D4082">
        <v>14</v>
      </c>
      <c r="E4082">
        <v>106.4</v>
      </c>
      <c r="F4082">
        <v>2</v>
      </c>
      <c r="G4082">
        <v>15.2</v>
      </c>
      <c r="H4082">
        <v>8</v>
      </c>
      <c r="I4082">
        <v>60.8</v>
      </c>
      <c r="J4082">
        <v>24</v>
      </c>
      <c r="K4082">
        <v>182.4</v>
      </c>
      <c r="L4082" s="11" t="s">
        <v>11928</v>
      </c>
      <c r="M4082" s="12" t="s">
        <v>6</v>
      </c>
      <c r="N4082" s="12">
        <v>933</v>
      </c>
      <c r="O4082" s="12" t="s">
        <v>6</v>
      </c>
      <c r="P4082" s="12" t="s">
        <v>6</v>
      </c>
      <c r="Q4082" s="12" t="s">
        <v>6</v>
      </c>
      <c r="R4082">
        <v>4081</v>
      </c>
    </row>
    <row r="4083" spans="1:18" ht="15" x14ac:dyDescent="0.45">
      <c r="A4083">
        <v>13848</v>
      </c>
      <c r="D4083">
        <v>2</v>
      </c>
      <c r="E4083">
        <v>30.4</v>
      </c>
      <c r="F4083">
        <v>6</v>
      </c>
      <c r="G4083">
        <v>91.2</v>
      </c>
      <c r="H4083">
        <v>4</v>
      </c>
      <c r="I4083">
        <v>60.8</v>
      </c>
      <c r="J4083">
        <v>12</v>
      </c>
      <c r="K4083">
        <v>182.39999999999998</v>
      </c>
      <c r="L4083" s="11" t="s">
        <v>11926</v>
      </c>
      <c r="M4083" s="12" t="s">
        <v>6</v>
      </c>
      <c r="N4083" s="12" t="s">
        <v>6</v>
      </c>
      <c r="O4083" s="12" t="s">
        <v>6</v>
      </c>
      <c r="P4083" s="12">
        <v>1150</v>
      </c>
      <c r="Q4083" s="12" t="s">
        <v>6</v>
      </c>
      <c r="R4083">
        <v>4082</v>
      </c>
    </row>
    <row r="4084" spans="1:18" ht="15" x14ac:dyDescent="0.45">
      <c r="A4084">
        <v>28167</v>
      </c>
      <c r="B4084">
        <v>2</v>
      </c>
      <c r="C4084">
        <v>63.8</v>
      </c>
      <c r="H4084">
        <v>4</v>
      </c>
      <c r="I4084">
        <v>118.6</v>
      </c>
      <c r="J4084">
        <v>6</v>
      </c>
      <c r="K4084">
        <v>182.39999999999998</v>
      </c>
      <c r="L4084" s="11" t="s">
        <v>11925</v>
      </c>
      <c r="M4084" s="12" t="s">
        <v>6</v>
      </c>
      <c r="N4084" s="12" t="s">
        <v>6</v>
      </c>
      <c r="O4084" s="12">
        <v>764</v>
      </c>
      <c r="P4084" s="12" t="s">
        <v>6</v>
      </c>
      <c r="Q4084" s="12" t="s">
        <v>6</v>
      </c>
      <c r="R4084">
        <v>4083</v>
      </c>
    </row>
    <row r="4085" spans="1:18" ht="15" x14ac:dyDescent="0.45">
      <c r="A4085">
        <v>22584</v>
      </c>
      <c r="B4085">
        <v>18</v>
      </c>
      <c r="C4085">
        <v>93.6</v>
      </c>
      <c r="D4085">
        <v>5</v>
      </c>
      <c r="E4085">
        <v>26</v>
      </c>
      <c r="F4085">
        <v>8</v>
      </c>
      <c r="G4085">
        <v>41.6</v>
      </c>
      <c r="H4085">
        <v>4</v>
      </c>
      <c r="I4085">
        <v>20.8</v>
      </c>
      <c r="J4085">
        <v>35</v>
      </c>
      <c r="K4085">
        <v>182</v>
      </c>
      <c r="L4085" s="11" t="s">
        <v>11928</v>
      </c>
      <c r="M4085" s="12" t="s">
        <v>6</v>
      </c>
      <c r="N4085" s="12">
        <v>934</v>
      </c>
      <c r="O4085" s="12" t="s">
        <v>6</v>
      </c>
      <c r="P4085" s="12" t="s">
        <v>6</v>
      </c>
      <c r="Q4085" s="12" t="s">
        <v>6</v>
      </c>
      <c r="R4085">
        <v>4084</v>
      </c>
    </row>
    <row r="4086" spans="1:18" ht="15" x14ac:dyDescent="0.45">
      <c r="A4086">
        <v>31517</v>
      </c>
      <c r="D4086">
        <v>4</v>
      </c>
      <c r="E4086">
        <v>182</v>
      </c>
      <c r="J4086">
        <v>4</v>
      </c>
      <c r="K4086">
        <v>182</v>
      </c>
      <c r="L4086" s="11" t="s">
        <v>11925</v>
      </c>
      <c r="M4086" s="12" t="s">
        <v>6</v>
      </c>
      <c r="N4086" s="12" t="s">
        <v>6</v>
      </c>
      <c r="O4086" s="12">
        <v>765</v>
      </c>
      <c r="P4086" s="12" t="s">
        <v>6</v>
      </c>
      <c r="Q4086" s="12" t="s">
        <v>6</v>
      </c>
      <c r="R4086">
        <v>4085</v>
      </c>
    </row>
    <row r="4087" spans="1:18" ht="15" x14ac:dyDescent="0.45">
      <c r="A4087">
        <v>11853</v>
      </c>
      <c r="B4087">
        <v>43</v>
      </c>
      <c r="C4087">
        <v>42.44</v>
      </c>
      <c r="D4087">
        <v>32</v>
      </c>
      <c r="E4087">
        <v>32</v>
      </c>
      <c r="F4087">
        <v>84</v>
      </c>
      <c r="G4087">
        <v>83.36</v>
      </c>
      <c r="H4087">
        <v>24</v>
      </c>
      <c r="I4087">
        <v>24</v>
      </c>
      <c r="J4087">
        <v>183</v>
      </c>
      <c r="K4087">
        <v>181.8</v>
      </c>
      <c r="L4087" s="11" t="s">
        <v>11927</v>
      </c>
      <c r="M4087" s="12" t="s">
        <v>6</v>
      </c>
      <c r="N4087" s="12" t="s">
        <v>6</v>
      </c>
      <c r="O4087" s="12" t="s">
        <v>6</v>
      </c>
      <c r="P4087" s="12" t="s">
        <v>6</v>
      </c>
      <c r="Q4087" s="12">
        <v>617</v>
      </c>
      <c r="R4087">
        <v>4086</v>
      </c>
    </row>
    <row r="4088" spans="1:18" ht="15" x14ac:dyDescent="0.45">
      <c r="A4088">
        <v>29724</v>
      </c>
      <c r="B4088">
        <v>11</v>
      </c>
      <c r="C4088">
        <v>82.99</v>
      </c>
      <c r="D4088">
        <v>4</v>
      </c>
      <c r="E4088">
        <v>30.4</v>
      </c>
      <c r="F4088">
        <v>3</v>
      </c>
      <c r="G4088">
        <v>22.8</v>
      </c>
      <c r="H4088">
        <v>6</v>
      </c>
      <c r="I4088">
        <v>45.6</v>
      </c>
      <c r="J4088">
        <v>24</v>
      </c>
      <c r="K4088">
        <v>181.79</v>
      </c>
      <c r="L4088" s="11" t="s">
        <v>11927</v>
      </c>
      <c r="M4088" s="12" t="s">
        <v>6</v>
      </c>
      <c r="N4088" s="12" t="s">
        <v>6</v>
      </c>
      <c r="O4088" s="12" t="s">
        <v>6</v>
      </c>
      <c r="P4088" s="12" t="s">
        <v>6</v>
      </c>
      <c r="Q4088" s="12">
        <v>618</v>
      </c>
      <c r="R4088">
        <v>4087</v>
      </c>
    </row>
    <row r="4089" spans="1:18" ht="15" x14ac:dyDescent="0.45">
      <c r="A4089">
        <v>22818</v>
      </c>
      <c r="D4089">
        <v>9</v>
      </c>
      <c r="E4089">
        <v>74.930000000000007</v>
      </c>
      <c r="F4089">
        <v>3</v>
      </c>
      <c r="G4089">
        <v>24.8</v>
      </c>
      <c r="H4089">
        <v>10</v>
      </c>
      <c r="I4089">
        <v>82</v>
      </c>
      <c r="J4089">
        <v>22</v>
      </c>
      <c r="K4089">
        <v>181.73000000000002</v>
      </c>
      <c r="L4089" s="11" t="s">
        <v>11926</v>
      </c>
      <c r="M4089" s="12" t="s">
        <v>6</v>
      </c>
      <c r="N4089" s="12" t="s">
        <v>6</v>
      </c>
      <c r="O4089" s="12" t="s">
        <v>6</v>
      </c>
      <c r="P4089" s="12">
        <v>1151</v>
      </c>
      <c r="Q4089" s="12" t="s">
        <v>6</v>
      </c>
      <c r="R4089">
        <v>4088</v>
      </c>
    </row>
    <row r="4090" spans="1:18" ht="15" x14ac:dyDescent="0.45">
      <c r="A4090">
        <v>29324</v>
      </c>
      <c r="B4090">
        <v>20</v>
      </c>
      <c r="C4090">
        <v>63.74</v>
      </c>
      <c r="D4090">
        <v>12</v>
      </c>
      <c r="E4090">
        <v>41.4</v>
      </c>
      <c r="F4090">
        <v>12</v>
      </c>
      <c r="G4090">
        <v>41.72</v>
      </c>
      <c r="H4090">
        <v>10</v>
      </c>
      <c r="I4090">
        <v>34.72</v>
      </c>
      <c r="J4090">
        <v>54</v>
      </c>
      <c r="K4090">
        <v>181.58</v>
      </c>
      <c r="L4090" s="11" t="s">
        <v>11926</v>
      </c>
      <c r="M4090" s="12" t="s">
        <v>6</v>
      </c>
      <c r="N4090" s="12" t="s">
        <v>6</v>
      </c>
      <c r="O4090" s="12" t="s">
        <v>6</v>
      </c>
      <c r="P4090" s="12">
        <v>1152</v>
      </c>
      <c r="Q4090" s="12" t="s">
        <v>6</v>
      </c>
      <c r="R4090">
        <v>4089</v>
      </c>
    </row>
    <row r="4091" spans="1:18" ht="15" x14ac:dyDescent="0.45">
      <c r="A4091">
        <v>10138</v>
      </c>
      <c r="B4091">
        <v>24</v>
      </c>
      <c r="C4091">
        <v>62.4</v>
      </c>
      <c r="D4091">
        <v>19</v>
      </c>
      <c r="E4091">
        <v>48.98</v>
      </c>
      <c r="F4091">
        <v>27</v>
      </c>
      <c r="G4091">
        <v>70.2</v>
      </c>
      <c r="J4091">
        <v>70</v>
      </c>
      <c r="K4091">
        <v>181.57999999999998</v>
      </c>
      <c r="L4091" s="11" t="s">
        <v>11925</v>
      </c>
      <c r="M4091" s="12" t="s">
        <v>6</v>
      </c>
      <c r="N4091" s="12" t="s">
        <v>6</v>
      </c>
      <c r="O4091" s="12">
        <v>766</v>
      </c>
      <c r="P4091" s="12" t="s">
        <v>6</v>
      </c>
      <c r="Q4091" s="12" t="s">
        <v>6</v>
      </c>
      <c r="R4091">
        <v>4090</v>
      </c>
    </row>
    <row r="4092" spans="1:18" ht="15" x14ac:dyDescent="0.45">
      <c r="A4092">
        <v>14186</v>
      </c>
      <c r="F4092">
        <v>5</v>
      </c>
      <c r="G4092">
        <v>82.5</v>
      </c>
      <c r="H4092">
        <v>6</v>
      </c>
      <c r="I4092">
        <v>99</v>
      </c>
      <c r="J4092">
        <v>11</v>
      </c>
      <c r="K4092">
        <v>181.5</v>
      </c>
      <c r="L4092" s="11" t="s">
        <v>11926</v>
      </c>
      <c r="M4092" s="12" t="s">
        <v>6</v>
      </c>
      <c r="N4092" s="12" t="s">
        <v>6</v>
      </c>
      <c r="O4092" s="12" t="s">
        <v>6</v>
      </c>
      <c r="P4092" s="12">
        <v>1153</v>
      </c>
      <c r="Q4092" s="12" t="s">
        <v>6</v>
      </c>
      <c r="R4092">
        <v>4091</v>
      </c>
    </row>
    <row r="4093" spans="1:18" ht="15" x14ac:dyDescent="0.45">
      <c r="A4093">
        <v>15266</v>
      </c>
      <c r="B4093">
        <v>18</v>
      </c>
      <c r="C4093">
        <v>111.9</v>
      </c>
      <c r="D4093">
        <v>11</v>
      </c>
      <c r="E4093">
        <v>69.3</v>
      </c>
      <c r="J4093">
        <v>29</v>
      </c>
      <c r="K4093">
        <v>181.2</v>
      </c>
      <c r="L4093" s="11" t="s">
        <v>11926</v>
      </c>
      <c r="M4093" s="12" t="s">
        <v>6</v>
      </c>
      <c r="N4093" s="12" t="s">
        <v>6</v>
      </c>
      <c r="O4093" s="12" t="s">
        <v>6</v>
      </c>
      <c r="P4093" s="12">
        <v>1154</v>
      </c>
      <c r="Q4093" s="12" t="s">
        <v>6</v>
      </c>
      <c r="R4093">
        <v>4092</v>
      </c>
    </row>
    <row r="4094" spans="1:18" ht="15" x14ac:dyDescent="0.45">
      <c r="A4094">
        <v>17387</v>
      </c>
      <c r="B4094">
        <v>1</v>
      </c>
      <c r="C4094">
        <v>30.2</v>
      </c>
      <c r="F4094">
        <v>2</v>
      </c>
      <c r="G4094">
        <v>60.4</v>
      </c>
      <c r="H4094">
        <v>3</v>
      </c>
      <c r="I4094">
        <v>90.6</v>
      </c>
      <c r="J4094">
        <v>6</v>
      </c>
      <c r="K4094">
        <v>181.2</v>
      </c>
      <c r="L4094" s="11" t="s">
        <v>11926</v>
      </c>
      <c r="M4094" s="12" t="s">
        <v>6</v>
      </c>
      <c r="N4094" s="12" t="s">
        <v>6</v>
      </c>
      <c r="O4094" s="12" t="s">
        <v>6</v>
      </c>
      <c r="P4094" s="12">
        <v>1155</v>
      </c>
      <c r="Q4094" s="12" t="s">
        <v>6</v>
      </c>
      <c r="R4094">
        <v>4093</v>
      </c>
    </row>
    <row r="4095" spans="1:18" ht="15" x14ac:dyDescent="0.45">
      <c r="A4095">
        <v>16898</v>
      </c>
      <c r="B4095">
        <v>10</v>
      </c>
      <c r="C4095">
        <v>54.56</v>
      </c>
      <c r="D4095">
        <v>8</v>
      </c>
      <c r="E4095">
        <v>44</v>
      </c>
      <c r="F4095">
        <v>12</v>
      </c>
      <c r="G4095">
        <v>66</v>
      </c>
      <c r="H4095">
        <v>3</v>
      </c>
      <c r="I4095">
        <v>16.5</v>
      </c>
      <c r="J4095">
        <v>33</v>
      </c>
      <c r="K4095">
        <v>181.06</v>
      </c>
      <c r="L4095" s="11" t="s">
        <v>11926</v>
      </c>
      <c r="M4095" s="12" t="s">
        <v>6</v>
      </c>
      <c r="N4095" s="12" t="s">
        <v>6</v>
      </c>
      <c r="O4095" s="12" t="s">
        <v>6</v>
      </c>
      <c r="P4095" s="12">
        <v>1156</v>
      </c>
      <c r="Q4095" s="12" t="s">
        <v>6</v>
      </c>
      <c r="R4095">
        <v>4094</v>
      </c>
    </row>
    <row r="4096" spans="1:18" ht="15" x14ac:dyDescent="0.45">
      <c r="A4096">
        <v>16421</v>
      </c>
      <c r="B4096">
        <v>12</v>
      </c>
      <c r="C4096">
        <v>53.3</v>
      </c>
      <c r="D4096">
        <v>5</v>
      </c>
      <c r="E4096">
        <v>24.11</v>
      </c>
      <c r="F4096">
        <v>7</v>
      </c>
      <c r="G4096">
        <v>34.299999999999997</v>
      </c>
      <c r="H4096">
        <v>14</v>
      </c>
      <c r="I4096">
        <v>69.2</v>
      </c>
      <c r="J4096">
        <v>38</v>
      </c>
      <c r="K4096">
        <v>180.91</v>
      </c>
      <c r="L4096" s="11" t="s">
        <v>11928</v>
      </c>
      <c r="M4096" s="12" t="s">
        <v>6</v>
      </c>
      <c r="N4096" s="12">
        <v>935</v>
      </c>
      <c r="O4096" s="12" t="s">
        <v>6</v>
      </c>
      <c r="P4096" s="12" t="s">
        <v>6</v>
      </c>
      <c r="Q4096" s="12" t="s">
        <v>6</v>
      </c>
      <c r="R4096">
        <v>4095</v>
      </c>
    </row>
    <row r="4097" spans="1:18" ht="15" x14ac:dyDescent="0.45">
      <c r="A4097">
        <v>31999</v>
      </c>
      <c r="D4097">
        <v>1</v>
      </c>
      <c r="E4097">
        <v>22.6</v>
      </c>
      <c r="F4097">
        <v>2</v>
      </c>
      <c r="G4097">
        <v>45.2</v>
      </c>
      <c r="H4097">
        <v>5</v>
      </c>
      <c r="I4097">
        <v>113</v>
      </c>
      <c r="J4097">
        <v>8</v>
      </c>
      <c r="K4097">
        <v>180.8</v>
      </c>
      <c r="L4097" s="11" t="s">
        <v>11925</v>
      </c>
      <c r="M4097" s="12" t="s">
        <v>6</v>
      </c>
      <c r="N4097" s="12" t="s">
        <v>6</v>
      </c>
      <c r="O4097" s="12">
        <v>767</v>
      </c>
      <c r="P4097" s="12" t="s">
        <v>6</v>
      </c>
      <c r="Q4097" s="12" t="s">
        <v>6</v>
      </c>
      <c r="R4097">
        <v>4096</v>
      </c>
    </row>
    <row r="4098" spans="1:18" ht="15" x14ac:dyDescent="0.45">
      <c r="A4098">
        <v>32025</v>
      </c>
      <c r="F4098">
        <v>4</v>
      </c>
      <c r="G4098">
        <v>90.4</v>
      </c>
      <c r="H4098">
        <v>4</v>
      </c>
      <c r="I4098">
        <v>90.4</v>
      </c>
      <c r="J4098">
        <v>8</v>
      </c>
      <c r="K4098">
        <v>180.8</v>
      </c>
      <c r="L4098" s="11" t="s">
        <v>11925</v>
      </c>
      <c r="M4098" s="12" t="s">
        <v>6</v>
      </c>
      <c r="N4098" s="12" t="s">
        <v>6</v>
      </c>
      <c r="O4098" s="12">
        <v>768</v>
      </c>
      <c r="P4098" s="12" t="s">
        <v>6</v>
      </c>
      <c r="Q4098" s="12" t="s">
        <v>6</v>
      </c>
      <c r="R4098">
        <v>4097</v>
      </c>
    </row>
    <row r="4099" spans="1:18" ht="15" x14ac:dyDescent="0.45">
      <c r="A4099">
        <v>31203</v>
      </c>
      <c r="B4099">
        <v>6</v>
      </c>
      <c r="C4099">
        <v>83.4</v>
      </c>
      <c r="D4099">
        <v>3</v>
      </c>
      <c r="E4099">
        <v>41.7</v>
      </c>
      <c r="F4099">
        <v>1</v>
      </c>
      <c r="G4099">
        <v>13.9</v>
      </c>
      <c r="H4099">
        <v>3</v>
      </c>
      <c r="I4099">
        <v>41.7</v>
      </c>
      <c r="J4099">
        <v>13</v>
      </c>
      <c r="K4099">
        <v>180.7</v>
      </c>
      <c r="L4099" s="11" t="s">
        <v>11928</v>
      </c>
      <c r="M4099" s="12" t="s">
        <v>6</v>
      </c>
      <c r="N4099" s="12">
        <v>936</v>
      </c>
      <c r="O4099" s="12" t="s">
        <v>6</v>
      </c>
      <c r="P4099" s="12" t="s">
        <v>6</v>
      </c>
      <c r="Q4099" s="12" t="s">
        <v>6</v>
      </c>
      <c r="R4099">
        <v>4098</v>
      </c>
    </row>
    <row r="4100" spans="1:18" ht="15" x14ac:dyDescent="0.45">
      <c r="A4100">
        <v>31807</v>
      </c>
      <c r="F4100">
        <v>8</v>
      </c>
      <c r="G4100">
        <v>103.2</v>
      </c>
      <c r="H4100">
        <v>6</v>
      </c>
      <c r="I4100">
        <v>77.400000000000006</v>
      </c>
      <c r="J4100">
        <v>14</v>
      </c>
      <c r="K4100">
        <v>180.60000000000002</v>
      </c>
      <c r="L4100" s="11" t="s">
        <v>11927</v>
      </c>
      <c r="M4100" s="12" t="s">
        <v>6</v>
      </c>
      <c r="N4100" s="12" t="s">
        <v>6</v>
      </c>
      <c r="O4100" s="12" t="s">
        <v>6</v>
      </c>
      <c r="P4100" s="12" t="s">
        <v>6</v>
      </c>
      <c r="Q4100" s="12">
        <v>619</v>
      </c>
      <c r="R4100">
        <v>4099</v>
      </c>
    </row>
    <row r="4101" spans="1:18" ht="15" x14ac:dyDescent="0.45">
      <c r="A4101">
        <v>28643</v>
      </c>
      <c r="B4101">
        <v>48</v>
      </c>
      <c r="C4101">
        <v>66.319999999999993</v>
      </c>
      <c r="D4101">
        <v>21</v>
      </c>
      <c r="E4101">
        <v>29.4</v>
      </c>
      <c r="F4101">
        <v>27</v>
      </c>
      <c r="G4101">
        <v>37.25</v>
      </c>
      <c r="H4101">
        <v>34</v>
      </c>
      <c r="I4101">
        <v>47.6</v>
      </c>
      <c r="J4101">
        <v>130</v>
      </c>
      <c r="K4101">
        <v>180.57</v>
      </c>
      <c r="L4101" s="11" t="s">
        <v>11928</v>
      </c>
      <c r="M4101" s="12" t="s">
        <v>6</v>
      </c>
      <c r="N4101" s="12">
        <v>937</v>
      </c>
      <c r="O4101" s="12" t="s">
        <v>6</v>
      </c>
      <c r="P4101" s="12" t="s">
        <v>6</v>
      </c>
      <c r="Q4101" s="12" t="s">
        <v>6</v>
      </c>
      <c r="R4101">
        <v>4100</v>
      </c>
    </row>
    <row r="4102" spans="1:18" ht="15" x14ac:dyDescent="0.45">
      <c r="A4102">
        <v>23351</v>
      </c>
      <c r="B4102">
        <v>1</v>
      </c>
      <c r="C4102">
        <v>30.5</v>
      </c>
      <c r="D4102">
        <v>3</v>
      </c>
      <c r="E4102">
        <v>89.06</v>
      </c>
      <c r="H4102">
        <v>2</v>
      </c>
      <c r="I4102">
        <v>61</v>
      </c>
      <c r="J4102">
        <v>6</v>
      </c>
      <c r="K4102">
        <v>180.56</v>
      </c>
      <c r="L4102" s="11" t="s">
        <v>11926</v>
      </c>
      <c r="M4102" s="12" t="s">
        <v>6</v>
      </c>
      <c r="N4102" s="12" t="s">
        <v>6</v>
      </c>
      <c r="O4102" s="12" t="s">
        <v>6</v>
      </c>
      <c r="P4102" s="12">
        <v>1157</v>
      </c>
      <c r="Q4102" s="12" t="s">
        <v>6</v>
      </c>
      <c r="R4102">
        <v>4101</v>
      </c>
    </row>
    <row r="4103" spans="1:18" ht="15" x14ac:dyDescent="0.45">
      <c r="A4103">
        <v>2032473</v>
      </c>
      <c r="H4103">
        <v>20.329999999999998</v>
      </c>
      <c r="I4103">
        <v>180.51</v>
      </c>
      <c r="J4103">
        <v>20.329999999999998</v>
      </c>
      <c r="K4103">
        <v>180.51</v>
      </c>
      <c r="L4103" s="11" t="s">
        <v>11923</v>
      </c>
      <c r="M4103" s="12" t="s">
        <v>6</v>
      </c>
      <c r="N4103" s="12" t="s">
        <v>6</v>
      </c>
      <c r="O4103" s="12" t="s">
        <v>6</v>
      </c>
      <c r="P4103" s="12" t="s">
        <v>6</v>
      </c>
      <c r="Q4103" s="12" t="s">
        <v>6</v>
      </c>
      <c r="R4103">
        <v>4102</v>
      </c>
    </row>
    <row r="4104" spans="1:18" ht="15" x14ac:dyDescent="0.45">
      <c r="A4104">
        <v>31283</v>
      </c>
      <c r="F4104">
        <v>13</v>
      </c>
      <c r="G4104">
        <v>102.7</v>
      </c>
      <c r="H4104">
        <v>10</v>
      </c>
      <c r="I4104">
        <v>77.739999999999995</v>
      </c>
      <c r="J4104">
        <v>23</v>
      </c>
      <c r="K4104">
        <v>180.44</v>
      </c>
      <c r="L4104" s="11" t="s">
        <v>11926</v>
      </c>
      <c r="M4104" s="12" t="s">
        <v>6</v>
      </c>
      <c r="N4104" s="12" t="s">
        <v>6</v>
      </c>
      <c r="O4104" s="12" t="s">
        <v>6</v>
      </c>
      <c r="P4104" s="12">
        <v>1158</v>
      </c>
      <c r="Q4104" s="12" t="s">
        <v>6</v>
      </c>
      <c r="R4104">
        <v>4103</v>
      </c>
    </row>
    <row r="4105" spans="1:18" ht="15" x14ac:dyDescent="0.45">
      <c r="A4105">
        <v>31181</v>
      </c>
      <c r="H4105">
        <v>33</v>
      </c>
      <c r="I4105">
        <v>180.18</v>
      </c>
      <c r="J4105">
        <v>33</v>
      </c>
      <c r="K4105">
        <v>180.18</v>
      </c>
      <c r="L4105" s="11" t="s">
        <v>11925</v>
      </c>
      <c r="M4105" s="12" t="s">
        <v>6</v>
      </c>
      <c r="N4105" s="12" t="s">
        <v>6</v>
      </c>
      <c r="O4105" s="12">
        <v>769</v>
      </c>
      <c r="P4105" s="12" t="s">
        <v>6</v>
      </c>
      <c r="Q4105" s="12" t="s">
        <v>6</v>
      </c>
      <c r="R4105">
        <v>4104</v>
      </c>
    </row>
    <row r="4106" spans="1:18" ht="15" x14ac:dyDescent="0.45">
      <c r="A4106">
        <v>10298</v>
      </c>
      <c r="B4106">
        <v>26</v>
      </c>
      <c r="C4106">
        <v>82.94</v>
      </c>
      <c r="D4106">
        <v>12</v>
      </c>
      <c r="E4106">
        <v>38.4</v>
      </c>
      <c r="H4106">
        <v>14</v>
      </c>
      <c r="I4106">
        <v>58.8</v>
      </c>
      <c r="J4106">
        <v>52</v>
      </c>
      <c r="K4106">
        <v>180.14</v>
      </c>
      <c r="L4106" s="11" t="s">
        <v>11927</v>
      </c>
      <c r="M4106" s="12" t="s">
        <v>6</v>
      </c>
      <c r="N4106" s="12" t="s">
        <v>6</v>
      </c>
      <c r="O4106" s="12" t="s">
        <v>6</v>
      </c>
      <c r="P4106" s="12" t="s">
        <v>6</v>
      </c>
      <c r="Q4106" s="12">
        <v>620</v>
      </c>
      <c r="R4106">
        <v>4105</v>
      </c>
    </row>
    <row r="4107" spans="1:18" ht="15" x14ac:dyDescent="0.45">
      <c r="A4107">
        <v>15007</v>
      </c>
      <c r="F4107">
        <v>1</v>
      </c>
      <c r="G4107">
        <v>90</v>
      </c>
      <c r="H4107">
        <v>1</v>
      </c>
      <c r="I4107">
        <v>90</v>
      </c>
      <c r="J4107">
        <v>2</v>
      </c>
      <c r="K4107">
        <v>180</v>
      </c>
      <c r="L4107" s="11" t="s">
        <v>11925</v>
      </c>
      <c r="M4107" s="12" t="s">
        <v>6</v>
      </c>
      <c r="N4107" s="12" t="s">
        <v>6</v>
      </c>
      <c r="O4107" s="12">
        <v>770</v>
      </c>
      <c r="P4107" s="12" t="s">
        <v>6</v>
      </c>
      <c r="Q4107" s="12" t="s">
        <v>6</v>
      </c>
      <c r="R4107">
        <v>4106</v>
      </c>
    </row>
    <row r="4108" spans="1:18" ht="15" x14ac:dyDescent="0.45">
      <c r="A4108">
        <v>22674</v>
      </c>
      <c r="B4108">
        <v>6</v>
      </c>
      <c r="C4108">
        <v>93</v>
      </c>
      <c r="H4108">
        <v>6</v>
      </c>
      <c r="I4108">
        <v>87</v>
      </c>
      <c r="J4108">
        <v>12</v>
      </c>
      <c r="K4108">
        <v>180</v>
      </c>
      <c r="L4108" s="11" t="s">
        <v>11928</v>
      </c>
      <c r="M4108" s="12" t="s">
        <v>6</v>
      </c>
      <c r="N4108" s="12">
        <v>938</v>
      </c>
      <c r="O4108" s="12" t="s">
        <v>6</v>
      </c>
      <c r="P4108" s="12" t="s">
        <v>6</v>
      </c>
      <c r="Q4108" s="12" t="s">
        <v>6</v>
      </c>
      <c r="R4108">
        <v>4107</v>
      </c>
    </row>
    <row r="4109" spans="1:18" ht="15" x14ac:dyDescent="0.45">
      <c r="A4109">
        <v>28971</v>
      </c>
      <c r="B4109">
        <v>7</v>
      </c>
      <c r="C4109">
        <v>70</v>
      </c>
      <c r="D4109">
        <v>4</v>
      </c>
      <c r="E4109">
        <v>40</v>
      </c>
      <c r="F4109">
        <v>3</v>
      </c>
      <c r="G4109">
        <v>30</v>
      </c>
      <c r="H4109">
        <v>4</v>
      </c>
      <c r="I4109">
        <v>40</v>
      </c>
      <c r="J4109">
        <v>18</v>
      </c>
      <c r="K4109">
        <v>180</v>
      </c>
      <c r="L4109" s="11" t="s">
        <v>11925</v>
      </c>
      <c r="M4109" s="12" t="s">
        <v>6</v>
      </c>
      <c r="N4109" s="12" t="s">
        <v>6</v>
      </c>
      <c r="O4109" s="12">
        <v>771</v>
      </c>
      <c r="P4109" s="12" t="s">
        <v>6</v>
      </c>
      <c r="Q4109" s="12" t="s">
        <v>6</v>
      </c>
      <c r="R4109">
        <v>4108</v>
      </c>
    </row>
    <row r="4110" spans="1:18" ht="15" x14ac:dyDescent="0.45">
      <c r="A4110">
        <v>13701</v>
      </c>
      <c r="F4110">
        <v>4</v>
      </c>
      <c r="G4110">
        <v>65.069999999999993</v>
      </c>
      <c r="H4110">
        <v>7</v>
      </c>
      <c r="I4110">
        <v>114.87</v>
      </c>
      <c r="J4110">
        <v>11</v>
      </c>
      <c r="K4110">
        <v>179.94</v>
      </c>
      <c r="L4110" s="11" t="s">
        <v>11926</v>
      </c>
      <c r="M4110" s="12" t="s">
        <v>6</v>
      </c>
      <c r="N4110" s="12" t="s">
        <v>6</v>
      </c>
      <c r="O4110" s="12" t="s">
        <v>6</v>
      </c>
      <c r="P4110" s="12">
        <v>1159</v>
      </c>
      <c r="Q4110" s="12" t="s">
        <v>6</v>
      </c>
      <c r="R4110">
        <v>4109</v>
      </c>
    </row>
    <row r="4111" spans="1:18" ht="15" x14ac:dyDescent="0.45">
      <c r="A4111">
        <v>14765</v>
      </c>
      <c r="B4111">
        <v>22</v>
      </c>
      <c r="C4111">
        <v>35.200000000000003</v>
      </c>
      <c r="D4111">
        <v>26</v>
      </c>
      <c r="E4111">
        <v>40.69</v>
      </c>
      <c r="F4111">
        <v>36</v>
      </c>
      <c r="G4111">
        <v>57.6</v>
      </c>
      <c r="H4111">
        <v>29</v>
      </c>
      <c r="I4111">
        <v>46.4</v>
      </c>
      <c r="J4111">
        <v>113</v>
      </c>
      <c r="K4111">
        <v>179.89000000000001</v>
      </c>
      <c r="L4111" s="11" t="s">
        <v>11927</v>
      </c>
      <c r="M4111" s="12" t="s">
        <v>6</v>
      </c>
      <c r="N4111" s="12" t="s">
        <v>6</v>
      </c>
      <c r="O4111" s="12" t="s">
        <v>6</v>
      </c>
      <c r="P4111" s="12" t="s">
        <v>6</v>
      </c>
      <c r="Q4111" s="12">
        <v>621</v>
      </c>
      <c r="R4111">
        <v>4110</v>
      </c>
    </row>
    <row r="4112" spans="1:18" ht="15" x14ac:dyDescent="0.45">
      <c r="A4112">
        <v>23041</v>
      </c>
      <c r="B4112">
        <v>2</v>
      </c>
      <c r="C4112">
        <v>179.8</v>
      </c>
      <c r="J4112">
        <v>2</v>
      </c>
      <c r="K4112">
        <v>179.8</v>
      </c>
      <c r="L4112" s="11" t="s">
        <v>11925</v>
      </c>
      <c r="M4112" s="12" t="s">
        <v>6</v>
      </c>
      <c r="N4112" s="12" t="s">
        <v>6</v>
      </c>
      <c r="O4112" s="12">
        <v>772</v>
      </c>
      <c r="P4112" s="12" t="s">
        <v>6</v>
      </c>
      <c r="Q4112" s="12" t="s">
        <v>6</v>
      </c>
      <c r="R4112">
        <v>4111</v>
      </c>
    </row>
    <row r="4113" spans="1:18" ht="15" x14ac:dyDescent="0.45">
      <c r="A4113">
        <v>23069</v>
      </c>
      <c r="B4113">
        <v>1</v>
      </c>
      <c r="C4113">
        <v>89.9</v>
      </c>
      <c r="H4113">
        <v>1</v>
      </c>
      <c r="I4113">
        <v>89.9</v>
      </c>
      <c r="J4113">
        <v>2</v>
      </c>
      <c r="K4113">
        <v>179.8</v>
      </c>
      <c r="L4113" s="11" t="s">
        <v>11925</v>
      </c>
      <c r="M4113" s="12" t="s">
        <v>6</v>
      </c>
      <c r="N4113" s="12" t="s">
        <v>6</v>
      </c>
      <c r="O4113" s="12">
        <v>773</v>
      </c>
      <c r="P4113" s="12" t="s">
        <v>6</v>
      </c>
      <c r="Q4113" s="12" t="s">
        <v>6</v>
      </c>
      <c r="R4113">
        <v>4112</v>
      </c>
    </row>
    <row r="4114" spans="1:18" ht="15" x14ac:dyDescent="0.45">
      <c r="A4114">
        <v>10317</v>
      </c>
      <c r="B4114">
        <v>9</v>
      </c>
      <c r="C4114">
        <v>27</v>
      </c>
      <c r="D4114">
        <v>19</v>
      </c>
      <c r="E4114">
        <v>56.76</v>
      </c>
      <c r="F4114">
        <v>13</v>
      </c>
      <c r="G4114">
        <v>39</v>
      </c>
      <c r="H4114">
        <v>19</v>
      </c>
      <c r="I4114">
        <v>57</v>
      </c>
      <c r="J4114">
        <v>60</v>
      </c>
      <c r="K4114">
        <v>179.76</v>
      </c>
      <c r="L4114" s="11" t="s">
        <v>11927</v>
      </c>
      <c r="M4114" s="12" t="s">
        <v>6</v>
      </c>
      <c r="N4114" s="12" t="s">
        <v>6</v>
      </c>
      <c r="O4114" s="12" t="s">
        <v>6</v>
      </c>
      <c r="P4114" s="12" t="s">
        <v>6</v>
      </c>
      <c r="Q4114" s="12">
        <v>622</v>
      </c>
      <c r="R4114">
        <v>4113</v>
      </c>
    </row>
    <row r="4115" spans="1:18" ht="15" x14ac:dyDescent="0.45">
      <c r="A4115">
        <v>22819</v>
      </c>
      <c r="B4115">
        <v>7</v>
      </c>
      <c r="C4115">
        <v>57.4</v>
      </c>
      <c r="D4115">
        <v>5</v>
      </c>
      <c r="E4115">
        <v>41</v>
      </c>
      <c r="F4115">
        <v>8</v>
      </c>
      <c r="G4115">
        <v>64.94</v>
      </c>
      <c r="H4115">
        <v>2</v>
      </c>
      <c r="I4115">
        <v>16.399999999999999</v>
      </c>
      <c r="J4115">
        <v>22</v>
      </c>
      <c r="K4115">
        <v>179.74</v>
      </c>
      <c r="L4115" s="11" t="s">
        <v>11926</v>
      </c>
      <c r="M4115" s="12" t="s">
        <v>6</v>
      </c>
      <c r="N4115" s="12" t="s">
        <v>6</v>
      </c>
      <c r="O4115" s="12" t="s">
        <v>6</v>
      </c>
      <c r="P4115" s="12">
        <v>1160</v>
      </c>
      <c r="Q4115" s="12" t="s">
        <v>6</v>
      </c>
      <c r="R4115">
        <v>4114</v>
      </c>
    </row>
    <row r="4116" spans="1:18" ht="15" x14ac:dyDescent="0.45">
      <c r="A4116">
        <v>23092</v>
      </c>
      <c r="B4116">
        <v>1</v>
      </c>
      <c r="C4116">
        <v>59.9</v>
      </c>
      <c r="D4116">
        <v>1</v>
      </c>
      <c r="E4116">
        <v>59.9</v>
      </c>
      <c r="H4116">
        <v>1</v>
      </c>
      <c r="I4116">
        <v>59.9</v>
      </c>
      <c r="J4116">
        <v>3</v>
      </c>
      <c r="K4116">
        <v>179.7</v>
      </c>
      <c r="L4116" s="11" t="s">
        <v>11925</v>
      </c>
      <c r="M4116" s="12" t="s">
        <v>6</v>
      </c>
      <c r="N4116" s="12" t="s">
        <v>6</v>
      </c>
      <c r="O4116" s="12">
        <v>774</v>
      </c>
      <c r="P4116" s="12" t="s">
        <v>6</v>
      </c>
      <c r="Q4116" s="12" t="s">
        <v>6</v>
      </c>
      <c r="R4116">
        <v>4115</v>
      </c>
    </row>
    <row r="4117" spans="1:18" ht="15" x14ac:dyDescent="0.45">
      <c r="A4117">
        <v>27154</v>
      </c>
      <c r="B4117">
        <v>1</v>
      </c>
      <c r="C4117">
        <v>59.9</v>
      </c>
      <c r="D4117">
        <v>1</v>
      </c>
      <c r="E4117">
        <v>59.9</v>
      </c>
      <c r="F4117">
        <v>1</v>
      </c>
      <c r="G4117">
        <v>59.9</v>
      </c>
      <c r="J4117">
        <v>3</v>
      </c>
      <c r="K4117">
        <v>179.7</v>
      </c>
      <c r="L4117" s="11" t="s">
        <v>11925</v>
      </c>
      <c r="M4117" s="12" t="s">
        <v>6</v>
      </c>
      <c r="N4117" s="12" t="s">
        <v>6</v>
      </c>
      <c r="O4117" s="12">
        <v>775</v>
      </c>
      <c r="P4117" s="12" t="s">
        <v>6</v>
      </c>
      <c r="Q4117" s="12" t="s">
        <v>6</v>
      </c>
      <c r="R4117">
        <v>4116</v>
      </c>
    </row>
    <row r="4118" spans="1:18" ht="15" x14ac:dyDescent="0.45">
      <c r="A4118">
        <v>32361</v>
      </c>
      <c r="H4118">
        <v>66</v>
      </c>
      <c r="I4118">
        <v>179.52</v>
      </c>
      <c r="J4118">
        <v>66</v>
      </c>
      <c r="K4118">
        <v>179.52</v>
      </c>
      <c r="L4118" s="11" t="s">
        <v>11928</v>
      </c>
      <c r="M4118" s="12" t="s">
        <v>6</v>
      </c>
      <c r="N4118" s="12">
        <v>939</v>
      </c>
      <c r="O4118" s="12" t="s">
        <v>6</v>
      </c>
      <c r="P4118" s="12" t="s">
        <v>6</v>
      </c>
      <c r="Q4118" s="12" t="s">
        <v>6</v>
      </c>
      <c r="R4118">
        <v>4117</v>
      </c>
    </row>
    <row r="4119" spans="1:18" ht="15" x14ac:dyDescent="0.45">
      <c r="A4119">
        <v>27871</v>
      </c>
      <c r="B4119">
        <v>2</v>
      </c>
      <c r="C4119">
        <v>71.8</v>
      </c>
      <c r="D4119">
        <v>3</v>
      </c>
      <c r="E4119">
        <v>107.7</v>
      </c>
      <c r="J4119">
        <v>5</v>
      </c>
      <c r="K4119">
        <v>179.5</v>
      </c>
      <c r="L4119" s="11" t="s">
        <v>11928</v>
      </c>
      <c r="M4119" s="12" t="s">
        <v>6</v>
      </c>
      <c r="N4119" s="12">
        <v>940</v>
      </c>
      <c r="O4119" s="12" t="s">
        <v>6</v>
      </c>
      <c r="P4119" s="12" t="s">
        <v>6</v>
      </c>
      <c r="Q4119" s="12" t="s">
        <v>6</v>
      </c>
      <c r="R4119">
        <v>4118</v>
      </c>
    </row>
    <row r="4120" spans="1:18" ht="15" x14ac:dyDescent="0.45">
      <c r="A4120">
        <v>29662</v>
      </c>
      <c r="B4120">
        <v>4</v>
      </c>
      <c r="C4120">
        <v>119.6</v>
      </c>
      <c r="D4120">
        <v>2</v>
      </c>
      <c r="E4120">
        <v>59.8</v>
      </c>
      <c r="J4120">
        <v>6</v>
      </c>
      <c r="K4120">
        <v>179.39999999999998</v>
      </c>
      <c r="L4120" s="11" t="s">
        <v>11926</v>
      </c>
      <c r="M4120" s="12" t="s">
        <v>6</v>
      </c>
      <c r="N4120" s="12" t="s">
        <v>6</v>
      </c>
      <c r="O4120" s="12" t="s">
        <v>6</v>
      </c>
      <c r="P4120" s="12">
        <v>1161</v>
      </c>
      <c r="Q4120" s="12" t="s">
        <v>6</v>
      </c>
      <c r="R4120">
        <v>4119</v>
      </c>
    </row>
    <row r="4121" spans="1:18" ht="15" x14ac:dyDescent="0.45">
      <c r="A4121">
        <v>15375</v>
      </c>
      <c r="B4121">
        <v>9</v>
      </c>
      <c r="C4121">
        <v>81</v>
      </c>
      <c r="D4121">
        <v>4</v>
      </c>
      <c r="E4121">
        <v>35.28</v>
      </c>
      <c r="F4121">
        <v>2</v>
      </c>
      <c r="G4121">
        <v>18</v>
      </c>
      <c r="H4121">
        <v>5</v>
      </c>
      <c r="I4121">
        <v>45</v>
      </c>
      <c r="J4121">
        <v>20</v>
      </c>
      <c r="K4121">
        <v>179.28</v>
      </c>
      <c r="L4121" s="11" t="s">
        <v>11926</v>
      </c>
      <c r="M4121" s="12" t="s">
        <v>6</v>
      </c>
      <c r="N4121" s="12" t="s">
        <v>6</v>
      </c>
      <c r="O4121" s="12" t="s">
        <v>6</v>
      </c>
      <c r="P4121" s="12">
        <v>1162</v>
      </c>
      <c r="Q4121" s="12" t="s">
        <v>6</v>
      </c>
      <c r="R4121">
        <v>4120</v>
      </c>
    </row>
    <row r="4122" spans="1:18" ht="15" x14ac:dyDescent="0.45">
      <c r="A4122">
        <v>11099</v>
      </c>
      <c r="B4122">
        <v>3</v>
      </c>
      <c r="C4122">
        <v>67.2</v>
      </c>
      <c r="D4122">
        <v>3</v>
      </c>
      <c r="E4122">
        <v>67.2</v>
      </c>
      <c r="F4122">
        <v>2</v>
      </c>
      <c r="G4122">
        <v>44.8</v>
      </c>
      <c r="J4122">
        <v>8</v>
      </c>
      <c r="K4122">
        <v>179.2</v>
      </c>
      <c r="L4122" s="11" t="s">
        <v>6</v>
      </c>
      <c r="M4122" s="12" t="s">
        <v>6</v>
      </c>
      <c r="N4122" s="12" t="s">
        <v>6</v>
      </c>
      <c r="O4122" s="12" t="s">
        <v>6</v>
      </c>
      <c r="P4122" s="12" t="s">
        <v>6</v>
      </c>
      <c r="Q4122" s="12" t="s">
        <v>6</v>
      </c>
      <c r="R4122">
        <v>4121</v>
      </c>
    </row>
    <row r="4123" spans="1:18" ht="15" x14ac:dyDescent="0.45">
      <c r="A4123">
        <v>32013</v>
      </c>
      <c r="F4123">
        <v>18</v>
      </c>
      <c r="G4123">
        <v>57.6</v>
      </c>
      <c r="H4123">
        <v>38</v>
      </c>
      <c r="I4123">
        <v>121.6</v>
      </c>
      <c r="J4123">
        <v>56</v>
      </c>
      <c r="K4123">
        <v>179.2</v>
      </c>
      <c r="L4123" s="11" t="s">
        <v>11928</v>
      </c>
      <c r="M4123" s="12" t="s">
        <v>6</v>
      </c>
      <c r="N4123" s="12">
        <v>941</v>
      </c>
      <c r="O4123" s="12" t="s">
        <v>6</v>
      </c>
      <c r="P4123" s="12" t="s">
        <v>6</v>
      </c>
      <c r="Q4123" s="12" t="s">
        <v>6</v>
      </c>
      <c r="R4123">
        <v>4122</v>
      </c>
    </row>
    <row r="4124" spans="1:18" ht="15" x14ac:dyDescent="0.45">
      <c r="A4124">
        <v>17867</v>
      </c>
      <c r="D4124">
        <v>4</v>
      </c>
      <c r="E4124">
        <v>71.599999999999994</v>
      </c>
      <c r="F4124">
        <v>3</v>
      </c>
      <c r="G4124">
        <v>53.7</v>
      </c>
      <c r="H4124">
        <v>3</v>
      </c>
      <c r="I4124">
        <v>53.7</v>
      </c>
      <c r="J4124">
        <v>10</v>
      </c>
      <c r="K4124">
        <v>179</v>
      </c>
      <c r="L4124" s="11" t="s">
        <v>11926</v>
      </c>
      <c r="M4124" s="12" t="s">
        <v>6</v>
      </c>
      <c r="N4124" s="12" t="s">
        <v>6</v>
      </c>
      <c r="O4124" s="12" t="s">
        <v>6</v>
      </c>
      <c r="P4124" s="12">
        <v>1163</v>
      </c>
      <c r="Q4124" s="12" t="s">
        <v>6</v>
      </c>
      <c r="R4124">
        <v>4123</v>
      </c>
    </row>
    <row r="4125" spans="1:18" ht="15" x14ac:dyDescent="0.45">
      <c r="A4125">
        <v>17478</v>
      </c>
      <c r="B4125">
        <v>8</v>
      </c>
      <c r="C4125">
        <v>71.2</v>
      </c>
      <c r="D4125">
        <v>3</v>
      </c>
      <c r="E4125">
        <v>27</v>
      </c>
      <c r="F4125">
        <v>6</v>
      </c>
      <c r="G4125">
        <v>52.98</v>
      </c>
      <c r="H4125">
        <v>3</v>
      </c>
      <c r="I4125">
        <v>27.6</v>
      </c>
      <c r="J4125">
        <v>20</v>
      </c>
      <c r="K4125">
        <v>178.78</v>
      </c>
      <c r="L4125" s="11" t="s">
        <v>11926</v>
      </c>
      <c r="M4125" s="12" t="s">
        <v>6</v>
      </c>
      <c r="N4125" s="12" t="s">
        <v>6</v>
      </c>
      <c r="O4125" s="12" t="s">
        <v>6</v>
      </c>
      <c r="P4125" s="12">
        <v>1164</v>
      </c>
      <c r="Q4125" s="12" t="s">
        <v>6</v>
      </c>
      <c r="R4125">
        <v>4124</v>
      </c>
    </row>
    <row r="4126" spans="1:18" ht="15" x14ac:dyDescent="0.45">
      <c r="A4126">
        <v>31840</v>
      </c>
      <c r="F4126">
        <v>6</v>
      </c>
      <c r="G4126">
        <v>178.78</v>
      </c>
      <c r="J4126">
        <v>6</v>
      </c>
      <c r="K4126">
        <v>178.78</v>
      </c>
      <c r="L4126" s="11" t="s">
        <v>11927</v>
      </c>
      <c r="M4126" s="12" t="s">
        <v>6</v>
      </c>
      <c r="N4126" s="12" t="s">
        <v>6</v>
      </c>
      <c r="O4126" s="12" t="s">
        <v>6</v>
      </c>
      <c r="P4126" s="12" t="s">
        <v>6</v>
      </c>
      <c r="Q4126" s="12">
        <v>623</v>
      </c>
      <c r="R4126">
        <v>4125</v>
      </c>
    </row>
    <row r="4127" spans="1:18" ht="15" x14ac:dyDescent="0.45">
      <c r="A4127">
        <v>17381</v>
      </c>
      <c r="B4127">
        <v>22</v>
      </c>
      <c r="C4127">
        <v>123.2</v>
      </c>
      <c r="D4127">
        <v>4</v>
      </c>
      <c r="E4127">
        <v>22.4</v>
      </c>
      <c r="H4127">
        <v>6</v>
      </c>
      <c r="I4127">
        <v>33.15</v>
      </c>
      <c r="J4127">
        <v>32</v>
      </c>
      <c r="K4127">
        <v>178.75</v>
      </c>
      <c r="L4127" s="11" t="s">
        <v>11926</v>
      </c>
      <c r="M4127" s="12" t="s">
        <v>6</v>
      </c>
      <c r="N4127" s="12" t="s">
        <v>6</v>
      </c>
      <c r="O4127" s="12" t="s">
        <v>6</v>
      </c>
      <c r="P4127" s="12">
        <v>1165</v>
      </c>
      <c r="Q4127" s="12" t="s">
        <v>6</v>
      </c>
      <c r="R4127">
        <v>4126</v>
      </c>
    </row>
    <row r="4128" spans="1:18" ht="15" x14ac:dyDescent="0.45">
      <c r="A4128">
        <v>30520</v>
      </c>
      <c r="F4128">
        <v>28</v>
      </c>
      <c r="G4128">
        <v>95.2</v>
      </c>
      <c r="H4128">
        <v>24</v>
      </c>
      <c r="I4128">
        <v>83.44</v>
      </c>
      <c r="J4128">
        <v>52</v>
      </c>
      <c r="K4128">
        <v>178.64</v>
      </c>
      <c r="L4128" s="11" t="s">
        <v>11925</v>
      </c>
      <c r="M4128" s="12" t="s">
        <v>6</v>
      </c>
      <c r="N4128" s="12" t="s">
        <v>6</v>
      </c>
      <c r="O4128" s="12">
        <v>776</v>
      </c>
      <c r="P4128" s="12" t="s">
        <v>6</v>
      </c>
      <c r="Q4128" s="12" t="s">
        <v>6</v>
      </c>
      <c r="R4128">
        <v>4127</v>
      </c>
    </row>
    <row r="4129" spans="1:18" ht="15" x14ac:dyDescent="0.45">
      <c r="A4129">
        <v>16580</v>
      </c>
      <c r="B4129">
        <v>1</v>
      </c>
      <c r="C4129">
        <v>18.600000000000001</v>
      </c>
      <c r="D4129">
        <v>1</v>
      </c>
      <c r="E4129">
        <v>18.600000000000001</v>
      </c>
      <c r="F4129">
        <v>7</v>
      </c>
      <c r="G4129">
        <v>122.75</v>
      </c>
      <c r="H4129">
        <v>1</v>
      </c>
      <c r="I4129">
        <v>18.600000000000001</v>
      </c>
      <c r="J4129">
        <v>10</v>
      </c>
      <c r="K4129">
        <v>178.54999999999998</v>
      </c>
      <c r="L4129" s="11" t="s">
        <v>11926</v>
      </c>
      <c r="M4129" s="12" t="s">
        <v>6</v>
      </c>
      <c r="N4129" s="12" t="s">
        <v>6</v>
      </c>
      <c r="O4129" s="12" t="s">
        <v>6</v>
      </c>
      <c r="P4129" s="12">
        <v>1166</v>
      </c>
      <c r="Q4129" s="12" t="s">
        <v>6</v>
      </c>
      <c r="R4129">
        <v>4128</v>
      </c>
    </row>
    <row r="4130" spans="1:18" ht="15" x14ac:dyDescent="0.45">
      <c r="A4130">
        <v>29252</v>
      </c>
      <c r="B4130">
        <v>47</v>
      </c>
      <c r="C4130">
        <v>37.54</v>
      </c>
      <c r="D4130">
        <v>49</v>
      </c>
      <c r="E4130">
        <v>39.200000000000003</v>
      </c>
      <c r="F4130">
        <v>69</v>
      </c>
      <c r="G4130">
        <v>54.84</v>
      </c>
      <c r="H4130">
        <v>59</v>
      </c>
      <c r="I4130">
        <v>46.96</v>
      </c>
      <c r="J4130">
        <v>224</v>
      </c>
      <c r="K4130">
        <v>178.54000000000002</v>
      </c>
      <c r="L4130" s="11" t="s">
        <v>11928</v>
      </c>
      <c r="M4130" s="12" t="s">
        <v>6</v>
      </c>
      <c r="N4130" s="12">
        <v>942</v>
      </c>
      <c r="O4130" s="12" t="s">
        <v>6</v>
      </c>
      <c r="P4130" s="12" t="s">
        <v>6</v>
      </c>
      <c r="Q4130" s="12" t="s">
        <v>6</v>
      </c>
      <c r="R4130">
        <v>4129</v>
      </c>
    </row>
    <row r="4131" spans="1:18" ht="15" x14ac:dyDescent="0.45">
      <c r="A4131">
        <v>10464</v>
      </c>
      <c r="B4131">
        <v>8</v>
      </c>
      <c r="C4131">
        <v>95.2</v>
      </c>
      <c r="D4131">
        <v>5</v>
      </c>
      <c r="E4131">
        <v>59.5</v>
      </c>
      <c r="H4131">
        <v>2</v>
      </c>
      <c r="I4131">
        <v>23.8</v>
      </c>
      <c r="J4131">
        <v>15</v>
      </c>
      <c r="K4131">
        <v>178.5</v>
      </c>
      <c r="L4131" s="11" t="s">
        <v>11927</v>
      </c>
      <c r="M4131" s="12" t="s">
        <v>6</v>
      </c>
      <c r="N4131" s="12" t="s">
        <v>6</v>
      </c>
      <c r="O4131" s="12" t="s">
        <v>6</v>
      </c>
      <c r="P4131" s="12" t="s">
        <v>6</v>
      </c>
      <c r="Q4131" s="12">
        <v>624</v>
      </c>
      <c r="R4131">
        <v>4130</v>
      </c>
    </row>
    <row r="4132" spans="1:18" ht="15" x14ac:dyDescent="0.45">
      <c r="A4132">
        <v>18478</v>
      </c>
      <c r="B4132">
        <v>2</v>
      </c>
      <c r="C4132">
        <v>51</v>
      </c>
      <c r="H4132">
        <v>5</v>
      </c>
      <c r="I4132">
        <v>127.5</v>
      </c>
      <c r="J4132">
        <v>7</v>
      </c>
      <c r="K4132">
        <v>178.5</v>
      </c>
      <c r="L4132" s="11" t="s">
        <v>11925</v>
      </c>
      <c r="M4132" s="12" t="s">
        <v>6</v>
      </c>
      <c r="N4132" s="12" t="s">
        <v>6</v>
      </c>
      <c r="O4132" s="12">
        <v>777</v>
      </c>
      <c r="P4132" s="12" t="s">
        <v>6</v>
      </c>
      <c r="Q4132" s="12" t="s">
        <v>6</v>
      </c>
      <c r="R4132">
        <v>4131</v>
      </c>
    </row>
    <row r="4133" spans="1:18" ht="15" x14ac:dyDescent="0.45">
      <c r="A4133">
        <v>22495</v>
      </c>
      <c r="F4133">
        <v>4</v>
      </c>
      <c r="G4133">
        <v>42</v>
      </c>
      <c r="H4133">
        <v>13</v>
      </c>
      <c r="I4133">
        <v>136.5</v>
      </c>
      <c r="J4133">
        <v>17</v>
      </c>
      <c r="K4133">
        <v>178.5</v>
      </c>
      <c r="L4133" s="11" t="s">
        <v>11926</v>
      </c>
      <c r="M4133" s="12" t="s">
        <v>6</v>
      </c>
      <c r="N4133" s="12" t="s">
        <v>6</v>
      </c>
      <c r="O4133" s="12" t="s">
        <v>6</v>
      </c>
      <c r="P4133" s="12">
        <v>1167</v>
      </c>
      <c r="Q4133" s="12" t="s">
        <v>6</v>
      </c>
      <c r="R4133">
        <v>4132</v>
      </c>
    </row>
    <row r="4134" spans="1:18" ht="15" x14ac:dyDescent="0.45">
      <c r="A4134">
        <v>22497</v>
      </c>
      <c r="B4134">
        <v>6</v>
      </c>
      <c r="C4134">
        <v>51</v>
      </c>
      <c r="F4134">
        <v>6</v>
      </c>
      <c r="G4134">
        <v>51</v>
      </c>
      <c r="H4134">
        <v>9</v>
      </c>
      <c r="I4134">
        <v>76.5</v>
      </c>
      <c r="J4134">
        <v>21</v>
      </c>
      <c r="K4134">
        <v>178.5</v>
      </c>
      <c r="L4134" s="11" t="s">
        <v>11926</v>
      </c>
      <c r="M4134" s="12" t="s">
        <v>6</v>
      </c>
      <c r="N4134" s="12" t="s">
        <v>6</v>
      </c>
      <c r="O4134" s="12" t="s">
        <v>6</v>
      </c>
      <c r="P4134" s="12">
        <v>1168</v>
      </c>
      <c r="Q4134" s="12" t="s">
        <v>6</v>
      </c>
      <c r="R4134">
        <v>4133</v>
      </c>
    </row>
    <row r="4135" spans="1:18" ht="15" x14ac:dyDescent="0.45">
      <c r="A4135">
        <v>31333</v>
      </c>
      <c r="B4135">
        <v>7</v>
      </c>
      <c r="C4135">
        <v>73.5</v>
      </c>
      <c r="D4135">
        <v>4</v>
      </c>
      <c r="E4135">
        <v>42</v>
      </c>
      <c r="F4135">
        <v>2</v>
      </c>
      <c r="G4135">
        <v>21</v>
      </c>
      <c r="H4135">
        <v>4</v>
      </c>
      <c r="I4135">
        <v>42</v>
      </c>
      <c r="J4135">
        <v>17</v>
      </c>
      <c r="K4135">
        <v>178.5</v>
      </c>
      <c r="L4135" s="11" t="s">
        <v>11926</v>
      </c>
      <c r="M4135" s="12" t="s">
        <v>6</v>
      </c>
      <c r="N4135" s="12" t="s">
        <v>6</v>
      </c>
      <c r="O4135" s="12" t="s">
        <v>6</v>
      </c>
      <c r="P4135" s="12">
        <v>1169</v>
      </c>
      <c r="Q4135" s="12" t="s">
        <v>6</v>
      </c>
      <c r="R4135">
        <v>4134</v>
      </c>
    </row>
    <row r="4136" spans="1:18" ht="15" x14ac:dyDescent="0.45">
      <c r="A4136">
        <v>31637</v>
      </c>
      <c r="D4136">
        <v>3</v>
      </c>
      <c r="E4136">
        <v>76.5</v>
      </c>
      <c r="F4136">
        <v>2</v>
      </c>
      <c r="G4136">
        <v>51</v>
      </c>
      <c r="H4136">
        <v>2</v>
      </c>
      <c r="I4136">
        <v>51</v>
      </c>
      <c r="J4136">
        <v>7</v>
      </c>
      <c r="K4136">
        <v>178.5</v>
      </c>
      <c r="L4136" s="11" t="s">
        <v>11926</v>
      </c>
      <c r="M4136" s="12" t="s">
        <v>6</v>
      </c>
      <c r="N4136" s="12" t="s">
        <v>6</v>
      </c>
      <c r="O4136" s="12" t="s">
        <v>6</v>
      </c>
      <c r="P4136" s="12">
        <v>1170</v>
      </c>
      <c r="Q4136" s="12" t="s">
        <v>6</v>
      </c>
      <c r="R4136">
        <v>4135</v>
      </c>
    </row>
    <row r="4137" spans="1:18" ht="15" x14ac:dyDescent="0.45">
      <c r="A4137">
        <v>27292</v>
      </c>
      <c r="D4137">
        <v>4</v>
      </c>
      <c r="E4137">
        <v>31.48</v>
      </c>
      <c r="F4137">
        <v>12</v>
      </c>
      <c r="G4137">
        <v>97.74</v>
      </c>
      <c r="H4137">
        <v>6</v>
      </c>
      <c r="I4137">
        <v>49.2</v>
      </c>
      <c r="J4137">
        <v>22</v>
      </c>
      <c r="K4137">
        <v>178.42000000000002</v>
      </c>
      <c r="L4137" s="11" t="s">
        <v>11926</v>
      </c>
      <c r="M4137" s="12" t="s">
        <v>6</v>
      </c>
      <c r="N4137" s="12" t="s">
        <v>6</v>
      </c>
      <c r="O4137" s="12" t="s">
        <v>6</v>
      </c>
      <c r="P4137" s="12">
        <v>1171</v>
      </c>
      <c r="Q4137" s="12" t="s">
        <v>6</v>
      </c>
      <c r="R4137">
        <v>4136</v>
      </c>
    </row>
    <row r="4138" spans="1:18" ht="15" x14ac:dyDescent="0.45">
      <c r="A4138">
        <v>16614</v>
      </c>
      <c r="B4138">
        <v>31</v>
      </c>
      <c r="C4138">
        <v>46.5</v>
      </c>
      <c r="D4138">
        <v>25</v>
      </c>
      <c r="E4138">
        <v>37.5</v>
      </c>
      <c r="F4138">
        <v>39</v>
      </c>
      <c r="G4138">
        <v>58.38</v>
      </c>
      <c r="H4138">
        <v>24</v>
      </c>
      <c r="I4138">
        <v>36</v>
      </c>
      <c r="J4138">
        <v>119</v>
      </c>
      <c r="K4138">
        <v>178.38</v>
      </c>
      <c r="L4138" s="11" t="s">
        <v>11927</v>
      </c>
      <c r="M4138" s="12" t="s">
        <v>6</v>
      </c>
      <c r="N4138" s="12" t="s">
        <v>6</v>
      </c>
      <c r="O4138" s="12" t="s">
        <v>6</v>
      </c>
      <c r="P4138" s="12" t="s">
        <v>6</v>
      </c>
      <c r="Q4138" s="12">
        <v>625</v>
      </c>
      <c r="R4138">
        <v>4137</v>
      </c>
    </row>
    <row r="4139" spans="1:18" ht="15" x14ac:dyDescent="0.45">
      <c r="A4139">
        <v>22643</v>
      </c>
      <c r="B4139">
        <v>4</v>
      </c>
      <c r="C4139">
        <v>64.8</v>
      </c>
      <c r="F4139">
        <v>1</v>
      </c>
      <c r="G4139">
        <v>16.2</v>
      </c>
      <c r="H4139">
        <v>6</v>
      </c>
      <c r="I4139">
        <v>97.2</v>
      </c>
      <c r="J4139">
        <v>11</v>
      </c>
      <c r="K4139">
        <v>178.2</v>
      </c>
      <c r="L4139" s="11" t="s">
        <v>11926</v>
      </c>
      <c r="M4139" s="12" t="s">
        <v>6</v>
      </c>
      <c r="N4139" s="12" t="s">
        <v>6</v>
      </c>
      <c r="O4139" s="12" t="s">
        <v>6</v>
      </c>
      <c r="P4139" s="12">
        <v>1172</v>
      </c>
      <c r="Q4139" s="12" t="s">
        <v>6</v>
      </c>
      <c r="R4139">
        <v>4138</v>
      </c>
    </row>
    <row r="4140" spans="1:18" ht="15" x14ac:dyDescent="0.45">
      <c r="A4140">
        <v>29995</v>
      </c>
      <c r="H4140">
        <v>20</v>
      </c>
      <c r="I4140">
        <v>178</v>
      </c>
      <c r="J4140">
        <v>20</v>
      </c>
      <c r="K4140">
        <v>178</v>
      </c>
      <c r="L4140" s="11" t="s">
        <v>11926</v>
      </c>
      <c r="M4140" s="12" t="s">
        <v>6</v>
      </c>
      <c r="N4140" s="12" t="s">
        <v>6</v>
      </c>
      <c r="O4140" s="12" t="s">
        <v>6</v>
      </c>
      <c r="P4140" s="12">
        <v>1173</v>
      </c>
      <c r="Q4140" s="12" t="s">
        <v>6</v>
      </c>
      <c r="R4140">
        <v>4139</v>
      </c>
    </row>
    <row r="4141" spans="1:18" ht="15" x14ac:dyDescent="0.45">
      <c r="A4141">
        <v>13855</v>
      </c>
      <c r="B4141">
        <v>6</v>
      </c>
      <c r="C4141">
        <v>66</v>
      </c>
      <c r="F4141">
        <v>5</v>
      </c>
      <c r="G4141">
        <v>52.4</v>
      </c>
      <c r="H4141">
        <v>5</v>
      </c>
      <c r="I4141">
        <v>59.5</v>
      </c>
      <c r="J4141">
        <v>16</v>
      </c>
      <c r="K4141">
        <v>177.9</v>
      </c>
      <c r="L4141" s="11" t="s">
        <v>11926</v>
      </c>
      <c r="M4141" s="12" t="s">
        <v>6</v>
      </c>
      <c r="N4141" s="12" t="s">
        <v>6</v>
      </c>
      <c r="O4141" s="12" t="s">
        <v>6</v>
      </c>
      <c r="P4141" s="12">
        <v>1174</v>
      </c>
      <c r="Q4141" s="12" t="s">
        <v>6</v>
      </c>
      <c r="R4141">
        <v>4140</v>
      </c>
    </row>
    <row r="4142" spans="1:18" ht="15" x14ac:dyDescent="0.45">
      <c r="A4142">
        <v>2031855</v>
      </c>
      <c r="D4142">
        <v>3.06</v>
      </c>
      <c r="E4142">
        <v>33.369999999999997</v>
      </c>
      <c r="F4142">
        <v>8.52</v>
      </c>
      <c r="G4142">
        <v>92.78</v>
      </c>
      <c r="H4142">
        <v>4.7699999999999996</v>
      </c>
      <c r="I4142">
        <v>51.7</v>
      </c>
      <c r="J4142">
        <v>16.350000000000001</v>
      </c>
      <c r="K4142">
        <v>177.85000000000002</v>
      </c>
      <c r="L4142" s="11" t="s">
        <v>11927</v>
      </c>
      <c r="M4142" s="12" t="s">
        <v>6</v>
      </c>
      <c r="N4142" s="12" t="s">
        <v>6</v>
      </c>
      <c r="O4142" s="12" t="s">
        <v>6</v>
      </c>
      <c r="P4142" s="12" t="s">
        <v>6</v>
      </c>
      <c r="Q4142" s="12">
        <v>626</v>
      </c>
      <c r="R4142">
        <v>4141</v>
      </c>
    </row>
    <row r="4143" spans="1:18" ht="15" x14ac:dyDescent="0.45">
      <c r="A4143">
        <v>13868</v>
      </c>
      <c r="B4143">
        <v>5</v>
      </c>
      <c r="C4143">
        <v>42.5</v>
      </c>
      <c r="D4143">
        <v>5</v>
      </c>
      <c r="E4143">
        <v>42.5</v>
      </c>
      <c r="F4143">
        <v>7</v>
      </c>
      <c r="G4143">
        <v>58.82</v>
      </c>
      <c r="H4143">
        <v>4</v>
      </c>
      <c r="I4143">
        <v>34</v>
      </c>
      <c r="J4143">
        <v>21</v>
      </c>
      <c r="K4143">
        <v>177.82</v>
      </c>
      <c r="L4143" s="11" t="s">
        <v>11926</v>
      </c>
      <c r="M4143" s="12" t="s">
        <v>6</v>
      </c>
      <c r="N4143" s="12" t="s">
        <v>6</v>
      </c>
      <c r="O4143" s="12" t="s">
        <v>6</v>
      </c>
      <c r="P4143" s="12">
        <v>1175</v>
      </c>
      <c r="Q4143" s="12" t="s">
        <v>6</v>
      </c>
      <c r="R4143">
        <v>4142</v>
      </c>
    </row>
    <row r="4144" spans="1:18" ht="15" x14ac:dyDescent="0.45">
      <c r="A4144">
        <v>17440</v>
      </c>
      <c r="B4144">
        <v>1</v>
      </c>
      <c r="C4144">
        <v>7.8</v>
      </c>
      <c r="D4144">
        <v>3</v>
      </c>
      <c r="E4144">
        <v>25.5</v>
      </c>
      <c r="F4144">
        <v>13</v>
      </c>
      <c r="G4144">
        <v>110.5</v>
      </c>
      <c r="H4144">
        <v>4</v>
      </c>
      <c r="I4144">
        <v>34</v>
      </c>
      <c r="J4144">
        <v>21</v>
      </c>
      <c r="K4144">
        <v>177.8</v>
      </c>
      <c r="L4144" s="11" t="s">
        <v>11928</v>
      </c>
      <c r="M4144" s="12" t="s">
        <v>6</v>
      </c>
      <c r="N4144" s="12">
        <v>943</v>
      </c>
      <c r="O4144" s="12" t="s">
        <v>6</v>
      </c>
      <c r="P4144" s="12" t="s">
        <v>6</v>
      </c>
      <c r="Q4144" s="12" t="s">
        <v>6</v>
      </c>
      <c r="R4144">
        <v>4143</v>
      </c>
    </row>
    <row r="4145" spans="1:18" ht="15" x14ac:dyDescent="0.45">
      <c r="A4145">
        <v>10853</v>
      </c>
      <c r="D4145">
        <v>3</v>
      </c>
      <c r="E4145">
        <v>88.8</v>
      </c>
      <c r="F4145">
        <v>3</v>
      </c>
      <c r="G4145">
        <v>88.8</v>
      </c>
      <c r="J4145">
        <v>6</v>
      </c>
      <c r="K4145">
        <v>177.6</v>
      </c>
      <c r="L4145" s="11" t="s">
        <v>11925</v>
      </c>
      <c r="M4145" s="12" t="s">
        <v>6</v>
      </c>
      <c r="N4145" s="12" t="s">
        <v>6</v>
      </c>
      <c r="O4145" s="12">
        <v>778</v>
      </c>
      <c r="P4145" s="12" t="s">
        <v>6</v>
      </c>
      <c r="Q4145" s="12" t="s">
        <v>6</v>
      </c>
      <c r="R4145">
        <v>4144</v>
      </c>
    </row>
    <row r="4146" spans="1:18" ht="15" x14ac:dyDescent="0.45">
      <c r="A4146">
        <v>30400</v>
      </c>
      <c r="B4146">
        <v>6</v>
      </c>
      <c r="C4146">
        <v>59.4</v>
      </c>
      <c r="F4146">
        <v>6</v>
      </c>
      <c r="G4146">
        <v>58.61</v>
      </c>
      <c r="H4146">
        <v>6</v>
      </c>
      <c r="I4146">
        <v>59.4</v>
      </c>
      <c r="J4146">
        <v>18</v>
      </c>
      <c r="K4146">
        <v>177.41</v>
      </c>
      <c r="L4146" s="11" t="s">
        <v>11928</v>
      </c>
      <c r="M4146" s="12" t="s">
        <v>6</v>
      </c>
      <c r="N4146" s="12">
        <v>944</v>
      </c>
      <c r="O4146" s="12" t="s">
        <v>6</v>
      </c>
      <c r="P4146" s="12" t="s">
        <v>6</v>
      </c>
      <c r="Q4146" s="12" t="s">
        <v>6</v>
      </c>
      <c r="R4146">
        <v>4145</v>
      </c>
    </row>
    <row r="4147" spans="1:18" ht="15" x14ac:dyDescent="0.45">
      <c r="A4147">
        <v>11783</v>
      </c>
      <c r="B4147">
        <v>4</v>
      </c>
      <c r="C4147">
        <v>39.200000000000003</v>
      </c>
      <c r="D4147">
        <v>3</v>
      </c>
      <c r="E4147">
        <v>30.72</v>
      </c>
      <c r="F4147">
        <v>7</v>
      </c>
      <c r="G4147">
        <v>83.4</v>
      </c>
      <c r="H4147">
        <v>2</v>
      </c>
      <c r="I4147">
        <v>24</v>
      </c>
      <c r="J4147">
        <v>16</v>
      </c>
      <c r="K4147">
        <v>177.32</v>
      </c>
      <c r="L4147" s="11" t="s">
        <v>11928</v>
      </c>
      <c r="M4147" s="12" t="s">
        <v>6</v>
      </c>
      <c r="N4147" s="12">
        <v>945</v>
      </c>
      <c r="O4147" s="12" t="s">
        <v>6</v>
      </c>
      <c r="P4147" s="12" t="s">
        <v>6</v>
      </c>
      <c r="Q4147" s="12" t="s">
        <v>6</v>
      </c>
      <c r="R4147">
        <v>4146</v>
      </c>
    </row>
    <row r="4148" spans="1:18" ht="15" x14ac:dyDescent="0.45">
      <c r="A4148">
        <v>14955</v>
      </c>
      <c r="B4148">
        <v>9</v>
      </c>
      <c r="C4148">
        <v>58.5</v>
      </c>
      <c r="D4148">
        <v>17</v>
      </c>
      <c r="E4148">
        <v>112.38</v>
      </c>
      <c r="F4148">
        <v>1</v>
      </c>
      <c r="G4148">
        <v>6.35</v>
      </c>
      <c r="J4148">
        <v>27</v>
      </c>
      <c r="K4148">
        <v>177.23</v>
      </c>
      <c r="L4148" s="11" t="s">
        <v>11925</v>
      </c>
      <c r="M4148" s="12" t="s">
        <v>6</v>
      </c>
      <c r="N4148" s="12" t="s">
        <v>6</v>
      </c>
      <c r="O4148" s="12">
        <v>779</v>
      </c>
      <c r="P4148" s="12" t="s">
        <v>6</v>
      </c>
      <c r="Q4148" s="12" t="s">
        <v>6</v>
      </c>
      <c r="R4148">
        <v>4147</v>
      </c>
    </row>
    <row r="4149" spans="1:18" ht="15" x14ac:dyDescent="0.45">
      <c r="A4149">
        <v>28281</v>
      </c>
      <c r="F4149">
        <v>9</v>
      </c>
      <c r="G4149">
        <v>106.08</v>
      </c>
      <c r="H4149">
        <v>6</v>
      </c>
      <c r="I4149">
        <v>71.040000000000006</v>
      </c>
      <c r="J4149">
        <v>15</v>
      </c>
      <c r="K4149">
        <v>177.12</v>
      </c>
      <c r="L4149" s="11" t="s">
        <v>11925</v>
      </c>
      <c r="M4149" s="12" t="s">
        <v>6</v>
      </c>
      <c r="N4149" s="12" t="s">
        <v>6</v>
      </c>
      <c r="O4149" s="12">
        <v>780</v>
      </c>
      <c r="P4149" s="12" t="s">
        <v>6</v>
      </c>
      <c r="Q4149" s="12" t="s">
        <v>6</v>
      </c>
      <c r="R4149">
        <v>4148</v>
      </c>
    </row>
    <row r="4150" spans="1:18" ht="15" x14ac:dyDescent="0.45">
      <c r="A4150">
        <v>29895</v>
      </c>
      <c r="B4150">
        <v>17</v>
      </c>
      <c r="C4150">
        <v>40.799999999999997</v>
      </c>
      <c r="D4150">
        <v>26</v>
      </c>
      <c r="E4150">
        <v>62.4</v>
      </c>
      <c r="F4150">
        <v>22</v>
      </c>
      <c r="G4150">
        <v>52.42</v>
      </c>
      <c r="H4150">
        <v>9</v>
      </c>
      <c r="I4150">
        <v>21.41</v>
      </c>
      <c r="J4150">
        <v>74</v>
      </c>
      <c r="K4150">
        <v>177.03</v>
      </c>
      <c r="L4150" s="11" t="s">
        <v>11926</v>
      </c>
      <c r="M4150" s="12" t="s">
        <v>6</v>
      </c>
      <c r="N4150" s="12" t="s">
        <v>6</v>
      </c>
      <c r="O4150" s="12" t="s">
        <v>6</v>
      </c>
      <c r="P4150" s="12">
        <v>1176</v>
      </c>
      <c r="Q4150" s="12" t="s">
        <v>6</v>
      </c>
      <c r="R4150">
        <v>4149</v>
      </c>
    </row>
    <row r="4151" spans="1:18" ht="15" x14ac:dyDescent="0.45">
      <c r="A4151">
        <v>17404</v>
      </c>
      <c r="B4151">
        <v>2</v>
      </c>
      <c r="C4151">
        <v>118</v>
      </c>
      <c r="D4151">
        <v>1</v>
      </c>
      <c r="E4151">
        <v>59</v>
      </c>
      <c r="J4151">
        <v>3</v>
      </c>
      <c r="K4151">
        <v>177</v>
      </c>
      <c r="L4151" s="11" t="s">
        <v>11926</v>
      </c>
      <c r="M4151" s="12" t="s">
        <v>6</v>
      </c>
      <c r="N4151" s="12" t="s">
        <v>6</v>
      </c>
      <c r="O4151" s="12" t="s">
        <v>6</v>
      </c>
      <c r="P4151" s="12">
        <v>1177</v>
      </c>
      <c r="Q4151" s="12" t="s">
        <v>6</v>
      </c>
      <c r="R4151">
        <v>4150</v>
      </c>
    </row>
    <row r="4152" spans="1:18" ht="15" x14ac:dyDescent="0.45">
      <c r="A4152">
        <v>30082</v>
      </c>
      <c r="D4152">
        <v>1</v>
      </c>
      <c r="E4152">
        <v>176.9</v>
      </c>
      <c r="J4152">
        <v>1</v>
      </c>
      <c r="K4152">
        <v>176.9</v>
      </c>
      <c r="L4152" s="11" t="s">
        <v>11925</v>
      </c>
      <c r="M4152" s="12" t="s">
        <v>6</v>
      </c>
      <c r="N4152" s="12" t="s">
        <v>6</v>
      </c>
      <c r="O4152" s="12">
        <v>781</v>
      </c>
      <c r="P4152" s="12" t="s">
        <v>6</v>
      </c>
      <c r="Q4152" s="12" t="s">
        <v>6</v>
      </c>
      <c r="R4152">
        <v>4151</v>
      </c>
    </row>
    <row r="4153" spans="1:18" ht="15" x14ac:dyDescent="0.45">
      <c r="A4153">
        <v>28637</v>
      </c>
      <c r="B4153">
        <v>6</v>
      </c>
      <c r="C4153">
        <v>40.799999999999997</v>
      </c>
      <c r="D4153">
        <v>1</v>
      </c>
      <c r="E4153">
        <v>6.8</v>
      </c>
      <c r="F4153">
        <v>17</v>
      </c>
      <c r="G4153">
        <v>115.6</v>
      </c>
      <c r="H4153">
        <v>2</v>
      </c>
      <c r="I4153">
        <v>13.6</v>
      </c>
      <c r="J4153">
        <v>26</v>
      </c>
      <c r="K4153">
        <v>176.79999999999998</v>
      </c>
      <c r="L4153" s="11" t="s">
        <v>11925</v>
      </c>
      <c r="M4153" s="12" t="s">
        <v>6</v>
      </c>
      <c r="N4153" s="12" t="s">
        <v>6</v>
      </c>
      <c r="O4153" s="12">
        <v>782</v>
      </c>
      <c r="P4153" s="12" t="s">
        <v>6</v>
      </c>
      <c r="Q4153" s="12" t="s">
        <v>6</v>
      </c>
      <c r="R4153">
        <v>4152</v>
      </c>
    </row>
    <row r="4154" spans="1:18" ht="15" x14ac:dyDescent="0.45">
      <c r="A4154">
        <v>18437</v>
      </c>
      <c r="D4154">
        <v>2</v>
      </c>
      <c r="E4154">
        <v>117.8</v>
      </c>
      <c r="F4154">
        <v>1</v>
      </c>
      <c r="G4154">
        <v>58.9</v>
      </c>
      <c r="J4154">
        <v>3</v>
      </c>
      <c r="K4154">
        <v>176.7</v>
      </c>
      <c r="L4154" s="11" t="s">
        <v>11925</v>
      </c>
      <c r="M4154" s="12" t="s">
        <v>6</v>
      </c>
      <c r="N4154" s="12" t="s">
        <v>6</v>
      </c>
      <c r="O4154" s="12">
        <v>783</v>
      </c>
      <c r="P4154" s="12" t="s">
        <v>6</v>
      </c>
      <c r="Q4154" s="12" t="s">
        <v>6</v>
      </c>
      <c r="R4154">
        <v>4153</v>
      </c>
    </row>
    <row r="4155" spans="1:18" ht="15" x14ac:dyDescent="0.45">
      <c r="A4155">
        <v>28211</v>
      </c>
      <c r="F4155">
        <v>15</v>
      </c>
      <c r="G4155">
        <v>28.5</v>
      </c>
      <c r="H4155">
        <v>78</v>
      </c>
      <c r="I4155">
        <v>148.19999999999999</v>
      </c>
      <c r="J4155">
        <v>93</v>
      </c>
      <c r="K4155">
        <v>176.7</v>
      </c>
      <c r="L4155" s="11" t="s">
        <v>11927</v>
      </c>
      <c r="M4155" s="12" t="s">
        <v>6</v>
      </c>
      <c r="N4155" s="12" t="s">
        <v>6</v>
      </c>
      <c r="O4155" s="12" t="s">
        <v>6</v>
      </c>
      <c r="P4155" s="12" t="s">
        <v>6</v>
      </c>
      <c r="Q4155" s="12">
        <v>627</v>
      </c>
      <c r="R4155">
        <v>4154</v>
      </c>
    </row>
    <row r="4156" spans="1:18" ht="15" x14ac:dyDescent="0.45">
      <c r="A4156">
        <v>15546</v>
      </c>
      <c r="B4156">
        <v>6</v>
      </c>
      <c r="C4156">
        <v>45</v>
      </c>
      <c r="D4156">
        <v>5</v>
      </c>
      <c r="E4156">
        <v>36.61</v>
      </c>
      <c r="F4156">
        <v>9</v>
      </c>
      <c r="G4156">
        <v>66.010000000000005</v>
      </c>
      <c r="H4156">
        <v>4</v>
      </c>
      <c r="I4156">
        <v>29.01</v>
      </c>
      <c r="J4156">
        <v>24</v>
      </c>
      <c r="K4156">
        <v>176.63</v>
      </c>
      <c r="L4156" s="11" t="s">
        <v>11926</v>
      </c>
      <c r="M4156" s="12" t="s">
        <v>6</v>
      </c>
      <c r="N4156" s="12" t="s">
        <v>6</v>
      </c>
      <c r="O4156" s="12" t="s">
        <v>6</v>
      </c>
      <c r="P4156" s="12">
        <v>1178</v>
      </c>
      <c r="Q4156" s="12" t="s">
        <v>6</v>
      </c>
      <c r="R4156">
        <v>4155</v>
      </c>
    </row>
    <row r="4157" spans="1:18" ht="15" x14ac:dyDescent="0.45">
      <c r="A4157">
        <v>29563</v>
      </c>
      <c r="B4157">
        <v>5</v>
      </c>
      <c r="C4157">
        <v>29.5</v>
      </c>
      <c r="D4157">
        <v>6</v>
      </c>
      <c r="E4157">
        <v>35.4</v>
      </c>
      <c r="F4157">
        <v>10</v>
      </c>
      <c r="G4157">
        <v>59</v>
      </c>
      <c r="H4157">
        <v>9</v>
      </c>
      <c r="I4157">
        <v>52.63</v>
      </c>
      <c r="J4157">
        <v>30</v>
      </c>
      <c r="K4157">
        <v>176.53</v>
      </c>
      <c r="L4157" s="11" t="s">
        <v>11926</v>
      </c>
      <c r="M4157" s="12" t="s">
        <v>6</v>
      </c>
      <c r="N4157" s="12" t="s">
        <v>6</v>
      </c>
      <c r="O4157" s="12" t="s">
        <v>6</v>
      </c>
      <c r="P4157" s="12">
        <v>1179</v>
      </c>
      <c r="Q4157" s="12" t="s">
        <v>6</v>
      </c>
      <c r="R4157">
        <v>4156</v>
      </c>
    </row>
    <row r="4158" spans="1:18" ht="15" x14ac:dyDescent="0.45">
      <c r="A4158">
        <v>27649</v>
      </c>
      <c r="B4158">
        <v>4</v>
      </c>
      <c r="C4158">
        <v>87.3</v>
      </c>
      <c r="D4158">
        <v>3</v>
      </c>
      <c r="E4158">
        <v>66.900000000000006</v>
      </c>
      <c r="F4158">
        <v>1</v>
      </c>
      <c r="G4158">
        <v>22.3</v>
      </c>
      <c r="J4158">
        <v>8</v>
      </c>
      <c r="K4158">
        <v>176.5</v>
      </c>
      <c r="L4158" s="11" t="s">
        <v>11926</v>
      </c>
      <c r="M4158" s="12" t="s">
        <v>6</v>
      </c>
      <c r="N4158" s="12" t="s">
        <v>6</v>
      </c>
      <c r="O4158" s="12" t="s">
        <v>6</v>
      </c>
      <c r="P4158" s="12">
        <v>1180</v>
      </c>
      <c r="Q4158" s="12" t="s">
        <v>6</v>
      </c>
      <c r="R4158">
        <v>4157</v>
      </c>
    </row>
    <row r="4159" spans="1:18" ht="15" x14ac:dyDescent="0.45">
      <c r="A4159">
        <v>11118</v>
      </c>
      <c r="B4159">
        <v>8</v>
      </c>
      <c r="C4159">
        <v>64</v>
      </c>
      <c r="D4159">
        <v>1</v>
      </c>
      <c r="E4159">
        <v>8</v>
      </c>
      <c r="F4159">
        <v>10</v>
      </c>
      <c r="G4159">
        <v>80</v>
      </c>
      <c r="H4159">
        <v>3</v>
      </c>
      <c r="I4159">
        <v>24</v>
      </c>
      <c r="J4159">
        <v>22</v>
      </c>
      <c r="K4159">
        <v>176</v>
      </c>
      <c r="L4159" s="11" t="s">
        <v>11927</v>
      </c>
      <c r="M4159" s="12" t="s">
        <v>6</v>
      </c>
      <c r="N4159" s="12" t="s">
        <v>6</v>
      </c>
      <c r="O4159" s="12" t="s">
        <v>6</v>
      </c>
      <c r="P4159" s="12" t="s">
        <v>6</v>
      </c>
      <c r="Q4159" s="12">
        <v>628</v>
      </c>
      <c r="R4159">
        <v>4158</v>
      </c>
    </row>
    <row r="4160" spans="1:18" ht="15" x14ac:dyDescent="0.45">
      <c r="A4160">
        <v>17340</v>
      </c>
      <c r="D4160">
        <v>1</v>
      </c>
      <c r="E4160">
        <v>3.2</v>
      </c>
      <c r="F4160">
        <v>19</v>
      </c>
      <c r="G4160">
        <v>60.8</v>
      </c>
      <c r="H4160">
        <v>35</v>
      </c>
      <c r="I4160">
        <v>112</v>
      </c>
      <c r="J4160">
        <v>55</v>
      </c>
      <c r="K4160">
        <v>176</v>
      </c>
      <c r="L4160" s="11" t="s">
        <v>11926</v>
      </c>
      <c r="M4160" s="12" t="s">
        <v>6</v>
      </c>
      <c r="N4160" s="12" t="s">
        <v>6</v>
      </c>
      <c r="O4160" s="12" t="s">
        <v>6</v>
      </c>
      <c r="P4160" s="12">
        <v>1181</v>
      </c>
      <c r="Q4160" s="12" t="s">
        <v>6</v>
      </c>
      <c r="R4160">
        <v>4159</v>
      </c>
    </row>
    <row r="4161" spans="1:18" ht="15" x14ac:dyDescent="0.45">
      <c r="A4161">
        <v>18043</v>
      </c>
      <c r="B4161">
        <v>9</v>
      </c>
      <c r="C4161">
        <v>72</v>
      </c>
      <c r="D4161">
        <v>6</v>
      </c>
      <c r="E4161">
        <v>48</v>
      </c>
      <c r="F4161">
        <v>7</v>
      </c>
      <c r="G4161">
        <v>56</v>
      </c>
      <c r="J4161">
        <v>22</v>
      </c>
      <c r="K4161">
        <v>176</v>
      </c>
      <c r="L4161" s="11" t="s">
        <v>11928</v>
      </c>
      <c r="M4161" s="12" t="s">
        <v>6</v>
      </c>
      <c r="N4161" s="12">
        <v>946</v>
      </c>
      <c r="O4161" s="12" t="s">
        <v>6</v>
      </c>
      <c r="P4161" s="12" t="s">
        <v>6</v>
      </c>
      <c r="Q4161" s="12" t="s">
        <v>6</v>
      </c>
      <c r="R4161">
        <v>4160</v>
      </c>
    </row>
    <row r="4162" spans="1:18" ht="15" x14ac:dyDescent="0.45">
      <c r="A4162">
        <v>28566</v>
      </c>
      <c r="F4162">
        <v>5</v>
      </c>
      <c r="G4162">
        <v>80</v>
      </c>
      <c r="H4162">
        <v>6</v>
      </c>
      <c r="I4162">
        <v>96</v>
      </c>
      <c r="J4162">
        <v>11</v>
      </c>
      <c r="K4162">
        <v>176</v>
      </c>
      <c r="L4162" s="11" t="s">
        <v>11928</v>
      </c>
      <c r="M4162" s="12" t="s">
        <v>6</v>
      </c>
      <c r="N4162" s="12">
        <v>947</v>
      </c>
      <c r="O4162" s="12" t="s">
        <v>6</v>
      </c>
      <c r="P4162" s="12" t="s">
        <v>6</v>
      </c>
      <c r="Q4162" s="12" t="s">
        <v>6</v>
      </c>
      <c r="R4162">
        <v>4161</v>
      </c>
    </row>
    <row r="4163" spans="1:18" ht="15" x14ac:dyDescent="0.45">
      <c r="A4163">
        <v>30528</v>
      </c>
      <c r="B4163">
        <v>48</v>
      </c>
      <c r="C4163">
        <v>76.8</v>
      </c>
      <c r="D4163">
        <v>1</v>
      </c>
      <c r="E4163">
        <v>1.6</v>
      </c>
      <c r="F4163">
        <v>2</v>
      </c>
      <c r="G4163">
        <v>3.2</v>
      </c>
      <c r="H4163">
        <v>59</v>
      </c>
      <c r="I4163">
        <v>94.4</v>
      </c>
      <c r="J4163">
        <v>110</v>
      </c>
      <c r="K4163">
        <v>176</v>
      </c>
      <c r="L4163" s="11" t="s">
        <v>11927</v>
      </c>
      <c r="M4163" s="12" t="s">
        <v>6</v>
      </c>
      <c r="N4163" s="12" t="s">
        <v>6</v>
      </c>
      <c r="O4163" s="12" t="s">
        <v>6</v>
      </c>
      <c r="P4163" s="12" t="s">
        <v>6</v>
      </c>
      <c r="Q4163" s="12">
        <v>629</v>
      </c>
      <c r="R4163">
        <v>4162</v>
      </c>
    </row>
    <row r="4164" spans="1:18" ht="15" x14ac:dyDescent="0.45">
      <c r="A4164">
        <v>31621</v>
      </c>
      <c r="D4164">
        <v>3</v>
      </c>
      <c r="E4164">
        <v>52.8</v>
      </c>
      <c r="F4164">
        <v>4</v>
      </c>
      <c r="G4164">
        <v>70.400000000000006</v>
      </c>
      <c r="H4164">
        <v>3</v>
      </c>
      <c r="I4164">
        <v>52.8</v>
      </c>
      <c r="J4164">
        <v>10</v>
      </c>
      <c r="K4164">
        <v>176</v>
      </c>
      <c r="L4164" s="11" t="s">
        <v>11927</v>
      </c>
      <c r="M4164" s="12" t="s">
        <v>6</v>
      </c>
      <c r="N4164" s="12" t="s">
        <v>6</v>
      </c>
      <c r="O4164" s="12" t="s">
        <v>6</v>
      </c>
      <c r="P4164" s="12" t="s">
        <v>6</v>
      </c>
      <c r="Q4164" s="12">
        <v>630</v>
      </c>
      <c r="R4164">
        <v>4163</v>
      </c>
    </row>
    <row r="4165" spans="1:18" ht="15" x14ac:dyDescent="0.45">
      <c r="A4165">
        <v>12017</v>
      </c>
      <c r="D4165">
        <v>14</v>
      </c>
      <c r="E4165">
        <v>22.4</v>
      </c>
      <c r="F4165">
        <v>45</v>
      </c>
      <c r="G4165">
        <v>71.87</v>
      </c>
      <c r="H4165">
        <v>51</v>
      </c>
      <c r="I4165">
        <v>81.599999999999994</v>
      </c>
      <c r="J4165">
        <v>110</v>
      </c>
      <c r="K4165">
        <v>175.87</v>
      </c>
      <c r="L4165" s="11" t="s">
        <v>11928</v>
      </c>
      <c r="M4165" s="12" t="s">
        <v>6</v>
      </c>
      <c r="N4165" s="12">
        <v>948</v>
      </c>
      <c r="O4165" s="12" t="s">
        <v>6</v>
      </c>
      <c r="P4165" s="12" t="s">
        <v>6</v>
      </c>
      <c r="Q4165" s="12" t="s">
        <v>6</v>
      </c>
      <c r="R4165">
        <v>4164</v>
      </c>
    </row>
    <row r="4166" spans="1:18" ht="15" x14ac:dyDescent="0.45">
      <c r="A4166">
        <v>17710</v>
      </c>
      <c r="B4166">
        <v>5</v>
      </c>
      <c r="C4166">
        <v>97.5</v>
      </c>
      <c r="D4166">
        <v>2</v>
      </c>
      <c r="E4166">
        <v>39</v>
      </c>
      <c r="F4166">
        <v>1</v>
      </c>
      <c r="G4166">
        <v>19.5</v>
      </c>
      <c r="H4166">
        <v>1</v>
      </c>
      <c r="I4166">
        <v>19.5</v>
      </c>
      <c r="J4166">
        <v>9</v>
      </c>
      <c r="K4166">
        <v>175.5</v>
      </c>
      <c r="L4166" s="11" t="s">
        <v>6</v>
      </c>
      <c r="M4166" s="12" t="s">
        <v>6</v>
      </c>
      <c r="N4166" s="12" t="s">
        <v>6</v>
      </c>
      <c r="O4166" s="12" t="s">
        <v>6</v>
      </c>
      <c r="P4166" s="12" t="s">
        <v>6</v>
      </c>
      <c r="Q4166" s="12" t="s">
        <v>6</v>
      </c>
      <c r="R4166">
        <v>4165</v>
      </c>
    </row>
    <row r="4167" spans="1:18" ht="15" x14ac:dyDescent="0.45">
      <c r="A4167">
        <v>27458</v>
      </c>
      <c r="B4167">
        <v>13</v>
      </c>
      <c r="C4167">
        <v>51.36</v>
      </c>
      <c r="D4167">
        <v>6</v>
      </c>
      <c r="E4167">
        <v>24</v>
      </c>
      <c r="F4167">
        <v>6</v>
      </c>
      <c r="G4167">
        <v>24</v>
      </c>
      <c r="H4167">
        <v>19</v>
      </c>
      <c r="I4167">
        <v>76</v>
      </c>
      <c r="J4167">
        <v>44</v>
      </c>
      <c r="K4167">
        <v>175.36</v>
      </c>
      <c r="L4167" s="11" t="s">
        <v>11925</v>
      </c>
      <c r="M4167" s="12" t="s">
        <v>6</v>
      </c>
      <c r="N4167" s="12" t="s">
        <v>6</v>
      </c>
      <c r="O4167" s="12">
        <v>784</v>
      </c>
      <c r="P4167" s="12" t="s">
        <v>6</v>
      </c>
      <c r="Q4167" s="12" t="s">
        <v>6</v>
      </c>
      <c r="R4167">
        <v>4166</v>
      </c>
    </row>
    <row r="4168" spans="1:18" ht="15" x14ac:dyDescent="0.45">
      <c r="A4168">
        <v>10273</v>
      </c>
      <c r="B4168">
        <v>24</v>
      </c>
      <c r="C4168">
        <v>57.6</v>
      </c>
      <c r="D4168">
        <v>18</v>
      </c>
      <c r="E4168">
        <v>43.2</v>
      </c>
      <c r="F4168">
        <v>21</v>
      </c>
      <c r="G4168">
        <v>50.4</v>
      </c>
      <c r="H4168">
        <v>10</v>
      </c>
      <c r="I4168">
        <v>24</v>
      </c>
      <c r="J4168">
        <v>73</v>
      </c>
      <c r="K4168">
        <v>175.20000000000002</v>
      </c>
      <c r="L4168" s="11" t="s">
        <v>11927</v>
      </c>
      <c r="M4168" s="12" t="s">
        <v>6</v>
      </c>
      <c r="N4168" s="12" t="s">
        <v>6</v>
      </c>
      <c r="O4168" s="12" t="s">
        <v>6</v>
      </c>
      <c r="P4168" s="12" t="s">
        <v>6</v>
      </c>
      <c r="Q4168" s="12">
        <v>631</v>
      </c>
      <c r="R4168">
        <v>4167</v>
      </c>
    </row>
    <row r="4169" spans="1:18" ht="15" x14ac:dyDescent="0.45">
      <c r="A4169">
        <v>10888</v>
      </c>
      <c r="F4169">
        <v>1</v>
      </c>
      <c r="G4169">
        <v>21.9</v>
      </c>
      <c r="H4169">
        <v>7</v>
      </c>
      <c r="I4169">
        <v>153.30000000000001</v>
      </c>
      <c r="J4169">
        <v>8</v>
      </c>
      <c r="K4169">
        <v>175.20000000000002</v>
      </c>
      <c r="L4169" s="11" t="s">
        <v>11925</v>
      </c>
      <c r="M4169" s="12" t="s">
        <v>6</v>
      </c>
      <c r="N4169" s="12" t="s">
        <v>6</v>
      </c>
      <c r="O4169" s="12">
        <v>785</v>
      </c>
      <c r="P4169" s="12" t="s">
        <v>6</v>
      </c>
      <c r="Q4169" s="12" t="s">
        <v>6</v>
      </c>
      <c r="R4169">
        <v>4168</v>
      </c>
    </row>
    <row r="4170" spans="1:18" ht="15" x14ac:dyDescent="0.45">
      <c r="A4170">
        <v>13791</v>
      </c>
      <c r="B4170">
        <v>1</v>
      </c>
      <c r="C4170">
        <v>14.6</v>
      </c>
      <c r="D4170">
        <v>5</v>
      </c>
      <c r="E4170">
        <v>73</v>
      </c>
      <c r="F4170">
        <v>5</v>
      </c>
      <c r="G4170">
        <v>73</v>
      </c>
      <c r="H4170">
        <v>1</v>
      </c>
      <c r="I4170">
        <v>14.6</v>
      </c>
      <c r="J4170">
        <v>12</v>
      </c>
      <c r="K4170">
        <v>175.2</v>
      </c>
      <c r="L4170" s="11" t="s">
        <v>11926</v>
      </c>
      <c r="M4170" s="12" t="s">
        <v>6</v>
      </c>
      <c r="N4170" s="12" t="s">
        <v>6</v>
      </c>
      <c r="O4170" s="12" t="s">
        <v>6</v>
      </c>
      <c r="P4170" s="12">
        <v>1182</v>
      </c>
      <c r="Q4170" s="12" t="s">
        <v>6</v>
      </c>
      <c r="R4170">
        <v>4169</v>
      </c>
    </row>
    <row r="4171" spans="1:18" ht="15" x14ac:dyDescent="0.45">
      <c r="A4171">
        <v>29024</v>
      </c>
      <c r="B4171">
        <v>1</v>
      </c>
      <c r="C4171">
        <v>14.6</v>
      </c>
      <c r="D4171">
        <v>4</v>
      </c>
      <c r="E4171">
        <v>58.4</v>
      </c>
      <c r="F4171">
        <v>4</v>
      </c>
      <c r="G4171">
        <v>58.4</v>
      </c>
      <c r="H4171">
        <v>3</v>
      </c>
      <c r="I4171">
        <v>43.8</v>
      </c>
      <c r="J4171">
        <v>12</v>
      </c>
      <c r="K4171">
        <v>175.2</v>
      </c>
      <c r="L4171" s="11" t="s">
        <v>11926</v>
      </c>
      <c r="M4171" s="12" t="s">
        <v>6</v>
      </c>
      <c r="N4171" s="12" t="s">
        <v>6</v>
      </c>
      <c r="O4171" s="12" t="s">
        <v>6</v>
      </c>
      <c r="P4171" s="12">
        <v>1183</v>
      </c>
      <c r="Q4171" s="12" t="s">
        <v>6</v>
      </c>
      <c r="R4171">
        <v>4170</v>
      </c>
    </row>
    <row r="4172" spans="1:18" ht="15" x14ac:dyDescent="0.45">
      <c r="A4172">
        <v>18051</v>
      </c>
      <c r="B4172">
        <v>2</v>
      </c>
      <c r="C4172">
        <v>20.6</v>
      </c>
      <c r="D4172">
        <v>8</v>
      </c>
      <c r="E4172">
        <v>68</v>
      </c>
      <c r="F4172">
        <v>5</v>
      </c>
      <c r="G4172">
        <v>42.5</v>
      </c>
      <c r="H4172">
        <v>5</v>
      </c>
      <c r="I4172">
        <v>44</v>
      </c>
      <c r="J4172">
        <v>20</v>
      </c>
      <c r="K4172">
        <v>175.1</v>
      </c>
      <c r="L4172" s="11" t="s">
        <v>11928</v>
      </c>
      <c r="M4172" s="12" t="s">
        <v>6</v>
      </c>
      <c r="N4172" s="12">
        <v>949</v>
      </c>
      <c r="O4172" s="12" t="s">
        <v>6</v>
      </c>
      <c r="P4172" s="12" t="s">
        <v>6</v>
      </c>
      <c r="Q4172" s="12" t="s">
        <v>6</v>
      </c>
      <c r="R4172">
        <v>4171</v>
      </c>
    </row>
    <row r="4173" spans="1:18" ht="15" x14ac:dyDescent="0.45">
      <c r="A4173">
        <v>2027486</v>
      </c>
      <c r="H4173">
        <v>20.7</v>
      </c>
      <c r="I4173">
        <v>175.08</v>
      </c>
      <c r="J4173">
        <v>20.7</v>
      </c>
      <c r="K4173">
        <v>175.08</v>
      </c>
      <c r="L4173" s="11" t="s">
        <v>11923</v>
      </c>
      <c r="M4173" s="12" t="s">
        <v>6</v>
      </c>
      <c r="N4173" s="12" t="s">
        <v>6</v>
      </c>
      <c r="O4173" s="12" t="s">
        <v>6</v>
      </c>
      <c r="P4173" s="12" t="s">
        <v>6</v>
      </c>
      <c r="Q4173" s="12" t="s">
        <v>6</v>
      </c>
      <c r="R4173">
        <v>4172</v>
      </c>
    </row>
    <row r="4174" spans="1:18" ht="15" x14ac:dyDescent="0.45">
      <c r="A4174">
        <v>2027508</v>
      </c>
      <c r="B4174">
        <v>1.33</v>
      </c>
      <c r="C4174">
        <v>22.58</v>
      </c>
      <c r="D4174">
        <v>1.61</v>
      </c>
      <c r="E4174">
        <v>27.12</v>
      </c>
      <c r="F4174">
        <v>0.92</v>
      </c>
      <c r="G4174">
        <v>15.71</v>
      </c>
      <c r="H4174">
        <v>6.45</v>
      </c>
      <c r="I4174">
        <v>109.65</v>
      </c>
      <c r="J4174">
        <v>10.31</v>
      </c>
      <c r="K4174">
        <v>175.06</v>
      </c>
      <c r="L4174" s="11" t="s">
        <v>11923</v>
      </c>
      <c r="M4174" s="12" t="s">
        <v>6</v>
      </c>
      <c r="N4174" s="12" t="s">
        <v>6</v>
      </c>
      <c r="O4174" s="12" t="s">
        <v>6</v>
      </c>
      <c r="P4174" s="12" t="s">
        <v>6</v>
      </c>
      <c r="Q4174" s="12" t="s">
        <v>6</v>
      </c>
      <c r="R4174">
        <v>4173</v>
      </c>
    </row>
    <row r="4175" spans="1:18" ht="15" x14ac:dyDescent="0.45">
      <c r="A4175">
        <v>10906</v>
      </c>
      <c r="B4175">
        <v>11</v>
      </c>
      <c r="C4175">
        <v>77</v>
      </c>
      <c r="D4175">
        <v>1</v>
      </c>
      <c r="E4175">
        <v>7</v>
      </c>
      <c r="F4175">
        <v>5</v>
      </c>
      <c r="G4175">
        <v>35</v>
      </c>
      <c r="H4175">
        <v>8</v>
      </c>
      <c r="I4175">
        <v>56</v>
      </c>
      <c r="J4175">
        <v>25</v>
      </c>
      <c r="K4175">
        <v>175</v>
      </c>
      <c r="L4175" s="11" t="s">
        <v>11925</v>
      </c>
      <c r="M4175" s="12" t="s">
        <v>6</v>
      </c>
      <c r="N4175" s="12" t="s">
        <v>6</v>
      </c>
      <c r="O4175" s="12">
        <v>786</v>
      </c>
      <c r="P4175" s="12" t="s">
        <v>6</v>
      </c>
      <c r="Q4175" s="12" t="s">
        <v>6</v>
      </c>
      <c r="R4175">
        <v>4174</v>
      </c>
    </row>
    <row r="4176" spans="1:18" ht="15" x14ac:dyDescent="0.45">
      <c r="A4176">
        <v>30136</v>
      </c>
      <c r="B4176">
        <v>2</v>
      </c>
      <c r="C4176">
        <v>25</v>
      </c>
      <c r="D4176">
        <v>8</v>
      </c>
      <c r="E4176">
        <v>100</v>
      </c>
      <c r="F4176">
        <v>1</v>
      </c>
      <c r="G4176">
        <v>12.5</v>
      </c>
      <c r="H4176">
        <v>3</v>
      </c>
      <c r="I4176">
        <v>37.5</v>
      </c>
      <c r="J4176">
        <v>14</v>
      </c>
      <c r="K4176">
        <v>175</v>
      </c>
      <c r="L4176" s="11" t="s">
        <v>11928</v>
      </c>
      <c r="M4176" s="12" t="s">
        <v>6</v>
      </c>
      <c r="N4176" s="12">
        <v>950</v>
      </c>
      <c r="O4176" s="12" t="s">
        <v>6</v>
      </c>
      <c r="P4176" s="12" t="s">
        <v>6</v>
      </c>
      <c r="Q4176" s="12" t="s">
        <v>6</v>
      </c>
      <c r="R4176">
        <v>4175</v>
      </c>
    </row>
    <row r="4177" spans="1:18" ht="15" x14ac:dyDescent="0.45">
      <c r="A4177">
        <v>13990</v>
      </c>
      <c r="B4177">
        <v>21</v>
      </c>
      <c r="C4177">
        <v>96.6</v>
      </c>
      <c r="D4177">
        <v>17</v>
      </c>
      <c r="E4177">
        <v>78.2</v>
      </c>
      <c r="J4177">
        <v>38</v>
      </c>
      <c r="K4177">
        <v>174.8</v>
      </c>
      <c r="L4177" s="11" t="s">
        <v>11926</v>
      </c>
      <c r="M4177" s="12" t="s">
        <v>6</v>
      </c>
      <c r="N4177" s="12" t="s">
        <v>6</v>
      </c>
      <c r="O4177" s="12" t="s">
        <v>6</v>
      </c>
      <c r="P4177" s="12">
        <v>1184</v>
      </c>
      <c r="Q4177" s="12" t="s">
        <v>6</v>
      </c>
      <c r="R4177">
        <v>4176</v>
      </c>
    </row>
    <row r="4178" spans="1:18" ht="15" x14ac:dyDescent="0.45">
      <c r="A4178">
        <v>29273</v>
      </c>
      <c r="B4178">
        <v>2</v>
      </c>
      <c r="C4178">
        <v>15.2</v>
      </c>
      <c r="D4178">
        <v>8</v>
      </c>
      <c r="E4178">
        <v>60.8</v>
      </c>
      <c r="F4178">
        <v>10</v>
      </c>
      <c r="G4178">
        <v>76</v>
      </c>
      <c r="H4178">
        <v>3</v>
      </c>
      <c r="I4178">
        <v>22.8</v>
      </c>
      <c r="J4178">
        <v>23</v>
      </c>
      <c r="K4178">
        <v>174.8</v>
      </c>
      <c r="L4178" s="11" t="s">
        <v>11926</v>
      </c>
      <c r="M4178" s="12" t="s">
        <v>6</v>
      </c>
      <c r="N4178" s="12" t="s">
        <v>6</v>
      </c>
      <c r="O4178" s="12" t="s">
        <v>6</v>
      </c>
      <c r="P4178" s="12">
        <v>1185</v>
      </c>
      <c r="Q4178" s="12" t="s">
        <v>6</v>
      </c>
      <c r="R4178">
        <v>4177</v>
      </c>
    </row>
    <row r="4179" spans="1:18" ht="15" x14ac:dyDescent="0.45">
      <c r="A4179">
        <v>29728</v>
      </c>
      <c r="B4179">
        <v>5</v>
      </c>
      <c r="C4179">
        <v>38</v>
      </c>
      <c r="D4179">
        <v>5</v>
      </c>
      <c r="E4179">
        <v>38</v>
      </c>
      <c r="F4179">
        <v>7</v>
      </c>
      <c r="G4179">
        <v>53.2</v>
      </c>
      <c r="H4179">
        <v>6</v>
      </c>
      <c r="I4179">
        <v>45.6</v>
      </c>
      <c r="J4179">
        <v>23</v>
      </c>
      <c r="K4179">
        <v>174.79999999999998</v>
      </c>
      <c r="L4179" s="11" t="s">
        <v>11927</v>
      </c>
      <c r="M4179" s="12" t="s">
        <v>6</v>
      </c>
      <c r="N4179" s="12" t="s">
        <v>6</v>
      </c>
      <c r="O4179" s="12" t="s">
        <v>6</v>
      </c>
      <c r="P4179" s="12" t="s">
        <v>6</v>
      </c>
      <c r="Q4179" s="12">
        <v>632</v>
      </c>
      <c r="R4179">
        <v>4178</v>
      </c>
    </row>
    <row r="4180" spans="1:18" ht="15" x14ac:dyDescent="0.45">
      <c r="A4180">
        <v>29955</v>
      </c>
      <c r="B4180">
        <v>2</v>
      </c>
      <c r="C4180">
        <v>59</v>
      </c>
      <c r="D4180">
        <v>2</v>
      </c>
      <c r="E4180">
        <v>59</v>
      </c>
      <c r="F4180">
        <v>1</v>
      </c>
      <c r="G4180">
        <v>29.5</v>
      </c>
      <c r="H4180">
        <v>1</v>
      </c>
      <c r="I4180">
        <v>27.14</v>
      </c>
      <c r="J4180">
        <v>6</v>
      </c>
      <c r="K4180">
        <v>174.64</v>
      </c>
      <c r="L4180" s="11" t="s">
        <v>11926</v>
      </c>
      <c r="M4180" s="12" t="s">
        <v>6</v>
      </c>
      <c r="N4180" s="12" t="s">
        <v>6</v>
      </c>
      <c r="O4180" s="12" t="s">
        <v>6</v>
      </c>
      <c r="P4180" s="12">
        <v>1186</v>
      </c>
      <c r="Q4180" s="12" t="s">
        <v>6</v>
      </c>
      <c r="R4180">
        <v>4179</v>
      </c>
    </row>
    <row r="4181" spans="1:18" ht="15" x14ac:dyDescent="0.45">
      <c r="A4181">
        <v>30120</v>
      </c>
      <c r="D4181">
        <v>2</v>
      </c>
      <c r="E4181">
        <v>69.8</v>
      </c>
      <c r="F4181">
        <v>2</v>
      </c>
      <c r="G4181">
        <v>69.8</v>
      </c>
      <c r="H4181">
        <v>1</v>
      </c>
      <c r="I4181">
        <v>34.9</v>
      </c>
      <c r="J4181">
        <v>5</v>
      </c>
      <c r="K4181">
        <v>174.5</v>
      </c>
      <c r="L4181" s="11" t="s">
        <v>11925</v>
      </c>
      <c r="M4181" s="12" t="s">
        <v>6</v>
      </c>
      <c r="N4181" s="12" t="s">
        <v>6</v>
      </c>
      <c r="O4181" s="12">
        <v>787</v>
      </c>
      <c r="P4181" s="12" t="s">
        <v>6</v>
      </c>
      <c r="Q4181" s="12" t="s">
        <v>6</v>
      </c>
      <c r="R4181">
        <v>4180</v>
      </c>
    </row>
    <row r="4182" spans="1:18" ht="15" x14ac:dyDescent="0.45">
      <c r="A4182">
        <v>16446</v>
      </c>
      <c r="B4182">
        <v>8</v>
      </c>
      <c r="C4182">
        <v>28</v>
      </c>
      <c r="D4182">
        <v>5</v>
      </c>
      <c r="E4182">
        <v>17.5</v>
      </c>
      <c r="F4182">
        <v>18</v>
      </c>
      <c r="G4182">
        <v>62.44</v>
      </c>
      <c r="H4182">
        <v>19</v>
      </c>
      <c r="I4182">
        <v>66.5</v>
      </c>
      <c r="J4182">
        <v>50</v>
      </c>
      <c r="K4182">
        <v>174.44</v>
      </c>
      <c r="L4182" s="11" t="s">
        <v>11926</v>
      </c>
      <c r="M4182" s="12" t="s">
        <v>6</v>
      </c>
      <c r="N4182" s="12" t="s">
        <v>6</v>
      </c>
      <c r="O4182" s="12" t="s">
        <v>6</v>
      </c>
      <c r="P4182" s="12">
        <v>1187</v>
      </c>
      <c r="Q4182" s="12" t="s">
        <v>6</v>
      </c>
      <c r="R4182">
        <v>4181</v>
      </c>
    </row>
    <row r="4183" spans="1:18" ht="15" x14ac:dyDescent="0.45">
      <c r="A4183">
        <v>18260</v>
      </c>
      <c r="B4183">
        <v>3</v>
      </c>
      <c r="C4183">
        <v>72</v>
      </c>
      <c r="D4183">
        <v>1</v>
      </c>
      <c r="E4183">
        <v>24</v>
      </c>
      <c r="H4183">
        <v>3</v>
      </c>
      <c r="I4183">
        <v>78.099999999999994</v>
      </c>
      <c r="J4183">
        <v>7</v>
      </c>
      <c r="K4183">
        <v>174.1</v>
      </c>
      <c r="L4183" s="11" t="s">
        <v>11924</v>
      </c>
      <c r="M4183" s="12">
        <v>408</v>
      </c>
      <c r="N4183" s="12" t="s">
        <v>6</v>
      </c>
      <c r="O4183" s="12" t="s">
        <v>6</v>
      </c>
      <c r="P4183" s="12" t="s">
        <v>6</v>
      </c>
      <c r="Q4183" s="12" t="s">
        <v>6</v>
      </c>
      <c r="R4183">
        <v>4182</v>
      </c>
    </row>
    <row r="4184" spans="1:18" ht="15" x14ac:dyDescent="0.45">
      <c r="A4184">
        <v>13290</v>
      </c>
      <c r="B4184">
        <v>28</v>
      </c>
      <c r="C4184">
        <v>128.06</v>
      </c>
      <c r="D4184">
        <v>10</v>
      </c>
      <c r="E4184">
        <v>46</v>
      </c>
      <c r="J4184">
        <v>38</v>
      </c>
      <c r="K4184">
        <v>174.06</v>
      </c>
      <c r="L4184" s="11" t="s">
        <v>6</v>
      </c>
      <c r="M4184" s="12" t="s">
        <v>6</v>
      </c>
      <c r="N4184" s="12" t="s">
        <v>6</v>
      </c>
      <c r="O4184" s="12" t="s">
        <v>6</v>
      </c>
      <c r="P4184" s="12" t="s">
        <v>6</v>
      </c>
      <c r="Q4184" s="12" t="s">
        <v>6</v>
      </c>
      <c r="R4184">
        <v>4183</v>
      </c>
    </row>
    <row r="4185" spans="1:18" ht="15" x14ac:dyDescent="0.45">
      <c r="A4185">
        <v>18421</v>
      </c>
      <c r="B4185">
        <v>4</v>
      </c>
      <c r="C4185">
        <v>46.4</v>
      </c>
      <c r="D4185">
        <v>4</v>
      </c>
      <c r="E4185">
        <v>46.4</v>
      </c>
      <c r="F4185">
        <v>5</v>
      </c>
      <c r="G4185">
        <v>58</v>
      </c>
      <c r="H4185">
        <v>2</v>
      </c>
      <c r="I4185">
        <v>23.2</v>
      </c>
      <c r="J4185">
        <v>15</v>
      </c>
      <c r="K4185">
        <v>174</v>
      </c>
      <c r="L4185" s="11" t="s">
        <v>11926</v>
      </c>
      <c r="M4185" s="12" t="s">
        <v>6</v>
      </c>
      <c r="N4185" s="12" t="s">
        <v>6</v>
      </c>
      <c r="O4185" s="12" t="s">
        <v>6</v>
      </c>
      <c r="P4185" s="12">
        <v>1188</v>
      </c>
      <c r="Q4185" s="12" t="s">
        <v>6</v>
      </c>
      <c r="R4185">
        <v>4184</v>
      </c>
    </row>
    <row r="4186" spans="1:18" ht="15" x14ac:dyDescent="0.45">
      <c r="A4186">
        <v>27447</v>
      </c>
      <c r="B4186">
        <v>9</v>
      </c>
      <c r="C4186">
        <v>52.2</v>
      </c>
      <c r="D4186">
        <v>8</v>
      </c>
      <c r="E4186">
        <v>46.4</v>
      </c>
      <c r="F4186">
        <v>5</v>
      </c>
      <c r="G4186">
        <v>29</v>
      </c>
      <c r="H4186">
        <v>8</v>
      </c>
      <c r="I4186">
        <v>46.4</v>
      </c>
      <c r="J4186">
        <v>30</v>
      </c>
      <c r="K4186">
        <v>174</v>
      </c>
      <c r="L4186" s="11" t="s">
        <v>11927</v>
      </c>
      <c r="M4186" s="12" t="s">
        <v>6</v>
      </c>
      <c r="N4186" s="12" t="s">
        <v>6</v>
      </c>
      <c r="O4186" s="12" t="s">
        <v>6</v>
      </c>
      <c r="P4186" s="12" t="s">
        <v>6</v>
      </c>
      <c r="Q4186" s="12">
        <v>633</v>
      </c>
      <c r="R4186">
        <v>4185</v>
      </c>
    </row>
    <row r="4187" spans="1:18" ht="15" x14ac:dyDescent="0.45">
      <c r="A4187">
        <v>28469</v>
      </c>
      <c r="B4187">
        <v>4</v>
      </c>
      <c r="C4187">
        <v>50</v>
      </c>
      <c r="D4187">
        <v>10</v>
      </c>
      <c r="E4187">
        <v>124</v>
      </c>
      <c r="J4187">
        <v>14</v>
      </c>
      <c r="K4187">
        <v>174</v>
      </c>
      <c r="L4187" s="11" t="s">
        <v>11925</v>
      </c>
      <c r="M4187" s="12" t="s">
        <v>6</v>
      </c>
      <c r="N4187" s="12" t="s">
        <v>6</v>
      </c>
      <c r="O4187" s="12">
        <v>788</v>
      </c>
      <c r="P4187" s="12" t="s">
        <v>6</v>
      </c>
      <c r="Q4187" s="12" t="s">
        <v>6</v>
      </c>
      <c r="R4187">
        <v>4186</v>
      </c>
    </row>
    <row r="4188" spans="1:18" ht="15" x14ac:dyDescent="0.45">
      <c r="A4188">
        <v>31183</v>
      </c>
      <c r="B4188">
        <v>14</v>
      </c>
      <c r="C4188">
        <v>42</v>
      </c>
      <c r="D4188">
        <v>14</v>
      </c>
      <c r="E4188">
        <v>42</v>
      </c>
      <c r="F4188">
        <v>8</v>
      </c>
      <c r="G4188">
        <v>24</v>
      </c>
      <c r="H4188">
        <v>22</v>
      </c>
      <c r="I4188">
        <v>66</v>
      </c>
      <c r="J4188">
        <v>58</v>
      </c>
      <c r="K4188">
        <v>174</v>
      </c>
      <c r="L4188" s="11" t="s">
        <v>11926</v>
      </c>
      <c r="M4188" s="12" t="s">
        <v>6</v>
      </c>
      <c r="N4188" s="12" t="s">
        <v>6</v>
      </c>
      <c r="O4188" s="12" t="s">
        <v>6</v>
      </c>
      <c r="P4188" s="12">
        <v>1189</v>
      </c>
      <c r="Q4188" s="12" t="s">
        <v>6</v>
      </c>
      <c r="R4188">
        <v>4187</v>
      </c>
    </row>
    <row r="4189" spans="1:18" ht="15" x14ac:dyDescent="0.45">
      <c r="A4189">
        <v>28813</v>
      </c>
      <c r="B4189">
        <v>31</v>
      </c>
      <c r="C4189">
        <v>123.46</v>
      </c>
      <c r="D4189">
        <v>5</v>
      </c>
      <c r="E4189">
        <v>21</v>
      </c>
      <c r="F4189">
        <v>5</v>
      </c>
      <c r="G4189">
        <v>21</v>
      </c>
      <c r="H4189">
        <v>2</v>
      </c>
      <c r="I4189">
        <v>8.4</v>
      </c>
      <c r="J4189">
        <v>43</v>
      </c>
      <c r="K4189">
        <v>173.85999999999999</v>
      </c>
      <c r="L4189" s="11" t="s">
        <v>11928</v>
      </c>
      <c r="M4189" s="12" t="s">
        <v>6</v>
      </c>
      <c r="N4189" s="12">
        <v>951</v>
      </c>
      <c r="O4189" s="12" t="s">
        <v>6</v>
      </c>
      <c r="P4189" s="12" t="s">
        <v>6</v>
      </c>
      <c r="Q4189" s="12" t="s">
        <v>6</v>
      </c>
      <c r="R4189">
        <v>4188</v>
      </c>
    </row>
    <row r="4190" spans="1:18" ht="15" x14ac:dyDescent="0.45">
      <c r="A4190">
        <v>28769</v>
      </c>
      <c r="B4190">
        <v>9</v>
      </c>
      <c r="C4190">
        <v>71.099999999999994</v>
      </c>
      <c r="D4190">
        <v>11</v>
      </c>
      <c r="E4190">
        <v>86.9</v>
      </c>
      <c r="F4190">
        <v>2</v>
      </c>
      <c r="G4190">
        <v>15.8</v>
      </c>
      <c r="J4190">
        <v>22</v>
      </c>
      <c r="K4190">
        <v>173.8</v>
      </c>
      <c r="L4190" s="11" t="s">
        <v>11926</v>
      </c>
      <c r="M4190" s="12" t="s">
        <v>6</v>
      </c>
      <c r="N4190" s="12" t="s">
        <v>6</v>
      </c>
      <c r="O4190" s="12" t="s">
        <v>6</v>
      </c>
      <c r="P4190" s="12">
        <v>1190</v>
      </c>
      <c r="Q4190" s="12" t="s">
        <v>6</v>
      </c>
      <c r="R4190">
        <v>4189</v>
      </c>
    </row>
    <row r="4191" spans="1:18" ht="15" x14ac:dyDescent="0.45">
      <c r="A4191">
        <v>10320</v>
      </c>
      <c r="B4191">
        <v>24</v>
      </c>
      <c r="C4191">
        <v>71.760000000000005</v>
      </c>
      <c r="D4191">
        <v>9</v>
      </c>
      <c r="E4191">
        <v>27</v>
      </c>
      <c r="F4191">
        <v>10</v>
      </c>
      <c r="G4191">
        <v>30</v>
      </c>
      <c r="H4191">
        <v>15</v>
      </c>
      <c r="I4191">
        <v>45</v>
      </c>
      <c r="J4191">
        <v>58</v>
      </c>
      <c r="K4191">
        <v>173.76</v>
      </c>
      <c r="L4191" s="11" t="s">
        <v>11927</v>
      </c>
      <c r="M4191" s="12" t="s">
        <v>6</v>
      </c>
      <c r="N4191" s="12" t="s">
        <v>6</v>
      </c>
      <c r="O4191" s="12" t="s">
        <v>6</v>
      </c>
      <c r="P4191" s="12" t="s">
        <v>6</v>
      </c>
      <c r="Q4191" s="12">
        <v>634</v>
      </c>
      <c r="R4191">
        <v>4190</v>
      </c>
    </row>
    <row r="4192" spans="1:18" ht="15" x14ac:dyDescent="0.45">
      <c r="A4192">
        <v>31914</v>
      </c>
      <c r="D4192">
        <v>58</v>
      </c>
      <c r="E4192">
        <v>173.76</v>
      </c>
      <c r="J4192">
        <v>58</v>
      </c>
      <c r="K4192">
        <v>173.76</v>
      </c>
      <c r="L4192" s="11" t="s">
        <v>11925</v>
      </c>
      <c r="M4192" s="12" t="s">
        <v>6</v>
      </c>
      <c r="N4192" s="12" t="s">
        <v>6</v>
      </c>
      <c r="O4192" s="12">
        <v>789</v>
      </c>
      <c r="P4192" s="12" t="s">
        <v>6</v>
      </c>
      <c r="Q4192" s="12" t="s">
        <v>6</v>
      </c>
      <c r="R4192">
        <v>4191</v>
      </c>
    </row>
    <row r="4193" spans="1:18" ht="15" x14ac:dyDescent="0.45">
      <c r="A4193">
        <v>27434</v>
      </c>
      <c r="B4193">
        <v>63</v>
      </c>
      <c r="C4193">
        <v>75.5</v>
      </c>
      <c r="D4193">
        <v>8</v>
      </c>
      <c r="E4193">
        <v>9.6</v>
      </c>
      <c r="F4193">
        <v>23</v>
      </c>
      <c r="G4193">
        <v>27.6</v>
      </c>
      <c r="H4193">
        <v>51</v>
      </c>
      <c r="I4193">
        <v>61</v>
      </c>
      <c r="J4193">
        <v>145</v>
      </c>
      <c r="K4193">
        <v>173.7</v>
      </c>
      <c r="L4193" s="11" t="s">
        <v>11927</v>
      </c>
      <c r="M4193" s="12" t="s">
        <v>6</v>
      </c>
      <c r="N4193" s="12" t="s">
        <v>6</v>
      </c>
      <c r="O4193" s="12" t="s">
        <v>6</v>
      </c>
      <c r="P4193" s="12" t="s">
        <v>6</v>
      </c>
      <c r="Q4193" s="12">
        <v>635</v>
      </c>
      <c r="R4193">
        <v>4192</v>
      </c>
    </row>
    <row r="4194" spans="1:18" ht="15" x14ac:dyDescent="0.45">
      <c r="A4194">
        <v>16233</v>
      </c>
      <c r="B4194">
        <v>8</v>
      </c>
      <c r="C4194">
        <v>66.400000000000006</v>
      </c>
      <c r="D4194">
        <v>1</v>
      </c>
      <c r="E4194">
        <v>8.3000000000000007</v>
      </c>
      <c r="F4194">
        <v>11</v>
      </c>
      <c r="G4194">
        <v>90.64</v>
      </c>
      <c r="H4194">
        <v>1</v>
      </c>
      <c r="I4194">
        <v>8.3000000000000007</v>
      </c>
      <c r="J4194">
        <v>21</v>
      </c>
      <c r="K4194">
        <v>173.64000000000001</v>
      </c>
      <c r="L4194" s="11" t="s">
        <v>11926</v>
      </c>
      <c r="M4194" s="12" t="s">
        <v>6</v>
      </c>
      <c r="N4194" s="12" t="s">
        <v>6</v>
      </c>
      <c r="O4194" s="12" t="s">
        <v>6</v>
      </c>
      <c r="P4194" s="12">
        <v>1191</v>
      </c>
      <c r="Q4194" s="12" t="s">
        <v>6</v>
      </c>
      <c r="R4194">
        <v>4193</v>
      </c>
    </row>
    <row r="4195" spans="1:18" ht="15" x14ac:dyDescent="0.45">
      <c r="A4195">
        <v>31732</v>
      </c>
      <c r="D4195">
        <v>4</v>
      </c>
      <c r="E4195">
        <v>23.2</v>
      </c>
      <c r="F4195">
        <v>9</v>
      </c>
      <c r="G4195">
        <v>52.2</v>
      </c>
      <c r="H4195">
        <v>17</v>
      </c>
      <c r="I4195">
        <v>98.14</v>
      </c>
      <c r="J4195">
        <v>30</v>
      </c>
      <c r="K4195">
        <v>173.54000000000002</v>
      </c>
      <c r="L4195" s="11" t="s">
        <v>11928</v>
      </c>
      <c r="M4195" s="12" t="s">
        <v>6</v>
      </c>
      <c r="N4195" s="12">
        <v>952</v>
      </c>
      <c r="O4195" s="12" t="s">
        <v>6</v>
      </c>
      <c r="P4195" s="12" t="s">
        <v>6</v>
      </c>
      <c r="Q4195" s="12" t="s">
        <v>6</v>
      </c>
      <c r="R4195">
        <v>4194</v>
      </c>
    </row>
    <row r="4196" spans="1:18" ht="15" x14ac:dyDescent="0.45">
      <c r="A4196">
        <v>17138</v>
      </c>
      <c r="F4196">
        <v>3</v>
      </c>
      <c r="G4196">
        <v>63.95</v>
      </c>
      <c r="H4196">
        <v>5</v>
      </c>
      <c r="I4196">
        <v>109.5</v>
      </c>
      <c r="J4196">
        <v>8</v>
      </c>
      <c r="K4196">
        <v>173.45</v>
      </c>
      <c r="L4196" s="11" t="s">
        <v>11925</v>
      </c>
      <c r="M4196" s="12" t="s">
        <v>6</v>
      </c>
      <c r="N4196" s="12" t="s">
        <v>6</v>
      </c>
      <c r="O4196" s="12">
        <v>790</v>
      </c>
      <c r="P4196" s="12" t="s">
        <v>6</v>
      </c>
      <c r="Q4196" s="12" t="s">
        <v>6</v>
      </c>
      <c r="R4196">
        <v>4195</v>
      </c>
    </row>
    <row r="4197" spans="1:18" ht="15" x14ac:dyDescent="0.45">
      <c r="A4197">
        <v>31282</v>
      </c>
      <c r="B4197">
        <v>1</v>
      </c>
      <c r="C4197">
        <v>21.9</v>
      </c>
      <c r="D4197">
        <v>2</v>
      </c>
      <c r="E4197">
        <v>42.05</v>
      </c>
      <c r="F4197">
        <v>1</v>
      </c>
      <c r="G4197">
        <v>21.9</v>
      </c>
      <c r="H4197">
        <v>4</v>
      </c>
      <c r="I4197">
        <v>87.6</v>
      </c>
      <c r="J4197">
        <v>8</v>
      </c>
      <c r="K4197">
        <v>173.45</v>
      </c>
      <c r="L4197" s="11" t="s">
        <v>11926</v>
      </c>
      <c r="M4197" s="12" t="s">
        <v>6</v>
      </c>
      <c r="N4197" s="12" t="s">
        <v>6</v>
      </c>
      <c r="O4197" s="12" t="s">
        <v>6</v>
      </c>
      <c r="P4197" s="12">
        <v>1192</v>
      </c>
      <c r="Q4197" s="12" t="s">
        <v>6</v>
      </c>
      <c r="R4197">
        <v>4196</v>
      </c>
    </row>
    <row r="4198" spans="1:18" ht="15" x14ac:dyDescent="0.45">
      <c r="A4198">
        <v>17988</v>
      </c>
      <c r="D4198">
        <v>1</v>
      </c>
      <c r="E4198">
        <v>28.9</v>
      </c>
      <c r="F4198">
        <v>1</v>
      </c>
      <c r="G4198">
        <v>28.9</v>
      </c>
      <c r="H4198">
        <v>4</v>
      </c>
      <c r="I4198">
        <v>115.6</v>
      </c>
      <c r="J4198">
        <v>6</v>
      </c>
      <c r="K4198">
        <v>173.39999999999998</v>
      </c>
      <c r="L4198" s="11" t="s">
        <v>11926</v>
      </c>
      <c r="M4198" s="12" t="s">
        <v>6</v>
      </c>
      <c r="N4198" s="12" t="s">
        <v>6</v>
      </c>
      <c r="O4198" s="12" t="s">
        <v>6</v>
      </c>
      <c r="P4198" s="12">
        <v>1193</v>
      </c>
      <c r="Q4198" s="12" t="s">
        <v>6</v>
      </c>
      <c r="R4198">
        <v>4197</v>
      </c>
    </row>
    <row r="4199" spans="1:18" ht="15" x14ac:dyDescent="0.45">
      <c r="A4199">
        <v>28102</v>
      </c>
      <c r="B4199">
        <v>62</v>
      </c>
      <c r="C4199">
        <v>97.12</v>
      </c>
      <c r="F4199">
        <v>48</v>
      </c>
      <c r="G4199">
        <v>76.150000000000006</v>
      </c>
      <c r="J4199">
        <v>110</v>
      </c>
      <c r="K4199">
        <v>173.27</v>
      </c>
      <c r="L4199" s="11" t="s">
        <v>11927</v>
      </c>
      <c r="M4199" s="12" t="s">
        <v>6</v>
      </c>
      <c r="N4199" s="12" t="s">
        <v>6</v>
      </c>
      <c r="O4199" s="12" t="s">
        <v>6</v>
      </c>
      <c r="P4199" s="12" t="s">
        <v>6</v>
      </c>
      <c r="Q4199" s="12">
        <v>636</v>
      </c>
      <c r="R4199">
        <v>4198</v>
      </c>
    </row>
    <row r="4200" spans="1:18" ht="15" x14ac:dyDescent="0.45">
      <c r="A4200">
        <v>22778</v>
      </c>
      <c r="B4200">
        <v>11</v>
      </c>
      <c r="C4200">
        <v>65.52</v>
      </c>
      <c r="D4200">
        <v>7</v>
      </c>
      <c r="E4200">
        <v>41.52</v>
      </c>
      <c r="F4200">
        <v>6</v>
      </c>
      <c r="G4200">
        <v>36</v>
      </c>
      <c r="H4200">
        <v>5</v>
      </c>
      <c r="I4200">
        <v>30</v>
      </c>
      <c r="J4200">
        <v>29</v>
      </c>
      <c r="K4200">
        <v>173.04</v>
      </c>
      <c r="L4200" s="11" t="s">
        <v>11928</v>
      </c>
      <c r="M4200" s="12" t="s">
        <v>6</v>
      </c>
      <c r="N4200" s="12">
        <v>953</v>
      </c>
      <c r="O4200" s="12" t="s">
        <v>6</v>
      </c>
      <c r="P4200" s="12" t="s">
        <v>6</v>
      </c>
      <c r="Q4200" s="12" t="s">
        <v>6</v>
      </c>
      <c r="R4200">
        <v>4199</v>
      </c>
    </row>
    <row r="4201" spans="1:18" ht="15" x14ac:dyDescent="0.45">
      <c r="A4201">
        <v>17115</v>
      </c>
      <c r="B4201">
        <v>9</v>
      </c>
      <c r="C4201">
        <v>119.7</v>
      </c>
      <c r="D4201">
        <v>4</v>
      </c>
      <c r="E4201">
        <v>53.2</v>
      </c>
      <c r="J4201">
        <v>13</v>
      </c>
      <c r="K4201">
        <v>172.9</v>
      </c>
      <c r="L4201" s="11" t="s">
        <v>11928</v>
      </c>
      <c r="M4201" s="12" t="s">
        <v>6</v>
      </c>
      <c r="N4201" s="12">
        <v>954</v>
      </c>
      <c r="O4201" s="12" t="s">
        <v>6</v>
      </c>
      <c r="P4201" s="12" t="s">
        <v>6</v>
      </c>
      <c r="Q4201" s="12" t="s">
        <v>6</v>
      </c>
      <c r="R4201">
        <v>4200</v>
      </c>
    </row>
    <row r="4202" spans="1:18" ht="15" x14ac:dyDescent="0.45">
      <c r="A4202">
        <v>22680</v>
      </c>
      <c r="F4202">
        <v>4</v>
      </c>
      <c r="G4202">
        <v>53.2</v>
      </c>
      <c r="H4202">
        <v>9</v>
      </c>
      <c r="I4202">
        <v>119.7</v>
      </c>
      <c r="J4202">
        <v>13</v>
      </c>
      <c r="K4202">
        <v>172.9</v>
      </c>
      <c r="L4202" s="11" t="s">
        <v>11928</v>
      </c>
      <c r="M4202" s="12" t="s">
        <v>6</v>
      </c>
      <c r="N4202" s="12">
        <v>955</v>
      </c>
      <c r="O4202" s="12" t="s">
        <v>6</v>
      </c>
      <c r="P4202" s="12" t="s">
        <v>6</v>
      </c>
      <c r="Q4202" s="12" t="s">
        <v>6</v>
      </c>
      <c r="R4202">
        <v>4201</v>
      </c>
    </row>
    <row r="4203" spans="1:18" ht="15" x14ac:dyDescent="0.45">
      <c r="A4203">
        <v>15703</v>
      </c>
      <c r="B4203">
        <v>9</v>
      </c>
      <c r="C4203">
        <v>48.6</v>
      </c>
      <c r="D4203">
        <v>7</v>
      </c>
      <c r="E4203">
        <v>37.799999999999997</v>
      </c>
      <c r="F4203">
        <v>3</v>
      </c>
      <c r="G4203">
        <v>16.2</v>
      </c>
      <c r="H4203">
        <v>13</v>
      </c>
      <c r="I4203">
        <v>70.2</v>
      </c>
      <c r="J4203">
        <v>32</v>
      </c>
      <c r="K4203">
        <v>172.8</v>
      </c>
      <c r="L4203" s="11" t="s">
        <v>11926</v>
      </c>
      <c r="M4203" s="12" t="s">
        <v>6</v>
      </c>
      <c r="N4203" s="12" t="s">
        <v>6</v>
      </c>
      <c r="O4203" s="12" t="s">
        <v>6</v>
      </c>
      <c r="P4203" s="12">
        <v>1194</v>
      </c>
      <c r="Q4203" s="12" t="s">
        <v>6</v>
      </c>
      <c r="R4203">
        <v>4202</v>
      </c>
    </row>
    <row r="4204" spans="1:18" ht="15" x14ac:dyDescent="0.45">
      <c r="A4204">
        <v>31890</v>
      </c>
      <c r="F4204">
        <v>1</v>
      </c>
      <c r="G4204">
        <v>21.6</v>
      </c>
      <c r="H4204">
        <v>7</v>
      </c>
      <c r="I4204">
        <v>151.19999999999999</v>
      </c>
      <c r="J4204">
        <v>8</v>
      </c>
      <c r="K4204">
        <v>172.79999999999998</v>
      </c>
      <c r="L4204" s="11" t="s">
        <v>11926</v>
      </c>
      <c r="M4204" s="12" t="s">
        <v>6</v>
      </c>
      <c r="N4204" s="12" t="s">
        <v>6</v>
      </c>
      <c r="O4204" s="12" t="s">
        <v>6</v>
      </c>
      <c r="P4204" s="12">
        <v>1195</v>
      </c>
      <c r="Q4204" s="12" t="s">
        <v>6</v>
      </c>
      <c r="R4204">
        <v>4203</v>
      </c>
    </row>
    <row r="4205" spans="1:18" ht="15" x14ac:dyDescent="0.45">
      <c r="A4205">
        <v>16722</v>
      </c>
      <c r="B4205">
        <v>31</v>
      </c>
      <c r="C4205">
        <v>58.9</v>
      </c>
      <c r="D4205">
        <v>34</v>
      </c>
      <c r="E4205">
        <v>64.45</v>
      </c>
      <c r="F4205">
        <v>26</v>
      </c>
      <c r="G4205">
        <v>49.4</v>
      </c>
      <c r="J4205">
        <v>91</v>
      </c>
      <c r="K4205">
        <v>172.75</v>
      </c>
      <c r="L4205" s="11" t="s">
        <v>11928</v>
      </c>
      <c r="M4205" s="12" t="s">
        <v>6</v>
      </c>
      <c r="N4205" s="12">
        <v>956</v>
      </c>
      <c r="O4205" s="12" t="s">
        <v>6</v>
      </c>
      <c r="P4205" s="12" t="s">
        <v>6</v>
      </c>
      <c r="Q4205" s="12" t="s">
        <v>6</v>
      </c>
      <c r="R4205">
        <v>4204</v>
      </c>
    </row>
    <row r="4206" spans="1:18" ht="15" x14ac:dyDescent="0.45">
      <c r="A4206">
        <v>31751</v>
      </c>
      <c r="F4206">
        <v>1</v>
      </c>
      <c r="G4206">
        <v>89.9</v>
      </c>
      <c r="H4206">
        <v>1</v>
      </c>
      <c r="I4206">
        <v>82.71</v>
      </c>
      <c r="J4206">
        <v>2</v>
      </c>
      <c r="K4206">
        <v>172.61</v>
      </c>
      <c r="L4206" s="11" t="s">
        <v>11925</v>
      </c>
      <c r="M4206" s="12" t="s">
        <v>6</v>
      </c>
      <c r="N4206" s="12" t="s">
        <v>6</v>
      </c>
      <c r="O4206" s="12">
        <v>791</v>
      </c>
      <c r="P4206" s="12" t="s">
        <v>6</v>
      </c>
      <c r="Q4206" s="12" t="s">
        <v>6</v>
      </c>
      <c r="R4206">
        <v>4205</v>
      </c>
    </row>
    <row r="4207" spans="1:18" ht="15" x14ac:dyDescent="0.45">
      <c r="A4207">
        <v>31540</v>
      </c>
      <c r="B4207">
        <v>23</v>
      </c>
      <c r="C4207">
        <v>32.090000000000003</v>
      </c>
      <c r="D4207">
        <v>24</v>
      </c>
      <c r="E4207">
        <v>33.6</v>
      </c>
      <c r="F4207">
        <v>34</v>
      </c>
      <c r="G4207">
        <v>50.27</v>
      </c>
      <c r="H4207">
        <v>38</v>
      </c>
      <c r="I4207">
        <v>56.64</v>
      </c>
      <c r="J4207">
        <v>119</v>
      </c>
      <c r="K4207">
        <v>172.60000000000002</v>
      </c>
      <c r="L4207" s="11" t="s">
        <v>11927</v>
      </c>
      <c r="M4207" s="12" t="s">
        <v>6</v>
      </c>
      <c r="N4207" s="12" t="s">
        <v>6</v>
      </c>
      <c r="O4207" s="12" t="s">
        <v>6</v>
      </c>
      <c r="P4207" s="12" t="s">
        <v>6</v>
      </c>
      <c r="Q4207" s="12">
        <v>637</v>
      </c>
      <c r="R4207">
        <v>4206</v>
      </c>
    </row>
    <row r="4208" spans="1:18" ht="15" x14ac:dyDescent="0.45">
      <c r="A4208">
        <v>10323</v>
      </c>
      <c r="B4208">
        <v>5</v>
      </c>
      <c r="C4208">
        <v>17</v>
      </c>
      <c r="D4208">
        <v>23</v>
      </c>
      <c r="E4208">
        <v>77.39</v>
      </c>
      <c r="F4208">
        <v>15</v>
      </c>
      <c r="G4208">
        <v>51</v>
      </c>
      <c r="H4208">
        <v>8</v>
      </c>
      <c r="I4208">
        <v>27.2</v>
      </c>
      <c r="J4208">
        <v>51</v>
      </c>
      <c r="K4208">
        <v>172.58999999999997</v>
      </c>
      <c r="L4208" s="11" t="s">
        <v>11927</v>
      </c>
      <c r="M4208" s="12" t="s">
        <v>6</v>
      </c>
      <c r="N4208" s="12" t="s">
        <v>6</v>
      </c>
      <c r="O4208" s="12" t="s">
        <v>6</v>
      </c>
      <c r="P4208" s="12" t="s">
        <v>6</v>
      </c>
      <c r="Q4208" s="12">
        <v>638</v>
      </c>
      <c r="R4208">
        <v>4207</v>
      </c>
    </row>
    <row r="4209" spans="1:18" ht="15" x14ac:dyDescent="0.45">
      <c r="A4209">
        <v>29183</v>
      </c>
      <c r="B4209">
        <v>17</v>
      </c>
      <c r="C4209">
        <v>172.58</v>
      </c>
      <c r="J4209">
        <v>17</v>
      </c>
      <c r="K4209">
        <v>172.58</v>
      </c>
      <c r="L4209" s="11" t="s">
        <v>11926</v>
      </c>
      <c r="M4209" s="12" t="s">
        <v>6</v>
      </c>
      <c r="N4209" s="12" t="s">
        <v>6</v>
      </c>
      <c r="O4209" s="12" t="s">
        <v>6</v>
      </c>
      <c r="P4209" s="12">
        <v>1196</v>
      </c>
      <c r="Q4209" s="12" t="s">
        <v>6</v>
      </c>
      <c r="R4209">
        <v>4208</v>
      </c>
    </row>
    <row r="4210" spans="1:18" ht="15" x14ac:dyDescent="0.45">
      <c r="A4210">
        <v>16922</v>
      </c>
      <c r="B4210">
        <v>3</v>
      </c>
      <c r="C4210">
        <v>172.5</v>
      </c>
      <c r="J4210">
        <v>3</v>
      </c>
      <c r="K4210">
        <v>172.5</v>
      </c>
      <c r="L4210" s="11" t="s">
        <v>11926</v>
      </c>
      <c r="M4210" s="12" t="s">
        <v>6</v>
      </c>
      <c r="N4210" s="12" t="s">
        <v>6</v>
      </c>
      <c r="O4210" s="12" t="s">
        <v>6</v>
      </c>
      <c r="P4210" s="12">
        <v>1197</v>
      </c>
      <c r="Q4210" s="12" t="s">
        <v>6</v>
      </c>
      <c r="R4210">
        <v>4209</v>
      </c>
    </row>
    <row r="4211" spans="1:18" ht="15" x14ac:dyDescent="0.45">
      <c r="A4211">
        <v>30588</v>
      </c>
      <c r="B4211">
        <v>2</v>
      </c>
      <c r="C4211">
        <v>39</v>
      </c>
      <c r="D4211">
        <v>5</v>
      </c>
      <c r="E4211">
        <v>97.5</v>
      </c>
      <c r="F4211">
        <v>2</v>
      </c>
      <c r="G4211">
        <v>35.880000000000003</v>
      </c>
      <c r="J4211">
        <v>9</v>
      </c>
      <c r="K4211">
        <v>172.38</v>
      </c>
      <c r="L4211" s="11" t="s">
        <v>11926</v>
      </c>
      <c r="M4211" s="12" t="s">
        <v>6</v>
      </c>
      <c r="N4211" s="12" t="s">
        <v>6</v>
      </c>
      <c r="O4211" s="12" t="s">
        <v>6</v>
      </c>
      <c r="P4211" s="12">
        <v>1198</v>
      </c>
      <c r="Q4211" s="12" t="s">
        <v>6</v>
      </c>
      <c r="R4211">
        <v>4210</v>
      </c>
    </row>
    <row r="4212" spans="1:18" ht="15" x14ac:dyDescent="0.45">
      <c r="A4212">
        <v>29137</v>
      </c>
      <c r="B4212">
        <v>2</v>
      </c>
      <c r="C4212">
        <v>45.89</v>
      </c>
      <c r="D4212">
        <v>1</v>
      </c>
      <c r="E4212">
        <v>31.6</v>
      </c>
      <c r="F4212">
        <v>1</v>
      </c>
      <c r="G4212">
        <v>31.6</v>
      </c>
      <c r="H4212">
        <v>2</v>
      </c>
      <c r="I4212">
        <v>63.2</v>
      </c>
      <c r="J4212">
        <v>6</v>
      </c>
      <c r="K4212">
        <v>172.29000000000002</v>
      </c>
      <c r="L4212" s="11" t="s">
        <v>11926</v>
      </c>
      <c r="M4212" s="12" t="s">
        <v>6</v>
      </c>
      <c r="N4212" s="12" t="s">
        <v>6</v>
      </c>
      <c r="O4212" s="12" t="s">
        <v>6</v>
      </c>
      <c r="P4212" s="12">
        <v>1199</v>
      </c>
      <c r="Q4212" s="12" t="s">
        <v>6</v>
      </c>
      <c r="R4212">
        <v>4211</v>
      </c>
    </row>
    <row r="4213" spans="1:18" ht="15" x14ac:dyDescent="0.45">
      <c r="A4213">
        <v>14926</v>
      </c>
      <c r="B4213">
        <v>2</v>
      </c>
      <c r="C4213">
        <v>16.399999999999999</v>
      </c>
      <c r="D4213">
        <v>8</v>
      </c>
      <c r="E4213">
        <v>65.599999999999994</v>
      </c>
      <c r="F4213">
        <v>5</v>
      </c>
      <c r="G4213">
        <v>41</v>
      </c>
      <c r="H4213">
        <v>6</v>
      </c>
      <c r="I4213">
        <v>49.2</v>
      </c>
      <c r="J4213">
        <v>21</v>
      </c>
      <c r="K4213">
        <v>172.2</v>
      </c>
      <c r="L4213" s="11" t="s">
        <v>11928</v>
      </c>
      <c r="M4213" s="12" t="s">
        <v>6</v>
      </c>
      <c r="N4213" s="12">
        <v>957</v>
      </c>
      <c r="O4213" s="12" t="s">
        <v>6</v>
      </c>
      <c r="P4213" s="12" t="s">
        <v>6</v>
      </c>
      <c r="Q4213" s="12" t="s">
        <v>6</v>
      </c>
      <c r="R4213">
        <v>4212</v>
      </c>
    </row>
    <row r="4214" spans="1:18" ht="15" x14ac:dyDescent="0.45">
      <c r="A4214">
        <v>10259</v>
      </c>
      <c r="B4214">
        <v>16</v>
      </c>
      <c r="C4214">
        <v>68.8</v>
      </c>
      <c r="D4214">
        <v>3</v>
      </c>
      <c r="E4214">
        <v>12.9</v>
      </c>
      <c r="F4214">
        <v>8</v>
      </c>
      <c r="G4214">
        <v>34.4</v>
      </c>
      <c r="H4214">
        <v>13</v>
      </c>
      <c r="I4214">
        <v>55.9</v>
      </c>
      <c r="J4214">
        <v>40</v>
      </c>
      <c r="K4214">
        <v>172</v>
      </c>
      <c r="L4214" s="11" t="s">
        <v>11927</v>
      </c>
      <c r="M4214" s="12" t="s">
        <v>6</v>
      </c>
      <c r="N4214" s="12" t="s">
        <v>6</v>
      </c>
      <c r="O4214" s="12" t="s">
        <v>6</v>
      </c>
      <c r="P4214" s="12" t="s">
        <v>6</v>
      </c>
      <c r="Q4214" s="12">
        <v>639</v>
      </c>
      <c r="R4214">
        <v>4213</v>
      </c>
    </row>
    <row r="4215" spans="1:18" ht="15" x14ac:dyDescent="0.45">
      <c r="A4215">
        <v>17157</v>
      </c>
      <c r="D4215">
        <v>2</v>
      </c>
      <c r="E4215">
        <v>43</v>
      </c>
      <c r="F4215">
        <v>1</v>
      </c>
      <c r="G4215">
        <v>21.5</v>
      </c>
      <c r="H4215">
        <v>5</v>
      </c>
      <c r="I4215">
        <v>107.5</v>
      </c>
      <c r="J4215">
        <v>8</v>
      </c>
      <c r="K4215">
        <v>172</v>
      </c>
      <c r="L4215" s="11" t="s">
        <v>11926</v>
      </c>
      <c r="M4215" s="12" t="s">
        <v>6</v>
      </c>
      <c r="N4215" s="12" t="s">
        <v>6</v>
      </c>
      <c r="O4215" s="12" t="s">
        <v>6</v>
      </c>
      <c r="P4215" s="12">
        <v>1200</v>
      </c>
      <c r="Q4215" s="12" t="s">
        <v>6</v>
      </c>
      <c r="R4215">
        <v>4214</v>
      </c>
    </row>
    <row r="4216" spans="1:18" ht="15" x14ac:dyDescent="0.45">
      <c r="A4216">
        <v>27392</v>
      </c>
      <c r="B4216">
        <v>7</v>
      </c>
      <c r="C4216">
        <v>29.06</v>
      </c>
      <c r="D4216">
        <v>11</v>
      </c>
      <c r="E4216">
        <v>46.2</v>
      </c>
      <c r="F4216">
        <v>14</v>
      </c>
      <c r="G4216">
        <v>58.8</v>
      </c>
      <c r="H4216">
        <v>9</v>
      </c>
      <c r="I4216">
        <v>37.799999999999997</v>
      </c>
      <c r="J4216">
        <v>41</v>
      </c>
      <c r="K4216">
        <v>171.86</v>
      </c>
      <c r="L4216" s="11" t="s">
        <v>11927</v>
      </c>
      <c r="M4216" s="12" t="s">
        <v>6</v>
      </c>
      <c r="N4216" s="12" t="s">
        <v>6</v>
      </c>
      <c r="O4216" s="12" t="s">
        <v>6</v>
      </c>
      <c r="P4216" s="12" t="s">
        <v>6</v>
      </c>
      <c r="Q4216" s="12">
        <v>640</v>
      </c>
      <c r="R4216">
        <v>4215</v>
      </c>
    </row>
    <row r="4217" spans="1:18" ht="15" x14ac:dyDescent="0.45">
      <c r="A4217">
        <v>13981</v>
      </c>
      <c r="B4217">
        <v>17</v>
      </c>
      <c r="C4217">
        <v>53.62</v>
      </c>
      <c r="D4217">
        <v>11</v>
      </c>
      <c r="E4217">
        <v>34.94</v>
      </c>
      <c r="F4217">
        <v>16</v>
      </c>
      <c r="G4217">
        <v>51.2</v>
      </c>
      <c r="H4217">
        <v>10</v>
      </c>
      <c r="I4217">
        <v>32</v>
      </c>
      <c r="J4217">
        <v>54</v>
      </c>
      <c r="K4217">
        <v>171.76</v>
      </c>
      <c r="L4217" s="11" t="s">
        <v>11926</v>
      </c>
      <c r="M4217" s="12" t="s">
        <v>6</v>
      </c>
      <c r="N4217" s="12" t="s">
        <v>6</v>
      </c>
      <c r="O4217" s="12" t="s">
        <v>6</v>
      </c>
      <c r="P4217" s="12">
        <v>1201</v>
      </c>
      <c r="Q4217" s="12" t="s">
        <v>6</v>
      </c>
      <c r="R4217">
        <v>4216</v>
      </c>
    </row>
    <row r="4218" spans="1:18" ht="15" x14ac:dyDescent="0.45">
      <c r="A4218">
        <v>28743</v>
      </c>
      <c r="B4218">
        <v>2</v>
      </c>
      <c r="C4218">
        <v>55.68</v>
      </c>
      <c r="D4218">
        <v>2</v>
      </c>
      <c r="E4218">
        <v>58</v>
      </c>
      <c r="F4218">
        <v>2</v>
      </c>
      <c r="G4218">
        <v>58</v>
      </c>
      <c r="J4218">
        <v>6</v>
      </c>
      <c r="K4218">
        <v>171.68</v>
      </c>
      <c r="L4218" s="11" t="s">
        <v>11926</v>
      </c>
      <c r="M4218" s="12" t="s">
        <v>6</v>
      </c>
      <c r="N4218" s="12" t="s">
        <v>6</v>
      </c>
      <c r="O4218" s="12" t="s">
        <v>6</v>
      </c>
      <c r="P4218" s="12">
        <v>1202</v>
      </c>
      <c r="Q4218" s="12" t="s">
        <v>6</v>
      </c>
      <c r="R4218">
        <v>4217</v>
      </c>
    </row>
    <row r="4219" spans="1:18" ht="15" x14ac:dyDescent="0.45">
      <c r="A4219">
        <v>28182</v>
      </c>
      <c r="B4219">
        <v>15</v>
      </c>
      <c r="C4219">
        <v>58.5</v>
      </c>
      <c r="D4219">
        <v>22</v>
      </c>
      <c r="E4219">
        <v>85.8</v>
      </c>
      <c r="F4219">
        <v>7</v>
      </c>
      <c r="G4219">
        <v>27.3</v>
      </c>
      <c r="J4219">
        <v>44</v>
      </c>
      <c r="K4219">
        <v>171.60000000000002</v>
      </c>
      <c r="L4219" s="11" t="s">
        <v>11926</v>
      </c>
      <c r="M4219" s="12" t="s">
        <v>6</v>
      </c>
      <c r="N4219" s="12" t="s">
        <v>6</v>
      </c>
      <c r="O4219" s="12" t="s">
        <v>6</v>
      </c>
      <c r="P4219" s="12">
        <v>1203</v>
      </c>
      <c r="Q4219" s="12" t="s">
        <v>6</v>
      </c>
      <c r="R4219">
        <v>4218</v>
      </c>
    </row>
    <row r="4220" spans="1:18" ht="15" x14ac:dyDescent="0.45">
      <c r="A4220">
        <v>23095</v>
      </c>
      <c r="B4220">
        <v>1</v>
      </c>
      <c r="C4220">
        <v>42.9</v>
      </c>
      <c r="D4220">
        <v>1</v>
      </c>
      <c r="E4220">
        <v>42.9</v>
      </c>
      <c r="F4220">
        <v>2</v>
      </c>
      <c r="G4220">
        <v>85.8</v>
      </c>
      <c r="J4220">
        <v>4</v>
      </c>
      <c r="K4220">
        <v>171.6</v>
      </c>
      <c r="L4220" s="11" t="s">
        <v>11925</v>
      </c>
      <c r="M4220" s="12" t="s">
        <v>6</v>
      </c>
      <c r="N4220" s="12" t="s">
        <v>6</v>
      </c>
      <c r="O4220" s="12">
        <v>792</v>
      </c>
      <c r="P4220" s="12" t="s">
        <v>6</v>
      </c>
      <c r="Q4220" s="12" t="s">
        <v>6</v>
      </c>
      <c r="R4220">
        <v>4219</v>
      </c>
    </row>
    <row r="4221" spans="1:18" ht="15" x14ac:dyDescent="0.45">
      <c r="A4221">
        <v>30210</v>
      </c>
      <c r="B4221">
        <v>1</v>
      </c>
      <c r="C4221">
        <v>42.9</v>
      </c>
      <c r="D4221">
        <v>2</v>
      </c>
      <c r="E4221">
        <v>85.8</v>
      </c>
      <c r="F4221">
        <v>1</v>
      </c>
      <c r="G4221">
        <v>42.9</v>
      </c>
      <c r="J4221">
        <v>4</v>
      </c>
      <c r="K4221">
        <v>171.6</v>
      </c>
      <c r="L4221" s="11" t="s">
        <v>11925</v>
      </c>
      <c r="M4221" s="12" t="s">
        <v>6</v>
      </c>
      <c r="N4221" s="12" t="s">
        <v>6</v>
      </c>
      <c r="O4221" s="12">
        <v>793</v>
      </c>
      <c r="P4221" s="12" t="s">
        <v>6</v>
      </c>
      <c r="Q4221" s="12" t="s">
        <v>6</v>
      </c>
      <c r="R4221">
        <v>4220</v>
      </c>
    </row>
    <row r="4222" spans="1:18" ht="15" x14ac:dyDescent="0.45">
      <c r="A4222">
        <v>10719</v>
      </c>
      <c r="D4222">
        <v>4</v>
      </c>
      <c r="E4222">
        <v>6</v>
      </c>
      <c r="F4222">
        <v>53</v>
      </c>
      <c r="G4222">
        <v>80.11</v>
      </c>
      <c r="H4222">
        <v>54</v>
      </c>
      <c r="I4222">
        <v>85.23</v>
      </c>
      <c r="J4222">
        <v>111</v>
      </c>
      <c r="K4222">
        <v>171.34</v>
      </c>
      <c r="L4222" s="11" t="s">
        <v>11925</v>
      </c>
      <c r="M4222" s="12" t="s">
        <v>6</v>
      </c>
      <c r="N4222" s="12" t="s">
        <v>6</v>
      </c>
      <c r="O4222" s="12">
        <v>794</v>
      </c>
      <c r="P4222" s="12" t="s">
        <v>6</v>
      </c>
      <c r="Q4222" s="12" t="s">
        <v>6</v>
      </c>
      <c r="R4222">
        <v>4221</v>
      </c>
    </row>
    <row r="4223" spans="1:18" ht="15" x14ac:dyDescent="0.45">
      <c r="A4223">
        <v>14912</v>
      </c>
      <c r="B4223">
        <v>4</v>
      </c>
      <c r="C4223">
        <v>56.8</v>
      </c>
      <c r="D4223">
        <v>3</v>
      </c>
      <c r="E4223">
        <v>42.6</v>
      </c>
      <c r="F4223">
        <v>1</v>
      </c>
      <c r="G4223">
        <v>14.2</v>
      </c>
      <c r="H4223">
        <v>4</v>
      </c>
      <c r="I4223">
        <v>57.7</v>
      </c>
      <c r="J4223">
        <v>12</v>
      </c>
      <c r="K4223">
        <v>171.3</v>
      </c>
      <c r="L4223" s="11" t="s">
        <v>11928</v>
      </c>
      <c r="M4223" s="12" t="s">
        <v>6</v>
      </c>
      <c r="N4223" s="12">
        <v>958</v>
      </c>
      <c r="O4223" s="12" t="s">
        <v>6</v>
      </c>
      <c r="P4223" s="12" t="s">
        <v>6</v>
      </c>
      <c r="Q4223" s="12" t="s">
        <v>6</v>
      </c>
      <c r="R4223">
        <v>4222</v>
      </c>
    </row>
    <row r="4224" spans="1:18" ht="15" x14ac:dyDescent="0.45">
      <c r="A4224">
        <v>29725</v>
      </c>
      <c r="B4224">
        <v>6</v>
      </c>
      <c r="C4224">
        <v>45</v>
      </c>
      <c r="D4224">
        <v>3</v>
      </c>
      <c r="E4224">
        <v>21.9</v>
      </c>
      <c r="F4224">
        <v>4</v>
      </c>
      <c r="G4224">
        <v>29.4</v>
      </c>
      <c r="H4224">
        <v>10</v>
      </c>
      <c r="I4224">
        <v>75</v>
      </c>
      <c r="J4224">
        <v>23</v>
      </c>
      <c r="K4224">
        <v>171.3</v>
      </c>
      <c r="L4224" s="11" t="s">
        <v>11927</v>
      </c>
      <c r="M4224" s="12" t="s">
        <v>6</v>
      </c>
      <c r="N4224" s="12" t="s">
        <v>6</v>
      </c>
      <c r="O4224" s="12" t="s">
        <v>6</v>
      </c>
      <c r="P4224" s="12" t="s">
        <v>6</v>
      </c>
      <c r="Q4224" s="12">
        <v>641</v>
      </c>
      <c r="R4224">
        <v>4223</v>
      </c>
    </row>
    <row r="4225" spans="1:18" ht="15" x14ac:dyDescent="0.45">
      <c r="A4225">
        <v>2015100</v>
      </c>
      <c r="D4225">
        <v>6</v>
      </c>
      <c r="E4225">
        <v>143.52000000000001</v>
      </c>
      <c r="F4225">
        <v>1.1599999999999999</v>
      </c>
      <c r="G4225">
        <v>27.75</v>
      </c>
      <c r="J4225">
        <v>7.16</v>
      </c>
      <c r="K4225">
        <v>171.27</v>
      </c>
      <c r="L4225" s="11" t="s">
        <v>11923</v>
      </c>
      <c r="M4225" s="12" t="s">
        <v>6</v>
      </c>
      <c r="N4225" s="12" t="s">
        <v>6</v>
      </c>
      <c r="O4225" s="12" t="s">
        <v>6</v>
      </c>
      <c r="P4225" s="12" t="s">
        <v>6</v>
      </c>
      <c r="Q4225" s="12" t="s">
        <v>6</v>
      </c>
      <c r="R4225">
        <v>4224</v>
      </c>
    </row>
    <row r="4226" spans="1:18" ht="15" x14ac:dyDescent="0.45">
      <c r="A4226">
        <v>31461</v>
      </c>
      <c r="B4226">
        <v>7</v>
      </c>
      <c r="C4226">
        <v>41.3</v>
      </c>
      <c r="D4226">
        <v>4</v>
      </c>
      <c r="E4226">
        <v>23.6</v>
      </c>
      <c r="F4226">
        <v>8</v>
      </c>
      <c r="G4226">
        <v>47.2</v>
      </c>
      <c r="H4226">
        <v>10</v>
      </c>
      <c r="I4226">
        <v>59</v>
      </c>
      <c r="J4226">
        <v>29</v>
      </c>
      <c r="K4226">
        <v>171.10000000000002</v>
      </c>
      <c r="L4226" s="11" t="s">
        <v>11926</v>
      </c>
      <c r="M4226" s="12" t="s">
        <v>6</v>
      </c>
      <c r="N4226" s="12" t="s">
        <v>6</v>
      </c>
      <c r="O4226" s="12" t="s">
        <v>6</v>
      </c>
      <c r="P4226" s="12">
        <v>1204</v>
      </c>
      <c r="Q4226" s="12" t="s">
        <v>6</v>
      </c>
      <c r="R4226">
        <v>4225</v>
      </c>
    </row>
    <row r="4227" spans="1:18" ht="15" x14ac:dyDescent="0.45">
      <c r="A4227">
        <v>12791</v>
      </c>
      <c r="B4227">
        <v>6</v>
      </c>
      <c r="C4227">
        <v>51</v>
      </c>
      <c r="D4227">
        <v>1</v>
      </c>
      <c r="E4227">
        <v>8.5</v>
      </c>
      <c r="F4227">
        <v>2</v>
      </c>
      <c r="G4227">
        <v>17</v>
      </c>
      <c r="H4227">
        <v>11</v>
      </c>
      <c r="I4227">
        <v>94.6</v>
      </c>
      <c r="J4227">
        <v>20</v>
      </c>
      <c r="K4227">
        <v>171.1</v>
      </c>
      <c r="L4227" s="11" t="s">
        <v>11927</v>
      </c>
      <c r="M4227" s="12" t="s">
        <v>6</v>
      </c>
      <c r="N4227" s="12" t="s">
        <v>6</v>
      </c>
      <c r="O4227" s="12" t="s">
        <v>6</v>
      </c>
      <c r="P4227" s="12" t="s">
        <v>6</v>
      </c>
      <c r="Q4227" s="12">
        <v>642</v>
      </c>
      <c r="R4227">
        <v>4226</v>
      </c>
    </row>
    <row r="4228" spans="1:18" ht="15" x14ac:dyDescent="0.45">
      <c r="A4228">
        <v>27379</v>
      </c>
      <c r="B4228">
        <v>5</v>
      </c>
      <c r="C4228">
        <v>142.5</v>
      </c>
      <c r="D4228">
        <v>1</v>
      </c>
      <c r="E4228">
        <v>28.5</v>
      </c>
      <c r="J4228">
        <v>6</v>
      </c>
      <c r="K4228">
        <v>171</v>
      </c>
      <c r="L4228" s="11" t="s">
        <v>11925</v>
      </c>
      <c r="M4228" s="12" t="s">
        <v>6</v>
      </c>
      <c r="N4228" s="12" t="s">
        <v>6</v>
      </c>
      <c r="O4228" s="12">
        <v>795</v>
      </c>
      <c r="P4228" s="12" t="s">
        <v>6</v>
      </c>
      <c r="Q4228" s="12" t="s">
        <v>6</v>
      </c>
      <c r="R4228">
        <v>4227</v>
      </c>
    </row>
    <row r="4229" spans="1:18" ht="15" x14ac:dyDescent="0.45">
      <c r="A4229">
        <v>30317</v>
      </c>
      <c r="B4229">
        <v>12</v>
      </c>
      <c r="C4229">
        <v>45.6</v>
      </c>
      <c r="D4229">
        <v>18</v>
      </c>
      <c r="E4229">
        <v>68.400000000000006</v>
      </c>
      <c r="F4229">
        <v>13</v>
      </c>
      <c r="G4229">
        <v>49.4</v>
      </c>
      <c r="H4229">
        <v>2</v>
      </c>
      <c r="I4229">
        <v>7.6</v>
      </c>
      <c r="J4229">
        <v>45</v>
      </c>
      <c r="K4229">
        <v>171</v>
      </c>
      <c r="L4229" s="11" t="s">
        <v>11925</v>
      </c>
      <c r="M4229" s="12" t="s">
        <v>6</v>
      </c>
      <c r="N4229" s="12" t="s">
        <v>6</v>
      </c>
      <c r="O4229" s="12">
        <v>796</v>
      </c>
      <c r="P4229" s="12" t="s">
        <v>6</v>
      </c>
      <c r="Q4229" s="12" t="s">
        <v>6</v>
      </c>
      <c r="R4229">
        <v>4228</v>
      </c>
    </row>
    <row r="4230" spans="1:18" ht="15" x14ac:dyDescent="0.45">
      <c r="A4230">
        <v>10781</v>
      </c>
      <c r="D4230">
        <v>6</v>
      </c>
      <c r="E4230">
        <v>91.08</v>
      </c>
      <c r="F4230">
        <v>5</v>
      </c>
      <c r="G4230">
        <v>79.86</v>
      </c>
      <c r="J4230">
        <v>11</v>
      </c>
      <c r="K4230">
        <v>170.94</v>
      </c>
      <c r="L4230" s="11" t="s">
        <v>11926</v>
      </c>
      <c r="M4230" s="12" t="s">
        <v>6</v>
      </c>
      <c r="N4230" s="12" t="s">
        <v>6</v>
      </c>
      <c r="O4230" s="12" t="s">
        <v>6</v>
      </c>
      <c r="P4230" s="12">
        <v>1205</v>
      </c>
      <c r="Q4230" s="12" t="s">
        <v>6</v>
      </c>
      <c r="R4230">
        <v>4229</v>
      </c>
    </row>
    <row r="4231" spans="1:18" ht="15" x14ac:dyDescent="0.45">
      <c r="A4231">
        <v>27454</v>
      </c>
      <c r="B4231">
        <v>14</v>
      </c>
      <c r="C4231">
        <v>53.2</v>
      </c>
      <c r="D4231">
        <v>38</v>
      </c>
      <c r="E4231">
        <v>117.62</v>
      </c>
      <c r="J4231">
        <v>52</v>
      </c>
      <c r="K4231">
        <v>170.82</v>
      </c>
      <c r="L4231" s="11" t="s">
        <v>11928</v>
      </c>
      <c r="M4231" s="12" t="s">
        <v>6</v>
      </c>
      <c r="N4231" s="12">
        <v>959</v>
      </c>
      <c r="O4231" s="12" t="s">
        <v>6</v>
      </c>
      <c r="P4231" s="12" t="s">
        <v>6</v>
      </c>
      <c r="Q4231" s="12" t="s">
        <v>6</v>
      </c>
      <c r="R4231">
        <v>4230</v>
      </c>
    </row>
    <row r="4232" spans="1:18" ht="15" x14ac:dyDescent="0.45">
      <c r="A4232">
        <v>17256</v>
      </c>
      <c r="B4232">
        <v>4</v>
      </c>
      <c r="C4232">
        <v>58</v>
      </c>
      <c r="D4232">
        <v>6</v>
      </c>
      <c r="E4232">
        <v>84.68</v>
      </c>
      <c r="F4232">
        <v>1</v>
      </c>
      <c r="G4232">
        <v>13.34</v>
      </c>
      <c r="H4232">
        <v>1</v>
      </c>
      <c r="I4232">
        <v>14.5</v>
      </c>
      <c r="J4232">
        <v>12</v>
      </c>
      <c r="K4232">
        <v>170.52</v>
      </c>
      <c r="L4232" s="11" t="s">
        <v>11926</v>
      </c>
      <c r="M4232" s="12" t="s">
        <v>6</v>
      </c>
      <c r="N4232" s="12" t="s">
        <v>6</v>
      </c>
      <c r="O4232" s="12" t="s">
        <v>6</v>
      </c>
      <c r="P4232" s="12">
        <v>1206</v>
      </c>
      <c r="Q4232" s="12" t="s">
        <v>6</v>
      </c>
      <c r="R4232">
        <v>4231</v>
      </c>
    </row>
    <row r="4233" spans="1:18" ht="15" x14ac:dyDescent="0.45">
      <c r="A4233">
        <v>29986</v>
      </c>
      <c r="D4233">
        <v>31</v>
      </c>
      <c r="E4233">
        <v>170.5</v>
      </c>
      <c r="J4233">
        <v>31</v>
      </c>
      <c r="K4233">
        <v>170.5</v>
      </c>
      <c r="L4233" s="11" t="s">
        <v>11930</v>
      </c>
      <c r="M4233" s="12" t="s">
        <v>6</v>
      </c>
      <c r="N4233" s="12" t="s">
        <v>6</v>
      </c>
      <c r="O4233" s="12" t="s">
        <v>6</v>
      </c>
      <c r="P4233" s="12" t="s">
        <v>6</v>
      </c>
      <c r="Q4233" s="12" t="s">
        <v>6</v>
      </c>
      <c r="R4233">
        <v>4232</v>
      </c>
    </row>
    <row r="4234" spans="1:18" ht="15" x14ac:dyDescent="0.45">
      <c r="A4234">
        <v>27514</v>
      </c>
      <c r="B4234">
        <v>15</v>
      </c>
      <c r="C4234">
        <v>141.74</v>
      </c>
      <c r="D4234">
        <v>3</v>
      </c>
      <c r="E4234">
        <v>28.5</v>
      </c>
      <c r="J4234">
        <v>18</v>
      </c>
      <c r="K4234">
        <v>170.24</v>
      </c>
      <c r="L4234" s="11" t="s">
        <v>11928</v>
      </c>
      <c r="M4234" s="12" t="s">
        <v>6</v>
      </c>
      <c r="N4234" s="12">
        <v>960</v>
      </c>
      <c r="O4234" s="12" t="s">
        <v>6</v>
      </c>
      <c r="P4234" s="12" t="s">
        <v>6</v>
      </c>
      <c r="Q4234" s="12" t="s">
        <v>6</v>
      </c>
      <c r="R4234">
        <v>4233</v>
      </c>
    </row>
    <row r="4235" spans="1:18" ht="15" x14ac:dyDescent="0.45">
      <c r="A4235">
        <v>28292</v>
      </c>
      <c r="B4235">
        <v>2</v>
      </c>
      <c r="C4235">
        <v>22.8</v>
      </c>
      <c r="F4235">
        <v>3</v>
      </c>
      <c r="G4235">
        <v>34.200000000000003</v>
      </c>
      <c r="H4235">
        <v>10</v>
      </c>
      <c r="I4235">
        <v>113.09</v>
      </c>
      <c r="J4235">
        <v>15</v>
      </c>
      <c r="K4235">
        <v>170.09</v>
      </c>
      <c r="L4235" s="11" t="s">
        <v>11927</v>
      </c>
      <c r="M4235" s="12" t="s">
        <v>6</v>
      </c>
      <c r="N4235" s="12" t="s">
        <v>6</v>
      </c>
      <c r="O4235" s="12" t="s">
        <v>6</v>
      </c>
      <c r="P4235" s="12" t="s">
        <v>6</v>
      </c>
      <c r="Q4235" s="12">
        <v>643</v>
      </c>
      <c r="R4235">
        <v>4234</v>
      </c>
    </row>
    <row r="4236" spans="1:18" ht="15" x14ac:dyDescent="0.45">
      <c r="A4236">
        <v>13830</v>
      </c>
      <c r="B4236">
        <v>4</v>
      </c>
      <c r="C4236">
        <v>68</v>
      </c>
      <c r="D4236">
        <v>1</v>
      </c>
      <c r="E4236">
        <v>17</v>
      </c>
      <c r="F4236">
        <v>5</v>
      </c>
      <c r="G4236">
        <v>85</v>
      </c>
      <c r="J4236">
        <v>10</v>
      </c>
      <c r="K4236">
        <v>170</v>
      </c>
      <c r="L4236" s="11" t="s">
        <v>11926</v>
      </c>
      <c r="M4236" s="12" t="s">
        <v>6</v>
      </c>
      <c r="N4236" s="12" t="s">
        <v>6</v>
      </c>
      <c r="O4236" s="12" t="s">
        <v>6</v>
      </c>
      <c r="P4236" s="12">
        <v>1207</v>
      </c>
      <c r="Q4236" s="12" t="s">
        <v>6</v>
      </c>
      <c r="R4236">
        <v>4235</v>
      </c>
    </row>
    <row r="4237" spans="1:18" ht="15" x14ac:dyDescent="0.45">
      <c r="A4237">
        <v>22947</v>
      </c>
      <c r="B4237">
        <v>2</v>
      </c>
      <c r="C4237">
        <v>169.8</v>
      </c>
      <c r="J4237">
        <v>2</v>
      </c>
      <c r="K4237">
        <v>169.8</v>
      </c>
      <c r="L4237" s="11" t="s">
        <v>11925</v>
      </c>
      <c r="M4237" s="12" t="s">
        <v>6</v>
      </c>
      <c r="N4237" s="12" t="s">
        <v>6</v>
      </c>
      <c r="O4237" s="12">
        <v>797</v>
      </c>
      <c r="P4237" s="12" t="s">
        <v>6</v>
      </c>
      <c r="Q4237" s="12" t="s">
        <v>6</v>
      </c>
      <c r="R4237">
        <v>4236</v>
      </c>
    </row>
    <row r="4238" spans="1:18" ht="15" x14ac:dyDescent="0.45">
      <c r="A4238">
        <v>30291</v>
      </c>
      <c r="B4238">
        <v>1</v>
      </c>
      <c r="C4238">
        <v>84.9</v>
      </c>
      <c r="F4238">
        <v>1</v>
      </c>
      <c r="G4238">
        <v>84.9</v>
      </c>
      <c r="J4238">
        <v>2</v>
      </c>
      <c r="K4238">
        <v>169.8</v>
      </c>
      <c r="L4238" s="11" t="s">
        <v>11925</v>
      </c>
      <c r="M4238" s="12" t="s">
        <v>6</v>
      </c>
      <c r="N4238" s="12" t="s">
        <v>6</v>
      </c>
      <c r="O4238" s="12">
        <v>798</v>
      </c>
      <c r="P4238" s="12" t="s">
        <v>6</v>
      </c>
      <c r="Q4238" s="12" t="s">
        <v>6</v>
      </c>
      <c r="R4238">
        <v>4237</v>
      </c>
    </row>
    <row r="4239" spans="1:18" ht="15" x14ac:dyDescent="0.45">
      <c r="A4239">
        <v>31727</v>
      </c>
      <c r="F4239">
        <v>1</v>
      </c>
      <c r="G4239">
        <v>28.3</v>
      </c>
      <c r="H4239">
        <v>5</v>
      </c>
      <c r="I4239">
        <v>141.5</v>
      </c>
      <c r="J4239">
        <v>6</v>
      </c>
      <c r="K4239">
        <v>169.8</v>
      </c>
      <c r="L4239" s="11" t="s">
        <v>11927</v>
      </c>
      <c r="M4239" s="12" t="s">
        <v>6</v>
      </c>
      <c r="N4239" s="12" t="s">
        <v>6</v>
      </c>
      <c r="O4239" s="12" t="s">
        <v>6</v>
      </c>
      <c r="P4239" s="12" t="s">
        <v>6</v>
      </c>
      <c r="Q4239" s="12">
        <v>644</v>
      </c>
      <c r="R4239">
        <v>4238</v>
      </c>
    </row>
    <row r="4240" spans="1:18" ht="15" x14ac:dyDescent="0.45">
      <c r="A4240">
        <v>12653</v>
      </c>
      <c r="B4240">
        <v>7</v>
      </c>
      <c r="C4240">
        <v>63</v>
      </c>
      <c r="D4240">
        <v>5</v>
      </c>
      <c r="E4240">
        <v>44.5</v>
      </c>
      <c r="F4240">
        <v>4</v>
      </c>
      <c r="G4240">
        <v>35.6</v>
      </c>
      <c r="H4240">
        <v>3</v>
      </c>
      <c r="I4240">
        <v>26.7</v>
      </c>
      <c r="J4240">
        <v>19</v>
      </c>
      <c r="K4240">
        <v>169.79999999999998</v>
      </c>
      <c r="L4240" s="11" t="s">
        <v>11927</v>
      </c>
      <c r="M4240" s="12" t="s">
        <v>6</v>
      </c>
      <c r="N4240" s="12" t="s">
        <v>6</v>
      </c>
      <c r="O4240" s="12" t="s">
        <v>6</v>
      </c>
      <c r="P4240" s="12" t="s">
        <v>6</v>
      </c>
      <c r="Q4240" s="12">
        <v>645</v>
      </c>
      <c r="R4240">
        <v>4239</v>
      </c>
    </row>
    <row r="4241" spans="1:18" ht="15" x14ac:dyDescent="0.45">
      <c r="A4241">
        <v>29312</v>
      </c>
      <c r="B4241">
        <v>17</v>
      </c>
      <c r="C4241">
        <v>42.5</v>
      </c>
      <c r="D4241">
        <v>18</v>
      </c>
      <c r="E4241">
        <v>45</v>
      </c>
      <c r="F4241">
        <v>18</v>
      </c>
      <c r="G4241">
        <v>44.4</v>
      </c>
      <c r="H4241">
        <v>15</v>
      </c>
      <c r="I4241">
        <v>37.5</v>
      </c>
      <c r="J4241">
        <v>68</v>
      </c>
      <c r="K4241">
        <v>169.4</v>
      </c>
      <c r="L4241" s="11" t="s">
        <v>11928</v>
      </c>
      <c r="M4241" s="12" t="s">
        <v>6</v>
      </c>
      <c r="N4241" s="12">
        <v>961</v>
      </c>
      <c r="O4241" s="12" t="s">
        <v>6</v>
      </c>
      <c r="P4241" s="12" t="s">
        <v>6</v>
      </c>
      <c r="Q4241" s="12" t="s">
        <v>6</v>
      </c>
      <c r="R4241">
        <v>4240</v>
      </c>
    </row>
    <row r="4242" spans="1:18" ht="15" x14ac:dyDescent="0.45">
      <c r="A4242">
        <v>28521</v>
      </c>
      <c r="B4242">
        <v>44</v>
      </c>
      <c r="C4242">
        <v>70.400000000000006</v>
      </c>
      <c r="D4242">
        <v>28</v>
      </c>
      <c r="E4242">
        <v>44.8</v>
      </c>
      <c r="F4242">
        <v>17</v>
      </c>
      <c r="G4242">
        <v>26.94</v>
      </c>
      <c r="H4242">
        <v>17</v>
      </c>
      <c r="I4242">
        <v>27.2</v>
      </c>
      <c r="J4242">
        <v>106</v>
      </c>
      <c r="K4242">
        <v>169.34</v>
      </c>
      <c r="L4242" s="11" t="s">
        <v>11928</v>
      </c>
      <c r="M4242" s="12" t="s">
        <v>6</v>
      </c>
      <c r="N4242" s="12">
        <v>962</v>
      </c>
      <c r="O4242" s="12" t="s">
        <v>6</v>
      </c>
      <c r="P4242" s="12" t="s">
        <v>6</v>
      </c>
      <c r="Q4242" s="12" t="s">
        <v>6</v>
      </c>
      <c r="R4242">
        <v>4241</v>
      </c>
    </row>
    <row r="4243" spans="1:18" ht="15" x14ac:dyDescent="0.45">
      <c r="A4243">
        <v>29136</v>
      </c>
      <c r="B4243">
        <v>3</v>
      </c>
      <c r="C4243">
        <v>41.7</v>
      </c>
      <c r="D4243">
        <v>2</v>
      </c>
      <c r="E4243">
        <v>27.8</v>
      </c>
      <c r="F4243">
        <v>3</v>
      </c>
      <c r="G4243">
        <v>41.7</v>
      </c>
      <c r="H4243">
        <v>4</v>
      </c>
      <c r="I4243">
        <v>58</v>
      </c>
      <c r="J4243">
        <v>12</v>
      </c>
      <c r="K4243">
        <v>169.2</v>
      </c>
      <c r="L4243" s="11" t="s">
        <v>11926</v>
      </c>
      <c r="M4243" s="12" t="s">
        <v>6</v>
      </c>
      <c r="N4243" s="12" t="s">
        <v>6</v>
      </c>
      <c r="O4243" s="12" t="s">
        <v>6</v>
      </c>
      <c r="P4243" s="12">
        <v>1208</v>
      </c>
      <c r="Q4243" s="12" t="s">
        <v>6</v>
      </c>
      <c r="R4243">
        <v>4242</v>
      </c>
    </row>
    <row r="4244" spans="1:18" ht="15" x14ac:dyDescent="0.45">
      <c r="A4244">
        <v>22922</v>
      </c>
      <c r="D4244">
        <v>1</v>
      </c>
      <c r="E4244">
        <v>168.9</v>
      </c>
      <c r="J4244">
        <v>1</v>
      </c>
      <c r="K4244">
        <v>168.9</v>
      </c>
      <c r="L4244" s="11" t="s">
        <v>11925</v>
      </c>
      <c r="M4244" s="12" t="s">
        <v>6</v>
      </c>
      <c r="N4244" s="12" t="s">
        <v>6</v>
      </c>
      <c r="O4244" s="12">
        <v>799</v>
      </c>
      <c r="P4244" s="12" t="s">
        <v>6</v>
      </c>
      <c r="Q4244" s="12" t="s">
        <v>6</v>
      </c>
      <c r="R4244">
        <v>4243</v>
      </c>
    </row>
    <row r="4245" spans="1:18" ht="15" x14ac:dyDescent="0.45">
      <c r="A4245">
        <v>2028951</v>
      </c>
      <c r="F4245">
        <v>1.85</v>
      </c>
      <c r="G4245">
        <v>27.25</v>
      </c>
      <c r="H4245">
        <v>9.49</v>
      </c>
      <c r="I4245">
        <v>141.56</v>
      </c>
      <c r="J4245">
        <v>11.34</v>
      </c>
      <c r="K4245">
        <v>168.81</v>
      </c>
      <c r="L4245" s="11" t="s">
        <v>11924</v>
      </c>
      <c r="M4245" s="12">
        <v>409</v>
      </c>
      <c r="N4245" s="12" t="s">
        <v>6</v>
      </c>
      <c r="O4245" s="12" t="s">
        <v>6</v>
      </c>
      <c r="P4245" s="12" t="s">
        <v>6</v>
      </c>
      <c r="Q4245" s="12" t="s">
        <v>6</v>
      </c>
      <c r="R4245">
        <v>4244</v>
      </c>
    </row>
    <row r="4246" spans="1:18" ht="15" x14ac:dyDescent="0.45">
      <c r="A4246">
        <v>29855</v>
      </c>
      <c r="B4246">
        <v>4</v>
      </c>
      <c r="C4246">
        <v>134.80000000000001</v>
      </c>
      <c r="F4246">
        <v>1</v>
      </c>
      <c r="G4246">
        <v>33.700000000000003</v>
      </c>
      <c r="J4246">
        <v>5</v>
      </c>
      <c r="K4246">
        <v>168.5</v>
      </c>
      <c r="L4246" s="11" t="s">
        <v>11926</v>
      </c>
      <c r="M4246" s="12" t="s">
        <v>6</v>
      </c>
      <c r="N4246" s="12" t="s">
        <v>6</v>
      </c>
      <c r="O4246" s="12" t="s">
        <v>6</v>
      </c>
      <c r="P4246" s="12">
        <v>1209</v>
      </c>
      <c r="Q4246" s="12" t="s">
        <v>6</v>
      </c>
      <c r="R4246">
        <v>4245</v>
      </c>
    </row>
    <row r="4247" spans="1:18" ht="15" x14ac:dyDescent="0.45">
      <c r="A4247">
        <v>12761</v>
      </c>
      <c r="B4247">
        <v>5</v>
      </c>
      <c r="C4247">
        <v>32</v>
      </c>
      <c r="D4247">
        <v>3</v>
      </c>
      <c r="E4247">
        <v>19.399999999999999</v>
      </c>
      <c r="F4247">
        <v>11</v>
      </c>
      <c r="G4247">
        <v>71.5</v>
      </c>
      <c r="H4247">
        <v>7</v>
      </c>
      <c r="I4247">
        <v>45.5</v>
      </c>
      <c r="J4247">
        <v>26</v>
      </c>
      <c r="K4247">
        <v>168.4</v>
      </c>
      <c r="L4247" s="11" t="s">
        <v>11927</v>
      </c>
      <c r="M4247" s="12" t="s">
        <v>6</v>
      </c>
      <c r="N4247" s="12" t="s">
        <v>6</v>
      </c>
      <c r="O4247" s="12" t="s">
        <v>6</v>
      </c>
      <c r="P4247" s="12" t="s">
        <v>6</v>
      </c>
      <c r="Q4247" s="12">
        <v>646</v>
      </c>
      <c r="R4247">
        <v>4246</v>
      </c>
    </row>
    <row r="4248" spans="1:18" ht="15" x14ac:dyDescent="0.45">
      <c r="A4248">
        <v>31493</v>
      </c>
      <c r="B4248">
        <v>5</v>
      </c>
      <c r="C4248">
        <v>44.5</v>
      </c>
      <c r="D4248">
        <v>5</v>
      </c>
      <c r="E4248">
        <v>43.79</v>
      </c>
      <c r="F4248">
        <v>7</v>
      </c>
      <c r="G4248">
        <v>62.3</v>
      </c>
      <c r="H4248">
        <v>2</v>
      </c>
      <c r="I4248">
        <v>17.8</v>
      </c>
      <c r="J4248">
        <v>19</v>
      </c>
      <c r="K4248">
        <v>168.39</v>
      </c>
      <c r="L4248" s="11" t="s">
        <v>11926</v>
      </c>
      <c r="M4248" s="12" t="s">
        <v>6</v>
      </c>
      <c r="N4248" s="12" t="s">
        <v>6</v>
      </c>
      <c r="O4248" s="12" t="s">
        <v>6</v>
      </c>
      <c r="P4248" s="12">
        <v>1210</v>
      </c>
      <c r="Q4248" s="12" t="s">
        <v>6</v>
      </c>
      <c r="R4248">
        <v>4247</v>
      </c>
    </row>
    <row r="4249" spans="1:18" ht="15" x14ac:dyDescent="0.45">
      <c r="A4249">
        <v>31805</v>
      </c>
      <c r="F4249">
        <v>11</v>
      </c>
      <c r="G4249">
        <v>97.9</v>
      </c>
      <c r="H4249">
        <v>8</v>
      </c>
      <c r="I4249">
        <v>70.489999999999995</v>
      </c>
      <c r="J4249">
        <v>19</v>
      </c>
      <c r="K4249">
        <v>168.39</v>
      </c>
      <c r="L4249" s="11" t="s">
        <v>11927</v>
      </c>
      <c r="M4249" s="12" t="s">
        <v>6</v>
      </c>
      <c r="N4249" s="12" t="s">
        <v>6</v>
      </c>
      <c r="O4249" s="12" t="s">
        <v>6</v>
      </c>
      <c r="P4249" s="12" t="s">
        <v>6</v>
      </c>
      <c r="Q4249" s="12">
        <v>647</v>
      </c>
      <c r="R4249">
        <v>4248</v>
      </c>
    </row>
    <row r="4250" spans="1:18" ht="15" x14ac:dyDescent="0.45">
      <c r="A4250">
        <v>2022351</v>
      </c>
      <c r="B4250">
        <v>2.94</v>
      </c>
      <c r="C4250">
        <v>42.57</v>
      </c>
      <c r="D4250">
        <v>3.32</v>
      </c>
      <c r="E4250">
        <v>46.7</v>
      </c>
      <c r="F4250">
        <v>1.52</v>
      </c>
      <c r="G4250">
        <v>21.24</v>
      </c>
      <c r="H4250">
        <v>3.96</v>
      </c>
      <c r="I4250">
        <v>57.83</v>
      </c>
      <c r="J4250">
        <v>11.739999999999998</v>
      </c>
      <c r="K4250">
        <v>168.34</v>
      </c>
      <c r="L4250" s="11" t="s">
        <v>11923</v>
      </c>
      <c r="M4250" s="12" t="s">
        <v>6</v>
      </c>
      <c r="N4250" s="12" t="s">
        <v>6</v>
      </c>
      <c r="O4250" s="12" t="s">
        <v>6</v>
      </c>
      <c r="P4250" s="12" t="s">
        <v>6</v>
      </c>
      <c r="Q4250" s="12" t="s">
        <v>6</v>
      </c>
      <c r="R4250">
        <v>4249</v>
      </c>
    </row>
    <row r="4251" spans="1:18" ht="15" x14ac:dyDescent="0.45">
      <c r="A4251">
        <v>10358</v>
      </c>
      <c r="B4251">
        <v>2</v>
      </c>
      <c r="C4251">
        <v>168</v>
      </c>
      <c r="J4251">
        <v>2</v>
      </c>
      <c r="K4251">
        <v>168</v>
      </c>
      <c r="L4251" s="11" t="s">
        <v>11925</v>
      </c>
      <c r="M4251" s="12" t="s">
        <v>6</v>
      </c>
      <c r="N4251" s="12" t="s">
        <v>6</v>
      </c>
      <c r="O4251" s="12">
        <v>800</v>
      </c>
      <c r="P4251" s="12" t="s">
        <v>6</v>
      </c>
      <c r="Q4251" s="12" t="s">
        <v>6</v>
      </c>
      <c r="R4251">
        <v>4250</v>
      </c>
    </row>
    <row r="4252" spans="1:18" ht="15" x14ac:dyDescent="0.45">
      <c r="A4252">
        <v>11970</v>
      </c>
      <c r="D4252">
        <v>2</v>
      </c>
      <c r="E4252">
        <v>48</v>
      </c>
      <c r="F4252">
        <v>1</v>
      </c>
      <c r="G4252">
        <v>24</v>
      </c>
      <c r="H4252">
        <v>4</v>
      </c>
      <c r="I4252">
        <v>96</v>
      </c>
      <c r="J4252">
        <v>7</v>
      </c>
      <c r="K4252">
        <v>168</v>
      </c>
      <c r="L4252" s="11" t="s">
        <v>11924</v>
      </c>
      <c r="M4252" s="12">
        <v>410</v>
      </c>
      <c r="N4252" s="12" t="s">
        <v>6</v>
      </c>
      <c r="O4252" s="12" t="s">
        <v>6</v>
      </c>
      <c r="P4252" s="12" t="s">
        <v>6</v>
      </c>
      <c r="Q4252" s="12" t="s">
        <v>6</v>
      </c>
      <c r="R4252">
        <v>4251</v>
      </c>
    </row>
    <row r="4253" spans="1:18" ht="15" x14ac:dyDescent="0.45">
      <c r="A4253">
        <v>13819</v>
      </c>
      <c r="B4253">
        <v>3</v>
      </c>
      <c r="C4253">
        <v>50.4</v>
      </c>
      <c r="D4253">
        <v>3</v>
      </c>
      <c r="E4253">
        <v>50.4</v>
      </c>
      <c r="F4253">
        <v>4</v>
      </c>
      <c r="G4253">
        <v>67.2</v>
      </c>
      <c r="J4253">
        <v>10</v>
      </c>
      <c r="K4253">
        <v>168</v>
      </c>
      <c r="L4253" s="11" t="s">
        <v>11926</v>
      </c>
      <c r="M4253" s="12" t="s">
        <v>6</v>
      </c>
      <c r="N4253" s="12" t="s">
        <v>6</v>
      </c>
      <c r="O4253" s="12" t="s">
        <v>6</v>
      </c>
      <c r="P4253" s="12">
        <v>1211</v>
      </c>
      <c r="Q4253" s="12" t="s">
        <v>6</v>
      </c>
      <c r="R4253">
        <v>4252</v>
      </c>
    </row>
    <row r="4254" spans="1:18" ht="15" x14ac:dyDescent="0.45">
      <c r="A4254">
        <v>16135</v>
      </c>
      <c r="B4254">
        <v>3</v>
      </c>
      <c r="C4254">
        <v>36</v>
      </c>
      <c r="D4254">
        <v>2</v>
      </c>
      <c r="E4254">
        <v>24</v>
      </c>
      <c r="F4254">
        <v>1</v>
      </c>
      <c r="G4254">
        <v>12</v>
      </c>
      <c r="H4254">
        <v>8</v>
      </c>
      <c r="I4254">
        <v>96</v>
      </c>
      <c r="J4254">
        <v>14</v>
      </c>
      <c r="K4254">
        <v>168</v>
      </c>
      <c r="L4254" s="11" t="s">
        <v>11927</v>
      </c>
      <c r="M4254" s="12" t="s">
        <v>6</v>
      </c>
      <c r="N4254" s="12" t="s">
        <v>6</v>
      </c>
      <c r="O4254" s="12" t="s">
        <v>6</v>
      </c>
      <c r="P4254" s="12" t="s">
        <v>6</v>
      </c>
      <c r="Q4254" s="12">
        <v>648</v>
      </c>
      <c r="R4254">
        <v>4253</v>
      </c>
    </row>
    <row r="4255" spans="1:18" ht="15" x14ac:dyDescent="0.45">
      <c r="A4255">
        <v>17357</v>
      </c>
      <c r="B4255">
        <v>4</v>
      </c>
      <c r="C4255">
        <v>68.8</v>
      </c>
      <c r="D4255">
        <v>1</v>
      </c>
      <c r="E4255">
        <v>17.2</v>
      </c>
      <c r="H4255">
        <v>4</v>
      </c>
      <c r="I4255">
        <v>82</v>
      </c>
      <c r="J4255">
        <v>9</v>
      </c>
      <c r="K4255">
        <v>168</v>
      </c>
      <c r="L4255" s="11" t="s">
        <v>11926</v>
      </c>
      <c r="M4255" s="12" t="s">
        <v>6</v>
      </c>
      <c r="N4255" s="12" t="s">
        <v>6</v>
      </c>
      <c r="O4255" s="12" t="s">
        <v>6</v>
      </c>
      <c r="P4255" s="12">
        <v>1212</v>
      </c>
      <c r="Q4255" s="12" t="s">
        <v>6</v>
      </c>
      <c r="R4255">
        <v>4254</v>
      </c>
    </row>
    <row r="4256" spans="1:18" ht="15" x14ac:dyDescent="0.45">
      <c r="A4256">
        <v>18183</v>
      </c>
      <c r="B4256">
        <v>1</v>
      </c>
      <c r="C4256">
        <v>56</v>
      </c>
      <c r="F4256">
        <v>1</v>
      </c>
      <c r="G4256">
        <v>56</v>
      </c>
      <c r="H4256">
        <v>1</v>
      </c>
      <c r="I4256">
        <v>56</v>
      </c>
      <c r="J4256">
        <v>3</v>
      </c>
      <c r="K4256">
        <v>168</v>
      </c>
      <c r="L4256" s="11" t="s">
        <v>11925</v>
      </c>
      <c r="M4256" s="12" t="s">
        <v>6</v>
      </c>
      <c r="N4256" s="12" t="s">
        <v>6</v>
      </c>
      <c r="O4256" s="12">
        <v>801</v>
      </c>
      <c r="P4256" s="12" t="s">
        <v>6</v>
      </c>
      <c r="Q4256" s="12" t="s">
        <v>6</v>
      </c>
      <c r="R4256">
        <v>4255</v>
      </c>
    </row>
    <row r="4257" spans="1:18" ht="15" x14ac:dyDescent="0.45">
      <c r="A4257">
        <v>22870</v>
      </c>
      <c r="B4257">
        <v>3</v>
      </c>
      <c r="C4257">
        <v>42</v>
      </c>
      <c r="D4257">
        <v>1</v>
      </c>
      <c r="E4257">
        <v>14</v>
      </c>
      <c r="F4257">
        <v>3</v>
      </c>
      <c r="G4257">
        <v>42</v>
      </c>
      <c r="H4257">
        <v>5</v>
      </c>
      <c r="I4257">
        <v>70</v>
      </c>
      <c r="J4257">
        <v>12</v>
      </c>
      <c r="K4257">
        <v>168</v>
      </c>
      <c r="L4257" s="11" t="s">
        <v>11926</v>
      </c>
      <c r="M4257" s="12" t="s">
        <v>6</v>
      </c>
      <c r="N4257" s="12" t="s">
        <v>6</v>
      </c>
      <c r="O4257" s="12" t="s">
        <v>6</v>
      </c>
      <c r="P4257" s="12">
        <v>1213</v>
      </c>
      <c r="Q4257" s="12" t="s">
        <v>6</v>
      </c>
      <c r="R4257">
        <v>4256</v>
      </c>
    </row>
    <row r="4258" spans="1:18" ht="15" x14ac:dyDescent="0.45">
      <c r="A4258">
        <v>27330</v>
      </c>
      <c r="B4258">
        <v>9</v>
      </c>
      <c r="C4258">
        <v>75.599999999999994</v>
      </c>
      <c r="D4258">
        <v>11</v>
      </c>
      <c r="E4258">
        <v>92.4</v>
      </c>
      <c r="J4258">
        <v>20</v>
      </c>
      <c r="K4258">
        <v>168</v>
      </c>
      <c r="L4258" s="11" t="s">
        <v>11926</v>
      </c>
      <c r="M4258" s="12" t="s">
        <v>6</v>
      </c>
      <c r="N4258" s="12" t="s">
        <v>6</v>
      </c>
      <c r="O4258" s="12" t="s">
        <v>6</v>
      </c>
      <c r="P4258" s="12">
        <v>1214</v>
      </c>
      <c r="Q4258" s="12" t="s">
        <v>6</v>
      </c>
      <c r="R4258">
        <v>4257</v>
      </c>
    </row>
    <row r="4259" spans="1:18" ht="15" x14ac:dyDescent="0.45">
      <c r="A4259">
        <v>28229</v>
      </c>
      <c r="B4259">
        <v>12</v>
      </c>
      <c r="C4259">
        <v>134.4</v>
      </c>
      <c r="D4259">
        <v>2</v>
      </c>
      <c r="E4259">
        <v>22.4</v>
      </c>
      <c r="H4259">
        <v>1</v>
      </c>
      <c r="I4259">
        <v>11.2</v>
      </c>
      <c r="J4259">
        <v>15</v>
      </c>
      <c r="K4259">
        <v>168</v>
      </c>
      <c r="L4259" s="11" t="s">
        <v>11928</v>
      </c>
      <c r="M4259" s="12" t="s">
        <v>6</v>
      </c>
      <c r="N4259" s="12">
        <v>963</v>
      </c>
      <c r="O4259" s="12" t="s">
        <v>6</v>
      </c>
      <c r="P4259" s="12" t="s">
        <v>6</v>
      </c>
      <c r="Q4259" s="12" t="s">
        <v>6</v>
      </c>
      <c r="R4259">
        <v>4258</v>
      </c>
    </row>
    <row r="4260" spans="1:18" ht="15" x14ac:dyDescent="0.45">
      <c r="A4260">
        <v>28979</v>
      </c>
      <c r="B4260">
        <v>4</v>
      </c>
      <c r="C4260">
        <v>96</v>
      </c>
      <c r="D4260">
        <v>3</v>
      </c>
      <c r="E4260">
        <v>72</v>
      </c>
      <c r="J4260">
        <v>7</v>
      </c>
      <c r="K4260">
        <v>168</v>
      </c>
      <c r="L4260" s="11" t="s">
        <v>11925</v>
      </c>
      <c r="M4260" s="12" t="s">
        <v>6</v>
      </c>
      <c r="N4260" s="12" t="s">
        <v>6</v>
      </c>
      <c r="O4260" s="12">
        <v>802</v>
      </c>
      <c r="P4260" s="12" t="s">
        <v>6</v>
      </c>
      <c r="Q4260" s="12" t="s">
        <v>6</v>
      </c>
      <c r="R4260">
        <v>4259</v>
      </c>
    </row>
    <row r="4261" spans="1:18" ht="15" x14ac:dyDescent="0.45">
      <c r="A4261">
        <v>30387</v>
      </c>
      <c r="B4261">
        <v>2</v>
      </c>
      <c r="C4261">
        <v>112</v>
      </c>
      <c r="D4261">
        <v>1</v>
      </c>
      <c r="E4261">
        <v>56</v>
      </c>
      <c r="J4261">
        <v>3</v>
      </c>
      <c r="K4261">
        <v>168</v>
      </c>
      <c r="L4261" s="11" t="s">
        <v>11926</v>
      </c>
      <c r="M4261" s="12" t="s">
        <v>6</v>
      </c>
      <c r="N4261" s="12" t="s">
        <v>6</v>
      </c>
      <c r="O4261" s="12" t="s">
        <v>6</v>
      </c>
      <c r="P4261" s="12">
        <v>1215</v>
      </c>
      <c r="Q4261" s="12" t="s">
        <v>6</v>
      </c>
      <c r="R4261">
        <v>4260</v>
      </c>
    </row>
    <row r="4262" spans="1:18" ht="15" x14ac:dyDescent="0.45">
      <c r="A4262">
        <v>31488</v>
      </c>
      <c r="B4262">
        <v>17</v>
      </c>
      <c r="C4262">
        <v>47.6</v>
      </c>
      <c r="D4262">
        <v>14</v>
      </c>
      <c r="E4262">
        <v>39.200000000000003</v>
      </c>
      <c r="F4262">
        <v>24</v>
      </c>
      <c r="G4262">
        <v>67.2</v>
      </c>
      <c r="H4262">
        <v>5</v>
      </c>
      <c r="I4262">
        <v>14</v>
      </c>
      <c r="J4262">
        <v>60</v>
      </c>
      <c r="K4262">
        <v>168</v>
      </c>
      <c r="L4262" s="11" t="s">
        <v>11926</v>
      </c>
      <c r="M4262" s="12" t="s">
        <v>6</v>
      </c>
      <c r="N4262" s="12" t="s">
        <v>6</v>
      </c>
      <c r="O4262" s="12" t="s">
        <v>6</v>
      </c>
      <c r="P4262" s="12">
        <v>1216</v>
      </c>
      <c r="Q4262" s="12" t="s">
        <v>6</v>
      </c>
      <c r="R4262">
        <v>4261</v>
      </c>
    </row>
    <row r="4263" spans="1:18" ht="15" x14ac:dyDescent="0.45">
      <c r="A4263">
        <v>18165</v>
      </c>
      <c r="B4263">
        <v>1</v>
      </c>
      <c r="C4263">
        <v>8.5</v>
      </c>
      <c r="D4263">
        <v>19</v>
      </c>
      <c r="E4263">
        <v>159.46</v>
      </c>
      <c r="J4263">
        <v>20</v>
      </c>
      <c r="K4263">
        <v>167.96</v>
      </c>
      <c r="L4263" s="11" t="s">
        <v>11923</v>
      </c>
      <c r="M4263" s="12" t="s">
        <v>6</v>
      </c>
      <c r="N4263" s="12" t="s">
        <v>6</v>
      </c>
      <c r="O4263" s="12" t="s">
        <v>6</v>
      </c>
      <c r="P4263" s="12" t="s">
        <v>6</v>
      </c>
      <c r="Q4263" s="12" t="s">
        <v>6</v>
      </c>
      <c r="R4263">
        <v>4262</v>
      </c>
    </row>
    <row r="4264" spans="1:18" ht="15" x14ac:dyDescent="0.45">
      <c r="A4264">
        <v>11006</v>
      </c>
      <c r="D4264">
        <v>5</v>
      </c>
      <c r="E4264">
        <v>36.5</v>
      </c>
      <c r="F4264">
        <v>9</v>
      </c>
      <c r="G4264">
        <v>65.7</v>
      </c>
      <c r="H4264">
        <v>9</v>
      </c>
      <c r="I4264">
        <v>65.7</v>
      </c>
      <c r="J4264">
        <v>23</v>
      </c>
      <c r="K4264">
        <v>167.9</v>
      </c>
      <c r="L4264" s="11" t="s">
        <v>11927</v>
      </c>
      <c r="M4264" s="12" t="s">
        <v>6</v>
      </c>
      <c r="N4264" s="12" t="s">
        <v>6</v>
      </c>
      <c r="O4264" s="12" t="s">
        <v>6</v>
      </c>
      <c r="P4264" s="12" t="s">
        <v>6</v>
      </c>
      <c r="Q4264" s="12">
        <v>649</v>
      </c>
      <c r="R4264">
        <v>4263</v>
      </c>
    </row>
    <row r="4265" spans="1:18" ht="15" x14ac:dyDescent="0.45">
      <c r="A4265">
        <v>22202</v>
      </c>
      <c r="B4265">
        <v>11</v>
      </c>
      <c r="C4265">
        <v>141.9</v>
      </c>
      <c r="D4265">
        <v>2</v>
      </c>
      <c r="E4265">
        <v>25.8</v>
      </c>
      <c r="J4265">
        <v>13</v>
      </c>
      <c r="K4265">
        <v>167.70000000000002</v>
      </c>
      <c r="L4265" s="11" t="s">
        <v>11926</v>
      </c>
      <c r="M4265" s="12" t="s">
        <v>6</v>
      </c>
      <c r="N4265" s="12" t="s">
        <v>6</v>
      </c>
      <c r="O4265" s="12" t="s">
        <v>6</v>
      </c>
      <c r="P4265" s="12">
        <v>1217</v>
      </c>
      <c r="Q4265" s="12" t="s">
        <v>6</v>
      </c>
      <c r="R4265">
        <v>4264</v>
      </c>
    </row>
    <row r="4266" spans="1:18" ht="15" x14ac:dyDescent="0.45">
      <c r="A4266">
        <v>28180</v>
      </c>
      <c r="B4266">
        <v>41</v>
      </c>
      <c r="C4266">
        <v>159.9</v>
      </c>
      <c r="D4266">
        <v>2</v>
      </c>
      <c r="E4266">
        <v>7.8</v>
      </c>
      <c r="J4266">
        <v>43</v>
      </c>
      <c r="K4266">
        <v>167.70000000000002</v>
      </c>
      <c r="L4266" s="11" t="s">
        <v>11926</v>
      </c>
      <c r="M4266" s="12" t="s">
        <v>6</v>
      </c>
      <c r="N4266" s="12" t="s">
        <v>6</v>
      </c>
      <c r="O4266" s="12" t="s">
        <v>6</v>
      </c>
      <c r="P4266" s="12">
        <v>1218</v>
      </c>
      <c r="Q4266" s="12" t="s">
        <v>6</v>
      </c>
      <c r="R4266">
        <v>4265</v>
      </c>
    </row>
    <row r="4267" spans="1:18" ht="15" x14ac:dyDescent="0.45">
      <c r="A4267">
        <v>12773</v>
      </c>
      <c r="B4267">
        <v>8</v>
      </c>
      <c r="C4267">
        <v>31.68</v>
      </c>
      <c r="D4267">
        <v>11</v>
      </c>
      <c r="E4267">
        <v>44</v>
      </c>
      <c r="F4267">
        <v>17</v>
      </c>
      <c r="G4267">
        <v>68</v>
      </c>
      <c r="H4267">
        <v>6</v>
      </c>
      <c r="I4267">
        <v>24</v>
      </c>
      <c r="J4267">
        <v>42</v>
      </c>
      <c r="K4267">
        <v>167.68</v>
      </c>
      <c r="L4267" s="11" t="s">
        <v>11927</v>
      </c>
      <c r="M4267" s="12" t="s">
        <v>6</v>
      </c>
      <c r="N4267" s="12" t="s">
        <v>6</v>
      </c>
      <c r="O4267" s="12" t="s">
        <v>6</v>
      </c>
      <c r="P4267" s="12" t="s">
        <v>6</v>
      </c>
      <c r="Q4267" s="12">
        <v>650</v>
      </c>
      <c r="R4267">
        <v>4266</v>
      </c>
    </row>
    <row r="4268" spans="1:18" ht="15" x14ac:dyDescent="0.45">
      <c r="A4268">
        <v>32065</v>
      </c>
      <c r="F4268">
        <v>7</v>
      </c>
      <c r="G4268">
        <v>123.88</v>
      </c>
      <c r="H4268">
        <v>3</v>
      </c>
      <c r="I4268">
        <v>43.8</v>
      </c>
      <c r="J4268">
        <v>10</v>
      </c>
      <c r="K4268">
        <v>167.68</v>
      </c>
      <c r="L4268" s="11" t="s">
        <v>11927</v>
      </c>
      <c r="M4268" s="12" t="s">
        <v>6</v>
      </c>
      <c r="N4268" s="12" t="s">
        <v>6</v>
      </c>
      <c r="O4268" s="12" t="s">
        <v>6</v>
      </c>
      <c r="P4268" s="12" t="s">
        <v>6</v>
      </c>
      <c r="Q4268" s="12">
        <v>651</v>
      </c>
      <c r="R4268">
        <v>4267</v>
      </c>
    </row>
    <row r="4269" spans="1:18" ht="15" x14ac:dyDescent="0.45">
      <c r="A4269">
        <v>32061</v>
      </c>
      <c r="F4269">
        <v>25</v>
      </c>
      <c r="G4269">
        <v>104.66</v>
      </c>
      <c r="H4269">
        <v>15</v>
      </c>
      <c r="I4269">
        <v>63</v>
      </c>
      <c r="J4269">
        <v>40</v>
      </c>
      <c r="K4269">
        <v>167.66</v>
      </c>
      <c r="L4269" s="11" t="s">
        <v>11925</v>
      </c>
      <c r="M4269" s="12" t="s">
        <v>6</v>
      </c>
      <c r="N4269" s="12" t="s">
        <v>6</v>
      </c>
      <c r="O4269" s="12">
        <v>803</v>
      </c>
      <c r="P4269" s="12" t="s">
        <v>6</v>
      </c>
      <c r="Q4269" s="12" t="s">
        <v>6</v>
      </c>
      <c r="R4269">
        <v>4268</v>
      </c>
    </row>
    <row r="4270" spans="1:18" ht="15" x14ac:dyDescent="0.45">
      <c r="A4270">
        <v>18182</v>
      </c>
      <c r="B4270">
        <v>1</v>
      </c>
      <c r="C4270">
        <v>41.9</v>
      </c>
      <c r="F4270">
        <v>2</v>
      </c>
      <c r="G4270">
        <v>83.8</v>
      </c>
      <c r="H4270">
        <v>1</v>
      </c>
      <c r="I4270">
        <v>41.9</v>
      </c>
      <c r="J4270">
        <v>4</v>
      </c>
      <c r="K4270">
        <v>167.6</v>
      </c>
      <c r="L4270" s="11" t="s">
        <v>11925</v>
      </c>
      <c r="M4270" s="12" t="s">
        <v>6</v>
      </c>
      <c r="N4270" s="12" t="s">
        <v>6</v>
      </c>
      <c r="O4270" s="12">
        <v>804</v>
      </c>
      <c r="P4270" s="12" t="s">
        <v>6</v>
      </c>
      <c r="Q4270" s="12" t="s">
        <v>6</v>
      </c>
      <c r="R4270">
        <v>4269</v>
      </c>
    </row>
    <row r="4271" spans="1:18" ht="15" x14ac:dyDescent="0.45">
      <c r="A4271">
        <v>17190</v>
      </c>
      <c r="B4271">
        <v>6</v>
      </c>
      <c r="C4271">
        <v>20.72</v>
      </c>
      <c r="D4271">
        <v>13</v>
      </c>
      <c r="E4271">
        <v>45.5</v>
      </c>
      <c r="F4271">
        <v>16</v>
      </c>
      <c r="G4271">
        <v>56</v>
      </c>
      <c r="H4271">
        <v>13</v>
      </c>
      <c r="I4271">
        <v>45.22</v>
      </c>
      <c r="J4271">
        <v>48</v>
      </c>
      <c r="K4271">
        <v>167.44</v>
      </c>
      <c r="L4271" s="11" t="s">
        <v>11926</v>
      </c>
      <c r="M4271" s="12" t="s">
        <v>6</v>
      </c>
      <c r="N4271" s="12" t="s">
        <v>6</v>
      </c>
      <c r="O4271" s="12" t="s">
        <v>6</v>
      </c>
      <c r="P4271" s="12">
        <v>1219</v>
      </c>
      <c r="Q4271" s="12" t="s">
        <v>6</v>
      </c>
      <c r="R4271">
        <v>4270</v>
      </c>
    </row>
    <row r="4272" spans="1:18" ht="15" x14ac:dyDescent="0.45">
      <c r="A4272">
        <v>27228</v>
      </c>
      <c r="D4272">
        <v>7</v>
      </c>
      <c r="E4272">
        <v>89.6</v>
      </c>
      <c r="F4272">
        <v>2</v>
      </c>
      <c r="G4272">
        <v>25.8</v>
      </c>
      <c r="H4272">
        <v>4</v>
      </c>
      <c r="I4272">
        <v>52</v>
      </c>
      <c r="J4272">
        <v>13</v>
      </c>
      <c r="K4272">
        <v>167.39999999999998</v>
      </c>
      <c r="L4272" s="11" t="s">
        <v>11928</v>
      </c>
      <c r="M4272" s="12" t="s">
        <v>6</v>
      </c>
      <c r="N4272" s="12">
        <v>964</v>
      </c>
      <c r="O4272" s="12" t="s">
        <v>6</v>
      </c>
      <c r="P4272" s="12" t="s">
        <v>6</v>
      </c>
      <c r="Q4272" s="12" t="s">
        <v>6</v>
      </c>
      <c r="R4272">
        <v>4271</v>
      </c>
    </row>
    <row r="4273" spans="1:18" ht="15" x14ac:dyDescent="0.45">
      <c r="A4273">
        <v>28259</v>
      </c>
      <c r="D4273">
        <v>4</v>
      </c>
      <c r="E4273">
        <v>32</v>
      </c>
      <c r="F4273">
        <v>11</v>
      </c>
      <c r="G4273">
        <v>88</v>
      </c>
      <c r="H4273">
        <v>6</v>
      </c>
      <c r="I4273">
        <v>47.36</v>
      </c>
      <c r="J4273">
        <v>21</v>
      </c>
      <c r="K4273">
        <v>167.36</v>
      </c>
      <c r="L4273" s="11" t="s">
        <v>11925</v>
      </c>
      <c r="M4273" s="12" t="s">
        <v>6</v>
      </c>
      <c r="N4273" s="12" t="s">
        <v>6</v>
      </c>
      <c r="O4273" s="12">
        <v>805</v>
      </c>
      <c r="P4273" s="12" t="s">
        <v>6</v>
      </c>
      <c r="Q4273" s="12" t="s">
        <v>6</v>
      </c>
      <c r="R4273">
        <v>4272</v>
      </c>
    </row>
    <row r="4274" spans="1:18" ht="15" x14ac:dyDescent="0.45">
      <c r="A4274">
        <v>11306</v>
      </c>
      <c r="B4274">
        <v>7</v>
      </c>
      <c r="C4274">
        <v>106.4</v>
      </c>
      <c r="D4274">
        <v>1</v>
      </c>
      <c r="E4274">
        <v>15.2</v>
      </c>
      <c r="F4274">
        <v>3</v>
      </c>
      <c r="G4274">
        <v>45.6</v>
      </c>
      <c r="J4274">
        <v>11</v>
      </c>
      <c r="K4274">
        <v>167.20000000000002</v>
      </c>
      <c r="L4274" s="11" t="s">
        <v>11924</v>
      </c>
      <c r="M4274" s="12">
        <v>411</v>
      </c>
      <c r="N4274" s="12" t="s">
        <v>6</v>
      </c>
      <c r="O4274" s="12" t="s">
        <v>6</v>
      </c>
      <c r="P4274" s="12" t="s">
        <v>6</v>
      </c>
      <c r="Q4274" s="12" t="s">
        <v>6</v>
      </c>
      <c r="R4274">
        <v>4273</v>
      </c>
    </row>
    <row r="4275" spans="1:18" ht="15" x14ac:dyDescent="0.45">
      <c r="A4275">
        <v>28309</v>
      </c>
      <c r="F4275">
        <v>1</v>
      </c>
      <c r="G4275">
        <v>15.2</v>
      </c>
      <c r="H4275">
        <v>10</v>
      </c>
      <c r="I4275">
        <v>152</v>
      </c>
      <c r="J4275">
        <v>11</v>
      </c>
      <c r="K4275">
        <v>167.2</v>
      </c>
      <c r="L4275" s="11" t="s">
        <v>11926</v>
      </c>
      <c r="M4275" s="12" t="s">
        <v>6</v>
      </c>
      <c r="N4275" s="12" t="s">
        <v>6</v>
      </c>
      <c r="O4275" s="12" t="s">
        <v>6</v>
      </c>
      <c r="P4275" s="12">
        <v>1220</v>
      </c>
      <c r="Q4275" s="12" t="s">
        <v>6</v>
      </c>
      <c r="R4275">
        <v>4274</v>
      </c>
    </row>
    <row r="4276" spans="1:18" ht="15" x14ac:dyDescent="0.45">
      <c r="A4276">
        <v>30460</v>
      </c>
      <c r="B4276">
        <v>3</v>
      </c>
      <c r="C4276">
        <v>62.7</v>
      </c>
      <c r="D4276">
        <v>5</v>
      </c>
      <c r="E4276">
        <v>104.5</v>
      </c>
      <c r="J4276">
        <v>8</v>
      </c>
      <c r="K4276">
        <v>167.2</v>
      </c>
      <c r="L4276" s="11" t="s">
        <v>11926</v>
      </c>
      <c r="M4276" s="12" t="s">
        <v>6</v>
      </c>
      <c r="N4276" s="12" t="s">
        <v>6</v>
      </c>
      <c r="O4276" s="12" t="s">
        <v>6</v>
      </c>
      <c r="P4276" s="12">
        <v>1221</v>
      </c>
      <c r="Q4276" s="12" t="s">
        <v>6</v>
      </c>
      <c r="R4276">
        <v>4275</v>
      </c>
    </row>
    <row r="4277" spans="1:18" ht="15" x14ac:dyDescent="0.45">
      <c r="A4277">
        <v>18430</v>
      </c>
      <c r="F4277">
        <v>1</v>
      </c>
      <c r="G4277">
        <v>83.5</v>
      </c>
      <c r="H4277">
        <v>1</v>
      </c>
      <c r="I4277">
        <v>83.5</v>
      </c>
      <c r="J4277">
        <v>2</v>
      </c>
      <c r="K4277">
        <v>167</v>
      </c>
      <c r="L4277" s="11" t="s">
        <v>11925</v>
      </c>
      <c r="M4277" s="12" t="s">
        <v>6</v>
      </c>
      <c r="N4277" s="12" t="s">
        <v>6</v>
      </c>
      <c r="O4277" s="12">
        <v>806</v>
      </c>
      <c r="P4277" s="12" t="s">
        <v>6</v>
      </c>
      <c r="Q4277" s="12" t="s">
        <v>6</v>
      </c>
      <c r="R4277">
        <v>4276</v>
      </c>
    </row>
    <row r="4278" spans="1:18" ht="15" x14ac:dyDescent="0.45">
      <c r="A4278">
        <v>14858</v>
      </c>
      <c r="B4278">
        <v>5</v>
      </c>
      <c r="C4278">
        <v>22</v>
      </c>
      <c r="D4278">
        <v>10</v>
      </c>
      <c r="E4278">
        <v>43.65</v>
      </c>
      <c r="F4278">
        <v>8</v>
      </c>
      <c r="G4278">
        <v>35.200000000000003</v>
      </c>
      <c r="H4278">
        <v>15</v>
      </c>
      <c r="I4278">
        <v>66</v>
      </c>
      <c r="J4278">
        <v>38</v>
      </c>
      <c r="K4278">
        <v>166.85000000000002</v>
      </c>
      <c r="L4278" s="11" t="s">
        <v>11928</v>
      </c>
      <c r="M4278" s="12" t="s">
        <v>6</v>
      </c>
      <c r="N4278" s="12">
        <v>965</v>
      </c>
      <c r="O4278" s="12" t="s">
        <v>6</v>
      </c>
      <c r="P4278" s="12" t="s">
        <v>6</v>
      </c>
      <c r="Q4278" s="12" t="s">
        <v>6</v>
      </c>
      <c r="R4278">
        <v>4277</v>
      </c>
    </row>
    <row r="4279" spans="1:18" ht="15" x14ac:dyDescent="0.45">
      <c r="A4279">
        <v>29124</v>
      </c>
      <c r="B4279">
        <v>3</v>
      </c>
      <c r="C4279">
        <v>41.7</v>
      </c>
      <c r="D4279">
        <v>4</v>
      </c>
      <c r="E4279">
        <v>55.6</v>
      </c>
      <c r="F4279">
        <v>2</v>
      </c>
      <c r="G4279">
        <v>27.8</v>
      </c>
      <c r="H4279">
        <v>3</v>
      </c>
      <c r="I4279">
        <v>41.7</v>
      </c>
      <c r="J4279">
        <v>12</v>
      </c>
      <c r="K4279">
        <v>166.8</v>
      </c>
      <c r="L4279" s="11" t="s">
        <v>11926</v>
      </c>
      <c r="M4279" s="12" t="s">
        <v>6</v>
      </c>
      <c r="N4279" s="12" t="s">
        <v>6</v>
      </c>
      <c r="O4279" s="12" t="s">
        <v>6</v>
      </c>
      <c r="P4279" s="12">
        <v>1222</v>
      </c>
      <c r="Q4279" s="12" t="s">
        <v>6</v>
      </c>
      <c r="R4279">
        <v>4278</v>
      </c>
    </row>
    <row r="4280" spans="1:18" ht="15" x14ac:dyDescent="0.45">
      <c r="A4280">
        <v>32054</v>
      </c>
      <c r="F4280">
        <v>15</v>
      </c>
      <c r="G4280">
        <v>74.599999999999994</v>
      </c>
      <c r="H4280">
        <v>18</v>
      </c>
      <c r="I4280">
        <v>92</v>
      </c>
      <c r="J4280">
        <v>33</v>
      </c>
      <c r="K4280">
        <v>166.6</v>
      </c>
      <c r="L4280" s="11" t="s">
        <v>11925</v>
      </c>
      <c r="M4280" s="12" t="s">
        <v>6</v>
      </c>
      <c r="N4280" s="12" t="s">
        <v>6</v>
      </c>
      <c r="O4280" s="12">
        <v>807</v>
      </c>
      <c r="P4280" s="12" t="s">
        <v>6</v>
      </c>
      <c r="Q4280" s="12" t="s">
        <v>6</v>
      </c>
      <c r="R4280">
        <v>4279</v>
      </c>
    </row>
    <row r="4281" spans="1:18" ht="15" x14ac:dyDescent="0.45">
      <c r="A4281">
        <v>29998</v>
      </c>
      <c r="B4281">
        <v>4</v>
      </c>
      <c r="C4281">
        <v>30.4</v>
      </c>
      <c r="D4281">
        <v>5</v>
      </c>
      <c r="E4281">
        <v>38</v>
      </c>
      <c r="F4281">
        <v>13</v>
      </c>
      <c r="G4281">
        <v>98.19</v>
      </c>
      <c r="J4281">
        <v>22</v>
      </c>
      <c r="K4281">
        <v>166.59</v>
      </c>
      <c r="L4281" s="11" t="s">
        <v>11928</v>
      </c>
      <c r="M4281" s="12" t="s">
        <v>6</v>
      </c>
      <c r="N4281" s="12">
        <v>966</v>
      </c>
      <c r="O4281" s="12" t="s">
        <v>6</v>
      </c>
      <c r="P4281" s="12" t="s">
        <v>6</v>
      </c>
      <c r="Q4281" s="12" t="s">
        <v>6</v>
      </c>
      <c r="R4281">
        <v>4280</v>
      </c>
    </row>
    <row r="4282" spans="1:18" ht="15" x14ac:dyDescent="0.45">
      <c r="A4282">
        <v>32290</v>
      </c>
      <c r="H4282">
        <v>22</v>
      </c>
      <c r="I4282">
        <v>166.59</v>
      </c>
      <c r="J4282">
        <v>22</v>
      </c>
      <c r="K4282">
        <v>166.59</v>
      </c>
      <c r="L4282" s="11" t="s">
        <v>11926</v>
      </c>
      <c r="M4282" s="12" t="s">
        <v>6</v>
      </c>
      <c r="N4282" s="12" t="s">
        <v>6</v>
      </c>
      <c r="O4282" s="12" t="s">
        <v>6</v>
      </c>
      <c r="P4282" s="12">
        <v>1223</v>
      </c>
      <c r="Q4282" s="12" t="s">
        <v>6</v>
      </c>
      <c r="R4282">
        <v>4281</v>
      </c>
    </row>
    <row r="4283" spans="1:18" ht="15" x14ac:dyDescent="0.45">
      <c r="A4283">
        <v>10250</v>
      </c>
      <c r="B4283">
        <v>42</v>
      </c>
      <c r="C4283">
        <v>62.76</v>
      </c>
      <c r="D4283">
        <v>18</v>
      </c>
      <c r="E4283">
        <v>26.88</v>
      </c>
      <c r="F4283">
        <v>26</v>
      </c>
      <c r="G4283">
        <v>39</v>
      </c>
      <c r="H4283">
        <v>25</v>
      </c>
      <c r="I4283">
        <v>37.5</v>
      </c>
      <c r="J4283">
        <v>111</v>
      </c>
      <c r="K4283">
        <v>166.14</v>
      </c>
      <c r="L4283" s="11" t="s">
        <v>11927</v>
      </c>
      <c r="M4283" s="12" t="s">
        <v>6</v>
      </c>
      <c r="N4283" s="12" t="s">
        <v>6</v>
      </c>
      <c r="O4283" s="12" t="s">
        <v>6</v>
      </c>
      <c r="P4283" s="12" t="s">
        <v>6</v>
      </c>
      <c r="Q4283" s="12">
        <v>652</v>
      </c>
      <c r="R4283">
        <v>4282</v>
      </c>
    </row>
    <row r="4284" spans="1:18" ht="15" x14ac:dyDescent="0.45">
      <c r="A4284">
        <v>27349</v>
      </c>
      <c r="B4284">
        <v>24</v>
      </c>
      <c r="C4284">
        <v>23.84</v>
      </c>
      <c r="D4284">
        <v>50</v>
      </c>
      <c r="E4284">
        <v>49.68</v>
      </c>
      <c r="F4284">
        <v>64</v>
      </c>
      <c r="G4284">
        <v>63.6</v>
      </c>
      <c r="H4284">
        <v>29</v>
      </c>
      <c r="I4284">
        <v>29</v>
      </c>
      <c r="J4284">
        <v>167</v>
      </c>
      <c r="K4284">
        <v>166.12</v>
      </c>
      <c r="L4284" s="11" t="s">
        <v>11925</v>
      </c>
      <c r="M4284" s="12" t="s">
        <v>6</v>
      </c>
      <c r="N4284" s="12" t="s">
        <v>6</v>
      </c>
      <c r="O4284" s="12">
        <v>808</v>
      </c>
      <c r="P4284" s="12" t="s">
        <v>6</v>
      </c>
      <c r="Q4284" s="12" t="s">
        <v>6</v>
      </c>
      <c r="R4284">
        <v>4283</v>
      </c>
    </row>
    <row r="4285" spans="1:18" ht="15" x14ac:dyDescent="0.45">
      <c r="A4285">
        <v>15700</v>
      </c>
      <c r="B4285">
        <v>20</v>
      </c>
      <c r="C4285">
        <v>79.400000000000006</v>
      </c>
      <c r="D4285">
        <v>6</v>
      </c>
      <c r="E4285">
        <v>23.4</v>
      </c>
      <c r="F4285">
        <v>9</v>
      </c>
      <c r="G4285">
        <v>47.1</v>
      </c>
      <c r="H4285">
        <v>3</v>
      </c>
      <c r="I4285">
        <v>16.2</v>
      </c>
      <c r="J4285">
        <v>38</v>
      </c>
      <c r="K4285">
        <v>166.1</v>
      </c>
      <c r="L4285" s="11" t="s">
        <v>11926</v>
      </c>
      <c r="M4285" s="12" t="s">
        <v>6</v>
      </c>
      <c r="N4285" s="12" t="s">
        <v>6</v>
      </c>
      <c r="O4285" s="12" t="s">
        <v>6</v>
      </c>
      <c r="P4285" s="12">
        <v>1224</v>
      </c>
      <c r="Q4285" s="12" t="s">
        <v>6</v>
      </c>
      <c r="R4285">
        <v>4284</v>
      </c>
    </row>
    <row r="4286" spans="1:18" ht="15" x14ac:dyDescent="0.45">
      <c r="A4286">
        <v>13926</v>
      </c>
      <c r="B4286">
        <v>4</v>
      </c>
      <c r="C4286">
        <v>66.400000000000006</v>
      </c>
      <c r="D4286">
        <v>4</v>
      </c>
      <c r="E4286">
        <v>66.400000000000006</v>
      </c>
      <c r="F4286">
        <v>2</v>
      </c>
      <c r="G4286">
        <v>33.200000000000003</v>
      </c>
      <c r="J4286">
        <v>10</v>
      </c>
      <c r="K4286">
        <v>166</v>
      </c>
      <c r="L4286" s="11" t="s">
        <v>11926</v>
      </c>
      <c r="M4286" s="12" t="s">
        <v>6</v>
      </c>
      <c r="N4286" s="12" t="s">
        <v>6</v>
      </c>
      <c r="O4286" s="12" t="s">
        <v>6</v>
      </c>
      <c r="P4286" s="12">
        <v>1225</v>
      </c>
      <c r="Q4286" s="12" t="s">
        <v>6</v>
      </c>
      <c r="R4286">
        <v>4285</v>
      </c>
    </row>
    <row r="4287" spans="1:18" ht="15" x14ac:dyDescent="0.45">
      <c r="A4287">
        <v>23148</v>
      </c>
      <c r="B4287">
        <v>5</v>
      </c>
      <c r="C4287">
        <v>83</v>
      </c>
      <c r="D4287">
        <v>2</v>
      </c>
      <c r="E4287">
        <v>33.200000000000003</v>
      </c>
      <c r="F4287">
        <v>1</v>
      </c>
      <c r="G4287">
        <v>16.600000000000001</v>
      </c>
      <c r="H4287">
        <v>2</v>
      </c>
      <c r="I4287">
        <v>33.200000000000003</v>
      </c>
      <c r="J4287">
        <v>10</v>
      </c>
      <c r="K4287">
        <v>166</v>
      </c>
      <c r="L4287" s="11" t="s">
        <v>11926</v>
      </c>
      <c r="M4287" s="12" t="s">
        <v>6</v>
      </c>
      <c r="N4287" s="12" t="s">
        <v>6</v>
      </c>
      <c r="O4287" s="12" t="s">
        <v>6</v>
      </c>
      <c r="P4287" s="12">
        <v>1226</v>
      </c>
      <c r="Q4287" s="12" t="s">
        <v>6</v>
      </c>
      <c r="R4287">
        <v>4286</v>
      </c>
    </row>
    <row r="4288" spans="1:18" ht="15" x14ac:dyDescent="0.45">
      <c r="A4288">
        <v>22578</v>
      </c>
      <c r="B4288">
        <v>2</v>
      </c>
      <c r="C4288">
        <v>58.4</v>
      </c>
      <c r="F4288">
        <v>4</v>
      </c>
      <c r="G4288">
        <v>107.44</v>
      </c>
      <c r="J4288">
        <v>6</v>
      </c>
      <c r="K4288">
        <v>165.84</v>
      </c>
      <c r="L4288" s="11" t="s">
        <v>11928</v>
      </c>
      <c r="M4288" s="12" t="s">
        <v>6</v>
      </c>
      <c r="N4288" s="12">
        <v>967</v>
      </c>
      <c r="O4288" s="12" t="s">
        <v>6</v>
      </c>
      <c r="P4288" s="12" t="s">
        <v>6</v>
      </c>
      <c r="Q4288" s="12" t="s">
        <v>6</v>
      </c>
      <c r="R4288">
        <v>4287</v>
      </c>
    </row>
    <row r="4289" spans="1:18" ht="15" x14ac:dyDescent="0.45">
      <c r="A4289">
        <v>14856</v>
      </c>
      <c r="B4289">
        <v>7</v>
      </c>
      <c r="C4289">
        <v>29.06</v>
      </c>
      <c r="D4289">
        <v>10</v>
      </c>
      <c r="E4289">
        <v>40.64</v>
      </c>
      <c r="F4289">
        <v>19</v>
      </c>
      <c r="G4289">
        <v>78.78</v>
      </c>
      <c r="H4289">
        <v>4</v>
      </c>
      <c r="I4289">
        <v>17.2</v>
      </c>
      <c r="J4289">
        <v>40</v>
      </c>
      <c r="K4289">
        <v>165.68</v>
      </c>
      <c r="L4289" s="11" t="s">
        <v>11928</v>
      </c>
      <c r="M4289" s="12" t="s">
        <v>6</v>
      </c>
      <c r="N4289" s="12">
        <v>968</v>
      </c>
      <c r="O4289" s="12" t="s">
        <v>6</v>
      </c>
      <c r="P4289" s="12" t="s">
        <v>6</v>
      </c>
      <c r="Q4289" s="12" t="s">
        <v>6</v>
      </c>
      <c r="R4289">
        <v>4288</v>
      </c>
    </row>
    <row r="4290" spans="1:18" ht="15" x14ac:dyDescent="0.45">
      <c r="A4290">
        <v>12803</v>
      </c>
      <c r="B4290">
        <v>1</v>
      </c>
      <c r="C4290">
        <v>9.1999999999999993</v>
      </c>
      <c r="D4290">
        <v>5</v>
      </c>
      <c r="E4290">
        <v>46</v>
      </c>
      <c r="F4290">
        <v>7</v>
      </c>
      <c r="G4290">
        <v>64.400000000000006</v>
      </c>
      <c r="H4290">
        <v>5</v>
      </c>
      <c r="I4290">
        <v>46</v>
      </c>
      <c r="J4290">
        <v>18</v>
      </c>
      <c r="K4290">
        <v>165.60000000000002</v>
      </c>
      <c r="L4290" s="11" t="s">
        <v>11927</v>
      </c>
      <c r="M4290" s="12" t="s">
        <v>6</v>
      </c>
      <c r="N4290" s="12" t="s">
        <v>6</v>
      </c>
      <c r="O4290" s="12" t="s">
        <v>6</v>
      </c>
      <c r="P4290" s="12" t="s">
        <v>6</v>
      </c>
      <c r="Q4290" s="12">
        <v>653</v>
      </c>
      <c r="R4290">
        <v>4289</v>
      </c>
    </row>
    <row r="4291" spans="1:18" ht="15" x14ac:dyDescent="0.45">
      <c r="A4291">
        <v>12675</v>
      </c>
      <c r="B4291">
        <v>2</v>
      </c>
      <c r="C4291">
        <v>4.8</v>
      </c>
      <c r="D4291">
        <v>21</v>
      </c>
      <c r="E4291">
        <v>50.4</v>
      </c>
      <c r="F4291">
        <v>12</v>
      </c>
      <c r="G4291">
        <v>28.8</v>
      </c>
      <c r="H4291">
        <v>34</v>
      </c>
      <c r="I4291">
        <v>81.599999999999994</v>
      </c>
      <c r="J4291">
        <v>69</v>
      </c>
      <c r="K4291">
        <v>165.6</v>
      </c>
      <c r="L4291" s="11" t="s">
        <v>11927</v>
      </c>
      <c r="M4291" s="12" t="s">
        <v>6</v>
      </c>
      <c r="N4291" s="12" t="s">
        <v>6</v>
      </c>
      <c r="O4291" s="12" t="s">
        <v>6</v>
      </c>
      <c r="P4291" s="12" t="s">
        <v>6</v>
      </c>
      <c r="Q4291" s="12">
        <v>654</v>
      </c>
      <c r="R4291">
        <v>4290</v>
      </c>
    </row>
    <row r="4292" spans="1:18" ht="15" x14ac:dyDescent="0.45">
      <c r="A4292">
        <v>32191</v>
      </c>
      <c r="F4292">
        <v>40</v>
      </c>
      <c r="G4292">
        <v>72</v>
      </c>
      <c r="H4292">
        <v>52</v>
      </c>
      <c r="I4292">
        <v>93.6</v>
      </c>
      <c r="J4292">
        <v>92</v>
      </c>
      <c r="K4292">
        <v>165.6</v>
      </c>
      <c r="L4292" s="11" t="s">
        <v>11927</v>
      </c>
      <c r="M4292" s="12" t="s">
        <v>6</v>
      </c>
      <c r="N4292" s="12" t="s">
        <v>6</v>
      </c>
      <c r="O4292" s="12" t="s">
        <v>6</v>
      </c>
      <c r="P4292" s="12" t="s">
        <v>6</v>
      </c>
      <c r="Q4292" s="12">
        <v>655</v>
      </c>
      <c r="R4292">
        <v>4291</v>
      </c>
    </row>
    <row r="4293" spans="1:18" ht="15" x14ac:dyDescent="0.45">
      <c r="A4293">
        <v>28018</v>
      </c>
      <c r="B4293">
        <v>5</v>
      </c>
      <c r="C4293">
        <v>41.2</v>
      </c>
      <c r="D4293">
        <v>5</v>
      </c>
      <c r="E4293">
        <v>38.380000000000003</v>
      </c>
      <c r="F4293">
        <v>6</v>
      </c>
      <c r="G4293">
        <v>46.8</v>
      </c>
      <c r="H4293">
        <v>5</v>
      </c>
      <c r="I4293">
        <v>39</v>
      </c>
      <c r="J4293">
        <v>21</v>
      </c>
      <c r="K4293">
        <v>165.38</v>
      </c>
      <c r="L4293" s="11" t="s">
        <v>11928</v>
      </c>
      <c r="M4293" s="12" t="s">
        <v>6</v>
      </c>
      <c r="N4293" s="12">
        <v>969</v>
      </c>
      <c r="O4293" s="12" t="s">
        <v>6</v>
      </c>
      <c r="P4293" s="12" t="s">
        <v>6</v>
      </c>
      <c r="Q4293" s="12" t="s">
        <v>6</v>
      </c>
      <c r="R4293">
        <v>4292</v>
      </c>
    </row>
    <row r="4294" spans="1:18" ht="15" x14ac:dyDescent="0.45">
      <c r="A4294">
        <v>10141</v>
      </c>
      <c r="B4294">
        <v>7</v>
      </c>
      <c r="C4294">
        <v>50.4</v>
      </c>
      <c r="D4294">
        <v>5</v>
      </c>
      <c r="E4294">
        <v>36</v>
      </c>
      <c r="F4294">
        <v>9</v>
      </c>
      <c r="G4294">
        <v>64.22</v>
      </c>
      <c r="H4294">
        <v>2</v>
      </c>
      <c r="I4294">
        <v>14.4</v>
      </c>
      <c r="J4294">
        <v>23</v>
      </c>
      <c r="K4294">
        <v>165.02</v>
      </c>
      <c r="L4294" s="11" t="s">
        <v>11927</v>
      </c>
      <c r="M4294" s="12" t="s">
        <v>6</v>
      </c>
      <c r="N4294" s="12" t="s">
        <v>6</v>
      </c>
      <c r="O4294" s="12" t="s">
        <v>6</v>
      </c>
      <c r="P4294" s="12" t="s">
        <v>6</v>
      </c>
      <c r="Q4294" s="12">
        <v>656</v>
      </c>
      <c r="R4294">
        <v>4293</v>
      </c>
    </row>
    <row r="4295" spans="1:18" ht="15" x14ac:dyDescent="0.45">
      <c r="A4295">
        <v>28836</v>
      </c>
      <c r="F4295">
        <v>7</v>
      </c>
      <c r="G4295">
        <v>72.099999999999994</v>
      </c>
      <c r="H4295">
        <v>9</v>
      </c>
      <c r="I4295">
        <v>92.7</v>
      </c>
      <c r="J4295">
        <v>16</v>
      </c>
      <c r="K4295">
        <v>164.8</v>
      </c>
      <c r="L4295" s="11" t="s">
        <v>11928</v>
      </c>
      <c r="M4295" s="12" t="s">
        <v>6</v>
      </c>
      <c r="N4295" s="12">
        <v>970</v>
      </c>
      <c r="O4295" s="12" t="s">
        <v>6</v>
      </c>
      <c r="P4295" s="12" t="s">
        <v>6</v>
      </c>
      <c r="Q4295" s="12" t="s">
        <v>6</v>
      </c>
      <c r="R4295">
        <v>4294</v>
      </c>
    </row>
    <row r="4296" spans="1:18" ht="15" x14ac:dyDescent="0.45">
      <c r="A4296">
        <v>22766</v>
      </c>
      <c r="B4296">
        <v>46</v>
      </c>
      <c r="C4296">
        <v>73.599999999999994</v>
      </c>
      <c r="D4296">
        <v>34</v>
      </c>
      <c r="E4296">
        <v>54.4</v>
      </c>
      <c r="F4296">
        <v>2</v>
      </c>
      <c r="G4296">
        <v>3.2</v>
      </c>
      <c r="H4296">
        <v>21</v>
      </c>
      <c r="I4296">
        <v>33.6</v>
      </c>
      <c r="J4296">
        <v>103</v>
      </c>
      <c r="K4296">
        <v>164.79999999999998</v>
      </c>
      <c r="L4296" s="11" t="s">
        <v>11928</v>
      </c>
      <c r="M4296" s="12" t="s">
        <v>6</v>
      </c>
      <c r="N4296" s="12">
        <v>971</v>
      </c>
      <c r="O4296" s="12" t="s">
        <v>6</v>
      </c>
      <c r="P4296" s="12" t="s">
        <v>6</v>
      </c>
      <c r="Q4296" s="12" t="s">
        <v>6</v>
      </c>
      <c r="R4296">
        <v>4295</v>
      </c>
    </row>
    <row r="4297" spans="1:18" ht="15" x14ac:dyDescent="0.45">
      <c r="A4297">
        <v>29160</v>
      </c>
      <c r="D4297">
        <v>12</v>
      </c>
      <c r="E4297">
        <v>65.56</v>
      </c>
      <c r="F4297">
        <v>4</v>
      </c>
      <c r="G4297">
        <v>22</v>
      </c>
      <c r="H4297">
        <v>15</v>
      </c>
      <c r="I4297">
        <v>77.22</v>
      </c>
      <c r="J4297">
        <v>31</v>
      </c>
      <c r="K4297">
        <v>164.78</v>
      </c>
      <c r="L4297" s="11" t="s">
        <v>11925</v>
      </c>
      <c r="M4297" s="12" t="s">
        <v>6</v>
      </c>
      <c r="N4297" s="12" t="s">
        <v>6</v>
      </c>
      <c r="O4297" s="12">
        <v>809</v>
      </c>
      <c r="P4297" s="12" t="s">
        <v>6</v>
      </c>
      <c r="Q4297" s="12" t="s">
        <v>6</v>
      </c>
      <c r="R4297">
        <v>4296</v>
      </c>
    </row>
    <row r="4298" spans="1:18" ht="15" x14ac:dyDescent="0.45">
      <c r="A4298">
        <v>29454</v>
      </c>
      <c r="B4298">
        <v>3</v>
      </c>
      <c r="C4298">
        <v>98.7</v>
      </c>
      <c r="D4298">
        <v>2</v>
      </c>
      <c r="E4298">
        <v>65.8</v>
      </c>
      <c r="J4298">
        <v>5</v>
      </c>
      <c r="K4298">
        <v>164.5</v>
      </c>
      <c r="L4298" s="11" t="s">
        <v>11928</v>
      </c>
      <c r="M4298" s="12" t="s">
        <v>6</v>
      </c>
      <c r="N4298" s="12">
        <v>972</v>
      </c>
      <c r="O4298" s="12" t="s">
        <v>6</v>
      </c>
      <c r="P4298" s="12" t="s">
        <v>6</v>
      </c>
      <c r="Q4298" s="12" t="s">
        <v>6</v>
      </c>
      <c r="R4298">
        <v>4297</v>
      </c>
    </row>
    <row r="4299" spans="1:18" ht="15" x14ac:dyDescent="0.45">
      <c r="A4299">
        <v>16658</v>
      </c>
      <c r="B4299">
        <v>4</v>
      </c>
      <c r="C4299">
        <v>88</v>
      </c>
      <c r="D4299">
        <v>1</v>
      </c>
      <c r="E4299">
        <v>17.940000000000001</v>
      </c>
      <c r="F4299">
        <v>2</v>
      </c>
      <c r="G4299">
        <v>39</v>
      </c>
      <c r="H4299">
        <v>1</v>
      </c>
      <c r="I4299">
        <v>19.5</v>
      </c>
      <c r="J4299">
        <v>8</v>
      </c>
      <c r="K4299">
        <v>164.44</v>
      </c>
      <c r="L4299" s="11" t="s">
        <v>11925</v>
      </c>
      <c r="M4299" s="12" t="s">
        <v>6</v>
      </c>
      <c r="N4299" s="12" t="s">
        <v>6</v>
      </c>
      <c r="O4299" s="12">
        <v>810</v>
      </c>
      <c r="P4299" s="12" t="s">
        <v>6</v>
      </c>
      <c r="Q4299" s="12" t="s">
        <v>6</v>
      </c>
      <c r="R4299">
        <v>4298</v>
      </c>
    </row>
    <row r="4300" spans="1:18" ht="15" x14ac:dyDescent="0.45">
      <c r="A4300">
        <v>30044</v>
      </c>
      <c r="B4300">
        <v>6</v>
      </c>
      <c r="C4300">
        <v>19.2</v>
      </c>
      <c r="D4300">
        <v>15</v>
      </c>
      <c r="E4300">
        <v>46.2</v>
      </c>
      <c r="F4300">
        <v>15</v>
      </c>
      <c r="G4300">
        <v>48</v>
      </c>
      <c r="H4300">
        <v>16</v>
      </c>
      <c r="I4300">
        <v>50.9</v>
      </c>
      <c r="J4300">
        <v>52</v>
      </c>
      <c r="K4300">
        <v>164.3</v>
      </c>
      <c r="L4300" s="11" t="s">
        <v>11926</v>
      </c>
      <c r="M4300" s="12" t="s">
        <v>6</v>
      </c>
      <c r="N4300" s="12" t="s">
        <v>6</v>
      </c>
      <c r="O4300" s="12" t="s">
        <v>6</v>
      </c>
      <c r="P4300" s="12">
        <v>1227</v>
      </c>
      <c r="Q4300" s="12" t="s">
        <v>6</v>
      </c>
      <c r="R4300">
        <v>4299</v>
      </c>
    </row>
    <row r="4301" spans="1:18" ht="15" x14ac:dyDescent="0.45">
      <c r="A4301">
        <v>31411</v>
      </c>
      <c r="B4301">
        <v>10</v>
      </c>
      <c r="C4301">
        <v>35</v>
      </c>
      <c r="D4301">
        <v>10</v>
      </c>
      <c r="E4301">
        <v>34.72</v>
      </c>
      <c r="F4301">
        <v>12</v>
      </c>
      <c r="G4301">
        <v>42</v>
      </c>
      <c r="H4301">
        <v>15</v>
      </c>
      <c r="I4301">
        <v>52.5</v>
      </c>
      <c r="J4301">
        <v>47</v>
      </c>
      <c r="K4301">
        <v>164.22</v>
      </c>
      <c r="L4301" s="11" t="s">
        <v>11926</v>
      </c>
      <c r="M4301" s="12" t="s">
        <v>6</v>
      </c>
      <c r="N4301" s="12" t="s">
        <v>6</v>
      </c>
      <c r="O4301" s="12" t="s">
        <v>6</v>
      </c>
      <c r="P4301" s="12">
        <v>1228</v>
      </c>
      <c r="Q4301" s="12" t="s">
        <v>6</v>
      </c>
      <c r="R4301">
        <v>4300</v>
      </c>
    </row>
    <row r="4302" spans="1:18" ht="15" x14ac:dyDescent="0.45">
      <c r="A4302">
        <v>14329</v>
      </c>
      <c r="B4302">
        <v>12</v>
      </c>
      <c r="C4302">
        <v>37.200000000000003</v>
      </c>
      <c r="D4302">
        <v>16</v>
      </c>
      <c r="E4302">
        <v>49.6</v>
      </c>
      <c r="F4302">
        <v>13</v>
      </c>
      <c r="G4302">
        <v>40.299999999999997</v>
      </c>
      <c r="H4302">
        <v>12</v>
      </c>
      <c r="I4302">
        <v>36.950000000000003</v>
      </c>
      <c r="J4302">
        <v>53</v>
      </c>
      <c r="K4302">
        <v>164.05</v>
      </c>
      <c r="L4302" s="11" t="s">
        <v>11928</v>
      </c>
      <c r="M4302" s="12" t="s">
        <v>6</v>
      </c>
      <c r="N4302" s="12">
        <v>973</v>
      </c>
      <c r="O4302" s="12" t="s">
        <v>6</v>
      </c>
      <c r="P4302" s="12" t="s">
        <v>6</v>
      </c>
      <c r="Q4302" s="12" t="s">
        <v>6</v>
      </c>
      <c r="R4302">
        <v>4301</v>
      </c>
    </row>
    <row r="4303" spans="1:18" ht="15" x14ac:dyDescent="0.45">
      <c r="A4303">
        <v>11053</v>
      </c>
      <c r="B4303">
        <v>7</v>
      </c>
      <c r="C4303">
        <v>57.4</v>
      </c>
      <c r="D4303">
        <v>7</v>
      </c>
      <c r="E4303">
        <v>57.4</v>
      </c>
      <c r="F4303">
        <v>6</v>
      </c>
      <c r="G4303">
        <v>49.2</v>
      </c>
      <c r="J4303">
        <v>20</v>
      </c>
      <c r="K4303">
        <v>164</v>
      </c>
      <c r="L4303" s="11" t="s">
        <v>11927</v>
      </c>
      <c r="M4303" s="12" t="s">
        <v>6</v>
      </c>
      <c r="N4303" s="12" t="s">
        <v>6</v>
      </c>
      <c r="O4303" s="12" t="s">
        <v>6</v>
      </c>
      <c r="P4303" s="12" t="s">
        <v>6</v>
      </c>
      <c r="Q4303" s="12">
        <v>657</v>
      </c>
      <c r="R4303">
        <v>4302</v>
      </c>
    </row>
    <row r="4304" spans="1:18" ht="15" x14ac:dyDescent="0.45">
      <c r="A4304">
        <v>31831</v>
      </c>
      <c r="D4304">
        <v>3</v>
      </c>
      <c r="E4304">
        <v>44.7</v>
      </c>
      <c r="F4304">
        <v>4</v>
      </c>
      <c r="G4304">
        <v>59.6</v>
      </c>
      <c r="H4304">
        <v>4</v>
      </c>
      <c r="I4304">
        <v>59.6</v>
      </c>
      <c r="J4304">
        <v>11</v>
      </c>
      <c r="K4304">
        <v>163.9</v>
      </c>
      <c r="L4304" s="11" t="s">
        <v>11927</v>
      </c>
      <c r="M4304" s="12" t="s">
        <v>6</v>
      </c>
      <c r="N4304" s="12" t="s">
        <v>6</v>
      </c>
      <c r="O4304" s="12" t="s">
        <v>6</v>
      </c>
      <c r="P4304" s="12" t="s">
        <v>6</v>
      </c>
      <c r="Q4304" s="12">
        <v>658</v>
      </c>
      <c r="R4304">
        <v>4303</v>
      </c>
    </row>
    <row r="4305" spans="1:18" ht="15" x14ac:dyDescent="0.45">
      <c r="A4305">
        <v>2027812</v>
      </c>
      <c r="D4305">
        <v>2.17</v>
      </c>
      <c r="E4305">
        <v>73.44</v>
      </c>
      <c r="F4305">
        <v>1.81</v>
      </c>
      <c r="G4305">
        <v>60.92</v>
      </c>
      <c r="H4305">
        <v>0.87</v>
      </c>
      <c r="I4305">
        <v>29.49</v>
      </c>
      <c r="J4305">
        <v>4.8499999999999996</v>
      </c>
      <c r="K4305">
        <v>163.85000000000002</v>
      </c>
      <c r="L4305" s="11" t="s">
        <v>11927</v>
      </c>
      <c r="M4305" s="12" t="s">
        <v>6</v>
      </c>
      <c r="N4305" s="12" t="s">
        <v>6</v>
      </c>
      <c r="O4305" s="12" t="s">
        <v>6</v>
      </c>
      <c r="P4305" s="12" t="s">
        <v>6</v>
      </c>
      <c r="Q4305" s="12">
        <v>659</v>
      </c>
      <c r="R4305">
        <v>4304</v>
      </c>
    </row>
    <row r="4306" spans="1:18" ht="15" x14ac:dyDescent="0.45">
      <c r="A4306">
        <v>32127</v>
      </c>
      <c r="F4306">
        <v>42</v>
      </c>
      <c r="G4306">
        <v>83.84</v>
      </c>
      <c r="H4306">
        <v>40</v>
      </c>
      <c r="I4306">
        <v>80</v>
      </c>
      <c r="J4306">
        <v>82</v>
      </c>
      <c r="K4306">
        <v>163.84</v>
      </c>
      <c r="L4306" s="11" t="s">
        <v>11926</v>
      </c>
      <c r="M4306" s="12" t="s">
        <v>6</v>
      </c>
      <c r="N4306" s="12" t="s">
        <v>6</v>
      </c>
      <c r="O4306" s="12" t="s">
        <v>6</v>
      </c>
      <c r="P4306" s="12">
        <v>1229</v>
      </c>
      <c r="Q4306" s="12" t="s">
        <v>6</v>
      </c>
      <c r="R4306">
        <v>4305</v>
      </c>
    </row>
    <row r="4307" spans="1:18" ht="15" x14ac:dyDescent="0.45">
      <c r="A4307">
        <v>30259</v>
      </c>
      <c r="B4307">
        <v>2</v>
      </c>
      <c r="C4307">
        <v>163.80000000000001</v>
      </c>
      <c r="J4307">
        <v>2</v>
      </c>
      <c r="K4307">
        <v>163.80000000000001</v>
      </c>
      <c r="L4307" s="11" t="s">
        <v>11925</v>
      </c>
      <c r="M4307" s="12" t="s">
        <v>6</v>
      </c>
      <c r="N4307" s="12" t="s">
        <v>6</v>
      </c>
      <c r="O4307" s="12">
        <v>811</v>
      </c>
      <c r="P4307" s="12" t="s">
        <v>6</v>
      </c>
      <c r="Q4307" s="12" t="s">
        <v>6</v>
      </c>
      <c r="R4307">
        <v>4306</v>
      </c>
    </row>
    <row r="4308" spans="1:18" ht="15" x14ac:dyDescent="0.45">
      <c r="A4308">
        <v>30267</v>
      </c>
      <c r="B4308">
        <v>1</v>
      </c>
      <c r="C4308">
        <v>81.900000000000006</v>
      </c>
      <c r="D4308">
        <v>1</v>
      </c>
      <c r="E4308">
        <v>81.900000000000006</v>
      </c>
      <c r="J4308">
        <v>2</v>
      </c>
      <c r="K4308">
        <v>163.80000000000001</v>
      </c>
      <c r="L4308" s="11" t="s">
        <v>11925</v>
      </c>
      <c r="M4308" s="12" t="s">
        <v>6</v>
      </c>
      <c r="N4308" s="12" t="s">
        <v>6</v>
      </c>
      <c r="O4308" s="12">
        <v>812</v>
      </c>
      <c r="P4308" s="12" t="s">
        <v>6</v>
      </c>
      <c r="Q4308" s="12" t="s">
        <v>6</v>
      </c>
      <c r="R4308">
        <v>4307</v>
      </c>
    </row>
    <row r="4309" spans="1:18" ht="15" x14ac:dyDescent="0.45">
      <c r="A4309">
        <v>27803</v>
      </c>
      <c r="B4309">
        <v>5</v>
      </c>
      <c r="C4309">
        <v>63</v>
      </c>
      <c r="D4309">
        <v>6</v>
      </c>
      <c r="E4309">
        <v>75.599999999999994</v>
      </c>
      <c r="F4309">
        <v>1</v>
      </c>
      <c r="G4309">
        <v>12.6</v>
      </c>
      <c r="H4309">
        <v>1</v>
      </c>
      <c r="I4309">
        <v>12.6</v>
      </c>
      <c r="J4309">
        <v>13</v>
      </c>
      <c r="K4309">
        <v>163.79999999999998</v>
      </c>
      <c r="L4309" s="11" t="s">
        <v>11926</v>
      </c>
      <c r="M4309" s="12" t="s">
        <v>6</v>
      </c>
      <c r="N4309" s="12" t="s">
        <v>6</v>
      </c>
      <c r="O4309" s="12" t="s">
        <v>6</v>
      </c>
      <c r="P4309" s="12">
        <v>1230</v>
      </c>
      <c r="Q4309" s="12" t="s">
        <v>6</v>
      </c>
      <c r="R4309">
        <v>4308</v>
      </c>
    </row>
    <row r="4310" spans="1:18" ht="15" x14ac:dyDescent="0.45">
      <c r="A4310">
        <v>16917</v>
      </c>
      <c r="B4310">
        <v>2</v>
      </c>
      <c r="C4310">
        <v>109</v>
      </c>
      <c r="D4310">
        <v>1</v>
      </c>
      <c r="E4310">
        <v>54.5</v>
      </c>
      <c r="J4310">
        <v>3</v>
      </c>
      <c r="K4310">
        <v>163.5</v>
      </c>
      <c r="L4310" s="11" t="s">
        <v>11926</v>
      </c>
      <c r="M4310" s="12" t="s">
        <v>6</v>
      </c>
      <c r="N4310" s="12" t="s">
        <v>6</v>
      </c>
      <c r="O4310" s="12" t="s">
        <v>6</v>
      </c>
      <c r="P4310" s="12">
        <v>1231</v>
      </c>
      <c r="Q4310" s="12" t="s">
        <v>6</v>
      </c>
      <c r="R4310">
        <v>4309</v>
      </c>
    </row>
    <row r="4311" spans="1:18" ht="15" x14ac:dyDescent="0.45">
      <c r="A4311">
        <v>28321</v>
      </c>
      <c r="B4311">
        <v>11</v>
      </c>
      <c r="C4311">
        <v>38.5</v>
      </c>
      <c r="F4311">
        <v>23</v>
      </c>
      <c r="G4311">
        <v>79.66</v>
      </c>
      <c r="H4311">
        <v>13</v>
      </c>
      <c r="I4311">
        <v>45.22</v>
      </c>
      <c r="J4311">
        <v>47</v>
      </c>
      <c r="K4311">
        <v>163.38</v>
      </c>
      <c r="L4311" s="11" t="s">
        <v>11927</v>
      </c>
      <c r="M4311" s="12" t="s">
        <v>6</v>
      </c>
      <c r="N4311" s="12" t="s">
        <v>6</v>
      </c>
      <c r="O4311" s="12" t="s">
        <v>6</v>
      </c>
      <c r="P4311" s="12" t="s">
        <v>6</v>
      </c>
      <c r="Q4311" s="12">
        <v>660</v>
      </c>
      <c r="R4311">
        <v>4310</v>
      </c>
    </row>
    <row r="4312" spans="1:18" ht="15" x14ac:dyDescent="0.45">
      <c r="A4312">
        <v>31191</v>
      </c>
      <c r="B4312">
        <v>4</v>
      </c>
      <c r="C4312">
        <v>40.799999999999997</v>
      </c>
      <c r="D4312">
        <v>4</v>
      </c>
      <c r="E4312">
        <v>40.799999999999997</v>
      </c>
      <c r="F4312">
        <v>5</v>
      </c>
      <c r="G4312">
        <v>51</v>
      </c>
      <c r="H4312">
        <v>3</v>
      </c>
      <c r="I4312">
        <v>30.6</v>
      </c>
      <c r="J4312">
        <v>16</v>
      </c>
      <c r="K4312">
        <v>163.19999999999999</v>
      </c>
      <c r="L4312" s="11" t="s">
        <v>11926</v>
      </c>
      <c r="M4312" s="12" t="s">
        <v>6</v>
      </c>
      <c r="N4312" s="12" t="s">
        <v>6</v>
      </c>
      <c r="O4312" s="12" t="s">
        <v>6</v>
      </c>
      <c r="P4312" s="12">
        <v>1232</v>
      </c>
      <c r="Q4312" s="12" t="s">
        <v>6</v>
      </c>
      <c r="R4312">
        <v>4311</v>
      </c>
    </row>
    <row r="4313" spans="1:18" ht="15" x14ac:dyDescent="0.45">
      <c r="A4313">
        <v>31941</v>
      </c>
      <c r="D4313">
        <v>1</v>
      </c>
      <c r="E4313">
        <v>13.6</v>
      </c>
      <c r="F4313">
        <v>7</v>
      </c>
      <c r="G4313">
        <v>95.2</v>
      </c>
      <c r="H4313">
        <v>4</v>
      </c>
      <c r="I4313">
        <v>54.4</v>
      </c>
      <c r="J4313">
        <v>12</v>
      </c>
      <c r="K4313">
        <v>163.19999999999999</v>
      </c>
      <c r="L4313" s="11" t="s">
        <v>11926</v>
      </c>
      <c r="M4313" s="12" t="s">
        <v>6</v>
      </c>
      <c r="N4313" s="12" t="s">
        <v>6</v>
      </c>
      <c r="O4313" s="12" t="s">
        <v>6</v>
      </c>
      <c r="P4313" s="12">
        <v>1233</v>
      </c>
      <c r="Q4313" s="12" t="s">
        <v>6</v>
      </c>
      <c r="R4313">
        <v>4312</v>
      </c>
    </row>
    <row r="4314" spans="1:18" ht="15" x14ac:dyDescent="0.45">
      <c r="A4314">
        <v>16121</v>
      </c>
      <c r="B4314">
        <v>1</v>
      </c>
      <c r="C4314">
        <v>7.8</v>
      </c>
      <c r="D4314">
        <v>7</v>
      </c>
      <c r="E4314">
        <v>53.98</v>
      </c>
      <c r="F4314">
        <v>6</v>
      </c>
      <c r="G4314">
        <v>46.8</v>
      </c>
      <c r="H4314">
        <v>7</v>
      </c>
      <c r="I4314">
        <v>54.6</v>
      </c>
      <c r="J4314">
        <v>21</v>
      </c>
      <c r="K4314">
        <v>163.17999999999998</v>
      </c>
      <c r="L4314" s="11" t="s">
        <v>11927</v>
      </c>
      <c r="M4314" s="12" t="s">
        <v>6</v>
      </c>
      <c r="N4314" s="12" t="s">
        <v>6</v>
      </c>
      <c r="O4314" s="12" t="s">
        <v>6</v>
      </c>
      <c r="P4314" s="12" t="s">
        <v>6</v>
      </c>
      <c r="Q4314" s="12">
        <v>661</v>
      </c>
      <c r="R4314">
        <v>4313</v>
      </c>
    </row>
    <row r="4315" spans="1:18" ht="15" x14ac:dyDescent="0.45">
      <c r="A4315">
        <v>16840</v>
      </c>
      <c r="B4315">
        <v>1</v>
      </c>
      <c r="C4315">
        <v>5.8</v>
      </c>
      <c r="D4315">
        <v>12</v>
      </c>
      <c r="E4315">
        <v>78.900000000000006</v>
      </c>
      <c r="F4315">
        <v>12</v>
      </c>
      <c r="G4315">
        <v>78.36</v>
      </c>
      <c r="J4315">
        <v>25</v>
      </c>
      <c r="K4315">
        <v>163.06</v>
      </c>
      <c r="L4315" s="11" t="s">
        <v>11926</v>
      </c>
      <c r="M4315" s="12" t="s">
        <v>6</v>
      </c>
      <c r="N4315" s="12" t="s">
        <v>6</v>
      </c>
      <c r="O4315" s="12" t="s">
        <v>6</v>
      </c>
      <c r="P4315" s="12">
        <v>1234</v>
      </c>
      <c r="Q4315" s="12" t="s">
        <v>6</v>
      </c>
      <c r="R4315">
        <v>4314</v>
      </c>
    </row>
    <row r="4316" spans="1:18" ht="15" x14ac:dyDescent="0.45">
      <c r="A4316">
        <v>28690</v>
      </c>
      <c r="B4316">
        <v>11</v>
      </c>
      <c r="C4316">
        <v>17.600000000000001</v>
      </c>
      <c r="D4316">
        <v>19</v>
      </c>
      <c r="E4316">
        <v>29.75</v>
      </c>
      <c r="F4316">
        <v>31</v>
      </c>
      <c r="G4316">
        <v>53.96</v>
      </c>
      <c r="H4316">
        <v>31</v>
      </c>
      <c r="I4316">
        <v>61.68</v>
      </c>
      <c r="J4316">
        <v>92</v>
      </c>
      <c r="K4316">
        <v>162.99</v>
      </c>
      <c r="L4316" s="11" t="s">
        <v>11927</v>
      </c>
      <c r="M4316" s="12" t="s">
        <v>6</v>
      </c>
      <c r="N4316" s="12" t="s">
        <v>6</v>
      </c>
      <c r="O4316" s="12" t="s">
        <v>6</v>
      </c>
      <c r="P4316" s="12" t="s">
        <v>6</v>
      </c>
      <c r="Q4316" s="12">
        <v>662</v>
      </c>
      <c r="R4316">
        <v>4315</v>
      </c>
    </row>
    <row r="4317" spans="1:18" ht="15" x14ac:dyDescent="0.45">
      <c r="A4317">
        <v>29843</v>
      </c>
      <c r="D4317">
        <v>27</v>
      </c>
      <c r="E4317">
        <v>32.200000000000003</v>
      </c>
      <c r="F4317">
        <v>50</v>
      </c>
      <c r="G4317">
        <v>59.4</v>
      </c>
      <c r="H4317">
        <v>61</v>
      </c>
      <c r="I4317">
        <v>71.3</v>
      </c>
      <c r="J4317">
        <v>138</v>
      </c>
      <c r="K4317">
        <v>162.89999999999998</v>
      </c>
      <c r="L4317" s="11" t="s">
        <v>11925</v>
      </c>
      <c r="M4317" s="12" t="s">
        <v>6</v>
      </c>
      <c r="N4317" s="12" t="s">
        <v>6</v>
      </c>
      <c r="O4317" s="12">
        <v>813</v>
      </c>
      <c r="P4317" s="12" t="s">
        <v>6</v>
      </c>
      <c r="Q4317" s="12" t="s">
        <v>6</v>
      </c>
      <c r="R4317">
        <v>4316</v>
      </c>
    </row>
    <row r="4318" spans="1:18" ht="15" x14ac:dyDescent="0.45">
      <c r="A4318">
        <v>31667</v>
      </c>
      <c r="D4318">
        <v>4</v>
      </c>
      <c r="E4318">
        <v>29.6</v>
      </c>
      <c r="F4318">
        <v>10</v>
      </c>
      <c r="G4318">
        <v>74</v>
      </c>
      <c r="H4318">
        <v>8</v>
      </c>
      <c r="I4318">
        <v>59.2</v>
      </c>
      <c r="J4318">
        <v>22</v>
      </c>
      <c r="K4318">
        <v>162.80000000000001</v>
      </c>
      <c r="L4318" s="11" t="s">
        <v>11925</v>
      </c>
      <c r="M4318" s="12" t="s">
        <v>6</v>
      </c>
      <c r="N4318" s="12" t="s">
        <v>6</v>
      </c>
      <c r="O4318" s="12">
        <v>814</v>
      </c>
      <c r="P4318" s="12" t="s">
        <v>6</v>
      </c>
      <c r="Q4318" s="12" t="s">
        <v>6</v>
      </c>
      <c r="R4318">
        <v>4317</v>
      </c>
    </row>
    <row r="4319" spans="1:18" ht="15" x14ac:dyDescent="0.45">
      <c r="A4319">
        <v>12817</v>
      </c>
      <c r="B4319">
        <v>6</v>
      </c>
      <c r="C4319">
        <v>44.4</v>
      </c>
      <c r="D4319">
        <v>7</v>
      </c>
      <c r="E4319">
        <v>51.8</v>
      </c>
      <c r="F4319">
        <v>7</v>
      </c>
      <c r="G4319">
        <v>51.6</v>
      </c>
      <c r="H4319">
        <v>2</v>
      </c>
      <c r="I4319">
        <v>15</v>
      </c>
      <c r="J4319">
        <v>22</v>
      </c>
      <c r="K4319">
        <v>162.79999999999998</v>
      </c>
      <c r="L4319" s="11" t="s">
        <v>11927</v>
      </c>
      <c r="M4319" s="12" t="s">
        <v>6</v>
      </c>
      <c r="N4319" s="12" t="s">
        <v>6</v>
      </c>
      <c r="O4319" s="12" t="s">
        <v>6</v>
      </c>
      <c r="P4319" s="12" t="s">
        <v>6</v>
      </c>
      <c r="Q4319" s="12">
        <v>663</v>
      </c>
      <c r="R4319">
        <v>4318</v>
      </c>
    </row>
    <row r="4320" spans="1:18" ht="15" x14ac:dyDescent="0.45">
      <c r="A4320">
        <v>27944</v>
      </c>
      <c r="B4320">
        <v>5</v>
      </c>
      <c r="C4320">
        <v>61.99</v>
      </c>
      <c r="D4320">
        <v>2</v>
      </c>
      <c r="E4320">
        <v>25.2</v>
      </c>
      <c r="F4320">
        <v>4</v>
      </c>
      <c r="G4320">
        <v>50.4</v>
      </c>
      <c r="H4320">
        <v>2</v>
      </c>
      <c r="I4320">
        <v>25.2</v>
      </c>
      <c r="J4320">
        <v>13</v>
      </c>
      <c r="K4320">
        <v>162.79</v>
      </c>
      <c r="L4320" s="11" t="s">
        <v>11925</v>
      </c>
      <c r="M4320" s="12" t="s">
        <v>6</v>
      </c>
      <c r="N4320" s="12" t="s">
        <v>6</v>
      </c>
      <c r="O4320" s="12">
        <v>815</v>
      </c>
      <c r="P4320" s="12" t="s">
        <v>6</v>
      </c>
      <c r="Q4320" s="12" t="s">
        <v>6</v>
      </c>
      <c r="R4320">
        <v>4319</v>
      </c>
    </row>
    <row r="4321" spans="1:18" ht="15" x14ac:dyDescent="0.45">
      <c r="A4321">
        <v>29355</v>
      </c>
      <c r="B4321">
        <v>19</v>
      </c>
      <c r="C4321">
        <v>162.71</v>
      </c>
      <c r="J4321">
        <v>19</v>
      </c>
      <c r="K4321">
        <v>162.71</v>
      </c>
      <c r="L4321" s="11" t="s">
        <v>11928</v>
      </c>
      <c r="M4321" s="12" t="s">
        <v>6</v>
      </c>
      <c r="N4321" s="12">
        <v>974</v>
      </c>
      <c r="O4321" s="12" t="s">
        <v>6</v>
      </c>
      <c r="P4321" s="12" t="s">
        <v>6</v>
      </c>
      <c r="Q4321" s="12" t="s">
        <v>6</v>
      </c>
      <c r="R4321">
        <v>4320</v>
      </c>
    </row>
    <row r="4322" spans="1:18" ht="15" x14ac:dyDescent="0.45">
      <c r="A4322">
        <v>27446</v>
      </c>
      <c r="B4322">
        <v>3</v>
      </c>
      <c r="C4322">
        <v>21.9</v>
      </c>
      <c r="D4322">
        <v>10</v>
      </c>
      <c r="E4322">
        <v>71.8</v>
      </c>
      <c r="F4322">
        <v>2</v>
      </c>
      <c r="G4322">
        <v>13.8</v>
      </c>
      <c r="H4322">
        <v>8</v>
      </c>
      <c r="I4322">
        <v>55.2</v>
      </c>
      <c r="J4322">
        <v>23</v>
      </c>
      <c r="K4322">
        <v>162.69999999999999</v>
      </c>
      <c r="L4322" s="11" t="s">
        <v>11927</v>
      </c>
      <c r="M4322" s="12" t="s">
        <v>6</v>
      </c>
      <c r="N4322" s="12" t="s">
        <v>6</v>
      </c>
      <c r="O4322" s="12" t="s">
        <v>6</v>
      </c>
      <c r="P4322" s="12" t="s">
        <v>6</v>
      </c>
      <c r="Q4322" s="12">
        <v>664</v>
      </c>
      <c r="R4322">
        <v>4321</v>
      </c>
    </row>
    <row r="4323" spans="1:18" ht="15" x14ac:dyDescent="0.45">
      <c r="A4323">
        <v>28958</v>
      </c>
      <c r="B4323">
        <v>1</v>
      </c>
      <c r="C4323">
        <v>32.5</v>
      </c>
      <c r="D4323">
        <v>2</v>
      </c>
      <c r="E4323">
        <v>65</v>
      </c>
      <c r="F4323">
        <v>2</v>
      </c>
      <c r="G4323">
        <v>65</v>
      </c>
      <c r="J4323">
        <v>5</v>
      </c>
      <c r="K4323">
        <v>162.5</v>
      </c>
      <c r="L4323" s="11" t="s">
        <v>11925</v>
      </c>
      <c r="M4323" s="12" t="s">
        <v>6</v>
      </c>
      <c r="N4323" s="12" t="s">
        <v>6</v>
      </c>
      <c r="O4323" s="12">
        <v>816</v>
      </c>
      <c r="P4323" s="12" t="s">
        <v>6</v>
      </c>
      <c r="Q4323" s="12" t="s">
        <v>6</v>
      </c>
      <c r="R4323">
        <v>4322</v>
      </c>
    </row>
    <row r="4324" spans="1:18" ht="15" x14ac:dyDescent="0.45">
      <c r="A4324">
        <v>31733</v>
      </c>
      <c r="D4324">
        <v>3</v>
      </c>
      <c r="E4324">
        <v>16.8</v>
      </c>
      <c r="F4324">
        <v>17</v>
      </c>
      <c r="G4324">
        <v>95.2</v>
      </c>
      <c r="H4324">
        <v>9</v>
      </c>
      <c r="I4324">
        <v>50.4</v>
      </c>
      <c r="J4324">
        <v>29</v>
      </c>
      <c r="K4324">
        <v>162.4</v>
      </c>
      <c r="L4324" s="11" t="s">
        <v>11928</v>
      </c>
      <c r="M4324" s="12" t="s">
        <v>6</v>
      </c>
      <c r="N4324" s="12">
        <v>975</v>
      </c>
      <c r="O4324" s="12" t="s">
        <v>6</v>
      </c>
      <c r="P4324" s="12" t="s">
        <v>6</v>
      </c>
      <c r="Q4324" s="12" t="s">
        <v>6</v>
      </c>
      <c r="R4324">
        <v>4323</v>
      </c>
    </row>
    <row r="4325" spans="1:18" ht="15" x14ac:dyDescent="0.45">
      <c r="A4325">
        <v>29051</v>
      </c>
      <c r="B4325">
        <v>1</v>
      </c>
      <c r="C4325">
        <v>20.9</v>
      </c>
      <c r="D4325">
        <v>2</v>
      </c>
      <c r="E4325">
        <v>41.8</v>
      </c>
      <c r="F4325">
        <v>1</v>
      </c>
      <c r="G4325">
        <v>19.899999999999999</v>
      </c>
      <c r="H4325">
        <v>4</v>
      </c>
      <c r="I4325">
        <v>79.599999999999994</v>
      </c>
      <c r="J4325">
        <v>8</v>
      </c>
      <c r="K4325">
        <v>162.19999999999999</v>
      </c>
      <c r="L4325" s="11" t="s">
        <v>11926</v>
      </c>
      <c r="M4325" s="12" t="s">
        <v>6</v>
      </c>
      <c r="N4325" s="12" t="s">
        <v>6</v>
      </c>
      <c r="O4325" s="12" t="s">
        <v>6</v>
      </c>
      <c r="P4325" s="12">
        <v>1235</v>
      </c>
      <c r="Q4325" s="12" t="s">
        <v>6</v>
      </c>
      <c r="R4325">
        <v>4324</v>
      </c>
    </row>
    <row r="4326" spans="1:18" ht="15" x14ac:dyDescent="0.45">
      <c r="A4326">
        <v>14741</v>
      </c>
      <c r="B4326">
        <v>40</v>
      </c>
      <c r="C4326">
        <v>111.78</v>
      </c>
      <c r="H4326">
        <v>18</v>
      </c>
      <c r="I4326">
        <v>50.4</v>
      </c>
      <c r="J4326">
        <v>58</v>
      </c>
      <c r="K4326">
        <v>162.18</v>
      </c>
      <c r="L4326" s="11" t="s">
        <v>11927</v>
      </c>
      <c r="M4326" s="12" t="s">
        <v>6</v>
      </c>
      <c r="N4326" s="12" t="s">
        <v>6</v>
      </c>
      <c r="O4326" s="12" t="s">
        <v>6</v>
      </c>
      <c r="P4326" s="12" t="s">
        <v>6</v>
      </c>
      <c r="Q4326" s="12">
        <v>665</v>
      </c>
      <c r="R4326">
        <v>4325</v>
      </c>
    </row>
    <row r="4327" spans="1:18" ht="15" x14ac:dyDescent="0.45">
      <c r="A4327">
        <v>10813</v>
      </c>
      <c r="B4327">
        <v>6</v>
      </c>
      <c r="C4327">
        <v>108</v>
      </c>
      <c r="D4327">
        <v>2</v>
      </c>
      <c r="E4327">
        <v>36</v>
      </c>
      <c r="F4327">
        <v>1</v>
      </c>
      <c r="G4327">
        <v>18</v>
      </c>
      <c r="J4327">
        <v>9</v>
      </c>
      <c r="K4327">
        <v>162</v>
      </c>
      <c r="L4327" s="11" t="s">
        <v>11925</v>
      </c>
      <c r="M4327" s="12" t="s">
        <v>6</v>
      </c>
      <c r="N4327" s="12" t="s">
        <v>6</v>
      </c>
      <c r="O4327" s="12">
        <v>817</v>
      </c>
      <c r="P4327" s="12" t="s">
        <v>6</v>
      </c>
      <c r="Q4327" s="12" t="s">
        <v>6</v>
      </c>
      <c r="R4327">
        <v>4326</v>
      </c>
    </row>
    <row r="4328" spans="1:18" ht="15" x14ac:dyDescent="0.45">
      <c r="A4328">
        <v>13344</v>
      </c>
      <c r="B4328">
        <v>2</v>
      </c>
      <c r="C4328">
        <v>54</v>
      </c>
      <c r="D4328">
        <v>1</v>
      </c>
      <c r="E4328">
        <v>27</v>
      </c>
      <c r="F4328">
        <v>1</v>
      </c>
      <c r="G4328">
        <v>27</v>
      </c>
      <c r="H4328">
        <v>2</v>
      </c>
      <c r="I4328">
        <v>54</v>
      </c>
      <c r="J4328">
        <v>6</v>
      </c>
      <c r="K4328">
        <v>162</v>
      </c>
      <c r="L4328" s="11" t="s">
        <v>11926</v>
      </c>
      <c r="M4328" s="12" t="s">
        <v>6</v>
      </c>
      <c r="N4328" s="12" t="s">
        <v>6</v>
      </c>
      <c r="O4328" s="12" t="s">
        <v>6</v>
      </c>
      <c r="P4328" s="12">
        <v>1236</v>
      </c>
      <c r="Q4328" s="12" t="s">
        <v>6</v>
      </c>
      <c r="R4328">
        <v>4327</v>
      </c>
    </row>
    <row r="4329" spans="1:18" ht="15" x14ac:dyDescent="0.45">
      <c r="A4329">
        <v>16844</v>
      </c>
      <c r="B4329">
        <v>11</v>
      </c>
      <c r="C4329">
        <v>33</v>
      </c>
      <c r="D4329">
        <v>15</v>
      </c>
      <c r="E4329">
        <v>45</v>
      </c>
      <c r="F4329">
        <v>15</v>
      </c>
      <c r="G4329">
        <v>45</v>
      </c>
      <c r="H4329">
        <v>13</v>
      </c>
      <c r="I4329">
        <v>39</v>
      </c>
      <c r="J4329">
        <v>54</v>
      </c>
      <c r="K4329">
        <v>162</v>
      </c>
      <c r="L4329" s="11" t="s">
        <v>11926</v>
      </c>
      <c r="M4329" s="12" t="s">
        <v>6</v>
      </c>
      <c r="N4329" s="12" t="s">
        <v>6</v>
      </c>
      <c r="O4329" s="12" t="s">
        <v>6</v>
      </c>
      <c r="P4329" s="12">
        <v>1237</v>
      </c>
      <c r="Q4329" s="12" t="s">
        <v>6</v>
      </c>
      <c r="R4329">
        <v>4328</v>
      </c>
    </row>
    <row r="4330" spans="1:18" ht="15" x14ac:dyDescent="0.45">
      <c r="A4330">
        <v>23245</v>
      </c>
      <c r="B4330">
        <v>4</v>
      </c>
      <c r="C4330">
        <v>64.8</v>
      </c>
      <c r="D4330">
        <v>5</v>
      </c>
      <c r="E4330">
        <v>81</v>
      </c>
      <c r="F4330">
        <v>1</v>
      </c>
      <c r="G4330">
        <v>16.2</v>
      </c>
      <c r="J4330">
        <v>10</v>
      </c>
      <c r="K4330">
        <v>162</v>
      </c>
      <c r="L4330" s="11" t="s">
        <v>11926</v>
      </c>
      <c r="M4330" s="12" t="s">
        <v>6</v>
      </c>
      <c r="N4330" s="12" t="s">
        <v>6</v>
      </c>
      <c r="O4330" s="12" t="s">
        <v>6</v>
      </c>
      <c r="P4330" s="12">
        <v>1238</v>
      </c>
      <c r="Q4330" s="12" t="s">
        <v>6</v>
      </c>
      <c r="R4330">
        <v>4329</v>
      </c>
    </row>
    <row r="4331" spans="1:18" ht="15" x14ac:dyDescent="0.45">
      <c r="A4331">
        <v>16653</v>
      </c>
      <c r="B4331">
        <v>3</v>
      </c>
      <c r="C4331">
        <v>69.3</v>
      </c>
      <c r="D4331">
        <v>2</v>
      </c>
      <c r="E4331">
        <v>46.2</v>
      </c>
      <c r="F4331">
        <v>2</v>
      </c>
      <c r="G4331">
        <v>46.2</v>
      </c>
      <c r="J4331">
        <v>7</v>
      </c>
      <c r="K4331">
        <v>161.69999999999999</v>
      </c>
      <c r="L4331" s="11" t="s">
        <v>11925</v>
      </c>
      <c r="M4331" s="12" t="s">
        <v>6</v>
      </c>
      <c r="N4331" s="12" t="s">
        <v>6</v>
      </c>
      <c r="O4331" s="12">
        <v>818</v>
      </c>
      <c r="P4331" s="12" t="s">
        <v>6</v>
      </c>
      <c r="Q4331" s="12" t="s">
        <v>6</v>
      </c>
      <c r="R4331">
        <v>4330</v>
      </c>
    </row>
    <row r="4332" spans="1:18" ht="15" x14ac:dyDescent="0.45">
      <c r="A4332">
        <v>27473</v>
      </c>
      <c r="H4332">
        <v>3</v>
      </c>
      <c r="I4332">
        <v>161.69999999999999</v>
      </c>
      <c r="J4332">
        <v>3</v>
      </c>
      <c r="K4332">
        <v>161.69999999999999</v>
      </c>
      <c r="L4332" s="11" t="s">
        <v>11925</v>
      </c>
      <c r="M4332" s="12" t="s">
        <v>6</v>
      </c>
      <c r="N4332" s="12" t="s">
        <v>6</v>
      </c>
      <c r="O4332" s="12">
        <v>819</v>
      </c>
      <c r="P4332" s="12" t="s">
        <v>6</v>
      </c>
      <c r="Q4332" s="12" t="s">
        <v>6</v>
      </c>
      <c r="R4332">
        <v>4331</v>
      </c>
    </row>
    <row r="4333" spans="1:18" ht="15" x14ac:dyDescent="0.45">
      <c r="A4333">
        <v>14678</v>
      </c>
      <c r="B4333">
        <v>13</v>
      </c>
      <c r="C4333">
        <v>58.14</v>
      </c>
      <c r="D4333">
        <v>12</v>
      </c>
      <c r="E4333">
        <v>54</v>
      </c>
      <c r="F4333">
        <v>11</v>
      </c>
      <c r="G4333">
        <v>49.5</v>
      </c>
      <c r="J4333">
        <v>36</v>
      </c>
      <c r="K4333">
        <v>161.63999999999999</v>
      </c>
      <c r="L4333" s="11" t="s">
        <v>11926</v>
      </c>
      <c r="M4333" s="12" t="s">
        <v>6</v>
      </c>
      <c r="N4333" s="12" t="s">
        <v>6</v>
      </c>
      <c r="O4333" s="12" t="s">
        <v>6</v>
      </c>
      <c r="P4333" s="12">
        <v>1239</v>
      </c>
      <c r="Q4333" s="12" t="s">
        <v>6</v>
      </c>
      <c r="R4333">
        <v>4332</v>
      </c>
    </row>
    <row r="4334" spans="1:18" ht="15" x14ac:dyDescent="0.45">
      <c r="A4334">
        <v>15920</v>
      </c>
      <c r="B4334">
        <v>10</v>
      </c>
      <c r="C4334">
        <v>45</v>
      </c>
      <c r="D4334">
        <v>11</v>
      </c>
      <c r="E4334">
        <v>49.5</v>
      </c>
      <c r="F4334">
        <v>7</v>
      </c>
      <c r="G4334">
        <v>31.14</v>
      </c>
      <c r="H4334">
        <v>8</v>
      </c>
      <c r="I4334">
        <v>36</v>
      </c>
      <c r="J4334">
        <v>36</v>
      </c>
      <c r="K4334">
        <v>161.63999999999999</v>
      </c>
      <c r="L4334" s="11" t="s">
        <v>11927</v>
      </c>
      <c r="M4334" s="12" t="s">
        <v>6</v>
      </c>
      <c r="N4334" s="12" t="s">
        <v>6</v>
      </c>
      <c r="O4334" s="12" t="s">
        <v>6</v>
      </c>
      <c r="P4334" s="12" t="s">
        <v>6</v>
      </c>
      <c r="Q4334" s="12">
        <v>666</v>
      </c>
      <c r="R4334">
        <v>4333</v>
      </c>
    </row>
    <row r="4335" spans="1:18" ht="15" x14ac:dyDescent="0.45">
      <c r="A4335">
        <v>28069</v>
      </c>
      <c r="B4335">
        <v>17</v>
      </c>
      <c r="C4335">
        <v>76.14</v>
      </c>
      <c r="D4335">
        <v>17</v>
      </c>
      <c r="E4335">
        <v>76.5</v>
      </c>
      <c r="F4335">
        <v>2</v>
      </c>
      <c r="G4335">
        <v>9</v>
      </c>
      <c r="J4335">
        <v>36</v>
      </c>
      <c r="K4335">
        <v>161.63999999999999</v>
      </c>
      <c r="L4335" s="11" t="s">
        <v>11926</v>
      </c>
      <c r="M4335" s="12" t="s">
        <v>6</v>
      </c>
      <c r="N4335" s="12" t="s">
        <v>6</v>
      </c>
      <c r="O4335" s="12" t="s">
        <v>6</v>
      </c>
      <c r="P4335" s="12">
        <v>1240</v>
      </c>
      <c r="Q4335" s="12" t="s">
        <v>6</v>
      </c>
      <c r="R4335">
        <v>4334</v>
      </c>
    </row>
    <row r="4336" spans="1:18" ht="15" x14ac:dyDescent="0.45">
      <c r="A4336">
        <v>16814</v>
      </c>
      <c r="B4336">
        <v>12</v>
      </c>
      <c r="C4336">
        <v>78</v>
      </c>
      <c r="D4336">
        <v>3</v>
      </c>
      <c r="E4336">
        <v>18</v>
      </c>
      <c r="F4336">
        <v>4</v>
      </c>
      <c r="G4336">
        <v>23.52</v>
      </c>
      <c r="H4336">
        <v>7</v>
      </c>
      <c r="I4336">
        <v>42</v>
      </c>
      <c r="J4336">
        <v>26</v>
      </c>
      <c r="K4336">
        <v>161.51999999999998</v>
      </c>
      <c r="L4336" s="11" t="s">
        <v>11925</v>
      </c>
      <c r="M4336" s="12" t="s">
        <v>6</v>
      </c>
      <c r="N4336" s="12" t="s">
        <v>6</v>
      </c>
      <c r="O4336" s="12">
        <v>820</v>
      </c>
      <c r="P4336" s="12" t="s">
        <v>6</v>
      </c>
      <c r="Q4336" s="12" t="s">
        <v>6</v>
      </c>
      <c r="R4336">
        <v>4335</v>
      </c>
    </row>
    <row r="4337" spans="1:18" ht="15" x14ac:dyDescent="0.45">
      <c r="A4337">
        <v>12866</v>
      </c>
      <c r="H4337">
        <v>7</v>
      </c>
      <c r="I4337">
        <v>161.41999999999999</v>
      </c>
      <c r="J4337">
        <v>7</v>
      </c>
      <c r="K4337">
        <v>161.41999999999999</v>
      </c>
      <c r="L4337" s="11" t="s">
        <v>11927</v>
      </c>
      <c r="M4337" s="12" t="s">
        <v>6</v>
      </c>
      <c r="N4337" s="12" t="s">
        <v>6</v>
      </c>
      <c r="O4337" s="12" t="s">
        <v>6</v>
      </c>
      <c r="P4337" s="12" t="s">
        <v>6</v>
      </c>
      <c r="Q4337" s="12">
        <v>667</v>
      </c>
      <c r="R4337">
        <v>4336</v>
      </c>
    </row>
    <row r="4338" spans="1:18" ht="15" x14ac:dyDescent="0.45">
      <c r="A4338">
        <v>28917</v>
      </c>
      <c r="D4338">
        <v>5</v>
      </c>
      <c r="E4338">
        <v>134.5</v>
      </c>
      <c r="F4338">
        <v>1</v>
      </c>
      <c r="G4338">
        <v>26.9</v>
      </c>
      <c r="J4338">
        <v>6</v>
      </c>
      <c r="K4338">
        <v>161.4</v>
      </c>
      <c r="L4338" s="11" t="s">
        <v>11925</v>
      </c>
      <c r="M4338" s="12" t="s">
        <v>6</v>
      </c>
      <c r="N4338" s="12" t="s">
        <v>6</v>
      </c>
      <c r="O4338" s="12">
        <v>821</v>
      </c>
      <c r="P4338" s="12" t="s">
        <v>6</v>
      </c>
      <c r="Q4338" s="12" t="s">
        <v>6</v>
      </c>
      <c r="R4338">
        <v>4337</v>
      </c>
    </row>
    <row r="4339" spans="1:18" ht="15" x14ac:dyDescent="0.45">
      <c r="A4339">
        <v>32055</v>
      </c>
      <c r="F4339">
        <v>22</v>
      </c>
      <c r="G4339">
        <v>102.49</v>
      </c>
      <c r="H4339">
        <v>12</v>
      </c>
      <c r="I4339">
        <v>58.8</v>
      </c>
      <c r="J4339">
        <v>34</v>
      </c>
      <c r="K4339">
        <v>161.29</v>
      </c>
      <c r="L4339" s="11" t="s">
        <v>11925</v>
      </c>
      <c r="M4339" s="12" t="s">
        <v>6</v>
      </c>
      <c r="N4339" s="12" t="s">
        <v>6</v>
      </c>
      <c r="O4339" s="12">
        <v>822</v>
      </c>
      <c r="P4339" s="12" t="s">
        <v>6</v>
      </c>
      <c r="Q4339" s="12" t="s">
        <v>6</v>
      </c>
      <c r="R4339">
        <v>4338</v>
      </c>
    </row>
    <row r="4340" spans="1:18" ht="15" x14ac:dyDescent="0.45">
      <c r="A4340">
        <v>12417</v>
      </c>
      <c r="B4340">
        <v>3</v>
      </c>
      <c r="C4340">
        <v>37.200000000000003</v>
      </c>
      <c r="D4340">
        <v>4</v>
      </c>
      <c r="E4340">
        <v>49.6</v>
      </c>
      <c r="F4340">
        <v>3</v>
      </c>
      <c r="G4340">
        <v>37.200000000000003</v>
      </c>
      <c r="H4340">
        <v>3</v>
      </c>
      <c r="I4340">
        <v>37.200000000000003</v>
      </c>
      <c r="J4340">
        <v>13</v>
      </c>
      <c r="K4340">
        <v>161.20000000000002</v>
      </c>
      <c r="L4340" s="11" t="s">
        <v>11928</v>
      </c>
      <c r="M4340" s="12" t="s">
        <v>6</v>
      </c>
      <c r="N4340" s="12">
        <v>976</v>
      </c>
      <c r="O4340" s="12" t="s">
        <v>6</v>
      </c>
      <c r="P4340" s="12" t="s">
        <v>6</v>
      </c>
      <c r="Q4340" s="12" t="s">
        <v>6</v>
      </c>
      <c r="R4340">
        <v>4339</v>
      </c>
    </row>
    <row r="4341" spans="1:18" ht="15" x14ac:dyDescent="0.45">
      <c r="A4341">
        <v>18065</v>
      </c>
      <c r="B4341">
        <v>2</v>
      </c>
      <c r="C4341">
        <v>24.8</v>
      </c>
      <c r="D4341">
        <v>6</v>
      </c>
      <c r="E4341">
        <v>74.400000000000006</v>
      </c>
      <c r="F4341">
        <v>3</v>
      </c>
      <c r="G4341">
        <v>37.200000000000003</v>
      </c>
      <c r="H4341">
        <v>2</v>
      </c>
      <c r="I4341">
        <v>24.8</v>
      </c>
      <c r="J4341">
        <v>13</v>
      </c>
      <c r="K4341">
        <v>161.20000000000002</v>
      </c>
      <c r="L4341" s="11" t="s">
        <v>11928</v>
      </c>
      <c r="M4341" s="12" t="s">
        <v>6</v>
      </c>
      <c r="N4341" s="12">
        <v>977</v>
      </c>
      <c r="O4341" s="12" t="s">
        <v>6</v>
      </c>
      <c r="P4341" s="12" t="s">
        <v>6</v>
      </c>
      <c r="Q4341" s="12" t="s">
        <v>6</v>
      </c>
      <c r="R4341">
        <v>4340</v>
      </c>
    </row>
    <row r="4342" spans="1:18" ht="15" x14ac:dyDescent="0.45">
      <c r="A4342">
        <v>23441</v>
      </c>
      <c r="B4342">
        <v>7</v>
      </c>
      <c r="C4342">
        <v>37.4</v>
      </c>
      <c r="D4342">
        <v>7</v>
      </c>
      <c r="E4342">
        <v>37.369999999999997</v>
      </c>
      <c r="F4342">
        <v>5</v>
      </c>
      <c r="G4342">
        <v>27</v>
      </c>
      <c r="H4342">
        <v>11</v>
      </c>
      <c r="I4342">
        <v>59.4</v>
      </c>
      <c r="J4342">
        <v>30</v>
      </c>
      <c r="K4342">
        <v>161.16999999999999</v>
      </c>
      <c r="L4342" s="11" t="s">
        <v>11928</v>
      </c>
      <c r="M4342" s="12" t="s">
        <v>6</v>
      </c>
      <c r="N4342" s="12">
        <v>978</v>
      </c>
      <c r="O4342" s="12" t="s">
        <v>6</v>
      </c>
      <c r="P4342" s="12" t="s">
        <v>6</v>
      </c>
      <c r="Q4342" s="12" t="s">
        <v>6</v>
      </c>
      <c r="R4342">
        <v>4341</v>
      </c>
    </row>
    <row r="4343" spans="1:18" ht="15" x14ac:dyDescent="0.45">
      <c r="A4343">
        <v>14324</v>
      </c>
      <c r="F4343">
        <v>24</v>
      </c>
      <c r="G4343">
        <v>110.4</v>
      </c>
      <c r="H4343">
        <v>11</v>
      </c>
      <c r="I4343">
        <v>50.6</v>
      </c>
      <c r="J4343">
        <v>35</v>
      </c>
      <c r="K4343">
        <v>161</v>
      </c>
      <c r="L4343" s="11" t="s">
        <v>11928</v>
      </c>
      <c r="M4343" s="12" t="s">
        <v>6</v>
      </c>
      <c r="N4343" s="12">
        <v>979</v>
      </c>
      <c r="O4343" s="12" t="s">
        <v>6</v>
      </c>
      <c r="P4343" s="12" t="s">
        <v>6</v>
      </c>
      <c r="Q4343" s="12" t="s">
        <v>6</v>
      </c>
      <c r="R4343">
        <v>4342</v>
      </c>
    </row>
    <row r="4344" spans="1:18" ht="15" x14ac:dyDescent="0.45">
      <c r="A4344">
        <v>16849</v>
      </c>
      <c r="B4344">
        <v>3</v>
      </c>
      <c r="C4344">
        <v>69</v>
      </c>
      <c r="D4344">
        <v>3</v>
      </c>
      <c r="E4344">
        <v>69</v>
      </c>
      <c r="F4344">
        <v>1</v>
      </c>
      <c r="G4344">
        <v>23</v>
      </c>
      <c r="J4344">
        <v>7</v>
      </c>
      <c r="K4344">
        <v>161</v>
      </c>
      <c r="L4344" s="11" t="s">
        <v>11926</v>
      </c>
      <c r="M4344" s="12" t="s">
        <v>6</v>
      </c>
      <c r="N4344" s="12" t="s">
        <v>6</v>
      </c>
      <c r="O4344" s="12" t="s">
        <v>6</v>
      </c>
      <c r="P4344" s="12">
        <v>1241</v>
      </c>
      <c r="Q4344" s="12" t="s">
        <v>6</v>
      </c>
      <c r="R4344">
        <v>4343</v>
      </c>
    </row>
    <row r="4345" spans="1:18" ht="15" x14ac:dyDescent="0.45">
      <c r="A4345">
        <v>31492</v>
      </c>
      <c r="B4345">
        <v>2</v>
      </c>
      <c r="C4345">
        <v>27</v>
      </c>
      <c r="D4345">
        <v>4</v>
      </c>
      <c r="E4345">
        <v>54</v>
      </c>
      <c r="F4345">
        <v>2</v>
      </c>
      <c r="G4345">
        <v>27</v>
      </c>
      <c r="H4345">
        <v>4</v>
      </c>
      <c r="I4345">
        <v>52.92</v>
      </c>
      <c r="J4345">
        <v>12</v>
      </c>
      <c r="K4345">
        <v>160.92000000000002</v>
      </c>
      <c r="L4345" s="11" t="s">
        <v>11926</v>
      </c>
      <c r="M4345" s="12" t="s">
        <v>6</v>
      </c>
      <c r="N4345" s="12" t="s">
        <v>6</v>
      </c>
      <c r="O4345" s="12" t="s">
        <v>6</v>
      </c>
      <c r="P4345" s="12">
        <v>1242</v>
      </c>
      <c r="Q4345" s="12" t="s">
        <v>6</v>
      </c>
      <c r="R4345">
        <v>4344</v>
      </c>
    </row>
    <row r="4346" spans="1:18" ht="15" x14ac:dyDescent="0.45">
      <c r="A4346">
        <v>11075</v>
      </c>
      <c r="B4346">
        <v>3</v>
      </c>
      <c r="C4346">
        <v>22.78</v>
      </c>
      <c r="D4346">
        <v>5</v>
      </c>
      <c r="E4346">
        <v>39</v>
      </c>
      <c r="F4346">
        <v>9</v>
      </c>
      <c r="G4346">
        <v>67.319999999999993</v>
      </c>
      <c r="H4346">
        <v>4</v>
      </c>
      <c r="I4346">
        <v>31.6</v>
      </c>
      <c r="J4346">
        <v>21</v>
      </c>
      <c r="K4346">
        <v>160.69999999999999</v>
      </c>
      <c r="L4346" s="11" t="s">
        <v>11927</v>
      </c>
      <c r="M4346" s="12" t="s">
        <v>6</v>
      </c>
      <c r="N4346" s="12" t="s">
        <v>6</v>
      </c>
      <c r="O4346" s="12" t="s">
        <v>6</v>
      </c>
      <c r="P4346" s="12" t="s">
        <v>6</v>
      </c>
      <c r="Q4346" s="12">
        <v>668</v>
      </c>
      <c r="R4346">
        <v>4345</v>
      </c>
    </row>
    <row r="4347" spans="1:18" ht="15" x14ac:dyDescent="0.45">
      <c r="A4347">
        <v>16882</v>
      </c>
      <c r="B4347">
        <v>26</v>
      </c>
      <c r="C4347">
        <v>57.2</v>
      </c>
      <c r="D4347">
        <v>24</v>
      </c>
      <c r="E4347">
        <v>52.8</v>
      </c>
      <c r="F4347">
        <v>14</v>
      </c>
      <c r="G4347">
        <v>30.8</v>
      </c>
      <c r="H4347">
        <v>9</v>
      </c>
      <c r="I4347">
        <v>19.8</v>
      </c>
      <c r="J4347">
        <v>73</v>
      </c>
      <c r="K4347">
        <v>160.60000000000002</v>
      </c>
      <c r="L4347" s="11" t="s">
        <v>11926</v>
      </c>
      <c r="M4347" s="12" t="s">
        <v>6</v>
      </c>
      <c r="N4347" s="12" t="s">
        <v>6</v>
      </c>
      <c r="O4347" s="12" t="s">
        <v>6</v>
      </c>
      <c r="P4347" s="12">
        <v>1243</v>
      </c>
      <c r="Q4347" s="12" t="s">
        <v>6</v>
      </c>
      <c r="R4347">
        <v>4346</v>
      </c>
    </row>
    <row r="4348" spans="1:18" ht="15" x14ac:dyDescent="0.45">
      <c r="A4348">
        <v>31304</v>
      </c>
      <c r="B4348">
        <v>3</v>
      </c>
      <c r="C4348">
        <v>52.56</v>
      </c>
      <c r="D4348">
        <v>4</v>
      </c>
      <c r="E4348">
        <v>72</v>
      </c>
      <c r="F4348">
        <v>2</v>
      </c>
      <c r="G4348">
        <v>36</v>
      </c>
      <c r="J4348">
        <v>9</v>
      </c>
      <c r="K4348">
        <v>160.56</v>
      </c>
      <c r="L4348" s="11" t="s">
        <v>11926</v>
      </c>
      <c r="M4348" s="12" t="s">
        <v>6</v>
      </c>
      <c r="N4348" s="12" t="s">
        <v>6</v>
      </c>
      <c r="O4348" s="12" t="s">
        <v>6</v>
      </c>
      <c r="P4348" s="12">
        <v>1244</v>
      </c>
      <c r="Q4348" s="12" t="s">
        <v>6</v>
      </c>
      <c r="R4348">
        <v>4347</v>
      </c>
    </row>
    <row r="4349" spans="1:18" ht="15" x14ac:dyDescent="0.45">
      <c r="A4349">
        <v>14327</v>
      </c>
      <c r="B4349">
        <v>26</v>
      </c>
      <c r="C4349">
        <v>80.349999999999994</v>
      </c>
      <c r="D4349">
        <v>13</v>
      </c>
      <c r="E4349">
        <v>40.299999999999997</v>
      </c>
      <c r="H4349">
        <v>11</v>
      </c>
      <c r="I4349">
        <v>39.6</v>
      </c>
      <c r="J4349">
        <v>50</v>
      </c>
      <c r="K4349">
        <v>160.25</v>
      </c>
      <c r="L4349" s="11" t="s">
        <v>11928</v>
      </c>
      <c r="M4349" s="12" t="s">
        <v>6</v>
      </c>
      <c r="N4349" s="12">
        <v>980</v>
      </c>
      <c r="O4349" s="12" t="s">
        <v>6</v>
      </c>
      <c r="P4349" s="12" t="s">
        <v>6</v>
      </c>
      <c r="Q4349" s="12" t="s">
        <v>6</v>
      </c>
      <c r="R4349">
        <v>4348</v>
      </c>
    </row>
    <row r="4350" spans="1:18" ht="15" x14ac:dyDescent="0.45">
      <c r="A4350">
        <v>27479</v>
      </c>
      <c r="B4350">
        <v>1</v>
      </c>
      <c r="C4350">
        <v>12.4</v>
      </c>
      <c r="D4350">
        <v>1</v>
      </c>
      <c r="E4350">
        <v>12.4</v>
      </c>
      <c r="F4350">
        <v>5</v>
      </c>
      <c r="G4350">
        <v>61.01</v>
      </c>
      <c r="H4350">
        <v>6</v>
      </c>
      <c r="I4350">
        <v>74.400000000000006</v>
      </c>
      <c r="J4350">
        <v>13</v>
      </c>
      <c r="K4350">
        <v>160.21</v>
      </c>
      <c r="L4350" s="11" t="s">
        <v>11927</v>
      </c>
      <c r="M4350" s="12" t="s">
        <v>6</v>
      </c>
      <c r="N4350" s="12" t="s">
        <v>6</v>
      </c>
      <c r="O4350" s="12" t="s">
        <v>6</v>
      </c>
      <c r="P4350" s="12" t="s">
        <v>6</v>
      </c>
      <c r="Q4350" s="12">
        <v>669</v>
      </c>
      <c r="R4350">
        <v>4349</v>
      </c>
    </row>
    <row r="4351" spans="1:18" ht="15" x14ac:dyDescent="0.45">
      <c r="A4351">
        <v>17150</v>
      </c>
      <c r="B4351">
        <v>2</v>
      </c>
      <c r="C4351">
        <v>40</v>
      </c>
      <c r="D4351">
        <v>3</v>
      </c>
      <c r="E4351">
        <v>60</v>
      </c>
      <c r="F4351">
        <v>2</v>
      </c>
      <c r="G4351">
        <v>40</v>
      </c>
      <c r="H4351">
        <v>1</v>
      </c>
      <c r="I4351">
        <v>20</v>
      </c>
      <c r="J4351">
        <v>8</v>
      </c>
      <c r="K4351">
        <v>160</v>
      </c>
      <c r="L4351" s="11" t="s">
        <v>11926</v>
      </c>
      <c r="M4351" s="12" t="s">
        <v>6</v>
      </c>
      <c r="N4351" s="12" t="s">
        <v>6</v>
      </c>
      <c r="O4351" s="12" t="s">
        <v>6</v>
      </c>
      <c r="P4351" s="12">
        <v>1245</v>
      </c>
      <c r="Q4351" s="12" t="s">
        <v>6</v>
      </c>
      <c r="R4351">
        <v>4350</v>
      </c>
    </row>
    <row r="4352" spans="1:18" ht="15" x14ac:dyDescent="0.45">
      <c r="A4352">
        <v>23051</v>
      </c>
      <c r="B4352">
        <v>2</v>
      </c>
      <c r="C4352">
        <v>160</v>
      </c>
      <c r="J4352">
        <v>2</v>
      </c>
      <c r="K4352">
        <v>160</v>
      </c>
      <c r="L4352" s="11" t="s">
        <v>11925</v>
      </c>
      <c r="M4352" s="12" t="s">
        <v>6</v>
      </c>
      <c r="N4352" s="12" t="s">
        <v>6</v>
      </c>
      <c r="O4352" s="12">
        <v>823</v>
      </c>
      <c r="P4352" s="12" t="s">
        <v>6</v>
      </c>
      <c r="Q4352" s="12" t="s">
        <v>6</v>
      </c>
      <c r="R4352">
        <v>4351</v>
      </c>
    </row>
    <row r="4353" spans="1:18" ht="15" x14ac:dyDescent="0.45">
      <c r="A4353">
        <v>28946</v>
      </c>
      <c r="B4353">
        <v>2</v>
      </c>
      <c r="C4353">
        <v>32</v>
      </c>
      <c r="D4353">
        <v>3</v>
      </c>
      <c r="E4353">
        <v>48</v>
      </c>
      <c r="F4353">
        <v>1</v>
      </c>
      <c r="G4353">
        <v>16</v>
      </c>
      <c r="H4353">
        <v>4</v>
      </c>
      <c r="I4353">
        <v>64</v>
      </c>
      <c r="J4353">
        <v>10</v>
      </c>
      <c r="K4353">
        <v>160</v>
      </c>
      <c r="L4353" s="11" t="s">
        <v>11926</v>
      </c>
      <c r="M4353" s="12" t="s">
        <v>6</v>
      </c>
      <c r="N4353" s="12" t="s">
        <v>6</v>
      </c>
      <c r="O4353" s="12" t="s">
        <v>6</v>
      </c>
      <c r="P4353" s="12">
        <v>1246</v>
      </c>
      <c r="Q4353" s="12" t="s">
        <v>6</v>
      </c>
      <c r="R4353">
        <v>4352</v>
      </c>
    </row>
    <row r="4354" spans="1:18" ht="15" x14ac:dyDescent="0.45">
      <c r="A4354">
        <v>31674</v>
      </c>
      <c r="B4354">
        <v>12</v>
      </c>
      <c r="C4354">
        <v>26.04</v>
      </c>
      <c r="D4354">
        <v>17</v>
      </c>
      <c r="E4354">
        <v>37.22</v>
      </c>
      <c r="F4354">
        <v>28</v>
      </c>
      <c r="G4354">
        <v>61.24</v>
      </c>
      <c r="H4354">
        <v>16</v>
      </c>
      <c r="I4354">
        <v>35.200000000000003</v>
      </c>
      <c r="J4354">
        <v>73</v>
      </c>
      <c r="K4354">
        <v>159.69999999999999</v>
      </c>
      <c r="L4354" s="11" t="s">
        <v>11927</v>
      </c>
      <c r="M4354" s="12" t="s">
        <v>6</v>
      </c>
      <c r="N4354" s="12" t="s">
        <v>6</v>
      </c>
      <c r="O4354" s="12" t="s">
        <v>6</v>
      </c>
      <c r="P4354" s="12" t="s">
        <v>6</v>
      </c>
      <c r="Q4354" s="12">
        <v>670</v>
      </c>
      <c r="R4354">
        <v>4353</v>
      </c>
    </row>
    <row r="4355" spans="1:18" ht="15" x14ac:dyDescent="0.45">
      <c r="A4355">
        <v>10411</v>
      </c>
      <c r="F4355">
        <v>16</v>
      </c>
      <c r="G4355">
        <v>80</v>
      </c>
      <c r="H4355">
        <v>16</v>
      </c>
      <c r="I4355">
        <v>79.599999999999994</v>
      </c>
      <c r="J4355">
        <v>32</v>
      </c>
      <c r="K4355">
        <v>159.6</v>
      </c>
      <c r="L4355" s="11" t="s">
        <v>11926</v>
      </c>
      <c r="M4355" s="12" t="s">
        <v>6</v>
      </c>
      <c r="N4355" s="12" t="s">
        <v>6</v>
      </c>
      <c r="O4355" s="12" t="s">
        <v>6</v>
      </c>
      <c r="P4355" s="12">
        <v>1247</v>
      </c>
      <c r="Q4355" s="12" t="s">
        <v>6</v>
      </c>
      <c r="R4355">
        <v>4354</v>
      </c>
    </row>
    <row r="4356" spans="1:18" ht="15" x14ac:dyDescent="0.45">
      <c r="A4356">
        <v>22899</v>
      </c>
      <c r="B4356">
        <v>1</v>
      </c>
      <c r="C4356">
        <v>39.9</v>
      </c>
      <c r="D4356">
        <v>2</v>
      </c>
      <c r="E4356">
        <v>79.8</v>
      </c>
      <c r="F4356">
        <v>1</v>
      </c>
      <c r="G4356">
        <v>39.9</v>
      </c>
      <c r="J4356">
        <v>4</v>
      </c>
      <c r="K4356">
        <v>159.6</v>
      </c>
      <c r="L4356" s="11" t="s">
        <v>11925</v>
      </c>
      <c r="M4356" s="12" t="s">
        <v>6</v>
      </c>
      <c r="N4356" s="12" t="s">
        <v>6</v>
      </c>
      <c r="O4356" s="12">
        <v>824</v>
      </c>
      <c r="P4356" s="12" t="s">
        <v>6</v>
      </c>
      <c r="Q4356" s="12" t="s">
        <v>6</v>
      </c>
      <c r="R4356">
        <v>4355</v>
      </c>
    </row>
    <row r="4357" spans="1:18" ht="15" x14ac:dyDescent="0.45">
      <c r="A4357">
        <v>31246</v>
      </c>
      <c r="B4357">
        <v>5</v>
      </c>
      <c r="C4357">
        <v>72.5</v>
      </c>
      <c r="D4357">
        <v>6</v>
      </c>
      <c r="E4357">
        <v>87</v>
      </c>
      <c r="J4357">
        <v>11</v>
      </c>
      <c r="K4357">
        <v>159.5</v>
      </c>
      <c r="L4357" s="11" t="s">
        <v>11926</v>
      </c>
      <c r="M4357" s="12" t="s">
        <v>6</v>
      </c>
      <c r="N4357" s="12" t="s">
        <v>6</v>
      </c>
      <c r="O4357" s="12" t="s">
        <v>6</v>
      </c>
      <c r="P4357" s="12">
        <v>1248</v>
      </c>
      <c r="Q4357" s="12" t="s">
        <v>6</v>
      </c>
      <c r="R4357">
        <v>4356</v>
      </c>
    </row>
    <row r="4358" spans="1:18" ht="15" x14ac:dyDescent="0.45">
      <c r="A4358">
        <v>23650</v>
      </c>
      <c r="B4358">
        <v>13</v>
      </c>
      <c r="C4358">
        <v>82.69</v>
      </c>
      <c r="D4358">
        <v>12</v>
      </c>
      <c r="E4358">
        <v>76.8</v>
      </c>
      <c r="J4358">
        <v>25</v>
      </c>
      <c r="K4358">
        <v>159.49</v>
      </c>
      <c r="L4358" s="11" t="s">
        <v>11926</v>
      </c>
      <c r="M4358" s="12" t="s">
        <v>6</v>
      </c>
      <c r="N4358" s="12" t="s">
        <v>6</v>
      </c>
      <c r="O4358" s="12" t="s">
        <v>6</v>
      </c>
      <c r="P4358" s="12">
        <v>1249</v>
      </c>
      <c r="Q4358" s="12" t="s">
        <v>6</v>
      </c>
      <c r="R4358">
        <v>4357</v>
      </c>
    </row>
    <row r="4359" spans="1:18" ht="15" x14ac:dyDescent="0.45">
      <c r="A4359">
        <v>12681</v>
      </c>
      <c r="B4359">
        <v>21</v>
      </c>
      <c r="C4359">
        <v>58.8</v>
      </c>
      <c r="D4359">
        <v>14</v>
      </c>
      <c r="E4359">
        <v>38.979999999999997</v>
      </c>
      <c r="F4359">
        <v>15</v>
      </c>
      <c r="G4359">
        <v>42</v>
      </c>
      <c r="H4359">
        <v>7</v>
      </c>
      <c r="I4359">
        <v>19.600000000000001</v>
      </c>
      <c r="J4359">
        <v>57</v>
      </c>
      <c r="K4359">
        <v>159.38</v>
      </c>
      <c r="L4359" s="11" t="s">
        <v>11927</v>
      </c>
      <c r="M4359" s="12" t="s">
        <v>6</v>
      </c>
      <c r="N4359" s="12" t="s">
        <v>6</v>
      </c>
      <c r="O4359" s="12" t="s">
        <v>6</v>
      </c>
      <c r="P4359" s="12" t="s">
        <v>6</v>
      </c>
      <c r="Q4359" s="12">
        <v>671</v>
      </c>
      <c r="R4359">
        <v>4358</v>
      </c>
    </row>
    <row r="4360" spans="1:18" ht="15" x14ac:dyDescent="0.45">
      <c r="A4360">
        <v>28531</v>
      </c>
      <c r="B4360">
        <v>36</v>
      </c>
      <c r="C4360">
        <v>45.3</v>
      </c>
      <c r="D4360">
        <v>34</v>
      </c>
      <c r="E4360">
        <v>44</v>
      </c>
      <c r="F4360">
        <v>43</v>
      </c>
      <c r="G4360">
        <v>55.6</v>
      </c>
      <c r="H4360">
        <v>11</v>
      </c>
      <c r="I4360">
        <v>14.3</v>
      </c>
      <c r="J4360">
        <v>124</v>
      </c>
      <c r="K4360">
        <v>159.20000000000002</v>
      </c>
      <c r="L4360" s="11" t="s">
        <v>11928</v>
      </c>
      <c r="M4360" s="12" t="s">
        <v>6</v>
      </c>
      <c r="N4360" s="12">
        <v>981</v>
      </c>
      <c r="O4360" s="12" t="s">
        <v>6</v>
      </c>
      <c r="P4360" s="12" t="s">
        <v>6</v>
      </c>
      <c r="Q4360" s="12" t="s">
        <v>6</v>
      </c>
      <c r="R4360">
        <v>4359</v>
      </c>
    </row>
    <row r="4361" spans="1:18" ht="15" x14ac:dyDescent="0.45">
      <c r="A4361">
        <v>11026</v>
      </c>
      <c r="B4361">
        <v>10</v>
      </c>
      <c r="C4361">
        <v>42</v>
      </c>
      <c r="D4361">
        <v>9</v>
      </c>
      <c r="E4361">
        <v>37.799999999999997</v>
      </c>
      <c r="F4361">
        <v>12</v>
      </c>
      <c r="G4361">
        <v>48</v>
      </c>
      <c r="H4361">
        <v>8</v>
      </c>
      <c r="I4361">
        <v>31.2</v>
      </c>
      <c r="J4361">
        <v>39</v>
      </c>
      <c r="K4361">
        <v>159</v>
      </c>
      <c r="L4361" s="11" t="s">
        <v>11927</v>
      </c>
      <c r="M4361" s="12" t="s">
        <v>6</v>
      </c>
      <c r="N4361" s="12" t="s">
        <v>6</v>
      </c>
      <c r="O4361" s="12" t="s">
        <v>6</v>
      </c>
      <c r="P4361" s="12" t="s">
        <v>6</v>
      </c>
      <c r="Q4361" s="12">
        <v>672</v>
      </c>
      <c r="R4361">
        <v>4360</v>
      </c>
    </row>
    <row r="4362" spans="1:18" ht="15" x14ac:dyDescent="0.45">
      <c r="A4362">
        <v>29744</v>
      </c>
      <c r="B4362">
        <v>6</v>
      </c>
      <c r="C4362">
        <v>95.4</v>
      </c>
      <c r="D4362">
        <v>1</v>
      </c>
      <c r="E4362">
        <v>15.9</v>
      </c>
      <c r="F4362">
        <v>3</v>
      </c>
      <c r="G4362">
        <v>47.7</v>
      </c>
      <c r="J4362">
        <v>10</v>
      </c>
      <c r="K4362">
        <v>159</v>
      </c>
      <c r="L4362" s="11" t="s">
        <v>11925</v>
      </c>
      <c r="M4362" s="12" t="s">
        <v>6</v>
      </c>
      <c r="N4362" s="12" t="s">
        <v>6</v>
      </c>
      <c r="O4362" s="12">
        <v>825</v>
      </c>
      <c r="P4362" s="12" t="s">
        <v>6</v>
      </c>
      <c r="Q4362" s="12" t="s">
        <v>6</v>
      </c>
      <c r="R4362">
        <v>4361</v>
      </c>
    </row>
    <row r="4363" spans="1:18" ht="15" x14ac:dyDescent="0.45">
      <c r="A4363">
        <v>32062</v>
      </c>
      <c r="F4363">
        <v>21</v>
      </c>
      <c r="G4363">
        <v>83.69</v>
      </c>
      <c r="H4363">
        <v>18</v>
      </c>
      <c r="I4363">
        <v>75.260000000000005</v>
      </c>
      <c r="J4363">
        <v>39</v>
      </c>
      <c r="K4363">
        <v>158.94999999999999</v>
      </c>
      <c r="L4363" s="11" t="s">
        <v>11925</v>
      </c>
      <c r="M4363" s="12" t="s">
        <v>6</v>
      </c>
      <c r="N4363" s="12" t="s">
        <v>6</v>
      </c>
      <c r="O4363" s="12">
        <v>826</v>
      </c>
      <c r="P4363" s="12" t="s">
        <v>6</v>
      </c>
      <c r="Q4363" s="12" t="s">
        <v>6</v>
      </c>
      <c r="R4363">
        <v>4362</v>
      </c>
    </row>
    <row r="4364" spans="1:18" ht="15" x14ac:dyDescent="0.45">
      <c r="A4364">
        <v>30077</v>
      </c>
      <c r="H4364">
        <v>3</v>
      </c>
      <c r="I4364">
        <v>158.69999999999999</v>
      </c>
      <c r="J4364">
        <v>3</v>
      </c>
      <c r="K4364">
        <v>158.69999999999999</v>
      </c>
      <c r="L4364" s="11" t="s">
        <v>11925</v>
      </c>
      <c r="M4364" s="12" t="s">
        <v>6</v>
      </c>
      <c r="N4364" s="12" t="s">
        <v>6</v>
      </c>
      <c r="O4364" s="12">
        <v>827</v>
      </c>
      <c r="P4364" s="12" t="s">
        <v>6</v>
      </c>
      <c r="Q4364" s="12" t="s">
        <v>6</v>
      </c>
      <c r="R4364">
        <v>4363</v>
      </c>
    </row>
    <row r="4365" spans="1:18" ht="15" x14ac:dyDescent="0.45">
      <c r="A4365">
        <v>10437</v>
      </c>
      <c r="B4365">
        <v>2</v>
      </c>
      <c r="C4365">
        <v>24.4</v>
      </c>
      <c r="D4365">
        <v>4</v>
      </c>
      <c r="E4365">
        <v>48.8</v>
      </c>
      <c r="F4365">
        <v>4</v>
      </c>
      <c r="G4365">
        <v>48.8</v>
      </c>
      <c r="H4365">
        <v>3</v>
      </c>
      <c r="I4365">
        <v>36.6</v>
      </c>
      <c r="J4365">
        <v>13</v>
      </c>
      <c r="K4365">
        <v>158.6</v>
      </c>
      <c r="L4365" s="11" t="s">
        <v>11927</v>
      </c>
      <c r="M4365" s="12" t="s">
        <v>6</v>
      </c>
      <c r="N4365" s="12" t="s">
        <v>6</v>
      </c>
      <c r="O4365" s="12" t="s">
        <v>6</v>
      </c>
      <c r="P4365" s="12" t="s">
        <v>6</v>
      </c>
      <c r="Q4365" s="12">
        <v>673</v>
      </c>
      <c r="R4365">
        <v>4364</v>
      </c>
    </row>
    <row r="4366" spans="1:18" ht="15" x14ac:dyDescent="0.45">
      <c r="A4366">
        <v>18435</v>
      </c>
      <c r="D4366">
        <v>9</v>
      </c>
      <c r="E4366">
        <v>12.49</v>
      </c>
      <c r="F4366">
        <v>47</v>
      </c>
      <c r="G4366">
        <v>67.66</v>
      </c>
      <c r="H4366">
        <v>49</v>
      </c>
      <c r="I4366">
        <v>78.27</v>
      </c>
      <c r="J4366">
        <v>105</v>
      </c>
      <c r="K4366">
        <v>158.41999999999999</v>
      </c>
      <c r="L4366" s="11" t="s">
        <v>11925</v>
      </c>
      <c r="M4366" s="12" t="s">
        <v>6</v>
      </c>
      <c r="N4366" s="12" t="s">
        <v>6</v>
      </c>
      <c r="O4366" s="12">
        <v>828</v>
      </c>
      <c r="P4366" s="12" t="s">
        <v>6</v>
      </c>
      <c r="Q4366" s="12" t="s">
        <v>6</v>
      </c>
      <c r="R4366">
        <v>4365</v>
      </c>
    </row>
    <row r="4367" spans="1:18" ht="15" x14ac:dyDescent="0.45">
      <c r="A4367">
        <v>16303</v>
      </c>
      <c r="B4367">
        <v>16</v>
      </c>
      <c r="C4367">
        <v>35.200000000000003</v>
      </c>
      <c r="D4367">
        <v>16</v>
      </c>
      <c r="E4367">
        <v>35.200000000000003</v>
      </c>
      <c r="F4367">
        <v>20</v>
      </c>
      <c r="G4367">
        <v>44</v>
      </c>
      <c r="H4367">
        <v>20</v>
      </c>
      <c r="I4367">
        <v>44</v>
      </c>
      <c r="J4367">
        <v>72</v>
      </c>
      <c r="K4367">
        <v>158.4</v>
      </c>
      <c r="L4367" s="11" t="s">
        <v>11928</v>
      </c>
      <c r="M4367" s="12" t="s">
        <v>6</v>
      </c>
      <c r="N4367" s="12">
        <v>982</v>
      </c>
      <c r="O4367" s="12" t="s">
        <v>6</v>
      </c>
      <c r="P4367" s="12" t="s">
        <v>6</v>
      </c>
      <c r="Q4367" s="12" t="s">
        <v>6</v>
      </c>
      <c r="R4367">
        <v>4366</v>
      </c>
    </row>
    <row r="4368" spans="1:18" ht="15" x14ac:dyDescent="0.45">
      <c r="A4368">
        <v>29759</v>
      </c>
      <c r="B4368">
        <v>1</v>
      </c>
      <c r="C4368">
        <v>19.8</v>
      </c>
      <c r="D4368">
        <v>2</v>
      </c>
      <c r="E4368">
        <v>39.6</v>
      </c>
      <c r="F4368">
        <v>2</v>
      </c>
      <c r="G4368">
        <v>39.6</v>
      </c>
      <c r="H4368">
        <v>3</v>
      </c>
      <c r="I4368">
        <v>59.4</v>
      </c>
      <c r="J4368">
        <v>8</v>
      </c>
      <c r="K4368">
        <v>158.4</v>
      </c>
      <c r="L4368" s="11" t="s">
        <v>11928</v>
      </c>
      <c r="M4368" s="12" t="s">
        <v>6</v>
      </c>
      <c r="N4368" s="12">
        <v>983</v>
      </c>
      <c r="O4368" s="12" t="s">
        <v>6</v>
      </c>
      <c r="P4368" s="12" t="s">
        <v>6</v>
      </c>
      <c r="Q4368" s="12" t="s">
        <v>6</v>
      </c>
      <c r="R4368">
        <v>4367</v>
      </c>
    </row>
    <row r="4369" spans="1:18" ht="15" x14ac:dyDescent="0.45">
      <c r="A4369">
        <v>17081</v>
      </c>
      <c r="B4369">
        <v>1</v>
      </c>
      <c r="C4369">
        <v>17.600000000000001</v>
      </c>
      <c r="D4369">
        <v>2</v>
      </c>
      <c r="E4369">
        <v>35.200000000000003</v>
      </c>
      <c r="F4369">
        <v>3</v>
      </c>
      <c r="G4369">
        <v>52.8</v>
      </c>
      <c r="H4369">
        <v>3</v>
      </c>
      <c r="I4369">
        <v>52.8</v>
      </c>
      <c r="J4369">
        <v>9</v>
      </c>
      <c r="K4369">
        <v>158.39999999999998</v>
      </c>
      <c r="L4369" s="11" t="s">
        <v>11926</v>
      </c>
      <c r="M4369" s="12" t="s">
        <v>6</v>
      </c>
      <c r="N4369" s="12" t="s">
        <v>6</v>
      </c>
      <c r="O4369" s="12" t="s">
        <v>6</v>
      </c>
      <c r="P4369" s="12">
        <v>1250</v>
      </c>
      <c r="Q4369" s="12" t="s">
        <v>6</v>
      </c>
      <c r="R4369">
        <v>4368</v>
      </c>
    </row>
    <row r="4370" spans="1:18" ht="15" x14ac:dyDescent="0.45">
      <c r="A4370">
        <v>23203</v>
      </c>
      <c r="B4370">
        <v>3</v>
      </c>
      <c r="C4370">
        <v>66.239999999999995</v>
      </c>
      <c r="D4370">
        <v>1</v>
      </c>
      <c r="E4370">
        <v>24</v>
      </c>
      <c r="F4370">
        <v>1</v>
      </c>
      <c r="G4370">
        <v>24</v>
      </c>
      <c r="H4370">
        <v>2</v>
      </c>
      <c r="I4370">
        <v>44.16</v>
      </c>
      <c r="J4370">
        <v>7</v>
      </c>
      <c r="K4370">
        <v>158.39999999999998</v>
      </c>
      <c r="L4370" s="11" t="s">
        <v>11925</v>
      </c>
      <c r="M4370" s="12" t="s">
        <v>6</v>
      </c>
      <c r="N4370" s="12" t="s">
        <v>6</v>
      </c>
      <c r="O4370" s="12">
        <v>829</v>
      </c>
      <c r="P4370" s="12" t="s">
        <v>6</v>
      </c>
      <c r="Q4370" s="12" t="s">
        <v>6</v>
      </c>
      <c r="R4370">
        <v>4369</v>
      </c>
    </row>
    <row r="4371" spans="1:18" ht="15" x14ac:dyDescent="0.45">
      <c r="A4371">
        <v>13445</v>
      </c>
      <c r="B4371">
        <v>2</v>
      </c>
      <c r="C4371">
        <v>45.2</v>
      </c>
      <c r="D4371">
        <v>1</v>
      </c>
      <c r="E4371">
        <v>22.6</v>
      </c>
      <c r="F4371">
        <v>1</v>
      </c>
      <c r="G4371">
        <v>22.6</v>
      </c>
      <c r="H4371">
        <v>3</v>
      </c>
      <c r="I4371">
        <v>67.8</v>
      </c>
      <c r="J4371">
        <v>7</v>
      </c>
      <c r="K4371">
        <v>158.19999999999999</v>
      </c>
      <c r="L4371" s="11" t="s">
        <v>11926</v>
      </c>
      <c r="M4371" s="12" t="s">
        <v>6</v>
      </c>
      <c r="N4371" s="12" t="s">
        <v>6</v>
      </c>
      <c r="O4371" s="12" t="s">
        <v>6</v>
      </c>
      <c r="P4371" s="12">
        <v>1251</v>
      </c>
      <c r="Q4371" s="12" t="s">
        <v>6</v>
      </c>
      <c r="R4371">
        <v>4370</v>
      </c>
    </row>
    <row r="4372" spans="1:18" ht="15" x14ac:dyDescent="0.45">
      <c r="A4372">
        <v>17935</v>
      </c>
      <c r="B4372">
        <v>14</v>
      </c>
      <c r="C4372">
        <v>158.19999999999999</v>
      </c>
      <c r="J4372">
        <v>14</v>
      </c>
      <c r="K4372">
        <v>158.19999999999999</v>
      </c>
      <c r="L4372" s="11" t="s">
        <v>11926</v>
      </c>
      <c r="M4372" s="12" t="s">
        <v>6</v>
      </c>
      <c r="N4372" s="12" t="s">
        <v>6</v>
      </c>
      <c r="O4372" s="12" t="s">
        <v>6</v>
      </c>
      <c r="P4372" s="12">
        <v>1252</v>
      </c>
      <c r="Q4372" s="12" t="s">
        <v>6</v>
      </c>
      <c r="R4372">
        <v>4371</v>
      </c>
    </row>
    <row r="4373" spans="1:18" ht="15" x14ac:dyDescent="0.45">
      <c r="A4373">
        <v>31509</v>
      </c>
      <c r="B4373">
        <v>21</v>
      </c>
      <c r="C4373">
        <v>81.900000000000006</v>
      </c>
      <c r="D4373">
        <v>5</v>
      </c>
      <c r="E4373">
        <v>19.5</v>
      </c>
      <c r="F4373">
        <v>11</v>
      </c>
      <c r="G4373">
        <v>56.7</v>
      </c>
      <c r="J4373">
        <v>37</v>
      </c>
      <c r="K4373">
        <v>158.10000000000002</v>
      </c>
      <c r="L4373" s="11" t="s">
        <v>11928</v>
      </c>
      <c r="M4373" s="12" t="s">
        <v>6</v>
      </c>
      <c r="N4373" s="12">
        <v>984</v>
      </c>
      <c r="O4373" s="12" t="s">
        <v>6</v>
      </c>
      <c r="P4373" s="12" t="s">
        <v>6</v>
      </c>
      <c r="Q4373" s="12" t="s">
        <v>6</v>
      </c>
      <c r="R4373">
        <v>4372</v>
      </c>
    </row>
    <row r="4374" spans="1:18" ht="15" x14ac:dyDescent="0.45">
      <c r="A4374">
        <v>28974</v>
      </c>
      <c r="B4374">
        <v>4</v>
      </c>
      <c r="C4374">
        <v>32</v>
      </c>
      <c r="D4374">
        <v>12</v>
      </c>
      <c r="E4374">
        <v>94.08</v>
      </c>
      <c r="F4374">
        <v>2</v>
      </c>
      <c r="G4374">
        <v>16</v>
      </c>
      <c r="H4374">
        <v>2</v>
      </c>
      <c r="I4374">
        <v>16</v>
      </c>
      <c r="J4374">
        <v>20</v>
      </c>
      <c r="K4374">
        <v>158.07999999999998</v>
      </c>
      <c r="L4374" s="11" t="s">
        <v>11925</v>
      </c>
      <c r="M4374" s="12" t="s">
        <v>6</v>
      </c>
      <c r="N4374" s="12" t="s">
        <v>6</v>
      </c>
      <c r="O4374" s="12">
        <v>830</v>
      </c>
      <c r="P4374" s="12" t="s">
        <v>6</v>
      </c>
      <c r="Q4374" s="12" t="s">
        <v>6</v>
      </c>
      <c r="R4374">
        <v>4373</v>
      </c>
    </row>
    <row r="4375" spans="1:18" ht="15" x14ac:dyDescent="0.45">
      <c r="A4375">
        <v>14728</v>
      </c>
      <c r="B4375">
        <v>25</v>
      </c>
      <c r="C4375">
        <v>55</v>
      </c>
      <c r="D4375">
        <v>10</v>
      </c>
      <c r="E4375">
        <v>21.82</v>
      </c>
      <c r="F4375">
        <v>14</v>
      </c>
      <c r="G4375">
        <v>30.8</v>
      </c>
      <c r="H4375">
        <v>23</v>
      </c>
      <c r="I4375">
        <v>50.42</v>
      </c>
      <c r="J4375">
        <v>72</v>
      </c>
      <c r="K4375">
        <v>158.04</v>
      </c>
      <c r="L4375" s="11" t="s">
        <v>11927</v>
      </c>
      <c r="M4375" s="12" t="s">
        <v>6</v>
      </c>
      <c r="N4375" s="12" t="s">
        <v>6</v>
      </c>
      <c r="O4375" s="12" t="s">
        <v>6</v>
      </c>
      <c r="P4375" s="12" t="s">
        <v>6</v>
      </c>
      <c r="Q4375" s="12">
        <v>674</v>
      </c>
      <c r="R4375">
        <v>4374</v>
      </c>
    </row>
    <row r="4376" spans="1:18" ht="15" x14ac:dyDescent="0.45">
      <c r="A4376">
        <v>11224</v>
      </c>
      <c r="B4376">
        <v>4</v>
      </c>
      <c r="C4376">
        <v>8.48</v>
      </c>
      <c r="H4376">
        <v>60</v>
      </c>
      <c r="I4376">
        <v>149.19999999999999</v>
      </c>
      <c r="J4376">
        <v>64</v>
      </c>
      <c r="K4376">
        <v>157.67999999999998</v>
      </c>
      <c r="L4376" s="11" t="s">
        <v>11924</v>
      </c>
      <c r="M4376" s="12">
        <v>412</v>
      </c>
      <c r="N4376" s="12" t="s">
        <v>6</v>
      </c>
      <c r="O4376" s="12" t="s">
        <v>6</v>
      </c>
      <c r="P4376" s="12" t="s">
        <v>6</v>
      </c>
      <c r="Q4376" s="12" t="s">
        <v>6</v>
      </c>
      <c r="R4376">
        <v>4375</v>
      </c>
    </row>
    <row r="4377" spans="1:18" ht="15" x14ac:dyDescent="0.45">
      <c r="A4377">
        <v>30026</v>
      </c>
      <c r="B4377">
        <v>8</v>
      </c>
      <c r="C4377">
        <v>43.2</v>
      </c>
      <c r="D4377">
        <v>9</v>
      </c>
      <c r="E4377">
        <v>48.6</v>
      </c>
      <c r="F4377">
        <v>9</v>
      </c>
      <c r="G4377">
        <v>50.4</v>
      </c>
      <c r="H4377">
        <v>3</v>
      </c>
      <c r="I4377">
        <v>15.45</v>
      </c>
      <c r="J4377">
        <v>29</v>
      </c>
      <c r="K4377">
        <v>157.65</v>
      </c>
      <c r="L4377" s="11" t="s">
        <v>11927</v>
      </c>
      <c r="M4377" s="12" t="s">
        <v>6</v>
      </c>
      <c r="N4377" s="12" t="s">
        <v>6</v>
      </c>
      <c r="O4377" s="12" t="s">
        <v>6</v>
      </c>
      <c r="P4377" s="12" t="s">
        <v>6</v>
      </c>
      <c r="Q4377" s="12">
        <v>675</v>
      </c>
      <c r="R4377">
        <v>4376</v>
      </c>
    </row>
    <row r="4378" spans="1:18" ht="15" x14ac:dyDescent="0.45">
      <c r="A4378">
        <v>28418</v>
      </c>
      <c r="B4378">
        <v>1</v>
      </c>
      <c r="C4378">
        <v>19.899999999999999</v>
      </c>
      <c r="D4378">
        <v>2</v>
      </c>
      <c r="E4378">
        <v>38.21</v>
      </c>
      <c r="F4378">
        <v>1</v>
      </c>
      <c r="G4378">
        <v>19.899999999999999</v>
      </c>
      <c r="H4378">
        <v>4</v>
      </c>
      <c r="I4378">
        <v>79.599999999999994</v>
      </c>
      <c r="J4378">
        <v>8</v>
      </c>
      <c r="K4378">
        <v>157.60999999999999</v>
      </c>
      <c r="L4378" s="11" t="s">
        <v>11925</v>
      </c>
      <c r="M4378" s="12" t="s">
        <v>6</v>
      </c>
      <c r="N4378" s="12" t="s">
        <v>6</v>
      </c>
      <c r="O4378" s="12">
        <v>831</v>
      </c>
      <c r="P4378" s="12" t="s">
        <v>6</v>
      </c>
      <c r="Q4378" s="12" t="s">
        <v>6</v>
      </c>
      <c r="R4378">
        <v>4377</v>
      </c>
    </row>
    <row r="4379" spans="1:18" ht="15" x14ac:dyDescent="0.45">
      <c r="A4379">
        <v>31258</v>
      </c>
      <c r="B4379">
        <v>23</v>
      </c>
      <c r="C4379">
        <v>157.6</v>
      </c>
      <c r="J4379">
        <v>23</v>
      </c>
      <c r="K4379">
        <v>157.6</v>
      </c>
      <c r="L4379" s="11" t="s">
        <v>11927</v>
      </c>
      <c r="M4379" s="12" t="s">
        <v>6</v>
      </c>
      <c r="N4379" s="12" t="s">
        <v>6</v>
      </c>
      <c r="O4379" s="12" t="s">
        <v>6</v>
      </c>
      <c r="P4379" s="12" t="s">
        <v>6</v>
      </c>
      <c r="Q4379" s="12">
        <v>676</v>
      </c>
      <c r="R4379">
        <v>4378</v>
      </c>
    </row>
    <row r="4380" spans="1:18" ht="15" x14ac:dyDescent="0.45">
      <c r="A4380">
        <v>30615</v>
      </c>
      <c r="B4380">
        <v>4</v>
      </c>
      <c r="C4380">
        <v>106.4</v>
      </c>
      <c r="D4380">
        <v>2</v>
      </c>
      <c r="E4380">
        <v>51.07</v>
      </c>
      <c r="J4380">
        <v>6</v>
      </c>
      <c r="K4380">
        <v>157.47</v>
      </c>
      <c r="L4380" s="11" t="s">
        <v>11926</v>
      </c>
      <c r="M4380" s="12" t="s">
        <v>6</v>
      </c>
      <c r="N4380" s="12" t="s">
        <v>6</v>
      </c>
      <c r="O4380" s="12" t="s">
        <v>6</v>
      </c>
      <c r="P4380" s="12">
        <v>1253</v>
      </c>
      <c r="Q4380" s="12" t="s">
        <v>6</v>
      </c>
      <c r="R4380">
        <v>4379</v>
      </c>
    </row>
    <row r="4381" spans="1:18" ht="15" x14ac:dyDescent="0.45">
      <c r="A4381">
        <v>18170</v>
      </c>
      <c r="B4381">
        <v>19</v>
      </c>
      <c r="C4381">
        <v>56.52</v>
      </c>
      <c r="D4381">
        <v>9</v>
      </c>
      <c r="E4381">
        <v>26.04</v>
      </c>
      <c r="F4381">
        <v>17</v>
      </c>
      <c r="G4381">
        <v>51</v>
      </c>
      <c r="H4381">
        <v>8</v>
      </c>
      <c r="I4381">
        <v>23.76</v>
      </c>
      <c r="J4381">
        <v>53</v>
      </c>
      <c r="K4381">
        <v>157.32</v>
      </c>
      <c r="L4381" s="11" t="s">
        <v>11923</v>
      </c>
      <c r="M4381" s="12" t="s">
        <v>6</v>
      </c>
      <c r="N4381" s="12" t="s">
        <v>6</v>
      </c>
      <c r="O4381" s="12" t="s">
        <v>6</v>
      </c>
      <c r="P4381" s="12" t="s">
        <v>6</v>
      </c>
      <c r="Q4381" s="12" t="s">
        <v>6</v>
      </c>
      <c r="R4381">
        <v>4380</v>
      </c>
    </row>
    <row r="4382" spans="1:18" ht="15" x14ac:dyDescent="0.45">
      <c r="A4382">
        <v>11737</v>
      </c>
      <c r="D4382">
        <v>5</v>
      </c>
      <c r="E4382">
        <v>16</v>
      </c>
      <c r="F4382">
        <v>30</v>
      </c>
      <c r="G4382">
        <v>95.48</v>
      </c>
      <c r="H4382">
        <v>14</v>
      </c>
      <c r="I4382">
        <v>45.8</v>
      </c>
      <c r="J4382">
        <v>49</v>
      </c>
      <c r="K4382">
        <v>157.28</v>
      </c>
      <c r="L4382" s="11" t="s">
        <v>11925</v>
      </c>
      <c r="M4382" s="12" t="s">
        <v>6</v>
      </c>
      <c r="N4382" s="12" t="s">
        <v>6</v>
      </c>
      <c r="O4382" s="12">
        <v>832</v>
      </c>
      <c r="P4382" s="12" t="s">
        <v>6</v>
      </c>
      <c r="Q4382" s="12" t="s">
        <v>6</v>
      </c>
      <c r="R4382">
        <v>4381</v>
      </c>
    </row>
    <row r="4383" spans="1:18" ht="15" x14ac:dyDescent="0.45">
      <c r="A4383">
        <v>31882</v>
      </c>
      <c r="F4383">
        <v>5</v>
      </c>
      <c r="G4383">
        <v>64.5</v>
      </c>
      <c r="H4383">
        <v>7</v>
      </c>
      <c r="I4383">
        <v>92.7</v>
      </c>
      <c r="J4383">
        <v>12</v>
      </c>
      <c r="K4383">
        <v>157.19999999999999</v>
      </c>
      <c r="L4383" s="11" t="s">
        <v>11925</v>
      </c>
      <c r="M4383" s="12" t="s">
        <v>6</v>
      </c>
      <c r="N4383" s="12" t="s">
        <v>6</v>
      </c>
      <c r="O4383" s="12">
        <v>833</v>
      </c>
      <c r="P4383" s="12" t="s">
        <v>6</v>
      </c>
      <c r="Q4383" s="12" t="s">
        <v>6</v>
      </c>
      <c r="R4383">
        <v>4382</v>
      </c>
    </row>
    <row r="4384" spans="1:18" ht="15" x14ac:dyDescent="0.45">
      <c r="A4384">
        <v>13306</v>
      </c>
      <c r="B4384">
        <v>9</v>
      </c>
      <c r="C4384">
        <v>40.5</v>
      </c>
      <c r="D4384">
        <v>7</v>
      </c>
      <c r="E4384">
        <v>31.5</v>
      </c>
      <c r="F4384">
        <v>12</v>
      </c>
      <c r="G4384">
        <v>54</v>
      </c>
      <c r="H4384">
        <v>7</v>
      </c>
      <c r="I4384">
        <v>31.14</v>
      </c>
      <c r="J4384">
        <v>35</v>
      </c>
      <c r="K4384">
        <v>157.13999999999999</v>
      </c>
      <c r="L4384" s="11" t="s">
        <v>11926</v>
      </c>
      <c r="M4384" s="12" t="s">
        <v>6</v>
      </c>
      <c r="N4384" s="12" t="s">
        <v>6</v>
      </c>
      <c r="O4384" s="12" t="s">
        <v>6</v>
      </c>
      <c r="P4384" s="12">
        <v>1254</v>
      </c>
      <c r="Q4384" s="12" t="s">
        <v>6</v>
      </c>
      <c r="R4384">
        <v>4383</v>
      </c>
    </row>
    <row r="4385" spans="1:18" ht="15" x14ac:dyDescent="0.45">
      <c r="A4385">
        <v>29642</v>
      </c>
      <c r="B4385">
        <v>33</v>
      </c>
      <c r="C4385">
        <v>148.13999999999999</v>
      </c>
      <c r="D4385">
        <v>2</v>
      </c>
      <c r="E4385">
        <v>9</v>
      </c>
      <c r="J4385">
        <v>35</v>
      </c>
      <c r="K4385">
        <v>157.13999999999999</v>
      </c>
      <c r="L4385" s="11" t="s">
        <v>11926</v>
      </c>
      <c r="M4385" s="12" t="s">
        <v>6</v>
      </c>
      <c r="N4385" s="12" t="s">
        <v>6</v>
      </c>
      <c r="O4385" s="12" t="s">
        <v>6</v>
      </c>
      <c r="P4385" s="12">
        <v>1255</v>
      </c>
      <c r="Q4385" s="12" t="s">
        <v>6</v>
      </c>
      <c r="R4385">
        <v>4384</v>
      </c>
    </row>
    <row r="4386" spans="1:18" ht="15" x14ac:dyDescent="0.45">
      <c r="A4386">
        <v>30522</v>
      </c>
      <c r="B4386">
        <v>13</v>
      </c>
      <c r="C4386">
        <v>19.5</v>
      </c>
      <c r="D4386">
        <v>2</v>
      </c>
      <c r="E4386">
        <v>3</v>
      </c>
      <c r="F4386">
        <v>67</v>
      </c>
      <c r="G4386">
        <v>100.14</v>
      </c>
      <c r="H4386">
        <v>23</v>
      </c>
      <c r="I4386">
        <v>34.5</v>
      </c>
      <c r="J4386">
        <v>105</v>
      </c>
      <c r="K4386">
        <v>157.13999999999999</v>
      </c>
      <c r="L4386" s="11" t="s">
        <v>11926</v>
      </c>
      <c r="M4386" s="12" t="s">
        <v>6</v>
      </c>
      <c r="N4386" s="12" t="s">
        <v>6</v>
      </c>
      <c r="O4386" s="12" t="s">
        <v>6</v>
      </c>
      <c r="P4386" s="12">
        <v>1256</v>
      </c>
      <c r="Q4386" s="12" t="s">
        <v>6</v>
      </c>
      <c r="R4386">
        <v>4385</v>
      </c>
    </row>
    <row r="4387" spans="1:18" ht="15" x14ac:dyDescent="0.45">
      <c r="A4387">
        <v>14824</v>
      </c>
      <c r="B4387">
        <v>16</v>
      </c>
      <c r="C4387">
        <v>51.2</v>
      </c>
      <c r="D4387">
        <v>15</v>
      </c>
      <c r="E4387">
        <v>48</v>
      </c>
      <c r="F4387">
        <v>16</v>
      </c>
      <c r="G4387">
        <v>51.2</v>
      </c>
      <c r="H4387">
        <v>2</v>
      </c>
      <c r="I4387">
        <v>6.4</v>
      </c>
      <c r="J4387">
        <v>49</v>
      </c>
      <c r="K4387">
        <v>156.80000000000001</v>
      </c>
      <c r="L4387" s="11" t="s">
        <v>11928</v>
      </c>
      <c r="M4387" s="12" t="s">
        <v>6</v>
      </c>
      <c r="N4387" s="12">
        <v>985</v>
      </c>
      <c r="O4387" s="12" t="s">
        <v>6</v>
      </c>
      <c r="P4387" s="12" t="s">
        <v>6</v>
      </c>
      <c r="Q4387" s="12" t="s">
        <v>6</v>
      </c>
      <c r="R4387">
        <v>4386</v>
      </c>
    </row>
    <row r="4388" spans="1:18" ht="15" x14ac:dyDescent="0.45">
      <c r="A4388">
        <v>17671</v>
      </c>
      <c r="B4388">
        <v>1</v>
      </c>
      <c r="C4388">
        <v>22.4</v>
      </c>
      <c r="D4388">
        <v>2</v>
      </c>
      <c r="E4388">
        <v>44.8</v>
      </c>
      <c r="F4388">
        <v>1</v>
      </c>
      <c r="G4388">
        <v>22.4</v>
      </c>
      <c r="H4388">
        <v>3</v>
      </c>
      <c r="I4388">
        <v>67.2</v>
      </c>
      <c r="J4388">
        <v>7</v>
      </c>
      <c r="K4388">
        <v>156.80000000000001</v>
      </c>
      <c r="L4388" s="11" t="s">
        <v>11926</v>
      </c>
      <c r="M4388" s="12" t="s">
        <v>6</v>
      </c>
      <c r="N4388" s="12" t="s">
        <v>6</v>
      </c>
      <c r="O4388" s="12" t="s">
        <v>6</v>
      </c>
      <c r="P4388" s="12">
        <v>1257</v>
      </c>
      <c r="Q4388" s="12" t="s">
        <v>6</v>
      </c>
      <c r="R4388">
        <v>4387</v>
      </c>
    </row>
    <row r="4389" spans="1:18" ht="15" x14ac:dyDescent="0.45">
      <c r="A4389">
        <v>29451</v>
      </c>
      <c r="D4389">
        <v>4</v>
      </c>
      <c r="E4389">
        <v>44.8</v>
      </c>
      <c r="F4389">
        <v>8</v>
      </c>
      <c r="G4389">
        <v>89.6</v>
      </c>
      <c r="H4389">
        <v>2</v>
      </c>
      <c r="I4389">
        <v>22.4</v>
      </c>
      <c r="J4389">
        <v>14</v>
      </c>
      <c r="K4389">
        <v>156.79999999999998</v>
      </c>
      <c r="L4389" s="11" t="s">
        <v>11928</v>
      </c>
      <c r="M4389" s="12" t="s">
        <v>6</v>
      </c>
      <c r="N4389" s="12">
        <v>986</v>
      </c>
      <c r="O4389" s="12" t="s">
        <v>6</v>
      </c>
      <c r="P4389" s="12" t="s">
        <v>6</v>
      </c>
      <c r="Q4389" s="12" t="s">
        <v>6</v>
      </c>
      <c r="R4389">
        <v>4388</v>
      </c>
    </row>
    <row r="4390" spans="1:18" ht="15" x14ac:dyDescent="0.45">
      <c r="A4390">
        <v>16908</v>
      </c>
      <c r="B4390">
        <v>4</v>
      </c>
      <c r="C4390">
        <v>21.6</v>
      </c>
      <c r="D4390">
        <v>6</v>
      </c>
      <c r="E4390">
        <v>32.4</v>
      </c>
      <c r="F4390">
        <v>10</v>
      </c>
      <c r="G4390">
        <v>54</v>
      </c>
      <c r="H4390">
        <v>9</v>
      </c>
      <c r="I4390">
        <v>48.6</v>
      </c>
      <c r="J4390">
        <v>29</v>
      </c>
      <c r="K4390">
        <v>156.6</v>
      </c>
      <c r="L4390" s="11" t="s">
        <v>11926</v>
      </c>
      <c r="M4390" s="12" t="s">
        <v>6</v>
      </c>
      <c r="N4390" s="12" t="s">
        <v>6</v>
      </c>
      <c r="O4390" s="12" t="s">
        <v>6</v>
      </c>
      <c r="P4390" s="12">
        <v>1258</v>
      </c>
      <c r="Q4390" s="12" t="s">
        <v>6</v>
      </c>
      <c r="R4390">
        <v>4389</v>
      </c>
    </row>
    <row r="4391" spans="1:18" ht="15" x14ac:dyDescent="0.45">
      <c r="A4391">
        <v>28847</v>
      </c>
      <c r="B4391">
        <v>5</v>
      </c>
      <c r="C4391">
        <v>27</v>
      </c>
      <c r="D4391">
        <v>2</v>
      </c>
      <c r="E4391">
        <v>10.8</v>
      </c>
      <c r="F4391">
        <v>3</v>
      </c>
      <c r="G4391">
        <v>16.2</v>
      </c>
      <c r="H4391">
        <v>19</v>
      </c>
      <c r="I4391">
        <v>102.6</v>
      </c>
      <c r="J4391">
        <v>29</v>
      </c>
      <c r="K4391">
        <v>156.6</v>
      </c>
      <c r="L4391" s="11" t="s">
        <v>11928</v>
      </c>
      <c r="M4391" s="12" t="s">
        <v>6</v>
      </c>
      <c r="N4391" s="12">
        <v>987</v>
      </c>
      <c r="O4391" s="12" t="s">
        <v>6</v>
      </c>
      <c r="P4391" s="12" t="s">
        <v>6</v>
      </c>
      <c r="Q4391" s="12" t="s">
        <v>6</v>
      </c>
      <c r="R4391">
        <v>4390</v>
      </c>
    </row>
    <row r="4392" spans="1:18" ht="15" x14ac:dyDescent="0.45">
      <c r="A4392">
        <v>28175</v>
      </c>
      <c r="B4392">
        <v>12</v>
      </c>
      <c r="C4392">
        <v>34.799999999999997</v>
      </c>
      <c r="D4392">
        <v>5</v>
      </c>
      <c r="E4392">
        <v>14.5</v>
      </c>
      <c r="F4392">
        <v>16</v>
      </c>
      <c r="G4392">
        <v>46.17</v>
      </c>
      <c r="H4392">
        <v>21</v>
      </c>
      <c r="I4392">
        <v>60.9</v>
      </c>
      <c r="J4392">
        <v>54</v>
      </c>
      <c r="K4392">
        <v>156.37</v>
      </c>
      <c r="L4392" s="11" t="s">
        <v>11926</v>
      </c>
      <c r="M4392" s="12" t="s">
        <v>6</v>
      </c>
      <c r="N4392" s="12" t="s">
        <v>6</v>
      </c>
      <c r="O4392" s="12" t="s">
        <v>6</v>
      </c>
      <c r="P4392" s="12">
        <v>1259</v>
      </c>
      <c r="Q4392" s="12" t="s">
        <v>6</v>
      </c>
      <c r="R4392">
        <v>4391</v>
      </c>
    </row>
    <row r="4393" spans="1:18" ht="15" x14ac:dyDescent="0.45">
      <c r="A4393">
        <v>14724</v>
      </c>
      <c r="B4393">
        <v>22</v>
      </c>
      <c r="C4393">
        <v>35.200000000000003</v>
      </c>
      <c r="D4393">
        <v>22</v>
      </c>
      <c r="E4393">
        <v>35.200000000000003</v>
      </c>
      <c r="F4393">
        <v>43</v>
      </c>
      <c r="G4393">
        <v>68.67</v>
      </c>
      <c r="H4393">
        <v>10</v>
      </c>
      <c r="I4393">
        <v>17.2</v>
      </c>
      <c r="J4393">
        <v>97</v>
      </c>
      <c r="K4393">
        <v>156.26999999999998</v>
      </c>
      <c r="L4393" s="11" t="s">
        <v>11927</v>
      </c>
      <c r="M4393" s="12" t="s">
        <v>6</v>
      </c>
      <c r="N4393" s="12" t="s">
        <v>6</v>
      </c>
      <c r="O4393" s="12" t="s">
        <v>6</v>
      </c>
      <c r="P4393" s="12" t="s">
        <v>6</v>
      </c>
      <c r="Q4393" s="12">
        <v>677</v>
      </c>
      <c r="R4393">
        <v>4392</v>
      </c>
    </row>
    <row r="4394" spans="1:18" ht="15" x14ac:dyDescent="0.45">
      <c r="A4394">
        <v>23568</v>
      </c>
      <c r="B4394">
        <v>3</v>
      </c>
      <c r="C4394">
        <v>42.6</v>
      </c>
      <c r="F4394">
        <v>3</v>
      </c>
      <c r="G4394">
        <v>42.6</v>
      </c>
      <c r="H4394">
        <v>5</v>
      </c>
      <c r="I4394">
        <v>71</v>
      </c>
      <c r="J4394">
        <v>11</v>
      </c>
      <c r="K4394">
        <v>156.19999999999999</v>
      </c>
      <c r="L4394" s="11" t="s">
        <v>11926</v>
      </c>
      <c r="M4394" s="12" t="s">
        <v>6</v>
      </c>
      <c r="N4394" s="12" t="s">
        <v>6</v>
      </c>
      <c r="O4394" s="12" t="s">
        <v>6</v>
      </c>
      <c r="P4394" s="12">
        <v>1260</v>
      </c>
      <c r="Q4394" s="12" t="s">
        <v>6</v>
      </c>
      <c r="R4394">
        <v>4393</v>
      </c>
    </row>
    <row r="4395" spans="1:18" ht="15" x14ac:dyDescent="0.45">
      <c r="A4395">
        <v>11027</v>
      </c>
      <c r="B4395">
        <v>12</v>
      </c>
      <c r="C4395">
        <v>69.14</v>
      </c>
      <c r="D4395">
        <v>6</v>
      </c>
      <c r="E4395">
        <v>34.799999999999997</v>
      </c>
      <c r="F4395">
        <v>4</v>
      </c>
      <c r="G4395">
        <v>23.2</v>
      </c>
      <c r="H4395">
        <v>5</v>
      </c>
      <c r="I4395">
        <v>29</v>
      </c>
      <c r="J4395">
        <v>27</v>
      </c>
      <c r="K4395">
        <v>156.13999999999999</v>
      </c>
      <c r="L4395" s="11" t="s">
        <v>11927</v>
      </c>
      <c r="M4395" s="12" t="s">
        <v>6</v>
      </c>
      <c r="N4395" s="12" t="s">
        <v>6</v>
      </c>
      <c r="O4395" s="12" t="s">
        <v>6</v>
      </c>
      <c r="P4395" s="12" t="s">
        <v>6</v>
      </c>
      <c r="Q4395" s="12">
        <v>678</v>
      </c>
      <c r="R4395">
        <v>4394</v>
      </c>
    </row>
    <row r="4396" spans="1:18" ht="15" x14ac:dyDescent="0.45">
      <c r="A4396">
        <v>12805</v>
      </c>
      <c r="B4396">
        <v>5</v>
      </c>
      <c r="C4396">
        <v>26</v>
      </c>
      <c r="D4396">
        <v>9</v>
      </c>
      <c r="E4396">
        <v>46.8</v>
      </c>
      <c r="F4396">
        <v>10</v>
      </c>
      <c r="G4396">
        <v>52</v>
      </c>
      <c r="H4396">
        <v>6</v>
      </c>
      <c r="I4396">
        <v>31.2</v>
      </c>
      <c r="J4396">
        <v>30</v>
      </c>
      <c r="K4396">
        <v>156</v>
      </c>
      <c r="L4396" s="11" t="s">
        <v>11927</v>
      </c>
      <c r="M4396" s="12" t="s">
        <v>6</v>
      </c>
      <c r="N4396" s="12" t="s">
        <v>6</v>
      </c>
      <c r="O4396" s="12" t="s">
        <v>6</v>
      </c>
      <c r="P4396" s="12" t="s">
        <v>6</v>
      </c>
      <c r="Q4396" s="12">
        <v>679</v>
      </c>
      <c r="R4396">
        <v>4395</v>
      </c>
    </row>
    <row r="4397" spans="1:18" ht="15" x14ac:dyDescent="0.45">
      <c r="A4397">
        <v>17839</v>
      </c>
      <c r="D4397">
        <v>2</v>
      </c>
      <c r="E4397">
        <v>70</v>
      </c>
      <c r="F4397">
        <v>2</v>
      </c>
      <c r="G4397">
        <v>60.5</v>
      </c>
      <c r="H4397">
        <v>1</v>
      </c>
      <c r="I4397">
        <v>25.5</v>
      </c>
      <c r="J4397">
        <v>5</v>
      </c>
      <c r="K4397">
        <v>156</v>
      </c>
      <c r="L4397" s="11" t="s">
        <v>11925</v>
      </c>
      <c r="M4397" s="12" t="s">
        <v>6</v>
      </c>
      <c r="N4397" s="12" t="s">
        <v>6</v>
      </c>
      <c r="O4397" s="12">
        <v>834</v>
      </c>
      <c r="P4397" s="12" t="s">
        <v>6</v>
      </c>
      <c r="Q4397" s="12" t="s">
        <v>6</v>
      </c>
      <c r="R4397">
        <v>4396</v>
      </c>
    </row>
    <row r="4398" spans="1:18" ht="15" x14ac:dyDescent="0.45">
      <c r="A4398">
        <v>28312</v>
      </c>
      <c r="B4398">
        <v>6</v>
      </c>
      <c r="C4398">
        <v>39</v>
      </c>
      <c r="D4398">
        <v>2</v>
      </c>
      <c r="E4398">
        <v>13</v>
      </c>
      <c r="F4398">
        <v>7</v>
      </c>
      <c r="G4398">
        <v>45.5</v>
      </c>
      <c r="H4398">
        <v>9</v>
      </c>
      <c r="I4398">
        <v>58.5</v>
      </c>
      <c r="J4398">
        <v>24</v>
      </c>
      <c r="K4398">
        <v>156</v>
      </c>
      <c r="L4398" s="11" t="s">
        <v>11926</v>
      </c>
      <c r="M4398" s="12" t="s">
        <v>6</v>
      </c>
      <c r="N4398" s="12" t="s">
        <v>6</v>
      </c>
      <c r="O4398" s="12" t="s">
        <v>6</v>
      </c>
      <c r="P4398" s="12">
        <v>1261</v>
      </c>
      <c r="Q4398" s="12" t="s">
        <v>6</v>
      </c>
      <c r="R4398">
        <v>4397</v>
      </c>
    </row>
    <row r="4399" spans="1:18" ht="15" x14ac:dyDescent="0.45">
      <c r="A4399">
        <v>28350</v>
      </c>
      <c r="B4399">
        <v>1</v>
      </c>
      <c r="C4399">
        <v>12</v>
      </c>
      <c r="D4399">
        <v>4</v>
      </c>
      <c r="E4399">
        <v>48</v>
      </c>
      <c r="F4399">
        <v>5</v>
      </c>
      <c r="G4399">
        <v>60</v>
      </c>
      <c r="H4399">
        <v>3</v>
      </c>
      <c r="I4399">
        <v>36</v>
      </c>
      <c r="J4399">
        <v>13</v>
      </c>
      <c r="K4399">
        <v>156</v>
      </c>
      <c r="L4399" s="11" t="s">
        <v>11926</v>
      </c>
      <c r="M4399" s="12" t="s">
        <v>6</v>
      </c>
      <c r="N4399" s="12" t="s">
        <v>6</v>
      </c>
      <c r="O4399" s="12" t="s">
        <v>6</v>
      </c>
      <c r="P4399" s="12">
        <v>1262</v>
      </c>
      <c r="Q4399" s="12" t="s">
        <v>6</v>
      </c>
      <c r="R4399">
        <v>4398</v>
      </c>
    </row>
    <row r="4400" spans="1:18" ht="15" x14ac:dyDescent="0.45">
      <c r="A4400">
        <v>28707</v>
      </c>
      <c r="B4400">
        <v>1</v>
      </c>
      <c r="C4400">
        <v>39</v>
      </c>
      <c r="D4400">
        <v>2</v>
      </c>
      <c r="E4400">
        <v>78</v>
      </c>
      <c r="H4400">
        <v>1</v>
      </c>
      <c r="I4400">
        <v>39</v>
      </c>
      <c r="J4400">
        <v>4</v>
      </c>
      <c r="K4400">
        <v>156</v>
      </c>
      <c r="L4400" s="11" t="s">
        <v>11925</v>
      </c>
      <c r="M4400" s="12" t="s">
        <v>6</v>
      </c>
      <c r="N4400" s="12" t="s">
        <v>6</v>
      </c>
      <c r="O4400" s="12">
        <v>835</v>
      </c>
      <c r="P4400" s="12" t="s">
        <v>6</v>
      </c>
      <c r="Q4400" s="12" t="s">
        <v>6</v>
      </c>
      <c r="R4400">
        <v>4399</v>
      </c>
    </row>
    <row r="4401" spans="1:18" ht="15" x14ac:dyDescent="0.45">
      <c r="A4401">
        <v>30011</v>
      </c>
      <c r="D4401">
        <v>20</v>
      </c>
      <c r="E4401">
        <v>80</v>
      </c>
      <c r="F4401">
        <v>12</v>
      </c>
      <c r="G4401">
        <v>48</v>
      </c>
      <c r="H4401">
        <v>7</v>
      </c>
      <c r="I4401">
        <v>28</v>
      </c>
      <c r="J4401">
        <v>39</v>
      </c>
      <c r="K4401">
        <v>156</v>
      </c>
      <c r="L4401" s="11" t="s">
        <v>11928</v>
      </c>
      <c r="M4401" s="12" t="s">
        <v>6</v>
      </c>
      <c r="N4401" s="12">
        <v>988</v>
      </c>
      <c r="O4401" s="12" t="s">
        <v>6</v>
      </c>
      <c r="P4401" s="12" t="s">
        <v>6</v>
      </c>
      <c r="Q4401" s="12" t="s">
        <v>6</v>
      </c>
      <c r="R4401">
        <v>4400</v>
      </c>
    </row>
    <row r="4402" spans="1:18" ht="15" x14ac:dyDescent="0.45">
      <c r="A4402">
        <v>30472</v>
      </c>
      <c r="B4402">
        <v>11</v>
      </c>
      <c r="C4402">
        <v>39.200000000000003</v>
      </c>
      <c r="D4402">
        <v>9</v>
      </c>
      <c r="E4402">
        <v>33.299999999999997</v>
      </c>
      <c r="F4402">
        <v>8</v>
      </c>
      <c r="G4402">
        <v>29.5</v>
      </c>
      <c r="H4402">
        <v>15</v>
      </c>
      <c r="I4402">
        <v>54</v>
      </c>
      <c r="J4402">
        <v>43</v>
      </c>
      <c r="K4402">
        <v>156</v>
      </c>
      <c r="L4402" s="11" t="s">
        <v>11928</v>
      </c>
      <c r="M4402" s="12" t="s">
        <v>6</v>
      </c>
      <c r="N4402" s="12">
        <v>989</v>
      </c>
      <c r="O4402" s="12" t="s">
        <v>6</v>
      </c>
      <c r="P4402" s="12" t="s">
        <v>6</v>
      </c>
      <c r="Q4402" s="12" t="s">
        <v>6</v>
      </c>
      <c r="R4402">
        <v>4401</v>
      </c>
    </row>
    <row r="4403" spans="1:18" ht="15" x14ac:dyDescent="0.45">
      <c r="A4403">
        <v>31278</v>
      </c>
      <c r="B4403">
        <v>3</v>
      </c>
      <c r="C4403">
        <v>58.5</v>
      </c>
      <c r="D4403">
        <v>3</v>
      </c>
      <c r="E4403">
        <v>58.5</v>
      </c>
      <c r="H4403">
        <v>2</v>
      </c>
      <c r="I4403">
        <v>39</v>
      </c>
      <c r="J4403">
        <v>8</v>
      </c>
      <c r="K4403">
        <v>156</v>
      </c>
      <c r="L4403" s="11" t="s">
        <v>11926</v>
      </c>
      <c r="M4403" s="12" t="s">
        <v>6</v>
      </c>
      <c r="N4403" s="12" t="s">
        <v>6</v>
      </c>
      <c r="O4403" s="12" t="s">
        <v>6</v>
      </c>
      <c r="P4403" s="12">
        <v>1263</v>
      </c>
      <c r="Q4403" s="12" t="s">
        <v>6</v>
      </c>
      <c r="R4403">
        <v>4402</v>
      </c>
    </row>
    <row r="4404" spans="1:18" ht="15" x14ac:dyDescent="0.45">
      <c r="A4404">
        <v>2031926</v>
      </c>
      <c r="D4404">
        <v>12.11</v>
      </c>
      <c r="E4404">
        <v>155.99</v>
      </c>
      <c r="J4404">
        <v>12.11</v>
      </c>
      <c r="K4404">
        <v>155.99</v>
      </c>
      <c r="L4404" s="11" t="s">
        <v>11924</v>
      </c>
      <c r="M4404" s="12">
        <v>413</v>
      </c>
      <c r="N4404" s="12" t="s">
        <v>6</v>
      </c>
      <c r="O4404" s="12" t="s">
        <v>6</v>
      </c>
      <c r="P4404" s="12" t="s">
        <v>6</v>
      </c>
      <c r="Q4404" s="12" t="s">
        <v>6</v>
      </c>
      <c r="R4404">
        <v>4403</v>
      </c>
    </row>
    <row r="4405" spans="1:18" ht="15" x14ac:dyDescent="0.45">
      <c r="A4405">
        <v>17883</v>
      </c>
      <c r="F4405">
        <v>3</v>
      </c>
      <c r="G4405">
        <v>155.69999999999999</v>
      </c>
      <c r="J4405">
        <v>3</v>
      </c>
      <c r="K4405">
        <v>155.69999999999999</v>
      </c>
      <c r="L4405" s="11" t="s">
        <v>11926</v>
      </c>
      <c r="M4405" s="12" t="s">
        <v>6</v>
      </c>
      <c r="N4405" s="12" t="s">
        <v>6</v>
      </c>
      <c r="O4405" s="12" t="s">
        <v>6</v>
      </c>
      <c r="P4405" s="12">
        <v>1264</v>
      </c>
      <c r="Q4405" s="12" t="s">
        <v>6</v>
      </c>
      <c r="R4405">
        <v>4404</v>
      </c>
    </row>
    <row r="4406" spans="1:18" ht="15" x14ac:dyDescent="0.45">
      <c r="A4406">
        <v>30062</v>
      </c>
      <c r="B4406">
        <v>1</v>
      </c>
      <c r="C4406">
        <v>51.9</v>
      </c>
      <c r="F4406">
        <v>1</v>
      </c>
      <c r="G4406">
        <v>51.9</v>
      </c>
      <c r="H4406">
        <v>1</v>
      </c>
      <c r="I4406">
        <v>51.9</v>
      </c>
      <c r="J4406">
        <v>3</v>
      </c>
      <c r="K4406">
        <v>155.69999999999999</v>
      </c>
      <c r="L4406" s="11" t="s">
        <v>11925</v>
      </c>
      <c r="M4406" s="12" t="s">
        <v>6</v>
      </c>
      <c r="N4406" s="12" t="s">
        <v>6</v>
      </c>
      <c r="O4406" s="12">
        <v>836</v>
      </c>
      <c r="P4406" s="12" t="s">
        <v>6</v>
      </c>
      <c r="Q4406" s="12" t="s">
        <v>6</v>
      </c>
      <c r="R4406">
        <v>4405</v>
      </c>
    </row>
    <row r="4407" spans="1:18" ht="15" x14ac:dyDescent="0.45">
      <c r="A4407">
        <v>32173</v>
      </c>
      <c r="F4407">
        <v>37</v>
      </c>
      <c r="G4407">
        <v>143.99</v>
      </c>
      <c r="H4407">
        <v>3</v>
      </c>
      <c r="I4407">
        <v>11.7</v>
      </c>
      <c r="J4407">
        <v>40</v>
      </c>
      <c r="K4407">
        <v>155.69</v>
      </c>
      <c r="L4407" s="11" t="s">
        <v>11926</v>
      </c>
      <c r="M4407" s="12" t="s">
        <v>6</v>
      </c>
      <c r="N4407" s="12" t="s">
        <v>6</v>
      </c>
      <c r="O4407" s="12" t="s">
        <v>6</v>
      </c>
      <c r="P4407" s="12">
        <v>1265</v>
      </c>
      <c r="Q4407" s="12" t="s">
        <v>6</v>
      </c>
      <c r="R4407">
        <v>4406</v>
      </c>
    </row>
    <row r="4408" spans="1:18" ht="15" x14ac:dyDescent="0.45">
      <c r="A4408">
        <v>17059</v>
      </c>
      <c r="H4408">
        <v>4</v>
      </c>
      <c r="I4408">
        <v>155.6</v>
      </c>
      <c r="J4408">
        <v>4</v>
      </c>
      <c r="K4408">
        <v>155.6</v>
      </c>
      <c r="L4408" s="11" t="s">
        <v>11926</v>
      </c>
      <c r="M4408" s="12" t="s">
        <v>6</v>
      </c>
      <c r="N4408" s="12" t="s">
        <v>6</v>
      </c>
      <c r="O4408" s="12" t="s">
        <v>6</v>
      </c>
      <c r="P4408" s="12">
        <v>1266</v>
      </c>
      <c r="Q4408" s="12" t="s">
        <v>6</v>
      </c>
      <c r="R4408">
        <v>4407</v>
      </c>
    </row>
    <row r="4409" spans="1:18" ht="15" x14ac:dyDescent="0.45">
      <c r="A4409">
        <v>31315</v>
      </c>
      <c r="F4409">
        <v>3</v>
      </c>
      <c r="G4409">
        <v>77.7</v>
      </c>
      <c r="H4409">
        <v>3</v>
      </c>
      <c r="I4409">
        <v>77.7</v>
      </c>
      <c r="J4409">
        <v>6</v>
      </c>
      <c r="K4409">
        <v>155.4</v>
      </c>
      <c r="L4409" s="11" t="s">
        <v>11926</v>
      </c>
      <c r="M4409" s="12" t="s">
        <v>6</v>
      </c>
      <c r="N4409" s="12" t="s">
        <v>6</v>
      </c>
      <c r="O4409" s="12" t="s">
        <v>6</v>
      </c>
      <c r="P4409" s="12">
        <v>1267</v>
      </c>
      <c r="Q4409" s="12" t="s">
        <v>6</v>
      </c>
      <c r="R4409">
        <v>4408</v>
      </c>
    </row>
    <row r="4410" spans="1:18" ht="15" x14ac:dyDescent="0.45">
      <c r="A4410">
        <v>23251</v>
      </c>
      <c r="F4410">
        <v>18</v>
      </c>
      <c r="G4410">
        <v>69.58</v>
      </c>
      <c r="H4410">
        <v>22</v>
      </c>
      <c r="I4410">
        <v>85.8</v>
      </c>
      <c r="J4410">
        <v>40</v>
      </c>
      <c r="K4410">
        <v>155.38</v>
      </c>
      <c r="L4410" s="11" t="s">
        <v>11926</v>
      </c>
      <c r="M4410" s="12" t="s">
        <v>6</v>
      </c>
      <c r="N4410" s="12" t="s">
        <v>6</v>
      </c>
      <c r="O4410" s="12" t="s">
        <v>6</v>
      </c>
      <c r="P4410" s="12">
        <v>1268</v>
      </c>
      <c r="Q4410" s="12" t="s">
        <v>6</v>
      </c>
      <c r="R4410">
        <v>4409</v>
      </c>
    </row>
    <row r="4411" spans="1:18" ht="15" x14ac:dyDescent="0.45">
      <c r="A4411">
        <v>28526</v>
      </c>
      <c r="B4411">
        <v>8</v>
      </c>
      <c r="C4411">
        <v>82.4</v>
      </c>
      <c r="H4411">
        <v>7</v>
      </c>
      <c r="I4411">
        <v>72.8</v>
      </c>
      <c r="J4411">
        <v>15</v>
      </c>
      <c r="K4411">
        <v>155.19999999999999</v>
      </c>
      <c r="L4411" s="11" t="s">
        <v>11926</v>
      </c>
      <c r="M4411" s="12" t="s">
        <v>6</v>
      </c>
      <c r="N4411" s="12" t="s">
        <v>6</v>
      </c>
      <c r="O4411" s="12" t="s">
        <v>6</v>
      </c>
      <c r="P4411" s="12">
        <v>1269</v>
      </c>
      <c r="Q4411" s="12" t="s">
        <v>6</v>
      </c>
      <c r="R4411">
        <v>4410</v>
      </c>
    </row>
    <row r="4412" spans="1:18" ht="15" x14ac:dyDescent="0.45">
      <c r="A4412">
        <v>23252</v>
      </c>
      <c r="F4412">
        <v>16</v>
      </c>
      <c r="G4412">
        <v>62.09</v>
      </c>
      <c r="H4412">
        <v>24</v>
      </c>
      <c r="I4412">
        <v>92.98</v>
      </c>
      <c r="J4412">
        <v>40</v>
      </c>
      <c r="K4412">
        <v>155.07</v>
      </c>
      <c r="L4412" s="11" t="s">
        <v>11926</v>
      </c>
      <c r="M4412" s="12" t="s">
        <v>6</v>
      </c>
      <c r="N4412" s="12" t="s">
        <v>6</v>
      </c>
      <c r="O4412" s="12" t="s">
        <v>6</v>
      </c>
      <c r="P4412" s="12">
        <v>1270</v>
      </c>
      <c r="Q4412" s="12" t="s">
        <v>6</v>
      </c>
      <c r="R4412">
        <v>4411</v>
      </c>
    </row>
    <row r="4413" spans="1:18" ht="15" x14ac:dyDescent="0.45">
      <c r="A4413">
        <v>28781</v>
      </c>
      <c r="B4413">
        <v>2</v>
      </c>
      <c r="C4413">
        <v>24</v>
      </c>
      <c r="D4413">
        <v>3</v>
      </c>
      <c r="E4413">
        <v>36</v>
      </c>
      <c r="F4413">
        <v>4</v>
      </c>
      <c r="G4413">
        <v>47.04</v>
      </c>
      <c r="H4413">
        <v>4</v>
      </c>
      <c r="I4413">
        <v>48</v>
      </c>
      <c r="J4413">
        <v>13</v>
      </c>
      <c r="K4413">
        <v>155.04</v>
      </c>
      <c r="L4413" s="11" t="s">
        <v>11923</v>
      </c>
      <c r="M4413" s="12" t="s">
        <v>6</v>
      </c>
      <c r="N4413" s="12" t="s">
        <v>6</v>
      </c>
      <c r="O4413" s="12" t="s">
        <v>6</v>
      </c>
      <c r="P4413" s="12" t="s">
        <v>6</v>
      </c>
      <c r="Q4413" s="12" t="s">
        <v>6</v>
      </c>
      <c r="R4413">
        <v>4412</v>
      </c>
    </row>
    <row r="4414" spans="1:18" ht="15" x14ac:dyDescent="0.45">
      <c r="A4414">
        <v>27853</v>
      </c>
      <c r="B4414">
        <v>7</v>
      </c>
      <c r="C4414">
        <v>108.5</v>
      </c>
      <c r="F4414">
        <v>2</v>
      </c>
      <c r="G4414">
        <v>31</v>
      </c>
      <c r="H4414">
        <v>1</v>
      </c>
      <c r="I4414">
        <v>15.5</v>
      </c>
      <c r="J4414">
        <v>10</v>
      </c>
      <c r="K4414">
        <v>155</v>
      </c>
      <c r="L4414" s="11" t="s">
        <v>11926</v>
      </c>
      <c r="M4414" s="12" t="s">
        <v>6</v>
      </c>
      <c r="N4414" s="12" t="s">
        <v>6</v>
      </c>
      <c r="O4414" s="12" t="s">
        <v>6</v>
      </c>
      <c r="P4414" s="12">
        <v>1271</v>
      </c>
      <c r="Q4414" s="12" t="s">
        <v>6</v>
      </c>
      <c r="R4414">
        <v>4413</v>
      </c>
    </row>
    <row r="4415" spans="1:18" ht="15" x14ac:dyDescent="0.45">
      <c r="A4415">
        <v>31968</v>
      </c>
      <c r="F4415">
        <v>2</v>
      </c>
      <c r="G4415">
        <v>31</v>
      </c>
      <c r="H4415">
        <v>8</v>
      </c>
      <c r="I4415">
        <v>124</v>
      </c>
      <c r="J4415">
        <v>10</v>
      </c>
      <c r="K4415">
        <v>155</v>
      </c>
      <c r="L4415" s="11" t="s">
        <v>11926</v>
      </c>
      <c r="M4415" s="12" t="s">
        <v>6</v>
      </c>
      <c r="N4415" s="12" t="s">
        <v>6</v>
      </c>
      <c r="O4415" s="12" t="s">
        <v>6</v>
      </c>
      <c r="P4415" s="12">
        <v>1272</v>
      </c>
      <c r="Q4415" s="12" t="s">
        <v>6</v>
      </c>
      <c r="R4415">
        <v>4414</v>
      </c>
    </row>
    <row r="4416" spans="1:18" ht="15" x14ac:dyDescent="0.45">
      <c r="A4416">
        <v>29999</v>
      </c>
      <c r="D4416">
        <v>8</v>
      </c>
      <c r="E4416">
        <v>68.8</v>
      </c>
      <c r="F4416">
        <v>10</v>
      </c>
      <c r="G4416">
        <v>86</v>
      </c>
      <c r="J4416">
        <v>18</v>
      </c>
      <c r="K4416">
        <v>154.80000000000001</v>
      </c>
      <c r="L4416" s="11" t="s">
        <v>11928</v>
      </c>
      <c r="M4416" s="12" t="s">
        <v>6</v>
      </c>
      <c r="N4416" s="12">
        <v>990</v>
      </c>
      <c r="O4416" s="12" t="s">
        <v>6</v>
      </c>
      <c r="P4416" s="12" t="s">
        <v>6</v>
      </c>
      <c r="Q4416" s="12" t="s">
        <v>6</v>
      </c>
      <c r="R4416">
        <v>4415</v>
      </c>
    </row>
    <row r="4417" spans="1:18" ht="15" x14ac:dyDescent="0.45">
      <c r="A4417">
        <v>31353</v>
      </c>
      <c r="B4417">
        <v>12</v>
      </c>
      <c r="C4417">
        <v>154.80000000000001</v>
      </c>
      <c r="J4417">
        <v>12</v>
      </c>
      <c r="K4417">
        <v>154.80000000000001</v>
      </c>
      <c r="L4417" s="11" t="s">
        <v>11926</v>
      </c>
      <c r="M4417" s="12" t="s">
        <v>6</v>
      </c>
      <c r="N4417" s="12" t="s">
        <v>6</v>
      </c>
      <c r="O4417" s="12" t="s">
        <v>6</v>
      </c>
      <c r="P4417" s="12">
        <v>1273</v>
      </c>
      <c r="Q4417" s="12" t="s">
        <v>6</v>
      </c>
      <c r="R4417">
        <v>4416</v>
      </c>
    </row>
    <row r="4418" spans="1:18" ht="15" x14ac:dyDescent="0.45">
      <c r="A4418">
        <v>32178</v>
      </c>
      <c r="H4418">
        <v>12</v>
      </c>
      <c r="I4418">
        <v>154.80000000000001</v>
      </c>
      <c r="J4418">
        <v>12</v>
      </c>
      <c r="K4418">
        <v>154.80000000000001</v>
      </c>
      <c r="L4418" s="11" t="s">
        <v>11925</v>
      </c>
      <c r="M4418" s="12" t="s">
        <v>6</v>
      </c>
      <c r="N4418" s="12" t="s">
        <v>6</v>
      </c>
      <c r="O4418" s="12">
        <v>837</v>
      </c>
      <c r="P4418" s="12" t="s">
        <v>6</v>
      </c>
      <c r="Q4418" s="12" t="s">
        <v>6</v>
      </c>
      <c r="R4418">
        <v>4417</v>
      </c>
    </row>
    <row r="4419" spans="1:18" ht="15" x14ac:dyDescent="0.45">
      <c r="A4419">
        <v>29139</v>
      </c>
      <c r="D4419">
        <v>1</v>
      </c>
      <c r="E4419">
        <v>13.9</v>
      </c>
      <c r="F4419">
        <v>5</v>
      </c>
      <c r="G4419">
        <v>69.5</v>
      </c>
      <c r="H4419">
        <v>5</v>
      </c>
      <c r="I4419">
        <v>71.34</v>
      </c>
      <c r="J4419">
        <v>11</v>
      </c>
      <c r="K4419">
        <v>154.74</v>
      </c>
      <c r="L4419" s="11" t="s">
        <v>11926</v>
      </c>
      <c r="M4419" s="12" t="s">
        <v>6</v>
      </c>
      <c r="N4419" s="12" t="s">
        <v>6</v>
      </c>
      <c r="O4419" s="12" t="s">
        <v>6</v>
      </c>
      <c r="P4419" s="12">
        <v>1274</v>
      </c>
      <c r="Q4419" s="12" t="s">
        <v>6</v>
      </c>
      <c r="R4419">
        <v>4418</v>
      </c>
    </row>
    <row r="4420" spans="1:18" ht="15" x14ac:dyDescent="0.45">
      <c r="A4420">
        <v>2027361</v>
      </c>
      <c r="B4420">
        <v>2.38</v>
      </c>
      <c r="C4420">
        <v>35.700000000000003</v>
      </c>
      <c r="F4420">
        <v>3.06</v>
      </c>
      <c r="G4420">
        <v>45.9</v>
      </c>
      <c r="H4420">
        <v>4.92</v>
      </c>
      <c r="I4420">
        <v>72.989999999999995</v>
      </c>
      <c r="J4420">
        <v>10.36</v>
      </c>
      <c r="K4420">
        <v>154.58999999999997</v>
      </c>
      <c r="L4420" s="11" t="s">
        <v>11923</v>
      </c>
      <c r="M4420" s="12" t="s">
        <v>6</v>
      </c>
      <c r="N4420" s="12" t="s">
        <v>6</v>
      </c>
      <c r="O4420" s="12" t="s">
        <v>6</v>
      </c>
      <c r="P4420" s="12" t="s">
        <v>6</v>
      </c>
      <c r="Q4420" s="12" t="s">
        <v>6</v>
      </c>
      <c r="R4420">
        <v>4419</v>
      </c>
    </row>
    <row r="4421" spans="1:18" ht="15" x14ac:dyDescent="0.45">
      <c r="A4421">
        <v>10224</v>
      </c>
      <c r="B4421">
        <v>16</v>
      </c>
      <c r="C4421">
        <v>47.76</v>
      </c>
      <c r="D4421">
        <v>14</v>
      </c>
      <c r="E4421">
        <v>39.18</v>
      </c>
      <c r="F4421">
        <v>15</v>
      </c>
      <c r="G4421">
        <v>39</v>
      </c>
      <c r="H4421">
        <v>11</v>
      </c>
      <c r="I4421">
        <v>28.6</v>
      </c>
      <c r="J4421">
        <v>56</v>
      </c>
      <c r="K4421">
        <v>154.54</v>
      </c>
      <c r="L4421" s="11" t="s">
        <v>11927</v>
      </c>
      <c r="M4421" s="12" t="s">
        <v>6</v>
      </c>
      <c r="N4421" s="12" t="s">
        <v>6</v>
      </c>
      <c r="O4421" s="12" t="s">
        <v>6</v>
      </c>
      <c r="P4421" s="12" t="s">
        <v>6</v>
      </c>
      <c r="Q4421" s="12">
        <v>680</v>
      </c>
      <c r="R4421">
        <v>4420</v>
      </c>
    </row>
    <row r="4422" spans="1:18" ht="15" x14ac:dyDescent="0.45">
      <c r="A4422">
        <v>13352</v>
      </c>
      <c r="B4422">
        <v>15</v>
      </c>
      <c r="C4422">
        <v>53.13</v>
      </c>
      <c r="D4422">
        <v>7</v>
      </c>
      <c r="E4422">
        <v>24.91</v>
      </c>
      <c r="F4422">
        <v>19</v>
      </c>
      <c r="G4422">
        <v>72.599999999999994</v>
      </c>
      <c r="H4422">
        <v>1</v>
      </c>
      <c r="I4422">
        <v>3.9</v>
      </c>
      <c r="J4422">
        <v>42</v>
      </c>
      <c r="K4422">
        <v>154.54</v>
      </c>
      <c r="L4422" s="11" t="s">
        <v>11926</v>
      </c>
      <c r="M4422" s="12" t="s">
        <v>6</v>
      </c>
      <c r="N4422" s="12" t="s">
        <v>6</v>
      </c>
      <c r="O4422" s="12" t="s">
        <v>6</v>
      </c>
      <c r="P4422" s="12">
        <v>1275</v>
      </c>
      <c r="Q4422" s="12" t="s">
        <v>6</v>
      </c>
      <c r="R4422">
        <v>4421</v>
      </c>
    </row>
    <row r="4423" spans="1:18" ht="15" x14ac:dyDescent="0.45">
      <c r="A4423">
        <v>29438</v>
      </c>
      <c r="B4423">
        <v>3</v>
      </c>
      <c r="C4423">
        <v>55.8</v>
      </c>
      <c r="D4423">
        <v>3</v>
      </c>
      <c r="E4423">
        <v>47.13</v>
      </c>
      <c r="F4423">
        <v>3</v>
      </c>
      <c r="G4423">
        <v>51.33</v>
      </c>
      <c r="J4423">
        <v>9</v>
      </c>
      <c r="K4423">
        <v>154.26</v>
      </c>
      <c r="L4423" s="11" t="s">
        <v>11928</v>
      </c>
      <c r="M4423" s="12" t="s">
        <v>6</v>
      </c>
      <c r="N4423" s="12">
        <v>991</v>
      </c>
      <c r="O4423" s="12" t="s">
        <v>6</v>
      </c>
      <c r="P4423" s="12" t="s">
        <v>6</v>
      </c>
      <c r="Q4423" s="12" t="s">
        <v>6</v>
      </c>
      <c r="R4423">
        <v>4422</v>
      </c>
    </row>
    <row r="4424" spans="1:18" ht="15" x14ac:dyDescent="0.45">
      <c r="A4424">
        <v>28003</v>
      </c>
      <c r="B4424">
        <v>4</v>
      </c>
      <c r="C4424">
        <v>25.04</v>
      </c>
      <c r="F4424">
        <v>1</v>
      </c>
      <c r="G4424">
        <v>6.8</v>
      </c>
      <c r="H4424">
        <v>18</v>
      </c>
      <c r="I4424">
        <v>122.4</v>
      </c>
      <c r="J4424">
        <v>23</v>
      </c>
      <c r="K4424">
        <v>154.24</v>
      </c>
      <c r="L4424" s="11" t="s">
        <v>11925</v>
      </c>
      <c r="M4424" s="12" t="s">
        <v>6</v>
      </c>
      <c r="N4424" s="12" t="s">
        <v>6</v>
      </c>
      <c r="O4424" s="12">
        <v>838</v>
      </c>
      <c r="P4424" s="12" t="s">
        <v>6</v>
      </c>
      <c r="Q4424" s="12" t="s">
        <v>6</v>
      </c>
      <c r="R4424">
        <v>4423</v>
      </c>
    </row>
    <row r="4425" spans="1:18" ht="15" x14ac:dyDescent="0.45">
      <c r="A4425">
        <v>22810</v>
      </c>
      <c r="B4425">
        <v>4</v>
      </c>
      <c r="C4425">
        <v>58.8</v>
      </c>
      <c r="F4425">
        <v>6</v>
      </c>
      <c r="G4425">
        <v>95.4</v>
      </c>
      <c r="J4425">
        <v>10</v>
      </c>
      <c r="K4425">
        <v>154.19999999999999</v>
      </c>
      <c r="L4425" s="11" t="s">
        <v>11926</v>
      </c>
      <c r="M4425" s="12" t="s">
        <v>6</v>
      </c>
      <c r="N4425" s="12" t="s">
        <v>6</v>
      </c>
      <c r="O4425" s="12" t="s">
        <v>6</v>
      </c>
      <c r="P4425" s="12">
        <v>1276</v>
      </c>
      <c r="Q4425" s="12" t="s">
        <v>6</v>
      </c>
      <c r="R4425">
        <v>4424</v>
      </c>
    </row>
    <row r="4426" spans="1:18" ht="15" x14ac:dyDescent="0.45">
      <c r="A4426">
        <v>15603</v>
      </c>
      <c r="F4426">
        <v>5</v>
      </c>
      <c r="G4426">
        <v>43</v>
      </c>
      <c r="H4426">
        <v>13</v>
      </c>
      <c r="I4426">
        <v>111.11</v>
      </c>
      <c r="J4426">
        <v>18</v>
      </c>
      <c r="K4426">
        <v>154.11000000000001</v>
      </c>
      <c r="L4426" s="11" t="s">
        <v>11926</v>
      </c>
      <c r="M4426" s="12" t="s">
        <v>6</v>
      </c>
      <c r="N4426" s="12" t="s">
        <v>6</v>
      </c>
      <c r="O4426" s="12" t="s">
        <v>6</v>
      </c>
      <c r="P4426" s="12">
        <v>1277</v>
      </c>
      <c r="Q4426" s="12" t="s">
        <v>6</v>
      </c>
      <c r="R4426">
        <v>4425</v>
      </c>
    </row>
    <row r="4427" spans="1:18" ht="15" x14ac:dyDescent="0.45">
      <c r="A4427">
        <v>2016575</v>
      </c>
      <c r="B4427">
        <v>6</v>
      </c>
      <c r="C4427">
        <v>154.02000000000001</v>
      </c>
      <c r="J4427">
        <v>6</v>
      </c>
      <c r="K4427">
        <v>154.02000000000001</v>
      </c>
      <c r="L4427" s="11" t="s">
        <v>11924</v>
      </c>
      <c r="M4427" s="12">
        <v>414</v>
      </c>
      <c r="N4427" s="12" t="s">
        <v>6</v>
      </c>
      <c r="O4427" s="12" t="s">
        <v>6</v>
      </c>
      <c r="P4427" s="12" t="s">
        <v>6</v>
      </c>
      <c r="Q4427" s="12" t="s">
        <v>6</v>
      </c>
      <c r="R4427">
        <v>4426</v>
      </c>
    </row>
    <row r="4428" spans="1:18" ht="15" x14ac:dyDescent="0.45">
      <c r="A4428">
        <v>12762</v>
      </c>
      <c r="B4428">
        <v>6</v>
      </c>
      <c r="C4428">
        <v>42</v>
      </c>
      <c r="D4428">
        <v>5</v>
      </c>
      <c r="E4428">
        <v>35</v>
      </c>
      <c r="F4428">
        <v>7</v>
      </c>
      <c r="G4428">
        <v>49</v>
      </c>
      <c r="H4428">
        <v>4</v>
      </c>
      <c r="I4428">
        <v>28</v>
      </c>
      <c r="J4428">
        <v>22</v>
      </c>
      <c r="K4428">
        <v>154</v>
      </c>
      <c r="L4428" s="11" t="s">
        <v>11927</v>
      </c>
      <c r="M4428" s="12" t="s">
        <v>6</v>
      </c>
      <c r="N4428" s="12" t="s">
        <v>6</v>
      </c>
      <c r="O4428" s="12" t="s">
        <v>6</v>
      </c>
      <c r="P4428" s="12" t="s">
        <v>6</v>
      </c>
      <c r="Q4428" s="12">
        <v>681</v>
      </c>
      <c r="R4428">
        <v>4427</v>
      </c>
    </row>
    <row r="4429" spans="1:18" ht="15" x14ac:dyDescent="0.45">
      <c r="A4429">
        <v>15369</v>
      </c>
      <c r="B4429">
        <v>3</v>
      </c>
      <c r="C4429">
        <v>16.5</v>
      </c>
      <c r="D4429">
        <v>14</v>
      </c>
      <c r="E4429">
        <v>77</v>
      </c>
      <c r="F4429">
        <v>6</v>
      </c>
      <c r="G4429">
        <v>33</v>
      </c>
      <c r="H4429">
        <v>5</v>
      </c>
      <c r="I4429">
        <v>27.5</v>
      </c>
      <c r="J4429">
        <v>28</v>
      </c>
      <c r="K4429">
        <v>154</v>
      </c>
      <c r="L4429" s="11" t="s">
        <v>6</v>
      </c>
      <c r="M4429" s="12" t="s">
        <v>6</v>
      </c>
      <c r="N4429" s="12" t="s">
        <v>6</v>
      </c>
      <c r="O4429" s="12" t="s">
        <v>6</v>
      </c>
      <c r="P4429" s="12" t="s">
        <v>6</v>
      </c>
      <c r="Q4429" s="12" t="s">
        <v>6</v>
      </c>
      <c r="R4429">
        <v>4428</v>
      </c>
    </row>
    <row r="4430" spans="1:18" ht="15" x14ac:dyDescent="0.45">
      <c r="A4430">
        <v>16475</v>
      </c>
      <c r="B4430">
        <v>31</v>
      </c>
      <c r="C4430">
        <v>23.87</v>
      </c>
      <c r="D4430">
        <v>58</v>
      </c>
      <c r="E4430">
        <v>44.66</v>
      </c>
      <c r="F4430">
        <v>67</v>
      </c>
      <c r="G4430">
        <v>51.59</v>
      </c>
      <c r="H4430">
        <v>44</v>
      </c>
      <c r="I4430">
        <v>33.880000000000003</v>
      </c>
      <c r="J4430">
        <v>200</v>
      </c>
      <c r="K4430">
        <v>154</v>
      </c>
      <c r="L4430" s="11" t="s">
        <v>11925</v>
      </c>
      <c r="M4430" s="12" t="s">
        <v>6</v>
      </c>
      <c r="N4430" s="12" t="s">
        <v>6</v>
      </c>
      <c r="O4430" s="12">
        <v>839</v>
      </c>
      <c r="P4430" s="12" t="s">
        <v>6</v>
      </c>
      <c r="Q4430" s="12" t="s">
        <v>6</v>
      </c>
      <c r="R4430">
        <v>4429</v>
      </c>
    </row>
    <row r="4431" spans="1:18" ht="15" x14ac:dyDescent="0.45">
      <c r="A4431">
        <v>16957</v>
      </c>
      <c r="B4431">
        <v>11</v>
      </c>
      <c r="C4431">
        <v>121</v>
      </c>
      <c r="D4431">
        <v>3</v>
      </c>
      <c r="E4431">
        <v>33</v>
      </c>
      <c r="J4431">
        <v>14</v>
      </c>
      <c r="K4431">
        <v>154</v>
      </c>
      <c r="L4431" s="11" t="s">
        <v>11926</v>
      </c>
      <c r="M4431" s="12" t="s">
        <v>6</v>
      </c>
      <c r="N4431" s="12" t="s">
        <v>6</v>
      </c>
      <c r="O4431" s="12" t="s">
        <v>6</v>
      </c>
      <c r="P4431" s="12">
        <v>1278</v>
      </c>
      <c r="Q4431" s="12" t="s">
        <v>6</v>
      </c>
      <c r="R4431">
        <v>4430</v>
      </c>
    </row>
    <row r="4432" spans="1:18" ht="15" x14ac:dyDescent="0.45">
      <c r="A4432">
        <v>17187</v>
      </c>
      <c r="B4432">
        <v>12</v>
      </c>
      <c r="C4432">
        <v>42</v>
      </c>
      <c r="D4432">
        <v>11</v>
      </c>
      <c r="E4432">
        <v>38.5</v>
      </c>
      <c r="F4432">
        <v>12</v>
      </c>
      <c r="G4432">
        <v>42</v>
      </c>
      <c r="H4432">
        <v>9</v>
      </c>
      <c r="I4432">
        <v>31.5</v>
      </c>
      <c r="J4432">
        <v>44</v>
      </c>
      <c r="K4432">
        <v>154</v>
      </c>
      <c r="L4432" s="11" t="s">
        <v>11926</v>
      </c>
      <c r="M4432" s="12" t="s">
        <v>6</v>
      </c>
      <c r="N4432" s="12" t="s">
        <v>6</v>
      </c>
      <c r="O4432" s="12" t="s">
        <v>6</v>
      </c>
      <c r="P4432" s="12">
        <v>1279</v>
      </c>
      <c r="Q4432" s="12" t="s">
        <v>6</v>
      </c>
      <c r="R4432">
        <v>4431</v>
      </c>
    </row>
    <row r="4433" spans="1:18" ht="15" x14ac:dyDescent="0.45">
      <c r="A4433">
        <v>30307</v>
      </c>
      <c r="B4433">
        <v>22</v>
      </c>
      <c r="C4433">
        <v>77</v>
      </c>
      <c r="D4433">
        <v>17</v>
      </c>
      <c r="E4433">
        <v>59.5</v>
      </c>
      <c r="H4433">
        <v>5</v>
      </c>
      <c r="I4433">
        <v>17.5</v>
      </c>
      <c r="J4433">
        <v>44</v>
      </c>
      <c r="K4433">
        <v>154</v>
      </c>
      <c r="L4433" s="11" t="s">
        <v>11925</v>
      </c>
      <c r="M4433" s="12" t="s">
        <v>6</v>
      </c>
      <c r="N4433" s="12" t="s">
        <v>6</v>
      </c>
      <c r="O4433" s="12">
        <v>840</v>
      </c>
      <c r="P4433" s="12" t="s">
        <v>6</v>
      </c>
      <c r="Q4433" s="12" t="s">
        <v>6</v>
      </c>
      <c r="R4433">
        <v>4432</v>
      </c>
    </row>
    <row r="4434" spans="1:18" ht="15" x14ac:dyDescent="0.45">
      <c r="A4434">
        <v>30551</v>
      </c>
      <c r="D4434">
        <v>3</v>
      </c>
      <c r="E4434">
        <v>39</v>
      </c>
      <c r="F4434">
        <v>9</v>
      </c>
      <c r="G4434">
        <v>114.92</v>
      </c>
      <c r="J4434">
        <v>12</v>
      </c>
      <c r="K4434">
        <v>153.92000000000002</v>
      </c>
      <c r="L4434" s="11" t="s">
        <v>11924</v>
      </c>
      <c r="M4434" s="12">
        <v>415</v>
      </c>
      <c r="N4434" s="12" t="s">
        <v>6</v>
      </c>
      <c r="O4434" s="12" t="s">
        <v>6</v>
      </c>
      <c r="P4434" s="12" t="s">
        <v>6</v>
      </c>
      <c r="Q4434" s="12" t="s">
        <v>6</v>
      </c>
      <c r="R4434">
        <v>4433</v>
      </c>
    </row>
    <row r="4435" spans="1:18" ht="15" x14ac:dyDescent="0.45">
      <c r="A4435">
        <v>23175</v>
      </c>
      <c r="B4435">
        <v>7</v>
      </c>
      <c r="C4435">
        <v>56.7</v>
      </c>
      <c r="D4435">
        <v>2</v>
      </c>
      <c r="E4435">
        <v>16.2</v>
      </c>
      <c r="F4435">
        <v>7</v>
      </c>
      <c r="G4435">
        <v>56.7</v>
      </c>
      <c r="H4435">
        <v>3</v>
      </c>
      <c r="I4435">
        <v>24.3</v>
      </c>
      <c r="J4435">
        <v>19</v>
      </c>
      <c r="K4435">
        <v>153.90000000000003</v>
      </c>
      <c r="L4435" s="11" t="s">
        <v>11925</v>
      </c>
      <c r="M4435" s="12" t="s">
        <v>6</v>
      </c>
      <c r="N4435" s="12" t="s">
        <v>6</v>
      </c>
      <c r="O4435" s="12">
        <v>841</v>
      </c>
      <c r="P4435" s="12" t="s">
        <v>6</v>
      </c>
      <c r="Q4435" s="12" t="s">
        <v>6</v>
      </c>
      <c r="R4435">
        <v>4434</v>
      </c>
    </row>
    <row r="4436" spans="1:18" ht="15" x14ac:dyDescent="0.45">
      <c r="A4436">
        <v>29806</v>
      </c>
      <c r="B4436">
        <v>20</v>
      </c>
      <c r="C4436">
        <v>58</v>
      </c>
      <c r="D4436">
        <v>8</v>
      </c>
      <c r="E4436">
        <v>23.2</v>
      </c>
      <c r="F4436">
        <v>14</v>
      </c>
      <c r="G4436">
        <v>40.6</v>
      </c>
      <c r="H4436">
        <v>11</v>
      </c>
      <c r="I4436">
        <v>31.9</v>
      </c>
      <c r="J4436">
        <v>53</v>
      </c>
      <c r="K4436">
        <v>153.70000000000002</v>
      </c>
      <c r="L4436" s="11" t="s">
        <v>11928</v>
      </c>
      <c r="M4436" s="12" t="s">
        <v>6</v>
      </c>
      <c r="N4436" s="12">
        <v>992</v>
      </c>
      <c r="O4436" s="12" t="s">
        <v>6</v>
      </c>
      <c r="P4436" s="12" t="s">
        <v>6</v>
      </c>
      <c r="Q4436" s="12" t="s">
        <v>6</v>
      </c>
      <c r="R4436">
        <v>4435</v>
      </c>
    </row>
    <row r="4437" spans="1:18" ht="15" x14ac:dyDescent="0.45">
      <c r="A4437">
        <v>17760</v>
      </c>
      <c r="B4437">
        <v>47</v>
      </c>
      <c r="C4437">
        <v>46.84</v>
      </c>
      <c r="D4437">
        <v>26</v>
      </c>
      <c r="E4437">
        <v>25.92</v>
      </c>
      <c r="F4437">
        <v>45</v>
      </c>
      <c r="G4437">
        <v>44.84</v>
      </c>
      <c r="H4437">
        <v>36</v>
      </c>
      <c r="I4437">
        <v>36</v>
      </c>
      <c r="J4437">
        <v>154</v>
      </c>
      <c r="K4437">
        <v>153.60000000000002</v>
      </c>
      <c r="L4437" s="11" t="s">
        <v>11926</v>
      </c>
      <c r="M4437" s="12" t="s">
        <v>6</v>
      </c>
      <c r="N4437" s="12" t="s">
        <v>6</v>
      </c>
      <c r="O4437" s="12" t="s">
        <v>6</v>
      </c>
      <c r="P4437" s="12">
        <v>1280</v>
      </c>
      <c r="Q4437" s="12" t="s">
        <v>6</v>
      </c>
      <c r="R4437">
        <v>4436</v>
      </c>
    </row>
    <row r="4438" spans="1:18" ht="15" x14ac:dyDescent="0.45">
      <c r="A4438">
        <v>12667</v>
      </c>
      <c r="B4438">
        <v>2</v>
      </c>
      <c r="C4438">
        <v>6.4</v>
      </c>
      <c r="D4438">
        <v>17</v>
      </c>
      <c r="E4438">
        <v>54.4</v>
      </c>
      <c r="F4438">
        <v>10</v>
      </c>
      <c r="G4438">
        <v>32</v>
      </c>
      <c r="H4438">
        <v>19</v>
      </c>
      <c r="I4438">
        <v>60.8</v>
      </c>
      <c r="J4438">
        <v>48</v>
      </c>
      <c r="K4438">
        <v>153.6</v>
      </c>
      <c r="L4438" s="11" t="s">
        <v>11927</v>
      </c>
      <c r="M4438" s="12" t="s">
        <v>6</v>
      </c>
      <c r="N4438" s="12" t="s">
        <v>6</v>
      </c>
      <c r="O4438" s="12" t="s">
        <v>6</v>
      </c>
      <c r="P4438" s="12" t="s">
        <v>6</v>
      </c>
      <c r="Q4438" s="12">
        <v>682</v>
      </c>
      <c r="R4438">
        <v>4437</v>
      </c>
    </row>
    <row r="4439" spans="1:18" ht="15" x14ac:dyDescent="0.45">
      <c r="A4439">
        <v>15702</v>
      </c>
      <c r="B4439">
        <v>11</v>
      </c>
      <c r="C4439">
        <v>105.6</v>
      </c>
      <c r="D4439">
        <v>1</v>
      </c>
      <c r="E4439">
        <v>9.6</v>
      </c>
      <c r="H4439">
        <v>4</v>
      </c>
      <c r="I4439">
        <v>38.4</v>
      </c>
      <c r="J4439">
        <v>16</v>
      </c>
      <c r="K4439">
        <v>153.6</v>
      </c>
      <c r="L4439" s="11" t="s">
        <v>11926</v>
      </c>
      <c r="M4439" s="12" t="s">
        <v>6</v>
      </c>
      <c r="N4439" s="12" t="s">
        <v>6</v>
      </c>
      <c r="O4439" s="12" t="s">
        <v>6</v>
      </c>
      <c r="P4439" s="12">
        <v>1281</v>
      </c>
      <c r="Q4439" s="12" t="s">
        <v>6</v>
      </c>
      <c r="R4439">
        <v>4438</v>
      </c>
    </row>
    <row r="4440" spans="1:18" ht="15" x14ac:dyDescent="0.45">
      <c r="A4440">
        <v>22200</v>
      </c>
      <c r="B4440">
        <v>32</v>
      </c>
      <c r="C4440">
        <v>153.6</v>
      </c>
      <c r="J4440">
        <v>32</v>
      </c>
      <c r="K4440">
        <v>153.6</v>
      </c>
      <c r="L4440" s="11" t="s">
        <v>11926</v>
      </c>
      <c r="M4440" s="12" t="s">
        <v>6</v>
      </c>
      <c r="N4440" s="12" t="s">
        <v>6</v>
      </c>
      <c r="O4440" s="12" t="s">
        <v>6</v>
      </c>
      <c r="P4440" s="12">
        <v>1282</v>
      </c>
      <c r="Q4440" s="12" t="s">
        <v>6</v>
      </c>
      <c r="R4440">
        <v>4439</v>
      </c>
    </row>
    <row r="4441" spans="1:18" ht="15" x14ac:dyDescent="0.45">
      <c r="A4441">
        <v>31182</v>
      </c>
      <c r="B4441">
        <v>13</v>
      </c>
      <c r="C4441">
        <v>71.760000000000005</v>
      </c>
      <c r="D4441">
        <v>4</v>
      </c>
      <c r="E4441">
        <v>27.6</v>
      </c>
      <c r="F4441">
        <v>2</v>
      </c>
      <c r="G4441">
        <v>13.8</v>
      </c>
      <c r="H4441">
        <v>6</v>
      </c>
      <c r="I4441">
        <v>40.299999999999997</v>
      </c>
      <c r="J4441">
        <v>25</v>
      </c>
      <c r="K4441">
        <v>153.46</v>
      </c>
      <c r="L4441" s="11" t="s">
        <v>11927</v>
      </c>
      <c r="M4441" s="12" t="s">
        <v>6</v>
      </c>
      <c r="N4441" s="12" t="s">
        <v>6</v>
      </c>
      <c r="O4441" s="12" t="s">
        <v>6</v>
      </c>
      <c r="P4441" s="12" t="s">
        <v>6</v>
      </c>
      <c r="Q4441" s="12">
        <v>683</v>
      </c>
      <c r="R4441">
        <v>4440</v>
      </c>
    </row>
    <row r="4442" spans="1:18" ht="15" x14ac:dyDescent="0.45">
      <c r="A4442">
        <v>14906</v>
      </c>
      <c r="D4442">
        <v>1</v>
      </c>
      <c r="E4442">
        <v>9.6</v>
      </c>
      <c r="F4442">
        <v>8</v>
      </c>
      <c r="G4442">
        <v>76.8</v>
      </c>
      <c r="H4442">
        <v>7</v>
      </c>
      <c r="I4442">
        <v>67.02</v>
      </c>
      <c r="J4442">
        <v>16</v>
      </c>
      <c r="K4442">
        <v>153.41999999999999</v>
      </c>
      <c r="L4442" s="11" t="s">
        <v>11928</v>
      </c>
      <c r="M4442" s="12" t="s">
        <v>6</v>
      </c>
      <c r="N4442" s="12">
        <v>993</v>
      </c>
      <c r="O4442" s="12" t="s">
        <v>6</v>
      </c>
      <c r="P4442" s="12" t="s">
        <v>6</v>
      </c>
      <c r="Q4442" s="12" t="s">
        <v>6</v>
      </c>
      <c r="R4442">
        <v>4441</v>
      </c>
    </row>
    <row r="4443" spans="1:18" ht="15" x14ac:dyDescent="0.45">
      <c r="A4443">
        <v>10557</v>
      </c>
      <c r="B4443">
        <v>2</v>
      </c>
      <c r="C4443">
        <v>43.8</v>
      </c>
      <c r="D4443">
        <v>3</v>
      </c>
      <c r="E4443">
        <v>65.7</v>
      </c>
      <c r="H4443">
        <v>2</v>
      </c>
      <c r="I4443">
        <v>43.8</v>
      </c>
      <c r="J4443">
        <v>7</v>
      </c>
      <c r="K4443">
        <v>153.30000000000001</v>
      </c>
      <c r="L4443" s="11" t="s">
        <v>11927</v>
      </c>
      <c r="M4443" s="12" t="s">
        <v>6</v>
      </c>
      <c r="N4443" s="12" t="s">
        <v>6</v>
      </c>
      <c r="O4443" s="12" t="s">
        <v>6</v>
      </c>
      <c r="P4443" s="12" t="s">
        <v>6</v>
      </c>
      <c r="Q4443" s="12">
        <v>684</v>
      </c>
      <c r="R4443">
        <v>4442</v>
      </c>
    </row>
    <row r="4444" spans="1:18" ht="15" x14ac:dyDescent="0.45">
      <c r="A4444">
        <v>27163</v>
      </c>
      <c r="B4444">
        <v>15</v>
      </c>
      <c r="C4444">
        <v>52.5</v>
      </c>
      <c r="D4444">
        <v>3</v>
      </c>
      <c r="E4444">
        <v>10.8</v>
      </c>
      <c r="F4444">
        <v>16</v>
      </c>
      <c r="G4444">
        <v>57.6</v>
      </c>
      <c r="H4444">
        <v>9</v>
      </c>
      <c r="I4444">
        <v>32.4</v>
      </c>
      <c r="J4444">
        <v>43</v>
      </c>
      <c r="K4444">
        <v>153.30000000000001</v>
      </c>
      <c r="L4444" s="11" t="s">
        <v>11928</v>
      </c>
      <c r="M4444" s="12" t="s">
        <v>6</v>
      </c>
      <c r="N4444" s="12">
        <v>994</v>
      </c>
      <c r="O4444" s="12" t="s">
        <v>6</v>
      </c>
      <c r="P4444" s="12" t="s">
        <v>6</v>
      </c>
      <c r="Q4444" s="12" t="s">
        <v>6</v>
      </c>
      <c r="R4444">
        <v>4443</v>
      </c>
    </row>
    <row r="4445" spans="1:18" ht="15" x14ac:dyDescent="0.45">
      <c r="A4445">
        <v>15296</v>
      </c>
      <c r="B4445">
        <v>12</v>
      </c>
      <c r="C4445">
        <v>87.6</v>
      </c>
      <c r="D4445">
        <v>4</v>
      </c>
      <c r="E4445">
        <v>29.2</v>
      </c>
      <c r="F4445">
        <v>1</v>
      </c>
      <c r="G4445">
        <v>7.3</v>
      </c>
      <c r="H4445">
        <v>4</v>
      </c>
      <c r="I4445">
        <v>29.2</v>
      </c>
      <c r="J4445">
        <v>21</v>
      </c>
      <c r="K4445">
        <v>153.29999999999998</v>
      </c>
      <c r="L4445" s="11" t="s">
        <v>6</v>
      </c>
      <c r="M4445" s="12" t="s">
        <v>6</v>
      </c>
      <c r="N4445" s="12" t="s">
        <v>6</v>
      </c>
      <c r="O4445" s="12" t="s">
        <v>6</v>
      </c>
      <c r="P4445" s="12" t="s">
        <v>6</v>
      </c>
      <c r="Q4445" s="12" t="s">
        <v>6</v>
      </c>
      <c r="R4445">
        <v>4444</v>
      </c>
    </row>
    <row r="4446" spans="1:18" ht="15" x14ac:dyDescent="0.45">
      <c r="A4446">
        <v>31412</v>
      </c>
      <c r="B4446">
        <v>8</v>
      </c>
      <c r="C4446">
        <v>27.72</v>
      </c>
      <c r="D4446">
        <v>12</v>
      </c>
      <c r="E4446">
        <v>42</v>
      </c>
      <c r="F4446">
        <v>13</v>
      </c>
      <c r="G4446">
        <v>45.5</v>
      </c>
      <c r="H4446">
        <v>11</v>
      </c>
      <c r="I4446">
        <v>37.94</v>
      </c>
      <c r="J4446">
        <v>44</v>
      </c>
      <c r="K4446">
        <v>153.16</v>
      </c>
      <c r="L4446" s="11" t="s">
        <v>11926</v>
      </c>
      <c r="M4446" s="12" t="s">
        <v>6</v>
      </c>
      <c r="N4446" s="12" t="s">
        <v>6</v>
      </c>
      <c r="O4446" s="12" t="s">
        <v>6</v>
      </c>
      <c r="P4446" s="12">
        <v>1283</v>
      </c>
      <c r="Q4446" s="12" t="s">
        <v>6</v>
      </c>
      <c r="R4446">
        <v>4445</v>
      </c>
    </row>
    <row r="4447" spans="1:18" ht="15" x14ac:dyDescent="0.45">
      <c r="A4447">
        <v>10509</v>
      </c>
      <c r="B4447">
        <v>6</v>
      </c>
      <c r="C4447">
        <v>51</v>
      </c>
      <c r="D4447">
        <v>6</v>
      </c>
      <c r="E4447">
        <v>51</v>
      </c>
      <c r="F4447">
        <v>6</v>
      </c>
      <c r="G4447">
        <v>51</v>
      </c>
      <c r="J4447">
        <v>18</v>
      </c>
      <c r="K4447">
        <v>153</v>
      </c>
      <c r="L4447" s="11" t="s">
        <v>11928</v>
      </c>
      <c r="M4447" s="12" t="s">
        <v>6</v>
      </c>
      <c r="N4447" s="12">
        <v>995</v>
      </c>
      <c r="O4447" s="12" t="s">
        <v>6</v>
      </c>
      <c r="P4447" s="12" t="s">
        <v>6</v>
      </c>
      <c r="Q4447" s="12" t="s">
        <v>6</v>
      </c>
      <c r="R4447">
        <v>4446</v>
      </c>
    </row>
    <row r="4448" spans="1:18" ht="15" x14ac:dyDescent="0.45">
      <c r="A4448">
        <v>16591</v>
      </c>
      <c r="D4448">
        <v>3</v>
      </c>
      <c r="E4448">
        <v>49.8</v>
      </c>
      <c r="F4448">
        <v>4</v>
      </c>
      <c r="G4448">
        <v>68.2</v>
      </c>
      <c r="H4448">
        <v>2</v>
      </c>
      <c r="I4448">
        <v>35</v>
      </c>
      <c r="J4448">
        <v>9</v>
      </c>
      <c r="K4448">
        <v>153</v>
      </c>
      <c r="L4448" s="11" t="s">
        <v>11926</v>
      </c>
      <c r="M4448" s="12" t="s">
        <v>6</v>
      </c>
      <c r="N4448" s="12" t="s">
        <v>6</v>
      </c>
      <c r="O4448" s="12" t="s">
        <v>6</v>
      </c>
      <c r="P4448" s="12">
        <v>1284</v>
      </c>
      <c r="Q4448" s="12" t="s">
        <v>6</v>
      </c>
      <c r="R4448">
        <v>4447</v>
      </c>
    </row>
    <row r="4449" spans="1:18" ht="15" x14ac:dyDescent="0.45">
      <c r="A4449">
        <v>28169</v>
      </c>
      <c r="B4449">
        <v>16</v>
      </c>
      <c r="C4449">
        <v>19.2</v>
      </c>
      <c r="D4449">
        <v>34</v>
      </c>
      <c r="E4449">
        <v>41.9</v>
      </c>
      <c r="F4449">
        <v>24</v>
      </c>
      <c r="G4449">
        <v>32</v>
      </c>
      <c r="H4449">
        <v>40</v>
      </c>
      <c r="I4449">
        <v>59.88</v>
      </c>
      <c r="J4449">
        <v>114</v>
      </c>
      <c r="K4449">
        <v>152.97999999999999</v>
      </c>
      <c r="L4449" s="11" t="s">
        <v>11928</v>
      </c>
      <c r="M4449" s="12" t="s">
        <v>6</v>
      </c>
      <c r="N4449" s="12">
        <v>996</v>
      </c>
      <c r="O4449" s="12" t="s">
        <v>6</v>
      </c>
      <c r="P4449" s="12" t="s">
        <v>6</v>
      </c>
      <c r="Q4449" s="12" t="s">
        <v>6</v>
      </c>
      <c r="R4449">
        <v>4448</v>
      </c>
    </row>
    <row r="4450" spans="1:18" ht="15" x14ac:dyDescent="0.45">
      <c r="A4450">
        <v>14675</v>
      </c>
      <c r="F4450">
        <v>2</v>
      </c>
      <c r="G4450">
        <v>27.8</v>
      </c>
      <c r="H4450">
        <v>9</v>
      </c>
      <c r="I4450">
        <v>125.1</v>
      </c>
      <c r="J4450">
        <v>11</v>
      </c>
      <c r="K4450">
        <v>152.9</v>
      </c>
      <c r="L4450" s="11" t="s">
        <v>11926</v>
      </c>
      <c r="M4450" s="12" t="s">
        <v>6</v>
      </c>
      <c r="N4450" s="12" t="s">
        <v>6</v>
      </c>
      <c r="O4450" s="12" t="s">
        <v>6</v>
      </c>
      <c r="P4450" s="12">
        <v>1285</v>
      </c>
      <c r="Q4450" s="12" t="s">
        <v>6</v>
      </c>
      <c r="R4450">
        <v>4449</v>
      </c>
    </row>
    <row r="4451" spans="1:18" ht="15" x14ac:dyDescent="0.45">
      <c r="A4451">
        <v>32163</v>
      </c>
      <c r="F4451">
        <v>12</v>
      </c>
      <c r="G4451">
        <v>152.74</v>
      </c>
      <c r="J4451">
        <v>12</v>
      </c>
      <c r="K4451">
        <v>152.74</v>
      </c>
      <c r="L4451" s="11" t="s">
        <v>11927</v>
      </c>
      <c r="M4451" s="12" t="s">
        <v>6</v>
      </c>
      <c r="N4451" s="12" t="s">
        <v>6</v>
      </c>
      <c r="O4451" s="12" t="s">
        <v>6</v>
      </c>
      <c r="P4451" s="12" t="s">
        <v>6</v>
      </c>
      <c r="Q4451" s="12">
        <v>685</v>
      </c>
      <c r="R4451">
        <v>4450</v>
      </c>
    </row>
    <row r="4452" spans="1:18" ht="15" x14ac:dyDescent="0.45">
      <c r="A4452">
        <v>31237</v>
      </c>
      <c r="B4452">
        <v>2</v>
      </c>
      <c r="C4452">
        <v>6.52</v>
      </c>
      <c r="D4452">
        <v>21</v>
      </c>
      <c r="E4452">
        <v>68.459999999999994</v>
      </c>
      <c r="F4452">
        <v>17</v>
      </c>
      <c r="G4452">
        <v>54.9</v>
      </c>
      <c r="H4452">
        <v>7</v>
      </c>
      <c r="I4452">
        <v>22.82</v>
      </c>
      <c r="J4452">
        <v>47</v>
      </c>
      <c r="K4452">
        <v>152.69999999999999</v>
      </c>
      <c r="L4452" s="11" t="s">
        <v>11928</v>
      </c>
      <c r="M4452" s="12" t="s">
        <v>6</v>
      </c>
      <c r="N4452" s="12">
        <v>997</v>
      </c>
      <c r="O4452" s="12" t="s">
        <v>6</v>
      </c>
      <c r="P4452" s="12" t="s">
        <v>6</v>
      </c>
      <c r="Q4452" s="12" t="s">
        <v>6</v>
      </c>
      <c r="R4452">
        <v>4451</v>
      </c>
    </row>
    <row r="4453" spans="1:18" ht="15" x14ac:dyDescent="0.45">
      <c r="A4453">
        <v>16275</v>
      </c>
      <c r="D4453">
        <v>1</v>
      </c>
      <c r="E4453">
        <v>30.5</v>
      </c>
      <c r="F4453">
        <v>2</v>
      </c>
      <c r="G4453">
        <v>61</v>
      </c>
      <c r="H4453">
        <v>2</v>
      </c>
      <c r="I4453">
        <v>61</v>
      </c>
      <c r="J4453">
        <v>5</v>
      </c>
      <c r="K4453">
        <v>152.5</v>
      </c>
      <c r="L4453" s="11" t="s">
        <v>11926</v>
      </c>
      <c r="M4453" s="12" t="s">
        <v>6</v>
      </c>
      <c r="N4453" s="12" t="s">
        <v>6</v>
      </c>
      <c r="O4453" s="12" t="s">
        <v>6</v>
      </c>
      <c r="P4453" s="12">
        <v>1286</v>
      </c>
      <c r="Q4453" s="12" t="s">
        <v>6</v>
      </c>
      <c r="R4453">
        <v>4452</v>
      </c>
    </row>
    <row r="4454" spans="1:18" ht="15" x14ac:dyDescent="0.45">
      <c r="A4454">
        <v>18049</v>
      </c>
      <c r="B4454">
        <v>3</v>
      </c>
      <c r="C4454">
        <v>30.08</v>
      </c>
      <c r="F4454">
        <v>7</v>
      </c>
      <c r="G4454">
        <v>65.739999999999995</v>
      </c>
      <c r="H4454">
        <v>6</v>
      </c>
      <c r="I4454">
        <v>56.4</v>
      </c>
      <c r="J4454">
        <v>16</v>
      </c>
      <c r="K4454">
        <v>152.22</v>
      </c>
      <c r="L4454" s="11" t="s">
        <v>11928</v>
      </c>
      <c r="M4454" s="12" t="s">
        <v>6</v>
      </c>
      <c r="N4454" s="12">
        <v>998</v>
      </c>
      <c r="O4454" s="12" t="s">
        <v>6</v>
      </c>
      <c r="P4454" s="12" t="s">
        <v>6</v>
      </c>
      <c r="Q4454" s="12" t="s">
        <v>6</v>
      </c>
      <c r="R4454">
        <v>4453</v>
      </c>
    </row>
    <row r="4455" spans="1:18" ht="15" x14ac:dyDescent="0.45">
      <c r="A4455">
        <v>13942</v>
      </c>
      <c r="F4455">
        <v>6</v>
      </c>
      <c r="G4455">
        <v>101.4</v>
      </c>
      <c r="H4455">
        <v>3</v>
      </c>
      <c r="I4455">
        <v>50.7</v>
      </c>
      <c r="J4455">
        <v>9</v>
      </c>
      <c r="K4455">
        <v>152.10000000000002</v>
      </c>
      <c r="L4455" s="11" t="s">
        <v>11926</v>
      </c>
      <c r="M4455" s="12" t="s">
        <v>6</v>
      </c>
      <c r="N4455" s="12" t="s">
        <v>6</v>
      </c>
      <c r="O4455" s="12" t="s">
        <v>6</v>
      </c>
      <c r="P4455" s="12">
        <v>1287</v>
      </c>
      <c r="Q4455" s="12" t="s">
        <v>6</v>
      </c>
      <c r="R4455">
        <v>4454</v>
      </c>
    </row>
    <row r="4456" spans="1:18" ht="15" x14ac:dyDescent="0.45">
      <c r="A4456">
        <v>13946</v>
      </c>
      <c r="B4456">
        <v>1</v>
      </c>
      <c r="C4456">
        <v>16.899999999999999</v>
      </c>
      <c r="D4456">
        <v>2</v>
      </c>
      <c r="E4456">
        <v>33.799999999999997</v>
      </c>
      <c r="F4456">
        <v>3</v>
      </c>
      <c r="G4456">
        <v>50.7</v>
      </c>
      <c r="H4456">
        <v>3</v>
      </c>
      <c r="I4456">
        <v>50.7</v>
      </c>
      <c r="J4456">
        <v>9</v>
      </c>
      <c r="K4456">
        <v>152.10000000000002</v>
      </c>
      <c r="L4456" s="11" t="s">
        <v>11926</v>
      </c>
      <c r="M4456" s="12" t="s">
        <v>6</v>
      </c>
      <c r="N4456" s="12" t="s">
        <v>6</v>
      </c>
      <c r="O4456" s="12" t="s">
        <v>6</v>
      </c>
      <c r="P4456" s="12">
        <v>1288</v>
      </c>
      <c r="Q4456" s="12" t="s">
        <v>6</v>
      </c>
      <c r="R4456">
        <v>4455</v>
      </c>
    </row>
    <row r="4457" spans="1:18" ht="15" x14ac:dyDescent="0.45">
      <c r="A4457">
        <v>13581</v>
      </c>
      <c r="F4457">
        <v>5</v>
      </c>
      <c r="G4457">
        <v>84.5</v>
      </c>
      <c r="H4457">
        <v>4</v>
      </c>
      <c r="I4457">
        <v>67.599999999999994</v>
      </c>
      <c r="J4457">
        <v>9</v>
      </c>
      <c r="K4457">
        <v>152.1</v>
      </c>
      <c r="L4457" s="11" t="s">
        <v>11926</v>
      </c>
      <c r="M4457" s="12" t="s">
        <v>6</v>
      </c>
      <c r="N4457" s="12" t="s">
        <v>6</v>
      </c>
      <c r="O4457" s="12" t="s">
        <v>6</v>
      </c>
      <c r="P4457" s="12">
        <v>1289</v>
      </c>
      <c r="Q4457" s="12" t="s">
        <v>6</v>
      </c>
      <c r="R4457">
        <v>4456</v>
      </c>
    </row>
    <row r="4458" spans="1:18" ht="15" x14ac:dyDescent="0.45">
      <c r="A4458">
        <v>13815</v>
      </c>
      <c r="B4458">
        <v>2</v>
      </c>
      <c r="C4458">
        <v>33.799999999999997</v>
      </c>
      <c r="D4458">
        <v>3</v>
      </c>
      <c r="E4458">
        <v>50.7</v>
      </c>
      <c r="F4458">
        <v>4</v>
      </c>
      <c r="G4458">
        <v>67.599999999999994</v>
      </c>
      <c r="J4458">
        <v>9</v>
      </c>
      <c r="K4458">
        <v>152.1</v>
      </c>
      <c r="L4458" s="11" t="s">
        <v>11926</v>
      </c>
      <c r="M4458" s="12" t="s">
        <v>6</v>
      </c>
      <c r="N4458" s="12" t="s">
        <v>6</v>
      </c>
      <c r="O4458" s="12" t="s">
        <v>6</v>
      </c>
      <c r="P4458" s="12">
        <v>1290</v>
      </c>
      <c r="Q4458" s="12" t="s">
        <v>6</v>
      </c>
      <c r="R4458">
        <v>4457</v>
      </c>
    </row>
    <row r="4459" spans="1:18" ht="15" x14ac:dyDescent="0.45">
      <c r="A4459">
        <v>28237</v>
      </c>
      <c r="B4459">
        <v>5</v>
      </c>
      <c r="C4459">
        <v>84.5</v>
      </c>
      <c r="D4459">
        <v>3</v>
      </c>
      <c r="E4459">
        <v>50.7</v>
      </c>
      <c r="H4459">
        <v>1</v>
      </c>
      <c r="I4459">
        <v>16.899999999999999</v>
      </c>
      <c r="J4459">
        <v>9</v>
      </c>
      <c r="K4459">
        <v>152.1</v>
      </c>
      <c r="L4459" s="11" t="s">
        <v>11926</v>
      </c>
      <c r="M4459" s="12" t="s">
        <v>6</v>
      </c>
      <c r="N4459" s="12" t="s">
        <v>6</v>
      </c>
      <c r="O4459" s="12" t="s">
        <v>6</v>
      </c>
      <c r="P4459" s="12">
        <v>1291</v>
      </c>
      <c r="Q4459" s="12" t="s">
        <v>6</v>
      </c>
      <c r="R4459">
        <v>4458</v>
      </c>
    </row>
    <row r="4460" spans="1:18" ht="15" x14ac:dyDescent="0.45">
      <c r="A4460">
        <v>11105</v>
      </c>
      <c r="B4460">
        <v>4</v>
      </c>
      <c r="C4460">
        <v>152</v>
      </c>
      <c r="J4460">
        <v>4</v>
      </c>
      <c r="K4460">
        <v>152</v>
      </c>
      <c r="L4460" s="11" t="s">
        <v>11927</v>
      </c>
      <c r="M4460" s="12" t="s">
        <v>6</v>
      </c>
      <c r="N4460" s="12" t="s">
        <v>6</v>
      </c>
      <c r="O4460" s="12" t="s">
        <v>6</v>
      </c>
      <c r="P4460" s="12" t="s">
        <v>6</v>
      </c>
      <c r="Q4460" s="12">
        <v>686</v>
      </c>
      <c r="R4460">
        <v>4459</v>
      </c>
    </row>
    <row r="4461" spans="1:18" ht="15" x14ac:dyDescent="0.45">
      <c r="A4461">
        <v>13882</v>
      </c>
      <c r="B4461">
        <v>5</v>
      </c>
      <c r="C4461">
        <v>76</v>
      </c>
      <c r="D4461">
        <v>2</v>
      </c>
      <c r="E4461">
        <v>30.4</v>
      </c>
      <c r="F4461">
        <v>2</v>
      </c>
      <c r="G4461">
        <v>30.4</v>
      </c>
      <c r="H4461">
        <v>1</v>
      </c>
      <c r="I4461">
        <v>15.2</v>
      </c>
      <c r="J4461">
        <v>10</v>
      </c>
      <c r="K4461">
        <v>152</v>
      </c>
      <c r="L4461" s="11" t="s">
        <v>6</v>
      </c>
      <c r="M4461" s="12" t="s">
        <v>6</v>
      </c>
      <c r="N4461" s="12" t="s">
        <v>6</v>
      </c>
      <c r="O4461" s="12" t="s">
        <v>6</v>
      </c>
      <c r="P4461" s="12" t="s">
        <v>6</v>
      </c>
      <c r="Q4461" s="12" t="s">
        <v>6</v>
      </c>
      <c r="R4461">
        <v>4460</v>
      </c>
    </row>
    <row r="4462" spans="1:18" ht="15" x14ac:dyDescent="0.45">
      <c r="A4462">
        <v>28279</v>
      </c>
      <c r="H4462">
        <v>2</v>
      </c>
      <c r="I4462">
        <v>152</v>
      </c>
      <c r="J4462">
        <v>2</v>
      </c>
      <c r="K4462">
        <v>152</v>
      </c>
      <c r="L4462" s="11" t="s">
        <v>11925</v>
      </c>
      <c r="M4462" s="12" t="s">
        <v>6</v>
      </c>
      <c r="N4462" s="12" t="s">
        <v>6</v>
      </c>
      <c r="O4462" s="12">
        <v>842</v>
      </c>
      <c r="P4462" s="12" t="s">
        <v>6</v>
      </c>
      <c r="Q4462" s="12" t="s">
        <v>6</v>
      </c>
      <c r="R4462">
        <v>4461</v>
      </c>
    </row>
    <row r="4463" spans="1:18" ht="15" x14ac:dyDescent="0.45">
      <c r="A4463">
        <v>16816</v>
      </c>
      <c r="H4463">
        <v>1</v>
      </c>
      <c r="I4463">
        <v>151.99</v>
      </c>
      <c r="J4463">
        <v>1</v>
      </c>
      <c r="K4463">
        <v>151.99</v>
      </c>
      <c r="L4463" s="11" t="s">
        <v>11925</v>
      </c>
      <c r="M4463" s="12" t="s">
        <v>6</v>
      </c>
      <c r="N4463" s="12" t="s">
        <v>6</v>
      </c>
      <c r="O4463" s="12">
        <v>843</v>
      </c>
      <c r="P4463" s="12" t="s">
        <v>6</v>
      </c>
      <c r="Q4463" s="12" t="s">
        <v>6</v>
      </c>
      <c r="R4463">
        <v>4462</v>
      </c>
    </row>
    <row r="4464" spans="1:18" ht="15" x14ac:dyDescent="0.45">
      <c r="A4464">
        <v>14325</v>
      </c>
      <c r="B4464">
        <v>32</v>
      </c>
      <c r="C4464">
        <v>99.2</v>
      </c>
      <c r="D4464">
        <v>16</v>
      </c>
      <c r="E4464">
        <v>49.6</v>
      </c>
      <c r="F4464">
        <v>1</v>
      </c>
      <c r="G4464">
        <v>3.1</v>
      </c>
      <c r="J4464">
        <v>49</v>
      </c>
      <c r="K4464">
        <v>151.9</v>
      </c>
      <c r="L4464" s="11" t="s">
        <v>11928</v>
      </c>
      <c r="M4464" s="12" t="s">
        <v>6</v>
      </c>
      <c r="N4464" s="12">
        <v>999</v>
      </c>
      <c r="O4464" s="12" t="s">
        <v>6</v>
      </c>
      <c r="P4464" s="12" t="s">
        <v>6</v>
      </c>
      <c r="Q4464" s="12" t="s">
        <v>6</v>
      </c>
      <c r="R4464">
        <v>4463</v>
      </c>
    </row>
    <row r="4465" spans="1:18" ht="15" x14ac:dyDescent="0.45">
      <c r="A4465">
        <v>16892</v>
      </c>
      <c r="B4465">
        <v>12</v>
      </c>
      <c r="C4465">
        <v>24</v>
      </c>
      <c r="D4465">
        <v>12</v>
      </c>
      <c r="E4465">
        <v>24</v>
      </c>
      <c r="F4465">
        <v>20</v>
      </c>
      <c r="G4465">
        <v>40</v>
      </c>
      <c r="H4465">
        <v>32</v>
      </c>
      <c r="I4465">
        <v>63.84</v>
      </c>
      <c r="J4465">
        <v>76</v>
      </c>
      <c r="K4465">
        <v>151.84</v>
      </c>
      <c r="L4465" s="11" t="s">
        <v>11926</v>
      </c>
      <c r="M4465" s="12" t="s">
        <v>6</v>
      </c>
      <c r="N4465" s="12" t="s">
        <v>6</v>
      </c>
      <c r="O4465" s="12" t="s">
        <v>6</v>
      </c>
      <c r="P4465" s="12">
        <v>1292</v>
      </c>
      <c r="Q4465" s="12" t="s">
        <v>6</v>
      </c>
      <c r="R4465">
        <v>4464</v>
      </c>
    </row>
    <row r="4466" spans="1:18" ht="15" x14ac:dyDescent="0.45">
      <c r="A4466">
        <v>10530</v>
      </c>
      <c r="B4466">
        <v>7</v>
      </c>
      <c r="C4466">
        <v>48.3</v>
      </c>
      <c r="D4466">
        <v>5</v>
      </c>
      <c r="E4466">
        <v>34.5</v>
      </c>
      <c r="F4466">
        <v>5</v>
      </c>
      <c r="G4466">
        <v>34.5</v>
      </c>
      <c r="H4466">
        <v>5</v>
      </c>
      <c r="I4466">
        <v>34.5</v>
      </c>
      <c r="J4466">
        <v>22</v>
      </c>
      <c r="K4466">
        <v>151.80000000000001</v>
      </c>
      <c r="L4466" s="11" t="s">
        <v>11927</v>
      </c>
      <c r="M4466" s="12" t="s">
        <v>6</v>
      </c>
      <c r="N4466" s="12" t="s">
        <v>6</v>
      </c>
      <c r="O4466" s="12" t="s">
        <v>6</v>
      </c>
      <c r="P4466" s="12" t="s">
        <v>6</v>
      </c>
      <c r="Q4466" s="12">
        <v>687</v>
      </c>
      <c r="R4466">
        <v>4465</v>
      </c>
    </row>
    <row r="4467" spans="1:18" ht="15" x14ac:dyDescent="0.45">
      <c r="A4467">
        <v>13493</v>
      </c>
      <c r="B4467">
        <v>2</v>
      </c>
      <c r="C4467">
        <v>75.900000000000006</v>
      </c>
      <c r="D4467">
        <v>1</v>
      </c>
      <c r="E4467">
        <v>37.950000000000003</v>
      </c>
      <c r="F4467">
        <v>1</v>
      </c>
      <c r="G4467">
        <v>37.950000000000003</v>
      </c>
      <c r="J4467">
        <v>4</v>
      </c>
      <c r="K4467">
        <v>151.80000000000001</v>
      </c>
      <c r="L4467" s="11" t="s">
        <v>11926</v>
      </c>
      <c r="M4467" s="12" t="s">
        <v>6</v>
      </c>
      <c r="N4467" s="12" t="s">
        <v>6</v>
      </c>
      <c r="O4467" s="12" t="s">
        <v>6</v>
      </c>
      <c r="P4467" s="12">
        <v>1293</v>
      </c>
      <c r="Q4467" s="12" t="s">
        <v>6</v>
      </c>
      <c r="R4467">
        <v>4466</v>
      </c>
    </row>
    <row r="4468" spans="1:18" ht="15" x14ac:dyDescent="0.45">
      <c r="A4468">
        <v>18052</v>
      </c>
      <c r="B4468">
        <v>19</v>
      </c>
      <c r="C4468">
        <v>87.4</v>
      </c>
      <c r="D4468">
        <v>6</v>
      </c>
      <c r="E4468">
        <v>27.6</v>
      </c>
      <c r="F4468">
        <v>4</v>
      </c>
      <c r="G4468">
        <v>18.399999999999999</v>
      </c>
      <c r="H4468">
        <v>4</v>
      </c>
      <c r="I4468">
        <v>18.399999999999999</v>
      </c>
      <c r="J4468">
        <v>33</v>
      </c>
      <c r="K4468">
        <v>151.80000000000001</v>
      </c>
      <c r="L4468" s="11" t="s">
        <v>11928</v>
      </c>
      <c r="M4468" s="12" t="s">
        <v>6</v>
      </c>
      <c r="N4468" s="12">
        <v>1000</v>
      </c>
      <c r="O4468" s="12" t="s">
        <v>6</v>
      </c>
      <c r="P4468" s="12" t="s">
        <v>6</v>
      </c>
      <c r="Q4468" s="12" t="s">
        <v>6</v>
      </c>
      <c r="R4468">
        <v>4467</v>
      </c>
    </row>
    <row r="4469" spans="1:18" ht="15" x14ac:dyDescent="0.45">
      <c r="A4469">
        <v>29359</v>
      </c>
      <c r="B4469">
        <v>11</v>
      </c>
      <c r="C4469">
        <v>24.2</v>
      </c>
      <c r="D4469">
        <v>22</v>
      </c>
      <c r="E4469">
        <v>48.22</v>
      </c>
      <c r="F4469">
        <v>15</v>
      </c>
      <c r="G4469">
        <v>33</v>
      </c>
      <c r="H4469">
        <v>21</v>
      </c>
      <c r="I4469">
        <v>46.2</v>
      </c>
      <c r="J4469">
        <v>69</v>
      </c>
      <c r="K4469">
        <v>151.62</v>
      </c>
      <c r="L4469" s="11" t="s">
        <v>11928</v>
      </c>
      <c r="M4469" s="12" t="s">
        <v>6</v>
      </c>
      <c r="N4469" s="12">
        <v>1001</v>
      </c>
      <c r="O4469" s="12" t="s">
        <v>6</v>
      </c>
      <c r="P4469" s="12" t="s">
        <v>6</v>
      </c>
      <c r="Q4469" s="12" t="s">
        <v>6</v>
      </c>
      <c r="R4469">
        <v>4468</v>
      </c>
    </row>
    <row r="4470" spans="1:18" ht="15" x14ac:dyDescent="0.45">
      <c r="A4470">
        <v>2027663</v>
      </c>
      <c r="B4470">
        <v>8.58</v>
      </c>
      <c r="C4470">
        <v>55.78</v>
      </c>
      <c r="D4470">
        <v>4.24</v>
      </c>
      <c r="E4470">
        <v>27.23</v>
      </c>
      <c r="F4470">
        <v>6.8</v>
      </c>
      <c r="G4470">
        <v>43.85</v>
      </c>
      <c r="H4470">
        <v>3.85</v>
      </c>
      <c r="I4470">
        <v>24.66</v>
      </c>
      <c r="J4470">
        <v>23.470000000000002</v>
      </c>
      <c r="K4470">
        <v>151.52000000000001</v>
      </c>
      <c r="L4470" s="11" t="s">
        <v>11927</v>
      </c>
      <c r="M4470" s="12" t="s">
        <v>6</v>
      </c>
      <c r="N4470" s="12" t="s">
        <v>6</v>
      </c>
      <c r="O4470" s="12" t="s">
        <v>6</v>
      </c>
      <c r="P4470" s="12" t="s">
        <v>6</v>
      </c>
      <c r="Q4470" s="12">
        <v>688</v>
      </c>
      <c r="R4470">
        <v>4469</v>
      </c>
    </row>
    <row r="4471" spans="1:18" ht="15" x14ac:dyDescent="0.45">
      <c r="A4471">
        <v>28226</v>
      </c>
      <c r="B4471">
        <v>13</v>
      </c>
      <c r="C4471">
        <v>28.6</v>
      </c>
      <c r="D4471">
        <v>16</v>
      </c>
      <c r="E4471">
        <v>35.200000000000003</v>
      </c>
      <c r="F4471">
        <v>21</v>
      </c>
      <c r="G4471">
        <v>45.84</v>
      </c>
      <c r="H4471">
        <v>19</v>
      </c>
      <c r="I4471">
        <v>41.62</v>
      </c>
      <c r="J4471">
        <v>69</v>
      </c>
      <c r="K4471">
        <v>151.26000000000002</v>
      </c>
      <c r="L4471" s="11" t="s">
        <v>11926</v>
      </c>
      <c r="M4471" s="12" t="s">
        <v>6</v>
      </c>
      <c r="N4471" s="12" t="s">
        <v>6</v>
      </c>
      <c r="O4471" s="12" t="s">
        <v>6</v>
      </c>
      <c r="P4471" s="12">
        <v>1294</v>
      </c>
      <c r="Q4471" s="12" t="s">
        <v>6</v>
      </c>
      <c r="R4471">
        <v>4470</v>
      </c>
    </row>
    <row r="4472" spans="1:18" ht="15" x14ac:dyDescent="0.45">
      <c r="A4472">
        <v>16586</v>
      </c>
      <c r="B4472">
        <v>4</v>
      </c>
      <c r="C4472">
        <v>75.599999999999994</v>
      </c>
      <c r="D4472">
        <v>1</v>
      </c>
      <c r="E4472">
        <v>18.899999999999999</v>
      </c>
      <c r="F4472">
        <v>2</v>
      </c>
      <c r="G4472">
        <v>37.799999999999997</v>
      </c>
      <c r="H4472">
        <v>1</v>
      </c>
      <c r="I4472">
        <v>18.899999999999999</v>
      </c>
      <c r="J4472">
        <v>8</v>
      </c>
      <c r="K4472">
        <v>151.20000000000002</v>
      </c>
      <c r="L4472" s="11" t="s">
        <v>11926</v>
      </c>
      <c r="M4472" s="12" t="s">
        <v>6</v>
      </c>
      <c r="N4472" s="12" t="s">
        <v>6</v>
      </c>
      <c r="O4472" s="12" t="s">
        <v>6</v>
      </c>
      <c r="P4472" s="12">
        <v>1295</v>
      </c>
      <c r="Q4472" s="12" t="s">
        <v>6</v>
      </c>
      <c r="R4472">
        <v>4471</v>
      </c>
    </row>
    <row r="4473" spans="1:18" ht="15" x14ac:dyDescent="0.45">
      <c r="A4473">
        <v>10313</v>
      </c>
      <c r="B4473">
        <v>4</v>
      </c>
      <c r="C4473">
        <v>11.2</v>
      </c>
      <c r="D4473">
        <v>13</v>
      </c>
      <c r="E4473">
        <v>36.4</v>
      </c>
      <c r="F4473">
        <v>18</v>
      </c>
      <c r="G4473">
        <v>50.4</v>
      </c>
      <c r="H4473">
        <v>19</v>
      </c>
      <c r="I4473">
        <v>53.2</v>
      </c>
      <c r="J4473">
        <v>54</v>
      </c>
      <c r="K4473">
        <v>151.19999999999999</v>
      </c>
      <c r="L4473" s="11" t="s">
        <v>11927</v>
      </c>
      <c r="M4473" s="12" t="s">
        <v>6</v>
      </c>
      <c r="N4473" s="12" t="s">
        <v>6</v>
      </c>
      <c r="O4473" s="12" t="s">
        <v>6</v>
      </c>
      <c r="P4473" s="12" t="s">
        <v>6</v>
      </c>
      <c r="Q4473" s="12">
        <v>689</v>
      </c>
      <c r="R4473">
        <v>4472</v>
      </c>
    </row>
    <row r="4474" spans="1:18" ht="15" x14ac:dyDescent="0.45">
      <c r="A4474">
        <v>11110</v>
      </c>
      <c r="B4474">
        <v>2</v>
      </c>
      <c r="C4474">
        <v>50.4</v>
      </c>
      <c r="D4474">
        <v>2</v>
      </c>
      <c r="E4474">
        <v>50.4</v>
      </c>
      <c r="F4474">
        <v>1</v>
      </c>
      <c r="G4474">
        <v>25.2</v>
      </c>
      <c r="H4474">
        <v>1</v>
      </c>
      <c r="I4474">
        <v>25.2</v>
      </c>
      <c r="J4474">
        <v>6</v>
      </c>
      <c r="K4474">
        <v>151.19999999999999</v>
      </c>
      <c r="L4474" s="11" t="s">
        <v>11927</v>
      </c>
      <c r="M4474" s="12" t="s">
        <v>6</v>
      </c>
      <c r="N4474" s="12" t="s">
        <v>6</v>
      </c>
      <c r="O4474" s="12" t="s">
        <v>6</v>
      </c>
      <c r="P4474" s="12" t="s">
        <v>6</v>
      </c>
      <c r="Q4474" s="12">
        <v>690</v>
      </c>
      <c r="R4474">
        <v>4473</v>
      </c>
    </row>
    <row r="4475" spans="1:18" ht="15" x14ac:dyDescent="0.45">
      <c r="A4475">
        <v>17934</v>
      </c>
      <c r="B4475">
        <v>15</v>
      </c>
      <c r="C4475">
        <v>42</v>
      </c>
      <c r="D4475">
        <v>9</v>
      </c>
      <c r="E4475">
        <v>25.2</v>
      </c>
      <c r="F4475">
        <v>11</v>
      </c>
      <c r="G4475">
        <v>30.8</v>
      </c>
      <c r="H4475">
        <v>19</v>
      </c>
      <c r="I4475">
        <v>53.2</v>
      </c>
      <c r="J4475">
        <v>54</v>
      </c>
      <c r="K4475">
        <v>151.19999999999999</v>
      </c>
      <c r="L4475" s="11" t="s">
        <v>11926</v>
      </c>
      <c r="M4475" s="12" t="s">
        <v>6</v>
      </c>
      <c r="N4475" s="12" t="s">
        <v>6</v>
      </c>
      <c r="O4475" s="12" t="s">
        <v>6</v>
      </c>
      <c r="P4475" s="12">
        <v>1296</v>
      </c>
      <c r="Q4475" s="12" t="s">
        <v>6</v>
      </c>
      <c r="R4475">
        <v>4474</v>
      </c>
    </row>
    <row r="4476" spans="1:18" ht="15" x14ac:dyDescent="0.45">
      <c r="A4476">
        <v>28295</v>
      </c>
      <c r="B4476">
        <v>9</v>
      </c>
      <c r="C4476">
        <v>56.7</v>
      </c>
      <c r="D4476">
        <v>3</v>
      </c>
      <c r="E4476">
        <v>18.899999999999999</v>
      </c>
      <c r="F4476">
        <v>7</v>
      </c>
      <c r="G4476">
        <v>44.1</v>
      </c>
      <c r="H4476">
        <v>5</v>
      </c>
      <c r="I4476">
        <v>31.5</v>
      </c>
      <c r="J4476">
        <v>24</v>
      </c>
      <c r="K4476">
        <v>151.19999999999999</v>
      </c>
      <c r="L4476" s="11" t="s">
        <v>11927</v>
      </c>
      <c r="M4476" s="12" t="s">
        <v>6</v>
      </c>
      <c r="N4476" s="12" t="s">
        <v>6</v>
      </c>
      <c r="O4476" s="12" t="s">
        <v>6</v>
      </c>
      <c r="P4476" s="12" t="s">
        <v>6</v>
      </c>
      <c r="Q4476" s="12">
        <v>691</v>
      </c>
      <c r="R4476">
        <v>4475</v>
      </c>
    </row>
    <row r="4477" spans="1:18" ht="15" x14ac:dyDescent="0.45">
      <c r="A4477">
        <v>12044</v>
      </c>
      <c r="D4477">
        <v>22</v>
      </c>
      <c r="E4477">
        <v>34.81</v>
      </c>
      <c r="F4477">
        <v>35</v>
      </c>
      <c r="G4477">
        <v>55.48</v>
      </c>
      <c r="H4477">
        <v>38</v>
      </c>
      <c r="I4477">
        <v>60.8</v>
      </c>
      <c r="J4477">
        <v>95</v>
      </c>
      <c r="K4477">
        <v>151.08999999999997</v>
      </c>
      <c r="L4477" s="11" t="s">
        <v>11928</v>
      </c>
      <c r="M4477" s="12" t="s">
        <v>6</v>
      </c>
      <c r="N4477" s="12">
        <v>1002</v>
      </c>
      <c r="O4477" s="12" t="s">
        <v>6</v>
      </c>
      <c r="P4477" s="12" t="s">
        <v>6</v>
      </c>
      <c r="Q4477" s="12" t="s">
        <v>6</v>
      </c>
      <c r="R4477">
        <v>4476</v>
      </c>
    </row>
    <row r="4478" spans="1:18" ht="15" x14ac:dyDescent="0.45">
      <c r="A4478">
        <v>29826</v>
      </c>
      <c r="B4478">
        <v>26</v>
      </c>
      <c r="C4478">
        <v>67.599999999999994</v>
      </c>
      <c r="D4478">
        <v>10</v>
      </c>
      <c r="E4478">
        <v>25.79</v>
      </c>
      <c r="H4478">
        <v>18</v>
      </c>
      <c r="I4478">
        <v>57.6</v>
      </c>
      <c r="J4478">
        <v>54</v>
      </c>
      <c r="K4478">
        <v>150.98999999999998</v>
      </c>
      <c r="L4478" s="11" t="s">
        <v>11928</v>
      </c>
      <c r="M4478" s="12" t="s">
        <v>6</v>
      </c>
      <c r="N4478" s="12">
        <v>1003</v>
      </c>
      <c r="O4478" s="12" t="s">
        <v>6</v>
      </c>
      <c r="P4478" s="12" t="s">
        <v>6</v>
      </c>
      <c r="Q4478" s="12" t="s">
        <v>6</v>
      </c>
      <c r="R4478">
        <v>4477</v>
      </c>
    </row>
    <row r="4479" spans="1:18" ht="15" x14ac:dyDescent="0.45">
      <c r="A4479">
        <v>28879</v>
      </c>
      <c r="B4479">
        <v>31</v>
      </c>
      <c r="C4479">
        <v>43.29</v>
      </c>
      <c r="D4479">
        <v>39</v>
      </c>
      <c r="E4479">
        <v>54.6</v>
      </c>
      <c r="F4479">
        <v>23</v>
      </c>
      <c r="G4479">
        <v>32.200000000000003</v>
      </c>
      <c r="H4479">
        <v>15</v>
      </c>
      <c r="I4479">
        <v>20.89</v>
      </c>
      <c r="J4479">
        <v>108</v>
      </c>
      <c r="K4479">
        <v>150.98000000000002</v>
      </c>
      <c r="L4479" s="11" t="s">
        <v>11928</v>
      </c>
      <c r="M4479" s="12" t="s">
        <v>6</v>
      </c>
      <c r="N4479" s="12">
        <v>1004</v>
      </c>
      <c r="O4479" s="12" t="s">
        <v>6</v>
      </c>
      <c r="P4479" s="12" t="s">
        <v>6</v>
      </c>
      <c r="Q4479" s="12" t="s">
        <v>6</v>
      </c>
      <c r="R4479">
        <v>4478</v>
      </c>
    </row>
    <row r="4480" spans="1:18" ht="15" x14ac:dyDescent="0.45">
      <c r="A4480">
        <v>14637</v>
      </c>
      <c r="B4480">
        <v>2</v>
      </c>
      <c r="C4480">
        <v>23</v>
      </c>
      <c r="F4480">
        <v>3</v>
      </c>
      <c r="G4480">
        <v>42.6</v>
      </c>
      <c r="H4480">
        <v>6</v>
      </c>
      <c r="I4480">
        <v>85.2</v>
      </c>
      <c r="J4480">
        <v>11</v>
      </c>
      <c r="K4480">
        <v>150.80000000000001</v>
      </c>
      <c r="L4480" s="11" t="s">
        <v>11926</v>
      </c>
      <c r="M4480" s="12" t="s">
        <v>6</v>
      </c>
      <c r="N4480" s="12" t="s">
        <v>6</v>
      </c>
      <c r="O4480" s="12" t="s">
        <v>6</v>
      </c>
      <c r="P4480" s="12">
        <v>1297</v>
      </c>
      <c r="Q4480" s="12" t="s">
        <v>6</v>
      </c>
      <c r="R4480">
        <v>4479</v>
      </c>
    </row>
    <row r="4481" spans="1:18" ht="15" x14ac:dyDescent="0.45">
      <c r="A4481">
        <v>28859</v>
      </c>
      <c r="B4481">
        <v>5</v>
      </c>
      <c r="C4481">
        <v>58</v>
      </c>
      <c r="D4481">
        <v>1</v>
      </c>
      <c r="E4481">
        <v>11.6</v>
      </c>
      <c r="F4481">
        <v>1</v>
      </c>
      <c r="G4481">
        <v>11.6</v>
      </c>
      <c r="H4481">
        <v>6</v>
      </c>
      <c r="I4481">
        <v>69.599999999999994</v>
      </c>
      <c r="J4481">
        <v>13</v>
      </c>
      <c r="K4481">
        <v>150.79999999999998</v>
      </c>
      <c r="L4481" s="11" t="s">
        <v>11926</v>
      </c>
      <c r="M4481" s="12" t="s">
        <v>6</v>
      </c>
      <c r="N4481" s="12" t="s">
        <v>6</v>
      </c>
      <c r="O4481" s="12" t="s">
        <v>6</v>
      </c>
      <c r="P4481" s="12">
        <v>1298</v>
      </c>
      <c r="Q4481" s="12" t="s">
        <v>6</v>
      </c>
      <c r="R4481">
        <v>4480</v>
      </c>
    </row>
    <row r="4482" spans="1:18" ht="15" x14ac:dyDescent="0.45">
      <c r="A4482">
        <v>27390</v>
      </c>
      <c r="B4482">
        <v>5</v>
      </c>
      <c r="C4482">
        <v>14</v>
      </c>
      <c r="D4482">
        <v>14</v>
      </c>
      <c r="E4482">
        <v>38.76</v>
      </c>
      <c r="F4482">
        <v>17</v>
      </c>
      <c r="G4482">
        <v>47.6</v>
      </c>
      <c r="H4482">
        <v>18</v>
      </c>
      <c r="I4482">
        <v>50.4</v>
      </c>
      <c r="J4482">
        <v>54</v>
      </c>
      <c r="K4482">
        <v>150.76</v>
      </c>
      <c r="L4482" s="11" t="s">
        <v>11927</v>
      </c>
      <c r="M4482" s="12" t="s">
        <v>6</v>
      </c>
      <c r="N4482" s="12" t="s">
        <v>6</v>
      </c>
      <c r="O4482" s="12" t="s">
        <v>6</v>
      </c>
      <c r="P4482" s="12" t="s">
        <v>6</v>
      </c>
      <c r="Q4482" s="12">
        <v>692</v>
      </c>
      <c r="R4482">
        <v>4481</v>
      </c>
    </row>
    <row r="4483" spans="1:18" ht="15" x14ac:dyDescent="0.45">
      <c r="A4483">
        <v>28992</v>
      </c>
      <c r="D4483">
        <v>2</v>
      </c>
      <c r="E4483">
        <v>48.76</v>
      </c>
      <c r="F4483">
        <v>3</v>
      </c>
      <c r="G4483">
        <v>77.5</v>
      </c>
      <c r="H4483">
        <v>1</v>
      </c>
      <c r="I4483">
        <v>24.5</v>
      </c>
      <c r="J4483">
        <v>6</v>
      </c>
      <c r="K4483">
        <v>150.76</v>
      </c>
      <c r="L4483" s="11" t="s">
        <v>11925</v>
      </c>
      <c r="M4483" s="12" t="s">
        <v>6</v>
      </c>
      <c r="N4483" s="12" t="s">
        <v>6</v>
      </c>
      <c r="O4483" s="12">
        <v>844</v>
      </c>
      <c r="P4483" s="12" t="s">
        <v>6</v>
      </c>
      <c r="Q4483" s="12" t="s">
        <v>6</v>
      </c>
      <c r="R4483">
        <v>4482</v>
      </c>
    </row>
    <row r="4484" spans="1:18" ht="15" x14ac:dyDescent="0.45">
      <c r="A4484">
        <v>29040</v>
      </c>
      <c r="D4484">
        <v>2</v>
      </c>
      <c r="E4484">
        <v>43</v>
      </c>
      <c r="F4484">
        <v>3</v>
      </c>
      <c r="G4484">
        <v>64.5</v>
      </c>
      <c r="H4484">
        <v>2</v>
      </c>
      <c r="I4484">
        <v>43</v>
      </c>
      <c r="J4484">
        <v>7</v>
      </c>
      <c r="K4484">
        <v>150.5</v>
      </c>
      <c r="L4484" s="11" t="s">
        <v>11926</v>
      </c>
      <c r="M4484" s="12" t="s">
        <v>6</v>
      </c>
      <c r="N4484" s="12" t="s">
        <v>6</v>
      </c>
      <c r="O4484" s="12" t="s">
        <v>6</v>
      </c>
      <c r="P4484" s="12">
        <v>1299</v>
      </c>
      <c r="Q4484" s="12" t="s">
        <v>6</v>
      </c>
      <c r="R4484">
        <v>4483</v>
      </c>
    </row>
    <row r="4485" spans="1:18" ht="15" x14ac:dyDescent="0.45">
      <c r="A4485">
        <v>16230</v>
      </c>
      <c r="B4485">
        <v>11</v>
      </c>
      <c r="C4485">
        <v>35.200000000000003</v>
      </c>
      <c r="D4485">
        <v>17</v>
      </c>
      <c r="E4485">
        <v>54.4</v>
      </c>
      <c r="F4485">
        <v>4</v>
      </c>
      <c r="G4485">
        <v>12.8</v>
      </c>
      <c r="H4485">
        <v>15</v>
      </c>
      <c r="I4485">
        <v>48</v>
      </c>
      <c r="J4485">
        <v>47</v>
      </c>
      <c r="K4485">
        <v>150.39999999999998</v>
      </c>
      <c r="L4485" s="11" t="s">
        <v>11926</v>
      </c>
      <c r="M4485" s="12" t="s">
        <v>6</v>
      </c>
      <c r="N4485" s="12" t="s">
        <v>6</v>
      </c>
      <c r="O4485" s="12" t="s">
        <v>6</v>
      </c>
      <c r="P4485" s="12">
        <v>1300</v>
      </c>
      <c r="Q4485" s="12" t="s">
        <v>6</v>
      </c>
      <c r="R4485">
        <v>4484</v>
      </c>
    </row>
    <row r="4486" spans="1:18" ht="15" x14ac:dyDescent="0.45">
      <c r="A4486">
        <v>31939</v>
      </c>
      <c r="D4486">
        <v>8</v>
      </c>
      <c r="E4486">
        <v>41.6</v>
      </c>
      <c r="F4486">
        <v>19</v>
      </c>
      <c r="G4486">
        <v>98.38</v>
      </c>
      <c r="H4486">
        <v>2</v>
      </c>
      <c r="I4486">
        <v>10.4</v>
      </c>
      <c r="J4486">
        <v>29</v>
      </c>
      <c r="K4486">
        <v>150.38</v>
      </c>
      <c r="L4486" s="11" t="s">
        <v>11928</v>
      </c>
      <c r="M4486" s="12" t="s">
        <v>6</v>
      </c>
      <c r="N4486" s="12">
        <v>1005</v>
      </c>
      <c r="O4486" s="12" t="s">
        <v>6</v>
      </c>
      <c r="P4486" s="12" t="s">
        <v>6</v>
      </c>
      <c r="Q4486" s="12" t="s">
        <v>6</v>
      </c>
      <c r="R4486">
        <v>4485</v>
      </c>
    </row>
    <row r="4487" spans="1:18" ht="15" x14ac:dyDescent="0.45">
      <c r="A4487">
        <v>16522</v>
      </c>
      <c r="D4487">
        <v>12</v>
      </c>
      <c r="E4487">
        <v>32.58</v>
      </c>
      <c r="F4487">
        <v>4</v>
      </c>
      <c r="G4487">
        <v>16.8</v>
      </c>
      <c r="H4487">
        <v>24</v>
      </c>
      <c r="I4487">
        <v>100.8</v>
      </c>
      <c r="J4487">
        <v>40</v>
      </c>
      <c r="K4487">
        <v>150.18</v>
      </c>
      <c r="L4487" s="11" t="s">
        <v>11928</v>
      </c>
      <c r="M4487" s="12" t="s">
        <v>6</v>
      </c>
      <c r="N4487" s="12">
        <v>1006</v>
      </c>
      <c r="O4487" s="12" t="s">
        <v>6</v>
      </c>
      <c r="P4487" s="12" t="s">
        <v>6</v>
      </c>
      <c r="Q4487" s="12" t="s">
        <v>6</v>
      </c>
      <c r="R4487">
        <v>4486</v>
      </c>
    </row>
    <row r="4488" spans="1:18" ht="15" x14ac:dyDescent="0.45">
      <c r="A4488">
        <v>27615</v>
      </c>
      <c r="B4488">
        <v>11</v>
      </c>
      <c r="C4488">
        <v>87.36</v>
      </c>
      <c r="D4488">
        <v>3</v>
      </c>
      <c r="E4488">
        <v>23.36</v>
      </c>
      <c r="H4488">
        <v>5</v>
      </c>
      <c r="I4488">
        <v>39.36</v>
      </c>
      <c r="J4488">
        <v>19</v>
      </c>
      <c r="K4488">
        <v>150.07999999999998</v>
      </c>
      <c r="L4488" s="11" t="s">
        <v>11923</v>
      </c>
      <c r="M4488" s="12" t="s">
        <v>6</v>
      </c>
      <c r="N4488" s="12" t="s">
        <v>6</v>
      </c>
      <c r="O4488" s="12" t="s">
        <v>6</v>
      </c>
      <c r="P4488" s="12" t="s">
        <v>6</v>
      </c>
      <c r="Q4488" s="12" t="s">
        <v>6</v>
      </c>
      <c r="R4488">
        <v>4487</v>
      </c>
    </row>
    <row r="4489" spans="1:18" ht="15" x14ac:dyDescent="0.45">
      <c r="A4489">
        <v>30576</v>
      </c>
      <c r="B4489">
        <v>1</v>
      </c>
      <c r="C4489">
        <v>30</v>
      </c>
      <c r="D4489">
        <v>2</v>
      </c>
      <c r="E4489">
        <v>60</v>
      </c>
      <c r="F4489">
        <v>1</v>
      </c>
      <c r="G4489">
        <v>30</v>
      </c>
      <c r="H4489">
        <v>1</v>
      </c>
      <c r="I4489">
        <v>30</v>
      </c>
      <c r="J4489">
        <v>5</v>
      </c>
      <c r="K4489">
        <v>150</v>
      </c>
      <c r="L4489" s="11" t="s">
        <v>11926</v>
      </c>
      <c r="M4489" s="12" t="s">
        <v>6</v>
      </c>
      <c r="N4489" s="12" t="s">
        <v>6</v>
      </c>
      <c r="O4489" s="12" t="s">
        <v>6</v>
      </c>
      <c r="P4489" s="12">
        <v>1301</v>
      </c>
      <c r="Q4489" s="12" t="s">
        <v>6</v>
      </c>
      <c r="R4489">
        <v>4488</v>
      </c>
    </row>
    <row r="4490" spans="1:18" ht="15" x14ac:dyDescent="0.45">
      <c r="A4490">
        <v>30578</v>
      </c>
      <c r="B4490">
        <v>1</v>
      </c>
      <c r="C4490">
        <v>30</v>
      </c>
      <c r="D4490">
        <v>2</v>
      </c>
      <c r="E4490">
        <v>60</v>
      </c>
      <c r="F4490">
        <v>1</v>
      </c>
      <c r="G4490">
        <v>30</v>
      </c>
      <c r="H4490">
        <v>1</v>
      </c>
      <c r="I4490">
        <v>30</v>
      </c>
      <c r="J4490">
        <v>5</v>
      </c>
      <c r="K4490">
        <v>150</v>
      </c>
      <c r="L4490" s="11" t="s">
        <v>11926</v>
      </c>
      <c r="M4490" s="12" t="s">
        <v>6</v>
      </c>
      <c r="N4490" s="12" t="s">
        <v>6</v>
      </c>
      <c r="O4490" s="12" t="s">
        <v>6</v>
      </c>
      <c r="P4490" s="12">
        <v>1302</v>
      </c>
      <c r="Q4490" s="12" t="s">
        <v>6</v>
      </c>
      <c r="R4490">
        <v>4489</v>
      </c>
    </row>
    <row r="4491" spans="1:18" ht="15" x14ac:dyDescent="0.45">
      <c r="A4491">
        <v>31409</v>
      </c>
      <c r="B4491">
        <v>8</v>
      </c>
      <c r="C4491">
        <v>27.78</v>
      </c>
      <c r="D4491">
        <v>9</v>
      </c>
      <c r="E4491">
        <v>31.5</v>
      </c>
      <c r="F4491">
        <v>12</v>
      </c>
      <c r="G4491">
        <v>42</v>
      </c>
      <c r="H4491">
        <v>14</v>
      </c>
      <c r="I4491">
        <v>48.72</v>
      </c>
      <c r="J4491">
        <v>43</v>
      </c>
      <c r="K4491">
        <v>150</v>
      </c>
      <c r="L4491" s="11" t="s">
        <v>11926</v>
      </c>
      <c r="M4491" s="12" t="s">
        <v>6</v>
      </c>
      <c r="N4491" s="12" t="s">
        <v>6</v>
      </c>
      <c r="O4491" s="12" t="s">
        <v>6</v>
      </c>
      <c r="P4491" s="12">
        <v>1303</v>
      </c>
      <c r="Q4491" s="12" t="s">
        <v>6</v>
      </c>
      <c r="R4491">
        <v>4490</v>
      </c>
    </row>
    <row r="4492" spans="1:18" ht="15" x14ac:dyDescent="0.45">
      <c r="A4492">
        <v>30188</v>
      </c>
      <c r="F4492">
        <v>1</v>
      </c>
      <c r="G4492">
        <v>74.900000000000006</v>
      </c>
      <c r="H4492">
        <v>1</v>
      </c>
      <c r="I4492">
        <v>74.900000000000006</v>
      </c>
      <c r="J4492">
        <v>2</v>
      </c>
      <c r="K4492">
        <v>149.80000000000001</v>
      </c>
      <c r="L4492" s="11" t="s">
        <v>11925</v>
      </c>
      <c r="M4492" s="12" t="s">
        <v>6</v>
      </c>
      <c r="N4492" s="12" t="s">
        <v>6</v>
      </c>
      <c r="O4492" s="12">
        <v>845</v>
      </c>
      <c r="P4492" s="12" t="s">
        <v>6</v>
      </c>
      <c r="Q4492" s="12" t="s">
        <v>6</v>
      </c>
      <c r="R4492">
        <v>4491</v>
      </c>
    </row>
    <row r="4493" spans="1:18" ht="15" x14ac:dyDescent="0.45">
      <c r="A4493">
        <v>30211</v>
      </c>
      <c r="D4493">
        <v>2</v>
      </c>
      <c r="E4493">
        <v>149.80000000000001</v>
      </c>
      <c r="J4493">
        <v>2</v>
      </c>
      <c r="K4493">
        <v>149.80000000000001</v>
      </c>
      <c r="L4493" s="11" t="s">
        <v>11925</v>
      </c>
      <c r="M4493" s="12" t="s">
        <v>6</v>
      </c>
      <c r="N4493" s="12" t="s">
        <v>6</v>
      </c>
      <c r="O4493" s="12">
        <v>846</v>
      </c>
      <c r="P4493" s="12" t="s">
        <v>6</v>
      </c>
      <c r="Q4493" s="12" t="s">
        <v>6</v>
      </c>
      <c r="R4493">
        <v>4492</v>
      </c>
    </row>
    <row r="4494" spans="1:18" ht="15" x14ac:dyDescent="0.45">
      <c r="A4494">
        <v>27147</v>
      </c>
      <c r="B4494">
        <v>2</v>
      </c>
      <c r="C4494">
        <v>99.8</v>
      </c>
      <c r="F4494">
        <v>1</v>
      </c>
      <c r="G4494">
        <v>49.9</v>
      </c>
      <c r="J4494">
        <v>3</v>
      </c>
      <c r="K4494">
        <v>149.69999999999999</v>
      </c>
      <c r="L4494" s="11" t="s">
        <v>11925</v>
      </c>
      <c r="M4494" s="12" t="s">
        <v>6</v>
      </c>
      <c r="N4494" s="12" t="s">
        <v>6</v>
      </c>
      <c r="O4494" s="12">
        <v>847</v>
      </c>
      <c r="P4494" s="12" t="s">
        <v>6</v>
      </c>
      <c r="Q4494" s="12" t="s">
        <v>6</v>
      </c>
      <c r="R4494">
        <v>4493</v>
      </c>
    </row>
    <row r="4495" spans="1:18" ht="15" x14ac:dyDescent="0.45">
      <c r="A4495">
        <v>28277</v>
      </c>
      <c r="D4495">
        <v>1</v>
      </c>
      <c r="E4495">
        <v>49.9</v>
      </c>
      <c r="F4495">
        <v>1</v>
      </c>
      <c r="G4495">
        <v>49.9</v>
      </c>
      <c r="H4495">
        <v>1</v>
      </c>
      <c r="I4495">
        <v>49.9</v>
      </c>
      <c r="J4495">
        <v>3</v>
      </c>
      <c r="K4495">
        <v>149.69999999999999</v>
      </c>
      <c r="L4495" s="11" t="s">
        <v>11925</v>
      </c>
      <c r="M4495" s="12" t="s">
        <v>6</v>
      </c>
      <c r="N4495" s="12" t="s">
        <v>6</v>
      </c>
      <c r="O4495" s="12">
        <v>848</v>
      </c>
      <c r="P4495" s="12" t="s">
        <v>6</v>
      </c>
      <c r="Q4495" s="12" t="s">
        <v>6</v>
      </c>
      <c r="R4495">
        <v>4494</v>
      </c>
    </row>
    <row r="4496" spans="1:18" ht="15" x14ac:dyDescent="0.45">
      <c r="A4496">
        <v>27321</v>
      </c>
      <c r="B4496">
        <v>7</v>
      </c>
      <c r="C4496">
        <v>132.30000000000001</v>
      </c>
      <c r="D4496">
        <v>1</v>
      </c>
      <c r="E4496">
        <v>17.39</v>
      </c>
      <c r="J4496">
        <v>8</v>
      </c>
      <c r="K4496">
        <v>149.69</v>
      </c>
      <c r="L4496" s="11" t="s">
        <v>11926</v>
      </c>
      <c r="M4496" s="12" t="s">
        <v>6</v>
      </c>
      <c r="N4496" s="12" t="s">
        <v>6</v>
      </c>
      <c r="O4496" s="12" t="s">
        <v>6</v>
      </c>
      <c r="P4496" s="12">
        <v>1304</v>
      </c>
      <c r="Q4496" s="12" t="s">
        <v>6</v>
      </c>
      <c r="R4496">
        <v>4495</v>
      </c>
    </row>
    <row r="4497" spans="1:18" ht="15" x14ac:dyDescent="0.45">
      <c r="A4497">
        <v>12676</v>
      </c>
      <c r="B4497">
        <v>13</v>
      </c>
      <c r="C4497">
        <v>39</v>
      </c>
      <c r="D4497">
        <v>13</v>
      </c>
      <c r="E4497">
        <v>38.520000000000003</v>
      </c>
      <c r="F4497">
        <v>7</v>
      </c>
      <c r="G4497">
        <v>21</v>
      </c>
      <c r="H4497">
        <v>17</v>
      </c>
      <c r="I4497">
        <v>51</v>
      </c>
      <c r="J4497">
        <v>50</v>
      </c>
      <c r="K4497">
        <v>149.52000000000001</v>
      </c>
      <c r="L4497" s="11" t="s">
        <v>11927</v>
      </c>
      <c r="M4497" s="12" t="s">
        <v>6</v>
      </c>
      <c r="N4497" s="12" t="s">
        <v>6</v>
      </c>
      <c r="O4497" s="12" t="s">
        <v>6</v>
      </c>
      <c r="P4497" s="12" t="s">
        <v>6</v>
      </c>
      <c r="Q4497" s="12">
        <v>693</v>
      </c>
      <c r="R4497">
        <v>4496</v>
      </c>
    </row>
    <row r="4498" spans="1:18" ht="15" x14ac:dyDescent="0.45">
      <c r="A4498">
        <v>28697</v>
      </c>
      <c r="B4498">
        <v>20</v>
      </c>
      <c r="C4498">
        <v>27.26</v>
      </c>
      <c r="D4498">
        <v>51</v>
      </c>
      <c r="E4498">
        <v>70.459999999999994</v>
      </c>
      <c r="F4498">
        <v>37</v>
      </c>
      <c r="G4498">
        <v>51.8</v>
      </c>
      <c r="J4498">
        <v>108</v>
      </c>
      <c r="K4498">
        <v>149.51999999999998</v>
      </c>
      <c r="L4498" s="11" t="s">
        <v>11927</v>
      </c>
      <c r="M4498" s="12" t="s">
        <v>6</v>
      </c>
      <c r="N4498" s="12" t="s">
        <v>6</v>
      </c>
      <c r="O4498" s="12" t="s">
        <v>6</v>
      </c>
      <c r="P4498" s="12" t="s">
        <v>6</v>
      </c>
      <c r="Q4498" s="12">
        <v>694</v>
      </c>
      <c r="R4498">
        <v>4497</v>
      </c>
    </row>
    <row r="4499" spans="1:18" ht="15" x14ac:dyDescent="0.45">
      <c r="A4499">
        <v>16486</v>
      </c>
      <c r="B4499">
        <v>1</v>
      </c>
      <c r="C4499">
        <v>29.9</v>
      </c>
      <c r="D4499">
        <v>4</v>
      </c>
      <c r="E4499">
        <v>119.6</v>
      </c>
      <c r="J4499">
        <v>5</v>
      </c>
      <c r="K4499">
        <v>149.5</v>
      </c>
      <c r="L4499" s="11" t="s">
        <v>11925</v>
      </c>
      <c r="M4499" s="12" t="s">
        <v>6</v>
      </c>
      <c r="N4499" s="12" t="s">
        <v>6</v>
      </c>
      <c r="O4499" s="12">
        <v>849</v>
      </c>
      <c r="P4499" s="12" t="s">
        <v>6</v>
      </c>
      <c r="Q4499" s="12" t="s">
        <v>6</v>
      </c>
      <c r="R4499">
        <v>4498</v>
      </c>
    </row>
    <row r="4500" spans="1:18" ht="15" x14ac:dyDescent="0.45">
      <c r="A4500">
        <v>28261</v>
      </c>
      <c r="B4500">
        <v>3</v>
      </c>
      <c r="C4500">
        <v>89.7</v>
      </c>
      <c r="F4500">
        <v>1</v>
      </c>
      <c r="G4500">
        <v>29.9</v>
      </c>
      <c r="H4500">
        <v>1</v>
      </c>
      <c r="I4500">
        <v>29.9</v>
      </c>
      <c r="J4500">
        <v>5</v>
      </c>
      <c r="K4500">
        <v>149.5</v>
      </c>
      <c r="L4500" s="11" t="s">
        <v>11925</v>
      </c>
      <c r="M4500" s="12" t="s">
        <v>6</v>
      </c>
      <c r="N4500" s="12" t="s">
        <v>6</v>
      </c>
      <c r="O4500" s="12">
        <v>850</v>
      </c>
      <c r="P4500" s="12" t="s">
        <v>6</v>
      </c>
      <c r="Q4500" s="12" t="s">
        <v>6</v>
      </c>
      <c r="R4500">
        <v>4499</v>
      </c>
    </row>
    <row r="4501" spans="1:18" ht="15" x14ac:dyDescent="0.45">
      <c r="A4501">
        <v>29523</v>
      </c>
      <c r="F4501">
        <v>3</v>
      </c>
      <c r="G4501">
        <v>74.75</v>
      </c>
      <c r="H4501">
        <v>3</v>
      </c>
      <c r="I4501">
        <v>74.75</v>
      </c>
      <c r="J4501">
        <v>6</v>
      </c>
      <c r="K4501">
        <v>149.5</v>
      </c>
      <c r="L4501" s="11" t="s">
        <v>11926</v>
      </c>
      <c r="M4501" s="12" t="s">
        <v>6</v>
      </c>
      <c r="N4501" s="12" t="s">
        <v>6</v>
      </c>
      <c r="O4501" s="12" t="s">
        <v>6</v>
      </c>
      <c r="P4501" s="12">
        <v>1305</v>
      </c>
      <c r="Q4501" s="12" t="s">
        <v>6</v>
      </c>
      <c r="R4501">
        <v>4500</v>
      </c>
    </row>
    <row r="4502" spans="1:18" ht="15" x14ac:dyDescent="0.45">
      <c r="A4502">
        <v>30102</v>
      </c>
      <c r="B4502">
        <v>2</v>
      </c>
      <c r="C4502">
        <v>59.8</v>
      </c>
      <c r="D4502">
        <v>1</v>
      </c>
      <c r="E4502">
        <v>29.9</v>
      </c>
      <c r="F4502">
        <v>2</v>
      </c>
      <c r="G4502">
        <v>59.8</v>
      </c>
      <c r="J4502">
        <v>5</v>
      </c>
      <c r="K4502">
        <v>149.5</v>
      </c>
      <c r="L4502" s="11" t="s">
        <v>11925</v>
      </c>
      <c r="M4502" s="12" t="s">
        <v>6</v>
      </c>
      <c r="N4502" s="12" t="s">
        <v>6</v>
      </c>
      <c r="O4502" s="12">
        <v>851</v>
      </c>
      <c r="P4502" s="12" t="s">
        <v>6</v>
      </c>
      <c r="Q4502" s="12" t="s">
        <v>6</v>
      </c>
      <c r="R4502">
        <v>4501</v>
      </c>
    </row>
    <row r="4503" spans="1:18" ht="15" x14ac:dyDescent="0.45">
      <c r="A4503">
        <v>30182</v>
      </c>
      <c r="B4503">
        <v>1</v>
      </c>
      <c r="C4503">
        <v>29.9</v>
      </c>
      <c r="D4503">
        <v>1</v>
      </c>
      <c r="E4503">
        <v>29.9</v>
      </c>
      <c r="F4503">
        <v>2</v>
      </c>
      <c r="G4503">
        <v>59.8</v>
      </c>
      <c r="H4503">
        <v>1</v>
      </c>
      <c r="I4503">
        <v>29.9</v>
      </c>
      <c r="J4503">
        <v>5</v>
      </c>
      <c r="K4503">
        <v>149.5</v>
      </c>
      <c r="L4503" s="11" t="s">
        <v>11925</v>
      </c>
      <c r="M4503" s="12" t="s">
        <v>6</v>
      </c>
      <c r="N4503" s="12" t="s">
        <v>6</v>
      </c>
      <c r="O4503" s="12">
        <v>852</v>
      </c>
      <c r="P4503" s="12" t="s">
        <v>6</v>
      </c>
      <c r="Q4503" s="12" t="s">
        <v>6</v>
      </c>
      <c r="R4503">
        <v>4502</v>
      </c>
    </row>
    <row r="4504" spans="1:18" ht="15" x14ac:dyDescent="0.45">
      <c r="A4504">
        <v>32499</v>
      </c>
      <c r="H4504">
        <v>6</v>
      </c>
      <c r="I4504">
        <v>149.4</v>
      </c>
      <c r="J4504">
        <v>6</v>
      </c>
      <c r="K4504">
        <v>149.4</v>
      </c>
      <c r="L4504" s="11" t="s">
        <v>11928</v>
      </c>
      <c r="M4504" s="12" t="s">
        <v>6</v>
      </c>
      <c r="N4504" s="12">
        <v>1007</v>
      </c>
      <c r="O4504" s="12" t="s">
        <v>6</v>
      </c>
      <c r="P4504" s="12" t="s">
        <v>6</v>
      </c>
      <c r="Q4504" s="12" t="s">
        <v>6</v>
      </c>
      <c r="R4504">
        <v>4503</v>
      </c>
    </row>
    <row r="4505" spans="1:18" ht="15" x14ac:dyDescent="0.45">
      <c r="A4505">
        <v>30413</v>
      </c>
      <c r="D4505">
        <v>1</v>
      </c>
      <c r="E4505">
        <v>24.9</v>
      </c>
      <c r="F4505">
        <v>2</v>
      </c>
      <c r="G4505">
        <v>49.8</v>
      </c>
      <c r="H4505">
        <v>3</v>
      </c>
      <c r="I4505">
        <v>74.7</v>
      </c>
      <c r="J4505">
        <v>6</v>
      </c>
      <c r="K4505">
        <v>149.39999999999998</v>
      </c>
      <c r="L4505" s="11" t="s">
        <v>11926</v>
      </c>
      <c r="M4505" s="12" t="s">
        <v>6</v>
      </c>
      <c r="N4505" s="12" t="s">
        <v>6</v>
      </c>
      <c r="O4505" s="12" t="s">
        <v>6</v>
      </c>
      <c r="P4505" s="12">
        <v>1306</v>
      </c>
      <c r="Q4505" s="12" t="s">
        <v>6</v>
      </c>
      <c r="R4505">
        <v>4504</v>
      </c>
    </row>
    <row r="4506" spans="1:18" ht="15" x14ac:dyDescent="0.45">
      <c r="A4506">
        <v>27324</v>
      </c>
      <c r="B4506">
        <v>18</v>
      </c>
      <c r="C4506">
        <v>60.93</v>
      </c>
      <c r="D4506">
        <v>12</v>
      </c>
      <c r="E4506">
        <v>40.799999999999997</v>
      </c>
      <c r="F4506">
        <v>12</v>
      </c>
      <c r="G4506">
        <v>40.799999999999997</v>
      </c>
      <c r="H4506">
        <v>2</v>
      </c>
      <c r="I4506">
        <v>6.8</v>
      </c>
      <c r="J4506">
        <v>44</v>
      </c>
      <c r="K4506">
        <v>149.32999999999998</v>
      </c>
      <c r="L4506" s="11" t="s">
        <v>11926</v>
      </c>
      <c r="M4506" s="12" t="s">
        <v>6</v>
      </c>
      <c r="N4506" s="12" t="s">
        <v>6</v>
      </c>
      <c r="O4506" s="12" t="s">
        <v>6</v>
      </c>
      <c r="P4506" s="12">
        <v>1307</v>
      </c>
      <c r="Q4506" s="12" t="s">
        <v>6</v>
      </c>
      <c r="R4506">
        <v>4505</v>
      </c>
    </row>
    <row r="4507" spans="1:18" ht="15" x14ac:dyDescent="0.45">
      <c r="A4507">
        <v>17643</v>
      </c>
      <c r="H4507">
        <v>25</v>
      </c>
      <c r="I4507">
        <v>149.04</v>
      </c>
      <c r="J4507">
        <v>25</v>
      </c>
      <c r="K4507">
        <v>149.04</v>
      </c>
      <c r="L4507" s="11" t="s">
        <v>11925</v>
      </c>
      <c r="M4507" s="12" t="s">
        <v>6</v>
      </c>
      <c r="N4507" s="12" t="s">
        <v>6</v>
      </c>
      <c r="O4507" s="12">
        <v>853</v>
      </c>
      <c r="P4507" s="12" t="s">
        <v>6</v>
      </c>
      <c r="Q4507" s="12" t="s">
        <v>6</v>
      </c>
      <c r="R4507">
        <v>4506</v>
      </c>
    </row>
    <row r="4508" spans="1:18" ht="15" x14ac:dyDescent="0.45">
      <c r="A4508">
        <v>31645</v>
      </c>
      <c r="B4508">
        <v>3</v>
      </c>
      <c r="C4508">
        <v>44.7</v>
      </c>
      <c r="D4508">
        <v>3</v>
      </c>
      <c r="E4508">
        <v>44.7</v>
      </c>
      <c r="F4508">
        <v>3</v>
      </c>
      <c r="G4508">
        <v>44.7</v>
      </c>
      <c r="H4508">
        <v>1</v>
      </c>
      <c r="I4508">
        <v>14.9</v>
      </c>
      <c r="J4508">
        <v>10</v>
      </c>
      <c r="K4508">
        <v>149.00000000000003</v>
      </c>
      <c r="L4508" s="11" t="s">
        <v>11926</v>
      </c>
      <c r="M4508" s="12" t="s">
        <v>6</v>
      </c>
      <c r="N4508" s="12" t="s">
        <v>6</v>
      </c>
      <c r="O4508" s="12" t="s">
        <v>6</v>
      </c>
      <c r="P4508" s="12">
        <v>1308</v>
      </c>
      <c r="Q4508" s="12" t="s">
        <v>6</v>
      </c>
      <c r="R4508">
        <v>4507</v>
      </c>
    </row>
    <row r="4509" spans="1:18" ht="15" x14ac:dyDescent="0.45">
      <c r="A4509">
        <v>11675</v>
      </c>
      <c r="D4509">
        <v>4</v>
      </c>
      <c r="E4509">
        <v>59.6</v>
      </c>
      <c r="F4509">
        <v>6</v>
      </c>
      <c r="G4509">
        <v>89.4</v>
      </c>
      <c r="J4509">
        <v>10</v>
      </c>
      <c r="K4509">
        <v>149</v>
      </c>
      <c r="L4509" s="11" t="s">
        <v>11927</v>
      </c>
      <c r="M4509" s="12" t="s">
        <v>6</v>
      </c>
      <c r="N4509" s="12" t="s">
        <v>6</v>
      </c>
      <c r="O4509" s="12" t="s">
        <v>6</v>
      </c>
      <c r="P4509" s="12" t="s">
        <v>6</v>
      </c>
      <c r="Q4509" s="12">
        <v>695</v>
      </c>
      <c r="R4509">
        <v>4508</v>
      </c>
    </row>
    <row r="4510" spans="1:18" ht="15" x14ac:dyDescent="0.45">
      <c r="A4510">
        <v>14758</v>
      </c>
      <c r="D4510">
        <v>12</v>
      </c>
      <c r="E4510">
        <v>127.2</v>
      </c>
      <c r="H4510">
        <v>2</v>
      </c>
      <c r="I4510">
        <v>21.8</v>
      </c>
      <c r="J4510">
        <v>14</v>
      </c>
      <c r="K4510">
        <v>149</v>
      </c>
      <c r="L4510" s="11" t="s">
        <v>11928</v>
      </c>
      <c r="M4510" s="12" t="s">
        <v>6</v>
      </c>
      <c r="N4510" s="12">
        <v>1008</v>
      </c>
      <c r="O4510" s="12" t="s">
        <v>6</v>
      </c>
      <c r="P4510" s="12" t="s">
        <v>6</v>
      </c>
      <c r="Q4510" s="12" t="s">
        <v>6</v>
      </c>
      <c r="R4510">
        <v>4509</v>
      </c>
    </row>
    <row r="4511" spans="1:18" ht="15" x14ac:dyDescent="0.45">
      <c r="A4511">
        <v>22757</v>
      </c>
      <c r="D4511">
        <v>2</v>
      </c>
      <c r="E4511">
        <v>37.200000000000003</v>
      </c>
      <c r="F4511">
        <v>4</v>
      </c>
      <c r="G4511">
        <v>74.400000000000006</v>
      </c>
      <c r="H4511">
        <v>2</v>
      </c>
      <c r="I4511">
        <v>37.200000000000003</v>
      </c>
      <c r="J4511">
        <v>8</v>
      </c>
      <c r="K4511">
        <v>148.80000000000001</v>
      </c>
      <c r="L4511" s="11" t="s">
        <v>11926</v>
      </c>
      <c r="M4511" s="12" t="s">
        <v>6</v>
      </c>
      <c r="N4511" s="12" t="s">
        <v>6</v>
      </c>
      <c r="O4511" s="12" t="s">
        <v>6</v>
      </c>
      <c r="P4511" s="12">
        <v>1309</v>
      </c>
      <c r="Q4511" s="12" t="s">
        <v>6</v>
      </c>
      <c r="R4511">
        <v>4510</v>
      </c>
    </row>
    <row r="4512" spans="1:18" ht="15" x14ac:dyDescent="0.45">
      <c r="A4512">
        <v>32218</v>
      </c>
      <c r="H4512">
        <v>8</v>
      </c>
      <c r="I4512">
        <v>148.80000000000001</v>
      </c>
      <c r="J4512">
        <v>8</v>
      </c>
      <c r="K4512">
        <v>148.80000000000001</v>
      </c>
      <c r="L4512" s="11" t="s">
        <v>11927</v>
      </c>
      <c r="M4512" s="12" t="s">
        <v>6</v>
      </c>
      <c r="N4512" s="12" t="s">
        <v>6</v>
      </c>
      <c r="O4512" s="12" t="s">
        <v>6</v>
      </c>
      <c r="P4512" s="12" t="s">
        <v>6</v>
      </c>
      <c r="Q4512" s="12">
        <v>696</v>
      </c>
      <c r="R4512">
        <v>4511</v>
      </c>
    </row>
    <row r="4513" spans="1:18" ht="15" x14ac:dyDescent="0.45">
      <c r="A4513">
        <v>18420</v>
      </c>
      <c r="B4513">
        <v>7</v>
      </c>
      <c r="C4513">
        <v>80.5</v>
      </c>
      <c r="D4513">
        <v>5</v>
      </c>
      <c r="E4513">
        <v>57.5</v>
      </c>
      <c r="F4513">
        <v>1</v>
      </c>
      <c r="G4513">
        <v>10.58</v>
      </c>
      <c r="J4513">
        <v>13</v>
      </c>
      <c r="K4513">
        <v>148.58000000000001</v>
      </c>
      <c r="L4513" s="11" t="s">
        <v>11926</v>
      </c>
      <c r="M4513" s="12" t="s">
        <v>6</v>
      </c>
      <c r="N4513" s="12" t="s">
        <v>6</v>
      </c>
      <c r="O4513" s="12" t="s">
        <v>6</v>
      </c>
      <c r="P4513" s="12">
        <v>1310</v>
      </c>
      <c r="Q4513" s="12" t="s">
        <v>6</v>
      </c>
      <c r="R4513">
        <v>4512</v>
      </c>
    </row>
    <row r="4514" spans="1:18" ht="15" x14ac:dyDescent="0.45">
      <c r="A4514">
        <v>13871</v>
      </c>
      <c r="B4514">
        <v>2</v>
      </c>
      <c r="C4514">
        <v>33.6</v>
      </c>
      <c r="D4514">
        <v>4</v>
      </c>
      <c r="E4514">
        <v>64.52</v>
      </c>
      <c r="H4514">
        <v>3</v>
      </c>
      <c r="I4514">
        <v>50.4</v>
      </c>
      <c r="J4514">
        <v>9</v>
      </c>
      <c r="K4514">
        <v>148.52000000000001</v>
      </c>
      <c r="L4514" s="11" t="s">
        <v>11926</v>
      </c>
      <c r="M4514" s="12" t="s">
        <v>6</v>
      </c>
      <c r="N4514" s="12" t="s">
        <v>6</v>
      </c>
      <c r="O4514" s="12" t="s">
        <v>6</v>
      </c>
      <c r="P4514" s="12">
        <v>1311</v>
      </c>
      <c r="Q4514" s="12" t="s">
        <v>6</v>
      </c>
      <c r="R4514">
        <v>4513</v>
      </c>
    </row>
    <row r="4515" spans="1:18" ht="15" x14ac:dyDescent="0.45">
      <c r="A4515">
        <v>22396</v>
      </c>
      <c r="B4515">
        <v>1</v>
      </c>
      <c r="C4515">
        <v>16.5</v>
      </c>
      <c r="D4515">
        <v>1</v>
      </c>
      <c r="E4515">
        <v>16.5</v>
      </c>
      <c r="F4515">
        <v>2</v>
      </c>
      <c r="G4515">
        <v>33</v>
      </c>
      <c r="H4515">
        <v>5</v>
      </c>
      <c r="I4515">
        <v>82.5</v>
      </c>
      <c r="J4515">
        <v>9</v>
      </c>
      <c r="K4515">
        <v>148.5</v>
      </c>
      <c r="L4515" s="11" t="s">
        <v>11926</v>
      </c>
      <c r="M4515" s="12" t="s">
        <v>6</v>
      </c>
      <c r="N4515" s="12" t="s">
        <v>6</v>
      </c>
      <c r="O4515" s="12" t="s">
        <v>6</v>
      </c>
      <c r="P4515" s="12">
        <v>1312</v>
      </c>
      <c r="Q4515" s="12" t="s">
        <v>6</v>
      </c>
      <c r="R4515">
        <v>4514</v>
      </c>
    </row>
    <row r="4516" spans="1:18" ht="15" x14ac:dyDescent="0.45">
      <c r="A4516">
        <v>30314</v>
      </c>
      <c r="B4516">
        <v>15</v>
      </c>
      <c r="C4516">
        <v>57</v>
      </c>
      <c r="D4516">
        <v>10</v>
      </c>
      <c r="E4516">
        <v>38</v>
      </c>
      <c r="F4516">
        <v>9</v>
      </c>
      <c r="G4516">
        <v>34.200000000000003</v>
      </c>
      <c r="H4516">
        <v>5</v>
      </c>
      <c r="I4516">
        <v>19</v>
      </c>
      <c r="J4516">
        <v>39</v>
      </c>
      <c r="K4516">
        <v>148.19999999999999</v>
      </c>
      <c r="L4516" s="11" t="s">
        <v>11925</v>
      </c>
      <c r="M4516" s="12" t="s">
        <v>6</v>
      </c>
      <c r="N4516" s="12" t="s">
        <v>6</v>
      </c>
      <c r="O4516" s="12">
        <v>854</v>
      </c>
      <c r="P4516" s="12" t="s">
        <v>6</v>
      </c>
      <c r="Q4516" s="12" t="s">
        <v>6</v>
      </c>
      <c r="R4516">
        <v>4515</v>
      </c>
    </row>
    <row r="4517" spans="1:18" ht="15" x14ac:dyDescent="0.45">
      <c r="A4517">
        <v>31932</v>
      </c>
      <c r="F4517">
        <v>12</v>
      </c>
      <c r="G4517">
        <v>148.16999999999999</v>
      </c>
      <c r="J4517">
        <v>12</v>
      </c>
      <c r="K4517">
        <v>148.16999999999999</v>
      </c>
      <c r="L4517" s="11" t="s">
        <v>11927</v>
      </c>
      <c r="M4517" s="12" t="s">
        <v>6</v>
      </c>
      <c r="N4517" s="12" t="s">
        <v>6</v>
      </c>
      <c r="O4517" s="12" t="s">
        <v>6</v>
      </c>
      <c r="P4517" s="12" t="s">
        <v>6</v>
      </c>
      <c r="Q4517" s="12">
        <v>697</v>
      </c>
      <c r="R4517">
        <v>4516</v>
      </c>
    </row>
    <row r="4518" spans="1:18" ht="15" x14ac:dyDescent="0.45">
      <c r="A4518">
        <v>22814</v>
      </c>
      <c r="B4518">
        <v>4</v>
      </c>
      <c r="C4518">
        <v>39.200000000000003</v>
      </c>
      <c r="D4518">
        <v>3</v>
      </c>
      <c r="E4518">
        <v>29.7</v>
      </c>
      <c r="F4518">
        <v>5</v>
      </c>
      <c r="G4518">
        <v>49.5</v>
      </c>
      <c r="H4518">
        <v>3</v>
      </c>
      <c r="I4518">
        <v>29.7</v>
      </c>
      <c r="J4518">
        <v>15</v>
      </c>
      <c r="K4518">
        <v>148.1</v>
      </c>
      <c r="L4518" s="11" t="s">
        <v>11926</v>
      </c>
      <c r="M4518" s="12" t="s">
        <v>6</v>
      </c>
      <c r="N4518" s="12" t="s">
        <v>6</v>
      </c>
      <c r="O4518" s="12" t="s">
        <v>6</v>
      </c>
      <c r="P4518" s="12">
        <v>1313</v>
      </c>
      <c r="Q4518" s="12" t="s">
        <v>6</v>
      </c>
      <c r="R4518">
        <v>4517</v>
      </c>
    </row>
    <row r="4519" spans="1:18" ht="15" x14ac:dyDescent="0.45">
      <c r="A4519">
        <v>17159</v>
      </c>
      <c r="B4519">
        <v>1</v>
      </c>
      <c r="C4519">
        <v>21.9</v>
      </c>
      <c r="D4519">
        <v>1</v>
      </c>
      <c r="E4519">
        <v>20.149999999999999</v>
      </c>
      <c r="F4519">
        <v>4</v>
      </c>
      <c r="G4519">
        <v>85.85</v>
      </c>
      <c r="H4519">
        <v>1</v>
      </c>
      <c r="I4519">
        <v>20.149999999999999</v>
      </c>
      <c r="J4519">
        <v>7</v>
      </c>
      <c r="K4519">
        <v>148.04999999999998</v>
      </c>
      <c r="L4519" s="11" t="s">
        <v>11926</v>
      </c>
      <c r="M4519" s="12" t="s">
        <v>6</v>
      </c>
      <c r="N4519" s="12" t="s">
        <v>6</v>
      </c>
      <c r="O4519" s="12" t="s">
        <v>6</v>
      </c>
      <c r="P4519" s="12">
        <v>1314</v>
      </c>
      <c r="Q4519" s="12" t="s">
        <v>6</v>
      </c>
      <c r="R4519">
        <v>4518</v>
      </c>
    </row>
    <row r="4520" spans="1:18" ht="15" x14ac:dyDescent="0.45">
      <c r="A4520">
        <v>15348</v>
      </c>
      <c r="B4520">
        <v>1</v>
      </c>
      <c r="C4520">
        <v>37</v>
      </c>
      <c r="D4520">
        <v>3</v>
      </c>
      <c r="E4520">
        <v>111</v>
      </c>
      <c r="J4520">
        <v>4</v>
      </c>
      <c r="K4520">
        <v>148</v>
      </c>
      <c r="L4520" s="11" t="s">
        <v>6</v>
      </c>
      <c r="M4520" s="12" t="s">
        <v>6</v>
      </c>
      <c r="N4520" s="12" t="s">
        <v>6</v>
      </c>
      <c r="O4520" s="12" t="s">
        <v>6</v>
      </c>
      <c r="P4520" s="12" t="s">
        <v>6</v>
      </c>
      <c r="Q4520" s="12" t="s">
        <v>6</v>
      </c>
      <c r="R4520">
        <v>4519</v>
      </c>
    </row>
    <row r="4521" spans="1:18" ht="15" x14ac:dyDescent="0.45">
      <c r="A4521">
        <v>16340</v>
      </c>
      <c r="F4521">
        <v>6</v>
      </c>
      <c r="G4521">
        <v>88.8</v>
      </c>
      <c r="H4521">
        <v>4</v>
      </c>
      <c r="I4521">
        <v>59.2</v>
      </c>
      <c r="J4521">
        <v>10</v>
      </c>
      <c r="K4521">
        <v>148</v>
      </c>
      <c r="L4521" s="11" t="s">
        <v>11928</v>
      </c>
      <c r="M4521" s="12" t="s">
        <v>6</v>
      </c>
      <c r="N4521" s="12">
        <v>1009</v>
      </c>
      <c r="O4521" s="12" t="s">
        <v>6</v>
      </c>
      <c r="P4521" s="12" t="s">
        <v>6</v>
      </c>
      <c r="Q4521" s="12" t="s">
        <v>6</v>
      </c>
      <c r="R4521">
        <v>4520</v>
      </c>
    </row>
    <row r="4522" spans="1:18" ht="15" x14ac:dyDescent="0.45">
      <c r="A4522">
        <v>27894</v>
      </c>
      <c r="D4522">
        <v>4</v>
      </c>
      <c r="E4522">
        <v>74</v>
      </c>
      <c r="H4522">
        <v>4</v>
      </c>
      <c r="I4522">
        <v>74</v>
      </c>
      <c r="J4522">
        <v>8</v>
      </c>
      <c r="K4522">
        <v>148</v>
      </c>
      <c r="L4522" s="11" t="s">
        <v>11926</v>
      </c>
      <c r="M4522" s="12" t="s">
        <v>6</v>
      </c>
      <c r="N4522" s="12" t="s">
        <v>6</v>
      </c>
      <c r="O4522" s="12" t="s">
        <v>6</v>
      </c>
      <c r="P4522" s="12">
        <v>1315</v>
      </c>
      <c r="Q4522" s="12" t="s">
        <v>6</v>
      </c>
      <c r="R4522">
        <v>4521</v>
      </c>
    </row>
    <row r="4523" spans="1:18" ht="15" x14ac:dyDescent="0.45">
      <c r="A4523">
        <v>28181</v>
      </c>
      <c r="B4523">
        <v>11</v>
      </c>
      <c r="C4523">
        <v>42.9</v>
      </c>
      <c r="D4523">
        <v>10</v>
      </c>
      <c r="E4523">
        <v>38.69</v>
      </c>
      <c r="F4523">
        <v>17</v>
      </c>
      <c r="G4523">
        <v>66.3</v>
      </c>
      <c r="J4523">
        <v>38</v>
      </c>
      <c r="K4523">
        <v>147.88999999999999</v>
      </c>
      <c r="L4523" s="11" t="s">
        <v>11926</v>
      </c>
      <c r="M4523" s="12" t="s">
        <v>6</v>
      </c>
      <c r="N4523" s="12" t="s">
        <v>6</v>
      </c>
      <c r="O4523" s="12" t="s">
        <v>6</v>
      </c>
      <c r="P4523" s="12">
        <v>1316</v>
      </c>
      <c r="Q4523" s="12" t="s">
        <v>6</v>
      </c>
      <c r="R4523">
        <v>4522</v>
      </c>
    </row>
    <row r="4524" spans="1:18" ht="15" x14ac:dyDescent="0.45">
      <c r="A4524">
        <v>32140</v>
      </c>
      <c r="F4524">
        <v>3</v>
      </c>
      <c r="G4524">
        <v>44.7</v>
      </c>
      <c r="H4524">
        <v>7</v>
      </c>
      <c r="I4524">
        <v>103.11</v>
      </c>
      <c r="J4524">
        <v>10</v>
      </c>
      <c r="K4524">
        <v>147.81</v>
      </c>
      <c r="L4524" s="11" t="s">
        <v>11926</v>
      </c>
      <c r="M4524" s="12" t="s">
        <v>6</v>
      </c>
      <c r="N4524" s="12" t="s">
        <v>6</v>
      </c>
      <c r="O4524" s="12" t="s">
        <v>6</v>
      </c>
      <c r="P4524" s="12">
        <v>1317</v>
      </c>
      <c r="Q4524" s="12" t="s">
        <v>6</v>
      </c>
      <c r="R4524">
        <v>4523</v>
      </c>
    </row>
    <row r="4525" spans="1:18" ht="15" x14ac:dyDescent="0.45">
      <c r="A4525">
        <v>23075</v>
      </c>
      <c r="B4525">
        <v>1</v>
      </c>
      <c r="C4525">
        <v>76.900000000000006</v>
      </c>
      <c r="D4525">
        <v>1</v>
      </c>
      <c r="E4525">
        <v>70.75</v>
      </c>
      <c r="J4525">
        <v>2</v>
      </c>
      <c r="K4525">
        <v>147.65</v>
      </c>
      <c r="L4525" s="11" t="s">
        <v>11925</v>
      </c>
      <c r="M4525" s="12" t="s">
        <v>6</v>
      </c>
      <c r="N4525" s="12" t="s">
        <v>6</v>
      </c>
      <c r="O4525" s="12">
        <v>855</v>
      </c>
      <c r="P4525" s="12" t="s">
        <v>6</v>
      </c>
      <c r="Q4525" s="12" t="s">
        <v>6</v>
      </c>
      <c r="R4525">
        <v>4524</v>
      </c>
    </row>
    <row r="4526" spans="1:18" ht="15" x14ac:dyDescent="0.45">
      <c r="A4526">
        <v>31829</v>
      </c>
      <c r="F4526">
        <v>4</v>
      </c>
      <c r="G4526">
        <v>32.799999999999997</v>
      </c>
      <c r="H4526">
        <v>14</v>
      </c>
      <c r="I4526">
        <v>114.8</v>
      </c>
      <c r="J4526">
        <v>18</v>
      </c>
      <c r="K4526">
        <v>147.6</v>
      </c>
      <c r="L4526" s="11" t="s">
        <v>11927</v>
      </c>
      <c r="M4526" s="12" t="s">
        <v>6</v>
      </c>
      <c r="N4526" s="12" t="s">
        <v>6</v>
      </c>
      <c r="O4526" s="12" t="s">
        <v>6</v>
      </c>
      <c r="P4526" s="12" t="s">
        <v>6</v>
      </c>
      <c r="Q4526" s="12">
        <v>698</v>
      </c>
      <c r="R4526">
        <v>4525</v>
      </c>
    </row>
    <row r="4527" spans="1:18" ht="15" x14ac:dyDescent="0.45">
      <c r="A4527">
        <v>31987</v>
      </c>
      <c r="F4527">
        <v>17</v>
      </c>
      <c r="G4527">
        <v>83</v>
      </c>
      <c r="H4527">
        <v>13</v>
      </c>
      <c r="I4527">
        <v>64.599999999999994</v>
      </c>
      <c r="J4527">
        <v>30</v>
      </c>
      <c r="K4527">
        <v>147.6</v>
      </c>
      <c r="L4527" s="11" t="s">
        <v>11926</v>
      </c>
      <c r="M4527" s="12" t="s">
        <v>6</v>
      </c>
      <c r="N4527" s="12" t="s">
        <v>6</v>
      </c>
      <c r="O4527" s="12" t="s">
        <v>6</v>
      </c>
      <c r="P4527" s="12">
        <v>1318</v>
      </c>
      <c r="Q4527" s="12" t="s">
        <v>6</v>
      </c>
      <c r="R4527">
        <v>4526</v>
      </c>
    </row>
    <row r="4528" spans="1:18" ht="15" x14ac:dyDescent="0.45">
      <c r="A4528">
        <v>17384</v>
      </c>
      <c r="B4528">
        <v>6</v>
      </c>
      <c r="C4528">
        <v>27</v>
      </c>
      <c r="D4528">
        <v>11</v>
      </c>
      <c r="E4528">
        <v>49.14</v>
      </c>
      <c r="F4528">
        <v>4</v>
      </c>
      <c r="G4528">
        <v>18</v>
      </c>
      <c r="H4528">
        <v>12</v>
      </c>
      <c r="I4528">
        <v>53.28</v>
      </c>
      <c r="J4528">
        <v>33</v>
      </c>
      <c r="K4528">
        <v>147.42000000000002</v>
      </c>
      <c r="L4528" s="11" t="s">
        <v>11926</v>
      </c>
      <c r="M4528" s="12" t="s">
        <v>6</v>
      </c>
      <c r="N4528" s="12" t="s">
        <v>6</v>
      </c>
      <c r="O4528" s="12" t="s">
        <v>6</v>
      </c>
      <c r="P4528" s="12">
        <v>1319</v>
      </c>
      <c r="Q4528" s="12" t="s">
        <v>6</v>
      </c>
      <c r="R4528">
        <v>4527</v>
      </c>
    </row>
    <row r="4529" spans="1:18" ht="15" x14ac:dyDescent="0.45">
      <c r="A4529">
        <v>15453</v>
      </c>
      <c r="B4529">
        <v>4</v>
      </c>
      <c r="C4529">
        <v>74.400000000000006</v>
      </c>
      <c r="D4529">
        <v>2</v>
      </c>
      <c r="E4529">
        <v>37.200000000000003</v>
      </c>
      <c r="H4529">
        <v>2</v>
      </c>
      <c r="I4529">
        <v>35.71</v>
      </c>
      <c r="J4529">
        <v>8</v>
      </c>
      <c r="K4529">
        <v>147.31</v>
      </c>
      <c r="L4529" s="11" t="s">
        <v>11925</v>
      </c>
      <c r="M4529" s="12" t="s">
        <v>6</v>
      </c>
      <c r="N4529" s="12" t="s">
        <v>6</v>
      </c>
      <c r="O4529" s="12">
        <v>856</v>
      </c>
      <c r="P4529" s="12" t="s">
        <v>6</v>
      </c>
      <c r="Q4529" s="12" t="s">
        <v>6</v>
      </c>
      <c r="R4529">
        <v>4528</v>
      </c>
    </row>
    <row r="4530" spans="1:18" ht="15" x14ac:dyDescent="0.45">
      <c r="A4530">
        <v>30315</v>
      </c>
      <c r="B4530">
        <v>19</v>
      </c>
      <c r="C4530">
        <v>71.599999999999994</v>
      </c>
      <c r="D4530">
        <v>5</v>
      </c>
      <c r="E4530">
        <v>19</v>
      </c>
      <c r="F4530">
        <v>10</v>
      </c>
      <c r="G4530">
        <v>37.700000000000003</v>
      </c>
      <c r="H4530">
        <v>5</v>
      </c>
      <c r="I4530">
        <v>19</v>
      </c>
      <c r="J4530">
        <v>39</v>
      </c>
      <c r="K4530">
        <v>147.30000000000001</v>
      </c>
      <c r="L4530" s="11" t="s">
        <v>11925</v>
      </c>
      <c r="M4530" s="12" t="s">
        <v>6</v>
      </c>
      <c r="N4530" s="12" t="s">
        <v>6</v>
      </c>
      <c r="O4530" s="12">
        <v>857</v>
      </c>
      <c r="P4530" s="12" t="s">
        <v>6</v>
      </c>
      <c r="Q4530" s="12" t="s">
        <v>6</v>
      </c>
      <c r="R4530">
        <v>4529</v>
      </c>
    </row>
    <row r="4531" spans="1:18" ht="15" x14ac:dyDescent="0.45">
      <c r="A4531">
        <v>31510</v>
      </c>
      <c r="B4531">
        <v>5</v>
      </c>
      <c r="C4531">
        <v>30.5</v>
      </c>
      <c r="D4531">
        <v>10</v>
      </c>
      <c r="E4531">
        <v>62</v>
      </c>
      <c r="F4531">
        <v>7</v>
      </c>
      <c r="G4531">
        <v>42.8</v>
      </c>
      <c r="H4531">
        <v>2</v>
      </c>
      <c r="I4531">
        <v>12</v>
      </c>
      <c r="J4531">
        <v>24</v>
      </c>
      <c r="K4531">
        <v>147.30000000000001</v>
      </c>
      <c r="L4531" s="11" t="s">
        <v>11928</v>
      </c>
      <c r="M4531" s="12" t="s">
        <v>6</v>
      </c>
      <c r="N4531" s="12">
        <v>1010</v>
      </c>
      <c r="O4531" s="12" t="s">
        <v>6</v>
      </c>
      <c r="P4531" s="12" t="s">
        <v>6</v>
      </c>
      <c r="Q4531" s="12" t="s">
        <v>6</v>
      </c>
      <c r="R4531">
        <v>4530</v>
      </c>
    </row>
    <row r="4532" spans="1:18" ht="15" x14ac:dyDescent="0.45">
      <c r="A4532">
        <v>15983</v>
      </c>
      <c r="B4532">
        <v>4</v>
      </c>
      <c r="C4532">
        <v>28</v>
      </c>
      <c r="D4532">
        <v>8</v>
      </c>
      <c r="E4532">
        <v>53.2</v>
      </c>
      <c r="F4532">
        <v>4</v>
      </c>
      <c r="G4532">
        <v>26.4</v>
      </c>
      <c r="H4532">
        <v>6</v>
      </c>
      <c r="I4532">
        <v>39.6</v>
      </c>
      <c r="J4532">
        <v>22</v>
      </c>
      <c r="K4532">
        <v>147.19999999999999</v>
      </c>
      <c r="L4532" s="11" t="s">
        <v>11928</v>
      </c>
      <c r="M4532" s="12" t="s">
        <v>6</v>
      </c>
      <c r="N4532" s="12">
        <v>1011</v>
      </c>
      <c r="O4532" s="12" t="s">
        <v>6</v>
      </c>
      <c r="P4532" s="12" t="s">
        <v>6</v>
      </c>
      <c r="Q4532" s="12" t="s">
        <v>6</v>
      </c>
      <c r="R4532">
        <v>4531</v>
      </c>
    </row>
    <row r="4533" spans="1:18" ht="15" x14ac:dyDescent="0.45">
      <c r="A4533">
        <v>29041</v>
      </c>
      <c r="B4533">
        <v>1</v>
      </c>
      <c r="C4533">
        <v>36.799999999999997</v>
      </c>
      <c r="D4533">
        <v>1</v>
      </c>
      <c r="E4533">
        <v>36.799999999999997</v>
      </c>
      <c r="F4533">
        <v>1</v>
      </c>
      <c r="G4533">
        <v>36.799999999999997</v>
      </c>
      <c r="H4533">
        <v>1</v>
      </c>
      <c r="I4533">
        <v>36.799999999999997</v>
      </c>
      <c r="J4533">
        <v>4</v>
      </c>
      <c r="K4533">
        <v>147.19999999999999</v>
      </c>
      <c r="L4533" s="11" t="s">
        <v>11926</v>
      </c>
      <c r="M4533" s="12" t="s">
        <v>6</v>
      </c>
      <c r="N4533" s="12" t="s">
        <v>6</v>
      </c>
      <c r="O4533" s="12" t="s">
        <v>6</v>
      </c>
      <c r="P4533" s="12">
        <v>1320</v>
      </c>
      <c r="Q4533" s="12" t="s">
        <v>6</v>
      </c>
      <c r="R4533">
        <v>4532</v>
      </c>
    </row>
    <row r="4534" spans="1:18" ht="15" x14ac:dyDescent="0.45">
      <c r="A4534">
        <v>30488</v>
      </c>
      <c r="B4534">
        <v>2</v>
      </c>
      <c r="C4534">
        <v>33</v>
      </c>
      <c r="D4534">
        <v>3</v>
      </c>
      <c r="E4534">
        <v>49.5</v>
      </c>
      <c r="F4534">
        <v>2</v>
      </c>
      <c r="G4534">
        <v>31.68</v>
      </c>
      <c r="H4534">
        <v>2</v>
      </c>
      <c r="I4534">
        <v>33</v>
      </c>
      <c r="J4534">
        <v>9</v>
      </c>
      <c r="K4534">
        <v>147.18</v>
      </c>
      <c r="L4534" s="11" t="s">
        <v>11926</v>
      </c>
      <c r="M4534" s="12" t="s">
        <v>6</v>
      </c>
      <c r="N4534" s="12" t="s">
        <v>6</v>
      </c>
      <c r="O4534" s="12" t="s">
        <v>6</v>
      </c>
      <c r="P4534" s="12">
        <v>1321</v>
      </c>
      <c r="Q4534" s="12" t="s">
        <v>6</v>
      </c>
      <c r="R4534">
        <v>4533</v>
      </c>
    </row>
    <row r="4535" spans="1:18" ht="15" x14ac:dyDescent="0.45">
      <c r="A4535">
        <v>10705</v>
      </c>
      <c r="B4535">
        <v>3</v>
      </c>
      <c r="C4535">
        <v>87.31</v>
      </c>
      <c r="D4535">
        <v>2</v>
      </c>
      <c r="E4535">
        <v>59.8</v>
      </c>
      <c r="J4535">
        <v>5</v>
      </c>
      <c r="K4535">
        <v>147.11000000000001</v>
      </c>
      <c r="L4535" s="11" t="s">
        <v>11925</v>
      </c>
      <c r="M4535" s="12" t="s">
        <v>6</v>
      </c>
      <c r="N4535" s="12" t="s">
        <v>6</v>
      </c>
      <c r="O4535" s="12">
        <v>858</v>
      </c>
      <c r="P4535" s="12" t="s">
        <v>6</v>
      </c>
      <c r="Q4535" s="12" t="s">
        <v>6</v>
      </c>
      <c r="R4535">
        <v>4534</v>
      </c>
    </row>
    <row r="4536" spans="1:18" ht="15" x14ac:dyDescent="0.45">
      <c r="A4536">
        <v>18419</v>
      </c>
      <c r="B4536">
        <v>10</v>
      </c>
      <c r="C4536">
        <v>59</v>
      </c>
      <c r="D4536">
        <v>14</v>
      </c>
      <c r="E4536">
        <v>82.13</v>
      </c>
      <c r="F4536">
        <v>1</v>
      </c>
      <c r="G4536">
        <v>5.9</v>
      </c>
      <c r="J4536">
        <v>25</v>
      </c>
      <c r="K4536">
        <v>147.03</v>
      </c>
      <c r="L4536" s="11" t="s">
        <v>11926</v>
      </c>
      <c r="M4536" s="12" t="s">
        <v>6</v>
      </c>
      <c r="N4536" s="12" t="s">
        <v>6</v>
      </c>
      <c r="O4536" s="12" t="s">
        <v>6</v>
      </c>
      <c r="P4536" s="12">
        <v>1322</v>
      </c>
      <c r="Q4536" s="12" t="s">
        <v>6</v>
      </c>
      <c r="R4536">
        <v>4535</v>
      </c>
    </row>
    <row r="4537" spans="1:18" ht="15" x14ac:dyDescent="0.45">
      <c r="A4537">
        <v>17994</v>
      </c>
      <c r="D4537">
        <v>1</v>
      </c>
      <c r="E4537">
        <v>49</v>
      </c>
      <c r="F4537">
        <v>2</v>
      </c>
      <c r="G4537">
        <v>98</v>
      </c>
      <c r="J4537">
        <v>3</v>
      </c>
      <c r="K4537">
        <v>147</v>
      </c>
      <c r="L4537" s="11" t="s">
        <v>11926</v>
      </c>
      <c r="M4537" s="12" t="s">
        <v>6</v>
      </c>
      <c r="N4537" s="12" t="s">
        <v>6</v>
      </c>
      <c r="O4537" s="12" t="s">
        <v>6</v>
      </c>
      <c r="P4537" s="12">
        <v>1323</v>
      </c>
      <c r="Q4537" s="12" t="s">
        <v>6</v>
      </c>
      <c r="R4537">
        <v>4536</v>
      </c>
    </row>
    <row r="4538" spans="1:18" ht="15" x14ac:dyDescent="0.45">
      <c r="A4538">
        <v>28349</v>
      </c>
      <c r="B4538">
        <v>3</v>
      </c>
      <c r="C4538">
        <v>23.94</v>
      </c>
      <c r="D4538">
        <v>9</v>
      </c>
      <c r="E4538">
        <v>73.8</v>
      </c>
      <c r="F4538">
        <v>2</v>
      </c>
      <c r="G4538">
        <v>16.399999999999999</v>
      </c>
      <c r="H4538">
        <v>4</v>
      </c>
      <c r="I4538">
        <v>32.799999999999997</v>
      </c>
      <c r="J4538">
        <v>18</v>
      </c>
      <c r="K4538">
        <v>146.94</v>
      </c>
      <c r="L4538" s="11" t="s">
        <v>11928</v>
      </c>
      <c r="M4538" s="12" t="s">
        <v>6</v>
      </c>
      <c r="N4538" s="12">
        <v>1012</v>
      </c>
      <c r="O4538" s="12" t="s">
        <v>6</v>
      </c>
      <c r="P4538" s="12" t="s">
        <v>6</v>
      </c>
      <c r="Q4538" s="12" t="s">
        <v>6</v>
      </c>
      <c r="R4538">
        <v>4537</v>
      </c>
    </row>
    <row r="4539" spans="1:18" ht="15" x14ac:dyDescent="0.45">
      <c r="A4539">
        <v>10266</v>
      </c>
      <c r="B4539">
        <v>20</v>
      </c>
      <c r="C4539">
        <v>30</v>
      </c>
      <c r="D4539">
        <v>8</v>
      </c>
      <c r="E4539">
        <v>12</v>
      </c>
      <c r="F4539">
        <v>36</v>
      </c>
      <c r="G4539">
        <v>53.88</v>
      </c>
      <c r="H4539">
        <v>34</v>
      </c>
      <c r="I4539">
        <v>51</v>
      </c>
      <c r="J4539">
        <v>98</v>
      </c>
      <c r="K4539">
        <v>146.88</v>
      </c>
      <c r="L4539" s="11" t="s">
        <v>11927</v>
      </c>
      <c r="M4539" s="12" t="s">
        <v>6</v>
      </c>
      <c r="N4539" s="12" t="s">
        <v>6</v>
      </c>
      <c r="O4539" s="12" t="s">
        <v>6</v>
      </c>
      <c r="P4539" s="12" t="s">
        <v>6</v>
      </c>
      <c r="Q4539" s="12">
        <v>699</v>
      </c>
      <c r="R4539">
        <v>4538</v>
      </c>
    </row>
    <row r="4540" spans="1:18" ht="15" x14ac:dyDescent="0.45">
      <c r="A4540">
        <v>16187</v>
      </c>
      <c r="B4540">
        <v>5</v>
      </c>
      <c r="C4540">
        <v>106</v>
      </c>
      <c r="D4540">
        <v>2</v>
      </c>
      <c r="E4540">
        <v>40.700000000000003</v>
      </c>
      <c r="J4540">
        <v>7</v>
      </c>
      <c r="K4540">
        <v>146.69999999999999</v>
      </c>
      <c r="L4540" s="11" t="s">
        <v>11926</v>
      </c>
      <c r="M4540" s="12" t="s">
        <v>6</v>
      </c>
      <c r="N4540" s="12" t="s">
        <v>6</v>
      </c>
      <c r="O4540" s="12" t="s">
        <v>6</v>
      </c>
      <c r="P4540" s="12">
        <v>1324</v>
      </c>
      <c r="Q4540" s="12" t="s">
        <v>6</v>
      </c>
      <c r="R4540">
        <v>4539</v>
      </c>
    </row>
    <row r="4541" spans="1:18" ht="15" x14ac:dyDescent="0.45">
      <c r="A4541">
        <v>30228</v>
      </c>
      <c r="B4541">
        <v>3</v>
      </c>
      <c r="C4541">
        <v>146.69999999999999</v>
      </c>
      <c r="J4541">
        <v>3</v>
      </c>
      <c r="K4541">
        <v>146.69999999999999</v>
      </c>
      <c r="L4541" s="11" t="s">
        <v>11925</v>
      </c>
      <c r="M4541" s="12" t="s">
        <v>6</v>
      </c>
      <c r="N4541" s="12" t="s">
        <v>6</v>
      </c>
      <c r="O4541" s="12">
        <v>859</v>
      </c>
      <c r="P4541" s="12" t="s">
        <v>6</v>
      </c>
      <c r="Q4541" s="12" t="s">
        <v>6</v>
      </c>
      <c r="R4541">
        <v>4540</v>
      </c>
    </row>
    <row r="4542" spans="1:18" ht="15" x14ac:dyDescent="0.45">
      <c r="A4542">
        <v>32087</v>
      </c>
      <c r="F4542">
        <v>2</v>
      </c>
      <c r="G4542">
        <v>97.8</v>
      </c>
      <c r="H4542">
        <v>1</v>
      </c>
      <c r="I4542">
        <v>48.9</v>
      </c>
      <c r="J4542">
        <v>3</v>
      </c>
      <c r="K4542">
        <v>146.69999999999999</v>
      </c>
      <c r="L4542" s="11" t="s">
        <v>11926</v>
      </c>
      <c r="M4542" s="12" t="s">
        <v>6</v>
      </c>
      <c r="N4542" s="12" t="s">
        <v>6</v>
      </c>
      <c r="O4542" s="12" t="s">
        <v>6</v>
      </c>
      <c r="P4542" s="12">
        <v>1325</v>
      </c>
      <c r="Q4542" s="12" t="s">
        <v>6</v>
      </c>
      <c r="R4542">
        <v>4541</v>
      </c>
    </row>
    <row r="4543" spans="1:18" ht="15" x14ac:dyDescent="0.45">
      <c r="A4543">
        <v>2031637</v>
      </c>
      <c r="B4543">
        <v>3.83</v>
      </c>
      <c r="C4543">
        <v>146.68</v>
      </c>
      <c r="J4543">
        <v>3.83</v>
      </c>
      <c r="K4543">
        <v>146.68</v>
      </c>
      <c r="L4543" s="11" t="s">
        <v>11924</v>
      </c>
      <c r="M4543" s="12">
        <v>416</v>
      </c>
      <c r="N4543" s="12" t="s">
        <v>6</v>
      </c>
      <c r="O4543" s="12" t="s">
        <v>6</v>
      </c>
      <c r="P4543" s="12" t="s">
        <v>6</v>
      </c>
      <c r="Q4543" s="12" t="s">
        <v>6</v>
      </c>
      <c r="R4543">
        <v>4542</v>
      </c>
    </row>
    <row r="4544" spans="1:18" ht="15" x14ac:dyDescent="0.45">
      <c r="A4544">
        <v>13331</v>
      </c>
      <c r="B4544">
        <v>11</v>
      </c>
      <c r="C4544">
        <v>46.2</v>
      </c>
      <c r="D4544">
        <v>10</v>
      </c>
      <c r="E4544">
        <v>41.66</v>
      </c>
      <c r="F4544">
        <v>7</v>
      </c>
      <c r="G4544">
        <v>29.4</v>
      </c>
      <c r="H4544">
        <v>7</v>
      </c>
      <c r="I4544">
        <v>29.4</v>
      </c>
      <c r="J4544">
        <v>35</v>
      </c>
      <c r="K4544">
        <v>146.66</v>
      </c>
      <c r="L4544" s="11" t="s">
        <v>11926</v>
      </c>
      <c r="M4544" s="12" t="s">
        <v>6</v>
      </c>
      <c r="N4544" s="12" t="s">
        <v>6</v>
      </c>
      <c r="O4544" s="12" t="s">
        <v>6</v>
      </c>
      <c r="P4544" s="12">
        <v>1326</v>
      </c>
      <c r="Q4544" s="12" t="s">
        <v>6</v>
      </c>
      <c r="R4544">
        <v>4543</v>
      </c>
    </row>
    <row r="4545" spans="1:18" ht="15" x14ac:dyDescent="0.45">
      <c r="A4545">
        <v>2032078</v>
      </c>
      <c r="F4545">
        <v>2.98</v>
      </c>
      <c r="G4545">
        <v>50.47</v>
      </c>
      <c r="H4545">
        <v>5.56</v>
      </c>
      <c r="I4545">
        <v>96.02</v>
      </c>
      <c r="J4545">
        <v>8.5399999999999991</v>
      </c>
      <c r="K4545">
        <v>146.49</v>
      </c>
      <c r="L4545" s="11" t="s">
        <v>11927</v>
      </c>
      <c r="M4545" s="12" t="s">
        <v>6</v>
      </c>
      <c r="N4545" s="12" t="s">
        <v>6</v>
      </c>
      <c r="O4545" s="12" t="s">
        <v>6</v>
      </c>
      <c r="P4545" s="12" t="s">
        <v>6</v>
      </c>
      <c r="Q4545" s="12">
        <v>700</v>
      </c>
      <c r="R4545">
        <v>4544</v>
      </c>
    </row>
    <row r="4546" spans="1:18" ht="15" x14ac:dyDescent="0.45">
      <c r="A4546">
        <v>16618</v>
      </c>
      <c r="B4546">
        <v>14</v>
      </c>
      <c r="C4546">
        <v>128.80000000000001</v>
      </c>
      <c r="D4546">
        <v>2</v>
      </c>
      <c r="E4546">
        <v>17.66</v>
      </c>
      <c r="J4546">
        <v>16</v>
      </c>
      <c r="K4546">
        <v>146.46</v>
      </c>
      <c r="L4546" s="11" t="s">
        <v>11928</v>
      </c>
      <c r="M4546" s="12" t="s">
        <v>6</v>
      </c>
      <c r="N4546" s="12">
        <v>1013</v>
      </c>
      <c r="O4546" s="12" t="s">
        <v>6</v>
      </c>
      <c r="P4546" s="12" t="s">
        <v>6</v>
      </c>
      <c r="Q4546" s="12" t="s">
        <v>6</v>
      </c>
      <c r="R4546">
        <v>4545</v>
      </c>
    </row>
    <row r="4547" spans="1:18" ht="15" x14ac:dyDescent="0.45">
      <c r="A4547">
        <v>14953</v>
      </c>
      <c r="B4547">
        <v>14</v>
      </c>
      <c r="C4547">
        <v>87.88</v>
      </c>
      <c r="F4547">
        <v>3</v>
      </c>
      <c r="G4547">
        <v>19.5</v>
      </c>
      <c r="H4547">
        <v>6</v>
      </c>
      <c r="I4547">
        <v>39</v>
      </c>
      <c r="J4547">
        <v>23</v>
      </c>
      <c r="K4547">
        <v>146.38</v>
      </c>
      <c r="L4547" s="11" t="s">
        <v>11925</v>
      </c>
      <c r="M4547" s="12" t="s">
        <v>6</v>
      </c>
      <c r="N4547" s="12" t="s">
        <v>6</v>
      </c>
      <c r="O4547" s="12">
        <v>860</v>
      </c>
      <c r="P4547" s="12" t="s">
        <v>6</v>
      </c>
      <c r="Q4547" s="12" t="s">
        <v>6</v>
      </c>
      <c r="R4547">
        <v>4546</v>
      </c>
    </row>
    <row r="4548" spans="1:18" ht="15" x14ac:dyDescent="0.45">
      <c r="A4548">
        <v>29072</v>
      </c>
      <c r="B4548">
        <v>4</v>
      </c>
      <c r="C4548">
        <v>30.58</v>
      </c>
      <c r="F4548">
        <v>4</v>
      </c>
      <c r="G4548">
        <v>31.2</v>
      </c>
      <c r="H4548">
        <v>11</v>
      </c>
      <c r="I4548">
        <v>84.56</v>
      </c>
      <c r="J4548">
        <v>19</v>
      </c>
      <c r="K4548">
        <v>146.34</v>
      </c>
      <c r="L4548" s="11" t="s">
        <v>11926</v>
      </c>
      <c r="M4548" s="12" t="s">
        <v>6</v>
      </c>
      <c r="N4548" s="12" t="s">
        <v>6</v>
      </c>
      <c r="O4548" s="12" t="s">
        <v>6</v>
      </c>
      <c r="P4548" s="12">
        <v>1327</v>
      </c>
      <c r="Q4548" s="12" t="s">
        <v>6</v>
      </c>
      <c r="R4548">
        <v>4547</v>
      </c>
    </row>
    <row r="4549" spans="1:18" ht="15" x14ac:dyDescent="0.45">
      <c r="A4549">
        <v>2028476</v>
      </c>
      <c r="B4549">
        <v>0.2</v>
      </c>
      <c r="C4549">
        <v>2.54</v>
      </c>
      <c r="D4549">
        <v>0.19</v>
      </c>
      <c r="E4549">
        <v>2.4700000000000002</v>
      </c>
      <c r="F4549">
        <v>0.17</v>
      </c>
      <c r="G4549">
        <v>2.15</v>
      </c>
      <c r="H4549">
        <v>14.55</v>
      </c>
      <c r="I4549">
        <v>139.16999999999999</v>
      </c>
      <c r="J4549">
        <v>15.110000000000001</v>
      </c>
      <c r="K4549">
        <v>146.32999999999998</v>
      </c>
      <c r="L4549" s="11" t="s">
        <v>11923</v>
      </c>
      <c r="M4549" s="12" t="s">
        <v>6</v>
      </c>
      <c r="N4549" s="12" t="s">
        <v>6</v>
      </c>
      <c r="O4549" s="12" t="s">
        <v>6</v>
      </c>
      <c r="P4549" s="12" t="s">
        <v>6</v>
      </c>
      <c r="Q4549" s="12" t="s">
        <v>6</v>
      </c>
      <c r="R4549">
        <v>4548</v>
      </c>
    </row>
    <row r="4550" spans="1:18" ht="15" x14ac:dyDescent="0.45">
      <c r="A4550">
        <v>32135</v>
      </c>
      <c r="F4550">
        <v>15</v>
      </c>
      <c r="G4550">
        <v>72.72</v>
      </c>
      <c r="H4550">
        <v>15</v>
      </c>
      <c r="I4550">
        <v>73.5</v>
      </c>
      <c r="J4550">
        <v>30</v>
      </c>
      <c r="K4550">
        <v>146.22</v>
      </c>
      <c r="L4550" s="11" t="s">
        <v>11928</v>
      </c>
      <c r="M4550" s="12" t="s">
        <v>6</v>
      </c>
      <c r="N4550" s="12">
        <v>1014</v>
      </c>
      <c r="O4550" s="12" t="s">
        <v>6</v>
      </c>
      <c r="P4550" s="12" t="s">
        <v>6</v>
      </c>
      <c r="Q4550" s="12" t="s">
        <v>6</v>
      </c>
      <c r="R4550">
        <v>4549</v>
      </c>
    </row>
    <row r="4551" spans="1:18" ht="15" x14ac:dyDescent="0.45">
      <c r="A4551">
        <v>31542</v>
      </c>
      <c r="B4551">
        <v>29</v>
      </c>
      <c r="C4551">
        <v>55.1</v>
      </c>
      <c r="D4551">
        <v>24</v>
      </c>
      <c r="E4551">
        <v>45.45</v>
      </c>
      <c r="H4551">
        <v>24</v>
      </c>
      <c r="I4551">
        <v>45.6</v>
      </c>
      <c r="J4551">
        <v>77</v>
      </c>
      <c r="K4551">
        <v>146.15</v>
      </c>
      <c r="L4551" s="11" t="s">
        <v>11927</v>
      </c>
      <c r="M4551" s="12" t="s">
        <v>6</v>
      </c>
      <c r="N4551" s="12" t="s">
        <v>6</v>
      </c>
      <c r="O4551" s="12" t="s">
        <v>6</v>
      </c>
      <c r="P4551" s="12" t="s">
        <v>6</v>
      </c>
      <c r="Q4551" s="12">
        <v>701</v>
      </c>
      <c r="R4551">
        <v>4550</v>
      </c>
    </row>
    <row r="4552" spans="1:18" ht="15" x14ac:dyDescent="0.45">
      <c r="A4552">
        <v>12023</v>
      </c>
      <c r="B4552">
        <v>1</v>
      </c>
      <c r="C4552">
        <v>5.7</v>
      </c>
      <c r="H4552">
        <v>21</v>
      </c>
      <c r="I4552">
        <v>140.16</v>
      </c>
      <c r="J4552">
        <v>22</v>
      </c>
      <c r="K4552">
        <v>145.85999999999999</v>
      </c>
      <c r="L4552" s="11" t="s">
        <v>11928</v>
      </c>
      <c r="M4552" s="12" t="s">
        <v>6</v>
      </c>
      <c r="N4552" s="12">
        <v>1015</v>
      </c>
      <c r="O4552" s="12" t="s">
        <v>6</v>
      </c>
      <c r="P4552" s="12" t="s">
        <v>6</v>
      </c>
      <c r="Q4552" s="12" t="s">
        <v>6</v>
      </c>
      <c r="R4552">
        <v>4551</v>
      </c>
    </row>
    <row r="4553" spans="1:18" ht="15" x14ac:dyDescent="0.45">
      <c r="A4553">
        <v>17367</v>
      </c>
      <c r="B4553">
        <v>8</v>
      </c>
      <c r="C4553">
        <v>36.799999999999997</v>
      </c>
      <c r="D4553">
        <v>7</v>
      </c>
      <c r="E4553">
        <v>32.200000000000003</v>
      </c>
      <c r="F4553">
        <v>4</v>
      </c>
      <c r="G4553">
        <v>18.3</v>
      </c>
      <c r="H4553">
        <v>13</v>
      </c>
      <c r="I4553">
        <v>58.5</v>
      </c>
      <c r="J4553">
        <v>32</v>
      </c>
      <c r="K4553">
        <v>145.80000000000001</v>
      </c>
      <c r="L4553" s="11" t="s">
        <v>11926</v>
      </c>
      <c r="M4553" s="12" t="s">
        <v>6</v>
      </c>
      <c r="N4553" s="12" t="s">
        <v>6</v>
      </c>
      <c r="O4553" s="12" t="s">
        <v>6</v>
      </c>
      <c r="P4553" s="12">
        <v>1328</v>
      </c>
      <c r="Q4553" s="12" t="s">
        <v>6</v>
      </c>
      <c r="R4553">
        <v>4552</v>
      </c>
    </row>
    <row r="4554" spans="1:18" ht="15" x14ac:dyDescent="0.45">
      <c r="A4554">
        <v>16689</v>
      </c>
      <c r="D4554">
        <v>13</v>
      </c>
      <c r="E4554">
        <v>54.26</v>
      </c>
      <c r="F4554">
        <v>11</v>
      </c>
      <c r="G4554">
        <v>46.2</v>
      </c>
      <c r="H4554">
        <v>11</v>
      </c>
      <c r="I4554">
        <v>45.18</v>
      </c>
      <c r="J4554">
        <v>35</v>
      </c>
      <c r="K4554">
        <v>145.64000000000001</v>
      </c>
      <c r="L4554" s="11" t="s">
        <v>11928</v>
      </c>
      <c r="M4554" s="12" t="s">
        <v>6</v>
      </c>
      <c r="N4554" s="12">
        <v>1016</v>
      </c>
      <c r="O4554" s="12" t="s">
        <v>6</v>
      </c>
      <c r="P4554" s="12" t="s">
        <v>6</v>
      </c>
      <c r="Q4554" s="12" t="s">
        <v>6</v>
      </c>
      <c r="R4554">
        <v>4553</v>
      </c>
    </row>
    <row r="4555" spans="1:18" ht="15" x14ac:dyDescent="0.45">
      <c r="A4555">
        <v>17512</v>
      </c>
      <c r="B4555">
        <v>2</v>
      </c>
      <c r="C4555">
        <v>41.6</v>
      </c>
      <c r="D4555">
        <v>1</v>
      </c>
      <c r="E4555">
        <v>20.8</v>
      </c>
      <c r="F4555">
        <v>2</v>
      </c>
      <c r="G4555">
        <v>41.6</v>
      </c>
      <c r="H4555">
        <v>2</v>
      </c>
      <c r="I4555">
        <v>41.6</v>
      </c>
      <c r="J4555">
        <v>7</v>
      </c>
      <c r="K4555">
        <v>145.6</v>
      </c>
      <c r="L4555" s="11" t="s">
        <v>11926</v>
      </c>
      <c r="M4555" s="12" t="s">
        <v>6</v>
      </c>
      <c r="N4555" s="12" t="s">
        <v>6</v>
      </c>
      <c r="O4555" s="12" t="s">
        <v>6</v>
      </c>
      <c r="P4555" s="12">
        <v>1329</v>
      </c>
      <c r="Q4555" s="12" t="s">
        <v>6</v>
      </c>
      <c r="R4555">
        <v>4554</v>
      </c>
    </row>
    <row r="4556" spans="1:18" ht="15" x14ac:dyDescent="0.45">
      <c r="A4556">
        <v>22636</v>
      </c>
      <c r="B4556">
        <v>2</v>
      </c>
      <c r="C4556">
        <v>145.6</v>
      </c>
      <c r="J4556">
        <v>2</v>
      </c>
      <c r="K4556">
        <v>145.6</v>
      </c>
      <c r="L4556" s="11" t="s">
        <v>11928</v>
      </c>
      <c r="M4556" s="12" t="s">
        <v>6</v>
      </c>
      <c r="N4556" s="12">
        <v>1017</v>
      </c>
      <c r="O4556" s="12" t="s">
        <v>6</v>
      </c>
      <c r="P4556" s="12" t="s">
        <v>6</v>
      </c>
      <c r="Q4556" s="12" t="s">
        <v>6</v>
      </c>
      <c r="R4556">
        <v>4555</v>
      </c>
    </row>
    <row r="4557" spans="1:18" ht="15" x14ac:dyDescent="0.45">
      <c r="A4557">
        <v>29411</v>
      </c>
      <c r="B4557">
        <v>39</v>
      </c>
      <c r="C4557">
        <v>70.06</v>
      </c>
      <c r="D4557">
        <v>15</v>
      </c>
      <c r="E4557">
        <v>26.86</v>
      </c>
      <c r="F4557">
        <v>11</v>
      </c>
      <c r="G4557">
        <v>19.8</v>
      </c>
      <c r="H4557">
        <v>16</v>
      </c>
      <c r="I4557">
        <v>28.8</v>
      </c>
      <c r="J4557">
        <v>81</v>
      </c>
      <c r="K4557">
        <v>145.52000000000001</v>
      </c>
      <c r="L4557" s="11" t="s">
        <v>11928</v>
      </c>
      <c r="M4557" s="12" t="s">
        <v>6</v>
      </c>
      <c r="N4557" s="12">
        <v>1018</v>
      </c>
      <c r="O4557" s="12" t="s">
        <v>6</v>
      </c>
      <c r="P4557" s="12" t="s">
        <v>6</v>
      </c>
      <c r="Q4557" s="12" t="s">
        <v>6</v>
      </c>
      <c r="R4557">
        <v>4556</v>
      </c>
    </row>
    <row r="4558" spans="1:18" ht="15" x14ac:dyDescent="0.45">
      <c r="A4558">
        <v>29517</v>
      </c>
      <c r="B4558">
        <v>5</v>
      </c>
      <c r="C4558">
        <v>43</v>
      </c>
      <c r="D4558">
        <v>3</v>
      </c>
      <c r="E4558">
        <v>25.11</v>
      </c>
      <c r="F4558">
        <v>5</v>
      </c>
      <c r="G4558">
        <v>43</v>
      </c>
      <c r="H4558">
        <v>4</v>
      </c>
      <c r="I4558">
        <v>34.4</v>
      </c>
      <c r="J4558">
        <v>17</v>
      </c>
      <c r="K4558">
        <v>145.51</v>
      </c>
      <c r="L4558" s="11" t="s">
        <v>11926</v>
      </c>
      <c r="M4558" s="12" t="s">
        <v>6</v>
      </c>
      <c r="N4558" s="12" t="s">
        <v>6</v>
      </c>
      <c r="O4558" s="12" t="s">
        <v>6</v>
      </c>
      <c r="P4558" s="12">
        <v>1330</v>
      </c>
      <c r="Q4558" s="12" t="s">
        <v>6</v>
      </c>
      <c r="R4558">
        <v>4557</v>
      </c>
    </row>
    <row r="4559" spans="1:18" ht="15" x14ac:dyDescent="0.45">
      <c r="A4559">
        <v>10261</v>
      </c>
      <c r="B4559">
        <v>6</v>
      </c>
      <c r="C4559">
        <v>9</v>
      </c>
      <c r="D4559">
        <v>39</v>
      </c>
      <c r="E4559">
        <v>58.38</v>
      </c>
      <c r="F4559">
        <v>12</v>
      </c>
      <c r="G4559">
        <v>18</v>
      </c>
      <c r="H4559">
        <v>40</v>
      </c>
      <c r="I4559">
        <v>59.88</v>
      </c>
      <c r="J4559">
        <v>97</v>
      </c>
      <c r="K4559">
        <v>145.26</v>
      </c>
      <c r="L4559" s="11" t="s">
        <v>11927</v>
      </c>
      <c r="M4559" s="12" t="s">
        <v>6</v>
      </c>
      <c r="N4559" s="12" t="s">
        <v>6</v>
      </c>
      <c r="O4559" s="12" t="s">
        <v>6</v>
      </c>
      <c r="P4559" s="12" t="s">
        <v>6</v>
      </c>
      <c r="Q4559" s="12">
        <v>702</v>
      </c>
      <c r="R4559">
        <v>4558</v>
      </c>
    </row>
    <row r="4560" spans="1:18" ht="15" x14ac:dyDescent="0.45">
      <c r="A4560">
        <v>12377</v>
      </c>
      <c r="B4560">
        <v>7</v>
      </c>
      <c r="C4560">
        <v>46.2</v>
      </c>
      <c r="D4560">
        <v>8</v>
      </c>
      <c r="E4560">
        <v>52.8</v>
      </c>
      <c r="F4560">
        <v>7</v>
      </c>
      <c r="G4560">
        <v>46.2</v>
      </c>
      <c r="J4560">
        <v>22</v>
      </c>
      <c r="K4560">
        <v>145.19999999999999</v>
      </c>
      <c r="L4560" s="11" t="s">
        <v>11928</v>
      </c>
      <c r="M4560" s="12" t="s">
        <v>6</v>
      </c>
      <c r="N4560" s="12">
        <v>1019</v>
      </c>
      <c r="O4560" s="12" t="s">
        <v>6</v>
      </c>
      <c r="P4560" s="12" t="s">
        <v>6</v>
      </c>
      <c r="Q4560" s="12" t="s">
        <v>6</v>
      </c>
      <c r="R4560">
        <v>4559</v>
      </c>
    </row>
    <row r="4561" spans="1:18" ht="15" x14ac:dyDescent="0.45">
      <c r="A4561">
        <v>2023551</v>
      </c>
      <c r="B4561">
        <v>0.94</v>
      </c>
      <c r="C4561">
        <v>19.73</v>
      </c>
      <c r="D4561">
        <v>1.79</v>
      </c>
      <c r="E4561">
        <v>34.29</v>
      </c>
      <c r="F4561">
        <v>2.0299999999999998</v>
      </c>
      <c r="G4561">
        <v>35.47</v>
      </c>
      <c r="H4561">
        <v>3.16</v>
      </c>
      <c r="I4561">
        <v>55.58</v>
      </c>
      <c r="J4561">
        <v>7.92</v>
      </c>
      <c r="K4561">
        <v>145.07</v>
      </c>
      <c r="L4561" s="11" t="s">
        <v>11924</v>
      </c>
      <c r="M4561" s="12">
        <v>417</v>
      </c>
      <c r="N4561" s="12" t="s">
        <v>6</v>
      </c>
      <c r="O4561" s="12" t="s">
        <v>6</v>
      </c>
      <c r="P4561" s="12" t="s">
        <v>6</v>
      </c>
      <c r="Q4561" s="12" t="s">
        <v>6</v>
      </c>
      <c r="R4561">
        <v>4560</v>
      </c>
    </row>
    <row r="4562" spans="1:18" ht="15" x14ac:dyDescent="0.45">
      <c r="A4562">
        <v>12666</v>
      </c>
      <c r="B4562">
        <v>18</v>
      </c>
      <c r="C4562">
        <v>39.6</v>
      </c>
      <c r="D4562">
        <v>16</v>
      </c>
      <c r="E4562">
        <v>35.020000000000003</v>
      </c>
      <c r="F4562">
        <v>14</v>
      </c>
      <c r="G4562">
        <v>30.8</v>
      </c>
      <c r="H4562">
        <v>18</v>
      </c>
      <c r="I4562">
        <v>39.6</v>
      </c>
      <c r="J4562">
        <v>66</v>
      </c>
      <c r="K4562">
        <v>145.02000000000001</v>
      </c>
      <c r="L4562" s="11" t="s">
        <v>11927</v>
      </c>
      <c r="M4562" s="12" t="s">
        <v>6</v>
      </c>
      <c r="N4562" s="12" t="s">
        <v>6</v>
      </c>
      <c r="O4562" s="12" t="s">
        <v>6</v>
      </c>
      <c r="P4562" s="12" t="s">
        <v>6</v>
      </c>
      <c r="Q4562" s="12">
        <v>703</v>
      </c>
      <c r="R4562">
        <v>4561</v>
      </c>
    </row>
    <row r="4563" spans="1:18" ht="15" x14ac:dyDescent="0.45">
      <c r="A4563">
        <v>10297</v>
      </c>
      <c r="B4563">
        <v>7</v>
      </c>
      <c r="C4563">
        <v>20.3</v>
      </c>
      <c r="D4563">
        <v>16</v>
      </c>
      <c r="E4563">
        <v>46.17</v>
      </c>
      <c r="F4563">
        <v>13</v>
      </c>
      <c r="G4563">
        <v>36.549999999999997</v>
      </c>
      <c r="H4563">
        <v>12</v>
      </c>
      <c r="I4563">
        <v>42</v>
      </c>
      <c r="J4563">
        <v>48</v>
      </c>
      <c r="K4563">
        <v>145.01999999999998</v>
      </c>
      <c r="L4563" s="11" t="s">
        <v>11927</v>
      </c>
      <c r="M4563" s="12" t="s">
        <v>6</v>
      </c>
      <c r="N4563" s="12" t="s">
        <v>6</v>
      </c>
      <c r="O4563" s="12" t="s">
        <v>6</v>
      </c>
      <c r="P4563" s="12" t="s">
        <v>6</v>
      </c>
      <c r="Q4563" s="12">
        <v>704</v>
      </c>
      <c r="R4563">
        <v>4562</v>
      </c>
    </row>
    <row r="4564" spans="1:18" ht="15" x14ac:dyDescent="0.45">
      <c r="A4564">
        <v>27235</v>
      </c>
      <c r="B4564">
        <v>24</v>
      </c>
      <c r="C4564">
        <v>60</v>
      </c>
      <c r="D4564">
        <v>2</v>
      </c>
      <c r="E4564">
        <v>5</v>
      </c>
      <c r="F4564">
        <v>22</v>
      </c>
      <c r="G4564">
        <v>55</v>
      </c>
      <c r="H4564">
        <v>10</v>
      </c>
      <c r="I4564">
        <v>25</v>
      </c>
      <c r="J4564">
        <v>58</v>
      </c>
      <c r="K4564">
        <v>145</v>
      </c>
      <c r="L4564" s="11" t="s">
        <v>11925</v>
      </c>
      <c r="M4564" s="12" t="s">
        <v>6</v>
      </c>
      <c r="N4564" s="12" t="s">
        <v>6</v>
      </c>
      <c r="O4564" s="12">
        <v>861</v>
      </c>
      <c r="P4564" s="12" t="s">
        <v>6</v>
      </c>
      <c r="Q4564" s="12" t="s">
        <v>6</v>
      </c>
      <c r="R4564">
        <v>4563</v>
      </c>
    </row>
    <row r="4565" spans="1:18" ht="15" x14ac:dyDescent="0.45">
      <c r="A4565">
        <v>29549</v>
      </c>
      <c r="D4565">
        <v>2</v>
      </c>
      <c r="E4565">
        <v>58</v>
      </c>
      <c r="F4565">
        <v>3</v>
      </c>
      <c r="G4565">
        <v>87</v>
      </c>
      <c r="J4565">
        <v>5</v>
      </c>
      <c r="K4565">
        <v>145</v>
      </c>
      <c r="L4565" s="11" t="s">
        <v>11928</v>
      </c>
      <c r="M4565" s="12" t="s">
        <v>6</v>
      </c>
      <c r="N4565" s="12">
        <v>1020</v>
      </c>
      <c r="O4565" s="12" t="s">
        <v>6</v>
      </c>
      <c r="P4565" s="12" t="s">
        <v>6</v>
      </c>
      <c r="Q4565" s="12" t="s">
        <v>6</v>
      </c>
      <c r="R4565">
        <v>4564</v>
      </c>
    </row>
    <row r="4566" spans="1:18" ht="15" x14ac:dyDescent="0.45">
      <c r="A4566">
        <v>16226</v>
      </c>
      <c r="B4566">
        <v>21</v>
      </c>
      <c r="C4566">
        <v>95.12</v>
      </c>
      <c r="D4566">
        <v>7</v>
      </c>
      <c r="E4566">
        <v>31.46</v>
      </c>
      <c r="F4566">
        <v>4</v>
      </c>
      <c r="G4566">
        <v>18.399999999999999</v>
      </c>
      <c r="J4566">
        <v>32</v>
      </c>
      <c r="K4566">
        <v>144.98000000000002</v>
      </c>
      <c r="L4566" s="11" t="s">
        <v>11926</v>
      </c>
      <c r="M4566" s="12" t="s">
        <v>6</v>
      </c>
      <c r="N4566" s="12" t="s">
        <v>6</v>
      </c>
      <c r="O4566" s="12" t="s">
        <v>6</v>
      </c>
      <c r="P4566" s="12">
        <v>1331</v>
      </c>
      <c r="Q4566" s="12" t="s">
        <v>6</v>
      </c>
      <c r="R4566">
        <v>4565</v>
      </c>
    </row>
    <row r="4567" spans="1:18" ht="15" x14ac:dyDescent="0.45">
      <c r="A4567">
        <v>31796</v>
      </c>
      <c r="F4567">
        <v>14</v>
      </c>
      <c r="G4567">
        <v>96.6</v>
      </c>
      <c r="H4567">
        <v>7</v>
      </c>
      <c r="I4567">
        <v>48.3</v>
      </c>
      <c r="J4567">
        <v>21</v>
      </c>
      <c r="K4567">
        <v>144.89999999999998</v>
      </c>
      <c r="L4567" s="11" t="s">
        <v>11927</v>
      </c>
      <c r="M4567" s="12" t="s">
        <v>6</v>
      </c>
      <c r="N4567" s="12" t="s">
        <v>6</v>
      </c>
      <c r="O4567" s="12" t="s">
        <v>6</v>
      </c>
      <c r="P4567" s="12" t="s">
        <v>6</v>
      </c>
      <c r="Q4567" s="12">
        <v>705</v>
      </c>
      <c r="R4567">
        <v>4566</v>
      </c>
    </row>
    <row r="4568" spans="1:18" ht="15" x14ac:dyDescent="0.45">
      <c r="A4568">
        <v>16590</v>
      </c>
      <c r="B4568">
        <v>5</v>
      </c>
      <c r="C4568">
        <v>83</v>
      </c>
      <c r="D4568">
        <v>2</v>
      </c>
      <c r="E4568">
        <v>31.87</v>
      </c>
      <c r="F4568">
        <v>2</v>
      </c>
      <c r="G4568">
        <v>29.9</v>
      </c>
      <c r="J4568">
        <v>9</v>
      </c>
      <c r="K4568">
        <v>144.77000000000001</v>
      </c>
      <c r="L4568" s="11" t="s">
        <v>11926</v>
      </c>
      <c r="M4568" s="12" t="s">
        <v>6</v>
      </c>
      <c r="N4568" s="12" t="s">
        <v>6</v>
      </c>
      <c r="O4568" s="12" t="s">
        <v>6</v>
      </c>
      <c r="P4568" s="12">
        <v>1332</v>
      </c>
      <c r="Q4568" s="12" t="s">
        <v>6</v>
      </c>
      <c r="R4568">
        <v>4567</v>
      </c>
    </row>
    <row r="4569" spans="1:18" ht="15" x14ac:dyDescent="0.45">
      <c r="A4569">
        <v>23356</v>
      </c>
      <c r="B4569">
        <v>2</v>
      </c>
      <c r="C4569">
        <v>73.8</v>
      </c>
      <c r="F4569">
        <v>1</v>
      </c>
      <c r="G4569">
        <v>36.9</v>
      </c>
      <c r="H4569">
        <v>1</v>
      </c>
      <c r="I4569">
        <v>33.950000000000003</v>
      </c>
      <c r="J4569">
        <v>4</v>
      </c>
      <c r="K4569">
        <v>144.64999999999998</v>
      </c>
      <c r="L4569" s="11" t="s">
        <v>11926</v>
      </c>
      <c r="M4569" s="12" t="s">
        <v>6</v>
      </c>
      <c r="N4569" s="12" t="s">
        <v>6</v>
      </c>
      <c r="O4569" s="12" t="s">
        <v>6</v>
      </c>
      <c r="P4569" s="12">
        <v>1333</v>
      </c>
      <c r="Q4569" s="12" t="s">
        <v>6</v>
      </c>
      <c r="R4569">
        <v>4568</v>
      </c>
    </row>
    <row r="4570" spans="1:18" ht="15" x14ac:dyDescent="0.45">
      <c r="A4570">
        <v>17830</v>
      </c>
      <c r="B4570">
        <v>6</v>
      </c>
      <c r="C4570">
        <v>51</v>
      </c>
      <c r="D4570">
        <v>2</v>
      </c>
      <c r="E4570">
        <v>17</v>
      </c>
      <c r="F4570">
        <v>5</v>
      </c>
      <c r="G4570">
        <v>42.5</v>
      </c>
      <c r="H4570">
        <v>4</v>
      </c>
      <c r="I4570">
        <v>34</v>
      </c>
      <c r="J4570">
        <v>17</v>
      </c>
      <c r="K4570">
        <v>144.5</v>
      </c>
      <c r="L4570" s="11" t="s">
        <v>11926</v>
      </c>
      <c r="M4570" s="12" t="s">
        <v>6</v>
      </c>
      <c r="N4570" s="12" t="s">
        <v>6</v>
      </c>
      <c r="O4570" s="12" t="s">
        <v>6</v>
      </c>
      <c r="P4570" s="12">
        <v>1334</v>
      </c>
      <c r="Q4570" s="12" t="s">
        <v>6</v>
      </c>
      <c r="R4570">
        <v>4569</v>
      </c>
    </row>
    <row r="4571" spans="1:18" ht="15" x14ac:dyDescent="0.45">
      <c r="A4571">
        <v>18359</v>
      </c>
      <c r="B4571">
        <v>5</v>
      </c>
      <c r="C4571">
        <v>144.5</v>
      </c>
      <c r="J4571">
        <v>5</v>
      </c>
      <c r="K4571">
        <v>144.5</v>
      </c>
      <c r="L4571" s="11" t="s">
        <v>11924</v>
      </c>
      <c r="M4571" s="12">
        <v>418</v>
      </c>
      <c r="N4571" s="12" t="s">
        <v>6</v>
      </c>
      <c r="O4571" s="12" t="s">
        <v>6</v>
      </c>
      <c r="P4571" s="12" t="s">
        <v>6</v>
      </c>
      <c r="Q4571" s="12" t="s">
        <v>6</v>
      </c>
      <c r="R4571">
        <v>4570</v>
      </c>
    </row>
    <row r="4572" spans="1:18" ht="15" x14ac:dyDescent="0.45">
      <c r="A4572">
        <v>27425</v>
      </c>
      <c r="B4572">
        <v>36</v>
      </c>
      <c r="C4572">
        <v>36</v>
      </c>
      <c r="D4572">
        <v>26</v>
      </c>
      <c r="E4572">
        <v>26</v>
      </c>
      <c r="F4572">
        <v>42</v>
      </c>
      <c r="G4572">
        <v>42</v>
      </c>
      <c r="H4572">
        <v>33</v>
      </c>
      <c r="I4572">
        <v>40.4</v>
      </c>
      <c r="J4572">
        <v>137</v>
      </c>
      <c r="K4572">
        <v>144.4</v>
      </c>
      <c r="L4572" s="11" t="s">
        <v>11927</v>
      </c>
      <c r="M4572" s="12" t="s">
        <v>6</v>
      </c>
      <c r="N4572" s="12" t="s">
        <v>6</v>
      </c>
      <c r="O4572" s="12" t="s">
        <v>6</v>
      </c>
      <c r="P4572" s="12" t="s">
        <v>6</v>
      </c>
      <c r="Q4572" s="12">
        <v>706</v>
      </c>
      <c r="R4572">
        <v>4571</v>
      </c>
    </row>
    <row r="4573" spans="1:18" ht="15" x14ac:dyDescent="0.45">
      <c r="A4573">
        <v>31405</v>
      </c>
      <c r="B4573">
        <v>37</v>
      </c>
      <c r="C4573">
        <v>144.30000000000001</v>
      </c>
      <c r="J4573">
        <v>37</v>
      </c>
      <c r="K4573">
        <v>144.30000000000001</v>
      </c>
      <c r="L4573" s="11" t="s">
        <v>11927</v>
      </c>
      <c r="M4573" s="12" t="s">
        <v>6</v>
      </c>
      <c r="N4573" s="12" t="s">
        <v>6</v>
      </c>
      <c r="O4573" s="12" t="s">
        <v>6</v>
      </c>
      <c r="P4573" s="12" t="s">
        <v>6</v>
      </c>
      <c r="Q4573" s="12">
        <v>707</v>
      </c>
      <c r="R4573">
        <v>4572</v>
      </c>
    </row>
    <row r="4574" spans="1:18" ht="15" x14ac:dyDescent="0.45">
      <c r="A4574">
        <v>11073</v>
      </c>
      <c r="B4574">
        <v>2</v>
      </c>
      <c r="C4574">
        <v>16.399999999999999</v>
      </c>
      <c r="D4574">
        <v>3</v>
      </c>
      <c r="E4574">
        <v>24.6</v>
      </c>
      <c r="F4574">
        <v>9</v>
      </c>
      <c r="G4574">
        <v>71.819999999999993</v>
      </c>
      <c r="H4574">
        <v>4</v>
      </c>
      <c r="I4574">
        <v>31.48</v>
      </c>
      <c r="J4574">
        <v>18</v>
      </c>
      <c r="K4574">
        <v>144.29999999999998</v>
      </c>
      <c r="L4574" s="11" t="s">
        <v>11927</v>
      </c>
      <c r="M4574" s="12" t="s">
        <v>6</v>
      </c>
      <c r="N4574" s="12" t="s">
        <v>6</v>
      </c>
      <c r="O4574" s="12" t="s">
        <v>6</v>
      </c>
      <c r="P4574" s="12" t="s">
        <v>6</v>
      </c>
      <c r="Q4574" s="12">
        <v>708</v>
      </c>
      <c r="R4574">
        <v>4573</v>
      </c>
    </row>
    <row r="4575" spans="1:18" ht="15" x14ac:dyDescent="0.45">
      <c r="A4575">
        <v>28728</v>
      </c>
      <c r="B4575">
        <v>11</v>
      </c>
      <c r="C4575">
        <v>29.6</v>
      </c>
      <c r="D4575">
        <v>3</v>
      </c>
      <c r="E4575">
        <v>8.4</v>
      </c>
      <c r="F4575">
        <v>11</v>
      </c>
      <c r="G4575">
        <v>30.8</v>
      </c>
      <c r="H4575">
        <v>27</v>
      </c>
      <c r="I4575">
        <v>75.38</v>
      </c>
      <c r="J4575">
        <v>52</v>
      </c>
      <c r="K4575">
        <v>144.18</v>
      </c>
      <c r="L4575" s="11" t="s">
        <v>11927</v>
      </c>
      <c r="M4575" s="12" t="s">
        <v>6</v>
      </c>
      <c r="N4575" s="12" t="s">
        <v>6</v>
      </c>
      <c r="O4575" s="12" t="s">
        <v>6</v>
      </c>
      <c r="P4575" s="12" t="s">
        <v>6</v>
      </c>
      <c r="Q4575" s="12">
        <v>709</v>
      </c>
      <c r="R4575">
        <v>4574</v>
      </c>
    </row>
    <row r="4576" spans="1:18" ht="15" x14ac:dyDescent="0.45">
      <c r="A4576">
        <v>31988</v>
      </c>
      <c r="F4576">
        <v>16</v>
      </c>
      <c r="G4576">
        <v>113.67</v>
      </c>
      <c r="H4576">
        <v>4</v>
      </c>
      <c r="I4576">
        <v>30.4</v>
      </c>
      <c r="J4576">
        <v>20</v>
      </c>
      <c r="K4576">
        <v>144.07</v>
      </c>
      <c r="L4576" s="11" t="s">
        <v>11926</v>
      </c>
      <c r="M4576" s="12" t="s">
        <v>6</v>
      </c>
      <c r="N4576" s="12" t="s">
        <v>6</v>
      </c>
      <c r="O4576" s="12" t="s">
        <v>6</v>
      </c>
      <c r="P4576" s="12">
        <v>1335</v>
      </c>
      <c r="Q4576" s="12" t="s">
        <v>6</v>
      </c>
      <c r="R4576">
        <v>4575</v>
      </c>
    </row>
    <row r="4577" spans="1:18" ht="15" x14ac:dyDescent="0.45">
      <c r="A4577">
        <v>28330</v>
      </c>
      <c r="D4577">
        <v>1</v>
      </c>
      <c r="E4577">
        <v>16</v>
      </c>
      <c r="F4577">
        <v>7</v>
      </c>
      <c r="G4577">
        <v>112</v>
      </c>
      <c r="H4577">
        <v>1</v>
      </c>
      <c r="I4577">
        <v>16</v>
      </c>
      <c r="J4577">
        <v>9</v>
      </c>
      <c r="K4577">
        <v>144</v>
      </c>
      <c r="L4577" s="11" t="s">
        <v>11926</v>
      </c>
      <c r="M4577" s="12" t="s">
        <v>6</v>
      </c>
      <c r="N4577" s="12" t="s">
        <v>6</v>
      </c>
      <c r="O4577" s="12" t="s">
        <v>6</v>
      </c>
      <c r="P4577" s="12">
        <v>1336</v>
      </c>
      <c r="Q4577" s="12" t="s">
        <v>6</v>
      </c>
      <c r="R4577">
        <v>4576</v>
      </c>
    </row>
    <row r="4578" spans="1:18" ht="15" x14ac:dyDescent="0.45">
      <c r="A4578">
        <v>30224</v>
      </c>
      <c r="B4578">
        <v>12</v>
      </c>
      <c r="C4578">
        <v>144</v>
      </c>
      <c r="J4578">
        <v>12</v>
      </c>
      <c r="K4578">
        <v>144</v>
      </c>
      <c r="L4578" s="11" t="s">
        <v>11925</v>
      </c>
      <c r="M4578" s="12" t="s">
        <v>6</v>
      </c>
      <c r="N4578" s="12" t="s">
        <v>6</v>
      </c>
      <c r="O4578" s="12">
        <v>862</v>
      </c>
      <c r="P4578" s="12" t="s">
        <v>6</v>
      </c>
      <c r="Q4578" s="12" t="s">
        <v>6</v>
      </c>
      <c r="R4578">
        <v>4577</v>
      </c>
    </row>
    <row r="4579" spans="1:18" ht="15" x14ac:dyDescent="0.45">
      <c r="A4579">
        <v>32047</v>
      </c>
      <c r="H4579">
        <v>1</v>
      </c>
      <c r="I4579">
        <v>144</v>
      </c>
      <c r="J4579">
        <v>1</v>
      </c>
      <c r="K4579">
        <v>144</v>
      </c>
      <c r="L4579" s="11" t="s">
        <v>11927</v>
      </c>
      <c r="M4579" s="12" t="s">
        <v>6</v>
      </c>
      <c r="N4579" s="12" t="s">
        <v>6</v>
      </c>
      <c r="O4579" s="12" t="s">
        <v>6</v>
      </c>
      <c r="P4579" s="12" t="s">
        <v>6</v>
      </c>
      <c r="Q4579" s="12">
        <v>710</v>
      </c>
      <c r="R4579">
        <v>4578</v>
      </c>
    </row>
    <row r="4580" spans="1:18" ht="15" x14ac:dyDescent="0.45">
      <c r="A4580">
        <v>12012</v>
      </c>
      <c r="B4580">
        <v>26</v>
      </c>
      <c r="C4580">
        <v>36.4</v>
      </c>
      <c r="D4580">
        <v>45</v>
      </c>
      <c r="E4580">
        <v>62.67</v>
      </c>
      <c r="F4580">
        <v>1</v>
      </c>
      <c r="G4580">
        <v>1.4</v>
      </c>
      <c r="H4580">
        <v>31</v>
      </c>
      <c r="I4580">
        <v>43.4</v>
      </c>
      <c r="J4580">
        <v>103</v>
      </c>
      <c r="K4580">
        <v>143.87</v>
      </c>
      <c r="L4580" s="11" t="s">
        <v>11928</v>
      </c>
      <c r="M4580" s="12" t="s">
        <v>6</v>
      </c>
      <c r="N4580" s="12">
        <v>1021</v>
      </c>
      <c r="O4580" s="12" t="s">
        <v>6</v>
      </c>
      <c r="P4580" s="12" t="s">
        <v>6</v>
      </c>
      <c r="Q4580" s="12" t="s">
        <v>6</v>
      </c>
      <c r="R4580">
        <v>4579</v>
      </c>
    </row>
    <row r="4581" spans="1:18" ht="15" x14ac:dyDescent="0.45">
      <c r="A4581">
        <v>10335</v>
      </c>
      <c r="B4581">
        <v>10</v>
      </c>
      <c r="C4581">
        <v>18</v>
      </c>
      <c r="D4581">
        <v>17</v>
      </c>
      <c r="E4581">
        <v>30.6</v>
      </c>
      <c r="F4581">
        <v>53</v>
      </c>
      <c r="G4581">
        <v>95.26</v>
      </c>
      <c r="J4581">
        <v>80</v>
      </c>
      <c r="K4581">
        <v>143.86000000000001</v>
      </c>
      <c r="L4581" s="11" t="s">
        <v>11926</v>
      </c>
      <c r="M4581" s="12" t="s">
        <v>6</v>
      </c>
      <c r="N4581" s="12" t="s">
        <v>6</v>
      </c>
      <c r="O4581" s="12" t="s">
        <v>6</v>
      </c>
      <c r="P4581" s="12">
        <v>1337</v>
      </c>
      <c r="Q4581" s="12" t="s">
        <v>6</v>
      </c>
      <c r="R4581">
        <v>4580</v>
      </c>
    </row>
    <row r="4582" spans="1:18" ht="15" x14ac:dyDescent="0.45">
      <c r="A4582">
        <v>16918</v>
      </c>
      <c r="B4582">
        <v>1</v>
      </c>
      <c r="C4582">
        <v>47.9</v>
      </c>
      <c r="D4582">
        <v>2</v>
      </c>
      <c r="E4582">
        <v>95.8</v>
      </c>
      <c r="J4582">
        <v>3</v>
      </c>
      <c r="K4582">
        <v>143.69999999999999</v>
      </c>
      <c r="L4582" s="11" t="s">
        <v>11926</v>
      </c>
      <c r="M4582" s="12" t="s">
        <v>6</v>
      </c>
      <c r="N4582" s="12" t="s">
        <v>6</v>
      </c>
      <c r="O4582" s="12" t="s">
        <v>6</v>
      </c>
      <c r="P4582" s="12">
        <v>1338</v>
      </c>
      <c r="Q4582" s="12" t="s">
        <v>6</v>
      </c>
      <c r="R4582">
        <v>4581</v>
      </c>
    </row>
    <row r="4583" spans="1:18" ht="15" x14ac:dyDescent="0.45">
      <c r="A4583">
        <v>12063</v>
      </c>
      <c r="B4583">
        <v>13</v>
      </c>
      <c r="C4583">
        <v>31.2</v>
      </c>
      <c r="D4583">
        <v>11</v>
      </c>
      <c r="E4583">
        <v>26.4</v>
      </c>
      <c r="F4583">
        <v>15</v>
      </c>
      <c r="G4583">
        <v>35.81</v>
      </c>
      <c r="H4583">
        <v>21</v>
      </c>
      <c r="I4583">
        <v>50.21</v>
      </c>
      <c r="J4583">
        <v>60</v>
      </c>
      <c r="K4583">
        <v>143.62</v>
      </c>
      <c r="L4583" s="11" t="s">
        <v>11926</v>
      </c>
      <c r="M4583" s="12" t="s">
        <v>6</v>
      </c>
      <c r="N4583" s="12" t="s">
        <v>6</v>
      </c>
      <c r="O4583" s="12" t="s">
        <v>6</v>
      </c>
      <c r="P4583" s="12">
        <v>1339</v>
      </c>
      <c r="Q4583" s="12" t="s">
        <v>6</v>
      </c>
      <c r="R4583">
        <v>4582</v>
      </c>
    </row>
    <row r="4584" spans="1:18" ht="15" x14ac:dyDescent="0.45">
      <c r="A4584">
        <v>11238</v>
      </c>
      <c r="B4584">
        <v>22</v>
      </c>
      <c r="C4584">
        <v>143.61000000000001</v>
      </c>
      <c r="J4584">
        <v>22</v>
      </c>
      <c r="K4584">
        <v>143.61000000000001</v>
      </c>
      <c r="L4584" s="11" t="s">
        <v>11924</v>
      </c>
      <c r="M4584" s="12">
        <v>419</v>
      </c>
      <c r="N4584" s="12" t="s">
        <v>6</v>
      </c>
      <c r="O4584" s="12" t="s">
        <v>6</v>
      </c>
      <c r="P4584" s="12" t="s">
        <v>6</v>
      </c>
      <c r="Q4584" s="12" t="s">
        <v>6</v>
      </c>
      <c r="R4584">
        <v>4583</v>
      </c>
    </row>
    <row r="4585" spans="1:18" ht="15" x14ac:dyDescent="0.45">
      <c r="A4585">
        <v>16784</v>
      </c>
      <c r="B4585">
        <v>1</v>
      </c>
      <c r="C4585">
        <v>17.940000000000001</v>
      </c>
      <c r="D4585">
        <v>1</v>
      </c>
      <c r="E4585">
        <v>17.940000000000001</v>
      </c>
      <c r="F4585">
        <v>2</v>
      </c>
      <c r="G4585">
        <v>35.880000000000003</v>
      </c>
      <c r="H4585">
        <v>4</v>
      </c>
      <c r="I4585">
        <v>71.760000000000005</v>
      </c>
      <c r="J4585">
        <v>8</v>
      </c>
      <c r="K4585">
        <v>143.52000000000001</v>
      </c>
      <c r="L4585" s="11" t="s">
        <v>11926</v>
      </c>
      <c r="M4585" s="12" t="s">
        <v>6</v>
      </c>
      <c r="N4585" s="12" t="s">
        <v>6</v>
      </c>
      <c r="O4585" s="12" t="s">
        <v>6</v>
      </c>
      <c r="P4585" s="12">
        <v>1340</v>
      </c>
      <c r="Q4585" s="12" t="s">
        <v>6</v>
      </c>
      <c r="R4585">
        <v>4584</v>
      </c>
    </row>
    <row r="4586" spans="1:18" ht="15" x14ac:dyDescent="0.45">
      <c r="A4586">
        <v>28255</v>
      </c>
      <c r="B4586">
        <v>3</v>
      </c>
      <c r="C4586">
        <v>18</v>
      </c>
      <c r="D4586">
        <v>1</v>
      </c>
      <c r="E4586">
        <v>6</v>
      </c>
      <c r="F4586">
        <v>11</v>
      </c>
      <c r="G4586">
        <v>66</v>
      </c>
      <c r="H4586">
        <v>9</v>
      </c>
      <c r="I4586">
        <v>53.52</v>
      </c>
      <c r="J4586">
        <v>24</v>
      </c>
      <c r="K4586">
        <v>143.52000000000001</v>
      </c>
      <c r="L4586" s="11" t="s">
        <v>11925</v>
      </c>
      <c r="M4586" s="12" t="s">
        <v>6</v>
      </c>
      <c r="N4586" s="12" t="s">
        <v>6</v>
      </c>
      <c r="O4586" s="12">
        <v>863</v>
      </c>
      <c r="P4586" s="12" t="s">
        <v>6</v>
      </c>
      <c r="Q4586" s="12" t="s">
        <v>6</v>
      </c>
      <c r="R4586">
        <v>4585</v>
      </c>
    </row>
    <row r="4587" spans="1:18" ht="15" x14ac:dyDescent="0.45">
      <c r="A4587">
        <v>31232</v>
      </c>
      <c r="B4587">
        <v>8</v>
      </c>
      <c r="C4587">
        <v>16</v>
      </c>
      <c r="D4587">
        <v>16</v>
      </c>
      <c r="E4587">
        <v>32</v>
      </c>
      <c r="F4587">
        <v>22</v>
      </c>
      <c r="G4587">
        <v>43.68</v>
      </c>
      <c r="H4587">
        <v>26</v>
      </c>
      <c r="I4587">
        <v>51.52</v>
      </c>
      <c r="J4587">
        <v>72</v>
      </c>
      <c r="K4587">
        <v>143.20000000000002</v>
      </c>
      <c r="L4587" s="11" t="s">
        <v>11928</v>
      </c>
      <c r="M4587" s="12" t="s">
        <v>6</v>
      </c>
      <c r="N4587" s="12">
        <v>1022</v>
      </c>
      <c r="O4587" s="12" t="s">
        <v>6</v>
      </c>
      <c r="P4587" s="12" t="s">
        <v>6</v>
      </c>
      <c r="Q4587" s="12" t="s">
        <v>6</v>
      </c>
      <c r="R4587">
        <v>4586</v>
      </c>
    </row>
    <row r="4588" spans="1:18" ht="15" x14ac:dyDescent="0.45">
      <c r="A4588">
        <v>12634</v>
      </c>
      <c r="B4588">
        <v>15</v>
      </c>
      <c r="C4588">
        <v>143.16</v>
      </c>
      <c r="J4588">
        <v>15</v>
      </c>
      <c r="K4588">
        <v>143.16</v>
      </c>
      <c r="L4588" s="11" t="s">
        <v>11927</v>
      </c>
      <c r="M4588" s="12" t="s">
        <v>6</v>
      </c>
      <c r="N4588" s="12" t="s">
        <v>6</v>
      </c>
      <c r="O4588" s="12" t="s">
        <v>6</v>
      </c>
      <c r="P4588" s="12" t="s">
        <v>6</v>
      </c>
      <c r="Q4588" s="12">
        <v>711</v>
      </c>
      <c r="R4588">
        <v>4587</v>
      </c>
    </row>
    <row r="4589" spans="1:18" ht="15" x14ac:dyDescent="0.45">
      <c r="A4589">
        <v>23261</v>
      </c>
      <c r="B4589">
        <v>5</v>
      </c>
      <c r="C4589">
        <v>29.52</v>
      </c>
      <c r="D4589">
        <v>7</v>
      </c>
      <c r="E4589">
        <v>41.52</v>
      </c>
      <c r="F4589">
        <v>6</v>
      </c>
      <c r="G4589">
        <v>36</v>
      </c>
      <c r="H4589">
        <v>6</v>
      </c>
      <c r="I4589">
        <v>36</v>
      </c>
      <c r="J4589">
        <v>24</v>
      </c>
      <c r="K4589">
        <v>143.04000000000002</v>
      </c>
      <c r="L4589" s="11" t="s">
        <v>11928</v>
      </c>
      <c r="M4589" s="12" t="s">
        <v>6</v>
      </c>
      <c r="N4589" s="12">
        <v>1023</v>
      </c>
      <c r="O4589" s="12" t="s">
        <v>6</v>
      </c>
      <c r="P4589" s="12" t="s">
        <v>6</v>
      </c>
      <c r="Q4589" s="12" t="s">
        <v>6</v>
      </c>
      <c r="R4589">
        <v>4588</v>
      </c>
    </row>
    <row r="4590" spans="1:18" ht="15" x14ac:dyDescent="0.45">
      <c r="A4590">
        <v>28940</v>
      </c>
      <c r="D4590">
        <v>4</v>
      </c>
      <c r="E4590">
        <v>44</v>
      </c>
      <c r="F4590">
        <v>5</v>
      </c>
      <c r="G4590">
        <v>55</v>
      </c>
      <c r="H4590">
        <v>4</v>
      </c>
      <c r="I4590">
        <v>44</v>
      </c>
      <c r="J4590">
        <v>13</v>
      </c>
      <c r="K4590">
        <v>143</v>
      </c>
      <c r="L4590" s="11" t="s">
        <v>11926</v>
      </c>
      <c r="M4590" s="12" t="s">
        <v>6</v>
      </c>
      <c r="N4590" s="12" t="s">
        <v>6</v>
      </c>
      <c r="O4590" s="12" t="s">
        <v>6</v>
      </c>
      <c r="P4590" s="12">
        <v>1341</v>
      </c>
      <c r="Q4590" s="12" t="s">
        <v>6</v>
      </c>
      <c r="R4590">
        <v>4589</v>
      </c>
    </row>
    <row r="4591" spans="1:18" ht="15" x14ac:dyDescent="0.45">
      <c r="A4591">
        <v>31410</v>
      </c>
      <c r="B4591">
        <v>10</v>
      </c>
      <c r="C4591">
        <v>35</v>
      </c>
      <c r="D4591">
        <v>9</v>
      </c>
      <c r="E4591">
        <v>31.22</v>
      </c>
      <c r="F4591">
        <v>13</v>
      </c>
      <c r="G4591">
        <v>45.5</v>
      </c>
      <c r="H4591">
        <v>9</v>
      </c>
      <c r="I4591">
        <v>31.22</v>
      </c>
      <c r="J4591">
        <v>41</v>
      </c>
      <c r="K4591">
        <v>142.94</v>
      </c>
      <c r="L4591" s="11" t="s">
        <v>11926</v>
      </c>
      <c r="M4591" s="12" t="s">
        <v>6</v>
      </c>
      <c r="N4591" s="12" t="s">
        <v>6</v>
      </c>
      <c r="O4591" s="12" t="s">
        <v>6</v>
      </c>
      <c r="P4591" s="12">
        <v>1342</v>
      </c>
      <c r="Q4591" s="12" t="s">
        <v>6</v>
      </c>
      <c r="R4591">
        <v>4590</v>
      </c>
    </row>
    <row r="4592" spans="1:18" ht="15" x14ac:dyDescent="0.45">
      <c r="A4592">
        <v>14620</v>
      </c>
      <c r="B4592">
        <v>24</v>
      </c>
      <c r="C4592">
        <v>57.6</v>
      </c>
      <c r="D4592">
        <v>26</v>
      </c>
      <c r="E4592">
        <v>61.45</v>
      </c>
      <c r="F4592">
        <v>10</v>
      </c>
      <c r="G4592">
        <v>23.81</v>
      </c>
      <c r="J4592">
        <v>60</v>
      </c>
      <c r="K4592">
        <v>142.86000000000001</v>
      </c>
      <c r="L4592" s="11" t="s">
        <v>6</v>
      </c>
      <c r="M4592" s="12" t="s">
        <v>6</v>
      </c>
      <c r="N4592" s="12" t="s">
        <v>6</v>
      </c>
      <c r="O4592" s="12" t="s">
        <v>6</v>
      </c>
      <c r="P4592" s="12" t="s">
        <v>6</v>
      </c>
      <c r="Q4592" s="12" t="s">
        <v>6</v>
      </c>
      <c r="R4592">
        <v>4591</v>
      </c>
    </row>
    <row r="4593" spans="1:18" ht="15" x14ac:dyDescent="0.45">
      <c r="A4593">
        <v>16577</v>
      </c>
      <c r="D4593">
        <v>4</v>
      </c>
      <c r="E4593">
        <v>62.6</v>
      </c>
      <c r="F4593">
        <v>3</v>
      </c>
      <c r="G4593">
        <v>47.6</v>
      </c>
      <c r="H4593">
        <v>2</v>
      </c>
      <c r="I4593">
        <v>32.6</v>
      </c>
      <c r="J4593">
        <v>9</v>
      </c>
      <c r="K4593">
        <v>142.80000000000001</v>
      </c>
      <c r="L4593" s="11" t="s">
        <v>11926</v>
      </c>
      <c r="M4593" s="12" t="s">
        <v>6</v>
      </c>
      <c r="N4593" s="12" t="s">
        <v>6</v>
      </c>
      <c r="O4593" s="12" t="s">
        <v>6</v>
      </c>
      <c r="P4593" s="12">
        <v>1343</v>
      </c>
      <c r="Q4593" s="12" t="s">
        <v>6</v>
      </c>
      <c r="R4593">
        <v>4592</v>
      </c>
    </row>
    <row r="4594" spans="1:18" ht="15" x14ac:dyDescent="0.45">
      <c r="A4594">
        <v>17977</v>
      </c>
      <c r="B4594">
        <v>6</v>
      </c>
      <c r="C4594">
        <v>71.400000000000006</v>
      </c>
      <c r="D4594">
        <v>6</v>
      </c>
      <c r="E4594">
        <v>71.400000000000006</v>
      </c>
      <c r="J4594">
        <v>12</v>
      </c>
      <c r="K4594">
        <v>142.80000000000001</v>
      </c>
      <c r="L4594" s="11" t="s">
        <v>11926</v>
      </c>
      <c r="M4594" s="12" t="s">
        <v>6</v>
      </c>
      <c r="N4594" s="12" t="s">
        <v>6</v>
      </c>
      <c r="O4594" s="12" t="s">
        <v>6</v>
      </c>
      <c r="P4594" s="12">
        <v>1344</v>
      </c>
      <c r="Q4594" s="12" t="s">
        <v>6</v>
      </c>
      <c r="R4594">
        <v>4593</v>
      </c>
    </row>
    <row r="4595" spans="1:18" ht="15" x14ac:dyDescent="0.45">
      <c r="A4595">
        <v>28838</v>
      </c>
      <c r="B4595">
        <v>8</v>
      </c>
      <c r="C4595">
        <v>36.799999999999997</v>
      </c>
      <c r="D4595">
        <v>11</v>
      </c>
      <c r="E4595">
        <v>50.6</v>
      </c>
      <c r="F4595">
        <v>11</v>
      </c>
      <c r="G4595">
        <v>50.6</v>
      </c>
      <c r="H4595">
        <v>1</v>
      </c>
      <c r="I4595">
        <v>4.8</v>
      </c>
      <c r="J4595">
        <v>31</v>
      </c>
      <c r="K4595">
        <v>142.80000000000001</v>
      </c>
      <c r="L4595" s="11" t="s">
        <v>11928</v>
      </c>
      <c r="M4595" s="12" t="s">
        <v>6</v>
      </c>
      <c r="N4595" s="12">
        <v>1024</v>
      </c>
      <c r="O4595" s="12" t="s">
        <v>6</v>
      </c>
      <c r="P4595" s="12" t="s">
        <v>6</v>
      </c>
      <c r="Q4595" s="12" t="s">
        <v>6</v>
      </c>
      <c r="R4595">
        <v>4594</v>
      </c>
    </row>
    <row r="4596" spans="1:18" ht="15" x14ac:dyDescent="0.45">
      <c r="A4596">
        <v>11084</v>
      </c>
      <c r="B4596">
        <v>3</v>
      </c>
      <c r="C4596">
        <v>20.399999999999999</v>
      </c>
      <c r="D4596">
        <v>8</v>
      </c>
      <c r="E4596">
        <v>54.4</v>
      </c>
      <c r="F4596">
        <v>6</v>
      </c>
      <c r="G4596">
        <v>40.799999999999997</v>
      </c>
      <c r="H4596">
        <v>4</v>
      </c>
      <c r="I4596">
        <v>27.2</v>
      </c>
      <c r="J4596">
        <v>21</v>
      </c>
      <c r="K4596">
        <v>142.79999999999998</v>
      </c>
      <c r="L4596" s="11" t="s">
        <v>11927</v>
      </c>
      <c r="M4596" s="12" t="s">
        <v>6</v>
      </c>
      <c r="N4596" s="12" t="s">
        <v>6</v>
      </c>
      <c r="O4596" s="12" t="s">
        <v>6</v>
      </c>
      <c r="P4596" s="12" t="s">
        <v>6</v>
      </c>
      <c r="Q4596" s="12">
        <v>712</v>
      </c>
      <c r="R4596">
        <v>4595</v>
      </c>
    </row>
    <row r="4597" spans="1:18" ht="15" x14ac:dyDescent="0.45">
      <c r="A4597">
        <v>23210</v>
      </c>
      <c r="B4597">
        <v>2</v>
      </c>
      <c r="C4597">
        <v>57</v>
      </c>
      <c r="D4597">
        <v>1</v>
      </c>
      <c r="E4597">
        <v>28.5</v>
      </c>
      <c r="F4597">
        <v>1</v>
      </c>
      <c r="G4597">
        <v>28.5</v>
      </c>
      <c r="H4597">
        <v>1</v>
      </c>
      <c r="I4597">
        <v>28.5</v>
      </c>
      <c r="J4597">
        <v>5</v>
      </c>
      <c r="K4597">
        <v>142.5</v>
      </c>
      <c r="L4597" s="11" t="s">
        <v>11925</v>
      </c>
      <c r="M4597" s="12" t="s">
        <v>6</v>
      </c>
      <c r="N4597" s="12" t="s">
        <v>6</v>
      </c>
      <c r="O4597" s="12">
        <v>864</v>
      </c>
      <c r="P4597" s="12" t="s">
        <v>6</v>
      </c>
      <c r="Q4597" s="12" t="s">
        <v>6</v>
      </c>
      <c r="R4597">
        <v>4596</v>
      </c>
    </row>
    <row r="4598" spans="1:18" ht="15" x14ac:dyDescent="0.45">
      <c r="A4598">
        <v>27854</v>
      </c>
      <c r="F4598">
        <v>6</v>
      </c>
      <c r="G4598">
        <v>53.4</v>
      </c>
      <c r="H4598">
        <v>10</v>
      </c>
      <c r="I4598">
        <v>89</v>
      </c>
      <c r="J4598">
        <v>16</v>
      </c>
      <c r="K4598">
        <v>142.4</v>
      </c>
      <c r="L4598" s="11" t="s">
        <v>11926</v>
      </c>
      <c r="M4598" s="12" t="s">
        <v>6</v>
      </c>
      <c r="N4598" s="12" t="s">
        <v>6</v>
      </c>
      <c r="O4598" s="12" t="s">
        <v>6</v>
      </c>
      <c r="P4598" s="12">
        <v>1345</v>
      </c>
      <c r="Q4598" s="12" t="s">
        <v>6</v>
      </c>
      <c r="R4598">
        <v>4597</v>
      </c>
    </row>
    <row r="4599" spans="1:18" ht="15" x14ac:dyDescent="0.45">
      <c r="A4599">
        <v>30309</v>
      </c>
      <c r="B4599">
        <v>34</v>
      </c>
      <c r="C4599">
        <v>117.88</v>
      </c>
      <c r="D4599">
        <v>4</v>
      </c>
      <c r="E4599">
        <v>14</v>
      </c>
      <c r="H4599">
        <v>3</v>
      </c>
      <c r="I4599">
        <v>10.5</v>
      </c>
      <c r="J4599">
        <v>41</v>
      </c>
      <c r="K4599">
        <v>142.38</v>
      </c>
      <c r="L4599" s="11" t="s">
        <v>11925</v>
      </c>
      <c r="M4599" s="12" t="s">
        <v>6</v>
      </c>
      <c r="N4599" s="12" t="s">
        <v>6</v>
      </c>
      <c r="O4599" s="12">
        <v>865</v>
      </c>
      <c r="P4599" s="12" t="s">
        <v>6</v>
      </c>
      <c r="Q4599" s="12" t="s">
        <v>6</v>
      </c>
      <c r="R4599">
        <v>4598</v>
      </c>
    </row>
    <row r="4600" spans="1:18" ht="15" x14ac:dyDescent="0.45">
      <c r="A4600">
        <v>18514</v>
      </c>
      <c r="B4600">
        <v>2</v>
      </c>
      <c r="C4600">
        <v>31.6</v>
      </c>
      <c r="D4600">
        <v>4</v>
      </c>
      <c r="E4600">
        <v>63.2</v>
      </c>
      <c r="F4600">
        <v>3</v>
      </c>
      <c r="G4600">
        <v>47.4</v>
      </c>
      <c r="J4600">
        <v>9</v>
      </c>
      <c r="K4600">
        <v>142.20000000000002</v>
      </c>
      <c r="L4600" s="11" t="s">
        <v>11927</v>
      </c>
      <c r="M4600" s="12" t="s">
        <v>6</v>
      </c>
      <c r="N4600" s="12" t="s">
        <v>6</v>
      </c>
      <c r="O4600" s="12" t="s">
        <v>6</v>
      </c>
      <c r="P4600" s="12" t="s">
        <v>6</v>
      </c>
      <c r="Q4600" s="12">
        <v>713</v>
      </c>
      <c r="R4600">
        <v>4599</v>
      </c>
    </row>
    <row r="4601" spans="1:18" ht="15" x14ac:dyDescent="0.45">
      <c r="A4601">
        <v>16867</v>
      </c>
      <c r="B4601">
        <v>5</v>
      </c>
      <c r="C4601">
        <v>79</v>
      </c>
      <c r="D4601">
        <v>1</v>
      </c>
      <c r="E4601">
        <v>15.8</v>
      </c>
      <c r="H4601">
        <v>3</v>
      </c>
      <c r="I4601">
        <v>47.4</v>
      </c>
      <c r="J4601">
        <v>9</v>
      </c>
      <c r="K4601">
        <v>142.19999999999999</v>
      </c>
      <c r="L4601" s="11" t="s">
        <v>11926</v>
      </c>
      <c r="M4601" s="12" t="s">
        <v>6</v>
      </c>
      <c r="N4601" s="12" t="s">
        <v>6</v>
      </c>
      <c r="O4601" s="12" t="s">
        <v>6</v>
      </c>
      <c r="P4601" s="12">
        <v>1346</v>
      </c>
      <c r="Q4601" s="12" t="s">
        <v>6</v>
      </c>
      <c r="R4601">
        <v>4600</v>
      </c>
    </row>
    <row r="4602" spans="1:18" ht="15" x14ac:dyDescent="0.45">
      <c r="A4602">
        <v>28174</v>
      </c>
      <c r="B4602">
        <v>14</v>
      </c>
      <c r="C4602">
        <v>40.6</v>
      </c>
      <c r="D4602">
        <v>14</v>
      </c>
      <c r="E4602">
        <v>40.6</v>
      </c>
      <c r="F4602">
        <v>15</v>
      </c>
      <c r="G4602">
        <v>43.5</v>
      </c>
      <c r="H4602">
        <v>6</v>
      </c>
      <c r="I4602">
        <v>17.399999999999999</v>
      </c>
      <c r="J4602">
        <v>49</v>
      </c>
      <c r="K4602">
        <v>142.1</v>
      </c>
      <c r="L4602" s="11" t="s">
        <v>11926</v>
      </c>
      <c r="M4602" s="12" t="s">
        <v>6</v>
      </c>
      <c r="N4602" s="12" t="s">
        <v>6</v>
      </c>
      <c r="O4602" s="12" t="s">
        <v>6</v>
      </c>
      <c r="P4602" s="12">
        <v>1347</v>
      </c>
      <c r="Q4602" s="12" t="s">
        <v>6</v>
      </c>
      <c r="R4602">
        <v>4601</v>
      </c>
    </row>
    <row r="4603" spans="1:18" ht="15" x14ac:dyDescent="0.45">
      <c r="A4603">
        <v>29838</v>
      </c>
      <c r="B4603">
        <v>11</v>
      </c>
      <c r="C4603">
        <v>53.9</v>
      </c>
      <c r="D4603">
        <v>8</v>
      </c>
      <c r="E4603">
        <v>39.200000000000003</v>
      </c>
      <c r="F4603">
        <v>10</v>
      </c>
      <c r="G4603">
        <v>49</v>
      </c>
      <c r="J4603">
        <v>29</v>
      </c>
      <c r="K4603">
        <v>142.1</v>
      </c>
      <c r="L4603" s="11" t="s">
        <v>11926</v>
      </c>
      <c r="M4603" s="12" t="s">
        <v>6</v>
      </c>
      <c r="N4603" s="12" t="s">
        <v>6</v>
      </c>
      <c r="O4603" s="12" t="s">
        <v>6</v>
      </c>
      <c r="P4603" s="12">
        <v>1348</v>
      </c>
      <c r="Q4603" s="12" t="s">
        <v>6</v>
      </c>
      <c r="R4603">
        <v>4602</v>
      </c>
    </row>
    <row r="4604" spans="1:18" ht="15" x14ac:dyDescent="0.45">
      <c r="A4604">
        <v>28993</v>
      </c>
      <c r="B4604">
        <v>2</v>
      </c>
      <c r="C4604">
        <v>28.4</v>
      </c>
      <c r="D4604">
        <v>2</v>
      </c>
      <c r="E4604">
        <v>28.4</v>
      </c>
      <c r="F4604">
        <v>4</v>
      </c>
      <c r="G4604">
        <v>56.8</v>
      </c>
      <c r="H4604">
        <v>2</v>
      </c>
      <c r="I4604">
        <v>28.4</v>
      </c>
      <c r="J4604">
        <v>10</v>
      </c>
      <c r="K4604">
        <v>142</v>
      </c>
      <c r="L4604" s="11" t="s">
        <v>11926</v>
      </c>
      <c r="M4604" s="12" t="s">
        <v>6</v>
      </c>
      <c r="N4604" s="12" t="s">
        <v>6</v>
      </c>
      <c r="O4604" s="12" t="s">
        <v>6</v>
      </c>
      <c r="P4604" s="12">
        <v>1349</v>
      </c>
      <c r="Q4604" s="12" t="s">
        <v>6</v>
      </c>
      <c r="R4604">
        <v>4603</v>
      </c>
    </row>
    <row r="4605" spans="1:18" ht="15" x14ac:dyDescent="0.45">
      <c r="A4605">
        <v>27243</v>
      </c>
      <c r="B4605">
        <v>10</v>
      </c>
      <c r="C4605">
        <v>20</v>
      </c>
      <c r="D4605">
        <v>30</v>
      </c>
      <c r="E4605">
        <v>59.84</v>
      </c>
      <c r="F4605">
        <v>29</v>
      </c>
      <c r="G4605">
        <v>58</v>
      </c>
      <c r="H4605">
        <v>2</v>
      </c>
      <c r="I4605">
        <v>4</v>
      </c>
      <c r="J4605">
        <v>71</v>
      </c>
      <c r="K4605">
        <v>141.84</v>
      </c>
      <c r="L4605" s="11" t="s">
        <v>11925</v>
      </c>
      <c r="M4605" s="12" t="s">
        <v>6</v>
      </c>
      <c r="N4605" s="12" t="s">
        <v>6</v>
      </c>
      <c r="O4605" s="12">
        <v>866</v>
      </c>
      <c r="P4605" s="12" t="s">
        <v>6</v>
      </c>
      <c r="Q4605" s="12" t="s">
        <v>6</v>
      </c>
      <c r="R4605">
        <v>4604</v>
      </c>
    </row>
    <row r="4606" spans="1:18" ht="15" x14ac:dyDescent="0.45">
      <c r="A4606">
        <v>31710</v>
      </c>
      <c r="D4606">
        <v>2</v>
      </c>
      <c r="E4606">
        <v>31.8</v>
      </c>
      <c r="F4606">
        <v>6</v>
      </c>
      <c r="G4606">
        <v>95.4</v>
      </c>
      <c r="H4606">
        <v>1</v>
      </c>
      <c r="I4606">
        <v>14.63</v>
      </c>
      <c r="J4606">
        <v>9</v>
      </c>
      <c r="K4606">
        <v>141.83000000000001</v>
      </c>
      <c r="L4606" s="11" t="s">
        <v>11926</v>
      </c>
      <c r="M4606" s="12" t="s">
        <v>6</v>
      </c>
      <c r="N4606" s="12" t="s">
        <v>6</v>
      </c>
      <c r="O4606" s="12" t="s">
        <v>6</v>
      </c>
      <c r="P4606" s="12">
        <v>1350</v>
      </c>
      <c r="Q4606" s="12" t="s">
        <v>6</v>
      </c>
      <c r="R4606">
        <v>4605</v>
      </c>
    </row>
    <row r="4607" spans="1:18" ht="15" x14ac:dyDescent="0.45">
      <c r="A4607">
        <v>32082</v>
      </c>
      <c r="F4607">
        <v>26</v>
      </c>
      <c r="G4607">
        <v>56.3</v>
      </c>
      <c r="H4607">
        <v>39</v>
      </c>
      <c r="I4607">
        <v>85.44</v>
      </c>
      <c r="J4607">
        <v>65</v>
      </c>
      <c r="K4607">
        <v>141.74</v>
      </c>
      <c r="L4607" s="11" t="s">
        <v>11925</v>
      </c>
      <c r="M4607" s="12" t="s">
        <v>6</v>
      </c>
      <c r="N4607" s="12" t="s">
        <v>6</v>
      </c>
      <c r="O4607" s="12">
        <v>867</v>
      </c>
      <c r="P4607" s="12" t="s">
        <v>6</v>
      </c>
      <c r="Q4607" s="12" t="s">
        <v>6</v>
      </c>
      <c r="R4607">
        <v>4606</v>
      </c>
    </row>
    <row r="4608" spans="1:18" ht="15" x14ac:dyDescent="0.45">
      <c r="A4608">
        <v>10502</v>
      </c>
      <c r="B4608">
        <v>4</v>
      </c>
      <c r="C4608">
        <v>43.6</v>
      </c>
      <c r="D4608">
        <v>6</v>
      </c>
      <c r="E4608">
        <v>65.400000000000006</v>
      </c>
      <c r="F4608">
        <v>1</v>
      </c>
      <c r="G4608">
        <v>10.9</v>
      </c>
      <c r="H4608">
        <v>2</v>
      </c>
      <c r="I4608">
        <v>21.8</v>
      </c>
      <c r="J4608">
        <v>13</v>
      </c>
      <c r="K4608">
        <v>141.70000000000002</v>
      </c>
      <c r="L4608" s="11" t="s">
        <v>11927</v>
      </c>
      <c r="M4608" s="12" t="s">
        <v>6</v>
      </c>
      <c r="N4608" s="12" t="s">
        <v>6</v>
      </c>
      <c r="O4608" s="12" t="s">
        <v>6</v>
      </c>
      <c r="P4608" s="12" t="s">
        <v>6</v>
      </c>
      <c r="Q4608" s="12">
        <v>714</v>
      </c>
      <c r="R4608">
        <v>4607</v>
      </c>
    </row>
    <row r="4609" spans="1:18" ht="15" x14ac:dyDescent="0.45">
      <c r="A4609">
        <v>32043</v>
      </c>
      <c r="F4609">
        <v>6</v>
      </c>
      <c r="G4609">
        <v>65.400000000000006</v>
      </c>
      <c r="H4609">
        <v>7</v>
      </c>
      <c r="I4609">
        <v>76.3</v>
      </c>
      <c r="J4609">
        <v>13</v>
      </c>
      <c r="K4609">
        <v>141.69999999999999</v>
      </c>
      <c r="L4609" s="11" t="s">
        <v>11927</v>
      </c>
      <c r="M4609" s="12" t="s">
        <v>6</v>
      </c>
      <c r="N4609" s="12" t="s">
        <v>6</v>
      </c>
      <c r="O4609" s="12" t="s">
        <v>6</v>
      </c>
      <c r="P4609" s="12" t="s">
        <v>6</v>
      </c>
      <c r="Q4609" s="12">
        <v>715</v>
      </c>
      <c r="R4609">
        <v>4608</v>
      </c>
    </row>
    <row r="4610" spans="1:18" ht="15" x14ac:dyDescent="0.45">
      <c r="A4610">
        <v>10931</v>
      </c>
      <c r="B4610">
        <v>8</v>
      </c>
      <c r="C4610">
        <v>49.6</v>
      </c>
      <c r="D4610">
        <v>4</v>
      </c>
      <c r="E4610">
        <v>23.8</v>
      </c>
      <c r="F4610">
        <v>6</v>
      </c>
      <c r="G4610">
        <v>37.200000000000003</v>
      </c>
      <c r="H4610">
        <v>5</v>
      </c>
      <c r="I4610">
        <v>31</v>
      </c>
      <c r="J4610">
        <v>23</v>
      </c>
      <c r="K4610">
        <v>141.60000000000002</v>
      </c>
      <c r="L4610" s="11" t="s">
        <v>11928</v>
      </c>
      <c r="M4610" s="12" t="s">
        <v>6</v>
      </c>
      <c r="N4610" s="12">
        <v>1025</v>
      </c>
      <c r="O4610" s="12" t="s">
        <v>6</v>
      </c>
      <c r="P4610" s="12" t="s">
        <v>6</v>
      </c>
      <c r="Q4610" s="12" t="s">
        <v>6</v>
      </c>
      <c r="R4610">
        <v>4609</v>
      </c>
    </row>
    <row r="4611" spans="1:18" ht="15" x14ac:dyDescent="0.45">
      <c r="A4611">
        <v>17824</v>
      </c>
      <c r="F4611">
        <v>1</v>
      </c>
      <c r="G4611">
        <v>5.9</v>
      </c>
      <c r="H4611">
        <v>23</v>
      </c>
      <c r="I4611">
        <v>135.69999999999999</v>
      </c>
      <c r="J4611">
        <v>24</v>
      </c>
      <c r="K4611">
        <v>141.6</v>
      </c>
      <c r="L4611" s="11" t="s">
        <v>11928</v>
      </c>
      <c r="M4611" s="12" t="s">
        <v>6</v>
      </c>
      <c r="N4611" s="12">
        <v>1026</v>
      </c>
      <c r="O4611" s="12" t="s">
        <v>6</v>
      </c>
      <c r="P4611" s="12" t="s">
        <v>6</v>
      </c>
      <c r="Q4611" s="12" t="s">
        <v>6</v>
      </c>
      <c r="R4611">
        <v>4610</v>
      </c>
    </row>
    <row r="4612" spans="1:18" ht="15" x14ac:dyDescent="0.45">
      <c r="A4612">
        <v>17031</v>
      </c>
      <c r="B4612">
        <v>2</v>
      </c>
      <c r="C4612">
        <v>38.4</v>
      </c>
      <c r="D4612">
        <v>3</v>
      </c>
      <c r="E4612">
        <v>61.8</v>
      </c>
      <c r="F4612">
        <v>1</v>
      </c>
      <c r="G4612">
        <v>20.6</v>
      </c>
      <c r="H4612">
        <v>1</v>
      </c>
      <c r="I4612">
        <v>20.6</v>
      </c>
      <c r="J4612">
        <v>7</v>
      </c>
      <c r="K4612">
        <v>141.39999999999998</v>
      </c>
      <c r="L4612" s="11" t="s">
        <v>11926</v>
      </c>
      <c r="M4612" s="12" t="s">
        <v>6</v>
      </c>
      <c r="N4612" s="12" t="s">
        <v>6</v>
      </c>
      <c r="O4612" s="12" t="s">
        <v>6</v>
      </c>
      <c r="P4612" s="12">
        <v>1351</v>
      </c>
      <c r="Q4612" s="12" t="s">
        <v>6</v>
      </c>
      <c r="R4612">
        <v>4611</v>
      </c>
    </row>
    <row r="4613" spans="1:18" ht="15" x14ac:dyDescent="0.45">
      <c r="A4613">
        <v>10684</v>
      </c>
      <c r="B4613">
        <v>2</v>
      </c>
      <c r="C4613">
        <v>22</v>
      </c>
      <c r="D4613">
        <v>3</v>
      </c>
      <c r="E4613">
        <v>32.119999999999997</v>
      </c>
      <c r="F4613">
        <v>5</v>
      </c>
      <c r="G4613">
        <v>54.12</v>
      </c>
      <c r="H4613">
        <v>3</v>
      </c>
      <c r="I4613">
        <v>33</v>
      </c>
      <c r="J4613">
        <v>13</v>
      </c>
      <c r="K4613">
        <v>141.24</v>
      </c>
      <c r="L4613" s="11" t="s">
        <v>11925</v>
      </c>
      <c r="M4613" s="12" t="s">
        <v>6</v>
      </c>
      <c r="N4613" s="12" t="s">
        <v>6</v>
      </c>
      <c r="O4613" s="12">
        <v>868</v>
      </c>
      <c r="P4613" s="12" t="s">
        <v>6</v>
      </c>
      <c r="Q4613" s="12" t="s">
        <v>6</v>
      </c>
      <c r="R4613">
        <v>4612</v>
      </c>
    </row>
    <row r="4614" spans="1:18" ht="15" x14ac:dyDescent="0.45">
      <c r="A4614">
        <v>31804</v>
      </c>
      <c r="F4614">
        <v>10</v>
      </c>
      <c r="G4614">
        <v>63.49</v>
      </c>
      <c r="H4614">
        <v>13</v>
      </c>
      <c r="I4614">
        <v>77.7</v>
      </c>
      <c r="J4614">
        <v>23</v>
      </c>
      <c r="K4614">
        <v>141.19</v>
      </c>
      <c r="L4614" s="11" t="s">
        <v>11927</v>
      </c>
      <c r="M4614" s="12" t="s">
        <v>6</v>
      </c>
      <c r="N4614" s="12" t="s">
        <v>6</v>
      </c>
      <c r="O4614" s="12" t="s">
        <v>6</v>
      </c>
      <c r="P4614" s="12" t="s">
        <v>6</v>
      </c>
      <c r="Q4614" s="12">
        <v>716</v>
      </c>
      <c r="R4614">
        <v>4613</v>
      </c>
    </row>
    <row r="4615" spans="1:18" ht="15" x14ac:dyDescent="0.45">
      <c r="A4615">
        <v>2011591</v>
      </c>
      <c r="B4615">
        <v>2.75</v>
      </c>
      <c r="C4615">
        <v>51.97</v>
      </c>
      <c r="F4615">
        <v>3.04</v>
      </c>
      <c r="G4615">
        <v>57.36</v>
      </c>
      <c r="H4615">
        <v>1.91</v>
      </c>
      <c r="I4615">
        <v>31.8</v>
      </c>
      <c r="J4615">
        <v>7.7</v>
      </c>
      <c r="K4615">
        <v>141.13</v>
      </c>
      <c r="L4615" s="11" t="s">
        <v>11924</v>
      </c>
      <c r="M4615" s="12">
        <v>420</v>
      </c>
      <c r="N4615" s="12" t="s">
        <v>6</v>
      </c>
      <c r="O4615" s="12" t="s">
        <v>6</v>
      </c>
      <c r="P4615" s="12" t="s">
        <v>6</v>
      </c>
      <c r="Q4615" s="12" t="s">
        <v>6</v>
      </c>
      <c r="R4615">
        <v>4614</v>
      </c>
    </row>
    <row r="4616" spans="1:18" ht="15" x14ac:dyDescent="0.45">
      <c r="A4616">
        <v>31462</v>
      </c>
      <c r="B4616">
        <v>8</v>
      </c>
      <c r="C4616">
        <v>47.2</v>
      </c>
      <c r="D4616">
        <v>2</v>
      </c>
      <c r="E4616">
        <v>11.33</v>
      </c>
      <c r="F4616">
        <v>5</v>
      </c>
      <c r="G4616">
        <v>29.5</v>
      </c>
      <c r="H4616">
        <v>9</v>
      </c>
      <c r="I4616">
        <v>53.1</v>
      </c>
      <c r="J4616">
        <v>24</v>
      </c>
      <c r="K4616">
        <v>141.13</v>
      </c>
      <c r="L4616" s="11" t="s">
        <v>11926</v>
      </c>
      <c r="M4616" s="12" t="s">
        <v>6</v>
      </c>
      <c r="N4616" s="12" t="s">
        <v>6</v>
      </c>
      <c r="O4616" s="12" t="s">
        <v>6</v>
      </c>
      <c r="P4616" s="12">
        <v>1352</v>
      </c>
      <c r="Q4616" s="12" t="s">
        <v>6</v>
      </c>
      <c r="R4616">
        <v>4615</v>
      </c>
    </row>
    <row r="4617" spans="1:18" ht="15" x14ac:dyDescent="0.45">
      <c r="A4617">
        <v>10318</v>
      </c>
      <c r="B4617">
        <v>2</v>
      </c>
      <c r="C4617">
        <v>6</v>
      </c>
      <c r="D4617">
        <v>6</v>
      </c>
      <c r="E4617">
        <v>18</v>
      </c>
      <c r="F4617">
        <v>13</v>
      </c>
      <c r="G4617">
        <v>39</v>
      </c>
      <c r="H4617">
        <v>26</v>
      </c>
      <c r="I4617">
        <v>78</v>
      </c>
      <c r="J4617">
        <v>47</v>
      </c>
      <c r="K4617">
        <v>141</v>
      </c>
      <c r="L4617" s="11" t="s">
        <v>11927</v>
      </c>
      <c r="M4617" s="12" t="s">
        <v>6</v>
      </c>
      <c r="N4617" s="12" t="s">
        <v>6</v>
      </c>
      <c r="O4617" s="12" t="s">
        <v>6</v>
      </c>
      <c r="P4617" s="12" t="s">
        <v>6</v>
      </c>
      <c r="Q4617" s="12">
        <v>717</v>
      </c>
      <c r="R4617">
        <v>4616</v>
      </c>
    </row>
    <row r="4618" spans="1:18" ht="15" x14ac:dyDescent="0.45">
      <c r="A4618">
        <v>31457</v>
      </c>
      <c r="B4618">
        <v>3</v>
      </c>
      <c r="C4618">
        <v>70.5</v>
      </c>
      <c r="F4618">
        <v>2</v>
      </c>
      <c r="G4618">
        <v>47</v>
      </c>
      <c r="H4618">
        <v>1</v>
      </c>
      <c r="I4618">
        <v>23.5</v>
      </c>
      <c r="J4618">
        <v>6</v>
      </c>
      <c r="K4618">
        <v>141</v>
      </c>
      <c r="L4618" s="11" t="s">
        <v>11926</v>
      </c>
      <c r="M4618" s="12" t="s">
        <v>6</v>
      </c>
      <c r="N4618" s="12" t="s">
        <v>6</v>
      </c>
      <c r="O4618" s="12" t="s">
        <v>6</v>
      </c>
      <c r="P4618" s="12">
        <v>1353</v>
      </c>
      <c r="Q4618" s="12" t="s">
        <v>6</v>
      </c>
      <c r="R4618">
        <v>4617</v>
      </c>
    </row>
    <row r="4619" spans="1:18" ht="15" x14ac:dyDescent="0.45">
      <c r="A4619">
        <v>2027687</v>
      </c>
      <c r="F4619">
        <v>0.82</v>
      </c>
      <c r="G4619">
        <v>140.97</v>
      </c>
      <c r="J4619">
        <v>0.82</v>
      </c>
      <c r="K4619">
        <v>140.97</v>
      </c>
      <c r="L4619" s="11" t="s">
        <v>11924</v>
      </c>
      <c r="M4619" s="12">
        <v>421</v>
      </c>
      <c r="N4619" s="12" t="s">
        <v>6</v>
      </c>
      <c r="O4619" s="12" t="s">
        <v>6</v>
      </c>
      <c r="P4619" s="12" t="s">
        <v>6</v>
      </c>
      <c r="Q4619" s="12" t="s">
        <v>6</v>
      </c>
      <c r="R4619">
        <v>4618</v>
      </c>
    </row>
    <row r="4620" spans="1:18" ht="15" x14ac:dyDescent="0.45">
      <c r="A4620">
        <v>12418</v>
      </c>
      <c r="D4620">
        <v>4</v>
      </c>
      <c r="E4620">
        <v>70.400000000000006</v>
      </c>
      <c r="F4620">
        <v>3</v>
      </c>
      <c r="G4620">
        <v>52.8</v>
      </c>
      <c r="H4620">
        <v>1</v>
      </c>
      <c r="I4620">
        <v>17.600000000000001</v>
      </c>
      <c r="J4620">
        <v>8</v>
      </c>
      <c r="K4620">
        <v>140.80000000000001</v>
      </c>
      <c r="L4620" s="11" t="s">
        <v>11928</v>
      </c>
      <c r="M4620" s="12" t="s">
        <v>6</v>
      </c>
      <c r="N4620" s="12">
        <v>1027</v>
      </c>
      <c r="O4620" s="12" t="s">
        <v>6</v>
      </c>
      <c r="P4620" s="12" t="s">
        <v>6</v>
      </c>
      <c r="Q4620" s="12" t="s">
        <v>6</v>
      </c>
      <c r="R4620">
        <v>4619</v>
      </c>
    </row>
    <row r="4621" spans="1:18" ht="15" x14ac:dyDescent="0.45">
      <c r="A4621">
        <v>15465</v>
      </c>
      <c r="B4621">
        <v>1</v>
      </c>
      <c r="C4621">
        <v>17.600000000000001</v>
      </c>
      <c r="D4621">
        <v>3</v>
      </c>
      <c r="E4621">
        <v>52.8</v>
      </c>
      <c r="F4621">
        <v>4</v>
      </c>
      <c r="G4621">
        <v>70.400000000000006</v>
      </c>
      <c r="J4621">
        <v>8</v>
      </c>
      <c r="K4621">
        <v>140.80000000000001</v>
      </c>
      <c r="L4621" s="11" t="s">
        <v>11925</v>
      </c>
      <c r="M4621" s="12" t="s">
        <v>6</v>
      </c>
      <c r="N4621" s="12" t="s">
        <v>6</v>
      </c>
      <c r="O4621" s="12">
        <v>869</v>
      </c>
      <c r="P4621" s="12" t="s">
        <v>6</v>
      </c>
      <c r="Q4621" s="12" t="s">
        <v>6</v>
      </c>
      <c r="R4621">
        <v>4620</v>
      </c>
    </row>
    <row r="4622" spans="1:18" ht="15" x14ac:dyDescent="0.45">
      <c r="A4622">
        <v>27227</v>
      </c>
      <c r="B4622">
        <v>6</v>
      </c>
      <c r="C4622">
        <v>76.8</v>
      </c>
      <c r="F4622">
        <v>3</v>
      </c>
      <c r="G4622">
        <v>38.4</v>
      </c>
      <c r="H4622">
        <v>2</v>
      </c>
      <c r="I4622">
        <v>25.6</v>
      </c>
      <c r="J4622">
        <v>11</v>
      </c>
      <c r="K4622">
        <v>140.79999999999998</v>
      </c>
      <c r="L4622" s="11" t="s">
        <v>11928</v>
      </c>
      <c r="M4622" s="12" t="s">
        <v>6</v>
      </c>
      <c r="N4622" s="12">
        <v>1028</v>
      </c>
      <c r="O4622" s="12" t="s">
        <v>6</v>
      </c>
      <c r="P4622" s="12" t="s">
        <v>6</v>
      </c>
      <c r="Q4622" s="12" t="s">
        <v>6</v>
      </c>
      <c r="R4622">
        <v>4621</v>
      </c>
    </row>
    <row r="4623" spans="1:18" ht="15" x14ac:dyDescent="0.45">
      <c r="A4623">
        <v>10582</v>
      </c>
      <c r="B4623">
        <v>41</v>
      </c>
      <c r="C4623">
        <v>52.8</v>
      </c>
      <c r="D4623">
        <v>23</v>
      </c>
      <c r="E4623">
        <v>29.9</v>
      </c>
      <c r="F4623">
        <v>15</v>
      </c>
      <c r="G4623">
        <v>19.5</v>
      </c>
      <c r="H4623">
        <v>30</v>
      </c>
      <c r="I4623">
        <v>38.5</v>
      </c>
      <c r="J4623">
        <v>109</v>
      </c>
      <c r="K4623">
        <v>140.69999999999999</v>
      </c>
      <c r="L4623" s="11" t="s">
        <v>11928</v>
      </c>
      <c r="M4623" s="12" t="s">
        <v>6</v>
      </c>
      <c r="N4623" s="12">
        <v>1029</v>
      </c>
      <c r="O4623" s="12" t="s">
        <v>6</v>
      </c>
      <c r="P4623" s="12" t="s">
        <v>6</v>
      </c>
      <c r="Q4623" s="12" t="s">
        <v>6</v>
      </c>
      <c r="R4623">
        <v>4622</v>
      </c>
    </row>
    <row r="4624" spans="1:18" ht="15" x14ac:dyDescent="0.45">
      <c r="A4624">
        <v>22895</v>
      </c>
      <c r="D4624">
        <v>3</v>
      </c>
      <c r="E4624">
        <v>140.69999999999999</v>
      </c>
      <c r="J4624">
        <v>3</v>
      </c>
      <c r="K4624">
        <v>140.69999999999999</v>
      </c>
      <c r="L4624" s="11" t="s">
        <v>11925</v>
      </c>
      <c r="M4624" s="12" t="s">
        <v>6</v>
      </c>
      <c r="N4624" s="12" t="s">
        <v>6</v>
      </c>
      <c r="O4624" s="12">
        <v>870</v>
      </c>
      <c r="P4624" s="12" t="s">
        <v>6</v>
      </c>
      <c r="Q4624" s="12" t="s">
        <v>6</v>
      </c>
      <c r="R4624">
        <v>4623</v>
      </c>
    </row>
    <row r="4625" spans="1:18" ht="15" x14ac:dyDescent="0.45">
      <c r="A4625">
        <v>30064</v>
      </c>
      <c r="B4625">
        <v>2</v>
      </c>
      <c r="C4625">
        <v>93.8</v>
      </c>
      <c r="F4625">
        <v>1</v>
      </c>
      <c r="G4625">
        <v>46.9</v>
      </c>
      <c r="J4625">
        <v>3</v>
      </c>
      <c r="K4625">
        <v>140.69999999999999</v>
      </c>
      <c r="L4625" s="11" t="s">
        <v>11925</v>
      </c>
      <c r="M4625" s="12" t="s">
        <v>6</v>
      </c>
      <c r="N4625" s="12" t="s">
        <v>6</v>
      </c>
      <c r="O4625" s="12">
        <v>871</v>
      </c>
      <c r="P4625" s="12" t="s">
        <v>6</v>
      </c>
      <c r="Q4625" s="12" t="s">
        <v>6</v>
      </c>
      <c r="R4625">
        <v>4624</v>
      </c>
    </row>
    <row r="4626" spans="1:18" ht="15" x14ac:dyDescent="0.45">
      <c r="A4626">
        <v>30110</v>
      </c>
      <c r="D4626">
        <v>3</v>
      </c>
      <c r="E4626">
        <v>140.69999999999999</v>
      </c>
      <c r="J4626">
        <v>3</v>
      </c>
      <c r="K4626">
        <v>140.69999999999999</v>
      </c>
      <c r="L4626" s="11" t="s">
        <v>11925</v>
      </c>
      <c r="M4626" s="12" t="s">
        <v>6</v>
      </c>
      <c r="N4626" s="12" t="s">
        <v>6</v>
      </c>
      <c r="O4626" s="12">
        <v>872</v>
      </c>
      <c r="P4626" s="12" t="s">
        <v>6</v>
      </c>
      <c r="Q4626" s="12" t="s">
        <v>6</v>
      </c>
      <c r="R4626">
        <v>4625</v>
      </c>
    </row>
    <row r="4627" spans="1:18" ht="15" x14ac:dyDescent="0.45">
      <c r="A4627">
        <v>16997</v>
      </c>
      <c r="B4627">
        <v>7</v>
      </c>
      <c r="C4627">
        <v>51.8</v>
      </c>
      <c r="D4627">
        <v>12</v>
      </c>
      <c r="E4627">
        <v>88.8</v>
      </c>
      <c r="J4627">
        <v>19</v>
      </c>
      <c r="K4627">
        <v>140.6</v>
      </c>
      <c r="L4627" s="11" t="s">
        <v>11926</v>
      </c>
      <c r="M4627" s="12" t="s">
        <v>6</v>
      </c>
      <c r="N4627" s="12" t="s">
        <v>6</v>
      </c>
      <c r="O4627" s="12" t="s">
        <v>6</v>
      </c>
      <c r="P4627" s="12">
        <v>1354</v>
      </c>
      <c r="Q4627" s="12" t="s">
        <v>6</v>
      </c>
      <c r="R4627">
        <v>4626</v>
      </c>
    </row>
    <row r="4628" spans="1:18" ht="15" x14ac:dyDescent="0.45">
      <c r="A4628">
        <v>29901</v>
      </c>
      <c r="B4628">
        <v>5</v>
      </c>
      <c r="C4628">
        <v>24.11</v>
      </c>
      <c r="D4628">
        <v>14</v>
      </c>
      <c r="E4628">
        <v>67.819999999999993</v>
      </c>
      <c r="F4628">
        <v>4</v>
      </c>
      <c r="G4628">
        <v>19.600000000000001</v>
      </c>
      <c r="H4628">
        <v>6</v>
      </c>
      <c r="I4628">
        <v>29.01</v>
      </c>
      <c r="J4628">
        <v>29</v>
      </c>
      <c r="K4628">
        <v>140.54</v>
      </c>
      <c r="L4628" s="11" t="s">
        <v>11928</v>
      </c>
      <c r="M4628" s="12" t="s">
        <v>6</v>
      </c>
      <c r="N4628" s="12">
        <v>1030</v>
      </c>
      <c r="O4628" s="12" t="s">
        <v>6</v>
      </c>
      <c r="P4628" s="12" t="s">
        <v>6</v>
      </c>
      <c r="Q4628" s="12" t="s">
        <v>6</v>
      </c>
      <c r="R4628">
        <v>4627</v>
      </c>
    </row>
    <row r="4629" spans="1:18" ht="15" x14ac:dyDescent="0.45">
      <c r="A4629">
        <v>13680</v>
      </c>
      <c r="B4629">
        <v>3</v>
      </c>
      <c r="C4629">
        <v>46.8</v>
      </c>
      <c r="D4629">
        <v>4</v>
      </c>
      <c r="E4629">
        <v>62.4</v>
      </c>
      <c r="F4629">
        <v>2</v>
      </c>
      <c r="G4629">
        <v>31.2</v>
      </c>
      <c r="J4629">
        <v>9</v>
      </c>
      <c r="K4629">
        <v>140.39999999999998</v>
      </c>
      <c r="L4629" s="11" t="s">
        <v>11926</v>
      </c>
      <c r="M4629" s="12" t="s">
        <v>6</v>
      </c>
      <c r="N4629" s="12" t="s">
        <v>6</v>
      </c>
      <c r="O4629" s="12" t="s">
        <v>6</v>
      </c>
      <c r="P4629" s="12">
        <v>1355</v>
      </c>
      <c r="Q4629" s="12" t="s">
        <v>6</v>
      </c>
      <c r="R4629">
        <v>4628</v>
      </c>
    </row>
    <row r="4630" spans="1:18" ht="15" x14ac:dyDescent="0.45">
      <c r="A4630">
        <v>13509</v>
      </c>
      <c r="B4630">
        <v>1</v>
      </c>
      <c r="C4630">
        <v>20.6</v>
      </c>
      <c r="D4630">
        <v>2</v>
      </c>
      <c r="E4630">
        <v>41.2</v>
      </c>
      <c r="F4630">
        <v>3</v>
      </c>
      <c r="G4630">
        <v>59.8</v>
      </c>
      <c r="H4630">
        <v>1</v>
      </c>
      <c r="I4630">
        <v>18.600000000000001</v>
      </c>
      <c r="J4630">
        <v>7</v>
      </c>
      <c r="K4630">
        <v>140.19999999999999</v>
      </c>
      <c r="L4630" s="11" t="s">
        <v>11926</v>
      </c>
      <c r="M4630" s="12" t="s">
        <v>6</v>
      </c>
      <c r="N4630" s="12" t="s">
        <v>6</v>
      </c>
      <c r="O4630" s="12" t="s">
        <v>6</v>
      </c>
      <c r="P4630" s="12">
        <v>1356</v>
      </c>
      <c r="Q4630" s="12" t="s">
        <v>6</v>
      </c>
      <c r="R4630">
        <v>4629</v>
      </c>
    </row>
    <row r="4631" spans="1:18" ht="15" x14ac:dyDescent="0.45">
      <c r="A4631">
        <v>31639</v>
      </c>
      <c r="B4631">
        <v>12</v>
      </c>
      <c r="C4631">
        <v>69.39</v>
      </c>
      <c r="F4631">
        <v>1</v>
      </c>
      <c r="G4631">
        <v>5.9</v>
      </c>
      <c r="H4631">
        <v>11</v>
      </c>
      <c r="I4631">
        <v>64.900000000000006</v>
      </c>
      <c r="J4631">
        <v>24</v>
      </c>
      <c r="K4631">
        <v>140.19</v>
      </c>
      <c r="L4631" s="11" t="s">
        <v>11928</v>
      </c>
      <c r="M4631" s="12" t="s">
        <v>6</v>
      </c>
      <c r="N4631" s="12">
        <v>1031</v>
      </c>
      <c r="O4631" s="12" t="s">
        <v>6</v>
      </c>
      <c r="P4631" s="12" t="s">
        <v>6</v>
      </c>
      <c r="Q4631" s="12" t="s">
        <v>6</v>
      </c>
      <c r="R4631">
        <v>4630</v>
      </c>
    </row>
    <row r="4632" spans="1:18" ht="15" x14ac:dyDescent="0.45">
      <c r="A4632">
        <v>10946</v>
      </c>
      <c r="B4632">
        <v>6</v>
      </c>
      <c r="C4632">
        <v>105</v>
      </c>
      <c r="D4632">
        <v>2</v>
      </c>
      <c r="E4632">
        <v>35</v>
      </c>
      <c r="J4632">
        <v>8</v>
      </c>
      <c r="K4632">
        <v>140</v>
      </c>
      <c r="L4632" s="11" t="s">
        <v>11928</v>
      </c>
      <c r="M4632" s="12" t="s">
        <v>6</v>
      </c>
      <c r="N4632" s="12">
        <v>1032</v>
      </c>
      <c r="O4632" s="12" t="s">
        <v>6</v>
      </c>
      <c r="P4632" s="12" t="s">
        <v>6</v>
      </c>
      <c r="Q4632" s="12" t="s">
        <v>6</v>
      </c>
      <c r="R4632">
        <v>4631</v>
      </c>
    </row>
    <row r="4633" spans="1:18" ht="15" x14ac:dyDescent="0.45">
      <c r="A4633">
        <v>17171</v>
      </c>
      <c r="B4633">
        <v>2</v>
      </c>
      <c r="C4633">
        <v>40</v>
      </c>
      <c r="D4633">
        <v>5</v>
      </c>
      <c r="E4633">
        <v>100</v>
      </c>
      <c r="J4633">
        <v>7</v>
      </c>
      <c r="K4633">
        <v>140</v>
      </c>
      <c r="L4633" s="11" t="s">
        <v>11926</v>
      </c>
      <c r="M4633" s="12" t="s">
        <v>6</v>
      </c>
      <c r="N4633" s="12" t="s">
        <v>6</v>
      </c>
      <c r="O4633" s="12" t="s">
        <v>6</v>
      </c>
      <c r="P4633" s="12">
        <v>1357</v>
      </c>
      <c r="Q4633" s="12" t="s">
        <v>6</v>
      </c>
      <c r="R4633">
        <v>4632</v>
      </c>
    </row>
    <row r="4634" spans="1:18" ht="15" x14ac:dyDescent="0.45">
      <c r="A4634">
        <v>18267</v>
      </c>
      <c r="D4634">
        <v>1</v>
      </c>
      <c r="E4634">
        <v>35</v>
      </c>
      <c r="F4634">
        <v>3</v>
      </c>
      <c r="G4634">
        <v>105</v>
      </c>
      <c r="J4634">
        <v>4</v>
      </c>
      <c r="K4634">
        <v>140</v>
      </c>
      <c r="L4634" s="11" t="s">
        <v>11925</v>
      </c>
      <c r="M4634" s="12" t="s">
        <v>6</v>
      </c>
      <c r="N4634" s="12" t="s">
        <v>6</v>
      </c>
      <c r="O4634" s="12">
        <v>873</v>
      </c>
      <c r="P4634" s="12" t="s">
        <v>6</v>
      </c>
      <c r="Q4634" s="12" t="s">
        <v>6</v>
      </c>
      <c r="R4634">
        <v>4633</v>
      </c>
    </row>
    <row r="4635" spans="1:18" ht="15" x14ac:dyDescent="0.45">
      <c r="A4635">
        <v>27161</v>
      </c>
      <c r="B4635">
        <v>16</v>
      </c>
      <c r="C4635">
        <v>56</v>
      </c>
      <c r="D4635">
        <v>3</v>
      </c>
      <c r="E4635">
        <v>10.5</v>
      </c>
      <c r="F4635">
        <v>17</v>
      </c>
      <c r="G4635">
        <v>59.5</v>
      </c>
      <c r="H4635">
        <v>4</v>
      </c>
      <c r="I4635">
        <v>14</v>
      </c>
      <c r="J4635">
        <v>40</v>
      </c>
      <c r="K4635">
        <v>140</v>
      </c>
      <c r="L4635" s="11" t="s">
        <v>11925</v>
      </c>
      <c r="M4635" s="12" t="s">
        <v>6</v>
      </c>
      <c r="N4635" s="12" t="s">
        <v>6</v>
      </c>
      <c r="O4635" s="12">
        <v>874</v>
      </c>
      <c r="P4635" s="12" t="s">
        <v>6</v>
      </c>
      <c r="Q4635" s="12" t="s">
        <v>6</v>
      </c>
      <c r="R4635">
        <v>4634</v>
      </c>
    </row>
    <row r="4636" spans="1:18" ht="15" x14ac:dyDescent="0.45">
      <c r="A4636">
        <v>28967</v>
      </c>
      <c r="B4636">
        <v>7</v>
      </c>
      <c r="C4636">
        <v>140</v>
      </c>
      <c r="J4636">
        <v>7</v>
      </c>
      <c r="K4636">
        <v>140</v>
      </c>
      <c r="L4636" s="11" t="s">
        <v>11925</v>
      </c>
      <c r="M4636" s="12" t="s">
        <v>6</v>
      </c>
      <c r="N4636" s="12" t="s">
        <v>6</v>
      </c>
      <c r="O4636" s="12">
        <v>875</v>
      </c>
      <c r="P4636" s="12" t="s">
        <v>6</v>
      </c>
      <c r="Q4636" s="12" t="s">
        <v>6</v>
      </c>
      <c r="R4636">
        <v>4635</v>
      </c>
    </row>
    <row r="4637" spans="1:18" ht="15" x14ac:dyDescent="0.45">
      <c r="A4637">
        <v>14809</v>
      </c>
      <c r="B4637">
        <v>14</v>
      </c>
      <c r="C4637">
        <v>38.78</v>
      </c>
      <c r="D4637">
        <v>16</v>
      </c>
      <c r="E4637">
        <v>46.17</v>
      </c>
      <c r="F4637">
        <v>10</v>
      </c>
      <c r="G4637">
        <v>28.77</v>
      </c>
      <c r="H4637">
        <v>9</v>
      </c>
      <c r="I4637">
        <v>26.1</v>
      </c>
      <c r="J4637">
        <v>49</v>
      </c>
      <c r="K4637">
        <v>139.82</v>
      </c>
      <c r="L4637" s="11" t="s">
        <v>11928</v>
      </c>
      <c r="M4637" s="12" t="s">
        <v>6</v>
      </c>
      <c r="N4637" s="12">
        <v>1033</v>
      </c>
      <c r="O4637" s="12" t="s">
        <v>6</v>
      </c>
      <c r="P4637" s="12" t="s">
        <v>6</v>
      </c>
      <c r="Q4637" s="12" t="s">
        <v>6</v>
      </c>
      <c r="R4637">
        <v>4636</v>
      </c>
    </row>
    <row r="4638" spans="1:18" ht="15" x14ac:dyDescent="0.45">
      <c r="A4638">
        <v>23078</v>
      </c>
      <c r="H4638">
        <v>2</v>
      </c>
      <c r="I4638">
        <v>139.80000000000001</v>
      </c>
      <c r="J4638">
        <v>2</v>
      </c>
      <c r="K4638">
        <v>139.80000000000001</v>
      </c>
      <c r="L4638" s="11" t="s">
        <v>11925</v>
      </c>
      <c r="M4638" s="12" t="s">
        <v>6</v>
      </c>
      <c r="N4638" s="12" t="s">
        <v>6</v>
      </c>
      <c r="O4638" s="12">
        <v>876</v>
      </c>
      <c r="P4638" s="12" t="s">
        <v>6</v>
      </c>
      <c r="Q4638" s="12" t="s">
        <v>6</v>
      </c>
      <c r="R4638">
        <v>4637</v>
      </c>
    </row>
    <row r="4639" spans="1:18" ht="15" x14ac:dyDescent="0.45">
      <c r="A4639">
        <v>28263</v>
      </c>
      <c r="B4639">
        <v>1</v>
      </c>
      <c r="C4639">
        <v>69.900000000000006</v>
      </c>
      <c r="D4639">
        <v>1</v>
      </c>
      <c r="E4639">
        <v>69.900000000000006</v>
      </c>
      <c r="J4639">
        <v>2</v>
      </c>
      <c r="K4639">
        <v>139.80000000000001</v>
      </c>
      <c r="L4639" s="11" t="s">
        <v>11925</v>
      </c>
      <c r="M4639" s="12" t="s">
        <v>6</v>
      </c>
      <c r="N4639" s="12" t="s">
        <v>6</v>
      </c>
      <c r="O4639" s="12">
        <v>877</v>
      </c>
      <c r="P4639" s="12" t="s">
        <v>6</v>
      </c>
      <c r="Q4639" s="12" t="s">
        <v>6</v>
      </c>
      <c r="R4639">
        <v>4638</v>
      </c>
    </row>
    <row r="4640" spans="1:18" ht="15" x14ac:dyDescent="0.45">
      <c r="A4640">
        <v>17953</v>
      </c>
      <c r="B4640">
        <v>3</v>
      </c>
      <c r="C4640">
        <v>68.91</v>
      </c>
      <c r="D4640">
        <v>2</v>
      </c>
      <c r="E4640">
        <v>47.2</v>
      </c>
      <c r="H4640">
        <v>1</v>
      </c>
      <c r="I4640">
        <v>23.6</v>
      </c>
      <c r="J4640">
        <v>6</v>
      </c>
      <c r="K4640">
        <v>139.71</v>
      </c>
      <c r="L4640" s="11" t="s">
        <v>11926</v>
      </c>
      <c r="M4640" s="12" t="s">
        <v>6</v>
      </c>
      <c r="N4640" s="12" t="s">
        <v>6</v>
      </c>
      <c r="O4640" s="12" t="s">
        <v>6</v>
      </c>
      <c r="P4640" s="12">
        <v>1358</v>
      </c>
      <c r="Q4640" s="12" t="s">
        <v>6</v>
      </c>
      <c r="R4640">
        <v>4639</v>
      </c>
    </row>
    <row r="4641" spans="1:18" ht="15" x14ac:dyDescent="0.45">
      <c r="A4641">
        <v>22894</v>
      </c>
      <c r="B4641">
        <v>2</v>
      </c>
      <c r="C4641">
        <v>69.8</v>
      </c>
      <c r="D4641">
        <v>2</v>
      </c>
      <c r="E4641">
        <v>69.8</v>
      </c>
      <c r="J4641">
        <v>4</v>
      </c>
      <c r="K4641">
        <v>139.6</v>
      </c>
      <c r="L4641" s="11" t="s">
        <v>11925</v>
      </c>
      <c r="M4641" s="12" t="s">
        <v>6</v>
      </c>
      <c r="N4641" s="12" t="s">
        <v>6</v>
      </c>
      <c r="O4641" s="12">
        <v>878</v>
      </c>
      <c r="P4641" s="12" t="s">
        <v>6</v>
      </c>
      <c r="Q4641" s="12" t="s">
        <v>6</v>
      </c>
      <c r="R4641">
        <v>4640</v>
      </c>
    </row>
    <row r="4642" spans="1:18" ht="15" x14ac:dyDescent="0.45">
      <c r="A4642">
        <v>29444</v>
      </c>
      <c r="B4642">
        <v>1</v>
      </c>
      <c r="C4642">
        <v>27.9</v>
      </c>
      <c r="D4642">
        <v>2</v>
      </c>
      <c r="E4642">
        <v>55.8</v>
      </c>
      <c r="F4642">
        <v>2</v>
      </c>
      <c r="G4642">
        <v>55.8</v>
      </c>
      <c r="J4642">
        <v>5</v>
      </c>
      <c r="K4642">
        <v>139.5</v>
      </c>
      <c r="L4642" s="11" t="s">
        <v>11928</v>
      </c>
      <c r="M4642" s="12" t="s">
        <v>6</v>
      </c>
      <c r="N4642" s="12">
        <v>1034</v>
      </c>
      <c r="O4642" s="12" t="s">
        <v>6</v>
      </c>
      <c r="P4642" s="12" t="s">
        <v>6</v>
      </c>
      <c r="Q4642" s="12" t="s">
        <v>6</v>
      </c>
      <c r="R4642">
        <v>4641</v>
      </c>
    </row>
    <row r="4643" spans="1:18" ht="15" x14ac:dyDescent="0.45">
      <c r="A4643">
        <v>32372</v>
      </c>
      <c r="H4643">
        <v>141</v>
      </c>
      <c r="I4643">
        <v>139.4</v>
      </c>
      <c r="J4643">
        <v>141</v>
      </c>
      <c r="K4643">
        <v>139.4</v>
      </c>
      <c r="L4643" s="11" t="s">
        <v>11928</v>
      </c>
      <c r="M4643" s="12" t="s">
        <v>6</v>
      </c>
      <c r="N4643" s="12">
        <v>1035</v>
      </c>
      <c r="O4643" s="12" t="s">
        <v>6</v>
      </c>
      <c r="P4643" s="12" t="s">
        <v>6</v>
      </c>
      <c r="Q4643" s="12" t="s">
        <v>6</v>
      </c>
      <c r="R4643">
        <v>4642</v>
      </c>
    </row>
    <row r="4644" spans="1:18" ht="15" x14ac:dyDescent="0.45">
      <c r="A4644">
        <v>13876</v>
      </c>
      <c r="B4644">
        <v>2</v>
      </c>
      <c r="C4644">
        <v>34.799999999999997</v>
      </c>
      <c r="D4644">
        <v>4</v>
      </c>
      <c r="E4644">
        <v>69.599999999999994</v>
      </c>
      <c r="F4644">
        <v>2</v>
      </c>
      <c r="G4644">
        <v>34.799999999999997</v>
      </c>
      <c r="J4644">
        <v>8</v>
      </c>
      <c r="K4644">
        <v>139.19999999999999</v>
      </c>
      <c r="L4644" s="11" t="s">
        <v>11926</v>
      </c>
      <c r="M4644" s="12" t="s">
        <v>6</v>
      </c>
      <c r="N4644" s="12" t="s">
        <v>6</v>
      </c>
      <c r="O4644" s="12" t="s">
        <v>6</v>
      </c>
      <c r="P4644" s="12">
        <v>1359</v>
      </c>
      <c r="Q4644" s="12" t="s">
        <v>6</v>
      </c>
      <c r="R4644">
        <v>4643</v>
      </c>
    </row>
    <row r="4645" spans="1:18" ht="15" x14ac:dyDescent="0.45">
      <c r="A4645">
        <v>28855</v>
      </c>
      <c r="B4645">
        <v>2</v>
      </c>
      <c r="C4645">
        <v>23.2</v>
      </c>
      <c r="D4645">
        <v>4</v>
      </c>
      <c r="E4645">
        <v>46.4</v>
      </c>
      <c r="F4645">
        <v>4</v>
      </c>
      <c r="G4645">
        <v>46.4</v>
      </c>
      <c r="H4645">
        <v>2</v>
      </c>
      <c r="I4645">
        <v>23.2</v>
      </c>
      <c r="J4645">
        <v>12</v>
      </c>
      <c r="K4645">
        <v>139.19999999999999</v>
      </c>
      <c r="L4645" s="11" t="s">
        <v>11926</v>
      </c>
      <c r="M4645" s="12" t="s">
        <v>6</v>
      </c>
      <c r="N4645" s="12" t="s">
        <v>6</v>
      </c>
      <c r="O4645" s="12" t="s">
        <v>6</v>
      </c>
      <c r="P4645" s="12">
        <v>1360</v>
      </c>
      <c r="Q4645" s="12" t="s">
        <v>6</v>
      </c>
      <c r="R4645">
        <v>4644</v>
      </c>
    </row>
    <row r="4646" spans="1:18" ht="15" x14ac:dyDescent="0.45">
      <c r="A4646">
        <v>29187</v>
      </c>
      <c r="B4646">
        <v>1</v>
      </c>
      <c r="C4646">
        <v>22.4</v>
      </c>
      <c r="D4646">
        <v>2</v>
      </c>
      <c r="E4646">
        <v>44.8</v>
      </c>
      <c r="F4646">
        <v>1</v>
      </c>
      <c r="G4646">
        <v>24</v>
      </c>
      <c r="H4646">
        <v>2</v>
      </c>
      <c r="I4646">
        <v>48</v>
      </c>
      <c r="J4646">
        <v>6</v>
      </c>
      <c r="K4646">
        <v>139.19999999999999</v>
      </c>
      <c r="L4646" s="11" t="s">
        <v>11926</v>
      </c>
      <c r="M4646" s="12" t="s">
        <v>6</v>
      </c>
      <c r="N4646" s="12" t="s">
        <v>6</v>
      </c>
      <c r="O4646" s="12" t="s">
        <v>6</v>
      </c>
      <c r="P4646" s="12">
        <v>1361</v>
      </c>
      <c r="Q4646" s="12" t="s">
        <v>6</v>
      </c>
      <c r="R4646">
        <v>4645</v>
      </c>
    </row>
    <row r="4647" spans="1:18" ht="15" x14ac:dyDescent="0.45">
      <c r="A4647">
        <v>27683</v>
      </c>
      <c r="B4647">
        <v>1</v>
      </c>
      <c r="C4647">
        <v>28.9</v>
      </c>
      <c r="F4647">
        <v>2</v>
      </c>
      <c r="G4647">
        <v>57.8</v>
      </c>
      <c r="H4647">
        <v>2</v>
      </c>
      <c r="I4647">
        <v>52.49</v>
      </c>
      <c r="J4647">
        <v>5</v>
      </c>
      <c r="K4647">
        <v>139.19</v>
      </c>
      <c r="L4647" s="11" t="s">
        <v>11924</v>
      </c>
      <c r="M4647" s="12">
        <v>422</v>
      </c>
      <c r="N4647" s="12" t="s">
        <v>6</v>
      </c>
      <c r="O4647" s="12" t="s">
        <v>6</v>
      </c>
      <c r="P4647" s="12" t="s">
        <v>6</v>
      </c>
      <c r="Q4647" s="12" t="s">
        <v>6</v>
      </c>
      <c r="R4647">
        <v>4646</v>
      </c>
    </row>
    <row r="4648" spans="1:18" ht="15" x14ac:dyDescent="0.45">
      <c r="A4648">
        <v>31471</v>
      </c>
      <c r="D4648">
        <v>2</v>
      </c>
      <c r="E4648">
        <v>31.2</v>
      </c>
      <c r="F4648">
        <v>3</v>
      </c>
      <c r="G4648">
        <v>46.8</v>
      </c>
      <c r="H4648">
        <v>4</v>
      </c>
      <c r="I4648">
        <v>61.15</v>
      </c>
      <c r="J4648">
        <v>9</v>
      </c>
      <c r="K4648">
        <v>139.15</v>
      </c>
      <c r="L4648" s="11" t="s">
        <v>11926</v>
      </c>
      <c r="M4648" s="12" t="s">
        <v>6</v>
      </c>
      <c r="N4648" s="12" t="s">
        <v>6</v>
      </c>
      <c r="O4648" s="12" t="s">
        <v>6</v>
      </c>
      <c r="P4648" s="12">
        <v>1362</v>
      </c>
      <c r="Q4648" s="12" t="s">
        <v>6</v>
      </c>
      <c r="R4648">
        <v>4647</v>
      </c>
    </row>
    <row r="4649" spans="1:18" ht="15" x14ac:dyDescent="0.45">
      <c r="A4649">
        <v>17884</v>
      </c>
      <c r="D4649">
        <v>1</v>
      </c>
      <c r="E4649">
        <v>10.7</v>
      </c>
      <c r="F4649">
        <v>4</v>
      </c>
      <c r="G4649">
        <v>42.8</v>
      </c>
      <c r="H4649">
        <v>8</v>
      </c>
      <c r="I4649">
        <v>85.6</v>
      </c>
      <c r="J4649">
        <v>13</v>
      </c>
      <c r="K4649">
        <v>139.1</v>
      </c>
      <c r="L4649" s="11" t="s">
        <v>11926</v>
      </c>
      <c r="M4649" s="12" t="s">
        <v>6</v>
      </c>
      <c r="N4649" s="12" t="s">
        <v>6</v>
      </c>
      <c r="O4649" s="12" t="s">
        <v>6</v>
      </c>
      <c r="P4649" s="12">
        <v>1363</v>
      </c>
      <c r="Q4649" s="12" t="s">
        <v>6</v>
      </c>
      <c r="R4649">
        <v>4648</v>
      </c>
    </row>
    <row r="4650" spans="1:18" ht="15" x14ac:dyDescent="0.45">
      <c r="A4650">
        <v>10439</v>
      </c>
      <c r="B4650">
        <v>7</v>
      </c>
      <c r="C4650">
        <v>139.09</v>
      </c>
      <c r="J4650">
        <v>7</v>
      </c>
      <c r="K4650">
        <v>139.09</v>
      </c>
      <c r="L4650" s="11" t="s">
        <v>11927</v>
      </c>
      <c r="M4650" s="12" t="s">
        <v>6</v>
      </c>
      <c r="N4650" s="12" t="s">
        <v>6</v>
      </c>
      <c r="O4650" s="12" t="s">
        <v>6</v>
      </c>
      <c r="P4650" s="12" t="s">
        <v>6</v>
      </c>
      <c r="Q4650" s="12">
        <v>718</v>
      </c>
      <c r="R4650">
        <v>4649</v>
      </c>
    </row>
    <row r="4651" spans="1:18" ht="15" x14ac:dyDescent="0.45">
      <c r="A4651">
        <v>29144</v>
      </c>
      <c r="B4651">
        <v>2</v>
      </c>
      <c r="C4651">
        <v>27.8</v>
      </c>
      <c r="D4651">
        <v>1</v>
      </c>
      <c r="E4651">
        <v>13.9</v>
      </c>
      <c r="F4651">
        <v>6</v>
      </c>
      <c r="G4651">
        <v>83.4</v>
      </c>
      <c r="H4651">
        <v>1</v>
      </c>
      <c r="I4651">
        <v>13.9</v>
      </c>
      <c r="J4651">
        <v>10</v>
      </c>
      <c r="K4651">
        <v>139</v>
      </c>
      <c r="L4651" s="11" t="s">
        <v>11926</v>
      </c>
      <c r="M4651" s="12" t="s">
        <v>6</v>
      </c>
      <c r="N4651" s="12" t="s">
        <v>6</v>
      </c>
      <c r="O4651" s="12" t="s">
        <v>6</v>
      </c>
      <c r="P4651" s="12">
        <v>1364</v>
      </c>
      <c r="Q4651" s="12" t="s">
        <v>6</v>
      </c>
      <c r="R4651">
        <v>4650</v>
      </c>
    </row>
    <row r="4652" spans="1:18" ht="15" x14ac:dyDescent="0.45">
      <c r="A4652">
        <v>17417</v>
      </c>
      <c r="B4652">
        <v>28</v>
      </c>
      <c r="C4652">
        <v>44.67</v>
      </c>
      <c r="D4652">
        <v>24</v>
      </c>
      <c r="E4652">
        <v>38.01</v>
      </c>
      <c r="F4652">
        <v>18</v>
      </c>
      <c r="G4652">
        <v>28.8</v>
      </c>
      <c r="H4652">
        <v>17</v>
      </c>
      <c r="I4652">
        <v>27.2</v>
      </c>
      <c r="J4652">
        <v>87</v>
      </c>
      <c r="K4652">
        <v>138.68</v>
      </c>
      <c r="L4652" s="11" t="s">
        <v>11927</v>
      </c>
      <c r="M4652" s="12" t="s">
        <v>6</v>
      </c>
      <c r="N4652" s="12" t="s">
        <v>6</v>
      </c>
      <c r="O4652" s="12" t="s">
        <v>6</v>
      </c>
      <c r="P4652" s="12" t="s">
        <v>6</v>
      </c>
      <c r="Q4652" s="12">
        <v>719</v>
      </c>
      <c r="R4652">
        <v>4651</v>
      </c>
    </row>
    <row r="4653" spans="1:18" ht="15" x14ac:dyDescent="0.45">
      <c r="A4653">
        <v>12378</v>
      </c>
      <c r="B4653">
        <v>5</v>
      </c>
      <c r="C4653">
        <v>33</v>
      </c>
      <c r="D4653">
        <v>4</v>
      </c>
      <c r="E4653">
        <v>26.4</v>
      </c>
      <c r="F4653">
        <v>5</v>
      </c>
      <c r="G4653">
        <v>33</v>
      </c>
      <c r="H4653">
        <v>7</v>
      </c>
      <c r="I4653">
        <v>46.2</v>
      </c>
      <c r="J4653">
        <v>21</v>
      </c>
      <c r="K4653">
        <v>138.60000000000002</v>
      </c>
      <c r="L4653" s="11" t="s">
        <v>11928</v>
      </c>
      <c r="M4653" s="12" t="s">
        <v>6</v>
      </c>
      <c r="N4653" s="12">
        <v>1036</v>
      </c>
      <c r="O4653" s="12" t="s">
        <v>6</v>
      </c>
      <c r="P4653" s="12" t="s">
        <v>6</v>
      </c>
      <c r="Q4653" s="12" t="s">
        <v>6</v>
      </c>
      <c r="R4653">
        <v>4652</v>
      </c>
    </row>
    <row r="4654" spans="1:18" ht="15" x14ac:dyDescent="0.45">
      <c r="A4654">
        <v>11179</v>
      </c>
      <c r="B4654">
        <v>9</v>
      </c>
      <c r="C4654">
        <v>98.12</v>
      </c>
      <c r="D4654">
        <v>4</v>
      </c>
      <c r="E4654">
        <v>40.479999999999997</v>
      </c>
      <c r="J4654">
        <v>13</v>
      </c>
      <c r="K4654">
        <v>138.6</v>
      </c>
      <c r="L4654" s="11" t="s">
        <v>11925</v>
      </c>
      <c r="M4654" s="12" t="s">
        <v>6</v>
      </c>
      <c r="N4654" s="12" t="s">
        <v>6</v>
      </c>
      <c r="O4654" s="12">
        <v>879</v>
      </c>
      <c r="P4654" s="12" t="s">
        <v>6</v>
      </c>
      <c r="Q4654" s="12" t="s">
        <v>6</v>
      </c>
      <c r="R4654">
        <v>4653</v>
      </c>
    </row>
    <row r="4655" spans="1:18" ht="15" x14ac:dyDescent="0.45">
      <c r="A4655">
        <v>29996</v>
      </c>
      <c r="B4655">
        <v>1</v>
      </c>
      <c r="C4655">
        <v>9.9</v>
      </c>
      <c r="D4655">
        <v>7</v>
      </c>
      <c r="E4655">
        <v>69.3</v>
      </c>
      <c r="H4655">
        <v>6</v>
      </c>
      <c r="I4655">
        <v>59.4</v>
      </c>
      <c r="J4655">
        <v>14</v>
      </c>
      <c r="K4655">
        <v>138.6</v>
      </c>
      <c r="L4655" s="11" t="s">
        <v>11926</v>
      </c>
      <c r="M4655" s="12" t="s">
        <v>6</v>
      </c>
      <c r="N4655" s="12" t="s">
        <v>6</v>
      </c>
      <c r="O4655" s="12" t="s">
        <v>6</v>
      </c>
      <c r="P4655" s="12">
        <v>1365</v>
      </c>
      <c r="Q4655" s="12" t="s">
        <v>6</v>
      </c>
      <c r="R4655">
        <v>4654</v>
      </c>
    </row>
    <row r="4656" spans="1:18" ht="15" x14ac:dyDescent="0.45">
      <c r="A4656">
        <v>17243</v>
      </c>
      <c r="B4656">
        <v>8</v>
      </c>
      <c r="C4656">
        <v>119.58</v>
      </c>
      <c r="H4656">
        <v>1</v>
      </c>
      <c r="I4656">
        <v>18.899999999999999</v>
      </c>
      <c r="J4656">
        <v>9</v>
      </c>
      <c r="K4656">
        <v>138.47999999999999</v>
      </c>
      <c r="L4656" s="11" t="s">
        <v>11926</v>
      </c>
      <c r="M4656" s="12" t="s">
        <v>6</v>
      </c>
      <c r="N4656" s="12" t="s">
        <v>6</v>
      </c>
      <c r="O4656" s="12" t="s">
        <v>6</v>
      </c>
      <c r="P4656" s="12">
        <v>1366</v>
      </c>
      <c r="Q4656" s="12" t="s">
        <v>6</v>
      </c>
      <c r="R4656">
        <v>4655</v>
      </c>
    </row>
    <row r="4657" spans="1:18" ht="15" x14ac:dyDescent="0.45">
      <c r="A4657">
        <v>29729</v>
      </c>
      <c r="B4657">
        <v>8</v>
      </c>
      <c r="C4657">
        <v>54.4</v>
      </c>
      <c r="D4657">
        <v>4</v>
      </c>
      <c r="E4657">
        <v>27.2</v>
      </c>
      <c r="F4657">
        <v>2</v>
      </c>
      <c r="G4657">
        <v>13.6</v>
      </c>
      <c r="H4657">
        <v>6</v>
      </c>
      <c r="I4657">
        <v>43.2</v>
      </c>
      <c r="J4657">
        <v>20</v>
      </c>
      <c r="K4657">
        <v>138.39999999999998</v>
      </c>
      <c r="L4657" s="11" t="s">
        <v>11927</v>
      </c>
      <c r="M4657" s="12" t="s">
        <v>6</v>
      </c>
      <c r="N4657" s="12" t="s">
        <v>6</v>
      </c>
      <c r="O4657" s="12" t="s">
        <v>6</v>
      </c>
      <c r="P4657" s="12" t="s">
        <v>6</v>
      </c>
      <c r="Q4657" s="12">
        <v>720</v>
      </c>
      <c r="R4657">
        <v>4656</v>
      </c>
    </row>
    <row r="4658" spans="1:18" ht="15" x14ac:dyDescent="0.45">
      <c r="A4658">
        <v>16692</v>
      </c>
      <c r="B4658">
        <v>7</v>
      </c>
      <c r="C4658">
        <v>46.2</v>
      </c>
      <c r="D4658">
        <v>4</v>
      </c>
      <c r="E4658">
        <v>25.87</v>
      </c>
      <c r="F4658">
        <v>4</v>
      </c>
      <c r="G4658">
        <v>26.4</v>
      </c>
      <c r="H4658">
        <v>6</v>
      </c>
      <c r="I4658">
        <v>39.6</v>
      </c>
      <c r="J4658">
        <v>21</v>
      </c>
      <c r="K4658">
        <v>138.07</v>
      </c>
      <c r="L4658" s="11" t="s">
        <v>11928</v>
      </c>
      <c r="M4658" s="12" t="s">
        <v>6</v>
      </c>
      <c r="N4658" s="12">
        <v>1037</v>
      </c>
      <c r="O4658" s="12" t="s">
        <v>6</v>
      </c>
      <c r="P4658" s="12" t="s">
        <v>6</v>
      </c>
      <c r="Q4658" s="12" t="s">
        <v>6</v>
      </c>
      <c r="R4658">
        <v>4657</v>
      </c>
    </row>
    <row r="4659" spans="1:18" ht="15" x14ac:dyDescent="0.45">
      <c r="A4659">
        <v>23360</v>
      </c>
      <c r="B4659">
        <v>1</v>
      </c>
      <c r="C4659">
        <v>23</v>
      </c>
      <c r="F4659">
        <v>4</v>
      </c>
      <c r="G4659">
        <v>92</v>
      </c>
      <c r="H4659">
        <v>1</v>
      </c>
      <c r="I4659">
        <v>23</v>
      </c>
      <c r="J4659">
        <v>6</v>
      </c>
      <c r="K4659">
        <v>138</v>
      </c>
      <c r="L4659" s="11" t="s">
        <v>11926</v>
      </c>
      <c r="M4659" s="12" t="s">
        <v>6</v>
      </c>
      <c r="N4659" s="12" t="s">
        <v>6</v>
      </c>
      <c r="O4659" s="12" t="s">
        <v>6</v>
      </c>
      <c r="P4659" s="12">
        <v>1367</v>
      </c>
      <c r="Q4659" s="12" t="s">
        <v>6</v>
      </c>
      <c r="R4659">
        <v>4658</v>
      </c>
    </row>
    <row r="4660" spans="1:18" ht="15" x14ac:dyDescent="0.45">
      <c r="A4660">
        <v>31795</v>
      </c>
      <c r="F4660">
        <v>6</v>
      </c>
      <c r="G4660">
        <v>41.4</v>
      </c>
      <c r="H4660">
        <v>14</v>
      </c>
      <c r="I4660">
        <v>96.6</v>
      </c>
      <c r="J4660">
        <v>20</v>
      </c>
      <c r="K4660">
        <v>138</v>
      </c>
      <c r="L4660" s="11" t="s">
        <v>11927</v>
      </c>
      <c r="M4660" s="12" t="s">
        <v>6</v>
      </c>
      <c r="N4660" s="12" t="s">
        <v>6</v>
      </c>
      <c r="O4660" s="12" t="s">
        <v>6</v>
      </c>
      <c r="P4660" s="12" t="s">
        <v>6</v>
      </c>
      <c r="Q4660" s="12">
        <v>721</v>
      </c>
      <c r="R4660">
        <v>4659</v>
      </c>
    </row>
    <row r="4661" spans="1:18" ht="15" x14ac:dyDescent="0.45">
      <c r="A4661">
        <v>31801</v>
      </c>
      <c r="F4661">
        <v>15</v>
      </c>
      <c r="G4661">
        <v>103.5</v>
      </c>
      <c r="H4661">
        <v>5</v>
      </c>
      <c r="I4661">
        <v>34.5</v>
      </c>
      <c r="J4661">
        <v>20</v>
      </c>
      <c r="K4661">
        <v>138</v>
      </c>
      <c r="L4661" s="11" t="s">
        <v>11927</v>
      </c>
      <c r="M4661" s="12" t="s">
        <v>6</v>
      </c>
      <c r="N4661" s="12" t="s">
        <v>6</v>
      </c>
      <c r="O4661" s="12" t="s">
        <v>6</v>
      </c>
      <c r="P4661" s="12" t="s">
        <v>6</v>
      </c>
      <c r="Q4661" s="12">
        <v>722</v>
      </c>
      <c r="R4661">
        <v>4660</v>
      </c>
    </row>
    <row r="4662" spans="1:18" ht="15" x14ac:dyDescent="0.45">
      <c r="A4662">
        <v>32406</v>
      </c>
      <c r="H4662">
        <v>12</v>
      </c>
      <c r="I4662">
        <v>138</v>
      </c>
      <c r="J4662">
        <v>12</v>
      </c>
      <c r="K4662">
        <v>138</v>
      </c>
      <c r="L4662" s="11" t="s">
        <v>11925</v>
      </c>
      <c r="M4662" s="12" t="s">
        <v>6</v>
      </c>
      <c r="N4662" s="12" t="s">
        <v>6</v>
      </c>
      <c r="O4662" s="12">
        <v>880</v>
      </c>
      <c r="P4662" s="12" t="s">
        <v>6</v>
      </c>
      <c r="Q4662" s="12" t="s">
        <v>6</v>
      </c>
      <c r="R4662">
        <v>4661</v>
      </c>
    </row>
    <row r="4663" spans="1:18" ht="15" x14ac:dyDescent="0.45">
      <c r="A4663">
        <v>29766</v>
      </c>
      <c r="B4663">
        <v>6</v>
      </c>
      <c r="C4663">
        <v>59.4</v>
      </c>
      <c r="D4663">
        <v>4</v>
      </c>
      <c r="E4663">
        <v>39.6</v>
      </c>
      <c r="F4663">
        <v>4</v>
      </c>
      <c r="G4663">
        <v>38.81</v>
      </c>
      <c r="J4663">
        <v>14</v>
      </c>
      <c r="K4663">
        <v>137.81</v>
      </c>
      <c r="L4663" s="11" t="s">
        <v>11925</v>
      </c>
      <c r="M4663" s="12" t="s">
        <v>6</v>
      </c>
      <c r="N4663" s="12" t="s">
        <v>6</v>
      </c>
      <c r="O4663" s="12">
        <v>881</v>
      </c>
      <c r="P4663" s="12" t="s">
        <v>6</v>
      </c>
      <c r="Q4663" s="12" t="s">
        <v>6</v>
      </c>
      <c r="R4663">
        <v>4662</v>
      </c>
    </row>
    <row r="4664" spans="1:18" ht="15" x14ac:dyDescent="0.45">
      <c r="A4664">
        <v>14672</v>
      </c>
      <c r="B4664">
        <v>8</v>
      </c>
      <c r="C4664">
        <v>84.8</v>
      </c>
      <c r="D4664">
        <v>2</v>
      </c>
      <c r="E4664">
        <v>21.2</v>
      </c>
      <c r="F4664">
        <v>3</v>
      </c>
      <c r="G4664">
        <v>31.8</v>
      </c>
      <c r="J4664">
        <v>13</v>
      </c>
      <c r="K4664">
        <v>137.80000000000001</v>
      </c>
      <c r="L4664" s="11" t="s">
        <v>11926</v>
      </c>
      <c r="M4664" s="12" t="s">
        <v>6</v>
      </c>
      <c r="N4664" s="12" t="s">
        <v>6</v>
      </c>
      <c r="O4664" s="12" t="s">
        <v>6</v>
      </c>
      <c r="P4664" s="12">
        <v>1368</v>
      </c>
      <c r="Q4664" s="12" t="s">
        <v>6</v>
      </c>
      <c r="R4664">
        <v>4663</v>
      </c>
    </row>
    <row r="4665" spans="1:18" ht="15" x14ac:dyDescent="0.45">
      <c r="A4665">
        <v>30195</v>
      </c>
      <c r="B4665">
        <v>2</v>
      </c>
      <c r="C4665">
        <v>137.80000000000001</v>
      </c>
      <c r="J4665">
        <v>2</v>
      </c>
      <c r="K4665">
        <v>137.80000000000001</v>
      </c>
      <c r="L4665" s="11" t="s">
        <v>11925</v>
      </c>
      <c r="M4665" s="12" t="s">
        <v>6</v>
      </c>
      <c r="N4665" s="12" t="s">
        <v>6</v>
      </c>
      <c r="O4665" s="12">
        <v>882</v>
      </c>
      <c r="P4665" s="12" t="s">
        <v>6</v>
      </c>
      <c r="Q4665" s="12" t="s">
        <v>6</v>
      </c>
      <c r="R4665">
        <v>4664</v>
      </c>
    </row>
    <row r="4666" spans="1:18" ht="15" x14ac:dyDescent="0.45">
      <c r="A4666">
        <v>27646</v>
      </c>
      <c r="B4666">
        <v>2</v>
      </c>
      <c r="C4666">
        <v>21.2</v>
      </c>
      <c r="H4666">
        <v>11</v>
      </c>
      <c r="I4666">
        <v>116.6</v>
      </c>
      <c r="J4666">
        <v>13</v>
      </c>
      <c r="K4666">
        <v>137.79999999999998</v>
      </c>
      <c r="L4666" s="11" t="s">
        <v>11926</v>
      </c>
      <c r="M4666" s="12" t="s">
        <v>6</v>
      </c>
      <c r="N4666" s="12" t="s">
        <v>6</v>
      </c>
      <c r="O4666" s="12" t="s">
        <v>6</v>
      </c>
      <c r="P4666" s="12">
        <v>1369</v>
      </c>
      <c r="Q4666" s="12" t="s">
        <v>6</v>
      </c>
      <c r="R4666">
        <v>4665</v>
      </c>
    </row>
    <row r="4667" spans="1:18" ht="15" x14ac:dyDescent="0.45">
      <c r="A4667">
        <v>11014</v>
      </c>
      <c r="B4667">
        <v>3</v>
      </c>
      <c r="C4667">
        <v>42</v>
      </c>
      <c r="D4667">
        <v>1</v>
      </c>
      <c r="E4667">
        <v>14</v>
      </c>
      <c r="F4667">
        <v>1</v>
      </c>
      <c r="G4667">
        <v>14</v>
      </c>
      <c r="H4667">
        <v>5</v>
      </c>
      <c r="I4667">
        <v>67.760000000000005</v>
      </c>
      <c r="J4667">
        <v>10</v>
      </c>
      <c r="K4667">
        <v>137.76</v>
      </c>
      <c r="L4667" s="11" t="s">
        <v>6</v>
      </c>
      <c r="M4667" s="12" t="s">
        <v>6</v>
      </c>
      <c r="N4667" s="12" t="s">
        <v>6</v>
      </c>
      <c r="O4667" s="12" t="s">
        <v>6</v>
      </c>
      <c r="P4667" s="12" t="s">
        <v>6</v>
      </c>
      <c r="Q4667" s="12" t="s">
        <v>6</v>
      </c>
      <c r="R4667">
        <v>4666</v>
      </c>
    </row>
    <row r="4668" spans="1:18" ht="15" x14ac:dyDescent="0.45">
      <c r="A4668">
        <v>29748</v>
      </c>
      <c r="D4668">
        <v>2</v>
      </c>
      <c r="E4668">
        <v>17.2</v>
      </c>
      <c r="F4668">
        <v>9</v>
      </c>
      <c r="G4668">
        <v>77.400000000000006</v>
      </c>
      <c r="H4668">
        <v>5</v>
      </c>
      <c r="I4668">
        <v>43</v>
      </c>
      <c r="J4668">
        <v>16</v>
      </c>
      <c r="K4668">
        <v>137.60000000000002</v>
      </c>
      <c r="L4668" s="11" t="s">
        <v>11925</v>
      </c>
      <c r="M4668" s="12" t="s">
        <v>6</v>
      </c>
      <c r="N4668" s="12" t="s">
        <v>6</v>
      </c>
      <c r="O4668" s="12">
        <v>883</v>
      </c>
      <c r="P4668" s="12" t="s">
        <v>6</v>
      </c>
      <c r="Q4668" s="12" t="s">
        <v>6</v>
      </c>
      <c r="R4668">
        <v>4667</v>
      </c>
    </row>
    <row r="4669" spans="1:18" ht="15" x14ac:dyDescent="0.45">
      <c r="A4669">
        <v>31797</v>
      </c>
      <c r="F4669">
        <v>18</v>
      </c>
      <c r="G4669">
        <v>123.65</v>
      </c>
      <c r="H4669">
        <v>2</v>
      </c>
      <c r="I4669">
        <v>13.8</v>
      </c>
      <c r="J4669">
        <v>20</v>
      </c>
      <c r="K4669">
        <v>137.45000000000002</v>
      </c>
      <c r="L4669" s="11" t="s">
        <v>11927</v>
      </c>
      <c r="M4669" s="12" t="s">
        <v>6</v>
      </c>
      <c r="N4669" s="12" t="s">
        <v>6</v>
      </c>
      <c r="O4669" s="12" t="s">
        <v>6</v>
      </c>
      <c r="P4669" s="12" t="s">
        <v>6</v>
      </c>
      <c r="Q4669" s="12">
        <v>723</v>
      </c>
      <c r="R4669">
        <v>4668</v>
      </c>
    </row>
    <row r="4670" spans="1:18" ht="15" x14ac:dyDescent="0.45">
      <c r="A4670">
        <v>31798</v>
      </c>
      <c r="F4670">
        <v>13</v>
      </c>
      <c r="G4670">
        <v>89.15</v>
      </c>
      <c r="H4670">
        <v>7</v>
      </c>
      <c r="I4670">
        <v>48.3</v>
      </c>
      <c r="J4670">
        <v>20</v>
      </c>
      <c r="K4670">
        <v>137.44999999999999</v>
      </c>
      <c r="L4670" s="11" t="s">
        <v>11927</v>
      </c>
      <c r="M4670" s="12" t="s">
        <v>6</v>
      </c>
      <c r="N4670" s="12" t="s">
        <v>6</v>
      </c>
      <c r="O4670" s="12" t="s">
        <v>6</v>
      </c>
      <c r="P4670" s="12" t="s">
        <v>6</v>
      </c>
      <c r="Q4670" s="12">
        <v>724</v>
      </c>
      <c r="R4670">
        <v>4669</v>
      </c>
    </row>
    <row r="4671" spans="1:18" ht="15" x14ac:dyDescent="0.45">
      <c r="A4671">
        <v>28146</v>
      </c>
      <c r="B4671">
        <v>22</v>
      </c>
      <c r="C4671">
        <v>35.200000000000003</v>
      </c>
      <c r="D4671">
        <v>14</v>
      </c>
      <c r="E4671">
        <v>22.4</v>
      </c>
      <c r="F4671">
        <v>14</v>
      </c>
      <c r="G4671">
        <v>26.6</v>
      </c>
      <c r="H4671">
        <v>28</v>
      </c>
      <c r="I4671">
        <v>53.2</v>
      </c>
      <c r="J4671">
        <v>78</v>
      </c>
      <c r="K4671">
        <v>137.4</v>
      </c>
      <c r="L4671" s="11" t="s">
        <v>11926</v>
      </c>
      <c r="M4671" s="12" t="s">
        <v>6</v>
      </c>
      <c r="N4671" s="12" t="s">
        <v>6</v>
      </c>
      <c r="O4671" s="12" t="s">
        <v>6</v>
      </c>
      <c r="P4671" s="12">
        <v>1370</v>
      </c>
      <c r="Q4671" s="12" t="s">
        <v>6</v>
      </c>
      <c r="R4671">
        <v>4670</v>
      </c>
    </row>
    <row r="4672" spans="1:18" ht="15" x14ac:dyDescent="0.45">
      <c r="A4672">
        <v>29956</v>
      </c>
      <c r="H4672">
        <v>6</v>
      </c>
      <c r="I4672">
        <v>137.4</v>
      </c>
      <c r="J4672">
        <v>6</v>
      </c>
      <c r="K4672">
        <v>137.4</v>
      </c>
      <c r="L4672" s="11" t="s">
        <v>11926</v>
      </c>
      <c r="M4672" s="12" t="s">
        <v>6</v>
      </c>
      <c r="N4672" s="12" t="s">
        <v>6</v>
      </c>
      <c r="O4672" s="12" t="s">
        <v>6</v>
      </c>
      <c r="P4672" s="12">
        <v>1371</v>
      </c>
      <c r="Q4672" s="12" t="s">
        <v>6</v>
      </c>
      <c r="R4672">
        <v>4671</v>
      </c>
    </row>
    <row r="4673" spans="1:18" ht="15" x14ac:dyDescent="0.45">
      <c r="A4673">
        <v>11714</v>
      </c>
      <c r="B4673">
        <v>8</v>
      </c>
      <c r="C4673">
        <v>50.96</v>
      </c>
      <c r="D4673">
        <v>4</v>
      </c>
      <c r="E4673">
        <v>28.8</v>
      </c>
      <c r="F4673">
        <v>8</v>
      </c>
      <c r="G4673">
        <v>57.6</v>
      </c>
      <c r="J4673">
        <v>20</v>
      </c>
      <c r="K4673">
        <v>137.36000000000001</v>
      </c>
      <c r="L4673" s="11" t="s">
        <v>11927</v>
      </c>
      <c r="M4673" s="12" t="s">
        <v>6</v>
      </c>
      <c r="N4673" s="12" t="s">
        <v>6</v>
      </c>
      <c r="O4673" s="12" t="s">
        <v>6</v>
      </c>
      <c r="P4673" s="12" t="s">
        <v>6</v>
      </c>
      <c r="Q4673" s="12">
        <v>725</v>
      </c>
      <c r="R4673">
        <v>4672</v>
      </c>
    </row>
    <row r="4674" spans="1:18" ht="15" x14ac:dyDescent="0.45">
      <c r="A4674">
        <v>28310</v>
      </c>
      <c r="B4674">
        <v>10</v>
      </c>
      <c r="C4674">
        <v>82</v>
      </c>
      <c r="H4674">
        <v>7</v>
      </c>
      <c r="I4674">
        <v>55.3</v>
      </c>
      <c r="J4674">
        <v>17</v>
      </c>
      <c r="K4674">
        <v>137.30000000000001</v>
      </c>
      <c r="L4674" s="11" t="s">
        <v>11926</v>
      </c>
      <c r="M4674" s="12" t="s">
        <v>6</v>
      </c>
      <c r="N4674" s="12" t="s">
        <v>6</v>
      </c>
      <c r="O4674" s="12" t="s">
        <v>6</v>
      </c>
      <c r="P4674" s="12">
        <v>1372</v>
      </c>
      <c r="Q4674" s="12" t="s">
        <v>6</v>
      </c>
      <c r="R4674">
        <v>4673</v>
      </c>
    </row>
    <row r="4675" spans="1:18" ht="15" x14ac:dyDescent="0.45">
      <c r="A4675">
        <v>28632</v>
      </c>
      <c r="B4675">
        <v>4</v>
      </c>
      <c r="C4675">
        <v>39.200000000000003</v>
      </c>
      <c r="F4675">
        <v>4</v>
      </c>
      <c r="G4675">
        <v>39.200000000000003</v>
      </c>
      <c r="H4675">
        <v>6</v>
      </c>
      <c r="I4675">
        <v>58.8</v>
      </c>
      <c r="J4675">
        <v>14</v>
      </c>
      <c r="K4675">
        <v>137.19999999999999</v>
      </c>
      <c r="L4675" s="11" t="s">
        <v>11927</v>
      </c>
      <c r="M4675" s="12" t="s">
        <v>6</v>
      </c>
      <c r="N4675" s="12" t="s">
        <v>6</v>
      </c>
      <c r="O4675" s="12" t="s">
        <v>6</v>
      </c>
      <c r="P4675" s="12" t="s">
        <v>6</v>
      </c>
      <c r="Q4675" s="12">
        <v>726</v>
      </c>
      <c r="R4675">
        <v>4674</v>
      </c>
    </row>
    <row r="4676" spans="1:18" ht="15" x14ac:dyDescent="0.45">
      <c r="A4676">
        <v>13893</v>
      </c>
      <c r="D4676">
        <v>10</v>
      </c>
      <c r="E4676">
        <v>114.08</v>
      </c>
      <c r="F4676">
        <v>2</v>
      </c>
      <c r="G4676">
        <v>23</v>
      </c>
      <c r="J4676">
        <v>12</v>
      </c>
      <c r="K4676">
        <v>137.07999999999998</v>
      </c>
      <c r="L4676" s="11" t="s">
        <v>11926</v>
      </c>
      <c r="M4676" s="12" t="s">
        <v>6</v>
      </c>
      <c r="N4676" s="12" t="s">
        <v>6</v>
      </c>
      <c r="O4676" s="12" t="s">
        <v>6</v>
      </c>
      <c r="P4676" s="12">
        <v>1373</v>
      </c>
      <c r="Q4676" s="12" t="s">
        <v>6</v>
      </c>
      <c r="R4676">
        <v>4675</v>
      </c>
    </row>
    <row r="4677" spans="1:18" ht="15" x14ac:dyDescent="0.45">
      <c r="A4677">
        <v>31196</v>
      </c>
      <c r="B4677">
        <v>4</v>
      </c>
      <c r="C4677">
        <v>46</v>
      </c>
      <c r="D4677">
        <v>3</v>
      </c>
      <c r="E4677">
        <v>33.58</v>
      </c>
      <c r="F4677">
        <v>4</v>
      </c>
      <c r="G4677">
        <v>46</v>
      </c>
      <c r="H4677">
        <v>1</v>
      </c>
      <c r="I4677">
        <v>11.5</v>
      </c>
      <c r="J4677">
        <v>12</v>
      </c>
      <c r="K4677">
        <v>137.07999999999998</v>
      </c>
      <c r="L4677" s="11" t="s">
        <v>11926</v>
      </c>
      <c r="M4677" s="12" t="s">
        <v>6</v>
      </c>
      <c r="N4677" s="12" t="s">
        <v>6</v>
      </c>
      <c r="O4677" s="12" t="s">
        <v>6</v>
      </c>
      <c r="P4677" s="12">
        <v>1374</v>
      </c>
      <c r="Q4677" s="12" t="s">
        <v>6</v>
      </c>
      <c r="R4677">
        <v>4676</v>
      </c>
    </row>
    <row r="4678" spans="1:18" ht="15" x14ac:dyDescent="0.45">
      <c r="A4678">
        <v>22648</v>
      </c>
      <c r="B4678">
        <v>3</v>
      </c>
      <c r="C4678">
        <v>16.5</v>
      </c>
      <c r="D4678">
        <v>13</v>
      </c>
      <c r="E4678">
        <v>71.5</v>
      </c>
      <c r="F4678">
        <v>6</v>
      </c>
      <c r="G4678">
        <v>32.56</v>
      </c>
      <c r="H4678">
        <v>3</v>
      </c>
      <c r="I4678">
        <v>16.5</v>
      </c>
      <c r="J4678">
        <v>25</v>
      </c>
      <c r="K4678">
        <v>137.06</v>
      </c>
      <c r="L4678" s="11" t="s">
        <v>11926</v>
      </c>
      <c r="M4678" s="12" t="s">
        <v>6</v>
      </c>
      <c r="N4678" s="12" t="s">
        <v>6</v>
      </c>
      <c r="O4678" s="12" t="s">
        <v>6</v>
      </c>
      <c r="P4678" s="12">
        <v>1375</v>
      </c>
      <c r="Q4678" s="12" t="s">
        <v>6</v>
      </c>
      <c r="R4678">
        <v>4677</v>
      </c>
    </row>
    <row r="4679" spans="1:18" ht="15" x14ac:dyDescent="0.45">
      <c r="A4679">
        <v>15654</v>
      </c>
      <c r="B4679">
        <v>35</v>
      </c>
      <c r="C4679">
        <v>66.5</v>
      </c>
      <c r="D4679">
        <v>13</v>
      </c>
      <c r="E4679">
        <v>24.7</v>
      </c>
      <c r="F4679">
        <v>1</v>
      </c>
      <c r="G4679">
        <v>2</v>
      </c>
      <c r="H4679">
        <v>22</v>
      </c>
      <c r="I4679">
        <v>43.84</v>
      </c>
      <c r="J4679">
        <v>71</v>
      </c>
      <c r="K4679">
        <v>137.04000000000002</v>
      </c>
      <c r="L4679" s="11" t="s">
        <v>11926</v>
      </c>
      <c r="M4679" s="12" t="s">
        <v>6</v>
      </c>
      <c r="N4679" s="12" t="s">
        <v>6</v>
      </c>
      <c r="O4679" s="12" t="s">
        <v>6</v>
      </c>
      <c r="P4679" s="12">
        <v>1376</v>
      </c>
      <c r="Q4679" s="12" t="s">
        <v>6</v>
      </c>
      <c r="R4679">
        <v>4678</v>
      </c>
    </row>
    <row r="4680" spans="1:18" ht="15" x14ac:dyDescent="0.45">
      <c r="A4680">
        <v>31965</v>
      </c>
      <c r="D4680">
        <v>1</v>
      </c>
      <c r="E4680">
        <v>34.9</v>
      </c>
      <c r="F4680">
        <v>1</v>
      </c>
      <c r="G4680">
        <v>34.9</v>
      </c>
      <c r="H4680">
        <v>2</v>
      </c>
      <c r="I4680">
        <v>67.010000000000005</v>
      </c>
      <c r="J4680">
        <v>4</v>
      </c>
      <c r="K4680">
        <v>136.81</v>
      </c>
      <c r="L4680" s="11" t="s">
        <v>11926</v>
      </c>
      <c r="M4680" s="12" t="s">
        <v>6</v>
      </c>
      <c r="N4680" s="12" t="s">
        <v>6</v>
      </c>
      <c r="O4680" s="12" t="s">
        <v>6</v>
      </c>
      <c r="P4680" s="12">
        <v>1377</v>
      </c>
      <c r="Q4680" s="12" t="s">
        <v>6</v>
      </c>
      <c r="R4680">
        <v>4679</v>
      </c>
    </row>
    <row r="4681" spans="1:18" ht="15" x14ac:dyDescent="0.45">
      <c r="A4681">
        <v>13497</v>
      </c>
      <c r="B4681">
        <v>1</v>
      </c>
      <c r="C4681">
        <v>34.200000000000003</v>
      </c>
      <c r="F4681">
        <v>1</v>
      </c>
      <c r="G4681">
        <v>34.200000000000003</v>
      </c>
      <c r="H4681">
        <v>2</v>
      </c>
      <c r="I4681">
        <v>68.400000000000006</v>
      </c>
      <c r="J4681">
        <v>4</v>
      </c>
      <c r="K4681">
        <v>136.80000000000001</v>
      </c>
      <c r="L4681" s="11" t="s">
        <v>11926</v>
      </c>
      <c r="M4681" s="12" t="s">
        <v>6</v>
      </c>
      <c r="N4681" s="12" t="s">
        <v>6</v>
      </c>
      <c r="O4681" s="12" t="s">
        <v>6</v>
      </c>
      <c r="P4681" s="12">
        <v>1378</v>
      </c>
      <c r="Q4681" s="12" t="s">
        <v>6</v>
      </c>
      <c r="R4681">
        <v>4680</v>
      </c>
    </row>
    <row r="4682" spans="1:18" ht="15" x14ac:dyDescent="0.45">
      <c r="A4682">
        <v>10305</v>
      </c>
      <c r="D4682">
        <v>7</v>
      </c>
      <c r="E4682">
        <v>22.4</v>
      </c>
      <c r="F4682">
        <v>21.73</v>
      </c>
      <c r="G4682">
        <v>69.52</v>
      </c>
      <c r="H4682">
        <v>14</v>
      </c>
      <c r="I4682">
        <v>44.8</v>
      </c>
      <c r="J4682">
        <v>42.730000000000004</v>
      </c>
      <c r="K4682">
        <v>136.71999999999997</v>
      </c>
      <c r="L4682" s="11" t="s">
        <v>11927</v>
      </c>
      <c r="M4682" s="12" t="s">
        <v>6</v>
      </c>
      <c r="N4682" s="12" t="s">
        <v>6</v>
      </c>
      <c r="O4682" s="12" t="s">
        <v>6</v>
      </c>
      <c r="P4682" s="12" t="s">
        <v>6</v>
      </c>
      <c r="Q4682" s="12">
        <v>727</v>
      </c>
      <c r="R4682">
        <v>4681</v>
      </c>
    </row>
    <row r="4683" spans="1:18" ht="15" x14ac:dyDescent="0.45">
      <c r="A4683">
        <v>27855</v>
      </c>
      <c r="B4683">
        <v>3</v>
      </c>
      <c r="C4683">
        <v>80.400000000000006</v>
      </c>
      <c r="D4683">
        <v>1</v>
      </c>
      <c r="E4683">
        <v>26.8</v>
      </c>
      <c r="F4683">
        <v>1</v>
      </c>
      <c r="G4683">
        <v>29.5</v>
      </c>
      <c r="J4683">
        <v>5</v>
      </c>
      <c r="K4683">
        <v>136.69999999999999</v>
      </c>
      <c r="L4683" s="11" t="s">
        <v>11926</v>
      </c>
      <c r="M4683" s="12" t="s">
        <v>6</v>
      </c>
      <c r="N4683" s="12" t="s">
        <v>6</v>
      </c>
      <c r="O4683" s="12" t="s">
        <v>6</v>
      </c>
      <c r="P4683" s="12">
        <v>1379</v>
      </c>
      <c r="Q4683" s="12" t="s">
        <v>6</v>
      </c>
      <c r="R4683">
        <v>4682</v>
      </c>
    </row>
    <row r="4684" spans="1:18" ht="15" x14ac:dyDescent="0.45">
      <c r="A4684">
        <v>17893</v>
      </c>
      <c r="B4684">
        <v>9</v>
      </c>
      <c r="C4684">
        <v>112.5</v>
      </c>
      <c r="D4684">
        <v>2</v>
      </c>
      <c r="E4684">
        <v>24</v>
      </c>
      <c r="J4684">
        <v>11</v>
      </c>
      <c r="K4684">
        <v>136.5</v>
      </c>
      <c r="L4684" s="11" t="s">
        <v>6</v>
      </c>
      <c r="M4684" s="12" t="s">
        <v>6</v>
      </c>
      <c r="N4684" s="12" t="s">
        <v>6</v>
      </c>
      <c r="O4684" s="12" t="s">
        <v>6</v>
      </c>
      <c r="P4684" s="12" t="s">
        <v>6</v>
      </c>
      <c r="Q4684" s="12" t="s">
        <v>6</v>
      </c>
      <c r="R4684">
        <v>4683</v>
      </c>
    </row>
    <row r="4685" spans="1:18" ht="15" x14ac:dyDescent="0.45">
      <c r="A4685">
        <v>23248</v>
      </c>
      <c r="F4685">
        <v>2</v>
      </c>
      <c r="G4685">
        <v>39</v>
      </c>
      <c r="H4685">
        <v>5</v>
      </c>
      <c r="I4685">
        <v>97.5</v>
      </c>
      <c r="J4685">
        <v>7</v>
      </c>
      <c r="K4685">
        <v>136.5</v>
      </c>
      <c r="L4685" s="11" t="s">
        <v>11926</v>
      </c>
      <c r="M4685" s="12" t="s">
        <v>6</v>
      </c>
      <c r="N4685" s="12" t="s">
        <v>6</v>
      </c>
      <c r="O4685" s="12" t="s">
        <v>6</v>
      </c>
      <c r="P4685" s="12">
        <v>1380</v>
      </c>
      <c r="Q4685" s="12" t="s">
        <v>6</v>
      </c>
      <c r="R4685">
        <v>4684</v>
      </c>
    </row>
    <row r="4686" spans="1:18" ht="15" x14ac:dyDescent="0.45">
      <c r="A4686">
        <v>16847</v>
      </c>
      <c r="B4686">
        <v>1</v>
      </c>
      <c r="C4686">
        <v>12.4</v>
      </c>
      <c r="D4686">
        <v>5</v>
      </c>
      <c r="E4686">
        <v>62</v>
      </c>
      <c r="F4686">
        <v>3</v>
      </c>
      <c r="G4686">
        <v>37.200000000000003</v>
      </c>
      <c r="H4686">
        <v>2</v>
      </c>
      <c r="I4686">
        <v>24.8</v>
      </c>
      <c r="J4686">
        <v>11</v>
      </c>
      <c r="K4686">
        <v>136.4</v>
      </c>
      <c r="L4686" s="11" t="s">
        <v>11926</v>
      </c>
      <c r="M4686" s="12" t="s">
        <v>6</v>
      </c>
      <c r="N4686" s="12" t="s">
        <v>6</v>
      </c>
      <c r="O4686" s="12" t="s">
        <v>6</v>
      </c>
      <c r="P4686" s="12">
        <v>1381</v>
      </c>
      <c r="Q4686" s="12" t="s">
        <v>6</v>
      </c>
      <c r="R4686">
        <v>4685</v>
      </c>
    </row>
    <row r="4687" spans="1:18" ht="15" x14ac:dyDescent="0.45">
      <c r="A4687">
        <v>12687</v>
      </c>
      <c r="B4687">
        <v>15</v>
      </c>
      <c r="C4687">
        <v>43.5</v>
      </c>
      <c r="D4687">
        <v>12</v>
      </c>
      <c r="E4687">
        <v>34.799999999999997</v>
      </c>
      <c r="F4687">
        <v>9</v>
      </c>
      <c r="G4687">
        <v>26.1</v>
      </c>
      <c r="H4687">
        <v>11</v>
      </c>
      <c r="I4687">
        <v>31.9</v>
      </c>
      <c r="J4687">
        <v>47</v>
      </c>
      <c r="K4687">
        <v>136.30000000000001</v>
      </c>
      <c r="L4687" s="11" t="s">
        <v>11927</v>
      </c>
      <c r="M4687" s="12" t="s">
        <v>6</v>
      </c>
      <c r="N4687" s="12" t="s">
        <v>6</v>
      </c>
      <c r="O4687" s="12" t="s">
        <v>6</v>
      </c>
      <c r="P4687" s="12" t="s">
        <v>6</v>
      </c>
      <c r="Q4687" s="12">
        <v>728</v>
      </c>
      <c r="R4687">
        <v>4686</v>
      </c>
    </row>
    <row r="4688" spans="1:18" ht="15" x14ac:dyDescent="0.45">
      <c r="A4688">
        <v>14730</v>
      </c>
      <c r="B4688">
        <v>15</v>
      </c>
      <c r="C4688">
        <v>33</v>
      </c>
      <c r="D4688">
        <v>12</v>
      </c>
      <c r="E4688">
        <v>26.4</v>
      </c>
      <c r="F4688">
        <v>16</v>
      </c>
      <c r="G4688">
        <v>35.200000000000003</v>
      </c>
      <c r="H4688">
        <v>19</v>
      </c>
      <c r="I4688">
        <v>41.62</v>
      </c>
      <c r="J4688">
        <v>62</v>
      </c>
      <c r="K4688">
        <v>136.22</v>
      </c>
      <c r="L4688" s="11" t="s">
        <v>11927</v>
      </c>
      <c r="M4688" s="12" t="s">
        <v>6</v>
      </c>
      <c r="N4688" s="12" t="s">
        <v>6</v>
      </c>
      <c r="O4688" s="12" t="s">
        <v>6</v>
      </c>
      <c r="P4688" s="12" t="s">
        <v>6</v>
      </c>
      <c r="Q4688" s="12">
        <v>729</v>
      </c>
      <c r="R4688">
        <v>4687</v>
      </c>
    </row>
    <row r="4689" spans="1:18" ht="15" x14ac:dyDescent="0.45">
      <c r="A4689">
        <v>15381</v>
      </c>
      <c r="B4689">
        <v>7</v>
      </c>
      <c r="C4689">
        <v>95.2</v>
      </c>
      <c r="H4689">
        <v>3</v>
      </c>
      <c r="I4689">
        <v>40.799999999999997</v>
      </c>
      <c r="J4689">
        <v>10</v>
      </c>
      <c r="K4689">
        <v>136</v>
      </c>
      <c r="L4689" s="11" t="s">
        <v>11926</v>
      </c>
      <c r="M4689" s="12" t="s">
        <v>6</v>
      </c>
      <c r="N4689" s="12" t="s">
        <v>6</v>
      </c>
      <c r="O4689" s="12" t="s">
        <v>6</v>
      </c>
      <c r="P4689" s="12">
        <v>1382</v>
      </c>
      <c r="Q4689" s="12" t="s">
        <v>6</v>
      </c>
      <c r="R4689">
        <v>4688</v>
      </c>
    </row>
    <row r="4690" spans="1:18" ht="15" x14ac:dyDescent="0.45">
      <c r="A4690">
        <v>31652</v>
      </c>
      <c r="B4690">
        <v>6</v>
      </c>
      <c r="C4690">
        <v>29.4</v>
      </c>
      <c r="D4690">
        <v>8</v>
      </c>
      <c r="E4690">
        <v>39.200000000000003</v>
      </c>
      <c r="F4690">
        <v>6</v>
      </c>
      <c r="G4690">
        <v>28.8</v>
      </c>
      <c r="H4690">
        <v>8</v>
      </c>
      <c r="I4690">
        <v>38.4</v>
      </c>
      <c r="J4690">
        <v>28</v>
      </c>
      <c r="K4690">
        <v>135.79999999999998</v>
      </c>
      <c r="L4690" s="11" t="s">
        <v>11928</v>
      </c>
      <c r="M4690" s="12" t="s">
        <v>6</v>
      </c>
      <c r="N4690" s="12">
        <v>1038</v>
      </c>
      <c r="O4690" s="12" t="s">
        <v>6</v>
      </c>
      <c r="P4690" s="12" t="s">
        <v>6</v>
      </c>
      <c r="Q4690" s="12" t="s">
        <v>6</v>
      </c>
      <c r="R4690">
        <v>4689</v>
      </c>
    </row>
    <row r="4691" spans="1:18" ht="15" x14ac:dyDescent="0.45">
      <c r="A4691">
        <v>31678</v>
      </c>
      <c r="B4691">
        <v>8</v>
      </c>
      <c r="C4691">
        <v>28</v>
      </c>
      <c r="D4691">
        <v>12</v>
      </c>
      <c r="E4691">
        <v>41.72</v>
      </c>
      <c r="F4691">
        <v>14</v>
      </c>
      <c r="G4691">
        <v>48.44</v>
      </c>
      <c r="H4691">
        <v>5</v>
      </c>
      <c r="I4691">
        <v>17.5</v>
      </c>
      <c r="J4691">
        <v>39</v>
      </c>
      <c r="K4691">
        <v>135.66</v>
      </c>
      <c r="L4691" s="11" t="s">
        <v>11927</v>
      </c>
      <c r="M4691" s="12" t="s">
        <v>6</v>
      </c>
      <c r="N4691" s="12" t="s">
        <v>6</v>
      </c>
      <c r="O4691" s="12" t="s">
        <v>6</v>
      </c>
      <c r="P4691" s="12" t="s">
        <v>6</v>
      </c>
      <c r="Q4691" s="12">
        <v>730</v>
      </c>
      <c r="R4691">
        <v>4690</v>
      </c>
    </row>
    <row r="4692" spans="1:18" ht="15" x14ac:dyDescent="0.45">
      <c r="A4692">
        <v>29703</v>
      </c>
      <c r="B4692">
        <v>72</v>
      </c>
      <c r="C4692">
        <v>35.96</v>
      </c>
      <c r="D4692">
        <v>40</v>
      </c>
      <c r="E4692">
        <v>20</v>
      </c>
      <c r="F4692">
        <v>80</v>
      </c>
      <c r="G4692">
        <v>39.840000000000003</v>
      </c>
      <c r="H4692">
        <v>80</v>
      </c>
      <c r="I4692">
        <v>39.840000000000003</v>
      </c>
      <c r="J4692">
        <v>272</v>
      </c>
      <c r="K4692">
        <v>135.64000000000001</v>
      </c>
      <c r="L4692" s="11" t="s">
        <v>11927</v>
      </c>
      <c r="M4692" s="12" t="s">
        <v>6</v>
      </c>
      <c r="N4692" s="12" t="s">
        <v>6</v>
      </c>
      <c r="O4692" s="12" t="s">
        <v>6</v>
      </c>
      <c r="P4692" s="12" t="s">
        <v>6</v>
      </c>
      <c r="Q4692" s="12">
        <v>731</v>
      </c>
      <c r="R4692">
        <v>4691</v>
      </c>
    </row>
    <row r="4693" spans="1:18" ht="15" x14ac:dyDescent="0.45">
      <c r="A4693">
        <v>10873</v>
      </c>
      <c r="F4693">
        <v>3</v>
      </c>
      <c r="G4693">
        <v>101.7</v>
      </c>
      <c r="H4693">
        <v>1</v>
      </c>
      <c r="I4693">
        <v>33.9</v>
      </c>
      <c r="J4693">
        <v>4</v>
      </c>
      <c r="K4693">
        <v>135.6</v>
      </c>
      <c r="L4693" s="11" t="s">
        <v>11925</v>
      </c>
      <c r="M4693" s="12" t="s">
        <v>6</v>
      </c>
      <c r="N4693" s="12" t="s">
        <v>6</v>
      </c>
      <c r="O4693" s="12">
        <v>884</v>
      </c>
      <c r="P4693" s="12" t="s">
        <v>6</v>
      </c>
      <c r="Q4693" s="12" t="s">
        <v>6</v>
      </c>
      <c r="R4693">
        <v>4692</v>
      </c>
    </row>
    <row r="4694" spans="1:18" ht="15" x14ac:dyDescent="0.45">
      <c r="A4694">
        <v>28071</v>
      </c>
      <c r="B4694">
        <v>1</v>
      </c>
      <c r="C4694">
        <v>33.9</v>
      </c>
      <c r="D4694">
        <v>1</v>
      </c>
      <c r="E4694">
        <v>33.9</v>
      </c>
      <c r="F4694">
        <v>2</v>
      </c>
      <c r="G4694">
        <v>67.8</v>
      </c>
      <c r="J4694">
        <v>4</v>
      </c>
      <c r="K4694">
        <v>135.6</v>
      </c>
      <c r="L4694" s="11" t="s">
        <v>11926</v>
      </c>
      <c r="M4694" s="12" t="s">
        <v>6</v>
      </c>
      <c r="N4694" s="12" t="s">
        <v>6</v>
      </c>
      <c r="O4694" s="12" t="s">
        <v>6</v>
      </c>
      <c r="P4694" s="12">
        <v>1383</v>
      </c>
      <c r="Q4694" s="12" t="s">
        <v>6</v>
      </c>
      <c r="R4694">
        <v>4693</v>
      </c>
    </row>
    <row r="4695" spans="1:18" ht="15" x14ac:dyDescent="0.45">
      <c r="A4695">
        <v>11018</v>
      </c>
      <c r="H4695">
        <v>6</v>
      </c>
      <c r="I4695">
        <v>135.57</v>
      </c>
      <c r="J4695">
        <v>6</v>
      </c>
      <c r="K4695">
        <v>135.57</v>
      </c>
      <c r="L4695" s="11" t="s">
        <v>11927</v>
      </c>
      <c r="M4695" s="12" t="s">
        <v>6</v>
      </c>
      <c r="N4695" s="12" t="s">
        <v>6</v>
      </c>
      <c r="O4695" s="12" t="s">
        <v>6</v>
      </c>
      <c r="P4695" s="12" t="s">
        <v>6</v>
      </c>
      <c r="Q4695" s="12">
        <v>732</v>
      </c>
      <c r="R4695">
        <v>4694</v>
      </c>
    </row>
    <row r="4696" spans="1:18" ht="15" x14ac:dyDescent="0.45">
      <c r="A4696">
        <v>16061</v>
      </c>
      <c r="D4696">
        <v>1</v>
      </c>
      <c r="E4696">
        <v>12.3</v>
      </c>
      <c r="F4696">
        <v>7</v>
      </c>
      <c r="G4696">
        <v>86.1</v>
      </c>
      <c r="H4696">
        <v>3</v>
      </c>
      <c r="I4696">
        <v>36.9</v>
      </c>
      <c r="J4696">
        <v>11</v>
      </c>
      <c r="K4696">
        <v>135.29999999999998</v>
      </c>
      <c r="L4696" s="11" t="s">
        <v>11928</v>
      </c>
      <c r="M4696" s="12" t="s">
        <v>6</v>
      </c>
      <c r="N4696" s="12">
        <v>1039</v>
      </c>
      <c r="O4696" s="12" t="s">
        <v>6</v>
      </c>
      <c r="P4696" s="12" t="s">
        <v>6</v>
      </c>
      <c r="Q4696" s="12" t="s">
        <v>6</v>
      </c>
      <c r="R4696">
        <v>4695</v>
      </c>
    </row>
    <row r="4697" spans="1:18" ht="15" x14ac:dyDescent="0.45">
      <c r="A4697">
        <v>32177</v>
      </c>
      <c r="H4697">
        <v>23</v>
      </c>
      <c r="I4697">
        <v>135.22999999999999</v>
      </c>
      <c r="J4697">
        <v>23</v>
      </c>
      <c r="K4697">
        <v>135.22999999999999</v>
      </c>
      <c r="L4697" s="11" t="s">
        <v>11925</v>
      </c>
      <c r="M4697" s="12" t="s">
        <v>6</v>
      </c>
      <c r="N4697" s="12" t="s">
        <v>6</v>
      </c>
      <c r="O4697" s="12">
        <v>885</v>
      </c>
      <c r="P4697" s="12" t="s">
        <v>6</v>
      </c>
      <c r="Q4697" s="12" t="s">
        <v>6</v>
      </c>
      <c r="R4697">
        <v>4696</v>
      </c>
    </row>
    <row r="4698" spans="1:18" ht="15" x14ac:dyDescent="0.45">
      <c r="A4698">
        <v>29362</v>
      </c>
      <c r="B4698">
        <v>10</v>
      </c>
      <c r="C4698">
        <v>52</v>
      </c>
      <c r="D4698">
        <v>5</v>
      </c>
      <c r="E4698">
        <v>26</v>
      </c>
      <c r="F4698">
        <v>7</v>
      </c>
      <c r="G4698">
        <v>36.4</v>
      </c>
      <c r="H4698">
        <v>4</v>
      </c>
      <c r="I4698">
        <v>20.8</v>
      </c>
      <c r="J4698">
        <v>26</v>
      </c>
      <c r="K4698">
        <v>135.20000000000002</v>
      </c>
      <c r="L4698" s="11" t="s">
        <v>11928</v>
      </c>
      <c r="M4698" s="12" t="s">
        <v>6</v>
      </c>
      <c r="N4698" s="12">
        <v>1040</v>
      </c>
      <c r="O4698" s="12" t="s">
        <v>6</v>
      </c>
      <c r="P4698" s="12" t="s">
        <v>6</v>
      </c>
      <c r="Q4698" s="12" t="s">
        <v>6</v>
      </c>
      <c r="R4698">
        <v>4697</v>
      </c>
    </row>
    <row r="4699" spans="1:18" ht="15" x14ac:dyDescent="0.45">
      <c r="A4699">
        <v>15699</v>
      </c>
      <c r="B4699">
        <v>5</v>
      </c>
      <c r="C4699">
        <v>25</v>
      </c>
      <c r="D4699">
        <v>7</v>
      </c>
      <c r="E4699">
        <v>35</v>
      </c>
      <c r="F4699">
        <v>13</v>
      </c>
      <c r="G4699">
        <v>65</v>
      </c>
      <c r="H4699">
        <v>2</v>
      </c>
      <c r="I4699">
        <v>10</v>
      </c>
      <c r="J4699">
        <v>27</v>
      </c>
      <c r="K4699">
        <v>135</v>
      </c>
      <c r="L4699" s="11" t="s">
        <v>11926</v>
      </c>
      <c r="M4699" s="12" t="s">
        <v>6</v>
      </c>
      <c r="N4699" s="12" t="s">
        <v>6</v>
      </c>
      <c r="O4699" s="12" t="s">
        <v>6</v>
      </c>
      <c r="P4699" s="12">
        <v>1384</v>
      </c>
      <c r="Q4699" s="12" t="s">
        <v>6</v>
      </c>
      <c r="R4699">
        <v>4698</v>
      </c>
    </row>
    <row r="4700" spans="1:18" ht="15" x14ac:dyDescent="0.45">
      <c r="A4700">
        <v>31491</v>
      </c>
      <c r="B4700">
        <v>3</v>
      </c>
      <c r="C4700">
        <v>40.5</v>
      </c>
      <c r="D4700">
        <v>1</v>
      </c>
      <c r="E4700">
        <v>13.5</v>
      </c>
      <c r="F4700">
        <v>4</v>
      </c>
      <c r="G4700">
        <v>54</v>
      </c>
      <c r="H4700">
        <v>2</v>
      </c>
      <c r="I4700">
        <v>27</v>
      </c>
      <c r="J4700">
        <v>10</v>
      </c>
      <c r="K4700">
        <v>135</v>
      </c>
      <c r="L4700" s="11" t="s">
        <v>11926</v>
      </c>
      <c r="M4700" s="12" t="s">
        <v>6</v>
      </c>
      <c r="N4700" s="12" t="s">
        <v>6</v>
      </c>
      <c r="O4700" s="12" t="s">
        <v>6</v>
      </c>
      <c r="P4700" s="12">
        <v>1385</v>
      </c>
      <c r="Q4700" s="12" t="s">
        <v>6</v>
      </c>
      <c r="R4700">
        <v>4699</v>
      </c>
    </row>
    <row r="4701" spans="1:18" ht="15" x14ac:dyDescent="0.45">
      <c r="A4701">
        <v>32147</v>
      </c>
      <c r="F4701">
        <v>2</v>
      </c>
      <c r="G4701">
        <v>27</v>
      </c>
      <c r="H4701">
        <v>8</v>
      </c>
      <c r="I4701">
        <v>108</v>
      </c>
      <c r="J4701">
        <v>10</v>
      </c>
      <c r="K4701">
        <v>135</v>
      </c>
      <c r="L4701" s="11" t="s">
        <v>11926</v>
      </c>
      <c r="M4701" s="12" t="s">
        <v>6</v>
      </c>
      <c r="N4701" s="12" t="s">
        <v>6</v>
      </c>
      <c r="O4701" s="12" t="s">
        <v>6</v>
      </c>
      <c r="P4701" s="12">
        <v>1386</v>
      </c>
      <c r="Q4701" s="12" t="s">
        <v>6</v>
      </c>
      <c r="R4701">
        <v>4700</v>
      </c>
    </row>
    <row r="4702" spans="1:18" ht="15" x14ac:dyDescent="0.45">
      <c r="A4702">
        <v>23292</v>
      </c>
      <c r="B4702">
        <v>1</v>
      </c>
      <c r="C4702">
        <v>19.5</v>
      </c>
      <c r="D4702">
        <v>1</v>
      </c>
      <c r="E4702">
        <v>19.5</v>
      </c>
      <c r="F4702">
        <v>3</v>
      </c>
      <c r="G4702">
        <v>58.5</v>
      </c>
      <c r="H4702">
        <v>2</v>
      </c>
      <c r="I4702">
        <v>37.44</v>
      </c>
      <c r="J4702">
        <v>7</v>
      </c>
      <c r="K4702">
        <v>134.94</v>
      </c>
      <c r="L4702" s="11" t="s">
        <v>11926</v>
      </c>
      <c r="M4702" s="12" t="s">
        <v>6</v>
      </c>
      <c r="N4702" s="12" t="s">
        <v>6</v>
      </c>
      <c r="O4702" s="12" t="s">
        <v>6</v>
      </c>
      <c r="P4702" s="12">
        <v>1387</v>
      </c>
      <c r="Q4702" s="12" t="s">
        <v>6</v>
      </c>
      <c r="R4702">
        <v>4701</v>
      </c>
    </row>
    <row r="4703" spans="1:18" ht="15" x14ac:dyDescent="0.45">
      <c r="A4703">
        <v>2031853</v>
      </c>
      <c r="D4703">
        <v>1</v>
      </c>
      <c r="E4703">
        <v>36.04</v>
      </c>
      <c r="F4703">
        <v>1.9</v>
      </c>
      <c r="G4703">
        <v>68.3</v>
      </c>
      <c r="H4703">
        <v>0.85</v>
      </c>
      <c r="I4703">
        <v>30.57</v>
      </c>
      <c r="J4703">
        <v>3.75</v>
      </c>
      <c r="K4703">
        <v>134.91</v>
      </c>
      <c r="L4703" s="11" t="s">
        <v>11927</v>
      </c>
      <c r="M4703" s="12" t="s">
        <v>6</v>
      </c>
      <c r="N4703" s="12" t="s">
        <v>6</v>
      </c>
      <c r="O4703" s="12" t="s">
        <v>6</v>
      </c>
      <c r="P4703" s="12" t="s">
        <v>6</v>
      </c>
      <c r="Q4703" s="12">
        <v>733</v>
      </c>
      <c r="R4703">
        <v>4702</v>
      </c>
    </row>
    <row r="4704" spans="1:18" ht="15" x14ac:dyDescent="0.45">
      <c r="A4704">
        <v>12688</v>
      </c>
      <c r="B4704">
        <v>13</v>
      </c>
      <c r="C4704">
        <v>32.299999999999997</v>
      </c>
      <c r="D4704">
        <v>14</v>
      </c>
      <c r="E4704">
        <v>35</v>
      </c>
      <c r="F4704">
        <v>20</v>
      </c>
      <c r="G4704">
        <v>50</v>
      </c>
      <c r="H4704">
        <v>7</v>
      </c>
      <c r="I4704">
        <v>17.5</v>
      </c>
      <c r="J4704">
        <v>54</v>
      </c>
      <c r="K4704">
        <v>134.80000000000001</v>
      </c>
      <c r="L4704" s="11" t="s">
        <v>11927</v>
      </c>
      <c r="M4704" s="12" t="s">
        <v>6</v>
      </c>
      <c r="N4704" s="12" t="s">
        <v>6</v>
      </c>
      <c r="O4704" s="12" t="s">
        <v>6</v>
      </c>
      <c r="P4704" s="12" t="s">
        <v>6</v>
      </c>
      <c r="Q4704" s="12">
        <v>734</v>
      </c>
      <c r="R4704">
        <v>4703</v>
      </c>
    </row>
    <row r="4705" spans="1:18" ht="15" x14ac:dyDescent="0.45">
      <c r="A4705">
        <v>2011621</v>
      </c>
      <c r="B4705">
        <v>0.27</v>
      </c>
      <c r="C4705">
        <v>5.36</v>
      </c>
      <c r="D4705">
        <v>5.93</v>
      </c>
      <c r="E4705">
        <v>118.5</v>
      </c>
      <c r="F4705">
        <v>0.55000000000000004</v>
      </c>
      <c r="G4705">
        <v>10.9</v>
      </c>
      <c r="J4705">
        <v>6.7499999999999991</v>
      </c>
      <c r="K4705">
        <v>134.76</v>
      </c>
      <c r="L4705" s="11" t="s">
        <v>11924</v>
      </c>
      <c r="M4705" s="12">
        <v>423</v>
      </c>
      <c r="N4705" s="12" t="s">
        <v>6</v>
      </c>
      <c r="O4705" s="12" t="s">
        <v>6</v>
      </c>
      <c r="P4705" s="12" t="s">
        <v>6</v>
      </c>
      <c r="Q4705" s="12" t="s">
        <v>6</v>
      </c>
      <c r="R4705">
        <v>4704</v>
      </c>
    </row>
    <row r="4706" spans="1:18" ht="15" x14ac:dyDescent="0.45">
      <c r="A4706">
        <v>31827</v>
      </c>
      <c r="F4706">
        <v>27</v>
      </c>
      <c r="G4706">
        <v>48.32</v>
      </c>
      <c r="H4706">
        <v>48</v>
      </c>
      <c r="I4706">
        <v>86.4</v>
      </c>
      <c r="J4706">
        <v>75</v>
      </c>
      <c r="K4706">
        <v>134.72</v>
      </c>
      <c r="L4706" s="11" t="s">
        <v>11927</v>
      </c>
      <c r="M4706" s="12" t="s">
        <v>6</v>
      </c>
      <c r="N4706" s="12" t="s">
        <v>6</v>
      </c>
      <c r="O4706" s="12" t="s">
        <v>6</v>
      </c>
      <c r="P4706" s="12" t="s">
        <v>6</v>
      </c>
      <c r="Q4706" s="12">
        <v>735</v>
      </c>
      <c r="R4706">
        <v>4705</v>
      </c>
    </row>
    <row r="4707" spans="1:18" ht="15" x14ac:dyDescent="0.45">
      <c r="A4707">
        <v>30075</v>
      </c>
      <c r="B4707">
        <v>1</v>
      </c>
      <c r="C4707">
        <v>44.9</v>
      </c>
      <c r="D4707">
        <v>2</v>
      </c>
      <c r="E4707">
        <v>89.8</v>
      </c>
      <c r="J4707">
        <v>3</v>
      </c>
      <c r="K4707">
        <v>134.69999999999999</v>
      </c>
      <c r="L4707" s="11" t="s">
        <v>11925</v>
      </c>
      <c r="M4707" s="12" t="s">
        <v>6</v>
      </c>
      <c r="N4707" s="12" t="s">
        <v>6</v>
      </c>
      <c r="O4707" s="12">
        <v>886</v>
      </c>
      <c r="P4707" s="12" t="s">
        <v>6</v>
      </c>
      <c r="Q4707" s="12" t="s">
        <v>6</v>
      </c>
      <c r="R4707">
        <v>4706</v>
      </c>
    </row>
    <row r="4708" spans="1:18" ht="15" x14ac:dyDescent="0.45">
      <c r="A4708">
        <v>22729</v>
      </c>
      <c r="F4708">
        <v>5</v>
      </c>
      <c r="G4708">
        <v>134.5</v>
      </c>
      <c r="J4708">
        <v>5</v>
      </c>
      <c r="K4708">
        <v>134.5</v>
      </c>
      <c r="L4708" s="11" t="s">
        <v>11926</v>
      </c>
      <c r="M4708" s="12" t="s">
        <v>6</v>
      </c>
      <c r="N4708" s="12" t="s">
        <v>6</v>
      </c>
      <c r="O4708" s="12" t="s">
        <v>6</v>
      </c>
      <c r="P4708" s="12">
        <v>1388</v>
      </c>
      <c r="Q4708" s="12" t="s">
        <v>6</v>
      </c>
      <c r="R4708">
        <v>4707</v>
      </c>
    </row>
    <row r="4709" spans="1:18" ht="15" x14ac:dyDescent="0.45">
      <c r="A4709">
        <v>30125</v>
      </c>
      <c r="B4709">
        <v>3</v>
      </c>
      <c r="C4709">
        <v>80.7</v>
      </c>
      <c r="D4709">
        <v>1</v>
      </c>
      <c r="E4709">
        <v>26.9</v>
      </c>
      <c r="F4709">
        <v>1</v>
      </c>
      <c r="G4709">
        <v>26.9</v>
      </c>
      <c r="J4709">
        <v>5</v>
      </c>
      <c r="K4709">
        <v>134.5</v>
      </c>
      <c r="L4709" s="11" t="s">
        <v>11925</v>
      </c>
      <c r="M4709" s="12" t="s">
        <v>6</v>
      </c>
      <c r="N4709" s="12" t="s">
        <v>6</v>
      </c>
      <c r="O4709" s="12">
        <v>887</v>
      </c>
      <c r="P4709" s="12" t="s">
        <v>6</v>
      </c>
      <c r="Q4709" s="12" t="s">
        <v>6</v>
      </c>
      <c r="R4709">
        <v>4708</v>
      </c>
    </row>
    <row r="4710" spans="1:18" ht="15" x14ac:dyDescent="0.45">
      <c r="A4710">
        <v>11047</v>
      </c>
      <c r="B4710">
        <v>1</v>
      </c>
      <c r="C4710">
        <v>11.2</v>
      </c>
      <c r="D4710">
        <v>5</v>
      </c>
      <c r="E4710">
        <v>56</v>
      </c>
      <c r="F4710">
        <v>3</v>
      </c>
      <c r="G4710">
        <v>33.6</v>
      </c>
      <c r="H4710">
        <v>3</v>
      </c>
      <c r="I4710">
        <v>33.6</v>
      </c>
      <c r="J4710">
        <v>12</v>
      </c>
      <c r="K4710">
        <v>134.4</v>
      </c>
      <c r="L4710" s="11" t="s">
        <v>11927</v>
      </c>
      <c r="M4710" s="12" t="s">
        <v>6</v>
      </c>
      <c r="N4710" s="12" t="s">
        <v>6</v>
      </c>
      <c r="O4710" s="12" t="s">
        <v>6</v>
      </c>
      <c r="P4710" s="12" t="s">
        <v>6</v>
      </c>
      <c r="Q4710" s="12">
        <v>736</v>
      </c>
      <c r="R4710">
        <v>4709</v>
      </c>
    </row>
    <row r="4711" spans="1:18" ht="15" x14ac:dyDescent="0.45">
      <c r="A4711">
        <v>12198</v>
      </c>
      <c r="B4711">
        <v>5</v>
      </c>
      <c r="C4711">
        <v>84</v>
      </c>
      <c r="D4711">
        <v>3</v>
      </c>
      <c r="E4711">
        <v>50.4</v>
      </c>
      <c r="J4711">
        <v>8</v>
      </c>
      <c r="K4711">
        <v>134.4</v>
      </c>
      <c r="L4711" s="11" t="s">
        <v>11927</v>
      </c>
      <c r="M4711" s="12" t="s">
        <v>6</v>
      </c>
      <c r="N4711" s="12" t="s">
        <v>6</v>
      </c>
      <c r="O4711" s="12" t="s">
        <v>6</v>
      </c>
      <c r="P4711" s="12" t="s">
        <v>6</v>
      </c>
      <c r="Q4711" s="12">
        <v>737</v>
      </c>
      <c r="R4711">
        <v>4710</v>
      </c>
    </row>
    <row r="4712" spans="1:18" ht="15" x14ac:dyDescent="0.45">
      <c r="A4712">
        <v>31767</v>
      </c>
      <c r="D4712">
        <v>1</v>
      </c>
      <c r="E4712">
        <v>22.4</v>
      </c>
      <c r="F4712">
        <v>4</v>
      </c>
      <c r="G4712">
        <v>89.6</v>
      </c>
      <c r="H4712">
        <v>1</v>
      </c>
      <c r="I4712">
        <v>22.4</v>
      </c>
      <c r="J4712">
        <v>6</v>
      </c>
      <c r="K4712">
        <v>134.4</v>
      </c>
      <c r="L4712" s="11" t="s">
        <v>11926</v>
      </c>
      <c r="M4712" s="12" t="s">
        <v>6</v>
      </c>
      <c r="N4712" s="12" t="s">
        <v>6</v>
      </c>
      <c r="O4712" s="12" t="s">
        <v>6</v>
      </c>
      <c r="P4712" s="12">
        <v>1389</v>
      </c>
      <c r="Q4712" s="12" t="s">
        <v>6</v>
      </c>
      <c r="R4712">
        <v>4711</v>
      </c>
    </row>
    <row r="4713" spans="1:18" ht="15" x14ac:dyDescent="0.45">
      <c r="A4713">
        <v>31937</v>
      </c>
      <c r="D4713">
        <v>4</v>
      </c>
      <c r="E4713">
        <v>16.8</v>
      </c>
      <c r="F4713">
        <v>27</v>
      </c>
      <c r="G4713">
        <v>113.4</v>
      </c>
      <c r="H4713">
        <v>1</v>
      </c>
      <c r="I4713">
        <v>4.2</v>
      </c>
      <c r="J4713">
        <v>32</v>
      </c>
      <c r="K4713">
        <v>134.4</v>
      </c>
      <c r="L4713" s="11" t="s">
        <v>11927</v>
      </c>
      <c r="M4713" s="12" t="s">
        <v>6</v>
      </c>
      <c r="N4713" s="12" t="s">
        <v>6</v>
      </c>
      <c r="O4713" s="12" t="s">
        <v>6</v>
      </c>
      <c r="P4713" s="12" t="s">
        <v>6</v>
      </c>
      <c r="Q4713" s="12">
        <v>738</v>
      </c>
      <c r="R4713">
        <v>4712</v>
      </c>
    </row>
    <row r="4714" spans="1:18" ht="15" x14ac:dyDescent="0.45">
      <c r="A4714">
        <v>27887</v>
      </c>
      <c r="D4714">
        <v>2</v>
      </c>
      <c r="E4714">
        <v>44.8</v>
      </c>
      <c r="F4714">
        <v>4</v>
      </c>
      <c r="G4714">
        <v>89.6</v>
      </c>
      <c r="J4714">
        <v>6</v>
      </c>
      <c r="K4714">
        <v>134.39999999999998</v>
      </c>
      <c r="L4714" s="11" t="s">
        <v>11926</v>
      </c>
      <c r="M4714" s="12" t="s">
        <v>6</v>
      </c>
      <c r="N4714" s="12" t="s">
        <v>6</v>
      </c>
      <c r="O4714" s="12" t="s">
        <v>6</v>
      </c>
      <c r="P4714" s="12">
        <v>1390</v>
      </c>
      <c r="Q4714" s="12" t="s">
        <v>6</v>
      </c>
      <c r="R4714">
        <v>4713</v>
      </c>
    </row>
    <row r="4715" spans="1:18" ht="15" x14ac:dyDescent="0.45">
      <c r="A4715">
        <v>29249</v>
      </c>
      <c r="B4715">
        <v>1</v>
      </c>
      <c r="C4715">
        <v>22.4</v>
      </c>
      <c r="D4715">
        <v>1</v>
      </c>
      <c r="E4715">
        <v>22.4</v>
      </c>
      <c r="F4715">
        <v>2</v>
      </c>
      <c r="G4715">
        <v>44.8</v>
      </c>
      <c r="H4715">
        <v>2</v>
      </c>
      <c r="I4715">
        <v>44.8</v>
      </c>
      <c r="J4715">
        <v>6</v>
      </c>
      <c r="K4715">
        <v>134.39999999999998</v>
      </c>
      <c r="L4715" s="11" t="s">
        <v>11926</v>
      </c>
      <c r="M4715" s="12" t="s">
        <v>6</v>
      </c>
      <c r="N4715" s="12" t="s">
        <v>6</v>
      </c>
      <c r="O4715" s="12" t="s">
        <v>6</v>
      </c>
      <c r="P4715" s="12">
        <v>1391</v>
      </c>
      <c r="Q4715" s="12" t="s">
        <v>6</v>
      </c>
      <c r="R4715">
        <v>4714</v>
      </c>
    </row>
    <row r="4716" spans="1:18" ht="15" x14ac:dyDescent="0.45">
      <c r="A4716">
        <v>16956</v>
      </c>
      <c r="B4716">
        <v>4</v>
      </c>
      <c r="C4716">
        <v>12</v>
      </c>
      <c r="D4716">
        <v>6</v>
      </c>
      <c r="E4716">
        <v>18</v>
      </c>
      <c r="F4716">
        <v>21</v>
      </c>
      <c r="G4716">
        <v>57.96</v>
      </c>
      <c r="H4716">
        <v>16</v>
      </c>
      <c r="I4716">
        <v>46.4</v>
      </c>
      <c r="J4716">
        <v>47</v>
      </c>
      <c r="K4716">
        <v>134.36000000000001</v>
      </c>
      <c r="L4716" s="11" t="s">
        <v>11926</v>
      </c>
      <c r="M4716" s="12" t="s">
        <v>6</v>
      </c>
      <c r="N4716" s="12" t="s">
        <v>6</v>
      </c>
      <c r="O4716" s="12" t="s">
        <v>6</v>
      </c>
      <c r="P4716" s="12">
        <v>1392</v>
      </c>
      <c r="Q4716" s="12" t="s">
        <v>6</v>
      </c>
      <c r="R4716">
        <v>4715</v>
      </c>
    </row>
    <row r="4717" spans="1:18" ht="15" x14ac:dyDescent="0.45">
      <c r="A4717">
        <v>17370</v>
      </c>
      <c r="B4717">
        <v>9</v>
      </c>
      <c r="C4717">
        <v>40.5</v>
      </c>
      <c r="D4717">
        <v>7</v>
      </c>
      <c r="E4717">
        <v>31.5</v>
      </c>
      <c r="F4717">
        <v>4</v>
      </c>
      <c r="G4717">
        <v>17.64</v>
      </c>
      <c r="H4717">
        <v>10</v>
      </c>
      <c r="I4717">
        <v>44.64</v>
      </c>
      <c r="J4717">
        <v>30</v>
      </c>
      <c r="K4717">
        <v>134.28</v>
      </c>
      <c r="L4717" s="11" t="s">
        <v>11926</v>
      </c>
      <c r="M4717" s="12" t="s">
        <v>6</v>
      </c>
      <c r="N4717" s="12" t="s">
        <v>6</v>
      </c>
      <c r="O4717" s="12" t="s">
        <v>6</v>
      </c>
      <c r="P4717" s="12">
        <v>1393</v>
      </c>
      <c r="Q4717" s="12" t="s">
        <v>6</v>
      </c>
      <c r="R4717">
        <v>4716</v>
      </c>
    </row>
    <row r="4718" spans="1:18" ht="15" x14ac:dyDescent="0.45">
      <c r="A4718">
        <v>29055</v>
      </c>
      <c r="B4718">
        <v>5</v>
      </c>
      <c r="C4718">
        <v>51.5</v>
      </c>
      <c r="H4718">
        <v>8</v>
      </c>
      <c r="I4718">
        <v>82.37</v>
      </c>
      <c r="J4718">
        <v>13</v>
      </c>
      <c r="K4718">
        <v>133.87</v>
      </c>
      <c r="L4718" s="11" t="s">
        <v>11926</v>
      </c>
      <c r="M4718" s="12" t="s">
        <v>6</v>
      </c>
      <c r="N4718" s="12" t="s">
        <v>6</v>
      </c>
      <c r="O4718" s="12" t="s">
        <v>6</v>
      </c>
      <c r="P4718" s="12">
        <v>1394</v>
      </c>
      <c r="Q4718" s="12" t="s">
        <v>6</v>
      </c>
      <c r="R4718">
        <v>4717</v>
      </c>
    </row>
    <row r="4719" spans="1:18" ht="15" x14ac:dyDescent="0.45">
      <c r="A4719">
        <v>16508</v>
      </c>
      <c r="B4719">
        <v>1</v>
      </c>
      <c r="C4719">
        <v>66.900000000000006</v>
      </c>
      <c r="D4719">
        <v>1</v>
      </c>
      <c r="E4719">
        <v>66.900000000000006</v>
      </c>
      <c r="J4719">
        <v>2</v>
      </c>
      <c r="K4719">
        <v>133.80000000000001</v>
      </c>
      <c r="L4719" s="11" t="s">
        <v>11925</v>
      </c>
      <c r="M4719" s="12" t="s">
        <v>6</v>
      </c>
      <c r="N4719" s="12" t="s">
        <v>6</v>
      </c>
      <c r="O4719" s="12">
        <v>888</v>
      </c>
      <c r="P4719" s="12" t="s">
        <v>6</v>
      </c>
      <c r="Q4719" s="12" t="s">
        <v>6</v>
      </c>
      <c r="R4719">
        <v>4718</v>
      </c>
    </row>
    <row r="4720" spans="1:18" ht="15" x14ac:dyDescent="0.45">
      <c r="A4720">
        <v>23073</v>
      </c>
      <c r="B4720">
        <v>1</v>
      </c>
      <c r="C4720">
        <v>66.900000000000006</v>
      </c>
      <c r="F4720">
        <v>1</v>
      </c>
      <c r="G4720">
        <v>66.900000000000006</v>
      </c>
      <c r="J4720">
        <v>2</v>
      </c>
      <c r="K4720">
        <v>133.80000000000001</v>
      </c>
      <c r="L4720" s="11" t="s">
        <v>11925</v>
      </c>
      <c r="M4720" s="12" t="s">
        <v>6</v>
      </c>
      <c r="N4720" s="12" t="s">
        <v>6</v>
      </c>
      <c r="O4720" s="12">
        <v>889</v>
      </c>
      <c r="P4720" s="12" t="s">
        <v>6</v>
      </c>
      <c r="Q4720" s="12" t="s">
        <v>6</v>
      </c>
      <c r="R4720">
        <v>4719</v>
      </c>
    </row>
    <row r="4721" spans="1:18" ht="15" x14ac:dyDescent="0.45">
      <c r="A4721">
        <v>30093</v>
      </c>
      <c r="D4721">
        <v>1</v>
      </c>
      <c r="E4721">
        <v>66.900000000000006</v>
      </c>
      <c r="H4721">
        <v>1</v>
      </c>
      <c r="I4721">
        <v>66.900000000000006</v>
      </c>
      <c r="J4721">
        <v>2</v>
      </c>
      <c r="K4721">
        <v>133.80000000000001</v>
      </c>
      <c r="L4721" s="11" t="s">
        <v>11925</v>
      </c>
      <c r="M4721" s="12" t="s">
        <v>6</v>
      </c>
      <c r="N4721" s="12" t="s">
        <v>6</v>
      </c>
      <c r="O4721" s="12">
        <v>890</v>
      </c>
      <c r="P4721" s="12" t="s">
        <v>6</v>
      </c>
      <c r="Q4721" s="12" t="s">
        <v>6</v>
      </c>
      <c r="R4721">
        <v>4720</v>
      </c>
    </row>
    <row r="4722" spans="1:18" ht="15" x14ac:dyDescent="0.45">
      <c r="A4722">
        <v>2029670</v>
      </c>
      <c r="B4722">
        <v>15.31</v>
      </c>
      <c r="C4722">
        <v>133.75</v>
      </c>
      <c r="J4722">
        <v>15.31</v>
      </c>
      <c r="K4722">
        <v>133.75</v>
      </c>
      <c r="L4722" s="11" t="s">
        <v>11927</v>
      </c>
      <c r="M4722" s="12" t="s">
        <v>6</v>
      </c>
      <c r="N4722" s="12" t="s">
        <v>6</v>
      </c>
      <c r="O4722" s="12" t="s">
        <v>6</v>
      </c>
      <c r="P4722" s="12" t="s">
        <v>6</v>
      </c>
      <c r="Q4722" s="12">
        <v>739</v>
      </c>
      <c r="R4722">
        <v>4721</v>
      </c>
    </row>
    <row r="4723" spans="1:18" ht="15" x14ac:dyDescent="0.45">
      <c r="A4723">
        <v>30564</v>
      </c>
      <c r="B4723">
        <v>1</v>
      </c>
      <c r="C4723">
        <v>19.2</v>
      </c>
      <c r="D4723">
        <v>3</v>
      </c>
      <c r="E4723">
        <v>57.6</v>
      </c>
      <c r="F4723">
        <v>2</v>
      </c>
      <c r="G4723">
        <v>38.4</v>
      </c>
      <c r="H4723">
        <v>1</v>
      </c>
      <c r="I4723">
        <v>18.5</v>
      </c>
      <c r="J4723">
        <v>7</v>
      </c>
      <c r="K4723">
        <v>133.69999999999999</v>
      </c>
      <c r="L4723" s="11" t="s">
        <v>11926</v>
      </c>
      <c r="M4723" s="12" t="s">
        <v>6</v>
      </c>
      <c r="N4723" s="12" t="s">
        <v>6</v>
      </c>
      <c r="O4723" s="12" t="s">
        <v>6</v>
      </c>
      <c r="P4723" s="12">
        <v>1395</v>
      </c>
      <c r="Q4723" s="12" t="s">
        <v>6</v>
      </c>
      <c r="R4723">
        <v>4722</v>
      </c>
    </row>
    <row r="4724" spans="1:18" ht="15" x14ac:dyDescent="0.45">
      <c r="A4724">
        <v>22395</v>
      </c>
      <c r="B4724">
        <v>8</v>
      </c>
      <c r="C4724">
        <v>38.020000000000003</v>
      </c>
      <c r="D4724">
        <v>7</v>
      </c>
      <c r="E4724">
        <v>33.22</v>
      </c>
      <c r="F4724">
        <v>6</v>
      </c>
      <c r="G4724">
        <v>28.8</v>
      </c>
      <c r="H4724">
        <v>7</v>
      </c>
      <c r="I4724">
        <v>33.6</v>
      </c>
      <c r="J4724">
        <v>28</v>
      </c>
      <c r="K4724">
        <v>133.64000000000001</v>
      </c>
      <c r="L4724" s="11" t="s">
        <v>11928</v>
      </c>
      <c r="M4724" s="12" t="s">
        <v>6</v>
      </c>
      <c r="N4724" s="12">
        <v>1041</v>
      </c>
      <c r="O4724" s="12" t="s">
        <v>6</v>
      </c>
      <c r="P4724" s="12" t="s">
        <v>6</v>
      </c>
      <c r="Q4724" s="12" t="s">
        <v>6</v>
      </c>
      <c r="R4724">
        <v>4723</v>
      </c>
    </row>
    <row r="4725" spans="1:18" ht="15" x14ac:dyDescent="0.45">
      <c r="A4725">
        <v>14722</v>
      </c>
      <c r="B4725">
        <v>29</v>
      </c>
      <c r="C4725">
        <v>55.16</v>
      </c>
      <c r="D4725">
        <v>20</v>
      </c>
      <c r="E4725">
        <v>43.28</v>
      </c>
      <c r="F4725">
        <v>8</v>
      </c>
      <c r="G4725">
        <v>17.600000000000001</v>
      </c>
      <c r="H4725">
        <v>8</v>
      </c>
      <c r="I4725">
        <v>17.600000000000001</v>
      </c>
      <c r="J4725">
        <v>65</v>
      </c>
      <c r="K4725">
        <v>133.63999999999999</v>
      </c>
      <c r="L4725" s="11" t="s">
        <v>11927</v>
      </c>
      <c r="M4725" s="12" t="s">
        <v>6</v>
      </c>
      <c r="N4725" s="12" t="s">
        <v>6</v>
      </c>
      <c r="O4725" s="12" t="s">
        <v>6</v>
      </c>
      <c r="P4725" s="12" t="s">
        <v>6</v>
      </c>
      <c r="Q4725" s="12">
        <v>740</v>
      </c>
      <c r="R4725">
        <v>4724</v>
      </c>
    </row>
    <row r="4726" spans="1:18" ht="15" x14ac:dyDescent="0.45">
      <c r="A4726">
        <v>32022</v>
      </c>
      <c r="F4726">
        <v>4</v>
      </c>
      <c r="G4726">
        <v>35.6</v>
      </c>
      <c r="H4726">
        <v>11</v>
      </c>
      <c r="I4726">
        <v>97.9</v>
      </c>
      <c r="J4726">
        <v>15</v>
      </c>
      <c r="K4726">
        <v>133.5</v>
      </c>
      <c r="L4726" s="11" t="s">
        <v>11928</v>
      </c>
      <c r="M4726" s="12" t="s">
        <v>6</v>
      </c>
      <c r="N4726" s="12">
        <v>1042</v>
      </c>
      <c r="O4726" s="12" t="s">
        <v>6</v>
      </c>
      <c r="P4726" s="12" t="s">
        <v>6</v>
      </c>
      <c r="Q4726" s="12" t="s">
        <v>6</v>
      </c>
      <c r="R4726">
        <v>4725</v>
      </c>
    </row>
    <row r="4727" spans="1:18" ht="15" x14ac:dyDescent="0.45">
      <c r="A4727">
        <v>15286</v>
      </c>
      <c r="B4727">
        <v>9</v>
      </c>
      <c r="C4727">
        <v>133.19999999999999</v>
      </c>
      <c r="J4727">
        <v>9</v>
      </c>
      <c r="K4727">
        <v>133.19999999999999</v>
      </c>
      <c r="L4727" s="11" t="s">
        <v>11926</v>
      </c>
      <c r="M4727" s="12" t="s">
        <v>6</v>
      </c>
      <c r="N4727" s="12" t="s">
        <v>6</v>
      </c>
      <c r="O4727" s="12" t="s">
        <v>6</v>
      </c>
      <c r="P4727" s="12">
        <v>1396</v>
      </c>
      <c r="Q4727" s="12" t="s">
        <v>6</v>
      </c>
      <c r="R4727">
        <v>4726</v>
      </c>
    </row>
    <row r="4728" spans="1:18" ht="15" x14ac:dyDescent="0.45">
      <c r="A4728">
        <v>27162</v>
      </c>
      <c r="B4728">
        <v>1</v>
      </c>
      <c r="C4728">
        <v>3.6</v>
      </c>
      <c r="D4728">
        <v>9</v>
      </c>
      <c r="E4728">
        <v>32.4</v>
      </c>
      <c r="F4728">
        <v>11</v>
      </c>
      <c r="G4728">
        <v>39.6</v>
      </c>
      <c r="H4728">
        <v>16</v>
      </c>
      <c r="I4728">
        <v>57.6</v>
      </c>
      <c r="J4728">
        <v>37</v>
      </c>
      <c r="K4728">
        <v>133.19999999999999</v>
      </c>
      <c r="L4728" s="11" t="s">
        <v>11928</v>
      </c>
      <c r="M4728" s="12" t="s">
        <v>6</v>
      </c>
      <c r="N4728" s="12">
        <v>1043</v>
      </c>
      <c r="O4728" s="12" t="s">
        <v>6</v>
      </c>
      <c r="P4728" s="12" t="s">
        <v>6</v>
      </c>
      <c r="Q4728" s="12" t="s">
        <v>6</v>
      </c>
      <c r="R4728">
        <v>4727</v>
      </c>
    </row>
    <row r="4729" spans="1:18" ht="15" x14ac:dyDescent="0.45">
      <c r="A4729">
        <v>30414</v>
      </c>
      <c r="B4729">
        <v>1</v>
      </c>
      <c r="C4729">
        <v>22.2</v>
      </c>
      <c r="D4729">
        <v>2</v>
      </c>
      <c r="E4729">
        <v>44.4</v>
      </c>
      <c r="F4729">
        <v>2</v>
      </c>
      <c r="G4729">
        <v>44.4</v>
      </c>
      <c r="H4729">
        <v>1</v>
      </c>
      <c r="I4729">
        <v>22.2</v>
      </c>
      <c r="J4729">
        <v>6</v>
      </c>
      <c r="K4729">
        <v>133.19999999999999</v>
      </c>
      <c r="L4729" s="11" t="s">
        <v>11926</v>
      </c>
      <c r="M4729" s="12" t="s">
        <v>6</v>
      </c>
      <c r="N4729" s="12" t="s">
        <v>6</v>
      </c>
      <c r="O4729" s="12" t="s">
        <v>6</v>
      </c>
      <c r="P4729" s="12">
        <v>1397</v>
      </c>
      <c r="Q4729" s="12" t="s">
        <v>6</v>
      </c>
      <c r="R4729">
        <v>4728</v>
      </c>
    </row>
    <row r="4730" spans="1:18" ht="15" x14ac:dyDescent="0.45">
      <c r="A4730">
        <v>12684</v>
      </c>
      <c r="B4730">
        <v>5</v>
      </c>
      <c r="C4730">
        <v>14.27</v>
      </c>
      <c r="D4730">
        <v>12</v>
      </c>
      <c r="E4730">
        <v>34.799999999999997</v>
      </c>
      <c r="F4730">
        <v>15</v>
      </c>
      <c r="G4730">
        <v>43.5</v>
      </c>
      <c r="H4730">
        <v>14</v>
      </c>
      <c r="I4730">
        <v>40.6</v>
      </c>
      <c r="J4730">
        <v>46</v>
      </c>
      <c r="K4730">
        <v>133.16999999999999</v>
      </c>
      <c r="L4730" s="11" t="s">
        <v>11927</v>
      </c>
      <c r="M4730" s="12" t="s">
        <v>6</v>
      </c>
      <c r="N4730" s="12" t="s">
        <v>6</v>
      </c>
      <c r="O4730" s="12" t="s">
        <v>6</v>
      </c>
      <c r="P4730" s="12" t="s">
        <v>6</v>
      </c>
      <c r="Q4730" s="12">
        <v>741</v>
      </c>
      <c r="R4730">
        <v>4729</v>
      </c>
    </row>
    <row r="4731" spans="1:18" ht="15" x14ac:dyDescent="0.45">
      <c r="A4731">
        <v>28208</v>
      </c>
      <c r="B4731">
        <v>20</v>
      </c>
      <c r="C4731">
        <v>62.7</v>
      </c>
      <c r="F4731">
        <v>11</v>
      </c>
      <c r="G4731">
        <v>35.200000000000003</v>
      </c>
      <c r="H4731">
        <v>11</v>
      </c>
      <c r="I4731">
        <v>35.200000000000003</v>
      </c>
      <c r="J4731">
        <v>42</v>
      </c>
      <c r="K4731">
        <v>133.10000000000002</v>
      </c>
      <c r="L4731" s="11" t="s">
        <v>11927</v>
      </c>
      <c r="M4731" s="12" t="s">
        <v>6</v>
      </c>
      <c r="N4731" s="12" t="s">
        <v>6</v>
      </c>
      <c r="O4731" s="12" t="s">
        <v>6</v>
      </c>
      <c r="P4731" s="12" t="s">
        <v>6</v>
      </c>
      <c r="Q4731" s="12">
        <v>742</v>
      </c>
      <c r="R4731">
        <v>4730</v>
      </c>
    </row>
    <row r="4732" spans="1:18" ht="15" x14ac:dyDescent="0.45">
      <c r="A4732">
        <v>30507</v>
      </c>
      <c r="B4732">
        <v>3</v>
      </c>
      <c r="C4732">
        <v>24.9</v>
      </c>
      <c r="D4732">
        <v>4</v>
      </c>
      <c r="E4732">
        <v>33.200000000000003</v>
      </c>
      <c r="F4732">
        <v>1</v>
      </c>
      <c r="G4732">
        <v>8.3000000000000007</v>
      </c>
      <c r="H4732">
        <v>8</v>
      </c>
      <c r="I4732">
        <v>66.7</v>
      </c>
      <c r="J4732">
        <v>16</v>
      </c>
      <c r="K4732">
        <v>133.10000000000002</v>
      </c>
      <c r="L4732" s="11" t="s">
        <v>11928</v>
      </c>
      <c r="M4732" s="12" t="s">
        <v>6</v>
      </c>
      <c r="N4732" s="12">
        <v>1044</v>
      </c>
      <c r="O4732" s="12" t="s">
        <v>6</v>
      </c>
      <c r="P4732" s="12" t="s">
        <v>6</v>
      </c>
      <c r="Q4732" s="12" t="s">
        <v>6</v>
      </c>
      <c r="R4732">
        <v>4731</v>
      </c>
    </row>
    <row r="4733" spans="1:18" ht="15" x14ac:dyDescent="0.45">
      <c r="A4733">
        <v>17361</v>
      </c>
      <c r="B4733">
        <v>4</v>
      </c>
      <c r="C4733">
        <v>42</v>
      </c>
      <c r="D4733">
        <v>2</v>
      </c>
      <c r="E4733">
        <v>21</v>
      </c>
      <c r="F4733">
        <v>4</v>
      </c>
      <c r="G4733">
        <v>40</v>
      </c>
      <c r="H4733">
        <v>3</v>
      </c>
      <c r="I4733">
        <v>30</v>
      </c>
      <c r="J4733">
        <v>13</v>
      </c>
      <c r="K4733">
        <v>133</v>
      </c>
      <c r="L4733" s="11" t="s">
        <v>11926</v>
      </c>
      <c r="M4733" s="12" t="s">
        <v>6</v>
      </c>
      <c r="N4733" s="12" t="s">
        <v>6</v>
      </c>
      <c r="O4733" s="12" t="s">
        <v>6</v>
      </c>
      <c r="P4733" s="12">
        <v>1398</v>
      </c>
      <c r="Q4733" s="12" t="s">
        <v>6</v>
      </c>
      <c r="R4733">
        <v>4732</v>
      </c>
    </row>
    <row r="4734" spans="1:18" ht="15" x14ac:dyDescent="0.45">
      <c r="A4734">
        <v>28854</v>
      </c>
      <c r="B4734">
        <v>1</v>
      </c>
      <c r="C4734">
        <v>19</v>
      </c>
      <c r="D4734">
        <v>5</v>
      </c>
      <c r="E4734">
        <v>95</v>
      </c>
      <c r="F4734">
        <v>1</v>
      </c>
      <c r="G4734">
        <v>19</v>
      </c>
      <c r="J4734">
        <v>7</v>
      </c>
      <c r="K4734">
        <v>133</v>
      </c>
      <c r="L4734" s="11" t="s">
        <v>11926</v>
      </c>
      <c r="M4734" s="12" t="s">
        <v>6</v>
      </c>
      <c r="N4734" s="12" t="s">
        <v>6</v>
      </c>
      <c r="O4734" s="12" t="s">
        <v>6</v>
      </c>
      <c r="P4734" s="12">
        <v>1399</v>
      </c>
      <c r="Q4734" s="12" t="s">
        <v>6</v>
      </c>
      <c r="R4734">
        <v>4733</v>
      </c>
    </row>
    <row r="4735" spans="1:18" ht="15" x14ac:dyDescent="0.45">
      <c r="A4735">
        <v>30147</v>
      </c>
      <c r="B4735">
        <v>6</v>
      </c>
      <c r="C4735">
        <v>22.8</v>
      </c>
      <c r="D4735">
        <v>10</v>
      </c>
      <c r="E4735">
        <v>38</v>
      </c>
      <c r="F4735">
        <v>5</v>
      </c>
      <c r="G4735">
        <v>19</v>
      </c>
      <c r="H4735">
        <v>14</v>
      </c>
      <c r="I4735">
        <v>53.2</v>
      </c>
      <c r="J4735">
        <v>35</v>
      </c>
      <c r="K4735">
        <v>133</v>
      </c>
      <c r="L4735" s="11" t="s">
        <v>11928</v>
      </c>
      <c r="M4735" s="12" t="s">
        <v>6</v>
      </c>
      <c r="N4735" s="12">
        <v>1045</v>
      </c>
      <c r="O4735" s="12" t="s">
        <v>6</v>
      </c>
      <c r="P4735" s="12" t="s">
        <v>6</v>
      </c>
      <c r="Q4735" s="12" t="s">
        <v>6</v>
      </c>
      <c r="R4735">
        <v>4734</v>
      </c>
    </row>
    <row r="4736" spans="1:18" ht="15" x14ac:dyDescent="0.45">
      <c r="A4736">
        <v>30310</v>
      </c>
      <c r="B4736">
        <v>12</v>
      </c>
      <c r="C4736">
        <v>42</v>
      </c>
      <c r="D4736">
        <v>8</v>
      </c>
      <c r="E4736">
        <v>28</v>
      </c>
      <c r="F4736">
        <v>10</v>
      </c>
      <c r="G4736">
        <v>35</v>
      </c>
      <c r="H4736">
        <v>8</v>
      </c>
      <c r="I4736">
        <v>28</v>
      </c>
      <c r="J4736">
        <v>38</v>
      </c>
      <c r="K4736">
        <v>133</v>
      </c>
      <c r="L4736" s="11" t="s">
        <v>11925</v>
      </c>
      <c r="M4736" s="12" t="s">
        <v>6</v>
      </c>
      <c r="N4736" s="12" t="s">
        <v>6</v>
      </c>
      <c r="O4736" s="12">
        <v>891</v>
      </c>
      <c r="P4736" s="12" t="s">
        <v>6</v>
      </c>
      <c r="Q4736" s="12" t="s">
        <v>6</v>
      </c>
      <c r="R4736">
        <v>4735</v>
      </c>
    </row>
    <row r="4737" spans="1:18" ht="15" x14ac:dyDescent="0.45">
      <c r="A4737">
        <v>31935</v>
      </c>
      <c r="D4737">
        <v>2</v>
      </c>
      <c r="E4737">
        <v>13</v>
      </c>
      <c r="F4737">
        <v>11</v>
      </c>
      <c r="G4737">
        <v>72.400000000000006</v>
      </c>
      <c r="H4737">
        <v>7</v>
      </c>
      <c r="I4737">
        <v>47.6</v>
      </c>
      <c r="J4737">
        <v>20</v>
      </c>
      <c r="K4737">
        <v>133</v>
      </c>
      <c r="L4737" s="11" t="s">
        <v>11927</v>
      </c>
      <c r="M4737" s="12" t="s">
        <v>6</v>
      </c>
      <c r="N4737" s="12" t="s">
        <v>6</v>
      </c>
      <c r="O4737" s="12" t="s">
        <v>6</v>
      </c>
      <c r="P4737" s="12" t="s">
        <v>6</v>
      </c>
      <c r="Q4737" s="12">
        <v>743</v>
      </c>
      <c r="R4737">
        <v>4736</v>
      </c>
    </row>
    <row r="4738" spans="1:18" ht="15" x14ac:dyDescent="0.45">
      <c r="A4738">
        <v>15398</v>
      </c>
      <c r="D4738">
        <v>6</v>
      </c>
      <c r="E4738">
        <v>34.799999999999997</v>
      </c>
      <c r="F4738">
        <v>7</v>
      </c>
      <c r="G4738">
        <v>40.6</v>
      </c>
      <c r="H4738">
        <v>10</v>
      </c>
      <c r="I4738">
        <v>57.54</v>
      </c>
      <c r="J4738">
        <v>23</v>
      </c>
      <c r="K4738">
        <v>132.94</v>
      </c>
      <c r="L4738" s="11" t="s">
        <v>11926</v>
      </c>
      <c r="M4738" s="12" t="s">
        <v>6</v>
      </c>
      <c r="N4738" s="12" t="s">
        <v>6</v>
      </c>
      <c r="O4738" s="12" t="s">
        <v>6</v>
      </c>
      <c r="P4738" s="12">
        <v>1400</v>
      </c>
      <c r="Q4738" s="12" t="s">
        <v>6</v>
      </c>
      <c r="R4738">
        <v>4737</v>
      </c>
    </row>
    <row r="4739" spans="1:18" ht="15" x14ac:dyDescent="0.45">
      <c r="A4739">
        <v>13798</v>
      </c>
      <c r="B4739">
        <v>2</v>
      </c>
      <c r="C4739">
        <v>29</v>
      </c>
      <c r="D4739">
        <v>1</v>
      </c>
      <c r="E4739">
        <v>14.5</v>
      </c>
      <c r="F4739">
        <v>3</v>
      </c>
      <c r="G4739">
        <v>43.5</v>
      </c>
      <c r="H4739">
        <v>3</v>
      </c>
      <c r="I4739">
        <v>45.9</v>
      </c>
      <c r="J4739">
        <v>9</v>
      </c>
      <c r="K4739">
        <v>132.9</v>
      </c>
      <c r="L4739" s="11" t="s">
        <v>11926</v>
      </c>
      <c r="M4739" s="12" t="s">
        <v>6</v>
      </c>
      <c r="N4739" s="12" t="s">
        <v>6</v>
      </c>
      <c r="O4739" s="12" t="s">
        <v>6</v>
      </c>
      <c r="P4739" s="12">
        <v>1401</v>
      </c>
      <c r="Q4739" s="12" t="s">
        <v>6</v>
      </c>
      <c r="R4739">
        <v>4738</v>
      </c>
    </row>
    <row r="4740" spans="1:18" ht="15" x14ac:dyDescent="0.45">
      <c r="A4740">
        <v>31445</v>
      </c>
      <c r="B4740">
        <v>2</v>
      </c>
      <c r="C4740">
        <v>33.200000000000003</v>
      </c>
      <c r="D4740">
        <v>1</v>
      </c>
      <c r="E4740">
        <v>16.600000000000001</v>
      </c>
      <c r="F4740">
        <v>3</v>
      </c>
      <c r="G4740">
        <v>49.8</v>
      </c>
      <c r="H4740">
        <v>2</v>
      </c>
      <c r="I4740">
        <v>33.200000000000003</v>
      </c>
      <c r="J4740">
        <v>8</v>
      </c>
      <c r="K4740">
        <v>132.80000000000001</v>
      </c>
      <c r="L4740" s="11" t="s">
        <v>11926</v>
      </c>
      <c r="M4740" s="12" t="s">
        <v>6</v>
      </c>
      <c r="N4740" s="12" t="s">
        <v>6</v>
      </c>
      <c r="O4740" s="12" t="s">
        <v>6</v>
      </c>
      <c r="P4740" s="12">
        <v>1402</v>
      </c>
      <c r="Q4740" s="12" t="s">
        <v>6</v>
      </c>
      <c r="R4740">
        <v>4739</v>
      </c>
    </row>
    <row r="4741" spans="1:18" ht="15" x14ac:dyDescent="0.45">
      <c r="A4741">
        <v>17507</v>
      </c>
      <c r="D4741">
        <v>3</v>
      </c>
      <c r="E4741">
        <v>56.7</v>
      </c>
      <c r="F4741">
        <v>2</v>
      </c>
      <c r="G4741">
        <v>37.799999999999997</v>
      </c>
      <c r="H4741">
        <v>2</v>
      </c>
      <c r="I4741">
        <v>37.799999999999997</v>
      </c>
      <c r="J4741">
        <v>7</v>
      </c>
      <c r="K4741">
        <v>132.30000000000001</v>
      </c>
      <c r="L4741" s="11" t="s">
        <v>11926</v>
      </c>
      <c r="M4741" s="12" t="s">
        <v>6</v>
      </c>
      <c r="N4741" s="12" t="s">
        <v>6</v>
      </c>
      <c r="O4741" s="12" t="s">
        <v>6</v>
      </c>
      <c r="P4741" s="12">
        <v>1403</v>
      </c>
      <c r="Q4741" s="12" t="s">
        <v>6</v>
      </c>
      <c r="R4741">
        <v>4740</v>
      </c>
    </row>
    <row r="4742" spans="1:18" ht="15" x14ac:dyDescent="0.45">
      <c r="A4742">
        <v>13327</v>
      </c>
      <c r="B4742">
        <v>17</v>
      </c>
      <c r="C4742">
        <v>61.2</v>
      </c>
      <c r="D4742">
        <v>9</v>
      </c>
      <c r="E4742">
        <v>32.4</v>
      </c>
      <c r="F4742">
        <v>5</v>
      </c>
      <c r="G4742">
        <v>21.5</v>
      </c>
      <c r="H4742">
        <v>4</v>
      </c>
      <c r="I4742">
        <v>17.2</v>
      </c>
      <c r="J4742">
        <v>35</v>
      </c>
      <c r="K4742">
        <v>132.29999999999998</v>
      </c>
      <c r="L4742" s="11" t="s">
        <v>11926</v>
      </c>
      <c r="M4742" s="12" t="s">
        <v>6</v>
      </c>
      <c r="N4742" s="12" t="s">
        <v>6</v>
      </c>
      <c r="O4742" s="12" t="s">
        <v>6</v>
      </c>
      <c r="P4742" s="12">
        <v>1404</v>
      </c>
      <c r="Q4742" s="12" t="s">
        <v>6</v>
      </c>
      <c r="R4742">
        <v>4741</v>
      </c>
    </row>
    <row r="4743" spans="1:18" ht="15" x14ac:dyDescent="0.45">
      <c r="A4743">
        <v>16353</v>
      </c>
      <c r="B4743">
        <v>36</v>
      </c>
      <c r="C4743">
        <v>35.840000000000003</v>
      </c>
      <c r="H4743">
        <v>97</v>
      </c>
      <c r="I4743">
        <v>96.44</v>
      </c>
      <c r="J4743">
        <v>133</v>
      </c>
      <c r="K4743">
        <v>132.28</v>
      </c>
      <c r="L4743" s="11" t="s">
        <v>11928</v>
      </c>
      <c r="M4743" s="12" t="s">
        <v>6</v>
      </c>
      <c r="N4743" s="12">
        <v>1046</v>
      </c>
      <c r="O4743" s="12" t="s">
        <v>6</v>
      </c>
      <c r="P4743" s="12" t="s">
        <v>6</v>
      </c>
      <c r="Q4743" s="12" t="s">
        <v>6</v>
      </c>
      <c r="R4743">
        <v>4742</v>
      </c>
    </row>
    <row r="4744" spans="1:18" ht="15" x14ac:dyDescent="0.45">
      <c r="A4744">
        <v>28763</v>
      </c>
      <c r="F4744">
        <v>24</v>
      </c>
      <c r="G4744">
        <v>59.8</v>
      </c>
      <c r="H4744">
        <v>29</v>
      </c>
      <c r="I4744">
        <v>72.3</v>
      </c>
      <c r="J4744">
        <v>53</v>
      </c>
      <c r="K4744">
        <v>132.1</v>
      </c>
      <c r="L4744" s="11" t="s">
        <v>11925</v>
      </c>
      <c r="M4744" s="12" t="s">
        <v>6</v>
      </c>
      <c r="N4744" s="12" t="s">
        <v>6</v>
      </c>
      <c r="O4744" s="12">
        <v>892</v>
      </c>
      <c r="P4744" s="12" t="s">
        <v>6</v>
      </c>
      <c r="Q4744" s="12" t="s">
        <v>6</v>
      </c>
      <c r="R4744">
        <v>4743</v>
      </c>
    </row>
    <row r="4745" spans="1:18" ht="15" x14ac:dyDescent="0.45">
      <c r="A4745">
        <v>16883</v>
      </c>
      <c r="B4745">
        <v>21</v>
      </c>
      <c r="C4745">
        <v>50.4</v>
      </c>
      <c r="D4745">
        <v>7</v>
      </c>
      <c r="E4745">
        <v>16.8</v>
      </c>
      <c r="F4745">
        <v>17</v>
      </c>
      <c r="G4745">
        <v>41.4</v>
      </c>
      <c r="H4745">
        <v>9</v>
      </c>
      <c r="I4745">
        <v>23.4</v>
      </c>
      <c r="J4745">
        <v>54</v>
      </c>
      <c r="K4745">
        <v>132</v>
      </c>
      <c r="L4745" s="11" t="s">
        <v>11926</v>
      </c>
      <c r="M4745" s="12" t="s">
        <v>6</v>
      </c>
      <c r="N4745" s="12" t="s">
        <v>6</v>
      </c>
      <c r="O4745" s="12" t="s">
        <v>6</v>
      </c>
      <c r="P4745" s="12">
        <v>1405</v>
      </c>
      <c r="Q4745" s="12" t="s">
        <v>6</v>
      </c>
      <c r="R4745">
        <v>4744</v>
      </c>
    </row>
    <row r="4746" spans="1:18" ht="15" x14ac:dyDescent="0.45">
      <c r="A4746">
        <v>31337</v>
      </c>
      <c r="B4746">
        <v>11</v>
      </c>
      <c r="C4746">
        <v>72.599999999999994</v>
      </c>
      <c r="D4746">
        <v>4</v>
      </c>
      <c r="E4746">
        <v>26.4</v>
      </c>
      <c r="F4746">
        <v>4</v>
      </c>
      <c r="G4746">
        <v>26.4</v>
      </c>
      <c r="H4746">
        <v>1</v>
      </c>
      <c r="I4746">
        <v>6.6</v>
      </c>
      <c r="J4746">
        <v>20</v>
      </c>
      <c r="K4746">
        <v>132</v>
      </c>
      <c r="L4746" s="11" t="s">
        <v>11926</v>
      </c>
      <c r="M4746" s="12" t="s">
        <v>6</v>
      </c>
      <c r="N4746" s="12" t="s">
        <v>6</v>
      </c>
      <c r="O4746" s="12" t="s">
        <v>6</v>
      </c>
      <c r="P4746" s="12">
        <v>1406</v>
      </c>
      <c r="Q4746" s="12" t="s">
        <v>6</v>
      </c>
      <c r="R4746">
        <v>4745</v>
      </c>
    </row>
    <row r="4747" spans="1:18" ht="15" x14ac:dyDescent="0.45">
      <c r="A4747">
        <v>31707</v>
      </c>
      <c r="D4747">
        <v>10</v>
      </c>
      <c r="E4747">
        <v>55</v>
      </c>
      <c r="F4747">
        <v>14</v>
      </c>
      <c r="G4747">
        <v>77</v>
      </c>
      <c r="J4747">
        <v>24</v>
      </c>
      <c r="K4747">
        <v>132</v>
      </c>
      <c r="L4747" s="11" t="s">
        <v>11928</v>
      </c>
      <c r="M4747" s="12" t="s">
        <v>6</v>
      </c>
      <c r="N4747" s="12">
        <v>1047</v>
      </c>
      <c r="O4747" s="12" t="s">
        <v>6</v>
      </c>
      <c r="P4747" s="12" t="s">
        <v>6</v>
      </c>
      <c r="Q4747" s="12" t="s">
        <v>6</v>
      </c>
      <c r="R4747">
        <v>4746</v>
      </c>
    </row>
    <row r="4748" spans="1:18" ht="15" x14ac:dyDescent="0.45">
      <c r="A4748">
        <v>31708</v>
      </c>
      <c r="D4748">
        <v>3</v>
      </c>
      <c r="E4748">
        <v>16.5</v>
      </c>
      <c r="F4748">
        <v>21</v>
      </c>
      <c r="G4748">
        <v>115.5</v>
      </c>
      <c r="J4748">
        <v>24</v>
      </c>
      <c r="K4748">
        <v>132</v>
      </c>
      <c r="L4748" s="11" t="s">
        <v>11928</v>
      </c>
      <c r="M4748" s="12" t="s">
        <v>6</v>
      </c>
      <c r="N4748" s="12">
        <v>1048</v>
      </c>
      <c r="O4748" s="12" t="s">
        <v>6</v>
      </c>
      <c r="P4748" s="12" t="s">
        <v>6</v>
      </c>
      <c r="Q4748" s="12" t="s">
        <v>6</v>
      </c>
      <c r="R4748">
        <v>4747</v>
      </c>
    </row>
    <row r="4749" spans="1:18" ht="15" x14ac:dyDescent="0.45">
      <c r="A4749">
        <v>29902</v>
      </c>
      <c r="B4749">
        <v>20</v>
      </c>
      <c r="C4749">
        <v>40</v>
      </c>
      <c r="D4749">
        <v>18</v>
      </c>
      <c r="E4749">
        <v>36</v>
      </c>
      <c r="F4749">
        <v>8</v>
      </c>
      <c r="G4749">
        <v>16</v>
      </c>
      <c r="H4749">
        <v>20</v>
      </c>
      <c r="I4749">
        <v>39.840000000000003</v>
      </c>
      <c r="J4749">
        <v>66</v>
      </c>
      <c r="K4749">
        <v>131.84</v>
      </c>
      <c r="L4749" s="11" t="s">
        <v>11928</v>
      </c>
      <c r="M4749" s="12" t="s">
        <v>6</v>
      </c>
      <c r="N4749" s="12">
        <v>1049</v>
      </c>
      <c r="O4749" s="12" t="s">
        <v>6</v>
      </c>
      <c r="P4749" s="12" t="s">
        <v>6</v>
      </c>
      <c r="Q4749" s="12" t="s">
        <v>6</v>
      </c>
      <c r="R4749">
        <v>4748</v>
      </c>
    </row>
    <row r="4750" spans="1:18" ht="15" x14ac:dyDescent="0.45">
      <c r="A4750">
        <v>29003</v>
      </c>
      <c r="D4750">
        <v>1</v>
      </c>
      <c r="E4750">
        <v>43.9</v>
      </c>
      <c r="F4750">
        <v>1</v>
      </c>
      <c r="G4750">
        <v>43.9</v>
      </c>
      <c r="H4750">
        <v>1</v>
      </c>
      <c r="I4750">
        <v>43.9</v>
      </c>
      <c r="J4750">
        <v>3</v>
      </c>
      <c r="K4750">
        <v>131.69999999999999</v>
      </c>
      <c r="L4750" s="11" t="s">
        <v>11925</v>
      </c>
      <c r="M4750" s="12" t="s">
        <v>6</v>
      </c>
      <c r="N4750" s="12" t="s">
        <v>6</v>
      </c>
      <c r="O4750" s="12">
        <v>893</v>
      </c>
      <c r="P4750" s="12" t="s">
        <v>6</v>
      </c>
      <c r="Q4750" s="12" t="s">
        <v>6</v>
      </c>
      <c r="R4750">
        <v>4749</v>
      </c>
    </row>
    <row r="4751" spans="1:18" ht="15" x14ac:dyDescent="0.45">
      <c r="A4751">
        <v>23206</v>
      </c>
      <c r="B4751">
        <v>2</v>
      </c>
      <c r="C4751">
        <v>65.8</v>
      </c>
      <c r="F4751">
        <v>2</v>
      </c>
      <c r="G4751">
        <v>65.8</v>
      </c>
      <c r="J4751">
        <v>4</v>
      </c>
      <c r="K4751">
        <v>131.6</v>
      </c>
      <c r="L4751" s="11" t="s">
        <v>11925</v>
      </c>
      <c r="M4751" s="12" t="s">
        <v>6</v>
      </c>
      <c r="N4751" s="12" t="s">
        <v>6</v>
      </c>
      <c r="O4751" s="12">
        <v>894</v>
      </c>
      <c r="P4751" s="12" t="s">
        <v>6</v>
      </c>
      <c r="Q4751" s="12" t="s">
        <v>6</v>
      </c>
      <c r="R4751">
        <v>4750</v>
      </c>
    </row>
    <row r="4752" spans="1:18" ht="15" x14ac:dyDescent="0.45">
      <c r="A4752">
        <v>22633</v>
      </c>
      <c r="D4752">
        <v>1</v>
      </c>
      <c r="E4752">
        <v>63.02</v>
      </c>
      <c r="F4752">
        <v>1</v>
      </c>
      <c r="G4752">
        <v>68.5</v>
      </c>
      <c r="J4752">
        <v>2</v>
      </c>
      <c r="K4752">
        <v>131.52000000000001</v>
      </c>
      <c r="L4752" s="11" t="s">
        <v>11928</v>
      </c>
      <c r="M4752" s="12" t="s">
        <v>6</v>
      </c>
      <c r="N4752" s="12">
        <v>1050</v>
      </c>
      <c r="O4752" s="12" t="s">
        <v>6</v>
      </c>
      <c r="P4752" s="12" t="s">
        <v>6</v>
      </c>
      <c r="Q4752" s="12" t="s">
        <v>6</v>
      </c>
      <c r="R4752">
        <v>4751</v>
      </c>
    </row>
    <row r="4753" spans="1:18" ht="15" x14ac:dyDescent="0.45">
      <c r="A4753">
        <v>28865</v>
      </c>
      <c r="B4753">
        <v>1</v>
      </c>
      <c r="C4753">
        <v>21.9</v>
      </c>
      <c r="D4753">
        <v>2</v>
      </c>
      <c r="E4753">
        <v>43.8</v>
      </c>
      <c r="F4753">
        <v>2</v>
      </c>
      <c r="G4753">
        <v>43.8</v>
      </c>
      <c r="H4753">
        <v>1</v>
      </c>
      <c r="I4753">
        <v>21.9</v>
      </c>
      <c r="J4753">
        <v>6</v>
      </c>
      <c r="K4753">
        <v>131.39999999999998</v>
      </c>
      <c r="L4753" s="11" t="s">
        <v>11926</v>
      </c>
      <c r="M4753" s="12" t="s">
        <v>6</v>
      </c>
      <c r="N4753" s="12" t="s">
        <v>6</v>
      </c>
      <c r="O4753" s="12" t="s">
        <v>6</v>
      </c>
      <c r="P4753" s="12">
        <v>1407</v>
      </c>
      <c r="Q4753" s="12" t="s">
        <v>6</v>
      </c>
      <c r="R4753">
        <v>4752</v>
      </c>
    </row>
    <row r="4754" spans="1:18" ht="15" x14ac:dyDescent="0.45">
      <c r="A4754">
        <v>28866</v>
      </c>
      <c r="B4754">
        <v>2</v>
      </c>
      <c r="C4754">
        <v>43.8</v>
      </c>
      <c r="F4754">
        <v>2</v>
      </c>
      <c r="G4754">
        <v>43.8</v>
      </c>
      <c r="H4754">
        <v>2</v>
      </c>
      <c r="I4754">
        <v>43.8</v>
      </c>
      <c r="J4754">
        <v>6</v>
      </c>
      <c r="K4754">
        <v>131.39999999999998</v>
      </c>
      <c r="L4754" s="11" t="s">
        <v>11926</v>
      </c>
      <c r="M4754" s="12" t="s">
        <v>6</v>
      </c>
      <c r="N4754" s="12" t="s">
        <v>6</v>
      </c>
      <c r="O4754" s="12" t="s">
        <v>6</v>
      </c>
      <c r="P4754" s="12">
        <v>1408</v>
      </c>
      <c r="Q4754" s="12" t="s">
        <v>6</v>
      </c>
      <c r="R4754">
        <v>4753</v>
      </c>
    </row>
    <row r="4755" spans="1:18" ht="15" x14ac:dyDescent="0.45">
      <c r="A4755">
        <v>10234</v>
      </c>
      <c r="B4755">
        <v>8</v>
      </c>
      <c r="C4755">
        <v>65.599999999999994</v>
      </c>
      <c r="D4755">
        <v>4</v>
      </c>
      <c r="E4755">
        <v>32.799999999999997</v>
      </c>
      <c r="F4755">
        <v>2</v>
      </c>
      <c r="G4755">
        <v>16.399999999999999</v>
      </c>
      <c r="H4755">
        <v>2</v>
      </c>
      <c r="I4755">
        <v>16.399999999999999</v>
      </c>
      <c r="J4755">
        <v>16</v>
      </c>
      <c r="K4755">
        <v>131.19999999999999</v>
      </c>
      <c r="L4755" s="11" t="s">
        <v>11927</v>
      </c>
      <c r="M4755" s="12" t="s">
        <v>6</v>
      </c>
      <c r="N4755" s="12" t="s">
        <v>6</v>
      </c>
      <c r="O4755" s="12" t="s">
        <v>6</v>
      </c>
      <c r="P4755" s="12" t="s">
        <v>6</v>
      </c>
      <c r="Q4755" s="12">
        <v>744</v>
      </c>
      <c r="R4755">
        <v>4754</v>
      </c>
    </row>
    <row r="4756" spans="1:18" ht="15" x14ac:dyDescent="0.45">
      <c r="A4756">
        <v>29032</v>
      </c>
      <c r="B4756">
        <v>7</v>
      </c>
      <c r="C4756">
        <v>48.3</v>
      </c>
      <c r="D4756">
        <v>9</v>
      </c>
      <c r="E4756">
        <v>62.1</v>
      </c>
      <c r="F4756">
        <v>3</v>
      </c>
      <c r="G4756">
        <v>20.7</v>
      </c>
      <c r="J4756">
        <v>19</v>
      </c>
      <c r="K4756">
        <v>131.1</v>
      </c>
      <c r="L4756" s="11" t="s">
        <v>11925</v>
      </c>
      <c r="M4756" s="12" t="s">
        <v>6</v>
      </c>
      <c r="N4756" s="12" t="s">
        <v>6</v>
      </c>
      <c r="O4756" s="12">
        <v>895</v>
      </c>
      <c r="P4756" s="12" t="s">
        <v>6</v>
      </c>
      <c r="Q4756" s="12" t="s">
        <v>6</v>
      </c>
      <c r="R4756">
        <v>4755</v>
      </c>
    </row>
    <row r="4757" spans="1:18" ht="15" x14ac:dyDescent="0.45">
      <c r="A4757">
        <v>31682</v>
      </c>
      <c r="D4757">
        <v>25</v>
      </c>
      <c r="E4757">
        <v>49.68</v>
      </c>
      <c r="F4757">
        <v>21</v>
      </c>
      <c r="G4757">
        <v>41.36</v>
      </c>
      <c r="H4757">
        <v>20</v>
      </c>
      <c r="I4757">
        <v>40</v>
      </c>
      <c r="J4757">
        <v>66</v>
      </c>
      <c r="K4757">
        <v>131.04</v>
      </c>
      <c r="L4757" s="11" t="s">
        <v>11925</v>
      </c>
      <c r="M4757" s="12" t="s">
        <v>6</v>
      </c>
      <c r="N4757" s="12" t="s">
        <v>6</v>
      </c>
      <c r="O4757" s="12">
        <v>896</v>
      </c>
      <c r="P4757" s="12" t="s">
        <v>6</v>
      </c>
      <c r="Q4757" s="12" t="s">
        <v>6</v>
      </c>
      <c r="R4757">
        <v>4756</v>
      </c>
    </row>
    <row r="4758" spans="1:18" ht="15" x14ac:dyDescent="0.45">
      <c r="A4758">
        <v>30484</v>
      </c>
      <c r="B4758">
        <v>6</v>
      </c>
      <c r="C4758">
        <v>130.82</v>
      </c>
      <c r="J4758">
        <v>6</v>
      </c>
      <c r="K4758">
        <v>130.82</v>
      </c>
      <c r="L4758" s="11" t="s">
        <v>11926</v>
      </c>
      <c r="M4758" s="12" t="s">
        <v>6</v>
      </c>
      <c r="N4758" s="12" t="s">
        <v>6</v>
      </c>
      <c r="O4758" s="12" t="s">
        <v>6</v>
      </c>
      <c r="P4758" s="12">
        <v>1409</v>
      </c>
      <c r="Q4758" s="12" t="s">
        <v>6</v>
      </c>
      <c r="R4758">
        <v>4757</v>
      </c>
    </row>
    <row r="4759" spans="1:18" ht="15" x14ac:dyDescent="0.45">
      <c r="A4759">
        <v>31654</v>
      </c>
      <c r="B4759">
        <v>7</v>
      </c>
      <c r="C4759">
        <v>76.3</v>
      </c>
      <c r="D4759">
        <v>3</v>
      </c>
      <c r="E4759">
        <v>32.700000000000003</v>
      </c>
      <c r="F4759">
        <v>2</v>
      </c>
      <c r="G4759">
        <v>21.8</v>
      </c>
      <c r="J4759">
        <v>12</v>
      </c>
      <c r="K4759">
        <v>130.80000000000001</v>
      </c>
      <c r="L4759" s="11" t="s">
        <v>11926</v>
      </c>
      <c r="M4759" s="12" t="s">
        <v>6</v>
      </c>
      <c r="N4759" s="12" t="s">
        <v>6</v>
      </c>
      <c r="O4759" s="12" t="s">
        <v>6</v>
      </c>
      <c r="P4759" s="12">
        <v>1410</v>
      </c>
      <c r="Q4759" s="12" t="s">
        <v>6</v>
      </c>
      <c r="R4759">
        <v>4758</v>
      </c>
    </row>
    <row r="4760" spans="1:18" ht="15" x14ac:dyDescent="0.45">
      <c r="A4760">
        <v>29004</v>
      </c>
      <c r="B4760">
        <v>2</v>
      </c>
      <c r="C4760">
        <v>130.63999999999999</v>
      </c>
      <c r="J4760">
        <v>2</v>
      </c>
      <c r="K4760">
        <v>130.63999999999999</v>
      </c>
      <c r="L4760" s="11" t="s">
        <v>6</v>
      </c>
      <c r="M4760" s="12" t="s">
        <v>6</v>
      </c>
      <c r="N4760" s="12" t="s">
        <v>6</v>
      </c>
      <c r="O4760" s="12" t="s">
        <v>6</v>
      </c>
      <c r="P4760" s="12" t="s">
        <v>6</v>
      </c>
      <c r="Q4760" s="12" t="s">
        <v>6</v>
      </c>
      <c r="R4760">
        <v>4759</v>
      </c>
    </row>
    <row r="4761" spans="1:18" ht="15" x14ac:dyDescent="0.45">
      <c r="A4761">
        <v>23676</v>
      </c>
      <c r="B4761">
        <v>13</v>
      </c>
      <c r="C4761">
        <v>105.94</v>
      </c>
      <c r="D4761">
        <v>1</v>
      </c>
      <c r="E4761">
        <v>8.1999999999999993</v>
      </c>
      <c r="H4761">
        <v>2</v>
      </c>
      <c r="I4761">
        <v>16.399999999999999</v>
      </c>
      <c r="J4761">
        <v>16</v>
      </c>
      <c r="K4761">
        <v>130.54</v>
      </c>
      <c r="L4761" s="11" t="s">
        <v>11926</v>
      </c>
      <c r="M4761" s="12" t="s">
        <v>6</v>
      </c>
      <c r="N4761" s="12" t="s">
        <v>6</v>
      </c>
      <c r="O4761" s="12" t="s">
        <v>6</v>
      </c>
      <c r="P4761" s="12">
        <v>1411</v>
      </c>
      <c r="Q4761" s="12" t="s">
        <v>6</v>
      </c>
      <c r="R4761">
        <v>4760</v>
      </c>
    </row>
    <row r="4762" spans="1:18" ht="15" x14ac:dyDescent="0.45">
      <c r="A4762">
        <v>10254</v>
      </c>
      <c r="B4762">
        <v>25</v>
      </c>
      <c r="C4762">
        <v>44.86</v>
      </c>
      <c r="D4762">
        <v>19</v>
      </c>
      <c r="E4762">
        <v>34.06</v>
      </c>
      <c r="F4762">
        <v>8</v>
      </c>
      <c r="G4762">
        <v>14.4</v>
      </c>
      <c r="H4762">
        <v>22</v>
      </c>
      <c r="I4762">
        <v>37.200000000000003</v>
      </c>
      <c r="J4762">
        <v>74</v>
      </c>
      <c r="K4762">
        <v>130.52000000000001</v>
      </c>
      <c r="L4762" s="11" t="s">
        <v>11927</v>
      </c>
      <c r="M4762" s="12" t="s">
        <v>6</v>
      </c>
      <c r="N4762" s="12" t="s">
        <v>6</v>
      </c>
      <c r="O4762" s="12" t="s">
        <v>6</v>
      </c>
      <c r="P4762" s="12" t="s">
        <v>6</v>
      </c>
      <c r="Q4762" s="12">
        <v>745</v>
      </c>
      <c r="R4762">
        <v>4761</v>
      </c>
    </row>
    <row r="4763" spans="1:18" ht="15" x14ac:dyDescent="0.45">
      <c r="A4763">
        <v>22409</v>
      </c>
      <c r="B4763">
        <v>2</v>
      </c>
      <c r="C4763">
        <v>29</v>
      </c>
      <c r="D4763">
        <v>1</v>
      </c>
      <c r="E4763">
        <v>14.5</v>
      </c>
      <c r="F4763">
        <v>4</v>
      </c>
      <c r="G4763">
        <v>58</v>
      </c>
      <c r="H4763">
        <v>2</v>
      </c>
      <c r="I4763">
        <v>29</v>
      </c>
      <c r="J4763">
        <v>9</v>
      </c>
      <c r="K4763">
        <v>130.5</v>
      </c>
      <c r="L4763" s="11" t="s">
        <v>11926</v>
      </c>
      <c r="M4763" s="12" t="s">
        <v>6</v>
      </c>
      <c r="N4763" s="12" t="s">
        <v>6</v>
      </c>
      <c r="O4763" s="12" t="s">
        <v>6</v>
      </c>
      <c r="P4763" s="12">
        <v>1412</v>
      </c>
      <c r="Q4763" s="12" t="s">
        <v>6</v>
      </c>
      <c r="R4763">
        <v>4762</v>
      </c>
    </row>
    <row r="4764" spans="1:18" ht="15" x14ac:dyDescent="0.45">
      <c r="A4764">
        <v>22576</v>
      </c>
      <c r="B4764">
        <v>4</v>
      </c>
      <c r="C4764">
        <v>60.36</v>
      </c>
      <c r="H4764">
        <v>4</v>
      </c>
      <c r="I4764">
        <v>69.930000000000007</v>
      </c>
      <c r="J4764">
        <v>8</v>
      </c>
      <c r="K4764">
        <v>130.29000000000002</v>
      </c>
      <c r="L4764" s="11" t="s">
        <v>11928</v>
      </c>
      <c r="M4764" s="12" t="s">
        <v>6</v>
      </c>
      <c r="N4764" s="12">
        <v>1051</v>
      </c>
      <c r="O4764" s="12" t="s">
        <v>6</v>
      </c>
      <c r="P4764" s="12" t="s">
        <v>6</v>
      </c>
      <c r="Q4764" s="12" t="s">
        <v>6</v>
      </c>
      <c r="R4764">
        <v>4763</v>
      </c>
    </row>
    <row r="4765" spans="1:18" ht="15" x14ac:dyDescent="0.45">
      <c r="A4765">
        <v>28888</v>
      </c>
      <c r="B4765">
        <v>1</v>
      </c>
      <c r="C4765">
        <v>22</v>
      </c>
      <c r="F4765">
        <v>4</v>
      </c>
      <c r="G4765">
        <v>86.24</v>
      </c>
      <c r="H4765">
        <v>1</v>
      </c>
      <c r="I4765">
        <v>22</v>
      </c>
      <c r="J4765">
        <v>6</v>
      </c>
      <c r="K4765">
        <v>130.24</v>
      </c>
      <c r="L4765" s="11" t="s">
        <v>11925</v>
      </c>
      <c r="M4765" s="12" t="s">
        <v>6</v>
      </c>
      <c r="N4765" s="12" t="s">
        <v>6</v>
      </c>
      <c r="O4765" s="12">
        <v>897</v>
      </c>
      <c r="P4765" s="12" t="s">
        <v>6</v>
      </c>
      <c r="Q4765" s="12" t="s">
        <v>6</v>
      </c>
      <c r="R4765">
        <v>4764</v>
      </c>
    </row>
    <row r="4766" spans="1:18" ht="15" x14ac:dyDescent="0.45">
      <c r="A4766">
        <v>28173</v>
      </c>
      <c r="B4766">
        <v>18</v>
      </c>
      <c r="C4766">
        <v>52.2</v>
      </c>
      <c r="D4766">
        <v>15</v>
      </c>
      <c r="E4766">
        <v>43.5</v>
      </c>
      <c r="F4766">
        <v>12</v>
      </c>
      <c r="G4766">
        <v>34.340000000000003</v>
      </c>
      <c r="J4766">
        <v>45</v>
      </c>
      <c r="K4766">
        <v>130.04000000000002</v>
      </c>
      <c r="L4766" s="11" t="s">
        <v>11926</v>
      </c>
      <c r="M4766" s="12" t="s">
        <v>6</v>
      </c>
      <c r="N4766" s="12" t="s">
        <v>6</v>
      </c>
      <c r="O4766" s="12" t="s">
        <v>6</v>
      </c>
      <c r="P4766" s="12">
        <v>1413</v>
      </c>
      <c r="Q4766" s="12" t="s">
        <v>6</v>
      </c>
      <c r="R4766">
        <v>4765</v>
      </c>
    </row>
    <row r="4767" spans="1:18" ht="15" x14ac:dyDescent="0.45">
      <c r="A4767">
        <v>10905</v>
      </c>
      <c r="B4767">
        <v>2</v>
      </c>
      <c r="C4767">
        <v>13</v>
      </c>
      <c r="D4767">
        <v>7</v>
      </c>
      <c r="E4767">
        <v>45.5</v>
      </c>
      <c r="F4767">
        <v>3</v>
      </c>
      <c r="G4767">
        <v>19.5</v>
      </c>
      <c r="H4767">
        <v>8</v>
      </c>
      <c r="I4767">
        <v>52</v>
      </c>
      <c r="J4767">
        <v>20</v>
      </c>
      <c r="K4767">
        <v>130</v>
      </c>
      <c r="L4767" s="11" t="s">
        <v>11925</v>
      </c>
      <c r="M4767" s="12" t="s">
        <v>6</v>
      </c>
      <c r="N4767" s="12" t="s">
        <v>6</v>
      </c>
      <c r="O4767" s="12">
        <v>898</v>
      </c>
      <c r="P4767" s="12" t="s">
        <v>6</v>
      </c>
      <c r="Q4767" s="12" t="s">
        <v>6</v>
      </c>
      <c r="R4767">
        <v>4766</v>
      </c>
    </row>
    <row r="4768" spans="1:18" ht="15" x14ac:dyDescent="0.45">
      <c r="A4768">
        <v>28091</v>
      </c>
      <c r="B4768">
        <v>8</v>
      </c>
      <c r="C4768">
        <v>52</v>
      </c>
      <c r="D4768">
        <v>4</v>
      </c>
      <c r="E4768">
        <v>26</v>
      </c>
      <c r="F4768">
        <v>4</v>
      </c>
      <c r="G4768">
        <v>26</v>
      </c>
      <c r="H4768">
        <v>4</v>
      </c>
      <c r="I4768">
        <v>26</v>
      </c>
      <c r="J4768">
        <v>20</v>
      </c>
      <c r="K4768">
        <v>130</v>
      </c>
      <c r="L4768" s="11" t="s">
        <v>11925</v>
      </c>
      <c r="M4768" s="12" t="s">
        <v>6</v>
      </c>
      <c r="N4768" s="12" t="s">
        <v>6</v>
      </c>
      <c r="O4768" s="12">
        <v>899</v>
      </c>
      <c r="P4768" s="12" t="s">
        <v>6</v>
      </c>
      <c r="Q4768" s="12" t="s">
        <v>6</v>
      </c>
      <c r="R4768">
        <v>4767</v>
      </c>
    </row>
    <row r="4769" spans="1:18" ht="15" x14ac:dyDescent="0.45">
      <c r="A4769">
        <v>29632</v>
      </c>
      <c r="H4769">
        <v>10</v>
      </c>
      <c r="I4769">
        <v>130</v>
      </c>
      <c r="J4769">
        <v>10</v>
      </c>
      <c r="K4769">
        <v>130</v>
      </c>
      <c r="L4769" s="11" t="s">
        <v>11925</v>
      </c>
      <c r="M4769" s="12" t="s">
        <v>6</v>
      </c>
      <c r="N4769" s="12" t="s">
        <v>6</v>
      </c>
      <c r="O4769" s="12">
        <v>900</v>
      </c>
      <c r="P4769" s="12" t="s">
        <v>6</v>
      </c>
      <c r="Q4769" s="12" t="s">
        <v>6</v>
      </c>
      <c r="R4769">
        <v>4768</v>
      </c>
    </row>
    <row r="4770" spans="1:18" ht="15" x14ac:dyDescent="0.45">
      <c r="A4770">
        <v>32367</v>
      </c>
      <c r="H4770">
        <v>27</v>
      </c>
      <c r="I4770">
        <v>129.96</v>
      </c>
      <c r="J4770">
        <v>27</v>
      </c>
      <c r="K4770">
        <v>129.96</v>
      </c>
      <c r="L4770" s="11" t="s">
        <v>11925</v>
      </c>
      <c r="M4770" s="12" t="s">
        <v>6</v>
      </c>
      <c r="N4770" s="12" t="s">
        <v>6</v>
      </c>
      <c r="O4770" s="12">
        <v>901</v>
      </c>
      <c r="P4770" s="12" t="s">
        <v>6</v>
      </c>
      <c r="Q4770" s="12" t="s">
        <v>6</v>
      </c>
      <c r="R4770">
        <v>4769</v>
      </c>
    </row>
    <row r="4771" spans="1:18" ht="15" x14ac:dyDescent="0.45">
      <c r="A4771">
        <v>15626</v>
      </c>
      <c r="B4771">
        <v>4</v>
      </c>
      <c r="C4771">
        <v>42.73</v>
      </c>
      <c r="D4771">
        <v>4</v>
      </c>
      <c r="E4771">
        <v>43.6</v>
      </c>
      <c r="F4771">
        <v>2</v>
      </c>
      <c r="G4771">
        <v>21.8</v>
      </c>
      <c r="H4771">
        <v>2</v>
      </c>
      <c r="I4771">
        <v>21.8</v>
      </c>
      <c r="J4771">
        <v>12</v>
      </c>
      <c r="K4771">
        <v>129.93</v>
      </c>
      <c r="L4771" s="11" t="s">
        <v>11926</v>
      </c>
      <c r="M4771" s="12" t="s">
        <v>6</v>
      </c>
      <c r="N4771" s="12" t="s">
        <v>6</v>
      </c>
      <c r="O4771" s="12" t="s">
        <v>6</v>
      </c>
      <c r="P4771" s="12">
        <v>1414</v>
      </c>
      <c r="Q4771" s="12" t="s">
        <v>6</v>
      </c>
      <c r="R4771">
        <v>4770</v>
      </c>
    </row>
    <row r="4772" spans="1:18" ht="15" x14ac:dyDescent="0.45">
      <c r="A4772">
        <v>22938</v>
      </c>
      <c r="H4772">
        <v>1</v>
      </c>
      <c r="I4772">
        <v>129.9</v>
      </c>
      <c r="J4772">
        <v>1</v>
      </c>
      <c r="K4772">
        <v>129.9</v>
      </c>
      <c r="L4772" s="11" t="s">
        <v>11925</v>
      </c>
      <c r="M4772" s="12" t="s">
        <v>6</v>
      </c>
      <c r="N4772" s="12" t="s">
        <v>6</v>
      </c>
      <c r="O4772" s="12">
        <v>902</v>
      </c>
      <c r="P4772" s="12" t="s">
        <v>6</v>
      </c>
      <c r="Q4772" s="12" t="s">
        <v>6</v>
      </c>
      <c r="R4772">
        <v>4771</v>
      </c>
    </row>
    <row r="4773" spans="1:18" ht="15" x14ac:dyDescent="0.45">
      <c r="A4773">
        <v>23087</v>
      </c>
      <c r="D4773">
        <v>1</v>
      </c>
      <c r="E4773">
        <v>129.9</v>
      </c>
      <c r="J4773">
        <v>1</v>
      </c>
      <c r="K4773">
        <v>129.9</v>
      </c>
      <c r="L4773" s="11" t="s">
        <v>11925</v>
      </c>
      <c r="M4773" s="12" t="s">
        <v>6</v>
      </c>
      <c r="N4773" s="12" t="s">
        <v>6</v>
      </c>
      <c r="O4773" s="12">
        <v>903</v>
      </c>
      <c r="P4773" s="12" t="s">
        <v>6</v>
      </c>
      <c r="Q4773" s="12" t="s">
        <v>6</v>
      </c>
      <c r="R4773">
        <v>4772</v>
      </c>
    </row>
    <row r="4774" spans="1:18" ht="15" x14ac:dyDescent="0.45">
      <c r="A4774">
        <v>10275</v>
      </c>
      <c r="B4774">
        <v>2</v>
      </c>
      <c r="C4774">
        <v>4.4000000000000004</v>
      </c>
      <c r="D4774">
        <v>18</v>
      </c>
      <c r="E4774">
        <v>39.6</v>
      </c>
      <c r="F4774">
        <v>26</v>
      </c>
      <c r="G4774">
        <v>57.2</v>
      </c>
      <c r="H4774">
        <v>13</v>
      </c>
      <c r="I4774">
        <v>28.6</v>
      </c>
      <c r="J4774">
        <v>59</v>
      </c>
      <c r="K4774">
        <v>129.80000000000001</v>
      </c>
      <c r="L4774" s="11" t="s">
        <v>11927</v>
      </c>
      <c r="M4774" s="12" t="s">
        <v>6</v>
      </c>
      <c r="N4774" s="12" t="s">
        <v>6</v>
      </c>
      <c r="O4774" s="12" t="s">
        <v>6</v>
      </c>
      <c r="P4774" s="12" t="s">
        <v>6</v>
      </c>
      <c r="Q4774" s="12">
        <v>746</v>
      </c>
      <c r="R4774">
        <v>4773</v>
      </c>
    </row>
    <row r="4775" spans="1:18" ht="15" x14ac:dyDescent="0.45">
      <c r="A4775">
        <v>10605</v>
      </c>
      <c r="D4775">
        <v>6</v>
      </c>
      <c r="E4775">
        <v>70.8</v>
      </c>
      <c r="F4775">
        <v>4</v>
      </c>
      <c r="G4775">
        <v>47.2</v>
      </c>
      <c r="H4775">
        <v>1</v>
      </c>
      <c r="I4775">
        <v>11.8</v>
      </c>
      <c r="J4775">
        <v>11</v>
      </c>
      <c r="K4775">
        <v>129.80000000000001</v>
      </c>
      <c r="L4775" s="11" t="s">
        <v>11926</v>
      </c>
      <c r="M4775" s="12" t="s">
        <v>6</v>
      </c>
      <c r="N4775" s="12" t="s">
        <v>6</v>
      </c>
      <c r="O4775" s="12" t="s">
        <v>6</v>
      </c>
      <c r="P4775" s="12">
        <v>1415</v>
      </c>
      <c r="Q4775" s="12" t="s">
        <v>6</v>
      </c>
      <c r="R4775">
        <v>4774</v>
      </c>
    </row>
    <row r="4776" spans="1:18" ht="15" x14ac:dyDescent="0.45">
      <c r="A4776">
        <v>17348</v>
      </c>
      <c r="B4776">
        <v>10</v>
      </c>
      <c r="C4776">
        <v>118</v>
      </c>
      <c r="D4776">
        <v>1</v>
      </c>
      <c r="E4776">
        <v>11.8</v>
      </c>
      <c r="J4776">
        <v>11</v>
      </c>
      <c r="K4776">
        <v>129.80000000000001</v>
      </c>
      <c r="L4776" s="11" t="s">
        <v>11926</v>
      </c>
      <c r="M4776" s="12" t="s">
        <v>6</v>
      </c>
      <c r="N4776" s="12" t="s">
        <v>6</v>
      </c>
      <c r="O4776" s="12" t="s">
        <v>6</v>
      </c>
      <c r="P4776" s="12">
        <v>1416</v>
      </c>
      <c r="Q4776" s="12" t="s">
        <v>6</v>
      </c>
      <c r="R4776">
        <v>4775</v>
      </c>
    </row>
    <row r="4777" spans="1:18" ht="15" x14ac:dyDescent="0.45">
      <c r="A4777">
        <v>10782</v>
      </c>
      <c r="B4777">
        <v>9</v>
      </c>
      <c r="C4777">
        <v>44.6</v>
      </c>
      <c r="D4777">
        <v>6</v>
      </c>
      <c r="E4777">
        <v>30</v>
      </c>
      <c r="H4777">
        <v>11</v>
      </c>
      <c r="I4777">
        <v>55</v>
      </c>
      <c r="J4777">
        <v>26</v>
      </c>
      <c r="K4777">
        <v>129.6</v>
      </c>
      <c r="L4777" s="11" t="s">
        <v>11926</v>
      </c>
      <c r="M4777" s="12" t="s">
        <v>6</v>
      </c>
      <c r="N4777" s="12" t="s">
        <v>6</v>
      </c>
      <c r="O4777" s="12" t="s">
        <v>6</v>
      </c>
      <c r="P4777" s="12">
        <v>1417</v>
      </c>
      <c r="Q4777" s="12" t="s">
        <v>6</v>
      </c>
      <c r="R4777">
        <v>4776</v>
      </c>
    </row>
    <row r="4778" spans="1:18" ht="15" x14ac:dyDescent="0.45">
      <c r="A4778">
        <v>15704</v>
      </c>
      <c r="B4778">
        <v>3</v>
      </c>
      <c r="C4778">
        <v>16.2</v>
      </c>
      <c r="D4778">
        <v>9</v>
      </c>
      <c r="E4778">
        <v>48.6</v>
      </c>
      <c r="F4778">
        <v>6</v>
      </c>
      <c r="G4778">
        <v>32.4</v>
      </c>
      <c r="H4778">
        <v>6</v>
      </c>
      <c r="I4778">
        <v>32.4</v>
      </c>
      <c r="J4778">
        <v>24</v>
      </c>
      <c r="K4778">
        <v>129.6</v>
      </c>
      <c r="L4778" s="11" t="s">
        <v>11926</v>
      </c>
      <c r="M4778" s="12" t="s">
        <v>6</v>
      </c>
      <c r="N4778" s="12" t="s">
        <v>6</v>
      </c>
      <c r="O4778" s="12" t="s">
        <v>6</v>
      </c>
      <c r="P4778" s="12">
        <v>1418</v>
      </c>
      <c r="Q4778" s="12" t="s">
        <v>6</v>
      </c>
      <c r="R4778">
        <v>4777</v>
      </c>
    </row>
    <row r="4779" spans="1:18" ht="15" x14ac:dyDescent="0.45">
      <c r="A4779">
        <v>22635</v>
      </c>
      <c r="F4779">
        <v>1</v>
      </c>
      <c r="G4779">
        <v>67.5</v>
      </c>
      <c r="H4779">
        <v>1</v>
      </c>
      <c r="I4779">
        <v>62.1</v>
      </c>
      <c r="J4779">
        <v>2</v>
      </c>
      <c r="K4779">
        <v>129.6</v>
      </c>
      <c r="L4779" s="11" t="s">
        <v>11928</v>
      </c>
      <c r="M4779" s="12" t="s">
        <v>6</v>
      </c>
      <c r="N4779" s="12">
        <v>1052</v>
      </c>
      <c r="O4779" s="12" t="s">
        <v>6</v>
      </c>
      <c r="P4779" s="12" t="s">
        <v>6</v>
      </c>
      <c r="Q4779" s="12" t="s">
        <v>6</v>
      </c>
      <c r="R4779">
        <v>4778</v>
      </c>
    </row>
    <row r="4780" spans="1:18" ht="15" x14ac:dyDescent="0.45">
      <c r="A4780">
        <v>32246</v>
      </c>
      <c r="H4780">
        <v>81</v>
      </c>
      <c r="I4780">
        <v>129.6</v>
      </c>
      <c r="J4780">
        <v>81</v>
      </c>
      <c r="K4780">
        <v>129.6</v>
      </c>
      <c r="L4780" s="11" t="s">
        <v>11927</v>
      </c>
      <c r="M4780" s="12" t="s">
        <v>6</v>
      </c>
      <c r="N4780" s="12" t="s">
        <v>6</v>
      </c>
      <c r="O4780" s="12" t="s">
        <v>6</v>
      </c>
      <c r="P4780" s="12" t="s">
        <v>6</v>
      </c>
      <c r="Q4780" s="12">
        <v>747</v>
      </c>
      <c r="R4780">
        <v>4779</v>
      </c>
    </row>
    <row r="4781" spans="1:18" ht="15" x14ac:dyDescent="0.45">
      <c r="A4781">
        <v>22646</v>
      </c>
      <c r="B4781">
        <v>5</v>
      </c>
      <c r="C4781">
        <v>129.5</v>
      </c>
      <c r="J4781">
        <v>5</v>
      </c>
      <c r="K4781">
        <v>129.5</v>
      </c>
      <c r="L4781" s="11" t="s">
        <v>11924</v>
      </c>
      <c r="M4781" s="12">
        <v>424</v>
      </c>
      <c r="N4781" s="12" t="s">
        <v>6</v>
      </c>
      <c r="O4781" s="12" t="s">
        <v>6</v>
      </c>
      <c r="P4781" s="12" t="s">
        <v>6</v>
      </c>
      <c r="Q4781" s="12" t="s">
        <v>6</v>
      </c>
      <c r="R4781">
        <v>4780</v>
      </c>
    </row>
    <row r="4782" spans="1:18" ht="15" x14ac:dyDescent="0.45">
      <c r="A4782">
        <v>23563</v>
      </c>
      <c r="B4782">
        <v>2</v>
      </c>
      <c r="C4782">
        <v>37</v>
      </c>
      <c r="F4782">
        <v>1</v>
      </c>
      <c r="G4782">
        <v>18.5</v>
      </c>
      <c r="H4782">
        <v>4</v>
      </c>
      <c r="I4782">
        <v>74</v>
      </c>
      <c r="J4782">
        <v>7</v>
      </c>
      <c r="K4782">
        <v>129.5</v>
      </c>
      <c r="L4782" s="11" t="s">
        <v>11926</v>
      </c>
      <c r="M4782" s="12" t="s">
        <v>6</v>
      </c>
      <c r="N4782" s="12" t="s">
        <v>6</v>
      </c>
      <c r="O4782" s="12" t="s">
        <v>6</v>
      </c>
      <c r="P4782" s="12">
        <v>1419</v>
      </c>
      <c r="Q4782" s="12" t="s">
        <v>6</v>
      </c>
      <c r="R4782">
        <v>4781</v>
      </c>
    </row>
    <row r="4783" spans="1:18" ht="15" x14ac:dyDescent="0.45">
      <c r="A4783">
        <v>32296</v>
      </c>
      <c r="H4783">
        <v>7</v>
      </c>
      <c r="I4783">
        <v>129.5</v>
      </c>
      <c r="J4783">
        <v>7</v>
      </c>
      <c r="K4783">
        <v>129.5</v>
      </c>
      <c r="L4783" s="11" t="s">
        <v>11926</v>
      </c>
      <c r="M4783" s="12" t="s">
        <v>6</v>
      </c>
      <c r="N4783" s="12" t="s">
        <v>6</v>
      </c>
      <c r="O4783" s="12" t="s">
        <v>6</v>
      </c>
      <c r="P4783" s="12">
        <v>1420</v>
      </c>
      <c r="Q4783" s="12" t="s">
        <v>6</v>
      </c>
      <c r="R4783">
        <v>4782</v>
      </c>
    </row>
    <row r="4784" spans="1:18" ht="15" x14ac:dyDescent="0.45">
      <c r="A4784">
        <v>23024</v>
      </c>
      <c r="B4784">
        <v>2</v>
      </c>
      <c r="C4784">
        <v>66</v>
      </c>
      <c r="H4784">
        <v>2</v>
      </c>
      <c r="I4784">
        <v>63.36</v>
      </c>
      <c r="J4784">
        <v>4</v>
      </c>
      <c r="K4784">
        <v>129.36000000000001</v>
      </c>
      <c r="L4784" s="11" t="s">
        <v>11925</v>
      </c>
      <c r="M4784" s="12" t="s">
        <v>6</v>
      </c>
      <c r="N4784" s="12" t="s">
        <v>6</v>
      </c>
      <c r="O4784" s="12">
        <v>904</v>
      </c>
      <c r="P4784" s="12" t="s">
        <v>6</v>
      </c>
      <c r="Q4784" s="12" t="s">
        <v>6</v>
      </c>
      <c r="R4784">
        <v>4783</v>
      </c>
    </row>
    <row r="4785" spans="1:18" ht="15" x14ac:dyDescent="0.45">
      <c r="A4785">
        <v>22732</v>
      </c>
      <c r="B4785">
        <v>9</v>
      </c>
      <c r="C4785">
        <v>31.5</v>
      </c>
      <c r="D4785">
        <v>11</v>
      </c>
      <c r="E4785">
        <v>38.22</v>
      </c>
      <c r="F4785">
        <v>9</v>
      </c>
      <c r="G4785">
        <v>31.5</v>
      </c>
      <c r="H4785">
        <v>8</v>
      </c>
      <c r="I4785">
        <v>28</v>
      </c>
      <c r="J4785">
        <v>37</v>
      </c>
      <c r="K4785">
        <v>129.22</v>
      </c>
      <c r="L4785" s="11" t="s">
        <v>11926</v>
      </c>
      <c r="M4785" s="12" t="s">
        <v>6</v>
      </c>
      <c r="N4785" s="12" t="s">
        <v>6</v>
      </c>
      <c r="O4785" s="12" t="s">
        <v>6</v>
      </c>
      <c r="P4785" s="12">
        <v>1421</v>
      </c>
      <c r="Q4785" s="12" t="s">
        <v>6</v>
      </c>
      <c r="R4785">
        <v>4784</v>
      </c>
    </row>
    <row r="4786" spans="1:18" ht="15" x14ac:dyDescent="0.45">
      <c r="A4786">
        <v>31962</v>
      </c>
      <c r="D4786">
        <v>3</v>
      </c>
      <c r="E4786">
        <v>22.8</v>
      </c>
      <c r="F4786">
        <v>8</v>
      </c>
      <c r="G4786">
        <v>60.8</v>
      </c>
      <c r="H4786">
        <v>6</v>
      </c>
      <c r="I4786">
        <v>45.6</v>
      </c>
      <c r="J4786">
        <v>17</v>
      </c>
      <c r="K4786">
        <v>129.19999999999999</v>
      </c>
      <c r="L4786" s="11" t="s">
        <v>11928</v>
      </c>
      <c r="M4786" s="12" t="s">
        <v>6</v>
      </c>
      <c r="N4786" s="12">
        <v>1053</v>
      </c>
      <c r="O4786" s="12" t="s">
        <v>6</v>
      </c>
      <c r="P4786" s="12" t="s">
        <v>6</v>
      </c>
      <c r="Q4786" s="12" t="s">
        <v>6</v>
      </c>
      <c r="R4786">
        <v>4785</v>
      </c>
    </row>
    <row r="4787" spans="1:18" ht="15" x14ac:dyDescent="0.45">
      <c r="A4787">
        <v>22907</v>
      </c>
      <c r="B4787">
        <v>2</v>
      </c>
      <c r="C4787">
        <v>65.8</v>
      </c>
      <c r="F4787">
        <v>1</v>
      </c>
      <c r="G4787">
        <v>30.27</v>
      </c>
      <c r="H4787">
        <v>1</v>
      </c>
      <c r="I4787">
        <v>32.9</v>
      </c>
      <c r="J4787">
        <v>4</v>
      </c>
      <c r="K4787">
        <v>128.97</v>
      </c>
      <c r="L4787" s="11" t="s">
        <v>11925</v>
      </c>
      <c r="M4787" s="12" t="s">
        <v>6</v>
      </c>
      <c r="N4787" s="12" t="s">
        <v>6</v>
      </c>
      <c r="O4787" s="12">
        <v>905</v>
      </c>
      <c r="P4787" s="12" t="s">
        <v>6</v>
      </c>
      <c r="Q4787" s="12" t="s">
        <v>6</v>
      </c>
      <c r="R4787">
        <v>4786</v>
      </c>
    </row>
    <row r="4788" spans="1:18" ht="15" x14ac:dyDescent="0.45">
      <c r="A4788">
        <v>28239</v>
      </c>
      <c r="B4788">
        <v>54</v>
      </c>
      <c r="C4788">
        <v>66.5</v>
      </c>
      <c r="D4788">
        <v>47</v>
      </c>
      <c r="E4788">
        <v>61.1</v>
      </c>
      <c r="F4788">
        <v>1</v>
      </c>
      <c r="G4788">
        <v>1.3</v>
      </c>
      <c r="J4788">
        <v>102</v>
      </c>
      <c r="K4788">
        <v>128.9</v>
      </c>
      <c r="L4788" s="11" t="s">
        <v>11928</v>
      </c>
      <c r="M4788" s="12" t="s">
        <v>6</v>
      </c>
      <c r="N4788" s="12">
        <v>1054</v>
      </c>
      <c r="O4788" s="12" t="s">
        <v>6</v>
      </c>
      <c r="P4788" s="12" t="s">
        <v>6</v>
      </c>
      <c r="Q4788" s="12" t="s">
        <v>6</v>
      </c>
      <c r="R4788">
        <v>4787</v>
      </c>
    </row>
    <row r="4789" spans="1:18" ht="15" x14ac:dyDescent="0.45">
      <c r="A4789">
        <v>13895</v>
      </c>
      <c r="B4789">
        <v>5</v>
      </c>
      <c r="C4789">
        <v>71.5</v>
      </c>
      <c r="D4789">
        <v>3</v>
      </c>
      <c r="E4789">
        <v>42.9</v>
      </c>
      <c r="F4789">
        <v>1</v>
      </c>
      <c r="G4789">
        <v>14.3</v>
      </c>
      <c r="J4789">
        <v>9</v>
      </c>
      <c r="K4789">
        <v>128.70000000000002</v>
      </c>
      <c r="L4789" s="11" t="s">
        <v>11926</v>
      </c>
      <c r="M4789" s="12" t="s">
        <v>6</v>
      </c>
      <c r="N4789" s="12" t="s">
        <v>6</v>
      </c>
      <c r="O4789" s="12" t="s">
        <v>6</v>
      </c>
      <c r="P4789" s="12">
        <v>1422</v>
      </c>
      <c r="Q4789" s="12" t="s">
        <v>6</v>
      </c>
      <c r="R4789">
        <v>4788</v>
      </c>
    </row>
    <row r="4790" spans="1:18" ht="15" x14ac:dyDescent="0.45">
      <c r="A4790">
        <v>14135</v>
      </c>
      <c r="B4790">
        <v>4</v>
      </c>
      <c r="C4790">
        <v>57.2</v>
      </c>
      <c r="D4790">
        <v>2</v>
      </c>
      <c r="E4790">
        <v>28.6</v>
      </c>
      <c r="F4790">
        <v>1</v>
      </c>
      <c r="G4790">
        <v>14.3</v>
      </c>
      <c r="H4790">
        <v>2</v>
      </c>
      <c r="I4790">
        <v>28.6</v>
      </c>
      <c r="J4790">
        <v>9</v>
      </c>
      <c r="K4790">
        <v>128.70000000000002</v>
      </c>
      <c r="L4790" s="11" t="s">
        <v>11926</v>
      </c>
      <c r="M4790" s="12" t="s">
        <v>6</v>
      </c>
      <c r="N4790" s="12" t="s">
        <v>6</v>
      </c>
      <c r="O4790" s="12" t="s">
        <v>6</v>
      </c>
      <c r="P4790" s="12">
        <v>1423</v>
      </c>
      <c r="Q4790" s="12" t="s">
        <v>6</v>
      </c>
      <c r="R4790">
        <v>4789</v>
      </c>
    </row>
    <row r="4791" spans="1:18" ht="15" x14ac:dyDescent="0.45">
      <c r="A4791">
        <v>29765</v>
      </c>
      <c r="B4791">
        <v>8</v>
      </c>
      <c r="C4791">
        <v>79.2</v>
      </c>
      <c r="D4791">
        <v>3</v>
      </c>
      <c r="E4791">
        <v>29.7</v>
      </c>
      <c r="F4791">
        <v>1</v>
      </c>
      <c r="G4791">
        <v>9.9</v>
      </c>
      <c r="H4791">
        <v>1</v>
      </c>
      <c r="I4791">
        <v>9.9</v>
      </c>
      <c r="J4791">
        <v>13</v>
      </c>
      <c r="K4791">
        <v>128.70000000000002</v>
      </c>
      <c r="L4791" s="11" t="s">
        <v>11925</v>
      </c>
      <c r="M4791" s="12" t="s">
        <v>6</v>
      </c>
      <c r="N4791" s="12" t="s">
        <v>6</v>
      </c>
      <c r="O4791" s="12">
        <v>906</v>
      </c>
      <c r="P4791" s="12" t="s">
        <v>6</v>
      </c>
      <c r="Q4791" s="12" t="s">
        <v>6</v>
      </c>
      <c r="R4791">
        <v>4790</v>
      </c>
    </row>
    <row r="4792" spans="1:18" ht="15" x14ac:dyDescent="0.45">
      <c r="A4792">
        <v>16084</v>
      </c>
      <c r="B4792">
        <v>5</v>
      </c>
      <c r="C4792">
        <v>49.5</v>
      </c>
      <c r="F4792">
        <v>4</v>
      </c>
      <c r="G4792">
        <v>39.6</v>
      </c>
      <c r="H4792">
        <v>4</v>
      </c>
      <c r="I4792">
        <v>39.6</v>
      </c>
      <c r="J4792">
        <v>13</v>
      </c>
      <c r="K4792">
        <v>128.69999999999999</v>
      </c>
      <c r="L4792" s="11" t="s">
        <v>11928</v>
      </c>
      <c r="M4792" s="12" t="s">
        <v>6</v>
      </c>
      <c r="N4792" s="12">
        <v>1055</v>
      </c>
      <c r="O4792" s="12" t="s">
        <v>6</v>
      </c>
      <c r="P4792" s="12" t="s">
        <v>6</v>
      </c>
      <c r="Q4792" s="12" t="s">
        <v>6</v>
      </c>
      <c r="R4792">
        <v>4791</v>
      </c>
    </row>
    <row r="4793" spans="1:18" ht="15" x14ac:dyDescent="0.45">
      <c r="A4793">
        <v>17255</v>
      </c>
      <c r="B4793">
        <v>5</v>
      </c>
      <c r="C4793">
        <v>92.82</v>
      </c>
      <c r="D4793">
        <v>2</v>
      </c>
      <c r="E4793">
        <v>35.880000000000003</v>
      </c>
      <c r="J4793">
        <v>7</v>
      </c>
      <c r="K4793">
        <v>128.69999999999999</v>
      </c>
      <c r="L4793" s="11" t="s">
        <v>11926</v>
      </c>
      <c r="M4793" s="12" t="s">
        <v>6</v>
      </c>
      <c r="N4793" s="12" t="s">
        <v>6</v>
      </c>
      <c r="O4793" s="12" t="s">
        <v>6</v>
      </c>
      <c r="P4793" s="12">
        <v>1424</v>
      </c>
      <c r="Q4793" s="12" t="s">
        <v>6</v>
      </c>
      <c r="R4793">
        <v>4792</v>
      </c>
    </row>
    <row r="4794" spans="1:18" ht="15" x14ac:dyDescent="0.45">
      <c r="A4794">
        <v>28322</v>
      </c>
      <c r="F4794">
        <v>36</v>
      </c>
      <c r="G4794">
        <v>128.52000000000001</v>
      </c>
      <c r="J4794">
        <v>36</v>
      </c>
      <c r="K4794">
        <v>128.52000000000001</v>
      </c>
      <c r="L4794" s="11" t="s">
        <v>11927</v>
      </c>
      <c r="M4794" s="12" t="s">
        <v>6</v>
      </c>
      <c r="N4794" s="12" t="s">
        <v>6</v>
      </c>
      <c r="O4794" s="12" t="s">
        <v>6</v>
      </c>
      <c r="P4794" s="12" t="s">
        <v>6</v>
      </c>
      <c r="Q4794" s="12">
        <v>748</v>
      </c>
      <c r="R4794">
        <v>4793</v>
      </c>
    </row>
    <row r="4795" spans="1:18" ht="15" x14ac:dyDescent="0.45">
      <c r="A4795">
        <v>16191</v>
      </c>
      <c r="D4795">
        <v>2</v>
      </c>
      <c r="E4795">
        <v>40.479999999999997</v>
      </c>
      <c r="F4795">
        <v>2</v>
      </c>
      <c r="G4795">
        <v>44</v>
      </c>
      <c r="H4795">
        <v>2</v>
      </c>
      <c r="I4795">
        <v>44</v>
      </c>
      <c r="J4795">
        <v>6</v>
      </c>
      <c r="K4795">
        <v>128.47999999999999</v>
      </c>
      <c r="L4795" s="11" t="s">
        <v>11926</v>
      </c>
      <c r="M4795" s="12" t="s">
        <v>6</v>
      </c>
      <c r="N4795" s="12" t="s">
        <v>6</v>
      </c>
      <c r="O4795" s="12" t="s">
        <v>6</v>
      </c>
      <c r="P4795" s="12">
        <v>1425</v>
      </c>
      <c r="Q4795" s="12" t="s">
        <v>6</v>
      </c>
      <c r="R4795">
        <v>4794</v>
      </c>
    </row>
    <row r="4796" spans="1:18" ht="15" x14ac:dyDescent="0.45">
      <c r="A4796">
        <v>14956</v>
      </c>
      <c r="B4796">
        <v>11</v>
      </c>
      <c r="C4796">
        <v>71.5</v>
      </c>
      <c r="D4796">
        <v>2</v>
      </c>
      <c r="E4796">
        <v>12.48</v>
      </c>
      <c r="F4796">
        <v>2</v>
      </c>
      <c r="G4796">
        <v>12.48</v>
      </c>
      <c r="H4796">
        <v>5</v>
      </c>
      <c r="I4796">
        <v>31.98</v>
      </c>
      <c r="J4796">
        <v>20</v>
      </c>
      <c r="K4796">
        <v>128.44</v>
      </c>
      <c r="L4796" s="11" t="s">
        <v>11925</v>
      </c>
      <c r="M4796" s="12" t="s">
        <v>6</v>
      </c>
      <c r="N4796" s="12" t="s">
        <v>6</v>
      </c>
      <c r="O4796" s="12">
        <v>907</v>
      </c>
      <c r="P4796" s="12" t="s">
        <v>6</v>
      </c>
      <c r="Q4796" s="12" t="s">
        <v>6</v>
      </c>
      <c r="R4796">
        <v>4795</v>
      </c>
    </row>
    <row r="4797" spans="1:18" ht="15" x14ac:dyDescent="0.45">
      <c r="A4797">
        <v>18090</v>
      </c>
      <c r="D4797">
        <v>4</v>
      </c>
      <c r="E4797">
        <v>40</v>
      </c>
      <c r="F4797">
        <v>6</v>
      </c>
      <c r="G4797">
        <v>58.4</v>
      </c>
      <c r="H4797">
        <v>3</v>
      </c>
      <c r="I4797">
        <v>30</v>
      </c>
      <c r="J4797">
        <v>13</v>
      </c>
      <c r="K4797">
        <v>128.4</v>
      </c>
      <c r="L4797" s="11" t="s">
        <v>11923</v>
      </c>
      <c r="M4797" s="12" t="s">
        <v>6</v>
      </c>
      <c r="N4797" s="12" t="s">
        <v>6</v>
      </c>
      <c r="O4797" s="12" t="s">
        <v>6</v>
      </c>
      <c r="P4797" s="12" t="s">
        <v>6</v>
      </c>
      <c r="Q4797" s="12" t="s">
        <v>6</v>
      </c>
      <c r="R4797">
        <v>4796</v>
      </c>
    </row>
    <row r="4798" spans="1:18" ht="15" x14ac:dyDescent="0.45">
      <c r="A4798">
        <v>22383</v>
      </c>
      <c r="D4798">
        <v>22</v>
      </c>
      <c r="E4798">
        <v>17.54</v>
      </c>
      <c r="F4798">
        <v>81</v>
      </c>
      <c r="G4798">
        <v>64.56</v>
      </c>
      <c r="H4798">
        <v>58</v>
      </c>
      <c r="I4798">
        <v>46.28</v>
      </c>
      <c r="J4798">
        <v>161</v>
      </c>
      <c r="K4798">
        <v>128.38</v>
      </c>
      <c r="L4798" s="11" t="s">
        <v>11928</v>
      </c>
      <c r="M4798" s="12" t="s">
        <v>6</v>
      </c>
      <c r="N4798" s="12">
        <v>1056</v>
      </c>
      <c r="O4798" s="12" t="s">
        <v>6</v>
      </c>
      <c r="P4798" s="12" t="s">
        <v>6</v>
      </c>
      <c r="Q4798" s="12" t="s">
        <v>6</v>
      </c>
      <c r="R4798">
        <v>4797</v>
      </c>
    </row>
    <row r="4799" spans="1:18" ht="15" x14ac:dyDescent="0.45">
      <c r="A4799">
        <v>27413</v>
      </c>
      <c r="B4799">
        <v>34</v>
      </c>
      <c r="C4799">
        <v>47.6</v>
      </c>
      <c r="D4799">
        <v>20</v>
      </c>
      <c r="E4799">
        <v>28</v>
      </c>
      <c r="F4799">
        <v>9</v>
      </c>
      <c r="G4799">
        <v>12.6</v>
      </c>
      <c r="H4799">
        <v>29</v>
      </c>
      <c r="I4799">
        <v>40.159999999999997</v>
      </c>
      <c r="J4799">
        <v>92</v>
      </c>
      <c r="K4799">
        <v>128.35999999999999</v>
      </c>
      <c r="L4799" s="11" t="s">
        <v>11927</v>
      </c>
      <c r="M4799" s="12" t="s">
        <v>6</v>
      </c>
      <c r="N4799" s="12" t="s">
        <v>6</v>
      </c>
      <c r="O4799" s="12" t="s">
        <v>6</v>
      </c>
      <c r="P4799" s="12" t="s">
        <v>6</v>
      </c>
      <c r="Q4799" s="12">
        <v>749</v>
      </c>
      <c r="R4799">
        <v>4798</v>
      </c>
    </row>
    <row r="4800" spans="1:18" ht="15" x14ac:dyDescent="0.45">
      <c r="A4800">
        <v>22639</v>
      </c>
      <c r="B4800">
        <v>1</v>
      </c>
      <c r="C4800">
        <v>16.2</v>
      </c>
      <c r="D4800">
        <v>1</v>
      </c>
      <c r="E4800">
        <v>16.2</v>
      </c>
      <c r="F4800">
        <v>1</v>
      </c>
      <c r="G4800">
        <v>16.2</v>
      </c>
      <c r="H4800">
        <v>4</v>
      </c>
      <c r="I4800">
        <v>79.599999999999994</v>
      </c>
      <c r="J4800">
        <v>7</v>
      </c>
      <c r="K4800">
        <v>128.19999999999999</v>
      </c>
      <c r="L4800" s="11" t="s">
        <v>11926</v>
      </c>
      <c r="M4800" s="12" t="s">
        <v>6</v>
      </c>
      <c r="N4800" s="12" t="s">
        <v>6</v>
      </c>
      <c r="O4800" s="12" t="s">
        <v>6</v>
      </c>
      <c r="P4800" s="12">
        <v>1426</v>
      </c>
      <c r="Q4800" s="12" t="s">
        <v>6</v>
      </c>
      <c r="R4800">
        <v>4799</v>
      </c>
    </row>
    <row r="4801" spans="1:18" ht="15" x14ac:dyDescent="0.45">
      <c r="A4801">
        <v>11092</v>
      </c>
      <c r="B4801">
        <v>9</v>
      </c>
      <c r="C4801">
        <v>36</v>
      </c>
      <c r="D4801">
        <v>5</v>
      </c>
      <c r="E4801">
        <v>20</v>
      </c>
      <c r="F4801">
        <v>11</v>
      </c>
      <c r="G4801">
        <v>44</v>
      </c>
      <c r="H4801">
        <v>7</v>
      </c>
      <c r="I4801">
        <v>28</v>
      </c>
      <c r="J4801">
        <v>32</v>
      </c>
      <c r="K4801">
        <v>128</v>
      </c>
      <c r="L4801" s="11" t="s">
        <v>11927</v>
      </c>
      <c r="M4801" s="12" t="s">
        <v>6</v>
      </c>
      <c r="N4801" s="12" t="s">
        <v>6</v>
      </c>
      <c r="O4801" s="12" t="s">
        <v>6</v>
      </c>
      <c r="P4801" s="12" t="s">
        <v>6</v>
      </c>
      <c r="Q4801" s="12">
        <v>750</v>
      </c>
      <c r="R4801">
        <v>4800</v>
      </c>
    </row>
    <row r="4802" spans="1:18" ht="15" x14ac:dyDescent="0.45">
      <c r="A4802">
        <v>2031891</v>
      </c>
      <c r="D4802">
        <v>1.35</v>
      </c>
      <c r="E4802">
        <v>34.840000000000003</v>
      </c>
      <c r="F4802">
        <v>1.86</v>
      </c>
      <c r="G4802">
        <v>48.04</v>
      </c>
      <c r="H4802">
        <v>1.74</v>
      </c>
      <c r="I4802">
        <v>44.94</v>
      </c>
      <c r="J4802">
        <v>4.95</v>
      </c>
      <c r="K4802">
        <v>127.82</v>
      </c>
      <c r="L4802" s="11" t="s">
        <v>11927</v>
      </c>
      <c r="M4802" s="12" t="s">
        <v>6</v>
      </c>
      <c r="N4802" s="12" t="s">
        <v>6</v>
      </c>
      <c r="O4802" s="12" t="s">
        <v>6</v>
      </c>
      <c r="P4802" s="12" t="s">
        <v>6</v>
      </c>
      <c r="Q4802" s="12">
        <v>751</v>
      </c>
      <c r="R4802">
        <v>4801</v>
      </c>
    </row>
    <row r="4803" spans="1:18" ht="15" x14ac:dyDescent="0.45">
      <c r="A4803">
        <v>2018028</v>
      </c>
      <c r="B4803">
        <v>1.25</v>
      </c>
      <c r="C4803">
        <v>18.75</v>
      </c>
      <c r="D4803">
        <v>2.0299999999999998</v>
      </c>
      <c r="E4803">
        <v>32.32</v>
      </c>
      <c r="F4803">
        <v>2.4700000000000002</v>
      </c>
      <c r="G4803">
        <v>39.229999999999997</v>
      </c>
      <c r="H4803">
        <v>2.36</v>
      </c>
      <c r="I4803">
        <v>37.47</v>
      </c>
      <c r="J4803">
        <v>8.11</v>
      </c>
      <c r="K4803">
        <v>127.77</v>
      </c>
      <c r="L4803" s="11" t="s">
        <v>11924</v>
      </c>
      <c r="M4803" s="12">
        <v>425</v>
      </c>
      <c r="N4803" s="12" t="s">
        <v>6</v>
      </c>
      <c r="O4803" s="12" t="s">
        <v>6</v>
      </c>
      <c r="P4803" s="12" t="s">
        <v>6</v>
      </c>
      <c r="Q4803" s="12" t="s">
        <v>6</v>
      </c>
      <c r="R4803">
        <v>4802</v>
      </c>
    </row>
    <row r="4804" spans="1:18" ht="15" x14ac:dyDescent="0.45">
      <c r="A4804">
        <v>27510</v>
      </c>
      <c r="B4804">
        <v>50</v>
      </c>
      <c r="C4804">
        <v>110</v>
      </c>
      <c r="D4804">
        <v>8</v>
      </c>
      <c r="E4804">
        <v>17.600000000000001</v>
      </c>
      <c r="J4804">
        <v>58</v>
      </c>
      <c r="K4804">
        <v>127.6</v>
      </c>
      <c r="L4804" s="11" t="s">
        <v>11927</v>
      </c>
      <c r="M4804" s="12" t="s">
        <v>6</v>
      </c>
      <c r="N4804" s="12" t="s">
        <v>6</v>
      </c>
      <c r="O4804" s="12" t="s">
        <v>6</v>
      </c>
      <c r="P4804" s="12" t="s">
        <v>6</v>
      </c>
      <c r="Q4804" s="12">
        <v>752</v>
      </c>
      <c r="R4804">
        <v>4803</v>
      </c>
    </row>
    <row r="4805" spans="1:18" ht="15" x14ac:dyDescent="0.45">
      <c r="A4805">
        <v>32139</v>
      </c>
      <c r="H4805">
        <v>5</v>
      </c>
      <c r="I4805">
        <v>127.5</v>
      </c>
      <c r="J4805">
        <v>5</v>
      </c>
      <c r="K4805">
        <v>127.5</v>
      </c>
      <c r="L4805" s="11" t="s">
        <v>11926</v>
      </c>
      <c r="M4805" s="12" t="s">
        <v>6</v>
      </c>
      <c r="N4805" s="12" t="s">
        <v>6</v>
      </c>
      <c r="O4805" s="12" t="s">
        <v>6</v>
      </c>
      <c r="P4805" s="12">
        <v>1427</v>
      </c>
      <c r="Q4805" s="12" t="s">
        <v>6</v>
      </c>
      <c r="R4805">
        <v>4804</v>
      </c>
    </row>
    <row r="4806" spans="1:18" ht="15" x14ac:dyDescent="0.45">
      <c r="A4806">
        <v>29719</v>
      </c>
      <c r="B4806">
        <v>4</v>
      </c>
      <c r="C4806">
        <v>63.6</v>
      </c>
      <c r="D4806">
        <v>3</v>
      </c>
      <c r="E4806">
        <v>47.7</v>
      </c>
      <c r="H4806">
        <v>1</v>
      </c>
      <c r="I4806">
        <v>15.9</v>
      </c>
      <c r="J4806">
        <v>8</v>
      </c>
      <c r="K4806">
        <v>127.20000000000002</v>
      </c>
      <c r="L4806" s="11" t="s">
        <v>11925</v>
      </c>
      <c r="M4806" s="12" t="s">
        <v>6</v>
      </c>
      <c r="N4806" s="12" t="s">
        <v>6</v>
      </c>
      <c r="O4806" s="12">
        <v>908</v>
      </c>
      <c r="P4806" s="12" t="s">
        <v>6</v>
      </c>
      <c r="Q4806" s="12" t="s">
        <v>6</v>
      </c>
      <c r="R4806">
        <v>4805</v>
      </c>
    </row>
    <row r="4807" spans="1:18" ht="15" x14ac:dyDescent="0.45">
      <c r="A4807">
        <v>29745</v>
      </c>
      <c r="B4807">
        <v>1</v>
      </c>
      <c r="C4807">
        <v>15.9</v>
      </c>
      <c r="D4807">
        <v>2</v>
      </c>
      <c r="E4807">
        <v>31.8</v>
      </c>
      <c r="F4807">
        <v>4</v>
      </c>
      <c r="G4807">
        <v>63.6</v>
      </c>
      <c r="H4807">
        <v>1</v>
      </c>
      <c r="I4807">
        <v>15.9</v>
      </c>
      <c r="J4807">
        <v>8</v>
      </c>
      <c r="K4807">
        <v>127.20000000000002</v>
      </c>
      <c r="L4807" s="11" t="s">
        <v>11925</v>
      </c>
      <c r="M4807" s="12" t="s">
        <v>6</v>
      </c>
      <c r="N4807" s="12" t="s">
        <v>6</v>
      </c>
      <c r="O4807" s="12">
        <v>909</v>
      </c>
      <c r="P4807" s="12" t="s">
        <v>6</v>
      </c>
      <c r="Q4807" s="12" t="s">
        <v>6</v>
      </c>
      <c r="R4807">
        <v>4806</v>
      </c>
    </row>
    <row r="4808" spans="1:18" ht="15" x14ac:dyDescent="0.45">
      <c r="A4808">
        <v>29746</v>
      </c>
      <c r="B4808">
        <v>1</v>
      </c>
      <c r="C4808">
        <v>15.9</v>
      </c>
      <c r="D4808">
        <v>2</v>
      </c>
      <c r="E4808">
        <v>31.8</v>
      </c>
      <c r="F4808">
        <v>4</v>
      </c>
      <c r="G4808">
        <v>63.6</v>
      </c>
      <c r="H4808">
        <v>1</v>
      </c>
      <c r="I4808">
        <v>15.9</v>
      </c>
      <c r="J4808">
        <v>8</v>
      </c>
      <c r="K4808">
        <v>127.20000000000002</v>
      </c>
      <c r="L4808" s="11" t="s">
        <v>11925</v>
      </c>
      <c r="M4808" s="12" t="s">
        <v>6</v>
      </c>
      <c r="N4808" s="12" t="s">
        <v>6</v>
      </c>
      <c r="O4808" s="12">
        <v>910</v>
      </c>
      <c r="P4808" s="12" t="s">
        <v>6</v>
      </c>
      <c r="Q4808" s="12" t="s">
        <v>6</v>
      </c>
      <c r="R4808">
        <v>4807</v>
      </c>
    </row>
    <row r="4809" spans="1:18" ht="15" x14ac:dyDescent="0.45">
      <c r="A4809">
        <v>29720</v>
      </c>
      <c r="B4809">
        <v>6</v>
      </c>
      <c r="C4809">
        <v>95.4</v>
      </c>
      <c r="D4809">
        <v>2</v>
      </c>
      <c r="E4809">
        <v>31.8</v>
      </c>
      <c r="J4809">
        <v>8</v>
      </c>
      <c r="K4809">
        <v>127.2</v>
      </c>
      <c r="L4809" s="11" t="s">
        <v>11925</v>
      </c>
      <c r="M4809" s="12" t="s">
        <v>6</v>
      </c>
      <c r="N4809" s="12" t="s">
        <v>6</v>
      </c>
      <c r="O4809" s="12">
        <v>911</v>
      </c>
      <c r="P4809" s="12" t="s">
        <v>6</v>
      </c>
      <c r="Q4809" s="12" t="s">
        <v>6</v>
      </c>
      <c r="R4809">
        <v>4808</v>
      </c>
    </row>
    <row r="4810" spans="1:18" ht="15" x14ac:dyDescent="0.45">
      <c r="A4810">
        <v>15411</v>
      </c>
      <c r="B4810">
        <v>2</v>
      </c>
      <c r="C4810">
        <v>25.4</v>
      </c>
      <c r="D4810">
        <v>3</v>
      </c>
      <c r="E4810">
        <v>38.1</v>
      </c>
      <c r="F4810">
        <v>1</v>
      </c>
      <c r="G4810">
        <v>12.7</v>
      </c>
      <c r="H4810">
        <v>4</v>
      </c>
      <c r="I4810">
        <v>50.8</v>
      </c>
      <c r="J4810">
        <v>10</v>
      </c>
      <c r="K4810">
        <v>127</v>
      </c>
      <c r="L4810" s="11" t="s">
        <v>11926</v>
      </c>
      <c r="M4810" s="12" t="s">
        <v>6</v>
      </c>
      <c r="N4810" s="12" t="s">
        <v>6</v>
      </c>
      <c r="O4810" s="12" t="s">
        <v>6</v>
      </c>
      <c r="P4810" s="12">
        <v>1428</v>
      </c>
      <c r="Q4810" s="12" t="s">
        <v>6</v>
      </c>
      <c r="R4810">
        <v>4809</v>
      </c>
    </row>
    <row r="4811" spans="1:18" ht="15" x14ac:dyDescent="0.45">
      <c r="A4811">
        <v>15283</v>
      </c>
      <c r="B4811">
        <v>3</v>
      </c>
      <c r="C4811">
        <v>38.4</v>
      </c>
      <c r="D4811">
        <v>3</v>
      </c>
      <c r="E4811">
        <v>38.4</v>
      </c>
      <c r="F4811">
        <v>1</v>
      </c>
      <c r="G4811">
        <v>12.8</v>
      </c>
      <c r="H4811">
        <v>3</v>
      </c>
      <c r="I4811">
        <v>37.380000000000003</v>
      </c>
      <c r="J4811">
        <v>10</v>
      </c>
      <c r="K4811">
        <v>126.97999999999999</v>
      </c>
      <c r="L4811" s="11" t="s">
        <v>11926</v>
      </c>
      <c r="M4811" s="12" t="s">
        <v>6</v>
      </c>
      <c r="N4811" s="12" t="s">
        <v>6</v>
      </c>
      <c r="O4811" s="12" t="s">
        <v>6</v>
      </c>
      <c r="P4811" s="12">
        <v>1429</v>
      </c>
      <c r="Q4811" s="12" t="s">
        <v>6</v>
      </c>
      <c r="R4811">
        <v>4810</v>
      </c>
    </row>
    <row r="4812" spans="1:18" ht="15" x14ac:dyDescent="0.45">
      <c r="A4812">
        <v>16214</v>
      </c>
      <c r="F4812">
        <v>3</v>
      </c>
      <c r="G4812">
        <v>48.76</v>
      </c>
      <c r="H4812">
        <v>5</v>
      </c>
      <c r="I4812">
        <v>78.14</v>
      </c>
      <c r="J4812">
        <v>8</v>
      </c>
      <c r="K4812">
        <v>126.9</v>
      </c>
      <c r="L4812" s="11" t="s">
        <v>11926</v>
      </c>
      <c r="M4812" s="12" t="s">
        <v>6</v>
      </c>
      <c r="N4812" s="12" t="s">
        <v>6</v>
      </c>
      <c r="O4812" s="12" t="s">
        <v>6</v>
      </c>
      <c r="P4812" s="12">
        <v>1430</v>
      </c>
      <c r="Q4812" s="12" t="s">
        <v>6</v>
      </c>
      <c r="R4812">
        <v>4811</v>
      </c>
    </row>
    <row r="4813" spans="1:18" ht="15" x14ac:dyDescent="0.45">
      <c r="A4813">
        <v>28802</v>
      </c>
      <c r="B4813">
        <v>1</v>
      </c>
      <c r="C4813">
        <v>22.4</v>
      </c>
      <c r="D4813">
        <v>2</v>
      </c>
      <c r="E4813">
        <v>44.8</v>
      </c>
      <c r="F4813">
        <v>1</v>
      </c>
      <c r="G4813">
        <v>22.4</v>
      </c>
      <c r="H4813">
        <v>2</v>
      </c>
      <c r="I4813">
        <v>37.299999999999997</v>
      </c>
      <c r="J4813">
        <v>6</v>
      </c>
      <c r="K4813">
        <v>126.89999999999999</v>
      </c>
      <c r="L4813" s="11" t="s">
        <v>11926</v>
      </c>
      <c r="M4813" s="12" t="s">
        <v>6</v>
      </c>
      <c r="N4813" s="12" t="s">
        <v>6</v>
      </c>
      <c r="O4813" s="12" t="s">
        <v>6</v>
      </c>
      <c r="P4813" s="12">
        <v>1431</v>
      </c>
      <c r="Q4813" s="12" t="s">
        <v>6</v>
      </c>
      <c r="R4813">
        <v>4812</v>
      </c>
    </row>
    <row r="4814" spans="1:18" ht="15" x14ac:dyDescent="0.45">
      <c r="A4814">
        <v>10398</v>
      </c>
      <c r="B4814">
        <v>7</v>
      </c>
      <c r="C4814">
        <v>110.6</v>
      </c>
      <c r="D4814">
        <v>1</v>
      </c>
      <c r="E4814">
        <v>15.8</v>
      </c>
      <c r="J4814">
        <v>8</v>
      </c>
      <c r="K4814">
        <v>126.39999999999999</v>
      </c>
      <c r="L4814" s="11" t="s">
        <v>11927</v>
      </c>
      <c r="M4814" s="12" t="s">
        <v>6</v>
      </c>
      <c r="N4814" s="12" t="s">
        <v>6</v>
      </c>
      <c r="O4814" s="12" t="s">
        <v>6</v>
      </c>
      <c r="P4814" s="12" t="s">
        <v>6</v>
      </c>
      <c r="Q4814" s="12">
        <v>753</v>
      </c>
      <c r="R4814">
        <v>4813</v>
      </c>
    </row>
    <row r="4815" spans="1:18" ht="15" x14ac:dyDescent="0.45">
      <c r="A4815">
        <v>31463</v>
      </c>
      <c r="B4815">
        <v>2</v>
      </c>
      <c r="C4815">
        <v>21.2</v>
      </c>
      <c r="D4815">
        <v>2</v>
      </c>
      <c r="E4815">
        <v>21.2</v>
      </c>
      <c r="F4815">
        <v>5</v>
      </c>
      <c r="G4815">
        <v>53</v>
      </c>
      <c r="H4815">
        <v>3</v>
      </c>
      <c r="I4815">
        <v>30.95</v>
      </c>
      <c r="J4815">
        <v>12</v>
      </c>
      <c r="K4815">
        <v>126.35000000000001</v>
      </c>
      <c r="L4815" s="11" t="s">
        <v>11926</v>
      </c>
      <c r="M4815" s="12" t="s">
        <v>6</v>
      </c>
      <c r="N4815" s="12" t="s">
        <v>6</v>
      </c>
      <c r="O4815" s="12" t="s">
        <v>6</v>
      </c>
      <c r="P4815" s="12">
        <v>1432</v>
      </c>
      <c r="Q4815" s="12" t="s">
        <v>6</v>
      </c>
      <c r="R4815">
        <v>4814</v>
      </c>
    </row>
    <row r="4816" spans="1:18" ht="15" x14ac:dyDescent="0.45">
      <c r="A4816">
        <v>31464</v>
      </c>
      <c r="B4816">
        <v>4</v>
      </c>
      <c r="C4816">
        <v>42.4</v>
      </c>
      <c r="D4816">
        <v>6</v>
      </c>
      <c r="E4816">
        <v>62.75</v>
      </c>
      <c r="F4816">
        <v>2</v>
      </c>
      <c r="G4816">
        <v>21.2</v>
      </c>
      <c r="J4816">
        <v>12</v>
      </c>
      <c r="K4816">
        <v>126.35000000000001</v>
      </c>
      <c r="L4816" s="11" t="s">
        <v>6</v>
      </c>
      <c r="M4816" s="12" t="s">
        <v>6</v>
      </c>
      <c r="N4816" s="12" t="s">
        <v>6</v>
      </c>
      <c r="O4816" s="12" t="s">
        <v>6</v>
      </c>
      <c r="P4816" s="12" t="s">
        <v>6</v>
      </c>
      <c r="Q4816" s="12" t="s">
        <v>6</v>
      </c>
      <c r="R4816">
        <v>4815</v>
      </c>
    </row>
    <row r="4817" spans="1:18" ht="15" x14ac:dyDescent="0.45">
      <c r="A4817">
        <v>13460</v>
      </c>
      <c r="B4817">
        <v>4</v>
      </c>
      <c r="C4817">
        <v>85.6</v>
      </c>
      <c r="D4817">
        <v>1</v>
      </c>
      <c r="E4817">
        <v>21.5</v>
      </c>
      <c r="H4817">
        <v>1</v>
      </c>
      <c r="I4817">
        <v>19</v>
      </c>
      <c r="J4817">
        <v>6</v>
      </c>
      <c r="K4817">
        <v>126.1</v>
      </c>
      <c r="L4817" s="11" t="s">
        <v>11926</v>
      </c>
      <c r="M4817" s="12" t="s">
        <v>6</v>
      </c>
      <c r="N4817" s="12" t="s">
        <v>6</v>
      </c>
      <c r="O4817" s="12" t="s">
        <v>6</v>
      </c>
      <c r="P4817" s="12">
        <v>1433</v>
      </c>
      <c r="Q4817" s="12" t="s">
        <v>6</v>
      </c>
      <c r="R4817">
        <v>4816</v>
      </c>
    </row>
    <row r="4818" spans="1:18" ht="15" x14ac:dyDescent="0.45">
      <c r="A4818">
        <v>31529</v>
      </c>
      <c r="B4818">
        <v>6</v>
      </c>
      <c r="C4818">
        <v>33</v>
      </c>
      <c r="D4818">
        <v>3</v>
      </c>
      <c r="E4818">
        <v>16.5</v>
      </c>
      <c r="F4818">
        <v>8</v>
      </c>
      <c r="G4818">
        <v>43.56</v>
      </c>
      <c r="H4818">
        <v>6</v>
      </c>
      <c r="I4818">
        <v>33</v>
      </c>
      <c r="J4818">
        <v>23</v>
      </c>
      <c r="K4818">
        <v>126.06</v>
      </c>
      <c r="L4818" s="11" t="s">
        <v>11925</v>
      </c>
      <c r="M4818" s="12" t="s">
        <v>6</v>
      </c>
      <c r="N4818" s="12" t="s">
        <v>6</v>
      </c>
      <c r="O4818" s="12">
        <v>912</v>
      </c>
      <c r="P4818" s="12" t="s">
        <v>6</v>
      </c>
      <c r="Q4818" s="12" t="s">
        <v>6</v>
      </c>
      <c r="R4818">
        <v>4817</v>
      </c>
    </row>
    <row r="4819" spans="1:18" ht="15" x14ac:dyDescent="0.45">
      <c r="A4819">
        <v>27918</v>
      </c>
      <c r="B4819">
        <v>6</v>
      </c>
      <c r="C4819">
        <v>36</v>
      </c>
      <c r="D4819">
        <v>4</v>
      </c>
      <c r="E4819">
        <v>24</v>
      </c>
      <c r="F4819">
        <v>3</v>
      </c>
      <c r="G4819">
        <v>18</v>
      </c>
      <c r="H4819">
        <v>8</v>
      </c>
      <c r="I4819">
        <v>48</v>
      </c>
      <c r="J4819">
        <v>21</v>
      </c>
      <c r="K4819">
        <v>126</v>
      </c>
      <c r="L4819" s="11" t="s">
        <v>11928</v>
      </c>
      <c r="M4819" s="12" t="s">
        <v>6</v>
      </c>
      <c r="N4819" s="12">
        <v>1057</v>
      </c>
      <c r="O4819" s="12" t="s">
        <v>6</v>
      </c>
      <c r="P4819" s="12" t="s">
        <v>6</v>
      </c>
      <c r="Q4819" s="12" t="s">
        <v>6</v>
      </c>
      <c r="R4819">
        <v>4818</v>
      </c>
    </row>
    <row r="4820" spans="1:18" ht="15" x14ac:dyDescent="0.45">
      <c r="A4820">
        <v>27269</v>
      </c>
      <c r="B4820">
        <v>6</v>
      </c>
      <c r="C4820">
        <v>25.2</v>
      </c>
      <c r="D4820">
        <v>1</v>
      </c>
      <c r="E4820">
        <v>4.2</v>
      </c>
      <c r="F4820">
        <v>14</v>
      </c>
      <c r="G4820">
        <v>58.8</v>
      </c>
      <c r="H4820">
        <v>9</v>
      </c>
      <c r="I4820">
        <v>37.799999999999997</v>
      </c>
      <c r="J4820">
        <v>30</v>
      </c>
      <c r="K4820">
        <v>125.99999999999999</v>
      </c>
      <c r="L4820" s="11" t="s">
        <v>11926</v>
      </c>
      <c r="M4820" s="12" t="s">
        <v>6</v>
      </c>
      <c r="N4820" s="12" t="s">
        <v>6</v>
      </c>
      <c r="O4820" s="12" t="s">
        <v>6</v>
      </c>
      <c r="P4820" s="12">
        <v>1434</v>
      </c>
      <c r="Q4820" s="12" t="s">
        <v>6</v>
      </c>
      <c r="R4820">
        <v>4819</v>
      </c>
    </row>
    <row r="4821" spans="1:18" ht="15" x14ac:dyDescent="0.45">
      <c r="A4821">
        <v>22940</v>
      </c>
      <c r="D4821">
        <v>1</v>
      </c>
      <c r="E4821">
        <v>125.9</v>
      </c>
      <c r="J4821">
        <v>1</v>
      </c>
      <c r="K4821">
        <v>125.9</v>
      </c>
      <c r="L4821" s="11" t="s">
        <v>11925</v>
      </c>
      <c r="M4821" s="12" t="s">
        <v>6</v>
      </c>
      <c r="N4821" s="12" t="s">
        <v>6</v>
      </c>
      <c r="O4821" s="12">
        <v>913</v>
      </c>
      <c r="P4821" s="12" t="s">
        <v>6</v>
      </c>
      <c r="Q4821" s="12" t="s">
        <v>6</v>
      </c>
      <c r="R4821">
        <v>4820</v>
      </c>
    </row>
    <row r="4822" spans="1:18" ht="15" x14ac:dyDescent="0.45">
      <c r="A4822">
        <v>23052</v>
      </c>
      <c r="B4822">
        <v>1</v>
      </c>
      <c r="C4822">
        <v>62.9</v>
      </c>
      <c r="F4822">
        <v>1</v>
      </c>
      <c r="G4822">
        <v>62.9</v>
      </c>
      <c r="J4822">
        <v>2</v>
      </c>
      <c r="K4822">
        <v>125.8</v>
      </c>
      <c r="L4822" s="11" t="s">
        <v>11925</v>
      </c>
      <c r="M4822" s="12" t="s">
        <v>6</v>
      </c>
      <c r="N4822" s="12" t="s">
        <v>6</v>
      </c>
      <c r="O4822" s="12">
        <v>914</v>
      </c>
      <c r="P4822" s="12" t="s">
        <v>6</v>
      </c>
      <c r="Q4822" s="12" t="s">
        <v>6</v>
      </c>
      <c r="R4822">
        <v>4821</v>
      </c>
    </row>
    <row r="4823" spans="1:18" ht="15" x14ac:dyDescent="0.45">
      <c r="A4823">
        <v>29613</v>
      </c>
      <c r="B4823">
        <v>4</v>
      </c>
      <c r="C4823">
        <v>14</v>
      </c>
      <c r="D4823">
        <v>5</v>
      </c>
      <c r="E4823">
        <v>17.5</v>
      </c>
      <c r="F4823">
        <v>19</v>
      </c>
      <c r="G4823">
        <v>66.22</v>
      </c>
      <c r="H4823">
        <v>8</v>
      </c>
      <c r="I4823">
        <v>28</v>
      </c>
      <c r="J4823">
        <v>36</v>
      </c>
      <c r="K4823">
        <v>125.72</v>
      </c>
      <c r="L4823" s="11" t="s">
        <v>11925</v>
      </c>
      <c r="M4823" s="12" t="s">
        <v>6</v>
      </c>
      <c r="N4823" s="12" t="s">
        <v>6</v>
      </c>
      <c r="O4823" s="12">
        <v>915</v>
      </c>
      <c r="P4823" s="12" t="s">
        <v>6</v>
      </c>
      <c r="Q4823" s="12" t="s">
        <v>6</v>
      </c>
      <c r="R4823">
        <v>4822</v>
      </c>
    </row>
    <row r="4824" spans="1:18" ht="15" x14ac:dyDescent="0.45">
      <c r="A4824">
        <v>31921</v>
      </c>
      <c r="F4824">
        <v>1</v>
      </c>
      <c r="G4824">
        <v>41.9</v>
      </c>
      <c r="H4824">
        <v>2</v>
      </c>
      <c r="I4824">
        <v>83.8</v>
      </c>
      <c r="J4824">
        <v>3</v>
      </c>
      <c r="K4824">
        <v>125.69999999999999</v>
      </c>
      <c r="L4824" s="11" t="s">
        <v>11926</v>
      </c>
      <c r="M4824" s="12" t="s">
        <v>6</v>
      </c>
      <c r="N4824" s="12" t="s">
        <v>6</v>
      </c>
      <c r="O4824" s="12" t="s">
        <v>6</v>
      </c>
      <c r="P4824" s="12">
        <v>1435</v>
      </c>
      <c r="Q4824" s="12" t="s">
        <v>6</v>
      </c>
      <c r="R4824">
        <v>4823</v>
      </c>
    </row>
    <row r="4825" spans="1:18" ht="15" x14ac:dyDescent="0.45">
      <c r="A4825">
        <v>17043</v>
      </c>
      <c r="B4825">
        <v>1</v>
      </c>
      <c r="C4825">
        <v>28.9</v>
      </c>
      <c r="D4825">
        <v>3</v>
      </c>
      <c r="E4825">
        <v>96.7</v>
      </c>
      <c r="J4825">
        <v>4</v>
      </c>
      <c r="K4825">
        <v>125.6</v>
      </c>
      <c r="L4825" s="11" t="s">
        <v>6</v>
      </c>
      <c r="M4825" s="12" t="s">
        <v>6</v>
      </c>
      <c r="N4825" s="12" t="s">
        <v>6</v>
      </c>
      <c r="O4825" s="12" t="s">
        <v>6</v>
      </c>
      <c r="P4825" s="12" t="s">
        <v>6</v>
      </c>
      <c r="Q4825" s="12" t="s">
        <v>6</v>
      </c>
      <c r="R4825">
        <v>4824</v>
      </c>
    </row>
    <row r="4826" spans="1:18" ht="15" x14ac:dyDescent="0.45">
      <c r="A4826">
        <v>17573</v>
      </c>
      <c r="B4826">
        <v>21</v>
      </c>
      <c r="C4826">
        <v>125.52</v>
      </c>
      <c r="J4826">
        <v>21</v>
      </c>
      <c r="K4826">
        <v>125.52</v>
      </c>
      <c r="L4826" s="11" t="s">
        <v>11926</v>
      </c>
      <c r="M4826" s="12" t="s">
        <v>6</v>
      </c>
      <c r="N4826" s="12" t="s">
        <v>6</v>
      </c>
      <c r="O4826" s="12" t="s">
        <v>6</v>
      </c>
      <c r="P4826" s="12">
        <v>1436</v>
      </c>
      <c r="Q4826" s="12" t="s">
        <v>6</v>
      </c>
      <c r="R4826">
        <v>4825</v>
      </c>
    </row>
    <row r="4827" spans="1:18" ht="15" x14ac:dyDescent="0.45">
      <c r="A4827">
        <v>16695</v>
      </c>
      <c r="B4827">
        <v>2</v>
      </c>
      <c r="C4827">
        <v>16.8</v>
      </c>
      <c r="D4827">
        <v>6</v>
      </c>
      <c r="E4827">
        <v>50.4</v>
      </c>
      <c r="F4827">
        <v>4</v>
      </c>
      <c r="G4827">
        <v>32.93</v>
      </c>
      <c r="H4827">
        <v>3</v>
      </c>
      <c r="I4827">
        <v>25.2</v>
      </c>
      <c r="J4827">
        <v>15</v>
      </c>
      <c r="K4827">
        <v>125.33</v>
      </c>
      <c r="L4827" s="11" t="s">
        <v>11928</v>
      </c>
      <c r="M4827" s="12" t="s">
        <v>6</v>
      </c>
      <c r="N4827" s="12">
        <v>1058</v>
      </c>
      <c r="O4827" s="12" t="s">
        <v>6</v>
      </c>
      <c r="P4827" s="12" t="s">
        <v>6</v>
      </c>
      <c r="Q4827" s="12" t="s">
        <v>6</v>
      </c>
      <c r="R4827">
        <v>4826</v>
      </c>
    </row>
    <row r="4828" spans="1:18" ht="15" x14ac:dyDescent="0.45">
      <c r="A4828">
        <v>17442</v>
      </c>
      <c r="D4828">
        <v>2</v>
      </c>
      <c r="E4828">
        <v>16.8</v>
      </c>
      <c r="F4828">
        <v>10</v>
      </c>
      <c r="G4828">
        <v>84</v>
      </c>
      <c r="H4828">
        <v>3</v>
      </c>
      <c r="I4828">
        <v>24.53</v>
      </c>
      <c r="J4828">
        <v>15</v>
      </c>
      <c r="K4828">
        <v>125.33</v>
      </c>
      <c r="L4828" s="11" t="s">
        <v>11928</v>
      </c>
      <c r="M4828" s="12" t="s">
        <v>6</v>
      </c>
      <c r="N4828" s="12">
        <v>1059</v>
      </c>
      <c r="O4828" s="12" t="s">
        <v>6</v>
      </c>
      <c r="P4828" s="12" t="s">
        <v>6</v>
      </c>
      <c r="Q4828" s="12" t="s">
        <v>6</v>
      </c>
      <c r="R4828">
        <v>4827</v>
      </c>
    </row>
    <row r="4829" spans="1:18" ht="15" x14ac:dyDescent="0.45">
      <c r="A4829">
        <v>27965</v>
      </c>
      <c r="D4829">
        <v>1</v>
      </c>
      <c r="E4829">
        <v>62.6</v>
      </c>
      <c r="F4829">
        <v>1</v>
      </c>
      <c r="G4829">
        <v>62.6</v>
      </c>
      <c r="J4829">
        <v>2</v>
      </c>
      <c r="K4829">
        <v>125.2</v>
      </c>
      <c r="L4829" s="11" t="s">
        <v>11926</v>
      </c>
      <c r="M4829" s="12" t="s">
        <v>6</v>
      </c>
      <c r="N4829" s="12" t="s">
        <v>6</v>
      </c>
      <c r="O4829" s="12" t="s">
        <v>6</v>
      </c>
      <c r="P4829" s="12">
        <v>1437</v>
      </c>
      <c r="Q4829" s="12" t="s">
        <v>6</v>
      </c>
      <c r="R4829">
        <v>4828</v>
      </c>
    </row>
    <row r="4830" spans="1:18" ht="15" x14ac:dyDescent="0.45">
      <c r="A4830">
        <v>31334</v>
      </c>
      <c r="B4830">
        <v>12</v>
      </c>
      <c r="C4830">
        <v>125.16</v>
      </c>
      <c r="J4830">
        <v>12</v>
      </c>
      <c r="K4830">
        <v>125.16</v>
      </c>
      <c r="L4830" s="11" t="s">
        <v>11926</v>
      </c>
      <c r="M4830" s="12" t="s">
        <v>6</v>
      </c>
      <c r="N4830" s="12" t="s">
        <v>6</v>
      </c>
      <c r="O4830" s="12" t="s">
        <v>6</v>
      </c>
      <c r="P4830" s="12">
        <v>1438</v>
      </c>
      <c r="Q4830" s="12" t="s">
        <v>6</v>
      </c>
      <c r="R4830">
        <v>4829</v>
      </c>
    </row>
    <row r="4831" spans="1:18" ht="15" x14ac:dyDescent="0.45">
      <c r="A4831">
        <v>28042</v>
      </c>
      <c r="D4831">
        <v>1</v>
      </c>
      <c r="E4831">
        <v>125</v>
      </c>
      <c r="J4831">
        <v>1</v>
      </c>
      <c r="K4831">
        <v>125</v>
      </c>
      <c r="L4831" s="11" t="s">
        <v>11925</v>
      </c>
      <c r="M4831" s="12" t="s">
        <v>6</v>
      </c>
      <c r="N4831" s="12" t="s">
        <v>6</v>
      </c>
      <c r="O4831" s="12">
        <v>916</v>
      </c>
      <c r="P4831" s="12" t="s">
        <v>6</v>
      </c>
      <c r="Q4831" s="12" t="s">
        <v>6</v>
      </c>
      <c r="R4831">
        <v>4830</v>
      </c>
    </row>
    <row r="4832" spans="1:18" ht="15" x14ac:dyDescent="0.45">
      <c r="A4832">
        <v>11088</v>
      </c>
      <c r="B4832">
        <v>3</v>
      </c>
      <c r="C4832">
        <v>23.4</v>
      </c>
      <c r="D4832">
        <v>1</v>
      </c>
      <c r="E4832">
        <v>7.8</v>
      </c>
      <c r="F4832">
        <v>5</v>
      </c>
      <c r="G4832">
        <v>39</v>
      </c>
      <c r="H4832">
        <v>7</v>
      </c>
      <c r="I4832">
        <v>54.6</v>
      </c>
      <c r="J4832">
        <v>16</v>
      </c>
      <c r="K4832">
        <v>124.80000000000001</v>
      </c>
      <c r="L4832" s="11" t="s">
        <v>11927</v>
      </c>
      <c r="M4832" s="12" t="s">
        <v>6</v>
      </c>
      <c r="N4832" s="12" t="s">
        <v>6</v>
      </c>
      <c r="O4832" s="12" t="s">
        <v>6</v>
      </c>
      <c r="P4832" s="12" t="s">
        <v>6</v>
      </c>
      <c r="Q4832" s="12">
        <v>754</v>
      </c>
      <c r="R4832">
        <v>4831</v>
      </c>
    </row>
    <row r="4833" spans="1:18" ht="15" x14ac:dyDescent="0.45">
      <c r="A4833">
        <v>12065</v>
      </c>
      <c r="B4833">
        <v>19</v>
      </c>
      <c r="C4833">
        <v>38</v>
      </c>
      <c r="D4833">
        <v>13</v>
      </c>
      <c r="E4833">
        <v>26</v>
      </c>
      <c r="F4833">
        <v>6</v>
      </c>
      <c r="G4833">
        <v>11.68</v>
      </c>
      <c r="H4833">
        <v>17</v>
      </c>
      <c r="I4833">
        <v>48.84</v>
      </c>
      <c r="J4833">
        <v>55</v>
      </c>
      <c r="K4833">
        <v>124.52000000000001</v>
      </c>
      <c r="L4833" s="11" t="s">
        <v>11926</v>
      </c>
      <c r="M4833" s="12" t="s">
        <v>6</v>
      </c>
      <c r="N4833" s="12" t="s">
        <v>6</v>
      </c>
      <c r="O4833" s="12" t="s">
        <v>6</v>
      </c>
      <c r="P4833" s="12">
        <v>1439</v>
      </c>
      <c r="Q4833" s="12" t="s">
        <v>6</v>
      </c>
      <c r="R4833">
        <v>4832</v>
      </c>
    </row>
    <row r="4834" spans="1:18" ht="15" x14ac:dyDescent="0.45">
      <c r="A4834">
        <v>11868</v>
      </c>
      <c r="B4834">
        <v>1</v>
      </c>
      <c r="C4834">
        <v>3.5</v>
      </c>
      <c r="D4834">
        <v>4</v>
      </c>
      <c r="E4834">
        <v>14.9</v>
      </c>
      <c r="F4834">
        <v>12</v>
      </c>
      <c r="G4834">
        <v>45.3</v>
      </c>
      <c r="H4834">
        <v>16</v>
      </c>
      <c r="I4834">
        <v>60.5</v>
      </c>
      <c r="J4834">
        <v>33</v>
      </c>
      <c r="K4834">
        <v>124.19999999999999</v>
      </c>
      <c r="L4834" s="11" t="s">
        <v>11927</v>
      </c>
      <c r="M4834" s="12" t="s">
        <v>6</v>
      </c>
      <c r="N4834" s="12" t="s">
        <v>6</v>
      </c>
      <c r="O4834" s="12" t="s">
        <v>6</v>
      </c>
      <c r="P4834" s="12" t="s">
        <v>6</v>
      </c>
      <c r="Q4834" s="12">
        <v>755</v>
      </c>
      <c r="R4834">
        <v>4833</v>
      </c>
    </row>
    <row r="4835" spans="1:18" ht="15" x14ac:dyDescent="0.45">
      <c r="A4835">
        <v>32074</v>
      </c>
      <c r="F4835">
        <v>46</v>
      </c>
      <c r="G4835">
        <v>46</v>
      </c>
      <c r="H4835">
        <v>71</v>
      </c>
      <c r="I4835">
        <v>78.099999999999994</v>
      </c>
      <c r="J4835">
        <v>117</v>
      </c>
      <c r="K4835">
        <v>124.1</v>
      </c>
      <c r="L4835" s="11" t="s">
        <v>11928</v>
      </c>
      <c r="M4835" s="12" t="s">
        <v>6</v>
      </c>
      <c r="N4835" s="12">
        <v>1060</v>
      </c>
      <c r="O4835" s="12" t="s">
        <v>6</v>
      </c>
      <c r="P4835" s="12" t="s">
        <v>6</v>
      </c>
      <c r="Q4835" s="12" t="s">
        <v>6</v>
      </c>
      <c r="R4835">
        <v>4834</v>
      </c>
    </row>
    <row r="4836" spans="1:18" ht="15" x14ac:dyDescent="0.45">
      <c r="A4836">
        <v>13304</v>
      </c>
      <c r="B4836">
        <v>7</v>
      </c>
      <c r="C4836">
        <v>30.1</v>
      </c>
      <c r="D4836">
        <v>10</v>
      </c>
      <c r="E4836">
        <v>43</v>
      </c>
      <c r="F4836">
        <v>10</v>
      </c>
      <c r="G4836">
        <v>42.66</v>
      </c>
      <c r="H4836">
        <v>2</v>
      </c>
      <c r="I4836">
        <v>8.26</v>
      </c>
      <c r="J4836">
        <v>29</v>
      </c>
      <c r="K4836">
        <v>124.02</v>
      </c>
      <c r="L4836" s="11" t="s">
        <v>11926</v>
      </c>
      <c r="M4836" s="12" t="s">
        <v>6</v>
      </c>
      <c r="N4836" s="12" t="s">
        <v>6</v>
      </c>
      <c r="O4836" s="12" t="s">
        <v>6</v>
      </c>
      <c r="P4836" s="12">
        <v>1440</v>
      </c>
      <c r="Q4836" s="12" t="s">
        <v>6</v>
      </c>
      <c r="R4836">
        <v>4835</v>
      </c>
    </row>
    <row r="4837" spans="1:18" ht="15" x14ac:dyDescent="0.45">
      <c r="A4837">
        <v>14921</v>
      </c>
      <c r="B4837">
        <v>3</v>
      </c>
      <c r="C4837">
        <v>18</v>
      </c>
      <c r="D4837">
        <v>3</v>
      </c>
      <c r="E4837">
        <v>19.8</v>
      </c>
      <c r="F4837">
        <v>8</v>
      </c>
      <c r="G4837">
        <v>52.8</v>
      </c>
      <c r="H4837">
        <v>5</v>
      </c>
      <c r="I4837">
        <v>33.4</v>
      </c>
      <c r="J4837">
        <v>19</v>
      </c>
      <c r="K4837">
        <v>124</v>
      </c>
      <c r="L4837" s="11" t="s">
        <v>11928</v>
      </c>
      <c r="M4837" s="12" t="s">
        <v>6</v>
      </c>
      <c r="N4837" s="12">
        <v>1061</v>
      </c>
      <c r="O4837" s="12" t="s">
        <v>6</v>
      </c>
      <c r="P4837" s="12" t="s">
        <v>6</v>
      </c>
      <c r="Q4837" s="12" t="s">
        <v>6</v>
      </c>
      <c r="R4837">
        <v>4836</v>
      </c>
    </row>
    <row r="4838" spans="1:18" ht="15" x14ac:dyDescent="0.45">
      <c r="A4838">
        <v>28484</v>
      </c>
      <c r="B4838">
        <v>1</v>
      </c>
      <c r="C4838">
        <v>15.5</v>
      </c>
      <c r="D4838">
        <v>3</v>
      </c>
      <c r="E4838">
        <v>46.5</v>
      </c>
      <c r="F4838">
        <v>4</v>
      </c>
      <c r="G4838">
        <v>62</v>
      </c>
      <c r="J4838">
        <v>8</v>
      </c>
      <c r="K4838">
        <v>124</v>
      </c>
      <c r="L4838" s="11" t="s">
        <v>11926</v>
      </c>
      <c r="M4838" s="12" t="s">
        <v>6</v>
      </c>
      <c r="N4838" s="12" t="s">
        <v>6</v>
      </c>
      <c r="O4838" s="12" t="s">
        <v>6</v>
      </c>
      <c r="P4838" s="12">
        <v>1441</v>
      </c>
      <c r="Q4838" s="12" t="s">
        <v>6</v>
      </c>
      <c r="R4838">
        <v>4837</v>
      </c>
    </row>
    <row r="4839" spans="1:18" ht="15" x14ac:dyDescent="0.45">
      <c r="A4839">
        <v>28717</v>
      </c>
      <c r="H4839">
        <v>31</v>
      </c>
      <c r="I4839">
        <v>123.68</v>
      </c>
      <c r="J4839">
        <v>31</v>
      </c>
      <c r="K4839">
        <v>123.68</v>
      </c>
      <c r="L4839" s="11" t="s">
        <v>11923</v>
      </c>
      <c r="M4839" s="12" t="s">
        <v>6</v>
      </c>
      <c r="N4839" s="12" t="s">
        <v>6</v>
      </c>
      <c r="O4839" s="12" t="s">
        <v>6</v>
      </c>
      <c r="P4839" s="12" t="s">
        <v>6</v>
      </c>
      <c r="Q4839" s="12" t="s">
        <v>6</v>
      </c>
      <c r="R4839">
        <v>4838</v>
      </c>
    </row>
    <row r="4840" spans="1:18" ht="15" x14ac:dyDescent="0.45">
      <c r="A4840">
        <v>15895</v>
      </c>
      <c r="F4840">
        <v>4</v>
      </c>
      <c r="G4840">
        <v>41.2</v>
      </c>
      <c r="H4840">
        <v>8</v>
      </c>
      <c r="I4840">
        <v>82.4</v>
      </c>
      <c r="J4840">
        <v>12</v>
      </c>
      <c r="K4840">
        <v>123.60000000000001</v>
      </c>
      <c r="L4840" s="11" t="s">
        <v>11927</v>
      </c>
      <c r="M4840" s="12" t="s">
        <v>6</v>
      </c>
      <c r="N4840" s="12" t="s">
        <v>6</v>
      </c>
      <c r="O4840" s="12" t="s">
        <v>6</v>
      </c>
      <c r="P4840" s="12" t="s">
        <v>6</v>
      </c>
      <c r="Q4840" s="12">
        <v>756</v>
      </c>
      <c r="R4840">
        <v>4839</v>
      </c>
    </row>
    <row r="4841" spans="1:18" ht="15" x14ac:dyDescent="0.45">
      <c r="A4841">
        <v>11074</v>
      </c>
      <c r="B4841">
        <v>6</v>
      </c>
      <c r="C4841">
        <v>43.22</v>
      </c>
      <c r="D4841">
        <v>2</v>
      </c>
      <c r="E4841">
        <v>14.6</v>
      </c>
      <c r="F4841">
        <v>3</v>
      </c>
      <c r="G4841">
        <v>21.9</v>
      </c>
      <c r="H4841">
        <v>6</v>
      </c>
      <c r="I4841">
        <v>43.8</v>
      </c>
      <c r="J4841">
        <v>17</v>
      </c>
      <c r="K4841">
        <v>123.52</v>
      </c>
      <c r="L4841" s="11" t="s">
        <v>11927</v>
      </c>
      <c r="M4841" s="12" t="s">
        <v>6</v>
      </c>
      <c r="N4841" s="12" t="s">
        <v>6</v>
      </c>
      <c r="O4841" s="12" t="s">
        <v>6</v>
      </c>
      <c r="P4841" s="12" t="s">
        <v>6</v>
      </c>
      <c r="Q4841" s="12">
        <v>757</v>
      </c>
      <c r="R4841">
        <v>4840</v>
      </c>
    </row>
    <row r="4842" spans="1:18" ht="15" x14ac:dyDescent="0.45">
      <c r="A4842">
        <v>12822</v>
      </c>
      <c r="B4842">
        <v>5</v>
      </c>
      <c r="C4842">
        <v>77</v>
      </c>
      <c r="D4842">
        <v>1</v>
      </c>
      <c r="E4842">
        <v>15.4</v>
      </c>
      <c r="F4842">
        <v>2</v>
      </c>
      <c r="G4842">
        <v>30.8</v>
      </c>
      <c r="J4842">
        <v>8</v>
      </c>
      <c r="K4842">
        <v>123.2</v>
      </c>
      <c r="L4842" s="11" t="s">
        <v>11927</v>
      </c>
      <c r="M4842" s="12" t="s">
        <v>6</v>
      </c>
      <c r="N4842" s="12" t="s">
        <v>6</v>
      </c>
      <c r="O4842" s="12" t="s">
        <v>6</v>
      </c>
      <c r="P4842" s="12" t="s">
        <v>6</v>
      </c>
      <c r="Q4842" s="12">
        <v>758</v>
      </c>
      <c r="R4842">
        <v>4841</v>
      </c>
    </row>
    <row r="4843" spans="1:18" ht="15" x14ac:dyDescent="0.45">
      <c r="A4843">
        <v>31618</v>
      </c>
      <c r="D4843">
        <v>4</v>
      </c>
      <c r="E4843">
        <v>70.400000000000006</v>
      </c>
      <c r="F4843">
        <v>3</v>
      </c>
      <c r="G4843">
        <v>52.8</v>
      </c>
      <c r="J4843">
        <v>7</v>
      </c>
      <c r="K4843">
        <v>123.2</v>
      </c>
      <c r="L4843" s="11" t="s">
        <v>11927</v>
      </c>
      <c r="M4843" s="12" t="s">
        <v>6</v>
      </c>
      <c r="N4843" s="12" t="s">
        <v>6</v>
      </c>
      <c r="O4843" s="12" t="s">
        <v>6</v>
      </c>
      <c r="P4843" s="12" t="s">
        <v>6</v>
      </c>
      <c r="Q4843" s="12">
        <v>759</v>
      </c>
      <c r="R4843">
        <v>4842</v>
      </c>
    </row>
    <row r="4844" spans="1:18" ht="15" x14ac:dyDescent="0.45">
      <c r="A4844">
        <v>29450</v>
      </c>
      <c r="D4844">
        <v>4</v>
      </c>
      <c r="E4844">
        <v>44.8</v>
      </c>
      <c r="F4844">
        <v>4</v>
      </c>
      <c r="G4844">
        <v>44.8</v>
      </c>
      <c r="H4844">
        <v>3</v>
      </c>
      <c r="I4844">
        <v>33.6</v>
      </c>
      <c r="J4844">
        <v>11</v>
      </c>
      <c r="K4844">
        <v>123.19999999999999</v>
      </c>
      <c r="L4844" s="11" t="s">
        <v>11928</v>
      </c>
      <c r="M4844" s="12" t="s">
        <v>6</v>
      </c>
      <c r="N4844" s="12">
        <v>1062</v>
      </c>
      <c r="O4844" s="12" t="s">
        <v>6</v>
      </c>
      <c r="P4844" s="12" t="s">
        <v>6</v>
      </c>
      <c r="Q4844" s="12" t="s">
        <v>6</v>
      </c>
      <c r="R4844">
        <v>4843</v>
      </c>
    </row>
    <row r="4845" spans="1:18" ht="15" x14ac:dyDescent="0.45">
      <c r="A4845">
        <v>28570</v>
      </c>
      <c r="D4845">
        <v>1</v>
      </c>
      <c r="E4845">
        <v>18</v>
      </c>
      <c r="F4845">
        <v>5</v>
      </c>
      <c r="G4845">
        <v>87.12</v>
      </c>
      <c r="H4845">
        <v>1</v>
      </c>
      <c r="I4845">
        <v>18</v>
      </c>
      <c r="J4845">
        <v>7</v>
      </c>
      <c r="K4845">
        <v>123.12</v>
      </c>
      <c r="L4845" s="11" t="s">
        <v>11926</v>
      </c>
      <c r="M4845" s="12" t="s">
        <v>6</v>
      </c>
      <c r="N4845" s="12" t="s">
        <v>6</v>
      </c>
      <c r="O4845" s="12" t="s">
        <v>6</v>
      </c>
      <c r="P4845" s="12">
        <v>1442</v>
      </c>
      <c r="Q4845" s="12" t="s">
        <v>6</v>
      </c>
      <c r="R4845">
        <v>4844</v>
      </c>
    </row>
    <row r="4846" spans="1:18" ht="15" x14ac:dyDescent="0.45">
      <c r="A4846">
        <v>13160</v>
      </c>
      <c r="B4846">
        <v>5</v>
      </c>
      <c r="C4846">
        <v>99.5</v>
      </c>
      <c r="F4846">
        <v>1</v>
      </c>
      <c r="G4846">
        <v>23.5</v>
      </c>
      <c r="J4846">
        <v>6</v>
      </c>
      <c r="K4846">
        <v>123</v>
      </c>
      <c r="L4846" s="11" t="s">
        <v>11926</v>
      </c>
      <c r="M4846" s="12" t="s">
        <v>6</v>
      </c>
      <c r="N4846" s="12" t="s">
        <v>6</v>
      </c>
      <c r="O4846" s="12" t="s">
        <v>6</v>
      </c>
      <c r="P4846" s="12">
        <v>1443</v>
      </c>
      <c r="Q4846" s="12" t="s">
        <v>6</v>
      </c>
      <c r="R4846">
        <v>4845</v>
      </c>
    </row>
    <row r="4847" spans="1:18" ht="15" x14ac:dyDescent="0.45">
      <c r="A4847">
        <v>14882</v>
      </c>
      <c r="B4847">
        <v>10</v>
      </c>
      <c r="C4847">
        <v>82</v>
      </c>
      <c r="D4847">
        <v>5</v>
      </c>
      <c r="E4847">
        <v>41</v>
      </c>
      <c r="J4847">
        <v>15</v>
      </c>
      <c r="K4847">
        <v>123</v>
      </c>
      <c r="L4847" s="11" t="s">
        <v>11928</v>
      </c>
      <c r="M4847" s="12" t="s">
        <v>6</v>
      </c>
      <c r="N4847" s="12">
        <v>1063</v>
      </c>
      <c r="O4847" s="12" t="s">
        <v>6</v>
      </c>
      <c r="P4847" s="12" t="s">
        <v>6</v>
      </c>
      <c r="Q4847" s="12" t="s">
        <v>6</v>
      </c>
      <c r="R4847">
        <v>4846</v>
      </c>
    </row>
    <row r="4848" spans="1:18" ht="15" x14ac:dyDescent="0.45">
      <c r="A4848">
        <v>15402</v>
      </c>
      <c r="D4848">
        <v>1</v>
      </c>
      <c r="E4848">
        <v>12.3</v>
      </c>
      <c r="F4848">
        <v>3</v>
      </c>
      <c r="G4848">
        <v>36.9</v>
      </c>
      <c r="H4848">
        <v>6</v>
      </c>
      <c r="I4848">
        <v>73.8</v>
      </c>
      <c r="J4848">
        <v>10</v>
      </c>
      <c r="K4848">
        <v>123</v>
      </c>
      <c r="L4848" s="11" t="s">
        <v>11926</v>
      </c>
      <c r="M4848" s="12" t="s">
        <v>6</v>
      </c>
      <c r="N4848" s="12" t="s">
        <v>6</v>
      </c>
      <c r="O4848" s="12" t="s">
        <v>6</v>
      </c>
      <c r="P4848" s="12">
        <v>1444</v>
      </c>
      <c r="Q4848" s="12" t="s">
        <v>6</v>
      </c>
      <c r="R4848">
        <v>4847</v>
      </c>
    </row>
    <row r="4849" spans="1:18" ht="15" x14ac:dyDescent="0.45">
      <c r="A4849">
        <v>27976</v>
      </c>
      <c r="B4849">
        <v>10</v>
      </c>
      <c r="C4849">
        <v>30</v>
      </c>
      <c r="D4849">
        <v>5</v>
      </c>
      <c r="E4849">
        <v>15</v>
      </c>
      <c r="F4849">
        <v>12</v>
      </c>
      <c r="G4849">
        <v>36</v>
      </c>
      <c r="H4849">
        <v>14</v>
      </c>
      <c r="I4849">
        <v>42</v>
      </c>
      <c r="J4849">
        <v>41</v>
      </c>
      <c r="K4849">
        <v>123</v>
      </c>
      <c r="L4849" s="11" t="s">
        <v>11926</v>
      </c>
      <c r="M4849" s="12" t="s">
        <v>6</v>
      </c>
      <c r="N4849" s="12" t="s">
        <v>6</v>
      </c>
      <c r="O4849" s="12" t="s">
        <v>6</v>
      </c>
      <c r="P4849" s="12">
        <v>1445</v>
      </c>
      <c r="Q4849" s="12" t="s">
        <v>6</v>
      </c>
      <c r="R4849">
        <v>4848</v>
      </c>
    </row>
    <row r="4850" spans="1:18" ht="15" x14ac:dyDescent="0.45">
      <c r="A4850">
        <v>29601</v>
      </c>
      <c r="B4850">
        <v>18</v>
      </c>
      <c r="C4850">
        <v>105.26</v>
      </c>
      <c r="D4850">
        <v>3</v>
      </c>
      <c r="E4850">
        <v>17.7</v>
      </c>
      <c r="J4850">
        <v>21</v>
      </c>
      <c r="K4850">
        <v>122.96000000000001</v>
      </c>
      <c r="L4850" s="11" t="s">
        <v>11925</v>
      </c>
      <c r="M4850" s="12" t="s">
        <v>6</v>
      </c>
      <c r="N4850" s="12" t="s">
        <v>6</v>
      </c>
      <c r="O4850" s="12">
        <v>917</v>
      </c>
      <c r="P4850" s="12" t="s">
        <v>6</v>
      </c>
      <c r="Q4850" s="12" t="s">
        <v>6</v>
      </c>
      <c r="R4850">
        <v>4849</v>
      </c>
    </row>
    <row r="4851" spans="1:18" ht="15" x14ac:dyDescent="0.45">
      <c r="A4851">
        <v>29297</v>
      </c>
      <c r="B4851">
        <v>11</v>
      </c>
      <c r="C4851">
        <v>48.4</v>
      </c>
      <c r="D4851">
        <v>8</v>
      </c>
      <c r="E4851">
        <v>34.85</v>
      </c>
      <c r="F4851">
        <v>2</v>
      </c>
      <c r="G4851">
        <v>8.8000000000000007</v>
      </c>
      <c r="H4851">
        <v>7</v>
      </c>
      <c r="I4851">
        <v>30.8</v>
      </c>
      <c r="J4851">
        <v>28</v>
      </c>
      <c r="K4851">
        <v>122.85</v>
      </c>
      <c r="L4851" s="11" t="s">
        <v>11928</v>
      </c>
      <c r="M4851" s="12" t="s">
        <v>6</v>
      </c>
      <c r="N4851" s="12">
        <v>1064</v>
      </c>
      <c r="O4851" s="12" t="s">
        <v>6</v>
      </c>
      <c r="P4851" s="12" t="s">
        <v>6</v>
      </c>
      <c r="Q4851" s="12" t="s">
        <v>6</v>
      </c>
      <c r="R4851">
        <v>4850</v>
      </c>
    </row>
    <row r="4852" spans="1:18" ht="15" x14ac:dyDescent="0.45">
      <c r="A4852">
        <v>14321</v>
      </c>
      <c r="B4852">
        <v>13</v>
      </c>
      <c r="C4852">
        <v>24.7</v>
      </c>
      <c r="D4852">
        <v>21</v>
      </c>
      <c r="E4852">
        <v>39.75</v>
      </c>
      <c r="F4852">
        <v>28</v>
      </c>
      <c r="G4852">
        <v>52.62</v>
      </c>
      <c r="H4852">
        <v>3</v>
      </c>
      <c r="I4852">
        <v>5.7</v>
      </c>
      <c r="J4852">
        <v>65</v>
      </c>
      <c r="K4852">
        <v>122.77</v>
      </c>
      <c r="L4852" s="11" t="s">
        <v>11928</v>
      </c>
      <c r="M4852" s="12" t="s">
        <v>6</v>
      </c>
      <c r="N4852" s="12">
        <v>1065</v>
      </c>
      <c r="O4852" s="12" t="s">
        <v>6</v>
      </c>
      <c r="P4852" s="12" t="s">
        <v>6</v>
      </c>
      <c r="Q4852" s="12" t="s">
        <v>6</v>
      </c>
      <c r="R4852">
        <v>4851</v>
      </c>
    </row>
    <row r="4853" spans="1:18" ht="15" x14ac:dyDescent="0.45">
      <c r="A4853">
        <v>27424</v>
      </c>
      <c r="B4853">
        <v>26</v>
      </c>
      <c r="C4853">
        <v>25.84</v>
      </c>
      <c r="D4853">
        <v>17</v>
      </c>
      <c r="E4853">
        <v>17</v>
      </c>
      <c r="F4853">
        <v>58</v>
      </c>
      <c r="G4853">
        <v>57.92</v>
      </c>
      <c r="H4853">
        <v>22</v>
      </c>
      <c r="I4853">
        <v>22</v>
      </c>
      <c r="J4853">
        <v>123</v>
      </c>
      <c r="K4853">
        <v>122.76</v>
      </c>
      <c r="L4853" s="11" t="s">
        <v>11927</v>
      </c>
      <c r="M4853" s="12" t="s">
        <v>6</v>
      </c>
      <c r="N4853" s="12" t="s">
        <v>6</v>
      </c>
      <c r="O4853" s="12" t="s">
        <v>6</v>
      </c>
      <c r="P4853" s="12" t="s">
        <v>6</v>
      </c>
      <c r="Q4853" s="12">
        <v>760</v>
      </c>
      <c r="R4853">
        <v>4852</v>
      </c>
    </row>
    <row r="4854" spans="1:18" ht="15" x14ac:dyDescent="0.45">
      <c r="A4854">
        <v>29747</v>
      </c>
      <c r="D4854">
        <v>1</v>
      </c>
      <c r="E4854">
        <v>5.6</v>
      </c>
      <c r="F4854">
        <v>14</v>
      </c>
      <c r="G4854">
        <v>77.95</v>
      </c>
      <c r="H4854">
        <v>7</v>
      </c>
      <c r="I4854">
        <v>39.200000000000003</v>
      </c>
      <c r="J4854">
        <v>22</v>
      </c>
      <c r="K4854">
        <v>122.75</v>
      </c>
      <c r="L4854" s="11" t="s">
        <v>11925</v>
      </c>
      <c r="M4854" s="12" t="s">
        <v>6</v>
      </c>
      <c r="N4854" s="12" t="s">
        <v>6</v>
      </c>
      <c r="O4854" s="12">
        <v>918</v>
      </c>
      <c r="P4854" s="12" t="s">
        <v>6</v>
      </c>
      <c r="Q4854" s="12" t="s">
        <v>6</v>
      </c>
      <c r="R4854">
        <v>4853</v>
      </c>
    </row>
    <row r="4855" spans="1:18" ht="15" x14ac:dyDescent="0.45">
      <c r="A4855">
        <v>31928</v>
      </c>
      <c r="D4855">
        <v>8</v>
      </c>
      <c r="E4855">
        <v>9.3000000000000007</v>
      </c>
      <c r="F4855">
        <v>51</v>
      </c>
      <c r="G4855">
        <v>59.8</v>
      </c>
      <c r="H4855">
        <v>46</v>
      </c>
      <c r="I4855">
        <v>53.5</v>
      </c>
      <c r="J4855">
        <v>105</v>
      </c>
      <c r="K4855">
        <v>122.6</v>
      </c>
      <c r="L4855" s="11" t="s">
        <v>11925</v>
      </c>
      <c r="M4855" s="12" t="s">
        <v>6</v>
      </c>
      <c r="N4855" s="12" t="s">
        <v>6</v>
      </c>
      <c r="O4855" s="12">
        <v>919</v>
      </c>
      <c r="P4855" s="12" t="s">
        <v>6</v>
      </c>
      <c r="Q4855" s="12" t="s">
        <v>6</v>
      </c>
      <c r="R4855">
        <v>4854</v>
      </c>
    </row>
    <row r="4856" spans="1:18" ht="15" x14ac:dyDescent="0.45">
      <c r="A4856">
        <v>31524</v>
      </c>
      <c r="B4856">
        <v>1</v>
      </c>
      <c r="C4856">
        <v>24.9</v>
      </c>
      <c r="D4856">
        <v>4</v>
      </c>
      <c r="E4856">
        <v>97.61</v>
      </c>
      <c r="J4856">
        <v>5</v>
      </c>
      <c r="K4856">
        <v>122.50999999999999</v>
      </c>
      <c r="L4856" s="11" t="s">
        <v>11925</v>
      </c>
      <c r="M4856" s="12" t="s">
        <v>6</v>
      </c>
      <c r="N4856" s="12" t="s">
        <v>6</v>
      </c>
      <c r="O4856" s="12">
        <v>920</v>
      </c>
      <c r="P4856" s="12" t="s">
        <v>6</v>
      </c>
      <c r="Q4856" s="12" t="s">
        <v>6</v>
      </c>
      <c r="R4856">
        <v>4855</v>
      </c>
    </row>
    <row r="4857" spans="1:18" ht="15" x14ac:dyDescent="0.45">
      <c r="A4857">
        <v>10433</v>
      </c>
      <c r="B4857">
        <v>2</v>
      </c>
      <c r="C4857">
        <v>49</v>
      </c>
      <c r="D4857">
        <v>1</v>
      </c>
      <c r="E4857">
        <v>24.5</v>
      </c>
      <c r="F4857">
        <v>1</v>
      </c>
      <c r="G4857">
        <v>24.5</v>
      </c>
      <c r="H4857">
        <v>1</v>
      </c>
      <c r="I4857">
        <v>24.5</v>
      </c>
      <c r="J4857">
        <v>5</v>
      </c>
      <c r="K4857">
        <v>122.5</v>
      </c>
      <c r="L4857" s="11" t="s">
        <v>11927</v>
      </c>
      <c r="M4857" s="12" t="s">
        <v>6</v>
      </c>
      <c r="N4857" s="12" t="s">
        <v>6</v>
      </c>
      <c r="O4857" s="12" t="s">
        <v>6</v>
      </c>
      <c r="P4857" s="12" t="s">
        <v>6</v>
      </c>
      <c r="Q4857" s="12">
        <v>761</v>
      </c>
      <c r="R4857">
        <v>4856</v>
      </c>
    </row>
    <row r="4858" spans="1:18" ht="15" x14ac:dyDescent="0.45">
      <c r="A4858">
        <v>11307</v>
      </c>
      <c r="F4858">
        <v>2</v>
      </c>
      <c r="G4858">
        <v>35</v>
      </c>
      <c r="H4858">
        <v>5</v>
      </c>
      <c r="I4858">
        <v>87.5</v>
      </c>
      <c r="J4858">
        <v>7</v>
      </c>
      <c r="K4858">
        <v>122.5</v>
      </c>
      <c r="L4858" s="11" t="s">
        <v>11926</v>
      </c>
      <c r="M4858" s="12" t="s">
        <v>6</v>
      </c>
      <c r="N4858" s="12" t="s">
        <v>6</v>
      </c>
      <c r="O4858" s="12" t="s">
        <v>6</v>
      </c>
      <c r="P4858" s="12">
        <v>1446</v>
      </c>
      <c r="Q4858" s="12" t="s">
        <v>6</v>
      </c>
      <c r="R4858">
        <v>4857</v>
      </c>
    </row>
    <row r="4859" spans="1:18" ht="15" x14ac:dyDescent="0.45">
      <c r="A4859">
        <v>13337</v>
      </c>
      <c r="B4859">
        <v>4</v>
      </c>
      <c r="C4859">
        <v>70</v>
      </c>
      <c r="D4859">
        <v>3</v>
      </c>
      <c r="E4859">
        <v>52.5</v>
      </c>
      <c r="J4859">
        <v>7</v>
      </c>
      <c r="K4859">
        <v>122.5</v>
      </c>
      <c r="L4859" s="11" t="s">
        <v>11926</v>
      </c>
      <c r="M4859" s="12" t="s">
        <v>6</v>
      </c>
      <c r="N4859" s="12" t="s">
        <v>6</v>
      </c>
      <c r="O4859" s="12" t="s">
        <v>6</v>
      </c>
      <c r="P4859" s="12">
        <v>1447</v>
      </c>
      <c r="Q4859" s="12" t="s">
        <v>6</v>
      </c>
      <c r="R4859">
        <v>4858</v>
      </c>
    </row>
    <row r="4860" spans="1:18" ht="15" x14ac:dyDescent="0.45">
      <c r="A4860">
        <v>23309</v>
      </c>
      <c r="B4860">
        <v>2</v>
      </c>
      <c r="C4860">
        <v>35</v>
      </c>
      <c r="D4860">
        <v>4</v>
      </c>
      <c r="E4860">
        <v>70</v>
      </c>
      <c r="F4860">
        <v>1</v>
      </c>
      <c r="G4860">
        <v>17.5</v>
      </c>
      <c r="J4860">
        <v>7</v>
      </c>
      <c r="K4860">
        <v>122.5</v>
      </c>
      <c r="L4860" s="11" t="s">
        <v>11926</v>
      </c>
      <c r="M4860" s="12" t="s">
        <v>6</v>
      </c>
      <c r="N4860" s="12" t="s">
        <v>6</v>
      </c>
      <c r="O4860" s="12" t="s">
        <v>6</v>
      </c>
      <c r="P4860" s="12">
        <v>1448</v>
      </c>
      <c r="Q4860" s="12" t="s">
        <v>6</v>
      </c>
      <c r="R4860">
        <v>4859</v>
      </c>
    </row>
    <row r="4861" spans="1:18" ht="15" x14ac:dyDescent="0.45">
      <c r="A4861">
        <v>31838</v>
      </c>
      <c r="F4861">
        <v>12</v>
      </c>
      <c r="G4861">
        <v>122.4</v>
      </c>
      <c r="J4861">
        <v>12</v>
      </c>
      <c r="K4861">
        <v>122.4</v>
      </c>
      <c r="L4861" s="11" t="s">
        <v>11927</v>
      </c>
      <c r="M4861" s="12" t="s">
        <v>6</v>
      </c>
      <c r="N4861" s="12" t="s">
        <v>6</v>
      </c>
      <c r="O4861" s="12" t="s">
        <v>6</v>
      </c>
      <c r="P4861" s="12" t="s">
        <v>6</v>
      </c>
      <c r="Q4861" s="12">
        <v>762</v>
      </c>
      <c r="R4861">
        <v>4860</v>
      </c>
    </row>
    <row r="4862" spans="1:18" ht="15" x14ac:dyDescent="0.45">
      <c r="A4862">
        <v>11697</v>
      </c>
      <c r="B4862">
        <v>6</v>
      </c>
      <c r="C4862">
        <v>43.2</v>
      </c>
      <c r="F4862">
        <v>6</v>
      </c>
      <c r="G4862">
        <v>47.4</v>
      </c>
      <c r="H4862">
        <v>4</v>
      </c>
      <c r="I4862">
        <v>31.6</v>
      </c>
      <c r="J4862">
        <v>16</v>
      </c>
      <c r="K4862">
        <v>122.19999999999999</v>
      </c>
      <c r="L4862" s="11" t="s">
        <v>11927</v>
      </c>
      <c r="M4862" s="12" t="s">
        <v>6</v>
      </c>
      <c r="N4862" s="12" t="s">
        <v>6</v>
      </c>
      <c r="O4862" s="12" t="s">
        <v>6</v>
      </c>
      <c r="P4862" s="12" t="s">
        <v>6</v>
      </c>
      <c r="Q4862" s="12">
        <v>763</v>
      </c>
      <c r="R4862">
        <v>4861</v>
      </c>
    </row>
    <row r="4863" spans="1:18" ht="15" x14ac:dyDescent="0.45">
      <c r="A4863">
        <v>10211</v>
      </c>
      <c r="B4863">
        <v>9</v>
      </c>
      <c r="C4863">
        <v>28.8</v>
      </c>
      <c r="D4863">
        <v>6</v>
      </c>
      <c r="E4863">
        <v>19.8</v>
      </c>
      <c r="F4863">
        <v>10</v>
      </c>
      <c r="G4863">
        <v>35</v>
      </c>
      <c r="H4863">
        <v>11</v>
      </c>
      <c r="I4863">
        <v>38.5</v>
      </c>
      <c r="J4863">
        <v>36</v>
      </c>
      <c r="K4863">
        <v>122.1</v>
      </c>
      <c r="L4863" s="11" t="s">
        <v>11927</v>
      </c>
      <c r="M4863" s="12" t="s">
        <v>6</v>
      </c>
      <c r="N4863" s="12" t="s">
        <v>6</v>
      </c>
      <c r="O4863" s="12" t="s">
        <v>6</v>
      </c>
      <c r="P4863" s="12" t="s">
        <v>6</v>
      </c>
      <c r="Q4863" s="12">
        <v>764</v>
      </c>
      <c r="R4863">
        <v>4862</v>
      </c>
    </row>
    <row r="4864" spans="1:18" ht="15" x14ac:dyDescent="0.45">
      <c r="A4864">
        <v>29432</v>
      </c>
      <c r="B4864">
        <v>1</v>
      </c>
      <c r="C4864">
        <v>24.8</v>
      </c>
      <c r="D4864">
        <v>2</v>
      </c>
      <c r="E4864">
        <v>47.62</v>
      </c>
      <c r="F4864">
        <v>2</v>
      </c>
      <c r="G4864">
        <v>49.6</v>
      </c>
      <c r="J4864">
        <v>5</v>
      </c>
      <c r="K4864">
        <v>122.02000000000001</v>
      </c>
      <c r="L4864" s="11" t="s">
        <v>11926</v>
      </c>
      <c r="M4864" s="12" t="s">
        <v>6</v>
      </c>
      <c r="N4864" s="12" t="s">
        <v>6</v>
      </c>
      <c r="O4864" s="12" t="s">
        <v>6</v>
      </c>
      <c r="P4864" s="12">
        <v>1449</v>
      </c>
      <c r="Q4864" s="12" t="s">
        <v>6</v>
      </c>
      <c r="R4864">
        <v>4863</v>
      </c>
    </row>
    <row r="4865" spans="1:18" ht="15" x14ac:dyDescent="0.45">
      <c r="A4865">
        <v>23405</v>
      </c>
      <c r="H4865">
        <v>2</v>
      </c>
      <c r="I4865">
        <v>122</v>
      </c>
      <c r="J4865">
        <v>2</v>
      </c>
      <c r="K4865">
        <v>122</v>
      </c>
      <c r="L4865" s="11" t="s">
        <v>11926</v>
      </c>
      <c r="M4865" s="12" t="s">
        <v>6</v>
      </c>
      <c r="N4865" s="12" t="s">
        <v>6</v>
      </c>
      <c r="O4865" s="12" t="s">
        <v>6</v>
      </c>
      <c r="P4865" s="12">
        <v>1450</v>
      </c>
      <c r="Q4865" s="12" t="s">
        <v>6</v>
      </c>
      <c r="R4865">
        <v>4864</v>
      </c>
    </row>
    <row r="4866" spans="1:18" ht="15" x14ac:dyDescent="0.45">
      <c r="A4866">
        <v>13673</v>
      </c>
      <c r="B4866">
        <v>3</v>
      </c>
      <c r="C4866">
        <v>44.97</v>
      </c>
      <c r="D4866">
        <v>3</v>
      </c>
      <c r="E4866">
        <v>46.2</v>
      </c>
      <c r="F4866">
        <v>2</v>
      </c>
      <c r="G4866">
        <v>30.8</v>
      </c>
      <c r="J4866">
        <v>8</v>
      </c>
      <c r="K4866">
        <v>121.97</v>
      </c>
      <c r="L4866" s="11" t="s">
        <v>11926</v>
      </c>
      <c r="M4866" s="12" t="s">
        <v>6</v>
      </c>
      <c r="N4866" s="12" t="s">
        <v>6</v>
      </c>
      <c r="O4866" s="12" t="s">
        <v>6</v>
      </c>
      <c r="P4866" s="12">
        <v>1451</v>
      </c>
      <c r="Q4866" s="12" t="s">
        <v>6</v>
      </c>
      <c r="R4866">
        <v>4865</v>
      </c>
    </row>
    <row r="4867" spans="1:18" ht="15" x14ac:dyDescent="0.45">
      <c r="A4867">
        <v>14804</v>
      </c>
      <c r="D4867">
        <v>1</v>
      </c>
      <c r="E4867">
        <v>5.3</v>
      </c>
      <c r="F4867">
        <v>19</v>
      </c>
      <c r="G4867">
        <v>100.7</v>
      </c>
      <c r="H4867">
        <v>3</v>
      </c>
      <c r="I4867">
        <v>15.9</v>
      </c>
      <c r="J4867">
        <v>23</v>
      </c>
      <c r="K4867">
        <v>121.9</v>
      </c>
      <c r="L4867" s="11" t="s">
        <v>11928</v>
      </c>
      <c r="M4867" s="12" t="s">
        <v>6</v>
      </c>
      <c r="N4867" s="12">
        <v>1066</v>
      </c>
      <c r="O4867" s="12" t="s">
        <v>6</v>
      </c>
      <c r="P4867" s="12" t="s">
        <v>6</v>
      </c>
      <c r="Q4867" s="12" t="s">
        <v>6</v>
      </c>
      <c r="R4867">
        <v>4866</v>
      </c>
    </row>
    <row r="4868" spans="1:18" ht="15" x14ac:dyDescent="0.45">
      <c r="A4868">
        <v>17748</v>
      </c>
      <c r="B4868">
        <v>1</v>
      </c>
      <c r="C4868">
        <v>11.2</v>
      </c>
      <c r="D4868">
        <v>6</v>
      </c>
      <c r="E4868">
        <v>67.2</v>
      </c>
      <c r="F4868">
        <v>4</v>
      </c>
      <c r="G4868">
        <v>43.5</v>
      </c>
      <c r="J4868">
        <v>11</v>
      </c>
      <c r="K4868">
        <v>121.9</v>
      </c>
      <c r="L4868" s="11" t="s">
        <v>11926</v>
      </c>
      <c r="M4868" s="12" t="s">
        <v>6</v>
      </c>
      <c r="N4868" s="12" t="s">
        <v>6</v>
      </c>
      <c r="O4868" s="12" t="s">
        <v>6</v>
      </c>
      <c r="P4868" s="12">
        <v>1452</v>
      </c>
      <c r="Q4868" s="12" t="s">
        <v>6</v>
      </c>
      <c r="R4868">
        <v>4867</v>
      </c>
    </row>
    <row r="4869" spans="1:18" ht="15" x14ac:dyDescent="0.45">
      <c r="A4869">
        <v>16212</v>
      </c>
      <c r="B4869">
        <v>8</v>
      </c>
      <c r="C4869">
        <v>57.02</v>
      </c>
      <c r="F4869">
        <v>4</v>
      </c>
      <c r="G4869">
        <v>28.8</v>
      </c>
      <c r="H4869">
        <v>5</v>
      </c>
      <c r="I4869">
        <v>36</v>
      </c>
      <c r="J4869">
        <v>17</v>
      </c>
      <c r="K4869">
        <v>121.82000000000001</v>
      </c>
      <c r="L4869" s="11" t="s">
        <v>11926</v>
      </c>
      <c r="M4869" s="12" t="s">
        <v>6</v>
      </c>
      <c r="N4869" s="12" t="s">
        <v>6</v>
      </c>
      <c r="O4869" s="12" t="s">
        <v>6</v>
      </c>
      <c r="P4869" s="12">
        <v>1453</v>
      </c>
      <c r="Q4869" s="12" t="s">
        <v>6</v>
      </c>
      <c r="R4869">
        <v>4868</v>
      </c>
    </row>
    <row r="4870" spans="1:18" ht="15" x14ac:dyDescent="0.45">
      <c r="A4870">
        <v>16443</v>
      </c>
      <c r="D4870">
        <v>3</v>
      </c>
      <c r="E4870">
        <v>8.6999999999999993</v>
      </c>
      <c r="F4870">
        <v>10</v>
      </c>
      <c r="G4870">
        <v>29</v>
      </c>
      <c r="H4870">
        <v>29</v>
      </c>
      <c r="I4870">
        <v>84.1</v>
      </c>
      <c r="J4870">
        <v>42</v>
      </c>
      <c r="K4870">
        <v>121.8</v>
      </c>
      <c r="L4870" s="11" t="s">
        <v>11925</v>
      </c>
      <c r="M4870" s="12" t="s">
        <v>6</v>
      </c>
      <c r="N4870" s="12" t="s">
        <v>6</v>
      </c>
      <c r="O4870" s="12">
        <v>921</v>
      </c>
      <c r="P4870" s="12" t="s">
        <v>6</v>
      </c>
      <c r="Q4870" s="12" t="s">
        <v>6</v>
      </c>
      <c r="R4870">
        <v>4869</v>
      </c>
    </row>
    <row r="4871" spans="1:18" ht="15" x14ac:dyDescent="0.45">
      <c r="A4871">
        <v>2027540</v>
      </c>
      <c r="B4871">
        <v>4.9000000000000004</v>
      </c>
      <c r="C4871">
        <v>121.71</v>
      </c>
      <c r="J4871">
        <v>4.9000000000000004</v>
      </c>
      <c r="K4871">
        <v>121.71</v>
      </c>
      <c r="L4871" s="11" t="s">
        <v>11923</v>
      </c>
      <c r="M4871" s="12" t="s">
        <v>6</v>
      </c>
      <c r="N4871" s="12" t="s">
        <v>6</v>
      </c>
      <c r="O4871" s="12" t="s">
        <v>6</v>
      </c>
      <c r="P4871" s="12" t="s">
        <v>6</v>
      </c>
      <c r="Q4871" s="12" t="s">
        <v>6</v>
      </c>
      <c r="R4871">
        <v>4870</v>
      </c>
    </row>
    <row r="4872" spans="1:18" ht="15" x14ac:dyDescent="0.45">
      <c r="A4872">
        <v>13852</v>
      </c>
      <c r="B4872">
        <v>2</v>
      </c>
      <c r="C4872">
        <v>30.4</v>
      </c>
      <c r="D4872">
        <v>1</v>
      </c>
      <c r="E4872">
        <v>15.2</v>
      </c>
      <c r="F4872">
        <v>2</v>
      </c>
      <c r="G4872">
        <v>30.4</v>
      </c>
      <c r="H4872">
        <v>3</v>
      </c>
      <c r="I4872">
        <v>45.6</v>
      </c>
      <c r="J4872">
        <v>8</v>
      </c>
      <c r="K4872">
        <v>121.6</v>
      </c>
      <c r="L4872" s="11" t="s">
        <v>11926</v>
      </c>
      <c r="M4872" s="12" t="s">
        <v>6</v>
      </c>
      <c r="N4872" s="12" t="s">
        <v>6</v>
      </c>
      <c r="O4872" s="12" t="s">
        <v>6</v>
      </c>
      <c r="P4872" s="12">
        <v>1454</v>
      </c>
      <c r="Q4872" s="12" t="s">
        <v>6</v>
      </c>
      <c r="R4872">
        <v>4871</v>
      </c>
    </row>
    <row r="4873" spans="1:18" ht="15" x14ac:dyDescent="0.45">
      <c r="A4873">
        <v>18505</v>
      </c>
      <c r="B4873">
        <v>1</v>
      </c>
      <c r="C4873">
        <v>15.2</v>
      </c>
      <c r="D4873">
        <v>2</v>
      </c>
      <c r="E4873">
        <v>30.4</v>
      </c>
      <c r="H4873">
        <v>5</v>
      </c>
      <c r="I4873">
        <v>76</v>
      </c>
      <c r="J4873">
        <v>8</v>
      </c>
      <c r="K4873">
        <v>121.6</v>
      </c>
      <c r="L4873" s="11" t="s">
        <v>11926</v>
      </c>
      <c r="M4873" s="12" t="s">
        <v>6</v>
      </c>
      <c r="N4873" s="12" t="s">
        <v>6</v>
      </c>
      <c r="O4873" s="12" t="s">
        <v>6</v>
      </c>
      <c r="P4873" s="12">
        <v>1455</v>
      </c>
      <c r="Q4873" s="12" t="s">
        <v>6</v>
      </c>
      <c r="R4873">
        <v>4872</v>
      </c>
    </row>
    <row r="4874" spans="1:18" ht="15" x14ac:dyDescent="0.45">
      <c r="A4874">
        <v>28639</v>
      </c>
      <c r="F4874">
        <v>10</v>
      </c>
      <c r="G4874">
        <v>76</v>
      </c>
      <c r="H4874">
        <v>6</v>
      </c>
      <c r="I4874">
        <v>45.6</v>
      </c>
      <c r="J4874">
        <v>16</v>
      </c>
      <c r="K4874">
        <v>121.6</v>
      </c>
      <c r="L4874" s="11" t="s">
        <v>11927</v>
      </c>
      <c r="M4874" s="12" t="s">
        <v>6</v>
      </c>
      <c r="N4874" s="12" t="s">
        <v>6</v>
      </c>
      <c r="O4874" s="12" t="s">
        <v>6</v>
      </c>
      <c r="P4874" s="12" t="s">
        <v>6</v>
      </c>
      <c r="Q4874" s="12">
        <v>765</v>
      </c>
      <c r="R4874">
        <v>4873</v>
      </c>
    </row>
    <row r="4875" spans="1:18" ht="15" x14ac:dyDescent="0.45">
      <c r="A4875">
        <v>29546</v>
      </c>
      <c r="B4875">
        <v>3</v>
      </c>
      <c r="C4875">
        <v>45.6</v>
      </c>
      <c r="F4875">
        <v>1</v>
      </c>
      <c r="G4875">
        <v>15.2</v>
      </c>
      <c r="H4875">
        <v>4</v>
      </c>
      <c r="I4875">
        <v>60.8</v>
      </c>
      <c r="J4875">
        <v>8</v>
      </c>
      <c r="K4875">
        <v>121.6</v>
      </c>
      <c r="L4875" s="11" t="s">
        <v>11928</v>
      </c>
      <c r="M4875" s="12" t="s">
        <v>6</v>
      </c>
      <c r="N4875" s="12">
        <v>1067</v>
      </c>
      <c r="O4875" s="12" t="s">
        <v>6</v>
      </c>
      <c r="P4875" s="12" t="s">
        <v>6</v>
      </c>
      <c r="Q4875" s="12" t="s">
        <v>6</v>
      </c>
      <c r="R4875">
        <v>4874</v>
      </c>
    </row>
    <row r="4876" spans="1:18" ht="15" x14ac:dyDescent="0.45">
      <c r="A4876">
        <v>29612</v>
      </c>
      <c r="B4876">
        <v>13</v>
      </c>
      <c r="C4876">
        <v>63.7</v>
      </c>
      <c r="D4876">
        <v>7</v>
      </c>
      <c r="E4876">
        <v>34.299999999999997</v>
      </c>
      <c r="H4876">
        <v>4</v>
      </c>
      <c r="I4876">
        <v>23.6</v>
      </c>
      <c r="J4876">
        <v>24</v>
      </c>
      <c r="K4876">
        <v>121.6</v>
      </c>
      <c r="L4876" s="11" t="s">
        <v>11925</v>
      </c>
      <c r="M4876" s="12" t="s">
        <v>6</v>
      </c>
      <c r="N4876" s="12" t="s">
        <v>6</v>
      </c>
      <c r="O4876" s="12">
        <v>922</v>
      </c>
      <c r="P4876" s="12" t="s">
        <v>6</v>
      </c>
      <c r="Q4876" s="12" t="s">
        <v>6</v>
      </c>
      <c r="R4876">
        <v>4875</v>
      </c>
    </row>
    <row r="4877" spans="1:18" ht="15" x14ac:dyDescent="0.45">
      <c r="A4877">
        <v>31839</v>
      </c>
      <c r="F4877">
        <v>7</v>
      </c>
      <c r="G4877">
        <v>70.58</v>
      </c>
      <c r="H4877">
        <v>5</v>
      </c>
      <c r="I4877">
        <v>51</v>
      </c>
      <c r="J4877">
        <v>12</v>
      </c>
      <c r="K4877">
        <v>121.58</v>
      </c>
      <c r="L4877" s="11" t="s">
        <v>11927</v>
      </c>
      <c r="M4877" s="12" t="s">
        <v>6</v>
      </c>
      <c r="N4877" s="12" t="s">
        <v>6</v>
      </c>
      <c r="O4877" s="12" t="s">
        <v>6</v>
      </c>
      <c r="P4877" s="12" t="s">
        <v>6</v>
      </c>
      <c r="Q4877" s="12">
        <v>766</v>
      </c>
      <c r="R4877">
        <v>4876</v>
      </c>
    </row>
    <row r="4878" spans="1:18" ht="15" x14ac:dyDescent="0.45">
      <c r="A4878">
        <v>28178</v>
      </c>
      <c r="B4878">
        <v>10</v>
      </c>
      <c r="C4878">
        <v>29</v>
      </c>
      <c r="D4878">
        <v>8</v>
      </c>
      <c r="E4878">
        <v>23.2</v>
      </c>
      <c r="F4878">
        <v>8</v>
      </c>
      <c r="G4878">
        <v>23.2</v>
      </c>
      <c r="H4878">
        <v>16</v>
      </c>
      <c r="I4878">
        <v>46.17</v>
      </c>
      <c r="J4878">
        <v>42</v>
      </c>
      <c r="K4878">
        <v>121.57000000000001</v>
      </c>
      <c r="L4878" s="11" t="s">
        <v>11926</v>
      </c>
      <c r="M4878" s="12" t="s">
        <v>6</v>
      </c>
      <c r="N4878" s="12" t="s">
        <v>6</v>
      </c>
      <c r="O4878" s="12" t="s">
        <v>6</v>
      </c>
      <c r="P4878" s="12">
        <v>1456</v>
      </c>
      <c r="Q4878" s="12" t="s">
        <v>6</v>
      </c>
      <c r="R4878">
        <v>4877</v>
      </c>
    </row>
    <row r="4879" spans="1:18" ht="15" x14ac:dyDescent="0.45">
      <c r="A4879">
        <v>29163</v>
      </c>
      <c r="B4879">
        <v>27</v>
      </c>
      <c r="C4879">
        <v>49.2</v>
      </c>
      <c r="D4879">
        <v>20</v>
      </c>
      <c r="E4879">
        <v>40</v>
      </c>
      <c r="F4879">
        <v>16</v>
      </c>
      <c r="G4879">
        <v>32</v>
      </c>
      <c r="J4879">
        <v>63</v>
      </c>
      <c r="K4879">
        <v>121.2</v>
      </c>
      <c r="L4879" s="11" t="s">
        <v>11928</v>
      </c>
      <c r="M4879" s="12" t="s">
        <v>6</v>
      </c>
      <c r="N4879" s="12">
        <v>1068</v>
      </c>
      <c r="O4879" s="12" t="s">
        <v>6</v>
      </c>
      <c r="P4879" s="12" t="s">
        <v>6</v>
      </c>
      <c r="Q4879" s="12" t="s">
        <v>6</v>
      </c>
      <c r="R4879">
        <v>4878</v>
      </c>
    </row>
    <row r="4880" spans="1:18" ht="15" x14ac:dyDescent="0.45">
      <c r="A4880">
        <v>29900</v>
      </c>
      <c r="B4880">
        <v>5</v>
      </c>
      <c r="C4880">
        <v>12.79</v>
      </c>
      <c r="D4880">
        <v>24</v>
      </c>
      <c r="E4880">
        <v>61.77</v>
      </c>
      <c r="F4880">
        <v>12</v>
      </c>
      <c r="G4880">
        <v>30.99</v>
      </c>
      <c r="H4880">
        <v>6</v>
      </c>
      <c r="I4880">
        <v>15.6</v>
      </c>
      <c r="J4880">
        <v>47</v>
      </c>
      <c r="K4880">
        <v>121.14999999999999</v>
      </c>
      <c r="L4880" s="11" t="s">
        <v>11928</v>
      </c>
      <c r="M4880" s="12" t="s">
        <v>6</v>
      </c>
      <c r="N4880" s="12">
        <v>1069</v>
      </c>
      <c r="O4880" s="12" t="s">
        <v>6</v>
      </c>
      <c r="P4880" s="12" t="s">
        <v>6</v>
      </c>
      <c r="Q4880" s="12" t="s">
        <v>6</v>
      </c>
      <c r="R4880">
        <v>4879</v>
      </c>
    </row>
    <row r="4881" spans="1:18" ht="15" x14ac:dyDescent="0.45">
      <c r="A4881">
        <v>2022418</v>
      </c>
      <c r="H4881">
        <v>12.15</v>
      </c>
      <c r="I4881">
        <v>121.08</v>
      </c>
      <c r="J4881">
        <v>12.15</v>
      </c>
      <c r="K4881">
        <v>121.08</v>
      </c>
      <c r="L4881" s="11" t="s">
        <v>11923</v>
      </c>
      <c r="M4881" s="12" t="s">
        <v>6</v>
      </c>
      <c r="N4881" s="12" t="s">
        <v>6</v>
      </c>
      <c r="O4881" s="12" t="s">
        <v>6</v>
      </c>
      <c r="P4881" s="12" t="s">
        <v>6</v>
      </c>
      <c r="Q4881" s="12" t="s">
        <v>6</v>
      </c>
      <c r="R4881">
        <v>4880</v>
      </c>
    </row>
    <row r="4882" spans="1:18" ht="15" x14ac:dyDescent="0.45">
      <c r="A4882">
        <v>17439</v>
      </c>
      <c r="B4882">
        <v>2</v>
      </c>
      <c r="C4882">
        <v>37</v>
      </c>
      <c r="D4882">
        <v>4</v>
      </c>
      <c r="E4882">
        <v>84</v>
      </c>
      <c r="J4882">
        <v>6</v>
      </c>
      <c r="K4882">
        <v>121</v>
      </c>
      <c r="L4882" s="11" t="s">
        <v>11927</v>
      </c>
      <c r="M4882" s="12" t="s">
        <v>6</v>
      </c>
      <c r="N4882" s="12" t="s">
        <v>6</v>
      </c>
      <c r="O4882" s="12" t="s">
        <v>6</v>
      </c>
      <c r="P4882" s="12" t="s">
        <v>6</v>
      </c>
      <c r="Q4882" s="12">
        <v>767</v>
      </c>
      <c r="R4882">
        <v>4881</v>
      </c>
    </row>
    <row r="4883" spans="1:18" ht="15" x14ac:dyDescent="0.45">
      <c r="A4883">
        <v>29659</v>
      </c>
      <c r="F4883">
        <v>6</v>
      </c>
      <c r="G4883">
        <v>66</v>
      </c>
      <c r="H4883">
        <v>5</v>
      </c>
      <c r="I4883">
        <v>55</v>
      </c>
      <c r="J4883">
        <v>11</v>
      </c>
      <c r="K4883">
        <v>121</v>
      </c>
      <c r="L4883" s="11" t="s">
        <v>11926</v>
      </c>
      <c r="M4883" s="12" t="s">
        <v>6</v>
      </c>
      <c r="N4883" s="12" t="s">
        <v>6</v>
      </c>
      <c r="O4883" s="12" t="s">
        <v>6</v>
      </c>
      <c r="P4883" s="12">
        <v>1457</v>
      </c>
      <c r="Q4883" s="12" t="s">
        <v>6</v>
      </c>
      <c r="R4883">
        <v>4882</v>
      </c>
    </row>
    <row r="4884" spans="1:18" ht="15" x14ac:dyDescent="0.45">
      <c r="A4884">
        <v>17151</v>
      </c>
      <c r="B4884">
        <v>1</v>
      </c>
      <c r="C4884">
        <v>15.3</v>
      </c>
      <c r="D4884">
        <v>2</v>
      </c>
      <c r="E4884">
        <v>29.38</v>
      </c>
      <c r="F4884">
        <v>3</v>
      </c>
      <c r="G4884">
        <v>45.7</v>
      </c>
      <c r="H4884">
        <v>2</v>
      </c>
      <c r="I4884">
        <v>30.6</v>
      </c>
      <c r="J4884">
        <v>8</v>
      </c>
      <c r="K4884">
        <v>120.97999999999999</v>
      </c>
      <c r="L4884" s="11" t="s">
        <v>11926</v>
      </c>
      <c r="M4884" s="12" t="s">
        <v>6</v>
      </c>
      <c r="N4884" s="12" t="s">
        <v>6</v>
      </c>
      <c r="O4884" s="12" t="s">
        <v>6</v>
      </c>
      <c r="P4884" s="12">
        <v>1458</v>
      </c>
      <c r="Q4884" s="12" t="s">
        <v>6</v>
      </c>
      <c r="R4884">
        <v>4883</v>
      </c>
    </row>
    <row r="4885" spans="1:18" ht="15" x14ac:dyDescent="0.45">
      <c r="A4885">
        <v>14322</v>
      </c>
      <c r="B4885">
        <v>11</v>
      </c>
      <c r="C4885">
        <v>20.9</v>
      </c>
      <c r="D4885">
        <v>15</v>
      </c>
      <c r="E4885">
        <v>28.35</v>
      </c>
      <c r="F4885">
        <v>21</v>
      </c>
      <c r="G4885">
        <v>39.32</v>
      </c>
      <c r="H4885">
        <v>17</v>
      </c>
      <c r="I4885">
        <v>32.299999999999997</v>
      </c>
      <c r="J4885">
        <v>64</v>
      </c>
      <c r="K4885">
        <v>120.86999999999999</v>
      </c>
      <c r="L4885" s="11" t="s">
        <v>11928</v>
      </c>
      <c r="M4885" s="12" t="s">
        <v>6</v>
      </c>
      <c r="N4885" s="12">
        <v>1070</v>
      </c>
      <c r="O4885" s="12" t="s">
        <v>6</v>
      </c>
      <c r="P4885" s="12" t="s">
        <v>6</v>
      </c>
      <c r="Q4885" s="12" t="s">
        <v>6</v>
      </c>
      <c r="R4885">
        <v>4884</v>
      </c>
    </row>
    <row r="4886" spans="1:18" ht="15" x14ac:dyDescent="0.45">
      <c r="A4886">
        <v>17386</v>
      </c>
      <c r="B4886">
        <v>7</v>
      </c>
      <c r="C4886">
        <v>31.14</v>
      </c>
      <c r="D4886">
        <v>4</v>
      </c>
      <c r="E4886">
        <v>18</v>
      </c>
      <c r="F4886">
        <v>10</v>
      </c>
      <c r="G4886">
        <v>44.64</v>
      </c>
      <c r="H4886">
        <v>6</v>
      </c>
      <c r="I4886">
        <v>27</v>
      </c>
      <c r="J4886">
        <v>27</v>
      </c>
      <c r="K4886">
        <v>120.78</v>
      </c>
      <c r="L4886" s="11" t="s">
        <v>11926</v>
      </c>
      <c r="M4886" s="12" t="s">
        <v>6</v>
      </c>
      <c r="N4886" s="12" t="s">
        <v>6</v>
      </c>
      <c r="O4886" s="12" t="s">
        <v>6</v>
      </c>
      <c r="P4886" s="12">
        <v>1459</v>
      </c>
      <c r="Q4886" s="12" t="s">
        <v>6</v>
      </c>
      <c r="R4886">
        <v>4885</v>
      </c>
    </row>
    <row r="4887" spans="1:18" ht="15" x14ac:dyDescent="0.45">
      <c r="A4887">
        <v>31781</v>
      </c>
      <c r="D4887">
        <v>1</v>
      </c>
      <c r="E4887">
        <v>20.399999999999999</v>
      </c>
      <c r="F4887">
        <v>2</v>
      </c>
      <c r="G4887">
        <v>39.17</v>
      </c>
      <c r="H4887">
        <v>3</v>
      </c>
      <c r="I4887">
        <v>61.2</v>
      </c>
      <c r="J4887">
        <v>6</v>
      </c>
      <c r="K4887">
        <v>120.77000000000001</v>
      </c>
      <c r="L4887" s="11" t="s">
        <v>11926</v>
      </c>
      <c r="M4887" s="12" t="s">
        <v>6</v>
      </c>
      <c r="N4887" s="12" t="s">
        <v>6</v>
      </c>
      <c r="O4887" s="12" t="s">
        <v>6</v>
      </c>
      <c r="P4887" s="12">
        <v>1460</v>
      </c>
      <c r="Q4887" s="12" t="s">
        <v>6</v>
      </c>
      <c r="R4887">
        <v>4886</v>
      </c>
    </row>
    <row r="4888" spans="1:18" ht="15" x14ac:dyDescent="0.45">
      <c r="A4888">
        <v>28805</v>
      </c>
      <c r="B4888">
        <v>2</v>
      </c>
      <c r="C4888">
        <v>46</v>
      </c>
      <c r="D4888">
        <v>1</v>
      </c>
      <c r="E4888">
        <v>24.9</v>
      </c>
      <c r="F4888">
        <v>1</v>
      </c>
      <c r="G4888">
        <v>24.9</v>
      </c>
      <c r="H4888">
        <v>1</v>
      </c>
      <c r="I4888">
        <v>24.9</v>
      </c>
      <c r="J4888">
        <v>5</v>
      </c>
      <c r="K4888">
        <v>120.70000000000002</v>
      </c>
      <c r="L4888" s="11" t="s">
        <v>11926</v>
      </c>
      <c r="M4888" s="12" t="s">
        <v>6</v>
      </c>
      <c r="N4888" s="12" t="s">
        <v>6</v>
      </c>
      <c r="O4888" s="12" t="s">
        <v>6</v>
      </c>
      <c r="P4888" s="12">
        <v>1461</v>
      </c>
      <c r="Q4888" s="12" t="s">
        <v>6</v>
      </c>
      <c r="R4888">
        <v>4887</v>
      </c>
    </row>
    <row r="4889" spans="1:18" ht="15" x14ac:dyDescent="0.45">
      <c r="A4889">
        <v>10589</v>
      </c>
      <c r="B4889">
        <v>38</v>
      </c>
      <c r="C4889">
        <v>22.75</v>
      </c>
      <c r="D4889">
        <v>72</v>
      </c>
      <c r="E4889">
        <v>43</v>
      </c>
      <c r="F4889">
        <v>56</v>
      </c>
      <c r="G4889">
        <v>34.42</v>
      </c>
      <c r="H4889">
        <v>34</v>
      </c>
      <c r="I4889">
        <v>20.399999999999999</v>
      </c>
      <c r="J4889">
        <v>200</v>
      </c>
      <c r="K4889">
        <v>120.57</v>
      </c>
      <c r="L4889" s="11" t="s">
        <v>11928</v>
      </c>
      <c r="M4889" s="12" t="s">
        <v>6</v>
      </c>
      <c r="N4889" s="12">
        <v>1071</v>
      </c>
      <c r="O4889" s="12" t="s">
        <v>6</v>
      </c>
      <c r="P4889" s="12" t="s">
        <v>6</v>
      </c>
      <c r="Q4889" s="12" t="s">
        <v>6</v>
      </c>
      <c r="R4889">
        <v>4888</v>
      </c>
    </row>
    <row r="4890" spans="1:18" ht="15" x14ac:dyDescent="0.45">
      <c r="A4890">
        <v>13904</v>
      </c>
      <c r="B4890">
        <v>22</v>
      </c>
      <c r="C4890">
        <v>120.56</v>
      </c>
      <c r="J4890">
        <v>22</v>
      </c>
      <c r="K4890">
        <v>120.56</v>
      </c>
      <c r="L4890" s="11" t="s">
        <v>11926</v>
      </c>
      <c r="M4890" s="12" t="s">
        <v>6</v>
      </c>
      <c r="N4890" s="12" t="s">
        <v>6</v>
      </c>
      <c r="O4890" s="12" t="s">
        <v>6</v>
      </c>
      <c r="P4890" s="12">
        <v>1462</v>
      </c>
      <c r="Q4890" s="12" t="s">
        <v>6</v>
      </c>
      <c r="R4890">
        <v>4889</v>
      </c>
    </row>
    <row r="4891" spans="1:18" ht="15" x14ac:dyDescent="0.45">
      <c r="A4891">
        <v>16791</v>
      </c>
      <c r="B4891">
        <v>64</v>
      </c>
      <c r="C4891">
        <v>108.52</v>
      </c>
      <c r="D4891">
        <v>7</v>
      </c>
      <c r="E4891">
        <v>11.9</v>
      </c>
      <c r="J4891">
        <v>71</v>
      </c>
      <c r="K4891">
        <v>120.42</v>
      </c>
      <c r="L4891" s="11" t="s">
        <v>11928</v>
      </c>
      <c r="M4891" s="12" t="s">
        <v>6</v>
      </c>
      <c r="N4891" s="12">
        <v>1072</v>
      </c>
      <c r="O4891" s="12" t="s">
        <v>6</v>
      </c>
      <c r="P4891" s="12" t="s">
        <v>6</v>
      </c>
      <c r="Q4891" s="12" t="s">
        <v>6</v>
      </c>
      <c r="R4891">
        <v>4890</v>
      </c>
    </row>
    <row r="4892" spans="1:18" ht="15" x14ac:dyDescent="0.45">
      <c r="A4892">
        <v>22725</v>
      </c>
      <c r="B4892">
        <v>3</v>
      </c>
      <c r="C4892">
        <v>51.6</v>
      </c>
      <c r="F4892">
        <v>1</v>
      </c>
      <c r="G4892">
        <v>17.2</v>
      </c>
      <c r="H4892">
        <v>3</v>
      </c>
      <c r="I4892">
        <v>51.6</v>
      </c>
      <c r="J4892">
        <v>7</v>
      </c>
      <c r="K4892">
        <v>120.4</v>
      </c>
      <c r="L4892" s="11" t="s">
        <v>11926</v>
      </c>
      <c r="M4892" s="12" t="s">
        <v>6</v>
      </c>
      <c r="N4892" s="12" t="s">
        <v>6</v>
      </c>
      <c r="O4892" s="12" t="s">
        <v>6</v>
      </c>
      <c r="P4892" s="12">
        <v>1463</v>
      </c>
      <c r="Q4892" s="12" t="s">
        <v>6</v>
      </c>
      <c r="R4892">
        <v>4891</v>
      </c>
    </row>
    <row r="4893" spans="1:18" ht="15" x14ac:dyDescent="0.45">
      <c r="A4893">
        <v>31664</v>
      </c>
      <c r="F4893">
        <v>5</v>
      </c>
      <c r="G4893">
        <v>86</v>
      </c>
      <c r="H4893">
        <v>2</v>
      </c>
      <c r="I4893">
        <v>34.4</v>
      </c>
      <c r="J4893">
        <v>7</v>
      </c>
      <c r="K4893">
        <v>120.4</v>
      </c>
      <c r="L4893" s="11" t="s">
        <v>11926</v>
      </c>
      <c r="M4893" s="12" t="s">
        <v>6</v>
      </c>
      <c r="N4893" s="12" t="s">
        <v>6</v>
      </c>
      <c r="O4893" s="12" t="s">
        <v>6</v>
      </c>
      <c r="P4893" s="12">
        <v>1464</v>
      </c>
      <c r="Q4893" s="12" t="s">
        <v>6</v>
      </c>
      <c r="R4893">
        <v>4892</v>
      </c>
    </row>
    <row r="4894" spans="1:18" ht="15" x14ac:dyDescent="0.45">
      <c r="A4894">
        <v>15627</v>
      </c>
      <c r="B4894">
        <v>3</v>
      </c>
      <c r="C4894">
        <v>28.3</v>
      </c>
      <c r="D4894">
        <v>2</v>
      </c>
      <c r="E4894">
        <v>18.399999999999999</v>
      </c>
      <c r="F4894">
        <v>3</v>
      </c>
      <c r="G4894">
        <v>27.6</v>
      </c>
      <c r="H4894">
        <v>5</v>
      </c>
      <c r="I4894">
        <v>46</v>
      </c>
      <c r="J4894">
        <v>13</v>
      </c>
      <c r="K4894">
        <v>120.30000000000001</v>
      </c>
      <c r="L4894" s="11" t="s">
        <v>11926</v>
      </c>
      <c r="M4894" s="12" t="s">
        <v>6</v>
      </c>
      <c r="N4894" s="12" t="s">
        <v>6</v>
      </c>
      <c r="O4894" s="12" t="s">
        <v>6</v>
      </c>
      <c r="P4894" s="12">
        <v>1465</v>
      </c>
      <c r="Q4894" s="12" t="s">
        <v>6</v>
      </c>
      <c r="R4894">
        <v>4893</v>
      </c>
    </row>
    <row r="4895" spans="1:18" ht="15" x14ac:dyDescent="0.45">
      <c r="A4895">
        <v>27966</v>
      </c>
      <c r="D4895">
        <v>1</v>
      </c>
      <c r="E4895">
        <v>57.59</v>
      </c>
      <c r="F4895">
        <v>1</v>
      </c>
      <c r="G4895">
        <v>62.6</v>
      </c>
      <c r="J4895">
        <v>2</v>
      </c>
      <c r="K4895">
        <v>120.19</v>
      </c>
      <c r="L4895" s="11" t="s">
        <v>11926</v>
      </c>
      <c r="M4895" s="12" t="s">
        <v>6</v>
      </c>
      <c r="N4895" s="12" t="s">
        <v>6</v>
      </c>
      <c r="O4895" s="12" t="s">
        <v>6</v>
      </c>
      <c r="P4895" s="12">
        <v>1466</v>
      </c>
      <c r="Q4895" s="12" t="s">
        <v>6</v>
      </c>
      <c r="R4895">
        <v>4894</v>
      </c>
    </row>
    <row r="4896" spans="1:18" ht="15" x14ac:dyDescent="0.45">
      <c r="A4896">
        <v>11856</v>
      </c>
      <c r="B4896">
        <v>24</v>
      </c>
      <c r="C4896">
        <v>48</v>
      </c>
      <c r="F4896">
        <v>36</v>
      </c>
      <c r="G4896">
        <v>72</v>
      </c>
      <c r="J4896">
        <v>60</v>
      </c>
      <c r="K4896">
        <v>120</v>
      </c>
      <c r="L4896" s="11" t="s">
        <v>11927</v>
      </c>
      <c r="M4896" s="12" t="s">
        <v>6</v>
      </c>
      <c r="N4896" s="12" t="s">
        <v>6</v>
      </c>
      <c r="O4896" s="12" t="s">
        <v>6</v>
      </c>
      <c r="P4896" s="12" t="s">
        <v>6</v>
      </c>
      <c r="Q4896" s="12">
        <v>768</v>
      </c>
      <c r="R4896">
        <v>4895</v>
      </c>
    </row>
    <row r="4897" spans="1:18" ht="15" x14ac:dyDescent="0.45">
      <c r="A4897">
        <v>30412</v>
      </c>
      <c r="D4897">
        <v>1</v>
      </c>
      <c r="E4897">
        <v>24</v>
      </c>
      <c r="F4897">
        <v>2</v>
      </c>
      <c r="G4897">
        <v>48</v>
      </c>
      <c r="H4897">
        <v>2</v>
      </c>
      <c r="I4897">
        <v>48</v>
      </c>
      <c r="J4897">
        <v>5</v>
      </c>
      <c r="K4897">
        <v>120</v>
      </c>
      <c r="L4897" s="11" t="s">
        <v>11926</v>
      </c>
      <c r="M4897" s="12" t="s">
        <v>6</v>
      </c>
      <c r="N4897" s="12" t="s">
        <v>6</v>
      </c>
      <c r="O4897" s="12" t="s">
        <v>6</v>
      </c>
      <c r="P4897" s="12">
        <v>1467</v>
      </c>
      <c r="Q4897" s="12" t="s">
        <v>6</v>
      </c>
      <c r="R4897">
        <v>4896</v>
      </c>
    </row>
    <row r="4898" spans="1:18" ht="15" x14ac:dyDescent="0.45">
      <c r="A4898">
        <v>32167</v>
      </c>
      <c r="F4898">
        <v>7</v>
      </c>
      <c r="G4898">
        <v>35</v>
      </c>
      <c r="H4898">
        <v>17</v>
      </c>
      <c r="I4898">
        <v>85</v>
      </c>
      <c r="J4898">
        <v>24</v>
      </c>
      <c r="K4898">
        <v>120</v>
      </c>
      <c r="L4898" s="11" t="s">
        <v>11927</v>
      </c>
      <c r="M4898" s="12" t="s">
        <v>6</v>
      </c>
      <c r="N4898" s="12" t="s">
        <v>6</v>
      </c>
      <c r="O4898" s="12" t="s">
        <v>6</v>
      </c>
      <c r="P4898" s="12" t="s">
        <v>6</v>
      </c>
      <c r="Q4898" s="12">
        <v>769</v>
      </c>
      <c r="R4898">
        <v>4897</v>
      </c>
    </row>
    <row r="4899" spans="1:18" ht="15" x14ac:dyDescent="0.45">
      <c r="A4899">
        <v>11855</v>
      </c>
      <c r="B4899">
        <v>48</v>
      </c>
      <c r="C4899">
        <v>95.84</v>
      </c>
      <c r="D4899">
        <v>12</v>
      </c>
      <c r="E4899">
        <v>24</v>
      </c>
      <c r="J4899">
        <v>60</v>
      </c>
      <c r="K4899">
        <v>119.84</v>
      </c>
      <c r="L4899" s="11" t="s">
        <v>11927</v>
      </c>
      <c r="M4899" s="12" t="s">
        <v>6</v>
      </c>
      <c r="N4899" s="12" t="s">
        <v>6</v>
      </c>
      <c r="O4899" s="12" t="s">
        <v>6</v>
      </c>
      <c r="P4899" s="12" t="s">
        <v>6</v>
      </c>
      <c r="Q4899" s="12">
        <v>770</v>
      </c>
      <c r="R4899">
        <v>4898</v>
      </c>
    </row>
    <row r="4900" spans="1:18" ht="15" x14ac:dyDescent="0.45">
      <c r="A4900">
        <v>15767</v>
      </c>
      <c r="F4900">
        <v>30</v>
      </c>
      <c r="G4900">
        <v>95.74</v>
      </c>
      <c r="H4900">
        <v>7</v>
      </c>
      <c r="I4900">
        <v>24</v>
      </c>
      <c r="J4900">
        <v>37</v>
      </c>
      <c r="K4900">
        <v>119.74</v>
      </c>
      <c r="L4900" s="11" t="s">
        <v>11926</v>
      </c>
      <c r="M4900" s="12" t="s">
        <v>6</v>
      </c>
      <c r="N4900" s="12" t="s">
        <v>6</v>
      </c>
      <c r="O4900" s="12" t="s">
        <v>6</v>
      </c>
      <c r="P4900" s="12">
        <v>1468</v>
      </c>
      <c r="Q4900" s="12" t="s">
        <v>6</v>
      </c>
      <c r="R4900">
        <v>4899</v>
      </c>
    </row>
    <row r="4901" spans="1:18" ht="15" x14ac:dyDescent="0.45">
      <c r="A4901">
        <v>32084</v>
      </c>
      <c r="F4901">
        <v>3</v>
      </c>
      <c r="G4901">
        <v>119.7</v>
      </c>
      <c r="J4901">
        <v>3</v>
      </c>
      <c r="K4901">
        <v>119.7</v>
      </c>
      <c r="L4901" s="11" t="s">
        <v>11926</v>
      </c>
      <c r="M4901" s="12" t="s">
        <v>6</v>
      </c>
      <c r="N4901" s="12" t="s">
        <v>6</v>
      </c>
      <c r="O4901" s="12" t="s">
        <v>6</v>
      </c>
      <c r="P4901" s="12">
        <v>1469</v>
      </c>
      <c r="Q4901" s="12" t="s">
        <v>6</v>
      </c>
      <c r="R4901">
        <v>4900</v>
      </c>
    </row>
    <row r="4902" spans="1:18" ht="15" x14ac:dyDescent="0.45">
      <c r="A4902">
        <v>23099</v>
      </c>
      <c r="B4902">
        <v>1</v>
      </c>
      <c r="C4902">
        <v>39.9</v>
      </c>
      <c r="D4902">
        <v>1</v>
      </c>
      <c r="E4902">
        <v>39.9</v>
      </c>
      <c r="F4902">
        <v>1</v>
      </c>
      <c r="G4902">
        <v>39.9</v>
      </c>
      <c r="J4902">
        <v>3</v>
      </c>
      <c r="K4902">
        <v>119.69999999999999</v>
      </c>
      <c r="L4902" s="11" t="s">
        <v>11925</v>
      </c>
      <c r="M4902" s="12" t="s">
        <v>6</v>
      </c>
      <c r="N4902" s="12" t="s">
        <v>6</v>
      </c>
      <c r="O4902" s="12">
        <v>923</v>
      </c>
      <c r="P4902" s="12" t="s">
        <v>6</v>
      </c>
      <c r="Q4902" s="12" t="s">
        <v>6</v>
      </c>
      <c r="R4902">
        <v>4901</v>
      </c>
    </row>
    <row r="4903" spans="1:18" ht="15" x14ac:dyDescent="0.45">
      <c r="A4903">
        <v>28342</v>
      </c>
      <c r="D4903">
        <v>1</v>
      </c>
      <c r="E4903">
        <v>13.3</v>
      </c>
      <c r="F4903">
        <v>5</v>
      </c>
      <c r="G4903">
        <v>66.5</v>
      </c>
      <c r="H4903">
        <v>3</v>
      </c>
      <c r="I4903">
        <v>39.9</v>
      </c>
      <c r="J4903">
        <v>9</v>
      </c>
      <c r="K4903">
        <v>119.69999999999999</v>
      </c>
      <c r="L4903" s="11" t="s">
        <v>11926</v>
      </c>
      <c r="M4903" s="12" t="s">
        <v>6</v>
      </c>
      <c r="N4903" s="12" t="s">
        <v>6</v>
      </c>
      <c r="O4903" s="12" t="s">
        <v>6</v>
      </c>
      <c r="P4903" s="12">
        <v>1470</v>
      </c>
      <c r="Q4903" s="12" t="s">
        <v>6</v>
      </c>
      <c r="R4903">
        <v>4902</v>
      </c>
    </row>
    <row r="4904" spans="1:18" ht="15" x14ac:dyDescent="0.45">
      <c r="A4904">
        <v>28951</v>
      </c>
      <c r="B4904">
        <v>1</v>
      </c>
      <c r="C4904">
        <v>29.9</v>
      </c>
      <c r="D4904">
        <v>1</v>
      </c>
      <c r="E4904">
        <v>29.9</v>
      </c>
      <c r="F4904">
        <v>1</v>
      </c>
      <c r="G4904">
        <v>29.9</v>
      </c>
      <c r="H4904">
        <v>1</v>
      </c>
      <c r="I4904">
        <v>29.9</v>
      </c>
      <c r="J4904">
        <v>4</v>
      </c>
      <c r="K4904">
        <v>119.6</v>
      </c>
      <c r="L4904" s="11" t="s">
        <v>11925</v>
      </c>
      <c r="M4904" s="12" t="s">
        <v>6</v>
      </c>
      <c r="N4904" s="12" t="s">
        <v>6</v>
      </c>
      <c r="O4904" s="12">
        <v>924</v>
      </c>
      <c r="P4904" s="12" t="s">
        <v>6</v>
      </c>
      <c r="Q4904" s="12" t="s">
        <v>6</v>
      </c>
      <c r="R4904">
        <v>4903</v>
      </c>
    </row>
    <row r="4905" spans="1:18" ht="15" x14ac:dyDescent="0.45">
      <c r="A4905">
        <v>29702</v>
      </c>
      <c r="B4905">
        <v>33</v>
      </c>
      <c r="C4905">
        <v>16.420000000000002</v>
      </c>
      <c r="D4905">
        <v>29</v>
      </c>
      <c r="E4905">
        <v>14.46</v>
      </c>
      <c r="F4905">
        <v>84</v>
      </c>
      <c r="G4905">
        <v>41.84</v>
      </c>
      <c r="H4905">
        <v>94</v>
      </c>
      <c r="I4905">
        <v>46.88</v>
      </c>
      <c r="J4905">
        <v>240</v>
      </c>
      <c r="K4905">
        <v>119.6</v>
      </c>
      <c r="L4905" s="11" t="s">
        <v>11927</v>
      </c>
      <c r="M4905" s="12" t="s">
        <v>6</v>
      </c>
      <c r="N4905" s="12" t="s">
        <v>6</v>
      </c>
      <c r="O4905" s="12" t="s">
        <v>6</v>
      </c>
      <c r="P4905" s="12" t="s">
        <v>6</v>
      </c>
      <c r="Q4905" s="12">
        <v>771</v>
      </c>
      <c r="R4905">
        <v>4904</v>
      </c>
    </row>
    <row r="4906" spans="1:18" ht="15" x14ac:dyDescent="0.45">
      <c r="A4906">
        <v>22651</v>
      </c>
      <c r="B4906">
        <v>9</v>
      </c>
      <c r="C4906">
        <v>54</v>
      </c>
      <c r="D4906">
        <v>5</v>
      </c>
      <c r="E4906">
        <v>30</v>
      </c>
      <c r="F4906">
        <v>5</v>
      </c>
      <c r="G4906">
        <v>29.52</v>
      </c>
      <c r="H4906">
        <v>1</v>
      </c>
      <c r="I4906">
        <v>6</v>
      </c>
      <c r="J4906">
        <v>20</v>
      </c>
      <c r="K4906">
        <v>119.52</v>
      </c>
      <c r="L4906" s="11" t="s">
        <v>11926</v>
      </c>
      <c r="M4906" s="12" t="s">
        <v>6</v>
      </c>
      <c r="N4906" s="12" t="s">
        <v>6</v>
      </c>
      <c r="O4906" s="12" t="s">
        <v>6</v>
      </c>
      <c r="P4906" s="12">
        <v>1471</v>
      </c>
      <c r="Q4906" s="12" t="s">
        <v>6</v>
      </c>
      <c r="R4906">
        <v>4905</v>
      </c>
    </row>
    <row r="4907" spans="1:18" ht="15" x14ac:dyDescent="0.45">
      <c r="A4907">
        <v>31729</v>
      </c>
      <c r="D4907">
        <v>4</v>
      </c>
      <c r="E4907">
        <v>24</v>
      </c>
      <c r="F4907">
        <v>13</v>
      </c>
      <c r="G4907">
        <v>77.52</v>
      </c>
      <c r="H4907">
        <v>3</v>
      </c>
      <c r="I4907">
        <v>18</v>
      </c>
      <c r="J4907">
        <v>20</v>
      </c>
      <c r="K4907">
        <v>119.52</v>
      </c>
      <c r="L4907" s="11" t="s">
        <v>11927</v>
      </c>
      <c r="M4907" s="12" t="s">
        <v>6</v>
      </c>
      <c r="N4907" s="12" t="s">
        <v>6</v>
      </c>
      <c r="O4907" s="12" t="s">
        <v>6</v>
      </c>
      <c r="P4907" s="12" t="s">
        <v>6</v>
      </c>
      <c r="Q4907" s="12">
        <v>772</v>
      </c>
      <c r="R4907">
        <v>4906</v>
      </c>
    </row>
    <row r="4908" spans="1:18" ht="15" x14ac:dyDescent="0.45">
      <c r="A4908">
        <v>15891</v>
      </c>
      <c r="B4908">
        <v>1</v>
      </c>
      <c r="C4908">
        <v>23.9</v>
      </c>
      <c r="D4908">
        <v>1</v>
      </c>
      <c r="E4908">
        <v>23.9</v>
      </c>
      <c r="H4908">
        <v>3</v>
      </c>
      <c r="I4908">
        <v>71.7</v>
      </c>
      <c r="J4908">
        <v>5</v>
      </c>
      <c r="K4908">
        <v>119.5</v>
      </c>
      <c r="L4908" s="11" t="s">
        <v>11927</v>
      </c>
      <c r="M4908" s="12" t="s">
        <v>6</v>
      </c>
      <c r="N4908" s="12" t="s">
        <v>6</v>
      </c>
      <c r="O4908" s="12" t="s">
        <v>6</v>
      </c>
      <c r="P4908" s="12" t="s">
        <v>6</v>
      </c>
      <c r="Q4908" s="12">
        <v>773</v>
      </c>
      <c r="R4908">
        <v>4907</v>
      </c>
    </row>
    <row r="4909" spans="1:18" ht="15" x14ac:dyDescent="0.45">
      <c r="A4909">
        <v>31570</v>
      </c>
      <c r="F4909">
        <v>5</v>
      </c>
      <c r="G4909">
        <v>99.5</v>
      </c>
      <c r="H4909">
        <v>1</v>
      </c>
      <c r="I4909">
        <v>19.899999999999999</v>
      </c>
      <c r="J4909">
        <v>6</v>
      </c>
      <c r="K4909">
        <v>119.4</v>
      </c>
      <c r="L4909" s="11" t="s">
        <v>11926</v>
      </c>
      <c r="M4909" s="12" t="s">
        <v>6</v>
      </c>
      <c r="N4909" s="12" t="s">
        <v>6</v>
      </c>
      <c r="O4909" s="12" t="s">
        <v>6</v>
      </c>
      <c r="P4909" s="12">
        <v>1472</v>
      </c>
      <c r="Q4909" s="12" t="s">
        <v>6</v>
      </c>
      <c r="R4909">
        <v>4908</v>
      </c>
    </row>
    <row r="4910" spans="1:18" ht="15" x14ac:dyDescent="0.45">
      <c r="A4910">
        <v>32149</v>
      </c>
      <c r="F4910">
        <v>1</v>
      </c>
      <c r="G4910">
        <v>19.899999999999999</v>
      </c>
      <c r="H4910">
        <v>5</v>
      </c>
      <c r="I4910">
        <v>99.5</v>
      </c>
      <c r="J4910">
        <v>6</v>
      </c>
      <c r="K4910">
        <v>119.4</v>
      </c>
      <c r="L4910" s="11" t="s">
        <v>11926</v>
      </c>
      <c r="M4910" s="12" t="s">
        <v>6</v>
      </c>
      <c r="N4910" s="12" t="s">
        <v>6</v>
      </c>
      <c r="O4910" s="12" t="s">
        <v>6</v>
      </c>
      <c r="P4910" s="12">
        <v>1473</v>
      </c>
      <c r="Q4910" s="12" t="s">
        <v>6</v>
      </c>
      <c r="R4910">
        <v>4909</v>
      </c>
    </row>
    <row r="4911" spans="1:18" ht="15" x14ac:dyDescent="0.45">
      <c r="A4911">
        <v>23154</v>
      </c>
      <c r="B4911">
        <v>1</v>
      </c>
      <c r="C4911">
        <v>19.899999999999999</v>
      </c>
      <c r="D4911">
        <v>1</v>
      </c>
      <c r="E4911">
        <v>19.899999999999999</v>
      </c>
      <c r="H4911">
        <v>4</v>
      </c>
      <c r="I4911">
        <v>79.599999999999994</v>
      </c>
      <c r="J4911">
        <v>6</v>
      </c>
      <c r="K4911">
        <v>119.39999999999999</v>
      </c>
      <c r="L4911" s="11" t="s">
        <v>11926</v>
      </c>
      <c r="M4911" s="12" t="s">
        <v>6</v>
      </c>
      <c r="N4911" s="12" t="s">
        <v>6</v>
      </c>
      <c r="O4911" s="12" t="s">
        <v>6</v>
      </c>
      <c r="P4911" s="12">
        <v>1474</v>
      </c>
      <c r="Q4911" s="12" t="s">
        <v>6</v>
      </c>
      <c r="R4911">
        <v>4910</v>
      </c>
    </row>
    <row r="4912" spans="1:18" ht="15" x14ac:dyDescent="0.45">
      <c r="A4912">
        <v>10294</v>
      </c>
      <c r="B4912">
        <v>4</v>
      </c>
      <c r="C4912">
        <v>18.399999999999999</v>
      </c>
      <c r="D4912">
        <v>3</v>
      </c>
      <c r="E4912">
        <v>13.8</v>
      </c>
      <c r="F4912">
        <v>13</v>
      </c>
      <c r="G4912">
        <v>59.43</v>
      </c>
      <c r="H4912">
        <v>6</v>
      </c>
      <c r="I4912">
        <v>27.6</v>
      </c>
      <c r="J4912">
        <v>26</v>
      </c>
      <c r="K4912">
        <v>119.22999999999999</v>
      </c>
      <c r="L4912" s="11" t="s">
        <v>11927</v>
      </c>
      <c r="M4912" s="12" t="s">
        <v>6</v>
      </c>
      <c r="N4912" s="12" t="s">
        <v>6</v>
      </c>
      <c r="O4912" s="12" t="s">
        <v>6</v>
      </c>
      <c r="P4912" s="12" t="s">
        <v>6</v>
      </c>
      <c r="Q4912" s="12">
        <v>774</v>
      </c>
      <c r="R4912">
        <v>4911</v>
      </c>
    </row>
    <row r="4913" spans="1:18" ht="15" x14ac:dyDescent="0.45">
      <c r="A4913">
        <v>29331</v>
      </c>
      <c r="B4913">
        <v>4</v>
      </c>
      <c r="C4913">
        <v>59.6</v>
      </c>
      <c r="D4913">
        <v>2</v>
      </c>
      <c r="E4913">
        <v>29.8</v>
      </c>
      <c r="H4913">
        <v>2</v>
      </c>
      <c r="I4913">
        <v>29.8</v>
      </c>
      <c r="J4913">
        <v>8</v>
      </c>
      <c r="K4913">
        <v>119.2</v>
      </c>
      <c r="L4913" s="11" t="s">
        <v>11925</v>
      </c>
      <c r="M4913" s="12" t="s">
        <v>6</v>
      </c>
      <c r="N4913" s="12" t="s">
        <v>6</v>
      </c>
      <c r="O4913" s="12">
        <v>925</v>
      </c>
      <c r="P4913" s="12" t="s">
        <v>6</v>
      </c>
      <c r="Q4913" s="12" t="s">
        <v>6</v>
      </c>
      <c r="R4913">
        <v>4912</v>
      </c>
    </row>
    <row r="4914" spans="1:18" ht="15" x14ac:dyDescent="0.45">
      <c r="A4914">
        <v>32161</v>
      </c>
      <c r="F4914">
        <v>8</v>
      </c>
      <c r="G4914">
        <v>119.2</v>
      </c>
      <c r="J4914">
        <v>8</v>
      </c>
      <c r="K4914">
        <v>119.2</v>
      </c>
      <c r="L4914" s="11" t="s">
        <v>11927</v>
      </c>
      <c r="M4914" s="12" t="s">
        <v>6</v>
      </c>
      <c r="N4914" s="12" t="s">
        <v>6</v>
      </c>
      <c r="O4914" s="12" t="s">
        <v>6</v>
      </c>
      <c r="P4914" s="12" t="s">
        <v>6</v>
      </c>
      <c r="Q4914" s="12">
        <v>775</v>
      </c>
      <c r="R4914">
        <v>4913</v>
      </c>
    </row>
    <row r="4915" spans="1:18" ht="15" x14ac:dyDescent="0.45">
      <c r="A4915">
        <v>28806</v>
      </c>
      <c r="B4915">
        <v>15</v>
      </c>
      <c r="C4915">
        <v>37.299999999999997</v>
      </c>
      <c r="D4915">
        <v>14</v>
      </c>
      <c r="E4915">
        <v>35</v>
      </c>
      <c r="F4915">
        <v>6</v>
      </c>
      <c r="G4915">
        <v>14.6</v>
      </c>
      <c r="H4915">
        <v>13</v>
      </c>
      <c r="I4915">
        <v>32.299999999999997</v>
      </c>
      <c r="J4915">
        <v>48</v>
      </c>
      <c r="K4915">
        <v>119.19999999999999</v>
      </c>
      <c r="L4915" s="11" t="s">
        <v>11926</v>
      </c>
      <c r="M4915" s="12" t="s">
        <v>6</v>
      </c>
      <c r="N4915" s="12" t="s">
        <v>6</v>
      </c>
      <c r="O4915" s="12" t="s">
        <v>6</v>
      </c>
      <c r="P4915" s="12">
        <v>1475</v>
      </c>
      <c r="Q4915" s="12" t="s">
        <v>6</v>
      </c>
      <c r="R4915">
        <v>4914</v>
      </c>
    </row>
    <row r="4916" spans="1:18" ht="15" x14ac:dyDescent="0.45">
      <c r="A4916">
        <v>28443</v>
      </c>
      <c r="B4916">
        <v>3</v>
      </c>
      <c r="C4916">
        <v>35.700000000000003</v>
      </c>
      <c r="D4916">
        <v>4</v>
      </c>
      <c r="E4916">
        <v>47.6</v>
      </c>
      <c r="F4916">
        <v>1</v>
      </c>
      <c r="G4916">
        <v>11.9</v>
      </c>
      <c r="H4916">
        <v>2</v>
      </c>
      <c r="I4916">
        <v>23.8</v>
      </c>
      <c r="J4916">
        <v>10</v>
      </c>
      <c r="K4916">
        <v>119.00000000000001</v>
      </c>
      <c r="L4916" s="11" t="s">
        <v>11926</v>
      </c>
      <c r="M4916" s="12" t="s">
        <v>6</v>
      </c>
      <c r="N4916" s="12" t="s">
        <v>6</v>
      </c>
      <c r="O4916" s="12" t="s">
        <v>6</v>
      </c>
      <c r="P4916" s="12">
        <v>1476</v>
      </c>
      <c r="Q4916" s="12" t="s">
        <v>6</v>
      </c>
      <c r="R4916">
        <v>4915</v>
      </c>
    </row>
    <row r="4917" spans="1:18" ht="15" x14ac:dyDescent="0.45">
      <c r="A4917">
        <v>13302</v>
      </c>
      <c r="B4917">
        <v>10</v>
      </c>
      <c r="C4917">
        <v>35</v>
      </c>
      <c r="D4917">
        <v>4</v>
      </c>
      <c r="E4917">
        <v>14</v>
      </c>
      <c r="F4917">
        <v>12</v>
      </c>
      <c r="G4917">
        <v>42</v>
      </c>
      <c r="H4917">
        <v>8</v>
      </c>
      <c r="I4917">
        <v>28</v>
      </c>
      <c r="J4917">
        <v>34</v>
      </c>
      <c r="K4917">
        <v>119</v>
      </c>
      <c r="L4917" s="11" t="s">
        <v>11926</v>
      </c>
      <c r="M4917" s="12" t="s">
        <v>6</v>
      </c>
      <c r="N4917" s="12" t="s">
        <v>6</v>
      </c>
      <c r="O4917" s="12" t="s">
        <v>6</v>
      </c>
      <c r="P4917" s="12">
        <v>1477</v>
      </c>
      <c r="Q4917" s="12" t="s">
        <v>6</v>
      </c>
      <c r="R4917">
        <v>4916</v>
      </c>
    </row>
    <row r="4918" spans="1:18" ht="15" x14ac:dyDescent="0.45">
      <c r="A4918">
        <v>14109</v>
      </c>
      <c r="B4918">
        <v>3</v>
      </c>
      <c r="C4918">
        <v>21</v>
      </c>
      <c r="D4918">
        <v>4</v>
      </c>
      <c r="E4918">
        <v>28</v>
      </c>
      <c r="F4918">
        <v>5</v>
      </c>
      <c r="G4918">
        <v>35</v>
      </c>
      <c r="H4918">
        <v>5</v>
      </c>
      <c r="I4918">
        <v>35</v>
      </c>
      <c r="J4918">
        <v>17</v>
      </c>
      <c r="K4918">
        <v>119</v>
      </c>
      <c r="L4918" s="11" t="s">
        <v>11926</v>
      </c>
      <c r="M4918" s="12" t="s">
        <v>6</v>
      </c>
      <c r="N4918" s="12" t="s">
        <v>6</v>
      </c>
      <c r="O4918" s="12" t="s">
        <v>6</v>
      </c>
      <c r="P4918" s="12">
        <v>1478</v>
      </c>
      <c r="Q4918" s="12" t="s">
        <v>6</v>
      </c>
      <c r="R4918">
        <v>4917</v>
      </c>
    </row>
    <row r="4919" spans="1:18" ht="15" x14ac:dyDescent="0.45">
      <c r="A4919">
        <v>17881</v>
      </c>
      <c r="B4919">
        <v>6</v>
      </c>
      <c r="C4919">
        <v>102</v>
      </c>
      <c r="D4919">
        <v>1</v>
      </c>
      <c r="E4919">
        <v>17</v>
      </c>
      <c r="J4919">
        <v>7</v>
      </c>
      <c r="K4919">
        <v>119</v>
      </c>
      <c r="L4919" s="11" t="s">
        <v>11926</v>
      </c>
      <c r="M4919" s="12" t="s">
        <v>6</v>
      </c>
      <c r="N4919" s="12" t="s">
        <v>6</v>
      </c>
      <c r="O4919" s="12" t="s">
        <v>6</v>
      </c>
      <c r="P4919" s="12">
        <v>1479</v>
      </c>
      <c r="Q4919" s="12" t="s">
        <v>6</v>
      </c>
      <c r="R4919">
        <v>4918</v>
      </c>
    </row>
    <row r="4920" spans="1:18" ht="15" x14ac:dyDescent="0.45">
      <c r="A4920">
        <v>23226</v>
      </c>
      <c r="B4920">
        <v>4</v>
      </c>
      <c r="C4920">
        <v>28</v>
      </c>
      <c r="D4920">
        <v>1</v>
      </c>
      <c r="E4920">
        <v>7</v>
      </c>
      <c r="F4920">
        <v>8</v>
      </c>
      <c r="G4920">
        <v>56</v>
      </c>
      <c r="H4920">
        <v>4</v>
      </c>
      <c r="I4920">
        <v>28</v>
      </c>
      <c r="J4920">
        <v>17</v>
      </c>
      <c r="K4920">
        <v>119</v>
      </c>
      <c r="L4920" s="11" t="s">
        <v>11926</v>
      </c>
      <c r="M4920" s="12" t="s">
        <v>6</v>
      </c>
      <c r="N4920" s="12" t="s">
        <v>6</v>
      </c>
      <c r="O4920" s="12" t="s">
        <v>6</v>
      </c>
      <c r="P4920" s="12">
        <v>1480</v>
      </c>
      <c r="Q4920" s="12" t="s">
        <v>6</v>
      </c>
      <c r="R4920">
        <v>4919</v>
      </c>
    </row>
    <row r="4921" spans="1:18" ht="15" x14ac:dyDescent="0.45">
      <c r="A4921">
        <v>32223</v>
      </c>
      <c r="F4921">
        <v>3</v>
      </c>
      <c r="G4921">
        <v>35.700000000000003</v>
      </c>
      <c r="H4921">
        <v>7</v>
      </c>
      <c r="I4921">
        <v>83.3</v>
      </c>
      <c r="J4921">
        <v>10</v>
      </c>
      <c r="K4921">
        <v>119</v>
      </c>
      <c r="L4921" s="11" t="s">
        <v>11928</v>
      </c>
      <c r="M4921" s="12" t="s">
        <v>6</v>
      </c>
      <c r="N4921" s="12">
        <v>1073</v>
      </c>
      <c r="O4921" s="12" t="s">
        <v>6</v>
      </c>
      <c r="P4921" s="12" t="s">
        <v>6</v>
      </c>
      <c r="Q4921" s="12" t="s">
        <v>6</v>
      </c>
      <c r="R4921">
        <v>4920</v>
      </c>
    </row>
    <row r="4922" spans="1:18" ht="15" x14ac:dyDescent="0.45">
      <c r="A4922">
        <v>29185</v>
      </c>
      <c r="B4922">
        <v>1</v>
      </c>
      <c r="C4922">
        <v>19.3</v>
      </c>
      <c r="D4922">
        <v>1</v>
      </c>
      <c r="E4922">
        <v>19.3</v>
      </c>
      <c r="F4922">
        <v>3</v>
      </c>
      <c r="G4922">
        <v>56.36</v>
      </c>
      <c r="H4922">
        <v>1</v>
      </c>
      <c r="I4922">
        <v>24</v>
      </c>
      <c r="J4922">
        <v>6</v>
      </c>
      <c r="K4922">
        <v>118.96000000000001</v>
      </c>
      <c r="L4922" s="11" t="s">
        <v>11926</v>
      </c>
      <c r="M4922" s="12" t="s">
        <v>6</v>
      </c>
      <c r="N4922" s="12" t="s">
        <v>6</v>
      </c>
      <c r="O4922" s="12" t="s">
        <v>6</v>
      </c>
      <c r="P4922" s="12">
        <v>1481</v>
      </c>
      <c r="Q4922" s="12" t="s">
        <v>6</v>
      </c>
      <c r="R4922">
        <v>4921</v>
      </c>
    </row>
    <row r="4923" spans="1:18" ht="15" x14ac:dyDescent="0.45">
      <c r="A4923">
        <v>29192</v>
      </c>
      <c r="B4923">
        <v>34</v>
      </c>
      <c r="C4923">
        <v>61.2</v>
      </c>
      <c r="D4923">
        <v>17</v>
      </c>
      <c r="E4923">
        <v>30.6</v>
      </c>
      <c r="H4923">
        <v>17</v>
      </c>
      <c r="I4923">
        <v>27.07</v>
      </c>
      <c r="J4923">
        <v>68</v>
      </c>
      <c r="K4923">
        <v>118.87</v>
      </c>
      <c r="L4923" s="11" t="s">
        <v>11926</v>
      </c>
      <c r="M4923" s="12" t="s">
        <v>6</v>
      </c>
      <c r="N4923" s="12" t="s">
        <v>6</v>
      </c>
      <c r="O4923" s="12" t="s">
        <v>6</v>
      </c>
      <c r="P4923" s="12">
        <v>1482</v>
      </c>
      <c r="Q4923" s="12" t="s">
        <v>6</v>
      </c>
      <c r="R4923">
        <v>4922</v>
      </c>
    </row>
    <row r="4924" spans="1:18" ht="15" x14ac:dyDescent="0.45">
      <c r="A4924">
        <v>10553</v>
      </c>
      <c r="B4924">
        <v>4</v>
      </c>
      <c r="C4924">
        <v>39.6</v>
      </c>
      <c r="D4924">
        <v>3</v>
      </c>
      <c r="E4924">
        <v>29.7</v>
      </c>
      <c r="F4924">
        <v>2</v>
      </c>
      <c r="G4924">
        <v>19.8</v>
      </c>
      <c r="H4924">
        <v>3</v>
      </c>
      <c r="I4924">
        <v>29.7</v>
      </c>
      <c r="J4924">
        <v>12</v>
      </c>
      <c r="K4924">
        <v>118.8</v>
      </c>
      <c r="L4924" s="11" t="s">
        <v>11927</v>
      </c>
      <c r="M4924" s="12" t="s">
        <v>6</v>
      </c>
      <c r="N4924" s="12" t="s">
        <v>6</v>
      </c>
      <c r="O4924" s="12" t="s">
        <v>6</v>
      </c>
      <c r="P4924" s="12" t="s">
        <v>6</v>
      </c>
      <c r="Q4924" s="12">
        <v>776</v>
      </c>
      <c r="R4924">
        <v>4923</v>
      </c>
    </row>
    <row r="4925" spans="1:18" ht="15" x14ac:dyDescent="0.45">
      <c r="A4925">
        <v>28328</v>
      </c>
      <c r="B4925">
        <v>4</v>
      </c>
      <c r="C4925">
        <v>52.8</v>
      </c>
      <c r="D4925">
        <v>5</v>
      </c>
      <c r="E4925">
        <v>66</v>
      </c>
      <c r="J4925">
        <v>9</v>
      </c>
      <c r="K4925">
        <v>118.8</v>
      </c>
      <c r="L4925" s="11" t="s">
        <v>11926</v>
      </c>
      <c r="M4925" s="12" t="s">
        <v>6</v>
      </c>
      <c r="N4925" s="12" t="s">
        <v>6</v>
      </c>
      <c r="O4925" s="12" t="s">
        <v>6</v>
      </c>
      <c r="P4925" s="12">
        <v>1483</v>
      </c>
      <c r="Q4925" s="12" t="s">
        <v>6</v>
      </c>
      <c r="R4925">
        <v>4924</v>
      </c>
    </row>
    <row r="4926" spans="1:18" ht="15" x14ac:dyDescent="0.45">
      <c r="A4926">
        <v>31874</v>
      </c>
      <c r="F4926">
        <v>5</v>
      </c>
      <c r="G4926">
        <v>49.5</v>
      </c>
      <c r="H4926">
        <v>7</v>
      </c>
      <c r="I4926">
        <v>69.3</v>
      </c>
      <c r="J4926">
        <v>12</v>
      </c>
      <c r="K4926">
        <v>118.8</v>
      </c>
      <c r="L4926" s="11" t="s">
        <v>11928</v>
      </c>
      <c r="M4926" s="12" t="s">
        <v>6</v>
      </c>
      <c r="N4926" s="12">
        <v>1074</v>
      </c>
      <c r="O4926" s="12" t="s">
        <v>6</v>
      </c>
      <c r="P4926" s="12" t="s">
        <v>6</v>
      </c>
      <c r="Q4926" s="12" t="s">
        <v>6</v>
      </c>
      <c r="R4926">
        <v>4925</v>
      </c>
    </row>
    <row r="4927" spans="1:18" ht="15" x14ac:dyDescent="0.45">
      <c r="A4927">
        <v>29317</v>
      </c>
      <c r="B4927">
        <v>10</v>
      </c>
      <c r="C4927">
        <v>34</v>
      </c>
      <c r="D4927">
        <v>8</v>
      </c>
      <c r="E4927">
        <v>27.2</v>
      </c>
      <c r="F4927">
        <v>8</v>
      </c>
      <c r="G4927">
        <v>27.2</v>
      </c>
      <c r="H4927">
        <v>9</v>
      </c>
      <c r="I4927">
        <v>30.33</v>
      </c>
      <c r="J4927">
        <v>35</v>
      </c>
      <c r="K4927">
        <v>118.73</v>
      </c>
      <c r="L4927" s="11" t="s">
        <v>11928</v>
      </c>
      <c r="M4927" s="12" t="s">
        <v>6</v>
      </c>
      <c r="N4927" s="12">
        <v>1075</v>
      </c>
      <c r="O4927" s="12" t="s">
        <v>6</v>
      </c>
      <c r="P4927" s="12" t="s">
        <v>6</v>
      </c>
      <c r="Q4927" s="12" t="s">
        <v>6</v>
      </c>
      <c r="R4927">
        <v>4926</v>
      </c>
    </row>
    <row r="4928" spans="1:18" ht="15" x14ac:dyDescent="0.45">
      <c r="A4928">
        <v>31875</v>
      </c>
      <c r="F4928">
        <v>20</v>
      </c>
      <c r="G4928">
        <v>71.709999999999994</v>
      </c>
      <c r="H4928">
        <v>13</v>
      </c>
      <c r="I4928">
        <v>46.8</v>
      </c>
      <c r="J4928">
        <v>33</v>
      </c>
      <c r="K4928">
        <v>118.50999999999999</v>
      </c>
      <c r="L4928" s="11" t="s">
        <v>11928</v>
      </c>
      <c r="M4928" s="12" t="s">
        <v>6</v>
      </c>
      <c r="N4928" s="12">
        <v>1076</v>
      </c>
      <c r="O4928" s="12" t="s">
        <v>6</v>
      </c>
      <c r="P4928" s="12" t="s">
        <v>6</v>
      </c>
      <c r="Q4928" s="12" t="s">
        <v>6</v>
      </c>
      <c r="R4928">
        <v>4927</v>
      </c>
    </row>
    <row r="4929" spans="1:18" ht="15" x14ac:dyDescent="0.45">
      <c r="A4929">
        <v>28907</v>
      </c>
      <c r="B4929">
        <v>11</v>
      </c>
      <c r="C4929">
        <v>86.9</v>
      </c>
      <c r="D4929">
        <v>3</v>
      </c>
      <c r="E4929">
        <v>23.7</v>
      </c>
      <c r="F4929">
        <v>1</v>
      </c>
      <c r="G4929">
        <v>7.9</v>
      </c>
      <c r="J4929">
        <v>15</v>
      </c>
      <c r="K4929">
        <v>118.50000000000001</v>
      </c>
      <c r="L4929" s="11" t="s">
        <v>11925</v>
      </c>
      <c r="M4929" s="12" t="s">
        <v>6</v>
      </c>
      <c r="N4929" s="12" t="s">
        <v>6</v>
      </c>
      <c r="O4929" s="12">
        <v>926</v>
      </c>
      <c r="P4929" s="12" t="s">
        <v>6</v>
      </c>
      <c r="Q4929" s="12" t="s">
        <v>6</v>
      </c>
      <c r="R4929">
        <v>4928</v>
      </c>
    </row>
    <row r="4930" spans="1:18" ht="15" x14ac:dyDescent="0.45">
      <c r="A4930">
        <v>14983</v>
      </c>
      <c r="D4930">
        <v>1</v>
      </c>
      <c r="E4930">
        <v>39.5</v>
      </c>
      <c r="F4930">
        <v>2</v>
      </c>
      <c r="G4930">
        <v>79</v>
      </c>
      <c r="J4930">
        <v>3</v>
      </c>
      <c r="K4930">
        <v>118.5</v>
      </c>
      <c r="L4930" s="11" t="s">
        <v>11925</v>
      </c>
      <c r="M4930" s="12" t="s">
        <v>6</v>
      </c>
      <c r="N4930" s="12" t="s">
        <v>6</v>
      </c>
      <c r="O4930" s="12">
        <v>927</v>
      </c>
      <c r="P4930" s="12" t="s">
        <v>6</v>
      </c>
      <c r="Q4930" s="12" t="s">
        <v>6</v>
      </c>
      <c r="R4930">
        <v>4929</v>
      </c>
    </row>
    <row r="4931" spans="1:18" ht="15" x14ac:dyDescent="0.45">
      <c r="A4931">
        <v>29519</v>
      </c>
      <c r="B4931">
        <v>1</v>
      </c>
      <c r="C4931">
        <v>18.899999999999999</v>
      </c>
      <c r="F4931">
        <v>1</v>
      </c>
      <c r="G4931">
        <v>16.600000000000001</v>
      </c>
      <c r="H4931">
        <v>5</v>
      </c>
      <c r="I4931">
        <v>83</v>
      </c>
      <c r="J4931">
        <v>7</v>
      </c>
      <c r="K4931">
        <v>118.5</v>
      </c>
      <c r="L4931" s="11" t="s">
        <v>11926</v>
      </c>
      <c r="M4931" s="12" t="s">
        <v>6</v>
      </c>
      <c r="N4931" s="12" t="s">
        <v>6</v>
      </c>
      <c r="O4931" s="12" t="s">
        <v>6</v>
      </c>
      <c r="P4931" s="12">
        <v>1484</v>
      </c>
      <c r="Q4931" s="12" t="s">
        <v>6</v>
      </c>
      <c r="R4931">
        <v>4930</v>
      </c>
    </row>
    <row r="4932" spans="1:18" ht="15" x14ac:dyDescent="0.45">
      <c r="A4932">
        <v>31823</v>
      </c>
      <c r="D4932">
        <v>8</v>
      </c>
      <c r="E4932">
        <v>27.44</v>
      </c>
      <c r="F4932">
        <v>18</v>
      </c>
      <c r="G4932">
        <v>63</v>
      </c>
      <c r="H4932">
        <v>8</v>
      </c>
      <c r="I4932">
        <v>28</v>
      </c>
      <c r="J4932">
        <v>34</v>
      </c>
      <c r="K4932">
        <v>118.44</v>
      </c>
      <c r="L4932" s="11" t="s">
        <v>11925</v>
      </c>
      <c r="M4932" s="12" t="s">
        <v>6</v>
      </c>
      <c r="N4932" s="12" t="s">
        <v>6</v>
      </c>
      <c r="O4932" s="12">
        <v>928</v>
      </c>
      <c r="P4932" s="12" t="s">
        <v>6</v>
      </c>
      <c r="Q4932" s="12" t="s">
        <v>6</v>
      </c>
      <c r="R4932">
        <v>4931</v>
      </c>
    </row>
    <row r="4933" spans="1:18" ht="15" x14ac:dyDescent="0.45">
      <c r="A4933">
        <v>30391</v>
      </c>
      <c r="B4933">
        <v>3</v>
      </c>
      <c r="C4933">
        <v>18.100000000000001</v>
      </c>
      <c r="F4933">
        <v>7</v>
      </c>
      <c r="G4933">
        <v>43.6</v>
      </c>
      <c r="H4933">
        <v>9</v>
      </c>
      <c r="I4933">
        <v>56.7</v>
      </c>
      <c r="J4933">
        <v>19</v>
      </c>
      <c r="K4933">
        <v>118.4</v>
      </c>
      <c r="L4933" s="11" t="s">
        <v>11928</v>
      </c>
      <c r="M4933" s="12" t="s">
        <v>6</v>
      </c>
      <c r="N4933" s="12">
        <v>1077</v>
      </c>
      <c r="O4933" s="12" t="s">
        <v>6</v>
      </c>
      <c r="P4933" s="12" t="s">
        <v>6</v>
      </c>
      <c r="Q4933" s="12" t="s">
        <v>6</v>
      </c>
      <c r="R4933">
        <v>4932</v>
      </c>
    </row>
    <row r="4934" spans="1:18" ht="15" x14ac:dyDescent="0.45">
      <c r="A4934">
        <v>17456</v>
      </c>
      <c r="B4934">
        <v>5</v>
      </c>
      <c r="C4934">
        <v>58</v>
      </c>
      <c r="D4934">
        <v>3</v>
      </c>
      <c r="E4934">
        <v>34.799999999999997</v>
      </c>
      <c r="F4934">
        <v>1</v>
      </c>
      <c r="G4934">
        <v>11.6</v>
      </c>
      <c r="H4934">
        <v>1</v>
      </c>
      <c r="I4934">
        <v>13.9</v>
      </c>
      <c r="J4934">
        <v>10</v>
      </c>
      <c r="K4934">
        <v>118.3</v>
      </c>
      <c r="L4934" s="11" t="s">
        <v>11928</v>
      </c>
      <c r="M4934" s="12" t="s">
        <v>6</v>
      </c>
      <c r="N4934" s="12">
        <v>1078</v>
      </c>
      <c r="O4934" s="12" t="s">
        <v>6</v>
      </c>
      <c r="P4934" s="12" t="s">
        <v>6</v>
      </c>
      <c r="Q4934" s="12" t="s">
        <v>6</v>
      </c>
      <c r="R4934">
        <v>4933</v>
      </c>
    </row>
    <row r="4935" spans="1:18" ht="15" x14ac:dyDescent="0.45">
      <c r="A4935">
        <v>15263</v>
      </c>
      <c r="B4935">
        <v>27</v>
      </c>
      <c r="C4935">
        <v>77.84</v>
      </c>
      <c r="D4935">
        <v>14</v>
      </c>
      <c r="E4935">
        <v>40.369999999999997</v>
      </c>
      <c r="J4935">
        <v>41</v>
      </c>
      <c r="K4935">
        <v>118.21000000000001</v>
      </c>
      <c r="L4935" s="11" t="s">
        <v>11926</v>
      </c>
      <c r="M4935" s="12" t="s">
        <v>6</v>
      </c>
      <c r="N4935" s="12" t="s">
        <v>6</v>
      </c>
      <c r="O4935" s="12" t="s">
        <v>6</v>
      </c>
      <c r="P4935" s="12">
        <v>1485</v>
      </c>
      <c r="Q4935" s="12" t="s">
        <v>6</v>
      </c>
      <c r="R4935">
        <v>4934</v>
      </c>
    </row>
    <row r="4936" spans="1:18" ht="15" x14ac:dyDescent="0.45">
      <c r="A4936">
        <v>31382</v>
      </c>
      <c r="F4936">
        <v>6</v>
      </c>
      <c r="G4936">
        <v>70.45</v>
      </c>
      <c r="H4936">
        <v>4</v>
      </c>
      <c r="I4936">
        <v>47.6</v>
      </c>
      <c r="J4936">
        <v>10</v>
      </c>
      <c r="K4936">
        <v>118.05000000000001</v>
      </c>
      <c r="L4936" s="11" t="s">
        <v>11928</v>
      </c>
      <c r="M4936" s="12" t="s">
        <v>6</v>
      </c>
      <c r="N4936" s="12">
        <v>1079</v>
      </c>
      <c r="O4936" s="12" t="s">
        <v>6</v>
      </c>
      <c r="P4936" s="12" t="s">
        <v>6</v>
      </c>
      <c r="Q4936" s="12" t="s">
        <v>6</v>
      </c>
      <c r="R4936">
        <v>4935</v>
      </c>
    </row>
    <row r="4937" spans="1:18" ht="15" x14ac:dyDescent="0.45">
      <c r="A4937">
        <v>29504</v>
      </c>
      <c r="B4937">
        <v>2</v>
      </c>
      <c r="C4937">
        <v>29.8</v>
      </c>
      <c r="D4937">
        <v>3</v>
      </c>
      <c r="E4937">
        <v>43.51</v>
      </c>
      <c r="F4937">
        <v>2</v>
      </c>
      <c r="G4937">
        <v>29.8</v>
      </c>
      <c r="H4937">
        <v>1</v>
      </c>
      <c r="I4937">
        <v>14.9</v>
      </c>
      <c r="J4937">
        <v>8</v>
      </c>
      <c r="K4937">
        <v>118.01</v>
      </c>
      <c r="L4937" s="11" t="s">
        <v>11926</v>
      </c>
      <c r="M4937" s="12" t="s">
        <v>6</v>
      </c>
      <c r="N4937" s="12" t="s">
        <v>6</v>
      </c>
      <c r="O4937" s="12" t="s">
        <v>6</v>
      </c>
      <c r="P4937" s="12">
        <v>1486</v>
      </c>
      <c r="Q4937" s="12" t="s">
        <v>6</v>
      </c>
      <c r="R4937">
        <v>4936</v>
      </c>
    </row>
    <row r="4938" spans="1:18" ht="15" x14ac:dyDescent="0.45">
      <c r="A4938">
        <v>22366</v>
      </c>
      <c r="B4938">
        <v>37</v>
      </c>
      <c r="C4938">
        <v>117.88</v>
      </c>
      <c r="J4938">
        <v>37</v>
      </c>
      <c r="K4938">
        <v>117.88</v>
      </c>
      <c r="L4938" s="11" t="s">
        <v>11927</v>
      </c>
      <c r="M4938" s="12" t="s">
        <v>6</v>
      </c>
      <c r="N4938" s="12" t="s">
        <v>6</v>
      </c>
      <c r="O4938" s="12" t="s">
        <v>6</v>
      </c>
      <c r="P4938" s="12" t="s">
        <v>6</v>
      </c>
      <c r="Q4938" s="12">
        <v>777</v>
      </c>
      <c r="R4938">
        <v>4937</v>
      </c>
    </row>
    <row r="4939" spans="1:18" ht="15" x14ac:dyDescent="0.45">
      <c r="A4939">
        <v>17757</v>
      </c>
      <c r="B4939">
        <v>56</v>
      </c>
      <c r="C4939">
        <v>111.84</v>
      </c>
      <c r="D4939">
        <v>3</v>
      </c>
      <c r="E4939">
        <v>6</v>
      </c>
      <c r="J4939">
        <v>59</v>
      </c>
      <c r="K4939">
        <v>117.84</v>
      </c>
      <c r="L4939" s="11" t="s">
        <v>11925</v>
      </c>
      <c r="M4939" s="12" t="s">
        <v>6</v>
      </c>
      <c r="N4939" s="12" t="s">
        <v>6</v>
      </c>
      <c r="O4939" s="12">
        <v>929</v>
      </c>
      <c r="P4939" s="12" t="s">
        <v>6</v>
      </c>
      <c r="Q4939" s="12" t="s">
        <v>6</v>
      </c>
      <c r="R4939">
        <v>4938</v>
      </c>
    </row>
    <row r="4940" spans="1:18" ht="15" x14ac:dyDescent="0.45">
      <c r="A4940">
        <v>30221</v>
      </c>
      <c r="B4940">
        <v>1</v>
      </c>
      <c r="C4940">
        <v>58.9</v>
      </c>
      <c r="D4940">
        <v>1</v>
      </c>
      <c r="E4940">
        <v>58.9</v>
      </c>
      <c r="J4940">
        <v>2</v>
      </c>
      <c r="K4940">
        <v>117.8</v>
      </c>
      <c r="L4940" s="11" t="s">
        <v>11925</v>
      </c>
      <c r="M4940" s="12" t="s">
        <v>6</v>
      </c>
      <c r="N4940" s="12" t="s">
        <v>6</v>
      </c>
      <c r="O4940" s="12">
        <v>930</v>
      </c>
      <c r="P4940" s="12" t="s">
        <v>6</v>
      </c>
      <c r="Q4940" s="12" t="s">
        <v>6</v>
      </c>
      <c r="R4940">
        <v>4939</v>
      </c>
    </row>
    <row r="4941" spans="1:18" ht="15" x14ac:dyDescent="0.45">
      <c r="A4941">
        <v>28441</v>
      </c>
      <c r="B4941">
        <v>2</v>
      </c>
      <c r="C4941">
        <v>34</v>
      </c>
      <c r="F4941">
        <v>2</v>
      </c>
      <c r="G4941">
        <v>32.64</v>
      </c>
      <c r="H4941">
        <v>3</v>
      </c>
      <c r="I4941">
        <v>51</v>
      </c>
      <c r="J4941">
        <v>7</v>
      </c>
      <c r="K4941">
        <v>117.64</v>
      </c>
      <c r="L4941" s="11" t="s">
        <v>11926</v>
      </c>
      <c r="M4941" s="12" t="s">
        <v>6</v>
      </c>
      <c r="N4941" s="12" t="s">
        <v>6</v>
      </c>
      <c r="O4941" s="12" t="s">
        <v>6</v>
      </c>
      <c r="P4941" s="12">
        <v>1487</v>
      </c>
      <c r="Q4941" s="12" t="s">
        <v>6</v>
      </c>
      <c r="R4941">
        <v>4940</v>
      </c>
    </row>
    <row r="4942" spans="1:18" ht="15" x14ac:dyDescent="0.45">
      <c r="A4942">
        <v>31554</v>
      </c>
      <c r="B4942">
        <v>2</v>
      </c>
      <c r="C4942">
        <v>19.600000000000001</v>
      </c>
      <c r="D4942">
        <v>6</v>
      </c>
      <c r="E4942">
        <v>58.8</v>
      </c>
      <c r="F4942">
        <v>4</v>
      </c>
      <c r="G4942">
        <v>39.200000000000003</v>
      </c>
      <c r="J4942">
        <v>12</v>
      </c>
      <c r="K4942">
        <v>117.60000000000001</v>
      </c>
      <c r="L4942" s="11" t="s">
        <v>11926</v>
      </c>
      <c r="M4942" s="12" t="s">
        <v>6</v>
      </c>
      <c r="N4942" s="12" t="s">
        <v>6</v>
      </c>
      <c r="O4942" s="12" t="s">
        <v>6</v>
      </c>
      <c r="P4942" s="12">
        <v>1488</v>
      </c>
      <c r="Q4942" s="12" t="s">
        <v>6</v>
      </c>
      <c r="R4942">
        <v>4941</v>
      </c>
    </row>
    <row r="4943" spans="1:18" ht="15" x14ac:dyDescent="0.45">
      <c r="A4943">
        <v>11772</v>
      </c>
      <c r="B4943">
        <v>9</v>
      </c>
      <c r="C4943">
        <v>44.1</v>
      </c>
      <c r="D4943">
        <v>15</v>
      </c>
      <c r="E4943">
        <v>73.5</v>
      </c>
      <c r="J4943">
        <v>24</v>
      </c>
      <c r="K4943">
        <v>117.6</v>
      </c>
      <c r="L4943" s="11" t="s">
        <v>11928</v>
      </c>
      <c r="M4943" s="12" t="s">
        <v>6</v>
      </c>
      <c r="N4943" s="12">
        <v>1080</v>
      </c>
      <c r="O4943" s="12" t="s">
        <v>6</v>
      </c>
      <c r="P4943" s="12" t="s">
        <v>6</v>
      </c>
      <c r="Q4943" s="12" t="s">
        <v>6</v>
      </c>
      <c r="R4943">
        <v>4942</v>
      </c>
    </row>
    <row r="4944" spans="1:18" ht="15" x14ac:dyDescent="0.45">
      <c r="A4944">
        <v>14003</v>
      </c>
      <c r="B4944">
        <v>10</v>
      </c>
      <c r="C4944">
        <v>49</v>
      </c>
      <c r="D4944">
        <v>14</v>
      </c>
      <c r="E4944">
        <v>68.599999999999994</v>
      </c>
      <c r="J4944">
        <v>24</v>
      </c>
      <c r="K4944">
        <v>117.6</v>
      </c>
      <c r="L4944" s="11" t="s">
        <v>11926</v>
      </c>
      <c r="M4944" s="12" t="s">
        <v>6</v>
      </c>
      <c r="N4944" s="12" t="s">
        <v>6</v>
      </c>
      <c r="O4944" s="12" t="s">
        <v>6</v>
      </c>
      <c r="P4944" s="12">
        <v>1489</v>
      </c>
      <c r="Q4944" s="12" t="s">
        <v>6</v>
      </c>
      <c r="R4944">
        <v>4943</v>
      </c>
    </row>
    <row r="4945" spans="1:18" ht="15" x14ac:dyDescent="0.45">
      <c r="A4945">
        <v>28058</v>
      </c>
      <c r="B4945">
        <v>18</v>
      </c>
      <c r="C4945">
        <v>35.68</v>
      </c>
      <c r="F4945">
        <v>23</v>
      </c>
      <c r="G4945">
        <v>46</v>
      </c>
      <c r="H4945">
        <v>18</v>
      </c>
      <c r="I4945">
        <v>35.840000000000003</v>
      </c>
      <c r="J4945">
        <v>59</v>
      </c>
      <c r="K4945">
        <v>117.52000000000001</v>
      </c>
      <c r="L4945" s="11" t="s">
        <v>11925</v>
      </c>
      <c r="M4945" s="12" t="s">
        <v>6</v>
      </c>
      <c r="N4945" s="12" t="s">
        <v>6</v>
      </c>
      <c r="O4945" s="12">
        <v>931</v>
      </c>
      <c r="P4945" s="12" t="s">
        <v>6</v>
      </c>
      <c r="Q4945" s="12" t="s">
        <v>6</v>
      </c>
      <c r="R4945">
        <v>4944</v>
      </c>
    </row>
    <row r="4946" spans="1:18" ht="15" x14ac:dyDescent="0.45">
      <c r="A4946">
        <v>28701</v>
      </c>
      <c r="B4946">
        <v>22</v>
      </c>
      <c r="C4946">
        <v>29.79</v>
      </c>
      <c r="D4946">
        <v>34</v>
      </c>
      <c r="E4946">
        <v>47.05</v>
      </c>
      <c r="F4946">
        <v>25</v>
      </c>
      <c r="G4946">
        <v>34.78</v>
      </c>
      <c r="H4946">
        <v>4</v>
      </c>
      <c r="I4946">
        <v>5.6</v>
      </c>
      <c r="J4946">
        <v>85</v>
      </c>
      <c r="K4946">
        <v>117.22</v>
      </c>
      <c r="L4946" s="11" t="s">
        <v>11927</v>
      </c>
      <c r="M4946" s="12" t="s">
        <v>6</v>
      </c>
      <c r="N4946" s="12" t="s">
        <v>6</v>
      </c>
      <c r="O4946" s="12" t="s">
        <v>6</v>
      </c>
      <c r="P4946" s="12" t="s">
        <v>6</v>
      </c>
      <c r="Q4946" s="12">
        <v>778</v>
      </c>
      <c r="R4946">
        <v>4945</v>
      </c>
    </row>
    <row r="4947" spans="1:18" ht="15" x14ac:dyDescent="0.45">
      <c r="A4947">
        <v>10612</v>
      </c>
      <c r="B4947">
        <v>22</v>
      </c>
      <c r="C4947">
        <v>117.08</v>
      </c>
      <c r="J4947">
        <v>22</v>
      </c>
      <c r="K4947">
        <v>117.08</v>
      </c>
      <c r="L4947" s="11" t="s">
        <v>11927</v>
      </c>
      <c r="M4947" s="12" t="s">
        <v>6</v>
      </c>
      <c r="N4947" s="12" t="s">
        <v>6</v>
      </c>
      <c r="O4947" s="12" t="s">
        <v>6</v>
      </c>
      <c r="P4947" s="12" t="s">
        <v>6</v>
      </c>
      <c r="Q4947" s="12">
        <v>779</v>
      </c>
      <c r="R4947">
        <v>4946</v>
      </c>
    </row>
    <row r="4948" spans="1:18" ht="15" x14ac:dyDescent="0.45">
      <c r="A4948">
        <v>29469</v>
      </c>
      <c r="B4948">
        <v>9</v>
      </c>
      <c r="C4948">
        <v>117.04</v>
      </c>
      <c r="J4948">
        <v>9</v>
      </c>
      <c r="K4948">
        <v>117.04</v>
      </c>
      <c r="L4948" s="11" t="s">
        <v>11928</v>
      </c>
      <c r="M4948" s="12" t="s">
        <v>6</v>
      </c>
      <c r="N4948" s="12">
        <v>1081</v>
      </c>
      <c r="O4948" s="12" t="s">
        <v>6</v>
      </c>
      <c r="P4948" s="12" t="s">
        <v>6</v>
      </c>
      <c r="Q4948" s="12" t="s">
        <v>6</v>
      </c>
      <c r="R4948">
        <v>4947</v>
      </c>
    </row>
    <row r="4949" spans="1:18" ht="15" x14ac:dyDescent="0.45">
      <c r="A4949">
        <v>17449</v>
      </c>
      <c r="D4949">
        <v>2</v>
      </c>
      <c r="E4949">
        <v>117</v>
      </c>
      <c r="J4949">
        <v>2</v>
      </c>
      <c r="K4949">
        <v>117</v>
      </c>
      <c r="L4949" s="11" t="s">
        <v>11926</v>
      </c>
      <c r="M4949" s="12" t="s">
        <v>6</v>
      </c>
      <c r="N4949" s="12" t="s">
        <v>6</v>
      </c>
      <c r="O4949" s="12" t="s">
        <v>6</v>
      </c>
      <c r="P4949" s="12">
        <v>1490</v>
      </c>
      <c r="Q4949" s="12" t="s">
        <v>6</v>
      </c>
      <c r="R4949">
        <v>4948</v>
      </c>
    </row>
    <row r="4950" spans="1:18" ht="15" x14ac:dyDescent="0.45">
      <c r="A4950">
        <v>17584</v>
      </c>
      <c r="B4950">
        <v>2</v>
      </c>
      <c r="C4950">
        <v>39</v>
      </c>
      <c r="D4950">
        <v>2</v>
      </c>
      <c r="E4950">
        <v>39</v>
      </c>
      <c r="H4950">
        <v>2</v>
      </c>
      <c r="I4950">
        <v>39</v>
      </c>
      <c r="J4950">
        <v>6</v>
      </c>
      <c r="K4950">
        <v>117</v>
      </c>
      <c r="L4950" s="11" t="s">
        <v>11926</v>
      </c>
      <c r="M4950" s="12" t="s">
        <v>6</v>
      </c>
      <c r="N4950" s="12" t="s">
        <v>6</v>
      </c>
      <c r="O4950" s="12" t="s">
        <v>6</v>
      </c>
      <c r="P4950" s="12">
        <v>1491</v>
      </c>
      <c r="Q4950" s="12" t="s">
        <v>6</v>
      </c>
      <c r="R4950">
        <v>4949</v>
      </c>
    </row>
    <row r="4951" spans="1:18" ht="15" x14ac:dyDescent="0.45">
      <c r="A4951">
        <v>31522</v>
      </c>
      <c r="D4951">
        <v>9</v>
      </c>
      <c r="E4951">
        <v>35.1</v>
      </c>
      <c r="F4951">
        <v>12</v>
      </c>
      <c r="G4951">
        <v>46.8</v>
      </c>
      <c r="H4951">
        <v>9</v>
      </c>
      <c r="I4951">
        <v>35.1</v>
      </c>
      <c r="J4951">
        <v>30</v>
      </c>
      <c r="K4951">
        <v>117</v>
      </c>
      <c r="L4951" s="11" t="s">
        <v>11925</v>
      </c>
      <c r="M4951" s="12" t="s">
        <v>6</v>
      </c>
      <c r="N4951" s="12" t="s">
        <v>6</v>
      </c>
      <c r="O4951" s="12">
        <v>932</v>
      </c>
      <c r="P4951" s="12" t="s">
        <v>6</v>
      </c>
      <c r="Q4951" s="12" t="s">
        <v>6</v>
      </c>
      <c r="R4951">
        <v>4950</v>
      </c>
    </row>
    <row r="4952" spans="1:18" ht="15" x14ac:dyDescent="0.45">
      <c r="A4952">
        <v>27857</v>
      </c>
      <c r="B4952">
        <v>3</v>
      </c>
      <c r="C4952">
        <v>50.7</v>
      </c>
      <c r="F4952">
        <v>2</v>
      </c>
      <c r="G4952">
        <v>32.450000000000003</v>
      </c>
      <c r="H4952">
        <v>2</v>
      </c>
      <c r="I4952">
        <v>33.799999999999997</v>
      </c>
      <c r="J4952">
        <v>7</v>
      </c>
      <c r="K4952">
        <v>116.95</v>
      </c>
      <c r="L4952" s="11" t="s">
        <v>11926</v>
      </c>
      <c r="M4952" s="12" t="s">
        <v>6</v>
      </c>
      <c r="N4952" s="12" t="s">
        <v>6</v>
      </c>
      <c r="O4952" s="12" t="s">
        <v>6</v>
      </c>
      <c r="P4952" s="12">
        <v>1492</v>
      </c>
      <c r="Q4952" s="12" t="s">
        <v>6</v>
      </c>
      <c r="R4952">
        <v>4951</v>
      </c>
    </row>
    <row r="4953" spans="1:18" ht="15" x14ac:dyDescent="0.45">
      <c r="A4953">
        <v>10500</v>
      </c>
      <c r="B4953">
        <v>5</v>
      </c>
      <c r="C4953">
        <v>42</v>
      </c>
      <c r="D4953">
        <v>6</v>
      </c>
      <c r="E4953">
        <v>50.4</v>
      </c>
      <c r="F4953">
        <v>1</v>
      </c>
      <c r="G4953">
        <v>8.4</v>
      </c>
      <c r="H4953">
        <v>2</v>
      </c>
      <c r="I4953">
        <v>16.13</v>
      </c>
      <c r="J4953">
        <v>14</v>
      </c>
      <c r="K4953">
        <v>116.93</v>
      </c>
      <c r="L4953" s="11" t="s">
        <v>11927</v>
      </c>
      <c r="M4953" s="12" t="s">
        <v>6</v>
      </c>
      <c r="N4953" s="12" t="s">
        <v>6</v>
      </c>
      <c r="O4953" s="12" t="s">
        <v>6</v>
      </c>
      <c r="P4953" s="12" t="s">
        <v>6</v>
      </c>
      <c r="Q4953" s="12">
        <v>780</v>
      </c>
      <c r="R4953">
        <v>4952</v>
      </c>
    </row>
    <row r="4954" spans="1:18" ht="15" x14ac:dyDescent="0.45">
      <c r="A4954">
        <v>10230</v>
      </c>
      <c r="B4954">
        <v>11</v>
      </c>
      <c r="C4954">
        <v>16.5</v>
      </c>
      <c r="D4954">
        <v>15</v>
      </c>
      <c r="E4954">
        <v>22.5</v>
      </c>
      <c r="F4954">
        <v>21</v>
      </c>
      <c r="G4954">
        <v>31.38</v>
      </c>
      <c r="H4954">
        <v>31</v>
      </c>
      <c r="I4954">
        <v>46.5</v>
      </c>
      <c r="J4954">
        <v>78</v>
      </c>
      <c r="K4954">
        <v>116.88</v>
      </c>
      <c r="L4954" s="11" t="s">
        <v>11927</v>
      </c>
      <c r="M4954" s="12" t="s">
        <v>6</v>
      </c>
      <c r="N4954" s="12" t="s">
        <v>6</v>
      </c>
      <c r="O4954" s="12" t="s">
        <v>6</v>
      </c>
      <c r="P4954" s="12" t="s">
        <v>6</v>
      </c>
      <c r="Q4954" s="12">
        <v>781</v>
      </c>
      <c r="R4954">
        <v>4953</v>
      </c>
    </row>
    <row r="4955" spans="1:18" ht="15" x14ac:dyDescent="0.45">
      <c r="A4955">
        <v>31553</v>
      </c>
      <c r="B4955">
        <v>4</v>
      </c>
      <c r="C4955">
        <v>39.200000000000003</v>
      </c>
      <c r="D4955">
        <v>7</v>
      </c>
      <c r="E4955">
        <v>67.819999999999993</v>
      </c>
      <c r="F4955">
        <v>1</v>
      </c>
      <c r="G4955">
        <v>9.8000000000000007</v>
      </c>
      <c r="J4955">
        <v>12</v>
      </c>
      <c r="K4955">
        <v>116.82</v>
      </c>
      <c r="L4955" s="11" t="s">
        <v>11926</v>
      </c>
      <c r="M4955" s="12" t="s">
        <v>6</v>
      </c>
      <c r="N4955" s="12" t="s">
        <v>6</v>
      </c>
      <c r="O4955" s="12" t="s">
        <v>6</v>
      </c>
      <c r="P4955" s="12">
        <v>1493</v>
      </c>
      <c r="Q4955" s="12" t="s">
        <v>6</v>
      </c>
      <c r="R4955">
        <v>4954</v>
      </c>
    </row>
    <row r="4956" spans="1:18" ht="15" x14ac:dyDescent="0.45">
      <c r="A4956">
        <v>32480</v>
      </c>
      <c r="H4956">
        <v>12</v>
      </c>
      <c r="I4956">
        <v>116.66</v>
      </c>
      <c r="J4956">
        <v>12</v>
      </c>
      <c r="K4956">
        <v>116.66</v>
      </c>
      <c r="L4956" s="11" t="s">
        <v>11926</v>
      </c>
      <c r="M4956" s="12" t="s">
        <v>6</v>
      </c>
      <c r="N4956" s="12" t="s">
        <v>6</v>
      </c>
      <c r="O4956" s="12" t="s">
        <v>6</v>
      </c>
      <c r="P4956" s="12">
        <v>1494</v>
      </c>
      <c r="Q4956" s="12" t="s">
        <v>6</v>
      </c>
      <c r="R4956">
        <v>4955</v>
      </c>
    </row>
    <row r="4957" spans="1:18" ht="15" x14ac:dyDescent="0.45">
      <c r="A4957">
        <v>29209</v>
      </c>
      <c r="B4957">
        <v>3</v>
      </c>
      <c r="C4957">
        <v>56.94</v>
      </c>
      <c r="H4957">
        <v>3</v>
      </c>
      <c r="I4957">
        <v>59.7</v>
      </c>
      <c r="J4957">
        <v>6</v>
      </c>
      <c r="K4957">
        <v>116.64</v>
      </c>
      <c r="L4957" s="11" t="s">
        <v>11926</v>
      </c>
      <c r="M4957" s="12" t="s">
        <v>6</v>
      </c>
      <c r="N4957" s="12" t="s">
        <v>6</v>
      </c>
      <c r="O4957" s="12" t="s">
        <v>6</v>
      </c>
      <c r="P4957" s="12">
        <v>1495</v>
      </c>
      <c r="Q4957" s="12" t="s">
        <v>6</v>
      </c>
      <c r="R4957">
        <v>4956</v>
      </c>
    </row>
    <row r="4958" spans="1:18" ht="15" x14ac:dyDescent="0.45">
      <c r="A4958">
        <v>31470</v>
      </c>
      <c r="B4958">
        <v>2</v>
      </c>
      <c r="C4958">
        <v>21.2</v>
      </c>
      <c r="D4958">
        <v>2</v>
      </c>
      <c r="E4958">
        <v>21.2</v>
      </c>
      <c r="F4958">
        <v>5</v>
      </c>
      <c r="G4958">
        <v>53</v>
      </c>
      <c r="H4958">
        <v>2</v>
      </c>
      <c r="I4958">
        <v>21.2</v>
      </c>
      <c r="J4958">
        <v>11</v>
      </c>
      <c r="K4958">
        <v>116.60000000000001</v>
      </c>
      <c r="L4958" s="11" t="s">
        <v>11926</v>
      </c>
      <c r="M4958" s="12" t="s">
        <v>6</v>
      </c>
      <c r="N4958" s="12" t="s">
        <v>6</v>
      </c>
      <c r="O4958" s="12" t="s">
        <v>6</v>
      </c>
      <c r="P4958" s="12">
        <v>1496</v>
      </c>
      <c r="Q4958" s="12" t="s">
        <v>6</v>
      </c>
      <c r="R4958">
        <v>4957</v>
      </c>
    </row>
    <row r="4959" spans="1:18" ht="15" x14ac:dyDescent="0.45">
      <c r="A4959">
        <v>31469</v>
      </c>
      <c r="D4959">
        <v>1</v>
      </c>
      <c r="E4959">
        <v>10.6</v>
      </c>
      <c r="F4959">
        <v>6</v>
      </c>
      <c r="G4959">
        <v>63.6</v>
      </c>
      <c r="H4959">
        <v>4</v>
      </c>
      <c r="I4959">
        <v>42.4</v>
      </c>
      <c r="J4959">
        <v>11</v>
      </c>
      <c r="K4959">
        <v>116.6</v>
      </c>
      <c r="L4959" s="11" t="s">
        <v>11926</v>
      </c>
      <c r="M4959" s="12" t="s">
        <v>6</v>
      </c>
      <c r="N4959" s="12" t="s">
        <v>6</v>
      </c>
      <c r="O4959" s="12" t="s">
        <v>6</v>
      </c>
      <c r="P4959" s="12">
        <v>1497</v>
      </c>
      <c r="Q4959" s="12" t="s">
        <v>6</v>
      </c>
      <c r="R4959">
        <v>4958</v>
      </c>
    </row>
    <row r="4960" spans="1:18" ht="15" x14ac:dyDescent="0.45">
      <c r="A4960">
        <v>30111</v>
      </c>
      <c r="B4960">
        <v>2</v>
      </c>
      <c r="C4960">
        <v>79.8</v>
      </c>
      <c r="D4960">
        <v>1</v>
      </c>
      <c r="E4960">
        <v>36.71</v>
      </c>
      <c r="J4960">
        <v>3</v>
      </c>
      <c r="K4960">
        <v>116.50999999999999</v>
      </c>
      <c r="L4960" s="11" t="s">
        <v>11925</v>
      </c>
      <c r="M4960" s="12" t="s">
        <v>6</v>
      </c>
      <c r="N4960" s="12" t="s">
        <v>6</v>
      </c>
      <c r="O4960" s="12">
        <v>933</v>
      </c>
      <c r="P4960" s="12" t="s">
        <v>6</v>
      </c>
      <c r="Q4960" s="12" t="s">
        <v>6</v>
      </c>
      <c r="R4960">
        <v>4959</v>
      </c>
    </row>
    <row r="4961" spans="1:18" ht="15" x14ac:dyDescent="0.45">
      <c r="A4961">
        <v>30556</v>
      </c>
      <c r="B4961">
        <v>3</v>
      </c>
      <c r="C4961">
        <v>49.8</v>
      </c>
      <c r="D4961">
        <v>1</v>
      </c>
      <c r="E4961">
        <v>16.600000000000001</v>
      </c>
      <c r="F4961">
        <v>3</v>
      </c>
      <c r="G4961">
        <v>49.8</v>
      </c>
      <c r="J4961">
        <v>7</v>
      </c>
      <c r="K4961">
        <v>116.2</v>
      </c>
      <c r="L4961" s="11" t="s">
        <v>11926</v>
      </c>
      <c r="M4961" s="12" t="s">
        <v>6</v>
      </c>
      <c r="N4961" s="12" t="s">
        <v>6</v>
      </c>
      <c r="O4961" s="12" t="s">
        <v>6</v>
      </c>
      <c r="P4961" s="12">
        <v>1498</v>
      </c>
      <c r="Q4961" s="12" t="s">
        <v>6</v>
      </c>
      <c r="R4961">
        <v>4960</v>
      </c>
    </row>
    <row r="4962" spans="1:18" ht="15" x14ac:dyDescent="0.45">
      <c r="A4962">
        <v>13803</v>
      </c>
      <c r="D4962">
        <v>4</v>
      </c>
      <c r="E4962">
        <v>58</v>
      </c>
      <c r="F4962">
        <v>4</v>
      </c>
      <c r="G4962">
        <v>58</v>
      </c>
      <c r="J4962">
        <v>8</v>
      </c>
      <c r="K4962">
        <v>116</v>
      </c>
      <c r="L4962" s="11" t="s">
        <v>11926</v>
      </c>
      <c r="M4962" s="12" t="s">
        <v>6</v>
      </c>
      <c r="N4962" s="12" t="s">
        <v>6</v>
      </c>
      <c r="O4962" s="12" t="s">
        <v>6</v>
      </c>
      <c r="P4962" s="12">
        <v>1499</v>
      </c>
      <c r="Q4962" s="12" t="s">
        <v>6</v>
      </c>
      <c r="R4962">
        <v>4961</v>
      </c>
    </row>
    <row r="4963" spans="1:18" ht="15" x14ac:dyDescent="0.45">
      <c r="A4963">
        <v>15616</v>
      </c>
      <c r="B4963">
        <v>8</v>
      </c>
      <c r="C4963">
        <v>116</v>
      </c>
      <c r="J4963">
        <v>8</v>
      </c>
      <c r="K4963">
        <v>116</v>
      </c>
      <c r="L4963" s="11" t="s">
        <v>6</v>
      </c>
      <c r="M4963" s="12" t="s">
        <v>6</v>
      </c>
      <c r="N4963" s="12" t="s">
        <v>6</v>
      </c>
      <c r="O4963" s="12" t="s">
        <v>6</v>
      </c>
      <c r="P4963" s="12" t="s">
        <v>6</v>
      </c>
      <c r="Q4963" s="12" t="s">
        <v>6</v>
      </c>
      <c r="R4963">
        <v>4962</v>
      </c>
    </row>
    <row r="4964" spans="1:18" ht="15" x14ac:dyDescent="0.45">
      <c r="A4964">
        <v>23693</v>
      </c>
      <c r="B4964">
        <v>3</v>
      </c>
      <c r="C4964">
        <v>43.5</v>
      </c>
      <c r="D4964">
        <v>3</v>
      </c>
      <c r="E4964">
        <v>43.5</v>
      </c>
      <c r="F4964">
        <v>2</v>
      </c>
      <c r="G4964">
        <v>29</v>
      </c>
      <c r="J4964">
        <v>8</v>
      </c>
      <c r="K4964">
        <v>116</v>
      </c>
      <c r="L4964" s="11" t="s">
        <v>11924</v>
      </c>
      <c r="M4964" s="12">
        <v>426</v>
      </c>
      <c r="N4964" s="12" t="s">
        <v>6</v>
      </c>
      <c r="O4964" s="12" t="s">
        <v>6</v>
      </c>
      <c r="P4964" s="12" t="s">
        <v>6</v>
      </c>
      <c r="Q4964" s="12" t="s">
        <v>6</v>
      </c>
      <c r="R4964">
        <v>4963</v>
      </c>
    </row>
    <row r="4965" spans="1:18" ht="15" x14ac:dyDescent="0.45">
      <c r="A4965">
        <v>29925</v>
      </c>
      <c r="B4965">
        <v>1</v>
      </c>
      <c r="C4965">
        <v>58</v>
      </c>
      <c r="D4965">
        <v>1</v>
      </c>
      <c r="E4965">
        <v>58</v>
      </c>
      <c r="J4965">
        <v>2</v>
      </c>
      <c r="K4965">
        <v>116</v>
      </c>
      <c r="L4965" s="11" t="s">
        <v>11924</v>
      </c>
      <c r="M4965" s="12">
        <v>427</v>
      </c>
      <c r="N4965" s="12" t="s">
        <v>6</v>
      </c>
      <c r="O4965" s="12" t="s">
        <v>6</v>
      </c>
      <c r="P4965" s="12" t="s">
        <v>6</v>
      </c>
      <c r="Q4965" s="12" t="s">
        <v>6</v>
      </c>
      <c r="R4965">
        <v>4964</v>
      </c>
    </row>
    <row r="4966" spans="1:18" ht="15" x14ac:dyDescent="0.45">
      <c r="A4966">
        <v>32227</v>
      </c>
      <c r="H4966">
        <v>10</v>
      </c>
      <c r="I4966">
        <v>116</v>
      </c>
      <c r="J4966">
        <v>10</v>
      </c>
      <c r="K4966">
        <v>116</v>
      </c>
      <c r="L4966" s="11" t="s">
        <v>11926</v>
      </c>
      <c r="M4966" s="12" t="s">
        <v>6</v>
      </c>
      <c r="N4966" s="12" t="s">
        <v>6</v>
      </c>
      <c r="O4966" s="12" t="s">
        <v>6</v>
      </c>
      <c r="P4966" s="12">
        <v>1500</v>
      </c>
      <c r="Q4966" s="12" t="s">
        <v>6</v>
      </c>
      <c r="R4966">
        <v>4965</v>
      </c>
    </row>
    <row r="4967" spans="1:18" ht="15" x14ac:dyDescent="0.45">
      <c r="A4967">
        <v>32321</v>
      </c>
      <c r="H4967">
        <v>29</v>
      </c>
      <c r="I4967">
        <v>116</v>
      </c>
      <c r="J4967">
        <v>29</v>
      </c>
      <c r="K4967">
        <v>116</v>
      </c>
      <c r="L4967" s="11" t="s">
        <v>11926</v>
      </c>
      <c r="M4967" s="12" t="s">
        <v>6</v>
      </c>
      <c r="N4967" s="12" t="s">
        <v>6</v>
      </c>
      <c r="O4967" s="12" t="s">
        <v>6</v>
      </c>
      <c r="P4967" s="12">
        <v>1501</v>
      </c>
      <c r="Q4967" s="12" t="s">
        <v>6</v>
      </c>
      <c r="R4967">
        <v>4966</v>
      </c>
    </row>
    <row r="4968" spans="1:18" ht="15" x14ac:dyDescent="0.45">
      <c r="A4968">
        <v>12166</v>
      </c>
      <c r="B4968">
        <v>6</v>
      </c>
      <c r="C4968">
        <v>69.599999999999994</v>
      </c>
      <c r="D4968">
        <v>1</v>
      </c>
      <c r="E4968">
        <v>11.6</v>
      </c>
      <c r="F4968">
        <v>3</v>
      </c>
      <c r="G4968">
        <v>34.799999999999997</v>
      </c>
      <c r="J4968">
        <v>10</v>
      </c>
      <c r="K4968">
        <v>115.99999999999999</v>
      </c>
      <c r="L4968" s="11" t="s">
        <v>11926</v>
      </c>
      <c r="M4968" s="12" t="s">
        <v>6</v>
      </c>
      <c r="N4968" s="12" t="s">
        <v>6</v>
      </c>
      <c r="O4968" s="12" t="s">
        <v>6</v>
      </c>
      <c r="P4968" s="12">
        <v>1502</v>
      </c>
      <c r="Q4968" s="12" t="s">
        <v>6</v>
      </c>
      <c r="R4968">
        <v>4967</v>
      </c>
    </row>
    <row r="4969" spans="1:18" ht="15" x14ac:dyDescent="0.45">
      <c r="A4969">
        <v>22267</v>
      </c>
      <c r="D4969">
        <v>17</v>
      </c>
      <c r="E4969">
        <v>109.98</v>
      </c>
      <c r="F4969">
        <v>1</v>
      </c>
      <c r="G4969">
        <v>5.98</v>
      </c>
      <c r="J4969">
        <v>18</v>
      </c>
      <c r="K4969">
        <v>115.96000000000001</v>
      </c>
      <c r="L4969" s="11" t="s">
        <v>11926</v>
      </c>
      <c r="M4969" s="12" t="s">
        <v>6</v>
      </c>
      <c r="N4969" s="12" t="s">
        <v>6</v>
      </c>
      <c r="O4969" s="12" t="s">
        <v>6</v>
      </c>
      <c r="P4969" s="12">
        <v>1503</v>
      </c>
      <c r="Q4969" s="12" t="s">
        <v>6</v>
      </c>
      <c r="R4969">
        <v>4968</v>
      </c>
    </row>
    <row r="4970" spans="1:18" ht="15" x14ac:dyDescent="0.45">
      <c r="A4970">
        <v>16796</v>
      </c>
      <c r="B4970">
        <v>24</v>
      </c>
      <c r="C4970">
        <v>33.380000000000003</v>
      </c>
      <c r="D4970">
        <v>22</v>
      </c>
      <c r="E4970">
        <v>30.69</v>
      </c>
      <c r="F4970">
        <v>17</v>
      </c>
      <c r="G4970">
        <v>23.8</v>
      </c>
      <c r="H4970">
        <v>20</v>
      </c>
      <c r="I4970">
        <v>27.89</v>
      </c>
      <c r="J4970">
        <v>83</v>
      </c>
      <c r="K4970">
        <v>115.76</v>
      </c>
      <c r="L4970" s="11" t="s">
        <v>11928</v>
      </c>
      <c r="M4970" s="12" t="s">
        <v>6</v>
      </c>
      <c r="N4970" s="12">
        <v>1082</v>
      </c>
      <c r="O4970" s="12" t="s">
        <v>6</v>
      </c>
      <c r="P4970" s="12" t="s">
        <v>6</v>
      </c>
      <c r="Q4970" s="12" t="s">
        <v>6</v>
      </c>
      <c r="R4970">
        <v>4969</v>
      </c>
    </row>
    <row r="4971" spans="1:18" ht="15" x14ac:dyDescent="0.45">
      <c r="A4971">
        <v>31527</v>
      </c>
      <c r="D4971">
        <v>2</v>
      </c>
      <c r="E4971">
        <v>43.98</v>
      </c>
      <c r="F4971">
        <v>2</v>
      </c>
      <c r="G4971">
        <v>47.8</v>
      </c>
      <c r="H4971">
        <v>1</v>
      </c>
      <c r="I4971">
        <v>23.9</v>
      </c>
      <c r="J4971">
        <v>5</v>
      </c>
      <c r="K4971">
        <v>115.68</v>
      </c>
      <c r="L4971" s="11" t="s">
        <v>11925</v>
      </c>
      <c r="M4971" s="12" t="s">
        <v>6</v>
      </c>
      <c r="N4971" s="12" t="s">
        <v>6</v>
      </c>
      <c r="O4971" s="12">
        <v>934</v>
      </c>
      <c r="P4971" s="12" t="s">
        <v>6</v>
      </c>
      <c r="Q4971" s="12" t="s">
        <v>6</v>
      </c>
      <c r="R4971">
        <v>4970</v>
      </c>
    </row>
    <row r="4972" spans="1:18" ht="15" x14ac:dyDescent="0.45">
      <c r="A4972">
        <v>12053</v>
      </c>
      <c r="B4972">
        <v>9</v>
      </c>
      <c r="C4972">
        <v>30.6</v>
      </c>
      <c r="D4972">
        <v>5</v>
      </c>
      <c r="E4972">
        <v>17</v>
      </c>
      <c r="F4972">
        <v>5</v>
      </c>
      <c r="G4972">
        <v>17</v>
      </c>
      <c r="H4972">
        <v>15</v>
      </c>
      <c r="I4972">
        <v>51</v>
      </c>
      <c r="J4972">
        <v>34</v>
      </c>
      <c r="K4972">
        <v>115.6</v>
      </c>
      <c r="L4972" s="11" t="s">
        <v>11928</v>
      </c>
      <c r="M4972" s="12" t="s">
        <v>6</v>
      </c>
      <c r="N4972" s="12">
        <v>1083</v>
      </c>
      <c r="O4972" s="12" t="s">
        <v>6</v>
      </c>
      <c r="P4972" s="12" t="s">
        <v>6</v>
      </c>
      <c r="Q4972" s="12" t="s">
        <v>6</v>
      </c>
      <c r="R4972">
        <v>4971</v>
      </c>
    </row>
    <row r="4973" spans="1:18" ht="15" x14ac:dyDescent="0.45">
      <c r="A4973">
        <v>17346</v>
      </c>
      <c r="B4973">
        <v>7</v>
      </c>
      <c r="C4973">
        <v>73.5</v>
      </c>
      <c r="D4973">
        <v>4</v>
      </c>
      <c r="E4973">
        <v>42</v>
      </c>
      <c r="J4973">
        <v>11</v>
      </c>
      <c r="K4973">
        <v>115.5</v>
      </c>
      <c r="L4973" s="11" t="s">
        <v>11926</v>
      </c>
      <c r="M4973" s="12" t="s">
        <v>6</v>
      </c>
      <c r="N4973" s="12" t="s">
        <v>6</v>
      </c>
      <c r="O4973" s="12" t="s">
        <v>6</v>
      </c>
      <c r="P4973" s="12">
        <v>1504</v>
      </c>
      <c r="Q4973" s="12" t="s">
        <v>6</v>
      </c>
      <c r="R4973">
        <v>4972</v>
      </c>
    </row>
    <row r="4974" spans="1:18" ht="15" x14ac:dyDescent="0.45">
      <c r="A4974">
        <v>31881</v>
      </c>
      <c r="F4974">
        <v>6</v>
      </c>
      <c r="G4974">
        <v>76.37</v>
      </c>
      <c r="H4974">
        <v>3</v>
      </c>
      <c r="I4974">
        <v>38.700000000000003</v>
      </c>
      <c r="J4974">
        <v>9</v>
      </c>
      <c r="K4974">
        <v>115.07000000000001</v>
      </c>
      <c r="L4974" s="11" t="s">
        <v>11925</v>
      </c>
      <c r="M4974" s="12" t="s">
        <v>6</v>
      </c>
      <c r="N4974" s="12" t="s">
        <v>6</v>
      </c>
      <c r="O4974" s="12">
        <v>935</v>
      </c>
      <c r="P4974" s="12" t="s">
        <v>6</v>
      </c>
      <c r="Q4974" s="12" t="s">
        <v>6</v>
      </c>
      <c r="R4974">
        <v>4973</v>
      </c>
    </row>
    <row r="4975" spans="1:18" ht="15" x14ac:dyDescent="0.45">
      <c r="A4975">
        <v>30571</v>
      </c>
      <c r="B4975">
        <v>2</v>
      </c>
      <c r="C4975">
        <v>24.77</v>
      </c>
      <c r="D4975">
        <v>3</v>
      </c>
      <c r="E4975">
        <v>38.700000000000003</v>
      </c>
      <c r="F4975">
        <v>2</v>
      </c>
      <c r="G4975">
        <v>25.8</v>
      </c>
      <c r="H4975">
        <v>2</v>
      </c>
      <c r="I4975">
        <v>25.8</v>
      </c>
      <c r="J4975">
        <v>9</v>
      </c>
      <c r="K4975">
        <v>115.07</v>
      </c>
      <c r="L4975" s="11" t="s">
        <v>11926</v>
      </c>
      <c r="M4975" s="12" t="s">
        <v>6</v>
      </c>
      <c r="N4975" s="12" t="s">
        <v>6</v>
      </c>
      <c r="O4975" s="12" t="s">
        <v>6</v>
      </c>
      <c r="P4975" s="12">
        <v>1505</v>
      </c>
      <c r="Q4975" s="12" t="s">
        <v>6</v>
      </c>
      <c r="R4975">
        <v>4974</v>
      </c>
    </row>
    <row r="4976" spans="1:18" ht="15" x14ac:dyDescent="0.45">
      <c r="A4976">
        <v>28853</v>
      </c>
      <c r="B4976">
        <v>11</v>
      </c>
      <c r="C4976">
        <v>60.06</v>
      </c>
      <c r="D4976">
        <v>10</v>
      </c>
      <c r="E4976">
        <v>55</v>
      </c>
      <c r="J4976">
        <v>21</v>
      </c>
      <c r="K4976">
        <v>115.06</v>
      </c>
      <c r="L4976" s="11" t="s">
        <v>6</v>
      </c>
      <c r="M4976" s="12" t="s">
        <v>6</v>
      </c>
      <c r="N4976" s="12" t="s">
        <v>6</v>
      </c>
      <c r="O4976" s="12" t="s">
        <v>6</v>
      </c>
      <c r="P4976" s="12" t="s">
        <v>6</v>
      </c>
      <c r="Q4976" s="12" t="s">
        <v>6</v>
      </c>
      <c r="R4976">
        <v>4975</v>
      </c>
    </row>
    <row r="4977" spans="1:18" ht="15" x14ac:dyDescent="0.45">
      <c r="A4977">
        <v>31822</v>
      </c>
      <c r="D4977">
        <v>6</v>
      </c>
      <c r="E4977">
        <v>33</v>
      </c>
      <c r="F4977">
        <v>8</v>
      </c>
      <c r="G4977">
        <v>43.56</v>
      </c>
      <c r="H4977">
        <v>7</v>
      </c>
      <c r="I4977">
        <v>38.5</v>
      </c>
      <c r="J4977">
        <v>21</v>
      </c>
      <c r="K4977">
        <v>115.06</v>
      </c>
      <c r="L4977" s="11" t="s">
        <v>11925</v>
      </c>
      <c r="M4977" s="12" t="s">
        <v>6</v>
      </c>
      <c r="N4977" s="12" t="s">
        <v>6</v>
      </c>
      <c r="O4977" s="12">
        <v>936</v>
      </c>
      <c r="P4977" s="12" t="s">
        <v>6</v>
      </c>
      <c r="Q4977" s="12" t="s">
        <v>6</v>
      </c>
      <c r="R4977">
        <v>4976</v>
      </c>
    </row>
    <row r="4978" spans="1:18" ht="15" x14ac:dyDescent="0.45">
      <c r="A4978">
        <v>10425</v>
      </c>
      <c r="B4978">
        <v>2</v>
      </c>
      <c r="C4978">
        <v>46</v>
      </c>
      <c r="D4978">
        <v>1</v>
      </c>
      <c r="E4978">
        <v>23</v>
      </c>
      <c r="F4978">
        <v>1</v>
      </c>
      <c r="G4978">
        <v>23</v>
      </c>
      <c r="H4978">
        <v>1</v>
      </c>
      <c r="I4978">
        <v>23</v>
      </c>
      <c r="J4978">
        <v>5</v>
      </c>
      <c r="K4978">
        <v>115</v>
      </c>
      <c r="L4978" s="11" t="s">
        <v>11927</v>
      </c>
      <c r="M4978" s="12" t="s">
        <v>6</v>
      </c>
      <c r="N4978" s="12" t="s">
        <v>6</v>
      </c>
      <c r="O4978" s="12" t="s">
        <v>6</v>
      </c>
      <c r="P4978" s="12" t="s">
        <v>6</v>
      </c>
      <c r="Q4978" s="12">
        <v>782</v>
      </c>
      <c r="R4978">
        <v>4977</v>
      </c>
    </row>
    <row r="4979" spans="1:18" ht="15" x14ac:dyDescent="0.45">
      <c r="A4979">
        <v>17060</v>
      </c>
      <c r="B4979">
        <v>2</v>
      </c>
      <c r="C4979">
        <v>76</v>
      </c>
      <c r="H4979">
        <v>1</v>
      </c>
      <c r="I4979">
        <v>38.9</v>
      </c>
      <c r="J4979">
        <v>3</v>
      </c>
      <c r="K4979">
        <v>114.9</v>
      </c>
      <c r="L4979" s="11" t="s">
        <v>11926</v>
      </c>
      <c r="M4979" s="12" t="s">
        <v>6</v>
      </c>
      <c r="N4979" s="12" t="s">
        <v>6</v>
      </c>
      <c r="O4979" s="12" t="s">
        <v>6</v>
      </c>
      <c r="P4979" s="12">
        <v>1506</v>
      </c>
      <c r="Q4979" s="12" t="s">
        <v>6</v>
      </c>
      <c r="R4979">
        <v>4978</v>
      </c>
    </row>
    <row r="4980" spans="1:18" ht="15" x14ac:dyDescent="0.45">
      <c r="A4980">
        <v>10255</v>
      </c>
      <c r="B4980">
        <v>22</v>
      </c>
      <c r="C4980">
        <v>32.64</v>
      </c>
      <c r="D4980">
        <v>17</v>
      </c>
      <c r="E4980">
        <v>25.26</v>
      </c>
      <c r="F4980">
        <v>29</v>
      </c>
      <c r="G4980">
        <v>43.26</v>
      </c>
      <c r="H4980">
        <v>9</v>
      </c>
      <c r="I4980">
        <v>13.7</v>
      </c>
      <c r="J4980">
        <v>77</v>
      </c>
      <c r="K4980">
        <v>114.86</v>
      </c>
      <c r="L4980" s="11" t="s">
        <v>11927</v>
      </c>
      <c r="M4980" s="12" t="s">
        <v>6</v>
      </c>
      <c r="N4980" s="12" t="s">
        <v>6</v>
      </c>
      <c r="O4980" s="12" t="s">
        <v>6</v>
      </c>
      <c r="P4980" s="12" t="s">
        <v>6</v>
      </c>
      <c r="Q4980" s="12">
        <v>783</v>
      </c>
      <c r="R4980">
        <v>4979</v>
      </c>
    </row>
    <row r="4981" spans="1:18" ht="15" x14ac:dyDescent="0.45">
      <c r="A4981">
        <v>28083</v>
      </c>
      <c r="B4981">
        <v>7</v>
      </c>
      <c r="C4981">
        <v>100.34</v>
      </c>
      <c r="D4981">
        <v>1</v>
      </c>
      <c r="E4981">
        <v>14.5</v>
      </c>
      <c r="J4981">
        <v>8</v>
      </c>
      <c r="K4981">
        <v>114.84</v>
      </c>
      <c r="L4981" s="11" t="s">
        <v>11926</v>
      </c>
      <c r="M4981" s="12" t="s">
        <v>6</v>
      </c>
      <c r="N4981" s="12" t="s">
        <v>6</v>
      </c>
      <c r="O4981" s="12" t="s">
        <v>6</v>
      </c>
      <c r="P4981" s="12">
        <v>1507</v>
      </c>
      <c r="Q4981" s="12" t="s">
        <v>6</v>
      </c>
      <c r="R4981">
        <v>4980</v>
      </c>
    </row>
    <row r="4982" spans="1:18" ht="15" x14ac:dyDescent="0.45">
      <c r="A4982">
        <v>18322</v>
      </c>
      <c r="B4982">
        <v>6</v>
      </c>
      <c r="C4982">
        <v>35.4</v>
      </c>
      <c r="D4982">
        <v>2</v>
      </c>
      <c r="E4982">
        <v>11.8</v>
      </c>
      <c r="F4982">
        <v>10</v>
      </c>
      <c r="G4982">
        <v>56.56</v>
      </c>
      <c r="H4982">
        <v>2</v>
      </c>
      <c r="I4982">
        <v>11</v>
      </c>
      <c r="J4982">
        <v>20</v>
      </c>
      <c r="K4982">
        <v>114.76</v>
      </c>
      <c r="L4982" s="11" t="s">
        <v>11928</v>
      </c>
      <c r="M4982" s="12" t="s">
        <v>6</v>
      </c>
      <c r="N4982" s="12">
        <v>1084</v>
      </c>
      <c r="O4982" s="12" t="s">
        <v>6</v>
      </c>
      <c r="P4982" s="12" t="s">
        <v>6</v>
      </c>
      <c r="Q4982" s="12" t="s">
        <v>6</v>
      </c>
      <c r="R4982">
        <v>4981</v>
      </c>
    </row>
    <row r="4983" spans="1:18" ht="15" x14ac:dyDescent="0.45">
      <c r="A4983">
        <v>29403</v>
      </c>
      <c r="D4983">
        <v>2</v>
      </c>
      <c r="E4983">
        <v>11.78</v>
      </c>
      <c r="F4983">
        <v>10</v>
      </c>
      <c r="G4983">
        <v>55</v>
      </c>
      <c r="H4983">
        <v>9</v>
      </c>
      <c r="I4983">
        <v>47.74</v>
      </c>
      <c r="J4983">
        <v>21</v>
      </c>
      <c r="K4983">
        <v>114.52000000000001</v>
      </c>
      <c r="L4983" s="11" t="s">
        <v>11927</v>
      </c>
      <c r="M4983" s="12" t="s">
        <v>6</v>
      </c>
      <c r="N4983" s="12" t="s">
        <v>6</v>
      </c>
      <c r="O4983" s="12" t="s">
        <v>6</v>
      </c>
      <c r="P4983" s="12" t="s">
        <v>6</v>
      </c>
      <c r="Q4983" s="12">
        <v>784</v>
      </c>
      <c r="R4983">
        <v>4982</v>
      </c>
    </row>
    <row r="4984" spans="1:18" ht="15" x14ac:dyDescent="0.45">
      <c r="A4984">
        <v>16284</v>
      </c>
      <c r="H4984">
        <v>5</v>
      </c>
      <c r="I4984">
        <v>114.5</v>
      </c>
      <c r="J4984">
        <v>5</v>
      </c>
      <c r="K4984">
        <v>114.5</v>
      </c>
      <c r="L4984" s="11" t="s">
        <v>11926</v>
      </c>
      <c r="M4984" s="12" t="s">
        <v>6</v>
      </c>
      <c r="N4984" s="12" t="s">
        <v>6</v>
      </c>
      <c r="O4984" s="12" t="s">
        <v>6</v>
      </c>
      <c r="P4984" s="12">
        <v>1508</v>
      </c>
      <c r="Q4984" s="12" t="s">
        <v>6</v>
      </c>
      <c r="R4984">
        <v>4983</v>
      </c>
    </row>
    <row r="4985" spans="1:18" ht="15" x14ac:dyDescent="0.45">
      <c r="A4985">
        <v>16582</v>
      </c>
      <c r="B4985">
        <v>2</v>
      </c>
      <c r="C4985">
        <v>32.6</v>
      </c>
      <c r="D4985">
        <v>1</v>
      </c>
      <c r="E4985">
        <v>16.3</v>
      </c>
      <c r="F4985">
        <v>1</v>
      </c>
      <c r="G4985">
        <v>16.3</v>
      </c>
      <c r="H4985">
        <v>3</v>
      </c>
      <c r="I4985">
        <v>48.9</v>
      </c>
      <c r="J4985">
        <v>7</v>
      </c>
      <c r="K4985">
        <v>114.1</v>
      </c>
      <c r="L4985" s="11" t="s">
        <v>11926</v>
      </c>
      <c r="M4985" s="12" t="s">
        <v>6</v>
      </c>
      <c r="N4985" s="12" t="s">
        <v>6</v>
      </c>
      <c r="O4985" s="12" t="s">
        <v>6</v>
      </c>
      <c r="P4985" s="12">
        <v>1509</v>
      </c>
      <c r="Q4985" s="12" t="s">
        <v>6</v>
      </c>
      <c r="R4985">
        <v>4984</v>
      </c>
    </row>
    <row r="4986" spans="1:18" ht="15" x14ac:dyDescent="0.45">
      <c r="A4986">
        <v>16661</v>
      </c>
      <c r="B4986">
        <v>1</v>
      </c>
      <c r="C4986">
        <v>38</v>
      </c>
      <c r="D4986">
        <v>2</v>
      </c>
      <c r="E4986">
        <v>76</v>
      </c>
      <c r="J4986">
        <v>3</v>
      </c>
      <c r="K4986">
        <v>114</v>
      </c>
      <c r="L4986" s="11" t="s">
        <v>11925</v>
      </c>
      <c r="M4986" s="12" t="s">
        <v>6</v>
      </c>
      <c r="N4986" s="12" t="s">
        <v>6</v>
      </c>
      <c r="O4986" s="12">
        <v>937</v>
      </c>
      <c r="P4986" s="12" t="s">
        <v>6</v>
      </c>
      <c r="Q4986" s="12" t="s">
        <v>6</v>
      </c>
      <c r="R4986">
        <v>4985</v>
      </c>
    </row>
    <row r="4987" spans="1:18" ht="15" x14ac:dyDescent="0.45">
      <c r="A4987">
        <v>30311</v>
      </c>
      <c r="B4987">
        <v>4</v>
      </c>
      <c r="C4987">
        <v>38</v>
      </c>
      <c r="D4987">
        <v>1</v>
      </c>
      <c r="E4987">
        <v>9.5</v>
      </c>
      <c r="F4987">
        <v>2</v>
      </c>
      <c r="G4987">
        <v>19</v>
      </c>
      <c r="H4987">
        <v>5</v>
      </c>
      <c r="I4987">
        <v>47.5</v>
      </c>
      <c r="J4987">
        <v>12</v>
      </c>
      <c r="K4987">
        <v>114</v>
      </c>
      <c r="L4987" s="11" t="s">
        <v>11925</v>
      </c>
      <c r="M4987" s="12" t="s">
        <v>6</v>
      </c>
      <c r="N4987" s="12" t="s">
        <v>6</v>
      </c>
      <c r="O4987" s="12">
        <v>938</v>
      </c>
      <c r="P4987" s="12" t="s">
        <v>6</v>
      </c>
      <c r="Q4987" s="12" t="s">
        <v>6</v>
      </c>
      <c r="R4987">
        <v>4986</v>
      </c>
    </row>
    <row r="4988" spans="1:18" ht="15" x14ac:dyDescent="0.45">
      <c r="A4988">
        <v>30312</v>
      </c>
      <c r="B4988">
        <v>2</v>
      </c>
      <c r="C4988">
        <v>19</v>
      </c>
      <c r="D4988">
        <v>2</v>
      </c>
      <c r="E4988">
        <v>19</v>
      </c>
      <c r="F4988">
        <v>4</v>
      </c>
      <c r="G4988">
        <v>38</v>
      </c>
      <c r="H4988">
        <v>4</v>
      </c>
      <c r="I4988">
        <v>38</v>
      </c>
      <c r="J4988">
        <v>12</v>
      </c>
      <c r="K4988">
        <v>114</v>
      </c>
      <c r="L4988" s="11" t="s">
        <v>11925</v>
      </c>
      <c r="M4988" s="12" t="s">
        <v>6</v>
      </c>
      <c r="N4988" s="12" t="s">
        <v>6</v>
      </c>
      <c r="O4988" s="12">
        <v>939</v>
      </c>
      <c r="P4988" s="12" t="s">
        <v>6</v>
      </c>
      <c r="Q4988" s="12" t="s">
        <v>6</v>
      </c>
      <c r="R4988">
        <v>4987</v>
      </c>
    </row>
    <row r="4989" spans="1:18" ht="15" x14ac:dyDescent="0.45">
      <c r="A4989">
        <v>31202</v>
      </c>
      <c r="B4989">
        <v>15</v>
      </c>
      <c r="C4989">
        <v>100.38</v>
      </c>
      <c r="D4989">
        <v>2</v>
      </c>
      <c r="E4989">
        <v>13.6</v>
      </c>
      <c r="J4989">
        <v>17</v>
      </c>
      <c r="K4989">
        <v>113.97999999999999</v>
      </c>
      <c r="L4989" s="11" t="s">
        <v>11928</v>
      </c>
      <c r="M4989" s="12" t="s">
        <v>6</v>
      </c>
      <c r="N4989" s="12">
        <v>1085</v>
      </c>
      <c r="O4989" s="12" t="s">
        <v>6</v>
      </c>
      <c r="P4989" s="12" t="s">
        <v>6</v>
      </c>
      <c r="Q4989" s="12" t="s">
        <v>6</v>
      </c>
      <c r="R4989">
        <v>4988</v>
      </c>
    </row>
    <row r="4990" spans="1:18" ht="15" x14ac:dyDescent="0.45">
      <c r="A4990">
        <v>16682</v>
      </c>
      <c r="D4990">
        <v>1</v>
      </c>
      <c r="E4990">
        <v>56.9</v>
      </c>
      <c r="F4990">
        <v>1</v>
      </c>
      <c r="G4990">
        <v>56.9</v>
      </c>
      <c r="J4990">
        <v>2</v>
      </c>
      <c r="K4990">
        <v>113.8</v>
      </c>
      <c r="L4990" s="11" t="s">
        <v>11925</v>
      </c>
      <c r="M4990" s="12" t="s">
        <v>6</v>
      </c>
      <c r="N4990" s="12" t="s">
        <v>6</v>
      </c>
      <c r="O4990" s="12">
        <v>940</v>
      </c>
      <c r="P4990" s="12" t="s">
        <v>6</v>
      </c>
      <c r="Q4990" s="12" t="s">
        <v>6</v>
      </c>
      <c r="R4990">
        <v>4989</v>
      </c>
    </row>
    <row r="4991" spans="1:18" ht="15" x14ac:dyDescent="0.45">
      <c r="A4991">
        <v>31627</v>
      </c>
      <c r="D4991">
        <v>13</v>
      </c>
      <c r="E4991">
        <v>39</v>
      </c>
      <c r="F4991">
        <v>14</v>
      </c>
      <c r="G4991">
        <v>41.76</v>
      </c>
      <c r="H4991">
        <v>11</v>
      </c>
      <c r="I4991">
        <v>33</v>
      </c>
      <c r="J4991">
        <v>38</v>
      </c>
      <c r="K4991">
        <v>113.75999999999999</v>
      </c>
      <c r="L4991" s="11" t="s">
        <v>11926</v>
      </c>
      <c r="M4991" s="12" t="s">
        <v>6</v>
      </c>
      <c r="N4991" s="12" t="s">
        <v>6</v>
      </c>
      <c r="O4991" s="12" t="s">
        <v>6</v>
      </c>
      <c r="P4991" s="12">
        <v>1510</v>
      </c>
      <c r="Q4991" s="12" t="s">
        <v>6</v>
      </c>
      <c r="R4991">
        <v>4990</v>
      </c>
    </row>
    <row r="4992" spans="1:18" ht="15" x14ac:dyDescent="0.45">
      <c r="A4992">
        <v>30411</v>
      </c>
      <c r="B4992">
        <v>1</v>
      </c>
      <c r="C4992">
        <v>29</v>
      </c>
      <c r="D4992">
        <v>1</v>
      </c>
      <c r="E4992">
        <v>26.68</v>
      </c>
      <c r="F4992">
        <v>2</v>
      </c>
      <c r="G4992">
        <v>58</v>
      </c>
      <c r="J4992">
        <v>4</v>
      </c>
      <c r="K4992">
        <v>113.68</v>
      </c>
      <c r="L4992" s="11" t="s">
        <v>11926</v>
      </c>
      <c r="M4992" s="12" t="s">
        <v>6</v>
      </c>
      <c r="N4992" s="12" t="s">
        <v>6</v>
      </c>
      <c r="O4992" s="12" t="s">
        <v>6</v>
      </c>
      <c r="P4992" s="12">
        <v>1511</v>
      </c>
      <c r="Q4992" s="12" t="s">
        <v>6</v>
      </c>
      <c r="R4992">
        <v>4991</v>
      </c>
    </row>
    <row r="4993" spans="1:18" ht="15" x14ac:dyDescent="0.45">
      <c r="A4993">
        <v>22401</v>
      </c>
      <c r="B4993">
        <v>3</v>
      </c>
      <c r="C4993">
        <v>42.6</v>
      </c>
      <c r="D4993">
        <v>2</v>
      </c>
      <c r="E4993">
        <v>28.4</v>
      </c>
      <c r="F4993">
        <v>3</v>
      </c>
      <c r="G4993">
        <v>42.6</v>
      </c>
      <c r="J4993">
        <v>8</v>
      </c>
      <c r="K4993">
        <v>113.6</v>
      </c>
      <c r="L4993" s="11" t="s">
        <v>11926</v>
      </c>
      <c r="M4993" s="12" t="s">
        <v>6</v>
      </c>
      <c r="N4993" s="12" t="s">
        <v>6</v>
      </c>
      <c r="O4993" s="12" t="s">
        <v>6</v>
      </c>
      <c r="P4993" s="12">
        <v>1512</v>
      </c>
      <c r="Q4993" s="12" t="s">
        <v>6</v>
      </c>
      <c r="R4993">
        <v>4992</v>
      </c>
    </row>
    <row r="4994" spans="1:18" ht="15" x14ac:dyDescent="0.45">
      <c r="A4994">
        <v>28257</v>
      </c>
      <c r="B4994">
        <v>5</v>
      </c>
      <c r="C4994">
        <v>30</v>
      </c>
      <c r="D4994">
        <v>2</v>
      </c>
      <c r="E4994">
        <v>12</v>
      </c>
      <c r="F4994">
        <v>8</v>
      </c>
      <c r="G4994">
        <v>47.52</v>
      </c>
      <c r="H4994">
        <v>4</v>
      </c>
      <c r="I4994">
        <v>24</v>
      </c>
      <c r="J4994">
        <v>19</v>
      </c>
      <c r="K4994">
        <v>113.52000000000001</v>
      </c>
      <c r="L4994" s="11" t="s">
        <v>11925</v>
      </c>
      <c r="M4994" s="12" t="s">
        <v>6</v>
      </c>
      <c r="N4994" s="12" t="s">
        <v>6</v>
      </c>
      <c r="O4994" s="12">
        <v>941</v>
      </c>
      <c r="P4994" s="12" t="s">
        <v>6</v>
      </c>
      <c r="Q4994" s="12" t="s">
        <v>6</v>
      </c>
      <c r="R4994">
        <v>4993</v>
      </c>
    </row>
    <row r="4995" spans="1:18" ht="15" x14ac:dyDescent="0.45">
      <c r="A4995">
        <v>23675</v>
      </c>
      <c r="B4995">
        <v>9</v>
      </c>
      <c r="C4995">
        <v>113.4</v>
      </c>
      <c r="J4995">
        <v>9</v>
      </c>
      <c r="K4995">
        <v>113.4</v>
      </c>
      <c r="L4995" s="11" t="s">
        <v>11926</v>
      </c>
      <c r="M4995" s="12" t="s">
        <v>6</v>
      </c>
      <c r="N4995" s="12" t="s">
        <v>6</v>
      </c>
      <c r="O4995" s="12" t="s">
        <v>6</v>
      </c>
      <c r="P4995" s="12">
        <v>1513</v>
      </c>
      <c r="Q4995" s="12" t="s">
        <v>6</v>
      </c>
      <c r="R4995">
        <v>4994</v>
      </c>
    </row>
    <row r="4996" spans="1:18" ht="15" x14ac:dyDescent="0.45">
      <c r="A4996">
        <v>22866</v>
      </c>
      <c r="B4996">
        <v>15</v>
      </c>
      <c r="C4996">
        <v>58.5</v>
      </c>
      <c r="D4996">
        <v>5</v>
      </c>
      <c r="E4996">
        <v>19.5</v>
      </c>
      <c r="F4996">
        <v>6</v>
      </c>
      <c r="G4996">
        <v>23.4</v>
      </c>
      <c r="H4996">
        <v>3</v>
      </c>
      <c r="I4996">
        <v>11.7</v>
      </c>
      <c r="J4996">
        <v>29</v>
      </c>
      <c r="K4996">
        <v>113.10000000000001</v>
      </c>
      <c r="L4996" s="11" t="s">
        <v>11928</v>
      </c>
      <c r="M4996" s="12" t="s">
        <v>6</v>
      </c>
      <c r="N4996" s="12">
        <v>1086</v>
      </c>
      <c r="O4996" s="12" t="s">
        <v>6</v>
      </c>
      <c r="P4996" s="12" t="s">
        <v>6</v>
      </c>
      <c r="Q4996" s="12" t="s">
        <v>6</v>
      </c>
      <c r="R4996">
        <v>4995</v>
      </c>
    </row>
    <row r="4997" spans="1:18" ht="15" x14ac:dyDescent="0.45">
      <c r="A4997">
        <v>18147</v>
      </c>
      <c r="B4997">
        <v>34</v>
      </c>
      <c r="C4997">
        <v>98.6</v>
      </c>
      <c r="D4997">
        <v>5</v>
      </c>
      <c r="E4997">
        <v>14.5</v>
      </c>
      <c r="J4997">
        <v>39</v>
      </c>
      <c r="K4997">
        <v>113.1</v>
      </c>
      <c r="L4997" s="11" t="s">
        <v>11926</v>
      </c>
      <c r="M4997" s="12" t="s">
        <v>6</v>
      </c>
      <c r="N4997" s="12" t="s">
        <v>6</v>
      </c>
      <c r="O4997" s="12" t="s">
        <v>6</v>
      </c>
      <c r="P4997" s="12">
        <v>1514</v>
      </c>
      <c r="Q4997" s="12" t="s">
        <v>6</v>
      </c>
      <c r="R4997">
        <v>4996</v>
      </c>
    </row>
    <row r="4998" spans="1:18" ht="15" x14ac:dyDescent="0.45">
      <c r="A4998">
        <v>18509</v>
      </c>
      <c r="B4998">
        <v>1</v>
      </c>
      <c r="C4998">
        <v>16.8</v>
      </c>
      <c r="F4998">
        <v>3</v>
      </c>
      <c r="G4998">
        <v>48</v>
      </c>
      <c r="H4998">
        <v>3</v>
      </c>
      <c r="I4998">
        <v>48</v>
      </c>
      <c r="J4998">
        <v>7</v>
      </c>
      <c r="K4998">
        <v>112.8</v>
      </c>
      <c r="L4998" s="11" t="s">
        <v>11926</v>
      </c>
      <c r="M4998" s="12" t="s">
        <v>6</v>
      </c>
      <c r="N4998" s="12" t="s">
        <v>6</v>
      </c>
      <c r="O4998" s="12" t="s">
        <v>6</v>
      </c>
      <c r="P4998" s="12">
        <v>1515</v>
      </c>
      <c r="Q4998" s="12" t="s">
        <v>6</v>
      </c>
      <c r="R4998">
        <v>4997</v>
      </c>
    </row>
    <row r="4999" spans="1:18" ht="15" x14ac:dyDescent="0.45">
      <c r="A4999">
        <v>32179</v>
      </c>
      <c r="H4999">
        <v>23</v>
      </c>
      <c r="I4999">
        <v>112.7</v>
      </c>
      <c r="J4999">
        <v>23</v>
      </c>
      <c r="K4999">
        <v>112.7</v>
      </c>
      <c r="L4999" s="11" t="s">
        <v>11925</v>
      </c>
      <c r="M4999" s="12" t="s">
        <v>6</v>
      </c>
      <c r="N4999" s="12" t="s">
        <v>6</v>
      </c>
      <c r="O4999" s="12">
        <v>942</v>
      </c>
      <c r="P4999" s="12" t="s">
        <v>6</v>
      </c>
      <c r="Q4999" s="12" t="s">
        <v>6</v>
      </c>
      <c r="R4999">
        <v>4998</v>
      </c>
    </row>
    <row r="5000" spans="1:18" ht="15" x14ac:dyDescent="0.45">
      <c r="A5000">
        <v>17626</v>
      </c>
      <c r="B5000">
        <v>9</v>
      </c>
      <c r="C5000">
        <v>67.5</v>
      </c>
      <c r="D5000">
        <v>6</v>
      </c>
      <c r="E5000">
        <v>45</v>
      </c>
      <c r="J5000">
        <v>15</v>
      </c>
      <c r="K5000">
        <v>112.5</v>
      </c>
      <c r="L5000" s="11" t="s">
        <v>11925</v>
      </c>
      <c r="M5000" s="12" t="s">
        <v>6</v>
      </c>
      <c r="N5000" s="12" t="s">
        <v>6</v>
      </c>
      <c r="O5000" s="12">
        <v>943</v>
      </c>
      <c r="P5000" s="12" t="s">
        <v>6</v>
      </c>
      <c r="Q5000" s="12" t="s">
        <v>6</v>
      </c>
      <c r="R5000">
        <v>4999</v>
      </c>
    </row>
    <row r="5001" spans="1:18" ht="15" x14ac:dyDescent="0.45">
      <c r="A5001">
        <v>22491</v>
      </c>
      <c r="B5001">
        <v>8</v>
      </c>
      <c r="C5001">
        <v>60</v>
      </c>
      <c r="F5001">
        <v>4</v>
      </c>
      <c r="G5001">
        <v>30</v>
      </c>
      <c r="H5001">
        <v>3</v>
      </c>
      <c r="I5001">
        <v>22.5</v>
      </c>
      <c r="J5001">
        <v>15</v>
      </c>
      <c r="K5001">
        <v>112.5</v>
      </c>
      <c r="L5001" s="11" t="s">
        <v>11926</v>
      </c>
      <c r="M5001" s="12" t="s">
        <v>6</v>
      </c>
      <c r="N5001" s="12" t="s">
        <v>6</v>
      </c>
      <c r="O5001" s="12" t="s">
        <v>6</v>
      </c>
      <c r="P5001" s="12">
        <v>1516</v>
      </c>
      <c r="Q5001" s="12" t="s">
        <v>6</v>
      </c>
      <c r="R5001">
        <v>5000</v>
      </c>
    </row>
    <row r="5002" spans="1:18" ht="15" x14ac:dyDescent="0.45">
      <c r="A5002">
        <v>14342</v>
      </c>
      <c r="B5002">
        <v>6</v>
      </c>
      <c r="C5002">
        <v>16.8</v>
      </c>
      <c r="D5002">
        <v>13</v>
      </c>
      <c r="E5002">
        <v>36.4</v>
      </c>
      <c r="F5002">
        <v>11</v>
      </c>
      <c r="G5002">
        <v>30.8</v>
      </c>
      <c r="H5002">
        <v>10</v>
      </c>
      <c r="I5002">
        <v>28</v>
      </c>
      <c r="J5002">
        <v>40</v>
      </c>
      <c r="K5002">
        <v>112</v>
      </c>
      <c r="L5002" s="11" t="s">
        <v>11928</v>
      </c>
      <c r="M5002" s="12" t="s">
        <v>6</v>
      </c>
      <c r="N5002" s="12">
        <v>1087</v>
      </c>
      <c r="O5002" s="12" t="s">
        <v>6</v>
      </c>
      <c r="P5002" s="12" t="s">
        <v>6</v>
      </c>
      <c r="Q5002" s="12" t="s">
        <v>6</v>
      </c>
      <c r="R5002">
        <v>5001</v>
      </c>
    </row>
    <row r="5003" spans="1:18" ht="15" x14ac:dyDescent="0.45">
      <c r="A5003">
        <v>29452</v>
      </c>
      <c r="D5003">
        <v>4</v>
      </c>
      <c r="E5003">
        <v>44.8</v>
      </c>
      <c r="F5003">
        <v>6</v>
      </c>
      <c r="G5003">
        <v>67.2</v>
      </c>
      <c r="J5003">
        <v>10</v>
      </c>
      <c r="K5003">
        <v>112</v>
      </c>
      <c r="L5003" s="11" t="s">
        <v>11928</v>
      </c>
      <c r="M5003" s="12" t="s">
        <v>6</v>
      </c>
      <c r="N5003" s="12">
        <v>1088</v>
      </c>
      <c r="O5003" s="12" t="s">
        <v>6</v>
      </c>
      <c r="P5003" s="12" t="s">
        <v>6</v>
      </c>
      <c r="Q5003" s="12" t="s">
        <v>6</v>
      </c>
      <c r="R5003">
        <v>5002</v>
      </c>
    </row>
    <row r="5004" spans="1:18" ht="15" x14ac:dyDescent="0.45">
      <c r="A5004">
        <v>29994</v>
      </c>
      <c r="B5004">
        <v>4</v>
      </c>
      <c r="C5004">
        <v>56</v>
      </c>
      <c r="H5004">
        <v>4</v>
      </c>
      <c r="I5004">
        <v>56</v>
      </c>
      <c r="J5004">
        <v>8</v>
      </c>
      <c r="K5004">
        <v>112</v>
      </c>
      <c r="L5004" s="11" t="s">
        <v>11926</v>
      </c>
      <c r="M5004" s="12" t="s">
        <v>6</v>
      </c>
      <c r="N5004" s="12" t="s">
        <v>6</v>
      </c>
      <c r="O5004" s="12" t="s">
        <v>6</v>
      </c>
      <c r="P5004" s="12">
        <v>1517</v>
      </c>
      <c r="Q5004" s="12" t="s">
        <v>6</v>
      </c>
      <c r="R5004">
        <v>5003</v>
      </c>
    </row>
    <row r="5005" spans="1:18" ht="15" x14ac:dyDescent="0.45">
      <c r="A5005">
        <v>29147</v>
      </c>
      <c r="B5005">
        <v>1</v>
      </c>
      <c r="C5005">
        <v>13.9</v>
      </c>
      <c r="D5005">
        <v>3</v>
      </c>
      <c r="E5005">
        <v>41.7</v>
      </c>
      <c r="F5005">
        <v>2</v>
      </c>
      <c r="G5005">
        <v>27.8</v>
      </c>
      <c r="H5005">
        <v>2</v>
      </c>
      <c r="I5005">
        <v>28.4</v>
      </c>
      <c r="J5005">
        <v>8</v>
      </c>
      <c r="K5005">
        <v>111.80000000000001</v>
      </c>
      <c r="L5005" s="11" t="s">
        <v>11926</v>
      </c>
      <c r="M5005" s="12" t="s">
        <v>6</v>
      </c>
      <c r="N5005" s="12" t="s">
        <v>6</v>
      </c>
      <c r="O5005" s="12" t="s">
        <v>6</v>
      </c>
      <c r="P5005" s="12">
        <v>1518</v>
      </c>
      <c r="Q5005" s="12" t="s">
        <v>6</v>
      </c>
      <c r="R5005">
        <v>5004</v>
      </c>
    </row>
    <row r="5006" spans="1:18" ht="15" x14ac:dyDescent="0.45">
      <c r="A5006">
        <v>16581</v>
      </c>
      <c r="B5006">
        <v>2</v>
      </c>
      <c r="C5006">
        <v>37.200000000000003</v>
      </c>
      <c r="D5006">
        <v>2</v>
      </c>
      <c r="E5006">
        <v>37.200000000000003</v>
      </c>
      <c r="F5006">
        <v>1</v>
      </c>
      <c r="G5006">
        <v>18.600000000000001</v>
      </c>
      <c r="H5006">
        <v>1</v>
      </c>
      <c r="I5006">
        <v>18.600000000000001</v>
      </c>
      <c r="J5006">
        <v>6</v>
      </c>
      <c r="K5006">
        <v>111.6</v>
      </c>
      <c r="L5006" s="11" t="s">
        <v>11926</v>
      </c>
      <c r="M5006" s="12" t="s">
        <v>6</v>
      </c>
      <c r="N5006" s="12" t="s">
        <v>6</v>
      </c>
      <c r="O5006" s="12" t="s">
        <v>6</v>
      </c>
      <c r="P5006" s="12">
        <v>1519</v>
      </c>
      <c r="Q5006" s="12" t="s">
        <v>6</v>
      </c>
      <c r="R5006">
        <v>5005</v>
      </c>
    </row>
    <row r="5007" spans="1:18" ht="15" x14ac:dyDescent="0.45">
      <c r="A5007">
        <v>22171</v>
      </c>
      <c r="D5007">
        <v>2</v>
      </c>
      <c r="E5007">
        <v>37.200000000000003</v>
      </c>
      <c r="F5007">
        <v>1</v>
      </c>
      <c r="G5007">
        <v>18.600000000000001</v>
      </c>
      <c r="H5007">
        <v>3</v>
      </c>
      <c r="I5007">
        <v>55.8</v>
      </c>
      <c r="J5007">
        <v>6</v>
      </c>
      <c r="K5007">
        <v>111.6</v>
      </c>
      <c r="L5007" s="11" t="s">
        <v>11926</v>
      </c>
      <c r="M5007" s="12" t="s">
        <v>6</v>
      </c>
      <c r="N5007" s="12" t="s">
        <v>6</v>
      </c>
      <c r="O5007" s="12" t="s">
        <v>6</v>
      </c>
      <c r="P5007" s="12">
        <v>1520</v>
      </c>
      <c r="Q5007" s="12" t="s">
        <v>6</v>
      </c>
      <c r="R5007">
        <v>5006</v>
      </c>
    </row>
    <row r="5008" spans="1:18" ht="15" x14ac:dyDescent="0.45">
      <c r="A5008">
        <v>31487</v>
      </c>
      <c r="F5008">
        <v>3</v>
      </c>
      <c r="G5008">
        <v>55.8</v>
      </c>
      <c r="H5008">
        <v>3</v>
      </c>
      <c r="I5008">
        <v>55.8</v>
      </c>
      <c r="J5008">
        <v>6</v>
      </c>
      <c r="K5008">
        <v>111.6</v>
      </c>
      <c r="L5008" s="11" t="s">
        <v>11926</v>
      </c>
      <c r="M5008" s="12" t="s">
        <v>6</v>
      </c>
      <c r="N5008" s="12" t="s">
        <v>6</v>
      </c>
      <c r="O5008" s="12" t="s">
        <v>6</v>
      </c>
      <c r="P5008" s="12">
        <v>1521</v>
      </c>
      <c r="Q5008" s="12" t="s">
        <v>6</v>
      </c>
      <c r="R5008">
        <v>5007</v>
      </c>
    </row>
    <row r="5009" spans="1:18" ht="15" x14ac:dyDescent="0.45">
      <c r="A5009">
        <v>16869</v>
      </c>
      <c r="B5009">
        <v>2</v>
      </c>
      <c r="C5009">
        <v>23</v>
      </c>
      <c r="F5009">
        <v>4</v>
      </c>
      <c r="G5009">
        <v>42.32</v>
      </c>
      <c r="H5009">
        <v>4</v>
      </c>
      <c r="I5009">
        <v>46</v>
      </c>
      <c r="J5009">
        <v>10</v>
      </c>
      <c r="K5009">
        <v>111.32</v>
      </c>
      <c r="L5009" s="11" t="s">
        <v>11926</v>
      </c>
      <c r="M5009" s="12" t="s">
        <v>6</v>
      </c>
      <c r="N5009" s="12" t="s">
        <v>6</v>
      </c>
      <c r="O5009" s="12" t="s">
        <v>6</v>
      </c>
      <c r="P5009" s="12">
        <v>1522</v>
      </c>
      <c r="Q5009" s="12" t="s">
        <v>6</v>
      </c>
      <c r="R5009">
        <v>5008</v>
      </c>
    </row>
    <row r="5010" spans="1:18" ht="15" x14ac:dyDescent="0.45">
      <c r="A5010">
        <v>10892</v>
      </c>
      <c r="B5010">
        <v>4</v>
      </c>
      <c r="C5010">
        <v>55.6</v>
      </c>
      <c r="D5010">
        <v>1</v>
      </c>
      <c r="E5010">
        <v>13.9</v>
      </c>
      <c r="F5010">
        <v>2</v>
      </c>
      <c r="G5010">
        <v>27.8</v>
      </c>
      <c r="H5010">
        <v>1</v>
      </c>
      <c r="I5010">
        <v>13.9</v>
      </c>
      <c r="J5010">
        <v>8</v>
      </c>
      <c r="K5010">
        <v>111.2</v>
      </c>
      <c r="L5010" s="11" t="s">
        <v>11925</v>
      </c>
      <c r="M5010" s="12" t="s">
        <v>6</v>
      </c>
      <c r="N5010" s="12" t="s">
        <v>6</v>
      </c>
      <c r="O5010" s="12">
        <v>944</v>
      </c>
      <c r="P5010" s="12" t="s">
        <v>6</v>
      </c>
      <c r="Q5010" s="12" t="s">
        <v>6</v>
      </c>
      <c r="R5010">
        <v>5009</v>
      </c>
    </row>
    <row r="5011" spans="1:18" ht="15" x14ac:dyDescent="0.45">
      <c r="A5011">
        <v>29131</v>
      </c>
      <c r="B5011">
        <v>3</v>
      </c>
      <c r="C5011">
        <v>41.7</v>
      </c>
      <c r="D5011">
        <v>2</v>
      </c>
      <c r="E5011">
        <v>27.8</v>
      </c>
      <c r="F5011">
        <v>3</v>
      </c>
      <c r="G5011">
        <v>41.7</v>
      </c>
      <c r="J5011">
        <v>8</v>
      </c>
      <c r="K5011">
        <v>111.2</v>
      </c>
      <c r="L5011" s="11" t="s">
        <v>11926</v>
      </c>
      <c r="M5011" s="12" t="s">
        <v>6</v>
      </c>
      <c r="N5011" s="12" t="s">
        <v>6</v>
      </c>
      <c r="O5011" s="12" t="s">
        <v>6</v>
      </c>
      <c r="P5011" s="12">
        <v>1523</v>
      </c>
      <c r="Q5011" s="12" t="s">
        <v>6</v>
      </c>
      <c r="R5011">
        <v>5010</v>
      </c>
    </row>
    <row r="5012" spans="1:18" ht="15" x14ac:dyDescent="0.45">
      <c r="A5012">
        <v>30530</v>
      </c>
      <c r="B5012">
        <v>2</v>
      </c>
      <c r="C5012">
        <v>27.8</v>
      </c>
      <c r="D5012">
        <v>5</v>
      </c>
      <c r="E5012">
        <v>69.5</v>
      </c>
      <c r="F5012">
        <v>1</v>
      </c>
      <c r="G5012">
        <v>13.9</v>
      </c>
      <c r="J5012">
        <v>8</v>
      </c>
      <c r="K5012">
        <v>111.2</v>
      </c>
      <c r="L5012" s="11" t="s">
        <v>11925</v>
      </c>
      <c r="M5012" s="12" t="s">
        <v>6</v>
      </c>
      <c r="N5012" s="12" t="s">
        <v>6</v>
      </c>
      <c r="O5012" s="12">
        <v>945</v>
      </c>
      <c r="P5012" s="12" t="s">
        <v>6</v>
      </c>
      <c r="Q5012" s="12" t="s">
        <v>6</v>
      </c>
      <c r="R5012">
        <v>5011</v>
      </c>
    </row>
    <row r="5013" spans="1:18" ht="15" x14ac:dyDescent="0.45">
      <c r="A5013">
        <v>17178</v>
      </c>
      <c r="B5013">
        <v>2</v>
      </c>
      <c r="C5013">
        <v>44.4</v>
      </c>
      <c r="D5013">
        <v>3</v>
      </c>
      <c r="E5013">
        <v>66.599999999999994</v>
      </c>
      <c r="J5013">
        <v>5</v>
      </c>
      <c r="K5013">
        <v>111</v>
      </c>
      <c r="L5013" s="11" t="s">
        <v>11926</v>
      </c>
      <c r="M5013" s="12" t="s">
        <v>6</v>
      </c>
      <c r="N5013" s="12" t="s">
        <v>6</v>
      </c>
      <c r="O5013" s="12" t="s">
        <v>6</v>
      </c>
      <c r="P5013" s="12">
        <v>1524</v>
      </c>
      <c r="Q5013" s="12" t="s">
        <v>6</v>
      </c>
      <c r="R5013">
        <v>5012</v>
      </c>
    </row>
    <row r="5014" spans="1:18" ht="15" x14ac:dyDescent="0.45">
      <c r="A5014">
        <v>27890</v>
      </c>
      <c r="B5014">
        <v>1</v>
      </c>
      <c r="C5014">
        <v>18.5</v>
      </c>
      <c r="D5014">
        <v>1</v>
      </c>
      <c r="E5014">
        <v>18.5</v>
      </c>
      <c r="H5014">
        <v>4</v>
      </c>
      <c r="I5014">
        <v>74</v>
      </c>
      <c r="J5014">
        <v>6</v>
      </c>
      <c r="K5014">
        <v>111</v>
      </c>
      <c r="L5014" s="11" t="s">
        <v>11926</v>
      </c>
      <c r="M5014" s="12" t="s">
        <v>6</v>
      </c>
      <c r="N5014" s="12" t="s">
        <v>6</v>
      </c>
      <c r="O5014" s="12" t="s">
        <v>6</v>
      </c>
      <c r="P5014" s="12">
        <v>1525</v>
      </c>
      <c r="Q5014" s="12" t="s">
        <v>6</v>
      </c>
      <c r="R5014">
        <v>5013</v>
      </c>
    </row>
    <row r="5015" spans="1:18" ht="15" x14ac:dyDescent="0.45">
      <c r="A5015">
        <v>31669</v>
      </c>
      <c r="B5015">
        <v>1</v>
      </c>
      <c r="C5015">
        <v>7.4</v>
      </c>
      <c r="D5015">
        <v>7</v>
      </c>
      <c r="E5015">
        <v>51.8</v>
      </c>
      <c r="F5015">
        <v>2</v>
      </c>
      <c r="G5015">
        <v>14.8</v>
      </c>
      <c r="H5015">
        <v>5</v>
      </c>
      <c r="I5015">
        <v>37</v>
      </c>
      <c r="J5015">
        <v>15</v>
      </c>
      <c r="K5015">
        <v>111</v>
      </c>
      <c r="L5015" s="11" t="s">
        <v>11925</v>
      </c>
      <c r="M5015" s="12" t="s">
        <v>6</v>
      </c>
      <c r="N5015" s="12" t="s">
        <v>6</v>
      </c>
      <c r="O5015" s="12">
        <v>946</v>
      </c>
      <c r="P5015" s="12" t="s">
        <v>6</v>
      </c>
      <c r="Q5015" s="12" t="s">
        <v>6</v>
      </c>
      <c r="R5015">
        <v>5014</v>
      </c>
    </row>
    <row r="5016" spans="1:18" ht="15" x14ac:dyDescent="0.45">
      <c r="A5016">
        <v>2031852</v>
      </c>
      <c r="D5016">
        <v>0.31</v>
      </c>
      <c r="E5016">
        <v>32.18</v>
      </c>
      <c r="F5016">
        <v>0.31</v>
      </c>
      <c r="G5016">
        <v>32.31</v>
      </c>
      <c r="H5016">
        <v>0.44</v>
      </c>
      <c r="I5016">
        <v>46.41</v>
      </c>
      <c r="J5016">
        <v>1.06</v>
      </c>
      <c r="K5016">
        <v>110.9</v>
      </c>
      <c r="L5016" s="11" t="s">
        <v>11927</v>
      </c>
      <c r="M5016" s="12" t="s">
        <v>6</v>
      </c>
      <c r="N5016" s="12" t="s">
        <v>6</v>
      </c>
      <c r="O5016" s="12" t="s">
        <v>6</v>
      </c>
      <c r="P5016" s="12" t="s">
        <v>6</v>
      </c>
      <c r="Q5016" s="12">
        <v>785</v>
      </c>
      <c r="R5016">
        <v>5015</v>
      </c>
    </row>
    <row r="5017" spans="1:18" ht="15" x14ac:dyDescent="0.45">
      <c r="A5017">
        <v>12141</v>
      </c>
      <c r="B5017">
        <v>34</v>
      </c>
      <c r="C5017">
        <v>37.4</v>
      </c>
      <c r="D5017">
        <v>32</v>
      </c>
      <c r="E5017">
        <v>35.200000000000003</v>
      </c>
      <c r="F5017">
        <v>13</v>
      </c>
      <c r="G5017">
        <v>13.3</v>
      </c>
      <c r="H5017">
        <v>25</v>
      </c>
      <c r="I5017">
        <v>25</v>
      </c>
      <c r="J5017">
        <v>104</v>
      </c>
      <c r="K5017">
        <v>110.89999999999999</v>
      </c>
      <c r="L5017" s="11" t="s">
        <v>11928</v>
      </c>
      <c r="M5017" s="12" t="s">
        <v>6</v>
      </c>
      <c r="N5017" s="12">
        <v>1089</v>
      </c>
      <c r="O5017" s="12" t="s">
        <v>6</v>
      </c>
      <c r="P5017" s="12" t="s">
        <v>6</v>
      </c>
      <c r="Q5017" s="12" t="s">
        <v>6</v>
      </c>
      <c r="R5017">
        <v>5016</v>
      </c>
    </row>
    <row r="5018" spans="1:18" ht="15" x14ac:dyDescent="0.45">
      <c r="A5018">
        <v>29002</v>
      </c>
      <c r="B5018">
        <v>27</v>
      </c>
      <c r="C5018">
        <v>27</v>
      </c>
      <c r="D5018">
        <v>21</v>
      </c>
      <c r="E5018">
        <v>20.92</v>
      </c>
      <c r="F5018">
        <v>29</v>
      </c>
      <c r="G5018">
        <v>28.92</v>
      </c>
      <c r="H5018">
        <v>34</v>
      </c>
      <c r="I5018">
        <v>33.92</v>
      </c>
      <c r="J5018">
        <v>111</v>
      </c>
      <c r="K5018">
        <v>110.76</v>
      </c>
      <c r="L5018" s="11" t="s">
        <v>11925</v>
      </c>
      <c r="M5018" s="12" t="s">
        <v>6</v>
      </c>
      <c r="N5018" s="12" t="s">
        <v>6</v>
      </c>
      <c r="O5018" s="12">
        <v>947</v>
      </c>
      <c r="P5018" s="12" t="s">
        <v>6</v>
      </c>
      <c r="Q5018" s="12" t="s">
        <v>6</v>
      </c>
      <c r="R5018">
        <v>5017</v>
      </c>
    </row>
    <row r="5019" spans="1:18" ht="15" x14ac:dyDescent="0.45">
      <c r="A5019">
        <v>10203</v>
      </c>
      <c r="B5019">
        <v>16</v>
      </c>
      <c r="C5019">
        <v>30.25</v>
      </c>
      <c r="D5019">
        <v>15</v>
      </c>
      <c r="E5019">
        <v>30.95</v>
      </c>
      <c r="F5019">
        <v>3</v>
      </c>
      <c r="G5019">
        <v>11.4</v>
      </c>
      <c r="H5019">
        <v>10</v>
      </c>
      <c r="I5019">
        <v>38</v>
      </c>
      <c r="J5019">
        <v>44</v>
      </c>
      <c r="K5019">
        <v>110.60000000000001</v>
      </c>
      <c r="L5019" s="11" t="s">
        <v>11927</v>
      </c>
      <c r="M5019" s="12" t="s">
        <v>6</v>
      </c>
      <c r="N5019" s="12" t="s">
        <v>6</v>
      </c>
      <c r="O5019" s="12" t="s">
        <v>6</v>
      </c>
      <c r="P5019" s="12" t="s">
        <v>6</v>
      </c>
      <c r="Q5019" s="12">
        <v>786</v>
      </c>
      <c r="R5019">
        <v>5018</v>
      </c>
    </row>
    <row r="5020" spans="1:18" ht="15" x14ac:dyDescent="0.45">
      <c r="A5020">
        <v>32224</v>
      </c>
      <c r="F5020">
        <v>8</v>
      </c>
      <c r="G5020">
        <v>11.2</v>
      </c>
      <c r="H5020">
        <v>71</v>
      </c>
      <c r="I5020">
        <v>99.4</v>
      </c>
      <c r="J5020">
        <v>79</v>
      </c>
      <c r="K5020">
        <v>110.60000000000001</v>
      </c>
      <c r="L5020" s="11" t="s">
        <v>11928</v>
      </c>
      <c r="M5020" s="12" t="s">
        <v>6</v>
      </c>
      <c r="N5020" s="12">
        <v>1090</v>
      </c>
      <c r="O5020" s="12" t="s">
        <v>6</v>
      </c>
      <c r="P5020" s="12" t="s">
        <v>6</v>
      </c>
      <c r="Q5020" s="12" t="s">
        <v>6</v>
      </c>
      <c r="R5020">
        <v>5019</v>
      </c>
    </row>
    <row r="5021" spans="1:18" ht="15" x14ac:dyDescent="0.45">
      <c r="A5021">
        <v>31439</v>
      </c>
      <c r="B5021">
        <v>17</v>
      </c>
      <c r="C5021">
        <v>110.5</v>
      </c>
      <c r="J5021">
        <v>17</v>
      </c>
      <c r="K5021">
        <v>110.5</v>
      </c>
      <c r="L5021" s="11" t="s">
        <v>6</v>
      </c>
      <c r="M5021" s="12" t="s">
        <v>6</v>
      </c>
      <c r="N5021" s="12" t="s">
        <v>6</v>
      </c>
      <c r="O5021" s="12" t="s">
        <v>6</v>
      </c>
      <c r="P5021" s="12" t="s">
        <v>6</v>
      </c>
      <c r="Q5021" s="12" t="s">
        <v>6</v>
      </c>
      <c r="R5021">
        <v>5020</v>
      </c>
    </row>
    <row r="5022" spans="1:18" ht="15" x14ac:dyDescent="0.45">
      <c r="A5022">
        <v>27412</v>
      </c>
      <c r="B5022">
        <v>45</v>
      </c>
      <c r="C5022">
        <v>63</v>
      </c>
      <c r="D5022">
        <v>8</v>
      </c>
      <c r="E5022">
        <v>11.2</v>
      </c>
      <c r="F5022">
        <v>13</v>
      </c>
      <c r="G5022">
        <v>18.2</v>
      </c>
      <c r="H5022">
        <v>13</v>
      </c>
      <c r="I5022">
        <v>18.09</v>
      </c>
      <c r="J5022">
        <v>79</v>
      </c>
      <c r="K5022">
        <v>110.49000000000001</v>
      </c>
      <c r="L5022" s="11" t="s">
        <v>11927</v>
      </c>
      <c r="M5022" s="12" t="s">
        <v>6</v>
      </c>
      <c r="N5022" s="12" t="s">
        <v>6</v>
      </c>
      <c r="O5022" s="12" t="s">
        <v>6</v>
      </c>
      <c r="P5022" s="12" t="s">
        <v>6</v>
      </c>
      <c r="Q5022" s="12">
        <v>787</v>
      </c>
      <c r="R5022">
        <v>5021</v>
      </c>
    </row>
    <row r="5023" spans="1:18" ht="15" x14ac:dyDescent="0.45">
      <c r="A5023">
        <v>10528</v>
      </c>
      <c r="B5023">
        <v>10</v>
      </c>
      <c r="C5023">
        <v>92</v>
      </c>
      <c r="D5023">
        <v>2</v>
      </c>
      <c r="E5023">
        <v>18.399999999999999</v>
      </c>
      <c r="J5023">
        <v>12</v>
      </c>
      <c r="K5023">
        <v>110.4</v>
      </c>
      <c r="L5023" s="11" t="s">
        <v>11927</v>
      </c>
      <c r="M5023" s="12" t="s">
        <v>6</v>
      </c>
      <c r="N5023" s="12" t="s">
        <v>6</v>
      </c>
      <c r="O5023" s="12" t="s">
        <v>6</v>
      </c>
      <c r="P5023" s="12" t="s">
        <v>6</v>
      </c>
      <c r="Q5023" s="12">
        <v>788</v>
      </c>
      <c r="R5023">
        <v>5022</v>
      </c>
    </row>
    <row r="5024" spans="1:18" ht="15" x14ac:dyDescent="0.45">
      <c r="A5024">
        <v>10833</v>
      </c>
      <c r="B5024">
        <v>3</v>
      </c>
      <c r="C5024">
        <v>27.6</v>
      </c>
      <c r="D5024">
        <v>5</v>
      </c>
      <c r="E5024">
        <v>46</v>
      </c>
      <c r="F5024">
        <v>2</v>
      </c>
      <c r="G5024">
        <v>18.399999999999999</v>
      </c>
      <c r="H5024">
        <v>2</v>
      </c>
      <c r="I5024">
        <v>18.399999999999999</v>
      </c>
      <c r="J5024">
        <v>12</v>
      </c>
      <c r="K5024">
        <v>110.4</v>
      </c>
      <c r="L5024" s="11" t="s">
        <v>11926</v>
      </c>
      <c r="M5024" s="12" t="s">
        <v>6</v>
      </c>
      <c r="N5024" s="12" t="s">
        <v>6</v>
      </c>
      <c r="O5024" s="12" t="s">
        <v>6</v>
      </c>
      <c r="P5024" s="12">
        <v>1526</v>
      </c>
      <c r="Q5024" s="12" t="s">
        <v>6</v>
      </c>
      <c r="R5024">
        <v>5023</v>
      </c>
    </row>
    <row r="5025" spans="1:18" ht="15" x14ac:dyDescent="0.45">
      <c r="A5025">
        <v>29528</v>
      </c>
      <c r="B5025">
        <v>1</v>
      </c>
      <c r="C5025">
        <v>36.799999999999997</v>
      </c>
      <c r="F5025">
        <v>1</v>
      </c>
      <c r="G5025">
        <v>36.799999999999997</v>
      </c>
      <c r="H5025">
        <v>1</v>
      </c>
      <c r="I5025">
        <v>36.799999999999997</v>
      </c>
      <c r="J5025">
        <v>3</v>
      </c>
      <c r="K5025">
        <v>110.39999999999999</v>
      </c>
      <c r="L5025" s="11" t="s">
        <v>11926</v>
      </c>
      <c r="M5025" s="12" t="s">
        <v>6</v>
      </c>
      <c r="N5025" s="12" t="s">
        <v>6</v>
      </c>
      <c r="O5025" s="12" t="s">
        <v>6</v>
      </c>
      <c r="P5025" s="12">
        <v>1527</v>
      </c>
      <c r="Q5025" s="12" t="s">
        <v>6</v>
      </c>
      <c r="R5025">
        <v>5024</v>
      </c>
    </row>
    <row r="5026" spans="1:18" ht="15" x14ac:dyDescent="0.45">
      <c r="A5026">
        <v>29834</v>
      </c>
      <c r="B5026">
        <v>2</v>
      </c>
      <c r="C5026">
        <v>30.53</v>
      </c>
      <c r="D5026">
        <v>3</v>
      </c>
      <c r="E5026">
        <v>47.7</v>
      </c>
      <c r="F5026">
        <v>1</v>
      </c>
      <c r="G5026">
        <v>15.9</v>
      </c>
      <c r="H5026">
        <v>1</v>
      </c>
      <c r="I5026">
        <v>15.9</v>
      </c>
      <c r="J5026">
        <v>7</v>
      </c>
      <c r="K5026">
        <v>110.03000000000002</v>
      </c>
      <c r="L5026" s="11" t="s">
        <v>11925</v>
      </c>
      <c r="M5026" s="12" t="s">
        <v>6</v>
      </c>
      <c r="N5026" s="12" t="s">
        <v>6</v>
      </c>
      <c r="O5026" s="12">
        <v>948</v>
      </c>
      <c r="P5026" s="12" t="s">
        <v>6</v>
      </c>
      <c r="Q5026" s="12" t="s">
        <v>6</v>
      </c>
      <c r="R5026">
        <v>5025</v>
      </c>
    </row>
    <row r="5027" spans="1:18" ht="15" x14ac:dyDescent="0.45">
      <c r="A5027">
        <v>15760</v>
      </c>
      <c r="B5027">
        <v>2</v>
      </c>
      <c r="C5027">
        <v>22</v>
      </c>
      <c r="D5027">
        <v>4</v>
      </c>
      <c r="E5027">
        <v>44</v>
      </c>
      <c r="F5027">
        <v>3</v>
      </c>
      <c r="G5027">
        <v>33</v>
      </c>
      <c r="H5027">
        <v>1</v>
      </c>
      <c r="I5027">
        <v>11</v>
      </c>
      <c r="J5027">
        <v>10</v>
      </c>
      <c r="K5027">
        <v>110</v>
      </c>
      <c r="L5027" s="11" t="s">
        <v>11926</v>
      </c>
      <c r="M5027" s="12" t="s">
        <v>6</v>
      </c>
      <c r="N5027" s="12" t="s">
        <v>6</v>
      </c>
      <c r="O5027" s="12" t="s">
        <v>6</v>
      </c>
      <c r="P5027" s="12">
        <v>1528</v>
      </c>
      <c r="Q5027" s="12" t="s">
        <v>6</v>
      </c>
      <c r="R5027">
        <v>5026</v>
      </c>
    </row>
    <row r="5028" spans="1:18" ht="15" x14ac:dyDescent="0.45">
      <c r="A5028">
        <v>17687</v>
      </c>
      <c r="D5028">
        <v>2</v>
      </c>
      <c r="E5028">
        <v>44</v>
      </c>
      <c r="F5028">
        <v>2</v>
      </c>
      <c r="G5028">
        <v>44</v>
      </c>
      <c r="H5028">
        <v>1</v>
      </c>
      <c r="I5028">
        <v>22</v>
      </c>
      <c r="J5028">
        <v>5</v>
      </c>
      <c r="K5028">
        <v>110</v>
      </c>
      <c r="L5028" s="11" t="s">
        <v>11926</v>
      </c>
      <c r="M5028" s="12" t="s">
        <v>6</v>
      </c>
      <c r="N5028" s="12" t="s">
        <v>6</v>
      </c>
      <c r="O5028" s="12" t="s">
        <v>6</v>
      </c>
      <c r="P5028" s="12">
        <v>1529</v>
      </c>
      <c r="Q5028" s="12" t="s">
        <v>6</v>
      </c>
      <c r="R5028">
        <v>5027</v>
      </c>
    </row>
    <row r="5029" spans="1:18" ht="15" x14ac:dyDescent="0.45">
      <c r="A5029">
        <v>29222</v>
      </c>
      <c r="F5029">
        <v>1</v>
      </c>
      <c r="G5029">
        <v>55</v>
      </c>
      <c r="H5029">
        <v>1</v>
      </c>
      <c r="I5029">
        <v>55</v>
      </c>
      <c r="J5029">
        <v>2</v>
      </c>
      <c r="K5029">
        <v>110</v>
      </c>
      <c r="L5029" s="11" t="s">
        <v>11926</v>
      </c>
      <c r="M5029" s="12" t="s">
        <v>6</v>
      </c>
      <c r="N5029" s="12" t="s">
        <v>6</v>
      </c>
      <c r="O5029" s="12" t="s">
        <v>6</v>
      </c>
      <c r="P5029" s="12">
        <v>1530</v>
      </c>
      <c r="Q5029" s="12" t="s">
        <v>6</v>
      </c>
      <c r="R5029">
        <v>5028</v>
      </c>
    </row>
    <row r="5030" spans="1:18" ht="15" x14ac:dyDescent="0.45">
      <c r="A5030">
        <v>12678</v>
      </c>
      <c r="B5030">
        <v>3</v>
      </c>
      <c r="C5030">
        <v>11.4</v>
      </c>
      <c r="D5030">
        <v>7</v>
      </c>
      <c r="E5030">
        <v>26.3</v>
      </c>
      <c r="F5030">
        <v>7</v>
      </c>
      <c r="G5030">
        <v>26.6</v>
      </c>
      <c r="H5030">
        <v>12</v>
      </c>
      <c r="I5030">
        <v>45.6</v>
      </c>
      <c r="J5030">
        <v>29</v>
      </c>
      <c r="K5030">
        <v>109.9</v>
      </c>
      <c r="L5030" s="11" t="s">
        <v>11927</v>
      </c>
      <c r="M5030" s="12" t="s">
        <v>6</v>
      </c>
      <c r="N5030" s="12" t="s">
        <v>6</v>
      </c>
      <c r="O5030" s="12" t="s">
        <v>6</v>
      </c>
      <c r="P5030" s="12" t="s">
        <v>6</v>
      </c>
      <c r="Q5030" s="12">
        <v>789</v>
      </c>
      <c r="R5030">
        <v>5029</v>
      </c>
    </row>
    <row r="5031" spans="1:18" ht="15" x14ac:dyDescent="0.45">
      <c r="A5031">
        <v>30409</v>
      </c>
      <c r="F5031">
        <v>2</v>
      </c>
      <c r="G5031">
        <v>73.2</v>
      </c>
      <c r="H5031">
        <v>1</v>
      </c>
      <c r="I5031">
        <v>36.6</v>
      </c>
      <c r="J5031">
        <v>3</v>
      </c>
      <c r="K5031">
        <v>109.80000000000001</v>
      </c>
      <c r="L5031" s="11" t="s">
        <v>11926</v>
      </c>
      <c r="M5031" s="12" t="s">
        <v>6</v>
      </c>
      <c r="N5031" s="12" t="s">
        <v>6</v>
      </c>
      <c r="O5031" s="12" t="s">
        <v>6</v>
      </c>
      <c r="P5031" s="12">
        <v>1531</v>
      </c>
      <c r="Q5031" s="12" t="s">
        <v>6</v>
      </c>
      <c r="R5031">
        <v>5030</v>
      </c>
    </row>
    <row r="5032" spans="1:18" ht="15" x14ac:dyDescent="0.45">
      <c r="A5032">
        <v>27637</v>
      </c>
      <c r="B5032">
        <v>2</v>
      </c>
      <c r="C5032">
        <v>24.4</v>
      </c>
      <c r="D5032">
        <v>1</v>
      </c>
      <c r="E5032">
        <v>12.2</v>
      </c>
      <c r="F5032">
        <v>5</v>
      </c>
      <c r="G5032">
        <v>61</v>
      </c>
      <c r="H5032">
        <v>1</v>
      </c>
      <c r="I5032">
        <v>12.2</v>
      </c>
      <c r="J5032">
        <v>9</v>
      </c>
      <c r="K5032">
        <v>109.8</v>
      </c>
      <c r="L5032" s="11" t="s">
        <v>11926</v>
      </c>
      <c r="M5032" s="12" t="s">
        <v>6</v>
      </c>
      <c r="N5032" s="12" t="s">
        <v>6</v>
      </c>
      <c r="O5032" s="12" t="s">
        <v>6</v>
      </c>
      <c r="P5032" s="12">
        <v>1532</v>
      </c>
      <c r="Q5032" s="12" t="s">
        <v>6</v>
      </c>
      <c r="R5032">
        <v>5031</v>
      </c>
    </row>
    <row r="5033" spans="1:18" ht="15" x14ac:dyDescent="0.45">
      <c r="A5033">
        <v>32096</v>
      </c>
      <c r="F5033">
        <v>1</v>
      </c>
      <c r="G5033">
        <v>54.9</v>
      </c>
      <c r="H5033">
        <v>1</v>
      </c>
      <c r="I5033">
        <v>54.9</v>
      </c>
      <c r="J5033">
        <v>2</v>
      </c>
      <c r="K5033">
        <v>109.8</v>
      </c>
      <c r="L5033" s="11" t="s">
        <v>11926</v>
      </c>
      <c r="M5033" s="12" t="s">
        <v>6</v>
      </c>
      <c r="N5033" s="12" t="s">
        <v>6</v>
      </c>
      <c r="O5033" s="12" t="s">
        <v>6</v>
      </c>
      <c r="P5033" s="12">
        <v>1533</v>
      </c>
      <c r="Q5033" s="12" t="s">
        <v>6</v>
      </c>
      <c r="R5033">
        <v>5032</v>
      </c>
    </row>
    <row r="5034" spans="1:18" ht="15" x14ac:dyDescent="0.45">
      <c r="A5034">
        <v>16062</v>
      </c>
      <c r="D5034">
        <v>2</v>
      </c>
      <c r="E5034">
        <v>23.81</v>
      </c>
      <c r="F5034">
        <v>2</v>
      </c>
      <c r="G5034">
        <v>24.8</v>
      </c>
      <c r="H5034">
        <v>5</v>
      </c>
      <c r="I5034">
        <v>61.01</v>
      </c>
      <c r="J5034">
        <v>9</v>
      </c>
      <c r="K5034">
        <v>109.62</v>
      </c>
      <c r="L5034" s="11" t="s">
        <v>11928</v>
      </c>
      <c r="M5034" s="12" t="s">
        <v>6</v>
      </c>
      <c r="N5034" s="12">
        <v>1091</v>
      </c>
      <c r="O5034" s="12" t="s">
        <v>6</v>
      </c>
      <c r="P5034" s="12" t="s">
        <v>6</v>
      </c>
      <c r="Q5034" s="12" t="s">
        <v>6</v>
      </c>
      <c r="R5034">
        <v>5033</v>
      </c>
    </row>
    <row r="5035" spans="1:18" ht="15" x14ac:dyDescent="0.45">
      <c r="A5035">
        <v>27422</v>
      </c>
      <c r="B5035">
        <v>11</v>
      </c>
      <c r="C5035">
        <v>27.5</v>
      </c>
      <c r="D5035">
        <v>9</v>
      </c>
      <c r="E5035">
        <v>23.2</v>
      </c>
      <c r="F5035">
        <v>15</v>
      </c>
      <c r="G5035">
        <v>42</v>
      </c>
      <c r="H5035">
        <v>6</v>
      </c>
      <c r="I5035">
        <v>16.8</v>
      </c>
      <c r="J5035">
        <v>41</v>
      </c>
      <c r="K5035">
        <v>109.5</v>
      </c>
      <c r="L5035" s="11" t="s">
        <v>11927</v>
      </c>
      <c r="M5035" s="12" t="s">
        <v>6</v>
      </c>
      <c r="N5035" s="12" t="s">
        <v>6</v>
      </c>
      <c r="O5035" s="12" t="s">
        <v>6</v>
      </c>
      <c r="P5035" s="12" t="s">
        <v>6</v>
      </c>
      <c r="Q5035" s="12">
        <v>790</v>
      </c>
      <c r="R5035">
        <v>5034</v>
      </c>
    </row>
    <row r="5036" spans="1:18" ht="15" x14ac:dyDescent="0.45">
      <c r="A5036">
        <v>29161</v>
      </c>
      <c r="B5036">
        <v>6</v>
      </c>
      <c r="C5036">
        <v>109.5</v>
      </c>
      <c r="J5036">
        <v>6</v>
      </c>
      <c r="K5036">
        <v>109.5</v>
      </c>
      <c r="L5036" s="11" t="s">
        <v>11926</v>
      </c>
      <c r="M5036" s="12" t="s">
        <v>6</v>
      </c>
      <c r="N5036" s="12" t="s">
        <v>6</v>
      </c>
      <c r="O5036" s="12" t="s">
        <v>6</v>
      </c>
      <c r="P5036" s="12">
        <v>1534</v>
      </c>
      <c r="Q5036" s="12" t="s">
        <v>6</v>
      </c>
      <c r="R5036">
        <v>5035</v>
      </c>
    </row>
    <row r="5037" spans="1:18" ht="15" x14ac:dyDescent="0.45">
      <c r="A5037">
        <v>12363</v>
      </c>
      <c r="B5037">
        <v>16</v>
      </c>
      <c r="C5037">
        <v>83.2</v>
      </c>
      <c r="D5037">
        <v>5</v>
      </c>
      <c r="E5037">
        <v>26</v>
      </c>
      <c r="J5037">
        <v>21</v>
      </c>
      <c r="K5037">
        <v>109.2</v>
      </c>
      <c r="L5037" s="11" t="s">
        <v>11928</v>
      </c>
      <c r="M5037" s="12" t="s">
        <v>6</v>
      </c>
      <c r="N5037" s="12">
        <v>1092</v>
      </c>
      <c r="O5037" s="12" t="s">
        <v>6</v>
      </c>
      <c r="P5037" s="12" t="s">
        <v>6</v>
      </c>
      <c r="Q5037" s="12" t="s">
        <v>6</v>
      </c>
      <c r="R5037">
        <v>5036</v>
      </c>
    </row>
    <row r="5038" spans="1:18" ht="15" x14ac:dyDescent="0.45">
      <c r="A5038">
        <v>30569</v>
      </c>
      <c r="B5038">
        <v>6</v>
      </c>
      <c r="C5038">
        <v>109.2</v>
      </c>
      <c r="J5038">
        <v>6</v>
      </c>
      <c r="K5038">
        <v>109.2</v>
      </c>
      <c r="L5038" s="11" t="s">
        <v>11926</v>
      </c>
      <c r="M5038" s="12" t="s">
        <v>6</v>
      </c>
      <c r="N5038" s="12" t="s">
        <v>6</v>
      </c>
      <c r="O5038" s="12" t="s">
        <v>6</v>
      </c>
      <c r="P5038" s="12">
        <v>1535</v>
      </c>
      <c r="Q5038" s="12" t="s">
        <v>6</v>
      </c>
      <c r="R5038">
        <v>5037</v>
      </c>
    </row>
    <row r="5039" spans="1:18" ht="15" x14ac:dyDescent="0.45">
      <c r="A5039">
        <v>12857</v>
      </c>
      <c r="B5039">
        <v>5</v>
      </c>
      <c r="C5039">
        <v>54.5</v>
      </c>
      <c r="D5039">
        <v>2</v>
      </c>
      <c r="E5039">
        <v>21.8</v>
      </c>
      <c r="F5039">
        <v>3</v>
      </c>
      <c r="G5039">
        <v>32.700000000000003</v>
      </c>
      <c r="J5039">
        <v>10</v>
      </c>
      <c r="K5039">
        <v>109</v>
      </c>
      <c r="L5039" s="11" t="s">
        <v>11927</v>
      </c>
      <c r="M5039" s="12" t="s">
        <v>6</v>
      </c>
      <c r="N5039" s="12" t="s">
        <v>6</v>
      </c>
      <c r="O5039" s="12" t="s">
        <v>6</v>
      </c>
      <c r="P5039" s="12" t="s">
        <v>6</v>
      </c>
      <c r="Q5039" s="12">
        <v>791</v>
      </c>
      <c r="R5039">
        <v>5038</v>
      </c>
    </row>
    <row r="5040" spans="1:18" ht="15" x14ac:dyDescent="0.45">
      <c r="A5040">
        <v>29547</v>
      </c>
      <c r="F5040">
        <v>1</v>
      </c>
      <c r="G5040">
        <v>36.299999999999997</v>
      </c>
      <c r="H5040">
        <v>2</v>
      </c>
      <c r="I5040">
        <v>72.599999999999994</v>
      </c>
      <c r="J5040">
        <v>3</v>
      </c>
      <c r="K5040">
        <v>108.89999999999999</v>
      </c>
      <c r="L5040" s="11" t="s">
        <v>11928</v>
      </c>
      <c r="M5040" s="12" t="s">
        <v>6</v>
      </c>
      <c r="N5040" s="12">
        <v>1093</v>
      </c>
      <c r="O5040" s="12" t="s">
        <v>6</v>
      </c>
      <c r="P5040" s="12" t="s">
        <v>6</v>
      </c>
      <c r="Q5040" s="12" t="s">
        <v>6</v>
      </c>
      <c r="R5040">
        <v>5039</v>
      </c>
    </row>
    <row r="5041" spans="1:18" ht="15" x14ac:dyDescent="0.45">
      <c r="A5041">
        <v>31480</v>
      </c>
      <c r="D5041">
        <v>4</v>
      </c>
      <c r="E5041">
        <v>39.6</v>
      </c>
      <c r="F5041">
        <v>5</v>
      </c>
      <c r="G5041">
        <v>49.5</v>
      </c>
      <c r="H5041">
        <v>2</v>
      </c>
      <c r="I5041">
        <v>19.8</v>
      </c>
      <c r="J5041">
        <v>11</v>
      </c>
      <c r="K5041">
        <v>108.89999999999999</v>
      </c>
      <c r="L5041" s="11" t="s">
        <v>11926</v>
      </c>
      <c r="M5041" s="12" t="s">
        <v>6</v>
      </c>
      <c r="N5041" s="12" t="s">
        <v>6</v>
      </c>
      <c r="O5041" s="12" t="s">
        <v>6</v>
      </c>
      <c r="P5041" s="12">
        <v>1536</v>
      </c>
      <c r="Q5041" s="12" t="s">
        <v>6</v>
      </c>
      <c r="R5041">
        <v>5040</v>
      </c>
    </row>
    <row r="5042" spans="1:18" ht="15" x14ac:dyDescent="0.45">
      <c r="A5042">
        <v>15414</v>
      </c>
      <c r="B5042">
        <v>4</v>
      </c>
      <c r="C5042">
        <v>47.82</v>
      </c>
      <c r="D5042">
        <v>3</v>
      </c>
      <c r="E5042">
        <v>36.6</v>
      </c>
      <c r="H5042">
        <v>2</v>
      </c>
      <c r="I5042">
        <v>24.4</v>
      </c>
      <c r="J5042">
        <v>9</v>
      </c>
      <c r="K5042">
        <v>108.82</v>
      </c>
      <c r="L5042" s="11" t="s">
        <v>11926</v>
      </c>
      <c r="M5042" s="12" t="s">
        <v>6</v>
      </c>
      <c r="N5042" s="12" t="s">
        <v>6</v>
      </c>
      <c r="O5042" s="12" t="s">
        <v>6</v>
      </c>
      <c r="P5042" s="12">
        <v>1537</v>
      </c>
      <c r="Q5042" s="12" t="s">
        <v>6</v>
      </c>
      <c r="R5042">
        <v>5041</v>
      </c>
    </row>
    <row r="5043" spans="1:18" ht="15" x14ac:dyDescent="0.45">
      <c r="A5043">
        <v>29903</v>
      </c>
      <c r="B5043">
        <v>23</v>
      </c>
      <c r="C5043">
        <v>29.9</v>
      </c>
      <c r="D5043">
        <v>18</v>
      </c>
      <c r="E5043">
        <v>23.4</v>
      </c>
      <c r="F5043">
        <v>20</v>
      </c>
      <c r="G5043">
        <v>25.8</v>
      </c>
      <c r="H5043">
        <v>23</v>
      </c>
      <c r="I5043">
        <v>29.7</v>
      </c>
      <c r="J5043">
        <v>84</v>
      </c>
      <c r="K5043">
        <v>108.8</v>
      </c>
      <c r="L5043" s="11" t="s">
        <v>11928</v>
      </c>
      <c r="M5043" s="12" t="s">
        <v>6</v>
      </c>
      <c r="N5043" s="12">
        <v>1094</v>
      </c>
      <c r="O5043" s="12" t="s">
        <v>6</v>
      </c>
      <c r="P5043" s="12" t="s">
        <v>6</v>
      </c>
      <c r="Q5043" s="12" t="s">
        <v>6</v>
      </c>
      <c r="R5043">
        <v>5042</v>
      </c>
    </row>
    <row r="5044" spans="1:18" ht="15" x14ac:dyDescent="0.45">
      <c r="A5044">
        <v>16524</v>
      </c>
      <c r="F5044">
        <v>17</v>
      </c>
      <c r="G5044">
        <v>65.680000000000007</v>
      </c>
      <c r="H5044">
        <v>11</v>
      </c>
      <c r="I5044">
        <v>42.99</v>
      </c>
      <c r="J5044">
        <v>28</v>
      </c>
      <c r="K5044">
        <v>108.67000000000002</v>
      </c>
      <c r="L5044" s="11" t="s">
        <v>11928</v>
      </c>
      <c r="M5044" s="12" t="s">
        <v>6</v>
      </c>
      <c r="N5044" s="12">
        <v>1095</v>
      </c>
      <c r="O5044" s="12" t="s">
        <v>6</v>
      </c>
      <c r="P5044" s="12" t="s">
        <v>6</v>
      </c>
      <c r="Q5044" s="12" t="s">
        <v>6</v>
      </c>
      <c r="R5044">
        <v>5043</v>
      </c>
    </row>
    <row r="5045" spans="1:18" ht="15" x14ac:dyDescent="0.45">
      <c r="A5045">
        <v>2032160</v>
      </c>
      <c r="F5045">
        <v>1.8</v>
      </c>
      <c r="G5045">
        <v>95.12</v>
      </c>
      <c r="H5045">
        <v>0.25</v>
      </c>
      <c r="I5045">
        <v>13.44</v>
      </c>
      <c r="J5045">
        <v>2.0499999999999998</v>
      </c>
      <c r="K5045">
        <v>108.56</v>
      </c>
      <c r="L5045" s="11" t="s">
        <v>11924</v>
      </c>
      <c r="M5045" s="12">
        <v>428</v>
      </c>
      <c r="N5045" s="12" t="s">
        <v>6</v>
      </c>
      <c r="O5045" s="12" t="s">
        <v>6</v>
      </c>
      <c r="P5045" s="12" t="s">
        <v>6</v>
      </c>
      <c r="Q5045" s="12" t="s">
        <v>6</v>
      </c>
      <c r="R5045">
        <v>5044</v>
      </c>
    </row>
    <row r="5046" spans="1:18" ht="15" x14ac:dyDescent="0.45">
      <c r="A5046">
        <v>29054</v>
      </c>
      <c r="F5046">
        <v>34</v>
      </c>
      <c r="G5046">
        <v>64.599999999999994</v>
      </c>
      <c r="H5046">
        <v>23</v>
      </c>
      <c r="I5046">
        <v>43.7</v>
      </c>
      <c r="J5046">
        <v>57</v>
      </c>
      <c r="K5046">
        <v>108.3</v>
      </c>
      <c r="L5046" s="11" t="s">
        <v>11928</v>
      </c>
      <c r="M5046" s="12" t="s">
        <v>6</v>
      </c>
      <c r="N5046" s="12">
        <v>1096</v>
      </c>
      <c r="O5046" s="12" t="s">
        <v>6</v>
      </c>
      <c r="P5046" s="12" t="s">
        <v>6</v>
      </c>
      <c r="Q5046" s="12" t="s">
        <v>6</v>
      </c>
      <c r="R5046">
        <v>5045</v>
      </c>
    </row>
    <row r="5047" spans="1:18" ht="15" x14ac:dyDescent="0.45">
      <c r="A5047">
        <v>29727</v>
      </c>
      <c r="B5047">
        <v>5</v>
      </c>
      <c r="C5047">
        <v>34</v>
      </c>
      <c r="D5047">
        <v>1</v>
      </c>
      <c r="E5047">
        <v>6.8</v>
      </c>
      <c r="F5047">
        <v>2</v>
      </c>
      <c r="G5047">
        <v>13.06</v>
      </c>
      <c r="H5047">
        <v>8</v>
      </c>
      <c r="I5047">
        <v>54.4</v>
      </c>
      <c r="J5047">
        <v>16</v>
      </c>
      <c r="K5047">
        <v>108.25999999999999</v>
      </c>
      <c r="L5047" s="11" t="s">
        <v>11927</v>
      </c>
      <c r="M5047" s="12" t="s">
        <v>6</v>
      </c>
      <c r="N5047" s="12" t="s">
        <v>6</v>
      </c>
      <c r="O5047" s="12" t="s">
        <v>6</v>
      </c>
      <c r="P5047" s="12" t="s">
        <v>6</v>
      </c>
      <c r="Q5047" s="12">
        <v>792</v>
      </c>
      <c r="R5047">
        <v>5046</v>
      </c>
    </row>
    <row r="5048" spans="1:18" ht="15" x14ac:dyDescent="0.45">
      <c r="A5048">
        <v>29254</v>
      </c>
      <c r="B5048">
        <v>2</v>
      </c>
      <c r="C5048">
        <v>12.6</v>
      </c>
      <c r="D5048">
        <v>10</v>
      </c>
      <c r="E5048">
        <v>63</v>
      </c>
      <c r="H5048">
        <v>5</v>
      </c>
      <c r="I5048">
        <v>32.5</v>
      </c>
      <c r="J5048">
        <v>17</v>
      </c>
      <c r="K5048">
        <v>108.1</v>
      </c>
      <c r="L5048" s="11" t="s">
        <v>11928</v>
      </c>
      <c r="M5048" s="12" t="s">
        <v>6</v>
      </c>
      <c r="N5048" s="12">
        <v>1097</v>
      </c>
      <c r="O5048" s="12" t="s">
        <v>6</v>
      </c>
      <c r="P5048" s="12" t="s">
        <v>6</v>
      </c>
      <c r="Q5048" s="12" t="s">
        <v>6</v>
      </c>
      <c r="R5048">
        <v>5047</v>
      </c>
    </row>
    <row r="5049" spans="1:18" ht="15" x14ac:dyDescent="0.45">
      <c r="A5049">
        <v>13329</v>
      </c>
      <c r="B5049">
        <v>10</v>
      </c>
      <c r="C5049">
        <v>36</v>
      </c>
      <c r="D5049">
        <v>2</v>
      </c>
      <c r="E5049">
        <v>7.2</v>
      </c>
      <c r="F5049">
        <v>7</v>
      </c>
      <c r="G5049">
        <v>25.2</v>
      </c>
      <c r="H5049">
        <v>11</v>
      </c>
      <c r="I5049">
        <v>39.6</v>
      </c>
      <c r="J5049">
        <v>30</v>
      </c>
      <c r="K5049">
        <v>108</v>
      </c>
      <c r="L5049" s="11" t="s">
        <v>11926</v>
      </c>
      <c r="M5049" s="12" t="s">
        <v>6</v>
      </c>
      <c r="N5049" s="12" t="s">
        <v>6</v>
      </c>
      <c r="O5049" s="12" t="s">
        <v>6</v>
      </c>
      <c r="P5049" s="12">
        <v>1538</v>
      </c>
      <c r="Q5049" s="12" t="s">
        <v>6</v>
      </c>
      <c r="R5049">
        <v>5048</v>
      </c>
    </row>
    <row r="5050" spans="1:18" ht="15" x14ac:dyDescent="0.45">
      <c r="A5050">
        <v>15575</v>
      </c>
      <c r="B5050">
        <v>10</v>
      </c>
      <c r="C5050">
        <v>45</v>
      </c>
      <c r="D5050">
        <v>6</v>
      </c>
      <c r="E5050">
        <v>27</v>
      </c>
      <c r="F5050">
        <v>4</v>
      </c>
      <c r="G5050">
        <v>18</v>
      </c>
      <c r="H5050">
        <v>4</v>
      </c>
      <c r="I5050">
        <v>18</v>
      </c>
      <c r="J5050">
        <v>24</v>
      </c>
      <c r="K5050">
        <v>108</v>
      </c>
      <c r="L5050" s="11" t="s">
        <v>11926</v>
      </c>
      <c r="M5050" s="12" t="s">
        <v>6</v>
      </c>
      <c r="N5050" s="12" t="s">
        <v>6</v>
      </c>
      <c r="O5050" s="12" t="s">
        <v>6</v>
      </c>
      <c r="P5050" s="12">
        <v>1539</v>
      </c>
      <c r="Q5050" s="12" t="s">
        <v>6</v>
      </c>
      <c r="R5050">
        <v>5049</v>
      </c>
    </row>
    <row r="5051" spans="1:18" ht="15" x14ac:dyDescent="0.45">
      <c r="A5051">
        <v>17036</v>
      </c>
      <c r="B5051">
        <v>4</v>
      </c>
      <c r="C5051">
        <v>18</v>
      </c>
      <c r="D5051">
        <v>6</v>
      </c>
      <c r="E5051">
        <v>27</v>
      </c>
      <c r="F5051">
        <v>8</v>
      </c>
      <c r="G5051">
        <v>36</v>
      </c>
      <c r="H5051">
        <v>6</v>
      </c>
      <c r="I5051">
        <v>27</v>
      </c>
      <c r="J5051">
        <v>24</v>
      </c>
      <c r="K5051">
        <v>108</v>
      </c>
      <c r="L5051" s="11" t="s">
        <v>11926</v>
      </c>
      <c r="M5051" s="12" t="s">
        <v>6</v>
      </c>
      <c r="N5051" s="12" t="s">
        <v>6</v>
      </c>
      <c r="O5051" s="12" t="s">
        <v>6</v>
      </c>
      <c r="P5051" s="12">
        <v>1540</v>
      </c>
      <c r="Q5051" s="12" t="s">
        <v>6</v>
      </c>
      <c r="R5051">
        <v>5050</v>
      </c>
    </row>
    <row r="5052" spans="1:18" ht="15" x14ac:dyDescent="0.45">
      <c r="A5052">
        <v>29752</v>
      </c>
      <c r="B5052">
        <v>9</v>
      </c>
      <c r="C5052">
        <v>108</v>
      </c>
      <c r="J5052">
        <v>9</v>
      </c>
      <c r="K5052">
        <v>108</v>
      </c>
      <c r="L5052" s="11" t="s">
        <v>11925</v>
      </c>
      <c r="M5052" s="12" t="s">
        <v>6</v>
      </c>
      <c r="N5052" s="12" t="s">
        <v>6</v>
      </c>
      <c r="O5052" s="12">
        <v>949</v>
      </c>
      <c r="P5052" s="12" t="s">
        <v>6</v>
      </c>
      <c r="Q5052" s="12" t="s">
        <v>6</v>
      </c>
      <c r="R5052">
        <v>5051</v>
      </c>
    </row>
    <row r="5053" spans="1:18" ht="15" x14ac:dyDescent="0.45">
      <c r="A5053">
        <v>31187</v>
      </c>
      <c r="B5053">
        <v>8</v>
      </c>
      <c r="C5053">
        <v>24</v>
      </c>
      <c r="D5053">
        <v>12</v>
      </c>
      <c r="E5053">
        <v>36</v>
      </c>
      <c r="F5053">
        <v>7</v>
      </c>
      <c r="G5053">
        <v>21</v>
      </c>
      <c r="H5053">
        <v>9</v>
      </c>
      <c r="I5053">
        <v>27</v>
      </c>
      <c r="J5053">
        <v>36</v>
      </c>
      <c r="K5053">
        <v>108</v>
      </c>
      <c r="L5053" s="11" t="s">
        <v>11926</v>
      </c>
      <c r="M5053" s="12" t="s">
        <v>6</v>
      </c>
      <c r="N5053" s="12" t="s">
        <v>6</v>
      </c>
      <c r="O5053" s="12" t="s">
        <v>6</v>
      </c>
      <c r="P5053" s="12">
        <v>1541</v>
      </c>
      <c r="Q5053" s="12" t="s">
        <v>6</v>
      </c>
      <c r="R5053">
        <v>5052</v>
      </c>
    </row>
    <row r="5054" spans="1:18" ht="15" x14ac:dyDescent="0.45">
      <c r="A5054">
        <v>32016</v>
      </c>
      <c r="H5054">
        <v>12</v>
      </c>
      <c r="I5054">
        <v>108</v>
      </c>
      <c r="J5054">
        <v>12</v>
      </c>
      <c r="K5054">
        <v>108</v>
      </c>
      <c r="L5054" s="11" t="s">
        <v>11926</v>
      </c>
      <c r="M5054" s="12" t="s">
        <v>6</v>
      </c>
      <c r="N5054" s="12" t="s">
        <v>6</v>
      </c>
      <c r="O5054" s="12" t="s">
        <v>6</v>
      </c>
      <c r="P5054" s="12">
        <v>1542</v>
      </c>
      <c r="Q5054" s="12" t="s">
        <v>6</v>
      </c>
      <c r="R5054">
        <v>5053</v>
      </c>
    </row>
    <row r="5055" spans="1:18" ht="15" x14ac:dyDescent="0.45">
      <c r="A5055">
        <v>27975</v>
      </c>
      <c r="B5055">
        <v>5</v>
      </c>
      <c r="C5055">
        <v>76.75</v>
      </c>
      <c r="D5055">
        <v>1</v>
      </c>
      <c r="E5055">
        <v>15.6</v>
      </c>
      <c r="F5055">
        <v>1</v>
      </c>
      <c r="G5055">
        <v>15.6</v>
      </c>
      <c r="J5055">
        <v>7</v>
      </c>
      <c r="K5055">
        <v>107.94999999999999</v>
      </c>
      <c r="L5055" s="11" t="s">
        <v>11926</v>
      </c>
      <c r="M5055" s="12" t="s">
        <v>6</v>
      </c>
      <c r="N5055" s="12" t="s">
        <v>6</v>
      </c>
      <c r="O5055" s="12" t="s">
        <v>6</v>
      </c>
      <c r="P5055" s="12">
        <v>1543</v>
      </c>
      <c r="Q5055" s="12" t="s">
        <v>6</v>
      </c>
      <c r="R5055">
        <v>5054</v>
      </c>
    </row>
    <row r="5056" spans="1:18" ht="15" x14ac:dyDescent="0.45">
      <c r="A5056">
        <v>18261</v>
      </c>
      <c r="B5056">
        <v>2</v>
      </c>
      <c r="C5056">
        <v>107.82</v>
      </c>
      <c r="J5056">
        <v>2</v>
      </c>
      <c r="K5056">
        <v>107.82</v>
      </c>
      <c r="L5056" s="11" t="s">
        <v>11924</v>
      </c>
      <c r="M5056" s="12">
        <v>429</v>
      </c>
      <c r="N5056" s="12" t="s">
        <v>6</v>
      </c>
      <c r="O5056" s="12" t="s">
        <v>6</v>
      </c>
      <c r="P5056" s="12" t="s">
        <v>6</v>
      </c>
      <c r="Q5056" s="12" t="s">
        <v>6</v>
      </c>
      <c r="R5056">
        <v>5055</v>
      </c>
    </row>
    <row r="5057" spans="1:18" ht="15" x14ac:dyDescent="0.45">
      <c r="A5057">
        <v>10529</v>
      </c>
      <c r="B5057">
        <v>11</v>
      </c>
      <c r="C5057">
        <v>107.8</v>
      </c>
      <c r="J5057">
        <v>11</v>
      </c>
      <c r="K5057">
        <v>107.8</v>
      </c>
      <c r="L5057" s="11" t="s">
        <v>11927</v>
      </c>
      <c r="M5057" s="12" t="s">
        <v>6</v>
      </c>
      <c r="N5057" s="12" t="s">
        <v>6</v>
      </c>
      <c r="O5057" s="12" t="s">
        <v>6</v>
      </c>
      <c r="P5057" s="12" t="s">
        <v>6</v>
      </c>
      <c r="Q5057" s="12">
        <v>793</v>
      </c>
      <c r="R5057">
        <v>5056</v>
      </c>
    </row>
    <row r="5058" spans="1:18" ht="15" x14ac:dyDescent="0.45">
      <c r="A5058">
        <v>32101</v>
      </c>
      <c r="F5058">
        <v>13</v>
      </c>
      <c r="G5058">
        <v>38.76</v>
      </c>
      <c r="H5058">
        <v>23</v>
      </c>
      <c r="I5058">
        <v>69</v>
      </c>
      <c r="J5058">
        <v>36</v>
      </c>
      <c r="K5058">
        <v>107.75999999999999</v>
      </c>
      <c r="L5058" s="11" t="s">
        <v>11925</v>
      </c>
      <c r="M5058" s="12" t="s">
        <v>6</v>
      </c>
      <c r="N5058" s="12" t="s">
        <v>6</v>
      </c>
      <c r="O5058" s="12">
        <v>950</v>
      </c>
      <c r="P5058" s="12" t="s">
        <v>6</v>
      </c>
      <c r="Q5058" s="12" t="s">
        <v>6</v>
      </c>
      <c r="R5058">
        <v>5057</v>
      </c>
    </row>
    <row r="5059" spans="1:18" ht="15" x14ac:dyDescent="0.45">
      <c r="A5059">
        <v>22961</v>
      </c>
      <c r="F5059">
        <v>3</v>
      </c>
      <c r="G5059">
        <v>107.7</v>
      </c>
      <c r="J5059">
        <v>3</v>
      </c>
      <c r="K5059">
        <v>107.7</v>
      </c>
      <c r="L5059" s="11" t="s">
        <v>11925</v>
      </c>
      <c r="M5059" s="12" t="s">
        <v>6</v>
      </c>
      <c r="N5059" s="12" t="s">
        <v>6</v>
      </c>
      <c r="O5059" s="12">
        <v>951</v>
      </c>
      <c r="P5059" s="12" t="s">
        <v>6</v>
      </c>
      <c r="Q5059" s="12" t="s">
        <v>6</v>
      </c>
      <c r="R5059">
        <v>5058</v>
      </c>
    </row>
    <row r="5060" spans="1:18" ht="15" x14ac:dyDescent="0.45">
      <c r="A5060">
        <v>28714</v>
      </c>
      <c r="B5060">
        <v>24</v>
      </c>
      <c r="C5060">
        <v>95.68</v>
      </c>
      <c r="D5060">
        <v>3</v>
      </c>
      <c r="E5060">
        <v>12</v>
      </c>
      <c r="J5060">
        <v>27</v>
      </c>
      <c r="K5060">
        <v>107.68</v>
      </c>
      <c r="L5060" s="11" t="s">
        <v>11923</v>
      </c>
      <c r="M5060" s="12" t="s">
        <v>6</v>
      </c>
      <c r="N5060" s="12" t="s">
        <v>6</v>
      </c>
      <c r="O5060" s="12" t="s">
        <v>6</v>
      </c>
      <c r="P5060" s="12" t="s">
        <v>6</v>
      </c>
      <c r="Q5060" s="12" t="s">
        <v>6</v>
      </c>
      <c r="R5060">
        <v>5059</v>
      </c>
    </row>
    <row r="5061" spans="1:18" ht="15" x14ac:dyDescent="0.45">
      <c r="A5061">
        <v>22890</v>
      </c>
      <c r="F5061">
        <v>2</v>
      </c>
      <c r="G5061">
        <v>53.8</v>
      </c>
      <c r="H5061">
        <v>2</v>
      </c>
      <c r="I5061">
        <v>53.8</v>
      </c>
      <c r="J5061">
        <v>4</v>
      </c>
      <c r="K5061">
        <v>107.6</v>
      </c>
      <c r="L5061" s="11" t="s">
        <v>11925</v>
      </c>
      <c r="M5061" s="12" t="s">
        <v>6</v>
      </c>
      <c r="N5061" s="12" t="s">
        <v>6</v>
      </c>
      <c r="O5061" s="12">
        <v>952</v>
      </c>
      <c r="P5061" s="12" t="s">
        <v>6</v>
      </c>
      <c r="Q5061" s="12" t="s">
        <v>6</v>
      </c>
      <c r="R5061">
        <v>5060</v>
      </c>
    </row>
    <row r="5062" spans="1:18" ht="15" x14ac:dyDescent="0.45">
      <c r="A5062">
        <v>31850</v>
      </c>
      <c r="D5062">
        <v>4</v>
      </c>
      <c r="E5062">
        <v>19.600000000000001</v>
      </c>
      <c r="F5062">
        <v>18</v>
      </c>
      <c r="G5062">
        <v>87.81</v>
      </c>
      <c r="J5062">
        <v>22</v>
      </c>
      <c r="K5062">
        <v>107.41</v>
      </c>
      <c r="L5062" s="11" t="s">
        <v>11926</v>
      </c>
      <c r="M5062" s="12" t="s">
        <v>6</v>
      </c>
      <c r="N5062" s="12" t="s">
        <v>6</v>
      </c>
      <c r="O5062" s="12" t="s">
        <v>6</v>
      </c>
      <c r="P5062" s="12">
        <v>1544</v>
      </c>
      <c r="Q5062" s="12" t="s">
        <v>6</v>
      </c>
      <c r="R5062">
        <v>5061</v>
      </c>
    </row>
    <row r="5063" spans="1:18" ht="15" x14ac:dyDescent="0.45">
      <c r="A5063">
        <v>28716</v>
      </c>
      <c r="B5063">
        <v>27</v>
      </c>
      <c r="C5063">
        <v>107.36</v>
      </c>
      <c r="J5063">
        <v>27</v>
      </c>
      <c r="K5063">
        <v>107.36</v>
      </c>
      <c r="L5063" s="11" t="s">
        <v>11923</v>
      </c>
      <c r="M5063" s="12" t="s">
        <v>6</v>
      </c>
      <c r="N5063" s="12" t="s">
        <v>6</v>
      </c>
      <c r="O5063" s="12" t="s">
        <v>6</v>
      </c>
      <c r="P5063" s="12" t="s">
        <v>6</v>
      </c>
      <c r="Q5063" s="12" t="s">
        <v>6</v>
      </c>
      <c r="R5063">
        <v>5062</v>
      </c>
    </row>
    <row r="5064" spans="1:18" ht="15" x14ac:dyDescent="0.45">
      <c r="A5064">
        <v>29073</v>
      </c>
      <c r="B5064">
        <v>5</v>
      </c>
      <c r="C5064">
        <v>37.76</v>
      </c>
      <c r="D5064">
        <v>6</v>
      </c>
      <c r="E5064">
        <v>46.18</v>
      </c>
      <c r="F5064">
        <v>3</v>
      </c>
      <c r="G5064">
        <v>23.4</v>
      </c>
      <c r="J5064">
        <v>14</v>
      </c>
      <c r="K5064">
        <v>107.34</v>
      </c>
      <c r="L5064" s="11" t="s">
        <v>11926</v>
      </c>
      <c r="M5064" s="12" t="s">
        <v>6</v>
      </c>
      <c r="N5064" s="12" t="s">
        <v>6</v>
      </c>
      <c r="O5064" s="12" t="s">
        <v>6</v>
      </c>
      <c r="P5064" s="12">
        <v>1545</v>
      </c>
      <c r="Q5064" s="12" t="s">
        <v>6</v>
      </c>
      <c r="R5064">
        <v>5063</v>
      </c>
    </row>
    <row r="5065" spans="1:18" ht="15" x14ac:dyDescent="0.45">
      <c r="A5065">
        <v>22581</v>
      </c>
      <c r="B5065">
        <v>1</v>
      </c>
      <c r="C5065">
        <v>15.3</v>
      </c>
      <c r="F5065">
        <v>2</v>
      </c>
      <c r="G5065">
        <v>30.6</v>
      </c>
      <c r="H5065">
        <v>4</v>
      </c>
      <c r="I5065">
        <v>61.2</v>
      </c>
      <c r="J5065">
        <v>7</v>
      </c>
      <c r="K5065">
        <v>107.10000000000001</v>
      </c>
      <c r="L5065" s="11" t="s">
        <v>11928</v>
      </c>
      <c r="M5065" s="12" t="s">
        <v>6</v>
      </c>
      <c r="N5065" s="12">
        <v>1098</v>
      </c>
      <c r="O5065" s="12" t="s">
        <v>6</v>
      </c>
      <c r="P5065" s="12" t="s">
        <v>6</v>
      </c>
      <c r="Q5065" s="12" t="s">
        <v>6</v>
      </c>
      <c r="R5065">
        <v>5064</v>
      </c>
    </row>
    <row r="5066" spans="1:18" ht="15" x14ac:dyDescent="0.45">
      <c r="A5066">
        <v>28232</v>
      </c>
      <c r="B5066">
        <v>2</v>
      </c>
      <c r="C5066">
        <v>23.8</v>
      </c>
      <c r="D5066">
        <v>3</v>
      </c>
      <c r="E5066">
        <v>35.700000000000003</v>
      </c>
      <c r="F5066">
        <v>4</v>
      </c>
      <c r="G5066">
        <v>47.6</v>
      </c>
      <c r="J5066">
        <v>9</v>
      </c>
      <c r="K5066">
        <v>107.1</v>
      </c>
      <c r="L5066" s="11" t="s">
        <v>11928</v>
      </c>
      <c r="M5066" s="12" t="s">
        <v>6</v>
      </c>
      <c r="N5066" s="12">
        <v>1099</v>
      </c>
      <c r="O5066" s="12" t="s">
        <v>6</v>
      </c>
      <c r="P5066" s="12" t="s">
        <v>6</v>
      </c>
      <c r="Q5066" s="12" t="s">
        <v>6</v>
      </c>
      <c r="R5066">
        <v>5065</v>
      </c>
    </row>
    <row r="5067" spans="1:18" ht="15" x14ac:dyDescent="0.45">
      <c r="A5067">
        <v>29323</v>
      </c>
      <c r="B5067">
        <v>19</v>
      </c>
      <c r="C5067">
        <v>47.3</v>
      </c>
      <c r="D5067">
        <v>5</v>
      </c>
      <c r="E5067">
        <v>12.5</v>
      </c>
      <c r="F5067">
        <v>13</v>
      </c>
      <c r="G5067">
        <v>32.299999999999997</v>
      </c>
      <c r="H5067">
        <v>6</v>
      </c>
      <c r="I5067">
        <v>15</v>
      </c>
      <c r="J5067">
        <v>43</v>
      </c>
      <c r="K5067">
        <v>107.1</v>
      </c>
      <c r="L5067" s="11" t="s">
        <v>11926</v>
      </c>
      <c r="M5067" s="12" t="s">
        <v>6</v>
      </c>
      <c r="N5067" s="12" t="s">
        <v>6</v>
      </c>
      <c r="O5067" s="12" t="s">
        <v>6</v>
      </c>
      <c r="P5067" s="12">
        <v>1546</v>
      </c>
      <c r="Q5067" s="12" t="s">
        <v>6</v>
      </c>
      <c r="R5067">
        <v>5066</v>
      </c>
    </row>
    <row r="5068" spans="1:18" ht="15" x14ac:dyDescent="0.45">
      <c r="A5068">
        <v>28480</v>
      </c>
      <c r="B5068">
        <v>4</v>
      </c>
      <c r="C5068">
        <v>48.4</v>
      </c>
      <c r="D5068">
        <v>5</v>
      </c>
      <c r="E5068">
        <v>58.56</v>
      </c>
      <c r="J5068">
        <v>9</v>
      </c>
      <c r="K5068">
        <v>106.96000000000001</v>
      </c>
      <c r="L5068" s="11" t="s">
        <v>11926</v>
      </c>
      <c r="M5068" s="12" t="s">
        <v>6</v>
      </c>
      <c r="N5068" s="12" t="s">
        <v>6</v>
      </c>
      <c r="O5068" s="12" t="s">
        <v>6</v>
      </c>
      <c r="P5068" s="12">
        <v>1547</v>
      </c>
      <c r="Q5068" s="12" t="s">
        <v>6</v>
      </c>
      <c r="R5068">
        <v>5067</v>
      </c>
    </row>
    <row r="5069" spans="1:18" ht="15" x14ac:dyDescent="0.45">
      <c r="A5069">
        <v>31663</v>
      </c>
      <c r="D5069">
        <v>2</v>
      </c>
      <c r="E5069">
        <v>25.92</v>
      </c>
      <c r="F5069">
        <v>2</v>
      </c>
      <c r="G5069">
        <v>27</v>
      </c>
      <c r="H5069">
        <v>4</v>
      </c>
      <c r="I5069">
        <v>54</v>
      </c>
      <c r="J5069">
        <v>8</v>
      </c>
      <c r="K5069">
        <v>106.92</v>
      </c>
      <c r="L5069" s="11" t="s">
        <v>11926</v>
      </c>
      <c r="M5069" s="12" t="s">
        <v>6</v>
      </c>
      <c r="N5069" s="12" t="s">
        <v>6</v>
      </c>
      <c r="O5069" s="12" t="s">
        <v>6</v>
      </c>
      <c r="P5069" s="12">
        <v>1548</v>
      </c>
      <c r="Q5069" s="12" t="s">
        <v>6</v>
      </c>
      <c r="R5069">
        <v>5068</v>
      </c>
    </row>
    <row r="5070" spans="1:18" ht="15" x14ac:dyDescent="0.45">
      <c r="A5070">
        <v>31754</v>
      </c>
      <c r="F5070">
        <v>1</v>
      </c>
      <c r="G5070">
        <v>106.9</v>
      </c>
      <c r="J5070">
        <v>1</v>
      </c>
      <c r="K5070">
        <v>106.9</v>
      </c>
      <c r="L5070" s="11" t="s">
        <v>11925</v>
      </c>
      <c r="M5070" s="12" t="s">
        <v>6</v>
      </c>
      <c r="N5070" s="12" t="s">
        <v>6</v>
      </c>
      <c r="O5070" s="12">
        <v>953</v>
      </c>
      <c r="P5070" s="12" t="s">
        <v>6</v>
      </c>
      <c r="Q5070" s="12" t="s">
        <v>6</v>
      </c>
      <c r="R5070">
        <v>5069</v>
      </c>
    </row>
    <row r="5071" spans="1:18" ht="15" x14ac:dyDescent="0.45">
      <c r="A5071">
        <v>16201</v>
      </c>
      <c r="D5071">
        <v>11</v>
      </c>
      <c r="E5071">
        <v>39.31</v>
      </c>
      <c r="F5071">
        <v>11</v>
      </c>
      <c r="G5071">
        <v>39.31</v>
      </c>
      <c r="H5071">
        <v>8</v>
      </c>
      <c r="I5071">
        <v>28.22</v>
      </c>
      <c r="J5071">
        <v>30</v>
      </c>
      <c r="K5071">
        <v>106.84</v>
      </c>
      <c r="L5071" s="11" t="s">
        <v>11926</v>
      </c>
      <c r="M5071" s="12" t="s">
        <v>6</v>
      </c>
      <c r="N5071" s="12" t="s">
        <v>6</v>
      </c>
      <c r="O5071" s="12" t="s">
        <v>6</v>
      </c>
      <c r="P5071" s="12">
        <v>1549</v>
      </c>
      <c r="Q5071" s="12" t="s">
        <v>6</v>
      </c>
      <c r="R5071">
        <v>5070</v>
      </c>
    </row>
    <row r="5072" spans="1:18" ht="15" x14ac:dyDescent="0.45">
      <c r="A5072">
        <v>29763</v>
      </c>
      <c r="B5072">
        <v>5</v>
      </c>
      <c r="C5072">
        <v>44.5</v>
      </c>
      <c r="D5072">
        <v>3</v>
      </c>
      <c r="E5072">
        <v>26.7</v>
      </c>
      <c r="F5072">
        <v>4</v>
      </c>
      <c r="G5072">
        <v>35.6</v>
      </c>
      <c r="J5072">
        <v>12</v>
      </c>
      <c r="K5072">
        <v>106.80000000000001</v>
      </c>
      <c r="L5072" s="11" t="s">
        <v>11925</v>
      </c>
      <c r="M5072" s="12" t="s">
        <v>6</v>
      </c>
      <c r="N5072" s="12" t="s">
        <v>6</v>
      </c>
      <c r="O5072" s="12">
        <v>954</v>
      </c>
      <c r="P5072" s="12" t="s">
        <v>6</v>
      </c>
      <c r="Q5072" s="12" t="s">
        <v>6</v>
      </c>
      <c r="R5072">
        <v>5071</v>
      </c>
    </row>
    <row r="5073" spans="1:18" ht="15" x14ac:dyDescent="0.45">
      <c r="A5073">
        <v>28912</v>
      </c>
      <c r="F5073">
        <v>9</v>
      </c>
      <c r="G5073">
        <v>80.099999999999994</v>
      </c>
      <c r="H5073">
        <v>3</v>
      </c>
      <c r="I5073">
        <v>26.7</v>
      </c>
      <c r="J5073">
        <v>12</v>
      </c>
      <c r="K5073">
        <v>106.8</v>
      </c>
      <c r="L5073" s="11" t="s">
        <v>11925</v>
      </c>
      <c r="M5073" s="12" t="s">
        <v>6</v>
      </c>
      <c r="N5073" s="12" t="s">
        <v>6</v>
      </c>
      <c r="O5073" s="12">
        <v>955</v>
      </c>
      <c r="P5073" s="12" t="s">
        <v>6</v>
      </c>
      <c r="Q5073" s="12" t="s">
        <v>6</v>
      </c>
      <c r="R5073">
        <v>5072</v>
      </c>
    </row>
    <row r="5074" spans="1:18" ht="15" x14ac:dyDescent="0.45">
      <c r="A5074">
        <v>13326</v>
      </c>
      <c r="B5074">
        <v>18</v>
      </c>
      <c r="C5074">
        <v>49.96</v>
      </c>
      <c r="D5074">
        <v>11</v>
      </c>
      <c r="E5074">
        <v>30.8</v>
      </c>
      <c r="F5074">
        <v>3</v>
      </c>
      <c r="G5074">
        <v>12.9</v>
      </c>
      <c r="H5074">
        <v>3</v>
      </c>
      <c r="I5074">
        <v>12.9</v>
      </c>
      <c r="J5074">
        <v>35</v>
      </c>
      <c r="K5074">
        <v>106.56000000000002</v>
      </c>
      <c r="L5074" s="11" t="s">
        <v>11926</v>
      </c>
      <c r="M5074" s="12" t="s">
        <v>6</v>
      </c>
      <c r="N5074" s="12" t="s">
        <v>6</v>
      </c>
      <c r="O5074" s="12" t="s">
        <v>6</v>
      </c>
      <c r="P5074" s="12">
        <v>1550</v>
      </c>
      <c r="Q5074" s="12" t="s">
        <v>6</v>
      </c>
      <c r="R5074">
        <v>5073</v>
      </c>
    </row>
    <row r="5075" spans="1:18" ht="15" x14ac:dyDescent="0.45">
      <c r="A5075">
        <v>11108</v>
      </c>
      <c r="B5075">
        <v>2</v>
      </c>
      <c r="C5075">
        <v>106.4</v>
      </c>
      <c r="J5075">
        <v>2</v>
      </c>
      <c r="K5075">
        <v>106.4</v>
      </c>
      <c r="L5075" s="11" t="s">
        <v>11927</v>
      </c>
      <c r="M5075" s="12" t="s">
        <v>6</v>
      </c>
      <c r="N5075" s="12" t="s">
        <v>6</v>
      </c>
      <c r="O5075" s="12" t="s">
        <v>6</v>
      </c>
      <c r="P5075" s="12" t="s">
        <v>6</v>
      </c>
      <c r="Q5075" s="12">
        <v>794</v>
      </c>
      <c r="R5075">
        <v>5074</v>
      </c>
    </row>
    <row r="5076" spans="1:18" ht="15" x14ac:dyDescent="0.45">
      <c r="A5076">
        <v>31180</v>
      </c>
      <c r="B5076">
        <v>2</v>
      </c>
      <c r="C5076">
        <v>42.4</v>
      </c>
      <c r="D5076">
        <v>1</v>
      </c>
      <c r="E5076">
        <v>21.2</v>
      </c>
      <c r="F5076">
        <v>2</v>
      </c>
      <c r="G5076">
        <v>42.4</v>
      </c>
      <c r="J5076">
        <v>5</v>
      </c>
      <c r="K5076">
        <v>106</v>
      </c>
      <c r="L5076" s="11" t="s">
        <v>11927</v>
      </c>
      <c r="M5076" s="12" t="s">
        <v>6</v>
      </c>
      <c r="N5076" s="12" t="s">
        <v>6</v>
      </c>
      <c r="O5076" s="12" t="s">
        <v>6</v>
      </c>
      <c r="P5076" s="12" t="s">
        <v>6</v>
      </c>
      <c r="Q5076" s="12">
        <v>795</v>
      </c>
      <c r="R5076">
        <v>5075</v>
      </c>
    </row>
    <row r="5077" spans="1:18" ht="15" x14ac:dyDescent="0.45">
      <c r="A5077">
        <v>27432</v>
      </c>
      <c r="B5077">
        <v>6</v>
      </c>
      <c r="C5077">
        <v>10.199999999999999</v>
      </c>
      <c r="D5077">
        <v>17</v>
      </c>
      <c r="E5077">
        <v>29</v>
      </c>
      <c r="F5077">
        <v>17</v>
      </c>
      <c r="G5077">
        <v>30.46</v>
      </c>
      <c r="H5077">
        <v>20</v>
      </c>
      <c r="I5077">
        <v>36</v>
      </c>
      <c r="J5077">
        <v>60</v>
      </c>
      <c r="K5077">
        <v>105.66</v>
      </c>
      <c r="L5077" s="11" t="s">
        <v>11927</v>
      </c>
      <c r="M5077" s="12" t="s">
        <v>6</v>
      </c>
      <c r="N5077" s="12" t="s">
        <v>6</v>
      </c>
      <c r="O5077" s="12" t="s">
        <v>6</v>
      </c>
      <c r="P5077" s="12" t="s">
        <v>6</v>
      </c>
      <c r="Q5077" s="12">
        <v>796</v>
      </c>
      <c r="R5077">
        <v>5076</v>
      </c>
    </row>
    <row r="5078" spans="1:18" ht="15" x14ac:dyDescent="0.45">
      <c r="A5078">
        <v>12649</v>
      </c>
      <c r="B5078">
        <v>6</v>
      </c>
      <c r="C5078">
        <v>46.8</v>
      </c>
      <c r="D5078">
        <v>5</v>
      </c>
      <c r="E5078">
        <v>39</v>
      </c>
      <c r="F5078">
        <v>1</v>
      </c>
      <c r="G5078">
        <v>9.9</v>
      </c>
      <c r="H5078">
        <v>1</v>
      </c>
      <c r="I5078">
        <v>9.9</v>
      </c>
      <c r="J5078">
        <v>13</v>
      </c>
      <c r="K5078">
        <v>105.60000000000001</v>
      </c>
      <c r="L5078" s="11" t="s">
        <v>11927</v>
      </c>
      <c r="M5078" s="12" t="s">
        <v>6</v>
      </c>
      <c r="N5078" s="12" t="s">
        <v>6</v>
      </c>
      <c r="O5078" s="12" t="s">
        <v>6</v>
      </c>
      <c r="P5078" s="12" t="s">
        <v>6</v>
      </c>
      <c r="Q5078" s="12">
        <v>797</v>
      </c>
      <c r="R5078">
        <v>5077</v>
      </c>
    </row>
    <row r="5079" spans="1:18" ht="15" x14ac:dyDescent="0.45">
      <c r="A5079">
        <v>31772</v>
      </c>
      <c r="D5079">
        <v>1</v>
      </c>
      <c r="E5079">
        <v>35.200000000000003</v>
      </c>
      <c r="F5079">
        <v>2</v>
      </c>
      <c r="G5079">
        <v>70.400000000000006</v>
      </c>
      <c r="J5079">
        <v>3</v>
      </c>
      <c r="K5079">
        <v>105.60000000000001</v>
      </c>
      <c r="L5079" s="11" t="s">
        <v>11928</v>
      </c>
      <c r="M5079" s="12" t="s">
        <v>6</v>
      </c>
      <c r="N5079" s="12">
        <v>1100</v>
      </c>
      <c r="O5079" s="12" t="s">
        <v>6</v>
      </c>
      <c r="P5079" s="12" t="s">
        <v>6</v>
      </c>
      <c r="Q5079" s="12" t="s">
        <v>6</v>
      </c>
      <c r="R5079">
        <v>5078</v>
      </c>
    </row>
    <row r="5080" spans="1:18" ht="15" x14ac:dyDescent="0.45">
      <c r="A5080">
        <v>15267</v>
      </c>
      <c r="F5080">
        <v>7</v>
      </c>
      <c r="G5080">
        <v>67.2</v>
      </c>
      <c r="H5080">
        <v>4</v>
      </c>
      <c r="I5080">
        <v>38.4</v>
      </c>
      <c r="J5080">
        <v>11</v>
      </c>
      <c r="K5080">
        <v>105.6</v>
      </c>
      <c r="L5080" s="11" t="s">
        <v>11926</v>
      </c>
      <c r="M5080" s="12" t="s">
        <v>6</v>
      </c>
      <c r="N5080" s="12" t="s">
        <v>6</v>
      </c>
      <c r="O5080" s="12" t="s">
        <v>6</v>
      </c>
      <c r="P5080" s="12">
        <v>1551</v>
      </c>
      <c r="Q5080" s="12" t="s">
        <v>6</v>
      </c>
      <c r="R5080">
        <v>5079</v>
      </c>
    </row>
    <row r="5081" spans="1:18" ht="15" x14ac:dyDescent="0.45">
      <c r="A5081">
        <v>14870</v>
      </c>
      <c r="B5081">
        <v>3</v>
      </c>
      <c r="C5081">
        <v>13.2</v>
      </c>
      <c r="D5081">
        <v>2</v>
      </c>
      <c r="E5081">
        <v>8.8000000000000007</v>
      </c>
      <c r="F5081">
        <v>8</v>
      </c>
      <c r="G5081">
        <v>34.85</v>
      </c>
      <c r="H5081">
        <v>11</v>
      </c>
      <c r="I5081">
        <v>48.4</v>
      </c>
      <c r="J5081">
        <v>24</v>
      </c>
      <c r="K5081">
        <v>105.25</v>
      </c>
      <c r="L5081" s="11" t="s">
        <v>11928</v>
      </c>
      <c r="M5081" s="12" t="s">
        <v>6</v>
      </c>
      <c r="N5081" s="12">
        <v>1101</v>
      </c>
      <c r="O5081" s="12" t="s">
        <v>6</v>
      </c>
      <c r="P5081" s="12" t="s">
        <v>6</v>
      </c>
      <c r="Q5081" s="12" t="s">
        <v>6</v>
      </c>
      <c r="R5081">
        <v>5080</v>
      </c>
    </row>
    <row r="5082" spans="1:18" ht="15" x14ac:dyDescent="0.45">
      <c r="A5082">
        <v>32125</v>
      </c>
      <c r="F5082">
        <v>5</v>
      </c>
      <c r="G5082">
        <v>32.47</v>
      </c>
      <c r="H5082">
        <v>11</v>
      </c>
      <c r="I5082">
        <v>72.599999999999994</v>
      </c>
      <c r="J5082">
        <v>16</v>
      </c>
      <c r="K5082">
        <v>105.07</v>
      </c>
      <c r="L5082" s="11" t="s">
        <v>11928</v>
      </c>
      <c r="M5082" s="12" t="s">
        <v>6</v>
      </c>
      <c r="N5082" s="12">
        <v>1102</v>
      </c>
      <c r="O5082" s="12" t="s">
        <v>6</v>
      </c>
      <c r="P5082" s="12" t="s">
        <v>6</v>
      </c>
      <c r="Q5082" s="12" t="s">
        <v>6</v>
      </c>
      <c r="R5082">
        <v>5081</v>
      </c>
    </row>
    <row r="5083" spans="1:18" ht="15" x14ac:dyDescent="0.45">
      <c r="A5083">
        <v>10475</v>
      </c>
      <c r="B5083">
        <v>5</v>
      </c>
      <c r="C5083">
        <v>35</v>
      </c>
      <c r="D5083">
        <v>3</v>
      </c>
      <c r="E5083">
        <v>21</v>
      </c>
      <c r="F5083">
        <v>3</v>
      </c>
      <c r="G5083">
        <v>21</v>
      </c>
      <c r="H5083">
        <v>4</v>
      </c>
      <c r="I5083">
        <v>28</v>
      </c>
      <c r="J5083">
        <v>15</v>
      </c>
      <c r="K5083">
        <v>105</v>
      </c>
      <c r="L5083" s="11" t="s">
        <v>11927</v>
      </c>
      <c r="M5083" s="12" t="s">
        <v>6</v>
      </c>
      <c r="N5083" s="12" t="s">
        <v>6</v>
      </c>
      <c r="O5083" s="12" t="s">
        <v>6</v>
      </c>
      <c r="P5083" s="12" t="s">
        <v>6</v>
      </c>
      <c r="Q5083" s="12">
        <v>798</v>
      </c>
      <c r="R5083">
        <v>5082</v>
      </c>
    </row>
    <row r="5084" spans="1:18" ht="15" x14ac:dyDescent="0.45">
      <c r="A5084">
        <v>11851</v>
      </c>
      <c r="B5084">
        <v>14</v>
      </c>
      <c r="C5084">
        <v>21</v>
      </c>
      <c r="D5084">
        <v>10</v>
      </c>
      <c r="E5084">
        <v>15</v>
      </c>
      <c r="H5084">
        <v>46</v>
      </c>
      <c r="I5084">
        <v>69</v>
      </c>
      <c r="J5084">
        <v>70</v>
      </c>
      <c r="K5084">
        <v>105</v>
      </c>
      <c r="L5084" s="11" t="s">
        <v>11927</v>
      </c>
      <c r="M5084" s="12" t="s">
        <v>6</v>
      </c>
      <c r="N5084" s="12" t="s">
        <v>6</v>
      </c>
      <c r="O5084" s="12" t="s">
        <v>6</v>
      </c>
      <c r="P5084" s="12" t="s">
        <v>6</v>
      </c>
      <c r="Q5084" s="12">
        <v>799</v>
      </c>
      <c r="R5084">
        <v>5083</v>
      </c>
    </row>
    <row r="5085" spans="1:18" ht="15" x14ac:dyDescent="0.45">
      <c r="A5085">
        <v>17536</v>
      </c>
      <c r="B5085">
        <v>30</v>
      </c>
      <c r="C5085">
        <v>105</v>
      </c>
      <c r="J5085">
        <v>30</v>
      </c>
      <c r="K5085">
        <v>105</v>
      </c>
      <c r="L5085" s="11" t="s">
        <v>6</v>
      </c>
      <c r="M5085" s="12" t="s">
        <v>6</v>
      </c>
      <c r="N5085" s="12" t="s">
        <v>6</v>
      </c>
      <c r="O5085" s="12" t="s">
        <v>6</v>
      </c>
      <c r="P5085" s="12" t="s">
        <v>6</v>
      </c>
      <c r="Q5085" s="12" t="s">
        <v>6</v>
      </c>
      <c r="R5085">
        <v>5084</v>
      </c>
    </row>
    <row r="5086" spans="1:18" ht="15" x14ac:dyDescent="0.45">
      <c r="A5086">
        <v>28825</v>
      </c>
      <c r="B5086">
        <v>3</v>
      </c>
      <c r="C5086">
        <v>18.600000000000001</v>
      </c>
      <c r="D5086">
        <v>6</v>
      </c>
      <c r="E5086">
        <v>36.700000000000003</v>
      </c>
      <c r="F5086">
        <v>4</v>
      </c>
      <c r="G5086">
        <v>24.8</v>
      </c>
      <c r="H5086">
        <v>4</v>
      </c>
      <c r="I5086">
        <v>24.8</v>
      </c>
      <c r="J5086">
        <v>17</v>
      </c>
      <c r="K5086">
        <v>104.9</v>
      </c>
      <c r="L5086" s="11" t="s">
        <v>11926</v>
      </c>
      <c r="M5086" s="12" t="s">
        <v>6</v>
      </c>
      <c r="N5086" s="12" t="s">
        <v>6</v>
      </c>
      <c r="O5086" s="12" t="s">
        <v>6</v>
      </c>
      <c r="P5086" s="12">
        <v>1552</v>
      </c>
      <c r="Q5086" s="12" t="s">
        <v>6</v>
      </c>
      <c r="R5086">
        <v>5085</v>
      </c>
    </row>
    <row r="5087" spans="1:18" ht="15" x14ac:dyDescent="0.45">
      <c r="A5087">
        <v>29031</v>
      </c>
      <c r="B5087">
        <v>2</v>
      </c>
      <c r="C5087">
        <v>11.8</v>
      </c>
      <c r="D5087">
        <v>9</v>
      </c>
      <c r="E5087">
        <v>52.63</v>
      </c>
      <c r="F5087">
        <v>4</v>
      </c>
      <c r="G5087">
        <v>23.13</v>
      </c>
      <c r="H5087">
        <v>3</v>
      </c>
      <c r="I5087">
        <v>17.23</v>
      </c>
      <c r="J5087">
        <v>18</v>
      </c>
      <c r="K5087">
        <v>104.79</v>
      </c>
      <c r="L5087" s="11" t="s">
        <v>11925</v>
      </c>
      <c r="M5087" s="12" t="s">
        <v>6</v>
      </c>
      <c r="N5087" s="12" t="s">
        <v>6</v>
      </c>
      <c r="O5087" s="12">
        <v>956</v>
      </c>
      <c r="P5087" s="12" t="s">
        <v>6</v>
      </c>
      <c r="Q5087" s="12" t="s">
        <v>6</v>
      </c>
      <c r="R5087">
        <v>5086</v>
      </c>
    </row>
    <row r="5088" spans="1:18" ht="15" x14ac:dyDescent="0.45">
      <c r="A5088">
        <v>23562</v>
      </c>
      <c r="B5088">
        <v>3</v>
      </c>
      <c r="C5088">
        <v>104.7</v>
      </c>
      <c r="J5088">
        <v>3</v>
      </c>
      <c r="K5088">
        <v>104.7</v>
      </c>
      <c r="L5088" s="11" t="s">
        <v>6</v>
      </c>
      <c r="M5088" s="12" t="s">
        <v>6</v>
      </c>
      <c r="N5088" s="12" t="s">
        <v>6</v>
      </c>
      <c r="O5088" s="12" t="s">
        <v>6</v>
      </c>
      <c r="P5088" s="12" t="s">
        <v>6</v>
      </c>
      <c r="Q5088" s="12" t="s">
        <v>6</v>
      </c>
      <c r="R5088">
        <v>5087</v>
      </c>
    </row>
    <row r="5089" spans="1:18" ht="15" x14ac:dyDescent="0.45">
      <c r="A5089">
        <v>28762</v>
      </c>
      <c r="D5089">
        <v>9</v>
      </c>
      <c r="E5089">
        <v>19.440000000000001</v>
      </c>
      <c r="F5089">
        <v>10</v>
      </c>
      <c r="G5089">
        <v>21.64</v>
      </c>
      <c r="H5089">
        <v>29</v>
      </c>
      <c r="I5089">
        <v>63.62</v>
      </c>
      <c r="J5089">
        <v>48</v>
      </c>
      <c r="K5089">
        <v>104.69999999999999</v>
      </c>
      <c r="L5089" s="11" t="s">
        <v>11925</v>
      </c>
      <c r="M5089" s="12" t="s">
        <v>6</v>
      </c>
      <c r="N5089" s="12" t="s">
        <v>6</v>
      </c>
      <c r="O5089" s="12">
        <v>957</v>
      </c>
      <c r="P5089" s="12" t="s">
        <v>6</v>
      </c>
      <c r="Q5089" s="12" t="s">
        <v>6</v>
      </c>
      <c r="R5089">
        <v>5088</v>
      </c>
    </row>
    <row r="5090" spans="1:18" ht="15" x14ac:dyDescent="0.45">
      <c r="A5090">
        <v>29651</v>
      </c>
      <c r="B5090">
        <v>1</v>
      </c>
      <c r="C5090">
        <v>34.9</v>
      </c>
      <c r="D5090">
        <v>2</v>
      </c>
      <c r="E5090">
        <v>69.8</v>
      </c>
      <c r="J5090">
        <v>3</v>
      </c>
      <c r="K5090">
        <v>104.69999999999999</v>
      </c>
      <c r="L5090" s="11" t="s">
        <v>11926</v>
      </c>
      <c r="M5090" s="12" t="s">
        <v>6</v>
      </c>
      <c r="N5090" s="12" t="s">
        <v>6</v>
      </c>
      <c r="O5090" s="12" t="s">
        <v>6</v>
      </c>
      <c r="P5090" s="12">
        <v>1553</v>
      </c>
      <c r="Q5090" s="12" t="s">
        <v>6</v>
      </c>
      <c r="R5090">
        <v>5089</v>
      </c>
    </row>
    <row r="5091" spans="1:18" ht="15" x14ac:dyDescent="0.45">
      <c r="A5091">
        <v>30269</v>
      </c>
      <c r="B5091">
        <v>2</v>
      </c>
      <c r="C5091">
        <v>69.8</v>
      </c>
      <c r="D5091">
        <v>1</v>
      </c>
      <c r="E5091">
        <v>34.9</v>
      </c>
      <c r="J5091">
        <v>3</v>
      </c>
      <c r="K5091">
        <v>104.69999999999999</v>
      </c>
      <c r="L5091" s="11" t="s">
        <v>11925</v>
      </c>
      <c r="M5091" s="12" t="s">
        <v>6</v>
      </c>
      <c r="N5091" s="12" t="s">
        <v>6</v>
      </c>
      <c r="O5091" s="12">
        <v>958</v>
      </c>
      <c r="P5091" s="12" t="s">
        <v>6</v>
      </c>
      <c r="Q5091" s="12" t="s">
        <v>6</v>
      </c>
      <c r="R5091">
        <v>5090</v>
      </c>
    </row>
    <row r="5092" spans="1:18" ht="15" x14ac:dyDescent="0.45">
      <c r="A5092">
        <v>31779</v>
      </c>
      <c r="F5092">
        <v>2</v>
      </c>
      <c r="G5092">
        <v>69.8</v>
      </c>
      <c r="H5092">
        <v>1</v>
      </c>
      <c r="I5092">
        <v>34.9</v>
      </c>
      <c r="J5092">
        <v>3</v>
      </c>
      <c r="K5092">
        <v>104.69999999999999</v>
      </c>
      <c r="L5092" s="11" t="s">
        <v>11926</v>
      </c>
      <c r="M5092" s="12" t="s">
        <v>6</v>
      </c>
      <c r="N5092" s="12" t="s">
        <v>6</v>
      </c>
      <c r="O5092" s="12" t="s">
        <v>6</v>
      </c>
      <c r="P5092" s="12">
        <v>1554</v>
      </c>
      <c r="Q5092" s="12" t="s">
        <v>6</v>
      </c>
      <c r="R5092">
        <v>5091</v>
      </c>
    </row>
    <row r="5093" spans="1:18" ht="15" x14ac:dyDescent="0.45">
      <c r="A5093">
        <v>2011622</v>
      </c>
      <c r="B5093">
        <v>0.65</v>
      </c>
      <c r="C5093">
        <v>4.97</v>
      </c>
      <c r="D5093">
        <v>1.19</v>
      </c>
      <c r="E5093">
        <v>9.52</v>
      </c>
      <c r="F5093">
        <v>1.87</v>
      </c>
      <c r="G5093">
        <v>15.47</v>
      </c>
      <c r="H5093">
        <v>9.4</v>
      </c>
      <c r="I5093">
        <v>74.650000000000006</v>
      </c>
      <c r="J5093">
        <v>13.11</v>
      </c>
      <c r="K5093">
        <v>104.61000000000001</v>
      </c>
      <c r="L5093" s="11" t="s">
        <v>11923</v>
      </c>
      <c r="M5093" s="12" t="s">
        <v>6</v>
      </c>
      <c r="N5093" s="12" t="s">
        <v>6</v>
      </c>
      <c r="O5093" s="12" t="s">
        <v>6</v>
      </c>
      <c r="P5093" s="12" t="s">
        <v>6</v>
      </c>
      <c r="Q5093" s="12" t="s">
        <v>6</v>
      </c>
      <c r="R5093">
        <v>5092</v>
      </c>
    </row>
    <row r="5094" spans="1:18" ht="15" x14ac:dyDescent="0.45">
      <c r="A5094">
        <v>31984</v>
      </c>
      <c r="F5094">
        <v>7</v>
      </c>
      <c r="G5094">
        <v>38.5</v>
      </c>
      <c r="H5094">
        <v>12</v>
      </c>
      <c r="I5094">
        <v>66</v>
      </c>
      <c r="J5094">
        <v>19</v>
      </c>
      <c r="K5094">
        <v>104.5</v>
      </c>
      <c r="L5094" s="11" t="s">
        <v>11926</v>
      </c>
      <c r="M5094" s="12" t="s">
        <v>6</v>
      </c>
      <c r="N5094" s="12" t="s">
        <v>6</v>
      </c>
      <c r="O5094" s="12" t="s">
        <v>6</v>
      </c>
      <c r="P5094" s="12">
        <v>1555</v>
      </c>
      <c r="Q5094" s="12" t="s">
        <v>6</v>
      </c>
      <c r="R5094">
        <v>5093</v>
      </c>
    </row>
    <row r="5095" spans="1:18" ht="15" x14ac:dyDescent="0.45">
      <c r="A5095">
        <v>32489</v>
      </c>
      <c r="H5095">
        <v>11</v>
      </c>
      <c r="I5095">
        <v>104.5</v>
      </c>
      <c r="J5095">
        <v>11</v>
      </c>
      <c r="K5095">
        <v>104.5</v>
      </c>
      <c r="L5095" s="11" t="s">
        <v>11928</v>
      </c>
      <c r="M5095" s="12" t="s">
        <v>6</v>
      </c>
      <c r="N5095" s="12">
        <v>1103</v>
      </c>
      <c r="O5095" s="12" t="s">
        <v>6</v>
      </c>
      <c r="P5095" s="12" t="s">
        <v>6</v>
      </c>
      <c r="Q5095" s="12" t="s">
        <v>6</v>
      </c>
      <c r="R5095">
        <v>5094</v>
      </c>
    </row>
    <row r="5096" spans="1:18" ht="15" x14ac:dyDescent="0.45">
      <c r="A5096">
        <v>32228</v>
      </c>
      <c r="F5096">
        <v>1</v>
      </c>
      <c r="G5096">
        <v>11.6</v>
      </c>
      <c r="H5096">
        <v>8</v>
      </c>
      <c r="I5096">
        <v>92.8</v>
      </c>
      <c r="J5096">
        <v>9</v>
      </c>
      <c r="K5096">
        <v>104.39999999999999</v>
      </c>
      <c r="L5096" s="11" t="s">
        <v>11926</v>
      </c>
      <c r="M5096" s="12" t="s">
        <v>6</v>
      </c>
      <c r="N5096" s="12" t="s">
        <v>6</v>
      </c>
      <c r="O5096" s="12" t="s">
        <v>6</v>
      </c>
      <c r="P5096" s="12">
        <v>1556</v>
      </c>
      <c r="Q5096" s="12" t="s">
        <v>6</v>
      </c>
      <c r="R5096">
        <v>5095</v>
      </c>
    </row>
    <row r="5097" spans="1:18" ht="15" x14ac:dyDescent="0.45">
      <c r="A5097">
        <v>29508</v>
      </c>
      <c r="B5097">
        <v>4</v>
      </c>
      <c r="C5097">
        <v>59.6</v>
      </c>
      <c r="D5097">
        <v>1</v>
      </c>
      <c r="E5097">
        <v>14.9</v>
      </c>
      <c r="F5097">
        <v>1</v>
      </c>
      <c r="G5097">
        <v>14.9</v>
      </c>
      <c r="H5097">
        <v>1</v>
      </c>
      <c r="I5097">
        <v>14.9</v>
      </c>
      <c r="J5097">
        <v>7</v>
      </c>
      <c r="K5097">
        <v>104.30000000000001</v>
      </c>
      <c r="L5097" s="11" t="s">
        <v>11926</v>
      </c>
      <c r="M5097" s="12" t="s">
        <v>6</v>
      </c>
      <c r="N5097" s="12" t="s">
        <v>6</v>
      </c>
      <c r="O5097" s="12" t="s">
        <v>6</v>
      </c>
      <c r="P5097" s="12">
        <v>1557</v>
      </c>
      <c r="Q5097" s="12" t="s">
        <v>6</v>
      </c>
      <c r="R5097">
        <v>5096</v>
      </c>
    </row>
    <row r="5098" spans="1:18" ht="15" x14ac:dyDescent="0.45">
      <c r="A5098">
        <v>14952</v>
      </c>
      <c r="B5098">
        <v>2</v>
      </c>
      <c r="C5098">
        <v>13</v>
      </c>
      <c r="D5098">
        <v>5</v>
      </c>
      <c r="E5098">
        <v>32.5</v>
      </c>
      <c r="F5098">
        <v>3</v>
      </c>
      <c r="G5098">
        <v>19.5</v>
      </c>
      <c r="H5098">
        <v>6</v>
      </c>
      <c r="I5098">
        <v>39</v>
      </c>
      <c r="J5098">
        <v>16</v>
      </c>
      <c r="K5098">
        <v>104</v>
      </c>
      <c r="L5098" s="11" t="s">
        <v>11925</v>
      </c>
      <c r="M5098" s="12" t="s">
        <v>6</v>
      </c>
      <c r="N5098" s="12" t="s">
        <v>6</v>
      </c>
      <c r="O5098" s="12">
        <v>959</v>
      </c>
      <c r="P5098" s="12" t="s">
        <v>6</v>
      </c>
      <c r="Q5098" s="12" t="s">
        <v>6</v>
      </c>
      <c r="R5098">
        <v>5097</v>
      </c>
    </row>
    <row r="5099" spans="1:18" ht="15" x14ac:dyDescent="0.45">
      <c r="A5099">
        <v>22868</v>
      </c>
      <c r="B5099">
        <v>5</v>
      </c>
      <c r="C5099">
        <v>65</v>
      </c>
      <c r="D5099">
        <v>3</v>
      </c>
      <c r="E5099">
        <v>39</v>
      </c>
      <c r="J5099">
        <v>8</v>
      </c>
      <c r="K5099">
        <v>104</v>
      </c>
      <c r="L5099" s="11" t="s">
        <v>6</v>
      </c>
      <c r="M5099" s="12" t="s">
        <v>6</v>
      </c>
      <c r="N5099" s="12" t="s">
        <v>6</v>
      </c>
      <c r="O5099" s="12" t="s">
        <v>6</v>
      </c>
      <c r="P5099" s="12" t="s">
        <v>6</v>
      </c>
      <c r="Q5099" s="12" t="s">
        <v>6</v>
      </c>
      <c r="R5099">
        <v>5098</v>
      </c>
    </row>
    <row r="5100" spans="1:18" ht="15" x14ac:dyDescent="0.45">
      <c r="A5100">
        <v>28378</v>
      </c>
      <c r="B5100">
        <v>2</v>
      </c>
      <c r="C5100">
        <v>26</v>
      </c>
      <c r="H5100">
        <v>6</v>
      </c>
      <c r="I5100">
        <v>78</v>
      </c>
      <c r="J5100">
        <v>8</v>
      </c>
      <c r="K5100">
        <v>104</v>
      </c>
      <c r="L5100" s="11" t="s">
        <v>11927</v>
      </c>
      <c r="M5100" s="12" t="s">
        <v>6</v>
      </c>
      <c r="N5100" s="12" t="s">
        <v>6</v>
      </c>
      <c r="O5100" s="12" t="s">
        <v>6</v>
      </c>
      <c r="P5100" s="12" t="s">
        <v>6</v>
      </c>
      <c r="Q5100" s="12">
        <v>800</v>
      </c>
      <c r="R5100">
        <v>5099</v>
      </c>
    </row>
    <row r="5101" spans="1:18" ht="15" x14ac:dyDescent="0.45">
      <c r="A5101">
        <v>12178</v>
      </c>
      <c r="B5101">
        <v>1</v>
      </c>
      <c r="C5101">
        <v>12.2</v>
      </c>
      <c r="F5101">
        <v>6</v>
      </c>
      <c r="G5101">
        <v>68.3</v>
      </c>
      <c r="H5101">
        <v>2</v>
      </c>
      <c r="I5101">
        <v>23.42</v>
      </c>
      <c r="J5101">
        <v>9</v>
      </c>
      <c r="K5101">
        <v>103.92</v>
      </c>
      <c r="L5101" s="11" t="s">
        <v>11928</v>
      </c>
      <c r="M5101" s="12" t="s">
        <v>6</v>
      </c>
      <c r="N5101" s="12">
        <v>1104</v>
      </c>
      <c r="O5101" s="12" t="s">
        <v>6</v>
      </c>
      <c r="P5101" s="12" t="s">
        <v>6</v>
      </c>
      <c r="Q5101" s="12" t="s">
        <v>6</v>
      </c>
      <c r="R5101">
        <v>5100</v>
      </c>
    </row>
    <row r="5102" spans="1:18" ht="15" x14ac:dyDescent="0.45">
      <c r="A5102">
        <v>16506</v>
      </c>
      <c r="B5102">
        <v>1</v>
      </c>
      <c r="C5102">
        <v>51.9</v>
      </c>
      <c r="H5102">
        <v>1</v>
      </c>
      <c r="I5102">
        <v>51.9</v>
      </c>
      <c r="J5102">
        <v>2</v>
      </c>
      <c r="K5102">
        <v>103.8</v>
      </c>
      <c r="L5102" s="11" t="s">
        <v>11925</v>
      </c>
      <c r="M5102" s="12" t="s">
        <v>6</v>
      </c>
      <c r="N5102" s="12" t="s">
        <v>6</v>
      </c>
      <c r="O5102" s="12">
        <v>960</v>
      </c>
      <c r="P5102" s="12" t="s">
        <v>6</v>
      </c>
      <c r="Q5102" s="12" t="s">
        <v>6</v>
      </c>
      <c r="R5102">
        <v>5101</v>
      </c>
    </row>
    <row r="5103" spans="1:18" ht="15" x14ac:dyDescent="0.45">
      <c r="A5103">
        <v>23172</v>
      </c>
      <c r="B5103">
        <v>25</v>
      </c>
      <c r="C5103">
        <v>40</v>
      </c>
      <c r="D5103">
        <v>23</v>
      </c>
      <c r="E5103">
        <v>36.54</v>
      </c>
      <c r="F5103">
        <v>8</v>
      </c>
      <c r="G5103">
        <v>12.67</v>
      </c>
      <c r="H5103">
        <v>9</v>
      </c>
      <c r="I5103">
        <v>14.4</v>
      </c>
      <c r="J5103">
        <v>65</v>
      </c>
      <c r="K5103">
        <v>103.61</v>
      </c>
      <c r="L5103" s="11" t="s">
        <v>11925</v>
      </c>
      <c r="M5103" s="12" t="s">
        <v>6</v>
      </c>
      <c r="N5103" s="12" t="s">
        <v>6</v>
      </c>
      <c r="O5103" s="12">
        <v>961</v>
      </c>
      <c r="P5103" s="12" t="s">
        <v>6</v>
      </c>
      <c r="Q5103" s="12" t="s">
        <v>6</v>
      </c>
      <c r="R5103">
        <v>5102</v>
      </c>
    </row>
    <row r="5104" spans="1:18" ht="15" x14ac:dyDescent="0.45">
      <c r="A5104">
        <v>29856</v>
      </c>
      <c r="B5104">
        <v>1</v>
      </c>
      <c r="C5104">
        <v>25.9</v>
      </c>
      <c r="F5104">
        <v>3</v>
      </c>
      <c r="G5104">
        <v>77.7</v>
      </c>
      <c r="J5104">
        <v>4</v>
      </c>
      <c r="K5104">
        <v>103.6</v>
      </c>
      <c r="L5104" s="11" t="s">
        <v>11926</v>
      </c>
      <c r="M5104" s="12" t="s">
        <v>6</v>
      </c>
      <c r="N5104" s="12" t="s">
        <v>6</v>
      </c>
      <c r="O5104" s="12" t="s">
        <v>6</v>
      </c>
      <c r="P5104" s="12">
        <v>1558</v>
      </c>
      <c r="Q5104" s="12" t="s">
        <v>6</v>
      </c>
      <c r="R5104">
        <v>5103</v>
      </c>
    </row>
    <row r="5105" spans="1:18" ht="15" x14ac:dyDescent="0.45">
      <c r="A5105">
        <v>31347</v>
      </c>
      <c r="B5105">
        <v>2</v>
      </c>
      <c r="C5105">
        <v>51.8</v>
      </c>
      <c r="D5105">
        <v>2</v>
      </c>
      <c r="E5105">
        <v>51.8</v>
      </c>
      <c r="J5105">
        <v>4</v>
      </c>
      <c r="K5105">
        <v>103.6</v>
      </c>
      <c r="L5105" s="11" t="s">
        <v>11926</v>
      </c>
      <c r="M5105" s="12" t="s">
        <v>6</v>
      </c>
      <c r="N5105" s="12" t="s">
        <v>6</v>
      </c>
      <c r="O5105" s="12" t="s">
        <v>6</v>
      </c>
      <c r="P5105" s="12">
        <v>1559</v>
      </c>
      <c r="Q5105" s="12" t="s">
        <v>6</v>
      </c>
      <c r="R5105">
        <v>5104</v>
      </c>
    </row>
    <row r="5106" spans="1:18" ht="15" x14ac:dyDescent="0.45">
      <c r="A5106">
        <v>10588</v>
      </c>
      <c r="B5106">
        <v>37</v>
      </c>
      <c r="C5106">
        <v>37</v>
      </c>
      <c r="D5106">
        <v>26</v>
      </c>
      <c r="E5106">
        <v>25.92</v>
      </c>
      <c r="F5106">
        <v>37</v>
      </c>
      <c r="G5106">
        <v>36.04</v>
      </c>
      <c r="H5106">
        <v>5</v>
      </c>
      <c r="I5106">
        <v>4.5999999999999996</v>
      </c>
      <c r="J5106">
        <v>105</v>
      </c>
      <c r="K5106">
        <v>103.56</v>
      </c>
      <c r="L5106" s="11" t="s">
        <v>11928</v>
      </c>
      <c r="M5106" s="12" t="s">
        <v>6</v>
      </c>
      <c r="N5106" s="12">
        <v>1105</v>
      </c>
      <c r="O5106" s="12" t="s">
        <v>6</v>
      </c>
      <c r="P5106" s="12" t="s">
        <v>6</v>
      </c>
      <c r="Q5106" s="12" t="s">
        <v>6</v>
      </c>
      <c r="R5106">
        <v>5105</v>
      </c>
    </row>
    <row r="5107" spans="1:18" ht="15" x14ac:dyDescent="0.45">
      <c r="A5107">
        <v>29199</v>
      </c>
      <c r="B5107">
        <v>17</v>
      </c>
      <c r="C5107">
        <v>17</v>
      </c>
      <c r="D5107">
        <v>36</v>
      </c>
      <c r="E5107">
        <v>36</v>
      </c>
      <c r="F5107">
        <v>21</v>
      </c>
      <c r="G5107">
        <v>20.84</v>
      </c>
      <c r="H5107">
        <v>30</v>
      </c>
      <c r="I5107">
        <v>29.68</v>
      </c>
      <c r="J5107">
        <v>104</v>
      </c>
      <c r="K5107">
        <v>103.52000000000001</v>
      </c>
      <c r="L5107" s="11" t="s">
        <v>11928</v>
      </c>
      <c r="M5107" s="12" t="s">
        <v>6</v>
      </c>
      <c r="N5107" s="12">
        <v>1106</v>
      </c>
      <c r="O5107" s="12" t="s">
        <v>6</v>
      </c>
      <c r="P5107" s="12" t="s">
        <v>6</v>
      </c>
      <c r="Q5107" s="12" t="s">
        <v>6</v>
      </c>
      <c r="R5107">
        <v>5106</v>
      </c>
    </row>
    <row r="5108" spans="1:18" ht="15" x14ac:dyDescent="0.45">
      <c r="A5108">
        <v>17682</v>
      </c>
      <c r="D5108">
        <v>2</v>
      </c>
      <c r="E5108">
        <v>41.4</v>
      </c>
      <c r="F5108">
        <v>3</v>
      </c>
      <c r="G5108">
        <v>62.1</v>
      </c>
      <c r="J5108">
        <v>5</v>
      </c>
      <c r="K5108">
        <v>103.5</v>
      </c>
      <c r="L5108" s="11" t="s">
        <v>11926</v>
      </c>
      <c r="M5108" s="12" t="s">
        <v>6</v>
      </c>
      <c r="N5108" s="12" t="s">
        <v>6</v>
      </c>
      <c r="O5108" s="12" t="s">
        <v>6</v>
      </c>
      <c r="P5108" s="12">
        <v>1560</v>
      </c>
      <c r="Q5108" s="12" t="s">
        <v>6</v>
      </c>
      <c r="R5108">
        <v>5107</v>
      </c>
    </row>
    <row r="5109" spans="1:18" ht="15" x14ac:dyDescent="0.45">
      <c r="A5109">
        <v>22850</v>
      </c>
      <c r="B5109">
        <v>10</v>
      </c>
      <c r="C5109">
        <v>45</v>
      </c>
      <c r="D5109">
        <v>2</v>
      </c>
      <c r="E5109">
        <v>9</v>
      </c>
      <c r="F5109">
        <v>5</v>
      </c>
      <c r="G5109">
        <v>22.5</v>
      </c>
      <c r="H5109">
        <v>6</v>
      </c>
      <c r="I5109">
        <v>27</v>
      </c>
      <c r="J5109">
        <v>23</v>
      </c>
      <c r="K5109">
        <v>103.5</v>
      </c>
      <c r="L5109" s="11" t="s">
        <v>11928</v>
      </c>
      <c r="M5109" s="12" t="s">
        <v>6</v>
      </c>
      <c r="N5109" s="12">
        <v>1107</v>
      </c>
      <c r="O5109" s="12" t="s">
        <v>6</v>
      </c>
      <c r="P5109" s="12" t="s">
        <v>6</v>
      </c>
      <c r="Q5109" s="12" t="s">
        <v>6</v>
      </c>
      <c r="R5109">
        <v>5108</v>
      </c>
    </row>
    <row r="5110" spans="1:18" ht="15" x14ac:dyDescent="0.45">
      <c r="A5110">
        <v>29991</v>
      </c>
      <c r="B5110">
        <v>1</v>
      </c>
      <c r="C5110">
        <v>11.5</v>
      </c>
      <c r="F5110">
        <v>5</v>
      </c>
      <c r="G5110">
        <v>57.5</v>
      </c>
      <c r="H5110">
        <v>3</v>
      </c>
      <c r="I5110">
        <v>34.5</v>
      </c>
      <c r="J5110">
        <v>9</v>
      </c>
      <c r="K5110">
        <v>103.5</v>
      </c>
      <c r="L5110" s="11" t="s">
        <v>11926</v>
      </c>
      <c r="M5110" s="12" t="s">
        <v>6</v>
      </c>
      <c r="N5110" s="12" t="s">
        <v>6</v>
      </c>
      <c r="O5110" s="12" t="s">
        <v>6</v>
      </c>
      <c r="P5110" s="12">
        <v>1561</v>
      </c>
      <c r="Q5110" s="12" t="s">
        <v>6</v>
      </c>
      <c r="R5110">
        <v>5109</v>
      </c>
    </row>
    <row r="5111" spans="1:18" ht="15" x14ac:dyDescent="0.45">
      <c r="A5111">
        <v>10354</v>
      </c>
      <c r="B5111">
        <v>4</v>
      </c>
      <c r="C5111">
        <v>37.6</v>
      </c>
      <c r="D5111">
        <v>2</v>
      </c>
      <c r="E5111">
        <v>18.8</v>
      </c>
      <c r="F5111">
        <v>3</v>
      </c>
      <c r="G5111">
        <v>28.2</v>
      </c>
      <c r="H5111">
        <v>2</v>
      </c>
      <c r="I5111">
        <v>18.8</v>
      </c>
      <c r="J5111">
        <v>11</v>
      </c>
      <c r="K5111">
        <v>103.4</v>
      </c>
      <c r="L5111" s="11" t="s">
        <v>11927</v>
      </c>
      <c r="M5111" s="12" t="s">
        <v>6</v>
      </c>
      <c r="N5111" s="12" t="s">
        <v>6</v>
      </c>
      <c r="O5111" s="12" t="s">
        <v>6</v>
      </c>
      <c r="P5111" s="12" t="s">
        <v>6</v>
      </c>
      <c r="Q5111" s="12">
        <v>801</v>
      </c>
      <c r="R5111">
        <v>5110</v>
      </c>
    </row>
    <row r="5112" spans="1:18" ht="15" x14ac:dyDescent="0.45">
      <c r="A5112">
        <v>10403</v>
      </c>
      <c r="B5112">
        <v>10</v>
      </c>
      <c r="C5112">
        <v>94</v>
      </c>
      <c r="D5112">
        <v>1</v>
      </c>
      <c r="E5112">
        <v>9.4</v>
      </c>
      <c r="J5112">
        <v>11</v>
      </c>
      <c r="K5112">
        <v>103.4</v>
      </c>
      <c r="L5112" s="11" t="s">
        <v>11927</v>
      </c>
      <c r="M5112" s="12" t="s">
        <v>6</v>
      </c>
      <c r="N5112" s="12" t="s">
        <v>6</v>
      </c>
      <c r="O5112" s="12" t="s">
        <v>6</v>
      </c>
      <c r="P5112" s="12" t="s">
        <v>6</v>
      </c>
      <c r="Q5112" s="12">
        <v>802</v>
      </c>
      <c r="R5112">
        <v>5111</v>
      </c>
    </row>
    <row r="5113" spans="1:18" ht="15" x14ac:dyDescent="0.45">
      <c r="A5113">
        <v>12802</v>
      </c>
      <c r="B5113">
        <v>2</v>
      </c>
      <c r="C5113">
        <v>17.8</v>
      </c>
      <c r="D5113">
        <v>2</v>
      </c>
      <c r="E5113">
        <v>19</v>
      </c>
      <c r="F5113">
        <v>5</v>
      </c>
      <c r="G5113">
        <v>47.5</v>
      </c>
      <c r="H5113">
        <v>2</v>
      </c>
      <c r="I5113">
        <v>19</v>
      </c>
      <c r="J5113">
        <v>11</v>
      </c>
      <c r="K5113">
        <v>103.3</v>
      </c>
      <c r="L5113" s="11" t="s">
        <v>11927</v>
      </c>
      <c r="M5113" s="12" t="s">
        <v>6</v>
      </c>
      <c r="N5113" s="12" t="s">
        <v>6</v>
      </c>
      <c r="O5113" s="12" t="s">
        <v>6</v>
      </c>
      <c r="P5113" s="12" t="s">
        <v>6</v>
      </c>
      <c r="Q5113" s="12">
        <v>803</v>
      </c>
      <c r="R5113">
        <v>5112</v>
      </c>
    </row>
    <row r="5114" spans="1:18" ht="15" x14ac:dyDescent="0.45">
      <c r="A5114">
        <v>15424</v>
      </c>
      <c r="B5114">
        <v>4</v>
      </c>
      <c r="C5114">
        <v>103.2</v>
      </c>
      <c r="J5114">
        <v>4</v>
      </c>
      <c r="K5114">
        <v>103.2</v>
      </c>
      <c r="L5114" s="11" t="s">
        <v>11926</v>
      </c>
      <c r="M5114" s="12" t="s">
        <v>6</v>
      </c>
      <c r="N5114" s="12" t="s">
        <v>6</v>
      </c>
      <c r="O5114" s="12" t="s">
        <v>6</v>
      </c>
      <c r="P5114" s="12">
        <v>1562</v>
      </c>
      <c r="Q5114" s="12" t="s">
        <v>6</v>
      </c>
      <c r="R5114">
        <v>5113</v>
      </c>
    </row>
    <row r="5115" spans="1:18" ht="15" x14ac:dyDescent="0.45">
      <c r="A5115">
        <v>28894</v>
      </c>
      <c r="H5115">
        <v>8</v>
      </c>
      <c r="I5115">
        <v>103.2</v>
      </c>
      <c r="J5115">
        <v>8</v>
      </c>
      <c r="K5115">
        <v>103.2</v>
      </c>
      <c r="L5115" s="11" t="s">
        <v>11926</v>
      </c>
      <c r="M5115" s="12" t="s">
        <v>6</v>
      </c>
      <c r="N5115" s="12" t="s">
        <v>6</v>
      </c>
      <c r="O5115" s="12" t="s">
        <v>6</v>
      </c>
      <c r="P5115" s="12">
        <v>1563</v>
      </c>
      <c r="Q5115" s="12" t="s">
        <v>6</v>
      </c>
      <c r="R5115">
        <v>5114</v>
      </c>
    </row>
    <row r="5116" spans="1:18" ht="15" x14ac:dyDescent="0.45">
      <c r="A5116">
        <v>29764</v>
      </c>
      <c r="B5116">
        <v>8</v>
      </c>
      <c r="C5116">
        <v>103.2</v>
      </c>
      <c r="J5116">
        <v>8</v>
      </c>
      <c r="K5116">
        <v>103.2</v>
      </c>
      <c r="L5116" s="11" t="s">
        <v>11925</v>
      </c>
      <c r="M5116" s="12" t="s">
        <v>6</v>
      </c>
      <c r="N5116" s="12" t="s">
        <v>6</v>
      </c>
      <c r="O5116" s="12">
        <v>962</v>
      </c>
      <c r="P5116" s="12" t="s">
        <v>6</v>
      </c>
      <c r="Q5116" s="12" t="s">
        <v>6</v>
      </c>
      <c r="R5116">
        <v>5115</v>
      </c>
    </row>
    <row r="5117" spans="1:18" ht="15" x14ac:dyDescent="0.45">
      <c r="A5117">
        <v>32145</v>
      </c>
      <c r="F5117">
        <v>4</v>
      </c>
      <c r="G5117">
        <v>51.6</v>
      </c>
      <c r="H5117">
        <v>4</v>
      </c>
      <c r="I5117">
        <v>51.6</v>
      </c>
      <c r="J5117">
        <v>8</v>
      </c>
      <c r="K5117">
        <v>103.2</v>
      </c>
      <c r="L5117" s="11" t="s">
        <v>11926</v>
      </c>
      <c r="M5117" s="12" t="s">
        <v>6</v>
      </c>
      <c r="N5117" s="12" t="s">
        <v>6</v>
      </c>
      <c r="O5117" s="12" t="s">
        <v>6</v>
      </c>
      <c r="P5117" s="12">
        <v>1564</v>
      </c>
      <c r="Q5117" s="12" t="s">
        <v>6</v>
      </c>
      <c r="R5117">
        <v>5116</v>
      </c>
    </row>
    <row r="5118" spans="1:18" ht="15" x14ac:dyDescent="0.45">
      <c r="A5118">
        <v>15371</v>
      </c>
      <c r="B5118">
        <v>11</v>
      </c>
      <c r="C5118">
        <v>59.18</v>
      </c>
      <c r="D5118">
        <v>6</v>
      </c>
      <c r="E5118">
        <v>33</v>
      </c>
      <c r="F5118">
        <v>1</v>
      </c>
      <c r="G5118">
        <v>5.5</v>
      </c>
      <c r="H5118">
        <v>1</v>
      </c>
      <c r="I5118">
        <v>5.5</v>
      </c>
      <c r="J5118">
        <v>19</v>
      </c>
      <c r="K5118">
        <v>103.18</v>
      </c>
      <c r="L5118" s="11" t="s">
        <v>6</v>
      </c>
      <c r="M5118" s="12" t="s">
        <v>6</v>
      </c>
      <c r="N5118" s="12" t="s">
        <v>6</v>
      </c>
      <c r="O5118" s="12" t="s">
        <v>6</v>
      </c>
      <c r="P5118" s="12" t="s">
        <v>6</v>
      </c>
      <c r="Q5118" s="12" t="s">
        <v>6</v>
      </c>
      <c r="R5118">
        <v>5117</v>
      </c>
    </row>
    <row r="5119" spans="1:18" ht="15" x14ac:dyDescent="0.45">
      <c r="A5119">
        <v>30509</v>
      </c>
      <c r="B5119">
        <v>20</v>
      </c>
      <c r="C5119">
        <v>27.67</v>
      </c>
      <c r="D5119">
        <v>8</v>
      </c>
      <c r="E5119">
        <v>11.09</v>
      </c>
      <c r="F5119">
        <v>20</v>
      </c>
      <c r="G5119">
        <v>28</v>
      </c>
      <c r="H5119">
        <v>26</v>
      </c>
      <c r="I5119">
        <v>36.4</v>
      </c>
      <c r="J5119">
        <v>74</v>
      </c>
      <c r="K5119">
        <v>103.16</v>
      </c>
      <c r="L5119" s="11" t="s">
        <v>11926</v>
      </c>
      <c r="M5119" s="12" t="s">
        <v>6</v>
      </c>
      <c r="N5119" s="12" t="s">
        <v>6</v>
      </c>
      <c r="O5119" s="12" t="s">
        <v>6</v>
      </c>
      <c r="P5119" s="12">
        <v>1565</v>
      </c>
      <c r="Q5119" s="12" t="s">
        <v>6</v>
      </c>
      <c r="R5119">
        <v>5118</v>
      </c>
    </row>
    <row r="5120" spans="1:18" ht="15" x14ac:dyDescent="0.45">
      <c r="A5120">
        <v>29503</v>
      </c>
      <c r="B5120">
        <v>2</v>
      </c>
      <c r="C5120">
        <v>29.8</v>
      </c>
      <c r="D5120">
        <v>1</v>
      </c>
      <c r="E5120">
        <v>13.71</v>
      </c>
      <c r="F5120">
        <v>1</v>
      </c>
      <c r="G5120">
        <v>14.9</v>
      </c>
      <c r="H5120">
        <v>3</v>
      </c>
      <c r="I5120">
        <v>44.7</v>
      </c>
      <c r="J5120">
        <v>7</v>
      </c>
      <c r="K5120">
        <v>103.11000000000001</v>
      </c>
      <c r="L5120" s="11" t="s">
        <v>11926</v>
      </c>
      <c r="M5120" s="12" t="s">
        <v>6</v>
      </c>
      <c r="N5120" s="12" t="s">
        <v>6</v>
      </c>
      <c r="O5120" s="12" t="s">
        <v>6</v>
      </c>
      <c r="P5120" s="12">
        <v>1566</v>
      </c>
      <c r="Q5120" s="12" t="s">
        <v>6</v>
      </c>
      <c r="R5120">
        <v>5119</v>
      </c>
    </row>
    <row r="5121" spans="1:18" ht="15" x14ac:dyDescent="0.45">
      <c r="A5121">
        <v>31757</v>
      </c>
      <c r="F5121">
        <v>1</v>
      </c>
      <c r="G5121">
        <v>102.9</v>
      </c>
      <c r="J5121">
        <v>1</v>
      </c>
      <c r="K5121">
        <v>102.9</v>
      </c>
      <c r="L5121" s="11" t="s">
        <v>11925</v>
      </c>
      <c r="M5121" s="12" t="s">
        <v>6</v>
      </c>
      <c r="N5121" s="12" t="s">
        <v>6</v>
      </c>
      <c r="O5121" s="12">
        <v>963</v>
      </c>
      <c r="P5121" s="12" t="s">
        <v>6</v>
      </c>
      <c r="Q5121" s="12" t="s">
        <v>6</v>
      </c>
      <c r="R5121">
        <v>5120</v>
      </c>
    </row>
    <row r="5122" spans="1:18" ht="15" x14ac:dyDescent="0.45">
      <c r="A5122">
        <v>13992</v>
      </c>
      <c r="F5122">
        <v>7</v>
      </c>
      <c r="G5122">
        <v>34.299999999999997</v>
      </c>
      <c r="H5122">
        <v>14</v>
      </c>
      <c r="I5122">
        <v>68.599999999999994</v>
      </c>
      <c r="J5122">
        <v>21</v>
      </c>
      <c r="K5122">
        <v>102.89999999999999</v>
      </c>
      <c r="L5122" s="11" t="s">
        <v>11926</v>
      </c>
      <c r="M5122" s="12" t="s">
        <v>6</v>
      </c>
      <c r="N5122" s="12" t="s">
        <v>6</v>
      </c>
      <c r="O5122" s="12" t="s">
        <v>6</v>
      </c>
      <c r="P5122" s="12">
        <v>1567</v>
      </c>
      <c r="Q5122" s="12" t="s">
        <v>6</v>
      </c>
      <c r="R5122">
        <v>5121</v>
      </c>
    </row>
    <row r="5123" spans="1:18" ht="15" x14ac:dyDescent="0.45">
      <c r="A5123">
        <v>14191</v>
      </c>
      <c r="B5123">
        <v>2</v>
      </c>
      <c r="C5123">
        <v>32.799999999999997</v>
      </c>
      <c r="D5123">
        <v>1</v>
      </c>
      <c r="E5123">
        <v>16.399999999999999</v>
      </c>
      <c r="F5123">
        <v>1</v>
      </c>
      <c r="G5123">
        <v>17.899999999999999</v>
      </c>
      <c r="H5123">
        <v>2</v>
      </c>
      <c r="I5123">
        <v>35.799999999999997</v>
      </c>
      <c r="J5123">
        <v>6</v>
      </c>
      <c r="K5123">
        <v>102.89999999999999</v>
      </c>
      <c r="L5123" s="11" t="s">
        <v>11926</v>
      </c>
      <c r="M5123" s="12" t="s">
        <v>6</v>
      </c>
      <c r="N5123" s="12" t="s">
        <v>6</v>
      </c>
      <c r="O5123" s="12" t="s">
        <v>6</v>
      </c>
      <c r="P5123" s="12">
        <v>1568</v>
      </c>
      <c r="Q5123" s="12" t="s">
        <v>6</v>
      </c>
      <c r="R5123">
        <v>5122</v>
      </c>
    </row>
    <row r="5124" spans="1:18" ht="15" x14ac:dyDescent="0.45">
      <c r="A5124">
        <v>16699</v>
      </c>
      <c r="B5124">
        <v>4</v>
      </c>
      <c r="C5124">
        <v>25.2</v>
      </c>
      <c r="D5124">
        <v>3</v>
      </c>
      <c r="E5124">
        <v>19.100000000000001</v>
      </c>
      <c r="F5124">
        <v>8</v>
      </c>
      <c r="G5124">
        <v>52</v>
      </c>
      <c r="H5124">
        <v>1</v>
      </c>
      <c r="I5124">
        <v>6.5</v>
      </c>
      <c r="J5124">
        <v>16</v>
      </c>
      <c r="K5124">
        <v>102.8</v>
      </c>
      <c r="L5124" s="11" t="s">
        <v>11928</v>
      </c>
      <c r="M5124" s="12" t="s">
        <v>6</v>
      </c>
      <c r="N5124" s="12">
        <v>1108</v>
      </c>
      <c r="O5124" s="12" t="s">
        <v>6</v>
      </c>
      <c r="P5124" s="12" t="s">
        <v>6</v>
      </c>
      <c r="Q5124" s="12" t="s">
        <v>6</v>
      </c>
      <c r="R5124">
        <v>5123</v>
      </c>
    </row>
    <row r="5125" spans="1:18" ht="15" x14ac:dyDescent="0.45">
      <c r="A5125">
        <v>13495</v>
      </c>
      <c r="D5125">
        <v>1</v>
      </c>
      <c r="E5125">
        <v>34.200000000000003</v>
      </c>
      <c r="F5125">
        <v>1</v>
      </c>
      <c r="G5125">
        <v>34.200000000000003</v>
      </c>
      <c r="H5125">
        <v>1</v>
      </c>
      <c r="I5125">
        <v>34.200000000000003</v>
      </c>
      <c r="J5125">
        <v>3</v>
      </c>
      <c r="K5125">
        <v>102.60000000000001</v>
      </c>
      <c r="L5125" s="11" t="s">
        <v>11926</v>
      </c>
      <c r="M5125" s="12" t="s">
        <v>6</v>
      </c>
      <c r="N5125" s="12" t="s">
        <v>6</v>
      </c>
      <c r="O5125" s="12" t="s">
        <v>6</v>
      </c>
      <c r="P5125" s="12">
        <v>1569</v>
      </c>
      <c r="Q5125" s="12" t="s">
        <v>6</v>
      </c>
      <c r="R5125">
        <v>5124</v>
      </c>
    </row>
    <row r="5126" spans="1:18" ht="15" x14ac:dyDescent="0.45">
      <c r="A5126">
        <v>29524</v>
      </c>
      <c r="F5126">
        <v>2</v>
      </c>
      <c r="G5126">
        <v>51.2</v>
      </c>
      <c r="H5126">
        <v>2</v>
      </c>
      <c r="I5126">
        <v>51.2</v>
      </c>
      <c r="J5126">
        <v>4</v>
      </c>
      <c r="K5126">
        <v>102.4</v>
      </c>
      <c r="L5126" s="11" t="s">
        <v>11926</v>
      </c>
      <c r="M5126" s="12" t="s">
        <v>6</v>
      </c>
      <c r="N5126" s="12" t="s">
        <v>6</v>
      </c>
      <c r="O5126" s="12" t="s">
        <v>6</v>
      </c>
      <c r="P5126" s="12">
        <v>1570</v>
      </c>
      <c r="Q5126" s="12" t="s">
        <v>6</v>
      </c>
      <c r="R5126">
        <v>5125</v>
      </c>
    </row>
    <row r="5127" spans="1:18" ht="15" x14ac:dyDescent="0.45">
      <c r="A5127">
        <v>30000</v>
      </c>
      <c r="B5127">
        <v>4</v>
      </c>
      <c r="C5127">
        <v>30</v>
      </c>
      <c r="D5127">
        <v>2</v>
      </c>
      <c r="E5127">
        <v>15</v>
      </c>
      <c r="F5127">
        <v>5</v>
      </c>
      <c r="G5127">
        <v>41</v>
      </c>
      <c r="H5127">
        <v>2</v>
      </c>
      <c r="I5127">
        <v>16.399999999999999</v>
      </c>
      <c r="J5127">
        <v>13</v>
      </c>
      <c r="K5127">
        <v>102.4</v>
      </c>
      <c r="L5127" s="11" t="s">
        <v>11928</v>
      </c>
      <c r="M5127" s="12" t="s">
        <v>6</v>
      </c>
      <c r="N5127" s="12">
        <v>1109</v>
      </c>
      <c r="O5127" s="12" t="s">
        <v>6</v>
      </c>
      <c r="P5127" s="12" t="s">
        <v>6</v>
      </c>
      <c r="Q5127" s="12" t="s">
        <v>6</v>
      </c>
      <c r="R5127">
        <v>5126</v>
      </c>
    </row>
    <row r="5128" spans="1:18" ht="15" x14ac:dyDescent="0.45">
      <c r="A5128">
        <v>30572</v>
      </c>
      <c r="B5128">
        <v>1</v>
      </c>
      <c r="C5128">
        <v>12.9</v>
      </c>
      <c r="D5128">
        <v>6</v>
      </c>
      <c r="E5128">
        <v>76.37</v>
      </c>
      <c r="F5128">
        <v>1</v>
      </c>
      <c r="G5128">
        <v>12.9</v>
      </c>
      <c r="J5128">
        <v>8</v>
      </c>
      <c r="K5128">
        <v>102.17000000000002</v>
      </c>
      <c r="L5128" s="11" t="s">
        <v>11926</v>
      </c>
      <c r="M5128" s="12" t="s">
        <v>6</v>
      </c>
      <c r="N5128" s="12" t="s">
        <v>6</v>
      </c>
      <c r="O5128" s="12" t="s">
        <v>6</v>
      </c>
      <c r="P5128" s="12">
        <v>1571</v>
      </c>
      <c r="Q5128" s="12" t="s">
        <v>6</v>
      </c>
      <c r="R5128">
        <v>5127</v>
      </c>
    </row>
    <row r="5129" spans="1:18" ht="15" x14ac:dyDescent="0.45">
      <c r="A5129">
        <v>30573</v>
      </c>
      <c r="B5129">
        <v>4</v>
      </c>
      <c r="C5129">
        <v>50.57</v>
      </c>
      <c r="F5129">
        <v>1</v>
      </c>
      <c r="G5129">
        <v>12.9</v>
      </c>
      <c r="H5129">
        <v>3</v>
      </c>
      <c r="I5129">
        <v>38.700000000000003</v>
      </c>
      <c r="J5129">
        <v>8</v>
      </c>
      <c r="K5129">
        <v>102.17</v>
      </c>
      <c r="L5129" s="11" t="s">
        <v>11926</v>
      </c>
      <c r="M5129" s="12" t="s">
        <v>6</v>
      </c>
      <c r="N5129" s="12" t="s">
        <v>6</v>
      </c>
      <c r="O5129" s="12" t="s">
        <v>6</v>
      </c>
      <c r="P5129" s="12">
        <v>1572</v>
      </c>
      <c r="Q5129" s="12" t="s">
        <v>6</v>
      </c>
      <c r="R5129">
        <v>5128</v>
      </c>
    </row>
    <row r="5130" spans="1:18" ht="15" x14ac:dyDescent="0.45">
      <c r="A5130">
        <v>29751</v>
      </c>
      <c r="B5130">
        <v>3</v>
      </c>
      <c r="C5130">
        <v>23.07</v>
      </c>
      <c r="D5130">
        <v>4</v>
      </c>
      <c r="E5130">
        <v>31.6</v>
      </c>
      <c r="F5130">
        <v>6</v>
      </c>
      <c r="G5130">
        <v>47.4</v>
      </c>
      <c r="J5130">
        <v>13</v>
      </c>
      <c r="K5130">
        <v>102.07</v>
      </c>
      <c r="L5130" s="11" t="s">
        <v>11925</v>
      </c>
      <c r="M5130" s="12" t="s">
        <v>6</v>
      </c>
      <c r="N5130" s="12" t="s">
        <v>6</v>
      </c>
      <c r="O5130" s="12">
        <v>964</v>
      </c>
      <c r="P5130" s="12" t="s">
        <v>6</v>
      </c>
      <c r="Q5130" s="12" t="s">
        <v>6</v>
      </c>
      <c r="R5130">
        <v>5129</v>
      </c>
    </row>
    <row r="5131" spans="1:18" ht="15" x14ac:dyDescent="0.45">
      <c r="A5131">
        <v>10787</v>
      </c>
      <c r="H5131">
        <v>4</v>
      </c>
      <c r="I5131">
        <v>102</v>
      </c>
      <c r="J5131">
        <v>4</v>
      </c>
      <c r="K5131">
        <v>102</v>
      </c>
      <c r="L5131" s="11" t="s">
        <v>11928</v>
      </c>
      <c r="M5131" s="12" t="s">
        <v>6</v>
      </c>
      <c r="N5131" s="12">
        <v>1110</v>
      </c>
      <c r="O5131" s="12" t="s">
        <v>6</v>
      </c>
      <c r="P5131" s="12" t="s">
        <v>6</v>
      </c>
      <c r="Q5131" s="12" t="s">
        <v>6</v>
      </c>
      <c r="R5131">
        <v>5130</v>
      </c>
    </row>
    <row r="5132" spans="1:18" ht="15" x14ac:dyDescent="0.45">
      <c r="A5132">
        <v>16719</v>
      </c>
      <c r="B5132">
        <v>9</v>
      </c>
      <c r="C5132">
        <v>27</v>
      </c>
      <c r="D5132">
        <v>9</v>
      </c>
      <c r="E5132">
        <v>27</v>
      </c>
      <c r="F5132">
        <v>7</v>
      </c>
      <c r="G5132">
        <v>21</v>
      </c>
      <c r="H5132">
        <v>9</v>
      </c>
      <c r="I5132">
        <v>27</v>
      </c>
      <c r="J5132">
        <v>34</v>
      </c>
      <c r="K5132">
        <v>102</v>
      </c>
      <c r="L5132" s="11" t="s">
        <v>11928</v>
      </c>
      <c r="M5132" s="12" t="s">
        <v>6</v>
      </c>
      <c r="N5132" s="12">
        <v>1111</v>
      </c>
      <c r="O5132" s="12" t="s">
        <v>6</v>
      </c>
      <c r="P5132" s="12" t="s">
        <v>6</v>
      </c>
      <c r="Q5132" s="12" t="s">
        <v>6</v>
      </c>
      <c r="R5132">
        <v>5131</v>
      </c>
    </row>
    <row r="5133" spans="1:18" ht="15" x14ac:dyDescent="0.45">
      <c r="A5133">
        <v>12671</v>
      </c>
      <c r="B5133">
        <v>4</v>
      </c>
      <c r="C5133">
        <v>9.32</v>
      </c>
      <c r="D5133">
        <v>14</v>
      </c>
      <c r="E5133">
        <v>35</v>
      </c>
      <c r="F5133">
        <v>13</v>
      </c>
      <c r="G5133">
        <v>32.5</v>
      </c>
      <c r="H5133">
        <v>10</v>
      </c>
      <c r="I5133">
        <v>25</v>
      </c>
      <c r="J5133">
        <v>41</v>
      </c>
      <c r="K5133">
        <v>101.82</v>
      </c>
      <c r="L5133" s="11" t="s">
        <v>11927</v>
      </c>
      <c r="M5133" s="12" t="s">
        <v>6</v>
      </c>
      <c r="N5133" s="12" t="s">
        <v>6</v>
      </c>
      <c r="O5133" s="12" t="s">
        <v>6</v>
      </c>
      <c r="P5133" s="12" t="s">
        <v>6</v>
      </c>
      <c r="Q5133" s="12">
        <v>804</v>
      </c>
      <c r="R5133">
        <v>5132</v>
      </c>
    </row>
    <row r="5134" spans="1:18" ht="15" x14ac:dyDescent="0.45">
      <c r="A5134">
        <v>18180</v>
      </c>
      <c r="B5134">
        <v>1</v>
      </c>
      <c r="C5134">
        <v>33.9</v>
      </c>
      <c r="D5134">
        <v>1</v>
      </c>
      <c r="E5134">
        <v>33.9</v>
      </c>
      <c r="F5134">
        <v>1</v>
      </c>
      <c r="G5134">
        <v>33.9</v>
      </c>
      <c r="J5134">
        <v>3</v>
      </c>
      <c r="K5134">
        <v>101.69999999999999</v>
      </c>
      <c r="L5134" s="11" t="s">
        <v>11925</v>
      </c>
      <c r="M5134" s="12" t="s">
        <v>6</v>
      </c>
      <c r="N5134" s="12" t="s">
        <v>6</v>
      </c>
      <c r="O5134" s="12">
        <v>965</v>
      </c>
      <c r="P5134" s="12" t="s">
        <v>6</v>
      </c>
      <c r="Q5134" s="12" t="s">
        <v>6</v>
      </c>
      <c r="R5134">
        <v>5133</v>
      </c>
    </row>
    <row r="5135" spans="1:18" ht="15" x14ac:dyDescent="0.45">
      <c r="A5135">
        <v>22398</v>
      </c>
      <c r="D5135">
        <v>1</v>
      </c>
      <c r="E5135">
        <v>33.9</v>
      </c>
      <c r="H5135">
        <v>2</v>
      </c>
      <c r="I5135">
        <v>67.8</v>
      </c>
      <c r="J5135">
        <v>3</v>
      </c>
      <c r="K5135">
        <v>101.69999999999999</v>
      </c>
      <c r="L5135" s="11" t="s">
        <v>11926</v>
      </c>
      <c r="M5135" s="12" t="s">
        <v>6</v>
      </c>
      <c r="N5135" s="12" t="s">
        <v>6</v>
      </c>
      <c r="O5135" s="12" t="s">
        <v>6</v>
      </c>
      <c r="P5135" s="12">
        <v>1573</v>
      </c>
      <c r="Q5135" s="12" t="s">
        <v>6</v>
      </c>
      <c r="R5135">
        <v>5134</v>
      </c>
    </row>
    <row r="5136" spans="1:18" ht="15" x14ac:dyDescent="0.45">
      <c r="A5136">
        <v>31261</v>
      </c>
      <c r="B5136">
        <v>5</v>
      </c>
      <c r="C5136">
        <v>35.92</v>
      </c>
      <c r="D5136">
        <v>4</v>
      </c>
      <c r="E5136">
        <v>29.2</v>
      </c>
      <c r="F5136">
        <v>5</v>
      </c>
      <c r="G5136">
        <v>36.5</v>
      </c>
      <c r="J5136">
        <v>14</v>
      </c>
      <c r="K5136">
        <v>101.62</v>
      </c>
      <c r="L5136" s="11" t="s">
        <v>11928</v>
      </c>
      <c r="M5136" s="12" t="s">
        <v>6</v>
      </c>
      <c r="N5136" s="12">
        <v>1112</v>
      </c>
      <c r="O5136" s="12" t="s">
        <v>6</v>
      </c>
      <c r="P5136" s="12" t="s">
        <v>6</v>
      </c>
      <c r="Q5136" s="12" t="s">
        <v>6</v>
      </c>
      <c r="R5136">
        <v>5135</v>
      </c>
    </row>
    <row r="5137" spans="1:18" ht="15" x14ac:dyDescent="0.45">
      <c r="A5137">
        <v>28872</v>
      </c>
      <c r="B5137">
        <v>18</v>
      </c>
      <c r="C5137">
        <v>101.5</v>
      </c>
      <c r="J5137">
        <v>18</v>
      </c>
      <c r="K5137">
        <v>101.5</v>
      </c>
      <c r="L5137" s="11" t="s">
        <v>11925</v>
      </c>
      <c r="M5137" s="12" t="s">
        <v>6</v>
      </c>
      <c r="N5137" s="12" t="s">
        <v>6</v>
      </c>
      <c r="O5137" s="12">
        <v>966</v>
      </c>
      <c r="P5137" s="12" t="s">
        <v>6</v>
      </c>
      <c r="Q5137" s="12" t="s">
        <v>6</v>
      </c>
      <c r="R5137">
        <v>5136</v>
      </c>
    </row>
    <row r="5138" spans="1:18" ht="15" x14ac:dyDescent="0.45">
      <c r="A5138">
        <v>32311</v>
      </c>
      <c r="H5138">
        <v>7</v>
      </c>
      <c r="I5138">
        <v>101.5</v>
      </c>
      <c r="J5138">
        <v>7</v>
      </c>
      <c r="K5138">
        <v>101.5</v>
      </c>
      <c r="L5138" s="11" t="s">
        <v>11926</v>
      </c>
      <c r="M5138" s="12" t="s">
        <v>6</v>
      </c>
      <c r="N5138" s="12" t="s">
        <v>6</v>
      </c>
      <c r="O5138" s="12" t="s">
        <v>6</v>
      </c>
      <c r="P5138" s="12">
        <v>1574</v>
      </c>
      <c r="Q5138" s="12" t="s">
        <v>6</v>
      </c>
      <c r="R5138">
        <v>5137</v>
      </c>
    </row>
    <row r="5139" spans="1:18" ht="15" x14ac:dyDescent="0.45">
      <c r="A5139">
        <v>13880</v>
      </c>
      <c r="B5139">
        <v>1</v>
      </c>
      <c r="C5139">
        <v>16.899999999999999</v>
      </c>
      <c r="D5139">
        <v>4</v>
      </c>
      <c r="E5139">
        <v>67.599999999999994</v>
      </c>
      <c r="F5139">
        <v>1</v>
      </c>
      <c r="G5139">
        <v>16.899999999999999</v>
      </c>
      <c r="J5139">
        <v>6</v>
      </c>
      <c r="K5139">
        <v>101.4</v>
      </c>
      <c r="L5139" s="11" t="s">
        <v>6</v>
      </c>
      <c r="M5139" s="12" t="s">
        <v>6</v>
      </c>
      <c r="N5139" s="12" t="s">
        <v>6</v>
      </c>
      <c r="O5139" s="12" t="s">
        <v>6</v>
      </c>
      <c r="P5139" s="12" t="s">
        <v>6</v>
      </c>
      <c r="Q5139" s="12" t="s">
        <v>6</v>
      </c>
      <c r="R5139">
        <v>5138</v>
      </c>
    </row>
    <row r="5140" spans="1:18" ht="15" x14ac:dyDescent="0.45">
      <c r="A5140">
        <v>15576</v>
      </c>
      <c r="B5140">
        <v>12</v>
      </c>
      <c r="C5140">
        <v>46.8</v>
      </c>
      <c r="D5140">
        <v>5</v>
      </c>
      <c r="E5140">
        <v>19.5</v>
      </c>
      <c r="F5140">
        <v>8</v>
      </c>
      <c r="G5140">
        <v>31.2</v>
      </c>
      <c r="H5140">
        <v>1</v>
      </c>
      <c r="I5140">
        <v>3.9</v>
      </c>
      <c r="J5140">
        <v>26</v>
      </c>
      <c r="K5140">
        <v>101.4</v>
      </c>
      <c r="L5140" s="11" t="s">
        <v>11926</v>
      </c>
      <c r="M5140" s="12" t="s">
        <v>6</v>
      </c>
      <c r="N5140" s="12" t="s">
        <v>6</v>
      </c>
      <c r="O5140" s="12" t="s">
        <v>6</v>
      </c>
      <c r="P5140" s="12">
        <v>1575</v>
      </c>
      <c r="Q5140" s="12" t="s">
        <v>6</v>
      </c>
      <c r="R5140">
        <v>5139</v>
      </c>
    </row>
    <row r="5141" spans="1:18" ht="15" x14ac:dyDescent="0.45">
      <c r="A5141">
        <v>13499</v>
      </c>
      <c r="B5141">
        <v>1</v>
      </c>
      <c r="C5141">
        <v>33.799999999999997</v>
      </c>
      <c r="F5141">
        <v>1</v>
      </c>
      <c r="G5141">
        <v>33.799999999999997</v>
      </c>
      <c r="H5141">
        <v>1</v>
      </c>
      <c r="I5141">
        <v>33.799999999999997</v>
      </c>
      <c r="J5141">
        <v>3</v>
      </c>
      <c r="K5141">
        <v>101.39999999999999</v>
      </c>
      <c r="L5141" s="11" t="s">
        <v>11926</v>
      </c>
      <c r="M5141" s="12" t="s">
        <v>6</v>
      </c>
      <c r="N5141" s="12" t="s">
        <v>6</v>
      </c>
      <c r="O5141" s="12" t="s">
        <v>6</v>
      </c>
      <c r="P5141" s="12">
        <v>1576</v>
      </c>
      <c r="Q5141" s="12" t="s">
        <v>6</v>
      </c>
      <c r="R5141">
        <v>5140</v>
      </c>
    </row>
    <row r="5142" spans="1:18" ht="15" x14ac:dyDescent="0.45">
      <c r="A5142">
        <v>22876</v>
      </c>
      <c r="B5142">
        <v>1</v>
      </c>
      <c r="C5142">
        <v>25.3</v>
      </c>
      <c r="D5142">
        <v>1</v>
      </c>
      <c r="E5142">
        <v>25.3</v>
      </c>
      <c r="F5142">
        <v>2</v>
      </c>
      <c r="G5142">
        <v>50.6</v>
      </c>
      <c r="J5142">
        <v>4</v>
      </c>
      <c r="K5142">
        <v>101.2</v>
      </c>
      <c r="L5142" s="11" t="s">
        <v>11926</v>
      </c>
      <c r="M5142" s="12" t="s">
        <v>6</v>
      </c>
      <c r="N5142" s="12" t="s">
        <v>6</v>
      </c>
      <c r="O5142" s="12" t="s">
        <v>6</v>
      </c>
      <c r="P5142" s="12">
        <v>1577</v>
      </c>
      <c r="Q5142" s="12" t="s">
        <v>6</v>
      </c>
      <c r="R5142">
        <v>5141</v>
      </c>
    </row>
    <row r="5143" spans="1:18" ht="15" x14ac:dyDescent="0.45">
      <c r="A5143">
        <v>12326</v>
      </c>
      <c r="B5143">
        <v>17</v>
      </c>
      <c r="C5143">
        <v>37.4</v>
      </c>
      <c r="D5143">
        <v>16</v>
      </c>
      <c r="E5143">
        <v>35.200000000000003</v>
      </c>
      <c r="F5143">
        <v>8</v>
      </c>
      <c r="G5143">
        <v>17.600000000000001</v>
      </c>
      <c r="H5143">
        <v>5</v>
      </c>
      <c r="I5143">
        <v>11</v>
      </c>
      <c r="J5143">
        <v>46</v>
      </c>
      <c r="K5143">
        <v>101.19999999999999</v>
      </c>
      <c r="L5143" s="11" t="s">
        <v>11927</v>
      </c>
      <c r="M5143" s="12" t="s">
        <v>6</v>
      </c>
      <c r="N5143" s="12" t="s">
        <v>6</v>
      </c>
      <c r="O5143" s="12" t="s">
        <v>6</v>
      </c>
      <c r="P5143" s="12" t="s">
        <v>6</v>
      </c>
      <c r="Q5143" s="12">
        <v>805</v>
      </c>
      <c r="R5143">
        <v>5142</v>
      </c>
    </row>
    <row r="5144" spans="1:18" ht="15" x14ac:dyDescent="0.45">
      <c r="A5144">
        <v>22297</v>
      </c>
      <c r="H5144">
        <v>41</v>
      </c>
      <c r="I5144">
        <v>101.1</v>
      </c>
      <c r="J5144">
        <v>41</v>
      </c>
      <c r="K5144">
        <v>101.1</v>
      </c>
      <c r="L5144" s="11" t="s">
        <v>11923</v>
      </c>
      <c r="M5144" s="12" t="s">
        <v>6</v>
      </c>
      <c r="N5144" s="12" t="s">
        <v>6</v>
      </c>
      <c r="O5144" s="12" t="s">
        <v>6</v>
      </c>
      <c r="P5144" s="12" t="s">
        <v>6</v>
      </c>
      <c r="Q5144" s="12" t="s">
        <v>6</v>
      </c>
      <c r="R5144">
        <v>5143</v>
      </c>
    </row>
    <row r="5145" spans="1:18" ht="15" x14ac:dyDescent="0.45">
      <c r="A5145">
        <v>10324</v>
      </c>
      <c r="D5145">
        <v>12</v>
      </c>
      <c r="E5145">
        <v>33.6</v>
      </c>
      <c r="F5145">
        <v>10</v>
      </c>
      <c r="G5145">
        <v>28</v>
      </c>
      <c r="H5145">
        <v>14</v>
      </c>
      <c r="I5145">
        <v>39.200000000000003</v>
      </c>
      <c r="J5145">
        <v>36</v>
      </c>
      <c r="K5145">
        <v>100.80000000000001</v>
      </c>
      <c r="L5145" s="11" t="s">
        <v>11927</v>
      </c>
      <c r="M5145" s="12" t="s">
        <v>6</v>
      </c>
      <c r="N5145" s="12" t="s">
        <v>6</v>
      </c>
      <c r="O5145" s="12" t="s">
        <v>6</v>
      </c>
      <c r="P5145" s="12" t="s">
        <v>6</v>
      </c>
      <c r="Q5145" s="12">
        <v>806</v>
      </c>
      <c r="R5145">
        <v>5144</v>
      </c>
    </row>
    <row r="5146" spans="1:18" ht="15" x14ac:dyDescent="0.45">
      <c r="A5146">
        <v>27327</v>
      </c>
      <c r="B5146">
        <v>5</v>
      </c>
      <c r="C5146">
        <v>63</v>
      </c>
      <c r="D5146">
        <v>1</v>
      </c>
      <c r="E5146">
        <v>12.6</v>
      </c>
      <c r="H5146">
        <v>2</v>
      </c>
      <c r="I5146">
        <v>25.2</v>
      </c>
      <c r="J5146">
        <v>8</v>
      </c>
      <c r="K5146">
        <v>100.8</v>
      </c>
      <c r="L5146" s="11" t="s">
        <v>11926</v>
      </c>
      <c r="M5146" s="12" t="s">
        <v>6</v>
      </c>
      <c r="N5146" s="12" t="s">
        <v>6</v>
      </c>
      <c r="O5146" s="12" t="s">
        <v>6</v>
      </c>
      <c r="P5146" s="12">
        <v>1578</v>
      </c>
      <c r="Q5146" s="12" t="s">
        <v>6</v>
      </c>
      <c r="R5146">
        <v>5145</v>
      </c>
    </row>
    <row r="5147" spans="1:18" ht="15" x14ac:dyDescent="0.45">
      <c r="A5147">
        <v>10260</v>
      </c>
      <c r="B5147">
        <v>27</v>
      </c>
      <c r="C5147">
        <v>40.5</v>
      </c>
      <c r="D5147">
        <v>5</v>
      </c>
      <c r="E5147">
        <v>7.5</v>
      </c>
      <c r="F5147">
        <v>14</v>
      </c>
      <c r="G5147">
        <v>21</v>
      </c>
      <c r="H5147">
        <v>21</v>
      </c>
      <c r="I5147">
        <v>31.5</v>
      </c>
      <c r="J5147">
        <v>67</v>
      </c>
      <c r="K5147">
        <v>100.5</v>
      </c>
      <c r="L5147" s="11" t="s">
        <v>11927</v>
      </c>
      <c r="M5147" s="12" t="s">
        <v>6</v>
      </c>
      <c r="N5147" s="12" t="s">
        <v>6</v>
      </c>
      <c r="O5147" s="12" t="s">
        <v>6</v>
      </c>
      <c r="P5147" s="12" t="s">
        <v>6</v>
      </c>
      <c r="Q5147" s="12">
        <v>807</v>
      </c>
      <c r="R5147">
        <v>5146</v>
      </c>
    </row>
    <row r="5148" spans="1:18" ht="15" x14ac:dyDescent="0.45">
      <c r="A5148">
        <v>14847</v>
      </c>
      <c r="B5148">
        <v>11</v>
      </c>
      <c r="C5148">
        <v>46.2</v>
      </c>
      <c r="D5148">
        <v>12</v>
      </c>
      <c r="E5148">
        <v>50.06</v>
      </c>
      <c r="F5148">
        <v>1</v>
      </c>
      <c r="G5148">
        <v>4.2</v>
      </c>
      <c r="J5148">
        <v>24</v>
      </c>
      <c r="K5148">
        <v>100.46000000000001</v>
      </c>
      <c r="L5148" s="11" t="s">
        <v>11928</v>
      </c>
      <c r="M5148" s="12" t="s">
        <v>6</v>
      </c>
      <c r="N5148" s="12">
        <v>1113</v>
      </c>
      <c r="O5148" s="12" t="s">
        <v>6</v>
      </c>
      <c r="P5148" s="12" t="s">
        <v>6</v>
      </c>
      <c r="Q5148" s="12" t="s">
        <v>6</v>
      </c>
      <c r="R5148">
        <v>5147</v>
      </c>
    </row>
    <row r="5149" spans="1:18" ht="15" x14ac:dyDescent="0.45">
      <c r="A5149">
        <v>22875</v>
      </c>
      <c r="D5149">
        <v>1</v>
      </c>
      <c r="E5149">
        <v>25.6</v>
      </c>
      <c r="F5149">
        <v>1</v>
      </c>
      <c r="G5149">
        <v>25.6</v>
      </c>
      <c r="H5149">
        <v>2</v>
      </c>
      <c r="I5149">
        <v>49.15</v>
      </c>
      <c r="J5149">
        <v>4</v>
      </c>
      <c r="K5149">
        <v>100.35</v>
      </c>
      <c r="L5149" s="11" t="s">
        <v>11926</v>
      </c>
      <c r="M5149" s="12" t="s">
        <v>6</v>
      </c>
      <c r="N5149" s="12" t="s">
        <v>6</v>
      </c>
      <c r="O5149" s="12" t="s">
        <v>6</v>
      </c>
      <c r="P5149" s="12">
        <v>1579</v>
      </c>
      <c r="Q5149" s="12" t="s">
        <v>6</v>
      </c>
      <c r="R5149">
        <v>5148</v>
      </c>
    </row>
    <row r="5150" spans="1:18" ht="15" x14ac:dyDescent="0.45">
      <c r="A5150">
        <v>12769</v>
      </c>
      <c r="B5150">
        <v>3</v>
      </c>
      <c r="C5150">
        <v>17.7</v>
      </c>
      <c r="D5150">
        <v>7</v>
      </c>
      <c r="E5150">
        <v>41.3</v>
      </c>
      <c r="F5150">
        <v>5</v>
      </c>
      <c r="G5150">
        <v>29.5</v>
      </c>
      <c r="H5150">
        <v>2</v>
      </c>
      <c r="I5150">
        <v>11.8</v>
      </c>
      <c r="J5150">
        <v>17</v>
      </c>
      <c r="K5150">
        <v>100.3</v>
      </c>
      <c r="L5150" s="11" t="s">
        <v>11927</v>
      </c>
      <c r="M5150" s="12" t="s">
        <v>6</v>
      </c>
      <c r="N5150" s="12" t="s">
        <v>6</v>
      </c>
      <c r="O5150" s="12" t="s">
        <v>6</v>
      </c>
      <c r="P5150" s="12" t="s">
        <v>6</v>
      </c>
      <c r="Q5150" s="12">
        <v>808</v>
      </c>
      <c r="R5150">
        <v>5149</v>
      </c>
    </row>
    <row r="5151" spans="1:18" ht="15" x14ac:dyDescent="0.45">
      <c r="A5151">
        <v>10473</v>
      </c>
      <c r="F5151">
        <v>6</v>
      </c>
      <c r="G5151">
        <v>100.2</v>
      </c>
      <c r="J5151">
        <v>6</v>
      </c>
      <c r="K5151">
        <v>100.2</v>
      </c>
      <c r="L5151" s="11" t="s">
        <v>11927</v>
      </c>
      <c r="M5151" s="12" t="s">
        <v>6</v>
      </c>
      <c r="N5151" s="12" t="s">
        <v>6</v>
      </c>
      <c r="O5151" s="12" t="s">
        <v>6</v>
      </c>
      <c r="P5151" s="12" t="s">
        <v>6</v>
      </c>
      <c r="Q5151" s="12">
        <v>809</v>
      </c>
      <c r="R5151">
        <v>5150</v>
      </c>
    </row>
    <row r="5152" spans="1:18" ht="15" x14ac:dyDescent="0.45">
      <c r="A5152">
        <v>32067</v>
      </c>
      <c r="F5152">
        <v>28</v>
      </c>
      <c r="G5152">
        <v>41.76</v>
      </c>
      <c r="H5152">
        <v>39</v>
      </c>
      <c r="I5152">
        <v>58.38</v>
      </c>
      <c r="J5152">
        <v>67</v>
      </c>
      <c r="K5152">
        <v>100.14</v>
      </c>
      <c r="L5152" s="11" t="s">
        <v>11928</v>
      </c>
      <c r="M5152" s="12" t="s">
        <v>6</v>
      </c>
      <c r="N5152" s="12">
        <v>1114</v>
      </c>
      <c r="O5152" s="12" t="s">
        <v>6</v>
      </c>
      <c r="P5152" s="12" t="s">
        <v>6</v>
      </c>
      <c r="Q5152" s="12" t="s">
        <v>6</v>
      </c>
      <c r="R5152">
        <v>5151</v>
      </c>
    </row>
    <row r="5153" spans="1:18" ht="15" x14ac:dyDescent="0.45">
      <c r="A5153">
        <v>14106</v>
      </c>
      <c r="B5153">
        <v>4</v>
      </c>
      <c r="C5153">
        <v>100</v>
      </c>
      <c r="J5153">
        <v>4</v>
      </c>
      <c r="K5153">
        <v>100</v>
      </c>
      <c r="L5153" s="11" t="s">
        <v>11926</v>
      </c>
      <c r="M5153" s="12" t="s">
        <v>6</v>
      </c>
      <c r="N5153" s="12" t="s">
        <v>6</v>
      </c>
      <c r="O5153" s="12" t="s">
        <v>6</v>
      </c>
      <c r="P5153" s="12">
        <v>1580</v>
      </c>
      <c r="Q5153" s="12" t="s">
        <v>6</v>
      </c>
      <c r="R5153">
        <v>5152</v>
      </c>
    </row>
    <row r="5154" spans="1:18" ht="15" x14ac:dyDescent="0.45">
      <c r="A5154">
        <v>15387</v>
      </c>
      <c r="B5154">
        <v>10</v>
      </c>
      <c r="C5154">
        <v>100</v>
      </c>
      <c r="J5154">
        <v>10</v>
      </c>
      <c r="K5154">
        <v>100</v>
      </c>
      <c r="L5154" s="11" t="s">
        <v>11926</v>
      </c>
      <c r="M5154" s="12" t="s">
        <v>6</v>
      </c>
      <c r="N5154" s="12" t="s">
        <v>6</v>
      </c>
      <c r="O5154" s="12" t="s">
        <v>6</v>
      </c>
      <c r="P5154" s="12">
        <v>1581</v>
      </c>
      <c r="Q5154" s="12" t="s">
        <v>6</v>
      </c>
      <c r="R5154">
        <v>5153</v>
      </c>
    </row>
    <row r="5155" spans="1:18" ht="15" x14ac:dyDescent="0.45">
      <c r="A5155">
        <v>17129</v>
      </c>
      <c r="F5155">
        <v>1</v>
      </c>
      <c r="G5155">
        <v>100</v>
      </c>
      <c r="J5155">
        <v>1</v>
      </c>
      <c r="K5155">
        <v>100</v>
      </c>
      <c r="L5155" s="11" t="s">
        <v>11925</v>
      </c>
      <c r="M5155" s="12" t="s">
        <v>6</v>
      </c>
      <c r="N5155" s="12" t="s">
        <v>6</v>
      </c>
      <c r="O5155" s="12">
        <v>967</v>
      </c>
      <c r="P5155" s="12" t="s">
        <v>6</v>
      </c>
      <c r="Q5155" s="12" t="s">
        <v>6</v>
      </c>
      <c r="R5155">
        <v>5154</v>
      </c>
    </row>
    <row r="5156" spans="1:18" ht="15" x14ac:dyDescent="0.45">
      <c r="A5156">
        <v>17347</v>
      </c>
      <c r="B5156">
        <v>5</v>
      </c>
      <c r="C5156">
        <v>100</v>
      </c>
      <c r="J5156">
        <v>5</v>
      </c>
      <c r="K5156">
        <v>100</v>
      </c>
      <c r="L5156" s="11" t="s">
        <v>11926</v>
      </c>
      <c r="M5156" s="12" t="s">
        <v>6</v>
      </c>
      <c r="N5156" s="12" t="s">
        <v>6</v>
      </c>
      <c r="O5156" s="12" t="s">
        <v>6</v>
      </c>
      <c r="P5156" s="12">
        <v>1582</v>
      </c>
      <c r="Q5156" s="12" t="s">
        <v>6</v>
      </c>
      <c r="R5156">
        <v>5155</v>
      </c>
    </row>
    <row r="5157" spans="1:18" ht="15" x14ac:dyDescent="0.45">
      <c r="A5157">
        <v>18280</v>
      </c>
      <c r="B5157">
        <v>5</v>
      </c>
      <c r="C5157">
        <v>100</v>
      </c>
      <c r="J5157">
        <v>5</v>
      </c>
      <c r="K5157">
        <v>100</v>
      </c>
      <c r="L5157" s="11" t="s">
        <v>11926</v>
      </c>
      <c r="M5157" s="12" t="s">
        <v>6</v>
      </c>
      <c r="N5157" s="12" t="s">
        <v>6</v>
      </c>
      <c r="O5157" s="12" t="s">
        <v>6</v>
      </c>
      <c r="P5157" s="12">
        <v>1583</v>
      </c>
      <c r="Q5157" s="12" t="s">
        <v>6</v>
      </c>
      <c r="R5157">
        <v>5156</v>
      </c>
    </row>
    <row r="5158" spans="1:18" ht="15" x14ac:dyDescent="0.45">
      <c r="A5158">
        <v>22358</v>
      </c>
      <c r="H5158">
        <v>1</v>
      </c>
      <c r="I5158">
        <v>100</v>
      </c>
      <c r="J5158">
        <v>1</v>
      </c>
      <c r="K5158">
        <v>100</v>
      </c>
      <c r="L5158" s="11" t="s">
        <v>11923</v>
      </c>
      <c r="M5158" s="12" t="s">
        <v>6</v>
      </c>
      <c r="N5158" s="12" t="s">
        <v>6</v>
      </c>
      <c r="O5158" s="12" t="s">
        <v>6</v>
      </c>
      <c r="P5158" s="12" t="s">
        <v>6</v>
      </c>
      <c r="Q5158" s="12" t="s">
        <v>6</v>
      </c>
      <c r="R5158">
        <v>5157</v>
      </c>
    </row>
    <row r="5159" spans="1:18" ht="15" x14ac:dyDescent="0.45">
      <c r="A5159">
        <v>23058</v>
      </c>
      <c r="F5159">
        <v>1</v>
      </c>
      <c r="G5159">
        <v>99.9</v>
      </c>
      <c r="J5159">
        <v>1</v>
      </c>
      <c r="K5159">
        <v>99.9</v>
      </c>
      <c r="L5159" s="11" t="s">
        <v>11925</v>
      </c>
      <c r="M5159" s="12" t="s">
        <v>6</v>
      </c>
      <c r="N5159" s="12" t="s">
        <v>6</v>
      </c>
      <c r="O5159" s="12">
        <v>968</v>
      </c>
      <c r="P5159" s="12" t="s">
        <v>6</v>
      </c>
      <c r="Q5159" s="12" t="s">
        <v>6</v>
      </c>
      <c r="R5159">
        <v>5158</v>
      </c>
    </row>
    <row r="5160" spans="1:18" ht="15" x14ac:dyDescent="0.45">
      <c r="A5160">
        <v>32370</v>
      </c>
      <c r="H5160">
        <v>2</v>
      </c>
      <c r="I5160">
        <v>99.8</v>
      </c>
      <c r="J5160">
        <v>2</v>
      </c>
      <c r="K5160">
        <v>99.8</v>
      </c>
      <c r="L5160" s="11" t="s">
        <v>11925</v>
      </c>
      <c r="M5160" s="12" t="s">
        <v>6</v>
      </c>
      <c r="N5160" s="12" t="s">
        <v>6</v>
      </c>
      <c r="O5160" s="12">
        <v>969</v>
      </c>
      <c r="P5160" s="12" t="s">
        <v>6</v>
      </c>
      <c r="Q5160" s="12" t="s">
        <v>6</v>
      </c>
      <c r="R5160">
        <v>5159</v>
      </c>
    </row>
    <row r="5161" spans="1:18" ht="15" x14ac:dyDescent="0.45">
      <c r="A5161">
        <v>28957</v>
      </c>
      <c r="B5161">
        <v>1</v>
      </c>
      <c r="C5161">
        <v>24.9</v>
      </c>
      <c r="F5161">
        <v>2</v>
      </c>
      <c r="G5161">
        <v>49.8</v>
      </c>
      <c r="H5161">
        <v>1</v>
      </c>
      <c r="I5161">
        <v>24.9</v>
      </c>
      <c r="J5161">
        <v>4</v>
      </c>
      <c r="K5161">
        <v>99.6</v>
      </c>
      <c r="L5161" s="11" t="s">
        <v>11925</v>
      </c>
      <c r="M5161" s="12" t="s">
        <v>6</v>
      </c>
      <c r="N5161" s="12" t="s">
        <v>6</v>
      </c>
      <c r="O5161" s="12">
        <v>970</v>
      </c>
      <c r="P5161" s="12" t="s">
        <v>6</v>
      </c>
      <c r="Q5161" s="12" t="s">
        <v>6</v>
      </c>
      <c r="R5161">
        <v>5160</v>
      </c>
    </row>
    <row r="5162" spans="1:18" ht="15" x14ac:dyDescent="0.45">
      <c r="A5162">
        <v>28961</v>
      </c>
      <c r="B5162">
        <v>2</v>
      </c>
      <c r="C5162">
        <v>49.8</v>
      </c>
      <c r="D5162">
        <v>1</v>
      </c>
      <c r="E5162">
        <v>24.9</v>
      </c>
      <c r="H5162">
        <v>1</v>
      </c>
      <c r="I5162">
        <v>24.9</v>
      </c>
      <c r="J5162">
        <v>4</v>
      </c>
      <c r="K5162">
        <v>99.6</v>
      </c>
      <c r="L5162" s="11" t="s">
        <v>11925</v>
      </c>
      <c r="M5162" s="12" t="s">
        <v>6</v>
      </c>
      <c r="N5162" s="12" t="s">
        <v>6</v>
      </c>
      <c r="O5162" s="12">
        <v>971</v>
      </c>
      <c r="P5162" s="12" t="s">
        <v>6</v>
      </c>
      <c r="Q5162" s="12" t="s">
        <v>6</v>
      </c>
      <c r="R5162">
        <v>5161</v>
      </c>
    </row>
    <row r="5163" spans="1:18" ht="15" x14ac:dyDescent="0.45">
      <c r="A5163">
        <v>18440</v>
      </c>
      <c r="D5163">
        <v>4</v>
      </c>
      <c r="E5163">
        <v>30.8</v>
      </c>
      <c r="F5163">
        <v>4</v>
      </c>
      <c r="G5163">
        <v>30.18</v>
      </c>
      <c r="H5163">
        <v>5</v>
      </c>
      <c r="I5163">
        <v>38.5</v>
      </c>
      <c r="J5163">
        <v>13</v>
      </c>
      <c r="K5163">
        <v>99.48</v>
      </c>
      <c r="L5163" s="11" t="s">
        <v>11927</v>
      </c>
      <c r="M5163" s="12" t="s">
        <v>6</v>
      </c>
      <c r="N5163" s="12" t="s">
        <v>6</v>
      </c>
      <c r="O5163" s="12" t="s">
        <v>6</v>
      </c>
      <c r="P5163" s="12" t="s">
        <v>6</v>
      </c>
      <c r="Q5163" s="12">
        <v>810</v>
      </c>
      <c r="R5163">
        <v>5162</v>
      </c>
    </row>
    <row r="5164" spans="1:18" ht="15" x14ac:dyDescent="0.45">
      <c r="A5164">
        <v>12654</v>
      </c>
      <c r="D5164">
        <v>4</v>
      </c>
      <c r="E5164">
        <v>24.8</v>
      </c>
      <c r="F5164">
        <v>6</v>
      </c>
      <c r="G5164">
        <v>37.200000000000003</v>
      </c>
      <c r="H5164">
        <v>6</v>
      </c>
      <c r="I5164">
        <v>37.200000000000003</v>
      </c>
      <c r="J5164">
        <v>16</v>
      </c>
      <c r="K5164">
        <v>99.2</v>
      </c>
      <c r="L5164" s="11" t="s">
        <v>11927</v>
      </c>
      <c r="M5164" s="12" t="s">
        <v>6</v>
      </c>
      <c r="N5164" s="12" t="s">
        <v>6</v>
      </c>
      <c r="O5164" s="12" t="s">
        <v>6</v>
      </c>
      <c r="P5164" s="12" t="s">
        <v>6</v>
      </c>
      <c r="Q5164" s="12">
        <v>811</v>
      </c>
      <c r="R5164">
        <v>5163</v>
      </c>
    </row>
    <row r="5165" spans="1:18" ht="15" x14ac:dyDescent="0.45">
      <c r="A5165">
        <v>31938</v>
      </c>
      <c r="D5165">
        <v>1</v>
      </c>
      <c r="E5165">
        <v>3.2</v>
      </c>
      <c r="F5165">
        <v>18</v>
      </c>
      <c r="G5165">
        <v>57.6</v>
      </c>
      <c r="H5165">
        <v>12</v>
      </c>
      <c r="I5165">
        <v>38.4</v>
      </c>
      <c r="J5165">
        <v>31</v>
      </c>
      <c r="K5165">
        <v>99.2</v>
      </c>
      <c r="L5165" s="11" t="s">
        <v>11925</v>
      </c>
      <c r="M5165" s="12" t="s">
        <v>6</v>
      </c>
      <c r="N5165" s="12" t="s">
        <v>6</v>
      </c>
      <c r="O5165" s="12">
        <v>972</v>
      </c>
      <c r="P5165" s="12" t="s">
        <v>6</v>
      </c>
      <c r="Q5165" s="12" t="s">
        <v>6</v>
      </c>
      <c r="R5165">
        <v>5164</v>
      </c>
    </row>
    <row r="5166" spans="1:18" ht="15" x14ac:dyDescent="0.45">
      <c r="A5166">
        <v>17591</v>
      </c>
      <c r="B5166">
        <v>10</v>
      </c>
      <c r="C5166">
        <v>99</v>
      </c>
      <c r="J5166">
        <v>10</v>
      </c>
      <c r="K5166">
        <v>99</v>
      </c>
      <c r="L5166" s="11" t="s">
        <v>11925</v>
      </c>
      <c r="M5166" s="12" t="s">
        <v>6</v>
      </c>
      <c r="N5166" s="12" t="s">
        <v>6</v>
      </c>
      <c r="O5166" s="12">
        <v>973</v>
      </c>
      <c r="P5166" s="12" t="s">
        <v>6</v>
      </c>
      <c r="Q5166" s="12" t="s">
        <v>6</v>
      </c>
      <c r="R5166">
        <v>5165</v>
      </c>
    </row>
    <row r="5167" spans="1:18" ht="15" x14ac:dyDescent="0.45">
      <c r="A5167">
        <v>31585</v>
      </c>
      <c r="F5167">
        <v>15</v>
      </c>
      <c r="G5167">
        <v>82.5</v>
      </c>
      <c r="H5167">
        <v>3</v>
      </c>
      <c r="I5167">
        <v>16.5</v>
      </c>
      <c r="J5167">
        <v>18</v>
      </c>
      <c r="K5167">
        <v>99</v>
      </c>
      <c r="L5167" s="11" t="s">
        <v>11926</v>
      </c>
      <c r="M5167" s="12" t="s">
        <v>6</v>
      </c>
      <c r="N5167" s="12" t="s">
        <v>6</v>
      </c>
      <c r="O5167" s="12" t="s">
        <v>6</v>
      </c>
      <c r="P5167" s="12">
        <v>1584</v>
      </c>
      <c r="Q5167" s="12" t="s">
        <v>6</v>
      </c>
      <c r="R5167">
        <v>5166</v>
      </c>
    </row>
    <row r="5168" spans="1:18" ht="15" x14ac:dyDescent="0.45">
      <c r="A5168">
        <v>31697</v>
      </c>
      <c r="D5168">
        <v>1</v>
      </c>
      <c r="E5168">
        <v>9</v>
      </c>
      <c r="F5168">
        <v>3</v>
      </c>
      <c r="G5168">
        <v>27</v>
      </c>
      <c r="H5168">
        <v>7</v>
      </c>
      <c r="I5168">
        <v>63</v>
      </c>
      <c r="J5168">
        <v>11</v>
      </c>
      <c r="K5168">
        <v>99</v>
      </c>
      <c r="L5168" s="11" t="s">
        <v>11925</v>
      </c>
      <c r="M5168" s="12" t="s">
        <v>6</v>
      </c>
      <c r="N5168" s="12" t="s">
        <v>6</v>
      </c>
      <c r="O5168" s="12">
        <v>974</v>
      </c>
      <c r="P5168" s="12" t="s">
        <v>6</v>
      </c>
      <c r="Q5168" s="12" t="s">
        <v>6</v>
      </c>
      <c r="R5168">
        <v>5167</v>
      </c>
    </row>
    <row r="5169" spans="1:18" ht="15" x14ac:dyDescent="0.45">
      <c r="A5169">
        <v>23042</v>
      </c>
      <c r="H5169">
        <v>1</v>
      </c>
      <c r="I5169">
        <v>98.9</v>
      </c>
      <c r="J5169">
        <v>1</v>
      </c>
      <c r="K5169">
        <v>98.9</v>
      </c>
      <c r="L5169" s="11" t="s">
        <v>11925</v>
      </c>
      <c r="M5169" s="12" t="s">
        <v>6</v>
      </c>
      <c r="N5169" s="12" t="s">
        <v>6</v>
      </c>
      <c r="O5169" s="12">
        <v>975</v>
      </c>
      <c r="P5169" s="12" t="s">
        <v>6</v>
      </c>
      <c r="Q5169" s="12" t="s">
        <v>6</v>
      </c>
      <c r="R5169">
        <v>5168</v>
      </c>
    </row>
    <row r="5170" spans="1:18" ht="15" x14ac:dyDescent="0.45">
      <c r="A5170">
        <v>31764</v>
      </c>
      <c r="F5170">
        <v>1</v>
      </c>
      <c r="G5170">
        <v>98.9</v>
      </c>
      <c r="J5170">
        <v>1</v>
      </c>
      <c r="K5170">
        <v>98.9</v>
      </c>
      <c r="L5170" s="11" t="s">
        <v>11925</v>
      </c>
      <c r="M5170" s="12" t="s">
        <v>6</v>
      </c>
      <c r="N5170" s="12" t="s">
        <v>6</v>
      </c>
      <c r="O5170" s="12">
        <v>976</v>
      </c>
      <c r="P5170" s="12" t="s">
        <v>6</v>
      </c>
      <c r="Q5170" s="12" t="s">
        <v>6</v>
      </c>
      <c r="R5170">
        <v>5169</v>
      </c>
    </row>
    <row r="5171" spans="1:18" ht="15" x14ac:dyDescent="0.45">
      <c r="A5171">
        <v>17317</v>
      </c>
      <c r="B5171">
        <v>17</v>
      </c>
      <c r="C5171">
        <v>73.099999999999994</v>
      </c>
      <c r="H5171">
        <v>6</v>
      </c>
      <c r="I5171">
        <v>25.8</v>
      </c>
      <c r="J5171">
        <v>23</v>
      </c>
      <c r="K5171">
        <v>98.899999999999991</v>
      </c>
      <c r="L5171" s="11" t="s">
        <v>11926</v>
      </c>
      <c r="M5171" s="12" t="s">
        <v>6</v>
      </c>
      <c r="N5171" s="12" t="s">
        <v>6</v>
      </c>
      <c r="O5171" s="12" t="s">
        <v>6</v>
      </c>
      <c r="P5171" s="12">
        <v>1585</v>
      </c>
      <c r="Q5171" s="12" t="s">
        <v>6</v>
      </c>
      <c r="R5171">
        <v>5170</v>
      </c>
    </row>
    <row r="5172" spans="1:18" ht="15" x14ac:dyDescent="0.45">
      <c r="A5172">
        <v>14781</v>
      </c>
      <c r="B5172">
        <v>2</v>
      </c>
      <c r="C5172">
        <v>3.07</v>
      </c>
      <c r="F5172">
        <v>31</v>
      </c>
      <c r="G5172">
        <v>49.34</v>
      </c>
      <c r="H5172">
        <v>29</v>
      </c>
      <c r="I5172">
        <v>46.4</v>
      </c>
      <c r="J5172">
        <v>62</v>
      </c>
      <c r="K5172">
        <v>98.81</v>
      </c>
      <c r="L5172" s="11" t="s">
        <v>11928</v>
      </c>
      <c r="M5172" s="12" t="s">
        <v>6</v>
      </c>
      <c r="N5172" s="12">
        <v>1115</v>
      </c>
      <c r="O5172" s="12" t="s">
        <v>6</v>
      </c>
      <c r="P5172" s="12" t="s">
        <v>6</v>
      </c>
      <c r="Q5172" s="12" t="s">
        <v>6</v>
      </c>
      <c r="R5172">
        <v>5171</v>
      </c>
    </row>
    <row r="5173" spans="1:18" ht="15" x14ac:dyDescent="0.45">
      <c r="A5173">
        <v>17147</v>
      </c>
      <c r="D5173">
        <v>3</v>
      </c>
      <c r="E5173">
        <v>98.7</v>
      </c>
      <c r="J5173">
        <v>3</v>
      </c>
      <c r="K5173">
        <v>98.7</v>
      </c>
      <c r="L5173" s="11" t="s">
        <v>11925</v>
      </c>
      <c r="M5173" s="12" t="s">
        <v>6</v>
      </c>
      <c r="N5173" s="12" t="s">
        <v>6</v>
      </c>
      <c r="O5173" s="12">
        <v>977</v>
      </c>
      <c r="P5173" s="12" t="s">
        <v>6</v>
      </c>
      <c r="Q5173" s="12" t="s">
        <v>6</v>
      </c>
      <c r="R5173">
        <v>5172</v>
      </c>
    </row>
    <row r="5174" spans="1:18" ht="15" x14ac:dyDescent="0.45">
      <c r="A5174">
        <v>15488</v>
      </c>
      <c r="B5174">
        <v>1</v>
      </c>
      <c r="C5174">
        <v>32.9</v>
      </c>
      <c r="D5174">
        <v>1</v>
      </c>
      <c r="E5174">
        <v>32.9</v>
      </c>
      <c r="F5174">
        <v>1</v>
      </c>
      <c r="G5174">
        <v>32.9</v>
      </c>
      <c r="J5174">
        <v>3</v>
      </c>
      <c r="K5174">
        <v>98.699999999999989</v>
      </c>
      <c r="L5174" s="11" t="s">
        <v>11925</v>
      </c>
      <c r="M5174" s="12" t="s">
        <v>6</v>
      </c>
      <c r="N5174" s="12" t="s">
        <v>6</v>
      </c>
      <c r="O5174" s="12">
        <v>978</v>
      </c>
      <c r="P5174" s="12" t="s">
        <v>6</v>
      </c>
      <c r="Q5174" s="12" t="s">
        <v>6</v>
      </c>
      <c r="R5174">
        <v>5173</v>
      </c>
    </row>
    <row r="5175" spans="1:18" ht="15" x14ac:dyDescent="0.45">
      <c r="A5175">
        <v>15516</v>
      </c>
      <c r="F5175">
        <v>2</v>
      </c>
      <c r="G5175">
        <v>65.8</v>
      </c>
      <c r="H5175">
        <v>1</v>
      </c>
      <c r="I5175">
        <v>32.9</v>
      </c>
      <c r="J5175">
        <v>3</v>
      </c>
      <c r="K5175">
        <v>98.699999999999989</v>
      </c>
      <c r="L5175" s="11" t="s">
        <v>11925</v>
      </c>
      <c r="M5175" s="12" t="s">
        <v>6</v>
      </c>
      <c r="N5175" s="12" t="s">
        <v>6</v>
      </c>
      <c r="O5175" s="12">
        <v>979</v>
      </c>
      <c r="P5175" s="12" t="s">
        <v>6</v>
      </c>
      <c r="Q5175" s="12" t="s">
        <v>6</v>
      </c>
      <c r="R5175">
        <v>5174</v>
      </c>
    </row>
    <row r="5176" spans="1:18" ht="15" x14ac:dyDescent="0.45">
      <c r="A5176">
        <v>31247</v>
      </c>
      <c r="B5176">
        <v>22</v>
      </c>
      <c r="C5176">
        <v>26</v>
      </c>
      <c r="D5176">
        <v>18</v>
      </c>
      <c r="E5176">
        <v>21.2</v>
      </c>
      <c r="F5176">
        <v>14</v>
      </c>
      <c r="G5176">
        <v>16.600000000000001</v>
      </c>
      <c r="H5176">
        <v>29</v>
      </c>
      <c r="I5176">
        <v>34.799999999999997</v>
      </c>
      <c r="J5176">
        <v>83</v>
      </c>
      <c r="K5176">
        <v>98.6</v>
      </c>
      <c r="L5176" s="11" t="s">
        <v>11926</v>
      </c>
      <c r="M5176" s="12" t="s">
        <v>6</v>
      </c>
      <c r="N5176" s="12" t="s">
        <v>6</v>
      </c>
      <c r="O5176" s="12" t="s">
        <v>6</v>
      </c>
      <c r="P5176" s="12">
        <v>1586</v>
      </c>
      <c r="Q5176" s="12" t="s">
        <v>6</v>
      </c>
      <c r="R5176">
        <v>5175</v>
      </c>
    </row>
    <row r="5177" spans="1:18" ht="15" x14ac:dyDescent="0.45">
      <c r="A5177">
        <v>28799</v>
      </c>
      <c r="B5177">
        <v>1</v>
      </c>
      <c r="C5177">
        <v>19.7</v>
      </c>
      <c r="F5177">
        <v>3</v>
      </c>
      <c r="G5177">
        <v>59.1</v>
      </c>
      <c r="H5177">
        <v>1</v>
      </c>
      <c r="I5177">
        <v>19.7</v>
      </c>
      <c r="J5177">
        <v>5</v>
      </c>
      <c r="K5177">
        <v>98.5</v>
      </c>
      <c r="L5177" s="11" t="s">
        <v>11926</v>
      </c>
      <c r="M5177" s="12" t="s">
        <v>6</v>
      </c>
      <c r="N5177" s="12" t="s">
        <v>6</v>
      </c>
      <c r="O5177" s="12" t="s">
        <v>6</v>
      </c>
      <c r="P5177" s="12">
        <v>1587</v>
      </c>
      <c r="Q5177" s="12" t="s">
        <v>6</v>
      </c>
      <c r="R5177">
        <v>5176</v>
      </c>
    </row>
    <row r="5178" spans="1:18" ht="15" x14ac:dyDescent="0.45">
      <c r="A5178">
        <v>12578</v>
      </c>
      <c r="B5178">
        <v>4</v>
      </c>
      <c r="C5178">
        <v>65.599999999999994</v>
      </c>
      <c r="F5178">
        <v>1</v>
      </c>
      <c r="G5178">
        <v>16.399999999999999</v>
      </c>
      <c r="H5178">
        <v>1</v>
      </c>
      <c r="I5178">
        <v>16.399999999999999</v>
      </c>
      <c r="J5178">
        <v>6</v>
      </c>
      <c r="K5178">
        <v>98.4</v>
      </c>
      <c r="L5178" s="11" t="s">
        <v>11927</v>
      </c>
      <c r="M5178" s="12" t="s">
        <v>6</v>
      </c>
      <c r="N5178" s="12" t="s">
        <v>6</v>
      </c>
      <c r="O5178" s="12" t="s">
        <v>6</v>
      </c>
      <c r="P5178" s="12" t="s">
        <v>6</v>
      </c>
      <c r="Q5178" s="12">
        <v>812</v>
      </c>
      <c r="R5178">
        <v>5177</v>
      </c>
    </row>
    <row r="5179" spans="1:18" ht="15" x14ac:dyDescent="0.45">
      <c r="A5179">
        <v>16713</v>
      </c>
      <c r="B5179">
        <v>6</v>
      </c>
      <c r="C5179">
        <v>49.2</v>
      </c>
      <c r="D5179">
        <v>1</v>
      </c>
      <c r="E5179">
        <v>8.1999999999999993</v>
      </c>
      <c r="F5179">
        <v>3</v>
      </c>
      <c r="G5179">
        <v>24.6</v>
      </c>
      <c r="H5179">
        <v>2</v>
      </c>
      <c r="I5179">
        <v>16.399999999999999</v>
      </c>
      <c r="J5179">
        <v>12</v>
      </c>
      <c r="K5179">
        <v>98.4</v>
      </c>
      <c r="L5179" s="11" t="s">
        <v>11928</v>
      </c>
      <c r="M5179" s="12" t="s">
        <v>6</v>
      </c>
      <c r="N5179" s="12">
        <v>1116</v>
      </c>
      <c r="O5179" s="12" t="s">
        <v>6</v>
      </c>
      <c r="P5179" s="12" t="s">
        <v>6</v>
      </c>
      <c r="Q5179" s="12" t="s">
        <v>6</v>
      </c>
      <c r="R5179">
        <v>5178</v>
      </c>
    </row>
    <row r="5180" spans="1:18" ht="15" x14ac:dyDescent="0.45">
      <c r="A5180">
        <v>31942</v>
      </c>
      <c r="D5180">
        <v>1</v>
      </c>
      <c r="E5180">
        <v>49.2</v>
      </c>
      <c r="F5180">
        <v>1</v>
      </c>
      <c r="G5180">
        <v>49.2</v>
      </c>
      <c r="J5180">
        <v>2</v>
      </c>
      <c r="K5180">
        <v>98.4</v>
      </c>
      <c r="L5180" s="11" t="s">
        <v>11926</v>
      </c>
      <c r="M5180" s="12" t="s">
        <v>6</v>
      </c>
      <c r="N5180" s="12" t="s">
        <v>6</v>
      </c>
      <c r="O5180" s="12" t="s">
        <v>6</v>
      </c>
      <c r="P5180" s="12">
        <v>1588</v>
      </c>
      <c r="Q5180" s="12" t="s">
        <v>6</v>
      </c>
      <c r="R5180">
        <v>5179</v>
      </c>
    </row>
    <row r="5181" spans="1:18" ht="15" x14ac:dyDescent="0.45">
      <c r="A5181">
        <v>27328</v>
      </c>
      <c r="B5181">
        <v>7</v>
      </c>
      <c r="C5181">
        <v>23.8</v>
      </c>
      <c r="F5181">
        <v>9</v>
      </c>
      <c r="G5181">
        <v>30.33</v>
      </c>
      <c r="H5181">
        <v>13</v>
      </c>
      <c r="I5181">
        <v>44.2</v>
      </c>
      <c r="J5181">
        <v>29</v>
      </c>
      <c r="K5181">
        <v>98.33</v>
      </c>
      <c r="L5181" s="11" t="s">
        <v>11926</v>
      </c>
      <c r="M5181" s="12" t="s">
        <v>6</v>
      </c>
      <c r="N5181" s="12" t="s">
        <v>6</v>
      </c>
      <c r="O5181" s="12" t="s">
        <v>6</v>
      </c>
      <c r="P5181" s="12">
        <v>1589</v>
      </c>
      <c r="Q5181" s="12" t="s">
        <v>6</v>
      </c>
      <c r="R5181">
        <v>5180</v>
      </c>
    </row>
    <row r="5182" spans="1:18" ht="15" x14ac:dyDescent="0.45">
      <c r="A5182">
        <v>29250</v>
      </c>
      <c r="B5182">
        <v>3</v>
      </c>
      <c r="C5182">
        <v>58.5</v>
      </c>
      <c r="F5182">
        <v>1</v>
      </c>
      <c r="G5182">
        <v>19.899999999999999</v>
      </c>
      <c r="H5182">
        <v>1</v>
      </c>
      <c r="I5182">
        <v>19.899999999999999</v>
      </c>
      <c r="J5182">
        <v>5</v>
      </c>
      <c r="K5182">
        <v>98.300000000000011</v>
      </c>
      <c r="L5182" s="11" t="s">
        <v>11926</v>
      </c>
      <c r="M5182" s="12" t="s">
        <v>6</v>
      </c>
      <c r="N5182" s="12" t="s">
        <v>6</v>
      </c>
      <c r="O5182" s="12" t="s">
        <v>6</v>
      </c>
      <c r="P5182" s="12">
        <v>1590</v>
      </c>
      <c r="Q5182" s="12" t="s">
        <v>6</v>
      </c>
      <c r="R5182">
        <v>5181</v>
      </c>
    </row>
    <row r="5183" spans="1:18" ht="15" x14ac:dyDescent="0.45">
      <c r="A5183">
        <v>15015</v>
      </c>
      <c r="D5183">
        <v>2</v>
      </c>
      <c r="E5183">
        <v>63.4</v>
      </c>
      <c r="H5183">
        <v>1</v>
      </c>
      <c r="I5183">
        <v>34.9</v>
      </c>
      <c r="J5183">
        <v>3</v>
      </c>
      <c r="K5183">
        <v>98.3</v>
      </c>
      <c r="L5183" s="11" t="s">
        <v>11925</v>
      </c>
      <c r="M5183" s="12" t="s">
        <v>6</v>
      </c>
      <c r="N5183" s="12" t="s">
        <v>6</v>
      </c>
      <c r="O5183" s="12">
        <v>980</v>
      </c>
      <c r="P5183" s="12" t="s">
        <v>6</v>
      </c>
      <c r="Q5183" s="12" t="s">
        <v>6</v>
      </c>
      <c r="R5183">
        <v>5182</v>
      </c>
    </row>
    <row r="5184" spans="1:18" ht="15" x14ac:dyDescent="0.45">
      <c r="A5184">
        <v>16974</v>
      </c>
      <c r="B5184">
        <v>7</v>
      </c>
      <c r="C5184">
        <v>25.2</v>
      </c>
      <c r="D5184">
        <v>3</v>
      </c>
      <c r="E5184">
        <v>10.8</v>
      </c>
      <c r="F5184">
        <v>3</v>
      </c>
      <c r="G5184">
        <v>11.7</v>
      </c>
      <c r="H5184">
        <v>13</v>
      </c>
      <c r="I5184">
        <v>50.39</v>
      </c>
      <c r="J5184">
        <v>26</v>
      </c>
      <c r="K5184">
        <v>98.09</v>
      </c>
      <c r="L5184" s="11" t="s">
        <v>11926</v>
      </c>
      <c r="M5184" s="12" t="s">
        <v>6</v>
      </c>
      <c r="N5184" s="12" t="s">
        <v>6</v>
      </c>
      <c r="O5184" s="12" t="s">
        <v>6</v>
      </c>
      <c r="P5184" s="12">
        <v>1591</v>
      </c>
      <c r="Q5184" s="12" t="s">
        <v>6</v>
      </c>
      <c r="R5184">
        <v>5183</v>
      </c>
    </row>
    <row r="5185" spans="1:18" ht="15" x14ac:dyDescent="0.45">
      <c r="A5185">
        <v>13800</v>
      </c>
      <c r="B5185">
        <v>3</v>
      </c>
      <c r="C5185">
        <v>42</v>
      </c>
      <c r="D5185">
        <v>2</v>
      </c>
      <c r="E5185">
        <v>28</v>
      </c>
      <c r="H5185">
        <v>2</v>
      </c>
      <c r="I5185">
        <v>28</v>
      </c>
      <c r="J5185">
        <v>7</v>
      </c>
      <c r="K5185">
        <v>98</v>
      </c>
      <c r="L5185" s="11" t="s">
        <v>6</v>
      </c>
      <c r="M5185" s="12" t="s">
        <v>6</v>
      </c>
      <c r="N5185" s="12" t="s">
        <v>6</v>
      </c>
      <c r="O5185" s="12" t="s">
        <v>6</v>
      </c>
      <c r="P5185" s="12" t="s">
        <v>6</v>
      </c>
      <c r="Q5185" s="12" t="s">
        <v>6</v>
      </c>
      <c r="R5185">
        <v>5184</v>
      </c>
    </row>
    <row r="5186" spans="1:18" ht="15" x14ac:dyDescent="0.45">
      <c r="A5186">
        <v>17259</v>
      </c>
      <c r="B5186">
        <v>2</v>
      </c>
      <c r="C5186">
        <v>28</v>
      </c>
      <c r="D5186">
        <v>3</v>
      </c>
      <c r="E5186">
        <v>42</v>
      </c>
      <c r="F5186">
        <v>2</v>
      </c>
      <c r="G5186">
        <v>28</v>
      </c>
      <c r="J5186">
        <v>7</v>
      </c>
      <c r="K5186">
        <v>98</v>
      </c>
      <c r="L5186" s="11" t="s">
        <v>11926</v>
      </c>
      <c r="M5186" s="12" t="s">
        <v>6</v>
      </c>
      <c r="N5186" s="12" t="s">
        <v>6</v>
      </c>
      <c r="O5186" s="12" t="s">
        <v>6</v>
      </c>
      <c r="P5186" s="12">
        <v>1592</v>
      </c>
      <c r="Q5186" s="12" t="s">
        <v>6</v>
      </c>
      <c r="R5186">
        <v>5185</v>
      </c>
    </row>
    <row r="5187" spans="1:18" ht="15" x14ac:dyDescent="0.45">
      <c r="A5187">
        <v>17368</v>
      </c>
      <c r="F5187">
        <v>3</v>
      </c>
      <c r="G5187">
        <v>30</v>
      </c>
      <c r="H5187">
        <v>7</v>
      </c>
      <c r="I5187">
        <v>68</v>
      </c>
      <c r="J5187">
        <v>10</v>
      </c>
      <c r="K5187">
        <v>98</v>
      </c>
      <c r="L5187" s="11" t="s">
        <v>11926</v>
      </c>
      <c r="M5187" s="12" t="s">
        <v>6</v>
      </c>
      <c r="N5187" s="12" t="s">
        <v>6</v>
      </c>
      <c r="O5187" s="12" t="s">
        <v>6</v>
      </c>
      <c r="P5187" s="12">
        <v>1593</v>
      </c>
      <c r="Q5187" s="12" t="s">
        <v>6</v>
      </c>
      <c r="R5187">
        <v>5186</v>
      </c>
    </row>
    <row r="5188" spans="1:18" ht="15" x14ac:dyDescent="0.45">
      <c r="A5188">
        <v>28252</v>
      </c>
      <c r="B5188">
        <v>4</v>
      </c>
      <c r="C5188">
        <v>56</v>
      </c>
      <c r="F5188">
        <v>3</v>
      </c>
      <c r="G5188">
        <v>42</v>
      </c>
      <c r="J5188">
        <v>7</v>
      </c>
      <c r="K5188">
        <v>98</v>
      </c>
      <c r="L5188" s="11" t="s">
        <v>11925</v>
      </c>
      <c r="M5188" s="12" t="s">
        <v>6</v>
      </c>
      <c r="N5188" s="12" t="s">
        <v>6</v>
      </c>
      <c r="O5188" s="12">
        <v>981</v>
      </c>
      <c r="P5188" s="12" t="s">
        <v>6</v>
      </c>
      <c r="Q5188" s="12" t="s">
        <v>6</v>
      </c>
      <c r="R5188">
        <v>5187</v>
      </c>
    </row>
    <row r="5189" spans="1:18" ht="15" x14ac:dyDescent="0.45">
      <c r="A5189">
        <v>28275</v>
      </c>
      <c r="F5189">
        <v>1</v>
      </c>
      <c r="G5189">
        <v>49</v>
      </c>
      <c r="H5189">
        <v>1</v>
      </c>
      <c r="I5189">
        <v>49</v>
      </c>
      <c r="J5189">
        <v>2</v>
      </c>
      <c r="K5189">
        <v>98</v>
      </c>
      <c r="L5189" s="11" t="s">
        <v>11925</v>
      </c>
      <c r="M5189" s="12" t="s">
        <v>6</v>
      </c>
      <c r="N5189" s="12" t="s">
        <v>6</v>
      </c>
      <c r="O5189" s="12">
        <v>982</v>
      </c>
      <c r="P5189" s="12" t="s">
        <v>6</v>
      </c>
      <c r="Q5189" s="12" t="s">
        <v>6</v>
      </c>
      <c r="R5189">
        <v>5188</v>
      </c>
    </row>
    <row r="5190" spans="1:18" ht="15" x14ac:dyDescent="0.45">
      <c r="A5190">
        <v>28592</v>
      </c>
      <c r="D5190">
        <v>5</v>
      </c>
      <c r="E5190">
        <v>10</v>
      </c>
      <c r="F5190">
        <v>21</v>
      </c>
      <c r="G5190">
        <v>42</v>
      </c>
      <c r="H5190">
        <v>23</v>
      </c>
      <c r="I5190">
        <v>46</v>
      </c>
      <c r="J5190">
        <v>49</v>
      </c>
      <c r="K5190">
        <v>98</v>
      </c>
      <c r="L5190" s="11" t="s">
        <v>11925</v>
      </c>
      <c r="M5190" s="12" t="s">
        <v>6</v>
      </c>
      <c r="N5190" s="12" t="s">
        <v>6</v>
      </c>
      <c r="O5190" s="12">
        <v>983</v>
      </c>
      <c r="P5190" s="12" t="s">
        <v>6</v>
      </c>
      <c r="Q5190" s="12" t="s">
        <v>6</v>
      </c>
      <c r="R5190">
        <v>5189</v>
      </c>
    </row>
    <row r="5191" spans="1:18" ht="15" x14ac:dyDescent="0.45">
      <c r="A5191">
        <v>10777</v>
      </c>
      <c r="F5191">
        <v>6</v>
      </c>
      <c r="G5191">
        <v>53.4</v>
      </c>
      <c r="H5191">
        <v>5</v>
      </c>
      <c r="I5191">
        <v>44.5</v>
      </c>
      <c r="J5191">
        <v>11</v>
      </c>
      <c r="K5191">
        <v>97.9</v>
      </c>
      <c r="L5191" s="11" t="s">
        <v>11926</v>
      </c>
      <c r="M5191" s="12" t="s">
        <v>6</v>
      </c>
      <c r="N5191" s="12" t="s">
        <v>6</v>
      </c>
      <c r="O5191" s="12" t="s">
        <v>6</v>
      </c>
      <c r="P5191" s="12">
        <v>1594</v>
      </c>
      <c r="Q5191" s="12" t="s">
        <v>6</v>
      </c>
      <c r="R5191">
        <v>5190</v>
      </c>
    </row>
    <row r="5192" spans="1:18" ht="15" x14ac:dyDescent="0.45">
      <c r="A5192">
        <v>17153</v>
      </c>
      <c r="H5192">
        <v>3</v>
      </c>
      <c r="I5192">
        <v>97.8</v>
      </c>
      <c r="J5192">
        <v>3</v>
      </c>
      <c r="K5192">
        <v>97.8</v>
      </c>
      <c r="L5192" s="11" t="s">
        <v>11926</v>
      </c>
      <c r="M5192" s="12" t="s">
        <v>6</v>
      </c>
      <c r="N5192" s="12" t="s">
        <v>6</v>
      </c>
      <c r="O5192" s="12" t="s">
        <v>6</v>
      </c>
      <c r="P5192" s="12">
        <v>1595</v>
      </c>
      <c r="Q5192" s="12" t="s">
        <v>6</v>
      </c>
      <c r="R5192">
        <v>5191</v>
      </c>
    </row>
    <row r="5193" spans="1:18" ht="15" x14ac:dyDescent="0.45">
      <c r="A5193">
        <v>32088</v>
      </c>
      <c r="F5193">
        <v>2</v>
      </c>
      <c r="G5193">
        <v>97.8</v>
      </c>
      <c r="J5193">
        <v>2</v>
      </c>
      <c r="K5193">
        <v>97.8</v>
      </c>
      <c r="L5193" s="11" t="s">
        <v>11926</v>
      </c>
      <c r="M5193" s="12" t="s">
        <v>6</v>
      </c>
      <c r="N5193" s="12" t="s">
        <v>6</v>
      </c>
      <c r="O5193" s="12" t="s">
        <v>6</v>
      </c>
      <c r="P5193" s="12">
        <v>1596</v>
      </c>
      <c r="Q5193" s="12" t="s">
        <v>6</v>
      </c>
      <c r="R5193">
        <v>5192</v>
      </c>
    </row>
    <row r="5194" spans="1:18" ht="15" x14ac:dyDescent="0.45">
      <c r="A5194">
        <v>12177</v>
      </c>
      <c r="F5194">
        <v>2</v>
      </c>
      <c r="G5194">
        <v>24.4</v>
      </c>
      <c r="H5194">
        <v>6</v>
      </c>
      <c r="I5194">
        <v>73.2</v>
      </c>
      <c r="J5194">
        <v>8</v>
      </c>
      <c r="K5194">
        <v>97.6</v>
      </c>
      <c r="L5194" s="11" t="s">
        <v>11928</v>
      </c>
      <c r="M5194" s="12" t="s">
        <v>6</v>
      </c>
      <c r="N5194" s="12">
        <v>1117</v>
      </c>
      <c r="O5194" s="12" t="s">
        <v>6</v>
      </c>
      <c r="P5194" s="12" t="s">
        <v>6</v>
      </c>
      <c r="Q5194" s="12" t="s">
        <v>6</v>
      </c>
      <c r="R5194">
        <v>5193</v>
      </c>
    </row>
    <row r="5195" spans="1:18" ht="15" x14ac:dyDescent="0.45">
      <c r="A5195">
        <v>10469</v>
      </c>
      <c r="B5195">
        <v>3</v>
      </c>
      <c r="C5195">
        <v>27</v>
      </c>
      <c r="D5195">
        <v>2</v>
      </c>
      <c r="E5195">
        <v>18</v>
      </c>
      <c r="F5195">
        <v>2</v>
      </c>
      <c r="G5195">
        <v>18</v>
      </c>
      <c r="H5195">
        <v>4</v>
      </c>
      <c r="I5195">
        <v>34.56</v>
      </c>
      <c r="J5195">
        <v>11</v>
      </c>
      <c r="K5195">
        <v>97.56</v>
      </c>
      <c r="L5195" s="11" t="s">
        <v>11927</v>
      </c>
      <c r="M5195" s="12" t="s">
        <v>6</v>
      </c>
      <c r="N5195" s="12" t="s">
        <v>6</v>
      </c>
      <c r="O5195" s="12" t="s">
        <v>6</v>
      </c>
      <c r="P5195" s="12" t="s">
        <v>6</v>
      </c>
      <c r="Q5195" s="12">
        <v>813</v>
      </c>
      <c r="R5195">
        <v>5194</v>
      </c>
    </row>
    <row r="5196" spans="1:18" ht="15" x14ac:dyDescent="0.45">
      <c r="A5196">
        <v>28520</v>
      </c>
      <c r="B5196">
        <v>34</v>
      </c>
      <c r="C5196">
        <v>27.14</v>
      </c>
      <c r="D5196">
        <v>44</v>
      </c>
      <c r="E5196">
        <v>35.200000000000003</v>
      </c>
      <c r="F5196">
        <v>26</v>
      </c>
      <c r="G5196">
        <v>20.8</v>
      </c>
      <c r="H5196">
        <v>18</v>
      </c>
      <c r="I5196">
        <v>14.4</v>
      </c>
      <c r="J5196">
        <v>122</v>
      </c>
      <c r="K5196">
        <v>97.54</v>
      </c>
      <c r="L5196" s="11" t="s">
        <v>11928</v>
      </c>
      <c r="M5196" s="12" t="s">
        <v>6</v>
      </c>
      <c r="N5196" s="12">
        <v>1118</v>
      </c>
      <c r="O5196" s="12" t="s">
        <v>6</v>
      </c>
      <c r="P5196" s="12" t="s">
        <v>6</v>
      </c>
      <c r="Q5196" s="12" t="s">
        <v>6</v>
      </c>
      <c r="R5196">
        <v>5195</v>
      </c>
    </row>
    <row r="5197" spans="1:18" ht="15" x14ac:dyDescent="0.45">
      <c r="A5197">
        <v>27436</v>
      </c>
      <c r="B5197">
        <v>14</v>
      </c>
      <c r="C5197">
        <v>18.2</v>
      </c>
      <c r="D5197">
        <v>29</v>
      </c>
      <c r="E5197">
        <v>37.700000000000003</v>
      </c>
      <c r="F5197">
        <v>8</v>
      </c>
      <c r="G5197">
        <v>10.4</v>
      </c>
      <c r="H5197">
        <v>24</v>
      </c>
      <c r="I5197">
        <v>31.2</v>
      </c>
      <c r="J5197">
        <v>75</v>
      </c>
      <c r="K5197">
        <v>97.500000000000014</v>
      </c>
      <c r="L5197" s="11" t="s">
        <v>11927</v>
      </c>
      <c r="M5197" s="12" t="s">
        <v>6</v>
      </c>
      <c r="N5197" s="12" t="s">
        <v>6</v>
      </c>
      <c r="O5197" s="12" t="s">
        <v>6</v>
      </c>
      <c r="P5197" s="12" t="s">
        <v>6</v>
      </c>
      <c r="Q5197" s="12">
        <v>814</v>
      </c>
      <c r="R5197">
        <v>5196</v>
      </c>
    </row>
    <row r="5198" spans="1:18" ht="15" x14ac:dyDescent="0.45">
      <c r="A5198">
        <v>15574</v>
      </c>
      <c r="B5198">
        <v>2</v>
      </c>
      <c r="C5198">
        <v>7.8</v>
      </c>
      <c r="D5198">
        <v>9</v>
      </c>
      <c r="E5198">
        <v>35.1</v>
      </c>
      <c r="F5198">
        <v>9</v>
      </c>
      <c r="G5198">
        <v>35.1</v>
      </c>
      <c r="H5198">
        <v>5</v>
      </c>
      <c r="I5198">
        <v>19.5</v>
      </c>
      <c r="J5198">
        <v>25</v>
      </c>
      <c r="K5198">
        <v>97.5</v>
      </c>
      <c r="L5198" s="11" t="s">
        <v>11926</v>
      </c>
      <c r="M5198" s="12" t="s">
        <v>6</v>
      </c>
      <c r="N5198" s="12" t="s">
        <v>6</v>
      </c>
      <c r="O5198" s="12" t="s">
        <v>6</v>
      </c>
      <c r="P5198" s="12">
        <v>1597</v>
      </c>
      <c r="Q5198" s="12" t="s">
        <v>6</v>
      </c>
      <c r="R5198">
        <v>5197</v>
      </c>
    </row>
    <row r="5199" spans="1:18" ht="15" x14ac:dyDescent="0.45">
      <c r="A5199">
        <v>17132</v>
      </c>
      <c r="F5199">
        <v>1</v>
      </c>
      <c r="G5199">
        <v>32.5</v>
      </c>
      <c r="H5199">
        <v>2</v>
      </c>
      <c r="I5199">
        <v>65</v>
      </c>
      <c r="J5199">
        <v>3</v>
      </c>
      <c r="K5199">
        <v>97.5</v>
      </c>
      <c r="L5199" s="11" t="s">
        <v>11925</v>
      </c>
      <c r="M5199" s="12" t="s">
        <v>6</v>
      </c>
      <c r="N5199" s="12" t="s">
        <v>6</v>
      </c>
      <c r="O5199" s="12">
        <v>984</v>
      </c>
      <c r="P5199" s="12" t="s">
        <v>6</v>
      </c>
      <c r="Q5199" s="12" t="s">
        <v>6</v>
      </c>
      <c r="R5199">
        <v>5198</v>
      </c>
    </row>
    <row r="5200" spans="1:18" ht="15" x14ac:dyDescent="0.45">
      <c r="A5200">
        <v>17853</v>
      </c>
      <c r="B5200">
        <v>20</v>
      </c>
      <c r="C5200">
        <v>50</v>
      </c>
      <c r="D5200">
        <v>11</v>
      </c>
      <c r="E5200">
        <v>27.5</v>
      </c>
      <c r="F5200">
        <v>3</v>
      </c>
      <c r="G5200">
        <v>7.5</v>
      </c>
      <c r="H5200">
        <v>5</v>
      </c>
      <c r="I5200">
        <v>12.5</v>
      </c>
      <c r="J5200">
        <v>39</v>
      </c>
      <c r="K5200">
        <v>97.5</v>
      </c>
      <c r="L5200" s="11" t="s">
        <v>11927</v>
      </c>
      <c r="M5200" s="12" t="s">
        <v>6</v>
      </c>
      <c r="N5200" s="12" t="s">
        <v>6</v>
      </c>
      <c r="O5200" s="12" t="s">
        <v>6</v>
      </c>
      <c r="P5200" s="12" t="s">
        <v>6</v>
      </c>
      <c r="Q5200" s="12">
        <v>815</v>
      </c>
      <c r="R5200">
        <v>5199</v>
      </c>
    </row>
    <row r="5201" spans="1:18" ht="15" x14ac:dyDescent="0.45">
      <c r="A5201">
        <v>17877</v>
      </c>
      <c r="F5201">
        <v>3</v>
      </c>
      <c r="G5201">
        <v>58.5</v>
      </c>
      <c r="H5201">
        <v>2</v>
      </c>
      <c r="I5201">
        <v>39</v>
      </c>
      <c r="J5201">
        <v>5</v>
      </c>
      <c r="K5201">
        <v>97.5</v>
      </c>
      <c r="L5201" s="11" t="s">
        <v>11926</v>
      </c>
      <c r="M5201" s="12" t="s">
        <v>6</v>
      </c>
      <c r="N5201" s="12" t="s">
        <v>6</v>
      </c>
      <c r="O5201" s="12" t="s">
        <v>6</v>
      </c>
      <c r="P5201" s="12">
        <v>1598</v>
      </c>
      <c r="Q5201" s="12" t="s">
        <v>6</v>
      </c>
      <c r="R5201">
        <v>5200</v>
      </c>
    </row>
    <row r="5202" spans="1:18" ht="15" x14ac:dyDescent="0.45">
      <c r="A5202">
        <v>18227</v>
      </c>
      <c r="B5202">
        <v>2</v>
      </c>
      <c r="C5202">
        <v>13</v>
      </c>
      <c r="D5202">
        <v>2</v>
      </c>
      <c r="E5202">
        <v>13</v>
      </c>
      <c r="F5202">
        <v>4</v>
      </c>
      <c r="G5202">
        <v>26</v>
      </c>
      <c r="H5202">
        <v>7</v>
      </c>
      <c r="I5202">
        <v>45.5</v>
      </c>
      <c r="J5202">
        <v>15</v>
      </c>
      <c r="K5202">
        <v>97.5</v>
      </c>
      <c r="L5202" s="11" t="s">
        <v>11926</v>
      </c>
      <c r="M5202" s="12" t="s">
        <v>6</v>
      </c>
      <c r="N5202" s="12" t="s">
        <v>6</v>
      </c>
      <c r="O5202" s="12" t="s">
        <v>6</v>
      </c>
      <c r="P5202" s="12">
        <v>1599</v>
      </c>
      <c r="Q5202" s="12" t="s">
        <v>6</v>
      </c>
      <c r="R5202">
        <v>5201</v>
      </c>
    </row>
    <row r="5203" spans="1:18" ht="15" x14ac:dyDescent="0.45">
      <c r="A5203">
        <v>18279</v>
      </c>
      <c r="B5203">
        <v>1</v>
      </c>
      <c r="C5203">
        <v>97.5</v>
      </c>
      <c r="J5203">
        <v>1</v>
      </c>
      <c r="K5203">
        <v>97.5</v>
      </c>
      <c r="L5203" s="11" t="s">
        <v>11926</v>
      </c>
      <c r="M5203" s="12" t="s">
        <v>6</v>
      </c>
      <c r="N5203" s="12" t="s">
        <v>6</v>
      </c>
      <c r="O5203" s="12" t="s">
        <v>6</v>
      </c>
      <c r="P5203" s="12">
        <v>1600</v>
      </c>
      <c r="Q5203" s="12" t="s">
        <v>6</v>
      </c>
      <c r="R5203">
        <v>5202</v>
      </c>
    </row>
    <row r="5204" spans="1:18" ht="15" x14ac:dyDescent="0.45">
      <c r="A5204">
        <v>27310</v>
      </c>
      <c r="B5204">
        <v>3</v>
      </c>
      <c r="C5204">
        <v>58.5</v>
      </c>
      <c r="D5204">
        <v>2</v>
      </c>
      <c r="E5204">
        <v>39</v>
      </c>
      <c r="J5204">
        <v>5</v>
      </c>
      <c r="K5204">
        <v>97.5</v>
      </c>
      <c r="L5204" s="11" t="s">
        <v>11926</v>
      </c>
      <c r="M5204" s="12" t="s">
        <v>6</v>
      </c>
      <c r="N5204" s="12" t="s">
        <v>6</v>
      </c>
      <c r="O5204" s="12" t="s">
        <v>6</v>
      </c>
      <c r="P5204" s="12">
        <v>1601</v>
      </c>
      <c r="Q5204" s="12" t="s">
        <v>6</v>
      </c>
      <c r="R5204">
        <v>5203</v>
      </c>
    </row>
    <row r="5205" spans="1:18" ht="15" x14ac:dyDescent="0.45">
      <c r="A5205">
        <v>17191</v>
      </c>
      <c r="B5205">
        <v>1</v>
      </c>
      <c r="C5205">
        <v>3.5</v>
      </c>
      <c r="D5205">
        <v>4</v>
      </c>
      <c r="E5205">
        <v>13.72</v>
      </c>
      <c r="F5205">
        <v>11</v>
      </c>
      <c r="G5205">
        <v>38.5</v>
      </c>
      <c r="H5205">
        <v>12</v>
      </c>
      <c r="I5205">
        <v>41.72</v>
      </c>
      <c r="J5205">
        <v>28</v>
      </c>
      <c r="K5205">
        <v>97.44</v>
      </c>
      <c r="L5205" s="11" t="s">
        <v>11926</v>
      </c>
      <c r="M5205" s="12" t="s">
        <v>6</v>
      </c>
      <c r="N5205" s="12" t="s">
        <v>6</v>
      </c>
      <c r="O5205" s="12" t="s">
        <v>6</v>
      </c>
      <c r="P5205" s="12">
        <v>1602</v>
      </c>
      <c r="Q5205" s="12" t="s">
        <v>6</v>
      </c>
      <c r="R5205">
        <v>5204</v>
      </c>
    </row>
    <row r="5206" spans="1:18" ht="15" x14ac:dyDescent="0.45">
      <c r="A5206">
        <v>15441</v>
      </c>
      <c r="B5206">
        <v>1</v>
      </c>
      <c r="C5206">
        <v>9.9</v>
      </c>
      <c r="D5206">
        <v>2</v>
      </c>
      <c r="E5206">
        <v>19.010000000000002</v>
      </c>
      <c r="F5206">
        <v>2</v>
      </c>
      <c r="G5206">
        <v>19.010000000000002</v>
      </c>
      <c r="H5206">
        <v>5</v>
      </c>
      <c r="I5206">
        <v>49.5</v>
      </c>
      <c r="J5206">
        <v>10</v>
      </c>
      <c r="K5206">
        <v>97.42</v>
      </c>
      <c r="L5206" s="11" t="s">
        <v>11925</v>
      </c>
      <c r="M5206" s="12" t="s">
        <v>6</v>
      </c>
      <c r="N5206" s="12" t="s">
        <v>6</v>
      </c>
      <c r="O5206" s="12">
        <v>985</v>
      </c>
      <c r="P5206" s="12" t="s">
        <v>6</v>
      </c>
      <c r="Q5206" s="12" t="s">
        <v>6</v>
      </c>
      <c r="R5206">
        <v>5205</v>
      </c>
    </row>
    <row r="5207" spans="1:18" ht="15" x14ac:dyDescent="0.45">
      <c r="A5207">
        <v>18004</v>
      </c>
      <c r="B5207">
        <v>12</v>
      </c>
      <c r="C5207">
        <v>41.72</v>
      </c>
      <c r="D5207">
        <v>10</v>
      </c>
      <c r="E5207">
        <v>35</v>
      </c>
      <c r="F5207">
        <v>4</v>
      </c>
      <c r="G5207">
        <v>16.399999999999999</v>
      </c>
      <c r="H5207">
        <v>1</v>
      </c>
      <c r="I5207">
        <v>4.3</v>
      </c>
      <c r="J5207">
        <v>27</v>
      </c>
      <c r="K5207">
        <v>97.42</v>
      </c>
      <c r="L5207" s="11" t="s">
        <v>11926</v>
      </c>
      <c r="M5207" s="12" t="s">
        <v>6</v>
      </c>
      <c r="N5207" s="12" t="s">
        <v>6</v>
      </c>
      <c r="O5207" s="12" t="s">
        <v>6</v>
      </c>
      <c r="P5207" s="12">
        <v>1603</v>
      </c>
      <c r="Q5207" s="12" t="s">
        <v>6</v>
      </c>
      <c r="R5207">
        <v>5206</v>
      </c>
    </row>
    <row r="5208" spans="1:18" ht="15" x14ac:dyDescent="0.45">
      <c r="A5208">
        <v>10890</v>
      </c>
      <c r="B5208">
        <v>7</v>
      </c>
      <c r="C5208">
        <v>97.3</v>
      </c>
      <c r="J5208">
        <v>7</v>
      </c>
      <c r="K5208">
        <v>97.3</v>
      </c>
      <c r="L5208" s="11" t="s">
        <v>11925</v>
      </c>
      <c r="M5208" s="12" t="s">
        <v>6</v>
      </c>
      <c r="N5208" s="12" t="s">
        <v>6</v>
      </c>
      <c r="O5208" s="12">
        <v>986</v>
      </c>
      <c r="P5208" s="12" t="s">
        <v>6</v>
      </c>
      <c r="Q5208" s="12" t="s">
        <v>6</v>
      </c>
      <c r="R5208">
        <v>5207</v>
      </c>
    </row>
    <row r="5209" spans="1:18" ht="15" x14ac:dyDescent="0.45">
      <c r="A5209">
        <v>31466</v>
      </c>
      <c r="B5209">
        <v>2</v>
      </c>
      <c r="C5209">
        <v>21.6</v>
      </c>
      <c r="D5209">
        <v>4</v>
      </c>
      <c r="E5209">
        <v>43.2</v>
      </c>
      <c r="F5209">
        <v>2</v>
      </c>
      <c r="G5209">
        <v>21.6</v>
      </c>
      <c r="H5209">
        <v>1</v>
      </c>
      <c r="I5209">
        <v>10.8</v>
      </c>
      <c r="J5209">
        <v>9</v>
      </c>
      <c r="K5209">
        <v>97.2</v>
      </c>
      <c r="L5209" s="11" t="s">
        <v>11926</v>
      </c>
      <c r="M5209" s="12" t="s">
        <v>6</v>
      </c>
      <c r="N5209" s="12" t="s">
        <v>6</v>
      </c>
      <c r="O5209" s="12" t="s">
        <v>6</v>
      </c>
      <c r="P5209" s="12">
        <v>1604</v>
      </c>
      <c r="Q5209" s="12" t="s">
        <v>6</v>
      </c>
      <c r="R5209">
        <v>5208</v>
      </c>
    </row>
    <row r="5210" spans="1:18" ht="15" x14ac:dyDescent="0.45">
      <c r="A5210">
        <v>28179</v>
      </c>
      <c r="B5210">
        <v>6</v>
      </c>
      <c r="C5210">
        <v>23.4</v>
      </c>
      <c r="D5210">
        <v>6</v>
      </c>
      <c r="E5210">
        <v>23.4</v>
      </c>
      <c r="F5210">
        <v>11</v>
      </c>
      <c r="G5210">
        <v>42.59</v>
      </c>
      <c r="H5210">
        <v>2</v>
      </c>
      <c r="I5210">
        <v>7.8</v>
      </c>
      <c r="J5210">
        <v>25</v>
      </c>
      <c r="K5210">
        <v>97.19</v>
      </c>
      <c r="L5210" s="11" t="s">
        <v>11926</v>
      </c>
      <c r="M5210" s="12" t="s">
        <v>6</v>
      </c>
      <c r="N5210" s="12" t="s">
        <v>6</v>
      </c>
      <c r="O5210" s="12" t="s">
        <v>6</v>
      </c>
      <c r="P5210" s="12">
        <v>1605</v>
      </c>
      <c r="Q5210" s="12" t="s">
        <v>6</v>
      </c>
      <c r="R5210">
        <v>5209</v>
      </c>
    </row>
    <row r="5211" spans="1:18" ht="15" x14ac:dyDescent="0.45">
      <c r="A5211">
        <v>31836</v>
      </c>
      <c r="D5211">
        <v>4</v>
      </c>
      <c r="E5211">
        <v>97.16</v>
      </c>
      <c r="J5211">
        <v>4</v>
      </c>
      <c r="K5211">
        <v>97.16</v>
      </c>
      <c r="L5211" s="11" t="s">
        <v>11928</v>
      </c>
      <c r="M5211" s="12" t="s">
        <v>6</v>
      </c>
      <c r="N5211" s="12">
        <v>1119</v>
      </c>
      <c r="O5211" s="12" t="s">
        <v>6</v>
      </c>
      <c r="P5211" s="12" t="s">
        <v>6</v>
      </c>
      <c r="Q5211" s="12" t="s">
        <v>6</v>
      </c>
      <c r="R5211">
        <v>5210</v>
      </c>
    </row>
    <row r="5212" spans="1:18" ht="15" x14ac:dyDescent="0.45">
      <c r="A5212">
        <v>30475</v>
      </c>
      <c r="B5212">
        <v>3</v>
      </c>
      <c r="C5212">
        <v>19.5</v>
      </c>
      <c r="D5212">
        <v>3</v>
      </c>
      <c r="E5212">
        <v>19.5</v>
      </c>
      <c r="F5212">
        <v>9</v>
      </c>
      <c r="G5212">
        <v>57.98</v>
      </c>
      <c r="J5212">
        <v>15</v>
      </c>
      <c r="K5212">
        <v>96.97999999999999</v>
      </c>
      <c r="L5212" s="11" t="s">
        <v>11925</v>
      </c>
      <c r="M5212" s="12" t="s">
        <v>6</v>
      </c>
      <c r="N5212" s="12" t="s">
        <v>6</v>
      </c>
      <c r="O5212" s="12">
        <v>987</v>
      </c>
      <c r="P5212" s="12" t="s">
        <v>6</v>
      </c>
      <c r="Q5212" s="12" t="s">
        <v>6</v>
      </c>
      <c r="R5212">
        <v>5211</v>
      </c>
    </row>
    <row r="5213" spans="1:18" ht="15" x14ac:dyDescent="0.45">
      <c r="A5213">
        <v>31918</v>
      </c>
      <c r="F5213">
        <v>6</v>
      </c>
      <c r="G5213">
        <v>38.479999999999997</v>
      </c>
      <c r="H5213">
        <v>9</v>
      </c>
      <c r="I5213">
        <v>58.5</v>
      </c>
      <c r="J5213">
        <v>15</v>
      </c>
      <c r="K5213">
        <v>96.97999999999999</v>
      </c>
      <c r="L5213" s="11" t="s">
        <v>11926</v>
      </c>
      <c r="M5213" s="12" t="s">
        <v>6</v>
      </c>
      <c r="N5213" s="12" t="s">
        <v>6</v>
      </c>
      <c r="O5213" s="12" t="s">
        <v>6</v>
      </c>
      <c r="P5213" s="12">
        <v>1606</v>
      </c>
      <c r="Q5213" s="12" t="s">
        <v>6</v>
      </c>
      <c r="R5213">
        <v>5212</v>
      </c>
    </row>
    <row r="5214" spans="1:18" ht="15" x14ac:dyDescent="0.45">
      <c r="A5214">
        <v>23048</v>
      </c>
      <c r="H5214">
        <v>1</v>
      </c>
      <c r="I5214">
        <v>96.9</v>
      </c>
      <c r="J5214">
        <v>1</v>
      </c>
      <c r="K5214">
        <v>96.9</v>
      </c>
      <c r="L5214" s="11" t="s">
        <v>11925</v>
      </c>
      <c r="M5214" s="12" t="s">
        <v>6</v>
      </c>
      <c r="N5214" s="12" t="s">
        <v>6</v>
      </c>
      <c r="O5214" s="12">
        <v>988</v>
      </c>
      <c r="P5214" s="12" t="s">
        <v>6</v>
      </c>
      <c r="Q5214" s="12" t="s">
        <v>6</v>
      </c>
      <c r="R5214">
        <v>5213</v>
      </c>
    </row>
    <row r="5215" spans="1:18" ht="15" x14ac:dyDescent="0.45">
      <c r="A5215">
        <v>17068</v>
      </c>
      <c r="B5215">
        <v>1</v>
      </c>
      <c r="C5215">
        <v>24.2</v>
      </c>
      <c r="D5215">
        <v>1</v>
      </c>
      <c r="E5215">
        <v>24.2</v>
      </c>
      <c r="F5215">
        <v>2</v>
      </c>
      <c r="G5215">
        <v>48.4</v>
      </c>
      <c r="J5215">
        <v>4</v>
      </c>
      <c r="K5215">
        <v>96.8</v>
      </c>
      <c r="L5215" s="11" t="s">
        <v>11926</v>
      </c>
      <c r="M5215" s="12" t="s">
        <v>6</v>
      </c>
      <c r="N5215" s="12" t="s">
        <v>6</v>
      </c>
      <c r="O5215" s="12" t="s">
        <v>6</v>
      </c>
      <c r="P5215" s="12">
        <v>1607</v>
      </c>
      <c r="Q5215" s="12" t="s">
        <v>6</v>
      </c>
      <c r="R5215">
        <v>5214</v>
      </c>
    </row>
    <row r="5216" spans="1:18" ht="15" x14ac:dyDescent="0.45">
      <c r="A5216">
        <v>28559</v>
      </c>
      <c r="D5216">
        <v>1</v>
      </c>
      <c r="E5216">
        <v>24.2</v>
      </c>
      <c r="F5216">
        <v>1</v>
      </c>
      <c r="G5216">
        <v>24.2</v>
      </c>
      <c r="H5216">
        <v>2</v>
      </c>
      <c r="I5216">
        <v>48.4</v>
      </c>
      <c r="J5216">
        <v>4</v>
      </c>
      <c r="K5216">
        <v>96.8</v>
      </c>
      <c r="L5216" s="11" t="s">
        <v>11926</v>
      </c>
      <c r="M5216" s="12" t="s">
        <v>6</v>
      </c>
      <c r="N5216" s="12" t="s">
        <v>6</v>
      </c>
      <c r="O5216" s="12" t="s">
        <v>6</v>
      </c>
      <c r="P5216" s="12">
        <v>1608</v>
      </c>
      <c r="Q5216" s="12" t="s">
        <v>6</v>
      </c>
      <c r="R5216">
        <v>5215</v>
      </c>
    </row>
    <row r="5217" spans="1:18" ht="15" x14ac:dyDescent="0.45">
      <c r="A5217">
        <v>2029671</v>
      </c>
      <c r="B5217">
        <v>3.74</v>
      </c>
      <c r="C5217">
        <v>47.57</v>
      </c>
      <c r="H5217">
        <v>3.78</v>
      </c>
      <c r="I5217">
        <v>49.14</v>
      </c>
      <c r="J5217">
        <v>7.52</v>
      </c>
      <c r="K5217">
        <v>96.710000000000008</v>
      </c>
      <c r="L5217" s="11" t="s">
        <v>11927</v>
      </c>
      <c r="M5217" s="12" t="s">
        <v>6</v>
      </c>
      <c r="N5217" s="12" t="s">
        <v>6</v>
      </c>
      <c r="O5217" s="12" t="s">
        <v>6</v>
      </c>
      <c r="P5217" s="12" t="s">
        <v>6</v>
      </c>
      <c r="Q5217" s="12">
        <v>816</v>
      </c>
      <c r="R5217">
        <v>5216</v>
      </c>
    </row>
    <row r="5218" spans="1:18" ht="15" x14ac:dyDescent="0.45">
      <c r="A5218">
        <v>29448</v>
      </c>
      <c r="B5218">
        <v>7</v>
      </c>
      <c r="C5218">
        <v>96.6</v>
      </c>
      <c r="J5218">
        <v>7</v>
      </c>
      <c r="K5218">
        <v>96.6</v>
      </c>
      <c r="L5218" s="11" t="s">
        <v>11928</v>
      </c>
      <c r="M5218" s="12" t="s">
        <v>6</v>
      </c>
      <c r="N5218" s="12">
        <v>1120</v>
      </c>
      <c r="O5218" s="12" t="s">
        <v>6</v>
      </c>
      <c r="P5218" s="12" t="s">
        <v>6</v>
      </c>
      <c r="Q5218" s="12" t="s">
        <v>6</v>
      </c>
      <c r="R5218">
        <v>5217</v>
      </c>
    </row>
    <row r="5219" spans="1:18" ht="15" x14ac:dyDescent="0.45">
      <c r="A5219">
        <v>16825</v>
      </c>
      <c r="H5219">
        <v>1</v>
      </c>
      <c r="I5219">
        <v>96.32</v>
      </c>
      <c r="J5219">
        <v>1</v>
      </c>
      <c r="K5219">
        <v>96.32</v>
      </c>
      <c r="L5219" s="11" t="s">
        <v>11925</v>
      </c>
      <c r="M5219" s="12" t="s">
        <v>6</v>
      </c>
      <c r="N5219" s="12" t="s">
        <v>6</v>
      </c>
      <c r="O5219" s="12">
        <v>989</v>
      </c>
      <c r="P5219" s="12" t="s">
        <v>6</v>
      </c>
      <c r="Q5219" s="12" t="s">
        <v>6</v>
      </c>
      <c r="R5219">
        <v>5218</v>
      </c>
    </row>
    <row r="5220" spans="1:18" ht="15" x14ac:dyDescent="0.45">
      <c r="A5220">
        <v>32378</v>
      </c>
      <c r="H5220">
        <v>23</v>
      </c>
      <c r="I5220">
        <v>96.26</v>
      </c>
      <c r="J5220">
        <v>23</v>
      </c>
      <c r="K5220">
        <v>96.26</v>
      </c>
      <c r="L5220" s="11" t="s">
        <v>11926</v>
      </c>
      <c r="M5220" s="12" t="s">
        <v>6</v>
      </c>
      <c r="N5220" s="12" t="s">
        <v>6</v>
      </c>
      <c r="O5220" s="12" t="s">
        <v>6</v>
      </c>
      <c r="P5220" s="12">
        <v>1609</v>
      </c>
      <c r="Q5220" s="12" t="s">
        <v>6</v>
      </c>
      <c r="R5220">
        <v>5219</v>
      </c>
    </row>
    <row r="5221" spans="1:18" ht="15" x14ac:dyDescent="0.45">
      <c r="A5221">
        <v>15701</v>
      </c>
      <c r="B5221">
        <v>2</v>
      </c>
      <c r="C5221">
        <v>19.2</v>
      </c>
      <c r="D5221">
        <v>3</v>
      </c>
      <c r="E5221">
        <v>28.8</v>
      </c>
      <c r="F5221">
        <v>3</v>
      </c>
      <c r="G5221">
        <v>28.8</v>
      </c>
      <c r="H5221">
        <v>2</v>
      </c>
      <c r="I5221">
        <v>19.2</v>
      </c>
      <c r="J5221">
        <v>10</v>
      </c>
      <c r="K5221">
        <v>96</v>
      </c>
      <c r="L5221" s="11" t="s">
        <v>11926</v>
      </c>
      <c r="M5221" s="12" t="s">
        <v>6</v>
      </c>
      <c r="N5221" s="12" t="s">
        <v>6</v>
      </c>
      <c r="O5221" s="12" t="s">
        <v>6</v>
      </c>
      <c r="P5221" s="12">
        <v>1610</v>
      </c>
      <c r="Q5221" s="12" t="s">
        <v>6</v>
      </c>
      <c r="R5221">
        <v>5220</v>
      </c>
    </row>
    <row r="5222" spans="1:18" ht="15" x14ac:dyDescent="0.45">
      <c r="A5222">
        <v>16217</v>
      </c>
      <c r="D5222">
        <v>1</v>
      </c>
      <c r="E5222">
        <v>16.899999999999999</v>
      </c>
      <c r="F5222">
        <v>4</v>
      </c>
      <c r="G5222">
        <v>62.2</v>
      </c>
      <c r="H5222">
        <v>1</v>
      </c>
      <c r="I5222">
        <v>16.899999999999999</v>
      </c>
      <c r="J5222">
        <v>6</v>
      </c>
      <c r="K5222">
        <v>96</v>
      </c>
      <c r="L5222" s="11" t="s">
        <v>11926</v>
      </c>
      <c r="M5222" s="12" t="s">
        <v>6</v>
      </c>
      <c r="N5222" s="12" t="s">
        <v>6</v>
      </c>
      <c r="O5222" s="12" t="s">
        <v>6</v>
      </c>
      <c r="P5222" s="12">
        <v>1611</v>
      </c>
      <c r="Q5222" s="12" t="s">
        <v>6</v>
      </c>
      <c r="R5222">
        <v>5221</v>
      </c>
    </row>
    <row r="5223" spans="1:18" ht="15" x14ac:dyDescent="0.45">
      <c r="A5223">
        <v>18484</v>
      </c>
      <c r="D5223">
        <v>4</v>
      </c>
      <c r="E5223">
        <v>96</v>
      </c>
      <c r="J5223">
        <v>4</v>
      </c>
      <c r="K5223">
        <v>96</v>
      </c>
      <c r="L5223" s="11" t="s">
        <v>11925</v>
      </c>
      <c r="M5223" s="12" t="s">
        <v>6</v>
      </c>
      <c r="N5223" s="12" t="s">
        <v>6</v>
      </c>
      <c r="O5223" s="12">
        <v>990</v>
      </c>
      <c r="P5223" s="12" t="s">
        <v>6</v>
      </c>
      <c r="Q5223" s="12" t="s">
        <v>6</v>
      </c>
      <c r="R5223">
        <v>5222</v>
      </c>
    </row>
    <row r="5224" spans="1:18" ht="15" x14ac:dyDescent="0.45">
      <c r="A5224">
        <v>23066</v>
      </c>
      <c r="D5224">
        <v>2</v>
      </c>
      <c r="E5224">
        <v>64</v>
      </c>
      <c r="H5224">
        <v>1</v>
      </c>
      <c r="I5224">
        <v>32</v>
      </c>
      <c r="J5224">
        <v>3</v>
      </c>
      <c r="K5224">
        <v>96</v>
      </c>
      <c r="L5224" s="11" t="s">
        <v>11925</v>
      </c>
      <c r="M5224" s="12" t="s">
        <v>6</v>
      </c>
      <c r="N5224" s="12" t="s">
        <v>6</v>
      </c>
      <c r="O5224" s="12">
        <v>991</v>
      </c>
      <c r="P5224" s="12" t="s">
        <v>6</v>
      </c>
      <c r="Q5224" s="12" t="s">
        <v>6</v>
      </c>
      <c r="R5224">
        <v>5223</v>
      </c>
    </row>
    <row r="5225" spans="1:18" ht="15" x14ac:dyDescent="0.45">
      <c r="A5225">
        <v>23593</v>
      </c>
      <c r="D5225">
        <v>1</v>
      </c>
      <c r="E5225">
        <v>32</v>
      </c>
      <c r="F5225">
        <v>1</v>
      </c>
      <c r="G5225">
        <v>32</v>
      </c>
      <c r="H5225">
        <v>1</v>
      </c>
      <c r="I5225">
        <v>32</v>
      </c>
      <c r="J5225">
        <v>3</v>
      </c>
      <c r="K5225">
        <v>96</v>
      </c>
      <c r="L5225" s="11" t="s">
        <v>11925</v>
      </c>
      <c r="M5225" s="12" t="s">
        <v>6</v>
      </c>
      <c r="N5225" s="12" t="s">
        <v>6</v>
      </c>
      <c r="O5225" s="12">
        <v>992</v>
      </c>
      <c r="P5225" s="12" t="s">
        <v>6</v>
      </c>
      <c r="Q5225" s="12" t="s">
        <v>6</v>
      </c>
      <c r="R5225">
        <v>5224</v>
      </c>
    </row>
    <row r="5226" spans="1:18" ht="15" x14ac:dyDescent="0.45">
      <c r="A5226">
        <v>27116</v>
      </c>
      <c r="F5226">
        <v>2</v>
      </c>
      <c r="G5226">
        <v>48</v>
      </c>
      <c r="H5226">
        <v>2</v>
      </c>
      <c r="I5226">
        <v>48</v>
      </c>
      <c r="J5226">
        <v>4</v>
      </c>
      <c r="K5226">
        <v>96</v>
      </c>
      <c r="L5226" s="11" t="s">
        <v>11925</v>
      </c>
      <c r="M5226" s="12" t="s">
        <v>6</v>
      </c>
      <c r="N5226" s="12" t="s">
        <v>6</v>
      </c>
      <c r="O5226" s="12">
        <v>993</v>
      </c>
      <c r="P5226" s="12" t="s">
        <v>6</v>
      </c>
      <c r="Q5226" s="12" t="s">
        <v>6</v>
      </c>
      <c r="R5226">
        <v>5225</v>
      </c>
    </row>
    <row r="5227" spans="1:18" ht="15" x14ac:dyDescent="0.45">
      <c r="A5227">
        <v>28925</v>
      </c>
      <c r="B5227">
        <v>1</v>
      </c>
      <c r="C5227">
        <v>12</v>
      </c>
      <c r="D5227">
        <v>4</v>
      </c>
      <c r="E5227">
        <v>48</v>
      </c>
      <c r="F5227">
        <v>2</v>
      </c>
      <c r="G5227">
        <v>24</v>
      </c>
      <c r="H5227">
        <v>1</v>
      </c>
      <c r="I5227">
        <v>12</v>
      </c>
      <c r="J5227">
        <v>8</v>
      </c>
      <c r="K5227">
        <v>96</v>
      </c>
      <c r="L5227" s="11" t="s">
        <v>11926</v>
      </c>
      <c r="M5227" s="12" t="s">
        <v>6</v>
      </c>
      <c r="N5227" s="12" t="s">
        <v>6</v>
      </c>
      <c r="O5227" s="12" t="s">
        <v>6</v>
      </c>
      <c r="P5227" s="12">
        <v>1612</v>
      </c>
      <c r="Q5227" s="12" t="s">
        <v>6</v>
      </c>
      <c r="R5227">
        <v>5226</v>
      </c>
    </row>
    <row r="5228" spans="1:18" ht="15" x14ac:dyDescent="0.45">
      <c r="A5228">
        <v>31220</v>
      </c>
      <c r="B5228">
        <v>23</v>
      </c>
      <c r="C5228">
        <v>69</v>
      </c>
      <c r="D5228">
        <v>2</v>
      </c>
      <c r="E5228">
        <v>6</v>
      </c>
      <c r="H5228">
        <v>6</v>
      </c>
      <c r="I5228">
        <v>21</v>
      </c>
      <c r="J5228">
        <v>31</v>
      </c>
      <c r="K5228">
        <v>96</v>
      </c>
      <c r="L5228" s="11" t="s">
        <v>11926</v>
      </c>
      <c r="M5228" s="12" t="s">
        <v>6</v>
      </c>
      <c r="N5228" s="12" t="s">
        <v>6</v>
      </c>
      <c r="O5228" s="12" t="s">
        <v>6</v>
      </c>
      <c r="P5228" s="12">
        <v>1613</v>
      </c>
      <c r="Q5228" s="12" t="s">
        <v>6</v>
      </c>
      <c r="R5228">
        <v>5227</v>
      </c>
    </row>
    <row r="5229" spans="1:18" ht="15" x14ac:dyDescent="0.45">
      <c r="A5229">
        <v>31442</v>
      </c>
      <c r="B5229">
        <v>3</v>
      </c>
      <c r="C5229">
        <v>57.6</v>
      </c>
      <c r="F5229">
        <v>2</v>
      </c>
      <c r="G5229">
        <v>38.4</v>
      </c>
      <c r="J5229">
        <v>5</v>
      </c>
      <c r="K5229">
        <v>96</v>
      </c>
      <c r="L5229" s="11" t="s">
        <v>11928</v>
      </c>
      <c r="M5229" s="12" t="s">
        <v>6</v>
      </c>
      <c r="N5229" s="12">
        <v>1121</v>
      </c>
      <c r="O5229" s="12" t="s">
        <v>6</v>
      </c>
      <c r="P5229" s="12" t="s">
        <v>6</v>
      </c>
      <c r="Q5229" s="12" t="s">
        <v>6</v>
      </c>
      <c r="R5229">
        <v>5228</v>
      </c>
    </row>
    <row r="5230" spans="1:18" ht="15" x14ac:dyDescent="0.45">
      <c r="A5230">
        <v>29611</v>
      </c>
      <c r="B5230">
        <v>10</v>
      </c>
      <c r="C5230">
        <v>46</v>
      </c>
      <c r="D5230">
        <v>4</v>
      </c>
      <c r="E5230">
        <v>17.66</v>
      </c>
      <c r="F5230">
        <v>2</v>
      </c>
      <c r="G5230">
        <v>9.1999999999999993</v>
      </c>
      <c r="H5230">
        <v>5</v>
      </c>
      <c r="I5230">
        <v>23</v>
      </c>
      <c r="J5230">
        <v>21</v>
      </c>
      <c r="K5230">
        <v>95.86</v>
      </c>
      <c r="L5230" s="11" t="s">
        <v>11925</v>
      </c>
      <c r="M5230" s="12" t="s">
        <v>6</v>
      </c>
      <c r="N5230" s="12" t="s">
        <v>6</v>
      </c>
      <c r="O5230" s="12">
        <v>994</v>
      </c>
      <c r="P5230" s="12" t="s">
        <v>6</v>
      </c>
      <c r="Q5230" s="12" t="s">
        <v>6</v>
      </c>
      <c r="R5230">
        <v>5229</v>
      </c>
    </row>
    <row r="5231" spans="1:18" ht="15" x14ac:dyDescent="0.45">
      <c r="A5231">
        <v>16229</v>
      </c>
      <c r="B5231">
        <v>22</v>
      </c>
      <c r="C5231">
        <v>70.14</v>
      </c>
      <c r="D5231">
        <v>3</v>
      </c>
      <c r="E5231">
        <v>9.6</v>
      </c>
      <c r="H5231">
        <v>5</v>
      </c>
      <c r="I5231">
        <v>16</v>
      </c>
      <c r="J5231">
        <v>30</v>
      </c>
      <c r="K5231">
        <v>95.74</v>
      </c>
      <c r="L5231" s="11" t="s">
        <v>11926</v>
      </c>
      <c r="M5231" s="12" t="s">
        <v>6</v>
      </c>
      <c r="N5231" s="12" t="s">
        <v>6</v>
      </c>
      <c r="O5231" s="12" t="s">
        <v>6</v>
      </c>
      <c r="P5231" s="12">
        <v>1614</v>
      </c>
      <c r="Q5231" s="12" t="s">
        <v>6</v>
      </c>
      <c r="R5231">
        <v>5230</v>
      </c>
    </row>
    <row r="5232" spans="1:18" ht="15" x14ac:dyDescent="0.45">
      <c r="A5232">
        <v>12672</v>
      </c>
      <c r="B5232">
        <v>5</v>
      </c>
      <c r="C5232">
        <v>14.5</v>
      </c>
      <c r="D5232">
        <v>8</v>
      </c>
      <c r="E5232">
        <v>23.2</v>
      </c>
      <c r="F5232">
        <v>15</v>
      </c>
      <c r="G5232">
        <v>43.5</v>
      </c>
      <c r="H5232">
        <v>5</v>
      </c>
      <c r="I5232">
        <v>14.5</v>
      </c>
      <c r="J5232">
        <v>33</v>
      </c>
      <c r="K5232">
        <v>95.7</v>
      </c>
      <c r="L5232" s="11" t="s">
        <v>11927</v>
      </c>
      <c r="M5232" s="12" t="s">
        <v>6</v>
      </c>
      <c r="N5232" s="12" t="s">
        <v>6</v>
      </c>
      <c r="O5232" s="12" t="s">
        <v>6</v>
      </c>
      <c r="P5232" s="12" t="s">
        <v>6</v>
      </c>
      <c r="Q5232" s="12">
        <v>817</v>
      </c>
      <c r="R5232">
        <v>5231</v>
      </c>
    </row>
    <row r="5233" spans="1:18" ht="15" x14ac:dyDescent="0.45">
      <c r="A5233">
        <v>32368</v>
      </c>
      <c r="H5233">
        <v>20</v>
      </c>
      <c r="I5233">
        <v>95.66</v>
      </c>
      <c r="J5233">
        <v>20</v>
      </c>
      <c r="K5233">
        <v>95.66</v>
      </c>
      <c r="L5233" s="11" t="s">
        <v>11925</v>
      </c>
      <c r="M5233" s="12" t="s">
        <v>6</v>
      </c>
      <c r="N5233" s="12" t="s">
        <v>6</v>
      </c>
      <c r="O5233" s="12">
        <v>995</v>
      </c>
      <c r="P5233" s="12" t="s">
        <v>6</v>
      </c>
      <c r="Q5233" s="12" t="s">
        <v>6</v>
      </c>
      <c r="R5233">
        <v>5232</v>
      </c>
    </row>
    <row r="5234" spans="1:18" ht="15" x14ac:dyDescent="0.45">
      <c r="A5234">
        <v>31794</v>
      </c>
      <c r="D5234">
        <v>20</v>
      </c>
      <c r="E5234">
        <v>31.87</v>
      </c>
      <c r="F5234">
        <v>25</v>
      </c>
      <c r="G5234">
        <v>39.74</v>
      </c>
      <c r="H5234">
        <v>15</v>
      </c>
      <c r="I5234">
        <v>24</v>
      </c>
      <c r="J5234">
        <v>60</v>
      </c>
      <c r="K5234">
        <v>95.61</v>
      </c>
      <c r="L5234" s="11" t="s">
        <v>11925</v>
      </c>
      <c r="M5234" s="12" t="s">
        <v>6</v>
      </c>
      <c r="N5234" s="12" t="s">
        <v>6</v>
      </c>
      <c r="O5234" s="12">
        <v>996</v>
      </c>
      <c r="P5234" s="12" t="s">
        <v>6</v>
      </c>
      <c r="Q5234" s="12" t="s">
        <v>6</v>
      </c>
      <c r="R5234">
        <v>5233</v>
      </c>
    </row>
    <row r="5235" spans="1:18" ht="15" x14ac:dyDescent="0.45">
      <c r="A5235">
        <v>29148</v>
      </c>
      <c r="D5235">
        <v>1</v>
      </c>
      <c r="E5235">
        <v>23.9</v>
      </c>
      <c r="F5235">
        <v>2</v>
      </c>
      <c r="G5235">
        <v>47.8</v>
      </c>
      <c r="H5235">
        <v>1</v>
      </c>
      <c r="I5235">
        <v>23.9</v>
      </c>
      <c r="J5235">
        <v>4</v>
      </c>
      <c r="K5235">
        <v>95.6</v>
      </c>
      <c r="L5235" s="11" t="s">
        <v>11926</v>
      </c>
      <c r="M5235" s="12" t="s">
        <v>6</v>
      </c>
      <c r="N5235" s="12" t="s">
        <v>6</v>
      </c>
      <c r="O5235" s="12" t="s">
        <v>6</v>
      </c>
      <c r="P5235" s="12">
        <v>1615</v>
      </c>
      <c r="Q5235" s="12" t="s">
        <v>6</v>
      </c>
      <c r="R5235">
        <v>5234</v>
      </c>
    </row>
    <row r="5236" spans="1:18" ht="15" x14ac:dyDescent="0.45">
      <c r="A5236">
        <v>2022615</v>
      </c>
      <c r="B5236">
        <v>1.9</v>
      </c>
      <c r="C5236">
        <v>28.44</v>
      </c>
      <c r="D5236">
        <v>0.42</v>
      </c>
      <c r="E5236">
        <v>6.24</v>
      </c>
      <c r="F5236">
        <v>2.79</v>
      </c>
      <c r="G5236">
        <v>41.82</v>
      </c>
      <c r="H5236">
        <v>1.29</v>
      </c>
      <c r="I5236">
        <v>19.09</v>
      </c>
      <c r="J5236">
        <v>6.3999999999999995</v>
      </c>
      <c r="K5236">
        <v>95.59</v>
      </c>
      <c r="L5236" s="11" t="s">
        <v>11923</v>
      </c>
      <c r="M5236" s="12" t="s">
        <v>6</v>
      </c>
      <c r="N5236" s="12" t="s">
        <v>6</v>
      </c>
      <c r="O5236" s="12" t="s">
        <v>6</v>
      </c>
      <c r="P5236" s="12" t="s">
        <v>6</v>
      </c>
      <c r="Q5236" s="12" t="s">
        <v>6</v>
      </c>
      <c r="R5236">
        <v>5235</v>
      </c>
    </row>
    <row r="5237" spans="1:18" ht="15" x14ac:dyDescent="0.45">
      <c r="A5237">
        <v>2011559</v>
      </c>
      <c r="B5237">
        <v>7.5</v>
      </c>
      <c r="C5237">
        <v>30</v>
      </c>
      <c r="D5237">
        <v>6.77</v>
      </c>
      <c r="E5237">
        <v>26.78</v>
      </c>
      <c r="F5237">
        <v>5.74</v>
      </c>
      <c r="G5237">
        <v>22.96</v>
      </c>
      <c r="H5237">
        <v>3.97</v>
      </c>
      <c r="I5237">
        <v>15.76</v>
      </c>
      <c r="J5237">
        <v>23.979999999999997</v>
      </c>
      <c r="K5237">
        <v>95.500000000000014</v>
      </c>
      <c r="L5237" s="11" t="s">
        <v>11927</v>
      </c>
      <c r="M5237" s="12" t="s">
        <v>6</v>
      </c>
      <c r="N5237" s="12" t="s">
        <v>6</v>
      </c>
      <c r="O5237" s="12" t="s">
        <v>6</v>
      </c>
      <c r="P5237" s="12" t="s">
        <v>6</v>
      </c>
      <c r="Q5237" s="12">
        <v>818</v>
      </c>
      <c r="R5237">
        <v>5236</v>
      </c>
    </row>
    <row r="5238" spans="1:18" ht="15" x14ac:dyDescent="0.45">
      <c r="A5238">
        <v>16950</v>
      </c>
      <c r="B5238">
        <v>3</v>
      </c>
      <c r="C5238">
        <v>18.690000000000001</v>
      </c>
      <c r="D5238">
        <v>6</v>
      </c>
      <c r="E5238">
        <v>38.4</v>
      </c>
      <c r="F5238">
        <v>6</v>
      </c>
      <c r="G5238">
        <v>38.4</v>
      </c>
      <c r="J5238">
        <v>15</v>
      </c>
      <c r="K5238">
        <v>95.490000000000009</v>
      </c>
      <c r="L5238" s="11" t="s">
        <v>11926</v>
      </c>
      <c r="M5238" s="12" t="s">
        <v>6</v>
      </c>
      <c r="N5238" s="12" t="s">
        <v>6</v>
      </c>
      <c r="O5238" s="12" t="s">
        <v>6</v>
      </c>
      <c r="P5238" s="12">
        <v>1616</v>
      </c>
      <c r="Q5238" s="12" t="s">
        <v>6</v>
      </c>
      <c r="R5238">
        <v>5237</v>
      </c>
    </row>
    <row r="5239" spans="1:18" ht="15" x14ac:dyDescent="0.45">
      <c r="A5239">
        <v>10253</v>
      </c>
      <c r="B5239">
        <v>14</v>
      </c>
      <c r="C5239">
        <v>30.8</v>
      </c>
      <c r="D5239">
        <v>11</v>
      </c>
      <c r="E5239">
        <v>24.2</v>
      </c>
      <c r="F5239">
        <v>9</v>
      </c>
      <c r="G5239">
        <v>19.8</v>
      </c>
      <c r="H5239">
        <v>9</v>
      </c>
      <c r="I5239">
        <v>20.6</v>
      </c>
      <c r="J5239">
        <v>43</v>
      </c>
      <c r="K5239">
        <v>95.4</v>
      </c>
      <c r="L5239" s="11" t="s">
        <v>11927</v>
      </c>
      <c r="M5239" s="12" t="s">
        <v>6</v>
      </c>
      <c r="N5239" s="12" t="s">
        <v>6</v>
      </c>
      <c r="O5239" s="12" t="s">
        <v>6</v>
      </c>
      <c r="P5239" s="12" t="s">
        <v>6</v>
      </c>
      <c r="Q5239" s="12">
        <v>819</v>
      </c>
      <c r="R5239">
        <v>5238</v>
      </c>
    </row>
    <row r="5240" spans="1:18" ht="15" x14ac:dyDescent="0.45">
      <c r="A5240">
        <v>15447</v>
      </c>
      <c r="B5240">
        <v>2</v>
      </c>
      <c r="C5240">
        <v>31.8</v>
      </c>
      <c r="D5240">
        <v>1</v>
      </c>
      <c r="E5240">
        <v>15.9</v>
      </c>
      <c r="F5240">
        <v>2</v>
      </c>
      <c r="G5240">
        <v>31.8</v>
      </c>
      <c r="H5240">
        <v>1</v>
      </c>
      <c r="I5240">
        <v>15.9</v>
      </c>
      <c r="J5240">
        <v>6</v>
      </c>
      <c r="K5240">
        <v>95.4</v>
      </c>
      <c r="L5240" s="11" t="s">
        <v>11925</v>
      </c>
      <c r="M5240" s="12" t="s">
        <v>6</v>
      </c>
      <c r="N5240" s="12" t="s">
        <v>6</v>
      </c>
      <c r="O5240" s="12">
        <v>997</v>
      </c>
      <c r="P5240" s="12" t="s">
        <v>6</v>
      </c>
      <c r="Q5240" s="12" t="s">
        <v>6</v>
      </c>
      <c r="R5240">
        <v>5239</v>
      </c>
    </row>
    <row r="5241" spans="1:18" ht="15" x14ac:dyDescent="0.45">
      <c r="A5241">
        <v>31925</v>
      </c>
      <c r="D5241">
        <v>1</v>
      </c>
      <c r="E5241">
        <v>15.9</v>
      </c>
      <c r="F5241">
        <v>5</v>
      </c>
      <c r="G5241">
        <v>79.5</v>
      </c>
      <c r="J5241">
        <v>6</v>
      </c>
      <c r="K5241">
        <v>95.4</v>
      </c>
      <c r="L5241" s="11" t="s">
        <v>11925</v>
      </c>
      <c r="M5241" s="12" t="s">
        <v>6</v>
      </c>
      <c r="N5241" s="12" t="s">
        <v>6</v>
      </c>
      <c r="O5241" s="12">
        <v>998</v>
      </c>
      <c r="P5241" s="12" t="s">
        <v>6</v>
      </c>
      <c r="Q5241" s="12" t="s">
        <v>6</v>
      </c>
      <c r="R5241">
        <v>5240</v>
      </c>
    </row>
    <row r="5242" spans="1:18" ht="15" x14ac:dyDescent="0.45">
      <c r="A5242">
        <v>14726</v>
      </c>
      <c r="B5242">
        <v>16</v>
      </c>
      <c r="C5242">
        <v>35.200000000000003</v>
      </c>
      <c r="D5242">
        <v>3</v>
      </c>
      <c r="E5242">
        <v>6.6</v>
      </c>
      <c r="F5242">
        <v>15</v>
      </c>
      <c r="G5242">
        <v>32.82</v>
      </c>
      <c r="H5242">
        <v>10</v>
      </c>
      <c r="I5242">
        <v>20.77</v>
      </c>
      <c r="J5242">
        <v>44</v>
      </c>
      <c r="K5242">
        <v>95.39</v>
      </c>
      <c r="L5242" s="11" t="s">
        <v>11927</v>
      </c>
      <c r="M5242" s="12" t="s">
        <v>6</v>
      </c>
      <c r="N5242" s="12" t="s">
        <v>6</v>
      </c>
      <c r="O5242" s="12" t="s">
        <v>6</v>
      </c>
      <c r="P5242" s="12" t="s">
        <v>6</v>
      </c>
      <c r="Q5242" s="12">
        <v>820</v>
      </c>
      <c r="R5242">
        <v>5241</v>
      </c>
    </row>
    <row r="5243" spans="1:18" ht="15" x14ac:dyDescent="0.45">
      <c r="A5243">
        <v>15921</v>
      </c>
      <c r="B5243">
        <v>9</v>
      </c>
      <c r="C5243">
        <v>27</v>
      </c>
      <c r="D5243">
        <v>11</v>
      </c>
      <c r="E5243">
        <v>33</v>
      </c>
      <c r="H5243">
        <v>11</v>
      </c>
      <c r="I5243">
        <v>35.200000000000003</v>
      </c>
      <c r="J5243">
        <v>31</v>
      </c>
      <c r="K5243">
        <v>95.2</v>
      </c>
      <c r="L5243" s="11" t="s">
        <v>11927</v>
      </c>
      <c r="M5243" s="12" t="s">
        <v>6</v>
      </c>
      <c r="N5243" s="12" t="s">
        <v>6</v>
      </c>
      <c r="O5243" s="12" t="s">
        <v>6</v>
      </c>
      <c r="P5243" s="12" t="s">
        <v>6</v>
      </c>
      <c r="Q5243" s="12">
        <v>821</v>
      </c>
      <c r="R5243">
        <v>5242</v>
      </c>
    </row>
    <row r="5244" spans="1:18" ht="15" x14ac:dyDescent="0.45">
      <c r="A5244">
        <v>17170</v>
      </c>
      <c r="D5244">
        <v>1</v>
      </c>
      <c r="E5244">
        <v>32.6</v>
      </c>
      <c r="F5244">
        <v>1</v>
      </c>
      <c r="G5244">
        <v>32.6</v>
      </c>
      <c r="H5244">
        <v>1</v>
      </c>
      <c r="I5244">
        <v>29.99</v>
      </c>
      <c r="J5244">
        <v>3</v>
      </c>
      <c r="K5244">
        <v>95.19</v>
      </c>
      <c r="L5244" s="11" t="s">
        <v>11926</v>
      </c>
      <c r="M5244" s="12" t="s">
        <v>6</v>
      </c>
      <c r="N5244" s="12" t="s">
        <v>6</v>
      </c>
      <c r="O5244" s="12" t="s">
        <v>6</v>
      </c>
      <c r="P5244" s="12">
        <v>1617</v>
      </c>
      <c r="Q5244" s="12" t="s">
        <v>6</v>
      </c>
      <c r="R5244">
        <v>5243</v>
      </c>
    </row>
    <row r="5245" spans="1:18" ht="15" x14ac:dyDescent="0.45">
      <c r="A5245">
        <v>2029166</v>
      </c>
      <c r="F5245">
        <v>1.1299999999999999</v>
      </c>
      <c r="G5245">
        <v>95.09</v>
      </c>
      <c r="J5245">
        <v>1.1299999999999999</v>
      </c>
      <c r="K5245">
        <v>95.09</v>
      </c>
      <c r="L5245" s="11" t="s">
        <v>11924</v>
      </c>
      <c r="M5245" s="12">
        <v>430</v>
      </c>
      <c r="N5245" s="12" t="s">
        <v>6</v>
      </c>
      <c r="O5245" s="12" t="s">
        <v>6</v>
      </c>
      <c r="P5245" s="12" t="s">
        <v>6</v>
      </c>
      <c r="Q5245" s="12" t="s">
        <v>6</v>
      </c>
      <c r="R5245">
        <v>5244</v>
      </c>
    </row>
    <row r="5246" spans="1:18" ht="15" x14ac:dyDescent="0.45">
      <c r="A5246">
        <v>15412</v>
      </c>
      <c r="B5246">
        <v>3</v>
      </c>
      <c r="C5246">
        <v>28.5</v>
      </c>
      <c r="D5246">
        <v>2</v>
      </c>
      <c r="E5246">
        <v>19</v>
      </c>
      <c r="F5246">
        <v>2</v>
      </c>
      <c r="G5246">
        <v>19</v>
      </c>
      <c r="H5246">
        <v>3</v>
      </c>
      <c r="I5246">
        <v>28.5</v>
      </c>
      <c r="J5246">
        <v>10</v>
      </c>
      <c r="K5246">
        <v>95</v>
      </c>
      <c r="L5246" s="11" t="s">
        <v>11926</v>
      </c>
      <c r="M5246" s="12" t="s">
        <v>6</v>
      </c>
      <c r="N5246" s="12" t="s">
        <v>6</v>
      </c>
      <c r="O5246" s="12" t="s">
        <v>6</v>
      </c>
      <c r="P5246" s="12">
        <v>1618</v>
      </c>
      <c r="Q5246" s="12" t="s">
        <v>6</v>
      </c>
      <c r="R5246">
        <v>5245</v>
      </c>
    </row>
    <row r="5247" spans="1:18" ht="15" x14ac:dyDescent="0.45">
      <c r="A5247">
        <v>17851</v>
      </c>
      <c r="B5247">
        <v>9</v>
      </c>
      <c r="C5247">
        <v>22.5</v>
      </c>
      <c r="D5247">
        <v>11</v>
      </c>
      <c r="E5247">
        <v>27.5</v>
      </c>
      <c r="F5247">
        <v>13</v>
      </c>
      <c r="G5247">
        <v>32.5</v>
      </c>
      <c r="H5247">
        <v>5</v>
      </c>
      <c r="I5247">
        <v>12.5</v>
      </c>
      <c r="J5247">
        <v>38</v>
      </c>
      <c r="K5247">
        <v>95</v>
      </c>
      <c r="L5247" s="11" t="s">
        <v>11927</v>
      </c>
      <c r="M5247" s="12" t="s">
        <v>6</v>
      </c>
      <c r="N5247" s="12" t="s">
        <v>6</v>
      </c>
      <c r="O5247" s="12" t="s">
        <v>6</v>
      </c>
      <c r="P5247" s="12" t="s">
        <v>6</v>
      </c>
      <c r="Q5247" s="12">
        <v>822</v>
      </c>
      <c r="R5247">
        <v>5246</v>
      </c>
    </row>
    <row r="5248" spans="1:18" ht="15" x14ac:dyDescent="0.45">
      <c r="A5248">
        <v>22585</v>
      </c>
      <c r="B5248">
        <v>1</v>
      </c>
      <c r="C5248">
        <v>5</v>
      </c>
      <c r="D5248">
        <v>3</v>
      </c>
      <c r="E5248">
        <v>15</v>
      </c>
      <c r="F5248">
        <v>8</v>
      </c>
      <c r="G5248">
        <v>40</v>
      </c>
      <c r="H5248">
        <v>7</v>
      </c>
      <c r="I5248">
        <v>35</v>
      </c>
      <c r="J5248">
        <v>19</v>
      </c>
      <c r="K5248">
        <v>95</v>
      </c>
      <c r="L5248" s="11" t="s">
        <v>11928</v>
      </c>
      <c r="M5248" s="12" t="s">
        <v>6</v>
      </c>
      <c r="N5248" s="12">
        <v>1122</v>
      </c>
      <c r="O5248" s="12" t="s">
        <v>6</v>
      </c>
      <c r="P5248" s="12" t="s">
        <v>6</v>
      </c>
      <c r="Q5248" s="12" t="s">
        <v>6</v>
      </c>
      <c r="R5248">
        <v>5247</v>
      </c>
    </row>
    <row r="5249" spans="1:18" ht="15" x14ac:dyDescent="0.45">
      <c r="A5249">
        <v>27472</v>
      </c>
      <c r="H5249">
        <v>5</v>
      </c>
      <c r="I5249">
        <v>95</v>
      </c>
      <c r="J5249">
        <v>5</v>
      </c>
      <c r="K5249">
        <v>95</v>
      </c>
      <c r="L5249" s="11" t="s">
        <v>11925</v>
      </c>
      <c r="M5249" s="12" t="s">
        <v>6</v>
      </c>
      <c r="N5249" s="12" t="s">
        <v>6</v>
      </c>
      <c r="O5249" s="12">
        <v>999</v>
      </c>
      <c r="P5249" s="12" t="s">
        <v>6</v>
      </c>
      <c r="Q5249" s="12" t="s">
        <v>6</v>
      </c>
      <c r="R5249">
        <v>5248</v>
      </c>
    </row>
    <row r="5250" spans="1:18" ht="15" x14ac:dyDescent="0.45">
      <c r="A5250">
        <v>22992</v>
      </c>
      <c r="F5250">
        <v>1</v>
      </c>
      <c r="G5250">
        <v>94.9</v>
      </c>
      <c r="J5250">
        <v>1</v>
      </c>
      <c r="K5250">
        <v>94.9</v>
      </c>
      <c r="L5250" s="11" t="s">
        <v>11925</v>
      </c>
      <c r="M5250" s="12" t="s">
        <v>6</v>
      </c>
      <c r="N5250" s="12" t="s">
        <v>6</v>
      </c>
      <c r="O5250" s="12">
        <v>1000</v>
      </c>
      <c r="P5250" s="12" t="s">
        <v>6</v>
      </c>
      <c r="Q5250" s="12" t="s">
        <v>6</v>
      </c>
      <c r="R5250">
        <v>5249</v>
      </c>
    </row>
    <row r="5251" spans="1:18" ht="15" x14ac:dyDescent="0.45">
      <c r="A5251">
        <v>23045</v>
      </c>
      <c r="D5251">
        <v>1</v>
      </c>
      <c r="E5251">
        <v>94.9</v>
      </c>
      <c r="J5251">
        <v>1</v>
      </c>
      <c r="K5251">
        <v>94.9</v>
      </c>
      <c r="L5251" s="11" t="s">
        <v>11925</v>
      </c>
      <c r="M5251" s="12" t="s">
        <v>6</v>
      </c>
      <c r="N5251" s="12" t="s">
        <v>6</v>
      </c>
      <c r="O5251" s="12">
        <v>1001</v>
      </c>
      <c r="P5251" s="12" t="s">
        <v>6</v>
      </c>
      <c r="Q5251" s="12" t="s">
        <v>6</v>
      </c>
      <c r="R5251">
        <v>5250</v>
      </c>
    </row>
    <row r="5252" spans="1:18" ht="15" x14ac:dyDescent="0.45">
      <c r="A5252">
        <v>29118</v>
      </c>
      <c r="B5252">
        <v>2</v>
      </c>
      <c r="C5252">
        <v>63.2</v>
      </c>
      <c r="H5252">
        <v>1</v>
      </c>
      <c r="I5252">
        <v>31.6</v>
      </c>
      <c r="J5252">
        <v>3</v>
      </c>
      <c r="K5252">
        <v>94.800000000000011</v>
      </c>
      <c r="L5252" s="11" t="s">
        <v>11926</v>
      </c>
      <c r="M5252" s="12" t="s">
        <v>6</v>
      </c>
      <c r="N5252" s="12" t="s">
        <v>6</v>
      </c>
      <c r="O5252" s="12" t="s">
        <v>6</v>
      </c>
      <c r="P5252" s="12">
        <v>1619</v>
      </c>
      <c r="Q5252" s="12" t="s">
        <v>6</v>
      </c>
      <c r="R5252">
        <v>5251</v>
      </c>
    </row>
    <row r="5253" spans="1:18" ht="15" x14ac:dyDescent="0.45">
      <c r="A5253">
        <v>29793</v>
      </c>
      <c r="B5253">
        <v>11</v>
      </c>
      <c r="C5253">
        <v>86.9</v>
      </c>
      <c r="D5253">
        <v>1</v>
      </c>
      <c r="E5253">
        <v>7.9</v>
      </c>
      <c r="J5253">
        <v>12</v>
      </c>
      <c r="K5253">
        <v>94.800000000000011</v>
      </c>
      <c r="L5253" s="11" t="s">
        <v>11925</v>
      </c>
      <c r="M5253" s="12" t="s">
        <v>6</v>
      </c>
      <c r="N5253" s="12" t="s">
        <v>6</v>
      </c>
      <c r="O5253" s="12">
        <v>1002</v>
      </c>
      <c r="P5253" s="12" t="s">
        <v>6</v>
      </c>
      <c r="Q5253" s="12" t="s">
        <v>6</v>
      </c>
      <c r="R5253">
        <v>5252</v>
      </c>
    </row>
    <row r="5254" spans="1:18" ht="15" x14ac:dyDescent="0.45">
      <c r="A5254">
        <v>18017</v>
      </c>
      <c r="F5254">
        <v>2</v>
      </c>
      <c r="G5254">
        <v>15.8</v>
      </c>
      <c r="H5254">
        <v>10</v>
      </c>
      <c r="I5254">
        <v>79</v>
      </c>
      <c r="J5254">
        <v>12</v>
      </c>
      <c r="K5254">
        <v>94.8</v>
      </c>
      <c r="L5254" s="11" t="s">
        <v>11925</v>
      </c>
      <c r="M5254" s="12" t="s">
        <v>6</v>
      </c>
      <c r="N5254" s="12" t="s">
        <v>6</v>
      </c>
      <c r="O5254" s="12">
        <v>1003</v>
      </c>
      <c r="P5254" s="12" t="s">
        <v>6</v>
      </c>
      <c r="Q5254" s="12" t="s">
        <v>6</v>
      </c>
      <c r="R5254">
        <v>5253</v>
      </c>
    </row>
    <row r="5255" spans="1:18" ht="15" x14ac:dyDescent="0.45">
      <c r="A5255">
        <v>12829</v>
      </c>
      <c r="B5255">
        <v>8</v>
      </c>
      <c r="C5255">
        <v>74.319999999999993</v>
      </c>
      <c r="F5255">
        <v>2</v>
      </c>
      <c r="G5255">
        <v>20.399999999999999</v>
      </c>
      <c r="J5255">
        <v>10</v>
      </c>
      <c r="K5255">
        <v>94.72</v>
      </c>
      <c r="L5255" s="11" t="s">
        <v>11927</v>
      </c>
      <c r="M5255" s="12" t="s">
        <v>6</v>
      </c>
      <c r="N5255" s="12" t="s">
        <v>6</v>
      </c>
      <c r="O5255" s="12" t="s">
        <v>6</v>
      </c>
      <c r="P5255" s="12" t="s">
        <v>6</v>
      </c>
      <c r="Q5255" s="12">
        <v>823</v>
      </c>
      <c r="R5255">
        <v>5254</v>
      </c>
    </row>
    <row r="5256" spans="1:18" ht="15" x14ac:dyDescent="0.45">
      <c r="A5256">
        <v>31188</v>
      </c>
      <c r="F5256">
        <v>6</v>
      </c>
      <c r="G5256">
        <v>47.36</v>
      </c>
      <c r="H5256">
        <v>6</v>
      </c>
      <c r="I5256">
        <v>47.36</v>
      </c>
      <c r="J5256">
        <v>12</v>
      </c>
      <c r="K5256">
        <v>94.72</v>
      </c>
      <c r="L5256" s="11" t="s">
        <v>11926</v>
      </c>
      <c r="M5256" s="12" t="s">
        <v>6</v>
      </c>
      <c r="N5256" s="12" t="s">
        <v>6</v>
      </c>
      <c r="O5256" s="12" t="s">
        <v>6</v>
      </c>
      <c r="P5256" s="12">
        <v>1620</v>
      </c>
      <c r="Q5256" s="12" t="s">
        <v>6</v>
      </c>
      <c r="R5256">
        <v>5255</v>
      </c>
    </row>
    <row r="5257" spans="1:18" ht="15" x14ac:dyDescent="0.45">
      <c r="A5257">
        <v>31380</v>
      </c>
      <c r="F5257">
        <v>15</v>
      </c>
      <c r="G5257">
        <v>59.04</v>
      </c>
      <c r="H5257">
        <v>9</v>
      </c>
      <c r="I5257">
        <v>35.68</v>
      </c>
      <c r="J5257">
        <v>24</v>
      </c>
      <c r="K5257">
        <v>94.72</v>
      </c>
      <c r="L5257" s="11" t="s">
        <v>11928</v>
      </c>
      <c r="M5257" s="12" t="s">
        <v>6</v>
      </c>
      <c r="N5257" s="12">
        <v>1123</v>
      </c>
      <c r="O5257" s="12" t="s">
        <v>6</v>
      </c>
      <c r="P5257" s="12" t="s">
        <v>6</v>
      </c>
      <c r="Q5257" s="12" t="s">
        <v>6</v>
      </c>
      <c r="R5257">
        <v>5256</v>
      </c>
    </row>
    <row r="5258" spans="1:18" ht="15" x14ac:dyDescent="0.45">
      <c r="A5258">
        <v>16694</v>
      </c>
      <c r="B5258">
        <v>5</v>
      </c>
      <c r="C5258">
        <v>32.5</v>
      </c>
      <c r="D5258">
        <v>3</v>
      </c>
      <c r="E5258">
        <v>20.7</v>
      </c>
      <c r="F5258">
        <v>3</v>
      </c>
      <c r="G5258">
        <v>20.7</v>
      </c>
      <c r="H5258">
        <v>3</v>
      </c>
      <c r="I5258">
        <v>20.7</v>
      </c>
      <c r="J5258">
        <v>14</v>
      </c>
      <c r="K5258">
        <v>94.600000000000009</v>
      </c>
      <c r="L5258" s="11" t="s">
        <v>11928</v>
      </c>
      <c r="M5258" s="12" t="s">
        <v>6</v>
      </c>
      <c r="N5258" s="12">
        <v>1124</v>
      </c>
      <c r="O5258" s="12" t="s">
        <v>6</v>
      </c>
      <c r="P5258" s="12" t="s">
        <v>6</v>
      </c>
      <c r="Q5258" s="12" t="s">
        <v>6</v>
      </c>
      <c r="R5258">
        <v>5257</v>
      </c>
    </row>
    <row r="5259" spans="1:18" ht="15" x14ac:dyDescent="0.45">
      <c r="A5259">
        <v>28747</v>
      </c>
      <c r="B5259">
        <v>3</v>
      </c>
      <c r="C5259">
        <v>40.5</v>
      </c>
      <c r="D5259">
        <v>2</v>
      </c>
      <c r="E5259">
        <v>27</v>
      </c>
      <c r="H5259">
        <v>2</v>
      </c>
      <c r="I5259">
        <v>27</v>
      </c>
      <c r="J5259">
        <v>7</v>
      </c>
      <c r="K5259">
        <v>94.5</v>
      </c>
      <c r="L5259" s="11" t="s">
        <v>11926</v>
      </c>
      <c r="M5259" s="12" t="s">
        <v>6</v>
      </c>
      <c r="N5259" s="12" t="s">
        <v>6</v>
      </c>
      <c r="O5259" s="12" t="s">
        <v>6</v>
      </c>
      <c r="P5259" s="12">
        <v>1621</v>
      </c>
      <c r="Q5259" s="12" t="s">
        <v>6</v>
      </c>
      <c r="R5259">
        <v>5258</v>
      </c>
    </row>
    <row r="5260" spans="1:18" ht="15" x14ac:dyDescent="0.45">
      <c r="A5260">
        <v>30174</v>
      </c>
      <c r="B5260">
        <v>2</v>
      </c>
      <c r="C5260">
        <v>37.799999999999997</v>
      </c>
      <c r="D5260">
        <v>1</v>
      </c>
      <c r="E5260">
        <v>18.899999999999999</v>
      </c>
      <c r="F5260">
        <v>1</v>
      </c>
      <c r="G5260">
        <v>18.899999999999999</v>
      </c>
      <c r="H5260">
        <v>1</v>
      </c>
      <c r="I5260">
        <v>18.899999999999999</v>
      </c>
      <c r="J5260">
        <v>5</v>
      </c>
      <c r="K5260">
        <v>94.5</v>
      </c>
      <c r="L5260" s="11" t="s">
        <v>11925</v>
      </c>
      <c r="M5260" s="12" t="s">
        <v>6</v>
      </c>
      <c r="N5260" s="12" t="s">
        <v>6</v>
      </c>
      <c r="O5260" s="12">
        <v>1004</v>
      </c>
      <c r="P5260" s="12" t="s">
        <v>6</v>
      </c>
      <c r="Q5260" s="12" t="s">
        <v>6</v>
      </c>
      <c r="R5260">
        <v>5259</v>
      </c>
    </row>
    <row r="5261" spans="1:18" ht="15" x14ac:dyDescent="0.45">
      <c r="A5261">
        <v>31316</v>
      </c>
      <c r="B5261">
        <v>2</v>
      </c>
      <c r="C5261">
        <v>9</v>
      </c>
      <c r="D5261">
        <v>6</v>
      </c>
      <c r="E5261">
        <v>27</v>
      </c>
      <c r="F5261">
        <v>9</v>
      </c>
      <c r="G5261">
        <v>40.5</v>
      </c>
      <c r="H5261">
        <v>4</v>
      </c>
      <c r="I5261">
        <v>18</v>
      </c>
      <c r="J5261">
        <v>21</v>
      </c>
      <c r="K5261">
        <v>94.5</v>
      </c>
      <c r="L5261" s="11" t="s">
        <v>11926</v>
      </c>
      <c r="M5261" s="12" t="s">
        <v>6</v>
      </c>
      <c r="N5261" s="12" t="s">
        <v>6</v>
      </c>
      <c r="O5261" s="12" t="s">
        <v>6</v>
      </c>
      <c r="P5261" s="12">
        <v>1622</v>
      </c>
      <c r="Q5261" s="12" t="s">
        <v>6</v>
      </c>
      <c r="R5261">
        <v>5260</v>
      </c>
    </row>
    <row r="5262" spans="1:18" ht="15" x14ac:dyDescent="0.45">
      <c r="A5262">
        <v>31995</v>
      </c>
      <c r="F5262">
        <v>4</v>
      </c>
      <c r="G5262">
        <v>54</v>
      </c>
      <c r="H5262">
        <v>3</v>
      </c>
      <c r="I5262">
        <v>40.5</v>
      </c>
      <c r="J5262">
        <v>7</v>
      </c>
      <c r="K5262">
        <v>94.5</v>
      </c>
      <c r="L5262" s="11" t="s">
        <v>11926</v>
      </c>
      <c r="M5262" s="12" t="s">
        <v>6</v>
      </c>
      <c r="N5262" s="12" t="s">
        <v>6</v>
      </c>
      <c r="O5262" s="12" t="s">
        <v>6</v>
      </c>
      <c r="P5262" s="12">
        <v>1623</v>
      </c>
      <c r="Q5262" s="12" t="s">
        <v>6</v>
      </c>
      <c r="R5262">
        <v>5261</v>
      </c>
    </row>
    <row r="5263" spans="1:18" ht="15" x14ac:dyDescent="0.45">
      <c r="A5263">
        <v>32234</v>
      </c>
      <c r="H5263">
        <v>7</v>
      </c>
      <c r="I5263">
        <v>94.5</v>
      </c>
      <c r="J5263">
        <v>7</v>
      </c>
      <c r="K5263">
        <v>94.5</v>
      </c>
      <c r="L5263" s="11" t="s">
        <v>11926</v>
      </c>
      <c r="M5263" s="12" t="s">
        <v>6</v>
      </c>
      <c r="N5263" s="12" t="s">
        <v>6</v>
      </c>
      <c r="O5263" s="12" t="s">
        <v>6</v>
      </c>
      <c r="P5263" s="12">
        <v>1624</v>
      </c>
      <c r="Q5263" s="12" t="s">
        <v>6</v>
      </c>
      <c r="R5263">
        <v>5262</v>
      </c>
    </row>
    <row r="5264" spans="1:18" ht="15" x14ac:dyDescent="0.45">
      <c r="A5264">
        <v>15897</v>
      </c>
      <c r="B5264">
        <v>4</v>
      </c>
      <c r="C5264">
        <v>36.799999999999997</v>
      </c>
      <c r="F5264">
        <v>2</v>
      </c>
      <c r="G5264">
        <v>19.2</v>
      </c>
      <c r="H5264">
        <v>4</v>
      </c>
      <c r="I5264">
        <v>38.4</v>
      </c>
      <c r="J5264">
        <v>10</v>
      </c>
      <c r="K5264">
        <v>94.4</v>
      </c>
      <c r="L5264" s="11" t="s">
        <v>11927</v>
      </c>
      <c r="M5264" s="12" t="s">
        <v>6</v>
      </c>
      <c r="N5264" s="12" t="s">
        <v>6</v>
      </c>
      <c r="O5264" s="12" t="s">
        <v>6</v>
      </c>
      <c r="P5264" s="12" t="s">
        <v>6</v>
      </c>
      <c r="Q5264" s="12">
        <v>824</v>
      </c>
      <c r="R5264">
        <v>5263</v>
      </c>
    </row>
    <row r="5265" spans="1:18" ht="15" x14ac:dyDescent="0.45">
      <c r="A5265">
        <v>27999</v>
      </c>
      <c r="B5265">
        <v>21</v>
      </c>
      <c r="C5265">
        <v>33.6</v>
      </c>
      <c r="D5265">
        <v>23</v>
      </c>
      <c r="E5265">
        <v>36.799999999999997</v>
      </c>
      <c r="H5265">
        <v>15</v>
      </c>
      <c r="I5265">
        <v>24</v>
      </c>
      <c r="J5265">
        <v>59</v>
      </c>
      <c r="K5265">
        <v>94.4</v>
      </c>
      <c r="L5265" s="11" t="s">
        <v>11927</v>
      </c>
      <c r="M5265" s="12" t="s">
        <v>6</v>
      </c>
      <c r="N5265" s="12" t="s">
        <v>6</v>
      </c>
      <c r="O5265" s="12" t="s">
        <v>6</v>
      </c>
      <c r="P5265" s="12" t="s">
        <v>6</v>
      </c>
      <c r="Q5265" s="12">
        <v>825</v>
      </c>
      <c r="R5265">
        <v>5264</v>
      </c>
    </row>
    <row r="5266" spans="1:18" ht="15" x14ac:dyDescent="0.45">
      <c r="A5266">
        <v>31489</v>
      </c>
      <c r="B5266">
        <v>3</v>
      </c>
      <c r="C5266">
        <v>70.8</v>
      </c>
      <c r="D5266">
        <v>1</v>
      </c>
      <c r="E5266">
        <v>23.6</v>
      </c>
      <c r="J5266">
        <v>4</v>
      </c>
      <c r="K5266">
        <v>94.4</v>
      </c>
      <c r="L5266" s="11" t="s">
        <v>11926</v>
      </c>
      <c r="M5266" s="12" t="s">
        <v>6</v>
      </c>
      <c r="N5266" s="12" t="s">
        <v>6</v>
      </c>
      <c r="O5266" s="12" t="s">
        <v>6</v>
      </c>
      <c r="P5266" s="12">
        <v>1625</v>
      </c>
      <c r="Q5266" s="12" t="s">
        <v>6</v>
      </c>
      <c r="R5266">
        <v>5265</v>
      </c>
    </row>
    <row r="5267" spans="1:18" ht="15" x14ac:dyDescent="0.45">
      <c r="A5267">
        <v>18486</v>
      </c>
      <c r="B5267">
        <v>16</v>
      </c>
      <c r="C5267">
        <v>35.200000000000003</v>
      </c>
      <c r="D5267">
        <v>11</v>
      </c>
      <c r="E5267">
        <v>24.2</v>
      </c>
      <c r="F5267">
        <v>13</v>
      </c>
      <c r="G5267">
        <v>28.42</v>
      </c>
      <c r="H5267">
        <v>3</v>
      </c>
      <c r="I5267">
        <v>6.42</v>
      </c>
      <c r="J5267">
        <v>43</v>
      </c>
      <c r="K5267">
        <v>94.240000000000009</v>
      </c>
      <c r="L5267" s="11" t="s">
        <v>11926</v>
      </c>
      <c r="M5267" s="12" t="s">
        <v>6</v>
      </c>
      <c r="N5267" s="12" t="s">
        <v>6</v>
      </c>
      <c r="O5267" s="12" t="s">
        <v>6</v>
      </c>
      <c r="P5267" s="12">
        <v>1626</v>
      </c>
      <c r="Q5267" s="12" t="s">
        <v>6</v>
      </c>
      <c r="R5267">
        <v>5266</v>
      </c>
    </row>
    <row r="5268" spans="1:18" ht="15" x14ac:dyDescent="0.45">
      <c r="A5268">
        <v>30308</v>
      </c>
      <c r="B5268">
        <v>12</v>
      </c>
      <c r="C5268">
        <v>41.72</v>
      </c>
      <c r="D5268">
        <v>5</v>
      </c>
      <c r="E5268">
        <v>17.5</v>
      </c>
      <c r="H5268">
        <v>10</v>
      </c>
      <c r="I5268">
        <v>35</v>
      </c>
      <c r="J5268">
        <v>27</v>
      </c>
      <c r="K5268">
        <v>94.22</v>
      </c>
      <c r="L5268" s="11" t="s">
        <v>11925</v>
      </c>
      <c r="M5268" s="12" t="s">
        <v>6</v>
      </c>
      <c r="N5268" s="12" t="s">
        <v>6</v>
      </c>
      <c r="O5268" s="12">
        <v>1005</v>
      </c>
      <c r="P5268" s="12" t="s">
        <v>6</v>
      </c>
      <c r="Q5268" s="12" t="s">
        <v>6</v>
      </c>
      <c r="R5268">
        <v>5267</v>
      </c>
    </row>
    <row r="5269" spans="1:18" ht="15" x14ac:dyDescent="0.45">
      <c r="A5269">
        <v>29096</v>
      </c>
      <c r="B5269">
        <v>6</v>
      </c>
      <c r="C5269">
        <v>47.4</v>
      </c>
      <c r="D5269">
        <v>3</v>
      </c>
      <c r="E5269">
        <v>23.07</v>
      </c>
      <c r="H5269">
        <v>3</v>
      </c>
      <c r="I5269">
        <v>23.7</v>
      </c>
      <c r="J5269">
        <v>12</v>
      </c>
      <c r="K5269">
        <v>94.17</v>
      </c>
      <c r="L5269" s="11" t="s">
        <v>11926</v>
      </c>
      <c r="M5269" s="12" t="s">
        <v>6</v>
      </c>
      <c r="N5269" s="12" t="s">
        <v>6</v>
      </c>
      <c r="O5269" s="12" t="s">
        <v>6</v>
      </c>
      <c r="P5269" s="12">
        <v>1627</v>
      </c>
      <c r="Q5269" s="12" t="s">
        <v>6</v>
      </c>
      <c r="R5269">
        <v>5268</v>
      </c>
    </row>
    <row r="5270" spans="1:18" ht="15" x14ac:dyDescent="0.45">
      <c r="A5270">
        <v>2010415</v>
      </c>
      <c r="F5270">
        <v>2.36</v>
      </c>
      <c r="G5270">
        <v>35.159999999999997</v>
      </c>
      <c r="H5270">
        <v>6.61</v>
      </c>
      <c r="I5270">
        <v>58.87</v>
      </c>
      <c r="J5270">
        <v>8.9700000000000006</v>
      </c>
      <c r="K5270">
        <v>94.03</v>
      </c>
      <c r="L5270" s="11" t="s">
        <v>11923</v>
      </c>
      <c r="M5270" s="12" t="s">
        <v>6</v>
      </c>
      <c r="N5270" s="12" t="s">
        <v>6</v>
      </c>
      <c r="O5270" s="12" t="s">
        <v>6</v>
      </c>
      <c r="P5270" s="12" t="s">
        <v>6</v>
      </c>
      <c r="Q5270" s="12" t="s">
        <v>6</v>
      </c>
      <c r="R5270">
        <v>5269</v>
      </c>
    </row>
    <row r="5271" spans="1:18" ht="15" x14ac:dyDescent="0.45">
      <c r="A5271">
        <v>10341</v>
      </c>
      <c r="B5271">
        <v>5</v>
      </c>
      <c r="C5271">
        <v>47</v>
      </c>
      <c r="D5271">
        <v>2</v>
      </c>
      <c r="E5271">
        <v>18.8</v>
      </c>
      <c r="F5271">
        <v>2</v>
      </c>
      <c r="G5271">
        <v>18.8</v>
      </c>
      <c r="H5271">
        <v>1</v>
      </c>
      <c r="I5271">
        <v>9.4</v>
      </c>
      <c r="J5271">
        <v>10</v>
      </c>
      <c r="K5271">
        <v>94</v>
      </c>
      <c r="L5271" s="11" t="s">
        <v>11927</v>
      </c>
      <c r="M5271" s="12" t="s">
        <v>6</v>
      </c>
      <c r="N5271" s="12" t="s">
        <v>6</v>
      </c>
      <c r="O5271" s="12" t="s">
        <v>6</v>
      </c>
      <c r="P5271" s="12" t="s">
        <v>6</v>
      </c>
      <c r="Q5271" s="12">
        <v>826</v>
      </c>
      <c r="R5271">
        <v>5270</v>
      </c>
    </row>
    <row r="5272" spans="1:18" ht="15" x14ac:dyDescent="0.45">
      <c r="A5272">
        <v>32182</v>
      </c>
      <c r="H5272">
        <v>16</v>
      </c>
      <c r="I5272">
        <v>93.93</v>
      </c>
      <c r="J5272">
        <v>16</v>
      </c>
      <c r="K5272">
        <v>93.93</v>
      </c>
      <c r="L5272" s="11" t="s">
        <v>11925</v>
      </c>
      <c r="M5272" s="12" t="s">
        <v>6</v>
      </c>
      <c r="N5272" s="12" t="s">
        <v>6</v>
      </c>
      <c r="O5272" s="12">
        <v>1006</v>
      </c>
      <c r="P5272" s="12" t="s">
        <v>6</v>
      </c>
      <c r="Q5272" s="12" t="s">
        <v>6</v>
      </c>
      <c r="R5272">
        <v>5271</v>
      </c>
    </row>
    <row r="5273" spans="1:18" ht="15" x14ac:dyDescent="0.45">
      <c r="A5273">
        <v>10501</v>
      </c>
      <c r="B5273">
        <v>8</v>
      </c>
      <c r="C5273">
        <v>41.6</v>
      </c>
      <c r="D5273">
        <v>6</v>
      </c>
      <c r="E5273">
        <v>31.2</v>
      </c>
      <c r="F5273">
        <v>4</v>
      </c>
      <c r="G5273">
        <v>20.8</v>
      </c>
      <c r="J5273">
        <v>18</v>
      </c>
      <c r="K5273">
        <v>93.6</v>
      </c>
      <c r="L5273" s="11" t="s">
        <v>11927</v>
      </c>
      <c r="M5273" s="12" t="s">
        <v>6</v>
      </c>
      <c r="N5273" s="12" t="s">
        <v>6</v>
      </c>
      <c r="O5273" s="12" t="s">
        <v>6</v>
      </c>
      <c r="P5273" s="12" t="s">
        <v>6</v>
      </c>
      <c r="Q5273" s="12">
        <v>827</v>
      </c>
      <c r="R5273">
        <v>5272</v>
      </c>
    </row>
    <row r="5274" spans="1:18" ht="15" x14ac:dyDescent="0.45">
      <c r="A5274">
        <v>14345</v>
      </c>
      <c r="B5274">
        <v>10</v>
      </c>
      <c r="C5274">
        <v>26</v>
      </c>
      <c r="D5274">
        <v>6</v>
      </c>
      <c r="E5274">
        <v>15.6</v>
      </c>
      <c r="F5274">
        <v>10</v>
      </c>
      <c r="G5274">
        <v>26</v>
      </c>
      <c r="H5274">
        <v>10</v>
      </c>
      <c r="I5274">
        <v>26</v>
      </c>
      <c r="J5274">
        <v>36</v>
      </c>
      <c r="K5274">
        <v>93.6</v>
      </c>
      <c r="L5274" s="11" t="s">
        <v>11928</v>
      </c>
      <c r="M5274" s="12" t="s">
        <v>6</v>
      </c>
      <c r="N5274" s="12">
        <v>1125</v>
      </c>
      <c r="O5274" s="12" t="s">
        <v>6</v>
      </c>
      <c r="P5274" s="12" t="s">
        <v>6</v>
      </c>
      <c r="Q5274" s="12" t="s">
        <v>6</v>
      </c>
      <c r="R5274">
        <v>5273</v>
      </c>
    </row>
    <row r="5275" spans="1:18" ht="15" x14ac:dyDescent="0.45">
      <c r="A5275">
        <v>14991</v>
      </c>
      <c r="D5275">
        <v>1</v>
      </c>
      <c r="E5275">
        <v>93.6</v>
      </c>
      <c r="J5275">
        <v>1</v>
      </c>
      <c r="K5275">
        <v>93.6</v>
      </c>
      <c r="L5275" s="11" t="s">
        <v>11925</v>
      </c>
      <c r="M5275" s="12" t="s">
        <v>6</v>
      </c>
      <c r="N5275" s="12" t="s">
        <v>6</v>
      </c>
      <c r="O5275" s="12">
        <v>1007</v>
      </c>
      <c r="P5275" s="12" t="s">
        <v>6</v>
      </c>
      <c r="Q5275" s="12" t="s">
        <v>6</v>
      </c>
      <c r="R5275">
        <v>5274</v>
      </c>
    </row>
    <row r="5276" spans="1:18" ht="15" x14ac:dyDescent="0.45">
      <c r="A5276">
        <v>28027</v>
      </c>
      <c r="B5276">
        <v>55</v>
      </c>
      <c r="C5276">
        <v>65.2</v>
      </c>
      <c r="D5276">
        <v>20</v>
      </c>
      <c r="E5276">
        <v>22.5</v>
      </c>
      <c r="H5276">
        <v>5</v>
      </c>
      <c r="I5276">
        <v>5.5</v>
      </c>
      <c r="J5276">
        <v>80</v>
      </c>
      <c r="K5276">
        <v>93.2</v>
      </c>
      <c r="L5276" s="11" t="s">
        <v>11927</v>
      </c>
      <c r="M5276" s="12" t="s">
        <v>6</v>
      </c>
      <c r="N5276" s="12" t="s">
        <v>6</v>
      </c>
      <c r="O5276" s="12" t="s">
        <v>6</v>
      </c>
      <c r="P5276" s="12" t="s">
        <v>6</v>
      </c>
      <c r="Q5276" s="12">
        <v>828</v>
      </c>
      <c r="R5276">
        <v>5275</v>
      </c>
    </row>
    <row r="5277" spans="1:18" ht="15" x14ac:dyDescent="0.45">
      <c r="A5277">
        <v>28314</v>
      </c>
      <c r="B5277">
        <v>3</v>
      </c>
      <c r="C5277">
        <v>18.600000000000001</v>
      </c>
      <c r="D5277">
        <v>6</v>
      </c>
      <c r="E5277">
        <v>37.200000000000003</v>
      </c>
      <c r="F5277">
        <v>4</v>
      </c>
      <c r="G5277">
        <v>24.8</v>
      </c>
      <c r="H5277">
        <v>2</v>
      </c>
      <c r="I5277">
        <v>12.4</v>
      </c>
      <c r="J5277">
        <v>15</v>
      </c>
      <c r="K5277">
        <v>93.000000000000014</v>
      </c>
      <c r="L5277" s="11" t="s">
        <v>11926</v>
      </c>
      <c r="M5277" s="12" t="s">
        <v>6</v>
      </c>
      <c r="N5277" s="12" t="s">
        <v>6</v>
      </c>
      <c r="O5277" s="12" t="s">
        <v>6</v>
      </c>
      <c r="P5277" s="12">
        <v>1628</v>
      </c>
      <c r="Q5277" s="12" t="s">
        <v>6</v>
      </c>
      <c r="R5277">
        <v>5276</v>
      </c>
    </row>
    <row r="5278" spans="1:18" ht="15" x14ac:dyDescent="0.45">
      <c r="A5278">
        <v>29180</v>
      </c>
      <c r="B5278">
        <v>1</v>
      </c>
      <c r="C5278">
        <v>15.5</v>
      </c>
      <c r="D5278">
        <v>1</v>
      </c>
      <c r="E5278">
        <v>15.5</v>
      </c>
      <c r="F5278">
        <v>1</v>
      </c>
      <c r="G5278">
        <v>15.5</v>
      </c>
      <c r="H5278">
        <v>3</v>
      </c>
      <c r="I5278">
        <v>46.5</v>
      </c>
      <c r="J5278">
        <v>6</v>
      </c>
      <c r="K5278">
        <v>93</v>
      </c>
      <c r="L5278" s="11" t="s">
        <v>11926</v>
      </c>
      <c r="M5278" s="12" t="s">
        <v>6</v>
      </c>
      <c r="N5278" s="12" t="s">
        <v>6</v>
      </c>
      <c r="O5278" s="12" t="s">
        <v>6</v>
      </c>
      <c r="P5278" s="12">
        <v>1629</v>
      </c>
      <c r="Q5278" s="12" t="s">
        <v>6</v>
      </c>
      <c r="R5278">
        <v>5277</v>
      </c>
    </row>
    <row r="5279" spans="1:18" ht="15" x14ac:dyDescent="0.45">
      <c r="A5279">
        <v>31561</v>
      </c>
      <c r="F5279">
        <v>18</v>
      </c>
      <c r="G5279">
        <v>54</v>
      </c>
      <c r="H5279">
        <v>13</v>
      </c>
      <c r="I5279">
        <v>39</v>
      </c>
      <c r="J5279">
        <v>31</v>
      </c>
      <c r="K5279">
        <v>93</v>
      </c>
      <c r="L5279" s="11" t="s">
        <v>11926</v>
      </c>
      <c r="M5279" s="12" t="s">
        <v>6</v>
      </c>
      <c r="N5279" s="12" t="s">
        <v>6</v>
      </c>
      <c r="O5279" s="12" t="s">
        <v>6</v>
      </c>
      <c r="P5279" s="12">
        <v>1630</v>
      </c>
      <c r="Q5279" s="12" t="s">
        <v>6</v>
      </c>
      <c r="R5279">
        <v>5278</v>
      </c>
    </row>
    <row r="5280" spans="1:18" ht="15" x14ac:dyDescent="0.45">
      <c r="A5280">
        <v>18093</v>
      </c>
      <c r="B5280">
        <v>8</v>
      </c>
      <c r="C5280">
        <v>47.2</v>
      </c>
      <c r="D5280">
        <v>2</v>
      </c>
      <c r="E5280">
        <v>11.8</v>
      </c>
      <c r="F5280">
        <v>5</v>
      </c>
      <c r="G5280">
        <v>28.09</v>
      </c>
      <c r="H5280">
        <v>1</v>
      </c>
      <c r="I5280">
        <v>5.9</v>
      </c>
      <c r="J5280">
        <v>16</v>
      </c>
      <c r="K5280">
        <v>92.990000000000009</v>
      </c>
      <c r="L5280" s="11" t="s">
        <v>11926</v>
      </c>
      <c r="M5280" s="12" t="s">
        <v>6</v>
      </c>
      <c r="N5280" s="12" t="s">
        <v>6</v>
      </c>
      <c r="O5280" s="12" t="s">
        <v>6</v>
      </c>
      <c r="P5280" s="12">
        <v>1631</v>
      </c>
      <c r="Q5280" s="12" t="s">
        <v>6</v>
      </c>
      <c r="R5280">
        <v>5279</v>
      </c>
    </row>
    <row r="5281" spans="1:18" ht="15" x14ac:dyDescent="0.45">
      <c r="A5281">
        <v>22363</v>
      </c>
      <c r="D5281">
        <v>1</v>
      </c>
      <c r="E5281">
        <v>7.8</v>
      </c>
      <c r="F5281">
        <v>9</v>
      </c>
      <c r="G5281">
        <v>70.2</v>
      </c>
      <c r="H5281">
        <v>2</v>
      </c>
      <c r="I5281">
        <v>14.98</v>
      </c>
      <c r="J5281">
        <v>12</v>
      </c>
      <c r="K5281">
        <v>92.98</v>
      </c>
      <c r="L5281" s="11" t="s">
        <v>11927</v>
      </c>
      <c r="M5281" s="12" t="s">
        <v>6</v>
      </c>
      <c r="N5281" s="12" t="s">
        <v>6</v>
      </c>
      <c r="O5281" s="12" t="s">
        <v>6</v>
      </c>
      <c r="P5281" s="12" t="s">
        <v>6</v>
      </c>
      <c r="Q5281" s="12">
        <v>829</v>
      </c>
      <c r="R5281">
        <v>5280</v>
      </c>
    </row>
    <row r="5282" spans="1:18" ht="15" x14ac:dyDescent="0.45">
      <c r="A5282">
        <v>17217</v>
      </c>
      <c r="B5282">
        <v>9</v>
      </c>
      <c r="C5282">
        <v>12.6</v>
      </c>
      <c r="D5282">
        <v>32</v>
      </c>
      <c r="E5282">
        <v>44.29</v>
      </c>
      <c r="H5282">
        <v>28</v>
      </c>
      <c r="I5282">
        <v>36.06</v>
      </c>
      <c r="J5282">
        <v>69</v>
      </c>
      <c r="K5282">
        <v>92.95</v>
      </c>
      <c r="L5282" s="11" t="s">
        <v>11925</v>
      </c>
      <c r="M5282" s="12" t="s">
        <v>6</v>
      </c>
      <c r="N5282" s="12" t="s">
        <v>6</v>
      </c>
      <c r="O5282" s="12">
        <v>1008</v>
      </c>
      <c r="P5282" s="12" t="s">
        <v>6</v>
      </c>
      <c r="Q5282" s="12" t="s">
        <v>6</v>
      </c>
      <c r="R5282">
        <v>5281</v>
      </c>
    </row>
    <row r="5283" spans="1:18" ht="15" x14ac:dyDescent="0.45">
      <c r="A5283">
        <v>28642</v>
      </c>
      <c r="B5283">
        <v>6</v>
      </c>
      <c r="C5283">
        <v>80.069999999999993</v>
      </c>
      <c r="D5283">
        <v>1</v>
      </c>
      <c r="E5283">
        <v>12.79</v>
      </c>
      <c r="J5283">
        <v>7</v>
      </c>
      <c r="K5283">
        <v>92.859999999999985</v>
      </c>
      <c r="L5283" s="11" t="s">
        <v>11926</v>
      </c>
      <c r="M5283" s="12" t="s">
        <v>6</v>
      </c>
      <c r="N5283" s="12" t="s">
        <v>6</v>
      </c>
      <c r="O5283" s="12" t="s">
        <v>6</v>
      </c>
      <c r="P5283" s="12">
        <v>1632</v>
      </c>
      <c r="Q5283" s="12" t="s">
        <v>6</v>
      </c>
      <c r="R5283">
        <v>5282</v>
      </c>
    </row>
    <row r="5284" spans="1:18" ht="15" x14ac:dyDescent="0.45">
      <c r="A5284">
        <v>32317</v>
      </c>
      <c r="H5284">
        <v>18</v>
      </c>
      <c r="I5284">
        <v>92.76</v>
      </c>
      <c r="J5284">
        <v>18</v>
      </c>
      <c r="K5284">
        <v>92.76</v>
      </c>
      <c r="L5284" s="11" t="s">
        <v>11925</v>
      </c>
      <c r="M5284" s="12" t="s">
        <v>6</v>
      </c>
      <c r="N5284" s="12" t="s">
        <v>6</v>
      </c>
      <c r="O5284" s="12">
        <v>1009</v>
      </c>
      <c r="P5284" s="12" t="s">
        <v>6</v>
      </c>
      <c r="Q5284" s="12" t="s">
        <v>6</v>
      </c>
      <c r="R5284">
        <v>5283</v>
      </c>
    </row>
    <row r="5285" spans="1:18" ht="15" x14ac:dyDescent="0.45">
      <c r="A5285">
        <v>17016</v>
      </c>
      <c r="D5285">
        <v>5</v>
      </c>
      <c r="E5285">
        <v>24.5</v>
      </c>
      <c r="F5285">
        <v>4</v>
      </c>
      <c r="G5285">
        <v>19.21</v>
      </c>
      <c r="H5285">
        <v>10</v>
      </c>
      <c r="I5285">
        <v>49</v>
      </c>
      <c r="J5285">
        <v>19</v>
      </c>
      <c r="K5285">
        <v>92.710000000000008</v>
      </c>
      <c r="L5285" s="11" t="s">
        <v>11926</v>
      </c>
      <c r="M5285" s="12" t="s">
        <v>6</v>
      </c>
      <c r="N5285" s="12" t="s">
        <v>6</v>
      </c>
      <c r="O5285" s="12" t="s">
        <v>6</v>
      </c>
      <c r="P5285" s="12">
        <v>1633</v>
      </c>
      <c r="Q5285" s="12" t="s">
        <v>6</v>
      </c>
      <c r="R5285">
        <v>5284</v>
      </c>
    </row>
    <row r="5286" spans="1:18" ht="15" x14ac:dyDescent="0.45">
      <c r="A5286">
        <v>32369</v>
      </c>
      <c r="H5286">
        <v>19</v>
      </c>
      <c r="I5286">
        <v>92.71</v>
      </c>
      <c r="J5286">
        <v>19</v>
      </c>
      <c r="K5286">
        <v>92.71</v>
      </c>
      <c r="L5286" s="11" t="s">
        <v>11925</v>
      </c>
      <c r="M5286" s="12" t="s">
        <v>6</v>
      </c>
      <c r="N5286" s="12" t="s">
        <v>6</v>
      </c>
      <c r="O5286" s="12">
        <v>1010</v>
      </c>
      <c r="P5286" s="12" t="s">
        <v>6</v>
      </c>
      <c r="Q5286" s="12" t="s">
        <v>6</v>
      </c>
      <c r="R5286">
        <v>5285</v>
      </c>
    </row>
    <row r="5287" spans="1:18" ht="15" x14ac:dyDescent="0.45">
      <c r="A5287">
        <v>12680</v>
      </c>
      <c r="B5287">
        <v>5</v>
      </c>
      <c r="C5287">
        <v>16</v>
      </c>
      <c r="D5287">
        <v>8</v>
      </c>
      <c r="E5287">
        <v>25.34</v>
      </c>
      <c r="F5287">
        <v>10</v>
      </c>
      <c r="G5287">
        <v>32</v>
      </c>
      <c r="H5287">
        <v>6</v>
      </c>
      <c r="I5287">
        <v>19.2</v>
      </c>
      <c r="J5287">
        <v>29</v>
      </c>
      <c r="K5287">
        <v>92.54</v>
      </c>
      <c r="L5287" s="11" t="s">
        <v>11927</v>
      </c>
      <c r="M5287" s="12" t="s">
        <v>6</v>
      </c>
      <c r="N5287" s="12" t="s">
        <v>6</v>
      </c>
      <c r="O5287" s="12" t="s">
        <v>6</v>
      </c>
      <c r="P5287" s="12" t="s">
        <v>6</v>
      </c>
      <c r="Q5287" s="12">
        <v>830</v>
      </c>
      <c r="R5287">
        <v>5286</v>
      </c>
    </row>
    <row r="5288" spans="1:18" ht="15" x14ac:dyDescent="0.45">
      <c r="A5288">
        <v>18066</v>
      </c>
      <c r="B5288">
        <v>7</v>
      </c>
      <c r="C5288">
        <v>21</v>
      </c>
      <c r="D5288">
        <v>9</v>
      </c>
      <c r="E5288">
        <v>27</v>
      </c>
      <c r="F5288">
        <v>15</v>
      </c>
      <c r="G5288">
        <v>44.52</v>
      </c>
      <c r="J5288">
        <v>31</v>
      </c>
      <c r="K5288">
        <v>92.52000000000001</v>
      </c>
      <c r="L5288" s="11" t="s">
        <v>11928</v>
      </c>
      <c r="M5288" s="12" t="s">
        <v>6</v>
      </c>
      <c r="N5288" s="12">
        <v>1126</v>
      </c>
      <c r="O5288" s="12" t="s">
        <v>6</v>
      </c>
      <c r="P5288" s="12" t="s">
        <v>6</v>
      </c>
      <c r="Q5288" s="12" t="s">
        <v>6</v>
      </c>
      <c r="R5288">
        <v>5287</v>
      </c>
    </row>
    <row r="5289" spans="1:18" ht="15" x14ac:dyDescent="0.45">
      <c r="A5289">
        <v>10679</v>
      </c>
      <c r="B5289">
        <v>1</v>
      </c>
      <c r="C5289">
        <v>1.2</v>
      </c>
      <c r="F5289">
        <v>1</v>
      </c>
      <c r="G5289">
        <v>1.2</v>
      </c>
      <c r="H5289">
        <v>50</v>
      </c>
      <c r="I5289">
        <v>90</v>
      </c>
      <c r="J5289">
        <v>52</v>
      </c>
      <c r="K5289">
        <v>92.4</v>
      </c>
      <c r="L5289" s="11" t="s">
        <v>11925</v>
      </c>
      <c r="M5289" s="12" t="s">
        <v>6</v>
      </c>
      <c r="N5289" s="12" t="s">
        <v>6</v>
      </c>
      <c r="O5289" s="12">
        <v>1011</v>
      </c>
      <c r="P5289" s="12" t="s">
        <v>6</v>
      </c>
      <c r="Q5289" s="12" t="s">
        <v>6</v>
      </c>
      <c r="R5289">
        <v>5288</v>
      </c>
    </row>
    <row r="5290" spans="1:18" ht="15" x14ac:dyDescent="0.45">
      <c r="A5290">
        <v>15386</v>
      </c>
      <c r="B5290">
        <v>3</v>
      </c>
      <c r="C5290">
        <v>39.6</v>
      </c>
      <c r="D5290">
        <v>4</v>
      </c>
      <c r="E5290">
        <v>52.8</v>
      </c>
      <c r="J5290">
        <v>7</v>
      </c>
      <c r="K5290">
        <v>92.4</v>
      </c>
      <c r="L5290" s="11" t="s">
        <v>11926</v>
      </c>
      <c r="M5290" s="12" t="s">
        <v>6</v>
      </c>
      <c r="N5290" s="12" t="s">
        <v>6</v>
      </c>
      <c r="O5290" s="12" t="s">
        <v>6</v>
      </c>
      <c r="P5290" s="12">
        <v>1634</v>
      </c>
      <c r="Q5290" s="12" t="s">
        <v>6</v>
      </c>
      <c r="R5290">
        <v>5289</v>
      </c>
    </row>
    <row r="5291" spans="1:18" ht="15" x14ac:dyDescent="0.45">
      <c r="A5291">
        <v>28317</v>
      </c>
      <c r="B5291">
        <v>3</v>
      </c>
      <c r="C5291">
        <v>19.8</v>
      </c>
      <c r="D5291">
        <v>5</v>
      </c>
      <c r="E5291">
        <v>33</v>
      </c>
      <c r="F5291">
        <v>4</v>
      </c>
      <c r="G5291">
        <v>26.4</v>
      </c>
      <c r="H5291">
        <v>2</v>
      </c>
      <c r="I5291">
        <v>13.2</v>
      </c>
      <c r="J5291">
        <v>14</v>
      </c>
      <c r="K5291">
        <v>92.399999999999991</v>
      </c>
      <c r="L5291" s="11" t="s">
        <v>11926</v>
      </c>
      <c r="M5291" s="12" t="s">
        <v>6</v>
      </c>
      <c r="N5291" s="12" t="s">
        <v>6</v>
      </c>
      <c r="O5291" s="12" t="s">
        <v>6</v>
      </c>
      <c r="P5291" s="12">
        <v>1635</v>
      </c>
      <c r="Q5291" s="12" t="s">
        <v>6</v>
      </c>
      <c r="R5291">
        <v>5290</v>
      </c>
    </row>
    <row r="5292" spans="1:18" ht="15" x14ac:dyDescent="0.45">
      <c r="A5292">
        <v>23249</v>
      </c>
      <c r="F5292">
        <v>1</v>
      </c>
      <c r="G5292">
        <v>13.5</v>
      </c>
      <c r="H5292">
        <v>6</v>
      </c>
      <c r="I5292">
        <v>78.84</v>
      </c>
      <c r="J5292">
        <v>7</v>
      </c>
      <c r="K5292">
        <v>92.34</v>
      </c>
      <c r="L5292" s="11" t="s">
        <v>11926</v>
      </c>
      <c r="M5292" s="12" t="s">
        <v>6</v>
      </c>
      <c r="N5292" s="12" t="s">
        <v>6</v>
      </c>
      <c r="O5292" s="12" t="s">
        <v>6</v>
      </c>
      <c r="P5292" s="12">
        <v>1636</v>
      </c>
      <c r="Q5292" s="12" t="s">
        <v>6</v>
      </c>
      <c r="R5292">
        <v>5291</v>
      </c>
    </row>
    <row r="5293" spans="1:18" ht="15" x14ac:dyDescent="0.45">
      <c r="A5293">
        <v>15958</v>
      </c>
      <c r="B5293">
        <v>9</v>
      </c>
      <c r="C5293">
        <v>63.9</v>
      </c>
      <c r="D5293">
        <v>3</v>
      </c>
      <c r="E5293">
        <v>21.3</v>
      </c>
      <c r="F5293">
        <v>1</v>
      </c>
      <c r="G5293">
        <v>7.1</v>
      </c>
      <c r="J5293">
        <v>13</v>
      </c>
      <c r="K5293">
        <v>92.3</v>
      </c>
      <c r="L5293" s="11" t="s">
        <v>11927</v>
      </c>
      <c r="M5293" s="12" t="s">
        <v>6</v>
      </c>
      <c r="N5293" s="12" t="s">
        <v>6</v>
      </c>
      <c r="O5293" s="12" t="s">
        <v>6</v>
      </c>
      <c r="P5293" s="12" t="s">
        <v>6</v>
      </c>
      <c r="Q5293" s="12">
        <v>831</v>
      </c>
      <c r="R5293">
        <v>5292</v>
      </c>
    </row>
    <row r="5294" spans="1:18" ht="15" x14ac:dyDescent="0.45">
      <c r="A5294">
        <v>15438</v>
      </c>
      <c r="H5294">
        <v>8</v>
      </c>
      <c r="I5294">
        <v>92</v>
      </c>
      <c r="J5294">
        <v>8</v>
      </c>
      <c r="K5294">
        <v>92</v>
      </c>
      <c r="L5294" s="11" t="s">
        <v>11926</v>
      </c>
      <c r="M5294" s="12" t="s">
        <v>6</v>
      </c>
      <c r="N5294" s="12" t="s">
        <v>6</v>
      </c>
      <c r="O5294" s="12" t="s">
        <v>6</v>
      </c>
      <c r="P5294" s="12">
        <v>1637</v>
      </c>
      <c r="Q5294" s="12" t="s">
        <v>6</v>
      </c>
      <c r="R5294">
        <v>5293</v>
      </c>
    </row>
    <row r="5295" spans="1:18" ht="15" x14ac:dyDescent="0.45">
      <c r="A5295">
        <v>16500</v>
      </c>
      <c r="D5295">
        <v>8</v>
      </c>
      <c r="E5295">
        <v>36.799999999999997</v>
      </c>
      <c r="F5295">
        <v>6</v>
      </c>
      <c r="G5295">
        <v>27.6</v>
      </c>
      <c r="H5295">
        <v>6</v>
      </c>
      <c r="I5295">
        <v>27.6</v>
      </c>
      <c r="J5295">
        <v>20</v>
      </c>
      <c r="K5295">
        <v>92</v>
      </c>
      <c r="L5295" s="11" t="s">
        <v>11927</v>
      </c>
      <c r="M5295" s="12" t="s">
        <v>6</v>
      </c>
      <c r="N5295" s="12" t="s">
        <v>6</v>
      </c>
      <c r="O5295" s="12" t="s">
        <v>6</v>
      </c>
      <c r="P5295" s="12" t="s">
        <v>6</v>
      </c>
      <c r="Q5295" s="12">
        <v>832</v>
      </c>
      <c r="R5295">
        <v>5294</v>
      </c>
    </row>
    <row r="5296" spans="1:18" ht="15" x14ac:dyDescent="0.45">
      <c r="A5296">
        <v>22586</v>
      </c>
      <c r="B5296">
        <v>3</v>
      </c>
      <c r="C5296">
        <v>13.8</v>
      </c>
      <c r="D5296">
        <v>4</v>
      </c>
      <c r="E5296">
        <v>18.399999999999999</v>
      </c>
      <c r="F5296">
        <v>7</v>
      </c>
      <c r="G5296">
        <v>32.200000000000003</v>
      </c>
      <c r="H5296">
        <v>6</v>
      </c>
      <c r="I5296">
        <v>27.6</v>
      </c>
      <c r="J5296">
        <v>20</v>
      </c>
      <c r="K5296">
        <v>92</v>
      </c>
      <c r="L5296" s="11" t="s">
        <v>11928</v>
      </c>
      <c r="M5296" s="12" t="s">
        <v>6</v>
      </c>
      <c r="N5296" s="12">
        <v>1127</v>
      </c>
      <c r="O5296" s="12" t="s">
        <v>6</v>
      </c>
      <c r="P5296" s="12" t="s">
        <v>6</v>
      </c>
      <c r="Q5296" s="12" t="s">
        <v>6</v>
      </c>
      <c r="R5296">
        <v>5295</v>
      </c>
    </row>
    <row r="5297" spans="1:18" ht="15" x14ac:dyDescent="0.45">
      <c r="A5297">
        <v>14357</v>
      </c>
      <c r="B5297">
        <v>6</v>
      </c>
      <c r="C5297">
        <v>20.399999999999999</v>
      </c>
      <c r="D5297">
        <v>9</v>
      </c>
      <c r="E5297">
        <v>30.6</v>
      </c>
      <c r="F5297">
        <v>4</v>
      </c>
      <c r="G5297">
        <v>13.6</v>
      </c>
      <c r="H5297">
        <v>8</v>
      </c>
      <c r="I5297">
        <v>27.2</v>
      </c>
      <c r="J5297">
        <v>27</v>
      </c>
      <c r="K5297">
        <v>91.8</v>
      </c>
      <c r="L5297" s="11" t="s">
        <v>11928</v>
      </c>
      <c r="M5297" s="12" t="s">
        <v>6</v>
      </c>
      <c r="N5297" s="12">
        <v>1128</v>
      </c>
      <c r="O5297" s="12" t="s">
        <v>6</v>
      </c>
      <c r="P5297" s="12" t="s">
        <v>6</v>
      </c>
      <c r="Q5297" s="12" t="s">
        <v>6</v>
      </c>
      <c r="R5297">
        <v>5296</v>
      </c>
    </row>
    <row r="5298" spans="1:18" ht="15" x14ac:dyDescent="0.45">
      <c r="A5298">
        <v>17139</v>
      </c>
      <c r="F5298">
        <v>2</v>
      </c>
      <c r="G5298">
        <v>91.8</v>
      </c>
      <c r="J5298">
        <v>2</v>
      </c>
      <c r="K5298">
        <v>91.8</v>
      </c>
      <c r="L5298" s="11" t="s">
        <v>11925</v>
      </c>
      <c r="M5298" s="12" t="s">
        <v>6</v>
      </c>
      <c r="N5298" s="12" t="s">
        <v>6</v>
      </c>
      <c r="O5298" s="12">
        <v>1012</v>
      </c>
      <c r="P5298" s="12" t="s">
        <v>6</v>
      </c>
      <c r="Q5298" s="12" t="s">
        <v>6</v>
      </c>
      <c r="R5298">
        <v>5297</v>
      </c>
    </row>
    <row r="5299" spans="1:18" ht="15" x14ac:dyDescent="0.45">
      <c r="A5299">
        <v>18171</v>
      </c>
      <c r="B5299">
        <v>9</v>
      </c>
      <c r="C5299">
        <v>26.76</v>
      </c>
      <c r="D5299">
        <v>7</v>
      </c>
      <c r="E5299">
        <v>20.52</v>
      </c>
      <c r="F5299">
        <v>7</v>
      </c>
      <c r="G5299">
        <v>21</v>
      </c>
      <c r="H5299">
        <v>8</v>
      </c>
      <c r="I5299">
        <v>23.52</v>
      </c>
      <c r="J5299">
        <v>31</v>
      </c>
      <c r="K5299">
        <v>91.8</v>
      </c>
      <c r="L5299" s="11" t="s">
        <v>11923</v>
      </c>
      <c r="M5299" s="12" t="s">
        <v>6</v>
      </c>
      <c r="N5299" s="12" t="s">
        <v>6</v>
      </c>
      <c r="O5299" s="12" t="s">
        <v>6</v>
      </c>
      <c r="P5299" s="12" t="s">
        <v>6</v>
      </c>
      <c r="Q5299" s="12" t="s">
        <v>6</v>
      </c>
      <c r="R5299">
        <v>5298</v>
      </c>
    </row>
    <row r="5300" spans="1:18" ht="15" x14ac:dyDescent="0.45">
      <c r="A5300">
        <v>23034</v>
      </c>
      <c r="H5300">
        <v>2</v>
      </c>
      <c r="I5300">
        <v>91.8</v>
      </c>
      <c r="J5300">
        <v>2</v>
      </c>
      <c r="K5300">
        <v>91.8</v>
      </c>
      <c r="L5300" s="11" t="s">
        <v>11925</v>
      </c>
      <c r="M5300" s="12" t="s">
        <v>6</v>
      </c>
      <c r="N5300" s="12" t="s">
        <v>6</v>
      </c>
      <c r="O5300" s="12">
        <v>1013</v>
      </c>
      <c r="P5300" s="12" t="s">
        <v>6</v>
      </c>
      <c r="Q5300" s="12" t="s">
        <v>6</v>
      </c>
      <c r="R5300">
        <v>5299</v>
      </c>
    </row>
    <row r="5301" spans="1:18" ht="15" x14ac:dyDescent="0.45">
      <c r="A5301">
        <v>30482</v>
      </c>
      <c r="B5301">
        <v>1</v>
      </c>
      <c r="C5301">
        <v>45.9</v>
      </c>
      <c r="D5301">
        <v>1</v>
      </c>
      <c r="E5301">
        <v>45.9</v>
      </c>
      <c r="J5301">
        <v>2</v>
      </c>
      <c r="K5301">
        <v>91.8</v>
      </c>
      <c r="L5301" s="11" t="s">
        <v>11926</v>
      </c>
      <c r="M5301" s="12" t="s">
        <v>6</v>
      </c>
      <c r="N5301" s="12" t="s">
        <v>6</v>
      </c>
      <c r="O5301" s="12" t="s">
        <v>6</v>
      </c>
      <c r="P5301" s="12">
        <v>1638</v>
      </c>
      <c r="Q5301" s="12" t="s">
        <v>6</v>
      </c>
      <c r="R5301">
        <v>5300</v>
      </c>
    </row>
    <row r="5302" spans="1:18" ht="15" x14ac:dyDescent="0.45">
      <c r="A5302">
        <v>31562</v>
      </c>
      <c r="F5302">
        <v>21</v>
      </c>
      <c r="G5302">
        <v>83.68</v>
      </c>
      <c r="H5302">
        <v>2</v>
      </c>
      <c r="I5302">
        <v>8</v>
      </c>
      <c r="J5302">
        <v>23</v>
      </c>
      <c r="K5302">
        <v>91.68</v>
      </c>
      <c r="L5302" s="11" t="s">
        <v>11926</v>
      </c>
      <c r="M5302" s="12" t="s">
        <v>6</v>
      </c>
      <c r="N5302" s="12" t="s">
        <v>6</v>
      </c>
      <c r="O5302" s="12" t="s">
        <v>6</v>
      </c>
      <c r="P5302" s="12">
        <v>1639</v>
      </c>
      <c r="Q5302" s="12" t="s">
        <v>6</v>
      </c>
      <c r="R5302">
        <v>5301</v>
      </c>
    </row>
    <row r="5303" spans="1:18" ht="15" x14ac:dyDescent="0.45">
      <c r="A5303">
        <v>2016431</v>
      </c>
      <c r="B5303">
        <v>2</v>
      </c>
      <c r="C5303">
        <v>45.82</v>
      </c>
      <c r="D5303">
        <v>2</v>
      </c>
      <c r="E5303">
        <v>45.82</v>
      </c>
      <c r="J5303">
        <v>4</v>
      </c>
      <c r="K5303">
        <v>91.64</v>
      </c>
      <c r="L5303" s="11" t="s">
        <v>11924</v>
      </c>
      <c r="M5303" s="12">
        <v>431</v>
      </c>
      <c r="N5303" s="12" t="s">
        <v>6</v>
      </c>
      <c r="O5303" s="12" t="s">
        <v>6</v>
      </c>
      <c r="P5303" s="12" t="s">
        <v>6</v>
      </c>
      <c r="Q5303" s="12" t="s">
        <v>6</v>
      </c>
      <c r="R5303">
        <v>5302</v>
      </c>
    </row>
    <row r="5304" spans="1:18" ht="15" x14ac:dyDescent="0.45">
      <c r="A5304">
        <v>17406</v>
      </c>
      <c r="B5304">
        <v>13</v>
      </c>
      <c r="C5304">
        <v>15.6</v>
      </c>
      <c r="D5304">
        <v>23</v>
      </c>
      <c r="E5304">
        <v>27.4</v>
      </c>
      <c r="F5304">
        <v>21</v>
      </c>
      <c r="G5304">
        <v>24.9</v>
      </c>
      <c r="H5304">
        <v>20</v>
      </c>
      <c r="I5304">
        <v>23.7</v>
      </c>
      <c r="J5304">
        <v>77</v>
      </c>
      <c r="K5304">
        <v>91.600000000000009</v>
      </c>
      <c r="L5304" s="11" t="s">
        <v>11927</v>
      </c>
      <c r="M5304" s="12" t="s">
        <v>6</v>
      </c>
      <c r="N5304" s="12" t="s">
        <v>6</v>
      </c>
      <c r="O5304" s="12" t="s">
        <v>6</v>
      </c>
      <c r="P5304" s="12" t="s">
        <v>6</v>
      </c>
      <c r="Q5304" s="12">
        <v>833</v>
      </c>
      <c r="R5304">
        <v>5303</v>
      </c>
    </row>
    <row r="5305" spans="1:18" ht="15" x14ac:dyDescent="0.45">
      <c r="A5305">
        <v>15464</v>
      </c>
      <c r="B5305">
        <v>1</v>
      </c>
      <c r="C5305">
        <v>22.9</v>
      </c>
      <c r="D5305">
        <v>1</v>
      </c>
      <c r="E5305">
        <v>22.9</v>
      </c>
      <c r="H5305">
        <v>2</v>
      </c>
      <c r="I5305">
        <v>45.8</v>
      </c>
      <c r="J5305">
        <v>4</v>
      </c>
      <c r="K5305">
        <v>91.6</v>
      </c>
      <c r="L5305" s="11" t="s">
        <v>11925</v>
      </c>
      <c r="M5305" s="12" t="s">
        <v>6</v>
      </c>
      <c r="N5305" s="12" t="s">
        <v>6</v>
      </c>
      <c r="O5305" s="12">
        <v>1014</v>
      </c>
      <c r="P5305" s="12" t="s">
        <v>6</v>
      </c>
      <c r="Q5305" s="12" t="s">
        <v>6</v>
      </c>
      <c r="R5305">
        <v>5304</v>
      </c>
    </row>
    <row r="5306" spans="1:18" ht="15" x14ac:dyDescent="0.45">
      <c r="A5306">
        <v>10231</v>
      </c>
      <c r="B5306">
        <v>15</v>
      </c>
      <c r="C5306">
        <v>22.5</v>
      </c>
      <c r="D5306">
        <v>20</v>
      </c>
      <c r="E5306">
        <v>30</v>
      </c>
      <c r="F5306">
        <v>8</v>
      </c>
      <c r="G5306">
        <v>12</v>
      </c>
      <c r="H5306">
        <v>18</v>
      </c>
      <c r="I5306">
        <v>27</v>
      </c>
      <c r="J5306">
        <v>61</v>
      </c>
      <c r="K5306">
        <v>91.5</v>
      </c>
      <c r="L5306" s="11" t="s">
        <v>11927</v>
      </c>
      <c r="M5306" s="12" t="s">
        <v>6</v>
      </c>
      <c r="N5306" s="12" t="s">
        <v>6</v>
      </c>
      <c r="O5306" s="12" t="s">
        <v>6</v>
      </c>
      <c r="P5306" s="12" t="s">
        <v>6</v>
      </c>
      <c r="Q5306" s="12">
        <v>834</v>
      </c>
      <c r="R5306">
        <v>5305</v>
      </c>
    </row>
    <row r="5307" spans="1:18" ht="15" x14ac:dyDescent="0.45">
      <c r="A5307">
        <v>22871</v>
      </c>
      <c r="B5307">
        <v>1</v>
      </c>
      <c r="C5307">
        <v>30.5</v>
      </c>
      <c r="F5307">
        <v>1</v>
      </c>
      <c r="G5307">
        <v>30.5</v>
      </c>
      <c r="H5307">
        <v>1</v>
      </c>
      <c r="I5307">
        <v>30.5</v>
      </c>
      <c r="J5307">
        <v>3</v>
      </c>
      <c r="K5307">
        <v>91.5</v>
      </c>
      <c r="L5307" s="11" t="s">
        <v>6</v>
      </c>
      <c r="M5307" s="12" t="s">
        <v>6</v>
      </c>
      <c r="N5307" s="12" t="s">
        <v>6</v>
      </c>
      <c r="O5307" s="12" t="s">
        <v>6</v>
      </c>
      <c r="P5307" s="12" t="s">
        <v>6</v>
      </c>
      <c r="Q5307" s="12" t="s">
        <v>6</v>
      </c>
      <c r="R5307">
        <v>5306</v>
      </c>
    </row>
    <row r="5308" spans="1:18" ht="15" x14ac:dyDescent="0.45">
      <c r="A5308">
        <v>10279</v>
      </c>
      <c r="B5308">
        <v>10</v>
      </c>
      <c r="C5308">
        <v>15</v>
      </c>
      <c r="D5308">
        <v>6</v>
      </c>
      <c r="E5308">
        <v>9</v>
      </c>
      <c r="F5308">
        <v>17</v>
      </c>
      <c r="G5308">
        <v>25.38</v>
      </c>
      <c r="H5308">
        <v>28</v>
      </c>
      <c r="I5308">
        <v>42</v>
      </c>
      <c r="J5308">
        <v>61</v>
      </c>
      <c r="K5308">
        <v>91.38</v>
      </c>
      <c r="L5308" s="11" t="s">
        <v>11927</v>
      </c>
      <c r="M5308" s="12" t="s">
        <v>6</v>
      </c>
      <c r="N5308" s="12" t="s">
        <v>6</v>
      </c>
      <c r="O5308" s="12" t="s">
        <v>6</v>
      </c>
      <c r="P5308" s="12" t="s">
        <v>6</v>
      </c>
      <c r="Q5308" s="12">
        <v>835</v>
      </c>
      <c r="R5308">
        <v>5307</v>
      </c>
    </row>
    <row r="5309" spans="1:18" ht="15" x14ac:dyDescent="0.45">
      <c r="A5309">
        <v>30463</v>
      </c>
      <c r="B5309">
        <v>60</v>
      </c>
      <c r="C5309">
        <v>53.72</v>
      </c>
      <c r="D5309">
        <v>42</v>
      </c>
      <c r="E5309">
        <v>37.590000000000003</v>
      </c>
      <c r="J5309">
        <v>102</v>
      </c>
      <c r="K5309">
        <v>91.31</v>
      </c>
      <c r="L5309" s="11" t="s">
        <v>11928</v>
      </c>
      <c r="M5309" s="12" t="s">
        <v>6</v>
      </c>
      <c r="N5309" s="12">
        <v>1129</v>
      </c>
      <c r="O5309" s="12" t="s">
        <v>6</v>
      </c>
      <c r="P5309" s="12" t="s">
        <v>6</v>
      </c>
      <c r="Q5309" s="12" t="s">
        <v>6</v>
      </c>
      <c r="R5309">
        <v>5308</v>
      </c>
    </row>
    <row r="5310" spans="1:18" ht="15" x14ac:dyDescent="0.45">
      <c r="A5310">
        <v>10899</v>
      </c>
      <c r="D5310">
        <v>1</v>
      </c>
      <c r="E5310">
        <v>22.8</v>
      </c>
      <c r="H5310">
        <v>3</v>
      </c>
      <c r="I5310">
        <v>68.400000000000006</v>
      </c>
      <c r="J5310">
        <v>4</v>
      </c>
      <c r="K5310">
        <v>91.2</v>
      </c>
      <c r="L5310" s="11" t="s">
        <v>11925</v>
      </c>
      <c r="M5310" s="12" t="s">
        <v>6</v>
      </c>
      <c r="N5310" s="12" t="s">
        <v>6</v>
      </c>
      <c r="O5310" s="12">
        <v>1015</v>
      </c>
      <c r="P5310" s="12" t="s">
        <v>6</v>
      </c>
      <c r="Q5310" s="12" t="s">
        <v>6</v>
      </c>
      <c r="R5310">
        <v>5309</v>
      </c>
    </row>
    <row r="5311" spans="1:18" ht="15" x14ac:dyDescent="0.45">
      <c r="A5311">
        <v>13850</v>
      </c>
      <c r="B5311">
        <v>1</v>
      </c>
      <c r="C5311">
        <v>15.2</v>
      </c>
      <c r="D5311">
        <v>2</v>
      </c>
      <c r="E5311">
        <v>30.4</v>
      </c>
      <c r="F5311">
        <v>2</v>
      </c>
      <c r="G5311">
        <v>30.4</v>
      </c>
      <c r="H5311">
        <v>1</v>
      </c>
      <c r="I5311">
        <v>15.2</v>
      </c>
      <c r="J5311">
        <v>6</v>
      </c>
      <c r="K5311">
        <v>91.2</v>
      </c>
      <c r="L5311" s="11" t="s">
        <v>11926</v>
      </c>
      <c r="M5311" s="12" t="s">
        <v>6</v>
      </c>
      <c r="N5311" s="12" t="s">
        <v>6</v>
      </c>
      <c r="O5311" s="12" t="s">
        <v>6</v>
      </c>
      <c r="P5311" s="12">
        <v>1640</v>
      </c>
      <c r="Q5311" s="12" t="s">
        <v>6</v>
      </c>
      <c r="R5311">
        <v>5310</v>
      </c>
    </row>
    <row r="5312" spans="1:18" ht="15" x14ac:dyDescent="0.45">
      <c r="A5312">
        <v>31830</v>
      </c>
      <c r="F5312">
        <v>2</v>
      </c>
      <c r="G5312">
        <v>30.4</v>
      </c>
      <c r="H5312">
        <v>4</v>
      </c>
      <c r="I5312">
        <v>60.8</v>
      </c>
      <c r="J5312">
        <v>6</v>
      </c>
      <c r="K5312">
        <v>91.199999999999989</v>
      </c>
      <c r="L5312" s="11" t="s">
        <v>11927</v>
      </c>
      <c r="M5312" s="12" t="s">
        <v>6</v>
      </c>
      <c r="N5312" s="12" t="s">
        <v>6</v>
      </c>
      <c r="O5312" s="12" t="s">
        <v>6</v>
      </c>
      <c r="P5312" s="12" t="s">
        <v>6</v>
      </c>
      <c r="Q5312" s="12">
        <v>836</v>
      </c>
      <c r="R5312">
        <v>5311</v>
      </c>
    </row>
    <row r="5313" spans="1:18" ht="15" x14ac:dyDescent="0.45">
      <c r="A5313">
        <v>30140</v>
      </c>
      <c r="D5313">
        <v>1</v>
      </c>
      <c r="E5313">
        <v>8.6</v>
      </c>
      <c r="F5313">
        <v>3</v>
      </c>
      <c r="G5313">
        <v>25.8</v>
      </c>
      <c r="H5313">
        <v>7</v>
      </c>
      <c r="I5313">
        <v>56.75</v>
      </c>
      <c r="J5313">
        <v>11</v>
      </c>
      <c r="K5313">
        <v>91.15</v>
      </c>
      <c r="L5313" s="11" t="s">
        <v>11927</v>
      </c>
      <c r="M5313" s="12" t="s">
        <v>6</v>
      </c>
      <c r="N5313" s="12" t="s">
        <v>6</v>
      </c>
      <c r="O5313" s="12" t="s">
        <v>6</v>
      </c>
      <c r="P5313" s="12" t="s">
        <v>6</v>
      </c>
      <c r="Q5313" s="12">
        <v>837</v>
      </c>
      <c r="R5313">
        <v>5312</v>
      </c>
    </row>
    <row r="5314" spans="1:18" ht="15" x14ac:dyDescent="0.45">
      <c r="A5314">
        <v>18188</v>
      </c>
      <c r="B5314">
        <v>3</v>
      </c>
      <c r="C5314">
        <v>19.5</v>
      </c>
      <c r="F5314">
        <v>1</v>
      </c>
      <c r="G5314">
        <v>6.5</v>
      </c>
      <c r="H5314">
        <v>10</v>
      </c>
      <c r="I5314">
        <v>65</v>
      </c>
      <c r="J5314">
        <v>14</v>
      </c>
      <c r="K5314">
        <v>91</v>
      </c>
      <c r="L5314" s="11" t="s">
        <v>11925</v>
      </c>
      <c r="M5314" s="12" t="s">
        <v>6</v>
      </c>
      <c r="N5314" s="12" t="s">
        <v>6</v>
      </c>
      <c r="O5314" s="12">
        <v>1016</v>
      </c>
      <c r="P5314" s="12" t="s">
        <v>6</v>
      </c>
      <c r="Q5314" s="12" t="s">
        <v>6</v>
      </c>
      <c r="R5314">
        <v>5313</v>
      </c>
    </row>
    <row r="5315" spans="1:18" ht="15" x14ac:dyDescent="0.45">
      <c r="A5315">
        <v>28875</v>
      </c>
      <c r="B5315">
        <v>3</v>
      </c>
      <c r="C5315">
        <v>19.5</v>
      </c>
      <c r="D5315">
        <v>1</v>
      </c>
      <c r="E5315">
        <v>6.5</v>
      </c>
      <c r="F5315">
        <v>3</v>
      </c>
      <c r="G5315">
        <v>19.5</v>
      </c>
      <c r="H5315">
        <v>7</v>
      </c>
      <c r="I5315">
        <v>45.5</v>
      </c>
      <c r="J5315">
        <v>14</v>
      </c>
      <c r="K5315">
        <v>91</v>
      </c>
      <c r="L5315" s="11" t="s">
        <v>11925</v>
      </c>
      <c r="M5315" s="12" t="s">
        <v>6</v>
      </c>
      <c r="N5315" s="12" t="s">
        <v>6</v>
      </c>
      <c r="O5315" s="12">
        <v>1017</v>
      </c>
      <c r="P5315" s="12" t="s">
        <v>6</v>
      </c>
      <c r="Q5315" s="12" t="s">
        <v>6</v>
      </c>
      <c r="R5315">
        <v>5314</v>
      </c>
    </row>
    <row r="5316" spans="1:18" ht="15" x14ac:dyDescent="0.45">
      <c r="A5316">
        <v>28848</v>
      </c>
      <c r="D5316">
        <v>2</v>
      </c>
      <c r="E5316">
        <v>9.6</v>
      </c>
      <c r="F5316">
        <v>1</v>
      </c>
      <c r="G5316">
        <v>4.8</v>
      </c>
      <c r="H5316">
        <v>16</v>
      </c>
      <c r="I5316">
        <v>76.42</v>
      </c>
      <c r="J5316">
        <v>19</v>
      </c>
      <c r="K5316">
        <v>90.82</v>
      </c>
      <c r="L5316" s="11" t="s">
        <v>11928</v>
      </c>
      <c r="M5316" s="12" t="s">
        <v>6</v>
      </c>
      <c r="N5316" s="12">
        <v>1130</v>
      </c>
      <c r="O5316" s="12" t="s">
        <v>6</v>
      </c>
      <c r="P5316" s="12" t="s">
        <v>6</v>
      </c>
      <c r="Q5316" s="12" t="s">
        <v>6</v>
      </c>
      <c r="R5316">
        <v>5315</v>
      </c>
    </row>
    <row r="5317" spans="1:18" ht="15" x14ac:dyDescent="0.45">
      <c r="A5317">
        <v>12068</v>
      </c>
      <c r="B5317">
        <v>8</v>
      </c>
      <c r="C5317">
        <v>28</v>
      </c>
      <c r="D5317">
        <v>3</v>
      </c>
      <c r="E5317">
        <v>10.5</v>
      </c>
      <c r="F5317">
        <v>14</v>
      </c>
      <c r="G5317">
        <v>48.44</v>
      </c>
      <c r="H5317">
        <v>1</v>
      </c>
      <c r="I5317">
        <v>3.5</v>
      </c>
      <c r="J5317">
        <v>26</v>
      </c>
      <c r="K5317">
        <v>90.44</v>
      </c>
      <c r="L5317" s="11" t="s">
        <v>11926</v>
      </c>
      <c r="M5317" s="12" t="s">
        <v>6</v>
      </c>
      <c r="N5317" s="12" t="s">
        <v>6</v>
      </c>
      <c r="O5317" s="12" t="s">
        <v>6</v>
      </c>
      <c r="P5317" s="12">
        <v>1641</v>
      </c>
      <c r="Q5317" s="12" t="s">
        <v>6</v>
      </c>
      <c r="R5317">
        <v>5316</v>
      </c>
    </row>
    <row r="5318" spans="1:18" ht="15" x14ac:dyDescent="0.45">
      <c r="A5318">
        <v>12771</v>
      </c>
      <c r="B5318">
        <v>1</v>
      </c>
      <c r="C5318">
        <v>4</v>
      </c>
      <c r="D5318">
        <v>4</v>
      </c>
      <c r="E5318">
        <v>16</v>
      </c>
      <c r="F5318">
        <v>10</v>
      </c>
      <c r="G5318">
        <v>38.72</v>
      </c>
      <c r="H5318">
        <v>8</v>
      </c>
      <c r="I5318">
        <v>31.68</v>
      </c>
      <c r="J5318">
        <v>23</v>
      </c>
      <c r="K5318">
        <v>90.4</v>
      </c>
      <c r="L5318" s="11" t="s">
        <v>11927</v>
      </c>
      <c r="M5318" s="12" t="s">
        <v>6</v>
      </c>
      <c r="N5318" s="12" t="s">
        <v>6</v>
      </c>
      <c r="O5318" s="12" t="s">
        <v>6</v>
      </c>
      <c r="P5318" s="12" t="s">
        <v>6</v>
      </c>
      <c r="Q5318" s="12">
        <v>838</v>
      </c>
      <c r="R5318">
        <v>5317</v>
      </c>
    </row>
    <row r="5319" spans="1:18" ht="15" x14ac:dyDescent="0.45">
      <c r="A5319">
        <v>13447</v>
      </c>
      <c r="F5319">
        <v>3</v>
      </c>
      <c r="G5319">
        <v>67.8</v>
      </c>
      <c r="H5319">
        <v>1</v>
      </c>
      <c r="I5319">
        <v>22.6</v>
      </c>
      <c r="J5319">
        <v>4</v>
      </c>
      <c r="K5319">
        <v>90.4</v>
      </c>
      <c r="L5319" s="11" t="s">
        <v>11926</v>
      </c>
      <c r="M5319" s="12" t="s">
        <v>6</v>
      </c>
      <c r="N5319" s="12" t="s">
        <v>6</v>
      </c>
      <c r="O5319" s="12" t="s">
        <v>6</v>
      </c>
      <c r="P5319" s="12">
        <v>1642</v>
      </c>
      <c r="Q5319" s="12" t="s">
        <v>6</v>
      </c>
      <c r="R5319">
        <v>5318</v>
      </c>
    </row>
    <row r="5320" spans="1:18" ht="15" x14ac:dyDescent="0.45">
      <c r="A5320">
        <v>18002</v>
      </c>
      <c r="B5320">
        <v>6</v>
      </c>
      <c r="C5320">
        <v>67.8</v>
      </c>
      <c r="F5320">
        <v>2</v>
      </c>
      <c r="G5320">
        <v>22.6</v>
      </c>
      <c r="J5320">
        <v>8</v>
      </c>
      <c r="K5320">
        <v>90.4</v>
      </c>
      <c r="L5320" s="11" t="s">
        <v>11926</v>
      </c>
      <c r="M5320" s="12" t="s">
        <v>6</v>
      </c>
      <c r="N5320" s="12" t="s">
        <v>6</v>
      </c>
      <c r="O5320" s="12" t="s">
        <v>6</v>
      </c>
      <c r="P5320" s="12">
        <v>1643</v>
      </c>
      <c r="Q5320" s="12" t="s">
        <v>6</v>
      </c>
      <c r="R5320">
        <v>5319</v>
      </c>
    </row>
    <row r="5321" spans="1:18" ht="15" x14ac:dyDescent="0.45">
      <c r="A5321">
        <v>27320</v>
      </c>
      <c r="B5321">
        <v>4</v>
      </c>
      <c r="C5321">
        <v>51.6</v>
      </c>
      <c r="D5321">
        <v>3</v>
      </c>
      <c r="E5321">
        <v>38.700000000000003</v>
      </c>
      <c r="J5321">
        <v>7</v>
      </c>
      <c r="K5321">
        <v>90.300000000000011</v>
      </c>
      <c r="L5321" s="11" t="s">
        <v>11926</v>
      </c>
      <c r="M5321" s="12" t="s">
        <v>6</v>
      </c>
      <c r="N5321" s="12" t="s">
        <v>6</v>
      </c>
      <c r="O5321" s="12" t="s">
        <v>6</v>
      </c>
      <c r="P5321" s="12">
        <v>1644</v>
      </c>
      <c r="Q5321" s="12" t="s">
        <v>6</v>
      </c>
      <c r="R5321">
        <v>5320</v>
      </c>
    </row>
    <row r="5322" spans="1:18" ht="15" x14ac:dyDescent="0.45">
      <c r="A5322">
        <v>27606</v>
      </c>
      <c r="B5322">
        <v>106</v>
      </c>
      <c r="C5322">
        <v>10.55</v>
      </c>
      <c r="D5322">
        <v>299</v>
      </c>
      <c r="E5322">
        <v>29.71</v>
      </c>
      <c r="F5322">
        <v>245</v>
      </c>
      <c r="G5322">
        <v>24.96</v>
      </c>
      <c r="H5322">
        <v>252</v>
      </c>
      <c r="I5322">
        <v>25.05</v>
      </c>
      <c r="J5322">
        <v>902</v>
      </c>
      <c r="K5322">
        <v>90.27</v>
      </c>
      <c r="L5322" s="11" t="s">
        <v>11928</v>
      </c>
      <c r="M5322" s="12" t="s">
        <v>6</v>
      </c>
      <c r="N5322" s="12">
        <v>1131</v>
      </c>
      <c r="O5322" s="12" t="s">
        <v>6</v>
      </c>
      <c r="P5322" s="12" t="s">
        <v>6</v>
      </c>
      <c r="Q5322" s="12" t="s">
        <v>6</v>
      </c>
      <c r="R5322">
        <v>5321</v>
      </c>
    </row>
    <row r="5323" spans="1:18" ht="15" x14ac:dyDescent="0.45">
      <c r="A5323">
        <v>28748</v>
      </c>
      <c r="B5323">
        <v>3</v>
      </c>
      <c r="C5323">
        <v>24.6</v>
      </c>
      <c r="D5323">
        <v>3</v>
      </c>
      <c r="E5323">
        <v>24.6</v>
      </c>
      <c r="F5323">
        <v>4</v>
      </c>
      <c r="G5323">
        <v>32.799999999999997</v>
      </c>
      <c r="H5323">
        <v>1</v>
      </c>
      <c r="I5323">
        <v>8.1999999999999993</v>
      </c>
      <c r="J5323">
        <v>11</v>
      </c>
      <c r="K5323">
        <v>90.2</v>
      </c>
      <c r="L5323" s="11" t="s">
        <v>11926</v>
      </c>
      <c r="M5323" s="12" t="s">
        <v>6</v>
      </c>
      <c r="N5323" s="12" t="s">
        <v>6</v>
      </c>
      <c r="O5323" s="12" t="s">
        <v>6</v>
      </c>
      <c r="P5323" s="12">
        <v>1645</v>
      </c>
      <c r="Q5323" s="12" t="s">
        <v>6</v>
      </c>
      <c r="R5323">
        <v>5322</v>
      </c>
    </row>
    <row r="5324" spans="1:18" ht="15" x14ac:dyDescent="0.45">
      <c r="A5324">
        <v>10427</v>
      </c>
      <c r="B5324">
        <v>1</v>
      </c>
      <c r="C5324">
        <v>22.5</v>
      </c>
      <c r="H5324">
        <v>3</v>
      </c>
      <c r="I5324">
        <v>67.5</v>
      </c>
      <c r="J5324">
        <v>4</v>
      </c>
      <c r="K5324">
        <v>90</v>
      </c>
      <c r="L5324" s="11" t="s">
        <v>11927</v>
      </c>
      <c r="M5324" s="12" t="s">
        <v>6</v>
      </c>
      <c r="N5324" s="12" t="s">
        <v>6</v>
      </c>
      <c r="O5324" s="12" t="s">
        <v>6</v>
      </c>
      <c r="P5324" s="12" t="s">
        <v>6</v>
      </c>
      <c r="Q5324" s="12">
        <v>839</v>
      </c>
      <c r="R5324">
        <v>5323</v>
      </c>
    </row>
    <row r="5325" spans="1:18" ht="15" x14ac:dyDescent="0.45">
      <c r="A5325">
        <v>16209</v>
      </c>
      <c r="F5325">
        <v>5</v>
      </c>
      <c r="G5325">
        <v>37.5</v>
      </c>
      <c r="H5325">
        <v>7</v>
      </c>
      <c r="I5325">
        <v>52.5</v>
      </c>
      <c r="J5325">
        <v>12</v>
      </c>
      <c r="K5325">
        <v>90</v>
      </c>
      <c r="L5325" s="11" t="s">
        <v>11926</v>
      </c>
      <c r="M5325" s="12" t="s">
        <v>6</v>
      </c>
      <c r="N5325" s="12" t="s">
        <v>6</v>
      </c>
      <c r="O5325" s="12" t="s">
        <v>6</v>
      </c>
      <c r="P5325" s="12">
        <v>1646</v>
      </c>
      <c r="Q5325" s="12" t="s">
        <v>6</v>
      </c>
      <c r="R5325">
        <v>5324</v>
      </c>
    </row>
    <row r="5326" spans="1:18" ht="15" x14ac:dyDescent="0.45">
      <c r="A5326">
        <v>16278</v>
      </c>
      <c r="B5326">
        <v>8</v>
      </c>
      <c r="C5326">
        <v>48</v>
      </c>
      <c r="D5326">
        <v>2</v>
      </c>
      <c r="E5326">
        <v>12</v>
      </c>
      <c r="F5326">
        <v>5</v>
      </c>
      <c r="G5326">
        <v>30</v>
      </c>
      <c r="J5326">
        <v>15</v>
      </c>
      <c r="K5326">
        <v>90</v>
      </c>
      <c r="L5326" s="11" t="s">
        <v>11926</v>
      </c>
      <c r="M5326" s="12" t="s">
        <v>6</v>
      </c>
      <c r="N5326" s="12" t="s">
        <v>6</v>
      </c>
      <c r="O5326" s="12" t="s">
        <v>6</v>
      </c>
      <c r="P5326" s="12">
        <v>1647</v>
      </c>
      <c r="Q5326" s="12" t="s">
        <v>6</v>
      </c>
      <c r="R5326">
        <v>5325</v>
      </c>
    </row>
    <row r="5327" spans="1:18" ht="15" x14ac:dyDescent="0.45">
      <c r="A5327">
        <v>27928</v>
      </c>
      <c r="B5327">
        <v>1</v>
      </c>
      <c r="C5327">
        <v>18</v>
      </c>
      <c r="D5327">
        <v>1</v>
      </c>
      <c r="E5327">
        <v>18</v>
      </c>
      <c r="F5327">
        <v>2</v>
      </c>
      <c r="G5327">
        <v>36</v>
      </c>
      <c r="H5327">
        <v>1</v>
      </c>
      <c r="I5327">
        <v>18</v>
      </c>
      <c r="J5327">
        <v>5</v>
      </c>
      <c r="K5327">
        <v>90</v>
      </c>
      <c r="L5327" s="11" t="s">
        <v>11925</v>
      </c>
      <c r="M5327" s="12" t="s">
        <v>6</v>
      </c>
      <c r="N5327" s="12" t="s">
        <v>6</v>
      </c>
      <c r="O5327" s="12">
        <v>1018</v>
      </c>
      <c r="P5327" s="12" t="s">
        <v>6</v>
      </c>
      <c r="Q5327" s="12" t="s">
        <v>6</v>
      </c>
      <c r="R5327">
        <v>5326</v>
      </c>
    </row>
    <row r="5328" spans="1:18" ht="15" x14ac:dyDescent="0.45">
      <c r="A5328">
        <v>28160</v>
      </c>
      <c r="B5328">
        <v>1</v>
      </c>
      <c r="C5328">
        <v>22.5</v>
      </c>
      <c r="D5328">
        <v>1</v>
      </c>
      <c r="E5328">
        <v>22.5</v>
      </c>
      <c r="F5328">
        <v>1</v>
      </c>
      <c r="G5328">
        <v>22.5</v>
      </c>
      <c r="H5328">
        <v>1</v>
      </c>
      <c r="I5328">
        <v>22.5</v>
      </c>
      <c r="J5328">
        <v>4</v>
      </c>
      <c r="K5328">
        <v>90</v>
      </c>
      <c r="L5328" s="11" t="s">
        <v>11926</v>
      </c>
      <c r="M5328" s="12" t="s">
        <v>6</v>
      </c>
      <c r="N5328" s="12" t="s">
        <v>6</v>
      </c>
      <c r="O5328" s="12" t="s">
        <v>6</v>
      </c>
      <c r="P5328" s="12">
        <v>1648</v>
      </c>
      <c r="Q5328" s="12" t="s">
        <v>6</v>
      </c>
      <c r="R5328">
        <v>5327</v>
      </c>
    </row>
    <row r="5329" spans="1:18" ht="15" x14ac:dyDescent="0.45">
      <c r="A5329">
        <v>29433</v>
      </c>
      <c r="F5329">
        <v>3</v>
      </c>
      <c r="G5329">
        <v>67.5</v>
      </c>
      <c r="H5329">
        <v>1</v>
      </c>
      <c r="I5329">
        <v>22.5</v>
      </c>
      <c r="J5329">
        <v>4</v>
      </c>
      <c r="K5329">
        <v>90</v>
      </c>
      <c r="L5329" s="11" t="s">
        <v>11926</v>
      </c>
      <c r="M5329" s="12" t="s">
        <v>6</v>
      </c>
      <c r="N5329" s="12" t="s">
        <v>6</v>
      </c>
      <c r="O5329" s="12" t="s">
        <v>6</v>
      </c>
      <c r="P5329" s="12">
        <v>1649</v>
      </c>
      <c r="Q5329" s="12" t="s">
        <v>6</v>
      </c>
      <c r="R5329">
        <v>5328</v>
      </c>
    </row>
    <row r="5330" spans="1:18" ht="15" x14ac:dyDescent="0.45">
      <c r="A5330">
        <v>30575</v>
      </c>
      <c r="B5330">
        <v>3</v>
      </c>
      <c r="C5330">
        <v>90</v>
      </c>
      <c r="J5330">
        <v>3</v>
      </c>
      <c r="K5330">
        <v>90</v>
      </c>
      <c r="L5330" s="11" t="s">
        <v>11926</v>
      </c>
      <c r="M5330" s="12" t="s">
        <v>6</v>
      </c>
      <c r="N5330" s="12" t="s">
        <v>6</v>
      </c>
      <c r="O5330" s="12" t="s">
        <v>6</v>
      </c>
      <c r="P5330" s="12">
        <v>1650</v>
      </c>
      <c r="Q5330" s="12" t="s">
        <v>6</v>
      </c>
      <c r="R5330">
        <v>5329</v>
      </c>
    </row>
    <row r="5331" spans="1:18" ht="15" x14ac:dyDescent="0.45">
      <c r="A5331">
        <v>31515</v>
      </c>
      <c r="D5331">
        <v>8</v>
      </c>
      <c r="E5331">
        <v>40</v>
      </c>
      <c r="F5331">
        <v>2</v>
      </c>
      <c r="G5331">
        <v>10</v>
      </c>
      <c r="H5331">
        <v>8</v>
      </c>
      <c r="I5331">
        <v>40</v>
      </c>
      <c r="J5331">
        <v>18</v>
      </c>
      <c r="K5331">
        <v>90</v>
      </c>
      <c r="L5331" s="11" t="s">
        <v>11925</v>
      </c>
      <c r="M5331" s="12" t="s">
        <v>6</v>
      </c>
      <c r="N5331" s="12" t="s">
        <v>6</v>
      </c>
      <c r="O5331" s="12">
        <v>1019</v>
      </c>
      <c r="P5331" s="12" t="s">
        <v>6</v>
      </c>
      <c r="Q5331" s="12" t="s">
        <v>6</v>
      </c>
      <c r="R5331">
        <v>5330</v>
      </c>
    </row>
    <row r="5332" spans="1:18" ht="15" x14ac:dyDescent="0.45">
      <c r="A5332">
        <v>29726</v>
      </c>
      <c r="B5332">
        <v>5</v>
      </c>
      <c r="C5332">
        <v>32.5</v>
      </c>
      <c r="D5332">
        <v>4</v>
      </c>
      <c r="E5332">
        <v>25.48</v>
      </c>
      <c r="F5332">
        <v>4</v>
      </c>
      <c r="G5332">
        <v>25.48</v>
      </c>
      <c r="H5332">
        <v>1</v>
      </c>
      <c r="I5332">
        <v>6.5</v>
      </c>
      <c r="J5332">
        <v>14</v>
      </c>
      <c r="K5332">
        <v>89.960000000000008</v>
      </c>
      <c r="L5332" s="11" t="s">
        <v>11927</v>
      </c>
      <c r="M5332" s="12" t="s">
        <v>6</v>
      </c>
      <c r="N5332" s="12" t="s">
        <v>6</v>
      </c>
      <c r="O5332" s="12" t="s">
        <v>6</v>
      </c>
      <c r="P5332" s="12" t="s">
        <v>6</v>
      </c>
      <c r="Q5332" s="12">
        <v>840</v>
      </c>
      <c r="R5332">
        <v>5331</v>
      </c>
    </row>
    <row r="5333" spans="1:18" ht="15" x14ac:dyDescent="0.45">
      <c r="A5333">
        <v>23047</v>
      </c>
      <c r="F5333">
        <v>1</v>
      </c>
      <c r="G5333">
        <v>89.9</v>
      </c>
      <c r="J5333">
        <v>1</v>
      </c>
      <c r="K5333">
        <v>89.9</v>
      </c>
      <c r="L5333" s="11" t="s">
        <v>11925</v>
      </c>
      <c r="M5333" s="12" t="s">
        <v>6</v>
      </c>
      <c r="N5333" s="12" t="s">
        <v>6</v>
      </c>
      <c r="O5333" s="12">
        <v>1020</v>
      </c>
      <c r="P5333" s="12" t="s">
        <v>6</v>
      </c>
      <c r="Q5333" s="12" t="s">
        <v>6</v>
      </c>
      <c r="R5333">
        <v>5332</v>
      </c>
    </row>
    <row r="5334" spans="1:18" ht="15" x14ac:dyDescent="0.45">
      <c r="A5334">
        <v>16641</v>
      </c>
      <c r="F5334">
        <v>2</v>
      </c>
      <c r="G5334">
        <v>89.8</v>
      </c>
      <c r="J5334">
        <v>2</v>
      </c>
      <c r="K5334">
        <v>89.8</v>
      </c>
      <c r="L5334" s="11" t="s">
        <v>11925</v>
      </c>
      <c r="M5334" s="12" t="s">
        <v>6</v>
      </c>
      <c r="N5334" s="12" t="s">
        <v>6</v>
      </c>
      <c r="O5334" s="12">
        <v>1021</v>
      </c>
      <c r="P5334" s="12" t="s">
        <v>6</v>
      </c>
      <c r="Q5334" s="12" t="s">
        <v>6</v>
      </c>
      <c r="R5334">
        <v>5333</v>
      </c>
    </row>
    <row r="5335" spans="1:18" ht="15" x14ac:dyDescent="0.45">
      <c r="A5335">
        <v>22893</v>
      </c>
      <c r="B5335">
        <v>1</v>
      </c>
      <c r="C5335">
        <v>44.9</v>
      </c>
      <c r="D5335">
        <v>1</v>
      </c>
      <c r="E5335">
        <v>44.9</v>
      </c>
      <c r="J5335">
        <v>2</v>
      </c>
      <c r="K5335">
        <v>89.8</v>
      </c>
      <c r="L5335" s="11" t="s">
        <v>11925</v>
      </c>
      <c r="M5335" s="12" t="s">
        <v>6</v>
      </c>
      <c r="N5335" s="12" t="s">
        <v>6</v>
      </c>
      <c r="O5335" s="12">
        <v>1022</v>
      </c>
      <c r="P5335" s="12" t="s">
        <v>6</v>
      </c>
      <c r="Q5335" s="12" t="s">
        <v>6</v>
      </c>
      <c r="R5335">
        <v>5334</v>
      </c>
    </row>
    <row r="5336" spans="1:18" ht="15" x14ac:dyDescent="0.45">
      <c r="A5336">
        <v>30086</v>
      </c>
      <c r="B5336">
        <v>1</v>
      </c>
      <c r="C5336">
        <v>44.9</v>
      </c>
      <c r="D5336">
        <v>1</v>
      </c>
      <c r="E5336">
        <v>44.9</v>
      </c>
      <c r="J5336">
        <v>2</v>
      </c>
      <c r="K5336">
        <v>89.8</v>
      </c>
      <c r="L5336" s="11" t="s">
        <v>11925</v>
      </c>
      <c r="M5336" s="12" t="s">
        <v>6</v>
      </c>
      <c r="N5336" s="12" t="s">
        <v>6</v>
      </c>
      <c r="O5336" s="12">
        <v>1023</v>
      </c>
      <c r="P5336" s="12" t="s">
        <v>6</v>
      </c>
      <c r="Q5336" s="12" t="s">
        <v>6</v>
      </c>
      <c r="R5336">
        <v>5335</v>
      </c>
    </row>
    <row r="5337" spans="1:18" ht="15" x14ac:dyDescent="0.45">
      <c r="A5337">
        <v>30101</v>
      </c>
      <c r="B5337">
        <v>2</v>
      </c>
      <c r="C5337">
        <v>59.8</v>
      </c>
      <c r="H5337">
        <v>1</v>
      </c>
      <c r="I5337">
        <v>29.9</v>
      </c>
      <c r="J5337">
        <v>3</v>
      </c>
      <c r="K5337">
        <v>89.699999999999989</v>
      </c>
      <c r="L5337" s="11" t="s">
        <v>11925</v>
      </c>
      <c r="M5337" s="12" t="s">
        <v>6</v>
      </c>
      <c r="N5337" s="12" t="s">
        <v>6</v>
      </c>
      <c r="O5337" s="12">
        <v>1024</v>
      </c>
      <c r="P5337" s="12" t="s">
        <v>6</v>
      </c>
      <c r="Q5337" s="12" t="s">
        <v>6</v>
      </c>
      <c r="R5337">
        <v>5336</v>
      </c>
    </row>
    <row r="5338" spans="1:18" ht="15" x14ac:dyDescent="0.45">
      <c r="A5338">
        <v>32079</v>
      </c>
      <c r="F5338">
        <v>20</v>
      </c>
      <c r="G5338">
        <v>40</v>
      </c>
      <c r="H5338">
        <v>25</v>
      </c>
      <c r="I5338">
        <v>49.68</v>
      </c>
      <c r="J5338">
        <v>45</v>
      </c>
      <c r="K5338">
        <v>89.68</v>
      </c>
      <c r="L5338" s="11" t="s">
        <v>11925</v>
      </c>
      <c r="M5338" s="12" t="s">
        <v>6</v>
      </c>
      <c r="N5338" s="12" t="s">
        <v>6</v>
      </c>
      <c r="O5338" s="12">
        <v>1025</v>
      </c>
      <c r="P5338" s="12" t="s">
        <v>6</v>
      </c>
      <c r="Q5338" s="12" t="s">
        <v>6</v>
      </c>
      <c r="R5338">
        <v>5337</v>
      </c>
    </row>
    <row r="5339" spans="1:18" ht="15" x14ac:dyDescent="0.45">
      <c r="A5339">
        <v>16188</v>
      </c>
      <c r="B5339">
        <v>3</v>
      </c>
      <c r="C5339">
        <v>33.6</v>
      </c>
      <c r="D5339">
        <v>4</v>
      </c>
      <c r="E5339">
        <v>44.8</v>
      </c>
      <c r="H5339">
        <v>1</v>
      </c>
      <c r="I5339">
        <v>11.2</v>
      </c>
      <c r="J5339">
        <v>8</v>
      </c>
      <c r="K5339">
        <v>89.600000000000009</v>
      </c>
      <c r="L5339" s="11" t="s">
        <v>11926</v>
      </c>
      <c r="M5339" s="12" t="s">
        <v>6</v>
      </c>
      <c r="N5339" s="12" t="s">
        <v>6</v>
      </c>
      <c r="O5339" s="12" t="s">
        <v>6</v>
      </c>
      <c r="P5339" s="12">
        <v>1651</v>
      </c>
      <c r="Q5339" s="12" t="s">
        <v>6</v>
      </c>
      <c r="R5339">
        <v>5338</v>
      </c>
    </row>
    <row r="5340" spans="1:18" ht="15" x14ac:dyDescent="0.45">
      <c r="A5340">
        <v>17046</v>
      </c>
      <c r="D5340">
        <v>2</v>
      </c>
      <c r="E5340">
        <v>44.8</v>
      </c>
      <c r="F5340">
        <v>1</v>
      </c>
      <c r="G5340">
        <v>22.4</v>
      </c>
      <c r="H5340">
        <v>1</v>
      </c>
      <c r="I5340">
        <v>22.4</v>
      </c>
      <c r="J5340">
        <v>4</v>
      </c>
      <c r="K5340">
        <v>89.6</v>
      </c>
      <c r="L5340" s="11" t="s">
        <v>11926</v>
      </c>
      <c r="M5340" s="12" t="s">
        <v>6</v>
      </c>
      <c r="N5340" s="12" t="s">
        <v>6</v>
      </c>
      <c r="O5340" s="12" t="s">
        <v>6</v>
      </c>
      <c r="P5340" s="12">
        <v>1652</v>
      </c>
      <c r="Q5340" s="12" t="s">
        <v>6</v>
      </c>
      <c r="R5340">
        <v>5339</v>
      </c>
    </row>
    <row r="5341" spans="1:18" ht="15" x14ac:dyDescent="0.45">
      <c r="A5341">
        <v>17832</v>
      </c>
      <c r="B5341">
        <v>11</v>
      </c>
      <c r="C5341">
        <v>30.8</v>
      </c>
      <c r="D5341">
        <v>13</v>
      </c>
      <c r="E5341">
        <v>36.4</v>
      </c>
      <c r="F5341">
        <v>8</v>
      </c>
      <c r="G5341">
        <v>22.4</v>
      </c>
      <c r="J5341">
        <v>32</v>
      </c>
      <c r="K5341">
        <v>89.6</v>
      </c>
      <c r="L5341" s="11" t="s">
        <v>11926</v>
      </c>
      <c r="M5341" s="12" t="s">
        <v>6</v>
      </c>
      <c r="N5341" s="12" t="s">
        <v>6</v>
      </c>
      <c r="O5341" s="12" t="s">
        <v>6</v>
      </c>
      <c r="P5341" s="12">
        <v>1653</v>
      </c>
      <c r="Q5341" s="12" t="s">
        <v>6</v>
      </c>
      <c r="R5341">
        <v>5340</v>
      </c>
    </row>
    <row r="5342" spans="1:18" ht="15" x14ac:dyDescent="0.45">
      <c r="A5342">
        <v>23677</v>
      </c>
      <c r="B5342">
        <v>5</v>
      </c>
      <c r="C5342">
        <v>30</v>
      </c>
      <c r="H5342">
        <v>10</v>
      </c>
      <c r="I5342">
        <v>59.52</v>
      </c>
      <c r="J5342">
        <v>15</v>
      </c>
      <c r="K5342">
        <v>89.52000000000001</v>
      </c>
      <c r="L5342" s="11" t="s">
        <v>11926</v>
      </c>
      <c r="M5342" s="12" t="s">
        <v>6</v>
      </c>
      <c r="N5342" s="12" t="s">
        <v>6</v>
      </c>
      <c r="O5342" s="12" t="s">
        <v>6</v>
      </c>
      <c r="P5342" s="12">
        <v>1654</v>
      </c>
      <c r="Q5342" s="12" t="s">
        <v>6</v>
      </c>
      <c r="R5342">
        <v>5341</v>
      </c>
    </row>
    <row r="5343" spans="1:18" ht="15" x14ac:dyDescent="0.45">
      <c r="A5343">
        <v>23313</v>
      </c>
      <c r="B5343">
        <v>2</v>
      </c>
      <c r="C5343">
        <v>35.799999999999997</v>
      </c>
      <c r="D5343">
        <v>3</v>
      </c>
      <c r="E5343">
        <v>53.7</v>
      </c>
      <c r="J5343">
        <v>5</v>
      </c>
      <c r="K5343">
        <v>89.5</v>
      </c>
      <c r="L5343" s="11" t="s">
        <v>11926</v>
      </c>
      <c r="M5343" s="12" t="s">
        <v>6</v>
      </c>
      <c r="N5343" s="12" t="s">
        <v>6</v>
      </c>
      <c r="O5343" s="12" t="s">
        <v>6</v>
      </c>
      <c r="P5343" s="12">
        <v>1655</v>
      </c>
      <c r="Q5343" s="12" t="s">
        <v>6</v>
      </c>
      <c r="R5343">
        <v>5342</v>
      </c>
    </row>
    <row r="5344" spans="1:18" ht="15" x14ac:dyDescent="0.45">
      <c r="A5344">
        <v>13826</v>
      </c>
      <c r="H5344">
        <v>6</v>
      </c>
      <c r="I5344">
        <v>89.4</v>
      </c>
      <c r="J5344">
        <v>6</v>
      </c>
      <c r="K5344">
        <v>89.4</v>
      </c>
      <c r="L5344" s="11" t="s">
        <v>11926</v>
      </c>
      <c r="M5344" s="12" t="s">
        <v>6</v>
      </c>
      <c r="N5344" s="12" t="s">
        <v>6</v>
      </c>
      <c r="O5344" s="12" t="s">
        <v>6</v>
      </c>
      <c r="P5344" s="12">
        <v>1656</v>
      </c>
      <c r="Q5344" s="12" t="s">
        <v>6</v>
      </c>
      <c r="R5344">
        <v>5343</v>
      </c>
    </row>
    <row r="5345" spans="1:18" ht="15" x14ac:dyDescent="0.45">
      <c r="A5345">
        <v>32333</v>
      </c>
      <c r="H5345">
        <v>12</v>
      </c>
      <c r="I5345">
        <v>89.4</v>
      </c>
      <c r="J5345">
        <v>12</v>
      </c>
      <c r="K5345">
        <v>89.4</v>
      </c>
      <c r="L5345" s="11" t="s">
        <v>11926</v>
      </c>
      <c r="M5345" s="12" t="s">
        <v>6</v>
      </c>
      <c r="N5345" s="12" t="s">
        <v>6</v>
      </c>
      <c r="O5345" s="12" t="s">
        <v>6</v>
      </c>
      <c r="P5345" s="12">
        <v>1657</v>
      </c>
      <c r="Q5345" s="12" t="s">
        <v>6</v>
      </c>
      <c r="R5345">
        <v>5344</v>
      </c>
    </row>
    <row r="5346" spans="1:18" ht="15" x14ac:dyDescent="0.45">
      <c r="A5346">
        <v>32495</v>
      </c>
      <c r="H5346">
        <v>22</v>
      </c>
      <c r="I5346">
        <v>89.34</v>
      </c>
      <c r="J5346">
        <v>22</v>
      </c>
      <c r="K5346">
        <v>89.34</v>
      </c>
      <c r="L5346" s="11" t="s">
        <v>11928</v>
      </c>
      <c r="M5346" s="12" t="s">
        <v>6</v>
      </c>
      <c r="N5346" s="12">
        <v>1132</v>
      </c>
      <c r="O5346" s="12" t="s">
        <v>6</v>
      </c>
      <c r="P5346" s="12" t="s">
        <v>6</v>
      </c>
      <c r="Q5346" s="12" t="s">
        <v>6</v>
      </c>
      <c r="R5346">
        <v>5345</v>
      </c>
    </row>
    <row r="5347" spans="1:18" ht="15" x14ac:dyDescent="0.45">
      <c r="A5347">
        <v>10205</v>
      </c>
      <c r="B5347">
        <v>14</v>
      </c>
      <c r="C5347">
        <v>26.6</v>
      </c>
      <c r="D5347">
        <v>10</v>
      </c>
      <c r="E5347">
        <v>19</v>
      </c>
      <c r="F5347">
        <v>19</v>
      </c>
      <c r="G5347">
        <v>36.1</v>
      </c>
      <c r="H5347">
        <v>4</v>
      </c>
      <c r="I5347">
        <v>7.6</v>
      </c>
      <c r="J5347">
        <v>47</v>
      </c>
      <c r="K5347">
        <v>89.3</v>
      </c>
      <c r="L5347" s="11" t="s">
        <v>11927</v>
      </c>
      <c r="M5347" s="12" t="s">
        <v>6</v>
      </c>
      <c r="N5347" s="12" t="s">
        <v>6</v>
      </c>
      <c r="O5347" s="12" t="s">
        <v>6</v>
      </c>
      <c r="P5347" s="12" t="s">
        <v>6</v>
      </c>
      <c r="Q5347" s="12">
        <v>841</v>
      </c>
      <c r="R5347">
        <v>5346</v>
      </c>
    </row>
    <row r="5348" spans="1:18" ht="15" x14ac:dyDescent="0.45">
      <c r="A5348">
        <v>23122</v>
      </c>
      <c r="B5348">
        <v>17</v>
      </c>
      <c r="C5348">
        <v>56.27</v>
      </c>
      <c r="D5348">
        <v>8</v>
      </c>
      <c r="E5348">
        <v>26.4</v>
      </c>
      <c r="F5348">
        <v>2</v>
      </c>
      <c r="G5348">
        <v>6.34</v>
      </c>
      <c r="J5348">
        <v>27</v>
      </c>
      <c r="K5348">
        <v>89.01</v>
      </c>
      <c r="L5348" s="11" t="s">
        <v>11925</v>
      </c>
      <c r="M5348" s="12" t="s">
        <v>6</v>
      </c>
      <c r="N5348" s="12" t="s">
        <v>6</v>
      </c>
      <c r="O5348" s="12">
        <v>1026</v>
      </c>
      <c r="P5348" s="12" t="s">
        <v>6</v>
      </c>
      <c r="Q5348" s="12" t="s">
        <v>6</v>
      </c>
      <c r="R5348">
        <v>5347</v>
      </c>
    </row>
    <row r="5349" spans="1:18" ht="15" x14ac:dyDescent="0.45">
      <c r="A5349">
        <v>10590</v>
      </c>
      <c r="B5349">
        <v>10</v>
      </c>
      <c r="C5349">
        <v>5.9</v>
      </c>
      <c r="D5349">
        <v>26</v>
      </c>
      <c r="E5349">
        <v>15.55</v>
      </c>
      <c r="F5349">
        <v>69</v>
      </c>
      <c r="G5349">
        <v>41.3</v>
      </c>
      <c r="H5349">
        <v>44</v>
      </c>
      <c r="I5349">
        <v>26.25</v>
      </c>
      <c r="J5349">
        <v>149</v>
      </c>
      <c r="K5349">
        <v>89</v>
      </c>
      <c r="L5349" s="11" t="s">
        <v>11928</v>
      </c>
      <c r="M5349" s="12" t="s">
        <v>6</v>
      </c>
      <c r="N5349" s="12">
        <v>1133</v>
      </c>
      <c r="O5349" s="12" t="s">
        <v>6</v>
      </c>
      <c r="P5349" s="12" t="s">
        <v>6</v>
      </c>
      <c r="Q5349" s="12" t="s">
        <v>6</v>
      </c>
      <c r="R5349">
        <v>5348</v>
      </c>
    </row>
    <row r="5350" spans="1:18" ht="15" x14ac:dyDescent="0.45">
      <c r="A5350">
        <v>17184</v>
      </c>
      <c r="F5350">
        <v>1</v>
      </c>
      <c r="G5350">
        <v>44</v>
      </c>
      <c r="H5350">
        <v>1</v>
      </c>
      <c r="I5350">
        <v>45</v>
      </c>
      <c r="J5350">
        <v>2</v>
      </c>
      <c r="K5350">
        <v>89</v>
      </c>
      <c r="L5350" s="11" t="s">
        <v>11925</v>
      </c>
      <c r="M5350" s="12" t="s">
        <v>6</v>
      </c>
      <c r="N5350" s="12" t="s">
        <v>6</v>
      </c>
      <c r="O5350" s="12">
        <v>1027</v>
      </c>
      <c r="P5350" s="12" t="s">
        <v>6</v>
      </c>
      <c r="Q5350" s="12" t="s">
        <v>6</v>
      </c>
      <c r="R5350">
        <v>5349</v>
      </c>
    </row>
    <row r="5351" spans="1:18" ht="15" x14ac:dyDescent="0.45">
      <c r="A5351">
        <v>32045</v>
      </c>
      <c r="F5351">
        <v>6</v>
      </c>
      <c r="G5351">
        <v>53.4</v>
      </c>
      <c r="H5351">
        <v>4</v>
      </c>
      <c r="I5351">
        <v>35.6</v>
      </c>
      <c r="J5351">
        <v>10</v>
      </c>
      <c r="K5351">
        <v>89</v>
      </c>
      <c r="L5351" s="11" t="s">
        <v>11925</v>
      </c>
      <c r="M5351" s="12" t="s">
        <v>6</v>
      </c>
      <c r="N5351" s="12" t="s">
        <v>6</v>
      </c>
      <c r="O5351" s="12">
        <v>1028</v>
      </c>
      <c r="P5351" s="12" t="s">
        <v>6</v>
      </c>
      <c r="Q5351" s="12" t="s">
        <v>6</v>
      </c>
      <c r="R5351">
        <v>5350</v>
      </c>
    </row>
    <row r="5352" spans="1:18" ht="15" x14ac:dyDescent="0.45">
      <c r="A5352">
        <v>22851</v>
      </c>
      <c r="B5352">
        <v>6</v>
      </c>
      <c r="C5352">
        <v>29.6</v>
      </c>
      <c r="D5352">
        <v>7</v>
      </c>
      <c r="E5352">
        <v>33.4</v>
      </c>
      <c r="F5352">
        <v>3</v>
      </c>
      <c r="G5352">
        <v>12.9</v>
      </c>
      <c r="H5352">
        <v>3</v>
      </c>
      <c r="I5352">
        <v>12.9</v>
      </c>
      <c r="J5352">
        <v>19</v>
      </c>
      <c r="K5352">
        <v>88.800000000000011</v>
      </c>
      <c r="L5352" s="11" t="s">
        <v>11928</v>
      </c>
      <c r="M5352" s="12" t="s">
        <v>6</v>
      </c>
      <c r="N5352" s="12">
        <v>1134</v>
      </c>
      <c r="O5352" s="12" t="s">
        <v>6</v>
      </c>
      <c r="P5352" s="12" t="s">
        <v>6</v>
      </c>
      <c r="Q5352" s="12" t="s">
        <v>6</v>
      </c>
      <c r="R5352">
        <v>5351</v>
      </c>
    </row>
    <row r="5353" spans="1:18" ht="15" x14ac:dyDescent="0.45">
      <c r="A5353">
        <v>27985</v>
      </c>
      <c r="B5353">
        <v>4</v>
      </c>
      <c r="C5353">
        <v>59.2</v>
      </c>
      <c r="D5353">
        <v>1</v>
      </c>
      <c r="E5353">
        <v>14.8</v>
      </c>
      <c r="H5353">
        <v>1</v>
      </c>
      <c r="I5353">
        <v>14.8</v>
      </c>
      <c r="J5353">
        <v>6</v>
      </c>
      <c r="K5353">
        <v>88.8</v>
      </c>
      <c r="L5353" s="11" t="s">
        <v>11926</v>
      </c>
      <c r="M5353" s="12" t="s">
        <v>6</v>
      </c>
      <c r="N5353" s="12" t="s">
        <v>6</v>
      </c>
      <c r="O5353" s="12" t="s">
        <v>6</v>
      </c>
      <c r="P5353" s="12">
        <v>1658</v>
      </c>
      <c r="Q5353" s="12" t="s">
        <v>6</v>
      </c>
      <c r="R5353">
        <v>5352</v>
      </c>
    </row>
    <row r="5354" spans="1:18" ht="15" x14ac:dyDescent="0.45">
      <c r="A5354">
        <v>16913</v>
      </c>
      <c r="F5354">
        <v>1</v>
      </c>
      <c r="G5354">
        <v>29.5</v>
      </c>
      <c r="H5354">
        <v>2</v>
      </c>
      <c r="I5354">
        <v>59</v>
      </c>
      <c r="J5354">
        <v>3</v>
      </c>
      <c r="K5354">
        <v>88.5</v>
      </c>
      <c r="L5354" s="11" t="s">
        <v>11926</v>
      </c>
      <c r="M5354" s="12" t="s">
        <v>6</v>
      </c>
      <c r="N5354" s="12" t="s">
        <v>6</v>
      </c>
      <c r="O5354" s="12" t="s">
        <v>6</v>
      </c>
      <c r="P5354" s="12">
        <v>1659</v>
      </c>
      <c r="Q5354" s="12" t="s">
        <v>6</v>
      </c>
      <c r="R5354">
        <v>5353</v>
      </c>
    </row>
    <row r="5355" spans="1:18" ht="15" x14ac:dyDescent="0.45">
      <c r="A5355">
        <v>30137</v>
      </c>
      <c r="F5355">
        <v>2</v>
      </c>
      <c r="G5355">
        <v>88.4</v>
      </c>
      <c r="J5355">
        <v>2</v>
      </c>
      <c r="K5355">
        <v>88.4</v>
      </c>
      <c r="L5355" s="11" t="s">
        <v>11928</v>
      </c>
      <c r="M5355" s="12" t="s">
        <v>6</v>
      </c>
      <c r="N5355" s="12">
        <v>1135</v>
      </c>
      <c r="O5355" s="12" t="s">
        <v>6</v>
      </c>
      <c r="P5355" s="12" t="s">
        <v>6</v>
      </c>
      <c r="Q5355" s="12" t="s">
        <v>6</v>
      </c>
      <c r="R5355">
        <v>5354</v>
      </c>
    </row>
    <row r="5356" spans="1:18" ht="15" x14ac:dyDescent="0.45">
      <c r="A5356">
        <v>30504</v>
      </c>
      <c r="B5356">
        <v>2</v>
      </c>
      <c r="C5356">
        <v>5.2</v>
      </c>
      <c r="D5356">
        <v>9</v>
      </c>
      <c r="E5356">
        <v>23.4</v>
      </c>
      <c r="F5356">
        <v>9</v>
      </c>
      <c r="G5356">
        <v>23.4</v>
      </c>
      <c r="H5356">
        <v>14</v>
      </c>
      <c r="I5356">
        <v>36.4</v>
      </c>
      <c r="J5356">
        <v>34</v>
      </c>
      <c r="K5356">
        <v>88.4</v>
      </c>
      <c r="L5356" s="11" t="s">
        <v>11928</v>
      </c>
      <c r="M5356" s="12" t="s">
        <v>6</v>
      </c>
      <c r="N5356" s="12">
        <v>1136</v>
      </c>
      <c r="O5356" s="12" t="s">
        <v>6</v>
      </c>
      <c r="P5356" s="12" t="s">
        <v>6</v>
      </c>
      <c r="Q5356" s="12" t="s">
        <v>6</v>
      </c>
      <c r="R5356">
        <v>5355</v>
      </c>
    </row>
    <row r="5357" spans="1:18" ht="15" x14ac:dyDescent="0.45">
      <c r="A5357">
        <v>10830</v>
      </c>
      <c r="B5357">
        <v>5</v>
      </c>
      <c r="C5357">
        <v>43.79</v>
      </c>
      <c r="D5357">
        <v>4</v>
      </c>
      <c r="E5357">
        <v>35.6</v>
      </c>
      <c r="F5357">
        <v>1</v>
      </c>
      <c r="G5357">
        <v>8.9</v>
      </c>
      <c r="J5357">
        <v>10</v>
      </c>
      <c r="K5357">
        <v>88.29</v>
      </c>
      <c r="L5357" s="11" t="s">
        <v>11926</v>
      </c>
      <c r="M5357" s="12" t="s">
        <v>6</v>
      </c>
      <c r="N5357" s="12" t="s">
        <v>6</v>
      </c>
      <c r="O5357" s="12" t="s">
        <v>6</v>
      </c>
      <c r="P5357" s="12">
        <v>1660</v>
      </c>
      <c r="Q5357" s="12" t="s">
        <v>6</v>
      </c>
      <c r="R5357">
        <v>5356</v>
      </c>
    </row>
    <row r="5358" spans="1:18" ht="15" x14ac:dyDescent="0.45">
      <c r="A5358">
        <v>15405</v>
      </c>
      <c r="D5358">
        <v>2</v>
      </c>
      <c r="E5358">
        <v>8.4</v>
      </c>
      <c r="F5358">
        <v>8</v>
      </c>
      <c r="G5358">
        <v>33.6</v>
      </c>
      <c r="H5358">
        <v>11</v>
      </c>
      <c r="I5358">
        <v>46.2</v>
      </c>
      <c r="J5358">
        <v>21</v>
      </c>
      <c r="K5358">
        <v>88.2</v>
      </c>
      <c r="L5358" s="11" t="s">
        <v>11926</v>
      </c>
      <c r="M5358" s="12" t="s">
        <v>6</v>
      </c>
      <c r="N5358" s="12" t="s">
        <v>6</v>
      </c>
      <c r="O5358" s="12" t="s">
        <v>6</v>
      </c>
      <c r="P5358" s="12">
        <v>1661</v>
      </c>
      <c r="Q5358" s="12" t="s">
        <v>6</v>
      </c>
      <c r="R5358">
        <v>5357</v>
      </c>
    </row>
    <row r="5359" spans="1:18" ht="15" x14ac:dyDescent="0.45">
      <c r="A5359">
        <v>17506</v>
      </c>
      <c r="B5359">
        <v>4</v>
      </c>
      <c r="C5359">
        <v>58.8</v>
      </c>
      <c r="D5359">
        <v>1</v>
      </c>
      <c r="E5359">
        <v>14.7</v>
      </c>
      <c r="F5359">
        <v>1</v>
      </c>
      <c r="G5359">
        <v>14.7</v>
      </c>
      <c r="J5359">
        <v>6</v>
      </c>
      <c r="K5359">
        <v>88.2</v>
      </c>
      <c r="L5359" s="11" t="s">
        <v>11926</v>
      </c>
      <c r="M5359" s="12" t="s">
        <v>6</v>
      </c>
      <c r="N5359" s="12" t="s">
        <v>6</v>
      </c>
      <c r="O5359" s="12" t="s">
        <v>6</v>
      </c>
      <c r="P5359" s="12">
        <v>1662</v>
      </c>
      <c r="Q5359" s="12" t="s">
        <v>6</v>
      </c>
      <c r="R5359">
        <v>5358</v>
      </c>
    </row>
    <row r="5360" spans="1:18" ht="15" x14ac:dyDescent="0.45">
      <c r="A5360">
        <v>16546</v>
      </c>
      <c r="B5360">
        <v>5</v>
      </c>
      <c r="C5360">
        <v>63</v>
      </c>
      <c r="F5360">
        <v>1</v>
      </c>
      <c r="G5360">
        <v>12.6</v>
      </c>
      <c r="H5360">
        <v>1</v>
      </c>
      <c r="I5360">
        <v>12.6</v>
      </c>
      <c r="J5360">
        <v>7</v>
      </c>
      <c r="K5360">
        <v>88.199999999999989</v>
      </c>
      <c r="L5360" s="11" t="s">
        <v>11924</v>
      </c>
      <c r="M5360" s="12">
        <v>432</v>
      </c>
      <c r="N5360" s="12" t="s">
        <v>6</v>
      </c>
      <c r="O5360" s="12" t="s">
        <v>6</v>
      </c>
      <c r="P5360" s="12" t="s">
        <v>6</v>
      </c>
      <c r="Q5360" s="12" t="s">
        <v>6</v>
      </c>
      <c r="R5360">
        <v>5359</v>
      </c>
    </row>
    <row r="5361" spans="1:18" ht="15" x14ac:dyDescent="0.45">
      <c r="A5361">
        <v>28470</v>
      </c>
      <c r="B5361">
        <v>6</v>
      </c>
      <c r="C5361">
        <v>29.4</v>
      </c>
      <c r="D5361">
        <v>6</v>
      </c>
      <c r="E5361">
        <v>29.4</v>
      </c>
      <c r="F5361">
        <v>6</v>
      </c>
      <c r="G5361">
        <v>29.4</v>
      </c>
      <c r="J5361">
        <v>18</v>
      </c>
      <c r="K5361">
        <v>88.199999999999989</v>
      </c>
      <c r="L5361" s="11" t="s">
        <v>11926</v>
      </c>
      <c r="M5361" s="12" t="s">
        <v>6</v>
      </c>
      <c r="N5361" s="12" t="s">
        <v>6</v>
      </c>
      <c r="O5361" s="12" t="s">
        <v>6</v>
      </c>
      <c r="P5361" s="12">
        <v>1663</v>
      </c>
      <c r="Q5361" s="12" t="s">
        <v>6</v>
      </c>
      <c r="R5361">
        <v>5360</v>
      </c>
    </row>
    <row r="5362" spans="1:18" ht="15" x14ac:dyDescent="0.45">
      <c r="A5362">
        <v>31856</v>
      </c>
      <c r="F5362">
        <v>2</v>
      </c>
      <c r="G5362">
        <v>35.799999999999997</v>
      </c>
      <c r="H5362">
        <v>3</v>
      </c>
      <c r="I5362">
        <v>52.27</v>
      </c>
      <c r="J5362">
        <v>5</v>
      </c>
      <c r="K5362">
        <v>88.07</v>
      </c>
      <c r="L5362" s="11" t="s">
        <v>11926</v>
      </c>
      <c r="M5362" s="12" t="s">
        <v>6</v>
      </c>
      <c r="N5362" s="12" t="s">
        <v>6</v>
      </c>
      <c r="O5362" s="12" t="s">
        <v>6</v>
      </c>
      <c r="P5362" s="12">
        <v>1664</v>
      </c>
      <c r="Q5362" s="12" t="s">
        <v>6</v>
      </c>
      <c r="R5362">
        <v>5361</v>
      </c>
    </row>
    <row r="5363" spans="1:18" ht="15" x14ac:dyDescent="0.45">
      <c r="A5363">
        <v>10551</v>
      </c>
      <c r="B5363">
        <v>2</v>
      </c>
      <c r="C5363">
        <v>44</v>
      </c>
      <c r="D5363">
        <v>1</v>
      </c>
      <c r="E5363">
        <v>22</v>
      </c>
      <c r="H5363">
        <v>1</v>
      </c>
      <c r="I5363">
        <v>22</v>
      </c>
      <c r="J5363">
        <v>4</v>
      </c>
      <c r="K5363">
        <v>88</v>
      </c>
      <c r="L5363" s="11" t="s">
        <v>11927</v>
      </c>
      <c r="M5363" s="12" t="s">
        <v>6</v>
      </c>
      <c r="N5363" s="12" t="s">
        <v>6</v>
      </c>
      <c r="O5363" s="12" t="s">
        <v>6</v>
      </c>
      <c r="P5363" s="12" t="s">
        <v>6</v>
      </c>
      <c r="Q5363" s="12">
        <v>842</v>
      </c>
      <c r="R5363">
        <v>5362</v>
      </c>
    </row>
    <row r="5364" spans="1:18" ht="15" x14ac:dyDescent="0.45">
      <c r="A5364">
        <v>11466</v>
      </c>
      <c r="B5364">
        <v>2</v>
      </c>
      <c r="C5364">
        <v>88</v>
      </c>
      <c r="J5364">
        <v>2</v>
      </c>
      <c r="K5364">
        <v>88</v>
      </c>
      <c r="L5364" s="11" t="s">
        <v>11924</v>
      </c>
      <c r="M5364" s="12">
        <v>433</v>
      </c>
      <c r="N5364" s="12" t="s">
        <v>6</v>
      </c>
      <c r="O5364" s="12" t="s">
        <v>6</v>
      </c>
      <c r="P5364" s="12" t="s">
        <v>6</v>
      </c>
      <c r="Q5364" s="12" t="s">
        <v>6</v>
      </c>
      <c r="R5364">
        <v>5363</v>
      </c>
    </row>
    <row r="5365" spans="1:18" ht="15" x14ac:dyDescent="0.45">
      <c r="A5365">
        <v>27925</v>
      </c>
      <c r="B5365">
        <v>3</v>
      </c>
      <c r="C5365">
        <v>66</v>
      </c>
      <c r="F5365">
        <v>1</v>
      </c>
      <c r="G5365">
        <v>22</v>
      </c>
      <c r="J5365">
        <v>4</v>
      </c>
      <c r="K5365">
        <v>88</v>
      </c>
      <c r="L5365" s="11" t="s">
        <v>11925</v>
      </c>
      <c r="M5365" s="12" t="s">
        <v>6</v>
      </c>
      <c r="N5365" s="12" t="s">
        <v>6</v>
      </c>
      <c r="O5365" s="12">
        <v>1029</v>
      </c>
      <c r="P5365" s="12" t="s">
        <v>6</v>
      </c>
      <c r="Q5365" s="12" t="s">
        <v>6</v>
      </c>
      <c r="R5365">
        <v>5364</v>
      </c>
    </row>
    <row r="5366" spans="1:18" ht="15" x14ac:dyDescent="0.45">
      <c r="A5366">
        <v>29406</v>
      </c>
      <c r="B5366">
        <v>1</v>
      </c>
      <c r="C5366">
        <v>22</v>
      </c>
      <c r="D5366">
        <v>1</v>
      </c>
      <c r="E5366">
        <v>22</v>
      </c>
      <c r="F5366">
        <v>1</v>
      </c>
      <c r="G5366">
        <v>22</v>
      </c>
      <c r="H5366">
        <v>1</v>
      </c>
      <c r="I5366">
        <v>22</v>
      </c>
      <c r="J5366">
        <v>4</v>
      </c>
      <c r="K5366">
        <v>88</v>
      </c>
      <c r="L5366" s="11" t="s">
        <v>11926</v>
      </c>
      <c r="M5366" s="12" t="s">
        <v>6</v>
      </c>
      <c r="N5366" s="12" t="s">
        <v>6</v>
      </c>
      <c r="O5366" s="12" t="s">
        <v>6</v>
      </c>
      <c r="P5366" s="12">
        <v>1665</v>
      </c>
      <c r="Q5366" s="12" t="s">
        <v>6</v>
      </c>
      <c r="R5366">
        <v>5365</v>
      </c>
    </row>
    <row r="5367" spans="1:18" ht="15" x14ac:dyDescent="0.45">
      <c r="A5367">
        <v>31619</v>
      </c>
      <c r="D5367">
        <v>1</v>
      </c>
      <c r="E5367">
        <v>17.600000000000001</v>
      </c>
      <c r="F5367">
        <v>4</v>
      </c>
      <c r="G5367">
        <v>70.400000000000006</v>
      </c>
      <c r="J5367">
        <v>5</v>
      </c>
      <c r="K5367">
        <v>88</v>
      </c>
      <c r="L5367" s="11" t="s">
        <v>11927</v>
      </c>
      <c r="M5367" s="12" t="s">
        <v>6</v>
      </c>
      <c r="N5367" s="12" t="s">
        <v>6</v>
      </c>
      <c r="O5367" s="12" t="s">
        <v>6</v>
      </c>
      <c r="P5367" s="12" t="s">
        <v>6</v>
      </c>
      <c r="Q5367" s="12">
        <v>843</v>
      </c>
      <c r="R5367">
        <v>5366</v>
      </c>
    </row>
    <row r="5368" spans="1:18" ht="15" x14ac:dyDescent="0.45">
      <c r="A5368">
        <v>32146</v>
      </c>
      <c r="F5368">
        <v>3</v>
      </c>
      <c r="G5368">
        <v>66</v>
      </c>
      <c r="H5368">
        <v>1</v>
      </c>
      <c r="I5368">
        <v>22</v>
      </c>
      <c r="J5368">
        <v>4</v>
      </c>
      <c r="K5368">
        <v>88</v>
      </c>
      <c r="L5368" s="11" t="s">
        <v>11926</v>
      </c>
      <c r="M5368" s="12" t="s">
        <v>6</v>
      </c>
      <c r="N5368" s="12" t="s">
        <v>6</v>
      </c>
      <c r="O5368" s="12" t="s">
        <v>6</v>
      </c>
      <c r="P5368" s="12">
        <v>1666</v>
      </c>
      <c r="Q5368" s="12" t="s">
        <v>6</v>
      </c>
      <c r="R5368">
        <v>5367</v>
      </c>
    </row>
    <row r="5369" spans="1:18" ht="15" x14ac:dyDescent="0.45">
      <c r="A5369">
        <v>29961</v>
      </c>
      <c r="B5369">
        <v>13</v>
      </c>
      <c r="C5369">
        <v>23.4</v>
      </c>
      <c r="D5369">
        <v>8</v>
      </c>
      <c r="E5369">
        <v>14.4</v>
      </c>
      <c r="F5369">
        <v>24</v>
      </c>
      <c r="G5369">
        <v>42.92</v>
      </c>
      <c r="H5369">
        <v>4</v>
      </c>
      <c r="I5369">
        <v>7.2</v>
      </c>
      <c r="J5369">
        <v>49</v>
      </c>
      <c r="K5369">
        <v>87.92</v>
      </c>
      <c r="L5369" s="11" t="s">
        <v>11926</v>
      </c>
      <c r="M5369" s="12" t="s">
        <v>6</v>
      </c>
      <c r="N5369" s="12" t="s">
        <v>6</v>
      </c>
      <c r="O5369" s="12" t="s">
        <v>6</v>
      </c>
      <c r="P5369" s="12">
        <v>1667</v>
      </c>
      <c r="Q5369" s="12" t="s">
        <v>6</v>
      </c>
      <c r="R5369">
        <v>5368</v>
      </c>
    </row>
    <row r="5370" spans="1:18" ht="15" x14ac:dyDescent="0.45">
      <c r="A5370">
        <v>15500</v>
      </c>
      <c r="B5370">
        <v>1</v>
      </c>
      <c r="C5370">
        <v>22.4</v>
      </c>
      <c r="D5370">
        <v>1</v>
      </c>
      <c r="E5370">
        <v>22.4</v>
      </c>
      <c r="H5370">
        <v>2</v>
      </c>
      <c r="I5370">
        <v>43.01</v>
      </c>
      <c r="J5370">
        <v>4</v>
      </c>
      <c r="K5370">
        <v>87.81</v>
      </c>
      <c r="L5370" s="11" t="s">
        <v>11925</v>
      </c>
      <c r="M5370" s="12" t="s">
        <v>6</v>
      </c>
      <c r="N5370" s="12" t="s">
        <v>6</v>
      </c>
      <c r="O5370" s="12">
        <v>1030</v>
      </c>
      <c r="P5370" s="12" t="s">
        <v>6</v>
      </c>
      <c r="Q5370" s="12" t="s">
        <v>6</v>
      </c>
      <c r="R5370">
        <v>5369</v>
      </c>
    </row>
    <row r="5371" spans="1:18" ht="15" x14ac:dyDescent="0.45">
      <c r="A5371">
        <v>16512</v>
      </c>
      <c r="B5371">
        <v>2</v>
      </c>
      <c r="C5371">
        <v>43.8</v>
      </c>
      <c r="D5371">
        <v>1</v>
      </c>
      <c r="E5371">
        <v>21.9</v>
      </c>
      <c r="F5371">
        <v>1</v>
      </c>
      <c r="G5371">
        <v>21.9</v>
      </c>
      <c r="J5371">
        <v>4</v>
      </c>
      <c r="K5371">
        <v>87.6</v>
      </c>
      <c r="L5371" s="11" t="s">
        <v>11925</v>
      </c>
      <c r="M5371" s="12" t="s">
        <v>6</v>
      </c>
      <c r="N5371" s="12" t="s">
        <v>6</v>
      </c>
      <c r="O5371" s="12">
        <v>1031</v>
      </c>
      <c r="P5371" s="12" t="s">
        <v>6</v>
      </c>
      <c r="Q5371" s="12" t="s">
        <v>6</v>
      </c>
      <c r="R5371">
        <v>5370</v>
      </c>
    </row>
    <row r="5372" spans="1:18" ht="15" x14ac:dyDescent="0.45">
      <c r="A5372">
        <v>29833</v>
      </c>
      <c r="F5372">
        <v>1</v>
      </c>
      <c r="G5372">
        <v>21.9</v>
      </c>
      <c r="H5372">
        <v>3</v>
      </c>
      <c r="I5372">
        <v>65.7</v>
      </c>
      <c r="J5372">
        <v>4</v>
      </c>
      <c r="K5372">
        <v>87.6</v>
      </c>
      <c r="L5372" s="11" t="s">
        <v>11926</v>
      </c>
      <c r="M5372" s="12" t="s">
        <v>6</v>
      </c>
      <c r="N5372" s="12" t="s">
        <v>6</v>
      </c>
      <c r="O5372" s="12" t="s">
        <v>6</v>
      </c>
      <c r="P5372" s="12">
        <v>1668</v>
      </c>
      <c r="Q5372" s="12" t="s">
        <v>6</v>
      </c>
      <c r="R5372">
        <v>5371</v>
      </c>
    </row>
    <row r="5373" spans="1:18" ht="15" x14ac:dyDescent="0.45">
      <c r="A5373">
        <v>17185</v>
      </c>
      <c r="B5373">
        <v>3</v>
      </c>
      <c r="C5373">
        <v>10.5</v>
      </c>
      <c r="D5373">
        <v>8</v>
      </c>
      <c r="E5373">
        <v>28</v>
      </c>
      <c r="F5373">
        <v>11</v>
      </c>
      <c r="G5373">
        <v>38.5</v>
      </c>
      <c r="H5373">
        <v>3</v>
      </c>
      <c r="I5373">
        <v>10.5</v>
      </c>
      <c r="J5373">
        <v>25</v>
      </c>
      <c r="K5373">
        <v>87.5</v>
      </c>
      <c r="L5373" s="11" t="s">
        <v>11926</v>
      </c>
      <c r="M5373" s="12" t="s">
        <v>6</v>
      </c>
      <c r="N5373" s="12" t="s">
        <v>6</v>
      </c>
      <c r="O5373" s="12" t="s">
        <v>6</v>
      </c>
      <c r="P5373" s="12">
        <v>1669</v>
      </c>
      <c r="Q5373" s="12" t="s">
        <v>6</v>
      </c>
      <c r="R5373">
        <v>5372</v>
      </c>
    </row>
    <row r="5374" spans="1:18" ht="15" x14ac:dyDescent="0.45">
      <c r="A5374">
        <v>17686</v>
      </c>
      <c r="B5374">
        <v>5</v>
      </c>
      <c r="C5374">
        <v>62.5</v>
      </c>
      <c r="D5374">
        <v>2</v>
      </c>
      <c r="E5374">
        <v>25</v>
      </c>
      <c r="J5374">
        <v>7</v>
      </c>
      <c r="K5374">
        <v>87.5</v>
      </c>
      <c r="L5374" s="11" t="s">
        <v>6</v>
      </c>
      <c r="M5374" s="12" t="s">
        <v>6</v>
      </c>
      <c r="N5374" s="12" t="s">
        <v>6</v>
      </c>
      <c r="O5374" s="12" t="s">
        <v>6</v>
      </c>
      <c r="P5374" s="12" t="s">
        <v>6</v>
      </c>
      <c r="Q5374" s="12" t="s">
        <v>6</v>
      </c>
      <c r="R5374">
        <v>5373</v>
      </c>
    </row>
    <row r="5375" spans="1:18" ht="15" x14ac:dyDescent="0.45">
      <c r="A5375">
        <v>32221</v>
      </c>
      <c r="H5375">
        <v>5</v>
      </c>
      <c r="I5375">
        <v>87.5</v>
      </c>
      <c r="J5375">
        <v>5</v>
      </c>
      <c r="K5375">
        <v>87.5</v>
      </c>
      <c r="L5375" s="11" t="s">
        <v>11927</v>
      </c>
      <c r="M5375" s="12" t="s">
        <v>6</v>
      </c>
      <c r="N5375" s="12" t="s">
        <v>6</v>
      </c>
      <c r="O5375" s="12" t="s">
        <v>6</v>
      </c>
      <c r="P5375" s="12" t="s">
        <v>6</v>
      </c>
      <c r="Q5375" s="12">
        <v>844</v>
      </c>
      <c r="R5375">
        <v>5374</v>
      </c>
    </row>
    <row r="5376" spans="1:18" ht="15" x14ac:dyDescent="0.45">
      <c r="A5376">
        <v>32222</v>
      </c>
      <c r="H5376">
        <v>7</v>
      </c>
      <c r="I5376">
        <v>87.5</v>
      </c>
      <c r="J5376">
        <v>7</v>
      </c>
      <c r="K5376">
        <v>87.5</v>
      </c>
      <c r="L5376" s="11" t="s">
        <v>11927</v>
      </c>
      <c r="M5376" s="12" t="s">
        <v>6</v>
      </c>
      <c r="N5376" s="12" t="s">
        <v>6</v>
      </c>
      <c r="O5376" s="12" t="s">
        <v>6</v>
      </c>
      <c r="P5376" s="12" t="s">
        <v>6</v>
      </c>
      <c r="Q5376" s="12">
        <v>845</v>
      </c>
      <c r="R5376">
        <v>5375</v>
      </c>
    </row>
    <row r="5377" spans="1:18" ht="15" x14ac:dyDescent="0.45">
      <c r="A5377">
        <v>17829</v>
      </c>
      <c r="B5377">
        <v>1</v>
      </c>
      <c r="C5377">
        <v>5.8</v>
      </c>
      <c r="D5377">
        <v>3</v>
      </c>
      <c r="E5377">
        <v>20.399999999999999</v>
      </c>
      <c r="F5377">
        <v>2</v>
      </c>
      <c r="G5377">
        <v>13.6</v>
      </c>
      <c r="H5377">
        <v>7</v>
      </c>
      <c r="I5377">
        <v>47.6</v>
      </c>
      <c r="J5377">
        <v>13</v>
      </c>
      <c r="K5377">
        <v>87.4</v>
      </c>
      <c r="L5377" s="11" t="s">
        <v>11926</v>
      </c>
      <c r="M5377" s="12" t="s">
        <v>6</v>
      </c>
      <c r="N5377" s="12" t="s">
        <v>6</v>
      </c>
      <c r="O5377" s="12" t="s">
        <v>6</v>
      </c>
      <c r="P5377" s="12">
        <v>1670</v>
      </c>
      <c r="Q5377" s="12" t="s">
        <v>6</v>
      </c>
      <c r="R5377">
        <v>5376</v>
      </c>
    </row>
    <row r="5378" spans="1:18" ht="15" x14ac:dyDescent="0.45">
      <c r="A5378">
        <v>10788</v>
      </c>
      <c r="B5378">
        <v>24</v>
      </c>
      <c r="C5378">
        <v>87.34</v>
      </c>
      <c r="J5378">
        <v>24</v>
      </c>
      <c r="K5378">
        <v>87.34</v>
      </c>
      <c r="L5378" s="11" t="s">
        <v>11927</v>
      </c>
      <c r="M5378" s="12" t="s">
        <v>6</v>
      </c>
      <c r="N5378" s="12" t="s">
        <v>6</v>
      </c>
      <c r="O5378" s="12" t="s">
        <v>6</v>
      </c>
      <c r="P5378" s="12" t="s">
        <v>6</v>
      </c>
      <c r="Q5378" s="12">
        <v>846</v>
      </c>
      <c r="R5378">
        <v>5377</v>
      </c>
    </row>
    <row r="5379" spans="1:18" ht="15" x14ac:dyDescent="0.45">
      <c r="A5379">
        <v>27438</v>
      </c>
      <c r="B5379">
        <v>12</v>
      </c>
      <c r="C5379">
        <v>24</v>
      </c>
      <c r="D5379">
        <v>9</v>
      </c>
      <c r="E5379">
        <v>18</v>
      </c>
      <c r="F5379">
        <v>10</v>
      </c>
      <c r="G5379">
        <v>19.2</v>
      </c>
      <c r="H5379">
        <v>13</v>
      </c>
      <c r="I5379">
        <v>26</v>
      </c>
      <c r="J5379">
        <v>44</v>
      </c>
      <c r="K5379">
        <v>87.2</v>
      </c>
      <c r="L5379" s="11" t="s">
        <v>11927</v>
      </c>
      <c r="M5379" s="12" t="s">
        <v>6</v>
      </c>
      <c r="N5379" s="12" t="s">
        <v>6</v>
      </c>
      <c r="O5379" s="12" t="s">
        <v>6</v>
      </c>
      <c r="P5379" s="12" t="s">
        <v>6</v>
      </c>
      <c r="Q5379" s="12">
        <v>847</v>
      </c>
      <c r="R5379">
        <v>5378</v>
      </c>
    </row>
    <row r="5380" spans="1:18" ht="15" x14ac:dyDescent="0.45">
      <c r="A5380">
        <v>29289</v>
      </c>
      <c r="H5380">
        <v>109</v>
      </c>
      <c r="I5380">
        <v>87.14</v>
      </c>
      <c r="J5380">
        <v>109</v>
      </c>
      <c r="K5380">
        <v>87.14</v>
      </c>
      <c r="L5380" s="11" t="s">
        <v>11928</v>
      </c>
      <c r="M5380" s="12" t="s">
        <v>6</v>
      </c>
      <c r="N5380" s="12">
        <v>1137</v>
      </c>
      <c r="O5380" s="12" t="s">
        <v>6</v>
      </c>
      <c r="P5380" s="12" t="s">
        <v>6</v>
      </c>
      <c r="Q5380" s="12" t="s">
        <v>6</v>
      </c>
      <c r="R5380">
        <v>5379</v>
      </c>
    </row>
    <row r="5381" spans="1:18" ht="15" x14ac:dyDescent="0.45">
      <c r="A5381">
        <v>31355</v>
      </c>
      <c r="D5381">
        <v>3</v>
      </c>
      <c r="E5381">
        <v>35.700000000000003</v>
      </c>
      <c r="H5381">
        <v>6</v>
      </c>
      <c r="I5381">
        <v>51.4</v>
      </c>
      <c r="J5381">
        <v>9</v>
      </c>
      <c r="K5381">
        <v>87.1</v>
      </c>
      <c r="L5381" s="11" t="s">
        <v>11926</v>
      </c>
      <c r="M5381" s="12" t="s">
        <v>6</v>
      </c>
      <c r="N5381" s="12" t="s">
        <v>6</v>
      </c>
      <c r="O5381" s="12" t="s">
        <v>6</v>
      </c>
      <c r="P5381" s="12">
        <v>1671</v>
      </c>
      <c r="Q5381" s="12" t="s">
        <v>6</v>
      </c>
      <c r="R5381">
        <v>5380</v>
      </c>
    </row>
    <row r="5382" spans="1:18" ht="15" x14ac:dyDescent="0.45">
      <c r="A5382">
        <v>17912</v>
      </c>
      <c r="F5382">
        <v>1</v>
      </c>
      <c r="G5382">
        <v>14.5</v>
      </c>
      <c r="H5382">
        <v>5</v>
      </c>
      <c r="I5382">
        <v>72.5</v>
      </c>
      <c r="J5382">
        <v>6</v>
      </c>
      <c r="K5382">
        <v>87</v>
      </c>
      <c r="L5382" s="11" t="s">
        <v>11926</v>
      </c>
      <c r="M5382" s="12" t="s">
        <v>6</v>
      </c>
      <c r="N5382" s="12" t="s">
        <v>6</v>
      </c>
      <c r="O5382" s="12" t="s">
        <v>6</v>
      </c>
      <c r="P5382" s="12">
        <v>1672</v>
      </c>
      <c r="Q5382" s="12" t="s">
        <v>6</v>
      </c>
      <c r="R5382">
        <v>5381</v>
      </c>
    </row>
    <row r="5383" spans="1:18" ht="15" x14ac:dyDescent="0.45">
      <c r="A5383">
        <v>29363</v>
      </c>
      <c r="B5383">
        <v>4</v>
      </c>
      <c r="C5383">
        <v>23.2</v>
      </c>
      <c r="D5383">
        <v>3</v>
      </c>
      <c r="E5383">
        <v>17.399999999999999</v>
      </c>
      <c r="F5383">
        <v>6</v>
      </c>
      <c r="G5383">
        <v>34.799999999999997</v>
      </c>
      <c r="H5383">
        <v>2</v>
      </c>
      <c r="I5383">
        <v>11.6</v>
      </c>
      <c r="J5383">
        <v>15</v>
      </c>
      <c r="K5383">
        <v>86.999999999999986</v>
      </c>
      <c r="L5383" s="11" t="s">
        <v>11928</v>
      </c>
      <c r="M5383" s="12" t="s">
        <v>6</v>
      </c>
      <c r="N5383" s="12">
        <v>1138</v>
      </c>
      <c r="O5383" s="12" t="s">
        <v>6</v>
      </c>
      <c r="P5383" s="12" t="s">
        <v>6</v>
      </c>
      <c r="Q5383" s="12" t="s">
        <v>6</v>
      </c>
      <c r="R5383">
        <v>5382</v>
      </c>
    </row>
    <row r="5384" spans="1:18" ht="15" x14ac:dyDescent="0.45">
      <c r="A5384">
        <v>28303</v>
      </c>
      <c r="B5384">
        <v>1</v>
      </c>
      <c r="C5384">
        <v>86.9</v>
      </c>
      <c r="J5384">
        <v>1</v>
      </c>
      <c r="K5384">
        <v>86.9</v>
      </c>
      <c r="L5384" s="11" t="s">
        <v>11925</v>
      </c>
      <c r="M5384" s="12" t="s">
        <v>6</v>
      </c>
      <c r="N5384" s="12" t="s">
        <v>6</v>
      </c>
      <c r="O5384" s="12">
        <v>1032</v>
      </c>
      <c r="P5384" s="12" t="s">
        <v>6</v>
      </c>
      <c r="Q5384" s="12" t="s">
        <v>6</v>
      </c>
      <c r="R5384">
        <v>5383</v>
      </c>
    </row>
    <row r="5385" spans="1:18" ht="15" x14ac:dyDescent="0.45">
      <c r="A5385">
        <v>10213</v>
      </c>
      <c r="B5385">
        <v>8</v>
      </c>
      <c r="C5385">
        <v>32</v>
      </c>
      <c r="D5385">
        <v>3</v>
      </c>
      <c r="E5385">
        <v>11.9</v>
      </c>
      <c r="F5385">
        <v>11</v>
      </c>
      <c r="G5385">
        <v>42.9</v>
      </c>
      <c r="J5385">
        <v>22</v>
      </c>
      <c r="K5385">
        <v>86.8</v>
      </c>
      <c r="L5385" s="11" t="s">
        <v>11925</v>
      </c>
      <c r="M5385" s="12" t="s">
        <v>6</v>
      </c>
      <c r="N5385" s="12" t="s">
        <v>6</v>
      </c>
      <c r="O5385" s="12">
        <v>1033</v>
      </c>
      <c r="P5385" s="12" t="s">
        <v>6</v>
      </c>
      <c r="Q5385" s="12" t="s">
        <v>6</v>
      </c>
      <c r="R5385">
        <v>5384</v>
      </c>
    </row>
    <row r="5386" spans="1:18" ht="15" x14ac:dyDescent="0.45">
      <c r="A5386">
        <v>29882</v>
      </c>
      <c r="B5386">
        <v>19</v>
      </c>
      <c r="C5386">
        <v>56.52</v>
      </c>
      <c r="D5386">
        <v>6</v>
      </c>
      <c r="E5386">
        <v>18</v>
      </c>
      <c r="F5386">
        <v>4</v>
      </c>
      <c r="G5386">
        <v>12</v>
      </c>
      <c r="J5386">
        <v>29</v>
      </c>
      <c r="K5386">
        <v>86.52000000000001</v>
      </c>
      <c r="L5386" s="11" t="s">
        <v>11925</v>
      </c>
      <c r="M5386" s="12" t="s">
        <v>6</v>
      </c>
      <c r="N5386" s="12" t="s">
        <v>6</v>
      </c>
      <c r="O5386" s="12">
        <v>1034</v>
      </c>
      <c r="P5386" s="12" t="s">
        <v>6</v>
      </c>
      <c r="Q5386" s="12" t="s">
        <v>6</v>
      </c>
      <c r="R5386">
        <v>5385</v>
      </c>
    </row>
    <row r="5387" spans="1:18" ht="15" x14ac:dyDescent="0.45">
      <c r="A5387">
        <v>31390</v>
      </c>
      <c r="F5387">
        <v>8</v>
      </c>
      <c r="G5387">
        <v>23.52</v>
      </c>
      <c r="H5387">
        <v>21</v>
      </c>
      <c r="I5387">
        <v>63</v>
      </c>
      <c r="J5387">
        <v>29</v>
      </c>
      <c r="K5387">
        <v>86.52</v>
      </c>
      <c r="L5387" s="11" t="s">
        <v>11928</v>
      </c>
      <c r="M5387" s="12" t="s">
        <v>6</v>
      </c>
      <c r="N5387" s="12">
        <v>1139</v>
      </c>
      <c r="O5387" s="12" t="s">
        <v>6</v>
      </c>
      <c r="P5387" s="12" t="s">
        <v>6</v>
      </c>
      <c r="Q5387" s="12" t="s">
        <v>6</v>
      </c>
      <c r="R5387">
        <v>5386</v>
      </c>
    </row>
    <row r="5388" spans="1:18" ht="15" x14ac:dyDescent="0.45">
      <c r="A5388">
        <v>30527</v>
      </c>
      <c r="F5388">
        <v>2</v>
      </c>
      <c r="G5388">
        <v>86.5</v>
      </c>
      <c r="J5388">
        <v>2</v>
      </c>
      <c r="K5388">
        <v>86.5</v>
      </c>
      <c r="L5388" s="11" t="s">
        <v>11926</v>
      </c>
      <c r="M5388" s="12" t="s">
        <v>6</v>
      </c>
      <c r="N5388" s="12" t="s">
        <v>6</v>
      </c>
      <c r="O5388" s="12" t="s">
        <v>6</v>
      </c>
      <c r="P5388" s="12">
        <v>1673</v>
      </c>
      <c r="Q5388" s="12" t="s">
        <v>6</v>
      </c>
      <c r="R5388">
        <v>5387</v>
      </c>
    </row>
    <row r="5389" spans="1:18" ht="15" x14ac:dyDescent="0.45">
      <c r="A5389">
        <v>2027813</v>
      </c>
      <c r="H5389">
        <v>3.46</v>
      </c>
      <c r="I5389">
        <v>86.45</v>
      </c>
      <c r="J5389">
        <v>3.46</v>
      </c>
      <c r="K5389">
        <v>86.45</v>
      </c>
      <c r="L5389" s="11" t="s">
        <v>11927</v>
      </c>
      <c r="M5389" s="12" t="s">
        <v>6</v>
      </c>
      <c r="N5389" s="12" t="s">
        <v>6</v>
      </c>
      <c r="O5389" s="12" t="s">
        <v>6</v>
      </c>
      <c r="P5389" s="12" t="s">
        <v>6</v>
      </c>
      <c r="Q5389" s="12">
        <v>848</v>
      </c>
      <c r="R5389">
        <v>5388</v>
      </c>
    </row>
    <row r="5390" spans="1:18" ht="15" x14ac:dyDescent="0.45">
      <c r="A5390">
        <v>12776</v>
      </c>
      <c r="B5390">
        <v>1</v>
      </c>
      <c r="C5390">
        <v>7.2</v>
      </c>
      <c r="D5390">
        <v>2</v>
      </c>
      <c r="E5390">
        <v>14.4</v>
      </c>
      <c r="F5390">
        <v>6</v>
      </c>
      <c r="G5390">
        <v>43.2</v>
      </c>
      <c r="H5390">
        <v>3</v>
      </c>
      <c r="I5390">
        <v>21.6</v>
      </c>
      <c r="J5390">
        <v>12</v>
      </c>
      <c r="K5390">
        <v>86.4</v>
      </c>
      <c r="L5390" s="11" t="s">
        <v>11927</v>
      </c>
      <c r="M5390" s="12" t="s">
        <v>6</v>
      </c>
      <c r="N5390" s="12" t="s">
        <v>6</v>
      </c>
      <c r="O5390" s="12" t="s">
        <v>6</v>
      </c>
      <c r="P5390" s="12" t="s">
        <v>6</v>
      </c>
      <c r="Q5390" s="12">
        <v>849</v>
      </c>
      <c r="R5390">
        <v>5389</v>
      </c>
    </row>
    <row r="5391" spans="1:18" ht="15" x14ac:dyDescent="0.45">
      <c r="A5391">
        <v>23240</v>
      </c>
      <c r="H5391">
        <v>4</v>
      </c>
      <c r="I5391">
        <v>86.4</v>
      </c>
      <c r="J5391">
        <v>4</v>
      </c>
      <c r="K5391">
        <v>86.4</v>
      </c>
      <c r="L5391" s="11" t="s">
        <v>11926</v>
      </c>
      <c r="M5391" s="12" t="s">
        <v>6</v>
      </c>
      <c r="N5391" s="12" t="s">
        <v>6</v>
      </c>
      <c r="O5391" s="12" t="s">
        <v>6</v>
      </c>
      <c r="P5391" s="12">
        <v>1674</v>
      </c>
      <c r="Q5391" s="12" t="s">
        <v>6</v>
      </c>
      <c r="R5391">
        <v>5390</v>
      </c>
    </row>
    <row r="5392" spans="1:18" ht="15" x14ac:dyDescent="0.45">
      <c r="A5392">
        <v>28933</v>
      </c>
      <c r="B5392">
        <v>3</v>
      </c>
      <c r="C5392">
        <v>21.6</v>
      </c>
      <c r="D5392">
        <v>5</v>
      </c>
      <c r="E5392">
        <v>36</v>
      </c>
      <c r="F5392">
        <v>3</v>
      </c>
      <c r="G5392">
        <v>21.6</v>
      </c>
      <c r="H5392">
        <v>1</v>
      </c>
      <c r="I5392">
        <v>7.2</v>
      </c>
      <c r="J5392">
        <v>12</v>
      </c>
      <c r="K5392">
        <v>86.4</v>
      </c>
      <c r="L5392" s="11" t="s">
        <v>11928</v>
      </c>
      <c r="M5392" s="12" t="s">
        <v>6</v>
      </c>
      <c r="N5392" s="12">
        <v>1140</v>
      </c>
      <c r="O5392" s="12" t="s">
        <v>6</v>
      </c>
      <c r="P5392" s="12" t="s">
        <v>6</v>
      </c>
      <c r="Q5392" s="12" t="s">
        <v>6</v>
      </c>
      <c r="R5392">
        <v>5391</v>
      </c>
    </row>
    <row r="5393" spans="1:18" ht="15" x14ac:dyDescent="0.45">
      <c r="A5393">
        <v>31192</v>
      </c>
      <c r="B5393">
        <v>4</v>
      </c>
      <c r="C5393">
        <v>86.4</v>
      </c>
      <c r="J5393">
        <v>4</v>
      </c>
      <c r="K5393">
        <v>86.4</v>
      </c>
      <c r="L5393" s="11" t="s">
        <v>11924</v>
      </c>
      <c r="M5393" s="12">
        <v>434</v>
      </c>
      <c r="N5393" s="12" t="s">
        <v>6</v>
      </c>
      <c r="O5393" s="12" t="s">
        <v>6</v>
      </c>
      <c r="P5393" s="12" t="s">
        <v>6</v>
      </c>
      <c r="Q5393" s="12" t="s">
        <v>6</v>
      </c>
      <c r="R5393">
        <v>5392</v>
      </c>
    </row>
    <row r="5394" spans="1:18" ht="15" x14ac:dyDescent="0.45">
      <c r="A5394">
        <v>32371</v>
      </c>
      <c r="H5394">
        <v>4</v>
      </c>
      <c r="I5394">
        <v>86.4</v>
      </c>
      <c r="J5394">
        <v>4</v>
      </c>
      <c r="K5394">
        <v>86.4</v>
      </c>
      <c r="L5394" s="11" t="s">
        <v>11926</v>
      </c>
      <c r="M5394" s="12" t="s">
        <v>6</v>
      </c>
      <c r="N5394" s="12" t="s">
        <v>6</v>
      </c>
      <c r="O5394" s="12" t="s">
        <v>6</v>
      </c>
      <c r="P5394" s="12">
        <v>1675</v>
      </c>
      <c r="Q5394" s="12" t="s">
        <v>6</v>
      </c>
      <c r="R5394">
        <v>5393</v>
      </c>
    </row>
    <row r="5395" spans="1:18" ht="15" x14ac:dyDescent="0.45">
      <c r="A5395">
        <v>32429</v>
      </c>
      <c r="H5395">
        <v>12</v>
      </c>
      <c r="I5395">
        <v>86.4</v>
      </c>
      <c r="J5395">
        <v>12</v>
      </c>
      <c r="K5395">
        <v>86.4</v>
      </c>
      <c r="L5395" s="11" t="s">
        <v>11926</v>
      </c>
      <c r="M5395" s="12" t="s">
        <v>6</v>
      </c>
      <c r="N5395" s="12" t="s">
        <v>6</v>
      </c>
      <c r="O5395" s="12" t="s">
        <v>6</v>
      </c>
      <c r="P5395" s="12">
        <v>1676</v>
      </c>
      <c r="Q5395" s="12" t="s">
        <v>6</v>
      </c>
      <c r="R5395">
        <v>5394</v>
      </c>
    </row>
    <row r="5396" spans="1:18" ht="15" x14ac:dyDescent="0.45">
      <c r="A5396">
        <v>30376</v>
      </c>
      <c r="B5396">
        <v>8</v>
      </c>
      <c r="C5396">
        <v>68.8</v>
      </c>
      <c r="D5396">
        <v>1</v>
      </c>
      <c r="E5396">
        <v>8.6</v>
      </c>
      <c r="F5396">
        <v>1</v>
      </c>
      <c r="G5396">
        <v>8.6</v>
      </c>
      <c r="J5396">
        <v>10</v>
      </c>
      <c r="K5396">
        <v>85.999999999999986</v>
      </c>
      <c r="L5396" s="11" t="s">
        <v>11926</v>
      </c>
      <c r="M5396" s="12" t="s">
        <v>6</v>
      </c>
      <c r="N5396" s="12" t="s">
        <v>6</v>
      </c>
      <c r="O5396" s="12" t="s">
        <v>6</v>
      </c>
      <c r="P5396" s="12">
        <v>1677</v>
      </c>
      <c r="Q5396" s="12" t="s">
        <v>6</v>
      </c>
      <c r="R5396">
        <v>5395</v>
      </c>
    </row>
    <row r="5397" spans="1:18" ht="15" x14ac:dyDescent="0.45">
      <c r="A5397">
        <v>17814</v>
      </c>
      <c r="B5397">
        <v>1</v>
      </c>
      <c r="C5397">
        <v>12.4</v>
      </c>
      <c r="D5397">
        <v>2</v>
      </c>
      <c r="E5397">
        <v>24.8</v>
      </c>
      <c r="F5397">
        <v>4</v>
      </c>
      <c r="G5397">
        <v>48.61</v>
      </c>
      <c r="J5397">
        <v>7</v>
      </c>
      <c r="K5397">
        <v>85.81</v>
      </c>
      <c r="L5397" s="11" t="s">
        <v>11925</v>
      </c>
      <c r="M5397" s="12" t="s">
        <v>6</v>
      </c>
      <c r="N5397" s="12" t="s">
        <v>6</v>
      </c>
      <c r="O5397" s="12">
        <v>1035</v>
      </c>
      <c r="P5397" s="12" t="s">
        <v>6</v>
      </c>
      <c r="Q5397" s="12" t="s">
        <v>6</v>
      </c>
      <c r="R5397">
        <v>5396</v>
      </c>
    </row>
    <row r="5398" spans="1:18" ht="15" x14ac:dyDescent="0.45">
      <c r="A5398">
        <v>17697</v>
      </c>
      <c r="B5398">
        <v>3</v>
      </c>
      <c r="C5398">
        <v>23.4</v>
      </c>
      <c r="D5398">
        <v>2</v>
      </c>
      <c r="E5398">
        <v>15.6</v>
      </c>
      <c r="F5398">
        <v>6</v>
      </c>
      <c r="G5398">
        <v>46.8</v>
      </c>
      <c r="J5398">
        <v>11</v>
      </c>
      <c r="K5398">
        <v>85.8</v>
      </c>
      <c r="L5398" s="11" t="s">
        <v>11928</v>
      </c>
      <c r="M5398" s="12" t="s">
        <v>6</v>
      </c>
      <c r="N5398" s="12">
        <v>1141</v>
      </c>
      <c r="O5398" s="12" t="s">
        <v>6</v>
      </c>
      <c r="P5398" s="12" t="s">
        <v>6</v>
      </c>
      <c r="Q5398" s="12" t="s">
        <v>6</v>
      </c>
      <c r="R5398">
        <v>5397</v>
      </c>
    </row>
    <row r="5399" spans="1:18" ht="15" x14ac:dyDescent="0.45">
      <c r="A5399">
        <v>18119</v>
      </c>
      <c r="B5399">
        <v>31</v>
      </c>
      <c r="C5399">
        <v>36.799999999999997</v>
      </c>
      <c r="D5399">
        <v>13</v>
      </c>
      <c r="E5399">
        <v>15.5</v>
      </c>
      <c r="F5399">
        <v>13</v>
      </c>
      <c r="G5399">
        <v>15.5</v>
      </c>
      <c r="H5399">
        <v>15</v>
      </c>
      <c r="I5399">
        <v>18</v>
      </c>
      <c r="J5399">
        <v>72</v>
      </c>
      <c r="K5399">
        <v>85.8</v>
      </c>
      <c r="L5399" s="11" t="s">
        <v>11925</v>
      </c>
      <c r="M5399" s="12" t="s">
        <v>6</v>
      </c>
      <c r="N5399" s="12" t="s">
        <v>6</v>
      </c>
      <c r="O5399" s="12">
        <v>1036</v>
      </c>
      <c r="P5399" s="12" t="s">
        <v>6</v>
      </c>
      <c r="Q5399" s="12" t="s">
        <v>6</v>
      </c>
      <c r="R5399">
        <v>5398</v>
      </c>
    </row>
    <row r="5400" spans="1:18" ht="15" x14ac:dyDescent="0.45">
      <c r="A5400">
        <v>23101</v>
      </c>
      <c r="F5400">
        <v>1</v>
      </c>
      <c r="G5400">
        <v>42.9</v>
      </c>
      <c r="H5400">
        <v>1</v>
      </c>
      <c r="I5400">
        <v>42.9</v>
      </c>
      <c r="J5400">
        <v>2</v>
      </c>
      <c r="K5400">
        <v>85.8</v>
      </c>
      <c r="L5400" s="11" t="s">
        <v>11925</v>
      </c>
      <c r="M5400" s="12" t="s">
        <v>6</v>
      </c>
      <c r="N5400" s="12" t="s">
        <v>6</v>
      </c>
      <c r="O5400" s="12">
        <v>1037</v>
      </c>
      <c r="P5400" s="12" t="s">
        <v>6</v>
      </c>
      <c r="Q5400" s="12" t="s">
        <v>6</v>
      </c>
      <c r="R5400">
        <v>5399</v>
      </c>
    </row>
    <row r="5401" spans="1:18" ht="15" x14ac:dyDescent="0.45">
      <c r="A5401">
        <v>2027467</v>
      </c>
      <c r="B5401">
        <v>3.43</v>
      </c>
      <c r="C5401">
        <v>54.91</v>
      </c>
      <c r="D5401">
        <v>0.31</v>
      </c>
      <c r="E5401">
        <v>4.96</v>
      </c>
      <c r="F5401">
        <v>0.7</v>
      </c>
      <c r="G5401">
        <v>11.17</v>
      </c>
      <c r="H5401">
        <v>0.91</v>
      </c>
      <c r="I5401">
        <v>14.48</v>
      </c>
      <c r="J5401">
        <v>5.3500000000000005</v>
      </c>
      <c r="K5401">
        <v>85.52</v>
      </c>
      <c r="L5401" s="11" t="s">
        <v>11923</v>
      </c>
      <c r="M5401" s="12" t="s">
        <v>6</v>
      </c>
      <c r="N5401" s="12" t="s">
        <v>6</v>
      </c>
      <c r="O5401" s="12" t="s">
        <v>6</v>
      </c>
      <c r="P5401" s="12" t="s">
        <v>6</v>
      </c>
      <c r="Q5401" s="12" t="s">
        <v>6</v>
      </c>
      <c r="R5401">
        <v>5400</v>
      </c>
    </row>
    <row r="5402" spans="1:18" ht="15" x14ac:dyDescent="0.45">
      <c r="A5402">
        <v>10550</v>
      </c>
      <c r="D5402">
        <v>4</v>
      </c>
      <c r="E5402">
        <v>38</v>
      </c>
      <c r="F5402">
        <v>1</v>
      </c>
      <c r="G5402">
        <v>9.5</v>
      </c>
      <c r="H5402">
        <v>4</v>
      </c>
      <c r="I5402">
        <v>38</v>
      </c>
      <c r="J5402">
        <v>9</v>
      </c>
      <c r="K5402">
        <v>85.5</v>
      </c>
      <c r="L5402" s="11" t="s">
        <v>11928</v>
      </c>
      <c r="M5402" s="12" t="s">
        <v>6</v>
      </c>
      <c r="N5402" s="12">
        <v>1142</v>
      </c>
      <c r="O5402" s="12" t="s">
        <v>6</v>
      </c>
      <c r="P5402" s="12" t="s">
        <v>6</v>
      </c>
      <c r="Q5402" s="12" t="s">
        <v>6</v>
      </c>
      <c r="R5402">
        <v>5401</v>
      </c>
    </row>
    <row r="5403" spans="1:18" ht="15" x14ac:dyDescent="0.45">
      <c r="A5403">
        <v>16881</v>
      </c>
      <c r="D5403">
        <v>3</v>
      </c>
      <c r="E5403">
        <v>28.5</v>
      </c>
      <c r="F5403">
        <v>2</v>
      </c>
      <c r="G5403">
        <v>19</v>
      </c>
      <c r="H5403">
        <v>4</v>
      </c>
      <c r="I5403">
        <v>38</v>
      </c>
      <c r="J5403">
        <v>9</v>
      </c>
      <c r="K5403">
        <v>85.5</v>
      </c>
      <c r="L5403" s="11" t="s">
        <v>11926</v>
      </c>
      <c r="M5403" s="12" t="s">
        <v>6</v>
      </c>
      <c r="N5403" s="12" t="s">
        <v>6</v>
      </c>
      <c r="O5403" s="12" t="s">
        <v>6</v>
      </c>
      <c r="P5403" s="12">
        <v>1678</v>
      </c>
      <c r="Q5403" s="12" t="s">
        <v>6</v>
      </c>
      <c r="R5403">
        <v>5402</v>
      </c>
    </row>
    <row r="5404" spans="1:18" ht="15" x14ac:dyDescent="0.45">
      <c r="A5404">
        <v>29668</v>
      </c>
      <c r="F5404">
        <v>3</v>
      </c>
      <c r="G5404">
        <v>28.5</v>
      </c>
      <c r="H5404">
        <v>6</v>
      </c>
      <c r="I5404">
        <v>57</v>
      </c>
      <c r="J5404">
        <v>9</v>
      </c>
      <c r="K5404">
        <v>85.5</v>
      </c>
      <c r="L5404" s="11" t="s">
        <v>11926</v>
      </c>
      <c r="M5404" s="12" t="s">
        <v>6</v>
      </c>
      <c r="N5404" s="12" t="s">
        <v>6</v>
      </c>
      <c r="O5404" s="12" t="s">
        <v>6</v>
      </c>
      <c r="P5404" s="12">
        <v>1679</v>
      </c>
      <c r="Q5404" s="12" t="s">
        <v>6</v>
      </c>
      <c r="R5404">
        <v>5403</v>
      </c>
    </row>
    <row r="5405" spans="1:18" ht="15" x14ac:dyDescent="0.45">
      <c r="A5405">
        <v>28696</v>
      </c>
      <c r="B5405">
        <v>13</v>
      </c>
      <c r="C5405">
        <v>16.8</v>
      </c>
      <c r="D5405">
        <v>10</v>
      </c>
      <c r="E5405">
        <v>13</v>
      </c>
      <c r="F5405">
        <v>25</v>
      </c>
      <c r="G5405">
        <v>32.1</v>
      </c>
      <c r="H5405">
        <v>18</v>
      </c>
      <c r="I5405">
        <v>23.2</v>
      </c>
      <c r="J5405">
        <v>66</v>
      </c>
      <c r="K5405">
        <v>85.100000000000009</v>
      </c>
      <c r="L5405" s="11" t="s">
        <v>11927</v>
      </c>
      <c r="M5405" s="12" t="s">
        <v>6</v>
      </c>
      <c r="N5405" s="12" t="s">
        <v>6</v>
      </c>
      <c r="O5405" s="12" t="s">
        <v>6</v>
      </c>
      <c r="P5405" s="12" t="s">
        <v>6</v>
      </c>
      <c r="Q5405" s="12">
        <v>850</v>
      </c>
      <c r="R5405">
        <v>5404</v>
      </c>
    </row>
    <row r="5406" spans="1:18" ht="15" x14ac:dyDescent="0.45">
      <c r="A5406">
        <v>22733</v>
      </c>
      <c r="B5406">
        <v>6</v>
      </c>
      <c r="C5406">
        <v>19.54</v>
      </c>
      <c r="D5406">
        <v>3</v>
      </c>
      <c r="E5406">
        <v>9.9</v>
      </c>
      <c r="F5406">
        <v>10</v>
      </c>
      <c r="G5406">
        <v>34.6</v>
      </c>
      <c r="H5406">
        <v>6</v>
      </c>
      <c r="I5406">
        <v>21</v>
      </c>
      <c r="J5406">
        <v>25</v>
      </c>
      <c r="K5406">
        <v>85.039999999999992</v>
      </c>
      <c r="L5406" s="11" t="s">
        <v>11926</v>
      </c>
      <c r="M5406" s="12" t="s">
        <v>6</v>
      </c>
      <c r="N5406" s="12" t="s">
        <v>6</v>
      </c>
      <c r="O5406" s="12" t="s">
        <v>6</v>
      </c>
      <c r="P5406" s="12">
        <v>1680</v>
      </c>
      <c r="Q5406" s="12" t="s">
        <v>6</v>
      </c>
      <c r="R5406">
        <v>5405</v>
      </c>
    </row>
    <row r="5407" spans="1:18" ht="15" x14ac:dyDescent="0.45">
      <c r="A5407">
        <v>28448</v>
      </c>
      <c r="B5407">
        <v>1</v>
      </c>
      <c r="C5407">
        <v>8.5</v>
      </c>
      <c r="D5407">
        <v>3</v>
      </c>
      <c r="E5407">
        <v>25.5</v>
      </c>
      <c r="F5407">
        <v>3</v>
      </c>
      <c r="G5407">
        <v>25.5</v>
      </c>
      <c r="H5407">
        <v>3</v>
      </c>
      <c r="I5407">
        <v>25.5</v>
      </c>
      <c r="J5407">
        <v>10</v>
      </c>
      <c r="K5407">
        <v>85</v>
      </c>
      <c r="L5407" s="11" t="s">
        <v>11926</v>
      </c>
      <c r="M5407" s="12" t="s">
        <v>6</v>
      </c>
      <c r="N5407" s="12" t="s">
        <v>6</v>
      </c>
      <c r="O5407" s="12" t="s">
        <v>6</v>
      </c>
      <c r="P5407" s="12">
        <v>1681</v>
      </c>
      <c r="Q5407" s="12" t="s">
        <v>6</v>
      </c>
      <c r="R5407">
        <v>5406</v>
      </c>
    </row>
    <row r="5408" spans="1:18" ht="15" x14ac:dyDescent="0.45">
      <c r="A5408">
        <v>31879</v>
      </c>
      <c r="F5408">
        <v>6</v>
      </c>
      <c r="G5408">
        <v>51</v>
      </c>
      <c r="H5408">
        <v>4</v>
      </c>
      <c r="I5408">
        <v>34</v>
      </c>
      <c r="J5408">
        <v>10</v>
      </c>
      <c r="K5408">
        <v>85</v>
      </c>
      <c r="L5408" s="11" t="s">
        <v>11925</v>
      </c>
      <c r="M5408" s="12" t="s">
        <v>6</v>
      </c>
      <c r="N5408" s="12" t="s">
        <v>6</v>
      </c>
      <c r="O5408" s="12">
        <v>1038</v>
      </c>
      <c r="P5408" s="12" t="s">
        <v>6</v>
      </c>
      <c r="Q5408" s="12" t="s">
        <v>6</v>
      </c>
      <c r="R5408">
        <v>5407</v>
      </c>
    </row>
    <row r="5409" spans="1:18" ht="15" x14ac:dyDescent="0.45">
      <c r="A5409">
        <v>31381</v>
      </c>
      <c r="B5409">
        <v>1</v>
      </c>
      <c r="C5409">
        <v>10.6</v>
      </c>
      <c r="F5409">
        <v>3</v>
      </c>
      <c r="G5409">
        <v>31.8</v>
      </c>
      <c r="H5409">
        <v>4</v>
      </c>
      <c r="I5409">
        <v>42.4</v>
      </c>
      <c r="J5409">
        <v>8</v>
      </c>
      <c r="K5409">
        <v>84.8</v>
      </c>
      <c r="L5409" s="11" t="s">
        <v>11925</v>
      </c>
      <c r="M5409" s="12" t="s">
        <v>6</v>
      </c>
      <c r="N5409" s="12" t="s">
        <v>6</v>
      </c>
      <c r="O5409" s="12">
        <v>1039</v>
      </c>
      <c r="P5409" s="12" t="s">
        <v>6</v>
      </c>
      <c r="Q5409" s="12" t="s">
        <v>6</v>
      </c>
      <c r="R5409">
        <v>5408</v>
      </c>
    </row>
    <row r="5410" spans="1:18" ht="15" x14ac:dyDescent="0.45">
      <c r="A5410">
        <v>31327</v>
      </c>
      <c r="B5410">
        <v>5</v>
      </c>
      <c r="C5410">
        <v>14.76</v>
      </c>
      <c r="F5410">
        <v>13</v>
      </c>
      <c r="G5410">
        <v>45.5</v>
      </c>
      <c r="H5410">
        <v>7</v>
      </c>
      <c r="I5410">
        <v>24.5</v>
      </c>
      <c r="J5410">
        <v>25</v>
      </c>
      <c r="K5410">
        <v>84.759999999999991</v>
      </c>
      <c r="L5410" s="11" t="s">
        <v>11928</v>
      </c>
      <c r="M5410" s="12" t="s">
        <v>6</v>
      </c>
      <c r="N5410" s="12">
        <v>1143</v>
      </c>
      <c r="O5410" s="12" t="s">
        <v>6</v>
      </c>
      <c r="P5410" s="12" t="s">
        <v>6</v>
      </c>
      <c r="Q5410" s="12" t="s">
        <v>6</v>
      </c>
      <c r="R5410">
        <v>5409</v>
      </c>
    </row>
    <row r="5411" spans="1:18" ht="15" x14ac:dyDescent="0.45">
      <c r="A5411">
        <v>15617</v>
      </c>
      <c r="B5411">
        <v>2</v>
      </c>
      <c r="C5411">
        <v>20.100000000000001</v>
      </c>
      <c r="D5411">
        <v>1</v>
      </c>
      <c r="E5411">
        <v>9.1999999999999993</v>
      </c>
      <c r="F5411">
        <v>5</v>
      </c>
      <c r="G5411">
        <v>46</v>
      </c>
      <c r="H5411">
        <v>1</v>
      </c>
      <c r="I5411">
        <v>9.1999999999999993</v>
      </c>
      <c r="J5411">
        <v>9</v>
      </c>
      <c r="K5411">
        <v>84.5</v>
      </c>
      <c r="L5411" s="11" t="s">
        <v>11926</v>
      </c>
      <c r="M5411" s="12" t="s">
        <v>6</v>
      </c>
      <c r="N5411" s="12" t="s">
        <v>6</v>
      </c>
      <c r="O5411" s="12" t="s">
        <v>6</v>
      </c>
      <c r="P5411" s="12">
        <v>1682</v>
      </c>
      <c r="Q5411" s="12" t="s">
        <v>6</v>
      </c>
      <c r="R5411">
        <v>5410</v>
      </c>
    </row>
    <row r="5412" spans="1:18" ht="15" x14ac:dyDescent="0.45">
      <c r="A5412">
        <v>29442</v>
      </c>
      <c r="H5412">
        <v>5</v>
      </c>
      <c r="I5412">
        <v>84.5</v>
      </c>
      <c r="J5412">
        <v>5</v>
      </c>
      <c r="K5412">
        <v>84.5</v>
      </c>
      <c r="L5412" s="11" t="s">
        <v>11928</v>
      </c>
      <c r="M5412" s="12" t="s">
        <v>6</v>
      </c>
      <c r="N5412" s="12">
        <v>1144</v>
      </c>
      <c r="O5412" s="12" t="s">
        <v>6</v>
      </c>
      <c r="P5412" s="12" t="s">
        <v>6</v>
      </c>
      <c r="Q5412" s="12" t="s">
        <v>6</v>
      </c>
      <c r="R5412">
        <v>5411</v>
      </c>
    </row>
    <row r="5413" spans="1:18" ht="15" x14ac:dyDescent="0.45">
      <c r="A5413">
        <v>17360</v>
      </c>
      <c r="B5413">
        <v>5</v>
      </c>
      <c r="C5413">
        <v>22.14</v>
      </c>
      <c r="D5413">
        <v>4</v>
      </c>
      <c r="E5413">
        <v>18</v>
      </c>
      <c r="F5413">
        <v>2</v>
      </c>
      <c r="G5413">
        <v>9</v>
      </c>
      <c r="H5413">
        <v>8</v>
      </c>
      <c r="I5413">
        <v>35.28</v>
      </c>
      <c r="J5413">
        <v>19</v>
      </c>
      <c r="K5413">
        <v>84.42</v>
      </c>
      <c r="L5413" s="11" t="s">
        <v>11926</v>
      </c>
      <c r="M5413" s="12" t="s">
        <v>6</v>
      </c>
      <c r="N5413" s="12" t="s">
        <v>6</v>
      </c>
      <c r="O5413" s="12" t="s">
        <v>6</v>
      </c>
      <c r="P5413" s="12">
        <v>1683</v>
      </c>
      <c r="Q5413" s="12" t="s">
        <v>6</v>
      </c>
      <c r="R5413">
        <v>5412</v>
      </c>
    </row>
    <row r="5414" spans="1:18" ht="15" x14ac:dyDescent="0.45">
      <c r="A5414">
        <v>16960</v>
      </c>
      <c r="B5414">
        <v>7</v>
      </c>
      <c r="C5414">
        <v>59.5</v>
      </c>
      <c r="D5414">
        <v>2</v>
      </c>
      <c r="E5414">
        <v>17</v>
      </c>
      <c r="F5414">
        <v>1</v>
      </c>
      <c r="G5414">
        <v>7.82</v>
      </c>
      <c r="J5414">
        <v>10</v>
      </c>
      <c r="K5414">
        <v>84.32</v>
      </c>
      <c r="L5414" s="11" t="s">
        <v>11926</v>
      </c>
      <c r="M5414" s="12" t="s">
        <v>6</v>
      </c>
      <c r="N5414" s="12" t="s">
        <v>6</v>
      </c>
      <c r="O5414" s="12" t="s">
        <v>6</v>
      </c>
      <c r="P5414" s="12">
        <v>1684</v>
      </c>
      <c r="Q5414" s="12" t="s">
        <v>6</v>
      </c>
      <c r="R5414">
        <v>5413</v>
      </c>
    </row>
    <row r="5415" spans="1:18" ht="15" x14ac:dyDescent="0.45">
      <c r="A5415">
        <v>14334</v>
      </c>
      <c r="B5415">
        <v>3</v>
      </c>
      <c r="C5415">
        <v>10.5</v>
      </c>
      <c r="D5415">
        <v>8</v>
      </c>
      <c r="E5415">
        <v>28</v>
      </c>
      <c r="F5415">
        <v>4</v>
      </c>
      <c r="G5415">
        <v>14</v>
      </c>
      <c r="H5415">
        <v>9</v>
      </c>
      <c r="I5415">
        <v>31.5</v>
      </c>
      <c r="J5415">
        <v>24</v>
      </c>
      <c r="K5415">
        <v>84</v>
      </c>
      <c r="L5415" s="11" t="s">
        <v>11928</v>
      </c>
      <c r="M5415" s="12" t="s">
        <v>6</v>
      </c>
      <c r="N5415" s="12">
        <v>1145</v>
      </c>
      <c r="O5415" s="12" t="s">
        <v>6</v>
      </c>
      <c r="P5415" s="12" t="s">
        <v>6</v>
      </c>
      <c r="Q5415" s="12" t="s">
        <v>6</v>
      </c>
      <c r="R5415">
        <v>5414</v>
      </c>
    </row>
    <row r="5416" spans="1:18" ht="15" x14ac:dyDescent="0.45">
      <c r="A5416">
        <v>16047</v>
      </c>
      <c r="D5416">
        <v>1</v>
      </c>
      <c r="E5416">
        <v>8.4</v>
      </c>
      <c r="F5416">
        <v>4</v>
      </c>
      <c r="G5416">
        <v>33.6</v>
      </c>
      <c r="H5416">
        <v>5</v>
      </c>
      <c r="I5416">
        <v>42</v>
      </c>
      <c r="J5416">
        <v>10</v>
      </c>
      <c r="K5416">
        <v>84</v>
      </c>
      <c r="L5416" s="11" t="s">
        <v>11928</v>
      </c>
      <c r="M5416" s="12" t="s">
        <v>6</v>
      </c>
      <c r="N5416" s="12">
        <v>1146</v>
      </c>
      <c r="O5416" s="12" t="s">
        <v>6</v>
      </c>
      <c r="P5416" s="12" t="s">
        <v>6</v>
      </c>
      <c r="Q5416" s="12" t="s">
        <v>6</v>
      </c>
      <c r="R5416">
        <v>5415</v>
      </c>
    </row>
    <row r="5417" spans="1:18" ht="15" x14ac:dyDescent="0.45">
      <c r="A5417">
        <v>22489</v>
      </c>
      <c r="B5417">
        <v>6</v>
      </c>
      <c r="C5417">
        <v>42</v>
      </c>
      <c r="D5417">
        <v>6</v>
      </c>
      <c r="E5417">
        <v>42</v>
      </c>
      <c r="J5417">
        <v>12</v>
      </c>
      <c r="K5417">
        <v>84</v>
      </c>
      <c r="L5417" s="11" t="s">
        <v>11926</v>
      </c>
      <c r="M5417" s="12" t="s">
        <v>6</v>
      </c>
      <c r="N5417" s="12" t="s">
        <v>6</v>
      </c>
      <c r="O5417" s="12" t="s">
        <v>6</v>
      </c>
      <c r="P5417" s="12">
        <v>1685</v>
      </c>
      <c r="Q5417" s="12" t="s">
        <v>6</v>
      </c>
      <c r="R5417">
        <v>5416</v>
      </c>
    </row>
    <row r="5418" spans="1:18" ht="15" x14ac:dyDescent="0.45">
      <c r="A5418">
        <v>22498</v>
      </c>
      <c r="F5418">
        <v>3</v>
      </c>
      <c r="G5418">
        <v>31.5</v>
      </c>
      <c r="H5418">
        <v>5</v>
      </c>
      <c r="I5418">
        <v>52.5</v>
      </c>
      <c r="J5418">
        <v>8</v>
      </c>
      <c r="K5418">
        <v>84</v>
      </c>
      <c r="L5418" s="11" t="s">
        <v>11926</v>
      </c>
      <c r="M5418" s="12" t="s">
        <v>6</v>
      </c>
      <c r="N5418" s="12" t="s">
        <v>6</v>
      </c>
      <c r="O5418" s="12" t="s">
        <v>6</v>
      </c>
      <c r="P5418" s="12">
        <v>1686</v>
      </c>
      <c r="Q5418" s="12" t="s">
        <v>6</v>
      </c>
      <c r="R5418">
        <v>5417</v>
      </c>
    </row>
    <row r="5419" spans="1:18" ht="15" x14ac:dyDescent="0.45">
      <c r="A5419">
        <v>27421</v>
      </c>
      <c r="B5419">
        <v>8</v>
      </c>
      <c r="C5419">
        <v>16</v>
      </c>
      <c r="D5419">
        <v>20</v>
      </c>
      <c r="E5419">
        <v>40</v>
      </c>
      <c r="F5419">
        <v>7</v>
      </c>
      <c r="G5419">
        <v>14</v>
      </c>
      <c r="H5419">
        <v>7</v>
      </c>
      <c r="I5419">
        <v>14</v>
      </c>
      <c r="J5419">
        <v>42</v>
      </c>
      <c r="K5419">
        <v>84</v>
      </c>
      <c r="L5419" s="11" t="s">
        <v>11927</v>
      </c>
      <c r="M5419" s="12" t="s">
        <v>6</v>
      </c>
      <c r="N5419" s="12" t="s">
        <v>6</v>
      </c>
      <c r="O5419" s="12" t="s">
        <v>6</v>
      </c>
      <c r="P5419" s="12" t="s">
        <v>6</v>
      </c>
      <c r="Q5419" s="12">
        <v>851</v>
      </c>
      <c r="R5419">
        <v>5418</v>
      </c>
    </row>
    <row r="5420" spans="1:18" ht="15" x14ac:dyDescent="0.45">
      <c r="A5420">
        <v>27468</v>
      </c>
      <c r="F5420">
        <v>1</v>
      </c>
      <c r="G5420">
        <v>84</v>
      </c>
      <c r="J5420">
        <v>1</v>
      </c>
      <c r="K5420">
        <v>84</v>
      </c>
      <c r="L5420" s="11" t="s">
        <v>11925</v>
      </c>
      <c r="M5420" s="12" t="s">
        <v>6</v>
      </c>
      <c r="N5420" s="12" t="s">
        <v>6</v>
      </c>
      <c r="O5420" s="12">
        <v>1040</v>
      </c>
      <c r="P5420" s="12" t="s">
        <v>6</v>
      </c>
      <c r="Q5420" s="12" t="s">
        <v>6</v>
      </c>
      <c r="R5420">
        <v>5419</v>
      </c>
    </row>
    <row r="5421" spans="1:18" ht="15" x14ac:dyDescent="0.45">
      <c r="A5421">
        <v>28472</v>
      </c>
      <c r="B5421">
        <v>6</v>
      </c>
      <c r="C5421">
        <v>21</v>
      </c>
      <c r="D5421">
        <v>6</v>
      </c>
      <c r="E5421">
        <v>21</v>
      </c>
      <c r="F5421">
        <v>2</v>
      </c>
      <c r="G5421">
        <v>7</v>
      </c>
      <c r="H5421">
        <v>10</v>
      </c>
      <c r="I5421">
        <v>35</v>
      </c>
      <c r="J5421">
        <v>24</v>
      </c>
      <c r="K5421">
        <v>84</v>
      </c>
      <c r="L5421" s="11" t="s">
        <v>11928</v>
      </c>
      <c r="M5421" s="12" t="s">
        <v>6</v>
      </c>
      <c r="N5421" s="12">
        <v>1147</v>
      </c>
      <c r="O5421" s="12" t="s">
        <v>6</v>
      </c>
      <c r="P5421" s="12" t="s">
        <v>6</v>
      </c>
      <c r="Q5421" s="12" t="s">
        <v>6</v>
      </c>
      <c r="R5421">
        <v>5420</v>
      </c>
    </row>
    <row r="5422" spans="1:18" ht="15" x14ac:dyDescent="0.45">
      <c r="A5422">
        <v>29473</v>
      </c>
      <c r="F5422">
        <v>4</v>
      </c>
      <c r="G5422">
        <v>56</v>
      </c>
      <c r="H5422">
        <v>2</v>
      </c>
      <c r="I5422">
        <v>28</v>
      </c>
      <c r="J5422">
        <v>6</v>
      </c>
      <c r="K5422">
        <v>84</v>
      </c>
      <c r="L5422" s="11" t="s">
        <v>11928</v>
      </c>
      <c r="M5422" s="12" t="s">
        <v>6</v>
      </c>
      <c r="N5422" s="12">
        <v>1148</v>
      </c>
      <c r="O5422" s="12" t="s">
        <v>6</v>
      </c>
      <c r="P5422" s="12" t="s">
        <v>6</v>
      </c>
      <c r="Q5422" s="12" t="s">
        <v>6</v>
      </c>
      <c r="R5422">
        <v>5421</v>
      </c>
    </row>
    <row r="5423" spans="1:18" ht="15" x14ac:dyDescent="0.45">
      <c r="A5423">
        <v>29489</v>
      </c>
      <c r="B5423">
        <v>6</v>
      </c>
      <c r="C5423">
        <v>24</v>
      </c>
      <c r="D5423">
        <v>11</v>
      </c>
      <c r="E5423">
        <v>44</v>
      </c>
      <c r="F5423">
        <v>4</v>
      </c>
      <c r="G5423">
        <v>16</v>
      </c>
      <c r="J5423">
        <v>21</v>
      </c>
      <c r="K5423">
        <v>84</v>
      </c>
      <c r="L5423" s="11" t="s">
        <v>11928</v>
      </c>
      <c r="M5423" s="12" t="s">
        <v>6</v>
      </c>
      <c r="N5423" s="12">
        <v>1149</v>
      </c>
      <c r="O5423" s="12" t="s">
        <v>6</v>
      </c>
      <c r="P5423" s="12" t="s">
        <v>6</v>
      </c>
      <c r="Q5423" s="12" t="s">
        <v>6</v>
      </c>
      <c r="R5423">
        <v>5422</v>
      </c>
    </row>
    <row r="5424" spans="1:18" ht="15" x14ac:dyDescent="0.45">
      <c r="A5424">
        <v>31184</v>
      </c>
      <c r="B5424">
        <v>7</v>
      </c>
      <c r="C5424">
        <v>21</v>
      </c>
      <c r="D5424">
        <v>13</v>
      </c>
      <c r="E5424">
        <v>39</v>
      </c>
      <c r="F5424">
        <v>8</v>
      </c>
      <c r="G5424">
        <v>24</v>
      </c>
      <c r="J5424">
        <v>28</v>
      </c>
      <c r="K5424">
        <v>84</v>
      </c>
      <c r="L5424" s="11" t="s">
        <v>11926</v>
      </c>
      <c r="M5424" s="12" t="s">
        <v>6</v>
      </c>
      <c r="N5424" s="12" t="s">
        <v>6</v>
      </c>
      <c r="O5424" s="12" t="s">
        <v>6</v>
      </c>
      <c r="P5424" s="12">
        <v>1687</v>
      </c>
      <c r="Q5424" s="12" t="s">
        <v>6</v>
      </c>
      <c r="R5424">
        <v>5423</v>
      </c>
    </row>
    <row r="5425" spans="1:18" ht="15" x14ac:dyDescent="0.45">
      <c r="A5425">
        <v>31782</v>
      </c>
      <c r="D5425">
        <v>1</v>
      </c>
      <c r="E5425">
        <v>12</v>
      </c>
      <c r="F5425">
        <v>5</v>
      </c>
      <c r="G5425">
        <v>60</v>
      </c>
      <c r="H5425">
        <v>1</v>
      </c>
      <c r="I5425">
        <v>12</v>
      </c>
      <c r="J5425">
        <v>7</v>
      </c>
      <c r="K5425">
        <v>84</v>
      </c>
      <c r="L5425" s="11" t="s">
        <v>11926</v>
      </c>
      <c r="M5425" s="12" t="s">
        <v>6</v>
      </c>
      <c r="N5425" s="12" t="s">
        <v>6</v>
      </c>
      <c r="O5425" s="12" t="s">
        <v>6</v>
      </c>
      <c r="P5425" s="12">
        <v>1688</v>
      </c>
      <c r="Q5425" s="12" t="s">
        <v>6</v>
      </c>
      <c r="R5425">
        <v>5424</v>
      </c>
    </row>
    <row r="5426" spans="1:18" ht="15" x14ac:dyDescent="0.45">
      <c r="A5426">
        <v>22803</v>
      </c>
      <c r="B5426">
        <v>2</v>
      </c>
      <c r="C5426">
        <v>8.6</v>
      </c>
      <c r="D5426">
        <v>6</v>
      </c>
      <c r="E5426">
        <v>26.06</v>
      </c>
      <c r="F5426">
        <v>10</v>
      </c>
      <c r="G5426">
        <v>45</v>
      </c>
      <c r="H5426">
        <v>1</v>
      </c>
      <c r="I5426">
        <v>4.3</v>
      </c>
      <c r="J5426">
        <v>19</v>
      </c>
      <c r="K5426">
        <v>83.96</v>
      </c>
      <c r="L5426" s="11" t="s">
        <v>11926</v>
      </c>
      <c r="M5426" s="12" t="s">
        <v>6</v>
      </c>
      <c r="N5426" s="12" t="s">
        <v>6</v>
      </c>
      <c r="O5426" s="12" t="s">
        <v>6</v>
      </c>
      <c r="P5426" s="12">
        <v>1689</v>
      </c>
      <c r="Q5426" s="12" t="s">
        <v>6</v>
      </c>
      <c r="R5426">
        <v>5425</v>
      </c>
    </row>
    <row r="5427" spans="1:18" ht="15" x14ac:dyDescent="0.45">
      <c r="A5427">
        <v>31675</v>
      </c>
      <c r="B5427">
        <v>3</v>
      </c>
      <c r="C5427">
        <v>3.6</v>
      </c>
      <c r="D5427">
        <v>26</v>
      </c>
      <c r="E5427">
        <v>31.2</v>
      </c>
      <c r="F5427">
        <v>19</v>
      </c>
      <c r="G5427">
        <v>22.8</v>
      </c>
      <c r="H5427">
        <v>22</v>
      </c>
      <c r="I5427">
        <v>26.3</v>
      </c>
      <c r="J5427">
        <v>70</v>
      </c>
      <c r="K5427">
        <v>83.899999999999991</v>
      </c>
      <c r="L5427" s="11" t="s">
        <v>11927</v>
      </c>
      <c r="M5427" s="12" t="s">
        <v>6</v>
      </c>
      <c r="N5427" s="12" t="s">
        <v>6</v>
      </c>
      <c r="O5427" s="12" t="s">
        <v>6</v>
      </c>
      <c r="P5427" s="12" t="s">
        <v>6</v>
      </c>
      <c r="Q5427" s="12">
        <v>852</v>
      </c>
      <c r="R5427">
        <v>5426</v>
      </c>
    </row>
    <row r="5428" spans="1:18" ht="15" x14ac:dyDescent="0.45">
      <c r="A5428">
        <v>10913</v>
      </c>
      <c r="D5428">
        <v>1</v>
      </c>
      <c r="E5428">
        <v>41.9</v>
      </c>
      <c r="H5428">
        <v>1</v>
      </c>
      <c r="I5428">
        <v>41.9</v>
      </c>
      <c r="J5428">
        <v>2</v>
      </c>
      <c r="K5428">
        <v>83.8</v>
      </c>
      <c r="L5428" s="11" t="s">
        <v>11925</v>
      </c>
      <c r="M5428" s="12" t="s">
        <v>6</v>
      </c>
      <c r="N5428" s="12" t="s">
        <v>6</v>
      </c>
      <c r="O5428" s="12">
        <v>1041</v>
      </c>
      <c r="P5428" s="12" t="s">
        <v>6</v>
      </c>
      <c r="Q5428" s="12" t="s">
        <v>6</v>
      </c>
      <c r="R5428">
        <v>5427</v>
      </c>
    </row>
    <row r="5429" spans="1:18" ht="15" x14ac:dyDescent="0.45">
      <c r="A5429">
        <v>23032</v>
      </c>
      <c r="D5429">
        <v>1</v>
      </c>
      <c r="E5429">
        <v>41.9</v>
      </c>
      <c r="F5429">
        <v>1</v>
      </c>
      <c r="G5429">
        <v>41.9</v>
      </c>
      <c r="J5429">
        <v>2</v>
      </c>
      <c r="K5429">
        <v>83.8</v>
      </c>
      <c r="L5429" s="11" t="s">
        <v>11925</v>
      </c>
      <c r="M5429" s="12" t="s">
        <v>6</v>
      </c>
      <c r="N5429" s="12" t="s">
        <v>6</v>
      </c>
      <c r="O5429" s="12">
        <v>1042</v>
      </c>
      <c r="P5429" s="12" t="s">
        <v>6</v>
      </c>
      <c r="Q5429" s="12" t="s">
        <v>6</v>
      </c>
      <c r="R5429">
        <v>5428</v>
      </c>
    </row>
    <row r="5430" spans="1:18" ht="15" x14ac:dyDescent="0.45">
      <c r="A5430">
        <v>23096</v>
      </c>
      <c r="F5430">
        <v>2</v>
      </c>
      <c r="G5430">
        <v>83.8</v>
      </c>
      <c r="J5430">
        <v>2</v>
      </c>
      <c r="K5430">
        <v>83.8</v>
      </c>
      <c r="L5430" s="11" t="s">
        <v>11925</v>
      </c>
      <c r="M5430" s="12" t="s">
        <v>6</v>
      </c>
      <c r="N5430" s="12" t="s">
        <v>6</v>
      </c>
      <c r="O5430" s="12">
        <v>1043</v>
      </c>
      <c r="P5430" s="12" t="s">
        <v>6</v>
      </c>
      <c r="Q5430" s="12" t="s">
        <v>6</v>
      </c>
      <c r="R5430">
        <v>5429</v>
      </c>
    </row>
    <row r="5431" spans="1:18" ht="15" x14ac:dyDescent="0.45">
      <c r="A5431">
        <v>29437</v>
      </c>
      <c r="B5431">
        <v>1</v>
      </c>
      <c r="C5431">
        <v>41.9</v>
      </c>
      <c r="D5431">
        <v>1</v>
      </c>
      <c r="E5431">
        <v>41.9</v>
      </c>
      <c r="J5431">
        <v>2</v>
      </c>
      <c r="K5431">
        <v>83.8</v>
      </c>
      <c r="L5431" s="11" t="s">
        <v>11926</v>
      </c>
      <c r="M5431" s="12" t="s">
        <v>6</v>
      </c>
      <c r="N5431" s="12" t="s">
        <v>6</v>
      </c>
      <c r="O5431" s="12" t="s">
        <v>6</v>
      </c>
      <c r="P5431" s="12">
        <v>1690</v>
      </c>
      <c r="Q5431" s="12" t="s">
        <v>6</v>
      </c>
      <c r="R5431">
        <v>5430</v>
      </c>
    </row>
    <row r="5432" spans="1:18" ht="15" x14ac:dyDescent="0.45">
      <c r="A5432">
        <v>32141</v>
      </c>
      <c r="H5432">
        <v>2</v>
      </c>
      <c r="I5432">
        <v>83.8</v>
      </c>
      <c r="J5432">
        <v>2</v>
      </c>
      <c r="K5432">
        <v>83.8</v>
      </c>
      <c r="L5432" s="11" t="s">
        <v>11926</v>
      </c>
      <c r="M5432" s="12" t="s">
        <v>6</v>
      </c>
      <c r="N5432" s="12" t="s">
        <v>6</v>
      </c>
      <c r="O5432" s="12" t="s">
        <v>6</v>
      </c>
      <c r="P5432" s="12">
        <v>1691</v>
      </c>
      <c r="Q5432" s="12" t="s">
        <v>6</v>
      </c>
      <c r="R5432">
        <v>5431</v>
      </c>
    </row>
    <row r="5433" spans="1:18" ht="15" x14ac:dyDescent="0.45">
      <c r="A5433">
        <v>28715</v>
      </c>
      <c r="B5433">
        <v>21</v>
      </c>
      <c r="C5433">
        <v>83.68</v>
      </c>
      <c r="J5433">
        <v>21</v>
      </c>
      <c r="K5433">
        <v>83.68</v>
      </c>
      <c r="L5433" s="11" t="s">
        <v>11923</v>
      </c>
      <c r="M5433" s="12" t="s">
        <v>6</v>
      </c>
      <c r="N5433" s="12" t="s">
        <v>6</v>
      </c>
      <c r="O5433" s="12" t="s">
        <v>6</v>
      </c>
      <c r="P5433" s="12" t="s">
        <v>6</v>
      </c>
      <c r="Q5433" s="12" t="s">
        <v>6</v>
      </c>
      <c r="R5433">
        <v>5432</v>
      </c>
    </row>
    <row r="5434" spans="1:18" ht="15" x14ac:dyDescent="0.45">
      <c r="A5434">
        <v>15270</v>
      </c>
      <c r="B5434">
        <v>3</v>
      </c>
      <c r="C5434">
        <v>13.2</v>
      </c>
      <c r="D5434">
        <v>1</v>
      </c>
      <c r="E5434">
        <v>4.4000000000000004</v>
      </c>
      <c r="F5434">
        <v>7</v>
      </c>
      <c r="G5434">
        <v>30.8</v>
      </c>
      <c r="H5434">
        <v>8</v>
      </c>
      <c r="I5434">
        <v>35.200000000000003</v>
      </c>
      <c r="J5434">
        <v>19</v>
      </c>
      <c r="K5434">
        <v>83.600000000000009</v>
      </c>
      <c r="L5434" s="11" t="s">
        <v>11926</v>
      </c>
      <c r="M5434" s="12" t="s">
        <v>6</v>
      </c>
      <c r="N5434" s="12" t="s">
        <v>6</v>
      </c>
      <c r="O5434" s="12" t="s">
        <v>6</v>
      </c>
      <c r="P5434" s="12">
        <v>1692</v>
      </c>
      <c r="Q5434" s="12" t="s">
        <v>6</v>
      </c>
      <c r="R5434">
        <v>5433</v>
      </c>
    </row>
    <row r="5435" spans="1:18" ht="15" x14ac:dyDescent="0.45">
      <c r="A5435">
        <v>17391</v>
      </c>
      <c r="B5435">
        <v>3</v>
      </c>
      <c r="C5435">
        <v>11.4</v>
      </c>
      <c r="D5435">
        <v>2</v>
      </c>
      <c r="E5435">
        <v>7.6</v>
      </c>
      <c r="F5435">
        <v>9</v>
      </c>
      <c r="G5435">
        <v>34.200000000000003</v>
      </c>
      <c r="H5435">
        <v>8</v>
      </c>
      <c r="I5435">
        <v>30.4</v>
      </c>
      <c r="J5435">
        <v>22</v>
      </c>
      <c r="K5435">
        <v>83.6</v>
      </c>
      <c r="L5435" s="11" t="s">
        <v>11926</v>
      </c>
      <c r="M5435" s="12" t="s">
        <v>6</v>
      </c>
      <c r="N5435" s="12" t="s">
        <v>6</v>
      </c>
      <c r="O5435" s="12" t="s">
        <v>6</v>
      </c>
      <c r="P5435" s="12">
        <v>1693</v>
      </c>
      <c r="Q5435" s="12" t="s">
        <v>6</v>
      </c>
      <c r="R5435">
        <v>5434</v>
      </c>
    </row>
    <row r="5436" spans="1:18" ht="15" x14ac:dyDescent="0.45">
      <c r="A5436">
        <v>31525</v>
      </c>
      <c r="D5436">
        <v>1</v>
      </c>
      <c r="E5436">
        <v>20.9</v>
      </c>
      <c r="F5436">
        <v>2</v>
      </c>
      <c r="G5436">
        <v>41.8</v>
      </c>
      <c r="H5436">
        <v>1</v>
      </c>
      <c r="I5436">
        <v>20.9</v>
      </c>
      <c r="J5436">
        <v>4</v>
      </c>
      <c r="K5436">
        <v>83.6</v>
      </c>
      <c r="L5436" s="11" t="s">
        <v>11925</v>
      </c>
      <c r="M5436" s="12" t="s">
        <v>6</v>
      </c>
      <c r="N5436" s="12" t="s">
        <v>6</v>
      </c>
      <c r="O5436" s="12">
        <v>1044</v>
      </c>
      <c r="P5436" s="12" t="s">
        <v>6</v>
      </c>
      <c r="Q5436" s="12" t="s">
        <v>6</v>
      </c>
      <c r="R5436">
        <v>5435</v>
      </c>
    </row>
    <row r="5437" spans="1:18" ht="15" x14ac:dyDescent="0.45">
      <c r="A5437">
        <v>30158</v>
      </c>
      <c r="D5437">
        <v>2</v>
      </c>
      <c r="E5437">
        <v>33.799999999999997</v>
      </c>
      <c r="F5437">
        <v>2</v>
      </c>
      <c r="G5437">
        <v>33.799999999999997</v>
      </c>
      <c r="H5437">
        <v>1</v>
      </c>
      <c r="I5437">
        <v>15.9</v>
      </c>
      <c r="J5437">
        <v>5</v>
      </c>
      <c r="K5437">
        <v>83.5</v>
      </c>
      <c r="L5437" s="11" t="s">
        <v>11925</v>
      </c>
      <c r="M5437" s="12" t="s">
        <v>6</v>
      </c>
      <c r="N5437" s="12" t="s">
        <v>6</v>
      </c>
      <c r="O5437" s="12">
        <v>1045</v>
      </c>
      <c r="P5437" s="12" t="s">
        <v>6</v>
      </c>
      <c r="Q5437" s="12" t="s">
        <v>6</v>
      </c>
      <c r="R5437">
        <v>5436</v>
      </c>
    </row>
    <row r="5438" spans="1:18" ht="15" x14ac:dyDescent="0.45">
      <c r="A5438">
        <v>11134</v>
      </c>
      <c r="B5438">
        <v>3</v>
      </c>
      <c r="C5438">
        <v>26.4</v>
      </c>
      <c r="F5438">
        <v>3</v>
      </c>
      <c r="G5438">
        <v>28.5</v>
      </c>
      <c r="H5438">
        <v>3</v>
      </c>
      <c r="I5438">
        <v>28.5</v>
      </c>
      <c r="J5438">
        <v>9</v>
      </c>
      <c r="K5438">
        <v>83.4</v>
      </c>
      <c r="L5438" s="11" t="s">
        <v>11927</v>
      </c>
      <c r="M5438" s="12" t="s">
        <v>6</v>
      </c>
      <c r="N5438" s="12" t="s">
        <v>6</v>
      </c>
      <c r="O5438" s="12" t="s">
        <v>6</v>
      </c>
      <c r="P5438" s="12" t="s">
        <v>6</v>
      </c>
      <c r="Q5438" s="12">
        <v>853</v>
      </c>
      <c r="R5438">
        <v>5437</v>
      </c>
    </row>
    <row r="5439" spans="1:18" ht="15" x14ac:dyDescent="0.45">
      <c r="A5439">
        <v>28702</v>
      </c>
      <c r="B5439">
        <v>17</v>
      </c>
      <c r="C5439">
        <v>23.69</v>
      </c>
      <c r="D5439">
        <v>13</v>
      </c>
      <c r="E5439">
        <v>17.670000000000002</v>
      </c>
      <c r="F5439">
        <v>30</v>
      </c>
      <c r="G5439">
        <v>42</v>
      </c>
      <c r="J5439">
        <v>60</v>
      </c>
      <c r="K5439">
        <v>83.36</v>
      </c>
      <c r="L5439" s="11" t="s">
        <v>11927</v>
      </c>
      <c r="M5439" s="12" t="s">
        <v>6</v>
      </c>
      <c r="N5439" s="12" t="s">
        <v>6</v>
      </c>
      <c r="O5439" s="12" t="s">
        <v>6</v>
      </c>
      <c r="P5439" s="12" t="s">
        <v>6</v>
      </c>
      <c r="Q5439" s="12">
        <v>854</v>
      </c>
      <c r="R5439">
        <v>5438</v>
      </c>
    </row>
    <row r="5440" spans="1:18" ht="15" x14ac:dyDescent="0.45">
      <c r="A5440">
        <v>2011593</v>
      </c>
      <c r="H5440">
        <v>6.17</v>
      </c>
      <c r="I5440">
        <v>83.35</v>
      </c>
      <c r="J5440">
        <v>6.17</v>
      </c>
      <c r="K5440">
        <v>83.35</v>
      </c>
      <c r="L5440" s="11" t="s">
        <v>11924</v>
      </c>
      <c r="M5440" s="12">
        <v>435</v>
      </c>
      <c r="N5440" s="12" t="s">
        <v>6</v>
      </c>
      <c r="O5440" s="12" t="s">
        <v>6</v>
      </c>
      <c r="P5440" s="12" t="s">
        <v>6</v>
      </c>
      <c r="Q5440" s="12" t="s">
        <v>6</v>
      </c>
      <c r="R5440">
        <v>5439</v>
      </c>
    </row>
    <row r="5441" spans="1:18" ht="15" x14ac:dyDescent="0.45">
      <c r="A5441">
        <v>32314</v>
      </c>
      <c r="H5441">
        <v>7</v>
      </c>
      <c r="I5441">
        <v>83.3</v>
      </c>
      <c r="J5441">
        <v>7</v>
      </c>
      <c r="K5441">
        <v>83.3</v>
      </c>
      <c r="L5441" s="11" t="s">
        <v>11926</v>
      </c>
      <c r="M5441" s="12" t="s">
        <v>6</v>
      </c>
      <c r="N5441" s="12" t="s">
        <v>6</v>
      </c>
      <c r="O5441" s="12" t="s">
        <v>6</v>
      </c>
      <c r="P5441" s="12">
        <v>1694</v>
      </c>
      <c r="Q5441" s="12" t="s">
        <v>6</v>
      </c>
      <c r="R5441">
        <v>5440</v>
      </c>
    </row>
    <row r="5442" spans="1:18" ht="15" x14ac:dyDescent="0.45">
      <c r="A5442">
        <v>22583</v>
      </c>
      <c r="F5442">
        <v>1</v>
      </c>
      <c r="G5442">
        <v>5.2</v>
      </c>
      <c r="H5442">
        <v>15</v>
      </c>
      <c r="I5442">
        <v>78</v>
      </c>
      <c r="J5442">
        <v>16</v>
      </c>
      <c r="K5442">
        <v>83.2</v>
      </c>
      <c r="L5442" s="11" t="s">
        <v>11928</v>
      </c>
      <c r="M5442" s="12" t="s">
        <v>6</v>
      </c>
      <c r="N5442" s="12">
        <v>1150</v>
      </c>
      <c r="O5442" s="12" t="s">
        <v>6</v>
      </c>
      <c r="P5442" s="12" t="s">
        <v>6</v>
      </c>
      <c r="Q5442" s="12" t="s">
        <v>6</v>
      </c>
      <c r="R5442">
        <v>5441</v>
      </c>
    </row>
    <row r="5443" spans="1:18" ht="15" x14ac:dyDescent="0.45">
      <c r="A5443">
        <v>17365</v>
      </c>
      <c r="B5443">
        <v>5</v>
      </c>
      <c r="C5443">
        <v>51.66</v>
      </c>
      <c r="D5443">
        <v>3</v>
      </c>
      <c r="E5443">
        <v>31.5</v>
      </c>
      <c r="J5443">
        <v>8</v>
      </c>
      <c r="K5443">
        <v>83.16</v>
      </c>
      <c r="L5443" s="11" t="s">
        <v>11926</v>
      </c>
      <c r="M5443" s="12" t="s">
        <v>6</v>
      </c>
      <c r="N5443" s="12" t="s">
        <v>6</v>
      </c>
      <c r="O5443" s="12" t="s">
        <v>6</v>
      </c>
      <c r="P5443" s="12">
        <v>1695</v>
      </c>
      <c r="Q5443" s="12" t="s">
        <v>6</v>
      </c>
      <c r="R5443">
        <v>5442</v>
      </c>
    </row>
    <row r="5444" spans="1:18" ht="15" x14ac:dyDescent="0.45">
      <c r="A5444">
        <v>32162</v>
      </c>
      <c r="F5444">
        <v>41</v>
      </c>
      <c r="G5444">
        <v>81.040000000000006</v>
      </c>
      <c r="H5444">
        <v>1</v>
      </c>
      <c r="I5444">
        <v>2</v>
      </c>
      <c r="J5444">
        <v>42</v>
      </c>
      <c r="K5444">
        <v>83.04</v>
      </c>
      <c r="L5444" s="11" t="s">
        <v>11927</v>
      </c>
      <c r="M5444" s="12" t="s">
        <v>6</v>
      </c>
      <c r="N5444" s="12" t="s">
        <v>6</v>
      </c>
      <c r="O5444" s="12" t="s">
        <v>6</v>
      </c>
      <c r="P5444" s="12" t="s">
        <v>6</v>
      </c>
      <c r="Q5444" s="12">
        <v>855</v>
      </c>
      <c r="R5444">
        <v>5443</v>
      </c>
    </row>
    <row r="5445" spans="1:18" ht="15" x14ac:dyDescent="0.45">
      <c r="A5445">
        <v>31721</v>
      </c>
      <c r="F5445">
        <v>1</v>
      </c>
      <c r="G5445">
        <v>7.6</v>
      </c>
      <c r="H5445">
        <v>10</v>
      </c>
      <c r="I5445">
        <v>75.39</v>
      </c>
      <c r="J5445">
        <v>11</v>
      </c>
      <c r="K5445">
        <v>82.99</v>
      </c>
      <c r="L5445" s="11" t="s">
        <v>11926</v>
      </c>
      <c r="M5445" s="12" t="s">
        <v>6</v>
      </c>
      <c r="N5445" s="12" t="s">
        <v>6</v>
      </c>
      <c r="O5445" s="12" t="s">
        <v>6</v>
      </c>
      <c r="P5445" s="12">
        <v>1696</v>
      </c>
      <c r="Q5445" s="12" t="s">
        <v>6</v>
      </c>
      <c r="R5445">
        <v>5444</v>
      </c>
    </row>
    <row r="5446" spans="1:18" ht="15" x14ac:dyDescent="0.45">
      <c r="A5446">
        <v>29474</v>
      </c>
      <c r="B5446">
        <v>2</v>
      </c>
      <c r="C5446">
        <v>28</v>
      </c>
      <c r="D5446">
        <v>1</v>
      </c>
      <c r="E5446">
        <v>14</v>
      </c>
      <c r="F5446">
        <v>2</v>
      </c>
      <c r="G5446">
        <v>26.88</v>
      </c>
      <c r="H5446">
        <v>1</v>
      </c>
      <c r="I5446">
        <v>14</v>
      </c>
      <c r="J5446">
        <v>6</v>
      </c>
      <c r="K5446">
        <v>82.88</v>
      </c>
      <c r="L5446" s="11" t="s">
        <v>11928</v>
      </c>
      <c r="M5446" s="12" t="s">
        <v>6</v>
      </c>
      <c r="N5446" s="12">
        <v>1151</v>
      </c>
      <c r="O5446" s="12" t="s">
        <v>6</v>
      </c>
      <c r="P5446" s="12" t="s">
        <v>6</v>
      </c>
      <c r="Q5446" s="12" t="s">
        <v>6</v>
      </c>
      <c r="R5446">
        <v>5445</v>
      </c>
    </row>
    <row r="5447" spans="1:18" ht="15" x14ac:dyDescent="0.45">
      <c r="A5447">
        <v>29656</v>
      </c>
      <c r="F5447">
        <v>3</v>
      </c>
      <c r="G5447">
        <v>27.6</v>
      </c>
      <c r="H5447">
        <v>6</v>
      </c>
      <c r="I5447">
        <v>55.2</v>
      </c>
      <c r="J5447">
        <v>9</v>
      </c>
      <c r="K5447">
        <v>82.800000000000011</v>
      </c>
      <c r="L5447" s="11" t="s">
        <v>11927</v>
      </c>
      <c r="M5447" s="12" t="s">
        <v>6</v>
      </c>
      <c r="N5447" s="12" t="s">
        <v>6</v>
      </c>
      <c r="O5447" s="12" t="s">
        <v>6</v>
      </c>
      <c r="P5447" s="12" t="s">
        <v>6</v>
      </c>
      <c r="Q5447" s="12">
        <v>856</v>
      </c>
      <c r="R5447">
        <v>5446</v>
      </c>
    </row>
    <row r="5448" spans="1:18" ht="15" x14ac:dyDescent="0.45">
      <c r="A5448">
        <v>32264</v>
      </c>
      <c r="F5448">
        <v>1</v>
      </c>
      <c r="G5448">
        <v>6.9</v>
      </c>
      <c r="H5448">
        <v>11</v>
      </c>
      <c r="I5448">
        <v>75.900000000000006</v>
      </c>
      <c r="J5448">
        <v>12</v>
      </c>
      <c r="K5448">
        <v>82.800000000000011</v>
      </c>
      <c r="L5448" s="11" t="s">
        <v>11926</v>
      </c>
      <c r="M5448" s="12" t="s">
        <v>6</v>
      </c>
      <c r="N5448" s="12" t="s">
        <v>6</v>
      </c>
      <c r="O5448" s="12" t="s">
        <v>6</v>
      </c>
      <c r="P5448" s="12">
        <v>1697</v>
      </c>
      <c r="Q5448" s="12" t="s">
        <v>6</v>
      </c>
      <c r="R5448">
        <v>5447</v>
      </c>
    </row>
    <row r="5449" spans="1:18" ht="15" x14ac:dyDescent="0.45">
      <c r="A5449">
        <v>10304</v>
      </c>
      <c r="D5449">
        <v>9</v>
      </c>
      <c r="E5449">
        <v>41.4</v>
      </c>
      <c r="F5449">
        <v>2</v>
      </c>
      <c r="G5449">
        <v>9.1999999999999993</v>
      </c>
      <c r="H5449">
        <v>7</v>
      </c>
      <c r="I5449">
        <v>32.200000000000003</v>
      </c>
      <c r="J5449">
        <v>18</v>
      </c>
      <c r="K5449">
        <v>82.8</v>
      </c>
      <c r="L5449" s="11" t="s">
        <v>11927</v>
      </c>
      <c r="M5449" s="12" t="s">
        <v>6</v>
      </c>
      <c r="N5449" s="12" t="s">
        <v>6</v>
      </c>
      <c r="O5449" s="12" t="s">
        <v>6</v>
      </c>
      <c r="P5449" s="12" t="s">
        <v>6</v>
      </c>
      <c r="Q5449" s="12">
        <v>857</v>
      </c>
      <c r="R5449">
        <v>5448</v>
      </c>
    </row>
    <row r="5450" spans="1:18" ht="15" x14ac:dyDescent="0.45">
      <c r="A5450">
        <v>15316</v>
      </c>
      <c r="B5450">
        <v>4</v>
      </c>
      <c r="C5450">
        <v>27.6</v>
      </c>
      <c r="D5450">
        <v>5</v>
      </c>
      <c r="E5450">
        <v>34.5</v>
      </c>
      <c r="F5450">
        <v>1</v>
      </c>
      <c r="G5450">
        <v>6.9</v>
      </c>
      <c r="H5450">
        <v>2</v>
      </c>
      <c r="I5450">
        <v>13.8</v>
      </c>
      <c r="J5450">
        <v>12</v>
      </c>
      <c r="K5450">
        <v>82.8</v>
      </c>
      <c r="L5450" s="11" t="s">
        <v>11926</v>
      </c>
      <c r="M5450" s="12" t="s">
        <v>6</v>
      </c>
      <c r="N5450" s="12" t="s">
        <v>6</v>
      </c>
      <c r="O5450" s="12" t="s">
        <v>6</v>
      </c>
      <c r="P5450" s="12">
        <v>1698</v>
      </c>
      <c r="Q5450" s="12" t="s">
        <v>6</v>
      </c>
      <c r="R5450">
        <v>5449</v>
      </c>
    </row>
    <row r="5451" spans="1:18" ht="15" x14ac:dyDescent="0.45">
      <c r="A5451">
        <v>15317</v>
      </c>
      <c r="B5451">
        <v>12</v>
      </c>
      <c r="C5451">
        <v>82.8</v>
      </c>
      <c r="J5451">
        <v>12</v>
      </c>
      <c r="K5451">
        <v>82.8</v>
      </c>
      <c r="L5451" s="11" t="s">
        <v>11926</v>
      </c>
      <c r="M5451" s="12" t="s">
        <v>6</v>
      </c>
      <c r="N5451" s="12" t="s">
        <v>6</v>
      </c>
      <c r="O5451" s="12" t="s">
        <v>6</v>
      </c>
      <c r="P5451" s="12">
        <v>1699</v>
      </c>
      <c r="Q5451" s="12" t="s">
        <v>6</v>
      </c>
      <c r="R5451">
        <v>5450</v>
      </c>
    </row>
    <row r="5452" spans="1:18" ht="15" x14ac:dyDescent="0.45">
      <c r="A5452">
        <v>29405</v>
      </c>
      <c r="D5452">
        <v>2</v>
      </c>
      <c r="E5452">
        <v>41.4</v>
      </c>
      <c r="F5452">
        <v>1</v>
      </c>
      <c r="G5452">
        <v>20.7</v>
      </c>
      <c r="H5452">
        <v>1</v>
      </c>
      <c r="I5452">
        <v>20.7</v>
      </c>
      <c r="J5452">
        <v>4</v>
      </c>
      <c r="K5452">
        <v>82.8</v>
      </c>
      <c r="L5452" s="11" t="s">
        <v>6</v>
      </c>
      <c r="M5452" s="12" t="s">
        <v>6</v>
      </c>
      <c r="N5452" s="12" t="s">
        <v>6</v>
      </c>
      <c r="O5452" s="12" t="s">
        <v>6</v>
      </c>
      <c r="P5452" s="12" t="s">
        <v>6</v>
      </c>
      <c r="Q5452" s="12" t="s">
        <v>6</v>
      </c>
      <c r="R5452">
        <v>5451</v>
      </c>
    </row>
    <row r="5453" spans="1:18" ht="15" x14ac:dyDescent="0.45">
      <c r="A5453">
        <v>15765</v>
      </c>
      <c r="B5453">
        <v>7</v>
      </c>
      <c r="C5453">
        <v>20.6</v>
      </c>
      <c r="D5453">
        <v>5</v>
      </c>
      <c r="E5453">
        <v>17.22</v>
      </c>
      <c r="F5453">
        <v>10</v>
      </c>
      <c r="G5453">
        <v>34.72</v>
      </c>
      <c r="H5453">
        <v>3</v>
      </c>
      <c r="I5453">
        <v>10.220000000000001</v>
      </c>
      <c r="J5453">
        <v>25</v>
      </c>
      <c r="K5453">
        <v>82.759999999999991</v>
      </c>
      <c r="L5453" s="11" t="s">
        <v>11926</v>
      </c>
      <c r="M5453" s="12" t="s">
        <v>6</v>
      </c>
      <c r="N5453" s="12" t="s">
        <v>6</v>
      </c>
      <c r="O5453" s="12" t="s">
        <v>6</v>
      </c>
      <c r="P5453" s="12">
        <v>1700</v>
      </c>
      <c r="Q5453" s="12" t="s">
        <v>6</v>
      </c>
      <c r="R5453">
        <v>5452</v>
      </c>
    </row>
    <row r="5454" spans="1:18" ht="15" x14ac:dyDescent="0.45">
      <c r="A5454">
        <v>12382</v>
      </c>
      <c r="H5454">
        <v>16</v>
      </c>
      <c r="I5454">
        <v>82.6</v>
      </c>
      <c r="J5454">
        <v>16</v>
      </c>
      <c r="K5454">
        <v>82.6</v>
      </c>
      <c r="L5454" s="11" t="s">
        <v>11928</v>
      </c>
      <c r="M5454" s="12" t="s">
        <v>6</v>
      </c>
      <c r="N5454" s="12">
        <v>1152</v>
      </c>
      <c r="O5454" s="12" t="s">
        <v>6</v>
      </c>
      <c r="P5454" s="12" t="s">
        <v>6</v>
      </c>
      <c r="Q5454" s="12" t="s">
        <v>6</v>
      </c>
      <c r="R5454">
        <v>5453</v>
      </c>
    </row>
    <row r="5455" spans="1:18" ht="15" x14ac:dyDescent="0.45">
      <c r="A5455">
        <v>16701</v>
      </c>
      <c r="B5455">
        <v>1</v>
      </c>
      <c r="C5455">
        <v>7.5</v>
      </c>
      <c r="D5455">
        <v>6</v>
      </c>
      <c r="E5455">
        <v>45</v>
      </c>
      <c r="F5455">
        <v>2</v>
      </c>
      <c r="G5455">
        <v>15</v>
      </c>
      <c r="H5455">
        <v>2</v>
      </c>
      <c r="I5455">
        <v>15</v>
      </c>
      <c r="J5455">
        <v>11</v>
      </c>
      <c r="K5455">
        <v>82.5</v>
      </c>
      <c r="L5455" s="11" t="s">
        <v>11928</v>
      </c>
      <c r="M5455" s="12" t="s">
        <v>6</v>
      </c>
      <c r="N5455" s="12">
        <v>1153</v>
      </c>
      <c r="O5455" s="12" t="s">
        <v>6</v>
      </c>
      <c r="P5455" s="12" t="s">
        <v>6</v>
      </c>
      <c r="Q5455" s="12" t="s">
        <v>6</v>
      </c>
      <c r="R5455">
        <v>5454</v>
      </c>
    </row>
    <row r="5456" spans="1:18" ht="15" x14ac:dyDescent="0.45">
      <c r="A5456">
        <v>32261</v>
      </c>
      <c r="H5456">
        <v>11</v>
      </c>
      <c r="I5456">
        <v>82.5</v>
      </c>
      <c r="J5456">
        <v>11</v>
      </c>
      <c r="K5456">
        <v>82.5</v>
      </c>
      <c r="L5456" s="11" t="s">
        <v>11928</v>
      </c>
      <c r="M5456" s="12" t="s">
        <v>6</v>
      </c>
      <c r="N5456" s="12">
        <v>1154</v>
      </c>
      <c r="O5456" s="12" t="s">
        <v>6</v>
      </c>
      <c r="P5456" s="12" t="s">
        <v>6</v>
      </c>
      <c r="Q5456" s="12" t="s">
        <v>6</v>
      </c>
      <c r="R5456">
        <v>5455</v>
      </c>
    </row>
    <row r="5457" spans="1:18" ht="15" x14ac:dyDescent="0.45">
      <c r="A5457">
        <v>32304</v>
      </c>
      <c r="H5457">
        <v>3</v>
      </c>
      <c r="I5457">
        <v>82.5</v>
      </c>
      <c r="J5457">
        <v>3</v>
      </c>
      <c r="K5457">
        <v>82.5</v>
      </c>
      <c r="L5457" s="11" t="s">
        <v>11926</v>
      </c>
      <c r="M5457" s="12" t="s">
        <v>6</v>
      </c>
      <c r="N5457" s="12" t="s">
        <v>6</v>
      </c>
      <c r="O5457" s="12" t="s">
        <v>6</v>
      </c>
      <c r="P5457" s="12">
        <v>1701</v>
      </c>
      <c r="Q5457" s="12" t="s">
        <v>6</v>
      </c>
      <c r="R5457">
        <v>5456</v>
      </c>
    </row>
    <row r="5458" spans="1:18" ht="15" x14ac:dyDescent="0.45">
      <c r="A5458">
        <v>28699</v>
      </c>
      <c r="B5458">
        <v>39</v>
      </c>
      <c r="C5458">
        <v>54.27</v>
      </c>
      <c r="D5458">
        <v>21</v>
      </c>
      <c r="E5458">
        <v>28.17</v>
      </c>
      <c r="J5458">
        <v>60</v>
      </c>
      <c r="K5458">
        <v>82.44</v>
      </c>
      <c r="L5458" s="11" t="s">
        <v>11927</v>
      </c>
      <c r="M5458" s="12" t="s">
        <v>6</v>
      </c>
      <c r="N5458" s="12" t="s">
        <v>6</v>
      </c>
      <c r="O5458" s="12" t="s">
        <v>6</v>
      </c>
      <c r="P5458" s="12" t="s">
        <v>6</v>
      </c>
      <c r="Q5458" s="12">
        <v>858</v>
      </c>
      <c r="R5458">
        <v>5457</v>
      </c>
    </row>
    <row r="5459" spans="1:18" ht="15" x14ac:dyDescent="0.45">
      <c r="A5459">
        <v>17353</v>
      </c>
      <c r="B5459">
        <v>4</v>
      </c>
      <c r="C5459">
        <v>18.399999999999999</v>
      </c>
      <c r="D5459">
        <v>5</v>
      </c>
      <c r="E5459">
        <v>22.63</v>
      </c>
      <c r="F5459">
        <v>4</v>
      </c>
      <c r="G5459">
        <v>18.399999999999999</v>
      </c>
      <c r="H5459">
        <v>5</v>
      </c>
      <c r="I5459">
        <v>23</v>
      </c>
      <c r="J5459">
        <v>18</v>
      </c>
      <c r="K5459">
        <v>82.43</v>
      </c>
      <c r="L5459" s="11" t="s">
        <v>11926</v>
      </c>
      <c r="M5459" s="12" t="s">
        <v>6</v>
      </c>
      <c r="N5459" s="12" t="s">
        <v>6</v>
      </c>
      <c r="O5459" s="12" t="s">
        <v>6</v>
      </c>
      <c r="P5459" s="12">
        <v>1702</v>
      </c>
      <c r="Q5459" s="12" t="s">
        <v>6</v>
      </c>
      <c r="R5459">
        <v>5458</v>
      </c>
    </row>
    <row r="5460" spans="1:18" ht="15" x14ac:dyDescent="0.45">
      <c r="A5460">
        <v>17240</v>
      </c>
      <c r="B5460">
        <v>1</v>
      </c>
      <c r="C5460">
        <v>16.2</v>
      </c>
      <c r="D5460">
        <v>2</v>
      </c>
      <c r="E5460">
        <v>32.4</v>
      </c>
      <c r="H5460">
        <v>2</v>
      </c>
      <c r="I5460">
        <v>33.799999999999997</v>
      </c>
      <c r="J5460">
        <v>5</v>
      </c>
      <c r="K5460">
        <v>82.399999999999991</v>
      </c>
      <c r="L5460" s="11" t="s">
        <v>11926</v>
      </c>
      <c r="M5460" s="12" t="s">
        <v>6</v>
      </c>
      <c r="N5460" s="12" t="s">
        <v>6</v>
      </c>
      <c r="O5460" s="12" t="s">
        <v>6</v>
      </c>
      <c r="P5460" s="12">
        <v>1703</v>
      </c>
      <c r="Q5460" s="12" t="s">
        <v>6</v>
      </c>
      <c r="R5460">
        <v>5459</v>
      </c>
    </row>
    <row r="5461" spans="1:18" ht="15" x14ac:dyDescent="0.45">
      <c r="A5461">
        <v>15442</v>
      </c>
      <c r="B5461">
        <v>3</v>
      </c>
      <c r="C5461">
        <v>34.75</v>
      </c>
      <c r="H5461">
        <v>4</v>
      </c>
      <c r="I5461">
        <v>47.6</v>
      </c>
      <c r="J5461">
        <v>7</v>
      </c>
      <c r="K5461">
        <v>82.35</v>
      </c>
      <c r="L5461" s="11" t="s">
        <v>11925</v>
      </c>
      <c r="M5461" s="12" t="s">
        <v>6</v>
      </c>
      <c r="N5461" s="12" t="s">
        <v>6</v>
      </c>
      <c r="O5461" s="12">
        <v>1046</v>
      </c>
      <c r="P5461" s="12" t="s">
        <v>6</v>
      </c>
      <c r="Q5461" s="12" t="s">
        <v>6</v>
      </c>
      <c r="R5461">
        <v>5460</v>
      </c>
    </row>
    <row r="5462" spans="1:18" ht="15" x14ac:dyDescent="0.45">
      <c r="A5462">
        <v>32251</v>
      </c>
      <c r="F5462">
        <v>2</v>
      </c>
      <c r="G5462">
        <v>3</v>
      </c>
      <c r="H5462">
        <v>53</v>
      </c>
      <c r="I5462">
        <v>79.260000000000005</v>
      </c>
      <c r="J5462">
        <v>55</v>
      </c>
      <c r="K5462">
        <v>82.26</v>
      </c>
      <c r="L5462" s="11" t="s">
        <v>11927</v>
      </c>
      <c r="M5462" s="12" t="s">
        <v>6</v>
      </c>
      <c r="N5462" s="12" t="s">
        <v>6</v>
      </c>
      <c r="O5462" s="12" t="s">
        <v>6</v>
      </c>
      <c r="P5462" s="12" t="s">
        <v>6</v>
      </c>
      <c r="Q5462" s="12">
        <v>859</v>
      </c>
      <c r="R5462">
        <v>5461</v>
      </c>
    </row>
    <row r="5463" spans="1:18" ht="15" x14ac:dyDescent="0.45">
      <c r="A5463">
        <v>27386</v>
      </c>
      <c r="B5463">
        <v>12</v>
      </c>
      <c r="C5463">
        <v>19.2</v>
      </c>
      <c r="D5463">
        <v>3</v>
      </c>
      <c r="E5463">
        <v>4.67</v>
      </c>
      <c r="F5463">
        <v>18</v>
      </c>
      <c r="G5463">
        <v>26.88</v>
      </c>
      <c r="H5463">
        <v>21</v>
      </c>
      <c r="I5463">
        <v>31.5</v>
      </c>
      <c r="J5463">
        <v>54</v>
      </c>
      <c r="K5463">
        <v>82.25</v>
      </c>
      <c r="L5463" s="11" t="s">
        <v>11927</v>
      </c>
      <c r="M5463" s="12" t="s">
        <v>6</v>
      </c>
      <c r="N5463" s="12" t="s">
        <v>6</v>
      </c>
      <c r="O5463" s="12" t="s">
        <v>6</v>
      </c>
      <c r="P5463" s="12" t="s">
        <v>6</v>
      </c>
      <c r="Q5463" s="12">
        <v>860</v>
      </c>
      <c r="R5463">
        <v>5462</v>
      </c>
    </row>
    <row r="5464" spans="1:18" ht="15" x14ac:dyDescent="0.45">
      <c r="A5464">
        <v>29158</v>
      </c>
      <c r="B5464">
        <v>12</v>
      </c>
      <c r="C5464">
        <v>16.690000000000001</v>
      </c>
      <c r="D5464">
        <v>37</v>
      </c>
      <c r="E5464">
        <v>51.38</v>
      </c>
      <c r="F5464">
        <v>10</v>
      </c>
      <c r="G5464">
        <v>14</v>
      </c>
      <c r="J5464">
        <v>59</v>
      </c>
      <c r="K5464">
        <v>82.070000000000007</v>
      </c>
      <c r="L5464" s="11" t="s">
        <v>11927</v>
      </c>
      <c r="M5464" s="12" t="s">
        <v>6</v>
      </c>
      <c r="N5464" s="12" t="s">
        <v>6</v>
      </c>
      <c r="O5464" s="12" t="s">
        <v>6</v>
      </c>
      <c r="P5464" s="12" t="s">
        <v>6</v>
      </c>
      <c r="Q5464" s="12">
        <v>861</v>
      </c>
      <c r="R5464">
        <v>5463</v>
      </c>
    </row>
    <row r="5465" spans="1:18" ht="15" x14ac:dyDescent="0.45">
      <c r="A5465">
        <v>30249</v>
      </c>
      <c r="D5465">
        <v>1</v>
      </c>
      <c r="E5465">
        <v>81.900000000000006</v>
      </c>
      <c r="J5465">
        <v>1</v>
      </c>
      <c r="K5465">
        <v>81.900000000000006</v>
      </c>
      <c r="L5465" s="11" t="s">
        <v>11925</v>
      </c>
      <c r="M5465" s="12" t="s">
        <v>6</v>
      </c>
      <c r="N5465" s="12" t="s">
        <v>6</v>
      </c>
      <c r="O5465" s="12">
        <v>1047</v>
      </c>
      <c r="P5465" s="12" t="s">
        <v>6</v>
      </c>
      <c r="Q5465" s="12" t="s">
        <v>6</v>
      </c>
      <c r="R5465">
        <v>5464</v>
      </c>
    </row>
    <row r="5466" spans="1:18" ht="15" x14ac:dyDescent="0.45">
      <c r="A5466">
        <v>30253</v>
      </c>
      <c r="B5466">
        <v>1</v>
      </c>
      <c r="C5466">
        <v>81.900000000000006</v>
      </c>
      <c r="J5466">
        <v>1</v>
      </c>
      <c r="K5466">
        <v>81.900000000000006</v>
      </c>
      <c r="L5466" s="11" t="s">
        <v>11925</v>
      </c>
      <c r="M5466" s="12" t="s">
        <v>6</v>
      </c>
      <c r="N5466" s="12" t="s">
        <v>6</v>
      </c>
      <c r="O5466" s="12">
        <v>1048</v>
      </c>
      <c r="P5466" s="12" t="s">
        <v>6</v>
      </c>
      <c r="Q5466" s="12" t="s">
        <v>6</v>
      </c>
      <c r="R5466">
        <v>5465</v>
      </c>
    </row>
    <row r="5467" spans="1:18" ht="15" x14ac:dyDescent="0.45">
      <c r="A5467">
        <v>30262</v>
      </c>
      <c r="B5467">
        <v>1</v>
      </c>
      <c r="C5467">
        <v>81.900000000000006</v>
      </c>
      <c r="J5467">
        <v>1</v>
      </c>
      <c r="K5467">
        <v>81.900000000000006</v>
      </c>
      <c r="L5467" s="11" t="s">
        <v>11925</v>
      </c>
      <c r="M5467" s="12" t="s">
        <v>6</v>
      </c>
      <c r="N5467" s="12" t="s">
        <v>6</v>
      </c>
      <c r="O5467" s="12">
        <v>1049</v>
      </c>
      <c r="P5467" s="12" t="s">
        <v>6</v>
      </c>
      <c r="Q5467" s="12" t="s">
        <v>6</v>
      </c>
      <c r="R5467">
        <v>5466</v>
      </c>
    </row>
    <row r="5468" spans="1:18" ht="15" x14ac:dyDescent="0.45">
      <c r="A5468">
        <v>30266</v>
      </c>
      <c r="F5468">
        <v>1</v>
      </c>
      <c r="G5468">
        <v>81.900000000000006</v>
      </c>
      <c r="J5468">
        <v>1</v>
      </c>
      <c r="K5468">
        <v>81.900000000000006</v>
      </c>
      <c r="L5468" s="11" t="s">
        <v>11925</v>
      </c>
      <c r="M5468" s="12" t="s">
        <v>6</v>
      </c>
      <c r="N5468" s="12" t="s">
        <v>6</v>
      </c>
      <c r="O5468" s="12">
        <v>1050</v>
      </c>
      <c r="P5468" s="12" t="s">
        <v>6</v>
      </c>
      <c r="Q5468" s="12" t="s">
        <v>6</v>
      </c>
      <c r="R5468">
        <v>5467</v>
      </c>
    </row>
    <row r="5469" spans="1:18" ht="15" x14ac:dyDescent="0.45">
      <c r="A5469">
        <v>17055</v>
      </c>
      <c r="H5469">
        <v>6</v>
      </c>
      <c r="I5469">
        <v>81.7</v>
      </c>
      <c r="J5469">
        <v>6</v>
      </c>
      <c r="K5469">
        <v>81.7</v>
      </c>
      <c r="L5469" s="11" t="s">
        <v>11926</v>
      </c>
      <c r="M5469" s="12" t="s">
        <v>6</v>
      </c>
      <c r="N5469" s="12" t="s">
        <v>6</v>
      </c>
      <c r="O5469" s="12" t="s">
        <v>6</v>
      </c>
      <c r="P5469" s="12">
        <v>1704</v>
      </c>
      <c r="Q5469" s="12" t="s">
        <v>6</v>
      </c>
      <c r="R5469">
        <v>5468</v>
      </c>
    </row>
    <row r="5470" spans="1:18" ht="15" x14ac:dyDescent="0.45">
      <c r="A5470">
        <v>31958</v>
      </c>
      <c r="D5470">
        <v>1</v>
      </c>
      <c r="E5470">
        <v>4.8</v>
      </c>
      <c r="F5470">
        <v>11</v>
      </c>
      <c r="G5470">
        <v>52.8</v>
      </c>
      <c r="H5470">
        <v>5</v>
      </c>
      <c r="I5470">
        <v>24</v>
      </c>
      <c r="J5470">
        <v>17</v>
      </c>
      <c r="K5470">
        <v>81.599999999999994</v>
      </c>
      <c r="L5470" s="11" t="s">
        <v>11928</v>
      </c>
      <c r="M5470" s="12" t="s">
        <v>6</v>
      </c>
      <c r="N5470" s="12">
        <v>1155</v>
      </c>
      <c r="O5470" s="12" t="s">
        <v>6</v>
      </c>
      <c r="P5470" s="12" t="s">
        <v>6</v>
      </c>
      <c r="Q5470" s="12" t="s">
        <v>6</v>
      </c>
      <c r="R5470">
        <v>5469</v>
      </c>
    </row>
    <row r="5471" spans="1:18" ht="15" x14ac:dyDescent="0.45">
      <c r="A5471">
        <v>17700</v>
      </c>
      <c r="B5471">
        <v>27</v>
      </c>
      <c r="C5471">
        <v>21.42</v>
      </c>
      <c r="D5471">
        <v>15</v>
      </c>
      <c r="E5471">
        <v>12</v>
      </c>
      <c r="F5471">
        <v>33</v>
      </c>
      <c r="G5471">
        <v>26.4</v>
      </c>
      <c r="H5471">
        <v>27</v>
      </c>
      <c r="I5471">
        <v>21.6</v>
      </c>
      <c r="J5471">
        <v>102</v>
      </c>
      <c r="K5471">
        <v>81.42</v>
      </c>
      <c r="L5471" s="11" t="s">
        <v>11928</v>
      </c>
      <c r="M5471" s="12" t="s">
        <v>6</v>
      </c>
      <c r="N5471" s="12">
        <v>1156</v>
      </c>
      <c r="O5471" s="12" t="s">
        <v>6</v>
      </c>
      <c r="P5471" s="12" t="s">
        <v>6</v>
      </c>
      <c r="Q5471" s="12" t="s">
        <v>6</v>
      </c>
      <c r="R5471">
        <v>5470</v>
      </c>
    </row>
    <row r="5472" spans="1:18" ht="15" x14ac:dyDescent="0.45">
      <c r="A5472">
        <v>27423</v>
      </c>
      <c r="B5472">
        <v>10</v>
      </c>
      <c r="C5472">
        <v>12</v>
      </c>
      <c r="D5472">
        <v>21</v>
      </c>
      <c r="E5472">
        <v>25.2</v>
      </c>
      <c r="F5472">
        <v>15</v>
      </c>
      <c r="G5472">
        <v>18</v>
      </c>
      <c r="H5472">
        <v>20</v>
      </c>
      <c r="I5472">
        <v>26</v>
      </c>
      <c r="J5472">
        <v>66</v>
      </c>
      <c r="K5472">
        <v>81.2</v>
      </c>
      <c r="L5472" s="11" t="s">
        <v>11927</v>
      </c>
      <c r="M5472" s="12" t="s">
        <v>6</v>
      </c>
      <c r="N5472" s="12" t="s">
        <v>6</v>
      </c>
      <c r="O5472" s="12" t="s">
        <v>6</v>
      </c>
      <c r="P5472" s="12" t="s">
        <v>6</v>
      </c>
      <c r="Q5472" s="12">
        <v>862</v>
      </c>
      <c r="R5472">
        <v>5471</v>
      </c>
    </row>
    <row r="5473" spans="1:18" ht="15" x14ac:dyDescent="0.45">
      <c r="A5473">
        <v>28646</v>
      </c>
      <c r="B5473">
        <v>2</v>
      </c>
      <c r="C5473">
        <v>40.6</v>
      </c>
      <c r="F5473">
        <v>1</v>
      </c>
      <c r="G5473">
        <v>20.3</v>
      </c>
      <c r="H5473">
        <v>1</v>
      </c>
      <c r="I5473">
        <v>20.3</v>
      </c>
      <c r="J5473">
        <v>4</v>
      </c>
      <c r="K5473">
        <v>81.2</v>
      </c>
      <c r="L5473" s="11" t="s">
        <v>11926</v>
      </c>
      <c r="M5473" s="12" t="s">
        <v>6</v>
      </c>
      <c r="N5473" s="12" t="s">
        <v>6</v>
      </c>
      <c r="O5473" s="12" t="s">
        <v>6</v>
      </c>
      <c r="P5473" s="12">
        <v>1705</v>
      </c>
      <c r="Q5473" s="12" t="s">
        <v>6</v>
      </c>
      <c r="R5473">
        <v>5472</v>
      </c>
    </row>
    <row r="5474" spans="1:18" ht="15" x14ac:dyDescent="0.45">
      <c r="A5474">
        <v>15374</v>
      </c>
      <c r="B5474">
        <v>4</v>
      </c>
      <c r="C5474">
        <v>36</v>
      </c>
      <c r="D5474">
        <v>1</v>
      </c>
      <c r="E5474">
        <v>9</v>
      </c>
      <c r="F5474">
        <v>2</v>
      </c>
      <c r="G5474">
        <v>18</v>
      </c>
      <c r="H5474">
        <v>2</v>
      </c>
      <c r="I5474">
        <v>18</v>
      </c>
      <c r="J5474">
        <v>9</v>
      </c>
      <c r="K5474">
        <v>81</v>
      </c>
      <c r="L5474" s="11" t="s">
        <v>6</v>
      </c>
      <c r="M5474" s="12" t="s">
        <v>6</v>
      </c>
      <c r="N5474" s="12" t="s">
        <v>6</v>
      </c>
      <c r="O5474" s="12" t="s">
        <v>6</v>
      </c>
      <c r="P5474" s="12" t="s">
        <v>6</v>
      </c>
      <c r="Q5474" s="12" t="s">
        <v>6</v>
      </c>
      <c r="R5474">
        <v>5473</v>
      </c>
    </row>
    <row r="5475" spans="1:18" ht="15" x14ac:dyDescent="0.45">
      <c r="A5475">
        <v>31414</v>
      </c>
      <c r="D5475">
        <v>3</v>
      </c>
      <c r="E5475">
        <v>40.5</v>
      </c>
      <c r="H5475">
        <v>3</v>
      </c>
      <c r="I5475">
        <v>40.5</v>
      </c>
      <c r="J5475">
        <v>6</v>
      </c>
      <c r="K5475">
        <v>81</v>
      </c>
      <c r="L5475" s="11" t="s">
        <v>11928</v>
      </c>
      <c r="M5475" s="12" t="s">
        <v>6</v>
      </c>
      <c r="N5475" s="12">
        <v>1157</v>
      </c>
      <c r="O5475" s="12" t="s">
        <v>6</v>
      </c>
      <c r="P5475" s="12" t="s">
        <v>6</v>
      </c>
      <c r="Q5475" s="12" t="s">
        <v>6</v>
      </c>
      <c r="R5475">
        <v>5474</v>
      </c>
    </row>
    <row r="5476" spans="1:18" ht="15" x14ac:dyDescent="0.45">
      <c r="A5476">
        <v>31769</v>
      </c>
      <c r="D5476">
        <v>3</v>
      </c>
      <c r="E5476">
        <v>35.92</v>
      </c>
      <c r="F5476">
        <v>2</v>
      </c>
      <c r="G5476">
        <v>18</v>
      </c>
      <c r="H5476">
        <v>3</v>
      </c>
      <c r="I5476">
        <v>27</v>
      </c>
      <c r="J5476">
        <v>8</v>
      </c>
      <c r="K5476">
        <v>80.92</v>
      </c>
      <c r="L5476" s="11" t="s">
        <v>11926</v>
      </c>
      <c r="M5476" s="12" t="s">
        <v>6</v>
      </c>
      <c r="N5476" s="12" t="s">
        <v>6</v>
      </c>
      <c r="O5476" s="12" t="s">
        <v>6</v>
      </c>
      <c r="P5476" s="12">
        <v>1706</v>
      </c>
      <c r="Q5476" s="12" t="s">
        <v>6</v>
      </c>
      <c r="R5476">
        <v>5475</v>
      </c>
    </row>
    <row r="5477" spans="1:18" ht="15" x14ac:dyDescent="0.45">
      <c r="A5477">
        <v>15016</v>
      </c>
      <c r="B5477">
        <v>1</v>
      </c>
      <c r="C5477">
        <v>41</v>
      </c>
      <c r="D5477">
        <v>1</v>
      </c>
      <c r="E5477">
        <v>39.9</v>
      </c>
      <c r="J5477">
        <v>2</v>
      </c>
      <c r="K5477">
        <v>80.900000000000006</v>
      </c>
      <c r="L5477" s="11" t="s">
        <v>11925</v>
      </c>
      <c r="M5477" s="12" t="s">
        <v>6</v>
      </c>
      <c r="N5477" s="12" t="s">
        <v>6</v>
      </c>
      <c r="O5477" s="12">
        <v>1051</v>
      </c>
      <c r="P5477" s="12" t="s">
        <v>6</v>
      </c>
      <c r="Q5477" s="12" t="s">
        <v>6</v>
      </c>
      <c r="R5477">
        <v>5476</v>
      </c>
    </row>
    <row r="5478" spans="1:18" ht="15" x14ac:dyDescent="0.45">
      <c r="A5478">
        <v>17169</v>
      </c>
      <c r="F5478">
        <v>2</v>
      </c>
      <c r="G5478">
        <v>53.8</v>
      </c>
      <c r="H5478">
        <v>1</v>
      </c>
      <c r="I5478">
        <v>26.9</v>
      </c>
      <c r="J5478">
        <v>3</v>
      </c>
      <c r="K5478">
        <v>80.699999999999989</v>
      </c>
      <c r="L5478" s="11" t="s">
        <v>11926</v>
      </c>
      <c r="M5478" s="12" t="s">
        <v>6</v>
      </c>
      <c r="N5478" s="12" t="s">
        <v>6</v>
      </c>
      <c r="O5478" s="12" t="s">
        <v>6</v>
      </c>
      <c r="P5478" s="12">
        <v>1707</v>
      </c>
      <c r="Q5478" s="12" t="s">
        <v>6</v>
      </c>
      <c r="R5478">
        <v>5477</v>
      </c>
    </row>
    <row r="5479" spans="1:18" ht="15" x14ac:dyDescent="0.45">
      <c r="A5479">
        <v>31783</v>
      </c>
      <c r="D5479">
        <v>1</v>
      </c>
      <c r="E5479">
        <v>26.9</v>
      </c>
      <c r="H5479">
        <v>2</v>
      </c>
      <c r="I5479">
        <v>53.8</v>
      </c>
      <c r="J5479">
        <v>3</v>
      </c>
      <c r="K5479">
        <v>80.699999999999989</v>
      </c>
      <c r="L5479" s="11" t="s">
        <v>11925</v>
      </c>
      <c r="M5479" s="12" t="s">
        <v>6</v>
      </c>
      <c r="N5479" s="12" t="s">
        <v>6</v>
      </c>
      <c r="O5479" s="12">
        <v>1052</v>
      </c>
      <c r="P5479" s="12" t="s">
        <v>6</v>
      </c>
      <c r="Q5479" s="12" t="s">
        <v>6</v>
      </c>
      <c r="R5479">
        <v>5478</v>
      </c>
    </row>
    <row r="5480" spans="1:18" ht="15" x14ac:dyDescent="0.45">
      <c r="A5480">
        <v>17362</v>
      </c>
      <c r="B5480">
        <v>4</v>
      </c>
      <c r="C5480">
        <v>18</v>
      </c>
      <c r="D5480">
        <v>6</v>
      </c>
      <c r="E5480">
        <v>27</v>
      </c>
      <c r="F5480">
        <v>2</v>
      </c>
      <c r="G5480">
        <v>8.64</v>
      </c>
      <c r="H5480">
        <v>6</v>
      </c>
      <c r="I5480">
        <v>27</v>
      </c>
      <c r="J5480">
        <v>18</v>
      </c>
      <c r="K5480">
        <v>80.64</v>
      </c>
      <c r="L5480" s="11" t="s">
        <v>11926</v>
      </c>
      <c r="M5480" s="12" t="s">
        <v>6</v>
      </c>
      <c r="N5480" s="12" t="s">
        <v>6</v>
      </c>
      <c r="O5480" s="12" t="s">
        <v>6</v>
      </c>
      <c r="P5480" s="12">
        <v>1708</v>
      </c>
      <c r="Q5480" s="12" t="s">
        <v>6</v>
      </c>
      <c r="R5480">
        <v>5479</v>
      </c>
    </row>
    <row r="5481" spans="1:18" ht="15" x14ac:dyDescent="0.45">
      <c r="A5481">
        <v>18549</v>
      </c>
      <c r="D5481">
        <v>18</v>
      </c>
      <c r="E5481">
        <v>80.64</v>
      </c>
      <c r="J5481">
        <v>18</v>
      </c>
      <c r="K5481">
        <v>80.64</v>
      </c>
      <c r="L5481" s="11" t="s">
        <v>11923</v>
      </c>
      <c r="M5481" s="12" t="s">
        <v>6</v>
      </c>
      <c r="N5481" s="12" t="s">
        <v>6</v>
      </c>
      <c r="O5481" s="12" t="s">
        <v>6</v>
      </c>
      <c r="P5481" s="12" t="s">
        <v>6</v>
      </c>
      <c r="Q5481" s="12" t="s">
        <v>6</v>
      </c>
      <c r="R5481">
        <v>5480</v>
      </c>
    </row>
    <row r="5482" spans="1:18" ht="15" x14ac:dyDescent="0.45">
      <c r="A5482">
        <v>32193</v>
      </c>
      <c r="H5482">
        <v>3</v>
      </c>
      <c r="I5482">
        <v>80.59</v>
      </c>
      <c r="J5482">
        <v>3</v>
      </c>
      <c r="K5482">
        <v>80.59</v>
      </c>
      <c r="L5482" s="11" t="s">
        <v>11927</v>
      </c>
      <c r="M5482" s="12" t="s">
        <v>6</v>
      </c>
      <c r="N5482" s="12" t="s">
        <v>6</v>
      </c>
      <c r="O5482" s="12" t="s">
        <v>6</v>
      </c>
      <c r="P5482" s="12" t="s">
        <v>6</v>
      </c>
      <c r="Q5482" s="12">
        <v>863</v>
      </c>
      <c r="R5482">
        <v>5481</v>
      </c>
    </row>
    <row r="5483" spans="1:18" ht="15" x14ac:dyDescent="0.45">
      <c r="A5483">
        <v>10490</v>
      </c>
      <c r="B5483">
        <v>3</v>
      </c>
      <c r="C5483">
        <v>34.5</v>
      </c>
      <c r="D5483">
        <v>2</v>
      </c>
      <c r="E5483">
        <v>23</v>
      </c>
      <c r="F5483">
        <v>1</v>
      </c>
      <c r="G5483">
        <v>11.5</v>
      </c>
      <c r="H5483">
        <v>1</v>
      </c>
      <c r="I5483">
        <v>11.5</v>
      </c>
      <c r="J5483">
        <v>7</v>
      </c>
      <c r="K5483">
        <v>80.5</v>
      </c>
      <c r="L5483" s="11" t="s">
        <v>11927</v>
      </c>
      <c r="M5483" s="12" t="s">
        <v>6</v>
      </c>
      <c r="N5483" s="12" t="s">
        <v>6</v>
      </c>
      <c r="O5483" s="12" t="s">
        <v>6</v>
      </c>
      <c r="P5483" s="12" t="s">
        <v>6</v>
      </c>
      <c r="Q5483" s="12">
        <v>864</v>
      </c>
      <c r="R5483">
        <v>5482</v>
      </c>
    </row>
    <row r="5484" spans="1:18" ht="15" x14ac:dyDescent="0.45">
      <c r="A5484">
        <v>27895</v>
      </c>
      <c r="B5484">
        <v>6</v>
      </c>
      <c r="C5484">
        <v>21</v>
      </c>
      <c r="D5484">
        <v>17</v>
      </c>
      <c r="E5484">
        <v>59.5</v>
      </c>
      <c r="J5484">
        <v>23</v>
      </c>
      <c r="K5484">
        <v>80.5</v>
      </c>
      <c r="L5484" s="11" t="s">
        <v>11923</v>
      </c>
      <c r="M5484" s="12" t="s">
        <v>6</v>
      </c>
      <c r="N5484" s="12" t="s">
        <v>6</v>
      </c>
      <c r="O5484" s="12" t="s">
        <v>6</v>
      </c>
      <c r="P5484" s="12" t="s">
        <v>6</v>
      </c>
      <c r="Q5484" s="12" t="s">
        <v>6</v>
      </c>
      <c r="R5484">
        <v>5483</v>
      </c>
    </row>
    <row r="5485" spans="1:18" ht="15" x14ac:dyDescent="0.45">
      <c r="A5485">
        <v>30306</v>
      </c>
      <c r="B5485">
        <v>12</v>
      </c>
      <c r="C5485">
        <v>42</v>
      </c>
      <c r="D5485">
        <v>2</v>
      </c>
      <c r="E5485">
        <v>7</v>
      </c>
      <c r="F5485">
        <v>1</v>
      </c>
      <c r="G5485">
        <v>3.5</v>
      </c>
      <c r="H5485">
        <v>8</v>
      </c>
      <c r="I5485">
        <v>28</v>
      </c>
      <c r="J5485">
        <v>23</v>
      </c>
      <c r="K5485">
        <v>80.5</v>
      </c>
      <c r="L5485" s="11" t="s">
        <v>11925</v>
      </c>
      <c r="M5485" s="12" t="s">
        <v>6</v>
      </c>
      <c r="N5485" s="12" t="s">
        <v>6</v>
      </c>
      <c r="O5485" s="12">
        <v>1053</v>
      </c>
      <c r="P5485" s="12" t="s">
        <v>6</v>
      </c>
      <c r="Q5485" s="12" t="s">
        <v>6</v>
      </c>
      <c r="R5485">
        <v>5484</v>
      </c>
    </row>
    <row r="5486" spans="1:18" ht="15" x14ac:dyDescent="0.45">
      <c r="A5486">
        <v>32066</v>
      </c>
      <c r="F5486">
        <v>5</v>
      </c>
      <c r="G5486">
        <v>57.95</v>
      </c>
      <c r="H5486">
        <v>2</v>
      </c>
      <c r="I5486">
        <v>22.5</v>
      </c>
      <c r="J5486">
        <v>7</v>
      </c>
      <c r="K5486">
        <v>80.45</v>
      </c>
      <c r="L5486" s="11" t="s">
        <v>11927</v>
      </c>
      <c r="M5486" s="12" t="s">
        <v>6</v>
      </c>
      <c r="N5486" s="12" t="s">
        <v>6</v>
      </c>
      <c r="O5486" s="12" t="s">
        <v>6</v>
      </c>
      <c r="P5486" s="12" t="s">
        <v>6</v>
      </c>
      <c r="Q5486" s="12">
        <v>865</v>
      </c>
      <c r="R5486">
        <v>5485</v>
      </c>
    </row>
    <row r="5487" spans="1:18" ht="15" x14ac:dyDescent="0.45">
      <c r="A5487">
        <v>14837</v>
      </c>
      <c r="B5487">
        <v>45</v>
      </c>
      <c r="C5487">
        <v>80.44</v>
      </c>
      <c r="J5487">
        <v>45</v>
      </c>
      <c r="K5487">
        <v>80.44</v>
      </c>
      <c r="L5487" s="11" t="s">
        <v>11928</v>
      </c>
      <c r="M5487" s="12" t="s">
        <v>6</v>
      </c>
      <c r="N5487" s="12">
        <v>1158</v>
      </c>
      <c r="O5487" s="12" t="s">
        <v>6</v>
      </c>
      <c r="P5487" s="12" t="s">
        <v>6</v>
      </c>
      <c r="Q5487" s="12" t="s">
        <v>6</v>
      </c>
      <c r="R5487">
        <v>5486</v>
      </c>
    </row>
    <row r="5488" spans="1:18" ht="15" x14ac:dyDescent="0.45">
      <c r="A5488">
        <v>22287</v>
      </c>
      <c r="D5488">
        <v>7</v>
      </c>
      <c r="E5488">
        <v>51.1</v>
      </c>
      <c r="F5488">
        <v>1</v>
      </c>
      <c r="G5488">
        <v>7.3</v>
      </c>
      <c r="H5488">
        <v>3</v>
      </c>
      <c r="I5488">
        <v>21.9</v>
      </c>
      <c r="J5488">
        <v>11</v>
      </c>
      <c r="K5488">
        <v>80.3</v>
      </c>
      <c r="L5488" s="11" t="s">
        <v>11926</v>
      </c>
      <c r="M5488" s="12" t="s">
        <v>6</v>
      </c>
      <c r="N5488" s="12" t="s">
        <v>6</v>
      </c>
      <c r="O5488" s="12" t="s">
        <v>6</v>
      </c>
      <c r="P5488" s="12">
        <v>1709</v>
      </c>
      <c r="Q5488" s="12" t="s">
        <v>6</v>
      </c>
      <c r="R5488">
        <v>5487</v>
      </c>
    </row>
    <row r="5489" spans="1:18" ht="15" x14ac:dyDescent="0.45">
      <c r="A5489">
        <v>12054</v>
      </c>
      <c r="B5489">
        <v>8</v>
      </c>
      <c r="C5489">
        <v>25.6</v>
      </c>
      <c r="D5489">
        <v>2</v>
      </c>
      <c r="E5489">
        <v>6.4</v>
      </c>
      <c r="F5489">
        <v>4</v>
      </c>
      <c r="G5489">
        <v>12.8</v>
      </c>
      <c r="H5489">
        <v>11</v>
      </c>
      <c r="I5489">
        <v>35.200000000000003</v>
      </c>
      <c r="J5489">
        <v>25</v>
      </c>
      <c r="K5489">
        <v>80</v>
      </c>
      <c r="L5489" s="11" t="s">
        <v>11928</v>
      </c>
      <c r="M5489" s="12" t="s">
        <v>6</v>
      </c>
      <c r="N5489" s="12">
        <v>1159</v>
      </c>
      <c r="O5489" s="12" t="s">
        <v>6</v>
      </c>
      <c r="P5489" s="12" t="s">
        <v>6</v>
      </c>
      <c r="Q5489" s="12" t="s">
        <v>6</v>
      </c>
      <c r="R5489">
        <v>5488</v>
      </c>
    </row>
    <row r="5490" spans="1:18" ht="15" x14ac:dyDescent="0.45">
      <c r="A5490">
        <v>1770001</v>
      </c>
      <c r="B5490">
        <v>25</v>
      </c>
      <c r="C5490">
        <v>20</v>
      </c>
      <c r="D5490">
        <v>8</v>
      </c>
      <c r="E5490">
        <v>6.4</v>
      </c>
      <c r="F5490">
        <v>15</v>
      </c>
      <c r="G5490">
        <v>12</v>
      </c>
      <c r="H5490">
        <v>52</v>
      </c>
      <c r="I5490">
        <v>41.6</v>
      </c>
      <c r="J5490">
        <v>100</v>
      </c>
      <c r="K5490">
        <v>80</v>
      </c>
      <c r="L5490" s="11" t="s">
        <v>11928</v>
      </c>
      <c r="M5490" s="12" t="s">
        <v>6</v>
      </c>
      <c r="N5490" s="12">
        <v>1160</v>
      </c>
      <c r="O5490" s="12" t="s">
        <v>6</v>
      </c>
      <c r="P5490" s="12" t="s">
        <v>6</v>
      </c>
      <c r="Q5490" s="12" t="s">
        <v>6</v>
      </c>
      <c r="R5490">
        <v>5489</v>
      </c>
    </row>
    <row r="5491" spans="1:18" ht="15" x14ac:dyDescent="0.45">
      <c r="A5491">
        <v>28148</v>
      </c>
      <c r="B5491">
        <v>3</v>
      </c>
      <c r="C5491">
        <v>15</v>
      </c>
      <c r="D5491">
        <v>4</v>
      </c>
      <c r="E5491">
        <v>20</v>
      </c>
      <c r="F5491">
        <v>1</v>
      </c>
      <c r="G5491">
        <v>5</v>
      </c>
      <c r="H5491">
        <v>8</v>
      </c>
      <c r="I5491">
        <v>40</v>
      </c>
      <c r="J5491">
        <v>16</v>
      </c>
      <c r="K5491">
        <v>80</v>
      </c>
      <c r="L5491" s="11" t="s">
        <v>11926</v>
      </c>
      <c r="M5491" s="12" t="s">
        <v>6</v>
      </c>
      <c r="N5491" s="12" t="s">
        <v>6</v>
      </c>
      <c r="O5491" s="12" t="s">
        <v>6</v>
      </c>
      <c r="P5491" s="12">
        <v>1710</v>
      </c>
      <c r="Q5491" s="12" t="s">
        <v>6</v>
      </c>
      <c r="R5491">
        <v>5490</v>
      </c>
    </row>
    <row r="5492" spans="1:18" ht="15" x14ac:dyDescent="0.45">
      <c r="A5492">
        <v>28990</v>
      </c>
      <c r="B5492">
        <v>4</v>
      </c>
      <c r="C5492">
        <v>80</v>
      </c>
      <c r="J5492">
        <v>4</v>
      </c>
      <c r="K5492">
        <v>80</v>
      </c>
      <c r="L5492" s="11" t="s">
        <v>11925</v>
      </c>
      <c r="M5492" s="12" t="s">
        <v>6</v>
      </c>
      <c r="N5492" s="12" t="s">
        <v>6</v>
      </c>
      <c r="O5492" s="12">
        <v>1054</v>
      </c>
      <c r="P5492" s="12" t="s">
        <v>6</v>
      </c>
      <c r="Q5492" s="12" t="s">
        <v>6</v>
      </c>
      <c r="R5492">
        <v>5491</v>
      </c>
    </row>
    <row r="5493" spans="1:18" ht="15" x14ac:dyDescent="0.45">
      <c r="A5493">
        <v>28029</v>
      </c>
      <c r="B5493">
        <v>50</v>
      </c>
      <c r="C5493">
        <v>79.87</v>
      </c>
      <c r="J5493">
        <v>50</v>
      </c>
      <c r="K5493">
        <v>79.87</v>
      </c>
      <c r="L5493" s="11" t="s">
        <v>11928</v>
      </c>
      <c r="M5493" s="12" t="s">
        <v>6</v>
      </c>
      <c r="N5493" s="12">
        <v>1161</v>
      </c>
      <c r="O5493" s="12" t="s">
        <v>6</v>
      </c>
      <c r="P5493" s="12" t="s">
        <v>6</v>
      </c>
      <c r="Q5493" s="12" t="s">
        <v>6</v>
      </c>
      <c r="R5493">
        <v>5492</v>
      </c>
    </row>
    <row r="5494" spans="1:18" ht="15" x14ac:dyDescent="0.45">
      <c r="A5494">
        <v>2011566</v>
      </c>
      <c r="B5494">
        <v>5.31</v>
      </c>
      <c r="C5494">
        <v>53.31</v>
      </c>
      <c r="D5494">
        <v>1.64</v>
      </c>
      <c r="E5494">
        <v>16.28</v>
      </c>
      <c r="F5494">
        <v>1.01</v>
      </c>
      <c r="G5494">
        <v>10.26</v>
      </c>
      <c r="J5494">
        <v>7.9599999999999991</v>
      </c>
      <c r="K5494">
        <v>79.850000000000009</v>
      </c>
      <c r="L5494" s="11" t="s">
        <v>11927</v>
      </c>
      <c r="M5494" s="12" t="s">
        <v>6</v>
      </c>
      <c r="N5494" s="12" t="s">
        <v>6</v>
      </c>
      <c r="O5494" s="12" t="s">
        <v>6</v>
      </c>
      <c r="P5494" s="12" t="s">
        <v>6</v>
      </c>
      <c r="Q5494" s="12">
        <v>866</v>
      </c>
      <c r="R5494">
        <v>5493</v>
      </c>
    </row>
    <row r="5495" spans="1:18" ht="15" x14ac:dyDescent="0.45">
      <c r="A5495">
        <v>22892</v>
      </c>
      <c r="B5495">
        <v>1</v>
      </c>
      <c r="C5495">
        <v>39.9</v>
      </c>
      <c r="F5495">
        <v>1</v>
      </c>
      <c r="G5495">
        <v>39.9</v>
      </c>
      <c r="J5495">
        <v>2</v>
      </c>
      <c r="K5495">
        <v>79.8</v>
      </c>
      <c r="L5495" s="11" t="s">
        <v>11925</v>
      </c>
      <c r="M5495" s="12" t="s">
        <v>6</v>
      </c>
      <c r="N5495" s="12" t="s">
        <v>6</v>
      </c>
      <c r="O5495" s="12">
        <v>1055</v>
      </c>
      <c r="P5495" s="12" t="s">
        <v>6</v>
      </c>
      <c r="Q5495" s="12" t="s">
        <v>6</v>
      </c>
      <c r="R5495">
        <v>5494</v>
      </c>
    </row>
    <row r="5496" spans="1:18" ht="15" x14ac:dyDescent="0.45">
      <c r="A5496">
        <v>31348</v>
      </c>
      <c r="B5496">
        <v>15</v>
      </c>
      <c r="C5496">
        <v>63</v>
      </c>
      <c r="D5496">
        <v>4</v>
      </c>
      <c r="E5496">
        <v>16.8</v>
      </c>
      <c r="J5496">
        <v>19</v>
      </c>
      <c r="K5496">
        <v>79.8</v>
      </c>
      <c r="L5496" s="11" t="s">
        <v>11926</v>
      </c>
      <c r="M5496" s="12" t="s">
        <v>6</v>
      </c>
      <c r="N5496" s="12" t="s">
        <v>6</v>
      </c>
      <c r="O5496" s="12" t="s">
        <v>6</v>
      </c>
      <c r="P5496" s="12">
        <v>1711</v>
      </c>
      <c r="Q5496" s="12" t="s">
        <v>6</v>
      </c>
      <c r="R5496">
        <v>5495</v>
      </c>
    </row>
    <row r="5497" spans="1:18" ht="15" x14ac:dyDescent="0.45">
      <c r="A5497">
        <v>10258</v>
      </c>
      <c r="B5497">
        <v>20</v>
      </c>
      <c r="C5497">
        <v>29.64</v>
      </c>
      <c r="D5497">
        <v>8</v>
      </c>
      <c r="E5497">
        <v>11.76</v>
      </c>
      <c r="F5497">
        <v>9</v>
      </c>
      <c r="G5497">
        <v>13.38</v>
      </c>
      <c r="H5497">
        <v>17</v>
      </c>
      <c r="I5497">
        <v>24.9</v>
      </c>
      <c r="J5497">
        <v>54</v>
      </c>
      <c r="K5497">
        <v>79.680000000000007</v>
      </c>
      <c r="L5497" s="11" t="s">
        <v>11927</v>
      </c>
      <c r="M5497" s="12" t="s">
        <v>6</v>
      </c>
      <c r="N5497" s="12" t="s">
        <v>6</v>
      </c>
      <c r="O5497" s="12" t="s">
        <v>6</v>
      </c>
      <c r="P5497" s="12" t="s">
        <v>6</v>
      </c>
      <c r="Q5497" s="12">
        <v>867</v>
      </c>
      <c r="R5497">
        <v>5496</v>
      </c>
    </row>
    <row r="5498" spans="1:18" ht="15" x14ac:dyDescent="0.45">
      <c r="A5498">
        <v>23359</v>
      </c>
      <c r="D5498">
        <v>2</v>
      </c>
      <c r="E5498">
        <v>39.799999999999997</v>
      </c>
      <c r="H5498">
        <v>2</v>
      </c>
      <c r="I5498">
        <v>39.799999999999997</v>
      </c>
      <c r="J5498">
        <v>4</v>
      </c>
      <c r="K5498">
        <v>79.599999999999994</v>
      </c>
      <c r="L5498" s="11" t="s">
        <v>11926</v>
      </c>
      <c r="M5498" s="12" t="s">
        <v>6</v>
      </c>
      <c r="N5498" s="12" t="s">
        <v>6</v>
      </c>
      <c r="O5498" s="12" t="s">
        <v>6</v>
      </c>
      <c r="P5498" s="12">
        <v>1712</v>
      </c>
      <c r="Q5498" s="12" t="s">
        <v>6</v>
      </c>
      <c r="R5498">
        <v>5497</v>
      </c>
    </row>
    <row r="5499" spans="1:18" ht="15" x14ac:dyDescent="0.45">
      <c r="A5499">
        <v>16255</v>
      </c>
      <c r="B5499">
        <v>3</v>
      </c>
      <c r="C5499">
        <v>47.7</v>
      </c>
      <c r="D5499">
        <v>1</v>
      </c>
      <c r="E5499">
        <v>15.9</v>
      </c>
      <c r="H5499">
        <v>1</v>
      </c>
      <c r="I5499">
        <v>15.9</v>
      </c>
      <c r="J5499">
        <v>5</v>
      </c>
      <c r="K5499">
        <v>79.5</v>
      </c>
      <c r="L5499" s="11" t="s">
        <v>11925</v>
      </c>
      <c r="M5499" s="12" t="s">
        <v>6</v>
      </c>
      <c r="N5499" s="12" t="s">
        <v>6</v>
      </c>
      <c r="O5499" s="12">
        <v>1056</v>
      </c>
      <c r="P5499" s="12" t="s">
        <v>6</v>
      </c>
      <c r="Q5499" s="12" t="s">
        <v>6</v>
      </c>
      <c r="R5499">
        <v>5498</v>
      </c>
    </row>
    <row r="5500" spans="1:18" ht="15" x14ac:dyDescent="0.45">
      <c r="A5500">
        <v>29153</v>
      </c>
      <c r="B5500">
        <v>1</v>
      </c>
      <c r="C5500">
        <v>23.9</v>
      </c>
      <c r="D5500">
        <v>1</v>
      </c>
      <c r="E5500">
        <v>23.9</v>
      </c>
      <c r="H5500">
        <v>1</v>
      </c>
      <c r="I5500">
        <v>31.6</v>
      </c>
      <c r="J5500">
        <v>3</v>
      </c>
      <c r="K5500">
        <v>79.400000000000006</v>
      </c>
      <c r="L5500" s="11" t="s">
        <v>11926</v>
      </c>
      <c r="M5500" s="12" t="s">
        <v>6</v>
      </c>
      <c r="N5500" s="12" t="s">
        <v>6</v>
      </c>
      <c r="O5500" s="12" t="s">
        <v>6</v>
      </c>
      <c r="P5500" s="12">
        <v>1713</v>
      </c>
      <c r="Q5500" s="12" t="s">
        <v>6</v>
      </c>
      <c r="R5500">
        <v>5499</v>
      </c>
    </row>
    <row r="5501" spans="1:18" ht="15" x14ac:dyDescent="0.45">
      <c r="A5501">
        <v>29488</v>
      </c>
      <c r="B5501">
        <v>11</v>
      </c>
      <c r="C5501">
        <v>44</v>
      </c>
      <c r="D5501">
        <v>9</v>
      </c>
      <c r="E5501">
        <v>35.36</v>
      </c>
      <c r="J5501">
        <v>20</v>
      </c>
      <c r="K5501">
        <v>79.36</v>
      </c>
      <c r="L5501" s="11" t="s">
        <v>11928</v>
      </c>
      <c r="M5501" s="12" t="s">
        <v>6</v>
      </c>
      <c r="N5501" s="12">
        <v>1162</v>
      </c>
      <c r="O5501" s="12" t="s">
        <v>6</v>
      </c>
      <c r="P5501" s="12" t="s">
        <v>6</v>
      </c>
      <c r="Q5501" s="12" t="s">
        <v>6</v>
      </c>
      <c r="R5501">
        <v>5500</v>
      </c>
    </row>
    <row r="5502" spans="1:18" ht="15" x14ac:dyDescent="0.45">
      <c r="A5502">
        <v>28126</v>
      </c>
      <c r="B5502">
        <v>6</v>
      </c>
      <c r="C5502">
        <v>8.8800000000000008</v>
      </c>
      <c r="F5502">
        <v>24</v>
      </c>
      <c r="G5502">
        <v>35.880000000000003</v>
      </c>
      <c r="H5502">
        <v>23</v>
      </c>
      <c r="I5502">
        <v>34.5</v>
      </c>
      <c r="J5502">
        <v>53</v>
      </c>
      <c r="K5502">
        <v>79.260000000000005</v>
      </c>
      <c r="L5502" s="11" t="s">
        <v>11928</v>
      </c>
      <c r="M5502" s="12" t="s">
        <v>6</v>
      </c>
      <c r="N5502" s="12">
        <v>1163</v>
      </c>
      <c r="O5502" s="12" t="s">
        <v>6</v>
      </c>
      <c r="P5502" s="12" t="s">
        <v>6</v>
      </c>
      <c r="Q5502" s="12" t="s">
        <v>6</v>
      </c>
      <c r="R5502">
        <v>5501</v>
      </c>
    </row>
    <row r="5503" spans="1:18" ht="15" x14ac:dyDescent="0.45">
      <c r="A5503">
        <v>11058</v>
      </c>
      <c r="D5503">
        <v>5</v>
      </c>
      <c r="E5503">
        <v>33</v>
      </c>
      <c r="F5503">
        <v>4</v>
      </c>
      <c r="G5503">
        <v>26.4</v>
      </c>
      <c r="H5503">
        <v>3</v>
      </c>
      <c r="I5503">
        <v>19.8</v>
      </c>
      <c r="J5503">
        <v>12</v>
      </c>
      <c r="K5503">
        <v>79.2</v>
      </c>
      <c r="L5503" s="11" t="s">
        <v>11927</v>
      </c>
      <c r="M5503" s="12" t="s">
        <v>6</v>
      </c>
      <c r="N5503" s="12" t="s">
        <v>6</v>
      </c>
      <c r="O5503" s="12" t="s">
        <v>6</v>
      </c>
      <c r="P5503" s="12" t="s">
        <v>6</v>
      </c>
      <c r="Q5503" s="12">
        <v>868</v>
      </c>
      <c r="R5503">
        <v>5502</v>
      </c>
    </row>
    <row r="5504" spans="1:18" ht="15" x14ac:dyDescent="0.45">
      <c r="A5504">
        <v>27455</v>
      </c>
      <c r="B5504">
        <v>2</v>
      </c>
      <c r="C5504">
        <v>14.4</v>
      </c>
      <c r="D5504">
        <v>1</v>
      </c>
      <c r="E5504">
        <v>7.2</v>
      </c>
      <c r="F5504">
        <v>3</v>
      </c>
      <c r="G5504">
        <v>21.6</v>
      </c>
      <c r="H5504">
        <v>5</v>
      </c>
      <c r="I5504">
        <v>36</v>
      </c>
      <c r="J5504">
        <v>11</v>
      </c>
      <c r="K5504">
        <v>79.2</v>
      </c>
      <c r="L5504" s="11" t="s">
        <v>11928</v>
      </c>
      <c r="M5504" s="12" t="s">
        <v>6</v>
      </c>
      <c r="N5504" s="12">
        <v>1164</v>
      </c>
      <c r="O5504" s="12" t="s">
        <v>6</v>
      </c>
      <c r="P5504" s="12" t="s">
        <v>6</v>
      </c>
      <c r="Q5504" s="12" t="s">
        <v>6</v>
      </c>
      <c r="R5504">
        <v>5503</v>
      </c>
    </row>
    <row r="5505" spans="1:18" ht="15" x14ac:dyDescent="0.45">
      <c r="A5505">
        <v>23655</v>
      </c>
      <c r="B5505">
        <v>4</v>
      </c>
      <c r="C5505">
        <v>38.4</v>
      </c>
      <c r="H5505">
        <v>4</v>
      </c>
      <c r="I5505">
        <v>40.799999999999997</v>
      </c>
      <c r="J5505">
        <v>8</v>
      </c>
      <c r="K5505">
        <v>79.199999999999989</v>
      </c>
      <c r="L5505" s="11" t="s">
        <v>11928</v>
      </c>
      <c r="M5505" s="12" t="s">
        <v>6</v>
      </c>
      <c r="N5505" s="12">
        <v>1165</v>
      </c>
      <c r="O5505" s="12" t="s">
        <v>6</v>
      </c>
      <c r="P5505" s="12" t="s">
        <v>6</v>
      </c>
      <c r="Q5505" s="12" t="s">
        <v>6</v>
      </c>
      <c r="R5505">
        <v>5504</v>
      </c>
    </row>
    <row r="5506" spans="1:18" ht="15" x14ac:dyDescent="0.45">
      <c r="A5506">
        <v>15011</v>
      </c>
      <c r="D5506">
        <v>1</v>
      </c>
      <c r="E5506">
        <v>79</v>
      </c>
      <c r="J5506">
        <v>1</v>
      </c>
      <c r="K5506">
        <v>79</v>
      </c>
      <c r="L5506" s="11" t="s">
        <v>11925</v>
      </c>
      <c r="M5506" s="12" t="s">
        <v>6</v>
      </c>
      <c r="N5506" s="12" t="s">
        <v>6</v>
      </c>
      <c r="O5506" s="12">
        <v>1057</v>
      </c>
      <c r="P5506" s="12" t="s">
        <v>6</v>
      </c>
      <c r="Q5506" s="12" t="s">
        <v>6</v>
      </c>
      <c r="R5506">
        <v>5505</v>
      </c>
    </row>
    <row r="5507" spans="1:18" ht="15" x14ac:dyDescent="0.45">
      <c r="A5507">
        <v>17484</v>
      </c>
      <c r="B5507">
        <v>2</v>
      </c>
      <c r="C5507">
        <v>31.6</v>
      </c>
      <c r="D5507">
        <v>3</v>
      </c>
      <c r="E5507">
        <v>47.4</v>
      </c>
      <c r="J5507">
        <v>5</v>
      </c>
      <c r="K5507">
        <v>79</v>
      </c>
      <c r="L5507" s="11" t="s">
        <v>11926</v>
      </c>
      <c r="M5507" s="12" t="s">
        <v>6</v>
      </c>
      <c r="N5507" s="12" t="s">
        <v>6</v>
      </c>
      <c r="O5507" s="12" t="s">
        <v>6</v>
      </c>
      <c r="P5507" s="12">
        <v>1714</v>
      </c>
      <c r="Q5507" s="12" t="s">
        <v>6</v>
      </c>
      <c r="R5507">
        <v>5506</v>
      </c>
    </row>
    <row r="5508" spans="1:18" ht="15" x14ac:dyDescent="0.45">
      <c r="A5508">
        <v>10268</v>
      </c>
      <c r="B5508">
        <v>7</v>
      </c>
      <c r="C5508">
        <v>10.5</v>
      </c>
      <c r="D5508">
        <v>2</v>
      </c>
      <c r="E5508">
        <v>3</v>
      </c>
      <c r="F5508">
        <v>24</v>
      </c>
      <c r="G5508">
        <v>36</v>
      </c>
      <c r="H5508">
        <v>19</v>
      </c>
      <c r="I5508">
        <v>29.48</v>
      </c>
      <c r="J5508">
        <v>52</v>
      </c>
      <c r="K5508">
        <v>78.98</v>
      </c>
      <c r="L5508" s="11" t="s">
        <v>11927</v>
      </c>
      <c r="M5508" s="12" t="s">
        <v>6</v>
      </c>
      <c r="N5508" s="12" t="s">
        <v>6</v>
      </c>
      <c r="O5508" s="12" t="s">
        <v>6</v>
      </c>
      <c r="P5508" s="12" t="s">
        <v>6</v>
      </c>
      <c r="Q5508" s="12">
        <v>869</v>
      </c>
      <c r="R5508">
        <v>5507</v>
      </c>
    </row>
    <row r="5509" spans="1:18" ht="15" x14ac:dyDescent="0.45">
      <c r="A5509">
        <v>23337</v>
      </c>
      <c r="B5509">
        <v>3</v>
      </c>
      <c r="C5509">
        <v>78.900000000000006</v>
      </c>
      <c r="J5509">
        <v>3</v>
      </c>
      <c r="K5509">
        <v>78.900000000000006</v>
      </c>
      <c r="L5509" s="11" t="s">
        <v>11926</v>
      </c>
      <c r="M5509" s="12" t="s">
        <v>6</v>
      </c>
      <c r="N5509" s="12" t="s">
        <v>6</v>
      </c>
      <c r="O5509" s="12" t="s">
        <v>6</v>
      </c>
      <c r="P5509" s="12">
        <v>1715</v>
      </c>
      <c r="Q5509" s="12" t="s">
        <v>6</v>
      </c>
      <c r="R5509">
        <v>5508</v>
      </c>
    </row>
    <row r="5510" spans="1:18" ht="15" x14ac:dyDescent="0.45">
      <c r="A5510">
        <v>29705</v>
      </c>
      <c r="B5510">
        <v>57</v>
      </c>
      <c r="C5510">
        <v>28.5</v>
      </c>
      <c r="D5510">
        <v>57</v>
      </c>
      <c r="E5510">
        <v>28.5</v>
      </c>
      <c r="F5510">
        <v>25</v>
      </c>
      <c r="G5510">
        <v>12.42</v>
      </c>
      <c r="H5510">
        <v>19</v>
      </c>
      <c r="I5510">
        <v>9.34</v>
      </c>
      <c r="J5510">
        <v>158</v>
      </c>
      <c r="K5510">
        <v>78.760000000000005</v>
      </c>
      <c r="L5510" s="11" t="s">
        <v>11927</v>
      </c>
      <c r="M5510" s="12" t="s">
        <v>6</v>
      </c>
      <c r="N5510" s="12" t="s">
        <v>6</v>
      </c>
      <c r="O5510" s="12" t="s">
        <v>6</v>
      </c>
      <c r="P5510" s="12" t="s">
        <v>6</v>
      </c>
      <c r="Q5510" s="12">
        <v>870</v>
      </c>
      <c r="R5510">
        <v>5509</v>
      </c>
    </row>
    <row r="5511" spans="1:18" ht="15" x14ac:dyDescent="0.45">
      <c r="A5511">
        <v>22629</v>
      </c>
      <c r="H5511">
        <v>12</v>
      </c>
      <c r="I5511">
        <v>78.67</v>
      </c>
      <c r="J5511">
        <v>12</v>
      </c>
      <c r="K5511">
        <v>78.67</v>
      </c>
      <c r="L5511" s="11" t="s">
        <v>11925</v>
      </c>
      <c r="M5511" s="12" t="s">
        <v>6</v>
      </c>
      <c r="N5511" s="12" t="s">
        <v>6</v>
      </c>
      <c r="O5511" s="12">
        <v>1058</v>
      </c>
      <c r="P5511" s="12" t="s">
        <v>6</v>
      </c>
      <c r="Q5511" s="12" t="s">
        <v>6</v>
      </c>
      <c r="R5511">
        <v>5510</v>
      </c>
    </row>
    <row r="5512" spans="1:18" ht="15" x14ac:dyDescent="0.45">
      <c r="A5512">
        <v>16268</v>
      </c>
      <c r="B5512">
        <v>20</v>
      </c>
      <c r="C5512">
        <v>47.43</v>
      </c>
      <c r="H5512">
        <v>13</v>
      </c>
      <c r="I5512">
        <v>31.2</v>
      </c>
      <c r="J5512">
        <v>33</v>
      </c>
      <c r="K5512">
        <v>78.63</v>
      </c>
      <c r="L5512" s="11" t="s">
        <v>11926</v>
      </c>
      <c r="M5512" s="12" t="s">
        <v>6</v>
      </c>
      <c r="N5512" s="12" t="s">
        <v>6</v>
      </c>
      <c r="O5512" s="12" t="s">
        <v>6</v>
      </c>
      <c r="P5512" s="12">
        <v>1716</v>
      </c>
      <c r="Q5512" s="12" t="s">
        <v>6</v>
      </c>
      <c r="R5512">
        <v>5511</v>
      </c>
    </row>
    <row r="5513" spans="1:18" ht="15" x14ac:dyDescent="0.45">
      <c r="A5513">
        <v>15076</v>
      </c>
      <c r="B5513">
        <v>2</v>
      </c>
      <c r="C5513">
        <v>53.8</v>
      </c>
      <c r="D5513">
        <v>1</v>
      </c>
      <c r="E5513">
        <v>24.75</v>
      </c>
      <c r="J5513">
        <v>3</v>
      </c>
      <c r="K5513">
        <v>78.55</v>
      </c>
      <c r="L5513" s="11" t="s">
        <v>11925</v>
      </c>
      <c r="M5513" s="12" t="s">
        <v>6</v>
      </c>
      <c r="N5513" s="12" t="s">
        <v>6</v>
      </c>
      <c r="O5513" s="12">
        <v>1059</v>
      </c>
      <c r="P5513" s="12" t="s">
        <v>6</v>
      </c>
      <c r="Q5513" s="12" t="s">
        <v>6</v>
      </c>
      <c r="R5513">
        <v>5512</v>
      </c>
    </row>
    <row r="5514" spans="1:18" ht="15" x14ac:dyDescent="0.45">
      <c r="A5514">
        <v>15462</v>
      </c>
      <c r="D5514">
        <v>1</v>
      </c>
      <c r="E5514">
        <v>19.600000000000001</v>
      </c>
      <c r="F5514">
        <v>2</v>
      </c>
      <c r="G5514">
        <v>39.200000000000003</v>
      </c>
      <c r="H5514">
        <v>1</v>
      </c>
      <c r="I5514">
        <v>19.600000000000001</v>
      </c>
      <c r="J5514">
        <v>4</v>
      </c>
      <c r="K5514">
        <v>78.400000000000006</v>
      </c>
      <c r="L5514" s="11" t="s">
        <v>11925</v>
      </c>
      <c r="M5514" s="12" t="s">
        <v>6</v>
      </c>
      <c r="N5514" s="12" t="s">
        <v>6</v>
      </c>
      <c r="O5514" s="12">
        <v>1060</v>
      </c>
      <c r="P5514" s="12" t="s">
        <v>6</v>
      </c>
      <c r="Q5514" s="12" t="s">
        <v>6</v>
      </c>
      <c r="R5514">
        <v>5513</v>
      </c>
    </row>
    <row r="5515" spans="1:18" ht="15" x14ac:dyDescent="0.45">
      <c r="A5515">
        <v>16943</v>
      </c>
      <c r="F5515">
        <v>3</v>
      </c>
      <c r="G5515">
        <v>46</v>
      </c>
      <c r="H5515">
        <v>2</v>
      </c>
      <c r="I5515">
        <v>32.4</v>
      </c>
      <c r="J5515">
        <v>5</v>
      </c>
      <c r="K5515">
        <v>78.400000000000006</v>
      </c>
      <c r="L5515" s="11" t="s">
        <v>11926</v>
      </c>
      <c r="M5515" s="12" t="s">
        <v>6</v>
      </c>
      <c r="N5515" s="12" t="s">
        <v>6</v>
      </c>
      <c r="O5515" s="12" t="s">
        <v>6</v>
      </c>
      <c r="P5515" s="12">
        <v>1717</v>
      </c>
      <c r="Q5515" s="12" t="s">
        <v>6</v>
      </c>
      <c r="R5515">
        <v>5514</v>
      </c>
    </row>
    <row r="5516" spans="1:18" ht="15" x14ac:dyDescent="0.45">
      <c r="A5516">
        <v>17744</v>
      </c>
      <c r="B5516">
        <v>1</v>
      </c>
      <c r="C5516">
        <v>11.2</v>
      </c>
      <c r="D5516">
        <v>4</v>
      </c>
      <c r="E5516">
        <v>44.8</v>
      </c>
      <c r="F5516">
        <v>2</v>
      </c>
      <c r="G5516">
        <v>22.4</v>
      </c>
      <c r="J5516">
        <v>7</v>
      </c>
      <c r="K5516">
        <v>78.400000000000006</v>
      </c>
      <c r="L5516" s="11" t="s">
        <v>11926</v>
      </c>
      <c r="M5516" s="12" t="s">
        <v>6</v>
      </c>
      <c r="N5516" s="12" t="s">
        <v>6</v>
      </c>
      <c r="O5516" s="12" t="s">
        <v>6</v>
      </c>
      <c r="P5516" s="12">
        <v>1718</v>
      </c>
      <c r="Q5516" s="12" t="s">
        <v>6</v>
      </c>
      <c r="R5516">
        <v>5515</v>
      </c>
    </row>
    <row r="5517" spans="1:18" ht="15" x14ac:dyDescent="0.45">
      <c r="A5517">
        <v>30149</v>
      </c>
      <c r="B5517">
        <v>5</v>
      </c>
      <c r="C5517">
        <v>64.400000000000006</v>
      </c>
      <c r="H5517">
        <v>1</v>
      </c>
      <c r="I5517">
        <v>14</v>
      </c>
      <c r="J5517">
        <v>6</v>
      </c>
      <c r="K5517">
        <v>78.400000000000006</v>
      </c>
      <c r="L5517" s="11" t="s">
        <v>11928</v>
      </c>
      <c r="M5517" s="12" t="s">
        <v>6</v>
      </c>
      <c r="N5517" s="12">
        <v>1166</v>
      </c>
      <c r="O5517" s="12" t="s">
        <v>6</v>
      </c>
      <c r="P5517" s="12" t="s">
        <v>6</v>
      </c>
      <c r="Q5517" s="12" t="s">
        <v>6</v>
      </c>
      <c r="R5517">
        <v>5516</v>
      </c>
    </row>
    <row r="5518" spans="1:18" ht="15" x14ac:dyDescent="0.45">
      <c r="A5518">
        <v>31252</v>
      </c>
      <c r="B5518">
        <v>7</v>
      </c>
      <c r="C5518">
        <v>55.3</v>
      </c>
      <c r="D5518">
        <v>3</v>
      </c>
      <c r="E5518">
        <v>23.07</v>
      </c>
      <c r="J5518">
        <v>10</v>
      </c>
      <c r="K5518">
        <v>78.37</v>
      </c>
      <c r="L5518" s="11" t="s">
        <v>11926</v>
      </c>
      <c r="M5518" s="12" t="s">
        <v>6</v>
      </c>
      <c r="N5518" s="12" t="s">
        <v>6</v>
      </c>
      <c r="O5518" s="12" t="s">
        <v>6</v>
      </c>
      <c r="P5518" s="12">
        <v>1719</v>
      </c>
      <c r="Q5518" s="12" t="s">
        <v>6</v>
      </c>
      <c r="R5518">
        <v>5517</v>
      </c>
    </row>
    <row r="5519" spans="1:18" ht="15" x14ac:dyDescent="0.45">
      <c r="A5519">
        <v>18063</v>
      </c>
      <c r="B5519">
        <v>29</v>
      </c>
      <c r="C5519">
        <v>23.2</v>
      </c>
      <c r="D5519">
        <v>19</v>
      </c>
      <c r="E5519">
        <v>15.14</v>
      </c>
      <c r="F5519">
        <v>26</v>
      </c>
      <c r="G5519">
        <v>20.74</v>
      </c>
      <c r="H5519">
        <v>24</v>
      </c>
      <c r="I5519">
        <v>19.2</v>
      </c>
      <c r="J5519">
        <v>98</v>
      </c>
      <c r="K5519">
        <v>78.28</v>
      </c>
      <c r="L5519" s="11" t="s">
        <v>11928</v>
      </c>
      <c r="M5519" s="12" t="s">
        <v>6</v>
      </c>
      <c r="N5519" s="12">
        <v>1167</v>
      </c>
      <c r="O5519" s="12" t="s">
        <v>6</v>
      </c>
      <c r="P5519" s="12" t="s">
        <v>6</v>
      </c>
      <c r="Q5519" s="12" t="s">
        <v>6</v>
      </c>
      <c r="R5519">
        <v>5518</v>
      </c>
    </row>
    <row r="5520" spans="1:18" ht="15" x14ac:dyDescent="0.45">
      <c r="A5520">
        <v>29832</v>
      </c>
      <c r="B5520">
        <v>1</v>
      </c>
      <c r="C5520">
        <v>20.5</v>
      </c>
      <c r="D5520">
        <v>1</v>
      </c>
      <c r="E5520">
        <v>20.5</v>
      </c>
      <c r="F5520">
        <v>1</v>
      </c>
      <c r="G5520">
        <v>18.600000000000001</v>
      </c>
      <c r="H5520">
        <v>1</v>
      </c>
      <c r="I5520">
        <v>18.600000000000001</v>
      </c>
      <c r="J5520">
        <v>4</v>
      </c>
      <c r="K5520">
        <v>78.2</v>
      </c>
      <c r="L5520" s="11" t="s">
        <v>11926</v>
      </c>
      <c r="M5520" s="12" t="s">
        <v>6</v>
      </c>
      <c r="N5520" s="12" t="s">
        <v>6</v>
      </c>
      <c r="O5520" s="12" t="s">
        <v>6</v>
      </c>
      <c r="P5520" s="12">
        <v>1720</v>
      </c>
      <c r="Q5520" s="12" t="s">
        <v>6</v>
      </c>
      <c r="R5520">
        <v>5519</v>
      </c>
    </row>
    <row r="5521" spans="1:18" ht="15" x14ac:dyDescent="0.45">
      <c r="A5521">
        <v>32197</v>
      </c>
      <c r="H5521">
        <v>34</v>
      </c>
      <c r="I5521">
        <v>78.2</v>
      </c>
      <c r="J5521">
        <v>34</v>
      </c>
      <c r="K5521">
        <v>78.2</v>
      </c>
      <c r="L5521" s="11" t="s">
        <v>11928</v>
      </c>
      <c r="M5521" s="12" t="s">
        <v>6</v>
      </c>
      <c r="N5521" s="12">
        <v>1168</v>
      </c>
      <c r="O5521" s="12" t="s">
        <v>6</v>
      </c>
      <c r="P5521" s="12" t="s">
        <v>6</v>
      </c>
      <c r="Q5521" s="12" t="s">
        <v>6</v>
      </c>
      <c r="R5521">
        <v>5520</v>
      </c>
    </row>
    <row r="5522" spans="1:18" ht="15" x14ac:dyDescent="0.45">
      <c r="A5522">
        <v>14354</v>
      </c>
      <c r="D5522">
        <v>1</v>
      </c>
      <c r="E5522">
        <v>3.4</v>
      </c>
      <c r="F5522">
        <v>6</v>
      </c>
      <c r="G5522">
        <v>20.399999999999999</v>
      </c>
      <c r="H5522">
        <v>16</v>
      </c>
      <c r="I5522">
        <v>54.4</v>
      </c>
      <c r="J5522">
        <v>23</v>
      </c>
      <c r="K5522">
        <v>78.199999999999989</v>
      </c>
      <c r="L5522" s="11" t="s">
        <v>11928</v>
      </c>
      <c r="M5522" s="12" t="s">
        <v>6</v>
      </c>
      <c r="N5522" s="12">
        <v>1169</v>
      </c>
      <c r="O5522" s="12" t="s">
        <v>6</v>
      </c>
      <c r="P5522" s="12" t="s">
        <v>6</v>
      </c>
      <c r="Q5522" s="12" t="s">
        <v>6</v>
      </c>
      <c r="R5522">
        <v>5521</v>
      </c>
    </row>
    <row r="5523" spans="1:18" ht="15" x14ac:dyDescent="0.45">
      <c r="A5523">
        <v>14356</v>
      </c>
      <c r="B5523">
        <v>8</v>
      </c>
      <c r="C5523">
        <v>27.2</v>
      </c>
      <c r="D5523">
        <v>6</v>
      </c>
      <c r="E5523">
        <v>20.399999999999999</v>
      </c>
      <c r="F5523">
        <v>5</v>
      </c>
      <c r="G5523">
        <v>17</v>
      </c>
      <c r="H5523">
        <v>4</v>
      </c>
      <c r="I5523">
        <v>13.6</v>
      </c>
      <c r="J5523">
        <v>23</v>
      </c>
      <c r="K5523">
        <v>78.199999999999989</v>
      </c>
      <c r="L5523" s="11" t="s">
        <v>11928</v>
      </c>
      <c r="M5523" s="12" t="s">
        <v>6</v>
      </c>
      <c r="N5523" s="12">
        <v>1170</v>
      </c>
      <c r="O5523" s="12" t="s">
        <v>6</v>
      </c>
      <c r="P5523" s="12" t="s">
        <v>6</v>
      </c>
      <c r="Q5523" s="12" t="s">
        <v>6</v>
      </c>
      <c r="R5523">
        <v>5522</v>
      </c>
    </row>
    <row r="5524" spans="1:18" ht="15" x14ac:dyDescent="0.45">
      <c r="A5524">
        <v>17508</v>
      </c>
      <c r="B5524">
        <v>1</v>
      </c>
      <c r="C5524">
        <v>19.2</v>
      </c>
      <c r="D5524">
        <v>1</v>
      </c>
      <c r="E5524">
        <v>19.2</v>
      </c>
      <c r="F5524">
        <v>2</v>
      </c>
      <c r="G5524">
        <v>39.799999999999997</v>
      </c>
      <c r="J5524">
        <v>4</v>
      </c>
      <c r="K5524">
        <v>78.199999999999989</v>
      </c>
      <c r="L5524" s="11" t="s">
        <v>11926</v>
      </c>
      <c r="M5524" s="12" t="s">
        <v>6</v>
      </c>
      <c r="N5524" s="12" t="s">
        <v>6</v>
      </c>
      <c r="O5524" s="12" t="s">
        <v>6</v>
      </c>
      <c r="P5524" s="12">
        <v>1721</v>
      </c>
      <c r="Q5524" s="12" t="s">
        <v>6</v>
      </c>
      <c r="R5524">
        <v>5523</v>
      </c>
    </row>
    <row r="5525" spans="1:18" ht="15" x14ac:dyDescent="0.45">
      <c r="A5525">
        <v>32036</v>
      </c>
      <c r="F5525">
        <v>4</v>
      </c>
      <c r="G5525">
        <v>13.6</v>
      </c>
      <c r="H5525">
        <v>19</v>
      </c>
      <c r="I5525">
        <v>64.599999999999994</v>
      </c>
      <c r="J5525">
        <v>23</v>
      </c>
      <c r="K5525">
        <v>78.199999999999989</v>
      </c>
      <c r="L5525" s="11" t="s">
        <v>11928</v>
      </c>
      <c r="M5525" s="12" t="s">
        <v>6</v>
      </c>
      <c r="N5525" s="12">
        <v>1171</v>
      </c>
      <c r="O5525" s="12" t="s">
        <v>6</v>
      </c>
      <c r="P5525" s="12" t="s">
        <v>6</v>
      </c>
      <c r="Q5525" s="12" t="s">
        <v>6</v>
      </c>
      <c r="R5525">
        <v>5524</v>
      </c>
    </row>
    <row r="5526" spans="1:18" ht="15" x14ac:dyDescent="0.45">
      <c r="A5526">
        <v>28147</v>
      </c>
      <c r="B5526">
        <v>9</v>
      </c>
      <c r="C5526">
        <v>25.2</v>
      </c>
      <c r="D5526">
        <v>7</v>
      </c>
      <c r="E5526">
        <v>19.38</v>
      </c>
      <c r="F5526">
        <v>7</v>
      </c>
      <c r="G5526">
        <v>19.600000000000001</v>
      </c>
      <c r="H5526">
        <v>5</v>
      </c>
      <c r="I5526">
        <v>14</v>
      </c>
      <c r="J5526">
        <v>28</v>
      </c>
      <c r="K5526">
        <v>78.180000000000007</v>
      </c>
      <c r="L5526" s="11" t="s">
        <v>11926</v>
      </c>
      <c r="M5526" s="12" t="s">
        <v>6</v>
      </c>
      <c r="N5526" s="12" t="s">
        <v>6</v>
      </c>
      <c r="O5526" s="12" t="s">
        <v>6</v>
      </c>
      <c r="P5526" s="12">
        <v>1722</v>
      </c>
      <c r="Q5526" s="12" t="s">
        <v>6</v>
      </c>
      <c r="R5526">
        <v>5525</v>
      </c>
    </row>
    <row r="5527" spans="1:18" ht="15" x14ac:dyDescent="0.45">
      <c r="A5527">
        <v>10733</v>
      </c>
      <c r="B5527">
        <v>6</v>
      </c>
      <c r="C5527">
        <v>39</v>
      </c>
      <c r="D5527">
        <v>5</v>
      </c>
      <c r="E5527">
        <v>32.5</v>
      </c>
      <c r="F5527">
        <v>1</v>
      </c>
      <c r="G5527">
        <v>6.5</v>
      </c>
      <c r="J5527">
        <v>12</v>
      </c>
      <c r="K5527">
        <v>78</v>
      </c>
      <c r="L5527" s="11" t="s">
        <v>6</v>
      </c>
      <c r="M5527" s="12" t="s">
        <v>6</v>
      </c>
      <c r="N5527" s="12" t="s">
        <v>6</v>
      </c>
      <c r="O5527" s="12" t="s">
        <v>6</v>
      </c>
      <c r="P5527" s="12" t="s">
        <v>6</v>
      </c>
      <c r="Q5527" s="12" t="s">
        <v>6</v>
      </c>
      <c r="R5527">
        <v>5526</v>
      </c>
    </row>
    <row r="5528" spans="1:18" ht="15" x14ac:dyDescent="0.45">
      <c r="A5528">
        <v>10883</v>
      </c>
      <c r="B5528">
        <v>2</v>
      </c>
      <c r="C5528">
        <v>39</v>
      </c>
      <c r="F5528">
        <v>2</v>
      </c>
      <c r="G5528">
        <v>39</v>
      </c>
      <c r="J5528">
        <v>4</v>
      </c>
      <c r="K5528">
        <v>78</v>
      </c>
      <c r="L5528" s="11" t="s">
        <v>11925</v>
      </c>
      <c r="M5528" s="12" t="s">
        <v>6</v>
      </c>
      <c r="N5528" s="12" t="s">
        <v>6</v>
      </c>
      <c r="O5528" s="12">
        <v>1061</v>
      </c>
      <c r="P5528" s="12" t="s">
        <v>6</v>
      </c>
      <c r="Q5528" s="12" t="s">
        <v>6</v>
      </c>
      <c r="R5528">
        <v>5527</v>
      </c>
    </row>
    <row r="5529" spans="1:18" ht="15" x14ac:dyDescent="0.45">
      <c r="A5529">
        <v>10942</v>
      </c>
      <c r="H5529">
        <v>4</v>
      </c>
      <c r="I5529">
        <v>78</v>
      </c>
      <c r="J5529">
        <v>4</v>
      </c>
      <c r="K5529">
        <v>78</v>
      </c>
      <c r="L5529" s="11" t="s">
        <v>6</v>
      </c>
      <c r="M5529" s="12" t="s">
        <v>6</v>
      </c>
      <c r="N5529" s="12" t="s">
        <v>6</v>
      </c>
      <c r="O5529" s="12" t="s">
        <v>6</v>
      </c>
      <c r="P5529" s="12" t="s">
        <v>6</v>
      </c>
      <c r="Q5529" s="12" t="s">
        <v>6</v>
      </c>
      <c r="R5529">
        <v>5528</v>
      </c>
    </row>
    <row r="5530" spans="1:18" ht="15" x14ac:dyDescent="0.45">
      <c r="A5530">
        <v>17586</v>
      </c>
      <c r="B5530">
        <v>1</v>
      </c>
      <c r="C5530">
        <v>19.5</v>
      </c>
      <c r="F5530">
        <v>1</v>
      </c>
      <c r="G5530">
        <v>19.5</v>
      </c>
      <c r="H5530">
        <v>2</v>
      </c>
      <c r="I5530">
        <v>39</v>
      </c>
      <c r="J5530">
        <v>4</v>
      </c>
      <c r="K5530">
        <v>78</v>
      </c>
      <c r="L5530" s="11" t="s">
        <v>11926</v>
      </c>
      <c r="M5530" s="12" t="s">
        <v>6</v>
      </c>
      <c r="N5530" s="12" t="s">
        <v>6</v>
      </c>
      <c r="O5530" s="12" t="s">
        <v>6</v>
      </c>
      <c r="P5530" s="12">
        <v>1723</v>
      </c>
      <c r="Q5530" s="12" t="s">
        <v>6</v>
      </c>
      <c r="R5530">
        <v>5529</v>
      </c>
    </row>
    <row r="5531" spans="1:18" ht="15" x14ac:dyDescent="0.45">
      <c r="A5531">
        <v>17588</v>
      </c>
      <c r="F5531">
        <v>3</v>
      </c>
      <c r="G5531">
        <v>58.5</v>
      </c>
      <c r="H5531">
        <v>1</v>
      </c>
      <c r="I5531">
        <v>19.5</v>
      </c>
      <c r="J5531">
        <v>4</v>
      </c>
      <c r="K5531">
        <v>78</v>
      </c>
      <c r="L5531" s="11" t="s">
        <v>11926</v>
      </c>
      <c r="M5531" s="12" t="s">
        <v>6</v>
      </c>
      <c r="N5531" s="12" t="s">
        <v>6</v>
      </c>
      <c r="O5531" s="12" t="s">
        <v>6</v>
      </c>
      <c r="P5531" s="12">
        <v>1724</v>
      </c>
      <c r="Q5531" s="12" t="s">
        <v>6</v>
      </c>
      <c r="R5531">
        <v>5530</v>
      </c>
    </row>
    <row r="5532" spans="1:18" ht="15" x14ac:dyDescent="0.45">
      <c r="A5532">
        <v>27466</v>
      </c>
      <c r="H5532">
        <v>1</v>
      </c>
      <c r="I5532">
        <v>78</v>
      </c>
      <c r="J5532">
        <v>1</v>
      </c>
      <c r="K5532">
        <v>78</v>
      </c>
      <c r="L5532" s="11" t="s">
        <v>11925</v>
      </c>
      <c r="M5532" s="12" t="s">
        <v>6</v>
      </c>
      <c r="N5532" s="12" t="s">
        <v>6</v>
      </c>
      <c r="O5532" s="12">
        <v>1062</v>
      </c>
      <c r="P5532" s="12" t="s">
        <v>6</v>
      </c>
      <c r="Q5532" s="12" t="s">
        <v>6</v>
      </c>
      <c r="R5532">
        <v>5531</v>
      </c>
    </row>
    <row r="5533" spans="1:18" ht="15" x14ac:dyDescent="0.45">
      <c r="A5533">
        <v>28377</v>
      </c>
      <c r="H5533">
        <v>6</v>
      </c>
      <c r="I5533">
        <v>78</v>
      </c>
      <c r="J5533">
        <v>6</v>
      </c>
      <c r="K5533">
        <v>78</v>
      </c>
      <c r="L5533" s="11" t="s">
        <v>11927</v>
      </c>
      <c r="M5533" s="12" t="s">
        <v>6</v>
      </c>
      <c r="N5533" s="12" t="s">
        <v>6</v>
      </c>
      <c r="O5533" s="12" t="s">
        <v>6</v>
      </c>
      <c r="P5533" s="12" t="s">
        <v>6</v>
      </c>
      <c r="Q5533" s="12">
        <v>871</v>
      </c>
      <c r="R5533">
        <v>5532</v>
      </c>
    </row>
    <row r="5534" spans="1:18" ht="15" x14ac:dyDescent="0.45">
      <c r="A5534">
        <v>28706</v>
      </c>
      <c r="F5534">
        <v>1</v>
      </c>
      <c r="G5534">
        <v>39</v>
      </c>
      <c r="H5534">
        <v>1</v>
      </c>
      <c r="I5534">
        <v>39</v>
      </c>
      <c r="J5534">
        <v>2</v>
      </c>
      <c r="K5534">
        <v>78</v>
      </c>
      <c r="L5534" s="11" t="s">
        <v>11925</v>
      </c>
      <c r="M5534" s="12" t="s">
        <v>6</v>
      </c>
      <c r="N5534" s="12" t="s">
        <v>6</v>
      </c>
      <c r="O5534" s="12">
        <v>1063</v>
      </c>
      <c r="P5534" s="12" t="s">
        <v>6</v>
      </c>
      <c r="Q5534" s="12" t="s">
        <v>6</v>
      </c>
      <c r="R5534">
        <v>5533</v>
      </c>
    </row>
    <row r="5535" spans="1:18" ht="15" x14ac:dyDescent="0.45">
      <c r="A5535">
        <v>29043</v>
      </c>
      <c r="B5535">
        <v>2</v>
      </c>
      <c r="C5535">
        <v>39</v>
      </c>
      <c r="D5535">
        <v>1</v>
      </c>
      <c r="E5535">
        <v>19.5</v>
      </c>
      <c r="H5535">
        <v>1</v>
      </c>
      <c r="I5535">
        <v>19.5</v>
      </c>
      <c r="J5535">
        <v>4</v>
      </c>
      <c r="K5535">
        <v>78</v>
      </c>
      <c r="L5535" s="11" t="s">
        <v>11926</v>
      </c>
      <c r="M5535" s="12" t="s">
        <v>6</v>
      </c>
      <c r="N5535" s="12" t="s">
        <v>6</v>
      </c>
      <c r="O5535" s="12" t="s">
        <v>6</v>
      </c>
      <c r="P5535" s="12">
        <v>1725</v>
      </c>
      <c r="Q5535" s="12" t="s">
        <v>6</v>
      </c>
      <c r="R5535">
        <v>5534</v>
      </c>
    </row>
    <row r="5536" spans="1:18" ht="15" x14ac:dyDescent="0.45">
      <c r="A5536">
        <v>30446</v>
      </c>
      <c r="B5536">
        <v>8</v>
      </c>
      <c r="C5536">
        <v>52</v>
      </c>
      <c r="F5536">
        <v>4</v>
      </c>
      <c r="G5536">
        <v>26</v>
      </c>
      <c r="J5536">
        <v>12</v>
      </c>
      <c r="K5536">
        <v>78</v>
      </c>
      <c r="L5536" s="11" t="s">
        <v>11925</v>
      </c>
      <c r="M5536" s="12" t="s">
        <v>6</v>
      </c>
      <c r="N5536" s="12" t="s">
        <v>6</v>
      </c>
      <c r="O5536" s="12">
        <v>1064</v>
      </c>
      <c r="P5536" s="12" t="s">
        <v>6</v>
      </c>
      <c r="Q5536" s="12" t="s">
        <v>6</v>
      </c>
      <c r="R5536">
        <v>5535</v>
      </c>
    </row>
    <row r="5537" spans="1:18" ht="15" x14ac:dyDescent="0.45">
      <c r="A5537">
        <v>31279</v>
      </c>
      <c r="B5537">
        <v>1</v>
      </c>
      <c r="C5537">
        <v>19.5</v>
      </c>
      <c r="D5537">
        <v>1</v>
      </c>
      <c r="E5537">
        <v>19.5</v>
      </c>
      <c r="F5537">
        <v>2</v>
      </c>
      <c r="G5537">
        <v>39</v>
      </c>
      <c r="J5537">
        <v>4</v>
      </c>
      <c r="K5537">
        <v>78</v>
      </c>
      <c r="L5537" s="11" t="s">
        <v>11926</v>
      </c>
      <c r="M5537" s="12" t="s">
        <v>6</v>
      </c>
      <c r="N5537" s="12" t="s">
        <v>6</v>
      </c>
      <c r="O5537" s="12" t="s">
        <v>6</v>
      </c>
      <c r="P5537" s="12">
        <v>1726</v>
      </c>
      <c r="Q5537" s="12" t="s">
        <v>6</v>
      </c>
      <c r="R5537">
        <v>5536</v>
      </c>
    </row>
    <row r="5538" spans="1:18" ht="15" x14ac:dyDescent="0.45">
      <c r="A5538">
        <v>31602</v>
      </c>
      <c r="F5538">
        <v>3</v>
      </c>
      <c r="G5538">
        <v>39</v>
      </c>
      <c r="H5538">
        <v>3</v>
      </c>
      <c r="I5538">
        <v>39</v>
      </c>
      <c r="J5538">
        <v>6</v>
      </c>
      <c r="K5538">
        <v>78</v>
      </c>
      <c r="L5538" s="11" t="s">
        <v>11926</v>
      </c>
      <c r="M5538" s="12" t="s">
        <v>6</v>
      </c>
      <c r="N5538" s="12" t="s">
        <v>6</v>
      </c>
      <c r="O5538" s="12" t="s">
        <v>6</v>
      </c>
      <c r="P5538" s="12">
        <v>1727</v>
      </c>
      <c r="Q5538" s="12" t="s">
        <v>6</v>
      </c>
      <c r="R5538">
        <v>5537</v>
      </c>
    </row>
    <row r="5539" spans="1:18" ht="15" x14ac:dyDescent="0.45">
      <c r="A5539">
        <v>28700</v>
      </c>
      <c r="B5539">
        <v>30</v>
      </c>
      <c r="C5539">
        <v>41.45</v>
      </c>
      <c r="D5539">
        <v>16</v>
      </c>
      <c r="E5539">
        <v>20.95</v>
      </c>
      <c r="H5539">
        <v>11</v>
      </c>
      <c r="I5539">
        <v>15.4</v>
      </c>
      <c r="J5539">
        <v>57</v>
      </c>
      <c r="K5539">
        <v>77.800000000000011</v>
      </c>
      <c r="L5539" s="11" t="s">
        <v>11927</v>
      </c>
      <c r="M5539" s="12" t="s">
        <v>6</v>
      </c>
      <c r="N5539" s="12" t="s">
        <v>6</v>
      </c>
      <c r="O5539" s="12" t="s">
        <v>6</v>
      </c>
      <c r="P5539" s="12" t="s">
        <v>6</v>
      </c>
      <c r="Q5539" s="12">
        <v>872</v>
      </c>
      <c r="R5539">
        <v>5538</v>
      </c>
    </row>
    <row r="5540" spans="1:18" ht="15" x14ac:dyDescent="0.45">
      <c r="A5540">
        <v>28077</v>
      </c>
      <c r="B5540">
        <v>1</v>
      </c>
      <c r="C5540">
        <v>38.9</v>
      </c>
      <c r="F5540">
        <v>1</v>
      </c>
      <c r="G5540">
        <v>38.9</v>
      </c>
      <c r="J5540">
        <v>2</v>
      </c>
      <c r="K5540">
        <v>77.8</v>
      </c>
      <c r="L5540" s="11" t="s">
        <v>11926</v>
      </c>
      <c r="M5540" s="12" t="s">
        <v>6</v>
      </c>
      <c r="N5540" s="12" t="s">
        <v>6</v>
      </c>
      <c r="O5540" s="12" t="s">
        <v>6</v>
      </c>
      <c r="P5540" s="12">
        <v>1728</v>
      </c>
      <c r="Q5540" s="12" t="s">
        <v>6</v>
      </c>
      <c r="R5540">
        <v>5539</v>
      </c>
    </row>
    <row r="5541" spans="1:18" ht="15" x14ac:dyDescent="0.45">
      <c r="A5541">
        <v>2018266</v>
      </c>
      <c r="B5541">
        <v>1.1499999999999999</v>
      </c>
      <c r="C5541">
        <v>52.53</v>
      </c>
      <c r="D5541">
        <v>0.55000000000000004</v>
      </c>
      <c r="E5541">
        <v>25.26</v>
      </c>
      <c r="J5541">
        <v>1.7</v>
      </c>
      <c r="K5541">
        <v>77.790000000000006</v>
      </c>
      <c r="L5541" s="11" t="s">
        <v>11924</v>
      </c>
      <c r="M5541" s="12">
        <v>436</v>
      </c>
      <c r="N5541" s="12" t="s">
        <v>6</v>
      </c>
      <c r="O5541" s="12" t="s">
        <v>6</v>
      </c>
      <c r="P5541" s="12" t="s">
        <v>6</v>
      </c>
      <c r="Q5541" s="12" t="s">
        <v>6</v>
      </c>
      <c r="R5541">
        <v>5540</v>
      </c>
    </row>
    <row r="5542" spans="1:18" ht="15" x14ac:dyDescent="0.45">
      <c r="A5542">
        <v>32059</v>
      </c>
      <c r="F5542">
        <v>11</v>
      </c>
      <c r="G5542">
        <v>46.28</v>
      </c>
      <c r="H5542">
        <v>7</v>
      </c>
      <c r="I5542">
        <v>31.5</v>
      </c>
      <c r="J5542">
        <v>18</v>
      </c>
      <c r="K5542">
        <v>77.78</v>
      </c>
      <c r="L5542" s="11" t="s">
        <v>11925</v>
      </c>
      <c r="M5542" s="12" t="s">
        <v>6</v>
      </c>
      <c r="N5542" s="12" t="s">
        <v>6</v>
      </c>
      <c r="O5542" s="12">
        <v>1065</v>
      </c>
      <c r="P5542" s="12" t="s">
        <v>6</v>
      </c>
      <c r="Q5542" s="12" t="s">
        <v>6</v>
      </c>
      <c r="R5542">
        <v>5541</v>
      </c>
    </row>
    <row r="5543" spans="1:18" ht="15" x14ac:dyDescent="0.45">
      <c r="A5543">
        <v>28012</v>
      </c>
      <c r="B5543">
        <v>2</v>
      </c>
      <c r="C5543">
        <v>51.8</v>
      </c>
      <c r="F5543">
        <v>1</v>
      </c>
      <c r="G5543">
        <v>25.9</v>
      </c>
      <c r="J5543">
        <v>3</v>
      </c>
      <c r="K5543">
        <v>77.699999999999989</v>
      </c>
      <c r="L5543" s="11" t="s">
        <v>11926</v>
      </c>
      <c r="M5543" s="12" t="s">
        <v>6</v>
      </c>
      <c r="N5543" s="12" t="s">
        <v>6</v>
      </c>
      <c r="O5543" s="12" t="s">
        <v>6</v>
      </c>
      <c r="P5543" s="12">
        <v>1729</v>
      </c>
      <c r="Q5543" s="12" t="s">
        <v>6</v>
      </c>
      <c r="R5543">
        <v>5542</v>
      </c>
    </row>
    <row r="5544" spans="1:18" ht="15" x14ac:dyDescent="0.45">
      <c r="A5544">
        <v>28941</v>
      </c>
      <c r="D5544">
        <v>6</v>
      </c>
      <c r="E5544">
        <v>15</v>
      </c>
      <c r="F5544">
        <v>11</v>
      </c>
      <c r="G5544">
        <v>27.5</v>
      </c>
      <c r="H5544">
        <v>14</v>
      </c>
      <c r="I5544">
        <v>35</v>
      </c>
      <c r="J5544">
        <v>31</v>
      </c>
      <c r="K5544">
        <v>77.5</v>
      </c>
      <c r="L5544" s="11" t="s">
        <v>11927</v>
      </c>
      <c r="M5544" s="12" t="s">
        <v>6</v>
      </c>
      <c r="N5544" s="12" t="s">
        <v>6</v>
      </c>
      <c r="O5544" s="12" t="s">
        <v>6</v>
      </c>
      <c r="P5544" s="12" t="s">
        <v>6</v>
      </c>
      <c r="Q5544" s="12">
        <v>873</v>
      </c>
      <c r="R5544">
        <v>5543</v>
      </c>
    </row>
    <row r="5545" spans="1:18" ht="15" x14ac:dyDescent="0.45">
      <c r="A5545">
        <v>16813</v>
      </c>
      <c r="D5545">
        <v>2</v>
      </c>
      <c r="E5545">
        <v>13</v>
      </c>
      <c r="F5545">
        <v>5</v>
      </c>
      <c r="G5545">
        <v>32.5</v>
      </c>
      <c r="H5545">
        <v>5</v>
      </c>
      <c r="I5545">
        <v>31.98</v>
      </c>
      <c r="J5545">
        <v>12</v>
      </c>
      <c r="K5545">
        <v>77.48</v>
      </c>
      <c r="L5545" s="11" t="s">
        <v>11925</v>
      </c>
      <c r="M5545" s="12" t="s">
        <v>6</v>
      </c>
      <c r="N5545" s="12" t="s">
        <v>6</v>
      </c>
      <c r="O5545" s="12">
        <v>1066</v>
      </c>
      <c r="P5545" s="12" t="s">
        <v>6</v>
      </c>
      <c r="Q5545" s="12" t="s">
        <v>6</v>
      </c>
      <c r="R5545">
        <v>5544</v>
      </c>
    </row>
    <row r="5546" spans="1:18" ht="15" x14ac:dyDescent="0.45">
      <c r="A5546">
        <v>30438</v>
      </c>
      <c r="B5546">
        <v>2</v>
      </c>
      <c r="C5546">
        <v>13</v>
      </c>
      <c r="D5546">
        <v>3</v>
      </c>
      <c r="E5546">
        <v>19.5</v>
      </c>
      <c r="F5546">
        <v>7</v>
      </c>
      <c r="G5546">
        <v>44.98</v>
      </c>
      <c r="J5546">
        <v>12</v>
      </c>
      <c r="K5546">
        <v>77.47999999999999</v>
      </c>
      <c r="L5546" s="11" t="s">
        <v>11925</v>
      </c>
      <c r="M5546" s="12" t="s">
        <v>6</v>
      </c>
      <c r="N5546" s="12" t="s">
        <v>6</v>
      </c>
      <c r="O5546" s="12">
        <v>1067</v>
      </c>
      <c r="P5546" s="12" t="s">
        <v>6</v>
      </c>
      <c r="Q5546" s="12" t="s">
        <v>6</v>
      </c>
      <c r="R5546">
        <v>5545</v>
      </c>
    </row>
    <row r="5547" spans="1:18" ht="15" x14ac:dyDescent="0.45">
      <c r="A5547">
        <v>12660</v>
      </c>
      <c r="B5547">
        <v>1</v>
      </c>
      <c r="C5547">
        <v>8.6</v>
      </c>
      <c r="D5547">
        <v>4</v>
      </c>
      <c r="E5547">
        <v>34.4</v>
      </c>
      <c r="F5547">
        <v>2</v>
      </c>
      <c r="G5547">
        <v>17.2</v>
      </c>
      <c r="H5547">
        <v>2</v>
      </c>
      <c r="I5547">
        <v>17.2</v>
      </c>
      <c r="J5547">
        <v>9</v>
      </c>
      <c r="K5547">
        <v>77.400000000000006</v>
      </c>
      <c r="L5547" s="11" t="s">
        <v>11927</v>
      </c>
      <c r="M5547" s="12" t="s">
        <v>6</v>
      </c>
      <c r="N5547" s="12" t="s">
        <v>6</v>
      </c>
      <c r="O5547" s="12" t="s">
        <v>6</v>
      </c>
      <c r="P5547" s="12" t="s">
        <v>6</v>
      </c>
      <c r="Q5547" s="12">
        <v>874</v>
      </c>
      <c r="R5547">
        <v>5546</v>
      </c>
    </row>
    <row r="5548" spans="1:18" ht="15" x14ac:dyDescent="0.45">
      <c r="A5548">
        <v>27394</v>
      </c>
      <c r="D5548">
        <v>4</v>
      </c>
      <c r="E5548">
        <v>34.4</v>
      </c>
      <c r="F5548">
        <v>3</v>
      </c>
      <c r="G5548">
        <v>25.8</v>
      </c>
      <c r="H5548">
        <v>2</v>
      </c>
      <c r="I5548">
        <v>17.2</v>
      </c>
      <c r="J5548">
        <v>9</v>
      </c>
      <c r="K5548">
        <v>77.400000000000006</v>
      </c>
      <c r="L5548" s="11" t="s">
        <v>11927</v>
      </c>
      <c r="M5548" s="12" t="s">
        <v>6</v>
      </c>
      <c r="N5548" s="12" t="s">
        <v>6</v>
      </c>
      <c r="O5548" s="12" t="s">
        <v>6</v>
      </c>
      <c r="P5548" s="12" t="s">
        <v>6</v>
      </c>
      <c r="Q5548" s="12">
        <v>875</v>
      </c>
      <c r="R5548">
        <v>5547</v>
      </c>
    </row>
    <row r="5549" spans="1:18" ht="15" x14ac:dyDescent="0.45">
      <c r="A5549">
        <v>13491</v>
      </c>
      <c r="F5549">
        <v>1</v>
      </c>
      <c r="G5549">
        <v>38.5</v>
      </c>
      <c r="H5549">
        <v>1</v>
      </c>
      <c r="I5549">
        <v>38.5</v>
      </c>
      <c r="J5549">
        <v>2</v>
      </c>
      <c r="K5549">
        <v>77</v>
      </c>
      <c r="L5549" s="11" t="s">
        <v>11926</v>
      </c>
      <c r="M5549" s="12" t="s">
        <v>6</v>
      </c>
      <c r="N5549" s="12" t="s">
        <v>6</v>
      </c>
      <c r="O5549" s="12" t="s">
        <v>6</v>
      </c>
      <c r="P5549" s="12">
        <v>1730</v>
      </c>
      <c r="Q5549" s="12" t="s">
        <v>6</v>
      </c>
      <c r="R5549">
        <v>5548</v>
      </c>
    </row>
    <row r="5550" spans="1:18" ht="15" x14ac:dyDescent="0.45">
      <c r="A5550">
        <v>17354</v>
      </c>
      <c r="B5550">
        <v>11</v>
      </c>
      <c r="C5550">
        <v>77</v>
      </c>
      <c r="J5550">
        <v>11</v>
      </c>
      <c r="K5550">
        <v>77</v>
      </c>
      <c r="L5550" s="11" t="s">
        <v>11928</v>
      </c>
      <c r="M5550" s="12" t="s">
        <v>6</v>
      </c>
      <c r="N5550" s="12">
        <v>1172</v>
      </c>
      <c r="O5550" s="12" t="s">
        <v>6</v>
      </c>
      <c r="P5550" s="12" t="s">
        <v>6</v>
      </c>
      <c r="Q5550" s="12" t="s">
        <v>6</v>
      </c>
      <c r="R5550">
        <v>5549</v>
      </c>
    </row>
    <row r="5551" spans="1:18" ht="15" x14ac:dyDescent="0.45">
      <c r="A5551">
        <v>22867</v>
      </c>
      <c r="D5551">
        <v>2</v>
      </c>
      <c r="E5551">
        <v>22</v>
      </c>
      <c r="F5551">
        <v>3</v>
      </c>
      <c r="G5551">
        <v>33</v>
      </c>
      <c r="H5551">
        <v>2</v>
      </c>
      <c r="I5551">
        <v>22</v>
      </c>
      <c r="J5551">
        <v>7</v>
      </c>
      <c r="K5551">
        <v>77</v>
      </c>
      <c r="L5551" s="11" t="s">
        <v>11926</v>
      </c>
      <c r="M5551" s="12" t="s">
        <v>6</v>
      </c>
      <c r="N5551" s="12" t="s">
        <v>6</v>
      </c>
      <c r="O5551" s="12" t="s">
        <v>6</v>
      </c>
      <c r="P5551" s="12">
        <v>1731</v>
      </c>
      <c r="Q5551" s="12" t="s">
        <v>6</v>
      </c>
      <c r="R5551">
        <v>5550</v>
      </c>
    </row>
    <row r="5552" spans="1:18" ht="15" x14ac:dyDescent="0.45">
      <c r="A5552">
        <v>31221</v>
      </c>
      <c r="B5552">
        <v>2</v>
      </c>
      <c r="C5552">
        <v>7</v>
      </c>
      <c r="D5552">
        <v>7</v>
      </c>
      <c r="E5552">
        <v>24.5</v>
      </c>
      <c r="F5552">
        <v>10</v>
      </c>
      <c r="G5552">
        <v>35</v>
      </c>
      <c r="H5552">
        <v>3</v>
      </c>
      <c r="I5552">
        <v>10.5</v>
      </c>
      <c r="J5552">
        <v>22</v>
      </c>
      <c r="K5552">
        <v>77</v>
      </c>
      <c r="L5552" s="11" t="s">
        <v>11926</v>
      </c>
      <c r="M5552" s="12" t="s">
        <v>6</v>
      </c>
      <c r="N5552" s="12" t="s">
        <v>6</v>
      </c>
      <c r="O5552" s="12" t="s">
        <v>6</v>
      </c>
      <c r="P5552" s="12">
        <v>1732</v>
      </c>
      <c r="Q5552" s="12" t="s">
        <v>6</v>
      </c>
      <c r="R5552">
        <v>5551</v>
      </c>
    </row>
    <row r="5553" spans="1:18" ht="15" x14ac:dyDescent="0.45">
      <c r="A5553">
        <v>31384</v>
      </c>
      <c r="B5553">
        <v>5</v>
      </c>
      <c r="C5553">
        <v>55</v>
      </c>
      <c r="F5553">
        <v>1</v>
      </c>
      <c r="G5553">
        <v>11</v>
      </c>
      <c r="H5553">
        <v>1</v>
      </c>
      <c r="I5553">
        <v>11</v>
      </c>
      <c r="J5553">
        <v>7</v>
      </c>
      <c r="K5553">
        <v>77</v>
      </c>
      <c r="L5553" s="11" t="s">
        <v>11925</v>
      </c>
      <c r="M5553" s="12" t="s">
        <v>6</v>
      </c>
      <c r="N5553" s="12" t="s">
        <v>6</v>
      </c>
      <c r="O5553" s="12">
        <v>1068</v>
      </c>
      <c r="P5553" s="12" t="s">
        <v>6</v>
      </c>
      <c r="Q5553" s="12" t="s">
        <v>6</v>
      </c>
      <c r="R5553">
        <v>5552</v>
      </c>
    </row>
    <row r="5554" spans="1:18" ht="15" x14ac:dyDescent="0.45">
      <c r="A5554">
        <v>10468</v>
      </c>
      <c r="B5554">
        <v>1</v>
      </c>
      <c r="C5554">
        <v>12.8</v>
      </c>
      <c r="D5554">
        <v>3</v>
      </c>
      <c r="E5554">
        <v>38.4</v>
      </c>
      <c r="H5554">
        <v>2</v>
      </c>
      <c r="I5554">
        <v>25.6</v>
      </c>
      <c r="J5554">
        <v>6</v>
      </c>
      <c r="K5554">
        <v>76.800000000000011</v>
      </c>
      <c r="L5554" s="11" t="s">
        <v>11927</v>
      </c>
      <c r="M5554" s="12" t="s">
        <v>6</v>
      </c>
      <c r="N5554" s="12" t="s">
        <v>6</v>
      </c>
      <c r="O5554" s="12" t="s">
        <v>6</v>
      </c>
      <c r="P5554" s="12" t="s">
        <v>6</v>
      </c>
      <c r="Q5554" s="12">
        <v>876</v>
      </c>
      <c r="R5554">
        <v>5553</v>
      </c>
    </row>
    <row r="5555" spans="1:18" ht="15" x14ac:dyDescent="0.45">
      <c r="A5555">
        <v>29402</v>
      </c>
      <c r="B5555">
        <v>3</v>
      </c>
      <c r="C5555">
        <v>57.6</v>
      </c>
      <c r="F5555">
        <v>1</v>
      </c>
      <c r="G5555">
        <v>19.2</v>
      </c>
      <c r="J5555">
        <v>4</v>
      </c>
      <c r="K5555">
        <v>76.8</v>
      </c>
      <c r="L5555" s="11" t="s">
        <v>11924</v>
      </c>
      <c r="M5555" s="12">
        <v>437</v>
      </c>
      <c r="N5555" s="12" t="s">
        <v>6</v>
      </c>
      <c r="O5555" s="12" t="s">
        <v>6</v>
      </c>
      <c r="P5555" s="12" t="s">
        <v>6</v>
      </c>
      <c r="Q5555" s="12" t="s">
        <v>6</v>
      </c>
      <c r="R5555">
        <v>5554</v>
      </c>
    </row>
    <row r="5556" spans="1:18" ht="15" x14ac:dyDescent="0.45">
      <c r="A5556">
        <v>31472</v>
      </c>
      <c r="D5556">
        <v>2</v>
      </c>
      <c r="E5556">
        <v>29.95</v>
      </c>
      <c r="H5556">
        <v>3</v>
      </c>
      <c r="I5556">
        <v>46.8</v>
      </c>
      <c r="J5556">
        <v>5</v>
      </c>
      <c r="K5556">
        <v>76.75</v>
      </c>
      <c r="L5556" s="11" t="s">
        <v>11926</v>
      </c>
      <c r="M5556" s="12" t="s">
        <v>6</v>
      </c>
      <c r="N5556" s="12" t="s">
        <v>6</v>
      </c>
      <c r="O5556" s="12" t="s">
        <v>6</v>
      </c>
      <c r="P5556" s="12">
        <v>1733</v>
      </c>
      <c r="Q5556" s="12" t="s">
        <v>6</v>
      </c>
      <c r="R5556">
        <v>5555</v>
      </c>
    </row>
    <row r="5557" spans="1:18" ht="15" x14ac:dyDescent="0.45">
      <c r="A5557">
        <v>16815</v>
      </c>
      <c r="B5557">
        <v>3</v>
      </c>
      <c r="C5557">
        <v>17.7</v>
      </c>
      <c r="D5557">
        <v>8</v>
      </c>
      <c r="E5557">
        <v>47.2</v>
      </c>
      <c r="F5557">
        <v>2</v>
      </c>
      <c r="G5557">
        <v>11.8</v>
      </c>
      <c r="J5557">
        <v>13</v>
      </c>
      <c r="K5557">
        <v>76.7</v>
      </c>
      <c r="L5557" s="11" t="s">
        <v>11925</v>
      </c>
      <c r="M5557" s="12" t="s">
        <v>6</v>
      </c>
      <c r="N5557" s="12" t="s">
        <v>6</v>
      </c>
      <c r="O5557" s="12">
        <v>1069</v>
      </c>
      <c r="P5557" s="12" t="s">
        <v>6</v>
      </c>
      <c r="Q5557" s="12" t="s">
        <v>6</v>
      </c>
      <c r="R5557">
        <v>5556</v>
      </c>
    </row>
    <row r="5558" spans="1:18" ht="15" x14ac:dyDescent="0.45">
      <c r="A5558">
        <v>27602</v>
      </c>
      <c r="B5558">
        <v>13</v>
      </c>
      <c r="C5558">
        <v>20.8</v>
      </c>
      <c r="D5558">
        <v>6</v>
      </c>
      <c r="E5558">
        <v>9.6</v>
      </c>
      <c r="F5558">
        <v>12</v>
      </c>
      <c r="G5558">
        <v>19.07</v>
      </c>
      <c r="H5558">
        <v>17</v>
      </c>
      <c r="I5558">
        <v>27.2</v>
      </c>
      <c r="J5558">
        <v>48</v>
      </c>
      <c r="K5558">
        <v>76.67</v>
      </c>
      <c r="L5558" s="11" t="s">
        <v>11926</v>
      </c>
      <c r="M5558" s="12" t="s">
        <v>6</v>
      </c>
      <c r="N5558" s="12" t="s">
        <v>6</v>
      </c>
      <c r="O5558" s="12" t="s">
        <v>6</v>
      </c>
      <c r="P5558" s="12">
        <v>1734</v>
      </c>
      <c r="Q5558" s="12" t="s">
        <v>6</v>
      </c>
      <c r="R5558">
        <v>5557</v>
      </c>
    </row>
    <row r="5559" spans="1:18" ht="15" x14ac:dyDescent="0.45">
      <c r="A5559">
        <v>31957</v>
      </c>
      <c r="D5559">
        <v>30</v>
      </c>
      <c r="E5559">
        <v>41.67</v>
      </c>
      <c r="F5559">
        <v>18</v>
      </c>
      <c r="G5559">
        <v>25.2</v>
      </c>
      <c r="H5559">
        <v>7</v>
      </c>
      <c r="I5559">
        <v>9.8000000000000007</v>
      </c>
      <c r="J5559">
        <v>55</v>
      </c>
      <c r="K5559">
        <v>76.67</v>
      </c>
      <c r="L5559" s="11" t="s">
        <v>11928</v>
      </c>
      <c r="M5559" s="12" t="s">
        <v>6</v>
      </c>
      <c r="N5559" s="12">
        <v>1173</v>
      </c>
      <c r="O5559" s="12" t="s">
        <v>6</v>
      </c>
      <c r="P5559" s="12" t="s">
        <v>6</v>
      </c>
      <c r="Q5559" s="12" t="s">
        <v>6</v>
      </c>
      <c r="R5559">
        <v>5558</v>
      </c>
    </row>
    <row r="5560" spans="1:18" ht="15" x14ac:dyDescent="0.45">
      <c r="A5560">
        <v>29464</v>
      </c>
      <c r="D5560">
        <v>5</v>
      </c>
      <c r="E5560">
        <v>42.5</v>
      </c>
      <c r="F5560">
        <v>2</v>
      </c>
      <c r="G5560">
        <v>17</v>
      </c>
      <c r="H5560">
        <v>2</v>
      </c>
      <c r="I5560">
        <v>17</v>
      </c>
      <c r="J5560">
        <v>9</v>
      </c>
      <c r="K5560">
        <v>76.5</v>
      </c>
      <c r="L5560" s="11" t="s">
        <v>11928</v>
      </c>
      <c r="M5560" s="12" t="s">
        <v>6</v>
      </c>
      <c r="N5560" s="12">
        <v>1174</v>
      </c>
      <c r="O5560" s="12" t="s">
        <v>6</v>
      </c>
      <c r="P5560" s="12" t="s">
        <v>6</v>
      </c>
      <c r="Q5560" s="12" t="s">
        <v>6</v>
      </c>
      <c r="R5560">
        <v>5559</v>
      </c>
    </row>
    <row r="5561" spans="1:18" ht="15" x14ac:dyDescent="0.45">
      <c r="A5561">
        <v>16055</v>
      </c>
      <c r="D5561">
        <v>18</v>
      </c>
      <c r="E5561">
        <v>13.8</v>
      </c>
      <c r="F5561">
        <v>63</v>
      </c>
      <c r="G5561">
        <v>36.950000000000003</v>
      </c>
      <c r="H5561">
        <v>43</v>
      </c>
      <c r="I5561">
        <v>25.7</v>
      </c>
      <c r="J5561">
        <v>124</v>
      </c>
      <c r="K5561">
        <v>76.45</v>
      </c>
      <c r="L5561" s="11" t="s">
        <v>11928</v>
      </c>
      <c r="M5561" s="12" t="s">
        <v>6</v>
      </c>
      <c r="N5561" s="12">
        <v>1175</v>
      </c>
      <c r="O5561" s="12" t="s">
        <v>6</v>
      </c>
      <c r="P5561" s="12" t="s">
        <v>6</v>
      </c>
      <c r="Q5561" s="12" t="s">
        <v>6</v>
      </c>
      <c r="R5561">
        <v>5560</v>
      </c>
    </row>
    <row r="5562" spans="1:18" ht="15" x14ac:dyDescent="0.45">
      <c r="A5562">
        <v>31329</v>
      </c>
      <c r="B5562">
        <v>2</v>
      </c>
      <c r="C5562">
        <v>21.8</v>
      </c>
      <c r="F5562">
        <v>2</v>
      </c>
      <c r="G5562">
        <v>21.8</v>
      </c>
      <c r="H5562">
        <v>3</v>
      </c>
      <c r="I5562">
        <v>32.700000000000003</v>
      </c>
      <c r="J5562">
        <v>7</v>
      </c>
      <c r="K5562">
        <v>76.300000000000011</v>
      </c>
      <c r="L5562" s="11" t="s">
        <v>11926</v>
      </c>
      <c r="M5562" s="12" t="s">
        <v>6</v>
      </c>
      <c r="N5562" s="12" t="s">
        <v>6</v>
      </c>
      <c r="O5562" s="12" t="s">
        <v>6</v>
      </c>
      <c r="P5562" s="12">
        <v>1735</v>
      </c>
      <c r="Q5562" s="12" t="s">
        <v>6</v>
      </c>
      <c r="R5562">
        <v>5561</v>
      </c>
    </row>
    <row r="5563" spans="1:18" ht="15" x14ac:dyDescent="0.45">
      <c r="A5563">
        <v>27971</v>
      </c>
      <c r="D5563">
        <v>2</v>
      </c>
      <c r="E5563">
        <v>21.8</v>
      </c>
      <c r="F5563">
        <v>3</v>
      </c>
      <c r="G5563">
        <v>32.700000000000003</v>
      </c>
      <c r="H5563">
        <v>2</v>
      </c>
      <c r="I5563">
        <v>21.8</v>
      </c>
      <c r="J5563">
        <v>7</v>
      </c>
      <c r="K5563">
        <v>76.3</v>
      </c>
      <c r="L5563" s="11" t="s">
        <v>11925</v>
      </c>
      <c r="M5563" s="12" t="s">
        <v>6</v>
      </c>
      <c r="N5563" s="12" t="s">
        <v>6</v>
      </c>
      <c r="O5563" s="12">
        <v>1070</v>
      </c>
      <c r="P5563" s="12" t="s">
        <v>6</v>
      </c>
      <c r="Q5563" s="12" t="s">
        <v>6</v>
      </c>
      <c r="R5563">
        <v>5562</v>
      </c>
    </row>
    <row r="5564" spans="1:18" ht="15" x14ac:dyDescent="0.45">
      <c r="A5564">
        <v>29203</v>
      </c>
      <c r="B5564">
        <v>4</v>
      </c>
      <c r="C5564">
        <v>62</v>
      </c>
      <c r="D5564">
        <v>1</v>
      </c>
      <c r="E5564">
        <v>14.26</v>
      </c>
      <c r="J5564">
        <v>5</v>
      </c>
      <c r="K5564">
        <v>76.260000000000005</v>
      </c>
      <c r="L5564" s="11" t="s">
        <v>11928</v>
      </c>
      <c r="M5564" s="12" t="s">
        <v>6</v>
      </c>
      <c r="N5564" s="12">
        <v>1176</v>
      </c>
      <c r="O5564" s="12" t="s">
        <v>6</v>
      </c>
      <c r="P5564" s="12" t="s">
        <v>6</v>
      </c>
      <c r="Q5564" s="12" t="s">
        <v>6</v>
      </c>
      <c r="R5564">
        <v>5563</v>
      </c>
    </row>
    <row r="5565" spans="1:18" ht="15" x14ac:dyDescent="0.45">
      <c r="A5565">
        <v>23233</v>
      </c>
      <c r="D5565">
        <v>1</v>
      </c>
      <c r="E5565">
        <v>15.5</v>
      </c>
      <c r="F5565">
        <v>3</v>
      </c>
      <c r="G5565">
        <v>45.26</v>
      </c>
      <c r="H5565">
        <v>1</v>
      </c>
      <c r="I5565">
        <v>15.5</v>
      </c>
      <c r="J5565">
        <v>5</v>
      </c>
      <c r="K5565">
        <v>76.259999999999991</v>
      </c>
      <c r="L5565" s="11" t="s">
        <v>11926</v>
      </c>
      <c r="M5565" s="12" t="s">
        <v>6</v>
      </c>
      <c r="N5565" s="12" t="s">
        <v>6</v>
      </c>
      <c r="O5565" s="12" t="s">
        <v>6</v>
      </c>
      <c r="P5565" s="12">
        <v>1736</v>
      </c>
      <c r="Q5565" s="12" t="s">
        <v>6</v>
      </c>
      <c r="R5565">
        <v>5564</v>
      </c>
    </row>
    <row r="5566" spans="1:18" ht="15" x14ac:dyDescent="0.45">
      <c r="A5566">
        <v>14923</v>
      </c>
      <c r="B5566">
        <v>6</v>
      </c>
      <c r="C5566">
        <v>26.36</v>
      </c>
      <c r="D5566">
        <v>4</v>
      </c>
      <c r="E5566">
        <v>18.03</v>
      </c>
      <c r="F5566">
        <v>4</v>
      </c>
      <c r="G5566">
        <v>18.03</v>
      </c>
      <c r="H5566">
        <v>3</v>
      </c>
      <c r="I5566">
        <v>13.7</v>
      </c>
      <c r="J5566">
        <v>17</v>
      </c>
      <c r="K5566">
        <v>76.12</v>
      </c>
      <c r="L5566" s="11" t="s">
        <v>11928</v>
      </c>
      <c r="M5566" s="12" t="s">
        <v>6</v>
      </c>
      <c r="N5566" s="12">
        <v>1177</v>
      </c>
      <c r="O5566" s="12" t="s">
        <v>6</v>
      </c>
      <c r="P5566" s="12" t="s">
        <v>6</v>
      </c>
      <c r="Q5566" s="12" t="s">
        <v>6</v>
      </c>
      <c r="R5566">
        <v>5565</v>
      </c>
    </row>
    <row r="5567" spans="1:18" ht="15" x14ac:dyDescent="0.45">
      <c r="A5567">
        <v>13886</v>
      </c>
      <c r="B5567">
        <v>1</v>
      </c>
      <c r="C5567">
        <v>15.2</v>
      </c>
      <c r="D5567">
        <v>3</v>
      </c>
      <c r="E5567">
        <v>45.6</v>
      </c>
      <c r="F5567">
        <v>1</v>
      </c>
      <c r="G5567">
        <v>15.2</v>
      </c>
      <c r="J5567">
        <v>5</v>
      </c>
      <c r="K5567">
        <v>76</v>
      </c>
      <c r="L5567" s="11" t="s">
        <v>6</v>
      </c>
      <c r="M5567" s="12" t="s">
        <v>6</v>
      </c>
      <c r="N5567" s="12" t="s">
        <v>6</v>
      </c>
      <c r="O5567" s="12" t="s">
        <v>6</v>
      </c>
      <c r="P5567" s="12" t="s">
        <v>6</v>
      </c>
      <c r="Q5567" s="12" t="s">
        <v>6</v>
      </c>
      <c r="R5567">
        <v>5566</v>
      </c>
    </row>
    <row r="5568" spans="1:18" ht="15" x14ac:dyDescent="0.45">
      <c r="A5568">
        <v>17437</v>
      </c>
      <c r="F5568">
        <v>5</v>
      </c>
      <c r="G5568">
        <v>47.5</v>
      </c>
      <c r="H5568">
        <v>3</v>
      </c>
      <c r="I5568">
        <v>28.5</v>
      </c>
      <c r="J5568">
        <v>8</v>
      </c>
      <c r="K5568">
        <v>76</v>
      </c>
      <c r="L5568" s="11" t="s">
        <v>11928</v>
      </c>
      <c r="M5568" s="12" t="s">
        <v>6</v>
      </c>
      <c r="N5568" s="12">
        <v>1178</v>
      </c>
      <c r="O5568" s="12" t="s">
        <v>6</v>
      </c>
      <c r="P5568" s="12" t="s">
        <v>6</v>
      </c>
      <c r="Q5568" s="12" t="s">
        <v>6</v>
      </c>
      <c r="R5568">
        <v>5567</v>
      </c>
    </row>
    <row r="5569" spans="1:18" ht="15" x14ac:dyDescent="0.45">
      <c r="A5569">
        <v>22219</v>
      </c>
      <c r="B5569">
        <v>8</v>
      </c>
      <c r="C5569">
        <v>60.8</v>
      </c>
      <c r="D5569">
        <v>2</v>
      </c>
      <c r="E5569">
        <v>15.2</v>
      </c>
      <c r="J5569">
        <v>10</v>
      </c>
      <c r="K5569">
        <v>76</v>
      </c>
      <c r="L5569" s="11" t="s">
        <v>11926</v>
      </c>
      <c r="M5569" s="12" t="s">
        <v>6</v>
      </c>
      <c r="N5569" s="12" t="s">
        <v>6</v>
      </c>
      <c r="O5569" s="12" t="s">
        <v>6</v>
      </c>
      <c r="P5569" s="12">
        <v>1737</v>
      </c>
      <c r="Q5569" s="12" t="s">
        <v>6</v>
      </c>
      <c r="R5569">
        <v>5568</v>
      </c>
    </row>
    <row r="5570" spans="1:18" ht="15" x14ac:dyDescent="0.45">
      <c r="A5570">
        <v>22812</v>
      </c>
      <c r="B5570">
        <v>4</v>
      </c>
      <c r="C5570">
        <v>76</v>
      </c>
      <c r="J5570">
        <v>4</v>
      </c>
      <c r="K5570">
        <v>76</v>
      </c>
      <c r="L5570" s="11" t="s">
        <v>11926</v>
      </c>
      <c r="M5570" s="12" t="s">
        <v>6</v>
      </c>
      <c r="N5570" s="12" t="s">
        <v>6</v>
      </c>
      <c r="O5570" s="12" t="s">
        <v>6</v>
      </c>
      <c r="P5570" s="12">
        <v>1738</v>
      </c>
      <c r="Q5570" s="12" t="s">
        <v>6</v>
      </c>
      <c r="R5570">
        <v>5569</v>
      </c>
    </row>
    <row r="5571" spans="1:18" ht="15" x14ac:dyDescent="0.45">
      <c r="A5571">
        <v>23001</v>
      </c>
      <c r="H5571">
        <v>1</v>
      </c>
      <c r="I5571">
        <v>76</v>
      </c>
      <c r="J5571">
        <v>1</v>
      </c>
      <c r="K5571">
        <v>76</v>
      </c>
      <c r="L5571" s="11" t="s">
        <v>11925</v>
      </c>
      <c r="M5571" s="12" t="s">
        <v>6</v>
      </c>
      <c r="N5571" s="12" t="s">
        <v>6</v>
      </c>
      <c r="O5571" s="12">
        <v>1071</v>
      </c>
      <c r="P5571" s="12" t="s">
        <v>6</v>
      </c>
      <c r="Q5571" s="12" t="s">
        <v>6</v>
      </c>
      <c r="R5571">
        <v>5570</v>
      </c>
    </row>
    <row r="5572" spans="1:18" ht="15" x14ac:dyDescent="0.45">
      <c r="A5572">
        <v>27286</v>
      </c>
      <c r="F5572">
        <v>2</v>
      </c>
      <c r="G5572">
        <v>15.2</v>
      </c>
      <c r="H5572">
        <v>8</v>
      </c>
      <c r="I5572">
        <v>60.8</v>
      </c>
      <c r="J5572">
        <v>10</v>
      </c>
      <c r="K5572">
        <v>76</v>
      </c>
      <c r="L5572" s="11" t="s">
        <v>11926</v>
      </c>
      <c r="M5572" s="12" t="s">
        <v>6</v>
      </c>
      <c r="N5572" s="12" t="s">
        <v>6</v>
      </c>
      <c r="O5572" s="12" t="s">
        <v>6</v>
      </c>
      <c r="P5572" s="12">
        <v>1739</v>
      </c>
      <c r="Q5572" s="12" t="s">
        <v>6</v>
      </c>
      <c r="R5572">
        <v>5571</v>
      </c>
    </row>
    <row r="5573" spans="1:18" ht="15" x14ac:dyDescent="0.45">
      <c r="A5573">
        <v>29045</v>
      </c>
      <c r="B5573">
        <v>2</v>
      </c>
      <c r="C5573">
        <v>30.4</v>
      </c>
      <c r="D5573">
        <v>1</v>
      </c>
      <c r="E5573">
        <v>15.2</v>
      </c>
      <c r="F5573">
        <v>1</v>
      </c>
      <c r="G5573">
        <v>15.2</v>
      </c>
      <c r="H5573">
        <v>1</v>
      </c>
      <c r="I5573">
        <v>15.2</v>
      </c>
      <c r="J5573">
        <v>5</v>
      </c>
      <c r="K5573">
        <v>76</v>
      </c>
      <c r="L5573" s="11" t="s">
        <v>11926</v>
      </c>
      <c r="M5573" s="12" t="s">
        <v>6</v>
      </c>
      <c r="N5573" s="12" t="s">
        <v>6</v>
      </c>
      <c r="O5573" s="12" t="s">
        <v>6</v>
      </c>
      <c r="P5573" s="12">
        <v>1740</v>
      </c>
      <c r="Q5573" s="12" t="s">
        <v>6</v>
      </c>
      <c r="R5573">
        <v>5572</v>
      </c>
    </row>
    <row r="5574" spans="1:18" ht="15" x14ac:dyDescent="0.45">
      <c r="A5574">
        <v>31231</v>
      </c>
      <c r="B5574">
        <v>4</v>
      </c>
      <c r="C5574">
        <v>16</v>
      </c>
      <c r="D5574">
        <v>3</v>
      </c>
      <c r="E5574">
        <v>12</v>
      </c>
      <c r="F5574">
        <v>4</v>
      </c>
      <c r="G5574">
        <v>16</v>
      </c>
      <c r="H5574">
        <v>8</v>
      </c>
      <c r="I5574">
        <v>32</v>
      </c>
      <c r="J5574">
        <v>19</v>
      </c>
      <c r="K5574">
        <v>76</v>
      </c>
      <c r="L5574" s="11" t="s">
        <v>11928</v>
      </c>
      <c r="M5574" s="12" t="s">
        <v>6</v>
      </c>
      <c r="N5574" s="12">
        <v>1179</v>
      </c>
      <c r="O5574" s="12" t="s">
        <v>6</v>
      </c>
      <c r="P5574" s="12" t="s">
        <v>6</v>
      </c>
      <c r="Q5574" s="12" t="s">
        <v>6</v>
      </c>
      <c r="R5574">
        <v>5573</v>
      </c>
    </row>
    <row r="5575" spans="1:18" ht="15" x14ac:dyDescent="0.45">
      <c r="A5575">
        <v>32313</v>
      </c>
      <c r="H5575">
        <v>8</v>
      </c>
      <c r="I5575">
        <v>76</v>
      </c>
      <c r="J5575">
        <v>8</v>
      </c>
      <c r="K5575">
        <v>76</v>
      </c>
      <c r="L5575" s="11" t="s">
        <v>11926</v>
      </c>
      <c r="M5575" s="12" t="s">
        <v>6</v>
      </c>
      <c r="N5575" s="12" t="s">
        <v>6</v>
      </c>
      <c r="O5575" s="12" t="s">
        <v>6</v>
      </c>
      <c r="P5575" s="12">
        <v>1741</v>
      </c>
      <c r="Q5575" s="12" t="s">
        <v>6</v>
      </c>
      <c r="R5575">
        <v>5574</v>
      </c>
    </row>
    <row r="5576" spans="1:18" ht="15" x14ac:dyDescent="0.45">
      <c r="A5576">
        <v>10312</v>
      </c>
      <c r="B5576">
        <v>8</v>
      </c>
      <c r="C5576">
        <v>30.1</v>
      </c>
      <c r="D5576">
        <v>4</v>
      </c>
      <c r="E5576">
        <v>15.2</v>
      </c>
      <c r="F5576">
        <v>2</v>
      </c>
      <c r="G5576">
        <v>7.6</v>
      </c>
      <c r="H5576">
        <v>6</v>
      </c>
      <c r="I5576">
        <v>22.8</v>
      </c>
      <c r="J5576">
        <v>20</v>
      </c>
      <c r="K5576">
        <v>75.7</v>
      </c>
      <c r="L5576" s="11" t="s">
        <v>11927</v>
      </c>
      <c r="M5576" s="12" t="s">
        <v>6</v>
      </c>
      <c r="N5576" s="12" t="s">
        <v>6</v>
      </c>
      <c r="O5576" s="12" t="s">
        <v>6</v>
      </c>
      <c r="P5576" s="12" t="s">
        <v>6</v>
      </c>
      <c r="Q5576" s="12">
        <v>877</v>
      </c>
      <c r="R5576">
        <v>5575</v>
      </c>
    </row>
    <row r="5577" spans="1:18" ht="15" x14ac:dyDescent="0.45">
      <c r="A5577">
        <v>30473</v>
      </c>
      <c r="F5577">
        <v>2</v>
      </c>
      <c r="G5577">
        <v>7.2</v>
      </c>
      <c r="H5577">
        <v>19</v>
      </c>
      <c r="I5577">
        <v>68.400000000000006</v>
      </c>
      <c r="J5577">
        <v>21</v>
      </c>
      <c r="K5577">
        <v>75.600000000000009</v>
      </c>
      <c r="L5577" s="11" t="s">
        <v>11928</v>
      </c>
      <c r="M5577" s="12" t="s">
        <v>6</v>
      </c>
      <c r="N5577" s="12">
        <v>1180</v>
      </c>
      <c r="O5577" s="12" t="s">
        <v>6</v>
      </c>
      <c r="P5577" s="12" t="s">
        <v>6</v>
      </c>
      <c r="Q5577" s="12" t="s">
        <v>6</v>
      </c>
      <c r="R5577">
        <v>5576</v>
      </c>
    </row>
    <row r="5578" spans="1:18" ht="15" x14ac:dyDescent="0.45">
      <c r="A5578">
        <v>31313</v>
      </c>
      <c r="D5578">
        <v>1</v>
      </c>
      <c r="E5578">
        <v>18.899999999999999</v>
      </c>
      <c r="F5578">
        <v>1</v>
      </c>
      <c r="G5578">
        <v>18.899999999999999</v>
      </c>
      <c r="H5578">
        <v>2</v>
      </c>
      <c r="I5578">
        <v>37.799999999999997</v>
      </c>
      <c r="J5578">
        <v>4</v>
      </c>
      <c r="K5578">
        <v>75.599999999999994</v>
      </c>
      <c r="L5578" s="11" t="s">
        <v>11926</v>
      </c>
      <c r="M5578" s="12" t="s">
        <v>6</v>
      </c>
      <c r="N5578" s="12" t="s">
        <v>6</v>
      </c>
      <c r="O5578" s="12" t="s">
        <v>6</v>
      </c>
      <c r="P5578" s="12">
        <v>1742</v>
      </c>
      <c r="Q5578" s="12" t="s">
        <v>6</v>
      </c>
      <c r="R5578">
        <v>5577</v>
      </c>
    </row>
    <row r="5579" spans="1:18" ht="15" x14ac:dyDescent="0.45">
      <c r="A5579">
        <v>10544</v>
      </c>
      <c r="B5579">
        <v>1</v>
      </c>
      <c r="C5579">
        <v>18.399999999999999</v>
      </c>
      <c r="D5579">
        <v>1</v>
      </c>
      <c r="E5579">
        <v>20</v>
      </c>
      <c r="H5579">
        <v>2</v>
      </c>
      <c r="I5579">
        <v>36.799999999999997</v>
      </c>
      <c r="J5579">
        <v>4</v>
      </c>
      <c r="K5579">
        <v>75.199999999999989</v>
      </c>
      <c r="L5579" s="11" t="s">
        <v>11926</v>
      </c>
      <c r="M5579" s="12" t="s">
        <v>6</v>
      </c>
      <c r="N5579" s="12" t="s">
        <v>6</v>
      </c>
      <c r="O5579" s="12" t="s">
        <v>6</v>
      </c>
      <c r="P5579" s="12">
        <v>1743</v>
      </c>
      <c r="Q5579" s="12" t="s">
        <v>6</v>
      </c>
      <c r="R5579">
        <v>5578</v>
      </c>
    </row>
    <row r="5580" spans="1:18" ht="15" x14ac:dyDescent="0.45">
      <c r="A5580">
        <v>10563</v>
      </c>
      <c r="B5580">
        <v>1</v>
      </c>
      <c r="C5580">
        <v>12.5</v>
      </c>
      <c r="D5580">
        <v>2</v>
      </c>
      <c r="E5580">
        <v>25</v>
      </c>
      <c r="H5580">
        <v>3</v>
      </c>
      <c r="I5580">
        <v>37.5</v>
      </c>
      <c r="J5580">
        <v>6</v>
      </c>
      <c r="K5580">
        <v>75</v>
      </c>
      <c r="L5580" s="11" t="s">
        <v>11927</v>
      </c>
      <c r="M5580" s="12" t="s">
        <v>6</v>
      </c>
      <c r="N5580" s="12" t="s">
        <v>6</v>
      </c>
      <c r="O5580" s="12" t="s">
        <v>6</v>
      </c>
      <c r="P5580" s="12" t="s">
        <v>6</v>
      </c>
      <c r="Q5580" s="12">
        <v>878</v>
      </c>
      <c r="R5580">
        <v>5579</v>
      </c>
    </row>
    <row r="5581" spans="1:18" ht="15" x14ac:dyDescent="0.45">
      <c r="A5581">
        <v>12150</v>
      </c>
      <c r="B5581">
        <v>1</v>
      </c>
      <c r="C5581">
        <v>25</v>
      </c>
      <c r="D5581">
        <v>2</v>
      </c>
      <c r="E5581">
        <v>50</v>
      </c>
      <c r="J5581">
        <v>3</v>
      </c>
      <c r="K5581">
        <v>75</v>
      </c>
      <c r="L5581" s="11" t="s">
        <v>11926</v>
      </c>
      <c r="M5581" s="12" t="s">
        <v>6</v>
      </c>
      <c r="N5581" s="12" t="s">
        <v>6</v>
      </c>
      <c r="O5581" s="12" t="s">
        <v>6</v>
      </c>
      <c r="P5581" s="12">
        <v>1744</v>
      </c>
      <c r="Q5581" s="12" t="s">
        <v>6</v>
      </c>
      <c r="R5581">
        <v>5580</v>
      </c>
    </row>
    <row r="5582" spans="1:18" ht="15" x14ac:dyDescent="0.45">
      <c r="A5582">
        <v>18070</v>
      </c>
      <c r="B5582">
        <v>8</v>
      </c>
      <c r="C5582">
        <v>40</v>
      </c>
      <c r="F5582">
        <v>4</v>
      </c>
      <c r="G5582">
        <v>20</v>
      </c>
      <c r="H5582">
        <v>3</v>
      </c>
      <c r="I5582">
        <v>15</v>
      </c>
      <c r="J5582">
        <v>15</v>
      </c>
      <c r="K5582">
        <v>75</v>
      </c>
      <c r="L5582" s="11" t="s">
        <v>11923</v>
      </c>
      <c r="M5582" s="12" t="s">
        <v>6</v>
      </c>
      <c r="N5582" s="12" t="s">
        <v>6</v>
      </c>
      <c r="O5582" s="12" t="s">
        <v>6</v>
      </c>
      <c r="P5582" s="12" t="s">
        <v>6</v>
      </c>
      <c r="Q5582" s="12" t="s">
        <v>6</v>
      </c>
      <c r="R5582">
        <v>5581</v>
      </c>
    </row>
    <row r="5583" spans="1:18" ht="15" x14ac:dyDescent="0.45">
      <c r="A5583">
        <v>28464</v>
      </c>
      <c r="D5583">
        <v>6</v>
      </c>
      <c r="E5583">
        <v>45</v>
      </c>
      <c r="F5583">
        <v>3</v>
      </c>
      <c r="G5583">
        <v>22.5</v>
      </c>
      <c r="H5583">
        <v>1</v>
      </c>
      <c r="I5583">
        <v>7.5</v>
      </c>
      <c r="J5583">
        <v>10</v>
      </c>
      <c r="K5583">
        <v>75</v>
      </c>
      <c r="L5583" s="11" t="s">
        <v>11925</v>
      </c>
      <c r="M5583" s="12" t="s">
        <v>6</v>
      </c>
      <c r="N5583" s="12" t="s">
        <v>6</v>
      </c>
      <c r="O5583" s="12">
        <v>1072</v>
      </c>
      <c r="P5583" s="12" t="s">
        <v>6</v>
      </c>
      <c r="Q5583" s="12" t="s">
        <v>6</v>
      </c>
      <c r="R5583">
        <v>5582</v>
      </c>
    </row>
    <row r="5584" spans="1:18" ht="15" x14ac:dyDescent="0.45">
      <c r="A5584">
        <v>28466</v>
      </c>
      <c r="D5584">
        <v>1</v>
      </c>
      <c r="E5584">
        <v>15</v>
      </c>
      <c r="F5584">
        <v>3</v>
      </c>
      <c r="G5584">
        <v>45</v>
      </c>
      <c r="H5584">
        <v>1</v>
      </c>
      <c r="I5584">
        <v>15</v>
      </c>
      <c r="J5584">
        <v>5</v>
      </c>
      <c r="K5584">
        <v>75</v>
      </c>
      <c r="L5584" s="11" t="s">
        <v>11925</v>
      </c>
      <c r="M5584" s="12" t="s">
        <v>6</v>
      </c>
      <c r="N5584" s="12" t="s">
        <v>6</v>
      </c>
      <c r="O5584" s="12">
        <v>1073</v>
      </c>
      <c r="P5584" s="12" t="s">
        <v>6</v>
      </c>
      <c r="Q5584" s="12" t="s">
        <v>6</v>
      </c>
      <c r="R5584">
        <v>5583</v>
      </c>
    </row>
    <row r="5585" spans="1:18" ht="15" x14ac:dyDescent="0.45">
      <c r="A5585">
        <v>28540</v>
      </c>
      <c r="D5585">
        <v>3</v>
      </c>
      <c r="E5585">
        <v>75</v>
      </c>
      <c r="J5585">
        <v>3</v>
      </c>
      <c r="K5585">
        <v>75</v>
      </c>
      <c r="L5585" s="11" t="s">
        <v>11928</v>
      </c>
      <c r="M5585" s="12" t="s">
        <v>6</v>
      </c>
      <c r="N5585" s="12">
        <v>1181</v>
      </c>
      <c r="O5585" s="12" t="s">
        <v>6</v>
      </c>
      <c r="P5585" s="12" t="s">
        <v>6</v>
      </c>
      <c r="Q5585" s="12" t="s">
        <v>6</v>
      </c>
      <c r="R5585">
        <v>5584</v>
      </c>
    </row>
    <row r="5586" spans="1:18" ht="15" x14ac:dyDescent="0.45">
      <c r="A5586">
        <v>30184</v>
      </c>
      <c r="F5586">
        <v>1</v>
      </c>
      <c r="G5586">
        <v>74.900000000000006</v>
      </c>
      <c r="J5586">
        <v>1</v>
      </c>
      <c r="K5586">
        <v>74.900000000000006</v>
      </c>
      <c r="L5586" s="11" t="s">
        <v>11925</v>
      </c>
      <c r="M5586" s="12" t="s">
        <v>6</v>
      </c>
      <c r="N5586" s="12" t="s">
        <v>6</v>
      </c>
      <c r="O5586" s="12">
        <v>1074</v>
      </c>
      <c r="P5586" s="12" t="s">
        <v>6</v>
      </c>
      <c r="Q5586" s="12" t="s">
        <v>6</v>
      </c>
      <c r="R5586">
        <v>5585</v>
      </c>
    </row>
    <row r="5587" spans="1:18" ht="15" x14ac:dyDescent="0.45">
      <c r="A5587">
        <v>28972</v>
      </c>
      <c r="B5587">
        <v>3</v>
      </c>
      <c r="C5587">
        <v>74.7</v>
      </c>
      <c r="J5587">
        <v>3</v>
      </c>
      <c r="K5587">
        <v>74.7</v>
      </c>
      <c r="L5587" s="11" t="s">
        <v>11925</v>
      </c>
      <c r="M5587" s="12" t="s">
        <v>6</v>
      </c>
      <c r="N5587" s="12" t="s">
        <v>6</v>
      </c>
      <c r="O5587" s="12">
        <v>1075</v>
      </c>
      <c r="P5587" s="12" t="s">
        <v>6</v>
      </c>
      <c r="Q5587" s="12" t="s">
        <v>6</v>
      </c>
      <c r="R5587">
        <v>5586</v>
      </c>
    </row>
    <row r="5588" spans="1:18" ht="15" x14ac:dyDescent="0.45">
      <c r="A5588">
        <v>16228</v>
      </c>
      <c r="F5588">
        <v>8</v>
      </c>
      <c r="G5588">
        <v>27.9</v>
      </c>
      <c r="H5588">
        <v>12</v>
      </c>
      <c r="I5588">
        <v>46.8</v>
      </c>
      <c r="J5588">
        <v>20</v>
      </c>
      <c r="K5588">
        <v>74.699999999999989</v>
      </c>
      <c r="L5588" s="11" t="s">
        <v>11926</v>
      </c>
      <c r="M5588" s="12" t="s">
        <v>6</v>
      </c>
      <c r="N5588" s="12" t="s">
        <v>6</v>
      </c>
      <c r="O5588" s="12" t="s">
        <v>6</v>
      </c>
      <c r="P5588" s="12">
        <v>1745</v>
      </c>
      <c r="Q5588" s="12" t="s">
        <v>6</v>
      </c>
      <c r="R5588">
        <v>5587</v>
      </c>
    </row>
    <row r="5589" spans="1:18" ht="15" x14ac:dyDescent="0.45">
      <c r="A5589">
        <v>30173</v>
      </c>
      <c r="B5589">
        <v>2</v>
      </c>
      <c r="C5589">
        <v>49.8</v>
      </c>
      <c r="F5589">
        <v>1</v>
      </c>
      <c r="G5589">
        <v>24.9</v>
      </c>
      <c r="J5589">
        <v>3</v>
      </c>
      <c r="K5589">
        <v>74.699999999999989</v>
      </c>
      <c r="L5589" s="11" t="s">
        <v>11925</v>
      </c>
      <c r="M5589" s="12" t="s">
        <v>6</v>
      </c>
      <c r="N5589" s="12" t="s">
        <v>6</v>
      </c>
      <c r="O5589" s="12">
        <v>1076</v>
      </c>
      <c r="P5589" s="12" t="s">
        <v>6</v>
      </c>
      <c r="Q5589" s="12" t="s">
        <v>6</v>
      </c>
      <c r="R5589">
        <v>5588</v>
      </c>
    </row>
    <row r="5590" spans="1:18" ht="15" x14ac:dyDescent="0.45">
      <c r="A5590">
        <v>31704</v>
      </c>
      <c r="F5590">
        <v>1</v>
      </c>
      <c r="G5590">
        <v>24.9</v>
      </c>
      <c r="H5590">
        <v>2</v>
      </c>
      <c r="I5590">
        <v>49.8</v>
      </c>
      <c r="J5590">
        <v>3</v>
      </c>
      <c r="K5590">
        <v>74.699999999999989</v>
      </c>
      <c r="L5590" s="11" t="s">
        <v>11926</v>
      </c>
      <c r="M5590" s="12" t="s">
        <v>6</v>
      </c>
      <c r="N5590" s="12" t="s">
        <v>6</v>
      </c>
      <c r="O5590" s="12" t="s">
        <v>6</v>
      </c>
      <c r="P5590" s="12">
        <v>1746</v>
      </c>
      <c r="Q5590" s="12" t="s">
        <v>6</v>
      </c>
      <c r="R5590">
        <v>5589</v>
      </c>
    </row>
    <row r="5591" spans="1:18" ht="15" x14ac:dyDescent="0.45">
      <c r="A5591">
        <v>15952</v>
      </c>
      <c r="B5591">
        <v>4</v>
      </c>
      <c r="C5591">
        <v>20</v>
      </c>
      <c r="D5591">
        <v>11</v>
      </c>
      <c r="E5591">
        <v>54.6</v>
      </c>
      <c r="J5591">
        <v>15</v>
      </c>
      <c r="K5591">
        <v>74.599999999999994</v>
      </c>
      <c r="L5591" s="11" t="s">
        <v>11923</v>
      </c>
      <c r="M5591" s="12" t="s">
        <v>6</v>
      </c>
      <c r="N5591" s="12" t="s">
        <v>6</v>
      </c>
      <c r="O5591" s="12" t="s">
        <v>6</v>
      </c>
      <c r="P5591" s="12" t="s">
        <v>6</v>
      </c>
      <c r="Q5591" s="12" t="s">
        <v>6</v>
      </c>
      <c r="R5591">
        <v>5590</v>
      </c>
    </row>
    <row r="5592" spans="1:18" ht="15" x14ac:dyDescent="0.45">
      <c r="A5592">
        <v>14943</v>
      </c>
      <c r="H5592">
        <v>5</v>
      </c>
      <c r="I5592">
        <v>74.5</v>
      </c>
      <c r="J5592">
        <v>5</v>
      </c>
      <c r="K5592">
        <v>74.5</v>
      </c>
      <c r="L5592" s="11" t="s">
        <v>11928</v>
      </c>
      <c r="M5592" s="12" t="s">
        <v>6</v>
      </c>
      <c r="N5592" s="12">
        <v>1182</v>
      </c>
      <c r="O5592" s="12" t="s">
        <v>6</v>
      </c>
      <c r="P5592" s="12" t="s">
        <v>6</v>
      </c>
      <c r="Q5592" s="12" t="s">
        <v>6</v>
      </c>
      <c r="R5592">
        <v>5591</v>
      </c>
    </row>
    <row r="5593" spans="1:18" ht="15" x14ac:dyDescent="0.45">
      <c r="A5593">
        <v>32549</v>
      </c>
      <c r="H5593">
        <v>5</v>
      </c>
      <c r="I5593">
        <v>74.5</v>
      </c>
      <c r="J5593">
        <v>5</v>
      </c>
      <c r="K5593">
        <v>74.5</v>
      </c>
      <c r="L5593" s="11" t="s">
        <v>11927</v>
      </c>
      <c r="M5593" s="12" t="s">
        <v>6</v>
      </c>
      <c r="N5593" s="12" t="s">
        <v>6</v>
      </c>
      <c r="O5593" s="12" t="s">
        <v>6</v>
      </c>
      <c r="P5593" s="12" t="s">
        <v>6</v>
      </c>
      <c r="Q5593" s="12">
        <v>879</v>
      </c>
      <c r="R5593">
        <v>5592</v>
      </c>
    </row>
    <row r="5594" spans="1:18" ht="15" x14ac:dyDescent="0.45">
      <c r="A5594">
        <v>10541</v>
      </c>
      <c r="B5594">
        <v>4</v>
      </c>
      <c r="C5594">
        <v>29.4</v>
      </c>
      <c r="D5594">
        <v>3</v>
      </c>
      <c r="E5594">
        <v>22.5</v>
      </c>
      <c r="F5594">
        <v>1</v>
      </c>
      <c r="G5594">
        <v>7.5</v>
      </c>
      <c r="H5594">
        <v>2</v>
      </c>
      <c r="I5594">
        <v>15</v>
      </c>
      <c r="J5594">
        <v>10</v>
      </c>
      <c r="K5594">
        <v>74.400000000000006</v>
      </c>
      <c r="L5594" s="11" t="s">
        <v>11927</v>
      </c>
      <c r="M5594" s="12" t="s">
        <v>6</v>
      </c>
      <c r="N5594" s="12" t="s">
        <v>6</v>
      </c>
      <c r="O5594" s="12" t="s">
        <v>6</v>
      </c>
      <c r="P5594" s="12" t="s">
        <v>6</v>
      </c>
      <c r="Q5594" s="12">
        <v>880</v>
      </c>
      <c r="R5594">
        <v>5593</v>
      </c>
    </row>
    <row r="5595" spans="1:18" ht="15" x14ac:dyDescent="0.45">
      <c r="A5595">
        <v>12641</v>
      </c>
      <c r="B5595">
        <v>1</v>
      </c>
      <c r="C5595">
        <v>18.600000000000001</v>
      </c>
      <c r="D5595">
        <v>3</v>
      </c>
      <c r="E5595">
        <v>55.8</v>
      </c>
      <c r="J5595">
        <v>4</v>
      </c>
      <c r="K5595">
        <v>74.400000000000006</v>
      </c>
      <c r="L5595" s="11" t="s">
        <v>11927</v>
      </c>
      <c r="M5595" s="12" t="s">
        <v>6</v>
      </c>
      <c r="N5595" s="12" t="s">
        <v>6</v>
      </c>
      <c r="O5595" s="12" t="s">
        <v>6</v>
      </c>
      <c r="P5595" s="12" t="s">
        <v>6</v>
      </c>
      <c r="Q5595" s="12">
        <v>881</v>
      </c>
      <c r="R5595">
        <v>5594</v>
      </c>
    </row>
    <row r="5596" spans="1:18" ht="15" x14ac:dyDescent="0.45">
      <c r="A5596">
        <v>17366</v>
      </c>
      <c r="D5596">
        <v>8</v>
      </c>
      <c r="E5596">
        <v>74.400000000000006</v>
      </c>
      <c r="J5596">
        <v>8</v>
      </c>
      <c r="K5596">
        <v>74.400000000000006</v>
      </c>
      <c r="L5596" s="11" t="s">
        <v>11926</v>
      </c>
      <c r="M5596" s="12" t="s">
        <v>6</v>
      </c>
      <c r="N5596" s="12" t="s">
        <v>6</v>
      </c>
      <c r="O5596" s="12" t="s">
        <v>6</v>
      </c>
      <c r="P5596" s="12">
        <v>1747</v>
      </c>
      <c r="Q5596" s="12" t="s">
        <v>6</v>
      </c>
      <c r="R5596">
        <v>5595</v>
      </c>
    </row>
    <row r="5597" spans="1:18" ht="15" x14ac:dyDescent="0.45">
      <c r="A5597">
        <v>22758</v>
      </c>
      <c r="B5597">
        <v>2</v>
      </c>
      <c r="C5597">
        <v>37.200000000000003</v>
      </c>
      <c r="D5597">
        <v>1</v>
      </c>
      <c r="E5597">
        <v>18.600000000000001</v>
      </c>
      <c r="F5597">
        <v>1</v>
      </c>
      <c r="G5597">
        <v>18.600000000000001</v>
      </c>
      <c r="J5597">
        <v>4</v>
      </c>
      <c r="K5597">
        <v>74.400000000000006</v>
      </c>
      <c r="L5597" s="11" t="s">
        <v>11926</v>
      </c>
      <c r="M5597" s="12" t="s">
        <v>6</v>
      </c>
      <c r="N5597" s="12" t="s">
        <v>6</v>
      </c>
      <c r="O5597" s="12" t="s">
        <v>6</v>
      </c>
      <c r="P5597" s="12">
        <v>1748</v>
      </c>
      <c r="Q5597" s="12" t="s">
        <v>6</v>
      </c>
      <c r="R5597">
        <v>5596</v>
      </c>
    </row>
    <row r="5598" spans="1:18" ht="15" x14ac:dyDescent="0.45">
      <c r="A5598">
        <v>31871</v>
      </c>
      <c r="F5598">
        <v>6</v>
      </c>
      <c r="G5598">
        <v>37.200000000000003</v>
      </c>
      <c r="H5598">
        <v>6</v>
      </c>
      <c r="I5598">
        <v>37.200000000000003</v>
      </c>
      <c r="J5598">
        <v>12</v>
      </c>
      <c r="K5598">
        <v>74.400000000000006</v>
      </c>
      <c r="L5598" s="11" t="s">
        <v>11928</v>
      </c>
      <c r="M5598" s="12" t="s">
        <v>6</v>
      </c>
      <c r="N5598" s="12">
        <v>1183</v>
      </c>
      <c r="O5598" s="12" t="s">
        <v>6</v>
      </c>
      <c r="P5598" s="12" t="s">
        <v>6</v>
      </c>
      <c r="Q5598" s="12" t="s">
        <v>6</v>
      </c>
      <c r="R5598">
        <v>5597</v>
      </c>
    </row>
    <row r="5599" spans="1:18" ht="15" x14ac:dyDescent="0.45">
      <c r="A5599">
        <v>29704</v>
      </c>
      <c r="B5599">
        <v>62</v>
      </c>
      <c r="C5599">
        <v>30.96</v>
      </c>
      <c r="D5599">
        <v>27</v>
      </c>
      <c r="E5599">
        <v>13.5</v>
      </c>
      <c r="F5599">
        <v>34</v>
      </c>
      <c r="G5599">
        <v>17</v>
      </c>
      <c r="H5599">
        <v>26</v>
      </c>
      <c r="I5599">
        <v>12.92</v>
      </c>
      <c r="J5599">
        <v>149</v>
      </c>
      <c r="K5599">
        <v>74.38</v>
      </c>
      <c r="L5599" s="11" t="s">
        <v>11927</v>
      </c>
      <c r="M5599" s="12" t="s">
        <v>6</v>
      </c>
      <c r="N5599" s="12" t="s">
        <v>6</v>
      </c>
      <c r="O5599" s="12" t="s">
        <v>6</v>
      </c>
      <c r="P5599" s="12" t="s">
        <v>6</v>
      </c>
      <c r="Q5599" s="12">
        <v>882</v>
      </c>
      <c r="R5599">
        <v>5598</v>
      </c>
    </row>
    <row r="5600" spans="1:18" ht="15" x14ac:dyDescent="0.45">
      <c r="A5600">
        <v>2027945</v>
      </c>
      <c r="D5600">
        <v>1.29</v>
      </c>
      <c r="E5600">
        <v>18.059999999999999</v>
      </c>
      <c r="H5600">
        <v>4</v>
      </c>
      <c r="I5600">
        <v>56.05</v>
      </c>
      <c r="J5600">
        <v>5.29</v>
      </c>
      <c r="K5600">
        <v>74.11</v>
      </c>
      <c r="L5600" s="11" t="s">
        <v>11923</v>
      </c>
      <c r="M5600" s="12" t="s">
        <v>6</v>
      </c>
      <c r="N5600" s="12" t="s">
        <v>6</v>
      </c>
      <c r="O5600" s="12" t="s">
        <v>6</v>
      </c>
      <c r="P5600" s="12" t="s">
        <v>6</v>
      </c>
      <c r="Q5600" s="12" t="s">
        <v>6</v>
      </c>
      <c r="R5600">
        <v>5599</v>
      </c>
    </row>
    <row r="5601" spans="1:18" ht="15" x14ac:dyDescent="0.45">
      <c r="A5601">
        <v>31565</v>
      </c>
      <c r="F5601">
        <v>13</v>
      </c>
      <c r="G5601">
        <v>50.7</v>
      </c>
      <c r="H5601">
        <v>6</v>
      </c>
      <c r="I5601">
        <v>23.4</v>
      </c>
      <c r="J5601">
        <v>19</v>
      </c>
      <c r="K5601">
        <v>74.099999999999994</v>
      </c>
      <c r="L5601" s="11" t="s">
        <v>11926</v>
      </c>
      <c r="M5601" s="12" t="s">
        <v>6</v>
      </c>
      <c r="N5601" s="12" t="s">
        <v>6</v>
      </c>
      <c r="O5601" s="12" t="s">
        <v>6</v>
      </c>
      <c r="P5601" s="12">
        <v>1749</v>
      </c>
      <c r="Q5601" s="12" t="s">
        <v>6</v>
      </c>
      <c r="R5601">
        <v>5600</v>
      </c>
    </row>
    <row r="5602" spans="1:18" ht="15" x14ac:dyDescent="0.45">
      <c r="A5602">
        <v>17241</v>
      </c>
      <c r="B5602">
        <v>3</v>
      </c>
      <c r="C5602">
        <v>55.5</v>
      </c>
      <c r="F5602">
        <v>1</v>
      </c>
      <c r="G5602">
        <v>18.5</v>
      </c>
      <c r="J5602">
        <v>4</v>
      </c>
      <c r="K5602">
        <v>74</v>
      </c>
      <c r="L5602" s="11" t="s">
        <v>11926</v>
      </c>
      <c r="M5602" s="12" t="s">
        <v>6</v>
      </c>
      <c r="N5602" s="12" t="s">
        <v>6</v>
      </c>
      <c r="O5602" s="12" t="s">
        <v>6</v>
      </c>
      <c r="P5602" s="12">
        <v>1750</v>
      </c>
      <c r="Q5602" s="12" t="s">
        <v>6</v>
      </c>
      <c r="R5602">
        <v>5601</v>
      </c>
    </row>
    <row r="5603" spans="1:18" ht="15" x14ac:dyDescent="0.45">
      <c r="A5603">
        <v>29328</v>
      </c>
      <c r="B5603">
        <v>1</v>
      </c>
      <c r="C5603">
        <v>18.5</v>
      </c>
      <c r="F5603">
        <v>2</v>
      </c>
      <c r="G5603">
        <v>37</v>
      </c>
      <c r="H5603">
        <v>1</v>
      </c>
      <c r="I5603">
        <v>18.5</v>
      </c>
      <c r="J5603">
        <v>4</v>
      </c>
      <c r="K5603">
        <v>74</v>
      </c>
      <c r="L5603" s="11" t="s">
        <v>11926</v>
      </c>
      <c r="M5603" s="12" t="s">
        <v>6</v>
      </c>
      <c r="N5603" s="12" t="s">
        <v>6</v>
      </c>
      <c r="O5603" s="12" t="s">
        <v>6</v>
      </c>
      <c r="P5603" s="12">
        <v>1751</v>
      </c>
      <c r="Q5603" s="12" t="s">
        <v>6</v>
      </c>
      <c r="R5603">
        <v>5602</v>
      </c>
    </row>
    <row r="5604" spans="1:18" ht="15" x14ac:dyDescent="0.45">
      <c r="A5604">
        <v>22384</v>
      </c>
      <c r="D5604">
        <v>14</v>
      </c>
      <c r="E5604">
        <v>10.84</v>
      </c>
      <c r="F5604">
        <v>64</v>
      </c>
      <c r="G5604">
        <v>51.08</v>
      </c>
      <c r="H5604">
        <v>15</v>
      </c>
      <c r="I5604">
        <v>12</v>
      </c>
      <c r="J5604">
        <v>93</v>
      </c>
      <c r="K5604">
        <v>73.92</v>
      </c>
      <c r="L5604" s="11" t="s">
        <v>11928</v>
      </c>
      <c r="M5604" s="12" t="s">
        <v>6</v>
      </c>
      <c r="N5604" s="12">
        <v>1184</v>
      </c>
      <c r="O5604" s="12" t="s">
        <v>6</v>
      </c>
      <c r="P5604" s="12" t="s">
        <v>6</v>
      </c>
      <c r="Q5604" s="12" t="s">
        <v>6</v>
      </c>
      <c r="R5604">
        <v>5603</v>
      </c>
    </row>
    <row r="5605" spans="1:18" ht="15" x14ac:dyDescent="0.45">
      <c r="A5605">
        <v>13351</v>
      </c>
      <c r="B5605">
        <v>8</v>
      </c>
      <c r="C5605">
        <v>23.76</v>
      </c>
      <c r="D5605">
        <v>5</v>
      </c>
      <c r="E5605">
        <v>15</v>
      </c>
      <c r="F5605">
        <v>2</v>
      </c>
      <c r="G5605">
        <v>7.8</v>
      </c>
      <c r="H5605">
        <v>7</v>
      </c>
      <c r="I5605">
        <v>27.3</v>
      </c>
      <c r="J5605">
        <v>22</v>
      </c>
      <c r="K5605">
        <v>73.86</v>
      </c>
      <c r="L5605" s="11" t="s">
        <v>11926</v>
      </c>
      <c r="M5605" s="12" t="s">
        <v>6</v>
      </c>
      <c r="N5605" s="12" t="s">
        <v>6</v>
      </c>
      <c r="O5605" s="12" t="s">
        <v>6</v>
      </c>
      <c r="P5605" s="12">
        <v>1752</v>
      </c>
      <c r="Q5605" s="12" t="s">
        <v>6</v>
      </c>
      <c r="R5605">
        <v>5604</v>
      </c>
    </row>
    <row r="5606" spans="1:18" ht="15" x14ac:dyDescent="0.45">
      <c r="A5606">
        <v>28953</v>
      </c>
      <c r="H5606">
        <v>9</v>
      </c>
      <c r="I5606">
        <v>73.8</v>
      </c>
      <c r="J5606">
        <v>9</v>
      </c>
      <c r="K5606">
        <v>73.8</v>
      </c>
      <c r="L5606" s="11" t="s">
        <v>11926</v>
      </c>
      <c r="M5606" s="12" t="s">
        <v>6</v>
      </c>
      <c r="N5606" s="12" t="s">
        <v>6</v>
      </c>
      <c r="O5606" s="12" t="s">
        <v>6</v>
      </c>
      <c r="P5606" s="12">
        <v>1753</v>
      </c>
      <c r="Q5606" s="12" t="s">
        <v>6</v>
      </c>
      <c r="R5606">
        <v>5605</v>
      </c>
    </row>
    <row r="5607" spans="1:18" ht="15" x14ac:dyDescent="0.45">
      <c r="A5607">
        <v>22775</v>
      </c>
      <c r="B5607">
        <v>41</v>
      </c>
      <c r="C5607">
        <v>73.66</v>
      </c>
      <c r="J5607">
        <v>41</v>
      </c>
      <c r="K5607">
        <v>73.66</v>
      </c>
      <c r="L5607" s="11" t="s">
        <v>11928</v>
      </c>
      <c r="M5607" s="12" t="s">
        <v>6</v>
      </c>
      <c r="N5607" s="12">
        <v>1185</v>
      </c>
      <c r="O5607" s="12" t="s">
        <v>6</v>
      </c>
      <c r="P5607" s="12" t="s">
        <v>6</v>
      </c>
      <c r="Q5607" s="12" t="s">
        <v>6</v>
      </c>
      <c r="R5607">
        <v>5606</v>
      </c>
    </row>
    <row r="5608" spans="1:18" ht="15" x14ac:dyDescent="0.45">
      <c r="A5608">
        <v>14768</v>
      </c>
      <c r="B5608">
        <v>29</v>
      </c>
      <c r="C5608">
        <v>40.159999999999997</v>
      </c>
      <c r="D5608">
        <v>21</v>
      </c>
      <c r="E5608">
        <v>29.29</v>
      </c>
      <c r="F5608">
        <v>3</v>
      </c>
      <c r="G5608">
        <v>4.2</v>
      </c>
      <c r="J5608">
        <v>53</v>
      </c>
      <c r="K5608">
        <v>73.649999999999991</v>
      </c>
      <c r="L5608" s="11" t="s">
        <v>11927</v>
      </c>
      <c r="M5608" s="12" t="s">
        <v>6</v>
      </c>
      <c r="N5608" s="12" t="s">
        <v>6</v>
      </c>
      <c r="O5608" s="12" t="s">
        <v>6</v>
      </c>
      <c r="P5608" s="12" t="s">
        <v>6</v>
      </c>
      <c r="Q5608" s="12">
        <v>883</v>
      </c>
      <c r="R5608">
        <v>5607</v>
      </c>
    </row>
    <row r="5609" spans="1:18" ht="15" x14ac:dyDescent="0.45">
      <c r="A5609">
        <v>30422</v>
      </c>
      <c r="B5609">
        <v>7</v>
      </c>
      <c r="C5609">
        <v>64.400000000000006</v>
      </c>
      <c r="D5609">
        <v>1</v>
      </c>
      <c r="E5609">
        <v>9.1999999999999993</v>
      </c>
      <c r="J5609">
        <v>8</v>
      </c>
      <c r="K5609">
        <v>73.600000000000009</v>
      </c>
      <c r="L5609" s="11" t="s">
        <v>11925</v>
      </c>
      <c r="M5609" s="12" t="s">
        <v>6</v>
      </c>
      <c r="N5609" s="12" t="s">
        <v>6</v>
      </c>
      <c r="O5609" s="12">
        <v>1077</v>
      </c>
      <c r="P5609" s="12" t="s">
        <v>6</v>
      </c>
      <c r="Q5609" s="12" t="s">
        <v>6</v>
      </c>
      <c r="R5609">
        <v>5608</v>
      </c>
    </row>
    <row r="5610" spans="1:18" ht="15" x14ac:dyDescent="0.45">
      <c r="A5610">
        <v>10829</v>
      </c>
      <c r="B5610">
        <v>5</v>
      </c>
      <c r="C5610">
        <v>46</v>
      </c>
      <c r="D5610">
        <v>3</v>
      </c>
      <c r="E5610">
        <v>27.6</v>
      </c>
      <c r="J5610">
        <v>8</v>
      </c>
      <c r="K5610">
        <v>73.599999999999994</v>
      </c>
      <c r="L5610" s="11" t="s">
        <v>11926</v>
      </c>
      <c r="M5610" s="12" t="s">
        <v>6</v>
      </c>
      <c r="N5610" s="12" t="s">
        <v>6</v>
      </c>
      <c r="O5610" s="12" t="s">
        <v>6</v>
      </c>
      <c r="P5610" s="12">
        <v>1754</v>
      </c>
      <c r="Q5610" s="12" t="s">
        <v>6</v>
      </c>
      <c r="R5610">
        <v>5609</v>
      </c>
    </row>
    <row r="5611" spans="1:18" ht="15" x14ac:dyDescent="0.45">
      <c r="A5611">
        <v>18413</v>
      </c>
      <c r="B5611">
        <v>1</v>
      </c>
      <c r="C5611">
        <v>73.599999999999994</v>
      </c>
      <c r="J5611">
        <v>1</v>
      </c>
      <c r="K5611">
        <v>73.599999999999994</v>
      </c>
      <c r="L5611" s="11" t="s">
        <v>11923</v>
      </c>
      <c r="M5611" s="12" t="s">
        <v>6</v>
      </c>
      <c r="N5611" s="12" t="s">
        <v>6</v>
      </c>
      <c r="O5611" s="12" t="s">
        <v>6</v>
      </c>
      <c r="P5611" s="12" t="s">
        <v>6</v>
      </c>
      <c r="Q5611" s="12" t="s">
        <v>6</v>
      </c>
      <c r="R5611">
        <v>5610</v>
      </c>
    </row>
    <row r="5612" spans="1:18" ht="15" x14ac:dyDescent="0.45">
      <c r="A5612">
        <v>27323</v>
      </c>
      <c r="B5612">
        <v>4</v>
      </c>
      <c r="C5612">
        <v>73.599999999999994</v>
      </c>
      <c r="J5612">
        <v>4</v>
      </c>
      <c r="K5612">
        <v>73.599999999999994</v>
      </c>
      <c r="L5612" s="11" t="s">
        <v>11926</v>
      </c>
      <c r="M5612" s="12" t="s">
        <v>6</v>
      </c>
      <c r="N5612" s="12" t="s">
        <v>6</v>
      </c>
      <c r="O5612" s="12" t="s">
        <v>6</v>
      </c>
      <c r="P5612" s="12">
        <v>1755</v>
      </c>
      <c r="Q5612" s="12" t="s">
        <v>6</v>
      </c>
      <c r="R5612">
        <v>5611</v>
      </c>
    </row>
    <row r="5613" spans="1:18" ht="15" x14ac:dyDescent="0.45">
      <c r="A5613">
        <v>29853</v>
      </c>
      <c r="B5613">
        <v>3</v>
      </c>
      <c r="C5613">
        <v>73.5</v>
      </c>
      <c r="J5613">
        <v>3</v>
      </c>
      <c r="K5613">
        <v>73.5</v>
      </c>
      <c r="L5613" s="11" t="s">
        <v>11926</v>
      </c>
      <c r="M5613" s="12" t="s">
        <v>6</v>
      </c>
      <c r="N5613" s="12" t="s">
        <v>6</v>
      </c>
      <c r="O5613" s="12" t="s">
        <v>6</v>
      </c>
      <c r="P5613" s="12">
        <v>1756</v>
      </c>
      <c r="Q5613" s="12" t="s">
        <v>6</v>
      </c>
      <c r="R5613">
        <v>5612</v>
      </c>
    </row>
    <row r="5614" spans="1:18" ht="15" x14ac:dyDescent="0.45">
      <c r="A5614">
        <v>28776</v>
      </c>
      <c r="B5614">
        <v>12</v>
      </c>
      <c r="C5614">
        <v>16.8</v>
      </c>
      <c r="D5614">
        <v>9</v>
      </c>
      <c r="E5614">
        <v>11.68</v>
      </c>
      <c r="F5614">
        <v>1</v>
      </c>
      <c r="G5614">
        <v>1.4</v>
      </c>
      <c r="H5614">
        <v>31</v>
      </c>
      <c r="I5614">
        <v>43.4</v>
      </c>
      <c r="J5614">
        <v>53</v>
      </c>
      <c r="K5614">
        <v>73.28</v>
      </c>
      <c r="L5614" s="11" t="s">
        <v>11927</v>
      </c>
      <c r="M5614" s="12" t="s">
        <v>6</v>
      </c>
      <c r="N5614" s="12" t="s">
        <v>6</v>
      </c>
      <c r="O5614" s="12" t="s">
        <v>6</v>
      </c>
      <c r="P5614" s="12" t="s">
        <v>6</v>
      </c>
      <c r="Q5614" s="12">
        <v>884</v>
      </c>
      <c r="R5614">
        <v>5613</v>
      </c>
    </row>
    <row r="5615" spans="1:18" ht="15" x14ac:dyDescent="0.45">
      <c r="A5615">
        <v>31294</v>
      </c>
      <c r="B5615">
        <v>5</v>
      </c>
      <c r="C5615">
        <v>73</v>
      </c>
      <c r="J5615">
        <v>5</v>
      </c>
      <c r="K5615">
        <v>73</v>
      </c>
      <c r="L5615" s="11" t="s">
        <v>11924</v>
      </c>
      <c r="M5615" s="12">
        <v>438</v>
      </c>
      <c r="N5615" s="12" t="s">
        <v>6</v>
      </c>
      <c r="O5615" s="12" t="s">
        <v>6</v>
      </c>
      <c r="P5615" s="12" t="s">
        <v>6</v>
      </c>
      <c r="Q5615" s="12" t="s">
        <v>6</v>
      </c>
      <c r="R5615">
        <v>5614</v>
      </c>
    </row>
    <row r="5616" spans="1:18" ht="15" x14ac:dyDescent="0.45">
      <c r="A5616">
        <v>22638</v>
      </c>
      <c r="F5616">
        <v>1</v>
      </c>
      <c r="G5616">
        <v>72.900000000000006</v>
      </c>
      <c r="J5616">
        <v>1</v>
      </c>
      <c r="K5616">
        <v>72.900000000000006</v>
      </c>
      <c r="L5616" s="11" t="s">
        <v>11928</v>
      </c>
      <c r="M5616" s="12" t="s">
        <v>6</v>
      </c>
      <c r="N5616" s="12">
        <v>1186</v>
      </c>
      <c r="O5616" s="12" t="s">
        <v>6</v>
      </c>
      <c r="P5616" s="12" t="s">
        <v>6</v>
      </c>
      <c r="Q5616" s="12" t="s">
        <v>6</v>
      </c>
      <c r="R5616">
        <v>5615</v>
      </c>
    </row>
    <row r="5617" spans="1:18" ht="15" x14ac:dyDescent="0.45">
      <c r="A5617">
        <v>27442</v>
      </c>
      <c r="B5617">
        <v>11</v>
      </c>
      <c r="C5617">
        <v>15.4</v>
      </c>
      <c r="D5617">
        <v>12</v>
      </c>
      <c r="E5617">
        <v>16.989999999999998</v>
      </c>
      <c r="F5617">
        <v>10</v>
      </c>
      <c r="G5617">
        <v>15</v>
      </c>
      <c r="H5617">
        <v>17</v>
      </c>
      <c r="I5617">
        <v>25.5</v>
      </c>
      <c r="J5617">
        <v>50</v>
      </c>
      <c r="K5617">
        <v>72.89</v>
      </c>
      <c r="L5617" s="11" t="s">
        <v>11927</v>
      </c>
      <c r="M5617" s="12" t="s">
        <v>6</v>
      </c>
      <c r="N5617" s="12" t="s">
        <v>6</v>
      </c>
      <c r="O5617" s="12" t="s">
        <v>6</v>
      </c>
      <c r="P5617" s="12" t="s">
        <v>6</v>
      </c>
      <c r="Q5617" s="12">
        <v>885</v>
      </c>
      <c r="R5617">
        <v>5616</v>
      </c>
    </row>
    <row r="5618" spans="1:18" ht="15" x14ac:dyDescent="0.45">
      <c r="A5618">
        <v>15917</v>
      </c>
      <c r="B5618">
        <v>9</v>
      </c>
      <c r="C5618">
        <v>25.2</v>
      </c>
      <c r="D5618">
        <v>4</v>
      </c>
      <c r="E5618">
        <v>11.2</v>
      </c>
      <c r="F5618">
        <v>4</v>
      </c>
      <c r="G5618">
        <v>11.2</v>
      </c>
      <c r="H5618">
        <v>9</v>
      </c>
      <c r="I5618">
        <v>25.2</v>
      </c>
      <c r="J5618">
        <v>26</v>
      </c>
      <c r="K5618">
        <v>72.8</v>
      </c>
      <c r="L5618" s="11" t="s">
        <v>11927</v>
      </c>
      <c r="M5618" s="12" t="s">
        <v>6</v>
      </c>
      <c r="N5618" s="12" t="s">
        <v>6</v>
      </c>
      <c r="O5618" s="12" t="s">
        <v>6</v>
      </c>
      <c r="P5618" s="12" t="s">
        <v>6</v>
      </c>
      <c r="Q5618" s="12">
        <v>886</v>
      </c>
      <c r="R5618">
        <v>5617</v>
      </c>
    </row>
    <row r="5619" spans="1:18" ht="15" x14ac:dyDescent="0.45">
      <c r="A5619">
        <v>28449</v>
      </c>
      <c r="B5619">
        <v>5</v>
      </c>
      <c r="C5619">
        <v>26</v>
      </c>
      <c r="D5619">
        <v>6</v>
      </c>
      <c r="E5619">
        <v>31.2</v>
      </c>
      <c r="F5619">
        <v>3</v>
      </c>
      <c r="G5619">
        <v>15.6</v>
      </c>
      <c r="J5619">
        <v>14</v>
      </c>
      <c r="K5619">
        <v>72.8</v>
      </c>
      <c r="L5619" s="11" t="s">
        <v>11926</v>
      </c>
      <c r="M5619" s="12" t="s">
        <v>6</v>
      </c>
      <c r="N5619" s="12" t="s">
        <v>6</v>
      </c>
      <c r="O5619" s="12" t="s">
        <v>6</v>
      </c>
      <c r="P5619" s="12">
        <v>1757</v>
      </c>
      <c r="Q5619" s="12" t="s">
        <v>6</v>
      </c>
      <c r="R5619">
        <v>5618</v>
      </c>
    </row>
    <row r="5620" spans="1:18" ht="15" x14ac:dyDescent="0.45">
      <c r="A5620">
        <v>29455</v>
      </c>
      <c r="B5620">
        <v>3</v>
      </c>
      <c r="C5620">
        <v>31.2</v>
      </c>
      <c r="F5620">
        <v>4</v>
      </c>
      <c r="G5620">
        <v>41.6</v>
      </c>
      <c r="J5620">
        <v>7</v>
      </c>
      <c r="K5620">
        <v>72.8</v>
      </c>
      <c r="L5620" s="11" t="s">
        <v>11926</v>
      </c>
      <c r="M5620" s="12" t="s">
        <v>6</v>
      </c>
      <c r="N5620" s="12" t="s">
        <v>6</v>
      </c>
      <c r="O5620" s="12" t="s">
        <v>6</v>
      </c>
      <c r="P5620" s="12">
        <v>1758</v>
      </c>
      <c r="Q5620" s="12" t="s">
        <v>6</v>
      </c>
      <c r="R5620">
        <v>5619</v>
      </c>
    </row>
    <row r="5621" spans="1:18" ht="15" x14ac:dyDescent="0.45">
      <c r="A5621">
        <v>31676</v>
      </c>
      <c r="D5621">
        <v>21</v>
      </c>
      <c r="E5621">
        <v>25</v>
      </c>
      <c r="F5621">
        <v>17</v>
      </c>
      <c r="G5621">
        <v>20.3</v>
      </c>
      <c r="H5621">
        <v>23</v>
      </c>
      <c r="I5621">
        <v>27.3</v>
      </c>
      <c r="J5621">
        <v>61</v>
      </c>
      <c r="K5621">
        <v>72.599999999999994</v>
      </c>
      <c r="L5621" s="11" t="s">
        <v>11927</v>
      </c>
      <c r="M5621" s="12" t="s">
        <v>6</v>
      </c>
      <c r="N5621" s="12" t="s">
        <v>6</v>
      </c>
      <c r="O5621" s="12" t="s">
        <v>6</v>
      </c>
      <c r="P5621" s="12" t="s">
        <v>6</v>
      </c>
      <c r="Q5621" s="12">
        <v>887</v>
      </c>
      <c r="R5621">
        <v>5620</v>
      </c>
    </row>
    <row r="5622" spans="1:18" ht="15" x14ac:dyDescent="0.45">
      <c r="A5622">
        <v>31780</v>
      </c>
      <c r="D5622">
        <v>3</v>
      </c>
      <c r="E5622">
        <v>72.599999999999994</v>
      </c>
      <c r="J5622">
        <v>3</v>
      </c>
      <c r="K5622">
        <v>72.599999999999994</v>
      </c>
      <c r="L5622" s="11" t="s">
        <v>11926</v>
      </c>
      <c r="M5622" s="12" t="s">
        <v>6</v>
      </c>
      <c r="N5622" s="12" t="s">
        <v>6</v>
      </c>
      <c r="O5622" s="12" t="s">
        <v>6</v>
      </c>
      <c r="P5622" s="12">
        <v>1759</v>
      </c>
      <c r="Q5622" s="12" t="s">
        <v>6</v>
      </c>
      <c r="R5622">
        <v>5621</v>
      </c>
    </row>
    <row r="5623" spans="1:18" ht="15" x14ac:dyDescent="0.45">
      <c r="A5623">
        <v>30593</v>
      </c>
      <c r="B5623">
        <v>23</v>
      </c>
      <c r="C5623">
        <v>64.180000000000007</v>
      </c>
      <c r="D5623">
        <v>3</v>
      </c>
      <c r="E5623">
        <v>8.4</v>
      </c>
      <c r="J5623">
        <v>26</v>
      </c>
      <c r="K5623">
        <v>72.580000000000013</v>
      </c>
      <c r="L5623" s="11" t="s">
        <v>11928</v>
      </c>
      <c r="M5623" s="12" t="s">
        <v>6</v>
      </c>
      <c r="N5623" s="12">
        <v>1187</v>
      </c>
      <c r="O5623" s="12" t="s">
        <v>6</v>
      </c>
      <c r="P5623" s="12" t="s">
        <v>6</v>
      </c>
      <c r="Q5623" s="12" t="s">
        <v>6</v>
      </c>
      <c r="R5623">
        <v>5622</v>
      </c>
    </row>
    <row r="5624" spans="1:18" ht="15" x14ac:dyDescent="0.45">
      <c r="A5624">
        <v>28010</v>
      </c>
      <c r="B5624">
        <v>46</v>
      </c>
      <c r="C5624">
        <v>27.35</v>
      </c>
      <c r="D5624">
        <v>41</v>
      </c>
      <c r="E5624">
        <v>24.5</v>
      </c>
      <c r="F5624">
        <v>34</v>
      </c>
      <c r="G5624">
        <v>20.3</v>
      </c>
      <c r="J5624">
        <v>121</v>
      </c>
      <c r="K5624">
        <v>72.150000000000006</v>
      </c>
      <c r="L5624" s="11" t="s">
        <v>11928</v>
      </c>
      <c r="M5624" s="12" t="s">
        <v>6</v>
      </c>
      <c r="N5624" s="12">
        <v>1188</v>
      </c>
      <c r="O5624" s="12" t="s">
        <v>6</v>
      </c>
      <c r="P5624" s="12" t="s">
        <v>6</v>
      </c>
      <c r="Q5624" s="12" t="s">
        <v>6</v>
      </c>
      <c r="R5624">
        <v>5623</v>
      </c>
    </row>
    <row r="5625" spans="1:18" ht="15" x14ac:dyDescent="0.45">
      <c r="A5625">
        <v>10465</v>
      </c>
      <c r="B5625">
        <v>4</v>
      </c>
      <c r="C5625">
        <v>48</v>
      </c>
      <c r="D5625">
        <v>2</v>
      </c>
      <c r="E5625">
        <v>24</v>
      </c>
      <c r="J5625">
        <v>6</v>
      </c>
      <c r="K5625">
        <v>72</v>
      </c>
      <c r="L5625" s="11" t="s">
        <v>11927</v>
      </c>
      <c r="M5625" s="12" t="s">
        <v>6</v>
      </c>
      <c r="N5625" s="12" t="s">
        <v>6</v>
      </c>
      <c r="O5625" s="12" t="s">
        <v>6</v>
      </c>
      <c r="P5625" s="12" t="s">
        <v>6</v>
      </c>
      <c r="Q5625" s="12">
        <v>888</v>
      </c>
      <c r="R5625">
        <v>5624</v>
      </c>
    </row>
    <row r="5626" spans="1:18" ht="15" x14ac:dyDescent="0.45">
      <c r="A5626">
        <v>18455</v>
      </c>
      <c r="B5626">
        <v>15</v>
      </c>
      <c r="C5626">
        <v>67.5</v>
      </c>
      <c r="F5626">
        <v>1</v>
      </c>
      <c r="G5626">
        <v>4.5</v>
      </c>
      <c r="J5626">
        <v>16</v>
      </c>
      <c r="K5626">
        <v>72</v>
      </c>
      <c r="L5626" s="11" t="s">
        <v>11928</v>
      </c>
      <c r="M5626" s="12" t="s">
        <v>6</v>
      </c>
      <c r="N5626" s="12">
        <v>1189</v>
      </c>
      <c r="O5626" s="12" t="s">
        <v>6</v>
      </c>
      <c r="P5626" s="12" t="s">
        <v>6</v>
      </c>
      <c r="Q5626" s="12" t="s">
        <v>6</v>
      </c>
      <c r="R5626">
        <v>5625</v>
      </c>
    </row>
    <row r="5627" spans="1:18" ht="15" x14ac:dyDescent="0.45">
      <c r="A5627">
        <v>27440</v>
      </c>
      <c r="B5627">
        <v>27</v>
      </c>
      <c r="C5627">
        <v>27</v>
      </c>
      <c r="D5627">
        <v>25</v>
      </c>
      <c r="E5627">
        <v>25</v>
      </c>
      <c r="F5627">
        <v>16</v>
      </c>
      <c r="G5627">
        <v>16</v>
      </c>
      <c r="H5627">
        <v>4</v>
      </c>
      <c r="I5627">
        <v>4</v>
      </c>
      <c r="J5627">
        <v>72</v>
      </c>
      <c r="K5627">
        <v>72</v>
      </c>
      <c r="L5627" s="11" t="s">
        <v>11927</v>
      </c>
      <c r="M5627" s="12" t="s">
        <v>6</v>
      </c>
      <c r="N5627" s="12" t="s">
        <v>6</v>
      </c>
      <c r="O5627" s="12" t="s">
        <v>6</v>
      </c>
      <c r="P5627" s="12" t="s">
        <v>6</v>
      </c>
      <c r="Q5627" s="12">
        <v>889</v>
      </c>
      <c r="R5627">
        <v>5626</v>
      </c>
    </row>
    <row r="5628" spans="1:18" ht="15" x14ac:dyDescent="0.45">
      <c r="A5628">
        <v>27643</v>
      </c>
      <c r="B5628">
        <v>7</v>
      </c>
      <c r="C5628">
        <v>31.5</v>
      </c>
      <c r="D5628">
        <v>2</v>
      </c>
      <c r="E5628">
        <v>9</v>
      </c>
      <c r="F5628">
        <v>6</v>
      </c>
      <c r="G5628">
        <v>27</v>
      </c>
      <c r="H5628">
        <v>1</v>
      </c>
      <c r="I5628">
        <v>4.5</v>
      </c>
      <c r="J5628">
        <v>16</v>
      </c>
      <c r="K5628">
        <v>72</v>
      </c>
      <c r="L5628" s="11" t="s">
        <v>11926</v>
      </c>
      <c r="M5628" s="12" t="s">
        <v>6</v>
      </c>
      <c r="N5628" s="12" t="s">
        <v>6</v>
      </c>
      <c r="O5628" s="12" t="s">
        <v>6</v>
      </c>
      <c r="P5628" s="12">
        <v>1760</v>
      </c>
      <c r="Q5628" s="12" t="s">
        <v>6</v>
      </c>
      <c r="R5628">
        <v>5627</v>
      </c>
    </row>
    <row r="5629" spans="1:18" ht="15" x14ac:dyDescent="0.45">
      <c r="A5629">
        <v>28307</v>
      </c>
      <c r="B5629">
        <v>3</v>
      </c>
      <c r="C5629">
        <v>72</v>
      </c>
      <c r="J5629">
        <v>3</v>
      </c>
      <c r="K5629">
        <v>72</v>
      </c>
      <c r="L5629" s="11" t="s">
        <v>11926</v>
      </c>
      <c r="M5629" s="12" t="s">
        <v>6</v>
      </c>
      <c r="N5629" s="12" t="s">
        <v>6</v>
      </c>
      <c r="O5629" s="12" t="s">
        <v>6</v>
      </c>
      <c r="P5629" s="12">
        <v>1761</v>
      </c>
      <c r="Q5629" s="12" t="s">
        <v>6</v>
      </c>
      <c r="R5629">
        <v>5628</v>
      </c>
    </row>
    <row r="5630" spans="1:18" ht="15" x14ac:dyDescent="0.45">
      <c r="A5630">
        <v>31369</v>
      </c>
      <c r="B5630">
        <v>3</v>
      </c>
      <c r="C5630">
        <v>13.5</v>
      </c>
      <c r="D5630">
        <v>1</v>
      </c>
      <c r="E5630">
        <v>4.5</v>
      </c>
      <c r="F5630">
        <v>4</v>
      </c>
      <c r="G5630">
        <v>18</v>
      </c>
      <c r="H5630">
        <v>8</v>
      </c>
      <c r="I5630">
        <v>36</v>
      </c>
      <c r="J5630">
        <v>16</v>
      </c>
      <c r="K5630">
        <v>72</v>
      </c>
      <c r="L5630" s="11" t="s">
        <v>11926</v>
      </c>
      <c r="M5630" s="12" t="s">
        <v>6</v>
      </c>
      <c r="N5630" s="12" t="s">
        <v>6</v>
      </c>
      <c r="O5630" s="12" t="s">
        <v>6</v>
      </c>
      <c r="P5630" s="12">
        <v>1762</v>
      </c>
      <c r="Q5630" s="12" t="s">
        <v>6</v>
      </c>
      <c r="R5630">
        <v>5629</v>
      </c>
    </row>
    <row r="5631" spans="1:18" ht="15" x14ac:dyDescent="0.45">
      <c r="A5631">
        <v>32076</v>
      </c>
      <c r="H5631">
        <v>72</v>
      </c>
      <c r="I5631">
        <v>71.760000000000005</v>
      </c>
      <c r="J5631">
        <v>72</v>
      </c>
      <c r="K5631">
        <v>71.760000000000005</v>
      </c>
      <c r="L5631" s="11" t="s">
        <v>11928</v>
      </c>
      <c r="M5631" s="12" t="s">
        <v>6</v>
      </c>
      <c r="N5631" s="12">
        <v>1190</v>
      </c>
      <c r="O5631" s="12" t="s">
        <v>6</v>
      </c>
      <c r="P5631" s="12" t="s">
        <v>6</v>
      </c>
      <c r="Q5631" s="12" t="s">
        <v>6</v>
      </c>
      <c r="R5631">
        <v>5630</v>
      </c>
    </row>
    <row r="5632" spans="1:18" ht="15" x14ac:dyDescent="0.45">
      <c r="A5632">
        <v>12704</v>
      </c>
      <c r="B5632">
        <v>1</v>
      </c>
      <c r="C5632">
        <v>71.7</v>
      </c>
      <c r="J5632">
        <v>1</v>
      </c>
      <c r="K5632">
        <v>71.7</v>
      </c>
      <c r="L5632" s="11" t="s">
        <v>11925</v>
      </c>
      <c r="M5632" s="12" t="s">
        <v>6</v>
      </c>
      <c r="N5632" s="12" t="s">
        <v>6</v>
      </c>
      <c r="O5632" s="12">
        <v>1078</v>
      </c>
      <c r="P5632" s="12" t="s">
        <v>6</v>
      </c>
      <c r="Q5632" s="12" t="s">
        <v>6</v>
      </c>
      <c r="R5632">
        <v>5631</v>
      </c>
    </row>
    <row r="5633" spans="1:18" ht="15" x14ac:dyDescent="0.45">
      <c r="A5633">
        <v>29138</v>
      </c>
      <c r="D5633">
        <v>1</v>
      </c>
      <c r="E5633">
        <v>23.9</v>
      </c>
      <c r="F5633">
        <v>1</v>
      </c>
      <c r="G5633">
        <v>23.9</v>
      </c>
      <c r="H5633">
        <v>1</v>
      </c>
      <c r="I5633">
        <v>23.9</v>
      </c>
      <c r="J5633">
        <v>3</v>
      </c>
      <c r="K5633">
        <v>71.699999999999989</v>
      </c>
      <c r="L5633" s="11" t="s">
        <v>11926</v>
      </c>
      <c r="M5633" s="12" t="s">
        <v>6</v>
      </c>
      <c r="N5633" s="12" t="s">
        <v>6</v>
      </c>
      <c r="O5633" s="12" t="s">
        <v>6</v>
      </c>
      <c r="P5633" s="12">
        <v>1763</v>
      </c>
      <c r="Q5633" s="12" t="s">
        <v>6</v>
      </c>
      <c r="R5633">
        <v>5632</v>
      </c>
    </row>
    <row r="5634" spans="1:18" ht="15" x14ac:dyDescent="0.45">
      <c r="A5634">
        <v>10244</v>
      </c>
      <c r="B5634">
        <v>4</v>
      </c>
      <c r="C5634">
        <v>18</v>
      </c>
      <c r="D5634">
        <v>5</v>
      </c>
      <c r="E5634">
        <v>22.5</v>
      </c>
      <c r="F5634">
        <v>3</v>
      </c>
      <c r="G5634">
        <v>13.14</v>
      </c>
      <c r="H5634">
        <v>4</v>
      </c>
      <c r="I5634">
        <v>18</v>
      </c>
      <c r="J5634">
        <v>16</v>
      </c>
      <c r="K5634">
        <v>71.64</v>
      </c>
      <c r="L5634" s="11" t="s">
        <v>11927</v>
      </c>
      <c r="M5634" s="12" t="s">
        <v>6</v>
      </c>
      <c r="N5634" s="12" t="s">
        <v>6</v>
      </c>
      <c r="O5634" s="12" t="s">
        <v>6</v>
      </c>
      <c r="P5634" s="12" t="s">
        <v>6</v>
      </c>
      <c r="Q5634" s="12">
        <v>890</v>
      </c>
      <c r="R5634">
        <v>5633</v>
      </c>
    </row>
    <row r="5635" spans="1:18" ht="15" x14ac:dyDescent="0.45">
      <c r="A5635">
        <v>23215</v>
      </c>
      <c r="D5635">
        <v>2</v>
      </c>
      <c r="E5635">
        <v>35.799999999999997</v>
      </c>
      <c r="F5635">
        <v>2</v>
      </c>
      <c r="G5635">
        <v>35.799999999999997</v>
      </c>
      <c r="J5635">
        <v>4</v>
      </c>
      <c r="K5635">
        <v>71.599999999999994</v>
      </c>
      <c r="L5635" s="11" t="s">
        <v>11925</v>
      </c>
      <c r="M5635" s="12" t="s">
        <v>6</v>
      </c>
      <c r="N5635" s="12" t="s">
        <v>6</v>
      </c>
      <c r="O5635" s="12">
        <v>1079</v>
      </c>
      <c r="P5635" s="12" t="s">
        <v>6</v>
      </c>
      <c r="Q5635" s="12" t="s">
        <v>6</v>
      </c>
      <c r="R5635">
        <v>5634</v>
      </c>
    </row>
    <row r="5636" spans="1:18" ht="15" x14ac:dyDescent="0.45">
      <c r="A5636">
        <v>29513</v>
      </c>
      <c r="B5636">
        <v>1</v>
      </c>
      <c r="C5636">
        <v>17.899999999999999</v>
      </c>
      <c r="D5636">
        <v>2</v>
      </c>
      <c r="E5636">
        <v>35.799999999999997</v>
      </c>
      <c r="H5636">
        <v>1</v>
      </c>
      <c r="I5636">
        <v>17.899999999999999</v>
      </c>
      <c r="J5636">
        <v>4</v>
      </c>
      <c r="K5636">
        <v>71.599999999999994</v>
      </c>
      <c r="L5636" s="11" t="s">
        <v>11926</v>
      </c>
      <c r="M5636" s="12" t="s">
        <v>6</v>
      </c>
      <c r="N5636" s="12" t="s">
        <v>6</v>
      </c>
      <c r="O5636" s="12" t="s">
        <v>6</v>
      </c>
      <c r="P5636" s="12">
        <v>1764</v>
      </c>
      <c r="Q5636" s="12" t="s">
        <v>6</v>
      </c>
      <c r="R5636">
        <v>5635</v>
      </c>
    </row>
    <row r="5637" spans="1:18" ht="15" x14ac:dyDescent="0.45">
      <c r="A5637">
        <v>30429</v>
      </c>
      <c r="B5637">
        <v>5</v>
      </c>
      <c r="C5637">
        <v>32.5</v>
      </c>
      <c r="D5637">
        <v>1</v>
      </c>
      <c r="E5637">
        <v>6.5</v>
      </c>
      <c r="F5637">
        <v>5</v>
      </c>
      <c r="G5637">
        <v>32.5</v>
      </c>
      <c r="J5637">
        <v>11</v>
      </c>
      <c r="K5637">
        <v>71.5</v>
      </c>
      <c r="L5637" s="11" t="s">
        <v>11925</v>
      </c>
      <c r="M5637" s="12" t="s">
        <v>6</v>
      </c>
      <c r="N5637" s="12" t="s">
        <v>6</v>
      </c>
      <c r="O5637" s="12">
        <v>1080</v>
      </c>
      <c r="P5637" s="12" t="s">
        <v>6</v>
      </c>
      <c r="Q5637" s="12" t="s">
        <v>6</v>
      </c>
      <c r="R5637">
        <v>5636</v>
      </c>
    </row>
    <row r="5638" spans="1:18" ht="15" x14ac:dyDescent="0.45">
      <c r="A5638">
        <v>12838</v>
      </c>
      <c r="B5638">
        <v>1</v>
      </c>
      <c r="C5638">
        <v>9.5</v>
      </c>
      <c r="H5638">
        <v>7</v>
      </c>
      <c r="I5638">
        <v>61.94</v>
      </c>
      <c r="J5638">
        <v>8</v>
      </c>
      <c r="K5638">
        <v>71.44</v>
      </c>
      <c r="L5638" s="11" t="s">
        <v>11927</v>
      </c>
      <c r="M5638" s="12" t="s">
        <v>6</v>
      </c>
      <c r="N5638" s="12" t="s">
        <v>6</v>
      </c>
      <c r="O5638" s="12" t="s">
        <v>6</v>
      </c>
      <c r="P5638" s="12" t="s">
        <v>6</v>
      </c>
      <c r="Q5638" s="12">
        <v>891</v>
      </c>
      <c r="R5638">
        <v>5637</v>
      </c>
    </row>
    <row r="5639" spans="1:18" ht="15" x14ac:dyDescent="0.45">
      <c r="A5639">
        <v>28233</v>
      </c>
      <c r="B5639">
        <v>1</v>
      </c>
      <c r="C5639">
        <v>11.9</v>
      </c>
      <c r="D5639">
        <v>4</v>
      </c>
      <c r="E5639">
        <v>47.6</v>
      </c>
      <c r="F5639">
        <v>1</v>
      </c>
      <c r="G5639">
        <v>11.9</v>
      </c>
      <c r="J5639">
        <v>6</v>
      </c>
      <c r="K5639">
        <v>71.400000000000006</v>
      </c>
      <c r="L5639" s="11" t="s">
        <v>11928</v>
      </c>
      <c r="M5639" s="12" t="s">
        <v>6</v>
      </c>
      <c r="N5639" s="12">
        <v>1191</v>
      </c>
      <c r="O5639" s="12" t="s">
        <v>6</v>
      </c>
      <c r="P5639" s="12" t="s">
        <v>6</v>
      </c>
      <c r="Q5639" s="12" t="s">
        <v>6</v>
      </c>
      <c r="R5639">
        <v>5638</v>
      </c>
    </row>
    <row r="5640" spans="1:18" ht="15" x14ac:dyDescent="0.45">
      <c r="A5640">
        <v>17924</v>
      </c>
      <c r="B5640">
        <v>1</v>
      </c>
      <c r="C5640">
        <v>8.9</v>
      </c>
      <c r="D5640">
        <v>2</v>
      </c>
      <c r="E5640">
        <v>17.8</v>
      </c>
      <c r="H5640">
        <v>5</v>
      </c>
      <c r="I5640">
        <v>44.5</v>
      </c>
      <c r="J5640">
        <v>8</v>
      </c>
      <c r="K5640">
        <v>71.2</v>
      </c>
      <c r="L5640" s="11" t="s">
        <v>11928</v>
      </c>
      <c r="M5640" s="12" t="s">
        <v>6</v>
      </c>
      <c r="N5640" s="12">
        <v>1192</v>
      </c>
      <c r="O5640" s="12" t="s">
        <v>6</v>
      </c>
      <c r="P5640" s="12" t="s">
        <v>6</v>
      </c>
      <c r="Q5640" s="12" t="s">
        <v>6</v>
      </c>
      <c r="R5640">
        <v>5639</v>
      </c>
    </row>
    <row r="5641" spans="1:18" ht="15" x14ac:dyDescent="0.45">
      <c r="A5641">
        <v>31389</v>
      </c>
      <c r="F5641">
        <v>5</v>
      </c>
      <c r="G5641">
        <v>44.5</v>
      </c>
      <c r="H5641">
        <v>3</v>
      </c>
      <c r="I5641">
        <v>26.7</v>
      </c>
      <c r="J5641">
        <v>8</v>
      </c>
      <c r="K5641">
        <v>71.2</v>
      </c>
      <c r="L5641" s="11" t="s">
        <v>11928</v>
      </c>
      <c r="M5641" s="12" t="s">
        <v>6</v>
      </c>
      <c r="N5641" s="12">
        <v>1193</v>
      </c>
      <c r="O5641" s="12" t="s">
        <v>6</v>
      </c>
      <c r="P5641" s="12" t="s">
        <v>6</v>
      </c>
      <c r="Q5641" s="12" t="s">
        <v>6</v>
      </c>
      <c r="R5641">
        <v>5640</v>
      </c>
    </row>
    <row r="5642" spans="1:18" ht="15" x14ac:dyDescent="0.45">
      <c r="A5642">
        <v>29938</v>
      </c>
      <c r="B5642">
        <v>5</v>
      </c>
      <c r="C5642">
        <v>39.5</v>
      </c>
      <c r="D5642">
        <v>4</v>
      </c>
      <c r="E5642">
        <v>31.6</v>
      </c>
      <c r="J5642">
        <v>9</v>
      </c>
      <c r="K5642">
        <v>71.099999999999994</v>
      </c>
      <c r="L5642" s="11" t="s">
        <v>11925</v>
      </c>
      <c r="M5642" s="12" t="s">
        <v>6</v>
      </c>
      <c r="N5642" s="12" t="s">
        <v>6</v>
      </c>
      <c r="O5642" s="12">
        <v>1081</v>
      </c>
      <c r="P5642" s="12" t="s">
        <v>6</v>
      </c>
      <c r="Q5642" s="12" t="s">
        <v>6</v>
      </c>
      <c r="R5642">
        <v>5641</v>
      </c>
    </row>
    <row r="5643" spans="1:18" ht="15" x14ac:dyDescent="0.45">
      <c r="A5643">
        <v>29393</v>
      </c>
      <c r="B5643">
        <v>6</v>
      </c>
      <c r="C5643">
        <v>71.040000000000006</v>
      </c>
      <c r="J5643">
        <v>6</v>
      </c>
      <c r="K5643">
        <v>71.040000000000006</v>
      </c>
      <c r="L5643" s="11" t="s">
        <v>11926</v>
      </c>
      <c r="M5643" s="12" t="s">
        <v>6</v>
      </c>
      <c r="N5643" s="12" t="s">
        <v>6</v>
      </c>
      <c r="O5643" s="12" t="s">
        <v>6</v>
      </c>
      <c r="P5643" s="12">
        <v>1765</v>
      </c>
      <c r="Q5643" s="12" t="s">
        <v>6</v>
      </c>
      <c r="R5643">
        <v>5642</v>
      </c>
    </row>
    <row r="5644" spans="1:18" ht="15" x14ac:dyDescent="0.45">
      <c r="A5644">
        <v>16801</v>
      </c>
      <c r="B5644">
        <v>2</v>
      </c>
      <c r="C5644">
        <v>28.4</v>
      </c>
      <c r="D5644">
        <v>2</v>
      </c>
      <c r="E5644">
        <v>28.4</v>
      </c>
      <c r="H5644">
        <v>1</v>
      </c>
      <c r="I5644">
        <v>14.2</v>
      </c>
      <c r="J5644">
        <v>5</v>
      </c>
      <c r="K5644">
        <v>71</v>
      </c>
      <c r="L5644" s="11" t="s">
        <v>11926</v>
      </c>
      <c r="M5644" s="12" t="s">
        <v>6</v>
      </c>
      <c r="N5644" s="12" t="s">
        <v>6</v>
      </c>
      <c r="O5644" s="12" t="s">
        <v>6</v>
      </c>
      <c r="P5644" s="12">
        <v>1766</v>
      </c>
      <c r="Q5644" s="12" t="s">
        <v>6</v>
      </c>
      <c r="R5644">
        <v>5643</v>
      </c>
    </row>
    <row r="5645" spans="1:18" ht="15" x14ac:dyDescent="0.45">
      <c r="A5645">
        <v>18190</v>
      </c>
      <c r="D5645">
        <v>1</v>
      </c>
      <c r="E5645">
        <v>21.9</v>
      </c>
      <c r="H5645">
        <v>2</v>
      </c>
      <c r="I5645">
        <v>49</v>
      </c>
      <c r="J5645">
        <v>3</v>
      </c>
      <c r="K5645">
        <v>70.900000000000006</v>
      </c>
      <c r="L5645" s="11" t="s">
        <v>11925</v>
      </c>
      <c r="M5645" s="12" t="s">
        <v>6</v>
      </c>
      <c r="N5645" s="12" t="s">
        <v>6</v>
      </c>
      <c r="O5645" s="12">
        <v>1082</v>
      </c>
      <c r="P5645" s="12" t="s">
        <v>6</v>
      </c>
      <c r="Q5645" s="12" t="s">
        <v>6</v>
      </c>
      <c r="R5645">
        <v>5644</v>
      </c>
    </row>
    <row r="5646" spans="1:18" ht="15" x14ac:dyDescent="0.45">
      <c r="A5646">
        <v>29858</v>
      </c>
      <c r="B5646">
        <v>1</v>
      </c>
      <c r="C5646">
        <v>23.6</v>
      </c>
      <c r="F5646">
        <v>1</v>
      </c>
      <c r="G5646">
        <v>23.6</v>
      </c>
      <c r="H5646">
        <v>1</v>
      </c>
      <c r="I5646">
        <v>23.6</v>
      </c>
      <c r="J5646">
        <v>3</v>
      </c>
      <c r="K5646">
        <v>70.800000000000011</v>
      </c>
      <c r="L5646" s="11" t="s">
        <v>11926</v>
      </c>
      <c r="M5646" s="12" t="s">
        <v>6</v>
      </c>
      <c r="N5646" s="12" t="s">
        <v>6</v>
      </c>
      <c r="O5646" s="12" t="s">
        <v>6</v>
      </c>
      <c r="P5646" s="12">
        <v>1767</v>
      </c>
      <c r="Q5646" s="12" t="s">
        <v>6</v>
      </c>
      <c r="R5646">
        <v>5645</v>
      </c>
    </row>
    <row r="5647" spans="1:18" ht="15" x14ac:dyDescent="0.45">
      <c r="A5647">
        <v>23201</v>
      </c>
      <c r="H5647">
        <v>3</v>
      </c>
      <c r="I5647">
        <v>70.72</v>
      </c>
      <c r="J5647">
        <v>3</v>
      </c>
      <c r="K5647">
        <v>70.72</v>
      </c>
      <c r="L5647" s="11" t="s">
        <v>11925</v>
      </c>
      <c r="M5647" s="12" t="s">
        <v>6</v>
      </c>
      <c r="N5647" s="12" t="s">
        <v>6</v>
      </c>
      <c r="O5647" s="12">
        <v>1083</v>
      </c>
      <c r="P5647" s="12" t="s">
        <v>6</v>
      </c>
      <c r="Q5647" s="12" t="s">
        <v>6</v>
      </c>
      <c r="R5647">
        <v>5646</v>
      </c>
    </row>
    <row r="5648" spans="1:18" ht="15" x14ac:dyDescent="0.45">
      <c r="A5648">
        <v>14907</v>
      </c>
      <c r="B5648">
        <v>1</v>
      </c>
      <c r="C5648">
        <v>9.1999999999999993</v>
      </c>
      <c r="D5648">
        <v>2</v>
      </c>
      <c r="E5648">
        <v>17.66</v>
      </c>
      <c r="F5648">
        <v>1</v>
      </c>
      <c r="G5648">
        <v>9.1999999999999993</v>
      </c>
      <c r="H5648">
        <v>4</v>
      </c>
      <c r="I5648">
        <v>34.58</v>
      </c>
      <c r="J5648">
        <v>8</v>
      </c>
      <c r="K5648">
        <v>70.64</v>
      </c>
      <c r="L5648" s="11" t="s">
        <v>11928</v>
      </c>
      <c r="M5648" s="12" t="s">
        <v>6</v>
      </c>
      <c r="N5648" s="12">
        <v>1194</v>
      </c>
      <c r="O5648" s="12" t="s">
        <v>6</v>
      </c>
      <c r="P5648" s="12" t="s">
        <v>6</v>
      </c>
      <c r="Q5648" s="12" t="s">
        <v>6</v>
      </c>
      <c r="R5648">
        <v>5647</v>
      </c>
    </row>
    <row r="5649" spans="1:18" ht="15" x14ac:dyDescent="0.45">
      <c r="A5649">
        <v>32183</v>
      </c>
      <c r="H5649">
        <v>12</v>
      </c>
      <c r="I5649">
        <v>70.33</v>
      </c>
      <c r="J5649">
        <v>12</v>
      </c>
      <c r="K5649">
        <v>70.33</v>
      </c>
      <c r="L5649" s="11" t="s">
        <v>11925</v>
      </c>
      <c r="M5649" s="12" t="s">
        <v>6</v>
      </c>
      <c r="N5649" s="12" t="s">
        <v>6</v>
      </c>
      <c r="O5649" s="12">
        <v>1084</v>
      </c>
      <c r="P5649" s="12" t="s">
        <v>6</v>
      </c>
      <c r="Q5649" s="12" t="s">
        <v>6</v>
      </c>
      <c r="R5649">
        <v>5648</v>
      </c>
    </row>
    <row r="5650" spans="1:18" ht="15" x14ac:dyDescent="0.45">
      <c r="A5650">
        <v>28698</v>
      </c>
      <c r="B5650">
        <v>8</v>
      </c>
      <c r="C5650">
        <v>11.2</v>
      </c>
      <c r="D5650">
        <v>35</v>
      </c>
      <c r="E5650">
        <v>39.79</v>
      </c>
      <c r="F5650">
        <v>2</v>
      </c>
      <c r="G5650">
        <v>2.58</v>
      </c>
      <c r="H5650">
        <v>12</v>
      </c>
      <c r="I5650">
        <v>16.690000000000001</v>
      </c>
      <c r="J5650">
        <v>57</v>
      </c>
      <c r="K5650">
        <v>70.259999999999991</v>
      </c>
      <c r="L5650" s="11" t="s">
        <v>11927</v>
      </c>
      <c r="M5650" s="12" t="s">
        <v>6</v>
      </c>
      <c r="N5650" s="12" t="s">
        <v>6</v>
      </c>
      <c r="O5650" s="12" t="s">
        <v>6</v>
      </c>
      <c r="P5650" s="12" t="s">
        <v>6</v>
      </c>
      <c r="Q5650" s="12">
        <v>892</v>
      </c>
      <c r="R5650">
        <v>5649</v>
      </c>
    </row>
    <row r="5651" spans="1:18" ht="15" x14ac:dyDescent="0.45">
      <c r="A5651">
        <v>16333</v>
      </c>
      <c r="B5651">
        <v>3</v>
      </c>
      <c r="C5651">
        <v>70.2</v>
      </c>
      <c r="J5651">
        <v>3</v>
      </c>
      <c r="K5651">
        <v>70.2</v>
      </c>
      <c r="L5651" s="11" t="s">
        <v>11928</v>
      </c>
      <c r="M5651" s="12" t="s">
        <v>6</v>
      </c>
      <c r="N5651" s="12">
        <v>1195</v>
      </c>
      <c r="O5651" s="12" t="s">
        <v>6</v>
      </c>
      <c r="P5651" s="12" t="s">
        <v>6</v>
      </c>
      <c r="Q5651" s="12" t="s">
        <v>6</v>
      </c>
      <c r="R5651">
        <v>5650</v>
      </c>
    </row>
    <row r="5652" spans="1:18" ht="15" x14ac:dyDescent="0.45">
      <c r="A5652">
        <v>10228</v>
      </c>
      <c r="B5652">
        <v>3</v>
      </c>
      <c r="C5652">
        <v>11.7</v>
      </c>
      <c r="D5652">
        <v>8</v>
      </c>
      <c r="E5652">
        <v>31.2</v>
      </c>
      <c r="F5652">
        <v>3</v>
      </c>
      <c r="G5652">
        <v>11.7</v>
      </c>
      <c r="H5652">
        <v>4</v>
      </c>
      <c r="I5652">
        <v>15.6</v>
      </c>
      <c r="J5652">
        <v>18</v>
      </c>
      <c r="K5652">
        <v>70.199999999999989</v>
      </c>
      <c r="L5652" s="11" t="s">
        <v>11927</v>
      </c>
      <c r="M5652" s="12" t="s">
        <v>6</v>
      </c>
      <c r="N5652" s="12" t="s">
        <v>6</v>
      </c>
      <c r="O5652" s="12" t="s">
        <v>6</v>
      </c>
      <c r="P5652" s="12" t="s">
        <v>6</v>
      </c>
      <c r="Q5652" s="12">
        <v>893</v>
      </c>
      <c r="R5652">
        <v>5651</v>
      </c>
    </row>
    <row r="5653" spans="1:18" ht="15" x14ac:dyDescent="0.45">
      <c r="A5653">
        <v>10491</v>
      </c>
      <c r="B5653">
        <v>2</v>
      </c>
      <c r="C5653">
        <v>15.6</v>
      </c>
      <c r="D5653">
        <v>3</v>
      </c>
      <c r="E5653">
        <v>23.4</v>
      </c>
      <c r="F5653">
        <v>1</v>
      </c>
      <c r="G5653">
        <v>7.8</v>
      </c>
      <c r="H5653">
        <v>3</v>
      </c>
      <c r="I5653">
        <v>23.4</v>
      </c>
      <c r="J5653">
        <v>9</v>
      </c>
      <c r="K5653">
        <v>70.199999999999989</v>
      </c>
      <c r="L5653" s="11" t="s">
        <v>11927</v>
      </c>
      <c r="M5653" s="12" t="s">
        <v>6</v>
      </c>
      <c r="N5653" s="12" t="s">
        <v>6</v>
      </c>
      <c r="O5653" s="12" t="s">
        <v>6</v>
      </c>
      <c r="P5653" s="12" t="s">
        <v>6</v>
      </c>
      <c r="Q5653" s="12">
        <v>894</v>
      </c>
      <c r="R5653">
        <v>5652</v>
      </c>
    </row>
    <row r="5654" spans="1:18" ht="15" x14ac:dyDescent="0.45">
      <c r="A5654">
        <v>17901</v>
      </c>
      <c r="B5654">
        <v>1</v>
      </c>
      <c r="C5654">
        <v>7.8</v>
      </c>
      <c r="D5654">
        <v>3</v>
      </c>
      <c r="E5654">
        <v>23.4</v>
      </c>
      <c r="F5654">
        <v>2</v>
      </c>
      <c r="G5654">
        <v>15.6</v>
      </c>
      <c r="H5654">
        <v>3</v>
      </c>
      <c r="I5654">
        <v>23.4</v>
      </c>
      <c r="J5654">
        <v>9</v>
      </c>
      <c r="K5654">
        <v>70.199999999999989</v>
      </c>
      <c r="L5654" s="11" t="s">
        <v>11928</v>
      </c>
      <c r="M5654" s="12" t="s">
        <v>6</v>
      </c>
      <c r="N5654" s="12">
        <v>1196</v>
      </c>
      <c r="O5654" s="12" t="s">
        <v>6</v>
      </c>
      <c r="P5654" s="12" t="s">
        <v>6</v>
      </c>
      <c r="Q5654" s="12" t="s">
        <v>6</v>
      </c>
      <c r="R5654">
        <v>5653</v>
      </c>
    </row>
    <row r="5655" spans="1:18" ht="15" x14ac:dyDescent="0.45">
      <c r="A5655">
        <v>12203</v>
      </c>
      <c r="D5655">
        <v>5</v>
      </c>
      <c r="E5655">
        <v>70</v>
      </c>
      <c r="J5655">
        <v>5</v>
      </c>
      <c r="K5655">
        <v>70</v>
      </c>
      <c r="L5655" s="11" t="s">
        <v>6</v>
      </c>
      <c r="M5655" s="12" t="s">
        <v>6</v>
      </c>
      <c r="N5655" s="12" t="s">
        <v>6</v>
      </c>
      <c r="O5655" s="12" t="s">
        <v>6</v>
      </c>
      <c r="P5655" s="12" t="s">
        <v>6</v>
      </c>
      <c r="Q5655" s="12" t="s">
        <v>6</v>
      </c>
      <c r="R5655">
        <v>5654</v>
      </c>
    </row>
    <row r="5656" spans="1:18" ht="15" x14ac:dyDescent="0.45">
      <c r="A5656">
        <v>12682</v>
      </c>
      <c r="B5656">
        <v>2</v>
      </c>
      <c r="C5656">
        <v>5.6</v>
      </c>
      <c r="D5656">
        <v>9</v>
      </c>
      <c r="E5656">
        <v>25.2</v>
      </c>
      <c r="F5656">
        <v>12</v>
      </c>
      <c r="G5656">
        <v>33.6</v>
      </c>
      <c r="H5656">
        <v>2</v>
      </c>
      <c r="I5656">
        <v>5.6</v>
      </c>
      <c r="J5656">
        <v>25</v>
      </c>
      <c r="K5656">
        <v>70</v>
      </c>
      <c r="L5656" s="11" t="s">
        <v>11927</v>
      </c>
      <c r="M5656" s="12" t="s">
        <v>6</v>
      </c>
      <c r="N5656" s="12" t="s">
        <v>6</v>
      </c>
      <c r="O5656" s="12" t="s">
        <v>6</v>
      </c>
      <c r="P5656" s="12" t="s">
        <v>6</v>
      </c>
      <c r="Q5656" s="12">
        <v>895</v>
      </c>
      <c r="R5656">
        <v>5655</v>
      </c>
    </row>
    <row r="5657" spans="1:18" ht="15" x14ac:dyDescent="0.45">
      <c r="A5657">
        <v>16909</v>
      </c>
      <c r="B5657">
        <v>9</v>
      </c>
      <c r="C5657">
        <v>45</v>
      </c>
      <c r="D5657">
        <v>5</v>
      </c>
      <c r="E5657">
        <v>25</v>
      </c>
      <c r="J5657">
        <v>14</v>
      </c>
      <c r="K5657">
        <v>70</v>
      </c>
      <c r="L5657" s="11" t="s">
        <v>11926</v>
      </c>
      <c r="M5657" s="12" t="s">
        <v>6</v>
      </c>
      <c r="N5657" s="12" t="s">
        <v>6</v>
      </c>
      <c r="O5657" s="12" t="s">
        <v>6</v>
      </c>
      <c r="P5657" s="12">
        <v>1768</v>
      </c>
      <c r="Q5657" s="12" t="s">
        <v>6</v>
      </c>
      <c r="R5657">
        <v>5656</v>
      </c>
    </row>
    <row r="5658" spans="1:18" ht="15" x14ac:dyDescent="0.45">
      <c r="A5658">
        <v>17855</v>
      </c>
      <c r="B5658">
        <v>11</v>
      </c>
      <c r="C5658">
        <v>38.5</v>
      </c>
      <c r="D5658">
        <v>9</v>
      </c>
      <c r="E5658">
        <v>31.5</v>
      </c>
      <c r="J5658">
        <v>20</v>
      </c>
      <c r="K5658">
        <v>70</v>
      </c>
      <c r="L5658" s="11" t="s">
        <v>11927</v>
      </c>
      <c r="M5658" s="12" t="s">
        <v>6</v>
      </c>
      <c r="N5658" s="12" t="s">
        <v>6</v>
      </c>
      <c r="O5658" s="12" t="s">
        <v>6</v>
      </c>
      <c r="P5658" s="12" t="s">
        <v>6</v>
      </c>
      <c r="Q5658" s="12">
        <v>896</v>
      </c>
      <c r="R5658">
        <v>5657</v>
      </c>
    </row>
    <row r="5659" spans="1:18" ht="15" x14ac:dyDescent="0.45">
      <c r="A5659">
        <v>28461</v>
      </c>
      <c r="B5659">
        <v>4</v>
      </c>
      <c r="C5659">
        <v>20</v>
      </c>
      <c r="D5659">
        <v>1</v>
      </c>
      <c r="E5659">
        <v>5</v>
      </c>
      <c r="F5659">
        <v>4</v>
      </c>
      <c r="G5659">
        <v>20</v>
      </c>
      <c r="H5659">
        <v>5</v>
      </c>
      <c r="I5659">
        <v>25</v>
      </c>
      <c r="J5659">
        <v>14</v>
      </c>
      <c r="K5659">
        <v>70</v>
      </c>
      <c r="L5659" s="11" t="s">
        <v>11926</v>
      </c>
      <c r="M5659" s="12" t="s">
        <v>6</v>
      </c>
      <c r="N5659" s="12" t="s">
        <v>6</v>
      </c>
      <c r="O5659" s="12" t="s">
        <v>6</v>
      </c>
      <c r="P5659" s="12">
        <v>1769</v>
      </c>
      <c r="Q5659" s="12" t="s">
        <v>6</v>
      </c>
      <c r="R5659">
        <v>5658</v>
      </c>
    </row>
    <row r="5660" spans="1:18" ht="15" x14ac:dyDescent="0.45">
      <c r="A5660">
        <v>32413</v>
      </c>
      <c r="H5660">
        <v>4</v>
      </c>
      <c r="I5660">
        <v>70</v>
      </c>
      <c r="J5660">
        <v>4</v>
      </c>
      <c r="K5660">
        <v>70</v>
      </c>
      <c r="L5660" s="11" t="s">
        <v>11928</v>
      </c>
      <c r="M5660" s="12" t="s">
        <v>6</v>
      </c>
      <c r="N5660" s="12">
        <v>1197</v>
      </c>
      <c r="O5660" s="12" t="s">
        <v>6</v>
      </c>
      <c r="P5660" s="12" t="s">
        <v>6</v>
      </c>
      <c r="Q5660" s="12" t="s">
        <v>6</v>
      </c>
      <c r="R5660">
        <v>5659</v>
      </c>
    </row>
    <row r="5661" spans="1:18" ht="15" x14ac:dyDescent="0.45">
      <c r="A5661">
        <v>23036</v>
      </c>
      <c r="B5661">
        <v>1</v>
      </c>
      <c r="C5661">
        <v>69.900000000000006</v>
      </c>
      <c r="J5661">
        <v>1</v>
      </c>
      <c r="K5661">
        <v>69.900000000000006</v>
      </c>
      <c r="L5661" s="11" t="s">
        <v>11925</v>
      </c>
      <c r="M5661" s="12" t="s">
        <v>6</v>
      </c>
      <c r="N5661" s="12" t="s">
        <v>6</v>
      </c>
      <c r="O5661" s="12">
        <v>1085</v>
      </c>
      <c r="P5661" s="12" t="s">
        <v>6</v>
      </c>
      <c r="Q5661" s="12" t="s">
        <v>6</v>
      </c>
      <c r="R5661">
        <v>5660</v>
      </c>
    </row>
    <row r="5662" spans="1:18" ht="15" x14ac:dyDescent="0.45">
      <c r="A5662">
        <v>28262</v>
      </c>
      <c r="B5662">
        <v>1</v>
      </c>
      <c r="C5662">
        <v>69.900000000000006</v>
      </c>
      <c r="J5662">
        <v>1</v>
      </c>
      <c r="K5662">
        <v>69.900000000000006</v>
      </c>
      <c r="L5662" s="11" t="s">
        <v>11925</v>
      </c>
      <c r="M5662" s="12" t="s">
        <v>6</v>
      </c>
      <c r="N5662" s="12" t="s">
        <v>6</v>
      </c>
      <c r="O5662" s="12">
        <v>1086</v>
      </c>
      <c r="P5662" s="12" t="s">
        <v>6</v>
      </c>
      <c r="Q5662" s="12" t="s">
        <v>6</v>
      </c>
      <c r="R5662">
        <v>5661</v>
      </c>
    </row>
    <row r="5663" spans="1:18" ht="15" x14ac:dyDescent="0.45">
      <c r="A5663">
        <v>30271</v>
      </c>
      <c r="B5663">
        <v>1</v>
      </c>
      <c r="C5663">
        <v>34.9</v>
      </c>
      <c r="D5663">
        <v>1</v>
      </c>
      <c r="E5663">
        <v>34.9</v>
      </c>
      <c r="J5663">
        <v>2</v>
      </c>
      <c r="K5663">
        <v>69.8</v>
      </c>
      <c r="L5663" s="11" t="s">
        <v>11925</v>
      </c>
      <c r="M5663" s="12" t="s">
        <v>6</v>
      </c>
      <c r="N5663" s="12" t="s">
        <v>6</v>
      </c>
      <c r="O5663" s="12">
        <v>1087</v>
      </c>
      <c r="P5663" s="12" t="s">
        <v>6</v>
      </c>
      <c r="Q5663" s="12" t="s">
        <v>6</v>
      </c>
      <c r="R5663">
        <v>5662</v>
      </c>
    </row>
    <row r="5664" spans="1:18" ht="15" x14ac:dyDescent="0.45">
      <c r="A5664">
        <v>30272</v>
      </c>
      <c r="B5664">
        <v>1</v>
      </c>
      <c r="C5664">
        <v>34.9</v>
      </c>
      <c r="D5664">
        <v>1</v>
      </c>
      <c r="E5664">
        <v>34.9</v>
      </c>
      <c r="J5664">
        <v>2</v>
      </c>
      <c r="K5664">
        <v>69.8</v>
      </c>
      <c r="L5664" s="11" t="s">
        <v>11925</v>
      </c>
      <c r="M5664" s="12" t="s">
        <v>6</v>
      </c>
      <c r="N5664" s="12" t="s">
        <v>6</v>
      </c>
      <c r="O5664" s="12">
        <v>1088</v>
      </c>
      <c r="P5664" s="12" t="s">
        <v>6</v>
      </c>
      <c r="Q5664" s="12" t="s">
        <v>6</v>
      </c>
      <c r="R5664">
        <v>5663</v>
      </c>
    </row>
    <row r="5665" spans="1:18" ht="15" x14ac:dyDescent="0.45">
      <c r="A5665">
        <v>2011569</v>
      </c>
      <c r="B5665">
        <v>0.39</v>
      </c>
      <c r="C5665">
        <v>1.74</v>
      </c>
      <c r="F5665">
        <v>5.73</v>
      </c>
      <c r="G5665">
        <v>25.77</v>
      </c>
      <c r="H5665">
        <v>9.4700000000000006</v>
      </c>
      <c r="I5665">
        <v>42.26</v>
      </c>
      <c r="J5665">
        <v>15.59</v>
      </c>
      <c r="K5665">
        <v>69.77</v>
      </c>
      <c r="L5665" s="11" t="s">
        <v>6</v>
      </c>
      <c r="M5665" s="12" t="s">
        <v>6</v>
      </c>
      <c r="N5665" s="12" t="s">
        <v>6</v>
      </c>
      <c r="O5665" s="12" t="s">
        <v>6</v>
      </c>
      <c r="P5665" s="12" t="s">
        <v>6</v>
      </c>
      <c r="Q5665" s="12" t="s">
        <v>6</v>
      </c>
      <c r="R5665">
        <v>5664</v>
      </c>
    </row>
    <row r="5666" spans="1:18" ht="15" x14ac:dyDescent="0.45">
      <c r="A5666">
        <v>12679</v>
      </c>
      <c r="B5666">
        <v>6</v>
      </c>
      <c r="C5666">
        <v>14.4</v>
      </c>
      <c r="D5666">
        <v>11</v>
      </c>
      <c r="E5666">
        <v>26.4</v>
      </c>
      <c r="F5666">
        <v>6</v>
      </c>
      <c r="G5666">
        <v>14.4</v>
      </c>
      <c r="H5666">
        <v>6</v>
      </c>
      <c r="I5666">
        <v>14.4</v>
      </c>
      <c r="J5666">
        <v>29</v>
      </c>
      <c r="K5666">
        <v>69.599999999999994</v>
      </c>
      <c r="L5666" s="11" t="s">
        <v>11927</v>
      </c>
      <c r="M5666" s="12" t="s">
        <v>6</v>
      </c>
      <c r="N5666" s="12" t="s">
        <v>6</v>
      </c>
      <c r="O5666" s="12" t="s">
        <v>6</v>
      </c>
      <c r="P5666" s="12" t="s">
        <v>6</v>
      </c>
      <c r="Q5666" s="12">
        <v>897</v>
      </c>
      <c r="R5666">
        <v>5665</v>
      </c>
    </row>
    <row r="5667" spans="1:18" ht="15" x14ac:dyDescent="0.45">
      <c r="A5667">
        <v>16952</v>
      </c>
      <c r="B5667">
        <v>1</v>
      </c>
      <c r="C5667">
        <v>23.2</v>
      </c>
      <c r="D5667">
        <v>1</v>
      </c>
      <c r="E5667">
        <v>23.2</v>
      </c>
      <c r="F5667">
        <v>1</v>
      </c>
      <c r="G5667">
        <v>23.2</v>
      </c>
      <c r="J5667">
        <v>3</v>
      </c>
      <c r="K5667">
        <v>69.599999999999994</v>
      </c>
      <c r="L5667" s="11" t="s">
        <v>11926</v>
      </c>
      <c r="M5667" s="12" t="s">
        <v>6</v>
      </c>
      <c r="N5667" s="12" t="s">
        <v>6</v>
      </c>
      <c r="O5667" s="12" t="s">
        <v>6</v>
      </c>
      <c r="P5667" s="12">
        <v>1770</v>
      </c>
      <c r="Q5667" s="12" t="s">
        <v>6</v>
      </c>
      <c r="R5667">
        <v>5666</v>
      </c>
    </row>
    <row r="5668" spans="1:18" ht="15" x14ac:dyDescent="0.45">
      <c r="A5668">
        <v>28543</v>
      </c>
      <c r="B5668">
        <v>3</v>
      </c>
      <c r="C5668">
        <v>34.799999999999997</v>
      </c>
      <c r="H5668">
        <v>3</v>
      </c>
      <c r="I5668">
        <v>34.799999999999997</v>
      </c>
      <c r="J5668">
        <v>6</v>
      </c>
      <c r="K5668">
        <v>69.599999999999994</v>
      </c>
      <c r="L5668" s="11" t="s">
        <v>11928</v>
      </c>
      <c r="M5668" s="12" t="s">
        <v>6</v>
      </c>
      <c r="N5668" s="12">
        <v>1198</v>
      </c>
      <c r="O5668" s="12" t="s">
        <v>6</v>
      </c>
      <c r="P5668" s="12" t="s">
        <v>6</v>
      </c>
      <c r="Q5668" s="12" t="s">
        <v>6</v>
      </c>
      <c r="R5668">
        <v>5667</v>
      </c>
    </row>
    <row r="5669" spans="1:18" ht="15" x14ac:dyDescent="0.45">
      <c r="A5669">
        <v>29631</v>
      </c>
      <c r="B5669">
        <v>3</v>
      </c>
      <c r="C5669">
        <v>34.799999999999997</v>
      </c>
      <c r="D5669">
        <v>1</v>
      </c>
      <c r="E5669">
        <v>11.6</v>
      </c>
      <c r="F5669">
        <v>1</v>
      </c>
      <c r="G5669">
        <v>11.6</v>
      </c>
      <c r="H5669">
        <v>1</v>
      </c>
      <c r="I5669">
        <v>11.6</v>
      </c>
      <c r="J5669">
        <v>6</v>
      </c>
      <c r="K5669">
        <v>69.599999999999994</v>
      </c>
      <c r="L5669" s="11" t="s">
        <v>11928</v>
      </c>
      <c r="M5669" s="12" t="s">
        <v>6</v>
      </c>
      <c r="N5669" s="12">
        <v>1199</v>
      </c>
      <c r="O5669" s="12" t="s">
        <v>6</v>
      </c>
      <c r="P5669" s="12" t="s">
        <v>6</v>
      </c>
      <c r="Q5669" s="12" t="s">
        <v>6</v>
      </c>
      <c r="R5669">
        <v>5668</v>
      </c>
    </row>
    <row r="5670" spans="1:18" ht="15" x14ac:dyDescent="0.45">
      <c r="A5670">
        <v>32175</v>
      </c>
      <c r="H5670">
        <v>12</v>
      </c>
      <c r="I5670">
        <v>69.599999999999994</v>
      </c>
      <c r="J5670">
        <v>12</v>
      </c>
      <c r="K5670">
        <v>69.599999999999994</v>
      </c>
      <c r="L5670" s="11" t="s">
        <v>11925</v>
      </c>
      <c r="M5670" s="12" t="s">
        <v>6</v>
      </c>
      <c r="N5670" s="12" t="s">
        <v>6</v>
      </c>
      <c r="O5670" s="12">
        <v>1089</v>
      </c>
      <c r="P5670" s="12" t="s">
        <v>6</v>
      </c>
      <c r="Q5670" s="12" t="s">
        <v>6</v>
      </c>
      <c r="R5670">
        <v>5669</v>
      </c>
    </row>
    <row r="5671" spans="1:18" ht="15" x14ac:dyDescent="0.45">
      <c r="A5671">
        <v>2022379</v>
      </c>
      <c r="B5671">
        <v>0.39</v>
      </c>
      <c r="C5671">
        <v>6.83</v>
      </c>
      <c r="D5671">
        <v>3.59</v>
      </c>
      <c r="E5671">
        <v>62.74</v>
      </c>
      <c r="J5671">
        <v>3.98</v>
      </c>
      <c r="K5671">
        <v>69.570000000000007</v>
      </c>
      <c r="L5671" s="11" t="s">
        <v>11924</v>
      </c>
      <c r="M5671" s="12">
        <v>439</v>
      </c>
      <c r="N5671" s="12" t="s">
        <v>6</v>
      </c>
      <c r="O5671" s="12" t="s">
        <v>6</v>
      </c>
      <c r="P5671" s="12" t="s">
        <v>6</v>
      </c>
      <c r="Q5671" s="12" t="s">
        <v>6</v>
      </c>
      <c r="R5671">
        <v>5670</v>
      </c>
    </row>
    <row r="5672" spans="1:18" ht="15" x14ac:dyDescent="0.45">
      <c r="A5672">
        <v>10310</v>
      </c>
      <c r="D5672">
        <v>11</v>
      </c>
      <c r="E5672">
        <v>30.8</v>
      </c>
      <c r="F5672">
        <v>4</v>
      </c>
      <c r="G5672">
        <v>10.76</v>
      </c>
      <c r="H5672">
        <v>10</v>
      </c>
      <c r="I5672">
        <v>28</v>
      </c>
      <c r="J5672">
        <v>25</v>
      </c>
      <c r="K5672">
        <v>69.56</v>
      </c>
      <c r="L5672" s="11" t="s">
        <v>11927</v>
      </c>
      <c r="M5672" s="12" t="s">
        <v>6</v>
      </c>
      <c r="N5672" s="12" t="s">
        <v>6</v>
      </c>
      <c r="O5672" s="12" t="s">
        <v>6</v>
      </c>
      <c r="P5672" s="12" t="s">
        <v>6</v>
      </c>
      <c r="Q5672" s="12">
        <v>898</v>
      </c>
      <c r="R5672">
        <v>5671</v>
      </c>
    </row>
    <row r="5673" spans="1:18" ht="15" x14ac:dyDescent="0.45">
      <c r="A5673">
        <v>29128</v>
      </c>
      <c r="B5673">
        <v>5</v>
      </c>
      <c r="C5673">
        <v>69.5</v>
      </c>
      <c r="J5673">
        <v>5</v>
      </c>
      <c r="K5673">
        <v>69.5</v>
      </c>
      <c r="L5673" s="11" t="s">
        <v>11926</v>
      </c>
      <c r="M5673" s="12" t="s">
        <v>6</v>
      </c>
      <c r="N5673" s="12" t="s">
        <v>6</v>
      </c>
      <c r="O5673" s="12" t="s">
        <v>6</v>
      </c>
      <c r="P5673" s="12">
        <v>1771</v>
      </c>
      <c r="Q5673" s="12" t="s">
        <v>6</v>
      </c>
      <c r="R5673">
        <v>5672</v>
      </c>
    </row>
    <row r="5674" spans="1:18" ht="15" x14ac:dyDescent="0.45">
      <c r="A5674">
        <v>29132</v>
      </c>
      <c r="B5674">
        <v>3</v>
      </c>
      <c r="C5674">
        <v>41.7</v>
      </c>
      <c r="D5674">
        <v>2</v>
      </c>
      <c r="E5674">
        <v>27.8</v>
      </c>
      <c r="J5674">
        <v>5</v>
      </c>
      <c r="K5674">
        <v>69.5</v>
      </c>
      <c r="L5674" s="11" t="s">
        <v>11926</v>
      </c>
      <c r="M5674" s="12" t="s">
        <v>6</v>
      </c>
      <c r="N5674" s="12" t="s">
        <v>6</v>
      </c>
      <c r="O5674" s="12" t="s">
        <v>6</v>
      </c>
      <c r="P5674" s="12">
        <v>1772</v>
      </c>
      <c r="Q5674" s="12" t="s">
        <v>6</v>
      </c>
      <c r="R5674">
        <v>5673</v>
      </c>
    </row>
    <row r="5675" spans="1:18" ht="15" x14ac:dyDescent="0.45">
      <c r="A5675">
        <v>31352</v>
      </c>
      <c r="B5675">
        <v>3</v>
      </c>
      <c r="C5675">
        <v>29.7</v>
      </c>
      <c r="F5675">
        <v>1</v>
      </c>
      <c r="G5675">
        <v>9.9</v>
      </c>
      <c r="H5675">
        <v>3</v>
      </c>
      <c r="I5675">
        <v>29.7</v>
      </c>
      <c r="J5675">
        <v>7</v>
      </c>
      <c r="K5675">
        <v>69.3</v>
      </c>
      <c r="L5675" s="11" t="s">
        <v>11926</v>
      </c>
      <c r="M5675" s="12" t="s">
        <v>6</v>
      </c>
      <c r="N5675" s="12" t="s">
        <v>6</v>
      </c>
      <c r="O5675" s="12" t="s">
        <v>6</v>
      </c>
      <c r="P5675" s="12">
        <v>1773</v>
      </c>
      <c r="Q5675" s="12" t="s">
        <v>6</v>
      </c>
      <c r="R5675">
        <v>5674</v>
      </c>
    </row>
    <row r="5676" spans="1:18" ht="15" x14ac:dyDescent="0.45">
      <c r="A5676">
        <v>23357</v>
      </c>
      <c r="B5676">
        <v>1</v>
      </c>
      <c r="C5676">
        <v>34.6</v>
      </c>
      <c r="D5676">
        <v>1</v>
      </c>
      <c r="E5676">
        <v>34.6</v>
      </c>
      <c r="J5676">
        <v>2</v>
      </c>
      <c r="K5676">
        <v>69.2</v>
      </c>
      <c r="L5676" s="11" t="s">
        <v>11926</v>
      </c>
      <c r="M5676" s="12" t="s">
        <v>6</v>
      </c>
      <c r="N5676" s="12" t="s">
        <v>6</v>
      </c>
      <c r="O5676" s="12" t="s">
        <v>6</v>
      </c>
      <c r="P5676" s="12">
        <v>1774</v>
      </c>
      <c r="Q5676" s="12" t="s">
        <v>6</v>
      </c>
      <c r="R5676">
        <v>5675</v>
      </c>
    </row>
    <row r="5677" spans="1:18" ht="15" x14ac:dyDescent="0.45">
      <c r="A5677">
        <v>10262</v>
      </c>
      <c r="B5677">
        <v>17</v>
      </c>
      <c r="C5677">
        <v>25.5</v>
      </c>
      <c r="D5677">
        <v>7</v>
      </c>
      <c r="E5677">
        <v>10.5</v>
      </c>
      <c r="F5677">
        <v>14</v>
      </c>
      <c r="G5677">
        <v>21</v>
      </c>
      <c r="H5677">
        <v>8</v>
      </c>
      <c r="I5677">
        <v>12</v>
      </c>
      <c r="J5677">
        <v>46</v>
      </c>
      <c r="K5677">
        <v>69</v>
      </c>
      <c r="L5677" s="11" t="s">
        <v>11927</v>
      </c>
      <c r="M5677" s="12" t="s">
        <v>6</v>
      </c>
      <c r="N5677" s="12" t="s">
        <v>6</v>
      </c>
      <c r="O5677" s="12" t="s">
        <v>6</v>
      </c>
      <c r="P5677" s="12" t="s">
        <v>6</v>
      </c>
      <c r="Q5677" s="12">
        <v>899</v>
      </c>
      <c r="R5677">
        <v>5676</v>
      </c>
    </row>
    <row r="5678" spans="1:18" ht="15" x14ac:dyDescent="0.45">
      <c r="A5678">
        <v>14977</v>
      </c>
      <c r="B5678">
        <v>1</v>
      </c>
      <c r="C5678">
        <v>34.5</v>
      </c>
      <c r="D5678">
        <v>1</v>
      </c>
      <c r="E5678">
        <v>34.5</v>
      </c>
      <c r="J5678">
        <v>2</v>
      </c>
      <c r="K5678">
        <v>69</v>
      </c>
      <c r="L5678" s="11" t="s">
        <v>11925</v>
      </c>
      <c r="M5678" s="12" t="s">
        <v>6</v>
      </c>
      <c r="N5678" s="12" t="s">
        <v>6</v>
      </c>
      <c r="O5678" s="12">
        <v>1090</v>
      </c>
      <c r="P5678" s="12" t="s">
        <v>6</v>
      </c>
      <c r="Q5678" s="12" t="s">
        <v>6</v>
      </c>
      <c r="R5678">
        <v>5677</v>
      </c>
    </row>
    <row r="5679" spans="1:18" ht="15" x14ac:dyDescent="0.45">
      <c r="A5679">
        <v>28287</v>
      </c>
      <c r="D5679">
        <v>2</v>
      </c>
      <c r="E5679">
        <v>46</v>
      </c>
      <c r="H5679">
        <v>1</v>
      </c>
      <c r="I5679">
        <v>23</v>
      </c>
      <c r="J5679">
        <v>3</v>
      </c>
      <c r="K5679">
        <v>69</v>
      </c>
      <c r="L5679" s="11" t="s">
        <v>11927</v>
      </c>
      <c r="M5679" s="12" t="s">
        <v>6</v>
      </c>
      <c r="N5679" s="12" t="s">
        <v>6</v>
      </c>
      <c r="O5679" s="12" t="s">
        <v>6</v>
      </c>
      <c r="P5679" s="12" t="s">
        <v>6</v>
      </c>
      <c r="Q5679" s="12">
        <v>900</v>
      </c>
      <c r="R5679">
        <v>5678</v>
      </c>
    </row>
    <row r="5680" spans="1:18" ht="15" x14ac:dyDescent="0.45">
      <c r="A5680">
        <v>31249</v>
      </c>
      <c r="B5680">
        <v>2</v>
      </c>
      <c r="C5680">
        <v>13.8</v>
      </c>
      <c r="D5680">
        <v>2</v>
      </c>
      <c r="E5680">
        <v>13.8</v>
      </c>
      <c r="F5680">
        <v>4</v>
      </c>
      <c r="G5680">
        <v>27.6</v>
      </c>
      <c r="H5680">
        <v>2</v>
      </c>
      <c r="I5680">
        <v>13.8</v>
      </c>
      <c r="J5680">
        <v>10</v>
      </c>
      <c r="K5680">
        <v>69</v>
      </c>
      <c r="L5680" s="11" t="s">
        <v>11926</v>
      </c>
      <c r="M5680" s="12" t="s">
        <v>6</v>
      </c>
      <c r="N5680" s="12" t="s">
        <v>6</v>
      </c>
      <c r="O5680" s="12" t="s">
        <v>6</v>
      </c>
      <c r="P5680" s="12">
        <v>1775</v>
      </c>
      <c r="Q5680" s="12" t="s">
        <v>6</v>
      </c>
      <c r="R5680">
        <v>5679</v>
      </c>
    </row>
    <row r="5681" spans="1:18" ht="15" x14ac:dyDescent="0.45">
      <c r="A5681">
        <v>18005</v>
      </c>
      <c r="F5681">
        <v>1</v>
      </c>
      <c r="G5681">
        <v>34.4</v>
      </c>
      <c r="H5681">
        <v>1</v>
      </c>
      <c r="I5681">
        <v>34.4</v>
      </c>
      <c r="J5681">
        <v>2</v>
      </c>
      <c r="K5681">
        <v>68.8</v>
      </c>
      <c r="L5681" s="11" t="s">
        <v>11926</v>
      </c>
      <c r="M5681" s="12" t="s">
        <v>6</v>
      </c>
      <c r="N5681" s="12" t="s">
        <v>6</v>
      </c>
      <c r="O5681" s="12" t="s">
        <v>6</v>
      </c>
      <c r="P5681" s="12">
        <v>1776</v>
      </c>
      <c r="Q5681" s="12" t="s">
        <v>6</v>
      </c>
      <c r="R5681">
        <v>5680</v>
      </c>
    </row>
    <row r="5682" spans="1:18" ht="15" x14ac:dyDescent="0.45">
      <c r="A5682">
        <v>27179</v>
      </c>
      <c r="D5682">
        <v>1</v>
      </c>
      <c r="E5682">
        <v>17.2</v>
      </c>
      <c r="F5682">
        <v>3</v>
      </c>
      <c r="G5682">
        <v>51.6</v>
      </c>
      <c r="J5682">
        <v>4</v>
      </c>
      <c r="K5682">
        <v>68.8</v>
      </c>
      <c r="L5682" s="11" t="s">
        <v>11927</v>
      </c>
      <c r="M5682" s="12" t="s">
        <v>6</v>
      </c>
      <c r="N5682" s="12" t="s">
        <v>6</v>
      </c>
      <c r="O5682" s="12" t="s">
        <v>6</v>
      </c>
      <c r="P5682" s="12" t="s">
        <v>6</v>
      </c>
      <c r="Q5682" s="12">
        <v>901</v>
      </c>
      <c r="R5682">
        <v>5681</v>
      </c>
    </row>
    <row r="5683" spans="1:18" ht="15" x14ac:dyDescent="0.45">
      <c r="A5683">
        <v>31429</v>
      </c>
      <c r="B5683">
        <v>43</v>
      </c>
      <c r="C5683">
        <v>68.8</v>
      </c>
      <c r="J5683">
        <v>43</v>
      </c>
      <c r="K5683">
        <v>68.8</v>
      </c>
      <c r="L5683" s="11" t="s">
        <v>11928</v>
      </c>
      <c r="M5683" s="12" t="s">
        <v>6</v>
      </c>
      <c r="N5683" s="12">
        <v>1200</v>
      </c>
      <c r="O5683" s="12" t="s">
        <v>6</v>
      </c>
      <c r="P5683" s="12" t="s">
        <v>6</v>
      </c>
      <c r="Q5683" s="12" t="s">
        <v>6</v>
      </c>
      <c r="R5683">
        <v>5682</v>
      </c>
    </row>
    <row r="5684" spans="1:18" ht="15" x14ac:dyDescent="0.45">
      <c r="A5684">
        <v>15899</v>
      </c>
      <c r="B5684">
        <v>3</v>
      </c>
      <c r="C5684">
        <v>13.8</v>
      </c>
      <c r="D5684">
        <v>4</v>
      </c>
      <c r="E5684">
        <v>18.399999999999999</v>
      </c>
      <c r="F5684">
        <v>4</v>
      </c>
      <c r="G5684">
        <v>18.399999999999999</v>
      </c>
      <c r="H5684">
        <v>4</v>
      </c>
      <c r="I5684">
        <v>18.03</v>
      </c>
      <c r="J5684">
        <v>15</v>
      </c>
      <c r="K5684">
        <v>68.63</v>
      </c>
      <c r="L5684" s="11" t="s">
        <v>11927</v>
      </c>
      <c r="M5684" s="12" t="s">
        <v>6</v>
      </c>
      <c r="N5684" s="12" t="s">
        <v>6</v>
      </c>
      <c r="O5684" s="12" t="s">
        <v>6</v>
      </c>
      <c r="P5684" s="12" t="s">
        <v>6</v>
      </c>
      <c r="Q5684" s="12">
        <v>902</v>
      </c>
      <c r="R5684">
        <v>5683</v>
      </c>
    </row>
    <row r="5685" spans="1:18" ht="15" x14ac:dyDescent="0.45">
      <c r="A5685">
        <v>32181</v>
      </c>
      <c r="H5685">
        <v>14</v>
      </c>
      <c r="I5685">
        <v>68.599999999999994</v>
      </c>
      <c r="J5685">
        <v>14</v>
      </c>
      <c r="K5685">
        <v>68.599999999999994</v>
      </c>
      <c r="L5685" s="11" t="s">
        <v>11925</v>
      </c>
      <c r="M5685" s="12" t="s">
        <v>6</v>
      </c>
      <c r="N5685" s="12" t="s">
        <v>6</v>
      </c>
      <c r="O5685" s="12">
        <v>1091</v>
      </c>
      <c r="P5685" s="12" t="s">
        <v>6</v>
      </c>
      <c r="Q5685" s="12" t="s">
        <v>6</v>
      </c>
      <c r="R5685">
        <v>5684</v>
      </c>
    </row>
    <row r="5686" spans="1:18" ht="15" x14ac:dyDescent="0.45">
      <c r="A5686">
        <v>32516</v>
      </c>
      <c r="H5686">
        <v>14</v>
      </c>
      <c r="I5686">
        <v>68.599999999999994</v>
      </c>
      <c r="J5686">
        <v>14</v>
      </c>
      <c r="K5686">
        <v>68.599999999999994</v>
      </c>
      <c r="L5686" s="11" t="s">
        <v>11928</v>
      </c>
      <c r="M5686" s="12" t="s">
        <v>6</v>
      </c>
      <c r="N5686" s="12">
        <v>1201</v>
      </c>
      <c r="O5686" s="12" t="s">
        <v>6</v>
      </c>
      <c r="P5686" s="12" t="s">
        <v>6</v>
      </c>
      <c r="Q5686" s="12" t="s">
        <v>6</v>
      </c>
      <c r="R5686">
        <v>5685</v>
      </c>
    </row>
    <row r="5687" spans="1:18" ht="15" x14ac:dyDescent="0.45">
      <c r="A5687">
        <v>10321</v>
      </c>
      <c r="D5687">
        <v>4</v>
      </c>
      <c r="E5687">
        <v>15.2</v>
      </c>
      <c r="F5687">
        <v>8</v>
      </c>
      <c r="G5687">
        <v>30.4</v>
      </c>
      <c r="H5687">
        <v>6</v>
      </c>
      <c r="I5687">
        <v>22.8</v>
      </c>
      <c r="J5687">
        <v>18</v>
      </c>
      <c r="K5687">
        <v>68.399999999999991</v>
      </c>
      <c r="L5687" s="11" t="s">
        <v>11927</v>
      </c>
      <c r="M5687" s="12" t="s">
        <v>6</v>
      </c>
      <c r="N5687" s="12" t="s">
        <v>6</v>
      </c>
      <c r="O5687" s="12" t="s">
        <v>6</v>
      </c>
      <c r="P5687" s="12" t="s">
        <v>6</v>
      </c>
      <c r="Q5687" s="12">
        <v>903</v>
      </c>
      <c r="R5687">
        <v>5686</v>
      </c>
    </row>
    <row r="5688" spans="1:18" ht="15" x14ac:dyDescent="0.45">
      <c r="A5688">
        <v>10345</v>
      </c>
      <c r="B5688">
        <v>26</v>
      </c>
      <c r="C5688">
        <v>31.2</v>
      </c>
      <c r="D5688">
        <v>8</v>
      </c>
      <c r="E5688">
        <v>9.6</v>
      </c>
      <c r="F5688">
        <v>9</v>
      </c>
      <c r="G5688">
        <v>10.8</v>
      </c>
      <c r="H5688">
        <v>14</v>
      </c>
      <c r="I5688">
        <v>16.8</v>
      </c>
      <c r="J5688">
        <v>57</v>
      </c>
      <c r="K5688">
        <v>68.399999999999991</v>
      </c>
      <c r="L5688" s="11" t="s">
        <v>11927</v>
      </c>
      <c r="M5688" s="12" t="s">
        <v>6</v>
      </c>
      <c r="N5688" s="12" t="s">
        <v>6</v>
      </c>
      <c r="O5688" s="12" t="s">
        <v>6</v>
      </c>
      <c r="P5688" s="12" t="s">
        <v>6</v>
      </c>
      <c r="Q5688" s="12">
        <v>904</v>
      </c>
      <c r="R5688">
        <v>5687</v>
      </c>
    </row>
    <row r="5689" spans="1:18" ht="15" x14ac:dyDescent="0.45">
      <c r="A5689">
        <v>12651</v>
      </c>
      <c r="D5689">
        <v>4</v>
      </c>
      <c r="E5689">
        <v>30.4</v>
      </c>
      <c r="F5689">
        <v>2</v>
      </c>
      <c r="G5689">
        <v>15.2</v>
      </c>
      <c r="H5689">
        <v>3</v>
      </c>
      <c r="I5689">
        <v>22.8</v>
      </c>
      <c r="J5689">
        <v>9</v>
      </c>
      <c r="K5689">
        <v>68.399999999999991</v>
      </c>
      <c r="L5689" s="11" t="s">
        <v>11927</v>
      </c>
      <c r="M5689" s="12" t="s">
        <v>6</v>
      </c>
      <c r="N5689" s="12" t="s">
        <v>6</v>
      </c>
      <c r="O5689" s="12" t="s">
        <v>6</v>
      </c>
      <c r="P5689" s="12" t="s">
        <v>6</v>
      </c>
      <c r="Q5689" s="12">
        <v>905</v>
      </c>
      <c r="R5689">
        <v>5688</v>
      </c>
    </row>
    <row r="5690" spans="1:18" ht="15" x14ac:dyDescent="0.45">
      <c r="A5690">
        <v>2011627</v>
      </c>
      <c r="B5690">
        <v>1.04</v>
      </c>
      <c r="C5690">
        <v>8.2799999999999994</v>
      </c>
      <c r="D5690">
        <v>0.38</v>
      </c>
      <c r="E5690">
        <v>3</v>
      </c>
      <c r="F5690">
        <v>1.96</v>
      </c>
      <c r="G5690">
        <v>15.64</v>
      </c>
      <c r="H5690">
        <v>5.19</v>
      </c>
      <c r="I5690">
        <v>41.4</v>
      </c>
      <c r="J5690">
        <v>8.57</v>
      </c>
      <c r="K5690">
        <v>68.319999999999993</v>
      </c>
      <c r="L5690" s="11" t="s">
        <v>11923</v>
      </c>
      <c r="M5690" s="12" t="s">
        <v>6</v>
      </c>
      <c r="N5690" s="12" t="s">
        <v>6</v>
      </c>
      <c r="O5690" s="12" t="s">
        <v>6</v>
      </c>
      <c r="P5690" s="12" t="s">
        <v>6</v>
      </c>
      <c r="Q5690" s="12" t="s">
        <v>6</v>
      </c>
      <c r="R5690">
        <v>5689</v>
      </c>
    </row>
    <row r="5691" spans="1:18" ht="15" x14ac:dyDescent="0.45">
      <c r="A5691">
        <v>12760</v>
      </c>
      <c r="B5691">
        <v>5</v>
      </c>
      <c r="C5691">
        <v>31</v>
      </c>
      <c r="D5691">
        <v>2</v>
      </c>
      <c r="E5691">
        <v>12.4</v>
      </c>
      <c r="F5691">
        <v>2</v>
      </c>
      <c r="G5691">
        <v>12.4</v>
      </c>
      <c r="H5691">
        <v>2</v>
      </c>
      <c r="I5691">
        <v>12.4</v>
      </c>
      <c r="J5691">
        <v>11</v>
      </c>
      <c r="K5691">
        <v>68.2</v>
      </c>
      <c r="L5691" s="11" t="s">
        <v>11927</v>
      </c>
      <c r="M5691" s="12" t="s">
        <v>6</v>
      </c>
      <c r="N5691" s="12" t="s">
        <v>6</v>
      </c>
      <c r="O5691" s="12" t="s">
        <v>6</v>
      </c>
      <c r="P5691" s="12" t="s">
        <v>6</v>
      </c>
      <c r="Q5691" s="12">
        <v>906</v>
      </c>
      <c r="R5691">
        <v>5690</v>
      </c>
    </row>
    <row r="5692" spans="1:18" ht="15" x14ac:dyDescent="0.45">
      <c r="A5692">
        <v>23202</v>
      </c>
      <c r="B5692">
        <v>1</v>
      </c>
      <c r="C5692">
        <v>24</v>
      </c>
      <c r="H5692">
        <v>2</v>
      </c>
      <c r="I5692">
        <v>44.16</v>
      </c>
      <c r="J5692">
        <v>3</v>
      </c>
      <c r="K5692">
        <v>68.16</v>
      </c>
      <c r="L5692" s="11" t="s">
        <v>11925</v>
      </c>
      <c r="M5692" s="12" t="s">
        <v>6</v>
      </c>
      <c r="N5692" s="12" t="s">
        <v>6</v>
      </c>
      <c r="O5692" s="12">
        <v>1092</v>
      </c>
      <c r="P5692" s="12" t="s">
        <v>6</v>
      </c>
      <c r="Q5692" s="12" t="s">
        <v>6</v>
      </c>
      <c r="R5692">
        <v>5691</v>
      </c>
    </row>
    <row r="5693" spans="1:18" ht="15" x14ac:dyDescent="0.45">
      <c r="A5693">
        <v>32058</v>
      </c>
      <c r="F5693">
        <v>8</v>
      </c>
      <c r="G5693">
        <v>41.58</v>
      </c>
      <c r="H5693">
        <v>5</v>
      </c>
      <c r="I5693">
        <v>26.5</v>
      </c>
      <c r="J5693">
        <v>13</v>
      </c>
      <c r="K5693">
        <v>68.08</v>
      </c>
      <c r="L5693" s="11" t="s">
        <v>11925</v>
      </c>
      <c r="M5693" s="12" t="s">
        <v>6</v>
      </c>
      <c r="N5693" s="12" t="s">
        <v>6</v>
      </c>
      <c r="O5693" s="12">
        <v>1093</v>
      </c>
      <c r="P5693" s="12" t="s">
        <v>6</v>
      </c>
      <c r="Q5693" s="12" t="s">
        <v>6</v>
      </c>
      <c r="R5693">
        <v>5692</v>
      </c>
    </row>
    <row r="5694" spans="1:18" ht="15" x14ac:dyDescent="0.45">
      <c r="A5694">
        <v>11739</v>
      </c>
      <c r="F5694">
        <v>3</v>
      </c>
      <c r="G5694">
        <v>20.399999999999999</v>
      </c>
      <c r="H5694">
        <v>7</v>
      </c>
      <c r="I5694">
        <v>47.6</v>
      </c>
      <c r="J5694">
        <v>10</v>
      </c>
      <c r="K5694">
        <v>68</v>
      </c>
      <c r="L5694" s="11" t="s">
        <v>11925</v>
      </c>
      <c r="M5694" s="12" t="s">
        <v>6</v>
      </c>
      <c r="N5694" s="12" t="s">
        <v>6</v>
      </c>
      <c r="O5694" s="12">
        <v>1094</v>
      </c>
      <c r="P5694" s="12" t="s">
        <v>6</v>
      </c>
      <c r="Q5694" s="12" t="s">
        <v>6</v>
      </c>
      <c r="R5694">
        <v>5693</v>
      </c>
    </row>
    <row r="5695" spans="1:18" ht="15" x14ac:dyDescent="0.45">
      <c r="A5695">
        <v>17518</v>
      </c>
      <c r="B5695">
        <v>3</v>
      </c>
      <c r="C5695">
        <v>51</v>
      </c>
      <c r="H5695">
        <v>1</v>
      </c>
      <c r="I5695">
        <v>17</v>
      </c>
      <c r="J5695">
        <v>4</v>
      </c>
      <c r="K5695">
        <v>68</v>
      </c>
      <c r="L5695" s="11" t="s">
        <v>11926</v>
      </c>
      <c r="M5695" s="12" t="s">
        <v>6</v>
      </c>
      <c r="N5695" s="12" t="s">
        <v>6</v>
      </c>
      <c r="O5695" s="12" t="s">
        <v>6</v>
      </c>
      <c r="P5695" s="12">
        <v>1777</v>
      </c>
      <c r="Q5695" s="12" t="s">
        <v>6</v>
      </c>
      <c r="R5695">
        <v>5694</v>
      </c>
    </row>
    <row r="5696" spans="1:18" ht="15" x14ac:dyDescent="0.45">
      <c r="A5696">
        <v>29830</v>
      </c>
      <c r="B5696">
        <v>1</v>
      </c>
      <c r="C5696">
        <v>34</v>
      </c>
      <c r="F5696">
        <v>1</v>
      </c>
      <c r="G5696">
        <v>34</v>
      </c>
      <c r="J5696">
        <v>2</v>
      </c>
      <c r="K5696">
        <v>68</v>
      </c>
      <c r="L5696" s="11" t="s">
        <v>11927</v>
      </c>
      <c r="M5696" s="12" t="s">
        <v>6</v>
      </c>
      <c r="N5696" s="12" t="s">
        <v>6</v>
      </c>
      <c r="O5696" s="12" t="s">
        <v>6</v>
      </c>
      <c r="P5696" s="12" t="s">
        <v>6</v>
      </c>
      <c r="Q5696" s="12">
        <v>907</v>
      </c>
      <c r="R5696">
        <v>5695</v>
      </c>
    </row>
    <row r="5697" spans="1:18" ht="15" x14ac:dyDescent="0.45">
      <c r="A5697">
        <v>13284</v>
      </c>
      <c r="B5697">
        <v>17</v>
      </c>
      <c r="C5697">
        <v>57.42</v>
      </c>
      <c r="D5697">
        <v>2</v>
      </c>
      <c r="E5697">
        <v>7</v>
      </c>
      <c r="F5697">
        <v>1</v>
      </c>
      <c r="G5697">
        <v>3.5</v>
      </c>
      <c r="J5697">
        <v>20</v>
      </c>
      <c r="K5697">
        <v>67.92</v>
      </c>
      <c r="L5697" s="11" t="s">
        <v>11926</v>
      </c>
      <c r="M5697" s="12" t="s">
        <v>6</v>
      </c>
      <c r="N5697" s="12" t="s">
        <v>6</v>
      </c>
      <c r="O5697" s="12" t="s">
        <v>6</v>
      </c>
      <c r="P5697" s="12">
        <v>1778</v>
      </c>
      <c r="Q5697" s="12" t="s">
        <v>6</v>
      </c>
      <c r="R5697">
        <v>5696</v>
      </c>
    </row>
    <row r="5698" spans="1:18" ht="15" x14ac:dyDescent="0.45">
      <c r="A5698">
        <v>29529</v>
      </c>
      <c r="H5698">
        <v>2</v>
      </c>
      <c r="I5698">
        <v>67.900000000000006</v>
      </c>
      <c r="J5698">
        <v>2</v>
      </c>
      <c r="K5698">
        <v>67.900000000000006</v>
      </c>
      <c r="L5698" s="11" t="s">
        <v>11926</v>
      </c>
      <c r="M5698" s="12" t="s">
        <v>6</v>
      </c>
      <c r="N5698" s="12" t="s">
        <v>6</v>
      </c>
      <c r="O5698" s="12" t="s">
        <v>6</v>
      </c>
      <c r="P5698" s="12">
        <v>1779</v>
      </c>
      <c r="Q5698" s="12" t="s">
        <v>6</v>
      </c>
      <c r="R5698">
        <v>5697</v>
      </c>
    </row>
    <row r="5699" spans="1:18" ht="15" x14ac:dyDescent="0.45">
      <c r="A5699">
        <v>30581</v>
      </c>
      <c r="F5699">
        <v>1</v>
      </c>
      <c r="G5699">
        <v>22.6</v>
      </c>
      <c r="H5699">
        <v>2</v>
      </c>
      <c r="I5699">
        <v>45.2</v>
      </c>
      <c r="J5699">
        <v>3</v>
      </c>
      <c r="K5699">
        <v>67.800000000000011</v>
      </c>
      <c r="L5699" s="11" t="s">
        <v>11926</v>
      </c>
      <c r="M5699" s="12" t="s">
        <v>6</v>
      </c>
      <c r="N5699" s="12" t="s">
        <v>6</v>
      </c>
      <c r="O5699" s="12" t="s">
        <v>6</v>
      </c>
      <c r="P5699" s="12">
        <v>1780</v>
      </c>
      <c r="Q5699" s="12" t="s">
        <v>6</v>
      </c>
      <c r="R5699">
        <v>5698</v>
      </c>
    </row>
    <row r="5700" spans="1:18" ht="15" x14ac:dyDescent="0.45">
      <c r="A5700">
        <v>10908</v>
      </c>
      <c r="B5700">
        <v>2</v>
      </c>
      <c r="C5700">
        <v>67.8</v>
      </c>
      <c r="J5700">
        <v>2</v>
      </c>
      <c r="K5700">
        <v>67.8</v>
      </c>
      <c r="L5700" s="11" t="s">
        <v>11925</v>
      </c>
      <c r="M5700" s="12" t="s">
        <v>6</v>
      </c>
      <c r="N5700" s="12" t="s">
        <v>6</v>
      </c>
      <c r="O5700" s="12">
        <v>1095</v>
      </c>
      <c r="P5700" s="12" t="s">
        <v>6</v>
      </c>
      <c r="Q5700" s="12" t="s">
        <v>6</v>
      </c>
      <c r="R5700">
        <v>5699</v>
      </c>
    </row>
    <row r="5701" spans="1:18" ht="15" x14ac:dyDescent="0.45">
      <c r="A5701">
        <v>31508</v>
      </c>
      <c r="B5701">
        <v>5</v>
      </c>
      <c r="C5701">
        <v>31</v>
      </c>
      <c r="D5701">
        <v>6</v>
      </c>
      <c r="E5701">
        <v>36.700000000000003</v>
      </c>
      <c r="J5701">
        <v>11</v>
      </c>
      <c r="K5701">
        <v>67.7</v>
      </c>
      <c r="L5701" s="11" t="s">
        <v>11928</v>
      </c>
      <c r="M5701" s="12" t="s">
        <v>6</v>
      </c>
      <c r="N5701" s="12">
        <v>1202</v>
      </c>
      <c r="O5701" s="12" t="s">
        <v>6</v>
      </c>
      <c r="P5701" s="12" t="s">
        <v>6</v>
      </c>
      <c r="Q5701" s="12" t="s">
        <v>6</v>
      </c>
      <c r="R5701">
        <v>5700</v>
      </c>
    </row>
    <row r="5702" spans="1:18" ht="15" x14ac:dyDescent="0.45">
      <c r="A5702">
        <v>30012</v>
      </c>
      <c r="B5702">
        <v>6</v>
      </c>
      <c r="C5702">
        <v>24</v>
      </c>
      <c r="H5702">
        <v>11</v>
      </c>
      <c r="I5702">
        <v>43.68</v>
      </c>
      <c r="J5702">
        <v>17</v>
      </c>
      <c r="K5702">
        <v>67.680000000000007</v>
      </c>
      <c r="L5702" s="11" t="s">
        <v>11928</v>
      </c>
      <c r="M5702" s="12" t="s">
        <v>6</v>
      </c>
      <c r="N5702" s="12">
        <v>1203</v>
      </c>
      <c r="O5702" s="12" t="s">
        <v>6</v>
      </c>
      <c r="P5702" s="12" t="s">
        <v>6</v>
      </c>
      <c r="Q5702" s="12" t="s">
        <v>6</v>
      </c>
      <c r="R5702">
        <v>5701</v>
      </c>
    </row>
    <row r="5703" spans="1:18" ht="15" x14ac:dyDescent="0.45">
      <c r="A5703">
        <v>10292</v>
      </c>
      <c r="B5703">
        <v>4</v>
      </c>
      <c r="C5703">
        <v>67.599999999999994</v>
      </c>
      <c r="J5703">
        <v>4</v>
      </c>
      <c r="K5703">
        <v>67.599999999999994</v>
      </c>
      <c r="L5703" s="11" t="s">
        <v>11924</v>
      </c>
      <c r="M5703" s="12">
        <v>440</v>
      </c>
      <c r="N5703" s="12" t="s">
        <v>6</v>
      </c>
      <c r="O5703" s="12" t="s">
        <v>6</v>
      </c>
      <c r="P5703" s="12" t="s">
        <v>6</v>
      </c>
      <c r="Q5703" s="12" t="s">
        <v>6</v>
      </c>
      <c r="R5703">
        <v>5702</v>
      </c>
    </row>
    <row r="5704" spans="1:18" ht="15" x14ac:dyDescent="0.45">
      <c r="A5704">
        <v>16213</v>
      </c>
      <c r="B5704">
        <v>3</v>
      </c>
      <c r="C5704">
        <v>50.7</v>
      </c>
      <c r="H5704">
        <v>1</v>
      </c>
      <c r="I5704">
        <v>16.899999999999999</v>
      </c>
      <c r="J5704">
        <v>4</v>
      </c>
      <c r="K5704">
        <v>67.599999999999994</v>
      </c>
      <c r="L5704" s="11" t="s">
        <v>11926</v>
      </c>
      <c r="M5704" s="12" t="s">
        <v>6</v>
      </c>
      <c r="N5704" s="12" t="s">
        <v>6</v>
      </c>
      <c r="O5704" s="12" t="s">
        <v>6</v>
      </c>
      <c r="P5704" s="12">
        <v>1781</v>
      </c>
      <c r="Q5704" s="12" t="s">
        <v>6</v>
      </c>
      <c r="R5704">
        <v>5703</v>
      </c>
    </row>
    <row r="5705" spans="1:18" ht="15" x14ac:dyDescent="0.45">
      <c r="A5705">
        <v>22726</v>
      </c>
      <c r="B5705">
        <v>1</v>
      </c>
      <c r="C5705">
        <v>16.899999999999999</v>
      </c>
      <c r="D5705">
        <v>1</v>
      </c>
      <c r="E5705">
        <v>16.899999999999999</v>
      </c>
      <c r="F5705">
        <v>1</v>
      </c>
      <c r="G5705">
        <v>16.899999999999999</v>
      </c>
      <c r="H5705">
        <v>1</v>
      </c>
      <c r="I5705">
        <v>16.899999999999999</v>
      </c>
      <c r="J5705">
        <v>4</v>
      </c>
      <c r="K5705">
        <v>67.599999999999994</v>
      </c>
      <c r="L5705" s="11" t="s">
        <v>11926</v>
      </c>
      <c r="M5705" s="12" t="s">
        <v>6</v>
      </c>
      <c r="N5705" s="12" t="s">
        <v>6</v>
      </c>
      <c r="O5705" s="12" t="s">
        <v>6</v>
      </c>
      <c r="P5705" s="12">
        <v>1782</v>
      </c>
      <c r="Q5705" s="12" t="s">
        <v>6</v>
      </c>
      <c r="R5705">
        <v>5704</v>
      </c>
    </row>
    <row r="5706" spans="1:18" ht="15" x14ac:dyDescent="0.45">
      <c r="A5706">
        <v>22811</v>
      </c>
      <c r="B5706">
        <v>1</v>
      </c>
      <c r="C5706">
        <v>5.2</v>
      </c>
      <c r="D5706">
        <v>3</v>
      </c>
      <c r="E5706">
        <v>15.6</v>
      </c>
      <c r="F5706">
        <v>9</v>
      </c>
      <c r="G5706">
        <v>46.8</v>
      </c>
      <c r="J5706">
        <v>13</v>
      </c>
      <c r="K5706">
        <v>67.599999999999994</v>
      </c>
      <c r="L5706" s="11" t="s">
        <v>11926</v>
      </c>
      <c r="M5706" s="12" t="s">
        <v>6</v>
      </c>
      <c r="N5706" s="12" t="s">
        <v>6</v>
      </c>
      <c r="O5706" s="12" t="s">
        <v>6</v>
      </c>
      <c r="P5706" s="12">
        <v>1783</v>
      </c>
      <c r="Q5706" s="12" t="s">
        <v>6</v>
      </c>
      <c r="R5706">
        <v>5705</v>
      </c>
    </row>
    <row r="5707" spans="1:18" ht="15" x14ac:dyDescent="0.45">
      <c r="A5707">
        <v>31641</v>
      </c>
      <c r="D5707">
        <v>2</v>
      </c>
      <c r="E5707">
        <v>33.799999999999997</v>
      </c>
      <c r="F5707">
        <v>1</v>
      </c>
      <c r="G5707">
        <v>16.899999999999999</v>
      </c>
      <c r="H5707">
        <v>1</v>
      </c>
      <c r="I5707">
        <v>16.899999999999999</v>
      </c>
      <c r="J5707">
        <v>4</v>
      </c>
      <c r="K5707">
        <v>67.599999999999994</v>
      </c>
      <c r="L5707" s="11" t="s">
        <v>11926</v>
      </c>
      <c r="M5707" s="12" t="s">
        <v>6</v>
      </c>
      <c r="N5707" s="12" t="s">
        <v>6</v>
      </c>
      <c r="O5707" s="12" t="s">
        <v>6</v>
      </c>
      <c r="P5707" s="12">
        <v>1784</v>
      </c>
      <c r="Q5707" s="12" t="s">
        <v>6</v>
      </c>
      <c r="R5707">
        <v>5706</v>
      </c>
    </row>
    <row r="5708" spans="1:18" ht="15" x14ac:dyDescent="0.45">
      <c r="A5708">
        <v>31719</v>
      </c>
      <c r="D5708">
        <v>3</v>
      </c>
      <c r="E5708">
        <v>35.92</v>
      </c>
      <c r="F5708">
        <v>1</v>
      </c>
      <c r="G5708">
        <v>12.3</v>
      </c>
      <c r="H5708">
        <v>2</v>
      </c>
      <c r="I5708">
        <v>19</v>
      </c>
      <c r="J5708">
        <v>6</v>
      </c>
      <c r="K5708">
        <v>67.22</v>
      </c>
      <c r="L5708" s="11" t="s">
        <v>11926</v>
      </c>
      <c r="M5708" s="12" t="s">
        <v>6</v>
      </c>
      <c r="N5708" s="12" t="s">
        <v>6</v>
      </c>
      <c r="O5708" s="12" t="s">
        <v>6</v>
      </c>
      <c r="P5708" s="12">
        <v>1785</v>
      </c>
      <c r="Q5708" s="12" t="s">
        <v>6</v>
      </c>
      <c r="R5708">
        <v>5707</v>
      </c>
    </row>
    <row r="5709" spans="1:18" ht="15" x14ac:dyDescent="0.45">
      <c r="A5709">
        <v>31257</v>
      </c>
      <c r="B5709">
        <v>7</v>
      </c>
      <c r="C5709">
        <v>67.2</v>
      </c>
      <c r="J5709">
        <v>7</v>
      </c>
      <c r="K5709">
        <v>67.2</v>
      </c>
      <c r="L5709" s="11" t="s">
        <v>11927</v>
      </c>
      <c r="M5709" s="12" t="s">
        <v>6</v>
      </c>
      <c r="N5709" s="12" t="s">
        <v>6</v>
      </c>
      <c r="O5709" s="12" t="s">
        <v>6</v>
      </c>
      <c r="P5709" s="12" t="s">
        <v>6</v>
      </c>
      <c r="Q5709" s="12">
        <v>908</v>
      </c>
      <c r="R5709">
        <v>5708</v>
      </c>
    </row>
    <row r="5710" spans="1:18" ht="15" x14ac:dyDescent="0.45">
      <c r="A5710">
        <v>12686</v>
      </c>
      <c r="B5710">
        <v>2</v>
      </c>
      <c r="C5710">
        <v>5.6</v>
      </c>
      <c r="D5710">
        <v>6</v>
      </c>
      <c r="E5710">
        <v>16.8</v>
      </c>
      <c r="F5710">
        <v>8</v>
      </c>
      <c r="G5710">
        <v>22.4</v>
      </c>
      <c r="H5710">
        <v>8</v>
      </c>
      <c r="I5710">
        <v>22.4</v>
      </c>
      <c r="J5710">
        <v>24</v>
      </c>
      <c r="K5710">
        <v>67.199999999999989</v>
      </c>
      <c r="L5710" s="11" t="s">
        <v>11927</v>
      </c>
      <c r="M5710" s="12" t="s">
        <v>6</v>
      </c>
      <c r="N5710" s="12" t="s">
        <v>6</v>
      </c>
      <c r="O5710" s="12" t="s">
        <v>6</v>
      </c>
      <c r="P5710" s="12" t="s">
        <v>6</v>
      </c>
      <c r="Q5710" s="12">
        <v>909</v>
      </c>
      <c r="R5710">
        <v>5709</v>
      </c>
    </row>
    <row r="5711" spans="1:18" ht="15" x14ac:dyDescent="0.45">
      <c r="A5711">
        <v>30599</v>
      </c>
      <c r="B5711">
        <v>1</v>
      </c>
      <c r="C5711">
        <v>22.4</v>
      </c>
      <c r="D5711">
        <v>1</v>
      </c>
      <c r="E5711">
        <v>22.4</v>
      </c>
      <c r="F5711">
        <v>1</v>
      </c>
      <c r="G5711">
        <v>22.4</v>
      </c>
      <c r="J5711">
        <v>3</v>
      </c>
      <c r="K5711">
        <v>67.199999999999989</v>
      </c>
      <c r="L5711" s="11" t="s">
        <v>11926</v>
      </c>
      <c r="M5711" s="12" t="s">
        <v>6</v>
      </c>
      <c r="N5711" s="12" t="s">
        <v>6</v>
      </c>
      <c r="O5711" s="12" t="s">
        <v>6</v>
      </c>
      <c r="P5711" s="12">
        <v>1786</v>
      </c>
      <c r="Q5711" s="12" t="s">
        <v>6</v>
      </c>
      <c r="R5711">
        <v>5710</v>
      </c>
    </row>
    <row r="5712" spans="1:18" ht="15" x14ac:dyDescent="0.45">
      <c r="A5712">
        <v>31688</v>
      </c>
      <c r="D5712">
        <v>8</v>
      </c>
      <c r="E5712">
        <v>41.18</v>
      </c>
      <c r="F5712">
        <v>4</v>
      </c>
      <c r="G5712">
        <v>20.8</v>
      </c>
      <c r="H5712">
        <v>1</v>
      </c>
      <c r="I5712">
        <v>5.2</v>
      </c>
      <c r="J5712">
        <v>13</v>
      </c>
      <c r="K5712">
        <v>67.180000000000007</v>
      </c>
      <c r="L5712" s="11" t="s">
        <v>11928</v>
      </c>
      <c r="M5712" s="12" t="s">
        <v>6</v>
      </c>
      <c r="N5712" s="12">
        <v>1204</v>
      </c>
      <c r="O5712" s="12" t="s">
        <v>6</v>
      </c>
      <c r="P5712" s="12" t="s">
        <v>6</v>
      </c>
      <c r="Q5712" s="12" t="s">
        <v>6</v>
      </c>
      <c r="R5712">
        <v>5711</v>
      </c>
    </row>
    <row r="5713" spans="1:18" ht="15" x14ac:dyDescent="0.45">
      <c r="A5713">
        <v>14860</v>
      </c>
      <c r="B5713">
        <v>6</v>
      </c>
      <c r="C5713">
        <v>43.08</v>
      </c>
      <c r="D5713">
        <v>1</v>
      </c>
      <c r="E5713">
        <v>7.91</v>
      </c>
      <c r="F5713">
        <v>1</v>
      </c>
      <c r="G5713">
        <v>7.91</v>
      </c>
      <c r="H5713">
        <v>1</v>
      </c>
      <c r="I5713">
        <v>7.91</v>
      </c>
      <c r="J5713">
        <v>9</v>
      </c>
      <c r="K5713">
        <v>66.809999999999988</v>
      </c>
      <c r="L5713" s="11" t="s">
        <v>11928</v>
      </c>
      <c r="M5713" s="12" t="s">
        <v>6</v>
      </c>
      <c r="N5713" s="12">
        <v>1205</v>
      </c>
      <c r="O5713" s="12" t="s">
        <v>6</v>
      </c>
      <c r="P5713" s="12" t="s">
        <v>6</v>
      </c>
      <c r="Q5713" s="12" t="s">
        <v>6</v>
      </c>
      <c r="R5713">
        <v>5712</v>
      </c>
    </row>
    <row r="5714" spans="1:18" ht="15" x14ac:dyDescent="0.45">
      <c r="A5714">
        <v>16215</v>
      </c>
      <c r="B5714">
        <v>2</v>
      </c>
      <c r="C5714">
        <v>33.4</v>
      </c>
      <c r="D5714">
        <v>1</v>
      </c>
      <c r="E5714">
        <v>16.7</v>
      </c>
      <c r="F5714">
        <v>1</v>
      </c>
      <c r="G5714">
        <v>16.7</v>
      </c>
      <c r="J5714">
        <v>4</v>
      </c>
      <c r="K5714">
        <v>66.8</v>
      </c>
      <c r="L5714" s="11" t="s">
        <v>11926</v>
      </c>
      <c r="M5714" s="12" t="s">
        <v>6</v>
      </c>
      <c r="N5714" s="12" t="s">
        <v>6</v>
      </c>
      <c r="O5714" s="12" t="s">
        <v>6</v>
      </c>
      <c r="P5714" s="12">
        <v>1787</v>
      </c>
      <c r="Q5714" s="12" t="s">
        <v>6</v>
      </c>
      <c r="R5714">
        <v>5713</v>
      </c>
    </row>
    <row r="5715" spans="1:18" ht="15" x14ac:dyDescent="0.45">
      <c r="A5715">
        <v>18516</v>
      </c>
      <c r="B5715">
        <v>5</v>
      </c>
      <c r="C5715">
        <v>5.7</v>
      </c>
      <c r="D5715">
        <v>22</v>
      </c>
      <c r="E5715">
        <v>26.3</v>
      </c>
      <c r="F5715">
        <v>29</v>
      </c>
      <c r="G5715">
        <v>34.799999999999997</v>
      </c>
      <c r="J5715">
        <v>56</v>
      </c>
      <c r="K5715">
        <v>66.8</v>
      </c>
      <c r="L5715" s="11" t="s">
        <v>11928</v>
      </c>
      <c r="M5715" s="12" t="s">
        <v>6</v>
      </c>
      <c r="N5715" s="12">
        <v>1206</v>
      </c>
      <c r="O5715" s="12" t="s">
        <v>6</v>
      </c>
      <c r="P5715" s="12" t="s">
        <v>6</v>
      </c>
      <c r="Q5715" s="12" t="s">
        <v>6</v>
      </c>
      <c r="R5715">
        <v>5714</v>
      </c>
    </row>
    <row r="5716" spans="1:18" ht="15" x14ac:dyDescent="0.45">
      <c r="A5716">
        <v>23602</v>
      </c>
      <c r="B5716">
        <v>4</v>
      </c>
      <c r="C5716">
        <v>19.96</v>
      </c>
      <c r="D5716">
        <v>1</v>
      </c>
      <c r="E5716">
        <v>5.2</v>
      </c>
      <c r="F5716">
        <v>1</v>
      </c>
      <c r="G5716">
        <v>5.2</v>
      </c>
      <c r="H5716">
        <v>7</v>
      </c>
      <c r="I5716">
        <v>36.4</v>
      </c>
      <c r="J5716">
        <v>13</v>
      </c>
      <c r="K5716">
        <v>66.759999999999991</v>
      </c>
      <c r="L5716" s="11" t="s">
        <v>11926</v>
      </c>
      <c r="M5716" s="12" t="s">
        <v>6</v>
      </c>
      <c r="N5716" s="12" t="s">
        <v>6</v>
      </c>
      <c r="O5716" s="12" t="s">
        <v>6</v>
      </c>
      <c r="P5716" s="12">
        <v>1788</v>
      </c>
      <c r="Q5716" s="12" t="s">
        <v>6</v>
      </c>
      <c r="R5716">
        <v>5715</v>
      </c>
    </row>
    <row r="5717" spans="1:18" ht="15" x14ac:dyDescent="0.45">
      <c r="A5717">
        <v>12812</v>
      </c>
      <c r="B5717">
        <v>2</v>
      </c>
      <c r="C5717">
        <v>14.8</v>
      </c>
      <c r="D5717">
        <v>5</v>
      </c>
      <c r="E5717">
        <v>37</v>
      </c>
      <c r="F5717">
        <v>1</v>
      </c>
      <c r="G5717">
        <v>7.4</v>
      </c>
      <c r="H5717">
        <v>1</v>
      </c>
      <c r="I5717">
        <v>7.4</v>
      </c>
      <c r="J5717">
        <v>9</v>
      </c>
      <c r="K5717">
        <v>66.599999999999994</v>
      </c>
      <c r="L5717" s="11" t="s">
        <v>11927</v>
      </c>
      <c r="M5717" s="12" t="s">
        <v>6</v>
      </c>
      <c r="N5717" s="12" t="s">
        <v>6</v>
      </c>
      <c r="O5717" s="12" t="s">
        <v>6</v>
      </c>
      <c r="P5717" s="12" t="s">
        <v>6</v>
      </c>
      <c r="Q5717" s="12">
        <v>910</v>
      </c>
      <c r="R5717">
        <v>5716</v>
      </c>
    </row>
    <row r="5718" spans="1:18" ht="15" x14ac:dyDescent="0.45">
      <c r="A5718">
        <v>2011629</v>
      </c>
      <c r="B5718">
        <v>1.32</v>
      </c>
      <c r="C5718">
        <v>11.2</v>
      </c>
      <c r="D5718">
        <v>2.9</v>
      </c>
      <c r="E5718">
        <v>24.65</v>
      </c>
      <c r="F5718">
        <v>3.51</v>
      </c>
      <c r="G5718">
        <v>29.84</v>
      </c>
      <c r="H5718">
        <v>0.1</v>
      </c>
      <c r="I5718">
        <v>0.85</v>
      </c>
      <c r="J5718">
        <v>7.8299999999999992</v>
      </c>
      <c r="K5718">
        <v>66.539999999999992</v>
      </c>
      <c r="L5718" s="11" t="s">
        <v>11923</v>
      </c>
      <c r="M5718" s="12" t="s">
        <v>6</v>
      </c>
      <c r="N5718" s="12" t="s">
        <v>6</v>
      </c>
      <c r="O5718" s="12" t="s">
        <v>6</v>
      </c>
      <c r="P5718" s="12" t="s">
        <v>6</v>
      </c>
      <c r="Q5718" s="12" t="s">
        <v>6</v>
      </c>
      <c r="R5718">
        <v>5717</v>
      </c>
    </row>
    <row r="5719" spans="1:18" ht="15" x14ac:dyDescent="0.45">
      <c r="A5719">
        <v>31511</v>
      </c>
      <c r="B5719">
        <v>2</v>
      </c>
      <c r="C5719">
        <v>12.4</v>
      </c>
      <c r="D5719">
        <v>3</v>
      </c>
      <c r="E5719">
        <v>18.600000000000001</v>
      </c>
      <c r="F5719">
        <v>4</v>
      </c>
      <c r="G5719">
        <v>23.52</v>
      </c>
      <c r="H5719">
        <v>2</v>
      </c>
      <c r="I5719">
        <v>12</v>
      </c>
      <c r="J5719">
        <v>11</v>
      </c>
      <c r="K5719">
        <v>66.52</v>
      </c>
      <c r="L5719" s="11" t="s">
        <v>11928</v>
      </c>
      <c r="M5719" s="12" t="s">
        <v>6</v>
      </c>
      <c r="N5719" s="12">
        <v>1207</v>
      </c>
      <c r="O5719" s="12" t="s">
        <v>6</v>
      </c>
      <c r="P5719" s="12" t="s">
        <v>6</v>
      </c>
      <c r="Q5719" s="12" t="s">
        <v>6</v>
      </c>
      <c r="R5719">
        <v>5718</v>
      </c>
    </row>
    <row r="5720" spans="1:18" ht="15" x14ac:dyDescent="0.45">
      <c r="A5720">
        <v>32324</v>
      </c>
      <c r="H5720">
        <v>19</v>
      </c>
      <c r="I5720">
        <v>66.5</v>
      </c>
      <c r="J5720">
        <v>19</v>
      </c>
      <c r="K5720">
        <v>66.5</v>
      </c>
      <c r="L5720" s="11" t="s">
        <v>11926</v>
      </c>
      <c r="M5720" s="12" t="s">
        <v>6</v>
      </c>
      <c r="N5720" s="12" t="s">
        <v>6</v>
      </c>
      <c r="O5720" s="12" t="s">
        <v>6</v>
      </c>
      <c r="P5720" s="12">
        <v>1789</v>
      </c>
      <c r="Q5720" s="12" t="s">
        <v>6</v>
      </c>
      <c r="R5720">
        <v>5719</v>
      </c>
    </row>
    <row r="5721" spans="1:18" ht="15" x14ac:dyDescent="0.45">
      <c r="A5721">
        <v>22852</v>
      </c>
      <c r="B5721">
        <v>6</v>
      </c>
      <c r="C5721">
        <v>26.4</v>
      </c>
      <c r="D5721">
        <v>4</v>
      </c>
      <c r="E5721">
        <v>17.600000000000001</v>
      </c>
      <c r="F5721">
        <v>1</v>
      </c>
      <c r="G5721">
        <v>4.4000000000000004</v>
      </c>
      <c r="H5721">
        <v>4</v>
      </c>
      <c r="I5721">
        <v>17.600000000000001</v>
      </c>
      <c r="J5721">
        <v>15</v>
      </c>
      <c r="K5721">
        <v>66</v>
      </c>
      <c r="L5721" s="11" t="s">
        <v>11928</v>
      </c>
      <c r="M5721" s="12" t="s">
        <v>6</v>
      </c>
      <c r="N5721" s="12">
        <v>1208</v>
      </c>
      <c r="O5721" s="12" t="s">
        <v>6</v>
      </c>
      <c r="P5721" s="12" t="s">
        <v>6</v>
      </c>
      <c r="Q5721" s="12" t="s">
        <v>6</v>
      </c>
      <c r="R5721">
        <v>5720</v>
      </c>
    </row>
    <row r="5722" spans="1:18" ht="15" x14ac:dyDescent="0.45">
      <c r="A5722">
        <v>28440</v>
      </c>
      <c r="F5722">
        <v>1</v>
      </c>
      <c r="G5722">
        <v>33</v>
      </c>
      <c r="H5722">
        <v>1</v>
      </c>
      <c r="I5722">
        <v>33</v>
      </c>
      <c r="J5722">
        <v>2</v>
      </c>
      <c r="K5722">
        <v>66</v>
      </c>
      <c r="L5722" s="11" t="s">
        <v>11926</v>
      </c>
      <c r="M5722" s="12" t="s">
        <v>6</v>
      </c>
      <c r="N5722" s="12" t="s">
        <v>6</v>
      </c>
      <c r="O5722" s="12" t="s">
        <v>6</v>
      </c>
      <c r="P5722" s="12">
        <v>1790</v>
      </c>
      <c r="Q5722" s="12" t="s">
        <v>6</v>
      </c>
      <c r="R5722">
        <v>5721</v>
      </c>
    </row>
    <row r="5723" spans="1:18" ht="15" x14ac:dyDescent="0.45">
      <c r="A5723">
        <v>28661</v>
      </c>
      <c r="D5723">
        <v>5</v>
      </c>
      <c r="E5723">
        <v>33</v>
      </c>
      <c r="F5723">
        <v>5</v>
      </c>
      <c r="G5723">
        <v>33</v>
      </c>
      <c r="J5723">
        <v>10</v>
      </c>
      <c r="K5723">
        <v>66</v>
      </c>
      <c r="L5723" s="11" t="s">
        <v>11926</v>
      </c>
      <c r="M5723" s="12" t="s">
        <v>6</v>
      </c>
      <c r="N5723" s="12" t="s">
        <v>6</v>
      </c>
      <c r="O5723" s="12" t="s">
        <v>6</v>
      </c>
      <c r="P5723" s="12">
        <v>1791</v>
      </c>
      <c r="Q5723" s="12" t="s">
        <v>6</v>
      </c>
      <c r="R5723">
        <v>5722</v>
      </c>
    </row>
    <row r="5724" spans="1:18" ht="15" x14ac:dyDescent="0.45">
      <c r="A5724">
        <v>28758</v>
      </c>
      <c r="B5724">
        <v>2</v>
      </c>
      <c r="C5724">
        <v>13.2</v>
      </c>
      <c r="D5724">
        <v>3</v>
      </c>
      <c r="E5724">
        <v>19.8</v>
      </c>
      <c r="F5724">
        <v>3</v>
      </c>
      <c r="G5724">
        <v>19.8</v>
      </c>
      <c r="H5724">
        <v>2</v>
      </c>
      <c r="I5724">
        <v>13.2</v>
      </c>
      <c r="J5724">
        <v>10</v>
      </c>
      <c r="K5724">
        <v>66</v>
      </c>
      <c r="L5724" s="11" t="s">
        <v>11928</v>
      </c>
      <c r="M5724" s="12" t="s">
        <v>6</v>
      </c>
      <c r="N5724" s="12">
        <v>1209</v>
      </c>
      <c r="O5724" s="12" t="s">
        <v>6</v>
      </c>
      <c r="P5724" s="12" t="s">
        <v>6</v>
      </c>
      <c r="Q5724" s="12" t="s">
        <v>6</v>
      </c>
      <c r="R5724">
        <v>5723</v>
      </c>
    </row>
    <row r="5725" spans="1:18" ht="15" x14ac:dyDescent="0.45">
      <c r="A5725">
        <v>29589</v>
      </c>
      <c r="B5725">
        <v>5</v>
      </c>
      <c r="C5725">
        <v>33</v>
      </c>
      <c r="D5725">
        <v>1</v>
      </c>
      <c r="E5725">
        <v>6.6</v>
      </c>
      <c r="F5725">
        <v>2</v>
      </c>
      <c r="G5725">
        <v>13.2</v>
      </c>
      <c r="H5725">
        <v>2</v>
      </c>
      <c r="I5725">
        <v>13.2</v>
      </c>
      <c r="J5725">
        <v>10</v>
      </c>
      <c r="K5725">
        <v>66</v>
      </c>
      <c r="L5725" s="11" t="s">
        <v>11926</v>
      </c>
      <c r="M5725" s="12" t="s">
        <v>6</v>
      </c>
      <c r="N5725" s="12" t="s">
        <v>6</v>
      </c>
      <c r="O5725" s="12" t="s">
        <v>6</v>
      </c>
      <c r="P5725" s="12">
        <v>1792</v>
      </c>
      <c r="Q5725" s="12" t="s">
        <v>6</v>
      </c>
      <c r="R5725">
        <v>5724</v>
      </c>
    </row>
    <row r="5726" spans="1:18" ht="15" x14ac:dyDescent="0.45">
      <c r="A5726">
        <v>31321</v>
      </c>
      <c r="B5726">
        <v>7</v>
      </c>
      <c r="C5726">
        <v>38.5</v>
      </c>
      <c r="D5726">
        <v>1</v>
      </c>
      <c r="E5726">
        <v>5.5</v>
      </c>
      <c r="F5726">
        <v>2</v>
      </c>
      <c r="G5726">
        <v>11</v>
      </c>
      <c r="H5726">
        <v>2</v>
      </c>
      <c r="I5726">
        <v>11</v>
      </c>
      <c r="J5726">
        <v>12</v>
      </c>
      <c r="K5726">
        <v>66</v>
      </c>
      <c r="L5726" s="11" t="s">
        <v>11926</v>
      </c>
      <c r="M5726" s="12" t="s">
        <v>6</v>
      </c>
      <c r="N5726" s="12" t="s">
        <v>6</v>
      </c>
      <c r="O5726" s="12" t="s">
        <v>6</v>
      </c>
      <c r="P5726" s="12">
        <v>1793</v>
      </c>
      <c r="Q5726" s="12" t="s">
        <v>6</v>
      </c>
      <c r="R5726">
        <v>5725</v>
      </c>
    </row>
    <row r="5727" spans="1:18" ht="15" x14ac:dyDescent="0.45">
      <c r="A5727">
        <v>31917</v>
      </c>
      <c r="H5727">
        <v>2</v>
      </c>
      <c r="I5727">
        <v>66</v>
      </c>
      <c r="J5727">
        <v>2</v>
      </c>
      <c r="K5727">
        <v>66</v>
      </c>
      <c r="L5727" s="11" t="s">
        <v>11926</v>
      </c>
      <c r="M5727" s="12" t="s">
        <v>6</v>
      </c>
      <c r="N5727" s="12" t="s">
        <v>6</v>
      </c>
      <c r="O5727" s="12" t="s">
        <v>6</v>
      </c>
      <c r="P5727" s="12">
        <v>1794</v>
      </c>
      <c r="Q5727" s="12" t="s">
        <v>6</v>
      </c>
      <c r="R5727">
        <v>5726</v>
      </c>
    </row>
    <row r="5728" spans="1:18" ht="15" x14ac:dyDescent="0.45">
      <c r="A5728">
        <v>32428</v>
      </c>
      <c r="H5728">
        <v>12</v>
      </c>
      <c r="I5728">
        <v>66</v>
      </c>
      <c r="J5728">
        <v>12</v>
      </c>
      <c r="K5728">
        <v>66</v>
      </c>
      <c r="L5728" s="11" t="s">
        <v>11925</v>
      </c>
      <c r="M5728" s="12" t="s">
        <v>6</v>
      </c>
      <c r="N5728" s="12" t="s">
        <v>6</v>
      </c>
      <c r="O5728" s="12">
        <v>1096</v>
      </c>
      <c r="P5728" s="12" t="s">
        <v>6</v>
      </c>
      <c r="Q5728" s="12" t="s">
        <v>6</v>
      </c>
      <c r="R5728">
        <v>5727</v>
      </c>
    </row>
    <row r="5729" spans="1:18" ht="15" x14ac:dyDescent="0.45">
      <c r="A5729">
        <v>16527</v>
      </c>
      <c r="F5729">
        <v>7</v>
      </c>
      <c r="G5729">
        <v>26.99</v>
      </c>
      <c r="H5729">
        <v>10</v>
      </c>
      <c r="I5729">
        <v>39</v>
      </c>
      <c r="J5729">
        <v>17</v>
      </c>
      <c r="K5729">
        <v>65.989999999999995</v>
      </c>
      <c r="L5729" s="11" t="s">
        <v>11928</v>
      </c>
      <c r="M5729" s="12" t="s">
        <v>6</v>
      </c>
      <c r="N5729" s="12">
        <v>1210</v>
      </c>
      <c r="O5729" s="12" t="s">
        <v>6</v>
      </c>
      <c r="P5729" s="12" t="s">
        <v>6</v>
      </c>
      <c r="Q5729" s="12" t="s">
        <v>6</v>
      </c>
      <c r="R5729">
        <v>5728</v>
      </c>
    </row>
    <row r="5730" spans="1:18" ht="15" x14ac:dyDescent="0.45">
      <c r="A5730">
        <v>29708</v>
      </c>
      <c r="B5730">
        <v>72</v>
      </c>
      <c r="C5730">
        <v>28.8</v>
      </c>
      <c r="D5730">
        <v>20</v>
      </c>
      <c r="E5730">
        <v>8</v>
      </c>
      <c r="F5730">
        <v>40</v>
      </c>
      <c r="G5730">
        <v>16</v>
      </c>
      <c r="H5730">
        <v>33</v>
      </c>
      <c r="I5730">
        <v>13.17</v>
      </c>
      <c r="J5730">
        <v>165</v>
      </c>
      <c r="K5730">
        <v>65.97</v>
      </c>
      <c r="L5730" s="11" t="s">
        <v>11927</v>
      </c>
      <c r="M5730" s="12" t="s">
        <v>6</v>
      </c>
      <c r="N5730" s="12" t="s">
        <v>6</v>
      </c>
      <c r="O5730" s="12" t="s">
        <v>6</v>
      </c>
      <c r="P5730" s="12" t="s">
        <v>6</v>
      </c>
      <c r="Q5730" s="12">
        <v>911</v>
      </c>
      <c r="R5730">
        <v>5729</v>
      </c>
    </row>
    <row r="5731" spans="1:18" ht="15" x14ac:dyDescent="0.45">
      <c r="A5731">
        <v>29760</v>
      </c>
      <c r="F5731">
        <v>1</v>
      </c>
      <c r="G5731">
        <v>32.9</v>
      </c>
      <c r="H5731">
        <v>1</v>
      </c>
      <c r="I5731">
        <v>32.9</v>
      </c>
      <c r="J5731">
        <v>2</v>
      </c>
      <c r="K5731">
        <v>65.8</v>
      </c>
      <c r="L5731" s="11" t="s">
        <v>11928</v>
      </c>
      <c r="M5731" s="12" t="s">
        <v>6</v>
      </c>
      <c r="N5731" s="12">
        <v>1211</v>
      </c>
      <c r="O5731" s="12" t="s">
        <v>6</v>
      </c>
      <c r="P5731" s="12" t="s">
        <v>6</v>
      </c>
      <c r="Q5731" s="12" t="s">
        <v>6</v>
      </c>
      <c r="R5731">
        <v>5730</v>
      </c>
    </row>
    <row r="5732" spans="1:18" ht="15" x14ac:dyDescent="0.45">
      <c r="A5732">
        <v>16875</v>
      </c>
      <c r="D5732">
        <v>1</v>
      </c>
      <c r="E5732">
        <v>21.9</v>
      </c>
      <c r="F5732">
        <v>2</v>
      </c>
      <c r="G5732">
        <v>43.8</v>
      </c>
      <c r="J5732">
        <v>3</v>
      </c>
      <c r="K5732">
        <v>65.699999999999989</v>
      </c>
      <c r="L5732" s="11" t="s">
        <v>11926</v>
      </c>
      <c r="M5732" s="12" t="s">
        <v>6</v>
      </c>
      <c r="N5732" s="12" t="s">
        <v>6</v>
      </c>
      <c r="O5732" s="12" t="s">
        <v>6</v>
      </c>
      <c r="P5732" s="12">
        <v>1795</v>
      </c>
      <c r="Q5732" s="12" t="s">
        <v>6</v>
      </c>
      <c r="R5732">
        <v>5731</v>
      </c>
    </row>
    <row r="5733" spans="1:18" ht="15" x14ac:dyDescent="0.45">
      <c r="A5733">
        <v>31195</v>
      </c>
      <c r="B5733">
        <v>1</v>
      </c>
      <c r="C5733">
        <v>21.9</v>
      </c>
      <c r="F5733">
        <v>2</v>
      </c>
      <c r="G5733">
        <v>43.8</v>
      </c>
      <c r="J5733">
        <v>3</v>
      </c>
      <c r="K5733">
        <v>65.699999999999989</v>
      </c>
      <c r="L5733" s="11" t="s">
        <v>11926</v>
      </c>
      <c r="M5733" s="12" t="s">
        <v>6</v>
      </c>
      <c r="N5733" s="12" t="s">
        <v>6</v>
      </c>
      <c r="O5733" s="12" t="s">
        <v>6</v>
      </c>
      <c r="P5733" s="12">
        <v>1796</v>
      </c>
      <c r="Q5733" s="12" t="s">
        <v>6</v>
      </c>
      <c r="R5733">
        <v>5732</v>
      </c>
    </row>
    <row r="5734" spans="1:18" ht="15" x14ac:dyDescent="0.45">
      <c r="A5734">
        <v>10474</v>
      </c>
      <c r="B5734">
        <v>4</v>
      </c>
      <c r="C5734">
        <v>32.799999999999997</v>
      </c>
      <c r="F5734">
        <v>2</v>
      </c>
      <c r="G5734">
        <v>16.399999999999999</v>
      </c>
      <c r="H5734">
        <v>2</v>
      </c>
      <c r="I5734">
        <v>16.399999999999999</v>
      </c>
      <c r="J5734">
        <v>8</v>
      </c>
      <c r="K5734">
        <v>65.599999999999994</v>
      </c>
      <c r="L5734" s="11" t="s">
        <v>11927</v>
      </c>
      <c r="M5734" s="12" t="s">
        <v>6</v>
      </c>
      <c r="N5734" s="12" t="s">
        <v>6</v>
      </c>
      <c r="O5734" s="12" t="s">
        <v>6</v>
      </c>
      <c r="P5734" s="12" t="s">
        <v>6</v>
      </c>
      <c r="Q5734" s="12">
        <v>912</v>
      </c>
      <c r="R5734">
        <v>5733</v>
      </c>
    </row>
    <row r="5735" spans="1:18" ht="15" x14ac:dyDescent="0.45">
      <c r="A5735">
        <v>30423</v>
      </c>
      <c r="B5735">
        <v>4</v>
      </c>
      <c r="C5735">
        <v>37.200000000000003</v>
      </c>
      <c r="D5735">
        <v>1</v>
      </c>
      <c r="E5735">
        <v>9.3000000000000007</v>
      </c>
      <c r="H5735">
        <v>2</v>
      </c>
      <c r="I5735">
        <v>18.600000000000001</v>
      </c>
      <c r="J5735">
        <v>7</v>
      </c>
      <c r="K5735">
        <v>65.099999999999994</v>
      </c>
      <c r="L5735" s="11" t="s">
        <v>11925</v>
      </c>
      <c r="M5735" s="12" t="s">
        <v>6</v>
      </c>
      <c r="N5735" s="12" t="s">
        <v>6</v>
      </c>
      <c r="O5735" s="12">
        <v>1097</v>
      </c>
      <c r="P5735" s="12" t="s">
        <v>6</v>
      </c>
      <c r="Q5735" s="12" t="s">
        <v>6</v>
      </c>
      <c r="R5735">
        <v>5734</v>
      </c>
    </row>
    <row r="5736" spans="1:18" ht="15" x14ac:dyDescent="0.45">
      <c r="A5736">
        <v>16696</v>
      </c>
      <c r="B5736">
        <v>1</v>
      </c>
      <c r="C5736">
        <v>6.5</v>
      </c>
      <c r="D5736">
        <v>2</v>
      </c>
      <c r="E5736">
        <v>13</v>
      </c>
      <c r="F5736">
        <v>7</v>
      </c>
      <c r="G5736">
        <v>45.5</v>
      </c>
      <c r="J5736">
        <v>10</v>
      </c>
      <c r="K5736">
        <v>65</v>
      </c>
      <c r="L5736" s="11" t="s">
        <v>11928</v>
      </c>
      <c r="M5736" s="12" t="s">
        <v>6</v>
      </c>
      <c r="N5736" s="12">
        <v>1212</v>
      </c>
      <c r="O5736" s="12" t="s">
        <v>6</v>
      </c>
      <c r="P5736" s="12" t="s">
        <v>6</v>
      </c>
      <c r="Q5736" s="12" t="s">
        <v>6</v>
      </c>
      <c r="R5736">
        <v>5735</v>
      </c>
    </row>
    <row r="5737" spans="1:18" ht="15" x14ac:dyDescent="0.45">
      <c r="A5737">
        <v>28313</v>
      </c>
      <c r="B5737">
        <v>2</v>
      </c>
      <c r="C5737">
        <v>13</v>
      </c>
      <c r="D5737">
        <v>2</v>
      </c>
      <c r="E5737">
        <v>13</v>
      </c>
      <c r="F5737">
        <v>3</v>
      </c>
      <c r="G5737">
        <v>19.5</v>
      </c>
      <c r="H5737">
        <v>3</v>
      </c>
      <c r="I5737">
        <v>19.5</v>
      </c>
      <c r="J5737">
        <v>10</v>
      </c>
      <c r="K5737">
        <v>65</v>
      </c>
      <c r="L5737" s="11" t="s">
        <v>11926</v>
      </c>
      <c r="M5737" s="12" t="s">
        <v>6</v>
      </c>
      <c r="N5737" s="12" t="s">
        <v>6</v>
      </c>
      <c r="O5737" s="12" t="s">
        <v>6</v>
      </c>
      <c r="P5737" s="12">
        <v>1797</v>
      </c>
      <c r="Q5737" s="12" t="s">
        <v>6</v>
      </c>
      <c r="R5737">
        <v>5736</v>
      </c>
    </row>
    <row r="5738" spans="1:18" ht="15" x14ac:dyDescent="0.45">
      <c r="A5738">
        <v>28955</v>
      </c>
      <c r="F5738">
        <v>1</v>
      </c>
      <c r="G5738">
        <v>32.5</v>
      </c>
      <c r="H5738">
        <v>1</v>
      </c>
      <c r="I5738">
        <v>32.5</v>
      </c>
      <c r="J5738">
        <v>2</v>
      </c>
      <c r="K5738">
        <v>65</v>
      </c>
      <c r="L5738" s="11" t="s">
        <v>11925</v>
      </c>
      <c r="M5738" s="12" t="s">
        <v>6</v>
      </c>
      <c r="N5738" s="12" t="s">
        <v>6</v>
      </c>
      <c r="O5738" s="12">
        <v>1098</v>
      </c>
      <c r="P5738" s="12" t="s">
        <v>6</v>
      </c>
      <c r="Q5738" s="12" t="s">
        <v>6</v>
      </c>
      <c r="R5738">
        <v>5737</v>
      </c>
    </row>
    <row r="5739" spans="1:18" ht="15" x14ac:dyDescent="0.45">
      <c r="A5739">
        <v>22817</v>
      </c>
      <c r="B5739">
        <v>1</v>
      </c>
      <c r="C5739">
        <v>7.54</v>
      </c>
      <c r="D5739">
        <v>3</v>
      </c>
      <c r="E5739">
        <v>24.6</v>
      </c>
      <c r="F5739">
        <v>1</v>
      </c>
      <c r="G5739">
        <v>8.1999999999999993</v>
      </c>
      <c r="H5739">
        <v>3</v>
      </c>
      <c r="I5739">
        <v>24.6</v>
      </c>
      <c r="J5739">
        <v>8</v>
      </c>
      <c r="K5739">
        <v>64.94</v>
      </c>
      <c r="L5739" s="11" t="s">
        <v>11926</v>
      </c>
      <c r="M5739" s="12" t="s">
        <v>6</v>
      </c>
      <c r="N5739" s="12" t="s">
        <v>6</v>
      </c>
      <c r="O5739" s="12" t="s">
        <v>6</v>
      </c>
      <c r="P5739" s="12">
        <v>1798</v>
      </c>
      <c r="Q5739" s="12" t="s">
        <v>6</v>
      </c>
      <c r="R5739">
        <v>5738</v>
      </c>
    </row>
    <row r="5740" spans="1:18" ht="15" x14ac:dyDescent="0.45">
      <c r="A5740">
        <v>16241</v>
      </c>
      <c r="F5740">
        <v>2</v>
      </c>
      <c r="G5740">
        <v>11.8</v>
      </c>
      <c r="H5740">
        <v>9</v>
      </c>
      <c r="I5740">
        <v>53.1</v>
      </c>
      <c r="J5740">
        <v>11</v>
      </c>
      <c r="K5740">
        <v>64.900000000000006</v>
      </c>
      <c r="L5740" s="11" t="s">
        <v>11926</v>
      </c>
      <c r="M5740" s="12" t="s">
        <v>6</v>
      </c>
      <c r="N5740" s="12" t="s">
        <v>6</v>
      </c>
      <c r="O5740" s="12" t="s">
        <v>6</v>
      </c>
      <c r="P5740" s="12">
        <v>1799</v>
      </c>
      <c r="Q5740" s="12" t="s">
        <v>6</v>
      </c>
      <c r="R5740">
        <v>5739</v>
      </c>
    </row>
    <row r="5741" spans="1:18" ht="15" x14ac:dyDescent="0.45">
      <c r="A5741">
        <v>30178</v>
      </c>
      <c r="D5741">
        <v>1</v>
      </c>
      <c r="E5741">
        <v>64.900000000000006</v>
      </c>
      <c r="J5741">
        <v>1</v>
      </c>
      <c r="K5741">
        <v>64.900000000000006</v>
      </c>
      <c r="L5741" s="11" t="s">
        <v>11925</v>
      </c>
      <c r="M5741" s="12" t="s">
        <v>6</v>
      </c>
      <c r="N5741" s="12" t="s">
        <v>6</v>
      </c>
      <c r="O5741" s="12">
        <v>1099</v>
      </c>
      <c r="P5741" s="12" t="s">
        <v>6</v>
      </c>
      <c r="Q5741" s="12" t="s">
        <v>6</v>
      </c>
      <c r="R5741">
        <v>5740</v>
      </c>
    </row>
    <row r="5742" spans="1:18" ht="15" x14ac:dyDescent="0.45">
      <c r="A5742">
        <v>31459</v>
      </c>
      <c r="B5742">
        <v>4</v>
      </c>
      <c r="C5742">
        <v>23.6</v>
      </c>
      <c r="D5742">
        <v>3</v>
      </c>
      <c r="E5742">
        <v>17.7</v>
      </c>
      <c r="F5742">
        <v>2</v>
      </c>
      <c r="G5742">
        <v>11.8</v>
      </c>
      <c r="H5742">
        <v>2</v>
      </c>
      <c r="I5742">
        <v>11.8</v>
      </c>
      <c r="J5742">
        <v>11</v>
      </c>
      <c r="K5742">
        <v>64.899999999999991</v>
      </c>
      <c r="L5742" s="11" t="s">
        <v>11926</v>
      </c>
      <c r="M5742" s="12" t="s">
        <v>6</v>
      </c>
      <c r="N5742" s="12" t="s">
        <v>6</v>
      </c>
      <c r="O5742" s="12" t="s">
        <v>6</v>
      </c>
      <c r="P5742" s="12">
        <v>1800</v>
      </c>
      <c r="Q5742" s="12" t="s">
        <v>6</v>
      </c>
      <c r="R5742">
        <v>5741</v>
      </c>
    </row>
    <row r="5743" spans="1:18" ht="15" x14ac:dyDescent="0.45">
      <c r="A5743">
        <v>31481</v>
      </c>
      <c r="B5743">
        <v>2</v>
      </c>
      <c r="C5743">
        <v>14.4</v>
      </c>
      <c r="D5743">
        <v>2</v>
      </c>
      <c r="E5743">
        <v>14.4</v>
      </c>
      <c r="F5743">
        <v>3</v>
      </c>
      <c r="G5743">
        <v>21.6</v>
      </c>
      <c r="H5743">
        <v>2</v>
      </c>
      <c r="I5743">
        <v>14.4</v>
      </c>
      <c r="J5743">
        <v>9</v>
      </c>
      <c r="K5743">
        <v>64.800000000000011</v>
      </c>
      <c r="L5743" s="11" t="s">
        <v>11926</v>
      </c>
      <c r="M5743" s="12" t="s">
        <v>6</v>
      </c>
      <c r="N5743" s="12" t="s">
        <v>6</v>
      </c>
      <c r="O5743" s="12" t="s">
        <v>6</v>
      </c>
      <c r="P5743" s="12">
        <v>1801</v>
      </c>
      <c r="Q5743" s="12" t="s">
        <v>6</v>
      </c>
      <c r="R5743">
        <v>5742</v>
      </c>
    </row>
    <row r="5744" spans="1:18" ht="15" x14ac:dyDescent="0.45">
      <c r="A5744">
        <v>15505</v>
      </c>
      <c r="B5744">
        <v>3</v>
      </c>
      <c r="C5744">
        <v>48.6</v>
      </c>
      <c r="H5744">
        <v>1</v>
      </c>
      <c r="I5744">
        <v>16.2</v>
      </c>
      <c r="J5744">
        <v>4</v>
      </c>
      <c r="K5744">
        <v>64.8</v>
      </c>
      <c r="L5744" s="11" t="s">
        <v>11925</v>
      </c>
      <c r="M5744" s="12" t="s">
        <v>6</v>
      </c>
      <c r="N5744" s="12" t="s">
        <v>6</v>
      </c>
      <c r="O5744" s="12">
        <v>1100</v>
      </c>
      <c r="P5744" s="12" t="s">
        <v>6</v>
      </c>
      <c r="Q5744" s="12" t="s">
        <v>6</v>
      </c>
      <c r="R5744">
        <v>5743</v>
      </c>
    </row>
    <row r="5745" spans="1:18" ht="15" x14ac:dyDescent="0.45">
      <c r="A5745">
        <v>17457</v>
      </c>
      <c r="F5745">
        <v>10</v>
      </c>
      <c r="G5745">
        <v>54</v>
      </c>
      <c r="H5745">
        <v>2</v>
      </c>
      <c r="I5745">
        <v>10.8</v>
      </c>
      <c r="J5745">
        <v>12</v>
      </c>
      <c r="K5745">
        <v>64.8</v>
      </c>
      <c r="L5745" s="11" t="s">
        <v>11928</v>
      </c>
      <c r="M5745" s="12" t="s">
        <v>6</v>
      </c>
      <c r="N5745" s="12">
        <v>1213</v>
      </c>
      <c r="O5745" s="12" t="s">
        <v>6</v>
      </c>
      <c r="P5745" s="12" t="s">
        <v>6</v>
      </c>
      <c r="Q5745" s="12" t="s">
        <v>6</v>
      </c>
      <c r="R5745">
        <v>5744</v>
      </c>
    </row>
    <row r="5746" spans="1:18" ht="15" x14ac:dyDescent="0.45">
      <c r="A5746">
        <v>17960</v>
      </c>
      <c r="H5746">
        <v>3</v>
      </c>
      <c r="I5746">
        <v>64.8</v>
      </c>
      <c r="J5746">
        <v>3</v>
      </c>
      <c r="K5746">
        <v>64.8</v>
      </c>
      <c r="L5746" s="11" t="s">
        <v>11926</v>
      </c>
      <c r="M5746" s="12" t="s">
        <v>6</v>
      </c>
      <c r="N5746" s="12" t="s">
        <v>6</v>
      </c>
      <c r="O5746" s="12" t="s">
        <v>6</v>
      </c>
      <c r="P5746" s="12">
        <v>1802</v>
      </c>
      <c r="Q5746" s="12" t="s">
        <v>6</v>
      </c>
      <c r="R5746">
        <v>5745</v>
      </c>
    </row>
    <row r="5747" spans="1:18" ht="15" x14ac:dyDescent="0.45">
      <c r="A5747">
        <v>31979</v>
      </c>
      <c r="H5747">
        <v>6</v>
      </c>
      <c r="I5747">
        <v>64.8</v>
      </c>
      <c r="J5747">
        <v>6</v>
      </c>
      <c r="K5747">
        <v>64.8</v>
      </c>
      <c r="L5747" s="11" t="s">
        <v>11927</v>
      </c>
      <c r="M5747" s="12" t="s">
        <v>6</v>
      </c>
      <c r="N5747" s="12" t="s">
        <v>6</v>
      </c>
      <c r="O5747" s="12" t="s">
        <v>6</v>
      </c>
      <c r="P5747" s="12" t="s">
        <v>6</v>
      </c>
      <c r="Q5747" s="12">
        <v>913</v>
      </c>
      <c r="R5747">
        <v>5746</v>
      </c>
    </row>
    <row r="5748" spans="1:18" ht="15" x14ac:dyDescent="0.45">
      <c r="A5748">
        <v>31230</v>
      </c>
      <c r="B5748">
        <v>7</v>
      </c>
      <c r="C5748">
        <v>12.6</v>
      </c>
      <c r="D5748">
        <v>11</v>
      </c>
      <c r="E5748">
        <v>19.8</v>
      </c>
      <c r="F5748">
        <v>12</v>
      </c>
      <c r="G5748">
        <v>21.32</v>
      </c>
      <c r="H5748">
        <v>6</v>
      </c>
      <c r="I5748">
        <v>10.8</v>
      </c>
      <c r="J5748">
        <v>36</v>
      </c>
      <c r="K5748">
        <v>64.52</v>
      </c>
      <c r="L5748" s="11" t="s">
        <v>11928</v>
      </c>
      <c r="M5748" s="12" t="s">
        <v>6</v>
      </c>
      <c r="N5748" s="12">
        <v>1214</v>
      </c>
      <c r="O5748" s="12" t="s">
        <v>6</v>
      </c>
      <c r="P5748" s="12" t="s">
        <v>6</v>
      </c>
      <c r="Q5748" s="12" t="s">
        <v>6</v>
      </c>
      <c r="R5748">
        <v>5747</v>
      </c>
    </row>
    <row r="5749" spans="1:18" ht="15" x14ac:dyDescent="0.45">
      <c r="A5749">
        <v>10577</v>
      </c>
      <c r="B5749">
        <v>2</v>
      </c>
      <c r="C5749">
        <v>25.8</v>
      </c>
      <c r="F5749">
        <v>1</v>
      </c>
      <c r="G5749">
        <v>12.9</v>
      </c>
      <c r="H5749">
        <v>2</v>
      </c>
      <c r="I5749">
        <v>25.8</v>
      </c>
      <c r="J5749">
        <v>5</v>
      </c>
      <c r="K5749">
        <v>64.5</v>
      </c>
      <c r="L5749" s="11" t="s">
        <v>11927</v>
      </c>
      <c r="M5749" s="12" t="s">
        <v>6</v>
      </c>
      <c r="N5749" s="12" t="s">
        <v>6</v>
      </c>
      <c r="O5749" s="12" t="s">
        <v>6</v>
      </c>
      <c r="P5749" s="12" t="s">
        <v>6</v>
      </c>
      <c r="Q5749" s="12">
        <v>914</v>
      </c>
      <c r="R5749">
        <v>5748</v>
      </c>
    </row>
    <row r="5750" spans="1:18" ht="15" x14ac:dyDescent="0.45">
      <c r="A5750">
        <v>11069</v>
      </c>
      <c r="D5750">
        <v>1</v>
      </c>
      <c r="E5750">
        <v>5.2</v>
      </c>
      <c r="F5750">
        <v>9</v>
      </c>
      <c r="G5750">
        <v>43.44</v>
      </c>
      <c r="H5750">
        <v>3</v>
      </c>
      <c r="I5750">
        <v>15.8</v>
      </c>
      <c r="J5750">
        <v>13</v>
      </c>
      <c r="K5750">
        <v>64.44</v>
      </c>
      <c r="L5750" s="11" t="s">
        <v>11927</v>
      </c>
      <c r="M5750" s="12" t="s">
        <v>6</v>
      </c>
      <c r="N5750" s="12" t="s">
        <v>6</v>
      </c>
      <c r="O5750" s="12" t="s">
        <v>6</v>
      </c>
      <c r="P5750" s="12" t="s">
        <v>6</v>
      </c>
      <c r="Q5750" s="12">
        <v>915</v>
      </c>
      <c r="R5750">
        <v>5749</v>
      </c>
    </row>
    <row r="5751" spans="1:18" ht="15" x14ac:dyDescent="0.45">
      <c r="A5751">
        <v>32348</v>
      </c>
      <c r="H5751">
        <v>11</v>
      </c>
      <c r="I5751">
        <v>64.430000000000007</v>
      </c>
      <c r="J5751">
        <v>11</v>
      </c>
      <c r="K5751">
        <v>64.430000000000007</v>
      </c>
      <c r="L5751" s="11" t="s">
        <v>11924</v>
      </c>
      <c r="M5751" s="12">
        <v>441</v>
      </c>
      <c r="N5751" s="12" t="s">
        <v>6</v>
      </c>
      <c r="O5751" s="12" t="s">
        <v>6</v>
      </c>
      <c r="P5751" s="12" t="s">
        <v>6</v>
      </c>
      <c r="Q5751" s="12" t="s">
        <v>6</v>
      </c>
      <c r="R5751">
        <v>5750</v>
      </c>
    </row>
    <row r="5752" spans="1:18" ht="15" x14ac:dyDescent="0.45">
      <c r="A5752">
        <v>28462</v>
      </c>
      <c r="B5752">
        <v>13</v>
      </c>
      <c r="C5752">
        <v>31.01</v>
      </c>
      <c r="D5752">
        <v>6</v>
      </c>
      <c r="E5752">
        <v>14.4</v>
      </c>
      <c r="F5752">
        <v>7</v>
      </c>
      <c r="G5752">
        <v>16.61</v>
      </c>
      <c r="H5752">
        <v>1</v>
      </c>
      <c r="I5752">
        <v>2.4</v>
      </c>
      <c r="J5752">
        <v>27</v>
      </c>
      <c r="K5752">
        <v>64.42</v>
      </c>
      <c r="L5752" s="11" t="s">
        <v>11927</v>
      </c>
      <c r="M5752" s="12" t="s">
        <v>6</v>
      </c>
      <c r="N5752" s="12" t="s">
        <v>6</v>
      </c>
      <c r="O5752" s="12" t="s">
        <v>6</v>
      </c>
      <c r="P5752" s="12" t="s">
        <v>6</v>
      </c>
      <c r="Q5752" s="12">
        <v>916</v>
      </c>
      <c r="R5752">
        <v>5751</v>
      </c>
    </row>
    <row r="5753" spans="1:18" ht="15" x14ac:dyDescent="0.45">
      <c r="A5753">
        <v>10246</v>
      </c>
      <c r="B5753">
        <v>10</v>
      </c>
      <c r="C5753">
        <v>15</v>
      </c>
      <c r="D5753">
        <v>11</v>
      </c>
      <c r="E5753">
        <v>16.5</v>
      </c>
      <c r="F5753">
        <v>8</v>
      </c>
      <c r="G5753">
        <v>12</v>
      </c>
      <c r="H5753">
        <v>14</v>
      </c>
      <c r="I5753">
        <v>20.88</v>
      </c>
      <c r="J5753">
        <v>43</v>
      </c>
      <c r="K5753">
        <v>64.38</v>
      </c>
      <c r="L5753" s="11" t="s">
        <v>11927</v>
      </c>
      <c r="M5753" s="12" t="s">
        <v>6</v>
      </c>
      <c r="N5753" s="12" t="s">
        <v>6</v>
      </c>
      <c r="O5753" s="12" t="s">
        <v>6</v>
      </c>
      <c r="P5753" s="12" t="s">
        <v>6</v>
      </c>
      <c r="Q5753" s="12">
        <v>917</v>
      </c>
      <c r="R5753">
        <v>5752</v>
      </c>
    </row>
    <row r="5754" spans="1:18" ht="15" x14ac:dyDescent="0.45">
      <c r="A5754">
        <v>30474</v>
      </c>
      <c r="B5754">
        <v>4</v>
      </c>
      <c r="C5754">
        <v>64.290000000000006</v>
      </c>
      <c r="J5754">
        <v>4</v>
      </c>
      <c r="K5754">
        <v>64.290000000000006</v>
      </c>
      <c r="L5754" s="11" t="s">
        <v>11927</v>
      </c>
      <c r="M5754" s="12" t="s">
        <v>6</v>
      </c>
      <c r="N5754" s="12" t="s">
        <v>6</v>
      </c>
      <c r="O5754" s="12" t="s">
        <v>6</v>
      </c>
      <c r="P5754" s="12" t="s">
        <v>6</v>
      </c>
      <c r="Q5754" s="12">
        <v>918</v>
      </c>
      <c r="R5754">
        <v>5753</v>
      </c>
    </row>
    <row r="5755" spans="1:18" ht="15" x14ac:dyDescent="0.45">
      <c r="A5755">
        <v>17997</v>
      </c>
      <c r="B5755">
        <v>1</v>
      </c>
      <c r="C5755">
        <v>22</v>
      </c>
      <c r="D5755">
        <v>2</v>
      </c>
      <c r="E5755">
        <v>42.24</v>
      </c>
      <c r="J5755">
        <v>3</v>
      </c>
      <c r="K5755">
        <v>64.240000000000009</v>
      </c>
      <c r="L5755" s="11" t="s">
        <v>11926</v>
      </c>
      <c r="M5755" s="12" t="s">
        <v>6</v>
      </c>
      <c r="N5755" s="12" t="s">
        <v>6</v>
      </c>
      <c r="O5755" s="12" t="s">
        <v>6</v>
      </c>
      <c r="P5755" s="12">
        <v>1803</v>
      </c>
      <c r="Q5755" s="12" t="s">
        <v>6</v>
      </c>
      <c r="R5755">
        <v>5754</v>
      </c>
    </row>
    <row r="5756" spans="1:18" ht="15" x14ac:dyDescent="0.45">
      <c r="A5756">
        <v>2027921</v>
      </c>
      <c r="B5756">
        <v>0.8</v>
      </c>
      <c r="C5756">
        <v>64.239999999999995</v>
      </c>
      <c r="J5756">
        <v>0.8</v>
      </c>
      <c r="K5756">
        <v>64.239999999999995</v>
      </c>
      <c r="L5756" s="11" t="s">
        <v>11924</v>
      </c>
      <c r="M5756" s="12">
        <v>442</v>
      </c>
      <c r="N5756" s="12" t="s">
        <v>6</v>
      </c>
      <c r="O5756" s="12" t="s">
        <v>6</v>
      </c>
      <c r="P5756" s="12" t="s">
        <v>6</v>
      </c>
      <c r="Q5756" s="12" t="s">
        <v>6</v>
      </c>
      <c r="R5756">
        <v>5755</v>
      </c>
    </row>
    <row r="5757" spans="1:18" ht="15" x14ac:dyDescent="0.45">
      <c r="A5757">
        <v>28304</v>
      </c>
      <c r="B5757">
        <v>25</v>
      </c>
      <c r="C5757">
        <v>32.200000000000003</v>
      </c>
      <c r="D5757">
        <v>3</v>
      </c>
      <c r="E5757">
        <v>3.9</v>
      </c>
      <c r="H5757">
        <v>22</v>
      </c>
      <c r="I5757">
        <v>28.1</v>
      </c>
      <c r="J5757">
        <v>50</v>
      </c>
      <c r="K5757">
        <v>64.2</v>
      </c>
      <c r="L5757" s="11" t="s">
        <v>11925</v>
      </c>
      <c r="M5757" s="12" t="s">
        <v>6</v>
      </c>
      <c r="N5757" s="12" t="s">
        <v>6</v>
      </c>
      <c r="O5757" s="12">
        <v>1101</v>
      </c>
      <c r="P5757" s="12" t="s">
        <v>6</v>
      </c>
      <c r="Q5757" s="12" t="s">
        <v>6</v>
      </c>
      <c r="R5757">
        <v>5756</v>
      </c>
    </row>
    <row r="5758" spans="1:18" ht="15" x14ac:dyDescent="0.45">
      <c r="A5758">
        <v>2032435</v>
      </c>
      <c r="H5758">
        <v>8.08</v>
      </c>
      <c r="I5758">
        <v>64.13</v>
      </c>
      <c r="J5758">
        <v>8.08</v>
      </c>
      <c r="K5758">
        <v>64.13</v>
      </c>
      <c r="L5758" s="11" t="s">
        <v>11923</v>
      </c>
      <c r="M5758" s="12" t="s">
        <v>6</v>
      </c>
      <c r="N5758" s="12" t="s">
        <v>6</v>
      </c>
      <c r="O5758" s="12" t="s">
        <v>6</v>
      </c>
      <c r="P5758" s="12" t="s">
        <v>6</v>
      </c>
      <c r="Q5758" s="12" t="s">
        <v>6</v>
      </c>
      <c r="R5758">
        <v>5757</v>
      </c>
    </row>
    <row r="5759" spans="1:18" ht="15" x14ac:dyDescent="0.45">
      <c r="A5759">
        <v>17974</v>
      </c>
      <c r="H5759">
        <v>5</v>
      </c>
      <c r="I5759">
        <v>64.099999999999994</v>
      </c>
      <c r="J5759">
        <v>5</v>
      </c>
      <c r="K5759">
        <v>64.099999999999994</v>
      </c>
      <c r="L5759" s="11" t="s">
        <v>11926</v>
      </c>
      <c r="M5759" s="12" t="s">
        <v>6</v>
      </c>
      <c r="N5759" s="12" t="s">
        <v>6</v>
      </c>
      <c r="O5759" s="12" t="s">
        <v>6</v>
      </c>
      <c r="P5759" s="12">
        <v>1804</v>
      </c>
      <c r="Q5759" s="12" t="s">
        <v>6</v>
      </c>
      <c r="R5759">
        <v>5758</v>
      </c>
    </row>
    <row r="5760" spans="1:18" ht="15" x14ac:dyDescent="0.45">
      <c r="A5760">
        <v>11050</v>
      </c>
      <c r="B5760">
        <v>2</v>
      </c>
      <c r="C5760">
        <v>12.8</v>
      </c>
      <c r="D5760">
        <v>1</v>
      </c>
      <c r="E5760">
        <v>6.4</v>
      </c>
      <c r="F5760">
        <v>3</v>
      </c>
      <c r="G5760">
        <v>19.2</v>
      </c>
      <c r="H5760">
        <v>4</v>
      </c>
      <c r="I5760">
        <v>25.6</v>
      </c>
      <c r="J5760">
        <v>10</v>
      </c>
      <c r="K5760">
        <v>64</v>
      </c>
      <c r="L5760" s="11" t="s">
        <v>11927</v>
      </c>
      <c r="M5760" s="12" t="s">
        <v>6</v>
      </c>
      <c r="N5760" s="12" t="s">
        <v>6</v>
      </c>
      <c r="O5760" s="12" t="s">
        <v>6</v>
      </c>
      <c r="P5760" s="12" t="s">
        <v>6</v>
      </c>
      <c r="Q5760" s="12">
        <v>919</v>
      </c>
      <c r="R5760">
        <v>5759</v>
      </c>
    </row>
    <row r="5761" spans="1:18" ht="15" x14ac:dyDescent="0.45">
      <c r="A5761">
        <v>14355</v>
      </c>
      <c r="B5761">
        <v>12</v>
      </c>
      <c r="C5761">
        <v>48</v>
      </c>
      <c r="D5761">
        <v>4</v>
      </c>
      <c r="E5761">
        <v>16</v>
      </c>
      <c r="J5761">
        <v>16</v>
      </c>
      <c r="K5761">
        <v>64</v>
      </c>
      <c r="L5761" s="11" t="s">
        <v>11928</v>
      </c>
      <c r="M5761" s="12" t="s">
        <v>6</v>
      </c>
      <c r="N5761" s="12">
        <v>1215</v>
      </c>
      <c r="O5761" s="12" t="s">
        <v>6</v>
      </c>
      <c r="P5761" s="12" t="s">
        <v>6</v>
      </c>
      <c r="Q5761" s="12" t="s">
        <v>6</v>
      </c>
      <c r="R5761">
        <v>5760</v>
      </c>
    </row>
    <row r="5762" spans="1:18" ht="15" x14ac:dyDescent="0.45">
      <c r="A5762">
        <v>16697</v>
      </c>
      <c r="D5762">
        <v>5</v>
      </c>
      <c r="E5762">
        <v>32</v>
      </c>
      <c r="F5762">
        <v>4</v>
      </c>
      <c r="G5762">
        <v>25.6</v>
      </c>
      <c r="H5762">
        <v>1</v>
      </c>
      <c r="I5762">
        <v>6.4</v>
      </c>
      <c r="J5762">
        <v>10</v>
      </c>
      <c r="K5762">
        <v>64</v>
      </c>
      <c r="L5762" s="11" t="s">
        <v>11928</v>
      </c>
      <c r="M5762" s="12" t="s">
        <v>6</v>
      </c>
      <c r="N5762" s="12">
        <v>1216</v>
      </c>
      <c r="O5762" s="12" t="s">
        <v>6</v>
      </c>
      <c r="P5762" s="12" t="s">
        <v>6</v>
      </c>
      <c r="Q5762" s="12" t="s">
        <v>6</v>
      </c>
      <c r="R5762">
        <v>5761</v>
      </c>
    </row>
    <row r="5763" spans="1:18" ht="15" x14ac:dyDescent="0.45">
      <c r="A5763">
        <v>23604</v>
      </c>
      <c r="D5763">
        <v>1</v>
      </c>
      <c r="E5763">
        <v>8</v>
      </c>
      <c r="F5763">
        <v>3</v>
      </c>
      <c r="G5763">
        <v>24</v>
      </c>
      <c r="H5763">
        <v>4</v>
      </c>
      <c r="I5763">
        <v>32</v>
      </c>
      <c r="J5763">
        <v>8</v>
      </c>
      <c r="K5763">
        <v>64</v>
      </c>
      <c r="L5763" s="11" t="s">
        <v>11926</v>
      </c>
      <c r="M5763" s="12" t="s">
        <v>6</v>
      </c>
      <c r="N5763" s="12" t="s">
        <v>6</v>
      </c>
      <c r="O5763" s="12" t="s">
        <v>6</v>
      </c>
      <c r="P5763" s="12">
        <v>1805</v>
      </c>
      <c r="Q5763" s="12" t="s">
        <v>6</v>
      </c>
      <c r="R5763">
        <v>5762</v>
      </c>
    </row>
    <row r="5764" spans="1:18" ht="15" x14ac:dyDescent="0.45">
      <c r="A5764">
        <v>29490</v>
      </c>
      <c r="B5764">
        <v>3</v>
      </c>
      <c r="C5764">
        <v>12</v>
      </c>
      <c r="D5764">
        <v>5</v>
      </c>
      <c r="E5764">
        <v>20</v>
      </c>
      <c r="F5764">
        <v>8</v>
      </c>
      <c r="G5764">
        <v>32</v>
      </c>
      <c r="J5764">
        <v>16</v>
      </c>
      <c r="K5764">
        <v>64</v>
      </c>
      <c r="L5764" s="11" t="s">
        <v>11928</v>
      </c>
      <c r="M5764" s="12" t="s">
        <v>6</v>
      </c>
      <c r="N5764" s="12">
        <v>1217</v>
      </c>
      <c r="O5764" s="12" t="s">
        <v>6</v>
      </c>
      <c r="P5764" s="12" t="s">
        <v>6</v>
      </c>
      <c r="Q5764" s="12" t="s">
        <v>6</v>
      </c>
      <c r="R5764">
        <v>5763</v>
      </c>
    </row>
    <row r="5765" spans="1:18" ht="15" x14ac:dyDescent="0.45">
      <c r="A5765">
        <v>31702</v>
      </c>
      <c r="H5765">
        <v>1</v>
      </c>
      <c r="I5765">
        <v>63.9</v>
      </c>
      <c r="J5765">
        <v>1</v>
      </c>
      <c r="K5765">
        <v>63.9</v>
      </c>
      <c r="L5765" s="11" t="s">
        <v>11925</v>
      </c>
      <c r="M5765" s="12" t="s">
        <v>6</v>
      </c>
      <c r="N5765" s="12" t="s">
        <v>6</v>
      </c>
      <c r="O5765" s="12">
        <v>1102</v>
      </c>
      <c r="P5765" s="12" t="s">
        <v>6</v>
      </c>
      <c r="Q5765" s="12" t="s">
        <v>6</v>
      </c>
      <c r="R5765">
        <v>5764</v>
      </c>
    </row>
    <row r="5766" spans="1:18" ht="15" x14ac:dyDescent="0.45">
      <c r="A5766">
        <v>27133</v>
      </c>
      <c r="B5766">
        <v>7</v>
      </c>
      <c r="C5766">
        <v>15.4</v>
      </c>
      <c r="D5766">
        <v>11</v>
      </c>
      <c r="E5766">
        <v>24.2</v>
      </c>
      <c r="F5766">
        <v>5</v>
      </c>
      <c r="G5766">
        <v>11</v>
      </c>
      <c r="H5766">
        <v>6</v>
      </c>
      <c r="I5766">
        <v>13.2</v>
      </c>
      <c r="J5766">
        <v>29</v>
      </c>
      <c r="K5766">
        <v>63.8</v>
      </c>
      <c r="L5766" s="11" t="s">
        <v>11928</v>
      </c>
      <c r="M5766" s="12" t="s">
        <v>6</v>
      </c>
      <c r="N5766" s="12">
        <v>1218</v>
      </c>
      <c r="O5766" s="12" t="s">
        <v>6</v>
      </c>
      <c r="P5766" s="12" t="s">
        <v>6</v>
      </c>
      <c r="Q5766" s="12" t="s">
        <v>6</v>
      </c>
      <c r="R5766">
        <v>5765</v>
      </c>
    </row>
    <row r="5767" spans="1:18" ht="15" x14ac:dyDescent="0.45">
      <c r="A5767">
        <v>28166</v>
      </c>
      <c r="D5767">
        <v>1</v>
      </c>
      <c r="E5767">
        <v>31.9</v>
      </c>
      <c r="H5767">
        <v>1</v>
      </c>
      <c r="I5767">
        <v>31.9</v>
      </c>
      <c r="J5767">
        <v>2</v>
      </c>
      <c r="K5767">
        <v>63.8</v>
      </c>
      <c r="L5767" s="11" t="s">
        <v>11925</v>
      </c>
      <c r="M5767" s="12" t="s">
        <v>6</v>
      </c>
      <c r="N5767" s="12" t="s">
        <v>6</v>
      </c>
      <c r="O5767" s="12">
        <v>1103</v>
      </c>
      <c r="P5767" s="12" t="s">
        <v>6</v>
      </c>
      <c r="Q5767" s="12" t="s">
        <v>6</v>
      </c>
      <c r="R5767">
        <v>5766</v>
      </c>
    </row>
    <row r="5768" spans="1:18" ht="15" x14ac:dyDescent="0.45">
      <c r="A5768">
        <v>30595</v>
      </c>
      <c r="B5768">
        <v>3</v>
      </c>
      <c r="C5768">
        <v>17.399999999999999</v>
      </c>
      <c r="D5768">
        <v>2</v>
      </c>
      <c r="E5768">
        <v>11.6</v>
      </c>
      <c r="F5768">
        <v>2</v>
      </c>
      <c r="G5768">
        <v>11.6</v>
      </c>
      <c r="H5768">
        <v>4</v>
      </c>
      <c r="I5768">
        <v>23.2</v>
      </c>
      <c r="J5768">
        <v>11</v>
      </c>
      <c r="K5768">
        <v>63.8</v>
      </c>
      <c r="L5768" s="11" t="s">
        <v>11928</v>
      </c>
      <c r="M5768" s="12" t="s">
        <v>6</v>
      </c>
      <c r="N5768" s="12">
        <v>1219</v>
      </c>
      <c r="O5768" s="12" t="s">
        <v>6</v>
      </c>
      <c r="P5768" s="12" t="s">
        <v>6</v>
      </c>
      <c r="Q5768" s="12" t="s">
        <v>6</v>
      </c>
      <c r="R5768">
        <v>5767</v>
      </c>
    </row>
    <row r="5769" spans="1:18" ht="15" x14ac:dyDescent="0.45">
      <c r="A5769">
        <v>32012</v>
      </c>
      <c r="F5769">
        <v>20</v>
      </c>
      <c r="G5769">
        <v>63.74</v>
      </c>
      <c r="J5769">
        <v>20</v>
      </c>
      <c r="K5769">
        <v>63.74</v>
      </c>
      <c r="L5769" s="11" t="s">
        <v>11928</v>
      </c>
      <c r="M5769" s="12" t="s">
        <v>6</v>
      </c>
      <c r="N5769" s="12">
        <v>1220</v>
      </c>
      <c r="O5769" s="12" t="s">
        <v>6</v>
      </c>
      <c r="P5769" s="12" t="s">
        <v>6</v>
      </c>
      <c r="Q5769" s="12" t="s">
        <v>6</v>
      </c>
      <c r="R5769">
        <v>5768</v>
      </c>
    </row>
    <row r="5770" spans="1:18" ht="15" x14ac:dyDescent="0.45">
      <c r="A5770">
        <v>32431</v>
      </c>
      <c r="H5770">
        <v>13</v>
      </c>
      <c r="I5770">
        <v>63.7</v>
      </c>
      <c r="J5770">
        <v>13</v>
      </c>
      <c r="K5770">
        <v>63.7</v>
      </c>
      <c r="L5770" s="11" t="s">
        <v>11925</v>
      </c>
      <c r="M5770" s="12" t="s">
        <v>6</v>
      </c>
      <c r="N5770" s="12" t="s">
        <v>6</v>
      </c>
      <c r="O5770" s="12">
        <v>1104</v>
      </c>
      <c r="P5770" s="12" t="s">
        <v>6</v>
      </c>
      <c r="Q5770" s="12" t="s">
        <v>6</v>
      </c>
      <c r="R5770">
        <v>5769</v>
      </c>
    </row>
    <row r="5771" spans="1:18" ht="15" x14ac:dyDescent="0.45">
      <c r="A5771">
        <v>11676</v>
      </c>
      <c r="F5771">
        <v>4</v>
      </c>
      <c r="G5771">
        <v>63.6</v>
      </c>
      <c r="J5771">
        <v>4</v>
      </c>
      <c r="K5771">
        <v>63.6</v>
      </c>
      <c r="L5771" s="11" t="s">
        <v>11927</v>
      </c>
      <c r="M5771" s="12" t="s">
        <v>6</v>
      </c>
      <c r="N5771" s="12" t="s">
        <v>6</v>
      </c>
      <c r="O5771" s="12" t="s">
        <v>6</v>
      </c>
      <c r="P5771" s="12" t="s">
        <v>6</v>
      </c>
      <c r="Q5771" s="12">
        <v>920</v>
      </c>
      <c r="R5771">
        <v>5770</v>
      </c>
    </row>
    <row r="5772" spans="1:18" ht="15" x14ac:dyDescent="0.45">
      <c r="A5772">
        <v>16640</v>
      </c>
      <c r="F5772">
        <v>1</v>
      </c>
      <c r="G5772">
        <v>15.9</v>
      </c>
      <c r="H5772">
        <v>3</v>
      </c>
      <c r="I5772">
        <v>47.7</v>
      </c>
      <c r="J5772">
        <v>4</v>
      </c>
      <c r="K5772">
        <v>63.6</v>
      </c>
      <c r="L5772" s="11" t="s">
        <v>11925</v>
      </c>
      <c r="M5772" s="12" t="s">
        <v>6</v>
      </c>
      <c r="N5772" s="12" t="s">
        <v>6</v>
      </c>
      <c r="O5772" s="12">
        <v>1105</v>
      </c>
      <c r="P5772" s="12" t="s">
        <v>6</v>
      </c>
      <c r="Q5772" s="12" t="s">
        <v>6</v>
      </c>
      <c r="R5772">
        <v>5771</v>
      </c>
    </row>
    <row r="5773" spans="1:18" ht="15" x14ac:dyDescent="0.45">
      <c r="A5773">
        <v>31857</v>
      </c>
      <c r="D5773">
        <v>5</v>
      </c>
      <c r="E5773">
        <v>26.5</v>
      </c>
      <c r="F5773">
        <v>7</v>
      </c>
      <c r="G5773">
        <v>37.1</v>
      </c>
      <c r="J5773">
        <v>12</v>
      </c>
      <c r="K5773">
        <v>63.6</v>
      </c>
      <c r="L5773" s="11" t="s">
        <v>11925</v>
      </c>
      <c r="M5773" s="12" t="s">
        <v>6</v>
      </c>
      <c r="N5773" s="12" t="s">
        <v>6</v>
      </c>
      <c r="O5773" s="12">
        <v>1106</v>
      </c>
      <c r="P5773" s="12" t="s">
        <v>6</v>
      </c>
      <c r="Q5773" s="12" t="s">
        <v>6</v>
      </c>
      <c r="R5773">
        <v>5772</v>
      </c>
    </row>
    <row r="5774" spans="1:18" ht="15" x14ac:dyDescent="0.45">
      <c r="A5774">
        <v>29579</v>
      </c>
      <c r="B5774">
        <v>3</v>
      </c>
      <c r="C5774">
        <v>47.3</v>
      </c>
      <c r="F5774">
        <v>1</v>
      </c>
      <c r="G5774">
        <v>16.2</v>
      </c>
      <c r="J5774">
        <v>4</v>
      </c>
      <c r="K5774">
        <v>63.5</v>
      </c>
      <c r="L5774" s="11" t="s">
        <v>11926</v>
      </c>
      <c r="M5774" s="12" t="s">
        <v>6</v>
      </c>
      <c r="N5774" s="12" t="s">
        <v>6</v>
      </c>
      <c r="O5774" s="12" t="s">
        <v>6</v>
      </c>
      <c r="P5774" s="12">
        <v>1806</v>
      </c>
      <c r="Q5774" s="12" t="s">
        <v>6</v>
      </c>
      <c r="R5774">
        <v>5773</v>
      </c>
    </row>
    <row r="5775" spans="1:18" ht="15" x14ac:dyDescent="0.45">
      <c r="A5775">
        <v>17706</v>
      </c>
      <c r="B5775">
        <v>2</v>
      </c>
      <c r="C5775">
        <v>25.4</v>
      </c>
      <c r="D5775">
        <v>1</v>
      </c>
      <c r="E5775">
        <v>12.7</v>
      </c>
      <c r="F5775">
        <v>2</v>
      </c>
      <c r="G5775">
        <v>25.4</v>
      </c>
      <c r="J5775">
        <v>5</v>
      </c>
      <c r="K5775">
        <v>63.499999999999993</v>
      </c>
      <c r="L5775" s="11" t="s">
        <v>11926</v>
      </c>
      <c r="M5775" s="12" t="s">
        <v>6</v>
      </c>
      <c r="N5775" s="12" t="s">
        <v>6</v>
      </c>
      <c r="O5775" s="12" t="s">
        <v>6</v>
      </c>
      <c r="P5775" s="12">
        <v>1807</v>
      </c>
      <c r="Q5775" s="12" t="s">
        <v>6</v>
      </c>
      <c r="R5775">
        <v>5774</v>
      </c>
    </row>
    <row r="5776" spans="1:18" ht="15" x14ac:dyDescent="0.45">
      <c r="A5776">
        <v>29117</v>
      </c>
      <c r="B5776">
        <v>1</v>
      </c>
      <c r="C5776">
        <v>31.6</v>
      </c>
      <c r="F5776">
        <v>1</v>
      </c>
      <c r="G5776">
        <v>31.6</v>
      </c>
      <c r="J5776">
        <v>2</v>
      </c>
      <c r="K5776">
        <v>63.2</v>
      </c>
      <c r="L5776" s="11" t="s">
        <v>11926</v>
      </c>
      <c r="M5776" s="12" t="s">
        <v>6</v>
      </c>
      <c r="N5776" s="12" t="s">
        <v>6</v>
      </c>
      <c r="O5776" s="12" t="s">
        <v>6</v>
      </c>
      <c r="P5776" s="12">
        <v>1808</v>
      </c>
      <c r="Q5776" s="12" t="s">
        <v>6</v>
      </c>
      <c r="R5776">
        <v>5775</v>
      </c>
    </row>
    <row r="5777" spans="1:18" ht="15" x14ac:dyDescent="0.45">
      <c r="A5777">
        <v>23310</v>
      </c>
      <c r="B5777">
        <v>7</v>
      </c>
      <c r="C5777">
        <v>33.700000000000003</v>
      </c>
      <c r="D5777">
        <v>3</v>
      </c>
      <c r="E5777">
        <v>14.7</v>
      </c>
      <c r="F5777">
        <v>2</v>
      </c>
      <c r="G5777">
        <v>9.8000000000000007</v>
      </c>
      <c r="H5777">
        <v>1</v>
      </c>
      <c r="I5777">
        <v>4.9000000000000004</v>
      </c>
      <c r="J5777">
        <v>13</v>
      </c>
      <c r="K5777">
        <v>63.1</v>
      </c>
      <c r="L5777" s="11" t="s">
        <v>11926</v>
      </c>
      <c r="M5777" s="12" t="s">
        <v>6</v>
      </c>
      <c r="N5777" s="12" t="s">
        <v>6</v>
      </c>
      <c r="O5777" s="12" t="s">
        <v>6</v>
      </c>
      <c r="P5777" s="12">
        <v>1809</v>
      </c>
      <c r="Q5777" s="12" t="s">
        <v>6</v>
      </c>
      <c r="R5777">
        <v>5776</v>
      </c>
    </row>
    <row r="5778" spans="1:18" ht="15" x14ac:dyDescent="0.45">
      <c r="A5778">
        <v>10226</v>
      </c>
      <c r="B5778">
        <v>10</v>
      </c>
      <c r="C5778">
        <v>30</v>
      </c>
      <c r="D5778">
        <v>8</v>
      </c>
      <c r="E5778">
        <v>24</v>
      </c>
      <c r="F5778">
        <v>3</v>
      </c>
      <c r="G5778">
        <v>9</v>
      </c>
      <c r="J5778">
        <v>21</v>
      </c>
      <c r="K5778">
        <v>63</v>
      </c>
      <c r="L5778" s="11" t="s">
        <v>11927</v>
      </c>
      <c r="M5778" s="12" t="s">
        <v>6</v>
      </c>
      <c r="N5778" s="12" t="s">
        <v>6</v>
      </c>
      <c r="O5778" s="12" t="s">
        <v>6</v>
      </c>
      <c r="P5778" s="12" t="s">
        <v>6</v>
      </c>
      <c r="Q5778" s="12">
        <v>921</v>
      </c>
      <c r="R5778">
        <v>5777</v>
      </c>
    </row>
    <row r="5779" spans="1:18" ht="15" x14ac:dyDescent="0.45">
      <c r="A5779">
        <v>12836</v>
      </c>
      <c r="B5779">
        <v>2</v>
      </c>
      <c r="C5779">
        <v>21</v>
      </c>
      <c r="D5779">
        <v>1</v>
      </c>
      <c r="E5779">
        <v>10.5</v>
      </c>
      <c r="F5779">
        <v>2</v>
      </c>
      <c r="G5779">
        <v>21</v>
      </c>
      <c r="H5779">
        <v>1</v>
      </c>
      <c r="I5779">
        <v>10.5</v>
      </c>
      <c r="J5779">
        <v>6</v>
      </c>
      <c r="K5779">
        <v>63</v>
      </c>
      <c r="L5779" s="11" t="s">
        <v>11927</v>
      </c>
      <c r="M5779" s="12" t="s">
        <v>6</v>
      </c>
      <c r="N5779" s="12" t="s">
        <v>6</v>
      </c>
      <c r="O5779" s="12" t="s">
        <v>6</v>
      </c>
      <c r="P5779" s="12" t="s">
        <v>6</v>
      </c>
      <c r="Q5779" s="12">
        <v>922</v>
      </c>
      <c r="R5779">
        <v>5778</v>
      </c>
    </row>
    <row r="5780" spans="1:18" ht="15" x14ac:dyDescent="0.45">
      <c r="A5780">
        <v>14642</v>
      </c>
      <c r="B5780">
        <v>3</v>
      </c>
      <c r="C5780">
        <v>37.799999999999997</v>
      </c>
      <c r="D5780">
        <v>2</v>
      </c>
      <c r="E5780">
        <v>25.2</v>
      </c>
      <c r="J5780">
        <v>5</v>
      </c>
      <c r="K5780">
        <v>63</v>
      </c>
      <c r="L5780" s="11" t="s">
        <v>11926</v>
      </c>
      <c r="M5780" s="12" t="s">
        <v>6</v>
      </c>
      <c r="N5780" s="12" t="s">
        <v>6</v>
      </c>
      <c r="O5780" s="12" t="s">
        <v>6</v>
      </c>
      <c r="P5780" s="12">
        <v>1810</v>
      </c>
      <c r="Q5780" s="12" t="s">
        <v>6</v>
      </c>
      <c r="R5780">
        <v>5779</v>
      </c>
    </row>
    <row r="5781" spans="1:18" ht="15" x14ac:dyDescent="0.45">
      <c r="A5781">
        <v>15373</v>
      </c>
      <c r="B5781">
        <v>2</v>
      </c>
      <c r="C5781">
        <v>18</v>
      </c>
      <c r="D5781">
        <v>3</v>
      </c>
      <c r="E5781">
        <v>27</v>
      </c>
      <c r="H5781">
        <v>2</v>
      </c>
      <c r="I5781">
        <v>18</v>
      </c>
      <c r="J5781">
        <v>7</v>
      </c>
      <c r="K5781">
        <v>63</v>
      </c>
      <c r="L5781" s="11" t="s">
        <v>11926</v>
      </c>
      <c r="M5781" s="12" t="s">
        <v>6</v>
      </c>
      <c r="N5781" s="12" t="s">
        <v>6</v>
      </c>
      <c r="O5781" s="12" t="s">
        <v>6</v>
      </c>
      <c r="P5781" s="12">
        <v>1811</v>
      </c>
      <c r="Q5781" s="12" t="s">
        <v>6</v>
      </c>
      <c r="R5781">
        <v>5780</v>
      </c>
    </row>
    <row r="5782" spans="1:18" ht="15" x14ac:dyDescent="0.45">
      <c r="A5782">
        <v>16845</v>
      </c>
      <c r="B5782">
        <v>5</v>
      </c>
      <c r="C5782">
        <v>15</v>
      </c>
      <c r="D5782">
        <v>11</v>
      </c>
      <c r="E5782">
        <v>33</v>
      </c>
      <c r="F5782">
        <v>5</v>
      </c>
      <c r="G5782">
        <v>15</v>
      </c>
      <c r="J5782">
        <v>21</v>
      </c>
      <c r="K5782">
        <v>63</v>
      </c>
      <c r="L5782" s="11" t="s">
        <v>11926</v>
      </c>
      <c r="M5782" s="12" t="s">
        <v>6</v>
      </c>
      <c r="N5782" s="12" t="s">
        <v>6</v>
      </c>
      <c r="O5782" s="12" t="s">
        <v>6</v>
      </c>
      <c r="P5782" s="12">
        <v>1812</v>
      </c>
      <c r="Q5782" s="12" t="s">
        <v>6</v>
      </c>
      <c r="R5782">
        <v>5781</v>
      </c>
    </row>
    <row r="5783" spans="1:18" ht="15" x14ac:dyDescent="0.45">
      <c r="A5783">
        <v>17714</v>
      </c>
      <c r="D5783">
        <v>3</v>
      </c>
      <c r="E5783">
        <v>31.5</v>
      </c>
      <c r="F5783">
        <v>1</v>
      </c>
      <c r="G5783">
        <v>10.5</v>
      </c>
      <c r="H5783">
        <v>2</v>
      </c>
      <c r="I5783">
        <v>21</v>
      </c>
      <c r="J5783">
        <v>6</v>
      </c>
      <c r="K5783">
        <v>63</v>
      </c>
      <c r="L5783" s="11" t="s">
        <v>11928</v>
      </c>
      <c r="M5783" s="12" t="s">
        <v>6</v>
      </c>
      <c r="N5783" s="12">
        <v>1221</v>
      </c>
      <c r="O5783" s="12" t="s">
        <v>6</v>
      </c>
      <c r="P5783" s="12" t="s">
        <v>6</v>
      </c>
      <c r="Q5783" s="12" t="s">
        <v>6</v>
      </c>
      <c r="R5783">
        <v>5782</v>
      </c>
    </row>
    <row r="5784" spans="1:18" ht="15" x14ac:dyDescent="0.45">
      <c r="A5784">
        <v>17899</v>
      </c>
      <c r="B5784">
        <v>5</v>
      </c>
      <c r="C5784">
        <v>45</v>
      </c>
      <c r="D5784">
        <v>1</v>
      </c>
      <c r="E5784">
        <v>9</v>
      </c>
      <c r="F5784">
        <v>1</v>
      </c>
      <c r="G5784">
        <v>9</v>
      </c>
      <c r="J5784">
        <v>7</v>
      </c>
      <c r="K5784">
        <v>63</v>
      </c>
      <c r="L5784" s="11" t="s">
        <v>11926</v>
      </c>
      <c r="M5784" s="12" t="s">
        <v>6</v>
      </c>
      <c r="N5784" s="12" t="s">
        <v>6</v>
      </c>
      <c r="O5784" s="12" t="s">
        <v>6</v>
      </c>
      <c r="P5784" s="12">
        <v>1813</v>
      </c>
      <c r="Q5784" s="12" t="s">
        <v>6</v>
      </c>
      <c r="R5784">
        <v>5783</v>
      </c>
    </row>
    <row r="5785" spans="1:18" ht="15" x14ac:dyDescent="0.45">
      <c r="A5785">
        <v>27417</v>
      </c>
      <c r="B5785">
        <v>9</v>
      </c>
      <c r="C5785">
        <v>16.2</v>
      </c>
      <c r="D5785">
        <v>1</v>
      </c>
      <c r="E5785">
        <v>1.8</v>
      </c>
      <c r="F5785">
        <v>7</v>
      </c>
      <c r="G5785">
        <v>12.6</v>
      </c>
      <c r="H5785">
        <v>18</v>
      </c>
      <c r="I5785">
        <v>32.4</v>
      </c>
      <c r="J5785">
        <v>35</v>
      </c>
      <c r="K5785">
        <v>63</v>
      </c>
      <c r="L5785" s="11" t="s">
        <v>11927</v>
      </c>
      <c r="M5785" s="12" t="s">
        <v>6</v>
      </c>
      <c r="N5785" s="12" t="s">
        <v>6</v>
      </c>
      <c r="O5785" s="12" t="s">
        <v>6</v>
      </c>
      <c r="P5785" s="12" t="s">
        <v>6</v>
      </c>
      <c r="Q5785" s="12">
        <v>923</v>
      </c>
      <c r="R5785">
        <v>5784</v>
      </c>
    </row>
    <row r="5786" spans="1:18" ht="15" x14ac:dyDescent="0.45">
      <c r="A5786">
        <v>29074</v>
      </c>
      <c r="B5786">
        <v>9</v>
      </c>
      <c r="C5786">
        <v>63</v>
      </c>
      <c r="J5786">
        <v>9</v>
      </c>
      <c r="K5786">
        <v>63</v>
      </c>
      <c r="L5786" s="11" t="s">
        <v>11926</v>
      </c>
      <c r="M5786" s="12" t="s">
        <v>6</v>
      </c>
      <c r="N5786" s="12" t="s">
        <v>6</v>
      </c>
      <c r="O5786" s="12" t="s">
        <v>6</v>
      </c>
      <c r="P5786" s="12">
        <v>1814</v>
      </c>
      <c r="Q5786" s="12" t="s">
        <v>6</v>
      </c>
      <c r="R5786">
        <v>5785</v>
      </c>
    </row>
    <row r="5787" spans="1:18" ht="15" x14ac:dyDescent="0.45">
      <c r="A5787">
        <v>30128</v>
      </c>
      <c r="B5787">
        <v>15</v>
      </c>
      <c r="C5787">
        <v>22.5</v>
      </c>
      <c r="D5787">
        <v>8</v>
      </c>
      <c r="E5787">
        <v>12</v>
      </c>
      <c r="F5787">
        <v>15</v>
      </c>
      <c r="G5787">
        <v>22.5</v>
      </c>
      <c r="H5787">
        <v>4</v>
      </c>
      <c r="I5787">
        <v>6</v>
      </c>
      <c r="J5787">
        <v>42</v>
      </c>
      <c r="K5787">
        <v>63</v>
      </c>
      <c r="L5787" s="11" t="s">
        <v>11928</v>
      </c>
      <c r="M5787" s="12" t="s">
        <v>6</v>
      </c>
      <c r="N5787" s="12">
        <v>1222</v>
      </c>
      <c r="O5787" s="12" t="s">
        <v>6</v>
      </c>
      <c r="P5787" s="12" t="s">
        <v>6</v>
      </c>
      <c r="Q5787" s="12" t="s">
        <v>6</v>
      </c>
      <c r="R5787">
        <v>5786</v>
      </c>
    </row>
    <row r="5788" spans="1:18" ht="15" x14ac:dyDescent="0.45">
      <c r="A5788">
        <v>32184</v>
      </c>
      <c r="F5788">
        <v>18</v>
      </c>
      <c r="G5788">
        <v>63</v>
      </c>
      <c r="J5788">
        <v>18</v>
      </c>
      <c r="K5788">
        <v>63</v>
      </c>
      <c r="L5788" s="11" t="s">
        <v>11927</v>
      </c>
      <c r="M5788" s="12" t="s">
        <v>6</v>
      </c>
      <c r="N5788" s="12" t="s">
        <v>6</v>
      </c>
      <c r="O5788" s="12" t="s">
        <v>6</v>
      </c>
      <c r="P5788" s="12" t="s">
        <v>6</v>
      </c>
      <c r="Q5788" s="12">
        <v>924</v>
      </c>
      <c r="R5788">
        <v>5787</v>
      </c>
    </row>
    <row r="5789" spans="1:18" ht="15" x14ac:dyDescent="0.45">
      <c r="A5789">
        <v>32507</v>
      </c>
      <c r="H5789">
        <v>6</v>
      </c>
      <c r="I5789">
        <v>63</v>
      </c>
      <c r="J5789">
        <v>6</v>
      </c>
      <c r="K5789">
        <v>63</v>
      </c>
      <c r="L5789" s="11" t="s">
        <v>11927</v>
      </c>
      <c r="M5789" s="12" t="s">
        <v>6</v>
      </c>
      <c r="N5789" s="12" t="s">
        <v>6</v>
      </c>
      <c r="O5789" s="12" t="s">
        <v>6</v>
      </c>
      <c r="P5789" s="12" t="s">
        <v>6</v>
      </c>
      <c r="Q5789" s="12">
        <v>925</v>
      </c>
      <c r="R5789">
        <v>5788</v>
      </c>
    </row>
    <row r="5790" spans="1:18" ht="15" x14ac:dyDescent="0.45">
      <c r="A5790">
        <v>23055</v>
      </c>
      <c r="D5790">
        <v>1</v>
      </c>
      <c r="E5790">
        <v>62.9</v>
      </c>
      <c r="J5790">
        <v>1</v>
      </c>
      <c r="K5790">
        <v>62.9</v>
      </c>
      <c r="L5790" s="11" t="s">
        <v>11925</v>
      </c>
      <c r="M5790" s="12" t="s">
        <v>6</v>
      </c>
      <c r="N5790" s="12" t="s">
        <v>6</v>
      </c>
      <c r="O5790" s="12">
        <v>1107</v>
      </c>
      <c r="P5790" s="12" t="s">
        <v>6</v>
      </c>
      <c r="Q5790" s="12" t="s">
        <v>6</v>
      </c>
      <c r="R5790">
        <v>5789</v>
      </c>
    </row>
    <row r="5791" spans="1:18" ht="15" x14ac:dyDescent="0.45">
      <c r="A5791">
        <v>31558</v>
      </c>
      <c r="H5791">
        <v>55</v>
      </c>
      <c r="I5791">
        <v>62.7</v>
      </c>
      <c r="J5791">
        <v>55</v>
      </c>
      <c r="K5791">
        <v>62.7</v>
      </c>
      <c r="L5791" s="11" t="s">
        <v>11925</v>
      </c>
      <c r="M5791" s="12" t="s">
        <v>6</v>
      </c>
      <c r="N5791" s="12" t="s">
        <v>6</v>
      </c>
      <c r="O5791" s="12">
        <v>1108</v>
      </c>
      <c r="P5791" s="12" t="s">
        <v>6</v>
      </c>
      <c r="Q5791" s="12" t="s">
        <v>6</v>
      </c>
      <c r="R5791">
        <v>5790</v>
      </c>
    </row>
    <row r="5792" spans="1:18" ht="15" x14ac:dyDescent="0.45">
      <c r="A5792">
        <v>32019</v>
      </c>
      <c r="H5792">
        <v>3</v>
      </c>
      <c r="I5792">
        <v>62.7</v>
      </c>
      <c r="J5792">
        <v>3</v>
      </c>
      <c r="K5792">
        <v>62.7</v>
      </c>
      <c r="L5792" s="11" t="s">
        <v>11927</v>
      </c>
      <c r="M5792" s="12" t="s">
        <v>6</v>
      </c>
      <c r="N5792" s="12" t="s">
        <v>6</v>
      </c>
      <c r="O5792" s="12" t="s">
        <v>6</v>
      </c>
      <c r="P5792" s="12" t="s">
        <v>6</v>
      </c>
      <c r="Q5792" s="12">
        <v>926</v>
      </c>
      <c r="R5792">
        <v>5791</v>
      </c>
    </row>
    <row r="5793" spans="1:18" ht="15" x14ac:dyDescent="0.45">
      <c r="A5793">
        <v>28051</v>
      </c>
      <c r="B5793">
        <v>6</v>
      </c>
      <c r="C5793">
        <v>9</v>
      </c>
      <c r="F5793">
        <v>14</v>
      </c>
      <c r="G5793">
        <v>20.88</v>
      </c>
      <c r="H5793">
        <v>22</v>
      </c>
      <c r="I5793">
        <v>32.76</v>
      </c>
      <c r="J5793">
        <v>42</v>
      </c>
      <c r="K5793">
        <v>62.64</v>
      </c>
      <c r="L5793" s="11" t="s">
        <v>11928</v>
      </c>
      <c r="M5793" s="12" t="s">
        <v>6</v>
      </c>
      <c r="N5793" s="12">
        <v>1223</v>
      </c>
      <c r="O5793" s="12" t="s">
        <v>6</v>
      </c>
      <c r="P5793" s="12" t="s">
        <v>6</v>
      </c>
      <c r="Q5793" s="12" t="s">
        <v>6</v>
      </c>
      <c r="R5793">
        <v>5792</v>
      </c>
    </row>
    <row r="5794" spans="1:18" ht="15" x14ac:dyDescent="0.45">
      <c r="A5794">
        <v>12138</v>
      </c>
      <c r="B5794">
        <v>13</v>
      </c>
      <c r="C5794">
        <v>14.21</v>
      </c>
      <c r="D5794">
        <v>13</v>
      </c>
      <c r="E5794">
        <v>14.3</v>
      </c>
      <c r="F5794">
        <v>12</v>
      </c>
      <c r="G5794">
        <v>13.2</v>
      </c>
      <c r="H5794">
        <v>19</v>
      </c>
      <c r="I5794">
        <v>20.9</v>
      </c>
      <c r="J5794">
        <v>57</v>
      </c>
      <c r="K5794">
        <v>62.61</v>
      </c>
      <c r="L5794" s="11" t="s">
        <v>11928</v>
      </c>
      <c r="M5794" s="12" t="s">
        <v>6</v>
      </c>
      <c r="N5794" s="12">
        <v>1224</v>
      </c>
      <c r="O5794" s="12" t="s">
        <v>6</v>
      </c>
      <c r="P5794" s="12" t="s">
        <v>6</v>
      </c>
      <c r="Q5794" s="12" t="s">
        <v>6</v>
      </c>
      <c r="R5794">
        <v>5793</v>
      </c>
    </row>
    <row r="5795" spans="1:18" ht="15" x14ac:dyDescent="0.45">
      <c r="A5795">
        <v>16583</v>
      </c>
      <c r="D5795">
        <v>3</v>
      </c>
      <c r="E5795">
        <v>46.3</v>
      </c>
      <c r="F5795">
        <v>1</v>
      </c>
      <c r="G5795">
        <v>16.3</v>
      </c>
      <c r="J5795">
        <v>4</v>
      </c>
      <c r="K5795">
        <v>62.599999999999994</v>
      </c>
      <c r="L5795" s="11" t="s">
        <v>11926</v>
      </c>
      <c r="M5795" s="12" t="s">
        <v>6</v>
      </c>
      <c r="N5795" s="12" t="s">
        <v>6</v>
      </c>
      <c r="O5795" s="12" t="s">
        <v>6</v>
      </c>
      <c r="P5795" s="12">
        <v>1815</v>
      </c>
      <c r="Q5795" s="12" t="s">
        <v>6</v>
      </c>
      <c r="R5795">
        <v>5794</v>
      </c>
    </row>
    <row r="5796" spans="1:18" ht="15" x14ac:dyDescent="0.45">
      <c r="A5796">
        <v>2027947</v>
      </c>
      <c r="B5796">
        <v>0.33</v>
      </c>
      <c r="C5796">
        <v>4.25</v>
      </c>
      <c r="H5796">
        <v>4.16</v>
      </c>
      <c r="I5796">
        <v>58.24</v>
      </c>
      <c r="J5796">
        <v>4.49</v>
      </c>
      <c r="K5796">
        <v>62.49</v>
      </c>
      <c r="L5796" s="11" t="s">
        <v>11923</v>
      </c>
      <c r="M5796" s="12" t="s">
        <v>6</v>
      </c>
      <c r="N5796" s="12" t="s">
        <v>6</v>
      </c>
      <c r="O5796" s="12" t="s">
        <v>6</v>
      </c>
      <c r="P5796" s="12" t="s">
        <v>6</v>
      </c>
      <c r="Q5796" s="12" t="s">
        <v>6</v>
      </c>
      <c r="R5796">
        <v>5795</v>
      </c>
    </row>
    <row r="5797" spans="1:18" ht="15" x14ac:dyDescent="0.45">
      <c r="A5797">
        <v>31911</v>
      </c>
      <c r="F5797">
        <v>2</v>
      </c>
      <c r="G5797">
        <v>31.2</v>
      </c>
      <c r="H5797">
        <v>2</v>
      </c>
      <c r="I5797">
        <v>31.2</v>
      </c>
      <c r="J5797">
        <v>4</v>
      </c>
      <c r="K5797">
        <v>62.4</v>
      </c>
      <c r="L5797" s="11" t="s">
        <v>11926</v>
      </c>
      <c r="M5797" s="12" t="s">
        <v>6</v>
      </c>
      <c r="N5797" s="12" t="s">
        <v>6</v>
      </c>
      <c r="O5797" s="12" t="s">
        <v>6</v>
      </c>
      <c r="P5797" s="12">
        <v>1816</v>
      </c>
      <c r="Q5797" s="12" t="s">
        <v>6</v>
      </c>
      <c r="R5797">
        <v>5796</v>
      </c>
    </row>
    <row r="5798" spans="1:18" ht="15" x14ac:dyDescent="0.45">
      <c r="A5798">
        <v>22239</v>
      </c>
      <c r="B5798">
        <v>6</v>
      </c>
      <c r="C5798">
        <v>53.4</v>
      </c>
      <c r="D5798">
        <v>1</v>
      </c>
      <c r="E5798">
        <v>8.9</v>
      </c>
      <c r="J5798">
        <v>7</v>
      </c>
      <c r="K5798">
        <v>62.3</v>
      </c>
      <c r="L5798" s="11" t="s">
        <v>11928</v>
      </c>
      <c r="M5798" s="12" t="s">
        <v>6</v>
      </c>
      <c r="N5798" s="12">
        <v>1225</v>
      </c>
      <c r="O5798" s="12" t="s">
        <v>6</v>
      </c>
      <c r="P5798" s="12" t="s">
        <v>6</v>
      </c>
      <c r="Q5798" s="12" t="s">
        <v>6</v>
      </c>
      <c r="R5798">
        <v>5797</v>
      </c>
    </row>
    <row r="5799" spans="1:18" ht="15" x14ac:dyDescent="0.45">
      <c r="A5799">
        <v>32265</v>
      </c>
      <c r="F5799">
        <v>1</v>
      </c>
      <c r="G5799">
        <v>6.9</v>
      </c>
      <c r="H5799">
        <v>8</v>
      </c>
      <c r="I5799">
        <v>55.2</v>
      </c>
      <c r="J5799">
        <v>9</v>
      </c>
      <c r="K5799">
        <v>62.1</v>
      </c>
      <c r="L5799" s="11" t="s">
        <v>11926</v>
      </c>
      <c r="M5799" s="12" t="s">
        <v>6</v>
      </c>
      <c r="N5799" s="12" t="s">
        <v>6</v>
      </c>
      <c r="O5799" s="12" t="s">
        <v>6</v>
      </c>
      <c r="P5799" s="12">
        <v>1817</v>
      </c>
      <c r="Q5799" s="12" t="s">
        <v>6</v>
      </c>
      <c r="R5799">
        <v>5798</v>
      </c>
    </row>
    <row r="5800" spans="1:18" ht="15" x14ac:dyDescent="0.45">
      <c r="A5800">
        <v>10272</v>
      </c>
      <c r="B5800">
        <v>13</v>
      </c>
      <c r="C5800">
        <v>20.67</v>
      </c>
      <c r="D5800">
        <v>9</v>
      </c>
      <c r="E5800">
        <v>14.27</v>
      </c>
      <c r="F5800">
        <v>6</v>
      </c>
      <c r="G5800">
        <v>9.6</v>
      </c>
      <c r="H5800">
        <v>11</v>
      </c>
      <c r="I5800">
        <v>17.47</v>
      </c>
      <c r="J5800">
        <v>39</v>
      </c>
      <c r="K5800">
        <v>62.01</v>
      </c>
      <c r="L5800" s="11" t="s">
        <v>11925</v>
      </c>
      <c r="M5800" s="12" t="s">
        <v>6</v>
      </c>
      <c r="N5800" s="12" t="s">
        <v>6</v>
      </c>
      <c r="O5800" s="12">
        <v>1109</v>
      </c>
      <c r="P5800" s="12" t="s">
        <v>6</v>
      </c>
      <c r="Q5800" s="12" t="s">
        <v>6</v>
      </c>
      <c r="R5800">
        <v>5799</v>
      </c>
    </row>
    <row r="5801" spans="1:18" ht="15" x14ac:dyDescent="0.45">
      <c r="A5801">
        <v>17168</v>
      </c>
      <c r="B5801">
        <v>1</v>
      </c>
      <c r="C5801">
        <v>15.5</v>
      </c>
      <c r="D5801">
        <v>1</v>
      </c>
      <c r="E5801">
        <v>15.5</v>
      </c>
      <c r="F5801">
        <v>2</v>
      </c>
      <c r="G5801">
        <v>31</v>
      </c>
      <c r="J5801">
        <v>4</v>
      </c>
      <c r="K5801">
        <v>62</v>
      </c>
      <c r="L5801" s="11" t="s">
        <v>11926</v>
      </c>
      <c r="M5801" s="12" t="s">
        <v>6</v>
      </c>
      <c r="N5801" s="12" t="s">
        <v>6</v>
      </c>
      <c r="O5801" s="12" t="s">
        <v>6</v>
      </c>
      <c r="P5801" s="12">
        <v>1818</v>
      </c>
      <c r="Q5801" s="12" t="s">
        <v>6</v>
      </c>
      <c r="R5801">
        <v>5800</v>
      </c>
    </row>
    <row r="5802" spans="1:18" ht="15" x14ac:dyDescent="0.45">
      <c r="A5802">
        <v>29699</v>
      </c>
      <c r="B5802">
        <v>1</v>
      </c>
      <c r="C5802">
        <v>30.9</v>
      </c>
      <c r="D5802">
        <v>1</v>
      </c>
      <c r="E5802">
        <v>30.9</v>
      </c>
      <c r="J5802">
        <v>2</v>
      </c>
      <c r="K5802">
        <v>61.8</v>
      </c>
      <c r="L5802" s="11" t="s">
        <v>11925</v>
      </c>
      <c r="M5802" s="12" t="s">
        <v>6</v>
      </c>
      <c r="N5802" s="12" t="s">
        <v>6</v>
      </c>
      <c r="O5802" s="12">
        <v>1110</v>
      </c>
      <c r="P5802" s="12" t="s">
        <v>6</v>
      </c>
      <c r="Q5802" s="12" t="s">
        <v>6</v>
      </c>
      <c r="R5802">
        <v>5801</v>
      </c>
    </row>
    <row r="5803" spans="1:18" ht="15" x14ac:dyDescent="0.45">
      <c r="A5803">
        <v>23334</v>
      </c>
      <c r="B5803">
        <v>2</v>
      </c>
      <c r="C5803">
        <v>15.4</v>
      </c>
      <c r="D5803">
        <v>1</v>
      </c>
      <c r="E5803">
        <v>7.7</v>
      </c>
      <c r="F5803">
        <v>2</v>
      </c>
      <c r="G5803">
        <v>15.4</v>
      </c>
      <c r="H5803">
        <v>3</v>
      </c>
      <c r="I5803">
        <v>23.1</v>
      </c>
      <c r="J5803">
        <v>8</v>
      </c>
      <c r="K5803">
        <v>61.6</v>
      </c>
      <c r="L5803" s="11" t="s">
        <v>11926</v>
      </c>
      <c r="M5803" s="12" t="s">
        <v>6</v>
      </c>
      <c r="N5803" s="12" t="s">
        <v>6</v>
      </c>
      <c r="O5803" s="12" t="s">
        <v>6</v>
      </c>
      <c r="P5803" s="12">
        <v>1819</v>
      </c>
      <c r="Q5803" s="12" t="s">
        <v>6</v>
      </c>
      <c r="R5803">
        <v>5802</v>
      </c>
    </row>
    <row r="5804" spans="1:18" ht="15" x14ac:dyDescent="0.45">
      <c r="A5804">
        <v>31810</v>
      </c>
      <c r="F5804">
        <v>3</v>
      </c>
      <c r="G5804">
        <v>46.2</v>
      </c>
      <c r="H5804">
        <v>1</v>
      </c>
      <c r="I5804">
        <v>15.4</v>
      </c>
      <c r="J5804">
        <v>4</v>
      </c>
      <c r="K5804">
        <v>61.6</v>
      </c>
      <c r="L5804" s="11" t="s">
        <v>11926</v>
      </c>
      <c r="M5804" s="12" t="s">
        <v>6</v>
      </c>
      <c r="N5804" s="12" t="s">
        <v>6</v>
      </c>
      <c r="O5804" s="12" t="s">
        <v>6</v>
      </c>
      <c r="P5804" s="12">
        <v>1820</v>
      </c>
      <c r="Q5804" s="12" t="s">
        <v>6</v>
      </c>
      <c r="R5804">
        <v>5803</v>
      </c>
    </row>
    <row r="5805" spans="1:18" ht="15" x14ac:dyDescent="0.45">
      <c r="A5805">
        <v>12827</v>
      </c>
      <c r="B5805">
        <v>4</v>
      </c>
      <c r="C5805">
        <v>22.4</v>
      </c>
      <c r="D5805">
        <v>6</v>
      </c>
      <c r="E5805">
        <v>39</v>
      </c>
      <c r="J5805">
        <v>10</v>
      </c>
      <c r="K5805">
        <v>61.4</v>
      </c>
      <c r="L5805" s="11" t="s">
        <v>11927</v>
      </c>
      <c r="M5805" s="12" t="s">
        <v>6</v>
      </c>
      <c r="N5805" s="12" t="s">
        <v>6</v>
      </c>
      <c r="O5805" s="12" t="s">
        <v>6</v>
      </c>
      <c r="P5805" s="12" t="s">
        <v>6</v>
      </c>
      <c r="Q5805" s="12">
        <v>927</v>
      </c>
      <c r="R5805">
        <v>5804</v>
      </c>
    </row>
    <row r="5806" spans="1:18" ht="15" x14ac:dyDescent="0.45">
      <c r="A5806">
        <v>27138</v>
      </c>
      <c r="B5806">
        <v>2</v>
      </c>
      <c r="C5806">
        <v>20.399999999999999</v>
      </c>
      <c r="D5806">
        <v>2</v>
      </c>
      <c r="E5806">
        <v>20.399999999999999</v>
      </c>
      <c r="F5806">
        <v>1</v>
      </c>
      <c r="G5806">
        <v>10.199999999999999</v>
      </c>
      <c r="H5806">
        <v>1</v>
      </c>
      <c r="I5806">
        <v>10.199999999999999</v>
      </c>
      <c r="J5806">
        <v>6</v>
      </c>
      <c r="K5806">
        <v>61.2</v>
      </c>
      <c r="L5806" s="11" t="s">
        <v>11928</v>
      </c>
      <c r="M5806" s="12" t="s">
        <v>6</v>
      </c>
      <c r="N5806" s="12">
        <v>1226</v>
      </c>
      <c r="O5806" s="12" t="s">
        <v>6</v>
      </c>
      <c r="P5806" s="12" t="s">
        <v>6</v>
      </c>
      <c r="Q5806" s="12" t="s">
        <v>6</v>
      </c>
      <c r="R5806">
        <v>5805</v>
      </c>
    </row>
    <row r="5807" spans="1:18" ht="15" x14ac:dyDescent="0.45">
      <c r="A5807">
        <v>27860</v>
      </c>
      <c r="B5807">
        <v>2</v>
      </c>
      <c r="C5807">
        <v>30.6</v>
      </c>
      <c r="F5807">
        <v>2</v>
      </c>
      <c r="G5807">
        <v>30.6</v>
      </c>
      <c r="J5807">
        <v>4</v>
      </c>
      <c r="K5807">
        <v>61.2</v>
      </c>
      <c r="L5807" s="11" t="s">
        <v>11926</v>
      </c>
      <c r="M5807" s="12" t="s">
        <v>6</v>
      </c>
      <c r="N5807" s="12" t="s">
        <v>6</v>
      </c>
      <c r="O5807" s="12" t="s">
        <v>6</v>
      </c>
      <c r="P5807" s="12">
        <v>1821</v>
      </c>
      <c r="Q5807" s="12" t="s">
        <v>6</v>
      </c>
      <c r="R5807">
        <v>5806</v>
      </c>
    </row>
    <row r="5808" spans="1:18" ht="15" x14ac:dyDescent="0.45">
      <c r="A5808">
        <v>31234</v>
      </c>
      <c r="H5808">
        <v>6</v>
      </c>
      <c r="I5808">
        <v>61.2</v>
      </c>
      <c r="J5808">
        <v>6</v>
      </c>
      <c r="K5808">
        <v>61.2</v>
      </c>
      <c r="L5808" s="11" t="s">
        <v>11928</v>
      </c>
      <c r="M5808" s="12" t="s">
        <v>6</v>
      </c>
      <c r="N5808" s="12">
        <v>1227</v>
      </c>
      <c r="O5808" s="12" t="s">
        <v>6</v>
      </c>
      <c r="P5808" s="12" t="s">
        <v>6</v>
      </c>
      <c r="Q5808" s="12" t="s">
        <v>6</v>
      </c>
      <c r="R5808">
        <v>5807</v>
      </c>
    </row>
    <row r="5809" spans="1:18" ht="15" x14ac:dyDescent="0.45">
      <c r="A5809">
        <v>28772</v>
      </c>
      <c r="B5809">
        <v>4</v>
      </c>
      <c r="C5809">
        <v>27.2</v>
      </c>
      <c r="D5809">
        <v>3</v>
      </c>
      <c r="E5809">
        <v>20.399999999999999</v>
      </c>
      <c r="F5809">
        <v>1</v>
      </c>
      <c r="G5809">
        <v>6.8</v>
      </c>
      <c r="H5809">
        <v>1</v>
      </c>
      <c r="I5809">
        <v>6.8</v>
      </c>
      <c r="J5809">
        <v>9</v>
      </c>
      <c r="K5809">
        <v>61.199999999999989</v>
      </c>
      <c r="L5809" s="11" t="s">
        <v>11926</v>
      </c>
      <c r="M5809" s="12" t="s">
        <v>6</v>
      </c>
      <c r="N5809" s="12" t="s">
        <v>6</v>
      </c>
      <c r="O5809" s="12" t="s">
        <v>6</v>
      </c>
      <c r="P5809" s="12">
        <v>1822</v>
      </c>
      <c r="Q5809" s="12" t="s">
        <v>6</v>
      </c>
      <c r="R5809">
        <v>5808</v>
      </c>
    </row>
    <row r="5810" spans="1:18" ht="15" x14ac:dyDescent="0.45">
      <c r="A5810">
        <v>29788</v>
      </c>
      <c r="B5810">
        <v>11</v>
      </c>
      <c r="C5810">
        <v>61.15</v>
      </c>
      <c r="J5810">
        <v>11</v>
      </c>
      <c r="K5810">
        <v>61.15</v>
      </c>
      <c r="L5810" s="11" t="s">
        <v>11927</v>
      </c>
      <c r="M5810" s="12" t="s">
        <v>6</v>
      </c>
      <c r="N5810" s="12" t="s">
        <v>6</v>
      </c>
      <c r="O5810" s="12" t="s">
        <v>6</v>
      </c>
      <c r="P5810" s="12" t="s">
        <v>6</v>
      </c>
      <c r="Q5810" s="12">
        <v>928</v>
      </c>
      <c r="R5810">
        <v>5809</v>
      </c>
    </row>
    <row r="5811" spans="1:18" ht="15" x14ac:dyDescent="0.45">
      <c r="A5811">
        <v>10572</v>
      </c>
      <c r="B5811">
        <v>3</v>
      </c>
      <c r="C5811">
        <v>36.6</v>
      </c>
      <c r="H5811">
        <v>2</v>
      </c>
      <c r="I5811">
        <v>24.4</v>
      </c>
      <c r="J5811">
        <v>5</v>
      </c>
      <c r="K5811">
        <v>61</v>
      </c>
      <c r="L5811" s="11" t="s">
        <v>11927</v>
      </c>
      <c r="M5811" s="12" t="s">
        <v>6</v>
      </c>
      <c r="N5811" s="12" t="s">
        <v>6</v>
      </c>
      <c r="O5811" s="12" t="s">
        <v>6</v>
      </c>
      <c r="P5811" s="12" t="s">
        <v>6</v>
      </c>
      <c r="Q5811" s="12">
        <v>929</v>
      </c>
      <c r="R5811">
        <v>5810</v>
      </c>
    </row>
    <row r="5812" spans="1:18" ht="15" x14ac:dyDescent="0.45">
      <c r="A5812">
        <v>10319</v>
      </c>
      <c r="B5812">
        <v>8</v>
      </c>
      <c r="C5812">
        <v>25.6</v>
      </c>
      <c r="D5812">
        <v>7</v>
      </c>
      <c r="E5812">
        <v>22.4</v>
      </c>
      <c r="F5812">
        <v>1</v>
      </c>
      <c r="G5812">
        <v>3.2</v>
      </c>
      <c r="H5812">
        <v>3</v>
      </c>
      <c r="I5812">
        <v>9.6</v>
      </c>
      <c r="J5812">
        <v>19</v>
      </c>
      <c r="K5812">
        <v>60.800000000000004</v>
      </c>
      <c r="L5812" s="11" t="s">
        <v>11927</v>
      </c>
      <c r="M5812" s="12" t="s">
        <v>6</v>
      </c>
      <c r="N5812" s="12" t="s">
        <v>6</v>
      </c>
      <c r="O5812" s="12" t="s">
        <v>6</v>
      </c>
      <c r="P5812" s="12" t="s">
        <v>6</v>
      </c>
      <c r="Q5812" s="12">
        <v>930</v>
      </c>
      <c r="R5812">
        <v>5811</v>
      </c>
    </row>
    <row r="5813" spans="1:18" ht="15" x14ac:dyDescent="0.45">
      <c r="A5813">
        <v>30313</v>
      </c>
      <c r="B5813">
        <v>2</v>
      </c>
      <c r="C5813">
        <v>7.6</v>
      </c>
      <c r="D5813">
        <v>6</v>
      </c>
      <c r="E5813">
        <v>22.8</v>
      </c>
      <c r="F5813">
        <v>7</v>
      </c>
      <c r="G5813">
        <v>26.6</v>
      </c>
      <c r="H5813">
        <v>1</v>
      </c>
      <c r="I5813">
        <v>3.8</v>
      </c>
      <c r="J5813">
        <v>16</v>
      </c>
      <c r="K5813">
        <v>60.8</v>
      </c>
      <c r="L5813" s="11" t="s">
        <v>11925</v>
      </c>
      <c r="M5813" s="12" t="s">
        <v>6</v>
      </c>
      <c r="N5813" s="12" t="s">
        <v>6</v>
      </c>
      <c r="O5813" s="12">
        <v>1111</v>
      </c>
      <c r="P5813" s="12" t="s">
        <v>6</v>
      </c>
      <c r="Q5813" s="12" t="s">
        <v>6</v>
      </c>
      <c r="R5813">
        <v>5812</v>
      </c>
    </row>
    <row r="5814" spans="1:18" ht="15" x14ac:dyDescent="0.45">
      <c r="A5814">
        <v>30316</v>
      </c>
      <c r="B5814">
        <v>7</v>
      </c>
      <c r="C5814">
        <v>26.6</v>
      </c>
      <c r="D5814">
        <v>7</v>
      </c>
      <c r="E5814">
        <v>26.6</v>
      </c>
      <c r="F5814">
        <v>1</v>
      </c>
      <c r="G5814">
        <v>3.8</v>
      </c>
      <c r="H5814">
        <v>1</v>
      </c>
      <c r="I5814">
        <v>3.8</v>
      </c>
      <c r="J5814">
        <v>16</v>
      </c>
      <c r="K5814">
        <v>60.8</v>
      </c>
      <c r="L5814" s="11" t="s">
        <v>11925</v>
      </c>
      <c r="M5814" s="12" t="s">
        <v>6</v>
      </c>
      <c r="N5814" s="12" t="s">
        <v>6</v>
      </c>
      <c r="O5814" s="12">
        <v>1112</v>
      </c>
      <c r="P5814" s="12" t="s">
        <v>6</v>
      </c>
      <c r="Q5814" s="12" t="s">
        <v>6</v>
      </c>
      <c r="R5814">
        <v>5813</v>
      </c>
    </row>
    <row r="5815" spans="1:18" ht="15" x14ac:dyDescent="0.45">
      <c r="A5815">
        <v>27260</v>
      </c>
      <c r="F5815">
        <v>1</v>
      </c>
      <c r="G5815">
        <v>60.63</v>
      </c>
      <c r="J5815">
        <v>1</v>
      </c>
      <c r="K5815">
        <v>60.63</v>
      </c>
      <c r="L5815" s="11" t="s">
        <v>11925</v>
      </c>
      <c r="M5815" s="12" t="s">
        <v>6</v>
      </c>
      <c r="N5815" s="12" t="s">
        <v>6</v>
      </c>
      <c r="O5815" s="12">
        <v>1113</v>
      </c>
      <c r="P5815" s="12" t="s">
        <v>6</v>
      </c>
      <c r="Q5815" s="12" t="s">
        <v>6</v>
      </c>
      <c r="R5815">
        <v>5814</v>
      </c>
    </row>
    <row r="5816" spans="1:18" ht="15" x14ac:dyDescent="0.45">
      <c r="A5816">
        <v>32399</v>
      </c>
      <c r="H5816">
        <v>3</v>
      </c>
      <c r="I5816">
        <v>60.6</v>
      </c>
      <c r="J5816">
        <v>3</v>
      </c>
      <c r="K5816">
        <v>60.6</v>
      </c>
      <c r="L5816" s="11" t="s">
        <v>11927</v>
      </c>
      <c r="M5816" s="12" t="s">
        <v>6</v>
      </c>
      <c r="N5816" s="12" t="s">
        <v>6</v>
      </c>
      <c r="O5816" s="12" t="s">
        <v>6</v>
      </c>
      <c r="P5816" s="12" t="s">
        <v>6</v>
      </c>
      <c r="Q5816" s="12">
        <v>931</v>
      </c>
      <c r="R5816">
        <v>5815</v>
      </c>
    </row>
    <row r="5817" spans="1:18" ht="15" x14ac:dyDescent="0.45">
      <c r="A5817">
        <v>13379</v>
      </c>
      <c r="F5817">
        <v>1</v>
      </c>
      <c r="G5817">
        <v>60</v>
      </c>
      <c r="J5817">
        <v>1</v>
      </c>
      <c r="K5817">
        <v>60</v>
      </c>
      <c r="L5817" s="11" t="s">
        <v>11926</v>
      </c>
      <c r="M5817" s="12" t="s">
        <v>6</v>
      </c>
      <c r="N5817" s="12" t="s">
        <v>6</v>
      </c>
      <c r="O5817" s="12" t="s">
        <v>6</v>
      </c>
      <c r="P5817" s="12">
        <v>1823</v>
      </c>
      <c r="Q5817" s="12" t="s">
        <v>6</v>
      </c>
      <c r="R5817">
        <v>5816</v>
      </c>
    </row>
    <row r="5818" spans="1:18" ht="15" x14ac:dyDescent="0.45">
      <c r="A5818">
        <v>17180</v>
      </c>
      <c r="B5818">
        <v>1</v>
      </c>
      <c r="C5818">
        <v>30</v>
      </c>
      <c r="F5818">
        <v>1</v>
      </c>
      <c r="G5818">
        <v>30</v>
      </c>
      <c r="J5818">
        <v>2</v>
      </c>
      <c r="K5818">
        <v>60</v>
      </c>
      <c r="L5818" s="11" t="s">
        <v>11926</v>
      </c>
      <c r="M5818" s="12" t="s">
        <v>6</v>
      </c>
      <c r="N5818" s="12" t="s">
        <v>6</v>
      </c>
      <c r="O5818" s="12" t="s">
        <v>6</v>
      </c>
      <c r="P5818" s="12">
        <v>1824</v>
      </c>
      <c r="Q5818" s="12" t="s">
        <v>6</v>
      </c>
      <c r="R5818">
        <v>5817</v>
      </c>
    </row>
    <row r="5819" spans="1:18" ht="15" x14ac:dyDescent="0.45">
      <c r="A5819">
        <v>28450</v>
      </c>
      <c r="B5819">
        <v>1</v>
      </c>
      <c r="C5819">
        <v>15</v>
      </c>
      <c r="F5819">
        <v>1</v>
      </c>
      <c r="G5819">
        <v>15</v>
      </c>
      <c r="H5819">
        <v>2</v>
      </c>
      <c r="I5819">
        <v>30</v>
      </c>
      <c r="J5819">
        <v>4</v>
      </c>
      <c r="K5819">
        <v>60</v>
      </c>
      <c r="L5819" s="11" t="s">
        <v>11926</v>
      </c>
      <c r="M5819" s="12" t="s">
        <v>6</v>
      </c>
      <c r="N5819" s="12" t="s">
        <v>6</v>
      </c>
      <c r="O5819" s="12" t="s">
        <v>6</v>
      </c>
      <c r="P5819" s="12">
        <v>1825</v>
      </c>
      <c r="Q5819" s="12" t="s">
        <v>6</v>
      </c>
      <c r="R5819">
        <v>5818</v>
      </c>
    </row>
    <row r="5820" spans="1:18" ht="15" x14ac:dyDescent="0.45">
      <c r="A5820">
        <v>29993</v>
      </c>
      <c r="H5820">
        <v>5</v>
      </c>
      <c r="I5820">
        <v>60</v>
      </c>
      <c r="J5820">
        <v>5</v>
      </c>
      <c r="K5820">
        <v>60</v>
      </c>
      <c r="L5820" s="11" t="s">
        <v>11926</v>
      </c>
      <c r="M5820" s="12" t="s">
        <v>6</v>
      </c>
      <c r="N5820" s="12" t="s">
        <v>6</v>
      </c>
      <c r="O5820" s="12" t="s">
        <v>6</v>
      </c>
      <c r="P5820" s="12">
        <v>1826</v>
      </c>
      <c r="Q5820" s="12" t="s">
        <v>6</v>
      </c>
      <c r="R5820">
        <v>5819</v>
      </c>
    </row>
    <row r="5821" spans="1:18" ht="15" x14ac:dyDescent="0.45">
      <c r="A5821">
        <v>32068</v>
      </c>
      <c r="F5821">
        <v>1</v>
      </c>
      <c r="G5821">
        <v>60</v>
      </c>
      <c r="J5821">
        <v>1</v>
      </c>
      <c r="K5821">
        <v>60</v>
      </c>
      <c r="L5821" s="11" t="s">
        <v>11925</v>
      </c>
      <c r="M5821" s="12" t="s">
        <v>6</v>
      </c>
      <c r="N5821" s="12" t="s">
        <v>6</v>
      </c>
      <c r="O5821" s="12">
        <v>1114</v>
      </c>
      <c r="P5821" s="12" t="s">
        <v>6</v>
      </c>
      <c r="Q5821" s="12" t="s">
        <v>6</v>
      </c>
      <c r="R5821">
        <v>5820</v>
      </c>
    </row>
    <row r="5822" spans="1:18" ht="15" x14ac:dyDescent="0.45">
      <c r="A5822">
        <v>22637</v>
      </c>
      <c r="D5822">
        <v>1</v>
      </c>
      <c r="E5822">
        <v>59.9</v>
      </c>
      <c r="J5822">
        <v>1</v>
      </c>
      <c r="K5822">
        <v>59.9</v>
      </c>
      <c r="L5822" s="11" t="s">
        <v>11928</v>
      </c>
      <c r="M5822" s="12" t="s">
        <v>6</v>
      </c>
      <c r="N5822" s="12">
        <v>1228</v>
      </c>
      <c r="O5822" s="12" t="s">
        <v>6</v>
      </c>
      <c r="P5822" s="12" t="s">
        <v>6</v>
      </c>
      <c r="Q5822" s="12" t="s">
        <v>6</v>
      </c>
      <c r="R5822">
        <v>5821</v>
      </c>
    </row>
    <row r="5823" spans="1:18" ht="15" x14ac:dyDescent="0.45">
      <c r="A5823">
        <v>23080</v>
      </c>
      <c r="D5823">
        <v>1</v>
      </c>
      <c r="E5823">
        <v>59.9</v>
      </c>
      <c r="J5823">
        <v>1</v>
      </c>
      <c r="K5823">
        <v>59.9</v>
      </c>
      <c r="L5823" s="11" t="s">
        <v>11925</v>
      </c>
      <c r="M5823" s="12" t="s">
        <v>6</v>
      </c>
      <c r="N5823" s="12" t="s">
        <v>6</v>
      </c>
      <c r="O5823" s="12">
        <v>1115</v>
      </c>
      <c r="P5823" s="12" t="s">
        <v>6</v>
      </c>
      <c r="Q5823" s="12" t="s">
        <v>6</v>
      </c>
      <c r="R5823">
        <v>5822</v>
      </c>
    </row>
    <row r="5824" spans="1:18" ht="15" x14ac:dyDescent="0.45">
      <c r="A5824">
        <v>30238</v>
      </c>
      <c r="B5824">
        <v>1</v>
      </c>
      <c r="C5824">
        <v>59.9</v>
      </c>
      <c r="J5824">
        <v>1</v>
      </c>
      <c r="K5824">
        <v>59.9</v>
      </c>
      <c r="L5824" s="11" t="s">
        <v>11925</v>
      </c>
      <c r="M5824" s="12" t="s">
        <v>6</v>
      </c>
      <c r="N5824" s="12" t="s">
        <v>6</v>
      </c>
      <c r="O5824" s="12">
        <v>1116</v>
      </c>
      <c r="P5824" s="12" t="s">
        <v>6</v>
      </c>
      <c r="Q5824" s="12" t="s">
        <v>6</v>
      </c>
      <c r="R5824">
        <v>5823</v>
      </c>
    </row>
    <row r="5825" spans="1:18" ht="15" x14ac:dyDescent="0.45">
      <c r="A5825">
        <v>28260</v>
      </c>
      <c r="D5825">
        <v>1</v>
      </c>
      <c r="E5825">
        <v>29.9</v>
      </c>
      <c r="F5825">
        <v>1</v>
      </c>
      <c r="G5825">
        <v>29.9</v>
      </c>
      <c r="J5825">
        <v>2</v>
      </c>
      <c r="K5825">
        <v>59.8</v>
      </c>
      <c r="L5825" s="11" t="s">
        <v>11925</v>
      </c>
      <c r="M5825" s="12" t="s">
        <v>6</v>
      </c>
      <c r="N5825" s="12" t="s">
        <v>6</v>
      </c>
      <c r="O5825" s="12">
        <v>1117</v>
      </c>
      <c r="P5825" s="12" t="s">
        <v>6</v>
      </c>
      <c r="Q5825" s="12" t="s">
        <v>6</v>
      </c>
      <c r="R5825">
        <v>5824</v>
      </c>
    </row>
    <row r="5826" spans="1:18" ht="15" x14ac:dyDescent="0.45">
      <c r="A5826">
        <v>10252</v>
      </c>
      <c r="B5826">
        <v>2</v>
      </c>
      <c r="C5826">
        <v>3</v>
      </c>
      <c r="D5826">
        <v>6</v>
      </c>
      <c r="E5826">
        <v>9</v>
      </c>
      <c r="F5826">
        <v>17</v>
      </c>
      <c r="G5826">
        <v>25.26</v>
      </c>
      <c r="H5826">
        <v>15</v>
      </c>
      <c r="I5826">
        <v>22.5</v>
      </c>
      <c r="J5826">
        <v>40</v>
      </c>
      <c r="K5826">
        <v>59.760000000000005</v>
      </c>
      <c r="L5826" s="11" t="s">
        <v>11927</v>
      </c>
      <c r="M5826" s="12" t="s">
        <v>6</v>
      </c>
      <c r="N5826" s="12" t="s">
        <v>6</v>
      </c>
      <c r="O5826" s="12" t="s">
        <v>6</v>
      </c>
      <c r="P5826" s="12" t="s">
        <v>6</v>
      </c>
      <c r="Q5826" s="12">
        <v>932</v>
      </c>
      <c r="R5826">
        <v>5825</v>
      </c>
    </row>
    <row r="5827" spans="1:18" ht="15" x14ac:dyDescent="0.45">
      <c r="A5827">
        <v>23257</v>
      </c>
      <c r="B5827">
        <v>3</v>
      </c>
      <c r="C5827">
        <v>59.7</v>
      </c>
      <c r="J5827">
        <v>3</v>
      </c>
      <c r="K5827">
        <v>59.7</v>
      </c>
      <c r="L5827" s="11" t="s">
        <v>11926</v>
      </c>
      <c r="M5827" s="12" t="s">
        <v>6</v>
      </c>
      <c r="N5827" s="12" t="s">
        <v>6</v>
      </c>
      <c r="O5827" s="12" t="s">
        <v>6</v>
      </c>
      <c r="P5827" s="12">
        <v>1827</v>
      </c>
      <c r="Q5827" s="12" t="s">
        <v>6</v>
      </c>
      <c r="R5827">
        <v>5826</v>
      </c>
    </row>
    <row r="5828" spans="1:18" ht="15" x14ac:dyDescent="0.45">
      <c r="A5828">
        <v>10330</v>
      </c>
      <c r="B5828">
        <v>2</v>
      </c>
      <c r="C5828">
        <v>39.799999999999997</v>
      </c>
      <c r="D5828">
        <v>1</v>
      </c>
      <c r="E5828">
        <v>19.899999999999999</v>
      </c>
      <c r="J5828">
        <v>3</v>
      </c>
      <c r="K5828">
        <v>59.699999999999996</v>
      </c>
      <c r="L5828" s="11" t="s">
        <v>11924</v>
      </c>
      <c r="M5828" s="12">
        <v>443</v>
      </c>
      <c r="N5828" s="12" t="s">
        <v>6</v>
      </c>
      <c r="O5828" s="12" t="s">
        <v>6</v>
      </c>
      <c r="P5828" s="12" t="s">
        <v>6</v>
      </c>
      <c r="Q5828" s="12" t="s">
        <v>6</v>
      </c>
      <c r="R5828">
        <v>5827</v>
      </c>
    </row>
    <row r="5829" spans="1:18" ht="15" x14ac:dyDescent="0.45">
      <c r="A5829">
        <v>16511</v>
      </c>
      <c r="D5829">
        <v>1</v>
      </c>
      <c r="E5829">
        <v>19.899999999999999</v>
      </c>
      <c r="F5829">
        <v>1</v>
      </c>
      <c r="G5829">
        <v>19.899999999999999</v>
      </c>
      <c r="H5829">
        <v>1</v>
      </c>
      <c r="I5829">
        <v>19.899999999999999</v>
      </c>
      <c r="J5829">
        <v>3</v>
      </c>
      <c r="K5829">
        <v>59.699999999999996</v>
      </c>
      <c r="L5829" s="11" t="s">
        <v>11925</v>
      </c>
      <c r="M5829" s="12" t="s">
        <v>6</v>
      </c>
      <c r="N5829" s="12" t="s">
        <v>6</v>
      </c>
      <c r="O5829" s="12">
        <v>1118</v>
      </c>
      <c r="P5829" s="12" t="s">
        <v>6</v>
      </c>
      <c r="Q5829" s="12" t="s">
        <v>6</v>
      </c>
      <c r="R5829">
        <v>5828</v>
      </c>
    </row>
    <row r="5830" spans="1:18" ht="15" x14ac:dyDescent="0.45">
      <c r="A5830">
        <v>22304</v>
      </c>
      <c r="B5830">
        <v>2</v>
      </c>
      <c r="C5830">
        <v>39.799999999999997</v>
      </c>
      <c r="F5830">
        <v>1</v>
      </c>
      <c r="G5830">
        <v>19.899999999999999</v>
      </c>
      <c r="J5830">
        <v>3</v>
      </c>
      <c r="K5830">
        <v>59.699999999999996</v>
      </c>
      <c r="L5830" s="11" t="s">
        <v>6</v>
      </c>
      <c r="M5830" s="12" t="s">
        <v>6</v>
      </c>
      <c r="N5830" s="12" t="s">
        <v>6</v>
      </c>
      <c r="O5830" s="12" t="s">
        <v>6</v>
      </c>
      <c r="P5830" s="12" t="s">
        <v>6</v>
      </c>
      <c r="Q5830" s="12" t="s">
        <v>6</v>
      </c>
      <c r="R5830">
        <v>5829</v>
      </c>
    </row>
    <row r="5831" spans="1:18" ht="15" x14ac:dyDescent="0.45">
      <c r="A5831">
        <v>12644</v>
      </c>
      <c r="B5831">
        <v>1</v>
      </c>
      <c r="C5831">
        <v>14.9</v>
      </c>
      <c r="H5831">
        <v>3</v>
      </c>
      <c r="I5831">
        <v>44.7</v>
      </c>
      <c r="J5831">
        <v>4</v>
      </c>
      <c r="K5831">
        <v>59.6</v>
      </c>
      <c r="L5831" s="11" t="s">
        <v>11927</v>
      </c>
      <c r="M5831" s="12" t="s">
        <v>6</v>
      </c>
      <c r="N5831" s="12" t="s">
        <v>6</v>
      </c>
      <c r="O5831" s="12" t="s">
        <v>6</v>
      </c>
      <c r="P5831" s="12" t="s">
        <v>6</v>
      </c>
      <c r="Q5831" s="12">
        <v>933</v>
      </c>
      <c r="R5831">
        <v>5830</v>
      </c>
    </row>
    <row r="5832" spans="1:18" ht="15" x14ac:dyDescent="0.45">
      <c r="A5832">
        <v>14029</v>
      </c>
      <c r="H5832">
        <v>4</v>
      </c>
      <c r="I5832">
        <v>59.6</v>
      </c>
      <c r="J5832">
        <v>4</v>
      </c>
      <c r="K5832">
        <v>59.6</v>
      </c>
      <c r="L5832" s="11" t="s">
        <v>11926</v>
      </c>
      <c r="M5832" s="12" t="s">
        <v>6</v>
      </c>
      <c r="N5832" s="12" t="s">
        <v>6</v>
      </c>
      <c r="O5832" s="12" t="s">
        <v>6</v>
      </c>
      <c r="P5832" s="12">
        <v>1828</v>
      </c>
      <c r="Q5832" s="12" t="s">
        <v>6</v>
      </c>
      <c r="R5832">
        <v>5831</v>
      </c>
    </row>
    <row r="5833" spans="1:18" ht="15" x14ac:dyDescent="0.45">
      <c r="A5833">
        <v>22731</v>
      </c>
      <c r="B5833">
        <v>5</v>
      </c>
      <c r="C5833">
        <v>17.5</v>
      </c>
      <c r="D5833">
        <v>7</v>
      </c>
      <c r="E5833">
        <v>24.5</v>
      </c>
      <c r="F5833">
        <v>5</v>
      </c>
      <c r="G5833">
        <v>17.5</v>
      </c>
      <c r="J5833">
        <v>17</v>
      </c>
      <c r="K5833">
        <v>59.5</v>
      </c>
      <c r="L5833" s="11" t="s">
        <v>11926</v>
      </c>
      <c r="M5833" s="12" t="s">
        <v>6</v>
      </c>
      <c r="N5833" s="12" t="s">
        <v>6</v>
      </c>
      <c r="O5833" s="12" t="s">
        <v>6</v>
      </c>
      <c r="P5833" s="12">
        <v>1829</v>
      </c>
      <c r="Q5833" s="12" t="s">
        <v>6</v>
      </c>
      <c r="R5833">
        <v>5832</v>
      </c>
    </row>
    <row r="5834" spans="1:18" ht="15" x14ac:dyDescent="0.45">
      <c r="A5834">
        <v>32468</v>
      </c>
      <c r="H5834">
        <v>5</v>
      </c>
      <c r="I5834">
        <v>59.5</v>
      </c>
      <c r="J5834">
        <v>5</v>
      </c>
      <c r="K5834">
        <v>59.5</v>
      </c>
      <c r="L5834" s="11" t="s">
        <v>11928</v>
      </c>
      <c r="M5834" s="12" t="s">
        <v>6</v>
      </c>
      <c r="N5834" s="12">
        <v>1229</v>
      </c>
      <c r="O5834" s="12" t="s">
        <v>6</v>
      </c>
      <c r="P5834" s="12" t="s">
        <v>6</v>
      </c>
      <c r="Q5834" s="12" t="s">
        <v>6</v>
      </c>
      <c r="R5834">
        <v>5833</v>
      </c>
    </row>
    <row r="5835" spans="1:18" ht="15" x14ac:dyDescent="0.45">
      <c r="A5835">
        <v>11051</v>
      </c>
      <c r="F5835">
        <v>2</v>
      </c>
      <c r="G5835">
        <v>13.2</v>
      </c>
      <c r="H5835">
        <v>7</v>
      </c>
      <c r="I5835">
        <v>46.2</v>
      </c>
      <c r="J5835">
        <v>9</v>
      </c>
      <c r="K5835">
        <v>59.400000000000006</v>
      </c>
      <c r="L5835" s="11" t="s">
        <v>11927</v>
      </c>
      <c r="M5835" s="12" t="s">
        <v>6</v>
      </c>
      <c r="N5835" s="12" t="s">
        <v>6</v>
      </c>
      <c r="O5835" s="12" t="s">
        <v>6</v>
      </c>
      <c r="P5835" s="12" t="s">
        <v>6</v>
      </c>
      <c r="Q5835" s="12">
        <v>934</v>
      </c>
      <c r="R5835">
        <v>5834</v>
      </c>
    </row>
    <row r="5836" spans="1:18" ht="15" x14ac:dyDescent="0.45">
      <c r="A5836">
        <v>31484</v>
      </c>
      <c r="B5836">
        <v>2</v>
      </c>
      <c r="C5836">
        <v>19.8</v>
      </c>
      <c r="D5836">
        <v>2</v>
      </c>
      <c r="E5836">
        <v>19.8</v>
      </c>
      <c r="F5836">
        <v>2</v>
      </c>
      <c r="G5836">
        <v>19.8</v>
      </c>
      <c r="J5836">
        <v>6</v>
      </c>
      <c r="K5836">
        <v>59.400000000000006</v>
      </c>
      <c r="L5836" s="11" t="s">
        <v>11926</v>
      </c>
      <c r="M5836" s="12" t="s">
        <v>6</v>
      </c>
      <c r="N5836" s="12" t="s">
        <v>6</v>
      </c>
      <c r="O5836" s="12" t="s">
        <v>6</v>
      </c>
      <c r="P5836" s="12">
        <v>1830</v>
      </c>
      <c r="Q5836" s="12" t="s">
        <v>6</v>
      </c>
      <c r="R5836">
        <v>5835</v>
      </c>
    </row>
    <row r="5837" spans="1:18" ht="15" x14ac:dyDescent="0.45">
      <c r="A5837">
        <v>30141</v>
      </c>
      <c r="B5837">
        <v>3</v>
      </c>
      <c r="C5837">
        <v>29.7</v>
      </c>
      <c r="D5837">
        <v>3</v>
      </c>
      <c r="E5837">
        <v>29.7</v>
      </c>
      <c r="J5837">
        <v>6</v>
      </c>
      <c r="K5837">
        <v>59.4</v>
      </c>
      <c r="L5837" s="11" t="s">
        <v>11927</v>
      </c>
      <c r="M5837" s="12" t="s">
        <v>6</v>
      </c>
      <c r="N5837" s="12" t="s">
        <v>6</v>
      </c>
      <c r="O5837" s="12" t="s">
        <v>6</v>
      </c>
      <c r="P5837" s="12" t="s">
        <v>6</v>
      </c>
      <c r="Q5837" s="12">
        <v>935</v>
      </c>
      <c r="R5837">
        <v>5836</v>
      </c>
    </row>
    <row r="5838" spans="1:18" ht="15" x14ac:dyDescent="0.45">
      <c r="A5838">
        <v>31880</v>
      </c>
      <c r="F5838">
        <v>6</v>
      </c>
      <c r="G5838">
        <v>44.4</v>
      </c>
      <c r="H5838">
        <v>2</v>
      </c>
      <c r="I5838">
        <v>15</v>
      </c>
      <c r="J5838">
        <v>8</v>
      </c>
      <c r="K5838">
        <v>59.4</v>
      </c>
      <c r="L5838" s="11" t="s">
        <v>11925</v>
      </c>
      <c r="M5838" s="12" t="s">
        <v>6</v>
      </c>
      <c r="N5838" s="12" t="s">
        <v>6</v>
      </c>
      <c r="O5838" s="12">
        <v>1119</v>
      </c>
      <c r="P5838" s="12" t="s">
        <v>6</v>
      </c>
      <c r="Q5838" s="12" t="s">
        <v>6</v>
      </c>
      <c r="R5838">
        <v>5837</v>
      </c>
    </row>
    <row r="5839" spans="1:18" ht="15" x14ac:dyDescent="0.45">
      <c r="A5839">
        <v>32176</v>
      </c>
      <c r="H5839">
        <v>7</v>
      </c>
      <c r="I5839">
        <v>59.3</v>
      </c>
      <c r="J5839">
        <v>7</v>
      </c>
      <c r="K5839">
        <v>59.3</v>
      </c>
      <c r="L5839" s="11" t="s">
        <v>11925</v>
      </c>
      <c r="M5839" s="12" t="s">
        <v>6</v>
      </c>
      <c r="N5839" s="12" t="s">
        <v>6</v>
      </c>
      <c r="O5839" s="12">
        <v>1120</v>
      </c>
      <c r="P5839" s="12" t="s">
        <v>6</v>
      </c>
      <c r="Q5839" s="12" t="s">
        <v>6</v>
      </c>
      <c r="R5839">
        <v>5838</v>
      </c>
    </row>
    <row r="5840" spans="1:18" ht="15" x14ac:dyDescent="0.45">
      <c r="A5840">
        <v>27420</v>
      </c>
      <c r="B5840">
        <v>5</v>
      </c>
      <c r="C5840">
        <v>10.82</v>
      </c>
      <c r="D5840">
        <v>9</v>
      </c>
      <c r="E5840">
        <v>19.8</v>
      </c>
      <c r="F5840">
        <v>13</v>
      </c>
      <c r="G5840">
        <v>28.6</v>
      </c>
      <c r="J5840">
        <v>27</v>
      </c>
      <c r="K5840">
        <v>59.22</v>
      </c>
      <c r="L5840" s="11" t="s">
        <v>11927</v>
      </c>
      <c r="M5840" s="12" t="s">
        <v>6</v>
      </c>
      <c r="N5840" s="12" t="s">
        <v>6</v>
      </c>
      <c r="O5840" s="12" t="s">
        <v>6</v>
      </c>
      <c r="P5840" s="12" t="s">
        <v>6</v>
      </c>
      <c r="Q5840" s="12">
        <v>936</v>
      </c>
      <c r="R5840">
        <v>5839</v>
      </c>
    </row>
    <row r="5841" spans="1:18" ht="15" x14ac:dyDescent="0.45">
      <c r="A5841">
        <v>28871</v>
      </c>
      <c r="B5841">
        <v>1</v>
      </c>
      <c r="C5841">
        <v>5.9</v>
      </c>
      <c r="D5841">
        <v>3</v>
      </c>
      <c r="E5841">
        <v>17.8</v>
      </c>
      <c r="F5841">
        <v>3</v>
      </c>
      <c r="G5841">
        <v>18</v>
      </c>
      <c r="H5841">
        <v>3</v>
      </c>
      <c r="I5841">
        <v>17.52</v>
      </c>
      <c r="J5841">
        <v>10</v>
      </c>
      <c r="K5841">
        <v>59.22</v>
      </c>
      <c r="L5841" s="11" t="s">
        <v>11925</v>
      </c>
      <c r="M5841" s="12" t="s">
        <v>6</v>
      </c>
      <c r="N5841" s="12" t="s">
        <v>6</v>
      </c>
      <c r="O5841" s="12">
        <v>1121</v>
      </c>
      <c r="P5841" s="12" t="s">
        <v>6</v>
      </c>
      <c r="Q5841" s="12" t="s">
        <v>6</v>
      </c>
      <c r="R5841">
        <v>5840</v>
      </c>
    </row>
    <row r="5842" spans="1:18" ht="15" x14ac:dyDescent="0.45">
      <c r="A5842">
        <v>15305</v>
      </c>
      <c r="B5842">
        <v>4</v>
      </c>
      <c r="C5842">
        <v>29.6</v>
      </c>
      <c r="D5842">
        <v>4</v>
      </c>
      <c r="E5842">
        <v>29.6</v>
      </c>
      <c r="J5842">
        <v>8</v>
      </c>
      <c r="K5842">
        <v>59.2</v>
      </c>
      <c r="L5842" s="11" t="s">
        <v>6</v>
      </c>
      <c r="M5842" s="12" t="s">
        <v>6</v>
      </c>
      <c r="N5842" s="12" t="s">
        <v>6</v>
      </c>
      <c r="O5842" s="12" t="s">
        <v>6</v>
      </c>
      <c r="P5842" s="12" t="s">
        <v>6</v>
      </c>
      <c r="Q5842" s="12" t="s">
        <v>6</v>
      </c>
      <c r="R5842">
        <v>5841</v>
      </c>
    </row>
    <row r="5843" spans="1:18" ht="15" x14ac:dyDescent="0.45">
      <c r="A5843">
        <v>10452</v>
      </c>
      <c r="B5843">
        <v>2</v>
      </c>
      <c r="C5843">
        <v>23.6</v>
      </c>
      <c r="D5843">
        <v>1</v>
      </c>
      <c r="E5843">
        <v>11.8</v>
      </c>
      <c r="H5843">
        <v>2</v>
      </c>
      <c r="I5843">
        <v>23.6</v>
      </c>
      <c r="J5843">
        <v>5</v>
      </c>
      <c r="K5843">
        <v>59.000000000000007</v>
      </c>
      <c r="L5843" s="11" t="s">
        <v>11927</v>
      </c>
      <c r="M5843" s="12" t="s">
        <v>6</v>
      </c>
      <c r="N5843" s="12" t="s">
        <v>6</v>
      </c>
      <c r="O5843" s="12" t="s">
        <v>6</v>
      </c>
      <c r="P5843" s="12" t="s">
        <v>6</v>
      </c>
      <c r="Q5843" s="12">
        <v>937</v>
      </c>
      <c r="R5843">
        <v>5842</v>
      </c>
    </row>
    <row r="5844" spans="1:18" ht="15" x14ac:dyDescent="0.45">
      <c r="A5844">
        <v>16504</v>
      </c>
      <c r="B5844">
        <v>1</v>
      </c>
      <c r="C5844">
        <v>59</v>
      </c>
      <c r="J5844">
        <v>1</v>
      </c>
      <c r="K5844">
        <v>59</v>
      </c>
      <c r="L5844" s="11" t="s">
        <v>11925</v>
      </c>
      <c r="M5844" s="12" t="s">
        <v>6</v>
      </c>
      <c r="N5844" s="12" t="s">
        <v>6</v>
      </c>
      <c r="O5844" s="12">
        <v>1122</v>
      </c>
      <c r="P5844" s="12" t="s">
        <v>6</v>
      </c>
      <c r="Q5844" s="12" t="s">
        <v>6</v>
      </c>
      <c r="R5844">
        <v>5843</v>
      </c>
    </row>
    <row r="5845" spans="1:18" ht="15" x14ac:dyDescent="0.45">
      <c r="A5845">
        <v>28276</v>
      </c>
      <c r="F5845">
        <v>1</v>
      </c>
      <c r="G5845">
        <v>59</v>
      </c>
      <c r="J5845">
        <v>1</v>
      </c>
      <c r="K5845">
        <v>59</v>
      </c>
      <c r="L5845" s="11" t="s">
        <v>11925</v>
      </c>
      <c r="M5845" s="12" t="s">
        <v>6</v>
      </c>
      <c r="N5845" s="12" t="s">
        <v>6</v>
      </c>
      <c r="O5845" s="12">
        <v>1123</v>
      </c>
      <c r="P5845" s="12" t="s">
        <v>6</v>
      </c>
      <c r="Q5845" s="12" t="s">
        <v>6</v>
      </c>
      <c r="R5845">
        <v>5844</v>
      </c>
    </row>
    <row r="5846" spans="1:18" ht="15" x14ac:dyDescent="0.45">
      <c r="A5846">
        <v>31460</v>
      </c>
      <c r="B5846">
        <v>3</v>
      </c>
      <c r="C5846">
        <v>17.7</v>
      </c>
      <c r="D5846">
        <v>3</v>
      </c>
      <c r="E5846">
        <v>17.7</v>
      </c>
      <c r="F5846">
        <v>2</v>
      </c>
      <c r="G5846">
        <v>11.8</v>
      </c>
      <c r="H5846">
        <v>2</v>
      </c>
      <c r="I5846">
        <v>11.8</v>
      </c>
      <c r="J5846">
        <v>10</v>
      </c>
      <c r="K5846">
        <v>59</v>
      </c>
      <c r="L5846" s="11" t="s">
        <v>11926</v>
      </c>
      <c r="M5846" s="12" t="s">
        <v>6</v>
      </c>
      <c r="N5846" s="12" t="s">
        <v>6</v>
      </c>
      <c r="O5846" s="12" t="s">
        <v>6</v>
      </c>
      <c r="P5846" s="12">
        <v>1831</v>
      </c>
      <c r="Q5846" s="12" t="s">
        <v>6</v>
      </c>
      <c r="R5846">
        <v>5845</v>
      </c>
    </row>
    <row r="5847" spans="1:18" ht="15" x14ac:dyDescent="0.45">
      <c r="A5847">
        <v>31206</v>
      </c>
      <c r="B5847">
        <v>4</v>
      </c>
      <c r="C5847">
        <v>6</v>
      </c>
      <c r="D5847">
        <v>13</v>
      </c>
      <c r="E5847">
        <v>19.14</v>
      </c>
      <c r="F5847">
        <v>13</v>
      </c>
      <c r="G5847">
        <v>19.260000000000002</v>
      </c>
      <c r="H5847">
        <v>10</v>
      </c>
      <c r="I5847">
        <v>14.52</v>
      </c>
      <c r="J5847">
        <v>40</v>
      </c>
      <c r="K5847">
        <v>58.92</v>
      </c>
      <c r="L5847" s="11" t="s">
        <v>11926</v>
      </c>
      <c r="M5847" s="12" t="s">
        <v>6</v>
      </c>
      <c r="N5847" s="12" t="s">
        <v>6</v>
      </c>
      <c r="O5847" s="12" t="s">
        <v>6</v>
      </c>
      <c r="P5847" s="12">
        <v>1832</v>
      </c>
      <c r="Q5847" s="12" t="s">
        <v>6</v>
      </c>
      <c r="R5847">
        <v>5846</v>
      </c>
    </row>
    <row r="5848" spans="1:18" ht="15" x14ac:dyDescent="0.45">
      <c r="A5848">
        <v>10223</v>
      </c>
      <c r="B5848">
        <v>29</v>
      </c>
      <c r="C5848">
        <v>23.02</v>
      </c>
      <c r="D5848">
        <v>43</v>
      </c>
      <c r="E5848">
        <v>34.22</v>
      </c>
      <c r="F5848">
        <v>2</v>
      </c>
      <c r="G5848">
        <v>1.6</v>
      </c>
      <c r="J5848">
        <v>74</v>
      </c>
      <c r="K5848">
        <v>58.839999999999996</v>
      </c>
      <c r="L5848" s="11" t="s">
        <v>11925</v>
      </c>
      <c r="M5848" s="12" t="s">
        <v>6</v>
      </c>
      <c r="N5848" s="12" t="s">
        <v>6</v>
      </c>
      <c r="O5848" s="12">
        <v>1124</v>
      </c>
      <c r="P5848" s="12" t="s">
        <v>6</v>
      </c>
      <c r="Q5848" s="12" t="s">
        <v>6</v>
      </c>
      <c r="R5848">
        <v>5847</v>
      </c>
    </row>
    <row r="5849" spans="1:18" ht="15" x14ac:dyDescent="0.45">
      <c r="A5849">
        <v>23377</v>
      </c>
      <c r="B5849">
        <v>1</v>
      </c>
      <c r="C5849">
        <v>8.4</v>
      </c>
      <c r="D5849">
        <v>2</v>
      </c>
      <c r="E5849">
        <v>16.8</v>
      </c>
      <c r="F5849">
        <v>3</v>
      </c>
      <c r="G5849">
        <v>25.2</v>
      </c>
      <c r="H5849">
        <v>1</v>
      </c>
      <c r="I5849">
        <v>8.4</v>
      </c>
      <c r="J5849">
        <v>7</v>
      </c>
      <c r="K5849">
        <v>58.800000000000004</v>
      </c>
      <c r="L5849" s="11" t="s">
        <v>11926</v>
      </c>
      <c r="M5849" s="12" t="s">
        <v>6</v>
      </c>
      <c r="N5849" s="12" t="s">
        <v>6</v>
      </c>
      <c r="O5849" s="12" t="s">
        <v>6</v>
      </c>
      <c r="P5849" s="12">
        <v>1833</v>
      </c>
      <c r="Q5849" s="12" t="s">
        <v>6</v>
      </c>
      <c r="R5849">
        <v>5848</v>
      </c>
    </row>
    <row r="5850" spans="1:18" ht="15" x14ac:dyDescent="0.45">
      <c r="A5850">
        <v>12674</v>
      </c>
      <c r="B5850">
        <v>1</v>
      </c>
      <c r="C5850">
        <v>2.8</v>
      </c>
      <c r="D5850">
        <v>10</v>
      </c>
      <c r="E5850">
        <v>28</v>
      </c>
      <c r="F5850">
        <v>4</v>
      </c>
      <c r="G5850">
        <v>11.2</v>
      </c>
      <c r="H5850">
        <v>6</v>
      </c>
      <c r="I5850">
        <v>16.8</v>
      </c>
      <c r="J5850">
        <v>21</v>
      </c>
      <c r="K5850">
        <v>58.8</v>
      </c>
      <c r="L5850" s="11" t="s">
        <v>11927</v>
      </c>
      <c r="M5850" s="12" t="s">
        <v>6</v>
      </c>
      <c r="N5850" s="12" t="s">
        <v>6</v>
      </c>
      <c r="O5850" s="12" t="s">
        <v>6</v>
      </c>
      <c r="P5850" s="12" t="s">
        <v>6</v>
      </c>
      <c r="Q5850" s="12">
        <v>938</v>
      </c>
      <c r="R5850">
        <v>5849</v>
      </c>
    </row>
    <row r="5851" spans="1:18" ht="15" x14ac:dyDescent="0.45">
      <c r="A5851">
        <v>32154</v>
      </c>
      <c r="F5851">
        <v>2</v>
      </c>
      <c r="G5851">
        <v>19.8</v>
      </c>
      <c r="H5851">
        <v>4</v>
      </c>
      <c r="I5851">
        <v>38.81</v>
      </c>
      <c r="J5851">
        <v>6</v>
      </c>
      <c r="K5851">
        <v>58.61</v>
      </c>
      <c r="L5851" s="11" t="s">
        <v>11928</v>
      </c>
      <c r="M5851" s="12" t="s">
        <v>6</v>
      </c>
      <c r="N5851" s="12">
        <v>1230</v>
      </c>
      <c r="O5851" s="12" t="s">
        <v>6</v>
      </c>
      <c r="P5851" s="12" t="s">
        <v>6</v>
      </c>
      <c r="Q5851" s="12" t="s">
        <v>6</v>
      </c>
      <c r="R5851">
        <v>5850</v>
      </c>
    </row>
    <row r="5852" spans="1:18" ht="15" x14ac:dyDescent="0.45">
      <c r="A5852">
        <v>16786</v>
      </c>
      <c r="D5852">
        <v>2</v>
      </c>
      <c r="E5852">
        <v>39</v>
      </c>
      <c r="H5852">
        <v>1</v>
      </c>
      <c r="I5852">
        <v>19.5</v>
      </c>
      <c r="J5852">
        <v>3</v>
      </c>
      <c r="K5852">
        <v>58.5</v>
      </c>
      <c r="L5852" s="11" t="s">
        <v>11926</v>
      </c>
      <c r="M5852" s="12" t="s">
        <v>6</v>
      </c>
      <c r="N5852" s="12" t="s">
        <v>6</v>
      </c>
      <c r="O5852" s="12" t="s">
        <v>6</v>
      </c>
      <c r="P5852" s="12">
        <v>1834</v>
      </c>
      <c r="Q5852" s="12" t="s">
        <v>6</v>
      </c>
      <c r="R5852">
        <v>5851</v>
      </c>
    </row>
    <row r="5853" spans="1:18" ht="15" x14ac:dyDescent="0.45">
      <c r="A5853">
        <v>17514</v>
      </c>
      <c r="D5853">
        <v>2</v>
      </c>
      <c r="E5853">
        <v>39</v>
      </c>
      <c r="H5853">
        <v>1</v>
      </c>
      <c r="I5853">
        <v>19.5</v>
      </c>
      <c r="J5853">
        <v>3</v>
      </c>
      <c r="K5853">
        <v>58.5</v>
      </c>
      <c r="L5853" s="11" t="s">
        <v>11926</v>
      </c>
      <c r="M5853" s="12" t="s">
        <v>6</v>
      </c>
      <c r="N5853" s="12" t="s">
        <v>6</v>
      </c>
      <c r="O5853" s="12" t="s">
        <v>6</v>
      </c>
      <c r="P5853" s="12">
        <v>1835</v>
      </c>
      <c r="Q5853" s="12" t="s">
        <v>6</v>
      </c>
      <c r="R5853">
        <v>5852</v>
      </c>
    </row>
    <row r="5854" spans="1:18" ht="15" x14ac:dyDescent="0.45">
      <c r="A5854">
        <v>17711</v>
      </c>
      <c r="B5854">
        <v>3</v>
      </c>
      <c r="C5854">
        <v>58.5</v>
      </c>
      <c r="J5854">
        <v>3</v>
      </c>
      <c r="K5854">
        <v>58.5</v>
      </c>
      <c r="L5854" s="11" t="s">
        <v>6</v>
      </c>
      <c r="M5854" s="12" t="s">
        <v>6</v>
      </c>
      <c r="N5854" s="12" t="s">
        <v>6</v>
      </c>
      <c r="O5854" s="12" t="s">
        <v>6</v>
      </c>
      <c r="P5854" s="12" t="s">
        <v>6</v>
      </c>
      <c r="Q5854" s="12" t="s">
        <v>6</v>
      </c>
      <c r="R5854">
        <v>5853</v>
      </c>
    </row>
    <row r="5855" spans="1:18" ht="15" x14ac:dyDescent="0.45">
      <c r="A5855">
        <v>30433</v>
      </c>
      <c r="B5855">
        <v>2</v>
      </c>
      <c r="C5855">
        <v>13</v>
      </c>
      <c r="D5855">
        <v>2</v>
      </c>
      <c r="E5855">
        <v>13</v>
      </c>
      <c r="F5855">
        <v>5</v>
      </c>
      <c r="G5855">
        <v>32.5</v>
      </c>
      <c r="J5855">
        <v>9</v>
      </c>
      <c r="K5855">
        <v>58.5</v>
      </c>
      <c r="L5855" s="11" t="s">
        <v>11925</v>
      </c>
      <c r="M5855" s="12" t="s">
        <v>6</v>
      </c>
      <c r="N5855" s="12" t="s">
        <v>6</v>
      </c>
      <c r="O5855" s="12">
        <v>1125</v>
      </c>
      <c r="P5855" s="12" t="s">
        <v>6</v>
      </c>
      <c r="Q5855" s="12" t="s">
        <v>6</v>
      </c>
      <c r="R5855">
        <v>5854</v>
      </c>
    </row>
    <row r="5856" spans="1:18" ht="15" x14ac:dyDescent="0.45">
      <c r="A5856">
        <v>31277</v>
      </c>
      <c r="F5856">
        <v>2</v>
      </c>
      <c r="G5856">
        <v>39</v>
      </c>
      <c r="H5856">
        <v>1</v>
      </c>
      <c r="I5856">
        <v>19.5</v>
      </c>
      <c r="J5856">
        <v>3</v>
      </c>
      <c r="K5856">
        <v>58.5</v>
      </c>
      <c r="L5856" s="11" t="s">
        <v>11926</v>
      </c>
      <c r="M5856" s="12" t="s">
        <v>6</v>
      </c>
      <c r="N5856" s="12" t="s">
        <v>6</v>
      </c>
      <c r="O5856" s="12" t="s">
        <v>6</v>
      </c>
      <c r="P5856" s="12">
        <v>1836</v>
      </c>
      <c r="Q5856" s="12" t="s">
        <v>6</v>
      </c>
      <c r="R5856">
        <v>5855</v>
      </c>
    </row>
    <row r="5857" spans="1:18" ht="15" x14ac:dyDescent="0.45">
      <c r="A5857">
        <v>10834</v>
      </c>
      <c r="B5857">
        <v>1</v>
      </c>
      <c r="C5857">
        <v>14.6</v>
      </c>
      <c r="F5857">
        <v>2</v>
      </c>
      <c r="G5857">
        <v>29.2</v>
      </c>
      <c r="H5857">
        <v>1</v>
      </c>
      <c r="I5857">
        <v>14.6</v>
      </c>
      <c r="J5857">
        <v>4</v>
      </c>
      <c r="K5857">
        <v>58.4</v>
      </c>
      <c r="L5857" s="11" t="s">
        <v>11926</v>
      </c>
      <c r="M5857" s="12" t="s">
        <v>6</v>
      </c>
      <c r="N5857" s="12" t="s">
        <v>6</v>
      </c>
      <c r="O5857" s="12" t="s">
        <v>6</v>
      </c>
      <c r="P5857" s="12">
        <v>1837</v>
      </c>
      <c r="Q5857" s="12" t="s">
        <v>6</v>
      </c>
      <c r="R5857">
        <v>5856</v>
      </c>
    </row>
    <row r="5858" spans="1:18" ht="15" x14ac:dyDescent="0.45">
      <c r="A5858">
        <v>28434</v>
      </c>
      <c r="D5858">
        <v>1</v>
      </c>
      <c r="E5858">
        <v>29.2</v>
      </c>
      <c r="H5858">
        <v>1</v>
      </c>
      <c r="I5858">
        <v>29.2</v>
      </c>
      <c r="J5858">
        <v>2</v>
      </c>
      <c r="K5858">
        <v>58.4</v>
      </c>
      <c r="L5858" s="11" t="s">
        <v>11926</v>
      </c>
      <c r="M5858" s="12" t="s">
        <v>6</v>
      </c>
      <c r="N5858" s="12" t="s">
        <v>6</v>
      </c>
      <c r="O5858" s="12" t="s">
        <v>6</v>
      </c>
      <c r="P5858" s="12">
        <v>1838</v>
      </c>
      <c r="Q5858" s="12" t="s">
        <v>6</v>
      </c>
      <c r="R5858">
        <v>5857</v>
      </c>
    </row>
    <row r="5859" spans="1:18" ht="15" x14ac:dyDescent="0.45">
      <c r="A5859">
        <v>11647</v>
      </c>
      <c r="B5859">
        <v>21</v>
      </c>
      <c r="C5859">
        <v>58.36</v>
      </c>
      <c r="J5859">
        <v>21</v>
      </c>
      <c r="K5859">
        <v>58.36</v>
      </c>
      <c r="L5859" s="11" t="s">
        <v>11927</v>
      </c>
      <c r="M5859" s="12" t="s">
        <v>6</v>
      </c>
      <c r="N5859" s="12" t="s">
        <v>6</v>
      </c>
      <c r="O5859" s="12" t="s">
        <v>6</v>
      </c>
      <c r="P5859" s="12" t="s">
        <v>6</v>
      </c>
      <c r="Q5859" s="12">
        <v>939</v>
      </c>
      <c r="R5859">
        <v>5858</v>
      </c>
    </row>
    <row r="5860" spans="1:18" ht="15" x14ac:dyDescent="0.45">
      <c r="A5860">
        <v>29869</v>
      </c>
      <c r="B5860">
        <v>4</v>
      </c>
      <c r="C5860">
        <v>33.200000000000003</v>
      </c>
      <c r="F5860">
        <v>2</v>
      </c>
      <c r="G5860">
        <v>16.600000000000001</v>
      </c>
      <c r="H5860">
        <v>1</v>
      </c>
      <c r="I5860">
        <v>8.3000000000000007</v>
      </c>
      <c r="J5860">
        <v>7</v>
      </c>
      <c r="K5860">
        <v>58.100000000000009</v>
      </c>
      <c r="L5860" s="11" t="s">
        <v>11926</v>
      </c>
      <c r="M5860" s="12" t="s">
        <v>6</v>
      </c>
      <c r="N5860" s="12" t="s">
        <v>6</v>
      </c>
      <c r="O5860" s="12" t="s">
        <v>6</v>
      </c>
      <c r="P5860" s="12">
        <v>1839</v>
      </c>
      <c r="Q5860" s="12" t="s">
        <v>6</v>
      </c>
      <c r="R5860">
        <v>5859</v>
      </c>
    </row>
    <row r="5861" spans="1:18" ht="15" x14ac:dyDescent="0.45">
      <c r="A5861">
        <v>18508</v>
      </c>
      <c r="B5861">
        <v>1</v>
      </c>
      <c r="C5861">
        <v>11.8</v>
      </c>
      <c r="D5861">
        <v>4</v>
      </c>
      <c r="E5861">
        <v>46.26</v>
      </c>
      <c r="J5861">
        <v>5</v>
      </c>
      <c r="K5861">
        <v>58.06</v>
      </c>
      <c r="L5861" s="11" t="s">
        <v>11926</v>
      </c>
      <c r="M5861" s="12" t="s">
        <v>6</v>
      </c>
      <c r="N5861" s="12" t="s">
        <v>6</v>
      </c>
      <c r="O5861" s="12" t="s">
        <v>6</v>
      </c>
      <c r="P5861" s="12">
        <v>1840</v>
      </c>
      <c r="Q5861" s="12" t="s">
        <v>6</v>
      </c>
      <c r="R5861">
        <v>5860</v>
      </c>
    </row>
    <row r="5862" spans="1:18" ht="15" x14ac:dyDescent="0.45">
      <c r="A5862">
        <v>10448</v>
      </c>
      <c r="B5862">
        <v>3</v>
      </c>
      <c r="C5862">
        <v>43.5</v>
      </c>
      <c r="D5862">
        <v>1</v>
      </c>
      <c r="E5862">
        <v>14.5</v>
      </c>
      <c r="J5862">
        <v>4</v>
      </c>
      <c r="K5862">
        <v>58</v>
      </c>
      <c r="L5862" s="11" t="s">
        <v>11927</v>
      </c>
      <c r="M5862" s="12" t="s">
        <v>6</v>
      </c>
      <c r="N5862" s="12" t="s">
        <v>6</v>
      </c>
      <c r="O5862" s="12" t="s">
        <v>6</v>
      </c>
      <c r="P5862" s="12" t="s">
        <v>6</v>
      </c>
      <c r="Q5862" s="12">
        <v>940</v>
      </c>
      <c r="R5862">
        <v>5861</v>
      </c>
    </row>
    <row r="5863" spans="1:18" ht="15" x14ac:dyDescent="0.45">
      <c r="A5863">
        <v>10462</v>
      </c>
      <c r="D5863">
        <v>1</v>
      </c>
      <c r="E5863">
        <v>11.6</v>
      </c>
      <c r="F5863">
        <v>2</v>
      </c>
      <c r="G5863">
        <v>23.2</v>
      </c>
      <c r="H5863">
        <v>2</v>
      </c>
      <c r="I5863">
        <v>23.2</v>
      </c>
      <c r="J5863">
        <v>5</v>
      </c>
      <c r="K5863">
        <v>58</v>
      </c>
      <c r="L5863" s="11" t="s">
        <v>11927</v>
      </c>
      <c r="M5863" s="12" t="s">
        <v>6</v>
      </c>
      <c r="N5863" s="12" t="s">
        <v>6</v>
      </c>
      <c r="O5863" s="12" t="s">
        <v>6</v>
      </c>
      <c r="P5863" s="12" t="s">
        <v>6</v>
      </c>
      <c r="Q5863" s="12">
        <v>941</v>
      </c>
      <c r="R5863">
        <v>5862</v>
      </c>
    </row>
    <row r="5864" spans="1:18" ht="15" x14ac:dyDescent="0.45">
      <c r="A5864">
        <v>27372</v>
      </c>
      <c r="B5864">
        <v>2</v>
      </c>
      <c r="C5864">
        <v>12.88</v>
      </c>
      <c r="D5864">
        <v>4</v>
      </c>
      <c r="E5864">
        <v>25.76</v>
      </c>
      <c r="H5864">
        <v>3</v>
      </c>
      <c r="I5864">
        <v>19.32</v>
      </c>
      <c r="J5864">
        <v>9</v>
      </c>
      <c r="K5864">
        <v>57.96</v>
      </c>
      <c r="L5864" s="11" t="s">
        <v>11928</v>
      </c>
      <c r="M5864" s="12" t="s">
        <v>6</v>
      </c>
      <c r="N5864" s="12">
        <v>1231</v>
      </c>
      <c r="O5864" s="12" t="s">
        <v>6</v>
      </c>
      <c r="P5864" s="12" t="s">
        <v>6</v>
      </c>
      <c r="Q5864" s="12" t="s">
        <v>6</v>
      </c>
      <c r="R5864">
        <v>5863</v>
      </c>
    </row>
    <row r="5865" spans="1:18" ht="15" x14ac:dyDescent="0.45">
      <c r="A5865">
        <v>31898</v>
      </c>
      <c r="H5865">
        <v>1</v>
      </c>
      <c r="I5865">
        <v>57.9</v>
      </c>
      <c r="J5865">
        <v>1</v>
      </c>
      <c r="K5865">
        <v>57.9</v>
      </c>
      <c r="L5865" s="11" t="s">
        <v>11926</v>
      </c>
      <c r="M5865" s="12" t="s">
        <v>6</v>
      </c>
      <c r="N5865" s="12" t="s">
        <v>6</v>
      </c>
      <c r="O5865" s="12" t="s">
        <v>6</v>
      </c>
      <c r="P5865" s="12">
        <v>1841</v>
      </c>
      <c r="Q5865" s="12" t="s">
        <v>6</v>
      </c>
      <c r="R5865">
        <v>5864</v>
      </c>
    </row>
    <row r="5866" spans="1:18" ht="15" x14ac:dyDescent="0.45">
      <c r="A5866">
        <v>15452</v>
      </c>
      <c r="H5866">
        <v>2</v>
      </c>
      <c r="I5866">
        <v>57.8</v>
      </c>
      <c r="J5866">
        <v>2</v>
      </c>
      <c r="K5866">
        <v>57.8</v>
      </c>
      <c r="L5866" s="11" t="s">
        <v>11925</v>
      </c>
      <c r="M5866" s="12" t="s">
        <v>6</v>
      </c>
      <c r="N5866" s="12" t="s">
        <v>6</v>
      </c>
      <c r="O5866" s="12">
        <v>1126</v>
      </c>
      <c r="P5866" s="12" t="s">
        <v>6</v>
      </c>
      <c r="Q5866" s="12" t="s">
        <v>6</v>
      </c>
      <c r="R5866">
        <v>5865</v>
      </c>
    </row>
    <row r="5867" spans="1:18" ht="15" x14ac:dyDescent="0.45">
      <c r="A5867">
        <v>28177</v>
      </c>
      <c r="B5867">
        <v>20</v>
      </c>
      <c r="C5867">
        <v>57.77</v>
      </c>
      <c r="J5867">
        <v>20</v>
      </c>
      <c r="K5867">
        <v>57.77</v>
      </c>
      <c r="L5867" s="11" t="s">
        <v>11926</v>
      </c>
      <c r="M5867" s="12" t="s">
        <v>6</v>
      </c>
      <c r="N5867" s="12" t="s">
        <v>6</v>
      </c>
      <c r="O5867" s="12" t="s">
        <v>6</v>
      </c>
      <c r="P5867" s="12">
        <v>1842</v>
      </c>
      <c r="Q5867" s="12" t="s">
        <v>6</v>
      </c>
      <c r="R5867">
        <v>5866</v>
      </c>
    </row>
    <row r="5868" spans="1:18" ht="15" x14ac:dyDescent="0.45">
      <c r="A5868">
        <v>12780</v>
      </c>
      <c r="B5868">
        <v>3</v>
      </c>
      <c r="C5868">
        <v>14.4</v>
      </c>
      <c r="D5868">
        <v>5</v>
      </c>
      <c r="E5868">
        <v>24</v>
      </c>
      <c r="F5868">
        <v>2</v>
      </c>
      <c r="G5868">
        <v>9.6</v>
      </c>
      <c r="H5868">
        <v>2</v>
      </c>
      <c r="I5868">
        <v>9.6</v>
      </c>
      <c r="J5868">
        <v>12</v>
      </c>
      <c r="K5868">
        <v>57.6</v>
      </c>
      <c r="L5868" s="11" t="s">
        <v>11927</v>
      </c>
      <c r="M5868" s="12" t="s">
        <v>6</v>
      </c>
      <c r="N5868" s="12" t="s">
        <v>6</v>
      </c>
      <c r="O5868" s="12" t="s">
        <v>6</v>
      </c>
      <c r="P5868" s="12" t="s">
        <v>6</v>
      </c>
      <c r="Q5868" s="12">
        <v>942</v>
      </c>
      <c r="R5868">
        <v>5867</v>
      </c>
    </row>
    <row r="5869" spans="1:18" ht="15" x14ac:dyDescent="0.45">
      <c r="A5869">
        <v>31291</v>
      </c>
      <c r="B5869">
        <v>3</v>
      </c>
      <c r="C5869">
        <v>57.6</v>
      </c>
      <c r="J5869">
        <v>3</v>
      </c>
      <c r="K5869">
        <v>57.6</v>
      </c>
      <c r="L5869" s="11" t="s">
        <v>11924</v>
      </c>
      <c r="M5869" s="12">
        <v>444</v>
      </c>
      <c r="N5869" s="12" t="s">
        <v>6</v>
      </c>
      <c r="O5869" s="12" t="s">
        <v>6</v>
      </c>
      <c r="P5869" s="12" t="s">
        <v>6</v>
      </c>
      <c r="Q5869" s="12" t="s">
        <v>6</v>
      </c>
      <c r="R5869">
        <v>5868</v>
      </c>
    </row>
    <row r="5870" spans="1:18" ht="15" x14ac:dyDescent="0.45">
      <c r="A5870">
        <v>27639</v>
      </c>
      <c r="B5870">
        <v>3</v>
      </c>
      <c r="C5870">
        <v>9.6</v>
      </c>
      <c r="D5870">
        <v>4</v>
      </c>
      <c r="E5870">
        <v>12.8</v>
      </c>
      <c r="F5870">
        <v>5</v>
      </c>
      <c r="G5870">
        <v>16</v>
      </c>
      <c r="H5870">
        <v>6</v>
      </c>
      <c r="I5870">
        <v>19.2</v>
      </c>
      <c r="J5870">
        <v>18</v>
      </c>
      <c r="K5870">
        <v>57.599999999999994</v>
      </c>
      <c r="L5870" s="11" t="s">
        <v>11926</v>
      </c>
      <c r="M5870" s="12" t="s">
        <v>6</v>
      </c>
      <c r="N5870" s="12" t="s">
        <v>6</v>
      </c>
      <c r="O5870" s="12" t="s">
        <v>6</v>
      </c>
      <c r="P5870" s="12">
        <v>1843</v>
      </c>
      <c r="Q5870" s="12" t="s">
        <v>6</v>
      </c>
      <c r="R5870">
        <v>5869</v>
      </c>
    </row>
    <row r="5871" spans="1:18" ht="15" x14ac:dyDescent="0.45">
      <c r="A5871">
        <v>29277</v>
      </c>
      <c r="B5871">
        <v>1</v>
      </c>
      <c r="C5871">
        <v>19.2</v>
      </c>
      <c r="F5871">
        <v>2</v>
      </c>
      <c r="G5871">
        <v>38.4</v>
      </c>
      <c r="J5871">
        <v>3</v>
      </c>
      <c r="K5871">
        <v>57.599999999999994</v>
      </c>
      <c r="L5871" s="11" t="s">
        <v>11926</v>
      </c>
      <c r="M5871" s="12" t="s">
        <v>6</v>
      </c>
      <c r="N5871" s="12" t="s">
        <v>6</v>
      </c>
      <c r="O5871" s="12" t="s">
        <v>6</v>
      </c>
      <c r="P5871" s="12">
        <v>1844</v>
      </c>
      <c r="Q5871" s="12" t="s">
        <v>6</v>
      </c>
      <c r="R5871">
        <v>5870</v>
      </c>
    </row>
    <row r="5872" spans="1:18" ht="15" x14ac:dyDescent="0.45">
      <c r="A5872">
        <v>32035</v>
      </c>
      <c r="F5872">
        <v>6</v>
      </c>
      <c r="G5872">
        <v>20.13</v>
      </c>
      <c r="H5872">
        <v>11</v>
      </c>
      <c r="I5872">
        <v>37.4</v>
      </c>
      <c r="J5872">
        <v>17</v>
      </c>
      <c r="K5872">
        <v>57.53</v>
      </c>
      <c r="L5872" s="11" t="s">
        <v>11928</v>
      </c>
      <c r="M5872" s="12" t="s">
        <v>6</v>
      </c>
      <c r="N5872" s="12">
        <v>1232</v>
      </c>
      <c r="O5872" s="12" t="s">
        <v>6</v>
      </c>
      <c r="P5872" s="12" t="s">
        <v>6</v>
      </c>
      <c r="Q5872" s="12" t="s">
        <v>6</v>
      </c>
      <c r="R5872">
        <v>5871</v>
      </c>
    </row>
    <row r="5873" spans="1:18" ht="15" x14ac:dyDescent="0.45">
      <c r="A5873">
        <v>32188</v>
      </c>
      <c r="F5873">
        <v>3</v>
      </c>
      <c r="G5873">
        <v>34.5</v>
      </c>
      <c r="H5873">
        <v>2</v>
      </c>
      <c r="I5873">
        <v>23</v>
      </c>
      <c r="J5873">
        <v>5</v>
      </c>
      <c r="K5873">
        <v>57.5</v>
      </c>
      <c r="L5873" s="11" t="s">
        <v>11926</v>
      </c>
      <c r="M5873" s="12" t="s">
        <v>6</v>
      </c>
      <c r="N5873" s="12" t="s">
        <v>6</v>
      </c>
      <c r="O5873" s="12" t="s">
        <v>6</v>
      </c>
      <c r="P5873" s="12">
        <v>1845</v>
      </c>
      <c r="Q5873" s="12" t="s">
        <v>6</v>
      </c>
      <c r="R5873">
        <v>5872</v>
      </c>
    </row>
    <row r="5874" spans="1:18" ht="15" x14ac:dyDescent="0.45">
      <c r="A5874">
        <v>27326</v>
      </c>
      <c r="B5874">
        <v>7</v>
      </c>
      <c r="C5874">
        <v>57.4</v>
      </c>
      <c r="J5874">
        <v>7</v>
      </c>
      <c r="K5874">
        <v>57.4</v>
      </c>
      <c r="L5874" s="11" t="s">
        <v>11926</v>
      </c>
      <c r="M5874" s="12" t="s">
        <v>6</v>
      </c>
      <c r="N5874" s="12" t="s">
        <v>6</v>
      </c>
      <c r="O5874" s="12" t="s">
        <v>6</v>
      </c>
      <c r="P5874" s="12">
        <v>1846</v>
      </c>
      <c r="Q5874" s="12" t="s">
        <v>6</v>
      </c>
      <c r="R5874">
        <v>5873</v>
      </c>
    </row>
    <row r="5875" spans="1:18" ht="15" x14ac:dyDescent="0.45">
      <c r="A5875">
        <v>29272</v>
      </c>
      <c r="F5875">
        <v>5</v>
      </c>
      <c r="G5875">
        <v>41</v>
      </c>
      <c r="H5875">
        <v>2</v>
      </c>
      <c r="I5875">
        <v>16.399999999999999</v>
      </c>
      <c r="J5875">
        <v>7</v>
      </c>
      <c r="K5875">
        <v>57.4</v>
      </c>
      <c r="L5875" s="11" t="s">
        <v>11926</v>
      </c>
      <c r="M5875" s="12" t="s">
        <v>6</v>
      </c>
      <c r="N5875" s="12" t="s">
        <v>6</v>
      </c>
      <c r="O5875" s="12" t="s">
        <v>6</v>
      </c>
      <c r="P5875" s="12">
        <v>1847</v>
      </c>
      <c r="Q5875" s="12" t="s">
        <v>6</v>
      </c>
      <c r="R5875">
        <v>5874</v>
      </c>
    </row>
    <row r="5876" spans="1:18" ht="15" x14ac:dyDescent="0.45">
      <c r="A5876">
        <v>10197</v>
      </c>
      <c r="B5876">
        <v>18</v>
      </c>
      <c r="C5876">
        <v>14.22</v>
      </c>
      <c r="D5876">
        <v>27</v>
      </c>
      <c r="E5876">
        <v>21.54</v>
      </c>
      <c r="F5876">
        <v>12</v>
      </c>
      <c r="G5876">
        <v>9.6</v>
      </c>
      <c r="H5876">
        <v>15</v>
      </c>
      <c r="I5876">
        <v>11.88</v>
      </c>
      <c r="J5876">
        <v>72</v>
      </c>
      <c r="K5876">
        <v>57.24</v>
      </c>
      <c r="L5876" s="11" t="s">
        <v>11925</v>
      </c>
      <c r="M5876" s="12" t="s">
        <v>6</v>
      </c>
      <c r="N5876" s="12" t="s">
        <v>6</v>
      </c>
      <c r="O5876" s="12">
        <v>1127</v>
      </c>
      <c r="P5876" s="12" t="s">
        <v>6</v>
      </c>
      <c r="Q5876" s="12" t="s">
        <v>6</v>
      </c>
      <c r="R5876">
        <v>5875</v>
      </c>
    </row>
    <row r="5877" spans="1:18" ht="15" x14ac:dyDescent="0.45">
      <c r="A5877">
        <v>14344</v>
      </c>
      <c r="B5877">
        <v>7</v>
      </c>
      <c r="C5877">
        <v>18.2</v>
      </c>
      <c r="D5877">
        <v>2</v>
      </c>
      <c r="E5877">
        <v>5.2</v>
      </c>
      <c r="F5877">
        <v>8</v>
      </c>
      <c r="G5877">
        <v>20.8</v>
      </c>
      <c r="H5877">
        <v>5</v>
      </c>
      <c r="I5877">
        <v>13</v>
      </c>
      <c r="J5877">
        <v>22</v>
      </c>
      <c r="K5877">
        <v>57.2</v>
      </c>
      <c r="L5877" s="11" t="s">
        <v>11928</v>
      </c>
      <c r="M5877" s="12" t="s">
        <v>6</v>
      </c>
      <c r="N5877" s="12">
        <v>1233</v>
      </c>
      <c r="O5877" s="12" t="s">
        <v>6</v>
      </c>
      <c r="P5877" s="12" t="s">
        <v>6</v>
      </c>
      <c r="Q5877" s="12" t="s">
        <v>6</v>
      </c>
      <c r="R5877">
        <v>5876</v>
      </c>
    </row>
    <row r="5878" spans="1:18" ht="15" x14ac:dyDescent="0.45">
      <c r="A5878">
        <v>22488</v>
      </c>
      <c r="B5878">
        <v>2</v>
      </c>
      <c r="C5878">
        <v>28.6</v>
      </c>
      <c r="D5878">
        <v>1</v>
      </c>
      <c r="E5878">
        <v>14.3</v>
      </c>
      <c r="H5878">
        <v>1</v>
      </c>
      <c r="I5878">
        <v>14.3</v>
      </c>
      <c r="J5878">
        <v>4</v>
      </c>
      <c r="K5878">
        <v>57.2</v>
      </c>
      <c r="L5878" s="11" t="s">
        <v>11926</v>
      </c>
      <c r="M5878" s="12" t="s">
        <v>6</v>
      </c>
      <c r="N5878" s="12" t="s">
        <v>6</v>
      </c>
      <c r="O5878" s="12" t="s">
        <v>6</v>
      </c>
      <c r="P5878" s="12">
        <v>1848</v>
      </c>
      <c r="Q5878" s="12" t="s">
        <v>6</v>
      </c>
      <c r="R5878">
        <v>5877</v>
      </c>
    </row>
    <row r="5879" spans="1:18" ht="15" x14ac:dyDescent="0.45">
      <c r="A5879">
        <v>17464</v>
      </c>
      <c r="H5879">
        <v>18</v>
      </c>
      <c r="I5879">
        <v>57.08</v>
      </c>
      <c r="J5879">
        <v>18</v>
      </c>
      <c r="K5879">
        <v>57.08</v>
      </c>
      <c r="L5879" s="11" t="s">
        <v>11928</v>
      </c>
      <c r="M5879" s="12" t="s">
        <v>6</v>
      </c>
      <c r="N5879" s="12">
        <v>1234</v>
      </c>
      <c r="O5879" s="12" t="s">
        <v>6</v>
      </c>
      <c r="P5879" s="12" t="s">
        <v>6</v>
      </c>
      <c r="Q5879" s="12" t="s">
        <v>6</v>
      </c>
      <c r="R5879">
        <v>5878</v>
      </c>
    </row>
    <row r="5880" spans="1:18" ht="15" x14ac:dyDescent="0.45">
      <c r="A5880">
        <v>10901</v>
      </c>
      <c r="B5880">
        <v>1</v>
      </c>
      <c r="C5880">
        <v>28.5</v>
      </c>
      <c r="D5880">
        <v>1</v>
      </c>
      <c r="E5880">
        <v>28.5</v>
      </c>
      <c r="J5880">
        <v>2</v>
      </c>
      <c r="K5880">
        <v>57</v>
      </c>
      <c r="L5880" s="11" t="s">
        <v>11925</v>
      </c>
      <c r="M5880" s="12" t="s">
        <v>6</v>
      </c>
      <c r="N5880" s="12" t="s">
        <v>6</v>
      </c>
      <c r="O5880" s="12">
        <v>1128</v>
      </c>
      <c r="P5880" s="12" t="s">
        <v>6</v>
      </c>
      <c r="Q5880" s="12" t="s">
        <v>6</v>
      </c>
      <c r="R5880">
        <v>5879</v>
      </c>
    </row>
    <row r="5881" spans="1:18" ht="15" x14ac:dyDescent="0.45">
      <c r="A5881">
        <v>28857</v>
      </c>
      <c r="F5881">
        <v>3</v>
      </c>
      <c r="G5881">
        <v>57</v>
      </c>
      <c r="J5881">
        <v>3</v>
      </c>
      <c r="K5881">
        <v>57</v>
      </c>
      <c r="L5881" s="11" t="s">
        <v>11926</v>
      </c>
      <c r="M5881" s="12" t="s">
        <v>6</v>
      </c>
      <c r="N5881" s="12" t="s">
        <v>6</v>
      </c>
      <c r="O5881" s="12" t="s">
        <v>6</v>
      </c>
      <c r="P5881" s="12">
        <v>1849</v>
      </c>
      <c r="Q5881" s="12" t="s">
        <v>6</v>
      </c>
      <c r="R5881">
        <v>5880</v>
      </c>
    </row>
    <row r="5882" spans="1:18" ht="15" x14ac:dyDescent="0.45">
      <c r="A5882">
        <v>30286</v>
      </c>
      <c r="B5882">
        <v>1</v>
      </c>
      <c r="C5882">
        <v>28.5</v>
      </c>
      <c r="H5882">
        <v>1</v>
      </c>
      <c r="I5882">
        <v>28.5</v>
      </c>
      <c r="J5882">
        <v>2</v>
      </c>
      <c r="K5882">
        <v>57</v>
      </c>
      <c r="L5882" s="11" t="s">
        <v>11925</v>
      </c>
      <c r="M5882" s="12" t="s">
        <v>6</v>
      </c>
      <c r="N5882" s="12" t="s">
        <v>6</v>
      </c>
      <c r="O5882" s="12">
        <v>1129</v>
      </c>
      <c r="P5882" s="12" t="s">
        <v>6</v>
      </c>
      <c r="Q5882" s="12" t="s">
        <v>6</v>
      </c>
      <c r="R5882">
        <v>5881</v>
      </c>
    </row>
    <row r="5883" spans="1:18" ht="15" x14ac:dyDescent="0.45">
      <c r="A5883">
        <v>32310</v>
      </c>
      <c r="H5883">
        <v>2</v>
      </c>
      <c r="I5883">
        <v>57</v>
      </c>
      <c r="J5883">
        <v>2</v>
      </c>
      <c r="K5883">
        <v>57</v>
      </c>
      <c r="L5883" s="11" t="s">
        <v>11926</v>
      </c>
      <c r="M5883" s="12" t="s">
        <v>6</v>
      </c>
      <c r="N5883" s="12" t="s">
        <v>6</v>
      </c>
      <c r="O5883" s="12" t="s">
        <v>6</v>
      </c>
      <c r="P5883" s="12">
        <v>1850</v>
      </c>
      <c r="Q5883" s="12" t="s">
        <v>6</v>
      </c>
      <c r="R5883">
        <v>5882</v>
      </c>
    </row>
    <row r="5884" spans="1:18" ht="15" x14ac:dyDescent="0.45">
      <c r="A5884">
        <v>23479</v>
      </c>
      <c r="H5884">
        <v>20</v>
      </c>
      <c r="I5884">
        <v>56.87</v>
      </c>
      <c r="J5884">
        <v>20</v>
      </c>
      <c r="K5884">
        <v>56.87</v>
      </c>
      <c r="L5884" s="11" t="s">
        <v>11924</v>
      </c>
      <c r="M5884" s="12">
        <v>445</v>
      </c>
      <c r="N5884" s="12" t="s">
        <v>6</v>
      </c>
      <c r="O5884" s="12" t="s">
        <v>6</v>
      </c>
      <c r="P5884" s="12" t="s">
        <v>6</v>
      </c>
      <c r="Q5884" s="12" t="s">
        <v>6</v>
      </c>
      <c r="R5884">
        <v>5883</v>
      </c>
    </row>
    <row r="5885" spans="1:18" ht="15" x14ac:dyDescent="0.45">
      <c r="A5885">
        <v>16673</v>
      </c>
      <c r="D5885">
        <v>2</v>
      </c>
      <c r="E5885">
        <v>56.8</v>
      </c>
      <c r="J5885">
        <v>2</v>
      </c>
      <c r="K5885">
        <v>56.8</v>
      </c>
      <c r="L5885" s="11" t="s">
        <v>11925</v>
      </c>
      <c r="M5885" s="12" t="s">
        <v>6</v>
      </c>
      <c r="N5885" s="12" t="s">
        <v>6</v>
      </c>
      <c r="O5885" s="12">
        <v>1130</v>
      </c>
      <c r="P5885" s="12" t="s">
        <v>6</v>
      </c>
      <c r="Q5885" s="12" t="s">
        <v>6</v>
      </c>
      <c r="R5885">
        <v>5884</v>
      </c>
    </row>
    <row r="5886" spans="1:18" ht="15" x14ac:dyDescent="0.45">
      <c r="A5886">
        <v>23445</v>
      </c>
      <c r="B5886">
        <v>5</v>
      </c>
      <c r="C5886">
        <v>25.58</v>
      </c>
      <c r="D5886">
        <v>2</v>
      </c>
      <c r="E5886">
        <v>10.4</v>
      </c>
      <c r="F5886">
        <v>1</v>
      </c>
      <c r="G5886">
        <v>5.2</v>
      </c>
      <c r="H5886">
        <v>3</v>
      </c>
      <c r="I5886">
        <v>15.6</v>
      </c>
      <c r="J5886">
        <v>11</v>
      </c>
      <c r="K5886">
        <v>56.78</v>
      </c>
      <c r="L5886" s="11" t="s">
        <v>11928</v>
      </c>
      <c r="M5886" s="12" t="s">
        <v>6</v>
      </c>
      <c r="N5886" s="12">
        <v>1235</v>
      </c>
      <c r="O5886" s="12" t="s">
        <v>6</v>
      </c>
      <c r="P5886" s="12" t="s">
        <v>6</v>
      </c>
      <c r="Q5886" s="12" t="s">
        <v>6</v>
      </c>
      <c r="R5886">
        <v>5885</v>
      </c>
    </row>
    <row r="5887" spans="1:18" ht="15" x14ac:dyDescent="0.45">
      <c r="A5887">
        <v>31574</v>
      </c>
      <c r="H5887">
        <v>3</v>
      </c>
      <c r="I5887">
        <v>56.7</v>
      </c>
      <c r="J5887">
        <v>3</v>
      </c>
      <c r="K5887">
        <v>56.7</v>
      </c>
      <c r="L5887" s="11" t="s">
        <v>11926</v>
      </c>
      <c r="M5887" s="12" t="s">
        <v>6</v>
      </c>
      <c r="N5887" s="12" t="s">
        <v>6</v>
      </c>
      <c r="O5887" s="12" t="s">
        <v>6</v>
      </c>
      <c r="P5887" s="12">
        <v>1851</v>
      </c>
      <c r="Q5887" s="12" t="s">
        <v>6</v>
      </c>
      <c r="R5887">
        <v>5886</v>
      </c>
    </row>
    <row r="5888" spans="1:18" ht="15" x14ac:dyDescent="0.45">
      <c r="A5888">
        <v>23147</v>
      </c>
      <c r="F5888">
        <v>2</v>
      </c>
      <c r="G5888">
        <v>37.799999999999997</v>
      </c>
      <c r="H5888">
        <v>1</v>
      </c>
      <c r="I5888">
        <v>18.899999999999999</v>
      </c>
      <c r="J5888">
        <v>3</v>
      </c>
      <c r="K5888">
        <v>56.699999999999996</v>
      </c>
      <c r="L5888" s="11" t="s">
        <v>11926</v>
      </c>
      <c r="M5888" s="12" t="s">
        <v>6</v>
      </c>
      <c r="N5888" s="12" t="s">
        <v>6</v>
      </c>
      <c r="O5888" s="12" t="s">
        <v>6</v>
      </c>
      <c r="P5888" s="12">
        <v>1852</v>
      </c>
      <c r="Q5888" s="12" t="s">
        <v>6</v>
      </c>
      <c r="R5888">
        <v>5887</v>
      </c>
    </row>
    <row r="5889" spans="1:18" ht="15" x14ac:dyDescent="0.45">
      <c r="A5889">
        <v>30177</v>
      </c>
      <c r="B5889">
        <v>1</v>
      </c>
      <c r="C5889">
        <v>18.899999999999999</v>
      </c>
      <c r="H5889">
        <v>2</v>
      </c>
      <c r="I5889">
        <v>37.799999999999997</v>
      </c>
      <c r="J5889">
        <v>3</v>
      </c>
      <c r="K5889">
        <v>56.699999999999996</v>
      </c>
      <c r="L5889" s="11" t="s">
        <v>11925</v>
      </c>
      <c r="M5889" s="12" t="s">
        <v>6</v>
      </c>
      <c r="N5889" s="12" t="s">
        <v>6</v>
      </c>
      <c r="O5889" s="12">
        <v>1131</v>
      </c>
      <c r="P5889" s="12" t="s">
        <v>6</v>
      </c>
      <c r="Q5889" s="12" t="s">
        <v>6</v>
      </c>
      <c r="R5889">
        <v>5888</v>
      </c>
    </row>
    <row r="5890" spans="1:18" ht="15" x14ac:dyDescent="0.45">
      <c r="A5890">
        <v>31573</v>
      </c>
      <c r="F5890">
        <v>2</v>
      </c>
      <c r="G5890">
        <v>37.799999999999997</v>
      </c>
      <c r="H5890">
        <v>1</v>
      </c>
      <c r="I5890">
        <v>18.899999999999999</v>
      </c>
      <c r="J5890">
        <v>3</v>
      </c>
      <c r="K5890">
        <v>56.699999999999996</v>
      </c>
      <c r="L5890" s="11" t="s">
        <v>11926</v>
      </c>
      <c r="M5890" s="12" t="s">
        <v>6</v>
      </c>
      <c r="N5890" s="12" t="s">
        <v>6</v>
      </c>
      <c r="O5890" s="12" t="s">
        <v>6</v>
      </c>
      <c r="P5890" s="12">
        <v>1853</v>
      </c>
      <c r="Q5890" s="12" t="s">
        <v>6</v>
      </c>
      <c r="R5890">
        <v>5889</v>
      </c>
    </row>
    <row r="5891" spans="1:18" ht="15" x14ac:dyDescent="0.45">
      <c r="A5891">
        <v>29639</v>
      </c>
      <c r="B5891">
        <v>10</v>
      </c>
      <c r="C5891">
        <v>15</v>
      </c>
      <c r="D5891">
        <v>8</v>
      </c>
      <c r="E5891">
        <v>12</v>
      </c>
      <c r="F5891">
        <v>16</v>
      </c>
      <c r="G5891">
        <v>23.64</v>
      </c>
      <c r="H5891">
        <v>4</v>
      </c>
      <c r="I5891">
        <v>6</v>
      </c>
      <c r="J5891">
        <v>38</v>
      </c>
      <c r="K5891">
        <v>56.64</v>
      </c>
      <c r="L5891" s="11" t="s">
        <v>11927</v>
      </c>
      <c r="M5891" s="12" t="s">
        <v>6</v>
      </c>
      <c r="N5891" s="12" t="s">
        <v>6</v>
      </c>
      <c r="O5891" s="12" t="s">
        <v>6</v>
      </c>
      <c r="P5891" s="12" t="s">
        <v>6</v>
      </c>
      <c r="Q5891" s="12">
        <v>943</v>
      </c>
      <c r="R5891">
        <v>5890</v>
      </c>
    </row>
    <row r="5892" spans="1:18" ht="15" x14ac:dyDescent="0.45">
      <c r="A5892">
        <v>28628</v>
      </c>
      <c r="B5892">
        <v>1</v>
      </c>
      <c r="C5892">
        <v>11.3</v>
      </c>
      <c r="D5892">
        <v>1</v>
      </c>
      <c r="E5892">
        <v>11.3</v>
      </c>
      <c r="H5892">
        <v>3</v>
      </c>
      <c r="I5892">
        <v>33.9</v>
      </c>
      <c r="J5892">
        <v>5</v>
      </c>
      <c r="K5892">
        <v>56.5</v>
      </c>
      <c r="L5892" s="11" t="s">
        <v>11926</v>
      </c>
      <c r="M5892" s="12" t="s">
        <v>6</v>
      </c>
      <c r="N5892" s="12" t="s">
        <v>6</v>
      </c>
      <c r="O5892" s="12" t="s">
        <v>6</v>
      </c>
      <c r="P5892" s="12">
        <v>1854</v>
      </c>
      <c r="Q5892" s="12" t="s">
        <v>6</v>
      </c>
      <c r="R5892">
        <v>5891</v>
      </c>
    </row>
    <row r="5893" spans="1:18" ht="15" x14ac:dyDescent="0.45">
      <c r="A5893">
        <v>10343</v>
      </c>
      <c r="B5893">
        <v>2</v>
      </c>
      <c r="C5893">
        <v>28.2</v>
      </c>
      <c r="D5893">
        <v>2</v>
      </c>
      <c r="E5893">
        <v>28.2</v>
      </c>
      <c r="J5893">
        <v>4</v>
      </c>
      <c r="K5893">
        <v>56.4</v>
      </c>
      <c r="L5893" s="11" t="s">
        <v>11927</v>
      </c>
      <c r="M5893" s="12" t="s">
        <v>6</v>
      </c>
      <c r="N5893" s="12" t="s">
        <v>6</v>
      </c>
      <c r="O5893" s="12" t="s">
        <v>6</v>
      </c>
      <c r="P5893" s="12" t="s">
        <v>6</v>
      </c>
      <c r="Q5893" s="12">
        <v>944</v>
      </c>
      <c r="R5893">
        <v>5892</v>
      </c>
    </row>
    <row r="5894" spans="1:18" ht="15" x14ac:dyDescent="0.45">
      <c r="A5894">
        <v>29706</v>
      </c>
      <c r="B5894">
        <v>64</v>
      </c>
      <c r="C5894">
        <v>25.6</v>
      </c>
      <c r="D5894">
        <v>29</v>
      </c>
      <c r="E5894">
        <v>11.57</v>
      </c>
      <c r="F5894">
        <v>33</v>
      </c>
      <c r="G5894">
        <v>13.05</v>
      </c>
      <c r="H5894">
        <v>15</v>
      </c>
      <c r="I5894">
        <v>6</v>
      </c>
      <c r="J5894">
        <v>141</v>
      </c>
      <c r="K5894">
        <v>56.22</v>
      </c>
      <c r="L5894" s="11" t="s">
        <v>11927</v>
      </c>
      <c r="M5894" s="12" t="s">
        <v>6</v>
      </c>
      <c r="N5894" s="12" t="s">
        <v>6</v>
      </c>
      <c r="O5894" s="12" t="s">
        <v>6</v>
      </c>
      <c r="P5894" s="12" t="s">
        <v>6</v>
      </c>
      <c r="Q5894" s="12">
        <v>945</v>
      </c>
      <c r="R5894">
        <v>5893</v>
      </c>
    </row>
    <row r="5895" spans="1:18" ht="15" x14ac:dyDescent="0.45">
      <c r="A5895">
        <v>30131</v>
      </c>
      <c r="B5895">
        <v>13</v>
      </c>
      <c r="C5895">
        <v>20.8</v>
      </c>
      <c r="D5895">
        <v>6</v>
      </c>
      <c r="E5895">
        <v>9.6</v>
      </c>
      <c r="F5895">
        <v>5</v>
      </c>
      <c r="G5895">
        <v>8</v>
      </c>
      <c r="H5895">
        <v>11</v>
      </c>
      <c r="I5895">
        <v>17.8</v>
      </c>
      <c r="J5895">
        <v>35</v>
      </c>
      <c r="K5895">
        <v>56.2</v>
      </c>
      <c r="L5895" s="11" t="s">
        <v>11927</v>
      </c>
      <c r="M5895" s="12" t="s">
        <v>6</v>
      </c>
      <c r="N5895" s="12" t="s">
        <v>6</v>
      </c>
      <c r="O5895" s="12" t="s">
        <v>6</v>
      </c>
      <c r="P5895" s="12" t="s">
        <v>6</v>
      </c>
      <c r="Q5895" s="12">
        <v>946</v>
      </c>
      <c r="R5895">
        <v>5894</v>
      </c>
    </row>
    <row r="5896" spans="1:18" ht="15" x14ac:dyDescent="0.45">
      <c r="A5896">
        <v>29650</v>
      </c>
      <c r="B5896">
        <v>4</v>
      </c>
      <c r="C5896">
        <v>15.2</v>
      </c>
      <c r="D5896">
        <v>2</v>
      </c>
      <c r="E5896">
        <v>7.6</v>
      </c>
      <c r="F5896">
        <v>7</v>
      </c>
      <c r="G5896">
        <v>26</v>
      </c>
      <c r="H5896">
        <v>2</v>
      </c>
      <c r="I5896">
        <v>7.3</v>
      </c>
      <c r="J5896">
        <v>15</v>
      </c>
      <c r="K5896">
        <v>56.099999999999994</v>
      </c>
      <c r="L5896" s="11" t="s">
        <v>11927</v>
      </c>
      <c r="M5896" s="12" t="s">
        <v>6</v>
      </c>
      <c r="N5896" s="12" t="s">
        <v>6</v>
      </c>
      <c r="O5896" s="12" t="s">
        <v>6</v>
      </c>
      <c r="P5896" s="12" t="s">
        <v>6</v>
      </c>
      <c r="Q5896" s="12">
        <v>947</v>
      </c>
      <c r="R5896">
        <v>5895</v>
      </c>
    </row>
    <row r="5897" spans="1:18" ht="15" x14ac:dyDescent="0.45">
      <c r="A5897">
        <v>10451</v>
      </c>
      <c r="F5897">
        <v>1</v>
      </c>
      <c r="G5897">
        <v>11.2</v>
      </c>
      <c r="H5897">
        <v>4</v>
      </c>
      <c r="I5897">
        <v>44.8</v>
      </c>
      <c r="J5897">
        <v>5</v>
      </c>
      <c r="K5897">
        <v>56</v>
      </c>
      <c r="L5897" s="11" t="s">
        <v>11927</v>
      </c>
      <c r="M5897" s="12" t="s">
        <v>6</v>
      </c>
      <c r="N5897" s="12" t="s">
        <v>6</v>
      </c>
      <c r="O5897" s="12" t="s">
        <v>6</v>
      </c>
      <c r="P5897" s="12" t="s">
        <v>6</v>
      </c>
      <c r="Q5897" s="12">
        <v>948</v>
      </c>
      <c r="R5897">
        <v>5896</v>
      </c>
    </row>
    <row r="5898" spans="1:18" ht="15" x14ac:dyDescent="0.45">
      <c r="A5898">
        <v>10915</v>
      </c>
      <c r="F5898">
        <v>1</v>
      </c>
      <c r="G5898">
        <v>56</v>
      </c>
      <c r="J5898">
        <v>1</v>
      </c>
      <c r="K5898">
        <v>56</v>
      </c>
      <c r="L5898" s="11" t="s">
        <v>11925</v>
      </c>
      <c r="M5898" s="12" t="s">
        <v>6</v>
      </c>
      <c r="N5898" s="12" t="s">
        <v>6</v>
      </c>
      <c r="O5898" s="12">
        <v>1132</v>
      </c>
      <c r="P5898" s="12" t="s">
        <v>6</v>
      </c>
      <c r="Q5898" s="12" t="s">
        <v>6</v>
      </c>
      <c r="R5898">
        <v>5897</v>
      </c>
    </row>
    <row r="5899" spans="1:18" ht="15" x14ac:dyDescent="0.45">
      <c r="A5899">
        <v>12811</v>
      </c>
      <c r="B5899">
        <v>1</v>
      </c>
      <c r="C5899">
        <v>7</v>
      </c>
      <c r="D5899">
        <v>2</v>
      </c>
      <c r="E5899">
        <v>14</v>
      </c>
      <c r="F5899">
        <v>4</v>
      </c>
      <c r="G5899">
        <v>28</v>
      </c>
      <c r="H5899">
        <v>1</v>
      </c>
      <c r="I5899">
        <v>7</v>
      </c>
      <c r="J5899">
        <v>8</v>
      </c>
      <c r="K5899">
        <v>56</v>
      </c>
      <c r="L5899" s="11" t="s">
        <v>11927</v>
      </c>
      <c r="M5899" s="12" t="s">
        <v>6</v>
      </c>
      <c r="N5899" s="12" t="s">
        <v>6</v>
      </c>
      <c r="O5899" s="12" t="s">
        <v>6</v>
      </c>
      <c r="P5899" s="12" t="s">
        <v>6</v>
      </c>
      <c r="Q5899" s="12">
        <v>949</v>
      </c>
      <c r="R5899">
        <v>5898</v>
      </c>
    </row>
    <row r="5900" spans="1:18" ht="15" x14ac:dyDescent="0.45">
      <c r="A5900">
        <v>14178</v>
      </c>
      <c r="B5900">
        <v>2</v>
      </c>
      <c r="C5900">
        <v>14</v>
      </c>
      <c r="D5900">
        <v>2</v>
      </c>
      <c r="E5900">
        <v>14</v>
      </c>
      <c r="F5900">
        <v>2</v>
      </c>
      <c r="G5900">
        <v>14</v>
      </c>
      <c r="H5900">
        <v>2</v>
      </c>
      <c r="I5900">
        <v>14</v>
      </c>
      <c r="J5900">
        <v>8</v>
      </c>
      <c r="K5900">
        <v>56</v>
      </c>
      <c r="L5900" s="11" t="s">
        <v>11926</v>
      </c>
      <c r="M5900" s="12" t="s">
        <v>6</v>
      </c>
      <c r="N5900" s="12" t="s">
        <v>6</v>
      </c>
      <c r="O5900" s="12" t="s">
        <v>6</v>
      </c>
      <c r="P5900" s="12">
        <v>1855</v>
      </c>
      <c r="Q5900" s="12" t="s">
        <v>6</v>
      </c>
      <c r="R5900">
        <v>5899</v>
      </c>
    </row>
    <row r="5901" spans="1:18" ht="15" x14ac:dyDescent="0.45">
      <c r="A5901">
        <v>28250</v>
      </c>
      <c r="B5901">
        <v>3</v>
      </c>
      <c r="C5901">
        <v>42</v>
      </c>
      <c r="D5901">
        <v>1</v>
      </c>
      <c r="E5901">
        <v>14</v>
      </c>
      <c r="J5901">
        <v>4</v>
      </c>
      <c r="K5901">
        <v>56</v>
      </c>
      <c r="L5901" s="11" t="s">
        <v>11925</v>
      </c>
      <c r="M5901" s="12" t="s">
        <v>6</v>
      </c>
      <c r="N5901" s="12" t="s">
        <v>6</v>
      </c>
      <c r="O5901" s="12">
        <v>1133</v>
      </c>
      <c r="P5901" s="12" t="s">
        <v>6</v>
      </c>
      <c r="Q5901" s="12" t="s">
        <v>6</v>
      </c>
      <c r="R5901">
        <v>5900</v>
      </c>
    </row>
    <row r="5902" spans="1:18" ht="15" x14ac:dyDescent="0.45">
      <c r="A5902">
        <v>30285</v>
      </c>
      <c r="H5902">
        <v>1</v>
      </c>
      <c r="I5902">
        <v>56</v>
      </c>
      <c r="J5902">
        <v>1</v>
      </c>
      <c r="K5902">
        <v>56</v>
      </c>
      <c r="L5902" s="11" t="s">
        <v>11925</v>
      </c>
      <c r="M5902" s="12" t="s">
        <v>6</v>
      </c>
      <c r="N5902" s="12" t="s">
        <v>6</v>
      </c>
      <c r="O5902" s="12">
        <v>1134</v>
      </c>
      <c r="P5902" s="12" t="s">
        <v>6</v>
      </c>
      <c r="Q5902" s="12" t="s">
        <v>6</v>
      </c>
      <c r="R5902">
        <v>5901</v>
      </c>
    </row>
    <row r="5903" spans="1:18" ht="15" x14ac:dyDescent="0.45">
      <c r="A5903">
        <v>30382</v>
      </c>
      <c r="B5903">
        <v>1</v>
      </c>
      <c r="C5903">
        <v>56</v>
      </c>
      <c r="J5903">
        <v>1</v>
      </c>
      <c r="K5903">
        <v>56</v>
      </c>
      <c r="L5903" s="11" t="s">
        <v>11926</v>
      </c>
      <c r="M5903" s="12" t="s">
        <v>6</v>
      </c>
      <c r="N5903" s="12" t="s">
        <v>6</v>
      </c>
      <c r="O5903" s="12" t="s">
        <v>6</v>
      </c>
      <c r="P5903" s="12">
        <v>1856</v>
      </c>
      <c r="Q5903" s="12" t="s">
        <v>6</v>
      </c>
      <c r="R5903">
        <v>5902</v>
      </c>
    </row>
    <row r="5904" spans="1:18" ht="15" x14ac:dyDescent="0.45">
      <c r="A5904">
        <v>32107</v>
      </c>
      <c r="H5904">
        <v>1</v>
      </c>
      <c r="I5904">
        <v>55.9</v>
      </c>
      <c r="J5904">
        <v>1</v>
      </c>
      <c r="K5904">
        <v>55.9</v>
      </c>
      <c r="L5904" s="11" t="s">
        <v>11925</v>
      </c>
      <c r="M5904" s="12" t="s">
        <v>6</v>
      </c>
      <c r="N5904" s="12" t="s">
        <v>6</v>
      </c>
      <c r="O5904" s="12">
        <v>1135</v>
      </c>
      <c r="P5904" s="12" t="s">
        <v>6</v>
      </c>
      <c r="Q5904" s="12" t="s">
        <v>6</v>
      </c>
      <c r="R5904">
        <v>5903</v>
      </c>
    </row>
    <row r="5905" spans="1:18" ht="15" x14ac:dyDescent="0.45">
      <c r="A5905">
        <v>32449</v>
      </c>
      <c r="H5905">
        <v>1</v>
      </c>
      <c r="I5905">
        <v>55.9</v>
      </c>
      <c r="J5905">
        <v>1</v>
      </c>
      <c r="K5905">
        <v>55.9</v>
      </c>
      <c r="L5905" s="11" t="s">
        <v>11926</v>
      </c>
      <c r="M5905" s="12" t="s">
        <v>6</v>
      </c>
      <c r="N5905" s="12" t="s">
        <v>6</v>
      </c>
      <c r="O5905" s="12" t="s">
        <v>6</v>
      </c>
      <c r="P5905" s="12">
        <v>1857</v>
      </c>
      <c r="Q5905" s="12" t="s">
        <v>6</v>
      </c>
      <c r="R5905">
        <v>5904</v>
      </c>
    </row>
    <row r="5906" spans="1:18" ht="15" x14ac:dyDescent="0.45">
      <c r="A5906">
        <v>22170</v>
      </c>
      <c r="F5906">
        <v>1</v>
      </c>
      <c r="G5906">
        <v>18.600000000000001</v>
      </c>
      <c r="H5906">
        <v>2</v>
      </c>
      <c r="I5906">
        <v>37.200000000000003</v>
      </c>
      <c r="J5906">
        <v>3</v>
      </c>
      <c r="K5906">
        <v>55.800000000000004</v>
      </c>
      <c r="L5906" s="11" t="s">
        <v>11926</v>
      </c>
      <c r="M5906" s="12" t="s">
        <v>6</v>
      </c>
      <c r="N5906" s="12" t="s">
        <v>6</v>
      </c>
      <c r="O5906" s="12" t="s">
        <v>6</v>
      </c>
      <c r="P5906" s="12">
        <v>1858</v>
      </c>
      <c r="Q5906" s="12" t="s">
        <v>6</v>
      </c>
      <c r="R5906">
        <v>5905</v>
      </c>
    </row>
    <row r="5907" spans="1:18" ht="15" x14ac:dyDescent="0.45">
      <c r="A5907">
        <v>32006</v>
      </c>
      <c r="F5907">
        <v>8</v>
      </c>
      <c r="G5907">
        <v>49.6</v>
      </c>
      <c r="H5907">
        <v>1</v>
      </c>
      <c r="I5907">
        <v>6.2</v>
      </c>
      <c r="J5907">
        <v>9</v>
      </c>
      <c r="K5907">
        <v>55.800000000000004</v>
      </c>
      <c r="L5907" s="11" t="s">
        <v>11928</v>
      </c>
      <c r="M5907" s="12" t="s">
        <v>6</v>
      </c>
      <c r="N5907" s="12">
        <v>1236</v>
      </c>
      <c r="O5907" s="12" t="s">
        <v>6</v>
      </c>
      <c r="P5907" s="12" t="s">
        <v>6</v>
      </c>
      <c r="Q5907" s="12" t="s">
        <v>6</v>
      </c>
      <c r="R5907">
        <v>5906</v>
      </c>
    </row>
    <row r="5908" spans="1:18" ht="15" x14ac:dyDescent="0.45">
      <c r="A5908">
        <v>27264</v>
      </c>
      <c r="H5908">
        <v>4</v>
      </c>
      <c r="I5908">
        <v>55.6</v>
      </c>
      <c r="J5908">
        <v>4</v>
      </c>
      <c r="K5908">
        <v>55.6</v>
      </c>
      <c r="L5908" s="11" t="s">
        <v>11925</v>
      </c>
      <c r="M5908" s="12" t="s">
        <v>6</v>
      </c>
      <c r="N5908" s="12" t="s">
        <v>6</v>
      </c>
      <c r="O5908" s="12">
        <v>1136</v>
      </c>
      <c r="P5908" s="12" t="s">
        <v>6</v>
      </c>
      <c r="Q5908" s="12" t="s">
        <v>6</v>
      </c>
      <c r="R5908">
        <v>5907</v>
      </c>
    </row>
    <row r="5909" spans="1:18" ht="15" x14ac:dyDescent="0.45">
      <c r="A5909">
        <v>29123</v>
      </c>
      <c r="B5909">
        <v>3</v>
      </c>
      <c r="C5909">
        <v>41.7</v>
      </c>
      <c r="D5909">
        <v>1</v>
      </c>
      <c r="E5909">
        <v>13.9</v>
      </c>
      <c r="J5909">
        <v>4</v>
      </c>
      <c r="K5909">
        <v>55.6</v>
      </c>
      <c r="L5909" s="11" t="s">
        <v>11926</v>
      </c>
      <c r="M5909" s="12" t="s">
        <v>6</v>
      </c>
      <c r="N5909" s="12" t="s">
        <v>6</v>
      </c>
      <c r="O5909" s="12" t="s">
        <v>6</v>
      </c>
      <c r="P5909" s="12">
        <v>1859</v>
      </c>
      <c r="Q5909" s="12" t="s">
        <v>6</v>
      </c>
      <c r="R5909">
        <v>5908</v>
      </c>
    </row>
    <row r="5910" spans="1:18" ht="15" x14ac:dyDescent="0.45">
      <c r="A5910">
        <v>31723</v>
      </c>
      <c r="D5910">
        <v>1</v>
      </c>
      <c r="E5910">
        <v>13.9</v>
      </c>
      <c r="F5910">
        <v>2</v>
      </c>
      <c r="G5910">
        <v>27.8</v>
      </c>
      <c r="H5910">
        <v>1</v>
      </c>
      <c r="I5910">
        <v>13.9</v>
      </c>
      <c r="J5910">
        <v>4</v>
      </c>
      <c r="K5910">
        <v>55.6</v>
      </c>
      <c r="L5910" s="11" t="s">
        <v>11928</v>
      </c>
      <c r="M5910" s="12" t="s">
        <v>6</v>
      </c>
      <c r="N5910" s="12">
        <v>1237</v>
      </c>
      <c r="O5910" s="12" t="s">
        <v>6</v>
      </c>
      <c r="P5910" s="12" t="s">
        <v>6</v>
      </c>
      <c r="Q5910" s="12" t="s">
        <v>6</v>
      </c>
      <c r="R5910">
        <v>5909</v>
      </c>
    </row>
    <row r="5911" spans="1:18" ht="15" x14ac:dyDescent="0.45">
      <c r="A5911">
        <v>11128</v>
      </c>
      <c r="B5911">
        <v>3</v>
      </c>
      <c r="C5911">
        <v>27.6</v>
      </c>
      <c r="D5911">
        <v>3</v>
      </c>
      <c r="E5911">
        <v>27.6</v>
      </c>
      <c r="J5911">
        <v>6</v>
      </c>
      <c r="K5911">
        <v>55.2</v>
      </c>
      <c r="L5911" s="11" t="s">
        <v>11927</v>
      </c>
      <c r="M5911" s="12" t="s">
        <v>6</v>
      </c>
      <c r="N5911" s="12" t="s">
        <v>6</v>
      </c>
      <c r="O5911" s="12" t="s">
        <v>6</v>
      </c>
      <c r="P5911" s="12" t="s">
        <v>6</v>
      </c>
      <c r="Q5911" s="12">
        <v>950</v>
      </c>
      <c r="R5911">
        <v>5910</v>
      </c>
    </row>
    <row r="5912" spans="1:18" ht="15" x14ac:dyDescent="0.45">
      <c r="A5912">
        <v>15646</v>
      </c>
      <c r="F5912">
        <v>2</v>
      </c>
      <c r="G5912">
        <v>9.1999999999999993</v>
      </c>
      <c r="H5912">
        <v>10</v>
      </c>
      <c r="I5912">
        <v>46</v>
      </c>
      <c r="J5912">
        <v>12</v>
      </c>
      <c r="K5912">
        <v>55.2</v>
      </c>
      <c r="L5912" s="11" t="s">
        <v>11926</v>
      </c>
      <c r="M5912" s="12" t="s">
        <v>6</v>
      </c>
      <c r="N5912" s="12" t="s">
        <v>6</v>
      </c>
      <c r="O5912" s="12" t="s">
        <v>6</v>
      </c>
      <c r="P5912" s="12">
        <v>1860</v>
      </c>
      <c r="Q5912" s="12" t="s">
        <v>6</v>
      </c>
      <c r="R5912">
        <v>5911</v>
      </c>
    </row>
    <row r="5913" spans="1:18" ht="15" x14ac:dyDescent="0.45">
      <c r="A5913">
        <v>17631</v>
      </c>
      <c r="F5913">
        <v>9</v>
      </c>
      <c r="G5913">
        <v>41.4</v>
      </c>
      <c r="H5913">
        <v>3</v>
      </c>
      <c r="I5913">
        <v>13.8</v>
      </c>
      <c r="J5913">
        <v>12</v>
      </c>
      <c r="K5913">
        <v>55.2</v>
      </c>
      <c r="L5913" s="11" t="s">
        <v>11925</v>
      </c>
      <c r="M5913" s="12" t="s">
        <v>6</v>
      </c>
      <c r="N5913" s="12" t="s">
        <v>6</v>
      </c>
      <c r="O5913" s="12">
        <v>1137</v>
      </c>
      <c r="P5913" s="12" t="s">
        <v>6</v>
      </c>
      <c r="Q5913" s="12" t="s">
        <v>6</v>
      </c>
      <c r="R5913">
        <v>5912</v>
      </c>
    </row>
    <row r="5914" spans="1:18" ht="15" x14ac:dyDescent="0.45">
      <c r="A5914">
        <v>32485</v>
      </c>
      <c r="H5914">
        <v>6</v>
      </c>
      <c r="I5914">
        <v>55.2</v>
      </c>
      <c r="J5914">
        <v>6</v>
      </c>
      <c r="K5914">
        <v>55.2</v>
      </c>
      <c r="L5914" s="11" t="s">
        <v>11925</v>
      </c>
      <c r="M5914" s="12" t="s">
        <v>6</v>
      </c>
      <c r="N5914" s="12" t="s">
        <v>6</v>
      </c>
      <c r="O5914" s="12">
        <v>1138</v>
      </c>
      <c r="P5914" s="12" t="s">
        <v>6</v>
      </c>
      <c r="Q5914" s="12" t="s">
        <v>6</v>
      </c>
      <c r="R5914">
        <v>5913</v>
      </c>
    </row>
    <row r="5915" spans="1:18" ht="15" x14ac:dyDescent="0.45">
      <c r="A5915">
        <v>17193</v>
      </c>
      <c r="B5915">
        <v>19</v>
      </c>
      <c r="C5915">
        <v>55.1</v>
      </c>
      <c r="J5915">
        <v>19</v>
      </c>
      <c r="K5915">
        <v>55.1</v>
      </c>
      <c r="L5915" s="11" t="s">
        <v>6</v>
      </c>
      <c r="M5915" s="12" t="s">
        <v>6</v>
      </c>
      <c r="N5915" s="12" t="s">
        <v>6</v>
      </c>
      <c r="O5915" s="12" t="s">
        <v>6</v>
      </c>
      <c r="P5915" s="12" t="s">
        <v>6</v>
      </c>
      <c r="Q5915" s="12" t="s">
        <v>6</v>
      </c>
      <c r="R5915">
        <v>5914</v>
      </c>
    </row>
    <row r="5916" spans="1:18" ht="15" x14ac:dyDescent="0.45">
      <c r="A5916">
        <v>31396</v>
      </c>
      <c r="F5916">
        <v>7</v>
      </c>
      <c r="G5916">
        <v>20.3</v>
      </c>
      <c r="H5916">
        <v>12</v>
      </c>
      <c r="I5916">
        <v>34.799999999999997</v>
      </c>
      <c r="J5916">
        <v>19</v>
      </c>
      <c r="K5916">
        <v>55.099999999999994</v>
      </c>
      <c r="L5916" s="11" t="s">
        <v>11928</v>
      </c>
      <c r="M5916" s="12" t="s">
        <v>6</v>
      </c>
      <c r="N5916" s="12">
        <v>1238</v>
      </c>
      <c r="O5916" s="12" t="s">
        <v>6</v>
      </c>
      <c r="P5916" s="12" t="s">
        <v>6</v>
      </c>
      <c r="Q5916" s="12" t="s">
        <v>6</v>
      </c>
      <c r="R5916">
        <v>5915</v>
      </c>
    </row>
    <row r="5917" spans="1:18" ht="15" x14ac:dyDescent="0.45">
      <c r="A5917">
        <v>10621</v>
      </c>
      <c r="B5917">
        <v>11</v>
      </c>
      <c r="C5917">
        <v>55</v>
      </c>
      <c r="J5917">
        <v>11</v>
      </c>
      <c r="K5917">
        <v>55</v>
      </c>
      <c r="L5917" s="11" t="s">
        <v>11927</v>
      </c>
      <c r="M5917" s="12" t="s">
        <v>6</v>
      </c>
      <c r="N5917" s="12" t="s">
        <v>6</v>
      </c>
      <c r="O5917" s="12" t="s">
        <v>6</v>
      </c>
      <c r="P5917" s="12" t="s">
        <v>6</v>
      </c>
      <c r="Q5917" s="12">
        <v>951</v>
      </c>
      <c r="R5917">
        <v>5916</v>
      </c>
    </row>
    <row r="5918" spans="1:18" ht="15" x14ac:dyDescent="0.45">
      <c r="A5918">
        <v>23443</v>
      </c>
      <c r="B5918">
        <v>5</v>
      </c>
      <c r="C5918">
        <v>25</v>
      </c>
      <c r="D5918">
        <v>6</v>
      </c>
      <c r="E5918">
        <v>30</v>
      </c>
      <c r="J5918">
        <v>11</v>
      </c>
      <c r="K5918">
        <v>55</v>
      </c>
      <c r="L5918" s="11" t="s">
        <v>11928</v>
      </c>
      <c r="M5918" s="12" t="s">
        <v>6</v>
      </c>
      <c r="N5918" s="12">
        <v>1239</v>
      </c>
      <c r="O5918" s="12" t="s">
        <v>6</v>
      </c>
      <c r="P5918" s="12" t="s">
        <v>6</v>
      </c>
      <c r="Q5918" s="12" t="s">
        <v>6</v>
      </c>
      <c r="R5918">
        <v>5917</v>
      </c>
    </row>
    <row r="5919" spans="1:18" ht="15" x14ac:dyDescent="0.45">
      <c r="A5919">
        <v>27431</v>
      </c>
      <c r="B5919">
        <v>8</v>
      </c>
      <c r="C5919">
        <v>22.4</v>
      </c>
      <c r="D5919">
        <v>2</v>
      </c>
      <c r="E5919">
        <v>5.6</v>
      </c>
      <c r="F5919">
        <v>5</v>
      </c>
      <c r="G5919">
        <v>13.5</v>
      </c>
      <c r="H5919">
        <v>5</v>
      </c>
      <c r="I5919">
        <v>13.5</v>
      </c>
      <c r="J5919">
        <v>20</v>
      </c>
      <c r="K5919">
        <v>55</v>
      </c>
      <c r="L5919" s="11" t="s">
        <v>11927</v>
      </c>
      <c r="M5919" s="12" t="s">
        <v>6</v>
      </c>
      <c r="N5919" s="12" t="s">
        <v>6</v>
      </c>
      <c r="O5919" s="12" t="s">
        <v>6</v>
      </c>
      <c r="P5919" s="12" t="s">
        <v>6</v>
      </c>
      <c r="Q5919" s="12">
        <v>952</v>
      </c>
      <c r="R5919">
        <v>5918</v>
      </c>
    </row>
    <row r="5920" spans="1:18" ht="15" x14ac:dyDescent="0.45">
      <c r="A5920">
        <v>28265</v>
      </c>
      <c r="H5920">
        <v>1</v>
      </c>
      <c r="I5920">
        <v>55</v>
      </c>
      <c r="J5920">
        <v>1</v>
      </c>
      <c r="K5920">
        <v>55</v>
      </c>
      <c r="L5920" s="11" t="s">
        <v>11925</v>
      </c>
      <c r="M5920" s="12" t="s">
        <v>6</v>
      </c>
      <c r="N5920" s="12" t="s">
        <v>6</v>
      </c>
      <c r="O5920" s="12">
        <v>1139</v>
      </c>
      <c r="P5920" s="12" t="s">
        <v>6</v>
      </c>
      <c r="Q5920" s="12" t="s">
        <v>6</v>
      </c>
      <c r="R5920">
        <v>5919</v>
      </c>
    </row>
    <row r="5921" spans="1:18" ht="15" x14ac:dyDescent="0.45">
      <c r="A5921">
        <v>31563</v>
      </c>
      <c r="H5921">
        <v>5</v>
      </c>
      <c r="I5921">
        <v>55</v>
      </c>
      <c r="J5921">
        <v>5</v>
      </c>
      <c r="K5921">
        <v>55</v>
      </c>
      <c r="L5921" s="11" t="s">
        <v>11926</v>
      </c>
      <c r="M5921" s="12" t="s">
        <v>6</v>
      </c>
      <c r="N5921" s="12" t="s">
        <v>6</v>
      </c>
      <c r="O5921" s="12" t="s">
        <v>6</v>
      </c>
      <c r="P5921" s="12">
        <v>1861</v>
      </c>
      <c r="Q5921" s="12" t="s">
        <v>6</v>
      </c>
      <c r="R5921">
        <v>5920</v>
      </c>
    </row>
    <row r="5922" spans="1:18" ht="15" x14ac:dyDescent="0.45">
      <c r="A5922">
        <v>32305</v>
      </c>
      <c r="H5922">
        <v>2</v>
      </c>
      <c r="I5922">
        <v>55</v>
      </c>
      <c r="J5922">
        <v>2</v>
      </c>
      <c r="K5922">
        <v>55</v>
      </c>
      <c r="L5922" s="11" t="s">
        <v>11926</v>
      </c>
      <c r="M5922" s="12" t="s">
        <v>6</v>
      </c>
      <c r="N5922" s="12" t="s">
        <v>6</v>
      </c>
      <c r="O5922" s="12" t="s">
        <v>6</v>
      </c>
      <c r="P5922" s="12">
        <v>1862</v>
      </c>
      <c r="Q5922" s="12" t="s">
        <v>6</v>
      </c>
      <c r="R5922">
        <v>5921</v>
      </c>
    </row>
    <row r="5923" spans="1:18" ht="15" x14ac:dyDescent="0.45">
      <c r="A5923">
        <v>15268</v>
      </c>
      <c r="B5923">
        <v>10</v>
      </c>
      <c r="C5923">
        <v>18.850000000000001</v>
      </c>
      <c r="D5923">
        <v>2</v>
      </c>
      <c r="E5923">
        <v>3.8</v>
      </c>
      <c r="F5923">
        <v>13</v>
      </c>
      <c r="G5923">
        <v>24.7</v>
      </c>
      <c r="H5923">
        <v>4</v>
      </c>
      <c r="I5923">
        <v>7.6</v>
      </c>
      <c r="J5923">
        <v>29</v>
      </c>
      <c r="K5923">
        <v>54.95</v>
      </c>
      <c r="L5923" s="11" t="s">
        <v>11926</v>
      </c>
      <c r="M5923" s="12" t="s">
        <v>6</v>
      </c>
      <c r="N5923" s="12" t="s">
        <v>6</v>
      </c>
      <c r="O5923" s="12" t="s">
        <v>6</v>
      </c>
      <c r="P5923" s="12">
        <v>1863</v>
      </c>
      <c r="Q5923" s="12" t="s">
        <v>6</v>
      </c>
      <c r="R5923">
        <v>5922</v>
      </c>
    </row>
    <row r="5924" spans="1:18" ht="15" x14ac:dyDescent="0.45">
      <c r="A5924">
        <v>27261</v>
      </c>
      <c r="F5924">
        <v>1</v>
      </c>
      <c r="G5924">
        <v>54.9</v>
      </c>
      <c r="J5924">
        <v>1</v>
      </c>
      <c r="K5924">
        <v>54.9</v>
      </c>
      <c r="L5924" s="11" t="s">
        <v>11925</v>
      </c>
      <c r="M5924" s="12" t="s">
        <v>6</v>
      </c>
      <c r="N5924" s="12" t="s">
        <v>6</v>
      </c>
      <c r="O5924" s="12">
        <v>1140</v>
      </c>
      <c r="P5924" s="12" t="s">
        <v>6</v>
      </c>
      <c r="Q5924" s="12" t="s">
        <v>6</v>
      </c>
      <c r="R5924">
        <v>5923</v>
      </c>
    </row>
    <row r="5925" spans="1:18" ht="15" x14ac:dyDescent="0.45">
      <c r="A5925">
        <v>30099</v>
      </c>
      <c r="H5925">
        <v>1</v>
      </c>
      <c r="I5925">
        <v>54.9</v>
      </c>
      <c r="J5925">
        <v>1</v>
      </c>
      <c r="K5925">
        <v>54.9</v>
      </c>
      <c r="L5925" s="11" t="s">
        <v>11925</v>
      </c>
      <c r="M5925" s="12" t="s">
        <v>6</v>
      </c>
      <c r="N5925" s="12" t="s">
        <v>6</v>
      </c>
      <c r="O5925" s="12">
        <v>1141</v>
      </c>
      <c r="P5925" s="12" t="s">
        <v>6</v>
      </c>
      <c r="Q5925" s="12" t="s">
        <v>6</v>
      </c>
      <c r="R5925">
        <v>5924</v>
      </c>
    </row>
    <row r="5926" spans="1:18" ht="15" x14ac:dyDescent="0.45">
      <c r="A5926">
        <v>2011407</v>
      </c>
      <c r="B5926">
        <v>2.0499999999999998</v>
      </c>
      <c r="C5926">
        <v>18.11</v>
      </c>
      <c r="D5926">
        <v>2.2799999999999998</v>
      </c>
      <c r="E5926">
        <v>20.75</v>
      </c>
      <c r="F5926">
        <v>1.19</v>
      </c>
      <c r="G5926">
        <v>10.98</v>
      </c>
      <c r="H5926">
        <v>0.53</v>
      </c>
      <c r="I5926">
        <v>4.8899999999999997</v>
      </c>
      <c r="J5926">
        <v>6.05</v>
      </c>
      <c r="K5926">
        <v>54.730000000000004</v>
      </c>
      <c r="L5926" s="11" t="s">
        <v>11924</v>
      </c>
      <c r="M5926" s="12">
        <v>446</v>
      </c>
      <c r="N5926" s="12" t="s">
        <v>6</v>
      </c>
      <c r="O5926" s="12" t="s">
        <v>6</v>
      </c>
      <c r="P5926" s="12" t="s">
        <v>6</v>
      </c>
      <c r="Q5926" s="12" t="s">
        <v>6</v>
      </c>
      <c r="R5926">
        <v>5925</v>
      </c>
    </row>
    <row r="5927" spans="1:18" ht="15" x14ac:dyDescent="0.45">
      <c r="A5927">
        <v>30603</v>
      </c>
      <c r="B5927">
        <v>23</v>
      </c>
      <c r="C5927">
        <v>54.63</v>
      </c>
      <c r="J5927">
        <v>23</v>
      </c>
      <c r="K5927">
        <v>54.63</v>
      </c>
      <c r="L5927" s="11" t="s">
        <v>11928</v>
      </c>
      <c r="M5927" s="12" t="s">
        <v>6</v>
      </c>
      <c r="N5927" s="12">
        <v>1240</v>
      </c>
      <c r="O5927" s="12" t="s">
        <v>6</v>
      </c>
      <c r="P5927" s="12" t="s">
        <v>6</v>
      </c>
      <c r="Q5927" s="12" t="s">
        <v>6</v>
      </c>
      <c r="R5927">
        <v>5926</v>
      </c>
    </row>
    <row r="5928" spans="1:18" ht="15" x14ac:dyDescent="0.45">
      <c r="A5928">
        <v>14767</v>
      </c>
      <c r="D5928">
        <v>2</v>
      </c>
      <c r="E5928">
        <v>2.8</v>
      </c>
      <c r="F5928">
        <v>22</v>
      </c>
      <c r="G5928">
        <v>30.8</v>
      </c>
      <c r="H5928">
        <v>15</v>
      </c>
      <c r="I5928">
        <v>21</v>
      </c>
      <c r="J5928">
        <v>39</v>
      </c>
      <c r="K5928">
        <v>54.6</v>
      </c>
      <c r="L5928" s="11" t="s">
        <v>11927</v>
      </c>
      <c r="M5928" s="12" t="s">
        <v>6</v>
      </c>
      <c r="N5928" s="12" t="s">
        <v>6</v>
      </c>
      <c r="O5928" s="12" t="s">
        <v>6</v>
      </c>
      <c r="P5928" s="12" t="s">
        <v>6</v>
      </c>
      <c r="Q5928" s="12">
        <v>953</v>
      </c>
      <c r="R5928">
        <v>5927</v>
      </c>
    </row>
    <row r="5929" spans="1:18" ht="15" x14ac:dyDescent="0.45">
      <c r="A5929">
        <v>27426</v>
      </c>
      <c r="B5929">
        <v>10</v>
      </c>
      <c r="C5929">
        <v>39</v>
      </c>
      <c r="D5929">
        <v>4</v>
      </c>
      <c r="E5929">
        <v>15.6</v>
      </c>
      <c r="J5929">
        <v>14</v>
      </c>
      <c r="K5929">
        <v>54.6</v>
      </c>
      <c r="L5929" s="11" t="s">
        <v>11927</v>
      </c>
      <c r="M5929" s="12" t="s">
        <v>6</v>
      </c>
      <c r="N5929" s="12" t="s">
        <v>6</v>
      </c>
      <c r="O5929" s="12" t="s">
        <v>6</v>
      </c>
      <c r="P5929" s="12" t="s">
        <v>6</v>
      </c>
      <c r="Q5929" s="12">
        <v>954</v>
      </c>
      <c r="R5929">
        <v>5928</v>
      </c>
    </row>
    <row r="5930" spans="1:18" ht="15" x14ac:dyDescent="0.45">
      <c r="A5930">
        <v>28343</v>
      </c>
      <c r="B5930">
        <v>1</v>
      </c>
      <c r="C5930">
        <v>10.9</v>
      </c>
      <c r="F5930">
        <v>3</v>
      </c>
      <c r="G5930">
        <v>32.700000000000003</v>
      </c>
      <c r="H5930">
        <v>1</v>
      </c>
      <c r="I5930">
        <v>10.9</v>
      </c>
      <c r="J5930">
        <v>5</v>
      </c>
      <c r="K5930">
        <v>54.5</v>
      </c>
      <c r="L5930" s="11" t="s">
        <v>11926</v>
      </c>
      <c r="M5930" s="12" t="s">
        <v>6</v>
      </c>
      <c r="N5930" s="12" t="s">
        <v>6</v>
      </c>
      <c r="O5930" s="12" t="s">
        <v>6</v>
      </c>
      <c r="P5930" s="12">
        <v>1864</v>
      </c>
      <c r="Q5930" s="12" t="s">
        <v>6</v>
      </c>
      <c r="R5930">
        <v>5929</v>
      </c>
    </row>
    <row r="5931" spans="1:18" ht="15" x14ac:dyDescent="0.45">
      <c r="A5931">
        <v>32364</v>
      </c>
      <c r="H5931">
        <v>29</v>
      </c>
      <c r="I5931">
        <v>54.5</v>
      </c>
      <c r="J5931">
        <v>29</v>
      </c>
      <c r="K5931">
        <v>54.5</v>
      </c>
      <c r="L5931" s="11" t="s">
        <v>11928</v>
      </c>
      <c r="M5931" s="12" t="s">
        <v>6</v>
      </c>
      <c r="N5931" s="12">
        <v>1241</v>
      </c>
      <c r="O5931" s="12" t="s">
        <v>6</v>
      </c>
      <c r="P5931" s="12" t="s">
        <v>6</v>
      </c>
      <c r="Q5931" s="12" t="s">
        <v>6</v>
      </c>
      <c r="R5931">
        <v>5930</v>
      </c>
    </row>
    <row r="5932" spans="1:18" ht="15" x14ac:dyDescent="0.45">
      <c r="A5932">
        <v>31385</v>
      </c>
      <c r="B5932">
        <v>2</v>
      </c>
      <c r="C5932">
        <v>27.2</v>
      </c>
      <c r="F5932">
        <v>2</v>
      </c>
      <c r="G5932">
        <v>27.2</v>
      </c>
      <c r="J5932">
        <v>4</v>
      </c>
      <c r="K5932">
        <v>54.4</v>
      </c>
      <c r="L5932" s="11" t="s">
        <v>11925</v>
      </c>
      <c r="M5932" s="12" t="s">
        <v>6</v>
      </c>
      <c r="N5932" s="12" t="s">
        <v>6</v>
      </c>
      <c r="O5932" s="12">
        <v>1142</v>
      </c>
      <c r="P5932" s="12" t="s">
        <v>6</v>
      </c>
      <c r="Q5932" s="12" t="s">
        <v>6</v>
      </c>
      <c r="R5932">
        <v>5931</v>
      </c>
    </row>
    <row r="5933" spans="1:18" ht="15" x14ac:dyDescent="0.45">
      <c r="A5933">
        <v>32405</v>
      </c>
      <c r="H5933">
        <v>17</v>
      </c>
      <c r="I5933">
        <v>54.4</v>
      </c>
      <c r="J5933">
        <v>17</v>
      </c>
      <c r="K5933">
        <v>54.4</v>
      </c>
      <c r="L5933" s="11" t="s">
        <v>11925</v>
      </c>
      <c r="M5933" s="12" t="s">
        <v>6</v>
      </c>
      <c r="N5933" s="12" t="s">
        <v>6</v>
      </c>
      <c r="O5933" s="12">
        <v>1143</v>
      </c>
      <c r="P5933" s="12" t="s">
        <v>6</v>
      </c>
      <c r="Q5933" s="12" t="s">
        <v>6</v>
      </c>
      <c r="R5933">
        <v>5932</v>
      </c>
    </row>
    <row r="5934" spans="1:18" ht="15" x14ac:dyDescent="0.45">
      <c r="A5934">
        <v>28873</v>
      </c>
      <c r="B5934">
        <v>10</v>
      </c>
      <c r="C5934">
        <v>54.3</v>
      </c>
      <c r="J5934">
        <v>10</v>
      </c>
      <c r="K5934">
        <v>54.3</v>
      </c>
      <c r="L5934" s="11" t="s">
        <v>6</v>
      </c>
      <c r="M5934" s="12" t="s">
        <v>6</v>
      </c>
      <c r="N5934" s="12" t="s">
        <v>6</v>
      </c>
      <c r="O5934" s="12" t="s">
        <v>6</v>
      </c>
      <c r="P5934" s="12" t="s">
        <v>6</v>
      </c>
      <c r="Q5934" s="12" t="s">
        <v>6</v>
      </c>
      <c r="R5934">
        <v>5933</v>
      </c>
    </row>
    <row r="5935" spans="1:18" ht="15" x14ac:dyDescent="0.45">
      <c r="A5935">
        <v>10306</v>
      </c>
      <c r="B5935">
        <v>2</v>
      </c>
      <c r="C5935">
        <v>6.8</v>
      </c>
      <c r="D5935">
        <v>8</v>
      </c>
      <c r="E5935">
        <v>26.93</v>
      </c>
      <c r="F5935">
        <v>5</v>
      </c>
      <c r="G5935">
        <v>17</v>
      </c>
      <c r="H5935">
        <v>1</v>
      </c>
      <c r="I5935">
        <v>3.4</v>
      </c>
      <c r="J5935">
        <v>16</v>
      </c>
      <c r="K5935">
        <v>54.129999999999995</v>
      </c>
      <c r="L5935" s="11" t="s">
        <v>11927</v>
      </c>
      <c r="M5935" s="12" t="s">
        <v>6</v>
      </c>
      <c r="N5935" s="12" t="s">
        <v>6</v>
      </c>
      <c r="O5935" s="12" t="s">
        <v>6</v>
      </c>
      <c r="P5935" s="12" t="s">
        <v>6</v>
      </c>
      <c r="Q5935" s="12">
        <v>955</v>
      </c>
      <c r="R5935">
        <v>5934</v>
      </c>
    </row>
    <row r="5936" spans="1:18" ht="15" x14ac:dyDescent="0.45">
      <c r="A5936">
        <v>22273</v>
      </c>
      <c r="D5936">
        <v>1</v>
      </c>
      <c r="E5936">
        <v>6</v>
      </c>
      <c r="H5936">
        <v>8</v>
      </c>
      <c r="I5936">
        <v>48</v>
      </c>
      <c r="J5936">
        <v>9</v>
      </c>
      <c r="K5936">
        <v>54</v>
      </c>
      <c r="L5936" s="11" t="s">
        <v>11926</v>
      </c>
      <c r="M5936" s="12" t="s">
        <v>6</v>
      </c>
      <c r="N5936" s="12" t="s">
        <v>6</v>
      </c>
      <c r="O5936" s="12" t="s">
        <v>6</v>
      </c>
      <c r="P5936" s="12">
        <v>1865</v>
      </c>
      <c r="Q5936" s="12" t="s">
        <v>6</v>
      </c>
      <c r="R5936">
        <v>5935</v>
      </c>
    </row>
    <row r="5937" spans="1:18" ht="15" x14ac:dyDescent="0.45">
      <c r="A5937">
        <v>31331</v>
      </c>
      <c r="B5937">
        <v>1</v>
      </c>
      <c r="C5937">
        <v>27</v>
      </c>
      <c r="D5937">
        <v>1</v>
      </c>
      <c r="E5937">
        <v>27</v>
      </c>
      <c r="J5937">
        <v>2</v>
      </c>
      <c r="K5937">
        <v>54</v>
      </c>
      <c r="L5937" s="11" t="s">
        <v>11926</v>
      </c>
      <c r="M5937" s="12" t="s">
        <v>6</v>
      </c>
      <c r="N5937" s="12" t="s">
        <v>6</v>
      </c>
      <c r="O5937" s="12" t="s">
        <v>6</v>
      </c>
      <c r="P5937" s="12">
        <v>1866</v>
      </c>
      <c r="Q5937" s="12" t="s">
        <v>6</v>
      </c>
      <c r="R5937">
        <v>5936</v>
      </c>
    </row>
    <row r="5938" spans="1:18" ht="15" x14ac:dyDescent="0.45">
      <c r="A5938">
        <v>31661</v>
      </c>
      <c r="D5938">
        <v>1</v>
      </c>
      <c r="E5938">
        <v>13.5</v>
      </c>
      <c r="F5938">
        <v>3</v>
      </c>
      <c r="G5938">
        <v>40.5</v>
      </c>
      <c r="J5938">
        <v>4</v>
      </c>
      <c r="K5938">
        <v>54</v>
      </c>
      <c r="L5938" s="11" t="s">
        <v>11926</v>
      </c>
      <c r="M5938" s="12" t="s">
        <v>6</v>
      </c>
      <c r="N5938" s="12" t="s">
        <v>6</v>
      </c>
      <c r="O5938" s="12" t="s">
        <v>6</v>
      </c>
      <c r="P5938" s="12">
        <v>1867</v>
      </c>
      <c r="Q5938" s="12" t="s">
        <v>6</v>
      </c>
      <c r="R5938">
        <v>5937</v>
      </c>
    </row>
    <row r="5939" spans="1:18" ht="15" x14ac:dyDescent="0.45">
      <c r="A5939">
        <v>32040</v>
      </c>
      <c r="F5939">
        <v>3</v>
      </c>
      <c r="G5939">
        <v>27</v>
      </c>
      <c r="H5939">
        <v>3</v>
      </c>
      <c r="I5939">
        <v>27</v>
      </c>
      <c r="J5939">
        <v>6</v>
      </c>
      <c r="K5939">
        <v>54</v>
      </c>
      <c r="L5939" s="11" t="s">
        <v>11927</v>
      </c>
      <c r="M5939" s="12" t="s">
        <v>6</v>
      </c>
      <c r="N5939" s="12" t="s">
        <v>6</v>
      </c>
      <c r="O5939" s="12" t="s">
        <v>6</v>
      </c>
      <c r="P5939" s="12" t="s">
        <v>6</v>
      </c>
      <c r="Q5939" s="12">
        <v>956</v>
      </c>
      <c r="R5939">
        <v>5938</v>
      </c>
    </row>
    <row r="5940" spans="1:18" ht="15" x14ac:dyDescent="0.45">
      <c r="A5940">
        <v>32416</v>
      </c>
      <c r="H5940">
        <v>4</v>
      </c>
      <c r="I5940">
        <v>54</v>
      </c>
      <c r="J5940">
        <v>4</v>
      </c>
      <c r="K5940">
        <v>54</v>
      </c>
      <c r="L5940" s="11" t="s">
        <v>6</v>
      </c>
      <c r="M5940" s="12" t="s">
        <v>6</v>
      </c>
      <c r="N5940" s="12" t="s">
        <v>6</v>
      </c>
      <c r="O5940" s="12" t="s">
        <v>6</v>
      </c>
      <c r="P5940" s="12" t="s">
        <v>6</v>
      </c>
      <c r="Q5940" s="12" t="s">
        <v>6</v>
      </c>
      <c r="R5940">
        <v>5939</v>
      </c>
    </row>
    <row r="5941" spans="1:18" ht="15" x14ac:dyDescent="0.45">
      <c r="A5941">
        <v>12067</v>
      </c>
      <c r="B5941">
        <v>5</v>
      </c>
      <c r="C5941">
        <v>13</v>
      </c>
      <c r="D5941">
        <v>7</v>
      </c>
      <c r="E5941">
        <v>18.2</v>
      </c>
      <c r="F5941">
        <v>2</v>
      </c>
      <c r="G5941">
        <v>4.41</v>
      </c>
      <c r="H5941">
        <v>7</v>
      </c>
      <c r="I5941">
        <v>18.2</v>
      </c>
      <c r="J5941">
        <v>21</v>
      </c>
      <c r="K5941">
        <v>53.81</v>
      </c>
      <c r="L5941" s="11" t="s">
        <v>11926</v>
      </c>
      <c r="M5941" s="12" t="s">
        <v>6</v>
      </c>
      <c r="N5941" s="12" t="s">
        <v>6</v>
      </c>
      <c r="O5941" s="12" t="s">
        <v>6</v>
      </c>
      <c r="P5941" s="12">
        <v>1868</v>
      </c>
      <c r="Q5941" s="12" t="s">
        <v>6</v>
      </c>
      <c r="R5941">
        <v>5940</v>
      </c>
    </row>
    <row r="5942" spans="1:18" ht="15" x14ac:dyDescent="0.45">
      <c r="A5942">
        <v>30084</v>
      </c>
      <c r="B5942">
        <v>1</v>
      </c>
      <c r="C5942">
        <v>26.9</v>
      </c>
      <c r="H5942">
        <v>1</v>
      </c>
      <c r="I5942">
        <v>26.9</v>
      </c>
      <c r="J5942">
        <v>2</v>
      </c>
      <c r="K5942">
        <v>53.8</v>
      </c>
      <c r="L5942" s="11" t="s">
        <v>11925</v>
      </c>
      <c r="M5942" s="12" t="s">
        <v>6</v>
      </c>
      <c r="N5942" s="12" t="s">
        <v>6</v>
      </c>
      <c r="O5942" s="12">
        <v>1144</v>
      </c>
      <c r="P5942" s="12" t="s">
        <v>6</v>
      </c>
      <c r="Q5942" s="12" t="s">
        <v>6</v>
      </c>
      <c r="R5942">
        <v>5941</v>
      </c>
    </row>
    <row r="5943" spans="1:18" ht="15" x14ac:dyDescent="0.45">
      <c r="A5943">
        <v>30209</v>
      </c>
      <c r="B5943">
        <v>1</v>
      </c>
      <c r="C5943">
        <v>26.9</v>
      </c>
      <c r="D5943">
        <v>1</v>
      </c>
      <c r="E5943">
        <v>26.9</v>
      </c>
      <c r="J5943">
        <v>2</v>
      </c>
      <c r="K5943">
        <v>53.8</v>
      </c>
      <c r="L5943" s="11" t="s">
        <v>11925</v>
      </c>
      <c r="M5943" s="12" t="s">
        <v>6</v>
      </c>
      <c r="N5943" s="12" t="s">
        <v>6</v>
      </c>
      <c r="O5943" s="12">
        <v>1145</v>
      </c>
      <c r="P5943" s="12" t="s">
        <v>6</v>
      </c>
      <c r="Q5943" s="12" t="s">
        <v>6</v>
      </c>
      <c r="R5943">
        <v>5942</v>
      </c>
    </row>
    <row r="5944" spans="1:18" ht="15" x14ac:dyDescent="0.45">
      <c r="A5944">
        <v>29516</v>
      </c>
      <c r="D5944">
        <v>2</v>
      </c>
      <c r="E5944">
        <v>35.799999999999997</v>
      </c>
      <c r="H5944">
        <v>1</v>
      </c>
      <c r="I5944">
        <v>17.899999999999999</v>
      </c>
      <c r="J5944">
        <v>3</v>
      </c>
      <c r="K5944">
        <v>53.699999999999996</v>
      </c>
      <c r="L5944" s="11" t="s">
        <v>11926</v>
      </c>
      <c r="M5944" s="12" t="s">
        <v>6</v>
      </c>
      <c r="N5944" s="12" t="s">
        <v>6</v>
      </c>
      <c r="O5944" s="12" t="s">
        <v>6</v>
      </c>
      <c r="P5944" s="12">
        <v>1869</v>
      </c>
      <c r="Q5944" s="12" t="s">
        <v>6</v>
      </c>
      <c r="R5944">
        <v>5943</v>
      </c>
    </row>
    <row r="5945" spans="1:18" ht="15" x14ac:dyDescent="0.45">
      <c r="A5945">
        <v>17307</v>
      </c>
      <c r="B5945">
        <v>8</v>
      </c>
      <c r="C5945">
        <v>12.54</v>
      </c>
      <c r="H5945">
        <v>26</v>
      </c>
      <c r="I5945">
        <v>41.08</v>
      </c>
      <c r="J5945">
        <v>34</v>
      </c>
      <c r="K5945">
        <v>53.62</v>
      </c>
      <c r="L5945" s="11" t="s">
        <v>11928</v>
      </c>
      <c r="M5945" s="12" t="s">
        <v>6</v>
      </c>
      <c r="N5945" s="12">
        <v>1242</v>
      </c>
      <c r="O5945" s="12" t="s">
        <v>6</v>
      </c>
      <c r="P5945" s="12" t="s">
        <v>6</v>
      </c>
      <c r="Q5945" s="12" t="s">
        <v>6</v>
      </c>
      <c r="R5945">
        <v>5944</v>
      </c>
    </row>
    <row r="5946" spans="1:18" ht="15" x14ac:dyDescent="0.45">
      <c r="A5946">
        <v>27414</v>
      </c>
      <c r="B5946">
        <v>15</v>
      </c>
      <c r="C5946">
        <v>18</v>
      </c>
      <c r="D5946">
        <v>5</v>
      </c>
      <c r="E5946">
        <v>6</v>
      </c>
      <c r="F5946">
        <v>8</v>
      </c>
      <c r="G5946">
        <v>9.6</v>
      </c>
      <c r="H5946">
        <v>17</v>
      </c>
      <c r="I5946">
        <v>20</v>
      </c>
      <c r="J5946">
        <v>45</v>
      </c>
      <c r="K5946">
        <v>53.6</v>
      </c>
      <c r="L5946" s="11" t="s">
        <v>11927</v>
      </c>
      <c r="M5946" s="12" t="s">
        <v>6</v>
      </c>
      <c r="N5946" s="12" t="s">
        <v>6</v>
      </c>
      <c r="O5946" s="12" t="s">
        <v>6</v>
      </c>
      <c r="P5946" s="12" t="s">
        <v>6</v>
      </c>
      <c r="Q5946" s="12">
        <v>957</v>
      </c>
      <c r="R5946">
        <v>5945</v>
      </c>
    </row>
    <row r="5947" spans="1:18" ht="15" x14ac:dyDescent="0.45">
      <c r="A5947">
        <v>27858</v>
      </c>
      <c r="B5947">
        <v>1</v>
      </c>
      <c r="C5947">
        <v>26.8</v>
      </c>
      <c r="H5947">
        <v>1</v>
      </c>
      <c r="I5947">
        <v>26.8</v>
      </c>
      <c r="J5947">
        <v>2</v>
      </c>
      <c r="K5947">
        <v>53.6</v>
      </c>
      <c r="L5947" s="11" t="s">
        <v>11926</v>
      </c>
      <c r="M5947" s="12" t="s">
        <v>6</v>
      </c>
      <c r="N5947" s="12" t="s">
        <v>6</v>
      </c>
      <c r="O5947" s="12" t="s">
        <v>6</v>
      </c>
      <c r="P5947" s="12">
        <v>1870</v>
      </c>
      <c r="Q5947" s="12" t="s">
        <v>6</v>
      </c>
      <c r="R5947">
        <v>5946</v>
      </c>
    </row>
    <row r="5948" spans="1:18" ht="15" x14ac:dyDescent="0.45">
      <c r="A5948">
        <v>16448</v>
      </c>
      <c r="B5948">
        <v>1</v>
      </c>
      <c r="C5948">
        <v>25.67</v>
      </c>
      <c r="H5948">
        <v>1</v>
      </c>
      <c r="I5948">
        <v>27.9</v>
      </c>
      <c r="J5948">
        <v>2</v>
      </c>
      <c r="K5948">
        <v>53.57</v>
      </c>
      <c r="L5948" s="11" t="s">
        <v>11926</v>
      </c>
      <c r="M5948" s="12" t="s">
        <v>6</v>
      </c>
      <c r="N5948" s="12" t="s">
        <v>6</v>
      </c>
      <c r="O5948" s="12" t="s">
        <v>6</v>
      </c>
      <c r="P5948" s="12">
        <v>1871</v>
      </c>
      <c r="Q5948" s="12" t="s">
        <v>6</v>
      </c>
      <c r="R5948">
        <v>5947</v>
      </c>
    </row>
    <row r="5949" spans="1:18" ht="15" x14ac:dyDescent="0.45">
      <c r="A5949">
        <v>16690</v>
      </c>
      <c r="B5949">
        <v>5</v>
      </c>
      <c r="C5949">
        <v>9.1999999999999993</v>
      </c>
      <c r="D5949">
        <v>15</v>
      </c>
      <c r="E5949">
        <v>44.26</v>
      </c>
      <c r="J5949">
        <v>20</v>
      </c>
      <c r="K5949">
        <v>53.459999999999994</v>
      </c>
      <c r="L5949" s="11" t="s">
        <v>11928</v>
      </c>
      <c r="M5949" s="12" t="s">
        <v>6</v>
      </c>
      <c r="N5949" s="12">
        <v>1243</v>
      </c>
      <c r="O5949" s="12" t="s">
        <v>6</v>
      </c>
      <c r="P5949" s="12" t="s">
        <v>6</v>
      </c>
      <c r="Q5949" s="12" t="s">
        <v>6</v>
      </c>
      <c r="R5949">
        <v>5948</v>
      </c>
    </row>
    <row r="5950" spans="1:18" ht="15" x14ac:dyDescent="0.45">
      <c r="A5950">
        <v>32026</v>
      </c>
      <c r="F5950">
        <v>9</v>
      </c>
      <c r="G5950">
        <v>28.1</v>
      </c>
      <c r="H5950">
        <v>8</v>
      </c>
      <c r="I5950">
        <v>25.34</v>
      </c>
      <c r="J5950">
        <v>17</v>
      </c>
      <c r="K5950">
        <v>53.44</v>
      </c>
      <c r="L5950" s="11" t="s">
        <v>11927</v>
      </c>
      <c r="M5950" s="12" t="s">
        <v>6</v>
      </c>
      <c r="N5950" s="12" t="s">
        <v>6</v>
      </c>
      <c r="O5950" s="12" t="s">
        <v>6</v>
      </c>
      <c r="P5950" s="12" t="s">
        <v>6</v>
      </c>
      <c r="Q5950" s="12">
        <v>958</v>
      </c>
      <c r="R5950">
        <v>5949</v>
      </c>
    </row>
    <row r="5951" spans="1:18" ht="15" x14ac:dyDescent="0.45">
      <c r="A5951">
        <v>10311</v>
      </c>
      <c r="B5951">
        <v>4</v>
      </c>
      <c r="C5951">
        <v>15.2</v>
      </c>
      <c r="D5951">
        <v>3</v>
      </c>
      <c r="E5951">
        <v>11.4</v>
      </c>
      <c r="F5951">
        <v>2</v>
      </c>
      <c r="G5951">
        <v>7.6</v>
      </c>
      <c r="H5951">
        <v>5</v>
      </c>
      <c r="I5951">
        <v>19</v>
      </c>
      <c r="J5951">
        <v>14</v>
      </c>
      <c r="K5951">
        <v>53.2</v>
      </c>
      <c r="L5951" s="11" t="s">
        <v>11927</v>
      </c>
      <c r="M5951" s="12" t="s">
        <v>6</v>
      </c>
      <c r="N5951" s="12" t="s">
        <v>6</v>
      </c>
      <c r="O5951" s="12" t="s">
        <v>6</v>
      </c>
      <c r="P5951" s="12" t="s">
        <v>6</v>
      </c>
      <c r="Q5951" s="12">
        <v>959</v>
      </c>
      <c r="R5951">
        <v>5950</v>
      </c>
    </row>
    <row r="5952" spans="1:18" ht="15" x14ac:dyDescent="0.45">
      <c r="A5952">
        <v>29481</v>
      </c>
      <c r="B5952">
        <v>14</v>
      </c>
      <c r="C5952">
        <v>53.2</v>
      </c>
      <c r="J5952">
        <v>14</v>
      </c>
      <c r="K5952">
        <v>53.2</v>
      </c>
      <c r="L5952" s="11" t="s">
        <v>11928</v>
      </c>
      <c r="M5952" s="12" t="s">
        <v>6</v>
      </c>
      <c r="N5952" s="12">
        <v>1244</v>
      </c>
      <c r="O5952" s="12" t="s">
        <v>6</v>
      </c>
      <c r="P5952" s="12" t="s">
        <v>6</v>
      </c>
      <c r="Q5952" s="12" t="s">
        <v>6</v>
      </c>
      <c r="R5952">
        <v>5951</v>
      </c>
    </row>
    <row r="5953" spans="1:18" ht="15" x14ac:dyDescent="0.45">
      <c r="A5953">
        <v>30130</v>
      </c>
      <c r="B5953">
        <v>1</v>
      </c>
      <c r="C5953">
        <v>1.9</v>
      </c>
      <c r="D5953">
        <v>7</v>
      </c>
      <c r="E5953">
        <v>13.3</v>
      </c>
      <c r="F5953">
        <v>10</v>
      </c>
      <c r="G5953">
        <v>19</v>
      </c>
      <c r="H5953">
        <v>10</v>
      </c>
      <c r="I5953">
        <v>19</v>
      </c>
      <c r="J5953">
        <v>28</v>
      </c>
      <c r="K5953">
        <v>53.2</v>
      </c>
      <c r="L5953" s="11" t="s">
        <v>11927</v>
      </c>
      <c r="M5953" s="12" t="s">
        <v>6</v>
      </c>
      <c r="N5953" s="12" t="s">
        <v>6</v>
      </c>
      <c r="O5953" s="12" t="s">
        <v>6</v>
      </c>
      <c r="P5953" s="12" t="s">
        <v>6</v>
      </c>
      <c r="Q5953" s="12">
        <v>960</v>
      </c>
      <c r="R5953">
        <v>5952</v>
      </c>
    </row>
    <row r="5954" spans="1:18" ht="15" x14ac:dyDescent="0.45">
      <c r="A5954">
        <v>31970</v>
      </c>
      <c r="D5954">
        <v>1.32</v>
      </c>
      <c r="E5954">
        <v>53.2</v>
      </c>
      <c r="J5954">
        <v>1.32</v>
      </c>
      <c r="K5954">
        <v>53.2</v>
      </c>
      <c r="L5954" s="11" t="s">
        <v>11924</v>
      </c>
      <c r="M5954" s="12">
        <v>447</v>
      </c>
      <c r="N5954" s="12" t="s">
        <v>6</v>
      </c>
      <c r="O5954" s="12" t="s">
        <v>6</v>
      </c>
      <c r="P5954" s="12" t="s">
        <v>6</v>
      </c>
      <c r="Q5954" s="12" t="s">
        <v>6</v>
      </c>
      <c r="R5954">
        <v>5953</v>
      </c>
    </row>
    <row r="5955" spans="1:18" ht="15" x14ac:dyDescent="0.45">
      <c r="A5955">
        <v>10776</v>
      </c>
      <c r="F5955">
        <v>5</v>
      </c>
      <c r="G5955">
        <v>13</v>
      </c>
      <c r="H5955">
        <v>15</v>
      </c>
      <c r="I5955">
        <v>39.799999999999997</v>
      </c>
      <c r="J5955">
        <v>20</v>
      </c>
      <c r="K5955">
        <v>52.8</v>
      </c>
      <c r="L5955" s="11" t="s">
        <v>11926</v>
      </c>
      <c r="M5955" s="12" t="s">
        <v>6</v>
      </c>
      <c r="N5955" s="12" t="s">
        <v>6</v>
      </c>
      <c r="O5955" s="12" t="s">
        <v>6</v>
      </c>
      <c r="P5955" s="12">
        <v>1872</v>
      </c>
      <c r="Q5955" s="12" t="s">
        <v>6</v>
      </c>
      <c r="R5955">
        <v>5954</v>
      </c>
    </row>
    <row r="5956" spans="1:18" ht="15" x14ac:dyDescent="0.45">
      <c r="A5956">
        <v>23373</v>
      </c>
      <c r="B5956">
        <v>2</v>
      </c>
      <c r="C5956">
        <v>52.6</v>
      </c>
      <c r="J5956">
        <v>2</v>
      </c>
      <c r="K5956">
        <v>52.6</v>
      </c>
      <c r="L5956" s="11" t="s">
        <v>11926</v>
      </c>
      <c r="M5956" s="12" t="s">
        <v>6</v>
      </c>
      <c r="N5956" s="12" t="s">
        <v>6</v>
      </c>
      <c r="O5956" s="12" t="s">
        <v>6</v>
      </c>
      <c r="P5956" s="12">
        <v>1873</v>
      </c>
      <c r="Q5956" s="12" t="s">
        <v>6</v>
      </c>
      <c r="R5956">
        <v>5955</v>
      </c>
    </row>
    <row r="5957" spans="1:18" ht="15" x14ac:dyDescent="0.45">
      <c r="A5957">
        <v>28768</v>
      </c>
      <c r="B5957">
        <v>7</v>
      </c>
      <c r="C5957">
        <v>52.59</v>
      </c>
      <c r="J5957">
        <v>7</v>
      </c>
      <c r="K5957">
        <v>52.59</v>
      </c>
      <c r="L5957" s="11" t="s">
        <v>11926</v>
      </c>
      <c r="M5957" s="12" t="s">
        <v>6</v>
      </c>
      <c r="N5957" s="12" t="s">
        <v>6</v>
      </c>
      <c r="O5957" s="12" t="s">
        <v>6</v>
      </c>
      <c r="P5957" s="12">
        <v>1874</v>
      </c>
      <c r="Q5957" s="12" t="s">
        <v>6</v>
      </c>
      <c r="R5957">
        <v>5956</v>
      </c>
    </row>
    <row r="5958" spans="1:18" ht="15" x14ac:dyDescent="0.45">
      <c r="A5958">
        <v>16588</v>
      </c>
      <c r="H5958">
        <v>3</v>
      </c>
      <c r="I5958">
        <v>52.5</v>
      </c>
      <c r="J5958">
        <v>3</v>
      </c>
      <c r="K5958">
        <v>52.5</v>
      </c>
      <c r="L5958" s="11" t="s">
        <v>11926</v>
      </c>
      <c r="M5958" s="12" t="s">
        <v>6</v>
      </c>
      <c r="N5958" s="12" t="s">
        <v>6</v>
      </c>
      <c r="O5958" s="12" t="s">
        <v>6</v>
      </c>
      <c r="P5958" s="12">
        <v>1875</v>
      </c>
      <c r="Q5958" s="12" t="s">
        <v>6</v>
      </c>
      <c r="R5958">
        <v>5957</v>
      </c>
    </row>
    <row r="5959" spans="1:18" ht="15" x14ac:dyDescent="0.45">
      <c r="A5959">
        <v>17925</v>
      </c>
      <c r="H5959">
        <v>3</v>
      </c>
      <c r="I5959">
        <v>52.5</v>
      </c>
      <c r="J5959">
        <v>3</v>
      </c>
      <c r="K5959">
        <v>52.5</v>
      </c>
      <c r="L5959" s="11" t="s">
        <v>11926</v>
      </c>
      <c r="M5959" s="12" t="s">
        <v>6</v>
      </c>
      <c r="N5959" s="12" t="s">
        <v>6</v>
      </c>
      <c r="O5959" s="12" t="s">
        <v>6</v>
      </c>
      <c r="P5959" s="12">
        <v>1876</v>
      </c>
      <c r="Q5959" s="12" t="s">
        <v>6</v>
      </c>
      <c r="R5959">
        <v>5958</v>
      </c>
    </row>
    <row r="5960" spans="1:18" ht="15" x14ac:dyDescent="0.45">
      <c r="A5960">
        <v>32215</v>
      </c>
      <c r="H5960">
        <v>3</v>
      </c>
      <c r="I5960">
        <v>52.5</v>
      </c>
      <c r="J5960">
        <v>3</v>
      </c>
      <c r="K5960">
        <v>52.5</v>
      </c>
      <c r="L5960" s="11" t="s">
        <v>11927</v>
      </c>
      <c r="M5960" s="12" t="s">
        <v>6</v>
      </c>
      <c r="N5960" s="12" t="s">
        <v>6</v>
      </c>
      <c r="O5960" s="12" t="s">
        <v>6</v>
      </c>
      <c r="P5960" s="12" t="s">
        <v>6</v>
      </c>
      <c r="Q5960" s="12">
        <v>961</v>
      </c>
      <c r="R5960">
        <v>5959</v>
      </c>
    </row>
    <row r="5961" spans="1:18" ht="15" x14ac:dyDescent="0.45">
      <c r="A5961">
        <v>10436</v>
      </c>
      <c r="B5961">
        <v>4</v>
      </c>
      <c r="C5961">
        <v>52.4</v>
      </c>
      <c r="J5961">
        <v>4</v>
      </c>
      <c r="K5961">
        <v>52.4</v>
      </c>
      <c r="L5961" s="11" t="s">
        <v>11927</v>
      </c>
      <c r="M5961" s="12" t="s">
        <v>6</v>
      </c>
      <c r="N5961" s="12" t="s">
        <v>6</v>
      </c>
      <c r="O5961" s="12" t="s">
        <v>6</v>
      </c>
      <c r="P5961" s="12" t="s">
        <v>6</v>
      </c>
      <c r="Q5961" s="12">
        <v>962</v>
      </c>
      <c r="R5961">
        <v>5960</v>
      </c>
    </row>
    <row r="5962" spans="1:18" ht="15" x14ac:dyDescent="0.45">
      <c r="A5962">
        <v>32302</v>
      </c>
      <c r="H5962">
        <v>9</v>
      </c>
      <c r="I5962">
        <v>52.2</v>
      </c>
      <c r="J5962">
        <v>9</v>
      </c>
      <c r="K5962">
        <v>52.2</v>
      </c>
      <c r="L5962" s="11" t="s">
        <v>11926</v>
      </c>
      <c r="M5962" s="12" t="s">
        <v>6</v>
      </c>
      <c r="N5962" s="12" t="s">
        <v>6</v>
      </c>
      <c r="O5962" s="12" t="s">
        <v>6</v>
      </c>
      <c r="P5962" s="12">
        <v>1877</v>
      </c>
      <c r="Q5962" s="12" t="s">
        <v>6</v>
      </c>
      <c r="R5962">
        <v>5961</v>
      </c>
    </row>
    <row r="5963" spans="1:18" ht="15" x14ac:dyDescent="0.45">
      <c r="A5963">
        <v>28172</v>
      </c>
      <c r="B5963">
        <v>17</v>
      </c>
      <c r="C5963">
        <v>49.3</v>
      </c>
      <c r="D5963">
        <v>1</v>
      </c>
      <c r="E5963">
        <v>2.9</v>
      </c>
      <c r="J5963">
        <v>18</v>
      </c>
      <c r="K5963">
        <v>52.199999999999996</v>
      </c>
      <c r="L5963" s="11" t="s">
        <v>11926</v>
      </c>
      <c r="M5963" s="12" t="s">
        <v>6</v>
      </c>
      <c r="N5963" s="12" t="s">
        <v>6</v>
      </c>
      <c r="O5963" s="12" t="s">
        <v>6</v>
      </c>
      <c r="P5963" s="12">
        <v>1878</v>
      </c>
      <c r="Q5963" s="12" t="s">
        <v>6</v>
      </c>
      <c r="R5963">
        <v>5962</v>
      </c>
    </row>
    <row r="5964" spans="1:18" ht="15" x14ac:dyDescent="0.45">
      <c r="A5964">
        <v>10547</v>
      </c>
      <c r="D5964">
        <v>2</v>
      </c>
      <c r="E5964">
        <v>2</v>
      </c>
      <c r="H5964">
        <v>50</v>
      </c>
      <c r="I5964">
        <v>50</v>
      </c>
      <c r="J5964">
        <v>52</v>
      </c>
      <c r="K5964">
        <v>52</v>
      </c>
      <c r="L5964" s="11" t="s">
        <v>11925</v>
      </c>
      <c r="M5964" s="12" t="s">
        <v>6</v>
      </c>
      <c r="N5964" s="12" t="s">
        <v>6</v>
      </c>
      <c r="O5964" s="12">
        <v>1146</v>
      </c>
      <c r="P5964" s="12" t="s">
        <v>6</v>
      </c>
      <c r="Q5964" s="12" t="s">
        <v>6</v>
      </c>
      <c r="R5964">
        <v>5963</v>
      </c>
    </row>
    <row r="5965" spans="1:18" ht="15" x14ac:dyDescent="0.45">
      <c r="A5965">
        <v>17895</v>
      </c>
      <c r="B5965">
        <v>11</v>
      </c>
      <c r="C5965">
        <v>44</v>
      </c>
      <c r="D5965">
        <v>2</v>
      </c>
      <c r="E5965">
        <v>8</v>
      </c>
      <c r="J5965">
        <v>13</v>
      </c>
      <c r="K5965">
        <v>52</v>
      </c>
      <c r="L5965" s="11" t="s">
        <v>11926</v>
      </c>
      <c r="M5965" s="12" t="s">
        <v>6</v>
      </c>
      <c r="N5965" s="12" t="s">
        <v>6</v>
      </c>
      <c r="O5965" s="12" t="s">
        <v>6</v>
      </c>
      <c r="P5965" s="12">
        <v>1879</v>
      </c>
      <c r="Q5965" s="12" t="s">
        <v>6</v>
      </c>
      <c r="R5965">
        <v>5964</v>
      </c>
    </row>
    <row r="5966" spans="1:18" ht="15" x14ac:dyDescent="0.45">
      <c r="A5966">
        <v>28468</v>
      </c>
      <c r="B5966">
        <v>3</v>
      </c>
      <c r="C5966">
        <v>39</v>
      </c>
      <c r="F5966">
        <v>1</v>
      </c>
      <c r="G5966">
        <v>13</v>
      </c>
      <c r="J5966">
        <v>4</v>
      </c>
      <c r="K5966">
        <v>52</v>
      </c>
      <c r="L5966" s="11" t="s">
        <v>11925</v>
      </c>
      <c r="M5966" s="12" t="s">
        <v>6</v>
      </c>
      <c r="N5966" s="12" t="s">
        <v>6</v>
      </c>
      <c r="O5966" s="12">
        <v>1147</v>
      </c>
      <c r="P5966" s="12" t="s">
        <v>6</v>
      </c>
      <c r="Q5966" s="12" t="s">
        <v>6</v>
      </c>
      <c r="R5966">
        <v>5965</v>
      </c>
    </row>
    <row r="5967" spans="1:18" ht="15" x14ac:dyDescent="0.45">
      <c r="A5967">
        <v>29255</v>
      </c>
      <c r="F5967">
        <v>1</v>
      </c>
      <c r="G5967">
        <v>52</v>
      </c>
      <c r="J5967">
        <v>1</v>
      </c>
      <c r="K5967">
        <v>52</v>
      </c>
      <c r="L5967" s="11" t="s">
        <v>11928</v>
      </c>
      <c r="M5967" s="12" t="s">
        <v>6</v>
      </c>
      <c r="N5967" s="12">
        <v>1245</v>
      </c>
      <c r="O5967" s="12" t="s">
        <v>6</v>
      </c>
      <c r="P5967" s="12" t="s">
        <v>6</v>
      </c>
      <c r="Q5967" s="12" t="s">
        <v>6</v>
      </c>
      <c r="R5967">
        <v>5966</v>
      </c>
    </row>
    <row r="5968" spans="1:18" ht="15" x14ac:dyDescent="0.45">
      <c r="A5968">
        <v>29428</v>
      </c>
      <c r="B5968">
        <v>32</v>
      </c>
      <c r="C5968">
        <v>41.6</v>
      </c>
      <c r="D5968">
        <v>7</v>
      </c>
      <c r="E5968">
        <v>9.1</v>
      </c>
      <c r="F5968">
        <v>1</v>
      </c>
      <c r="G5968">
        <v>1.3</v>
      </c>
      <c r="J5968">
        <v>40</v>
      </c>
      <c r="K5968">
        <v>52</v>
      </c>
      <c r="L5968" s="11" t="s">
        <v>6</v>
      </c>
      <c r="M5968" s="12" t="s">
        <v>6</v>
      </c>
      <c r="N5968" s="12" t="s">
        <v>6</v>
      </c>
      <c r="O5968" s="12" t="s">
        <v>6</v>
      </c>
      <c r="P5968" s="12" t="s">
        <v>6</v>
      </c>
      <c r="Q5968" s="12" t="s">
        <v>6</v>
      </c>
      <c r="R5968">
        <v>5967</v>
      </c>
    </row>
    <row r="5969" spans="1:18" ht="15" x14ac:dyDescent="0.45">
      <c r="A5969">
        <v>30451</v>
      </c>
      <c r="D5969">
        <v>3</v>
      </c>
      <c r="E5969">
        <v>19.5</v>
      </c>
      <c r="F5969">
        <v>5</v>
      </c>
      <c r="G5969">
        <v>32.5</v>
      </c>
      <c r="J5969">
        <v>8</v>
      </c>
      <c r="K5969">
        <v>52</v>
      </c>
      <c r="L5969" s="11" t="s">
        <v>11925</v>
      </c>
      <c r="M5969" s="12" t="s">
        <v>6</v>
      </c>
      <c r="N5969" s="12" t="s">
        <v>6</v>
      </c>
      <c r="O5969" s="12">
        <v>1148</v>
      </c>
      <c r="P5969" s="12" t="s">
        <v>6</v>
      </c>
      <c r="Q5969" s="12" t="s">
        <v>6</v>
      </c>
      <c r="R5969">
        <v>5968</v>
      </c>
    </row>
    <row r="5970" spans="1:18" ht="15" x14ac:dyDescent="0.45">
      <c r="A5970">
        <v>32005</v>
      </c>
      <c r="F5970">
        <v>10</v>
      </c>
      <c r="G5970">
        <v>40</v>
      </c>
      <c r="H5970">
        <v>3</v>
      </c>
      <c r="I5970">
        <v>12</v>
      </c>
      <c r="J5970">
        <v>13</v>
      </c>
      <c r="K5970">
        <v>52</v>
      </c>
      <c r="L5970" s="11" t="s">
        <v>11928</v>
      </c>
      <c r="M5970" s="12" t="s">
        <v>6</v>
      </c>
      <c r="N5970" s="12">
        <v>1246</v>
      </c>
      <c r="O5970" s="12" t="s">
        <v>6</v>
      </c>
      <c r="P5970" s="12" t="s">
        <v>6</v>
      </c>
      <c r="Q5970" s="12" t="s">
        <v>6</v>
      </c>
      <c r="R5970">
        <v>5969</v>
      </c>
    </row>
    <row r="5971" spans="1:18" ht="15" x14ac:dyDescent="0.45">
      <c r="A5971">
        <v>32402</v>
      </c>
      <c r="H5971">
        <v>20</v>
      </c>
      <c r="I5971">
        <v>52</v>
      </c>
      <c r="J5971">
        <v>20</v>
      </c>
      <c r="K5971">
        <v>52</v>
      </c>
      <c r="L5971" s="11" t="s">
        <v>11925</v>
      </c>
      <c r="M5971" s="12" t="s">
        <v>6</v>
      </c>
      <c r="N5971" s="12" t="s">
        <v>6</v>
      </c>
      <c r="O5971" s="12">
        <v>1149</v>
      </c>
      <c r="P5971" s="12" t="s">
        <v>6</v>
      </c>
      <c r="Q5971" s="12" t="s">
        <v>6</v>
      </c>
      <c r="R5971">
        <v>5970</v>
      </c>
    </row>
    <row r="5972" spans="1:18" ht="15" x14ac:dyDescent="0.45">
      <c r="A5972">
        <v>17731</v>
      </c>
      <c r="B5972">
        <v>11</v>
      </c>
      <c r="C5972">
        <v>5.5</v>
      </c>
      <c r="D5972">
        <v>17</v>
      </c>
      <c r="E5972">
        <v>8.5</v>
      </c>
      <c r="F5972">
        <v>21</v>
      </c>
      <c r="G5972">
        <v>10.46</v>
      </c>
      <c r="H5972">
        <v>55</v>
      </c>
      <c r="I5972">
        <v>27.5</v>
      </c>
      <c r="J5972">
        <v>104</v>
      </c>
      <c r="K5972">
        <v>51.96</v>
      </c>
      <c r="L5972" s="11" t="s">
        <v>11928</v>
      </c>
      <c r="M5972" s="12" t="s">
        <v>6</v>
      </c>
      <c r="N5972" s="12">
        <v>1247</v>
      </c>
      <c r="O5972" s="12" t="s">
        <v>6</v>
      </c>
      <c r="P5972" s="12" t="s">
        <v>6</v>
      </c>
      <c r="Q5972" s="12" t="s">
        <v>6</v>
      </c>
      <c r="R5972">
        <v>5971</v>
      </c>
    </row>
    <row r="5973" spans="1:18" ht="15" x14ac:dyDescent="0.45">
      <c r="A5973">
        <v>22730</v>
      </c>
      <c r="F5973">
        <v>1</v>
      </c>
      <c r="G5973">
        <v>25.9</v>
      </c>
      <c r="H5973">
        <v>1</v>
      </c>
      <c r="I5973">
        <v>25.9</v>
      </c>
      <c r="J5973">
        <v>2</v>
      </c>
      <c r="K5973">
        <v>51.8</v>
      </c>
      <c r="L5973" s="11" t="s">
        <v>11926</v>
      </c>
      <c r="M5973" s="12" t="s">
        <v>6</v>
      </c>
      <c r="N5973" s="12" t="s">
        <v>6</v>
      </c>
      <c r="O5973" s="12" t="s">
        <v>6</v>
      </c>
      <c r="P5973" s="12">
        <v>1880</v>
      </c>
      <c r="Q5973" s="12" t="s">
        <v>6</v>
      </c>
      <c r="R5973">
        <v>5972</v>
      </c>
    </row>
    <row r="5974" spans="1:18" ht="15" x14ac:dyDescent="0.45">
      <c r="A5974">
        <v>23209</v>
      </c>
      <c r="D5974">
        <v>1</v>
      </c>
      <c r="E5974">
        <v>25.9</v>
      </c>
      <c r="H5974">
        <v>1</v>
      </c>
      <c r="I5974">
        <v>25.9</v>
      </c>
      <c r="J5974">
        <v>2</v>
      </c>
      <c r="K5974">
        <v>51.8</v>
      </c>
      <c r="L5974" s="11" t="s">
        <v>11925</v>
      </c>
      <c r="M5974" s="12" t="s">
        <v>6</v>
      </c>
      <c r="N5974" s="12" t="s">
        <v>6</v>
      </c>
      <c r="O5974" s="12">
        <v>1150</v>
      </c>
      <c r="P5974" s="12" t="s">
        <v>6</v>
      </c>
      <c r="Q5974" s="12" t="s">
        <v>6</v>
      </c>
      <c r="R5974">
        <v>5973</v>
      </c>
    </row>
    <row r="5975" spans="1:18" ht="15" x14ac:dyDescent="0.45">
      <c r="A5975">
        <v>27859</v>
      </c>
      <c r="B5975">
        <v>1</v>
      </c>
      <c r="C5975">
        <v>25.9</v>
      </c>
      <c r="D5975">
        <v>1</v>
      </c>
      <c r="E5975">
        <v>25.9</v>
      </c>
      <c r="J5975">
        <v>2</v>
      </c>
      <c r="K5975">
        <v>51.8</v>
      </c>
      <c r="L5975" s="11" t="s">
        <v>11926</v>
      </c>
      <c r="M5975" s="12" t="s">
        <v>6</v>
      </c>
      <c r="N5975" s="12" t="s">
        <v>6</v>
      </c>
      <c r="O5975" s="12" t="s">
        <v>6</v>
      </c>
      <c r="P5975" s="12">
        <v>1881</v>
      </c>
      <c r="Q5975" s="12" t="s">
        <v>6</v>
      </c>
      <c r="R5975">
        <v>5974</v>
      </c>
    </row>
    <row r="5976" spans="1:18" ht="15" x14ac:dyDescent="0.45">
      <c r="A5976">
        <v>30050</v>
      </c>
      <c r="B5976">
        <v>5</v>
      </c>
      <c r="C5976">
        <v>13</v>
      </c>
      <c r="D5976">
        <v>8</v>
      </c>
      <c r="E5976">
        <v>20.8</v>
      </c>
      <c r="H5976">
        <v>7</v>
      </c>
      <c r="I5976">
        <v>17.989999999999998</v>
      </c>
      <c r="J5976">
        <v>20</v>
      </c>
      <c r="K5976">
        <v>51.789999999999992</v>
      </c>
      <c r="L5976" s="11" t="s">
        <v>11926</v>
      </c>
      <c r="M5976" s="12" t="s">
        <v>6</v>
      </c>
      <c r="N5976" s="12" t="s">
        <v>6</v>
      </c>
      <c r="O5976" s="12" t="s">
        <v>6</v>
      </c>
      <c r="P5976" s="12">
        <v>1882</v>
      </c>
      <c r="Q5976" s="12" t="s">
        <v>6</v>
      </c>
      <c r="R5976">
        <v>5975</v>
      </c>
    </row>
    <row r="5977" spans="1:18" ht="15" x14ac:dyDescent="0.45">
      <c r="A5977">
        <v>17702</v>
      </c>
      <c r="B5977">
        <v>50</v>
      </c>
      <c r="C5977">
        <v>29.95</v>
      </c>
      <c r="D5977">
        <v>15</v>
      </c>
      <c r="E5977">
        <v>8.9</v>
      </c>
      <c r="F5977">
        <v>6</v>
      </c>
      <c r="G5977">
        <v>3.6</v>
      </c>
      <c r="H5977">
        <v>15</v>
      </c>
      <c r="I5977">
        <v>9</v>
      </c>
      <c r="J5977">
        <v>86</v>
      </c>
      <c r="K5977">
        <v>51.45</v>
      </c>
      <c r="L5977" s="11" t="s">
        <v>11928</v>
      </c>
      <c r="M5977" s="12" t="s">
        <v>6</v>
      </c>
      <c r="N5977" s="12">
        <v>1248</v>
      </c>
      <c r="O5977" s="12" t="s">
        <v>6</v>
      </c>
      <c r="P5977" s="12" t="s">
        <v>6</v>
      </c>
      <c r="Q5977" s="12" t="s">
        <v>6</v>
      </c>
      <c r="R5977">
        <v>5976</v>
      </c>
    </row>
    <row r="5978" spans="1:18" ht="15" x14ac:dyDescent="0.45">
      <c r="A5978">
        <v>22190</v>
      </c>
      <c r="B5978">
        <v>42</v>
      </c>
      <c r="C5978">
        <v>33.6</v>
      </c>
      <c r="D5978">
        <v>6</v>
      </c>
      <c r="E5978">
        <v>4.8</v>
      </c>
      <c r="F5978">
        <v>3</v>
      </c>
      <c r="G5978">
        <v>2.4</v>
      </c>
      <c r="H5978">
        <v>13</v>
      </c>
      <c r="I5978">
        <v>10.4</v>
      </c>
      <c r="J5978">
        <v>64</v>
      </c>
      <c r="K5978">
        <v>51.199999999999996</v>
      </c>
      <c r="L5978" s="11" t="s">
        <v>11928</v>
      </c>
      <c r="M5978" s="12" t="s">
        <v>6</v>
      </c>
      <c r="N5978" s="12">
        <v>1249</v>
      </c>
      <c r="O5978" s="12" t="s">
        <v>6</v>
      </c>
      <c r="P5978" s="12" t="s">
        <v>6</v>
      </c>
      <c r="Q5978" s="12" t="s">
        <v>6</v>
      </c>
      <c r="R5978">
        <v>5977</v>
      </c>
    </row>
    <row r="5979" spans="1:18" ht="15" x14ac:dyDescent="0.45">
      <c r="A5979">
        <v>15315</v>
      </c>
      <c r="B5979">
        <v>9</v>
      </c>
      <c r="C5979">
        <v>45.96</v>
      </c>
      <c r="D5979">
        <v>1</v>
      </c>
      <c r="E5979">
        <v>5.2</v>
      </c>
      <c r="J5979">
        <v>10</v>
      </c>
      <c r="K5979">
        <v>51.160000000000004</v>
      </c>
      <c r="L5979" s="11" t="s">
        <v>11926</v>
      </c>
      <c r="M5979" s="12" t="s">
        <v>6</v>
      </c>
      <c r="N5979" s="12" t="s">
        <v>6</v>
      </c>
      <c r="O5979" s="12" t="s">
        <v>6</v>
      </c>
      <c r="P5979" s="12">
        <v>1883</v>
      </c>
      <c r="Q5979" s="12" t="s">
        <v>6</v>
      </c>
      <c r="R5979">
        <v>5978</v>
      </c>
    </row>
    <row r="5980" spans="1:18" ht="15" x14ac:dyDescent="0.45">
      <c r="A5980">
        <v>28008</v>
      </c>
      <c r="B5980">
        <v>40</v>
      </c>
      <c r="C5980">
        <v>31.88</v>
      </c>
      <c r="D5980">
        <v>24</v>
      </c>
      <c r="E5980">
        <v>19.14</v>
      </c>
      <c r="J5980">
        <v>64</v>
      </c>
      <c r="K5980">
        <v>51.019999999999996</v>
      </c>
      <c r="L5980" s="11" t="s">
        <v>11928</v>
      </c>
      <c r="M5980" s="12" t="s">
        <v>6</v>
      </c>
      <c r="N5980" s="12">
        <v>1250</v>
      </c>
      <c r="O5980" s="12" t="s">
        <v>6</v>
      </c>
      <c r="P5980" s="12" t="s">
        <v>6</v>
      </c>
      <c r="Q5980" s="12" t="s">
        <v>6</v>
      </c>
      <c r="R5980">
        <v>5979</v>
      </c>
    </row>
    <row r="5981" spans="1:18" ht="15" x14ac:dyDescent="0.45">
      <c r="A5981">
        <v>10309</v>
      </c>
      <c r="D5981">
        <v>1</v>
      </c>
      <c r="E5981">
        <v>3.4</v>
      </c>
      <c r="F5981">
        <v>2</v>
      </c>
      <c r="G5981">
        <v>6.8</v>
      </c>
      <c r="H5981">
        <v>12</v>
      </c>
      <c r="I5981">
        <v>40.799999999999997</v>
      </c>
      <c r="J5981">
        <v>15</v>
      </c>
      <c r="K5981">
        <v>51</v>
      </c>
      <c r="L5981" s="11" t="s">
        <v>11927</v>
      </c>
      <c r="M5981" s="12" t="s">
        <v>6</v>
      </c>
      <c r="N5981" s="12" t="s">
        <v>6</v>
      </c>
      <c r="O5981" s="12" t="s">
        <v>6</v>
      </c>
      <c r="P5981" s="12" t="s">
        <v>6</v>
      </c>
      <c r="Q5981" s="12">
        <v>963</v>
      </c>
      <c r="R5981">
        <v>5980</v>
      </c>
    </row>
    <row r="5982" spans="1:18" ht="15" x14ac:dyDescent="0.45">
      <c r="A5982">
        <v>12825</v>
      </c>
      <c r="B5982">
        <v>5</v>
      </c>
      <c r="C5982">
        <v>42.5</v>
      </c>
      <c r="D5982">
        <v>1</v>
      </c>
      <c r="E5982">
        <v>8.5</v>
      </c>
      <c r="J5982">
        <v>6</v>
      </c>
      <c r="K5982">
        <v>51</v>
      </c>
      <c r="L5982" s="11" t="s">
        <v>11927</v>
      </c>
      <c r="M5982" s="12" t="s">
        <v>6</v>
      </c>
      <c r="N5982" s="12" t="s">
        <v>6</v>
      </c>
      <c r="O5982" s="12" t="s">
        <v>6</v>
      </c>
      <c r="P5982" s="12" t="s">
        <v>6</v>
      </c>
      <c r="Q5982" s="12">
        <v>964</v>
      </c>
      <c r="R5982">
        <v>5981</v>
      </c>
    </row>
    <row r="5983" spans="1:18" ht="15" x14ac:dyDescent="0.45">
      <c r="A5983">
        <v>15446</v>
      </c>
      <c r="H5983">
        <v>6</v>
      </c>
      <c r="I5983">
        <v>51</v>
      </c>
      <c r="J5983">
        <v>6</v>
      </c>
      <c r="K5983">
        <v>51</v>
      </c>
      <c r="L5983" s="11" t="s">
        <v>11925</v>
      </c>
      <c r="M5983" s="12" t="s">
        <v>6</v>
      </c>
      <c r="N5983" s="12" t="s">
        <v>6</v>
      </c>
      <c r="O5983" s="12">
        <v>1151</v>
      </c>
      <c r="P5983" s="12" t="s">
        <v>6</v>
      </c>
      <c r="Q5983" s="12" t="s">
        <v>6</v>
      </c>
      <c r="R5983">
        <v>5982</v>
      </c>
    </row>
    <row r="5984" spans="1:18" ht="15" x14ac:dyDescent="0.45">
      <c r="A5984">
        <v>17721</v>
      </c>
      <c r="B5984">
        <v>2</v>
      </c>
      <c r="C5984">
        <v>20.399999999999999</v>
      </c>
      <c r="F5984">
        <v>1</v>
      </c>
      <c r="G5984">
        <v>10.199999999999999</v>
      </c>
      <c r="H5984">
        <v>2</v>
      </c>
      <c r="I5984">
        <v>20.399999999999999</v>
      </c>
      <c r="J5984">
        <v>5</v>
      </c>
      <c r="K5984">
        <v>51</v>
      </c>
      <c r="L5984" s="11" t="s">
        <v>11928</v>
      </c>
      <c r="M5984" s="12" t="s">
        <v>6</v>
      </c>
      <c r="N5984" s="12">
        <v>1251</v>
      </c>
      <c r="O5984" s="12" t="s">
        <v>6</v>
      </c>
      <c r="P5984" s="12" t="s">
        <v>6</v>
      </c>
      <c r="Q5984" s="12" t="s">
        <v>6</v>
      </c>
      <c r="R5984">
        <v>5983</v>
      </c>
    </row>
    <row r="5985" spans="1:18" ht="15" x14ac:dyDescent="0.45">
      <c r="A5985">
        <v>31784</v>
      </c>
      <c r="H5985">
        <v>2</v>
      </c>
      <c r="I5985">
        <v>51</v>
      </c>
      <c r="J5985">
        <v>2</v>
      </c>
      <c r="K5985">
        <v>51</v>
      </c>
      <c r="L5985" s="11" t="s">
        <v>11925</v>
      </c>
      <c r="M5985" s="12" t="s">
        <v>6</v>
      </c>
      <c r="N5985" s="12" t="s">
        <v>6</v>
      </c>
      <c r="O5985" s="12">
        <v>1152</v>
      </c>
      <c r="P5985" s="12" t="s">
        <v>6</v>
      </c>
      <c r="Q5985" s="12" t="s">
        <v>6</v>
      </c>
      <c r="R5985">
        <v>5984</v>
      </c>
    </row>
    <row r="5986" spans="1:18" ht="15" x14ac:dyDescent="0.45">
      <c r="A5986">
        <v>30594</v>
      </c>
      <c r="D5986">
        <v>1</v>
      </c>
      <c r="E5986">
        <v>1.4</v>
      </c>
      <c r="F5986">
        <v>13</v>
      </c>
      <c r="G5986">
        <v>20.8</v>
      </c>
      <c r="H5986">
        <v>18</v>
      </c>
      <c r="I5986">
        <v>28.67</v>
      </c>
      <c r="J5986">
        <v>32</v>
      </c>
      <c r="K5986">
        <v>50.870000000000005</v>
      </c>
      <c r="L5986" s="11" t="s">
        <v>11928</v>
      </c>
      <c r="M5986" s="12" t="s">
        <v>6</v>
      </c>
      <c r="N5986" s="12">
        <v>1252</v>
      </c>
      <c r="O5986" s="12" t="s">
        <v>6</v>
      </c>
      <c r="P5986" s="12" t="s">
        <v>6</v>
      </c>
      <c r="Q5986" s="12" t="s">
        <v>6</v>
      </c>
      <c r="R5986">
        <v>5985</v>
      </c>
    </row>
    <row r="5987" spans="1:18" ht="15" x14ac:dyDescent="0.45">
      <c r="A5987">
        <v>22193</v>
      </c>
      <c r="B5987">
        <v>3</v>
      </c>
      <c r="C5987">
        <v>50.7</v>
      </c>
      <c r="J5987">
        <v>3</v>
      </c>
      <c r="K5987">
        <v>50.7</v>
      </c>
      <c r="L5987" s="11" t="s">
        <v>11926</v>
      </c>
      <c r="M5987" s="12" t="s">
        <v>6</v>
      </c>
      <c r="N5987" s="12" t="s">
        <v>6</v>
      </c>
      <c r="O5987" s="12" t="s">
        <v>6</v>
      </c>
      <c r="P5987" s="12">
        <v>1884</v>
      </c>
      <c r="Q5987" s="12" t="s">
        <v>6</v>
      </c>
      <c r="R5987">
        <v>5986</v>
      </c>
    </row>
    <row r="5988" spans="1:18" ht="15" x14ac:dyDescent="0.45">
      <c r="A5988">
        <v>13883</v>
      </c>
      <c r="B5988">
        <v>2</v>
      </c>
      <c r="C5988">
        <v>33.799999999999997</v>
      </c>
      <c r="D5988">
        <v>1</v>
      </c>
      <c r="E5988">
        <v>16.899999999999999</v>
      </c>
      <c r="J5988">
        <v>3</v>
      </c>
      <c r="K5988">
        <v>50.699999999999996</v>
      </c>
      <c r="L5988" s="11" t="s">
        <v>11926</v>
      </c>
      <c r="M5988" s="12" t="s">
        <v>6</v>
      </c>
      <c r="N5988" s="12" t="s">
        <v>6</v>
      </c>
      <c r="O5988" s="12" t="s">
        <v>6</v>
      </c>
      <c r="P5988" s="12">
        <v>1885</v>
      </c>
      <c r="Q5988" s="12" t="s">
        <v>6</v>
      </c>
      <c r="R5988">
        <v>5987</v>
      </c>
    </row>
    <row r="5989" spans="1:18" ht="15" x14ac:dyDescent="0.45">
      <c r="A5989">
        <v>22727</v>
      </c>
      <c r="B5989">
        <v>1</v>
      </c>
      <c r="C5989">
        <v>16.899999999999999</v>
      </c>
      <c r="D5989">
        <v>2</v>
      </c>
      <c r="E5989">
        <v>33.799999999999997</v>
      </c>
      <c r="J5989">
        <v>3</v>
      </c>
      <c r="K5989">
        <v>50.699999999999996</v>
      </c>
      <c r="L5989" s="11" t="s">
        <v>11926</v>
      </c>
      <c r="M5989" s="12" t="s">
        <v>6</v>
      </c>
      <c r="N5989" s="12" t="s">
        <v>6</v>
      </c>
      <c r="O5989" s="12" t="s">
        <v>6</v>
      </c>
      <c r="P5989" s="12">
        <v>1886</v>
      </c>
      <c r="Q5989" s="12" t="s">
        <v>6</v>
      </c>
      <c r="R5989">
        <v>5988</v>
      </c>
    </row>
    <row r="5990" spans="1:18" ht="15" x14ac:dyDescent="0.45">
      <c r="A5990">
        <v>31620</v>
      </c>
      <c r="D5990">
        <v>2</v>
      </c>
      <c r="E5990">
        <v>33.799999999999997</v>
      </c>
      <c r="F5990">
        <v>1</v>
      </c>
      <c r="G5990">
        <v>16.899999999999999</v>
      </c>
      <c r="J5990">
        <v>3</v>
      </c>
      <c r="K5990">
        <v>50.699999999999996</v>
      </c>
      <c r="L5990" s="11" t="s">
        <v>11927</v>
      </c>
      <c r="M5990" s="12" t="s">
        <v>6</v>
      </c>
      <c r="N5990" s="12" t="s">
        <v>6</v>
      </c>
      <c r="O5990" s="12" t="s">
        <v>6</v>
      </c>
      <c r="P5990" s="12" t="s">
        <v>6</v>
      </c>
      <c r="Q5990" s="12">
        <v>965</v>
      </c>
      <c r="R5990">
        <v>5989</v>
      </c>
    </row>
    <row r="5991" spans="1:18" ht="15" x14ac:dyDescent="0.45">
      <c r="A5991">
        <v>31458</v>
      </c>
      <c r="B5991">
        <v>1</v>
      </c>
      <c r="C5991">
        <v>4.5999999999999996</v>
      </c>
      <c r="D5991">
        <v>5</v>
      </c>
      <c r="E5991">
        <v>23</v>
      </c>
      <c r="F5991">
        <v>1</v>
      </c>
      <c r="G5991">
        <v>4.5999999999999996</v>
      </c>
      <c r="H5991">
        <v>4</v>
      </c>
      <c r="I5991">
        <v>18.399999999999999</v>
      </c>
      <c r="J5991">
        <v>11</v>
      </c>
      <c r="K5991">
        <v>50.6</v>
      </c>
      <c r="L5991" s="11" t="s">
        <v>11926</v>
      </c>
      <c r="M5991" s="12" t="s">
        <v>6</v>
      </c>
      <c r="N5991" s="12" t="s">
        <v>6</v>
      </c>
      <c r="O5991" s="12" t="s">
        <v>6</v>
      </c>
      <c r="P5991" s="12">
        <v>1887</v>
      </c>
      <c r="Q5991" s="12" t="s">
        <v>6</v>
      </c>
      <c r="R5991">
        <v>5990</v>
      </c>
    </row>
    <row r="5992" spans="1:18" ht="15" x14ac:dyDescent="0.45">
      <c r="A5992">
        <v>10347</v>
      </c>
      <c r="B5992">
        <v>12</v>
      </c>
      <c r="C5992">
        <v>50.4</v>
      </c>
      <c r="J5992">
        <v>12</v>
      </c>
      <c r="K5992">
        <v>50.4</v>
      </c>
      <c r="L5992" s="11" t="s">
        <v>11926</v>
      </c>
      <c r="M5992" s="12" t="s">
        <v>6</v>
      </c>
      <c r="N5992" s="12" t="s">
        <v>6</v>
      </c>
      <c r="O5992" s="12" t="s">
        <v>6</v>
      </c>
      <c r="P5992" s="12">
        <v>1888</v>
      </c>
      <c r="Q5992" s="12" t="s">
        <v>6</v>
      </c>
      <c r="R5992">
        <v>5991</v>
      </c>
    </row>
    <row r="5993" spans="1:18" ht="15" x14ac:dyDescent="0.45">
      <c r="A5993">
        <v>13986</v>
      </c>
      <c r="B5993">
        <v>3</v>
      </c>
      <c r="C5993">
        <v>12.6</v>
      </c>
      <c r="D5993">
        <v>3</v>
      </c>
      <c r="E5993">
        <v>12.6</v>
      </c>
      <c r="F5993">
        <v>1</v>
      </c>
      <c r="G5993">
        <v>4.2</v>
      </c>
      <c r="H5993">
        <v>5</v>
      </c>
      <c r="I5993">
        <v>21</v>
      </c>
      <c r="J5993">
        <v>12</v>
      </c>
      <c r="K5993">
        <v>50.4</v>
      </c>
      <c r="L5993" s="11" t="s">
        <v>11926</v>
      </c>
      <c r="M5993" s="12" t="s">
        <v>6</v>
      </c>
      <c r="N5993" s="12" t="s">
        <v>6</v>
      </c>
      <c r="O5993" s="12" t="s">
        <v>6</v>
      </c>
      <c r="P5993" s="12">
        <v>1889</v>
      </c>
      <c r="Q5993" s="12" t="s">
        <v>6</v>
      </c>
      <c r="R5993">
        <v>5992</v>
      </c>
    </row>
    <row r="5994" spans="1:18" ht="15" x14ac:dyDescent="0.45">
      <c r="A5994">
        <v>14339</v>
      </c>
      <c r="B5994">
        <v>21</v>
      </c>
      <c r="C5994">
        <v>50.19</v>
      </c>
      <c r="J5994">
        <v>21</v>
      </c>
      <c r="K5994">
        <v>50.19</v>
      </c>
      <c r="L5994" s="11" t="s">
        <v>11928</v>
      </c>
      <c r="M5994" s="12" t="s">
        <v>6</v>
      </c>
      <c r="N5994" s="12">
        <v>1253</v>
      </c>
      <c r="O5994" s="12" t="s">
        <v>6</v>
      </c>
      <c r="P5994" s="12" t="s">
        <v>6</v>
      </c>
      <c r="Q5994" s="12" t="s">
        <v>6</v>
      </c>
      <c r="R5994">
        <v>5993</v>
      </c>
    </row>
    <row r="5995" spans="1:18" ht="15" x14ac:dyDescent="0.45">
      <c r="A5995">
        <v>10472</v>
      </c>
      <c r="B5995">
        <v>1</v>
      </c>
      <c r="C5995">
        <v>12.5</v>
      </c>
      <c r="D5995">
        <v>1</v>
      </c>
      <c r="E5995">
        <v>12.5</v>
      </c>
      <c r="F5995">
        <v>1</v>
      </c>
      <c r="G5995">
        <v>12.5</v>
      </c>
      <c r="H5995">
        <v>1</v>
      </c>
      <c r="I5995">
        <v>12.5</v>
      </c>
      <c r="J5995">
        <v>4</v>
      </c>
      <c r="K5995">
        <v>50</v>
      </c>
      <c r="L5995" s="11" t="s">
        <v>11927</v>
      </c>
      <c r="M5995" s="12" t="s">
        <v>6</v>
      </c>
      <c r="N5995" s="12" t="s">
        <v>6</v>
      </c>
      <c r="O5995" s="12" t="s">
        <v>6</v>
      </c>
      <c r="P5995" s="12" t="s">
        <v>6</v>
      </c>
      <c r="Q5995" s="12">
        <v>966</v>
      </c>
      <c r="R5995">
        <v>5994</v>
      </c>
    </row>
    <row r="5996" spans="1:18" ht="15" x14ac:dyDescent="0.45">
      <c r="A5996">
        <v>15573</v>
      </c>
      <c r="B5996">
        <v>2</v>
      </c>
      <c r="C5996">
        <v>5</v>
      </c>
      <c r="D5996">
        <v>11</v>
      </c>
      <c r="E5996">
        <v>27.5</v>
      </c>
      <c r="F5996">
        <v>1</v>
      </c>
      <c r="G5996">
        <v>2.5</v>
      </c>
      <c r="H5996">
        <v>6</v>
      </c>
      <c r="I5996">
        <v>15</v>
      </c>
      <c r="J5996">
        <v>20</v>
      </c>
      <c r="K5996">
        <v>50</v>
      </c>
      <c r="L5996" s="11" t="s">
        <v>11926</v>
      </c>
      <c r="M5996" s="12" t="s">
        <v>6</v>
      </c>
      <c r="N5996" s="12" t="s">
        <v>6</v>
      </c>
      <c r="O5996" s="12" t="s">
        <v>6</v>
      </c>
      <c r="P5996" s="12">
        <v>1890</v>
      </c>
      <c r="Q5996" s="12" t="s">
        <v>6</v>
      </c>
      <c r="R5996">
        <v>5995</v>
      </c>
    </row>
    <row r="5997" spans="1:18" ht="15" x14ac:dyDescent="0.45">
      <c r="A5997">
        <v>28519</v>
      </c>
      <c r="B5997">
        <v>25</v>
      </c>
      <c r="C5997">
        <v>19.940000000000001</v>
      </c>
      <c r="D5997">
        <v>9</v>
      </c>
      <c r="E5997">
        <v>7.2</v>
      </c>
      <c r="F5997">
        <v>20</v>
      </c>
      <c r="G5997">
        <v>15.6</v>
      </c>
      <c r="H5997">
        <v>9</v>
      </c>
      <c r="I5997">
        <v>7.2</v>
      </c>
      <c r="J5997">
        <v>63</v>
      </c>
      <c r="K5997">
        <v>49.940000000000005</v>
      </c>
      <c r="L5997" s="11" t="s">
        <v>11928</v>
      </c>
      <c r="M5997" s="12" t="s">
        <v>6</v>
      </c>
      <c r="N5997" s="12">
        <v>1254</v>
      </c>
      <c r="O5997" s="12" t="s">
        <v>6</v>
      </c>
      <c r="P5997" s="12" t="s">
        <v>6</v>
      </c>
      <c r="Q5997" s="12" t="s">
        <v>6</v>
      </c>
      <c r="R5997">
        <v>5996</v>
      </c>
    </row>
    <row r="5998" spans="1:18" ht="15" x14ac:dyDescent="0.45">
      <c r="A5998">
        <v>10540</v>
      </c>
      <c r="B5998">
        <v>3</v>
      </c>
      <c r="C5998">
        <v>3</v>
      </c>
      <c r="D5998">
        <v>31</v>
      </c>
      <c r="E5998">
        <v>30.92</v>
      </c>
      <c r="F5998">
        <v>15</v>
      </c>
      <c r="G5998">
        <v>15</v>
      </c>
      <c r="H5998">
        <v>1</v>
      </c>
      <c r="I5998">
        <v>1</v>
      </c>
      <c r="J5998">
        <v>50</v>
      </c>
      <c r="K5998">
        <v>49.92</v>
      </c>
      <c r="L5998" s="11" t="s">
        <v>11928</v>
      </c>
      <c r="M5998" s="12" t="s">
        <v>6</v>
      </c>
      <c r="N5998" s="12">
        <v>1255</v>
      </c>
      <c r="O5998" s="12" t="s">
        <v>6</v>
      </c>
      <c r="P5998" s="12" t="s">
        <v>6</v>
      </c>
      <c r="Q5998" s="12" t="s">
        <v>6</v>
      </c>
      <c r="R5998">
        <v>5997</v>
      </c>
    </row>
    <row r="5999" spans="1:18" ht="15" x14ac:dyDescent="0.45">
      <c r="A5999">
        <v>22951</v>
      </c>
      <c r="B5999">
        <v>1</v>
      </c>
      <c r="C5999">
        <v>49.9</v>
      </c>
      <c r="J5999">
        <v>1</v>
      </c>
      <c r="K5999">
        <v>49.9</v>
      </c>
      <c r="L5999" s="11" t="s">
        <v>11925</v>
      </c>
      <c r="M5999" s="12" t="s">
        <v>6</v>
      </c>
      <c r="N5999" s="12" t="s">
        <v>6</v>
      </c>
      <c r="O5999" s="12">
        <v>1153</v>
      </c>
      <c r="P5999" s="12" t="s">
        <v>6</v>
      </c>
      <c r="Q5999" s="12" t="s">
        <v>6</v>
      </c>
      <c r="R5999">
        <v>5998</v>
      </c>
    </row>
    <row r="6000" spans="1:18" ht="15" x14ac:dyDescent="0.45">
      <c r="A6000">
        <v>22997</v>
      </c>
      <c r="B6000">
        <v>1</v>
      </c>
      <c r="C6000">
        <v>49.9</v>
      </c>
      <c r="J6000">
        <v>1</v>
      </c>
      <c r="K6000">
        <v>49.9</v>
      </c>
      <c r="L6000" s="11" t="s">
        <v>11925</v>
      </c>
      <c r="M6000" s="12" t="s">
        <v>6</v>
      </c>
      <c r="N6000" s="12" t="s">
        <v>6</v>
      </c>
      <c r="O6000" s="12">
        <v>1154</v>
      </c>
      <c r="P6000" s="12" t="s">
        <v>6</v>
      </c>
      <c r="Q6000" s="12" t="s">
        <v>6</v>
      </c>
      <c r="R6000">
        <v>5999</v>
      </c>
    </row>
    <row r="6001" spans="1:18" ht="15" x14ac:dyDescent="0.45">
      <c r="A6001">
        <v>30069</v>
      </c>
      <c r="H6001">
        <v>1</v>
      </c>
      <c r="I6001">
        <v>49.9</v>
      </c>
      <c r="J6001">
        <v>1</v>
      </c>
      <c r="K6001">
        <v>49.9</v>
      </c>
      <c r="L6001" s="11" t="s">
        <v>11925</v>
      </c>
      <c r="M6001" s="12" t="s">
        <v>6</v>
      </c>
      <c r="N6001" s="12" t="s">
        <v>6</v>
      </c>
      <c r="O6001" s="12">
        <v>1155</v>
      </c>
      <c r="P6001" s="12" t="s">
        <v>6</v>
      </c>
      <c r="Q6001" s="12" t="s">
        <v>6</v>
      </c>
      <c r="R6001">
        <v>6000</v>
      </c>
    </row>
    <row r="6002" spans="1:18" ht="15" x14ac:dyDescent="0.45">
      <c r="A6002">
        <v>13831</v>
      </c>
      <c r="B6002">
        <v>1</v>
      </c>
      <c r="C6002">
        <v>16.600000000000001</v>
      </c>
      <c r="F6002">
        <v>2</v>
      </c>
      <c r="G6002">
        <v>33.200000000000003</v>
      </c>
      <c r="J6002">
        <v>3</v>
      </c>
      <c r="K6002">
        <v>49.800000000000004</v>
      </c>
      <c r="L6002" s="11" t="s">
        <v>11926</v>
      </c>
      <c r="M6002" s="12" t="s">
        <v>6</v>
      </c>
      <c r="N6002" s="12" t="s">
        <v>6</v>
      </c>
      <c r="O6002" s="12" t="s">
        <v>6</v>
      </c>
      <c r="P6002" s="12">
        <v>1891</v>
      </c>
      <c r="Q6002" s="12" t="s">
        <v>6</v>
      </c>
      <c r="R6002">
        <v>6001</v>
      </c>
    </row>
    <row r="6003" spans="1:18" ht="15" x14ac:dyDescent="0.45">
      <c r="A6003">
        <v>22908</v>
      </c>
      <c r="D6003">
        <v>2</v>
      </c>
      <c r="E6003">
        <v>49.8</v>
      </c>
      <c r="J6003">
        <v>2</v>
      </c>
      <c r="K6003">
        <v>49.8</v>
      </c>
      <c r="L6003" s="11" t="s">
        <v>11925</v>
      </c>
      <c r="M6003" s="12" t="s">
        <v>6</v>
      </c>
      <c r="N6003" s="12" t="s">
        <v>6</v>
      </c>
      <c r="O6003" s="12">
        <v>1156</v>
      </c>
      <c r="P6003" s="12" t="s">
        <v>6</v>
      </c>
      <c r="Q6003" s="12" t="s">
        <v>6</v>
      </c>
      <c r="R6003">
        <v>6002</v>
      </c>
    </row>
    <row r="6004" spans="1:18" ht="15" x14ac:dyDescent="0.45">
      <c r="A6004">
        <v>29029</v>
      </c>
      <c r="H6004">
        <v>2</v>
      </c>
      <c r="I6004">
        <v>49.8</v>
      </c>
      <c r="J6004">
        <v>2</v>
      </c>
      <c r="K6004">
        <v>49.8</v>
      </c>
      <c r="L6004" s="11" t="s">
        <v>11925</v>
      </c>
      <c r="M6004" s="12" t="s">
        <v>6</v>
      </c>
      <c r="N6004" s="12" t="s">
        <v>6</v>
      </c>
      <c r="O6004" s="12">
        <v>1157</v>
      </c>
      <c r="P6004" s="12" t="s">
        <v>6</v>
      </c>
      <c r="Q6004" s="12" t="s">
        <v>6</v>
      </c>
      <c r="R6004">
        <v>6003</v>
      </c>
    </row>
    <row r="6005" spans="1:18" ht="15" x14ac:dyDescent="0.45">
      <c r="A6005">
        <v>29035</v>
      </c>
      <c r="F6005">
        <v>2</v>
      </c>
      <c r="G6005">
        <v>49.8</v>
      </c>
      <c r="J6005">
        <v>2</v>
      </c>
      <c r="K6005">
        <v>49.8</v>
      </c>
      <c r="L6005" s="11" t="s">
        <v>11925</v>
      </c>
      <c r="M6005" s="12" t="s">
        <v>6</v>
      </c>
      <c r="N6005" s="12" t="s">
        <v>6</v>
      </c>
      <c r="O6005" s="12">
        <v>1158</v>
      </c>
      <c r="P6005" s="12" t="s">
        <v>6</v>
      </c>
      <c r="Q6005" s="12" t="s">
        <v>6</v>
      </c>
      <c r="R6005">
        <v>6004</v>
      </c>
    </row>
    <row r="6006" spans="1:18" ht="15" x14ac:dyDescent="0.45">
      <c r="A6006">
        <v>30563</v>
      </c>
      <c r="F6006">
        <v>1</v>
      </c>
      <c r="G6006">
        <v>24.9</v>
      </c>
      <c r="H6006">
        <v>1</v>
      </c>
      <c r="I6006">
        <v>24.9</v>
      </c>
      <c r="J6006">
        <v>2</v>
      </c>
      <c r="K6006">
        <v>49.8</v>
      </c>
      <c r="L6006" s="11" t="s">
        <v>11926</v>
      </c>
      <c r="M6006" s="12" t="s">
        <v>6</v>
      </c>
      <c r="N6006" s="12" t="s">
        <v>6</v>
      </c>
      <c r="O6006" s="12" t="s">
        <v>6</v>
      </c>
      <c r="P6006" s="12">
        <v>1892</v>
      </c>
      <c r="Q6006" s="12" t="s">
        <v>6</v>
      </c>
      <c r="R6006">
        <v>6005</v>
      </c>
    </row>
    <row r="6007" spans="1:18" ht="15" x14ac:dyDescent="0.45">
      <c r="A6007">
        <v>32219</v>
      </c>
      <c r="H6007">
        <v>3</v>
      </c>
      <c r="I6007">
        <v>49.8</v>
      </c>
      <c r="J6007">
        <v>3</v>
      </c>
      <c r="K6007">
        <v>49.8</v>
      </c>
      <c r="L6007" s="11" t="s">
        <v>11927</v>
      </c>
      <c r="M6007" s="12" t="s">
        <v>6</v>
      </c>
      <c r="N6007" s="12" t="s">
        <v>6</v>
      </c>
      <c r="O6007" s="12" t="s">
        <v>6</v>
      </c>
      <c r="P6007" s="12" t="s">
        <v>6</v>
      </c>
      <c r="Q6007" s="12">
        <v>967</v>
      </c>
      <c r="R6007">
        <v>6006</v>
      </c>
    </row>
    <row r="6008" spans="1:18" ht="15" x14ac:dyDescent="0.45">
      <c r="A6008">
        <v>32407</v>
      </c>
      <c r="H6008">
        <v>6</v>
      </c>
      <c r="I6008">
        <v>49.8</v>
      </c>
      <c r="J6008">
        <v>6</v>
      </c>
      <c r="K6008">
        <v>49.8</v>
      </c>
      <c r="L6008" s="11" t="s">
        <v>11925</v>
      </c>
      <c r="M6008" s="12" t="s">
        <v>6</v>
      </c>
      <c r="N6008" s="12" t="s">
        <v>6</v>
      </c>
      <c r="O6008" s="12">
        <v>1159</v>
      </c>
      <c r="P6008" s="12" t="s">
        <v>6</v>
      </c>
      <c r="Q6008" s="12" t="s">
        <v>6</v>
      </c>
      <c r="R6008">
        <v>6007</v>
      </c>
    </row>
    <row r="6009" spans="1:18" ht="15" x14ac:dyDescent="0.45">
      <c r="A6009">
        <v>28627</v>
      </c>
      <c r="B6009">
        <v>3</v>
      </c>
      <c r="C6009">
        <v>37.200000000000003</v>
      </c>
      <c r="F6009">
        <v>1</v>
      </c>
      <c r="G6009">
        <v>12.4</v>
      </c>
      <c r="J6009">
        <v>4</v>
      </c>
      <c r="K6009">
        <v>49.6</v>
      </c>
      <c r="L6009" s="11" t="s">
        <v>11926</v>
      </c>
      <c r="M6009" s="12" t="s">
        <v>6</v>
      </c>
      <c r="N6009" s="12" t="s">
        <v>6</v>
      </c>
      <c r="O6009" s="12" t="s">
        <v>6</v>
      </c>
      <c r="P6009" s="12">
        <v>1893</v>
      </c>
      <c r="Q6009" s="12" t="s">
        <v>6</v>
      </c>
      <c r="R6009">
        <v>6008</v>
      </c>
    </row>
    <row r="6010" spans="1:18" ht="15" x14ac:dyDescent="0.45">
      <c r="A6010">
        <v>31872</v>
      </c>
      <c r="F6010">
        <v>4</v>
      </c>
      <c r="G6010">
        <v>24.8</v>
      </c>
      <c r="H6010">
        <v>4</v>
      </c>
      <c r="I6010">
        <v>24.8</v>
      </c>
      <c r="J6010">
        <v>8</v>
      </c>
      <c r="K6010">
        <v>49.6</v>
      </c>
      <c r="L6010" s="11" t="s">
        <v>11928</v>
      </c>
      <c r="M6010" s="12" t="s">
        <v>6</v>
      </c>
      <c r="N6010" s="12">
        <v>1256</v>
      </c>
      <c r="O6010" s="12" t="s">
        <v>6</v>
      </c>
      <c r="P6010" s="12" t="s">
        <v>6</v>
      </c>
      <c r="Q6010" s="12" t="s">
        <v>6</v>
      </c>
      <c r="R6010">
        <v>6009</v>
      </c>
    </row>
    <row r="6011" spans="1:18" ht="15" x14ac:dyDescent="0.45">
      <c r="A6011">
        <v>32171</v>
      </c>
      <c r="F6011">
        <v>1</v>
      </c>
      <c r="G6011">
        <v>6.2</v>
      </c>
      <c r="H6011">
        <v>7</v>
      </c>
      <c r="I6011">
        <v>43.4</v>
      </c>
      <c r="J6011">
        <v>8</v>
      </c>
      <c r="K6011">
        <v>49.6</v>
      </c>
      <c r="L6011" s="11" t="s">
        <v>11925</v>
      </c>
      <c r="M6011" s="12" t="s">
        <v>6</v>
      </c>
      <c r="N6011" s="12" t="s">
        <v>6</v>
      </c>
      <c r="O6011" s="12">
        <v>1160</v>
      </c>
      <c r="P6011" s="12" t="s">
        <v>6</v>
      </c>
      <c r="Q6011" s="12" t="s">
        <v>6</v>
      </c>
      <c r="R6011">
        <v>6010</v>
      </c>
    </row>
    <row r="6012" spans="1:18" ht="15" x14ac:dyDescent="0.45">
      <c r="A6012">
        <v>17569</v>
      </c>
      <c r="B6012">
        <v>1</v>
      </c>
      <c r="C6012">
        <v>25.8</v>
      </c>
      <c r="H6012">
        <v>1</v>
      </c>
      <c r="I6012">
        <v>23.74</v>
      </c>
      <c r="J6012">
        <v>2</v>
      </c>
      <c r="K6012">
        <v>49.54</v>
      </c>
      <c r="L6012" s="11" t="s">
        <v>11926</v>
      </c>
      <c r="M6012" s="12" t="s">
        <v>6</v>
      </c>
      <c r="N6012" s="12" t="s">
        <v>6</v>
      </c>
      <c r="O6012" s="12" t="s">
        <v>6</v>
      </c>
      <c r="P6012" s="12">
        <v>1894</v>
      </c>
      <c r="Q6012" s="12" t="s">
        <v>6</v>
      </c>
      <c r="R6012">
        <v>6011</v>
      </c>
    </row>
    <row r="6013" spans="1:18" ht="15" x14ac:dyDescent="0.45">
      <c r="A6013">
        <v>12841</v>
      </c>
      <c r="F6013">
        <v>3</v>
      </c>
      <c r="G6013">
        <v>29.7</v>
      </c>
      <c r="H6013">
        <v>2</v>
      </c>
      <c r="I6013">
        <v>19.8</v>
      </c>
      <c r="J6013">
        <v>5</v>
      </c>
      <c r="K6013">
        <v>49.5</v>
      </c>
      <c r="L6013" s="11" t="s">
        <v>11927</v>
      </c>
      <c r="M6013" s="12" t="s">
        <v>6</v>
      </c>
      <c r="N6013" s="12" t="s">
        <v>6</v>
      </c>
      <c r="O6013" s="12" t="s">
        <v>6</v>
      </c>
      <c r="P6013" s="12" t="s">
        <v>6</v>
      </c>
      <c r="Q6013" s="12">
        <v>968</v>
      </c>
      <c r="R6013">
        <v>6012</v>
      </c>
    </row>
    <row r="6014" spans="1:18" ht="15" x14ac:dyDescent="0.45">
      <c r="A6014">
        <v>12850</v>
      </c>
      <c r="B6014">
        <v>2</v>
      </c>
      <c r="C6014">
        <v>19.8</v>
      </c>
      <c r="D6014">
        <v>2</v>
      </c>
      <c r="E6014">
        <v>19.8</v>
      </c>
      <c r="F6014">
        <v>1</v>
      </c>
      <c r="G6014">
        <v>9.9</v>
      </c>
      <c r="J6014">
        <v>5</v>
      </c>
      <c r="K6014">
        <v>49.5</v>
      </c>
      <c r="L6014" s="11" t="s">
        <v>11927</v>
      </c>
      <c r="M6014" s="12" t="s">
        <v>6</v>
      </c>
      <c r="N6014" s="12" t="s">
        <v>6</v>
      </c>
      <c r="O6014" s="12" t="s">
        <v>6</v>
      </c>
      <c r="P6014" s="12" t="s">
        <v>6</v>
      </c>
      <c r="Q6014" s="12">
        <v>969</v>
      </c>
      <c r="R6014">
        <v>6013</v>
      </c>
    </row>
    <row r="6015" spans="1:18" ht="15" x14ac:dyDescent="0.45">
      <c r="A6015">
        <v>15625</v>
      </c>
      <c r="D6015">
        <v>1</v>
      </c>
      <c r="E6015">
        <v>9.9</v>
      </c>
      <c r="F6015">
        <v>2</v>
      </c>
      <c r="G6015">
        <v>19.8</v>
      </c>
      <c r="H6015">
        <v>2</v>
      </c>
      <c r="I6015">
        <v>19.8</v>
      </c>
      <c r="J6015">
        <v>5</v>
      </c>
      <c r="K6015">
        <v>49.5</v>
      </c>
      <c r="L6015" s="11" t="s">
        <v>11926</v>
      </c>
      <c r="M6015" s="12" t="s">
        <v>6</v>
      </c>
      <c r="N6015" s="12" t="s">
        <v>6</v>
      </c>
      <c r="O6015" s="12" t="s">
        <v>6</v>
      </c>
      <c r="P6015" s="12">
        <v>1895</v>
      </c>
      <c r="Q6015" s="12" t="s">
        <v>6</v>
      </c>
      <c r="R6015">
        <v>6014</v>
      </c>
    </row>
    <row r="6016" spans="1:18" ht="15" x14ac:dyDescent="0.45">
      <c r="A6016">
        <v>17123</v>
      </c>
      <c r="B6016">
        <v>5</v>
      </c>
      <c r="C6016">
        <v>22.5</v>
      </c>
      <c r="D6016">
        <v>6</v>
      </c>
      <c r="E6016">
        <v>27</v>
      </c>
      <c r="J6016">
        <v>11</v>
      </c>
      <c r="K6016">
        <v>49.5</v>
      </c>
      <c r="L6016" s="11" t="s">
        <v>11926</v>
      </c>
      <c r="M6016" s="12" t="s">
        <v>6</v>
      </c>
      <c r="N6016" s="12" t="s">
        <v>6</v>
      </c>
      <c r="O6016" s="12" t="s">
        <v>6</v>
      </c>
      <c r="P6016" s="12">
        <v>1896</v>
      </c>
      <c r="Q6016" s="12" t="s">
        <v>6</v>
      </c>
      <c r="R6016">
        <v>6015</v>
      </c>
    </row>
    <row r="6017" spans="1:18" ht="15" x14ac:dyDescent="0.45">
      <c r="A6017">
        <v>31483</v>
      </c>
      <c r="D6017">
        <v>1</v>
      </c>
      <c r="E6017">
        <v>9.9</v>
      </c>
      <c r="F6017">
        <v>3</v>
      </c>
      <c r="G6017">
        <v>29.7</v>
      </c>
      <c r="H6017">
        <v>1</v>
      </c>
      <c r="I6017">
        <v>9.9</v>
      </c>
      <c r="J6017">
        <v>5</v>
      </c>
      <c r="K6017">
        <v>49.5</v>
      </c>
      <c r="L6017" s="11" t="s">
        <v>11926</v>
      </c>
      <c r="M6017" s="12" t="s">
        <v>6</v>
      </c>
      <c r="N6017" s="12" t="s">
        <v>6</v>
      </c>
      <c r="O6017" s="12" t="s">
        <v>6</v>
      </c>
      <c r="P6017" s="12">
        <v>1897</v>
      </c>
      <c r="Q6017" s="12" t="s">
        <v>6</v>
      </c>
      <c r="R6017">
        <v>6016</v>
      </c>
    </row>
    <row r="6018" spans="1:18" ht="15" x14ac:dyDescent="0.45">
      <c r="A6018">
        <v>18193</v>
      </c>
      <c r="B6018">
        <v>26</v>
      </c>
      <c r="C6018">
        <v>20.8</v>
      </c>
      <c r="D6018">
        <v>3</v>
      </c>
      <c r="E6018">
        <v>2.4</v>
      </c>
      <c r="F6018">
        <v>13</v>
      </c>
      <c r="G6018">
        <v>10.4</v>
      </c>
      <c r="H6018">
        <v>20</v>
      </c>
      <c r="I6018">
        <v>15.88</v>
      </c>
      <c r="J6018">
        <v>62</v>
      </c>
      <c r="K6018">
        <v>49.480000000000004</v>
      </c>
      <c r="L6018" s="11" t="s">
        <v>11928</v>
      </c>
      <c r="M6018" s="12" t="s">
        <v>6</v>
      </c>
      <c r="N6018" s="12">
        <v>1257</v>
      </c>
      <c r="O6018" s="12" t="s">
        <v>6</v>
      </c>
      <c r="P6018" s="12" t="s">
        <v>6</v>
      </c>
      <c r="Q6018" s="12" t="s">
        <v>6</v>
      </c>
      <c r="R6018">
        <v>6017</v>
      </c>
    </row>
    <row r="6019" spans="1:18" ht="15" x14ac:dyDescent="0.45">
      <c r="A6019">
        <v>14737</v>
      </c>
      <c r="B6019">
        <v>6</v>
      </c>
      <c r="C6019">
        <v>10.8</v>
      </c>
      <c r="D6019">
        <v>8</v>
      </c>
      <c r="E6019">
        <v>14.4</v>
      </c>
      <c r="H6019">
        <v>11</v>
      </c>
      <c r="I6019">
        <v>24.2</v>
      </c>
      <c r="J6019">
        <v>25</v>
      </c>
      <c r="K6019">
        <v>49.400000000000006</v>
      </c>
      <c r="L6019" s="11" t="s">
        <v>11927</v>
      </c>
      <c r="M6019" s="12" t="s">
        <v>6</v>
      </c>
      <c r="N6019" s="12" t="s">
        <v>6</v>
      </c>
      <c r="O6019" s="12" t="s">
        <v>6</v>
      </c>
      <c r="P6019" s="12" t="s">
        <v>6</v>
      </c>
      <c r="Q6019" s="12">
        <v>970</v>
      </c>
      <c r="R6019">
        <v>6018</v>
      </c>
    </row>
    <row r="6020" spans="1:18" ht="15" x14ac:dyDescent="0.45">
      <c r="A6020">
        <v>27333</v>
      </c>
      <c r="B6020">
        <v>1</v>
      </c>
      <c r="C6020">
        <v>12.6</v>
      </c>
      <c r="D6020">
        <v>1</v>
      </c>
      <c r="E6020">
        <v>12.6</v>
      </c>
      <c r="F6020">
        <v>2</v>
      </c>
      <c r="G6020">
        <v>24.19</v>
      </c>
      <c r="J6020">
        <v>4</v>
      </c>
      <c r="K6020">
        <v>49.39</v>
      </c>
      <c r="L6020" s="11" t="s">
        <v>11926</v>
      </c>
      <c r="M6020" s="12" t="s">
        <v>6</v>
      </c>
      <c r="N6020" s="12" t="s">
        <v>6</v>
      </c>
      <c r="O6020" s="12" t="s">
        <v>6</v>
      </c>
      <c r="P6020" s="12">
        <v>1898</v>
      </c>
      <c r="Q6020" s="12" t="s">
        <v>6</v>
      </c>
      <c r="R6020">
        <v>6019</v>
      </c>
    </row>
    <row r="6021" spans="1:18" ht="15" x14ac:dyDescent="0.45">
      <c r="A6021">
        <v>28006</v>
      </c>
      <c r="B6021">
        <v>5</v>
      </c>
      <c r="C6021">
        <v>14.5</v>
      </c>
      <c r="D6021">
        <v>12</v>
      </c>
      <c r="E6021">
        <v>34.799999999999997</v>
      </c>
      <c r="J6021">
        <v>17</v>
      </c>
      <c r="K6021">
        <v>49.3</v>
      </c>
      <c r="L6021" s="11" t="s">
        <v>11928</v>
      </c>
      <c r="M6021" s="12" t="s">
        <v>6</v>
      </c>
      <c r="N6021" s="12">
        <v>1258</v>
      </c>
      <c r="O6021" s="12" t="s">
        <v>6</v>
      </c>
      <c r="P6021" s="12" t="s">
        <v>6</v>
      </c>
      <c r="Q6021" s="12" t="s">
        <v>6</v>
      </c>
      <c r="R6021">
        <v>6020</v>
      </c>
    </row>
    <row r="6022" spans="1:18" ht="15" x14ac:dyDescent="0.45">
      <c r="A6022">
        <v>30457</v>
      </c>
      <c r="B6022">
        <v>7</v>
      </c>
      <c r="C6022">
        <v>20.3</v>
      </c>
      <c r="D6022">
        <v>2</v>
      </c>
      <c r="E6022">
        <v>5.8</v>
      </c>
      <c r="F6022">
        <v>2</v>
      </c>
      <c r="G6022">
        <v>5.8</v>
      </c>
      <c r="H6022">
        <v>6</v>
      </c>
      <c r="I6022">
        <v>17.399999999999999</v>
      </c>
      <c r="J6022">
        <v>17</v>
      </c>
      <c r="K6022">
        <v>49.3</v>
      </c>
      <c r="L6022" s="11" t="s">
        <v>11926</v>
      </c>
      <c r="M6022" s="12" t="s">
        <v>6</v>
      </c>
      <c r="N6022" s="12" t="s">
        <v>6</v>
      </c>
      <c r="O6022" s="12" t="s">
        <v>6</v>
      </c>
      <c r="P6022" s="12">
        <v>1899</v>
      </c>
      <c r="Q6022" s="12" t="s">
        <v>6</v>
      </c>
      <c r="R6022">
        <v>6021</v>
      </c>
    </row>
    <row r="6023" spans="1:18" ht="15" x14ac:dyDescent="0.45">
      <c r="A6023">
        <v>32133</v>
      </c>
      <c r="H6023">
        <v>2</v>
      </c>
      <c r="I6023">
        <v>49.2</v>
      </c>
      <c r="J6023">
        <v>2</v>
      </c>
      <c r="K6023">
        <v>49.2</v>
      </c>
      <c r="L6023" s="11" t="s">
        <v>11926</v>
      </c>
      <c r="M6023" s="12" t="s">
        <v>6</v>
      </c>
      <c r="N6023" s="12" t="s">
        <v>6</v>
      </c>
      <c r="O6023" s="12" t="s">
        <v>6</v>
      </c>
      <c r="P6023" s="12">
        <v>1900</v>
      </c>
      <c r="Q6023" s="12" t="s">
        <v>6</v>
      </c>
      <c r="R6023">
        <v>6022</v>
      </c>
    </row>
    <row r="6024" spans="1:18" ht="15" x14ac:dyDescent="0.45">
      <c r="A6024">
        <v>32342</v>
      </c>
      <c r="H6024">
        <v>6</v>
      </c>
      <c r="I6024">
        <v>49.2</v>
      </c>
      <c r="J6024">
        <v>6</v>
      </c>
      <c r="K6024">
        <v>49.2</v>
      </c>
      <c r="L6024" s="11" t="s">
        <v>11926</v>
      </c>
      <c r="M6024" s="12" t="s">
        <v>6</v>
      </c>
      <c r="N6024" s="12" t="s">
        <v>6</v>
      </c>
      <c r="O6024" s="12" t="s">
        <v>6</v>
      </c>
      <c r="P6024" s="12">
        <v>1901</v>
      </c>
      <c r="Q6024" s="12" t="s">
        <v>6</v>
      </c>
      <c r="R6024">
        <v>6023</v>
      </c>
    </row>
    <row r="6025" spans="1:18" ht="15" x14ac:dyDescent="0.45">
      <c r="A6025">
        <v>10327</v>
      </c>
      <c r="B6025">
        <v>2</v>
      </c>
      <c r="C6025">
        <v>49</v>
      </c>
      <c r="J6025">
        <v>2</v>
      </c>
      <c r="K6025">
        <v>49</v>
      </c>
      <c r="L6025" s="11" t="s">
        <v>11924</v>
      </c>
      <c r="M6025" s="12">
        <v>448</v>
      </c>
      <c r="N6025" s="12" t="s">
        <v>6</v>
      </c>
      <c r="O6025" s="12" t="s">
        <v>6</v>
      </c>
      <c r="P6025" s="12" t="s">
        <v>6</v>
      </c>
      <c r="Q6025" s="12" t="s">
        <v>6</v>
      </c>
      <c r="R6025">
        <v>6024</v>
      </c>
    </row>
    <row r="6026" spans="1:18" ht="15" x14ac:dyDescent="0.45">
      <c r="A6026">
        <v>18364</v>
      </c>
      <c r="D6026">
        <v>1</v>
      </c>
      <c r="E6026">
        <v>49</v>
      </c>
      <c r="J6026">
        <v>1</v>
      </c>
      <c r="K6026">
        <v>49</v>
      </c>
      <c r="L6026" s="11" t="s">
        <v>11925</v>
      </c>
      <c r="M6026" s="12" t="s">
        <v>6</v>
      </c>
      <c r="N6026" s="12" t="s">
        <v>6</v>
      </c>
      <c r="O6026" s="12">
        <v>1161</v>
      </c>
      <c r="P6026" s="12" t="s">
        <v>6</v>
      </c>
      <c r="Q6026" s="12" t="s">
        <v>6</v>
      </c>
      <c r="R6026">
        <v>6025</v>
      </c>
    </row>
    <row r="6027" spans="1:18" ht="15" x14ac:dyDescent="0.45">
      <c r="A6027">
        <v>30052</v>
      </c>
      <c r="B6027">
        <v>8</v>
      </c>
      <c r="C6027">
        <v>20.8</v>
      </c>
      <c r="D6027">
        <v>3</v>
      </c>
      <c r="E6027">
        <v>7.4</v>
      </c>
      <c r="H6027">
        <v>8</v>
      </c>
      <c r="I6027">
        <v>20.8</v>
      </c>
      <c r="J6027">
        <v>19</v>
      </c>
      <c r="K6027">
        <v>49</v>
      </c>
      <c r="L6027" s="11" t="s">
        <v>11926</v>
      </c>
      <c r="M6027" s="12" t="s">
        <v>6</v>
      </c>
      <c r="N6027" s="12" t="s">
        <v>6</v>
      </c>
      <c r="O6027" s="12" t="s">
        <v>6</v>
      </c>
      <c r="P6027" s="12">
        <v>1902</v>
      </c>
      <c r="Q6027" s="12" t="s">
        <v>6</v>
      </c>
      <c r="R6027">
        <v>6026</v>
      </c>
    </row>
    <row r="6028" spans="1:18" ht="15" x14ac:dyDescent="0.45">
      <c r="A6028">
        <v>27496</v>
      </c>
      <c r="H6028">
        <v>1</v>
      </c>
      <c r="I6028">
        <v>48.9</v>
      </c>
      <c r="J6028">
        <v>1</v>
      </c>
      <c r="K6028">
        <v>48.9</v>
      </c>
      <c r="L6028" s="11" t="s">
        <v>11926</v>
      </c>
      <c r="M6028" s="12" t="s">
        <v>6</v>
      </c>
      <c r="N6028" s="12" t="s">
        <v>6</v>
      </c>
      <c r="O6028" s="12" t="s">
        <v>6</v>
      </c>
      <c r="P6028" s="12">
        <v>1903</v>
      </c>
      <c r="Q6028" s="12" t="s">
        <v>6</v>
      </c>
      <c r="R6028">
        <v>6027</v>
      </c>
    </row>
    <row r="6029" spans="1:18" ht="15" x14ac:dyDescent="0.45">
      <c r="A6029">
        <v>32085</v>
      </c>
      <c r="F6029">
        <v>1</v>
      </c>
      <c r="G6029">
        <v>48.9</v>
      </c>
      <c r="J6029">
        <v>1</v>
      </c>
      <c r="K6029">
        <v>48.9</v>
      </c>
      <c r="L6029" s="11" t="s">
        <v>11926</v>
      </c>
      <c r="M6029" s="12" t="s">
        <v>6</v>
      </c>
      <c r="N6029" s="12" t="s">
        <v>6</v>
      </c>
      <c r="O6029" s="12" t="s">
        <v>6</v>
      </c>
      <c r="P6029" s="12">
        <v>1904</v>
      </c>
      <c r="Q6029" s="12" t="s">
        <v>6</v>
      </c>
      <c r="R6029">
        <v>6028</v>
      </c>
    </row>
    <row r="6030" spans="1:18" ht="15" x14ac:dyDescent="0.45">
      <c r="A6030">
        <v>10580</v>
      </c>
      <c r="B6030">
        <v>3</v>
      </c>
      <c r="C6030">
        <v>36.6</v>
      </c>
      <c r="D6030">
        <v>1</v>
      </c>
      <c r="E6030">
        <v>12.2</v>
      </c>
      <c r="J6030">
        <v>4</v>
      </c>
      <c r="K6030">
        <v>48.8</v>
      </c>
      <c r="L6030" s="11" t="s">
        <v>11927</v>
      </c>
      <c r="M6030" s="12" t="s">
        <v>6</v>
      </c>
      <c r="N6030" s="12" t="s">
        <v>6</v>
      </c>
      <c r="O6030" s="12" t="s">
        <v>6</v>
      </c>
      <c r="P6030" s="12" t="s">
        <v>6</v>
      </c>
      <c r="Q6030" s="12">
        <v>971</v>
      </c>
      <c r="R6030">
        <v>6029</v>
      </c>
    </row>
    <row r="6031" spans="1:18" ht="15" x14ac:dyDescent="0.45">
      <c r="A6031">
        <v>29630</v>
      </c>
      <c r="D6031">
        <v>2</v>
      </c>
      <c r="E6031">
        <v>24.4</v>
      </c>
      <c r="F6031">
        <v>1</v>
      </c>
      <c r="G6031">
        <v>12.2</v>
      </c>
      <c r="H6031">
        <v>1</v>
      </c>
      <c r="I6031">
        <v>12.2</v>
      </c>
      <c r="J6031">
        <v>4</v>
      </c>
      <c r="K6031">
        <v>48.8</v>
      </c>
      <c r="L6031" s="11" t="s">
        <v>11928</v>
      </c>
      <c r="M6031" s="12" t="s">
        <v>6</v>
      </c>
      <c r="N6031" s="12">
        <v>1259</v>
      </c>
      <c r="O6031" s="12" t="s">
        <v>6</v>
      </c>
      <c r="P6031" s="12" t="s">
        <v>6</v>
      </c>
      <c r="Q6031" s="12" t="s">
        <v>6</v>
      </c>
      <c r="R6031">
        <v>6030</v>
      </c>
    </row>
    <row r="6032" spans="1:18" ht="15" x14ac:dyDescent="0.45">
      <c r="A6032">
        <v>29818</v>
      </c>
      <c r="B6032">
        <v>1</v>
      </c>
      <c r="C6032">
        <v>9.9</v>
      </c>
      <c r="D6032">
        <v>2</v>
      </c>
      <c r="E6032">
        <v>19.8</v>
      </c>
      <c r="H6032">
        <v>2</v>
      </c>
      <c r="I6032">
        <v>19.010000000000002</v>
      </c>
      <c r="J6032">
        <v>5</v>
      </c>
      <c r="K6032">
        <v>48.710000000000008</v>
      </c>
      <c r="L6032" s="11" t="s">
        <v>11928</v>
      </c>
      <c r="M6032" s="12" t="s">
        <v>6</v>
      </c>
      <c r="N6032" s="12">
        <v>1260</v>
      </c>
      <c r="O6032" s="12" t="s">
        <v>6</v>
      </c>
      <c r="P6032" s="12" t="s">
        <v>6</v>
      </c>
      <c r="Q6032" s="12" t="s">
        <v>6</v>
      </c>
      <c r="R6032">
        <v>6031</v>
      </c>
    </row>
    <row r="6033" spans="1:18" ht="15" x14ac:dyDescent="0.45">
      <c r="A6033">
        <v>2032416</v>
      </c>
      <c r="H6033">
        <v>4.08</v>
      </c>
      <c r="I6033">
        <v>48.5</v>
      </c>
      <c r="J6033">
        <v>4.08</v>
      </c>
      <c r="K6033">
        <v>48.5</v>
      </c>
      <c r="L6033" s="11" t="s">
        <v>11927</v>
      </c>
      <c r="M6033" s="12" t="s">
        <v>6</v>
      </c>
      <c r="N6033" s="12" t="s">
        <v>6</v>
      </c>
      <c r="O6033" s="12" t="s">
        <v>6</v>
      </c>
      <c r="P6033" s="12" t="s">
        <v>6</v>
      </c>
      <c r="Q6033" s="12">
        <v>972</v>
      </c>
      <c r="R6033">
        <v>6032</v>
      </c>
    </row>
    <row r="6034" spans="1:18" ht="15" x14ac:dyDescent="0.45">
      <c r="A6034">
        <v>29888</v>
      </c>
      <c r="B6034">
        <v>11</v>
      </c>
      <c r="C6034">
        <v>48.4</v>
      </c>
      <c r="J6034">
        <v>11</v>
      </c>
      <c r="K6034">
        <v>48.4</v>
      </c>
      <c r="L6034" s="11" t="s">
        <v>11928</v>
      </c>
      <c r="M6034" s="12" t="s">
        <v>6</v>
      </c>
      <c r="N6034" s="12">
        <v>1261</v>
      </c>
      <c r="O6034" s="12" t="s">
        <v>6</v>
      </c>
      <c r="P6034" s="12" t="s">
        <v>6</v>
      </c>
      <c r="Q6034" s="12" t="s">
        <v>6</v>
      </c>
      <c r="R6034">
        <v>6033</v>
      </c>
    </row>
    <row r="6035" spans="1:18" ht="15" x14ac:dyDescent="0.45">
      <c r="A6035">
        <v>14917</v>
      </c>
      <c r="B6035">
        <v>2</v>
      </c>
      <c r="C6035">
        <v>13.8</v>
      </c>
      <c r="D6035">
        <v>4</v>
      </c>
      <c r="E6035">
        <v>27.6</v>
      </c>
      <c r="F6035">
        <v>1</v>
      </c>
      <c r="G6035">
        <v>6.9</v>
      </c>
      <c r="J6035">
        <v>7</v>
      </c>
      <c r="K6035">
        <v>48.300000000000004</v>
      </c>
      <c r="L6035" s="11" t="s">
        <v>11928</v>
      </c>
      <c r="M6035" s="12" t="s">
        <v>6</v>
      </c>
      <c r="N6035" s="12">
        <v>1262</v>
      </c>
      <c r="O6035" s="12" t="s">
        <v>6</v>
      </c>
      <c r="P6035" s="12" t="s">
        <v>6</v>
      </c>
      <c r="Q6035" s="12" t="s">
        <v>6</v>
      </c>
      <c r="R6035">
        <v>6034</v>
      </c>
    </row>
    <row r="6036" spans="1:18" ht="15" x14ac:dyDescent="0.45">
      <c r="A6036">
        <v>29845</v>
      </c>
      <c r="D6036">
        <v>2</v>
      </c>
      <c r="E6036">
        <v>13.8</v>
      </c>
      <c r="F6036">
        <v>1</v>
      </c>
      <c r="G6036">
        <v>6.9</v>
      </c>
      <c r="H6036">
        <v>4</v>
      </c>
      <c r="I6036">
        <v>27.6</v>
      </c>
      <c r="J6036">
        <v>7</v>
      </c>
      <c r="K6036">
        <v>48.300000000000004</v>
      </c>
      <c r="L6036" s="11" t="s">
        <v>11925</v>
      </c>
      <c r="M6036" s="12" t="s">
        <v>6</v>
      </c>
      <c r="N6036" s="12" t="s">
        <v>6</v>
      </c>
      <c r="O6036" s="12">
        <v>1162</v>
      </c>
      <c r="P6036" s="12" t="s">
        <v>6</v>
      </c>
      <c r="Q6036" s="12" t="s">
        <v>6</v>
      </c>
      <c r="R6036">
        <v>6035</v>
      </c>
    </row>
    <row r="6037" spans="1:18" ht="15" x14ac:dyDescent="0.45">
      <c r="A6037">
        <v>17179</v>
      </c>
      <c r="B6037">
        <v>1</v>
      </c>
      <c r="C6037">
        <v>48.3</v>
      </c>
      <c r="J6037">
        <v>1</v>
      </c>
      <c r="K6037">
        <v>48.3</v>
      </c>
      <c r="L6037" s="11" t="s">
        <v>11926</v>
      </c>
      <c r="M6037" s="12" t="s">
        <v>6</v>
      </c>
      <c r="N6037" s="12" t="s">
        <v>6</v>
      </c>
      <c r="O6037" s="12" t="s">
        <v>6</v>
      </c>
      <c r="P6037" s="12">
        <v>1905</v>
      </c>
      <c r="Q6037" s="12" t="s">
        <v>6</v>
      </c>
      <c r="R6037">
        <v>6036</v>
      </c>
    </row>
    <row r="6038" spans="1:18" ht="15" x14ac:dyDescent="0.45">
      <c r="A6038">
        <v>28205</v>
      </c>
      <c r="H6038">
        <v>7</v>
      </c>
      <c r="I6038">
        <v>48.3</v>
      </c>
      <c r="J6038">
        <v>7</v>
      </c>
      <c r="K6038">
        <v>48.3</v>
      </c>
      <c r="L6038" s="11" t="s">
        <v>11926</v>
      </c>
      <c r="M6038" s="12" t="s">
        <v>6</v>
      </c>
      <c r="N6038" s="12" t="s">
        <v>6</v>
      </c>
      <c r="O6038" s="12" t="s">
        <v>6</v>
      </c>
      <c r="P6038" s="12">
        <v>1906</v>
      </c>
      <c r="Q6038" s="12" t="s">
        <v>6</v>
      </c>
      <c r="R6038">
        <v>6037</v>
      </c>
    </row>
    <row r="6039" spans="1:18" ht="15" x14ac:dyDescent="0.45">
      <c r="A6039">
        <v>10359</v>
      </c>
      <c r="D6039">
        <v>1</v>
      </c>
      <c r="E6039">
        <v>12</v>
      </c>
      <c r="F6039">
        <v>1</v>
      </c>
      <c r="G6039">
        <v>12</v>
      </c>
      <c r="H6039">
        <v>2</v>
      </c>
      <c r="I6039">
        <v>24</v>
      </c>
      <c r="J6039">
        <v>4</v>
      </c>
      <c r="K6039">
        <v>48</v>
      </c>
      <c r="L6039" s="11" t="s">
        <v>11927</v>
      </c>
      <c r="M6039" s="12" t="s">
        <v>6</v>
      </c>
      <c r="N6039" s="12" t="s">
        <v>6</v>
      </c>
      <c r="O6039" s="12" t="s">
        <v>6</v>
      </c>
      <c r="P6039" s="12" t="s">
        <v>6</v>
      </c>
      <c r="Q6039" s="12">
        <v>973</v>
      </c>
      <c r="R6039">
        <v>6038</v>
      </c>
    </row>
    <row r="6040" spans="1:18" ht="15" x14ac:dyDescent="0.45">
      <c r="A6040">
        <v>16480</v>
      </c>
      <c r="B6040">
        <v>3</v>
      </c>
      <c r="C6040">
        <v>48</v>
      </c>
      <c r="J6040">
        <v>3</v>
      </c>
      <c r="K6040">
        <v>48</v>
      </c>
      <c r="L6040" s="11" t="s">
        <v>11925</v>
      </c>
      <c r="M6040" s="12" t="s">
        <v>6</v>
      </c>
      <c r="N6040" s="12" t="s">
        <v>6</v>
      </c>
      <c r="O6040" s="12">
        <v>1163</v>
      </c>
      <c r="P6040" s="12" t="s">
        <v>6</v>
      </c>
      <c r="Q6040" s="12" t="s">
        <v>6</v>
      </c>
      <c r="R6040">
        <v>6039</v>
      </c>
    </row>
    <row r="6041" spans="1:18" ht="15" x14ac:dyDescent="0.45">
      <c r="A6041">
        <v>23235</v>
      </c>
      <c r="B6041">
        <v>5</v>
      </c>
      <c r="C6041">
        <v>30</v>
      </c>
      <c r="D6041">
        <v>1</v>
      </c>
      <c r="E6041">
        <v>6</v>
      </c>
      <c r="F6041">
        <v>2</v>
      </c>
      <c r="G6041">
        <v>12</v>
      </c>
      <c r="J6041">
        <v>8</v>
      </c>
      <c r="K6041">
        <v>48</v>
      </c>
      <c r="L6041" s="11" t="s">
        <v>11926</v>
      </c>
      <c r="M6041" s="12" t="s">
        <v>6</v>
      </c>
      <c r="N6041" s="12" t="s">
        <v>6</v>
      </c>
      <c r="O6041" s="12" t="s">
        <v>6</v>
      </c>
      <c r="P6041" s="12">
        <v>1907</v>
      </c>
      <c r="Q6041" s="12" t="s">
        <v>6</v>
      </c>
      <c r="R6041">
        <v>6040</v>
      </c>
    </row>
    <row r="6042" spans="1:18" ht="15" x14ac:dyDescent="0.45">
      <c r="A6042">
        <v>28630</v>
      </c>
      <c r="B6042">
        <v>2</v>
      </c>
      <c r="C6042">
        <v>24</v>
      </c>
      <c r="F6042">
        <v>1</v>
      </c>
      <c r="G6042">
        <v>12</v>
      </c>
      <c r="H6042">
        <v>1</v>
      </c>
      <c r="I6042">
        <v>12</v>
      </c>
      <c r="J6042">
        <v>4</v>
      </c>
      <c r="K6042">
        <v>48</v>
      </c>
      <c r="L6042" s="11" t="s">
        <v>11926</v>
      </c>
      <c r="M6042" s="12" t="s">
        <v>6</v>
      </c>
      <c r="N6042" s="12" t="s">
        <v>6</v>
      </c>
      <c r="O6042" s="12" t="s">
        <v>6</v>
      </c>
      <c r="P6042" s="12">
        <v>1908</v>
      </c>
      <c r="Q6042" s="12" t="s">
        <v>6</v>
      </c>
      <c r="R6042">
        <v>6041</v>
      </c>
    </row>
    <row r="6043" spans="1:18" ht="15" x14ac:dyDescent="0.45">
      <c r="A6043">
        <v>31186</v>
      </c>
      <c r="B6043">
        <v>6</v>
      </c>
      <c r="C6043">
        <v>18</v>
      </c>
      <c r="D6043">
        <v>2</v>
      </c>
      <c r="E6043">
        <v>6</v>
      </c>
      <c r="F6043">
        <v>3</v>
      </c>
      <c r="G6043">
        <v>9</v>
      </c>
      <c r="H6043">
        <v>5</v>
      </c>
      <c r="I6043">
        <v>15</v>
      </c>
      <c r="J6043">
        <v>16</v>
      </c>
      <c r="K6043">
        <v>48</v>
      </c>
      <c r="L6043" s="11" t="s">
        <v>11926</v>
      </c>
      <c r="M6043" s="12" t="s">
        <v>6</v>
      </c>
      <c r="N6043" s="12" t="s">
        <v>6</v>
      </c>
      <c r="O6043" s="12" t="s">
        <v>6</v>
      </c>
      <c r="P6043" s="12">
        <v>1909</v>
      </c>
      <c r="Q6043" s="12" t="s">
        <v>6</v>
      </c>
      <c r="R6043">
        <v>6042</v>
      </c>
    </row>
    <row r="6044" spans="1:18" ht="15" x14ac:dyDescent="0.45">
      <c r="A6044">
        <v>31219</v>
      </c>
      <c r="B6044">
        <v>10</v>
      </c>
      <c r="C6044">
        <v>20</v>
      </c>
      <c r="D6044">
        <v>5</v>
      </c>
      <c r="E6044">
        <v>10</v>
      </c>
      <c r="F6044">
        <v>4</v>
      </c>
      <c r="G6044">
        <v>8</v>
      </c>
      <c r="H6044">
        <v>5</v>
      </c>
      <c r="I6044">
        <v>10</v>
      </c>
      <c r="J6044">
        <v>24</v>
      </c>
      <c r="K6044">
        <v>48</v>
      </c>
      <c r="L6044" s="11" t="s">
        <v>11926</v>
      </c>
      <c r="M6044" s="12" t="s">
        <v>6</v>
      </c>
      <c r="N6044" s="12" t="s">
        <v>6</v>
      </c>
      <c r="O6044" s="12" t="s">
        <v>6</v>
      </c>
      <c r="P6044" s="12">
        <v>1910</v>
      </c>
      <c r="Q6044" s="12" t="s">
        <v>6</v>
      </c>
      <c r="R6044">
        <v>6043</v>
      </c>
    </row>
    <row r="6045" spans="1:18" ht="15" x14ac:dyDescent="0.45">
      <c r="A6045">
        <v>31397</v>
      </c>
      <c r="F6045">
        <v>10</v>
      </c>
      <c r="G6045">
        <v>20</v>
      </c>
      <c r="H6045">
        <v>14</v>
      </c>
      <c r="I6045">
        <v>28</v>
      </c>
      <c r="J6045">
        <v>24</v>
      </c>
      <c r="K6045">
        <v>48</v>
      </c>
      <c r="L6045" s="11" t="s">
        <v>11928</v>
      </c>
      <c r="M6045" s="12" t="s">
        <v>6</v>
      </c>
      <c r="N6045" s="12">
        <v>1263</v>
      </c>
      <c r="O6045" s="12" t="s">
        <v>6</v>
      </c>
      <c r="P6045" s="12" t="s">
        <v>6</v>
      </c>
      <c r="Q6045" s="12" t="s">
        <v>6</v>
      </c>
      <c r="R6045">
        <v>6044</v>
      </c>
    </row>
    <row r="6046" spans="1:18" ht="15" x14ac:dyDescent="0.45">
      <c r="A6046">
        <v>32241</v>
      </c>
      <c r="H6046">
        <v>10</v>
      </c>
      <c r="I6046">
        <v>48</v>
      </c>
      <c r="J6046">
        <v>10</v>
      </c>
      <c r="K6046">
        <v>48</v>
      </c>
      <c r="L6046" s="11" t="s">
        <v>11928</v>
      </c>
      <c r="M6046" s="12" t="s">
        <v>6</v>
      </c>
      <c r="N6046" s="12">
        <v>1264</v>
      </c>
      <c r="O6046" s="12" t="s">
        <v>6</v>
      </c>
      <c r="P6046" s="12" t="s">
        <v>6</v>
      </c>
      <c r="Q6046" s="12" t="s">
        <v>6</v>
      </c>
      <c r="R6046">
        <v>6045</v>
      </c>
    </row>
    <row r="6047" spans="1:18" ht="15" x14ac:dyDescent="0.45">
      <c r="A6047">
        <v>23712</v>
      </c>
      <c r="B6047">
        <v>2</v>
      </c>
      <c r="C6047">
        <v>47.9</v>
      </c>
      <c r="J6047">
        <v>2</v>
      </c>
      <c r="K6047">
        <v>47.9</v>
      </c>
      <c r="L6047" s="11" t="s">
        <v>11925</v>
      </c>
      <c r="M6047" s="12" t="s">
        <v>6</v>
      </c>
      <c r="N6047" s="12" t="s">
        <v>6</v>
      </c>
      <c r="O6047" s="12">
        <v>1164</v>
      </c>
      <c r="P6047" s="12" t="s">
        <v>6</v>
      </c>
      <c r="Q6047" s="12" t="s">
        <v>6</v>
      </c>
      <c r="R6047">
        <v>6046</v>
      </c>
    </row>
    <row r="6048" spans="1:18" ht="15" x14ac:dyDescent="0.45">
      <c r="A6048">
        <v>29146</v>
      </c>
      <c r="D6048">
        <v>2</v>
      </c>
      <c r="E6048">
        <v>47.8</v>
      </c>
      <c r="J6048">
        <v>2</v>
      </c>
      <c r="K6048">
        <v>47.8</v>
      </c>
      <c r="L6048" s="11" t="s">
        <v>11926</v>
      </c>
      <c r="M6048" s="12" t="s">
        <v>6</v>
      </c>
      <c r="N6048" s="12" t="s">
        <v>6</v>
      </c>
      <c r="O6048" s="12" t="s">
        <v>6</v>
      </c>
      <c r="P6048" s="12">
        <v>1911</v>
      </c>
      <c r="Q6048" s="12" t="s">
        <v>6</v>
      </c>
      <c r="R6048">
        <v>6047</v>
      </c>
    </row>
    <row r="6049" spans="1:18" ht="15" x14ac:dyDescent="0.45">
      <c r="A6049">
        <v>32403</v>
      </c>
      <c r="H6049">
        <v>15</v>
      </c>
      <c r="I6049">
        <v>47.74</v>
      </c>
      <c r="J6049">
        <v>15</v>
      </c>
      <c r="K6049">
        <v>47.74</v>
      </c>
      <c r="L6049" s="11" t="s">
        <v>11925</v>
      </c>
      <c r="M6049" s="12" t="s">
        <v>6</v>
      </c>
      <c r="N6049" s="12" t="s">
        <v>6</v>
      </c>
      <c r="O6049" s="12">
        <v>1165</v>
      </c>
      <c r="P6049" s="12" t="s">
        <v>6</v>
      </c>
      <c r="Q6049" s="12" t="s">
        <v>6</v>
      </c>
      <c r="R6049">
        <v>6048</v>
      </c>
    </row>
    <row r="6050" spans="1:18" ht="15" x14ac:dyDescent="0.45">
      <c r="A6050">
        <v>15487</v>
      </c>
      <c r="B6050">
        <v>2</v>
      </c>
      <c r="C6050">
        <v>31.8</v>
      </c>
      <c r="H6050">
        <v>1</v>
      </c>
      <c r="I6050">
        <v>15.9</v>
      </c>
      <c r="J6050">
        <v>3</v>
      </c>
      <c r="K6050">
        <v>47.7</v>
      </c>
      <c r="L6050" s="11" t="s">
        <v>11925</v>
      </c>
      <c r="M6050" s="12" t="s">
        <v>6</v>
      </c>
      <c r="N6050" s="12" t="s">
        <v>6</v>
      </c>
      <c r="O6050" s="12">
        <v>1166</v>
      </c>
      <c r="P6050" s="12" t="s">
        <v>6</v>
      </c>
      <c r="Q6050" s="12" t="s">
        <v>6</v>
      </c>
      <c r="R6050">
        <v>6049</v>
      </c>
    </row>
    <row r="6051" spans="1:18" ht="15" x14ac:dyDescent="0.45">
      <c r="A6051">
        <v>17944</v>
      </c>
      <c r="B6051">
        <v>2</v>
      </c>
      <c r="C6051">
        <v>31.8</v>
      </c>
      <c r="H6051">
        <v>1</v>
      </c>
      <c r="I6051">
        <v>15.9</v>
      </c>
      <c r="J6051">
        <v>3</v>
      </c>
      <c r="K6051">
        <v>47.7</v>
      </c>
      <c r="L6051" s="11" t="s">
        <v>11926</v>
      </c>
      <c r="M6051" s="12" t="s">
        <v>6</v>
      </c>
      <c r="N6051" s="12" t="s">
        <v>6</v>
      </c>
      <c r="O6051" s="12" t="s">
        <v>6</v>
      </c>
      <c r="P6051" s="12">
        <v>1912</v>
      </c>
      <c r="Q6051" s="12" t="s">
        <v>6</v>
      </c>
      <c r="R6051">
        <v>6050</v>
      </c>
    </row>
    <row r="6052" spans="1:18" ht="15" x14ac:dyDescent="0.45">
      <c r="A6052">
        <v>32475</v>
      </c>
      <c r="H6052">
        <v>3</v>
      </c>
      <c r="I6052">
        <v>47.7</v>
      </c>
      <c r="J6052">
        <v>3</v>
      </c>
      <c r="K6052">
        <v>47.7</v>
      </c>
      <c r="L6052" s="11" t="s">
        <v>11928</v>
      </c>
      <c r="M6052" s="12" t="s">
        <v>6</v>
      </c>
      <c r="N6052" s="12">
        <v>1265</v>
      </c>
      <c r="O6052" s="12" t="s">
        <v>6</v>
      </c>
      <c r="P6052" s="12" t="s">
        <v>6</v>
      </c>
      <c r="Q6052" s="12" t="s">
        <v>6</v>
      </c>
      <c r="R6052">
        <v>6051</v>
      </c>
    </row>
    <row r="6053" spans="1:18" ht="15" x14ac:dyDescent="0.45">
      <c r="A6053">
        <v>16584</v>
      </c>
      <c r="D6053">
        <v>1</v>
      </c>
      <c r="E6053">
        <v>16.3</v>
      </c>
      <c r="H6053">
        <v>2</v>
      </c>
      <c r="I6053">
        <v>31.3</v>
      </c>
      <c r="J6053">
        <v>3</v>
      </c>
      <c r="K6053">
        <v>47.6</v>
      </c>
      <c r="L6053" s="11" t="s">
        <v>11926</v>
      </c>
      <c r="M6053" s="12" t="s">
        <v>6</v>
      </c>
      <c r="N6053" s="12" t="s">
        <v>6</v>
      </c>
      <c r="O6053" s="12" t="s">
        <v>6</v>
      </c>
      <c r="P6053" s="12">
        <v>1913</v>
      </c>
      <c r="Q6053" s="12" t="s">
        <v>6</v>
      </c>
      <c r="R6053">
        <v>6052</v>
      </c>
    </row>
    <row r="6054" spans="1:18" ht="15" x14ac:dyDescent="0.45">
      <c r="A6054">
        <v>28235</v>
      </c>
      <c r="B6054">
        <v>3</v>
      </c>
      <c r="C6054">
        <v>35.700000000000003</v>
      </c>
      <c r="D6054">
        <v>1</v>
      </c>
      <c r="E6054">
        <v>11.9</v>
      </c>
      <c r="J6054">
        <v>4</v>
      </c>
      <c r="K6054">
        <v>47.6</v>
      </c>
      <c r="L6054" s="11" t="s">
        <v>11928</v>
      </c>
      <c r="M6054" s="12" t="s">
        <v>6</v>
      </c>
      <c r="N6054" s="12">
        <v>1266</v>
      </c>
      <c r="O6054" s="12" t="s">
        <v>6</v>
      </c>
      <c r="P6054" s="12" t="s">
        <v>6</v>
      </c>
      <c r="Q6054" s="12" t="s">
        <v>6</v>
      </c>
      <c r="R6054">
        <v>6053</v>
      </c>
    </row>
    <row r="6055" spans="1:18" ht="15" x14ac:dyDescent="0.45">
      <c r="A6055">
        <v>32465</v>
      </c>
      <c r="H6055">
        <v>4</v>
      </c>
      <c r="I6055">
        <v>47.6</v>
      </c>
      <c r="J6055">
        <v>4</v>
      </c>
      <c r="K6055">
        <v>47.6</v>
      </c>
      <c r="L6055" s="11" t="s">
        <v>11928</v>
      </c>
      <c r="M6055" s="12" t="s">
        <v>6</v>
      </c>
      <c r="N6055" s="12">
        <v>1267</v>
      </c>
      <c r="O6055" s="12" t="s">
        <v>6</v>
      </c>
      <c r="P6055" s="12" t="s">
        <v>6</v>
      </c>
      <c r="Q6055" s="12" t="s">
        <v>6</v>
      </c>
      <c r="R6055">
        <v>6054</v>
      </c>
    </row>
    <row r="6056" spans="1:18" ht="15" x14ac:dyDescent="0.45">
      <c r="A6056">
        <v>32470</v>
      </c>
      <c r="H6056">
        <v>19</v>
      </c>
      <c r="I6056">
        <v>47.5</v>
      </c>
      <c r="J6056">
        <v>19</v>
      </c>
      <c r="K6056">
        <v>47.5</v>
      </c>
      <c r="L6056" s="11" t="s">
        <v>11928</v>
      </c>
      <c r="M6056" s="12" t="s">
        <v>6</v>
      </c>
      <c r="N6056" s="12">
        <v>1268</v>
      </c>
      <c r="O6056" s="12" t="s">
        <v>6</v>
      </c>
      <c r="P6056" s="12" t="s">
        <v>6</v>
      </c>
      <c r="Q6056" s="12" t="s">
        <v>6</v>
      </c>
      <c r="R6056">
        <v>6055</v>
      </c>
    </row>
    <row r="6057" spans="1:18" ht="15" x14ac:dyDescent="0.45">
      <c r="A6057">
        <v>17483</v>
      </c>
      <c r="B6057">
        <v>3</v>
      </c>
      <c r="C6057">
        <v>47.4</v>
      </c>
      <c r="J6057">
        <v>3</v>
      </c>
      <c r="K6057">
        <v>47.4</v>
      </c>
      <c r="L6057" s="11" t="s">
        <v>11926</v>
      </c>
      <c r="M6057" s="12" t="s">
        <v>6</v>
      </c>
      <c r="N6057" s="12" t="s">
        <v>6</v>
      </c>
      <c r="O6057" s="12" t="s">
        <v>6</v>
      </c>
      <c r="P6057" s="12">
        <v>1914</v>
      </c>
      <c r="Q6057" s="12" t="s">
        <v>6</v>
      </c>
      <c r="R6057">
        <v>6056</v>
      </c>
    </row>
    <row r="6058" spans="1:18" ht="15" x14ac:dyDescent="0.45">
      <c r="A6058">
        <v>32301</v>
      </c>
      <c r="H6058">
        <v>6</v>
      </c>
      <c r="I6058">
        <v>47.4</v>
      </c>
      <c r="J6058">
        <v>6</v>
      </c>
      <c r="K6058">
        <v>47.4</v>
      </c>
      <c r="L6058" s="11" t="s">
        <v>11926</v>
      </c>
      <c r="M6058" s="12" t="s">
        <v>6</v>
      </c>
      <c r="N6058" s="12" t="s">
        <v>6</v>
      </c>
      <c r="O6058" s="12" t="s">
        <v>6</v>
      </c>
      <c r="P6058" s="12">
        <v>1915</v>
      </c>
      <c r="Q6058" s="12" t="s">
        <v>6</v>
      </c>
      <c r="R6058">
        <v>6057</v>
      </c>
    </row>
    <row r="6059" spans="1:18" ht="15" x14ac:dyDescent="0.45">
      <c r="A6059">
        <v>32492</v>
      </c>
      <c r="H6059">
        <v>6</v>
      </c>
      <c r="I6059">
        <v>47.4</v>
      </c>
      <c r="J6059">
        <v>6</v>
      </c>
      <c r="K6059">
        <v>47.4</v>
      </c>
      <c r="L6059" s="11" t="s">
        <v>11924</v>
      </c>
      <c r="M6059" s="12">
        <v>449</v>
      </c>
      <c r="N6059" s="12" t="s">
        <v>6</v>
      </c>
      <c r="O6059" s="12" t="s">
        <v>6</v>
      </c>
      <c r="P6059" s="12" t="s">
        <v>6</v>
      </c>
      <c r="Q6059" s="12" t="s">
        <v>6</v>
      </c>
      <c r="R6059">
        <v>6058</v>
      </c>
    </row>
    <row r="6060" spans="1:18" ht="15" x14ac:dyDescent="0.45">
      <c r="A6060">
        <v>14353</v>
      </c>
      <c r="B6060">
        <v>13</v>
      </c>
      <c r="C6060">
        <v>43.93</v>
      </c>
      <c r="F6060">
        <v>1</v>
      </c>
      <c r="G6060">
        <v>3.4</v>
      </c>
      <c r="J6060">
        <v>14</v>
      </c>
      <c r="K6060">
        <v>47.33</v>
      </c>
      <c r="L6060" s="11" t="s">
        <v>11928</v>
      </c>
      <c r="M6060" s="12" t="s">
        <v>6</v>
      </c>
      <c r="N6060" s="12">
        <v>1269</v>
      </c>
      <c r="O6060" s="12" t="s">
        <v>6</v>
      </c>
      <c r="P6060" s="12" t="s">
        <v>6</v>
      </c>
      <c r="Q6060" s="12" t="s">
        <v>6</v>
      </c>
      <c r="R6060">
        <v>6059</v>
      </c>
    </row>
    <row r="6061" spans="1:18" ht="15" x14ac:dyDescent="0.45">
      <c r="A6061">
        <v>2028297</v>
      </c>
      <c r="B6061">
        <v>0.76</v>
      </c>
      <c r="C6061">
        <v>17.940000000000001</v>
      </c>
      <c r="F6061">
        <v>1.25</v>
      </c>
      <c r="G6061">
        <v>29.38</v>
      </c>
      <c r="J6061">
        <v>2.0099999999999998</v>
      </c>
      <c r="K6061">
        <v>47.32</v>
      </c>
      <c r="L6061" s="11" t="s">
        <v>11924</v>
      </c>
      <c r="M6061" s="12">
        <v>450</v>
      </c>
      <c r="N6061" s="12" t="s">
        <v>6</v>
      </c>
      <c r="O6061" s="12" t="s">
        <v>6</v>
      </c>
      <c r="P6061" s="12" t="s">
        <v>6</v>
      </c>
      <c r="Q6061" s="12" t="s">
        <v>6</v>
      </c>
      <c r="R6061">
        <v>6060</v>
      </c>
    </row>
    <row r="6062" spans="1:18" ht="15" x14ac:dyDescent="0.45">
      <c r="A6062">
        <v>29126</v>
      </c>
      <c r="H6062">
        <v>2</v>
      </c>
      <c r="I6062">
        <v>47.28</v>
      </c>
      <c r="J6062">
        <v>2</v>
      </c>
      <c r="K6062">
        <v>47.28</v>
      </c>
      <c r="L6062" s="11" t="s">
        <v>11926</v>
      </c>
      <c r="M6062" s="12" t="s">
        <v>6</v>
      </c>
      <c r="N6062" s="12" t="s">
        <v>6</v>
      </c>
      <c r="O6062" s="12" t="s">
        <v>6</v>
      </c>
      <c r="P6062" s="12">
        <v>1916</v>
      </c>
      <c r="Q6062" s="12" t="s">
        <v>6</v>
      </c>
      <c r="R6062">
        <v>6061</v>
      </c>
    </row>
    <row r="6063" spans="1:18" ht="15" x14ac:dyDescent="0.45">
      <c r="A6063">
        <v>13484</v>
      </c>
      <c r="H6063">
        <v>2</v>
      </c>
      <c r="I6063">
        <v>47.2</v>
      </c>
      <c r="J6063">
        <v>2</v>
      </c>
      <c r="K6063">
        <v>47.2</v>
      </c>
      <c r="L6063" s="11" t="s">
        <v>11926</v>
      </c>
      <c r="M6063" s="12" t="s">
        <v>6</v>
      </c>
      <c r="N6063" s="12" t="s">
        <v>6</v>
      </c>
      <c r="O6063" s="12" t="s">
        <v>6</v>
      </c>
      <c r="P6063" s="12">
        <v>1917</v>
      </c>
      <c r="Q6063" s="12" t="s">
        <v>6</v>
      </c>
      <c r="R6063">
        <v>6062</v>
      </c>
    </row>
    <row r="6064" spans="1:18" ht="15" x14ac:dyDescent="0.45">
      <c r="A6064">
        <v>29859</v>
      </c>
      <c r="D6064">
        <v>2</v>
      </c>
      <c r="E6064">
        <v>47.2</v>
      </c>
      <c r="J6064">
        <v>2</v>
      </c>
      <c r="K6064">
        <v>47.2</v>
      </c>
      <c r="L6064" s="11" t="s">
        <v>11926</v>
      </c>
      <c r="M6064" s="12" t="s">
        <v>6</v>
      </c>
      <c r="N6064" s="12" t="s">
        <v>6</v>
      </c>
      <c r="O6064" s="12" t="s">
        <v>6</v>
      </c>
      <c r="P6064" s="12">
        <v>1918</v>
      </c>
      <c r="Q6064" s="12" t="s">
        <v>6</v>
      </c>
      <c r="R6064">
        <v>6063</v>
      </c>
    </row>
    <row r="6065" spans="1:18" ht="15" x14ac:dyDescent="0.45">
      <c r="A6065">
        <v>32242</v>
      </c>
      <c r="H6065">
        <v>8</v>
      </c>
      <c r="I6065">
        <v>47.2</v>
      </c>
      <c r="J6065">
        <v>8</v>
      </c>
      <c r="K6065">
        <v>47.2</v>
      </c>
      <c r="L6065" s="11" t="s">
        <v>11928</v>
      </c>
      <c r="M6065" s="12" t="s">
        <v>6</v>
      </c>
      <c r="N6065" s="12">
        <v>1270</v>
      </c>
      <c r="O6065" s="12" t="s">
        <v>6</v>
      </c>
      <c r="P6065" s="12" t="s">
        <v>6</v>
      </c>
      <c r="Q6065" s="12" t="s">
        <v>6</v>
      </c>
      <c r="R6065">
        <v>6064</v>
      </c>
    </row>
    <row r="6066" spans="1:18" ht="15" x14ac:dyDescent="0.45">
      <c r="A6066">
        <v>28145</v>
      </c>
      <c r="F6066">
        <v>4</v>
      </c>
      <c r="G6066">
        <v>37.229999999999997</v>
      </c>
      <c r="H6066">
        <v>1</v>
      </c>
      <c r="I6066">
        <v>9.9</v>
      </c>
      <c r="J6066">
        <v>5</v>
      </c>
      <c r="K6066">
        <v>47.129999999999995</v>
      </c>
      <c r="L6066" s="11" t="s">
        <v>11926</v>
      </c>
      <c r="M6066" s="12" t="s">
        <v>6</v>
      </c>
      <c r="N6066" s="12" t="s">
        <v>6</v>
      </c>
      <c r="O6066" s="12" t="s">
        <v>6</v>
      </c>
      <c r="P6066" s="12">
        <v>1919</v>
      </c>
      <c r="Q6066" s="12" t="s">
        <v>6</v>
      </c>
      <c r="R6066">
        <v>6065</v>
      </c>
    </row>
    <row r="6067" spans="1:18" ht="15" x14ac:dyDescent="0.45">
      <c r="A6067">
        <v>27444</v>
      </c>
      <c r="H6067">
        <v>7</v>
      </c>
      <c r="I6067">
        <v>47.06</v>
      </c>
      <c r="J6067">
        <v>7</v>
      </c>
      <c r="K6067">
        <v>47.06</v>
      </c>
      <c r="L6067" s="11" t="s">
        <v>11927</v>
      </c>
      <c r="M6067" s="12" t="s">
        <v>6</v>
      </c>
      <c r="N6067" s="12" t="s">
        <v>6</v>
      </c>
      <c r="O6067" s="12" t="s">
        <v>6</v>
      </c>
      <c r="P6067" s="12" t="s">
        <v>6</v>
      </c>
      <c r="Q6067" s="12">
        <v>974</v>
      </c>
      <c r="R6067">
        <v>6066</v>
      </c>
    </row>
    <row r="6068" spans="1:18" ht="15" x14ac:dyDescent="0.45">
      <c r="A6068">
        <v>22889</v>
      </c>
      <c r="H6068">
        <v>1</v>
      </c>
      <c r="I6068">
        <v>46.9</v>
      </c>
      <c r="J6068">
        <v>1</v>
      </c>
      <c r="K6068">
        <v>46.9</v>
      </c>
      <c r="L6068" s="11" t="s">
        <v>11925</v>
      </c>
      <c r="M6068" s="12" t="s">
        <v>6</v>
      </c>
      <c r="N6068" s="12" t="s">
        <v>6</v>
      </c>
      <c r="O6068" s="12">
        <v>1167</v>
      </c>
      <c r="P6068" s="12" t="s">
        <v>6</v>
      </c>
      <c r="Q6068" s="12" t="s">
        <v>6</v>
      </c>
      <c r="R6068">
        <v>6067</v>
      </c>
    </row>
    <row r="6069" spans="1:18" ht="15" x14ac:dyDescent="0.45">
      <c r="A6069">
        <v>28534</v>
      </c>
      <c r="F6069">
        <v>1</v>
      </c>
      <c r="G6069">
        <v>46.9</v>
      </c>
      <c r="J6069">
        <v>1</v>
      </c>
      <c r="K6069">
        <v>46.9</v>
      </c>
      <c r="L6069" s="11" t="s">
        <v>11925</v>
      </c>
      <c r="M6069" s="12" t="s">
        <v>6</v>
      </c>
      <c r="N6069" s="12" t="s">
        <v>6</v>
      </c>
      <c r="O6069" s="12">
        <v>1168</v>
      </c>
      <c r="P6069" s="12" t="s">
        <v>6</v>
      </c>
      <c r="Q6069" s="12" t="s">
        <v>6</v>
      </c>
      <c r="R6069">
        <v>6068</v>
      </c>
    </row>
    <row r="6070" spans="1:18" ht="15" x14ac:dyDescent="0.45">
      <c r="A6070">
        <v>12650</v>
      </c>
      <c r="B6070">
        <v>3</v>
      </c>
      <c r="C6070">
        <v>23.4</v>
      </c>
      <c r="D6070">
        <v>1</v>
      </c>
      <c r="E6070">
        <v>7.8</v>
      </c>
      <c r="F6070">
        <v>1</v>
      </c>
      <c r="G6070">
        <v>7.8</v>
      </c>
      <c r="H6070">
        <v>1</v>
      </c>
      <c r="I6070">
        <v>7.8</v>
      </c>
      <c r="J6070">
        <v>6</v>
      </c>
      <c r="K6070">
        <v>46.8</v>
      </c>
      <c r="L6070" s="11" t="s">
        <v>11927</v>
      </c>
      <c r="M6070" s="12" t="s">
        <v>6</v>
      </c>
      <c r="N6070" s="12" t="s">
        <v>6</v>
      </c>
      <c r="O6070" s="12" t="s">
        <v>6</v>
      </c>
      <c r="P6070" s="12" t="s">
        <v>6</v>
      </c>
      <c r="Q6070" s="12">
        <v>975</v>
      </c>
      <c r="R6070">
        <v>6069</v>
      </c>
    </row>
    <row r="6071" spans="1:18" ht="15" x14ac:dyDescent="0.45">
      <c r="A6071">
        <v>31698</v>
      </c>
      <c r="F6071">
        <v>24</v>
      </c>
      <c r="G6071">
        <v>46.72</v>
      </c>
      <c r="J6071">
        <v>24</v>
      </c>
      <c r="K6071">
        <v>46.72</v>
      </c>
      <c r="L6071" s="11" t="s">
        <v>11925</v>
      </c>
      <c r="M6071" s="12" t="s">
        <v>6</v>
      </c>
      <c r="N6071" s="12" t="s">
        <v>6</v>
      </c>
      <c r="O6071" s="12">
        <v>1169</v>
      </c>
      <c r="P6071" s="12" t="s">
        <v>6</v>
      </c>
      <c r="Q6071" s="12" t="s">
        <v>6</v>
      </c>
      <c r="R6071">
        <v>6070</v>
      </c>
    </row>
    <row r="6072" spans="1:18" ht="15" x14ac:dyDescent="0.45">
      <c r="A6072">
        <v>16369</v>
      </c>
      <c r="D6072">
        <v>9</v>
      </c>
      <c r="E6072">
        <v>28.8</v>
      </c>
      <c r="F6072">
        <v>6</v>
      </c>
      <c r="G6072">
        <v>17.600000000000001</v>
      </c>
      <c r="J6072">
        <v>15</v>
      </c>
      <c r="K6072">
        <v>46.400000000000006</v>
      </c>
      <c r="L6072" s="11" t="s">
        <v>11928</v>
      </c>
      <c r="M6072" s="12" t="s">
        <v>6</v>
      </c>
      <c r="N6072" s="12">
        <v>1271</v>
      </c>
      <c r="O6072" s="12" t="s">
        <v>6</v>
      </c>
      <c r="P6072" s="12" t="s">
        <v>6</v>
      </c>
      <c r="Q6072" s="12" t="s">
        <v>6</v>
      </c>
      <c r="R6072">
        <v>6071</v>
      </c>
    </row>
    <row r="6073" spans="1:18" ht="15" x14ac:dyDescent="0.45">
      <c r="A6073">
        <v>31379</v>
      </c>
      <c r="B6073">
        <v>3</v>
      </c>
      <c r="C6073">
        <v>34.799999999999997</v>
      </c>
      <c r="D6073">
        <v>1</v>
      </c>
      <c r="E6073">
        <v>11.6</v>
      </c>
      <c r="J6073">
        <v>4</v>
      </c>
      <c r="K6073">
        <v>46.4</v>
      </c>
      <c r="L6073" s="11" t="s">
        <v>11925</v>
      </c>
      <c r="M6073" s="12" t="s">
        <v>6</v>
      </c>
      <c r="N6073" s="12" t="s">
        <v>6</v>
      </c>
      <c r="O6073" s="12">
        <v>1170</v>
      </c>
      <c r="P6073" s="12" t="s">
        <v>6</v>
      </c>
      <c r="Q6073" s="12" t="s">
        <v>6</v>
      </c>
      <c r="R6073">
        <v>6072</v>
      </c>
    </row>
    <row r="6074" spans="1:18" ht="15" x14ac:dyDescent="0.45">
      <c r="A6074">
        <v>18177</v>
      </c>
      <c r="B6074">
        <v>4</v>
      </c>
      <c r="C6074">
        <v>37.229999999999997</v>
      </c>
      <c r="F6074">
        <v>1</v>
      </c>
      <c r="G6074">
        <v>9.11</v>
      </c>
      <c r="J6074">
        <v>5</v>
      </c>
      <c r="K6074">
        <v>46.339999999999996</v>
      </c>
      <c r="L6074" s="11" t="s">
        <v>11923</v>
      </c>
      <c r="M6074" s="12" t="s">
        <v>6</v>
      </c>
      <c r="N6074" s="12" t="s">
        <v>6</v>
      </c>
      <c r="O6074" s="12" t="s">
        <v>6</v>
      </c>
      <c r="P6074" s="12" t="s">
        <v>6</v>
      </c>
      <c r="Q6074" s="12" t="s">
        <v>6</v>
      </c>
      <c r="R6074">
        <v>6073</v>
      </c>
    </row>
    <row r="6075" spans="1:18" ht="15" x14ac:dyDescent="0.45">
      <c r="A6075">
        <v>16161</v>
      </c>
      <c r="B6075">
        <v>6</v>
      </c>
      <c r="C6075">
        <v>25.2</v>
      </c>
      <c r="F6075">
        <v>3</v>
      </c>
      <c r="G6075">
        <v>12.6</v>
      </c>
      <c r="H6075">
        <v>2</v>
      </c>
      <c r="I6075">
        <v>8.4</v>
      </c>
      <c r="J6075">
        <v>11</v>
      </c>
      <c r="K6075">
        <v>46.199999999999996</v>
      </c>
      <c r="L6075" s="11" t="s">
        <v>11926</v>
      </c>
      <c r="M6075" s="12" t="s">
        <v>6</v>
      </c>
      <c r="N6075" s="12" t="s">
        <v>6</v>
      </c>
      <c r="O6075" s="12" t="s">
        <v>6</v>
      </c>
      <c r="P6075" s="12">
        <v>1920</v>
      </c>
      <c r="Q6075" s="12" t="s">
        <v>6</v>
      </c>
      <c r="R6075">
        <v>6074</v>
      </c>
    </row>
    <row r="6076" spans="1:18" ht="15" x14ac:dyDescent="0.45">
      <c r="A6076">
        <v>30151</v>
      </c>
      <c r="D6076">
        <v>4</v>
      </c>
      <c r="E6076">
        <v>26.4</v>
      </c>
      <c r="F6076">
        <v>2</v>
      </c>
      <c r="G6076">
        <v>13.2</v>
      </c>
      <c r="H6076">
        <v>1</v>
      </c>
      <c r="I6076">
        <v>6.6</v>
      </c>
      <c r="J6076">
        <v>7</v>
      </c>
      <c r="K6076">
        <v>46.199999999999996</v>
      </c>
      <c r="L6076" s="11" t="s">
        <v>11927</v>
      </c>
      <c r="M6076" s="12" t="s">
        <v>6</v>
      </c>
      <c r="N6076" s="12" t="s">
        <v>6</v>
      </c>
      <c r="O6076" s="12" t="s">
        <v>6</v>
      </c>
      <c r="P6076" s="12" t="s">
        <v>6</v>
      </c>
      <c r="Q6076" s="12">
        <v>976</v>
      </c>
      <c r="R6076">
        <v>6075</v>
      </c>
    </row>
    <row r="6077" spans="1:18" ht="15" x14ac:dyDescent="0.45">
      <c r="A6077">
        <v>31437</v>
      </c>
      <c r="B6077">
        <v>3</v>
      </c>
      <c r="C6077">
        <v>12.6</v>
      </c>
      <c r="D6077">
        <v>6</v>
      </c>
      <c r="E6077">
        <v>25.2</v>
      </c>
      <c r="F6077">
        <v>2</v>
      </c>
      <c r="G6077">
        <v>8.4</v>
      </c>
      <c r="J6077">
        <v>11</v>
      </c>
      <c r="K6077">
        <v>46.199999999999996</v>
      </c>
      <c r="L6077" s="11" t="s">
        <v>11926</v>
      </c>
      <c r="M6077" s="12" t="s">
        <v>6</v>
      </c>
      <c r="N6077" s="12" t="s">
        <v>6</v>
      </c>
      <c r="O6077" s="12" t="s">
        <v>6</v>
      </c>
      <c r="P6077" s="12">
        <v>1921</v>
      </c>
      <c r="Q6077" s="12" t="s">
        <v>6</v>
      </c>
      <c r="R6077">
        <v>6076</v>
      </c>
    </row>
    <row r="6078" spans="1:18" ht="15" x14ac:dyDescent="0.45">
      <c r="A6078">
        <v>29292</v>
      </c>
      <c r="B6078">
        <v>297</v>
      </c>
      <c r="C6078">
        <v>29.28</v>
      </c>
      <c r="D6078">
        <v>66</v>
      </c>
      <c r="E6078">
        <v>6.57</v>
      </c>
      <c r="F6078">
        <v>40</v>
      </c>
      <c r="G6078">
        <v>4</v>
      </c>
      <c r="H6078">
        <v>63</v>
      </c>
      <c r="I6078">
        <v>6.2</v>
      </c>
      <c r="J6078">
        <v>466</v>
      </c>
      <c r="K6078">
        <v>46.050000000000004</v>
      </c>
      <c r="L6078" s="11" t="s">
        <v>11928</v>
      </c>
      <c r="M6078" s="12" t="s">
        <v>6</v>
      </c>
      <c r="N6078" s="12">
        <v>1272</v>
      </c>
      <c r="O6078" s="12" t="s">
        <v>6</v>
      </c>
      <c r="P6078" s="12" t="s">
        <v>6</v>
      </c>
      <c r="Q6078" s="12" t="s">
        <v>6</v>
      </c>
      <c r="R6078">
        <v>6077</v>
      </c>
    </row>
    <row r="6079" spans="1:18" ht="15" x14ac:dyDescent="0.45">
      <c r="A6079">
        <v>10198</v>
      </c>
      <c r="B6079">
        <v>10</v>
      </c>
      <c r="C6079">
        <v>46</v>
      </c>
      <c r="J6079">
        <v>10</v>
      </c>
      <c r="K6079">
        <v>46</v>
      </c>
      <c r="L6079" s="11" t="s">
        <v>11927</v>
      </c>
      <c r="M6079" s="12" t="s">
        <v>6</v>
      </c>
      <c r="N6079" s="12" t="s">
        <v>6</v>
      </c>
      <c r="O6079" s="12" t="s">
        <v>6</v>
      </c>
      <c r="P6079" s="12" t="s">
        <v>6</v>
      </c>
      <c r="Q6079" s="12">
        <v>977</v>
      </c>
      <c r="R6079">
        <v>6078</v>
      </c>
    </row>
    <row r="6080" spans="1:18" ht="15" x14ac:dyDescent="0.45">
      <c r="A6080">
        <v>10898</v>
      </c>
      <c r="H6080">
        <v>2</v>
      </c>
      <c r="I6080">
        <v>46</v>
      </c>
      <c r="J6080">
        <v>2</v>
      </c>
      <c r="K6080">
        <v>46</v>
      </c>
      <c r="L6080" s="11" t="s">
        <v>11925</v>
      </c>
      <c r="M6080" s="12" t="s">
        <v>6</v>
      </c>
      <c r="N6080" s="12" t="s">
        <v>6</v>
      </c>
      <c r="O6080" s="12">
        <v>1171</v>
      </c>
      <c r="P6080" s="12" t="s">
        <v>6</v>
      </c>
      <c r="Q6080" s="12" t="s">
        <v>6</v>
      </c>
      <c r="R6080">
        <v>6079</v>
      </c>
    </row>
    <row r="6081" spans="1:18" ht="15" x14ac:dyDescent="0.45">
      <c r="A6081">
        <v>17879</v>
      </c>
      <c r="B6081">
        <v>3</v>
      </c>
      <c r="C6081">
        <v>45.9</v>
      </c>
      <c r="J6081">
        <v>3</v>
      </c>
      <c r="K6081">
        <v>45.9</v>
      </c>
      <c r="L6081" s="11" t="s">
        <v>11926</v>
      </c>
      <c r="M6081" s="12" t="s">
        <v>6</v>
      </c>
      <c r="N6081" s="12" t="s">
        <v>6</v>
      </c>
      <c r="O6081" s="12" t="s">
        <v>6</v>
      </c>
      <c r="P6081" s="12">
        <v>1922</v>
      </c>
      <c r="Q6081" s="12" t="s">
        <v>6</v>
      </c>
      <c r="R6081">
        <v>6080</v>
      </c>
    </row>
    <row r="6082" spans="1:18" ht="15" x14ac:dyDescent="0.45">
      <c r="A6082">
        <v>29156</v>
      </c>
      <c r="F6082">
        <v>1</v>
      </c>
      <c r="G6082">
        <v>23.9</v>
      </c>
      <c r="H6082">
        <v>1</v>
      </c>
      <c r="I6082">
        <v>21.99</v>
      </c>
      <c r="J6082">
        <v>2</v>
      </c>
      <c r="K6082">
        <v>45.89</v>
      </c>
      <c r="L6082" s="11" t="s">
        <v>11926</v>
      </c>
      <c r="M6082" s="12" t="s">
        <v>6</v>
      </c>
      <c r="N6082" s="12" t="s">
        <v>6</v>
      </c>
      <c r="O6082" s="12" t="s">
        <v>6</v>
      </c>
      <c r="P6082" s="12">
        <v>1923</v>
      </c>
      <c r="Q6082" s="12" t="s">
        <v>6</v>
      </c>
      <c r="R6082">
        <v>6081</v>
      </c>
    </row>
    <row r="6083" spans="1:18" ht="15" x14ac:dyDescent="0.45">
      <c r="A6083">
        <v>31401</v>
      </c>
      <c r="F6083">
        <v>9</v>
      </c>
      <c r="G6083">
        <v>20.52</v>
      </c>
      <c r="H6083">
        <v>11</v>
      </c>
      <c r="I6083">
        <v>25.3</v>
      </c>
      <c r="J6083">
        <v>20</v>
      </c>
      <c r="K6083">
        <v>45.82</v>
      </c>
      <c r="L6083" s="11" t="s">
        <v>11928</v>
      </c>
      <c r="M6083" s="12" t="s">
        <v>6</v>
      </c>
      <c r="N6083" s="12">
        <v>1273</v>
      </c>
      <c r="O6083" s="12" t="s">
        <v>6</v>
      </c>
      <c r="P6083" s="12" t="s">
        <v>6</v>
      </c>
      <c r="Q6083" s="12" t="s">
        <v>6</v>
      </c>
      <c r="R6083">
        <v>6082</v>
      </c>
    </row>
    <row r="6084" spans="1:18" ht="15" x14ac:dyDescent="0.45">
      <c r="A6084">
        <v>13474</v>
      </c>
      <c r="H6084">
        <v>2</v>
      </c>
      <c r="I6084">
        <v>45.6</v>
      </c>
      <c r="J6084">
        <v>2</v>
      </c>
      <c r="K6084">
        <v>45.6</v>
      </c>
      <c r="L6084" s="11" t="s">
        <v>11926</v>
      </c>
      <c r="M6084" s="12" t="s">
        <v>6</v>
      </c>
      <c r="N6084" s="12" t="s">
        <v>6</v>
      </c>
      <c r="O6084" s="12" t="s">
        <v>6</v>
      </c>
      <c r="P6084" s="12">
        <v>1924</v>
      </c>
      <c r="Q6084" s="12" t="s">
        <v>6</v>
      </c>
      <c r="R6084">
        <v>6083</v>
      </c>
    </row>
    <row r="6085" spans="1:18" ht="15" x14ac:dyDescent="0.45">
      <c r="A6085">
        <v>13878</v>
      </c>
      <c r="B6085">
        <v>3</v>
      </c>
      <c r="C6085">
        <v>45.6</v>
      </c>
      <c r="J6085">
        <v>3</v>
      </c>
      <c r="K6085">
        <v>45.6</v>
      </c>
      <c r="L6085" s="11" t="s">
        <v>6</v>
      </c>
      <c r="M6085" s="12" t="s">
        <v>6</v>
      </c>
      <c r="N6085" s="12" t="s">
        <v>6</v>
      </c>
      <c r="O6085" s="12" t="s">
        <v>6</v>
      </c>
      <c r="P6085" s="12" t="s">
        <v>6</v>
      </c>
      <c r="Q6085" s="12" t="s">
        <v>6</v>
      </c>
      <c r="R6085">
        <v>6084</v>
      </c>
    </row>
    <row r="6086" spans="1:18" ht="15" x14ac:dyDescent="0.45">
      <c r="A6086">
        <v>17750</v>
      </c>
      <c r="B6086">
        <v>3</v>
      </c>
      <c r="C6086">
        <v>34.200000000000003</v>
      </c>
      <c r="D6086">
        <v>1</v>
      </c>
      <c r="E6086">
        <v>11.4</v>
      </c>
      <c r="J6086">
        <v>4</v>
      </c>
      <c r="K6086">
        <v>45.6</v>
      </c>
      <c r="L6086" s="11" t="s">
        <v>11926</v>
      </c>
      <c r="M6086" s="12" t="s">
        <v>6</v>
      </c>
      <c r="N6086" s="12" t="s">
        <v>6</v>
      </c>
      <c r="O6086" s="12" t="s">
        <v>6</v>
      </c>
      <c r="P6086" s="12">
        <v>1925</v>
      </c>
      <c r="Q6086" s="12" t="s">
        <v>6</v>
      </c>
      <c r="R6086">
        <v>6085</v>
      </c>
    </row>
    <row r="6087" spans="1:18" ht="15" x14ac:dyDescent="0.45">
      <c r="A6087">
        <v>29603</v>
      </c>
      <c r="B6087">
        <v>1</v>
      </c>
      <c r="C6087">
        <v>6.5</v>
      </c>
      <c r="D6087">
        <v>2</v>
      </c>
      <c r="E6087">
        <v>13</v>
      </c>
      <c r="F6087">
        <v>3</v>
      </c>
      <c r="G6087">
        <v>19.5</v>
      </c>
      <c r="H6087">
        <v>1</v>
      </c>
      <c r="I6087">
        <v>6.5</v>
      </c>
      <c r="J6087">
        <v>7</v>
      </c>
      <c r="K6087">
        <v>45.5</v>
      </c>
      <c r="L6087" s="11" t="s">
        <v>11925</v>
      </c>
      <c r="M6087" s="12" t="s">
        <v>6</v>
      </c>
      <c r="N6087" s="12" t="s">
        <v>6</v>
      </c>
      <c r="O6087" s="12">
        <v>1172</v>
      </c>
      <c r="P6087" s="12" t="s">
        <v>6</v>
      </c>
      <c r="Q6087" s="12" t="s">
        <v>6</v>
      </c>
      <c r="R6087">
        <v>6086</v>
      </c>
    </row>
    <row r="6088" spans="1:18" ht="15" x14ac:dyDescent="0.45">
      <c r="A6088">
        <v>30585</v>
      </c>
      <c r="B6088">
        <v>1</v>
      </c>
      <c r="C6088">
        <v>22.6</v>
      </c>
      <c r="D6088">
        <v>1</v>
      </c>
      <c r="E6088">
        <v>22.6</v>
      </c>
      <c r="J6088">
        <v>2</v>
      </c>
      <c r="K6088">
        <v>45.2</v>
      </c>
      <c r="L6088" s="11" t="s">
        <v>11926</v>
      </c>
      <c r="M6088" s="12" t="s">
        <v>6</v>
      </c>
      <c r="N6088" s="12" t="s">
        <v>6</v>
      </c>
      <c r="O6088" s="12" t="s">
        <v>6</v>
      </c>
      <c r="P6088" s="12">
        <v>1926</v>
      </c>
      <c r="Q6088" s="12" t="s">
        <v>6</v>
      </c>
      <c r="R6088">
        <v>6087</v>
      </c>
    </row>
    <row r="6089" spans="1:18" ht="15" x14ac:dyDescent="0.45">
      <c r="A6089">
        <v>30586</v>
      </c>
      <c r="F6089">
        <v>2</v>
      </c>
      <c r="G6089">
        <v>45.2</v>
      </c>
      <c r="J6089">
        <v>2</v>
      </c>
      <c r="K6089">
        <v>45.2</v>
      </c>
      <c r="L6089" s="11" t="s">
        <v>11926</v>
      </c>
      <c r="M6089" s="12" t="s">
        <v>6</v>
      </c>
      <c r="N6089" s="12" t="s">
        <v>6</v>
      </c>
      <c r="O6089" s="12" t="s">
        <v>6</v>
      </c>
      <c r="P6089" s="12">
        <v>1927</v>
      </c>
      <c r="Q6089" s="12" t="s">
        <v>6</v>
      </c>
      <c r="R6089">
        <v>6088</v>
      </c>
    </row>
    <row r="6090" spans="1:18" ht="15" x14ac:dyDescent="0.45">
      <c r="A6090">
        <v>10975</v>
      </c>
      <c r="B6090">
        <v>5</v>
      </c>
      <c r="C6090">
        <v>25</v>
      </c>
      <c r="F6090">
        <v>3</v>
      </c>
      <c r="G6090">
        <v>15</v>
      </c>
      <c r="H6090">
        <v>1</v>
      </c>
      <c r="I6090">
        <v>5</v>
      </c>
      <c r="J6090">
        <v>9</v>
      </c>
      <c r="K6090">
        <v>45</v>
      </c>
      <c r="L6090" s="11" t="s">
        <v>11928</v>
      </c>
      <c r="M6090" s="12" t="s">
        <v>6</v>
      </c>
      <c r="N6090" s="12">
        <v>1274</v>
      </c>
      <c r="O6090" s="12" t="s">
        <v>6</v>
      </c>
      <c r="P6090" s="12" t="s">
        <v>6</v>
      </c>
      <c r="Q6090" s="12" t="s">
        <v>6</v>
      </c>
      <c r="R6090">
        <v>6089</v>
      </c>
    </row>
    <row r="6091" spans="1:18" ht="15" x14ac:dyDescent="0.45">
      <c r="A6091">
        <v>15075</v>
      </c>
      <c r="B6091">
        <v>1</v>
      </c>
      <c r="C6091">
        <v>22.5</v>
      </c>
      <c r="H6091">
        <v>1</v>
      </c>
      <c r="I6091">
        <v>22.5</v>
      </c>
      <c r="J6091">
        <v>2</v>
      </c>
      <c r="K6091">
        <v>45</v>
      </c>
      <c r="L6091" s="11" t="s">
        <v>11925</v>
      </c>
      <c r="M6091" s="12" t="s">
        <v>6</v>
      </c>
      <c r="N6091" s="12" t="s">
        <v>6</v>
      </c>
      <c r="O6091" s="12">
        <v>1173</v>
      </c>
      <c r="P6091" s="12" t="s">
        <v>6</v>
      </c>
      <c r="Q6091" s="12" t="s">
        <v>6</v>
      </c>
      <c r="R6091">
        <v>6090</v>
      </c>
    </row>
    <row r="6092" spans="1:18" ht="15" x14ac:dyDescent="0.45">
      <c r="A6092">
        <v>23197</v>
      </c>
      <c r="B6092">
        <v>3</v>
      </c>
      <c r="C6092">
        <v>45</v>
      </c>
      <c r="J6092">
        <v>3</v>
      </c>
      <c r="K6092">
        <v>45</v>
      </c>
      <c r="L6092" s="11" t="s">
        <v>11926</v>
      </c>
      <c r="M6092" s="12" t="s">
        <v>6</v>
      </c>
      <c r="N6092" s="12" t="s">
        <v>6</v>
      </c>
      <c r="O6092" s="12" t="s">
        <v>6</v>
      </c>
      <c r="P6092" s="12">
        <v>1928</v>
      </c>
      <c r="Q6092" s="12" t="s">
        <v>6</v>
      </c>
      <c r="R6092">
        <v>6091</v>
      </c>
    </row>
    <row r="6093" spans="1:18" ht="15" x14ac:dyDescent="0.45">
      <c r="A6093">
        <v>27398</v>
      </c>
      <c r="B6093">
        <v>3</v>
      </c>
      <c r="C6093">
        <v>22.5</v>
      </c>
      <c r="D6093">
        <v>2</v>
      </c>
      <c r="E6093">
        <v>15</v>
      </c>
      <c r="H6093">
        <v>1</v>
      </c>
      <c r="I6093">
        <v>7.5</v>
      </c>
      <c r="J6093">
        <v>6</v>
      </c>
      <c r="K6093">
        <v>45</v>
      </c>
      <c r="L6093" s="11" t="s">
        <v>11927</v>
      </c>
      <c r="M6093" s="12" t="s">
        <v>6</v>
      </c>
      <c r="N6093" s="12" t="s">
        <v>6</v>
      </c>
      <c r="O6093" s="12" t="s">
        <v>6</v>
      </c>
      <c r="P6093" s="12" t="s">
        <v>6</v>
      </c>
      <c r="Q6093" s="12">
        <v>978</v>
      </c>
      <c r="R6093">
        <v>6092</v>
      </c>
    </row>
    <row r="6094" spans="1:18" ht="15" x14ac:dyDescent="0.45">
      <c r="A6094">
        <v>28977</v>
      </c>
      <c r="B6094">
        <v>3</v>
      </c>
      <c r="C6094">
        <v>45</v>
      </c>
      <c r="J6094">
        <v>3</v>
      </c>
      <c r="K6094">
        <v>45</v>
      </c>
      <c r="L6094" s="11" t="s">
        <v>11925</v>
      </c>
      <c r="M6094" s="12" t="s">
        <v>6</v>
      </c>
      <c r="N6094" s="12" t="s">
        <v>6</v>
      </c>
      <c r="O6094" s="12">
        <v>1174</v>
      </c>
      <c r="P6094" s="12" t="s">
        <v>6</v>
      </c>
      <c r="Q6094" s="12" t="s">
        <v>6</v>
      </c>
      <c r="R6094">
        <v>6093</v>
      </c>
    </row>
    <row r="6095" spans="1:18" ht="15" x14ac:dyDescent="0.45">
      <c r="A6095">
        <v>31560</v>
      </c>
      <c r="F6095">
        <v>4</v>
      </c>
      <c r="G6095">
        <v>30</v>
      </c>
      <c r="H6095">
        <v>2</v>
      </c>
      <c r="I6095">
        <v>15</v>
      </c>
      <c r="J6095">
        <v>6</v>
      </c>
      <c r="K6095">
        <v>45</v>
      </c>
      <c r="L6095" s="11" t="s">
        <v>11926</v>
      </c>
      <c r="M6095" s="12" t="s">
        <v>6</v>
      </c>
      <c r="N6095" s="12" t="s">
        <v>6</v>
      </c>
      <c r="O6095" s="12" t="s">
        <v>6</v>
      </c>
      <c r="P6095" s="12">
        <v>1929</v>
      </c>
      <c r="Q6095" s="12" t="s">
        <v>6</v>
      </c>
      <c r="R6095">
        <v>6094</v>
      </c>
    </row>
    <row r="6096" spans="1:18" ht="15" x14ac:dyDescent="0.45">
      <c r="A6096">
        <v>23065</v>
      </c>
      <c r="D6096">
        <v>1</v>
      </c>
      <c r="E6096">
        <v>44.9</v>
      </c>
      <c r="J6096">
        <v>1</v>
      </c>
      <c r="K6096">
        <v>44.9</v>
      </c>
      <c r="L6096" s="11" t="s">
        <v>11925</v>
      </c>
      <c r="M6096" s="12" t="s">
        <v>6</v>
      </c>
      <c r="N6096" s="12" t="s">
        <v>6</v>
      </c>
      <c r="O6096" s="12">
        <v>1175</v>
      </c>
      <c r="P6096" s="12" t="s">
        <v>6</v>
      </c>
      <c r="Q6096" s="12" t="s">
        <v>6</v>
      </c>
      <c r="R6096">
        <v>6095</v>
      </c>
    </row>
    <row r="6097" spans="1:18" ht="15" x14ac:dyDescent="0.45">
      <c r="A6097">
        <v>27930</v>
      </c>
      <c r="F6097">
        <v>1</v>
      </c>
      <c r="G6097">
        <v>44.9</v>
      </c>
      <c r="J6097">
        <v>1</v>
      </c>
      <c r="K6097">
        <v>44.9</v>
      </c>
      <c r="L6097" s="11" t="s">
        <v>11925</v>
      </c>
      <c r="M6097" s="12" t="s">
        <v>6</v>
      </c>
      <c r="N6097" s="12" t="s">
        <v>6</v>
      </c>
      <c r="O6097" s="12">
        <v>1176</v>
      </c>
      <c r="P6097" s="12" t="s">
        <v>6</v>
      </c>
      <c r="Q6097" s="12" t="s">
        <v>6</v>
      </c>
      <c r="R6097">
        <v>6096</v>
      </c>
    </row>
    <row r="6098" spans="1:18" ht="15" x14ac:dyDescent="0.45">
      <c r="A6098">
        <v>10480</v>
      </c>
      <c r="F6098">
        <v>4</v>
      </c>
      <c r="G6098">
        <v>44.88</v>
      </c>
      <c r="J6098">
        <v>4</v>
      </c>
      <c r="K6098">
        <v>44.88</v>
      </c>
      <c r="L6098" s="11" t="s">
        <v>11927</v>
      </c>
      <c r="M6098" s="12" t="s">
        <v>6</v>
      </c>
      <c r="N6098" s="12" t="s">
        <v>6</v>
      </c>
      <c r="O6098" s="12" t="s">
        <v>6</v>
      </c>
      <c r="P6098" s="12" t="s">
        <v>6</v>
      </c>
      <c r="Q6098" s="12">
        <v>979</v>
      </c>
      <c r="R6098">
        <v>6097</v>
      </c>
    </row>
    <row r="6099" spans="1:18" ht="15" x14ac:dyDescent="0.45">
      <c r="A6099">
        <v>29883</v>
      </c>
      <c r="B6099">
        <v>22</v>
      </c>
      <c r="C6099">
        <v>32.880000000000003</v>
      </c>
      <c r="D6099">
        <v>8</v>
      </c>
      <c r="E6099">
        <v>12</v>
      </c>
      <c r="J6099">
        <v>30</v>
      </c>
      <c r="K6099">
        <v>44.88</v>
      </c>
      <c r="L6099" s="11" t="s">
        <v>11925</v>
      </c>
      <c r="M6099" s="12" t="s">
        <v>6</v>
      </c>
      <c r="N6099" s="12" t="s">
        <v>6</v>
      </c>
      <c r="O6099" s="12">
        <v>1177</v>
      </c>
      <c r="P6099" s="12" t="s">
        <v>6</v>
      </c>
      <c r="Q6099" s="12" t="s">
        <v>6</v>
      </c>
      <c r="R6099">
        <v>6098</v>
      </c>
    </row>
    <row r="6100" spans="1:18" ht="15" x14ac:dyDescent="0.45">
      <c r="A6100">
        <v>10302</v>
      </c>
      <c r="B6100">
        <v>5</v>
      </c>
      <c r="C6100">
        <v>14</v>
      </c>
      <c r="F6100">
        <v>4</v>
      </c>
      <c r="G6100">
        <v>11.2</v>
      </c>
      <c r="H6100">
        <v>7</v>
      </c>
      <c r="I6100">
        <v>19.600000000000001</v>
      </c>
      <c r="J6100">
        <v>16</v>
      </c>
      <c r="K6100">
        <v>44.8</v>
      </c>
      <c r="L6100" s="11" t="s">
        <v>11927</v>
      </c>
      <c r="M6100" s="12" t="s">
        <v>6</v>
      </c>
      <c r="N6100" s="12" t="s">
        <v>6</v>
      </c>
      <c r="O6100" s="12" t="s">
        <v>6</v>
      </c>
      <c r="P6100" s="12" t="s">
        <v>6</v>
      </c>
      <c r="Q6100" s="12">
        <v>980</v>
      </c>
      <c r="R6100">
        <v>6099</v>
      </c>
    </row>
    <row r="6101" spans="1:18" ht="15" x14ac:dyDescent="0.45">
      <c r="A6101">
        <v>32473</v>
      </c>
      <c r="H6101">
        <v>14</v>
      </c>
      <c r="I6101">
        <v>44.8</v>
      </c>
      <c r="J6101">
        <v>14</v>
      </c>
      <c r="K6101">
        <v>44.8</v>
      </c>
      <c r="L6101" s="11" t="s">
        <v>11925</v>
      </c>
      <c r="M6101" s="12" t="s">
        <v>6</v>
      </c>
      <c r="N6101" s="12" t="s">
        <v>6</v>
      </c>
      <c r="O6101" s="12">
        <v>1178</v>
      </c>
      <c r="P6101" s="12" t="s">
        <v>6</v>
      </c>
      <c r="Q6101" s="12" t="s">
        <v>6</v>
      </c>
      <c r="R6101">
        <v>6100</v>
      </c>
    </row>
    <row r="6102" spans="1:18" ht="15" x14ac:dyDescent="0.45">
      <c r="A6102">
        <v>29512</v>
      </c>
      <c r="B6102">
        <v>3</v>
      </c>
      <c r="C6102">
        <v>44.7</v>
      </c>
      <c r="J6102">
        <v>3</v>
      </c>
      <c r="K6102">
        <v>44.7</v>
      </c>
      <c r="L6102" s="11" t="s">
        <v>11926</v>
      </c>
      <c r="M6102" s="12" t="s">
        <v>6</v>
      </c>
      <c r="N6102" s="12" t="s">
        <v>6</v>
      </c>
      <c r="O6102" s="12" t="s">
        <v>6</v>
      </c>
      <c r="P6102" s="12">
        <v>1930</v>
      </c>
      <c r="Q6102" s="12" t="s">
        <v>6</v>
      </c>
      <c r="R6102">
        <v>6101</v>
      </c>
    </row>
    <row r="6103" spans="1:18" ht="15" x14ac:dyDescent="0.45">
      <c r="A6103">
        <v>27134</v>
      </c>
      <c r="B6103">
        <v>14</v>
      </c>
      <c r="C6103">
        <v>19.489999999999998</v>
      </c>
      <c r="D6103">
        <v>10</v>
      </c>
      <c r="E6103">
        <v>14</v>
      </c>
      <c r="F6103">
        <v>6</v>
      </c>
      <c r="G6103">
        <v>8.4</v>
      </c>
      <c r="H6103">
        <v>2</v>
      </c>
      <c r="I6103">
        <v>2.8</v>
      </c>
      <c r="J6103">
        <v>32</v>
      </c>
      <c r="K6103">
        <v>44.689999999999991</v>
      </c>
      <c r="L6103" s="11" t="s">
        <v>11928</v>
      </c>
      <c r="M6103" s="12" t="s">
        <v>6</v>
      </c>
      <c r="N6103" s="12">
        <v>1275</v>
      </c>
      <c r="O6103" s="12" t="s">
        <v>6</v>
      </c>
      <c r="P6103" s="12" t="s">
        <v>6</v>
      </c>
      <c r="Q6103" s="12" t="s">
        <v>6</v>
      </c>
      <c r="R6103">
        <v>6102</v>
      </c>
    </row>
    <row r="6104" spans="1:18" ht="15" x14ac:dyDescent="0.45">
      <c r="A6104">
        <v>17955</v>
      </c>
      <c r="D6104">
        <v>1</v>
      </c>
      <c r="E6104">
        <v>44.6</v>
      </c>
      <c r="J6104">
        <v>1</v>
      </c>
      <c r="K6104">
        <v>44.6</v>
      </c>
      <c r="L6104" s="11" t="s">
        <v>11926</v>
      </c>
      <c r="M6104" s="12" t="s">
        <v>6</v>
      </c>
      <c r="N6104" s="12" t="s">
        <v>6</v>
      </c>
      <c r="O6104" s="12" t="s">
        <v>6</v>
      </c>
      <c r="P6104" s="12">
        <v>1931</v>
      </c>
      <c r="Q6104" s="12" t="s">
        <v>6</v>
      </c>
      <c r="R6104">
        <v>6103</v>
      </c>
    </row>
    <row r="6105" spans="1:18" ht="15" x14ac:dyDescent="0.45">
      <c r="A6105">
        <v>10554</v>
      </c>
      <c r="B6105">
        <v>3</v>
      </c>
      <c r="C6105">
        <v>26.7</v>
      </c>
      <c r="F6105">
        <v>1</v>
      </c>
      <c r="G6105">
        <v>8.9</v>
      </c>
      <c r="H6105">
        <v>1</v>
      </c>
      <c r="I6105">
        <v>8.9</v>
      </c>
      <c r="J6105">
        <v>5</v>
      </c>
      <c r="K6105">
        <v>44.5</v>
      </c>
      <c r="L6105" s="11" t="s">
        <v>11927</v>
      </c>
      <c r="M6105" s="12" t="s">
        <v>6</v>
      </c>
      <c r="N6105" s="12" t="s">
        <v>6</v>
      </c>
      <c r="O6105" s="12" t="s">
        <v>6</v>
      </c>
      <c r="P6105" s="12" t="s">
        <v>6</v>
      </c>
      <c r="Q6105" s="12">
        <v>981</v>
      </c>
      <c r="R6105">
        <v>6104</v>
      </c>
    </row>
    <row r="6106" spans="1:18" ht="15" x14ac:dyDescent="0.45">
      <c r="A6106">
        <v>27316</v>
      </c>
      <c r="H6106">
        <v>1</v>
      </c>
      <c r="I6106">
        <v>44.5</v>
      </c>
      <c r="J6106">
        <v>1</v>
      </c>
      <c r="K6106">
        <v>44.5</v>
      </c>
      <c r="L6106" s="11" t="s">
        <v>11926</v>
      </c>
      <c r="M6106" s="12" t="s">
        <v>6</v>
      </c>
      <c r="N6106" s="12" t="s">
        <v>6</v>
      </c>
      <c r="O6106" s="12" t="s">
        <v>6</v>
      </c>
      <c r="P6106" s="12">
        <v>1932</v>
      </c>
      <c r="Q6106" s="12" t="s">
        <v>6</v>
      </c>
      <c r="R6106">
        <v>6105</v>
      </c>
    </row>
    <row r="6107" spans="1:18" ht="15" x14ac:dyDescent="0.45">
      <c r="A6107">
        <v>30281</v>
      </c>
      <c r="B6107">
        <v>1</v>
      </c>
      <c r="C6107">
        <v>21.9</v>
      </c>
      <c r="F6107">
        <v>1</v>
      </c>
      <c r="G6107">
        <v>22.5</v>
      </c>
      <c r="J6107">
        <v>2</v>
      </c>
      <c r="K6107">
        <v>44.4</v>
      </c>
      <c r="L6107" s="11" t="s">
        <v>11925</v>
      </c>
      <c r="M6107" s="12" t="s">
        <v>6</v>
      </c>
      <c r="N6107" s="12" t="s">
        <v>6</v>
      </c>
      <c r="O6107" s="12">
        <v>1179</v>
      </c>
      <c r="P6107" s="12" t="s">
        <v>6</v>
      </c>
      <c r="Q6107" s="12" t="s">
        <v>6</v>
      </c>
      <c r="R6107">
        <v>6106</v>
      </c>
    </row>
    <row r="6108" spans="1:18" ht="15" x14ac:dyDescent="0.45">
      <c r="A6108">
        <v>16914</v>
      </c>
      <c r="B6108">
        <v>3</v>
      </c>
      <c r="C6108">
        <v>44.3</v>
      </c>
      <c r="J6108">
        <v>3</v>
      </c>
      <c r="K6108">
        <v>44.3</v>
      </c>
      <c r="L6108" s="11" t="s">
        <v>11926</v>
      </c>
      <c r="M6108" s="12" t="s">
        <v>6</v>
      </c>
      <c r="N6108" s="12" t="s">
        <v>6</v>
      </c>
      <c r="O6108" s="12" t="s">
        <v>6</v>
      </c>
      <c r="P6108" s="12">
        <v>1933</v>
      </c>
      <c r="Q6108" s="12" t="s">
        <v>6</v>
      </c>
      <c r="R6108">
        <v>6107</v>
      </c>
    </row>
    <row r="6109" spans="1:18" ht="15" x14ac:dyDescent="0.45">
      <c r="A6109">
        <v>32233</v>
      </c>
      <c r="H6109">
        <v>7</v>
      </c>
      <c r="I6109">
        <v>44.3</v>
      </c>
      <c r="J6109">
        <v>7</v>
      </c>
      <c r="K6109">
        <v>44.3</v>
      </c>
      <c r="L6109" s="11" t="s">
        <v>11926</v>
      </c>
      <c r="M6109" s="12" t="s">
        <v>6</v>
      </c>
      <c r="N6109" s="12" t="s">
        <v>6</v>
      </c>
      <c r="O6109" s="12" t="s">
        <v>6</v>
      </c>
      <c r="P6109" s="12">
        <v>1934</v>
      </c>
      <c r="Q6109" s="12" t="s">
        <v>6</v>
      </c>
      <c r="R6109">
        <v>6108</v>
      </c>
    </row>
    <row r="6110" spans="1:18" ht="15" x14ac:dyDescent="0.45">
      <c r="A6110">
        <v>30051</v>
      </c>
      <c r="B6110">
        <v>3</v>
      </c>
      <c r="C6110">
        <v>7.8</v>
      </c>
      <c r="D6110">
        <v>9</v>
      </c>
      <c r="E6110">
        <v>23.4</v>
      </c>
      <c r="F6110">
        <v>3</v>
      </c>
      <c r="G6110">
        <v>7.8</v>
      </c>
      <c r="H6110">
        <v>2</v>
      </c>
      <c r="I6110">
        <v>5.2</v>
      </c>
      <c r="J6110">
        <v>17</v>
      </c>
      <c r="K6110">
        <v>44.2</v>
      </c>
      <c r="L6110" s="11" t="s">
        <v>11926</v>
      </c>
      <c r="M6110" s="12" t="s">
        <v>6</v>
      </c>
      <c r="N6110" s="12" t="s">
        <v>6</v>
      </c>
      <c r="O6110" s="12" t="s">
        <v>6</v>
      </c>
      <c r="P6110" s="12">
        <v>1935</v>
      </c>
      <c r="Q6110" s="12" t="s">
        <v>6</v>
      </c>
      <c r="R6110">
        <v>6109</v>
      </c>
    </row>
    <row r="6111" spans="1:18" ht="15" x14ac:dyDescent="0.45">
      <c r="A6111">
        <v>30053</v>
      </c>
      <c r="B6111">
        <v>6</v>
      </c>
      <c r="C6111">
        <v>15.6</v>
      </c>
      <c r="D6111">
        <v>2</v>
      </c>
      <c r="E6111">
        <v>5.2</v>
      </c>
      <c r="F6111">
        <v>7</v>
      </c>
      <c r="G6111">
        <v>18.2</v>
      </c>
      <c r="H6111">
        <v>2</v>
      </c>
      <c r="I6111">
        <v>5.2</v>
      </c>
      <c r="J6111">
        <v>17</v>
      </c>
      <c r="K6111">
        <v>44.2</v>
      </c>
      <c r="L6111" s="11" t="s">
        <v>11926</v>
      </c>
      <c r="M6111" s="12" t="s">
        <v>6</v>
      </c>
      <c r="N6111" s="12" t="s">
        <v>6</v>
      </c>
      <c r="O6111" s="12" t="s">
        <v>6</v>
      </c>
      <c r="P6111" s="12">
        <v>1936</v>
      </c>
      <c r="Q6111" s="12" t="s">
        <v>6</v>
      </c>
      <c r="R6111">
        <v>6110</v>
      </c>
    </row>
    <row r="6112" spans="1:18" ht="15" x14ac:dyDescent="0.45">
      <c r="A6112">
        <v>30054</v>
      </c>
      <c r="B6112">
        <v>4</v>
      </c>
      <c r="C6112">
        <v>10.4</v>
      </c>
      <c r="D6112">
        <v>6</v>
      </c>
      <c r="E6112">
        <v>15.6</v>
      </c>
      <c r="F6112">
        <v>5</v>
      </c>
      <c r="G6112">
        <v>13</v>
      </c>
      <c r="H6112">
        <v>2</v>
      </c>
      <c r="I6112">
        <v>5.2</v>
      </c>
      <c r="J6112">
        <v>17</v>
      </c>
      <c r="K6112">
        <v>44.2</v>
      </c>
      <c r="L6112" s="11" t="s">
        <v>11926</v>
      </c>
      <c r="M6112" s="12" t="s">
        <v>6</v>
      </c>
      <c r="N6112" s="12" t="s">
        <v>6</v>
      </c>
      <c r="O6112" s="12" t="s">
        <v>6</v>
      </c>
      <c r="P6112" s="12">
        <v>1937</v>
      </c>
      <c r="Q6112" s="12" t="s">
        <v>6</v>
      </c>
      <c r="R6112">
        <v>6111</v>
      </c>
    </row>
    <row r="6113" spans="1:18" ht="15" x14ac:dyDescent="0.45">
      <c r="A6113">
        <v>27381</v>
      </c>
      <c r="B6113">
        <v>2</v>
      </c>
      <c r="C6113">
        <v>3.4</v>
      </c>
      <c r="D6113">
        <v>8</v>
      </c>
      <c r="E6113">
        <v>13.6</v>
      </c>
      <c r="F6113">
        <v>9</v>
      </c>
      <c r="G6113">
        <v>15.3</v>
      </c>
      <c r="H6113">
        <v>7</v>
      </c>
      <c r="I6113">
        <v>11.9</v>
      </c>
      <c r="J6113">
        <v>26</v>
      </c>
      <c r="K6113">
        <v>44.199999999999996</v>
      </c>
      <c r="L6113" s="11" t="s">
        <v>11927</v>
      </c>
      <c r="M6113" s="12" t="s">
        <v>6</v>
      </c>
      <c r="N6113" s="12" t="s">
        <v>6</v>
      </c>
      <c r="O6113" s="12" t="s">
        <v>6</v>
      </c>
      <c r="P6113" s="12" t="s">
        <v>6</v>
      </c>
      <c r="Q6113" s="12">
        <v>982</v>
      </c>
      <c r="R6113">
        <v>6112</v>
      </c>
    </row>
    <row r="6114" spans="1:18" ht="15" x14ac:dyDescent="0.45">
      <c r="A6114">
        <v>12759</v>
      </c>
      <c r="B6114">
        <v>2</v>
      </c>
      <c r="C6114">
        <v>12.6</v>
      </c>
      <c r="F6114">
        <v>1</v>
      </c>
      <c r="G6114">
        <v>6.3</v>
      </c>
      <c r="H6114">
        <v>4</v>
      </c>
      <c r="I6114">
        <v>25.2</v>
      </c>
      <c r="J6114">
        <v>7</v>
      </c>
      <c r="K6114">
        <v>44.099999999999994</v>
      </c>
      <c r="L6114" s="11" t="s">
        <v>11927</v>
      </c>
      <c r="M6114" s="12" t="s">
        <v>6</v>
      </c>
      <c r="N6114" s="12" t="s">
        <v>6</v>
      </c>
      <c r="O6114" s="12" t="s">
        <v>6</v>
      </c>
      <c r="P6114" s="12" t="s">
        <v>6</v>
      </c>
      <c r="Q6114" s="12">
        <v>983</v>
      </c>
      <c r="R6114">
        <v>6113</v>
      </c>
    </row>
    <row r="6115" spans="1:18" ht="15" x14ac:dyDescent="0.45">
      <c r="A6115">
        <v>10206</v>
      </c>
      <c r="B6115">
        <v>8</v>
      </c>
      <c r="C6115">
        <v>6.4</v>
      </c>
      <c r="D6115">
        <v>44</v>
      </c>
      <c r="E6115">
        <v>35.200000000000003</v>
      </c>
      <c r="F6115">
        <v>3</v>
      </c>
      <c r="G6115">
        <v>2.4</v>
      </c>
      <c r="J6115">
        <v>55</v>
      </c>
      <c r="K6115">
        <v>44</v>
      </c>
      <c r="L6115" s="11" t="s">
        <v>6</v>
      </c>
      <c r="M6115" s="12" t="s">
        <v>6</v>
      </c>
      <c r="N6115" s="12" t="s">
        <v>6</v>
      </c>
      <c r="O6115" s="12" t="s">
        <v>6</v>
      </c>
      <c r="P6115" s="12" t="s">
        <v>6</v>
      </c>
      <c r="Q6115" s="12" t="s">
        <v>6</v>
      </c>
      <c r="R6115">
        <v>6114</v>
      </c>
    </row>
    <row r="6116" spans="1:18" ht="15" x14ac:dyDescent="0.45">
      <c r="A6116">
        <v>14797</v>
      </c>
      <c r="B6116">
        <v>10</v>
      </c>
      <c r="C6116">
        <v>44</v>
      </c>
      <c r="J6116">
        <v>10</v>
      </c>
      <c r="K6116">
        <v>44</v>
      </c>
      <c r="L6116" s="11" t="s">
        <v>11928</v>
      </c>
      <c r="M6116" s="12" t="s">
        <v>6</v>
      </c>
      <c r="N6116" s="12">
        <v>1276</v>
      </c>
      <c r="O6116" s="12" t="s">
        <v>6</v>
      </c>
      <c r="P6116" s="12" t="s">
        <v>6</v>
      </c>
      <c r="Q6116" s="12" t="s">
        <v>6</v>
      </c>
      <c r="R6116">
        <v>6115</v>
      </c>
    </row>
    <row r="6117" spans="1:18" ht="15" x14ac:dyDescent="0.45">
      <c r="A6117">
        <v>15569</v>
      </c>
      <c r="H6117">
        <v>10</v>
      </c>
      <c r="I6117">
        <v>44</v>
      </c>
      <c r="J6117">
        <v>10</v>
      </c>
      <c r="K6117">
        <v>44</v>
      </c>
      <c r="L6117" s="11" t="s">
        <v>11926</v>
      </c>
      <c r="M6117" s="12" t="s">
        <v>6</v>
      </c>
      <c r="N6117" s="12" t="s">
        <v>6</v>
      </c>
      <c r="O6117" s="12" t="s">
        <v>6</v>
      </c>
      <c r="P6117" s="12">
        <v>1938</v>
      </c>
      <c r="Q6117" s="12" t="s">
        <v>6</v>
      </c>
      <c r="R6117">
        <v>6116</v>
      </c>
    </row>
    <row r="6118" spans="1:18" ht="15" x14ac:dyDescent="0.45">
      <c r="A6118">
        <v>16836</v>
      </c>
      <c r="F6118">
        <v>1</v>
      </c>
      <c r="G6118">
        <v>44</v>
      </c>
      <c r="J6118">
        <v>1</v>
      </c>
      <c r="K6118">
        <v>44</v>
      </c>
      <c r="L6118" s="11" t="s">
        <v>11924</v>
      </c>
      <c r="M6118" s="12">
        <v>451</v>
      </c>
      <c r="N6118" s="12" t="s">
        <v>6</v>
      </c>
      <c r="O6118" s="12" t="s">
        <v>6</v>
      </c>
      <c r="P6118" s="12" t="s">
        <v>6</v>
      </c>
      <c r="Q6118" s="12" t="s">
        <v>6</v>
      </c>
      <c r="R6118">
        <v>6117</v>
      </c>
    </row>
    <row r="6119" spans="1:18" ht="15" x14ac:dyDescent="0.45">
      <c r="A6119">
        <v>13894</v>
      </c>
      <c r="B6119">
        <v>3</v>
      </c>
      <c r="C6119">
        <v>43.8</v>
      </c>
      <c r="J6119">
        <v>3</v>
      </c>
      <c r="K6119">
        <v>43.8</v>
      </c>
      <c r="L6119" s="11" t="s">
        <v>6</v>
      </c>
      <c r="M6119" s="12" t="s">
        <v>6</v>
      </c>
      <c r="N6119" s="12" t="s">
        <v>6</v>
      </c>
      <c r="O6119" s="12" t="s">
        <v>6</v>
      </c>
      <c r="P6119" s="12" t="s">
        <v>6</v>
      </c>
      <c r="Q6119" s="12" t="s">
        <v>6</v>
      </c>
      <c r="R6119">
        <v>6118</v>
      </c>
    </row>
    <row r="6120" spans="1:18" ht="15" x14ac:dyDescent="0.45">
      <c r="A6120">
        <v>28867</v>
      </c>
      <c r="H6120">
        <v>2</v>
      </c>
      <c r="I6120">
        <v>43.8</v>
      </c>
      <c r="J6120">
        <v>2</v>
      </c>
      <c r="K6120">
        <v>43.8</v>
      </c>
      <c r="L6120" s="11" t="s">
        <v>11926</v>
      </c>
      <c r="M6120" s="12" t="s">
        <v>6</v>
      </c>
      <c r="N6120" s="12" t="s">
        <v>6</v>
      </c>
      <c r="O6120" s="12" t="s">
        <v>6</v>
      </c>
      <c r="P6120" s="12">
        <v>1939</v>
      </c>
      <c r="Q6120" s="12" t="s">
        <v>6</v>
      </c>
      <c r="R6120">
        <v>6119</v>
      </c>
    </row>
    <row r="6121" spans="1:18" ht="15" x14ac:dyDescent="0.45">
      <c r="A6121">
        <v>32490</v>
      </c>
      <c r="H6121">
        <v>2</v>
      </c>
      <c r="I6121">
        <v>43.8</v>
      </c>
      <c r="J6121">
        <v>2</v>
      </c>
      <c r="K6121">
        <v>43.8</v>
      </c>
      <c r="L6121" s="11" t="s">
        <v>11928</v>
      </c>
      <c r="M6121" s="12" t="s">
        <v>6</v>
      </c>
      <c r="N6121" s="12">
        <v>1277</v>
      </c>
      <c r="O6121" s="12" t="s">
        <v>6</v>
      </c>
      <c r="P6121" s="12" t="s">
        <v>6</v>
      </c>
      <c r="Q6121" s="12" t="s">
        <v>6</v>
      </c>
      <c r="R6121">
        <v>6120</v>
      </c>
    </row>
    <row r="6122" spans="1:18" ht="15" x14ac:dyDescent="0.45">
      <c r="A6122">
        <v>14346</v>
      </c>
      <c r="B6122">
        <v>2</v>
      </c>
      <c r="C6122">
        <v>7.68</v>
      </c>
      <c r="D6122">
        <v>2</v>
      </c>
      <c r="E6122">
        <v>8</v>
      </c>
      <c r="F6122">
        <v>2</v>
      </c>
      <c r="G6122">
        <v>8</v>
      </c>
      <c r="H6122">
        <v>5</v>
      </c>
      <c r="I6122">
        <v>20</v>
      </c>
      <c r="J6122">
        <v>11</v>
      </c>
      <c r="K6122">
        <v>43.68</v>
      </c>
      <c r="L6122" s="11" t="s">
        <v>11928</v>
      </c>
      <c r="M6122" s="12" t="s">
        <v>6</v>
      </c>
      <c r="N6122" s="12">
        <v>1278</v>
      </c>
      <c r="O6122" s="12" t="s">
        <v>6</v>
      </c>
      <c r="P6122" s="12" t="s">
        <v>6</v>
      </c>
      <c r="Q6122" s="12" t="s">
        <v>6</v>
      </c>
      <c r="R6122">
        <v>6121</v>
      </c>
    </row>
    <row r="6123" spans="1:18" ht="15" x14ac:dyDescent="0.45">
      <c r="A6123">
        <v>31575</v>
      </c>
      <c r="F6123">
        <v>2</v>
      </c>
      <c r="G6123">
        <v>21.8</v>
      </c>
      <c r="H6123">
        <v>2</v>
      </c>
      <c r="I6123">
        <v>21.8</v>
      </c>
      <c r="J6123">
        <v>4</v>
      </c>
      <c r="K6123">
        <v>43.6</v>
      </c>
      <c r="L6123" s="11" t="s">
        <v>11926</v>
      </c>
      <c r="M6123" s="12" t="s">
        <v>6</v>
      </c>
      <c r="N6123" s="12" t="s">
        <v>6</v>
      </c>
      <c r="O6123" s="12" t="s">
        <v>6</v>
      </c>
      <c r="P6123" s="12">
        <v>1940</v>
      </c>
      <c r="Q6123" s="12" t="s">
        <v>6</v>
      </c>
      <c r="R6123">
        <v>6122</v>
      </c>
    </row>
    <row r="6124" spans="1:18" ht="15" x14ac:dyDescent="0.45">
      <c r="A6124">
        <v>23686</v>
      </c>
      <c r="H6124">
        <v>3</v>
      </c>
      <c r="I6124">
        <v>43.5</v>
      </c>
      <c r="J6124">
        <v>3</v>
      </c>
      <c r="K6124">
        <v>43.5</v>
      </c>
      <c r="L6124" s="11" t="s">
        <v>11926</v>
      </c>
      <c r="M6124" s="12" t="s">
        <v>6</v>
      </c>
      <c r="N6124" s="12" t="s">
        <v>6</v>
      </c>
      <c r="O6124" s="12" t="s">
        <v>6</v>
      </c>
      <c r="P6124" s="12">
        <v>1941</v>
      </c>
      <c r="Q6124" s="12" t="s">
        <v>6</v>
      </c>
      <c r="R6124">
        <v>6123</v>
      </c>
    </row>
    <row r="6125" spans="1:18" ht="15" x14ac:dyDescent="0.45">
      <c r="A6125">
        <v>29710</v>
      </c>
      <c r="B6125">
        <v>42</v>
      </c>
      <c r="C6125">
        <v>16.559999999999999</v>
      </c>
      <c r="D6125">
        <v>17</v>
      </c>
      <c r="E6125">
        <v>6.8</v>
      </c>
      <c r="F6125">
        <v>28</v>
      </c>
      <c r="G6125">
        <v>11.17</v>
      </c>
      <c r="H6125">
        <v>22</v>
      </c>
      <c r="I6125">
        <v>8.77</v>
      </c>
      <c r="J6125">
        <v>109</v>
      </c>
      <c r="K6125">
        <v>43.3</v>
      </c>
      <c r="L6125" s="11" t="s">
        <v>11927</v>
      </c>
      <c r="M6125" s="12" t="s">
        <v>6</v>
      </c>
      <c r="N6125" s="12" t="s">
        <v>6</v>
      </c>
      <c r="O6125" s="12" t="s">
        <v>6</v>
      </c>
      <c r="P6125" s="12" t="s">
        <v>6</v>
      </c>
      <c r="Q6125" s="12">
        <v>984</v>
      </c>
      <c r="R6125">
        <v>6124</v>
      </c>
    </row>
    <row r="6126" spans="1:18" ht="15" x14ac:dyDescent="0.45">
      <c r="A6126">
        <v>2032139</v>
      </c>
      <c r="F6126">
        <v>2</v>
      </c>
      <c r="G6126">
        <v>43.24</v>
      </c>
      <c r="J6126">
        <v>2</v>
      </c>
      <c r="K6126">
        <v>43.24</v>
      </c>
      <c r="L6126" s="11" t="s">
        <v>11927</v>
      </c>
      <c r="M6126" s="12" t="s">
        <v>6</v>
      </c>
      <c r="N6126" s="12" t="s">
        <v>6</v>
      </c>
      <c r="O6126" s="12" t="s">
        <v>6</v>
      </c>
      <c r="P6126" s="12" t="s">
        <v>6</v>
      </c>
      <c r="Q6126" s="12">
        <v>985</v>
      </c>
      <c r="R6126">
        <v>6125</v>
      </c>
    </row>
    <row r="6127" spans="1:18" ht="15" x14ac:dyDescent="0.45">
      <c r="A6127">
        <v>10579</v>
      </c>
      <c r="D6127">
        <v>1</v>
      </c>
      <c r="E6127">
        <v>10.8</v>
      </c>
      <c r="F6127">
        <v>2</v>
      </c>
      <c r="G6127">
        <v>21.6</v>
      </c>
      <c r="H6127">
        <v>1</v>
      </c>
      <c r="I6127">
        <v>10.8</v>
      </c>
      <c r="J6127">
        <v>4</v>
      </c>
      <c r="K6127">
        <v>43.2</v>
      </c>
      <c r="L6127" s="11" t="s">
        <v>11927</v>
      </c>
      <c r="M6127" s="12" t="s">
        <v>6</v>
      </c>
      <c r="N6127" s="12" t="s">
        <v>6</v>
      </c>
      <c r="O6127" s="12" t="s">
        <v>6</v>
      </c>
      <c r="P6127" s="12" t="s">
        <v>6</v>
      </c>
      <c r="Q6127" s="12">
        <v>986</v>
      </c>
      <c r="R6127">
        <v>6126</v>
      </c>
    </row>
    <row r="6128" spans="1:18" ht="15" x14ac:dyDescent="0.45">
      <c r="A6128">
        <v>17038</v>
      </c>
      <c r="H6128">
        <v>2</v>
      </c>
      <c r="I6128">
        <v>43.2</v>
      </c>
      <c r="J6128">
        <v>2</v>
      </c>
      <c r="K6128">
        <v>43.2</v>
      </c>
      <c r="L6128" s="11" t="s">
        <v>11926</v>
      </c>
      <c r="M6128" s="12" t="s">
        <v>6</v>
      </c>
      <c r="N6128" s="12" t="s">
        <v>6</v>
      </c>
      <c r="O6128" s="12" t="s">
        <v>6</v>
      </c>
      <c r="P6128" s="12">
        <v>1942</v>
      </c>
      <c r="Q6128" s="12" t="s">
        <v>6</v>
      </c>
      <c r="R6128">
        <v>6127</v>
      </c>
    </row>
    <row r="6129" spans="1:18" ht="15" x14ac:dyDescent="0.45">
      <c r="A6129">
        <v>17984</v>
      </c>
      <c r="B6129">
        <v>1</v>
      </c>
      <c r="C6129">
        <v>7.2</v>
      </c>
      <c r="D6129">
        <v>5</v>
      </c>
      <c r="E6129">
        <v>36</v>
      </c>
      <c r="J6129">
        <v>6</v>
      </c>
      <c r="K6129">
        <v>43.2</v>
      </c>
      <c r="L6129" s="11" t="s">
        <v>11925</v>
      </c>
      <c r="M6129" s="12" t="s">
        <v>6</v>
      </c>
      <c r="N6129" s="12" t="s">
        <v>6</v>
      </c>
      <c r="O6129" s="12">
        <v>1180</v>
      </c>
      <c r="P6129" s="12" t="s">
        <v>6</v>
      </c>
      <c r="Q6129" s="12" t="s">
        <v>6</v>
      </c>
      <c r="R6129">
        <v>6128</v>
      </c>
    </row>
    <row r="6130" spans="1:18" ht="15" x14ac:dyDescent="0.45">
      <c r="A6130">
        <v>32389</v>
      </c>
      <c r="H6130">
        <v>9</v>
      </c>
      <c r="I6130">
        <v>43.2</v>
      </c>
      <c r="J6130">
        <v>9</v>
      </c>
      <c r="K6130">
        <v>43.2</v>
      </c>
      <c r="L6130" s="11" t="s">
        <v>11927</v>
      </c>
      <c r="M6130" s="12" t="s">
        <v>6</v>
      </c>
      <c r="N6130" s="12" t="s">
        <v>6</v>
      </c>
      <c r="O6130" s="12" t="s">
        <v>6</v>
      </c>
      <c r="P6130" s="12" t="s">
        <v>6</v>
      </c>
      <c r="Q6130" s="12">
        <v>987</v>
      </c>
      <c r="R6130">
        <v>6129</v>
      </c>
    </row>
    <row r="6131" spans="1:18" ht="15" x14ac:dyDescent="0.45">
      <c r="A6131">
        <v>32396</v>
      </c>
      <c r="H6131">
        <v>2</v>
      </c>
      <c r="I6131">
        <v>43.2</v>
      </c>
      <c r="J6131">
        <v>2</v>
      </c>
      <c r="K6131">
        <v>43.2</v>
      </c>
      <c r="L6131" s="11" t="s">
        <v>11926</v>
      </c>
      <c r="M6131" s="12" t="s">
        <v>6</v>
      </c>
      <c r="N6131" s="12" t="s">
        <v>6</v>
      </c>
      <c r="O6131" s="12" t="s">
        <v>6</v>
      </c>
      <c r="P6131" s="12">
        <v>1943</v>
      </c>
      <c r="Q6131" s="12" t="s">
        <v>6</v>
      </c>
      <c r="R6131">
        <v>6130</v>
      </c>
    </row>
    <row r="6132" spans="1:18" ht="15" x14ac:dyDescent="0.45">
      <c r="A6132">
        <v>32212</v>
      </c>
      <c r="F6132">
        <v>7</v>
      </c>
      <c r="G6132">
        <v>8.4</v>
      </c>
      <c r="H6132">
        <v>29</v>
      </c>
      <c r="I6132">
        <v>34.700000000000003</v>
      </c>
      <c r="J6132">
        <v>36</v>
      </c>
      <c r="K6132">
        <v>43.1</v>
      </c>
      <c r="L6132" s="11" t="s">
        <v>11928</v>
      </c>
      <c r="M6132" s="12" t="s">
        <v>6</v>
      </c>
      <c r="N6132" s="12">
        <v>1279</v>
      </c>
      <c r="O6132" s="12" t="s">
        <v>6</v>
      </c>
      <c r="P6132" s="12" t="s">
        <v>6</v>
      </c>
      <c r="Q6132" s="12" t="s">
        <v>6</v>
      </c>
      <c r="R6132">
        <v>6131</v>
      </c>
    </row>
    <row r="6133" spans="1:18" ht="15" x14ac:dyDescent="0.45">
      <c r="A6133">
        <v>27305</v>
      </c>
      <c r="H6133">
        <v>27</v>
      </c>
      <c r="I6133">
        <v>43.07</v>
      </c>
      <c r="J6133">
        <v>27</v>
      </c>
      <c r="K6133">
        <v>43.07</v>
      </c>
      <c r="L6133" s="11" t="s">
        <v>11926</v>
      </c>
      <c r="M6133" s="12" t="s">
        <v>6</v>
      </c>
      <c r="N6133" s="12" t="s">
        <v>6</v>
      </c>
      <c r="O6133" s="12" t="s">
        <v>6</v>
      </c>
      <c r="P6133" s="12">
        <v>1944</v>
      </c>
      <c r="Q6133" s="12" t="s">
        <v>6</v>
      </c>
      <c r="R6133">
        <v>6132</v>
      </c>
    </row>
    <row r="6134" spans="1:18" ht="15" x14ac:dyDescent="0.45">
      <c r="A6134">
        <v>23493</v>
      </c>
      <c r="B6134">
        <v>24</v>
      </c>
      <c r="C6134">
        <v>43.06</v>
      </c>
      <c r="J6134">
        <v>24</v>
      </c>
      <c r="K6134">
        <v>43.06</v>
      </c>
      <c r="L6134" s="11" t="s">
        <v>11928</v>
      </c>
      <c r="M6134" s="12" t="s">
        <v>6</v>
      </c>
      <c r="N6134" s="12">
        <v>1280</v>
      </c>
      <c r="O6134" s="12" t="s">
        <v>6</v>
      </c>
      <c r="P6134" s="12" t="s">
        <v>6</v>
      </c>
      <c r="Q6134" s="12" t="s">
        <v>6</v>
      </c>
      <c r="R6134">
        <v>6133</v>
      </c>
    </row>
    <row r="6135" spans="1:18" ht="15" x14ac:dyDescent="0.45">
      <c r="A6135">
        <v>29779</v>
      </c>
      <c r="F6135">
        <v>1</v>
      </c>
      <c r="G6135">
        <v>43</v>
      </c>
      <c r="J6135">
        <v>1</v>
      </c>
      <c r="K6135">
        <v>43</v>
      </c>
      <c r="L6135" s="11" t="s">
        <v>11928</v>
      </c>
      <c r="M6135" s="12" t="s">
        <v>6</v>
      </c>
      <c r="N6135" s="12">
        <v>1281</v>
      </c>
      <c r="O6135" s="12" t="s">
        <v>6</v>
      </c>
      <c r="P6135" s="12" t="s">
        <v>6</v>
      </c>
      <c r="Q6135" s="12" t="s">
        <v>6</v>
      </c>
      <c r="R6135">
        <v>6134</v>
      </c>
    </row>
    <row r="6136" spans="1:18" ht="15" x14ac:dyDescent="0.45">
      <c r="A6136">
        <v>22802</v>
      </c>
      <c r="B6136">
        <v>2</v>
      </c>
      <c r="C6136">
        <v>8.6</v>
      </c>
      <c r="D6136">
        <v>6</v>
      </c>
      <c r="E6136">
        <v>25.8</v>
      </c>
      <c r="F6136">
        <v>1</v>
      </c>
      <c r="G6136">
        <v>4.3</v>
      </c>
      <c r="H6136">
        <v>1</v>
      </c>
      <c r="I6136">
        <v>4.3</v>
      </c>
      <c r="J6136">
        <v>10</v>
      </c>
      <c r="K6136">
        <v>42.999999999999993</v>
      </c>
      <c r="L6136" s="11" t="s">
        <v>11926</v>
      </c>
      <c r="M6136" s="12" t="s">
        <v>6</v>
      </c>
      <c r="N6136" s="12" t="s">
        <v>6</v>
      </c>
      <c r="O6136" s="12" t="s">
        <v>6</v>
      </c>
      <c r="P6136" s="12">
        <v>1945</v>
      </c>
      <c r="Q6136" s="12" t="s">
        <v>6</v>
      </c>
      <c r="R6136">
        <v>6135</v>
      </c>
    </row>
    <row r="6137" spans="1:18" ht="15" x14ac:dyDescent="0.45">
      <c r="A6137">
        <v>14131</v>
      </c>
      <c r="D6137">
        <v>4</v>
      </c>
      <c r="E6137">
        <v>13.2</v>
      </c>
      <c r="F6137">
        <v>4</v>
      </c>
      <c r="G6137">
        <v>13.2</v>
      </c>
      <c r="H6137">
        <v>5</v>
      </c>
      <c r="I6137">
        <v>16.5</v>
      </c>
      <c r="J6137">
        <v>13</v>
      </c>
      <c r="K6137">
        <v>42.9</v>
      </c>
      <c r="L6137" s="11" t="s">
        <v>11926</v>
      </c>
      <c r="M6137" s="12" t="s">
        <v>6</v>
      </c>
      <c r="N6137" s="12" t="s">
        <v>6</v>
      </c>
      <c r="O6137" s="12" t="s">
        <v>6</v>
      </c>
      <c r="P6137" s="12">
        <v>1946</v>
      </c>
      <c r="Q6137" s="12" t="s">
        <v>6</v>
      </c>
      <c r="R6137">
        <v>6136</v>
      </c>
    </row>
    <row r="6138" spans="1:18" ht="15" x14ac:dyDescent="0.45">
      <c r="A6138">
        <v>30078</v>
      </c>
      <c r="H6138">
        <v>1</v>
      </c>
      <c r="I6138">
        <v>42.9</v>
      </c>
      <c r="J6138">
        <v>1</v>
      </c>
      <c r="K6138">
        <v>42.9</v>
      </c>
      <c r="L6138" s="11" t="s">
        <v>11925</v>
      </c>
      <c r="M6138" s="12" t="s">
        <v>6</v>
      </c>
      <c r="N6138" s="12" t="s">
        <v>6</v>
      </c>
      <c r="O6138" s="12">
        <v>1181</v>
      </c>
      <c r="P6138" s="12" t="s">
        <v>6</v>
      </c>
      <c r="Q6138" s="12" t="s">
        <v>6</v>
      </c>
      <c r="R6138">
        <v>6137</v>
      </c>
    </row>
    <row r="6139" spans="1:18" ht="15" x14ac:dyDescent="0.45">
      <c r="A6139">
        <v>15710</v>
      </c>
      <c r="F6139">
        <v>2</v>
      </c>
      <c r="G6139">
        <v>42.8</v>
      </c>
      <c r="J6139">
        <v>2</v>
      </c>
      <c r="K6139">
        <v>42.8</v>
      </c>
      <c r="L6139" s="11" t="s">
        <v>11926</v>
      </c>
      <c r="M6139" s="12" t="s">
        <v>6</v>
      </c>
      <c r="N6139" s="12" t="s">
        <v>6</v>
      </c>
      <c r="O6139" s="12" t="s">
        <v>6</v>
      </c>
      <c r="P6139" s="12">
        <v>1947</v>
      </c>
      <c r="Q6139" s="12" t="s">
        <v>6</v>
      </c>
      <c r="R6139">
        <v>6138</v>
      </c>
    </row>
    <row r="6140" spans="1:18" ht="15" x14ac:dyDescent="0.45">
      <c r="A6140">
        <v>28063</v>
      </c>
      <c r="F6140">
        <v>6</v>
      </c>
      <c r="G6140">
        <v>23.09</v>
      </c>
      <c r="H6140">
        <v>5</v>
      </c>
      <c r="I6140">
        <v>19.5</v>
      </c>
      <c r="J6140">
        <v>11</v>
      </c>
      <c r="K6140">
        <v>42.59</v>
      </c>
      <c r="L6140" s="11" t="s">
        <v>11926</v>
      </c>
      <c r="M6140" s="12" t="s">
        <v>6</v>
      </c>
      <c r="N6140" s="12" t="s">
        <v>6</v>
      </c>
      <c r="O6140" s="12" t="s">
        <v>6</v>
      </c>
      <c r="P6140" s="12">
        <v>1948</v>
      </c>
      <c r="Q6140" s="12" t="s">
        <v>6</v>
      </c>
      <c r="R6140">
        <v>6139</v>
      </c>
    </row>
    <row r="6141" spans="1:18" ht="15" x14ac:dyDescent="0.45">
      <c r="A6141">
        <v>15711</v>
      </c>
      <c r="B6141">
        <v>1</v>
      </c>
      <c r="C6141">
        <v>21.2</v>
      </c>
      <c r="F6141">
        <v>1</v>
      </c>
      <c r="G6141">
        <v>21.2</v>
      </c>
      <c r="J6141">
        <v>2</v>
      </c>
      <c r="K6141">
        <v>42.4</v>
      </c>
      <c r="L6141" s="11" t="s">
        <v>11926</v>
      </c>
      <c r="M6141" s="12" t="s">
        <v>6</v>
      </c>
      <c r="N6141" s="12" t="s">
        <v>6</v>
      </c>
      <c r="O6141" s="12" t="s">
        <v>6</v>
      </c>
      <c r="P6141" s="12">
        <v>1949</v>
      </c>
      <c r="Q6141" s="12" t="s">
        <v>6</v>
      </c>
      <c r="R6141">
        <v>6140</v>
      </c>
    </row>
    <row r="6142" spans="1:18" ht="15" x14ac:dyDescent="0.45">
      <c r="A6142">
        <v>32185</v>
      </c>
      <c r="F6142">
        <v>2</v>
      </c>
      <c r="G6142">
        <v>21.2</v>
      </c>
      <c r="H6142">
        <v>2</v>
      </c>
      <c r="I6142">
        <v>21.2</v>
      </c>
      <c r="J6142">
        <v>4</v>
      </c>
      <c r="K6142">
        <v>42.4</v>
      </c>
      <c r="L6142" s="11" t="s">
        <v>11926</v>
      </c>
      <c r="M6142" s="12" t="s">
        <v>6</v>
      </c>
      <c r="N6142" s="12" t="s">
        <v>6</v>
      </c>
      <c r="O6142" s="12" t="s">
        <v>6</v>
      </c>
      <c r="P6142" s="12">
        <v>1950</v>
      </c>
      <c r="Q6142" s="12" t="s">
        <v>6</v>
      </c>
      <c r="R6142">
        <v>6141</v>
      </c>
    </row>
    <row r="6143" spans="1:18" ht="15" x14ac:dyDescent="0.45">
      <c r="A6143">
        <v>10423</v>
      </c>
      <c r="B6143">
        <v>1</v>
      </c>
      <c r="C6143">
        <v>22</v>
      </c>
      <c r="F6143">
        <v>1</v>
      </c>
      <c r="G6143">
        <v>20.239999999999998</v>
      </c>
      <c r="J6143">
        <v>2</v>
      </c>
      <c r="K6143">
        <v>42.239999999999995</v>
      </c>
      <c r="L6143" s="11" t="s">
        <v>11927</v>
      </c>
      <c r="M6143" s="12" t="s">
        <v>6</v>
      </c>
      <c r="N6143" s="12" t="s">
        <v>6</v>
      </c>
      <c r="O6143" s="12" t="s">
        <v>6</v>
      </c>
      <c r="P6143" s="12" t="s">
        <v>6</v>
      </c>
      <c r="Q6143" s="12">
        <v>988</v>
      </c>
      <c r="R6143">
        <v>6142</v>
      </c>
    </row>
    <row r="6144" spans="1:18" ht="15" x14ac:dyDescent="0.45">
      <c r="A6144">
        <v>14343</v>
      </c>
      <c r="B6144">
        <v>4</v>
      </c>
      <c r="C6144">
        <v>11.2</v>
      </c>
      <c r="D6144">
        <v>5</v>
      </c>
      <c r="E6144">
        <v>14</v>
      </c>
      <c r="F6144">
        <v>3</v>
      </c>
      <c r="G6144">
        <v>8.4</v>
      </c>
      <c r="H6144">
        <v>3</v>
      </c>
      <c r="I6144">
        <v>8.4</v>
      </c>
      <c r="J6144">
        <v>15</v>
      </c>
      <c r="K6144">
        <v>42</v>
      </c>
      <c r="L6144" s="11" t="s">
        <v>11928</v>
      </c>
      <c r="M6144" s="12" t="s">
        <v>6</v>
      </c>
      <c r="N6144" s="12">
        <v>1282</v>
      </c>
      <c r="O6144" s="12" t="s">
        <v>6</v>
      </c>
      <c r="P6144" s="12" t="s">
        <v>6</v>
      </c>
      <c r="Q6144" s="12" t="s">
        <v>6</v>
      </c>
      <c r="R6144">
        <v>6143</v>
      </c>
    </row>
    <row r="6145" spans="1:18" ht="15" x14ac:dyDescent="0.45">
      <c r="A6145">
        <v>17319</v>
      </c>
      <c r="B6145">
        <v>6</v>
      </c>
      <c r="C6145">
        <v>25.2</v>
      </c>
      <c r="D6145">
        <v>3</v>
      </c>
      <c r="E6145">
        <v>12.6</v>
      </c>
      <c r="F6145">
        <v>1</v>
      </c>
      <c r="G6145">
        <v>4.2</v>
      </c>
      <c r="J6145">
        <v>10</v>
      </c>
      <c r="K6145">
        <v>42</v>
      </c>
      <c r="L6145" s="11" t="s">
        <v>11926</v>
      </c>
      <c r="M6145" s="12" t="s">
        <v>6</v>
      </c>
      <c r="N6145" s="12" t="s">
        <v>6</v>
      </c>
      <c r="O6145" s="12" t="s">
        <v>6</v>
      </c>
      <c r="P6145" s="12">
        <v>1951</v>
      </c>
      <c r="Q6145" s="12" t="s">
        <v>6</v>
      </c>
      <c r="R6145">
        <v>6144</v>
      </c>
    </row>
    <row r="6146" spans="1:18" ht="15" x14ac:dyDescent="0.45">
      <c r="A6146">
        <v>17683</v>
      </c>
      <c r="B6146">
        <v>2</v>
      </c>
      <c r="C6146">
        <v>21</v>
      </c>
      <c r="D6146">
        <v>2</v>
      </c>
      <c r="E6146">
        <v>21</v>
      </c>
      <c r="J6146">
        <v>4</v>
      </c>
      <c r="K6146">
        <v>42</v>
      </c>
      <c r="L6146" s="11" t="s">
        <v>6</v>
      </c>
      <c r="M6146" s="12" t="s">
        <v>6</v>
      </c>
      <c r="N6146" s="12" t="s">
        <v>6</v>
      </c>
      <c r="O6146" s="12" t="s">
        <v>6</v>
      </c>
      <c r="P6146" s="12" t="s">
        <v>6</v>
      </c>
      <c r="Q6146" s="12" t="s">
        <v>6</v>
      </c>
      <c r="R6146">
        <v>6145</v>
      </c>
    </row>
    <row r="6147" spans="1:18" ht="15" x14ac:dyDescent="0.45">
      <c r="A6147">
        <v>17907</v>
      </c>
      <c r="D6147">
        <v>1</v>
      </c>
      <c r="E6147">
        <v>14</v>
      </c>
      <c r="F6147">
        <v>1</v>
      </c>
      <c r="G6147">
        <v>14</v>
      </c>
      <c r="H6147">
        <v>1</v>
      </c>
      <c r="I6147">
        <v>14</v>
      </c>
      <c r="J6147">
        <v>3</v>
      </c>
      <c r="K6147">
        <v>42</v>
      </c>
      <c r="L6147" s="11" t="s">
        <v>11926</v>
      </c>
      <c r="M6147" s="12" t="s">
        <v>6</v>
      </c>
      <c r="N6147" s="12" t="s">
        <v>6</v>
      </c>
      <c r="O6147" s="12" t="s">
        <v>6</v>
      </c>
      <c r="P6147" s="12">
        <v>1952</v>
      </c>
      <c r="Q6147" s="12" t="s">
        <v>6</v>
      </c>
      <c r="R6147">
        <v>6146</v>
      </c>
    </row>
    <row r="6148" spans="1:18" ht="15" x14ac:dyDescent="0.45">
      <c r="A6148">
        <v>28430</v>
      </c>
      <c r="B6148">
        <v>2</v>
      </c>
      <c r="C6148">
        <v>42</v>
      </c>
      <c r="J6148">
        <v>2</v>
      </c>
      <c r="K6148">
        <v>42</v>
      </c>
      <c r="L6148" s="11" t="s">
        <v>11926</v>
      </c>
      <c r="M6148" s="12" t="s">
        <v>6</v>
      </c>
      <c r="N6148" s="12" t="s">
        <v>6</v>
      </c>
      <c r="O6148" s="12" t="s">
        <v>6</v>
      </c>
      <c r="P6148" s="12">
        <v>1953</v>
      </c>
      <c r="Q6148" s="12" t="s">
        <v>6</v>
      </c>
      <c r="R6148">
        <v>6147</v>
      </c>
    </row>
    <row r="6149" spans="1:18" ht="15" x14ac:dyDescent="0.45">
      <c r="A6149">
        <v>28625</v>
      </c>
      <c r="B6149">
        <v>1</v>
      </c>
      <c r="C6149">
        <v>42</v>
      </c>
      <c r="J6149">
        <v>1</v>
      </c>
      <c r="K6149">
        <v>42</v>
      </c>
      <c r="L6149" s="11" t="s">
        <v>11925</v>
      </c>
      <c r="M6149" s="12" t="s">
        <v>6</v>
      </c>
      <c r="N6149" s="12" t="s">
        <v>6</v>
      </c>
      <c r="O6149" s="12">
        <v>1182</v>
      </c>
      <c r="P6149" s="12" t="s">
        <v>6</v>
      </c>
      <c r="Q6149" s="12" t="s">
        <v>6</v>
      </c>
      <c r="R6149">
        <v>6148</v>
      </c>
    </row>
    <row r="6150" spans="1:18" ht="15" x14ac:dyDescent="0.45">
      <c r="A6150">
        <v>28663</v>
      </c>
      <c r="B6150">
        <v>1</v>
      </c>
      <c r="C6150">
        <v>21</v>
      </c>
      <c r="D6150">
        <v>1</v>
      </c>
      <c r="E6150">
        <v>21</v>
      </c>
      <c r="J6150">
        <v>2</v>
      </c>
      <c r="K6150">
        <v>42</v>
      </c>
      <c r="L6150" s="11" t="s">
        <v>11926</v>
      </c>
      <c r="M6150" s="12" t="s">
        <v>6</v>
      </c>
      <c r="N6150" s="12" t="s">
        <v>6</v>
      </c>
      <c r="O6150" s="12" t="s">
        <v>6</v>
      </c>
      <c r="P6150" s="12">
        <v>1954</v>
      </c>
      <c r="Q6150" s="12" t="s">
        <v>6</v>
      </c>
      <c r="R6150">
        <v>6149</v>
      </c>
    </row>
    <row r="6151" spans="1:18" ht="15" x14ac:dyDescent="0.45">
      <c r="A6151">
        <v>29633</v>
      </c>
      <c r="B6151">
        <v>4</v>
      </c>
      <c r="C6151">
        <v>42</v>
      </c>
      <c r="J6151">
        <v>4</v>
      </c>
      <c r="K6151">
        <v>42</v>
      </c>
      <c r="L6151" s="11" t="s">
        <v>11928</v>
      </c>
      <c r="M6151" s="12" t="s">
        <v>6</v>
      </c>
      <c r="N6151" s="12">
        <v>1283</v>
      </c>
      <c r="O6151" s="12" t="s">
        <v>6</v>
      </c>
      <c r="P6151" s="12" t="s">
        <v>6</v>
      </c>
      <c r="Q6151" s="12" t="s">
        <v>6</v>
      </c>
      <c r="R6151">
        <v>6150</v>
      </c>
    </row>
    <row r="6152" spans="1:18" ht="15" x14ac:dyDescent="0.45">
      <c r="A6152">
        <v>29734</v>
      </c>
      <c r="F6152">
        <v>18</v>
      </c>
      <c r="G6152">
        <v>25.2</v>
      </c>
      <c r="H6152">
        <v>12</v>
      </c>
      <c r="I6152">
        <v>16.8</v>
      </c>
      <c r="J6152">
        <v>30</v>
      </c>
      <c r="K6152">
        <v>42</v>
      </c>
      <c r="L6152" s="11" t="s">
        <v>11927</v>
      </c>
      <c r="M6152" s="12" t="s">
        <v>6</v>
      </c>
      <c r="N6152" s="12" t="s">
        <v>6</v>
      </c>
      <c r="O6152" s="12" t="s">
        <v>6</v>
      </c>
      <c r="P6152" s="12" t="s">
        <v>6</v>
      </c>
      <c r="Q6152" s="12">
        <v>989</v>
      </c>
      <c r="R6152">
        <v>6151</v>
      </c>
    </row>
    <row r="6153" spans="1:18" ht="15" x14ac:dyDescent="0.45">
      <c r="A6153">
        <v>31400</v>
      </c>
      <c r="F6153">
        <v>4</v>
      </c>
      <c r="G6153">
        <v>14</v>
      </c>
      <c r="H6153">
        <v>8</v>
      </c>
      <c r="I6153">
        <v>28</v>
      </c>
      <c r="J6153">
        <v>12</v>
      </c>
      <c r="K6153">
        <v>42</v>
      </c>
      <c r="L6153" s="11" t="s">
        <v>11928</v>
      </c>
      <c r="M6153" s="12" t="s">
        <v>6</v>
      </c>
      <c r="N6153" s="12">
        <v>1284</v>
      </c>
      <c r="O6153" s="12" t="s">
        <v>6</v>
      </c>
      <c r="P6153" s="12" t="s">
        <v>6</v>
      </c>
      <c r="Q6153" s="12" t="s">
        <v>6</v>
      </c>
      <c r="R6153">
        <v>6152</v>
      </c>
    </row>
    <row r="6154" spans="1:18" ht="15" x14ac:dyDescent="0.45">
      <c r="A6154">
        <v>31443</v>
      </c>
      <c r="B6154">
        <v>3</v>
      </c>
      <c r="C6154">
        <v>18</v>
      </c>
      <c r="D6154">
        <v>3</v>
      </c>
      <c r="E6154">
        <v>18</v>
      </c>
      <c r="F6154">
        <v>1</v>
      </c>
      <c r="G6154">
        <v>6</v>
      </c>
      <c r="J6154">
        <v>7</v>
      </c>
      <c r="K6154">
        <v>42</v>
      </c>
      <c r="L6154" s="11" t="s">
        <v>11926</v>
      </c>
      <c r="M6154" s="12" t="s">
        <v>6</v>
      </c>
      <c r="N6154" s="12" t="s">
        <v>6</v>
      </c>
      <c r="O6154" s="12" t="s">
        <v>6</v>
      </c>
      <c r="P6154" s="12">
        <v>1955</v>
      </c>
      <c r="Q6154" s="12" t="s">
        <v>6</v>
      </c>
      <c r="R6154">
        <v>6153</v>
      </c>
    </row>
    <row r="6155" spans="1:18" ht="15" x14ac:dyDescent="0.45">
      <c r="A6155">
        <v>14985</v>
      </c>
      <c r="D6155">
        <v>1</v>
      </c>
      <c r="E6155">
        <v>41.9</v>
      </c>
      <c r="J6155">
        <v>1</v>
      </c>
      <c r="K6155">
        <v>41.9</v>
      </c>
      <c r="L6155" s="11" t="s">
        <v>11925</v>
      </c>
      <c r="M6155" s="12" t="s">
        <v>6</v>
      </c>
      <c r="N6155" s="12" t="s">
        <v>6</v>
      </c>
      <c r="O6155" s="12">
        <v>1183</v>
      </c>
      <c r="P6155" s="12" t="s">
        <v>6</v>
      </c>
      <c r="Q6155" s="12" t="s">
        <v>6</v>
      </c>
      <c r="R6155">
        <v>6154</v>
      </c>
    </row>
    <row r="6156" spans="1:18" ht="15" x14ac:dyDescent="0.45">
      <c r="A6156">
        <v>23084</v>
      </c>
      <c r="B6156">
        <v>1</v>
      </c>
      <c r="C6156">
        <v>41.9</v>
      </c>
      <c r="J6156">
        <v>1</v>
      </c>
      <c r="K6156">
        <v>41.9</v>
      </c>
      <c r="L6156" s="11" t="s">
        <v>11925</v>
      </c>
      <c r="M6156" s="12" t="s">
        <v>6</v>
      </c>
      <c r="N6156" s="12" t="s">
        <v>6</v>
      </c>
      <c r="O6156" s="12">
        <v>1184</v>
      </c>
      <c r="P6156" s="12" t="s">
        <v>6</v>
      </c>
      <c r="Q6156" s="12" t="s">
        <v>6</v>
      </c>
      <c r="R6156">
        <v>6155</v>
      </c>
    </row>
    <row r="6157" spans="1:18" ht="15" x14ac:dyDescent="0.45">
      <c r="A6157">
        <v>15972</v>
      </c>
      <c r="D6157">
        <v>1</v>
      </c>
      <c r="E6157">
        <v>20.9</v>
      </c>
      <c r="F6157">
        <v>1</v>
      </c>
      <c r="G6157">
        <v>20.9</v>
      </c>
      <c r="J6157">
        <v>2</v>
      </c>
      <c r="K6157">
        <v>41.8</v>
      </c>
      <c r="L6157" s="11" t="s">
        <v>11927</v>
      </c>
      <c r="M6157" s="12" t="s">
        <v>6</v>
      </c>
      <c r="N6157" s="12" t="s">
        <v>6</v>
      </c>
      <c r="O6157" s="12" t="s">
        <v>6</v>
      </c>
      <c r="P6157" s="12" t="s">
        <v>6</v>
      </c>
      <c r="Q6157" s="12">
        <v>990</v>
      </c>
      <c r="R6157">
        <v>6156</v>
      </c>
    </row>
    <row r="6158" spans="1:18" ht="15" x14ac:dyDescent="0.45">
      <c r="A6158">
        <v>28076</v>
      </c>
      <c r="H6158">
        <v>1</v>
      </c>
      <c r="I6158">
        <v>41.6</v>
      </c>
      <c r="J6158">
        <v>1</v>
      </c>
      <c r="K6158">
        <v>41.6</v>
      </c>
      <c r="L6158" s="11" t="s">
        <v>11926</v>
      </c>
      <c r="M6158" s="12" t="s">
        <v>6</v>
      </c>
      <c r="N6158" s="12" t="s">
        <v>6</v>
      </c>
      <c r="O6158" s="12" t="s">
        <v>6</v>
      </c>
      <c r="P6158" s="12">
        <v>1956</v>
      </c>
      <c r="Q6158" s="12" t="s">
        <v>6</v>
      </c>
      <c r="R6158">
        <v>6157</v>
      </c>
    </row>
    <row r="6159" spans="1:18" ht="15" x14ac:dyDescent="0.45">
      <c r="A6159">
        <v>29456</v>
      </c>
      <c r="B6159">
        <v>4</v>
      </c>
      <c r="C6159">
        <v>41.6</v>
      </c>
      <c r="J6159">
        <v>4</v>
      </c>
      <c r="K6159">
        <v>41.6</v>
      </c>
      <c r="L6159" s="11" t="s">
        <v>11926</v>
      </c>
      <c r="M6159" s="12" t="s">
        <v>6</v>
      </c>
      <c r="N6159" s="12" t="s">
        <v>6</v>
      </c>
      <c r="O6159" s="12" t="s">
        <v>6</v>
      </c>
      <c r="P6159" s="12">
        <v>1957</v>
      </c>
      <c r="Q6159" s="12" t="s">
        <v>6</v>
      </c>
      <c r="R6159">
        <v>6158</v>
      </c>
    </row>
    <row r="6160" spans="1:18" ht="15" x14ac:dyDescent="0.45">
      <c r="A6160">
        <v>31791</v>
      </c>
      <c r="D6160">
        <v>4</v>
      </c>
      <c r="E6160">
        <v>27.6</v>
      </c>
      <c r="F6160">
        <v>2</v>
      </c>
      <c r="G6160">
        <v>13.8</v>
      </c>
      <c r="J6160">
        <v>6</v>
      </c>
      <c r="K6160">
        <v>41.400000000000006</v>
      </c>
      <c r="L6160" s="11" t="s">
        <v>11925</v>
      </c>
      <c r="M6160" s="12" t="s">
        <v>6</v>
      </c>
      <c r="N6160" s="12" t="s">
        <v>6</v>
      </c>
      <c r="O6160" s="12">
        <v>1185</v>
      </c>
      <c r="P6160" s="12" t="s">
        <v>6</v>
      </c>
      <c r="Q6160" s="12" t="s">
        <v>6</v>
      </c>
      <c r="R6160">
        <v>6159</v>
      </c>
    </row>
    <row r="6161" spans="1:18" ht="15" x14ac:dyDescent="0.45">
      <c r="A6161">
        <v>10367</v>
      </c>
      <c r="F6161">
        <v>1</v>
      </c>
      <c r="G6161">
        <v>20.7</v>
      </c>
      <c r="H6161">
        <v>1</v>
      </c>
      <c r="I6161">
        <v>20.7</v>
      </c>
      <c r="J6161">
        <v>2</v>
      </c>
      <c r="K6161">
        <v>41.4</v>
      </c>
      <c r="L6161" s="11" t="s">
        <v>11927</v>
      </c>
      <c r="M6161" s="12" t="s">
        <v>6</v>
      </c>
      <c r="N6161" s="12" t="s">
        <v>6</v>
      </c>
      <c r="O6161" s="12" t="s">
        <v>6</v>
      </c>
      <c r="P6161" s="12" t="s">
        <v>6</v>
      </c>
      <c r="Q6161" s="12">
        <v>991</v>
      </c>
      <c r="R6161">
        <v>6160</v>
      </c>
    </row>
    <row r="6162" spans="1:18" ht="15" x14ac:dyDescent="0.45">
      <c r="A6162">
        <v>10369</v>
      </c>
      <c r="B6162">
        <v>1</v>
      </c>
      <c r="C6162">
        <v>20.7</v>
      </c>
      <c r="D6162">
        <v>1</v>
      </c>
      <c r="E6162">
        <v>20.7</v>
      </c>
      <c r="J6162">
        <v>2</v>
      </c>
      <c r="K6162">
        <v>41.4</v>
      </c>
      <c r="L6162" s="11" t="s">
        <v>11927</v>
      </c>
      <c r="M6162" s="12" t="s">
        <v>6</v>
      </c>
      <c r="N6162" s="12" t="s">
        <v>6</v>
      </c>
      <c r="O6162" s="12" t="s">
        <v>6</v>
      </c>
      <c r="P6162" s="12" t="s">
        <v>6</v>
      </c>
      <c r="Q6162" s="12">
        <v>992</v>
      </c>
      <c r="R6162">
        <v>6161</v>
      </c>
    </row>
    <row r="6163" spans="1:18" ht="15" x14ac:dyDescent="0.45">
      <c r="A6163">
        <v>16873</v>
      </c>
      <c r="B6163">
        <v>3</v>
      </c>
      <c r="C6163">
        <v>41.4</v>
      </c>
      <c r="J6163">
        <v>3</v>
      </c>
      <c r="K6163">
        <v>41.4</v>
      </c>
      <c r="L6163" s="11" t="s">
        <v>6</v>
      </c>
      <c r="M6163" s="12" t="s">
        <v>6</v>
      </c>
      <c r="N6163" s="12" t="s">
        <v>6</v>
      </c>
      <c r="O6163" s="12" t="s">
        <v>6</v>
      </c>
      <c r="P6163" s="12" t="s">
        <v>6</v>
      </c>
      <c r="Q6163" s="12" t="s">
        <v>6</v>
      </c>
      <c r="R6163">
        <v>6162</v>
      </c>
    </row>
    <row r="6164" spans="1:18" ht="15" x14ac:dyDescent="0.45">
      <c r="A6164">
        <v>16967</v>
      </c>
      <c r="B6164">
        <v>4</v>
      </c>
      <c r="C6164">
        <v>20.8</v>
      </c>
      <c r="D6164">
        <v>3</v>
      </c>
      <c r="E6164">
        <v>15.6</v>
      </c>
      <c r="F6164">
        <v>1</v>
      </c>
      <c r="G6164">
        <v>4.9000000000000004</v>
      </c>
      <c r="J6164">
        <v>8</v>
      </c>
      <c r="K6164">
        <v>41.3</v>
      </c>
      <c r="L6164" s="11" t="s">
        <v>11926</v>
      </c>
      <c r="M6164" s="12" t="s">
        <v>6</v>
      </c>
      <c r="N6164" s="12" t="s">
        <v>6</v>
      </c>
      <c r="O6164" s="12" t="s">
        <v>6</v>
      </c>
      <c r="P6164" s="12">
        <v>1958</v>
      </c>
      <c r="Q6164" s="12" t="s">
        <v>6</v>
      </c>
      <c r="R6164">
        <v>6163</v>
      </c>
    </row>
    <row r="6165" spans="1:18" ht="15" x14ac:dyDescent="0.45">
      <c r="A6165">
        <v>32268</v>
      </c>
      <c r="H6165">
        <v>7</v>
      </c>
      <c r="I6165">
        <v>41.3</v>
      </c>
      <c r="J6165">
        <v>7</v>
      </c>
      <c r="K6165">
        <v>41.3</v>
      </c>
      <c r="L6165" s="11" t="s">
        <v>11925</v>
      </c>
      <c r="M6165" s="12" t="s">
        <v>6</v>
      </c>
      <c r="N6165" s="12" t="s">
        <v>6</v>
      </c>
      <c r="O6165" s="12">
        <v>1186</v>
      </c>
      <c r="P6165" s="12" t="s">
        <v>6</v>
      </c>
      <c r="Q6165" s="12" t="s">
        <v>6</v>
      </c>
      <c r="R6165">
        <v>6164</v>
      </c>
    </row>
    <row r="6166" spans="1:18" ht="15" x14ac:dyDescent="0.45">
      <c r="A6166">
        <v>32351</v>
      </c>
      <c r="H6166">
        <v>7</v>
      </c>
      <c r="I6166">
        <v>41.3</v>
      </c>
      <c r="J6166">
        <v>7</v>
      </c>
      <c r="K6166">
        <v>41.3</v>
      </c>
      <c r="L6166" s="11" t="s">
        <v>11924</v>
      </c>
      <c r="M6166" s="12">
        <v>452</v>
      </c>
      <c r="N6166" s="12" t="s">
        <v>6</v>
      </c>
      <c r="O6166" s="12" t="s">
        <v>6</v>
      </c>
      <c r="P6166" s="12" t="s">
        <v>6</v>
      </c>
      <c r="Q6166" s="12" t="s">
        <v>6</v>
      </c>
      <c r="R6166">
        <v>6165</v>
      </c>
    </row>
    <row r="6167" spans="1:18" ht="15" x14ac:dyDescent="0.45">
      <c r="A6167">
        <v>2027465</v>
      </c>
      <c r="B6167">
        <v>1.76</v>
      </c>
      <c r="C6167">
        <v>17.39</v>
      </c>
      <c r="D6167">
        <v>0.38</v>
      </c>
      <c r="E6167">
        <v>3.74</v>
      </c>
      <c r="F6167">
        <v>2.0699999999999998</v>
      </c>
      <c r="G6167">
        <v>20.100000000000001</v>
      </c>
      <c r="J6167">
        <v>4.21</v>
      </c>
      <c r="K6167">
        <v>41.230000000000004</v>
      </c>
      <c r="L6167" s="11" t="s">
        <v>11923</v>
      </c>
      <c r="M6167" s="12" t="s">
        <v>6</v>
      </c>
      <c r="N6167" s="12" t="s">
        <v>6</v>
      </c>
      <c r="O6167" s="12" t="s">
        <v>6</v>
      </c>
      <c r="P6167" s="12" t="s">
        <v>6</v>
      </c>
      <c r="Q6167" s="12" t="s">
        <v>6</v>
      </c>
      <c r="R6167">
        <v>6166</v>
      </c>
    </row>
    <row r="6168" spans="1:18" ht="15" x14ac:dyDescent="0.45">
      <c r="A6168">
        <v>10365</v>
      </c>
      <c r="D6168">
        <v>1</v>
      </c>
      <c r="E6168">
        <v>20.6</v>
      </c>
      <c r="F6168">
        <v>1</v>
      </c>
      <c r="G6168">
        <v>20.6</v>
      </c>
      <c r="J6168">
        <v>2</v>
      </c>
      <c r="K6168">
        <v>41.2</v>
      </c>
      <c r="L6168" s="11" t="s">
        <v>11927</v>
      </c>
      <c r="M6168" s="12" t="s">
        <v>6</v>
      </c>
      <c r="N6168" s="12" t="s">
        <v>6</v>
      </c>
      <c r="O6168" s="12" t="s">
        <v>6</v>
      </c>
      <c r="P6168" s="12" t="s">
        <v>6</v>
      </c>
      <c r="Q6168" s="12">
        <v>993</v>
      </c>
      <c r="R6168">
        <v>6167</v>
      </c>
    </row>
    <row r="6169" spans="1:18" ht="15" x14ac:dyDescent="0.45">
      <c r="A6169">
        <v>12664</v>
      </c>
      <c r="B6169">
        <v>3</v>
      </c>
      <c r="C6169">
        <v>24.6</v>
      </c>
      <c r="D6169">
        <v>2</v>
      </c>
      <c r="E6169">
        <v>16.399999999999999</v>
      </c>
      <c r="J6169">
        <v>5</v>
      </c>
      <c r="K6169">
        <v>41</v>
      </c>
      <c r="L6169" s="11" t="s">
        <v>11927</v>
      </c>
      <c r="M6169" s="12" t="s">
        <v>6</v>
      </c>
      <c r="N6169" s="12" t="s">
        <v>6</v>
      </c>
      <c r="O6169" s="12" t="s">
        <v>6</v>
      </c>
      <c r="P6169" s="12" t="s">
        <v>6</v>
      </c>
      <c r="Q6169" s="12">
        <v>994</v>
      </c>
      <c r="R6169">
        <v>6168</v>
      </c>
    </row>
    <row r="6170" spans="1:18" ht="15" x14ac:dyDescent="0.45">
      <c r="A6170">
        <v>18181</v>
      </c>
      <c r="B6170">
        <v>1</v>
      </c>
      <c r="C6170">
        <v>41</v>
      </c>
      <c r="J6170">
        <v>1</v>
      </c>
      <c r="K6170">
        <v>41</v>
      </c>
      <c r="L6170" s="11" t="s">
        <v>11925</v>
      </c>
      <c r="M6170" s="12" t="s">
        <v>6</v>
      </c>
      <c r="N6170" s="12" t="s">
        <v>6</v>
      </c>
      <c r="O6170" s="12">
        <v>1187</v>
      </c>
      <c r="P6170" s="12" t="s">
        <v>6</v>
      </c>
      <c r="Q6170" s="12" t="s">
        <v>6</v>
      </c>
      <c r="R6170">
        <v>6169</v>
      </c>
    </row>
    <row r="6171" spans="1:18" ht="15" x14ac:dyDescent="0.45">
      <c r="A6171">
        <v>29658</v>
      </c>
      <c r="B6171">
        <v>1</v>
      </c>
      <c r="C6171">
        <v>20.5</v>
      </c>
      <c r="H6171">
        <v>1</v>
      </c>
      <c r="I6171">
        <v>20.5</v>
      </c>
      <c r="J6171">
        <v>2</v>
      </c>
      <c r="K6171">
        <v>41</v>
      </c>
      <c r="L6171" s="11" t="s">
        <v>11926</v>
      </c>
      <c r="M6171" s="12" t="s">
        <v>6</v>
      </c>
      <c r="N6171" s="12" t="s">
        <v>6</v>
      </c>
      <c r="O6171" s="12" t="s">
        <v>6</v>
      </c>
      <c r="P6171" s="12">
        <v>1959</v>
      </c>
      <c r="Q6171" s="12" t="s">
        <v>6</v>
      </c>
      <c r="R6171">
        <v>6170</v>
      </c>
    </row>
    <row r="6172" spans="1:18" ht="15" x14ac:dyDescent="0.45">
      <c r="A6172">
        <v>30526</v>
      </c>
      <c r="B6172">
        <v>1</v>
      </c>
      <c r="C6172">
        <v>41</v>
      </c>
      <c r="J6172">
        <v>1</v>
      </c>
      <c r="K6172">
        <v>41</v>
      </c>
      <c r="L6172" s="11" t="s">
        <v>11926</v>
      </c>
      <c r="M6172" s="12" t="s">
        <v>6</v>
      </c>
      <c r="N6172" s="12" t="s">
        <v>6</v>
      </c>
      <c r="O6172" s="12" t="s">
        <v>6</v>
      </c>
      <c r="P6172" s="12">
        <v>1960</v>
      </c>
      <c r="Q6172" s="12" t="s">
        <v>6</v>
      </c>
      <c r="R6172">
        <v>6171</v>
      </c>
    </row>
    <row r="6173" spans="1:18" ht="15" x14ac:dyDescent="0.45">
      <c r="A6173">
        <v>17199</v>
      </c>
      <c r="H6173">
        <v>1</v>
      </c>
      <c r="I6173">
        <v>40.9</v>
      </c>
      <c r="J6173">
        <v>1</v>
      </c>
      <c r="K6173">
        <v>40.9</v>
      </c>
      <c r="L6173" s="11" t="s">
        <v>11925</v>
      </c>
      <c r="M6173" s="12" t="s">
        <v>6</v>
      </c>
      <c r="N6173" s="12" t="s">
        <v>6</v>
      </c>
      <c r="O6173" s="12">
        <v>1188</v>
      </c>
      <c r="P6173" s="12" t="s">
        <v>6</v>
      </c>
      <c r="Q6173" s="12" t="s">
        <v>6</v>
      </c>
      <c r="R6173">
        <v>6172</v>
      </c>
    </row>
    <row r="6174" spans="1:18" ht="15" x14ac:dyDescent="0.45">
      <c r="A6174">
        <v>23100</v>
      </c>
      <c r="D6174">
        <v>1</v>
      </c>
      <c r="E6174">
        <v>40.9</v>
      </c>
      <c r="J6174">
        <v>1</v>
      </c>
      <c r="K6174">
        <v>40.9</v>
      </c>
      <c r="L6174" s="11" t="s">
        <v>11925</v>
      </c>
      <c r="M6174" s="12" t="s">
        <v>6</v>
      </c>
      <c r="N6174" s="12" t="s">
        <v>6</v>
      </c>
      <c r="O6174" s="12">
        <v>1189</v>
      </c>
      <c r="P6174" s="12" t="s">
        <v>6</v>
      </c>
      <c r="Q6174" s="12" t="s">
        <v>6</v>
      </c>
      <c r="R6174">
        <v>6173</v>
      </c>
    </row>
    <row r="6175" spans="1:18" ht="15" x14ac:dyDescent="0.45">
      <c r="A6175">
        <v>31790</v>
      </c>
      <c r="D6175">
        <v>1</v>
      </c>
      <c r="E6175">
        <v>6.9</v>
      </c>
      <c r="F6175">
        <v>4</v>
      </c>
      <c r="G6175">
        <v>27.05</v>
      </c>
      <c r="H6175">
        <v>1</v>
      </c>
      <c r="I6175">
        <v>6.9</v>
      </c>
      <c r="J6175">
        <v>6</v>
      </c>
      <c r="K6175">
        <v>40.85</v>
      </c>
      <c r="L6175" s="11" t="s">
        <v>11925</v>
      </c>
      <c r="M6175" s="12" t="s">
        <v>6</v>
      </c>
      <c r="N6175" s="12" t="s">
        <v>6</v>
      </c>
      <c r="O6175" s="12">
        <v>1190</v>
      </c>
      <c r="P6175" s="12" t="s">
        <v>6</v>
      </c>
      <c r="Q6175" s="12" t="s">
        <v>6</v>
      </c>
      <c r="R6175">
        <v>6174</v>
      </c>
    </row>
    <row r="6176" spans="1:18" ht="15" x14ac:dyDescent="0.45">
      <c r="A6176">
        <v>12648</v>
      </c>
      <c r="B6176">
        <v>2</v>
      </c>
      <c r="C6176">
        <v>20.399999999999999</v>
      </c>
      <c r="D6176">
        <v>2</v>
      </c>
      <c r="E6176">
        <v>20.399999999999999</v>
      </c>
      <c r="J6176">
        <v>4</v>
      </c>
      <c r="K6176">
        <v>40.799999999999997</v>
      </c>
      <c r="L6176" s="11" t="s">
        <v>11927</v>
      </c>
      <c r="M6176" s="12" t="s">
        <v>6</v>
      </c>
      <c r="N6176" s="12" t="s">
        <v>6</v>
      </c>
      <c r="O6176" s="12" t="s">
        <v>6</v>
      </c>
      <c r="P6176" s="12" t="s">
        <v>6</v>
      </c>
      <c r="Q6176" s="12">
        <v>995</v>
      </c>
      <c r="R6176">
        <v>6175</v>
      </c>
    </row>
    <row r="6177" spans="1:18" ht="15" x14ac:dyDescent="0.45">
      <c r="A6177">
        <v>28092</v>
      </c>
      <c r="B6177">
        <v>5</v>
      </c>
      <c r="C6177">
        <v>29</v>
      </c>
      <c r="D6177">
        <v>1</v>
      </c>
      <c r="E6177">
        <v>5.8</v>
      </c>
      <c r="H6177">
        <v>1</v>
      </c>
      <c r="I6177">
        <v>5.8</v>
      </c>
      <c r="J6177">
        <v>7</v>
      </c>
      <c r="K6177">
        <v>40.599999999999994</v>
      </c>
      <c r="L6177" s="11" t="s">
        <v>11925</v>
      </c>
      <c r="M6177" s="12" t="s">
        <v>6</v>
      </c>
      <c r="N6177" s="12" t="s">
        <v>6</v>
      </c>
      <c r="O6177" s="12">
        <v>1191</v>
      </c>
      <c r="P6177" s="12" t="s">
        <v>6</v>
      </c>
      <c r="Q6177" s="12" t="s">
        <v>6</v>
      </c>
      <c r="R6177">
        <v>6176</v>
      </c>
    </row>
    <row r="6178" spans="1:18" ht="15" x14ac:dyDescent="0.45">
      <c r="A6178">
        <v>30408</v>
      </c>
      <c r="B6178">
        <v>7</v>
      </c>
      <c r="C6178">
        <v>31.5</v>
      </c>
      <c r="D6178">
        <v>2</v>
      </c>
      <c r="E6178">
        <v>9</v>
      </c>
      <c r="J6178">
        <v>9</v>
      </c>
      <c r="K6178">
        <v>40.5</v>
      </c>
      <c r="L6178" s="11" t="s">
        <v>11926</v>
      </c>
      <c r="M6178" s="12" t="s">
        <v>6</v>
      </c>
      <c r="N6178" s="12" t="s">
        <v>6</v>
      </c>
      <c r="O6178" s="12" t="s">
        <v>6</v>
      </c>
      <c r="P6178" s="12">
        <v>1961</v>
      </c>
      <c r="Q6178" s="12" t="s">
        <v>6</v>
      </c>
      <c r="R6178">
        <v>6177</v>
      </c>
    </row>
    <row r="6179" spans="1:18" ht="15" x14ac:dyDescent="0.45">
      <c r="A6179">
        <v>32417</v>
      </c>
      <c r="H6179">
        <v>27</v>
      </c>
      <c r="I6179">
        <v>40.5</v>
      </c>
      <c r="J6179">
        <v>27</v>
      </c>
      <c r="K6179">
        <v>40.5</v>
      </c>
      <c r="L6179" s="11" t="s">
        <v>11928</v>
      </c>
      <c r="M6179" s="12" t="s">
        <v>6</v>
      </c>
      <c r="N6179" s="12">
        <v>1285</v>
      </c>
      <c r="O6179" s="12" t="s">
        <v>6</v>
      </c>
      <c r="P6179" s="12" t="s">
        <v>6</v>
      </c>
      <c r="Q6179" s="12" t="s">
        <v>6</v>
      </c>
      <c r="R6179">
        <v>6178</v>
      </c>
    </row>
    <row r="6180" spans="1:18" ht="15" x14ac:dyDescent="0.45">
      <c r="A6180">
        <v>32472</v>
      </c>
      <c r="H6180">
        <v>9</v>
      </c>
      <c r="I6180">
        <v>40.5</v>
      </c>
      <c r="J6180">
        <v>9</v>
      </c>
      <c r="K6180">
        <v>40.5</v>
      </c>
      <c r="L6180" s="11" t="s">
        <v>11928</v>
      </c>
      <c r="M6180" s="12" t="s">
        <v>6</v>
      </c>
      <c r="N6180" s="12">
        <v>1286</v>
      </c>
      <c r="O6180" s="12" t="s">
        <v>6</v>
      </c>
      <c r="P6180" s="12" t="s">
        <v>6</v>
      </c>
      <c r="Q6180" s="12" t="s">
        <v>6</v>
      </c>
      <c r="R6180">
        <v>6179</v>
      </c>
    </row>
    <row r="6181" spans="1:18" ht="15" x14ac:dyDescent="0.45">
      <c r="A6181">
        <v>30521</v>
      </c>
      <c r="B6181">
        <v>12</v>
      </c>
      <c r="C6181">
        <v>40.32</v>
      </c>
      <c r="J6181">
        <v>12</v>
      </c>
      <c r="K6181">
        <v>40.32</v>
      </c>
      <c r="L6181" s="11" t="s">
        <v>11925</v>
      </c>
      <c r="M6181" s="12" t="s">
        <v>6</v>
      </c>
      <c r="N6181" s="12" t="s">
        <v>6</v>
      </c>
      <c r="O6181" s="12">
        <v>1192</v>
      </c>
      <c r="P6181" s="12" t="s">
        <v>6</v>
      </c>
      <c r="Q6181" s="12" t="s">
        <v>6</v>
      </c>
      <c r="R6181">
        <v>6180</v>
      </c>
    </row>
    <row r="6182" spans="1:18" ht="15" x14ac:dyDescent="0.45">
      <c r="A6182">
        <v>31929</v>
      </c>
      <c r="D6182">
        <v>9</v>
      </c>
      <c r="E6182">
        <v>10.5</v>
      </c>
      <c r="F6182">
        <v>10</v>
      </c>
      <c r="G6182">
        <v>11.8</v>
      </c>
      <c r="H6182">
        <v>15</v>
      </c>
      <c r="I6182">
        <v>17.7</v>
      </c>
      <c r="J6182">
        <v>34</v>
      </c>
      <c r="K6182">
        <v>40</v>
      </c>
      <c r="L6182" s="11" t="s">
        <v>11925</v>
      </c>
      <c r="M6182" s="12" t="s">
        <v>6</v>
      </c>
      <c r="N6182" s="12" t="s">
        <v>6</v>
      </c>
      <c r="O6182" s="12">
        <v>1193</v>
      </c>
      <c r="P6182" s="12" t="s">
        <v>6</v>
      </c>
      <c r="Q6182" s="12" t="s">
        <v>6</v>
      </c>
      <c r="R6182">
        <v>6181</v>
      </c>
    </row>
    <row r="6183" spans="1:18" ht="15" x14ac:dyDescent="0.45">
      <c r="A6183">
        <v>32080</v>
      </c>
      <c r="F6183">
        <v>11</v>
      </c>
      <c r="G6183">
        <v>22</v>
      </c>
      <c r="H6183">
        <v>9</v>
      </c>
      <c r="I6183">
        <v>18</v>
      </c>
      <c r="J6183">
        <v>20</v>
      </c>
      <c r="K6183">
        <v>40</v>
      </c>
      <c r="L6183" s="11" t="s">
        <v>11925</v>
      </c>
      <c r="M6183" s="12" t="s">
        <v>6</v>
      </c>
      <c r="N6183" s="12" t="s">
        <v>6</v>
      </c>
      <c r="O6183" s="12">
        <v>1194</v>
      </c>
      <c r="P6183" s="12" t="s">
        <v>6</v>
      </c>
      <c r="Q6183" s="12" t="s">
        <v>6</v>
      </c>
      <c r="R6183">
        <v>6182</v>
      </c>
    </row>
    <row r="6184" spans="1:18" ht="15" x14ac:dyDescent="0.45">
      <c r="A6184">
        <v>32299</v>
      </c>
      <c r="H6184">
        <v>4</v>
      </c>
      <c r="I6184">
        <v>40</v>
      </c>
      <c r="J6184">
        <v>4</v>
      </c>
      <c r="K6184">
        <v>40</v>
      </c>
      <c r="L6184" s="11" t="s">
        <v>11926</v>
      </c>
      <c r="M6184" s="12" t="s">
        <v>6</v>
      </c>
      <c r="N6184" s="12" t="s">
        <v>6</v>
      </c>
      <c r="O6184" s="12" t="s">
        <v>6</v>
      </c>
      <c r="P6184" s="12">
        <v>1962</v>
      </c>
      <c r="Q6184" s="12" t="s">
        <v>6</v>
      </c>
      <c r="R6184">
        <v>6183</v>
      </c>
    </row>
    <row r="6185" spans="1:18" ht="15" x14ac:dyDescent="0.45">
      <c r="A6185">
        <v>22901</v>
      </c>
      <c r="F6185">
        <v>1</v>
      </c>
      <c r="G6185">
        <v>39.9</v>
      </c>
      <c r="J6185">
        <v>1</v>
      </c>
      <c r="K6185">
        <v>39.9</v>
      </c>
      <c r="L6185" s="11" t="s">
        <v>11925</v>
      </c>
      <c r="M6185" s="12" t="s">
        <v>6</v>
      </c>
      <c r="N6185" s="12" t="s">
        <v>6</v>
      </c>
      <c r="O6185" s="12">
        <v>1195</v>
      </c>
      <c r="P6185" s="12" t="s">
        <v>6</v>
      </c>
      <c r="Q6185" s="12" t="s">
        <v>6</v>
      </c>
      <c r="R6185">
        <v>6184</v>
      </c>
    </row>
    <row r="6186" spans="1:18" ht="15" x14ac:dyDescent="0.45">
      <c r="A6186">
        <v>23083</v>
      </c>
      <c r="B6186">
        <v>1</v>
      </c>
      <c r="C6186">
        <v>39.9</v>
      </c>
      <c r="J6186">
        <v>1</v>
      </c>
      <c r="K6186">
        <v>39.9</v>
      </c>
      <c r="L6186" s="11" t="s">
        <v>11925</v>
      </c>
      <c r="M6186" s="12" t="s">
        <v>6</v>
      </c>
      <c r="N6186" s="12" t="s">
        <v>6</v>
      </c>
      <c r="O6186" s="12">
        <v>1196</v>
      </c>
      <c r="P6186" s="12" t="s">
        <v>6</v>
      </c>
      <c r="Q6186" s="12" t="s">
        <v>6</v>
      </c>
      <c r="R6186">
        <v>6185</v>
      </c>
    </row>
    <row r="6187" spans="1:18" ht="15" x14ac:dyDescent="0.45">
      <c r="A6187">
        <v>10414</v>
      </c>
      <c r="B6187">
        <v>1</v>
      </c>
      <c r="C6187">
        <v>19.899999999999999</v>
      </c>
      <c r="D6187">
        <v>1</v>
      </c>
      <c r="E6187">
        <v>19.899999999999999</v>
      </c>
      <c r="J6187">
        <v>2</v>
      </c>
      <c r="K6187">
        <v>39.799999999999997</v>
      </c>
      <c r="L6187" s="11" t="s">
        <v>11924</v>
      </c>
      <c r="M6187" s="12">
        <v>453</v>
      </c>
      <c r="N6187" s="12" t="s">
        <v>6</v>
      </c>
      <c r="O6187" s="12" t="s">
        <v>6</v>
      </c>
      <c r="P6187" s="12" t="s">
        <v>6</v>
      </c>
      <c r="Q6187" s="12" t="s">
        <v>6</v>
      </c>
      <c r="R6187">
        <v>6186</v>
      </c>
    </row>
    <row r="6188" spans="1:18" ht="15" x14ac:dyDescent="0.45">
      <c r="A6188">
        <v>17509</v>
      </c>
      <c r="F6188">
        <v>1</v>
      </c>
      <c r="G6188">
        <v>19.899999999999999</v>
      </c>
      <c r="H6188">
        <v>1</v>
      </c>
      <c r="I6188">
        <v>19.899999999999999</v>
      </c>
      <c r="J6188">
        <v>2</v>
      </c>
      <c r="K6188">
        <v>39.799999999999997</v>
      </c>
      <c r="L6188" s="11" t="s">
        <v>11926</v>
      </c>
      <c r="M6188" s="12" t="s">
        <v>6</v>
      </c>
      <c r="N6188" s="12" t="s">
        <v>6</v>
      </c>
      <c r="O6188" s="12" t="s">
        <v>6</v>
      </c>
      <c r="P6188" s="12">
        <v>1963</v>
      </c>
      <c r="Q6188" s="12" t="s">
        <v>6</v>
      </c>
      <c r="R6188">
        <v>6187</v>
      </c>
    </row>
    <row r="6189" spans="1:18" ht="15" x14ac:dyDescent="0.45">
      <c r="A6189">
        <v>31572</v>
      </c>
      <c r="F6189">
        <v>1</v>
      </c>
      <c r="G6189">
        <v>19.899999999999999</v>
      </c>
      <c r="H6189">
        <v>1</v>
      </c>
      <c r="I6189">
        <v>19.899999999999999</v>
      </c>
      <c r="J6189">
        <v>2</v>
      </c>
      <c r="K6189">
        <v>39.799999999999997</v>
      </c>
      <c r="L6189" s="11" t="s">
        <v>11926</v>
      </c>
      <c r="M6189" s="12" t="s">
        <v>6</v>
      </c>
      <c r="N6189" s="12" t="s">
        <v>6</v>
      </c>
      <c r="O6189" s="12" t="s">
        <v>6</v>
      </c>
      <c r="P6189" s="12">
        <v>1964</v>
      </c>
      <c r="Q6189" s="12" t="s">
        <v>6</v>
      </c>
      <c r="R6189">
        <v>6188</v>
      </c>
    </row>
    <row r="6190" spans="1:18" ht="15" x14ac:dyDescent="0.45">
      <c r="A6190">
        <v>32004</v>
      </c>
      <c r="F6190">
        <v>3</v>
      </c>
      <c r="G6190">
        <v>11.68</v>
      </c>
      <c r="H6190">
        <v>7</v>
      </c>
      <c r="I6190">
        <v>28</v>
      </c>
      <c r="J6190">
        <v>10</v>
      </c>
      <c r="K6190">
        <v>39.68</v>
      </c>
      <c r="L6190" s="11" t="s">
        <v>11928</v>
      </c>
      <c r="M6190" s="12" t="s">
        <v>6</v>
      </c>
      <c r="N6190" s="12">
        <v>1287</v>
      </c>
      <c r="O6190" s="12" t="s">
        <v>6</v>
      </c>
      <c r="P6190" s="12" t="s">
        <v>6</v>
      </c>
      <c r="Q6190" s="12" t="s">
        <v>6</v>
      </c>
      <c r="R6190">
        <v>6189</v>
      </c>
    </row>
    <row r="6191" spans="1:18" ht="15" x14ac:dyDescent="0.45">
      <c r="A6191">
        <v>11045</v>
      </c>
      <c r="H6191">
        <v>4</v>
      </c>
      <c r="I6191">
        <v>39.6</v>
      </c>
      <c r="J6191">
        <v>4</v>
      </c>
      <c r="K6191">
        <v>39.6</v>
      </c>
      <c r="L6191" s="11" t="s">
        <v>11927</v>
      </c>
      <c r="M6191" s="12" t="s">
        <v>6</v>
      </c>
      <c r="N6191" s="12" t="s">
        <v>6</v>
      </c>
      <c r="O6191" s="12" t="s">
        <v>6</v>
      </c>
      <c r="P6191" s="12" t="s">
        <v>6</v>
      </c>
      <c r="Q6191" s="12">
        <v>996</v>
      </c>
      <c r="R6191">
        <v>6190</v>
      </c>
    </row>
    <row r="6192" spans="1:18" ht="15" x14ac:dyDescent="0.45">
      <c r="A6192">
        <v>28792</v>
      </c>
      <c r="B6192">
        <v>3</v>
      </c>
      <c r="C6192">
        <v>29.7</v>
      </c>
      <c r="F6192">
        <v>1</v>
      </c>
      <c r="G6192">
        <v>9.9</v>
      </c>
      <c r="J6192">
        <v>4</v>
      </c>
      <c r="K6192">
        <v>39.6</v>
      </c>
      <c r="L6192" s="11" t="s">
        <v>11923</v>
      </c>
      <c r="M6192" s="12" t="s">
        <v>6</v>
      </c>
      <c r="N6192" s="12" t="s">
        <v>6</v>
      </c>
      <c r="O6192" s="12" t="s">
        <v>6</v>
      </c>
      <c r="P6192" s="12" t="s">
        <v>6</v>
      </c>
      <c r="Q6192" s="12" t="s">
        <v>6</v>
      </c>
      <c r="R6192">
        <v>6191</v>
      </c>
    </row>
    <row r="6193" spans="1:18" ht="15" x14ac:dyDescent="0.45">
      <c r="A6193">
        <v>31933</v>
      </c>
      <c r="D6193">
        <v>1</v>
      </c>
      <c r="E6193">
        <v>4.4000000000000004</v>
      </c>
      <c r="F6193">
        <v>6</v>
      </c>
      <c r="G6193">
        <v>26.4</v>
      </c>
      <c r="H6193">
        <v>2</v>
      </c>
      <c r="I6193">
        <v>8.8000000000000007</v>
      </c>
      <c r="J6193">
        <v>9</v>
      </c>
      <c r="K6193">
        <v>39.599999999999994</v>
      </c>
      <c r="L6193" s="11" t="s">
        <v>11927</v>
      </c>
      <c r="M6193" s="12" t="s">
        <v>6</v>
      </c>
      <c r="N6193" s="12" t="s">
        <v>6</v>
      </c>
      <c r="O6193" s="12" t="s">
        <v>6</v>
      </c>
      <c r="P6193" s="12" t="s">
        <v>6</v>
      </c>
      <c r="Q6193" s="12">
        <v>997</v>
      </c>
      <c r="R6193">
        <v>6192</v>
      </c>
    </row>
    <row r="6194" spans="1:18" ht="15" x14ac:dyDescent="0.45">
      <c r="A6194">
        <v>29937</v>
      </c>
      <c r="D6194">
        <v>5</v>
      </c>
      <c r="E6194">
        <v>39.5</v>
      </c>
      <c r="J6194">
        <v>5</v>
      </c>
      <c r="K6194">
        <v>39.5</v>
      </c>
      <c r="L6194" s="11" t="s">
        <v>11925</v>
      </c>
      <c r="M6194" s="12" t="s">
        <v>6</v>
      </c>
      <c r="N6194" s="12" t="s">
        <v>6</v>
      </c>
      <c r="O6194" s="12">
        <v>1197</v>
      </c>
      <c r="P6194" s="12" t="s">
        <v>6</v>
      </c>
      <c r="Q6194" s="12" t="s">
        <v>6</v>
      </c>
      <c r="R6194">
        <v>6193</v>
      </c>
    </row>
    <row r="6195" spans="1:18" ht="15" x14ac:dyDescent="0.45">
      <c r="A6195">
        <v>29712</v>
      </c>
      <c r="B6195">
        <v>25</v>
      </c>
      <c r="C6195">
        <v>10</v>
      </c>
      <c r="D6195">
        <v>8</v>
      </c>
      <c r="E6195">
        <v>3.17</v>
      </c>
      <c r="F6195">
        <v>26</v>
      </c>
      <c r="G6195">
        <v>10.31</v>
      </c>
      <c r="H6195">
        <v>40</v>
      </c>
      <c r="I6195">
        <v>16</v>
      </c>
      <c r="J6195">
        <v>99</v>
      </c>
      <c r="K6195">
        <v>39.480000000000004</v>
      </c>
      <c r="L6195" s="11" t="s">
        <v>11927</v>
      </c>
      <c r="M6195" s="12" t="s">
        <v>6</v>
      </c>
      <c r="N6195" s="12" t="s">
        <v>6</v>
      </c>
      <c r="O6195" s="12" t="s">
        <v>6</v>
      </c>
      <c r="P6195" s="12" t="s">
        <v>6</v>
      </c>
      <c r="Q6195" s="12">
        <v>998</v>
      </c>
      <c r="R6195">
        <v>6194</v>
      </c>
    </row>
    <row r="6196" spans="1:18" ht="15" x14ac:dyDescent="0.45">
      <c r="A6196">
        <v>16932</v>
      </c>
      <c r="B6196">
        <v>1</v>
      </c>
      <c r="C6196">
        <v>39.380000000000003</v>
      </c>
      <c r="J6196">
        <v>1</v>
      </c>
      <c r="K6196">
        <v>39.380000000000003</v>
      </c>
      <c r="L6196" s="11" t="s">
        <v>11926</v>
      </c>
      <c r="M6196" s="12" t="s">
        <v>6</v>
      </c>
      <c r="N6196" s="12" t="s">
        <v>6</v>
      </c>
      <c r="O6196" s="12" t="s">
        <v>6</v>
      </c>
      <c r="P6196" s="12">
        <v>1965</v>
      </c>
      <c r="Q6196" s="12" t="s">
        <v>6</v>
      </c>
      <c r="R6196">
        <v>6195</v>
      </c>
    </row>
    <row r="6197" spans="1:18" ht="15" x14ac:dyDescent="0.45">
      <c r="A6197">
        <v>10525</v>
      </c>
      <c r="B6197">
        <v>4</v>
      </c>
      <c r="C6197">
        <v>39.200000000000003</v>
      </c>
      <c r="J6197">
        <v>4</v>
      </c>
      <c r="K6197">
        <v>39.200000000000003</v>
      </c>
      <c r="L6197" s="11" t="s">
        <v>11927</v>
      </c>
      <c r="M6197" s="12" t="s">
        <v>6</v>
      </c>
      <c r="N6197" s="12" t="s">
        <v>6</v>
      </c>
      <c r="O6197" s="12" t="s">
        <v>6</v>
      </c>
      <c r="P6197" s="12" t="s">
        <v>6</v>
      </c>
      <c r="Q6197" s="12">
        <v>999</v>
      </c>
      <c r="R6197">
        <v>6196</v>
      </c>
    </row>
    <row r="6198" spans="1:18" ht="15" x14ac:dyDescent="0.45">
      <c r="A6198">
        <v>28535</v>
      </c>
      <c r="B6198">
        <v>1</v>
      </c>
      <c r="C6198">
        <v>19.600000000000001</v>
      </c>
      <c r="D6198">
        <v>1</v>
      </c>
      <c r="E6198">
        <v>19.600000000000001</v>
      </c>
      <c r="J6198">
        <v>2</v>
      </c>
      <c r="K6198">
        <v>39.200000000000003</v>
      </c>
      <c r="L6198" s="11" t="s">
        <v>11928</v>
      </c>
      <c r="M6198" s="12" t="s">
        <v>6</v>
      </c>
      <c r="N6198" s="12">
        <v>1288</v>
      </c>
      <c r="O6198" s="12" t="s">
        <v>6</v>
      </c>
      <c r="P6198" s="12" t="s">
        <v>6</v>
      </c>
      <c r="Q6198" s="12" t="s">
        <v>6</v>
      </c>
      <c r="R6198">
        <v>6197</v>
      </c>
    </row>
    <row r="6199" spans="1:18" ht="15" x14ac:dyDescent="0.45">
      <c r="A6199">
        <v>28539</v>
      </c>
      <c r="F6199">
        <v>2</v>
      </c>
      <c r="G6199">
        <v>39.200000000000003</v>
      </c>
      <c r="J6199">
        <v>2</v>
      </c>
      <c r="K6199">
        <v>39.200000000000003</v>
      </c>
      <c r="L6199" s="11" t="s">
        <v>11928</v>
      </c>
      <c r="M6199" s="12" t="s">
        <v>6</v>
      </c>
      <c r="N6199" s="12">
        <v>1289</v>
      </c>
      <c r="O6199" s="12" t="s">
        <v>6</v>
      </c>
      <c r="P6199" s="12" t="s">
        <v>6</v>
      </c>
      <c r="Q6199" s="12" t="s">
        <v>6</v>
      </c>
      <c r="R6199">
        <v>6198</v>
      </c>
    </row>
    <row r="6200" spans="1:18" ht="15" x14ac:dyDescent="0.45">
      <c r="A6200">
        <v>13483</v>
      </c>
      <c r="F6200">
        <v>1</v>
      </c>
      <c r="G6200">
        <v>38.9</v>
      </c>
      <c r="J6200">
        <v>1</v>
      </c>
      <c r="K6200">
        <v>38.9</v>
      </c>
      <c r="L6200" s="11" t="s">
        <v>11926</v>
      </c>
      <c r="M6200" s="12" t="s">
        <v>6</v>
      </c>
      <c r="N6200" s="12" t="s">
        <v>6</v>
      </c>
      <c r="O6200" s="12" t="s">
        <v>6</v>
      </c>
      <c r="P6200" s="12">
        <v>1966</v>
      </c>
      <c r="Q6200" s="12" t="s">
        <v>6</v>
      </c>
      <c r="R6200">
        <v>6199</v>
      </c>
    </row>
    <row r="6201" spans="1:18" ht="15" x14ac:dyDescent="0.45">
      <c r="A6201">
        <v>27366</v>
      </c>
      <c r="B6201">
        <v>1</v>
      </c>
      <c r="C6201">
        <v>38.9</v>
      </c>
      <c r="J6201">
        <v>1</v>
      </c>
      <c r="K6201">
        <v>38.9</v>
      </c>
      <c r="L6201" s="11" t="s">
        <v>11926</v>
      </c>
      <c r="M6201" s="12" t="s">
        <v>6</v>
      </c>
      <c r="N6201" s="12" t="s">
        <v>6</v>
      </c>
      <c r="O6201" s="12" t="s">
        <v>6</v>
      </c>
      <c r="P6201" s="12">
        <v>1967</v>
      </c>
      <c r="Q6201" s="12" t="s">
        <v>6</v>
      </c>
      <c r="R6201">
        <v>6200</v>
      </c>
    </row>
    <row r="6202" spans="1:18" ht="15" x14ac:dyDescent="0.45">
      <c r="A6202">
        <v>29271</v>
      </c>
      <c r="B6202">
        <v>4</v>
      </c>
      <c r="C6202">
        <v>38.81</v>
      </c>
      <c r="J6202">
        <v>4</v>
      </c>
      <c r="K6202">
        <v>38.81</v>
      </c>
      <c r="L6202" s="11" t="s">
        <v>11926</v>
      </c>
      <c r="M6202" s="12" t="s">
        <v>6</v>
      </c>
      <c r="N6202" s="12" t="s">
        <v>6</v>
      </c>
      <c r="O6202" s="12" t="s">
        <v>6</v>
      </c>
      <c r="P6202" s="12">
        <v>1968</v>
      </c>
      <c r="Q6202" s="12" t="s">
        <v>6</v>
      </c>
      <c r="R6202">
        <v>6201</v>
      </c>
    </row>
    <row r="6203" spans="1:18" ht="15" x14ac:dyDescent="0.45">
      <c r="A6203">
        <v>12197</v>
      </c>
      <c r="D6203">
        <v>3</v>
      </c>
      <c r="E6203">
        <v>38.700000000000003</v>
      </c>
      <c r="J6203">
        <v>3</v>
      </c>
      <c r="K6203">
        <v>38.700000000000003</v>
      </c>
      <c r="L6203" s="11" t="s">
        <v>6</v>
      </c>
      <c r="M6203" s="12" t="s">
        <v>6</v>
      </c>
      <c r="N6203" s="12" t="s">
        <v>6</v>
      </c>
      <c r="O6203" s="12" t="s">
        <v>6</v>
      </c>
      <c r="P6203" s="12" t="s">
        <v>6</v>
      </c>
      <c r="Q6203" s="12" t="s">
        <v>6</v>
      </c>
      <c r="R6203">
        <v>6202</v>
      </c>
    </row>
    <row r="6204" spans="1:18" ht="15" x14ac:dyDescent="0.45">
      <c r="A6204">
        <v>29413</v>
      </c>
      <c r="D6204">
        <v>1</v>
      </c>
      <c r="E6204">
        <v>12.9</v>
      </c>
      <c r="F6204">
        <v>2</v>
      </c>
      <c r="G6204">
        <v>25.8</v>
      </c>
      <c r="J6204">
        <v>3</v>
      </c>
      <c r="K6204">
        <v>38.700000000000003</v>
      </c>
      <c r="L6204" s="11" t="s">
        <v>11928</v>
      </c>
      <c r="M6204" s="12" t="s">
        <v>6</v>
      </c>
      <c r="N6204" s="12">
        <v>1290</v>
      </c>
      <c r="O6204" s="12" t="s">
        <v>6</v>
      </c>
      <c r="P6204" s="12" t="s">
        <v>6</v>
      </c>
      <c r="Q6204" s="12" t="s">
        <v>6</v>
      </c>
      <c r="R6204">
        <v>6203</v>
      </c>
    </row>
    <row r="6205" spans="1:18" ht="15" x14ac:dyDescent="0.45">
      <c r="A6205">
        <v>32104</v>
      </c>
      <c r="F6205">
        <v>1</v>
      </c>
      <c r="G6205">
        <v>12.9</v>
      </c>
      <c r="H6205">
        <v>2</v>
      </c>
      <c r="I6205">
        <v>25.8</v>
      </c>
      <c r="J6205">
        <v>3</v>
      </c>
      <c r="K6205">
        <v>38.700000000000003</v>
      </c>
      <c r="L6205" s="11" t="s">
        <v>11925</v>
      </c>
      <c r="M6205" s="12" t="s">
        <v>6</v>
      </c>
      <c r="N6205" s="12" t="s">
        <v>6</v>
      </c>
      <c r="O6205" s="12">
        <v>1198</v>
      </c>
      <c r="P6205" s="12" t="s">
        <v>6</v>
      </c>
      <c r="Q6205" s="12" t="s">
        <v>6</v>
      </c>
      <c r="R6205">
        <v>6204</v>
      </c>
    </row>
    <row r="6206" spans="1:18" ht="15" x14ac:dyDescent="0.45">
      <c r="A6206">
        <v>32180</v>
      </c>
      <c r="F6206">
        <v>1</v>
      </c>
      <c r="G6206">
        <v>12.9</v>
      </c>
      <c r="H6206">
        <v>2</v>
      </c>
      <c r="I6206">
        <v>25.8</v>
      </c>
      <c r="J6206">
        <v>3</v>
      </c>
      <c r="K6206">
        <v>38.700000000000003</v>
      </c>
      <c r="L6206" s="11" t="s">
        <v>11926</v>
      </c>
      <c r="M6206" s="12" t="s">
        <v>6</v>
      </c>
      <c r="N6206" s="12" t="s">
        <v>6</v>
      </c>
      <c r="O6206" s="12" t="s">
        <v>6</v>
      </c>
      <c r="P6206" s="12">
        <v>1969</v>
      </c>
      <c r="Q6206" s="12" t="s">
        <v>6</v>
      </c>
      <c r="R6206">
        <v>6205</v>
      </c>
    </row>
    <row r="6207" spans="1:18" ht="15" x14ac:dyDescent="0.45">
      <c r="A6207">
        <v>32357</v>
      </c>
      <c r="H6207">
        <v>3</v>
      </c>
      <c r="I6207">
        <v>38.700000000000003</v>
      </c>
      <c r="J6207">
        <v>3</v>
      </c>
      <c r="K6207">
        <v>38.700000000000003</v>
      </c>
      <c r="L6207" s="11" t="s">
        <v>11928</v>
      </c>
      <c r="M6207" s="12" t="s">
        <v>6</v>
      </c>
      <c r="N6207" s="12">
        <v>1291</v>
      </c>
      <c r="O6207" s="12" t="s">
        <v>6</v>
      </c>
      <c r="P6207" s="12" t="s">
        <v>6</v>
      </c>
      <c r="Q6207" s="12" t="s">
        <v>6</v>
      </c>
      <c r="R6207">
        <v>6206</v>
      </c>
    </row>
    <row r="6208" spans="1:18" ht="15" x14ac:dyDescent="0.45">
      <c r="A6208">
        <v>22282</v>
      </c>
      <c r="B6208">
        <v>1</v>
      </c>
      <c r="C6208">
        <v>38.6</v>
      </c>
      <c r="J6208">
        <v>1</v>
      </c>
      <c r="K6208">
        <v>38.6</v>
      </c>
      <c r="L6208" s="11" t="s">
        <v>11928</v>
      </c>
      <c r="M6208" s="12" t="s">
        <v>6</v>
      </c>
      <c r="N6208" s="12">
        <v>1292</v>
      </c>
      <c r="O6208" s="12" t="s">
        <v>6</v>
      </c>
      <c r="P6208" s="12" t="s">
        <v>6</v>
      </c>
      <c r="Q6208" s="12" t="s">
        <v>6</v>
      </c>
      <c r="R6208">
        <v>6207</v>
      </c>
    </row>
    <row r="6209" spans="1:18" ht="15" x14ac:dyDescent="0.45">
      <c r="A6209">
        <v>14948</v>
      </c>
      <c r="H6209">
        <v>1</v>
      </c>
      <c r="I6209">
        <v>38.5</v>
      </c>
      <c r="J6209">
        <v>1</v>
      </c>
      <c r="K6209">
        <v>38.5</v>
      </c>
      <c r="L6209" s="11" t="s">
        <v>11925</v>
      </c>
      <c r="M6209" s="12" t="s">
        <v>6</v>
      </c>
      <c r="N6209" s="12" t="s">
        <v>6</v>
      </c>
      <c r="O6209" s="12">
        <v>1199</v>
      </c>
      <c r="P6209" s="12" t="s">
        <v>6</v>
      </c>
      <c r="Q6209" s="12" t="s">
        <v>6</v>
      </c>
      <c r="R6209">
        <v>6208</v>
      </c>
    </row>
    <row r="6210" spans="1:18" ht="15" x14ac:dyDescent="0.45">
      <c r="A6210">
        <v>23237</v>
      </c>
      <c r="B6210">
        <v>5</v>
      </c>
      <c r="C6210">
        <v>38.5</v>
      </c>
      <c r="J6210">
        <v>5</v>
      </c>
      <c r="K6210">
        <v>38.5</v>
      </c>
      <c r="L6210" s="11" t="s">
        <v>11926</v>
      </c>
      <c r="M6210" s="12" t="s">
        <v>6</v>
      </c>
      <c r="N6210" s="12" t="s">
        <v>6</v>
      </c>
      <c r="O6210" s="12" t="s">
        <v>6</v>
      </c>
      <c r="P6210" s="12">
        <v>1970</v>
      </c>
      <c r="Q6210" s="12" t="s">
        <v>6</v>
      </c>
      <c r="R6210">
        <v>6209</v>
      </c>
    </row>
    <row r="6211" spans="1:18" ht="15" x14ac:dyDescent="0.45">
      <c r="A6211">
        <v>23466</v>
      </c>
      <c r="D6211">
        <v>2</v>
      </c>
      <c r="E6211">
        <v>7</v>
      </c>
      <c r="F6211">
        <v>6</v>
      </c>
      <c r="G6211">
        <v>21</v>
      </c>
      <c r="H6211">
        <v>3</v>
      </c>
      <c r="I6211">
        <v>10.5</v>
      </c>
      <c r="J6211">
        <v>11</v>
      </c>
      <c r="K6211">
        <v>38.5</v>
      </c>
      <c r="L6211" s="11" t="s">
        <v>11926</v>
      </c>
      <c r="M6211" s="12" t="s">
        <v>6</v>
      </c>
      <c r="N6211" s="12" t="s">
        <v>6</v>
      </c>
      <c r="O6211" s="12" t="s">
        <v>6</v>
      </c>
      <c r="P6211" s="12">
        <v>1971</v>
      </c>
      <c r="Q6211" s="12" t="s">
        <v>6</v>
      </c>
      <c r="R6211">
        <v>6210</v>
      </c>
    </row>
    <row r="6212" spans="1:18" ht="15" x14ac:dyDescent="0.45">
      <c r="A6212">
        <v>14920</v>
      </c>
      <c r="F6212">
        <v>2</v>
      </c>
      <c r="G6212">
        <v>13</v>
      </c>
      <c r="H6212">
        <v>4</v>
      </c>
      <c r="I6212">
        <v>25.48</v>
      </c>
      <c r="J6212">
        <v>6</v>
      </c>
      <c r="K6212">
        <v>38.480000000000004</v>
      </c>
      <c r="L6212" s="11" t="s">
        <v>11928</v>
      </c>
      <c r="M6212" s="12" t="s">
        <v>6</v>
      </c>
      <c r="N6212" s="12">
        <v>1293</v>
      </c>
      <c r="O6212" s="12" t="s">
        <v>6</v>
      </c>
      <c r="P6212" s="12" t="s">
        <v>6</v>
      </c>
      <c r="Q6212" s="12" t="s">
        <v>6</v>
      </c>
      <c r="R6212">
        <v>6211</v>
      </c>
    </row>
    <row r="6213" spans="1:18" ht="15" x14ac:dyDescent="0.45">
      <c r="A6213">
        <v>18328</v>
      </c>
      <c r="B6213">
        <v>4</v>
      </c>
      <c r="C6213">
        <v>38.42</v>
      </c>
      <c r="J6213">
        <v>4</v>
      </c>
      <c r="K6213">
        <v>38.42</v>
      </c>
      <c r="L6213" s="11" t="s">
        <v>11927</v>
      </c>
      <c r="M6213" s="12" t="s">
        <v>6</v>
      </c>
      <c r="N6213" s="12" t="s">
        <v>6</v>
      </c>
      <c r="O6213" s="12" t="s">
        <v>6</v>
      </c>
      <c r="P6213" s="12" t="s">
        <v>6</v>
      </c>
      <c r="Q6213" s="12">
        <v>1000</v>
      </c>
      <c r="R6213">
        <v>6212</v>
      </c>
    </row>
    <row r="6214" spans="1:18" ht="15" x14ac:dyDescent="0.45">
      <c r="A6214">
        <v>29308</v>
      </c>
      <c r="B6214">
        <v>2</v>
      </c>
      <c r="C6214">
        <v>25.6</v>
      </c>
      <c r="F6214">
        <v>1</v>
      </c>
      <c r="G6214">
        <v>12.8</v>
      </c>
      <c r="J6214">
        <v>3</v>
      </c>
      <c r="K6214">
        <v>38.400000000000006</v>
      </c>
      <c r="L6214" s="11" t="s">
        <v>11926</v>
      </c>
      <c r="M6214" s="12" t="s">
        <v>6</v>
      </c>
      <c r="N6214" s="12" t="s">
        <v>6</v>
      </c>
      <c r="O6214" s="12" t="s">
        <v>6</v>
      </c>
      <c r="P6214" s="12">
        <v>1972</v>
      </c>
      <c r="Q6214" s="12" t="s">
        <v>6</v>
      </c>
      <c r="R6214">
        <v>6213</v>
      </c>
    </row>
    <row r="6215" spans="1:18" ht="15" x14ac:dyDescent="0.45">
      <c r="A6215">
        <v>16162</v>
      </c>
      <c r="B6215">
        <v>5</v>
      </c>
      <c r="C6215">
        <v>18.88</v>
      </c>
      <c r="D6215">
        <v>4</v>
      </c>
      <c r="E6215">
        <v>15.6</v>
      </c>
      <c r="H6215">
        <v>1</v>
      </c>
      <c r="I6215">
        <v>3.9</v>
      </c>
      <c r="J6215">
        <v>10</v>
      </c>
      <c r="K6215">
        <v>38.379999999999995</v>
      </c>
      <c r="L6215" s="11" t="s">
        <v>11926</v>
      </c>
      <c r="M6215" s="12" t="s">
        <v>6</v>
      </c>
      <c r="N6215" s="12" t="s">
        <v>6</v>
      </c>
      <c r="O6215" s="12" t="s">
        <v>6</v>
      </c>
      <c r="P6215" s="12">
        <v>1973</v>
      </c>
      <c r="Q6215" s="12" t="s">
        <v>6</v>
      </c>
      <c r="R6215">
        <v>6214</v>
      </c>
    </row>
    <row r="6216" spans="1:18" ht="15" x14ac:dyDescent="0.45">
      <c r="A6216">
        <v>17320</v>
      </c>
      <c r="B6216">
        <v>9</v>
      </c>
      <c r="C6216">
        <v>38.36</v>
      </c>
      <c r="J6216">
        <v>9</v>
      </c>
      <c r="K6216">
        <v>38.36</v>
      </c>
      <c r="L6216" s="11" t="s">
        <v>11926</v>
      </c>
      <c r="M6216" s="12" t="s">
        <v>6</v>
      </c>
      <c r="N6216" s="12" t="s">
        <v>6</v>
      </c>
      <c r="O6216" s="12" t="s">
        <v>6</v>
      </c>
      <c r="P6216" s="12">
        <v>1974</v>
      </c>
      <c r="Q6216" s="12" t="s">
        <v>6</v>
      </c>
      <c r="R6216">
        <v>6215</v>
      </c>
    </row>
    <row r="6217" spans="1:18" ht="15" x14ac:dyDescent="0.45">
      <c r="A6217">
        <v>10573</v>
      </c>
      <c r="B6217">
        <v>2</v>
      </c>
      <c r="C6217">
        <v>25.4</v>
      </c>
      <c r="F6217">
        <v>1</v>
      </c>
      <c r="G6217">
        <v>12.7</v>
      </c>
      <c r="J6217">
        <v>3</v>
      </c>
      <c r="K6217">
        <v>38.099999999999994</v>
      </c>
      <c r="L6217" s="11" t="s">
        <v>11927</v>
      </c>
      <c r="M6217" s="12" t="s">
        <v>6</v>
      </c>
      <c r="N6217" s="12" t="s">
        <v>6</v>
      </c>
      <c r="O6217" s="12" t="s">
        <v>6</v>
      </c>
      <c r="P6217" s="12" t="s">
        <v>6</v>
      </c>
      <c r="Q6217" s="12">
        <v>1001</v>
      </c>
      <c r="R6217">
        <v>6216</v>
      </c>
    </row>
    <row r="6218" spans="1:18" ht="15" x14ac:dyDescent="0.45">
      <c r="A6218">
        <v>27380</v>
      </c>
      <c r="B6218">
        <v>1</v>
      </c>
      <c r="C6218">
        <v>19</v>
      </c>
      <c r="H6218">
        <v>1</v>
      </c>
      <c r="I6218">
        <v>19</v>
      </c>
      <c r="J6218">
        <v>2</v>
      </c>
      <c r="K6218">
        <v>38</v>
      </c>
      <c r="L6218" s="11" t="s">
        <v>11924</v>
      </c>
      <c r="M6218" s="12">
        <v>454</v>
      </c>
      <c r="N6218" s="12" t="s">
        <v>6</v>
      </c>
      <c r="O6218" s="12" t="s">
        <v>6</v>
      </c>
      <c r="P6218" s="12" t="s">
        <v>6</v>
      </c>
      <c r="Q6218" s="12" t="s">
        <v>6</v>
      </c>
      <c r="R6218">
        <v>6217</v>
      </c>
    </row>
    <row r="6219" spans="1:18" ht="15" x14ac:dyDescent="0.45">
      <c r="A6219">
        <v>16447</v>
      </c>
      <c r="D6219">
        <v>3</v>
      </c>
      <c r="E6219">
        <v>6</v>
      </c>
      <c r="F6219">
        <v>9</v>
      </c>
      <c r="G6219">
        <v>18</v>
      </c>
      <c r="H6219">
        <v>7</v>
      </c>
      <c r="I6219">
        <v>13.84</v>
      </c>
      <c r="J6219">
        <v>19</v>
      </c>
      <c r="K6219">
        <v>37.840000000000003</v>
      </c>
      <c r="L6219" s="11" t="s">
        <v>11926</v>
      </c>
      <c r="M6219" s="12" t="s">
        <v>6</v>
      </c>
      <c r="N6219" s="12" t="s">
        <v>6</v>
      </c>
      <c r="O6219" s="12" t="s">
        <v>6</v>
      </c>
      <c r="P6219" s="12">
        <v>1975</v>
      </c>
      <c r="Q6219" s="12" t="s">
        <v>6</v>
      </c>
      <c r="R6219">
        <v>6218</v>
      </c>
    </row>
    <row r="6220" spans="1:18" ht="15" x14ac:dyDescent="0.45">
      <c r="A6220">
        <v>17039</v>
      </c>
      <c r="B6220">
        <v>2</v>
      </c>
      <c r="C6220">
        <v>37.799999999999997</v>
      </c>
      <c r="J6220">
        <v>2</v>
      </c>
      <c r="K6220">
        <v>37.799999999999997</v>
      </c>
      <c r="L6220" s="11" t="s">
        <v>11926</v>
      </c>
      <c r="M6220" s="12" t="s">
        <v>6</v>
      </c>
      <c r="N6220" s="12" t="s">
        <v>6</v>
      </c>
      <c r="O6220" s="12" t="s">
        <v>6</v>
      </c>
      <c r="P6220" s="12">
        <v>1976</v>
      </c>
      <c r="Q6220" s="12" t="s">
        <v>6</v>
      </c>
      <c r="R6220">
        <v>6219</v>
      </c>
    </row>
    <row r="6221" spans="1:18" ht="15" x14ac:dyDescent="0.45">
      <c r="A6221">
        <v>17237</v>
      </c>
      <c r="B6221">
        <v>3</v>
      </c>
      <c r="C6221">
        <v>37.799999999999997</v>
      </c>
      <c r="J6221">
        <v>3</v>
      </c>
      <c r="K6221">
        <v>37.799999999999997</v>
      </c>
      <c r="L6221" s="11" t="s">
        <v>11926</v>
      </c>
      <c r="M6221" s="12" t="s">
        <v>6</v>
      </c>
      <c r="N6221" s="12" t="s">
        <v>6</v>
      </c>
      <c r="O6221" s="12" t="s">
        <v>6</v>
      </c>
      <c r="P6221" s="12">
        <v>1977</v>
      </c>
      <c r="Q6221" s="12" t="s">
        <v>6</v>
      </c>
      <c r="R6221">
        <v>6220</v>
      </c>
    </row>
    <row r="6222" spans="1:18" ht="15" x14ac:dyDescent="0.45">
      <c r="A6222">
        <v>22671</v>
      </c>
      <c r="B6222">
        <v>2</v>
      </c>
      <c r="C6222">
        <v>37.799999999999997</v>
      </c>
      <c r="J6222">
        <v>2</v>
      </c>
      <c r="K6222">
        <v>37.799999999999997</v>
      </c>
      <c r="L6222" s="11" t="s">
        <v>11926</v>
      </c>
      <c r="M6222" s="12" t="s">
        <v>6</v>
      </c>
      <c r="N6222" s="12" t="s">
        <v>6</v>
      </c>
      <c r="O6222" s="12" t="s">
        <v>6</v>
      </c>
      <c r="P6222" s="12">
        <v>1978</v>
      </c>
      <c r="Q6222" s="12" t="s">
        <v>6</v>
      </c>
      <c r="R6222">
        <v>6221</v>
      </c>
    </row>
    <row r="6223" spans="1:18" ht="15" x14ac:dyDescent="0.45">
      <c r="A6223">
        <v>27863</v>
      </c>
      <c r="F6223">
        <v>1</v>
      </c>
      <c r="G6223">
        <v>18.899999999999999</v>
      </c>
      <c r="H6223">
        <v>1</v>
      </c>
      <c r="I6223">
        <v>18.899999999999999</v>
      </c>
      <c r="J6223">
        <v>2</v>
      </c>
      <c r="K6223">
        <v>37.799999999999997</v>
      </c>
      <c r="L6223" s="11" t="s">
        <v>11926</v>
      </c>
      <c r="M6223" s="12" t="s">
        <v>6</v>
      </c>
      <c r="N6223" s="12" t="s">
        <v>6</v>
      </c>
      <c r="O6223" s="12" t="s">
        <v>6</v>
      </c>
      <c r="P6223" s="12">
        <v>1979</v>
      </c>
      <c r="Q6223" s="12" t="s">
        <v>6</v>
      </c>
      <c r="R6223">
        <v>6222</v>
      </c>
    </row>
    <row r="6224" spans="1:18" ht="15" x14ac:dyDescent="0.45">
      <c r="A6224">
        <v>29518</v>
      </c>
      <c r="B6224">
        <v>2</v>
      </c>
      <c r="C6224">
        <v>25.2</v>
      </c>
      <c r="D6224">
        <v>1</v>
      </c>
      <c r="E6224">
        <v>12.6</v>
      </c>
      <c r="J6224">
        <v>3</v>
      </c>
      <c r="K6224">
        <v>37.799999999999997</v>
      </c>
      <c r="L6224" s="11" t="s">
        <v>11926</v>
      </c>
      <c r="M6224" s="12" t="s">
        <v>6</v>
      </c>
      <c r="N6224" s="12" t="s">
        <v>6</v>
      </c>
      <c r="O6224" s="12" t="s">
        <v>6</v>
      </c>
      <c r="P6224" s="12">
        <v>1980</v>
      </c>
      <c r="Q6224" s="12" t="s">
        <v>6</v>
      </c>
      <c r="R6224">
        <v>6223</v>
      </c>
    </row>
    <row r="6225" spans="1:18" ht="15" x14ac:dyDescent="0.45">
      <c r="A6225">
        <v>10379</v>
      </c>
      <c r="B6225">
        <v>4</v>
      </c>
      <c r="C6225">
        <v>14.9</v>
      </c>
      <c r="D6225">
        <v>1</v>
      </c>
      <c r="E6225">
        <v>3.8</v>
      </c>
      <c r="F6225">
        <v>2</v>
      </c>
      <c r="G6225">
        <v>7.6</v>
      </c>
      <c r="H6225">
        <v>3</v>
      </c>
      <c r="I6225">
        <v>11.4</v>
      </c>
      <c r="J6225">
        <v>10</v>
      </c>
      <c r="K6225">
        <v>37.699999999999996</v>
      </c>
      <c r="L6225" s="11" t="s">
        <v>11927</v>
      </c>
      <c r="M6225" s="12" t="s">
        <v>6</v>
      </c>
      <c r="N6225" s="12" t="s">
        <v>6</v>
      </c>
      <c r="O6225" s="12" t="s">
        <v>6</v>
      </c>
      <c r="P6225" s="12" t="s">
        <v>6</v>
      </c>
      <c r="Q6225" s="12">
        <v>1002</v>
      </c>
      <c r="R6225">
        <v>6224</v>
      </c>
    </row>
    <row r="6226" spans="1:18" ht="15" x14ac:dyDescent="0.45">
      <c r="A6226">
        <v>30584</v>
      </c>
      <c r="B6226">
        <v>1</v>
      </c>
      <c r="C6226">
        <v>9.4</v>
      </c>
      <c r="F6226">
        <v>2</v>
      </c>
      <c r="G6226">
        <v>18.8</v>
      </c>
      <c r="H6226">
        <v>1</v>
      </c>
      <c r="I6226">
        <v>9.4</v>
      </c>
      <c r="J6226">
        <v>4</v>
      </c>
      <c r="K6226">
        <v>37.6</v>
      </c>
      <c r="L6226" s="11" t="s">
        <v>11926</v>
      </c>
      <c r="M6226" s="12" t="s">
        <v>6</v>
      </c>
      <c r="N6226" s="12" t="s">
        <v>6</v>
      </c>
      <c r="O6226" s="12" t="s">
        <v>6</v>
      </c>
      <c r="P6226" s="12">
        <v>1981</v>
      </c>
      <c r="Q6226" s="12" t="s">
        <v>6</v>
      </c>
      <c r="R6226">
        <v>6225</v>
      </c>
    </row>
    <row r="6227" spans="1:18" ht="15" x14ac:dyDescent="0.45">
      <c r="A6227">
        <v>31386</v>
      </c>
      <c r="B6227">
        <v>2</v>
      </c>
      <c r="C6227">
        <v>25</v>
      </c>
      <c r="D6227">
        <v>1</v>
      </c>
      <c r="E6227">
        <v>12.5</v>
      </c>
      <c r="J6227">
        <v>3</v>
      </c>
      <c r="K6227">
        <v>37.5</v>
      </c>
      <c r="L6227" s="11" t="s">
        <v>11925</v>
      </c>
      <c r="M6227" s="12" t="s">
        <v>6</v>
      </c>
      <c r="N6227" s="12" t="s">
        <v>6</v>
      </c>
      <c r="O6227" s="12">
        <v>1200</v>
      </c>
      <c r="P6227" s="12" t="s">
        <v>6</v>
      </c>
      <c r="Q6227" s="12" t="s">
        <v>6</v>
      </c>
      <c r="R6227">
        <v>6226</v>
      </c>
    </row>
    <row r="6228" spans="1:18" ht="15" x14ac:dyDescent="0.45">
      <c r="A6228">
        <v>32469</v>
      </c>
      <c r="H6228">
        <v>15</v>
      </c>
      <c r="I6228">
        <v>37.5</v>
      </c>
      <c r="J6228">
        <v>15</v>
      </c>
      <c r="K6228">
        <v>37.5</v>
      </c>
      <c r="L6228" s="11" t="s">
        <v>11928</v>
      </c>
      <c r="M6228" s="12" t="s">
        <v>6</v>
      </c>
      <c r="N6228" s="12">
        <v>1294</v>
      </c>
      <c r="O6228" s="12" t="s">
        <v>6</v>
      </c>
      <c r="P6228" s="12" t="s">
        <v>6</v>
      </c>
      <c r="Q6228" s="12" t="s">
        <v>6</v>
      </c>
      <c r="R6228">
        <v>6227</v>
      </c>
    </row>
    <row r="6229" spans="1:18" ht="15" x14ac:dyDescent="0.45">
      <c r="A6229">
        <v>17172</v>
      </c>
      <c r="F6229">
        <v>2</v>
      </c>
      <c r="G6229">
        <v>37.4</v>
      </c>
      <c r="J6229">
        <v>2</v>
      </c>
      <c r="K6229">
        <v>37.4</v>
      </c>
      <c r="L6229" s="11" t="s">
        <v>11926</v>
      </c>
      <c r="M6229" s="12" t="s">
        <v>6</v>
      </c>
      <c r="N6229" s="12" t="s">
        <v>6</v>
      </c>
      <c r="O6229" s="12" t="s">
        <v>6</v>
      </c>
      <c r="P6229" s="12">
        <v>1982</v>
      </c>
      <c r="Q6229" s="12" t="s">
        <v>6</v>
      </c>
      <c r="R6229">
        <v>6228</v>
      </c>
    </row>
    <row r="6230" spans="1:18" ht="15" x14ac:dyDescent="0.45">
      <c r="A6230">
        <v>10568</v>
      </c>
      <c r="H6230">
        <v>25</v>
      </c>
      <c r="I6230">
        <v>37.26</v>
      </c>
      <c r="J6230">
        <v>25</v>
      </c>
      <c r="K6230">
        <v>37.26</v>
      </c>
      <c r="L6230" s="11" t="s">
        <v>11928</v>
      </c>
      <c r="M6230" s="12" t="s">
        <v>6</v>
      </c>
      <c r="N6230" s="12">
        <v>1295</v>
      </c>
      <c r="O6230" s="12" t="s">
        <v>6</v>
      </c>
      <c r="P6230" s="12" t="s">
        <v>6</v>
      </c>
      <c r="Q6230" s="12" t="s">
        <v>6</v>
      </c>
      <c r="R6230">
        <v>6229</v>
      </c>
    </row>
    <row r="6231" spans="1:18" ht="15" x14ac:dyDescent="0.45">
      <c r="A6231">
        <v>29831</v>
      </c>
      <c r="F6231">
        <v>2</v>
      </c>
      <c r="G6231">
        <v>37.200000000000003</v>
      </c>
      <c r="J6231">
        <v>2</v>
      </c>
      <c r="K6231">
        <v>37.200000000000003</v>
      </c>
      <c r="L6231" s="11" t="s">
        <v>11926</v>
      </c>
      <c r="M6231" s="12" t="s">
        <v>6</v>
      </c>
      <c r="N6231" s="12" t="s">
        <v>6</v>
      </c>
      <c r="O6231" s="12" t="s">
        <v>6</v>
      </c>
      <c r="P6231" s="12">
        <v>1983</v>
      </c>
      <c r="Q6231" s="12" t="s">
        <v>6</v>
      </c>
      <c r="R6231">
        <v>6230</v>
      </c>
    </row>
    <row r="6232" spans="1:18" ht="15" x14ac:dyDescent="0.45">
      <c r="A6232">
        <v>14978</v>
      </c>
      <c r="B6232">
        <v>1</v>
      </c>
      <c r="C6232">
        <v>37</v>
      </c>
      <c r="J6232">
        <v>1</v>
      </c>
      <c r="K6232">
        <v>37</v>
      </c>
      <c r="L6232" s="11" t="s">
        <v>11925</v>
      </c>
      <c r="M6232" s="12" t="s">
        <v>6</v>
      </c>
      <c r="N6232" s="12" t="s">
        <v>6</v>
      </c>
      <c r="O6232" s="12">
        <v>1201</v>
      </c>
      <c r="P6232" s="12" t="s">
        <v>6</v>
      </c>
      <c r="Q6232" s="12" t="s">
        <v>6</v>
      </c>
      <c r="R6232">
        <v>6231</v>
      </c>
    </row>
    <row r="6233" spans="1:18" ht="15" x14ac:dyDescent="0.45">
      <c r="A6233">
        <v>32359</v>
      </c>
      <c r="H6233">
        <v>1</v>
      </c>
      <c r="I6233">
        <v>36.9</v>
      </c>
      <c r="J6233">
        <v>1</v>
      </c>
      <c r="K6233">
        <v>36.9</v>
      </c>
      <c r="L6233" s="11" t="s">
        <v>11925</v>
      </c>
      <c r="M6233" s="12" t="s">
        <v>6</v>
      </c>
      <c r="N6233" s="12" t="s">
        <v>6</v>
      </c>
      <c r="O6233" s="12">
        <v>1202</v>
      </c>
      <c r="P6233" s="12" t="s">
        <v>6</v>
      </c>
      <c r="Q6233" s="12" t="s">
        <v>6</v>
      </c>
      <c r="R6233">
        <v>6232</v>
      </c>
    </row>
    <row r="6234" spans="1:18" ht="15" x14ac:dyDescent="0.45">
      <c r="A6234">
        <v>17296</v>
      </c>
      <c r="F6234">
        <v>30</v>
      </c>
      <c r="G6234">
        <v>35.6</v>
      </c>
      <c r="H6234">
        <v>1</v>
      </c>
      <c r="I6234">
        <v>1.2</v>
      </c>
      <c r="J6234">
        <v>31</v>
      </c>
      <c r="K6234">
        <v>36.800000000000004</v>
      </c>
      <c r="L6234" s="11" t="s">
        <v>11928</v>
      </c>
      <c r="M6234" s="12" t="s">
        <v>6</v>
      </c>
      <c r="N6234" s="12">
        <v>1296</v>
      </c>
      <c r="O6234" s="12" t="s">
        <v>6</v>
      </c>
      <c r="P6234" s="12" t="s">
        <v>6</v>
      </c>
      <c r="Q6234" s="12" t="s">
        <v>6</v>
      </c>
      <c r="R6234">
        <v>6233</v>
      </c>
    </row>
    <row r="6235" spans="1:18" ht="15" x14ac:dyDescent="0.45">
      <c r="A6235">
        <v>31494</v>
      </c>
      <c r="D6235">
        <v>1</v>
      </c>
      <c r="E6235">
        <v>36.799999999999997</v>
      </c>
      <c r="J6235">
        <v>1</v>
      </c>
      <c r="K6235">
        <v>36.799999999999997</v>
      </c>
      <c r="L6235" s="11" t="s">
        <v>11926</v>
      </c>
      <c r="M6235" s="12" t="s">
        <v>6</v>
      </c>
      <c r="N6235" s="12" t="s">
        <v>6</v>
      </c>
      <c r="O6235" s="12" t="s">
        <v>6</v>
      </c>
      <c r="P6235" s="12">
        <v>1984</v>
      </c>
      <c r="Q6235" s="12" t="s">
        <v>6</v>
      </c>
      <c r="R6235">
        <v>6234</v>
      </c>
    </row>
    <row r="6236" spans="1:18" ht="15" x14ac:dyDescent="0.45">
      <c r="A6236">
        <v>14947</v>
      </c>
      <c r="D6236">
        <v>1</v>
      </c>
      <c r="E6236">
        <v>36.5</v>
      </c>
      <c r="J6236">
        <v>1</v>
      </c>
      <c r="K6236">
        <v>36.5</v>
      </c>
      <c r="L6236" s="11" t="s">
        <v>11925</v>
      </c>
      <c r="M6236" s="12" t="s">
        <v>6</v>
      </c>
      <c r="N6236" s="12" t="s">
        <v>6</v>
      </c>
      <c r="O6236" s="12">
        <v>1203</v>
      </c>
      <c r="P6236" s="12" t="s">
        <v>6</v>
      </c>
      <c r="Q6236" s="12" t="s">
        <v>6</v>
      </c>
      <c r="R6236">
        <v>6235</v>
      </c>
    </row>
    <row r="6237" spans="1:18" ht="15" x14ac:dyDescent="0.45">
      <c r="A6237">
        <v>32308</v>
      </c>
      <c r="H6237">
        <v>3</v>
      </c>
      <c r="I6237">
        <v>36.5</v>
      </c>
      <c r="J6237">
        <v>3</v>
      </c>
      <c r="K6237">
        <v>36.5</v>
      </c>
      <c r="L6237" s="11" t="s">
        <v>11926</v>
      </c>
      <c r="M6237" s="12" t="s">
        <v>6</v>
      </c>
      <c r="N6237" s="12" t="s">
        <v>6</v>
      </c>
      <c r="O6237" s="12" t="s">
        <v>6</v>
      </c>
      <c r="P6237" s="12">
        <v>1985</v>
      </c>
      <c r="Q6237" s="12" t="s">
        <v>6</v>
      </c>
      <c r="R6237">
        <v>6236</v>
      </c>
    </row>
    <row r="6238" spans="1:18" ht="15" x14ac:dyDescent="0.45">
      <c r="A6238">
        <v>16160</v>
      </c>
      <c r="F6238">
        <v>3</v>
      </c>
      <c r="G6238">
        <v>15.6</v>
      </c>
      <c r="H6238">
        <v>4</v>
      </c>
      <c r="I6238">
        <v>20.8</v>
      </c>
      <c r="J6238">
        <v>7</v>
      </c>
      <c r="K6238">
        <v>36.4</v>
      </c>
      <c r="L6238" s="11" t="s">
        <v>11926</v>
      </c>
      <c r="M6238" s="12" t="s">
        <v>6</v>
      </c>
      <c r="N6238" s="12" t="s">
        <v>6</v>
      </c>
      <c r="O6238" s="12" t="s">
        <v>6</v>
      </c>
      <c r="P6238" s="12">
        <v>1986</v>
      </c>
      <c r="Q6238" s="12" t="s">
        <v>6</v>
      </c>
      <c r="R6238">
        <v>6237</v>
      </c>
    </row>
    <row r="6239" spans="1:18" ht="15" x14ac:dyDescent="0.45">
      <c r="A6239">
        <v>30003</v>
      </c>
      <c r="B6239">
        <v>14</v>
      </c>
      <c r="C6239">
        <v>36.4</v>
      </c>
      <c r="J6239">
        <v>14</v>
      </c>
      <c r="K6239">
        <v>36.4</v>
      </c>
      <c r="L6239" s="11" t="s">
        <v>11928</v>
      </c>
      <c r="M6239" s="12" t="s">
        <v>6</v>
      </c>
      <c r="N6239" s="12">
        <v>1297</v>
      </c>
      <c r="O6239" s="12" t="s">
        <v>6</v>
      </c>
      <c r="P6239" s="12" t="s">
        <v>6</v>
      </c>
      <c r="Q6239" s="12" t="s">
        <v>6</v>
      </c>
      <c r="R6239">
        <v>6238</v>
      </c>
    </row>
    <row r="6240" spans="1:18" ht="15" x14ac:dyDescent="0.45">
      <c r="A6240">
        <v>32488</v>
      </c>
      <c r="H6240">
        <v>2</v>
      </c>
      <c r="I6240">
        <v>36.4</v>
      </c>
      <c r="J6240">
        <v>2</v>
      </c>
      <c r="K6240">
        <v>36.4</v>
      </c>
      <c r="L6240" s="11" t="s">
        <v>11928</v>
      </c>
      <c r="M6240" s="12" t="s">
        <v>6</v>
      </c>
      <c r="N6240" s="12">
        <v>1298</v>
      </c>
      <c r="O6240" s="12" t="s">
        <v>6</v>
      </c>
      <c r="P6240" s="12" t="s">
        <v>6</v>
      </c>
      <c r="Q6240" s="12" t="s">
        <v>6</v>
      </c>
      <c r="R6240">
        <v>6239</v>
      </c>
    </row>
    <row r="6241" spans="1:18" ht="15" x14ac:dyDescent="0.45">
      <c r="A6241">
        <v>10415</v>
      </c>
      <c r="B6241">
        <v>3</v>
      </c>
      <c r="C6241">
        <v>36</v>
      </c>
      <c r="J6241">
        <v>3</v>
      </c>
      <c r="K6241">
        <v>36</v>
      </c>
      <c r="L6241" s="11" t="s">
        <v>11924</v>
      </c>
      <c r="M6241" s="12">
        <v>455</v>
      </c>
      <c r="N6241" s="12" t="s">
        <v>6</v>
      </c>
      <c r="O6241" s="12" t="s">
        <v>6</v>
      </c>
      <c r="P6241" s="12" t="s">
        <v>6</v>
      </c>
      <c r="Q6241" s="12" t="s">
        <v>6</v>
      </c>
      <c r="R6241">
        <v>6240</v>
      </c>
    </row>
    <row r="6242" spans="1:18" ht="15" x14ac:dyDescent="0.45">
      <c r="A6242">
        <v>27387</v>
      </c>
      <c r="B6242">
        <v>13</v>
      </c>
      <c r="C6242">
        <v>19.5</v>
      </c>
      <c r="D6242">
        <v>1</v>
      </c>
      <c r="E6242">
        <v>1.5</v>
      </c>
      <c r="F6242">
        <v>9</v>
      </c>
      <c r="G6242">
        <v>13.5</v>
      </c>
      <c r="H6242">
        <v>1</v>
      </c>
      <c r="I6242">
        <v>1.5</v>
      </c>
      <c r="J6242">
        <v>24</v>
      </c>
      <c r="K6242">
        <v>36</v>
      </c>
      <c r="L6242" s="11" t="s">
        <v>11927</v>
      </c>
      <c r="M6242" s="12" t="s">
        <v>6</v>
      </c>
      <c r="N6242" s="12" t="s">
        <v>6</v>
      </c>
      <c r="O6242" s="12" t="s">
        <v>6</v>
      </c>
      <c r="P6242" s="12" t="s">
        <v>6</v>
      </c>
      <c r="Q6242" s="12">
        <v>1003</v>
      </c>
      <c r="R6242">
        <v>6241</v>
      </c>
    </row>
    <row r="6243" spans="1:18" ht="15" x14ac:dyDescent="0.45">
      <c r="A6243">
        <v>27487</v>
      </c>
      <c r="H6243">
        <v>5</v>
      </c>
      <c r="I6243">
        <v>36</v>
      </c>
      <c r="J6243">
        <v>5</v>
      </c>
      <c r="K6243">
        <v>36</v>
      </c>
      <c r="L6243" s="11" t="s">
        <v>11928</v>
      </c>
      <c r="M6243" s="12" t="s">
        <v>6</v>
      </c>
      <c r="N6243" s="12">
        <v>1299</v>
      </c>
      <c r="O6243" s="12" t="s">
        <v>6</v>
      </c>
      <c r="P6243" s="12" t="s">
        <v>6</v>
      </c>
      <c r="Q6243" s="12" t="s">
        <v>6</v>
      </c>
      <c r="R6243">
        <v>6242</v>
      </c>
    </row>
    <row r="6244" spans="1:18" ht="15" x14ac:dyDescent="0.45">
      <c r="A6244">
        <v>28270</v>
      </c>
      <c r="H6244">
        <v>3</v>
      </c>
      <c r="I6244">
        <v>36</v>
      </c>
      <c r="J6244">
        <v>3</v>
      </c>
      <c r="K6244">
        <v>36</v>
      </c>
      <c r="L6244" s="11" t="s">
        <v>11925</v>
      </c>
      <c r="M6244" s="12" t="s">
        <v>6</v>
      </c>
      <c r="N6244" s="12" t="s">
        <v>6</v>
      </c>
      <c r="O6244" s="12">
        <v>1204</v>
      </c>
      <c r="P6244" s="12" t="s">
        <v>6</v>
      </c>
      <c r="Q6244" s="12" t="s">
        <v>6</v>
      </c>
      <c r="R6244">
        <v>6243</v>
      </c>
    </row>
    <row r="6245" spans="1:18" ht="15" x14ac:dyDescent="0.45">
      <c r="A6245">
        <v>28973</v>
      </c>
      <c r="B6245">
        <v>1</v>
      </c>
      <c r="C6245">
        <v>12</v>
      </c>
      <c r="H6245">
        <v>2</v>
      </c>
      <c r="I6245">
        <v>24</v>
      </c>
      <c r="J6245">
        <v>3</v>
      </c>
      <c r="K6245">
        <v>36</v>
      </c>
      <c r="L6245" s="11" t="s">
        <v>11925</v>
      </c>
      <c r="M6245" s="12" t="s">
        <v>6</v>
      </c>
      <c r="N6245" s="12" t="s">
        <v>6</v>
      </c>
      <c r="O6245" s="12">
        <v>1205</v>
      </c>
      <c r="P6245" s="12" t="s">
        <v>6</v>
      </c>
      <c r="Q6245" s="12" t="s">
        <v>6</v>
      </c>
      <c r="R6245">
        <v>6244</v>
      </c>
    </row>
    <row r="6246" spans="1:18" ht="15" x14ac:dyDescent="0.45">
      <c r="A6246">
        <v>29340</v>
      </c>
      <c r="B6246">
        <v>1</v>
      </c>
      <c r="C6246">
        <v>12</v>
      </c>
      <c r="F6246">
        <v>1</v>
      </c>
      <c r="G6246">
        <v>12</v>
      </c>
      <c r="H6246">
        <v>1</v>
      </c>
      <c r="I6246">
        <v>12</v>
      </c>
      <c r="J6246">
        <v>3</v>
      </c>
      <c r="K6246">
        <v>36</v>
      </c>
      <c r="L6246" s="11" t="s">
        <v>11926</v>
      </c>
      <c r="M6246" s="12" t="s">
        <v>6</v>
      </c>
      <c r="N6246" s="12" t="s">
        <v>6</v>
      </c>
      <c r="O6246" s="12" t="s">
        <v>6</v>
      </c>
      <c r="P6246" s="12">
        <v>1987</v>
      </c>
      <c r="Q6246" s="12" t="s">
        <v>6</v>
      </c>
      <c r="R6246">
        <v>6245</v>
      </c>
    </row>
    <row r="6247" spans="1:18" ht="15" x14ac:dyDescent="0.45">
      <c r="A6247">
        <v>29392</v>
      </c>
      <c r="B6247">
        <v>1</v>
      </c>
      <c r="C6247">
        <v>1.8</v>
      </c>
      <c r="D6247">
        <v>3</v>
      </c>
      <c r="E6247">
        <v>5.4</v>
      </c>
      <c r="F6247">
        <v>4</v>
      </c>
      <c r="G6247">
        <v>7.2</v>
      </c>
      <c r="H6247">
        <v>12</v>
      </c>
      <c r="I6247">
        <v>21.6</v>
      </c>
      <c r="J6247">
        <v>20</v>
      </c>
      <c r="K6247">
        <v>36</v>
      </c>
      <c r="L6247" s="11" t="s">
        <v>11925</v>
      </c>
      <c r="M6247" s="12" t="s">
        <v>6</v>
      </c>
      <c r="N6247" s="12" t="s">
        <v>6</v>
      </c>
      <c r="O6247" s="12">
        <v>1206</v>
      </c>
      <c r="P6247" s="12" t="s">
        <v>6</v>
      </c>
      <c r="Q6247" s="12" t="s">
        <v>6</v>
      </c>
      <c r="R6247">
        <v>6246</v>
      </c>
    </row>
    <row r="6248" spans="1:18" ht="15" x14ac:dyDescent="0.45">
      <c r="A6248">
        <v>31185</v>
      </c>
      <c r="B6248">
        <v>5</v>
      </c>
      <c r="C6248">
        <v>15</v>
      </c>
      <c r="D6248">
        <v>4</v>
      </c>
      <c r="E6248">
        <v>12</v>
      </c>
      <c r="F6248">
        <v>2</v>
      </c>
      <c r="G6248">
        <v>6</v>
      </c>
      <c r="H6248">
        <v>1</v>
      </c>
      <c r="I6248">
        <v>3</v>
      </c>
      <c r="J6248">
        <v>12</v>
      </c>
      <c r="K6248">
        <v>36</v>
      </c>
      <c r="L6248" s="11" t="s">
        <v>11926</v>
      </c>
      <c r="M6248" s="12" t="s">
        <v>6</v>
      </c>
      <c r="N6248" s="12" t="s">
        <v>6</v>
      </c>
      <c r="O6248" s="12" t="s">
        <v>6</v>
      </c>
      <c r="P6248" s="12">
        <v>1988</v>
      </c>
      <c r="Q6248" s="12" t="s">
        <v>6</v>
      </c>
      <c r="R6248">
        <v>6247</v>
      </c>
    </row>
    <row r="6249" spans="1:18" ht="15" x14ac:dyDescent="0.45">
      <c r="A6249">
        <v>31482</v>
      </c>
      <c r="D6249">
        <v>1</v>
      </c>
      <c r="E6249">
        <v>7.2</v>
      </c>
      <c r="F6249">
        <v>2</v>
      </c>
      <c r="G6249">
        <v>14.4</v>
      </c>
      <c r="H6249">
        <v>2</v>
      </c>
      <c r="I6249">
        <v>14.4</v>
      </c>
      <c r="J6249">
        <v>5</v>
      </c>
      <c r="K6249">
        <v>36</v>
      </c>
      <c r="L6249" s="11" t="s">
        <v>11926</v>
      </c>
      <c r="M6249" s="12" t="s">
        <v>6</v>
      </c>
      <c r="N6249" s="12" t="s">
        <v>6</v>
      </c>
      <c r="O6249" s="12" t="s">
        <v>6</v>
      </c>
      <c r="P6249" s="12">
        <v>1989</v>
      </c>
      <c r="Q6249" s="12" t="s">
        <v>6</v>
      </c>
      <c r="R6249">
        <v>6248</v>
      </c>
    </row>
    <row r="6250" spans="1:18" ht="15" x14ac:dyDescent="0.45">
      <c r="A6250">
        <v>31606</v>
      </c>
      <c r="H6250">
        <v>2</v>
      </c>
      <c r="I6250">
        <v>36</v>
      </c>
      <c r="J6250">
        <v>2</v>
      </c>
      <c r="K6250">
        <v>36</v>
      </c>
      <c r="L6250" s="11" t="s">
        <v>11926</v>
      </c>
      <c r="M6250" s="12" t="s">
        <v>6</v>
      </c>
      <c r="N6250" s="12" t="s">
        <v>6</v>
      </c>
      <c r="O6250" s="12" t="s">
        <v>6</v>
      </c>
      <c r="P6250" s="12">
        <v>1990</v>
      </c>
      <c r="Q6250" s="12" t="s">
        <v>6</v>
      </c>
      <c r="R6250">
        <v>6249</v>
      </c>
    </row>
    <row r="6251" spans="1:18" ht="15" x14ac:dyDescent="0.45">
      <c r="A6251">
        <v>32134</v>
      </c>
      <c r="F6251">
        <v>2</v>
      </c>
      <c r="G6251">
        <v>24</v>
      </c>
      <c r="H6251">
        <v>1</v>
      </c>
      <c r="I6251">
        <v>12</v>
      </c>
      <c r="J6251">
        <v>3</v>
      </c>
      <c r="K6251">
        <v>36</v>
      </c>
      <c r="L6251" s="11" t="s">
        <v>11928</v>
      </c>
      <c r="M6251" s="12" t="s">
        <v>6</v>
      </c>
      <c r="N6251" s="12">
        <v>1300</v>
      </c>
      <c r="O6251" s="12" t="s">
        <v>6</v>
      </c>
      <c r="P6251" s="12" t="s">
        <v>6</v>
      </c>
      <c r="Q6251" s="12" t="s">
        <v>6</v>
      </c>
      <c r="R6251">
        <v>6250</v>
      </c>
    </row>
    <row r="6252" spans="1:18" ht="15" x14ac:dyDescent="0.45">
      <c r="A6252">
        <v>17762</v>
      </c>
      <c r="B6252">
        <v>3</v>
      </c>
      <c r="C6252">
        <v>3</v>
      </c>
      <c r="D6252">
        <v>7</v>
      </c>
      <c r="E6252">
        <v>7</v>
      </c>
      <c r="F6252">
        <v>15</v>
      </c>
      <c r="G6252">
        <v>14.92</v>
      </c>
      <c r="H6252">
        <v>11</v>
      </c>
      <c r="I6252">
        <v>11</v>
      </c>
      <c r="J6252">
        <v>36</v>
      </c>
      <c r="K6252">
        <v>35.92</v>
      </c>
      <c r="L6252" s="11" t="s">
        <v>11925</v>
      </c>
      <c r="M6252" s="12" t="s">
        <v>6</v>
      </c>
      <c r="N6252" s="12" t="s">
        <v>6</v>
      </c>
      <c r="O6252" s="12">
        <v>1207</v>
      </c>
      <c r="P6252" s="12" t="s">
        <v>6</v>
      </c>
      <c r="Q6252" s="12" t="s">
        <v>6</v>
      </c>
      <c r="R6252">
        <v>6251</v>
      </c>
    </row>
    <row r="6253" spans="1:18" ht="15" x14ac:dyDescent="0.45">
      <c r="A6253">
        <v>2011527</v>
      </c>
      <c r="B6253">
        <v>3.06</v>
      </c>
      <c r="C6253">
        <v>13.76</v>
      </c>
      <c r="D6253">
        <v>3.85</v>
      </c>
      <c r="E6253">
        <v>17.34</v>
      </c>
      <c r="F6253">
        <v>1.07</v>
      </c>
      <c r="G6253">
        <v>4.82</v>
      </c>
      <c r="J6253">
        <v>7.98</v>
      </c>
      <c r="K6253">
        <v>35.92</v>
      </c>
      <c r="L6253" s="11" t="s">
        <v>6</v>
      </c>
      <c r="M6253" s="12" t="s">
        <v>6</v>
      </c>
      <c r="N6253" s="12" t="s">
        <v>6</v>
      </c>
      <c r="O6253" s="12" t="s">
        <v>6</v>
      </c>
      <c r="P6253" s="12" t="s">
        <v>6</v>
      </c>
      <c r="Q6253" s="12" t="s">
        <v>6</v>
      </c>
      <c r="R6253">
        <v>6252</v>
      </c>
    </row>
    <row r="6254" spans="1:18" ht="15" x14ac:dyDescent="0.45">
      <c r="A6254">
        <v>32362</v>
      </c>
      <c r="H6254">
        <v>36</v>
      </c>
      <c r="I6254">
        <v>35.92</v>
      </c>
      <c r="J6254">
        <v>36</v>
      </c>
      <c r="K6254">
        <v>35.92</v>
      </c>
      <c r="L6254" s="11" t="s">
        <v>11928</v>
      </c>
      <c r="M6254" s="12" t="s">
        <v>6</v>
      </c>
      <c r="N6254" s="12">
        <v>1301</v>
      </c>
      <c r="O6254" s="12" t="s">
        <v>6</v>
      </c>
      <c r="P6254" s="12" t="s">
        <v>6</v>
      </c>
      <c r="Q6254" s="12" t="s">
        <v>6</v>
      </c>
      <c r="R6254">
        <v>6253</v>
      </c>
    </row>
    <row r="6255" spans="1:18" ht="15" x14ac:dyDescent="0.45">
      <c r="A6255">
        <v>17270</v>
      </c>
      <c r="F6255">
        <v>1</v>
      </c>
      <c r="G6255">
        <v>35.9</v>
      </c>
      <c r="J6255">
        <v>1</v>
      </c>
      <c r="K6255">
        <v>35.9</v>
      </c>
      <c r="L6255" s="11" t="s">
        <v>11928</v>
      </c>
      <c r="M6255" s="12" t="s">
        <v>6</v>
      </c>
      <c r="N6255" s="12">
        <v>1302</v>
      </c>
      <c r="O6255" s="12" t="s">
        <v>6</v>
      </c>
      <c r="P6255" s="12" t="s">
        <v>6</v>
      </c>
      <c r="Q6255" s="12" t="s">
        <v>6</v>
      </c>
      <c r="R6255">
        <v>6254</v>
      </c>
    </row>
    <row r="6256" spans="1:18" ht="15" x14ac:dyDescent="0.45">
      <c r="A6256">
        <v>30127</v>
      </c>
      <c r="B6256">
        <v>10</v>
      </c>
      <c r="C6256">
        <v>12</v>
      </c>
      <c r="D6256">
        <v>6</v>
      </c>
      <c r="E6256">
        <v>7.2</v>
      </c>
      <c r="F6256">
        <v>11</v>
      </c>
      <c r="G6256">
        <v>13.1</v>
      </c>
      <c r="H6256">
        <v>3</v>
      </c>
      <c r="I6256">
        <v>3.6</v>
      </c>
      <c r="J6256">
        <v>30</v>
      </c>
      <c r="K6256">
        <v>35.9</v>
      </c>
      <c r="L6256" s="11" t="s">
        <v>11927</v>
      </c>
      <c r="M6256" s="12" t="s">
        <v>6</v>
      </c>
      <c r="N6256" s="12" t="s">
        <v>6</v>
      </c>
      <c r="O6256" s="12" t="s">
        <v>6</v>
      </c>
      <c r="P6256" s="12" t="s">
        <v>6</v>
      </c>
      <c r="Q6256" s="12">
        <v>1004</v>
      </c>
      <c r="R6256">
        <v>6255</v>
      </c>
    </row>
    <row r="6257" spans="1:18" ht="15" x14ac:dyDescent="0.45">
      <c r="A6257">
        <v>10847</v>
      </c>
      <c r="B6257">
        <v>1</v>
      </c>
      <c r="C6257">
        <v>17.899999999999999</v>
      </c>
      <c r="F6257">
        <v>1</v>
      </c>
      <c r="G6257">
        <v>17.899999999999999</v>
      </c>
      <c r="J6257">
        <v>2</v>
      </c>
      <c r="K6257">
        <v>35.799999999999997</v>
      </c>
      <c r="L6257" s="11" t="s">
        <v>11925</v>
      </c>
      <c r="M6257" s="12" t="s">
        <v>6</v>
      </c>
      <c r="N6257" s="12" t="s">
        <v>6</v>
      </c>
      <c r="O6257" s="12">
        <v>1208</v>
      </c>
      <c r="P6257" s="12" t="s">
        <v>6</v>
      </c>
      <c r="Q6257" s="12" t="s">
        <v>6</v>
      </c>
      <c r="R6257">
        <v>6256</v>
      </c>
    </row>
    <row r="6258" spans="1:18" ht="15" x14ac:dyDescent="0.45">
      <c r="A6258">
        <v>32365</v>
      </c>
      <c r="H6258">
        <v>36</v>
      </c>
      <c r="I6258">
        <v>35.76</v>
      </c>
      <c r="J6258">
        <v>36</v>
      </c>
      <c r="K6258">
        <v>35.76</v>
      </c>
      <c r="L6258" s="11" t="s">
        <v>11928</v>
      </c>
      <c r="M6258" s="12" t="s">
        <v>6</v>
      </c>
      <c r="N6258" s="12">
        <v>1303</v>
      </c>
      <c r="O6258" s="12" t="s">
        <v>6</v>
      </c>
      <c r="P6258" s="12" t="s">
        <v>6</v>
      </c>
      <c r="Q6258" s="12" t="s">
        <v>6</v>
      </c>
      <c r="R6258">
        <v>6257</v>
      </c>
    </row>
    <row r="6259" spans="1:18" ht="15" x14ac:dyDescent="0.45">
      <c r="A6259">
        <v>28214</v>
      </c>
      <c r="B6259">
        <v>2</v>
      </c>
      <c r="C6259">
        <v>14.72</v>
      </c>
      <c r="H6259">
        <v>2</v>
      </c>
      <c r="I6259">
        <v>20.93</v>
      </c>
      <c r="J6259">
        <v>4</v>
      </c>
      <c r="K6259">
        <v>35.65</v>
      </c>
      <c r="L6259" s="11" t="s">
        <v>11923</v>
      </c>
      <c r="M6259" s="12" t="s">
        <v>6</v>
      </c>
      <c r="N6259" s="12" t="s">
        <v>6</v>
      </c>
      <c r="O6259" s="12" t="s">
        <v>6</v>
      </c>
      <c r="P6259" s="12" t="s">
        <v>6</v>
      </c>
      <c r="Q6259" s="12" t="s">
        <v>6</v>
      </c>
      <c r="R6259">
        <v>6258</v>
      </c>
    </row>
    <row r="6260" spans="1:18" ht="15" x14ac:dyDescent="0.45">
      <c r="A6260">
        <v>31391</v>
      </c>
      <c r="F6260">
        <v>2</v>
      </c>
      <c r="G6260">
        <v>17.8</v>
      </c>
      <c r="H6260">
        <v>2</v>
      </c>
      <c r="I6260">
        <v>17.8</v>
      </c>
      <c r="J6260">
        <v>4</v>
      </c>
      <c r="K6260">
        <v>35.6</v>
      </c>
      <c r="L6260" s="11" t="s">
        <v>11928</v>
      </c>
      <c r="M6260" s="12" t="s">
        <v>6</v>
      </c>
      <c r="N6260" s="12">
        <v>1304</v>
      </c>
      <c r="O6260" s="12" t="s">
        <v>6</v>
      </c>
      <c r="P6260" s="12" t="s">
        <v>6</v>
      </c>
      <c r="Q6260" s="12" t="s">
        <v>6</v>
      </c>
      <c r="R6260">
        <v>6259</v>
      </c>
    </row>
    <row r="6261" spans="1:18" ht="15" x14ac:dyDescent="0.45">
      <c r="A6261">
        <v>31600</v>
      </c>
      <c r="F6261">
        <v>1</v>
      </c>
      <c r="G6261">
        <v>8.9</v>
      </c>
      <c r="H6261">
        <v>3</v>
      </c>
      <c r="I6261">
        <v>26.7</v>
      </c>
      <c r="J6261">
        <v>4</v>
      </c>
      <c r="K6261">
        <v>35.6</v>
      </c>
      <c r="L6261" s="11" t="s">
        <v>11926</v>
      </c>
      <c r="M6261" s="12" t="s">
        <v>6</v>
      </c>
      <c r="N6261" s="12" t="s">
        <v>6</v>
      </c>
      <c r="O6261" s="12" t="s">
        <v>6</v>
      </c>
      <c r="P6261" s="12">
        <v>1991</v>
      </c>
      <c r="Q6261" s="12" t="s">
        <v>6</v>
      </c>
      <c r="R6261">
        <v>6260</v>
      </c>
    </row>
    <row r="6262" spans="1:18" ht="15" x14ac:dyDescent="0.45">
      <c r="A6262">
        <v>10506</v>
      </c>
      <c r="D6262">
        <v>3</v>
      </c>
      <c r="E6262">
        <v>35.4</v>
      </c>
      <c r="J6262">
        <v>3</v>
      </c>
      <c r="K6262">
        <v>35.4</v>
      </c>
      <c r="L6262" s="11" t="s">
        <v>11927</v>
      </c>
      <c r="M6262" s="12" t="s">
        <v>6</v>
      </c>
      <c r="N6262" s="12" t="s">
        <v>6</v>
      </c>
      <c r="O6262" s="12" t="s">
        <v>6</v>
      </c>
      <c r="P6262" s="12" t="s">
        <v>6</v>
      </c>
      <c r="Q6262" s="12">
        <v>1005</v>
      </c>
      <c r="R6262">
        <v>6261</v>
      </c>
    </row>
    <row r="6263" spans="1:18" ht="15" x14ac:dyDescent="0.45">
      <c r="A6263">
        <v>32382</v>
      </c>
      <c r="H6263">
        <v>3</v>
      </c>
      <c r="I6263">
        <v>35.4</v>
      </c>
      <c r="J6263">
        <v>3</v>
      </c>
      <c r="K6263">
        <v>35.4</v>
      </c>
      <c r="L6263" s="11" t="s">
        <v>11927</v>
      </c>
      <c r="M6263" s="12" t="s">
        <v>6</v>
      </c>
      <c r="N6263" s="12" t="s">
        <v>6</v>
      </c>
      <c r="O6263" s="12" t="s">
        <v>6</v>
      </c>
      <c r="P6263" s="12" t="s">
        <v>6</v>
      </c>
      <c r="Q6263" s="12">
        <v>1006</v>
      </c>
      <c r="R6263">
        <v>6262</v>
      </c>
    </row>
    <row r="6264" spans="1:18" ht="15" x14ac:dyDescent="0.45">
      <c r="A6264">
        <v>32383</v>
      </c>
      <c r="H6264">
        <v>3</v>
      </c>
      <c r="I6264">
        <v>35.4</v>
      </c>
      <c r="J6264">
        <v>3</v>
      </c>
      <c r="K6264">
        <v>35.4</v>
      </c>
      <c r="L6264" s="11" t="s">
        <v>11927</v>
      </c>
      <c r="M6264" s="12" t="s">
        <v>6</v>
      </c>
      <c r="N6264" s="12" t="s">
        <v>6</v>
      </c>
      <c r="O6264" s="12" t="s">
        <v>6</v>
      </c>
      <c r="P6264" s="12" t="s">
        <v>6</v>
      </c>
      <c r="Q6264" s="12">
        <v>1007</v>
      </c>
      <c r="R6264">
        <v>6263</v>
      </c>
    </row>
    <row r="6265" spans="1:18" ht="15" x14ac:dyDescent="0.45">
      <c r="A6265">
        <v>32502</v>
      </c>
      <c r="H6265">
        <v>3</v>
      </c>
      <c r="I6265">
        <v>35.4</v>
      </c>
      <c r="J6265">
        <v>3</v>
      </c>
      <c r="K6265">
        <v>35.4</v>
      </c>
      <c r="L6265" s="11" t="s">
        <v>11927</v>
      </c>
      <c r="M6265" s="12" t="s">
        <v>6</v>
      </c>
      <c r="N6265" s="12" t="s">
        <v>6</v>
      </c>
      <c r="O6265" s="12" t="s">
        <v>6</v>
      </c>
      <c r="P6265" s="12" t="s">
        <v>6</v>
      </c>
      <c r="Q6265" s="12">
        <v>1008</v>
      </c>
      <c r="R6265">
        <v>6264</v>
      </c>
    </row>
    <row r="6266" spans="1:18" ht="15" x14ac:dyDescent="0.45">
      <c r="A6266">
        <v>32512</v>
      </c>
      <c r="H6266">
        <v>6</v>
      </c>
      <c r="I6266">
        <v>35.4</v>
      </c>
      <c r="J6266">
        <v>6</v>
      </c>
      <c r="K6266">
        <v>35.4</v>
      </c>
      <c r="L6266" s="11" t="s">
        <v>11927</v>
      </c>
      <c r="M6266" s="12" t="s">
        <v>6</v>
      </c>
      <c r="N6266" s="12" t="s">
        <v>6</v>
      </c>
      <c r="O6266" s="12" t="s">
        <v>6</v>
      </c>
      <c r="P6266" s="12" t="s">
        <v>6</v>
      </c>
      <c r="Q6266" s="12">
        <v>1009</v>
      </c>
      <c r="R6266">
        <v>6265</v>
      </c>
    </row>
    <row r="6267" spans="1:18" ht="15" x14ac:dyDescent="0.45">
      <c r="A6267">
        <v>15288</v>
      </c>
      <c r="B6267">
        <v>2</v>
      </c>
      <c r="C6267">
        <v>35.200000000000003</v>
      </c>
      <c r="J6267">
        <v>2</v>
      </c>
      <c r="K6267">
        <v>35.200000000000003</v>
      </c>
      <c r="L6267" s="11" t="s">
        <v>6</v>
      </c>
      <c r="M6267" s="12" t="s">
        <v>6</v>
      </c>
      <c r="N6267" s="12" t="s">
        <v>6</v>
      </c>
      <c r="O6267" s="12" t="s">
        <v>6</v>
      </c>
      <c r="P6267" s="12" t="s">
        <v>6</v>
      </c>
      <c r="Q6267" s="12" t="s">
        <v>6</v>
      </c>
      <c r="R6267">
        <v>6266</v>
      </c>
    </row>
    <row r="6268" spans="1:18" ht="15" x14ac:dyDescent="0.45">
      <c r="A6268">
        <v>28294</v>
      </c>
      <c r="D6268">
        <v>4</v>
      </c>
      <c r="E6268">
        <v>35.200000000000003</v>
      </c>
      <c r="J6268">
        <v>4</v>
      </c>
      <c r="K6268">
        <v>35.200000000000003</v>
      </c>
      <c r="L6268" s="11" t="s">
        <v>6</v>
      </c>
      <c r="M6268" s="12" t="s">
        <v>6</v>
      </c>
      <c r="N6268" s="12" t="s">
        <v>6</v>
      </c>
      <c r="O6268" s="12" t="s">
        <v>6</v>
      </c>
      <c r="P6268" s="12" t="s">
        <v>6</v>
      </c>
      <c r="Q6268" s="12" t="s">
        <v>6</v>
      </c>
      <c r="R6268">
        <v>6267</v>
      </c>
    </row>
    <row r="6269" spans="1:18" ht="15" x14ac:dyDescent="0.45">
      <c r="A6269">
        <v>31622</v>
      </c>
      <c r="D6269">
        <v>1</v>
      </c>
      <c r="E6269">
        <v>17.600000000000001</v>
      </c>
      <c r="F6269">
        <v>1</v>
      </c>
      <c r="G6269">
        <v>17.600000000000001</v>
      </c>
      <c r="J6269">
        <v>2</v>
      </c>
      <c r="K6269">
        <v>35.200000000000003</v>
      </c>
      <c r="L6269" s="11" t="s">
        <v>11927</v>
      </c>
      <c r="M6269" s="12" t="s">
        <v>6</v>
      </c>
      <c r="N6269" s="12" t="s">
        <v>6</v>
      </c>
      <c r="O6269" s="12" t="s">
        <v>6</v>
      </c>
      <c r="P6269" s="12" t="s">
        <v>6</v>
      </c>
      <c r="Q6269" s="12">
        <v>1010</v>
      </c>
      <c r="R6269">
        <v>6268</v>
      </c>
    </row>
    <row r="6270" spans="1:18" ht="15" x14ac:dyDescent="0.45">
      <c r="A6270">
        <v>13353</v>
      </c>
      <c r="F6270">
        <v>3</v>
      </c>
      <c r="G6270">
        <v>11.7</v>
      </c>
      <c r="H6270">
        <v>6</v>
      </c>
      <c r="I6270">
        <v>23.4</v>
      </c>
      <c r="J6270">
        <v>9</v>
      </c>
      <c r="K6270">
        <v>35.099999999999994</v>
      </c>
      <c r="L6270" s="11" t="s">
        <v>11926</v>
      </c>
      <c r="M6270" s="12" t="s">
        <v>6</v>
      </c>
      <c r="N6270" s="12" t="s">
        <v>6</v>
      </c>
      <c r="O6270" s="12" t="s">
        <v>6</v>
      </c>
      <c r="P6270" s="12">
        <v>1992</v>
      </c>
      <c r="Q6270" s="12" t="s">
        <v>6</v>
      </c>
      <c r="R6270">
        <v>6269</v>
      </c>
    </row>
    <row r="6271" spans="1:18" ht="15" x14ac:dyDescent="0.45">
      <c r="A6271">
        <v>22820</v>
      </c>
      <c r="B6271">
        <v>1</v>
      </c>
      <c r="C6271">
        <v>17.5</v>
      </c>
      <c r="D6271">
        <v>1</v>
      </c>
      <c r="E6271">
        <v>17.5</v>
      </c>
      <c r="J6271">
        <v>2</v>
      </c>
      <c r="K6271">
        <v>35</v>
      </c>
      <c r="L6271" s="11" t="s">
        <v>11926</v>
      </c>
      <c r="M6271" s="12" t="s">
        <v>6</v>
      </c>
      <c r="N6271" s="12" t="s">
        <v>6</v>
      </c>
      <c r="O6271" s="12" t="s">
        <v>6</v>
      </c>
      <c r="P6271" s="12">
        <v>1993</v>
      </c>
      <c r="Q6271" s="12" t="s">
        <v>6</v>
      </c>
      <c r="R6271">
        <v>6270</v>
      </c>
    </row>
    <row r="6272" spans="1:18" ht="15" x14ac:dyDescent="0.45">
      <c r="A6272">
        <v>23217</v>
      </c>
      <c r="F6272">
        <v>1</v>
      </c>
      <c r="G6272">
        <v>17.5</v>
      </c>
      <c r="H6272">
        <v>1</v>
      </c>
      <c r="I6272">
        <v>17.5</v>
      </c>
      <c r="J6272">
        <v>2</v>
      </c>
      <c r="K6272">
        <v>35</v>
      </c>
      <c r="L6272" s="11" t="s">
        <v>11925</v>
      </c>
      <c r="M6272" s="12" t="s">
        <v>6</v>
      </c>
      <c r="N6272" s="12" t="s">
        <v>6</v>
      </c>
      <c r="O6272" s="12">
        <v>1209</v>
      </c>
      <c r="P6272" s="12" t="s">
        <v>6</v>
      </c>
      <c r="Q6272" s="12" t="s">
        <v>6</v>
      </c>
      <c r="R6272">
        <v>6271</v>
      </c>
    </row>
    <row r="6273" spans="1:18" ht="15" x14ac:dyDescent="0.45">
      <c r="A6273">
        <v>29384</v>
      </c>
      <c r="B6273">
        <v>2</v>
      </c>
      <c r="C6273">
        <v>35</v>
      </c>
      <c r="J6273">
        <v>2</v>
      </c>
      <c r="K6273">
        <v>35</v>
      </c>
      <c r="L6273" s="11" t="s">
        <v>6</v>
      </c>
      <c r="M6273" s="12" t="s">
        <v>6</v>
      </c>
      <c r="N6273" s="12" t="s">
        <v>6</v>
      </c>
      <c r="O6273" s="12" t="s">
        <v>6</v>
      </c>
      <c r="P6273" s="12" t="s">
        <v>6</v>
      </c>
      <c r="Q6273" s="12" t="s">
        <v>6</v>
      </c>
      <c r="R6273">
        <v>6272</v>
      </c>
    </row>
    <row r="6274" spans="1:18" ht="15" x14ac:dyDescent="0.45">
      <c r="A6274">
        <v>31314</v>
      </c>
      <c r="B6274">
        <v>3</v>
      </c>
      <c r="C6274">
        <v>21</v>
      </c>
      <c r="F6274">
        <v>1</v>
      </c>
      <c r="G6274">
        <v>7</v>
      </c>
      <c r="H6274">
        <v>1</v>
      </c>
      <c r="I6274">
        <v>7</v>
      </c>
      <c r="J6274">
        <v>5</v>
      </c>
      <c r="K6274">
        <v>35</v>
      </c>
      <c r="L6274" s="11" t="s">
        <v>11926</v>
      </c>
      <c r="M6274" s="12" t="s">
        <v>6</v>
      </c>
      <c r="N6274" s="12" t="s">
        <v>6</v>
      </c>
      <c r="O6274" s="12" t="s">
        <v>6</v>
      </c>
      <c r="P6274" s="12">
        <v>1994</v>
      </c>
      <c r="Q6274" s="12" t="s">
        <v>6</v>
      </c>
      <c r="R6274">
        <v>6273</v>
      </c>
    </row>
    <row r="6275" spans="1:18" ht="15" x14ac:dyDescent="0.45">
      <c r="A6275">
        <v>32166</v>
      </c>
      <c r="H6275">
        <v>7</v>
      </c>
      <c r="I6275">
        <v>35</v>
      </c>
      <c r="J6275">
        <v>7</v>
      </c>
      <c r="K6275">
        <v>35</v>
      </c>
      <c r="L6275" s="11" t="s">
        <v>11927</v>
      </c>
      <c r="M6275" s="12" t="s">
        <v>6</v>
      </c>
      <c r="N6275" s="12" t="s">
        <v>6</v>
      </c>
      <c r="O6275" s="12" t="s">
        <v>6</v>
      </c>
      <c r="P6275" s="12" t="s">
        <v>6</v>
      </c>
      <c r="Q6275" s="12">
        <v>1011</v>
      </c>
      <c r="R6275">
        <v>6274</v>
      </c>
    </row>
    <row r="6276" spans="1:18" ht="15" x14ac:dyDescent="0.45">
      <c r="A6276">
        <v>32187</v>
      </c>
      <c r="F6276">
        <v>4</v>
      </c>
      <c r="G6276">
        <v>10</v>
      </c>
      <c r="H6276">
        <v>10</v>
      </c>
      <c r="I6276">
        <v>25</v>
      </c>
      <c r="J6276">
        <v>14</v>
      </c>
      <c r="K6276">
        <v>35</v>
      </c>
      <c r="L6276" s="11" t="s">
        <v>11928</v>
      </c>
      <c r="M6276" s="12" t="s">
        <v>6</v>
      </c>
      <c r="N6276" s="12">
        <v>1305</v>
      </c>
      <c r="O6276" s="12" t="s">
        <v>6</v>
      </c>
      <c r="P6276" s="12" t="s">
        <v>6</v>
      </c>
      <c r="Q6276" s="12" t="s">
        <v>6</v>
      </c>
      <c r="R6276">
        <v>6275</v>
      </c>
    </row>
    <row r="6277" spans="1:18" ht="15" x14ac:dyDescent="0.45">
      <c r="A6277">
        <v>16921</v>
      </c>
      <c r="B6277">
        <v>1</v>
      </c>
      <c r="C6277">
        <v>34.9</v>
      </c>
      <c r="J6277">
        <v>1</v>
      </c>
      <c r="K6277">
        <v>34.9</v>
      </c>
      <c r="L6277" s="11" t="s">
        <v>11926</v>
      </c>
      <c r="M6277" s="12" t="s">
        <v>6</v>
      </c>
      <c r="N6277" s="12" t="s">
        <v>6</v>
      </c>
      <c r="O6277" s="12" t="s">
        <v>6</v>
      </c>
      <c r="P6277" s="12">
        <v>1995</v>
      </c>
      <c r="Q6277" s="12" t="s">
        <v>6</v>
      </c>
      <c r="R6277">
        <v>6276</v>
      </c>
    </row>
    <row r="6278" spans="1:18" ht="15" x14ac:dyDescent="0.45">
      <c r="A6278">
        <v>30270</v>
      </c>
      <c r="B6278">
        <v>1</v>
      </c>
      <c r="C6278">
        <v>34.9</v>
      </c>
      <c r="J6278">
        <v>1</v>
      </c>
      <c r="K6278">
        <v>34.9</v>
      </c>
      <c r="L6278" s="11" t="s">
        <v>11925</v>
      </c>
      <c r="M6278" s="12" t="s">
        <v>6</v>
      </c>
      <c r="N6278" s="12" t="s">
        <v>6</v>
      </c>
      <c r="O6278" s="12">
        <v>1210</v>
      </c>
      <c r="P6278" s="12" t="s">
        <v>6</v>
      </c>
      <c r="Q6278" s="12" t="s">
        <v>6</v>
      </c>
      <c r="R6278">
        <v>6277</v>
      </c>
    </row>
    <row r="6279" spans="1:18" ht="15" x14ac:dyDescent="0.45">
      <c r="A6279">
        <v>32408</v>
      </c>
      <c r="H6279">
        <v>1</v>
      </c>
      <c r="I6279">
        <v>34.9</v>
      </c>
      <c r="J6279">
        <v>1</v>
      </c>
      <c r="K6279">
        <v>34.9</v>
      </c>
      <c r="L6279" s="11" t="s">
        <v>11926</v>
      </c>
      <c r="M6279" s="12" t="s">
        <v>6</v>
      </c>
      <c r="N6279" s="12" t="s">
        <v>6</v>
      </c>
      <c r="O6279" s="12" t="s">
        <v>6</v>
      </c>
      <c r="P6279" s="12">
        <v>1996</v>
      </c>
      <c r="Q6279" s="12" t="s">
        <v>6</v>
      </c>
      <c r="R6279">
        <v>6278</v>
      </c>
    </row>
    <row r="6280" spans="1:18" ht="15" x14ac:dyDescent="0.45">
      <c r="A6280">
        <v>32409</v>
      </c>
      <c r="H6280">
        <v>1</v>
      </c>
      <c r="I6280">
        <v>34.9</v>
      </c>
      <c r="J6280">
        <v>1</v>
      </c>
      <c r="K6280">
        <v>34.9</v>
      </c>
      <c r="L6280" s="11" t="s">
        <v>11926</v>
      </c>
      <c r="M6280" s="12" t="s">
        <v>6</v>
      </c>
      <c r="N6280" s="12" t="s">
        <v>6</v>
      </c>
      <c r="O6280" s="12" t="s">
        <v>6</v>
      </c>
      <c r="P6280" s="12">
        <v>1997</v>
      </c>
      <c r="Q6280" s="12" t="s">
        <v>6</v>
      </c>
      <c r="R6280">
        <v>6279</v>
      </c>
    </row>
    <row r="6281" spans="1:18" ht="15" x14ac:dyDescent="0.45">
      <c r="A6281">
        <v>29298</v>
      </c>
      <c r="H6281">
        <v>8</v>
      </c>
      <c r="I6281">
        <v>34.85</v>
      </c>
      <c r="J6281">
        <v>8</v>
      </c>
      <c r="K6281">
        <v>34.85</v>
      </c>
      <c r="L6281" s="11" t="s">
        <v>11928</v>
      </c>
      <c r="M6281" s="12" t="s">
        <v>6</v>
      </c>
      <c r="N6281" s="12">
        <v>1306</v>
      </c>
      <c r="O6281" s="12" t="s">
        <v>6</v>
      </c>
      <c r="P6281" s="12" t="s">
        <v>6</v>
      </c>
      <c r="Q6281" s="12" t="s">
        <v>6</v>
      </c>
      <c r="R6281">
        <v>6280</v>
      </c>
    </row>
    <row r="6282" spans="1:18" ht="15" x14ac:dyDescent="0.45">
      <c r="A6282">
        <v>31835</v>
      </c>
      <c r="D6282">
        <v>0.21</v>
      </c>
      <c r="E6282">
        <v>4.0199999999999996</v>
      </c>
      <c r="F6282">
        <v>0.91</v>
      </c>
      <c r="G6282">
        <v>18.399999999999999</v>
      </c>
      <c r="H6282">
        <v>0.62</v>
      </c>
      <c r="I6282">
        <v>12.35</v>
      </c>
      <c r="J6282">
        <v>1.7400000000000002</v>
      </c>
      <c r="K6282">
        <v>34.769999999999996</v>
      </c>
      <c r="L6282" s="11" t="s">
        <v>11927</v>
      </c>
      <c r="M6282" s="12" t="s">
        <v>6</v>
      </c>
      <c r="N6282" s="12" t="s">
        <v>6</v>
      </c>
      <c r="O6282" s="12" t="s">
        <v>6</v>
      </c>
      <c r="P6282" s="12" t="s">
        <v>6</v>
      </c>
      <c r="Q6282" s="12">
        <v>1012</v>
      </c>
      <c r="R6282">
        <v>6281</v>
      </c>
    </row>
    <row r="6283" spans="1:18" ht="15" x14ac:dyDescent="0.45">
      <c r="A6283">
        <v>11097</v>
      </c>
      <c r="H6283">
        <v>1</v>
      </c>
      <c r="I6283">
        <v>34.6</v>
      </c>
      <c r="J6283">
        <v>1</v>
      </c>
      <c r="K6283">
        <v>34.6</v>
      </c>
      <c r="L6283" s="11" t="s">
        <v>11927</v>
      </c>
      <c r="M6283" s="12" t="s">
        <v>6</v>
      </c>
      <c r="N6283" s="12" t="s">
        <v>6</v>
      </c>
      <c r="O6283" s="12" t="s">
        <v>6</v>
      </c>
      <c r="P6283" s="12" t="s">
        <v>6</v>
      </c>
      <c r="Q6283" s="12">
        <v>1013</v>
      </c>
      <c r="R6283">
        <v>6282</v>
      </c>
    </row>
    <row r="6284" spans="1:18" ht="15" x14ac:dyDescent="0.45">
      <c r="A6284">
        <v>27601</v>
      </c>
      <c r="B6284">
        <v>1</v>
      </c>
      <c r="C6284">
        <v>11.5</v>
      </c>
      <c r="F6284">
        <v>1</v>
      </c>
      <c r="G6284">
        <v>11.5</v>
      </c>
      <c r="H6284">
        <v>1</v>
      </c>
      <c r="I6284">
        <v>11.5</v>
      </c>
      <c r="J6284">
        <v>3</v>
      </c>
      <c r="K6284">
        <v>34.5</v>
      </c>
      <c r="L6284" s="11" t="s">
        <v>11928</v>
      </c>
      <c r="M6284" s="12" t="s">
        <v>6</v>
      </c>
      <c r="N6284" s="12">
        <v>1307</v>
      </c>
      <c r="O6284" s="12" t="s">
        <v>6</v>
      </c>
      <c r="P6284" s="12" t="s">
        <v>6</v>
      </c>
      <c r="Q6284" s="12" t="s">
        <v>6</v>
      </c>
      <c r="R6284">
        <v>6283</v>
      </c>
    </row>
    <row r="6285" spans="1:18" ht="15" x14ac:dyDescent="0.45">
      <c r="A6285">
        <v>16712</v>
      </c>
      <c r="B6285">
        <v>4</v>
      </c>
      <c r="C6285">
        <v>27.44</v>
      </c>
      <c r="D6285">
        <v>1</v>
      </c>
      <c r="E6285">
        <v>7</v>
      </c>
      <c r="J6285">
        <v>5</v>
      </c>
      <c r="K6285">
        <v>34.44</v>
      </c>
      <c r="L6285" s="11" t="s">
        <v>11928</v>
      </c>
      <c r="M6285" s="12" t="s">
        <v>6</v>
      </c>
      <c r="N6285" s="12">
        <v>1308</v>
      </c>
      <c r="O6285" s="12" t="s">
        <v>6</v>
      </c>
      <c r="P6285" s="12" t="s">
        <v>6</v>
      </c>
      <c r="Q6285" s="12" t="s">
        <v>6</v>
      </c>
      <c r="R6285">
        <v>6284</v>
      </c>
    </row>
    <row r="6286" spans="1:18" ht="15" x14ac:dyDescent="0.45">
      <c r="A6286">
        <v>18347</v>
      </c>
      <c r="H6286">
        <v>5</v>
      </c>
      <c r="I6286">
        <v>34.44</v>
      </c>
      <c r="J6286">
        <v>5</v>
      </c>
      <c r="K6286">
        <v>34.44</v>
      </c>
      <c r="L6286" s="11" t="s">
        <v>11923</v>
      </c>
      <c r="M6286" s="12" t="s">
        <v>6</v>
      </c>
      <c r="N6286" s="12" t="s">
        <v>6</v>
      </c>
      <c r="O6286" s="12" t="s">
        <v>6</v>
      </c>
      <c r="P6286" s="12" t="s">
        <v>6</v>
      </c>
      <c r="Q6286" s="12" t="s">
        <v>6</v>
      </c>
      <c r="R6286">
        <v>6285</v>
      </c>
    </row>
    <row r="6287" spans="1:18" ht="15" x14ac:dyDescent="0.45">
      <c r="A6287">
        <v>29848</v>
      </c>
      <c r="D6287">
        <v>5</v>
      </c>
      <c r="E6287">
        <v>24.5</v>
      </c>
      <c r="F6287">
        <v>2</v>
      </c>
      <c r="G6287">
        <v>9.8000000000000007</v>
      </c>
      <c r="J6287">
        <v>7</v>
      </c>
      <c r="K6287">
        <v>34.299999999999997</v>
      </c>
      <c r="L6287" s="11" t="s">
        <v>11926</v>
      </c>
      <c r="M6287" s="12" t="s">
        <v>6</v>
      </c>
      <c r="N6287" s="12" t="s">
        <v>6</v>
      </c>
      <c r="O6287" s="12" t="s">
        <v>6</v>
      </c>
      <c r="P6287" s="12">
        <v>1998</v>
      </c>
      <c r="Q6287" s="12" t="s">
        <v>6</v>
      </c>
      <c r="R6287">
        <v>6286</v>
      </c>
    </row>
    <row r="6288" spans="1:18" ht="15" x14ac:dyDescent="0.45">
      <c r="A6288">
        <v>29470</v>
      </c>
      <c r="F6288">
        <v>2</v>
      </c>
      <c r="G6288">
        <v>22.8</v>
      </c>
      <c r="H6288">
        <v>1</v>
      </c>
      <c r="I6288">
        <v>11.4</v>
      </c>
      <c r="J6288">
        <v>3</v>
      </c>
      <c r="K6288">
        <v>34.200000000000003</v>
      </c>
      <c r="L6288" s="11" t="s">
        <v>11928</v>
      </c>
      <c r="M6288" s="12" t="s">
        <v>6</v>
      </c>
      <c r="N6288" s="12">
        <v>1309</v>
      </c>
      <c r="O6288" s="12" t="s">
        <v>6</v>
      </c>
      <c r="P6288" s="12" t="s">
        <v>6</v>
      </c>
      <c r="Q6288" s="12" t="s">
        <v>6</v>
      </c>
      <c r="R6288">
        <v>6287</v>
      </c>
    </row>
    <row r="6289" spans="1:18" ht="15" x14ac:dyDescent="0.45">
      <c r="A6289">
        <v>29472</v>
      </c>
      <c r="F6289">
        <v>3</v>
      </c>
      <c r="G6289">
        <v>34.200000000000003</v>
      </c>
      <c r="J6289">
        <v>3</v>
      </c>
      <c r="K6289">
        <v>34.200000000000003</v>
      </c>
      <c r="L6289" s="11" t="s">
        <v>11928</v>
      </c>
      <c r="M6289" s="12" t="s">
        <v>6</v>
      </c>
      <c r="N6289" s="12">
        <v>1310</v>
      </c>
      <c r="O6289" s="12" t="s">
        <v>6</v>
      </c>
      <c r="P6289" s="12" t="s">
        <v>6</v>
      </c>
      <c r="Q6289" s="12" t="s">
        <v>6</v>
      </c>
      <c r="R6289">
        <v>6288</v>
      </c>
    </row>
    <row r="6290" spans="1:18" ht="15" x14ac:dyDescent="0.45">
      <c r="A6290">
        <v>10371</v>
      </c>
      <c r="B6290">
        <v>3</v>
      </c>
      <c r="C6290">
        <v>11.4</v>
      </c>
      <c r="D6290">
        <v>3</v>
      </c>
      <c r="E6290">
        <v>11.4</v>
      </c>
      <c r="F6290">
        <v>2</v>
      </c>
      <c r="G6290">
        <v>7.6</v>
      </c>
      <c r="H6290">
        <v>1</v>
      </c>
      <c r="I6290">
        <v>3.8</v>
      </c>
      <c r="J6290">
        <v>9</v>
      </c>
      <c r="K6290">
        <v>34.199999999999996</v>
      </c>
      <c r="L6290" s="11" t="s">
        <v>11927</v>
      </c>
      <c r="M6290" s="12" t="s">
        <v>6</v>
      </c>
      <c r="N6290" s="12" t="s">
        <v>6</v>
      </c>
      <c r="O6290" s="12" t="s">
        <v>6</v>
      </c>
      <c r="P6290" s="12" t="s">
        <v>6</v>
      </c>
      <c r="Q6290" s="12">
        <v>1014</v>
      </c>
      <c r="R6290">
        <v>6289</v>
      </c>
    </row>
    <row r="6291" spans="1:18" ht="15" x14ac:dyDescent="0.45">
      <c r="A6291">
        <v>10485</v>
      </c>
      <c r="B6291">
        <v>1</v>
      </c>
      <c r="C6291">
        <v>8.5</v>
      </c>
      <c r="H6291">
        <v>3</v>
      </c>
      <c r="I6291">
        <v>25.5</v>
      </c>
      <c r="J6291">
        <v>4</v>
      </c>
      <c r="K6291">
        <v>34</v>
      </c>
      <c r="L6291" s="11" t="s">
        <v>11927</v>
      </c>
      <c r="M6291" s="12" t="s">
        <v>6</v>
      </c>
      <c r="N6291" s="12" t="s">
        <v>6</v>
      </c>
      <c r="O6291" s="12" t="s">
        <v>6</v>
      </c>
      <c r="P6291" s="12" t="s">
        <v>6</v>
      </c>
      <c r="Q6291" s="12">
        <v>1015</v>
      </c>
      <c r="R6291">
        <v>6290</v>
      </c>
    </row>
    <row r="6292" spans="1:18" ht="15" x14ac:dyDescent="0.45">
      <c r="A6292">
        <v>16548</v>
      </c>
      <c r="D6292">
        <v>1</v>
      </c>
      <c r="E6292">
        <v>17</v>
      </c>
      <c r="F6292">
        <v>1</v>
      </c>
      <c r="G6292">
        <v>17</v>
      </c>
      <c r="J6292">
        <v>2</v>
      </c>
      <c r="K6292">
        <v>34</v>
      </c>
      <c r="L6292" s="11" t="s">
        <v>11924</v>
      </c>
      <c r="M6292" s="12">
        <v>456</v>
      </c>
      <c r="N6292" s="12" t="s">
        <v>6</v>
      </c>
      <c r="O6292" s="12" t="s">
        <v>6</v>
      </c>
      <c r="P6292" s="12" t="s">
        <v>6</v>
      </c>
      <c r="Q6292" s="12" t="s">
        <v>6</v>
      </c>
      <c r="R6292">
        <v>6291</v>
      </c>
    </row>
    <row r="6293" spans="1:18" ht="15" x14ac:dyDescent="0.45">
      <c r="A6293">
        <v>22603</v>
      </c>
      <c r="B6293">
        <v>3</v>
      </c>
      <c r="C6293">
        <v>25.5</v>
      </c>
      <c r="D6293">
        <v>1</v>
      </c>
      <c r="E6293">
        <v>8.5</v>
      </c>
      <c r="J6293">
        <v>4</v>
      </c>
      <c r="K6293">
        <v>34</v>
      </c>
      <c r="L6293" s="11" t="s">
        <v>11928</v>
      </c>
      <c r="M6293" s="12" t="s">
        <v>6</v>
      </c>
      <c r="N6293" s="12">
        <v>1311</v>
      </c>
      <c r="O6293" s="12" t="s">
        <v>6</v>
      </c>
      <c r="P6293" s="12" t="s">
        <v>6</v>
      </c>
      <c r="Q6293" s="12" t="s">
        <v>6</v>
      </c>
      <c r="R6293">
        <v>6292</v>
      </c>
    </row>
    <row r="6294" spans="1:18" ht="15" x14ac:dyDescent="0.45">
      <c r="A6294">
        <v>28296</v>
      </c>
      <c r="D6294">
        <v>6</v>
      </c>
      <c r="E6294">
        <v>7.2</v>
      </c>
      <c r="F6294">
        <v>20</v>
      </c>
      <c r="G6294">
        <v>23.2</v>
      </c>
      <c r="H6294">
        <v>3</v>
      </c>
      <c r="I6294">
        <v>3.6</v>
      </c>
      <c r="J6294">
        <v>29</v>
      </c>
      <c r="K6294">
        <v>34</v>
      </c>
      <c r="L6294" s="11" t="s">
        <v>11927</v>
      </c>
      <c r="M6294" s="12" t="s">
        <v>6</v>
      </c>
      <c r="N6294" s="12" t="s">
        <v>6</v>
      </c>
      <c r="O6294" s="12" t="s">
        <v>6</v>
      </c>
      <c r="P6294" s="12" t="s">
        <v>6</v>
      </c>
      <c r="Q6294" s="12">
        <v>1016</v>
      </c>
      <c r="R6294">
        <v>6293</v>
      </c>
    </row>
    <row r="6295" spans="1:18" ht="15" x14ac:dyDescent="0.45">
      <c r="A6295">
        <v>28603</v>
      </c>
      <c r="F6295">
        <v>1</v>
      </c>
      <c r="G6295">
        <v>34</v>
      </c>
      <c r="J6295">
        <v>1</v>
      </c>
      <c r="K6295">
        <v>34</v>
      </c>
      <c r="L6295" s="11" t="s">
        <v>11925</v>
      </c>
      <c r="M6295" s="12" t="s">
        <v>6</v>
      </c>
      <c r="N6295" s="12" t="s">
        <v>6</v>
      </c>
      <c r="O6295" s="12">
        <v>1211</v>
      </c>
      <c r="P6295" s="12" t="s">
        <v>6</v>
      </c>
      <c r="Q6295" s="12" t="s">
        <v>6</v>
      </c>
      <c r="R6295">
        <v>6294</v>
      </c>
    </row>
    <row r="6296" spans="1:18" ht="15" x14ac:dyDescent="0.45">
      <c r="A6296">
        <v>32078</v>
      </c>
      <c r="F6296">
        <v>9</v>
      </c>
      <c r="G6296">
        <v>18</v>
      </c>
      <c r="H6296">
        <v>8</v>
      </c>
      <c r="I6296">
        <v>16</v>
      </c>
      <c r="J6296">
        <v>17</v>
      </c>
      <c r="K6296">
        <v>34</v>
      </c>
      <c r="L6296" s="11" t="s">
        <v>11925</v>
      </c>
      <c r="M6296" s="12" t="s">
        <v>6</v>
      </c>
      <c r="N6296" s="12" t="s">
        <v>6</v>
      </c>
      <c r="O6296" s="12">
        <v>1212</v>
      </c>
      <c r="P6296" s="12" t="s">
        <v>6</v>
      </c>
      <c r="Q6296" s="12" t="s">
        <v>6</v>
      </c>
      <c r="R6296">
        <v>6295</v>
      </c>
    </row>
    <row r="6297" spans="1:18" ht="15" x14ac:dyDescent="0.45">
      <c r="A6297">
        <v>32330</v>
      </c>
      <c r="H6297">
        <v>4</v>
      </c>
      <c r="I6297">
        <v>34</v>
      </c>
      <c r="J6297">
        <v>4</v>
      </c>
      <c r="K6297">
        <v>34</v>
      </c>
      <c r="L6297" s="11" t="s">
        <v>11926</v>
      </c>
      <c r="M6297" s="12" t="s">
        <v>6</v>
      </c>
      <c r="N6297" s="12" t="s">
        <v>6</v>
      </c>
      <c r="O6297" s="12" t="s">
        <v>6</v>
      </c>
      <c r="P6297" s="12">
        <v>1999</v>
      </c>
      <c r="Q6297" s="12" t="s">
        <v>6</v>
      </c>
      <c r="R6297">
        <v>6296</v>
      </c>
    </row>
    <row r="6298" spans="1:18" ht="15" x14ac:dyDescent="0.45">
      <c r="A6298">
        <v>30550</v>
      </c>
      <c r="D6298">
        <v>1</v>
      </c>
      <c r="E6298">
        <v>6.9</v>
      </c>
      <c r="F6298">
        <v>4</v>
      </c>
      <c r="G6298">
        <v>27.05</v>
      </c>
      <c r="J6298">
        <v>5</v>
      </c>
      <c r="K6298">
        <v>33.950000000000003</v>
      </c>
      <c r="L6298" s="11" t="s">
        <v>11925</v>
      </c>
      <c r="M6298" s="12" t="s">
        <v>6</v>
      </c>
      <c r="N6298" s="12" t="s">
        <v>6</v>
      </c>
      <c r="O6298" s="12">
        <v>1213</v>
      </c>
      <c r="P6298" s="12" t="s">
        <v>6</v>
      </c>
      <c r="Q6298" s="12" t="s">
        <v>6</v>
      </c>
      <c r="R6298">
        <v>6297</v>
      </c>
    </row>
    <row r="6299" spans="1:18" ht="15" x14ac:dyDescent="0.45">
      <c r="A6299">
        <v>28074</v>
      </c>
      <c r="F6299">
        <v>1</v>
      </c>
      <c r="G6299">
        <v>33.9</v>
      </c>
      <c r="J6299">
        <v>1</v>
      </c>
      <c r="K6299">
        <v>33.9</v>
      </c>
      <c r="L6299" s="11" t="s">
        <v>11926</v>
      </c>
      <c r="M6299" s="12" t="s">
        <v>6</v>
      </c>
      <c r="N6299" s="12" t="s">
        <v>6</v>
      </c>
      <c r="O6299" s="12" t="s">
        <v>6</v>
      </c>
      <c r="P6299" s="12">
        <v>2000</v>
      </c>
      <c r="Q6299" s="12" t="s">
        <v>6</v>
      </c>
      <c r="R6299">
        <v>6298</v>
      </c>
    </row>
    <row r="6300" spans="1:18" ht="15" x14ac:dyDescent="0.45">
      <c r="A6300">
        <v>32226</v>
      </c>
      <c r="H6300">
        <v>3</v>
      </c>
      <c r="I6300">
        <v>33.869999999999997</v>
      </c>
      <c r="J6300">
        <v>3</v>
      </c>
      <c r="K6300">
        <v>33.869999999999997</v>
      </c>
      <c r="L6300" s="11" t="s">
        <v>11926</v>
      </c>
      <c r="M6300" s="12" t="s">
        <v>6</v>
      </c>
      <c r="N6300" s="12" t="s">
        <v>6</v>
      </c>
      <c r="O6300" s="12" t="s">
        <v>6</v>
      </c>
      <c r="P6300" s="12">
        <v>2001</v>
      </c>
      <c r="Q6300" s="12" t="s">
        <v>6</v>
      </c>
      <c r="R6300">
        <v>6299</v>
      </c>
    </row>
    <row r="6301" spans="1:18" ht="15" x14ac:dyDescent="0.45">
      <c r="A6301">
        <v>31479</v>
      </c>
      <c r="B6301">
        <v>2</v>
      </c>
      <c r="C6301">
        <v>5.2</v>
      </c>
      <c r="D6301">
        <v>2</v>
      </c>
      <c r="E6301">
        <v>5.2</v>
      </c>
      <c r="F6301">
        <v>3</v>
      </c>
      <c r="G6301">
        <v>7.8</v>
      </c>
      <c r="H6301">
        <v>6</v>
      </c>
      <c r="I6301">
        <v>15.6</v>
      </c>
      <c r="J6301">
        <v>13</v>
      </c>
      <c r="K6301">
        <v>33.799999999999997</v>
      </c>
      <c r="L6301" s="11" t="s">
        <v>11926</v>
      </c>
      <c r="M6301" s="12" t="s">
        <v>6</v>
      </c>
      <c r="N6301" s="12" t="s">
        <v>6</v>
      </c>
      <c r="O6301" s="12" t="s">
        <v>6</v>
      </c>
      <c r="P6301" s="12">
        <v>2002</v>
      </c>
      <c r="Q6301" s="12" t="s">
        <v>6</v>
      </c>
      <c r="R6301">
        <v>6300</v>
      </c>
    </row>
    <row r="6302" spans="1:18" ht="15" x14ac:dyDescent="0.45">
      <c r="A6302">
        <v>31587</v>
      </c>
      <c r="F6302">
        <v>3</v>
      </c>
      <c r="G6302">
        <v>16.8</v>
      </c>
      <c r="H6302">
        <v>3</v>
      </c>
      <c r="I6302">
        <v>16.8</v>
      </c>
      <c r="J6302">
        <v>6</v>
      </c>
      <c r="K6302">
        <v>33.6</v>
      </c>
      <c r="L6302" s="11" t="s">
        <v>11926</v>
      </c>
      <c r="M6302" s="12" t="s">
        <v>6</v>
      </c>
      <c r="N6302" s="12" t="s">
        <v>6</v>
      </c>
      <c r="O6302" s="12" t="s">
        <v>6</v>
      </c>
      <c r="P6302" s="12">
        <v>2003</v>
      </c>
      <c r="Q6302" s="12" t="s">
        <v>6</v>
      </c>
      <c r="R6302">
        <v>6301</v>
      </c>
    </row>
    <row r="6303" spans="1:18" ht="15" x14ac:dyDescent="0.45">
      <c r="A6303">
        <v>31912</v>
      </c>
      <c r="F6303">
        <v>4</v>
      </c>
      <c r="G6303">
        <v>19.2</v>
      </c>
      <c r="H6303">
        <v>3</v>
      </c>
      <c r="I6303">
        <v>14.4</v>
      </c>
      <c r="J6303">
        <v>7</v>
      </c>
      <c r="K6303">
        <v>33.6</v>
      </c>
      <c r="L6303" s="11" t="s">
        <v>11928</v>
      </c>
      <c r="M6303" s="12" t="s">
        <v>6</v>
      </c>
      <c r="N6303" s="12">
        <v>1312</v>
      </c>
      <c r="O6303" s="12" t="s">
        <v>6</v>
      </c>
      <c r="P6303" s="12" t="s">
        <v>6</v>
      </c>
      <c r="Q6303" s="12" t="s">
        <v>6</v>
      </c>
      <c r="R6303">
        <v>6302</v>
      </c>
    </row>
    <row r="6304" spans="1:18" ht="15" x14ac:dyDescent="0.45">
      <c r="A6304">
        <v>32129</v>
      </c>
      <c r="F6304">
        <v>31</v>
      </c>
      <c r="G6304">
        <v>30.6</v>
      </c>
      <c r="H6304">
        <v>3</v>
      </c>
      <c r="I6304">
        <v>3</v>
      </c>
      <c r="J6304">
        <v>34</v>
      </c>
      <c r="K6304">
        <v>33.6</v>
      </c>
      <c r="L6304" s="11" t="s">
        <v>11927</v>
      </c>
      <c r="M6304" s="12" t="s">
        <v>6</v>
      </c>
      <c r="N6304" s="12" t="s">
        <v>6</v>
      </c>
      <c r="O6304" s="12" t="s">
        <v>6</v>
      </c>
      <c r="P6304" s="12" t="s">
        <v>6</v>
      </c>
      <c r="Q6304" s="12">
        <v>1017</v>
      </c>
      <c r="R6304">
        <v>6303</v>
      </c>
    </row>
    <row r="6305" spans="1:18" ht="15" x14ac:dyDescent="0.45">
      <c r="A6305">
        <v>27433</v>
      </c>
      <c r="B6305">
        <v>8</v>
      </c>
      <c r="C6305">
        <v>12.67</v>
      </c>
      <c r="D6305">
        <v>7</v>
      </c>
      <c r="E6305">
        <v>11.2</v>
      </c>
      <c r="H6305">
        <v>6</v>
      </c>
      <c r="I6305">
        <v>9.6</v>
      </c>
      <c r="J6305">
        <v>21</v>
      </c>
      <c r="K6305">
        <v>33.47</v>
      </c>
      <c r="L6305" s="11" t="s">
        <v>11927</v>
      </c>
      <c r="M6305" s="12" t="s">
        <v>6</v>
      </c>
      <c r="N6305" s="12" t="s">
        <v>6</v>
      </c>
      <c r="O6305" s="12" t="s">
        <v>6</v>
      </c>
      <c r="P6305" s="12" t="s">
        <v>6</v>
      </c>
      <c r="Q6305" s="12">
        <v>1018</v>
      </c>
      <c r="R6305">
        <v>6304</v>
      </c>
    </row>
    <row r="6306" spans="1:18" ht="15" x14ac:dyDescent="0.45">
      <c r="A6306">
        <v>17393</v>
      </c>
      <c r="B6306">
        <v>2</v>
      </c>
      <c r="C6306">
        <v>33</v>
      </c>
      <c r="J6306">
        <v>2</v>
      </c>
      <c r="K6306">
        <v>33</v>
      </c>
      <c r="L6306" s="11" t="s">
        <v>11926</v>
      </c>
      <c r="M6306" s="12" t="s">
        <v>6</v>
      </c>
      <c r="N6306" s="12" t="s">
        <v>6</v>
      </c>
      <c r="O6306" s="12" t="s">
        <v>6</v>
      </c>
      <c r="P6306" s="12">
        <v>2004</v>
      </c>
      <c r="Q6306" s="12" t="s">
        <v>6</v>
      </c>
      <c r="R6306">
        <v>6305</v>
      </c>
    </row>
    <row r="6307" spans="1:18" ht="15" x14ac:dyDescent="0.45">
      <c r="A6307">
        <v>22669</v>
      </c>
      <c r="H6307">
        <v>1</v>
      </c>
      <c r="I6307">
        <v>33</v>
      </c>
      <c r="J6307">
        <v>1</v>
      </c>
      <c r="K6307">
        <v>33</v>
      </c>
      <c r="L6307" s="11" t="s">
        <v>11926</v>
      </c>
      <c r="M6307" s="12" t="s">
        <v>6</v>
      </c>
      <c r="N6307" s="12" t="s">
        <v>6</v>
      </c>
      <c r="O6307" s="12" t="s">
        <v>6</v>
      </c>
      <c r="P6307" s="12">
        <v>2005</v>
      </c>
      <c r="Q6307" s="12" t="s">
        <v>6</v>
      </c>
      <c r="R6307">
        <v>6306</v>
      </c>
    </row>
    <row r="6308" spans="1:18" ht="15" x14ac:dyDescent="0.45">
      <c r="A6308">
        <v>30399</v>
      </c>
      <c r="B6308">
        <v>22</v>
      </c>
      <c r="C6308">
        <v>22</v>
      </c>
      <c r="D6308">
        <v>11</v>
      </c>
      <c r="E6308">
        <v>11</v>
      </c>
      <c r="J6308">
        <v>33</v>
      </c>
      <c r="K6308">
        <v>33</v>
      </c>
      <c r="L6308" s="11" t="s">
        <v>11927</v>
      </c>
      <c r="M6308" s="12" t="s">
        <v>6</v>
      </c>
      <c r="N6308" s="12" t="s">
        <v>6</v>
      </c>
      <c r="O6308" s="12" t="s">
        <v>6</v>
      </c>
      <c r="P6308" s="12" t="s">
        <v>6</v>
      </c>
      <c r="Q6308" s="12">
        <v>1019</v>
      </c>
      <c r="R6308">
        <v>6307</v>
      </c>
    </row>
    <row r="6309" spans="1:18" ht="15" x14ac:dyDescent="0.45">
      <c r="A6309">
        <v>32375</v>
      </c>
      <c r="H6309">
        <v>2</v>
      </c>
      <c r="I6309">
        <v>33</v>
      </c>
      <c r="J6309">
        <v>2</v>
      </c>
      <c r="K6309">
        <v>33</v>
      </c>
      <c r="L6309" s="11" t="s">
        <v>11926</v>
      </c>
      <c r="M6309" s="12" t="s">
        <v>6</v>
      </c>
      <c r="N6309" s="12" t="s">
        <v>6</v>
      </c>
      <c r="O6309" s="12" t="s">
        <v>6</v>
      </c>
      <c r="P6309" s="12">
        <v>2006</v>
      </c>
      <c r="Q6309" s="12" t="s">
        <v>6</v>
      </c>
      <c r="R6309">
        <v>6308</v>
      </c>
    </row>
    <row r="6310" spans="1:18" ht="15" x14ac:dyDescent="0.45">
      <c r="A6310">
        <v>12324</v>
      </c>
      <c r="B6310">
        <v>14</v>
      </c>
      <c r="C6310">
        <v>30.8</v>
      </c>
      <c r="F6310">
        <v>1</v>
      </c>
      <c r="G6310">
        <v>2.02</v>
      </c>
      <c r="J6310">
        <v>15</v>
      </c>
      <c r="K6310">
        <v>32.82</v>
      </c>
      <c r="L6310" s="11" t="s">
        <v>11927</v>
      </c>
      <c r="M6310" s="12" t="s">
        <v>6</v>
      </c>
      <c r="N6310" s="12" t="s">
        <v>6</v>
      </c>
      <c r="O6310" s="12" t="s">
        <v>6</v>
      </c>
      <c r="P6310" s="12" t="s">
        <v>6</v>
      </c>
      <c r="Q6310" s="12">
        <v>1020</v>
      </c>
      <c r="R6310">
        <v>6309</v>
      </c>
    </row>
    <row r="6311" spans="1:18" ht="15" x14ac:dyDescent="0.45">
      <c r="A6311">
        <v>10395</v>
      </c>
      <c r="B6311">
        <v>7</v>
      </c>
      <c r="C6311">
        <v>28.7</v>
      </c>
      <c r="F6311">
        <v>1</v>
      </c>
      <c r="G6311">
        <v>4.0999999999999996</v>
      </c>
      <c r="J6311">
        <v>8</v>
      </c>
      <c r="K6311">
        <v>32.799999999999997</v>
      </c>
      <c r="L6311" s="11" t="s">
        <v>11927</v>
      </c>
      <c r="M6311" s="12" t="s">
        <v>6</v>
      </c>
      <c r="N6311" s="12" t="s">
        <v>6</v>
      </c>
      <c r="O6311" s="12" t="s">
        <v>6</v>
      </c>
      <c r="P6311" s="12" t="s">
        <v>6</v>
      </c>
      <c r="Q6311" s="12">
        <v>1021</v>
      </c>
      <c r="R6311">
        <v>6310</v>
      </c>
    </row>
    <row r="6312" spans="1:18" ht="15" x14ac:dyDescent="0.45">
      <c r="A6312">
        <v>10757</v>
      </c>
      <c r="B6312">
        <v>2</v>
      </c>
      <c r="C6312">
        <v>21.8</v>
      </c>
      <c r="D6312">
        <v>1</v>
      </c>
      <c r="E6312">
        <v>10.9</v>
      </c>
      <c r="J6312">
        <v>3</v>
      </c>
      <c r="K6312">
        <v>32.700000000000003</v>
      </c>
      <c r="L6312" s="11" t="s">
        <v>11925</v>
      </c>
      <c r="M6312" s="12" t="s">
        <v>6</v>
      </c>
      <c r="N6312" s="12" t="s">
        <v>6</v>
      </c>
      <c r="O6312" s="12">
        <v>1214</v>
      </c>
      <c r="P6312" s="12" t="s">
        <v>6</v>
      </c>
      <c r="Q6312" s="12" t="s">
        <v>6</v>
      </c>
      <c r="R6312">
        <v>6311</v>
      </c>
    </row>
    <row r="6313" spans="1:18" ht="15" x14ac:dyDescent="0.45">
      <c r="A6313">
        <v>12638</v>
      </c>
      <c r="F6313">
        <v>2</v>
      </c>
      <c r="G6313">
        <v>21.8</v>
      </c>
      <c r="H6313">
        <v>1</v>
      </c>
      <c r="I6313">
        <v>10.9</v>
      </c>
      <c r="J6313">
        <v>3</v>
      </c>
      <c r="K6313">
        <v>32.700000000000003</v>
      </c>
      <c r="L6313" s="11" t="s">
        <v>11927</v>
      </c>
      <c r="M6313" s="12" t="s">
        <v>6</v>
      </c>
      <c r="N6313" s="12" t="s">
        <v>6</v>
      </c>
      <c r="O6313" s="12" t="s">
        <v>6</v>
      </c>
      <c r="P6313" s="12" t="s">
        <v>6</v>
      </c>
      <c r="Q6313" s="12">
        <v>1022</v>
      </c>
      <c r="R6313">
        <v>6312</v>
      </c>
    </row>
    <row r="6314" spans="1:18" ht="15" x14ac:dyDescent="0.45">
      <c r="A6314">
        <v>23340</v>
      </c>
      <c r="B6314">
        <v>1</v>
      </c>
      <c r="C6314">
        <v>10.9</v>
      </c>
      <c r="D6314">
        <v>1</v>
      </c>
      <c r="E6314">
        <v>10.9</v>
      </c>
      <c r="F6314">
        <v>1</v>
      </c>
      <c r="G6314">
        <v>10.9</v>
      </c>
      <c r="J6314">
        <v>3</v>
      </c>
      <c r="K6314">
        <v>32.700000000000003</v>
      </c>
      <c r="L6314" s="11" t="s">
        <v>11926</v>
      </c>
      <c r="M6314" s="12" t="s">
        <v>6</v>
      </c>
      <c r="N6314" s="12" t="s">
        <v>6</v>
      </c>
      <c r="O6314" s="12" t="s">
        <v>6</v>
      </c>
      <c r="P6314" s="12">
        <v>2007</v>
      </c>
      <c r="Q6314" s="12" t="s">
        <v>6</v>
      </c>
      <c r="R6314">
        <v>6313</v>
      </c>
    </row>
    <row r="6315" spans="1:18" ht="15" x14ac:dyDescent="0.45">
      <c r="A6315">
        <v>23577</v>
      </c>
      <c r="B6315">
        <v>3</v>
      </c>
      <c r="C6315">
        <v>32.700000000000003</v>
      </c>
      <c r="J6315">
        <v>3</v>
      </c>
      <c r="K6315">
        <v>32.700000000000003</v>
      </c>
      <c r="L6315" s="11" t="s">
        <v>6</v>
      </c>
      <c r="M6315" s="12" t="s">
        <v>6</v>
      </c>
      <c r="N6315" s="12" t="s">
        <v>6</v>
      </c>
      <c r="O6315" s="12" t="s">
        <v>6</v>
      </c>
      <c r="P6315" s="12" t="s">
        <v>6</v>
      </c>
      <c r="Q6315" s="12" t="s">
        <v>6</v>
      </c>
      <c r="R6315">
        <v>6314</v>
      </c>
    </row>
    <row r="6316" spans="1:18" ht="15" x14ac:dyDescent="0.45">
      <c r="A6316">
        <v>27427</v>
      </c>
      <c r="B6316">
        <v>7</v>
      </c>
      <c r="C6316">
        <v>17.5</v>
      </c>
      <c r="D6316">
        <v>5</v>
      </c>
      <c r="E6316">
        <v>12.5</v>
      </c>
      <c r="H6316">
        <v>1</v>
      </c>
      <c r="I6316">
        <v>2.7</v>
      </c>
      <c r="J6316">
        <v>13</v>
      </c>
      <c r="K6316">
        <v>32.700000000000003</v>
      </c>
      <c r="L6316" s="11" t="s">
        <v>11927</v>
      </c>
      <c r="M6316" s="12" t="s">
        <v>6</v>
      </c>
      <c r="N6316" s="12" t="s">
        <v>6</v>
      </c>
      <c r="O6316" s="12" t="s">
        <v>6</v>
      </c>
      <c r="P6316" s="12" t="s">
        <v>6</v>
      </c>
      <c r="Q6316" s="12">
        <v>1023</v>
      </c>
      <c r="R6316">
        <v>6315</v>
      </c>
    </row>
    <row r="6317" spans="1:18" ht="15" x14ac:dyDescent="0.45">
      <c r="A6317">
        <v>28164</v>
      </c>
      <c r="B6317">
        <v>3</v>
      </c>
      <c r="C6317">
        <v>32.700000000000003</v>
      </c>
      <c r="J6317">
        <v>3</v>
      </c>
      <c r="K6317">
        <v>32.700000000000003</v>
      </c>
      <c r="L6317" s="11" t="s">
        <v>11925</v>
      </c>
      <c r="M6317" s="12" t="s">
        <v>6</v>
      </c>
      <c r="N6317" s="12" t="s">
        <v>6</v>
      </c>
      <c r="O6317" s="12">
        <v>1215</v>
      </c>
      <c r="P6317" s="12" t="s">
        <v>6</v>
      </c>
      <c r="Q6317" s="12" t="s">
        <v>6</v>
      </c>
      <c r="R6317">
        <v>6316</v>
      </c>
    </row>
    <row r="6318" spans="1:18" ht="15" x14ac:dyDescent="0.45">
      <c r="A6318">
        <v>32363</v>
      </c>
      <c r="H6318">
        <v>33</v>
      </c>
      <c r="I6318">
        <v>32.68</v>
      </c>
      <c r="J6318">
        <v>33</v>
      </c>
      <c r="K6318">
        <v>32.68</v>
      </c>
      <c r="L6318" s="11" t="s">
        <v>11928</v>
      </c>
      <c r="M6318" s="12" t="s">
        <v>6</v>
      </c>
      <c r="N6318" s="12">
        <v>1313</v>
      </c>
      <c r="O6318" s="12" t="s">
        <v>6</v>
      </c>
      <c r="P6318" s="12" t="s">
        <v>6</v>
      </c>
      <c r="Q6318" s="12" t="s">
        <v>6</v>
      </c>
      <c r="R6318">
        <v>6317</v>
      </c>
    </row>
    <row r="6319" spans="1:18" ht="15" x14ac:dyDescent="0.45">
      <c r="A6319">
        <v>11076</v>
      </c>
      <c r="B6319">
        <v>5</v>
      </c>
      <c r="C6319">
        <v>32.5</v>
      </c>
      <c r="J6319">
        <v>5</v>
      </c>
      <c r="K6319">
        <v>32.5</v>
      </c>
      <c r="L6319" s="11" t="s">
        <v>11927</v>
      </c>
      <c r="M6319" s="12" t="s">
        <v>6</v>
      </c>
      <c r="N6319" s="12" t="s">
        <v>6</v>
      </c>
      <c r="O6319" s="12" t="s">
        <v>6</v>
      </c>
      <c r="P6319" s="12" t="s">
        <v>6</v>
      </c>
      <c r="Q6319" s="12">
        <v>1024</v>
      </c>
      <c r="R6319">
        <v>6318</v>
      </c>
    </row>
    <row r="6320" spans="1:18" ht="15" x14ac:dyDescent="0.45">
      <c r="A6320">
        <v>16617</v>
      </c>
      <c r="B6320">
        <v>11</v>
      </c>
      <c r="C6320">
        <v>27.5</v>
      </c>
      <c r="D6320">
        <v>2</v>
      </c>
      <c r="E6320">
        <v>5</v>
      </c>
      <c r="J6320">
        <v>13</v>
      </c>
      <c r="K6320">
        <v>32.5</v>
      </c>
      <c r="L6320" s="11" t="s">
        <v>11926</v>
      </c>
      <c r="M6320" s="12" t="s">
        <v>6</v>
      </c>
      <c r="N6320" s="12" t="s">
        <v>6</v>
      </c>
      <c r="O6320" s="12" t="s">
        <v>6</v>
      </c>
      <c r="P6320" s="12">
        <v>2008</v>
      </c>
      <c r="Q6320" s="12" t="s">
        <v>6</v>
      </c>
      <c r="R6320">
        <v>6319</v>
      </c>
    </row>
    <row r="6321" spans="1:18" ht="15" x14ac:dyDescent="0.45">
      <c r="A6321">
        <v>15502</v>
      </c>
      <c r="B6321">
        <v>1</v>
      </c>
      <c r="C6321">
        <v>16.2</v>
      </c>
      <c r="H6321">
        <v>1</v>
      </c>
      <c r="I6321">
        <v>16.2</v>
      </c>
      <c r="J6321">
        <v>2</v>
      </c>
      <c r="K6321">
        <v>32.4</v>
      </c>
      <c r="L6321" s="11" t="s">
        <v>11925</v>
      </c>
      <c r="M6321" s="12" t="s">
        <v>6</v>
      </c>
      <c r="N6321" s="12" t="s">
        <v>6</v>
      </c>
      <c r="O6321" s="12">
        <v>1216</v>
      </c>
      <c r="P6321" s="12" t="s">
        <v>6</v>
      </c>
      <c r="Q6321" s="12" t="s">
        <v>6</v>
      </c>
      <c r="R6321">
        <v>6320</v>
      </c>
    </row>
    <row r="6322" spans="1:18" ht="15" x14ac:dyDescent="0.45">
      <c r="A6322">
        <v>29707</v>
      </c>
      <c r="B6322">
        <v>23</v>
      </c>
      <c r="C6322">
        <v>9.1999999999999993</v>
      </c>
      <c r="D6322">
        <v>16</v>
      </c>
      <c r="E6322">
        <v>6.4</v>
      </c>
      <c r="F6322">
        <v>22</v>
      </c>
      <c r="G6322">
        <v>8.8000000000000007</v>
      </c>
      <c r="H6322">
        <v>20</v>
      </c>
      <c r="I6322">
        <v>8</v>
      </c>
      <c r="J6322">
        <v>81</v>
      </c>
      <c r="K6322">
        <v>32.4</v>
      </c>
      <c r="L6322" s="11" t="s">
        <v>11927</v>
      </c>
      <c r="M6322" s="12" t="s">
        <v>6</v>
      </c>
      <c r="N6322" s="12" t="s">
        <v>6</v>
      </c>
      <c r="O6322" s="12" t="s">
        <v>6</v>
      </c>
      <c r="P6322" s="12" t="s">
        <v>6</v>
      </c>
      <c r="Q6322" s="12">
        <v>1025</v>
      </c>
      <c r="R6322">
        <v>6321</v>
      </c>
    </row>
    <row r="6323" spans="1:18" ht="15" x14ac:dyDescent="0.45">
      <c r="A6323">
        <v>23234</v>
      </c>
      <c r="B6323">
        <v>1</v>
      </c>
      <c r="C6323">
        <v>8</v>
      </c>
      <c r="D6323">
        <v>1</v>
      </c>
      <c r="E6323">
        <v>8</v>
      </c>
      <c r="F6323">
        <v>1</v>
      </c>
      <c r="G6323">
        <v>8</v>
      </c>
      <c r="H6323">
        <v>1</v>
      </c>
      <c r="I6323">
        <v>8</v>
      </c>
      <c r="J6323">
        <v>4</v>
      </c>
      <c r="K6323">
        <v>32</v>
      </c>
      <c r="L6323" s="11" t="s">
        <v>11926</v>
      </c>
      <c r="M6323" s="12" t="s">
        <v>6</v>
      </c>
      <c r="N6323" s="12" t="s">
        <v>6</v>
      </c>
      <c r="O6323" s="12" t="s">
        <v>6</v>
      </c>
      <c r="P6323" s="12">
        <v>2009</v>
      </c>
      <c r="Q6323" s="12" t="s">
        <v>6</v>
      </c>
      <c r="R6323">
        <v>6322</v>
      </c>
    </row>
    <row r="6324" spans="1:18" ht="15" x14ac:dyDescent="0.45">
      <c r="A6324">
        <v>27428</v>
      </c>
      <c r="B6324">
        <v>4</v>
      </c>
      <c r="C6324">
        <v>16</v>
      </c>
      <c r="D6324">
        <v>4</v>
      </c>
      <c r="E6324">
        <v>16</v>
      </c>
      <c r="J6324">
        <v>8</v>
      </c>
      <c r="K6324">
        <v>32</v>
      </c>
      <c r="L6324" s="11" t="s">
        <v>11927</v>
      </c>
      <c r="M6324" s="12" t="s">
        <v>6</v>
      </c>
      <c r="N6324" s="12" t="s">
        <v>6</v>
      </c>
      <c r="O6324" s="12" t="s">
        <v>6</v>
      </c>
      <c r="P6324" s="12" t="s">
        <v>6</v>
      </c>
      <c r="Q6324" s="12">
        <v>1026</v>
      </c>
      <c r="R6324">
        <v>6323</v>
      </c>
    </row>
    <row r="6325" spans="1:18" ht="15" x14ac:dyDescent="0.45">
      <c r="A6325">
        <v>27939</v>
      </c>
      <c r="H6325">
        <v>8</v>
      </c>
      <c r="I6325">
        <v>32</v>
      </c>
      <c r="J6325">
        <v>8</v>
      </c>
      <c r="K6325">
        <v>32</v>
      </c>
      <c r="L6325" s="11" t="s">
        <v>11923</v>
      </c>
      <c r="M6325" s="12" t="s">
        <v>6</v>
      </c>
      <c r="N6325" s="12" t="s">
        <v>6</v>
      </c>
      <c r="O6325" s="12" t="s">
        <v>6</v>
      </c>
      <c r="P6325" s="12" t="s">
        <v>6</v>
      </c>
      <c r="Q6325" s="12" t="s">
        <v>6</v>
      </c>
      <c r="R6325">
        <v>6324</v>
      </c>
    </row>
    <row r="6326" spans="1:18" ht="15" x14ac:dyDescent="0.45">
      <c r="A6326">
        <v>32323</v>
      </c>
      <c r="H6326">
        <v>8</v>
      </c>
      <c r="I6326">
        <v>32</v>
      </c>
      <c r="J6326">
        <v>8</v>
      </c>
      <c r="K6326">
        <v>32</v>
      </c>
      <c r="L6326" s="11" t="s">
        <v>11926</v>
      </c>
      <c r="M6326" s="12" t="s">
        <v>6</v>
      </c>
      <c r="N6326" s="12" t="s">
        <v>6</v>
      </c>
      <c r="O6326" s="12" t="s">
        <v>6</v>
      </c>
      <c r="P6326" s="12">
        <v>2010</v>
      </c>
      <c r="Q6326" s="12" t="s">
        <v>6</v>
      </c>
      <c r="R6326">
        <v>6325</v>
      </c>
    </row>
    <row r="6327" spans="1:18" ht="15" x14ac:dyDescent="0.45">
      <c r="A6327">
        <v>30426</v>
      </c>
      <c r="B6327">
        <v>3</v>
      </c>
      <c r="C6327">
        <v>18.98</v>
      </c>
      <c r="D6327">
        <v>2</v>
      </c>
      <c r="E6327">
        <v>13</v>
      </c>
      <c r="J6327">
        <v>5</v>
      </c>
      <c r="K6327">
        <v>31.98</v>
      </c>
      <c r="L6327" s="11" t="s">
        <v>11925</v>
      </c>
      <c r="M6327" s="12" t="s">
        <v>6</v>
      </c>
      <c r="N6327" s="12" t="s">
        <v>6</v>
      </c>
      <c r="O6327" s="12">
        <v>1217</v>
      </c>
      <c r="P6327" s="12" t="s">
        <v>6</v>
      </c>
      <c r="Q6327" s="12" t="s">
        <v>6</v>
      </c>
      <c r="R6327">
        <v>6326</v>
      </c>
    </row>
    <row r="6328" spans="1:18" ht="15" x14ac:dyDescent="0.45">
      <c r="A6328">
        <v>17134</v>
      </c>
      <c r="B6328">
        <v>1</v>
      </c>
      <c r="C6328">
        <v>31.9</v>
      </c>
      <c r="J6328">
        <v>1</v>
      </c>
      <c r="K6328">
        <v>31.9</v>
      </c>
      <c r="L6328" s="11" t="s">
        <v>11925</v>
      </c>
      <c r="M6328" s="12" t="s">
        <v>6</v>
      </c>
      <c r="N6328" s="12" t="s">
        <v>6</v>
      </c>
      <c r="O6328" s="12">
        <v>1218</v>
      </c>
      <c r="P6328" s="12" t="s">
        <v>6</v>
      </c>
      <c r="Q6328" s="12" t="s">
        <v>6</v>
      </c>
      <c r="R6328">
        <v>6327</v>
      </c>
    </row>
    <row r="6329" spans="1:18" ht="15" x14ac:dyDescent="0.45">
      <c r="A6329">
        <v>29768</v>
      </c>
      <c r="D6329">
        <v>1</v>
      </c>
      <c r="E6329">
        <v>31.9</v>
      </c>
      <c r="J6329">
        <v>1</v>
      </c>
      <c r="K6329">
        <v>31.9</v>
      </c>
      <c r="L6329" s="11" t="s">
        <v>11925</v>
      </c>
      <c r="M6329" s="12" t="s">
        <v>6</v>
      </c>
      <c r="N6329" s="12" t="s">
        <v>6</v>
      </c>
      <c r="O6329" s="12">
        <v>1219</v>
      </c>
      <c r="P6329" s="12" t="s">
        <v>6</v>
      </c>
      <c r="Q6329" s="12" t="s">
        <v>6</v>
      </c>
      <c r="R6329">
        <v>6328</v>
      </c>
    </row>
    <row r="6330" spans="1:18" ht="15" x14ac:dyDescent="0.45">
      <c r="A6330">
        <v>32366</v>
      </c>
      <c r="H6330">
        <v>11</v>
      </c>
      <c r="I6330">
        <v>31.9</v>
      </c>
      <c r="J6330">
        <v>11</v>
      </c>
      <c r="K6330">
        <v>31.9</v>
      </c>
      <c r="L6330" s="11" t="s">
        <v>11928</v>
      </c>
      <c r="M6330" s="12" t="s">
        <v>6</v>
      </c>
      <c r="N6330" s="12">
        <v>1314</v>
      </c>
      <c r="O6330" s="12" t="s">
        <v>6</v>
      </c>
      <c r="P6330" s="12" t="s">
        <v>6</v>
      </c>
      <c r="Q6330" s="12" t="s">
        <v>6</v>
      </c>
      <c r="R6330">
        <v>6329</v>
      </c>
    </row>
    <row r="6331" spans="1:18" ht="15" x14ac:dyDescent="0.45">
      <c r="A6331">
        <v>32213</v>
      </c>
      <c r="F6331">
        <v>2</v>
      </c>
      <c r="G6331">
        <v>3.2</v>
      </c>
      <c r="H6331">
        <v>18</v>
      </c>
      <c r="I6331">
        <v>28.67</v>
      </c>
      <c r="J6331">
        <v>20</v>
      </c>
      <c r="K6331">
        <v>31.87</v>
      </c>
      <c r="L6331" s="11" t="s">
        <v>11928</v>
      </c>
      <c r="M6331" s="12" t="s">
        <v>6</v>
      </c>
      <c r="N6331" s="12">
        <v>1315</v>
      </c>
      <c r="O6331" s="12" t="s">
        <v>6</v>
      </c>
      <c r="P6331" s="12" t="s">
        <v>6</v>
      </c>
      <c r="Q6331" s="12" t="s">
        <v>6</v>
      </c>
      <c r="R6331">
        <v>6330</v>
      </c>
    </row>
    <row r="6332" spans="1:18" ht="15" x14ac:dyDescent="0.45">
      <c r="A6332">
        <v>32262</v>
      </c>
      <c r="F6332">
        <v>3</v>
      </c>
      <c r="G6332">
        <v>2.34</v>
      </c>
      <c r="H6332">
        <v>37</v>
      </c>
      <c r="I6332">
        <v>29.48</v>
      </c>
      <c r="J6332">
        <v>40</v>
      </c>
      <c r="K6332">
        <v>31.82</v>
      </c>
      <c r="L6332" s="11" t="s">
        <v>11928</v>
      </c>
      <c r="M6332" s="12" t="s">
        <v>6</v>
      </c>
      <c r="N6332" s="12">
        <v>1316</v>
      </c>
      <c r="O6332" s="12" t="s">
        <v>6</v>
      </c>
      <c r="P6332" s="12" t="s">
        <v>6</v>
      </c>
      <c r="Q6332" s="12" t="s">
        <v>6</v>
      </c>
      <c r="R6332">
        <v>6331</v>
      </c>
    </row>
    <row r="6333" spans="1:18" ht="15" x14ac:dyDescent="0.45">
      <c r="A6333">
        <v>31326</v>
      </c>
      <c r="B6333">
        <v>2</v>
      </c>
      <c r="C6333">
        <v>31.8</v>
      </c>
      <c r="J6333">
        <v>2</v>
      </c>
      <c r="K6333">
        <v>31.8</v>
      </c>
      <c r="L6333" s="11" t="s">
        <v>11928</v>
      </c>
      <c r="M6333" s="12" t="s">
        <v>6</v>
      </c>
      <c r="N6333" s="12">
        <v>1317</v>
      </c>
      <c r="O6333" s="12" t="s">
        <v>6</v>
      </c>
      <c r="P6333" s="12" t="s">
        <v>6</v>
      </c>
      <c r="Q6333" s="12" t="s">
        <v>6</v>
      </c>
      <c r="R6333">
        <v>6332</v>
      </c>
    </row>
    <row r="6334" spans="1:18" ht="15" x14ac:dyDescent="0.45">
      <c r="A6334">
        <v>29468</v>
      </c>
      <c r="B6334">
        <v>4</v>
      </c>
      <c r="C6334">
        <v>31.64</v>
      </c>
      <c r="J6334">
        <v>4</v>
      </c>
      <c r="K6334">
        <v>31.64</v>
      </c>
      <c r="L6334" s="11" t="s">
        <v>11928</v>
      </c>
      <c r="M6334" s="12" t="s">
        <v>6</v>
      </c>
      <c r="N6334" s="12">
        <v>1318</v>
      </c>
      <c r="O6334" s="12" t="s">
        <v>6</v>
      </c>
      <c r="P6334" s="12" t="s">
        <v>6</v>
      </c>
      <c r="Q6334" s="12" t="s">
        <v>6</v>
      </c>
      <c r="R6334">
        <v>6333</v>
      </c>
    </row>
    <row r="6335" spans="1:18" ht="15" x14ac:dyDescent="0.45">
      <c r="A6335">
        <v>10494</v>
      </c>
      <c r="B6335">
        <v>2</v>
      </c>
      <c r="C6335">
        <v>15.8</v>
      </c>
      <c r="D6335">
        <v>1</v>
      </c>
      <c r="E6335">
        <v>7.9</v>
      </c>
      <c r="F6335">
        <v>1</v>
      </c>
      <c r="G6335">
        <v>7.9</v>
      </c>
      <c r="J6335">
        <v>4</v>
      </c>
      <c r="K6335">
        <v>31.6</v>
      </c>
      <c r="L6335" s="11" t="s">
        <v>11927</v>
      </c>
      <c r="M6335" s="12" t="s">
        <v>6</v>
      </c>
      <c r="N6335" s="12" t="s">
        <v>6</v>
      </c>
      <c r="O6335" s="12" t="s">
        <v>6</v>
      </c>
      <c r="P6335" s="12" t="s">
        <v>6</v>
      </c>
      <c r="Q6335" s="12">
        <v>1027</v>
      </c>
      <c r="R6335">
        <v>6334</v>
      </c>
    </row>
    <row r="6336" spans="1:18" ht="15" x14ac:dyDescent="0.45">
      <c r="A6336">
        <v>31597</v>
      </c>
      <c r="F6336">
        <v>3</v>
      </c>
      <c r="G6336">
        <v>23.7</v>
      </c>
      <c r="H6336">
        <v>1</v>
      </c>
      <c r="I6336">
        <v>7.9</v>
      </c>
      <c r="J6336">
        <v>4</v>
      </c>
      <c r="K6336">
        <v>31.6</v>
      </c>
      <c r="L6336" s="11" t="s">
        <v>11926</v>
      </c>
      <c r="M6336" s="12" t="s">
        <v>6</v>
      </c>
      <c r="N6336" s="12" t="s">
        <v>6</v>
      </c>
      <c r="O6336" s="12" t="s">
        <v>6</v>
      </c>
      <c r="P6336" s="12">
        <v>2011</v>
      </c>
      <c r="Q6336" s="12" t="s">
        <v>6</v>
      </c>
      <c r="R6336">
        <v>6335</v>
      </c>
    </row>
    <row r="6337" spans="1:18" ht="15" x14ac:dyDescent="0.45">
      <c r="A6337">
        <v>10233</v>
      </c>
      <c r="B6337">
        <v>6</v>
      </c>
      <c r="C6337">
        <v>9</v>
      </c>
      <c r="D6337">
        <v>6</v>
      </c>
      <c r="E6337">
        <v>9</v>
      </c>
      <c r="F6337">
        <v>8</v>
      </c>
      <c r="G6337">
        <v>12</v>
      </c>
      <c r="H6337">
        <v>1</v>
      </c>
      <c r="I6337">
        <v>1.5</v>
      </c>
      <c r="J6337">
        <v>21</v>
      </c>
      <c r="K6337">
        <v>31.5</v>
      </c>
      <c r="L6337" s="11" t="s">
        <v>11927</v>
      </c>
      <c r="M6337" s="12" t="s">
        <v>6</v>
      </c>
      <c r="N6337" s="12" t="s">
        <v>6</v>
      </c>
      <c r="O6337" s="12" t="s">
        <v>6</v>
      </c>
      <c r="P6337" s="12" t="s">
        <v>6</v>
      </c>
      <c r="Q6337" s="12">
        <v>1028</v>
      </c>
      <c r="R6337">
        <v>6336</v>
      </c>
    </row>
    <row r="6338" spans="1:18" ht="15" x14ac:dyDescent="0.45">
      <c r="A6338">
        <v>27630</v>
      </c>
      <c r="B6338">
        <v>7</v>
      </c>
      <c r="C6338">
        <v>31.5</v>
      </c>
      <c r="J6338">
        <v>7</v>
      </c>
      <c r="K6338">
        <v>31.5</v>
      </c>
      <c r="L6338" s="11" t="s">
        <v>11926</v>
      </c>
      <c r="M6338" s="12" t="s">
        <v>6</v>
      </c>
      <c r="N6338" s="12" t="s">
        <v>6</v>
      </c>
      <c r="O6338" s="12" t="s">
        <v>6</v>
      </c>
      <c r="P6338" s="12">
        <v>2012</v>
      </c>
      <c r="Q6338" s="12" t="s">
        <v>6</v>
      </c>
      <c r="R6338">
        <v>6337</v>
      </c>
    </row>
    <row r="6339" spans="1:18" ht="15" x14ac:dyDescent="0.45">
      <c r="A6339">
        <v>29640</v>
      </c>
      <c r="B6339">
        <v>3</v>
      </c>
      <c r="C6339">
        <v>31.5</v>
      </c>
      <c r="J6339">
        <v>3</v>
      </c>
      <c r="K6339">
        <v>31.5</v>
      </c>
      <c r="L6339" s="11" t="s">
        <v>11928</v>
      </c>
      <c r="M6339" s="12" t="s">
        <v>6</v>
      </c>
      <c r="N6339" s="12">
        <v>1319</v>
      </c>
      <c r="O6339" s="12" t="s">
        <v>6</v>
      </c>
      <c r="P6339" s="12" t="s">
        <v>6</v>
      </c>
      <c r="Q6339" s="12" t="s">
        <v>6</v>
      </c>
      <c r="R6339">
        <v>6338</v>
      </c>
    </row>
    <row r="6340" spans="1:18" ht="15" x14ac:dyDescent="0.45">
      <c r="A6340">
        <v>32508</v>
      </c>
      <c r="H6340">
        <v>3</v>
      </c>
      <c r="I6340">
        <v>31.5</v>
      </c>
      <c r="J6340">
        <v>3</v>
      </c>
      <c r="K6340">
        <v>31.5</v>
      </c>
      <c r="L6340" s="11" t="s">
        <v>11927</v>
      </c>
      <c r="M6340" s="12" t="s">
        <v>6</v>
      </c>
      <c r="N6340" s="12" t="s">
        <v>6</v>
      </c>
      <c r="O6340" s="12" t="s">
        <v>6</v>
      </c>
      <c r="P6340" s="12" t="s">
        <v>6</v>
      </c>
      <c r="Q6340" s="12">
        <v>1029</v>
      </c>
      <c r="R6340">
        <v>6339</v>
      </c>
    </row>
    <row r="6341" spans="1:18" ht="15" x14ac:dyDescent="0.45">
      <c r="A6341">
        <v>2032570</v>
      </c>
      <c r="H6341">
        <v>2.4</v>
      </c>
      <c r="I6341">
        <v>31.21</v>
      </c>
      <c r="J6341">
        <v>2.4</v>
      </c>
      <c r="K6341">
        <v>31.21</v>
      </c>
      <c r="L6341" s="11" t="s">
        <v>11923</v>
      </c>
      <c r="M6341" s="12" t="s">
        <v>6</v>
      </c>
      <c r="N6341" s="12" t="s">
        <v>6</v>
      </c>
      <c r="O6341" s="12" t="s">
        <v>6</v>
      </c>
      <c r="P6341" s="12" t="s">
        <v>6</v>
      </c>
      <c r="Q6341" s="12" t="s">
        <v>6</v>
      </c>
      <c r="R6341">
        <v>6340</v>
      </c>
    </row>
    <row r="6342" spans="1:18" ht="15" x14ac:dyDescent="0.45">
      <c r="A6342">
        <v>29583</v>
      </c>
      <c r="B6342">
        <v>7</v>
      </c>
      <c r="C6342">
        <v>16.8</v>
      </c>
      <c r="D6342">
        <v>6</v>
      </c>
      <c r="E6342">
        <v>14.4</v>
      </c>
      <c r="J6342">
        <v>13</v>
      </c>
      <c r="K6342">
        <v>31.200000000000003</v>
      </c>
      <c r="L6342" s="11" t="s">
        <v>11926</v>
      </c>
      <c r="M6342" s="12" t="s">
        <v>6</v>
      </c>
      <c r="N6342" s="12" t="s">
        <v>6</v>
      </c>
      <c r="O6342" s="12" t="s">
        <v>6</v>
      </c>
      <c r="P6342" s="12">
        <v>2013</v>
      </c>
      <c r="Q6342" s="12" t="s">
        <v>6</v>
      </c>
      <c r="R6342">
        <v>6341</v>
      </c>
    </row>
    <row r="6343" spans="1:18" ht="15" x14ac:dyDescent="0.45">
      <c r="A6343">
        <v>11741</v>
      </c>
      <c r="F6343">
        <v>3</v>
      </c>
      <c r="G6343">
        <v>18.600000000000001</v>
      </c>
      <c r="H6343">
        <v>2</v>
      </c>
      <c r="I6343">
        <v>12.4</v>
      </c>
      <c r="J6343">
        <v>5</v>
      </c>
      <c r="K6343">
        <v>31</v>
      </c>
      <c r="L6343" s="11" t="s">
        <v>11925</v>
      </c>
      <c r="M6343" s="12" t="s">
        <v>6</v>
      </c>
      <c r="N6343" s="12" t="s">
        <v>6</v>
      </c>
      <c r="O6343" s="12">
        <v>1220</v>
      </c>
      <c r="P6343" s="12" t="s">
        <v>6</v>
      </c>
      <c r="Q6343" s="12" t="s">
        <v>6</v>
      </c>
      <c r="R6343">
        <v>6342</v>
      </c>
    </row>
    <row r="6344" spans="1:18" ht="15" x14ac:dyDescent="0.45">
      <c r="A6344">
        <v>29121</v>
      </c>
      <c r="H6344">
        <v>1</v>
      </c>
      <c r="I6344">
        <v>31</v>
      </c>
      <c r="J6344">
        <v>1</v>
      </c>
      <c r="K6344">
        <v>31</v>
      </c>
      <c r="L6344" s="11" t="s">
        <v>11926</v>
      </c>
      <c r="M6344" s="12" t="s">
        <v>6</v>
      </c>
      <c r="N6344" s="12" t="s">
        <v>6</v>
      </c>
      <c r="O6344" s="12" t="s">
        <v>6</v>
      </c>
      <c r="P6344" s="12">
        <v>2014</v>
      </c>
      <c r="Q6344" s="12" t="s">
        <v>6</v>
      </c>
      <c r="R6344">
        <v>6343</v>
      </c>
    </row>
    <row r="6345" spans="1:18" ht="15" x14ac:dyDescent="0.45">
      <c r="A6345">
        <v>31873</v>
      </c>
      <c r="F6345">
        <v>1</v>
      </c>
      <c r="G6345">
        <v>6.2</v>
      </c>
      <c r="H6345">
        <v>4</v>
      </c>
      <c r="I6345">
        <v>24.8</v>
      </c>
      <c r="J6345">
        <v>5</v>
      </c>
      <c r="K6345">
        <v>31</v>
      </c>
      <c r="L6345" s="11" t="s">
        <v>11928</v>
      </c>
      <c r="M6345" s="12" t="s">
        <v>6</v>
      </c>
      <c r="N6345" s="12">
        <v>1320</v>
      </c>
      <c r="O6345" s="12" t="s">
        <v>6</v>
      </c>
      <c r="P6345" s="12" t="s">
        <v>6</v>
      </c>
      <c r="Q6345" s="12" t="s">
        <v>6</v>
      </c>
      <c r="R6345">
        <v>6344</v>
      </c>
    </row>
    <row r="6346" spans="1:18" ht="15" x14ac:dyDescent="0.45">
      <c r="A6346">
        <v>32152</v>
      </c>
      <c r="F6346">
        <v>4</v>
      </c>
      <c r="G6346">
        <v>5.2</v>
      </c>
      <c r="H6346">
        <v>20</v>
      </c>
      <c r="I6346">
        <v>25.8</v>
      </c>
      <c r="J6346">
        <v>24</v>
      </c>
      <c r="K6346">
        <v>31</v>
      </c>
      <c r="L6346" s="11" t="s">
        <v>11928</v>
      </c>
      <c r="M6346" s="12" t="s">
        <v>6</v>
      </c>
      <c r="N6346" s="12">
        <v>1321</v>
      </c>
      <c r="O6346" s="12" t="s">
        <v>6</v>
      </c>
      <c r="P6346" s="12" t="s">
        <v>6</v>
      </c>
      <c r="Q6346" s="12" t="s">
        <v>6</v>
      </c>
      <c r="R6346">
        <v>6345</v>
      </c>
    </row>
    <row r="6347" spans="1:18" ht="15" x14ac:dyDescent="0.45">
      <c r="A6347">
        <v>18110</v>
      </c>
      <c r="H6347">
        <v>6</v>
      </c>
      <c r="I6347">
        <v>30.9</v>
      </c>
      <c r="J6347">
        <v>6</v>
      </c>
      <c r="K6347">
        <v>30.9</v>
      </c>
      <c r="L6347" s="11" t="s">
        <v>11925</v>
      </c>
      <c r="M6347" s="12" t="s">
        <v>6</v>
      </c>
      <c r="N6347" s="12" t="s">
        <v>6</v>
      </c>
      <c r="O6347" s="12">
        <v>1221</v>
      </c>
      <c r="P6347" s="12" t="s">
        <v>6</v>
      </c>
      <c r="Q6347" s="12" t="s">
        <v>6</v>
      </c>
      <c r="R6347">
        <v>6346</v>
      </c>
    </row>
    <row r="6348" spans="1:18" ht="15" x14ac:dyDescent="0.45">
      <c r="A6348">
        <v>13987</v>
      </c>
      <c r="D6348">
        <v>1</v>
      </c>
      <c r="E6348">
        <v>4.4000000000000004</v>
      </c>
      <c r="F6348">
        <v>2</v>
      </c>
      <c r="G6348">
        <v>8.8000000000000007</v>
      </c>
      <c r="H6348">
        <v>4</v>
      </c>
      <c r="I6348">
        <v>17.600000000000001</v>
      </c>
      <c r="J6348">
        <v>7</v>
      </c>
      <c r="K6348">
        <v>30.800000000000004</v>
      </c>
      <c r="L6348" s="11" t="s">
        <v>11926</v>
      </c>
      <c r="M6348" s="12" t="s">
        <v>6</v>
      </c>
      <c r="N6348" s="12" t="s">
        <v>6</v>
      </c>
      <c r="O6348" s="12" t="s">
        <v>6</v>
      </c>
      <c r="P6348" s="12">
        <v>2015</v>
      </c>
      <c r="Q6348" s="12" t="s">
        <v>6</v>
      </c>
      <c r="R6348">
        <v>6347</v>
      </c>
    </row>
    <row r="6349" spans="1:18" ht="15" x14ac:dyDescent="0.45">
      <c r="A6349">
        <v>23134</v>
      </c>
      <c r="B6349">
        <v>7</v>
      </c>
      <c r="C6349">
        <v>30.78</v>
      </c>
      <c r="J6349">
        <v>7</v>
      </c>
      <c r="K6349">
        <v>30.78</v>
      </c>
      <c r="L6349" s="11" t="s">
        <v>11926</v>
      </c>
      <c r="M6349" s="12" t="s">
        <v>6</v>
      </c>
      <c r="N6349" s="12" t="s">
        <v>6</v>
      </c>
      <c r="O6349" s="12" t="s">
        <v>6</v>
      </c>
      <c r="P6349" s="12">
        <v>2016</v>
      </c>
      <c r="Q6349" s="12" t="s">
        <v>6</v>
      </c>
      <c r="R6349">
        <v>6348</v>
      </c>
    </row>
    <row r="6350" spans="1:18" ht="15" x14ac:dyDescent="0.45">
      <c r="A6350">
        <v>30424</v>
      </c>
      <c r="B6350">
        <v>2</v>
      </c>
      <c r="C6350">
        <v>30.72</v>
      </c>
      <c r="J6350">
        <v>2</v>
      </c>
      <c r="K6350">
        <v>30.72</v>
      </c>
      <c r="L6350" s="11" t="s">
        <v>11925</v>
      </c>
      <c r="M6350" s="12" t="s">
        <v>6</v>
      </c>
      <c r="N6350" s="12" t="s">
        <v>6</v>
      </c>
      <c r="O6350" s="12">
        <v>1222</v>
      </c>
      <c r="P6350" s="12" t="s">
        <v>6</v>
      </c>
      <c r="Q6350" s="12" t="s">
        <v>6</v>
      </c>
      <c r="R6350">
        <v>6349</v>
      </c>
    </row>
    <row r="6351" spans="1:18" ht="15" x14ac:dyDescent="0.45">
      <c r="A6351">
        <v>32303</v>
      </c>
      <c r="H6351">
        <v>2</v>
      </c>
      <c r="I6351">
        <v>30.6</v>
      </c>
      <c r="J6351">
        <v>2</v>
      </c>
      <c r="K6351">
        <v>30.6</v>
      </c>
      <c r="L6351" s="11" t="s">
        <v>11926</v>
      </c>
      <c r="M6351" s="12" t="s">
        <v>6</v>
      </c>
      <c r="N6351" s="12" t="s">
        <v>6</v>
      </c>
      <c r="O6351" s="12" t="s">
        <v>6</v>
      </c>
      <c r="P6351" s="12">
        <v>2017</v>
      </c>
      <c r="Q6351" s="12" t="s">
        <v>6</v>
      </c>
      <c r="R6351">
        <v>6350</v>
      </c>
    </row>
    <row r="6352" spans="1:18" ht="15" x14ac:dyDescent="0.45">
      <c r="A6352">
        <v>14772</v>
      </c>
      <c r="B6352">
        <v>7</v>
      </c>
      <c r="C6352">
        <v>9.8000000000000007</v>
      </c>
      <c r="D6352">
        <v>10</v>
      </c>
      <c r="E6352">
        <v>14</v>
      </c>
      <c r="F6352">
        <v>4</v>
      </c>
      <c r="G6352">
        <v>5.38</v>
      </c>
      <c r="H6352">
        <v>1</v>
      </c>
      <c r="I6352">
        <v>1.4</v>
      </c>
      <c r="J6352">
        <v>22</v>
      </c>
      <c r="K6352">
        <v>30.58</v>
      </c>
      <c r="L6352" s="11" t="s">
        <v>11927</v>
      </c>
      <c r="M6352" s="12" t="s">
        <v>6</v>
      </c>
      <c r="N6352" s="12" t="s">
        <v>6</v>
      </c>
      <c r="O6352" s="12" t="s">
        <v>6</v>
      </c>
      <c r="P6352" s="12" t="s">
        <v>6</v>
      </c>
      <c r="Q6352" s="12">
        <v>1030</v>
      </c>
      <c r="R6352">
        <v>6351</v>
      </c>
    </row>
    <row r="6353" spans="1:18" ht="15" x14ac:dyDescent="0.45">
      <c r="A6353">
        <v>16236</v>
      </c>
      <c r="B6353">
        <v>1</v>
      </c>
      <c r="C6353">
        <v>30.5</v>
      </c>
      <c r="J6353">
        <v>1</v>
      </c>
      <c r="K6353">
        <v>30.5</v>
      </c>
      <c r="L6353" s="11" t="s">
        <v>6</v>
      </c>
      <c r="M6353" s="12" t="s">
        <v>6</v>
      </c>
      <c r="N6353" s="12" t="s">
        <v>6</v>
      </c>
      <c r="O6353" s="12" t="s">
        <v>6</v>
      </c>
      <c r="P6353" s="12" t="s">
        <v>6</v>
      </c>
      <c r="Q6353" s="12" t="s">
        <v>6</v>
      </c>
      <c r="R6353">
        <v>6352</v>
      </c>
    </row>
    <row r="6354" spans="1:18" ht="15" x14ac:dyDescent="0.45">
      <c r="A6354">
        <v>17831</v>
      </c>
      <c r="D6354">
        <v>1</v>
      </c>
      <c r="E6354">
        <v>7.6</v>
      </c>
      <c r="F6354">
        <v>3</v>
      </c>
      <c r="G6354">
        <v>22.8</v>
      </c>
      <c r="J6354">
        <v>4</v>
      </c>
      <c r="K6354">
        <v>30.4</v>
      </c>
      <c r="L6354" s="11" t="s">
        <v>11926</v>
      </c>
      <c r="M6354" s="12" t="s">
        <v>6</v>
      </c>
      <c r="N6354" s="12" t="s">
        <v>6</v>
      </c>
      <c r="O6354" s="12" t="s">
        <v>6</v>
      </c>
      <c r="P6354" s="12">
        <v>2018</v>
      </c>
      <c r="Q6354" s="12" t="s">
        <v>6</v>
      </c>
      <c r="R6354">
        <v>6353</v>
      </c>
    </row>
    <row r="6355" spans="1:18" ht="15" x14ac:dyDescent="0.45">
      <c r="A6355">
        <v>29263</v>
      </c>
      <c r="H6355">
        <v>1</v>
      </c>
      <c r="I6355">
        <v>30.3</v>
      </c>
      <c r="J6355">
        <v>1</v>
      </c>
      <c r="K6355">
        <v>30.3</v>
      </c>
      <c r="L6355" s="11" t="s">
        <v>11926</v>
      </c>
      <c r="M6355" s="12" t="s">
        <v>6</v>
      </c>
      <c r="N6355" s="12" t="s">
        <v>6</v>
      </c>
      <c r="O6355" s="12" t="s">
        <v>6</v>
      </c>
      <c r="P6355" s="12">
        <v>2019</v>
      </c>
      <c r="Q6355" s="12" t="s">
        <v>6</v>
      </c>
      <c r="R6355">
        <v>6354</v>
      </c>
    </row>
    <row r="6356" spans="1:18" ht="15" x14ac:dyDescent="0.45">
      <c r="A6356">
        <v>2010419</v>
      </c>
      <c r="B6356">
        <v>3.77</v>
      </c>
      <c r="C6356">
        <v>12.37</v>
      </c>
      <c r="D6356">
        <v>2.6</v>
      </c>
      <c r="E6356">
        <v>10.9</v>
      </c>
      <c r="F6356">
        <v>0.72</v>
      </c>
      <c r="G6356">
        <v>3.02</v>
      </c>
      <c r="H6356">
        <v>0.95</v>
      </c>
      <c r="I6356">
        <v>3.99</v>
      </c>
      <c r="J6356">
        <v>8.0399999999999991</v>
      </c>
      <c r="K6356">
        <v>30.28</v>
      </c>
      <c r="L6356" s="11" t="s">
        <v>11923</v>
      </c>
      <c r="M6356" s="12" t="s">
        <v>6</v>
      </c>
      <c r="N6356" s="12" t="s">
        <v>6</v>
      </c>
      <c r="O6356" s="12" t="s">
        <v>6</v>
      </c>
      <c r="P6356" s="12" t="s">
        <v>6</v>
      </c>
      <c r="Q6356" s="12" t="s">
        <v>6</v>
      </c>
      <c r="R6356">
        <v>6355</v>
      </c>
    </row>
    <row r="6357" spans="1:18" ht="15" x14ac:dyDescent="0.45">
      <c r="A6357">
        <v>27383</v>
      </c>
      <c r="B6357">
        <v>2</v>
      </c>
      <c r="C6357">
        <v>3.2</v>
      </c>
      <c r="F6357">
        <v>12</v>
      </c>
      <c r="G6357">
        <v>18</v>
      </c>
      <c r="H6357">
        <v>6</v>
      </c>
      <c r="I6357">
        <v>9</v>
      </c>
      <c r="J6357">
        <v>20</v>
      </c>
      <c r="K6357">
        <v>30.2</v>
      </c>
      <c r="L6357" s="11" t="s">
        <v>11927</v>
      </c>
      <c r="M6357" s="12" t="s">
        <v>6</v>
      </c>
      <c r="N6357" s="12" t="s">
        <v>6</v>
      </c>
      <c r="O6357" s="12" t="s">
        <v>6</v>
      </c>
      <c r="P6357" s="12" t="s">
        <v>6</v>
      </c>
      <c r="Q6357" s="12">
        <v>1031</v>
      </c>
      <c r="R6357">
        <v>6356</v>
      </c>
    </row>
    <row r="6358" spans="1:18" ht="15" x14ac:dyDescent="0.45">
      <c r="A6358">
        <v>2028417</v>
      </c>
      <c r="B6358">
        <v>0.71</v>
      </c>
      <c r="C6358">
        <v>17.350000000000001</v>
      </c>
      <c r="H6358">
        <v>0.52</v>
      </c>
      <c r="I6358">
        <v>12.75</v>
      </c>
      <c r="J6358">
        <v>1.23</v>
      </c>
      <c r="K6358">
        <v>30.1</v>
      </c>
      <c r="L6358" s="11" t="s">
        <v>11924</v>
      </c>
      <c r="M6358" s="12">
        <v>457</v>
      </c>
      <c r="N6358" s="12" t="s">
        <v>6</v>
      </c>
      <c r="O6358" s="12" t="s">
        <v>6</v>
      </c>
      <c r="P6358" s="12" t="s">
        <v>6</v>
      </c>
      <c r="Q6358" s="12" t="s">
        <v>6</v>
      </c>
      <c r="R6358">
        <v>6357</v>
      </c>
    </row>
    <row r="6359" spans="1:18" ht="15" x14ac:dyDescent="0.45">
      <c r="A6359">
        <v>10232</v>
      </c>
      <c r="B6359">
        <v>6</v>
      </c>
      <c r="C6359">
        <v>9</v>
      </c>
      <c r="D6359">
        <v>9</v>
      </c>
      <c r="E6359">
        <v>13.5</v>
      </c>
      <c r="F6359">
        <v>3</v>
      </c>
      <c r="G6359">
        <v>4.5</v>
      </c>
      <c r="H6359">
        <v>2</v>
      </c>
      <c r="I6359">
        <v>3</v>
      </c>
      <c r="J6359">
        <v>20</v>
      </c>
      <c r="K6359">
        <v>30</v>
      </c>
      <c r="L6359" s="11" t="s">
        <v>11927</v>
      </c>
      <c r="M6359" s="12" t="s">
        <v>6</v>
      </c>
      <c r="N6359" s="12" t="s">
        <v>6</v>
      </c>
      <c r="O6359" s="12" t="s">
        <v>6</v>
      </c>
      <c r="P6359" s="12" t="s">
        <v>6</v>
      </c>
      <c r="Q6359" s="12">
        <v>1032</v>
      </c>
      <c r="R6359">
        <v>6358</v>
      </c>
    </row>
    <row r="6360" spans="1:18" ht="15" x14ac:dyDescent="0.45">
      <c r="A6360">
        <v>10772</v>
      </c>
      <c r="B6360">
        <v>10</v>
      </c>
      <c r="C6360">
        <v>25</v>
      </c>
      <c r="D6360">
        <v>2</v>
      </c>
      <c r="E6360">
        <v>5</v>
      </c>
      <c r="J6360">
        <v>12</v>
      </c>
      <c r="K6360">
        <v>30</v>
      </c>
      <c r="L6360" s="11" t="s">
        <v>11926</v>
      </c>
      <c r="M6360" s="12" t="s">
        <v>6</v>
      </c>
      <c r="N6360" s="12" t="s">
        <v>6</v>
      </c>
      <c r="O6360" s="12" t="s">
        <v>6</v>
      </c>
      <c r="P6360" s="12">
        <v>2020</v>
      </c>
      <c r="Q6360" s="12" t="s">
        <v>6</v>
      </c>
      <c r="R6360">
        <v>6359</v>
      </c>
    </row>
    <row r="6361" spans="1:18" ht="15" x14ac:dyDescent="0.45">
      <c r="A6361">
        <v>18126</v>
      </c>
      <c r="H6361">
        <v>4</v>
      </c>
      <c r="I6361">
        <v>30</v>
      </c>
      <c r="J6361">
        <v>4</v>
      </c>
      <c r="K6361">
        <v>30</v>
      </c>
      <c r="L6361" s="11" t="s">
        <v>11926</v>
      </c>
      <c r="M6361" s="12" t="s">
        <v>6</v>
      </c>
      <c r="N6361" s="12" t="s">
        <v>6</v>
      </c>
      <c r="O6361" s="12" t="s">
        <v>6</v>
      </c>
      <c r="P6361" s="12">
        <v>2021</v>
      </c>
      <c r="Q6361" s="12" t="s">
        <v>6</v>
      </c>
      <c r="R6361">
        <v>6360</v>
      </c>
    </row>
    <row r="6362" spans="1:18" ht="15" x14ac:dyDescent="0.45">
      <c r="A6362">
        <v>18416</v>
      </c>
      <c r="B6362">
        <v>5</v>
      </c>
      <c r="C6362">
        <v>15</v>
      </c>
      <c r="D6362">
        <v>1</v>
      </c>
      <c r="E6362">
        <v>3</v>
      </c>
      <c r="H6362">
        <v>4</v>
      </c>
      <c r="I6362">
        <v>12</v>
      </c>
      <c r="J6362">
        <v>10</v>
      </c>
      <c r="K6362">
        <v>30</v>
      </c>
      <c r="L6362" s="11" t="s">
        <v>11923</v>
      </c>
      <c r="M6362" s="12" t="s">
        <v>6</v>
      </c>
      <c r="N6362" s="12" t="s">
        <v>6</v>
      </c>
      <c r="O6362" s="12" t="s">
        <v>6</v>
      </c>
      <c r="P6362" s="12" t="s">
        <v>6</v>
      </c>
      <c r="Q6362" s="12" t="s">
        <v>6</v>
      </c>
      <c r="R6362">
        <v>6361</v>
      </c>
    </row>
    <row r="6363" spans="1:18" ht="15" x14ac:dyDescent="0.45">
      <c r="A6363">
        <v>28447</v>
      </c>
      <c r="B6363">
        <v>1</v>
      </c>
      <c r="C6363">
        <v>15</v>
      </c>
      <c r="F6363">
        <v>1</v>
      </c>
      <c r="G6363">
        <v>15</v>
      </c>
      <c r="J6363">
        <v>2</v>
      </c>
      <c r="K6363">
        <v>30</v>
      </c>
      <c r="L6363" s="11" t="s">
        <v>11926</v>
      </c>
      <c r="M6363" s="12" t="s">
        <v>6</v>
      </c>
      <c r="N6363" s="12" t="s">
        <v>6</v>
      </c>
      <c r="O6363" s="12" t="s">
        <v>6</v>
      </c>
      <c r="P6363" s="12">
        <v>2022</v>
      </c>
      <c r="Q6363" s="12" t="s">
        <v>6</v>
      </c>
      <c r="R6363">
        <v>6362</v>
      </c>
    </row>
    <row r="6364" spans="1:18" ht="15" x14ac:dyDescent="0.45">
      <c r="A6364">
        <v>29532</v>
      </c>
      <c r="B6364">
        <v>3</v>
      </c>
      <c r="C6364">
        <v>22.5</v>
      </c>
      <c r="D6364">
        <v>1</v>
      </c>
      <c r="E6364">
        <v>7.5</v>
      </c>
      <c r="J6364">
        <v>4</v>
      </c>
      <c r="K6364">
        <v>30</v>
      </c>
      <c r="L6364" s="11" t="s">
        <v>11926</v>
      </c>
      <c r="M6364" s="12" t="s">
        <v>6</v>
      </c>
      <c r="N6364" s="12" t="s">
        <v>6</v>
      </c>
      <c r="O6364" s="12" t="s">
        <v>6</v>
      </c>
      <c r="P6364" s="12">
        <v>2023</v>
      </c>
      <c r="Q6364" s="12" t="s">
        <v>6</v>
      </c>
      <c r="R6364">
        <v>6363</v>
      </c>
    </row>
    <row r="6365" spans="1:18" ht="15" x14ac:dyDescent="0.45">
      <c r="A6365">
        <v>31222</v>
      </c>
      <c r="B6365">
        <v>3</v>
      </c>
      <c r="C6365">
        <v>6</v>
      </c>
      <c r="D6365">
        <v>5</v>
      </c>
      <c r="E6365">
        <v>10</v>
      </c>
      <c r="F6365">
        <v>2</v>
      </c>
      <c r="G6365">
        <v>4</v>
      </c>
      <c r="H6365">
        <v>5</v>
      </c>
      <c r="I6365">
        <v>10</v>
      </c>
      <c r="J6365">
        <v>15</v>
      </c>
      <c r="K6365">
        <v>30</v>
      </c>
      <c r="L6365" s="11" t="s">
        <v>11926</v>
      </c>
      <c r="M6365" s="12" t="s">
        <v>6</v>
      </c>
      <c r="N6365" s="12" t="s">
        <v>6</v>
      </c>
      <c r="O6365" s="12" t="s">
        <v>6</v>
      </c>
      <c r="P6365" s="12">
        <v>2024</v>
      </c>
      <c r="Q6365" s="12" t="s">
        <v>6</v>
      </c>
      <c r="R6365">
        <v>6364</v>
      </c>
    </row>
    <row r="6366" spans="1:18" ht="15" x14ac:dyDescent="0.45">
      <c r="A6366">
        <v>22388</v>
      </c>
      <c r="D6366">
        <v>7</v>
      </c>
      <c r="E6366">
        <v>16.100000000000001</v>
      </c>
      <c r="H6366">
        <v>6</v>
      </c>
      <c r="I6366">
        <v>13.8</v>
      </c>
      <c r="J6366">
        <v>13</v>
      </c>
      <c r="K6366">
        <v>29.900000000000002</v>
      </c>
      <c r="L6366" s="11" t="s">
        <v>11928</v>
      </c>
      <c r="M6366" s="12" t="s">
        <v>6</v>
      </c>
      <c r="N6366" s="12">
        <v>1322</v>
      </c>
      <c r="O6366" s="12" t="s">
        <v>6</v>
      </c>
      <c r="P6366" s="12" t="s">
        <v>6</v>
      </c>
      <c r="Q6366" s="12" t="s">
        <v>6</v>
      </c>
      <c r="R6366">
        <v>6365</v>
      </c>
    </row>
    <row r="6367" spans="1:18" ht="15" x14ac:dyDescent="0.45">
      <c r="A6367">
        <v>169001</v>
      </c>
      <c r="B6367">
        <v>10</v>
      </c>
      <c r="C6367">
        <v>23</v>
      </c>
      <c r="H6367">
        <v>3</v>
      </c>
      <c r="I6367">
        <v>6.9</v>
      </c>
      <c r="J6367">
        <v>13</v>
      </c>
      <c r="K6367">
        <v>29.9</v>
      </c>
      <c r="L6367" s="11" t="s">
        <v>11926</v>
      </c>
      <c r="M6367" s="12" t="s">
        <v>6</v>
      </c>
      <c r="N6367" s="12" t="s">
        <v>6</v>
      </c>
      <c r="O6367" s="12" t="s">
        <v>6</v>
      </c>
      <c r="P6367" s="12">
        <v>2025</v>
      </c>
      <c r="Q6367" s="12" t="s">
        <v>6</v>
      </c>
      <c r="R6367">
        <v>6366</v>
      </c>
    </row>
    <row r="6368" spans="1:18" ht="15" x14ac:dyDescent="0.45">
      <c r="A6368">
        <v>23207</v>
      </c>
      <c r="D6368">
        <v>1</v>
      </c>
      <c r="E6368">
        <v>29.9</v>
      </c>
      <c r="J6368">
        <v>1</v>
      </c>
      <c r="K6368">
        <v>29.9</v>
      </c>
      <c r="L6368" s="11" t="s">
        <v>11925</v>
      </c>
      <c r="M6368" s="12" t="s">
        <v>6</v>
      </c>
      <c r="N6368" s="12" t="s">
        <v>6</v>
      </c>
      <c r="O6368" s="12">
        <v>1223</v>
      </c>
      <c r="P6368" s="12" t="s">
        <v>6</v>
      </c>
      <c r="Q6368" s="12" t="s">
        <v>6</v>
      </c>
      <c r="R6368">
        <v>6367</v>
      </c>
    </row>
    <row r="6369" spans="1:18" ht="15" x14ac:dyDescent="0.45">
      <c r="A6369">
        <v>30103</v>
      </c>
      <c r="B6369">
        <v>1</v>
      </c>
      <c r="C6369">
        <v>29.9</v>
      </c>
      <c r="J6369">
        <v>1</v>
      </c>
      <c r="K6369">
        <v>29.9</v>
      </c>
      <c r="L6369" s="11" t="s">
        <v>11925</v>
      </c>
      <c r="M6369" s="12" t="s">
        <v>6</v>
      </c>
      <c r="N6369" s="12" t="s">
        <v>6</v>
      </c>
      <c r="O6369" s="12">
        <v>1224</v>
      </c>
      <c r="P6369" s="12" t="s">
        <v>6</v>
      </c>
      <c r="Q6369" s="12" t="s">
        <v>6</v>
      </c>
      <c r="R6369">
        <v>6368</v>
      </c>
    </row>
    <row r="6370" spans="1:18" ht="15" x14ac:dyDescent="0.45">
      <c r="A6370">
        <v>30181</v>
      </c>
      <c r="B6370">
        <v>1</v>
      </c>
      <c r="C6370">
        <v>29.9</v>
      </c>
      <c r="J6370">
        <v>1</v>
      </c>
      <c r="K6370">
        <v>29.9</v>
      </c>
      <c r="L6370" s="11" t="s">
        <v>11925</v>
      </c>
      <c r="M6370" s="12" t="s">
        <v>6</v>
      </c>
      <c r="N6370" s="12" t="s">
        <v>6</v>
      </c>
      <c r="O6370" s="12">
        <v>1225</v>
      </c>
      <c r="P6370" s="12" t="s">
        <v>6</v>
      </c>
      <c r="Q6370" s="12" t="s">
        <v>6</v>
      </c>
      <c r="R6370">
        <v>6369</v>
      </c>
    </row>
    <row r="6371" spans="1:18" ht="15" x14ac:dyDescent="0.45">
      <c r="A6371">
        <v>32329</v>
      </c>
      <c r="H6371">
        <v>1</v>
      </c>
      <c r="I6371">
        <v>29.9</v>
      </c>
      <c r="J6371">
        <v>1</v>
      </c>
      <c r="K6371">
        <v>29.9</v>
      </c>
      <c r="L6371" s="11" t="s">
        <v>11925</v>
      </c>
      <c r="M6371" s="12" t="s">
        <v>6</v>
      </c>
      <c r="N6371" s="12" t="s">
        <v>6</v>
      </c>
      <c r="O6371" s="12">
        <v>1226</v>
      </c>
      <c r="P6371" s="12" t="s">
        <v>6</v>
      </c>
      <c r="Q6371" s="12" t="s">
        <v>6</v>
      </c>
      <c r="R6371">
        <v>6370</v>
      </c>
    </row>
    <row r="6372" spans="1:18" ht="15" x14ac:dyDescent="0.45">
      <c r="A6372">
        <v>15973</v>
      </c>
      <c r="B6372">
        <v>2</v>
      </c>
      <c r="C6372">
        <v>29.8</v>
      </c>
      <c r="J6372">
        <v>2</v>
      </c>
      <c r="K6372">
        <v>29.8</v>
      </c>
      <c r="L6372" s="11" t="s">
        <v>11927</v>
      </c>
      <c r="M6372" s="12" t="s">
        <v>6</v>
      </c>
      <c r="N6372" s="12" t="s">
        <v>6</v>
      </c>
      <c r="O6372" s="12" t="s">
        <v>6</v>
      </c>
      <c r="P6372" s="12" t="s">
        <v>6</v>
      </c>
      <c r="Q6372" s="12">
        <v>1033</v>
      </c>
      <c r="R6372">
        <v>6371</v>
      </c>
    </row>
    <row r="6373" spans="1:18" ht="15" x14ac:dyDescent="0.45">
      <c r="A6373">
        <v>29482</v>
      </c>
      <c r="B6373">
        <v>8</v>
      </c>
      <c r="C6373">
        <v>29.8</v>
      </c>
      <c r="J6373">
        <v>8</v>
      </c>
      <c r="K6373">
        <v>29.8</v>
      </c>
      <c r="L6373" s="11" t="s">
        <v>11928</v>
      </c>
      <c r="M6373" s="12" t="s">
        <v>6</v>
      </c>
      <c r="N6373" s="12">
        <v>1323</v>
      </c>
      <c r="O6373" s="12" t="s">
        <v>6</v>
      </c>
      <c r="P6373" s="12" t="s">
        <v>6</v>
      </c>
      <c r="Q6373" s="12" t="s">
        <v>6</v>
      </c>
      <c r="R6373">
        <v>6372</v>
      </c>
    </row>
    <row r="6374" spans="1:18" ht="15" x14ac:dyDescent="0.45">
      <c r="A6374">
        <v>29505</v>
      </c>
      <c r="B6374">
        <v>2</v>
      </c>
      <c r="C6374">
        <v>29.8</v>
      </c>
      <c r="J6374">
        <v>2</v>
      </c>
      <c r="K6374">
        <v>29.8</v>
      </c>
      <c r="L6374" s="11" t="s">
        <v>11926</v>
      </c>
      <c r="M6374" s="12" t="s">
        <v>6</v>
      </c>
      <c r="N6374" s="12" t="s">
        <v>6</v>
      </c>
      <c r="O6374" s="12" t="s">
        <v>6</v>
      </c>
      <c r="P6374" s="12">
        <v>2026</v>
      </c>
      <c r="Q6374" s="12" t="s">
        <v>6</v>
      </c>
      <c r="R6374">
        <v>6373</v>
      </c>
    </row>
    <row r="6375" spans="1:18" ht="15" x14ac:dyDescent="0.45">
      <c r="A6375">
        <v>29509</v>
      </c>
      <c r="B6375">
        <v>1</v>
      </c>
      <c r="C6375">
        <v>14.9</v>
      </c>
      <c r="D6375">
        <v>1</v>
      </c>
      <c r="E6375">
        <v>14.9</v>
      </c>
      <c r="J6375">
        <v>2</v>
      </c>
      <c r="K6375">
        <v>29.8</v>
      </c>
      <c r="L6375" s="11" t="s">
        <v>11926</v>
      </c>
      <c r="M6375" s="12" t="s">
        <v>6</v>
      </c>
      <c r="N6375" s="12" t="s">
        <v>6</v>
      </c>
      <c r="O6375" s="12" t="s">
        <v>6</v>
      </c>
      <c r="P6375" s="12">
        <v>2027</v>
      </c>
      <c r="Q6375" s="12" t="s">
        <v>6</v>
      </c>
      <c r="R6375">
        <v>6374</v>
      </c>
    </row>
    <row r="6376" spans="1:18" ht="15" x14ac:dyDescent="0.45">
      <c r="A6376">
        <v>32471</v>
      </c>
      <c r="H6376">
        <v>12</v>
      </c>
      <c r="I6376">
        <v>29.8</v>
      </c>
      <c r="J6376">
        <v>12</v>
      </c>
      <c r="K6376">
        <v>29.8</v>
      </c>
      <c r="L6376" s="11" t="s">
        <v>11928</v>
      </c>
      <c r="M6376" s="12" t="s">
        <v>6</v>
      </c>
      <c r="N6376" s="12">
        <v>1324</v>
      </c>
      <c r="O6376" s="12" t="s">
        <v>6</v>
      </c>
      <c r="P6376" s="12" t="s">
        <v>6</v>
      </c>
      <c r="Q6376" s="12" t="s">
        <v>6</v>
      </c>
      <c r="R6376">
        <v>6375</v>
      </c>
    </row>
    <row r="6377" spans="1:18" ht="15" x14ac:dyDescent="0.45">
      <c r="A6377">
        <v>28731</v>
      </c>
      <c r="B6377">
        <v>1</v>
      </c>
      <c r="C6377">
        <v>9.9</v>
      </c>
      <c r="H6377">
        <v>2</v>
      </c>
      <c r="I6377">
        <v>19.8</v>
      </c>
      <c r="J6377">
        <v>3</v>
      </c>
      <c r="K6377">
        <v>29.700000000000003</v>
      </c>
      <c r="L6377" s="11" t="s">
        <v>11923</v>
      </c>
      <c r="M6377" s="12" t="s">
        <v>6</v>
      </c>
      <c r="N6377" s="12" t="s">
        <v>6</v>
      </c>
      <c r="O6377" s="12" t="s">
        <v>6</v>
      </c>
      <c r="P6377" s="12" t="s">
        <v>6</v>
      </c>
      <c r="Q6377" s="12" t="s">
        <v>6</v>
      </c>
      <c r="R6377">
        <v>6376</v>
      </c>
    </row>
    <row r="6378" spans="1:18" ht="15" x14ac:dyDescent="0.45">
      <c r="A6378">
        <v>28793</v>
      </c>
      <c r="H6378">
        <v>3</v>
      </c>
      <c r="I6378">
        <v>29.7</v>
      </c>
      <c r="J6378">
        <v>3</v>
      </c>
      <c r="K6378">
        <v>29.7</v>
      </c>
      <c r="L6378" s="11" t="s">
        <v>11923</v>
      </c>
      <c r="M6378" s="12" t="s">
        <v>6</v>
      </c>
      <c r="N6378" s="12" t="s">
        <v>6</v>
      </c>
      <c r="O6378" s="12" t="s">
        <v>6</v>
      </c>
      <c r="P6378" s="12" t="s">
        <v>6</v>
      </c>
      <c r="Q6378" s="12" t="s">
        <v>6</v>
      </c>
      <c r="R6378">
        <v>6377</v>
      </c>
    </row>
    <row r="6379" spans="1:18" ht="15" x14ac:dyDescent="0.45">
      <c r="A6379">
        <v>31588</v>
      </c>
      <c r="H6379">
        <v>3</v>
      </c>
      <c r="I6379">
        <v>29.7</v>
      </c>
      <c r="J6379">
        <v>3</v>
      </c>
      <c r="K6379">
        <v>29.7</v>
      </c>
      <c r="L6379" s="11" t="s">
        <v>11926</v>
      </c>
      <c r="M6379" s="12" t="s">
        <v>6</v>
      </c>
      <c r="N6379" s="12" t="s">
        <v>6</v>
      </c>
      <c r="O6379" s="12" t="s">
        <v>6</v>
      </c>
      <c r="P6379" s="12">
        <v>2028</v>
      </c>
      <c r="Q6379" s="12" t="s">
        <v>6</v>
      </c>
      <c r="R6379">
        <v>6378</v>
      </c>
    </row>
    <row r="6380" spans="1:18" ht="15" x14ac:dyDescent="0.45">
      <c r="A6380">
        <v>32511</v>
      </c>
      <c r="H6380">
        <v>5</v>
      </c>
      <c r="I6380">
        <v>29.5</v>
      </c>
      <c r="J6380">
        <v>5</v>
      </c>
      <c r="K6380">
        <v>29.5</v>
      </c>
      <c r="L6380" s="11" t="s">
        <v>11927</v>
      </c>
      <c r="M6380" s="12" t="s">
        <v>6</v>
      </c>
      <c r="N6380" s="12" t="s">
        <v>6</v>
      </c>
      <c r="O6380" s="12" t="s">
        <v>6</v>
      </c>
      <c r="P6380" s="12" t="s">
        <v>6</v>
      </c>
      <c r="Q6380" s="12">
        <v>1034</v>
      </c>
      <c r="R6380">
        <v>6379</v>
      </c>
    </row>
    <row r="6381" spans="1:18" ht="15" x14ac:dyDescent="0.45">
      <c r="A6381">
        <v>15861</v>
      </c>
      <c r="B6381">
        <v>2</v>
      </c>
      <c r="C6381">
        <v>19.600000000000001</v>
      </c>
      <c r="F6381">
        <v>1</v>
      </c>
      <c r="G6381">
        <v>9.8000000000000007</v>
      </c>
      <c r="J6381">
        <v>3</v>
      </c>
      <c r="K6381">
        <v>29.400000000000002</v>
      </c>
      <c r="L6381" s="11" t="s">
        <v>11926</v>
      </c>
      <c r="M6381" s="12" t="s">
        <v>6</v>
      </c>
      <c r="N6381" s="12" t="s">
        <v>6</v>
      </c>
      <c r="O6381" s="12" t="s">
        <v>6</v>
      </c>
      <c r="P6381" s="12">
        <v>2029</v>
      </c>
      <c r="Q6381" s="12" t="s">
        <v>6</v>
      </c>
      <c r="R6381">
        <v>6380</v>
      </c>
    </row>
    <row r="6382" spans="1:18" ht="15" x14ac:dyDescent="0.45">
      <c r="A6382">
        <v>23192</v>
      </c>
      <c r="B6382">
        <v>3</v>
      </c>
      <c r="C6382">
        <v>22.5</v>
      </c>
      <c r="D6382">
        <v>1</v>
      </c>
      <c r="E6382">
        <v>6.9</v>
      </c>
      <c r="J6382">
        <v>4</v>
      </c>
      <c r="K6382">
        <v>29.4</v>
      </c>
      <c r="L6382" s="11" t="s">
        <v>11925</v>
      </c>
      <c r="M6382" s="12" t="s">
        <v>6</v>
      </c>
      <c r="N6382" s="12" t="s">
        <v>6</v>
      </c>
      <c r="O6382" s="12">
        <v>1227</v>
      </c>
      <c r="P6382" s="12" t="s">
        <v>6</v>
      </c>
      <c r="Q6382" s="12" t="s">
        <v>6</v>
      </c>
      <c r="R6382">
        <v>6381</v>
      </c>
    </row>
    <row r="6383" spans="1:18" ht="15" x14ac:dyDescent="0.45">
      <c r="A6383">
        <v>27415</v>
      </c>
      <c r="B6383">
        <v>6</v>
      </c>
      <c r="C6383">
        <v>7.2</v>
      </c>
      <c r="D6383">
        <v>6</v>
      </c>
      <c r="E6383">
        <v>7.2</v>
      </c>
      <c r="F6383">
        <v>5</v>
      </c>
      <c r="G6383">
        <v>7.5</v>
      </c>
      <c r="H6383">
        <v>5</v>
      </c>
      <c r="I6383">
        <v>7.5</v>
      </c>
      <c r="J6383">
        <v>22</v>
      </c>
      <c r="K6383">
        <v>29.4</v>
      </c>
      <c r="L6383" s="11" t="s">
        <v>11927</v>
      </c>
      <c r="M6383" s="12" t="s">
        <v>6</v>
      </c>
      <c r="N6383" s="12" t="s">
        <v>6</v>
      </c>
      <c r="O6383" s="12" t="s">
        <v>6</v>
      </c>
      <c r="P6383" s="12" t="s">
        <v>6</v>
      </c>
      <c r="Q6383" s="12">
        <v>1035</v>
      </c>
      <c r="R6383">
        <v>6382</v>
      </c>
    </row>
    <row r="6384" spans="1:18" ht="15" x14ac:dyDescent="0.45">
      <c r="A6384">
        <v>12887</v>
      </c>
      <c r="H6384">
        <v>2</v>
      </c>
      <c r="I6384">
        <v>29.2</v>
      </c>
      <c r="J6384">
        <v>2</v>
      </c>
      <c r="K6384">
        <v>29.2</v>
      </c>
      <c r="L6384" s="11" t="s">
        <v>11928</v>
      </c>
      <c r="M6384" s="12" t="s">
        <v>6</v>
      </c>
      <c r="N6384" s="12">
        <v>1325</v>
      </c>
      <c r="O6384" s="12" t="s">
        <v>6</v>
      </c>
      <c r="P6384" s="12" t="s">
        <v>6</v>
      </c>
      <c r="Q6384" s="12" t="s">
        <v>6</v>
      </c>
      <c r="R6384">
        <v>6383</v>
      </c>
    </row>
    <row r="6385" spans="1:18" ht="15" x14ac:dyDescent="0.45">
      <c r="A6385">
        <v>13881</v>
      </c>
      <c r="D6385">
        <v>2</v>
      </c>
      <c r="E6385">
        <v>29</v>
      </c>
      <c r="J6385">
        <v>2</v>
      </c>
      <c r="K6385">
        <v>29</v>
      </c>
      <c r="L6385" s="11" t="s">
        <v>11926</v>
      </c>
      <c r="M6385" s="12" t="s">
        <v>6</v>
      </c>
      <c r="N6385" s="12" t="s">
        <v>6</v>
      </c>
      <c r="O6385" s="12" t="s">
        <v>6</v>
      </c>
      <c r="P6385" s="12">
        <v>2030</v>
      </c>
      <c r="Q6385" s="12" t="s">
        <v>6</v>
      </c>
      <c r="R6385">
        <v>6384</v>
      </c>
    </row>
    <row r="6386" spans="1:18" ht="15" x14ac:dyDescent="0.45">
      <c r="A6386">
        <v>13938</v>
      </c>
      <c r="B6386">
        <v>1</v>
      </c>
      <c r="C6386">
        <v>14.5</v>
      </c>
      <c r="F6386">
        <v>1</v>
      </c>
      <c r="G6386">
        <v>14.5</v>
      </c>
      <c r="J6386">
        <v>2</v>
      </c>
      <c r="K6386">
        <v>29</v>
      </c>
      <c r="L6386" s="11" t="s">
        <v>11926</v>
      </c>
      <c r="M6386" s="12" t="s">
        <v>6</v>
      </c>
      <c r="N6386" s="12" t="s">
        <v>6</v>
      </c>
      <c r="O6386" s="12" t="s">
        <v>6</v>
      </c>
      <c r="P6386" s="12">
        <v>2031</v>
      </c>
      <c r="Q6386" s="12" t="s">
        <v>6</v>
      </c>
      <c r="R6386">
        <v>6385</v>
      </c>
    </row>
    <row r="6387" spans="1:18" ht="15" x14ac:dyDescent="0.45">
      <c r="A6387">
        <v>17914</v>
      </c>
      <c r="H6387">
        <v>2</v>
      </c>
      <c r="I6387">
        <v>29</v>
      </c>
      <c r="J6387">
        <v>2</v>
      </c>
      <c r="K6387">
        <v>29</v>
      </c>
      <c r="L6387" s="11" t="s">
        <v>11926</v>
      </c>
      <c r="M6387" s="12" t="s">
        <v>6</v>
      </c>
      <c r="N6387" s="12" t="s">
        <v>6</v>
      </c>
      <c r="O6387" s="12" t="s">
        <v>6</v>
      </c>
      <c r="P6387" s="12">
        <v>2032</v>
      </c>
      <c r="Q6387" s="12" t="s">
        <v>6</v>
      </c>
      <c r="R6387">
        <v>6386</v>
      </c>
    </row>
    <row r="6388" spans="1:18" ht="15" x14ac:dyDescent="0.45">
      <c r="A6388">
        <v>29157</v>
      </c>
      <c r="B6388">
        <v>1</v>
      </c>
      <c r="C6388">
        <v>29</v>
      </c>
      <c r="J6388">
        <v>1</v>
      </c>
      <c r="K6388">
        <v>29</v>
      </c>
      <c r="L6388" s="11" t="s">
        <v>11926</v>
      </c>
      <c r="M6388" s="12" t="s">
        <v>6</v>
      </c>
      <c r="N6388" s="12" t="s">
        <v>6</v>
      </c>
      <c r="O6388" s="12" t="s">
        <v>6</v>
      </c>
      <c r="P6388" s="12">
        <v>2033</v>
      </c>
      <c r="Q6388" s="12" t="s">
        <v>6</v>
      </c>
      <c r="R6388">
        <v>6387</v>
      </c>
    </row>
    <row r="6389" spans="1:18" ht="15" x14ac:dyDescent="0.45">
      <c r="A6389">
        <v>18106</v>
      </c>
      <c r="F6389">
        <v>3</v>
      </c>
      <c r="G6389">
        <v>14.4</v>
      </c>
      <c r="H6389">
        <v>3</v>
      </c>
      <c r="I6389">
        <v>14.4</v>
      </c>
      <c r="J6389">
        <v>6</v>
      </c>
      <c r="K6389">
        <v>28.8</v>
      </c>
      <c r="L6389" s="11" t="s">
        <v>11925</v>
      </c>
      <c r="M6389" s="12" t="s">
        <v>6</v>
      </c>
      <c r="N6389" s="12" t="s">
        <v>6</v>
      </c>
      <c r="O6389" s="12">
        <v>1228</v>
      </c>
      <c r="P6389" s="12" t="s">
        <v>6</v>
      </c>
      <c r="Q6389" s="12" t="s">
        <v>6</v>
      </c>
      <c r="R6389">
        <v>6388</v>
      </c>
    </row>
    <row r="6390" spans="1:18" ht="15" x14ac:dyDescent="0.45">
      <c r="A6390">
        <v>30471</v>
      </c>
      <c r="H6390">
        <v>8</v>
      </c>
      <c r="I6390">
        <v>28.8</v>
      </c>
      <c r="J6390">
        <v>8</v>
      </c>
      <c r="K6390">
        <v>28.8</v>
      </c>
      <c r="L6390" s="11" t="s">
        <v>11928</v>
      </c>
      <c r="M6390" s="12" t="s">
        <v>6</v>
      </c>
      <c r="N6390" s="12">
        <v>1326</v>
      </c>
      <c r="O6390" s="12" t="s">
        <v>6</v>
      </c>
      <c r="P6390" s="12" t="s">
        <v>6</v>
      </c>
      <c r="Q6390" s="12" t="s">
        <v>6</v>
      </c>
      <c r="R6390">
        <v>6389</v>
      </c>
    </row>
    <row r="6391" spans="1:18" ht="15" x14ac:dyDescent="0.45">
      <c r="A6391">
        <v>23311</v>
      </c>
      <c r="B6391">
        <v>3</v>
      </c>
      <c r="C6391">
        <v>14.4</v>
      </c>
      <c r="F6391">
        <v>1</v>
      </c>
      <c r="G6391">
        <v>4.8</v>
      </c>
      <c r="H6391">
        <v>2</v>
      </c>
      <c r="I6391">
        <v>9.6</v>
      </c>
      <c r="J6391">
        <v>6</v>
      </c>
      <c r="K6391">
        <v>28.799999999999997</v>
      </c>
      <c r="L6391" s="11" t="s">
        <v>11926</v>
      </c>
      <c r="M6391" s="12" t="s">
        <v>6</v>
      </c>
      <c r="N6391" s="12" t="s">
        <v>6</v>
      </c>
      <c r="O6391" s="12" t="s">
        <v>6</v>
      </c>
      <c r="P6391" s="12">
        <v>2034</v>
      </c>
      <c r="Q6391" s="12" t="s">
        <v>6</v>
      </c>
      <c r="R6391">
        <v>6390</v>
      </c>
    </row>
    <row r="6392" spans="1:18" ht="15" x14ac:dyDescent="0.45">
      <c r="A6392">
        <v>2029678</v>
      </c>
      <c r="B6392">
        <v>2.81</v>
      </c>
      <c r="C6392">
        <v>15.18</v>
      </c>
      <c r="D6392">
        <v>1.21</v>
      </c>
      <c r="E6392">
        <v>6.25</v>
      </c>
      <c r="F6392">
        <v>1.32</v>
      </c>
      <c r="G6392">
        <v>7.14</v>
      </c>
      <c r="J6392">
        <v>5.34</v>
      </c>
      <c r="K6392">
        <v>28.57</v>
      </c>
      <c r="L6392" s="11" t="s">
        <v>11927</v>
      </c>
      <c r="M6392" s="12" t="s">
        <v>6</v>
      </c>
      <c r="N6392" s="12" t="s">
        <v>6</v>
      </c>
      <c r="O6392" s="12" t="s">
        <v>6</v>
      </c>
      <c r="P6392" s="12" t="s">
        <v>6</v>
      </c>
      <c r="Q6392" s="12">
        <v>1036</v>
      </c>
      <c r="R6392">
        <v>6391</v>
      </c>
    </row>
    <row r="6393" spans="1:18" ht="15" x14ac:dyDescent="0.45">
      <c r="A6393">
        <v>10326</v>
      </c>
      <c r="B6393">
        <v>1</v>
      </c>
      <c r="C6393">
        <v>9.5</v>
      </c>
      <c r="D6393">
        <v>1</v>
      </c>
      <c r="E6393">
        <v>9.5</v>
      </c>
      <c r="F6393">
        <v>1</v>
      </c>
      <c r="G6393">
        <v>9.5</v>
      </c>
      <c r="J6393">
        <v>3</v>
      </c>
      <c r="K6393">
        <v>28.5</v>
      </c>
      <c r="L6393" s="11" t="s">
        <v>11927</v>
      </c>
      <c r="M6393" s="12" t="s">
        <v>6</v>
      </c>
      <c r="N6393" s="12" t="s">
        <v>6</v>
      </c>
      <c r="O6393" s="12" t="s">
        <v>6</v>
      </c>
      <c r="P6393" s="12" t="s">
        <v>6</v>
      </c>
      <c r="Q6393" s="12">
        <v>1037</v>
      </c>
      <c r="R6393">
        <v>6392</v>
      </c>
    </row>
    <row r="6394" spans="1:18" ht="15" x14ac:dyDescent="0.45">
      <c r="A6394">
        <v>29897</v>
      </c>
      <c r="B6394">
        <v>3</v>
      </c>
      <c r="C6394">
        <v>28.5</v>
      </c>
      <c r="J6394">
        <v>3</v>
      </c>
      <c r="K6394">
        <v>28.5</v>
      </c>
      <c r="L6394" s="11" t="s">
        <v>11926</v>
      </c>
      <c r="M6394" s="12" t="s">
        <v>6</v>
      </c>
      <c r="N6394" s="12" t="s">
        <v>6</v>
      </c>
      <c r="O6394" s="12" t="s">
        <v>6</v>
      </c>
      <c r="P6394" s="12">
        <v>2035</v>
      </c>
      <c r="Q6394" s="12" t="s">
        <v>6</v>
      </c>
      <c r="R6394">
        <v>6393</v>
      </c>
    </row>
    <row r="6395" spans="1:18" ht="15" x14ac:dyDescent="0.45">
      <c r="A6395">
        <v>15963</v>
      </c>
      <c r="B6395">
        <v>1</v>
      </c>
      <c r="C6395">
        <v>9.4</v>
      </c>
      <c r="D6395">
        <v>1</v>
      </c>
      <c r="E6395">
        <v>9.4</v>
      </c>
      <c r="F6395">
        <v>1</v>
      </c>
      <c r="G6395">
        <v>9.4</v>
      </c>
      <c r="J6395">
        <v>3</v>
      </c>
      <c r="K6395">
        <v>28.200000000000003</v>
      </c>
      <c r="L6395" s="11" t="s">
        <v>11927</v>
      </c>
      <c r="M6395" s="12" t="s">
        <v>6</v>
      </c>
      <c r="N6395" s="12" t="s">
        <v>6</v>
      </c>
      <c r="O6395" s="12" t="s">
        <v>6</v>
      </c>
      <c r="P6395" s="12" t="s">
        <v>6</v>
      </c>
      <c r="Q6395" s="12">
        <v>1038</v>
      </c>
      <c r="R6395">
        <v>6394</v>
      </c>
    </row>
    <row r="6396" spans="1:18" ht="15" x14ac:dyDescent="0.45">
      <c r="A6396">
        <v>30548</v>
      </c>
      <c r="B6396">
        <v>1</v>
      </c>
      <c r="C6396">
        <v>7.5</v>
      </c>
      <c r="F6396">
        <v>1</v>
      </c>
      <c r="G6396">
        <v>6.9</v>
      </c>
      <c r="H6396">
        <v>2</v>
      </c>
      <c r="I6396">
        <v>13.8</v>
      </c>
      <c r="J6396">
        <v>4</v>
      </c>
      <c r="K6396">
        <v>28.200000000000003</v>
      </c>
      <c r="L6396" s="11" t="s">
        <v>11925</v>
      </c>
      <c r="M6396" s="12" t="s">
        <v>6</v>
      </c>
      <c r="N6396" s="12" t="s">
        <v>6</v>
      </c>
      <c r="O6396" s="12">
        <v>1229</v>
      </c>
      <c r="P6396" s="12" t="s">
        <v>6</v>
      </c>
      <c r="Q6396" s="12" t="s">
        <v>6</v>
      </c>
      <c r="R6396">
        <v>6395</v>
      </c>
    </row>
    <row r="6397" spans="1:18" ht="15" x14ac:dyDescent="0.45">
      <c r="A6397">
        <v>31865</v>
      </c>
      <c r="F6397">
        <v>19</v>
      </c>
      <c r="G6397">
        <v>28.02</v>
      </c>
      <c r="J6397">
        <v>19</v>
      </c>
      <c r="K6397">
        <v>28.02</v>
      </c>
      <c r="L6397" s="11" t="s">
        <v>11928</v>
      </c>
      <c r="M6397" s="12" t="s">
        <v>6</v>
      </c>
      <c r="N6397" s="12">
        <v>1327</v>
      </c>
      <c r="O6397" s="12" t="s">
        <v>6</v>
      </c>
      <c r="P6397" s="12" t="s">
        <v>6</v>
      </c>
      <c r="Q6397" s="12" t="s">
        <v>6</v>
      </c>
      <c r="R6397">
        <v>6396</v>
      </c>
    </row>
    <row r="6398" spans="1:18" ht="15" x14ac:dyDescent="0.45">
      <c r="A6398">
        <v>10455</v>
      </c>
      <c r="B6398">
        <v>2</v>
      </c>
      <c r="C6398">
        <v>28</v>
      </c>
      <c r="J6398">
        <v>2</v>
      </c>
      <c r="K6398">
        <v>28</v>
      </c>
      <c r="L6398" s="11" t="s">
        <v>11927</v>
      </c>
      <c r="M6398" s="12" t="s">
        <v>6</v>
      </c>
      <c r="N6398" s="12" t="s">
        <v>6</v>
      </c>
      <c r="O6398" s="12" t="s">
        <v>6</v>
      </c>
      <c r="P6398" s="12" t="s">
        <v>6</v>
      </c>
      <c r="Q6398" s="12">
        <v>1039</v>
      </c>
      <c r="R6398">
        <v>6397</v>
      </c>
    </row>
    <row r="6399" spans="1:18" ht="15" x14ac:dyDescent="0.45">
      <c r="A6399">
        <v>2028021</v>
      </c>
      <c r="H6399">
        <v>1</v>
      </c>
      <c r="I6399">
        <v>28</v>
      </c>
      <c r="J6399">
        <v>1</v>
      </c>
      <c r="K6399">
        <v>28</v>
      </c>
      <c r="L6399" s="11" t="s">
        <v>11924</v>
      </c>
      <c r="M6399" s="12">
        <v>458</v>
      </c>
      <c r="N6399" s="12" t="s">
        <v>6</v>
      </c>
      <c r="O6399" s="12" t="s">
        <v>6</v>
      </c>
      <c r="P6399" s="12" t="s">
        <v>6</v>
      </c>
      <c r="Q6399" s="12" t="s">
        <v>6</v>
      </c>
      <c r="R6399">
        <v>6398</v>
      </c>
    </row>
    <row r="6400" spans="1:18" ht="15" x14ac:dyDescent="0.45">
      <c r="A6400">
        <v>23467</v>
      </c>
      <c r="D6400">
        <v>2</v>
      </c>
      <c r="E6400">
        <v>7</v>
      </c>
      <c r="F6400">
        <v>1</v>
      </c>
      <c r="G6400">
        <v>3.5</v>
      </c>
      <c r="H6400">
        <v>5</v>
      </c>
      <c r="I6400">
        <v>17.5</v>
      </c>
      <c r="J6400">
        <v>8</v>
      </c>
      <c r="K6400">
        <v>28</v>
      </c>
      <c r="L6400" s="11" t="s">
        <v>11926</v>
      </c>
      <c r="M6400" s="12" t="s">
        <v>6</v>
      </c>
      <c r="N6400" s="12" t="s">
        <v>6</v>
      </c>
      <c r="O6400" s="12" t="s">
        <v>6</v>
      </c>
      <c r="P6400" s="12">
        <v>2036</v>
      </c>
      <c r="Q6400" s="12" t="s">
        <v>6</v>
      </c>
      <c r="R6400">
        <v>6399</v>
      </c>
    </row>
    <row r="6401" spans="1:18" ht="15" x14ac:dyDescent="0.45">
      <c r="A6401">
        <v>30577</v>
      </c>
      <c r="H6401">
        <v>1</v>
      </c>
      <c r="I6401">
        <v>28</v>
      </c>
      <c r="J6401">
        <v>1</v>
      </c>
      <c r="K6401">
        <v>28</v>
      </c>
      <c r="L6401" s="11" t="s">
        <v>11926</v>
      </c>
      <c r="M6401" s="12" t="s">
        <v>6</v>
      </c>
      <c r="N6401" s="12" t="s">
        <v>6</v>
      </c>
      <c r="O6401" s="12" t="s">
        <v>6</v>
      </c>
      <c r="P6401" s="12">
        <v>2037</v>
      </c>
      <c r="Q6401" s="12" t="s">
        <v>6</v>
      </c>
      <c r="R6401">
        <v>6400</v>
      </c>
    </row>
    <row r="6402" spans="1:18" ht="15" x14ac:dyDescent="0.45">
      <c r="A6402">
        <v>31342</v>
      </c>
      <c r="D6402">
        <v>3</v>
      </c>
      <c r="E6402">
        <v>10.5</v>
      </c>
      <c r="F6402">
        <v>3</v>
      </c>
      <c r="G6402">
        <v>10.5</v>
      </c>
      <c r="H6402">
        <v>2</v>
      </c>
      <c r="I6402">
        <v>7</v>
      </c>
      <c r="J6402">
        <v>8</v>
      </c>
      <c r="K6402">
        <v>28</v>
      </c>
      <c r="L6402" s="11" t="s">
        <v>11926</v>
      </c>
      <c r="M6402" s="12" t="s">
        <v>6</v>
      </c>
      <c r="N6402" s="12" t="s">
        <v>6</v>
      </c>
      <c r="O6402" s="12" t="s">
        <v>6</v>
      </c>
      <c r="P6402" s="12">
        <v>2038</v>
      </c>
      <c r="Q6402" s="12" t="s">
        <v>6</v>
      </c>
      <c r="R6402">
        <v>6401</v>
      </c>
    </row>
    <row r="6403" spans="1:18" ht="15" x14ac:dyDescent="0.45">
      <c r="A6403">
        <v>32322</v>
      </c>
      <c r="H6403">
        <v>7</v>
      </c>
      <c r="I6403">
        <v>28</v>
      </c>
      <c r="J6403">
        <v>7</v>
      </c>
      <c r="K6403">
        <v>28</v>
      </c>
      <c r="L6403" s="11" t="s">
        <v>11926</v>
      </c>
      <c r="M6403" s="12" t="s">
        <v>6</v>
      </c>
      <c r="N6403" s="12" t="s">
        <v>6</v>
      </c>
      <c r="O6403" s="12" t="s">
        <v>6</v>
      </c>
      <c r="P6403" s="12">
        <v>2039</v>
      </c>
      <c r="Q6403" s="12" t="s">
        <v>6</v>
      </c>
      <c r="R6403">
        <v>6402</v>
      </c>
    </row>
    <row r="6404" spans="1:18" ht="15" x14ac:dyDescent="0.45">
      <c r="A6404">
        <v>17947</v>
      </c>
      <c r="H6404">
        <v>1</v>
      </c>
      <c r="I6404">
        <v>27.9</v>
      </c>
      <c r="J6404">
        <v>1</v>
      </c>
      <c r="K6404">
        <v>27.9</v>
      </c>
      <c r="L6404" s="11" t="s">
        <v>11926</v>
      </c>
      <c r="M6404" s="12" t="s">
        <v>6</v>
      </c>
      <c r="N6404" s="12" t="s">
        <v>6</v>
      </c>
      <c r="O6404" s="12" t="s">
        <v>6</v>
      </c>
      <c r="P6404" s="12">
        <v>2040</v>
      </c>
      <c r="Q6404" s="12" t="s">
        <v>6</v>
      </c>
      <c r="R6404">
        <v>6403</v>
      </c>
    </row>
    <row r="6405" spans="1:18" ht="15" x14ac:dyDescent="0.45">
      <c r="A6405">
        <v>30289</v>
      </c>
      <c r="D6405">
        <v>1</v>
      </c>
      <c r="E6405">
        <v>27.9</v>
      </c>
      <c r="J6405">
        <v>1</v>
      </c>
      <c r="K6405">
        <v>27.9</v>
      </c>
      <c r="L6405" s="11" t="s">
        <v>11925</v>
      </c>
      <c r="M6405" s="12" t="s">
        <v>6</v>
      </c>
      <c r="N6405" s="12" t="s">
        <v>6</v>
      </c>
      <c r="O6405" s="12">
        <v>1230</v>
      </c>
      <c r="P6405" s="12" t="s">
        <v>6</v>
      </c>
      <c r="Q6405" s="12" t="s">
        <v>6</v>
      </c>
      <c r="R6405">
        <v>6404</v>
      </c>
    </row>
    <row r="6406" spans="1:18" ht="15" x14ac:dyDescent="0.45">
      <c r="A6406">
        <v>29140</v>
      </c>
      <c r="F6406">
        <v>2</v>
      </c>
      <c r="G6406">
        <v>27.8</v>
      </c>
      <c r="J6406">
        <v>2</v>
      </c>
      <c r="K6406">
        <v>27.8</v>
      </c>
      <c r="L6406" s="11" t="s">
        <v>11926</v>
      </c>
      <c r="M6406" s="12" t="s">
        <v>6</v>
      </c>
      <c r="N6406" s="12" t="s">
        <v>6</v>
      </c>
      <c r="O6406" s="12" t="s">
        <v>6</v>
      </c>
      <c r="P6406" s="12">
        <v>2041</v>
      </c>
      <c r="Q6406" s="12" t="s">
        <v>6</v>
      </c>
      <c r="R6406">
        <v>6405</v>
      </c>
    </row>
    <row r="6407" spans="1:18" ht="15" x14ac:dyDescent="0.45">
      <c r="A6407">
        <v>12302</v>
      </c>
      <c r="B6407">
        <v>10</v>
      </c>
      <c r="C6407">
        <v>27.78</v>
      </c>
      <c r="J6407">
        <v>10</v>
      </c>
      <c r="K6407">
        <v>27.78</v>
      </c>
      <c r="L6407" s="11" t="s">
        <v>11927</v>
      </c>
      <c r="M6407" s="12" t="s">
        <v>6</v>
      </c>
      <c r="N6407" s="12" t="s">
        <v>6</v>
      </c>
      <c r="O6407" s="12" t="s">
        <v>6</v>
      </c>
      <c r="P6407" s="12" t="s">
        <v>6</v>
      </c>
      <c r="Q6407" s="12">
        <v>1040</v>
      </c>
      <c r="R6407">
        <v>6406</v>
      </c>
    </row>
    <row r="6408" spans="1:18" ht="15" x14ac:dyDescent="0.45">
      <c r="A6408">
        <v>17746</v>
      </c>
      <c r="F6408">
        <v>1</v>
      </c>
      <c r="G6408">
        <v>27.6</v>
      </c>
      <c r="J6408">
        <v>1</v>
      </c>
      <c r="K6408">
        <v>27.6</v>
      </c>
      <c r="L6408" s="11" t="s">
        <v>11926</v>
      </c>
      <c r="M6408" s="12" t="s">
        <v>6</v>
      </c>
      <c r="N6408" s="12" t="s">
        <v>6</v>
      </c>
      <c r="O6408" s="12" t="s">
        <v>6</v>
      </c>
      <c r="P6408" s="12">
        <v>2042</v>
      </c>
      <c r="Q6408" s="12" t="s">
        <v>6</v>
      </c>
      <c r="R6408">
        <v>6407</v>
      </c>
    </row>
    <row r="6409" spans="1:18" ht="15" x14ac:dyDescent="0.45">
      <c r="A6409">
        <v>32263</v>
      </c>
      <c r="F6409">
        <v>1</v>
      </c>
      <c r="G6409">
        <v>6.9</v>
      </c>
      <c r="H6409">
        <v>3</v>
      </c>
      <c r="I6409">
        <v>20.7</v>
      </c>
      <c r="J6409">
        <v>4</v>
      </c>
      <c r="K6409">
        <v>27.6</v>
      </c>
      <c r="L6409" s="11" t="s">
        <v>11926</v>
      </c>
      <c r="M6409" s="12" t="s">
        <v>6</v>
      </c>
      <c r="N6409" s="12" t="s">
        <v>6</v>
      </c>
      <c r="O6409" s="12" t="s">
        <v>6</v>
      </c>
      <c r="P6409" s="12">
        <v>2043</v>
      </c>
      <c r="Q6409" s="12" t="s">
        <v>6</v>
      </c>
      <c r="R6409">
        <v>6408</v>
      </c>
    </row>
    <row r="6410" spans="1:18" ht="15" x14ac:dyDescent="0.45">
      <c r="A6410">
        <v>18123</v>
      </c>
      <c r="B6410">
        <v>1</v>
      </c>
      <c r="C6410">
        <v>5.5</v>
      </c>
      <c r="D6410">
        <v>1</v>
      </c>
      <c r="E6410">
        <v>5.5</v>
      </c>
      <c r="F6410">
        <v>2</v>
      </c>
      <c r="G6410">
        <v>11</v>
      </c>
      <c r="H6410">
        <v>1</v>
      </c>
      <c r="I6410">
        <v>5.5</v>
      </c>
      <c r="J6410">
        <v>5</v>
      </c>
      <c r="K6410">
        <v>27.5</v>
      </c>
      <c r="L6410" s="11" t="s">
        <v>11926</v>
      </c>
      <c r="M6410" s="12" t="s">
        <v>6</v>
      </c>
      <c r="N6410" s="12" t="s">
        <v>6</v>
      </c>
      <c r="O6410" s="12" t="s">
        <v>6</v>
      </c>
      <c r="P6410" s="12">
        <v>2044</v>
      </c>
      <c r="Q6410" s="12" t="s">
        <v>6</v>
      </c>
      <c r="R6410">
        <v>6409</v>
      </c>
    </row>
    <row r="6411" spans="1:18" ht="15" x14ac:dyDescent="0.45">
      <c r="A6411">
        <v>28011</v>
      </c>
      <c r="B6411">
        <v>29</v>
      </c>
      <c r="C6411">
        <v>17.3</v>
      </c>
      <c r="D6411">
        <v>17</v>
      </c>
      <c r="E6411">
        <v>10.15</v>
      </c>
      <c r="J6411">
        <v>46</v>
      </c>
      <c r="K6411">
        <v>27.450000000000003</v>
      </c>
      <c r="L6411" s="11" t="s">
        <v>11928</v>
      </c>
      <c r="M6411" s="12" t="s">
        <v>6</v>
      </c>
      <c r="N6411" s="12">
        <v>1328</v>
      </c>
      <c r="O6411" s="12" t="s">
        <v>6</v>
      </c>
      <c r="P6411" s="12" t="s">
        <v>6</v>
      </c>
      <c r="Q6411" s="12" t="s">
        <v>6</v>
      </c>
      <c r="R6411">
        <v>6410</v>
      </c>
    </row>
    <row r="6412" spans="1:18" ht="15" x14ac:dyDescent="0.45">
      <c r="A6412">
        <v>32434</v>
      </c>
      <c r="H6412">
        <v>7</v>
      </c>
      <c r="I6412">
        <v>27.3</v>
      </c>
      <c r="J6412">
        <v>7</v>
      </c>
      <c r="K6412">
        <v>27.3</v>
      </c>
      <c r="L6412" s="11" t="s">
        <v>11925</v>
      </c>
      <c r="M6412" s="12" t="s">
        <v>6</v>
      </c>
      <c r="N6412" s="12" t="s">
        <v>6</v>
      </c>
      <c r="O6412" s="12">
        <v>1231</v>
      </c>
      <c r="P6412" s="12" t="s">
        <v>6</v>
      </c>
      <c r="Q6412" s="12" t="s">
        <v>6</v>
      </c>
      <c r="R6412">
        <v>6411</v>
      </c>
    </row>
    <row r="6413" spans="1:18" ht="15" x14ac:dyDescent="0.45">
      <c r="A6413">
        <v>18104</v>
      </c>
      <c r="B6413">
        <v>6</v>
      </c>
      <c r="C6413">
        <v>27.28</v>
      </c>
      <c r="J6413">
        <v>6</v>
      </c>
      <c r="K6413">
        <v>27.28</v>
      </c>
      <c r="L6413" s="11" t="s">
        <v>6</v>
      </c>
      <c r="M6413" s="12" t="s">
        <v>6</v>
      </c>
      <c r="N6413" s="12" t="s">
        <v>6</v>
      </c>
      <c r="O6413" s="12" t="s">
        <v>6</v>
      </c>
      <c r="P6413" s="12" t="s">
        <v>6</v>
      </c>
      <c r="Q6413" s="12" t="s">
        <v>6</v>
      </c>
      <c r="R6413">
        <v>6412</v>
      </c>
    </row>
    <row r="6414" spans="1:18" ht="15" x14ac:dyDescent="0.45">
      <c r="A6414">
        <v>11080</v>
      </c>
      <c r="D6414">
        <v>2</v>
      </c>
      <c r="E6414">
        <v>13.6</v>
      </c>
      <c r="F6414">
        <v>1</v>
      </c>
      <c r="G6414">
        <v>6.8</v>
      </c>
      <c r="H6414">
        <v>1</v>
      </c>
      <c r="I6414">
        <v>6.8</v>
      </c>
      <c r="J6414">
        <v>4</v>
      </c>
      <c r="K6414">
        <v>27.2</v>
      </c>
      <c r="L6414" s="11" t="s">
        <v>11927</v>
      </c>
      <c r="M6414" s="12" t="s">
        <v>6</v>
      </c>
      <c r="N6414" s="12" t="s">
        <v>6</v>
      </c>
      <c r="O6414" s="12" t="s">
        <v>6</v>
      </c>
      <c r="P6414" s="12" t="s">
        <v>6</v>
      </c>
      <c r="Q6414" s="12">
        <v>1041</v>
      </c>
      <c r="R6414">
        <v>6413</v>
      </c>
    </row>
    <row r="6415" spans="1:18" ht="15" x14ac:dyDescent="0.45">
      <c r="A6415">
        <v>16731</v>
      </c>
      <c r="B6415">
        <v>2</v>
      </c>
      <c r="C6415">
        <v>13.6</v>
      </c>
      <c r="H6415">
        <v>2</v>
      </c>
      <c r="I6415">
        <v>13.6</v>
      </c>
      <c r="J6415">
        <v>4</v>
      </c>
      <c r="K6415">
        <v>27.2</v>
      </c>
      <c r="L6415" s="11" t="s">
        <v>11928</v>
      </c>
      <c r="M6415" s="12" t="s">
        <v>6</v>
      </c>
      <c r="N6415" s="12">
        <v>1329</v>
      </c>
      <c r="O6415" s="12" t="s">
        <v>6</v>
      </c>
      <c r="P6415" s="12" t="s">
        <v>6</v>
      </c>
      <c r="Q6415" s="12" t="s">
        <v>6</v>
      </c>
      <c r="R6415">
        <v>6414</v>
      </c>
    </row>
    <row r="6416" spans="1:18" ht="15" x14ac:dyDescent="0.45">
      <c r="A6416">
        <v>27675</v>
      </c>
      <c r="H6416">
        <v>2</v>
      </c>
      <c r="I6416">
        <v>27.2</v>
      </c>
      <c r="J6416">
        <v>2</v>
      </c>
      <c r="K6416">
        <v>27.2</v>
      </c>
      <c r="L6416" s="11" t="s">
        <v>11928</v>
      </c>
      <c r="M6416" s="12" t="s">
        <v>6</v>
      </c>
      <c r="N6416" s="12">
        <v>1330</v>
      </c>
      <c r="O6416" s="12" t="s">
        <v>6</v>
      </c>
      <c r="P6416" s="12" t="s">
        <v>6</v>
      </c>
      <c r="Q6416" s="12" t="s">
        <v>6</v>
      </c>
      <c r="R6416">
        <v>6415</v>
      </c>
    </row>
    <row r="6417" spans="1:18" ht="15" x14ac:dyDescent="0.45">
      <c r="A6417">
        <v>31725</v>
      </c>
      <c r="D6417">
        <v>2</v>
      </c>
      <c r="E6417">
        <v>27.2</v>
      </c>
      <c r="J6417">
        <v>2</v>
      </c>
      <c r="K6417">
        <v>27.2</v>
      </c>
      <c r="L6417" s="11" t="s">
        <v>11928</v>
      </c>
      <c r="M6417" s="12" t="s">
        <v>6</v>
      </c>
      <c r="N6417" s="12">
        <v>1331</v>
      </c>
      <c r="O6417" s="12" t="s">
        <v>6</v>
      </c>
      <c r="P6417" s="12" t="s">
        <v>6</v>
      </c>
      <c r="Q6417" s="12" t="s">
        <v>6</v>
      </c>
      <c r="R6417">
        <v>6416</v>
      </c>
    </row>
    <row r="6418" spans="1:18" ht="15" x14ac:dyDescent="0.45">
      <c r="A6418">
        <v>17064</v>
      </c>
      <c r="H6418">
        <v>2</v>
      </c>
      <c r="I6418">
        <v>27</v>
      </c>
      <c r="J6418">
        <v>2</v>
      </c>
      <c r="K6418">
        <v>27</v>
      </c>
      <c r="L6418" s="11" t="s">
        <v>11926</v>
      </c>
      <c r="M6418" s="12" t="s">
        <v>6</v>
      </c>
      <c r="N6418" s="12" t="s">
        <v>6</v>
      </c>
      <c r="O6418" s="12" t="s">
        <v>6</v>
      </c>
      <c r="P6418" s="12">
        <v>2045</v>
      </c>
      <c r="Q6418" s="12" t="s">
        <v>6</v>
      </c>
      <c r="R6418">
        <v>6417</v>
      </c>
    </row>
    <row r="6419" spans="1:18" ht="15" x14ac:dyDescent="0.45">
      <c r="A6419">
        <v>27631</v>
      </c>
      <c r="B6419">
        <v>5</v>
      </c>
      <c r="C6419">
        <v>22.5</v>
      </c>
      <c r="D6419">
        <v>1</v>
      </c>
      <c r="E6419">
        <v>4.5</v>
      </c>
      <c r="J6419">
        <v>6</v>
      </c>
      <c r="K6419">
        <v>27</v>
      </c>
      <c r="L6419" s="11" t="s">
        <v>11926</v>
      </c>
      <c r="M6419" s="12" t="s">
        <v>6</v>
      </c>
      <c r="N6419" s="12" t="s">
        <v>6</v>
      </c>
      <c r="O6419" s="12" t="s">
        <v>6</v>
      </c>
      <c r="P6419" s="12">
        <v>2046</v>
      </c>
      <c r="Q6419" s="12" t="s">
        <v>6</v>
      </c>
      <c r="R6419">
        <v>6418</v>
      </c>
    </row>
    <row r="6420" spans="1:18" ht="15" x14ac:dyDescent="0.45">
      <c r="A6420">
        <v>27640</v>
      </c>
      <c r="B6420">
        <v>9</v>
      </c>
      <c r="C6420">
        <v>27</v>
      </c>
      <c r="J6420">
        <v>9</v>
      </c>
      <c r="K6420">
        <v>27</v>
      </c>
      <c r="L6420" s="11" t="s">
        <v>11926</v>
      </c>
      <c r="M6420" s="12" t="s">
        <v>6</v>
      </c>
      <c r="N6420" s="12" t="s">
        <v>6</v>
      </c>
      <c r="O6420" s="12" t="s">
        <v>6</v>
      </c>
      <c r="P6420" s="12">
        <v>2047</v>
      </c>
      <c r="Q6420" s="12" t="s">
        <v>6</v>
      </c>
      <c r="R6420">
        <v>6419</v>
      </c>
    </row>
    <row r="6421" spans="1:18" ht="15" x14ac:dyDescent="0.45">
      <c r="A6421">
        <v>28975</v>
      </c>
      <c r="B6421">
        <v>1</v>
      </c>
      <c r="C6421">
        <v>4.5</v>
      </c>
      <c r="F6421">
        <v>1</v>
      </c>
      <c r="G6421">
        <v>4.5</v>
      </c>
      <c r="H6421">
        <v>4</v>
      </c>
      <c r="I6421">
        <v>18</v>
      </c>
      <c r="J6421">
        <v>6</v>
      </c>
      <c r="K6421">
        <v>27</v>
      </c>
      <c r="L6421" s="11" t="s">
        <v>11925</v>
      </c>
      <c r="M6421" s="12" t="s">
        <v>6</v>
      </c>
      <c r="N6421" s="12" t="s">
        <v>6</v>
      </c>
      <c r="O6421" s="12">
        <v>1232</v>
      </c>
      <c r="P6421" s="12" t="s">
        <v>6</v>
      </c>
      <c r="Q6421" s="12" t="s">
        <v>6</v>
      </c>
      <c r="R6421">
        <v>6420</v>
      </c>
    </row>
    <row r="6422" spans="1:18" ht="15" x14ac:dyDescent="0.45">
      <c r="A6422">
        <v>31860</v>
      </c>
      <c r="F6422">
        <v>1</v>
      </c>
      <c r="G6422">
        <v>13.5</v>
      </c>
      <c r="H6422">
        <v>1</v>
      </c>
      <c r="I6422">
        <v>13.5</v>
      </c>
      <c r="J6422">
        <v>2</v>
      </c>
      <c r="K6422">
        <v>27</v>
      </c>
      <c r="L6422" s="11" t="s">
        <v>11924</v>
      </c>
      <c r="M6422" s="12">
        <v>459</v>
      </c>
      <c r="N6422" s="12" t="s">
        <v>6</v>
      </c>
      <c r="O6422" s="12" t="s">
        <v>6</v>
      </c>
      <c r="P6422" s="12" t="s">
        <v>6</v>
      </c>
      <c r="Q6422" s="12" t="s">
        <v>6</v>
      </c>
      <c r="R6422">
        <v>6421</v>
      </c>
    </row>
    <row r="6423" spans="1:18" ht="15" x14ac:dyDescent="0.45">
      <c r="A6423">
        <v>2028192</v>
      </c>
      <c r="B6423">
        <v>0.8</v>
      </c>
      <c r="C6423">
        <v>22.4</v>
      </c>
      <c r="D6423">
        <v>0.16</v>
      </c>
      <c r="E6423">
        <v>4.4800000000000004</v>
      </c>
      <c r="J6423">
        <v>0.96000000000000008</v>
      </c>
      <c r="K6423">
        <v>26.88</v>
      </c>
      <c r="L6423" s="11" t="s">
        <v>11924</v>
      </c>
      <c r="M6423" s="12">
        <v>460</v>
      </c>
      <c r="N6423" s="12" t="s">
        <v>6</v>
      </c>
      <c r="O6423" s="12" t="s">
        <v>6</v>
      </c>
      <c r="P6423" s="12" t="s">
        <v>6</v>
      </c>
      <c r="Q6423" s="12" t="s">
        <v>6</v>
      </c>
      <c r="R6423">
        <v>6422</v>
      </c>
    </row>
    <row r="6424" spans="1:18" ht="15" x14ac:dyDescent="0.45">
      <c r="A6424">
        <v>10552</v>
      </c>
      <c r="D6424">
        <v>1</v>
      </c>
      <c r="E6424">
        <v>8.9</v>
      </c>
      <c r="F6424">
        <v>1</v>
      </c>
      <c r="G6424">
        <v>8.9</v>
      </c>
      <c r="H6424">
        <v>1</v>
      </c>
      <c r="I6424">
        <v>8.9</v>
      </c>
      <c r="J6424">
        <v>3</v>
      </c>
      <c r="K6424">
        <v>26.700000000000003</v>
      </c>
      <c r="L6424" s="11" t="s">
        <v>11927</v>
      </c>
      <c r="M6424" s="12" t="s">
        <v>6</v>
      </c>
      <c r="N6424" s="12" t="s">
        <v>6</v>
      </c>
      <c r="O6424" s="12" t="s">
        <v>6</v>
      </c>
      <c r="P6424" s="12" t="s">
        <v>6</v>
      </c>
      <c r="Q6424" s="12">
        <v>1042</v>
      </c>
      <c r="R6424">
        <v>6423</v>
      </c>
    </row>
    <row r="6425" spans="1:18" ht="15" x14ac:dyDescent="0.45">
      <c r="A6425">
        <v>31289</v>
      </c>
      <c r="B6425">
        <v>7</v>
      </c>
      <c r="C6425">
        <v>26.6</v>
      </c>
      <c r="J6425">
        <v>7</v>
      </c>
      <c r="K6425">
        <v>26.6</v>
      </c>
      <c r="L6425" s="11" t="s">
        <v>11924</v>
      </c>
      <c r="M6425" s="12">
        <v>461</v>
      </c>
      <c r="N6425" s="12" t="s">
        <v>6</v>
      </c>
      <c r="O6425" s="12" t="s">
        <v>6</v>
      </c>
      <c r="P6425" s="12" t="s">
        <v>6</v>
      </c>
      <c r="Q6425" s="12" t="s">
        <v>6</v>
      </c>
      <c r="R6425">
        <v>6424</v>
      </c>
    </row>
    <row r="6426" spans="1:18" ht="15" x14ac:dyDescent="0.45">
      <c r="A6426">
        <v>10453</v>
      </c>
      <c r="B6426">
        <v>2</v>
      </c>
      <c r="C6426">
        <v>26.4</v>
      </c>
      <c r="J6426">
        <v>2</v>
      </c>
      <c r="K6426">
        <v>26.4</v>
      </c>
      <c r="L6426" s="11" t="s">
        <v>11927</v>
      </c>
      <c r="M6426" s="12" t="s">
        <v>6</v>
      </c>
      <c r="N6426" s="12" t="s">
        <v>6</v>
      </c>
      <c r="O6426" s="12" t="s">
        <v>6</v>
      </c>
      <c r="P6426" s="12" t="s">
        <v>6</v>
      </c>
      <c r="Q6426" s="12">
        <v>1043</v>
      </c>
      <c r="R6426">
        <v>6425</v>
      </c>
    </row>
    <row r="6427" spans="1:18" ht="15" x14ac:dyDescent="0.45">
      <c r="A6427">
        <v>32404</v>
      </c>
      <c r="H6427">
        <v>4</v>
      </c>
      <c r="I6427">
        <v>26.4</v>
      </c>
      <c r="J6427">
        <v>4</v>
      </c>
      <c r="K6427">
        <v>26.4</v>
      </c>
      <c r="L6427" s="11" t="s">
        <v>11925</v>
      </c>
      <c r="M6427" s="12" t="s">
        <v>6</v>
      </c>
      <c r="N6427" s="12" t="s">
        <v>6</v>
      </c>
      <c r="O6427" s="12">
        <v>1233</v>
      </c>
      <c r="P6427" s="12" t="s">
        <v>6</v>
      </c>
      <c r="Q6427" s="12" t="s">
        <v>6</v>
      </c>
      <c r="R6427">
        <v>6426</v>
      </c>
    </row>
    <row r="6428" spans="1:18" ht="15" x14ac:dyDescent="0.45">
      <c r="A6428">
        <v>15959</v>
      </c>
      <c r="D6428">
        <v>2</v>
      </c>
      <c r="E6428">
        <v>26.14</v>
      </c>
      <c r="J6428">
        <v>2</v>
      </c>
      <c r="K6428">
        <v>26.14</v>
      </c>
      <c r="L6428" s="11" t="s">
        <v>11927</v>
      </c>
      <c r="M6428" s="12" t="s">
        <v>6</v>
      </c>
      <c r="N6428" s="12" t="s">
        <v>6</v>
      </c>
      <c r="O6428" s="12" t="s">
        <v>6</v>
      </c>
      <c r="P6428" s="12" t="s">
        <v>6</v>
      </c>
      <c r="Q6428" s="12">
        <v>1044</v>
      </c>
      <c r="R6428">
        <v>6427</v>
      </c>
    </row>
    <row r="6429" spans="1:18" ht="15" x14ac:dyDescent="0.45">
      <c r="A6429">
        <v>10503</v>
      </c>
      <c r="D6429">
        <v>2</v>
      </c>
      <c r="E6429">
        <v>10.4</v>
      </c>
      <c r="F6429">
        <v>3</v>
      </c>
      <c r="G6429">
        <v>15.6</v>
      </c>
      <c r="J6429">
        <v>5</v>
      </c>
      <c r="K6429">
        <v>26</v>
      </c>
      <c r="L6429" s="11" t="s">
        <v>11927</v>
      </c>
      <c r="M6429" s="12" t="s">
        <v>6</v>
      </c>
      <c r="N6429" s="12" t="s">
        <v>6</v>
      </c>
      <c r="O6429" s="12" t="s">
        <v>6</v>
      </c>
      <c r="P6429" s="12" t="s">
        <v>6</v>
      </c>
      <c r="Q6429" s="12">
        <v>1045</v>
      </c>
      <c r="R6429">
        <v>6428</v>
      </c>
    </row>
    <row r="6430" spans="1:18" ht="15" x14ac:dyDescent="0.45">
      <c r="A6430">
        <v>14919</v>
      </c>
      <c r="D6430">
        <v>1</v>
      </c>
      <c r="E6430">
        <v>6.5</v>
      </c>
      <c r="F6430">
        <v>3</v>
      </c>
      <c r="G6430">
        <v>19.5</v>
      </c>
      <c r="J6430">
        <v>4</v>
      </c>
      <c r="K6430">
        <v>26</v>
      </c>
      <c r="L6430" s="11" t="s">
        <v>11928</v>
      </c>
      <c r="M6430" s="12" t="s">
        <v>6</v>
      </c>
      <c r="N6430" s="12">
        <v>1332</v>
      </c>
      <c r="O6430" s="12" t="s">
        <v>6</v>
      </c>
      <c r="P6430" s="12" t="s">
        <v>6</v>
      </c>
      <c r="Q6430" s="12" t="s">
        <v>6</v>
      </c>
      <c r="R6430">
        <v>6429</v>
      </c>
    </row>
    <row r="6431" spans="1:18" ht="15" x14ac:dyDescent="0.45">
      <c r="A6431">
        <v>27435</v>
      </c>
      <c r="B6431">
        <v>21</v>
      </c>
      <c r="C6431">
        <v>21</v>
      </c>
      <c r="D6431">
        <v>5</v>
      </c>
      <c r="E6431">
        <v>5</v>
      </c>
      <c r="J6431">
        <v>26</v>
      </c>
      <c r="K6431">
        <v>26</v>
      </c>
      <c r="L6431" s="11" t="s">
        <v>11927</v>
      </c>
      <c r="M6431" s="12" t="s">
        <v>6</v>
      </c>
      <c r="N6431" s="12" t="s">
        <v>6</v>
      </c>
      <c r="O6431" s="12" t="s">
        <v>6</v>
      </c>
      <c r="P6431" s="12" t="s">
        <v>6</v>
      </c>
      <c r="Q6431" s="12">
        <v>1046</v>
      </c>
      <c r="R6431">
        <v>6430</v>
      </c>
    </row>
    <row r="6432" spans="1:18" ht="15" x14ac:dyDescent="0.45">
      <c r="A6432">
        <v>28311</v>
      </c>
      <c r="B6432">
        <v>1</v>
      </c>
      <c r="C6432">
        <v>6.5</v>
      </c>
      <c r="F6432">
        <v>2</v>
      </c>
      <c r="G6432">
        <v>13</v>
      </c>
      <c r="H6432">
        <v>1</v>
      </c>
      <c r="I6432">
        <v>6.5</v>
      </c>
      <c r="J6432">
        <v>4</v>
      </c>
      <c r="K6432">
        <v>26</v>
      </c>
      <c r="L6432" s="11" t="s">
        <v>11926</v>
      </c>
      <c r="M6432" s="12" t="s">
        <v>6</v>
      </c>
      <c r="N6432" s="12" t="s">
        <v>6</v>
      </c>
      <c r="O6432" s="12" t="s">
        <v>6</v>
      </c>
      <c r="P6432" s="12">
        <v>2048</v>
      </c>
      <c r="Q6432" s="12" t="s">
        <v>6</v>
      </c>
      <c r="R6432">
        <v>6431</v>
      </c>
    </row>
    <row r="6433" spans="1:18" ht="15" x14ac:dyDescent="0.45">
      <c r="A6433">
        <v>28675</v>
      </c>
      <c r="B6433">
        <v>1</v>
      </c>
      <c r="C6433">
        <v>13</v>
      </c>
      <c r="D6433">
        <v>1</v>
      </c>
      <c r="E6433">
        <v>13</v>
      </c>
      <c r="J6433">
        <v>2</v>
      </c>
      <c r="K6433">
        <v>26</v>
      </c>
      <c r="L6433" s="11" t="s">
        <v>11925</v>
      </c>
      <c r="M6433" s="12" t="s">
        <v>6</v>
      </c>
      <c r="N6433" s="12" t="s">
        <v>6</v>
      </c>
      <c r="O6433" s="12">
        <v>1234</v>
      </c>
      <c r="P6433" s="12" t="s">
        <v>6</v>
      </c>
      <c r="Q6433" s="12" t="s">
        <v>6</v>
      </c>
      <c r="R6433">
        <v>6432</v>
      </c>
    </row>
    <row r="6434" spans="1:18" ht="15" x14ac:dyDescent="0.45">
      <c r="A6434">
        <v>29247</v>
      </c>
      <c r="F6434">
        <v>2</v>
      </c>
      <c r="G6434">
        <v>13</v>
      </c>
      <c r="H6434">
        <v>2</v>
      </c>
      <c r="I6434">
        <v>13</v>
      </c>
      <c r="J6434">
        <v>4</v>
      </c>
      <c r="K6434">
        <v>26</v>
      </c>
      <c r="L6434" s="11" t="s">
        <v>11925</v>
      </c>
      <c r="M6434" s="12" t="s">
        <v>6</v>
      </c>
      <c r="N6434" s="12" t="s">
        <v>6</v>
      </c>
      <c r="O6434" s="12">
        <v>1235</v>
      </c>
      <c r="P6434" s="12" t="s">
        <v>6</v>
      </c>
      <c r="Q6434" s="12" t="s">
        <v>6</v>
      </c>
      <c r="R6434">
        <v>6433</v>
      </c>
    </row>
    <row r="6435" spans="1:18" ht="15" x14ac:dyDescent="0.45">
      <c r="A6435">
        <v>30442</v>
      </c>
      <c r="B6435">
        <v>3</v>
      </c>
      <c r="C6435">
        <v>19.5</v>
      </c>
      <c r="F6435">
        <v>1</v>
      </c>
      <c r="G6435">
        <v>6.5</v>
      </c>
      <c r="J6435">
        <v>4</v>
      </c>
      <c r="K6435">
        <v>26</v>
      </c>
      <c r="L6435" s="11" t="s">
        <v>11925</v>
      </c>
      <c r="M6435" s="12" t="s">
        <v>6</v>
      </c>
      <c r="N6435" s="12" t="s">
        <v>6</v>
      </c>
      <c r="O6435" s="12">
        <v>1236</v>
      </c>
      <c r="P6435" s="12" t="s">
        <v>6</v>
      </c>
      <c r="Q6435" s="12" t="s">
        <v>6</v>
      </c>
      <c r="R6435">
        <v>6434</v>
      </c>
    </row>
    <row r="6436" spans="1:18" ht="15" x14ac:dyDescent="0.45">
      <c r="A6436">
        <v>30543</v>
      </c>
      <c r="F6436">
        <v>1</v>
      </c>
      <c r="G6436">
        <v>26</v>
      </c>
      <c r="J6436">
        <v>1</v>
      </c>
      <c r="K6436">
        <v>26</v>
      </c>
      <c r="L6436" s="11" t="s">
        <v>11925</v>
      </c>
      <c r="M6436" s="12" t="s">
        <v>6</v>
      </c>
      <c r="N6436" s="12" t="s">
        <v>6</v>
      </c>
      <c r="O6436" s="12">
        <v>1237</v>
      </c>
      <c r="P6436" s="12" t="s">
        <v>6</v>
      </c>
      <c r="Q6436" s="12" t="s">
        <v>6</v>
      </c>
      <c r="R6436">
        <v>6435</v>
      </c>
    </row>
    <row r="6437" spans="1:18" ht="15" x14ac:dyDescent="0.45">
      <c r="A6437">
        <v>32190</v>
      </c>
      <c r="H6437">
        <v>10</v>
      </c>
      <c r="I6437">
        <v>26</v>
      </c>
      <c r="J6437">
        <v>10</v>
      </c>
      <c r="K6437">
        <v>26</v>
      </c>
      <c r="L6437" s="11" t="s">
        <v>11926</v>
      </c>
      <c r="M6437" s="12" t="s">
        <v>6</v>
      </c>
      <c r="N6437" s="12" t="s">
        <v>6</v>
      </c>
      <c r="O6437" s="12" t="s">
        <v>6</v>
      </c>
      <c r="P6437" s="12">
        <v>2049</v>
      </c>
      <c r="Q6437" s="12" t="s">
        <v>6</v>
      </c>
      <c r="R6437">
        <v>6436</v>
      </c>
    </row>
    <row r="6438" spans="1:18" ht="15" x14ac:dyDescent="0.45">
      <c r="A6438">
        <v>31441</v>
      </c>
      <c r="F6438">
        <v>2</v>
      </c>
      <c r="G6438">
        <v>25.6</v>
      </c>
      <c r="J6438">
        <v>2</v>
      </c>
      <c r="K6438">
        <v>25.6</v>
      </c>
      <c r="L6438" s="11" t="s">
        <v>11928</v>
      </c>
      <c r="M6438" s="12" t="s">
        <v>6</v>
      </c>
      <c r="N6438" s="12">
        <v>1333</v>
      </c>
      <c r="O6438" s="12" t="s">
        <v>6</v>
      </c>
      <c r="P6438" s="12" t="s">
        <v>6</v>
      </c>
      <c r="Q6438" s="12" t="s">
        <v>6</v>
      </c>
      <c r="R6438">
        <v>6437</v>
      </c>
    </row>
    <row r="6439" spans="1:18" ht="15" x14ac:dyDescent="0.45">
      <c r="A6439">
        <v>32256</v>
      </c>
      <c r="H6439">
        <v>1</v>
      </c>
      <c r="I6439">
        <v>25.6</v>
      </c>
      <c r="J6439">
        <v>1</v>
      </c>
      <c r="K6439">
        <v>25.6</v>
      </c>
      <c r="L6439" s="11" t="s">
        <v>11925</v>
      </c>
      <c r="M6439" s="12" t="s">
        <v>6</v>
      </c>
      <c r="N6439" s="12" t="s">
        <v>6</v>
      </c>
      <c r="O6439" s="12">
        <v>1238</v>
      </c>
      <c r="P6439" s="12" t="s">
        <v>6</v>
      </c>
      <c r="Q6439" s="12" t="s">
        <v>6</v>
      </c>
      <c r="R6439">
        <v>6438</v>
      </c>
    </row>
    <row r="6440" spans="1:18" ht="15" x14ac:dyDescent="0.45">
      <c r="A6440">
        <v>10424</v>
      </c>
      <c r="B6440">
        <v>1</v>
      </c>
      <c r="C6440">
        <v>25.5</v>
      </c>
      <c r="J6440">
        <v>1</v>
      </c>
      <c r="K6440">
        <v>25.5</v>
      </c>
      <c r="L6440" s="11" t="s">
        <v>11927</v>
      </c>
      <c r="M6440" s="12" t="s">
        <v>6</v>
      </c>
      <c r="N6440" s="12" t="s">
        <v>6</v>
      </c>
      <c r="O6440" s="12" t="s">
        <v>6</v>
      </c>
      <c r="P6440" s="12" t="s">
        <v>6</v>
      </c>
      <c r="Q6440" s="12">
        <v>1047</v>
      </c>
      <c r="R6440">
        <v>6439</v>
      </c>
    </row>
    <row r="6441" spans="1:18" ht="15" x14ac:dyDescent="0.45">
      <c r="A6441">
        <v>16961</v>
      </c>
      <c r="B6441">
        <v>1</v>
      </c>
      <c r="C6441">
        <v>8.5</v>
      </c>
      <c r="F6441">
        <v>2</v>
      </c>
      <c r="G6441">
        <v>17</v>
      </c>
      <c r="J6441">
        <v>3</v>
      </c>
      <c r="K6441">
        <v>25.5</v>
      </c>
      <c r="L6441" s="11" t="s">
        <v>11926</v>
      </c>
      <c r="M6441" s="12" t="s">
        <v>6</v>
      </c>
      <c r="N6441" s="12" t="s">
        <v>6</v>
      </c>
      <c r="O6441" s="12" t="s">
        <v>6</v>
      </c>
      <c r="P6441" s="12">
        <v>2050</v>
      </c>
      <c r="Q6441" s="12" t="s">
        <v>6</v>
      </c>
      <c r="R6441">
        <v>6440</v>
      </c>
    </row>
    <row r="6442" spans="1:18" ht="15" x14ac:dyDescent="0.45">
      <c r="A6442">
        <v>22490</v>
      </c>
      <c r="B6442">
        <v>3</v>
      </c>
      <c r="C6442">
        <v>25.5</v>
      </c>
      <c r="J6442">
        <v>3</v>
      </c>
      <c r="K6442">
        <v>25.5</v>
      </c>
      <c r="L6442" s="11" t="s">
        <v>11926</v>
      </c>
      <c r="M6442" s="12" t="s">
        <v>6</v>
      </c>
      <c r="N6442" s="12" t="s">
        <v>6</v>
      </c>
      <c r="O6442" s="12" t="s">
        <v>6</v>
      </c>
      <c r="P6442" s="12">
        <v>2051</v>
      </c>
      <c r="Q6442" s="12" t="s">
        <v>6</v>
      </c>
      <c r="R6442">
        <v>6441</v>
      </c>
    </row>
    <row r="6443" spans="1:18" ht="15" x14ac:dyDescent="0.45">
      <c r="A6443">
        <v>29465</v>
      </c>
      <c r="F6443">
        <v>1</v>
      </c>
      <c r="G6443">
        <v>8.5</v>
      </c>
      <c r="H6443">
        <v>2</v>
      </c>
      <c r="I6443">
        <v>17</v>
      </c>
      <c r="J6443">
        <v>3</v>
      </c>
      <c r="K6443">
        <v>25.5</v>
      </c>
      <c r="L6443" s="11" t="s">
        <v>11928</v>
      </c>
      <c r="M6443" s="12" t="s">
        <v>6</v>
      </c>
      <c r="N6443" s="12">
        <v>1334</v>
      </c>
      <c r="O6443" s="12" t="s">
        <v>6</v>
      </c>
      <c r="P6443" s="12" t="s">
        <v>6</v>
      </c>
      <c r="Q6443" s="12" t="s">
        <v>6</v>
      </c>
      <c r="R6443">
        <v>6442</v>
      </c>
    </row>
    <row r="6444" spans="1:18" ht="15" x14ac:dyDescent="0.45">
      <c r="A6444">
        <v>2010418</v>
      </c>
      <c r="F6444">
        <v>1.57</v>
      </c>
      <c r="G6444">
        <v>15.16</v>
      </c>
      <c r="H6444">
        <v>0.74</v>
      </c>
      <c r="I6444">
        <v>10.08</v>
      </c>
      <c r="J6444">
        <v>2.31</v>
      </c>
      <c r="K6444">
        <v>25.240000000000002</v>
      </c>
      <c r="L6444" s="11" t="s">
        <v>11923</v>
      </c>
      <c r="M6444" s="12" t="s">
        <v>6</v>
      </c>
      <c r="N6444" s="12" t="s">
        <v>6</v>
      </c>
      <c r="O6444" s="12" t="s">
        <v>6</v>
      </c>
      <c r="P6444" s="12" t="s">
        <v>6</v>
      </c>
      <c r="Q6444" s="12" t="s">
        <v>6</v>
      </c>
      <c r="R6444">
        <v>6443</v>
      </c>
    </row>
    <row r="6445" spans="1:18" ht="15" x14ac:dyDescent="0.45">
      <c r="A6445">
        <v>22259</v>
      </c>
      <c r="B6445">
        <v>1</v>
      </c>
      <c r="C6445">
        <v>8.4</v>
      </c>
      <c r="D6445">
        <v>1</v>
      </c>
      <c r="E6445">
        <v>8.4</v>
      </c>
      <c r="F6445">
        <v>1</v>
      </c>
      <c r="G6445">
        <v>8.4</v>
      </c>
      <c r="J6445">
        <v>3</v>
      </c>
      <c r="K6445">
        <v>25.200000000000003</v>
      </c>
      <c r="L6445" s="11" t="s">
        <v>11928</v>
      </c>
      <c r="M6445" s="12" t="s">
        <v>6</v>
      </c>
      <c r="N6445" s="12">
        <v>1335</v>
      </c>
      <c r="O6445" s="12" t="s">
        <v>6</v>
      </c>
      <c r="P6445" s="12" t="s">
        <v>6</v>
      </c>
      <c r="Q6445" s="12" t="s">
        <v>6</v>
      </c>
      <c r="R6445">
        <v>6444</v>
      </c>
    </row>
    <row r="6446" spans="1:18" ht="15" x14ac:dyDescent="0.45">
      <c r="A6446">
        <v>18107</v>
      </c>
      <c r="B6446">
        <v>6</v>
      </c>
      <c r="C6446">
        <v>25.2</v>
      </c>
      <c r="J6446">
        <v>6</v>
      </c>
      <c r="K6446">
        <v>25.2</v>
      </c>
      <c r="L6446" s="11" t="s">
        <v>6</v>
      </c>
      <c r="M6446" s="12" t="s">
        <v>6</v>
      </c>
      <c r="N6446" s="12" t="s">
        <v>6</v>
      </c>
      <c r="O6446" s="12" t="s">
        <v>6</v>
      </c>
      <c r="P6446" s="12" t="s">
        <v>6</v>
      </c>
      <c r="Q6446" s="12" t="s">
        <v>6</v>
      </c>
      <c r="R6446">
        <v>6445</v>
      </c>
    </row>
    <row r="6447" spans="1:18" ht="15" x14ac:dyDescent="0.45">
      <c r="A6447">
        <v>27373</v>
      </c>
      <c r="B6447">
        <v>7</v>
      </c>
      <c r="C6447">
        <v>25.2</v>
      </c>
      <c r="J6447">
        <v>7</v>
      </c>
      <c r="K6447">
        <v>25.2</v>
      </c>
      <c r="L6447" s="11" t="s">
        <v>11928</v>
      </c>
      <c r="M6447" s="12" t="s">
        <v>6</v>
      </c>
      <c r="N6447" s="12">
        <v>1336</v>
      </c>
      <c r="O6447" s="12" t="s">
        <v>6</v>
      </c>
      <c r="P6447" s="12" t="s">
        <v>6</v>
      </c>
      <c r="Q6447" s="12" t="s">
        <v>6</v>
      </c>
      <c r="R6447">
        <v>6446</v>
      </c>
    </row>
    <row r="6448" spans="1:18" ht="15" x14ac:dyDescent="0.45">
      <c r="A6448">
        <v>30129</v>
      </c>
      <c r="D6448">
        <v>5</v>
      </c>
      <c r="E6448">
        <v>9</v>
      </c>
      <c r="F6448">
        <v>2</v>
      </c>
      <c r="G6448">
        <v>3.6</v>
      </c>
      <c r="H6448">
        <v>7</v>
      </c>
      <c r="I6448">
        <v>12.6</v>
      </c>
      <c r="J6448">
        <v>14</v>
      </c>
      <c r="K6448">
        <v>25.2</v>
      </c>
      <c r="L6448" s="11" t="s">
        <v>11927</v>
      </c>
      <c r="M6448" s="12" t="s">
        <v>6</v>
      </c>
      <c r="N6448" s="12" t="s">
        <v>6</v>
      </c>
      <c r="O6448" s="12" t="s">
        <v>6</v>
      </c>
      <c r="P6448" s="12" t="s">
        <v>6</v>
      </c>
      <c r="Q6448" s="12">
        <v>1048</v>
      </c>
      <c r="R6448">
        <v>6447</v>
      </c>
    </row>
    <row r="6449" spans="1:18" ht="15" x14ac:dyDescent="0.45">
      <c r="A6449">
        <v>31816</v>
      </c>
      <c r="D6449">
        <v>6</v>
      </c>
      <c r="E6449">
        <v>25.2</v>
      </c>
      <c r="J6449">
        <v>6</v>
      </c>
      <c r="K6449">
        <v>25.2</v>
      </c>
      <c r="L6449" s="11" t="s">
        <v>11928</v>
      </c>
      <c r="M6449" s="12" t="s">
        <v>6</v>
      </c>
      <c r="N6449" s="12">
        <v>1337</v>
      </c>
      <c r="O6449" s="12" t="s">
        <v>6</v>
      </c>
      <c r="P6449" s="12" t="s">
        <v>6</v>
      </c>
      <c r="Q6449" s="12" t="s">
        <v>6</v>
      </c>
      <c r="R6449">
        <v>6448</v>
      </c>
    </row>
    <row r="6450" spans="1:18" ht="15" x14ac:dyDescent="0.45">
      <c r="A6450">
        <v>32533</v>
      </c>
      <c r="H6450">
        <v>14</v>
      </c>
      <c r="I6450">
        <v>25.2</v>
      </c>
      <c r="J6450">
        <v>14</v>
      </c>
      <c r="K6450">
        <v>25.2</v>
      </c>
      <c r="L6450" s="11" t="s">
        <v>11927</v>
      </c>
      <c r="M6450" s="12" t="s">
        <v>6</v>
      </c>
      <c r="N6450" s="12" t="s">
        <v>6</v>
      </c>
      <c r="O6450" s="12" t="s">
        <v>6</v>
      </c>
      <c r="P6450" s="12" t="s">
        <v>6</v>
      </c>
      <c r="Q6450" s="12">
        <v>1049</v>
      </c>
      <c r="R6450">
        <v>6449</v>
      </c>
    </row>
    <row r="6451" spans="1:18" ht="15" x14ac:dyDescent="0.45">
      <c r="A6451">
        <v>14347</v>
      </c>
      <c r="B6451">
        <v>2</v>
      </c>
      <c r="C6451">
        <v>4.8</v>
      </c>
      <c r="F6451">
        <v>3</v>
      </c>
      <c r="G6451">
        <v>8.6999999999999993</v>
      </c>
      <c r="H6451">
        <v>4</v>
      </c>
      <c r="I6451">
        <v>11.6</v>
      </c>
      <c r="J6451">
        <v>9</v>
      </c>
      <c r="K6451">
        <v>25.1</v>
      </c>
      <c r="L6451" s="11" t="s">
        <v>11928</v>
      </c>
      <c r="M6451" s="12" t="s">
        <v>6</v>
      </c>
      <c r="N6451" s="12">
        <v>1338</v>
      </c>
      <c r="O6451" s="12" t="s">
        <v>6</v>
      </c>
      <c r="P6451" s="12" t="s">
        <v>6</v>
      </c>
      <c r="Q6451" s="12" t="s">
        <v>6</v>
      </c>
      <c r="R6451">
        <v>6450</v>
      </c>
    </row>
    <row r="6452" spans="1:18" ht="15" x14ac:dyDescent="0.45">
      <c r="A6452">
        <v>28028</v>
      </c>
      <c r="B6452">
        <v>21</v>
      </c>
      <c r="C6452">
        <v>25.1</v>
      </c>
      <c r="J6452">
        <v>21</v>
      </c>
      <c r="K6452">
        <v>25.1</v>
      </c>
      <c r="L6452" s="11" t="s">
        <v>11927</v>
      </c>
      <c r="M6452" s="12" t="s">
        <v>6</v>
      </c>
      <c r="N6452" s="12" t="s">
        <v>6</v>
      </c>
      <c r="O6452" s="12" t="s">
        <v>6</v>
      </c>
      <c r="P6452" s="12" t="s">
        <v>6</v>
      </c>
      <c r="Q6452" s="12">
        <v>1050</v>
      </c>
      <c r="R6452">
        <v>6451</v>
      </c>
    </row>
    <row r="6453" spans="1:18" ht="15" x14ac:dyDescent="0.45">
      <c r="A6453">
        <v>17322</v>
      </c>
      <c r="D6453">
        <v>2</v>
      </c>
      <c r="E6453">
        <v>10</v>
      </c>
      <c r="F6453">
        <v>2</v>
      </c>
      <c r="G6453">
        <v>10</v>
      </c>
      <c r="H6453">
        <v>1</v>
      </c>
      <c r="I6453">
        <v>5</v>
      </c>
      <c r="J6453">
        <v>5</v>
      </c>
      <c r="K6453">
        <v>25</v>
      </c>
      <c r="L6453" s="11" t="s">
        <v>11926</v>
      </c>
      <c r="M6453" s="12" t="s">
        <v>6</v>
      </c>
      <c r="N6453" s="12" t="s">
        <v>6</v>
      </c>
      <c r="O6453" s="12" t="s">
        <v>6</v>
      </c>
      <c r="P6453" s="12">
        <v>2052</v>
      </c>
      <c r="Q6453" s="12" t="s">
        <v>6</v>
      </c>
      <c r="R6453">
        <v>6452</v>
      </c>
    </row>
    <row r="6454" spans="1:18" ht="15" x14ac:dyDescent="0.45">
      <c r="A6454">
        <v>23306</v>
      </c>
      <c r="B6454">
        <v>5</v>
      </c>
      <c r="C6454">
        <v>25</v>
      </c>
      <c r="J6454">
        <v>5</v>
      </c>
      <c r="K6454">
        <v>25</v>
      </c>
      <c r="L6454" s="11" t="s">
        <v>11926</v>
      </c>
      <c r="M6454" s="12" t="s">
        <v>6</v>
      </c>
      <c r="N6454" s="12" t="s">
        <v>6</v>
      </c>
      <c r="O6454" s="12" t="s">
        <v>6</v>
      </c>
      <c r="P6454" s="12">
        <v>2053</v>
      </c>
      <c r="Q6454" s="12" t="s">
        <v>6</v>
      </c>
      <c r="R6454">
        <v>6453</v>
      </c>
    </row>
    <row r="6455" spans="1:18" ht="15" x14ac:dyDescent="0.45">
      <c r="A6455">
        <v>28959</v>
      </c>
      <c r="F6455">
        <v>1</v>
      </c>
      <c r="G6455">
        <v>24.9</v>
      </c>
      <c r="J6455">
        <v>1</v>
      </c>
      <c r="K6455">
        <v>24.9</v>
      </c>
      <c r="L6455" s="11" t="s">
        <v>11925</v>
      </c>
      <c r="M6455" s="12" t="s">
        <v>6</v>
      </c>
      <c r="N6455" s="12" t="s">
        <v>6</v>
      </c>
      <c r="O6455" s="12">
        <v>1239</v>
      </c>
      <c r="P6455" s="12" t="s">
        <v>6</v>
      </c>
      <c r="Q6455" s="12" t="s">
        <v>6</v>
      </c>
      <c r="R6455">
        <v>6454</v>
      </c>
    </row>
    <row r="6456" spans="1:18" ht="15" x14ac:dyDescent="0.45">
      <c r="A6456">
        <v>28960</v>
      </c>
      <c r="F6456">
        <v>1</v>
      </c>
      <c r="G6456">
        <v>24.9</v>
      </c>
      <c r="J6456">
        <v>1</v>
      </c>
      <c r="K6456">
        <v>24.9</v>
      </c>
      <c r="L6456" s="11" t="s">
        <v>11925</v>
      </c>
      <c r="M6456" s="12" t="s">
        <v>6</v>
      </c>
      <c r="N6456" s="12" t="s">
        <v>6</v>
      </c>
      <c r="O6456" s="12">
        <v>1240</v>
      </c>
      <c r="P6456" s="12" t="s">
        <v>6</v>
      </c>
      <c r="Q6456" s="12" t="s">
        <v>6</v>
      </c>
      <c r="R6456">
        <v>6455</v>
      </c>
    </row>
    <row r="6457" spans="1:18" ht="15" x14ac:dyDescent="0.45">
      <c r="A6457">
        <v>29036</v>
      </c>
      <c r="B6457">
        <v>1</v>
      </c>
      <c r="C6457">
        <v>24.9</v>
      </c>
      <c r="J6457">
        <v>1</v>
      </c>
      <c r="K6457">
        <v>24.9</v>
      </c>
      <c r="L6457" s="11" t="s">
        <v>11925</v>
      </c>
      <c r="M6457" s="12" t="s">
        <v>6</v>
      </c>
      <c r="N6457" s="12" t="s">
        <v>6</v>
      </c>
      <c r="O6457" s="12">
        <v>1241</v>
      </c>
      <c r="P6457" s="12" t="s">
        <v>6</v>
      </c>
      <c r="Q6457" s="12" t="s">
        <v>6</v>
      </c>
      <c r="R6457">
        <v>6456</v>
      </c>
    </row>
    <row r="6458" spans="1:18" ht="15" x14ac:dyDescent="0.45">
      <c r="A6458">
        <v>30172</v>
      </c>
      <c r="D6458">
        <v>1</v>
      </c>
      <c r="E6458">
        <v>24.9</v>
      </c>
      <c r="J6458">
        <v>1</v>
      </c>
      <c r="K6458">
        <v>24.9</v>
      </c>
      <c r="L6458" s="11" t="s">
        <v>11925</v>
      </c>
      <c r="M6458" s="12" t="s">
        <v>6</v>
      </c>
      <c r="N6458" s="12" t="s">
        <v>6</v>
      </c>
      <c r="O6458" s="12">
        <v>1242</v>
      </c>
      <c r="P6458" s="12" t="s">
        <v>6</v>
      </c>
      <c r="Q6458" s="12" t="s">
        <v>6</v>
      </c>
      <c r="R6458">
        <v>6457</v>
      </c>
    </row>
    <row r="6459" spans="1:18" ht="15" x14ac:dyDescent="0.45">
      <c r="A6459">
        <v>23266</v>
      </c>
      <c r="H6459">
        <v>4</v>
      </c>
      <c r="I6459">
        <v>24.8</v>
      </c>
      <c r="J6459">
        <v>4</v>
      </c>
      <c r="K6459">
        <v>24.8</v>
      </c>
      <c r="L6459" s="11" t="s">
        <v>11928</v>
      </c>
      <c r="M6459" s="12" t="s">
        <v>6</v>
      </c>
      <c r="N6459" s="12">
        <v>1339</v>
      </c>
      <c r="O6459" s="12" t="s">
        <v>6</v>
      </c>
      <c r="P6459" s="12" t="s">
        <v>6</v>
      </c>
      <c r="Q6459" s="12" t="s">
        <v>6</v>
      </c>
      <c r="R6459">
        <v>6458</v>
      </c>
    </row>
    <row r="6460" spans="1:18" ht="15" x14ac:dyDescent="0.45">
      <c r="A6460">
        <v>32130</v>
      </c>
      <c r="F6460">
        <v>24</v>
      </c>
      <c r="G6460">
        <v>23.76</v>
      </c>
      <c r="H6460">
        <v>1</v>
      </c>
      <c r="I6460">
        <v>1</v>
      </c>
      <c r="J6460">
        <v>25</v>
      </c>
      <c r="K6460">
        <v>24.76</v>
      </c>
      <c r="L6460" s="11" t="s">
        <v>11927</v>
      </c>
      <c r="M6460" s="12" t="s">
        <v>6</v>
      </c>
      <c r="N6460" s="12" t="s">
        <v>6</v>
      </c>
      <c r="O6460" s="12" t="s">
        <v>6</v>
      </c>
      <c r="P6460" s="12" t="s">
        <v>6</v>
      </c>
      <c r="Q6460" s="12">
        <v>1051</v>
      </c>
      <c r="R6460">
        <v>6459</v>
      </c>
    </row>
    <row r="6461" spans="1:18" ht="15" x14ac:dyDescent="0.45">
      <c r="A6461">
        <v>22786</v>
      </c>
      <c r="B6461">
        <v>3</v>
      </c>
      <c r="C6461">
        <v>24.6</v>
      </c>
      <c r="J6461">
        <v>3</v>
      </c>
      <c r="K6461">
        <v>24.6</v>
      </c>
      <c r="L6461" s="11" t="s">
        <v>11928</v>
      </c>
      <c r="M6461" s="12" t="s">
        <v>6</v>
      </c>
      <c r="N6461" s="12">
        <v>1340</v>
      </c>
      <c r="O6461" s="12" t="s">
        <v>6</v>
      </c>
      <c r="P6461" s="12" t="s">
        <v>6</v>
      </c>
      <c r="Q6461" s="12" t="s">
        <v>6</v>
      </c>
      <c r="R6461">
        <v>6460</v>
      </c>
    </row>
    <row r="6462" spans="1:18" ht="15" x14ac:dyDescent="0.45">
      <c r="A6462">
        <v>27347</v>
      </c>
      <c r="F6462">
        <v>4</v>
      </c>
      <c r="G6462">
        <v>14</v>
      </c>
      <c r="H6462">
        <v>3</v>
      </c>
      <c r="I6462">
        <v>10.5</v>
      </c>
      <c r="J6462">
        <v>7</v>
      </c>
      <c r="K6462">
        <v>24.5</v>
      </c>
      <c r="L6462" s="11" t="s">
        <v>11925</v>
      </c>
      <c r="M6462" s="12" t="s">
        <v>6</v>
      </c>
      <c r="N6462" s="12" t="s">
        <v>6</v>
      </c>
      <c r="O6462" s="12">
        <v>1243</v>
      </c>
      <c r="P6462" s="12" t="s">
        <v>6</v>
      </c>
      <c r="Q6462" s="12" t="s">
        <v>6</v>
      </c>
      <c r="R6462">
        <v>6461</v>
      </c>
    </row>
    <row r="6463" spans="1:18" ht="15" x14ac:dyDescent="0.45">
      <c r="A6463">
        <v>10366</v>
      </c>
      <c r="F6463">
        <v>1</v>
      </c>
      <c r="G6463">
        <v>24.4</v>
      </c>
      <c r="J6463">
        <v>1</v>
      </c>
      <c r="K6463">
        <v>24.4</v>
      </c>
      <c r="L6463" s="11" t="s">
        <v>11927</v>
      </c>
      <c r="M6463" s="12" t="s">
        <v>6</v>
      </c>
      <c r="N6463" s="12" t="s">
        <v>6</v>
      </c>
      <c r="O6463" s="12" t="s">
        <v>6</v>
      </c>
      <c r="P6463" s="12" t="s">
        <v>6</v>
      </c>
      <c r="Q6463" s="12">
        <v>1052</v>
      </c>
      <c r="R6463">
        <v>6462</v>
      </c>
    </row>
    <row r="6464" spans="1:18" ht="15" x14ac:dyDescent="0.45">
      <c r="A6464">
        <v>15901</v>
      </c>
      <c r="B6464">
        <v>1</v>
      </c>
      <c r="C6464">
        <v>6.1</v>
      </c>
      <c r="D6464">
        <v>1</v>
      </c>
      <c r="E6464">
        <v>6.1</v>
      </c>
      <c r="H6464">
        <v>2</v>
      </c>
      <c r="I6464">
        <v>12.2</v>
      </c>
      <c r="J6464">
        <v>4</v>
      </c>
      <c r="K6464">
        <v>24.4</v>
      </c>
      <c r="L6464" s="11" t="s">
        <v>11927</v>
      </c>
      <c r="M6464" s="12" t="s">
        <v>6</v>
      </c>
      <c r="N6464" s="12" t="s">
        <v>6</v>
      </c>
      <c r="O6464" s="12" t="s">
        <v>6</v>
      </c>
      <c r="P6464" s="12" t="s">
        <v>6</v>
      </c>
      <c r="Q6464" s="12">
        <v>1053</v>
      </c>
      <c r="R6464">
        <v>6463</v>
      </c>
    </row>
    <row r="6465" spans="1:18" ht="15" x14ac:dyDescent="0.45">
      <c r="A6465">
        <v>29711</v>
      </c>
      <c r="B6465">
        <v>17</v>
      </c>
      <c r="C6465">
        <v>6.77</v>
      </c>
      <c r="D6465">
        <v>36</v>
      </c>
      <c r="E6465">
        <v>14.4</v>
      </c>
      <c r="F6465">
        <v>2</v>
      </c>
      <c r="G6465">
        <v>0.8</v>
      </c>
      <c r="H6465">
        <v>6</v>
      </c>
      <c r="I6465">
        <v>2.34</v>
      </c>
      <c r="J6465">
        <v>61</v>
      </c>
      <c r="K6465">
        <v>24.310000000000002</v>
      </c>
      <c r="L6465" s="11" t="s">
        <v>11927</v>
      </c>
      <c r="M6465" s="12" t="s">
        <v>6</v>
      </c>
      <c r="N6465" s="12" t="s">
        <v>6</v>
      </c>
      <c r="O6465" s="12" t="s">
        <v>6</v>
      </c>
      <c r="P6465" s="12" t="s">
        <v>6</v>
      </c>
      <c r="Q6465" s="12">
        <v>1054</v>
      </c>
      <c r="R6465">
        <v>6464</v>
      </c>
    </row>
    <row r="6466" spans="1:18" ht="15" x14ac:dyDescent="0.45">
      <c r="A6466">
        <v>14320</v>
      </c>
      <c r="B6466">
        <v>11</v>
      </c>
      <c r="C6466">
        <v>24.2</v>
      </c>
      <c r="J6466">
        <v>11</v>
      </c>
      <c r="K6466">
        <v>24.2</v>
      </c>
      <c r="L6466" s="11" t="s">
        <v>11928</v>
      </c>
      <c r="M6466" s="12" t="s">
        <v>6</v>
      </c>
      <c r="N6466" s="12">
        <v>1341</v>
      </c>
      <c r="O6466" s="12" t="s">
        <v>6</v>
      </c>
      <c r="P6466" s="12" t="s">
        <v>6</v>
      </c>
      <c r="Q6466" s="12" t="s">
        <v>6</v>
      </c>
      <c r="R6466">
        <v>6465</v>
      </c>
    </row>
    <row r="6467" spans="1:18" ht="15" x14ac:dyDescent="0.45">
      <c r="A6467">
        <v>2022609</v>
      </c>
      <c r="B6467">
        <v>0.56000000000000005</v>
      </c>
      <c r="C6467">
        <v>10.96</v>
      </c>
      <c r="F6467">
        <v>0.2</v>
      </c>
      <c r="G6467">
        <v>3.92</v>
      </c>
      <c r="H6467">
        <v>0.46</v>
      </c>
      <c r="I6467">
        <v>9.1999999999999993</v>
      </c>
      <c r="J6467">
        <v>1.22</v>
      </c>
      <c r="K6467">
        <v>24.08</v>
      </c>
      <c r="L6467" s="11" t="s">
        <v>11923</v>
      </c>
      <c r="M6467" s="12" t="s">
        <v>6</v>
      </c>
      <c r="N6467" s="12" t="s">
        <v>6</v>
      </c>
      <c r="O6467" s="12" t="s">
        <v>6</v>
      </c>
      <c r="P6467" s="12" t="s">
        <v>6</v>
      </c>
      <c r="Q6467" s="12" t="s">
        <v>6</v>
      </c>
      <c r="R6467">
        <v>6466</v>
      </c>
    </row>
    <row r="6468" spans="1:18" ht="15" x14ac:dyDescent="0.45">
      <c r="A6468">
        <v>10122</v>
      </c>
      <c r="F6468">
        <v>1</v>
      </c>
      <c r="G6468">
        <v>24</v>
      </c>
      <c r="J6468">
        <v>1</v>
      </c>
      <c r="K6468">
        <v>24</v>
      </c>
      <c r="L6468" s="11" t="s">
        <v>11925</v>
      </c>
      <c r="M6468" s="12" t="s">
        <v>6</v>
      </c>
      <c r="N6468" s="12" t="s">
        <v>6</v>
      </c>
      <c r="O6468" s="12">
        <v>1244</v>
      </c>
      <c r="P6468" s="12" t="s">
        <v>6</v>
      </c>
      <c r="Q6468" s="12" t="s">
        <v>6</v>
      </c>
      <c r="R6468">
        <v>6467</v>
      </c>
    </row>
    <row r="6469" spans="1:18" ht="15" x14ac:dyDescent="0.45">
      <c r="A6469">
        <v>10571</v>
      </c>
      <c r="B6469">
        <v>1</v>
      </c>
      <c r="C6469">
        <v>12</v>
      </c>
      <c r="D6469">
        <v>1</v>
      </c>
      <c r="E6469">
        <v>12</v>
      </c>
      <c r="J6469">
        <v>2</v>
      </c>
      <c r="K6469">
        <v>24</v>
      </c>
      <c r="L6469" s="11" t="s">
        <v>11927</v>
      </c>
      <c r="M6469" s="12" t="s">
        <v>6</v>
      </c>
      <c r="N6469" s="12" t="s">
        <v>6</v>
      </c>
      <c r="O6469" s="12" t="s">
        <v>6</v>
      </c>
      <c r="P6469" s="12" t="s">
        <v>6</v>
      </c>
      <c r="Q6469" s="12">
        <v>1055</v>
      </c>
      <c r="R6469">
        <v>6468</v>
      </c>
    </row>
    <row r="6470" spans="1:18" ht="15" x14ac:dyDescent="0.45">
      <c r="A6470">
        <v>15588</v>
      </c>
      <c r="D6470">
        <v>20</v>
      </c>
      <c r="E6470">
        <v>24</v>
      </c>
      <c r="J6470">
        <v>20</v>
      </c>
      <c r="K6470">
        <v>24</v>
      </c>
      <c r="L6470" s="11" t="s">
        <v>11926</v>
      </c>
      <c r="M6470" s="12" t="s">
        <v>6</v>
      </c>
      <c r="N6470" s="12" t="s">
        <v>6</v>
      </c>
      <c r="O6470" s="12" t="s">
        <v>6</v>
      </c>
      <c r="P6470" s="12">
        <v>2054</v>
      </c>
      <c r="Q6470" s="12" t="s">
        <v>6</v>
      </c>
      <c r="R6470">
        <v>6469</v>
      </c>
    </row>
    <row r="6471" spans="1:18" ht="15" x14ac:dyDescent="0.45">
      <c r="A6471">
        <v>27340</v>
      </c>
      <c r="B6471">
        <v>5</v>
      </c>
      <c r="C6471">
        <v>15</v>
      </c>
      <c r="F6471">
        <v>3</v>
      </c>
      <c r="G6471">
        <v>9</v>
      </c>
      <c r="J6471">
        <v>8</v>
      </c>
      <c r="K6471">
        <v>24</v>
      </c>
      <c r="L6471" s="11" t="s">
        <v>11925</v>
      </c>
      <c r="M6471" s="12" t="s">
        <v>6</v>
      </c>
      <c r="N6471" s="12" t="s">
        <v>6</v>
      </c>
      <c r="O6471" s="12">
        <v>1245</v>
      </c>
      <c r="P6471" s="12" t="s">
        <v>6</v>
      </c>
      <c r="Q6471" s="12" t="s">
        <v>6</v>
      </c>
      <c r="R6471">
        <v>6470</v>
      </c>
    </row>
    <row r="6472" spans="1:18" ht="15" x14ac:dyDescent="0.45">
      <c r="A6472">
        <v>29586</v>
      </c>
      <c r="D6472">
        <v>11</v>
      </c>
      <c r="E6472">
        <v>22</v>
      </c>
      <c r="F6472">
        <v>1</v>
      </c>
      <c r="G6472">
        <v>2</v>
      </c>
      <c r="J6472">
        <v>12</v>
      </c>
      <c r="K6472">
        <v>24</v>
      </c>
      <c r="L6472" s="11" t="s">
        <v>11926</v>
      </c>
      <c r="M6472" s="12" t="s">
        <v>6</v>
      </c>
      <c r="N6472" s="12" t="s">
        <v>6</v>
      </c>
      <c r="O6472" s="12" t="s">
        <v>6</v>
      </c>
      <c r="P6472" s="12">
        <v>2055</v>
      </c>
      <c r="Q6472" s="12" t="s">
        <v>6</v>
      </c>
      <c r="R6472">
        <v>6471</v>
      </c>
    </row>
    <row r="6473" spans="1:18" ht="15" x14ac:dyDescent="0.45">
      <c r="A6473">
        <v>18572</v>
      </c>
      <c r="B6473">
        <v>1</v>
      </c>
      <c r="C6473">
        <v>23.92</v>
      </c>
      <c r="J6473">
        <v>1</v>
      </c>
      <c r="K6473">
        <v>23.92</v>
      </c>
      <c r="L6473" s="11" t="s">
        <v>11927</v>
      </c>
      <c r="M6473" s="12" t="s">
        <v>6</v>
      </c>
      <c r="N6473" s="12" t="s">
        <v>6</v>
      </c>
      <c r="O6473" s="12" t="s">
        <v>6</v>
      </c>
      <c r="P6473" s="12" t="s">
        <v>6</v>
      </c>
      <c r="Q6473" s="12">
        <v>1056</v>
      </c>
      <c r="R6473">
        <v>6472</v>
      </c>
    </row>
    <row r="6474" spans="1:18" ht="15" x14ac:dyDescent="0.45">
      <c r="A6474">
        <v>29130</v>
      </c>
      <c r="H6474">
        <v>1</v>
      </c>
      <c r="I6474">
        <v>23.9</v>
      </c>
      <c r="J6474">
        <v>1</v>
      </c>
      <c r="K6474">
        <v>23.9</v>
      </c>
      <c r="L6474" s="11" t="s">
        <v>11926</v>
      </c>
      <c r="M6474" s="12" t="s">
        <v>6</v>
      </c>
      <c r="N6474" s="12" t="s">
        <v>6</v>
      </c>
      <c r="O6474" s="12" t="s">
        <v>6</v>
      </c>
      <c r="P6474" s="12">
        <v>2056</v>
      </c>
      <c r="Q6474" s="12" t="s">
        <v>6</v>
      </c>
      <c r="R6474">
        <v>6473</v>
      </c>
    </row>
    <row r="6475" spans="1:18" ht="15" x14ac:dyDescent="0.45">
      <c r="A6475">
        <v>2022608</v>
      </c>
      <c r="F6475">
        <v>2.37</v>
      </c>
      <c r="G6475">
        <v>15.39</v>
      </c>
      <c r="H6475">
        <v>1.31</v>
      </c>
      <c r="I6475">
        <v>8.5</v>
      </c>
      <c r="J6475">
        <v>3.68</v>
      </c>
      <c r="K6475">
        <v>23.89</v>
      </c>
      <c r="L6475" s="11" t="s">
        <v>11923</v>
      </c>
      <c r="M6475" s="12" t="s">
        <v>6</v>
      </c>
      <c r="N6475" s="12" t="s">
        <v>6</v>
      </c>
      <c r="O6475" s="12" t="s">
        <v>6</v>
      </c>
      <c r="P6475" s="12" t="s">
        <v>6</v>
      </c>
      <c r="Q6475" s="12" t="s">
        <v>6</v>
      </c>
      <c r="R6475">
        <v>6474</v>
      </c>
    </row>
    <row r="6476" spans="1:18" ht="15" x14ac:dyDescent="0.45">
      <c r="A6476">
        <v>28518</v>
      </c>
      <c r="B6476">
        <v>17</v>
      </c>
      <c r="C6476">
        <v>13.54</v>
      </c>
      <c r="H6476">
        <v>13</v>
      </c>
      <c r="I6476">
        <v>10.34</v>
      </c>
      <c r="J6476">
        <v>30</v>
      </c>
      <c r="K6476">
        <v>23.88</v>
      </c>
      <c r="L6476" s="11" t="s">
        <v>11928</v>
      </c>
      <c r="M6476" s="12" t="s">
        <v>6</v>
      </c>
      <c r="N6476" s="12">
        <v>1342</v>
      </c>
      <c r="O6476" s="12" t="s">
        <v>6</v>
      </c>
      <c r="P6476" s="12" t="s">
        <v>6</v>
      </c>
      <c r="Q6476" s="12" t="s">
        <v>6</v>
      </c>
      <c r="R6476">
        <v>6475</v>
      </c>
    </row>
    <row r="6477" spans="1:18" ht="15" x14ac:dyDescent="0.45">
      <c r="A6477">
        <v>17607</v>
      </c>
      <c r="B6477">
        <v>10</v>
      </c>
      <c r="C6477">
        <v>23.81</v>
      </c>
      <c r="J6477">
        <v>10</v>
      </c>
      <c r="K6477">
        <v>23.81</v>
      </c>
      <c r="L6477" s="11" t="s">
        <v>11926</v>
      </c>
      <c r="M6477" s="12" t="s">
        <v>6</v>
      </c>
      <c r="N6477" s="12" t="s">
        <v>6</v>
      </c>
      <c r="O6477" s="12" t="s">
        <v>6</v>
      </c>
      <c r="P6477" s="12">
        <v>2057</v>
      </c>
      <c r="Q6477" s="12" t="s">
        <v>6</v>
      </c>
      <c r="R6477">
        <v>6476</v>
      </c>
    </row>
    <row r="6478" spans="1:18" ht="15" x14ac:dyDescent="0.45">
      <c r="A6478">
        <v>32461</v>
      </c>
      <c r="H6478">
        <v>2</v>
      </c>
      <c r="I6478">
        <v>23.8</v>
      </c>
      <c r="J6478">
        <v>2</v>
      </c>
      <c r="K6478">
        <v>23.8</v>
      </c>
      <c r="L6478" s="11" t="s">
        <v>11928</v>
      </c>
      <c r="M6478" s="12" t="s">
        <v>6</v>
      </c>
      <c r="N6478" s="12">
        <v>1343</v>
      </c>
      <c r="O6478" s="12" t="s">
        <v>6</v>
      </c>
      <c r="P6478" s="12" t="s">
        <v>6</v>
      </c>
      <c r="Q6478" s="12" t="s">
        <v>6</v>
      </c>
      <c r="R6478">
        <v>6477</v>
      </c>
    </row>
    <row r="6479" spans="1:18" ht="15" x14ac:dyDescent="0.45">
      <c r="A6479">
        <v>32464</v>
      </c>
      <c r="H6479">
        <v>2</v>
      </c>
      <c r="I6479">
        <v>23.8</v>
      </c>
      <c r="J6479">
        <v>2</v>
      </c>
      <c r="K6479">
        <v>23.8</v>
      </c>
      <c r="L6479" s="11" t="s">
        <v>11928</v>
      </c>
      <c r="M6479" s="12" t="s">
        <v>6</v>
      </c>
      <c r="N6479" s="12">
        <v>1344</v>
      </c>
      <c r="O6479" s="12" t="s">
        <v>6</v>
      </c>
      <c r="P6479" s="12" t="s">
        <v>6</v>
      </c>
      <c r="Q6479" s="12" t="s">
        <v>6</v>
      </c>
      <c r="R6479">
        <v>6478</v>
      </c>
    </row>
    <row r="6480" spans="1:18" ht="15" x14ac:dyDescent="0.45">
      <c r="A6480">
        <v>32467</v>
      </c>
      <c r="H6480">
        <v>2</v>
      </c>
      <c r="I6480">
        <v>23.8</v>
      </c>
      <c r="J6480">
        <v>2</v>
      </c>
      <c r="K6480">
        <v>23.8</v>
      </c>
      <c r="L6480" s="11" t="s">
        <v>11928</v>
      </c>
      <c r="M6480" s="12" t="s">
        <v>6</v>
      </c>
      <c r="N6480" s="12">
        <v>1345</v>
      </c>
      <c r="O6480" s="12" t="s">
        <v>6</v>
      </c>
      <c r="P6480" s="12" t="s">
        <v>6</v>
      </c>
      <c r="Q6480" s="12" t="s">
        <v>6</v>
      </c>
      <c r="R6480">
        <v>6479</v>
      </c>
    </row>
    <row r="6481" spans="1:18" ht="15" x14ac:dyDescent="0.45">
      <c r="A6481">
        <v>11071</v>
      </c>
      <c r="D6481">
        <v>1</v>
      </c>
      <c r="E6481">
        <v>7.9</v>
      </c>
      <c r="H6481">
        <v>2</v>
      </c>
      <c r="I6481">
        <v>15.8</v>
      </c>
      <c r="J6481">
        <v>3</v>
      </c>
      <c r="K6481">
        <v>23.700000000000003</v>
      </c>
      <c r="L6481" s="11" t="s">
        <v>11927</v>
      </c>
      <c r="M6481" s="12" t="s">
        <v>6</v>
      </c>
      <c r="N6481" s="12" t="s">
        <v>6</v>
      </c>
      <c r="O6481" s="12" t="s">
        <v>6</v>
      </c>
      <c r="P6481" s="12" t="s">
        <v>6</v>
      </c>
      <c r="Q6481" s="12">
        <v>1057</v>
      </c>
      <c r="R6481">
        <v>6480</v>
      </c>
    </row>
    <row r="6482" spans="1:18" ht="15" x14ac:dyDescent="0.45">
      <c r="A6482">
        <v>32240</v>
      </c>
      <c r="H6482">
        <v>3</v>
      </c>
      <c r="I6482">
        <v>23.7</v>
      </c>
      <c r="J6482">
        <v>3</v>
      </c>
      <c r="K6482">
        <v>23.7</v>
      </c>
      <c r="L6482" s="11" t="s">
        <v>11928</v>
      </c>
      <c r="M6482" s="12" t="s">
        <v>6</v>
      </c>
      <c r="N6482" s="12">
        <v>1346</v>
      </c>
      <c r="O6482" s="12" t="s">
        <v>6</v>
      </c>
      <c r="P6482" s="12" t="s">
        <v>6</v>
      </c>
      <c r="Q6482" s="12" t="s">
        <v>6</v>
      </c>
      <c r="R6482">
        <v>6481</v>
      </c>
    </row>
    <row r="6483" spans="1:18" ht="15" x14ac:dyDescent="0.45">
      <c r="A6483">
        <v>17017</v>
      </c>
      <c r="H6483">
        <v>4</v>
      </c>
      <c r="I6483">
        <v>23.6</v>
      </c>
      <c r="J6483">
        <v>4</v>
      </c>
      <c r="K6483">
        <v>23.6</v>
      </c>
      <c r="L6483" s="11" t="s">
        <v>11926</v>
      </c>
      <c r="M6483" s="12" t="s">
        <v>6</v>
      </c>
      <c r="N6483" s="12" t="s">
        <v>6</v>
      </c>
      <c r="O6483" s="12" t="s">
        <v>6</v>
      </c>
      <c r="P6483" s="12">
        <v>2058</v>
      </c>
      <c r="Q6483" s="12" t="s">
        <v>6</v>
      </c>
      <c r="R6483">
        <v>6482</v>
      </c>
    </row>
    <row r="6484" spans="1:18" ht="15" x14ac:dyDescent="0.45">
      <c r="A6484">
        <v>23372</v>
      </c>
      <c r="B6484">
        <v>1</v>
      </c>
      <c r="C6484">
        <v>23.5</v>
      </c>
      <c r="J6484">
        <v>1</v>
      </c>
      <c r="K6484">
        <v>23.5</v>
      </c>
      <c r="L6484" s="11" t="s">
        <v>11926</v>
      </c>
      <c r="M6484" s="12" t="s">
        <v>6</v>
      </c>
      <c r="N6484" s="12" t="s">
        <v>6</v>
      </c>
      <c r="O6484" s="12" t="s">
        <v>6</v>
      </c>
      <c r="P6484" s="12">
        <v>2059</v>
      </c>
      <c r="Q6484" s="12" t="s">
        <v>6</v>
      </c>
      <c r="R6484">
        <v>6483</v>
      </c>
    </row>
    <row r="6485" spans="1:18" ht="15" x14ac:dyDescent="0.45">
      <c r="A6485">
        <v>32102</v>
      </c>
      <c r="H6485">
        <v>1</v>
      </c>
      <c r="I6485">
        <v>23.5</v>
      </c>
      <c r="J6485">
        <v>1</v>
      </c>
      <c r="K6485">
        <v>23.5</v>
      </c>
      <c r="L6485" s="11" t="s">
        <v>11925</v>
      </c>
      <c r="M6485" s="12" t="s">
        <v>6</v>
      </c>
      <c r="N6485" s="12" t="s">
        <v>6</v>
      </c>
      <c r="O6485" s="12">
        <v>1246</v>
      </c>
      <c r="P6485" s="12" t="s">
        <v>6</v>
      </c>
      <c r="Q6485" s="12" t="s">
        <v>6</v>
      </c>
      <c r="R6485">
        <v>6484</v>
      </c>
    </row>
    <row r="6486" spans="1:18" ht="15" x14ac:dyDescent="0.45">
      <c r="A6486">
        <v>2011533</v>
      </c>
      <c r="D6486">
        <v>1.61</v>
      </c>
      <c r="E6486">
        <v>7.22</v>
      </c>
      <c r="F6486">
        <v>3.81</v>
      </c>
      <c r="G6486">
        <v>16.25</v>
      </c>
      <c r="J6486">
        <v>5.42</v>
      </c>
      <c r="K6486">
        <v>23.47</v>
      </c>
      <c r="L6486" s="11" t="s">
        <v>11924</v>
      </c>
      <c r="M6486" s="12">
        <v>462</v>
      </c>
      <c r="N6486" s="12" t="s">
        <v>6</v>
      </c>
      <c r="O6486" s="12" t="s">
        <v>6</v>
      </c>
      <c r="P6486" s="12" t="s">
        <v>6</v>
      </c>
      <c r="Q6486" s="12" t="s">
        <v>6</v>
      </c>
      <c r="R6486">
        <v>6485</v>
      </c>
    </row>
    <row r="6487" spans="1:18" ht="15" x14ac:dyDescent="0.45">
      <c r="A6487">
        <v>28876</v>
      </c>
      <c r="H6487">
        <v>4</v>
      </c>
      <c r="I6487">
        <v>23.13</v>
      </c>
      <c r="J6487">
        <v>4</v>
      </c>
      <c r="K6487">
        <v>23.13</v>
      </c>
      <c r="L6487" s="11" t="s">
        <v>11925</v>
      </c>
      <c r="M6487" s="12" t="s">
        <v>6</v>
      </c>
      <c r="N6487" s="12" t="s">
        <v>6</v>
      </c>
      <c r="O6487" s="12">
        <v>1247</v>
      </c>
      <c r="P6487" s="12" t="s">
        <v>6</v>
      </c>
      <c r="Q6487" s="12" t="s">
        <v>6</v>
      </c>
      <c r="R6487">
        <v>6486</v>
      </c>
    </row>
    <row r="6488" spans="1:18" ht="15" x14ac:dyDescent="0.45">
      <c r="A6488">
        <v>12807</v>
      </c>
      <c r="B6488">
        <v>1</v>
      </c>
      <c r="C6488">
        <v>7.7</v>
      </c>
      <c r="F6488">
        <v>2</v>
      </c>
      <c r="G6488">
        <v>15.4</v>
      </c>
      <c r="J6488">
        <v>3</v>
      </c>
      <c r="K6488">
        <v>23.1</v>
      </c>
      <c r="L6488" s="11" t="s">
        <v>11927</v>
      </c>
      <c r="M6488" s="12" t="s">
        <v>6</v>
      </c>
      <c r="N6488" s="12" t="s">
        <v>6</v>
      </c>
      <c r="O6488" s="12" t="s">
        <v>6</v>
      </c>
      <c r="P6488" s="12" t="s">
        <v>6</v>
      </c>
      <c r="Q6488" s="12">
        <v>1058</v>
      </c>
      <c r="R6488">
        <v>6487</v>
      </c>
    </row>
    <row r="6489" spans="1:18" ht="15" x14ac:dyDescent="0.45">
      <c r="A6489">
        <v>10575</v>
      </c>
      <c r="D6489">
        <v>1</v>
      </c>
      <c r="E6489">
        <v>11.5</v>
      </c>
      <c r="F6489">
        <v>1</v>
      </c>
      <c r="G6489">
        <v>11.5</v>
      </c>
      <c r="J6489">
        <v>2</v>
      </c>
      <c r="K6489">
        <v>23</v>
      </c>
      <c r="L6489" s="11" t="s">
        <v>11927</v>
      </c>
      <c r="M6489" s="12" t="s">
        <v>6</v>
      </c>
      <c r="N6489" s="12" t="s">
        <v>6</v>
      </c>
      <c r="O6489" s="12" t="s">
        <v>6</v>
      </c>
      <c r="P6489" s="12" t="s">
        <v>6</v>
      </c>
      <c r="Q6489" s="12">
        <v>1059</v>
      </c>
      <c r="R6489">
        <v>6488</v>
      </c>
    </row>
    <row r="6490" spans="1:18" ht="15" x14ac:dyDescent="0.45">
      <c r="A6490">
        <v>15515</v>
      </c>
      <c r="H6490">
        <v>1</v>
      </c>
      <c r="I6490">
        <v>22.9</v>
      </c>
      <c r="J6490">
        <v>1</v>
      </c>
      <c r="K6490">
        <v>22.9</v>
      </c>
      <c r="L6490" s="11" t="s">
        <v>11925</v>
      </c>
      <c r="M6490" s="12" t="s">
        <v>6</v>
      </c>
      <c r="N6490" s="12" t="s">
        <v>6</v>
      </c>
      <c r="O6490" s="12">
        <v>1248</v>
      </c>
      <c r="P6490" s="12" t="s">
        <v>6</v>
      </c>
      <c r="Q6490" s="12" t="s">
        <v>6</v>
      </c>
      <c r="R6490">
        <v>6489</v>
      </c>
    </row>
    <row r="6491" spans="1:18" ht="15" x14ac:dyDescent="0.45">
      <c r="A6491">
        <v>32143</v>
      </c>
      <c r="H6491">
        <v>1</v>
      </c>
      <c r="I6491">
        <v>22.9</v>
      </c>
      <c r="J6491">
        <v>1</v>
      </c>
      <c r="K6491">
        <v>22.9</v>
      </c>
      <c r="L6491" s="11" t="s">
        <v>11926</v>
      </c>
      <c r="M6491" s="12" t="s">
        <v>6</v>
      </c>
      <c r="N6491" s="12" t="s">
        <v>6</v>
      </c>
      <c r="O6491" s="12" t="s">
        <v>6</v>
      </c>
      <c r="P6491" s="12">
        <v>2060</v>
      </c>
      <c r="Q6491" s="12" t="s">
        <v>6</v>
      </c>
      <c r="R6491">
        <v>6490</v>
      </c>
    </row>
    <row r="6492" spans="1:18" ht="15" x14ac:dyDescent="0.45">
      <c r="A6492">
        <v>16003</v>
      </c>
      <c r="B6492">
        <v>4</v>
      </c>
      <c r="C6492">
        <v>22.8</v>
      </c>
      <c r="J6492">
        <v>4</v>
      </c>
      <c r="K6492">
        <v>22.8</v>
      </c>
      <c r="L6492" s="11" t="s">
        <v>6</v>
      </c>
      <c r="M6492" s="12" t="s">
        <v>6</v>
      </c>
      <c r="N6492" s="12" t="s">
        <v>6</v>
      </c>
      <c r="O6492" s="12" t="s">
        <v>6</v>
      </c>
      <c r="P6492" s="12" t="s">
        <v>6</v>
      </c>
      <c r="Q6492" s="12" t="s">
        <v>6</v>
      </c>
      <c r="R6492">
        <v>6491</v>
      </c>
    </row>
    <row r="6493" spans="1:18" ht="15" x14ac:dyDescent="0.45">
      <c r="A6493">
        <v>11102</v>
      </c>
      <c r="B6493">
        <v>1</v>
      </c>
      <c r="C6493">
        <v>22.6</v>
      </c>
      <c r="J6493">
        <v>1</v>
      </c>
      <c r="K6493">
        <v>22.6</v>
      </c>
      <c r="L6493" s="11" t="s">
        <v>11927</v>
      </c>
      <c r="M6493" s="12" t="s">
        <v>6</v>
      </c>
      <c r="N6493" s="12" t="s">
        <v>6</v>
      </c>
      <c r="O6493" s="12" t="s">
        <v>6</v>
      </c>
      <c r="P6493" s="12" t="s">
        <v>6</v>
      </c>
      <c r="Q6493" s="12">
        <v>1060</v>
      </c>
      <c r="R6493">
        <v>6492</v>
      </c>
    </row>
    <row r="6494" spans="1:18" ht="15" x14ac:dyDescent="0.45">
      <c r="A6494">
        <v>23347</v>
      </c>
      <c r="B6494">
        <v>1</v>
      </c>
      <c r="C6494">
        <v>22.6</v>
      </c>
      <c r="J6494">
        <v>1</v>
      </c>
      <c r="K6494">
        <v>22.6</v>
      </c>
      <c r="L6494" s="11" t="s">
        <v>11926</v>
      </c>
      <c r="M6494" s="12" t="s">
        <v>6</v>
      </c>
      <c r="N6494" s="12" t="s">
        <v>6</v>
      </c>
      <c r="O6494" s="12" t="s">
        <v>6</v>
      </c>
      <c r="P6494" s="12">
        <v>2061</v>
      </c>
      <c r="Q6494" s="12" t="s">
        <v>6</v>
      </c>
      <c r="R6494">
        <v>6493</v>
      </c>
    </row>
    <row r="6495" spans="1:18" ht="15" x14ac:dyDescent="0.45">
      <c r="A6495">
        <v>30579</v>
      </c>
      <c r="F6495">
        <v>1</v>
      </c>
      <c r="G6495">
        <v>22.6</v>
      </c>
      <c r="J6495">
        <v>1</v>
      </c>
      <c r="K6495">
        <v>22.6</v>
      </c>
      <c r="L6495" s="11" t="s">
        <v>11926</v>
      </c>
      <c r="M6495" s="12" t="s">
        <v>6</v>
      </c>
      <c r="N6495" s="12" t="s">
        <v>6</v>
      </c>
      <c r="O6495" s="12" t="s">
        <v>6</v>
      </c>
      <c r="P6495" s="12">
        <v>2062</v>
      </c>
      <c r="Q6495" s="12" t="s">
        <v>6</v>
      </c>
      <c r="R6495">
        <v>6494</v>
      </c>
    </row>
    <row r="6496" spans="1:18" ht="15" x14ac:dyDescent="0.45">
      <c r="A6496">
        <v>28408</v>
      </c>
      <c r="D6496">
        <v>2</v>
      </c>
      <c r="E6496">
        <v>22.4</v>
      </c>
      <c r="J6496">
        <v>2</v>
      </c>
      <c r="K6496">
        <v>22.4</v>
      </c>
      <c r="L6496" s="11" t="s">
        <v>11928</v>
      </c>
      <c r="M6496" s="12" t="s">
        <v>6</v>
      </c>
      <c r="N6496" s="12">
        <v>1347</v>
      </c>
      <c r="O6496" s="12" t="s">
        <v>6</v>
      </c>
      <c r="P6496" s="12" t="s">
        <v>6</v>
      </c>
      <c r="Q6496" s="12" t="s">
        <v>6</v>
      </c>
      <c r="R6496">
        <v>6495</v>
      </c>
    </row>
    <row r="6497" spans="1:18" ht="15" x14ac:dyDescent="0.45">
      <c r="A6497">
        <v>30138</v>
      </c>
      <c r="B6497">
        <v>2</v>
      </c>
      <c r="C6497">
        <v>22.4</v>
      </c>
      <c r="J6497">
        <v>2</v>
      </c>
      <c r="K6497">
        <v>22.4</v>
      </c>
      <c r="L6497" s="11" t="s">
        <v>11926</v>
      </c>
      <c r="M6497" s="12" t="s">
        <v>6</v>
      </c>
      <c r="N6497" s="12" t="s">
        <v>6</v>
      </c>
      <c r="O6497" s="12" t="s">
        <v>6</v>
      </c>
      <c r="P6497" s="12">
        <v>2063</v>
      </c>
      <c r="Q6497" s="12" t="s">
        <v>6</v>
      </c>
      <c r="R6497">
        <v>6496</v>
      </c>
    </row>
    <row r="6498" spans="1:18" ht="15" x14ac:dyDescent="0.45">
      <c r="A6498">
        <v>23241</v>
      </c>
      <c r="H6498">
        <v>1</v>
      </c>
      <c r="I6498">
        <v>21.9</v>
      </c>
      <c r="J6498">
        <v>1</v>
      </c>
      <c r="K6498">
        <v>21.9</v>
      </c>
      <c r="L6498" s="11" t="s">
        <v>11926</v>
      </c>
      <c r="M6498" s="12" t="s">
        <v>6</v>
      </c>
      <c r="N6498" s="12" t="s">
        <v>6</v>
      </c>
      <c r="O6498" s="12" t="s">
        <v>6</v>
      </c>
      <c r="P6498" s="12">
        <v>2064</v>
      </c>
      <c r="Q6498" s="12" t="s">
        <v>6</v>
      </c>
      <c r="R6498">
        <v>6497</v>
      </c>
    </row>
    <row r="6499" spans="1:18" ht="15" x14ac:dyDescent="0.45">
      <c r="A6499">
        <v>31514</v>
      </c>
      <c r="F6499">
        <v>1</v>
      </c>
      <c r="G6499">
        <v>21.9</v>
      </c>
      <c r="J6499">
        <v>1</v>
      </c>
      <c r="K6499">
        <v>21.9</v>
      </c>
      <c r="L6499" s="11" t="s">
        <v>11925</v>
      </c>
      <c r="M6499" s="12" t="s">
        <v>6</v>
      </c>
      <c r="N6499" s="12" t="s">
        <v>6</v>
      </c>
      <c r="O6499" s="12">
        <v>1249</v>
      </c>
      <c r="P6499" s="12" t="s">
        <v>6</v>
      </c>
      <c r="Q6499" s="12" t="s">
        <v>6</v>
      </c>
      <c r="R6499">
        <v>6498</v>
      </c>
    </row>
    <row r="6500" spans="1:18" ht="15" x14ac:dyDescent="0.45">
      <c r="A6500">
        <v>29792</v>
      </c>
      <c r="B6500">
        <v>3</v>
      </c>
      <c r="C6500">
        <v>21.81</v>
      </c>
      <c r="J6500">
        <v>3</v>
      </c>
      <c r="K6500">
        <v>21.81</v>
      </c>
      <c r="L6500" s="11" t="s">
        <v>11925</v>
      </c>
      <c r="M6500" s="12" t="s">
        <v>6</v>
      </c>
      <c r="N6500" s="12" t="s">
        <v>6</v>
      </c>
      <c r="O6500" s="12">
        <v>1250</v>
      </c>
      <c r="P6500" s="12" t="s">
        <v>6</v>
      </c>
      <c r="Q6500" s="12" t="s">
        <v>6</v>
      </c>
      <c r="R6500">
        <v>6499</v>
      </c>
    </row>
    <row r="6501" spans="1:18" ht="15" x14ac:dyDescent="0.45">
      <c r="A6501">
        <v>10604</v>
      </c>
      <c r="H6501">
        <v>2</v>
      </c>
      <c r="I6501">
        <v>21.8</v>
      </c>
      <c r="J6501">
        <v>2</v>
      </c>
      <c r="K6501">
        <v>21.8</v>
      </c>
      <c r="L6501" s="11" t="s">
        <v>11928</v>
      </c>
      <c r="M6501" s="12" t="s">
        <v>6</v>
      </c>
      <c r="N6501" s="12">
        <v>1348</v>
      </c>
      <c r="O6501" s="12" t="s">
        <v>6</v>
      </c>
      <c r="P6501" s="12" t="s">
        <v>6</v>
      </c>
      <c r="Q6501" s="12" t="s">
        <v>6</v>
      </c>
      <c r="R6501">
        <v>6500</v>
      </c>
    </row>
    <row r="6502" spans="1:18" ht="15" x14ac:dyDescent="0.45">
      <c r="A6502">
        <v>31686</v>
      </c>
      <c r="D6502">
        <v>2</v>
      </c>
      <c r="E6502">
        <v>21.8</v>
      </c>
      <c r="J6502">
        <v>2</v>
      </c>
      <c r="K6502">
        <v>21.8</v>
      </c>
      <c r="L6502" s="11" t="s">
        <v>11928</v>
      </c>
      <c r="M6502" s="12" t="s">
        <v>6</v>
      </c>
      <c r="N6502" s="12">
        <v>1349</v>
      </c>
      <c r="O6502" s="12" t="s">
        <v>6</v>
      </c>
      <c r="P6502" s="12" t="s">
        <v>6</v>
      </c>
      <c r="Q6502" s="12" t="s">
        <v>6</v>
      </c>
      <c r="R6502">
        <v>6501</v>
      </c>
    </row>
    <row r="6503" spans="1:18" ht="15" x14ac:dyDescent="0.45">
      <c r="A6503">
        <v>12655</v>
      </c>
      <c r="B6503">
        <v>1</v>
      </c>
      <c r="C6503">
        <v>7.2</v>
      </c>
      <c r="D6503">
        <v>1</v>
      </c>
      <c r="E6503">
        <v>7.2</v>
      </c>
      <c r="H6503">
        <v>1</v>
      </c>
      <c r="I6503">
        <v>7.2</v>
      </c>
      <c r="J6503">
        <v>3</v>
      </c>
      <c r="K6503">
        <v>21.6</v>
      </c>
      <c r="L6503" s="11" t="s">
        <v>6</v>
      </c>
      <c r="M6503" s="12" t="s">
        <v>6</v>
      </c>
      <c r="N6503" s="12" t="s">
        <v>6</v>
      </c>
      <c r="O6503" s="12" t="s">
        <v>6</v>
      </c>
      <c r="P6503" s="12" t="s">
        <v>6</v>
      </c>
      <c r="Q6503" s="12" t="s">
        <v>6</v>
      </c>
      <c r="R6503">
        <v>6502</v>
      </c>
    </row>
    <row r="6504" spans="1:18" ht="15" x14ac:dyDescent="0.45">
      <c r="A6504">
        <v>27437</v>
      </c>
      <c r="F6504">
        <v>3</v>
      </c>
      <c r="G6504">
        <v>5.4</v>
      </c>
      <c r="H6504">
        <v>9</v>
      </c>
      <c r="I6504">
        <v>16.2</v>
      </c>
      <c r="J6504">
        <v>12</v>
      </c>
      <c r="K6504">
        <v>21.6</v>
      </c>
      <c r="L6504" s="11" t="s">
        <v>11927</v>
      </c>
      <c r="M6504" s="12" t="s">
        <v>6</v>
      </c>
      <c r="N6504" s="12" t="s">
        <v>6</v>
      </c>
      <c r="O6504" s="12" t="s">
        <v>6</v>
      </c>
      <c r="P6504" s="12" t="s">
        <v>6</v>
      </c>
      <c r="Q6504" s="12">
        <v>1061</v>
      </c>
      <c r="R6504">
        <v>6503</v>
      </c>
    </row>
    <row r="6505" spans="1:18" ht="15" x14ac:dyDescent="0.45">
      <c r="A6505">
        <v>30466</v>
      </c>
      <c r="B6505">
        <v>3</v>
      </c>
      <c r="C6505">
        <v>21.6</v>
      </c>
      <c r="J6505">
        <v>3</v>
      </c>
      <c r="K6505">
        <v>21.6</v>
      </c>
      <c r="L6505" s="11" t="s">
        <v>11928</v>
      </c>
      <c r="M6505" s="12" t="s">
        <v>6</v>
      </c>
      <c r="N6505" s="12">
        <v>1350</v>
      </c>
      <c r="O6505" s="12" t="s">
        <v>6</v>
      </c>
      <c r="P6505" s="12" t="s">
        <v>6</v>
      </c>
      <c r="Q6505" s="12" t="s">
        <v>6</v>
      </c>
      <c r="R6505">
        <v>6504</v>
      </c>
    </row>
    <row r="6506" spans="1:18" ht="15" x14ac:dyDescent="0.45">
      <c r="A6506">
        <v>31478</v>
      </c>
      <c r="B6506">
        <v>1</v>
      </c>
      <c r="C6506">
        <v>7.2</v>
      </c>
      <c r="F6506">
        <v>2</v>
      </c>
      <c r="G6506">
        <v>14.4</v>
      </c>
      <c r="J6506">
        <v>3</v>
      </c>
      <c r="K6506">
        <v>21.6</v>
      </c>
      <c r="L6506" s="11" t="s">
        <v>11926</v>
      </c>
      <c r="M6506" s="12" t="s">
        <v>6</v>
      </c>
      <c r="N6506" s="12" t="s">
        <v>6</v>
      </c>
      <c r="O6506" s="12" t="s">
        <v>6</v>
      </c>
      <c r="P6506" s="12">
        <v>2065</v>
      </c>
      <c r="Q6506" s="12" t="s">
        <v>6</v>
      </c>
      <c r="R6506">
        <v>6505</v>
      </c>
    </row>
    <row r="6507" spans="1:18" ht="15" x14ac:dyDescent="0.45">
      <c r="A6507">
        <v>32230</v>
      </c>
      <c r="H6507">
        <v>2</v>
      </c>
      <c r="I6507">
        <v>21.6</v>
      </c>
      <c r="J6507">
        <v>2</v>
      </c>
      <c r="K6507">
        <v>21.6</v>
      </c>
      <c r="L6507" s="11" t="s">
        <v>11926</v>
      </c>
      <c r="M6507" s="12" t="s">
        <v>6</v>
      </c>
      <c r="N6507" s="12" t="s">
        <v>6</v>
      </c>
      <c r="O6507" s="12" t="s">
        <v>6</v>
      </c>
      <c r="P6507" s="12">
        <v>2066</v>
      </c>
      <c r="Q6507" s="12" t="s">
        <v>6</v>
      </c>
      <c r="R6507">
        <v>6506</v>
      </c>
    </row>
    <row r="6508" spans="1:18" ht="15" x14ac:dyDescent="0.45">
      <c r="A6508">
        <v>32379</v>
      </c>
      <c r="H6508">
        <v>3</v>
      </c>
      <c r="I6508">
        <v>21.6</v>
      </c>
      <c r="J6508">
        <v>3</v>
      </c>
      <c r="K6508">
        <v>21.6</v>
      </c>
      <c r="L6508" s="11" t="s">
        <v>11926</v>
      </c>
      <c r="M6508" s="12" t="s">
        <v>6</v>
      </c>
      <c r="N6508" s="12" t="s">
        <v>6</v>
      </c>
      <c r="O6508" s="12" t="s">
        <v>6</v>
      </c>
      <c r="P6508" s="12">
        <v>2067</v>
      </c>
      <c r="Q6508" s="12" t="s">
        <v>6</v>
      </c>
      <c r="R6508">
        <v>6507</v>
      </c>
    </row>
    <row r="6509" spans="1:18" ht="15" x14ac:dyDescent="0.45">
      <c r="A6509">
        <v>32237</v>
      </c>
      <c r="F6509">
        <v>27</v>
      </c>
      <c r="G6509">
        <v>21.54</v>
      </c>
      <c r="J6509">
        <v>27</v>
      </c>
      <c r="K6509">
        <v>21.54</v>
      </c>
      <c r="L6509" s="11" t="s">
        <v>11928</v>
      </c>
      <c r="M6509" s="12" t="s">
        <v>6</v>
      </c>
      <c r="N6509" s="12">
        <v>1351</v>
      </c>
      <c r="O6509" s="12" t="s">
        <v>6</v>
      </c>
      <c r="P6509" s="12" t="s">
        <v>6</v>
      </c>
      <c r="Q6509" s="12" t="s">
        <v>6</v>
      </c>
      <c r="R6509">
        <v>6508</v>
      </c>
    </row>
    <row r="6510" spans="1:18" ht="15" x14ac:dyDescent="0.45">
      <c r="A6510">
        <v>32387</v>
      </c>
      <c r="H6510">
        <v>5</v>
      </c>
      <c r="I6510">
        <v>21.5</v>
      </c>
      <c r="J6510">
        <v>5</v>
      </c>
      <c r="K6510">
        <v>21.5</v>
      </c>
      <c r="L6510" s="11" t="s">
        <v>11927</v>
      </c>
      <c r="M6510" s="12" t="s">
        <v>6</v>
      </c>
      <c r="N6510" s="12" t="s">
        <v>6</v>
      </c>
      <c r="O6510" s="12" t="s">
        <v>6</v>
      </c>
      <c r="P6510" s="12" t="s">
        <v>6</v>
      </c>
      <c r="Q6510" s="12">
        <v>1062</v>
      </c>
      <c r="R6510">
        <v>6509</v>
      </c>
    </row>
    <row r="6511" spans="1:18" ht="15" x14ac:dyDescent="0.45">
      <c r="A6511">
        <v>2029672</v>
      </c>
      <c r="B6511">
        <v>1.31</v>
      </c>
      <c r="C6511">
        <v>8.74</v>
      </c>
      <c r="D6511">
        <v>1.84</v>
      </c>
      <c r="E6511">
        <v>12.48</v>
      </c>
      <c r="J6511">
        <v>3.1500000000000004</v>
      </c>
      <c r="K6511">
        <v>21.22</v>
      </c>
      <c r="L6511" s="11" t="s">
        <v>11927</v>
      </c>
      <c r="M6511" s="12" t="s">
        <v>6</v>
      </c>
      <c r="N6511" s="12" t="s">
        <v>6</v>
      </c>
      <c r="O6511" s="12" t="s">
        <v>6</v>
      </c>
      <c r="P6511" s="12" t="s">
        <v>6</v>
      </c>
      <c r="Q6511" s="12">
        <v>1063</v>
      </c>
      <c r="R6511">
        <v>6510</v>
      </c>
    </row>
    <row r="6512" spans="1:18" ht="15" x14ac:dyDescent="0.45">
      <c r="A6512">
        <v>31877</v>
      </c>
      <c r="F6512">
        <v>2</v>
      </c>
      <c r="G6512">
        <v>10.6</v>
      </c>
      <c r="H6512">
        <v>2</v>
      </c>
      <c r="I6512">
        <v>10.6</v>
      </c>
      <c r="J6512">
        <v>4</v>
      </c>
      <c r="K6512">
        <v>21.2</v>
      </c>
      <c r="L6512" s="11" t="s">
        <v>11928</v>
      </c>
      <c r="M6512" s="12" t="s">
        <v>6</v>
      </c>
      <c r="N6512" s="12">
        <v>1352</v>
      </c>
      <c r="O6512" s="12" t="s">
        <v>6</v>
      </c>
      <c r="P6512" s="12" t="s">
        <v>6</v>
      </c>
      <c r="Q6512" s="12" t="s">
        <v>6</v>
      </c>
      <c r="R6512">
        <v>6511</v>
      </c>
    </row>
    <row r="6513" spans="1:18" ht="15" x14ac:dyDescent="0.45">
      <c r="A6513">
        <v>32024</v>
      </c>
      <c r="H6513">
        <v>1</v>
      </c>
      <c r="I6513">
        <v>21.2</v>
      </c>
      <c r="J6513">
        <v>1</v>
      </c>
      <c r="K6513">
        <v>21.2</v>
      </c>
      <c r="L6513" s="11" t="s">
        <v>11926</v>
      </c>
      <c r="M6513" s="12" t="s">
        <v>6</v>
      </c>
      <c r="N6513" s="12" t="s">
        <v>6</v>
      </c>
      <c r="O6513" s="12" t="s">
        <v>6</v>
      </c>
      <c r="P6513" s="12">
        <v>2068</v>
      </c>
      <c r="Q6513" s="12" t="s">
        <v>6</v>
      </c>
      <c r="R6513">
        <v>6512</v>
      </c>
    </row>
    <row r="6514" spans="1:18" ht="15" x14ac:dyDescent="0.45">
      <c r="A6514">
        <v>27779</v>
      </c>
      <c r="F6514">
        <v>6</v>
      </c>
      <c r="G6514">
        <v>21</v>
      </c>
      <c r="J6514">
        <v>6</v>
      </c>
      <c r="K6514">
        <v>21</v>
      </c>
      <c r="L6514" s="11" t="s">
        <v>11923</v>
      </c>
      <c r="M6514" s="12" t="s">
        <v>6</v>
      </c>
      <c r="N6514" s="12" t="s">
        <v>6</v>
      </c>
      <c r="O6514" s="12" t="s">
        <v>6</v>
      </c>
      <c r="P6514" s="12" t="s">
        <v>6</v>
      </c>
      <c r="Q6514" s="12" t="s">
        <v>6</v>
      </c>
      <c r="R6514">
        <v>6513</v>
      </c>
    </row>
    <row r="6515" spans="1:18" ht="15" x14ac:dyDescent="0.45">
      <c r="A6515">
        <v>29957</v>
      </c>
      <c r="B6515">
        <v>7</v>
      </c>
      <c r="C6515">
        <v>21</v>
      </c>
      <c r="J6515">
        <v>7</v>
      </c>
      <c r="K6515">
        <v>21</v>
      </c>
      <c r="L6515" s="11" t="s">
        <v>11926</v>
      </c>
      <c r="M6515" s="12" t="s">
        <v>6</v>
      </c>
      <c r="N6515" s="12" t="s">
        <v>6</v>
      </c>
      <c r="O6515" s="12" t="s">
        <v>6</v>
      </c>
      <c r="P6515" s="12">
        <v>2069</v>
      </c>
      <c r="Q6515" s="12" t="s">
        <v>6</v>
      </c>
      <c r="R6515">
        <v>6514</v>
      </c>
    </row>
    <row r="6516" spans="1:18" ht="15" x14ac:dyDescent="0.45">
      <c r="A6516">
        <v>31869</v>
      </c>
      <c r="F6516">
        <v>10</v>
      </c>
      <c r="G6516">
        <v>10</v>
      </c>
      <c r="H6516">
        <v>11</v>
      </c>
      <c r="I6516">
        <v>11</v>
      </c>
      <c r="J6516">
        <v>21</v>
      </c>
      <c r="K6516">
        <v>21</v>
      </c>
      <c r="L6516" s="11" t="s">
        <v>11928</v>
      </c>
      <c r="M6516" s="12" t="s">
        <v>6</v>
      </c>
      <c r="N6516" s="12">
        <v>1353</v>
      </c>
      <c r="O6516" s="12" t="s">
        <v>6</v>
      </c>
      <c r="P6516" s="12" t="s">
        <v>6</v>
      </c>
      <c r="Q6516" s="12" t="s">
        <v>6</v>
      </c>
      <c r="R6516">
        <v>6515</v>
      </c>
    </row>
    <row r="6517" spans="1:18" ht="15" x14ac:dyDescent="0.45">
      <c r="A6517">
        <v>32423</v>
      </c>
      <c r="H6517">
        <v>6</v>
      </c>
      <c r="I6517">
        <v>21</v>
      </c>
      <c r="J6517">
        <v>6</v>
      </c>
      <c r="K6517">
        <v>21</v>
      </c>
      <c r="L6517" s="11" t="s">
        <v>11928</v>
      </c>
      <c r="M6517" s="12" t="s">
        <v>6</v>
      </c>
      <c r="N6517" s="12">
        <v>1354</v>
      </c>
      <c r="O6517" s="12" t="s">
        <v>6</v>
      </c>
      <c r="P6517" s="12" t="s">
        <v>6</v>
      </c>
      <c r="Q6517" s="12" t="s">
        <v>6</v>
      </c>
      <c r="R6517">
        <v>6516</v>
      </c>
    </row>
    <row r="6518" spans="1:18" ht="15" x14ac:dyDescent="0.45">
      <c r="A6518">
        <v>32432</v>
      </c>
      <c r="H6518">
        <v>5</v>
      </c>
      <c r="I6518">
        <v>21</v>
      </c>
      <c r="J6518">
        <v>5</v>
      </c>
      <c r="K6518">
        <v>21</v>
      </c>
      <c r="L6518" s="11" t="s">
        <v>11925</v>
      </c>
      <c r="M6518" s="12" t="s">
        <v>6</v>
      </c>
      <c r="N6518" s="12" t="s">
        <v>6</v>
      </c>
      <c r="O6518" s="12">
        <v>1251</v>
      </c>
      <c r="P6518" s="12" t="s">
        <v>6</v>
      </c>
      <c r="Q6518" s="12" t="s">
        <v>6</v>
      </c>
      <c r="R6518">
        <v>6517</v>
      </c>
    </row>
    <row r="6519" spans="1:18" ht="15" x14ac:dyDescent="0.45">
      <c r="A6519">
        <v>30045</v>
      </c>
      <c r="B6519">
        <v>1</v>
      </c>
      <c r="C6519">
        <v>1.9</v>
      </c>
      <c r="D6519">
        <v>7</v>
      </c>
      <c r="E6519">
        <v>13.3</v>
      </c>
      <c r="F6519">
        <v>3</v>
      </c>
      <c r="G6519">
        <v>5.7</v>
      </c>
      <c r="J6519">
        <v>11</v>
      </c>
      <c r="K6519">
        <v>20.900000000000002</v>
      </c>
      <c r="L6519" s="11" t="s">
        <v>11926</v>
      </c>
      <c r="M6519" s="12" t="s">
        <v>6</v>
      </c>
      <c r="N6519" s="12" t="s">
        <v>6</v>
      </c>
      <c r="O6519" s="12" t="s">
        <v>6</v>
      </c>
      <c r="P6519" s="12">
        <v>2070</v>
      </c>
      <c r="Q6519" s="12" t="s">
        <v>6</v>
      </c>
      <c r="R6519">
        <v>6518</v>
      </c>
    </row>
    <row r="6520" spans="1:18" ht="15" x14ac:dyDescent="0.45">
      <c r="A6520">
        <v>15974</v>
      </c>
      <c r="D6520">
        <v>1</v>
      </c>
      <c r="E6520">
        <v>20.9</v>
      </c>
      <c r="J6520">
        <v>1</v>
      </c>
      <c r="K6520">
        <v>20.9</v>
      </c>
      <c r="L6520" s="11" t="s">
        <v>11927</v>
      </c>
      <c r="M6520" s="12" t="s">
        <v>6</v>
      </c>
      <c r="N6520" s="12" t="s">
        <v>6</v>
      </c>
      <c r="O6520" s="12" t="s">
        <v>6</v>
      </c>
      <c r="P6520" s="12" t="s">
        <v>6</v>
      </c>
      <c r="Q6520" s="12">
        <v>1064</v>
      </c>
      <c r="R6520">
        <v>6519</v>
      </c>
    </row>
    <row r="6521" spans="1:18" ht="15" x14ac:dyDescent="0.45">
      <c r="A6521">
        <v>10363</v>
      </c>
      <c r="D6521">
        <v>1</v>
      </c>
      <c r="E6521">
        <v>20.8</v>
      </c>
      <c r="J6521">
        <v>1</v>
      </c>
      <c r="K6521">
        <v>20.8</v>
      </c>
      <c r="L6521" s="11" t="s">
        <v>11927</v>
      </c>
      <c r="M6521" s="12" t="s">
        <v>6</v>
      </c>
      <c r="N6521" s="12" t="s">
        <v>6</v>
      </c>
      <c r="O6521" s="12" t="s">
        <v>6</v>
      </c>
      <c r="P6521" s="12" t="s">
        <v>6</v>
      </c>
      <c r="Q6521" s="12">
        <v>1065</v>
      </c>
      <c r="R6521">
        <v>6520</v>
      </c>
    </row>
    <row r="6522" spans="1:18" ht="15" x14ac:dyDescent="0.45">
      <c r="A6522">
        <v>13418</v>
      </c>
      <c r="D6522">
        <v>2</v>
      </c>
      <c r="E6522">
        <v>20.8</v>
      </c>
      <c r="J6522">
        <v>2</v>
      </c>
      <c r="K6522">
        <v>20.8</v>
      </c>
      <c r="L6522" s="11" t="s">
        <v>11926</v>
      </c>
      <c r="M6522" s="12" t="s">
        <v>6</v>
      </c>
      <c r="N6522" s="12" t="s">
        <v>6</v>
      </c>
      <c r="O6522" s="12" t="s">
        <v>6</v>
      </c>
      <c r="P6522" s="12">
        <v>2071</v>
      </c>
      <c r="Q6522" s="12" t="s">
        <v>6</v>
      </c>
      <c r="R6522">
        <v>6521</v>
      </c>
    </row>
    <row r="6523" spans="1:18" ht="15" x14ac:dyDescent="0.45">
      <c r="A6523">
        <v>14747</v>
      </c>
      <c r="B6523">
        <v>4</v>
      </c>
      <c r="C6523">
        <v>20.8</v>
      </c>
      <c r="J6523">
        <v>4</v>
      </c>
      <c r="K6523">
        <v>20.8</v>
      </c>
      <c r="L6523" s="11" t="s">
        <v>11927</v>
      </c>
      <c r="M6523" s="12" t="s">
        <v>6</v>
      </c>
      <c r="N6523" s="12" t="s">
        <v>6</v>
      </c>
      <c r="O6523" s="12" t="s">
        <v>6</v>
      </c>
      <c r="P6523" s="12" t="s">
        <v>6</v>
      </c>
      <c r="Q6523" s="12">
        <v>1066</v>
      </c>
      <c r="R6523">
        <v>6522</v>
      </c>
    </row>
    <row r="6524" spans="1:18" ht="15" x14ac:dyDescent="0.45">
      <c r="A6524">
        <v>10370</v>
      </c>
      <c r="H6524">
        <v>1</v>
      </c>
      <c r="I6524">
        <v>20.7</v>
      </c>
      <c r="J6524">
        <v>1</v>
      </c>
      <c r="K6524">
        <v>20.7</v>
      </c>
      <c r="L6524" s="11" t="s">
        <v>11927</v>
      </c>
      <c r="M6524" s="12" t="s">
        <v>6</v>
      </c>
      <c r="N6524" s="12" t="s">
        <v>6</v>
      </c>
      <c r="O6524" s="12" t="s">
        <v>6</v>
      </c>
      <c r="P6524" s="12" t="s">
        <v>6</v>
      </c>
      <c r="Q6524" s="12">
        <v>1067</v>
      </c>
      <c r="R6524">
        <v>6523</v>
      </c>
    </row>
    <row r="6525" spans="1:18" ht="15" x14ac:dyDescent="0.45">
      <c r="A6525">
        <v>11055</v>
      </c>
      <c r="B6525">
        <v>3</v>
      </c>
      <c r="C6525">
        <v>20.7</v>
      </c>
      <c r="J6525">
        <v>3</v>
      </c>
      <c r="K6525">
        <v>20.7</v>
      </c>
      <c r="L6525" s="11" t="s">
        <v>11927</v>
      </c>
      <c r="M6525" s="12" t="s">
        <v>6</v>
      </c>
      <c r="N6525" s="12" t="s">
        <v>6</v>
      </c>
      <c r="O6525" s="12" t="s">
        <v>6</v>
      </c>
      <c r="P6525" s="12" t="s">
        <v>6</v>
      </c>
      <c r="Q6525" s="12">
        <v>1068</v>
      </c>
      <c r="R6525">
        <v>6524</v>
      </c>
    </row>
    <row r="6526" spans="1:18" ht="15" x14ac:dyDescent="0.45">
      <c r="A6526">
        <v>23703</v>
      </c>
      <c r="B6526">
        <v>1</v>
      </c>
      <c r="C6526">
        <v>20.7</v>
      </c>
      <c r="J6526">
        <v>1</v>
      </c>
      <c r="K6526">
        <v>20.7</v>
      </c>
      <c r="L6526" s="11" t="s">
        <v>11924</v>
      </c>
      <c r="M6526" s="12">
        <v>463</v>
      </c>
      <c r="N6526" s="12" t="s">
        <v>6</v>
      </c>
      <c r="O6526" s="12" t="s">
        <v>6</v>
      </c>
      <c r="P6526" s="12" t="s">
        <v>6</v>
      </c>
      <c r="Q6526" s="12" t="s">
        <v>6</v>
      </c>
      <c r="R6526">
        <v>6525</v>
      </c>
    </row>
    <row r="6527" spans="1:18" ht="15" x14ac:dyDescent="0.45">
      <c r="A6527">
        <v>10478</v>
      </c>
      <c r="B6527">
        <v>1</v>
      </c>
      <c r="C6527">
        <v>20.5</v>
      </c>
      <c r="J6527">
        <v>1</v>
      </c>
      <c r="K6527">
        <v>20.5</v>
      </c>
      <c r="L6527" s="11" t="s">
        <v>11925</v>
      </c>
      <c r="M6527" s="12" t="s">
        <v>6</v>
      </c>
      <c r="N6527" s="12" t="s">
        <v>6</v>
      </c>
      <c r="O6527" s="12">
        <v>1252</v>
      </c>
      <c r="P6527" s="12" t="s">
        <v>6</v>
      </c>
      <c r="Q6527" s="12" t="s">
        <v>6</v>
      </c>
      <c r="R6527">
        <v>6526</v>
      </c>
    </row>
    <row r="6528" spans="1:18" ht="15" x14ac:dyDescent="0.45">
      <c r="A6528">
        <v>23440</v>
      </c>
      <c r="B6528">
        <v>1</v>
      </c>
      <c r="C6528">
        <v>6.8</v>
      </c>
      <c r="D6528">
        <v>2</v>
      </c>
      <c r="E6528">
        <v>13.6</v>
      </c>
      <c r="J6528">
        <v>3</v>
      </c>
      <c r="K6528">
        <v>20.399999999999999</v>
      </c>
      <c r="L6528" s="11" t="s">
        <v>11928</v>
      </c>
      <c r="M6528" s="12" t="s">
        <v>6</v>
      </c>
      <c r="N6528" s="12">
        <v>1355</v>
      </c>
      <c r="O6528" s="12" t="s">
        <v>6</v>
      </c>
      <c r="P6528" s="12" t="s">
        <v>6</v>
      </c>
      <c r="Q6528" s="12" t="s">
        <v>6</v>
      </c>
      <c r="R6528">
        <v>6527</v>
      </c>
    </row>
    <row r="6529" spans="1:18" ht="15" x14ac:dyDescent="0.45">
      <c r="A6529">
        <v>29997</v>
      </c>
      <c r="B6529">
        <v>17</v>
      </c>
      <c r="C6529">
        <v>20.3</v>
      </c>
      <c r="J6529">
        <v>17</v>
      </c>
      <c r="K6529">
        <v>20.3</v>
      </c>
      <c r="L6529" s="11" t="s">
        <v>11928</v>
      </c>
      <c r="M6529" s="12" t="s">
        <v>6</v>
      </c>
      <c r="N6529" s="12">
        <v>1356</v>
      </c>
      <c r="O6529" s="12" t="s">
        <v>6</v>
      </c>
      <c r="P6529" s="12" t="s">
        <v>6</v>
      </c>
      <c r="Q6529" s="12" t="s">
        <v>6</v>
      </c>
      <c r="R6529">
        <v>6528</v>
      </c>
    </row>
    <row r="6530" spans="1:18" ht="15" x14ac:dyDescent="0.45">
      <c r="A6530">
        <v>10291</v>
      </c>
      <c r="B6530">
        <v>2</v>
      </c>
      <c r="C6530">
        <v>5.8</v>
      </c>
      <c r="D6530">
        <v>1</v>
      </c>
      <c r="E6530">
        <v>2.9</v>
      </c>
      <c r="F6530">
        <v>3</v>
      </c>
      <c r="G6530">
        <v>8.6999999999999993</v>
      </c>
      <c r="H6530">
        <v>1</v>
      </c>
      <c r="I6530">
        <v>2.9</v>
      </c>
      <c r="J6530">
        <v>7</v>
      </c>
      <c r="K6530">
        <v>20.299999999999997</v>
      </c>
      <c r="L6530" s="11" t="s">
        <v>11927</v>
      </c>
      <c r="M6530" s="12" t="s">
        <v>6</v>
      </c>
      <c r="N6530" s="12" t="s">
        <v>6</v>
      </c>
      <c r="O6530" s="12" t="s">
        <v>6</v>
      </c>
      <c r="P6530" s="12" t="s">
        <v>6</v>
      </c>
      <c r="Q6530" s="12">
        <v>1069</v>
      </c>
      <c r="R6530">
        <v>6529</v>
      </c>
    </row>
    <row r="6531" spans="1:18" ht="15" x14ac:dyDescent="0.45">
      <c r="A6531">
        <v>2010484</v>
      </c>
      <c r="B6531">
        <v>1.02</v>
      </c>
      <c r="C6531">
        <v>3.26</v>
      </c>
      <c r="D6531">
        <v>1.75</v>
      </c>
      <c r="E6531">
        <v>5.6</v>
      </c>
      <c r="H6531">
        <v>3.56</v>
      </c>
      <c r="I6531">
        <v>11.38</v>
      </c>
      <c r="J6531">
        <v>6.33</v>
      </c>
      <c r="K6531">
        <v>20.240000000000002</v>
      </c>
      <c r="L6531" s="11" t="s">
        <v>11923</v>
      </c>
      <c r="M6531" s="12" t="s">
        <v>6</v>
      </c>
      <c r="N6531" s="12" t="s">
        <v>6</v>
      </c>
      <c r="O6531" s="12" t="s">
        <v>6</v>
      </c>
      <c r="P6531" s="12" t="s">
        <v>6</v>
      </c>
      <c r="Q6531" s="12" t="s">
        <v>6</v>
      </c>
      <c r="R6531">
        <v>6530</v>
      </c>
    </row>
    <row r="6532" spans="1:18" ht="15" x14ac:dyDescent="0.45">
      <c r="A6532">
        <v>17045</v>
      </c>
      <c r="B6532">
        <v>1</v>
      </c>
      <c r="C6532">
        <v>20.2</v>
      </c>
      <c r="J6532">
        <v>1</v>
      </c>
      <c r="K6532">
        <v>20.2</v>
      </c>
      <c r="L6532" s="11" t="s">
        <v>11926</v>
      </c>
      <c r="M6532" s="12" t="s">
        <v>6</v>
      </c>
      <c r="N6532" s="12" t="s">
        <v>6</v>
      </c>
      <c r="O6532" s="12" t="s">
        <v>6</v>
      </c>
      <c r="P6532" s="12">
        <v>2072</v>
      </c>
      <c r="Q6532" s="12" t="s">
        <v>6</v>
      </c>
      <c r="R6532">
        <v>6531</v>
      </c>
    </row>
    <row r="6533" spans="1:18" ht="15" x14ac:dyDescent="0.45">
      <c r="A6533">
        <v>32069</v>
      </c>
      <c r="F6533">
        <v>6</v>
      </c>
      <c r="G6533">
        <v>20.13</v>
      </c>
      <c r="J6533">
        <v>6</v>
      </c>
      <c r="K6533">
        <v>20.13</v>
      </c>
      <c r="L6533" s="11" t="s">
        <v>11928</v>
      </c>
      <c r="M6533" s="12" t="s">
        <v>6</v>
      </c>
      <c r="N6533" s="12">
        <v>1357</v>
      </c>
      <c r="O6533" s="12" t="s">
        <v>6</v>
      </c>
      <c r="P6533" s="12" t="s">
        <v>6</v>
      </c>
      <c r="Q6533" s="12" t="s">
        <v>6</v>
      </c>
      <c r="R6533">
        <v>6532</v>
      </c>
    </row>
    <row r="6534" spans="1:18" ht="15" x14ac:dyDescent="0.45">
      <c r="A6534">
        <v>10377</v>
      </c>
      <c r="B6534">
        <v>5</v>
      </c>
      <c r="C6534">
        <v>20</v>
      </c>
      <c r="J6534">
        <v>5</v>
      </c>
      <c r="K6534">
        <v>20</v>
      </c>
      <c r="L6534" s="11" t="s">
        <v>11927</v>
      </c>
      <c r="M6534" s="12" t="s">
        <v>6</v>
      </c>
      <c r="N6534" s="12" t="s">
        <v>6</v>
      </c>
      <c r="O6534" s="12" t="s">
        <v>6</v>
      </c>
      <c r="P6534" s="12" t="s">
        <v>6</v>
      </c>
      <c r="Q6534" s="12">
        <v>1070</v>
      </c>
      <c r="R6534">
        <v>6533</v>
      </c>
    </row>
    <row r="6535" spans="1:18" ht="15" x14ac:dyDescent="0.45">
      <c r="A6535">
        <v>14341</v>
      </c>
      <c r="B6535">
        <v>8</v>
      </c>
      <c r="C6535">
        <v>20</v>
      </c>
      <c r="J6535">
        <v>8</v>
      </c>
      <c r="K6535">
        <v>20</v>
      </c>
      <c r="L6535" s="11" t="s">
        <v>11928</v>
      </c>
      <c r="M6535" s="12" t="s">
        <v>6</v>
      </c>
      <c r="N6535" s="12">
        <v>1358</v>
      </c>
      <c r="O6535" s="12" t="s">
        <v>6</v>
      </c>
      <c r="P6535" s="12" t="s">
        <v>6</v>
      </c>
      <c r="Q6535" s="12" t="s">
        <v>6</v>
      </c>
      <c r="R6535">
        <v>6534</v>
      </c>
    </row>
    <row r="6536" spans="1:18" ht="15" x14ac:dyDescent="0.45">
      <c r="A6536">
        <v>27513</v>
      </c>
      <c r="B6536">
        <v>2</v>
      </c>
      <c r="C6536">
        <v>20</v>
      </c>
      <c r="J6536">
        <v>2</v>
      </c>
      <c r="K6536">
        <v>20</v>
      </c>
      <c r="L6536" s="11" t="s">
        <v>11928</v>
      </c>
      <c r="M6536" s="12" t="s">
        <v>6</v>
      </c>
      <c r="N6536" s="12">
        <v>1359</v>
      </c>
      <c r="O6536" s="12" t="s">
        <v>6</v>
      </c>
      <c r="P6536" s="12" t="s">
        <v>6</v>
      </c>
      <c r="Q6536" s="12" t="s">
        <v>6</v>
      </c>
      <c r="R6536">
        <v>6535</v>
      </c>
    </row>
    <row r="6537" spans="1:18" ht="15" x14ac:dyDescent="0.45">
      <c r="A6537">
        <v>32388</v>
      </c>
      <c r="H6537">
        <v>4</v>
      </c>
      <c r="I6537">
        <v>20</v>
      </c>
      <c r="J6537">
        <v>4</v>
      </c>
      <c r="K6537">
        <v>20</v>
      </c>
      <c r="L6537" s="11" t="s">
        <v>11927</v>
      </c>
      <c r="M6537" s="12" t="s">
        <v>6</v>
      </c>
      <c r="N6537" s="12" t="s">
        <v>6</v>
      </c>
      <c r="O6537" s="12" t="s">
        <v>6</v>
      </c>
      <c r="P6537" s="12" t="s">
        <v>6</v>
      </c>
      <c r="Q6537" s="12">
        <v>1071</v>
      </c>
      <c r="R6537">
        <v>6536</v>
      </c>
    </row>
    <row r="6538" spans="1:18" ht="15" x14ac:dyDescent="0.45">
      <c r="A6538">
        <v>32540</v>
      </c>
      <c r="H6538">
        <v>10</v>
      </c>
      <c r="I6538">
        <v>20</v>
      </c>
      <c r="J6538">
        <v>10</v>
      </c>
      <c r="K6538">
        <v>20</v>
      </c>
      <c r="L6538" s="11" t="s">
        <v>11927</v>
      </c>
      <c r="M6538" s="12" t="s">
        <v>6</v>
      </c>
      <c r="N6538" s="12" t="s">
        <v>6</v>
      </c>
      <c r="O6538" s="12" t="s">
        <v>6</v>
      </c>
      <c r="P6538" s="12" t="s">
        <v>6</v>
      </c>
      <c r="Q6538" s="12">
        <v>1072</v>
      </c>
      <c r="R6538">
        <v>6537</v>
      </c>
    </row>
    <row r="6539" spans="1:18" ht="15" x14ac:dyDescent="0.45">
      <c r="A6539">
        <v>32002</v>
      </c>
      <c r="F6539">
        <v>22</v>
      </c>
      <c r="G6539">
        <v>17.54</v>
      </c>
      <c r="H6539">
        <v>3</v>
      </c>
      <c r="I6539">
        <v>2.4</v>
      </c>
      <c r="J6539">
        <v>25</v>
      </c>
      <c r="K6539">
        <v>19.939999999999998</v>
      </c>
      <c r="L6539" s="11" t="s">
        <v>11928</v>
      </c>
      <c r="M6539" s="12" t="s">
        <v>6</v>
      </c>
      <c r="N6539" s="12">
        <v>1360</v>
      </c>
      <c r="O6539" s="12" t="s">
        <v>6</v>
      </c>
      <c r="P6539" s="12" t="s">
        <v>6</v>
      </c>
      <c r="Q6539" s="12" t="s">
        <v>6</v>
      </c>
      <c r="R6539">
        <v>6538</v>
      </c>
    </row>
    <row r="6540" spans="1:18" ht="15" x14ac:dyDescent="0.45">
      <c r="A6540">
        <v>12785</v>
      </c>
      <c r="D6540">
        <v>3</v>
      </c>
      <c r="E6540">
        <v>19.8</v>
      </c>
      <c r="J6540">
        <v>3</v>
      </c>
      <c r="K6540">
        <v>19.8</v>
      </c>
      <c r="L6540" s="11" t="s">
        <v>11927</v>
      </c>
      <c r="M6540" s="12" t="s">
        <v>6</v>
      </c>
      <c r="N6540" s="12" t="s">
        <v>6</v>
      </c>
      <c r="O6540" s="12" t="s">
        <v>6</v>
      </c>
      <c r="P6540" s="12" t="s">
        <v>6</v>
      </c>
      <c r="Q6540" s="12">
        <v>1073</v>
      </c>
      <c r="R6540">
        <v>6539</v>
      </c>
    </row>
    <row r="6541" spans="1:18" ht="15" x14ac:dyDescent="0.45">
      <c r="A6541">
        <v>28809</v>
      </c>
      <c r="D6541">
        <v>2</v>
      </c>
      <c r="E6541">
        <v>19.8</v>
      </c>
      <c r="J6541">
        <v>2</v>
      </c>
      <c r="K6541">
        <v>19.8</v>
      </c>
      <c r="L6541" s="11" t="s">
        <v>11925</v>
      </c>
      <c r="M6541" s="12" t="s">
        <v>6</v>
      </c>
      <c r="N6541" s="12" t="s">
        <v>6</v>
      </c>
      <c r="O6541" s="12">
        <v>1253</v>
      </c>
      <c r="P6541" s="12" t="s">
        <v>6</v>
      </c>
      <c r="Q6541" s="12" t="s">
        <v>6</v>
      </c>
      <c r="R6541">
        <v>6540</v>
      </c>
    </row>
    <row r="6542" spans="1:18" ht="15" x14ac:dyDescent="0.45">
      <c r="A6542">
        <v>28817</v>
      </c>
      <c r="B6542">
        <v>9</v>
      </c>
      <c r="C6542">
        <v>19.8</v>
      </c>
      <c r="J6542">
        <v>9</v>
      </c>
      <c r="K6542">
        <v>19.8</v>
      </c>
      <c r="L6542" s="11" t="s">
        <v>11926</v>
      </c>
      <c r="M6542" s="12" t="s">
        <v>6</v>
      </c>
      <c r="N6542" s="12" t="s">
        <v>6</v>
      </c>
      <c r="O6542" s="12" t="s">
        <v>6</v>
      </c>
      <c r="P6542" s="12">
        <v>2073</v>
      </c>
      <c r="Q6542" s="12" t="s">
        <v>6</v>
      </c>
      <c r="R6542">
        <v>6541</v>
      </c>
    </row>
    <row r="6543" spans="1:18" ht="15" x14ac:dyDescent="0.45">
      <c r="A6543">
        <v>29817</v>
      </c>
      <c r="F6543">
        <v>1</v>
      </c>
      <c r="G6543">
        <v>9.9</v>
      </c>
      <c r="H6543">
        <v>1</v>
      </c>
      <c r="I6543">
        <v>9.9</v>
      </c>
      <c r="J6543">
        <v>2</v>
      </c>
      <c r="K6543">
        <v>19.8</v>
      </c>
      <c r="L6543" s="11" t="s">
        <v>11928</v>
      </c>
      <c r="M6543" s="12" t="s">
        <v>6</v>
      </c>
      <c r="N6543" s="12">
        <v>1361</v>
      </c>
      <c r="O6543" s="12" t="s">
        <v>6</v>
      </c>
      <c r="P6543" s="12" t="s">
        <v>6</v>
      </c>
      <c r="Q6543" s="12" t="s">
        <v>6</v>
      </c>
      <c r="R6543">
        <v>6542</v>
      </c>
    </row>
    <row r="6544" spans="1:18" ht="15" x14ac:dyDescent="0.45">
      <c r="A6544">
        <v>29471</v>
      </c>
      <c r="B6544">
        <v>2</v>
      </c>
      <c r="C6544">
        <v>19.600000000000001</v>
      </c>
      <c r="J6544">
        <v>2</v>
      </c>
      <c r="K6544">
        <v>19.600000000000001</v>
      </c>
      <c r="L6544" s="11" t="s">
        <v>11928</v>
      </c>
      <c r="M6544" s="12" t="s">
        <v>6</v>
      </c>
      <c r="N6544" s="12">
        <v>1362</v>
      </c>
      <c r="O6544" s="12" t="s">
        <v>6</v>
      </c>
      <c r="P6544" s="12" t="s">
        <v>6</v>
      </c>
      <c r="Q6544" s="12" t="s">
        <v>6</v>
      </c>
      <c r="R6544">
        <v>6543</v>
      </c>
    </row>
    <row r="6545" spans="1:18" ht="15" x14ac:dyDescent="0.45">
      <c r="A6545">
        <v>22477</v>
      </c>
      <c r="D6545">
        <v>1</v>
      </c>
      <c r="E6545">
        <v>6.5</v>
      </c>
      <c r="F6545">
        <v>2</v>
      </c>
      <c r="G6545">
        <v>13</v>
      </c>
      <c r="J6545">
        <v>3</v>
      </c>
      <c r="K6545">
        <v>19.5</v>
      </c>
      <c r="L6545" s="11" t="s">
        <v>11923</v>
      </c>
      <c r="M6545" s="12" t="s">
        <v>6</v>
      </c>
      <c r="N6545" s="12" t="s">
        <v>6</v>
      </c>
      <c r="O6545" s="12" t="s">
        <v>6</v>
      </c>
      <c r="P6545" s="12" t="s">
        <v>6</v>
      </c>
      <c r="Q6545" s="12" t="s">
        <v>6</v>
      </c>
      <c r="R6545">
        <v>6544</v>
      </c>
    </row>
    <row r="6546" spans="1:18" ht="15" x14ac:dyDescent="0.45">
      <c r="A6546">
        <v>28315</v>
      </c>
      <c r="B6546">
        <v>1</v>
      </c>
      <c r="C6546">
        <v>6.5</v>
      </c>
      <c r="D6546">
        <v>1</v>
      </c>
      <c r="E6546">
        <v>6.5</v>
      </c>
      <c r="F6546">
        <v>1</v>
      </c>
      <c r="G6546">
        <v>6.5</v>
      </c>
      <c r="J6546">
        <v>3</v>
      </c>
      <c r="K6546">
        <v>19.5</v>
      </c>
      <c r="L6546" s="11" t="s">
        <v>11926</v>
      </c>
      <c r="M6546" s="12" t="s">
        <v>6</v>
      </c>
      <c r="N6546" s="12" t="s">
        <v>6</v>
      </c>
      <c r="O6546" s="12" t="s">
        <v>6</v>
      </c>
      <c r="P6546" s="12">
        <v>2074</v>
      </c>
      <c r="Q6546" s="12" t="s">
        <v>6</v>
      </c>
      <c r="R6546">
        <v>6545</v>
      </c>
    </row>
    <row r="6547" spans="1:18" ht="15" x14ac:dyDescent="0.45">
      <c r="A6547">
        <v>29042</v>
      </c>
      <c r="B6547">
        <v>1</v>
      </c>
      <c r="C6547">
        <v>19.5</v>
      </c>
      <c r="J6547">
        <v>1</v>
      </c>
      <c r="K6547">
        <v>19.5</v>
      </c>
      <c r="L6547" s="11" t="s">
        <v>11926</v>
      </c>
      <c r="M6547" s="12" t="s">
        <v>6</v>
      </c>
      <c r="N6547" s="12" t="s">
        <v>6</v>
      </c>
      <c r="O6547" s="12" t="s">
        <v>6</v>
      </c>
      <c r="P6547" s="12">
        <v>2075</v>
      </c>
      <c r="Q6547" s="12" t="s">
        <v>6</v>
      </c>
      <c r="R6547">
        <v>6546</v>
      </c>
    </row>
    <row r="6548" spans="1:18" ht="15" x14ac:dyDescent="0.45">
      <c r="A6548">
        <v>12643</v>
      </c>
      <c r="D6548">
        <v>1</v>
      </c>
      <c r="E6548">
        <v>19.399999999999999</v>
      </c>
      <c r="J6548">
        <v>1</v>
      </c>
      <c r="K6548">
        <v>19.399999999999999</v>
      </c>
      <c r="L6548" s="11" t="s">
        <v>11927</v>
      </c>
      <c r="M6548" s="12" t="s">
        <v>6</v>
      </c>
      <c r="N6548" s="12" t="s">
        <v>6</v>
      </c>
      <c r="O6548" s="12" t="s">
        <v>6</v>
      </c>
      <c r="P6548" s="12" t="s">
        <v>6</v>
      </c>
      <c r="Q6548" s="12">
        <v>1074</v>
      </c>
      <c r="R6548">
        <v>6547</v>
      </c>
    </row>
    <row r="6549" spans="1:18" ht="15" x14ac:dyDescent="0.45">
      <c r="A6549">
        <v>28047</v>
      </c>
      <c r="B6549">
        <v>7</v>
      </c>
      <c r="C6549">
        <v>19.38</v>
      </c>
      <c r="J6549">
        <v>7</v>
      </c>
      <c r="K6549">
        <v>19.38</v>
      </c>
      <c r="L6549" s="11" t="s">
        <v>11926</v>
      </c>
      <c r="M6549" s="12" t="s">
        <v>6</v>
      </c>
      <c r="N6549" s="12" t="s">
        <v>6</v>
      </c>
      <c r="O6549" s="12" t="s">
        <v>6</v>
      </c>
      <c r="P6549" s="12">
        <v>2076</v>
      </c>
      <c r="Q6549" s="12" t="s">
        <v>6</v>
      </c>
      <c r="R6549">
        <v>6548</v>
      </c>
    </row>
    <row r="6550" spans="1:18" ht="15" x14ac:dyDescent="0.45">
      <c r="A6550">
        <v>13983</v>
      </c>
      <c r="B6550">
        <v>2</v>
      </c>
      <c r="C6550">
        <v>6.4</v>
      </c>
      <c r="D6550">
        <v>1</v>
      </c>
      <c r="E6550">
        <v>3.2</v>
      </c>
      <c r="F6550">
        <v>3</v>
      </c>
      <c r="G6550">
        <v>9.6</v>
      </c>
      <c r="J6550">
        <v>6</v>
      </c>
      <c r="K6550">
        <v>19.200000000000003</v>
      </c>
      <c r="L6550" s="11" t="s">
        <v>11926</v>
      </c>
      <c r="M6550" s="12" t="s">
        <v>6</v>
      </c>
      <c r="N6550" s="12" t="s">
        <v>6</v>
      </c>
      <c r="O6550" s="12" t="s">
        <v>6</v>
      </c>
      <c r="P6550" s="12">
        <v>2077</v>
      </c>
      <c r="Q6550" s="12" t="s">
        <v>6</v>
      </c>
      <c r="R6550">
        <v>6549</v>
      </c>
    </row>
    <row r="6551" spans="1:18" ht="15" x14ac:dyDescent="0.45">
      <c r="A6551">
        <v>27418</v>
      </c>
      <c r="F6551">
        <v>8</v>
      </c>
      <c r="G6551">
        <v>12.8</v>
      </c>
      <c r="H6551">
        <v>4</v>
      </c>
      <c r="I6551">
        <v>6.4</v>
      </c>
      <c r="J6551">
        <v>12</v>
      </c>
      <c r="K6551">
        <v>19.200000000000003</v>
      </c>
      <c r="L6551" s="11" t="s">
        <v>11927</v>
      </c>
      <c r="M6551" s="12" t="s">
        <v>6</v>
      </c>
      <c r="N6551" s="12" t="s">
        <v>6</v>
      </c>
      <c r="O6551" s="12" t="s">
        <v>6</v>
      </c>
      <c r="P6551" s="12" t="s">
        <v>6</v>
      </c>
      <c r="Q6551" s="12">
        <v>1075</v>
      </c>
      <c r="R6551">
        <v>6550</v>
      </c>
    </row>
    <row r="6552" spans="1:18" ht="15" x14ac:dyDescent="0.45">
      <c r="A6552">
        <v>23640</v>
      </c>
      <c r="B6552">
        <v>1</v>
      </c>
      <c r="C6552">
        <v>19.2</v>
      </c>
      <c r="J6552">
        <v>1</v>
      </c>
      <c r="K6552">
        <v>19.2</v>
      </c>
      <c r="L6552" s="11" t="s">
        <v>11928</v>
      </c>
      <c r="M6552" s="12" t="s">
        <v>6</v>
      </c>
      <c r="N6552" s="12">
        <v>1363</v>
      </c>
      <c r="O6552" s="12" t="s">
        <v>6</v>
      </c>
      <c r="P6552" s="12" t="s">
        <v>6</v>
      </c>
      <c r="Q6552" s="12" t="s">
        <v>6</v>
      </c>
      <c r="R6552">
        <v>6551</v>
      </c>
    </row>
    <row r="6553" spans="1:18" ht="15" x14ac:dyDescent="0.45">
      <c r="A6553">
        <v>28602</v>
      </c>
      <c r="B6553">
        <v>12</v>
      </c>
      <c r="C6553">
        <v>19.2</v>
      </c>
      <c r="J6553">
        <v>12</v>
      </c>
      <c r="K6553">
        <v>19.2</v>
      </c>
      <c r="L6553" s="11" t="s">
        <v>11928</v>
      </c>
      <c r="M6553" s="12" t="s">
        <v>6</v>
      </c>
      <c r="N6553" s="12">
        <v>1364</v>
      </c>
      <c r="O6553" s="12" t="s">
        <v>6</v>
      </c>
      <c r="P6553" s="12" t="s">
        <v>6</v>
      </c>
      <c r="Q6553" s="12" t="s">
        <v>6</v>
      </c>
      <c r="R6553">
        <v>6552</v>
      </c>
    </row>
    <row r="6554" spans="1:18" ht="15" x14ac:dyDescent="0.45">
      <c r="A6554">
        <v>32430</v>
      </c>
      <c r="H6554">
        <v>5</v>
      </c>
      <c r="I6554">
        <v>19.190000000000001</v>
      </c>
      <c r="J6554">
        <v>5</v>
      </c>
      <c r="K6554">
        <v>19.190000000000001</v>
      </c>
      <c r="L6554" s="11" t="s">
        <v>11928</v>
      </c>
      <c r="M6554" s="12" t="s">
        <v>6</v>
      </c>
      <c r="N6554" s="12">
        <v>1365</v>
      </c>
      <c r="O6554" s="12" t="s">
        <v>6</v>
      </c>
      <c r="P6554" s="12" t="s">
        <v>6</v>
      </c>
      <c r="Q6554" s="12" t="s">
        <v>6</v>
      </c>
      <c r="R6554">
        <v>6553</v>
      </c>
    </row>
    <row r="6555" spans="1:18" ht="15" x14ac:dyDescent="0.45">
      <c r="A6555">
        <v>30377</v>
      </c>
      <c r="B6555">
        <v>6</v>
      </c>
      <c r="C6555">
        <v>9</v>
      </c>
      <c r="D6555">
        <v>4</v>
      </c>
      <c r="E6555">
        <v>5.76</v>
      </c>
      <c r="F6555">
        <v>1</v>
      </c>
      <c r="G6555">
        <v>1.5</v>
      </c>
      <c r="H6555">
        <v>2</v>
      </c>
      <c r="I6555">
        <v>2.88</v>
      </c>
      <c r="J6555">
        <v>13</v>
      </c>
      <c r="K6555">
        <v>19.139999999999997</v>
      </c>
      <c r="L6555" s="11" t="s">
        <v>11926</v>
      </c>
      <c r="M6555" s="12" t="s">
        <v>6</v>
      </c>
      <c r="N6555" s="12" t="s">
        <v>6</v>
      </c>
      <c r="O6555" s="12" t="s">
        <v>6</v>
      </c>
      <c r="P6555" s="12">
        <v>2078</v>
      </c>
      <c r="Q6555" s="12" t="s">
        <v>6</v>
      </c>
      <c r="R6555">
        <v>6554</v>
      </c>
    </row>
    <row r="6556" spans="1:18" ht="15" x14ac:dyDescent="0.45">
      <c r="A6556">
        <v>31974</v>
      </c>
      <c r="F6556">
        <v>7</v>
      </c>
      <c r="G6556">
        <v>5.6</v>
      </c>
      <c r="H6556">
        <v>17</v>
      </c>
      <c r="I6556">
        <v>13.48</v>
      </c>
      <c r="J6556">
        <v>24</v>
      </c>
      <c r="K6556">
        <v>19.079999999999998</v>
      </c>
      <c r="L6556" s="11" t="s">
        <v>11925</v>
      </c>
      <c r="M6556" s="12" t="s">
        <v>6</v>
      </c>
      <c r="N6556" s="12" t="s">
        <v>6</v>
      </c>
      <c r="O6556" s="12">
        <v>1254</v>
      </c>
      <c r="P6556" s="12" t="s">
        <v>6</v>
      </c>
      <c r="Q6556" s="12" t="s">
        <v>6</v>
      </c>
      <c r="R6556">
        <v>6555</v>
      </c>
    </row>
    <row r="6557" spans="1:18" ht="15" x14ac:dyDescent="0.45">
      <c r="A6557">
        <v>12652</v>
      </c>
      <c r="F6557">
        <v>1</v>
      </c>
      <c r="G6557">
        <v>9.5</v>
      </c>
      <c r="H6557">
        <v>1</v>
      </c>
      <c r="I6557">
        <v>9.5</v>
      </c>
      <c r="J6557">
        <v>2</v>
      </c>
      <c r="K6557">
        <v>19</v>
      </c>
      <c r="L6557" s="11" t="s">
        <v>11927</v>
      </c>
      <c r="M6557" s="12" t="s">
        <v>6</v>
      </c>
      <c r="N6557" s="12" t="s">
        <v>6</v>
      </c>
      <c r="O6557" s="12" t="s">
        <v>6</v>
      </c>
      <c r="P6557" s="12" t="s">
        <v>6</v>
      </c>
      <c r="Q6557" s="12">
        <v>1076</v>
      </c>
      <c r="R6557">
        <v>6556</v>
      </c>
    </row>
    <row r="6558" spans="1:18" ht="15" x14ac:dyDescent="0.45">
      <c r="A6558">
        <v>14197</v>
      </c>
      <c r="F6558">
        <v>2</v>
      </c>
      <c r="G6558">
        <v>19</v>
      </c>
      <c r="J6558">
        <v>2</v>
      </c>
      <c r="K6558">
        <v>19</v>
      </c>
      <c r="L6558" s="11" t="s">
        <v>11926</v>
      </c>
      <c r="M6558" s="12" t="s">
        <v>6</v>
      </c>
      <c r="N6558" s="12" t="s">
        <v>6</v>
      </c>
      <c r="O6558" s="12" t="s">
        <v>6</v>
      </c>
      <c r="P6558" s="12">
        <v>2079</v>
      </c>
      <c r="Q6558" s="12" t="s">
        <v>6</v>
      </c>
      <c r="R6558">
        <v>6557</v>
      </c>
    </row>
    <row r="6559" spans="1:18" ht="15" x14ac:dyDescent="0.45">
      <c r="A6559">
        <v>15473</v>
      </c>
      <c r="B6559">
        <v>1</v>
      </c>
      <c r="C6559">
        <v>19</v>
      </c>
      <c r="J6559">
        <v>1</v>
      </c>
      <c r="K6559">
        <v>19</v>
      </c>
      <c r="L6559" s="11" t="s">
        <v>11925</v>
      </c>
      <c r="M6559" s="12" t="s">
        <v>6</v>
      </c>
      <c r="N6559" s="12" t="s">
        <v>6</v>
      </c>
      <c r="O6559" s="12">
        <v>1255</v>
      </c>
      <c r="P6559" s="12" t="s">
        <v>6</v>
      </c>
      <c r="Q6559" s="12" t="s">
        <v>6</v>
      </c>
      <c r="R6559">
        <v>6558</v>
      </c>
    </row>
    <row r="6560" spans="1:18" ht="15" x14ac:dyDescent="0.45">
      <c r="A6560">
        <v>17664</v>
      </c>
      <c r="F6560">
        <v>1</v>
      </c>
      <c r="G6560">
        <v>19</v>
      </c>
      <c r="J6560">
        <v>1</v>
      </c>
      <c r="K6560">
        <v>19</v>
      </c>
      <c r="L6560" s="11" t="s">
        <v>11926</v>
      </c>
      <c r="M6560" s="12" t="s">
        <v>6</v>
      </c>
      <c r="N6560" s="12" t="s">
        <v>6</v>
      </c>
      <c r="O6560" s="12" t="s">
        <v>6</v>
      </c>
      <c r="P6560" s="12">
        <v>2080</v>
      </c>
      <c r="Q6560" s="12" t="s">
        <v>6</v>
      </c>
      <c r="R6560">
        <v>6559</v>
      </c>
    </row>
    <row r="6561" spans="1:18" ht="15" x14ac:dyDescent="0.45">
      <c r="A6561">
        <v>31969</v>
      </c>
      <c r="H6561">
        <v>1</v>
      </c>
      <c r="I6561">
        <v>18.899999999999999</v>
      </c>
      <c r="J6561">
        <v>1</v>
      </c>
      <c r="K6561">
        <v>18.899999999999999</v>
      </c>
      <c r="L6561" s="11" t="s">
        <v>11926</v>
      </c>
      <c r="M6561" s="12" t="s">
        <v>6</v>
      </c>
      <c r="N6561" s="12" t="s">
        <v>6</v>
      </c>
      <c r="O6561" s="12" t="s">
        <v>6</v>
      </c>
      <c r="P6561" s="12">
        <v>2081</v>
      </c>
      <c r="Q6561" s="12" t="s">
        <v>6</v>
      </c>
      <c r="R6561">
        <v>6560</v>
      </c>
    </row>
    <row r="6562" spans="1:18" ht="15" x14ac:dyDescent="0.45">
      <c r="A6562">
        <v>30046</v>
      </c>
      <c r="D6562">
        <v>3</v>
      </c>
      <c r="E6562">
        <v>5.7</v>
      </c>
      <c r="F6562">
        <v>3</v>
      </c>
      <c r="G6562">
        <v>5.55</v>
      </c>
      <c r="H6562">
        <v>4</v>
      </c>
      <c r="I6562">
        <v>7.6</v>
      </c>
      <c r="J6562">
        <v>10</v>
      </c>
      <c r="K6562">
        <v>18.850000000000001</v>
      </c>
      <c r="L6562" s="11" t="s">
        <v>11926</v>
      </c>
      <c r="M6562" s="12" t="s">
        <v>6</v>
      </c>
      <c r="N6562" s="12" t="s">
        <v>6</v>
      </c>
      <c r="O6562" s="12" t="s">
        <v>6</v>
      </c>
      <c r="P6562" s="12">
        <v>2082</v>
      </c>
      <c r="Q6562" s="12" t="s">
        <v>6</v>
      </c>
      <c r="R6562">
        <v>6561</v>
      </c>
    </row>
    <row r="6563" spans="1:18" ht="15" x14ac:dyDescent="0.45">
      <c r="A6563">
        <v>10332</v>
      </c>
      <c r="B6563">
        <v>2</v>
      </c>
      <c r="C6563">
        <v>18.8</v>
      </c>
      <c r="J6563">
        <v>2</v>
      </c>
      <c r="K6563">
        <v>18.8</v>
      </c>
      <c r="L6563" s="11" t="s">
        <v>11927</v>
      </c>
      <c r="M6563" s="12" t="s">
        <v>6</v>
      </c>
      <c r="N6563" s="12" t="s">
        <v>6</v>
      </c>
      <c r="O6563" s="12" t="s">
        <v>6</v>
      </c>
      <c r="P6563" s="12" t="s">
        <v>6</v>
      </c>
      <c r="Q6563" s="12">
        <v>1077</v>
      </c>
      <c r="R6563">
        <v>6562</v>
      </c>
    </row>
    <row r="6564" spans="1:18" ht="15" x14ac:dyDescent="0.45">
      <c r="A6564">
        <v>10338</v>
      </c>
      <c r="B6564">
        <v>2</v>
      </c>
      <c r="C6564">
        <v>18.8</v>
      </c>
      <c r="J6564">
        <v>2</v>
      </c>
      <c r="K6564">
        <v>18.8</v>
      </c>
      <c r="L6564" s="11" t="s">
        <v>11927</v>
      </c>
      <c r="M6564" s="12" t="s">
        <v>6</v>
      </c>
      <c r="N6564" s="12" t="s">
        <v>6</v>
      </c>
      <c r="O6564" s="12" t="s">
        <v>6</v>
      </c>
      <c r="P6564" s="12" t="s">
        <v>6</v>
      </c>
      <c r="Q6564" s="12">
        <v>1078</v>
      </c>
      <c r="R6564">
        <v>6563</v>
      </c>
    </row>
    <row r="6565" spans="1:18" ht="15" x14ac:dyDescent="0.45">
      <c r="A6565">
        <v>10339</v>
      </c>
      <c r="B6565">
        <v>1</v>
      </c>
      <c r="C6565">
        <v>9.4</v>
      </c>
      <c r="D6565">
        <v>1</v>
      </c>
      <c r="E6565">
        <v>9.4</v>
      </c>
      <c r="J6565">
        <v>2</v>
      </c>
      <c r="K6565">
        <v>18.8</v>
      </c>
      <c r="L6565" s="11" t="s">
        <v>11927</v>
      </c>
      <c r="M6565" s="12" t="s">
        <v>6</v>
      </c>
      <c r="N6565" s="12" t="s">
        <v>6</v>
      </c>
      <c r="O6565" s="12" t="s">
        <v>6</v>
      </c>
      <c r="P6565" s="12" t="s">
        <v>6</v>
      </c>
      <c r="Q6565" s="12">
        <v>1079</v>
      </c>
      <c r="R6565">
        <v>6564</v>
      </c>
    </row>
    <row r="6566" spans="1:18" ht="15" x14ac:dyDescent="0.45">
      <c r="A6566">
        <v>15967</v>
      </c>
      <c r="B6566">
        <v>1</v>
      </c>
      <c r="C6566">
        <v>9.4</v>
      </c>
      <c r="F6566">
        <v>1</v>
      </c>
      <c r="G6566">
        <v>9.4</v>
      </c>
      <c r="J6566">
        <v>2</v>
      </c>
      <c r="K6566">
        <v>18.8</v>
      </c>
      <c r="L6566" s="11" t="s">
        <v>11927</v>
      </c>
      <c r="M6566" s="12" t="s">
        <v>6</v>
      </c>
      <c r="N6566" s="12" t="s">
        <v>6</v>
      </c>
      <c r="O6566" s="12" t="s">
        <v>6</v>
      </c>
      <c r="P6566" s="12" t="s">
        <v>6</v>
      </c>
      <c r="Q6566" s="12">
        <v>1080</v>
      </c>
      <c r="R6566">
        <v>6565</v>
      </c>
    </row>
    <row r="6567" spans="1:18" ht="15" x14ac:dyDescent="0.45">
      <c r="A6567">
        <v>29713</v>
      </c>
      <c r="B6567">
        <v>18</v>
      </c>
      <c r="C6567">
        <v>7.2</v>
      </c>
      <c r="D6567">
        <v>13</v>
      </c>
      <c r="E6567">
        <v>5.2</v>
      </c>
      <c r="F6567">
        <v>7</v>
      </c>
      <c r="G6567">
        <v>2.8</v>
      </c>
      <c r="H6567">
        <v>9</v>
      </c>
      <c r="I6567">
        <v>3.57</v>
      </c>
      <c r="J6567">
        <v>47</v>
      </c>
      <c r="K6567">
        <v>18.77</v>
      </c>
      <c r="L6567" s="11" t="s">
        <v>11927</v>
      </c>
      <c r="M6567" s="12" t="s">
        <v>6</v>
      </c>
      <c r="N6567" s="12" t="s">
        <v>6</v>
      </c>
      <c r="O6567" s="12" t="s">
        <v>6</v>
      </c>
      <c r="P6567" s="12" t="s">
        <v>6</v>
      </c>
      <c r="Q6567" s="12">
        <v>1081</v>
      </c>
      <c r="R6567">
        <v>6566</v>
      </c>
    </row>
    <row r="6568" spans="1:18" ht="15" x14ac:dyDescent="0.45">
      <c r="A6568">
        <v>11078</v>
      </c>
      <c r="B6568">
        <v>2</v>
      </c>
      <c r="C6568">
        <v>18.600000000000001</v>
      </c>
      <c r="J6568">
        <v>2</v>
      </c>
      <c r="K6568">
        <v>18.600000000000001</v>
      </c>
      <c r="L6568" s="11" t="s">
        <v>11927</v>
      </c>
      <c r="M6568" s="12" t="s">
        <v>6</v>
      </c>
      <c r="N6568" s="12" t="s">
        <v>6</v>
      </c>
      <c r="O6568" s="12" t="s">
        <v>6</v>
      </c>
      <c r="P6568" s="12" t="s">
        <v>6</v>
      </c>
      <c r="Q6568" s="12">
        <v>1082</v>
      </c>
      <c r="R6568">
        <v>6567</v>
      </c>
    </row>
    <row r="6569" spans="1:18" ht="15" x14ac:dyDescent="0.45">
      <c r="A6569">
        <v>32217</v>
      </c>
      <c r="H6569">
        <v>1</v>
      </c>
      <c r="I6569">
        <v>18.600000000000001</v>
      </c>
      <c r="J6569">
        <v>1</v>
      </c>
      <c r="K6569">
        <v>18.600000000000001</v>
      </c>
      <c r="L6569" s="11" t="s">
        <v>11927</v>
      </c>
      <c r="M6569" s="12" t="s">
        <v>6</v>
      </c>
      <c r="N6569" s="12" t="s">
        <v>6</v>
      </c>
      <c r="O6569" s="12" t="s">
        <v>6</v>
      </c>
      <c r="P6569" s="12" t="s">
        <v>6</v>
      </c>
      <c r="Q6569" s="12">
        <v>1083</v>
      </c>
      <c r="R6569">
        <v>6568</v>
      </c>
    </row>
    <row r="6570" spans="1:18" ht="15" x14ac:dyDescent="0.45">
      <c r="A6570">
        <v>30049</v>
      </c>
      <c r="B6570">
        <v>2</v>
      </c>
      <c r="C6570">
        <v>3.65</v>
      </c>
      <c r="D6570">
        <v>8</v>
      </c>
      <c r="E6570">
        <v>14.9</v>
      </c>
      <c r="J6570">
        <v>10</v>
      </c>
      <c r="K6570">
        <v>18.55</v>
      </c>
      <c r="L6570" s="11" t="s">
        <v>11926</v>
      </c>
      <c r="M6570" s="12" t="s">
        <v>6</v>
      </c>
      <c r="N6570" s="12" t="s">
        <v>6</v>
      </c>
      <c r="O6570" s="12" t="s">
        <v>6</v>
      </c>
      <c r="P6570" s="12">
        <v>2083</v>
      </c>
      <c r="Q6570" s="12" t="s">
        <v>6</v>
      </c>
      <c r="R6570">
        <v>6569</v>
      </c>
    </row>
    <row r="6571" spans="1:18" ht="15" x14ac:dyDescent="0.45">
      <c r="A6571">
        <v>17730</v>
      </c>
      <c r="B6571">
        <v>5</v>
      </c>
      <c r="C6571">
        <v>2.5</v>
      </c>
      <c r="D6571">
        <v>7</v>
      </c>
      <c r="E6571">
        <v>3.5</v>
      </c>
      <c r="F6571">
        <v>7</v>
      </c>
      <c r="G6571">
        <v>3.5</v>
      </c>
      <c r="H6571">
        <v>18</v>
      </c>
      <c r="I6571">
        <v>9</v>
      </c>
      <c r="J6571">
        <v>37</v>
      </c>
      <c r="K6571">
        <v>18.5</v>
      </c>
      <c r="L6571" s="11" t="s">
        <v>11928</v>
      </c>
      <c r="M6571" s="12" t="s">
        <v>6</v>
      </c>
      <c r="N6571" s="12">
        <v>1366</v>
      </c>
      <c r="O6571" s="12" t="s">
        <v>6</v>
      </c>
      <c r="P6571" s="12" t="s">
        <v>6</v>
      </c>
      <c r="Q6571" s="12" t="s">
        <v>6</v>
      </c>
      <c r="R6571">
        <v>6570</v>
      </c>
    </row>
    <row r="6572" spans="1:18" ht="15" x14ac:dyDescent="0.45">
      <c r="A6572">
        <v>12307</v>
      </c>
      <c r="B6572">
        <v>10</v>
      </c>
      <c r="C6572">
        <v>14</v>
      </c>
      <c r="D6572">
        <v>2</v>
      </c>
      <c r="E6572">
        <v>2.8</v>
      </c>
      <c r="H6572">
        <v>1</v>
      </c>
      <c r="I6572">
        <v>1.4</v>
      </c>
      <c r="J6572">
        <v>13</v>
      </c>
      <c r="K6572">
        <v>18.2</v>
      </c>
      <c r="L6572" s="11" t="s">
        <v>11927</v>
      </c>
      <c r="M6572" s="12" t="s">
        <v>6</v>
      </c>
      <c r="N6572" s="12" t="s">
        <v>6</v>
      </c>
      <c r="O6572" s="12" t="s">
        <v>6</v>
      </c>
      <c r="P6572" s="12" t="s">
        <v>6</v>
      </c>
      <c r="Q6572" s="12">
        <v>1084</v>
      </c>
      <c r="R6572">
        <v>6571</v>
      </c>
    </row>
    <row r="6573" spans="1:18" ht="15" x14ac:dyDescent="0.45">
      <c r="A6573">
        <v>29467</v>
      </c>
      <c r="F6573">
        <v>1</v>
      </c>
      <c r="G6573">
        <v>18.2</v>
      </c>
      <c r="J6573">
        <v>1</v>
      </c>
      <c r="K6573">
        <v>18.2</v>
      </c>
      <c r="L6573" s="11" t="s">
        <v>11928</v>
      </c>
      <c r="M6573" s="12" t="s">
        <v>6</v>
      </c>
      <c r="N6573" s="12">
        <v>1367</v>
      </c>
      <c r="O6573" s="12" t="s">
        <v>6</v>
      </c>
      <c r="P6573" s="12" t="s">
        <v>6</v>
      </c>
      <c r="Q6573" s="12" t="s">
        <v>6</v>
      </c>
      <c r="R6573">
        <v>6572</v>
      </c>
    </row>
    <row r="6574" spans="1:18" ht="15" x14ac:dyDescent="0.45">
      <c r="A6574">
        <v>32189</v>
      </c>
      <c r="F6574">
        <v>1</v>
      </c>
      <c r="G6574">
        <v>1.4</v>
      </c>
      <c r="H6574">
        <v>12</v>
      </c>
      <c r="I6574">
        <v>16.8</v>
      </c>
      <c r="J6574">
        <v>13</v>
      </c>
      <c r="K6574">
        <v>18.2</v>
      </c>
      <c r="L6574" s="11" t="s">
        <v>11926</v>
      </c>
      <c r="M6574" s="12" t="s">
        <v>6</v>
      </c>
      <c r="N6574" s="12" t="s">
        <v>6</v>
      </c>
      <c r="O6574" s="12" t="s">
        <v>6</v>
      </c>
      <c r="P6574" s="12">
        <v>2084</v>
      </c>
      <c r="Q6574" s="12" t="s">
        <v>6</v>
      </c>
      <c r="R6574">
        <v>6573</v>
      </c>
    </row>
    <row r="6575" spans="1:18" ht="15" x14ac:dyDescent="0.45">
      <c r="A6575">
        <v>32482</v>
      </c>
      <c r="H6575">
        <v>7</v>
      </c>
      <c r="I6575">
        <v>18.2</v>
      </c>
      <c r="J6575">
        <v>7</v>
      </c>
      <c r="K6575">
        <v>18.2</v>
      </c>
      <c r="L6575" s="11" t="s">
        <v>11926</v>
      </c>
      <c r="M6575" s="12" t="s">
        <v>6</v>
      </c>
      <c r="N6575" s="12" t="s">
        <v>6</v>
      </c>
      <c r="O6575" s="12" t="s">
        <v>6</v>
      </c>
      <c r="P6575" s="12">
        <v>2085</v>
      </c>
      <c r="Q6575" s="12" t="s">
        <v>6</v>
      </c>
      <c r="R6575">
        <v>6574</v>
      </c>
    </row>
    <row r="6576" spans="1:18" ht="15" x14ac:dyDescent="0.45">
      <c r="A6576">
        <v>2027603</v>
      </c>
      <c r="B6576">
        <v>0.79</v>
      </c>
      <c r="C6576">
        <v>6.22</v>
      </c>
      <c r="D6576">
        <v>0.24</v>
      </c>
      <c r="E6576">
        <v>2.04</v>
      </c>
      <c r="H6576">
        <v>1.1599999999999999</v>
      </c>
      <c r="I6576">
        <v>9.82</v>
      </c>
      <c r="J6576">
        <v>2.19</v>
      </c>
      <c r="K6576">
        <v>18.079999999999998</v>
      </c>
      <c r="L6576" s="11" t="s">
        <v>11923</v>
      </c>
      <c r="M6576" s="12" t="s">
        <v>6</v>
      </c>
      <c r="N6576" s="12" t="s">
        <v>6</v>
      </c>
      <c r="O6576" s="12" t="s">
        <v>6</v>
      </c>
      <c r="P6576" s="12" t="s">
        <v>6</v>
      </c>
      <c r="Q6576" s="12" t="s">
        <v>6</v>
      </c>
      <c r="R6576">
        <v>6575</v>
      </c>
    </row>
    <row r="6577" spans="1:18" ht="15" x14ac:dyDescent="0.45">
      <c r="A6577">
        <v>10543</v>
      </c>
      <c r="B6577">
        <v>2</v>
      </c>
      <c r="C6577">
        <v>12</v>
      </c>
      <c r="D6577">
        <v>1</v>
      </c>
      <c r="E6577">
        <v>6</v>
      </c>
      <c r="J6577">
        <v>3</v>
      </c>
      <c r="K6577">
        <v>18</v>
      </c>
      <c r="L6577" s="11" t="s">
        <v>11927</v>
      </c>
      <c r="M6577" s="12" t="s">
        <v>6</v>
      </c>
      <c r="N6577" s="12" t="s">
        <v>6</v>
      </c>
      <c r="O6577" s="12" t="s">
        <v>6</v>
      </c>
      <c r="P6577" s="12" t="s">
        <v>6</v>
      </c>
      <c r="Q6577" s="12">
        <v>1085</v>
      </c>
      <c r="R6577">
        <v>6576</v>
      </c>
    </row>
    <row r="6578" spans="1:18" ht="15" x14ac:dyDescent="0.45">
      <c r="A6578">
        <v>18102</v>
      </c>
      <c r="F6578">
        <v>4</v>
      </c>
      <c r="G6578">
        <v>18</v>
      </c>
      <c r="J6578">
        <v>4</v>
      </c>
      <c r="K6578">
        <v>18</v>
      </c>
      <c r="L6578" s="11" t="s">
        <v>11925</v>
      </c>
      <c r="M6578" s="12" t="s">
        <v>6</v>
      </c>
      <c r="N6578" s="12" t="s">
        <v>6</v>
      </c>
      <c r="O6578" s="12">
        <v>1256</v>
      </c>
      <c r="P6578" s="12" t="s">
        <v>6</v>
      </c>
      <c r="Q6578" s="12" t="s">
        <v>6</v>
      </c>
      <c r="R6578">
        <v>6577</v>
      </c>
    </row>
    <row r="6579" spans="1:18" ht="15" x14ac:dyDescent="0.45">
      <c r="A6579">
        <v>18154</v>
      </c>
      <c r="B6579">
        <v>1</v>
      </c>
      <c r="C6579">
        <v>9</v>
      </c>
      <c r="F6579">
        <v>1</v>
      </c>
      <c r="G6579">
        <v>9</v>
      </c>
      <c r="J6579">
        <v>2</v>
      </c>
      <c r="K6579">
        <v>18</v>
      </c>
      <c r="L6579" s="11" t="s">
        <v>11923</v>
      </c>
      <c r="M6579" s="12" t="s">
        <v>6</v>
      </c>
      <c r="N6579" s="12" t="s">
        <v>6</v>
      </c>
      <c r="O6579" s="12" t="s">
        <v>6</v>
      </c>
      <c r="P6579" s="12" t="s">
        <v>6</v>
      </c>
      <c r="Q6579" s="12" t="s">
        <v>6</v>
      </c>
      <c r="R6579">
        <v>6578</v>
      </c>
    </row>
    <row r="6580" spans="1:18" ht="15" x14ac:dyDescent="0.45">
      <c r="A6580">
        <v>23598</v>
      </c>
      <c r="B6580">
        <v>2</v>
      </c>
      <c r="C6580">
        <v>18</v>
      </c>
      <c r="J6580">
        <v>2</v>
      </c>
      <c r="K6580">
        <v>18</v>
      </c>
      <c r="L6580" s="11" t="s">
        <v>11926</v>
      </c>
      <c r="M6580" s="12" t="s">
        <v>6</v>
      </c>
      <c r="N6580" s="12" t="s">
        <v>6</v>
      </c>
      <c r="O6580" s="12" t="s">
        <v>6</v>
      </c>
      <c r="P6580" s="12">
        <v>2086</v>
      </c>
      <c r="Q6580" s="12" t="s">
        <v>6</v>
      </c>
      <c r="R6580">
        <v>6579</v>
      </c>
    </row>
    <row r="6581" spans="1:18" ht="15" x14ac:dyDescent="0.45">
      <c r="A6581">
        <v>28883</v>
      </c>
      <c r="D6581">
        <v>2</v>
      </c>
      <c r="E6581">
        <v>18</v>
      </c>
      <c r="J6581">
        <v>2</v>
      </c>
      <c r="K6581">
        <v>18</v>
      </c>
      <c r="L6581" s="11" t="s">
        <v>11923</v>
      </c>
      <c r="M6581" s="12" t="s">
        <v>6</v>
      </c>
      <c r="N6581" s="12" t="s">
        <v>6</v>
      </c>
      <c r="O6581" s="12" t="s">
        <v>6</v>
      </c>
      <c r="P6581" s="12" t="s">
        <v>6</v>
      </c>
      <c r="Q6581" s="12" t="s">
        <v>6</v>
      </c>
      <c r="R6581">
        <v>6580</v>
      </c>
    </row>
    <row r="6582" spans="1:18" ht="15" x14ac:dyDescent="0.45">
      <c r="A6582">
        <v>31399</v>
      </c>
      <c r="F6582">
        <v>4</v>
      </c>
      <c r="G6582">
        <v>8</v>
      </c>
      <c r="H6582">
        <v>5</v>
      </c>
      <c r="I6582">
        <v>10</v>
      </c>
      <c r="J6582">
        <v>9</v>
      </c>
      <c r="K6582">
        <v>18</v>
      </c>
      <c r="L6582" s="11" t="s">
        <v>11928</v>
      </c>
      <c r="M6582" s="12" t="s">
        <v>6</v>
      </c>
      <c r="N6582" s="12">
        <v>1368</v>
      </c>
      <c r="O6582" s="12" t="s">
        <v>6</v>
      </c>
      <c r="P6582" s="12" t="s">
        <v>6</v>
      </c>
      <c r="Q6582" s="12" t="s">
        <v>6</v>
      </c>
      <c r="R6582">
        <v>6581</v>
      </c>
    </row>
    <row r="6583" spans="1:18" ht="15" x14ac:dyDescent="0.45">
      <c r="A6583">
        <v>31604</v>
      </c>
      <c r="H6583">
        <v>1</v>
      </c>
      <c r="I6583">
        <v>18</v>
      </c>
      <c r="J6583">
        <v>1</v>
      </c>
      <c r="K6583">
        <v>18</v>
      </c>
      <c r="L6583" s="11" t="s">
        <v>11926</v>
      </c>
      <c r="M6583" s="12" t="s">
        <v>6</v>
      </c>
      <c r="N6583" s="12" t="s">
        <v>6</v>
      </c>
      <c r="O6583" s="12" t="s">
        <v>6</v>
      </c>
      <c r="P6583" s="12">
        <v>2087</v>
      </c>
      <c r="Q6583" s="12" t="s">
        <v>6</v>
      </c>
      <c r="R6583">
        <v>6582</v>
      </c>
    </row>
    <row r="6584" spans="1:18" ht="15" x14ac:dyDescent="0.45">
      <c r="A6584">
        <v>31843</v>
      </c>
      <c r="D6584">
        <v>10</v>
      </c>
      <c r="E6584">
        <v>18</v>
      </c>
      <c r="J6584">
        <v>10</v>
      </c>
      <c r="K6584">
        <v>18</v>
      </c>
      <c r="L6584" s="11" t="s">
        <v>11926</v>
      </c>
      <c r="M6584" s="12" t="s">
        <v>6</v>
      </c>
      <c r="N6584" s="12" t="s">
        <v>6</v>
      </c>
      <c r="O6584" s="12" t="s">
        <v>6</v>
      </c>
      <c r="P6584" s="12">
        <v>2088</v>
      </c>
      <c r="Q6584" s="12" t="s">
        <v>6</v>
      </c>
      <c r="R6584">
        <v>6583</v>
      </c>
    </row>
    <row r="6585" spans="1:18" ht="15" x14ac:dyDescent="0.45">
      <c r="A6585">
        <v>29709</v>
      </c>
      <c r="B6585">
        <v>15</v>
      </c>
      <c r="C6585">
        <v>6</v>
      </c>
      <c r="D6585">
        <v>5</v>
      </c>
      <c r="E6585">
        <v>2</v>
      </c>
      <c r="F6585">
        <v>10</v>
      </c>
      <c r="G6585">
        <v>3.97</v>
      </c>
      <c r="H6585">
        <v>15</v>
      </c>
      <c r="I6585">
        <v>6</v>
      </c>
      <c r="J6585">
        <v>45</v>
      </c>
      <c r="K6585">
        <v>17.97</v>
      </c>
      <c r="L6585" s="11" t="s">
        <v>11927</v>
      </c>
      <c r="M6585" s="12" t="s">
        <v>6</v>
      </c>
      <c r="N6585" s="12" t="s">
        <v>6</v>
      </c>
      <c r="O6585" s="12" t="s">
        <v>6</v>
      </c>
      <c r="P6585" s="12" t="s">
        <v>6</v>
      </c>
      <c r="Q6585" s="12">
        <v>1086</v>
      </c>
      <c r="R6585">
        <v>6584</v>
      </c>
    </row>
    <row r="6586" spans="1:18" ht="15" x14ac:dyDescent="0.45">
      <c r="A6586">
        <v>28890</v>
      </c>
      <c r="D6586">
        <v>1</v>
      </c>
      <c r="E6586">
        <v>17.899999999999999</v>
      </c>
      <c r="J6586">
        <v>1</v>
      </c>
      <c r="K6586">
        <v>17.899999999999999</v>
      </c>
      <c r="L6586" s="11" t="s">
        <v>11925</v>
      </c>
      <c r="M6586" s="12" t="s">
        <v>6</v>
      </c>
      <c r="N6586" s="12" t="s">
        <v>6</v>
      </c>
      <c r="O6586" s="12">
        <v>1257</v>
      </c>
      <c r="P6586" s="12" t="s">
        <v>6</v>
      </c>
      <c r="Q6586" s="12" t="s">
        <v>6</v>
      </c>
      <c r="R6586">
        <v>6585</v>
      </c>
    </row>
    <row r="6587" spans="1:18" ht="15" x14ac:dyDescent="0.45">
      <c r="A6587">
        <v>29511</v>
      </c>
      <c r="B6587">
        <v>1</v>
      </c>
      <c r="C6587">
        <v>17.899999999999999</v>
      </c>
      <c r="J6587">
        <v>1</v>
      </c>
      <c r="K6587">
        <v>17.899999999999999</v>
      </c>
      <c r="L6587" s="11" t="s">
        <v>11926</v>
      </c>
      <c r="M6587" s="12" t="s">
        <v>6</v>
      </c>
      <c r="N6587" s="12" t="s">
        <v>6</v>
      </c>
      <c r="O6587" s="12" t="s">
        <v>6</v>
      </c>
      <c r="P6587" s="12">
        <v>2089</v>
      </c>
      <c r="Q6587" s="12" t="s">
        <v>6</v>
      </c>
      <c r="R6587">
        <v>6586</v>
      </c>
    </row>
    <row r="6588" spans="1:18" ht="15" x14ac:dyDescent="0.45">
      <c r="A6588">
        <v>10489</v>
      </c>
      <c r="D6588">
        <v>1</v>
      </c>
      <c r="E6588">
        <v>8.9</v>
      </c>
      <c r="F6588">
        <v>1</v>
      </c>
      <c r="G6588">
        <v>8.9</v>
      </c>
      <c r="J6588">
        <v>2</v>
      </c>
      <c r="K6588">
        <v>17.8</v>
      </c>
      <c r="L6588" s="11" t="s">
        <v>11927</v>
      </c>
      <c r="M6588" s="12" t="s">
        <v>6</v>
      </c>
      <c r="N6588" s="12" t="s">
        <v>6</v>
      </c>
      <c r="O6588" s="12" t="s">
        <v>6</v>
      </c>
      <c r="P6588" s="12" t="s">
        <v>6</v>
      </c>
      <c r="Q6588" s="12">
        <v>1087</v>
      </c>
      <c r="R6588">
        <v>6587</v>
      </c>
    </row>
    <row r="6589" spans="1:18" ht="15" x14ac:dyDescent="0.45">
      <c r="A6589">
        <v>17941</v>
      </c>
      <c r="F6589">
        <v>1</v>
      </c>
      <c r="G6589">
        <v>17.8</v>
      </c>
      <c r="J6589">
        <v>1</v>
      </c>
      <c r="K6589">
        <v>17.8</v>
      </c>
      <c r="L6589" s="11" t="s">
        <v>11926</v>
      </c>
      <c r="M6589" s="12" t="s">
        <v>6</v>
      </c>
      <c r="N6589" s="12" t="s">
        <v>6</v>
      </c>
      <c r="O6589" s="12" t="s">
        <v>6</v>
      </c>
      <c r="P6589" s="12">
        <v>2090</v>
      </c>
      <c r="Q6589" s="12" t="s">
        <v>6</v>
      </c>
      <c r="R6589">
        <v>6588</v>
      </c>
    </row>
    <row r="6590" spans="1:18" ht="15" x14ac:dyDescent="0.45">
      <c r="A6590">
        <v>28913</v>
      </c>
      <c r="F6590">
        <v>2</v>
      </c>
      <c r="G6590">
        <v>17.8</v>
      </c>
      <c r="J6590">
        <v>2</v>
      </c>
      <c r="K6590">
        <v>17.8</v>
      </c>
      <c r="L6590" s="11" t="s">
        <v>11925</v>
      </c>
      <c r="M6590" s="12" t="s">
        <v>6</v>
      </c>
      <c r="N6590" s="12" t="s">
        <v>6</v>
      </c>
      <c r="O6590" s="12">
        <v>1258</v>
      </c>
      <c r="P6590" s="12" t="s">
        <v>6</v>
      </c>
      <c r="Q6590" s="12" t="s">
        <v>6</v>
      </c>
      <c r="R6590">
        <v>6589</v>
      </c>
    </row>
    <row r="6591" spans="1:18" ht="15" x14ac:dyDescent="0.45">
      <c r="A6591">
        <v>31595</v>
      </c>
      <c r="H6591">
        <v>2</v>
      </c>
      <c r="I6591">
        <v>17.8</v>
      </c>
      <c r="J6591">
        <v>2</v>
      </c>
      <c r="K6591">
        <v>17.8</v>
      </c>
      <c r="L6591" s="11" t="s">
        <v>11926</v>
      </c>
      <c r="M6591" s="12" t="s">
        <v>6</v>
      </c>
      <c r="N6591" s="12" t="s">
        <v>6</v>
      </c>
      <c r="O6591" s="12" t="s">
        <v>6</v>
      </c>
      <c r="P6591" s="12">
        <v>2091</v>
      </c>
      <c r="Q6591" s="12" t="s">
        <v>6</v>
      </c>
      <c r="R6591">
        <v>6590</v>
      </c>
    </row>
    <row r="6592" spans="1:18" ht="15" x14ac:dyDescent="0.45">
      <c r="A6592">
        <v>32269</v>
      </c>
      <c r="H6592">
        <v>3</v>
      </c>
      <c r="I6592">
        <v>17.7</v>
      </c>
      <c r="J6592">
        <v>3</v>
      </c>
      <c r="K6592">
        <v>17.7</v>
      </c>
      <c r="L6592" s="11" t="s">
        <v>11925</v>
      </c>
      <c r="M6592" s="12" t="s">
        <v>6</v>
      </c>
      <c r="N6592" s="12" t="s">
        <v>6</v>
      </c>
      <c r="O6592" s="12">
        <v>1259</v>
      </c>
      <c r="P6592" s="12" t="s">
        <v>6</v>
      </c>
      <c r="Q6592" s="12" t="s">
        <v>6</v>
      </c>
      <c r="R6592">
        <v>6591</v>
      </c>
    </row>
    <row r="6593" spans="1:18" ht="15" x14ac:dyDescent="0.45">
      <c r="A6593">
        <v>32309</v>
      </c>
      <c r="H6593">
        <v>1</v>
      </c>
      <c r="I6593">
        <v>17.600000000000001</v>
      </c>
      <c r="J6593">
        <v>1</v>
      </c>
      <c r="K6593">
        <v>17.600000000000001</v>
      </c>
      <c r="L6593" s="11" t="s">
        <v>11926</v>
      </c>
      <c r="M6593" s="12" t="s">
        <v>6</v>
      </c>
      <c r="N6593" s="12" t="s">
        <v>6</v>
      </c>
      <c r="O6593" s="12" t="s">
        <v>6</v>
      </c>
      <c r="P6593" s="12">
        <v>2092</v>
      </c>
      <c r="Q6593" s="12" t="s">
        <v>6</v>
      </c>
      <c r="R6593">
        <v>6592</v>
      </c>
    </row>
    <row r="6594" spans="1:18" ht="15" x14ac:dyDescent="0.45">
      <c r="A6594">
        <v>2010420</v>
      </c>
      <c r="D6594">
        <v>7.01</v>
      </c>
      <c r="E6594">
        <v>17.510000000000002</v>
      </c>
      <c r="J6594">
        <v>7.01</v>
      </c>
      <c r="K6594">
        <v>17.510000000000002</v>
      </c>
      <c r="L6594" s="11" t="s">
        <v>11923</v>
      </c>
      <c r="M6594" s="12" t="s">
        <v>6</v>
      </c>
      <c r="N6594" s="12" t="s">
        <v>6</v>
      </c>
      <c r="O6594" s="12" t="s">
        <v>6</v>
      </c>
      <c r="P6594" s="12" t="s">
        <v>6</v>
      </c>
      <c r="Q6594" s="12" t="s">
        <v>6</v>
      </c>
      <c r="R6594">
        <v>6593</v>
      </c>
    </row>
    <row r="6595" spans="1:18" ht="15" x14ac:dyDescent="0.45">
      <c r="A6595">
        <v>12064</v>
      </c>
      <c r="B6595">
        <v>7</v>
      </c>
      <c r="C6595">
        <v>17.5</v>
      </c>
      <c r="J6595">
        <v>7</v>
      </c>
      <c r="K6595">
        <v>17.5</v>
      </c>
      <c r="L6595" s="11" t="s">
        <v>11926</v>
      </c>
      <c r="M6595" s="12" t="s">
        <v>6</v>
      </c>
      <c r="N6595" s="12" t="s">
        <v>6</v>
      </c>
      <c r="O6595" s="12" t="s">
        <v>6</v>
      </c>
      <c r="P6595" s="12">
        <v>2093</v>
      </c>
      <c r="Q6595" s="12" t="s">
        <v>6</v>
      </c>
      <c r="R6595">
        <v>6594</v>
      </c>
    </row>
    <row r="6596" spans="1:18" ht="15" x14ac:dyDescent="0.45">
      <c r="A6596">
        <v>30290</v>
      </c>
      <c r="F6596">
        <v>1</v>
      </c>
      <c r="G6596">
        <v>17.5</v>
      </c>
      <c r="J6596">
        <v>1</v>
      </c>
      <c r="K6596">
        <v>17.5</v>
      </c>
      <c r="L6596" s="11" t="s">
        <v>11928</v>
      </c>
      <c r="M6596" s="12" t="s">
        <v>6</v>
      </c>
      <c r="N6596" s="12">
        <v>1369</v>
      </c>
      <c r="O6596" s="12" t="s">
        <v>6</v>
      </c>
      <c r="P6596" s="12" t="s">
        <v>6</v>
      </c>
      <c r="Q6596" s="12" t="s">
        <v>6</v>
      </c>
      <c r="R6596">
        <v>6595</v>
      </c>
    </row>
    <row r="6597" spans="1:18" ht="15" x14ac:dyDescent="0.45">
      <c r="A6597">
        <v>31440</v>
      </c>
      <c r="H6597">
        <v>1</v>
      </c>
      <c r="I6597">
        <v>17.5</v>
      </c>
      <c r="J6597">
        <v>1</v>
      </c>
      <c r="K6597">
        <v>17.5</v>
      </c>
      <c r="L6597" s="11" t="s">
        <v>11928</v>
      </c>
      <c r="M6597" s="12" t="s">
        <v>6</v>
      </c>
      <c r="N6597" s="12">
        <v>1370</v>
      </c>
      <c r="O6597" s="12" t="s">
        <v>6</v>
      </c>
      <c r="P6597" s="12" t="s">
        <v>6</v>
      </c>
      <c r="Q6597" s="12" t="s">
        <v>6</v>
      </c>
      <c r="R6597">
        <v>6596</v>
      </c>
    </row>
    <row r="6598" spans="1:18" ht="15" x14ac:dyDescent="0.45">
      <c r="A6598">
        <v>32216</v>
      </c>
      <c r="H6598">
        <v>1</v>
      </c>
      <c r="I6598">
        <v>17.5</v>
      </c>
      <c r="J6598">
        <v>1</v>
      </c>
      <c r="K6598">
        <v>17.5</v>
      </c>
      <c r="L6598" s="11" t="s">
        <v>11927</v>
      </c>
      <c r="M6598" s="12" t="s">
        <v>6</v>
      </c>
      <c r="N6598" s="12" t="s">
        <v>6</v>
      </c>
      <c r="O6598" s="12" t="s">
        <v>6</v>
      </c>
      <c r="P6598" s="12" t="s">
        <v>6</v>
      </c>
      <c r="Q6598" s="12">
        <v>1088</v>
      </c>
      <c r="R6598">
        <v>6597</v>
      </c>
    </row>
    <row r="6599" spans="1:18" ht="15" x14ac:dyDescent="0.45">
      <c r="A6599">
        <v>32244</v>
      </c>
      <c r="H6599">
        <v>3</v>
      </c>
      <c r="I6599">
        <v>17.399999999999999</v>
      </c>
      <c r="J6599">
        <v>3</v>
      </c>
      <c r="K6599">
        <v>17.399999999999999</v>
      </c>
      <c r="L6599" s="11" t="s">
        <v>11928</v>
      </c>
      <c r="M6599" s="12" t="s">
        <v>6</v>
      </c>
      <c r="N6599" s="12">
        <v>1371</v>
      </c>
      <c r="O6599" s="12" t="s">
        <v>6</v>
      </c>
      <c r="P6599" s="12" t="s">
        <v>6</v>
      </c>
      <c r="Q6599" s="12" t="s">
        <v>6</v>
      </c>
      <c r="R6599">
        <v>6598</v>
      </c>
    </row>
    <row r="6600" spans="1:18" ht="15" x14ac:dyDescent="0.45">
      <c r="A6600">
        <v>17647</v>
      </c>
      <c r="B6600">
        <v>1</v>
      </c>
      <c r="C6600">
        <v>17.39</v>
      </c>
      <c r="J6600">
        <v>1</v>
      </c>
      <c r="K6600">
        <v>17.39</v>
      </c>
      <c r="L6600" s="11" t="s">
        <v>6</v>
      </c>
      <c r="M6600" s="12" t="s">
        <v>6</v>
      </c>
      <c r="N6600" s="12" t="s">
        <v>6</v>
      </c>
      <c r="O6600" s="12" t="s">
        <v>6</v>
      </c>
      <c r="P6600" s="12" t="s">
        <v>6</v>
      </c>
      <c r="Q6600" s="12" t="s">
        <v>6</v>
      </c>
      <c r="R6600">
        <v>6599</v>
      </c>
    </row>
    <row r="6601" spans="1:18" ht="15" x14ac:dyDescent="0.45">
      <c r="A6601">
        <v>13985</v>
      </c>
      <c r="H6601">
        <v>5</v>
      </c>
      <c r="I6601">
        <v>17</v>
      </c>
      <c r="J6601">
        <v>5</v>
      </c>
      <c r="K6601">
        <v>17</v>
      </c>
      <c r="L6601" s="11" t="s">
        <v>11926</v>
      </c>
      <c r="M6601" s="12" t="s">
        <v>6</v>
      </c>
      <c r="N6601" s="12" t="s">
        <v>6</v>
      </c>
      <c r="O6601" s="12" t="s">
        <v>6</v>
      </c>
      <c r="P6601" s="12">
        <v>2094</v>
      </c>
      <c r="Q6601" s="12" t="s">
        <v>6</v>
      </c>
      <c r="R6601">
        <v>6600</v>
      </c>
    </row>
    <row r="6602" spans="1:18" ht="15" x14ac:dyDescent="0.45">
      <c r="A6602">
        <v>29329</v>
      </c>
      <c r="F6602">
        <v>1</v>
      </c>
      <c r="G6602">
        <v>17</v>
      </c>
      <c r="J6602">
        <v>1</v>
      </c>
      <c r="K6602">
        <v>17</v>
      </c>
      <c r="L6602" s="11" t="s">
        <v>11926</v>
      </c>
      <c r="M6602" s="12" t="s">
        <v>6</v>
      </c>
      <c r="N6602" s="12" t="s">
        <v>6</v>
      </c>
      <c r="O6602" s="12" t="s">
        <v>6</v>
      </c>
      <c r="P6602" s="12">
        <v>2095</v>
      </c>
      <c r="Q6602" s="12" t="s">
        <v>6</v>
      </c>
      <c r="R6602">
        <v>6601</v>
      </c>
    </row>
    <row r="6603" spans="1:18" ht="15" x14ac:dyDescent="0.45">
      <c r="A6603">
        <v>16643</v>
      </c>
      <c r="H6603">
        <v>1</v>
      </c>
      <c r="I6603">
        <v>16.899999999999999</v>
      </c>
      <c r="J6603">
        <v>1</v>
      </c>
      <c r="K6603">
        <v>16.899999999999999</v>
      </c>
      <c r="L6603" s="11" t="s">
        <v>11925</v>
      </c>
      <c r="M6603" s="12" t="s">
        <v>6</v>
      </c>
      <c r="N6603" s="12" t="s">
        <v>6</v>
      </c>
      <c r="O6603" s="12">
        <v>1260</v>
      </c>
      <c r="P6603" s="12" t="s">
        <v>6</v>
      </c>
      <c r="Q6603" s="12" t="s">
        <v>6</v>
      </c>
      <c r="R6603">
        <v>6602</v>
      </c>
    </row>
    <row r="6604" spans="1:18" ht="15" x14ac:dyDescent="0.45">
      <c r="A6604">
        <v>28757</v>
      </c>
      <c r="B6604">
        <v>1</v>
      </c>
      <c r="C6604">
        <v>16.899999999999999</v>
      </c>
      <c r="J6604">
        <v>1</v>
      </c>
      <c r="K6604">
        <v>16.899999999999999</v>
      </c>
      <c r="L6604" s="11" t="s">
        <v>11925</v>
      </c>
      <c r="M6604" s="12" t="s">
        <v>6</v>
      </c>
      <c r="N6604" s="12" t="s">
        <v>6</v>
      </c>
      <c r="O6604" s="12">
        <v>1261</v>
      </c>
      <c r="P6604" s="12" t="s">
        <v>6</v>
      </c>
      <c r="Q6604" s="12" t="s">
        <v>6</v>
      </c>
      <c r="R6604">
        <v>6603</v>
      </c>
    </row>
    <row r="6605" spans="1:18" ht="15" x14ac:dyDescent="0.45">
      <c r="A6605">
        <v>17177</v>
      </c>
      <c r="D6605">
        <v>1</v>
      </c>
      <c r="E6605">
        <v>4.2</v>
      </c>
      <c r="F6605">
        <v>3</v>
      </c>
      <c r="G6605">
        <v>12.6</v>
      </c>
      <c r="J6605">
        <v>4</v>
      </c>
      <c r="K6605">
        <v>16.8</v>
      </c>
      <c r="L6605" s="11" t="s">
        <v>11926</v>
      </c>
      <c r="M6605" s="12" t="s">
        <v>6</v>
      </c>
      <c r="N6605" s="12" t="s">
        <v>6</v>
      </c>
      <c r="O6605" s="12" t="s">
        <v>6</v>
      </c>
      <c r="P6605" s="12">
        <v>2096</v>
      </c>
      <c r="Q6605" s="12" t="s">
        <v>6</v>
      </c>
      <c r="R6605">
        <v>6604</v>
      </c>
    </row>
    <row r="6606" spans="1:18" ht="15" x14ac:dyDescent="0.45">
      <c r="A6606">
        <v>17318</v>
      </c>
      <c r="H6606">
        <v>4</v>
      </c>
      <c r="I6606">
        <v>16.8</v>
      </c>
      <c r="J6606">
        <v>4</v>
      </c>
      <c r="K6606">
        <v>16.8</v>
      </c>
      <c r="L6606" s="11" t="s">
        <v>11926</v>
      </c>
      <c r="M6606" s="12" t="s">
        <v>6</v>
      </c>
      <c r="N6606" s="12" t="s">
        <v>6</v>
      </c>
      <c r="O6606" s="12" t="s">
        <v>6</v>
      </c>
      <c r="P6606" s="12">
        <v>2097</v>
      </c>
      <c r="Q6606" s="12" t="s">
        <v>6</v>
      </c>
      <c r="R6606">
        <v>6605</v>
      </c>
    </row>
    <row r="6607" spans="1:18" ht="15" x14ac:dyDescent="0.45">
      <c r="A6607">
        <v>18109</v>
      </c>
      <c r="B6607">
        <v>4</v>
      </c>
      <c r="C6607">
        <v>16.8</v>
      </c>
      <c r="J6607">
        <v>4</v>
      </c>
      <c r="K6607">
        <v>16.8</v>
      </c>
      <c r="L6607" s="11" t="s">
        <v>11925</v>
      </c>
      <c r="M6607" s="12" t="s">
        <v>6</v>
      </c>
      <c r="N6607" s="12" t="s">
        <v>6</v>
      </c>
      <c r="O6607" s="12">
        <v>1262</v>
      </c>
      <c r="P6607" s="12" t="s">
        <v>6</v>
      </c>
      <c r="Q6607" s="12" t="s">
        <v>6</v>
      </c>
      <c r="R6607">
        <v>6606</v>
      </c>
    </row>
    <row r="6608" spans="1:18" ht="15" x14ac:dyDescent="0.45">
      <c r="A6608">
        <v>31436</v>
      </c>
      <c r="B6608">
        <v>3</v>
      </c>
      <c r="C6608">
        <v>12.6</v>
      </c>
      <c r="F6608">
        <v>1</v>
      </c>
      <c r="G6608">
        <v>4.2</v>
      </c>
      <c r="J6608">
        <v>4</v>
      </c>
      <c r="K6608">
        <v>16.8</v>
      </c>
      <c r="L6608" s="11" t="s">
        <v>11926</v>
      </c>
      <c r="M6608" s="12" t="s">
        <v>6</v>
      </c>
      <c r="N6608" s="12" t="s">
        <v>6</v>
      </c>
      <c r="O6608" s="12" t="s">
        <v>6</v>
      </c>
      <c r="P6608" s="12">
        <v>2098</v>
      </c>
      <c r="Q6608" s="12" t="s">
        <v>6</v>
      </c>
      <c r="R6608">
        <v>6607</v>
      </c>
    </row>
    <row r="6609" spans="1:18" ht="15" x14ac:dyDescent="0.45">
      <c r="A6609">
        <v>31971</v>
      </c>
      <c r="H6609">
        <v>3</v>
      </c>
      <c r="I6609">
        <v>16.8</v>
      </c>
      <c r="J6609">
        <v>3</v>
      </c>
      <c r="K6609">
        <v>16.8</v>
      </c>
      <c r="L6609" s="11" t="s">
        <v>11928</v>
      </c>
      <c r="M6609" s="12" t="s">
        <v>6</v>
      </c>
      <c r="N6609" s="12">
        <v>1372</v>
      </c>
      <c r="O6609" s="12" t="s">
        <v>6</v>
      </c>
      <c r="P6609" s="12" t="s">
        <v>6</v>
      </c>
      <c r="Q6609" s="12" t="s">
        <v>6</v>
      </c>
      <c r="R6609">
        <v>6608</v>
      </c>
    </row>
    <row r="6610" spans="1:18" ht="15" x14ac:dyDescent="0.45">
      <c r="A6610">
        <v>16549</v>
      </c>
      <c r="F6610">
        <v>1</v>
      </c>
      <c r="G6610">
        <v>16.5</v>
      </c>
      <c r="J6610">
        <v>1</v>
      </c>
      <c r="K6610">
        <v>16.5</v>
      </c>
      <c r="L6610" s="11" t="s">
        <v>11924</v>
      </c>
      <c r="M6610" s="12">
        <v>464</v>
      </c>
      <c r="N6610" s="12" t="s">
        <v>6</v>
      </c>
      <c r="O6610" s="12" t="s">
        <v>6</v>
      </c>
      <c r="P6610" s="12" t="s">
        <v>6</v>
      </c>
      <c r="Q6610" s="12" t="s">
        <v>6</v>
      </c>
      <c r="R6610">
        <v>6609</v>
      </c>
    </row>
    <row r="6611" spans="1:18" ht="15" x14ac:dyDescent="0.45">
      <c r="A6611">
        <v>16874</v>
      </c>
      <c r="F6611">
        <v>1</v>
      </c>
      <c r="G6611">
        <v>16.5</v>
      </c>
      <c r="J6611">
        <v>1</v>
      </c>
      <c r="K6611">
        <v>16.5</v>
      </c>
      <c r="L6611" s="11" t="s">
        <v>11926</v>
      </c>
      <c r="M6611" s="12" t="s">
        <v>6</v>
      </c>
      <c r="N6611" s="12" t="s">
        <v>6</v>
      </c>
      <c r="O6611" s="12" t="s">
        <v>6</v>
      </c>
      <c r="P6611" s="12">
        <v>2099</v>
      </c>
      <c r="Q6611" s="12" t="s">
        <v>6</v>
      </c>
      <c r="R6611">
        <v>6610</v>
      </c>
    </row>
    <row r="6612" spans="1:18" ht="15" x14ac:dyDescent="0.45">
      <c r="A6612">
        <v>18146</v>
      </c>
      <c r="F6612">
        <v>2</v>
      </c>
      <c r="G6612">
        <v>11</v>
      </c>
      <c r="H6612">
        <v>1</v>
      </c>
      <c r="I6612">
        <v>5.5</v>
      </c>
      <c r="J6612">
        <v>3</v>
      </c>
      <c r="K6612">
        <v>16.5</v>
      </c>
      <c r="L6612" s="11" t="s">
        <v>11926</v>
      </c>
      <c r="M6612" s="12" t="s">
        <v>6</v>
      </c>
      <c r="N6612" s="12" t="s">
        <v>6</v>
      </c>
      <c r="O6612" s="12" t="s">
        <v>6</v>
      </c>
      <c r="P6612" s="12">
        <v>2100</v>
      </c>
      <c r="Q6612" s="12" t="s">
        <v>6</v>
      </c>
      <c r="R6612">
        <v>6611</v>
      </c>
    </row>
    <row r="6613" spans="1:18" ht="15" x14ac:dyDescent="0.45">
      <c r="A6613">
        <v>32374</v>
      </c>
      <c r="H6613">
        <v>1</v>
      </c>
      <c r="I6613">
        <v>16.5</v>
      </c>
      <c r="J6613">
        <v>1</v>
      </c>
      <c r="K6613">
        <v>16.5</v>
      </c>
      <c r="L6613" s="11" t="s">
        <v>11926</v>
      </c>
      <c r="M6613" s="12" t="s">
        <v>6</v>
      </c>
      <c r="N6613" s="12" t="s">
        <v>6</v>
      </c>
      <c r="O6613" s="12" t="s">
        <v>6</v>
      </c>
      <c r="P6613" s="12">
        <v>2101</v>
      </c>
      <c r="Q6613" s="12" t="s">
        <v>6</v>
      </c>
      <c r="R6613">
        <v>6612</v>
      </c>
    </row>
    <row r="6614" spans="1:18" ht="15" x14ac:dyDescent="0.45">
      <c r="A6614">
        <v>32336</v>
      </c>
      <c r="H6614">
        <v>2</v>
      </c>
      <c r="I6614">
        <v>16.399999999999999</v>
      </c>
      <c r="J6614">
        <v>2</v>
      </c>
      <c r="K6614">
        <v>16.399999999999999</v>
      </c>
      <c r="L6614" s="11" t="s">
        <v>11926</v>
      </c>
      <c r="M6614" s="12" t="s">
        <v>6</v>
      </c>
      <c r="N6614" s="12" t="s">
        <v>6</v>
      </c>
      <c r="O6614" s="12" t="s">
        <v>6</v>
      </c>
      <c r="P6614" s="12">
        <v>2102</v>
      </c>
      <c r="Q6614" s="12" t="s">
        <v>6</v>
      </c>
      <c r="R6614">
        <v>6613</v>
      </c>
    </row>
    <row r="6615" spans="1:18" ht="15" x14ac:dyDescent="0.45">
      <c r="A6615">
        <v>16615</v>
      </c>
      <c r="B6615">
        <v>1</v>
      </c>
      <c r="C6615">
        <v>16.3</v>
      </c>
      <c r="J6615">
        <v>1</v>
      </c>
      <c r="K6615">
        <v>16.3</v>
      </c>
      <c r="L6615" s="11" t="s">
        <v>11925</v>
      </c>
      <c r="M6615" s="12" t="s">
        <v>6</v>
      </c>
      <c r="N6615" s="12" t="s">
        <v>6</v>
      </c>
      <c r="O6615" s="12">
        <v>1263</v>
      </c>
      <c r="P6615" s="12" t="s">
        <v>6</v>
      </c>
      <c r="Q6615" s="12" t="s">
        <v>6</v>
      </c>
      <c r="R6615">
        <v>6614</v>
      </c>
    </row>
    <row r="6616" spans="1:18" ht="15" x14ac:dyDescent="0.45">
      <c r="A6616">
        <v>11049</v>
      </c>
      <c r="B6616">
        <v>2</v>
      </c>
      <c r="C6616">
        <v>10.8</v>
      </c>
      <c r="D6616">
        <v>1</v>
      </c>
      <c r="E6616">
        <v>5.4</v>
      </c>
      <c r="J6616">
        <v>3</v>
      </c>
      <c r="K6616">
        <v>16.200000000000003</v>
      </c>
      <c r="L6616" s="11" t="s">
        <v>11927</v>
      </c>
      <c r="M6616" s="12" t="s">
        <v>6</v>
      </c>
      <c r="N6616" s="12" t="s">
        <v>6</v>
      </c>
      <c r="O6616" s="12" t="s">
        <v>6</v>
      </c>
      <c r="P6616" s="12" t="s">
        <v>6</v>
      </c>
      <c r="Q6616" s="12">
        <v>1089</v>
      </c>
      <c r="R6616">
        <v>6615</v>
      </c>
    </row>
    <row r="6617" spans="1:18" ht="15" x14ac:dyDescent="0.45">
      <c r="A6617">
        <v>13827</v>
      </c>
      <c r="B6617">
        <v>1</v>
      </c>
      <c r="C6617">
        <v>16.2</v>
      </c>
      <c r="J6617">
        <v>1</v>
      </c>
      <c r="K6617">
        <v>16.2</v>
      </c>
      <c r="L6617" s="11" t="s">
        <v>11926</v>
      </c>
      <c r="M6617" s="12" t="s">
        <v>6</v>
      </c>
      <c r="N6617" s="12" t="s">
        <v>6</v>
      </c>
      <c r="O6617" s="12" t="s">
        <v>6</v>
      </c>
      <c r="P6617" s="12">
        <v>2103</v>
      </c>
      <c r="Q6617" s="12" t="s">
        <v>6</v>
      </c>
      <c r="R6617">
        <v>6616</v>
      </c>
    </row>
    <row r="6618" spans="1:18" ht="15" x14ac:dyDescent="0.45">
      <c r="A6618">
        <v>28458</v>
      </c>
      <c r="B6618">
        <v>7</v>
      </c>
      <c r="C6618">
        <v>16.100000000000001</v>
      </c>
      <c r="J6618">
        <v>7</v>
      </c>
      <c r="K6618">
        <v>16.100000000000001</v>
      </c>
      <c r="L6618" s="11" t="s">
        <v>11927</v>
      </c>
      <c r="M6618" s="12" t="s">
        <v>6</v>
      </c>
      <c r="N6618" s="12" t="s">
        <v>6</v>
      </c>
      <c r="O6618" s="12" t="s">
        <v>6</v>
      </c>
      <c r="P6618" s="12" t="s">
        <v>6</v>
      </c>
      <c r="Q6618" s="12">
        <v>1090</v>
      </c>
      <c r="R6618">
        <v>6617</v>
      </c>
    </row>
    <row r="6619" spans="1:18" ht="15" x14ac:dyDescent="0.45">
      <c r="A6619">
        <v>28771</v>
      </c>
      <c r="B6619">
        <v>1</v>
      </c>
      <c r="C6619">
        <v>16.100000000000001</v>
      </c>
      <c r="J6619">
        <v>1</v>
      </c>
      <c r="K6619">
        <v>16.100000000000001</v>
      </c>
      <c r="L6619" s="11" t="s">
        <v>11926</v>
      </c>
      <c r="M6619" s="12" t="s">
        <v>6</v>
      </c>
      <c r="N6619" s="12" t="s">
        <v>6</v>
      </c>
      <c r="O6619" s="12" t="s">
        <v>6</v>
      </c>
      <c r="P6619" s="12">
        <v>2104</v>
      </c>
      <c r="Q6619" s="12" t="s">
        <v>6</v>
      </c>
      <c r="R6619">
        <v>6618</v>
      </c>
    </row>
    <row r="6620" spans="1:18" ht="15" x14ac:dyDescent="0.45">
      <c r="A6620">
        <v>2027605</v>
      </c>
      <c r="D6620">
        <v>2.46</v>
      </c>
      <c r="E6620">
        <v>10.94</v>
      </c>
      <c r="F6620">
        <v>1.1399999999999999</v>
      </c>
      <c r="G6620">
        <v>5.13</v>
      </c>
      <c r="J6620">
        <v>3.5999999999999996</v>
      </c>
      <c r="K6620">
        <v>16.07</v>
      </c>
      <c r="L6620" s="11" t="s">
        <v>11927</v>
      </c>
      <c r="M6620" s="12" t="s">
        <v>6</v>
      </c>
      <c r="N6620" s="12" t="s">
        <v>6</v>
      </c>
      <c r="O6620" s="12" t="s">
        <v>6</v>
      </c>
      <c r="P6620" s="12" t="s">
        <v>6</v>
      </c>
      <c r="Q6620" s="12">
        <v>1091</v>
      </c>
      <c r="R6620">
        <v>6619</v>
      </c>
    </row>
    <row r="6621" spans="1:18" ht="15" x14ac:dyDescent="0.45">
      <c r="A6621">
        <v>12685</v>
      </c>
      <c r="D6621">
        <v>2</v>
      </c>
      <c r="E6621">
        <v>6.4</v>
      </c>
      <c r="F6621">
        <v>1</v>
      </c>
      <c r="G6621">
        <v>3.2</v>
      </c>
      <c r="H6621">
        <v>2</v>
      </c>
      <c r="I6621">
        <v>6.4</v>
      </c>
      <c r="J6621">
        <v>5</v>
      </c>
      <c r="K6621">
        <v>16</v>
      </c>
      <c r="L6621" s="11" t="s">
        <v>11927</v>
      </c>
      <c r="M6621" s="12" t="s">
        <v>6</v>
      </c>
      <c r="N6621" s="12" t="s">
        <v>6</v>
      </c>
      <c r="O6621" s="12" t="s">
        <v>6</v>
      </c>
      <c r="P6621" s="12" t="s">
        <v>6</v>
      </c>
      <c r="Q6621" s="12">
        <v>1092</v>
      </c>
      <c r="R6621">
        <v>6620</v>
      </c>
    </row>
    <row r="6622" spans="1:18" ht="15" x14ac:dyDescent="0.45">
      <c r="A6622">
        <v>28945</v>
      </c>
      <c r="D6622">
        <v>2</v>
      </c>
      <c r="E6622">
        <v>16</v>
      </c>
      <c r="J6622">
        <v>2</v>
      </c>
      <c r="K6622">
        <v>16</v>
      </c>
      <c r="L6622" s="11" t="s">
        <v>11925</v>
      </c>
      <c r="M6622" s="12" t="s">
        <v>6</v>
      </c>
      <c r="N6622" s="12" t="s">
        <v>6</v>
      </c>
      <c r="O6622" s="12">
        <v>1264</v>
      </c>
      <c r="P6622" s="12" t="s">
        <v>6</v>
      </c>
      <c r="Q6622" s="12" t="s">
        <v>6</v>
      </c>
      <c r="R6622">
        <v>6621</v>
      </c>
    </row>
    <row r="6623" spans="1:18" ht="15" x14ac:dyDescent="0.45">
      <c r="A6623">
        <v>32008</v>
      </c>
      <c r="F6623">
        <v>4</v>
      </c>
      <c r="G6623">
        <v>16</v>
      </c>
      <c r="J6623">
        <v>4</v>
      </c>
      <c r="K6623">
        <v>16</v>
      </c>
      <c r="L6623" s="11" t="s">
        <v>11928</v>
      </c>
      <c r="M6623" s="12" t="s">
        <v>6</v>
      </c>
      <c r="N6623" s="12">
        <v>1373</v>
      </c>
      <c r="O6623" s="12" t="s">
        <v>6</v>
      </c>
      <c r="P6623" s="12" t="s">
        <v>6</v>
      </c>
      <c r="Q6623" s="12" t="s">
        <v>6</v>
      </c>
      <c r="R6623">
        <v>6622</v>
      </c>
    </row>
    <row r="6624" spans="1:18" ht="15" x14ac:dyDescent="0.45">
      <c r="A6624">
        <v>15448</v>
      </c>
      <c r="D6624">
        <v>1</v>
      </c>
      <c r="E6624">
        <v>15.9</v>
      </c>
      <c r="J6624">
        <v>1</v>
      </c>
      <c r="K6624">
        <v>15.9</v>
      </c>
      <c r="L6624" s="11" t="s">
        <v>11925</v>
      </c>
      <c r="M6624" s="12" t="s">
        <v>6</v>
      </c>
      <c r="N6624" s="12" t="s">
        <v>6</v>
      </c>
      <c r="O6624" s="12">
        <v>1265</v>
      </c>
      <c r="P6624" s="12" t="s">
        <v>6</v>
      </c>
      <c r="Q6624" s="12" t="s">
        <v>6</v>
      </c>
      <c r="R6624">
        <v>6623</v>
      </c>
    </row>
    <row r="6625" spans="1:18" ht="15" x14ac:dyDescent="0.45">
      <c r="A6625">
        <v>15454</v>
      </c>
      <c r="B6625">
        <v>1</v>
      </c>
      <c r="C6625">
        <v>15.9</v>
      </c>
      <c r="J6625">
        <v>1</v>
      </c>
      <c r="K6625">
        <v>15.9</v>
      </c>
      <c r="L6625" s="11" t="s">
        <v>11925</v>
      </c>
      <c r="M6625" s="12" t="s">
        <v>6</v>
      </c>
      <c r="N6625" s="12" t="s">
        <v>6</v>
      </c>
      <c r="O6625" s="12">
        <v>1266</v>
      </c>
      <c r="P6625" s="12" t="s">
        <v>6</v>
      </c>
      <c r="Q6625" s="12" t="s">
        <v>6</v>
      </c>
      <c r="R6625">
        <v>6624</v>
      </c>
    </row>
    <row r="6626" spans="1:18" ht="15" x14ac:dyDescent="0.45">
      <c r="A6626">
        <v>27253</v>
      </c>
      <c r="D6626">
        <v>1</v>
      </c>
      <c r="E6626">
        <v>15.9</v>
      </c>
      <c r="J6626">
        <v>1</v>
      </c>
      <c r="K6626">
        <v>15.9</v>
      </c>
      <c r="L6626" s="11" t="s">
        <v>6</v>
      </c>
      <c r="M6626" s="12" t="s">
        <v>6</v>
      </c>
      <c r="N6626" s="12" t="s">
        <v>6</v>
      </c>
      <c r="O6626" s="12" t="s">
        <v>6</v>
      </c>
      <c r="P6626" s="12" t="s">
        <v>6</v>
      </c>
      <c r="Q6626" s="12" t="s">
        <v>6</v>
      </c>
      <c r="R6626">
        <v>6625</v>
      </c>
    </row>
    <row r="6627" spans="1:18" ht="15" x14ac:dyDescent="0.45">
      <c r="A6627">
        <v>32474</v>
      </c>
      <c r="H6627">
        <v>1</v>
      </c>
      <c r="I6627">
        <v>15.9</v>
      </c>
      <c r="J6627">
        <v>1</v>
      </c>
      <c r="K6627">
        <v>15.9</v>
      </c>
      <c r="L6627" s="11" t="s">
        <v>11928</v>
      </c>
      <c r="M6627" s="12" t="s">
        <v>6</v>
      </c>
      <c r="N6627" s="12">
        <v>1374</v>
      </c>
      <c r="O6627" s="12" t="s">
        <v>6</v>
      </c>
      <c r="P6627" s="12" t="s">
        <v>6</v>
      </c>
      <c r="Q6627" s="12" t="s">
        <v>6</v>
      </c>
      <c r="R6627">
        <v>6626</v>
      </c>
    </row>
    <row r="6628" spans="1:18" ht="15" x14ac:dyDescent="0.45">
      <c r="A6628">
        <v>32477</v>
      </c>
      <c r="H6628">
        <v>1</v>
      </c>
      <c r="I6628">
        <v>15.9</v>
      </c>
      <c r="J6628">
        <v>1</v>
      </c>
      <c r="K6628">
        <v>15.9</v>
      </c>
      <c r="L6628" s="11" t="s">
        <v>11928</v>
      </c>
      <c r="M6628" s="12" t="s">
        <v>6</v>
      </c>
      <c r="N6628" s="12">
        <v>1375</v>
      </c>
      <c r="O6628" s="12" t="s">
        <v>6</v>
      </c>
      <c r="P6628" s="12" t="s">
        <v>6</v>
      </c>
      <c r="Q6628" s="12" t="s">
        <v>6</v>
      </c>
      <c r="R6628">
        <v>6627</v>
      </c>
    </row>
    <row r="6629" spans="1:18" ht="15" x14ac:dyDescent="0.45">
      <c r="A6629">
        <v>16877</v>
      </c>
      <c r="B6629">
        <v>1</v>
      </c>
      <c r="C6629">
        <v>15.8</v>
      </c>
      <c r="J6629">
        <v>1</v>
      </c>
      <c r="K6629">
        <v>15.8</v>
      </c>
      <c r="L6629" s="11" t="s">
        <v>11926</v>
      </c>
      <c r="M6629" s="12" t="s">
        <v>6</v>
      </c>
      <c r="N6629" s="12" t="s">
        <v>6</v>
      </c>
      <c r="O6629" s="12" t="s">
        <v>6</v>
      </c>
      <c r="P6629" s="12">
        <v>2105</v>
      </c>
      <c r="Q6629" s="12" t="s">
        <v>6</v>
      </c>
      <c r="R6629">
        <v>6628</v>
      </c>
    </row>
    <row r="6630" spans="1:18" ht="15" x14ac:dyDescent="0.45">
      <c r="A6630">
        <v>29598</v>
      </c>
      <c r="B6630">
        <v>2</v>
      </c>
      <c r="C6630">
        <v>15.8</v>
      </c>
      <c r="J6630">
        <v>2</v>
      </c>
      <c r="K6630">
        <v>15.8</v>
      </c>
      <c r="L6630" s="11" t="s">
        <v>11926</v>
      </c>
      <c r="M6630" s="12" t="s">
        <v>6</v>
      </c>
      <c r="N6630" s="12" t="s">
        <v>6</v>
      </c>
      <c r="O6630" s="12" t="s">
        <v>6</v>
      </c>
      <c r="P6630" s="12">
        <v>2106</v>
      </c>
      <c r="Q6630" s="12" t="s">
        <v>6</v>
      </c>
      <c r="R6630">
        <v>6629</v>
      </c>
    </row>
    <row r="6631" spans="1:18" ht="15" x14ac:dyDescent="0.45">
      <c r="A6631">
        <v>2010422</v>
      </c>
      <c r="D6631">
        <v>0.61</v>
      </c>
      <c r="E6631">
        <v>3.84</v>
      </c>
      <c r="F6631">
        <v>1.89</v>
      </c>
      <c r="G6631">
        <v>11.89</v>
      </c>
      <c r="J6631">
        <v>2.5</v>
      </c>
      <c r="K6631">
        <v>15.73</v>
      </c>
      <c r="L6631" s="11" t="s">
        <v>11923</v>
      </c>
      <c r="M6631" s="12" t="s">
        <v>6</v>
      </c>
      <c r="N6631" s="12" t="s">
        <v>6</v>
      </c>
      <c r="O6631" s="12" t="s">
        <v>6</v>
      </c>
      <c r="P6631" s="12" t="s">
        <v>6</v>
      </c>
      <c r="Q6631" s="12" t="s">
        <v>6</v>
      </c>
      <c r="R6631">
        <v>6630</v>
      </c>
    </row>
    <row r="6632" spans="1:18" ht="15" x14ac:dyDescent="0.45">
      <c r="A6632">
        <v>10513</v>
      </c>
      <c r="B6632">
        <v>1</v>
      </c>
      <c r="C6632">
        <v>15.7</v>
      </c>
      <c r="J6632">
        <v>1</v>
      </c>
      <c r="K6632">
        <v>15.7</v>
      </c>
      <c r="L6632" s="11" t="s">
        <v>11927</v>
      </c>
      <c r="M6632" s="12" t="s">
        <v>6</v>
      </c>
      <c r="N6632" s="12" t="s">
        <v>6</v>
      </c>
      <c r="O6632" s="12" t="s">
        <v>6</v>
      </c>
      <c r="P6632" s="12" t="s">
        <v>6</v>
      </c>
      <c r="Q6632" s="12">
        <v>1093</v>
      </c>
      <c r="R6632">
        <v>6631</v>
      </c>
    </row>
    <row r="6633" spans="1:18" ht="15" x14ac:dyDescent="0.45">
      <c r="A6633">
        <v>15385</v>
      </c>
      <c r="B6633">
        <v>1</v>
      </c>
      <c r="C6633">
        <v>15.6</v>
      </c>
      <c r="J6633">
        <v>1</v>
      </c>
      <c r="K6633">
        <v>15.6</v>
      </c>
      <c r="L6633" s="11" t="s">
        <v>11926</v>
      </c>
      <c r="M6633" s="12" t="s">
        <v>6</v>
      </c>
      <c r="N6633" s="12" t="s">
        <v>6</v>
      </c>
      <c r="O6633" s="12" t="s">
        <v>6</v>
      </c>
      <c r="P6633" s="12">
        <v>2107</v>
      </c>
      <c r="Q6633" s="12" t="s">
        <v>6</v>
      </c>
      <c r="R6633">
        <v>6632</v>
      </c>
    </row>
    <row r="6634" spans="1:18" ht="15" x14ac:dyDescent="0.45">
      <c r="A6634">
        <v>17790</v>
      </c>
      <c r="D6634">
        <v>1</v>
      </c>
      <c r="E6634">
        <v>15.3</v>
      </c>
      <c r="J6634">
        <v>1</v>
      </c>
      <c r="K6634">
        <v>15.3</v>
      </c>
      <c r="L6634" s="11" t="s">
        <v>11926</v>
      </c>
      <c r="M6634" s="12" t="s">
        <v>6</v>
      </c>
      <c r="N6634" s="12" t="s">
        <v>6</v>
      </c>
      <c r="O6634" s="12" t="s">
        <v>6</v>
      </c>
      <c r="P6634" s="12">
        <v>2108</v>
      </c>
      <c r="Q6634" s="12" t="s">
        <v>6</v>
      </c>
      <c r="R6634">
        <v>6633</v>
      </c>
    </row>
    <row r="6635" spans="1:18" ht="15" x14ac:dyDescent="0.45">
      <c r="A6635">
        <v>30047</v>
      </c>
      <c r="B6635">
        <v>4</v>
      </c>
      <c r="C6635">
        <v>7.6</v>
      </c>
      <c r="D6635">
        <v>4</v>
      </c>
      <c r="E6635">
        <v>7.6</v>
      </c>
      <c r="J6635">
        <v>8</v>
      </c>
      <c r="K6635">
        <v>15.2</v>
      </c>
      <c r="L6635" s="11" t="s">
        <v>11926</v>
      </c>
      <c r="M6635" s="12" t="s">
        <v>6</v>
      </c>
      <c r="N6635" s="12" t="s">
        <v>6</v>
      </c>
      <c r="O6635" s="12" t="s">
        <v>6</v>
      </c>
      <c r="P6635" s="12">
        <v>2109</v>
      </c>
      <c r="Q6635" s="12" t="s">
        <v>6</v>
      </c>
      <c r="R6635">
        <v>6634</v>
      </c>
    </row>
    <row r="6636" spans="1:18" ht="15" x14ac:dyDescent="0.45">
      <c r="A6636">
        <v>10477</v>
      </c>
      <c r="D6636">
        <v>1</v>
      </c>
      <c r="E6636">
        <v>7.5</v>
      </c>
      <c r="H6636">
        <v>1</v>
      </c>
      <c r="I6636">
        <v>7.5</v>
      </c>
      <c r="J6636">
        <v>2</v>
      </c>
      <c r="K6636">
        <v>15</v>
      </c>
      <c r="L6636" s="11" t="s">
        <v>11927</v>
      </c>
      <c r="M6636" s="12" t="s">
        <v>6</v>
      </c>
      <c r="N6636" s="12" t="s">
        <v>6</v>
      </c>
      <c r="O6636" s="12" t="s">
        <v>6</v>
      </c>
      <c r="P6636" s="12" t="s">
        <v>6</v>
      </c>
      <c r="Q6636" s="12">
        <v>1094</v>
      </c>
      <c r="R6636">
        <v>6635</v>
      </c>
    </row>
    <row r="6637" spans="1:18" ht="15" x14ac:dyDescent="0.45">
      <c r="A6637">
        <v>27384</v>
      </c>
      <c r="F6637">
        <v>3</v>
      </c>
      <c r="G6637">
        <v>4.5</v>
      </c>
      <c r="H6637">
        <v>7</v>
      </c>
      <c r="I6637">
        <v>10.5</v>
      </c>
      <c r="J6637">
        <v>10</v>
      </c>
      <c r="K6637">
        <v>15</v>
      </c>
      <c r="L6637" s="11" t="s">
        <v>11927</v>
      </c>
      <c r="M6637" s="12" t="s">
        <v>6</v>
      </c>
      <c r="N6637" s="12" t="s">
        <v>6</v>
      </c>
      <c r="O6637" s="12" t="s">
        <v>6</v>
      </c>
      <c r="P6637" s="12" t="s">
        <v>6</v>
      </c>
      <c r="Q6637" s="12">
        <v>1095</v>
      </c>
      <c r="R6637">
        <v>6636</v>
      </c>
    </row>
    <row r="6638" spans="1:18" ht="15" x14ac:dyDescent="0.45">
      <c r="A6638">
        <v>29958</v>
      </c>
      <c r="B6638">
        <v>2</v>
      </c>
      <c r="C6638">
        <v>15</v>
      </c>
      <c r="J6638">
        <v>2</v>
      </c>
      <c r="K6638">
        <v>15</v>
      </c>
      <c r="L6638" s="11" t="s">
        <v>11928</v>
      </c>
      <c r="M6638" s="12" t="s">
        <v>6</v>
      </c>
      <c r="N6638" s="12">
        <v>1376</v>
      </c>
      <c r="O6638" s="12" t="s">
        <v>6</v>
      </c>
      <c r="P6638" s="12" t="s">
        <v>6</v>
      </c>
      <c r="Q6638" s="12" t="s">
        <v>6</v>
      </c>
      <c r="R6638">
        <v>6637</v>
      </c>
    </row>
    <row r="6639" spans="1:18" ht="15" x14ac:dyDescent="0.45">
      <c r="A6639">
        <v>31567</v>
      </c>
      <c r="F6639">
        <v>2</v>
      </c>
      <c r="G6639">
        <v>15</v>
      </c>
      <c r="J6639">
        <v>2</v>
      </c>
      <c r="K6639">
        <v>15</v>
      </c>
      <c r="L6639" s="11" t="s">
        <v>11926</v>
      </c>
      <c r="M6639" s="12" t="s">
        <v>6</v>
      </c>
      <c r="N6639" s="12" t="s">
        <v>6</v>
      </c>
      <c r="O6639" s="12" t="s">
        <v>6</v>
      </c>
      <c r="P6639" s="12">
        <v>2110</v>
      </c>
      <c r="Q6639" s="12" t="s">
        <v>6</v>
      </c>
      <c r="R6639">
        <v>6638</v>
      </c>
    </row>
    <row r="6640" spans="1:18" ht="15" x14ac:dyDescent="0.45">
      <c r="A6640">
        <v>13348</v>
      </c>
      <c r="F6640">
        <v>1</v>
      </c>
      <c r="G6640">
        <v>14.9</v>
      </c>
      <c r="J6640">
        <v>1</v>
      </c>
      <c r="K6640">
        <v>14.9</v>
      </c>
      <c r="L6640" s="11" t="s">
        <v>11926</v>
      </c>
      <c r="M6640" s="12" t="s">
        <v>6</v>
      </c>
      <c r="N6640" s="12" t="s">
        <v>6</v>
      </c>
      <c r="O6640" s="12" t="s">
        <v>6</v>
      </c>
      <c r="P6640" s="12">
        <v>2111</v>
      </c>
      <c r="Q6640" s="12" t="s">
        <v>6</v>
      </c>
      <c r="R6640">
        <v>6639</v>
      </c>
    </row>
    <row r="6641" spans="1:18" ht="15" x14ac:dyDescent="0.45">
      <c r="A6641">
        <v>29506</v>
      </c>
      <c r="B6641">
        <v>1</v>
      </c>
      <c r="C6641">
        <v>14.9</v>
      </c>
      <c r="J6641">
        <v>1</v>
      </c>
      <c r="K6641">
        <v>14.9</v>
      </c>
      <c r="L6641" s="11" t="s">
        <v>11926</v>
      </c>
      <c r="M6641" s="12" t="s">
        <v>6</v>
      </c>
      <c r="N6641" s="12" t="s">
        <v>6</v>
      </c>
      <c r="O6641" s="12" t="s">
        <v>6</v>
      </c>
      <c r="P6641" s="12">
        <v>2112</v>
      </c>
      <c r="Q6641" s="12" t="s">
        <v>6</v>
      </c>
      <c r="R6641">
        <v>6640</v>
      </c>
    </row>
    <row r="6642" spans="1:18" ht="15" x14ac:dyDescent="0.45">
      <c r="A6642">
        <v>29510</v>
      </c>
      <c r="F6642">
        <v>1</v>
      </c>
      <c r="G6642">
        <v>14.9</v>
      </c>
      <c r="J6642">
        <v>1</v>
      </c>
      <c r="K6642">
        <v>14.9</v>
      </c>
      <c r="L6642" s="11" t="s">
        <v>11926</v>
      </c>
      <c r="M6642" s="12" t="s">
        <v>6</v>
      </c>
      <c r="N6642" s="12" t="s">
        <v>6</v>
      </c>
      <c r="O6642" s="12" t="s">
        <v>6</v>
      </c>
      <c r="P6642" s="12">
        <v>2113</v>
      </c>
      <c r="Q6642" s="12" t="s">
        <v>6</v>
      </c>
      <c r="R6642">
        <v>6641</v>
      </c>
    </row>
    <row r="6643" spans="1:18" ht="15" x14ac:dyDescent="0.45">
      <c r="A6643">
        <v>30058</v>
      </c>
      <c r="D6643">
        <v>1</v>
      </c>
      <c r="E6643">
        <v>14.9</v>
      </c>
      <c r="J6643">
        <v>1</v>
      </c>
      <c r="K6643">
        <v>14.9</v>
      </c>
      <c r="L6643" s="11" t="s">
        <v>11925</v>
      </c>
      <c r="M6643" s="12" t="s">
        <v>6</v>
      </c>
      <c r="N6643" s="12" t="s">
        <v>6</v>
      </c>
      <c r="O6643" s="12">
        <v>1267</v>
      </c>
      <c r="P6643" s="12" t="s">
        <v>6</v>
      </c>
      <c r="Q6643" s="12" t="s">
        <v>6</v>
      </c>
      <c r="R6643">
        <v>6642</v>
      </c>
    </row>
    <row r="6644" spans="1:18" ht="15" x14ac:dyDescent="0.45">
      <c r="A6644">
        <v>31973</v>
      </c>
      <c r="F6644">
        <v>2</v>
      </c>
      <c r="G6644">
        <v>1.54</v>
      </c>
      <c r="H6644">
        <v>17</v>
      </c>
      <c r="I6644">
        <v>13.36</v>
      </c>
      <c r="J6644">
        <v>19</v>
      </c>
      <c r="K6644">
        <v>14.899999999999999</v>
      </c>
      <c r="L6644" s="11" t="s">
        <v>11925</v>
      </c>
      <c r="M6644" s="12" t="s">
        <v>6</v>
      </c>
      <c r="N6644" s="12" t="s">
        <v>6</v>
      </c>
      <c r="O6644" s="12">
        <v>1268</v>
      </c>
      <c r="P6644" s="12" t="s">
        <v>6</v>
      </c>
      <c r="Q6644" s="12" t="s">
        <v>6</v>
      </c>
      <c r="R6644">
        <v>6643</v>
      </c>
    </row>
    <row r="6645" spans="1:18" ht="15" x14ac:dyDescent="0.45">
      <c r="A6645">
        <v>10386</v>
      </c>
      <c r="B6645">
        <v>2</v>
      </c>
      <c r="C6645">
        <v>7.4</v>
      </c>
      <c r="F6645">
        <v>1</v>
      </c>
      <c r="G6645">
        <v>3.7</v>
      </c>
      <c r="H6645">
        <v>1</v>
      </c>
      <c r="I6645">
        <v>3.7</v>
      </c>
      <c r="J6645">
        <v>4</v>
      </c>
      <c r="K6645">
        <v>14.8</v>
      </c>
      <c r="L6645" s="11" t="s">
        <v>11927</v>
      </c>
      <c r="M6645" s="12" t="s">
        <v>6</v>
      </c>
      <c r="N6645" s="12" t="s">
        <v>6</v>
      </c>
      <c r="O6645" s="12" t="s">
        <v>6</v>
      </c>
      <c r="P6645" s="12" t="s">
        <v>6</v>
      </c>
      <c r="Q6645" s="12">
        <v>1096</v>
      </c>
      <c r="R6645">
        <v>6644</v>
      </c>
    </row>
    <row r="6646" spans="1:18" ht="15" x14ac:dyDescent="0.45">
      <c r="A6646">
        <v>11021</v>
      </c>
      <c r="H6646">
        <v>1</v>
      </c>
      <c r="I6646">
        <v>14.72</v>
      </c>
      <c r="J6646">
        <v>1</v>
      </c>
      <c r="K6646">
        <v>14.72</v>
      </c>
      <c r="L6646" s="11" t="s">
        <v>6</v>
      </c>
      <c r="M6646" s="12" t="s">
        <v>6</v>
      </c>
      <c r="N6646" s="12" t="s">
        <v>6</v>
      </c>
      <c r="O6646" s="12" t="s">
        <v>6</v>
      </c>
      <c r="P6646" s="12" t="s">
        <v>6</v>
      </c>
      <c r="Q6646" s="12" t="s">
        <v>6</v>
      </c>
      <c r="R6646">
        <v>6645</v>
      </c>
    </row>
    <row r="6647" spans="1:18" ht="15" x14ac:dyDescent="0.45">
      <c r="A6647">
        <v>31497</v>
      </c>
      <c r="B6647">
        <v>1</v>
      </c>
      <c r="C6647">
        <v>14.72</v>
      </c>
      <c r="J6647">
        <v>1</v>
      </c>
      <c r="K6647">
        <v>14.72</v>
      </c>
      <c r="L6647" s="11" t="s">
        <v>11928</v>
      </c>
      <c r="M6647" s="12" t="s">
        <v>6</v>
      </c>
      <c r="N6647" s="12">
        <v>1377</v>
      </c>
      <c r="O6647" s="12" t="s">
        <v>6</v>
      </c>
      <c r="P6647" s="12" t="s">
        <v>6</v>
      </c>
      <c r="Q6647" s="12" t="s">
        <v>6</v>
      </c>
      <c r="R6647">
        <v>6646</v>
      </c>
    </row>
    <row r="6648" spans="1:18" ht="15" x14ac:dyDescent="0.45">
      <c r="A6648">
        <v>31398</v>
      </c>
      <c r="F6648">
        <v>2</v>
      </c>
      <c r="G6648">
        <v>5.8</v>
      </c>
      <c r="H6648">
        <v>3</v>
      </c>
      <c r="I6648">
        <v>8.6999999999999993</v>
      </c>
      <c r="J6648">
        <v>5</v>
      </c>
      <c r="K6648">
        <v>14.5</v>
      </c>
      <c r="L6648" s="11" t="s">
        <v>11928</v>
      </c>
      <c r="M6648" s="12" t="s">
        <v>6</v>
      </c>
      <c r="N6648" s="12">
        <v>1378</v>
      </c>
      <c r="O6648" s="12" t="s">
        <v>6</v>
      </c>
      <c r="P6648" s="12" t="s">
        <v>6</v>
      </c>
      <c r="Q6648" s="12" t="s">
        <v>6</v>
      </c>
      <c r="R6648">
        <v>6647</v>
      </c>
    </row>
    <row r="6649" spans="1:18" ht="15" x14ac:dyDescent="0.45">
      <c r="A6649">
        <v>32334</v>
      </c>
      <c r="H6649">
        <v>5</v>
      </c>
      <c r="I6649">
        <v>14.5</v>
      </c>
      <c r="J6649">
        <v>5</v>
      </c>
      <c r="K6649">
        <v>14.5</v>
      </c>
      <c r="L6649" s="11" t="s">
        <v>11926</v>
      </c>
      <c r="M6649" s="12" t="s">
        <v>6</v>
      </c>
      <c r="N6649" s="12" t="s">
        <v>6</v>
      </c>
      <c r="O6649" s="12" t="s">
        <v>6</v>
      </c>
      <c r="P6649" s="12">
        <v>2114</v>
      </c>
      <c r="Q6649" s="12" t="s">
        <v>6</v>
      </c>
      <c r="R6649">
        <v>6648</v>
      </c>
    </row>
    <row r="6650" spans="1:18" ht="15" x14ac:dyDescent="0.45">
      <c r="A6650">
        <v>32335</v>
      </c>
      <c r="H6650">
        <v>1</v>
      </c>
      <c r="I6650">
        <v>14.5</v>
      </c>
      <c r="J6650">
        <v>1</v>
      </c>
      <c r="K6650">
        <v>14.5</v>
      </c>
      <c r="L6650" s="11" t="s">
        <v>11926</v>
      </c>
      <c r="M6650" s="12" t="s">
        <v>6</v>
      </c>
      <c r="N6650" s="12" t="s">
        <v>6</v>
      </c>
      <c r="O6650" s="12" t="s">
        <v>6</v>
      </c>
      <c r="P6650" s="12">
        <v>2115</v>
      </c>
      <c r="Q6650" s="12" t="s">
        <v>6</v>
      </c>
      <c r="R6650">
        <v>6649</v>
      </c>
    </row>
    <row r="6651" spans="1:18" ht="15" x14ac:dyDescent="0.45">
      <c r="A6651">
        <v>2015099</v>
      </c>
      <c r="F6651">
        <v>0.5</v>
      </c>
      <c r="G6651">
        <v>14.45</v>
      </c>
      <c r="J6651">
        <v>0.5</v>
      </c>
      <c r="K6651">
        <v>14.45</v>
      </c>
      <c r="L6651" s="11" t="s">
        <v>11923</v>
      </c>
      <c r="M6651" s="12" t="s">
        <v>6</v>
      </c>
      <c r="N6651" s="12" t="s">
        <v>6</v>
      </c>
      <c r="O6651" s="12" t="s">
        <v>6</v>
      </c>
      <c r="P6651" s="12" t="s">
        <v>6</v>
      </c>
      <c r="Q6651" s="12" t="s">
        <v>6</v>
      </c>
      <c r="R6651">
        <v>6650</v>
      </c>
    </row>
    <row r="6652" spans="1:18" ht="15" x14ac:dyDescent="0.45">
      <c r="A6652">
        <v>13609</v>
      </c>
      <c r="F6652">
        <v>2</v>
      </c>
      <c r="G6652">
        <v>14.4</v>
      </c>
      <c r="J6652">
        <v>2</v>
      </c>
      <c r="K6652">
        <v>14.4</v>
      </c>
      <c r="L6652" s="11" t="s">
        <v>11926</v>
      </c>
      <c r="M6652" s="12" t="s">
        <v>6</v>
      </c>
      <c r="N6652" s="12" t="s">
        <v>6</v>
      </c>
      <c r="O6652" s="12" t="s">
        <v>6</v>
      </c>
      <c r="P6652" s="12">
        <v>2116</v>
      </c>
      <c r="Q6652" s="12" t="s">
        <v>6</v>
      </c>
      <c r="R6652">
        <v>6651</v>
      </c>
    </row>
    <row r="6653" spans="1:18" ht="15" x14ac:dyDescent="0.45">
      <c r="A6653">
        <v>30542</v>
      </c>
      <c r="B6653">
        <v>1</v>
      </c>
      <c r="C6653">
        <v>7.5</v>
      </c>
      <c r="F6653">
        <v>1</v>
      </c>
      <c r="G6653">
        <v>6.9</v>
      </c>
      <c r="J6653">
        <v>2</v>
      </c>
      <c r="K6653">
        <v>14.4</v>
      </c>
      <c r="L6653" s="11" t="s">
        <v>11925</v>
      </c>
      <c r="M6653" s="12" t="s">
        <v>6</v>
      </c>
      <c r="N6653" s="12" t="s">
        <v>6</v>
      </c>
      <c r="O6653" s="12">
        <v>1269</v>
      </c>
      <c r="P6653" s="12" t="s">
        <v>6</v>
      </c>
      <c r="Q6653" s="12" t="s">
        <v>6</v>
      </c>
      <c r="R6653">
        <v>6652</v>
      </c>
    </row>
    <row r="6654" spans="1:18" ht="15" x14ac:dyDescent="0.45">
      <c r="A6654">
        <v>31477</v>
      </c>
      <c r="F6654">
        <v>1</v>
      </c>
      <c r="G6654">
        <v>7.2</v>
      </c>
      <c r="H6654">
        <v>1</v>
      </c>
      <c r="I6654">
        <v>7.2</v>
      </c>
      <c r="J6654">
        <v>2</v>
      </c>
      <c r="K6654">
        <v>14.4</v>
      </c>
      <c r="L6654" s="11" t="s">
        <v>11926</v>
      </c>
      <c r="M6654" s="12" t="s">
        <v>6</v>
      </c>
      <c r="N6654" s="12" t="s">
        <v>6</v>
      </c>
      <c r="O6654" s="12" t="s">
        <v>6</v>
      </c>
      <c r="P6654" s="12">
        <v>2117</v>
      </c>
      <c r="Q6654" s="12" t="s">
        <v>6</v>
      </c>
      <c r="R6654">
        <v>6653</v>
      </c>
    </row>
    <row r="6655" spans="1:18" ht="15" x14ac:dyDescent="0.45">
      <c r="A6655">
        <v>31876</v>
      </c>
      <c r="F6655">
        <v>2</v>
      </c>
      <c r="G6655">
        <v>7.2</v>
      </c>
      <c r="H6655">
        <v>2</v>
      </c>
      <c r="I6655">
        <v>7.2</v>
      </c>
      <c r="J6655">
        <v>4</v>
      </c>
      <c r="K6655">
        <v>14.4</v>
      </c>
      <c r="L6655" s="11" t="s">
        <v>11928</v>
      </c>
      <c r="M6655" s="12" t="s">
        <v>6</v>
      </c>
      <c r="N6655" s="12">
        <v>1379</v>
      </c>
      <c r="O6655" s="12" t="s">
        <v>6</v>
      </c>
      <c r="P6655" s="12" t="s">
        <v>6</v>
      </c>
      <c r="Q6655" s="12" t="s">
        <v>6</v>
      </c>
      <c r="R6655">
        <v>6654</v>
      </c>
    </row>
    <row r="6656" spans="1:18" ht="15" x14ac:dyDescent="0.45">
      <c r="A6656">
        <v>2031374</v>
      </c>
      <c r="B6656">
        <v>1.5</v>
      </c>
      <c r="C6656">
        <v>14.33</v>
      </c>
      <c r="J6656">
        <v>1.5</v>
      </c>
      <c r="K6656">
        <v>14.33</v>
      </c>
      <c r="L6656" s="11" t="s">
        <v>11924</v>
      </c>
      <c r="M6656" s="12">
        <v>465</v>
      </c>
      <c r="N6656" s="12" t="s">
        <v>6</v>
      </c>
      <c r="O6656" s="12" t="s">
        <v>6</v>
      </c>
      <c r="P6656" s="12" t="s">
        <v>6</v>
      </c>
      <c r="Q6656" s="12" t="s">
        <v>6</v>
      </c>
      <c r="R6656">
        <v>6655</v>
      </c>
    </row>
    <row r="6657" spans="1:18" ht="15" x14ac:dyDescent="0.45">
      <c r="A6657">
        <v>11072</v>
      </c>
      <c r="B6657">
        <v>1</v>
      </c>
      <c r="C6657">
        <v>6.8</v>
      </c>
      <c r="H6657">
        <v>1</v>
      </c>
      <c r="I6657">
        <v>7.5</v>
      </c>
      <c r="J6657">
        <v>2</v>
      </c>
      <c r="K6657">
        <v>14.3</v>
      </c>
      <c r="L6657" s="11" t="s">
        <v>11927</v>
      </c>
      <c r="M6657" s="12" t="s">
        <v>6</v>
      </c>
      <c r="N6657" s="12" t="s">
        <v>6</v>
      </c>
      <c r="O6657" s="12" t="s">
        <v>6</v>
      </c>
      <c r="P6657" s="12" t="s">
        <v>6</v>
      </c>
      <c r="Q6657" s="12">
        <v>1097</v>
      </c>
      <c r="R6657">
        <v>6656</v>
      </c>
    </row>
    <row r="6658" spans="1:18" ht="15" x14ac:dyDescent="0.45">
      <c r="A6658">
        <v>30491</v>
      </c>
      <c r="F6658">
        <v>1</v>
      </c>
      <c r="G6658">
        <v>14.3</v>
      </c>
      <c r="J6658">
        <v>1</v>
      </c>
      <c r="K6658">
        <v>14.3</v>
      </c>
      <c r="L6658" s="11" t="s">
        <v>11926</v>
      </c>
      <c r="M6658" s="12" t="s">
        <v>6</v>
      </c>
      <c r="N6658" s="12" t="s">
        <v>6</v>
      </c>
      <c r="O6658" s="12" t="s">
        <v>6</v>
      </c>
      <c r="P6658" s="12">
        <v>2118</v>
      </c>
      <c r="Q6658" s="12" t="s">
        <v>6</v>
      </c>
      <c r="R6658">
        <v>6657</v>
      </c>
    </row>
    <row r="6659" spans="1:18" ht="15" x14ac:dyDescent="0.45">
      <c r="A6659">
        <v>2010421</v>
      </c>
      <c r="B6659">
        <v>0.63</v>
      </c>
      <c r="C6659">
        <v>2.48</v>
      </c>
      <c r="D6659">
        <v>2.4500000000000002</v>
      </c>
      <c r="E6659">
        <v>9.68</v>
      </c>
      <c r="H6659">
        <v>0.48</v>
      </c>
      <c r="I6659">
        <v>2.04</v>
      </c>
      <c r="J6659">
        <v>3.56</v>
      </c>
      <c r="K6659">
        <v>14.2</v>
      </c>
      <c r="L6659" s="11" t="s">
        <v>11923</v>
      </c>
      <c r="M6659" s="12" t="s">
        <v>6</v>
      </c>
      <c r="N6659" s="12" t="s">
        <v>6</v>
      </c>
      <c r="O6659" s="12" t="s">
        <v>6</v>
      </c>
      <c r="P6659" s="12" t="s">
        <v>6</v>
      </c>
      <c r="Q6659" s="12" t="s">
        <v>6</v>
      </c>
      <c r="R6659">
        <v>6658</v>
      </c>
    </row>
    <row r="6660" spans="1:18" ht="15" x14ac:dyDescent="0.45">
      <c r="A6660">
        <v>32436</v>
      </c>
      <c r="H6660">
        <v>1</v>
      </c>
      <c r="I6660">
        <v>14.08</v>
      </c>
      <c r="J6660">
        <v>1</v>
      </c>
      <c r="K6660">
        <v>14.08</v>
      </c>
      <c r="L6660" s="11" t="s">
        <v>11926</v>
      </c>
      <c r="M6660" s="12" t="s">
        <v>6</v>
      </c>
      <c r="N6660" s="12" t="s">
        <v>6</v>
      </c>
      <c r="O6660" s="12" t="s">
        <v>6</v>
      </c>
      <c r="P6660" s="12">
        <v>2119</v>
      </c>
      <c r="Q6660" s="12" t="s">
        <v>6</v>
      </c>
      <c r="R6660">
        <v>6659</v>
      </c>
    </row>
    <row r="6661" spans="1:18" ht="15" x14ac:dyDescent="0.45">
      <c r="A6661">
        <v>17652</v>
      </c>
      <c r="H6661">
        <v>1</v>
      </c>
      <c r="I6661">
        <v>14</v>
      </c>
      <c r="J6661">
        <v>1</v>
      </c>
      <c r="K6661">
        <v>14</v>
      </c>
      <c r="L6661" s="11" t="s">
        <v>6</v>
      </c>
      <c r="M6661" s="12" t="s">
        <v>6</v>
      </c>
      <c r="N6661" s="12" t="s">
        <v>6</v>
      </c>
      <c r="O6661" s="12" t="s">
        <v>6</v>
      </c>
      <c r="P6661" s="12" t="s">
        <v>6</v>
      </c>
      <c r="Q6661" s="12" t="s">
        <v>6</v>
      </c>
      <c r="R6661">
        <v>6660</v>
      </c>
    </row>
    <row r="6662" spans="1:18" ht="15" x14ac:dyDescent="0.45">
      <c r="A6662">
        <v>28253</v>
      </c>
      <c r="B6662">
        <v>1</v>
      </c>
      <c r="C6662">
        <v>14</v>
      </c>
      <c r="J6662">
        <v>1</v>
      </c>
      <c r="K6662">
        <v>14</v>
      </c>
      <c r="L6662" s="11" t="s">
        <v>11925</v>
      </c>
      <c r="M6662" s="12" t="s">
        <v>6</v>
      </c>
      <c r="N6662" s="12" t="s">
        <v>6</v>
      </c>
      <c r="O6662" s="12">
        <v>1270</v>
      </c>
      <c r="P6662" s="12" t="s">
        <v>6</v>
      </c>
      <c r="Q6662" s="12" t="s">
        <v>6</v>
      </c>
      <c r="R6662">
        <v>6661</v>
      </c>
    </row>
    <row r="6663" spans="1:18" ht="15" x14ac:dyDescent="0.45">
      <c r="A6663">
        <v>29342</v>
      </c>
      <c r="B6663">
        <v>2</v>
      </c>
      <c r="C6663">
        <v>14</v>
      </c>
      <c r="J6663">
        <v>2</v>
      </c>
      <c r="K6663">
        <v>14</v>
      </c>
      <c r="L6663" s="11" t="s">
        <v>11926</v>
      </c>
      <c r="M6663" s="12" t="s">
        <v>6</v>
      </c>
      <c r="N6663" s="12" t="s">
        <v>6</v>
      </c>
      <c r="O6663" s="12" t="s">
        <v>6</v>
      </c>
      <c r="P6663" s="12">
        <v>2120</v>
      </c>
      <c r="Q6663" s="12" t="s">
        <v>6</v>
      </c>
      <c r="R6663">
        <v>6662</v>
      </c>
    </row>
    <row r="6664" spans="1:18" ht="15" x14ac:dyDescent="0.45">
      <c r="A6664">
        <v>10522</v>
      </c>
      <c r="F6664">
        <v>1</v>
      </c>
      <c r="G6664">
        <v>13.8</v>
      </c>
      <c r="J6664">
        <v>1</v>
      </c>
      <c r="K6664">
        <v>13.8</v>
      </c>
      <c r="L6664" s="11" t="s">
        <v>11927</v>
      </c>
      <c r="M6664" s="12" t="s">
        <v>6</v>
      </c>
      <c r="N6664" s="12" t="s">
        <v>6</v>
      </c>
      <c r="O6664" s="12" t="s">
        <v>6</v>
      </c>
      <c r="P6664" s="12" t="s">
        <v>6</v>
      </c>
      <c r="Q6664" s="12">
        <v>1098</v>
      </c>
      <c r="R6664">
        <v>6663</v>
      </c>
    </row>
    <row r="6665" spans="1:18" ht="15" x14ac:dyDescent="0.45">
      <c r="A6665">
        <v>2028359</v>
      </c>
      <c r="D6665">
        <v>0.45</v>
      </c>
      <c r="E6665">
        <v>2.67</v>
      </c>
      <c r="H6665">
        <v>1.86</v>
      </c>
      <c r="I6665">
        <v>11.13</v>
      </c>
      <c r="J6665">
        <v>2.31</v>
      </c>
      <c r="K6665">
        <v>13.8</v>
      </c>
      <c r="L6665" s="11" t="s">
        <v>11923</v>
      </c>
      <c r="M6665" s="12" t="s">
        <v>6</v>
      </c>
      <c r="N6665" s="12" t="s">
        <v>6</v>
      </c>
      <c r="O6665" s="12" t="s">
        <v>6</v>
      </c>
      <c r="P6665" s="12" t="s">
        <v>6</v>
      </c>
      <c r="Q6665" s="12" t="s">
        <v>6</v>
      </c>
      <c r="R6665">
        <v>6664</v>
      </c>
    </row>
    <row r="6666" spans="1:18" ht="15" x14ac:dyDescent="0.45">
      <c r="A6666">
        <v>28371</v>
      </c>
      <c r="B6666">
        <v>6</v>
      </c>
      <c r="C6666">
        <v>13.8</v>
      </c>
      <c r="J6666">
        <v>6</v>
      </c>
      <c r="K6666">
        <v>13.8</v>
      </c>
      <c r="L6666" s="11" t="s">
        <v>11925</v>
      </c>
      <c r="M6666" s="12" t="s">
        <v>6</v>
      </c>
      <c r="N6666" s="12" t="s">
        <v>6</v>
      </c>
      <c r="O6666" s="12">
        <v>1271</v>
      </c>
      <c r="P6666" s="12" t="s">
        <v>6</v>
      </c>
      <c r="Q6666" s="12" t="s">
        <v>6</v>
      </c>
      <c r="R6666">
        <v>6665</v>
      </c>
    </row>
    <row r="6667" spans="1:18" ht="15" x14ac:dyDescent="0.45">
      <c r="A6667">
        <v>30549</v>
      </c>
      <c r="D6667">
        <v>1</v>
      </c>
      <c r="E6667">
        <v>6.9</v>
      </c>
      <c r="H6667">
        <v>1</v>
      </c>
      <c r="I6667">
        <v>6.9</v>
      </c>
      <c r="J6667">
        <v>2</v>
      </c>
      <c r="K6667">
        <v>13.8</v>
      </c>
      <c r="L6667" s="11" t="s">
        <v>11925</v>
      </c>
      <c r="M6667" s="12" t="s">
        <v>6</v>
      </c>
      <c r="N6667" s="12" t="s">
        <v>6</v>
      </c>
      <c r="O6667" s="12">
        <v>1272</v>
      </c>
      <c r="P6667" s="12" t="s">
        <v>6</v>
      </c>
      <c r="Q6667" s="12" t="s">
        <v>6</v>
      </c>
      <c r="R6667">
        <v>6666</v>
      </c>
    </row>
    <row r="6668" spans="1:18" ht="15" x14ac:dyDescent="0.45">
      <c r="A6668">
        <v>28288</v>
      </c>
      <c r="D6668">
        <v>1</v>
      </c>
      <c r="E6668">
        <v>13.7</v>
      </c>
      <c r="J6668">
        <v>1</v>
      </c>
      <c r="K6668">
        <v>13.7</v>
      </c>
      <c r="L6668" s="11" t="s">
        <v>11927</v>
      </c>
      <c r="M6668" s="12" t="s">
        <v>6</v>
      </c>
      <c r="N6668" s="12" t="s">
        <v>6</v>
      </c>
      <c r="O6668" s="12" t="s">
        <v>6</v>
      </c>
      <c r="P6668" s="12" t="s">
        <v>6</v>
      </c>
      <c r="Q6668" s="12">
        <v>1099</v>
      </c>
      <c r="R6668">
        <v>6667</v>
      </c>
    </row>
    <row r="6669" spans="1:18" ht="15" x14ac:dyDescent="0.45">
      <c r="A6669">
        <v>16383</v>
      </c>
      <c r="B6669">
        <v>2</v>
      </c>
      <c r="C6669">
        <v>13.6</v>
      </c>
      <c r="J6669">
        <v>2</v>
      </c>
      <c r="K6669">
        <v>13.6</v>
      </c>
      <c r="L6669" s="11" t="s">
        <v>11928</v>
      </c>
      <c r="M6669" s="12" t="s">
        <v>6</v>
      </c>
      <c r="N6669" s="12">
        <v>1380</v>
      </c>
      <c r="O6669" s="12" t="s">
        <v>6</v>
      </c>
      <c r="P6669" s="12" t="s">
        <v>6</v>
      </c>
      <c r="Q6669" s="12" t="s">
        <v>6</v>
      </c>
      <c r="R6669">
        <v>6668</v>
      </c>
    </row>
    <row r="6670" spans="1:18" ht="15" x14ac:dyDescent="0.45">
      <c r="A6670">
        <v>23303</v>
      </c>
      <c r="B6670">
        <v>1</v>
      </c>
      <c r="C6670">
        <v>13.5</v>
      </c>
      <c r="J6670">
        <v>1</v>
      </c>
      <c r="K6670">
        <v>13.5</v>
      </c>
      <c r="L6670" s="11" t="s">
        <v>11926</v>
      </c>
      <c r="M6670" s="12" t="s">
        <v>6</v>
      </c>
      <c r="N6670" s="12" t="s">
        <v>6</v>
      </c>
      <c r="O6670" s="12" t="s">
        <v>6</v>
      </c>
      <c r="P6670" s="12">
        <v>2121</v>
      </c>
      <c r="Q6670" s="12" t="s">
        <v>6</v>
      </c>
      <c r="R6670">
        <v>6669</v>
      </c>
    </row>
    <row r="6671" spans="1:18" ht="15" x14ac:dyDescent="0.45">
      <c r="A6671">
        <v>32373</v>
      </c>
      <c r="H6671">
        <v>1</v>
      </c>
      <c r="I6671">
        <v>13.5</v>
      </c>
      <c r="J6671">
        <v>1</v>
      </c>
      <c r="K6671">
        <v>13.5</v>
      </c>
      <c r="L6671" s="11" t="s">
        <v>11926</v>
      </c>
      <c r="M6671" s="12" t="s">
        <v>6</v>
      </c>
      <c r="N6671" s="12" t="s">
        <v>6</v>
      </c>
      <c r="O6671" s="12" t="s">
        <v>6</v>
      </c>
      <c r="P6671" s="12">
        <v>2122</v>
      </c>
      <c r="Q6671" s="12" t="s">
        <v>6</v>
      </c>
      <c r="R6671">
        <v>6670</v>
      </c>
    </row>
    <row r="6672" spans="1:18" ht="15" x14ac:dyDescent="0.45">
      <c r="A6672">
        <v>32544</v>
      </c>
      <c r="H6672">
        <v>9</v>
      </c>
      <c r="I6672">
        <v>13.5</v>
      </c>
      <c r="J6672">
        <v>9</v>
      </c>
      <c r="K6672">
        <v>13.5</v>
      </c>
      <c r="L6672" s="11" t="s">
        <v>11927</v>
      </c>
      <c r="M6672" s="12" t="s">
        <v>6</v>
      </c>
      <c r="N6672" s="12" t="s">
        <v>6</v>
      </c>
      <c r="O6672" s="12" t="s">
        <v>6</v>
      </c>
      <c r="P6672" s="12" t="s">
        <v>6</v>
      </c>
      <c r="Q6672" s="12">
        <v>1100</v>
      </c>
      <c r="R6672">
        <v>6671</v>
      </c>
    </row>
    <row r="6673" spans="1:18" ht="15" x14ac:dyDescent="0.45">
      <c r="A6673">
        <v>10349</v>
      </c>
      <c r="H6673">
        <v>1</v>
      </c>
      <c r="I6673">
        <v>13.4</v>
      </c>
      <c r="J6673">
        <v>1</v>
      </c>
      <c r="K6673">
        <v>13.4</v>
      </c>
      <c r="L6673" s="11" t="s">
        <v>11927</v>
      </c>
      <c r="M6673" s="12" t="s">
        <v>6</v>
      </c>
      <c r="N6673" s="12" t="s">
        <v>6</v>
      </c>
      <c r="O6673" s="12" t="s">
        <v>6</v>
      </c>
      <c r="P6673" s="12" t="s">
        <v>6</v>
      </c>
      <c r="Q6673" s="12">
        <v>1101</v>
      </c>
      <c r="R6673">
        <v>6672</v>
      </c>
    </row>
    <row r="6674" spans="1:18" ht="15" x14ac:dyDescent="0.45">
      <c r="A6674">
        <v>2018232</v>
      </c>
      <c r="F6674">
        <v>0.18</v>
      </c>
      <c r="G6674">
        <v>13.3</v>
      </c>
      <c r="J6674">
        <v>0.18</v>
      </c>
      <c r="K6674">
        <v>13.3</v>
      </c>
      <c r="L6674" s="11" t="s">
        <v>11923</v>
      </c>
      <c r="M6674" s="12" t="s">
        <v>6</v>
      </c>
      <c r="N6674" s="12" t="s">
        <v>6</v>
      </c>
      <c r="O6674" s="12" t="s">
        <v>6</v>
      </c>
      <c r="P6674" s="12" t="s">
        <v>6</v>
      </c>
      <c r="Q6674" s="12" t="s">
        <v>6</v>
      </c>
      <c r="R6674">
        <v>6673</v>
      </c>
    </row>
    <row r="6675" spans="1:18" ht="15" x14ac:dyDescent="0.45">
      <c r="A6675">
        <v>30048</v>
      </c>
      <c r="B6675">
        <v>3</v>
      </c>
      <c r="C6675">
        <v>5.7</v>
      </c>
      <c r="D6675">
        <v>2</v>
      </c>
      <c r="E6675">
        <v>3.8</v>
      </c>
      <c r="F6675">
        <v>2</v>
      </c>
      <c r="G6675">
        <v>3.8</v>
      </c>
      <c r="J6675">
        <v>7</v>
      </c>
      <c r="K6675">
        <v>13.3</v>
      </c>
      <c r="L6675" s="11" t="s">
        <v>11926</v>
      </c>
      <c r="M6675" s="12" t="s">
        <v>6</v>
      </c>
      <c r="N6675" s="12" t="s">
        <v>6</v>
      </c>
      <c r="O6675" s="12" t="s">
        <v>6</v>
      </c>
      <c r="P6675" s="12">
        <v>2123</v>
      </c>
      <c r="Q6675" s="12" t="s">
        <v>6</v>
      </c>
      <c r="R6675">
        <v>6674</v>
      </c>
    </row>
    <row r="6676" spans="1:18" ht="15" x14ac:dyDescent="0.45">
      <c r="A6676">
        <v>14885</v>
      </c>
      <c r="H6676">
        <v>1</v>
      </c>
      <c r="I6676">
        <v>13</v>
      </c>
      <c r="J6676">
        <v>1</v>
      </c>
      <c r="K6676">
        <v>13</v>
      </c>
      <c r="L6676" s="11" t="s">
        <v>6</v>
      </c>
      <c r="M6676" s="12" t="s">
        <v>6</v>
      </c>
      <c r="N6676" s="12" t="s">
        <v>6</v>
      </c>
      <c r="O6676" s="12" t="s">
        <v>6</v>
      </c>
      <c r="P6676" s="12" t="s">
        <v>6</v>
      </c>
      <c r="Q6676" s="12" t="s">
        <v>6</v>
      </c>
      <c r="R6676">
        <v>6675</v>
      </c>
    </row>
    <row r="6677" spans="1:18" ht="15" x14ac:dyDescent="0.45">
      <c r="A6677">
        <v>27977</v>
      </c>
      <c r="B6677">
        <v>1</v>
      </c>
      <c r="C6677">
        <v>6.5</v>
      </c>
      <c r="D6677">
        <v>1</v>
      </c>
      <c r="E6677">
        <v>6.5</v>
      </c>
      <c r="J6677">
        <v>2</v>
      </c>
      <c r="K6677">
        <v>13</v>
      </c>
      <c r="L6677" s="11" t="s">
        <v>11926</v>
      </c>
      <c r="M6677" s="12" t="s">
        <v>6</v>
      </c>
      <c r="N6677" s="12" t="s">
        <v>6</v>
      </c>
      <c r="O6677" s="12" t="s">
        <v>6</v>
      </c>
      <c r="P6677" s="12">
        <v>2124</v>
      </c>
      <c r="Q6677" s="12" t="s">
        <v>6</v>
      </c>
      <c r="R6677">
        <v>6676</v>
      </c>
    </row>
    <row r="6678" spans="1:18" ht="15" x14ac:dyDescent="0.45">
      <c r="A6678">
        <v>28508</v>
      </c>
      <c r="B6678">
        <v>2</v>
      </c>
      <c r="C6678">
        <v>13</v>
      </c>
      <c r="J6678">
        <v>2</v>
      </c>
      <c r="K6678">
        <v>13</v>
      </c>
      <c r="L6678" s="11" t="s">
        <v>11924</v>
      </c>
      <c r="M6678" s="12">
        <v>466</v>
      </c>
      <c r="N6678" s="12" t="s">
        <v>6</v>
      </c>
      <c r="O6678" s="12" t="s">
        <v>6</v>
      </c>
      <c r="P6678" s="12" t="s">
        <v>6</v>
      </c>
      <c r="Q6678" s="12" t="s">
        <v>6</v>
      </c>
      <c r="R6678">
        <v>6677</v>
      </c>
    </row>
    <row r="6679" spans="1:18" ht="15" x14ac:dyDescent="0.45">
      <c r="A6679">
        <v>29202</v>
      </c>
      <c r="B6679">
        <v>1</v>
      </c>
      <c r="C6679">
        <v>13</v>
      </c>
      <c r="J6679">
        <v>1</v>
      </c>
      <c r="K6679">
        <v>13</v>
      </c>
      <c r="L6679" s="11" t="s">
        <v>11928</v>
      </c>
      <c r="M6679" s="12" t="s">
        <v>6</v>
      </c>
      <c r="N6679" s="12">
        <v>1381</v>
      </c>
      <c r="O6679" s="12" t="s">
        <v>6</v>
      </c>
      <c r="P6679" s="12" t="s">
        <v>6</v>
      </c>
      <c r="Q6679" s="12" t="s">
        <v>6</v>
      </c>
      <c r="R6679">
        <v>6678</v>
      </c>
    </row>
    <row r="6680" spans="1:18" ht="15" x14ac:dyDescent="0.45">
      <c r="A6680">
        <v>29301</v>
      </c>
      <c r="B6680">
        <v>13</v>
      </c>
      <c r="C6680">
        <v>12.92</v>
      </c>
      <c r="J6680">
        <v>13</v>
      </c>
      <c r="K6680">
        <v>12.92</v>
      </c>
      <c r="L6680" s="11" t="s">
        <v>6</v>
      </c>
      <c r="M6680" s="12" t="s">
        <v>6</v>
      </c>
      <c r="N6680" s="12" t="s">
        <v>6</v>
      </c>
      <c r="O6680" s="12" t="s">
        <v>6</v>
      </c>
      <c r="P6680" s="12" t="s">
        <v>6</v>
      </c>
      <c r="Q6680" s="12" t="s">
        <v>6</v>
      </c>
      <c r="R6680">
        <v>6679</v>
      </c>
    </row>
    <row r="6681" spans="1:18" ht="15" x14ac:dyDescent="0.45">
      <c r="A6681">
        <v>28216</v>
      </c>
      <c r="H6681">
        <v>1</v>
      </c>
      <c r="I6681">
        <v>12.9</v>
      </c>
      <c r="J6681">
        <v>1</v>
      </c>
      <c r="K6681">
        <v>12.9</v>
      </c>
      <c r="L6681" s="11" t="s">
        <v>11923</v>
      </c>
      <c r="M6681" s="12" t="s">
        <v>6</v>
      </c>
      <c r="N6681" s="12" t="s">
        <v>6</v>
      </c>
      <c r="O6681" s="12" t="s">
        <v>6</v>
      </c>
      <c r="P6681" s="12" t="s">
        <v>6</v>
      </c>
      <c r="Q6681" s="12" t="s">
        <v>6</v>
      </c>
      <c r="R6681">
        <v>6680</v>
      </c>
    </row>
    <row r="6682" spans="1:18" ht="15" x14ac:dyDescent="0.45">
      <c r="A6682">
        <v>10545</v>
      </c>
      <c r="B6682">
        <v>2</v>
      </c>
      <c r="C6682">
        <v>12.8</v>
      </c>
      <c r="J6682">
        <v>2</v>
      </c>
      <c r="K6682">
        <v>12.8</v>
      </c>
      <c r="L6682" s="11" t="s">
        <v>11927</v>
      </c>
      <c r="M6682" s="12" t="s">
        <v>6</v>
      </c>
      <c r="N6682" s="12" t="s">
        <v>6</v>
      </c>
      <c r="O6682" s="12" t="s">
        <v>6</v>
      </c>
      <c r="P6682" s="12" t="s">
        <v>6</v>
      </c>
      <c r="Q6682" s="12">
        <v>1102</v>
      </c>
      <c r="R6682">
        <v>6681</v>
      </c>
    </row>
    <row r="6683" spans="1:18" ht="15" x14ac:dyDescent="0.45">
      <c r="A6683">
        <v>30280</v>
      </c>
      <c r="D6683">
        <v>1</v>
      </c>
      <c r="E6683">
        <v>6.4</v>
      </c>
      <c r="H6683">
        <v>1</v>
      </c>
      <c r="I6683">
        <v>6.4</v>
      </c>
      <c r="J6683">
        <v>2</v>
      </c>
      <c r="K6683">
        <v>12.8</v>
      </c>
      <c r="L6683" s="11" t="s">
        <v>11928</v>
      </c>
      <c r="M6683" s="12" t="s">
        <v>6</v>
      </c>
      <c r="N6683" s="12">
        <v>1382</v>
      </c>
      <c r="O6683" s="12" t="s">
        <v>6</v>
      </c>
      <c r="P6683" s="12" t="s">
        <v>6</v>
      </c>
      <c r="Q6683" s="12" t="s">
        <v>6</v>
      </c>
      <c r="R6683">
        <v>6682</v>
      </c>
    </row>
    <row r="6684" spans="1:18" ht="15" x14ac:dyDescent="0.45">
      <c r="A6684">
        <v>14817</v>
      </c>
      <c r="B6684">
        <v>1</v>
      </c>
      <c r="C6684">
        <v>6.6</v>
      </c>
      <c r="D6684">
        <v>1</v>
      </c>
      <c r="E6684">
        <v>6.07</v>
      </c>
      <c r="J6684">
        <v>2</v>
      </c>
      <c r="K6684">
        <v>12.67</v>
      </c>
      <c r="L6684" s="11" t="s">
        <v>11928</v>
      </c>
      <c r="M6684" s="12" t="s">
        <v>6</v>
      </c>
      <c r="N6684" s="12">
        <v>1383</v>
      </c>
      <c r="O6684" s="12" t="s">
        <v>6</v>
      </c>
      <c r="P6684" s="12" t="s">
        <v>6</v>
      </c>
      <c r="Q6684" s="12" t="s">
        <v>6</v>
      </c>
      <c r="R6684">
        <v>6683</v>
      </c>
    </row>
    <row r="6685" spans="1:18" ht="15" x14ac:dyDescent="0.45">
      <c r="A6685">
        <v>29366</v>
      </c>
      <c r="B6685">
        <v>1</v>
      </c>
      <c r="C6685">
        <v>4.2</v>
      </c>
      <c r="D6685">
        <v>1</v>
      </c>
      <c r="E6685">
        <v>4.2</v>
      </c>
      <c r="F6685">
        <v>1</v>
      </c>
      <c r="G6685">
        <v>4.2</v>
      </c>
      <c r="J6685">
        <v>3</v>
      </c>
      <c r="K6685">
        <v>12.600000000000001</v>
      </c>
      <c r="L6685" s="11" t="s">
        <v>6</v>
      </c>
      <c r="M6685" s="12" t="s">
        <v>6</v>
      </c>
      <c r="N6685" s="12" t="s">
        <v>6</v>
      </c>
      <c r="O6685" s="12" t="s">
        <v>6</v>
      </c>
      <c r="P6685" s="12" t="s">
        <v>6</v>
      </c>
      <c r="Q6685" s="12" t="s">
        <v>6</v>
      </c>
      <c r="R6685">
        <v>6684</v>
      </c>
    </row>
    <row r="6686" spans="1:18" ht="15" x14ac:dyDescent="0.45">
      <c r="A6686">
        <v>32165</v>
      </c>
      <c r="H6686">
        <v>3</v>
      </c>
      <c r="I6686">
        <v>12.6</v>
      </c>
      <c r="J6686">
        <v>3</v>
      </c>
      <c r="K6686">
        <v>12.6</v>
      </c>
      <c r="L6686" s="11" t="s">
        <v>11927</v>
      </c>
      <c r="M6686" s="12" t="s">
        <v>6</v>
      </c>
      <c r="N6686" s="12" t="s">
        <v>6</v>
      </c>
      <c r="O6686" s="12" t="s">
        <v>6</v>
      </c>
      <c r="P6686" s="12" t="s">
        <v>6</v>
      </c>
      <c r="Q6686" s="12">
        <v>1103</v>
      </c>
      <c r="R6686">
        <v>6685</v>
      </c>
    </row>
    <row r="6687" spans="1:18" ht="15" x14ac:dyDescent="0.45">
      <c r="A6687">
        <v>17704</v>
      </c>
      <c r="B6687">
        <v>3</v>
      </c>
      <c r="C6687">
        <v>1.8</v>
      </c>
      <c r="D6687">
        <v>5</v>
      </c>
      <c r="E6687">
        <v>3</v>
      </c>
      <c r="F6687">
        <v>3</v>
      </c>
      <c r="G6687">
        <v>1.8</v>
      </c>
      <c r="H6687">
        <v>10</v>
      </c>
      <c r="I6687">
        <v>5.95</v>
      </c>
      <c r="J6687">
        <v>21</v>
      </c>
      <c r="K6687">
        <v>12.55</v>
      </c>
      <c r="L6687" s="11" t="s">
        <v>11928</v>
      </c>
      <c r="M6687" s="12" t="s">
        <v>6</v>
      </c>
      <c r="N6687" s="12">
        <v>1384</v>
      </c>
      <c r="O6687" s="12" t="s">
        <v>6</v>
      </c>
      <c r="P6687" s="12" t="s">
        <v>6</v>
      </c>
      <c r="Q6687" s="12" t="s">
        <v>6</v>
      </c>
      <c r="R6687">
        <v>6686</v>
      </c>
    </row>
    <row r="6688" spans="1:18" ht="15" x14ac:dyDescent="0.45">
      <c r="A6688">
        <v>30523</v>
      </c>
      <c r="B6688">
        <v>3</v>
      </c>
      <c r="C6688">
        <v>7.5</v>
      </c>
      <c r="D6688">
        <v>2</v>
      </c>
      <c r="E6688">
        <v>5</v>
      </c>
      <c r="J6688">
        <v>5</v>
      </c>
      <c r="K6688">
        <v>12.5</v>
      </c>
      <c r="L6688" s="11" t="s">
        <v>11926</v>
      </c>
      <c r="M6688" s="12" t="s">
        <v>6</v>
      </c>
      <c r="N6688" s="12" t="s">
        <v>6</v>
      </c>
      <c r="O6688" s="12" t="s">
        <v>6</v>
      </c>
      <c r="P6688" s="12">
        <v>2125</v>
      </c>
      <c r="Q6688" s="12" t="s">
        <v>6</v>
      </c>
      <c r="R6688">
        <v>6687</v>
      </c>
    </row>
    <row r="6689" spans="1:18" ht="15" x14ac:dyDescent="0.45">
      <c r="A6689">
        <v>32307</v>
      </c>
      <c r="H6689">
        <v>1</v>
      </c>
      <c r="I6689">
        <v>12.5</v>
      </c>
      <c r="J6689">
        <v>1</v>
      </c>
      <c r="K6689">
        <v>12.5</v>
      </c>
      <c r="L6689" s="11" t="s">
        <v>11926</v>
      </c>
      <c r="M6689" s="12" t="s">
        <v>6</v>
      </c>
      <c r="N6689" s="12" t="s">
        <v>6</v>
      </c>
      <c r="O6689" s="12" t="s">
        <v>6</v>
      </c>
      <c r="P6689" s="12">
        <v>2126</v>
      </c>
      <c r="Q6689" s="12" t="s">
        <v>6</v>
      </c>
      <c r="R6689">
        <v>6688</v>
      </c>
    </row>
    <row r="6690" spans="1:18" ht="15" x14ac:dyDescent="0.45">
      <c r="A6690">
        <v>10538</v>
      </c>
      <c r="B6690">
        <v>2</v>
      </c>
      <c r="C6690">
        <v>12.4</v>
      </c>
      <c r="J6690">
        <v>2</v>
      </c>
      <c r="K6690">
        <v>12.4</v>
      </c>
      <c r="L6690" s="11" t="s">
        <v>11927</v>
      </c>
      <c r="M6690" s="12" t="s">
        <v>6</v>
      </c>
      <c r="N6690" s="12" t="s">
        <v>6</v>
      </c>
      <c r="O6690" s="12" t="s">
        <v>6</v>
      </c>
      <c r="P6690" s="12" t="s">
        <v>6</v>
      </c>
      <c r="Q6690" s="12">
        <v>1104</v>
      </c>
      <c r="R6690">
        <v>6689</v>
      </c>
    </row>
    <row r="6691" spans="1:18" ht="15" x14ac:dyDescent="0.45">
      <c r="A6691">
        <v>11743</v>
      </c>
      <c r="H6691">
        <v>2</v>
      </c>
      <c r="I6691">
        <v>12.4</v>
      </c>
      <c r="J6691">
        <v>2</v>
      </c>
      <c r="K6691">
        <v>12.4</v>
      </c>
      <c r="L6691" s="11" t="s">
        <v>11925</v>
      </c>
      <c r="M6691" s="12" t="s">
        <v>6</v>
      </c>
      <c r="N6691" s="12" t="s">
        <v>6</v>
      </c>
      <c r="O6691" s="12">
        <v>1273</v>
      </c>
      <c r="P6691" s="12" t="s">
        <v>6</v>
      </c>
      <c r="Q6691" s="12" t="s">
        <v>6</v>
      </c>
      <c r="R6691">
        <v>6690</v>
      </c>
    </row>
    <row r="6692" spans="1:18" ht="15" x14ac:dyDescent="0.45">
      <c r="A6692">
        <v>16416</v>
      </c>
      <c r="B6692">
        <v>1</v>
      </c>
      <c r="C6692">
        <v>12.4</v>
      </c>
      <c r="J6692">
        <v>1</v>
      </c>
      <c r="K6692">
        <v>12.4</v>
      </c>
      <c r="L6692" s="11" t="s">
        <v>11928</v>
      </c>
      <c r="M6692" s="12" t="s">
        <v>6</v>
      </c>
      <c r="N6692" s="12">
        <v>1385</v>
      </c>
      <c r="O6692" s="12" t="s">
        <v>6</v>
      </c>
      <c r="P6692" s="12" t="s">
        <v>6</v>
      </c>
      <c r="Q6692" s="12" t="s">
        <v>6</v>
      </c>
      <c r="R6692">
        <v>6691</v>
      </c>
    </row>
    <row r="6693" spans="1:18" ht="15" x14ac:dyDescent="0.45">
      <c r="A6693">
        <v>10394</v>
      </c>
      <c r="B6693">
        <v>1</v>
      </c>
      <c r="C6693">
        <v>4</v>
      </c>
      <c r="D6693">
        <v>1</v>
      </c>
      <c r="E6693">
        <v>4</v>
      </c>
      <c r="F6693">
        <v>1</v>
      </c>
      <c r="G6693">
        <v>4</v>
      </c>
      <c r="J6693">
        <v>3</v>
      </c>
      <c r="K6693">
        <v>12</v>
      </c>
      <c r="L6693" s="11" t="s">
        <v>11927</v>
      </c>
      <c r="M6693" s="12" t="s">
        <v>6</v>
      </c>
      <c r="N6693" s="12" t="s">
        <v>6</v>
      </c>
      <c r="O6693" s="12" t="s">
        <v>6</v>
      </c>
      <c r="P6693" s="12" t="s">
        <v>6</v>
      </c>
      <c r="Q6693" s="12">
        <v>1105</v>
      </c>
      <c r="R6693">
        <v>6692</v>
      </c>
    </row>
    <row r="6694" spans="1:18" ht="15" x14ac:dyDescent="0.45">
      <c r="A6694">
        <v>13533</v>
      </c>
      <c r="B6694">
        <v>4</v>
      </c>
      <c r="C6694">
        <v>6</v>
      </c>
      <c r="D6694">
        <v>4</v>
      </c>
      <c r="E6694">
        <v>6</v>
      </c>
      <c r="J6694">
        <v>8</v>
      </c>
      <c r="K6694">
        <v>12</v>
      </c>
      <c r="L6694" s="11" t="s">
        <v>11926</v>
      </c>
      <c r="M6694" s="12" t="s">
        <v>6</v>
      </c>
      <c r="N6694" s="12" t="s">
        <v>6</v>
      </c>
      <c r="O6694" s="12" t="s">
        <v>6</v>
      </c>
      <c r="P6694" s="12">
        <v>2127</v>
      </c>
      <c r="Q6694" s="12" t="s">
        <v>6</v>
      </c>
      <c r="R6694">
        <v>6693</v>
      </c>
    </row>
    <row r="6695" spans="1:18" ht="15" x14ac:dyDescent="0.45">
      <c r="A6695">
        <v>22861</v>
      </c>
      <c r="D6695">
        <v>1</v>
      </c>
      <c r="E6695">
        <v>6</v>
      </c>
      <c r="H6695">
        <v>1</v>
      </c>
      <c r="I6695">
        <v>6</v>
      </c>
      <c r="J6695">
        <v>2</v>
      </c>
      <c r="K6695">
        <v>12</v>
      </c>
      <c r="L6695" s="11" t="s">
        <v>11923</v>
      </c>
      <c r="M6695" s="12" t="s">
        <v>6</v>
      </c>
      <c r="N6695" s="12" t="s">
        <v>6</v>
      </c>
      <c r="O6695" s="12" t="s">
        <v>6</v>
      </c>
      <c r="P6695" s="12" t="s">
        <v>6</v>
      </c>
      <c r="Q6695" s="12" t="s">
        <v>6</v>
      </c>
      <c r="R6695">
        <v>6694</v>
      </c>
    </row>
    <row r="6696" spans="1:18" ht="15" x14ac:dyDescent="0.45">
      <c r="A6696">
        <v>28479</v>
      </c>
      <c r="B6696">
        <v>1</v>
      </c>
      <c r="C6696">
        <v>12</v>
      </c>
      <c r="J6696">
        <v>1</v>
      </c>
      <c r="K6696">
        <v>12</v>
      </c>
      <c r="L6696" s="11" t="s">
        <v>11926</v>
      </c>
      <c r="M6696" s="12" t="s">
        <v>6</v>
      </c>
      <c r="N6696" s="12" t="s">
        <v>6</v>
      </c>
      <c r="O6696" s="12" t="s">
        <v>6</v>
      </c>
      <c r="P6696" s="12">
        <v>2128</v>
      </c>
      <c r="Q6696" s="12" t="s">
        <v>6</v>
      </c>
      <c r="R6696">
        <v>6695</v>
      </c>
    </row>
    <row r="6697" spans="1:18" ht="15" x14ac:dyDescent="0.45">
      <c r="A6697">
        <v>28787</v>
      </c>
      <c r="D6697">
        <v>1</v>
      </c>
      <c r="E6697">
        <v>12</v>
      </c>
      <c r="J6697">
        <v>1</v>
      </c>
      <c r="K6697">
        <v>12</v>
      </c>
      <c r="L6697" s="11" t="s">
        <v>11923</v>
      </c>
      <c r="M6697" s="12" t="s">
        <v>6</v>
      </c>
      <c r="N6697" s="12" t="s">
        <v>6</v>
      </c>
      <c r="O6697" s="12" t="s">
        <v>6</v>
      </c>
      <c r="P6697" s="12" t="s">
        <v>6</v>
      </c>
      <c r="Q6697" s="12" t="s">
        <v>6</v>
      </c>
      <c r="R6697">
        <v>6696</v>
      </c>
    </row>
    <row r="6698" spans="1:18" ht="15" x14ac:dyDescent="0.45">
      <c r="A6698">
        <v>31392</v>
      </c>
      <c r="F6698">
        <v>1</v>
      </c>
      <c r="G6698">
        <v>3</v>
      </c>
      <c r="H6698">
        <v>3</v>
      </c>
      <c r="I6698">
        <v>9</v>
      </c>
      <c r="J6698">
        <v>4</v>
      </c>
      <c r="K6698">
        <v>12</v>
      </c>
      <c r="L6698" s="11" t="s">
        <v>11928</v>
      </c>
      <c r="M6698" s="12" t="s">
        <v>6</v>
      </c>
      <c r="N6698" s="12">
        <v>1386</v>
      </c>
      <c r="O6698" s="12" t="s">
        <v>6</v>
      </c>
      <c r="P6698" s="12" t="s">
        <v>6</v>
      </c>
      <c r="Q6698" s="12" t="s">
        <v>6</v>
      </c>
      <c r="R6698">
        <v>6697</v>
      </c>
    </row>
    <row r="6699" spans="1:18" ht="15" x14ac:dyDescent="0.45">
      <c r="A6699">
        <v>31922</v>
      </c>
      <c r="F6699">
        <v>1</v>
      </c>
      <c r="G6699">
        <v>3</v>
      </c>
      <c r="H6699">
        <v>3</v>
      </c>
      <c r="I6699">
        <v>9</v>
      </c>
      <c r="J6699">
        <v>4</v>
      </c>
      <c r="K6699">
        <v>12</v>
      </c>
      <c r="L6699" s="11" t="s">
        <v>11926</v>
      </c>
      <c r="M6699" s="12" t="s">
        <v>6</v>
      </c>
      <c r="N6699" s="12" t="s">
        <v>6</v>
      </c>
      <c r="O6699" s="12" t="s">
        <v>6</v>
      </c>
      <c r="P6699" s="12">
        <v>2129</v>
      </c>
      <c r="Q6699" s="12" t="s">
        <v>6</v>
      </c>
      <c r="R6699">
        <v>6698</v>
      </c>
    </row>
    <row r="6700" spans="1:18" ht="15" x14ac:dyDescent="0.45">
      <c r="A6700">
        <v>32527</v>
      </c>
      <c r="H6700">
        <v>3</v>
      </c>
      <c r="I6700">
        <v>12</v>
      </c>
      <c r="J6700">
        <v>3</v>
      </c>
      <c r="K6700">
        <v>12</v>
      </c>
      <c r="L6700" s="11" t="s">
        <v>11927</v>
      </c>
      <c r="M6700" s="12" t="s">
        <v>6</v>
      </c>
      <c r="N6700" s="12" t="s">
        <v>6</v>
      </c>
      <c r="O6700" s="12" t="s">
        <v>6</v>
      </c>
      <c r="P6700" s="12" t="s">
        <v>6</v>
      </c>
      <c r="Q6700" s="12">
        <v>1106</v>
      </c>
      <c r="R6700">
        <v>6699</v>
      </c>
    </row>
    <row r="6701" spans="1:18" ht="15" x14ac:dyDescent="0.45">
      <c r="A6701">
        <v>32535</v>
      </c>
      <c r="H6701">
        <v>3</v>
      </c>
      <c r="I6701">
        <v>12</v>
      </c>
      <c r="J6701">
        <v>3</v>
      </c>
      <c r="K6701">
        <v>12</v>
      </c>
      <c r="L6701" s="11" t="s">
        <v>11927</v>
      </c>
      <c r="M6701" s="12" t="s">
        <v>6</v>
      </c>
      <c r="N6701" s="12" t="s">
        <v>6</v>
      </c>
      <c r="O6701" s="12" t="s">
        <v>6</v>
      </c>
      <c r="P6701" s="12" t="s">
        <v>6</v>
      </c>
      <c r="Q6701" s="12">
        <v>1107</v>
      </c>
      <c r="R6701">
        <v>6700</v>
      </c>
    </row>
    <row r="6702" spans="1:18" ht="15" x14ac:dyDescent="0.45">
      <c r="A6702">
        <v>27441</v>
      </c>
      <c r="D6702">
        <v>1</v>
      </c>
      <c r="E6702">
        <v>1.2</v>
      </c>
      <c r="F6702">
        <v>8</v>
      </c>
      <c r="G6702">
        <v>9.6</v>
      </c>
      <c r="H6702">
        <v>1</v>
      </c>
      <c r="I6702">
        <v>1.2</v>
      </c>
      <c r="J6702">
        <v>10</v>
      </c>
      <c r="K6702">
        <v>11.999999999999998</v>
      </c>
      <c r="L6702" s="11" t="s">
        <v>11927</v>
      </c>
      <c r="M6702" s="12" t="s">
        <v>6</v>
      </c>
      <c r="N6702" s="12" t="s">
        <v>6</v>
      </c>
      <c r="O6702" s="12" t="s">
        <v>6</v>
      </c>
      <c r="P6702" s="12" t="s">
        <v>6</v>
      </c>
      <c r="Q6702" s="12">
        <v>1108</v>
      </c>
      <c r="R6702">
        <v>6701</v>
      </c>
    </row>
    <row r="6703" spans="1:18" ht="15" x14ac:dyDescent="0.45">
      <c r="A6703">
        <v>32462</v>
      </c>
      <c r="H6703">
        <v>1</v>
      </c>
      <c r="I6703">
        <v>11.9</v>
      </c>
      <c r="J6703">
        <v>1</v>
      </c>
      <c r="K6703">
        <v>11.9</v>
      </c>
      <c r="L6703" s="11" t="s">
        <v>11928</v>
      </c>
      <c r="M6703" s="12" t="s">
        <v>6</v>
      </c>
      <c r="N6703" s="12">
        <v>1387</v>
      </c>
      <c r="O6703" s="12" t="s">
        <v>6</v>
      </c>
      <c r="P6703" s="12" t="s">
        <v>6</v>
      </c>
      <c r="Q6703" s="12" t="s">
        <v>6</v>
      </c>
      <c r="R6703">
        <v>6702</v>
      </c>
    </row>
    <row r="6704" spans="1:18" ht="15" x14ac:dyDescent="0.45">
      <c r="A6704">
        <v>32463</v>
      </c>
      <c r="H6704">
        <v>1</v>
      </c>
      <c r="I6704">
        <v>11.9</v>
      </c>
      <c r="J6704">
        <v>1</v>
      </c>
      <c r="K6704">
        <v>11.9</v>
      </c>
      <c r="L6704" s="11" t="s">
        <v>11928</v>
      </c>
      <c r="M6704" s="12" t="s">
        <v>6</v>
      </c>
      <c r="N6704" s="12">
        <v>1388</v>
      </c>
      <c r="O6704" s="12" t="s">
        <v>6</v>
      </c>
      <c r="P6704" s="12" t="s">
        <v>6</v>
      </c>
      <c r="Q6704" s="12" t="s">
        <v>6</v>
      </c>
      <c r="R6704">
        <v>6703</v>
      </c>
    </row>
    <row r="6705" spans="1:18" ht="15" x14ac:dyDescent="0.45">
      <c r="A6705">
        <v>28626</v>
      </c>
      <c r="B6705">
        <v>1</v>
      </c>
      <c r="C6705">
        <v>11.8</v>
      </c>
      <c r="J6705">
        <v>1</v>
      </c>
      <c r="K6705">
        <v>11.8</v>
      </c>
      <c r="L6705" s="11" t="s">
        <v>11926</v>
      </c>
      <c r="M6705" s="12" t="s">
        <v>6</v>
      </c>
      <c r="N6705" s="12" t="s">
        <v>6</v>
      </c>
      <c r="O6705" s="12" t="s">
        <v>6</v>
      </c>
      <c r="P6705" s="12">
        <v>2130</v>
      </c>
      <c r="Q6705" s="12" t="s">
        <v>6</v>
      </c>
      <c r="R6705">
        <v>6704</v>
      </c>
    </row>
    <row r="6706" spans="1:18" ht="15" x14ac:dyDescent="0.45">
      <c r="A6706">
        <v>32392</v>
      </c>
      <c r="H6706">
        <v>2</v>
      </c>
      <c r="I6706">
        <v>11.6</v>
      </c>
      <c r="J6706">
        <v>2</v>
      </c>
      <c r="K6706">
        <v>11.6</v>
      </c>
      <c r="L6706" s="11" t="s">
        <v>11927</v>
      </c>
      <c r="M6706" s="12" t="s">
        <v>6</v>
      </c>
      <c r="N6706" s="12" t="s">
        <v>6</v>
      </c>
      <c r="O6706" s="12" t="s">
        <v>6</v>
      </c>
      <c r="P6706" s="12" t="s">
        <v>6</v>
      </c>
      <c r="Q6706" s="12">
        <v>1109</v>
      </c>
      <c r="R6706">
        <v>6705</v>
      </c>
    </row>
    <row r="6707" spans="1:18" ht="15" x14ac:dyDescent="0.45">
      <c r="A6707">
        <v>10617</v>
      </c>
      <c r="B6707">
        <v>1</v>
      </c>
      <c r="C6707">
        <v>11.59</v>
      </c>
      <c r="J6707">
        <v>1</v>
      </c>
      <c r="K6707">
        <v>11.59</v>
      </c>
      <c r="L6707" s="11" t="s">
        <v>11927</v>
      </c>
      <c r="M6707" s="12" t="s">
        <v>6</v>
      </c>
      <c r="N6707" s="12" t="s">
        <v>6</v>
      </c>
      <c r="O6707" s="12" t="s">
        <v>6</v>
      </c>
      <c r="P6707" s="12" t="s">
        <v>6</v>
      </c>
      <c r="Q6707" s="12">
        <v>1110</v>
      </c>
      <c r="R6707">
        <v>6706</v>
      </c>
    </row>
    <row r="6708" spans="1:18" ht="15" x14ac:dyDescent="0.45">
      <c r="A6708">
        <v>23336</v>
      </c>
      <c r="B6708">
        <v>1</v>
      </c>
      <c r="C6708">
        <v>11.5</v>
      </c>
      <c r="J6708">
        <v>1</v>
      </c>
      <c r="K6708">
        <v>11.5</v>
      </c>
      <c r="L6708" s="11" t="s">
        <v>11926</v>
      </c>
      <c r="M6708" s="12" t="s">
        <v>6</v>
      </c>
      <c r="N6708" s="12" t="s">
        <v>6</v>
      </c>
      <c r="O6708" s="12" t="s">
        <v>6</v>
      </c>
      <c r="P6708" s="12">
        <v>2131</v>
      </c>
      <c r="Q6708" s="12" t="s">
        <v>6</v>
      </c>
      <c r="R6708">
        <v>6707</v>
      </c>
    </row>
    <row r="6709" spans="1:18" ht="15" x14ac:dyDescent="0.45">
      <c r="A6709">
        <v>2018240</v>
      </c>
      <c r="F6709">
        <v>2.29</v>
      </c>
      <c r="G6709">
        <v>11.43</v>
      </c>
      <c r="J6709">
        <v>2.29</v>
      </c>
      <c r="K6709">
        <v>11.43</v>
      </c>
      <c r="L6709" s="11" t="s">
        <v>6</v>
      </c>
      <c r="M6709" s="12" t="s">
        <v>6</v>
      </c>
      <c r="N6709" s="12" t="s">
        <v>6</v>
      </c>
      <c r="O6709" s="12" t="s">
        <v>6</v>
      </c>
      <c r="P6709" s="12" t="s">
        <v>6</v>
      </c>
      <c r="Q6709" s="12" t="s">
        <v>6</v>
      </c>
      <c r="R6709">
        <v>6708</v>
      </c>
    </row>
    <row r="6710" spans="1:18" ht="15" x14ac:dyDescent="0.45">
      <c r="A6710">
        <v>12662</v>
      </c>
      <c r="H6710">
        <v>1</v>
      </c>
      <c r="I6710">
        <v>11.4</v>
      </c>
      <c r="J6710">
        <v>1</v>
      </c>
      <c r="K6710">
        <v>11.4</v>
      </c>
      <c r="L6710" s="11" t="s">
        <v>11927</v>
      </c>
      <c r="M6710" s="12" t="s">
        <v>6</v>
      </c>
      <c r="N6710" s="12" t="s">
        <v>6</v>
      </c>
      <c r="O6710" s="12" t="s">
        <v>6</v>
      </c>
      <c r="P6710" s="12" t="s">
        <v>6</v>
      </c>
      <c r="Q6710" s="12">
        <v>1111</v>
      </c>
      <c r="R6710">
        <v>6709</v>
      </c>
    </row>
    <row r="6711" spans="1:18" ht="15" x14ac:dyDescent="0.45">
      <c r="A6711">
        <v>15415</v>
      </c>
      <c r="B6711">
        <v>2</v>
      </c>
      <c r="C6711">
        <v>11.4</v>
      </c>
      <c r="J6711">
        <v>2</v>
      </c>
      <c r="K6711">
        <v>11.4</v>
      </c>
      <c r="L6711" s="11" t="s">
        <v>11926</v>
      </c>
      <c r="M6711" s="12" t="s">
        <v>6</v>
      </c>
      <c r="N6711" s="12" t="s">
        <v>6</v>
      </c>
      <c r="O6711" s="12" t="s">
        <v>6</v>
      </c>
      <c r="P6711" s="12">
        <v>2132</v>
      </c>
      <c r="Q6711" s="12" t="s">
        <v>6</v>
      </c>
      <c r="R6711">
        <v>6710</v>
      </c>
    </row>
    <row r="6712" spans="1:18" ht="15" x14ac:dyDescent="0.45">
      <c r="A6712">
        <v>29257</v>
      </c>
      <c r="B6712">
        <v>3</v>
      </c>
      <c r="C6712">
        <v>11.4</v>
      </c>
      <c r="J6712">
        <v>3</v>
      </c>
      <c r="K6712">
        <v>11.4</v>
      </c>
      <c r="L6712" s="11" t="s">
        <v>6</v>
      </c>
      <c r="M6712" s="12" t="s">
        <v>6</v>
      </c>
      <c r="N6712" s="12" t="s">
        <v>6</v>
      </c>
      <c r="O6712" s="12" t="s">
        <v>6</v>
      </c>
      <c r="P6712" s="12" t="s">
        <v>6</v>
      </c>
      <c r="Q6712" s="12" t="s">
        <v>6</v>
      </c>
      <c r="R6712">
        <v>6711</v>
      </c>
    </row>
    <row r="6713" spans="1:18" ht="15" x14ac:dyDescent="0.45">
      <c r="A6713">
        <v>11052</v>
      </c>
      <c r="B6713">
        <v>1</v>
      </c>
      <c r="C6713">
        <v>5.6</v>
      </c>
      <c r="H6713">
        <v>1</v>
      </c>
      <c r="I6713">
        <v>5.6</v>
      </c>
      <c r="J6713">
        <v>2</v>
      </c>
      <c r="K6713">
        <v>11.2</v>
      </c>
      <c r="L6713" s="11" t="s">
        <v>11927</v>
      </c>
      <c r="M6713" s="12" t="s">
        <v>6</v>
      </c>
      <c r="N6713" s="12" t="s">
        <v>6</v>
      </c>
      <c r="O6713" s="12" t="s">
        <v>6</v>
      </c>
      <c r="P6713" s="12" t="s">
        <v>6</v>
      </c>
      <c r="Q6713" s="12">
        <v>1112</v>
      </c>
      <c r="R6713">
        <v>6712</v>
      </c>
    </row>
    <row r="6714" spans="1:18" ht="15" x14ac:dyDescent="0.45">
      <c r="A6714">
        <v>28096</v>
      </c>
      <c r="B6714">
        <v>1</v>
      </c>
      <c r="C6714">
        <v>5.6</v>
      </c>
      <c r="F6714">
        <v>1</v>
      </c>
      <c r="G6714">
        <v>5.6</v>
      </c>
      <c r="J6714">
        <v>2</v>
      </c>
      <c r="K6714">
        <v>11.2</v>
      </c>
      <c r="L6714" s="11" t="s">
        <v>6</v>
      </c>
      <c r="M6714" s="12" t="s">
        <v>6</v>
      </c>
      <c r="N6714" s="12" t="s">
        <v>6</v>
      </c>
      <c r="O6714" s="12" t="s">
        <v>6</v>
      </c>
      <c r="P6714" s="12" t="s">
        <v>6</v>
      </c>
      <c r="Q6714" s="12" t="s">
        <v>6</v>
      </c>
      <c r="R6714">
        <v>6713</v>
      </c>
    </row>
    <row r="6715" spans="1:18" ht="15" x14ac:dyDescent="0.45">
      <c r="A6715">
        <v>31591</v>
      </c>
      <c r="F6715">
        <v>2</v>
      </c>
      <c r="G6715">
        <v>11.2</v>
      </c>
      <c r="J6715">
        <v>2</v>
      </c>
      <c r="K6715">
        <v>11.2</v>
      </c>
      <c r="L6715" s="11" t="s">
        <v>11926</v>
      </c>
      <c r="M6715" s="12" t="s">
        <v>6</v>
      </c>
      <c r="N6715" s="12" t="s">
        <v>6</v>
      </c>
      <c r="O6715" s="12" t="s">
        <v>6</v>
      </c>
      <c r="P6715" s="12">
        <v>2133</v>
      </c>
      <c r="Q6715" s="12" t="s">
        <v>6</v>
      </c>
      <c r="R6715">
        <v>6714</v>
      </c>
    </row>
    <row r="6716" spans="1:18" ht="15" x14ac:dyDescent="0.45">
      <c r="A6716">
        <v>15322</v>
      </c>
      <c r="B6716">
        <v>1</v>
      </c>
      <c r="C6716">
        <v>11</v>
      </c>
      <c r="J6716">
        <v>1</v>
      </c>
      <c r="K6716">
        <v>11</v>
      </c>
      <c r="L6716" s="11" t="s">
        <v>11926</v>
      </c>
      <c r="M6716" s="12" t="s">
        <v>6</v>
      </c>
      <c r="N6716" s="12" t="s">
        <v>6</v>
      </c>
      <c r="O6716" s="12" t="s">
        <v>6</v>
      </c>
      <c r="P6716" s="12">
        <v>2134</v>
      </c>
      <c r="Q6716" s="12" t="s">
        <v>6</v>
      </c>
      <c r="R6716">
        <v>6715</v>
      </c>
    </row>
    <row r="6717" spans="1:18" ht="15" x14ac:dyDescent="0.45">
      <c r="A6717">
        <v>27674</v>
      </c>
      <c r="H6717">
        <v>1</v>
      </c>
      <c r="I6717">
        <v>10.9</v>
      </c>
      <c r="J6717">
        <v>1</v>
      </c>
      <c r="K6717">
        <v>10.9</v>
      </c>
      <c r="L6717" s="11" t="s">
        <v>11928</v>
      </c>
      <c r="M6717" s="12" t="s">
        <v>6</v>
      </c>
      <c r="N6717" s="12">
        <v>1389</v>
      </c>
      <c r="O6717" s="12" t="s">
        <v>6</v>
      </c>
      <c r="P6717" s="12" t="s">
        <v>6</v>
      </c>
      <c r="Q6717" s="12" t="s">
        <v>6</v>
      </c>
      <c r="R6717">
        <v>6716</v>
      </c>
    </row>
    <row r="6718" spans="1:18" ht="15" x14ac:dyDescent="0.45">
      <c r="A6718">
        <v>29933</v>
      </c>
      <c r="H6718">
        <v>1</v>
      </c>
      <c r="I6718">
        <v>10.9</v>
      </c>
      <c r="J6718">
        <v>1</v>
      </c>
      <c r="K6718">
        <v>10.9</v>
      </c>
      <c r="L6718" s="11" t="s">
        <v>11925</v>
      </c>
      <c r="M6718" s="12" t="s">
        <v>6</v>
      </c>
      <c r="N6718" s="12" t="s">
        <v>6</v>
      </c>
      <c r="O6718" s="12">
        <v>1274</v>
      </c>
      <c r="P6718" s="12" t="s">
        <v>6</v>
      </c>
      <c r="Q6718" s="12" t="s">
        <v>6</v>
      </c>
      <c r="R6718">
        <v>6717</v>
      </c>
    </row>
    <row r="6719" spans="1:18" ht="15" x14ac:dyDescent="0.45">
      <c r="A6719">
        <v>32491</v>
      </c>
      <c r="H6719">
        <v>1</v>
      </c>
      <c r="I6719">
        <v>10.9</v>
      </c>
      <c r="J6719">
        <v>1</v>
      </c>
      <c r="K6719">
        <v>10.9</v>
      </c>
      <c r="L6719" s="11" t="s">
        <v>11928</v>
      </c>
      <c r="M6719" s="12" t="s">
        <v>6</v>
      </c>
      <c r="N6719" s="12">
        <v>1390</v>
      </c>
      <c r="O6719" s="12" t="s">
        <v>6</v>
      </c>
      <c r="P6719" s="12" t="s">
        <v>6</v>
      </c>
      <c r="Q6719" s="12" t="s">
        <v>6</v>
      </c>
      <c r="R6719">
        <v>6718</v>
      </c>
    </row>
    <row r="6720" spans="1:18" ht="15" x14ac:dyDescent="0.45">
      <c r="A6720">
        <v>15665</v>
      </c>
      <c r="H6720">
        <v>3</v>
      </c>
      <c r="I6720">
        <v>10.8</v>
      </c>
      <c r="J6720">
        <v>3</v>
      </c>
      <c r="K6720">
        <v>10.8</v>
      </c>
      <c r="L6720" s="11" t="s">
        <v>11926</v>
      </c>
      <c r="M6720" s="12" t="s">
        <v>6</v>
      </c>
      <c r="N6720" s="12" t="s">
        <v>6</v>
      </c>
      <c r="O6720" s="12" t="s">
        <v>6</v>
      </c>
      <c r="P6720" s="12">
        <v>2135</v>
      </c>
      <c r="Q6720" s="12" t="s">
        <v>6</v>
      </c>
      <c r="R6720">
        <v>6719</v>
      </c>
    </row>
    <row r="6721" spans="1:18" ht="15" x14ac:dyDescent="0.45">
      <c r="A6721">
        <v>31544</v>
      </c>
      <c r="B6721">
        <v>2</v>
      </c>
      <c r="C6721">
        <v>10.8</v>
      </c>
      <c r="J6721">
        <v>2</v>
      </c>
      <c r="K6721">
        <v>10.8</v>
      </c>
      <c r="L6721" s="11" t="s">
        <v>11927</v>
      </c>
      <c r="M6721" s="12" t="s">
        <v>6</v>
      </c>
      <c r="N6721" s="12" t="s">
        <v>6</v>
      </c>
      <c r="O6721" s="12" t="s">
        <v>6</v>
      </c>
      <c r="P6721" s="12" t="s">
        <v>6</v>
      </c>
      <c r="Q6721" s="12">
        <v>1113</v>
      </c>
      <c r="R6721">
        <v>6720</v>
      </c>
    </row>
    <row r="6722" spans="1:18" ht="15" x14ac:dyDescent="0.45">
      <c r="A6722">
        <v>32531</v>
      </c>
      <c r="H6722">
        <v>6</v>
      </c>
      <c r="I6722">
        <v>10.8</v>
      </c>
      <c r="J6722">
        <v>6</v>
      </c>
      <c r="K6722">
        <v>10.8</v>
      </c>
      <c r="L6722" s="11" t="s">
        <v>11927</v>
      </c>
      <c r="M6722" s="12" t="s">
        <v>6</v>
      </c>
      <c r="N6722" s="12" t="s">
        <v>6</v>
      </c>
      <c r="O6722" s="12" t="s">
        <v>6</v>
      </c>
      <c r="P6722" s="12" t="s">
        <v>6</v>
      </c>
      <c r="Q6722" s="12">
        <v>1114</v>
      </c>
      <c r="R6722">
        <v>6721</v>
      </c>
    </row>
    <row r="6723" spans="1:18" ht="15" x14ac:dyDescent="0.45">
      <c r="A6723">
        <v>32481</v>
      </c>
      <c r="H6723">
        <v>1</v>
      </c>
      <c r="I6723">
        <v>10.6</v>
      </c>
      <c r="J6723">
        <v>1</v>
      </c>
      <c r="K6723">
        <v>10.6</v>
      </c>
      <c r="L6723" s="11" t="s">
        <v>11926</v>
      </c>
      <c r="M6723" s="12" t="s">
        <v>6</v>
      </c>
      <c r="N6723" s="12" t="s">
        <v>6</v>
      </c>
      <c r="O6723" s="12" t="s">
        <v>6</v>
      </c>
      <c r="P6723" s="12">
        <v>2136</v>
      </c>
      <c r="Q6723" s="12" t="s">
        <v>6</v>
      </c>
      <c r="R6723">
        <v>6722</v>
      </c>
    </row>
    <row r="6724" spans="1:18" ht="15" x14ac:dyDescent="0.45">
      <c r="A6724">
        <v>27536</v>
      </c>
      <c r="D6724">
        <v>1</v>
      </c>
      <c r="E6724">
        <v>3.6</v>
      </c>
      <c r="F6724">
        <v>2</v>
      </c>
      <c r="G6724">
        <v>6.91</v>
      </c>
      <c r="J6724">
        <v>3</v>
      </c>
      <c r="K6724">
        <v>10.51</v>
      </c>
      <c r="L6724" s="11" t="s">
        <v>11926</v>
      </c>
      <c r="M6724" s="12" t="s">
        <v>6</v>
      </c>
      <c r="N6724" s="12" t="s">
        <v>6</v>
      </c>
      <c r="O6724" s="12" t="s">
        <v>6</v>
      </c>
      <c r="P6724" s="12">
        <v>2137</v>
      </c>
      <c r="Q6724" s="12" t="s">
        <v>6</v>
      </c>
      <c r="R6724">
        <v>6723</v>
      </c>
    </row>
    <row r="6725" spans="1:18" ht="15" x14ac:dyDescent="0.45">
      <c r="A6725">
        <v>10276</v>
      </c>
      <c r="B6725">
        <v>4</v>
      </c>
      <c r="C6725">
        <v>6</v>
      </c>
      <c r="D6725">
        <v>3</v>
      </c>
      <c r="E6725">
        <v>4.5</v>
      </c>
      <c r="J6725">
        <v>7</v>
      </c>
      <c r="K6725">
        <v>10.5</v>
      </c>
      <c r="L6725" s="11" t="s">
        <v>11927</v>
      </c>
      <c r="M6725" s="12" t="s">
        <v>6</v>
      </c>
      <c r="N6725" s="12" t="s">
        <v>6</v>
      </c>
      <c r="O6725" s="12" t="s">
        <v>6</v>
      </c>
      <c r="P6725" s="12" t="s">
        <v>6</v>
      </c>
      <c r="Q6725" s="12">
        <v>1115</v>
      </c>
      <c r="R6725">
        <v>6724</v>
      </c>
    </row>
    <row r="6726" spans="1:18" ht="15" x14ac:dyDescent="0.45">
      <c r="A6726">
        <v>17062</v>
      </c>
      <c r="H6726">
        <v>3</v>
      </c>
      <c r="I6726">
        <v>10.5</v>
      </c>
      <c r="J6726">
        <v>3</v>
      </c>
      <c r="K6726">
        <v>10.5</v>
      </c>
      <c r="L6726" s="11" t="s">
        <v>11926</v>
      </c>
      <c r="M6726" s="12" t="s">
        <v>6</v>
      </c>
      <c r="N6726" s="12" t="s">
        <v>6</v>
      </c>
      <c r="O6726" s="12" t="s">
        <v>6</v>
      </c>
      <c r="P6726" s="12">
        <v>2138</v>
      </c>
      <c r="Q6726" s="12" t="s">
        <v>6</v>
      </c>
      <c r="R6726">
        <v>6725</v>
      </c>
    </row>
    <row r="6727" spans="1:18" ht="15" x14ac:dyDescent="0.45">
      <c r="A6727">
        <v>18231</v>
      </c>
      <c r="B6727">
        <v>1</v>
      </c>
      <c r="C6727">
        <v>10.5</v>
      </c>
      <c r="J6727">
        <v>1</v>
      </c>
      <c r="K6727">
        <v>10.5</v>
      </c>
      <c r="L6727" s="11" t="s">
        <v>6</v>
      </c>
      <c r="M6727" s="12" t="s">
        <v>6</v>
      </c>
      <c r="N6727" s="12" t="s">
        <v>6</v>
      </c>
      <c r="O6727" s="12" t="s">
        <v>6</v>
      </c>
      <c r="P6727" s="12" t="s">
        <v>6</v>
      </c>
      <c r="Q6727" s="12" t="s">
        <v>6</v>
      </c>
      <c r="R6727">
        <v>6726</v>
      </c>
    </row>
    <row r="6728" spans="1:18" ht="15" x14ac:dyDescent="0.45">
      <c r="A6728">
        <v>18528</v>
      </c>
      <c r="D6728">
        <v>1</v>
      </c>
      <c r="E6728">
        <v>10.5</v>
      </c>
      <c r="J6728">
        <v>1</v>
      </c>
      <c r="K6728">
        <v>10.5</v>
      </c>
      <c r="L6728" s="11" t="s">
        <v>11926</v>
      </c>
      <c r="M6728" s="12" t="s">
        <v>6</v>
      </c>
      <c r="N6728" s="12" t="s">
        <v>6</v>
      </c>
      <c r="O6728" s="12" t="s">
        <v>6</v>
      </c>
      <c r="P6728" s="12">
        <v>2139</v>
      </c>
      <c r="Q6728" s="12" t="s">
        <v>6</v>
      </c>
      <c r="R6728">
        <v>6727</v>
      </c>
    </row>
    <row r="6729" spans="1:18" ht="15" x14ac:dyDescent="0.45">
      <c r="A6729">
        <v>31210</v>
      </c>
      <c r="B6729">
        <v>7</v>
      </c>
      <c r="C6729">
        <v>10.5</v>
      </c>
      <c r="J6729">
        <v>7</v>
      </c>
      <c r="K6729">
        <v>10.5</v>
      </c>
      <c r="L6729" s="11" t="s">
        <v>11928</v>
      </c>
      <c r="M6729" s="12" t="s">
        <v>6</v>
      </c>
      <c r="N6729" s="12">
        <v>1391</v>
      </c>
      <c r="O6729" s="12" t="s">
        <v>6</v>
      </c>
      <c r="P6729" s="12" t="s">
        <v>6</v>
      </c>
      <c r="Q6729" s="12" t="s">
        <v>6</v>
      </c>
      <c r="R6729">
        <v>6728</v>
      </c>
    </row>
    <row r="6730" spans="1:18" ht="15" x14ac:dyDescent="0.45">
      <c r="A6730">
        <v>27385</v>
      </c>
      <c r="D6730">
        <v>1</v>
      </c>
      <c r="E6730">
        <v>1.4</v>
      </c>
      <c r="F6730">
        <v>2</v>
      </c>
      <c r="G6730">
        <v>3</v>
      </c>
      <c r="H6730">
        <v>4</v>
      </c>
      <c r="I6730">
        <v>6</v>
      </c>
      <c r="J6730">
        <v>7</v>
      </c>
      <c r="K6730">
        <v>10.4</v>
      </c>
      <c r="L6730" s="11" t="s">
        <v>11927</v>
      </c>
      <c r="M6730" s="12" t="s">
        <v>6</v>
      </c>
      <c r="N6730" s="12" t="s">
        <v>6</v>
      </c>
      <c r="O6730" s="12" t="s">
        <v>6</v>
      </c>
      <c r="P6730" s="12" t="s">
        <v>6</v>
      </c>
      <c r="Q6730" s="12">
        <v>1116</v>
      </c>
      <c r="R6730">
        <v>6729</v>
      </c>
    </row>
    <row r="6731" spans="1:18" ht="15" x14ac:dyDescent="0.45">
      <c r="A6731">
        <v>32385</v>
      </c>
      <c r="H6731">
        <v>2</v>
      </c>
      <c r="I6731">
        <v>10.4</v>
      </c>
      <c r="J6731">
        <v>2</v>
      </c>
      <c r="K6731">
        <v>10.4</v>
      </c>
      <c r="L6731" s="11" t="s">
        <v>11927</v>
      </c>
      <c r="M6731" s="12" t="s">
        <v>6</v>
      </c>
      <c r="N6731" s="12" t="s">
        <v>6</v>
      </c>
      <c r="O6731" s="12" t="s">
        <v>6</v>
      </c>
      <c r="P6731" s="12" t="s">
        <v>6</v>
      </c>
      <c r="Q6731" s="12">
        <v>1117</v>
      </c>
      <c r="R6731">
        <v>6730</v>
      </c>
    </row>
    <row r="6732" spans="1:18" ht="15" x14ac:dyDescent="0.45">
      <c r="A6732">
        <v>18222</v>
      </c>
      <c r="B6732">
        <v>3</v>
      </c>
      <c r="C6732">
        <v>10.199999999999999</v>
      </c>
      <c r="J6732">
        <v>3</v>
      </c>
      <c r="K6732">
        <v>10.199999999999999</v>
      </c>
      <c r="L6732" s="11" t="s">
        <v>11926</v>
      </c>
      <c r="M6732" s="12" t="s">
        <v>6</v>
      </c>
      <c r="N6732" s="12" t="s">
        <v>6</v>
      </c>
      <c r="O6732" s="12" t="s">
        <v>6</v>
      </c>
      <c r="P6732" s="12">
        <v>2140</v>
      </c>
      <c r="Q6732" s="12" t="s">
        <v>6</v>
      </c>
      <c r="R6732">
        <v>6731</v>
      </c>
    </row>
    <row r="6733" spans="1:18" ht="15" x14ac:dyDescent="0.45">
      <c r="A6733">
        <v>12832</v>
      </c>
      <c r="D6733">
        <v>1</v>
      </c>
      <c r="E6733">
        <v>10.1</v>
      </c>
      <c r="J6733">
        <v>1</v>
      </c>
      <c r="K6733">
        <v>10.1</v>
      </c>
      <c r="L6733" s="11" t="s">
        <v>11927</v>
      </c>
      <c r="M6733" s="12" t="s">
        <v>6</v>
      </c>
      <c r="N6733" s="12" t="s">
        <v>6</v>
      </c>
      <c r="O6733" s="12" t="s">
        <v>6</v>
      </c>
      <c r="P6733" s="12" t="s">
        <v>6</v>
      </c>
      <c r="Q6733" s="12">
        <v>1118</v>
      </c>
      <c r="R6733">
        <v>6732</v>
      </c>
    </row>
    <row r="6734" spans="1:18" ht="15" x14ac:dyDescent="0.45">
      <c r="A6734">
        <v>17684</v>
      </c>
      <c r="B6734">
        <v>1</v>
      </c>
      <c r="C6734">
        <v>10.1</v>
      </c>
      <c r="J6734">
        <v>1</v>
      </c>
      <c r="K6734">
        <v>10.1</v>
      </c>
      <c r="L6734" s="11" t="s">
        <v>6</v>
      </c>
      <c r="M6734" s="12" t="s">
        <v>6</v>
      </c>
      <c r="N6734" s="12" t="s">
        <v>6</v>
      </c>
      <c r="O6734" s="12" t="s">
        <v>6</v>
      </c>
      <c r="P6734" s="12" t="s">
        <v>6</v>
      </c>
      <c r="Q6734" s="12" t="s">
        <v>6</v>
      </c>
      <c r="R6734">
        <v>6733</v>
      </c>
    </row>
    <row r="6735" spans="1:18" ht="15" x14ac:dyDescent="0.45">
      <c r="A6735">
        <v>29221</v>
      </c>
      <c r="D6735">
        <v>1</v>
      </c>
      <c r="E6735">
        <v>5</v>
      </c>
      <c r="F6735">
        <v>1</v>
      </c>
      <c r="G6735">
        <v>5</v>
      </c>
      <c r="J6735">
        <v>2</v>
      </c>
      <c r="K6735">
        <v>10</v>
      </c>
      <c r="L6735" s="11" t="s">
        <v>11923</v>
      </c>
      <c r="M6735" s="12" t="s">
        <v>6</v>
      </c>
      <c r="N6735" s="12" t="s">
        <v>6</v>
      </c>
      <c r="O6735" s="12" t="s">
        <v>6</v>
      </c>
      <c r="P6735" s="12" t="s">
        <v>6</v>
      </c>
      <c r="Q6735" s="12" t="s">
        <v>6</v>
      </c>
      <c r="R6735">
        <v>6734</v>
      </c>
    </row>
    <row r="6736" spans="1:18" ht="15" x14ac:dyDescent="0.45">
      <c r="A6736">
        <v>30492</v>
      </c>
      <c r="H6736">
        <v>2</v>
      </c>
      <c r="I6736">
        <v>10</v>
      </c>
      <c r="J6736">
        <v>2</v>
      </c>
      <c r="K6736">
        <v>10</v>
      </c>
      <c r="L6736" s="11" t="s">
        <v>11923</v>
      </c>
      <c r="M6736" s="12" t="s">
        <v>6</v>
      </c>
      <c r="N6736" s="12" t="s">
        <v>6</v>
      </c>
      <c r="O6736" s="12" t="s">
        <v>6</v>
      </c>
      <c r="P6736" s="12" t="s">
        <v>6</v>
      </c>
      <c r="Q6736" s="12" t="s">
        <v>6</v>
      </c>
      <c r="R6736">
        <v>6735</v>
      </c>
    </row>
    <row r="6737" spans="1:18" ht="15" x14ac:dyDescent="0.45">
      <c r="A6737">
        <v>12886</v>
      </c>
      <c r="B6737">
        <v>1</v>
      </c>
      <c r="C6737">
        <v>9.9</v>
      </c>
      <c r="J6737">
        <v>1</v>
      </c>
      <c r="K6737">
        <v>9.9</v>
      </c>
      <c r="L6737" s="11" t="s">
        <v>11927</v>
      </c>
      <c r="M6737" s="12" t="s">
        <v>6</v>
      </c>
      <c r="N6737" s="12" t="s">
        <v>6</v>
      </c>
      <c r="O6737" s="12" t="s">
        <v>6</v>
      </c>
      <c r="P6737" s="12" t="s">
        <v>6</v>
      </c>
      <c r="Q6737" s="12">
        <v>1119</v>
      </c>
      <c r="R6737">
        <v>6736</v>
      </c>
    </row>
    <row r="6738" spans="1:18" ht="15" x14ac:dyDescent="0.45">
      <c r="A6738">
        <v>15969</v>
      </c>
      <c r="D6738">
        <v>1</v>
      </c>
      <c r="E6738">
        <v>9.8000000000000007</v>
      </c>
      <c r="J6738">
        <v>1</v>
      </c>
      <c r="K6738">
        <v>9.8000000000000007</v>
      </c>
      <c r="L6738" s="11" t="s">
        <v>11927</v>
      </c>
      <c r="M6738" s="12" t="s">
        <v>6</v>
      </c>
      <c r="N6738" s="12" t="s">
        <v>6</v>
      </c>
      <c r="O6738" s="12" t="s">
        <v>6</v>
      </c>
      <c r="P6738" s="12" t="s">
        <v>6</v>
      </c>
      <c r="Q6738" s="12">
        <v>1120</v>
      </c>
      <c r="R6738">
        <v>6737</v>
      </c>
    </row>
    <row r="6739" spans="1:18" ht="15" x14ac:dyDescent="0.45">
      <c r="A6739">
        <v>12661</v>
      </c>
      <c r="B6739">
        <v>1</v>
      </c>
      <c r="C6739">
        <v>9.6999999999999993</v>
      </c>
      <c r="J6739">
        <v>1</v>
      </c>
      <c r="K6739">
        <v>9.6999999999999993</v>
      </c>
      <c r="L6739" s="11" t="s">
        <v>11927</v>
      </c>
      <c r="M6739" s="12" t="s">
        <v>6</v>
      </c>
      <c r="N6739" s="12" t="s">
        <v>6</v>
      </c>
      <c r="O6739" s="12" t="s">
        <v>6</v>
      </c>
      <c r="P6739" s="12" t="s">
        <v>6</v>
      </c>
      <c r="Q6739" s="12">
        <v>1121</v>
      </c>
      <c r="R6739">
        <v>6738</v>
      </c>
    </row>
    <row r="6740" spans="1:18" ht="15" x14ac:dyDescent="0.45">
      <c r="A6740">
        <v>12305</v>
      </c>
      <c r="B6740">
        <v>2</v>
      </c>
      <c r="C6740">
        <v>2.8</v>
      </c>
      <c r="D6740">
        <v>3</v>
      </c>
      <c r="E6740">
        <v>4.2</v>
      </c>
      <c r="F6740">
        <v>2</v>
      </c>
      <c r="G6740">
        <v>2.69</v>
      </c>
      <c r="J6740">
        <v>7</v>
      </c>
      <c r="K6740">
        <v>9.69</v>
      </c>
      <c r="L6740" s="11" t="s">
        <v>11927</v>
      </c>
      <c r="M6740" s="12" t="s">
        <v>6</v>
      </c>
      <c r="N6740" s="12" t="s">
        <v>6</v>
      </c>
      <c r="O6740" s="12" t="s">
        <v>6</v>
      </c>
      <c r="P6740" s="12" t="s">
        <v>6</v>
      </c>
      <c r="Q6740" s="12">
        <v>1122</v>
      </c>
      <c r="R6740">
        <v>6739</v>
      </c>
    </row>
    <row r="6741" spans="1:18" ht="15" x14ac:dyDescent="0.45">
      <c r="A6741">
        <v>32542</v>
      </c>
      <c r="H6741">
        <v>5</v>
      </c>
      <c r="I6741">
        <v>9.68</v>
      </c>
      <c r="J6741">
        <v>5</v>
      </c>
      <c r="K6741">
        <v>9.68</v>
      </c>
      <c r="L6741" s="11" t="s">
        <v>11927</v>
      </c>
      <c r="M6741" s="12" t="s">
        <v>6</v>
      </c>
      <c r="N6741" s="12" t="s">
        <v>6</v>
      </c>
      <c r="O6741" s="12" t="s">
        <v>6</v>
      </c>
      <c r="P6741" s="12" t="s">
        <v>6</v>
      </c>
      <c r="Q6741" s="12">
        <v>1123</v>
      </c>
      <c r="R6741">
        <v>6740</v>
      </c>
    </row>
    <row r="6742" spans="1:18" ht="15" x14ac:dyDescent="0.45">
      <c r="A6742">
        <v>13982</v>
      </c>
      <c r="D6742">
        <v>1</v>
      </c>
      <c r="E6742">
        <v>3.2</v>
      </c>
      <c r="F6742">
        <v>1</v>
      </c>
      <c r="G6742">
        <v>3.2</v>
      </c>
      <c r="H6742">
        <v>1</v>
      </c>
      <c r="I6742">
        <v>3.2</v>
      </c>
      <c r="J6742">
        <v>3</v>
      </c>
      <c r="K6742">
        <v>9.6000000000000014</v>
      </c>
      <c r="L6742" s="11" t="s">
        <v>11926</v>
      </c>
      <c r="M6742" s="12" t="s">
        <v>6</v>
      </c>
      <c r="N6742" s="12" t="s">
        <v>6</v>
      </c>
      <c r="O6742" s="12" t="s">
        <v>6</v>
      </c>
      <c r="P6742" s="12">
        <v>2141</v>
      </c>
      <c r="Q6742" s="12" t="s">
        <v>6</v>
      </c>
      <c r="R6742">
        <v>6741</v>
      </c>
    </row>
    <row r="6743" spans="1:18" ht="15" x14ac:dyDescent="0.45">
      <c r="A6743">
        <v>29871</v>
      </c>
      <c r="B6743">
        <v>11</v>
      </c>
      <c r="C6743">
        <v>8.8000000000000007</v>
      </c>
      <c r="D6743">
        <v>1</v>
      </c>
      <c r="E6743">
        <v>0.8</v>
      </c>
      <c r="J6743">
        <v>12</v>
      </c>
      <c r="K6743">
        <v>9.6000000000000014</v>
      </c>
      <c r="L6743" s="11" t="s">
        <v>11925</v>
      </c>
      <c r="M6743" s="12" t="s">
        <v>6</v>
      </c>
      <c r="N6743" s="12" t="s">
        <v>6</v>
      </c>
      <c r="O6743" s="12">
        <v>1275</v>
      </c>
      <c r="P6743" s="12" t="s">
        <v>6</v>
      </c>
      <c r="Q6743" s="12" t="s">
        <v>6</v>
      </c>
      <c r="R6743">
        <v>6742</v>
      </c>
    </row>
    <row r="6744" spans="1:18" ht="15" x14ac:dyDescent="0.45">
      <c r="A6744">
        <v>17745</v>
      </c>
      <c r="F6744">
        <v>1</v>
      </c>
      <c r="G6744">
        <v>9.5</v>
      </c>
      <c r="J6744">
        <v>1</v>
      </c>
      <c r="K6744">
        <v>9.5</v>
      </c>
      <c r="L6744" s="11" t="s">
        <v>11926</v>
      </c>
      <c r="M6744" s="12" t="s">
        <v>6</v>
      </c>
      <c r="N6744" s="12" t="s">
        <v>6</v>
      </c>
      <c r="O6744" s="12" t="s">
        <v>6</v>
      </c>
      <c r="P6744" s="12">
        <v>2142</v>
      </c>
      <c r="Q6744" s="12" t="s">
        <v>6</v>
      </c>
      <c r="R6744">
        <v>6743</v>
      </c>
    </row>
    <row r="6745" spans="1:18" ht="15" x14ac:dyDescent="0.45">
      <c r="A6745">
        <v>32232</v>
      </c>
      <c r="H6745">
        <v>1</v>
      </c>
      <c r="I6745">
        <v>9.4</v>
      </c>
      <c r="J6745">
        <v>1</v>
      </c>
      <c r="K6745">
        <v>9.4</v>
      </c>
      <c r="L6745" s="11" t="s">
        <v>11926</v>
      </c>
      <c r="M6745" s="12" t="s">
        <v>6</v>
      </c>
      <c r="N6745" s="12" t="s">
        <v>6</v>
      </c>
      <c r="O6745" s="12" t="s">
        <v>6</v>
      </c>
      <c r="P6745" s="12">
        <v>2143</v>
      </c>
      <c r="Q6745" s="12" t="s">
        <v>6</v>
      </c>
      <c r="R6745">
        <v>6744</v>
      </c>
    </row>
    <row r="6746" spans="1:18" ht="15" x14ac:dyDescent="0.45">
      <c r="A6746">
        <v>2027963</v>
      </c>
      <c r="D6746">
        <v>2.89</v>
      </c>
      <c r="E6746">
        <v>9.23</v>
      </c>
      <c r="J6746">
        <v>2.89</v>
      </c>
      <c r="K6746">
        <v>9.23</v>
      </c>
      <c r="L6746" s="11" t="s">
        <v>11923</v>
      </c>
      <c r="M6746" s="12" t="s">
        <v>6</v>
      </c>
      <c r="N6746" s="12" t="s">
        <v>6</v>
      </c>
      <c r="O6746" s="12" t="s">
        <v>6</v>
      </c>
      <c r="P6746" s="12" t="s">
        <v>6</v>
      </c>
      <c r="Q6746" s="12" t="s">
        <v>6</v>
      </c>
      <c r="R6746">
        <v>6745</v>
      </c>
    </row>
    <row r="6747" spans="1:18" ht="15" x14ac:dyDescent="0.45">
      <c r="A6747">
        <v>17749</v>
      </c>
      <c r="F6747">
        <v>1</v>
      </c>
      <c r="G6747">
        <v>9.1999999999999993</v>
      </c>
      <c r="J6747">
        <v>1</v>
      </c>
      <c r="K6747">
        <v>9.1999999999999993</v>
      </c>
      <c r="L6747" s="11" t="s">
        <v>11926</v>
      </c>
      <c r="M6747" s="12" t="s">
        <v>6</v>
      </c>
      <c r="N6747" s="12" t="s">
        <v>6</v>
      </c>
      <c r="O6747" s="12" t="s">
        <v>6</v>
      </c>
      <c r="P6747" s="12">
        <v>2144</v>
      </c>
      <c r="Q6747" s="12" t="s">
        <v>6</v>
      </c>
      <c r="R6747">
        <v>6746</v>
      </c>
    </row>
    <row r="6748" spans="1:18" ht="15" x14ac:dyDescent="0.45">
      <c r="A6748">
        <v>16045</v>
      </c>
      <c r="B6748">
        <v>2</v>
      </c>
      <c r="C6748">
        <v>9</v>
      </c>
      <c r="J6748">
        <v>2</v>
      </c>
      <c r="K6748">
        <v>9</v>
      </c>
      <c r="L6748" s="11" t="s">
        <v>11928</v>
      </c>
      <c r="M6748" s="12" t="s">
        <v>6</v>
      </c>
      <c r="N6748" s="12">
        <v>1392</v>
      </c>
      <c r="O6748" s="12" t="s">
        <v>6</v>
      </c>
      <c r="P6748" s="12" t="s">
        <v>6</v>
      </c>
      <c r="Q6748" s="12" t="s">
        <v>6</v>
      </c>
      <c r="R6748">
        <v>6747</v>
      </c>
    </row>
    <row r="6749" spans="1:18" ht="15" x14ac:dyDescent="0.45">
      <c r="A6749">
        <v>18105</v>
      </c>
      <c r="B6749">
        <v>2</v>
      </c>
      <c r="C6749">
        <v>9</v>
      </c>
      <c r="J6749">
        <v>2</v>
      </c>
      <c r="K6749">
        <v>9</v>
      </c>
      <c r="L6749" s="11" t="s">
        <v>6</v>
      </c>
      <c r="M6749" s="12" t="s">
        <v>6</v>
      </c>
      <c r="N6749" s="12" t="s">
        <v>6</v>
      </c>
      <c r="O6749" s="12" t="s">
        <v>6</v>
      </c>
      <c r="P6749" s="12" t="s">
        <v>6</v>
      </c>
      <c r="Q6749" s="12" t="s">
        <v>6</v>
      </c>
      <c r="R6749">
        <v>6748</v>
      </c>
    </row>
    <row r="6750" spans="1:18" ht="15" x14ac:dyDescent="0.45">
      <c r="A6750">
        <v>18168</v>
      </c>
      <c r="D6750">
        <v>1</v>
      </c>
      <c r="E6750">
        <v>4.5</v>
      </c>
      <c r="H6750">
        <v>1</v>
      </c>
      <c r="I6750">
        <v>4.5</v>
      </c>
      <c r="J6750">
        <v>2</v>
      </c>
      <c r="K6750">
        <v>9</v>
      </c>
      <c r="L6750" s="11" t="s">
        <v>11923</v>
      </c>
      <c r="M6750" s="12" t="s">
        <v>6</v>
      </c>
      <c r="N6750" s="12" t="s">
        <v>6</v>
      </c>
      <c r="O6750" s="12" t="s">
        <v>6</v>
      </c>
      <c r="P6750" s="12" t="s">
        <v>6</v>
      </c>
      <c r="Q6750" s="12" t="s">
        <v>6</v>
      </c>
      <c r="R6750">
        <v>6749</v>
      </c>
    </row>
    <row r="6751" spans="1:18" ht="15" x14ac:dyDescent="0.45">
      <c r="A6751">
        <v>18178</v>
      </c>
      <c r="D6751">
        <v>1</v>
      </c>
      <c r="E6751">
        <v>9</v>
      </c>
      <c r="J6751">
        <v>1</v>
      </c>
      <c r="K6751">
        <v>9</v>
      </c>
      <c r="L6751" s="11" t="s">
        <v>11923</v>
      </c>
      <c r="M6751" s="12" t="s">
        <v>6</v>
      </c>
      <c r="N6751" s="12" t="s">
        <v>6</v>
      </c>
      <c r="O6751" s="12" t="s">
        <v>6</v>
      </c>
      <c r="P6751" s="12" t="s">
        <v>6</v>
      </c>
      <c r="Q6751" s="12" t="s">
        <v>6</v>
      </c>
      <c r="R6751">
        <v>6750</v>
      </c>
    </row>
    <row r="6752" spans="1:18" ht="15" x14ac:dyDescent="0.45">
      <c r="A6752">
        <v>31992</v>
      </c>
      <c r="H6752">
        <v>2</v>
      </c>
      <c r="I6752">
        <v>9</v>
      </c>
      <c r="J6752">
        <v>2</v>
      </c>
      <c r="K6752">
        <v>9</v>
      </c>
      <c r="L6752" s="11" t="s">
        <v>11926</v>
      </c>
      <c r="M6752" s="12" t="s">
        <v>6</v>
      </c>
      <c r="N6752" s="12" t="s">
        <v>6</v>
      </c>
      <c r="O6752" s="12" t="s">
        <v>6</v>
      </c>
      <c r="P6752" s="12">
        <v>2145</v>
      </c>
      <c r="Q6752" s="12" t="s">
        <v>6</v>
      </c>
      <c r="R6752">
        <v>6751</v>
      </c>
    </row>
    <row r="6753" spans="1:18" ht="15" x14ac:dyDescent="0.45">
      <c r="A6753">
        <v>32543</v>
      </c>
      <c r="H6753">
        <v>6</v>
      </c>
      <c r="I6753">
        <v>9</v>
      </c>
      <c r="J6753">
        <v>6</v>
      </c>
      <c r="K6753">
        <v>9</v>
      </c>
      <c r="L6753" s="11" t="s">
        <v>11927</v>
      </c>
      <c r="M6753" s="12" t="s">
        <v>6</v>
      </c>
      <c r="N6753" s="12" t="s">
        <v>6</v>
      </c>
      <c r="O6753" s="12" t="s">
        <v>6</v>
      </c>
      <c r="P6753" s="12" t="s">
        <v>6</v>
      </c>
      <c r="Q6753" s="12">
        <v>1124</v>
      </c>
      <c r="R6753">
        <v>6752</v>
      </c>
    </row>
    <row r="6754" spans="1:18" ht="15" x14ac:dyDescent="0.45">
      <c r="A6754">
        <v>2022423</v>
      </c>
      <c r="B6754">
        <v>0.98</v>
      </c>
      <c r="C6754">
        <v>7.84</v>
      </c>
      <c r="F6754">
        <v>0.13</v>
      </c>
      <c r="G6754">
        <v>1.01</v>
      </c>
      <c r="J6754">
        <v>1.1099999999999999</v>
      </c>
      <c r="K6754">
        <v>8.85</v>
      </c>
      <c r="L6754" s="11" t="s">
        <v>11923</v>
      </c>
      <c r="M6754" s="12" t="s">
        <v>6</v>
      </c>
      <c r="N6754" s="12" t="s">
        <v>6</v>
      </c>
      <c r="O6754" s="12" t="s">
        <v>6</v>
      </c>
      <c r="P6754" s="12" t="s">
        <v>6</v>
      </c>
      <c r="Q6754" s="12" t="s">
        <v>6</v>
      </c>
      <c r="R6754">
        <v>6753</v>
      </c>
    </row>
    <row r="6755" spans="1:18" ht="15" x14ac:dyDescent="0.45">
      <c r="A6755">
        <v>11202</v>
      </c>
      <c r="B6755">
        <v>4</v>
      </c>
      <c r="C6755">
        <v>8.8000000000000007</v>
      </c>
      <c r="J6755">
        <v>4</v>
      </c>
      <c r="K6755">
        <v>8.8000000000000007</v>
      </c>
      <c r="L6755" s="11" t="s">
        <v>11928</v>
      </c>
      <c r="M6755" s="12" t="s">
        <v>6</v>
      </c>
      <c r="N6755" s="12">
        <v>1393</v>
      </c>
      <c r="O6755" s="12" t="s">
        <v>6</v>
      </c>
      <c r="P6755" s="12" t="s">
        <v>6</v>
      </c>
      <c r="Q6755" s="12" t="s">
        <v>6</v>
      </c>
      <c r="R6755">
        <v>6754</v>
      </c>
    </row>
    <row r="6756" spans="1:18" ht="15" x14ac:dyDescent="0.45">
      <c r="A6756">
        <v>32195</v>
      </c>
      <c r="H6756">
        <v>1</v>
      </c>
      <c r="I6756">
        <v>8.6</v>
      </c>
      <c r="J6756">
        <v>1</v>
      </c>
      <c r="K6756">
        <v>8.6</v>
      </c>
      <c r="L6756" s="11" t="s">
        <v>11927</v>
      </c>
      <c r="M6756" s="12" t="s">
        <v>6</v>
      </c>
      <c r="N6756" s="12" t="s">
        <v>6</v>
      </c>
      <c r="O6756" s="12" t="s">
        <v>6</v>
      </c>
      <c r="P6756" s="12" t="s">
        <v>6</v>
      </c>
      <c r="Q6756" s="12">
        <v>1125</v>
      </c>
      <c r="R6756">
        <v>6755</v>
      </c>
    </row>
    <row r="6757" spans="1:18" ht="15" x14ac:dyDescent="0.45">
      <c r="A6757">
        <v>28735</v>
      </c>
      <c r="H6757">
        <v>1</v>
      </c>
      <c r="I6757">
        <v>8.5</v>
      </c>
      <c r="J6757">
        <v>1</v>
      </c>
      <c r="K6757">
        <v>8.5</v>
      </c>
      <c r="L6757" s="11" t="s">
        <v>11926</v>
      </c>
      <c r="M6757" s="12" t="s">
        <v>6</v>
      </c>
      <c r="N6757" s="12" t="s">
        <v>6</v>
      </c>
      <c r="O6757" s="12" t="s">
        <v>6</v>
      </c>
      <c r="P6757" s="12">
        <v>2146</v>
      </c>
      <c r="Q6757" s="12" t="s">
        <v>6</v>
      </c>
      <c r="R6757">
        <v>6756</v>
      </c>
    </row>
    <row r="6758" spans="1:18" ht="15" x14ac:dyDescent="0.45">
      <c r="A6758">
        <v>17729</v>
      </c>
      <c r="B6758">
        <v>4</v>
      </c>
      <c r="C6758">
        <v>2</v>
      </c>
      <c r="D6758">
        <v>8</v>
      </c>
      <c r="E6758">
        <v>3.96</v>
      </c>
      <c r="F6758">
        <v>5</v>
      </c>
      <c r="G6758">
        <v>2.5</v>
      </c>
      <c r="J6758">
        <v>17</v>
      </c>
      <c r="K6758">
        <v>8.4600000000000009</v>
      </c>
      <c r="L6758" s="11" t="s">
        <v>11928</v>
      </c>
      <c r="M6758" s="12" t="s">
        <v>6</v>
      </c>
      <c r="N6758" s="12">
        <v>1394</v>
      </c>
      <c r="O6758" s="12" t="s">
        <v>6</v>
      </c>
      <c r="P6758" s="12" t="s">
        <v>6</v>
      </c>
      <c r="Q6758" s="12" t="s">
        <v>6</v>
      </c>
      <c r="R6758">
        <v>6757</v>
      </c>
    </row>
    <row r="6759" spans="1:18" ht="15" x14ac:dyDescent="0.45">
      <c r="A6759">
        <v>16227</v>
      </c>
      <c r="B6759">
        <v>2</v>
      </c>
      <c r="C6759">
        <v>8.4</v>
      </c>
      <c r="J6759">
        <v>2</v>
      </c>
      <c r="K6759">
        <v>8.4</v>
      </c>
      <c r="L6759" s="11" t="s">
        <v>11926</v>
      </c>
      <c r="M6759" s="12" t="s">
        <v>6</v>
      </c>
      <c r="N6759" s="12" t="s">
        <v>6</v>
      </c>
      <c r="O6759" s="12" t="s">
        <v>6</v>
      </c>
      <c r="P6759" s="12">
        <v>2147</v>
      </c>
      <c r="Q6759" s="12" t="s">
        <v>6</v>
      </c>
      <c r="R6759">
        <v>6758</v>
      </c>
    </row>
    <row r="6760" spans="1:18" ht="15" x14ac:dyDescent="0.45">
      <c r="A6760">
        <v>27998</v>
      </c>
      <c r="B6760">
        <v>3</v>
      </c>
      <c r="C6760">
        <v>4.2</v>
      </c>
      <c r="D6760">
        <v>1</v>
      </c>
      <c r="E6760">
        <v>1.4</v>
      </c>
      <c r="F6760">
        <v>2</v>
      </c>
      <c r="G6760">
        <v>2.8</v>
      </c>
      <c r="J6760">
        <v>6</v>
      </c>
      <c r="K6760">
        <v>8.3999999999999986</v>
      </c>
      <c r="L6760" s="11" t="s">
        <v>11927</v>
      </c>
      <c r="M6760" s="12" t="s">
        <v>6</v>
      </c>
      <c r="N6760" s="12" t="s">
        <v>6</v>
      </c>
      <c r="O6760" s="12" t="s">
        <v>6</v>
      </c>
      <c r="P6760" s="12" t="s">
        <v>6</v>
      </c>
      <c r="Q6760" s="12">
        <v>1126</v>
      </c>
      <c r="R6760">
        <v>6759</v>
      </c>
    </row>
    <row r="6761" spans="1:18" ht="15" x14ac:dyDescent="0.45">
      <c r="A6761">
        <v>27337</v>
      </c>
      <c r="B6761">
        <v>1</v>
      </c>
      <c r="C6761">
        <v>1.2</v>
      </c>
      <c r="D6761">
        <v>1</v>
      </c>
      <c r="E6761">
        <v>1.2</v>
      </c>
      <c r="F6761">
        <v>2</v>
      </c>
      <c r="G6761">
        <v>2.4</v>
      </c>
      <c r="H6761">
        <v>3</v>
      </c>
      <c r="I6761">
        <v>3.5</v>
      </c>
      <c r="J6761">
        <v>7</v>
      </c>
      <c r="K6761">
        <v>8.3000000000000007</v>
      </c>
      <c r="L6761" s="11" t="s">
        <v>11925</v>
      </c>
      <c r="M6761" s="12" t="s">
        <v>6</v>
      </c>
      <c r="N6761" s="12" t="s">
        <v>6</v>
      </c>
      <c r="O6761" s="12">
        <v>1276</v>
      </c>
      <c r="P6761" s="12" t="s">
        <v>6</v>
      </c>
      <c r="Q6761" s="12" t="s">
        <v>6</v>
      </c>
      <c r="R6761">
        <v>6760</v>
      </c>
    </row>
    <row r="6762" spans="1:18" ht="15" x14ac:dyDescent="0.45">
      <c r="A6762">
        <v>2030627</v>
      </c>
      <c r="B6762">
        <v>1.04</v>
      </c>
      <c r="C6762">
        <v>8.2799999999999994</v>
      </c>
      <c r="J6762">
        <v>1.04</v>
      </c>
      <c r="K6762">
        <v>8.2799999999999994</v>
      </c>
      <c r="L6762" s="11" t="s">
        <v>11924</v>
      </c>
      <c r="M6762" s="12">
        <v>467</v>
      </c>
      <c r="N6762" s="12" t="s">
        <v>6</v>
      </c>
      <c r="O6762" s="12" t="s">
        <v>6</v>
      </c>
      <c r="P6762" s="12" t="s">
        <v>6</v>
      </c>
      <c r="Q6762" s="12" t="s">
        <v>6</v>
      </c>
      <c r="R6762">
        <v>6761</v>
      </c>
    </row>
    <row r="6763" spans="1:18" ht="15" x14ac:dyDescent="0.45">
      <c r="A6763">
        <v>2031659</v>
      </c>
      <c r="H6763">
        <v>1.01</v>
      </c>
      <c r="I6763">
        <v>8.11</v>
      </c>
      <c r="J6763">
        <v>1.01</v>
      </c>
      <c r="K6763">
        <v>8.11</v>
      </c>
      <c r="L6763" s="11" t="s">
        <v>11923</v>
      </c>
      <c r="M6763" s="12" t="s">
        <v>6</v>
      </c>
      <c r="N6763" s="12" t="s">
        <v>6</v>
      </c>
      <c r="O6763" s="12" t="s">
        <v>6</v>
      </c>
      <c r="P6763" s="12" t="s">
        <v>6</v>
      </c>
      <c r="Q6763" s="12" t="s">
        <v>6</v>
      </c>
      <c r="R6763">
        <v>6762</v>
      </c>
    </row>
    <row r="6764" spans="1:18" ht="15" x14ac:dyDescent="0.45">
      <c r="A6764">
        <v>22792</v>
      </c>
      <c r="B6764">
        <v>2</v>
      </c>
      <c r="C6764">
        <v>8.06</v>
      </c>
      <c r="J6764">
        <v>2</v>
      </c>
      <c r="K6764">
        <v>8.06</v>
      </c>
      <c r="L6764" s="11" t="s">
        <v>11925</v>
      </c>
      <c r="M6764" s="12" t="s">
        <v>6</v>
      </c>
      <c r="N6764" s="12" t="s">
        <v>6</v>
      </c>
      <c r="O6764" s="12">
        <v>1277</v>
      </c>
      <c r="P6764" s="12" t="s">
        <v>6</v>
      </c>
      <c r="Q6764" s="12" t="s">
        <v>6</v>
      </c>
      <c r="R6764">
        <v>6763</v>
      </c>
    </row>
    <row r="6765" spans="1:18" ht="15" x14ac:dyDescent="0.45">
      <c r="A6765">
        <v>10209</v>
      </c>
      <c r="B6765">
        <v>10</v>
      </c>
      <c r="C6765">
        <v>8</v>
      </c>
      <c r="J6765">
        <v>10</v>
      </c>
      <c r="K6765">
        <v>8</v>
      </c>
      <c r="L6765" s="11" t="s">
        <v>11925</v>
      </c>
      <c r="M6765" s="12" t="s">
        <v>6</v>
      </c>
      <c r="N6765" s="12" t="s">
        <v>6</v>
      </c>
      <c r="O6765" s="12">
        <v>1278</v>
      </c>
      <c r="P6765" s="12" t="s">
        <v>6</v>
      </c>
      <c r="Q6765" s="12" t="s">
        <v>6</v>
      </c>
      <c r="R6765">
        <v>6764</v>
      </c>
    </row>
    <row r="6766" spans="1:18" ht="15" x14ac:dyDescent="0.45">
      <c r="A6766">
        <v>10380</v>
      </c>
      <c r="B6766">
        <v>2</v>
      </c>
      <c r="C6766">
        <v>8</v>
      </c>
      <c r="J6766">
        <v>2</v>
      </c>
      <c r="K6766">
        <v>8</v>
      </c>
      <c r="L6766" s="11" t="s">
        <v>11927</v>
      </c>
      <c r="M6766" s="12" t="s">
        <v>6</v>
      </c>
      <c r="N6766" s="12" t="s">
        <v>6</v>
      </c>
      <c r="O6766" s="12" t="s">
        <v>6</v>
      </c>
      <c r="P6766" s="12" t="s">
        <v>6</v>
      </c>
      <c r="Q6766" s="12">
        <v>1127</v>
      </c>
      <c r="R6766">
        <v>6765</v>
      </c>
    </row>
    <row r="6767" spans="1:18" ht="15" x14ac:dyDescent="0.45">
      <c r="A6767">
        <v>32526</v>
      </c>
      <c r="H6767">
        <v>4</v>
      </c>
      <c r="I6767">
        <v>8</v>
      </c>
      <c r="J6767">
        <v>4</v>
      </c>
      <c r="K6767">
        <v>8</v>
      </c>
      <c r="L6767" s="11" t="s">
        <v>11927</v>
      </c>
      <c r="M6767" s="12" t="s">
        <v>6</v>
      </c>
      <c r="N6767" s="12" t="s">
        <v>6</v>
      </c>
      <c r="O6767" s="12" t="s">
        <v>6</v>
      </c>
      <c r="P6767" s="12" t="s">
        <v>6</v>
      </c>
      <c r="Q6767" s="12">
        <v>1128</v>
      </c>
      <c r="R6767">
        <v>6766</v>
      </c>
    </row>
    <row r="6768" spans="1:18" ht="15" x14ac:dyDescent="0.45">
      <c r="A6768">
        <v>32534</v>
      </c>
      <c r="H6768">
        <v>2</v>
      </c>
      <c r="I6768">
        <v>8</v>
      </c>
      <c r="J6768">
        <v>2</v>
      </c>
      <c r="K6768">
        <v>8</v>
      </c>
      <c r="L6768" s="11" t="s">
        <v>11927</v>
      </c>
      <c r="M6768" s="12" t="s">
        <v>6</v>
      </c>
      <c r="N6768" s="12" t="s">
        <v>6</v>
      </c>
      <c r="O6768" s="12" t="s">
        <v>6</v>
      </c>
      <c r="P6768" s="12" t="s">
        <v>6</v>
      </c>
      <c r="Q6768" s="12">
        <v>1129</v>
      </c>
      <c r="R6768">
        <v>6767</v>
      </c>
    </row>
    <row r="6769" spans="1:18" ht="15" x14ac:dyDescent="0.45">
      <c r="A6769">
        <v>10476</v>
      </c>
      <c r="F6769">
        <v>1</v>
      </c>
      <c r="G6769">
        <v>7.9</v>
      </c>
      <c r="J6769">
        <v>1</v>
      </c>
      <c r="K6769">
        <v>7.9</v>
      </c>
      <c r="L6769" s="11" t="s">
        <v>11927</v>
      </c>
      <c r="M6769" s="12" t="s">
        <v>6</v>
      </c>
      <c r="N6769" s="12" t="s">
        <v>6</v>
      </c>
      <c r="O6769" s="12" t="s">
        <v>6</v>
      </c>
      <c r="P6769" s="12" t="s">
        <v>6</v>
      </c>
      <c r="Q6769" s="12">
        <v>1130</v>
      </c>
      <c r="R6769">
        <v>6768</v>
      </c>
    </row>
    <row r="6770" spans="1:18" ht="15" x14ac:dyDescent="0.45">
      <c r="A6770">
        <v>18139</v>
      </c>
      <c r="B6770">
        <v>1</v>
      </c>
      <c r="C6770">
        <v>7.9</v>
      </c>
      <c r="J6770">
        <v>1</v>
      </c>
      <c r="K6770">
        <v>7.9</v>
      </c>
      <c r="L6770" s="11" t="s">
        <v>11926</v>
      </c>
      <c r="M6770" s="12" t="s">
        <v>6</v>
      </c>
      <c r="N6770" s="12" t="s">
        <v>6</v>
      </c>
      <c r="O6770" s="12" t="s">
        <v>6</v>
      </c>
      <c r="P6770" s="12">
        <v>2148</v>
      </c>
      <c r="Q6770" s="12" t="s">
        <v>6</v>
      </c>
      <c r="R6770">
        <v>6769</v>
      </c>
    </row>
    <row r="6771" spans="1:18" ht="15" x14ac:dyDescent="0.45">
      <c r="A6771">
        <v>31421</v>
      </c>
      <c r="B6771">
        <v>1</v>
      </c>
      <c r="C6771">
        <v>3.9</v>
      </c>
      <c r="H6771">
        <v>1</v>
      </c>
      <c r="I6771">
        <v>3.9</v>
      </c>
      <c r="J6771">
        <v>2</v>
      </c>
      <c r="K6771">
        <v>7.8</v>
      </c>
      <c r="L6771" s="11" t="s">
        <v>11928</v>
      </c>
      <c r="M6771" s="12" t="s">
        <v>6</v>
      </c>
      <c r="N6771" s="12">
        <v>1395</v>
      </c>
      <c r="O6771" s="12" t="s">
        <v>6</v>
      </c>
      <c r="P6771" s="12" t="s">
        <v>6</v>
      </c>
      <c r="Q6771" s="12" t="s">
        <v>6</v>
      </c>
      <c r="R6771">
        <v>6770</v>
      </c>
    </row>
    <row r="6772" spans="1:18" ht="15" x14ac:dyDescent="0.45">
      <c r="A6772">
        <v>31422</v>
      </c>
      <c r="B6772">
        <v>1</v>
      </c>
      <c r="C6772">
        <v>3.9</v>
      </c>
      <c r="H6772">
        <v>1</v>
      </c>
      <c r="I6772">
        <v>3.9</v>
      </c>
      <c r="J6772">
        <v>2</v>
      </c>
      <c r="K6772">
        <v>7.8</v>
      </c>
      <c r="L6772" s="11" t="s">
        <v>11928</v>
      </c>
      <c r="M6772" s="12" t="s">
        <v>6</v>
      </c>
      <c r="N6772" s="12">
        <v>1396</v>
      </c>
      <c r="O6772" s="12" t="s">
        <v>6</v>
      </c>
      <c r="P6772" s="12" t="s">
        <v>6</v>
      </c>
      <c r="Q6772" s="12" t="s">
        <v>6</v>
      </c>
      <c r="R6772">
        <v>6771</v>
      </c>
    </row>
    <row r="6773" spans="1:18" ht="15" x14ac:dyDescent="0.45">
      <c r="A6773">
        <v>31476</v>
      </c>
      <c r="H6773">
        <v>3</v>
      </c>
      <c r="I6773">
        <v>7.8</v>
      </c>
      <c r="J6773">
        <v>3</v>
      </c>
      <c r="K6773">
        <v>7.8</v>
      </c>
      <c r="L6773" s="11" t="s">
        <v>11926</v>
      </c>
      <c r="M6773" s="12" t="s">
        <v>6</v>
      </c>
      <c r="N6773" s="12" t="s">
        <v>6</v>
      </c>
      <c r="O6773" s="12" t="s">
        <v>6</v>
      </c>
      <c r="P6773" s="12">
        <v>2149</v>
      </c>
      <c r="Q6773" s="12" t="s">
        <v>6</v>
      </c>
      <c r="R6773">
        <v>6772</v>
      </c>
    </row>
    <row r="6774" spans="1:18" ht="15" x14ac:dyDescent="0.45">
      <c r="A6774">
        <v>10496</v>
      </c>
      <c r="F6774">
        <v>1</v>
      </c>
      <c r="G6774">
        <v>7.7</v>
      </c>
      <c r="J6774">
        <v>1</v>
      </c>
      <c r="K6774">
        <v>7.7</v>
      </c>
      <c r="L6774" s="11" t="s">
        <v>11927</v>
      </c>
      <c r="M6774" s="12" t="s">
        <v>6</v>
      </c>
      <c r="N6774" s="12" t="s">
        <v>6</v>
      </c>
      <c r="O6774" s="12" t="s">
        <v>6</v>
      </c>
      <c r="P6774" s="12" t="s">
        <v>6</v>
      </c>
      <c r="Q6774" s="12">
        <v>1131</v>
      </c>
      <c r="R6774">
        <v>6773</v>
      </c>
    </row>
    <row r="6775" spans="1:18" ht="15" x14ac:dyDescent="0.45">
      <c r="A6775">
        <v>17105</v>
      </c>
      <c r="B6775">
        <v>4</v>
      </c>
      <c r="C6775">
        <v>4.4000000000000004</v>
      </c>
      <c r="D6775">
        <v>1</v>
      </c>
      <c r="E6775">
        <v>1.1000000000000001</v>
      </c>
      <c r="H6775">
        <v>2</v>
      </c>
      <c r="I6775">
        <v>2.2000000000000002</v>
      </c>
      <c r="J6775">
        <v>7</v>
      </c>
      <c r="K6775">
        <v>7.7</v>
      </c>
      <c r="L6775" s="11" t="s">
        <v>6</v>
      </c>
      <c r="M6775" s="12" t="s">
        <v>6</v>
      </c>
      <c r="N6775" s="12" t="s">
        <v>6</v>
      </c>
      <c r="O6775" s="12" t="s">
        <v>6</v>
      </c>
      <c r="P6775" s="12" t="s">
        <v>6</v>
      </c>
      <c r="Q6775" s="12" t="s">
        <v>6</v>
      </c>
      <c r="R6775">
        <v>6774</v>
      </c>
    </row>
    <row r="6776" spans="1:18" ht="15" x14ac:dyDescent="0.45">
      <c r="A6776">
        <v>18125</v>
      </c>
      <c r="H6776">
        <v>1</v>
      </c>
      <c r="I6776">
        <v>7.6</v>
      </c>
      <c r="J6776">
        <v>1</v>
      </c>
      <c r="K6776">
        <v>7.6</v>
      </c>
      <c r="L6776" s="11" t="s">
        <v>11926</v>
      </c>
      <c r="M6776" s="12" t="s">
        <v>6</v>
      </c>
      <c r="N6776" s="12" t="s">
        <v>6</v>
      </c>
      <c r="O6776" s="12" t="s">
        <v>6</v>
      </c>
      <c r="P6776" s="12">
        <v>2150</v>
      </c>
      <c r="Q6776" s="12" t="s">
        <v>6</v>
      </c>
      <c r="R6776">
        <v>6775</v>
      </c>
    </row>
    <row r="6777" spans="1:18" ht="15" x14ac:dyDescent="0.45">
      <c r="A6777">
        <v>32483</v>
      </c>
      <c r="H6777">
        <v>1</v>
      </c>
      <c r="I6777">
        <v>7.6</v>
      </c>
      <c r="J6777">
        <v>1</v>
      </c>
      <c r="K6777">
        <v>7.6</v>
      </c>
      <c r="L6777" s="11" t="s">
        <v>11926</v>
      </c>
      <c r="M6777" s="12" t="s">
        <v>6</v>
      </c>
      <c r="N6777" s="12" t="s">
        <v>6</v>
      </c>
      <c r="O6777" s="12" t="s">
        <v>6</v>
      </c>
      <c r="P6777" s="12">
        <v>2151</v>
      </c>
      <c r="Q6777" s="12" t="s">
        <v>6</v>
      </c>
      <c r="R6777">
        <v>6776</v>
      </c>
    </row>
    <row r="6778" spans="1:18" ht="15" x14ac:dyDescent="0.45">
      <c r="A6778">
        <v>23465</v>
      </c>
      <c r="D6778">
        <v>1</v>
      </c>
      <c r="E6778">
        <v>2.6</v>
      </c>
      <c r="F6778">
        <v>2</v>
      </c>
      <c r="G6778">
        <v>4.99</v>
      </c>
      <c r="J6778">
        <v>3</v>
      </c>
      <c r="K6778">
        <v>7.59</v>
      </c>
      <c r="L6778" s="11" t="s">
        <v>11926</v>
      </c>
      <c r="M6778" s="12" t="s">
        <v>6</v>
      </c>
      <c r="N6778" s="12" t="s">
        <v>6</v>
      </c>
      <c r="O6778" s="12" t="s">
        <v>6</v>
      </c>
      <c r="P6778" s="12">
        <v>2152</v>
      </c>
      <c r="Q6778" s="12" t="s">
        <v>6</v>
      </c>
      <c r="R6778">
        <v>6777</v>
      </c>
    </row>
    <row r="6779" spans="1:18" ht="15" x14ac:dyDescent="0.45">
      <c r="A6779">
        <v>2029171</v>
      </c>
      <c r="F6779">
        <v>0.12</v>
      </c>
      <c r="G6779">
        <v>4.47</v>
      </c>
      <c r="H6779">
        <v>0.08</v>
      </c>
      <c r="I6779">
        <v>3.11</v>
      </c>
      <c r="J6779">
        <v>0.2</v>
      </c>
      <c r="K6779">
        <v>7.58</v>
      </c>
      <c r="L6779" s="11" t="s">
        <v>11923</v>
      </c>
      <c r="M6779" s="12" t="s">
        <v>6</v>
      </c>
      <c r="N6779" s="12" t="s">
        <v>6</v>
      </c>
      <c r="O6779" s="12" t="s">
        <v>6</v>
      </c>
      <c r="P6779" s="12" t="s">
        <v>6</v>
      </c>
      <c r="Q6779" s="12" t="s">
        <v>6</v>
      </c>
      <c r="R6779">
        <v>6778</v>
      </c>
    </row>
    <row r="6780" spans="1:18" ht="15" x14ac:dyDescent="0.45">
      <c r="A6780">
        <v>17245</v>
      </c>
      <c r="F6780">
        <v>1</v>
      </c>
      <c r="G6780">
        <v>7.5</v>
      </c>
      <c r="J6780">
        <v>1</v>
      </c>
      <c r="K6780">
        <v>7.5</v>
      </c>
      <c r="L6780" s="11" t="s">
        <v>11926</v>
      </c>
      <c r="M6780" s="12" t="s">
        <v>6</v>
      </c>
      <c r="N6780" s="12" t="s">
        <v>6</v>
      </c>
      <c r="O6780" s="12" t="s">
        <v>6</v>
      </c>
      <c r="P6780" s="12">
        <v>2153</v>
      </c>
      <c r="Q6780" s="12" t="s">
        <v>6</v>
      </c>
      <c r="R6780">
        <v>6779</v>
      </c>
    </row>
    <row r="6781" spans="1:18" ht="15" x14ac:dyDescent="0.45">
      <c r="A6781">
        <v>2018389</v>
      </c>
      <c r="B6781">
        <v>0.62</v>
      </c>
      <c r="C6781">
        <v>5.05</v>
      </c>
      <c r="H6781">
        <v>0.3</v>
      </c>
      <c r="I6781">
        <v>2.4300000000000002</v>
      </c>
      <c r="J6781">
        <v>0.91999999999999993</v>
      </c>
      <c r="K6781">
        <v>7.48</v>
      </c>
      <c r="L6781" s="11" t="s">
        <v>11923</v>
      </c>
      <c r="M6781" s="12" t="s">
        <v>6</v>
      </c>
      <c r="N6781" s="12" t="s">
        <v>6</v>
      </c>
      <c r="O6781" s="12" t="s">
        <v>6</v>
      </c>
      <c r="P6781" s="12" t="s">
        <v>6</v>
      </c>
      <c r="Q6781" s="12" t="s">
        <v>6</v>
      </c>
      <c r="R6781">
        <v>6780</v>
      </c>
    </row>
    <row r="6782" spans="1:18" ht="15" x14ac:dyDescent="0.45">
      <c r="A6782">
        <v>10655</v>
      </c>
      <c r="F6782">
        <v>1</v>
      </c>
      <c r="G6782">
        <v>7.2</v>
      </c>
      <c r="J6782">
        <v>1</v>
      </c>
      <c r="K6782">
        <v>7.2</v>
      </c>
      <c r="L6782" s="11" t="s">
        <v>11927</v>
      </c>
      <c r="M6782" s="12" t="s">
        <v>6</v>
      </c>
      <c r="N6782" s="12" t="s">
        <v>6</v>
      </c>
      <c r="O6782" s="12" t="s">
        <v>6</v>
      </c>
      <c r="P6782" s="12" t="s">
        <v>6</v>
      </c>
      <c r="Q6782" s="12">
        <v>1132</v>
      </c>
      <c r="R6782">
        <v>6781</v>
      </c>
    </row>
    <row r="6783" spans="1:18" ht="15" x14ac:dyDescent="0.45">
      <c r="A6783">
        <v>17874</v>
      </c>
      <c r="B6783">
        <v>1</v>
      </c>
      <c r="C6783">
        <v>7.2</v>
      </c>
      <c r="J6783">
        <v>1</v>
      </c>
      <c r="K6783">
        <v>7.2</v>
      </c>
      <c r="L6783" s="11" t="s">
        <v>11926</v>
      </c>
      <c r="M6783" s="12" t="s">
        <v>6</v>
      </c>
      <c r="N6783" s="12" t="s">
        <v>6</v>
      </c>
      <c r="O6783" s="12" t="s">
        <v>6</v>
      </c>
      <c r="P6783" s="12">
        <v>2154</v>
      </c>
      <c r="Q6783" s="12" t="s">
        <v>6</v>
      </c>
      <c r="R6783">
        <v>6782</v>
      </c>
    </row>
    <row r="6784" spans="1:18" ht="15" x14ac:dyDescent="0.45">
      <c r="A6784">
        <v>30417</v>
      </c>
      <c r="D6784">
        <v>1</v>
      </c>
      <c r="E6784">
        <v>2.4</v>
      </c>
      <c r="F6784">
        <v>2</v>
      </c>
      <c r="G6784">
        <v>4.6100000000000003</v>
      </c>
      <c r="J6784">
        <v>3</v>
      </c>
      <c r="K6784">
        <v>7.01</v>
      </c>
      <c r="L6784" s="11" t="s">
        <v>11926</v>
      </c>
      <c r="M6784" s="12" t="s">
        <v>6</v>
      </c>
      <c r="N6784" s="12" t="s">
        <v>6</v>
      </c>
      <c r="O6784" s="12" t="s">
        <v>6</v>
      </c>
      <c r="P6784" s="12">
        <v>2155</v>
      </c>
      <c r="Q6784" s="12" t="s">
        <v>6</v>
      </c>
      <c r="R6784">
        <v>6783</v>
      </c>
    </row>
    <row r="6785" spans="1:18" ht="15" x14ac:dyDescent="0.45">
      <c r="A6785">
        <v>10131</v>
      </c>
      <c r="B6785">
        <v>1</v>
      </c>
      <c r="C6785">
        <v>3.5</v>
      </c>
      <c r="H6785">
        <v>1</v>
      </c>
      <c r="I6785">
        <v>3.5</v>
      </c>
      <c r="J6785">
        <v>2</v>
      </c>
      <c r="K6785">
        <v>7</v>
      </c>
      <c r="L6785" s="11" t="s">
        <v>11927</v>
      </c>
      <c r="M6785" s="12" t="s">
        <v>6</v>
      </c>
      <c r="N6785" s="12" t="s">
        <v>6</v>
      </c>
      <c r="O6785" s="12" t="s">
        <v>6</v>
      </c>
      <c r="P6785" s="12" t="s">
        <v>6</v>
      </c>
      <c r="Q6785" s="12">
        <v>1133</v>
      </c>
      <c r="R6785">
        <v>6784</v>
      </c>
    </row>
    <row r="6786" spans="1:18" ht="15" x14ac:dyDescent="0.45">
      <c r="A6786">
        <v>13869</v>
      </c>
      <c r="B6786">
        <v>1</v>
      </c>
      <c r="C6786">
        <v>7</v>
      </c>
      <c r="J6786">
        <v>1</v>
      </c>
      <c r="K6786">
        <v>7</v>
      </c>
      <c r="L6786" s="11" t="s">
        <v>6</v>
      </c>
      <c r="M6786" s="12" t="s">
        <v>6</v>
      </c>
      <c r="N6786" s="12" t="s">
        <v>6</v>
      </c>
      <c r="O6786" s="12" t="s">
        <v>6</v>
      </c>
      <c r="P6786" s="12" t="s">
        <v>6</v>
      </c>
      <c r="Q6786" s="12" t="s">
        <v>6</v>
      </c>
      <c r="R6786">
        <v>6785</v>
      </c>
    </row>
    <row r="6787" spans="1:18" ht="15" x14ac:dyDescent="0.45">
      <c r="A6787">
        <v>17460</v>
      </c>
      <c r="H6787">
        <v>1</v>
      </c>
      <c r="I6787">
        <v>7</v>
      </c>
      <c r="J6787">
        <v>1</v>
      </c>
      <c r="K6787">
        <v>7</v>
      </c>
      <c r="L6787" s="11" t="s">
        <v>6</v>
      </c>
      <c r="M6787" s="12" t="s">
        <v>6</v>
      </c>
      <c r="N6787" s="12" t="s">
        <v>6</v>
      </c>
      <c r="O6787" s="12" t="s">
        <v>6</v>
      </c>
      <c r="P6787" s="12" t="s">
        <v>6</v>
      </c>
      <c r="Q6787" s="12" t="s">
        <v>6</v>
      </c>
      <c r="R6787">
        <v>6786</v>
      </c>
    </row>
    <row r="6788" spans="1:18" ht="15" x14ac:dyDescent="0.45">
      <c r="A6788">
        <v>10793</v>
      </c>
      <c r="B6788">
        <v>1</v>
      </c>
      <c r="C6788">
        <v>6.9</v>
      </c>
      <c r="J6788">
        <v>1</v>
      </c>
      <c r="K6788">
        <v>6.9</v>
      </c>
      <c r="L6788" s="11" t="s">
        <v>11926</v>
      </c>
      <c r="M6788" s="12" t="s">
        <v>6</v>
      </c>
      <c r="N6788" s="12" t="s">
        <v>6</v>
      </c>
      <c r="O6788" s="12" t="s">
        <v>6</v>
      </c>
      <c r="P6788" s="12">
        <v>2156</v>
      </c>
      <c r="Q6788" s="12" t="s">
        <v>6</v>
      </c>
      <c r="R6788">
        <v>6787</v>
      </c>
    </row>
    <row r="6789" spans="1:18" ht="15" x14ac:dyDescent="0.45">
      <c r="A6789">
        <v>16460</v>
      </c>
      <c r="D6789">
        <v>1</v>
      </c>
      <c r="E6789">
        <v>6.9</v>
      </c>
      <c r="J6789">
        <v>1</v>
      </c>
      <c r="K6789">
        <v>6.9</v>
      </c>
      <c r="L6789" s="11" t="s">
        <v>11925</v>
      </c>
      <c r="M6789" s="12" t="s">
        <v>6</v>
      </c>
      <c r="N6789" s="12" t="s">
        <v>6</v>
      </c>
      <c r="O6789" s="12">
        <v>1279</v>
      </c>
      <c r="P6789" s="12" t="s">
        <v>6</v>
      </c>
      <c r="Q6789" s="12" t="s">
        <v>6</v>
      </c>
      <c r="R6789">
        <v>6788</v>
      </c>
    </row>
    <row r="6790" spans="1:18" ht="15" x14ac:dyDescent="0.45">
      <c r="A6790">
        <v>10641</v>
      </c>
      <c r="B6790">
        <v>1</v>
      </c>
      <c r="C6790">
        <v>6.6</v>
      </c>
      <c r="J6790">
        <v>1</v>
      </c>
      <c r="K6790">
        <v>6.6</v>
      </c>
      <c r="L6790" s="11" t="s">
        <v>11927</v>
      </c>
      <c r="M6790" s="12" t="s">
        <v>6</v>
      </c>
      <c r="N6790" s="12" t="s">
        <v>6</v>
      </c>
      <c r="O6790" s="12" t="s">
        <v>6</v>
      </c>
      <c r="P6790" s="12" t="s">
        <v>6</v>
      </c>
      <c r="Q6790" s="12">
        <v>1134</v>
      </c>
      <c r="R6790">
        <v>6789</v>
      </c>
    </row>
    <row r="6791" spans="1:18" ht="15" x14ac:dyDescent="0.45">
      <c r="A6791">
        <v>15979</v>
      </c>
      <c r="B6791">
        <v>2</v>
      </c>
      <c r="C6791">
        <v>6.6</v>
      </c>
      <c r="J6791">
        <v>2</v>
      </c>
      <c r="K6791">
        <v>6.6</v>
      </c>
      <c r="L6791" s="11" t="s">
        <v>11927</v>
      </c>
      <c r="M6791" s="12" t="s">
        <v>6</v>
      </c>
      <c r="N6791" s="12" t="s">
        <v>6</v>
      </c>
      <c r="O6791" s="12" t="s">
        <v>6</v>
      </c>
      <c r="P6791" s="12" t="s">
        <v>6</v>
      </c>
      <c r="Q6791" s="12">
        <v>1135</v>
      </c>
      <c r="R6791">
        <v>6790</v>
      </c>
    </row>
    <row r="6792" spans="1:18" ht="15" x14ac:dyDescent="0.45">
      <c r="A6792">
        <v>11196</v>
      </c>
      <c r="H6792">
        <v>1</v>
      </c>
      <c r="I6792">
        <v>6.5</v>
      </c>
      <c r="J6792">
        <v>1</v>
      </c>
      <c r="K6792">
        <v>6.5</v>
      </c>
      <c r="L6792" s="11" t="s">
        <v>11925</v>
      </c>
      <c r="M6792" s="12" t="s">
        <v>6</v>
      </c>
      <c r="N6792" s="12" t="s">
        <v>6</v>
      </c>
      <c r="O6792" s="12">
        <v>1280</v>
      </c>
      <c r="P6792" s="12" t="s">
        <v>6</v>
      </c>
      <c r="Q6792" s="12" t="s">
        <v>6</v>
      </c>
      <c r="R6792">
        <v>6791</v>
      </c>
    </row>
    <row r="6793" spans="1:18" ht="15" x14ac:dyDescent="0.45">
      <c r="A6793">
        <v>28009</v>
      </c>
      <c r="B6793">
        <v>11</v>
      </c>
      <c r="C6793">
        <v>6.5</v>
      </c>
      <c r="J6793">
        <v>11</v>
      </c>
      <c r="K6793">
        <v>6.5</v>
      </c>
      <c r="L6793" s="11" t="s">
        <v>11928</v>
      </c>
      <c r="M6793" s="12" t="s">
        <v>6</v>
      </c>
      <c r="N6793" s="12">
        <v>1397</v>
      </c>
      <c r="O6793" s="12" t="s">
        <v>6</v>
      </c>
      <c r="P6793" s="12" t="s">
        <v>6</v>
      </c>
      <c r="Q6793" s="12" t="s">
        <v>6</v>
      </c>
      <c r="R6793">
        <v>6792</v>
      </c>
    </row>
    <row r="6794" spans="1:18" ht="15" x14ac:dyDescent="0.45">
      <c r="A6794">
        <v>32200</v>
      </c>
      <c r="H6794">
        <v>1</v>
      </c>
      <c r="I6794">
        <v>6.5</v>
      </c>
      <c r="J6794">
        <v>1</v>
      </c>
      <c r="K6794">
        <v>6.5</v>
      </c>
      <c r="L6794" s="11" t="s">
        <v>11928</v>
      </c>
      <c r="M6794" s="12" t="s">
        <v>6</v>
      </c>
      <c r="N6794" s="12">
        <v>1398</v>
      </c>
      <c r="O6794" s="12" t="s">
        <v>6</v>
      </c>
      <c r="P6794" s="12" t="s">
        <v>6</v>
      </c>
      <c r="Q6794" s="12" t="s">
        <v>6</v>
      </c>
      <c r="R6794">
        <v>6793</v>
      </c>
    </row>
    <row r="6795" spans="1:18" ht="15" x14ac:dyDescent="0.45">
      <c r="A6795">
        <v>10410</v>
      </c>
      <c r="B6795">
        <v>1</v>
      </c>
      <c r="C6795">
        <v>6.35</v>
      </c>
      <c r="J6795">
        <v>1</v>
      </c>
      <c r="K6795">
        <v>6.35</v>
      </c>
      <c r="L6795" s="11" t="s">
        <v>11923</v>
      </c>
      <c r="M6795" s="12" t="s">
        <v>6</v>
      </c>
      <c r="N6795" s="12" t="s">
        <v>6</v>
      </c>
      <c r="O6795" s="12" t="s">
        <v>6</v>
      </c>
      <c r="P6795" s="12" t="s">
        <v>6</v>
      </c>
      <c r="Q6795" s="12" t="s">
        <v>6</v>
      </c>
      <c r="R6795">
        <v>6794</v>
      </c>
    </row>
    <row r="6796" spans="1:18" ht="15" x14ac:dyDescent="0.45">
      <c r="A6796">
        <v>10539</v>
      </c>
      <c r="B6796">
        <v>1</v>
      </c>
      <c r="C6796">
        <v>6.2</v>
      </c>
      <c r="J6796">
        <v>1</v>
      </c>
      <c r="K6796">
        <v>6.2</v>
      </c>
      <c r="L6796" s="11" t="s">
        <v>11927</v>
      </c>
      <c r="M6796" s="12" t="s">
        <v>6</v>
      </c>
      <c r="N6796" s="12" t="s">
        <v>6</v>
      </c>
      <c r="O6796" s="12" t="s">
        <v>6</v>
      </c>
      <c r="P6796" s="12" t="s">
        <v>6</v>
      </c>
      <c r="Q6796" s="12">
        <v>1136</v>
      </c>
      <c r="R6796">
        <v>6795</v>
      </c>
    </row>
    <row r="6797" spans="1:18" ht="15" x14ac:dyDescent="0.45">
      <c r="A6797">
        <v>2018387</v>
      </c>
      <c r="D6797">
        <v>1</v>
      </c>
      <c r="E6797">
        <v>6.2</v>
      </c>
      <c r="J6797">
        <v>1</v>
      </c>
      <c r="K6797">
        <v>6.2</v>
      </c>
      <c r="L6797" s="11" t="s">
        <v>11923</v>
      </c>
      <c r="M6797" s="12" t="s">
        <v>6</v>
      </c>
      <c r="N6797" s="12" t="s">
        <v>6</v>
      </c>
      <c r="O6797" s="12" t="s">
        <v>6</v>
      </c>
      <c r="P6797" s="12" t="s">
        <v>6</v>
      </c>
      <c r="Q6797" s="12" t="s">
        <v>6</v>
      </c>
      <c r="R6797">
        <v>6796</v>
      </c>
    </row>
    <row r="6798" spans="1:18" ht="15" x14ac:dyDescent="0.45">
      <c r="A6798">
        <v>27439</v>
      </c>
      <c r="D6798">
        <v>2</v>
      </c>
      <c r="E6798">
        <v>2.4</v>
      </c>
      <c r="F6798">
        <v>2</v>
      </c>
      <c r="G6798">
        <v>2.4</v>
      </c>
      <c r="H6798">
        <v>1</v>
      </c>
      <c r="I6798">
        <v>1.2</v>
      </c>
      <c r="J6798">
        <v>5</v>
      </c>
      <c r="K6798">
        <v>6</v>
      </c>
      <c r="L6798" s="11" t="s">
        <v>11927</v>
      </c>
      <c r="M6798" s="12" t="s">
        <v>6</v>
      </c>
      <c r="N6798" s="12" t="s">
        <v>6</v>
      </c>
      <c r="O6798" s="12" t="s">
        <v>6</v>
      </c>
      <c r="P6798" s="12" t="s">
        <v>6</v>
      </c>
      <c r="Q6798" s="12">
        <v>1137</v>
      </c>
      <c r="R6798">
        <v>6797</v>
      </c>
    </row>
    <row r="6799" spans="1:18" ht="15" x14ac:dyDescent="0.45">
      <c r="A6799">
        <v>28040</v>
      </c>
      <c r="F6799">
        <v>1</v>
      </c>
      <c r="G6799">
        <v>6</v>
      </c>
      <c r="J6799">
        <v>1</v>
      </c>
      <c r="K6799">
        <v>6</v>
      </c>
      <c r="L6799" s="11" t="s">
        <v>11923</v>
      </c>
      <c r="M6799" s="12" t="s">
        <v>6</v>
      </c>
      <c r="N6799" s="12" t="s">
        <v>6</v>
      </c>
      <c r="O6799" s="12" t="s">
        <v>6</v>
      </c>
      <c r="P6799" s="12" t="s">
        <v>6</v>
      </c>
      <c r="Q6799" s="12" t="s">
        <v>6</v>
      </c>
      <c r="R6799">
        <v>6798</v>
      </c>
    </row>
    <row r="6800" spans="1:18" ht="15" x14ac:dyDescent="0.45">
      <c r="A6800">
        <v>16466</v>
      </c>
      <c r="D6800">
        <v>1</v>
      </c>
      <c r="E6800">
        <v>5.9</v>
      </c>
      <c r="J6800">
        <v>1</v>
      </c>
      <c r="K6800">
        <v>5.9</v>
      </c>
      <c r="L6800" s="11" t="s">
        <v>11925</v>
      </c>
      <c r="M6800" s="12" t="s">
        <v>6</v>
      </c>
      <c r="N6800" s="12" t="s">
        <v>6</v>
      </c>
      <c r="O6800" s="12">
        <v>1281</v>
      </c>
      <c r="P6800" s="12" t="s">
        <v>6</v>
      </c>
      <c r="Q6800" s="12" t="s">
        <v>6</v>
      </c>
      <c r="R6800">
        <v>6799</v>
      </c>
    </row>
    <row r="6801" spans="1:18" ht="15" x14ac:dyDescent="0.45">
      <c r="A6801">
        <v>23396</v>
      </c>
      <c r="B6801">
        <v>1</v>
      </c>
      <c r="C6801">
        <v>5.9</v>
      </c>
      <c r="J6801">
        <v>1</v>
      </c>
      <c r="K6801">
        <v>5.9</v>
      </c>
      <c r="L6801" s="11" t="s">
        <v>11926</v>
      </c>
      <c r="M6801" s="12" t="s">
        <v>6</v>
      </c>
      <c r="N6801" s="12" t="s">
        <v>6</v>
      </c>
      <c r="O6801" s="12" t="s">
        <v>6</v>
      </c>
      <c r="P6801" s="12">
        <v>2157</v>
      </c>
      <c r="Q6801" s="12" t="s">
        <v>6</v>
      </c>
      <c r="R6801">
        <v>6800</v>
      </c>
    </row>
    <row r="6802" spans="1:18" ht="15" x14ac:dyDescent="0.45">
      <c r="A6802">
        <v>16046</v>
      </c>
      <c r="H6802">
        <v>1</v>
      </c>
      <c r="I6802">
        <v>5.8</v>
      </c>
      <c r="J6802">
        <v>1</v>
      </c>
      <c r="K6802">
        <v>5.8</v>
      </c>
      <c r="L6802" s="11" t="s">
        <v>11928</v>
      </c>
      <c r="M6802" s="12" t="s">
        <v>6</v>
      </c>
      <c r="N6802" s="12">
        <v>1399</v>
      </c>
      <c r="O6802" s="12" t="s">
        <v>6</v>
      </c>
      <c r="P6802" s="12" t="s">
        <v>6</v>
      </c>
      <c r="Q6802" s="12" t="s">
        <v>6</v>
      </c>
      <c r="R6802">
        <v>6801</v>
      </c>
    </row>
    <row r="6803" spans="1:18" ht="15" x14ac:dyDescent="0.45">
      <c r="A6803">
        <v>17342</v>
      </c>
      <c r="B6803">
        <v>1</v>
      </c>
      <c r="C6803">
        <v>5.8</v>
      </c>
      <c r="J6803">
        <v>1</v>
      </c>
      <c r="K6803">
        <v>5.8</v>
      </c>
      <c r="L6803" s="11" t="s">
        <v>11926</v>
      </c>
      <c r="M6803" s="12" t="s">
        <v>6</v>
      </c>
      <c r="N6803" s="12" t="s">
        <v>6</v>
      </c>
      <c r="O6803" s="12" t="s">
        <v>6</v>
      </c>
      <c r="P6803" s="12">
        <v>2158</v>
      </c>
      <c r="Q6803" s="12" t="s">
        <v>6</v>
      </c>
      <c r="R6803">
        <v>6802</v>
      </c>
    </row>
    <row r="6804" spans="1:18" ht="15" x14ac:dyDescent="0.45">
      <c r="A6804">
        <v>32136</v>
      </c>
      <c r="F6804">
        <v>2</v>
      </c>
      <c r="G6804">
        <v>5.8</v>
      </c>
      <c r="J6804">
        <v>2</v>
      </c>
      <c r="K6804">
        <v>5.8</v>
      </c>
      <c r="L6804" s="11" t="s">
        <v>11926</v>
      </c>
      <c r="M6804" s="12" t="s">
        <v>6</v>
      </c>
      <c r="N6804" s="12" t="s">
        <v>6</v>
      </c>
      <c r="O6804" s="12" t="s">
        <v>6</v>
      </c>
      <c r="P6804" s="12">
        <v>2159</v>
      </c>
      <c r="Q6804" s="12" t="s">
        <v>6</v>
      </c>
      <c r="R6804">
        <v>6803</v>
      </c>
    </row>
    <row r="6805" spans="1:18" ht="15" x14ac:dyDescent="0.45">
      <c r="A6805">
        <v>32391</v>
      </c>
      <c r="H6805">
        <v>1</v>
      </c>
      <c r="I6805">
        <v>5.8</v>
      </c>
      <c r="J6805">
        <v>1</v>
      </c>
      <c r="K6805">
        <v>5.8</v>
      </c>
      <c r="L6805" s="11" t="s">
        <v>11927</v>
      </c>
      <c r="M6805" s="12" t="s">
        <v>6</v>
      </c>
      <c r="N6805" s="12" t="s">
        <v>6</v>
      </c>
      <c r="O6805" s="12" t="s">
        <v>6</v>
      </c>
      <c r="P6805" s="12" t="s">
        <v>6</v>
      </c>
      <c r="Q6805" s="12">
        <v>1138</v>
      </c>
      <c r="R6805">
        <v>6804</v>
      </c>
    </row>
    <row r="6806" spans="1:18" ht="15" x14ac:dyDescent="0.45">
      <c r="A6806">
        <v>31834</v>
      </c>
      <c r="D6806">
        <v>4</v>
      </c>
      <c r="E6806">
        <v>5.76</v>
      </c>
      <c r="J6806">
        <v>4</v>
      </c>
      <c r="K6806">
        <v>5.76</v>
      </c>
      <c r="L6806" s="11" t="s">
        <v>6</v>
      </c>
      <c r="M6806" s="12" t="s">
        <v>6</v>
      </c>
      <c r="N6806" s="12" t="s">
        <v>6</v>
      </c>
      <c r="O6806" s="12" t="s">
        <v>6</v>
      </c>
      <c r="P6806" s="12" t="s">
        <v>6</v>
      </c>
      <c r="Q6806" s="12" t="s">
        <v>6</v>
      </c>
      <c r="R6806">
        <v>6805</v>
      </c>
    </row>
    <row r="6807" spans="1:18" ht="15" x14ac:dyDescent="0.45">
      <c r="A6807">
        <v>28248</v>
      </c>
      <c r="B6807">
        <v>2</v>
      </c>
      <c r="C6807">
        <v>3.8</v>
      </c>
      <c r="F6807">
        <v>1</v>
      </c>
      <c r="G6807">
        <v>1.9</v>
      </c>
      <c r="J6807">
        <v>3</v>
      </c>
      <c r="K6807">
        <v>5.6999999999999993</v>
      </c>
      <c r="L6807" s="11" t="s">
        <v>11927</v>
      </c>
      <c r="M6807" s="12" t="s">
        <v>6</v>
      </c>
      <c r="N6807" s="12" t="s">
        <v>6</v>
      </c>
      <c r="O6807" s="12" t="s">
        <v>6</v>
      </c>
      <c r="P6807" s="12" t="s">
        <v>6</v>
      </c>
      <c r="Q6807" s="12">
        <v>1139</v>
      </c>
      <c r="R6807">
        <v>6806</v>
      </c>
    </row>
    <row r="6808" spans="1:18" ht="15" x14ac:dyDescent="0.45">
      <c r="A6808">
        <v>2010416</v>
      </c>
      <c r="D6808">
        <v>0.24</v>
      </c>
      <c r="E6808">
        <v>1.76</v>
      </c>
      <c r="H6808">
        <v>0.52</v>
      </c>
      <c r="I6808">
        <v>3.9</v>
      </c>
      <c r="J6808">
        <v>0.76</v>
      </c>
      <c r="K6808">
        <v>5.66</v>
      </c>
      <c r="L6808" s="11" t="s">
        <v>11923</v>
      </c>
      <c r="M6808" s="12" t="s">
        <v>6</v>
      </c>
      <c r="N6808" s="12" t="s">
        <v>6</v>
      </c>
      <c r="O6808" s="12" t="s">
        <v>6</v>
      </c>
      <c r="P6808" s="12" t="s">
        <v>6</v>
      </c>
      <c r="Q6808" s="12" t="s">
        <v>6</v>
      </c>
      <c r="R6808">
        <v>6807</v>
      </c>
    </row>
    <row r="6809" spans="1:18" ht="15" x14ac:dyDescent="0.45">
      <c r="A6809">
        <v>12308</v>
      </c>
      <c r="B6809">
        <v>3</v>
      </c>
      <c r="C6809">
        <v>4.2</v>
      </c>
      <c r="D6809">
        <v>1</v>
      </c>
      <c r="E6809">
        <v>1.4</v>
      </c>
      <c r="J6809">
        <v>4</v>
      </c>
      <c r="K6809">
        <v>5.6</v>
      </c>
      <c r="L6809" s="11" t="s">
        <v>11927</v>
      </c>
      <c r="M6809" s="12" t="s">
        <v>6</v>
      </c>
      <c r="N6809" s="12" t="s">
        <v>6</v>
      </c>
      <c r="O6809" s="12" t="s">
        <v>6</v>
      </c>
      <c r="P6809" s="12" t="s">
        <v>6</v>
      </c>
      <c r="Q6809" s="12">
        <v>1140</v>
      </c>
      <c r="R6809">
        <v>6808</v>
      </c>
    </row>
    <row r="6810" spans="1:18" ht="15" x14ac:dyDescent="0.45">
      <c r="A6810">
        <v>28422</v>
      </c>
      <c r="H6810">
        <v>1</v>
      </c>
      <c r="I6810">
        <v>5.5</v>
      </c>
      <c r="J6810">
        <v>1</v>
      </c>
      <c r="K6810">
        <v>5.5</v>
      </c>
      <c r="L6810" s="11" t="s">
        <v>11925</v>
      </c>
      <c r="M6810" s="12" t="s">
        <v>6</v>
      </c>
      <c r="N6810" s="12" t="s">
        <v>6</v>
      </c>
      <c r="O6810" s="12">
        <v>1282</v>
      </c>
      <c r="P6810" s="12" t="s">
        <v>6</v>
      </c>
      <c r="Q6810" s="12" t="s">
        <v>6</v>
      </c>
      <c r="R6810">
        <v>6809</v>
      </c>
    </row>
    <row r="6811" spans="1:18" ht="15" x14ac:dyDescent="0.45">
      <c r="A6811">
        <v>12793</v>
      </c>
      <c r="H6811">
        <v>1</v>
      </c>
      <c r="I6811">
        <v>5.4</v>
      </c>
      <c r="J6811">
        <v>1</v>
      </c>
      <c r="K6811">
        <v>5.4</v>
      </c>
      <c r="L6811" s="11" t="s">
        <v>11927</v>
      </c>
      <c r="M6811" s="12" t="s">
        <v>6</v>
      </c>
      <c r="N6811" s="12" t="s">
        <v>6</v>
      </c>
      <c r="O6811" s="12" t="s">
        <v>6</v>
      </c>
      <c r="P6811" s="12" t="s">
        <v>6</v>
      </c>
      <c r="Q6811" s="12">
        <v>1141</v>
      </c>
      <c r="R6811">
        <v>6810</v>
      </c>
    </row>
    <row r="6812" spans="1:18" ht="15" x14ac:dyDescent="0.45">
      <c r="A6812">
        <v>32530</v>
      </c>
      <c r="H6812">
        <v>3</v>
      </c>
      <c r="I6812">
        <v>5.4</v>
      </c>
      <c r="J6812">
        <v>3</v>
      </c>
      <c r="K6812">
        <v>5.4</v>
      </c>
      <c r="L6812" s="11" t="s">
        <v>11927</v>
      </c>
      <c r="M6812" s="12" t="s">
        <v>6</v>
      </c>
      <c r="N6812" s="12" t="s">
        <v>6</v>
      </c>
      <c r="O6812" s="12" t="s">
        <v>6</v>
      </c>
      <c r="P6812" s="12" t="s">
        <v>6</v>
      </c>
      <c r="Q6812" s="12">
        <v>1142</v>
      </c>
      <c r="R6812">
        <v>6811</v>
      </c>
    </row>
    <row r="6813" spans="1:18" ht="15" x14ac:dyDescent="0.45">
      <c r="A6813">
        <v>32532</v>
      </c>
      <c r="H6813">
        <v>3</v>
      </c>
      <c r="I6813">
        <v>5.4</v>
      </c>
      <c r="J6813">
        <v>3</v>
      </c>
      <c r="K6813">
        <v>5.4</v>
      </c>
      <c r="L6813" s="11" t="s">
        <v>11927</v>
      </c>
      <c r="M6813" s="12" t="s">
        <v>6</v>
      </c>
      <c r="N6813" s="12" t="s">
        <v>6</v>
      </c>
      <c r="O6813" s="12" t="s">
        <v>6</v>
      </c>
      <c r="P6813" s="12" t="s">
        <v>6</v>
      </c>
      <c r="Q6813" s="12">
        <v>1143</v>
      </c>
      <c r="R6813">
        <v>6812</v>
      </c>
    </row>
    <row r="6814" spans="1:18" ht="15" x14ac:dyDescent="0.45">
      <c r="A6814">
        <v>17705</v>
      </c>
      <c r="B6814">
        <v>4</v>
      </c>
      <c r="C6814">
        <v>2.4</v>
      </c>
      <c r="D6814">
        <v>1</v>
      </c>
      <c r="E6814">
        <v>0.6</v>
      </c>
      <c r="F6814">
        <v>3</v>
      </c>
      <c r="G6814">
        <v>1.8</v>
      </c>
      <c r="H6814">
        <v>1</v>
      </c>
      <c r="I6814">
        <v>0.6</v>
      </c>
      <c r="J6814">
        <v>9</v>
      </c>
      <c r="K6814">
        <v>5.3999999999999995</v>
      </c>
      <c r="L6814" s="11" t="s">
        <v>11928</v>
      </c>
      <c r="M6814" s="12" t="s">
        <v>6</v>
      </c>
      <c r="N6814" s="12">
        <v>1400</v>
      </c>
      <c r="O6814" s="12" t="s">
        <v>6</v>
      </c>
      <c r="P6814" s="12" t="s">
        <v>6</v>
      </c>
      <c r="Q6814" s="12" t="s">
        <v>6</v>
      </c>
      <c r="R6814">
        <v>6813</v>
      </c>
    </row>
    <row r="6815" spans="1:18" ht="15" x14ac:dyDescent="0.45">
      <c r="A6815">
        <v>10623</v>
      </c>
      <c r="D6815">
        <v>1</v>
      </c>
      <c r="E6815">
        <v>5.3</v>
      </c>
      <c r="J6815">
        <v>1</v>
      </c>
      <c r="K6815">
        <v>5.3</v>
      </c>
      <c r="L6815" s="11" t="s">
        <v>11927</v>
      </c>
      <c r="M6815" s="12" t="s">
        <v>6</v>
      </c>
      <c r="N6815" s="12" t="s">
        <v>6</v>
      </c>
      <c r="O6815" s="12" t="s">
        <v>6</v>
      </c>
      <c r="P6815" s="12" t="s">
        <v>6</v>
      </c>
      <c r="Q6815" s="12">
        <v>1144</v>
      </c>
      <c r="R6815">
        <v>6814</v>
      </c>
    </row>
    <row r="6816" spans="1:18" ht="15" x14ac:dyDescent="0.45">
      <c r="A6816">
        <v>27957</v>
      </c>
      <c r="H6816">
        <v>52</v>
      </c>
      <c r="I6816">
        <v>5.2</v>
      </c>
      <c r="J6816">
        <v>52</v>
      </c>
      <c r="K6816">
        <v>5.2</v>
      </c>
      <c r="L6816" s="11" t="s">
        <v>11928</v>
      </c>
      <c r="M6816" s="12" t="s">
        <v>6</v>
      </c>
      <c r="N6816" s="12">
        <v>1401</v>
      </c>
      <c r="O6816" s="12" t="s">
        <v>6</v>
      </c>
      <c r="P6816" s="12" t="s">
        <v>6</v>
      </c>
      <c r="Q6816" s="12" t="s">
        <v>6</v>
      </c>
      <c r="R6816">
        <v>6815</v>
      </c>
    </row>
    <row r="6817" spans="1:18" ht="15" x14ac:dyDescent="0.45">
      <c r="A6817">
        <v>2027462</v>
      </c>
      <c r="F6817">
        <v>0.68</v>
      </c>
      <c r="G6817">
        <v>5.13</v>
      </c>
      <c r="J6817">
        <v>0.68</v>
      </c>
      <c r="K6817">
        <v>5.13</v>
      </c>
      <c r="L6817" s="11" t="s">
        <v>11923</v>
      </c>
      <c r="M6817" s="12" t="s">
        <v>6</v>
      </c>
      <c r="N6817" s="12" t="s">
        <v>6</v>
      </c>
      <c r="O6817" s="12" t="s">
        <v>6</v>
      </c>
      <c r="P6817" s="12" t="s">
        <v>6</v>
      </c>
      <c r="Q6817" s="12" t="s">
        <v>6</v>
      </c>
      <c r="R6817">
        <v>6816</v>
      </c>
    </row>
    <row r="6818" spans="1:18" ht="15" x14ac:dyDescent="0.45">
      <c r="A6818">
        <v>2029960</v>
      </c>
      <c r="F6818">
        <v>1.1399999999999999</v>
      </c>
      <c r="G6818">
        <v>5.13</v>
      </c>
      <c r="J6818">
        <v>1.1399999999999999</v>
      </c>
      <c r="K6818">
        <v>5.13</v>
      </c>
      <c r="L6818" s="11" t="s">
        <v>11927</v>
      </c>
      <c r="M6818" s="12" t="s">
        <v>6</v>
      </c>
      <c r="N6818" s="12" t="s">
        <v>6</v>
      </c>
      <c r="O6818" s="12" t="s">
        <v>6</v>
      </c>
      <c r="P6818" s="12" t="s">
        <v>6</v>
      </c>
      <c r="Q6818" s="12">
        <v>1145</v>
      </c>
      <c r="R6818">
        <v>6817</v>
      </c>
    </row>
    <row r="6819" spans="1:18" ht="15" x14ac:dyDescent="0.45">
      <c r="A6819">
        <v>11903</v>
      </c>
      <c r="H6819">
        <v>10</v>
      </c>
      <c r="I6819">
        <v>5</v>
      </c>
      <c r="J6819">
        <v>10</v>
      </c>
      <c r="K6819">
        <v>5</v>
      </c>
      <c r="L6819" s="11" t="s">
        <v>6</v>
      </c>
      <c r="M6819" s="12" t="s">
        <v>6</v>
      </c>
      <c r="N6819" s="12" t="s">
        <v>6</v>
      </c>
      <c r="O6819" s="12" t="s">
        <v>6</v>
      </c>
      <c r="P6819" s="12" t="s">
        <v>6</v>
      </c>
      <c r="Q6819" s="12" t="s">
        <v>6</v>
      </c>
      <c r="R6819">
        <v>6818</v>
      </c>
    </row>
    <row r="6820" spans="1:18" ht="15" x14ac:dyDescent="0.45">
      <c r="A6820">
        <v>32545</v>
      </c>
      <c r="H6820">
        <v>2</v>
      </c>
      <c r="I6820">
        <v>5</v>
      </c>
      <c r="J6820">
        <v>2</v>
      </c>
      <c r="K6820">
        <v>5</v>
      </c>
      <c r="L6820" s="11" t="s">
        <v>11927</v>
      </c>
      <c r="M6820" s="12" t="s">
        <v>6</v>
      </c>
      <c r="N6820" s="12" t="s">
        <v>6</v>
      </c>
      <c r="O6820" s="12" t="s">
        <v>6</v>
      </c>
      <c r="P6820" s="12" t="s">
        <v>6</v>
      </c>
      <c r="Q6820" s="12">
        <v>1146</v>
      </c>
      <c r="R6820">
        <v>6819</v>
      </c>
    </row>
    <row r="6821" spans="1:18" ht="15" x14ac:dyDescent="0.45">
      <c r="A6821">
        <v>2027654</v>
      </c>
      <c r="B6821">
        <v>1.02</v>
      </c>
      <c r="C6821">
        <v>4.97</v>
      </c>
      <c r="J6821">
        <v>1.02</v>
      </c>
      <c r="K6821">
        <v>4.97</v>
      </c>
      <c r="L6821" s="11" t="s">
        <v>11927</v>
      </c>
      <c r="M6821" s="12" t="s">
        <v>6</v>
      </c>
      <c r="N6821" s="12" t="s">
        <v>6</v>
      </c>
      <c r="O6821" s="12" t="s">
        <v>6</v>
      </c>
      <c r="P6821" s="12" t="s">
        <v>6</v>
      </c>
      <c r="Q6821" s="12">
        <v>1147</v>
      </c>
      <c r="R6821">
        <v>6820</v>
      </c>
    </row>
    <row r="6822" spans="1:18" ht="15" x14ac:dyDescent="0.45">
      <c r="A6822">
        <v>16468</v>
      </c>
      <c r="D6822">
        <v>1</v>
      </c>
      <c r="E6822">
        <v>4.9000000000000004</v>
      </c>
      <c r="J6822">
        <v>1</v>
      </c>
      <c r="K6822">
        <v>4.9000000000000004</v>
      </c>
      <c r="L6822" s="11" t="s">
        <v>11925</v>
      </c>
      <c r="M6822" s="12" t="s">
        <v>6</v>
      </c>
      <c r="N6822" s="12" t="s">
        <v>6</v>
      </c>
      <c r="O6822" s="12">
        <v>1283</v>
      </c>
      <c r="P6822" s="12" t="s">
        <v>6</v>
      </c>
      <c r="Q6822" s="12" t="s">
        <v>6</v>
      </c>
      <c r="R6822">
        <v>6821</v>
      </c>
    </row>
    <row r="6823" spans="1:18" ht="15" x14ac:dyDescent="0.45">
      <c r="A6823">
        <v>22647</v>
      </c>
      <c r="H6823">
        <v>1</v>
      </c>
      <c r="I6823">
        <v>4.9000000000000004</v>
      </c>
      <c r="J6823">
        <v>1</v>
      </c>
      <c r="K6823">
        <v>4.9000000000000004</v>
      </c>
      <c r="L6823" s="11" t="s">
        <v>11926</v>
      </c>
      <c r="M6823" s="12" t="s">
        <v>6</v>
      </c>
      <c r="N6823" s="12" t="s">
        <v>6</v>
      </c>
      <c r="O6823" s="12" t="s">
        <v>6</v>
      </c>
      <c r="P6823" s="12">
        <v>2160</v>
      </c>
      <c r="Q6823" s="12" t="s">
        <v>6</v>
      </c>
      <c r="R6823">
        <v>6822</v>
      </c>
    </row>
    <row r="6824" spans="1:18" ht="15" x14ac:dyDescent="0.45">
      <c r="A6824">
        <v>15911</v>
      </c>
      <c r="D6824">
        <v>1</v>
      </c>
      <c r="E6824">
        <v>4.8</v>
      </c>
      <c r="J6824">
        <v>1</v>
      </c>
      <c r="K6824">
        <v>4.8</v>
      </c>
      <c r="L6824" s="11" t="s">
        <v>11927</v>
      </c>
      <c r="M6824" s="12" t="s">
        <v>6</v>
      </c>
      <c r="N6824" s="12" t="s">
        <v>6</v>
      </c>
      <c r="O6824" s="12" t="s">
        <v>6</v>
      </c>
      <c r="P6824" s="12" t="s">
        <v>6</v>
      </c>
      <c r="Q6824" s="12">
        <v>1148</v>
      </c>
      <c r="R6824">
        <v>6823</v>
      </c>
    </row>
    <row r="6825" spans="1:18" ht="15" x14ac:dyDescent="0.45">
      <c r="A6825">
        <v>22269</v>
      </c>
      <c r="B6825">
        <v>1</v>
      </c>
      <c r="C6825">
        <v>4.8</v>
      </c>
      <c r="J6825">
        <v>1</v>
      </c>
      <c r="K6825">
        <v>4.8</v>
      </c>
      <c r="L6825" s="11" t="s">
        <v>6</v>
      </c>
      <c r="M6825" s="12" t="s">
        <v>6</v>
      </c>
      <c r="N6825" s="12" t="s">
        <v>6</v>
      </c>
      <c r="O6825" s="12" t="s">
        <v>6</v>
      </c>
      <c r="P6825" s="12" t="s">
        <v>6</v>
      </c>
      <c r="Q6825" s="12" t="s">
        <v>6</v>
      </c>
      <c r="R6825">
        <v>6824</v>
      </c>
    </row>
    <row r="6826" spans="1:18" ht="15" x14ac:dyDescent="0.45">
      <c r="A6826">
        <v>22260</v>
      </c>
      <c r="F6826">
        <v>2</v>
      </c>
      <c r="G6826">
        <v>1.58</v>
      </c>
      <c r="H6826">
        <v>4</v>
      </c>
      <c r="I6826">
        <v>3.1</v>
      </c>
      <c r="J6826">
        <v>6</v>
      </c>
      <c r="K6826">
        <v>4.68</v>
      </c>
      <c r="L6826" s="11" t="s">
        <v>11928</v>
      </c>
      <c r="M6826" s="12" t="s">
        <v>6</v>
      </c>
      <c r="N6826" s="12">
        <v>1402</v>
      </c>
      <c r="O6826" s="12" t="s">
        <v>6</v>
      </c>
      <c r="P6826" s="12" t="s">
        <v>6</v>
      </c>
      <c r="Q6826" s="12" t="s">
        <v>6</v>
      </c>
      <c r="R6826">
        <v>6825</v>
      </c>
    </row>
    <row r="6827" spans="1:18" ht="15" x14ac:dyDescent="0.45">
      <c r="A6827">
        <v>2016408</v>
      </c>
      <c r="D6827">
        <v>0.32</v>
      </c>
      <c r="E6827">
        <v>3.11</v>
      </c>
      <c r="H6827">
        <v>0.15</v>
      </c>
      <c r="I6827">
        <v>1.46</v>
      </c>
      <c r="J6827">
        <v>0.47</v>
      </c>
      <c r="K6827">
        <v>4.57</v>
      </c>
      <c r="L6827" s="11" t="s">
        <v>11924</v>
      </c>
      <c r="M6827" s="12">
        <v>468</v>
      </c>
      <c r="N6827" s="12" t="s">
        <v>6</v>
      </c>
      <c r="O6827" s="12" t="s">
        <v>6</v>
      </c>
      <c r="P6827" s="12" t="s">
        <v>6</v>
      </c>
      <c r="Q6827" s="12" t="s">
        <v>6</v>
      </c>
      <c r="R6827">
        <v>6826</v>
      </c>
    </row>
    <row r="6828" spans="1:18" ht="15" x14ac:dyDescent="0.45">
      <c r="A6828">
        <v>18314</v>
      </c>
      <c r="B6828">
        <v>1</v>
      </c>
      <c r="C6828">
        <v>4.5</v>
      </c>
      <c r="J6828">
        <v>1</v>
      </c>
      <c r="K6828">
        <v>4.5</v>
      </c>
      <c r="L6828" s="11" t="s">
        <v>11925</v>
      </c>
      <c r="M6828" s="12" t="s">
        <v>6</v>
      </c>
      <c r="N6828" s="12" t="s">
        <v>6</v>
      </c>
      <c r="O6828" s="12">
        <v>1284</v>
      </c>
      <c r="P6828" s="12" t="s">
        <v>6</v>
      </c>
      <c r="Q6828" s="12" t="s">
        <v>6</v>
      </c>
      <c r="R6828">
        <v>6827</v>
      </c>
    </row>
    <row r="6829" spans="1:18" ht="15" x14ac:dyDescent="0.45">
      <c r="A6829">
        <v>30622</v>
      </c>
      <c r="B6829">
        <v>1</v>
      </c>
      <c r="C6829">
        <v>4.4000000000000004</v>
      </c>
      <c r="J6829">
        <v>1</v>
      </c>
      <c r="K6829">
        <v>4.4000000000000004</v>
      </c>
      <c r="L6829" s="11" t="s">
        <v>11928</v>
      </c>
      <c r="M6829" s="12" t="s">
        <v>6</v>
      </c>
      <c r="N6829" s="12">
        <v>1403</v>
      </c>
      <c r="O6829" s="12" t="s">
        <v>6</v>
      </c>
      <c r="P6829" s="12" t="s">
        <v>6</v>
      </c>
      <c r="Q6829" s="12" t="s">
        <v>6</v>
      </c>
      <c r="R6829">
        <v>6828</v>
      </c>
    </row>
    <row r="6830" spans="1:18" ht="15" x14ac:dyDescent="0.45">
      <c r="A6830">
        <v>30395</v>
      </c>
      <c r="B6830">
        <v>1</v>
      </c>
      <c r="C6830">
        <v>4.3</v>
      </c>
      <c r="J6830">
        <v>1</v>
      </c>
      <c r="K6830">
        <v>4.3</v>
      </c>
      <c r="L6830" s="11" t="s">
        <v>11928</v>
      </c>
      <c r="M6830" s="12" t="s">
        <v>6</v>
      </c>
      <c r="N6830" s="12">
        <v>1404</v>
      </c>
      <c r="O6830" s="12" t="s">
        <v>6</v>
      </c>
      <c r="P6830" s="12" t="s">
        <v>6</v>
      </c>
      <c r="Q6830" s="12" t="s">
        <v>6</v>
      </c>
      <c r="R6830">
        <v>6829</v>
      </c>
    </row>
    <row r="6831" spans="1:18" ht="15" x14ac:dyDescent="0.45">
      <c r="A6831">
        <v>32386</v>
      </c>
      <c r="H6831">
        <v>1</v>
      </c>
      <c r="I6831">
        <v>4.3</v>
      </c>
      <c r="J6831">
        <v>1</v>
      </c>
      <c r="K6831">
        <v>4.3</v>
      </c>
      <c r="L6831" s="11" t="s">
        <v>11927</v>
      </c>
      <c r="M6831" s="12" t="s">
        <v>6</v>
      </c>
      <c r="N6831" s="12" t="s">
        <v>6</v>
      </c>
      <c r="O6831" s="12" t="s">
        <v>6</v>
      </c>
      <c r="P6831" s="12" t="s">
        <v>6</v>
      </c>
      <c r="Q6831" s="12">
        <v>1149</v>
      </c>
      <c r="R6831">
        <v>6830</v>
      </c>
    </row>
    <row r="6832" spans="1:18" ht="15" x14ac:dyDescent="0.45">
      <c r="A6832">
        <v>32339</v>
      </c>
      <c r="H6832">
        <v>1</v>
      </c>
      <c r="I6832">
        <v>4.2</v>
      </c>
      <c r="J6832">
        <v>1</v>
      </c>
      <c r="K6832">
        <v>4.2</v>
      </c>
      <c r="L6832" s="11" t="s">
        <v>11926</v>
      </c>
      <c r="M6832" s="12" t="s">
        <v>6</v>
      </c>
      <c r="N6832" s="12" t="s">
        <v>6</v>
      </c>
      <c r="O6832" s="12" t="s">
        <v>6</v>
      </c>
      <c r="P6832" s="12">
        <v>2161</v>
      </c>
      <c r="Q6832" s="12" t="s">
        <v>6</v>
      </c>
      <c r="R6832">
        <v>6831</v>
      </c>
    </row>
    <row r="6833" spans="1:18" ht="15" x14ac:dyDescent="0.45">
      <c r="A6833">
        <v>32340</v>
      </c>
      <c r="H6833">
        <v>1</v>
      </c>
      <c r="I6833">
        <v>4.2</v>
      </c>
      <c r="J6833">
        <v>1</v>
      </c>
      <c r="K6833">
        <v>4.2</v>
      </c>
      <c r="L6833" s="11" t="s">
        <v>11926</v>
      </c>
      <c r="M6833" s="12" t="s">
        <v>6</v>
      </c>
      <c r="N6833" s="12" t="s">
        <v>6</v>
      </c>
      <c r="O6833" s="12" t="s">
        <v>6</v>
      </c>
      <c r="P6833" s="12">
        <v>2162</v>
      </c>
      <c r="Q6833" s="12" t="s">
        <v>6</v>
      </c>
      <c r="R6833">
        <v>6832</v>
      </c>
    </row>
    <row r="6834" spans="1:18" ht="15" x14ac:dyDescent="0.45">
      <c r="A6834">
        <v>32528</v>
      </c>
      <c r="H6834">
        <v>2</v>
      </c>
      <c r="I6834">
        <v>4.04</v>
      </c>
      <c r="J6834">
        <v>2</v>
      </c>
      <c r="K6834">
        <v>4.04</v>
      </c>
      <c r="L6834" s="11" t="s">
        <v>11927</v>
      </c>
      <c r="M6834" s="12" t="s">
        <v>6</v>
      </c>
      <c r="N6834" s="12" t="s">
        <v>6</v>
      </c>
      <c r="O6834" s="12" t="s">
        <v>6</v>
      </c>
      <c r="P6834" s="12" t="s">
        <v>6</v>
      </c>
      <c r="Q6834" s="12">
        <v>1150</v>
      </c>
      <c r="R6834">
        <v>6833</v>
      </c>
    </row>
    <row r="6835" spans="1:18" ht="15" x14ac:dyDescent="0.45">
      <c r="A6835">
        <v>10299</v>
      </c>
      <c r="D6835">
        <v>2</v>
      </c>
      <c r="E6835">
        <v>4</v>
      </c>
      <c r="J6835">
        <v>2</v>
      </c>
      <c r="K6835">
        <v>4</v>
      </c>
      <c r="L6835" s="11" t="s">
        <v>11927</v>
      </c>
      <c r="M6835" s="12" t="s">
        <v>6</v>
      </c>
      <c r="N6835" s="12" t="s">
        <v>6</v>
      </c>
      <c r="O6835" s="12" t="s">
        <v>6</v>
      </c>
      <c r="P6835" s="12" t="s">
        <v>6</v>
      </c>
      <c r="Q6835" s="12">
        <v>1151</v>
      </c>
      <c r="R6835">
        <v>6834</v>
      </c>
    </row>
    <row r="6836" spans="1:18" ht="15" x14ac:dyDescent="0.45">
      <c r="A6836">
        <v>10393</v>
      </c>
      <c r="B6836">
        <v>1</v>
      </c>
      <c r="C6836">
        <v>4</v>
      </c>
      <c r="J6836">
        <v>1</v>
      </c>
      <c r="K6836">
        <v>4</v>
      </c>
      <c r="L6836" s="11" t="s">
        <v>11927</v>
      </c>
      <c r="M6836" s="12" t="s">
        <v>6</v>
      </c>
      <c r="N6836" s="12" t="s">
        <v>6</v>
      </c>
      <c r="O6836" s="12" t="s">
        <v>6</v>
      </c>
      <c r="P6836" s="12" t="s">
        <v>6</v>
      </c>
      <c r="Q6836" s="12">
        <v>1152</v>
      </c>
      <c r="R6836">
        <v>6835</v>
      </c>
    </row>
    <row r="6837" spans="1:18" ht="15" x14ac:dyDescent="0.45">
      <c r="A6837">
        <v>14336</v>
      </c>
      <c r="B6837">
        <v>2</v>
      </c>
      <c r="C6837">
        <v>4</v>
      </c>
      <c r="J6837">
        <v>2</v>
      </c>
      <c r="K6837">
        <v>4</v>
      </c>
      <c r="L6837" s="11" t="s">
        <v>11928</v>
      </c>
      <c r="M6837" s="12" t="s">
        <v>6</v>
      </c>
      <c r="N6837" s="12">
        <v>1405</v>
      </c>
      <c r="O6837" s="12" t="s">
        <v>6</v>
      </c>
      <c r="P6837" s="12" t="s">
        <v>6</v>
      </c>
      <c r="Q6837" s="12" t="s">
        <v>6</v>
      </c>
      <c r="R6837">
        <v>6836</v>
      </c>
    </row>
    <row r="6838" spans="1:18" ht="15" x14ac:dyDescent="0.45">
      <c r="A6838">
        <v>16982</v>
      </c>
      <c r="B6838">
        <v>2</v>
      </c>
      <c r="C6838">
        <v>4</v>
      </c>
      <c r="J6838">
        <v>2</v>
      </c>
      <c r="K6838">
        <v>4</v>
      </c>
      <c r="L6838" s="11" t="s">
        <v>11926</v>
      </c>
      <c r="M6838" s="12" t="s">
        <v>6</v>
      </c>
      <c r="N6838" s="12" t="s">
        <v>6</v>
      </c>
      <c r="O6838" s="12" t="s">
        <v>6</v>
      </c>
      <c r="P6838" s="12">
        <v>2163</v>
      </c>
      <c r="Q6838" s="12" t="s">
        <v>6</v>
      </c>
      <c r="R6838">
        <v>6837</v>
      </c>
    </row>
    <row r="6839" spans="1:18" ht="15" x14ac:dyDescent="0.45">
      <c r="A6839">
        <v>17896</v>
      </c>
      <c r="B6839">
        <v>1</v>
      </c>
      <c r="C6839">
        <v>4</v>
      </c>
      <c r="J6839">
        <v>1</v>
      </c>
      <c r="K6839">
        <v>4</v>
      </c>
      <c r="L6839" s="11" t="s">
        <v>11926</v>
      </c>
      <c r="M6839" s="12" t="s">
        <v>6</v>
      </c>
      <c r="N6839" s="12" t="s">
        <v>6</v>
      </c>
      <c r="O6839" s="12" t="s">
        <v>6</v>
      </c>
      <c r="P6839" s="12">
        <v>2164</v>
      </c>
      <c r="Q6839" s="12" t="s">
        <v>6</v>
      </c>
      <c r="R6839">
        <v>6838</v>
      </c>
    </row>
    <row r="6840" spans="1:18" ht="15" x14ac:dyDescent="0.45">
      <c r="A6840">
        <v>29842</v>
      </c>
      <c r="F6840">
        <v>1</v>
      </c>
      <c r="G6840">
        <v>1</v>
      </c>
      <c r="H6840">
        <v>3</v>
      </c>
      <c r="I6840">
        <v>3</v>
      </c>
      <c r="J6840">
        <v>4</v>
      </c>
      <c r="K6840">
        <v>4</v>
      </c>
      <c r="L6840" s="11" t="s">
        <v>11928</v>
      </c>
      <c r="M6840" s="12" t="s">
        <v>6</v>
      </c>
      <c r="N6840" s="12">
        <v>1406</v>
      </c>
      <c r="O6840" s="12" t="s">
        <v>6</v>
      </c>
      <c r="P6840" s="12" t="s">
        <v>6</v>
      </c>
      <c r="Q6840" s="12" t="s">
        <v>6</v>
      </c>
      <c r="R6840">
        <v>6839</v>
      </c>
    </row>
    <row r="6841" spans="1:18" ht="15" x14ac:dyDescent="0.45">
      <c r="A6841">
        <v>14775</v>
      </c>
      <c r="B6841">
        <v>1</v>
      </c>
      <c r="C6841">
        <v>1.4</v>
      </c>
      <c r="D6841">
        <v>1</v>
      </c>
      <c r="E6841">
        <v>1.29</v>
      </c>
      <c r="H6841">
        <v>1</v>
      </c>
      <c r="I6841">
        <v>1.29</v>
      </c>
      <c r="J6841">
        <v>3</v>
      </c>
      <c r="K6841">
        <v>3.98</v>
      </c>
      <c r="L6841" s="11" t="s">
        <v>11927</v>
      </c>
      <c r="M6841" s="12" t="s">
        <v>6</v>
      </c>
      <c r="N6841" s="12" t="s">
        <v>6</v>
      </c>
      <c r="O6841" s="12" t="s">
        <v>6</v>
      </c>
      <c r="P6841" s="12" t="s">
        <v>6</v>
      </c>
      <c r="Q6841" s="12">
        <v>1153</v>
      </c>
      <c r="R6841">
        <v>6840</v>
      </c>
    </row>
    <row r="6842" spans="1:18" ht="15" x14ac:dyDescent="0.45">
      <c r="A6842">
        <v>31809</v>
      </c>
      <c r="H6842">
        <v>4</v>
      </c>
      <c r="I6842">
        <v>3.92</v>
      </c>
      <c r="J6842">
        <v>4</v>
      </c>
      <c r="K6842">
        <v>3.92</v>
      </c>
      <c r="L6842" s="11" t="s">
        <v>11928</v>
      </c>
      <c r="M6842" s="12" t="s">
        <v>6</v>
      </c>
      <c r="N6842" s="12">
        <v>1407</v>
      </c>
      <c r="O6842" s="12" t="s">
        <v>6</v>
      </c>
      <c r="P6842" s="12" t="s">
        <v>6</v>
      </c>
      <c r="Q6842" s="12" t="s">
        <v>6</v>
      </c>
      <c r="R6842">
        <v>6841</v>
      </c>
    </row>
    <row r="6843" spans="1:18" ht="15" x14ac:dyDescent="0.45">
      <c r="A6843">
        <v>2028196</v>
      </c>
      <c r="H6843">
        <v>0.16</v>
      </c>
      <c r="I6843">
        <v>3.8</v>
      </c>
      <c r="J6843">
        <v>0.16</v>
      </c>
      <c r="K6843">
        <v>3.8</v>
      </c>
      <c r="L6843" s="11" t="s">
        <v>11924</v>
      </c>
      <c r="M6843" s="12">
        <v>469</v>
      </c>
      <c r="N6843" s="12" t="s">
        <v>6</v>
      </c>
      <c r="O6843" s="12" t="s">
        <v>6</v>
      </c>
      <c r="P6843" s="12" t="s">
        <v>6</v>
      </c>
      <c r="Q6843" s="12" t="s">
        <v>6</v>
      </c>
      <c r="R6843">
        <v>6842</v>
      </c>
    </row>
    <row r="6844" spans="1:18" ht="15" x14ac:dyDescent="0.45">
      <c r="A6844">
        <v>2011623</v>
      </c>
      <c r="B6844">
        <v>0.47</v>
      </c>
      <c r="C6844">
        <v>3.72</v>
      </c>
      <c r="J6844">
        <v>0.47</v>
      </c>
      <c r="K6844">
        <v>3.72</v>
      </c>
      <c r="L6844" s="11" t="s">
        <v>11923</v>
      </c>
      <c r="M6844" s="12" t="s">
        <v>6</v>
      </c>
      <c r="N6844" s="12" t="s">
        <v>6</v>
      </c>
      <c r="O6844" s="12" t="s">
        <v>6</v>
      </c>
      <c r="P6844" s="12" t="s">
        <v>6</v>
      </c>
      <c r="Q6844" s="12" t="s">
        <v>6</v>
      </c>
      <c r="R6844">
        <v>6843</v>
      </c>
    </row>
    <row r="6845" spans="1:18" ht="15" x14ac:dyDescent="0.45">
      <c r="A6845">
        <v>2010417</v>
      </c>
      <c r="B6845">
        <v>0.12</v>
      </c>
      <c r="C6845">
        <v>1.32</v>
      </c>
      <c r="D6845">
        <v>0.14000000000000001</v>
      </c>
      <c r="E6845">
        <v>1.54</v>
      </c>
      <c r="F6845">
        <v>0.08</v>
      </c>
      <c r="G6845">
        <v>0.83</v>
      </c>
      <c r="J6845">
        <v>0.34</v>
      </c>
      <c r="K6845">
        <v>3.6900000000000004</v>
      </c>
      <c r="L6845" s="11" t="s">
        <v>11923</v>
      </c>
      <c r="M6845" s="12" t="s">
        <v>6</v>
      </c>
      <c r="N6845" s="12" t="s">
        <v>6</v>
      </c>
      <c r="O6845" s="12" t="s">
        <v>6</v>
      </c>
      <c r="P6845" s="12" t="s">
        <v>6</v>
      </c>
      <c r="Q6845" s="12" t="s">
        <v>6</v>
      </c>
      <c r="R6845">
        <v>6844</v>
      </c>
    </row>
    <row r="6846" spans="1:18" ht="15" x14ac:dyDescent="0.45">
      <c r="A6846">
        <v>2027876</v>
      </c>
      <c r="F6846">
        <v>0.46</v>
      </c>
      <c r="G6846">
        <v>3.68</v>
      </c>
      <c r="J6846">
        <v>0.46</v>
      </c>
      <c r="K6846">
        <v>3.68</v>
      </c>
      <c r="L6846" s="11" t="s">
        <v>11923</v>
      </c>
      <c r="M6846" s="12" t="s">
        <v>6</v>
      </c>
      <c r="N6846" s="12" t="s">
        <v>6</v>
      </c>
      <c r="O6846" s="12" t="s">
        <v>6</v>
      </c>
      <c r="P6846" s="12" t="s">
        <v>6</v>
      </c>
      <c r="Q6846" s="12" t="s">
        <v>6</v>
      </c>
      <c r="R6846">
        <v>6845</v>
      </c>
    </row>
    <row r="6847" spans="1:18" ht="15" x14ac:dyDescent="0.45">
      <c r="A6847">
        <v>16056</v>
      </c>
      <c r="H6847">
        <v>1</v>
      </c>
      <c r="I6847">
        <v>3.6</v>
      </c>
      <c r="J6847">
        <v>1</v>
      </c>
      <c r="K6847">
        <v>3.6</v>
      </c>
      <c r="L6847" s="11" t="s">
        <v>11928</v>
      </c>
      <c r="M6847" s="12" t="s">
        <v>6</v>
      </c>
      <c r="N6847" s="12">
        <v>1408</v>
      </c>
      <c r="O6847" s="12" t="s">
        <v>6</v>
      </c>
      <c r="P6847" s="12" t="s">
        <v>6</v>
      </c>
      <c r="Q6847" s="12" t="s">
        <v>6</v>
      </c>
      <c r="R6847">
        <v>6846</v>
      </c>
    </row>
    <row r="6848" spans="1:18" ht="15" x14ac:dyDescent="0.45">
      <c r="A6848">
        <v>18578</v>
      </c>
      <c r="H6848">
        <v>1</v>
      </c>
      <c r="I6848">
        <v>3.6</v>
      </c>
      <c r="J6848">
        <v>1</v>
      </c>
      <c r="K6848">
        <v>3.6</v>
      </c>
      <c r="L6848" s="11" t="s">
        <v>11926</v>
      </c>
      <c r="M6848" s="12" t="s">
        <v>6</v>
      </c>
      <c r="N6848" s="12" t="s">
        <v>6</v>
      </c>
      <c r="O6848" s="12" t="s">
        <v>6</v>
      </c>
      <c r="P6848" s="12">
        <v>2165</v>
      </c>
      <c r="Q6848" s="12" t="s">
        <v>6</v>
      </c>
      <c r="R6848">
        <v>6847</v>
      </c>
    </row>
    <row r="6849" spans="1:18" ht="15" x14ac:dyDescent="0.45">
      <c r="A6849">
        <v>18580</v>
      </c>
      <c r="H6849">
        <v>1</v>
      </c>
      <c r="I6849">
        <v>3.6</v>
      </c>
      <c r="J6849">
        <v>1</v>
      </c>
      <c r="K6849">
        <v>3.6</v>
      </c>
      <c r="L6849" s="11" t="s">
        <v>11926</v>
      </c>
      <c r="M6849" s="12" t="s">
        <v>6</v>
      </c>
      <c r="N6849" s="12" t="s">
        <v>6</v>
      </c>
      <c r="O6849" s="12" t="s">
        <v>6</v>
      </c>
      <c r="P6849" s="12">
        <v>2166</v>
      </c>
      <c r="Q6849" s="12" t="s">
        <v>6</v>
      </c>
      <c r="R6849">
        <v>6848</v>
      </c>
    </row>
    <row r="6850" spans="1:18" ht="15" x14ac:dyDescent="0.45">
      <c r="A6850">
        <v>15927</v>
      </c>
      <c r="H6850">
        <v>1</v>
      </c>
      <c r="I6850">
        <v>3.5</v>
      </c>
      <c r="J6850">
        <v>1</v>
      </c>
      <c r="K6850">
        <v>3.5</v>
      </c>
      <c r="L6850" s="11" t="s">
        <v>11927</v>
      </c>
      <c r="M6850" s="12" t="s">
        <v>6</v>
      </c>
      <c r="N6850" s="12" t="s">
        <v>6</v>
      </c>
      <c r="O6850" s="12" t="s">
        <v>6</v>
      </c>
      <c r="P6850" s="12" t="s">
        <v>6</v>
      </c>
      <c r="Q6850" s="12">
        <v>1154</v>
      </c>
      <c r="R6850">
        <v>6849</v>
      </c>
    </row>
    <row r="6851" spans="1:18" ht="15" x14ac:dyDescent="0.45">
      <c r="A6851">
        <v>18548</v>
      </c>
      <c r="H6851">
        <v>1</v>
      </c>
      <c r="I6851">
        <v>3.5</v>
      </c>
      <c r="J6851">
        <v>1</v>
      </c>
      <c r="K6851">
        <v>3.5</v>
      </c>
      <c r="L6851" s="11" t="s">
        <v>11923</v>
      </c>
      <c r="M6851" s="12" t="s">
        <v>6</v>
      </c>
      <c r="N6851" s="12" t="s">
        <v>6</v>
      </c>
      <c r="O6851" s="12" t="s">
        <v>6</v>
      </c>
      <c r="P6851" s="12" t="s">
        <v>6</v>
      </c>
      <c r="Q6851" s="12" t="s">
        <v>6</v>
      </c>
      <c r="R6851">
        <v>6850</v>
      </c>
    </row>
    <row r="6852" spans="1:18" ht="15" x14ac:dyDescent="0.45">
      <c r="A6852">
        <v>22246</v>
      </c>
      <c r="H6852">
        <v>1</v>
      </c>
      <c r="I6852">
        <v>3.5</v>
      </c>
      <c r="J6852">
        <v>1</v>
      </c>
      <c r="K6852">
        <v>3.5</v>
      </c>
      <c r="L6852" s="11" t="s">
        <v>11923</v>
      </c>
      <c r="M6852" s="12" t="s">
        <v>6</v>
      </c>
      <c r="N6852" s="12" t="s">
        <v>6</v>
      </c>
      <c r="O6852" s="12" t="s">
        <v>6</v>
      </c>
      <c r="P6852" s="12" t="s">
        <v>6</v>
      </c>
      <c r="Q6852" s="12" t="s">
        <v>6</v>
      </c>
      <c r="R6852">
        <v>6851</v>
      </c>
    </row>
    <row r="6853" spans="1:18" ht="15" x14ac:dyDescent="0.45">
      <c r="A6853">
        <v>27605</v>
      </c>
      <c r="D6853">
        <v>20</v>
      </c>
      <c r="E6853">
        <v>1.98</v>
      </c>
      <c r="F6853">
        <v>9</v>
      </c>
      <c r="G6853">
        <v>0.9</v>
      </c>
      <c r="H6853">
        <v>5</v>
      </c>
      <c r="I6853">
        <v>0.5</v>
      </c>
      <c r="J6853">
        <v>34</v>
      </c>
      <c r="K6853">
        <v>3.38</v>
      </c>
      <c r="L6853" s="11" t="s">
        <v>11928</v>
      </c>
      <c r="M6853" s="12" t="s">
        <v>6</v>
      </c>
      <c r="N6853" s="12">
        <v>1409</v>
      </c>
      <c r="O6853" s="12" t="s">
        <v>6</v>
      </c>
      <c r="P6853" s="12" t="s">
        <v>6</v>
      </c>
      <c r="Q6853" s="12" t="s">
        <v>6</v>
      </c>
      <c r="R6853">
        <v>6852</v>
      </c>
    </row>
    <row r="6854" spans="1:18" ht="15" x14ac:dyDescent="0.45">
      <c r="A6854">
        <v>2027608</v>
      </c>
      <c r="D6854">
        <v>0.16</v>
      </c>
      <c r="E6854">
        <v>3.37</v>
      </c>
      <c r="J6854">
        <v>0.16</v>
      </c>
      <c r="K6854">
        <v>3.37</v>
      </c>
      <c r="L6854" s="11" t="s">
        <v>11923</v>
      </c>
      <c r="M6854" s="12" t="s">
        <v>6</v>
      </c>
      <c r="N6854" s="12" t="s">
        <v>6</v>
      </c>
      <c r="O6854" s="12" t="s">
        <v>6</v>
      </c>
      <c r="P6854" s="12" t="s">
        <v>6</v>
      </c>
      <c r="Q6854" s="12" t="s">
        <v>6</v>
      </c>
      <c r="R6854">
        <v>6853</v>
      </c>
    </row>
    <row r="6855" spans="1:18" ht="15" x14ac:dyDescent="0.45">
      <c r="A6855">
        <v>18224</v>
      </c>
      <c r="H6855">
        <v>1</v>
      </c>
      <c r="I6855">
        <v>3.3</v>
      </c>
      <c r="J6855">
        <v>1</v>
      </c>
      <c r="K6855">
        <v>3.3</v>
      </c>
      <c r="L6855" s="11" t="s">
        <v>11926</v>
      </c>
      <c r="M6855" s="12" t="s">
        <v>6</v>
      </c>
      <c r="N6855" s="12" t="s">
        <v>6</v>
      </c>
      <c r="O6855" s="12" t="s">
        <v>6</v>
      </c>
      <c r="P6855" s="12">
        <v>2167</v>
      </c>
      <c r="Q6855" s="12" t="s">
        <v>6</v>
      </c>
      <c r="R6855">
        <v>6854</v>
      </c>
    </row>
    <row r="6856" spans="1:18" ht="15" x14ac:dyDescent="0.45">
      <c r="A6856">
        <v>29352</v>
      </c>
      <c r="D6856">
        <v>1</v>
      </c>
      <c r="E6856">
        <v>3.2</v>
      </c>
      <c r="J6856">
        <v>1</v>
      </c>
      <c r="K6856">
        <v>3.2</v>
      </c>
      <c r="L6856" s="11" t="s">
        <v>11928</v>
      </c>
      <c r="M6856" s="12" t="s">
        <v>6</v>
      </c>
      <c r="N6856" s="12">
        <v>1410</v>
      </c>
      <c r="O6856" s="12" t="s">
        <v>6</v>
      </c>
      <c r="P6856" s="12" t="s">
        <v>6</v>
      </c>
      <c r="Q6856" s="12" t="s">
        <v>6</v>
      </c>
      <c r="R6856">
        <v>6855</v>
      </c>
    </row>
    <row r="6857" spans="1:18" ht="15" x14ac:dyDescent="0.45">
      <c r="A6857">
        <v>27809</v>
      </c>
      <c r="H6857">
        <v>1</v>
      </c>
      <c r="I6857">
        <v>3</v>
      </c>
      <c r="J6857">
        <v>1</v>
      </c>
      <c r="K6857">
        <v>3</v>
      </c>
      <c r="L6857" s="11" t="s">
        <v>11923</v>
      </c>
      <c r="M6857" s="12" t="s">
        <v>6</v>
      </c>
      <c r="N6857" s="12" t="s">
        <v>6</v>
      </c>
      <c r="O6857" s="12" t="s">
        <v>6</v>
      </c>
      <c r="P6857" s="12" t="s">
        <v>6</v>
      </c>
      <c r="Q6857" s="12" t="s">
        <v>6</v>
      </c>
      <c r="R6857">
        <v>6856</v>
      </c>
    </row>
    <row r="6858" spans="1:18" ht="15" x14ac:dyDescent="0.45">
      <c r="A6858">
        <v>27876</v>
      </c>
      <c r="B6858">
        <v>1</v>
      </c>
      <c r="C6858">
        <v>1</v>
      </c>
      <c r="D6858">
        <v>1</v>
      </c>
      <c r="E6858">
        <v>1</v>
      </c>
      <c r="H6858">
        <v>1</v>
      </c>
      <c r="I6858">
        <v>1</v>
      </c>
      <c r="J6858">
        <v>3</v>
      </c>
      <c r="K6858">
        <v>3</v>
      </c>
      <c r="L6858" s="11" t="s">
        <v>6</v>
      </c>
      <c r="M6858" s="12" t="s">
        <v>6</v>
      </c>
      <c r="N6858" s="12" t="s">
        <v>6</v>
      </c>
      <c r="O6858" s="12" t="s">
        <v>6</v>
      </c>
      <c r="P6858" s="12" t="s">
        <v>6</v>
      </c>
      <c r="Q6858" s="12" t="s">
        <v>6</v>
      </c>
      <c r="R6858">
        <v>6857</v>
      </c>
    </row>
    <row r="6859" spans="1:18" ht="15" x14ac:dyDescent="0.45">
      <c r="A6859">
        <v>32536</v>
      </c>
      <c r="H6859">
        <v>2</v>
      </c>
      <c r="I6859">
        <v>3</v>
      </c>
      <c r="J6859">
        <v>2</v>
      </c>
      <c r="K6859">
        <v>3</v>
      </c>
      <c r="L6859" s="11" t="s">
        <v>11927</v>
      </c>
      <c r="M6859" s="12" t="s">
        <v>6</v>
      </c>
      <c r="N6859" s="12" t="s">
        <v>6</v>
      </c>
      <c r="O6859" s="12" t="s">
        <v>6</v>
      </c>
      <c r="P6859" s="12" t="s">
        <v>6</v>
      </c>
      <c r="Q6859" s="12">
        <v>1155</v>
      </c>
      <c r="R6859">
        <v>6858</v>
      </c>
    </row>
    <row r="6860" spans="1:18" ht="15" x14ac:dyDescent="0.45">
      <c r="A6860">
        <v>32538</v>
      </c>
      <c r="H6860">
        <v>2</v>
      </c>
      <c r="I6860">
        <v>3</v>
      </c>
      <c r="J6860">
        <v>2</v>
      </c>
      <c r="K6860">
        <v>3</v>
      </c>
      <c r="L6860" s="11" t="s">
        <v>11927</v>
      </c>
      <c r="M6860" s="12" t="s">
        <v>6</v>
      </c>
      <c r="N6860" s="12" t="s">
        <v>6</v>
      </c>
      <c r="O6860" s="12" t="s">
        <v>6</v>
      </c>
      <c r="P6860" s="12" t="s">
        <v>6</v>
      </c>
      <c r="Q6860" s="12">
        <v>1156</v>
      </c>
      <c r="R6860">
        <v>6859</v>
      </c>
    </row>
    <row r="6861" spans="1:18" ht="15" x14ac:dyDescent="0.45">
      <c r="A6861">
        <v>32541</v>
      </c>
      <c r="H6861">
        <v>2</v>
      </c>
      <c r="I6861">
        <v>3</v>
      </c>
      <c r="J6861">
        <v>2</v>
      </c>
      <c r="K6861">
        <v>3</v>
      </c>
      <c r="L6861" s="11" t="s">
        <v>11927</v>
      </c>
      <c r="M6861" s="12" t="s">
        <v>6</v>
      </c>
      <c r="N6861" s="12" t="s">
        <v>6</v>
      </c>
      <c r="O6861" s="12" t="s">
        <v>6</v>
      </c>
      <c r="P6861" s="12" t="s">
        <v>6</v>
      </c>
      <c r="Q6861" s="12">
        <v>1157</v>
      </c>
      <c r="R6861">
        <v>6860</v>
      </c>
    </row>
    <row r="6862" spans="1:18" ht="15" x14ac:dyDescent="0.45">
      <c r="A6862">
        <v>2027662</v>
      </c>
      <c r="F6862">
        <v>0.24</v>
      </c>
      <c r="G6862">
        <v>2.83</v>
      </c>
      <c r="J6862">
        <v>0.24</v>
      </c>
      <c r="K6862">
        <v>2.83</v>
      </c>
      <c r="L6862" s="11" t="s">
        <v>11924</v>
      </c>
      <c r="M6862" s="12">
        <v>470</v>
      </c>
      <c r="N6862" s="12" t="s">
        <v>6</v>
      </c>
      <c r="O6862" s="12" t="s">
        <v>6</v>
      </c>
      <c r="P6862" s="12" t="s">
        <v>6</v>
      </c>
      <c r="Q6862" s="12" t="s">
        <v>6</v>
      </c>
      <c r="R6862">
        <v>6861</v>
      </c>
    </row>
    <row r="6863" spans="1:18" ht="15" x14ac:dyDescent="0.45">
      <c r="A6863">
        <v>14340</v>
      </c>
      <c r="B6863">
        <v>1</v>
      </c>
      <c r="C6863">
        <v>2.6</v>
      </c>
      <c r="J6863">
        <v>1</v>
      </c>
      <c r="K6863">
        <v>2.6</v>
      </c>
      <c r="L6863" s="11" t="s">
        <v>11928</v>
      </c>
      <c r="M6863" s="12" t="s">
        <v>6</v>
      </c>
      <c r="N6863" s="12">
        <v>1411</v>
      </c>
      <c r="O6863" s="12" t="s">
        <v>6</v>
      </c>
      <c r="P6863" s="12" t="s">
        <v>6</v>
      </c>
      <c r="Q6863" s="12" t="s">
        <v>6</v>
      </c>
      <c r="R6863">
        <v>6862</v>
      </c>
    </row>
    <row r="6864" spans="1:18" ht="15" x14ac:dyDescent="0.45">
      <c r="A6864">
        <v>16767</v>
      </c>
      <c r="B6864">
        <v>1</v>
      </c>
      <c r="C6864">
        <v>2.6</v>
      </c>
      <c r="J6864">
        <v>1</v>
      </c>
      <c r="K6864">
        <v>2.6</v>
      </c>
      <c r="L6864" s="11" t="s">
        <v>6</v>
      </c>
      <c r="M6864" s="12" t="s">
        <v>6</v>
      </c>
      <c r="N6864" s="12" t="s">
        <v>6</v>
      </c>
      <c r="O6864" s="12" t="s">
        <v>6</v>
      </c>
      <c r="P6864" s="12" t="s">
        <v>6</v>
      </c>
      <c r="Q6864" s="12" t="s">
        <v>6</v>
      </c>
      <c r="R6864">
        <v>6863</v>
      </c>
    </row>
    <row r="6865" spans="1:18" ht="15" x14ac:dyDescent="0.45">
      <c r="A6865">
        <v>2028022</v>
      </c>
      <c r="H6865">
        <v>0.77</v>
      </c>
      <c r="I6865">
        <v>2.6</v>
      </c>
      <c r="J6865">
        <v>0.77</v>
      </c>
      <c r="K6865">
        <v>2.6</v>
      </c>
      <c r="L6865" s="11" t="s">
        <v>11923</v>
      </c>
      <c r="M6865" s="12" t="s">
        <v>6</v>
      </c>
      <c r="N6865" s="12" t="s">
        <v>6</v>
      </c>
      <c r="O6865" s="12" t="s">
        <v>6</v>
      </c>
      <c r="P6865" s="12" t="s">
        <v>6</v>
      </c>
      <c r="Q6865" s="12" t="s">
        <v>6</v>
      </c>
      <c r="R6865">
        <v>6864</v>
      </c>
    </row>
    <row r="6866" spans="1:18" ht="15" x14ac:dyDescent="0.45">
      <c r="A6866">
        <v>32433</v>
      </c>
      <c r="H6866">
        <v>1</v>
      </c>
      <c r="I6866">
        <v>2.6</v>
      </c>
      <c r="J6866">
        <v>1</v>
      </c>
      <c r="K6866">
        <v>2.6</v>
      </c>
      <c r="L6866" s="11" t="s">
        <v>11925</v>
      </c>
      <c r="M6866" s="12" t="s">
        <v>6</v>
      </c>
      <c r="N6866" s="12" t="s">
        <v>6</v>
      </c>
      <c r="O6866" s="12">
        <v>1285</v>
      </c>
      <c r="P6866" s="12" t="s">
        <v>6</v>
      </c>
      <c r="Q6866" s="12" t="s">
        <v>6</v>
      </c>
      <c r="R6866">
        <v>6865</v>
      </c>
    </row>
    <row r="6867" spans="1:18" ht="15" x14ac:dyDescent="0.45">
      <c r="A6867">
        <v>32559</v>
      </c>
      <c r="H6867">
        <v>1</v>
      </c>
      <c r="I6867">
        <v>2.6</v>
      </c>
      <c r="J6867">
        <v>1</v>
      </c>
      <c r="K6867">
        <v>2.6</v>
      </c>
      <c r="L6867" s="11" t="s">
        <v>11926</v>
      </c>
      <c r="M6867" s="12" t="s">
        <v>6</v>
      </c>
      <c r="N6867" s="12" t="s">
        <v>6</v>
      </c>
      <c r="O6867" s="12" t="s">
        <v>6</v>
      </c>
      <c r="P6867" s="12">
        <v>2168</v>
      </c>
      <c r="Q6867" s="12" t="s">
        <v>6</v>
      </c>
      <c r="R6867">
        <v>6866</v>
      </c>
    </row>
    <row r="6868" spans="1:18" ht="15" x14ac:dyDescent="0.45">
      <c r="A6868">
        <v>2027789</v>
      </c>
      <c r="B6868">
        <v>0.13</v>
      </c>
      <c r="C6868">
        <v>2.5099999999999998</v>
      </c>
      <c r="J6868">
        <v>0.13</v>
      </c>
      <c r="K6868">
        <v>2.5099999999999998</v>
      </c>
      <c r="L6868" s="11" t="s">
        <v>11923</v>
      </c>
      <c r="M6868" s="12" t="s">
        <v>6</v>
      </c>
      <c r="N6868" s="12" t="s">
        <v>6</v>
      </c>
      <c r="O6868" s="12" t="s">
        <v>6</v>
      </c>
      <c r="P6868" s="12" t="s">
        <v>6</v>
      </c>
      <c r="Q6868" s="12" t="s">
        <v>6</v>
      </c>
      <c r="R6868">
        <v>6867</v>
      </c>
    </row>
    <row r="6869" spans="1:18" ht="15" x14ac:dyDescent="0.45">
      <c r="A6869">
        <v>15918</v>
      </c>
      <c r="B6869">
        <v>1</v>
      </c>
      <c r="C6869">
        <v>2.5</v>
      </c>
      <c r="J6869">
        <v>1</v>
      </c>
      <c r="K6869">
        <v>2.5</v>
      </c>
      <c r="L6869" s="11" t="s">
        <v>11927</v>
      </c>
      <c r="M6869" s="12" t="s">
        <v>6</v>
      </c>
      <c r="N6869" s="12" t="s">
        <v>6</v>
      </c>
      <c r="O6869" s="12" t="s">
        <v>6</v>
      </c>
      <c r="P6869" s="12" t="s">
        <v>6</v>
      </c>
      <c r="Q6869" s="12">
        <v>1158</v>
      </c>
      <c r="R6869">
        <v>6868</v>
      </c>
    </row>
    <row r="6870" spans="1:18" ht="15" x14ac:dyDescent="0.45">
      <c r="A6870">
        <v>16739</v>
      </c>
      <c r="B6870">
        <v>1</v>
      </c>
      <c r="C6870">
        <v>0.3</v>
      </c>
      <c r="D6870">
        <v>3</v>
      </c>
      <c r="E6870">
        <v>0.9</v>
      </c>
      <c r="F6870">
        <v>4</v>
      </c>
      <c r="G6870">
        <v>1.2</v>
      </c>
      <c r="J6870">
        <v>8</v>
      </c>
      <c r="K6870">
        <v>2.4</v>
      </c>
      <c r="L6870" s="11" t="s">
        <v>11928</v>
      </c>
      <c r="M6870" s="12" t="s">
        <v>6</v>
      </c>
      <c r="N6870" s="12">
        <v>1412</v>
      </c>
      <c r="O6870" s="12" t="s">
        <v>6</v>
      </c>
      <c r="P6870" s="12" t="s">
        <v>6</v>
      </c>
      <c r="Q6870" s="12" t="s">
        <v>6</v>
      </c>
      <c r="R6870">
        <v>6869</v>
      </c>
    </row>
    <row r="6871" spans="1:18" ht="15" x14ac:dyDescent="0.45">
      <c r="A6871">
        <v>2028532</v>
      </c>
      <c r="F6871">
        <v>0.33</v>
      </c>
      <c r="G6871">
        <v>2.2799999999999998</v>
      </c>
      <c r="J6871">
        <v>0.33</v>
      </c>
      <c r="K6871">
        <v>2.2799999999999998</v>
      </c>
      <c r="L6871" s="11" t="s">
        <v>11923</v>
      </c>
      <c r="M6871" s="12" t="s">
        <v>6</v>
      </c>
      <c r="N6871" s="12" t="s">
        <v>6</v>
      </c>
      <c r="O6871" s="12" t="s">
        <v>6</v>
      </c>
      <c r="P6871" s="12" t="s">
        <v>6</v>
      </c>
      <c r="Q6871" s="12" t="s">
        <v>6</v>
      </c>
      <c r="R6871">
        <v>6870</v>
      </c>
    </row>
    <row r="6872" spans="1:18" ht="15" x14ac:dyDescent="0.45">
      <c r="A6872">
        <v>27289</v>
      </c>
      <c r="B6872">
        <v>1</v>
      </c>
      <c r="C6872">
        <v>2.12</v>
      </c>
      <c r="J6872">
        <v>1</v>
      </c>
      <c r="K6872">
        <v>2.12</v>
      </c>
      <c r="L6872" s="11"/>
      <c r="M6872" s="12" t="s">
        <v>6</v>
      </c>
      <c r="N6872" s="12" t="s">
        <v>6</v>
      </c>
      <c r="O6872" s="12" t="s">
        <v>6</v>
      </c>
      <c r="P6872" s="12" t="s">
        <v>6</v>
      </c>
      <c r="Q6872" s="12" t="s">
        <v>6</v>
      </c>
      <c r="R6872">
        <v>6871</v>
      </c>
    </row>
    <row r="6873" spans="1:18" ht="15" x14ac:dyDescent="0.45">
      <c r="A6873">
        <v>27241</v>
      </c>
      <c r="B6873">
        <v>1</v>
      </c>
      <c r="C6873">
        <v>2.02</v>
      </c>
      <c r="J6873">
        <v>1</v>
      </c>
      <c r="K6873">
        <v>2.02</v>
      </c>
      <c r="L6873" s="11" t="s">
        <v>11925</v>
      </c>
      <c r="M6873" s="12" t="s">
        <v>6</v>
      </c>
      <c r="N6873" s="12" t="s">
        <v>6</v>
      </c>
      <c r="O6873" s="12">
        <v>1286</v>
      </c>
      <c r="P6873" s="12" t="s">
        <v>6</v>
      </c>
      <c r="Q6873" s="12" t="s">
        <v>6</v>
      </c>
      <c r="R6873">
        <v>6872</v>
      </c>
    </row>
    <row r="6874" spans="1:18" ht="15" x14ac:dyDescent="0.45">
      <c r="A6874">
        <v>16732</v>
      </c>
      <c r="D6874">
        <v>1</v>
      </c>
      <c r="E6874">
        <v>0.5</v>
      </c>
      <c r="H6874">
        <v>3</v>
      </c>
      <c r="I6874">
        <v>1.5</v>
      </c>
      <c r="J6874">
        <v>4</v>
      </c>
      <c r="K6874">
        <v>2</v>
      </c>
      <c r="L6874" s="11" t="s">
        <v>11928</v>
      </c>
      <c r="M6874" s="12" t="s">
        <v>6</v>
      </c>
      <c r="N6874" s="12">
        <v>1413</v>
      </c>
      <c r="O6874" s="12" t="s">
        <v>6</v>
      </c>
      <c r="P6874" s="12" t="s">
        <v>6</v>
      </c>
      <c r="Q6874" s="12" t="s">
        <v>6</v>
      </c>
      <c r="R6874">
        <v>6873</v>
      </c>
    </row>
    <row r="6875" spans="1:18" ht="15" x14ac:dyDescent="0.45">
      <c r="A6875">
        <v>22718</v>
      </c>
      <c r="F6875">
        <v>2</v>
      </c>
      <c r="G6875">
        <v>2</v>
      </c>
      <c r="J6875">
        <v>2</v>
      </c>
      <c r="K6875">
        <v>2</v>
      </c>
      <c r="L6875" s="11" t="s">
        <v>11928</v>
      </c>
      <c r="M6875" s="12" t="s">
        <v>6</v>
      </c>
      <c r="N6875" s="12">
        <v>1414</v>
      </c>
      <c r="O6875" s="12" t="s">
        <v>6</v>
      </c>
      <c r="P6875" s="12" t="s">
        <v>6</v>
      </c>
      <c r="Q6875" s="12" t="s">
        <v>6</v>
      </c>
      <c r="R6875">
        <v>6874</v>
      </c>
    </row>
    <row r="6876" spans="1:18" ht="15" x14ac:dyDescent="0.45">
      <c r="A6876">
        <v>31325</v>
      </c>
      <c r="B6876">
        <v>1</v>
      </c>
      <c r="C6876">
        <v>2</v>
      </c>
      <c r="J6876">
        <v>1</v>
      </c>
      <c r="K6876">
        <v>2</v>
      </c>
      <c r="L6876" s="11" t="s">
        <v>11928</v>
      </c>
      <c r="M6876" s="12" t="s">
        <v>6</v>
      </c>
      <c r="N6876" s="12">
        <v>1415</v>
      </c>
      <c r="O6876" s="12" t="s">
        <v>6</v>
      </c>
      <c r="P6876" s="12" t="s">
        <v>6</v>
      </c>
      <c r="Q6876" s="12" t="s">
        <v>6</v>
      </c>
      <c r="R6876">
        <v>6875</v>
      </c>
    </row>
    <row r="6877" spans="1:18" ht="15" x14ac:dyDescent="0.45">
      <c r="A6877">
        <v>18277</v>
      </c>
      <c r="F6877">
        <v>2</v>
      </c>
      <c r="G6877">
        <v>1.84</v>
      </c>
      <c r="J6877">
        <v>2</v>
      </c>
      <c r="K6877">
        <v>1.84</v>
      </c>
      <c r="L6877" s="11" t="s">
        <v>11926</v>
      </c>
      <c r="M6877" s="12" t="s">
        <v>6</v>
      </c>
      <c r="N6877" s="12" t="s">
        <v>6</v>
      </c>
      <c r="O6877" s="12" t="s">
        <v>6</v>
      </c>
      <c r="P6877" s="12">
        <v>2169</v>
      </c>
      <c r="Q6877" s="12" t="s">
        <v>6</v>
      </c>
      <c r="R6877">
        <v>6876</v>
      </c>
    </row>
    <row r="6878" spans="1:18" ht="15" x14ac:dyDescent="0.45">
      <c r="A6878">
        <v>16737</v>
      </c>
      <c r="B6878">
        <v>1</v>
      </c>
      <c r="C6878">
        <v>0.3</v>
      </c>
      <c r="D6878">
        <v>1</v>
      </c>
      <c r="E6878">
        <v>0.3</v>
      </c>
      <c r="F6878">
        <v>1</v>
      </c>
      <c r="G6878">
        <v>0.3</v>
      </c>
      <c r="H6878">
        <v>3</v>
      </c>
      <c r="I6878">
        <v>0.9</v>
      </c>
      <c r="J6878">
        <v>6</v>
      </c>
      <c r="K6878">
        <v>1.7999999999999998</v>
      </c>
      <c r="L6878" s="11" t="s">
        <v>11928</v>
      </c>
      <c r="M6878" s="12" t="s">
        <v>6</v>
      </c>
      <c r="N6878" s="12">
        <v>1416</v>
      </c>
      <c r="O6878" s="12" t="s">
        <v>6</v>
      </c>
      <c r="P6878" s="12" t="s">
        <v>6</v>
      </c>
      <c r="Q6878" s="12" t="s">
        <v>6</v>
      </c>
      <c r="R6878">
        <v>6877</v>
      </c>
    </row>
    <row r="6879" spans="1:18" ht="15" x14ac:dyDescent="0.45">
      <c r="A6879">
        <v>31814</v>
      </c>
      <c r="D6879">
        <v>17</v>
      </c>
      <c r="E6879">
        <v>1.7</v>
      </c>
      <c r="J6879">
        <v>17</v>
      </c>
      <c r="K6879">
        <v>1.7</v>
      </c>
      <c r="L6879" s="11" t="s">
        <v>11928</v>
      </c>
      <c r="M6879" s="12" t="s">
        <v>6</v>
      </c>
      <c r="N6879" s="12">
        <v>1417</v>
      </c>
      <c r="O6879" s="12" t="s">
        <v>6</v>
      </c>
      <c r="P6879" s="12" t="s">
        <v>6</v>
      </c>
      <c r="Q6879" s="12" t="s">
        <v>6</v>
      </c>
      <c r="R6879">
        <v>6878</v>
      </c>
    </row>
    <row r="6880" spans="1:18" ht="15" x14ac:dyDescent="0.45">
      <c r="A6880">
        <v>2027928</v>
      </c>
      <c r="D6880">
        <v>0.3</v>
      </c>
      <c r="E6880">
        <v>1.66</v>
      </c>
      <c r="J6880">
        <v>0.3</v>
      </c>
      <c r="K6880">
        <v>1.66</v>
      </c>
      <c r="L6880" s="11" t="s">
        <v>11923</v>
      </c>
      <c r="M6880" s="12" t="s">
        <v>6</v>
      </c>
      <c r="N6880" s="12" t="s">
        <v>6</v>
      </c>
      <c r="O6880" s="12" t="s">
        <v>6</v>
      </c>
      <c r="P6880" s="12" t="s">
        <v>6</v>
      </c>
      <c r="Q6880" s="12" t="s">
        <v>6</v>
      </c>
      <c r="R6880">
        <v>6879</v>
      </c>
    </row>
    <row r="6881" spans="1:18" ht="15" x14ac:dyDescent="0.45">
      <c r="A6881">
        <v>2025101</v>
      </c>
      <c r="F6881">
        <v>0.2</v>
      </c>
      <c r="G6881">
        <v>1.62</v>
      </c>
      <c r="J6881">
        <v>0.2</v>
      </c>
      <c r="K6881">
        <v>1.62</v>
      </c>
      <c r="L6881" s="11" t="s">
        <v>11923</v>
      </c>
      <c r="M6881" s="12" t="s">
        <v>6</v>
      </c>
      <c r="N6881" s="12" t="s">
        <v>6</v>
      </c>
      <c r="O6881" s="12" t="s">
        <v>6</v>
      </c>
      <c r="P6881" s="12" t="s">
        <v>6</v>
      </c>
      <c r="Q6881" s="12" t="s">
        <v>6</v>
      </c>
      <c r="R6881">
        <v>6880</v>
      </c>
    </row>
    <row r="6882" spans="1:18" ht="15" x14ac:dyDescent="0.45">
      <c r="A6882">
        <v>32547</v>
      </c>
      <c r="H6882">
        <v>1</v>
      </c>
      <c r="I6882">
        <v>1.5</v>
      </c>
      <c r="J6882">
        <v>1</v>
      </c>
      <c r="K6882">
        <v>1.5</v>
      </c>
      <c r="L6882" s="11" t="s">
        <v>11927</v>
      </c>
      <c r="M6882" s="12" t="s">
        <v>6</v>
      </c>
      <c r="N6882" s="12" t="s">
        <v>6</v>
      </c>
      <c r="O6882" s="12" t="s">
        <v>6</v>
      </c>
      <c r="P6882" s="12" t="s">
        <v>6</v>
      </c>
      <c r="Q6882" s="12">
        <v>1159</v>
      </c>
      <c r="R6882">
        <v>6881</v>
      </c>
    </row>
    <row r="6883" spans="1:18" ht="15" x14ac:dyDescent="0.45">
      <c r="A6883">
        <v>22370</v>
      </c>
      <c r="B6883">
        <v>1</v>
      </c>
      <c r="C6883">
        <v>1.47</v>
      </c>
      <c r="J6883">
        <v>1</v>
      </c>
      <c r="K6883">
        <v>1.47</v>
      </c>
      <c r="L6883" s="11" t="s">
        <v>11927</v>
      </c>
      <c r="M6883" s="12" t="s">
        <v>6</v>
      </c>
      <c r="N6883" s="12" t="s">
        <v>6</v>
      </c>
      <c r="O6883" s="12" t="s">
        <v>6</v>
      </c>
      <c r="P6883" s="12" t="s">
        <v>6</v>
      </c>
      <c r="Q6883" s="12">
        <v>1160</v>
      </c>
      <c r="R6883">
        <v>6882</v>
      </c>
    </row>
    <row r="6884" spans="1:18" ht="15" x14ac:dyDescent="0.45">
      <c r="A6884">
        <v>30605</v>
      </c>
      <c r="B6884">
        <v>1</v>
      </c>
      <c r="C6884">
        <v>1.4</v>
      </c>
      <c r="J6884">
        <v>1</v>
      </c>
      <c r="K6884">
        <v>1.4</v>
      </c>
      <c r="L6884" s="11" t="s">
        <v>11928</v>
      </c>
      <c r="M6884" s="12" t="s">
        <v>6</v>
      </c>
      <c r="N6884" s="12">
        <v>1418</v>
      </c>
      <c r="O6884" s="12" t="s">
        <v>6</v>
      </c>
      <c r="P6884" s="12" t="s">
        <v>6</v>
      </c>
      <c r="Q6884" s="12" t="s">
        <v>6</v>
      </c>
      <c r="R6884">
        <v>6883</v>
      </c>
    </row>
    <row r="6885" spans="1:18" ht="15" x14ac:dyDescent="0.45">
      <c r="A6885">
        <v>30567</v>
      </c>
      <c r="D6885">
        <v>6</v>
      </c>
      <c r="E6885">
        <v>0.6</v>
      </c>
      <c r="H6885">
        <v>6</v>
      </c>
      <c r="I6885">
        <v>0.6</v>
      </c>
      <c r="J6885">
        <v>12</v>
      </c>
      <c r="K6885">
        <v>1.2</v>
      </c>
      <c r="L6885" s="11" t="s">
        <v>11928</v>
      </c>
      <c r="M6885" s="12" t="s">
        <v>6</v>
      </c>
      <c r="N6885" s="12">
        <v>1419</v>
      </c>
      <c r="O6885" s="12" t="s">
        <v>6</v>
      </c>
      <c r="P6885" s="12" t="s">
        <v>6</v>
      </c>
      <c r="Q6885" s="12" t="s">
        <v>6</v>
      </c>
      <c r="R6885">
        <v>6884</v>
      </c>
    </row>
    <row r="6886" spans="1:18" ht="15" x14ac:dyDescent="0.45">
      <c r="A6886">
        <v>17725</v>
      </c>
      <c r="D6886">
        <v>1</v>
      </c>
      <c r="E6886">
        <v>1</v>
      </c>
      <c r="J6886">
        <v>1</v>
      </c>
      <c r="K6886">
        <v>1</v>
      </c>
      <c r="L6886" s="11" t="s">
        <v>6</v>
      </c>
      <c r="M6886" s="12" t="s">
        <v>6</v>
      </c>
      <c r="N6886" s="12" t="s">
        <v>6</v>
      </c>
      <c r="O6886" s="12" t="s">
        <v>6</v>
      </c>
      <c r="P6886" s="12" t="s">
        <v>6</v>
      </c>
      <c r="Q6886" s="12" t="s">
        <v>6</v>
      </c>
      <c r="R6886">
        <v>6885</v>
      </c>
    </row>
    <row r="6887" spans="1:18" ht="15" x14ac:dyDescent="0.45">
      <c r="A6887">
        <v>28962</v>
      </c>
      <c r="F6887">
        <v>2</v>
      </c>
      <c r="G6887">
        <v>1</v>
      </c>
      <c r="J6887">
        <v>2</v>
      </c>
      <c r="K6887">
        <v>1</v>
      </c>
      <c r="L6887" s="11" t="s">
        <v>11928</v>
      </c>
      <c r="M6887" s="12" t="s">
        <v>6</v>
      </c>
      <c r="N6887" s="12">
        <v>1420</v>
      </c>
      <c r="O6887" s="12" t="s">
        <v>6</v>
      </c>
      <c r="P6887" s="12" t="s">
        <v>6</v>
      </c>
      <c r="Q6887" s="12" t="s">
        <v>6</v>
      </c>
      <c r="R6887">
        <v>6886</v>
      </c>
    </row>
    <row r="6888" spans="1:18" ht="15" x14ac:dyDescent="0.45">
      <c r="A6888">
        <v>2022714</v>
      </c>
      <c r="F6888">
        <v>0.12</v>
      </c>
      <c r="G6888">
        <v>0.98</v>
      </c>
      <c r="J6888">
        <v>0.12</v>
      </c>
      <c r="K6888">
        <v>0.98</v>
      </c>
      <c r="L6888" s="11" t="s">
        <v>6</v>
      </c>
      <c r="M6888" s="12" t="s">
        <v>6</v>
      </c>
      <c r="N6888" s="12" t="s">
        <v>6</v>
      </c>
      <c r="O6888" s="12" t="s">
        <v>6</v>
      </c>
      <c r="P6888" s="12" t="s">
        <v>6</v>
      </c>
      <c r="Q6888" s="12" t="s">
        <v>6</v>
      </c>
      <c r="R6888">
        <v>6887</v>
      </c>
    </row>
    <row r="6889" spans="1:18" ht="15" x14ac:dyDescent="0.45">
      <c r="A6889">
        <v>22799</v>
      </c>
      <c r="D6889">
        <v>1</v>
      </c>
      <c r="E6889">
        <v>0.8</v>
      </c>
      <c r="J6889">
        <v>1</v>
      </c>
      <c r="K6889">
        <v>0.8</v>
      </c>
      <c r="L6889" s="11" t="s">
        <v>6</v>
      </c>
      <c r="M6889" s="12" t="s">
        <v>6</v>
      </c>
      <c r="N6889" s="12" t="s">
        <v>6</v>
      </c>
      <c r="O6889" s="12" t="s">
        <v>6</v>
      </c>
      <c r="P6889" s="12" t="s">
        <v>6</v>
      </c>
      <c r="Q6889" s="12" t="s">
        <v>6</v>
      </c>
      <c r="R6889">
        <v>6888</v>
      </c>
    </row>
    <row r="6890" spans="1:18" ht="15" x14ac:dyDescent="0.45">
      <c r="A6890">
        <v>2018475</v>
      </c>
      <c r="H6890">
        <v>0.06</v>
      </c>
      <c r="I6890">
        <v>0.74</v>
      </c>
      <c r="J6890">
        <v>0.06</v>
      </c>
      <c r="K6890">
        <v>0.74</v>
      </c>
      <c r="L6890" s="11" t="s">
        <v>6</v>
      </c>
      <c r="M6890" s="12" t="s">
        <v>6</v>
      </c>
      <c r="N6890" s="12" t="s">
        <v>6</v>
      </c>
      <c r="O6890" s="12" t="s">
        <v>6</v>
      </c>
      <c r="P6890" s="12" t="s">
        <v>6</v>
      </c>
      <c r="Q6890" s="12" t="s">
        <v>6</v>
      </c>
      <c r="R6890">
        <v>6889</v>
      </c>
    </row>
    <row r="6891" spans="1:18" ht="15" x14ac:dyDescent="0.45">
      <c r="A6891">
        <v>2027970</v>
      </c>
      <c r="F6891">
        <v>0.34</v>
      </c>
      <c r="G6891">
        <v>0.7</v>
      </c>
      <c r="J6891">
        <v>0.34</v>
      </c>
      <c r="K6891">
        <v>0.7</v>
      </c>
      <c r="L6891" s="11" t="s">
        <v>11923</v>
      </c>
      <c r="M6891" s="12" t="s">
        <v>6</v>
      </c>
      <c r="N6891" s="12" t="s">
        <v>6</v>
      </c>
      <c r="O6891" s="12" t="s">
        <v>6</v>
      </c>
      <c r="P6891" s="12" t="s">
        <v>6</v>
      </c>
      <c r="Q6891" s="12" t="s">
        <v>6</v>
      </c>
      <c r="R6891">
        <v>6890</v>
      </c>
    </row>
    <row r="6892" spans="1:18" ht="15" x14ac:dyDescent="0.45">
      <c r="A6892">
        <v>2027981</v>
      </c>
      <c r="B6892">
        <v>0.09</v>
      </c>
      <c r="C6892">
        <v>0.7</v>
      </c>
      <c r="J6892">
        <v>0.09</v>
      </c>
      <c r="K6892">
        <v>0.7</v>
      </c>
      <c r="L6892" s="11" t="s">
        <v>11923</v>
      </c>
      <c r="M6892" s="12" t="s">
        <v>6</v>
      </c>
      <c r="N6892" s="12" t="s">
        <v>6</v>
      </c>
      <c r="O6892" s="12" t="s">
        <v>6</v>
      </c>
      <c r="P6892" s="12" t="s">
        <v>6</v>
      </c>
      <c r="Q6892" s="12" t="s">
        <v>6</v>
      </c>
      <c r="R6892">
        <v>6891</v>
      </c>
    </row>
    <row r="6893" spans="1:18" ht="15" x14ac:dyDescent="0.45">
      <c r="A6893">
        <v>16738</v>
      </c>
      <c r="B6893">
        <v>1</v>
      </c>
      <c r="C6893">
        <v>0.3</v>
      </c>
      <c r="F6893">
        <v>1</v>
      </c>
      <c r="G6893">
        <v>0.3</v>
      </c>
      <c r="J6893">
        <v>2</v>
      </c>
      <c r="K6893">
        <v>0.6</v>
      </c>
      <c r="L6893" s="11" t="s">
        <v>11928</v>
      </c>
      <c r="M6893" s="12" t="s">
        <v>6</v>
      </c>
      <c r="N6893" s="12">
        <v>1421</v>
      </c>
      <c r="O6893" s="12" t="s">
        <v>6</v>
      </c>
      <c r="P6893" s="12" t="s">
        <v>6</v>
      </c>
      <c r="Q6893" s="12" t="s">
        <v>6</v>
      </c>
      <c r="R6893">
        <v>6892</v>
      </c>
    </row>
    <row r="6894" spans="1:18" ht="15" x14ac:dyDescent="0.45">
      <c r="A6894">
        <v>17703</v>
      </c>
      <c r="B6894">
        <v>1</v>
      </c>
      <c r="C6894">
        <v>0.6</v>
      </c>
      <c r="J6894">
        <v>1</v>
      </c>
      <c r="K6894">
        <v>0.6</v>
      </c>
      <c r="L6894" s="11" t="s">
        <v>6</v>
      </c>
      <c r="M6894" s="12" t="s">
        <v>6</v>
      </c>
      <c r="N6894" s="12" t="s">
        <v>6</v>
      </c>
      <c r="O6894" s="12" t="s">
        <v>6</v>
      </c>
      <c r="P6894" s="12" t="s">
        <v>6</v>
      </c>
      <c r="Q6894" s="12" t="s">
        <v>6</v>
      </c>
      <c r="R6894">
        <v>6893</v>
      </c>
    </row>
    <row r="6895" spans="1:18" ht="15" x14ac:dyDescent="0.45">
      <c r="A6895">
        <v>16740</v>
      </c>
      <c r="H6895">
        <v>1</v>
      </c>
      <c r="I6895">
        <v>0.3</v>
      </c>
      <c r="J6895">
        <v>1</v>
      </c>
      <c r="K6895">
        <v>0.3</v>
      </c>
      <c r="L6895" s="11" t="s">
        <v>11928</v>
      </c>
      <c r="M6895" s="12" t="s">
        <v>6</v>
      </c>
      <c r="N6895" s="12">
        <v>1422</v>
      </c>
      <c r="O6895" s="12" t="s">
        <v>6</v>
      </c>
      <c r="P6895" s="12" t="s">
        <v>6</v>
      </c>
      <c r="Q6895" s="12" t="s">
        <v>6</v>
      </c>
      <c r="R6895">
        <v>6894</v>
      </c>
    </row>
    <row r="6896" spans="1:18" ht="15" x14ac:dyDescent="0.45">
      <c r="A6896">
        <v>29891</v>
      </c>
      <c r="B6896">
        <v>3</v>
      </c>
      <c r="C6896">
        <v>0.15</v>
      </c>
      <c r="J6896">
        <v>3</v>
      </c>
      <c r="K6896">
        <v>0.15</v>
      </c>
      <c r="L6896" s="11" t="s">
        <v>11928</v>
      </c>
      <c r="M6896" s="12" t="s">
        <v>6</v>
      </c>
      <c r="N6896" s="12">
        <v>1423</v>
      </c>
      <c r="O6896" s="12" t="s">
        <v>6</v>
      </c>
      <c r="P6896" s="12" t="s">
        <v>6</v>
      </c>
      <c r="Q6896" s="12" t="s">
        <v>6</v>
      </c>
      <c r="R6896">
        <v>6895</v>
      </c>
    </row>
    <row r="6897" spans="1:18" ht="15" x14ac:dyDescent="0.45">
      <c r="A6897" t="s">
        <v>430</v>
      </c>
      <c r="B6897">
        <v>-4</v>
      </c>
      <c r="C6897">
        <v>-1600</v>
      </c>
      <c r="F6897">
        <v>1</v>
      </c>
      <c r="G6897">
        <v>1200</v>
      </c>
      <c r="J6897">
        <v>-3</v>
      </c>
      <c r="K6897">
        <v>-400</v>
      </c>
      <c r="L6897" s="11" t="s">
        <v>11923</v>
      </c>
      <c r="M6897" s="12" t="s">
        <v>6</v>
      </c>
      <c r="N6897" s="12" t="s">
        <v>6</v>
      </c>
      <c r="O6897" s="12" t="s">
        <v>6</v>
      </c>
      <c r="P6897" s="12" t="s">
        <v>6</v>
      </c>
      <c r="Q6897" s="12" t="s">
        <v>6</v>
      </c>
      <c r="R6897">
        <v>6896</v>
      </c>
    </row>
    <row r="6898" spans="1:18" ht="15" x14ac:dyDescent="0.45">
      <c r="A6898">
        <v>31217</v>
      </c>
      <c r="D6898">
        <v>-14</v>
      </c>
      <c r="E6898">
        <v>-558.6</v>
      </c>
      <c r="J6898">
        <v>-14</v>
      </c>
      <c r="K6898">
        <v>-558.6</v>
      </c>
      <c r="L6898" s="11" t="s">
        <v>11929</v>
      </c>
      <c r="M6898" s="12" t="s">
        <v>6</v>
      </c>
      <c r="N6898" s="12" t="s">
        <v>6</v>
      </c>
      <c r="O6898" s="12" t="s">
        <v>6</v>
      </c>
      <c r="P6898" s="12" t="s">
        <v>6</v>
      </c>
      <c r="Q6898" s="12" t="s">
        <v>6</v>
      </c>
      <c r="R6898">
        <v>6897</v>
      </c>
    </row>
    <row r="6899" spans="1:18" ht="15" x14ac:dyDescent="0.45">
      <c r="A6899" t="s">
        <v>459</v>
      </c>
      <c r="B6899">
        <v>2953</v>
      </c>
      <c r="C6899">
        <v>-12534.51</v>
      </c>
      <c r="D6899">
        <v>4289</v>
      </c>
      <c r="E6899">
        <v>-10758.29</v>
      </c>
      <c r="F6899">
        <v>4404</v>
      </c>
      <c r="G6899">
        <v>-7113.49</v>
      </c>
      <c r="H6899">
        <v>5961</v>
      </c>
      <c r="I6899">
        <v>-9945.83</v>
      </c>
      <c r="J6899">
        <v>17607</v>
      </c>
      <c r="K6899">
        <v>-40352.120000000003</v>
      </c>
      <c r="L6899" s="11" t="s">
        <v>11923</v>
      </c>
      <c r="M6899" s="12" t="s">
        <v>6</v>
      </c>
      <c r="N6899" s="12" t="s">
        <v>6</v>
      </c>
      <c r="O6899" s="12" t="s">
        <v>6</v>
      </c>
      <c r="P6899" s="12" t="s">
        <v>6</v>
      </c>
      <c r="Q6899" s="12" t="s">
        <v>6</v>
      </c>
      <c r="R6899">
        <v>6898</v>
      </c>
    </row>
    <row r="6900" spans="1:18" x14ac:dyDescent="0.4">
      <c r="A6900" t="s">
        <v>11965</v>
      </c>
      <c r="B6900">
        <v>207151.66</v>
      </c>
      <c r="C6900">
        <v>1450070.1399999938</v>
      </c>
      <c r="D6900">
        <v>184736.29</v>
      </c>
      <c r="E6900">
        <v>1284144.7799999965</v>
      </c>
      <c r="F6900">
        <v>217586.95999999996</v>
      </c>
      <c r="G6900">
        <v>1517342.0999999947</v>
      </c>
      <c r="H6900">
        <v>210329.57000000007</v>
      </c>
      <c r="I6900">
        <v>1472413.2499999902</v>
      </c>
      <c r="J6900">
        <v>819804.47999999975</v>
      </c>
      <c r="K6900">
        <v>5723970.2700000042</v>
      </c>
      <c r="R6900">
        <v>6899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39098-F5A4-4706-93BD-DBD7652AA319}">
  <sheetPr codeName="Hoja3"/>
  <dimension ref="A1:B10087"/>
  <sheetViews>
    <sheetView workbookViewId="0">
      <selection activeCell="E32" sqref="C28:E32"/>
    </sheetView>
  </sheetViews>
  <sheetFormatPr baseColWidth="10" defaultRowHeight="12.7" x14ac:dyDescent="0.4"/>
  <sheetData>
    <row r="1" spans="1:2" x14ac:dyDescent="0.4">
      <c r="A1" s="31" t="s">
        <v>11973</v>
      </c>
      <c r="B1" s="31" t="s">
        <v>11974</v>
      </c>
    </row>
    <row r="2" spans="1:2" x14ac:dyDescent="0.4">
      <c r="A2" s="32">
        <v>12834</v>
      </c>
      <c r="B2" s="33">
        <v>6.9</v>
      </c>
    </row>
    <row r="3" spans="1:2" x14ac:dyDescent="0.4">
      <c r="A3" s="32">
        <v>29935</v>
      </c>
      <c r="B3" s="33">
        <v>22.9</v>
      </c>
    </row>
    <row r="4" spans="1:2" x14ac:dyDescent="0.4">
      <c r="A4" s="32">
        <v>32645</v>
      </c>
      <c r="B4" s="33">
        <v>10.9</v>
      </c>
    </row>
    <row r="5" spans="1:2" x14ac:dyDescent="0.4">
      <c r="A5" s="32">
        <v>31330</v>
      </c>
      <c r="B5" s="33">
        <v>9.9</v>
      </c>
    </row>
    <row r="6" spans="1:2" x14ac:dyDescent="0.4">
      <c r="A6" s="32">
        <v>28421</v>
      </c>
      <c r="B6" s="33">
        <v>0</v>
      </c>
    </row>
    <row r="7" spans="1:2" x14ac:dyDescent="0.4">
      <c r="A7" s="32">
        <v>12776</v>
      </c>
      <c r="B7" s="33">
        <v>7.2</v>
      </c>
    </row>
    <row r="8" spans="1:2" x14ac:dyDescent="0.4">
      <c r="A8" s="32">
        <v>32650</v>
      </c>
      <c r="B8" s="33">
        <v>42.9</v>
      </c>
    </row>
    <row r="9" spans="1:2" x14ac:dyDescent="0.4">
      <c r="A9" s="32">
        <v>32648</v>
      </c>
      <c r="B9" s="33">
        <v>29.9</v>
      </c>
    </row>
    <row r="10" spans="1:2" x14ac:dyDescent="0.4">
      <c r="A10" s="32">
        <v>32647</v>
      </c>
      <c r="B10" s="33">
        <v>28.9</v>
      </c>
    </row>
    <row r="11" spans="1:2" x14ac:dyDescent="0.4">
      <c r="A11" s="32">
        <v>32649</v>
      </c>
      <c r="B11" s="33">
        <v>39.9</v>
      </c>
    </row>
    <row r="12" spans="1:2" x14ac:dyDescent="0.4">
      <c r="A12" s="32">
        <v>32646</v>
      </c>
      <c r="B12" s="33">
        <v>88.9</v>
      </c>
    </row>
    <row r="13" spans="1:2" x14ac:dyDescent="0.4">
      <c r="A13" s="32">
        <v>32174</v>
      </c>
      <c r="B13" s="33">
        <v>14.9</v>
      </c>
    </row>
    <row r="14" spans="1:2" x14ac:dyDescent="0.4">
      <c r="A14" s="32">
        <v>29940</v>
      </c>
      <c r="B14" s="33">
        <v>29.9</v>
      </c>
    </row>
    <row r="15" spans="1:2" x14ac:dyDescent="0.4">
      <c r="A15" s="32">
        <v>29941</v>
      </c>
      <c r="B15" s="33">
        <v>25.9</v>
      </c>
    </row>
    <row r="16" spans="1:2" x14ac:dyDescent="0.4">
      <c r="A16" s="32">
        <v>27787</v>
      </c>
      <c r="B16" s="33">
        <v>11.9</v>
      </c>
    </row>
    <row r="17" spans="1:2" x14ac:dyDescent="0.4">
      <c r="A17" s="32">
        <v>29930</v>
      </c>
      <c r="B17" s="33">
        <v>56.9</v>
      </c>
    </row>
    <row r="18" spans="1:2" x14ac:dyDescent="0.4">
      <c r="A18" s="32">
        <v>32623</v>
      </c>
      <c r="B18" s="33">
        <v>30.9</v>
      </c>
    </row>
    <row r="19" spans="1:2" x14ac:dyDescent="0.4">
      <c r="A19" s="32">
        <v>32176</v>
      </c>
      <c r="B19" s="33">
        <v>7.9</v>
      </c>
    </row>
    <row r="20" spans="1:2" x14ac:dyDescent="0.4">
      <c r="A20" s="32">
        <v>32175</v>
      </c>
      <c r="B20" s="33">
        <v>5.5</v>
      </c>
    </row>
    <row r="21" spans="1:2" x14ac:dyDescent="0.4">
      <c r="A21" s="32">
        <v>32624</v>
      </c>
      <c r="B21" s="33">
        <v>28.9</v>
      </c>
    </row>
    <row r="22" spans="1:2" x14ac:dyDescent="0.4">
      <c r="A22" s="32">
        <v>32626</v>
      </c>
      <c r="B22" s="33">
        <v>58.9</v>
      </c>
    </row>
    <row r="23" spans="1:2" x14ac:dyDescent="0.4">
      <c r="A23" s="32">
        <v>12214</v>
      </c>
      <c r="B23" s="33">
        <v>5.2</v>
      </c>
    </row>
    <row r="24" spans="1:2" x14ac:dyDescent="0.4">
      <c r="A24" s="32">
        <v>23497</v>
      </c>
      <c r="B24" s="33">
        <v>3.3</v>
      </c>
    </row>
    <row r="25" spans="1:2" x14ac:dyDescent="0.4">
      <c r="A25" s="32">
        <v>31733</v>
      </c>
      <c r="B25" s="33">
        <v>5.6</v>
      </c>
    </row>
    <row r="26" spans="1:2" x14ac:dyDescent="0.4">
      <c r="A26" s="32">
        <v>17457</v>
      </c>
      <c r="B26" s="33">
        <v>5.4</v>
      </c>
    </row>
    <row r="27" spans="1:2" x14ac:dyDescent="0.4">
      <c r="A27" s="32">
        <v>31732</v>
      </c>
      <c r="B27" s="33">
        <v>5.8</v>
      </c>
    </row>
    <row r="28" spans="1:2" x14ac:dyDescent="0.4">
      <c r="A28" s="32">
        <v>16724</v>
      </c>
      <c r="B28" s="33">
        <v>3.5</v>
      </c>
    </row>
    <row r="29" spans="1:2" x14ac:dyDescent="0.4">
      <c r="A29" s="32">
        <v>12514</v>
      </c>
      <c r="B29" s="33">
        <v>6.6</v>
      </c>
    </row>
    <row r="30" spans="1:2" x14ac:dyDescent="0.4">
      <c r="A30" s="32">
        <v>29932</v>
      </c>
      <c r="B30" s="33">
        <v>10.9</v>
      </c>
    </row>
    <row r="31" spans="1:2" x14ac:dyDescent="0.4">
      <c r="A31" s="32">
        <v>29933</v>
      </c>
      <c r="B31" s="33">
        <v>10.9</v>
      </c>
    </row>
    <row r="32" spans="1:2" x14ac:dyDescent="0.4">
      <c r="A32" s="32">
        <v>31805</v>
      </c>
      <c r="B32" s="33">
        <v>9</v>
      </c>
    </row>
    <row r="33" spans="1:2" x14ac:dyDescent="0.4">
      <c r="A33" s="32">
        <v>31807</v>
      </c>
      <c r="B33" s="33">
        <v>13</v>
      </c>
    </row>
    <row r="34" spans="1:2" x14ac:dyDescent="0.4">
      <c r="A34" s="32">
        <v>31800</v>
      </c>
      <c r="B34" s="33">
        <v>7</v>
      </c>
    </row>
    <row r="35" spans="1:2" x14ac:dyDescent="0.4">
      <c r="A35" s="32">
        <v>31799</v>
      </c>
      <c r="B35" s="33">
        <v>7</v>
      </c>
    </row>
    <row r="36" spans="1:2" x14ac:dyDescent="0.4">
      <c r="A36" s="32">
        <v>31801</v>
      </c>
      <c r="B36" s="33">
        <v>7</v>
      </c>
    </row>
    <row r="37" spans="1:2" x14ac:dyDescent="0.4">
      <c r="A37" s="32">
        <v>31802</v>
      </c>
      <c r="B37" s="33">
        <v>7</v>
      </c>
    </row>
    <row r="38" spans="1:2" x14ac:dyDescent="0.4">
      <c r="A38" s="32">
        <v>31806</v>
      </c>
      <c r="B38" s="33">
        <v>5.5</v>
      </c>
    </row>
    <row r="39" spans="1:2" x14ac:dyDescent="0.4">
      <c r="A39" s="32">
        <v>31803</v>
      </c>
      <c r="B39" s="33">
        <v>7</v>
      </c>
    </row>
    <row r="40" spans="1:2" x14ac:dyDescent="0.4">
      <c r="A40" s="32">
        <v>31804</v>
      </c>
      <c r="B40" s="33">
        <v>5.9</v>
      </c>
    </row>
    <row r="41" spans="1:2" x14ac:dyDescent="0.4">
      <c r="A41" s="32">
        <v>31798</v>
      </c>
      <c r="B41" s="33">
        <v>7</v>
      </c>
    </row>
    <row r="42" spans="1:2" x14ac:dyDescent="0.4">
      <c r="A42" s="32">
        <v>31797</v>
      </c>
      <c r="B42" s="33">
        <v>7</v>
      </c>
    </row>
    <row r="43" spans="1:2" x14ac:dyDescent="0.4">
      <c r="A43" s="32">
        <v>31796</v>
      </c>
      <c r="B43" s="33">
        <v>7</v>
      </c>
    </row>
    <row r="44" spans="1:2" x14ac:dyDescent="0.4">
      <c r="A44" s="32">
        <v>31795</v>
      </c>
      <c r="B44" s="33">
        <v>7</v>
      </c>
    </row>
    <row r="45" spans="1:2" x14ac:dyDescent="0.4">
      <c r="A45" s="32">
        <v>10326</v>
      </c>
      <c r="B45" s="33">
        <v>9.5</v>
      </c>
    </row>
    <row r="46" spans="1:2" x14ac:dyDescent="0.4">
      <c r="A46" s="32">
        <v>32780</v>
      </c>
      <c r="B46" s="33">
        <v>0</v>
      </c>
    </row>
    <row r="47" spans="1:2" x14ac:dyDescent="0.4">
      <c r="A47" s="32">
        <v>32751</v>
      </c>
      <c r="B47" s="33">
        <v>0</v>
      </c>
    </row>
    <row r="48" spans="1:2" x14ac:dyDescent="0.4">
      <c r="A48" s="32">
        <v>32615</v>
      </c>
      <c r="B48" s="33">
        <v>6.5</v>
      </c>
    </row>
    <row r="49" spans="1:2" x14ac:dyDescent="0.4">
      <c r="A49" s="32">
        <v>32616</v>
      </c>
      <c r="B49" s="33">
        <v>6.5</v>
      </c>
    </row>
    <row r="50" spans="1:2" x14ac:dyDescent="0.4">
      <c r="A50" s="32">
        <v>32614</v>
      </c>
      <c r="B50" s="33">
        <v>6.5</v>
      </c>
    </row>
    <row r="51" spans="1:2" x14ac:dyDescent="0.4">
      <c r="A51" s="32">
        <v>32590</v>
      </c>
      <c r="B51" s="33">
        <v>0</v>
      </c>
    </row>
    <row r="52" spans="1:2" x14ac:dyDescent="0.4">
      <c r="A52" s="32">
        <v>16998</v>
      </c>
      <c r="B52" s="33">
        <v>9.6</v>
      </c>
    </row>
    <row r="53" spans="1:2" x14ac:dyDescent="0.4">
      <c r="A53" s="32">
        <v>12423</v>
      </c>
      <c r="B53" s="33">
        <v>6</v>
      </c>
    </row>
    <row r="54" spans="1:2" x14ac:dyDescent="0.4">
      <c r="A54" s="32">
        <v>12424</v>
      </c>
      <c r="B54" s="33">
        <v>10.199999999999999</v>
      </c>
    </row>
    <row r="55" spans="1:2" x14ac:dyDescent="0.4">
      <c r="A55" s="32">
        <v>29658</v>
      </c>
      <c r="B55" s="33">
        <v>20.5</v>
      </c>
    </row>
    <row r="56" spans="1:2" x14ac:dyDescent="0.4">
      <c r="A56" s="32">
        <v>28799</v>
      </c>
      <c r="B56" s="33">
        <v>19.7</v>
      </c>
    </row>
    <row r="57" spans="1:2" x14ac:dyDescent="0.4">
      <c r="A57" s="32">
        <v>22739</v>
      </c>
      <c r="B57" s="33">
        <v>13.9</v>
      </c>
    </row>
    <row r="58" spans="1:2" x14ac:dyDescent="0.4">
      <c r="A58" s="32">
        <v>32825</v>
      </c>
      <c r="B58" s="33">
        <v>12.9</v>
      </c>
    </row>
    <row r="59" spans="1:2" x14ac:dyDescent="0.4">
      <c r="A59" s="32">
        <v>12204</v>
      </c>
      <c r="B59" s="33">
        <v>14.9</v>
      </c>
    </row>
    <row r="60" spans="1:2" x14ac:dyDescent="0.4">
      <c r="A60" s="32">
        <v>28812</v>
      </c>
      <c r="B60" s="33">
        <v>7.7</v>
      </c>
    </row>
    <row r="61" spans="1:2" x14ac:dyDescent="0.4">
      <c r="A61" s="32">
        <v>32826</v>
      </c>
      <c r="B61" s="33">
        <v>13.2</v>
      </c>
    </row>
    <row r="62" spans="1:2" x14ac:dyDescent="0.4">
      <c r="A62" s="32">
        <v>12414</v>
      </c>
      <c r="B62" s="33">
        <v>93.7</v>
      </c>
    </row>
    <row r="63" spans="1:2" x14ac:dyDescent="0.4">
      <c r="A63" s="32">
        <v>10663</v>
      </c>
      <c r="B63" s="33">
        <v>14.4</v>
      </c>
    </row>
    <row r="64" spans="1:2" x14ac:dyDescent="0.4">
      <c r="A64" s="32">
        <v>27480</v>
      </c>
      <c r="B64" s="33">
        <v>3.5</v>
      </c>
    </row>
    <row r="65" spans="1:2" x14ac:dyDescent="0.4">
      <c r="A65" s="32">
        <v>28833</v>
      </c>
      <c r="B65" s="33">
        <v>66.900000000000006</v>
      </c>
    </row>
    <row r="66" spans="1:2" x14ac:dyDescent="0.4">
      <c r="A66" s="32">
        <v>29475</v>
      </c>
      <c r="B66" s="33">
        <v>12.6</v>
      </c>
    </row>
    <row r="67" spans="1:2" x14ac:dyDescent="0.4">
      <c r="A67" s="32">
        <v>32868</v>
      </c>
      <c r="B67" s="33">
        <v>4.5999999999999996</v>
      </c>
    </row>
    <row r="68" spans="1:2" x14ac:dyDescent="0.4">
      <c r="A68" s="32">
        <v>27913</v>
      </c>
      <c r="B68" s="33">
        <v>15.2</v>
      </c>
    </row>
    <row r="69" spans="1:2" x14ac:dyDescent="0.4">
      <c r="A69" s="32">
        <v>11105</v>
      </c>
      <c r="B69" s="33">
        <v>38</v>
      </c>
    </row>
    <row r="70" spans="1:2" x14ac:dyDescent="0.4">
      <c r="A70" s="32">
        <v>11101</v>
      </c>
      <c r="B70" s="33">
        <v>12</v>
      </c>
    </row>
    <row r="71" spans="1:2" x14ac:dyDescent="0.4">
      <c r="A71" s="32">
        <v>11104</v>
      </c>
      <c r="B71" s="33">
        <v>15.2</v>
      </c>
    </row>
    <row r="72" spans="1:2" x14ac:dyDescent="0.4">
      <c r="A72" s="32">
        <v>11102</v>
      </c>
      <c r="B72" s="33">
        <v>22.6</v>
      </c>
    </row>
    <row r="73" spans="1:2" x14ac:dyDescent="0.4">
      <c r="A73" s="32">
        <v>11103</v>
      </c>
      <c r="B73" s="33">
        <v>19.600000000000001</v>
      </c>
    </row>
    <row r="74" spans="1:2" x14ac:dyDescent="0.4">
      <c r="A74" s="32">
        <v>11108</v>
      </c>
      <c r="B74" s="33">
        <v>53.2</v>
      </c>
    </row>
    <row r="75" spans="1:2" x14ac:dyDescent="0.4">
      <c r="A75" s="32">
        <v>11106</v>
      </c>
      <c r="B75" s="33">
        <v>17.2</v>
      </c>
    </row>
    <row r="76" spans="1:2" x14ac:dyDescent="0.4">
      <c r="A76" s="32">
        <v>11097</v>
      </c>
      <c r="B76" s="33">
        <v>34.6</v>
      </c>
    </row>
    <row r="77" spans="1:2" x14ac:dyDescent="0.4">
      <c r="A77" s="32">
        <v>11095</v>
      </c>
      <c r="B77" s="33">
        <v>8.9</v>
      </c>
    </row>
    <row r="78" spans="1:2" x14ac:dyDescent="0.4">
      <c r="A78" s="32">
        <v>11096</v>
      </c>
      <c r="B78" s="33">
        <v>24.4</v>
      </c>
    </row>
    <row r="79" spans="1:2" x14ac:dyDescent="0.4">
      <c r="A79" s="32">
        <v>11111</v>
      </c>
      <c r="B79" s="33">
        <v>41.3</v>
      </c>
    </row>
    <row r="80" spans="1:2" x14ac:dyDescent="0.4">
      <c r="A80" s="32">
        <v>11109</v>
      </c>
      <c r="B80" s="33">
        <v>11.6</v>
      </c>
    </row>
    <row r="81" spans="1:2" x14ac:dyDescent="0.4">
      <c r="A81" s="32">
        <v>11110</v>
      </c>
      <c r="B81" s="33">
        <v>25.2</v>
      </c>
    </row>
    <row r="82" spans="1:2" x14ac:dyDescent="0.4">
      <c r="A82" s="32">
        <v>27872</v>
      </c>
      <c r="B82" s="33">
        <v>10.9</v>
      </c>
    </row>
    <row r="83" spans="1:2" x14ac:dyDescent="0.4">
      <c r="A83" s="32">
        <v>29600</v>
      </c>
      <c r="B83" s="33">
        <v>2.8</v>
      </c>
    </row>
    <row r="84" spans="1:2" x14ac:dyDescent="0.4">
      <c r="A84" s="32">
        <v>32277</v>
      </c>
      <c r="B84" s="33">
        <v>6.9</v>
      </c>
    </row>
    <row r="85" spans="1:2" x14ac:dyDescent="0.4">
      <c r="A85" s="32">
        <v>32273</v>
      </c>
      <c r="B85" s="33">
        <v>41.2</v>
      </c>
    </row>
    <row r="86" spans="1:2" x14ac:dyDescent="0.4">
      <c r="A86" s="32">
        <v>32272</v>
      </c>
      <c r="B86" s="33">
        <v>24.5</v>
      </c>
    </row>
    <row r="87" spans="1:2" x14ac:dyDescent="0.4">
      <c r="A87" s="32">
        <v>32271</v>
      </c>
      <c r="B87" s="33">
        <v>26.9</v>
      </c>
    </row>
    <row r="88" spans="1:2" x14ac:dyDescent="0.4">
      <c r="A88" s="32">
        <v>32275</v>
      </c>
      <c r="B88" s="33">
        <v>0</v>
      </c>
    </row>
    <row r="89" spans="1:2" x14ac:dyDescent="0.4">
      <c r="A89" s="32">
        <v>32274</v>
      </c>
      <c r="B89" s="33">
        <v>45</v>
      </c>
    </row>
    <row r="90" spans="1:2" x14ac:dyDescent="0.4">
      <c r="A90" s="32">
        <v>32276</v>
      </c>
      <c r="B90" s="33">
        <v>14.2</v>
      </c>
    </row>
    <row r="91" spans="1:2" x14ac:dyDescent="0.4">
      <c r="A91" s="32">
        <v>32281</v>
      </c>
      <c r="B91" s="33">
        <v>6.5</v>
      </c>
    </row>
    <row r="92" spans="1:2" x14ac:dyDescent="0.4">
      <c r="A92" s="32">
        <v>32279</v>
      </c>
      <c r="B92" s="33">
        <v>42.5</v>
      </c>
    </row>
    <row r="93" spans="1:2" x14ac:dyDescent="0.4">
      <c r="A93" s="32">
        <v>32280</v>
      </c>
      <c r="B93" s="33">
        <v>13.2</v>
      </c>
    </row>
    <row r="94" spans="1:2" x14ac:dyDescent="0.4">
      <c r="A94" s="32">
        <v>32278</v>
      </c>
      <c r="B94" s="33">
        <v>23.2</v>
      </c>
    </row>
    <row r="95" spans="1:2" x14ac:dyDescent="0.4">
      <c r="A95" s="32">
        <v>23430</v>
      </c>
      <c r="B95" s="33">
        <v>171</v>
      </c>
    </row>
    <row r="96" spans="1:2" x14ac:dyDescent="0.4">
      <c r="A96" s="32">
        <v>16704</v>
      </c>
      <c r="B96" s="33">
        <v>9.9</v>
      </c>
    </row>
    <row r="97" spans="1:2" x14ac:dyDescent="0.4">
      <c r="A97" s="32">
        <v>15898</v>
      </c>
      <c r="B97" s="33">
        <v>34.9</v>
      </c>
    </row>
    <row r="98" spans="1:2" x14ac:dyDescent="0.4">
      <c r="A98" s="32">
        <v>15897</v>
      </c>
      <c r="B98" s="33">
        <v>9.6</v>
      </c>
    </row>
    <row r="99" spans="1:2" x14ac:dyDescent="0.4">
      <c r="A99" s="32">
        <v>11015</v>
      </c>
      <c r="B99" s="33">
        <v>24.3</v>
      </c>
    </row>
    <row r="100" spans="1:2" x14ac:dyDescent="0.4">
      <c r="A100" s="32">
        <v>11024</v>
      </c>
      <c r="B100" s="33">
        <v>34.9</v>
      </c>
    </row>
    <row r="101" spans="1:2" x14ac:dyDescent="0.4">
      <c r="A101" s="32">
        <v>11017</v>
      </c>
      <c r="B101" s="33">
        <v>11.5</v>
      </c>
    </row>
    <row r="102" spans="1:2" x14ac:dyDescent="0.4">
      <c r="A102" s="32">
        <v>11018</v>
      </c>
      <c r="B102" s="33">
        <v>22.9</v>
      </c>
    </row>
    <row r="103" spans="1:2" x14ac:dyDescent="0.4">
      <c r="A103" s="32">
        <v>11019</v>
      </c>
      <c r="B103" s="33">
        <v>35.9</v>
      </c>
    </row>
    <row r="104" spans="1:2" x14ac:dyDescent="0.4">
      <c r="A104" s="32">
        <v>11001</v>
      </c>
      <c r="B104" s="33">
        <v>39.9</v>
      </c>
    </row>
    <row r="105" spans="1:2" x14ac:dyDescent="0.4">
      <c r="A105" s="32">
        <v>10996</v>
      </c>
      <c r="B105" s="33">
        <v>7</v>
      </c>
    </row>
    <row r="106" spans="1:2" x14ac:dyDescent="0.4">
      <c r="A106" s="32">
        <v>11000</v>
      </c>
      <c r="B106" s="33">
        <v>43.3</v>
      </c>
    </row>
    <row r="107" spans="1:2" x14ac:dyDescent="0.4">
      <c r="A107" s="32">
        <v>10999</v>
      </c>
      <c r="B107" s="33">
        <v>11.6</v>
      </c>
    </row>
    <row r="108" spans="1:2" x14ac:dyDescent="0.4">
      <c r="A108" s="32">
        <v>10998</v>
      </c>
      <c r="B108" s="33">
        <v>25</v>
      </c>
    </row>
    <row r="109" spans="1:2" x14ac:dyDescent="0.4">
      <c r="A109" s="32">
        <v>10997</v>
      </c>
      <c r="B109" s="33">
        <v>17.899999999999999</v>
      </c>
    </row>
    <row r="110" spans="1:2" x14ac:dyDescent="0.4">
      <c r="A110" s="32">
        <v>32047</v>
      </c>
      <c r="B110" s="33">
        <v>144</v>
      </c>
    </row>
    <row r="111" spans="1:2" x14ac:dyDescent="0.4">
      <c r="A111" s="32">
        <v>11012</v>
      </c>
      <c r="B111" s="33">
        <v>14.9</v>
      </c>
    </row>
    <row r="112" spans="1:2" x14ac:dyDescent="0.4">
      <c r="A112" s="32">
        <v>11010</v>
      </c>
      <c r="B112" s="33">
        <v>36.200000000000003</v>
      </c>
    </row>
    <row r="113" spans="1:2" x14ac:dyDescent="0.4">
      <c r="A113" s="32">
        <v>11009</v>
      </c>
      <c r="B113" s="33">
        <v>36.5</v>
      </c>
    </row>
    <row r="114" spans="1:2" x14ac:dyDescent="0.4">
      <c r="A114" s="32">
        <v>11006</v>
      </c>
      <c r="B114" s="33">
        <v>7.3</v>
      </c>
    </row>
    <row r="115" spans="1:2" x14ac:dyDescent="0.4">
      <c r="A115" s="32">
        <v>11007</v>
      </c>
      <c r="B115" s="33">
        <v>10.6</v>
      </c>
    </row>
    <row r="116" spans="1:2" x14ac:dyDescent="0.4">
      <c r="A116" s="32">
        <v>11008</v>
      </c>
      <c r="B116" s="33">
        <v>22.6</v>
      </c>
    </row>
    <row r="117" spans="1:2" x14ac:dyDescent="0.4">
      <c r="A117" s="32">
        <v>11022</v>
      </c>
      <c r="B117" s="33">
        <v>29.5</v>
      </c>
    </row>
    <row r="118" spans="1:2" x14ac:dyDescent="0.4">
      <c r="A118" s="32">
        <v>11023</v>
      </c>
      <c r="B118" s="33">
        <v>30.8</v>
      </c>
    </row>
    <row r="119" spans="1:2" x14ac:dyDescent="0.4">
      <c r="A119" s="32">
        <v>15895</v>
      </c>
      <c r="B119" s="33">
        <v>10.3</v>
      </c>
    </row>
    <row r="120" spans="1:2" x14ac:dyDescent="0.4">
      <c r="A120" s="32">
        <v>15896</v>
      </c>
      <c r="B120" s="33">
        <v>22.6</v>
      </c>
    </row>
    <row r="121" spans="1:2" x14ac:dyDescent="0.4">
      <c r="A121" s="32">
        <v>11004</v>
      </c>
      <c r="B121" s="33">
        <v>35.6</v>
      </c>
    </row>
    <row r="122" spans="1:2" x14ac:dyDescent="0.4">
      <c r="A122" s="32">
        <v>11002</v>
      </c>
      <c r="B122" s="33">
        <v>6.5</v>
      </c>
    </row>
    <row r="123" spans="1:2" x14ac:dyDescent="0.4">
      <c r="A123" s="32">
        <v>11003</v>
      </c>
      <c r="B123" s="33">
        <v>11</v>
      </c>
    </row>
    <row r="124" spans="1:2" x14ac:dyDescent="0.4">
      <c r="A124" s="32">
        <v>11005</v>
      </c>
      <c r="B124" s="33">
        <v>23.3</v>
      </c>
    </row>
    <row r="125" spans="1:2" x14ac:dyDescent="0.4">
      <c r="A125" s="32">
        <v>10516</v>
      </c>
      <c r="B125" s="33">
        <v>44.9</v>
      </c>
    </row>
    <row r="126" spans="1:2" x14ac:dyDescent="0.4">
      <c r="A126" s="32">
        <v>16764</v>
      </c>
      <c r="B126" s="33">
        <v>4.5999999999999996</v>
      </c>
    </row>
    <row r="127" spans="1:2" x14ac:dyDescent="0.4">
      <c r="A127" s="32">
        <v>16763</v>
      </c>
      <c r="B127" s="33">
        <v>8.5</v>
      </c>
    </row>
    <row r="128" spans="1:2" x14ac:dyDescent="0.4">
      <c r="A128" s="32">
        <v>28638</v>
      </c>
      <c r="B128" s="33">
        <v>8.5</v>
      </c>
    </row>
    <row r="129" spans="1:2" x14ac:dyDescent="0.4">
      <c r="A129" s="32">
        <v>28893</v>
      </c>
      <c r="B129" s="33">
        <v>9.6</v>
      </c>
    </row>
    <row r="130" spans="1:2" x14ac:dyDescent="0.4">
      <c r="A130" s="32">
        <v>23504</v>
      </c>
      <c r="B130" s="33">
        <v>14</v>
      </c>
    </row>
    <row r="131" spans="1:2" x14ac:dyDescent="0.4">
      <c r="A131" s="32">
        <v>17095</v>
      </c>
      <c r="B131" s="33">
        <v>9.9</v>
      </c>
    </row>
    <row r="132" spans="1:2" x14ac:dyDescent="0.4">
      <c r="A132" s="32">
        <v>16766</v>
      </c>
      <c r="B132" s="33">
        <v>5.3</v>
      </c>
    </row>
    <row r="133" spans="1:2" x14ac:dyDescent="0.4">
      <c r="A133" s="32">
        <v>16765</v>
      </c>
      <c r="B133" s="33">
        <v>9.1999999999999993</v>
      </c>
    </row>
    <row r="134" spans="1:2" x14ac:dyDescent="0.4">
      <c r="A134" s="32">
        <v>31729</v>
      </c>
      <c r="B134" s="33">
        <v>6</v>
      </c>
    </row>
    <row r="135" spans="1:2" x14ac:dyDescent="0.4">
      <c r="A135" s="32">
        <v>31726</v>
      </c>
      <c r="B135" s="33">
        <v>35.5</v>
      </c>
    </row>
    <row r="136" spans="1:2" x14ac:dyDescent="0.4">
      <c r="A136" s="32">
        <v>31728</v>
      </c>
      <c r="B136" s="33">
        <v>19.600000000000001</v>
      </c>
    </row>
    <row r="137" spans="1:2" x14ac:dyDescent="0.4">
      <c r="A137" s="32">
        <v>31727</v>
      </c>
      <c r="B137" s="33">
        <v>28.3</v>
      </c>
    </row>
    <row r="138" spans="1:2" x14ac:dyDescent="0.4">
      <c r="A138" s="32">
        <v>12198</v>
      </c>
      <c r="B138" s="33">
        <v>16.8</v>
      </c>
    </row>
    <row r="139" spans="1:2" x14ac:dyDescent="0.4">
      <c r="A139" s="32">
        <v>29560</v>
      </c>
      <c r="B139" s="33">
        <v>15.2</v>
      </c>
    </row>
    <row r="140" spans="1:2" x14ac:dyDescent="0.4">
      <c r="A140" s="32">
        <v>12199</v>
      </c>
      <c r="B140" s="33">
        <v>15.9</v>
      </c>
    </row>
    <row r="141" spans="1:2" x14ac:dyDescent="0.4">
      <c r="A141" s="32">
        <v>29655</v>
      </c>
      <c r="B141" s="33">
        <v>16.5</v>
      </c>
    </row>
    <row r="142" spans="1:2" x14ac:dyDescent="0.4">
      <c r="A142" s="32">
        <v>28803</v>
      </c>
      <c r="B142" s="33">
        <v>9.5</v>
      </c>
    </row>
    <row r="143" spans="1:2" x14ac:dyDescent="0.4">
      <c r="A143" s="32">
        <v>17110</v>
      </c>
      <c r="B143" s="33">
        <v>9.5</v>
      </c>
    </row>
    <row r="144" spans="1:2" x14ac:dyDescent="0.4">
      <c r="A144" s="32">
        <v>15901</v>
      </c>
      <c r="B144" s="33">
        <v>6.1</v>
      </c>
    </row>
    <row r="145" spans="1:2" x14ac:dyDescent="0.4">
      <c r="A145" s="32">
        <v>32283</v>
      </c>
      <c r="B145" s="33">
        <v>5.5</v>
      </c>
    </row>
    <row r="146" spans="1:2" x14ac:dyDescent="0.4">
      <c r="A146" s="32">
        <v>32282</v>
      </c>
      <c r="B146" s="33">
        <v>4.9000000000000004</v>
      </c>
    </row>
    <row r="147" spans="1:2" x14ac:dyDescent="0.4">
      <c r="A147" s="32">
        <v>32293</v>
      </c>
      <c r="B147" s="33">
        <v>1.6</v>
      </c>
    </row>
    <row r="148" spans="1:2" x14ac:dyDescent="0.4">
      <c r="A148" s="32">
        <v>32284</v>
      </c>
      <c r="B148" s="33">
        <v>5.5</v>
      </c>
    </row>
    <row r="149" spans="1:2" x14ac:dyDescent="0.4">
      <c r="A149" s="32">
        <v>32286</v>
      </c>
      <c r="B149" s="33">
        <v>5.5</v>
      </c>
    </row>
    <row r="150" spans="1:2" x14ac:dyDescent="0.4">
      <c r="A150" s="32">
        <v>32287</v>
      </c>
      <c r="B150" s="33">
        <v>5.5</v>
      </c>
    </row>
    <row r="151" spans="1:2" x14ac:dyDescent="0.4">
      <c r="A151" s="32">
        <v>32285</v>
      </c>
      <c r="B151" s="33">
        <v>4.9000000000000004</v>
      </c>
    </row>
    <row r="152" spans="1:2" x14ac:dyDescent="0.4">
      <c r="A152" s="32">
        <v>32292</v>
      </c>
      <c r="B152" s="33">
        <v>5.9</v>
      </c>
    </row>
    <row r="153" spans="1:2" x14ac:dyDescent="0.4">
      <c r="A153" s="32">
        <v>32291</v>
      </c>
      <c r="B153" s="33">
        <v>5.9</v>
      </c>
    </row>
    <row r="154" spans="1:2" x14ac:dyDescent="0.4">
      <c r="A154" s="32">
        <v>10530</v>
      </c>
      <c r="B154" s="33">
        <v>6.9</v>
      </c>
    </row>
    <row r="155" spans="1:2" x14ac:dyDescent="0.4">
      <c r="A155" s="32">
        <v>10531</v>
      </c>
      <c r="B155" s="33">
        <v>14.5</v>
      </c>
    </row>
    <row r="156" spans="1:2" x14ac:dyDescent="0.4">
      <c r="A156" s="32">
        <v>2011583</v>
      </c>
      <c r="B156" s="33">
        <v>16</v>
      </c>
    </row>
    <row r="157" spans="1:2" x14ac:dyDescent="0.4">
      <c r="A157" s="32">
        <v>23509</v>
      </c>
      <c r="B157" s="33">
        <v>23.2</v>
      </c>
    </row>
    <row r="158" spans="1:2" x14ac:dyDescent="0.4">
      <c r="A158" s="32">
        <v>28357</v>
      </c>
      <c r="B158" s="33">
        <v>0</v>
      </c>
    </row>
    <row r="159" spans="1:2" x14ac:dyDescent="0.4">
      <c r="A159" s="32">
        <v>11112</v>
      </c>
      <c r="B159" s="33">
        <v>6.4</v>
      </c>
    </row>
    <row r="160" spans="1:2" x14ac:dyDescent="0.4">
      <c r="A160" s="32">
        <v>11053</v>
      </c>
      <c r="B160" s="33">
        <v>8.1999999999999993</v>
      </c>
    </row>
    <row r="161" spans="1:2" x14ac:dyDescent="0.4">
      <c r="A161" s="32">
        <v>11057</v>
      </c>
      <c r="B161" s="33">
        <v>6.6</v>
      </c>
    </row>
    <row r="162" spans="1:2" x14ac:dyDescent="0.4">
      <c r="A162" s="32">
        <v>11058</v>
      </c>
      <c r="B162" s="33">
        <v>6.6</v>
      </c>
    </row>
    <row r="163" spans="1:2" x14ac:dyDescent="0.4">
      <c r="A163" s="32">
        <v>11052</v>
      </c>
      <c r="B163" s="33">
        <v>5.6</v>
      </c>
    </row>
    <row r="164" spans="1:2" x14ac:dyDescent="0.4">
      <c r="A164" s="32">
        <v>11056</v>
      </c>
      <c r="B164" s="33">
        <v>5.2</v>
      </c>
    </row>
    <row r="165" spans="1:2" x14ac:dyDescent="0.4">
      <c r="A165" s="32">
        <v>11054</v>
      </c>
      <c r="B165" s="33">
        <v>9.9</v>
      </c>
    </row>
    <row r="166" spans="1:2" x14ac:dyDescent="0.4">
      <c r="A166" s="32">
        <v>11050</v>
      </c>
      <c r="B166" s="33">
        <v>6.4</v>
      </c>
    </row>
    <row r="167" spans="1:2" x14ac:dyDescent="0.4">
      <c r="A167" s="32">
        <v>11051</v>
      </c>
      <c r="B167" s="33">
        <v>6.6</v>
      </c>
    </row>
    <row r="168" spans="1:2" x14ac:dyDescent="0.4">
      <c r="A168" s="32">
        <v>11055</v>
      </c>
      <c r="B168" s="33">
        <v>6.9</v>
      </c>
    </row>
    <row r="169" spans="1:2" x14ac:dyDescent="0.4">
      <c r="A169" s="32">
        <v>11049</v>
      </c>
      <c r="B169" s="33">
        <v>5.4</v>
      </c>
    </row>
    <row r="170" spans="1:2" x14ac:dyDescent="0.4">
      <c r="A170" s="32">
        <v>31180</v>
      </c>
      <c r="B170" s="33">
        <v>21.2</v>
      </c>
    </row>
    <row r="171" spans="1:2" x14ac:dyDescent="0.4">
      <c r="A171" s="32">
        <v>11068</v>
      </c>
      <c r="B171" s="33">
        <v>3.2</v>
      </c>
    </row>
    <row r="172" spans="1:2" x14ac:dyDescent="0.4">
      <c r="A172" s="32">
        <v>11074</v>
      </c>
      <c r="B172" s="33">
        <v>7.3</v>
      </c>
    </row>
    <row r="173" spans="1:2" x14ac:dyDescent="0.4">
      <c r="A173" s="32">
        <v>15900</v>
      </c>
      <c r="B173" s="33">
        <v>5.4</v>
      </c>
    </row>
    <row r="174" spans="1:2" x14ac:dyDescent="0.4">
      <c r="A174" s="32">
        <v>11069</v>
      </c>
      <c r="B174" s="33">
        <v>5.5</v>
      </c>
    </row>
    <row r="175" spans="1:2" x14ac:dyDescent="0.4">
      <c r="A175" s="32">
        <v>11093</v>
      </c>
      <c r="B175" s="33">
        <v>4.5999999999999996</v>
      </c>
    </row>
    <row r="176" spans="1:2" x14ac:dyDescent="0.4">
      <c r="A176" s="32">
        <v>11070</v>
      </c>
      <c r="B176" s="33">
        <v>6.5</v>
      </c>
    </row>
    <row r="177" spans="1:2" x14ac:dyDescent="0.4">
      <c r="A177" s="32">
        <v>11076</v>
      </c>
      <c r="B177" s="33">
        <v>6.5</v>
      </c>
    </row>
    <row r="178" spans="1:2" x14ac:dyDescent="0.4">
      <c r="A178" s="32">
        <v>11094</v>
      </c>
      <c r="B178" s="33">
        <v>4.5999999999999996</v>
      </c>
    </row>
    <row r="179" spans="1:2" x14ac:dyDescent="0.4">
      <c r="A179" s="32">
        <v>15899</v>
      </c>
      <c r="B179" s="33">
        <v>4.5999999999999996</v>
      </c>
    </row>
    <row r="180" spans="1:2" x14ac:dyDescent="0.4">
      <c r="A180" s="32">
        <v>11092</v>
      </c>
      <c r="B180" s="33">
        <v>4</v>
      </c>
    </row>
    <row r="181" spans="1:2" x14ac:dyDescent="0.4">
      <c r="A181" s="32">
        <v>2027181</v>
      </c>
      <c r="B181" s="33">
        <v>12</v>
      </c>
    </row>
    <row r="182" spans="1:2" x14ac:dyDescent="0.4">
      <c r="A182" s="32">
        <v>15903</v>
      </c>
      <c r="B182" s="33">
        <v>7</v>
      </c>
    </row>
    <row r="183" spans="1:2" x14ac:dyDescent="0.4">
      <c r="A183" s="32">
        <v>15904</v>
      </c>
      <c r="B183" s="33">
        <v>6.6</v>
      </c>
    </row>
    <row r="184" spans="1:2" x14ac:dyDescent="0.4">
      <c r="A184" s="32">
        <v>15905</v>
      </c>
      <c r="B184" s="33">
        <v>6.8</v>
      </c>
    </row>
    <row r="185" spans="1:2" x14ac:dyDescent="0.4">
      <c r="A185" s="32">
        <v>15906</v>
      </c>
      <c r="B185" s="33">
        <v>6.2</v>
      </c>
    </row>
    <row r="186" spans="1:2" x14ac:dyDescent="0.4">
      <c r="A186" s="32">
        <v>11073</v>
      </c>
      <c r="B186" s="33">
        <v>8.1999999999999993</v>
      </c>
    </row>
    <row r="187" spans="1:2" x14ac:dyDescent="0.4">
      <c r="A187" s="32">
        <v>11079</v>
      </c>
      <c r="B187" s="33">
        <v>9.9</v>
      </c>
    </row>
    <row r="188" spans="1:2" x14ac:dyDescent="0.4">
      <c r="A188" s="32">
        <v>29830</v>
      </c>
      <c r="B188" s="33">
        <v>0</v>
      </c>
    </row>
    <row r="189" spans="1:2" x14ac:dyDescent="0.4">
      <c r="A189" s="32">
        <v>11072</v>
      </c>
      <c r="B189" s="33">
        <v>7.5</v>
      </c>
    </row>
    <row r="190" spans="1:2" x14ac:dyDescent="0.4">
      <c r="A190" s="32">
        <v>11078</v>
      </c>
      <c r="B190" s="33">
        <v>9.3000000000000007</v>
      </c>
    </row>
    <row r="191" spans="1:2" x14ac:dyDescent="0.4">
      <c r="A191" s="32">
        <v>11071</v>
      </c>
      <c r="B191" s="33">
        <v>7.9</v>
      </c>
    </row>
    <row r="192" spans="1:2" x14ac:dyDescent="0.4">
      <c r="A192" s="32">
        <v>11077</v>
      </c>
      <c r="B192" s="33">
        <v>9.3000000000000007</v>
      </c>
    </row>
    <row r="193" spans="1:2" x14ac:dyDescent="0.4">
      <c r="A193" s="32">
        <v>11075</v>
      </c>
      <c r="B193" s="33">
        <v>7.9</v>
      </c>
    </row>
    <row r="194" spans="1:2" x14ac:dyDescent="0.4">
      <c r="A194" s="32">
        <v>2032139</v>
      </c>
      <c r="B194" s="33">
        <v>23.5</v>
      </c>
    </row>
    <row r="195" spans="1:2" x14ac:dyDescent="0.4">
      <c r="A195" s="32">
        <v>10539</v>
      </c>
      <c r="B195" s="33">
        <v>6.2</v>
      </c>
    </row>
    <row r="196" spans="1:2" x14ac:dyDescent="0.4">
      <c r="A196" s="32">
        <v>10538</v>
      </c>
      <c r="B196" s="33">
        <v>6.2</v>
      </c>
    </row>
    <row r="197" spans="1:2" x14ac:dyDescent="0.4">
      <c r="A197" s="32">
        <v>2017107</v>
      </c>
      <c r="B197" s="33">
        <v>16.5</v>
      </c>
    </row>
    <row r="198" spans="1:2" x14ac:dyDescent="0.4">
      <c r="A198" s="32">
        <v>27179</v>
      </c>
      <c r="B198" s="33">
        <v>17.2</v>
      </c>
    </row>
    <row r="199" spans="1:2" x14ac:dyDescent="0.4">
      <c r="A199" s="32">
        <v>32195</v>
      </c>
      <c r="B199" s="33">
        <v>8.6</v>
      </c>
    </row>
    <row r="200" spans="1:2" x14ac:dyDescent="0.4">
      <c r="A200" s="32">
        <v>11088</v>
      </c>
      <c r="B200" s="33">
        <v>7.8</v>
      </c>
    </row>
    <row r="201" spans="1:2" x14ac:dyDescent="0.4">
      <c r="A201" s="32">
        <v>11084</v>
      </c>
      <c r="B201" s="33">
        <v>6.8</v>
      </c>
    </row>
    <row r="202" spans="1:2" x14ac:dyDescent="0.4">
      <c r="A202" s="32">
        <v>11080</v>
      </c>
      <c r="B202" s="33">
        <v>6.8</v>
      </c>
    </row>
    <row r="203" spans="1:2" x14ac:dyDescent="0.4">
      <c r="A203" s="32">
        <v>10541</v>
      </c>
      <c r="B203" s="33">
        <v>7.5</v>
      </c>
    </row>
    <row r="204" spans="1:2" x14ac:dyDescent="0.4">
      <c r="A204" s="32">
        <v>10543</v>
      </c>
      <c r="B204" s="33">
        <v>6</v>
      </c>
    </row>
    <row r="205" spans="1:2" x14ac:dyDescent="0.4">
      <c r="A205" s="32">
        <v>10545</v>
      </c>
      <c r="B205" s="33">
        <v>6.4</v>
      </c>
    </row>
    <row r="206" spans="1:2" x14ac:dyDescent="0.4">
      <c r="A206" s="32">
        <v>11116</v>
      </c>
      <c r="B206" s="33">
        <v>8.3000000000000007</v>
      </c>
    </row>
    <row r="207" spans="1:2" x14ac:dyDescent="0.4">
      <c r="A207" s="32">
        <v>11113</v>
      </c>
      <c r="B207" s="33">
        <v>6.2</v>
      </c>
    </row>
    <row r="208" spans="1:2" x14ac:dyDescent="0.4">
      <c r="A208" s="32">
        <v>11117</v>
      </c>
      <c r="B208" s="33">
        <v>6.9</v>
      </c>
    </row>
    <row r="209" spans="1:2" x14ac:dyDescent="0.4">
      <c r="A209" s="32">
        <v>11118</v>
      </c>
      <c r="B209" s="33">
        <v>8</v>
      </c>
    </row>
    <row r="210" spans="1:2" x14ac:dyDescent="0.4">
      <c r="A210" s="32">
        <v>11115</v>
      </c>
      <c r="B210" s="33">
        <v>7.3</v>
      </c>
    </row>
    <row r="211" spans="1:2" x14ac:dyDescent="0.4">
      <c r="A211" s="32">
        <v>28295</v>
      </c>
      <c r="B211" s="33">
        <v>6.3</v>
      </c>
    </row>
    <row r="212" spans="1:2" x14ac:dyDescent="0.4">
      <c r="A212" s="32">
        <v>10451</v>
      </c>
      <c r="B212" s="33">
        <v>11.2</v>
      </c>
    </row>
    <row r="213" spans="1:2" x14ac:dyDescent="0.4">
      <c r="A213" s="32">
        <v>10456</v>
      </c>
      <c r="B213" s="33">
        <v>13.9</v>
      </c>
    </row>
    <row r="214" spans="1:2" x14ac:dyDescent="0.4">
      <c r="A214" s="32">
        <v>10454</v>
      </c>
      <c r="B214" s="33">
        <v>13</v>
      </c>
    </row>
    <row r="215" spans="1:2" x14ac:dyDescent="0.4">
      <c r="A215" s="32">
        <v>10452</v>
      </c>
      <c r="B215" s="33">
        <v>11.8</v>
      </c>
    </row>
    <row r="216" spans="1:2" x14ac:dyDescent="0.4">
      <c r="A216" s="32">
        <v>2018018</v>
      </c>
      <c r="B216" s="33">
        <v>13.9</v>
      </c>
    </row>
    <row r="217" spans="1:2" x14ac:dyDescent="0.4">
      <c r="A217" s="32">
        <v>10371</v>
      </c>
      <c r="B217" s="33">
        <v>3.8</v>
      </c>
    </row>
    <row r="218" spans="1:2" x14ac:dyDescent="0.4">
      <c r="A218" s="32">
        <v>15962</v>
      </c>
      <c r="B218" s="33">
        <v>9.4</v>
      </c>
    </row>
    <row r="219" spans="1:2" x14ac:dyDescent="0.4">
      <c r="A219" s="32">
        <v>27441</v>
      </c>
      <c r="B219" s="33">
        <v>1.2</v>
      </c>
    </row>
    <row r="220" spans="1:2" x14ac:dyDescent="0.4">
      <c r="A220" s="32">
        <v>28331</v>
      </c>
      <c r="B220" s="33">
        <v>9.9</v>
      </c>
    </row>
    <row r="221" spans="1:2" x14ac:dyDescent="0.4">
      <c r="A221" s="32">
        <v>17818</v>
      </c>
      <c r="B221" s="33">
        <v>16.600000000000001</v>
      </c>
    </row>
    <row r="222" spans="1:2" x14ac:dyDescent="0.4">
      <c r="A222" s="32">
        <v>14591</v>
      </c>
      <c r="B222" s="33">
        <v>15.9</v>
      </c>
    </row>
    <row r="223" spans="1:2" x14ac:dyDescent="0.4">
      <c r="A223" s="32">
        <v>27246</v>
      </c>
      <c r="B223" s="33">
        <v>24.9</v>
      </c>
    </row>
    <row r="224" spans="1:2" x14ac:dyDescent="0.4">
      <c r="A224" s="32">
        <v>31309</v>
      </c>
      <c r="B224" s="33">
        <v>18.600000000000001</v>
      </c>
    </row>
    <row r="225" spans="1:2" x14ac:dyDescent="0.4">
      <c r="A225" s="32">
        <v>31766</v>
      </c>
      <c r="B225" s="33">
        <v>22.4</v>
      </c>
    </row>
    <row r="226" spans="1:2" x14ac:dyDescent="0.4">
      <c r="A226" s="32">
        <v>29185</v>
      </c>
      <c r="B226" s="33">
        <v>24</v>
      </c>
    </row>
    <row r="227" spans="1:2" x14ac:dyDescent="0.4">
      <c r="A227" s="32">
        <v>17664</v>
      </c>
      <c r="B227" s="33">
        <v>19</v>
      </c>
    </row>
    <row r="228" spans="1:2" x14ac:dyDescent="0.4">
      <c r="A228" s="32">
        <v>22627</v>
      </c>
      <c r="B228" s="33">
        <v>24.2</v>
      </c>
    </row>
    <row r="229" spans="1:2" x14ac:dyDescent="0.4">
      <c r="A229" s="32">
        <v>29186</v>
      </c>
      <c r="B229" s="33">
        <v>24.2</v>
      </c>
    </row>
    <row r="230" spans="1:2" x14ac:dyDescent="0.4">
      <c r="A230" s="32">
        <v>22622</v>
      </c>
      <c r="B230" s="33">
        <v>25.3</v>
      </c>
    </row>
    <row r="231" spans="1:2" x14ac:dyDescent="0.4">
      <c r="A231" s="32">
        <v>29833</v>
      </c>
      <c r="B231" s="33">
        <v>21.9</v>
      </c>
    </row>
    <row r="232" spans="1:2" x14ac:dyDescent="0.4">
      <c r="A232" s="32">
        <v>30599</v>
      </c>
      <c r="B232" s="33">
        <v>24</v>
      </c>
    </row>
    <row r="233" spans="1:2" x14ac:dyDescent="0.4">
      <c r="A233" s="32">
        <v>23542</v>
      </c>
      <c r="B233" s="33">
        <v>14.4</v>
      </c>
    </row>
    <row r="234" spans="1:2" x14ac:dyDescent="0.4">
      <c r="A234" s="32">
        <v>23538</v>
      </c>
      <c r="B234" s="33">
        <v>4.3</v>
      </c>
    </row>
    <row r="235" spans="1:2" x14ac:dyDescent="0.4">
      <c r="A235" s="32">
        <v>23540</v>
      </c>
      <c r="B235" s="33">
        <v>14.4</v>
      </c>
    </row>
    <row r="236" spans="1:2" x14ac:dyDescent="0.4">
      <c r="A236" s="32">
        <v>23543</v>
      </c>
      <c r="B236" s="33">
        <v>12.3</v>
      </c>
    </row>
    <row r="237" spans="1:2" x14ac:dyDescent="0.4">
      <c r="A237" s="32">
        <v>23541</v>
      </c>
      <c r="B237" s="33">
        <v>11.5</v>
      </c>
    </row>
    <row r="238" spans="1:2" x14ac:dyDescent="0.4">
      <c r="A238" s="32">
        <v>23638</v>
      </c>
      <c r="B238" s="33">
        <v>4.3</v>
      </c>
    </row>
    <row r="239" spans="1:2" x14ac:dyDescent="0.4">
      <c r="A239" s="32">
        <v>23639</v>
      </c>
      <c r="B239" s="33">
        <v>4.3</v>
      </c>
    </row>
    <row r="240" spans="1:2" x14ac:dyDescent="0.4">
      <c r="A240" s="32">
        <v>23539</v>
      </c>
      <c r="B240" s="33">
        <v>4.3</v>
      </c>
    </row>
    <row r="241" spans="1:2" x14ac:dyDescent="0.4">
      <c r="A241" s="32">
        <v>32367</v>
      </c>
      <c r="B241" s="33">
        <v>4.9000000000000004</v>
      </c>
    </row>
    <row r="242" spans="1:2" x14ac:dyDescent="0.4">
      <c r="A242" s="32">
        <v>32369</v>
      </c>
      <c r="B242" s="33">
        <v>4.9000000000000004</v>
      </c>
    </row>
    <row r="243" spans="1:2" x14ac:dyDescent="0.4">
      <c r="A243" s="32">
        <v>32368</v>
      </c>
      <c r="B243" s="33">
        <v>4.9000000000000004</v>
      </c>
    </row>
    <row r="244" spans="1:2" x14ac:dyDescent="0.4">
      <c r="A244" s="32">
        <v>23637</v>
      </c>
      <c r="B244" s="33">
        <v>4.3</v>
      </c>
    </row>
    <row r="245" spans="1:2" x14ac:dyDescent="0.4">
      <c r="A245" s="32">
        <v>28639</v>
      </c>
      <c r="B245" s="33">
        <v>7.6</v>
      </c>
    </row>
    <row r="246" spans="1:2" x14ac:dyDescent="0.4">
      <c r="A246" s="32">
        <v>28640</v>
      </c>
      <c r="B246" s="33">
        <v>14.6</v>
      </c>
    </row>
    <row r="247" spans="1:2" x14ac:dyDescent="0.4">
      <c r="A247" s="32">
        <v>27138</v>
      </c>
      <c r="B247" s="33">
        <v>10.199999999999999</v>
      </c>
    </row>
    <row r="248" spans="1:2" x14ac:dyDescent="0.4">
      <c r="A248" s="32">
        <v>27140</v>
      </c>
      <c r="B248" s="33">
        <v>10.199999999999999</v>
      </c>
    </row>
    <row r="249" spans="1:2" x14ac:dyDescent="0.4">
      <c r="A249" s="32">
        <v>27137</v>
      </c>
      <c r="B249" s="33">
        <v>9.5</v>
      </c>
    </row>
    <row r="250" spans="1:2" x14ac:dyDescent="0.4">
      <c r="A250" s="32">
        <v>27139</v>
      </c>
      <c r="B250" s="33">
        <v>10.199999999999999</v>
      </c>
    </row>
    <row r="251" spans="1:2" x14ac:dyDescent="0.4">
      <c r="A251" s="32">
        <v>27392</v>
      </c>
      <c r="B251" s="33">
        <v>4.2</v>
      </c>
    </row>
    <row r="252" spans="1:2" x14ac:dyDescent="0.4">
      <c r="A252" s="32">
        <v>10228</v>
      </c>
      <c r="B252" s="33">
        <v>3.9</v>
      </c>
    </row>
    <row r="253" spans="1:2" x14ac:dyDescent="0.4">
      <c r="A253" s="32">
        <v>10227</v>
      </c>
      <c r="B253" s="33">
        <v>1.4</v>
      </c>
    </row>
    <row r="254" spans="1:2" x14ac:dyDescent="0.4">
      <c r="A254" s="32">
        <v>15922</v>
      </c>
      <c r="B254" s="33">
        <v>8.1999999999999993</v>
      </c>
    </row>
    <row r="255" spans="1:2" x14ac:dyDescent="0.4">
      <c r="A255" s="32">
        <v>10234</v>
      </c>
      <c r="B255" s="33">
        <v>8.1999999999999993</v>
      </c>
    </row>
    <row r="256" spans="1:2" x14ac:dyDescent="0.4">
      <c r="A256" s="32">
        <v>27417</v>
      </c>
      <c r="B256" s="33">
        <v>1.8</v>
      </c>
    </row>
    <row r="257" spans="1:2" x14ac:dyDescent="0.4">
      <c r="A257" s="32">
        <v>10981</v>
      </c>
      <c r="B257" s="33">
        <v>5.7</v>
      </c>
    </row>
    <row r="258" spans="1:2" x14ac:dyDescent="0.4">
      <c r="A258" s="32">
        <v>30406</v>
      </c>
      <c r="B258" s="33">
        <v>15.9</v>
      </c>
    </row>
    <row r="259" spans="1:2" x14ac:dyDescent="0.4">
      <c r="A259" s="32">
        <v>30405</v>
      </c>
      <c r="B259" s="33">
        <v>14.9</v>
      </c>
    </row>
    <row r="260" spans="1:2" x14ac:dyDescent="0.4">
      <c r="A260" s="32">
        <v>30407</v>
      </c>
      <c r="B260" s="33">
        <v>14.9</v>
      </c>
    </row>
    <row r="261" spans="1:2" x14ac:dyDescent="0.4">
      <c r="A261" s="32">
        <v>31301</v>
      </c>
      <c r="B261" s="33">
        <v>883.9</v>
      </c>
    </row>
    <row r="262" spans="1:2" x14ac:dyDescent="0.4">
      <c r="A262" s="32">
        <v>28359</v>
      </c>
      <c r="B262" s="33">
        <v>2.5</v>
      </c>
    </row>
    <row r="263" spans="1:2" x14ac:dyDescent="0.4">
      <c r="A263" s="32">
        <v>29697</v>
      </c>
      <c r="B263" s="33">
        <v>0</v>
      </c>
    </row>
    <row r="264" spans="1:2" x14ac:dyDescent="0.4">
      <c r="A264" s="32">
        <v>16485</v>
      </c>
      <c r="B264" s="33">
        <v>16.899999999999999</v>
      </c>
    </row>
    <row r="265" spans="1:2" x14ac:dyDescent="0.4">
      <c r="A265" s="32">
        <v>31698</v>
      </c>
      <c r="B265" s="33">
        <v>2</v>
      </c>
    </row>
    <row r="266" spans="1:2" x14ac:dyDescent="0.4">
      <c r="A266" s="32">
        <v>10547</v>
      </c>
      <c r="B266" s="33">
        <v>1</v>
      </c>
    </row>
    <row r="267" spans="1:2" x14ac:dyDescent="0.4">
      <c r="A267" s="32">
        <v>29722</v>
      </c>
      <c r="B267" s="33">
        <v>1.6</v>
      </c>
    </row>
    <row r="268" spans="1:2" x14ac:dyDescent="0.4">
      <c r="A268" s="32">
        <v>23119</v>
      </c>
      <c r="B268" s="33">
        <v>1.3</v>
      </c>
    </row>
    <row r="269" spans="1:2" x14ac:dyDescent="0.4">
      <c r="A269" s="32">
        <v>32485</v>
      </c>
      <c r="B269" s="33">
        <v>9.1999999999999993</v>
      </c>
    </row>
    <row r="270" spans="1:2" x14ac:dyDescent="0.4">
      <c r="A270" s="32">
        <v>23117</v>
      </c>
      <c r="B270" s="33">
        <v>2.2000000000000002</v>
      </c>
    </row>
    <row r="271" spans="1:2" x14ac:dyDescent="0.4">
      <c r="A271" s="32">
        <v>23118</v>
      </c>
      <c r="B271" s="33">
        <v>3.5</v>
      </c>
    </row>
    <row r="272" spans="1:2" x14ac:dyDescent="0.4">
      <c r="A272" s="32">
        <v>17228</v>
      </c>
      <c r="B272" s="33">
        <v>1.2</v>
      </c>
    </row>
    <row r="273" spans="1:2" x14ac:dyDescent="0.4">
      <c r="A273" s="32">
        <v>18119</v>
      </c>
      <c r="B273" s="33">
        <v>1.2</v>
      </c>
    </row>
    <row r="274" spans="1:2" x14ac:dyDescent="0.4">
      <c r="A274" s="32">
        <v>32003</v>
      </c>
      <c r="B274" s="33">
        <v>12.6</v>
      </c>
    </row>
    <row r="275" spans="1:2" x14ac:dyDescent="0.4">
      <c r="A275" s="32">
        <v>30506</v>
      </c>
      <c r="B275" s="33">
        <v>7.3</v>
      </c>
    </row>
    <row r="276" spans="1:2" x14ac:dyDescent="0.4">
      <c r="A276" s="32">
        <v>30500</v>
      </c>
      <c r="B276" s="33">
        <v>8.6</v>
      </c>
    </row>
    <row r="277" spans="1:2" x14ac:dyDescent="0.4">
      <c r="A277" s="32">
        <v>30501</v>
      </c>
      <c r="B277" s="33">
        <v>1</v>
      </c>
    </row>
    <row r="278" spans="1:2" x14ac:dyDescent="0.4">
      <c r="A278" s="32">
        <v>27970</v>
      </c>
      <c r="B278" s="33">
        <v>2.2999999999999998</v>
      </c>
    </row>
    <row r="279" spans="1:2" x14ac:dyDescent="0.4">
      <c r="A279" s="32">
        <v>27619</v>
      </c>
      <c r="B279" s="33">
        <v>3.4</v>
      </c>
    </row>
    <row r="280" spans="1:2" x14ac:dyDescent="0.4">
      <c r="A280" s="32">
        <v>27618</v>
      </c>
      <c r="B280" s="33">
        <v>1.2</v>
      </c>
    </row>
    <row r="281" spans="1:2" x14ac:dyDescent="0.4">
      <c r="A281" s="32">
        <v>17595</v>
      </c>
      <c r="B281" s="33">
        <v>1.2</v>
      </c>
    </row>
    <row r="282" spans="1:2" x14ac:dyDescent="0.4">
      <c r="A282" s="32">
        <v>23114</v>
      </c>
      <c r="B282" s="33">
        <v>1.5</v>
      </c>
    </row>
    <row r="283" spans="1:2" x14ac:dyDescent="0.4">
      <c r="A283" s="32">
        <v>17593</v>
      </c>
      <c r="B283" s="33">
        <v>3.5</v>
      </c>
    </row>
    <row r="284" spans="1:2" x14ac:dyDescent="0.4">
      <c r="A284" s="32">
        <v>17594</v>
      </c>
      <c r="B284" s="33">
        <v>1.2015</v>
      </c>
    </row>
    <row r="285" spans="1:2" x14ac:dyDescent="0.4">
      <c r="A285" s="32">
        <v>10726</v>
      </c>
      <c r="B285" s="33">
        <v>4</v>
      </c>
    </row>
    <row r="286" spans="1:2" x14ac:dyDescent="0.4">
      <c r="A286" s="32">
        <v>10728</v>
      </c>
      <c r="B286" s="33">
        <v>1.6</v>
      </c>
    </row>
    <row r="287" spans="1:2" x14ac:dyDescent="0.4">
      <c r="A287" s="32">
        <v>10724</v>
      </c>
      <c r="B287" s="33">
        <v>2.2000000000000002</v>
      </c>
    </row>
    <row r="288" spans="1:2" x14ac:dyDescent="0.4">
      <c r="A288" s="32">
        <v>10725</v>
      </c>
      <c r="B288" s="33">
        <v>3.5</v>
      </c>
    </row>
    <row r="289" spans="1:2" x14ac:dyDescent="0.4">
      <c r="A289" s="32">
        <v>29026</v>
      </c>
      <c r="B289" s="33">
        <v>1.6</v>
      </c>
    </row>
    <row r="290" spans="1:2" x14ac:dyDescent="0.4">
      <c r="A290" s="32">
        <v>27166</v>
      </c>
      <c r="B290" s="33">
        <v>1.6</v>
      </c>
    </row>
    <row r="291" spans="1:2" x14ac:dyDescent="0.4">
      <c r="A291" s="32">
        <v>18117</v>
      </c>
      <c r="B291" s="33">
        <v>3.9</v>
      </c>
    </row>
    <row r="292" spans="1:2" x14ac:dyDescent="0.4">
      <c r="A292" s="32">
        <v>10673</v>
      </c>
      <c r="B292" s="33">
        <v>1.2</v>
      </c>
    </row>
    <row r="293" spans="1:2" x14ac:dyDescent="0.4">
      <c r="A293" s="32">
        <v>18118</v>
      </c>
      <c r="B293" s="33">
        <v>1.5</v>
      </c>
    </row>
    <row r="294" spans="1:2" x14ac:dyDescent="0.4">
      <c r="A294" s="32">
        <v>10282</v>
      </c>
      <c r="B294" s="33">
        <v>12.5</v>
      </c>
    </row>
    <row r="295" spans="1:2" x14ac:dyDescent="0.4">
      <c r="A295" s="32">
        <v>16824</v>
      </c>
      <c r="B295" s="33">
        <v>5.5</v>
      </c>
    </row>
    <row r="296" spans="1:2" x14ac:dyDescent="0.4">
      <c r="A296" s="32">
        <v>28100</v>
      </c>
      <c r="B296" s="33">
        <v>6.5</v>
      </c>
    </row>
    <row r="297" spans="1:2" x14ac:dyDescent="0.4">
      <c r="A297" s="32">
        <v>16823</v>
      </c>
      <c r="B297" s="33">
        <v>5.5</v>
      </c>
    </row>
    <row r="298" spans="1:2" x14ac:dyDescent="0.4">
      <c r="A298" s="32">
        <v>22857</v>
      </c>
      <c r="B298" s="33">
        <v>4.5</v>
      </c>
    </row>
    <row r="299" spans="1:2" x14ac:dyDescent="0.4">
      <c r="A299" s="32">
        <v>14985</v>
      </c>
      <c r="B299" s="33">
        <v>41.9</v>
      </c>
    </row>
    <row r="300" spans="1:2" x14ac:dyDescent="0.4">
      <c r="A300" s="32">
        <v>14986</v>
      </c>
      <c r="B300" s="33">
        <v>37.9</v>
      </c>
    </row>
    <row r="301" spans="1:2" x14ac:dyDescent="0.4">
      <c r="A301" s="32">
        <v>23593</v>
      </c>
      <c r="B301" s="33">
        <v>32</v>
      </c>
    </row>
    <row r="302" spans="1:2" x14ac:dyDescent="0.4">
      <c r="A302" s="32">
        <v>16627</v>
      </c>
      <c r="B302" s="33">
        <v>26.9</v>
      </c>
    </row>
    <row r="303" spans="1:2" x14ac:dyDescent="0.4">
      <c r="A303" s="32">
        <v>2011614</v>
      </c>
      <c r="B303" s="33">
        <v>16.899999999999999</v>
      </c>
    </row>
    <row r="304" spans="1:2" x14ac:dyDescent="0.4">
      <c r="A304" s="32">
        <v>11345</v>
      </c>
      <c r="B304" s="33">
        <v>29.9</v>
      </c>
    </row>
    <row r="305" spans="1:2" x14ac:dyDescent="0.4">
      <c r="A305" s="32">
        <v>10231</v>
      </c>
      <c r="B305" s="33">
        <v>1.5</v>
      </c>
    </row>
    <row r="306" spans="1:2" x14ac:dyDescent="0.4">
      <c r="A306" s="32">
        <v>27418</v>
      </c>
      <c r="B306" s="33">
        <v>1.5</v>
      </c>
    </row>
    <row r="307" spans="1:2" x14ac:dyDescent="0.4">
      <c r="A307" s="32">
        <v>16612</v>
      </c>
      <c r="B307" s="33">
        <v>7.5</v>
      </c>
    </row>
    <row r="308" spans="1:2" x14ac:dyDescent="0.4">
      <c r="A308" s="32">
        <v>10241</v>
      </c>
      <c r="B308" s="33">
        <v>4.5</v>
      </c>
    </row>
    <row r="309" spans="1:2" x14ac:dyDescent="0.4">
      <c r="A309" s="32">
        <v>10242</v>
      </c>
      <c r="B309" s="33">
        <v>8.1999999999999993</v>
      </c>
    </row>
    <row r="310" spans="1:2" x14ac:dyDescent="0.4">
      <c r="A310" s="32">
        <v>2024092</v>
      </c>
      <c r="B310" s="33">
        <v>90.9</v>
      </c>
    </row>
    <row r="311" spans="1:2" x14ac:dyDescent="0.4">
      <c r="A311" s="32">
        <v>31551</v>
      </c>
      <c r="B311" s="33">
        <v>17.600000000000001</v>
      </c>
    </row>
    <row r="312" spans="1:2" x14ac:dyDescent="0.4">
      <c r="A312" s="32">
        <v>31420</v>
      </c>
      <c r="B312" s="33">
        <v>3.9</v>
      </c>
    </row>
    <row r="313" spans="1:2" x14ac:dyDescent="0.4">
      <c r="A313" s="32">
        <v>32560</v>
      </c>
      <c r="B313" s="33">
        <v>0</v>
      </c>
    </row>
    <row r="314" spans="1:2" x14ac:dyDescent="0.4">
      <c r="A314" s="32">
        <v>32069</v>
      </c>
      <c r="B314" s="33">
        <v>3.4</v>
      </c>
    </row>
    <row r="315" spans="1:2" x14ac:dyDescent="0.4">
      <c r="A315" s="32">
        <v>2029171</v>
      </c>
      <c r="B315" s="33">
        <v>38.9</v>
      </c>
    </row>
    <row r="316" spans="1:2" x14ac:dyDescent="0.4">
      <c r="A316" s="32">
        <v>2022339</v>
      </c>
      <c r="B316" s="33">
        <v>12.9</v>
      </c>
    </row>
    <row r="317" spans="1:2" x14ac:dyDescent="0.4">
      <c r="A317" s="32">
        <v>2010417</v>
      </c>
      <c r="B317" s="33">
        <v>11</v>
      </c>
    </row>
    <row r="318" spans="1:2" x14ac:dyDescent="0.4">
      <c r="A318" s="32">
        <v>2027361</v>
      </c>
      <c r="B318" s="33">
        <v>15</v>
      </c>
    </row>
    <row r="319" spans="1:2" x14ac:dyDescent="0.4">
      <c r="A319" s="32">
        <v>2011515</v>
      </c>
      <c r="B319" s="33">
        <v>9.9</v>
      </c>
    </row>
    <row r="320" spans="1:2" x14ac:dyDescent="0.4">
      <c r="A320" s="32">
        <v>10230</v>
      </c>
      <c r="B320" s="33">
        <v>1.5</v>
      </c>
    </row>
    <row r="321" spans="1:2" x14ac:dyDescent="0.4">
      <c r="A321" s="32">
        <v>15923</v>
      </c>
      <c r="B321" s="33">
        <v>8.1999999999999993</v>
      </c>
    </row>
    <row r="322" spans="1:2" x14ac:dyDescent="0.4">
      <c r="A322" s="32">
        <v>10239</v>
      </c>
      <c r="B322" s="33">
        <v>4.0999999999999996</v>
      </c>
    </row>
    <row r="323" spans="1:2" x14ac:dyDescent="0.4">
      <c r="A323" s="32">
        <v>10240</v>
      </c>
      <c r="B323" s="33">
        <v>8.1999999999999993</v>
      </c>
    </row>
    <row r="324" spans="1:2" x14ac:dyDescent="0.4">
      <c r="A324" s="32">
        <v>2011589</v>
      </c>
      <c r="B324" s="33">
        <v>17.600000000000001</v>
      </c>
    </row>
    <row r="325" spans="1:2" x14ac:dyDescent="0.4">
      <c r="A325" s="32">
        <v>10299</v>
      </c>
      <c r="B325" s="33">
        <v>2</v>
      </c>
    </row>
    <row r="326" spans="1:2" x14ac:dyDescent="0.4">
      <c r="A326" s="32">
        <v>16613</v>
      </c>
      <c r="B326" s="33">
        <v>7.8</v>
      </c>
    </row>
    <row r="327" spans="1:2" x14ac:dyDescent="0.4">
      <c r="A327" s="32">
        <v>10300</v>
      </c>
      <c r="B327" s="33">
        <v>2</v>
      </c>
    </row>
    <row r="328" spans="1:2" x14ac:dyDescent="0.4">
      <c r="A328" s="32">
        <v>29727</v>
      </c>
      <c r="B328" s="33">
        <v>6.8</v>
      </c>
    </row>
    <row r="329" spans="1:2" x14ac:dyDescent="0.4">
      <c r="A329" s="32">
        <v>10265</v>
      </c>
      <c r="B329" s="33">
        <v>1.5</v>
      </c>
    </row>
    <row r="330" spans="1:2" x14ac:dyDescent="0.4">
      <c r="A330" s="32">
        <v>10552</v>
      </c>
      <c r="B330" s="33">
        <v>8.9</v>
      </c>
    </row>
    <row r="331" spans="1:2" x14ac:dyDescent="0.4">
      <c r="A331" s="32">
        <v>10301</v>
      </c>
      <c r="B331" s="33">
        <v>3</v>
      </c>
    </row>
    <row r="332" spans="1:2" x14ac:dyDescent="0.4">
      <c r="A332" s="32">
        <v>32242</v>
      </c>
      <c r="B332" s="33">
        <v>5.9</v>
      </c>
    </row>
    <row r="333" spans="1:2" x14ac:dyDescent="0.4">
      <c r="A333" s="32">
        <v>16476</v>
      </c>
      <c r="B333" s="33">
        <v>1.9</v>
      </c>
    </row>
    <row r="334" spans="1:2" x14ac:dyDescent="0.4">
      <c r="A334" s="32">
        <v>32427</v>
      </c>
      <c r="B334" s="33">
        <v>3</v>
      </c>
    </row>
    <row r="335" spans="1:2" x14ac:dyDescent="0.4">
      <c r="A335" s="32">
        <v>18213</v>
      </c>
      <c r="B335" s="33">
        <v>1.9</v>
      </c>
    </row>
    <row r="336" spans="1:2" x14ac:dyDescent="0.4">
      <c r="A336" s="32">
        <v>18210</v>
      </c>
      <c r="B336" s="33">
        <v>8.5</v>
      </c>
    </row>
    <row r="337" spans="1:2" x14ac:dyDescent="0.4">
      <c r="A337" s="32">
        <v>16725</v>
      </c>
      <c r="B337" s="33">
        <v>3</v>
      </c>
    </row>
    <row r="338" spans="1:2" x14ac:dyDescent="0.4">
      <c r="A338" s="32">
        <v>18212</v>
      </c>
      <c r="B338" s="33">
        <v>6.5</v>
      </c>
    </row>
    <row r="339" spans="1:2" x14ac:dyDescent="0.4">
      <c r="A339" s="32">
        <v>18321</v>
      </c>
      <c r="B339" s="33">
        <v>3</v>
      </c>
    </row>
    <row r="340" spans="1:2" x14ac:dyDescent="0.4">
      <c r="A340" s="32">
        <v>27488</v>
      </c>
      <c r="B340" s="33">
        <v>3</v>
      </c>
    </row>
    <row r="341" spans="1:2" x14ac:dyDescent="0.4">
      <c r="A341" s="32">
        <v>18327</v>
      </c>
      <c r="B341" s="33">
        <v>3</v>
      </c>
    </row>
    <row r="342" spans="1:2" x14ac:dyDescent="0.4">
      <c r="A342" s="32">
        <v>18326</v>
      </c>
      <c r="B342" s="33">
        <v>3</v>
      </c>
    </row>
    <row r="343" spans="1:2" x14ac:dyDescent="0.4">
      <c r="A343" s="32">
        <v>29317</v>
      </c>
      <c r="B343" s="33">
        <v>3.4</v>
      </c>
    </row>
    <row r="344" spans="1:2" x14ac:dyDescent="0.4">
      <c r="A344" s="32">
        <v>16726</v>
      </c>
      <c r="B344" s="33">
        <v>1.3</v>
      </c>
    </row>
    <row r="345" spans="1:2" x14ac:dyDescent="0.4">
      <c r="A345" s="32">
        <v>16727</v>
      </c>
      <c r="B345" s="33">
        <v>1.6</v>
      </c>
    </row>
    <row r="346" spans="1:2" x14ac:dyDescent="0.4">
      <c r="A346" s="32">
        <v>16730</v>
      </c>
      <c r="B346" s="33">
        <v>1.6</v>
      </c>
    </row>
    <row r="347" spans="1:2" x14ac:dyDescent="0.4">
      <c r="A347" s="32">
        <v>28602</v>
      </c>
      <c r="B347" s="33">
        <v>1.6</v>
      </c>
    </row>
    <row r="348" spans="1:2" x14ac:dyDescent="0.4">
      <c r="A348" s="32">
        <v>18208</v>
      </c>
      <c r="B348" s="33">
        <v>1.6</v>
      </c>
    </row>
    <row r="349" spans="1:2" x14ac:dyDescent="0.4">
      <c r="A349" s="32">
        <v>16728</v>
      </c>
      <c r="B349" s="33">
        <v>1.9</v>
      </c>
    </row>
    <row r="350" spans="1:2" x14ac:dyDescent="0.4">
      <c r="A350" s="32">
        <v>16729</v>
      </c>
      <c r="B350" s="33">
        <v>1.9</v>
      </c>
    </row>
    <row r="351" spans="1:2" x14ac:dyDescent="0.4">
      <c r="A351" s="32">
        <v>22394</v>
      </c>
      <c r="B351" s="33">
        <v>6.8</v>
      </c>
    </row>
    <row r="352" spans="1:2" x14ac:dyDescent="0.4">
      <c r="A352" s="32">
        <v>16731</v>
      </c>
      <c r="B352" s="33">
        <v>6.8</v>
      </c>
    </row>
    <row r="353" spans="1:2" x14ac:dyDescent="0.4">
      <c r="A353" s="32">
        <v>16732</v>
      </c>
      <c r="B353" s="33">
        <v>0.5</v>
      </c>
    </row>
    <row r="354" spans="1:2" x14ac:dyDescent="0.4">
      <c r="A354" s="32">
        <v>22395</v>
      </c>
      <c r="B354" s="33">
        <v>4.8</v>
      </c>
    </row>
    <row r="355" spans="1:2" x14ac:dyDescent="0.4">
      <c r="A355" s="32">
        <v>11202</v>
      </c>
      <c r="B355" s="33">
        <v>2.2000000000000002</v>
      </c>
    </row>
    <row r="356" spans="1:2" x14ac:dyDescent="0.4">
      <c r="A356" s="32">
        <v>11203</v>
      </c>
      <c r="B356" s="33">
        <v>2.4</v>
      </c>
    </row>
    <row r="357" spans="1:2" x14ac:dyDescent="0.4">
      <c r="A357" s="32">
        <v>11204</v>
      </c>
      <c r="B357" s="33">
        <v>2</v>
      </c>
    </row>
    <row r="358" spans="1:2" x14ac:dyDescent="0.4">
      <c r="A358" s="32">
        <v>16733</v>
      </c>
      <c r="B358" s="33">
        <v>17.899999999999999</v>
      </c>
    </row>
    <row r="359" spans="1:2" x14ac:dyDescent="0.4">
      <c r="A359" s="32">
        <v>16736</v>
      </c>
      <c r="B359" s="33">
        <v>2.8</v>
      </c>
    </row>
    <row r="360" spans="1:2" x14ac:dyDescent="0.4">
      <c r="A360" s="32">
        <v>16735</v>
      </c>
      <c r="B360" s="33">
        <v>5.2</v>
      </c>
    </row>
    <row r="361" spans="1:2" x14ac:dyDescent="0.4">
      <c r="A361" s="32">
        <v>16734</v>
      </c>
      <c r="B361" s="33">
        <v>9.6</v>
      </c>
    </row>
    <row r="362" spans="1:2" x14ac:dyDescent="0.4">
      <c r="A362" s="32">
        <v>10372</v>
      </c>
      <c r="B362" s="33">
        <v>3.8</v>
      </c>
    </row>
    <row r="363" spans="1:2" x14ac:dyDescent="0.4">
      <c r="A363" s="32">
        <v>10402</v>
      </c>
      <c r="B363" s="33">
        <v>12.3</v>
      </c>
    </row>
    <row r="364" spans="1:2" x14ac:dyDescent="0.4">
      <c r="A364" s="32">
        <v>30134</v>
      </c>
      <c r="B364" s="33">
        <v>8.4</v>
      </c>
    </row>
    <row r="365" spans="1:2" x14ac:dyDescent="0.4">
      <c r="A365" s="32">
        <v>2011546</v>
      </c>
      <c r="B365" s="33">
        <v>13.9</v>
      </c>
    </row>
    <row r="366" spans="1:2" x14ac:dyDescent="0.4">
      <c r="A366" s="32">
        <v>16604</v>
      </c>
      <c r="B366" s="33">
        <v>20.9</v>
      </c>
    </row>
    <row r="367" spans="1:2" x14ac:dyDescent="0.4">
      <c r="A367" s="32">
        <v>10237</v>
      </c>
      <c r="B367" s="33">
        <v>7.9</v>
      </c>
    </row>
    <row r="368" spans="1:2" x14ac:dyDescent="0.4">
      <c r="A368" s="32">
        <v>10238</v>
      </c>
      <c r="B368" s="33">
        <v>15.9</v>
      </c>
    </row>
    <row r="369" spans="1:2" x14ac:dyDescent="0.4">
      <c r="A369" s="32">
        <v>15924</v>
      </c>
      <c r="B369" s="33">
        <v>7.8</v>
      </c>
    </row>
    <row r="370" spans="1:2" x14ac:dyDescent="0.4">
      <c r="A370" s="32">
        <v>10236</v>
      </c>
      <c r="B370" s="33">
        <v>4.9000000000000004</v>
      </c>
    </row>
    <row r="371" spans="1:2" x14ac:dyDescent="0.4">
      <c r="A371" s="32">
        <v>2022351</v>
      </c>
      <c r="B371" s="33">
        <v>15</v>
      </c>
    </row>
    <row r="372" spans="1:2" x14ac:dyDescent="0.4">
      <c r="A372" s="32">
        <v>12657</v>
      </c>
      <c r="B372" s="33">
        <v>9.6</v>
      </c>
    </row>
    <row r="373" spans="1:2" x14ac:dyDescent="0.4">
      <c r="A373" s="32">
        <v>12677</v>
      </c>
      <c r="B373" s="33">
        <v>2.4</v>
      </c>
    </row>
    <row r="374" spans="1:2" x14ac:dyDescent="0.4">
      <c r="A374" s="32">
        <v>10977</v>
      </c>
      <c r="B374" s="33">
        <v>6.4</v>
      </c>
    </row>
    <row r="375" spans="1:2" x14ac:dyDescent="0.4">
      <c r="A375" s="32">
        <v>12817</v>
      </c>
      <c r="B375" s="33">
        <v>7.5</v>
      </c>
    </row>
    <row r="376" spans="1:2" x14ac:dyDescent="0.4">
      <c r="A376" s="32">
        <v>18462</v>
      </c>
      <c r="B376" s="33">
        <v>16.899999999999999</v>
      </c>
    </row>
    <row r="377" spans="1:2" x14ac:dyDescent="0.4">
      <c r="A377" s="32">
        <v>10373</v>
      </c>
      <c r="B377" s="33">
        <v>4.0999999999999996</v>
      </c>
    </row>
    <row r="378" spans="1:2" x14ac:dyDescent="0.4">
      <c r="A378" s="32">
        <v>31835</v>
      </c>
      <c r="B378" s="33">
        <v>20.8</v>
      </c>
    </row>
    <row r="379" spans="1:2" x14ac:dyDescent="0.4">
      <c r="A379" s="32">
        <v>27437</v>
      </c>
      <c r="B379" s="33">
        <v>1.8</v>
      </c>
    </row>
    <row r="380" spans="1:2" x14ac:dyDescent="0.4">
      <c r="A380" s="32">
        <v>18285</v>
      </c>
      <c r="B380" s="33">
        <v>16.5</v>
      </c>
    </row>
    <row r="381" spans="1:2" x14ac:dyDescent="0.4">
      <c r="A381" s="32">
        <v>2032201</v>
      </c>
      <c r="B381" s="33">
        <v>0</v>
      </c>
    </row>
    <row r="382" spans="1:2" x14ac:dyDescent="0.4">
      <c r="A382" s="32">
        <v>12813</v>
      </c>
      <c r="B382" s="33">
        <v>6.8</v>
      </c>
    </row>
    <row r="383" spans="1:2" x14ac:dyDescent="0.4">
      <c r="A383" s="32">
        <v>10151</v>
      </c>
      <c r="B383" s="33">
        <v>9</v>
      </c>
    </row>
    <row r="384" spans="1:2" x14ac:dyDescent="0.4">
      <c r="A384" s="32">
        <v>27404</v>
      </c>
      <c r="B384" s="33">
        <v>7.2</v>
      </c>
    </row>
    <row r="385" spans="1:2" x14ac:dyDescent="0.4">
      <c r="A385" s="32">
        <v>10229</v>
      </c>
      <c r="B385" s="33">
        <v>1.5</v>
      </c>
    </row>
    <row r="386" spans="1:2" x14ac:dyDescent="0.4">
      <c r="A386" s="32">
        <v>15963</v>
      </c>
      <c r="B386" s="33">
        <v>9.4</v>
      </c>
    </row>
    <row r="387" spans="1:2" x14ac:dyDescent="0.4">
      <c r="A387" s="32">
        <v>2011590</v>
      </c>
      <c r="B387" s="33">
        <v>14</v>
      </c>
    </row>
    <row r="388" spans="1:2" x14ac:dyDescent="0.4">
      <c r="A388" s="32">
        <v>18260</v>
      </c>
      <c r="B388" s="33">
        <v>28</v>
      </c>
    </row>
    <row r="389" spans="1:2" x14ac:dyDescent="0.4">
      <c r="A389" s="32">
        <v>2011591</v>
      </c>
      <c r="B389" s="33">
        <v>18.899999999999999</v>
      </c>
    </row>
    <row r="390" spans="1:2" x14ac:dyDescent="0.4">
      <c r="A390" s="32">
        <v>10462</v>
      </c>
      <c r="B390" s="33">
        <v>11.6</v>
      </c>
    </row>
    <row r="391" spans="1:2" x14ac:dyDescent="0.4">
      <c r="A391" s="32">
        <v>29350</v>
      </c>
      <c r="B391" s="33">
        <v>8.1999999999999993</v>
      </c>
    </row>
    <row r="392" spans="1:2" x14ac:dyDescent="0.4">
      <c r="A392" s="32">
        <v>10463</v>
      </c>
      <c r="B392" s="33">
        <v>11.9</v>
      </c>
    </row>
    <row r="393" spans="1:2" x14ac:dyDescent="0.4">
      <c r="A393" s="32">
        <v>10115</v>
      </c>
      <c r="B393" s="33">
        <v>9.9</v>
      </c>
    </row>
    <row r="394" spans="1:2" x14ac:dyDescent="0.4">
      <c r="A394" s="32">
        <v>29579</v>
      </c>
      <c r="B394" s="33">
        <v>16.2</v>
      </c>
    </row>
    <row r="395" spans="1:2" x14ac:dyDescent="0.4">
      <c r="A395" s="32">
        <v>30553</v>
      </c>
      <c r="B395" s="33">
        <v>0</v>
      </c>
    </row>
    <row r="396" spans="1:2" x14ac:dyDescent="0.4">
      <c r="A396" s="32">
        <v>28484</v>
      </c>
      <c r="B396" s="33">
        <v>15.5</v>
      </c>
    </row>
    <row r="397" spans="1:2" x14ac:dyDescent="0.4">
      <c r="A397" s="32">
        <v>32782</v>
      </c>
      <c r="B397" s="33">
        <v>0</v>
      </c>
    </row>
    <row r="398" spans="1:2" x14ac:dyDescent="0.4">
      <c r="A398" s="32">
        <v>28347</v>
      </c>
      <c r="B398" s="33">
        <v>2.2000000000000002</v>
      </c>
    </row>
    <row r="399" spans="1:2" x14ac:dyDescent="0.4">
      <c r="A399" s="32">
        <v>27779</v>
      </c>
      <c r="B399" s="33">
        <v>3.5</v>
      </c>
    </row>
    <row r="400" spans="1:2" x14ac:dyDescent="0.4">
      <c r="A400" s="32">
        <v>27805</v>
      </c>
      <c r="B400" s="33">
        <v>7.9</v>
      </c>
    </row>
    <row r="401" spans="1:2" x14ac:dyDescent="0.4">
      <c r="A401" s="32">
        <v>27599</v>
      </c>
      <c r="B401" s="33">
        <v>8.9</v>
      </c>
    </row>
    <row r="402" spans="1:2" x14ac:dyDescent="0.4">
      <c r="A402" s="32">
        <v>18542</v>
      </c>
      <c r="B402" s="33">
        <v>14.5</v>
      </c>
    </row>
    <row r="403" spans="1:2" x14ac:dyDescent="0.4">
      <c r="A403" s="32">
        <v>27144</v>
      </c>
      <c r="B403" s="33">
        <v>10.5</v>
      </c>
    </row>
    <row r="404" spans="1:2" x14ac:dyDescent="0.4">
      <c r="A404" s="32">
        <v>18514</v>
      </c>
      <c r="B404" s="33">
        <v>15.8</v>
      </c>
    </row>
    <row r="405" spans="1:2" x14ac:dyDescent="0.4">
      <c r="A405" s="32">
        <v>10556</v>
      </c>
      <c r="B405" s="33">
        <v>15.9</v>
      </c>
    </row>
    <row r="406" spans="1:2" x14ac:dyDescent="0.4">
      <c r="A406" s="32">
        <v>10557</v>
      </c>
      <c r="B406" s="33">
        <v>21.9</v>
      </c>
    </row>
    <row r="407" spans="1:2" x14ac:dyDescent="0.4">
      <c r="A407" s="32">
        <v>28288</v>
      </c>
      <c r="B407" s="33">
        <v>13.7</v>
      </c>
    </row>
    <row r="408" spans="1:2" x14ac:dyDescent="0.4">
      <c r="A408" s="32">
        <v>29010</v>
      </c>
      <c r="B408" s="33">
        <v>1.5</v>
      </c>
    </row>
    <row r="409" spans="1:2" x14ac:dyDescent="0.4">
      <c r="A409" s="32">
        <v>10829</v>
      </c>
      <c r="B409" s="33">
        <v>9.1999999999999993</v>
      </c>
    </row>
    <row r="410" spans="1:2" x14ac:dyDescent="0.4">
      <c r="A410" s="32">
        <v>10828</v>
      </c>
      <c r="B410" s="33">
        <v>13.5</v>
      </c>
    </row>
    <row r="411" spans="1:2" x14ac:dyDescent="0.4">
      <c r="A411" s="32">
        <v>23342</v>
      </c>
      <c r="B411" s="33">
        <v>25.4</v>
      </c>
    </row>
    <row r="412" spans="1:2" x14ac:dyDescent="0.4">
      <c r="A412" s="32">
        <v>23357</v>
      </c>
      <c r="B412" s="33">
        <v>34.6</v>
      </c>
    </row>
    <row r="413" spans="1:2" x14ac:dyDescent="0.4">
      <c r="A413" s="32">
        <v>32083</v>
      </c>
      <c r="B413" s="33">
        <v>39.9</v>
      </c>
    </row>
    <row r="414" spans="1:2" x14ac:dyDescent="0.4">
      <c r="A414" s="32">
        <v>32084</v>
      </c>
      <c r="B414" s="33">
        <v>39.9</v>
      </c>
    </row>
    <row r="415" spans="1:2" x14ac:dyDescent="0.4">
      <c r="A415" s="32">
        <v>32090</v>
      </c>
      <c r="B415" s="33">
        <v>48.9</v>
      </c>
    </row>
    <row r="416" spans="1:2" x14ac:dyDescent="0.4">
      <c r="A416" s="32">
        <v>32088</v>
      </c>
      <c r="B416" s="33">
        <v>48.9</v>
      </c>
    </row>
    <row r="417" spans="1:2" x14ac:dyDescent="0.4">
      <c r="A417" s="32">
        <v>32089</v>
      </c>
      <c r="B417" s="33">
        <v>48.9</v>
      </c>
    </row>
    <row r="418" spans="1:2" x14ac:dyDescent="0.4">
      <c r="A418" s="32">
        <v>32087</v>
      </c>
      <c r="B418" s="33">
        <v>48.9</v>
      </c>
    </row>
    <row r="419" spans="1:2" x14ac:dyDescent="0.4">
      <c r="A419" s="32">
        <v>32085</v>
      </c>
      <c r="B419" s="33">
        <v>48.9</v>
      </c>
    </row>
    <row r="420" spans="1:2" x14ac:dyDescent="0.4">
      <c r="A420" s="32">
        <v>32086</v>
      </c>
      <c r="B420" s="33">
        <v>48.9</v>
      </c>
    </row>
    <row r="421" spans="1:2" x14ac:dyDescent="0.4">
      <c r="A421" s="32">
        <v>18574</v>
      </c>
      <c r="B421" s="33">
        <v>1.9</v>
      </c>
    </row>
    <row r="422" spans="1:2" x14ac:dyDescent="0.4">
      <c r="A422" s="32">
        <v>18576</v>
      </c>
      <c r="B422" s="33">
        <v>1.8</v>
      </c>
    </row>
    <row r="423" spans="1:2" x14ac:dyDescent="0.4">
      <c r="A423" s="32">
        <v>10491</v>
      </c>
      <c r="B423" s="33">
        <v>7.8</v>
      </c>
    </row>
    <row r="424" spans="1:2" x14ac:dyDescent="0.4">
      <c r="A424" s="32">
        <v>10492</v>
      </c>
      <c r="B424" s="33">
        <v>7.6</v>
      </c>
    </row>
    <row r="425" spans="1:2" x14ac:dyDescent="0.4">
      <c r="A425" s="32">
        <v>10493</v>
      </c>
      <c r="B425" s="33">
        <v>7.4</v>
      </c>
    </row>
    <row r="426" spans="1:2" x14ac:dyDescent="0.4">
      <c r="A426" s="32">
        <v>10494</v>
      </c>
      <c r="B426" s="33">
        <v>7.9</v>
      </c>
    </row>
    <row r="427" spans="1:2" x14ac:dyDescent="0.4">
      <c r="A427" s="32">
        <v>31842</v>
      </c>
      <c r="B427" s="33">
        <v>0</v>
      </c>
    </row>
    <row r="428" spans="1:2" x14ac:dyDescent="0.4">
      <c r="A428" s="32">
        <v>10269</v>
      </c>
      <c r="B428" s="33">
        <v>4.8</v>
      </c>
    </row>
    <row r="429" spans="1:2" x14ac:dyDescent="0.4">
      <c r="A429" s="32">
        <v>27429</v>
      </c>
      <c r="B429" s="33">
        <v>2.5</v>
      </c>
    </row>
    <row r="430" spans="1:2" x14ac:dyDescent="0.4">
      <c r="A430" s="32">
        <v>27427</v>
      </c>
      <c r="B430" s="33">
        <v>2.7</v>
      </c>
    </row>
    <row r="431" spans="1:2" x14ac:dyDescent="0.4">
      <c r="A431" s="32">
        <v>16141</v>
      </c>
      <c r="B431" s="33">
        <v>15</v>
      </c>
    </row>
    <row r="432" spans="1:2" x14ac:dyDescent="0.4">
      <c r="A432" s="32">
        <v>31714</v>
      </c>
      <c r="B432" s="33">
        <v>8.1999999999999993</v>
      </c>
    </row>
    <row r="433" spans="1:2" x14ac:dyDescent="0.4">
      <c r="A433" s="32">
        <v>16142</v>
      </c>
      <c r="B433" s="33">
        <v>15.6</v>
      </c>
    </row>
    <row r="434" spans="1:2" x14ac:dyDescent="0.4">
      <c r="A434" s="32">
        <v>10784</v>
      </c>
      <c r="B434" s="33">
        <v>7.2</v>
      </c>
    </row>
    <row r="435" spans="1:2" x14ac:dyDescent="0.4">
      <c r="A435" s="32">
        <v>13609</v>
      </c>
      <c r="B435" s="33">
        <v>7.6</v>
      </c>
    </row>
    <row r="436" spans="1:2" x14ac:dyDescent="0.4">
      <c r="A436" s="32">
        <v>31352</v>
      </c>
      <c r="B436" s="33">
        <v>9.9</v>
      </c>
    </row>
    <row r="437" spans="1:2" x14ac:dyDescent="0.4">
      <c r="A437" s="32">
        <v>23563</v>
      </c>
      <c r="B437" s="33">
        <v>19.5</v>
      </c>
    </row>
    <row r="438" spans="1:2" x14ac:dyDescent="0.4">
      <c r="A438" s="32">
        <v>29589</v>
      </c>
      <c r="B438" s="33">
        <v>6.6</v>
      </c>
    </row>
    <row r="439" spans="1:2" x14ac:dyDescent="0.4">
      <c r="A439" s="32">
        <v>23564</v>
      </c>
      <c r="B439" s="33">
        <v>14.9</v>
      </c>
    </row>
    <row r="440" spans="1:2" x14ac:dyDescent="0.4">
      <c r="A440" s="32">
        <v>23565</v>
      </c>
      <c r="B440" s="33">
        <v>21.2</v>
      </c>
    </row>
    <row r="441" spans="1:2" x14ac:dyDescent="0.4">
      <c r="A441" s="32">
        <v>23566</v>
      </c>
      <c r="B441" s="33">
        <v>21.2</v>
      </c>
    </row>
    <row r="442" spans="1:2" x14ac:dyDescent="0.4">
      <c r="A442" s="32">
        <v>31371</v>
      </c>
      <c r="B442" s="33">
        <v>7</v>
      </c>
    </row>
    <row r="443" spans="1:2" x14ac:dyDescent="0.4">
      <c r="A443" s="32">
        <v>17958</v>
      </c>
      <c r="B443" s="33">
        <v>5.2</v>
      </c>
    </row>
    <row r="444" spans="1:2" x14ac:dyDescent="0.4">
      <c r="A444" s="32">
        <v>32320</v>
      </c>
      <c r="B444" s="33">
        <v>0</v>
      </c>
    </row>
    <row r="445" spans="1:2" x14ac:dyDescent="0.4">
      <c r="A445" s="32">
        <v>28041</v>
      </c>
      <c r="B445" s="33">
        <v>14.9</v>
      </c>
    </row>
    <row r="446" spans="1:2" x14ac:dyDescent="0.4">
      <c r="A446" s="32">
        <v>29016</v>
      </c>
      <c r="B446" s="33">
        <v>0</v>
      </c>
    </row>
    <row r="447" spans="1:2" x14ac:dyDescent="0.4">
      <c r="A447" s="32">
        <v>29015</v>
      </c>
      <c r="B447" s="33">
        <v>0</v>
      </c>
    </row>
    <row r="448" spans="1:2" x14ac:dyDescent="0.4">
      <c r="A448" s="32">
        <v>15522</v>
      </c>
      <c r="B448" s="33">
        <v>48.8</v>
      </c>
    </row>
    <row r="449" spans="1:2" x14ac:dyDescent="0.4">
      <c r="A449" s="32">
        <v>18279</v>
      </c>
      <c r="B449" s="33">
        <v>97.5</v>
      </c>
    </row>
    <row r="450" spans="1:2" x14ac:dyDescent="0.4">
      <c r="A450" s="32">
        <v>15550</v>
      </c>
      <c r="B450" s="33">
        <v>7.2</v>
      </c>
    </row>
    <row r="451" spans="1:2" x14ac:dyDescent="0.4">
      <c r="A451" s="32">
        <v>15560</v>
      </c>
      <c r="B451" s="33">
        <v>7.4</v>
      </c>
    </row>
    <row r="452" spans="1:2" x14ac:dyDescent="0.4">
      <c r="A452" s="32">
        <v>16170</v>
      </c>
      <c r="B452" s="33">
        <v>7.4</v>
      </c>
    </row>
    <row r="453" spans="1:2" x14ac:dyDescent="0.4">
      <c r="A453" s="32">
        <v>15547</v>
      </c>
      <c r="B453" s="33">
        <v>7.4</v>
      </c>
    </row>
    <row r="454" spans="1:2" x14ac:dyDescent="0.4">
      <c r="A454" s="32">
        <v>32429</v>
      </c>
      <c r="B454" s="33">
        <v>7.2</v>
      </c>
    </row>
    <row r="455" spans="1:2" x14ac:dyDescent="0.4">
      <c r="A455" s="32">
        <v>15545</v>
      </c>
      <c r="B455" s="33">
        <v>7.4</v>
      </c>
    </row>
    <row r="456" spans="1:2" x14ac:dyDescent="0.4">
      <c r="A456" s="32">
        <v>15544</v>
      </c>
      <c r="B456" s="33">
        <v>7.4</v>
      </c>
    </row>
    <row r="457" spans="1:2" x14ac:dyDescent="0.4">
      <c r="A457" s="32">
        <v>15542</v>
      </c>
      <c r="B457" s="33">
        <v>7.4</v>
      </c>
    </row>
    <row r="458" spans="1:2" x14ac:dyDescent="0.4">
      <c r="A458" s="32">
        <v>15546</v>
      </c>
      <c r="B458" s="33">
        <v>7.4</v>
      </c>
    </row>
    <row r="459" spans="1:2" x14ac:dyDescent="0.4">
      <c r="A459" s="32">
        <v>15543</v>
      </c>
      <c r="B459" s="33">
        <v>7.4</v>
      </c>
    </row>
    <row r="460" spans="1:2" x14ac:dyDescent="0.4">
      <c r="A460" s="32">
        <v>15551</v>
      </c>
      <c r="B460" s="33">
        <v>7.4</v>
      </c>
    </row>
    <row r="461" spans="1:2" x14ac:dyDescent="0.4">
      <c r="A461" s="32">
        <v>31577</v>
      </c>
      <c r="B461" s="33">
        <v>0</v>
      </c>
    </row>
    <row r="462" spans="1:2" x14ac:dyDescent="0.4">
      <c r="A462" s="32">
        <v>31578</v>
      </c>
      <c r="B462" s="33">
        <v>0</v>
      </c>
    </row>
    <row r="463" spans="1:2" x14ac:dyDescent="0.4">
      <c r="A463" s="32">
        <v>31580</v>
      </c>
      <c r="B463" s="33">
        <v>33.5</v>
      </c>
    </row>
    <row r="464" spans="1:2" x14ac:dyDescent="0.4">
      <c r="A464" s="32">
        <v>31579</v>
      </c>
      <c r="B464" s="33">
        <v>0</v>
      </c>
    </row>
    <row r="465" spans="1:2" x14ac:dyDescent="0.4">
      <c r="A465" s="32">
        <v>15549</v>
      </c>
      <c r="B465" s="33">
        <v>7.4</v>
      </c>
    </row>
    <row r="466" spans="1:2" x14ac:dyDescent="0.4">
      <c r="A466" s="32">
        <v>29434</v>
      </c>
      <c r="B466" s="33">
        <v>6.9</v>
      </c>
    </row>
    <row r="467" spans="1:2" x14ac:dyDescent="0.4">
      <c r="A467" s="32">
        <v>29531</v>
      </c>
      <c r="B467" s="33">
        <v>6.9</v>
      </c>
    </row>
    <row r="468" spans="1:2" x14ac:dyDescent="0.4">
      <c r="A468" s="32">
        <v>29433</v>
      </c>
      <c r="B468" s="33">
        <v>22.5</v>
      </c>
    </row>
    <row r="469" spans="1:2" x14ac:dyDescent="0.4">
      <c r="A469" s="32">
        <v>29432</v>
      </c>
      <c r="B469" s="33">
        <v>24.8</v>
      </c>
    </row>
    <row r="470" spans="1:2" x14ac:dyDescent="0.4">
      <c r="A470" s="32">
        <v>29567</v>
      </c>
      <c r="B470" s="33">
        <v>12.2</v>
      </c>
    </row>
    <row r="471" spans="1:2" x14ac:dyDescent="0.4">
      <c r="A471" s="32">
        <v>22866</v>
      </c>
      <c r="B471" s="33">
        <v>3.9</v>
      </c>
    </row>
    <row r="472" spans="1:2" x14ac:dyDescent="0.4">
      <c r="A472" s="32">
        <v>10512</v>
      </c>
      <c r="B472" s="33">
        <v>3.8</v>
      </c>
    </row>
    <row r="473" spans="1:2" x14ac:dyDescent="0.4">
      <c r="A473" s="32">
        <v>10178</v>
      </c>
      <c r="B473" s="33">
        <v>23.5</v>
      </c>
    </row>
    <row r="474" spans="1:2" x14ac:dyDescent="0.4">
      <c r="A474" s="32">
        <v>10177</v>
      </c>
      <c r="B474" s="33">
        <v>23.5</v>
      </c>
    </row>
    <row r="475" spans="1:2" x14ac:dyDescent="0.4">
      <c r="A475" s="32">
        <v>10176</v>
      </c>
      <c r="B475" s="33">
        <v>23.5</v>
      </c>
    </row>
    <row r="476" spans="1:2" x14ac:dyDescent="0.4">
      <c r="A476" s="32">
        <v>32067</v>
      </c>
      <c r="B476" s="33">
        <v>0.6</v>
      </c>
    </row>
    <row r="477" spans="1:2" x14ac:dyDescent="0.4">
      <c r="A477" s="32">
        <v>17531</v>
      </c>
      <c r="B477" s="33">
        <v>3.5</v>
      </c>
    </row>
    <row r="478" spans="1:2" x14ac:dyDescent="0.4">
      <c r="A478" s="32">
        <v>32496</v>
      </c>
      <c r="B478" s="33">
        <v>0.8</v>
      </c>
    </row>
    <row r="479" spans="1:2" x14ac:dyDescent="0.4">
      <c r="A479" s="32">
        <v>17528</v>
      </c>
      <c r="B479" s="33">
        <v>3.5</v>
      </c>
    </row>
    <row r="480" spans="1:2" x14ac:dyDescent="0.4">
      <c r="A480" s="32">
        <v>17530</v>
      </c>
      <c r="B480" s="33">
        <v>3.5</v>
      </c>
    </row>
    <row r="481" spans="1:2" x14ac:dyDescent="0.4">
      <c r="A481" s="32">
        <v>17533</v>
      </c>
      <c r="B481" s="33">
        <v>3.5</v>
      </c>
    </row>
    <row r="482" spans="1:2" x14ac:dyDescent="0.4">
      <c r="A482" s="32">
        <v>31431</v>
      </c>
      <c r="B482" s="33">
        <v>3.5</v>
      </c>
    </row>
    <row r="483" spans="1:2" x14ac:dyDescent="0.4">
      <c r="A483" s="32">
        <v>31650</v>
      </c>
      <c r="B483" s="33">
        <v>3.5</v>
      </c>
    </row>
    <row r="484" spans="1:2" x14ac:dyDescent="0.4">
      <c r="A484" s="32">
        <v>31649</v>
      </c>
      <c r="B484" s="33">
        <v>3.5</v>
      </c>
    </row>
    <row r="485" spans="1:2" x14ac:dyDescent="0.4">
      <c r="A485" s="32">
        <v>30463</v>
      </c>
      <c r="B485" s="33">
        <v>0.9</v>
      </c>
    </row>
    <row r="486" spans="1:2" x14ac:dyDescent="0.4">
      <c r="A486" s="32">
        <v>2016431</v>
      </c>
      <c r="B486" s="33">
        <v>24.9</v>
      </c>
    </row>
    <row r="487" spans="1:2" x14ac:dyDescent="0.4">
      <c r="A487" s="32">
        <v>31556</v>
      </c>
      <c r="B487" s="33">
        <v>38.200000000000003</v>
      </c>
    </row>
    <row r="488" spans="1:2" x14ac:dyDescent="0.4">
      <c r="A488" s="32">
        <v>29401</v>
      </c>
      <c r="B488" s="33">
        <v>19.899999999999999</v>
      </c>
    </row>
    <row r="489" spans="1:2" x14ac:dyDescent="0.4">
      <c r="A489" s="32">
        <v>2016432</v>
      </c>
      <c r="B489" s="33">
        <v>2.6</v>
      </c>
    </row>
    <row r="490" spans="1:2" x14ac:dyDescent="0.4">
      <c r="A490" s="32">
        <v>28051</v>
      </c>
      <c r="B490" s="33">
        <v>1.5</v>
      </c>
    </row>
    <row r="491" spans="1:2" x14ac:dyDescent="0.4">
      <c r="A491" s="32">
        <v>28126</v>
      </c>
      <c r="B491" s="33">
        <v>1.5</v>
      </c>
    </row>
    <row r="492" spans="1:2" x14ac:dyDescent="0.4">
      <c r="A492" s="32">
        <v>32212</v>
      </c>
      <c r="B492" s="33">
        <v>1.2</v>
      </c>
    </row>
    <row r="493" spans="1:2" x14ac:dyDescent="0.4">
      <c r="A493" s="32">
        <v>2031891</v>
      </c>
      <c r="B493" s="33">
        <v>25.9</v>
      </c>
    </row>
    <row r="494" spans="1:2" x14ac:dyDescent="0.4">
      <c r="A494" s="32">
        <v>16629</v>
      </c>
      <c r="B494" s="33">
        <v>97.6</v>
      </c>
    </row>
    <row r="495" spans="1:2" x14ac:dyDescent="0.4">
      <c r="A495" s="32">
        <v>16630</v>
      </c>
      <c r="B495" s="33">
        <v>102.9</v>
      </c>
    </row>
    <row r="496" spans="1:2" x14ac:dyDescent="0.4">
      <c r="A496" s="32">
        <v>10302</v>
      </c>
      <c r="B496" s="33">
        <v>2.8</v>
      </c>
    </row>
    <row r="497" spans="1:2" x14ac:dyDescent="0.4">
      <c r="A497" s="32">
        <v>2031852</v>
      </c>
      <c r="B497" s="33">
        <v>105.9</v>
      </c>
    </row>
    <row r="498" spans="1:2" x14ac:dyDescent="0.4">
      <c r="A498" s="32">
        <v>27390</v>
      </c>
      <c r="B498" s="33">
        <v>2.8</v>
      </c>
    </row>
    <row r="499" spans="1:2" x14ac:dyDescent="0.4">
      <c r="A499" s="32">
        <v>10375</v>
      </c>
      <c r="B499" s="33">
        <v>4.7</v>
      </c>
    </row>
    <row r="500" spans="1:2" x14ac:dyDescent="0.4">
      <c r="A500" s="32">
        <v>12678</v>
      </c>
      <c r="B500" s="33">
        <v>3.2</v>
      </c>
    </row>
    <row r="501" spans="1:2" x14ac:dyDescent="0.4">
      <c r="A501" s="32">
        <v>2023551</v>
      </c>
      <c r="B501" s="33">
        <v>17.600000000000001</v>
      </c>
    </row>
    <row r="502" spans="1:2" x14ac:dyDescent="0.4">
      <c r="A502" s="32">
        <v>22240</v>
      </c>
      <c r="B502" s="33">
        <v>0</v>
      </c>
    </row>
    <row r="503" spans="1:2" x14ac:dyDescent="0.4">
      <c r="A503" s="32">
        <v>18286</v>
      </c>
      <c r="B503" s="33">
        <v>0</v>
      </c>
    </row>
    <row r="504" spans="1:2" x14ac:dyDescent="0.4">
      <c r="A504" s="32">
        <v>14947</v>
      </c>
      <c r="B504" s="33">
        <v>44.9</v>
      </c>
    </row>
    <row r="505" spans="1:2" x14ac:dyDescent="0.4">
      <c r="A505" s="32">
        <v>14948</v>
      </c>
      <c r="B505" s="33">
        <v>38.5</v>
      </c>
    </row>
    <row r="506" spans="1:2" x14ac:dyDescent="0.4">
      <c r="A506" s="32">
        <v>28683</v>
      </c>
      <c r="B506" s="33">
        <v>41</v>
      </c>
    </row>
    <row r="507" spans="1:2" x14ac:dyDescent="0.4">
      <c r="A507" s="32">
        <v>12658</v>
      </c>
      <c r="B507" s="33">
        <v>7.2</v>
      </c>
    </row>
    <row r="508" spans="1:2" x14ac:dyDescent="0.4">
      <c r="A508" s="32">
        <v>12679</v>
      </c>
      <c r="B508" s="33">
        <v>2.2999999999999998</v>
      </c>
    </row>
    <row r="509" spans="1:2" x14ac:dyDescent="0.4">
      <c r="A509" s="32">
        <v>10179</v>
      </c>
      <c r="B509" s="33">
        <v>8</v>
      </c>
    </row>
    <row r="510" spans="1:2" x14ac:dyDescent="0.4">
      <c r="A510" s="32">
        <v>16631</v>
      </c>
      <c r="B510" s="33">
        <v>75.5</v>
      </c>
    </row>
    <row r="511" spans="1:2" x14ac:dyDescent="0.4">
      <c r="A511" s="32">
        <v>10246</v>
      </c>
      <c r="B511" s="33">
        <v>1.5</v>
      </c>
    </row>
    <row r="512" spans="1:2" x14ac:dyDescent="0.4">
      <c r="A512" s="32">
        <v>22783</v>
      </c>
      <c r="B512" s="33">
        <v>1.8</v>
      </c>
    </row>
    <row r="513" spans="1:2" x14ac:dyDescent="0.4">
      <c r="A513" s="32">
        <v>16234</v>
      </c>
      <c r="B513" s="33">
        <v>12.6</v>
      </c>
    </row>
    <row r="514" spans="1:2" x14ac:dyDescent="0.4">
      <c r="A514" s="32">
        <v>29572</v>
      </c>
      <c r="B514" s="33">
        <v>0</v>
      </c>
    </row>
    <row r="515" spans="1:2" x14ac:dyDescent="0.4">
      <c r="A515" s="32">
        <v>31968</v>
      </c>
      <c r="B515" s="33">
        <v>15.5</v>
      </c>
    </row>
    <row r="516" spans="1:2" x14ac:dyDescent="0.4">
      <c r="A516" s="32">
        <v>32638</v>
      </c>
      <c r="B516" s="33">
        <v>15.9</v>
      </c>
    </row>
    <row r="517" spans="1:2" x14ac:dyDescent="0.4">
      <c r="A517" s="32">
        <v>2011592</v>
      </c>
      <c r="B517" s="33">
        <v>13.5</v>
      </c>
    </row>
    <row r="518" spans="1:2" x14ac:dyDescent="0.4">
      <c r="A518" s="32">
        <v>10826</v>
      </c>
      <c r="B518" s="33">
        <v>1.2</v>
      </c>
    </row>
    <row r="519" spans="1:2" x14ac:dyDescent="0.4">
      <c r="A519" s="32">
        <v>10827</v>
      </c>
      <c r="B519" s="33">
        <v>1.2</v>
      </c>
    </row>
    <row r="520" spans="1:2" x14ac:dyDescent="0.4">
      <c r="A520" s="32">
        <v>29896</v>
      </c>
      <c r="B520" s="33">
        <v>1.2</v>
      </c>
    </row>
    <row r="521" spans="1:2" x14ac:dyDescent="0.4">
      <c r="A521" s="32">
        <v>29987</v>
      </c>
      <c r="B521" s="33">
        <v>1.2</v>
      </c>
    </row>
    <row r="522" spans="1:2" x14ac:dyDescent="0.4">
      <c r="A522" s="32">
        <v>23347</v>
      </c>
      <c r="B522" s="33">
        <v>23.2</v>
      </c>
    </row>
    <row r="523" spans="1:2" x14ac:dyDescent="0.4">
      <c r="A523" s="32">
        <v>23346</v>
      </c>
      <c r="B523" s="33">
        <v>23.2</v>
      </c>
    </row>
    <row r="524" spans="1:2" x14ac:dyDescent="0.4">
      <c r="A524" s="32">
        <v>27983</v>
      </c>
      <c r="B524" s="33">
        <v>5.2</v>
      </c>
    </row>
    <row r="525" spans="1:2" x14ac:dyDescent="0.4">
      <c r="A525" s="32">
        <v>27982</v>
      </c>
      <c r="B525" s="33">
        <v>10.3</v>
      </c>
    </row>
    <row r="526" spans="1:2" x14ac:dyDescent="0.4">
      <c r="A526" s="32">
        <v>10707</v>
      </c>
      <c r="B526" s="33">
        <v>2.2000000000000002</v>
      </c>
    </row>
    <row r="527" spans="1:2" x14ac:dyDescent="0.4">
      <c r="A527" s="32">
        <v>10709</v>
      </c>
      <c r="B527" s="33">
        <v>2.2000000000000002</v>
      </c>
    </row>
    <row r="528" spans="1:2" x14ac:dyDescent="0.4">
      <c r="A528" s="32">
        <v>29568</v>
      </c>
      <c r="B528" s="33">
        <v>8.9</v>
      </c>
    </row>
    <row r="529" spans="1:2" x14ac:dyDescent="0.4">
      <c r="A529" s="32">
        <v>23703</v>
      </c>
      <c r="B529" s="33">
        <v>22.5</v>
      </c>
    </row>
    <row r="530" spans="1:2" x14ac:dyDescent="0.4">
      <c r="A530" s="32">
        <v>11445</v>
      </c>
      <c r="B530" s="33">
        <v>9</v>
      </c>
    </row>
    <row r="531" spans="1:2" x14ac:dyDescent="0.4">
      <c r="A531" s="32">
        <v>2011615</v>
      </c>
      <c r="B531" s="33">
        <v>29.9</v>
      </c>
    </row>
    <row r="532" spans="1:2" x14ac:dyDescent="0.4">
      <c r="A532" s="32">
        <v>29926</v>
      </c>
      <c r="B532" s="33">
        <v>159.9</v>
      </c>
    </row>
    <row r="533" spans="1:2" x14ac:dyDescent="0.4">
      <c r="A533" s="32">
        <v>29810</v>
      </c>
      <c r="B533" s="33">
        <v>24.5</v>
      </c>
    </row>
    <row r="534" spans="1:2" x14ac:dyDescent="0.4">
      <c r="A534" s="32">
        <v>29809</v>
      </c>
      <c r="B534" s="33">
        <v>24.5</v>
      </c>
    </row>
    <row r="535" spans="1:2" x14ac:dyDescent="0.4">
      <c r="A535" s="32">
        <v>29811</v>
      </c>
      <c r="B535" s="33">
        <v>24.5</v>
      </c>
    </row>
    <row r="536" spans="1:2" x14ac:dyDescent="0.4">
      <c r="A536" s="32">
        <v>28687</v>
      </c>
      <c r="B536" s="33">
        <v>17.5</v>
      </c>
    </row>
    <row r="537" spans="1:2" x14ac:dyDescent="0.4">
      <c r="A537" s="32">
        <v>28686</v>
      </c>
      <c r="B537" s="33">
        <v>23.6</v>
      </c>
    </row>
    <row r="538" spans="1:2" x14ac:dyDescent="0.4">
      <c r="A538" s="32">
        <v>28685</v>
      </c>
      <c r="B538" s="33">
        <v>29.7</v>
      </c>
    </row>
    <row r="539" spans="1:2" x14ac:dyDescent="0.4">
      <c r="A539" s="32">
        <v>31393</v>
      </c>
      <c r="B539" s="33">
        <v>24.5</v>
      </c>
    </row>
    <row r="540" spans="1:2" x14ac:dyDescent="0.4">
      <c r="A540" s="32">
        <v>17007</v>
      </c>
      <c r="B540" s="33">
        <v>44.5</v>
      </c>
    </row>
    <row r="541" spans="1:2" x14ac:dyDescent="0.4">
      <c r="A541" s="32">
        <v>28558</v>
      </c>
      <c r="B541" s="33">
        <v>8.5</v>
      </c>
    </row>
    <row r="542" spans="1:2" x14ac:dyDescent="0.4">
      <c r="A542" s="32">
        <v>31996</v>
      </c>
      <c r="B542" s="33">
        <v>14.2</v>
      </c>
    </row>
    <row r="543" spans="1:2" x14ac:dyDescent="0.4">
      <c r="A543" s="32">
        <v>28487</v>
      </c>
      <c r="B543" s="33">
        <v>29.5</v>
      </c>
    </row>
    <row r="544" spans="1:2" x14ac:dyDescent="0.4">
      <c r="A544" s="32">
        <v>31646</v>
      </c>
      <c r="B544" s="33">
        <v>56.9</v>
      </c>
    </row>
    <row r="545" spans="1:2" x14ac:dyDescent="0.4">
      <c r="A545" s="32">
        <v>28486</v>
      </c>
      <c r="B545" s="33">
        <v>56.7</v>
      </c>
    </row>
    <row r="546" spans="1:2" x14ac:dyDescent="0.4">
      <c r="A546" s="32">
        <v>28488</v>
      </c>
      <c r="B546" s="33">
        <v>27.8</v>
      </c>
    </row>
    <row r="547" spans="1:2" x14ac:dyDescent="0.4">
      <c r="A547" s="32">
        <v>28489</v>
      </c>
      <c r="B547" s="33">
        <v>14.5</v>
      </c>
    </row>
    <row r="548" spans="1:2" x14ac:dyDescent="0.4">
      <c r="A548" s="32">
        <v>28490</v>
      </c>
      <c r="B548" s="33">
        <v>28</v>
      </c>
    </row>
    <row r="549" spans="1:2" x14ac:dyDescent="0.4">
      <c r="A549" s="32">
        <v>28491</v>
      </c>
      <c r="B549" s="33">
        <v>14.5</v>
      </c>
    </row>
    <row r="550" spans="1:2" x14ac:dyDescent="0.4">
      <c r="A550" s="32">
        <v>10337</v>
      </c>
      <c r="B550" s="33">
        <v>5</v>
      </c>
    </row>
    <row r="551" spans="1:2" x14ac:dyDescent="0.4">
      <c r="A551" s="32">
        <v>27524</v>
      </c>
      <c r="B551" s="33">
        <v>4.5999999999999996</v>
      </c>
    </row>
    <row r="552" spans="1:2" x14ac:dyDescent="0.4">
      <c r="A552" s="32">
        <v>27523</v>
      </c>
      <c r="B552" s="33">
        <v>4.8</v>
      </c>
    </row>
    <row r="553" spans="1:2" x14ac:dyDescent="0.4">
      <c r="A553" s="32">
        <v>10409</v>
      </c>
      <c r="B553" s="33">
        <v>4.5</v>
      </c>
    </row>
    <row r="554" spans="1:2" x14ac:dyDescent="0.4">
      <c r="A554" s="32">
        <v>10584</v>
      </c>
      <c r="B554" s="33">
        <v>28.2</v>
      </c>
    </row>
    <row r="555" spans="1:2" x14ac:dyDescent="0.4">
      <c r="A555" s="32">
        <v>10583</v>
      </c>
      <c r="B555" s="33">
        <v>4.8</v>
      </c>
    </row>
    <row r="556" spans="1:2" x14ac:dyDescent="0.4">
      <c r="A556" s="32">
        <v>27476</v>
      </c>
      <c r="B556" s="33">
        <v>4.5999999999999996</v>
      </c>
    </row>
    <row r="557" spans="1:2" x14ac:dyDescent="0.4">
      <c r="A557" s="32">
        <v>10586</v>
      </c>
      <c r="B557" s="33">
        <v>24.4</v>
      </c>
    </row>
    <row r="558" spans="1:2" x14ac:dyDescent="0.4">
      <c r="A558" s="32">
        <v>10585</v>
      </c>
      <c r="B558" s="33">
        <v>3.4</v>
      </c>
    </row>
    <row r="559" spans="1:2" x14ac:dyDescent="0.4">
      <c r="A559" s="32">
        <v>17096</v>
      </c>
      <c r="B559" s="33">
        <v>5.4</v>
      </c>
    </row>
    <row r="560" spans="1:2" x14ac:dyDescent="0.4">
      <c r="A560" s="32">
        <v>10607</v>
      </c>
      <c r="B560" s="33">
        <v>22.9</v>
      </c>
    </row>
    <row r="561" spans="1:2" x14ac:dyDescent="0.4">
      <c r="A561" s="32">
        <v>10606</v>
      </c>
      <c r="B561" s="33">
        <v>3.5</v>
      </c>
    </row>
    <row r="562" spans="1:2" x14ac:dyDescent="0.4">
      <c r="A562" s="32">
        <v>10609</v>
      </c>
      <c r="B562" s="33">
        <v>19.899999999999999</v>
      </c>
    </row>
    <row r="563" spans="1:2" x14ac:dyDescent="0.4">
      <c r="A563" s="32">
        <v>10608</v>
      </c>
      <c r="B563" s="33">
        <v>3.2</v>
      </c>
    </row>
    <row r="564" spans="1:2" x14ac:dyDescent="0.4">
      <c r="A564" s="32">
        <v>10611</v>
      </c>
      <c r="B564" s="33">
        <v>20.6</v>
      </c>
    </row>
    <row r="565" spans="1:2" x14ac:dyDescent="0.4">
      <c r="A565" s="32">
        <v>10610</v>
      </c>
      <c r="B565" s="33">
        <v>3.3</v>
      </c>
    </row>
    <row r="566" spans="1:2" x14ac:dyDescent="0.4">
      <c r="A566" s="32">
        <v>17372</v>
      </c>
      <c r="B566" s="33">
        <v>4.8</v>
      </c>
    </row>
    <row r="567" spans="1:2" x14ac:dyDescent="0.4">
      <c r="A567" s="32">
        <v>32870</v>
      </c>
      <c r="B567" s="33">
        <v>0</v>
      </c>
    </row>
    <row r="568" spans="1:2" x14ac:dyDescent="0.4">
      <c r="A568" s="32">
        <v>32871</v>
      </c>
      <c r="B568" s="33">
        <v>0</v>
      </c>
    </row>
    <row r="569" spans="1:2" x14ac:dyDescent="0.4">
      <c r="A569" s="32">
        <v>17371</v>
      </c>
      <c r="B569" s="33">
        <v>4.8</v>
      </c>
    </row>
    <row r="570" spans="1:2" x14ac:dyDescent="0.4">
      <c r="A570" s="32">
        <v>27477</v>
      </c>
      <c r="B570" s="33">
        <v>5.5</v>
      </c>
    </row>
    <row r="571" spans="1:2" x14ac:dyDescent="0.4">
      <c r="A571" s="32">
        <v>10591</v>
      </c>
      <c r="B571" s="33">
        <v>27.9</v>
      </c>
    </row>
    <row r="572" spans="1:2" x14ac:dyDescent="0.4">
      <c r="A572" s="32">
        <v>10594</v>
      </c>
      <c r="B572" s="33">
        <v>5.8</v>
      </c>
    </row>
    <row r="573" spans="1:2" x14ac:dyDescent="0.4">
      <c r="A573" s="32">
        <v>10592</v>
      </c>
      <c r="B573" s="33">
        <v>4.8</v>
      </c>
    </row>
    <row r="574" spans="1:2" x14ac:dyDescent="0.4">
      <c r="A574" s="32">
        <v>10593</v>
      </c>
      <c r="B574" s="33">
        <v>23.2</v>
      </c>
    </row>
    <row r="575" spans="1:2" x14ac:dyDescent="0.4">
      <c r="A575" s="32">
        <v>10596</v>
      </c>
      <c r="B575" s="33">
        <v>5.2</v>
      </c>
    </row>
    <row r="576" spans="1:2" x14ac:dyDescent="0.4">
      <c r="A576" s="32">
        <v>10597</v>
      </c>
      <c r="B576" s="33">
        <v>24.8</v>
      </c>
    </row>
    <row r="577" spans="1:2" x14ac:dyDescent="0.4">
      <c r="A577" s="32">
        <v>10595</v>
      </c>
      <c r="B577" s="33">
        <v>3.9</v>
      </c>
    </row>
    <row r="578" spans="1:2" x14ac:dyDescent="0.4">
      <c r="A578" s="32">
        <v>28048</v>
      </c>
      <c r="B578" s="33">
        <v>5.8</v>
      </c>
    </row>
    <row r="579" spans="1:2" x14ac:dyDescent="0.4">
      <c r="A579" s="32">
        <v>10599</v>
      </c>
      <c r="B579" s="33">
        <v>4.5999999999999996</v>
      </c>
    </row>
    <row r="580" spans="1:2" x14ac:dyDescent="0.4">
      <c r="A580" s="32">
        <v>10600</v>
      </c>
      <c r="B580" s="33">
        <v>23.6</v>
      </c>
    </row>
    <row r="581" spans="1:2" x14ac:dyDescent="0.4">
      <c r="A581" s="32">
        <v>32872</v>
      </c>
      <c r="B581" s="33">
        <v>0</v>
      </c>
    </row>
    <row r="582" spans="1:2" x14ac:dyDescent="0.4">
      <c r="A582" s="32">
        <v>2027115</v>
      </c>
      <c r="B582" s="33">
        <v>3.2</v>
      </c>
    </row>
    <row r="583" spans="1:2" x14ac:dyDescent="0.4">
      <c r="A583" s="32">
        <v>10639</v>
      </c>
      <c r="B583" s="33">
        <v>3.2</v>
      </c>
    </row>
    <row r="584" spans="1:2" x14ac:dyDescent="0.4">
      <c r="A584" s="32">
        <v>15926</v>
      </c>
      <c r="B584" s="33">
        <v>2</v>
      </c>
    </row>
    <row r="585" spans="1:2" x14ac:dyDescent="0.4">
      <c r="A585" s="32">
        <v>10129</v>
      </c>
      <c r="B585" s="33">
        <v>3.5</v>
      </c>
    </row>
    <row r="586" spans="1:2" x14ac:dyDescent="0.4">
      <c r="A586" s="32">
        <v>10524</v>
      </c>
      <c r="B586" s="33">
        <v>7.5</v>
      </c>
    </row>
    <row r="587" spans="1:2" x14ac:dyDescent="0.4">
      <c r="A587" s="32">
        <v>10525</v>
      </c>
      <c r="B587" s="33">
        <v>9.8000000000000007</v>
      </c>
    </row>
    <row r="588" spans="1:2" x14ac:dyDescent="0.4">
      <c r="A588" s="32">
        <v>22616</v>
      </c>
      <c r="B588" s="33">
        <v>30</v>
      </c>
    </row>
    <row r="589" spans="1:2" x14ac:dyDescent="0.4">
      <c r="A589" s="32">
        <v>2027508</v>
      </c>
      <c r="B589" s="33">
        <v>17</v>
      </c>
    </row>
    <row r="590" spans="1:2" x14ac:dyDescent="0.4">
      <c r="A590" s="32">
        <v>2018029</v>
      </c>
      <c r="B590" s="33">
        <v>12.5</v>
      </c>
    </row>
    <row r="591" spans="1:2" x14ac:dyDescent="0.4">
      <c r="A591" s="32">
        <v>10622</v>
      </c>
      <c r="B591" s="33">
        <v>2.6</v>
      </c>
    </row>
    <row r="592" spans="1:2" x14ac:dyDescent="0.4">
      <c r="A592" s="32">
        <v>10651</v>
      </c>
      <c r="B592" s="33">
        <v>2.8</v>
      </c>
    </row>
    <row r="593" spans="1:2" x14ac:dyDescent="0.4">
      <c r="A593" s="32">
        <v>2029676</v>
      </c>
      <c r="B593" s="33">
        <v>6.3</v>
      </c>
    </row>
    <row r="594" spans="1:2" x14ac:dyDescent="0.4">
      <c r="A594" s="32">
        <v>18267</v>
      </c>
      <c r="B594" s="33">
        <v>35</v>
      </c>
    </row>
    <row r="595" spans="1:2" x14ac:dyDescent="0.4">
      <c r="A595" s="32">
        <v>2015109</v>
      </c>
      <c r="B595" s="33">
        <v>38</v>
      </c>
    </row>
    <row r="596" spans="1:2" x14ac:dyDescent="0.4">
      <c r="A596" s="32">
        <v>2032210</v>
      </c>
      <c r="B596" s="33">
        <v>27.5</v>
      </c>
    </row>
    <row r="597" spans="1:2" x14ac:dyDescent="0.4">
      <c r="A597" s="32">
        <v>2015106</v>
      </c>
      <c r="B597" s="33">
        <v>38</v>
      </c>
    </row>
    <row r="598" spans="1:2" x14ac:dyDescent="0.4">
      <c r="A598" s="32">
        <v>2015102</v>
      </c>
      <c r="B598" s="33">
        <v>22</v>
      </c>
    </row>
    <row r="599" spans="1:2" x14ac:dyDescent="0.4">
      <c r="A599" s="32">
        <v>17914</v>
      </c>
      <c r="B599" s="33">
        <v>14.5</v>
      </c>
    </row>
    <row r="600" spans="1:2" x14ac:dyDescent="0.4">
      <c r="A600" s="32">
        <v>17912</v>
      </c>
      <c r="B600" s="33">
        <v>14.5</v>
      </c>
    </row>
    <row r="601" spans="1:2" x14ac:dyDescent="0.4">
      <c r="A601" s="32">
        <v>17925</v>
      </c>
      <c r="B601" s="33">
        <v>17.5</v>
      </c>
    </row>
    <row r="602" spans="1:2" x14ac:dyDescent="0.4">
      <c r="A602" s="32">
        <v>11307</v>
      </c>
      <c r="B602" s="33">
        <v>17.5</v>
      </c>
    </row>
    <row r="603" spans="1:2" x14ac:dyDescent="0.4">
      <c r="A603" s="32">
        <v>18206</v>
      </c>
      <c r="B603" s="33">
        <v>0.8</v>
      </c>
    </row>
    <row r="604" spans="1:2" x14ac:dyDescent="0.4">
      <c r="A604" s="32">
        <v>18207</v>
      </c>
      <c r="B604" s="33">
        <v>0.8</v>
      </c>
    </row>
    <row r="605" spans="1:2" x14ac:dyDescent="0.4">
      <c r="A605" s="32">
        <v>15784</v>
      </c>
      <c r="B605" s="33">
        <v>4</v>
      </c>
    </row>
    <row r="606" spans="1:2" x14ac:dyDescent="0.4">
      <c r="A606" s="32">
        <v>15802</v>
      </c>
      <c r="B606" s="33">
        <v>4.3</v>
      </c>
    </row>
    <row r="607" spans="1:2" x14ac:dyDescent="0.4">
      <c r="A607" s="32">
        <v>15780</v>
      </c>
      <c r="B607" s="33">
        <v>5.5</v>
      </c>
    </row>
    <row r="608" spans="1:2" x14ac:dyDescent="0.4">
      <c r="A608" s="32">
        <v>29019</v>
      </c>
      <c r="B608" s="33">
        <v>7.6</v>
      </c>
    </row>
    <row r="609" spans="1:2" x14ac:dyDescent="0.4">
      <c r="A609" s="32">
        <v>31553</v>
      </c>
      <c r="B609" s="33">
        <v>9.8000000000000007</v>
      </c>
    </row>
    <row r="610" spans="1:2" x14ac:dyDescent="0.4">
      <c r="A610" s="32">
        <v>31554</v>
      </c>
      <c r="B610" s="33">
        <v>9.8000000000000007</v>
      </c>
    </row>
    <row r="611" spans="1:2" x14ac:dyDescent="0.4">
      <c r="A611" s="32">
        <v>14825</v>
      </c>
      <c r="B611" s="33">
        <v>2.2000000000000002</v>
      </c>
    </row>
    <row r="612" spans="1:2" x14ac:dyDescent="0.4">
      <c r="A612" s="32">
        <v>14824</v>
      </c>
      <c r="B612" s="33">
        <v>3.2</v>
      </c>
    </row>
    <row r="613" spans="1:2" x14ac:dyDescent="0.4">
      <c r="A613" s="32">
        <v>32824</v>
      </c>
      <c r="B613" s="33">
        <v>0</v>
      </c>
    </row>
    <row r="614" spans="1:2" x14ac:dyDescent="0.4">
      <c r="A614" s="32">
        <v>32224</v>
      </c>
      <c r="B614" s="33">
        <v>1.4</v>
      </c>
    </row>
    <row r="615" spans="1:2" x14ac:dyDescent="0.4">
      <c r="A615" s="32">
        <v>28741</v>
      </c>
      <c r="B615" s="33">
        <v>1.5</v>
      </c>
    </row>
    <row r="616" spans="1:2" x14ac:dyDescent="0.4">
      <c r="A616" s="32">
        <v>15985</v>
      </c>
      <c r="B616" s="33">
        <v>1.2</v>
      </c>
    </row>
    <row r="617" spans="1:2" x14ac:dyDescent="0.4">
      <c r="A617" s="32">
        <v>14819</v>
      </c>
      <c r="B617" s="33">
        <v>2.7</v>
      </c>
    </row>
    <row r="618" spans="1:2" x14ac:dyDescent="0.4">
      <c r="A618" s="32">
        <v>28740</v>
      </c>
      <c r="B618" s="33">
        <v>0.9</v>
      </c>
    </row>
    <row r="619" spans="1:2" x14ac:dyDescent="0.4">
      <c r="A619" s="32">
        <v>14829</v>
      </c>
      <c r="B619" s="33">
        <v>2.5</v>
      </c>
    </row>
    <row r="620" spans="1:2" x14ac:dyDescent="0.4">
      <c r="A620" s="32">
        <v>14833</v>
      </c>
      <c r="B620" s="33">
        <v>1.8</v>
      </c>
    </row>
    <row r="621" spans="1:2" x14ac:dyDescent="0.4">
      <c r="A621" s="32">
        <v>14832</v>
      </c>
      <c r="B621" s="33">
        <v>3.2</v>
      </c>
    </row>
    <row r="622" spans="1:2" x14ac:dyDescent="0.4">
      <c r="A622" s="32">
        <v>14835</v>
      </c>
      <c r="B622" s="33">
        <v>1.5</v>
      </c>
    </row>
    <row r="623" spans="1:2" x14ac:dyDescent="0.4">
      <c r="A623" s="32">
        <v>14834</v>
      </c>
      <c r="B623" s="33">
        <v>2.6</v>
      </c>
    </row>
    <row r="624" spans="1:2" x14ac:dyDescent="0.4">
      <c r="A624" s="32">
        <v>16624</v>
      </c>
      <c r="B624" s="33">
        <v>1.5</v>
      </c>
    </row>
    <row r="625" spans="1:2" x14ac:dyDescent="0.4">
      <c r="A625" s="32">
        <v>15986</v>
      </c>
      <c r="B625" s="33">
        <v>1.2</v>
      </c>
    </row>
    <row r="626" spans="1:2" x14ac:dyDescent="0.4">
      <c r="A626" s="32">
        <v>31891</v>
      </c>
      <c r="B626" s="33">
        <v>0.9</v>
      </c>
    </row>
    <row r="627" spans="1:2" x14ac:dyDescent="0.4">
      <c r="A627" s="32">
        <v>14816</v>
      </c>
      <c r="B627" s="33">
        <v>9.1999999999999993</v>
      </c>
    </row>
    <row r="628" spans="1:2" x14ac:dyDescent="0.4">
      <c r="A628" s="32">
        <v>14818</v>
      </c>
      <c r="B628" s="33">
        <v>3.2</v>
      </c>
    </row>
    <row r="629" spans="1:2" x14ac:dyDescent="0.4">
      <c r="A629" s="32">
        <v>29681</v>
      </c>
      <c r="B629" s="33">
        <v>6.3</v>
      </c>
    </row>
    <row r="630" spans="1:2" x14ac:dyDescent="0.4">
      <c r="A630" s="32">
        <v>14817</v>
      </c>
      <c r="B630" s="33">
        <v>6.6</v>
      </c>
    </row>
    <row r="631" spans="1:2" x14ac:dyDescent="0.4">
      <c r="A631" s="32">
        <v>29214</v>
      </c>
      <c r="B631" s="33">
        <v>10</v>
      </c>
    </row>
    <row r="632" spans="1:2" x14ac:dyDescent="0.4">
      <c r="A632" s="32">
        <v>14836</v>
      </c>
      <c r="B632" s="33">
        <v>1.9</v>
      </c>
    </row>
    <row r="633" spans="1:2" x14ac:dyDescent="0.4">
      <c r="A633" s="32">
        <v>14837</v>
      </c>
      <c r="B633" s="33">
        <v>1.8</v>
      </c>
    </row>
    <row r="634" spans="1:2" x14ac:dyDescent="0.4">
      <c r="A634" s="32">
        <v>17128</v>
      </c>
      <c r="B634" s="33">
        <v>3.1</v>
      </c>
    </row>
    <row r="635" spans="1:2" x14ac:dyDescent="0.4">
      <c r="A635" s="32">
        <v>32823</v>
      </c>
      <c r="B635" s="33">
        <v>2.2000000000000002</v>
      </c>
    </row>
    <row r="636" spans="1:2" x14ac:dyDescent="0.4">
      <c r="A636" s="32">
        <v>14827</v>
      </c>
      <c r="B636" s="33">
        <v>2</v>
      </c>
    </row>
    <row r="637" spans="1:2" x14ac:dyDescent="0.4">
      <c r="A637" s="32">
        <v>14826</v>
      </c>
      <c r="B637" s="33">
        <v>3</v>
      </c>
    </row>
    <row r="638" spans="1:2" x14ac:dyDescent="0.4">
      <c r="A638" s="32">
        <v>18348</v>
      </c>
      <c r="B638" s="33">
        <v>1.5</v>
      </c>
    </row>
    <row r="639" spans="1:2" x14ac:dyDescent="0.4">
      <c r="A639" s="32">
        <v>15984</v>
      </c>
      <c r="B639" s="33">
        <v>2.2000000000000002</v>
      </c>
    </row>
    <row r="640" spans="1:2" x14ac:dyDescent="0.4">
      <c r="A640" s="32">
        <v>32822</v>
      </c>
      <c r="B640" s="33">
        <v>2.2000000000000002</v>
      </c>
    </row>
    <row r="641" spans="1:2" x14ac:dyDescent="0.4">
      <c r="A641" s="32">
        <v>14831</v>
      </c>
      <c r="B641" s="33">
        <v>2</v>
      </c>
    </row>
    <row r="642" spans="1:2" x14ac:dyDescent="0.4">
      <c r="A642" s="32">
        <v>14830</v>
      </c>
      <c r="B642" s="33">
        <v>3.2</v>
      </c>
    </row>
    <row r="643" spans="1:2" x14ac:dyDescent="0.4">
      <c r="A643" s="32">
        <v>10172</v>
      </c>
      <c r="B643" s="33">
        <v>9.5</v>
      </c>
    </row>
    <row r="644" spans="1:2" x14ac:dyDescent="0.4">
      <c r="A644" s="32">
        <v>10171</v>
      </c>
      <c r="B644" s="33">
        <v>9.5</v>
      </c>
    </row>
    <row r="645" spans="1:2" x14ac:dyDescent="0.4">
      <c r="A645" s="32">
        <v>10170</v>
      </c>
      <c r="B645" s="33">
        <v>9.5</v>
      </c>
    </row>
    <row r="646" spans="1:2" x14ac:dyDescent="0.4">
      <c r="A646" s="32">
        <v>2027925</v>
      </c>
      <c r="B646" s="33">
        <v>7.6</v>
      </c>
    </row>
    <row r="647" spans="1:2" x14ac:dyDescent="0.4">
      <c r="A647" s="32">
        <v>32515</v>
      </c>
      <c r="B647" s="33">
        <v>0</v>
      </c>
    </row>
    <row r="648" spans="1:2" x14ac:dyDescent="0.4">
      <c r="A648" s="32">
        <v>32514</v>
      </c>
      <c r="B648" s="33">
        <v>5.6</v>
      </c>
    </row>
    <row r="649" spans="1:2" x14ac:dyDescent="0.4">
      <c r="A649" s="32">
        <v>22320</v>
      </c>
      <c r="B649" s="33">
        <v>2.2000000000000002</v>
      </c>
    </row>
    <row r="650" spans="1:2" x14ac:dyDescent="0.4">
      <c r="A650" s="32">
        <v>32513</v>
      </c>
      <c r="B650" s="33">
        <v>3</v>
      </c>
    </row>
    <row r="651" spans="1:2" x14ac:dyDescent="0.4">
      <c r="A651" s="32">
        <v>22325</v>
      </c>
      <c r="B651" s="33">
        <v>1.4</v>
      </c>
    </row>
    <row r="652" spans="1:2" x14ac:dyDescent="0.4">
      <c r="A652" s="32">
        <v>22321</v>
      </c>
      <c r="B652" s="33">
        <v>2.5</v>
      </c>
    </row>
    <row r="653" spans="1:2" x14ac:dyDescent="0.4">
      <c r="A653" s="32">
        <v>22326</v>
      </c>
      <c r="B653" s="33">
        <v>1</v>
      </c>
    </row>
    <row r="654" spans="1:2" x14ac:dyDescent="0.4">
      <c r="A654" s="32">
        <v>22322</v>
      </c>
      <c r="B654" s="33">
        <v>2.5</v>
      </c>
    </row>
    <row r="655" spans="1:2" x14ac:dyDescent="0.4">
      <c r="A655" s="32">
        <v>22327</v>
      </c>
      <c r="B655" s="33">
        <v>1.6</v>
      </c>
    </row>
    <row r="656" spans="1:2" x14ac:dyDescent="0.4">
      <c r="A656" s="32">
        <v>22323</v>
      </c>
      <c r="B656" s="33">
        <v>2.9</v>
      </c>
    </row>
    <row r="657" spans="1:2" x14ac:dyDescent="0.4">
      <c r="A657" s="32">
        <v>22328</v>
      </c>
      <c r="B657" s="33">
        <v>1.5</v>
      </c>
    </row>
    <row r="658" spans="1:2" x14ac:dyDescent="0.4">
      <c r="A658" s="32">
        <v>22324</v>
      </c>
      <c r="B658" s="33">
        <v>2.5</v>
      </c>
    </row>
    <row r="659" spans="1:2" x14ac:dyDescent="0.4">
      <c r="A659" s="32">
        <v>29285</v>
      </c>
      <c r="B659" s="33">
        <v>1.2</v>
      </c>
    </row>
    <row r="660" spans="1:2" x14ac:dyDescent="0.4">
      <c r="A660" s="32">
        <v>15864</v>
      </c>
      <c r="B660" s="33">
        <v>7</v>
      </c>
    </row>
    <row r="661" spans="1:2" x14ac:dyDescent="0.4">
      <c r="A661" s="32">
        <v>32517</v>
      </c>
      <c r="B661" s="33">
        <v>3.2</v>
      </c>
    </row>
    <row r="662" spans="1:2" x14ac:dyDescent="0.4">
      <c r="A662" s="32">
        <v>32686</v>
      </c>
      <c r="B662" s="33">
        <v>25.9</v>
      </c>
    </row>
    <row r="663" spans="1:2" x14ac:dyDescent="0.4">
      <c r="A663" s="32">
        <v>32685</v>
      </c>
      <c r="B663" s="33">
        <v>10.6</v>
      </c>
    </row>
    <row r="664" spans="1:2" x14ac:dyDescent="0.4">
      <c r="A664" s="32">
        <v>32214</v>
      </c>
      <c r="B664" s="33">
        <v>1.2</v>
      </c>
    </row>
    <row r="665" spans="1:2" x14ac:dyDescent="0.4">
      <c r="A665" s="32">
        <v>23116</v>
      </c>
      <c r="B665" s="33">
        <v>5.8</v>
      </c>
    </row>
    <row r="666" spans="1:2" x14ac:dyDescent="0.4">
      <c r="A666" s="32">
        <v>30081</v>
      </c>
      <c r="B666" s="33">
        <v>49.9</v>
      </c>
    </row>
    <row r="667" spans="1:2" x14ac:dyDescent="0.4">
      <c r="A667" s="32">
        <v>28860</v>
      </c>
      <c r="B667" s="33">
        <v>35</v>
      </c>
    </row>
    <row r="668" spans="1:2" x14ac:dyDescent="0.4">
      <c r="A668" s="32">
        <v>13845</v>
      </c>
      <c r="B668" s="33">
        <v>15.5</v>
      </c>
    </row>
    <row r="669" spans="1:2" x14ac:dyDescent="0.4">
      <c r="A669" s="32">
        <v>13847</v>
      </c>
      <c r="B669" s="33">
        <v>15.2</v>
      </c>
    </row>
    <row r="670" spans="1:2" x14ac:dyDescent="0.4">
      <c r="A670" s="32">
        <v>13846</v>
      </c>
      <c r="B670" s="33">
        <v>15.2</v>
      </c>
    </row>
    <row r="671" spans="1:2" x14ac:dyDescent="0.4">
      <c r="A671" s="32">
        <v>13853</v>
      </c>
      <c r="B671" s="33">
        <v>15.2</v>
      </c>
    </row>
    <row r="672" spans="1:2" x14ac:dyDescent="0.4">
      <c r="A672" s="32">
        <v>13868</v>
      </c>
      <c r="B672" s="33">
        <v>8.5</v>
      </c>
    </row>
    <row r="673" spans="1:2" x14ac:dyDescent="0.4">
      <c r="A673" s="32">
        <v>28309</v>
      </c>
      <c r="B673" s="33">
        <v>15.2</v>
      </c>
    </row>
    <row r="674" spans="1:2" x14ac:dyDescent="0.4">
      <c r="A674" s="32">
        <v>29240</v>
      </c>
      <c r="B674" s="33">
        <v>13</v>
      </c>
    </row>
    <row r="675" spans="1:2" x14ac:dyDescent="0.4">
      <c r="A675" s="32">
        <v>13852</v>
      </c>
      <c r="B675" s="33">
        <v>15.2</v>
      </c>
    </row>
    <row r="676" spans="1:2" x14ac:dyDescent="0.4">
      <c r="A676" s="32">
        <v>13850</v>
      </c>
      <c r="B676" s="33">
        <v>15.2</v>
      </c>
    </row>
    <row r="677" spans="1:2" x14ac:dyDescent="0.4">
      <c r="A677" s="32">
        <v>13848</v>
      </c>
      <c r="B677" s="33">
        <v>15.2</v>
      </c>
    </row>
    <row r="678" spans="1:2" x14ac:dyDescent="0.4">
      <c r="A678" s="32">
        <v>13866</v>
      </c>
      <c r="B678" s="33">
        <v>8.6</v>
      </c>
    </row>
    <row r="679" spans="1:2" x14ac:dyDescent="0.4">
      <c r="A679" s="32">
        <v>13867</v>
      </c>
      <c r="B679" s="33">
        <v>8.6</v>
      </c>
    </row>
    <row r="680" spans="1:2" x14ac:dyDescent="0.4">
      <c r="A680" s="32">
        <v>28797</v>
      </c>
      <c r="B680" s="33">
        <v>14.9</v>
      </c>
    </row>
    <row r="681" spans="1:2" x14ac:dyDescent="0.4">
      <c r="A681" s="32">
        <v>13855</v>
      </c>
      <c r="B681" s="33">
        <v>11.9</v>
      </c>
    </row>
    <row r="682" spans="1:2" x14ac:dyDescent="0.4">
      <c r="A682" s="32">
        <v>32188</v>
      </c>
      <c r="B682" s="33">
        <v>11.5</v>
      </c>
    </row>
    <row r="683" spans="1:2" x14ac:dyDescent="0.4">
      <c r="A683" s="32">
        <v>17840</v>
      </c>
      <c r="B683" s="33">
        <v>9.8000000000000007</v>
      </c>
    </row>
    <row r="684" spans="1:2" x14ac:dyDescent="0.4">
      <c r="A684" s="32">
        <v>32435</v>
      </c>
      <c r="B684" s="33">
        <v>0</v>
      </c>
    </row>
    <row r="685" spans="1:2" x14ac:dyDescent="0.4">
      <c r="A685" s="32">
        <v>32437</v>
      </c>
      <c r="B685" s="33">
        <v>14.9</v>
      </c>
    </row>
    <row r="686" spans="1:2" x14ac:dyDescent="0.4">
      <c r="A686" s="32">
        <v>32436</v>
      </c>
      <c r="B686" s="33">
        <v>15.3</v>
      </c>
    </row>
    <row r="687" spans="1:2" x14ac:dyDescent="0.4">
      <c r="A687" s="32">
        <v>29438</v>
      </c>
      <c r="B687" s="33">
        <v>18.600000000000001</v>
      </c>
    </row>
    <row r="688" spans="1:2" x14ac:dyDescent="0.4">
      <c r="A688" s="32">
        <v>32376</v>
      </c>
      <c r="B688" s="33">
        <v>9.9</v>
      </c>
    </row>
    <row r="689" spans="1:2" x14ac:dyDescent="0.4">
      <c r="A689" s="32">
        <v>18002</v>
      </c>
      <c r="B689" s="33">
        <v>11.3</v>
      </c>
    </row>
    <row r="690" spans="1:2" x14ac:dyDescent="0.4">
      <c r="A690" s="32">
        <v>28678</v>
      </c>
      <c r="B690" s="33">
        <v>11.6</v>
      </c>
    </row>
    <row r="691" spans="1:2" x14ac:dyDescent="0.4">
      <c r="A691" s="32">
        <v>22740</v>
      </c>
      <c r="B691" s="33">
        <v>6.8</v>
      </c>
    </row>
    <row r="692" spans="1:2" x14ac:dyDescent="0.4">
      <c r="A692" s="32">
        <v>32377</v>
      </c>
      <c r="B692" s="33">
        <v>10.9</v>
      </c>
    </row>
    <row r="693" spans="1:2" x14ac:dyDescent="0.4">
      <c r="A693" s="32">
        <v>32414</v>
      </c>
      <c r="B693" s="33">
        <v>0</v>
      </c>
    </row>
    <row r="694" spans="1:2" x14ac:dyDescent="0.4">
      <c r="A694" s="32">
        <v>17036</v>
      </c>
      <c r="B694" s="33">
        <v>4.5</v>
      </c>
    </row>
    <row r="695" spans="1:2" x14ac:dyDescent="0.4">
      <c r="A695" s="32">
        <v>27600</v>
      </c>
      <c r="B695" s="33">
        <v>21.6</v>
      </c>
    </row>
    <row r="696" spans="1:2" x14ac:dyDescent="0.4">
      <c r="A696" s="32">
        <v>28033</v>
      </c>
      <c r="B696" s="33">
        <v>6.9</v>
      </c>
    </row>
    <row r="697" spans="1:2" x14ac:dyDescent="0.4">
      <c r="A697" s="32">
        <v>17030</v>
      </c>
      <c r="B697" s="33">
        <v>6.2</v>
      </c>
    </row>
    <row r="698" spans="1:2" x14ac:dyDescent="0.4">
      <c r="A698" s="32">
        <v>18442</v>
      </c>
      <c r="B698" s="33">
        <v>19.2</v>
      </c>
    </row>
    <row r="699" spans="1:2" x14ac:dyDescent="0.4">
      <c r="A699" s="32">
        <v>18443</v>
      </c>
      <c r="B699" s="33">
        <v>12.4</v>
      </c>
    </row>
    <row r="700" spans="1:2" x14ac:dyDescent="0.4">
      <c r="A700" s="32">
        <v>17024</v>
      </c>
      <c r="B700" s="33">
        <v>41.9</v>
      </c>
    </row>
    <row r="701" spans="1:2" x14ac:dyDescent="0.4">
      <c r="A701" s="32">
        <v>17028</v>
      </c>
      <c r="B701" s="33">
        <v>17.899999999999999</v>
      </c>
    </row>
    <row r="702" spans="1:2" x14ac:dyDescent="0.4">
      <c r="A702" s="32">
        <v>32378</v>
      </c>
      <c r="B702" s="33">
        <v>5.9</v>
      </c>
    </row>
    <row r="703" spans="1:2" x14ac:dyDescent="0.4">
      <c r="A703" s="32">
        <v>27461</v>
      </c>
      <c r="B703" s="33">
        <v>7.6</v>
      </c>
    </row>
    <row r="704" spans="1:2" x14ac:dyDescent="0.4">
      <c r="A704" s="32">
        <v>29946</v>
      </c>
      <c r="B704" s="33">
        <v>30.3</v>
      </c>
    </row>
    <row r="705" spans="1:2" x14ac:dyDescent="0.4">
      <c r="A705" s="32">
        <v>31778</v>
      </c>
      <c r="B705" s="33">
        <v>12.6</v>
      </c>
    </row>
    <row r="706" spans="1:2" x14ac:dyDescent="0.4">
      <c r="A706" s="32">
        <v>29476</v>
      </c>
      <c r="B706" s="33">
        <v>9.5</v>
      </c>
    </row>
    <row r="707" spans="1:2" x14ac:dyDescent="0.4">
      <c r="A707" s="32">
        <v>29477</v>
      </c>
      <c r="B707" s="33">
        <v>9.5</v>
      </c>
    </row>
    <row r="708" spans="1:2" x14ac:dyDescent="0.4">
      <c r="A708" s="32">
        <v>10376</v>
      </c>
      <c r="B708" s="33">
        <v>25.5</v>
      </c>
    </row>
    <row r="709" spans="1:2" x14ac:dyDescent="0.4">
      <c r="A709" s="32">
        <v>11791</v>
      </c>
      <c r="B709" s="33">
        <v>8.1999999999999993</v>
      </c>
    </row>
    <row r="710" spans="1:2" x14ac:dyDescent="0.4">
      <c r="A710" s="32">
        <v>11792</v>
      </c>
      <c r="B710" s="33">
        <v>11</v>
      </c>
    </row>
    <row r="711" spans="1:2" x14ac:dyDescent="0.4">
      <c r="A711" s="32">
        <v>11793</v>
      </c>
      <c r="B711" s="33">
        <v>42.9</v>
      </c>
    </row>
    <row r="712" spans="1:2" x14ac:dyDescent="0.4">
      <c r="A712" s="32">
        <v>18457</v>
      </c>
      <c r="B712" s="33">
        <v>0</v>
      </c>
    </row>
    <row r="713" spans="1:2" x14ac:dyDescent="0.4">
      <c r="A713" s="32">
        <v>12616</v>
      </c>
      <c r="B713" s="33">
        <v>8.9</v>
      </c>
    </row>
    <row r="714" spans="1:2" x14ac:dyDescent="0.4">
      <c r="A714" s="32">
        <v>10612</v>
      </c>
      <c r="B714" s="33">
        <v>5.4</v>
      </c>
    </row>
    <row r="715" spans="1:2" x14ac:dyDescent="0.4">
      <c r="A715" s="32">
        <v>10613</v>
      </c>
      <c r="B715" s="33">
        <v>10.8</v>
      </c>
    </row>
    <row r="716" spans="1:2" x14ac:dyDescent="0.4">
      <c r="A716" s="32">
        <v>10614</v>
      </c>
      <c r="B716" s="33">
        <v>5.4</v>
      </c>
    </row>
    <row r="717" spans="1:2" x14ac:dyDescent="0.4">
      <c r="A717" s="32">
        <v>10615</v>
      </c>
      <c r="B717" s="33">
        <v>11.5</v>
      </c>
    </row>
    <row r="718" spans="1:2" x14ac:dyDescent="0.4">
      <c r="A718" s="32">
        <v>27478</v>
      </c>
      <c r="B718" s="33">
        <v>5.2</v>
      </c>
    </row>
    <row r="719" spans="1:2" x14ac:dyDescent="0.4">
      <c r="A719" s="32">
        <v>14349</v>
      </c>
      <c r="B719" s="33">
        <v>2.2000000000000002</v>
      </c>
    </row>
    <row r="720" spans="1:2" x14ac:dyDescent="0.4">
      <c r="A720" s="32">
        <v>15866</v>
      </c>
      <c r="B720" s="33">
        <v>12.5</v>
      </c>
    </row>
    <row r="721" spans="1:2" x14ac:dyDescent="0.4">
      <c r="A721" s="32">
        <v>15867</v>
      </c>
      <c r="B721" s="33">
        <v>6.8</v>
      </c>
    </row>
    <row r="722" spans="1:2" x14ac:dyDescent="0.4">
      <c r="A722" s="32">
        <v>18466</v>
      </c>
      <c r="B722" s="33">
        <v>14.1</v>
      </c>
    </row>
    <row r="723" spans="1:2" x14ac:dyDescent="0.4">
      <c r="A723" s="32">
        <v>22241</v>
      </c>
      <c r="B723" s="33">
        <v>0</v>
      </c>
    </row>
    <row r="724" spans="1:2" x14ac:dyDescent="0.4">
      <c r="A724" s="32">
        <v>18068</v>
      </c>
      <c r="B724" s="33">
        <v>3.6</v>
      </c>
    </row>
    <row r="725" spans="1:2" x14ac:dyDescent="0.4">
      <c r="A725" s="32">
        <v>29538</v>
      </c>
      <c r="B725" s="33">
        <v>0</v>
      </c>
    </row>
    <row r="726" spans="1:2" x14ac:dyDescent="0.4">
      <c r="A726" s="32">
        <v>29761</v>
      </c>
      <c r="B726" s="33">
        <v>11.5</v>
      </c>
    </row>
    <row r="727" spans="1:2" x14ac:dyDescent="0.4">
      <c r="A727" s="32">
        <v>29762</v>
      </c>
      <c r="B727" s="33">
        <v>5.8</v>
      </c>
    </row>
    <row r="728" spans="1:2" x14ac:dyDescent="0.4">
      <c r="A728" s="32">
        <v>17598</v>
      </c>
      <c r="B728" s="33">
        <v>4.5999999999999996</v>
      </c>
    </row>
    <row r="729" spans="1:2" x14ac:dyDescent="0.4">
      <c r="A729" s="32">
        <v>11788</v>
      </c>
      <c r="B729" s="33">
        <v>7.8</v>
      </c>
    </row>
    <row r="730" spans="1:2" x14ac:dyDescent="0.4">
      <c r="A730" s="32">
        <v>11789</v>
      </c>
      <c r="B730" s="33">
        <v>10.199999999999999</v>
      </c>
    </row>
    <row r="731" spans="1:2" x14ac:dyDescent="0.4">
      <c r="A731" s="32">
        <v>11790</v>
      </c>
      <c r="B731" s="33">
        <v>35.5</v>
      </c>
    </row>
    <row r="732" spans="1:2" x14ac:dyDescent="0.4">
      <c r="A732" s="32">
        <v>11785</v>
      </c>
      <c r="B732" s="33">
        <v>7.8</v>
      </c>
    </row>
    <row r="733" spans="1:2" x14ac:dyDescent="0.4">
      <c r="A733" s="32">
        <v>11786</v>
      </c>
      <c r="B733" s="33">
        <v>17.2</v>
      </c>
    </row>
    <row r="734" spans="1:2" x14ac:dyDescent="0.4">
      <c r="A734" s="32">
        <v>11787</v>
      </c>
      <c r="B734" s="33">
        <v>35.5</v>
      </c>
    </row>
    <row r="735" spans="1:2" x14ac:dyDescent="0.4">
      <c r="A735" s="32">
        <v>18284</v>
      </c>
      <c r="B735" s="33">
        <v>0</v>
      </c>
    </row>
    <row r="736" spans="1:2" x14ac:dyDescent="0.4">
      <c r="A736" s="32">
        <v>29500</v>
      </c>
      <c r="B736" s="33">
        <v>0</v>
      </c>
    </row>
    <row r="737" spans="1:2" x14ac:dyDescent="0.4">
      <c r="A737" s="32">
        <v>23537</v>
      </c>
      <c r="B737" s="33">
        <v>5</v>
      </c>
    </row>
    <row r="738" spans="1:2" x14ac:dyDescent="0.4">
      <c r="A738" s="32">
        <v>12615</v>
      </c>
      <c r="B738" s="33">
        <v>8.9</v>
      </c>
    </row>
    <row r="739" spans="1:2" x14ac:dyDescent="0.4">
      <c r="A739" s="32">
        <v>31822</v>
      </c>
      <c r="B739" s="33">
        <v>5.5</v>
      </c>
    </row>
    <row r="740" spans="1:2" x14ac:dyDescent="0.4">
      <c r="A740" s="32">
        <v>28264</v>
      </c>
      <c r="B740" s="33">
        <v>12</v>
      </c>
    </row>
    <row r="741" spans="1:2" x14ac:dyDescent="0.4">
      <c r="A741" s="32">
        <v>16511</v>
      </c>
      <c r="B741" s="33">
        <v>19.899999999999999</v>
      </c>
    </row>
    <row r="742" spans="1:2" x14ac:dyDescent="0.4">
      <c r="A742" s="32">
        <v>30184</v>
      </c>
      <c r="B742" s="33">
        <v>74.900000000000006</v>
      </c>
    </row>
    <row r="743" spans="1:2" x14ac:dyDescent="0.4">
      <c r="A743" s="32">
        <v>31614</v>
      </c>
      <c r="B743" s="33">
        <v>0</v>
      </c>
    </row>
    <row r="744" spans="1:2" x14ac:dyDescent="0.4">
      <c r="A744" s="32">
        <v>30114</v>
      </c>
      <c r="B744" s="33">
        <v>44.9</v>
      </c>
    </row>
    <row r="745" spans="1:2" x14ac:dyDescent="0.4">
      <c r="A745" s="32">
        <v>28442</v>
      </c>
      <c r="B745" s="33">
        <v>18.600000000000001</v>
      </c>
    </row>
    <row r="746" spans="1:2" x14ac:dyDescent="0.4">
      <c r="A746" s="32">
        <v>28443</v>
      </c>
      <c r="B746" s="33">
        <v>11.9</v>
      </c>
    </row>
    <row r="747" spans="1:2" x14ac:dyDescent="0.4">
      <c r="A747" s="32">
        <v>30115</v>
      </c>
      <c r="B747" s="33">
        <v>49.9</v>
      </c>
    </row>
    <row r="748" spans="1:2" x14ac:dyDescent="0.4">
      <c r="A748" s="32">
        <v>22725</v>
      </c>
      <c r="B748" s="33">
        <v>17.2</v>
      </c>
    </row>
    <row r="749" spans="1:2" x14ac:dyDescent="0.4">
      <c r="A749" s="32">
        <v>30563</v>
      </c>
      <c r="B749" s="33">
        <v>24.9</v>
      </c>
    </row>
    <row r="750" spans="1:2" x14ac:dyDescent="0.4">
      <c r="A750" s="32">
        <v>28746</v>
      </c>
      <c r="B750" s="33">
        <v>32.4</v>
      </c>
    </row>
    <row r="751" spans="1:2" x14ac:dyDescent="0.4">
      <c r="A751" s="32">
        <v>30080</v>
      </c>
      <c r="B751" s="33">
        <v>29.9</v>
      </c>
    </row>
    <row r="752" spans="1:2" x14ac:dyDescent="0.4">
      <c r="A752" s="32">
        <v>28997</v>
      </c>
      <c r="B752" s="33">
        <v>49</v>
      </c>
    </row>
    <row r="753" spans="1:2" x14ac:dyDescent="0.4">
      <c r="A753" s="32">
        <v>16916</v>
      </c>
      <c r="B753" s="33">
        <v>54.6</v>
      </c>
    </row>
    <row r="754" spans="1:2" x14ac:dyDescent="0.4">
      <c r="A754" s="32">
        <v>28998</v>
      </c>
      <c r="B754" s="33">
        <v>48</v>
      </c>
    </row>
    <row r="755" spans="1:2" x14ac:dyDescent="0.4">
      <c r="A755" s="32">
        <v>28999</v>
      </c>
      <c r="B755" s="33">
        <v>48</v>
      </c>
    </row>
    <row r="756" spans="1:2" x14ac:dyDescent="0.4">
      <c r="A756" s="32">
        <v>32812</v>
      </c>
      <c r="B756" s="33">
        <v>67</v>
      </c>
    </row>
    <row r="757" spans="1:2" x14ac:dyDescent="0.4">
      <c r="A757" s="32">
        <v>16932</v>
      </c>
      <c r="B757" s="33">
        <v>42.8</v>
      </c>
    </row>
    <row r="758" spans="1:2" x14ac:dyDescent="0.4">
      <c r="A758" s="32">
        <v>16920</v>
      </c>
      <c r="B758" s="33">
        <v>64.599999999999994</v>
      </c>
    </row>
    <row r="759" spans="1:2" x14ac:dyDescent="0.4">
      <c r="A759" s="32">
        <v>16922</v>
      </c>
      <c r="B759" s="33">
        <v>57.5</v>
      </c>
    </row>
    <row r="760" spans="1:2" x14ac:dyDescent="0.4">
      <c r="A760" s="32">
        <v>16919</v>
      </c>
      <c r="B760" s="33">
        <v>67</v>
      </c>
    </row>
    <row r="761" spans="1:2" x14ac:dyDescent="0.4">
      <c r="A761" s="32">
        <v>16910</v>
      </c>
      <c r="B761" s="33">
        <v>67</v>
      </c>
    </row>
    <row r="762" spans="1:2" x14ac:dyDescent="0.4">
      <c r="A762" s="32">
        <v>29000</v>
      </c>
      <c r="B762" s="33">
        <v>13.8</v>
      </c>
    </row>
    <row r="763" spans="1:2" x14ac:dyDescent="0.4">
      <c r="A763" s="32">
        <v>16921</v>
      </c>
      <c r="B763" s="33">
        <v>34.9</v>
      </c>
    </row>
    <row r="764" spans="1:2" x14ac:dyDescent="0.4">
      <c r="A764" s="32">
        <v>16918</v>
      </c>
      <c r="B764" s="33">
        <v>47.9</v>
      </c>
    </row>
    <row r="765" spans="1:2" x14ac:dyDescent="0.4">
      <c r="A765" s="32">
        <v>16917</v>
      </c>
      <c r="B765" s="33">
        <v>54.5</v>
      </c>
    </row>
    <row r="766" spans="1:2" x14ac:dyDescent="0.4">
      <c r="A766" s="32">
        <v>16924</v>
      </c>
      <c r="B766" s="33">
        <v>18.2</v>
      </c>
    </row>
    <row r="767" spans="1:2" x14ac:dyDescent="0.4">
      <c r="A767" s="32">
        <v>28260</v>
      </c>
      <c r="B767" s="33">
        <v>29.9</v>
      </c>
    </row>
    <row r="768" spans="1:2" x14ac:dyDescent="0.4">
      <c r="A768" s="32">
        <v>28261</v>
      </c>
      <c r="B768" s="33">
        <v>29.9</v>
      </c>
    </row>
    <row r="769" spans="1:2" x14ac:dyDescent="0.4">
      <c r="A769" s="32">
        <v>16632</v>
      </c>
      <c r="B769" s="33">
        <v>98.9</v>
      </c>
    </row>
    <row r="770" spans="1:2" x14ac:dyDescent="0.4">
      <c r="A770" s="32">
        <v>16633</v>
      </c>
      <c r="B770" s="33">
        <v>86</v>
      </c>
    </row>
    <row r="771" spans="1:2" x14ac:dyDescent="0.4">
      <c r="A771" s="32">
        <v>16634</v>
      </c>
      <c r="B771" s="33">
        <v>91.9</v>
      </c>
    </row>
    <row r="772" spans="1:2" x14ac:dyDescent="0.4">
      <c r="A772" s="32">
        <v>16495</v>
      </c>
      <c r="B772" s="33">
        <v>29.9</v>
      </c>
    </row>
    <row r="773" spans="1:2" x14ac:dyDescent="0.4">
      <c r="A773" s="32">
        <v>27263</v>
      </c>
      <c r="B773" s="33">
        <v>25.5</v>
      </c>
    </row>
    <row r="774" spans="1:2" x14ac:dyDescent="0.4">
      <c r="A774" s="32">
        <v>32754</v>
      </c>
      <c r="B774" s="33">
        <v>0</v>
      </c>
    </row>
    <row r="775" spans="1:2" x14ac:dyDescent="0.4">
      <c r="A775" s="32">
        <v>31628</v>
      </c>
      <c r="B775" s="33">
        <v>18</v>
      </c>
    </row>
    <row r="776" spans="1:2" x14ac:dyDescent="0.4">
      <c r="A776" s="32">
        <v>31629</v>
      </c>
      <c r="B776" s="33">
        <v>18</v>
      </c>
    </row>
    <row r="777" spans="1:2" x14ac:dyDescent="0.4">
      <c r="A777" s="32">
        <v>31631</v>
      </c>
      <c r="B777" s="33">
        <v>14.9</v>
      </c>
    </row>
    <row r="778" spans="1:2" x14ac:dyDescent="0.4">
      <c r="A778" s="32">
        <v>31630</v>
      </c>
      <c r="B778" s="33">
        <v>14.9</v>
      </c>
    </row>
    <row r="779" spans="1:2" x14ac:dyDescent="0.4">
      <c r="A779" s="32">
        <v>28925</v>
      </c>
      <c r="B779" s="33">
        <v>12</v>
      </c>
    </row>
    <row r="780" spans="1:2" x14ac:dyDescent="0.4">
      <c r="A780" s="32">
        <v>18529</v>
      </c>
      <c r="B780" s="33">
        <v>10.9</v>
      </c>
    </row>
    <row r="781" spans="1:2" x14ac:dyDescent="0.4">
      <c r="A781" s="32">
        <v>29518</v>
      </c>
      <c r="B781" s="33">
        <v>12.6</v>
      </c>
    </row>
    <row r="782" spans="1:2" x14ac:dyDescent="0.4">
      <c r="A782" s="32">
        <v>29519</v>
      </c>
      <c r="B782" s="33">
        <v>16.600000000000001</v>
      </c>
    </row>
    <row r="783" spans="1:2" x14ac:dyDescent="0.4">
      <c r="A783" s="32">
        <v>29517</v>
      </c>
      <c r="B783" s="33">
        <v>8.6</v>
      </c>
    </row>
    <row r="784" spans="1:2" x14ac:dyDescent="0.4">
      <c r="A784" s="32">
        <v>31249</v>
      </c>
      <c r="B784" s="33">
        <v>6.9</v>
      </c>
    </row>
    <row r="785" spans="1:2" x14ac:dyDescent="0.4">
      <c r="A785" s="32">
        <v>10464</v>
      </c>
      <c r="B785" s="33">
        <v>11.9</v>
      </c>
    </row>
    <row r="786" spans="1:2" x14ac:dyDescent="0.4">
      <c r="A786" s="32">
        <v>28277</v>
      </c>
      <c r="B786" s="33">
        <v>49.9</v>
      </c>
    </row>
    <row r="787" spans="1:2" x14ac:dyDescent="0.4">
      <c r="A787" s="32">
        <v>28278</v>
      </c>
      <c r="B787" s="33">
        <v>76</v>
      </c>
    </row>
    <row r="788" spans="1:2" x14ac:dyDescent="0.4">
      <c r="A788" s="32">
        <v>28279</v>
      </c>
      <c r="B788" s="33">
        <v>76</v>
      </c>
    </row>
    <row r="789" spans="1:2" x14ac:dyDescent="0.4">
      <c r="A789" s="32">
        <v>17708</v>
      </c>
      <c r="B789" s="33">
        <v>12.2</v>
      </c>
    </row>
    <row r="790" spans="1:2" x14ac:dyDescent="0.4">
      <c r="A790" s="32">
        <v>17907</v>
      </c>
      <c r="B790" s="33">
        <v>14</v>
      </c>
    </row>
    <row r="791" spans="1:2" x14ac:dyDescent="0.4">
      <c r="A791" s="32">
        <v>31602</v>
      </c>
      <c r="B791" s="33">
        <v>13</v>
      </c>
    </row>
    <row r="792" spans="1:2" x14ac:dyDescent="0.4">
      <c r="A792" s="32">
        <v>31603</v>
      </c>
      <c r="B792" s="33">
        <v>0</v>
      </c>
    </row>
    <row r="793" spans="1:2" x14ac:dyDescent="0.4">
      <c r="A793" s="32">
        <v>31601</v>
      </c>
      <c r="B793" s="33">
        <v>0</v>
      </c>
    </row>
    <row r="794" spans="1:2" x14ac:dyDescent="0.4">
      <c r="A794" s="32">
        <v>29320</v>
      </c>
      <c r="B794" s="33">
        <v>18</v>
      </c>
    </row>
    <row r="795" spans="1:2" x14ac:dyDescent="0.4">
      <c r="A795" s="32">
        <v>32130</v>
      </c>
      <c r="B795" s="33">
        <v>1</v>
      </c>
    </row>
    <row r="796" spans="1:2" x14ac:dyDescent="0.4">
      <c r="A796" s="32">
        <v>32129</v>
      </c>
      <c r="B796" s="33">
        <v>1</v>
      </c>
    </row>
    <row r="797" spans="1:2" x14ac:dyDescent="0.4">
      <c r="A797" s="32">
        <v>30084</v>
      </c>
      <c r="B797" s="33">
        <v>26.9</v>
      </c>
    </row>
    <row r="798" spans="1:2" x14ac:dyDescent="0.4">
      <c r="A798" s="32">
        <v>30625</v>
      </c>
      <c r="B798" s="33">
        <v>0</v>
      </c>
    </row>
    <row r="799" spans="1:2" x14ac:dyDescent="0.4">
      <c r="A799" s="32">
        <v>30270</v>
      </c>
      <c r="B799" s="33">
        <v>34.9</v>
      </c>
    </row>
    <row r="800" spans="1:2" x14ac:dyDescent="0.4">
      <c r="A800" s="32">
        <v>30063</v>
      </c>
      <c r="B800" s="33">
        <v>24.9</v>
      </c>
    </row>
    <row r="801" spans="1:2" x14ac:dyDescent="0.4">
      <c r="A801" s="32">
        <v>30064</v>
      </c>
      <c r="B801" s="33">
        <v>46.9</v>
      </c>
    </row>
    <row r="802" spans="1:2" x14ac:dyDescent="0.4">
      <c r="A802" s="32">
        <v>32575</v>
      </c>
      <c r="B802" s="33">
        <v>0.5</v>
      </c>
    </row>
    <row r="803" spans="1:2" x14ac:dyDescent="0.4">
      <c r="A803" s="32">
        <v>30465</v>
      </c>
      <c r="B803" s="33">
        <v>0.6</v>
      </c>
    </row>
    <row r="804" spans="1:2" x14ac:dyDescent="0.4">
      <c r="A804" s="32">
        <v>27372</v>
      </c>
      <c r="B804" s="33">
        <v>7</v>
      </c>
    </row>
    <row r="805" spans="1:2" x14ac:dyDescent="0.4">
      <c r="A805" s="32">
        <v>10487</v>
      </c>
      <c r="B805" s="33">
        <v>23</v>
      </c>
    </row>
    <row r="806" spans="1:2" x14ac:dyDescent="0.4">
      <c r="A806" s="32">
        <v>17913</v>
      </c>
      <c r="B806" s="33">
        <v>8.4</v>
      </c>
    </row>
    <row r="807" spans="1:2" x14ac:dyDescent="0.4">
      <c r="A807" s="32">
        <v>18016</v>
      </c>
      <c r="B807" s="33">
        <v>8</v>
      </c>
    </row>
    <row r="808" spans="1:2" x14ac:dyDescent="0.4">
      <c r="A808" s="32">
        <v>10481</v>
      </c>
      <c r="B808" s="33">
        <v>7.8</v>
      </c>
    </row>
    <row r="809" spans="1:2" x14ac:dyDescent="0.4">
      <c r="A809" s="32">
        <v>30478</v>
      </c>
      <c r="B809" s="33">
        <v>0</v>
      </c>
    </row>
    <row r="810" spans="1:2" x14ac:dyDescent="0.4">
      <c r="A810" s="32">
        <v>28704</v>
      </c>
      <c r="B810" s="33">
        <v>8</v>
      </c>
    </row>
    <row r="811" spans="1:2" x14ac:dyDescent="0.4">
      <c r="A811" s="32">
        <v>29341</v>
      </c>
      <c r="B811" s="33">
        <v>19</v>
      </c>
    </row>
    <row r="812" spans="1:2" x14ac:dyDescent="0.4">
      <c r="A812" s="32">
        <v>29340</v>
      </c>
      <c r="B812" s="33">
        <v>12</v>
      </c>
    </row>
    <row r="813" spans="1:2" x14ac:dyDescent="0.4">
      <c r="A813" s="32">
        <v>15499</v>
      </c>
      <c r="B813" s="33">
        <v>16.899999999999999</v>
      </c>
    </row>
    <row r="814" spans="1:2" x14ac:dyDescent="0.4">
      <c r="A814" s="32">
        <v>16255</v>
      </c>
      <c r="B814" s="33">
        <v>15.9</v>
      </c>
    </row>
    <row r="815" spans="1:2" x14ac:dyDescent="0.4">
      <c r="A815" s="32">
        <v>28989</v>
      </c>
      <c r="B815" s="33">
        <v>40</v>
      </c>
    </row>
    <row r="816" spans="1:2" x14ac:dyDescent="0.4">
      <c r="A816" s="32">
        <v>17487</v>
      </c>
      <c r="B816" s="33">
        <v>3.5</v>
      </c>
    </row>
    <row r="817" spans="1:2" x14ac:dyDescent="0.4">
      <c r="A817" s="32">
        <v>16717</v>
      </c>
      <c r="B817" s="33">
        <v>13.9</v>
      </c>
    </row>
    <row r="818" spans="1:2" x14ac:dyDescent="0.4">
      <c r="A818" s="32">
        <v>28773</v>
      </c>
      <c r="B818" s="33">
        <v>16.899999999999999</v>
      </c>
    </row>
    <row r="819" spans="1:2" x14ac:dyDescent="0.4">
      <c r="A819" s="32">
        <v>16716</v>
      </c>
      <c r="B819" s="33">
        <v>13.9</v>
      </c>
    </row>
    <row r="820" spans="1:2" x14ac:dyDescent="0.4">
      <c r="A820" s="32">
        <v>2018266</v>
      </c>
      <c r="B820" s="33">
        <v>53.9</v>
      </c>
    </row>
    <row r="821" spans="1:2" x14ac:dyDescent="0.4">
      <c r="A821" s="32">
        <v>10498</v>
      </c>
      <c r="B821" s="33">
        <v>8.3000000000000007</v>
      </c>
    </row>
    <row r="822" spans="1:2" x14ac:dyDescent="0.4">
      <c r="A822" s="32">
        <v>10499</v>
      </c>
      <c r="B822" s="33">
        <v>8.3000000000000007</v>
      </c>
    </row>
    <row r="823" spans="1:2" x14ac:dyDescent="0.4">
      <c r="A823" s="32">
        <v>10500</v>
      </c>
      <c r="B823" s="33">
        <v>8.4</v>
      </c>
    </row>
    <row r="824" spans="1:2" x14ac:dyDescent="0.4">
      <c r="A824" s="32">
        <v>23064</v>
      </c>
      <c r="B824" s="33">
        <v>89.9</v>
      </c>
    </row>
    <row r="825" spans="1:2" x14ac:dyDescent="0.4">
      <c r="A825" s="32">
        <v>28911</v>
      </c>
      <c r="B825" s="33">
        <v>14.9</v>
      </c>
    </row>
    <row r="826" spans="1:2" x14ac:dyDescent="0.4">
      <c r="A826" s="32">
        <v>28271</v>
      </c>
      <c r="B826" s="33">
        <v>0</v>
      </c>
    </row>
    <row r="827" spans="1:2" x14ac:dyDescent="0.4">
      <c r="A827" s="32">
        <v>28270</v>
      </c>
      <c r="B827" s="33">
        <v>12</v>
      </c>
    </row>
    <row r="828" spans="1:2" x14ac:dyDescent="0.4">
      <c r="A828" s="32">
        <v>28269</v>
      </c>
      <c r="B828" s="33">
        <v>12</v>
      </c>
    </row>
    <row r="829" spans="1:2" x14ac:dyDescent="0.4">
      <c r="A829" s="32">
        <v>29738</v>
      </c>
      <c r="B829" s="33">
        <v>0</v>
      </c>
    </row>
    <row r="830" spans="1:2" x14ac:dyDescent="0.4">
      <c r="A830" s="32">
        <v>29737</v>
      </c>
      <c r="B830" s="33">
        <v>9.9</v>
      </c>
    </row>
    <row r="831" spans="1:2" x14ac:dyDescent="0.4">
      <c r="A831" s="32">
        <v>29739</v>
      </c>
      <c r="B831" s="33">
        <v>9.9</v>
      </c>
    </row>
    <row r="832" spans="1:2" x14ac:dyDescent="0.4">
      <c r="A832" s="32">
        <v>29740</v>
      </c>
      <c r="B832" s="33">
        <v>0</v>
      </c>
    </row>
    <row r="833" spans="1:2" x14ac:dyDescent="0.4">
      <c r="A833" s="32">
        <v>29741</v>
      </c>
      <c r="B833" s="33">
        <v>13</v>
      </c>
    </row>
    <row r="834" spans="1:2" x14ac:dyDescent="0.4">
      <c r="A834" s="32">
        <v>28267</v>
      </c>
      <c r="B834" s="33">
        <v>0</v>
      </c>
    </row>
    <row r="835" spans="1:2" x14ac:dyDescent="0.4">
      <c r="A835" s="32">
        <v>28268</v>
      </c>
      <c r="B835" s="33">
        <v>9.9</v>
      </c>
    </row>
    <row r="836" spans="1:2" x14ac:dyDescent="0.4">
      <c r="A836" s="32">
        <v>28913</v>
      </c>
      <c r="B836" s="33">
        <v>8.9</v>
      </c>
    </row>
    <row r="837" spans="1:2" x14ac:dyDescent="0.4">
      <c r="A837" s="32">
        <v>28914</v>
      </c>
      <c r="B837" s="33">
        <v>8.9</v>
      </c>
    </row>
    <row r="838" spans="1:2" x14ac:dyDescent="0.4">
      <c r="A838" s="32">
        <v>29742</v>
      </c>
      <c r="B838" s="33">
        <v>8.9</v>
      </c>
    </row>
    <row r="839" spans="1:2" x14ac:dyDescent="0.4">
      <c r="A839" s="32">
        <v>28915</v>
      </c>
      <c r="B839" s="33">
        <v>8.9</v>
      </c>
    </row>
    <row r="840" spans="1:2" x14ac:dyDescent="0.4">
      <c r="A840" s="32">
        <v>28258</v>
      </c>
      <c r="B840" s="33">
        <v>8</v>
      </c>
    </row>
    <row r="841" spans="1:2" x14ac:dyDescent="0.4">
      <c r="A841" s="32">
        <v>28259</v>
      </c>
      <c r="B841" s="33">
        <v>8</v>
      </c>
    </row>
    <row r="842" spans="1:2" x14ac:dyDescent="0.4">
      <c r="A842" s="32">
        <v>28256</v>
      </c>
      <c r="B842" s="33">
        <v>6</v>
      </c>
    </row>
    <row r="843" spans="1:2" x14ac:dyDescent="0.4">
      <c r="A843" s="32">
        <v>28257</v>
      </c>
      <c r="B843" s="33">
        <v>6</v>
      </c>
    </row>
    <row r="844" spans="1:2" x14ac:dyDescent="0.4">
      <c r="A844" s="32">
        <v>28254</v>
      </c>
      <c r="B844" s="33">
        <v>6</v>
      </c>
    </row>
    <row r="845" spans="1:2" x14ac:dyDescent="0.4">
      <c r="A845" s="32">
        <v>28255</v>
      </c>
      <c r="B845" s="33">
        <v>6</v>
      </c>
    </row>
    <row r="846" spans="1:2" x14ac:dyDescent="0.4">
      <c r="A846" s="32">
        <v>28273</v>
      </c>
      <c r="B846" s="33">
        <v>0</v>
      </c>
    </row>
    <row r="847" spans="1:2" x14ac:dyDescent="0.4">
      <c r="A847" s="32">
        <v>28272</v>
      </c>
      <c r="B847" s="33">
        <v>0</v>
      </c>
    </row>
    <row r="848" spans="1:2" x14ac:dyDescent="0.4">
      <c r="A848" s="32">
        <v>28906</v>
      </c>
      <c r="B848" s="33">
        <v>14.9</v>
      </c>
    </row>
    <row r="849" spans="1:2" x14ac:dyDescent="0.4">
      <c r="A849" s="32">
        <v>28654</v>
      </c>
      <c r="B849" s="33">
        <v>11.9</v>
      </c>
    </row>
    <row r="850" spans="1:2" x14ac:dyDescent="0.4">
      <c r="A850" s="32">
        <v>28649</v>
      </c>
      <c r="B850" s="33">
        <v>11.9</v>
      </c>
    </row>
    <row r="851" spans="1:2" x14ac:dyDescent="0.4">
      <c r="A851" s="32">
        <v>28650</v>
      </c>
      <c r="B851" s="33">
        <v>11.9</v>
      </c>
    </row>
    <row r="852" spans="1:2" x14ac:dyDescent="0.4">
      <c r="A852" s="32">
        <v>28648</v>
      </c>
      <c r="B852" s="33">
        <v>11.9</v>
      </c>
    </row>
    <row r="853" spans="1:2" x14ac:dyDescent="0.4">
      <c r="A853" s="32">
        <v>28653</v>
      </c>
      <c r="B853" s="33">
        <v>11.9</v>
      </c>
    </row>
    <row r="854" spans="1:2" x14ac:dyDescent="0.4">
      <c r="A854" s="32">
        <v>28652</v>
      </c>
      <c r="B854" s="33">
        <v>11.9</v>
      </c>
    </row>
    <row r="855" spans="1:2" x14ac:dyDescent="0.4">
      <c r="A855" s="32">
        <v>28651</v>
      </c>
      <c r="B855" s="33">
        <v>11.9</v>
      </c>
    </row>
    <row r="856" spans="1:2" x14ac:dyDescent="0.4">
      <c r="A856" s="32">
        <v>12447</v>
      </c>
      <c r="B856" s="33">
        <v>14.99</v>
      </c>
    </row>
    <row r="857" spans="1:2" x14ac:dyDescent="0.4">
      <c r="A857" s="32">
        <v>12441</v>
      </c>
      <c r="B857" s="33">
        <v>7.5</v>
      </c>
    </row>
    <row r="858" spans="1:2" x14ac:dyDescent="0.4">
      <c r="A858" s="32">
        <v>12448</v>
      </c>
      <c r="B858" s="33">
        <v>14.99</v>
      </c>
    </row>
    <row r="859" spans="1:2" x14ac:dyDescent="0.4">
      <c r="A859" s="32">
        <v>12449</v>
      </c>
      <c r="B859" s="33">
        <v>14.99</v>
      </c>
    </row>
    <row r="860" spans="1:2" x14ac:dyDescent="0.4">
      <c r="A860" s="32">
        <v>12442</v>
      </c>
      <c r="B860" s="33">
        <v>7.5</v>
      </c>
    </row>
    <row r="861" spans="1:2" x14ac:dyDescent="0.4">
      <c r="A861" s="32">
        <v>12443</v>
      </c>
      <c r="B861" s="33">
        <v>7.5</v>
      </c>
    </row>
    <row r="862" spans="1:2" x14ac:dyDescent="0.4">
      <c r="A862" s="32">
        <v>12451</v>
      </c>
      <c r="B862" s="33">
        <v>14.99</v>
      </c>
    </row>
    <row r="863" spans="1:2" x14ac:dyDescent="0.4">
      <c r="A863" s="32">
        <v>12444</v>
      </c>
      <c r="B863" s="33">
        <v>7.5</v>
      </c>
    </row>
    <row r="864" spans="1:2" x14ac:dyDescent="0.4">
      <c r="A864" s="32">
        <v>12452</v>
      </c>
      <c r="B864" s="33">
        <v>14.99</v>
      </c>
    </row>
    <row r="865" spans="1:2" x14ac:dyDescent="0.4">
      <c r="A865" s="32">
        <v>12445</v>
      </c>
      <c r="B865" s="33">
        <v>7.5</v>
      </c>
    </row>
    <row r="866" spans="1:2" x14ac:dyDescent="0.4">
      <c r="A866" s="32">
        <v>18017</v>
      </c>
      <c r="B866" s="33">
        <v>7.9</v>
      </c>
    </row>
    <row r="867" spans="1:2" x14ac:dyDescent="0.4">
      <c r="A867" s="32">
        <v>11920</v>
      </c>
      <c r="B867" s="33">
        <v>1.2</v>
      </c>
    </row>
    <row r="868" spans="1:2" x14ac:dyDescent="0.4">
      <c r="A868" s="32">
        <v>11919</v>
      </c>
      <c r="B868" s="33">
        <v>7</v>
      </c>
    </row>
    <row r="869" spans="1:2" x14ac:dyDescent="0.4">
      <c r="A869" s="32">
        <v>27187</v>
      </c>
      <c r="B869" s="33">
        <v>3.5</v>
      </c>
    </row>
    <row r="870" spans="1:2" x14ac:dyDescent="0.4">
      <c r="A870" s="32">
        <v>23124</v>
      </c>
      <c r="B870" s="33">
        <v>3.3</v>
      </c>
    </row>
    <row r="871" spans="1:2" x14ac:dyDescent="0.4">
      <c r="A871" s="32">
        <v>23122</v>
      </c>
      <c r="B871" s="33">
        <v>3.3</v>
      </c>
    </row>
    <row r="872" spans="1:2" x14ac:dyDescent="0.4">
      <c r="A872" s="32">
        <v>27186</v>
      </c>
      <c r="B872" s="33">
        <v>3.5</v>
      </c>
    </row>
    <row r="873" spans="1:2" x14ac:dyDescent="0.4">
      <c r="A873" s="32">
        <v>23123</v>
      </c>
      <c r="B873" s="33">
        <v>3.3</v>
      </c>
    </row>
    <row r="874" spans="1:2" x14ac:dyDescent="0.4">
      <c r="A874" s="32">
        <v>29843</v>
      </c>
      <c r="B874" s="33">
        <v>1.2</v>
      </c>
    </row>
    <row r="875" spans="1:2" x14ac:dyDescent="0.4">
      <c r="A875" s="32">
        <v>22444</v>
      </c>
      <c r="B875" s="33">
        <v>1.4</v>
      </c>
    </row>
    <row r="876" spans="1:2" x14ac:dyDescent="0.4">
      <c r="A876" s="32">
        <v>28623</v>
      </c>
      <c r="B876" s="33">
        <v>1.8</v>
      </c>
    </row>
    <row r="877" spans="1:2" x14ac:dyDescent="0.4">
      <c r="A877" s="32">
        <v>17813</v>
      </c>
      <c r="B877" s="33">
        <v>7.5</v>
      </c>
    </row>
    <row r="878" spans="1:2" x14ac:dyDescent="0.4">
      <c r="A878" s="32">
        <v>18336</v>
      </c>
      <c r="B878" s="33">
        <v>8.5</v>
      </c>
    </row>
    <row r="879" spans="1:2" x14ac:dyDescent="0.4">
      <c r="A879" s="32">
        <v>17812</v>
      </c>
      <c r="B879" s="33">
        <v>7.5</v>
      </c>
    </row>
    <row r="880" spans="1:2" x14ac:dyDescent="0.4">
      <c r="A880" s="32">
        <v>18250</v>
      </c>
      <c r="B880" s="33">
        <v>7.5</v>
      </c>
    </row>
    <row r="881" spans="1:2" x14ac:dyDescent="0.4">
      <c r="A881" s="32">
        <v>11726</v>
      </c>
      <c r="B881" s="33">
        <v>7.2</v>
      </c>
    </row>
    <row r="882" spans="1:2" x14ac:dyDescent="0.4">
      <c r="A882" s="32">
        <v>17204</v>
      </c>
      <c r="B882" s="33">
        <v>3.9</v>
      </c>
    </row>
    <row r="883" spans="1:2" x14ac:dyDescent="0.4">
      <c r="A883" s="32">
        <v>11720</v>
      </c>
      <c r="B883" s="33">
        <v>12.5</v>
      </c>
    </row>
    <row r="884" spans="1:2" x14ac:dyDescent="0.4">
      <c r="A884" s="32">
        <v>31932</v>
      </c>
      <c r="B884" s="33">
        <v>12.6</v>
      </c>
    </row>
    <row r="885" spans="1:2" x14ac:dyDescent="0.4">
      <c r="A885" s="32">
        <v>15885</v>
      </c>
      <c r="B885" s="33">
        <v>17.5</v>
      </c>
    </row>
    <row r="886" spans="1:2" x14ac:dyDescent="0.4">
      <c r="A886" s="32">
        <v>28868</v>
      </c>
      <c r="B886" s="33">
        <v>3.9</v>
      </c>
    </row>
    <row r="887" spans="1:2" x14ac:dyDescent="0.4">
      <c r="A887" s="32">
        <v>10929</v>
      </c>
      <c r="B887" s="33">
        <v>19.899999999999999</v>
      </c>
    </row>
    <row r="888" spans="1:2" x14ac:dyDescent="0.4">
      <c r="A888" s="32">
        <v>10925</v>
      </c>
      <c r="B888" s="33">
        <v>17.5</v>
      </c>
    </row>
    <row r="889" spans="1:2" x14ac:dyDescent="0.4">
      <c r="A889" s="32">
        <v>29640</v>
      </c>
      <c r="B889" s="33">
        <v>10.5</v>
      </c>
    </row>
    <row r="890" spans="1:2" x14ac:dyDescent="0.4">
      <c r="A890" s="32">
        <v>10926</v>
      </c>
      <c r="B890" s="33">
        <v>17.5</v>
      </c>
    </row>
    <row r="891" spans="1:2" x14ac:dyDescent="0.4">
      <c r="A891" s="32">
        <v>15886</v>
      </c>
      <c r="B891" s="33">
        <v>17.899999999999999</v>
      </c>
    </row>
    <row r="892" spans="1:2" x14ac:dyDescent="0.4">
      <c r="A892" s="32">
        <v>10927</v>
      </c>
      <c r="B892" s="33">
        <v>16.600000000000001</v>
      </c>
    </row>
    <row r="893" spans="1:2" x14ac:dyDescent="0.4">
      <c r="A893" s="32">
        <v>10928</v>
      </c>
      <c r="B893" s="33">
        <v>16.600000000000001</v>
      </c>
    </row>
    <row r="894" spans="1:2" x14ac:dyDescent="0.4">
      <c r="A894" s="32">
        <v>11721</v>
      </c>
      <c r="B894" s="33">
        <v>12.2</v>
      </c>
    </row>
    <row r="895" spans="1:2" x14ac:dyDescent="0.4">
      <c r="A895" s="32">
        <v>32163</v>
      </c>
      <c r="B895" s="33">
        <v>12.9</v>
      </c>
    </row>
    <row r="896" spans="1:2" x14ac:dyDescent="0.4">
      <c r="A896" s="32">
        <v>15887</v>
      </c>
      <c r="B896" s="33">
        <v>16.600000000000001</v>
      </c>
    </row>
    <row r="897" spans="1:2" x14ac:dyDescent="0.4">
      <c r="A897" s="32">
        <v>29641</v>
      </c>
      <c r="B897" s="33">
        <v>12.3</v>
      </c>
    </row>
    <row r="898" spans="1:2" x14ac:dyDescent="0.4">
      <c r="A898" s="32">
        <v>28892</v>
      </c>
      <c r="B898" s="33">
        <v>5.5</v>
      </c>
    </row>
    <row r="899" spans="1:2" x14ac:dyDescent="0.4">
      <c r="A899" s="32">
        <v>15888</v>
      </c>
      <c r="B899" s="33">
        <v>17.899999999999999</v>
      </c>
    </row>
    <row r="900" spans="1:2" x14ac:dyDescent="0.4">
      <c r="A900" s="32">
        <v>29465</v>
      </c>
      <c r="B900" s="33">
        <v>8.5</v>
      </c>
    </row>
    <row r="901" spans="1:2" x14ac:dyDescent="0.4">
      <c r="A901" s="32">
        <v>29464</v>
      </c>
      <c r="B901" s="33">
        <v>8.5</v>
      </c>
    </row>
    <row r="902" spans="1:2" x14ac:dyDescent="0.4">
      <c r="A902" s="32">
        <v>27627</v>
      </c>
      <c r="B902" s="33">
        <v>1.6</v>
      </c>
    </row>
    <row r="903" spans="1:2" x14ac:dyDescent="0.4">
      <c r="A903" s="32">
        <v>30085</v>
      </c>
      <c r="B903" s="33">
        <v>7.4</v>
      </c>
    </row>
    <row r="904" spans="1:2" x14ac:dyDescent="0.4">
      <c r="A904" s="32">
        <v>23318</v>
      </c>
      <c r="B904" s="33">
        <v>5.5</v>
      </c>
    </row>
    <row r="905" spans="1:2" x14ac:dyDescent="0.4">
      <c r="A905" s="32">
        <v>29226</v>
      </c>
      <c r="B905" s="33">
        <v>2.2000000000000002</v>
      </c>
    </row>
    <row r="906" spans="1:2" x14ac:dyDescent="0.4">
      <c r="A906" s="32">
        <v>29225</v>
      </c>
      <c r="B906" s="33">
        <v>2.2000000000000002</v>
      </c>
    </row>
    <row r="907" spans="1:2" x14ac:dyDescent="0.4">
      <c r="A907" s="32">
        <v>11907</v>
      </c>
      <c r="B907" s="33">
        <v>8.9</v>
      </c>
    </row>
    <row r="908" spans="1:2" x14ac:dyDescent="0.4">
      <c r="A908" s="32">
        <v>11908</v>
      </c>
      <c r="B908" s="33">
        <v>1.9</v>
      </c>
    </row>
    <row r="909" spans="1:2" x14ac:dyDescent="0.4">
      <c r="A909" s="32">
        <v>11926</v>
      </c>
      <c r="B909" s="33">
        <v>5.9</v>
      </c>
    </row>
    <row r="910" spans="1:2" x14ac:dyDescent="0.4">
      <c r="A910" s="32">
        <v>32715</v>
      </c>
      <c r="B910" s="33">
        <v>0</v>
      </c>
    </row>
    <row r="911" spans="1:2" x14ac:dyDescent="0.4">
      <c r="A911" s="32">
        <v>28373</v>
      </c>
      <c r="B911" s="33">
        <v>2.5</v>
      </c>
    </row>
    <row r="912" spans="1:2" x14ac:dyDescent="0.4">
      <c r="A912" s="32">
        <v>28372</v>
      </c>
      <c r="B912" s="33">
        <v>3</v>
      </c>
    </row>
    <row r="913" spans="1:2" x14ac:dyDescent="0.4">
      <c r="A913" s="32">
        <v>28749</v>
      </c>
      <c r="B913" s="33">
        <v>3.9</v>
      </c>
    </row>
    <row r="914" spans="1:2" x14ac:dyDescent="0.4">
      <c r="A914" s="32">
        <v>18520</v>
      </c>
      <c r="B914" s="33">
        <v>1.3</v>
      </c>
    </row>
    <row r="915" spans="1:2" x14ac:dyDescent="0.4">
      <c r="A915" s="32">
        <v>32518</v>
      </c>
      <c r="B915" s="33">
        <v>0</v>
      </c>
    </row>
    <row r="916" spans="1:2" x14ac:dyDescent="0.4">
      <c r="A916" s="32">
        <v>27624</v>
      </c>
      <c r="B916" s="33">
        <v>1.3</v>
      </c>
    </row>
    <row r="917" spans="1:2" x14ac:dyDescent="0.4">
      <c r="A917" s="32">
        <v>32519</v>
      </c>
      <c r="B917" s="33">
        <v>0</v>
      </c>
    </row>
    <row r="918" spans="1:2" x14ac:dyDescent="0.4">
      <c r="A918" s="32">
        <v>27626</v>
      </c>
      <c r="B918" s="33">
        <v>1.3</v>
      </c>
    </row>
    <row r="919" spans="1:2" x14ac:dyDescent="0.4">
      <c r="A919" s="32">
        <v>27625</v>
      </c>
      <c r="B919" s="33">
        <v>1.3</v>
      </c>
    </row>
    <row r="920" spans="1:2" x14ac:dyDescent="0.4">
      <c r="A920" s="32">
        <v>32171</v>
      </c>
      <c r="B920" s="33">
        <v>6.2</v>
      </c>
    </row>
    <row r="921" spans="1:2" x14ac:dyDescent="0.4">
      <c r="A921" s="32">
        <v>11922</v>
      </c>
      <c r="B921" s="33">
        <v>1.9</v>
      </c>
    </row>
    <row r="922" spans="1:2" x14ac:dyDescent="0.4">
      <c r="A922" s="32">
        <v>28094</v>
      </c>
      <c r="B922" s="33">
        <v>5.8</v>
      </c>
    </row>
    <row r="923" spans="1:2" x14ac:dyDescent="0.4">
      <c r="A923" s="32">
        <v>31937</v>
      </c>
      <c r="B923" s="33">
        <v>4.2</v>
      </c>
    </row>
    <row r="924" spans="1:2" x14ac:dyDescent="0.4">
      <c r="A924" s="32">
        <v>27961</v>
      </c>
      <c r="B924" s="33">
        <v>5.5</v>
      </c>
    </row>
    <row r="925" spans="1:2" x14ac:dyDescent="0.4">
      <c r="A925" s="32">
        <v>11924</v>
      </c>
      <c r="B925" s="33">
        <v>4.2</v>
      </c>
    </row>
    <row r="926" spans="1:2" x14ac:dyDescent="0.4">
      <c r="A926" s="32">
        <v>11923</v>
      </c>
      <c r="B926" s="33">
        <v>4.2</v>
      </c>
    </row>
    <row r="927" spans="1:2" x14ac:dyDescent="0.4">
      <c r="A927" s="32">
        <v>31651</v>
      </c>
      <c r="B927" s="33">
        <v>4.2</v>
      </c>
    </row>
    <row r="928" spans="1:2" x14ac:dyDescent="0.4">
      <c r="A928" s="32">
        <v>11925</v>
      </c>
      <c r="B928" s="33">
        <v>4.2</v>
      </c>
    </row>
    <row r="929" spans="1:2" x14ac:dyDescent="0.4">
      <c r="A929" s="32">
        <v>11914</v>
      </c>
      <c r="B929" s="33">
        <v>4.8</v>
      </c>
    </row>
    <row r="930" spans="1:2" x14ac:dyDescent="0.4">
      <c r="A930" s="32">
        <v>11911</v>
      </c>
      <c r="B930" s="33">
        <v>7.2</v>
      </c>
    </row>
    <row r="931" spans="1:2" x14ac:dyDescent="0.4">
      <c r="A931" s="32">
        <v>11916</v>
      </c>
      <c r="B931" s="33">
        <v>2</v>
      </c>
    </row>
    <row r="932" spans="1:2" x14ac:dyDescent="0.4">
      <c r="A932" s="32">
        <v>11913</v>
      </c>
      <c r="B932" s="33">
        <v>8.5</v>
      </c>
    </row>
    <row r="933" spans="1:2" x14ac:dyDescent="0.4">
      <c r="A933" s="32">
        <v>11909</v>
      </c>
      <c r="B933" s="33">
        <v>13.5</v>
      </c>
    </row>
    <row r="934" spans="1:2" x14ac:dyDescent="0.4">
      <c r="A934" s="32">
        <v>11915</v>
      </c>
      <c r="B934" s="33">
        <v>3.6</v>
      </c>
    </row>
    <row r="935" spans="1:2" x14ac:dyDescent="0.4">
      <c r="A935" s="32">
        <v>31697</v>
      </c>
      <c r="B935" s="33">
        <v>7.2</v>
      </c>
    </row>
    <row r="936" spans="1:2" x14ac:dyDescent="0.4">
      <c r="A936" s="32">
        <v>31682</v>
      </c>
      <c r="B936" s="33">
        <v>2</v>
      </c>
    </row>
    <row r="937" spans="1:2" x14ac:dyDescent="0.4">
      <c r="A937" s="32">
        <v>11912</v>
      </c>
      <c r="B937" s="33">
        <v>8.5</v>
      </c>
    </row>
    <row r="938" spans="1:2" x14ac:dyDescent="0.4">
      <c r="A938" s="32">
        <v>27940</v>
      </c>
      <c r="B938" s="33">
        <v>4.9000000000000004</v>
      </c>
    </row>
    <row r="939" spans="1:2" x14ac:dyDescent="0.4">
      <c r="A939" s="32">
        <v>17814</v>
      </c>
      <c r="B939" s="33">
        <v>12.4</v>
      </c>
    </row>
    <row r="940" spans="1:2" x14ac:dyDescent="0.4">
      <c r="A940" s="32">
        <v>31938</v>
      </c>
      <c r="B940" s="33">
        <v>3.2</v>
      </c>
    </row>
    <row r="941" spans="1:2" x14ac:dyDescent="0.4">
      <c r="A941" s="32">
        <v>11738</v>
      </c>
      <c r="B941" s="33">
        <v>6.5</v>
      </c>
    </row>
    <row r="942" spans="1:2" x14ac:dyDescent="0.4">
      <c r="A942" s="32">
        <v>11741</v>
      </c>
      <c r="B942" s="33">
        <v>6.2</v>
      </c>
    </row>
    <row r="943" spans="1:2" x14ac:dyDescent="0.4">
      <c r="A943" s="32">
        <v>11740</v>
      </c>
      <c r="B943" s="33">
        <v>6.5</v>
      </c>
    </row>
    <row r="944" spans="1:2" x14ac:dyDescent="0.4">
      <c r="A944" s="32">
        <v>11743</v>
      </c>
      <c r="B944" s="33">
        <v>6.2</v>
      </c>
    </row>
    <row r="945" spans="1:2" x14ac:dyDescent="0.4">
      <c r="A945" s="32">
        <v>11737</v>
      </c>
      <c r="B945" s="33">
        <v>3.3</v>
      </c>
    </row>
    <row r="946" spans="1:2" x14ac:dyDescent="0.4">
      <c r="A946" s="32">
        <v>11739</v>
      </c>
      <c r="B946" s="33">
        <v>6.8</v>
      </c>
    </row>
    <row r="947" spans="1:2" x14ac:dyDescent="0.4">
      <c r="A947" s="32">
        <v>11742</v>
      </c>
      <c r="B947" s="33">
        <v>6.2</v>
      </c>
    </row>
    <row r="948" spans="1:2" x14ac:dyDescent="0.4">
      <c r="A948" s="32">
        <v>11749</v>
      </c>
      <c r="B948" s="33">
        <v>1.2</v>
      </c>
    </row>
    <row r="949" spans="1:2" x14ac:dyDescent="0.4">
      <c r="A949" s="32">
        <v>31921</v>
      </c>
      <c r="B949" s="33">
        <v>41.9</v>
      </c>
    </row>
    <row r="950" spans="1:2" x14ac:dyDescent="0.4">
      <c r="A950" s="32">
        <v>31920</v>
      </c>
      <c r="B950" s="33">
        <v>18.899999999999999</v>
      </c>
    </row>
    <row r="951" spans="1:2" x14ac:dyDescent="0.4">
      <c r="A951" s="32">
        <v>17177</v>
      </c>
      <c r="B951" s="33">
        <v>4.2</v>
      </c>
    </row>
    <row r="952" spans="1:2" x14ac:dyDescent="0.4">
      <c r="A952" s="32">
        <v>31185</v>
      </c>
      <c r="B952" s="33">
        <v>3</v>
      </c>
    </row>
    <row r="953" spans="1:2" x14ac:dyDescent="0.4">
      <c r="A953" s="32">
        <v>31187</v>
      </c>
      <c r="B953" s="33">
        <v>3</v>
      </c>
    </row>
    <row r="954" spans="1:2" x14ac:dyDescent="0.4">
      <c r="A954" s="32">
        <v>31184</v>
      </c>
      <c r="B954" s="33">
        <v>3</v>
      </c>
    </row>
    <row r="955" spans="1:2" x14ac:dyDescent="0.4">
      <c r="A955" s="32">
        <v>31186</v>
      </c>
      <c r="B955" s="33">
        <v>3</v>
      </c>
    </row>
    <row r="956" spans="1:2" x14ac:dyDescent="0.4">
      <c r="A956" s="32">
        <v>31183</v>
      </c>
      <c r="B956" s="33">
        <v>3</v>
      </c>
    </row>
    <row r="957" spans="1:2" x14ac:dyDescent="0.4">
      <c r="A957" s="32">
        <v>31922</v>
      </c>
      <c r="B957" s="33">
        <v>3</v>
      </c>
    </row>
    <row r="958" spans="1:2" x14ac:dyDescent="0.4">
      <c r="A958" s="32">
        <v>23463</v>
      </c>
      <c r="B958" s="33">
        <v>7.5</v>
      </c>
    </row>
    <row r="959" spans="1:2" x14ac:dyDescent="0.4">
      <c r="A959" s="32">
        <v>2011593</v>
      </c>
      <c r="B959" s="33">
        <v>13.5</v>
      </c>
    </row>
    <row r="960" spans="1:2" x14ac:dyDescent="0.4">
      <c r="A960" s="32">
        <v>2011516</v>
      </c>
      <c r="B960" s="33">
        <v>11.5</v>
      </c>
    </row>
    <row r="961" spans="1:2" x14ac:dyDescent="0.4">
      <c r="A961" s="32">
        <v>32765</v>
      </c>
      <c r="B961" s="33">
        <v>26.6</v>
      </c>
    </row>
    <row r="962" spans="1:2" x14ac:dyDescent="0.4">
      <c r="A962" s="32">
        <v>32764</v>
      </c>
      <c r="B962" s="33">
        <v>26.6</v>
      </c>
    </row>
    <row r="963" spans="1:2" x14ac:dyDescent="0.4">
      <c r="A963" s="32">
        <v>23354</v>
      </c>
      <c r="B963" s="33">
        <v>26.9</v>
      </c>
    </row>
    <row r="964" spans="1:2" x14ac:dyDescent="0.4">
      <c r="A964" s="32">
        <v>23363</v>
      </c>
      <c r="B964" s="33">
        <v>17.899999999999999</v>
      </c>
    </row>
    <row r="965" spans="1:2" x14ac:dyDescent="0.4">
      <c r="A965" s="32">
        <v>23349</v>
      </c>
      <c r="B965" s="33">
        <v>31.6</v>
      </c>
    </row>
    <row r="966" spans="1:2" x14ac:dyDescent="0.4">
      <c r="A966" s="32">
        <v>23352</v>
      </c>
      <c r="B966" s="33">
        <v>30.9</v>
      </c>
    </row>
    <row r="967" spans="1:2" x14ac:dyDescent="0.4">
      <c r="A967" s="32">
        <v>23351</v>
      </c>
      <c r="B967" s="33">
        <v>30.5</v>
      </c>
    </row>
    <row r="968" spans="1:2" x14ac:dyDescent="0.4">
      <c r="A968" s="32">
        <v>23362</v>
      </c>
      <c r="B968" s="33">
        <v>17.899999999999999</v>
      </c>
    </row>
    <row r="969" spans="1:2" x14ac:dyDescent="0.4">
      <c r="A969" s="32">
        <v>23348</v>
      </c>
      <c r="B969" s="33">
        <v>31.6</v>
      </c>
    </row>
    <row r="970" spans="1:2" x14ac:dyDescent="0.4">
      <c r="A970" s="32">
        <v>23350</v>
      </c>
      <c r="B970" s="33">
        <v>14.2</v>
      </c>
    </row>
    <row r="971" spans="1:2" x14ac:dyDescent="0.4">
      <c r="A971" s="32">
        <v>16159</v>
      </c>
      <c r="B971" s="33">
        <v>2</v>
      </c>
    </row>
    <row r="972" spans="1:2" x14ac:dyDescent="0.4">
      <c r="A972" s="32">
        <v>16158</v>
      </c>
      <c r="B972" s="33">
        <v>4.2</v>
      </c>
    </row>
    <row r="973" spans="1:2" x14ac:dyDescent="0.4">
      <c r="A973" s="32">
        <v>10770</v>
      </c>
      <c r="B973" s="33">
        <v>3.7</v>
      </c>
    </row>
    <row r="974" spans="1:2" x14ac:dyDescent="0.4">
      <c r="A974" s="32">
        <v>17232</v>
      </c>
      <c r="B974" s="33">
        <v>3.7</v>
      </c>
    </row>
    <row r="975" spans="1:2" x14ac:dyDescent="0.4">
      <c r="A975" s="32">
        <v>30522</v>
      </c>
      <c r="B975" s="33">
        <v>1.5</v>
      </c>
    </row>
    <row r="976" spans="1:2" x14ac:dyDescent="0.4">
      <c r="A976" s="32">
        <v>30523</v>
      </c>
      <c r="B976" s="33">
        <v>2.5</v>
      </c>
    </row>
    <row r="977" spans="1:2" x14ac:dyDescent="0.4">
      <c r="A977" s="32">
        <v>30127</v>
      </c>
      <c r="B977" s="33">
        <v>1.2</v>
      </c>
    </row>
    <row r="978" spans="1:2" x14ac:dyDescent="0.4">
      <c r="A978" s="32">
        <v>30140</v>
      </c>
      <c r="B978" s="33">
        <v>8.6</v>
      </c>
    </row>
    <row r="979" spans="1:2" x14ac:dyDescent="0.4">
      <c r="A979" s="32">
        <v>30151</v>
      </c>
      <c r="B979" s="33">
        <v>6.6</v>
      </c>
    </row>
    <row r="980" spans="1:2" x14ac:dyDescent="0.4">
      <c r="A980" s="32">
        <v>18516</v>
      </c>
      <c r="B980" s="33">
        <v>1.2</v>
      </c>
    </row>
    <row r="981" spans="1:2" x14ac:dyDescent="0.4">
      <c r="A981" s="32">
        <v>29691</v>
      </c>
      <c r="B981" s="33">
        <v>0</v>
      </c>
    </row>
    <row r="982" spans="1:2" x14ac:dyDescent="0.4">
      <c r="A982" s="32">
        <v>31299</v>
      </c>
      <c r="B982" s="33">
        <v>739.6</v>
      </c>
    </row>
    <row r="983" spans="1:2" x14ac:dyDescent="0.4">
      <c r="A983" s="32">
        <v>28899</v>
      </c>
      <c r="B983" s="33">
        <v>175</v>
      </c>
    </row>
    <row r="984" spans="1:2" x14ac:dyDescent="0.4">
      <c r="A984" s="32">
        <v>2027687</v>
      </c>
      <c r="B984" s="33">
        <v>171.5</v>
      </c>
    </row>
    <row r="985" spans="1:2" x14ac:dyDescent="0.4">
      <c r="A985" s="32">
        <v>2027685</v>
      </c>
      <c r="B985" s="33">
        <v>91.9</v>
      </c>
    </row>
    <row r="986" spans="1:2" x14ac:dyDescent="0.4">
      <c r="A986" s="32">
        <v>2029168</v>
      </c>
      <c r="B986" s="33">
        <v>94</v>
      </c>
    </row>
    <row r="987" spans="1:2" x14ac:dyDescent="0.4">
      <c r="A987" s="32">
        <v>28898</v>
      </c>
      <c r="B987" s="33">
        <v>152</v>
      </c>
    </row>
    <row r="988" spans="1:2" x14ac:dyDescent="0.4">
      <c r="A988" s="32">
        <v>28810</v>
      </c>
      <c r="B988" s="33">
        <v>32.200000000000003</v>
      </c>
    </row>
    <row r="989" spans="1:2" x14ac:dyDescent="0.4">
      <c r="A989" s="32">
        <v>32433</v>
      </c>
      <c r="B989" s="33">
        <v>2.6</v>
      </c>
    </row>
    <row r="990" spans="1:2" x14ac:dyDescent="0.4">
      <c r="A990" s="32">
        <v>32434</v>
      </c>
      <c r="B990" s="33">
        <v>3.9</v>
      </c>
    </row>
    <row r="991" spans="1:2" x14ac:dyDescent="0.4">
      <c r="A991" s="32">
        <v>11184</v>
      </c>
      <c r="B991" s="33">
        <v>2.6</v>
      </c>
    </row>
    <row r="992" spans="1:2" x14ac:dyDescent="0.4">
      <c r="A992" s="32">
        <v>11176</v>
      </c>
      <c r="B992" s="33">
        <v>3.6</v>
      </c>
    </row>
    <row r="993" spans="1:2" x14ac:dyDescent="0.4">
      <c r="A993" s="32">
        <v>32785</v>
      </c>
      <c r="B993" s="33">
        <v>9.6</v>
      </c>
    </row>
    <row r="994" spans="1:2" x14ac:dyDescent="0.4">
      <c r="A994" s="32">
        <v>11197</v>
      </c>
      <c r="B994" s="33">
        <v>3</v>
      </c>
    </row>
    <row r="995" spans="1:2" x14ac:dyDescent="0.4">
      <c r="A995" s="32">
        <v>11183</v>
      </c>
      <c r="B995" s="33">
        <v>2.6</v>
      </c>
    </row>
    <row r="996" spans="1:2" x14ac:dyDescent="0.4">
      <c r="A996" s="32">
        <v>11177</v>
      </c>
      <c r="B996" s="33">
        <v>3.6</v>
      </c>
    </row>
    <row r="997" spans="1:2" x14ac:dyDescent="0.4">
      <c r="A997" s="32">
        <v>17229</v>
      </c>
      <c r="B997" s="33">
        <v>3.5</v>
      </c>
    </row>
    <row r="998" spans="1:2" x14ac:dyDescent="0.4">
      <c r="A998" s="32">
        <v>32151</v>
      </c>
      <c r="B998" s="33">
        <v>3.5</v>
      </c>
    </row>
    <row r="999" spans="1:2" x14ac:dyDescent="0.4">
      <c r="A999" s="32">
        <v>23168</v>
      </c>
      <c r="B999" s="33">
        <v>8.9</v>
      </c>
    </row>
    <row r="1000" spans="1:2" x14ac:dyDescent="0.4">
      <c r="A1000" s="32">
        <v>23169</v>
      </c>
      <c r="B1000" s="33">
        <v>2.7</v>
      </c>
    </row>
    <row r="1001" spans="1:2" x14ac:dyDescent="0.4">
      <c r="A1001" s="32">
        <v>27114</v>
      </c>
      <c r="B1001" s="33">
        <v>8.5</v>
      </c>
    </row>
    <row r="1002" spans="1:2" x14ac:dyDescent="0.4">
      <c r="A1002" s="32">
        <v>2015108</v>
      </c>
      <c r="B1002" s="33">
        <v>38</v>
      </c>
    </row>
    <row r="1003" spans="1:2" x14ac:dyDescent="0.4">
      <c r="A1003" s="32">
        <v>2015107</v>
      </c>
      <c r="B1003" s="33">
        <v>38</v>
      </c>
    </row>
    <row r="1004" spans="1:2" x14ac:dyDescent="0.4">
      <c r="A1004" s="32">
        <v>2015110</v>
      </c>
      <c r="B1004" s="33">
        <v>38</v>
      </c>
    </row>
    <row r="1005" spans="1:2" x14ac:dyDescent="0.4">
      <c r="A1005" s="32">
        <v>16056</v>
      </c>
      <c r="B1005" s="33">
        <v>3.6</v>
      </c>
    </row>
    <row r="1006" spans="1:2" x14ac:dyDescent="0.4">
      <c r="A1006" s="32">
        <v>16052</v>
      </c>
      <c r="B1006" s="33">
        <v>4.5</v>
      </c>
    </row>
    <row r="1007" spans="1:2" x14ac:dyDescent="0.4">
      <c r="A1007" s="32">
        <v>29582</v>
      </c>
      <c r="B1007" s="33">
        <v>4</v>
      </c>
    </row>
    <row r="1008" spans="1:2" x14ac:dyDescent="0.4">
      <c r="A1008" s="32">
        <v>18544</v>
      </c>
      <c r="B1008" s="33">
        <v>3.5</v>
      </c>
    </row>
    <row r="1009" spans="1:2" x14ac:dyDescent="0.4">
      <c r="A1009" s="32">
        <v>29934</v>
      </c>
      <c r="B1009" s="33">
        <v>39.9</v>
      </c>
    </row>
    <row r="1010" spans="1:2" x14ac:dyDescent="0.4">
      <c r="A1010" s="32">
        <v>28083</v>
      </c>
      <c r="B1010" s="33">
        <v>14.5</v>
      </c>
    </row>
    <row r="1011" spans="1:2" x14ac:dyDescent="0.4">
      <c r="A1011" s="32">
        <v>22408</v>
      </c>
      <c r="B1011" s="33">
        <v>12.6</v>
      </c>
    </row>
    <row r="1012" spans="1:2" x14ac:dyDescent="0.4">
      <c r="A1012" s="32">
        <v>27365</v>
      </c>
      <c r="B1012" s="33">
        <v>56.2</v>
      </c>
    </row>
    <row r="1013" spans="1:2" x14ac:dyDescent="0.4">
      <c r="A1013" s="32">
        <v>27245</v>
      </c>
      <c r="B1013" s="33">
        <v>12.6</v>
      </c>
    </row>
    <row r="1014" spans="1:2" x14ac:dyDescent="0.4">
      <c r="A1014" s="32">
        <v>28084</v>
      </c>
      <c r="B1014" s="33">
        <v>14.5</v>
      </c>
    </row>
    <row r="1015" spans="1:2" x14ac:dyDescent="0.4">
      <c r="A1015" s="32">
        <v>22409</v>
      </c>
      <c r="B1015" s="33">
        <v>14.5</v>
      </c>
    </row>
    <row r="1016" spans="1:2" x14ac:dyDescent="0.4">
      <c r="A1016" s="32">
        <v>27244</v>
      </c>
      <c r="B1016" s="33">
        <v>12.6</v>
      </c>
    </row>
    <row r="1017" spans="1:2" x14ac:dyDescent="0.4">
      <c r="A1017" s="32">
        <v>30108</v>
      </c>
      <c r="B1017" s="33">
        <v>36.9</v>
      </c>
    </row>
    <row r="1018" spans="1:2" x14ac:dyDescent="0.4">
      <c r="A1018" s="32">
        <v>30111</v>
      </c>
      <c r="B1018" s="33">
        <v>39.9</v>
      </c>
    </row>
    <row r="1019" spans="1:2" x14ac:dyDescent="0.4">
      <c r="A1019" s="32">
        <v>27291</v>
      </c>
      <c r="B1019" s="33">
        <v>37</v>
      </c>
    </row>
    <row r="1020" spans="1:2" x14ac:dyDescent="0.4">
      <c r="A1020" s="32">
        <v>30311</v>
      </c>
      <c r="B1020" s="33">
        <v>9.5</v>
      </c>
    </row>
    <row r="1021" spans="1:2" x14ac:dyDescent="0.4">
      <c r="A1021" s="32">
        <v>30312</v>
      </c>
      <c r="B1021" s="33">
        <v>9.5</v>
      </c>
    </row>
    <row r="1022" spans="1:2" x14ac:dyDescent="0.4">
      <c r="A1022" s="32">
        <v>11467</v>
      </c>
      <c r="B1022" s="33">
        <v>29.6</v>
      </c>
    </row>
    <row r="1023" spans="1:2" x14ac:dyDescent="0.4">
      <c r="A1023" s="32">
        <v>23499</v>
      </c>
      <c r="B1023" s="33">
        <v>35.9</v>
      </c>
    </row>
    <row r="1024" spans="1:2" x14ac:dyDescent="0.4">
      <c r="A1024" s="32">
        <v>17778</v>
      </c>
      <c r="B1024" s="33">
        <v>11.2</v>
      </c>
    </row>
    <row r="1025" spans="1:2" x14ac:dyDescent="0.4">
      <c r="A1025" s="32">
        <v>17777</v>
      </c>
      <c r="B1025" s="33">
        <v>36.9</v>
      </c>
    </row>
    <row r="1026" spans="1:2" x14ac:dyDescent="0.4">
      <c r="A1026" s="32">
        <v>17776</v>
      </c>
      <c r="B1026" s="33">
        <v>11.2</v>
      </c>
    </row>
    <row r="1027" spans="1:2" x14ac:dyDescent="0.4">
      <c r="A1027" s="32">
        <v>18568</v>
      </c>
      <c r="B1027" s="33">
        <v>12.5</v>
      </c>
    </row>
    <row r="1028" spans="1:2" x14ac:dyDescent="0.4">
      <c r="A1028" s="32">
        <v>28976</v>
      </c>
      <c r="B1028" s="33">
        <v>12</v>
      </c>
    </row>
    <row r="1029" spans="1:2" x14ac:dyDescent="0.4">
      <c r="A1029" s="32">
        <v>28977</v>
      </c>
      <c r="B1029" s="33">
        <v>15</v>
      </c>
    </row>
    <row r="1030" spans="1:2" x14ac:dyDescent="0.4">
      <c r="A1030" s="32">
        <v>28978</v>
      </c>
      <c r="B1030" s="33">
        <v>21</v>
      </c>
    </row>
    <row r="1031" spans="1:2" x14ac:dyDescent="0.4">
      <c r="A1031" s="32">
        <v>28979</v>
      </c>
      <c r="B1031" s="33">
        <v>24</v>
      </c>
    </row>
    <row r="1032" spans="1:2" x14ac:dyDescent="0.4">
      <c r="A1032" s="32">
        <v>16480</v>
      </c>
      <c r="B1032" s="33">
        <v>16</v>
      </c>
    </row>
    <row r="1033" spans="1:2" x14ac:dyDescent="0.4">
      <c r="A1033" s="32">
        <v>16481</v>
      </c>
      <c r="B1033" s="33">
        <v>9.9</v>
      </c>
    </row>
    <row r="1034" spans="1:2" x14ac:dyDescent="0.4">
      <c r="A1034" s="32">
        <v>16492</v>
      </c>
      <c r="B1034" s="33">
        <v>18.899999999999999</v>
      </c>
    </row>
    <row r="1035" spans="1:2" x14ac:dyDescent="0.4">
      <c r="A1035" s="32">
        <v>16493</v>
      </c>
      <c r="B1035" s="33">
        <v>19.899999999999999</v>
      </c>
    </row>
    <row r="1036" spans="1:2" x14ac:dyDescent="0.4">
      <c r="A1036" s="32">
        <v>16494</v>
      </c>
      <c r="B1036" s="33">
        <v>24.9</v>
      </c>
    </row>
    <row r="1037" spans="1:2" x14ac:dyDescent="0.4">
      <c r="A1037" s="32">
        <v>28266</v>
      </c>
      <c r="B1037" s="33">
        <v>0</v>
      </c>
    </row>
    <row r="1038" spans="1:2" x14ac:dyDescent="0.4">
      <c r="A1038" s="32">
        <v>22356</v>
      </c>
      <c r="B1038" s="33">
        <v>0</v>
      </c>
    </row>
    <row r="1039" spans="1:2" x14ac:dyDescent="0.4">
      <c r="A1039" s="32">
        <v>15517</v>
      </c>
      <c r="B1039" s="33">
        <v>0.34</v>
      </c>
    </row>
    <row r="1040" spans="1:2" x14ac:dyDescent="0.4">
      <c r="A1040" s="32">
        <v>27671</v>
      </c>
      <c r="B1040" s="33">
        <v>9.9</v>
      </c>
    </row>
    <row r="1041" spans="1:2" x14ac:dyDescent="0.4">
      <c r="A1041" s="32">
        <v>28761</v>
      </c>
      <c r="B1041" s="33">
        <v>7.3</v>
      </c>
    </row>
    <row r="1042" spans="1:2" x14ac:dyDescent="0.4">
      <c r="A1042" s="32">
        <v>28760</v>
      </c>
      <c r="B1042" s="33">
        <v>6.6</v>
      </c>
    </row>
    <row r="1043" spans="1:2" x14ac:dyDescent="0.4">
      <c r="A1043" s="32">
        <v>28759</v>
      </c>
      <c r="B1043" s="33">
        <v>6.6</v>
      </c>
    </row>
    <row r="1044" spans="1:2" x14ac:dyDescent="0.4">
      <c r="A1044" s="32">
        <v>28758</v>
      </c>
      <c r="B1044" s="33">
        <v>6.6</v>
      </c>
    </row>
    <row r="1045" spans="1:2" x14ac:dyDescent="0.4">
      <c r="A1045" s="32">
        <v>18392</v>
      </c>
      <c r="B1045" s="33">
        <v>5.5</v>
      </c>
    </row>
    <row r="1046" spans="1:2" x14ac:dyDescent="0.4">
      <c r="A1046" s="32">
        <v>17768</v>
      </c>
      <c r="B1046" s="33">
        <v>0.5</v>
      </c>
    </row>
    <row r="1047" spans="1:2" x14ac:dyDescent="0.4">
      <c r="A1047" s="32">
        <v>17769</v>
      </c>
      <c r="B1047" s="33">
        <v>1</v>
      </c>
    </row>
    <row r="1048" spans="1:2" x14ac:dyDescent="0.4">
      <c r="A1048" s="32">
        <v>27347</v>
      </c>
      <c r="B1048" s="33">
        <v>3.5</v>
      </c>
    </row>
    <row r="1049" spans="1:2" x14ac:dyDescent="0.4">
      <c r="A1049" s="32">
        <v>16443</v>
      </c>
      <c r="B1049" s="33">
        <v>2.9</v>
      </c>
    </row>
    <row r="1050" spans="1:2" x14ac:dyDescent="0.4">
      <c r="A1050" s="32" t="s">
        <v>11827</v>
      </c>
      <c r="B1050" s="33">
        <v>0.3</v>
      </c>
    </row>
    <row r="1051" spans="1:2" x14ac:dyDescent="0.4">
      <c r="A1051" s="32">
        <v>31857</v>
      </c>
      <c r="B1051" s="33">
        <v>5.3</v>
      </c>
    </row>
    <row r="1052" spans="1:2" x14ac:dyDescent="0.4">
      <c r="A1052" s="32">
        <v>32742</v>
      </c>
      <c r="B1052" s="33">
        <v>0</v>
      </c>
    </row>
    <row r="1053" spans="1:2" x14ac:dyDescent="0.4">
      <c r="A1053" s="32">
        <v>32743</v>
      </c>
      <c r="B1053" s="33">
        <v>0</v>
      </c>
    </row>
    <row r="1054" spans="1:2" x14ac:dyDescent="0.4">
      <c r="A1054" s="32">
        <v>32746</v>
      </c>
      <c r="B1054" s="33">
        <v>0</v>
      </c>
    </row>
    <row r="1055" spans="1:2" x14ac:dyDescent="0.4">
      <c r="A1055" s="32">
        <v>32745</v>
      </c>
      <c r="B1055" s="33">
        <v>0</v>
      </c>
    </row>
    <row r="1056" spans="1:2" x14ac:dyDescent="0.4">
      <c r="A1056" s="32">
        <v>27344</v>
      </c>
      <c r="B1056" s="33">
        <v>3.5</v>
      </c>
    </row>
    <row r="1057" spans="1:2" x14ac:dyDescent="0.4">
      <c r="A1057" s="32">
        <v>27159</v>
      </c>
      <c r="B1057" s="33">
        <v>4</v>
      </c>
    </row>
    <row r="1058" spans="1:2" x14ac:dyDescent="0.4">
      <c r="A1058" s="32">
        <v>27160</v>
      </c>
      <c r="B1058" s="33">
        <v>3</v>
      </c>
    </row>
    <row r="1059" spans="1:2" x14ac:dyDescent="0.4">
      <c r="A1059" s="32">
        <v>27158</v>
      </c>
      <c r="B1059" s="33">
        <v>2.5</v>
      </c>
    </row>
    <row r="1060" spans="1:2" x14ac:dyDescent="0.4">
      <c r="A1060" s="32">
        <v>27337</v>
      </c>
      <c r="B1060" s="33">
        <v>1.2</v>
      </c>
    </row>
    <row r="1061" spans="1:2" x14ac:dyDescent="0.4">
      <c r="A1061" s="32">
        <v>27161</v>
      </c>
      <c r="B1061" s="33">
        <v>3.5</v>
      </c>
    </row>
    <row r="1062" spans="1:2" x14ac:dyDescent="0.4">
      <c r="A1062" s="32">
        <v>27343</v>
      </c>
      <c r="B1062" s="33">
        <v>5</v>
      </c>
    </row>
    <row r="1063" spans="1:2" x14ac:dyDescent="0.4">
      <c r="A1063" s="32">
        <v>27340</v>
      </c>
      <c r="B1063" s="33">
        <v>3</v>
      </c>
    </row>
    <row r="1064" spans="1:2" x14ac:dyDescent="0.4">
      <c r="A1064" s="32">
        <v>18453</v>
      </c>
      <c r="B1064" s="33">
        <v>0</v>
      </c>
    </row>
    <row r="1065" spans="1:2" x14ac:dyDescent="0.4">
      <c r="A1065" s="32">
        <v>16444</v>
      </c>
      <c r="B1065" s="33">
        <v>5.6</v>
      </c>
    </row>
    <row r="1066" spans="1:2" x14ac:dyDescent="0.4">
      <c r="A1066" s="32">
        <v>28804</v>
      </c>
      <c r="B1066" s="33">
        <v>9</v>
      </c>
    </row>
    <row r="1067" spans="1:2" x14ac:dyDescent="0.4">
      <c r="A1067" s="32">
        <v>29280</v>
      </c>
      <c r="B1067" s="33">
        <v>13.9</v>
      </c>
    </row>
    <row r="1068" spans="1:2" x14ac:dyDescent="0.4">
      <c r="A1068" s="32">
        <v>28894</v>
      </c>
      <c r="B1068" s="33">
        <v>12.9</v>
      </c>
    </row>
    <row r="1069" spans="1:2" x14ac:dyDescent="0.4">
      <c r="A1069" s="32">
        <v>15438</v>
      </c>
      <c r="B1069" s="33">
        <v>11.5</v>
      </c>
    </row>
    <row r="1070" spans="1:2" x14ac:dyDescent="0.4">
      <c r="A1070" s="32">
        <v>15269</v>
      </c>
      <c r="B1070" s="33">
        <v>9.1999999999999993</v>
      </c>
    </row>
    <row r="1071" spans="1:2" x14ac:dyDescent="0.4">
      <c r="A1071" s="32">
        <v>15270</v>
      </c>
      <c r="B1071" s="33">
        <v>4.4000000000000004</v>
      </c>
    </row>
    <row r="1072" spans="1:2" x14ac:dyDescent="0.4">
      <c r="A1072" s="32">
        <v>15268</v>
      </c>
      <c r="B1072" s="33">
        <v>1.9</v>
      </c>
    </row>
    <row r="1073" spans="1:2" x14ac:dyDescent="0.4">
      <c r="A1073" s="32">
        <v>29343</v>
      </c>
      <c r="B1073" s="33">
        <v>2.8</v>
      </c>
    </row>
    <row r="1074" spans="1:2" x14ac:dyDescent="0.4">
      <c r="A1074" s="32">
        <v>15263</v>
      </c>
      <c r="B1074" s="33">
        <v>2.9</v>
      </c>
    </row>
    <row r="1075" spans="1:2" x14ac:dyDescent="0.4">
      <c r="A1075" s="32">
        <v>15274</v>
      </c>
      <c r="B1075" s="33">
        <v>7.8</v>
      </c>
    </row>
    <row r="1076" spans="1:2" x14ac:dyDescent="0.4">
      <c r="A1076" s="32">
        <v>27156</v>
      </c>
      <c r="B1076" s="33">
        <v>9.6</v>
      </c>
    </row>
    <row r="1077" spans="1:2" x14ac:dyDescent="0.4">
      <c r="A1077" s="32">
        <v>28710</v>
      </c>
      <c r="B1077" s="33">
        <v>3.2</v>
      </c>
    </row>
    <row r="1078" spans="1:2" x14ac:dyDescent="0.4">
      <c r="A1078" s="32">
        <v>10536</v>
      </c>
      <c r="B1078" s="33">
        <v>13.2</v>
      </c>
    </row>
    <row r="1079" spans="1:2" x14ac:dyDescent="0.4">
      <c r="A1079" s="32">
        <v>28047</v>
      </c>
      <c r="B1079" s="33">
        <v>2.8</v>
      </c>
    </row>
    <row r="1080" spans="1:2" x14ac:dyDescent="0.4">
      <c r="A1080" s="32">
        <v>15259</v>
      </c>
      <c r="B1080" s="33">
        <v>9.5</v>
      </c>
    </row>
    <row r="1081" spans="1:2" x14ac:dyDescent="0.4">
      <c r="A1081" s="32">
        <v>31916</v>
      </c>
      <c r="B1081" s="33">
        <v>0</v>
      </c>
    </row>
    <row r="1082" spans="1:2" x14ac:dyDescent="0.4">
      <c r="A1082" s="32">
        <v>31861</v>
      </c>
      <c r="B1082" s="33">
        <v>4.8</v>
      </c>
    </row>
    <row r="1083" spans="1:2" x14ac:dyDescent="0.4">
      <c r="A1083" s="32">
        <v>31862</v>
      </c>
      <c r="B1083" s="33">
        <v>12.5</v>
      </c>
    </row>
    <row r="1084" spans="1:2" x14ac:dyDescent="0.4">
      <c r="A1084" s="32">
        <v>17259</v>
      </c>
      <c r="B1084" s="33">
        <v>16.2</v>
      </c>
    </row>
    <row r="1085" spans="1:2" x14ac:dyDescent="0.4">
      <c r="A1085" s="32">
        <v>29024</v>
      </c>
      <c r="B1085" s="33">
        <v>16.2</v>
      </c>
    </row>
    <row r="1086" spans="1:2" x14ac:dyDescent="0.4">
      <c r="A1086" s="32">
        <v>17258</v>
      </c>
      <c r="B1086" s="33">
        <v>16.2</v>
      </c>
    </row>
    <row r="1087" spans="1:2" x14ac:dyDescent="0.4">
      <c r="A1087" s="32">
        <v>17257</v>
      </c>
      <c r="B1087" s="33">
        <v>16.2</v>
      </c>
    </row>
    <row r="1088" spans="1:2" x14ac:dyDescent="0.4">
      <c r="A1088" s="32">
        <v>27155</v>
      </c>
      <c r="B1088" s="33">
        <v>12.2</v>
      </c>
    </row>
    <row r="1089" spans="1:2" x14ac:dyDescent="0.4">
      <c r="A1089" s="32">
        <v>28708</v>
      </c>
      <c r="B1089" s="33">
        <v>6.3</v>
      </c>
    </row>
    <row r="1090" spans="1:2" x14ac:dyDescent="0.4">
      <c r="A1090" s="32">
        <v>15267</v>
      </c>
      <c r="B1090" s="33">
        <v>9.6</v>
      </c>
    </row>
    <row r="1091" spans="1:2" x14ac:dyDescent="0.4">
      <c r="A1091" s="32">
        <v>15264</v>
      </c>
      <c r="B1091" s="33">
        <v>3.9</v>
      </c>
    </row>
    <row r="1092" spans="1:2" x14ac:dyDescent="0.4">
      <c r="A1092" s="32">
        <v>15266</v>
      </c>
      <c r="B1092" s="33">
        <v>6.8</v>
      </c>
    </row>
    <row r="1093" spans="1:2" x14ac:dyDescent="0.4">
      <c r="A1093" s="32">
        <v>28501</v>
      </c>
      <c r="B1093" s="33">
        <v>0.5</v>
      </c>
    </row>
    <row r="1094" spans="1:2" x14ac:dyDescent="0.4">
      <c r="A1094" s="32">
        <v>23083</v>
      </c>
      <c r="B1094" s="33">
        <v>39.9</v>
      </c>
    </row>
    <row r="1095" spans="1:2" x14ac:dyDescent="0.4">
      <c r="A1095" s="32">
        <v>32708</v>
      </c>
      <c r="B1095" s="33">
        <v>14.5</v>
      </c>
    </row>
    <row r="1096" spans="1:2" x14ac:dyDescent="0.4">
      <c r="A1096" s="32">
        <v>29735</v>
      </c>
      <c r="B1096" s="33">
        <v>20.6</v>
      </c>
    </row>
    <row r="1097" spans="1:2" x14ac:dyDescent="0.4">
      <c r="A1097" s="32">
        <v>29736</v>
      </c>
      <c r="B1097" s="33">
        <v>13.6</v>
      </c>
    </row>
    <row r="1098" spans="1:2" x14ac:dyDescent="0.4">
      <c r="A1098" s="32">
        <v>30464</v>
      </c>
      <c r="B1098" s="33">
        <v>17.8</v>
      </c>
    </row>
    <row r="1099" spans="1:2" x14ac:dyDescent="0.4">
      <c r="A1099" s="32">
        <v>29203</v>
      </c>
      <c r="B1099" s="33">
        <v>15.5</v>
      </c>
    </row>
    <row r="1100" spans="1:2" x14ac:dyDescent="0.4">
      <c r="A1100" s="32">
        <v>32705</v>
      </c>
      <c r="B1100" s="33">
        <v>13</v>
      </c>
    </row>
    <row r="1101" spans="1:2" x14ac:dyDescent="0.4">
      <c r="A1101" s="32">
        <v>32704</v>
      </c>
      <c r="B1101" s="33">
        <v>13.5</v>
      </c>
    </row>
    <row r="1102" spans="1:2" x14ac:dyDescent="0.4">
      <c r="A1102" s="32">
        <v>32707</v>
      </c>
      <c r="B1102" s="33">
        <v>0</v>
      </c>
    </row>
    <row r="1103" spans="1:2" x14ac:dyDescent="0.4">
      <c r="A1103" s="32">
        <v>32703</v>
      </c>
      <c r="B1103" s="33">
        <v>13.5</v>
      </c>
    </row>
    <row r="1104" spans="1:2" x14ac:dyDescent="0.4">
      <c r="A1104" s="32">
        <v>29202</v>
      </c>
      <c r="B1104" s="33">
        <v>13</v>
      </c>
    </row>
    <row r="1105" spans="1:2" x14ac:dyDescent="0.4">
      <c r="A1105" s="32">
        <v>32702</v>
      </c>
      <c r="B1105" s="33">
        <v>14.6</v>
      </c>
    </row>
    <row r="1106" spans="1:2" x14ac:dyDescent="0.4">
      <c r="A1106" s="32">
        <v>32706</v>
      </c>
      <c r="B1106" s="33">
        <v>14</v>
      </c>
    </row>
    <row r="1107" spans="1:2" x14ac:dyDescent="0.4">
      <c r="A1107" s="32">
        <v>10821</v>
      </c>
      <c r="B1107" s="33">
        <v>28.9</v>
      </c>
    </row>
    <row r="1108" spans="1:2" x14ac:dyDescent="0.4">
      <c r="A1108" s="32">
        <v>30166</v>
      </c>
      <c r="B1108" s="33">
        <v>7.6</v>
      </c>
    </row>
    <row r="1109" spans="1:2" x14ac:dyDescent="0.4">
      <c r="A1109" s="32">
        <v>30466</v>
      </c>
      <c r="B1109" s="33">
        <v>7.2</v>
      </c>
    </row>
    <row r="1110" spans="1:2" x14ac:dyDescent="0.4">
      <c r="A1110" s="32">
        <v>31261</v>
      </c>
      <c r="B1110" s="33">
        <v>7.3</v>
      </c>
    </row>
    <row r="1111" spans="1:2" x14ac:dyDescent="0.4">
      <c r="A1111" s="32">
        <v>29998</v>
      </c>
      <c r="B1111" s="33">
        <v>7.6</v>
      </c>
    </row>
    <row r="1112" spans="1:2" x14ac:dyDescent="0.4">
      <c r="A1112" s="32">
        <v>32237</v>
      </c>
      <c r="B1112" s="33">
        <v>0.8</v>
      </c>
    </row>
    <row r="1113" spans="1:2" x14ac:dyDescent="0.4">
      <c r="A1113" s="32">
        <v>32488</v>
      </c>
      <c r="B1113" s="33">
        <v>18.2</v>
      </c>
    </row>
    <row r="1114" spans="1:2" x14ac:dyDescent="0.4">
      <c r="A1114" s="32">
        <v>17735</v>
      </c>
      <c r="B1114" s="33">
        <v>17.2</v>
      </c>
    </row>
    <row r="1115" spans="1:2" x14ac:dyDescent="0.4">
      <c r="A1115" s="32">
        <v>32498</v>
      </c>
      <c r="B1115" s="33">
        <v>12.9</v>
      </c>
    </row>
    <row r="1116" spans="1:2" x14ac:dyDescent="0.4">
      <c r="A1116" s="32">
        <v>32487</v>
      </c>
      <c r="B1116" s="33">
        <v>16.899999999999999</v>
      </c>
    </row>
    <row r="1117" spans="1:2" x14ac:dyDescent="0.4">
      <c r="A1117" s="32">
        <v>17734</v>
      </c>
      <c r="B1117" s="33">
        <v>28</v>
      </c>
    </row>
    <row r="1118" spans="1:2" x14ac:dyDescent="0.4">
      <c r="A1118" s="32">
        <v>32490</v>
      </c>
      <c r="B1118" s="33">
        <v>21.9</v>
      </c>
    </row>
    <row r="1119" spans="1:2" x14ac:dyDescent="0.4">
      <c r="A1119" s="32">
        <v>32489</v>
      </c>
      <c r="B1119" s="33">
        <v>9.5</v>
      </c>
    </row>
    <row r="1120" spans="1:2" x14ac:dyDescent="0.4">
      <c r="A1120" s="32">
        <v>28241</v>
      </c>
      <c r="B1120" s="33">
        <v>5.3</v>
      </c>
    </row>
    <row r="1121" spans="1:2" x14ac:dyDescent="0.4">
      <c r="A1121" s="32">
        <v>31670</v>
      </c>
      <c r="B1121" s="33">
        <v>4.2</v>
      </c>
    </row>
    <row r="1122" spans="1:2" x14ac:dyDescent="0.4">
      <c r="A1122" s="32">
        <v>32423</v>
      </c>
      <c r="B1122" s="33">
        <v>3.5</v>
      </c>
    </row>
    <row r="1123" spans="1:2" x14ac:dyDescent="0.4">
      <c r="A1123" s="32">
        <v>32225</v>
      </c>
      <c r="B1123" s="33">
        <v>2.2000000000000002</v>
      </c>
    </row>
    <row r="1124" spans="1:2" x14ac:dyDescent="0.4">
      <c r="A1124" s="32">
        <v>27176</v>
      </c>
      <c r="B1124" s="33">
        <v>9.9</v>
      </c>
    </row>
    <row r="1125" spans="1:2" x14ac:dyDescent="0.4">
      <c r="A1125" s="32">
        <v>18297</v>
      </c>
      <c r="B1125" s="33">
        <v>11.9</v>
      </c>
    </row>
    <row r="1126" spans="1:2" x14ac:dyDescent="0.4">
      <c r="A1126" s="32">
        <v>27178</v>
      </c>
      <c r="B1126" s="33">
        <v>6.5</v>
      </c>
    </row>
    <row r="1127" spans="1:2" x14ac:dyDescent="0.4">
      <c r="A1127" s="32">
        <v>32866</v>
      </c>
      <c r="B1127" s="33">
        <v>0.8</v>
      </c>
    </row>
    <row r="1128" spans="1:2" x14ac:dyDescent="0.4">
      <c r="A1128" s="32">
        <v>29910</v>
      </c>
      <c r="B1128" s="33">
        <v>12</v>
      </c>
    </row>
    <row r="1129" spans="1:2" x14ac:dyDescent="0.4">
      <c r="A1129" s="32">
        <v>15409</v>
      </c>
      <c r="B1129" s="33">
        <v>14.2</v>
      </c>
    </row>
    <row r="1130" spans="1:2" x14ac:dyDescent="0.4">
      <c r="A1130" s="32">
        <v>31734</v>
      </c>
      <c r="B1130" s="33">
        <v>18.899999999999999</v>
      </c>
    </row>
    <row r="1131" spans="1:2" x14ac:dyDescent="0.4">
      <c r="A1131" s="32">
        <v>31740</v>
      </c>
      <c r="B1131" s="33">
        <v>29.9</v>
      </c>
    </row>
    <row r="1132" spans="1:2" x14ac:dyDescent="0.4">
      <c r="A1132" s="32">
        <v>31739</v>
      </c>
      <c r="B1132" s="33">
        <v>28.9</v>
      </c>
    </row>
    <row r="1133" spans="1:2" x14ac:dyDescent="0.4">
      <c r="A1133" s="32">
        <v>31735</v>
      </c>
      <c r="B1133" s="33">
        <v>28.9</v>
      </c>
    </row>
    <row r="1134" spans="1:2" x14ac:dyDescent="0.4">
      <c r="A1134" s="32">
        <v>29601</v>
      </c>
      <c r="B1134" s="33">
        <v>5.9</v>
      </c>
    </row>
    <row r="1135" spans="1:2" x14ac:dyDescent="0.4">
      <c r="A1135" s="32">
        <v>29602</v>
      </c>
      <c r="B1135" s="33">
        <v>5.9</v>
      </c>
    </row>
    <row r="1136" spans="1:2" x14ac:dyDescent="0.4">
      <c r="A1136" s="32">
        <v>29603</v>
      </c>
      <c r="B1136" s="33">
        <v>6.5</v>
      </c>
    </row>
    <row r="1137" spans="1:2" x14ac:dyDescent="0.4">
      <c r="A1137" s="32">
        <v>29604</v>
      </c>
      <c r="B1137" s="33">
        <v>6.5</v>
      </c>
    </row>
    <row r="1138" spans="1:2" x14ac:dyDescent="0.4">
      <c r="A1138" s="32">
        <v>31741</v>
      </c>
      <c r="B1138" s="33">
        <v>29.9</v>
      </c>
    </row>
    <row r="1139" spans="1:2" x14ac:dyDescent="0.4">
      <c r="A1139" s="32">
        <v>31742</v>
      </c>
      <c r="B1139" s="33">
        <v>18.899999999999999</v>
      </c>
    </row>
    <row r="1140" spans="1:2" x14ac:dyDescent="0.4">
      <c r="A1140" s="32">
        <v>10708</v>
      </c>
      <c r="B1140" s="33">
        <v>29.9</v>
      </c>
    </row>
    <row r="1141" spans="1:2" x14ac:dyDescent="0.4">
      <c r="A1141" s="32">
        <v>10710</v>
      </c>
      <c r="B1141" s="33">
        <v>29.9</v>
      </c>
    </row>
    <row r="1142" spans="1:2" x14ac:dyDescent="0.4">
      <c r="A1142" s="32">
        <v>10705</v>
      </c>
      <c r="B1142" s="33">
        <v>29.9</v>
      </c>
    </row>
    <row r="1143" spans="1:2" x14ac:dyDescent="0.4">
      <c r="A1143" s="32">
        <v>10704</v>
      </c>
      <c r="B1143" s="33">
        <v>29.9</v>
      </c>
    </row>
    <row r="1144" spans="1:2" x14ac:dyDescent="0.4">
      <c r="A1144" s="32">
        <v>31738</v>
      </c>
      <c r="B1144" s="33">
        <v>36.9</v>
      </c>
    </row>
    <row r="1145" spans="1:2" x14ac:dyDescent="0.4">
      <c r="A1145" s="32">
        <v>10758</v>
      </c>
      <c r="B1145" s="33">
        <v>40.5</v>
      </c>
    </row>
    <row r="1146" spans="1:2" x14ac:dyDescent="0.4">
      <c r="A1146" s="32">
        <v>16635</v>
      </c>
      <c r="B1146" s="33">
        <v>79</v>
      </c>
    </row>
    <row r="1147" spans="1:2" x14ac:dyDescent="0.4">
      <c r="A1147" s="32">
        <v>32418</v>
      </c>
      <c r="B1147" s="33">
        <v>3.9</v>
      </c>
    </row>
    <row r="1148" spans="1:2" x14ac:dyDescent="0.4">
      <c r="A1148" s="32">
        <v>29612</v>
      </c>
      <c r="B1148" s="33">
        <v>5.9</v>
      </c>
    </row>
    <row r="1149" spans="1:2" x14ac:dyDescent="0.4">
      <c r="A1149" s="32">
        <v>28393</v>
      </c>
      <c r="B1149" s="33">
        <v>0</v>
      </c>
    </row>
    <row r="1150" spans="1:2" x14ac:dyDescent="0.4">
      <c r="A1150" s="32">
        <v>16491</v>
      </c>
      <c r="B1150" s="33">
        <v>5.9</v>
      </c>
    </row>
    <row r="1151" spans="1:2" x14ac:dyDescent="0.4">
      <c r="A1151" s="32">
        <v>28392</v>
      </c>
      <c r="B1151" s="33">
        <v>0</v>
      </c>
    </row>
    <row r="1152" spans="1:2" x14ac:dyDescent="0.4">
      <c r="A1152" s="32">
        <v>2018376</v>
      </c>
      <c r="B1152" s="33">
        <v>23</v>
      </c>
    </row>
    <row r="1153" spans="1:2" x14ac:dyDescent="0.4">
      <c r="A1153" s="32">
        <v>2029050</v>
      </c>
      <c r="B1153" s="33">
        <v>18</v>
      </c>
    </row>
    <row r="1154" spans="1:2" x14ac:dyDescent="0.4">
      <c r="A1154" s="32">
        <v>2011594</v>
      </c>
      <c r="B1154" s="33">
        <v>13.5</v>
      </c>
    </row>
    <row r="1155" spans="1:2" x14ac:dyDescent="0.4">
      <c r="A1155" s="32">
        <v>28818</v>
      </c>
      <c r="B1155" s="33">
        <v>21.8</v>
      </c>
    </row>
    <row r="1156" spans="1:2" x14ac:dyDescent="0.4">
      <c r="A1156" s="32">
        <v>10504</v>
      </c>
      <c r="B1156" s="33">
        <v>11</v>
      </c>
    </row>
    <row r="1157" spans="1:2" x14ac:dyDescent="0.4">
      <c r="A1157" s="32">
        <v>10505</v>
      </c>
      <c r="B1157" s="33">
        <v>11.9</v>
      </c>
    </row>
    <row r="1158" spans="1:2" x14ac:dyDescent="0.4">
      <c r="A1158" s="32">
        <v>10506</v>
      </c>
      <c r="B1158" s="33">
        <v>11.8</v>
      </c>
    </row>
    <row r="1159" spans="1:2" x14ac:dyDescent="0.4">
      <c r="A1159" s="32">
        <v>31887</v>
      </c>
      <c r="B1159" s="33">
        <v>0</v>
      </c>
    </row>
    <row r="1160" spans="1:2" x14ac:dyDescent="0.4">
      <c r="A1160" s="32">
        <v>31885</v>
      </c>
      <c r="B1160" s="33">
        <v>0</v>
      </c>
    </row>
    <row r="1161" spans="1:2" x14ac:dyDescent="0.4">
      <c r="A1161" s="32">
        <v>31886</v>
      </c>
      <c r="B1161" s="33">
        <v>0</v>
      </c>
    </row>
    <row r="1162" spans="1:2" x14ac:dyDescent="0.4">
      <c r="A1162" s="32">
        <v>31888</v>
      </c>
      <c r="B1162" s="33">
        <v>0</v>
      </c>
    </row>
    <row r="1163" spans="1:2" x14ac:dyDescent="0.4">
      <c r="A1163" s="32">
        <v>22297</v>
      </c>
      <c r="B1163" s="33">
        <v>2.5</v>
      </c>
    </row>
    <row r="1164" spans="1:2" x14ac:dyDescent="0.4">
      <c r="A1164" s="32">
        <v>11953</v>
      </c>
      <c r="B1164" s="33">
        <v>13.6</v>
      </c>
    </row>
    <row r="1165" spans="1:2" x14ac:dyDescent="0.4">
      <c r="A1165" s="32">
        <v>31191</v>
      </c>
      <c r="B1165" s="33">
        <v>10.199999999999999</v>
      </c>
    </row>
    <row r="1166" spans="1:2" x14ac:dyDescent="0.4">
      <c r="A1166" s="32">
        <v>31188</v>
      </c>
      <c r="B1166" s="33">
        <v>8</v>
      </c>
    </row>
    <row r="1167" spans="1:2" x14ac:dyDescent="0.4">
      <c r="A1167" s="32">
        <v>31189</v>
      </c>
      <c r="B1167" s="33">
        <v>10.199999999999999</v>
      </c>
    </row>
    <row r="1168" spans="1:2" x14ac:dyDescent="0.4">
      <c r="A1168" s="32">
        <v>31190</v>
      </c>
      <c r="B1168" s="33">
        <v>10.199999999999999</v>
      </c>
    </row>
    <row r="1169" spans="1:2" x14ac:dyDescent="0.4">
      <c r="A1169" s="32">
        <v>32803</v>
      </c>
      <c r="B1169" s="33">
        <v>0</v>
      </c>
    </row>
    <row r="1170" spans="1:2" x14ac:dyDescent="0.4">
      <c r="A1170" s="32">
        <v>32636</v>
      </c>
      <c r="B1170" s="33">
        <v>8.9</v>
      </c>
    </row>
    <row r="1171" spans="1:2" x14ac:dyDescent="0.4">
      <c r="A1171" s="32">
        <v>29283</v>
      </c>
      <c r="B1171" s="33">
        <v>4.9000000000000004</v>
      </c>
    </row>
    <row r="1172" spans="1:2" x14ac:dyDescent="0.4">
      <c r="A1172" s="32">
        <v>11277</v>
      </c>
      <c r="B1172" s="33">
        <v>3</v>
      </c>
    </row>
    <row r="1173" spans="1:2" x14ac:dyDescent="0.4">
      <c r="A1173" s="32">
        <v>11424</v>
      </c>
      <c r="B1173" s="33">
        <v>3.2</v>
      </c>
    </row>
    <row r="1174" spans="1:2" x14ac:dyDescent="0.4">
      <c r="A1174" s="32">
        <v>11422</v>
      </c>
      <c r="B1174" s="33">
        <v>13</v>
      </c>
    </row>
    <row r="1175" spans="1:2" x14ac:dyDescent="0.4">
      <c r="A1175" s="32">
        <v>11224</v>
      </c>
      <c r="B1175" s="33">
        <v>2.5</v>
      </c>
    </row>
    <row r="1176" spans="1:2" x14ac:dyDescent="0.4">
      <c r="A1176" s="32">
        <v>2030535</v>
      </c>
      <c r="B1176" s="33">
        <v>7</v>
      </c>
    </row>
    <row r="1177" spans="1:2" x14ac:dyDescent="0.4">
      <c r="A1177" s="32">
        <v>29532</v>
      </c>
      <c r="B1177" s="33">
        <v>7.5</v>
      </c>
    </row>
    <row r="1178" spans="1:2" x14ac:dyDescent="0.4">
      <c r="A1178" s="32">
        <v>32152</v>
      </c>
      <c r="B1178" s="33">
        <v>1.3</v>
      </c>
    </row>
    <row r="1179" spans="1:2" x14ac:dyDescent="0.4">
      <c r="A1179" s="32">
        <v>10938</v>
      </c>
      <c r="B1179" s="33">
        <v>5.2</v>
      </c>
    </row>
    <row r="1180" spans="1:2" x14ac:dyDescent="0.4">
      <c r="A1180" s="32">
        <v>29779</v>
      </c>
      <c r="B1180" s="33">
        <v>43</v>
      </c>
    </row>
    <row r="1181" spans="1:2" x14ac:dyDescent="0.4">
      <c r="A1181" s="32">
        <v>29781</v>
      </c>
      <c r="B1181" s="33">
        <v>30.8</v>
      </c>
    </row>
    <row r="1182" spans="1:2" x14ac:dyDescent="0.4">
      <c r="A1182" s="32">
        <v>10937</v>
      </c>
      <c r="B1182" s="33">
        <v>7.5</v>
      </c>
    </row>
    <row r="1183" spans="1:2" x14ac:dyDescent="0.4">
      <c r="A1183" s="32">
        <v>10934</v>
      </c>
      <c r="B1183" s="33">
        <v>34.799999999999997</v>
      </c>
    </row>
    <row r="1184" spans="1:2" x14ac:dyDescent="0.4">
      <c r="A1184" s="32">
        <v>10933</v>
      </c>
      <c r="B1184" s="33">
        <v>13.9</v>
      </c>
    </row>
    <row r="1185" spans="1:2" x14ac:dyDescent="0.4">
      <c r="A1185" s="32">
        <v>18323</v>
      </c>
      <c r="B1185" s="33">
        <v>34.5</v>
      </c>
    </row>
    <row r="1186" spans="1:2" x14ac:dyDescent="0.4">
      <c r="A1186" s="32">
        <v>10943</v>
      </c>
      <c r="B1186" s="33">
        <v>39.5</v>
      </c>
    </row>
    <row r="1187" spans="1:2" x14ac:dyDescent="0.4">
      <c r="A1187" s="32">
        <v>10944</v>
      </c>
      <c r="B1187" s="33">
        <v>12.9</v>
      </c>
    </row>
    <row r="1188" spans="1:2" x14ac:dyDescent="0.4">
      <c r="A1188" s="32">
        <v>10950</v>
      </c>
      <c r="B1188" s="33">
        <v>9.8000000000000007</v>
      </c>
    </row>
    <row r="1189" spans="1:2" x14ac:dyDescent="0.4">
      <c r="A1189" s="32">
        <v>28614</v>
      </c>
      <c r="B1189" s="33">
        <v>20.2</v>
      </c>
    </row>
    <row r="1190" spans="1:2" x14ac:dyDescent="0.4">
      <c r="A1190" s="32">
        <v>29284</v>
      </c>
      <c r="B1190" s="33">
        <v>19.899999999999999</v>
      </c>
    </row>
    <row r="1191" spans="1:2" x14ac:dyDescent="0.4">
      <c r="A1191" s="32">
        <v>16655</v>
      </c>
      <c r="B1191" s="33">
        <v>13.2</v>
      </c>
    </row>
    <row r="1192" spans="1:2" x14ac:dyDescent="0.4">
      <c r="A1192" s="32">
        <v>29787</v>
      </c>
      <c r="B1192" s="33">
        <v>30.5</v>
      </c>
    </row>
    <row r="1193" spans="1:2" x14ac:dyDescent="0.4">
      <c r="A1193" s="32">
        <v>18322</v>
      </c>
      <c r="B1193" s="33">
        <v>5.5</v>
      </c>
    </row>
    <row r="1194" spans="1:2" x14ac:dyDescent="0.4">
      <c r="A1194" s="32">
        <v>27552</v>
      </c>
      <c r="B1194" s="33">
        <v>28.5</v>
      </c>
    </row>
    <row r="1195" spans="1:2" x14ac:dyDescent="0.4">
      <c r="A1195" s="32">
        <v>27553</v>
      </c>
      <c r="B1195" s="33">
        <v>28.5</v>
      </c>
    </row>
    <row r="1196" spans="1:2" x14ac:dyDescent="0.4">
      <c r="A1196" s="32">
        <v>27554</v>
      </c>
      <c r="B1196" s="33">
        <v>28.5</v>
      </c>
    </row>
    <row r="1197" spans="1:2" x14ac:dyDescent="0.4">
      <c r="A1197" s="32">
        <v>27555</v>
      </c>
      <c r="B1197" s="33">
        <v>28.5</v>
      </c>
    </row>
    <row r="1198" spans="1:2" x14ac:dyDescent="0.4">
      <c r="A1198" s="32">
        <v>27557</v>
      </c>
      <c r="B1198" s="33">
        <v>28.5</v>
      </c>
    </row>
    <row r="1199" spans="1:2" x14ac:dyDescent="0.4">
      <c r="A1199" s="32">
        <v>27556</v>
      </c>
      <c r="B1199" s="33">
        <v>28.5</v>
      </c>
    </row>
    <row r="1200" spans="1:2" x14ac:dyDescent="0.4">
      <c r="A1200" s="32">
        <v>27558</v>
      </c>
      <c r="B1200" s="33">
        <v>38</v>
      </c>
    </row>
    <row r="1201" spans="1:2" x14ac:dyDescent="0.4">
      <c r="A1201" s="32">
        <v>27559</v>
      </c>
      <c r="B1201" s="33">
        <v>38</v>
      </c>
    </row>
    <row r="1202" spans="1:2" x14ac:dyDescent="0.4">
      <c r="A1202" s="32">
        <v>18331</v>
      </c>
      <c r="B1202" s="33">
        <v>0</v>
      </c>
    </row>
    <row r="1203" spans="1:2" x14ac:dyDescent="0.4">
      <c r="A1203" s="32">
        <v>29975</v>
      </c>
      <c r="B1203" s="33">
        <v>10.9</v>
      </c>
    </row>
    <row r="1204" spans="1:2" x14ac:dyDescent="0.4">
      <c r="A1204" s="32">
        <v>12120</v>
      </c>
      <c r="B1204" s="33">
        <v>21.8</v>
      </c>
    </row>
    <row r="1205" spans="1:2" x14ac:dyDescent="0.4">
      <c r="A1205" s="32">
        <v>32134</v>
      </c>
      <c r="B1205" s="33">
        <v>12</v>
      </c>
    </row>
    <row r="1206" spans="1:2" x14ac:dyDescent="0.4">
      <c r="A1206" s="32">
        <v>23262</v>
      </c>
      <c r="B1206" s="33">
        <v>15.9</v>
      </c>
    </row>
    <row r="1207" spans="1:2" x14ac:dyDescent="0.4">
      <c r="A1207" s="32">
        <v>12118</v>
      </c>
      <c r="B1207" s="33">
        <v>10.8</v>
      </c>
    </row>
    <row r="1208" spans="1:2" x14ac:dyDescent="0.4">
      <c r="A1208" s="32">
        <v>12119</v>
      </c>
      <c r="B1208" s="33">
        <v>16.3</v>
      </c>
    </row>
    <row r="1209" spans="1:2" x14ac:dyDescent="0.4">
      <c r="A1209" s="32">
        <v>12121</v>
      </c>
      <c r="B1209" s="33">
        <v>23.8</v>
      </c>
    </row>
    <row r="1210" spans="1:2" x14ac:dyDescent="0.4">
      <c r="A1210" s="32">
        <v>12116</v>
      </c>
      <c r="B1210" s="33">
        <v>8.8000000000000007</v>
      </c>
    </row>
    <row r="1211" spans="1:2" x14ac:dyDescent="0.4">
      <c r="A1211" s="32">
        <v>12122</v>
      </c>
      <c r="B1211" s="33">
        <v>15.2</v>
      </c>
    </row>
    <row r="1212" spans="1:2" x14ac:dyDescent="0.4">
      <c r="A1212" s="32">
        <v>17437</v>
      </c>
      <c r="B1212" s="33">
        <v>9.5</v>
      </c>
    </row>
    <row r="1213" spans="1:2" x14ac:dyDescent="0.4">
      <c r="A1213" s="32">
        <v>10939</v>
      </c>
      <c r="B1213" s="33">
        <v>12.9</v>
      </c>
    </row>
    <row r="1214" spans="1:2" x14ac:dyDescent="0.4">
      <c r="A1214" s="32">
        <v>29778</v>
      </c>
      <c r="B1214" s="33">
        <v>19.399999999999999</v>
      </c>
    </row>
    <row r="1215" spans="1:2" x14ac:dyDescent="0.4">
      <c r="A1215" s="32">
        <v>10946</v>
      </c>
      <c r="B1215" s="33">
        <v>17.5</v>
      </c>
    </row>
    <row r="1216" spans="1:2" x14ac:dyDescent="0.4">
      <c r="A1216" s="32">
        <v>29775</v>
      </c>
      <c r="B1216" s="33">
        <v>23.2</v>
      </c>
    </row>
    <row r="1217" spans="1:2" x14ac:dyDescent="0.4">
      <c r="A1217" s="32">
        <v>29782</v>
      </c>
      <c r="B1217" s="33">
        <v>43</v>
      </c>
    </row>
    <row r="1218" spans="1:2" x14ac:dyDescent="0.4">
      <c r="A1218" s="32">
        <v>29780</v>
      </c>
      <c r="B1218" s="33">
        <v>14.9</v>
      </c>
    </row>
    <row r="1219" spans="1:2" x14ac:dyDescent="0.4">
      <c r="A1219" s="32">
        <v>29416</v>
      </c>
      <c r="B1219" s="33">
        <v>11.2</v>
      </c>
    </row>
    <row r="1220" spans="1:2" x14ac:dyDescent="0.4">
      <c r="A1220" s="32">
        <v>29417</v>
      </c>
      <c r="B1220" s="33">
        <v>23.8</v>
      </c>
    </row>
    <row r="1221" spans="1:2" x14ac:dyDescent="0.4">
      <c r="A1221" s="32">
        <v>12123</v>
      </c>
      <c r="B1221" s="33">
        <v>14.9</v>
      </c>
    </row>
    <row r="1222" spans="1:2" x14ac:dyDescent="0.4">
      <c r="A1222" s="32">
        <v>16424</v>
      </c>
      <c r="B1222" s="33">
        <v>34.6</v>
      </c>
    </row>
    <row r="1223" spans="1:2" x14ac:dyDescent="0.4">
      <c r="A1223" s="32">
        <v>31836</v>
      </c>
      <c r="B1223" s="33">
        <v>26.4</v>
      </c>
    </row>
    <row r="1224" spans="1:2" x14ac:dyDescent="0.4">
      <c r="A1224" s="32">
        <v>16315</v>
      </c>
      <c r="B1224" s="33">
        <v>22.2</v>
      </c>
    </row>
    <row r="1225" spans="1:2" x14ac:dyDescent="0.4">
      <c r="A1225" s="32">
        <v>16316</v>
      </c>
      <c r="B1225" s="33">
        <v>9.8000000000000007</v>
      </c>
    </row>
    <row r="1226" spans="1:2" x14ac:dyDescent="0.4">
      <c r="A1226" s="32">
        <v>16313</v>
      </c>
      <c r="B1226" s="33">
        <v>22</v>
      </c>
    </row>
    <row r="1227" spans="1:2" x14ac:dyDescent="0.4">
      <c r="A1227" s="32">
        <v>16314</v>
      </c>
      <c r="B1227" s="33">
        <v>10.9</v>
      </c>
    </row>
    <row r="1228" spans="1:2" x14ac:dyDescent="0.4">
      <c r="A1228" s="32">
        <v>31658</v>
      </c>
      <c r="B1228" s="33">
        <v>37.200000000000003</v>
      </c>
    </row>
    <row r="1229" spans="1:2" x14ac:dyDescent="0.4">
      <c r="A1229" s="32">
        <v>16312</v>
      </c>
      <c r="B1229" s="33">
        <v>35.6</v>
      </c>
    </row>
    <row r="1230" spans="1:2" x14ac:dyDescent="0.4">
      <c r="A1230" s="32">
        <v>16321</v>
      </c>
      <c r="B1230" s="33">
        <v>59</v>
      </c>
    </row>
    <row r="1231" spans="1:2" x14ac:dyDescent="0.4">
      <c r="A1231" s="32">
        <v>16320</v>
      </c>
      <c r="B1231" s="33">
        <v>21.4</v>
      </c>
    </row>
    <row r="1232" spans="1:2" x14ac:dyDescent="0.4">
      <c r="A1232" s="32">
        <v>16311</v>
      </c>
      <c r="B1232" s="33">
        <v>21</v>
      </c>
    </row>
    <row r="1233" spans="1:2" x14ac:dyDescent="0.4">
      <c r="A1233" s="32">
        <v>16309</v>
      </c>
      <c r="B1233" s="33">
        <v>21.2</v>
      </c>
    </row>
    <row r="1234" spans="1:2" x14ac:dyDescent="0.4">
      <c r="A1234" s="32">
        <v>16322</v>
      </c>
      <c r="B1234" s="33">
        <v>38.200000000000003</v>
      </c>
    </row>
    <row r="1235" spans="1:2" x14ac:dyDescent="0.4">
      <c r="A1235" s="32">
        <v>16304</v>
      </c>
      <c r="B1235" s="33">
        <v>25.5</v>
      </c>
    </row>
    <row r="1236" spans="1:2" x14ac:dyDescent="0.4">
      <c r="A1236" s="32">
        <v>29492</v>
      </c>
      <c r="B1236" s="33">
        <v>26.9</v>
      </c>
    </row>
    <row r="1237" spans="1:2" x14ac:dyDescent="0.4">
      <c r="A1237" s="32">
        <v>16306</v>
      </c>
      <c r="B1237" s="33">
        <v>10.199999999999999</v>
      </c>
    </row>
    <row r="1238" spans="1:2" x14ac:dyDescent="0.4">
      <c r="A1238" s="32">
        <v>30608</v>
      </c>
      <c r="B1238" s="33">
        <v>20.8</v>
      </c>
    </row>
    <row r="1239" spans="1:2" x14ac:dyDescent="0.4">
      <c r="A1239" s="32">
        <v>16307</v>
      </c>
      <c r="B1239" s="33">
        <v>19.600000000000001</v>
      </c>
    </row>
    <row r="1240" spans="1:2" x14ac:dyDescent="0.4">
      <c r="A1240" s="32">
        <v>16305</v>
      </c>
      <c r="B1240" s="33">
        <v>6.4</v>
      </c>
    </row>
    <row r="1241" spans="1:2" x14ac:dyDescent="0.4">
      <c r="A1241" s="32">
        <v>29803</v>
      </c>
      <c r="B1241" s="33">
        <v>11</v>
      </c>
    </row>
    <row r="1242" spans="1:2" x14ac:dyDescent="0.4">
      <c r="A1242" s="32">
        <v>32817</v>
      </c>
      <c r="B1242" s="33">
        <v>1.3</v>
      </c>
    </row>
    <row r="1243" spans="1:2" x14ac:dyDescent="0.4">
      <c r="A1243" s="32">
        <v>10783</v>
      </c>
      <c r="B1243" s="33">
        <v>31.3</v>
      </c>
    </row>
    <row r="1244" spans="1:2" x14ac:dyDescent="0.4">
      <c r="A1244" s="32">
        <v>10785</v>
      </c>
      <c r="B1244" s="33">
        <v>12.4</v>
      </c>
    </row>
    <row r="1245" spans="1:2" x14ac:dyDescent="0.4">
      <c r="A1245" s="32">
        <v>23691</v>
      </c>
      <c r="B1245" s="33">
        <v>6.5</v>
      </c>
    </row>
    <row r="1246" spans="1:2" x14ac:dyDescent="0.4">
      <c r="A1246" s="32">
        <v>23690</v>
      </c>
      <c r="B1246" s="33">
        <v>18.5</v>
      </c>
    </row>
    <row r="1247" spans="1:2" x14ac:dyDescent="0.4">
      <c r="A1247" s="32">
        <v>30609</v>
      </c>
      <c r="B1247" s="33">
        <v>24.8</v>
      </c>
    </row>
    <row r="1248" spans="1:2" x14ac:dyDescent="0.4">
      <c r="A1248" s="32">
        <v>16318</v>
      </c>
      <c r="B1248" s="33">
        <v>31.4</v>
      </c>
    </row>
    <row r="1249" spans="1:2" x14ac:dyDescent="0.4">
      <c r="A1249" s="32">
        <v>16317</v>
      </c>
      <c r="B1249" s="33">
        <v>11.2</v>
      </c>
    </row>
    <row r="1250" spans="1:2" x14ac:dyDescent="0.4">
      <c r="A1250" s="32">
        <v>27878</v>
      </c>
      <c r="B1250" s="33">
        <v>1.1000000000000001</v>
      </c>
    </row>
    <row r="1251" spans="1:2" x14ac:dyDescent="0.4">
      <c r="A1251" s="32">
        <v>16323</v>
      </c>
      <c r="B1251" s="33">
        <v>21</v>
      </c>
    </row>
    <row r="1252" spans="1:2" x14ac:dyDescent="0.4">
      <c r="A1252" s="32">
        <v>16324</v>
      </c>
      <c r="B1252" s="33">
        <v>7.5</v>
      </c>
    </row>
    <row r="1253" spans="1:2" x14ac:dyDescent="0.4">
      <c r="A1253" s="32">
        <v>31198</v>
      </c>
      <c r="B1253" s="33">
        <v>17.899999999999999</v>
      </c>
    </row>
    <row r="1254" spans="1:2" x14ac:dyDescent="0.4">
      <c r="A1254" s="32">
        <v>16319</v>
      </c>
      <c r="B1254" s="33">
        <v>16.899999999999999</v>
      </c>
    </row>
    <row r="1255" spans="1:2" x14ac:dyDescent="0.4">
      <c r="A1255" s="32">
        <v>29822</v>
      </c>
      <c r="B1255" s="33">
        <v>29.9</v>
      </c>
    </row>
    <row r="1256" spans="1:2" x14ac:dyDescent="0.4">
      <c r="A1256" s="32">
        <v>29758</v>
      </c>
      <c r="B1256" s="33">
        <v>9.4</v>
      </c>
    </row>
    <row r="1257" spans="1:2" x14ac:dyDescent="0.4">
      <c r="A1257" s="32">
        <v>29757</v>
      </c>
      <c r="B1257" s="33">
        <v>19.5</v>
      </c>
    </row>
    <row r="1258" spans="1:2" x14ac:dyDescent="0.4">
      <c r="A1258" s="32">
        <v>29815</v>
      </c>
      <c r="B1258" s="33">
        <v>13.2</v>
      </c>
    </row>
    <row r="1259" spans="1:2" x14ac:dyDescent="0.4">
      <c r="A1259" s="32">
        <v>29813</v>
      </c>
      <c r="B1259" s="33">
        <v>23</v>
      </c>
    </row>
    <row r="1260" spans="1:2" x14ac:dyDescent="0.4">
      <c r="A1260" s="32">
        <v>29756</v>
      </c>
      <c r="B1260" s="33">
        <v>13.5</v>
      </c>
    </row>
    <row r="1261" spans="1:2" x14ac:dyDescent="0.4">
      <c r="A1261" s="32">
        <v>29755</v>
      </c>
      <c r="B1261" s="33">
        <v>23.5</v>
      </c>
    </row>
    <row r="1262" spans="1:2" x14ac:dyDescent="0.4">
      <c r="A1262" s="32">
        <v>29814</v>
      </c>
      <c r="B1262" s="33">
        <v>19.899999999999999</v>
      </c>
    </row>
    <row r="1263" spans="1:2" x14ac:dyDescent="0.4">
      <c r="A1263" s="32">
        <v>29812</v>
      </c>
      <c r="B1263" s="33">
        <v>28.6</v>
      </c>
    </row>
    <row r="1264" spans="1:2" x14ac:dyDescent="0.4">
      <c r="A1264" s="32">
        <v>29754</v>
      </c>
      <c r="B1264" s="33">
        <v>19.600000000000001</v>
      </c>
    </row>
    <row r="1265" spans="1:2" x14ac:dyDescent="0.4">
      <c r="A1265" s="32">
        <v>29753</v>
      </c>
      <c r="B1265" s="33">
        <v>28.6</v>
      </c>
    </row>
    <row r="1266" spans="1:2" x14ac:dyDescent="0.4">
      <c r="A1266" s="32">
        <v>16085</v>
      </c>
      <c r="B1266" s="33">
        <v>22.6</v>
      </c>
    </row>
    <row r="1267" spans="1:2" x14ac:dyDescent="0.4">
      <c r="A1267" s="32">
        <v>16087</v>
      </c>
      <c r="B1267" s="33">
        <v>22.6</v>
      </c>
    </row>
    <row r="1268" spans="1:2" x14ac:dyDescent="0.4">
      <c r="A1268" s="32">
        <v>16086</v>
      </c>
      <c r="B1268" s="33">
        <v>22.6</v>
      </c>
    </row>
    <row r="1269" spans="1:2" x14ac:dyDescent="0.4">
      <c r="A1269" s="32">
        <v>10962</v>
      </c>
      <c r="B1269" s="33">
        <v>22.6</v>
      </c>
    </row>
    <row r="1270" spans="1:2" x14ac:dyDescent="0.4">
      <c r="A1270" s="32">
        <v>10960</v>
      </c>
      <c r="B1270" s="33">
        <v>23.1</v>
      </c>
    </row>
    <row r="1271" spans="1:2" x14ac:dyDescent="0.4">
      <c r="A1271" s="32">
        <v>16088</v>
      </c>
      <c r="B1271" s="33">
        <v>24.5</v>
      </c>
    </row>
    <row r="1272" spans="1:2" x14ac:dyDescent="0.4">
      <c r="A1272" s="32">
        <v>10959</v>
      </c>
      <c r="B1272" s="33">
        <v>21.5</v>
      </c>
    </row>
    <row r="1273" spans="1:2" x14ac:dyDescent="0.4">
      <c r="A1273" s="32">
        <v>28302</v>
      </c>
      <c r="B1273" s="33">
        <v>72</v>
      </c>
    </row>
    <row r="1274" spans="1:2" x14ac:dyDescent="0.4">
      <c r="A1274" s="32">
        <v>2027467</v>
      </c>
      <c r="B1274" s="33">
        <v>16</v>
      </c>
    </row>
    <row r="1275" spans="1:2" x14ac:dyDescent="0.4">
      <c r="A1275" s="32">
        <v>2011595</v>
      </c>
      <c r="B1275" s="33">
        <v>19.5</v>
      </c>
    </row>
    <row r="1276" spans="1:2" x14ac:dyDescent="0.4">
      <c r="A1276" s="32">
        <v>28349</v>
      </c>
      <c r="B1276" s="33">
        <v>8.1999999999999993</v>
      </c>
    </row>
    <row r="1277" spans="1:2" x14ac:dyDescent="0.4">
      <c r="A1277" s="32">
        <v>23221</v>
      </c>
      <c r="B1277" s="33">
        <v>6.2</v>
      </c>
    </row>
    <row r="1278" spans="1:2" x14ac:dyDescent="0.4">
      <c r="A1278" s="32">
        <v>30479</v>
      </c>
      <c r="B1278" s="33">
        <v>0</v>
      </c>
    </row>
    <row r="1279" spans="1:2" x14ac:dyDescent="0.4">
      <c r="A1279" s="32">
        <v>29254</v>
      </c>
      <c r="B1279" s="33">
        <v>6.5</v>
      </c>
    </row>
    <row r="1280" spans="1:2" x14ac:dyDescent="0.4">
      <c r="A1280" s="32">
        <v>28775</v>
      </c>
      <c r="B1280" s="33">
        <v>4.5</v>
      </c>
    </row>
    <row r="1281" spans="1:2" x14ac:dyDescent="0.4">
      <c r="A1281" s="32">
        <v>29744</v>
      </c>
      <c r="B1281" s="33">
        <v>15.9</v>
      </c>
    </row>
    <row r="1282" spans="1:2" x14ac:dyDescent="0.4">
      <c r="A1282" s="32">
        <v>29745</v>
      </c>
      <c r="B1282" s="33">
        <v>15.9</v>
      </c>
    </row>
    <row r="1283" spans="1:2" x14ac:dyDescent="0.4">
      <c r="A1283" s="32">
        <v>29746</v>
      </c>
      <c r="B1283" s="33">
        <v>15.9</v>
      </c>
    </row>
    <row r="1284" spans="1:2" x14ac:dyDescent="0.4">
      <c r="A1284" s="32">
        <v>29979</v>
      </c>
      <c r="B1284" s="33">
        <v>0</v>
      </c>
    </row>
    <row r="1285" spans="1:2" x14ac:dyDescent="0.4">
      <c r="A1285" s="32">
        <v>30156</v>
      </c>
      <c r="B1285" s="33">
        <v>9.9</v>
      </c>
    </row>
    <row r="1286" spans="1:2" x14ac:dyDescent="0.4">
      <c r="A1286" s="32">
        <v>29978</v>
      </c>
      <c r="B1286" s="33">
        <v>0</v>
      </c>
    </row>
    <row r="1287" spans="1:2" x14ac:dyDescent="0.4">
      <c r="A1287" s="32">
        <v>2030422</v>
      </c>
      <c r="B1287" s="33">
        <v>12.9</v>
      </c>
    </row>
    <row r="1288" spans="1:2" x14ac:dyDescent="0.4">
      <c r="A1288" s="32">
        <v>30057</v>
      </c>
      <c r="B1288" s="33">
        <v>9.9</v>
      </c>
    </row>
    <row r="1289" spans="1:2" x14ac:dyDescent="0.4">
      <c r="A1289" s="32">
        <v>30058</v>
      </c>
      <c r="B1289" s="33">
        <v>14.9</v>
      </c>
    </row>
    <row r="1290" spans="1:2" x14ac:dyDescent="0.4">
      <c r="A1290" s="32">
        <v>30059</v>
      </c>
      <c r="B1290" s="33">
        <v>14.9</v>
      </c>
    </row>
    <row r="1291" spans="1:2" x14ac:dyDescent="0.4">
      <c r="A1291" s="32">
        <v>29977</v>
      </c>
      <c r="B1291" s="33">
        <v>0</v>
      </c>
    </row>
    <row r="1292" spans="1:2" x14ac:dyDescent="0.4">
      <c r="A1292" s="32">
        <v>13985</v>
      </c>
      <c r="B1292" s="33">
        <v>3.4</v>
      </c>
    </row>
    <row r="1293" spans="1:2" x14ac:dyDescent="0.4">
      <c r="A1293" s="32">
        <v>13982</v>
      </c>
      <c r="B1293" s="33">
        <v>3.2</v>
      </c>
    </row>
    <row r="1294" spans="1:2" x14ac:dyDescent="0.4">
      <c r="A1294" s="32">
        <v>13986</v>
      </c>
      <c r="B1294" s="33">
        <v>4.2</v>
      </c>
    </row>
    <row r="1295" spans="1:2" x14ac:dyDescent="0.4">
      <c r="A1295" s="32">
        <v>13987</v>
      </c>
      <c r="B1295" s="33">
        <v>4.4000000000000004</v>
      </c>
    </row>
    <row r="1296" spans="1:2" x14ac:dyDescent="0.4">
      <c r="A1296" s="32">
        <v>13983</v>
      </c>
      <c r="B1296" s="33">
        <v>3.2</v>
      </c>
    </row>
    <row r="1297" spans="1:2" x14ac:dyDescent="0.4">
      <c r="A1297" s="32">
        <v>29037</v>
      </c>
      <c r="B1297" s="33">
        <v>10</v>
      </c>
    </row>
    <row r="1298" spans="1:2" x14ac:dyDescent="0.4">
      <c r="A1298" s="32">
        <v>29038</v>
      </c>
      <c r="B1298" s="33">
        <v>10</v>
      </c>
    </row>
    <row r="1299" spans="1:2" x14ac:dyDescent="0.4">
      <c r="A1299" s="32">
        <v>23047</v>
      </c>
      <c r="B1299" s="33">
        <v>89.9</v>
      </c>
    </row>
    <row r="1300" spans="1:2" x14ac:dyDescent="0.4">
      <c r="A1300" s="32">
        <v>23093</v>
      </c>
      <c r="B1300" s="33">
        <v>89.9</v>
      </c>
    </row>
    <row r="1301" spans="1:2" x14ac:dyDescent="0.4">
      <c r="A1301" s="32">
        <v>23094</v>
      </c>
      <c r="B1301" s="33">
        <v>60</v>
      </c>
    </row>
    <row r="1302" spans="1:2" x14ac:dyDescent="0.4">
      <c r="A1302" s="32">
        <v>23041</v>
      </c>
      <c r="B1302" s="33">
        <v>89.9</v>
      </c>
    </row>
    <row r="1303" spans="1:2" x14ac:dyDescent="0.4">
      <c r="A1303" s="32">
        <v>23082</v>
      </c>
      <c r="B1303" s="33">
        <v>49.9</v>
      </c>
    </row>
    <row r="1304" spans="1:2" x14ac:dyDescent="0.4">
      <c r="A1304" s="32">
        <v>23101</v>
      </c>
      <c r="B1304" s="33">
        <v>42.9</v>
      </c>
    </row>
    <row r="1305" spans="1:2" x14ac:dyDescent="0.4">
      <c r="A1305" s="32">
        <v>23102</v>
      </c>
      <c r="B1305" s="33">
        <v>21.9</v>
      </c>
    </row>
    <row r="1306" spans="1:2" x14ac:dyDescent="0.4">
      <c r="A1306" s="32">
        <v>23104</v>
      </c>
      <c r="B1306" s="33">
        <v>21.9</v>
      </c>
    </row>
    <row r="1307" spans="1:2" x14ac:dyDescent="0.4">
      <c r="A1307" s="32">
        <v>22928</v>
      </c>
      <c r="B1307" s="33">
        <v>99.9</v>
      </c>
    </row>
    <row r="1308" spans="1:2" x14ac:dyDescent="0.4">
      <c r="A1308" s="32">
        <v>2027970</v>
      </c>
      <c r="B1308" s="33">
        <v>2.1</v>
      </c>
    </row>
    <row r="1309" spans="1:2" x14ac:dyDescent="0.4">
      <c r="A1309" s="32">
        <v>2011521</v>
      </c>
      <c r="B1309" s="33">
        <v>7.5</v>
      </c>
    </row>
    <row r="1310" spans="1:2" x14ac:dyDescent="0.4">
      <c r="A1310" s="32">
        <v>32709</v>
      </c>
      <c r="B1310" s="33">
        <v>6.6</v>
      </c>
    </row>
    <row r="1311" spans="1:2" x14ac:dyDescent="0.4">
      <c r="A1311" s="32">
        <v>2010486</v>
      </c>
      <c r="B1311" s="33">
        <v>1.5</v>
      </c>
    </row>
    <row r="1312" spans="1:2" x14ac:dyDescent="0.4">
      <c r="A1312" s="32">
        <v>2011548</v>
      </c>
      <c r="B1312" s="33">
        <v>7.9</v>
      </c>
    </row>
    <row r="1313" spans="1:2" x14ac:dyDescent="0.4">
      <c r="A1313" s="32">
        <v>22771</v>
      </c>
      <c r="B1313" s="33">
        <v>6.2</v>
      </c>
    </row>
    <row r="1314" spans="1:2" x14ac:dyDescent="0.4">
      <c r="A1314" s="32">
        <v>16636</v>
      </c>
      <c r="B1314" s="33">
        <v>87.3</v>
      </c>
    </row>
    <row r="1315" spans="1:2" x14ac:dyDescent="0.4">
      <c r="A1315" s="32">
        <v>2030627</v>
      </c>
      <c r="B1315" s="33">
        <v>8</v>
      </c>
    </row>
    <row r="1316" spans="1:2" x14ac:dyDescent="0.4">
      <c r="A1316" s="32">
        <v>10642</v>
      </c>
      <c r="B1316" s="33">
        <v>10.5</v>
      </c>
    </row>
    <row r="1317" spans="1:2" x14ac:dyDescent="0.4">
      <c r="A1317" s="32">
        <v>31197</v>
      </c>
      <c r="B1317" s="33">
        <v>199.9</v>
      </c>
    </row>
    <row r="1318" spans="1:2" x14ac:dyDescent="0.4">
      <c r="A1318" s="32">
        <v>16458</v>
      </c>
      <c r="B1318" s="33">
        <v>10.5</v>
      </c>
    </row>
    <row r="1319" spans="1:2" x14ac:dyDescent="0.4">
      <c r="A1319" s="32">
        <v>23488</v>
      </c>
      <c r="B1319" s="33">
        <v>216</v>
      </c>
    </row>
    <row r="1320" spans="1:2" x14ac:dyDescent="0.4">
      <c r="A1320" s="32">
        <v>16487</v>
      </c>
      <c r="B1320" s="33">
        <v>6.9</v>
      </c>
    </row>
    <row r="1321" spans="1:2" x14ac:dyDescent="0.4">
      <c r="A1321" s="32">
        <v>28705</v>
      </c>
      <c r="B1321" s="33">
        <v>120</v>
      </c>
    </row>
    <row r="1322" spans="1:2" x14ac:dyDescent="0.4">
      <c r="A1322" s="32">
        <v>23447</v>
      </c>
      <c r="B1322" s="33">
        <v>90.9</v>
      </c>
    </row>
    <row r="1323" spans="1:2" x14ac:dyDescent="0.4">
      <c r="A1323" s="32">
        <v>27462</v>
      </c>
      <c r="B1323" s="33">
        <v>120</v>
      </c>
    </row>
    <row r="1324" spans="1:2" x14ac:dyDescent="0.4">
      <c r="A1324" s="32">
        <v>27464</v>
      </c>
      <c r="B1324" s="33">
        <v>150</v>
      </c>
    </row>
    <row r="1325" spans="1:2" x14ac:dyDescent="0.4">
      <c r="A1325" s="32">
        <v>27547</v>
      </c>
      <c r="B1325" s="33">
        <v>300</v>
      </c>
    </row>
    <row r="1326" spans="1:2" x14ac:dyDescent="0.4">
      <c r="A1326" s="32">
        <v>31217</v>
      </c>
      <c r="B1326" s="33">
        <v>39.9</v>
      </c>
    </row>
    <row r="1327" spans="1:2" x14ac:dyDescent="0.4">
      <c r="A1327" s="32">
        <v>31298</v>
      </c>
      <c r="B1327" s="33">
        <v>247.9</v>
      </c>
    </row>
    <row r="1328" spans="1:2" x14ac:dyDescent="0.4">
      <c r="A1328" s="32">
        <v>27544</v>
      </c>
      <c r="B1328" s="33">
        <v>59.9</v>
      </c>
    </row>
    <row r="1329" spans="1:2" x14ac:dyDescent="0.4">
      <c r="A1329" s="32">
        <v>27540</v>
      </c>
      <c r="B1329" s="33">
        <v>150</v>
      </c>
    </row>
    <row r="1330" spans="1:2" x14ac:dyDescent="0.4">
      <c r="A1330" s="32">
        <v>31416</v>
      </c>
      <c r="B1330" s="33">
        <v>52</v>
      </c>
    </row>
    <row r="1331" spans="1:2" x14ac:dyDescent="0.4">
      <c r="A1331" s="32">
        <v>27489</v>
      </c>
      <c r="B1331" s="33">
        <v>49.9</v>
      </c>
    </row>
    <row r="1332" spans="1:2" x14ac:dyDescent="0.4">
      <c r="A1332" s="32">
        <v>31423</v>
      </c>
      <c r="B1332" s="33">
        <v>99.9</v>
      </c>
    </row>
    <row r="1333" spans="1:2" x14ac:dyDescent="0.4">
      <c r="A1333" s="32">
        <v>31296</v>
      </c>
      <c r="B1333" s="33">
        <v>70</v>
      </c>
    </row>
    <row r="1334" spans="1:2" x14ac:dyDescent="0.4">
      <c r="A1334" s="32">
        <v>31498</v>
      </c>
      <c r="B1334" s="33">
        <v>73.5</v>
      </c>
    </row>
    <row r="1335" spans="1:2" x14ac:dyDescent="0.4">
      <c r="A1335" s="32">
        <v>31424</v>
      </c>
      <c r="B1335" s="33">
        <v>77.77</v>
      </c>
    </row>
    <row r="1336" spans="1:2" x14ac:dyDescent="0.4">
      <c r="A1336" s="32">
        <v>23220</v>
      </c>
      <c r="B1336" s="33">
        <v>159.9</v>
      </c>
    </row>
    <row r="1337" spans="1:2" x14ac:dyDescent="0.4">
      <c r="A1337" s="32">
        <v>23219</v>
      </c>
      <c r="B1337" s="33">
        <v>299.89999999999998</v>
      </c>
    </row>
    <row r="1338" spans="1:2" x14ac:dyDescent="0.4">
      <c r="A1338" s="32">
        <v>29244</v>
      </c>
      <c r="B1338" s="33">
        <v>200</v>
      </c>
    </row>
    <row r="1339" spans="1:2" x14ac:dyDescent="0.4">
      <c r="A1339" s="32">
        <v>31636</v>
      </c>
      <c r="B1339" s="33">
        <v>190</v>
      </c>
    </row>
    <row r="1340" spans="1:2" x14ac:dyDescent="0.4">
      <c r="A1340" s="32">
        <v>23223</v>
      </c>
      <c r="B1340" s="33">
        <v>144</v>
      </c>
    </row>
    <row r="1341" spans="1:2" x14ac:dyDescent="0.4">
      <c r="A1341" s="32">
        <v>28265</v>
      </c>
      <c r="B1341" s="33">
        <v>55</v>
      </c>
    </row>
    <row r="1342" spans="1:2" x14ac:dyDescent="0.4">
      <c r="A1342" s="32">
        <v>18533</v>
      </c>
      <c r="B1342" s="33">
        <v>0</v>
      </c>
    </row>
    <row r="1343" spans="1:2" x14ac:dyDescent="0.4">
      <c r="A1343" s="32">
        <v>29747</v>
      </c>
      <c r="B1343" s="33">
        <v>5.6</v>
      </c>
    </row>
    <row r="1344" spans="1:2" x14ac:dyDescent="0.4">
      <c r="A1344" s="32">
        <v>29748</v>
      </c>
      <c r="B1344" s="33">
        <v>8.6</v>
      </c>
    </row>
    <row r="1345" spans="1:2" x14ac:dyDescent="0.4">
      <c r="A1345" s="32">
        <v>28291</v>
      </c>
      <c r="B1345" s="33">
        <v>8.1999999999999993</v>
      </c>
    </row>
    <row r="1346" spans="1:2" x14ac:dyDescent="0.4">
      <c r="A1346" s="32">
        <v>27409</v>
      </c>
      <c r="B1346" s="33">
        <v>7.4</v>
      </c>
    </row>
    <row r="1347" spans="1:2" x14ac:dyDescent="0.4">
      <c r="A1347" s="32">
        <v>27410</v>
      </c>
      <c r="B1347" s="33">
        <v>7.6</v>
      </c>
    </row>
    <row r="1348" spans="1:2" x14ac:dyDescent="0.4">
      <c r="A1348" s="32">
        <v>10270</v>
      </c>
      <c r="B1348" s="33">
        <v>1.5</v>
      </c>
    </row>
    <row r="1349" spans="1:2" x14ac:dyDescent="0.4">
      <c r="A1349" s="32">
        <v>29706</v>
      </c>
      <c r="B1349" s="33">
        <v>0.4</v>
      </c>
    </row>
    <row r="1350" spans="1:2" x14ac:dyDescent="0.4">
      <c r="A1350" s="32">
        <v>27386</v>
      </c>
      <c r="B1350" s="33">
        <v>1.5</v>
      </c>
    </row>
    <row r="1351" spans="1:2" x14ac:dyDescent="0.4">
      <c r="A1351" s="32">
        <v>10303</v>
      </c>
      <c r="B1351" s="33">
        <v>1.9</v>
      </c>
    </row>
    <row r="1352" spans="1:2" x14ac:dyDescent="0.4">
      <c r="A1352" s="32">
        <v>10377</v>
      </c>
      <c r="B1352" s="33">
        <v>4</v>
      </c>
    </row>
    <row r="1353" spans="1:2" x14ac:dyDescent="0.4">
      <c r="A1353" s="32">
        <v>10328</v>
      </c>
      <c r="B1353" s="33">
        <v>9.4</v>
      </c>
    </row>
    <row r="1354" spans="1:2" x14ac:dyDescent="0.4">
      <c r="A1354" s="32">
        <v>10378</v>
      </c>
      <c r="B1354" s="33">
        <v>5</v>
      </c>
    </row>
    <row r="1355" spans="1:2" x14ac:dyDescent="0.4">
      <c r="A1355" s="32">
        <v>2031296</v>
      </c>
      <c r="B1355" s="33">
        <v>118</v>
      </c>
    </row>
    <row r="1356" spans="1:2" x14ac:dyDescent="0.4">
      <c r="A1356" s="32">
        <v>10304</v>
      </c>
      <c r="B1356" s="33">
        <v>4.5999999999999996</v>
      </c>
    </row>
    <row r="1357" spans="1:2" x14ac:dyDescent="0.4">
      <c r="A1357" s="32">
        <v>12672</v>
      </c>
      <c r="B1357" s="33">
        <v>2.9</v>
      </c>
    </row>
    <row r="1358" spans="1:2" x14ac:dyDescent="0.4">
      <c r="A1358" s="32">
        <v>10293</v>
      </c>
      <c r="B1358" s="33">
        <v>4.8</v>
      </c>
    </row>
    <row r="1359" spans="1:2" x14ac:dyDescent="0.4">
      <c r="A1359" s="32">
        <v>10248</v>
      </c>
      <c r="B1359" s="33">
        <v>1.8</v>
      </c>
    </row>
    <row r="1360" spans="1:2" x14ac:dyDescent="0.4">
      <c r="A1360" s="32">
        <v>27420</v>
      </c>
      <c r="B1360" s="33">
        <v>2.2000000000000002</v>
      </c>
    </row>
    <row r="1361" spans="1:2" x14ac:dyDescent="0.4">
      <c r="A1361" s="32">
        <v>10305</v>
      </c>
      <c r="B1361" s="33">
        <v>3.2</v>
      </c>
    </row>
    <row r="1362" spans="1:2" x14ac:dyDescent="0.4">
      <c r="A1362" s="32">
        <v>12656</v>
      </c>
      <c r="B1362" s="33">
        <v>7.3</v>
      </c>
    </row>
    <row r="1363" spans="1:2" x14ac:dyDescent="0.4">
      <c r="A1363" s="32">
        <v>12673</v>
      </c>
      <c r="B1363" s="33">
        <v>2.9</v>
      </c>
    </row>
    <row r="1364" spans="1:2" x14ac:dyDescent="0.4">
      <c r="A1364" s="32">
        <v>29729</v>
      </c>
      <c r="B1364" s="33">
        <v>7.2</v>
      </c>
    </row>
    <row r="1365" spans="1:2" x14ac:dyDescent="0.4">
      <c r="A1365" s="32">
        <v>10249</v>
      </c>
      <c r="B1365" s="33">
        <v>1.5</v>
      </c>
    </row>
    <row r="1366" spans="1:2" x14ac:dyDescent="0.4">
      <c r="A1366" s="32">
        <v>27432</v>
      </c>
      <c r="B1366" s="33">
        <v>1.8</v>
      </c>
    </row>
    <row r="1367" spans="1:2" x14ac:dyDescent="0.4">
      <c r="A1367" s="32">
        <v>27445</v>
      </c>
      <c r="B1367" s="33">
        <v>14.2</v>
      </c>
    </row>
    <row r="1368" spans="1:2" x14ac:dyDescent="0.4">
      <c r="A1368" s="32">
        <v>27422</v>
      </c>
      <c r="B1368" s="33">
        <v>2.8</v>
      </c>
    </row>
    <row r="1369" spans="1:2" x14ac:dyDescent="0.4">
      <c r="A1369" s="32">
        <v>16019</v>
      </c>
      <c r="B1369" s="33">
        <v>8.1999999999999993</v>
      </c>
    </row>
    <row r="1370" spans="1:2" x14ac:dyDescent="0.4">
      <c r="A1370" s="32">
        <v>14367</v>
      </c>
      <c r="B1370" s="33">
        <v>24.9</v>
      </c>
    </row>
    <row r="1371" spans="1:2" x14ac:dyDescent="0.4">
      <c r="A1371" s="32">
        <v>14368</v>
      </c>
      <c r="B1371" s="33">
        <v>24.9</v>
      </c>
    </row>
    <row r="1372" spans="1:2" x14ac:dyDescent="0.4">
      <c r="A1372" s="32">
        <v>29085</v>
      </c>
      <c r="B1372" s="33">
        <v>12.6</v>
      </c>
    </row>
    <row r="1373" spans="1:2" x14ac:dyDescent="0.4">
      <c r="A1373" s="32">
        <v>29084</v>
      </c>
      <c r="B1373" s="33">
        <v>12.6</v>
      </c>
    </row>
    <row r="1374" spans="1:2" x14ac:dyDescent="0.4">
      <c r="A1374" s="32">
        <v>29732</v>
      </c>
      <c r="B1374" s="33">
        <v>12.6</v>
      </c>
    </row>
    <row r="1375" spans="1:2" x14ac:dyDescent="0.4">
      <c r="A1375" s="32">
        <v>2010284</v>
      </c>
      <c r="B1375" s="33">
        <v>12.9</v>
      </c>
    </row>
    <row r="1376" spans="1:2" x14ac:dyDescent="0.4">
      <c r="A1376" s="32">
        <v>30280</v>
      </c>
      <c r="B1376" s="33">
        <v>6.4</v>
      </c>
    </row>
    <row r="1377" spans="1:2" x14ac:dyDescent="0.4">
      <c r="A1377" s="32">
        <v>16046</v>
      </c>
      <c r="B1377" s="33">
        <v>5.8</v>
      </c>
    </row>
    <row r="1378" spans="1:2" x14ac:dyDescent="0.4">
      <c r="A1378" s="32">
        <v>29891</v>
      </c>
      <c r="B1378" s="33">
        <v>0.1</v>
      </c>
    </row>
    <row r="1379" spans="1:2" x14ac:dyDescent="0.4">
      <c r="A1379" s="32">
        <v>16044</v>
      </c>
      <c r="B1379" s="33">
        <v>5.9</v>
      </c>
    </row>
    <row r="1380" spans="1:2" x14ac:dyDescent="0.4">
      <c r="A1380" s="32">
        <v>14923</v>
      </c>
      <c r="B1380" s="33">
        <v>4.5</v>
      </c>
    </row>
    <row r="1381" spans="1:2" x14ac:dyDescent="0.4">
      <c r="A1381" s="32">
        <v>27605</v>
      </c>
      <c r="B1381" s="33">
        <v>0</v>
      </c>
    </row>
    <row r="1382" spans="1:2" x14ac:dyDescent="0.4">
      <c r="A1382" s="32">
        <v>14916</v>
      </c>
      <c r="B1382" s="33">
        <v>9.8000000000000007</v>
      </c>
    </row>
    <row r="1383" spans="1:2" x14ac:dyDescent="0.4">
      <c r="A1383" s="32">
        <v>14912</v>
      </c>
      <c r="B1383" s="33">
        <v>14.5</v>
      </c>
    </row>
    <row r="1384" spans="1:2" x14ac:dyDescent="0.4">
      <c r="A1384" s="32">
        <v>28736</v>
      </c>
      <c r="B1384" s="33">
        <v>0.1</v>
      </c>
    </row>
    <row r="1385" spans="1:2" x14ac:dyDescent="0.4">
      <c r="A1385" s="32">
        <v>27820</v>
      </c>
      <c r="B1385" s="33">
        <v>0.1</v>
      </c>
    </row>
    <row r="1386" spans="1:2" x14ac:dyDescent="0.4">
      <c r="A1386" s="32">
        <v>16035</v>
      </c>
      <c r="B1386" s="33">
        <v>8.8000000000000007</v>
      </c>
    </row>
    <row r="1387" spans="1:2" x14ac:dyDescent="0.4">
      <c r="A1387" s="32">
        <v>16036</v>
      </c>
      <c r="B1387" s="33">
        <v>8.3000000000000007</v>
      </c>
    </row>
    <row r="1388" spans="1:2" x14ac:dyDescent="0.4">
      <c r="A1388" s="32">
        <v>17924</v>
      </c>
      <c r="B1388" s="33">
        <v>8.9</v>
      </c>
    </row>
    <row r="1389" spans="1:2" x14ac:dyDescent="0.4">
      <c r="A1389" s="32">
        <v>14917</v>
      </c>
      <c r="B1389" s="33">
        <v>6.9</v>
      </c>
    </row>
    <row r="1390" spans="1:2" x14ac:dyDescent="0.4">
      <c r="A1390" s="32">
        <v>14919</v>
      </c>
      <c r="B1390" s="33">
        <v>6.5</v>
      </c>
    </row>
    <row r="1391" spans="1:2" x14ac:dyDescent="0.4">
      <c r="A1391" s="32">
        <v>14920</v>
      </c>
      <c r="B1391" s="33">
        <v>6.8</v>
      </c>
    </row>
    <row r="1392" spans="1:2" x14ac:dyDescent="0.4">
      <c r="A1392" s="32">
        <v>14927</v>
      </c>
      <c r="B1392" s="33">
        <v>9.6</v>
      </c>
    </row>
    <row r="1393" spans="1:2" x14ac:dyDescent="0.4">
      <c r="A1393" s="32">
        <v>16049</v>
      </c>
      <c r="B1393" s="33">
        <v>1</v>
      </c>
    </row>
    <row r="1394" spans="1:2" x14ac:dyDescent="0.4">
      <c r="A1394" s="32">
        <v>16057</v>
      </c>
      <c r="B1394" s="33">
        <v>0.3</v>
      </c>
    </row>
    <row r="1395" spans="1:2" x14ac:dyDescent="0.4">
      <c r="A1395" s="32">
        <v>160571</v>
      </c>
      <c r="B1395" s="33">
        <v>17.5</v>
      </c>
    </row>
    <row r="1396" spans="1:2" x14ac:dyDescent="0.4">
      <c r="A1396" s="32">
        <v>16050</v>
      </c>
      <c r="B1396" s="33">
        <v>8.1</v>
      </c>
    </row>
    <row r="1397" spans="1:2" x14ac:dyDescent="0.4">
      <c r="A1397" s="32">
        <v>18202</v>
      </c>
      <c r="B1397" s="33">
        <v>0.5</v>
      </c>
    </row>
    <row r="1398" spans="1:2" x14ac:dyDescent="0.4">
      <c r="A1398" s="32">
        <v>16051</v>
      </c>
      <c r="B1398" s="33">
        <v>5.9</v>
      </c>
    </row>
    <row r="1399" spans="1:2" x14ac:dyDescent="0.4">
      <c r="A1399" s="32">
        <v>14918</v>
      </c>
      <c r="B1399" s="33">
        <v>4.0999999999999996</v>
      </c>
    </row>
    <row r="1400" spans="1:2" x14ac:dyDescent="0.4">
      <c r="A1400" s="32">
        <v>27819</v>
      </c>
      <c r="B1400" s="33">
        <v>0.1</v>
      </c>
    </row>
    <row r="1401" spans="1:2" x14ac:dyDescent="0.4">
      <c r="A1401" s="32">
        <v>14925</v>
      </c>
      <c r="B1401" s="33">
        <v>4.0999999999999996</v>
      </c>
    </row>
    <row r="1402" spans="1:2" x14ac:dyDescent="0.4">
      <c r="A1402" s="32">
        <v>27611</v>
      </c>
      <c r="B1402" s="33">
        <v>0.1</v>
      </c>
    </row>
    <row r="1403" spans="1:2" x14ac:dyDescent="0.4">
      <c r="A1403" s="32">
        <v>32200</v>
      </c>
      <c r="B1403" s="33">
        <v>6.5</v>
      </c>
    </row>
    <row r="1404" spans="1:2" x14ac:dyDescent="0.4">
      <c r="A1404" s="32">
        <v>16053</v>
      </c>
      <c r="B1404" s="33">
        <v>0.6</v>
      </c>
    </row>
    <row r="1405" spans="1:2" x14ac:dyDescent="0.4">
      <c r="A1405" s="32">
        <v>16055</v>
      </c>
      <c r="B1405" s="33">
        <v>0.6</v>
      </c>
    </row>
    <row r="1406" spans="1:2" x14ac:dyDescent="0.4">
      <c r="A1406" s="32">
        <v>14922</v>
      </c>
      <c r="B1406" s="33">
        <v>6.8</v>
      </c>
    </row>
    <row r="1407" spans="1:2" x14ac:dyDescent="0.4">
      <c r="A1407" s="32">
        <v>31814</v>
      </c>
      <c r="B1407" s="33">
        <v>0.1</v>
      </c>
    </row>
    <row r="1408" spans="1:2" x14ac:dyDescent="0.4">
      <c r="A1408" s="32">
        <v>14921</v>
      </c>
      <c r="B1408" s="33">
        <v>6.8</v>
      </c>
    </row>
    <row r="1409" spans="1:2" x14ac:dyDescent="0.4">
      <c r="A1409" s="32">
        <v>16054</v>
      </c>
      <c r="B1409" s="33">
        <v>0.8</v>
      </c>
    </row>
    <row r="1410" spans="1:2" x14ac:dyDescent="0.4">
      <c r="A1410" s="32">
        <v>18199</v>
      </c>
      <c r="B1410" s="33">
        <v>1</v>
      </c>
    </row>
    <row r="1411" spans="1:2" x14ac:dyDescent="0.4">
      <c r="A1411" s="32">
        <v>16045</v>
      </c>
      <c r="B1411" s="33">
        <v>4.5</v>
      </c>
    </row>
    <row r="1412" spans="1:2" x14ac:dyDescent="0.4">
      <c r="A1412" s="32">
        <v>27606</v>
      </c>
      <c r="B1412" s="33">
        <v>0.1</v>
      </c>
    </row>
    <row r="1413" spans="1:2" x14ac:dyDescent="0.4">
      <c r="A1413" s="32">
        <v>16060</v>
      </c>
      <c r="B1413" s="33">
        <v>12.3</v>
      </c>
    </row>
    <row r="1414" spans="1:2" x14ac:dyDescent="0.4">
      <c r="A1414" s="32">
        <v>16062</v>
      </c>
      <c r="B1414" s="33">
        <v>12.4</v>
      </c>
    </row>
    <row r="1415" spans="1:2" x14ac:dyDescent="0.4">
      <c r="A1415" s="32">
        <v>16061</v>
      </c>
      <c r="B1415" s="33">
        <v>12.3</v>
      </c>
    </row>
    <row r="1416" spans="1:2" x14ac:dyDescent="0.4">
      <c r="A1416" s="32">
        <v>14926</v>
      </c>
      <c r="B1416" s="33">
        <v>8.1999999999999993</v>
      </c>
    </row>
    <row r="1417" spans="1:2" x14ac:dyDescent="0.4">
      <c r="A1417" s="32">
        <v>30279</v>
      </c>
      <c r="B1417" s="33">
        <v>6.6</v>
      </c>
    </row>
    <row r="1418" spans="1:2" x14ac:dyDescent="0.4">
      <c r="A1418" s="32">
        <v>17716</v>
      </c>
      <c r="B1418" s="33">
        <v>9.8000000000000007</v>
      </c>
    </row>
    <row r="1419" spans="1:2" x14ac:dyDescent="0.4">
      <c r="A1419" s="32">
        <v>32450</v>
      </c>
      <c r="B1419" s="33">
        <v>8.4</v>
      </c>
    </row>
    <row r="1420" spans="1:2" x14ac:dyDescent="0.4">
      <c r="A1420" s="32">
        <v>16047</v>
      </c>
      <c r="B1420" s="33">
        <v>8.4</v>
      </c>
    </row>
    <row r="1421" spans="1:2" x14ac:dyDescent="0.4">
      <c r="A1421" s="32">
        <v>30507</v>
      </c>
      <c r="B1421" s="33">
        <v>8.4</v>
      </c>
    </row>
    <row r="1422" spans="1:2" x14ac:dyDescent="0.4">
      <c r="A1422" s="32">
        <v>17283</v>
      </c>
      <c r="B1422" s="33">
        <v>1.5</v>
      </c>
    </row>
    <row r="1423" spans="1:2" x14ac:dyDescent="0.4">
      <c r="A1423" s="32">
        <v>12052</v>
      </c>
      <c r="B1423" s="33">
        <v>1.5</v>
      </c>
    </row>
    <row r="1424" spans="1:2" x14ac:dyDescent="0.4">
      <c r="A1424" s="32">
        <v>28168</v>
      </c>
      <c r="B1424" s="33">
        <v>1.5</v>
      </c>
    </row>
    <row r="1425" spans="1:2" x14ac:dyDescent="0.4">
      <c r="A1425" s="32">
        <v>29823</v>
      </c>
      <c r="B1425" s="33">
        <v>1.5</v>
      </c>
    </row>
    <row r="1426" spans="1:2" x14ac:dyDescent="0.4">
      <c r="A1426" s="32">
        <v>17253</v>
      </c>
      <c r="B1426" s="33">
        <v>1.3</v>
      </c>
    </row>
    <row r="1427" spans="1:2" x14ac:dyDescent="0.4">
      <c r="A1427" s="32">
        <v>17251</v>
      </c>
      <c r="B1427" s="33">
        <v>1.1000000000000001</v>
      </c>
    </row>
    <row r="1428" spans="1:2" x14ac:dyDescent="0.4">
      <c r="A1428" s="32">
        <v>12047</v>
      </c>
      <c r="B1428" s="33">
        <v>1.5</v>
      </c>
    </row>
    <row r="1429" spans="1:2" x14ac:dyDescent="0.4">
      <c r="A1429" s="32">
        <v>12046</v>
      </c>
      <c r="B1429" s="33">
        <v>1.4</v>
      </c>
    </row>
    <row r="1430" spans="1:2" x14ac:dyDescent="0.4">
      <c r="A1430" s="32">
        <v>12045</v>
      </c>
      <c r="B1430" s="33">
        <v>1.4</v>
      </c>
    </row>
    <row r="1431" spans="1:2" x14ac:dyDescent="0.4">
      <c r="A1431" s="32">
        <v>29824</v>
      </c>
      <c r="B1431" s="33">
        <v>1.5</v>
      </c>
    </row>
    <row r="1432" spans="1:2" x14ac:dyDescent="0.4">
      <c r="A1432" s="32">
        <v>17252</v>
      </c>
      <c r="B1432" s="33">
        <v>2.9</v>
      </c>
    </row>
    <row r="1433" spans="1:2" x14ac:dyDescent="0.4">
      <c r="A1433" s="32">
        <v>17254</v>
      </c>
      <c r="B1433" s="33">
        <v>2.9</v>
      </c>
    </row>
    <row r="1434" spans="1:2" x14ac:dyDescent="0.4">
      <c r="A1434" s="32">
        <v>27957</v>
      </c>
      <c r="B1434" s="33">
        <v>0.1</v>
      </c>
    </row>
    <row r="1435" spans="1:2" x14ac:dyDescent="0.4">
      <c r="A1435" s="32">
        <v>17714</v>
      </c>
      <c r="B1435" s="33">
        <v>10.5</v>
      </c>
    </row>
    <row r="1436" spans="1:2" x14ac:dyDescent="0.4">
      <c r="A1436" s="32">
        <v>10550</v>
      </c>
      <c r="B1436" s="33">
        <v>9.5</v>
      </c>
    </row>
    <row r="1437" spans="1:2" x14ac:dyDescent="0.4">
      <c r="A1437" s="32">
        <v>10559</v>
      </c>
      <c r="B1437" s="33">
        <v>1</v>
      </c>
    </row>
    <row r="1438" spans="1:2" x14ac:dyDescent="0.4">
      <c r="A1438" s="32">
        <v>10576</v>
      </c>
      <c r="B1438" s="33">
        <v>11.2</v>
      </c>
    </row>
    <row r="1439" spans="1:2" x14ac:dyDescent="0.4">
      <c r="A1439" s="32">
        <v>17724</v>
      </c>
      <c r="B1439" s="33">
        <v>5.2</v>
      </c>
    </row>
    <row r="1440" spans="1:2" x14ac:dyDescent="0.4">
      <c r="A1440" s="32">
        <v>10555</v>
      </c>
      <c r="B1440" s="33">
        <v>1</v>
      </c>
    </row>
    <row r="1441" spans="1:2" x14ac:dyDescent="0.4">
      <c r="A1441" s="32">
        <v>10567</v>
      </c>
      <c r="B1441" s="33">
        <v>1</v>
      </c>
    </row>
    <row r="1442" spans="1:2" x14ac:dyDescent="0.4">
      <c r="A1442" s="32">
        <v>10558</v>
      </c>
      <c r="B1442" s="33">
        <v>1</v>
      </c>
    </row>
    <row r="1443" spans="1:2" x14ac:dyDescent="0.4">
      <c r="A1443" s="32">
        <v>28918</v>
      </c>
      <c r="B1443" s="33">
        <v>1.5</v>
      </c>
    </row>
    <row r="1444" spans="1:2" x14ac:dyDescent="0.4">
      <c r="A1444" s="32">
        <v>10568</v>
      </c>
      <c r="B1444" s="33">
        <v>1.9</v>
      </c>
    </row>
    <row r="1445" spans="1:2" x14ac:dyDescent="0.4">
      <c r="A1445" s="32">
        <v>31414</v>
      </c>
      <c r="B1445" s="33">
        <v>13.5</v>
      </c>
    </row>
    <row r="1446" spans="1:2" x14ac:dyDescent="0.4">
      <c r="A1446" s="32">
        <v>17901</v>
      </c>
      <c r="B1446" s="33">
        <v>10.5</v>
      </c>
    </row>
    <row r="1447" spans="1:2" x14ac:dyDescent="0.4">
      <c r="A1447" s="32">
        <v>28930</v>
      </c>
      <c r="B1447" s="33">
        <v>6</v>
      </c>
    </row>
    <row r="1448" spans="1:2" x14ac:dyDescent="0.4">
      <c r="A1448" s="32">
        <v>28933</v>
      </c>
      <c r="B1448" s="33">
        <v>7.2</v>
      </c>
    </row>
    <row r="1449" spans="1:2" x14ac:dyDescent="0.4">
      <c r="A1449" s="32">
        <v>16700</v>
      </c>
      <c r="B1449" s="33">
        <v>4.7</v>
      </c>
    </row>
    <row r="1450" spans="1:2" x14ac:dyDescent="0.4">
      <c r="A1450" s="32">
        <v>16699</v>
      </c>
      <c r="B1450" s="33">
        <v>6.5</v>
      </c>
    </row>
    <row r="1451" spans="1:2" x14ac:dyDescent="0.4">
      <c r="A1451" s="32">
        <v>16698</v>
      </c>
      <c r="B1451" s="33">
        <v>5.9</v>
      </c>
    </row>
    <row r="1452" spans="1:2" x14ac:dyDescent="0.4">
      <c r="A1452" s="32">
        <v>16697</v>
      </c>
      <c r="B1452" s="33">
        <v>6.2</v>
      </c>
    </row>
    <row r="1453" spans="1:2" x14ac:dyDescent="0.4">
      <c r="A1453" s="32">
        <v>29292</v>
      </c>
      <c r="B1453" s="33">
        <v>0.1</v>
      </c>
    </row>
    <row r="1454" spans="1:2" x14ac:dyDescent="0.4">
      <c r="A1454" s="32">
        <v>16696</v>
      </c>
      <c r="B1454" s="33">
        <v>6.5</v>
      </c>
    </row>
    <row r="1455" spans="1:2" x14ac:dyDescent="0.4">
      <c r="A1455" s="32">
        <v>16695</v>
      </c>
      <c r="B1455" s="33">
        <v>8.1999999999999993</v>
      </c>
    </row>
    <row r="1456" spans="1:2" x14ac:dyDescent="0.4">
      <c r="A1456" s="32">
        <v>16694</v>
      </c>
      <c r="B1456" s="33">
        <v>6.9</v>
      </c>
    </row>
    <row r="1457" spans="1:2" x14ac:dyDescent="0.4">
      <c r="A1457" s="32">
        <v>22391</v>
      </c>
      <c r="B1457" s="33">
        <v>4</v>
      </c>
    </row>
    <row r="1458" spans="1:2" x14ac:dyDescent="0.4">
      <c r="A1458" s="32">
        <v>10767</v>
      </c>
      <c r="B1458" s="33">
        <v>4.8</v>
      </c>
    </row>
    <row r="1459" spans="1:2" x14ac:dyDescent="0.4">
      <c r="A1459" s="32">
        <v>10768</v>
      </c>
      <c r="B1459" s="33">
        <v>4.8</v>
      </c>
    </row>
    <row r="1460" spans="1:2" x14ac:dyDescent="0.4">
      <c r="A1460" s="32">
        <v>10769</v>
      </c>
      <c r="B1460" s="33">
        <v>4.8</v>
      </c>
    </row>
    <row r="1461" spans="1:2" x14ac:dyDescent="0.4">
      <c r="A1461" s="32">
        <v>28935</v>
      </c>
      <c r="B1461" s="33">
        <v>4.7</v>
      </c>
    </row>
    <row r="1462" spans="1:2" x14ac:dyDescent="0.4">
      <c r="A1462" s="32">
        <v>31730</v>
      </c>
      <c r="B1462" s="33">
        <v>17.899999999999999</v>
      </c>
    </row>
    <row r="1463" spans="1:2" x14ac:dyDescent="0.4">
      <c r="A1463" s="32">
        <v>16453</v>
      </c>
      <c r="B1463" s="33">
        <v>11</v>
      </c>
    </row>
    <row r="1464" spans="1:2" x14ac:dyDescent="0.4">
      <c r="A1464" s="32">
        <v>29393</v>
      </c>
      <c r="B1464" s="33">
        <v>12</v>
      </c>
    </row>
    <row r="1465" spans="1:2" x14ac:dyDescent="0.4">
      <c r="A1465" s="32">
        <v>16951</v>
      </c>
      <c r="B1465" s="33">
        <v>18.2</v>
      </c>
    </row>
    <row r="1466" spans="1:2" x14ac:dyDescent="0.4">
      <c r="A1466" s="32">
        <v>29182</v>
      </c>
      <c r="B1466" s="33">
        <v>11.9</v>
      </c>
    </row>
    <row r="1467" spans="1:2" x14ac:dyDescent="0.4">
      <c r="A1467" s="32">
        <v>17940</v>
      </c>
      <c r="B1467" s="33">
        <v>9.3000000000000007</v>
      </c>
    </row>
    <row r="1468" spans="1:2" x14ac:dyDescent="0.4">
      <c r="A1468" s="32">
        <v>29616</v>
      </c>
      <c r="B1468" s="33">
        <v>17.600000000000001</v>
      </c>
    </row>
    <row r="1469" spans="1:2" x14ac:dyDescent="0.4">
      <c r="A1469" s="32">
        <v>29183</v>
      </c>
      <c r="B1469" s="33">
        <v>10.199999999999999</v>
      </c>
    </row>
    <row r="1470" spans="1:2" x14ac:dyDescent="0.4">
      <c r="A1470" s="32">
        <v>29184</v>
      </c>
      <c r="B1470" s="33">
        <v>7.3</v>
      </c>
    </row>
    <row r="1471" spans="1:2" x14ac:dyDescent="0.4">
      <c r="A1471" s="32">
        <v>23646</v>
      </c>
      <c r="B1471" s="33">
        <v>19.5</v>
      </c>
    </row>
    <row r="1472" spans="1:2" x14ac:dyDescent="0.4">
      <c r="A1472" s="32">
        <v>16953</v>
      </c>
      <c r="B1472" s="33">
        <v>4.2</v>
      </c>
    </row>
    <row r="1473" spans="1:2" x14ac:dyDescent="0.4">
      <c r="A1473" s="32">
        <v>2015100</v>
      </c>
      <c r="B1473" s="33">
        <v>26</v>
      </c>
    </row>
    <row r="1474" spans="1:2" x14ac:dyDescent="0.4">
      <c r="A1474" s="32">
        <v>15868</v>
      </c>
      <c r="B1474" s="33">
        <v>6.6</v>
      </c>
    </row>
    <row r="1475" spans="1:2" x14ac:dyDescent="0.4">
      <c r="A1475" s="32">
        <v>16071</v>
      </c>
      <c r="B1475" s="33">
        <v>5.5</v>
      </c>
    </row>
    <row r="1476" spans="1:2" x14ac:dyDescent="0.4">
      <c r="A1476" s="32">
        <v>12759</v>
      </c>
      <c r="B1476" s="33">
        <v>6.3</v>
      </c>
    </row>
    <row r="1477" spans="1:2" x14ac:dyDescent="0.4">
      <c r="A1477" s="32">
        <v>12760</v>
      </c>
      <c r="B1477" s="33">
        <v>6.2</v>
      </c>
    </row>
    <row r="1478" spans="1:2" x14ac:dyDescent="0.4">
      <c r="A1478" s="32">
        <v>12761</v>
      </c>
      <c r="B1478" s="33">
        <v>6.5</v>
      </c>
    </row>
    <row r="1479" spans="1:2" x14ac:dyDescent="0.4">
      <c r="A1479" s="32">
        <v>31293</v>
      </c>
      <c r="B1479" s="33">
        <v>16.2</v>
      </c>
    </row>
    <row r="1480" spans="1:2" x14ac:dyDescent="0.4">
      <c r="A1480" s="32">
        <v>31292</v>
      </c>
      <c r="B1480" s="33">
        <v>26</v>
      </c>
    </row>
    <row r="1481" spans="1:2" x14ac:dyDescent="0.4">
      <c r="A1481" s="32">
        <v>11225</v>
      </c>
      <c r="B1481" s="33">
        <v>28</v>
      </c>
    </row>
    <row r="1482" spans="1:2" x14ac:dyDescent="0.4">
      <c r="A1482" s="32">
        <v>2015094</v>
      </c>
      <c r="B1482" s="33">
        <v>35</v>
      </c>
    </row>
    <row r="1483" spans="1:2" x14ac:dyDescent="0.4">
      <c r="A1483" s="32">
        <v>2011473</v>
      </c>
      <c r="B1483" s="33">
        <v>28</v>
      </c>
    </row>
    <row r="1484" spans="1:2" x14ac:dyDescent="0.4">
      <c r="A1484" s="32">
        <v>15869</v>
      </c>
      <c r="B1484" s="33">
        <v>6.6</v>
      </c>
    </row>
    <row r="1485" spans="1:2" x14ac:dyDescent="0.4">
      <c r="A1485" s="32">
        <v>11468</v>
      </c>
      <c r="B1485" s="33">
        <v>22</v>
      </c>
    </row>
    <row r="1486" spans="1:2" x14ac:dyDescent="0.4">
      <c r="A1486" s="32">
        <v>11469</v>
      </c>
      <c r="B1486" s="33">
        <v>19.899999999999999</v>
      </c>
    </row>
    <row r="1487" spans="1:2" x14ac:dyDescent="0.4">
      <c r="A1487" s="32">
        <v>30097</v>
      </c>
      <c r="B1487" s="33">
        <v>55.9</v>
      </c>
    </row>
    <row r="1488" spans="1:2" x14ac:dyDescent="0.4">
      <c r="A1488" s="32">
        <v>23099</v>
      </c>
      <c r="B1488" s="33">
        <v>39.9</v>
      </c>
    </row>
    <row r="1489" spans="1:2" x14ac:dyDescent="0.4">
      <c r="A1489" s="32">
        <v>23100</v>
      </c>
      <c r="B1489" s="33">
        <v>40.9</v>
      </c>
    </row>
    <row r="1490" spans="1:2" x14ac:dyDescent="0.4">
      <c r="A1490" s="32">
        <v>23096</v>
      </c>
      <c r="B1490" s="33">
        <v>41.9</v>
      </c>
    </row>
    <row r="1491" spans="1:2" x14ac:dyDescent="0.4">
      <c r="A1491" s="32">
        <v>23095</v>
      </c>
      <c r="B1491" s="33">
        <v>42.9</v>
      </c>
    </row>
    <row r="1492" spans="1:2" x14ac:dyDescent="0.4">
      <c r="A1492" s="32">
        <v>23097</v>
      </c>
      <c r="B1492" s="33">
        <v>29.9</v>
      </c>
    </row>
    <row r="1493" spans="1:2" x14ac:dyDescent="0.4">
      <c r="A1493" s="32">
        <v>23098</v>
      </c>
      <c r="B1493" s="33">
        <v>29.9</v>
      </c>
    </row>
    <row r="1494" spans="1:2" x14ac:dyDescent="0.4">
      <c r="A1494" s="32">
        <v>23106</v>
      </c>
      <c r="B1494" s="33">
        <v>29.9</v>
      </c>
    </row>
    <row r="1495" spans="1:2" x14ac:dyDescent="0.4">
      <c r="A1495" s="32">
        <v>30099</v>
      </c>
      <c r="B1495" s="33">
        <v>54.9</v>
      </c>
    </row>
    <row r="1496" spans="1:2" x14ac:dyDescent="0.4">
      <c r="A1496" s="32">
        <v>30100</v>
      </c>
      <c r="B1496" s="33">
        <v>54.9</v>
      </c>
    </row>
    <row r="1497" spans="1:2" x14ac:dyDescent="0.4">
      <c r="A1497" s="32">
        <v>27154</v>
      </c>
      <c r="B1497" s="33">
        <v>59.9</v>
      </c>
    </row>
    <row r="1498" spans="1:2" x14ac:dyDescent="0.4">
      <c r="A1498" s="32">
        <v>27152</v>
      </c>
      <c r="B1498" s="33">
        <v>69</v>
      </c>
    </row>
    <row r="1499" spans="1:2" x14ac:dyDescent="0.4">
      <c r="A1499" s="32">
        <v>30098</v>
      </c>
      <c r="B1499" s="33">
        <v>45.9</v>
      </c>
    </row>
    <row r="1500" spans="1:2" x14ac:dyDescent="0.4">
      <c r="A1500" s="32">
        <v>30109</v>
      </c>
      <c r="B1500" s="33">
        <v>29.9</v>
      </c>
    </row>
    <row r="1501" spans="1:2" x14ac:dyDescent="0.4">
      <c r="A1501" s="32">
        <v>22960</v>
      </c>
      <c r="B1501" s="33">
        <v>169.9</v>
      </c>
    </row>
    <row r="1502" spans="1:2" x14ac:dyDescent="0.4">
      <c r="A1502" s="32">
        <v>22992</v>
      </c>
      <c r="B1502" s="33">
        <v>94.9</v>
      </c>
    </row>
    <row r="1503" spans="1:2" x14ac:dyDescent="0.4">
      <c r="A1503" s="32">
        <v>22985</v>
      </c>
      <c r="B1503" s="33">
        <v>169.9</v>
      </c>
    </row>
    <row r="1504" spans="1:2" x14ac:dyDescent="0.4">
      <c r="A1504" s="32">
        <v>22923</v>
      </c>
      <c r="B1504" s="33">
        <v>174.9</v>
      </c>
    </row>
    <row r="1505" spans="1:2" x14ac:dyDescent="0.4">
      <c r="A1505" s="32">
        <v>23103</v>
      </c>
      <c r="B1505" s="33">
        <v>11</v>
      </c>
    </row>
    <row r="1506" spans="1:2" x14ac:dyDescent="0.4">
      <c r="A1506" s="32">
        <v>23105</v>
      </c>
      <c r="B1506" s="33">
        <v>11</v>
      </c>
    </row>
    <row r="1507" spans="1:2" x14ac:dyDescent="0.4">
      <c r="A1507" s="32">
        <v>22913</v>
      </c>
      <c r="B1507" s="33">
        <v>149.9</v>
      </c>
    </row>
    <row r="1508" spans="1:2" x14ac:dyDescent="0.4">
      <c r="A1508" s="32">
        <v>30092</v>
      </c>
      <c r="B1508" s="33">
        <v>49.9</v>
      </c>
    </row>
    <row r="1509" spans="1:2" x14ac:dyDescent="0.4">
      <c r="A1509" s="32">
        <v>22948</v>
      </c>
      <c r="B1509" s="33">
        <v>49.9</v>
      </c>
    </row>
    <row r="1510" spans="1:2" x14ac:dyDescent="0.4">
      <c r="A1510" s="32">
        <v>22949</v>
      </c>
      <c r="B1510" s="33">
        <v>144</v>
      </c>
    </row>
    <row r="1511" spans="1:2" x14ac:dyDescent="0.4">
      <c r="A1511" s="32">
        <v>28871</v>
      </c>
      <c r="B1511" s="33">
        <v>6</v>
      </c>
    </row>
    <row r="1512" spans="1:2" x14ac:dyDescent="0.4">
      <c r="A1512" s="32">
        <v>16812</v>
      </c>
      <c r="B1512" s="33">
        <v>6.5</v>
      </c>
    </row>
    <row r="1513" spans="1:2" x14ac:dyDescent="0.4">
      <c r="A1513" s="32">
        <v>28875</v>
      </c>
      <c r="B1513" s="33">
        <v>6.5</v>
      </c>
    </row>
    <row r="1514" spans="1:2" x14ac:dyDescent="0.4">
      <c r="A1514" s="32">
        <v>32270</v>
      </c>
      <c r="B1514" s="33">
        <v>0</v>
      </c>
    </row>
    <row r="1515" spans="1:2" x14ac:dyDescent="0.4">
      <c r="A1515" s="32">
        <v>16813</v>
      </c>
      <c r="B1515" s="33">
        <v>6.5</v>
      </c>
    </row>
    <row r="1516" spans="1:2" x14ac:dyDescent="0.4">
      <c r="A1516" s="32">
        <v>28876</v>
      </c>
      <c r="B1516" s="33">
        <v>5.9</v>
      </c>
    </row>
    <row r="1517" spans="1:2" x14ac:dyDescent="0.4">
      <c r="A1517" s="32">
        <v>16814</v>
      </c>
      <c r="B1517" s="33">
        <v>6</v>
      </c>
    </row>
    <row r="1518" spans="1:2" x14ac:dyDescent="0.4">
      <c r="A1518" s="32">
        <v>27370</v>
      </c>
      <c r="B1518" s="33">
        <v>46.7</v>
      </c>
    </row>
    <row r="1519" spans="1:2" x14ac:dyDescent="0.4">
      <c r="A1519" s="32">
        <v>27366</v>
      </c>
      <c r="B1519" s="33">
        <v>38.9</v>
      </c>
    </row>
    <row r="1520" spans="1:2" x14ac:dyDescent="0.4">
      <c r="A1520" s="32">
        <v>27367</v>
      </c>
      <c r="B1520" s="33">
        <v>38.9</v>
      </c>
    </row>
    <row r="1521" spans="1:2" x14ac:dyDescent="0.4">
      <c r="A1521" s="32">
        <v>27368</v>
      </c>
      <c r="B1521" s="33">
        <v>46.7</v>
      </c>
    </row>
    <row r="1522" spans="1:2" x14ac:dyDescent="0.4">
      <c r="A1522" s="32">
        <v>27371</v>
      </c>
      <c r="B1522" s="33">
        <v>46.7</v>
      </c>
    </row>
    <row r="1523" spans="1:2" x14ac:dyDescent="0.4">
      <c r="A1523" s="32">
        <v>27369</v>
      </c>
      <c r="B1523" s="33">
        <v>46.7</v>
      </c>
    </row>
    <row r="1524" spans="1:2" x14ac:dyDescent="0.4">
      <c r="A1524" s="32">
        <v>23171</v>
      </c>
      <c r="B1524" s="33">
        <v>1.8</v>
      </c>
    </row>
    <row r="1525" spans="1:2" x14ac:dyDescent="0.4">
      <c r="A1525" s="32">
        <v>23172</v>
      </c>
      <c r="B1525" s="33">
        <v>1.6</v>
      </c>
    </row>
    <row r="1526" spans="1:2" x14ac:dyDescent="0.4">
      <c r="A1526" s="32">
        <v>10870</v>
      </c>
      <c r="B1526" s="33">
        <v>18.899999999999999</v>
      </c>
    </row>
    <row r="1527" spans="1:2" x14ac:dyDescent="0.4">
      <c r="A1527" s="32">
        <v>29906</v>
      </c>
      <c r="B1527" s="33">
        <v>59.9</v>
      </c>
    </row>
    <row r="1528" spans="1:2" x14ac:dyDescent="0.4">
      <c r="A1528" s="32">
        <v>2029492</v>
      </c>
      <c r="B1528" s="33">
        <v>6</v>
      </c>
    </row>
    <row r="1529" spans="1:2" x14ac:dyDescent="0.4">
      <c r="A1529" s="32">
        <v>23173</v>
      </c>
      <c r="B1529" s="33">
        <v>3.2</v>
      </c>
    </row>
    <row r="1530" spans="1:2" x14ac:dyDescent="0.4">
      <c r="A1530" s="32">
        <v>16140</v>
      </c>
      <c r="B1530" s="33">
        <v>17</v>
      </c>
    </row>
    <row r="1531" spans="1:2" x14ac:dyDescent="0.4">
      <c r="A1531" s="32">
        <v>2029821</v>
      </c>
      <c r="B1531" s="33">
        <v>10.9</v>
      </c>
    </row>
    <row r="1532" spans="1:2" x14ac:dyDescent="0.4">
      <c r="A1532" s="32">
        <v>22582</v>
      </c>
      <c r="B1532" s="33">
        <v>14</v>
      </c>
    </row>
    <row r="1533" spans="1:2" x14ac:dyDescent="0.4">
      <c r="A1533" s="32">
        <v>22578</v>
      </c>
      <c r="B1533" s="33">
        <v>29.2</v>
      </c>
    </row>
    <row r="1534" spans="1:2" x14ac:dyDescent="0.4">
      <c r="A1534" s="32">
        <v>2029096</v>
      </c>
      <c r="B1534" s="33">
        <v>26</v>
      </c>
    </row>
    <row r="1535" spans="1:2" x14ac:dyDescent="0.4">
      <c r="A1535" s="32">
        <v>22579</v>
      </c>
      <c r="B1535" s="33">
        <v>29.2</v>
      </c>
    </row>
    <row r="1536" spans="1:2" x14ac:dyDescent="0.4">
      <c r="A1536" s="32">
        <v>22580</v>
      </c>
      <c r="B1536" s="33">
        <v>14</v>
      </c>
    </row>
    <row r="1537" spans="1:2" x14ac:dyDescent="0.4">
      <c r="A1537" s="32">
        <v>22587</v>
      </c>
      <c r="B1537" s="33">
        <v>4.7</v>
      </c>
    </row>
    <row r="1538" spans="1:2" x14ac:dyDescent="0.4">
      <c r="A1538" s="32">
        <v>27357</v>
      </c>
      <c r="B1538" s="33">
        <v>29</v>
      </c>
    </row>
    <row r="1539" spans="1:2" x14ac:dyDescent="0.4">
      <c r="A1539" s="32">
        <v>22581</v>
      </c>
      <c r="B1539" s="33">
        <v>15.3</v>
      </c>
    </row>
    <row r="1540" spans="1:2" x14ac:dyDescent="0.4">
      <c r="A1540" s="32">
        <v>22585</v>
      </c>
      <c r="B1540" s="33">
        <v>5</v>
      </c>
    </row>
    <row r="1541" spans="1:2" x14ac:dyDescent="0.4">
      <c r="A1541" s="32">
        <v>32199</v>
      </c>
      <c r="B1541" s="33">
        <v>17.8</v>
      </c>
    </row>
    <row r="1542" spans="1:2" x14ac:dyDescent="0.4">
      <c r="A1542" s="32">
        <v>22586</v>
      </c>
      <c r="B1542" s="33">
        <v>5.5</v>
      </c>
    </row>
    <row r="1543" spans="1:2" x14ac:dyDescent="0.4">
      <c r="A1543" s="32">
        <v>22588</v>
      </c>
      <c r="B1543" s="33">
        <v>61</v>
      </c>
    </row>
    <row r="1544" spans="1:2" x14ac:dyDescent="0.4">
      <c r="A1544" s="32">
        <v>28834</v>
      </c>
      <c r="B1544" s="33">
        <v>29.2</v>
      </c>
    </row>
    <row r="1545" spans="1:2" x14ac:dyDescent="0.4">
      <c r="A1545" s="32">
        <v>31725</v>
      </c>
      <c r="B1545" s="33">
        <v>13.6</v>
      </c>
    </row>
    <row r="1546" spans="1:2" x14ac:dyDescent="0.4">
      <c r="A1546" s="32">
        <v>29548</v>
      </c>
      <c r="B1546" s="33">
        <v>30.3</v>
      </c>
    </row>
    <row r="1547" spans="1:2" x14ac:dyDescent="0.4">
      <c r="A1547" s="32">
        <v>22584</v>
      </c>
      <c r="B1547" s="33">
        <v>5.2</v>
      </c>
    </row>
    <row r="1548" spans="1:2" x14ac:dyDescent="0.4">
      <c r="A1548" s="32">
        <v>31723</v>
      </c>
      <c r="B1548" s="33">
        <v>13.9</v>
      </c>
    </row>
    <row r="1549" spans="1:2" x14ac:dyDescent="0.4">
      <c r="A1549" s="32">
        <v>22583</v>
      </c>
      <c r="B1549" s="33">
        <v>5.2</v>
      </c>
    </row>
    <row r="1550" spans="1:2" x14ac:dyDescent="0.4">
      <c r="A1550" s="32">
        <v>29549</v>
      </c>
      <c r="B1550" s="33">
        <v>29</v>
      </c>
    </row>
    <row r="1551" spans="1:2" x14ac:dyDescent="0.4">
      <c r="A1551" s="32">
        <v>29546</v>
      </c>
      <c r="B1551" s="33">
        <v>15.2</v>
      </c>
    </row>
    <row r="1552" spans="1:2" x14ac:dyDescent="0.4">
      <c r="A1552" s="32">
        <v>29547</v>
      </c>
      <c r="B1552" s="33">
        <v>36.299999999999997</v>
      </c>
    </row>
    <row r="1553" spans="1:2" x14ac:dyDescent="0.4">
      <c r="A1553" s="32">
        <v>18164</v>
      </c>
      <c r="B1553" s="33">
        <v>9</v>
      </c>
    </row>
    <row r="1554" spans="1:2" x14ac:dyDescent="0.4">
      <c r="A1554" s="32">
        <v>31457</v>
      </c>
      <c r="B1554" s="33">
        <v>23.5</v>
      </c>
    </row>
    <row r="1555" spans="1:2" x14ac:dyDescent="0.4">
      <c r="A1555" s="32">
        <v>31456</v>
      </c>
      <c r="B1555" s="33">
        <v>26.9</v>
      </c>
    </row>
    <row r="1556" spans="1:2" x14ac:dyDescent="0.4">
      <c r="A1556" s="32">
        <v>28689</v>
      </c>
      <c r="B1556" s="33">
        <v>13</v>
      </c>
    </row>
    <row r="1557" spans="1:2" x14ac:dyDescent="0.4">
      <c r="A1557" s="32">
        <v>18585</v>
      </c>
      <c r="B1557" s="33">
        <v>24.3</v>
      </c>
    </row>
    <row r="1558" spans="1:2" x14ac:dyDescent="0.4">
      <c r="A1558" s="32">
        <v>27164</v>
      </c>
      <c r="B1558" s="33">
        <v>18.5</v>
      </c>
    </row>
    <row r="1559" spans="1:2" x14ac:dyDescent="0.4">
      <c r="A1559" s="32">
        <v>18584</v>
      </c>
      <c r="B1559" s="33">
        <v>3.9</v>
      </c>
    </row>
    <row r="1560" spans="1:2" x14ac:dyDescent="0.4">
      <c r="A1560" s="32">
        <v>14042</v>
      </c>
      <c r="B1560" s="33">
        <v>8.5</v>
      </c>
    </row>
    <row r="1561" spans="1:2" x14ac:dyDescent="0.4">
      <c r="A1561" s="32">
        <v>14043</v>
      </c>
      <c r="B1561" s="33">
        <v>6.5</v>
      </c>
    </row>
    <row r="1562" spans="1:2" x14ac:dyDescent="0.4">
      <c r="A1562" s="32">
        <v>14068</v>
      </c>
      <c r="B1562" s="33">
        <v>6.5</v>
      </c>
    </row>
    <row r="1563" spans="1:2" x14ac:dyDescent="0.4">
      <c r="A1563" s="32">
        <v>16374</v>
      </c>
      <c r="B1563" s="33">
        <v>13.9</v>
      </c>
    </row>
    <row r="1564" spans="1:2" x14ac:dyDescent="0.4">
      <c r="A1564" s="32">
        <v>16375</v>
      </c>
      <c r="B1564" s="33">
        <v>5.4</v>
      </c>
    </row>
    <row r="1565" spans="1:2" x14ac:dyDescent="0.4">
      <c r="A1565" s="32">
        <v>16373</v>
      </c>
      <c r="B1565" s="33">
        <v>13.8</v>
      </c>
    </row>
    <row r="1566" spans="1:2" x14ac:dyDescent="0.4">
      <c r="A1566" s="32">
        <v>27514</v>
      </c>
      <c r="B1566" s="33">
        <v>9.5</v>
      </c>
    </row>
    <row r="1567" spans="1:2" x14ac:dyDescent="0.4">
      <c r="A1567" s="32">
        <v>27513</v>
      </c>
      <c r="B1567" s="33">
        <v>10</v>
      </c>
    </row>
    <row r="1568" spans="1:2" x14ac:dyDescent="0.4">
      <c r="A1568" s="32">
        <v>16804</v>
      </c>
      <c r="B1568" s="33">
        <v>8.9</v>
      </c>
    </row>
    <row r="1569" spans="1:2" x14ac:dyDescent="0.4">
      <c r="A1569" s="32">
        <v>10957</v>
      </c>
      <c r="B1569" s="33">
        <v>14.5</v>
      </c>
    </row>
    <row r="1570" spans="1:2" x14ac:dyDescent="0.4">
      <c r="A1570" s="32">
        <v>2027939</v>
      </c>
      <c r="B1570" s="33">
        <v>4.5</v>
      </c>
    </row>
    <row r="1571" spans="1:2" x14ac:dyDescent="0.4">
      <c r="A1571" s="32">
        <v>2029960</v>
      </c>
      <c r="B1571" s="33">
        <v>4.5</v>
      </c>
    </row>
    <row r="1572" spans="1:2" x14ac:dyDescent="0.4">
      <c r="A1572" s="32">
        <v>2029679</v>
      </c>
      <c r="B1572" s="33">
        <v>4.3</v>
      </c>
    </row>
    <row r="1573" spans="1:2" x14ac:dyDescent="0.4">
      <c r="A1573" s="32">
        <v>15918</v>
      </c>
      <c r="B1573" s="33">
        <v>2.5</v>
      </c>
    </row>
    <row r="1574" spans="1:2" x14ac:dyDescent="0.4">
      <c r="A1574" s="32">
        <v>27877</v>
      </c>
      <c r="B1574" s="33">
        <v>0.8</v>
      </c>
    </row>
    <row r="1575" spans="1:2" x14ac:dyDescent="0.4">
      <c r="A1575" s="32">
        <v>10148</v>
      </c>
      <c r="B1575" s="33">
        <v>4.8</v>
      </c>
    </row>
    <row r="1576" spans="1:2" x14ac:dyDescent="0.4">
      <c r="A1576" s="32">
        <v>15917</v>
      </c>
      <c r="B1576" s="33">
        <v>2.8</v>
      </c>
    </row>
    <row r="1577" spans="1:2" x14ac:dyDescent="0.4">
      <c r="A1577" s="32">
        <v>27439</v>
      </c>
      <c r="B1577" s="33">
        <v>1.2</v>
      </c>
    </row>
    <row r="1578" spans="1:2" x14ac:dyDescent="0.4">
      <c r="A1578" s="32">
        <v>27402</v>
      </c>
      <c r="B1578" s="33">
        <v>10.5</v>
      </c>
    </row>
    <row r="1579" spans="1:2" x14ac:dyDescent="0.4">
      <c r="A1579" s="32">
        <v>2018296</v>
      </c>
      <c r="B1579" s="33">
        <v>7.9</v>
      </c>
    </row>
    <row r="1580" spans="1:2" x14ac:dyDescent="0.4">
      <c r="A1580" s="32">
        <v>2011596</v>
      </c>
      <c r="B1580" s="33">
        <v>16</v>
      </c>
    </row>
    <row r="1581" spans="1:2" x14ac:dyDescent="0.4">
      <c r="A1581" s="32">
        <v>12659</v>
      </c>
      <c r="B1581" s="33">
        <v>8.1999999999999993</v>
      </c>
    </row>
    <row r="1582" spans="1:2" x14ac:dyDescent="0.4">
      <c r="A1582" s="32">
        <v>12680</v>
      </c>
      <c r="B1582" s="33">
        <v>3.2</v>
      </c>
    </row>
    <row r="1583" spans="1:2" x14ac:dyDescent="0.4">
      <c r="A1583" s="32">
        <v>10331</v>
      </c>
      <c r="B1583" s="33">
        <v>9.4</v>
      </c>
    </row>
    <row r="1584" spans="1:2" x14ac:dyDescent="0.4">
      <c r="A1584" s="32">
        <v>2017097</v>
      </c>
      <c r="B1584" s="33">
        <v>4.2</v>
      </c>
    </row>
    <row r="1585" spans="1:2" x14ac:dyDescent="0.4">
      <c r="A1585" s="32">
        <v>2028022</v>
      </c>
      <c r="B1585" s="33">
        <v>3.4</v>
      </c>
    </row>
    <row r="1586" spans="1:2" x14ac:dyDescent="0.4">
      <c r="A1586" s="32">
        <v>18366</v>
      </c>
      <c r="B1586" s="33">
        <v>27.9</v>
      </c>
    </row>
    <row r="1587" spans="1:2" x14ac:dyDescent="0.4">
      <c r="A1587" s="32">
        <v>22301</v>
      </c>
      <c r="B1587" s="33">
        <v>14.5</v>
      </c>
    </row>
    <row r="1588" spans="1:2" x14ac:dyDescent="0.4">
      <c r="A1588" s="32">
        <v>10521</v>
      </c>
      <c r="B1588" s="33">
        <v>29</v>
      </c>
    </row>
    <row r="1589" spans="1:2" x14ac:dyDescent="0.4">
      <c r="A1589" s="32">
        <v>10288</v>
      </c>
      <c r="B1589" s="33">
        <v>28</v>
      </c>
    </row>
    <row r="1590" spans="1:2" x14ac:dyDescent="0.4">
      <c r="A1590" s="32">
        <v>18361</v>
      </c>
      <c r="B1590" s="33">
        <v>30</v>
      </c>
    </row>
    <row r="1591" spans="1:2" x14ac:dyDescent="0.4">
      <c r="A1591" s="32">
        <v>18357</v>
      </c>
      <c r="B1591" s="33">
        <v>31.9</v>
      </c>
    </row>
    <row r="1592" spans="1:2" x14ac:dyDescent="0.4">
      <c r="A1592" s="32">
        <v>10188</v>
      </c>
      <c r="B1592" s="33">
        <v>7.6</v>
      </c>
    </row>
    <row r="1593" spans="1:2" x14ac:dyDescent="0.4">
      <c r="A1593" s="32">
        <v>14622</v>
      </c>
      <c r="B1593" s="33">
        <v>4</v>
      </c>
    </row>
    <row r="1594" spans="1:2" x14ac:dyDescent="0.4">
      <c r="A1594" s="32">
        <v>27984</v>
      </c>
      <c r="B1594" s="33">
        <v>10.9</v>
      </c>
    </row>
    <row r="1595" spans="1:2" x14ac:dyDescent="0.4">
      <c r="A1595" s="32">
        <v>28806</v>
      </c>
      <c r="B1595" s="33">
        <v>2.5</v>
      </c>
    </row>
    <row r="1596" spans="1:2" x14ac:dyDescent="0.4">
      <c r="A1596" s="32">
        <v>23156</v>
      </c>
      <c r="B1596" s="33">
        <v>18.899999999999999</v>
      </c>
    </row>
    <row r="1597" spans="1:2" x14ac:dyDescent="0.4">
      <c r="A1597" s="32">
        <v>23154</v>
      </c>
      <c r="B1597" s="33">
        <v>19.899999999999999</v>
      </c>
    </row>
    <row r="1598" spans="1:2" x14ac:dyDescent="0.4">
      <c r="A1598" s="32">
        <v>23155</v>
      </c>
      <c r="B1598" s="33">
        <v>19.899999999999999</v>
      </c>
    </row>
    <row r="1599" spans="1:2" x14ac:dyDescent="0.4">
      <c r="A1599" s="32">
        <v>31643</v>
      </c>
      <c r="B1599" s="33">
        <v>0</v>
      </c>
    </row>
    <row r="1600" spans="1:2" x14ac:dyDescent="0.4">
      <c r="A1600" s="32">
        <v>23153</v>
      </c>
      <c r="B1600" s="33">
        <v>5.6</v>
      </c>
    </row>
    <row r="1601" spans="1:2" x14ac:dyDescent="0.4">
      <c r="A1601" s="32">
        <v>27986</v>
      </c>
      <c r="B1601" s="33">
        <v>16</v>
      </c>
    </row>
    <row r="1602" spans="1:2" x14ac:dyDescent="0.4">
      <c r="A1602" s="32">
        <v>27309</v>
      </c>
      <c r="B1602" s="33">
        <v>26.3</v>
      </c>
    </row>
    <row r="1603" spans="1:2" x14ac:dyDescent="0.4">
      <c r="A1603" s="32">
        <v>27310</v>
      </c>
      <c r="B1603" s="33">
        <v>19.5</v>
      </c>
    </row>
    <row r="1604" spans="1:2" x14ac:dyDescent="0.4">
      <c r="A1604" s="32">
        <v>27312</v>
      </c>
      <c r="B1604" s="33">
        <v>4.5999999999999996</v>
      </c>
    </row>
    <row r="1605" spans="1:2" x14ac:dyDescent="0.4">
      <c r="A1605" s="32">
        <v>16268</v>
      </c>
      <c r="B1605" s="33">
        <v>2.4</v>
      </c>
    </row>
    <row r="1606" spans="1:2" x14ac:dyDescent="0.4">
      <c r="A1606" s="32">
        <v>27987</v>
      </c>
      <c r="B1606" s="33">
        <v>10.9</v>
      </c>
    </row>
    <row r="1607" spans="1:2" x14ac:dyDescent="0.4">
      <c r="A1607" s="32">
        <v>31568</v>
      </c>
      <c r="B1607" s="33">
        <v>0</v>
      </c>
    </row>
    <row r="1608" spans="1:2" x14ac:dyDescent="0.4">
      <c r="A1608" s="32">
        <v>31565</v>
      </c>
      <c r="B1608" s="33">
        <v>3.9</v>
      </c>
    </row>
    <row r="1609" spans="1:2" x14ac:dyDescent="0.4">
      <c r="A1609" s="32">
        <v>31567</v>
      </c>
      <c r="B1609" s="33">
        <v>7.5</v>
      </c>
    </row>
    <row r="1610" spans="1:2" x14ac:dyDescent="0.4">
      <c r="A1610" s="32">
        <v>31569</v>
      </c>
      <c r="B1610" s="33">
        <v>0</v>
      </c>
    </row>
    <row r="1611" spans="1:2" x14ac:dyDescent="0.4">
      <c r="A1611" s="32">
        <v>30483</v>
      </c>
      <c r="B1611" s="33">
        <v>6.5</v>
      </c>
    </row>
    <row r="1612" spans="1:2" x14ac:dyDescent="0.4">
      <c r="A1612" s="32">
        <v>31501</v>
      </c>
      <c r="B1612" s="33">
        <v>6.9</v>
      </c>
    </row>
    <row r="1613" spans="1:2" x14ac:dyDescent="0.4">
      <c r="A1613" s="32">
        <v>31564</v>
      </c>
      <c r="B1613" s="33">
        <v>0</v>
      </c>
    </row>
    <row r="1614" spans="1:2" x14ac:dyDescent="0.4">
      <c r="A1614" s="32">
        <v>17075</v>
      </c>
      <c r="B1614" s="33">
        <v>3.5</v>
      </c>
    </row>
    <row r="1615" spans="1:2" x14ac:dyDescent="0.4">
      <c r="A1615" s="32">
        <v>23289</v>
      </c>
      <c r="B1615" s="33">
        <v>10.6</v>
      </c>
    </row>
    <row r="1616" spans="1:2" x14ac:dyDescent="0.4">
      <c r="A1616" s="32">
        <v>17581</v>
      </c>
      <c r="B1616" s="33">
        <v>10.199999999999999</v>
      </c>
    </row>
    <row r="1617" spans="1:2" x14ac:dyDescent="0.4">
      <c r="A1617" s="32">
        <v>17579</v>
      </c>
      <c r="B1617" s="33">
        <v>9.6</v>
      </c>
    </row>
    <row r="1618" spans="1:2" x14ac:dyDescent="0.4">
      <c r="A1618" s="32">
        <v>17783</v>
      </c>
      <c r="B1618" s="33">
        <v>10.199999999999999</v>
      </c>
    </row>
    <row r="1619" spans="1:2" x14ac:dyDescent="0.4">
      <c r="A1619" s="32">
        <v>17580</v>
      </c>
      <c r="B1619" s="33">
        <v>8.4</v>
      </c>
    </row>
    <row r="1620" spans="1:2" x14ac:dyDescent="0.4">
      <c r="A1620" s="32">
        <v>29668</v>
      </c>
      <c r="B1620" s="33">
        <v>9.5</v>
      </c>
    </row>
    <row r="1621" spans="1:2" x14ac:dyDescent="0.4">
      <c r="A1621" s="32">
        <v>22717</v>
      </c>
      <c r="B1621" s="33">
        <v>3</v>
      </c>
    </row>
    <row r="1622" spans="1:2" x14ac:dyDescent="0.4">
      <c r="A1622" s="32">
        <v>17054</v>
      </c>
      <c r="B1622" s="33">
        <v>10.9</v>
      </c>
    </row>
    <row r="1623" spans="1:2" x14ac:dyDescent="0.4">
      <c r="A1623" s="32">
        <v>17055</v>
      </c>
      <c r="B1623" s="33">
        <v>13.8</v>
      </c>
    </row>
    <row r="1624" spans="1:2" x14ac:dyDescent="0.4">
      <c r="A1624" s="32">
        <v>18526</v>
      </c>
      <c r="B1624" s="33">
        <v>10.9</v>
      </c>
    </row>
    <row r="1625" spans="1:2" x14ac:dyDescent="0.4">
      <c r="A1625" s="32">
        <v>18268</v>
      </c>
      <c r="B1625" s="33">
        <v>2</v>
      </c>
    </row>
    <row r="1626" spans="1:2" x14ac:dyDescent="0.4">
      <c r="A1626" s="32">
        <v>29498</v>
      </c>
      <c r="B1626" s="33">
        <v>16.5</v>
      </c>
    </row>
    <row r="1627" spans="1:2" x14ac:dyDescent="0.4">
      <c r="A1627" s="32">
        <v>18093</v>
      </c>
      <c r="B1627" s="33">
        <v>5.9</v>
      </c>
    </row>
    <row r="1628" spans="1:2" x14ac:dyDescent="0.4">
      <c r="A1628" s="32">
        <v>18419</v>
      </c>
      <c r="B1628" s="33">
        <v>7.9</v>
      </c>
    </row>
    <row r="1629" spans="1:2" x14ac:dyDescent="0.4">
      <c r="A1629" s="32">
        <v>17829</v>
      </c>
      <c r="B1629" s="33">
        <v>6.8</v>
      </c>
    </row>
    <row r="1630" spans="1:2" x14ac:dyDescent="0.4">
      <c r="A1630" s="32">
        <v>16840</v>
      </c>
      <c r="B1630" s="33">
        <v>7.8</v>
      </c>
    </row>
    <row r="1631" spans="1:2" x14ac:dyDescent="0.4">
      <c r="A1631" s="32">
        <v>29858</v>
      </c>
      <c r="B1631" s="33">
        <v>21.9</v>
      </c>
    </row>
    <row r="1632" spans="1:2" x14ac:dyDescent="0.4">
      <c r="A1632" s="32">
        <v>29859</v>
      </c>
      <c r="B1632" s="33">
        <v>23.6</v>
      </c>
    </row>
    <row r="1633" spans="1:2" x14ac:dyDescent="0.4">
      <c r="A1633" s="32">
        <v>29666</v>
      </c>
      <c r="B1633" s="33">
        <v>0</v>
      </c>
    </row>
    <row r="1634" spans="1:2" x14ac:dyDescent="0.4">
      <c r="A1634" s="32">
        <v>32867</v>
      </c>
      <c r="B1634" s="33">
        <v>0</v>
      </c>
    </row>
    <row r="1635" spans="1:2" x14ac:dyDescent="0.4">
      <c r="A1635" s="32">
        <v>15573</v>
      </c>
      <c r="B1635" s="33">
        <v>2.5</v>
      </c>
    </row>
    <row r="1636" spans="1:2" x14ac:dyDescent="0.4">
      <c r="A1636" s="32">
        <v>15574</v>
      </c>
      <c r="B1636" s="33">
        <v>3.9</v>
      </c>
    </row>
    <row r="1637" spans="1:2" x14ac:dyDescent="0.4">
      <c r="A1637" s="32">
        <v>16162</v>
      </c>
      <c r="B1637" s="33">
        <v>3.9</v>
      </c>
    </row>
    <row r="1638" spans="1:2" x14ac:dyDescent="0.4">
      <c r="A1638" s="32">
        <v>15575</v>
      </c>
      <c r="B1638" s="33">
        <v>4.5</v>
      </c>
    </row>
    <row r="1639" spans="1:2" x14ac:dyDescent="0.4">
      <c r="A1639" s="32">
        <v>15576</v>
      </c>
      <c r="B1639" s="33">
        <v>3.9</v>
      </c>
    </row>
    <row r="1640" spans="1:2" x14ac:dyDescent="0.4">
      <c r="A1640" s="32">
        <v>16160</v>
      </c>
      <c r="B1640" s="33">
        <v>4.5999999999999996</v>
      </c>
    </row>
    <row r="1641" spans="1:2" x14ac:dyDescent="0.4">
      <c r="A1641" s="32">
        <v>15570</v>
      </c>
      <c r="B1641" s="33">
        <v>4.5999999999999996</v>
      </c>
    </row>
    <row r="1642" spans="1:2" x14ac:dyDescent="0.4">
      <c r="A1642" s="32">
        <v>15569</v>
      </c>
      <c r="B1642" s="33">
        <v>5.4</v>
      </c>
    </row>
    <row r="1643" spans="1:2" x14ac:dyDescent="0.4">
      <c r="A1643" s="32">
        <v>15568</v>
      </c>
      <c r="B1643" s="33">
        <v>5.5</v>
      </c>
    </row>
    <row r="1644" spans="1:2" x14ac:dyDescent="0.4">
      <c r="A1644" s="32">
        <v>16161</v>
      </c>
      <c r="B1644" s="33">
        <v>4.5</v>
      </c>
    </row>
    <row r="1645" spans="1:2" x14ac:dyDescent="0.4">
      <c r="A1645" s="32">
        <v>2018256</v>
      </c>
      <c r="B1645" s="33">
        <v>54.9</v>
      </c>
    </row>
    <row r="1646" spans="1:2" x14ac:dyDescent="0.4">
      <c r="A1646" s="32">
        <v>32712</v>
      </c>
      <c r="B1646" s="33">
        <v>5.8</v>
      </c>
    </row>
    <row r="1647" spans="1:2" x14ac:dyDescent="0.4">
      <c r="A1647" s="32">
        <v>22598</v>
      </c>
      <c r="B1647" s="33">
        <v>26</v>
      </c>
    </row>
    <row r="1648" spans="1:2" x14ac:dyDescent="0.4">
      <c r="A1648" s="32">
        <v>32667</v>
      </c>
      <c r="B1648" s="33">
        <v>0</v>
      </c>
    </row>
    <row r="1649" spans="1:2" x14ac:dyDescent="0.4">
      <c r="A1649" s="32">
        <v>28004</v>
      </c>
      <c r="B1649" s="33">
        <v>2.9</v>
      </c>
    </row>
    <row r="1650" spans="1:2" x14ac:dyDescent="0.4">
      <c r="A1650" s="32">
        <v>28008</v>
      </c>
      <c r="B1650" s="33">
        <v>0.8</v>
      </c>
    </row>
    <row r="1651" spans="1:2" x14ac:dyDescent="0.4">
      <c r="A1651" s="32">
        <v>31820</v>
      </c>
      <c r="B1651" s="33">
        <v>12.6</v>
      </c>
    </row>
    <row r="1652" spans="1:2" x14ac:dyDescent="0.4">
      <c r="A1652" s="32">
        <v>31821</v>
      </c>
      <c r="B1652" s="33">
        <v>12.6</v>
      </c>
    </row>
    <row r="1653" spans="1:2" x14ac:dyDescent="0.4">
      <c r="A1653" s="32">
        <v>32819</v>
      </c>
      <c r="B1653" s="33">
        <v>0.8</v>
      </c>
    </row>
    <row r="1654" spans="1:2" x14ac:dyDescent="0.4">
      <c r="A1654" s="32">
        <v>14904</v>
      </c>
      <c r="B1654" s="33">
        <v>8.9</v>
      </c>
    </row>
    <row r="1655" spans="1:2" x14ac:dyDescent="0.4">
      <c r="A1655" s="32">
        <v>31819</v>
      </c>
      <c r="B1655" s="33">
        <v>8.9</v>
      </c>
    </row>
    <row r="1656" spans="1:2" x14ac:dyDescent="0.4">
      <c r="A1656" s="32">
        <v>31972</v>
      </c>
      <c r="B1656" s="33">
        <v>5.9</v>
      </c>
    </row>
    <row r="1657" spans="1:2" x14ac:dyDescent="0.4">
      <c r="A1657" s="32">
        <v>31639</v>
      </c>
      <c r="B1657" s="33">
        <v>5.9</v>
      </c>
    </row>
    <row r="1658" spans="1:2" x14ac:dyDescent="0.4">
      <c r="A1658" s="32">
        <v>14903</v>
      </c>
      <c r="B1658" s="33">
        <v>8.9</v>
      </c>
    </row>
    <row r="1659" spans="1:2" x14ac:dyDescent="0.4">
      <c r="A1659" s="32">
        <v>14900</v>
      </c>
      <c r="B1659" s="33">
        <v>8.9</v>
      </c>
    </row>
    <row r="1660" spans="1:2" x14ac:dyDescent="0.4">
      <c r="A1660" s="32">
        <v>14905</v>
      </c>
      <c r="B1660" s="33">
        <v>8.9</v>
      </c>
    </row>
    <row r="1661" spans="1:2" x14ac:dyDescent="0.4">
      <c r="A1661" s="32">
        <v>28006</v>
      </c>
      <c r="B1661" s="33">
        <v>2.9</v>
      </c>
    </row>
    <row r="1662" spans="1:2" x14ac:dyDescent="0.4">
      <c r="A1662" s="32">
        <v>28010</v>
      </c>
      <c r="B1662" s="33">
        <v>0.6</v>
      </c>
    </row>
    <row r="1663" spans="1:2" x14ac:dyDescent="0.4">
      <c r="A1663" s="32">
        <v>28351</v>
      </c>
      <c r="B1663" s="33">
        <v>16.5</v>
      </c>
    </row>
    <row r="1664" spans="1:2" x14ac:dyDescent="0.4">
      <c r="A1664" s="32">
        <v>16326</v>
      </c>
      <c r="B1664" s="33">
        <v>17.8</v>
      </c>
    </row>
    <row r="1665" spans="1:2" x14ac:dyDescent="0.4">
      <c r="A1665" s="32">
        <v>16327</v>
      </c>
      <c r="B1665" s="33">
        <v>3.9</v>
      </c>
    </row>
    <row r="1666" spans="1:2" x14ac:dyDescent="0.4">
      <c r="A1666" s="32">
        <v>32671</v>
      </c>
      <c r="B1666" s="33">
        <v>0</v>
      </c>
    </row>
    <row r="1667" spans="1:2" x14ac:dyDescent="0.4">
      <c r="A1667" s="32">
        <v>32672</v>
      </c>
      <c r="B1667" s="33">
        <v>0</v>
      </c>
    </row>
    <row r="1668" spans="1:2" x14ac:dyDescent="0.4">
      <c r="A1668" s="32">
        <v>32673</v>
      </c>
      <c r="B1668" s="33">
        <v>0</v>
      </c>
    </row>
    <row r="1669" spans="1:2" x14ac:dyDescent="0.4">
      <c r="A1669" s="32">
        <v>28059</v>
      </c>
      <c r="B1669" s="33">
        <v>9.5</v>
      </c>
    </row>
    <row r="1670" spans="1:2" x14ac:dyDescent="0.4">
      <c r="A1670" s="32">
        <v>22680</v>
      </c>
      <c r="B1670" s="33">
        <v>13.3</v>
      </c>
    </row>
    <row r="1671" spans="1:2" x14ac:dyDescent="0.4">
      <c r="A1671" s="32">
        <v>32670</v>
      </c>
      <c r="B1671" s="33">
        <v>0</v>
      </c>
    </row>
    <row r="1672" spans="1:2" x14ac:dyDescent="0.4">
      <c r="A1672" s="32">
        <v>32669</v>
      </c>
      <c r="B1672" s="33">
        <v>0</v>
      </c>
    </row>
    <row r="1673" spans="1:2" x14ac:dyDescent="0.4">
      <c r="A1673" s="32">
        <v>32666</v>
      </c>
      <c r="B1673" s="33">
        <v>0</v>
      </c>
    </row>
    <row r="1674" spans="1:2" x14ac:dyDescent="0.4">
      <c r="A1674" s="32">
        <v>29888</v>
      </c>
      <c r="B1674" s="33">
        <v>4.4000000000000004</v>
      </c>
    </row>
    <row r="1675" spans="1:2" x14ac:dyDescent="0.4">
      <c r="A1675" s="32">
        <v>28005</v>
      </c>
      <c r="B1675" s="33">
        <v>2.9</v>
      </c>
    </row>
    <row r="1676" spans="1:2" x14ac:dyDescent="0.4">
      <c r="A1676" s="32">
        <v>28009</v>
      </c>
      <c r="B1676" s="33">
        <v>0.6</v>
      </c>
    </row>
    <row r="1677" spans="1:2" x14ac:dyDescent="0.4">
      <c r="A1677" s="32">
        <v>32664</v>
      </c>
      <c r="B1677" s="33">
        <v>0</v>
      </c>
    </row>
    <row r="1678" spans="1:2" x14ac:dyDescent="0.4">
      <c r="A1678" s="32">
        <v>16329</v>
      </c>
      <c r="B1678" s="33">
        <v>9.9</v>
      </c>
    </row>
    <row r="1679" spans="1:2" x14ac:dyDescent="0.4">
      <c r="A1679" s="32">
        <v>22674</v>
      </c>
      <c r="B1679" s="33">
        <v>14.5</v>
      </c>
    </row>
    <row r="1680" spans="1:2" x14ac:dyDescent="0.4">
      <c r="A1680" s="32">
        <v>29886</v>
      </c>
      <c r="B1680" s="33">
        <v>14.2</v>
      </c>
    </row>
    <row r="1681" spans="1:2" x14ac:dyDescent="0.4">
      <c r="A1681" s="32">
        <v>22675</v>
      </c>
      <c r="B1681" s="33">
        <v>12.5</v>
      </c>
    </row>
    <row r="1682" spans="1:2" x14ac:dyDescent="0.4">
      <c r="A1682" s="32">
        <v>16328</v>
      </c>
      <c r="B1682" s="33">
        <v>15.5</v>
      </c>
    </row>
    <row r="1683" spans="1:2" x14ac:dyDescent="0.4">
      <c r="A1683" s="32">
        <v>32665</v>
      </c>
      <c r="B1683" s="33">
        <v>0</v>
      </c>
    </row>
    <row r="1684" spans="1:2" x14ac:dyDescent="0.4">
      <c r="A1684" s="32">
        <v>16339</v>
      </c>
      <c r="B1684" s="33">
        <v>21.9</v>
      </c>
    </row>
    <row r="1685" spans="1:2" x14ac:dyDescent="0.4">
      <c r="A1685" s="32">
        <v>29890</v>
      </c>
      <c r="B1685" s="33">
        <v>6</v>
      </c>
    </row>
    <row r="1686" spans="1:2" x14ac:dyDescent="0.4">
      <c r="A1686" s="32">
        <v>12788</v>
      </c>
      <c r="B1686" s="33">
        <v>3.5</v>
      </c>
    </row>
    <row r="1687" spans="1:2" x14ac:dyDescent="0.4">
      <c r="A1687" s="32">
        <v>16330</v>
      </c>
      <c r="B1687" s="33">
        <v>17.5</v>
      </c>
    </row>
    <row r="1688" spans="1:2" x14ac:dyDescent="0.4">
      <c r="A1688" s="32">
        <v>16331</v>
      </c>
      <c r="B1688" s="33">
        <v>17.2</v>
      </c>
    </row>
    <row r="1689" spans="1:2" x14ac:dyDescent="0.4">
      <c r="A1689" s="32">
        <v>16334</v>
      </c>
      <c r="B1689" s="33">
        <v>10.6</v>
      </c>
    </row>
    <row r="1690" spans="1:2" x14ac:dyDescent="0.4">
      <c r="A1690" s="32">
        <v>16336</v>
      </c>
      <c r="B1690" s="33">
        <v>17.5</v>
      </c>
    </row>
    <row r="1691" spans="1:2" x14ac:dyDescent="0.4">
      <c r="A1691" s="32">
        <v>16333</v>
      </c>
      <c r="B1691" s="33">
        <v>23.4</v>
      </c>
    </row>
    <row r="1692" spans="1:2" x14ac:dyDescent="0.4">
      <c r="A1692" s="32">
        <v>32668</v>
      </c>
      <c r="B1692" s="33">
        <v>0</v>
      </c>
    </row>
    <row r="1693" spans="1:2" x14ac:dyDescent="0.4">
      <c r="A1693" s="32">
        <v>31208</v>
      </c>
      <c r="B1693" s="33">
        <v>18.2</v>
      </c>
    </row>
    <row r="1694" spans="1:2" x14ac:dyDescent="0.4">
      <c r="A1694" s="32">
        <v>32678</v>
      </c>
      <c r="B1694" s="33">
        <v>0</v>
      </c>
    </row>
    <row r="1695" spans="1:2" x14ac:dyDescent="0.4">
      <c r="A1695" s="32">
        <v>29889</v>
      </c>
      <c r="B1695" s="33">
        <v>6.5</v>
      </c>
    </row>
    <row r="1696" spans="1:2" x14ac:dyDescent="0.4">
      <c r="A1696" s="32">
        <v>15870</v>
      </c>
      <c r="B1696" s="33">
        <v>3.8</v>
      </c>
    </row>
    <row r="1697" spans="1:2" x14ac:dyDescent="0.4">
      <c r="A1697" s="32">
        <v>15871</v>
      </c>
      <c r="B1697" s="33">
        <v>9.5</v>
      </c>
    </row>
    <row r="1698" spans="1:2" x14ac:dyDescent="0.4">
      <c r="A1698" s="32">
        <v>12182</v>
      </c>
      <c r="B1698" s="33">
        <v>11.9</v>
      </c>
    </row>
    <row r="1699" spans="1:2" x14ac:dyDescent="0.4">
      <c r="A1699" s="32">
        <v>28007</v>
      </c>
      <c r="B1699" s="33">
        <v>2.9</v>
      </c>
    </row>
    <row r="1700" spans="1:2" x14ac:dyDescent="0.4">
      <c r="A1700" s="32">
        <v>28011</v>
      </c>
      <c r="B1700" s="33">
        <v>0.6</v>
      </c>
    </row>
    <row r="1701" spans="1:2" x14ac:dyDescent="0.4">
      <c r="A1701" s="32">
        <v>29875</v>
      </c>
      <c r="B1701" s="33">
        <v>2.8</v>
      </c>
    </row>
    <row r="1702" spans="1:2" x14ac:dyDescent="0.4">
      <c r="A1702" s="32">
        <v>27792</v>
      </c>
      <c r="B1702" s="33">
        <v>7.8</v>
      </c>
    </row>
    <row r="1703" spans="1:2" x14ac:dyDescent="0.4">
      <c r="A1703" s="32">
        <v>17902</v>
      </c>
      <c r="B1703" s="33">
        <v>24.5</v>
      </c>
    </row>
    <row r="1704" spans="1:2" x14ac:dyDescent="0.4">
      <c r="A1704" s="32">
        <v>27791</v>
      </c>
      <c r="B1704" s="33">
        <v>7.8</v>
      </c>
    </row>
    <row r="1705" spans="1:2" x14ac:dyDescent="0.4">
      <c r="A1705" s="32">
        <v>32413</v>
      </c>
      <c r="B1705" s="33">
        <v>17.5</v>
      </c>
    </row>
    <row r="1706" spans="1:2" x14ac:dyDescent="0.4">
      <c r="A1706" s="32">
        <v>16337</v>
      </c>
      <c r="B1706" s="33">
        <v>15</v>
      </c>
    </row>
    <row r="1707" spans="1:2" x14ac:dyDescent="0.4">
      <c r="A1707" s="32">
        <v>32674</v>
      </c>
      <c r="B1707" s="33">
        <v>0</v>
      </c>
    </row>
    <row r="1708" spans="1:2" x14ac:dyDescent="0.4">
      <c r="A1708" s="32">
        <v>32677</v>
      </c>
      <c r="B1708" s="33">
        <v>0</v>
      </c>
    </row>
    <row r="1709" spans="1:2" x14ac:dyDescent="0.4">
      <c r="A1709" s="32">
        <v>18057</v>
      </c>
      <c r="B1709" s="33">
        <v>18.2</v>
      </c>
    </row>
    <row r="1710" spans="1:2" x14ac:dyDescent="0.4">
      <c r="A1710" s="32">
        <v>18058</v>
      </c>
      <c r="B1710" s="33">
        <v>18.2</v>
      </c>
    </row>
    <row r="1711" spans="1:2" x14ac:dyDescent="0.4">
      <c r="A1711" s="32">
        <v>23426</v>
      </c>
      <c r="B1711" s="33">
        <v>18.2</v>
      </c>
    </row>
    <row r="1712" spans="1:2" x14ac:dyDescent="0.4">
      <c r="A1712" s="32">
        <v>18056</v>
      </c>
      <c r="B1712" s="33">
        <v>18.2</v>
      </c>
    </row>
    <row r="1713" spans="1:2" x14ac:dyDescent="0.4">
      <c r="A1713" s="32">
        <v>16340</v>
      </c>
      <c r="B1713" s="33">
        <v>14.8</v>
      </c>
    </row>
    <row r="1714" spans="1:2" x14ac:dyDescent="0.4">
      <c r="A1714" s="32">
        <v>12885</v>
      </c>
      <c r="B1714" s="33">
        <v>4</v>
      </c>
    </row>
    <row r="1715" spans="1:2" x14ac:dyDescent="0.4">
      <c r="A1715" s="32">
        <v>12886</v>
      </c>
      <c r="B1715" s="33">
        <v>10.199999999999999</v>
      </c>
    </row>
    <row r="1716" spans="1:2" x14ac:dyDescent="0.4">
      <c r="A1716" s="32">
        <v>10355</v>
      </c>
      <c r="B1716" s="33">
        <v>15.2</v>
      </c>
    </row>
    <row r="1717" spans="1:2" x14ac:dyDescent="0.4">
      <c r="A1717" s="32">
        <v>16341</v>
      </c>
      <c r="B1717" s="33">
        <v>18.3</v>
      </c>
    </row>
    <row r="1718" spans="1:2" x14ac:dyDescent="0.4">
      <c r="A1718" s="32">
        <v>22687</v>
      </c>
      <c r="B1718" s="33">
        <v>16.3</v>
      </c>
    </row>
    <row r="1719" spans="1:2" x14ac:dyDescent="0.4">
      <c r="A1719" s="32">
        <v>29887</v>
      </c>
      <c r="B1719" s="33">
        <v>4.9000000000000004</v>
      </c>
    </row>
    <row r="1720" spans="1:2" x14ac:dyDescent="0.4">
      <c r="A1720" s="32">
        <v>32676</v>
      </c>
      <c r="B1720" s="33">
        <v>0</v>
      </c>
    </row>
    <row r="1721" spans="1:2" x14ac:dyDescent="0.4">
      <c r="A1721" s="32">
        <v>32675</v>
      </c>
      <c r="B1721" s="33">
        <v>0</v>
      </c>
    </row>
    <row r="1722" spans="1:2" x14ac:dyDescent="0.4">
      <c r="A1722" s="32">
        <v>18059</v>
      </c>
      <c r="B1722" s="33">
        <v>15.9</v>
      </c>
    </row>
    <row r="1723" spans="1:2" x14ac:dyDescent="0.4">
      <c r="A1723" s="32">
        <v>2011616</v>
      </c>
      <c r="B1723" s="33">
        <v>60</v>
      </c>
    </row>
    <row r="1724" spans="1:2" x14ac:dyDescent="0.4">
      <c r="A1724" s="32">
        <v>22376</v>
      </c>
      <c r="B1724" s="33">
        <v>23</v>
      </c>
    </row>
    <row r="1725" spans="1:2" x14ac:dyDescent="0.4">
      <c r="A1725" s="32">
        <v>22375</v>
      </c>
      <c r="B1725" s="33">
        <v>29</v>
      </c>
    </row>
    <row r="1726" spans="1:2" x14ac:dyDescent="0.4">
      <c r="A1726" s="32">
        <v>18477</v>
      </c>
      <c r="B1726" s="33">
        <v>28</v>
      </c>
    </row>
    <row r="1727" spans="1:2" x14ac:dyDescent="0.4">
      <c r="A1727" s="32">
        <v>32432</v>
      </c>
      <c r="B1727" s="33">
        <v>4.2</v>
      </c>
    </row>
    <row r="1728" spans="1:2" x14ac:dyDescent="0.4">
      <c r="A1728" s="32">
        <v>18109</v>
      </c>
      <c r="B1728" s="33">
        <v>4.3</v>
      </c>
    </row>
    <row r="1729" spans="1:2" x14ac:dyDescent="0.4">
      <c r="A1729" s="32">
        <v>18478</v>
      </c>
      <c r="B1729" s="33">
        <v>29.5</v>
      </c>
    </row>
    <row r="1730" spans="1:2" x14ac:dyDescent="0.4">
      <c r="A1730" s="32">
        <v>29790</v>
      </c>
      <c r="B1730" s="33">
        <v>21</v>
      </c>
    </row>
    <row r="1731" spans="1:2" x14ac:dyDescent="0.4">
      <c r="A1731" s="32">
        <v>31297</v>
      </c>
      <c r="B1731" s="33">
        <v>24.5</v>
      </c>
    </row>
    <row r="1732" spans="1:2" x14ac:dyDescent="0.4">
      <c r="A1732" s="32">
        <v>18479</v>
      </c>
      <c r="B1732" s="33">
        <v>32.5</v>
      </c>
    </row>
    <row r="1733" spans="1:2" x14ac:dyDescent="0.4">
      <c r="A1733" s="32">
        <v>18480</v>
      </c>
      <c r="B1733" s="33">
        <v>32</v>
      </c>
    </row>
    <row r="1734" spans="1:2" x14ac:dyDescent="0.4">
      <c r="A1734" s="32">
        <v>18315</v>
      </c>
      <c r="B1734" s="33">
        <v>4.3</v>
      </c>
    </row>
    <row r="1735" spans="1:2" x14ac:dyDescent="0.4">
      <c r="A1735" s="32">
        <v>29654</v>
      </c>
      <c r="B1735" s="33">
        <v>5.5</v>
      </c>
    </row>
    <row r="1736" spans="1:2" x14ac:dyDescent="0.4">
      <c r="A1736" s="32">
        <v>29160</v>
      </c>
      <c r="B1736" s="33">
        <v>5.5</v>
      </c>
    </row>
    <row r="1737" spans="1:2" x14ac:dyDescent="0.4">
      <c r="A1737" s="32">
        <v>29227</v>
      </c>
      <c r="B1737" s="33">
        <v>5.5</v>
      </c>
    </row>
    <row r="1738" spans="1:2" x14ac:dyDescent="0.4">
      <c r="A1738" s="32">
        <v>18314</v>
      </c>
      <c r="B1738" s="33">
        <v>2.7</v>
      </c>
    </row>
    <row r="1739" spans="1:2" x14ac:dyDescent="0.4">
      <c r="A1739" s="32">
        <v>18481</v>
      </c>
      <c r="B1739" s="33">
        <v>20</v>
      </c>
    </row>
    <row r="1740" spans="1:2" x14ac:dyDescent="0.4">
      <c r="A1740" s="32">
        <v>18098</v>
      </c>
      <c r="B1740" s="33">
        <v>3.8</v>
      </c>
    </row>
    <row r="1741" spans="1:2" x14ac:dyDescent="0.4">
      <c r="A1741" s="32">
        <v>22284</v>
      </c>
      <c r="B1741" s="33">
        <v>22.5</v>
      </c>
    </row>
    <row r="1742" spans="1:2" x14ac:dyDescent="0.4">
      <c r="A1742" s="32">
        <v>18482</v>
      </c>
      <c r="B1742" s="33">
        <v>22</v>
      </c>
    </row>
    <row r="1743" spans="1:2" x14ac:dyDescent="0.4">
      <c r="A1743" s="32">
        <v>22792</v>
      </c>
      <c r="B1743" s="33">
        <v>3.9</v>
      </c>
    </row>
    <row r="1744" spans="1:2" x14ac:dyDescent="0.4">
      <c r="A1744" s="32">
        <v>18483</v>
      </c>
      <c r="B1744" s="33">
        <v>28.9</v>
      </c>
    </row>
    <row r="1745" spans="1:2" x14ac:dyDescent="0.4">
      <c r="A1745" s="32">
        <v>22602</v>
      </c>
      <c r="B1745" s="33">
        <v>14.5</v>
      </c>
    </row>
    <row r="1746" spans="1:2" x14ac:dyDescent="0.4">
      <c r="A1746" s="32">
        <v>22440</v>
      </c>
      <c r="B1746" s="33">
        <v>22.9</v>
      </c>
    </row>
    <row r="1747" spans="1:2" x14ac:dyDescent="0.4">
      <c r="A1747" s="32">
        <v>27307</v>
      </c>
      <c r="B1747" s="33">
        <v>16.899999999999999</v>
      </c>
    </row>
    <row r="1748" spans="1:2" x14ac:dyDescent="0.4">
      <c r="A1748" s="32">
        <v>22441</v>
      </c>
      <c r="B1748" s="33">
        <v>23.9</v>
      </c>
    </row>
    <row r="1749" spans="1:2" x14ac:dyDescent="0.4">
      <c r="A1749" s="32">
        <v>28553</v>
      </c>
      <c r="B1749" s="33">
        <v>49</v>
      </c>
    </row>
    <row r="1750" spans="1:2" x14ac:dyDescent="0.4">
      <c r="A1750" s="32">
        <v>18484</v>
      </c>
      <c r="B1750" s="33">
        <v>24</v>
      </c>
    </row>
    <row r="1751" spans="1:2" x14ac:dyDescent="0.4">
      <c r="A1751" s="32">
        <v>27379</v>
      </c>
      <c r="B1751" s="33">
        <v>28.5</v>
      </c>
    </row>
    <row r="1752" spans="1:2" x14ac:dyDescent="0.4">
      <c r="A1752" s="32">
        <v>18488</v>
      </c>
      <c r="B1752" s="33">
        <v>27</v>
      </c>
    </row>
    <row r="1753" spans="1:2" x14ac:dyDescent="0.4">
      <c r="A1753" s="32">
        <v>18102</v>
      </c>
      <c r="B1753" s="33">
        <v>4.5999999999999996</v>
      </c>
    </row>
    <row r="1754" spans="1:2" x14ac:dyDescent="0.4">
      <c r="A1754" s="32">
        <v>23438</v>
      </c>
      <c r="B1754" s="33">
        <v>28.5</v>
      </c>
    </row>
    <row r="1755" spans="1:2" x14ac:dyDescent="0.4">
      <c r="A1755" s="32">
        <v>18490</v>
      </c>
      <c r="B1755" s="33">
        <v>28.5</v>
      </c>
    </row>
    <row r="1756" spans="1:2" x14ac:dyDescent="0.4">
      <c r="A1756" s="32">
        <v>18491</v>
      </c>
      <c r="B1756" s="33">
        <v>30.5</v>
      </c>
    </row>
    <row r="1757" spans="1:2" x14ac:dyDescent="0.4">
      <c r="A1757" s="32">
        <v>18106</v>
      </c>
      <c r="B1757" s="33">
        <v>4.0999999999999996</v>
      </c>
    </row>
    <row r="1758" spans="1:2" x14ac:dyDescent="0.4">
      <c r="A1758" s="32">
        <v>18493</v>
      </c>
      <c r="B1758" s="33">
        <v>28.9</v>
      </c>
    </row>
    <row r="1759" spans="1:2" x14ac:dyDescent="0.4">
      <c r="A1759" s="32">
        <v>29083</v>
      </c>
      <c r="B1759" s="33">
        <v>28.5</v>
      </c>
    </row>
    <row r="1760" spans="1:2" x14ac:dyDescent="0.4">
      <c r="A1760" s="32">
        <v>18492</v>
      </c>
      <c r="B1760" s="33">
        <v>28.5</v>
      </c>
    </row>
    <row r="1761" spans="1:2" x14ac:dyDescent="0.4">
      <c r="A1761" s="32">
        <v>22442</v>
      </c>
      <c r="B1761" s="33">
        <v>28.5</v>
      </c>
    </row>
    <row r="1762" spans="1:2" x14ac:dyDescent="0.4">
      <c r="A1762" s="32">
        <v>18494</v>
      </c>
      <c r="B1762" s="33">
        <v>28.5</v>
      </c>
    </row>
    <row r="1763" spans="1:2" x14ac:dyDescent="0.4">
      <c r="A1763" s="32">
        <v>29082</v>
      </c>
      <c r="B1763" s="33">
        <v>28.9</v>
      </c>
    </row>
    <row r="1764" spans="1:2" x14ac:dyDescent="0.4">
      <c r="A1764" s="32">
        <v>10685</v>
      </c>
      <c r="B1764" s="33">
        <v>16.5</v>
      </c>
    </row>
    <row r="1765" spans="1:2" x14ac:dyDescent="0.4">
      <c r="A1765" s="32">
        <v>11201</v>
      </c>
      <c r="B1765" s="33">
        <v>21.5</v>
      </c>
    </row>
    <row r="1766" spans="1:2" x14ac:dyDescent="0.4">
      <c r="A1766" s="32">
        <v>18495</v>
      </c>
      <c r="B1766" s="33">
        <v>19.5</v>
      </c>
    </row>
    <row r="1767" spans="1:2" x14ac:dyDescent="0.4">
      <c r="A1767" s="32">
        <v>22350</v>
      </c>
      <c r="B1767" s="33">
        <v>24</v>
      </c>
    </row>
    <row r="1768" spans="1:2" x14ac:dyDescent="0.4">
      <c r="A1768" s="32">
        <v>22192</v>
      </c>
      <c r="B1768" s="33">
        <v>28.9</v>
      </c>
    </row>
    <row r="1769" spans="1:2" x14ac:dyDescent="0.4">
      <c r="A1769" s="32">
        <v>32431</v>
      </c>
      <c r="B1769" s="33">
        <v>4.9000000000000004</v>
      </c>
    </row>
    <row r="1770" spans="1:2" x14ac:dyDescent="0.4">
      <c r="A1770" s="32">
        <v>28202</v>
      </c>
      <c r="B1770" s="33">
        <v>24</v>
      </c>
    </row>
    <row r="1771" spans="1:2" x14ac:dyDescent="0.4">
      <c r="A1771" s="32">
        <v>18498</v>
      </c>
      <c r="B1771" s="33">
        <v>66.459999999999994</v>
      </c>
    </row>
    <row r="1772" spans="1:2" x14ac:dyDescent="0.4">
      <c r="A1772" s="32">
        <v>18313</v>
      </c>
      <c r="B1772" s="33">
        <v>4.3</v>
      </c>
    </row>
    <row r="1773" spans="1:2" x14ac:dyDescent="0.4">
      <c r="A1773" s="32">
        <v>22195</v>
      </c>
      <c r="B1773" s="33">
        <v>26.9</v>
      </c>
    </row>
    <row r="1774" spans="1:2" x14ac:dyDescent="0.4">
      <c r="A1774" s="32">
        <v>22194</v>
      </c>
      <c r="B1774" s="33">
        <v>26.9</v>
      </c>
    </row>
    <row r="1775" spans="1:2" x14ac:dyDescent="0.4">
      <c r="A1775" s="32">
        <v>32595</v>
      </c>
      <c r="B1775" s="33">
        <v>5.5</v>
      </c>
    </row>
    <row r="1776" spans="1:2" x14ac:dyDescent="0.4">
      <c r="A1776" s="32">
        <v>31884</v>
      </c>
      <c r="B1776" s="33">
        <v>0</v>
      </c>
    </row>
    <row r="1777" spans="1:2" x14ac:dyDescent="0.4">
      <c r="A1777" s="32">
        <v>29789</v>
      </c>
      <c r="B1777" s="33">
        <v>24.9</v>
      </c>
    </row>
    <row r="1778" spans="1:2" x14ac:dyDescent="0.4">
      <c r="A1778" s="32">
        <v>18110</v>
      </c>
      <c r="B1778" s="33">
        <v>5.3</v>
      </c>
    </row>
    <row r="1779" spans="1:2" x14ac:dyDescent="0.4">
      <c r="A1779" s="32">
        <v>29029</v>
      </c>
      <c r="B1779" s="33">
        <v>24.9</v>
      </c>
    </row>
    <row r="1780" spans="1:2" x14ac:dyDescent="0.4">
      <c r="A1780" s="32">
        <v>22197</v>
      </c>
      <c r="B1780" s="33">
        <v>33.9</v>
      </c>
    </row>
    <row r="1781" spans="1:2" x14ac:dyDescent="0.4">
      <c r="A1781" s="32">
        <v>27448</v>
      </c>
      <c r="B1781" s="33">
        <v>19.5</v>
      </c>
    </row>
    <row r="1782" spans="1:2" x14ac:dyDescent="0.4">
      <c r="A1782" s="32">
        <v>22199</v>
      </c>
      <c r="B1782" s="33">
        <v>20</v>
      </c>
    </row>
    <row r="1783" spans="1:2" x14ac:dyDescent="0.4">
      <c r="A1783" s="32">
        <v>22206</v>
      </c>
      <c r="B1783" s="33">
        <v>20</v>
      </c>
    </row>
    <row r="1784" spans="1:2" x14ac:dyDescent="0.4">
      <c r="A1784" s="32">
        <v>29749</v>
      </c>
      <c r="B1784" s="33">
        <v>44.9</v>
      </c>
    </row>
    <row r="1785" spans="1:2" x14ac:dyDescent="0.4">
      <c r="A1785" s="32">
        <v>29321</v>
      </c>
      <c r="B1785" s="33">
        <v>12</v>
      </c>
    </row>
    <row r="1786" spans="1:2" x14ac:dyDescent="0.4">
      <c r="A1786" s="32">
        <v>29750</v>
      </c>
      <c r="B1786" s="33">
        <v>21.9</v>
      </c>
    </row>
    <row r="1787" spans="1:2" x14ac:dyDescent="0.4">
      <c r="A1787" s="32">
        <v>28757</v>
      </c>
      <c r="B1787" s="33">
        <v>16.899999999999999</v>
      </c>
    </row>
    <row r="1788" spans="1:2" x14ac:dyDescent="0.4">
      <c r="A1788" s="32">
        <v>29302</v>
      </c>
      <c r="B1788" s="33">
        <v>49.9</v>
      </c>
    </row>
    <row r="1789" spans="1:2" x14ac:dyDescent="0.4">
      <c r="A1789" s="32">
        <v>16809</v>
      </c>
      <c r="B1789" s="33">
        <v>67.5</v>
      </c>
    </row>
    <row r="1790" spans="1:2" x14ac:dyDescent="0.4">
      <c r="A1790" s="32">
        <v>31981</v>
      </c>
      <c r="B1790" s="33">
        <v>67.5</v>
      </c>
    </row>
    <row r="1791" spans="1:2" x14ac:dyDescent="0.4">
      <c r="A1791" s="32">
        <v>16807</v>
      </c>
      <c r="B1791" s="33">
        <v>99.5</v>
      </c>
    </row>
    <row r="1792" spans="1:2" x14ac:dyDescent="0.4">
      <c r="A1792" s="32">
        <v>16806</v>
      </c>
      <c r="B1792" s="33">
        <v>99.5</v>
      </c>
    </row>
    <row r="1793" spans="1:2" x14ac:dyDescent="0.4">
      <c r="A1793" s="32">
        <v>16808</v>
      </c>
      <c r="B1793" s="33">
        <v>67.5</v>
      </c>
    </row>
    <row r="1794" spans="1:2" x14ac:dyDescent="0.4">
      <c r="A1794" s="32">
        <v>32107</v>
      </c>
      <c r="B1794" s="33">
        <v>55.9</v>
      </c>
    </row>
    <row r="1795" spans="1:2" x14ac:dyDescent="0.4">
      <c r="A1795" s="32">
        <v>32110</v>
      </c>
      <c r="B1795" s="33">
        <v>55.9</v>
      </c>
    </row>
    <row r="1796" spans="1:2" x14ac:dyDescent="0.4">
      <c r="A1796" s="32">
        <v>32111</v>
      </c>
      <c r="B1796" s="33">
        <v>55.9</v>
      </c>
    </row>
    <row r="1797" spans="1:2" x14ac:dyDescent="0.4">
      <c r="A1797" s="32">
        <v>32106</v>
      </c>
      <c r="B1797" s="33">
        <v>55.9</v>
      </c>
    </row>
    <row r="1798" spans="1:2" x14ac:dyDescent="0.4">
      <c r="A1798" s="32">
        <v>29009</v>
      </c>
      <c r="B1798" s="33">
        <v>1729.9</v>
      </c>
    </row>
    <row r="1799" spans="1:2" x14ac:dyDescent="0.4">
      <c r="A1799" s="32">
        <v>30530</v>
      </c>
      <c r="B1799" s="33">
        <v>13.9</v>
      </c>
    </row>
    <row r="1800" spans="1:2" x14ac:dyDescent="0.4">
      <c r="A1800" s="32">
        <v>2011597</v>
      </c>
      <c r="B1800" s="33">
        <v>54</v>
      </c>
    </row>
    <row r="1801" spans="1:2" x14ac:dyDescent="0.4">
      <c r="A1801" s="32">
        <v>32042</v>
      </c>
      <c r="B1801" s="33">
        <v>8.1999999999999993</v>
      </c>
    </row>
    <row r="1802" spans="1:2" x14ac:dyDescent="0.4">
      <c r="A1802" s="32">
        <v>29356</v>
      </c>
      <c r="B1802" s="33">
        <v>5.6</v>
      </c>
    </row>
    <row r="1803" spans="1:2" x14ac:dyDescent="0.4">
      <c r="A1803" s="32">
        <v>10466</v>
      </c>
      <c r="B1803" s="33">
        <v>14.8</v>
      </c>
    </row>
    <row r="1804" spans="1:2" x14ac:dyDescent="0.4">
      <c r="A1804" s="32">
        <v>15760</v>
      </c>
      <c r="B1804" s="33">
        <v>16</v>
      </c>
    </row>
    <row r="1805" spans="1:2" x14ac:dyDescent="0.4">
      <c r="A1805" s="32">
        <v>27400</v>
      </c>
      <c r="B1805" s="33">
        <v>7.8</v>
      </c>
    </row>
    <row r="1806" spans="1:2" x14ac:dyDescent="0.4">
      <c r="A1806" s="32">
        <v>22535</v>
      </c>
      <c r="B1806" s="33">
        <v>0</v>
      </c>
    </row>
    <row r="1807" spans="1:2" x14ac:dyDescent="0.4">
      <c r="A1807" s="32">
        <v>22536</v>
      </c>
      <c r="B1807" s="33">
        <v>0</v>
      </c>
    </row>
    <row r="1808" spans="1:2" x14ac:dyDescent="0.4">
      <c r="A1808" s="32">
        <v>18067</v>
      </c>
      <c r="B1808" s="33">
        <v>12.2</v>
      </c>
    </row>
    <row r="1809" spans="1:2" x14ac:dyDescent="0.4">
      <c r="A1809" s="32">
        <v>18066</v>
      </c>
      <c r="B1809" s="33">
        <v>3</v>
      </c>
    </row>
    <row r="1810" spans="1:2" x14ac:dyDescent="0.4">
      <c r="A1810" s="32">
        <v>28485</v>
      </c>
      <c r="B1810" s="33">
        <v>21.8</v>
      </c>
    </row>
    <row r="1811" spans="1:2" x14ac:dyDescent="0.4">
      <c r="A1811" s="32">
        <v>10603</v>
      </c>
      <c r="B1811" s="33">
        <v>22</v>
      </c>
    </row>
    <row r="1812" spans="1:2" x14ac:dyDescent="0.4">
      <c r="A1812" s="32">
        <v>32068</v>
      </c>
      <c r="B1812" s="33">
        <v>60</v>
      </c>
    </row>
    <row r="1813" spans="1:2" x14ac:dyDescent="0.4">
      <c r="A1813" s="32">
        <v>31440</v>
      </c>
      <c r="B1813" s="33">
        <v>17.5</v>
      </c>
    </row>
    <row r="1814" spans="1:2" x14ac:dyDescent="0.4">
      <c r="A1814" s="32">
        <v>28596</v>
      </c>
      <c r="B1814" s="33">
        <v>60</v>
      </c>
    </row>
    <row r="1815" spans="1:2" x14ac:dyDescent="0.4">
      <c r="A1815" s="32">
        <v>28600</v>
      </c>
      <c r="B1815" s="33">
        <v>7.5</v>
      </c>
    </row>
    <row r="1816" spans="1:2" x14ac:dyDescent="0.4">
      <c r="A1816" s="32">
        <v>18362</v>
      </c>
      <c r="B1816" s="33">
        <v>60</v>
      </c>
    </row>
    <row r="1817" spans="1:2" x14ac:dyDescent="0.4">
      <c r="A1817" s="32">
        <v>22483</v>
      </c>
      <c r="B1817" s="33">
        <v>7.5</v>
      </c>
    </row>
    <row r="1818" spans="1:2" x14ac:dyDescent="0.4">
      <c r="A1818" s="32">
        <v>10110</v>
      </c>
      <c r="B1818" s="33">
        <v>60</v>
      </c>
    </row>
    <row r="1819" spans="1:2" x14ac:dyDescent="0.4">
      <c r="A1819" s="32">
        <v>18156</v>
      </c>
      <c r="B1819" s="33">
        <v>9</v>
      </c>
    </row>
    <row r="1820" spans="1:2" x14ac:dyDescent="0.4">
      <c r="A1820" s="32">
        <v>22480</v>
      </c>
      <c r="B1820" s="33">
        <v>60</v>
      </c>
    </row>
    <row r="1821" spans="1:2" x14ac:dyDescent="0.4">
      <c r="A1821" s="32">
        <v>28355</v>
      </c>
      <c r="B1821" s="33">
        <v>7.5</v>
      </c>
    </row>
    <row r="1822" spans="1:2" x14ac:dyDescent="0.4">
      <c r="A1822" s="32">
        <v>27784</v>
      </c>
      <c r="B1822" s="33">
        <v>46</v>
      </c>
    </row>
    <row r="1823" spans="1:2" x14ac:dyDescent="0.4">
      <c r="A1823" s="32">
        <v>27232</v>
      </c>
      <c r="B1823" s="33">
        <v>3.9</v>
      </c>
    </row>
    <row r="1824" spans="1:2" x14ac:dyDescent="0.4">
      <c r="A1824" s="32">
        <v>17216</v>
      </c>
      <c r="B1824" s="33">
        <v>1.6</v>
      </c>
    </row>
    <row r="1825" spans="1:2" x14ac:dyDescent="0.4">
      <c r="A1825" s="32">
        <v>32735</v>
      </c>
      <c r="B1825" s="33">
        <v>1.9</v>
      </c>
    </row>
    <row r="1826" spans="1:2" x14ac:dyDescent="0.4">
      <c r="A1826" s="32">
        <v>27243</v>
      </c>
      <c r="B1826" s="33">
        <v>2</v>
      </c>
    </row>
    <row r="1827" spans="1:2" x14ac:dyDescent="0.4">
      <c r="A1827" s="32">
        <v>29205</v>
      </c>
      <c r="B1827" s="33">
        <v>8.9</v>
      </c>
    </row>
    <row r="1828" spans="1:2" x14ac:dyDescent="0.4">
      <c r="A1828" s="32">
        <v>18384</v>
      </c>
      <c r="B1828" s="33">
        <v>3.9</v>
      </c>
    </row>
    <row r="1829" spans="1:2" x14ac:dyDescent="0.4">
      <c r="A1829" s="32">
        <v>29206</v>
      </c>
      <c r="B1829" s="33">
        <v>3.6</v>
      </c>
    </row>
    <row r="1830" spans="1:2" x14ac:dyDescent="0.4">
      <c r="A1830" s="32">
        <v>27238</v>
      </c>
      <c r="B1830" s="33">
        <v>1.9</v>
      </c>
    </row>
    <row r="1831" spans="1:2" x14ac:dyDescent="0.4">
      <c r="A1831" s="32">
        <v>27237</v>
      </c>
      <c r="B1831" s="33">
        <v>1.9</v>
      </c>
    </row>
    <row r="1832" spans="1:2" x14ac:dyDescent="0.4">
      <c r="A1832" s="32">
        <v>2032416</v>
      </c>
      <c r="B1832" s="33">
        <v>11.9</v>
      </c>
    </row>
    <row r="1833" spans="1:2" x14ac:dyDescent="0.4">
      <c r="A1833" s="32">
        <v>32221</v>
      </c>
      <c r="B1833" s="33">
        <v>17.5</v>
      </c>
    </row>
    <row r="1834" spans="1:2" x14ac:dyDescent="0.4">
      <c r="A1834" s="32">
        <v>30150</v>
      </c>
      <c r="B1834" s="33">
        <v>19.5</v>
      </c>
    </row>
    <row r="1835" spans="1:2" x14ac:dyDescent="0.4">
      <c r="A1835" s="32">
        <v>10217</v>
      </c>
      <c r="B1835" s="33">
        <v>3.9</v>
      </c>
    </row>
    <row r="1836" spans="1:2" x14ac:dyDescent="0.4">
      <c r="A1836" s="32">
        <v>10222</v>
      </c>
      <c r="B1836" s="33">
        <v>7.6</v>
      </c>
    </row>
    <row r="1837" spans="1:2" x14ac:dyDescent="0.4">
      <c r="A1837" s="32">
        <v>11954</v>
      </c>
      <c r="B1837" s="33">
        <v>21.5</v>
      </c>
    </row>
    <row r="1838" spans="1:2" x14ac:dyDescent="0.4">
      <c r="A1838" s="32">
        <v>2011278</v>
      </c>
      <c r="B1838" s="33">
        <v>50.9</v>
      </c>
    </row>
    <row r="1839" spans="1:2" x14ac:dyDescent="0.4">
      <c r="A1839" s="32">
        <v>11415</v>
      </c>
      <c r="B1839" s="33">
        <v>3.6</v>
      </c>
    </row>
    <row r="1840" spans="1:2" x14ac:dyDescent="0.4">
      <c r="A1840" s="32">
        <v>32714</v>
      </c>
      <c r="B1840" s="33">
        <v>3</v>
      </c>
    </row>
    <row r="1841" spans="1:2" x14ac:dyDescent="0.4">
      <c r="A1841" s="32">
        <v>2028224</v>
      </c>
      <c r="B1841" s="33">
        <v>49</v>
      </c>
    </row>
    <row r="1842" spans="1:2" x14ac:dyDescent="0.4">
      <c r="A1842" s="32">
        <v>2032271</v>
      </c>
      <c r="B1842" s="33">
        <v>32.9</v>
      </c>
    </row>
    <row r="1843" spans="1:2" x14ac:dyDescent="0.4">
      <c r="A1843" s="32">
        <v>23475</v>
      </c>
      <c r="B1843" s="33">
        <v>3.8</v>
      </c>
    </row>
    <row r="1844" spans="1:2" x14ac:dyDescent="0.4">
      <c r="A1844" s="32">
        <v>10128</v>
      </c>
      <c r="B1844" s="33">
        <v>2.5</v>
      </c>
    </row>
    <row r="1845" spans="1:2" x14ac:dyDescent="0.4">
      <c r="A1845" s="32">
        <v>17312</v>
      </c>
      <c r="B1845" s="33">
        <v>9.8000000000000007</v>
      </c>
    </row>
    <row r="1846" spans="1:2" x14ac:dyDescent="0.4">
      <c r="A1846" s="32">
        <v>12071</v>
      </c>
      <c r="B1846" s="33">
        <v>3.1</v>
      </c>
    </row>
    <row r="1847" spans="1:2" x14ac:dyDescent="0.4">
      <c r="A1847" s="32">
        <v>23302</v>
      </c>
      <c r="B1847" s="33">
        <v>3.6</v>
      </c>
    </row>
    <row r="1848" spans="1:2" x14ac:dyDescent="0.4">
      <c r="A1848" s="32">
        <v>2012070</v>
      </c>
      <c r="B1848" s="33">
        <v>38.9</v>
      </c>
    </row>
    <row r="1849" spans="1:2" x14ac:dyDescent="0.4">
      <c r="A1849" s="32">
        <v>32601</v>
      </c>
      <c r="B1849" s="33">
        <v>31.5</v>
      </c>
    </row>
    <row r="1850" spans="1:2" x14ac:dyDescent="0.4">
      <c r="A1850" s="32">
        <v>11951</v>
      </c>
      <c r="B1850" s="33">
        <v>11.5</v>
      </c>
    </row>
    <row r="1851" spans="1:2" x14ac:dyDescent="0.4">
      <c r="A1851" s="32">
        <v>17701</v>
      </c>
      <c r="B1851" s="33">
        <v>0.8</v>
      </c>
    </row>
    <row r="1852" spans="1:2" x14ac:dyDescent="0.4">
      <c r="A1852" s="32">
        <v>17704</v>
      </c>
      <c r="B1852" s="33">
        <v>0.6</v>
      </c>
    </row>
    <row r="1853" spans="1:2" x14ac:dyDescent="0.4">
      <c r="A1853" s="32">
        <v>30567</v>
      </c>
      <c r="B1853" s="33">
        <v>0.1</v>
      </c>
    </row>
    <row r="1854" spans="1:2" x14ac:dyDescent="0.4">
      <c r="A1854" s="32">
        <v>17705</v>
      </c>
      <c r="B1854" s="33">
        <v>0.6</v>
      </c>
    </row>
    <row r="1855" spans="1:2" x14ac:dyDescent="0.4">
      <c r="A1855" s="32">
        <v>17702</v>
      </c>
      <c r="B1855" s="33">
        <v>0.6</v>
      </c>
    </row>
    <row r="1856" spans="1:2" x14ac:dyDescent="0.4">
      <c r="A1856" s="32">
        <v>17836</v>
      </c>
      <c r="B1856" s="33">
        <v>1.2</v>
      </c>
    </row>
    <row r="1857" spans="1:2" x14ac:dyDescent="0.4">
      <c r="A1857" s="32">
        <v>12051</v>
      </c>
      <c r="B1857" s="33">
        <v>0.3</v>
      </c>
    </row>
    <row r="1858" spans="1:2" x14ac:dyDescent="0.4">
      <c r="A1858" s="32">
        <v>23167</v>
      </c>
      <c r="B1858" s="33">
        <v>1.2</v>
      </c>
    </row>
    <row r="1859" spans="1:2" x14ac:dyDescent="0.4">
      <c r="A1859" s="32">
        <v>17275</v>
      </c>
      <c r="B1859" s="33">
        <v>0.5</v>
      </c>
    </row>
    <row r="1860" spans="1:2" x14ac:dyDescent="0.4">
      <c r="A1860" s="32">
        <v>10124</v>
      </c>
      <c r="B1860" s="33">
        <v>4.5</v>
      </c>
    </row>
    <row r="1861" spans="1:2" x14ac:dyDescent="0.4">
      <c r="A1861" s="32">
        <v>12049</v>
      </c>
      <c r="B1861" s="33">
        <v>1.8</v>
      </c>
    </row>
    <row r="1862" spans="1:2" x14ac:dyDescent="0.4">
      <c r="A1862" s="32">
        <v>17247</v>
      </c>
      <c r="B1862" s="33">
        <v>4.5</v>
      </c>
    </row>
    <row r="1863" spans="1:2" x14ac:dyDescent="0.4">
      <c r="A1863" s="32">
        <v>12050</v>
      </c>
      <c r="B1863" s="33">
        <v>1.8</v>
      </c>
    </row>
    <row r="1864" spans="1:2" x14ac:dyDescent="0.4">
      <c r="A1864" s="32">
        <v>17729</v>
      </c>
      <c r="B1864" s="33">
        <v>0.5</v>
      </c>
    </row>
    <row r="1865" spans="1:2" x14ac:dyDescent="0.4">
      <c r="A1865" s="32">
        <v>17731</v>
      </c>
      <c r="B1865" s="33">
        <v>0.5</v>
      </c>
    </row>
    <row r="1866" spans="1:2" x14ac:dyDescent="0.4">
      <c r="A1866" s="32">
        <v>17730</v>
      </c>
      <c r="B1866" s="33">
        <v>0.5</v>
      </c>
    </row>
    <row r="1867" spans="1:2" x14ac:dyDescent="0.4">
      <c r="A1867" s="32">
        <v>28171</v>
      </c>
      <c r="B1867" s="33">
        <v>3.5</v>
      </c>
    </row>
    <row r="1868" spans="1:2" x14ac:dyDescent="0.4">
      <c r="A1868" s="32">
        <v>17282</v>
      </c>
      <c r="B1868" s="33">
        <v>1.5</v>
      </c>
    </row>
    <row r="1869" spans="1:2" x14ac:dyDescent="0.4">
      <c r="A1869" s="32">
        <v>28169</v>
      </c>
      <c r="B1869" s="33">
        <v>1.5</v>
      </c>
    </row>
    <row r="1870" spans="1:2" x14ac:dyDescent="0.4">
      <c r="A1870" s="32">
        <v>28222</v>
      </c>
      <c r="B1870" s="33">
        <v>1.5</v>
      </c>
    </row>
    <row r="1871" spans="1:2" x14ac:dyDescent="0.4">
      <c r="A1871" s="32">
        <v>17280</v>
      </c>
      <c r="B1871" s="33">
        <v>1.5</v>
      </c>
    </row>
    <row r="1872" spans="1:2" x14ac:dyDescent="0.4">
      <c r="A1872" s="32">
        <v>17279</v>
      </c>
      <c r="B1872" s="33">
        <v>1.5</v>
      </c>
    </row>
    <row r="1873" spans="1:2" x14ac:dyDescent="0.4">
      <c r="A1873" s="32">
        <v>17281</v>
      </c>
      <c r="B1873" s="33">
        <v>1.5</v>
      </c>
    </row>
    <row r="1874" spans="1:2" x14ac:dyDescent="0.4">
      <c r="A1874" s="32">
        <v>28170</v>
      </c>
      <c r="B1874" s="33">
        <v>1.5</v>
      </c>
    </row>
    <row r="1875" spans="1:2" x14ac:dyDescent="0.4">
      <c r="A1875" s="32">
        <v>17277</v>
      </c>
      <c r="B1875" s="33">
        <v>2.5</v>
      </c>
    </row>
    <row r="1876" spans="1:2" x14ac:dyDescent="0.4">
      <c r="A1876" s="32">
        <v>17464</v>
      </c>
      <c r="B1876" s="33">
        <v>3.2</v>
      </c>
    </row>
    <row r="1877" spans="1:2" x14ac:dyDescent="0.4">
      <c r="A1877" s="32">
        <v>17284</v>
      </c>
      <c r="B1877" s="33">
        <v>14.2</v>
      </c>
    </row>
    <row r="1878" spans="1:2" x14ac:dyDescent="0.4">
      <c r="A1878" s="32">
        <v>17269</v>
      </c>
      <c r="B1878" s="33">
        <v>2.5</v>
      </c>
    </row>
    <row r="1879" spans="1:2" x14ac:dyDescent="0.4">
      <c r="A1879" s="32">
        <v>29825</v>
      </c>
      <c r="B1879" s="33">
        <v>3</v>
      </c>
    </row>
    <row r="1880" spans="1:2" x14ac:dyDescent="0.4">
      <c r="A1880" s="32">
        <v>17865</v>
      </c>
      <c r="B1880" s="33">
        <v>3.5</v>
      </c>
    </row>
    <row r="1881" spans="1:2" x14ac:dyDescent="0.4">
      <c r="A1881" s="32">
        <v>17462</v>
      </c>
      <c r="B1881" s="33">
        <v>3.5</v>
      </c>
    </row>
    <row r="1882" spans="1:2" x14ac:dyDescent="0.4">
      <c r="A1882" s="32">
        <v>29826</v>
      </c>
      <c r="B1882" s="33">
        <v>3.2</v>
      </c>
    </row>
    <row r="1883" spans="1:2" x14ac:dyDescent="0.4">
      <c r="A1883" s="32">
        <v>17700</v>
      </c>
      <c r="B1883" s="33">
        <v>0.8</v>
      </c>
    </row>
    <row r="1884" spans="1:2" x14ac:dyDescent="0.4">
      <c r="A1884" s="32">
        <v>1770001</v>
      </c>
      <c r="B1884" s="33">
        <v>0.8</v>
      </c>
    </row>
    <row r="1885" spans="1:2" x14ac:dyDescent="0.4">
      <c r="A1885" s="32">
        <v>17278</v>
      </c>
      <c r="B1885" s="33">
        <v>0.3</v>
      </c>
    </row>
    <row r="1886" spans="1:2" x14ac:dyDescent="0.4">
      <c r="A1886" s="32">
        <v>29095</v>
      </c>
      <c r="B1886" s="33">
        <v>6.8</v>
      </c>
    </row>
    <row r="1887" spans="1:2" x14ac:dyDescent="0.4">
      <c r="A1887" s="32">
        <v>23557</v>
      </c>
      <c r="B1887" s="33">
        <v>6.2</v>
      </c>
    </row>
    <row r="1888" spans="1:2" x14ac:dyDescent="0.4">
      <c r="A1888" s="32">
        <v>29093</v>
      </c>
      <c r="B1888" s="33">
        <v>7.2</v>
      </c>
    </row>
    <row r="1889" spans="1:2" x14ac:dyDescent="0.4">
      <c r="A1889" s="32">
        <v>28301</v>
      </c>
      <c r="B1889" s="33">
        <v>1.5</v>
      </c>
    </row>
    <row r="1890" spans="1:2" x14ac:dyDescent="0.4">
      <c r="A1890" s="32">
        <v>17214</v>
      </c>
      <c r="B1890" s="33">
        <v>1.2</v>
      </c>
    </row>
    <row r="1891" spans="1:2" x14ac:dyDescent="0.4">
      <c r="A1891" s="32">
        <v>27594</v>
      </c>
      <c r="B1891" s="33">
        <v>22</v>
      </c>
    </row>
    <row r="1892" spans="1:2" x14ac:dyDescent="0.4">
      <c r="A1892" s="32">
        <v>29418</v>
      </c>
      <c r="B1892" s="33">
        <v>14.9</v>
      </c>
    </row>
    <row r="1893" spans="1:2" x14ac:dyDescent="0.4">
      <c r="A1893" s="32">
        <v>27595</v>
      </c>
      <c r="B1893" s="33">
        <v>8.5</v>
      </c>
    </row>
    <row r="1894" spans="1:2" x14ac:dyDescent="0.4">
      <c r="A1894" s="32">
        <v>10332</v>
      </c>
      <c r="B1894" s="33">
        <v>9.4</v>
      </c>
    </row>
    <row r="1895" spans="1:2" x14ac:dyDescent="0.4">
      <c r="A1895" s="32">
        <v>10553</v>
      </c>
      <c r="B1895" s="33">
        <v>9.9</v>
      </c>
    </row>
    <row r="1896" spans="1:2" x14ac:dyDescent="0.4">
      <c r="A1896" s="32">
        <v>17296</v>
      </c>
      <c r="B1896" s="33">
        <v>1.2</v>
      </c>
    </row>
    <row r="1897" spans="1:2" x14ac:dyDescent="0.4">
      <c r="A1897" s="32">
        <v>11949</v>
      </c>
      <c r="B1897" s="33">
        <v>12.9</v>
      </c>
    </row>
    <row r="1898" spans="1:2" x14ac:dyDescent="0.4">
      <c r="A1898" s="32">
        <v>2018032</v>
      </c>
      <c r="B1898" s="33">
        <v>18.899999999999999</v>
      </c>
    </row>
    <row r="1899" spans="1:2" x14ac:dyDescent="0.4">
      <c r="A1899" s="32">
        <v>29396</v>
      </c>
      <c r="B1899" s="33">
        <v>0</v>
      </c>
    </row>
    <row r="1900" spans="1:2" x14ac:dyDescent="0.4">
      <c r="A1900" s="32">
        <v>29871</v>
      </c>
      <c r="B1900" s="33">
        <v>0.8</v>
      </c>
    </row>
    <row r="1901" spans="1:2" x14ac:dyDescent="0.4">
      <c r="A1901" s="32">
        <v>18379</v>
      </c>
      <c r="B1901" s="33">
        <v>7.5</v>
      </c>
    </row>
    <row r="1902" spans="1:2" x14ac:dyDescent="0.4">
      <c r="A1902" s="32">
        <v>29427</v>
      </c>
      <c r="B1902" s="33">
        <v>1.5</v>
      </c>
    </row>
    <row r="1903" spans="1:2" x14ac:dyDescent="0.4">
      <c r="A1903" s="32">
        <v>17215</v>
      </c>
      <c r="B1903" s="33">
        <v>1.5</v>
      </c>
    </row>
    <row r="1904" spans="1:2" x14ac:dyDescent="0.4">
      <c r="A1904" s="32">
        <v>2022619</v>
      </c>
      <c r="B1904" s="33">
        <v>50.9</v>
      </c>
    </row>
    <row r="1905" spans="1:2" x14ac:dyDescent="0.4">
      <c r="A1905" s="32">
        <v>10465</v>
      </c>
      <c r="B1905" s="33">
        <v>12</v>
      </c>
    </row>
    <row r="1906" spans="1:2" x14ac:dyDescent="0.4">
      <c r="A1906" s="32">
        <v>2011598</v>
      </c>
      <c r="B1906" s="33">
        <v>9.9</v>
      </c>
    </row>
    <row r="1907" spans="1:2" x14ac:dyDescent="0.4">
      <c r="A1907" s="32">
        <v>2027591</v>
      </c>
      <c r="B1907" s="33">
        <v>19</v>
      </c>
    </row>
    <row r="1908" spans="1:2" x14ac:dyDescent="0.4">
      <c r="A1908" s="32">
        <v>10526</v>
      </c>
      <c r="B1908" s="33">
        <v>7.8</v>
      </c>
    </row>
    <row r="1909" spans="1:2" x14ac:dyDescent="0.4">
      <c r="A1909" s="32">
        <v>10527</v>
      </c>
      <c r="B1909" s="33">
        <v>9.9</v>
      </c>
    </row>
    <row r="1910" spans="1:2" x14ac:dyDescent="0.4">
      <c r="A1910" s="32">
        <v>18465</v>
      </c>
      <c r="B1910" s="33">
        <v>0</v>
      </c>
    </row>
    <row r="1911" spans="1:2" x14ac:dyDescent="0.4">
      <c r="A1911" s="32">
        <v>28038</v>
      </c>
      <c r="B1911" s="33">
        <v>7</v>
      </c>
    </row>
    <row r="1912" spans="1:2" x14ac:dyDescent="0.4">
      <c r="A1912" s="32">
        <v>30516</v>
      </c>
      <c r="B1912" s="33">
        <v>7</v>
      </c>
    </row>
    <row r="1913" spans="1:2" x14ac:dyDescent="0.4">
      <c r="A1913" s="32">
        <v>29585</v>
      </c>
      <c r="B1913" s="33">
        <v>0</v>
      </c>
    </row>
    <row r="1914" spans="1:2" x14ac:dyDescent="0.4">
      <c r="A1914" s="32">
        <v>31194</v>
      </c>
      <c r="B1914" s="33">
        <v>6.9</v>
      </c>
    </row>
    <row r="1915" spans="1:2" x14ac:dyDescent="0.4">
      <c r="A1915" s="32">
        <v>12168</v>
      </c>
      <c r="B1915" s="33">
        <v>9.9</v>
      </c>
    </row>
    <row r="1916" spans="1:2" x14ac:dyDescent="0.4">
      <c r="A1916" s="32">
        <v>27797</v>
      </c>
      <c r="B1916" s="33">
        <v>10.8</v>
      </c>
    </row>
    <row r="1917" spans="1:2" x14ac:dyDescent="0.4">
      <c r="A1917" s="32">
        <v>12179</v>
      </c>
      <c r="B1917" s="33">
        <v>15.9</v>
      </c>
    </row>
    <row r="1918" spans="1:2" x14ac:dyDescent="0.4">
      <c r="A1918" s="32">
        <v>12196</v>
      </c>
      <c r="B1918" s="33">
        <v>15.9</v>
      </c>
    </row>
    <row r="1919" spans="1:2" x14ac:dyDescent="0.4">
      <c r="A1919" s="32">
        <v>27131</v>
      </c>
      <c r="B1919" s="33">
        <v>1.6</v>
      </c>
    </row>
    <row r="1920" spans="1:2" x14ac:dyDescent="0.4">
      <c r="A1920" s="32">
        <v>31326</v>
      </c>
      <c r="B1920" s="33">
        <v>15.9</v>
      </c>
    </row>
    <row r="1921" spans="1:2" x14ac:dyDescent="0.4">
      <c r="A1921" s="32">
        <v>30149</v>
      </c>
      <c r="B1921" s="33">
        <v>14</v>
      </c>
    </row>
    <row r="1922" spans="1:2" x14ac:dyDescent="0.4">
      <c r="A1922" s="32">
        <v>16344</v>
      </c>
      <c r="B1922" s="33">
        <v>10.6</v>
      </c>
    </row>
    <row r="1923" spans="1:2" x14ac:dyDescent="0.4">
      <c r="A1923" s="32">
        <v>28542</v>
      </c>
      <c r="B1923" s="33">
        <v>11.6</v>
      </c>
    </row>
    <row r="1924" spans="1:2" x14ac:dyDescent="0.4">
      <c r="A1924" s="32">
        <v>18193</v>
      </c>
      <c r="B1924" s="33">
        <v>0.8</v>
      </c>
    </row>
    <row r="1925" spans="1:2" x14ac:dyDescent="0.4">
      <c r="A1925" s="32">
        <v>27951</v>
      </c>
      <c r="B1925" s="33">
        <v>1.2</v>
      </c>
    </row>
    <row r="1926" spans="1:2" x14ac:dyDescent="0.4">
      <c r="A1926" s="32">
        <v>32821</v>
      </c>
      <c r="B1926" s="33">
        <v>1.2</v>
      </c>
    </row>
    <row r="1927" spans="1:2" x14ac:dyDescent="0.4">
      <c r="A1927" s="32">
        <v>14882</v>
      </c>
      <c r="B1927" s="33">
        <v>8.1999999999999993</v>
      </c>
    </row>
    <row r="1928" spans="1:2" x14ac:dyDescent="0.4">
      <c r="A1928" s="32">
        <v>12134</v>
      </c>
      <c r="B1928" s="33">
        <v>1.2</v>
      </c>
    </row>
    <row r="1929" spans="1:2" x14ac:dyDescent="0.4">
      <c r="A1929" s="32">
        <v>29842</v>
      </c>
      <c r="B1929" s="33">
        <v>1</v>
      </c>
    </row>
    <row r="1930" spans="1:2" x14ac:dyDescent="0.4">
      <c r="A1930" s="32">
        <v>14839</v>
      </c>
      <c r="B1930" s="33">
        <v>7.6</v>
      </c>
    </row>
    <row r="1931" spans="1:2" x14ac:dyDescent="0.4">
      <c r="A1931" s="32">
        <v>32472</v>
      </c>
      <c r="B1931" s="33">
        <v>4.5</v>
      </c>
    </row>
    <row r="1932" spans="1:2" x14ac:dyDescent="0.4">
      <c r="A1932" s="32">
        <v>16024</v>
      </c>
      <c r="B1932" s="33">
        <v>4.5</v>
      </c>
    </row>
    <row r="1933" spans="1:2" x14ac:dyDescent="0.4">
      <c r="A1933" s="32">
        <v>28541</v>
      </c>
      <c r="B1933" s="33">
        <v>11.6</v>
      </c>
    </row>
    <row r="1934" spans="1:2" x14ac:dyDescent="0.4">
      <c r="A1934" s="32">
        <v>31959</v>
      </c>
      <c r="B1934" s="33">
        <v>1</v>
      </c>
    </row>
    <row r="1935" spans="1:2" x14ac:dyDescent="0.4">
      <c r="A1935" s="32">
        <v>12043</v>
      </c>
      <c r="B1935" s="33">
        <v>0.7</v>
      </c>
    </row>
    <row r="1936" spans="1:2" x14ac:dyDescent="0.4">
      <c r="A1936" s="32">
        <v>17287</v>
      </c>
      <c r="B1936" s="33">
        <v>8.4</v>
      </c>
    </row>
    <row r="1937" spans="1:2" x14ac:dyDescent="0.4">
      <c r="A1937" s="32">
        <v>17272</v>
      </c>
      <c r="B1937" s="33">
        <v>2.9</v>
      </c>
    </row>
    <row r="1938" spans="1:2" x14ac:dyDescent="0.4">
      <c r="A1938" s="32">
        <v>17756</v>
      </c>
      <c r="B1938" s="33">
        <v>2</v>
      </c>
    </row>
    <row r="1939" spans="1:2" x14ac:dyDescent="0.4">
      <c r="A1939" s="32">
        <v>12125</v>
      </c>
      <c r="B1939" s="33">
        <v>2</v>
      </c>
    </row>
    <row r="1940" spans="1:2" x14ac:dyDescent="0.4">
      <c r="A1940" s="32">
        <v>17203</v>
      </c>
      <c r="B1940" s="33">
        <v>1</v>
      </c>
    </row>
    <row r="1941" spans="1:2" x14ac:dyDescent="0.4">
      <c r="A1941" s="32">
        <v>12021</v>
      </c>
      <c r="B1941" s="33">
        <v>6.2</v>
      </c>
    </row>
    <row r="1942" spans="1:2" x14ac:dyDescent="0.4">
      <c r="A1942" s="32">
        <v>31210</v>
      </c>
      <c r="B1942" s="33">
        <v>1.5</v>
      </c>
    </row>
    <row r="1943" spans="1:2" x14ac:dyDescent="0.4">
      <c r="A1943" s="32">
        <v>32453</v>
      </c>
      <c r="B1943" s="33">
        <v>37.9</v>
      </c>
    </row>
    <row r="1944" spans="1:2" x14ac:dyDescent="0.4">
      <c r="A1944" s="32">
        <v>32452</v>
      </c>
      <c r="B1944" s="33">
        <v>24.5</v>
      </c>
    </row>
    <row r="1945" spans="1:2" x14ac:dyDescent="0.4">
      <c r="A1945" s="32">
        <v>23555</v>
      </c>
      <c r="B1945" s="33">
        <v>13.2</v>
      </c>
    </row>
    <row r="1946" spans="1:2" x14ac:dyDescent="0.4">
      <c r="A1946" s="32">
        <v>29252</v>
      </c>
      <c r="B1946" s="33">
        <v>0.8</v>
      </c>
    </row>
    <row r="1947" spans="1:2" x14ac:dyDescent="0.4">
      <c r="A1947" s="32">
        <v>23640</v>
      </c>
      <c r="B1947" s="33">
        <v>19.2</v>
      </c>
    </row>
    <row r="1948" spans="1:2" x14ac:dyDescent="0.4">
      <c r="A1948" s="32">
        <v>29315</v>
      </c>
      <c r="B1948" s="33">
        <v>2.9</v>
      </c>
    </row>
    <row r="1949" spans="1:2" x14ac:dyDescent="0.4">
      <c r="A1949" s="32">
        <v>10759</v>
      </c>
      <c r="B1949" s="33">
        <v>3.6</v>
      </c>
    </row>
    <row r="1950" spans="1:2" x14ac:dyDescent="0.4">
      <c r="A1950" s="32">
        <v>29316</v>
      </c>
      <c r="B1950" s="33">
        <v>2.9</v>
      </c>
    </row>
    <row r="1951" spans="1:2" x14ac:dyDescent="0.4">
      <c r="A1951" s="32">
        <v>32454</v>
      </c>
      <c r="B1951" s="33">
        <v>13.5</v>
      </c>
    </row>
    <row r="1952" spans="1:2" x14ac:dyDescent="0.4">
      <c r="A1952" s="32">
        <v>10762</v>
      </c>
      <c r="B1952" s="33">
        <v>5.6</v>
      </c>
    </row>
    <row r="1953" spans="1:2" x14ac:dyDescent="0.4">
      <c r="A1953" s="32">
        <v>28239</v>
      </c>
      <c r="B1953" s="33">
        <v>1.3</v>
      </c>
    </row>
    <row r="1954" spans="1:2" x14ac:dyDescent="0.4">
      <c r="A1954" s="32">
        <v>30467</v>
      </c>
      <c r="B1954" s="33">
        <v>1.5</v>
      </c>
    </row>
    <row r="1955" spans="1:2" x14ac:dyDescent="0.4">
      <c r="A1955" s="32">
        <v>32361</v>
      </c>
      <c r="B1955" s="33">
        <v>2.6</v>
      </c>
    </row>
    <row r="1956" spans="1:2" x14ac:dyDescent="0.4">
      <c r="A1956" s="32">
        <v>17112</v>
      </c>
      <c r="B1956" s="33">
        <v>0.8</v>
      </c>
    </row>
    <row r="1957" spans="1:2" x14ac:dyDescent="0.4">
      <c r="A1957" s="32">
        <v>16346</v>
      </c>
      <c r="B1957" s="33">
        <v>1.6</v>
      </c>
    </row>
    <row r="1958" spans="1:2" x14ac:dyDescent="0.4">
      <c r="A1958" s="32">
        <v>18521</v>
      </c>
      <c r="B1958" s="33">
        <v>24.8</v>
      </c>
    </row>
    <row r="1959" spans="1:2" x14ac:dyDescent="0.4">
      <c r="A1959" s="32">
        <v>28109</v>
      </c>
      <c r="B1959" s="33">
        <v>4.9000000000000004</v>
      </c>
    </row>
    <row r="1960" spans="1:2" x14ac:dyDescent="0.4">
      <c r="A1960" s="32">
        <v>10825</v>
      </c>
      <c r="B1960" s="33">
        <v>11.4</v>
      </c>
    </row>
    <row r="1961" spans="1:2" x14ac:dyDescent="0.4">
      <c r="A1961" s="32">
        <v>32495</v>
      </c>
      <c r="B1961" s="33">
        <v>4.2</v>
      </c>
    </row>
    <row r="1962" spans="1:2" x14ac:dyDescent="0.4">
      <c r="A1962" s="32">
        <v>18464</v>
      </c>
      <c r="B1962" s="33">
        <v>0</v>
      </c>
    </row>
    <row r="1963" spans="1:2" x14ac:dyDescent="0.4">
      <c r="A1963" s="32">
        <v>22384</v>
      </c>
      <c r="B1963" s="33">
        <v>0.8</v>
      </c>
    </row>
    <row r="1964" spans="1:2" x14ac:dyDescent="0.4">
      <c r="A1964" s="32">
        <v>32262</v>
      </c>
      <c r="B1964" s="33">
        <v>0.8</v>
      </c>
    </row>
    <row r="1965" spans="1:2" x14ac:dyDescent="0.4">
      <c r="A1965" s="32">
        <v>30278</v>
      </c>
      <c r="B1965" s="33">
        <v>12</v>
      </c>
    </row>
    <row r="1966" spans="1:2" x14ac:dyDescent="0.4">
      <c r="A1966" s="32">
        <v>12044</v>
      </c>
      <c r="B1966" s="33">
        <v>1.6</v>
      </c>
    </row>
    <row r="1967" spans="1:2" x14ac:dyDescent="0.4">
      <c r="A1967" s="32">
        <v>27836</v>
      </c>
      <c r="B1967" s="33">
        <v>19.899999999999999</v>
      </c>
    </row>
    <row r="1968" spans="1:2" x14ac:dyDescent="0.4">
      <c r="A1968" s="32">
        <v>16355</v>
      </c>
      <c r="B1968" s="33">
        <v>1.5</v>
      </c>
    </row>
    <row r="1969" spans="1:2" x14ac:dyDescent="0.4">
      <c r="A1969" s="32">
        <v>17872</v>
      </c>
      <c r="B1969" s="33">
        <v>13</v>
      </c>
    </row>
    <row r="1970" spans="1:2" x14ac:dyDescent="0.4">
      <c r="A1970" s="32">
        <v>17550</v>
      </c>
      <c r="B1970" s="33">
        <v>25.5</v>
      </c>
    </row>
    <row r="1971" spans="1:2" x14ac:dyDescent="0.4">
      <c r="A1971" s="32">
        <v>17115</v>
      </c>
      <c r="B1971" s="33">
        <v>13.3</v>
      </c>
    </row>
    <row r="1972" spans="1:2" x14ac:dyDescent="0.4">
      <c r="A1972" s="32">
        <v>29170</v>
      </c>
      <c r="B1972" s="33">
        <v>1.5</v>
      </c>
    </row>
    <row r="1973" spans="1:2" x14ac:dyDescent="0.4">
      <c r="A1973" s="32">
        <v>16353</v>
      </c>
      <c r="B1973" s="33">
        <v>1</v>
      </c>
    </row>
    <row r="1974" spans="1:2" x14ac:dyDescent="0.4">
      <c r="A1974" s="32">
        <v>16357</v>
      </c>
      <c r="B1974" s="33">
        <v>2.8</v>
      </c>
    </row>
    <row r="1975" spans="1:2" x14ac:dyDescent="0.4">
      <c r="A1975" s="32">
        <v>29682</v>
      </c>
      <c r="B1975" s="33">
        <v>3.6</v>
      </c>
    </row>
    <row r="1976" spans="1:2" x14ac:dyDescent="0.4">
      <c r="A1976" s="32">
        <v>16356</v>
      </c>
      <c r="B1976" s="33">
        <v>2.2000000000000002</v>
      </c>
    </row>
    <row r="1977" spans="1:2" x14ac:dyDescent="0.4">
      <c r="A1977" s="32">
        <v>16351</v>
      </c>
      <c r="B1977" s="33">
        <v>2.2000000000000002</v>
      </c>
    </row>
    <row r="1978" spans="1:2" x14ac:dyDescent="0.4">
      <c r="A1978" s="32">
        <v>31657</v>
      </c>
      <c r="B1978" s="33">
        <v>3.2</v>
      </c>
    </row>
    <row r="1979" spans="1:2" x14ac:dyDescent="0.4">
      <c r="A1979" s="32">
        <v>16359</v>
      </c>
      <c r="B1979" s="33">
        <v>1.6</v>
      </c>
    </row>
    <row r="1980" spans="1:2" x14ac:dyDescent="0.4">
      <c r="A1980" s="32">
        <v>29191</v>
      </c>
      <c r="B1980" s="33">
        <v>1.6</v>
      </c>
    </row>
    <row r="1981" spans="1:2" x14ac:dyDescent="0.4">
      <c r="A1981" s="32">
        <v>28543</v>
      </c>
      <c r="B1981" s="33">
        <v>11.6</v>
      </c>
    </row>
    <row r="1982" spans="1:2" x14ac:dyDescent="0.4">
      <c r="A1982" s="32">
        <v>16348</v>
      </c>
      <c r="B1982" s="33">
        <v>1.8</v>
      </c>
    </row>
    <row r="1983" spans="1:2" x14ac:dyDescent="0.4">
      <c r="A1983" s="32">
        <v>27829</v>
      </c>
      <c r="B1983" s="33">
        <v>4</v>
      </c>
    </row>
    <row r="1984" spans="1:2" x14ac:dyDescent="0.4">
      <c r="A1984" s="32">
        <v>18205</v>
      </c>
      <c r="B1984" s="33">
        <v>2.8</v>
      </c>
    </row>
    <row r="1985" spans="1:2" x14ac:dyDescent="0.4">
      <c r="A1985" s="32">
        <v>16345</v>
      </c>
      <c r="B1985" s="33">
        <v>1.8</v>
      </c>
    </row>
    <row r="1986" spans="1:2" x14ac:dyDescent="0.4">
      <c r="A1986" s="32">
        <v>16352</v>
      </c>
      <c r="B1986" s="33">
        <v>2.8</v>
      </c>
    </row>
    <row r="1987" spans="1:2" x14ac:dyDescent="0.4">
      <c r="A1987" s="32">
        <v>16343</v>
      </c>
      <c r="B1987" s="33">
        <v>1</v>
      </c>
    </row>
    <row r="1988" spans="1:2" x14ac:dyDescent="0.4">
      <c r="A1988" s="32">
        <v>12031</v>
      </c>
      <c r="B1988" s="33">
        <v>1.6</v>
      </c>
    </row>
    <row r="1989" spans="1:2" x14ac:dyDescent="0.4">
      <c r="A1989" s="32">
        <v>14890</v>
      </c>
      <c r="B1989" s="33">
        <v>5.2</v>
      </c>
    </row>
    <row r="1990" spans="1:2" x14ac:dyDescent="0.4">
      <c r="A1990" s="32">
        <v>28605</v>
      </c>
      <c r="B1990" s="33">
        <v>1.4</v>
      </c>
    </row>
    <row r="1991" spans="1:2" x14ac:dyDescent="0.4">
      <c r="A1991" s="32">
        <v>30620</v>
      </c>
      <c r="B1991" s="33">
        <v>10.5</v>
      </c>
    </row>
    <row r="1992" spans="1:2" x14ac:dyDescent="0.4">
      <c r="A1992" s="32">
        <v>14893</v>
      </c>
      <c r="B1992" s="33">
        <v>10.4</v>
      </c>
    </row>
    <row r="1993" spans="1:2" x14ac:dyDescent="0.4">
      <c r="A1993" s="32">
        <v>14894</v>
      </c>
      <c r="B1993" s="33">
        <v>20.5</v>
      </c>
    </row>
    <row r="1994" spans="1:2" x14ac:dyDescent="0.4">
      <c r="A1994" s="32">
        <v>30621</v>
      </c>
      <c r="B1994" s="33">
        <v>10.199999999999999</v>
      </c>
    </row>
    <row r="1995" spans="1:2" x14ac:dyDescent="0.4">
      <c r="A1995" s="32">
        <v>14892</v>
      </c>
      <c r="B1995" s="33">
        <v>10.199999999999999</v>
      </c>
    </row>
    <row r="1996" spans="1:2" x14ac:dyDescent="0.4">
      <c r="A1996" s="32">
        <v>17310</v>
      </c>
      <c r="B1996" s="33">
        <v>7.8</v>
      </c>
    </row>
    <row r="1997" spans="1:2" x14ac:dyDescent="0.4">
      <c r="A1997" s="32">
        <v>12136</v>
      </c>
      <c r="B1997" s="33">
        <v>12.8</v>
      </c>
    </row>
    <row r="1998" spans="1:2" x14ac:dyDescent="0.4">
      <c r="A1998" s="32">
        <v>17980</v>
      </c>
      <c r="B1998" s="33">
        <v>8.8000000000000007</v>
      </c>
    </row>
    <row r="1999" spans="1:2" x14ac:dyDescent="0.4">
      <c r="A1999" s="32">
        <v>23576</v>
      </c>
      <c r="B1999" s="33">
        <v>31</v>
      </c>
    </row>
    <row r="2000" spans="1:2" x14ac:dyDescent="0.4">
      <c r="A2000" s="32">
        <v>17303</v>
      </c>
      <c r="B2000" s="33">
        <v>30.6</v>
      </c>
    </row>
    <row r="2001" spans="1:2" x14ac:dyDescent="0.4">
      <c r="A2001" s="32">
        <v>23567</v>
      </c>
      <c r="B2001" s="33">
        <v>10.5</v>
      </c>
    </row>
    <row r="2002" spans="1:2" x14ac:dyDescent="0.4">
      <c r="A2002" s="32">
        <v>28240</v>
      </c>
      <c r="B2002" s="33">
        <v>7.9</v>
      </c>
    </row>
    <row r="2003" spans="1:2" x14ac:dyDescent="0.4">
      <c r="A2003" s="32">
        <v>30061</v>
      </c>
      <c r="B2003" s="33">
        <v>14.5</v>
      </c>
    </row>
    <row r="2004" spans="1:2" x14ac:dyDescent="0.4">
      <c r="A2004" s="32">
        <v>16301</v>
      </c>
      <c r="B2004" s="33">
        <v>15.9</v>
      </c>
    </row>
    <row r="2005" spans="1:2" x14ac:dyDescent="0.4">
      <c r="A2005" s="32">
        <v>12101</v>
      </c>
      <c r="B2005" s="33">
        <v>18.600000000000001</v>
      </c>
    </row>
    <row r="2006" spans="1:2" x14ac:dyDescent="0.4">
      <c r="A2006" s="32">
        <v>18367</v>
      </c>
      <c r="B2006" s="33">
        <v>26.4</v>
      </c>
    </row>
    <row r="2007" spans="1:2" x14ac:dyDescent="0.4">
      <c r="A2007" s="32">
        <v>11973</v>
      </c>
      <c r="B2007" s="33">
        <v>50.9</v>
      </c>
    </row>
    <row r="2008" spans="1:2" x14ac:dyDescent="0.4">
      <c r="A2008" s="32">
        <v>22300</v>
      </c>
      <c r="B2008" s="33">
        <v>14.5</v>
      </c>
    </row>
    <row r="2009" spans="1:2" x14ac:dyDescent="0.4">
      <c r="A2009" s="32">
        <v>16402</v>
      </c>
      <c r="B2009" s="33">
        <v>19.2</v>
      </c>
    </row>
    <row r="2010" spans="1:2" x14ac:dyDescent="0.4">
      <c r="A2010" s="32">
        <v>16401</v>
      </c>
      <c r="B2010" s="33">
        <v>3.3</v>
      </c>
    </row>
    <row r="2011" spans="1:2" x14ac:dyDescent="0.4">
      <c r="A2011" s="32">
        <v>29545</v>
      </c>
      <c r="B2011" s="33">
        <v>22</v>
      </c>
    </row>
    <row r="2012" spans="1:2" x14ac:dyDescent="0.4">
      <c r="A2012" s="32">
        <v>16403</v>
      </c>
      <c r="B2012" s="33">
        <v>12.2</v>
      </c>
    </row>
    <row r="2013" spans="1:2" x14ac:dyDescent="0.4">
      <c r="A2013" s="32">
        <v>11421</v>
      </c>
      <c r="B2013" s="33">
        <v>11</v>
      </c>
    </row>
    <row r="2014" spans="1:2" x14ac:dyDescent="0.4">
      <c r="A2014" s="32">
        <v>2029028</v>
      </c>
      <c r="B2014" s="33">
        <v>43.5</v>
      </c>
    </row>
    <row r="2015" spans="1:2" x14ac:dyDescent="0.4">
      <c r="A2015" s="32">
        <v>28460</v>
      </c>
      <c r="B2015" s="33">
        <v>18.899999999999999</v>
      </c>
    </row>
    <row r="2016" spans="1:2" x14ac:dyDescent="0.4">
      <c r="A2016" s="32">
        <v>27380</v>
      </c>
      <c r="B2016" s="33">
        <v>19</v>
      </c>
    </row>
    <row r="2017" spans="1:2" x14ac:dyDescent="0.4">
      <c r="A2017" s="32">
        <v>18262</v>
      </c>
      <c r="B2017" s="33">
        <v>37.5</v>
      </c>
    </row>
    <row r="2018" spans="1:2" x14ac:dyDescent="0.4">
      <c r="A2018" s="32">
        <v>18360</v>
      </c>
      <c r="B2018" s="33">
        <v>30</v>
      </c>
    </row>
    <row r="2019" spans="1:2" x14ac:dyDescent="0.4">
      <c r="A2019" s="32">
        <v>11423</v>
      </c>
      <c r="B2019" s="33">
        <v>24.6</v>
      </c>
    </row>
    <row r="2020" spans="1:2" x14ac:dyDescent="0.4">
      <c r="A2020" s="32">
        <v>11279</v>
      </c>
      <c r="B2020" s="33">
        <v>32.5</v>
      </c>
    </row>
    <row r="2021" spans="1:2" x14ac:dyDescent="0.4">
      <c r="A2021" s="32">
        <v>2028021</v>
      </c>
      <c r="B2021" s="33">
        <v>28</v>
      </c>
    </row>
    <row r="2022" spans="1:2" x14ac:dyDescent="0.4">
      <c r="A2022" s="32">
        <v>11227</v>
      </c>
      <c r="B2022" s="33">
        <v>15.2</v>
      </c>
    </row>
    <row r="2023" spans="1:2" x14ac:dyDescent="0.4">
      <c r="A2023" s="32">
        <v>32596</v>
      </c>
      <c r="B2023" s="33">
        <v>41.5</v>
      </c>
    </row>
    <row r="2024" spans="1:2" x14ac:dyDescent="0.4">
      <c r="A2024" s="32">
        <v>32598</v>
      </c>
      <c r="B2024" s="33">
        <v>39.9</v>
      </c>
    </row>
    <row r="2025" spans="1:2" x14ac:dyDescent="0.4">
      <c r="A2025" s="32">
        <v>32599</v>
      </c>
      <c r="B2025" s="33">
        <v>39.9</v>
      </c>
    </row>
    <row r="2026" spans="1:2" x14ac:dyDescent="0.4">
      <c r="A2026" s="32">
        <v>11310</v>
      </c>
      <c r="B2026" s="33">
        <v>24.1</v>
      </c>
    </row>
    <row r="2027" spans="1:2" x14ac:dyDescent="0.4">
      <c r="A2027" s="32">
        <v>11328</v>
      </c>
      <c r="B2027" s="33">
        <v>17.899999999999999</v>
      </c>
    </row>
    <row r="2028" spans="1:2" x14ac:dyDescent="0.4">
      <c r="A2028" s="32">
        <v>10292</v>
      </c>
      <c r="B2028" s="33">
        <v>16.899999999999999</v>
      </c>
    </row>
    <row r="2029" spans="1:2" x14ac:dyDescent="0.4">
      <c r="A2029" s="32">
        <v>10330</v>
      </c>
      <c r="B2029" s="33">
        <v>19.899999999999999</v>
      </c>
    </row>
    <row r="2030" spans="1:2" x14ac:dyDescent="0.4">
      <c r="A2030" s="32">
        <v>10327</v>
      </c>
      <c r="B2030" s="33">
        <v>24.5</v>
      </c>
    </row>
    <row r="2031" spans="1:2" x14ac:dyDescent="0.4">
      <c r="A2031" s="32">
        <v>10329</v>
      </c>
      <c r="B2031" s="33">
        <v>24.9</v>
      </c>
    </row>
    <row r="2032" spans="1:2" x14ac:dyDescent="0.4">
      <c r="A2032" s="32">
        <v>11974</v>
      </c>
      <c r="B2032" s="33">
        <v>33</v>
      </c>
    </row>
    <row r="2033" spans="1:2" x14ac:dyDescent="0.4">
      <c r="A2033" s="32">
        <v>11280</v>
      </c>
      <c r="B2033" s="33">
        <v>25.9</v>
      </c>
    </row>
    <row r="2034" spans="1:2" x14ac:dyDescent="0.4">
      <c r="A2034" s="32">
        <v>11317</v>
      </c>
      <c r="B2034" s="33">
        <v>27.3</v>
      </c>
    </row>
    <row r="2035" spans="1:2" x14ac:dyDescent="0.4">
      <c r="A2035" s="32">
        <v>32597</v>
      </c>
      <c r="B2035" s="33">
        <v>41.5</v>
      </c>
    </row>
    <row r="2036" spans="1:2" x14ac:dyDescent="0.4">
      <c r="A2036" s="32">
        <v>16298</v>
      </c>
      <c r="B2036" s="33">
        <v>24.5</v>
      </c>
    </row>
    <row r="2037" spans="1:2" x14ac:dyDescent="0.4">
      <c r="A2037" s="32">
        <v>11228</v>
      </c>
      <c r="B2037" s="33">
        <v>18.5</v>
      </c>
    </row>
    <row r="2038" spans="1:2" x14ac:dyDescent="0.4">
      <c r="A2038" s="32">
        <v>10287</v>
      </c>
      <c r="B2038" s="33">
        <v>27.5</v>
      </c>
    </row>
    <row r="2039" spans="1:2" x14ac:dyDescent="0.4">
      <c r="A2039" s="32">
        <v>12072</v>
      </c>
      <c r="B2039" s="33">
        <v>19.5</v>
      </c>
    </row>
    <row r="2040" spans="1:2" x14ac:dyDescent="0.4">
      <c r="A2040" s="32">
        <v>12073</v>
      </c>
      <c r="B2040" s="33">
        <v>2.8</v>
      </c>
    </row>
    <row r="2041" spans="1:2" x14ac:dyDescent="0.4">
      <c r="A2041" s="32">
        <v>12074</v>
      </c>
      <c r="B2041" s="33">
        <v>12</v>
      </c>
    </row>
    <row r="2042" spans="1:2" x14ac:dyDescent="0.4">
      <c r="A2042" s="32">
        <v>18359</v>
      </c>
      <c r="B2042" s="33">
        <v>28.9</v>
      </c>
    </row>
    <row r="2043" spans="1:2" x14ac:dyDescent="0.4">
      <c r="A2043" s="32">
        <v>32603</v>
      </c>
      <c r="B2043" s="33">
        <v>38</v>
      </c>
    </row>
    <row r="2044" spans="1:2" x14ac:dyDescent="0.4">
      <c r="A2044" s="32">
        <v>2015111</v>
      </c>
      <c r="B2044" s="33">
        <v>25</v>
      </c>
    </row>
    <row r="2045" spans="1:2" x14ac:dyDescent="0.4">
      <c r="A2045" s="32">
        <v>2032207</v>
      </c>
      <c r="B2045" s="33">
        <v>30.5</v>
      </c>
    </row>
    <row r="2046" spans="1:2" x14ac:dyDescent="0.4">
      <c r="A2046" s="32">
        <v>2032206</v>
      </c>
      <c r="B2046" s="33">
        <v>38</v>
      </c>
    </row>
    <row r="2047" spans="1:2" x14ac:dyDescent="0.4">
      <c r="A2047" s="32">
        <v>2028282</v>
      </c>
      <c r="B2047" s="33">
        <v>49.9</v>
      </c>
    </row>
    <row r="2048" spans="1:2" x14ac:dyDescent="0.4">
      <c r="A2048" s="32">
        <v>2032208</v>
      </c>
      <c r="B2048" s="33">
        <v>36.9</v>
      </c>
    </row>
    <row r="2049" spans="1:2" x14ac:dyDescent="0.4">
      <c r="A2049" s="32">
        <v>22198</v>
      </c>
      <c r="B2049" s="33">
        <v>2.4</v>
      </c>
    </row>
    <row r="2050" spans="1:2" x14ac:dyDescent="0.4">
      <c r="A2050" s="32">
        <v>2031855</v>
      </c>
      <c r="B2050" s="33">
        <v>10.9</v>
      </c>
    </row>
    <row r="2051" spans="1:2" x14ac:dyDescent="0.4">
      <c r="A2051" s="32">
        <v>29347</v>
      </c>
      <c r="B2051" s="33">
        <v>4.4000000000000004</v>
      </c>
    </row>
    <row r="2052" spans="1:2" x14ac:dyDescent="0.4">
      <c r="A2052" s="32">
        <v>14348</v>
      </c>
      <c r="B2052" s="33">
        <v>2.6</v>
      </c>
    </row>
    <row r="2053" spans="1:2" x14ac:dyDescent="0.4">
      <c r="A2053" s="32">
        <v>29972</v>
      </c>
      <c r="B2053" s="33">
        <v>2.5</v>
      </c>
    </row>
    <row r="2054" spans="1:2" x14ac:dyDescent="0.4">
      <c r="A2054" s="32">
        <v>31906</v>
      </c>
      <c r="B2054" s="33">
        <v>1</v>
      </c>
    </row>
    <row r="2055" spans="1:2" x14ac:dyDescent="0.4">
      <c r="A2055" s="32">
        <v>17693</v>
      </c>
      <c r="B2055" s="33">
        <v>7.8</v>
      </c>
    </row>
    <row r="2056" spans="1:2" x14ac:dyDescent="0.4">
      <c r="A2056" s="32">
        <v>17696</v>
      </c>
      <c r="B2056" s="33">
        <v>7.8</v>
      </c>
    </row>
    <row r="2057" spans="1:2" x14ac:dyDescent="0.4">
      <c r="A2057" s="32">
        <v>17699</v>
      </c>
      <c r="B2057" s="33">
        <v>0.8</v>
      </c>
    </row>
    <row r="2058" spans="1:2" x14ac:dyDescent="0.4">
      <c r="A2058" s="32">
        <v>17697</v>
      </c>
      <c r="B2058" s="33">
        <v>7.8</v>
      </c>
    </row>
    <row r="2059" spans="1:2" x14ac:dyDescent="0.4">
      <c r="A2059" s="32">
        <v>31417</v>
      </c>
      <c r="B2059" s="33">
        <v>7.8</v>
      </c>
    </row>
    <row r="2060" spans="1:2" x14ac:dyDescent="0.4">
      <c r="A2060" s="32">
        <v>17694</v>
      </c>
      <c r="B2060" s="33">
        <v>7.5</v>
      </c>
    </row>
    <row r="2061" spans="1:2" x14ac:dyDescent="0.4">
      <c r="A2061" s="32">
        <v>17695</v>
      </c>
      <c r="B2061" s="33">
        <v>7.5</v>
      </c>
    </row>
    <row r="2062" spans="1:2" x14ac:dyDescent="0.4">
      <c r="A2062" s="32">
        <v>17721</v>
      </c>
      <c r="B2062" s="33">
        <v>10.199999999999999</v>
      </c>
    </row>
    <row r="2063" spans="1:2" x14ac:dyDescent="0.4">
      <c r="A2063" s="32">
        <v>2022659</v>
      </c>
      <c r="B2063" s="33">
        <v>26</v>
      </c>
    </row>
    <row r="2064" spans="1:2" x14ac:dyDescent="0.4">
      <c r="A2064" s="32">
        <v>27806</v>
      </c>
      <c r="B2064" s="33">
        <v>2</v>
      </c>
    </row>
    <row r="2065" spans="1:2" x14ac:dyDescent="0.4">
      <c r="A2065" s="32">
        <v>17899</v>
      </c>
      <c r="B2065" s="33">
        <v>7</v>
      </c>
    </row>
    <row r="2066" spans="1:2" x14ac:dyDescent="0.4">
      <c r="A2066" s="32">
        <v>32736</v>
      </c>
      <c r="B2066" s="33">
        <v>18.96</v>
      </c>
    </row>
    <row r="2067" spans="1:2" x14ac:dyDescent="0.4">
      <c r="A2067" s="32">
        <v>23236</v>
      </c>
      <c r="B2067" s="33">
        <v>8.6999999999999993</v>
      </c>
    </row>
    <row r="2068" spans="1:2" x14ac:dyDescent="0.4">
      <c r="A2068" s="32">
        <v>18505</v>
      </c>
      <c r="B2068" s="33">
        <v>15.2</v>
      </c>
    </row>
    <row r="2069" spans="1:2" x14ac:dyDescent="0.4">
      <c r="A2069" s="32">
        <v>23237</v>
      </c>
      <c r="B2069" s="33">
        <v>7.7</v>
      </c>
    </row>
    <row r="2070" spans="1:2" x14ac:dyDescent="0.4">
      <c r="A2070" s="32">
        <v>30459</v>
      </c>
      <c r="B2070" s="33">
        <v>12.5</v>
      </c>
    </row>
    <row r="2071" spans="1:2" x14ac:dyDescent="0.4">
      <c r="A2071" s="32">
        <v>28308</v>
      </c>
      <c r="B2071" s="33">
        <v>12.9</v>
      </c>
    </row>
    <row r="2072" spans="1:2" x14ac:dyDescent="0.4">
      <c r="A2072" s="32">
        <v>23296</v>
      </c>
      <c r="B2072" s="33">
        <v>13.6</v>
      </c>
    </row>
    <row r="2073" spans="1:2" x14ac:dyDescent="0.4">
      <c r="A2073" s="32">
        <v>28310</v>
      </c>
      <c r="B2073" s="33">
        <v>8.08</v>
      </c>
    </row>
    <row r="2074" spans="1:2" x14ac:dyDescent="0.4">
      <c r="A2074" s="32">
        <v>29100</v>
      </c>
      <c r="B2074" s="33">
        <v>15.2</v>
      </c>
    </row>
    <row r="2075" spans="1:2" x14ac:dyDescent="0.4">
      <c r="A2075" s="32">
        <v>23233</v>
      </c>
      <c r="B2075" s="33">
        <v>15.5</v>
      </c>
    </row>
    <row r="2076" spans="1:2" x14ac:dyDescent="0.4">
      <c r="A2076" s="32">
        <v>23234</v>
      </c>
      <c r="B2076" s="33">
        <v>8</v>
      </c>
    </row>
    <row r="2077" spans="1:2" x14ac:dyDescent="0.4">
      <c r="A2077" s="32">
        <v>23235</v>
      </c>
      <c r="B2077" s="33">
        <v>6</v>
      </c>
    </row>
    <row r="2078" spans="1:2" x14ac:dyDescent="0.4">
      <c r="A2078" s="32">
        <v>31443</v>
      </c>
      <c r="B2078" s="33">
        <v>6.3</v>
      </c>
    </row>
    <row r="2079" spans="1:2" x14ac:dyDescent="0.4">
      <c r="A2079" s="32">
        <v>30385</v>
      </c>
      <c r="B2079" s="33">
        <v>56</v>
      </c>
    </row>
    <row r="2080" spans="1:2" x14ac:dyDescent="0.4">
      <c r="A2080" s="32">
        <v>30381</v>
      </c>
      <c r="B2080" s="33">
        <v>56</v>
      </c>
    </row>
    <row r="2081" spans="1:2" x14ac:dyDescent="0.4">
      <c r="A2081" s="32">
        <v>30379</v>
      </c>
      <c r="B2081" s="33">
        <v>56</v>
      </c>
    </row>
    <row r="2082" spans="1:2" x14ac:dyDescent="0.4">
      <c r="A2082" s="32">
        <v>30387</v>
      </c>
      <c r="B2082" s="33">
        <v>56</v>
      </c>
    </row>
    <row r="2083" spans="1:2" x14ac:dyDescent="0.4">
      <c r="A2083" s="32">
        <v>30384</v>
      </c>
      <c r="B2083" s="33">
        <v>56</v>
      </c>
    </row>
    <row r="2084" spans="1:2" x14ac:dyDescent="0.4">
      <c r="A2084" s="32">
        <v>30388</v>
      </c>
      <c r="B2084" s="33">
        <v>56</v>
      </c>
    </row>
    <row r="2085" spans="1:2" x14ac:dyDescent="0.4">
      <c r="A2085" s="32">
        <v>30389</v>
      </c>
      <c r="B2085" s="33">
        <v>56</v>
      </c>
    </row>
    <row r="2086" spans="1:2" x14ac:dyDescent="0.4">
      <c r="A2086" s="32">
        <v>30383</v>
      </c>
      <c r="B2086" s="33">
        <v>56</v>
      </c>
    </row>
    <row r="2087" spans="1:2" x14ac:dyDescent="0.4">
      <c r="A2087" s="32">
        <v>30380</v>
      </c>
      <c r="B2087" s="33">
        <v>56</v>
      </c>
    </row>
    <row r="2088" spans="1:2" x14ac:dyDescent="0.4">
      <c r="A2088" s="32">
        <v>30386</v>
      </c>
      <c r="B2088" s="33">
        <v>56</v>
      </c>
    </row>
    <row r="2089" spans="1:2" x14ac:dyDescent="0.4">
      <c r="A2089" s="32">
        <v>30382</v>
      </c>
      <c r="B2089" s="33">
        <v>56</v>
      </c>
    </row>
    <row r="2090" spans="1:2" x14ac:dyDescent="0.4">
      <c r="A2090" s="32">
        <v>17346</v>
      </c>
      <c r="B2090" s="33">
        <v>10.5</v>
      </c>
    </row>
    <row r="2091" spans="1:2" x14ac:dyDescent="0.4">
      <c r="A2091" s="32">
        <v>17347</v>
      </c>
      <c r="B2091" s="33">
        <v>20</v>
      </c>
    </row>
    <row r="2092" spans="1:2" x14ac:dyDescent="0.4">
      <c r="A2092" s="32">
        <v>10544</v>
      </c>
      <c r="B2092" s="33">
        <v>20</v>
      </c>
    </row>
    <row r="2093" spans="1:2" x14ac:dyDescent="0.4">
      <c r="A2093" s="32">
        <v>16788</v>
      </c>
      <c r="B2093" s="33">
        <v>8</v>
      </c>
    </row>
    <row r="2094" spans="1:2" x14ac:dyDescent="0.4">
      <c r="A2094" s="32">
        <v>30554</v>
      </c>
      <c r="B2094" s="33">
        <v>20</v>
      </c>
    </row>
    <row r="2095" spans="1:2" x14ac:dyDescent="0.4">
      <c r="A2095" s="32">
        <v>17334</v>
      </c>
      <c r="B2095" s="33">
        <v>24.8</v>
      </c>
    </row>
    <row r="2096" spans="1:2" x14ac:dyDescent="0.4">
      <c r="A2096" s="32">
        <v>17335</v>
      </c>
      <c r="B2096" s="33">
        <v>13</v>
      </c>
    </row>
    <row r="2097" spans="1:2" x14ac:dyDescent="0.4">
      <c r="A2097" s="32">
        <v>17341</v>
      </c>
      <c r="B2097" s="33">
        <v>25</v>
      </c>
    </row>
    <row r="2098" spans="1:2" x14ac:dyDescent="0.4">
      <c r="A2098" s="32">
        <v>17985</v>
      </c>
      <c r="B2098" s="33">
        <v>13.5</v>
      </c>
    </row>
    <row r="2099" spans="1:2" x14ac:dyDescent="0.4">
      <c r="A2099" s="32">
        <v>18508</v>
      </c>
      <c r="B2099" s="33">
        <v>11.8</v>
      </c>
    </row>
    <row r="2100" spans="1:2" x14ac:dyDescent="0.4">
      <c r="A2100" s="32">
        <v>30555</v>
      </c>
      <c r="B2100" s="33">
        <v>20.8</v>
      </c>
    </row>
    <row r="2101" spans="1:2" x14ac:dyDescent="0.4">
      <c r="A2101" s="32">
        <v>17986</v>
      </c>
      <c r="B2101" s="33">
        <v>13.5</v>
      </c>
    </row>
    <row r="2102" spans="1:2" x14ac:dyDescent="0.4">
      <c r="A2102" s="32">
        <v>17343</v>
      </c>
      <c r="B2102" s="33">
        <v>24</v>
      </c>
    </row>
    <row r="2103" spans="1:2" x14ac:dyDescent="0.4">
      <c r="A2103" s="32">
        <v>29885</v>
      </c>
      <c r="B2103" s="33">
        <v>20</v>
      </c>
    </row>
    <row r="2104" spans="1:2" x14ac:dyDescent="0.4">
      <c r="A2104" s="32">
        <v>18507</v>
      </c>
      <c r="B2104" s="33">
        <v>13.5</v>
      </c>
    </row>
    <row r="2105" spans="1:2" x14ac:dyDescent="0.4">
      <c r="A2105" s="32">
        <v>17345</v>
      </c>
      <c r="B2105" s="33">
        <v>24</v>
      </c>
    </row>
    <row r="2106" spans="1:2" x14ac:dyDescent="0.4">
      <c r="A2106" s="32">
        <v>29995</v>
      </c>
      <c r="B2106" s="33">
        <v>8.9</v>
      </c>
    </row>
    <row r="2107" spans="1:2" x14ac:dyDescent="0.4">
      <c r="A2107" s="32">
        <v>29994</v>
      </c>
      <c r="B2107" s="33">
        <v>14</v>
      </c>
    </row>
    <row r="2108" spans="1:2" x14ac:dyDescent="0.4">
      <c r="A2108" s="32">
        <v>29993</v>
      </c>
      <c r="B2108" s="33">
        <v>12</v>
      </c>
    </row>
    <row r="2109" spans="1:2" x14ac:dyDescent="0.4">
      <c r="A2109" s="32">
        <v>16787</v>
      </c>
      <c r="B2109" s="33">
        <v>21.5</v>
      </c>
    </row>
    <row r="2110" spans="1:2" x14ac:dyDescent="0.4">
      <c r="A2110" s="32">
        <v>16786</v>
      </c>
      <c r="B2110" s="33">
        <v>19.5</v>
      </c>
    </row>
    <row r="2111" spans="1:2" x14ac:dyDescent="0.4">
      <c r="A2111" s="32">
        <v>16785</v>
      </c>
      <c r="B2111" s="33">
        <v>11.5</v>
      </c>
    </row>
    <row r="2112" spans="1:2" x14ac:dyDescent="0.4">
      <c r="A2112" s="32">
        <v>16784</v>
      </c>
      <c r="B2112" s="33">
        <v>19.5</v>
      </c>
    </row>
    <row r="2113" spans="1:2" x14ac:dyDescent="0.4">
      <c r="A2113" s="32">
        <v>16783</v>
      </c>
      <c r="B2113" s="33">
        <v>20.5</v>
      </c>
    </row>
    <row r="2114" spans="1:2" x14ac:dyDescent="0.4">
      <c r="A2114" s="32">
        <v>29991</v>
      </c>
      <c r="B2114" s="33">
        <v>11.5</v>
      </c>
    </row>
    <row r="2115" spans="1:2" x14ac:dyDescent="0.4">
      <c r="A2115" s="32">
        <v>16969</v>
      </c>
      <c r="B2115" s="33">
        <v>12.5</v>
      </c>
    </row>
    <row r="2116" spans="1:2" x14ac:dyDescent="0.4">
      <c r="A2116" s="32">
        <v>16782</v>
      </c>
      <c r="B2116" s="33">
        <v>11</v>
      </c>
    </row>
    <row r="2117" spans="1:2" x14ac:dyDescent="0.4">
      <c r="A2117" s="32">
        <v>16781</v>
      </c>
      <c r="B2117" s="33">
        <v>20.5</v>
      </c>
    </row>
    <row r="2118" spans="1:2" x14ac:dyDescent="0.4">
      <c r="A2118" s="32">
        <v>29996</v>
      </c>
      <c r="B2118" s="33">
        <v>9.9</v>
      </c>
    </row>
    <row r="2119" spans="1:2" x14ac:dyDescent="0.4">
      <c r="A2119" s="32">
        <v>17330</v>
      </c>
      <c r="B2119" s="33">
        <v>6</v>
      </c>
    </row>
    <row r="2120" spans="1:2" x14ac:dyDescent="0.4">
      <c r="A2120" s="32">
        <v>29216</v>
      </c>
      <c r="B2120" s="33">
        <v>13</v>
      </c>
    </row>
    <row r="2121" spans="1:2" x14ac:dyDescent="0.4">
      <c r="A2121" s="32">
        <v>17332</v>
      </c>
      <c r="B2121" s="33">
        <v>6</v>
      </c>
    </row>
    <row r="2122" spans="1:2" x14ac:dyDescent="0.4">
      <c r="A2122" s="32">
        <v>17333</v>
      </c>
      <c r="B2122" s="33">
        <v>9</v>
      </c>
    </row>
    <row r="2123" spans="1:2" x14ac:dyDescent="0.4">
      <c r="A2123" s="32">
        <v>17331</v>
      </c>
      <c r="B2123" s="33">
        <v>6</v>
      </c>
    </row>
    <row r="2124" spans="1:2" x14ac:dyDescent="0.4">
      <c r="A2124" s="32">
        <v>18509</v>
      </c>
      <c r="B2124" s="33">
        <v>16</v>
      </c>
    </row>
    <row r="2125" spans="1:2" x14ac:dyDescent="0.4">
      <c r="A2125" s="32">
        <v>30557</v>
      </c>
      <c r="B2125" s="33">
        <v>9</v>
      </c>
    </row>
    <row r="2126" spans="1:2" x14ac:dyDescent="0.4">
      <c r="A2126" s="32">
        <v>30556</v>
      </c>
      <c r="B2126" s="33">
        <v>16.600000000000001</v>
      </c>
    </row>
    <row r="2127" spans="1:2" x14ac:dyDescent="0.4">
      <c r="A2127" s="32">
        <v>10605</v>
      </c>
      <c r="B2127" s="33">
        <v>11.8</v>
      </c>
    </row>
    <row r="2128" spans="1:2" x14ac:dyDescent="0.4">
      <c r="A2128" s="32">
        <v>10616</v>
      </c>
      <c r="B2128" s="33">
        <v>21.5</v>
      </c>
    </row>
    <row r="2129" spans="1:2" x14ac:dyDescent="0.4">
      <c r="A2129" s="32">
        <v>17348</v>
      </c>
      <c r="B2129" s="33">
        <v>11.8</v>
      </c>
    </row>
    <row r="2130" spans="1:2" x14ac:dyDescent="0.4">
      <c r="A2130" s="32">
        <v>17349</v>
      </c>
      <c r="B2130" s="33">
        <v>19.7</v>
      </c>
    </row>
    <row r="2131" spans="1:2" x14ac:dyDescent="0.4">
      <c r="A2131" s="32">
        <v>10379</v>
      </c>
      <c r="B2131" s="33">
        <v>3.8</v>
      </c>
    </row>
    <row r="2132" spans="1:2" x14ac:dyDescent="0.4">
      <c r="A2132" s="32">
        <v>16638</v>
      </c>
      <c r="B2132" s="33">
        <v>45.9</v>
      </c>
    </row>
    <row r="2133" spans="1:2" x14ac:dyDescent="0.4">
      <c r="A2133" s="32">
        <v>2022381</v>
      </c>
      <c r="B2133" s="33">
        <v>18.899999999999999</v>
      </c>
    </row>
    <row r="2134" spans="1:2" x14ac:dyDescent="0.4">
      <c r="A2134" s="32">
        <v>22899</v>
      </c>
      <c r="B2134" s="33">
        <v>39.9</v>
      </c>
    </row>
    <row r="2135" spans="1:2" x14ac:dyDescent="0.4">
      <c r="A2135" s="32">
        <v>28148</v>
      </c>
      <c r="B2135" s="33">
        <v>5</v>
      </c>
    </row>
    <row r="2136" spans="1:2" x14ac:dyDescent="0.4">
      <c r="A2136" s="32">
        <v>28146</v>
      </c>
      <c r="B2136" s="33">
        <v>1.9</v>
      </c>
    </row>
    <row r="2137" spans="1:2" x14ac:dyDescent="0.4">
      <c r="A2137" s="32">
        <v>28147</v>
      </c>
      <c r="B2137" s="33">
        <v>2.8</v>
      </c>
    </row>
    <row r="2138" spans="1:2" x14ac:dyDescent="0.4">
      <c r="A2138" s="32">
        <v>31488</v>
      </c>
      <c r="B2138" s="33">
        <v>2.8</v>
      </c>
    </row>
    <row r="2139" spans="1:2" x14ac:dyDescent="0.4">
      <c r="A2139" s="32">
        <v>28149</v>
      </c>
      <c r="B2139" s="33">
        <v>5.2</v>
      </c>
    </row>
    <row r="2140" spans="1:2" x14ac:dyDescent="0.4">
      <c r="A2140" s="32">
        <v>29599</v>
      </c>
      <c r="B2140" s="33">
        <v>5</v>
      </c>
    </row>
    <row r="2141" spans="1:2" x14ac:dyDescent="0.4">
      <c r="A2141" s="32">
        <v>12684</v>
      </c>
      <c r="B2141" s="33">
        <v>2.5</v>
      </c>
    </row>
    <row r="2142" spans="1:2" x14ac:dyDescent="0.4">
      <c r="A2142" s="32">
        <v>29707</v>
      </c>
      <c r="B2142" s="33">
        <v>0.4</v>
      </c>
    </row>
    <row r="2143" spans="1:2" x14ac:dyDescent="0.4">
      <c r="A2143" s="32">
        <v>2031854</v>
      </c>
      <c r="B2143" s="33">
        <v>71.900000000000006</v>
      </c>
    </row>
    <row r="2144" spans="1:2" x14ac:dyDescent="0.4">
      <c r="A2144" s="32">
        <v>10306</v>
      </c>
      <c r="B2144" s="33">
        <v>3.4</v>
      </c>
    </row>
    <row r="2145" spans="1:2" x14ac:dyDescent="0.4">
      <c r="A2145" s="32">
        <v>12662</v>
      </c>
      <c r="B2145" s="33">
        <v>11.4</v>
      </c>
    </row>
    <row r="2146" spans="1:2" x14ac:dyDescent="0.4">
      <c r="A2146" s="32">
        <v>12685</v>
      </c>
      <c r="B2146" s="33">
        <v>3.2</v>
      </c>
    </row>
    <row r="2147" spans="1:2" x14ac:dyDescent="0.4">
      <c r="A2147" s="32">
        <v>27395</v>
      </c>
      <c r="B2147" s="33">
        <v>10.9</v>
      </c>
    </row>
    <row r="2148" spans="1:2" x14ac:dyDescent="0.4">
      <c r="A2148" s="32">
        <v>10250</v>
      </c>
      <c r="B2148" s="33">
        <v>1.5</v>
      </c>
    </row>
    <row r="2149" spans="1:2" x14ac:dyDescent="0.4">
      <c r="A2149" s="32">
        <v>27433</v>
      </c>
      <c r="B2149" s="33">
        <v>1.6</v>
      </c>
    </row>
    <row r="2150" spans="1:2" x14ac:dyDescent="0.4">
      <c r="A2150" s="32">
        <v>10380</v>
      </c>
      <c r="B2150" s="33">
        <v>4</v>
      </c>
    </row>
    <row r="2151" spans="1:2" x14ac:dyDescent="0.4">
      <c r="A2151" s="32">
        <v>10333</v>
      </c>
      <c r="B2151" s="33">
        <v>12.4</v>
      </c>
    </row>
    <row r="2152" spans="1:2" x14ac:dyDescent="0.4">
      <c r="A2152" s="32">
        <v>17869</v>
      </c>
      <c r="B2152" s="33">
        <v>21</v>
      </c>
    </row>
    <row r="2153" spans="1:2" x14ac:dyDescent="0.4">
      <c r="A2153" s="32">
        <v>23129</v>
      </c>
      <c r="B2153" s="33">
        <v>21</v>
      </c>
    </row>
    <row r="2154" spans="1:2" x14ac:dyDescent="0.4">
      <c r="A2154" s="32">
        <v>23130</v>
      </c>
      <c r="B2154" s="33">
        <v>21</v>
      </c>
    </row>
    <row r="2155" spans="1:2" x14ac:dyDescent="0.4">
      <c r="A2155" s="32">
        <v>16878</v>
      </c>
      <c r="B2155" s="33">
        <v>18</v>
      </c>
    </row>
    <row r="2156" spans="1:2" x14ac:dyDescent="0.4">
      <c r="A2156" s="32">
        <v>16877</v>
      </c>
      <c r="B2156" s="33">
        <v>15.8</v>
      </c>
    </row>
    <row r="2157" spans="1:2" x14ac:dyDescent="0.4">
      <c r="A2157" s="32">
        <v>28226</v>
      </c>
      <c r="B2157" s="33">
        <v>2.2000000000000002</v>
      </c>
    </row>
    <row r="2158" spans="1:2" x14ac:dyDescent="0.4">
      <c r="A2158" s="32">
        <v>31810</v>
      </c>
      <c r="B2158" s="33">
        <v>15.4</v>
      </c>
    </row>
    <row r="2159" spans="1:2" x14ac:dyDescent="0.4">
      <c r="A2159" s="32">
        <v>32073</v>
      </c>
      <c r="B2159" s="33">
        <v>0</v>
      </c>
    </row>
    <row r="2160" spans="1:2" x14ac:dyDescent="0.4">
      <c r="A2160" s="32">
        <v>32343</v>
      </c>
      <c r="B2160" s="33">
        <v>0</v>
      </c>
    </row>
    <row r="2161" spans="1:2" x14ac:dyDescent="0.4">
      <c r="A2161" s="32">
        <v>22539</v>
      </c>
      <c r="B2161" s="33">
        <v>0</v>
      </c>
    </row>
    <row r="2162" spans="1:2" x14ac:dyDescent="0.4">
      <c r="A2162" s="32">
        <v>29398</v>
      </c>
      <c r="B2162" s="33">
        <v>0</v>
      </c>
    </row>
    <row r="2163" spans="1:2" x14ac:dyDescent="0.4">
      <c r="A2163" s="32">
        <v>30125</v>
      </c>
      <c r="B2163" s="33">
        <v>26.9</v>
      </c>
    </row>
    <row r="2164" spans="1:2" x14ac:dyDescent="0.4">
      <c r="A2164" s="32">
        <v>30123</v>
      </c>
      <c r="B2164" s="33">
        <v>44.9</v>
      </c>
    </row>
    <row r="2165" spans="1:2" x14ac:dyDescent="0.4">
      <c r="A2165" s="32">
        <v>31242</v>
      </c>
      <c r="B2165" s="33">
        <v>12.8</v>
      </c>
    </row>
    <row r="2166" spans="1:2" x14ac:dyDescent="0.4">
      <c r="A2166" s="32">
        <v>17819</v>
      </c>
      <c r="B2166" s="33">
        <v>11.8</v>
      </c>
    </row>
    <row r="2167" spans="1:2" x14ac:dyDescent="0.4">
      <c r="A2167" s="32">
        <v>10307</v>
      </c>
      <c r="B2167" s="33">
        <v>3.8</v>
      </c>
    </row>
    <row r="2168" spans="1:2" x14ac:dyDescent="0.4">
      <c r="A2168" s="32">
        <v>10252</v>
      </c>
      <c r="B2168" s="33">
        <v>1.5</v>
      </c>
    </row>
    <row r="2169" spans="1:2" x14ac:dyDescent="0.4">
      <c r="A2169" s="32">
        <v>27438</v>
      </c>
      <c r="B2169" s="33">
        <v>2</v>
      </c>
    </row>
    <row r="2170" spans="1:2" x14ac:dyDescent="0.4">
      <c r="A2170" s="32">
        <v>31203</v>
      </c>
      <c r="B2170" s="33">
        <v>13.9</v>
      </c>
    </row>
    <row r="2171" spans="1:2" x14ac:dyDescent="0.4">
      <c r="A2171" s="32">
        <v>31202</v>
      </c>
      <c r="B2171" s="33">
        <v>6.8</v>
      </c>
    </row>
    <row r="2172" spans="1:2" x14ac:dyDescent="0.4">
      <c r="A2172" s="32">
        <v>17295</v>
      </c>
      <c r="B2172" s="33">
        <v>4.5</v>
      </c>
    </row>
    <row r="2173" spans="1:2" x14ac:dyDescent="0.4">
      <c r="A2173" s="32">
        <v>18332</v>
      </c>
      <c r="B2173" s="33">
        <v>0</v>
      </c>
    </row>
    <row r="2174" spans="1:2" x14ac:dyDescent="0.4">
      <c r="A2174" s="32">
        <v>17270</v>
      </c>
      <c r="B2174" s="33">
        <v>35.9</v>
      </c>
    </row>
    <row r="2175" spans="1:2" x14ac:dyDescent="0.4">
      <c r="A2175" s="32">
        <v>12124</v>
      </c>
      <c r="B2175" s="33">
        <v>2.1</v>
      </c>
    </row>
    <row r="2176" spans="1:2" x14ac:dyDescent="0.4">
      <c r="A2176" s="32">
        <v>29623</v>
      </c>
      <c r="B2176" s="33">
        <v>7.5</v>
      </c>
    </row>
    <row r="2177" spans="1:2" x14ac:dyDescent="0.4">
      <c r="A2177" s="32">
        <v>31648</v>
      </c>
      <c r="B2177" s="33">
        <v>2.2000000000000002</v>
      </c>
    </row>
    <row r="2178" spans="1:2" x14ac:dyDescent="0.4">
      <c r="A2178" s="32">
        <v>23265</v>
      </c>
      <c r="B2178" s="33">
        <v>7.6</v>
      </c>
    </row>
    <row r="2179" spans="1:2" x14ac:dyDescent="0.4">
      <c r="A2179" s="32">
        <v>31647</v>
      </c>
      <c r="B2179" s="33">
        <v>12.5</v>
      </c>
    </row>
    <row r="2180" spans="1:2" x14ac:dyDescent="0.4">
      <c r="A2180" s="32">
        <v>29539</v>
      </c>
      <c r="B2180" s="33">
        <v>0</v>
      </c>
    </row>
    <row r="2181" spans="1:2" x14ac:dyDescent="0.4">
      <c r="A2181" s="32">
        <v>2027594</v>
      </c>
      <c r="B2181" s="33">
        <v>7.5</v>
      </c>
    </row>
    <row r="2182" spans="1:2" x14ac:dyDescent="0.4">
      <c r="A2182" s="32">
        <v>2018242</v>
      </c>
      <c r="B2182" s="33">
        <v>6.5</v>
      </c>
    </row>
    <row r="2183" spans="1:2" x14ac:dyDescent="0.4">
      <c r="A2183" s="32">
        <v>23205</v>
      </c>
      <c r="B2183" s="33">
        <v>32.9</v>
      </c>
    </row>
    <row r="2184" spans="1:2" x14ac:dyDescent="0.4">
      <c r="A2184" s="32">
        <v>23204</v>
      </c>
      <c r="B2184" s="33">
        <v>32.5</v>
      </c>
    </row>
    <row r="2185" spans="1:2" x14ac:dyDescent="0.4">
      <c r="A2185" s="32">
        <v>23206</v>
      </c>
      <c r="B2185" s="33">
        <v>32.9</v>
      </c>
    </row>
    <row r="2186" spans="1:2" x14ac:dyDescent="0.4">
      <c r="A2186" s="32">
        <v>28957</v>
      </c>
      <c r="B2186" s="33">
        <v>25.9</v>
      </c>
    </row>
    <row r="2187" spans="1:2" x14ac:dyDescent="0.4">
      <c r="A2187" s="32">
        <v>28951</v>
      </c>
      <c r="B2187" s="33">
        <v>32.9</v>
      </c>
    </row>
    <row r="2188" spans="1:2" x14ac:dyDescent="0.4">
      <c r="A2188" s="32">
        <v>28956</v>
      </c>
      <c r="B2188" s="33">
        <v>24.9</v>
      </c>
    </row>
    <row r="2189" spans="1:2" x14ac:dyDescent="0.4">
      <c r="A2189" s="32">
        <v>23207</v>
      </c>
      <c r="B2189" s="33">
        <v>29.9</v>
      </c>
    </row>
    <row r="2190" spans="1:2" x14ac:dyDescent="0.4">
      <c r="A2190" s="32">
        <v>23208</v>
      </c>
      <c r="B2190" s="33">
        <v>32.9</v>
      </c>
    </row>
    <row r="2191" spans="1:2" x14ac:dyDescent="0.4">
      <c r="A2191" s="32">
        <v>28958</v>
      </c>
      <c r="B2191" s="33">
        <v>32.5</v>
      </c>
    </row>
    <row r="2192" spans="1:2" x14ac:dyDescent="0.4">
      <c r="A2192" s="32">
        <v>31503</v>
      </c>
      <c r="B2192" s="33">
        <v>1.5</v>
      </c>
    </row>
    <row r="2193" spans="1:2" x14ac:dyDescent="0.4">
      <c r="A2193" s="32">
        <v>29999</v>
      </c>
      <c r="B2193" s="33">
        <v>8.6</v>
      </c>
    </row>
    <row r="2194" spans="1:2" x14ac:dyDescent="0.4">
      <c r="A2194" s="32">
        <v>29717</v>
      </c>
      <c r="B2194" s="33">
        <v>24.9</v>
      </c>
    </row>
    <row r="2195" spans="1:2" x14ac:dyDescent="0.4">
      <c r="A2195" s="32">
        <v>29716</v>
      </c>
      <c r="B2195" s="33">
        <v>24.9</v>
      </c>
    </row>
    <row r="2196" spans="1:2" x14ac:dyDescent="0.4">
      <c r="A2196" s="32">
        <v>29718</v>
      </c>
      <c r="B2196" s="33">
        <v>12.9</v>
      </c>
    </row>
    <row r="2197" spans="1:2" x14ac:dyDescent="0.4">
      <c r="A2197" s="32">
        <v>29939</v>
      </c>
      <c r="B2197" s="33">
        <v>12.9</v>
      </c>
    </row>
    <row r="2198" spans="1:2" x14ac:dyDescent="0.4">
      <c r="A2198" s="32">
        <v>2011549</v>
      </c>
      <c r="B2198" s="33">
        <v>11.9</v>
      </c>
    </row>
    <row r="2199" spans="1:2" x14ac:dyDescent="0.4">
      <c r="A2199" s="32">
        <v>22613</v>
      </c>
      <c r="B2199" s="33">
        <v>15</v>
      </c>
    </row>
    <row r="2200" spans="1:2" x14ac:dyDescent="0.4">
      <c r="A2200" s="32">
        <v>2018026</v>
      </c>
      <c r="B2200" s="33">
        <v>13</v>
      </c>
    </row>
    <row r="2201" spans="1:2" x14ac:dyDescent="0.4">
      <c r="A2201" s="32">
        <v>15441</v>
      </c>
      <c r="B2201" s="33">
        <v>9.9</v>
      </c>
    </row>
    <row r="2202" spans="1:2" x14ac:dyDescent="0.4">
      <c r="A2202" s="32">
        <v>15442</v>
      </c>
      <c r="B2202" s="33">
        <v>11.9</v>
      </c>
    </row>
    <row r="2203" spans="1:2" x14ac:dyDescent="0.4">
      <c r="A2203" s="32">
        <v>27264</v>
      </c>
      <c r="B2203" s="33">
        <v>13.9</v>
      </c>
    </row>
    <row r="2204" spans="1:2" x14ac:dyDescent="0.4">
      <c r="A2204" s="32">
        <v>28983</v>
      </c>
      <c r="B2204" s="33">
        <v>14</v>
      </c>
    </row>
    <row r="2205" spans="1:2" x14ac:dyDescent="0.4">
      <c r="A2205" s="32">
        <v>28984</v>
      </c>
      <c r="B2205" s="33">
        <v>16</v>
      </c>
    </row>
    <row r="2206" spans="1:2" x14ac:dyDescent="0.4">
      <c r="A2206" s="32">
        <v>15445</v>
      </c>
      <c r="B2206" s="33">
        <v>7.5</v>
      </c>
    </row>
    <row r="2207" spans="1:2" x14ac:dyDescent="0.4">
      <c r="A2207" s="32">
        <v>15446</v>
      </c>
      <c r="B2207" s="33">
        <v>8.5</v>
      </c>
    </row>
    <row r="2208" spans="1:2" x14ac:dyDescent="0.4">
      <c r="A2208" s="32">
        <v>29611</v>
      </c>
      <c r="B2208" s="33">
        <v>4.5999999999999996</v>
      </c>
    </row>
    <row r="2209" spans="1:2" x14ac:dyDescent="0.4">
      <c r="A2209" s="32">
        <v>2027608</v>
      </c>
      <c r="B2209" s="33">
        <v>21</v>
      </c>
    </row>
    <row r="2210" spans="1:2" x14ac:dyDescent="0.4">
      <c r="A2210" s="32">
        <v>2018027</v>
      </c>
      <c r="B2210" s="33">
        <v>19.899999999999999</v>
      </c>
    </row>
    <row r="2211" spans="1:2" x14ac:dyDescent="0.4">
      <c r="A2211" s="32">
        <v>10308</v>
      </c>
      <c r="B2211" s="33">
        <v>2.6</v>
      </c>
    </row>
    <row r="2212" spans="1:2" x14ac:dyDescent="0.4">
      <c r="A2212" s="32">
        <v>29407</v>
      </c>
      <c r="B2212" s="33">
        <v>0</v>
      </c>
    </row>
    <row r="2213" spans="1:2" x14ac:dyDescent="0.4">
      <c r="A2213" s="32">
        <v>18062</v>
      </c>
      <c r="B2213" s="33">
        <v>2.9</v>
      </c>
    </row>
    <row r="2214" spans="1:2" x14ac:dyDescent="0.4">
      <c r="A2214" s="32">
        <v>14351</v>
      </c>
      <c r="B2214" s="33">
        <v>2.5</v>
      </c>
    </row>
    <row r="2215" spans="1:2" x14ac:dyDescent="0.4">
      <c r="A2215" s="32">
        <v>30167</v>
      </c>
      <c r="B2215" s="33">
        <v>0</v>
      </c>
    </row>
    <row r="2216" spans="1:2" x14ac:dyDescent="0.4">
      <c r="A2216" s="32">
        <v>14642</v>
      </c>
      <c r="B2216" s="33">
        <v>12.6</v>
      </c>
    </row>
    <row r="2217" spans="1:2" x14ac:dyDescent="0.4">
      <c r="A2217" s="32">
        <v>14641</v>
      </c>
      <c r="B2217" s="33">
        <v>11.2</v>
      </c>
    </row>
    <row r="2218" spans="1:2" x14ac:dyDescent="0.4">
      <c r="A2218" s="32">
        <v>14638</v>
      </c>
      <c r="B2218" s="33">
        <v>13.6</v>
      </c>
    </row>
    <row r="2219" spans="1:2" x14ac:dyDescent="0.4">
      <c r="A2219" s="32">
        <v>14637</v>
      </c>
      <c r="B2219" s="33">
        <v>14.2</v>
      </c>
    </row>
    <row r="2220" spans="1:2" x14ac:dyDescent="0.4">
      <c r="A2220" s="32">
        <v>29333</v>
      </c>
      <c r="B2220" s="33">
        <v>11</v>
      </c>
    </row>
    <row r="2221" spans="1:2" x14ac:dyDescent="0.4">
      <c r="A2221" s="32">
        <v>28380</v>
      </c>
      <c r="B2221" s="33">
        <v>0</v>
      </c>
    </row>
    <row r="2222" spans="1:2" x14ac:dyDescent="0.4">
      <c r="A2222" s="32">
        <v>29720</v>
      </c>
      <c r="B2222" s="33">
        <v>15.9</v>
      </c>
    </row>
    <row r="2223" spans="1:2" x14ac:dyDescent="0.4">
      <c r="A2223" s="32">
        <v>29834</v>
      </c>
      <c r="B2223" s="33">
        <v>15.9</v>
      </c>
    </row>
    <row r="2224" spans="1:2" x14ac:dyDescent="0.4">
      <c r="A2224" s="32">
        <v>29719</v>
      </c>
      <c r="B2224" s="33">
        <v>15.9</v>
      </c>
    </row>
    <row r="2225" spans="1:2" x14ac:dyDescent="0.4">
      <c r="A2225" s="32">
        <v>29332</v>
      </c>
      <c r="B2225" s="33">
        <v>9</v>
      </c>
    </row>
    <row r="2226" spans="1:2" x14ac:dyDescent="0.4">
      <c r="A2226" s="32">
        <v>18528</v>
      </c>
      <c r="B2226" s="33">
        <v>10.5</v>
      </c>
    </row>
    <row r="2227" spans="1:2" x14ac:dyDescent="0.4">
      <c r="A2227" s="32">
        <v>14048</v>
      </c>
      <c r="B2227" s="33">
        <v>14</v>
      </c>
    </row>
    <row r="2228" spans="1:2" x14ac:dyDescent="0.4">
      <c r="A2228" s="32">
        <v>17080</v>
      </c>
      <c r="B2228" s="33">
        <v>26.9</v>
      </c>
    </row>
    <row r="2229" spans="1:2" x14ac:dyDescent="0.4">
      <c r="A2229" s="32">
        <v>14623</v>
      </c>
      <c r="B2229" s="33">
        <v>4.9000000000000004</v>
      </c>
    </row>
    <row r="2230" spans="1:2" x14ac:dyDescent="0.4">
      <c r="A2230" s="32">
        <v>14100</v>
      </c>
      <c r="B2230" s="33">
        <v>4.5</v>
      </c>
    </row>
    <row r="2231" spans="1:2" x14ac:dyDescent="0.4">
      <c r="A2231" s="32">
        <v>17076</v>
      </c>
      <c r="B2231" s="33">
        <v>17.899999999999999</v>
      </c>
    </row>
    <row r="2232" spans="1:2" x14ac:dyDescent="0.4">
      <c r="A2232" s="32">
        <v>17073</v>
      </c>
      <c r="B2232" s="33">
        <v>3.6</v>
      </c>
    </row>
    <row r="2233" spans="1:2" x14ac:dyDescent="0.4">
      <c r="A2233" s="32">
        <v>17079</v>
      </c>
      <c r="B2233" s="33">
        <v>25</v>
      </c>
    </row>
    <row r="2234" spans="1:2" x14ac:dyDescent="0.4">
      <c r="A2234" s="32">
        <v>14606</v>
      </c>
      <c r="B2234" s="33">
        <v>18.5</v>
      </c>
    </row>
    <row r="2235" spans="1:2" x14ac:dyDescent="0.4">
      <c r="A2235" s="32">
        <v>14593</v>
      </c>
      <c r="B2235" s="33">
        <v>3.5</v>
      </c>
    </row>
    <row r="2236" spans="1:2" x14ac:dyDescent="0.4">
      <c r="A2236" s="32">
        <v>14050</v>
      </c>
      <c r="B2236" s="33">
        <v>21.5</v>
      </c>
    </row>
    <row r="2237" spans="1:2" x14ac:dyDescent="0.4">
      <c r="A2237" s="32">
        <v>28160</v>
      </c>
      <c r="B2237" s="33">
        <v>22.5</v>
      </c>
    </row>
    <row r="2238" spans="1:2" x14ac:dyDescent="0.4">
      <c r="A2238" s="32">
        <v>14613</v>
      </c>
      <c r="B2238" s="33">
        <v>26.3</v>
      </c>
    </row>
    <row r="2239" spans="1:2" x14ac:dyDescent="0.4">
      <c r="A2239" s="32">
        <v>13253</v>
      </c>
      <c r="B2239" s="33">
        <v>12.5</v>
      </c>
    </row>
    <row r="2240" spans="1:2" x14ac:dyDescent="0.4">
      <c r="A2240" s="32">
        <v>2011599</v>
      </c>
      <c r="B2240" s="33">
        <v>12.5</v>
      </c>
    </row>
    <row r="2241" spans="1:2" x14ac:dyDescent="0.4">
      <c r="A2241" s="32">
        <v>2027688</v>
      </c>
      <c r="B2241" s="33">
        <v>89.9</v>
      </c>
    </row>
    <row r="2242" spans="1:2" x14ac:dyDescent="0.4">
      <c r="A2242" s="32">
        <v>2029166</v>
      </c>
      <c r="B2242" s="33">
        <v>84</v>
      </c>
    </row>
    <row r="2243" spans="1:2" x14ac:dyDescent="0.4">
      <c r="A2243" s="32">
        <v>17154</v>
      </c>
      <c r="B2243" s="33">
        <v>34</v>
      </c>
    </row>
    <row r="2244" spans="1:2" x14ac:dyDescent="0.4">
      <c r="A2244" s="32">
        <v>17358</v>
      </c>
      <c r="B2244" s="33">
        <v>33.299999999999997</v>
      </c>
    </row>
    <row r="2245" spans="1:2" x14ac:dyDescent="0.4">
      <c r="A2245" s="32">
        <v>29565</v>
      </c>
      <c r="B2245" s="33">
        <v>12.2</v>
      </c>
    </row>
    <row r="2246" spans="1:2" x14ac:dyDescent="0.4">
      <c r="A2246" s="32">
        <v>32267</v>
      </c>
      <c r="B2246" s="33">
        <v>0</v>
      </c>
    </row>
    <row r="2247" spans="1:2" x14ac:dyDescent="0.4">
      <c r="A2247" s="32">
        <v>22729</v>
      </c>
      <c r="B2247" s="33">
        <v>26.9</v>
      </c>
    </row>
    <row r="2248" spans="1:2" x14ac:dyDescent="0.4">
      <c r="A2248" s="32">
        <v>22728</v>
      </c>
      <c r="B2248" s="33">
        <v>26.5</v>
      </c>
    </row>
    <row r="2249" spans="1:2" x14ac:dyDescent="0.4">
      <c r="A2249" s="32">
        <v>22730</v>
      </c>
      <c r="B2249" s="33">
        <v>25.9</v>
      </c>
    </row>
    <row r="2250" spans="1:2" x14ac:dyDescent="0.4">
      <c r="A2250" s="32">
        <v>31655</v>
      </c>
      <c r="B2250" s="33">
        <v>19.899999999999999</v>
      </c>
    </row>
    <row r="2251" spans="1:2" x14ac:dyDescent="0.4">
      <c r="A2251" s="32">
        <v>23462</v>
      </c>
      <c r="B2251" s="33">
        <v>15.5</v>
      </c>
    </row>
    <row r="2252" spans="1:2" x14ac:dyDescent="0.4">
      <c r="A2252" s="32">
        <v>17582</v>
      </c>
      <c r="B2252" s="33">
        <v>16</v>
      </c>
    </row>
    <row r="2253" spans="1:2" x14ac:dyDescent="0.4">
      <c r="A2253" s="32">
        <v>17576</v>
      </c>
      <c r="B2253" s="33">
        <v>20.7</v>
      </c>
    </row>
    <row r="2254" spans="1:2" x14ac:dyDescent="0.4">
      <c r="A2254" s="32">
        <v>17577</v>
      </c>
      <c r="B2254" s="33">
        <v>20.6</v>
      </c>
    </row>
    <row r="2255" spans="1:2" x14ac:dyDescent="0.4">
      <c r="A2255" s="32">
        <v>17575</v>
      </c>
      <c r="B2255" s="33">
        <v>20.8</v>
      </c>
    </row>
    <row r="2256" spans="1:2" x14ac:dyDescent="0.4">
      <c r="A2256" s="32">
        <v>17784</v>
      </c>
      <c r="B2256" s="33">
        <v>19.5</v>
      </c>
    </row>
    <row r="2257" spans="1:2" x14ac:dyDescent="0.4">
      <c r="A2257" s="32">
        <v>17583</v>
      </c>
      <c r="B2257" s="33">
        <v>12</v>
      </c>
    </row>
    <row r="2258" spans="1:2" x14ac:dyDescent="0.4">
      <c r="A2258" s="32">
        <v>22400</v>
      </c>
      <c r="B2258" s="33">
        <v>19.899999999999999</v>
      </c>
    </row>
    <row r="2259" spans="1:2" x14ac:dyDescent="0.4">
      <c r="A2259" s="32">
        <v>17584</v>
      </c>
      <c r="B2259" s="33">
        <v>19.5</v>
      </c>
    </row>
    <row r="2260" spans="1:2" x14ac:dyDescent="0.4">
      <c r="A2260" s="32">
        <v>17585</v>
      </c>
      <c r="B2260" s="33">
        <v>16</v>
      </c>
    </row>
    <row r="2261" spans="1:2" x14ac:dyDescent="0.4">
      <c r="A2261" s="32">
        <v>17586</v>
      </c>
      <c r="B2261" s="33">
        <v>19.5</v>
      </c>
    </row>
    <row r="2262" spans="1:2" x14ac:dyDescent="0.4">
      <c r="A2262" s="32">
        <v>17150</v>
      </c>
      <c r="B2262" s="33">
        <v>20</v>
      </c>
    </row>
    <row r="2263" spans="1:2" x14ac:dyDescent="0.4">
      <c r="A2263" s="32">
        <v>23292</v>
      </c>
      <c r="B2263" s="33">
        <v>19.5</v>
      </c>
    </row>
    <row r="2264" spans="1:2" x14ac:dyDescent="0.4">
      <c r="A2264" s="32">
        <v>17587</v>
      </c>
      <c r="B2264" s="33">
        <v>16</v>
      </c>
    </row>
    <row r="2265" spans="1:2" x14ac:dyDescent="0.4">
      <c r="A2265" s="32">
        <v>29097</v>
      </c>
      <c r="B2265" s="33">
        <v>17</v>
      </c>
    </row>
    <row r="2266" spans="1:2" x14ac:dyDescent="0.4">
      <c r="A2266" s="32">
        <v>17155</v>
      </c>
      <c r="B2266" s="33">
        <v>19.899999999999999</v>
      </c>
    </row>
    <row r="2267" spans="1:2" x14ac:dyDescent="0.4">
      <c r="A2267" s="32">
        <v>17588</v>
      </c>
      <c r="B2267" s="33">
        <v>19.5</v>
      </c>
    </row>
    <row r="2268" spans="1:2" x14ac:dyDescent="0.4">
      <c r="A2268" s="32">
        <v>23469</v>
      </c>
      <c r="B2268" s="33">
        <v>12.6</v>
      </c>
    </row>
    <row r="2269" spans="1:2" x14ac:dyDescent="0.4">
      <c r="A2269" s="32">
        <v>17162</v>
      </c>
      <c r="B2269" s="33">
        <v>21</v>
      </c>
    </row>
    <row r="2270" spans="1:2" x14ac:dyDescent="0.4">
      <c r="A2270" s="32">
        <v>23470</v>
      </c>
      <c r="B2270" s="33">
        <v>12.6</v>
      </c>
    </row>
    <row r="2271" spans="1:2" x14ac:dyDescent="0.4">
      <c r="A2271" s="32">
        <v>17161</v>
      </c>
      <c r="B2271" s="33">
        <v>21</v>
      </c>
    </row>
    <row r="2272" spans="1:2" x14ac:dyDescent="0.4">
      <c r="A2272" s="32">
        <v>17160</v>
      </c>
      <c r="B2272" s="33">
        <v>21</v>
      </c>
    </row>
    <row r="2273" spans="1:2" x14ac:dyDescent="0.4">
      <c r="A2273" s="32">
        <v>17163</v>
      </c>
      <c r="B2273" s="33">
        <v>21.4</v>
      </c>
    </row>
    <row r="2274" spans="1:2" x14ac:dyDescent="0.4">
      <c r="A2274" s="32">
        <v>31209</v>
      </c>
      <c r="B2274" s="33">
        <v>0</v>
      </c>
    </row>
    <row r="2275" spans="1:2" x14ac:dyDescent="0.4">
      <c r="A2275" s="32">
        <v>29540</v>
      </c>
      <c r="B2275" s="33">
        <v>0</v>
      </c>
    </row>
    <row r="2276" spans="1:2" x14ac:dyDescent="0.4">
      <c r="A2276" s="32">
        <v>29200</v>
      </c>
      <c r="B2276" s="33">
        <v>1</v>
      </c>
    </row>
    <row r="2277" spans="1:2" x14ac:dyDescent="0.4">
      <c r="A2277" s="32">
        <v>29199</v>
      </c>
      <c r="B2277" s="33">
        <v>1</v>
      </c>
    </row>
    <row r="2278" spans="1:2" x14ac:dyDescent="0.4">
      <c r="A2278" s="32">
        <v>29651</v>
      </c>
      <c r="B2278" s="33">
        <v>34.9</v>
      </c>
    </row>
    <row r="2279" spans="1:2" x14ac:dyDescent="0.4">
      <c r="A2279" s="32">
        <v>31425</v>
      </c>
      <c r="B2279" s="33">
        <v>0</v>
      </c>
    </row>
    <row r="2280" spans="1:2" x14ac:dyDescent="0.4">
      <c r="A2280" s="32">
        <v>28249</v>
      </c>
      <c r="B2280" s="33">
        <v>2</v>
      </c>
    </row>
    <row r="2281" spans="1:2" x14ac:dyDescent="0.4">
      <c r="A2281" s="32">
        <v>28641</v>
      </c>
      <c r="B2281" s="33">
        <v>2</v>
      </c>
    </row>
    <row r="2282" spans="1:2" x14ac:dyDescent="0.4">
      <c r="A2282" s="32">
        <v>29702</v>
      </c>
      <c r="B2282" s="33">
        <v>0.4</v>
      </c>
    </row>
    <row r="2283" spans="1:2" x14ac:dyDescent="0.4">
      <c r="A2283" s="32">
        <v>29704</v>
      </c>
      <c r="B2283" s="33">
        <v>0.5</v>
      </c>
    </row>
    <row r="2284" spans="1:2" x14ac:dyDescent="0.4">
      <c r="A2284" s="32">
        <v>10381</v>
      </c>
      <c r="B2284" s="33">
        <v>3.8</v>
      </c>
    </row>
    <row r="2285" spans="1:2" x14ac:dyDescent="0.4">
      <c r="A2285" s="32">
        <v>10406</v>
      </c>
      <c r="B2285" s="33">
        <v>9.4</v>
      </c>
    </row>
    <row r="2286" spans="1:2" x14ac:dyDescent="0.4">
      <c r="A2286" s="32">
        <v>2031853</v>
      </c>
      <c r="B2286" s="33">
        <v>35.9</v>
      </c>
    </row>
    <row r="2287" spans="1:2" x14ac:dyDescent="0.4">
      <c r="A2287" s="32">
        <v>10309</v>
      </c>
      <c r="B2287" s="33">
        <v>3.4</v>
      </c>
    </row>
    <row r="2288" spans="1:2" x14ac:dyDescent="0.4">
      <c r="A2288" s="32">
        <v>12651</v>
      </c>
      <c r="B2288" s="33">
        <v>7.6</v>
      </c>
    </row>
    <row r="2289" spans="1:2" x14ac:dyDescent="0.4">
      <c r="A2289" s="32">
        <v>12667</v>
      </c>
      <c r="B2289" s="33">
        <v>2.6</v>
      </c>
    </row>
    <row r="2290" spans="1:2" x14ac:dyDescent="0.4">
      <c r="A2290" s="32">
        <v>10251</v>
      </c>
      <c r="B2290" s="33">
        <v>1.5</v>
      </c>
    </row>
    <row r="2291" spans="1:2" x14ac:dyDescent="0.4">
      <c r="A2291" s="32">
        <v>10296</v>
      </c>
      <c r="B2291" s="33">
        <v>4.9000000000000004</v>
      </c>
    </row>
    <row r="2292" spans="1:2" x14ac:dyDescent="0.4">
      <c r="A2292" s="32">
        <v>29725</v>
      </c>
      <c r="B2292" s="33">
        <v>7.5</v>
      </c>
    </row>
    <row r="2293" spans="1:2" x14ac:dyDescent="0.4">
      <c r="A2293" s="32">
        <v>27425</v>
      </c>
      <c r="B2293" s="33">
        <v>1.3</v>
      </c>
    </row>
    <row r="2294" spans="1:2" x14ac:dyDescent="0.4">
      <c r="A2294" s="32">
        <v>27408</v>
      </c>
      <c r="B2294" s="33">
        <v>7.6</v>
      </c>
    </row>
    <row r="2295" spans="1:2" x14ac:dyDescent="0.4">
      <c r="A2295" s="32">
        <v>16421</v>
      </c>
      <c r="B2295" s="33">
        <v>5.2</v>
      </c>
    </row>
    <row r="2296" spans="1:2" x14ac:dyDescent="0.4">
      <c r="A2296" s="32">
        <v>16422</v>
      </c>
      <c r="B2296" s="33">
        <v>4.9000000000000004</v>
      </c>
    </row>
    <row r="2297" spans="1:2" x14ac:dyDescent="0.4">
      <c r="A2297" s="32">
        <v>16423</v>
      </c>
      <c r="B2297" s="33">
        <v>5.2</v>
      </c>
    </row>
    <row r="2298" spans="1:2" x14ac:dyDescent="0.4">
      <c r="A2298" s="32">
        <v>29215</v>
      </c>
      <c r="B2298" s="33">
        <v>3.9</v>
      </c>
    </row>
    <row r="2299" spans="1:2" x14ac:dyDescent="0.4">
      <c r="A2299" s="32">
        <v>28920</v>
      </c>
      <c r="B2299" s="33">
        <v>1.8</v>
      </c>
    </row>
    <row r="2300" spans="1:2" x14ac:dyDescent="0.4">
      <c r="A2300" s="32">
        <v>29581</v>
      </c>
      <c r="B2300" s="33">
        <v>1.2</v>
      </c>
    </row>
    <row r="2301" spans="1:2" x14ac:dyDescent="0.4">
      <c r="A2301" s="32">
        <v>2016575</v>
      </c>
      <c r="B2301" s="33">
        <v>27.9</v>
      </c>
    </row>
    <row r="2302" spans="1:2" x14ac:dyDescent="0.4">
      <c r="A2302" s="32">
        <v>16576</v>
      </c>
      <c r="B2302" s="33">
        <v>65</v>
      </c>
    </row>
    <row r="2303" spans="1:2" x14ac:dyDescent="0.4">
      <c r="A2303" s="32">
        <v>11434</v>
      </c>
      <c r="B2303" s="33">
        <v>19.899999999999999</v>
      </c>
    </row>
    <row r="2304" spans="1:2" x14ac:dyDescent="0.4">
      <c r="A2304" s="32">
        <v>11435</v>
      </c>
      <c r="B2304" s="33">
        <v>28.5</v>
      </c>
    </row>
    <row r="2305" spans="1:2" x14ac:dyDescent="0.4">
      <c r="A2305" s="32">
        <v>31967</v>
      </c>
      <c r="B2305" s="33">
        <v>3.5</v>
      </c>
    </row>
    <row r="2306" spans="1:2" x14ac:dyDescent="0.4">
      <c r="A2306" s="32">
        <v>31342</v>
      </c>
      <c r="B2306" s="33">
        <v>3.5</v>
      </c>
    </row>
    <row r="2307" spans="1:2" x14ac:dyDescent="0.4">
      <c r="A2307" s="32">
        <v>31243</v>
      </c>
      <c r="B2307" s="33">
        <v>5.5</v>
      </c>
    </row>
    <row r="2308" spans="1:2" x14ac:dyDescent="0.4">
      <c r="A2308" s="32">
        <v>31245</v>
      </c>
      <c r="B2308" s="33">
        <v>3.2</v>
      </c>
    </row>
    <row r="2309" spans="1:2" x14ac:dyDescent="0.4">
      <c r="A2309" s="32">
        <v>32357</v>
      </c>
      <c r="B2309" s="33">
        <v>12.9</v>
      </c>
    </row>
    <row r="2310" spans="1:2" x14ac:dyDescent="0.4">
      <c r="A2310" s="32">
        <v>15143</v>
      </c>
      <c r="B2310" s="33">
        <v>5.5</v>
      </c>
    </row>
    <row r="2311" spans="1:2" x14ac:dyDescent="0.4">
      <c r="A2311" s="32">
        <v>10517</v>
      </c>
      <c r="B2311" s="33">
        <v>3</v>
      </c>
    </row>
    <row r="2312" spans="1:2" x14ac:dyDescent="0.4">
      <c r="A2312" s="32">
        <v>11168</v>
      </c>
      <c r="B2312" s="33">
        <v>8</v>
      </c>
    </row>
    <row r="2313" spans="1:2" x14ac:dyDescent="0.4">
      <c r="A2313" s="32">
        <v>14806</v>
      </c>
      <c r="B2313" s="33">
        <v>17.600000000000001</v>
      </c>
    </row>
    <row r="2314" spans="1:2" x14ac:dyDescent="0.4">
      <c r="A2314" s="32">
        <v>16710</v>
      </c>
      <c r="B2314" s="33">
        <v>6.5</v>
      </c>
    </row>
    <row r="2315" spans="1:2" x14ac:dyDescent="0.4">
      <c r="A2315" s="32">
        <v>16709</v>
      </c>
      <c r="B2315" s="33">
        <v>4.2</v>
      </c>
    </row>
    <row r="2316" spans="1:2" x14ac:dyDescent="0.4">
      <c r="A2316" s="32">
        <v>16706</v>
      </c>
      <c r="B2316" s="33">
        <v>6.2</v>
      </c>
    </row>
    <row r="2317" spans="1:2" x14ac:dyDescent="0.4">
      <c r="A2317" s="32">
        <v>27455</v>
      </c>
      <c r="B2317" s="33">
        <v>7.2</v>
      </c>
    </row>
    <row r="2318" spans="1:2" x14ac:dyDescent="0.4">
      <c r="A2318" s="32">
        <v>28360</v>
      </c>
      <c r="B2318" s="33">
        <v>2.2000000000000002</v>
      </c>
    </row>
    <row r="2319" spans="1:2" x14ac:dyDescent="0.4">
      <c r="A2319" s="32">
        <v>10619</v>
      </c>
      <c r="B2319" s="33">
        <v>3</v>
      </c>
    </row>
    <row r="2320" spans="1:2" x14ac:dyDescent="0.4">
      <c r="A2320" s="32">
        <v>30611</v>
      </c>
      <c r="B2320" s="33">
        <v>11.9</v>
      </c>
    </row>
    <row r="2321" spans="1:2" x14ac:dyDescent="0.4">
      <c r="A2321" s="32">
        <v>31711</v>
      </c>
      <c r="B2321" s="33">
        <v>13.9</v>
      </c>
    </row>
    <row r="2322" spans="1:2" x14ac:dyDescent="0.4">
      <c r="A2322" s="32">
        <v>28712</v>
      </c>
      <c r="B2322" s="33">
        <v>5.8</v>
      </c>
    </row>
    <row r="2323" spans="1:2" x14ac:dyDescent="0.4">
      <c r="A2323" s="32">
        <v>16030</v>
      </c>
      <c r="B2323" s="33">
        <v>9.9</v>
      </c>
    </row>
    <row r="2324" spans="1:2" x14ac:dyDescent="0.4">
      <c r="A2324" s="32">
        <v>23456</v>
      </c>
      <c r="B2324" s="33">
        <v>14.5</v>
      </c>
    </row>
    <row r="2325" spans="1:2" x14ac:dyDescent="0.4">
      <c r="A2325" s="32">
        <v>16711</v>
      </c>
      <c r="B2325" s="33">
        <v>11.9</v>
      </c>
    </row>
    <row r="2326" spans="1:2" x14ac:dyDescent="0.4">
      <c r="A2326" s="32">
        <v>27914</v>
      </c>
      <c r="B2326" s="33">
        <v>4.2</v>
      </c>
    </row>
    <row r="2327" spans="1:2" x14ac:dyDescent="0.4">
      <c r="A2327" s="32">
        <v>14788</v>
      </c>
      <c r="B2327" s="33">
        <v>4.3</v>
      </c>
    </row>
    <row r="2328" spans="1:2" x14ac:dyDescent="0.4">
      <c r="A2328" s="32">
        <v>14782</v>
      </c>
      <c r="B2328" s="33">
        <v>6.2</v>
      </c>
    </row>
    <row r="2329" spans="1:2" x14ac:dyDescent="0.4">
      <c r="A2329" s="32">
        <v>14786</v>
      </c>
      <c r="B2329" s="33">
        <v>6.4</v>
      </c>
    </row>
    <row r="2330" spans="1:2" x14ac:dyDescent="0.4">
      <c r="A2330" s="32">
        <v>16792</v>
      </c>
      <c r="B2330" s="33">
        <v>4.8</v>
      </c>
    </row>
    <row r="2331" spans="1:2" x14ac:dyDescent="0.4">
      <c r="A2331" s="32">
        <v>16715</v>
      </c>
      <c r="B2331" s="33">
        <v>8</v>
      </c>
    </row>
    <row r="2332" spans="1:2" x14ac:dyDescent="0.4">
      <c r="A2332" s="32">
        <v>11797</v>
      </c>
      <c r="B2332" s="33">
        <v>6.8</v>
      </c>
    </row>
    <row r="2333" spans="1:2" x14ac:dyDescent="0.4">
      <c r="A2333" s="32">
        <v>11795</v>
      </c>
      <c r="B2333" s="33">
        <v>6.8</v>
      </c>
    </row>
    <row r="2334" spans="1:2" x14ac:dyDescent="0.4">
      <c r="A2334" s="32">
        <v>11798</v>
      </c>
      <c r="B2334" s="33">
        <v>4.3</v>
      </c>
    </row>
    <row r="2335" spans="1:2" x14ac:dyDescent="0.4">
      <c r="A2335" s="32">
        <v>11794</v>
      </c>
      <c r="B2335" s="33">
        <v>6.6</v>
      </c>
    </row>
    <row r="2336" spans="1:2" x14ac:dyDescent="0.4">
      <c r="A2336" s="32">
        <v>11796</v>
      </c>
      <c r="B2336" s="33">
        <v>6.6</v>
      </c>
    </row>
    <row r="2337" spans="1:2" x14ac:dyDescent="0.4">
      <c r="A2337" s="32">
        <v>10617</v>
      </c>
      <c r="B2337" s="33">
        <v>12.6</v>
      </c>
    </row>
    <row r="2338" spans="1:2" x14ac:dyDescent="0.4">
      <c r="A2338" s="32">
        <v>29534</v>
      </c>
      <c r="B2338" s="33">
        <v>0</v>
      </c>
    </row>
    <row r="2339" spans="1:2" x14ac:dyDescent="0.4">
      <c r="A2339" s="32">
        <v>15147</v>
      </c>
      <c r="B2339" s="33">
        <v>17</v>
      </c>
    </row>
    <row r="2340" spans="1:2" x14ac:dyDescent="0.4">
      <c r="A2340" s="32">
        <v>22662</v>
      </c>
      <c r="B2340" s="33">
        <v>11.5</v>
      </c>
    </row>
    <row r="2341" spans="1:2" x14ac:dyDescent="0.4">
      <c r="A2341" s="32">
        <v>28964</v>
      </c>
      <c r="B2341" s="33">
        <v>7</v>
      </c>
    </row>
    <row r="2342" spans="1:2" x14ac:dyDescent="0.4">
      <c r="A2342" s="32">
        <v>30606</v>
      </c>
      <c r="B2342" s="33">
        <v>11.5</v>
      </c>
    </row>
    <row r="2343" spans="1:2" x14ac:dyDescent="0.4">
      <c r="A2343" s="32">
        <v>10979</v>
      </c>
      <c r="B2343" s="33">
        <v>6.5</v>
      </c>
    </row>
    <row r="2344" spans="1:2" x14ac:dyDescent="0.4">
      <c r="A2344" s="32">
        <v>28910</v>
      </c>
      <c r="B2344" s="33">
        <v>0</v>
      </c>
    </row>
    <row r="2345" spans="1:2" x14ac:dyDescent="0.4">
      <c r="A2345" s="32">
        <v>17765</v>
      </c>
      <c r="B2345" s="33">
        <v>1</v>
      </c>
    </row>
    <row r="2346" spans="1:2" x14ac:dyDescent="0.4">
      <c r="A2346" s="32">
        <v>17767</v>
      </c>
      <c r="B2346" s="33">
        <v>1</v>
      </c>
    </row>
    <row r="2347" spans="1:2" x14ac:dyDescent="0.4">
      <c r="A2347" s="32">
        <v>2027805</v>
      </c>
      <c r="B2347" s="33">
        <v>29</v>
      </c>
    </row>
    <row r="2348" spans="1:2" x14ac:dyDescent="0.4">
      <c r="A2348" s="32">
        <v>28418</v>
      </c>
      <c r="B2348" s="33">
        <v>19.899999999999999</v>
      </c>
    </row>
    <row r="2349" spans="1:2" x14ac:dyDescent="0.4">
      <c r="A2349" s="32">
        <v>15508</v>
      </c>
      <c r="B2349" s="33">
        <v>14.5</v>
      </c>
    </row>
    <row r="2350" spans="1:2" x14ac:dyDescent="0.4">
      <c r="A2350" s="32">
        <v>32748</v>
      </c>
      <c r="B2350" s="33">
        <v>0</v>
      </c>
    </row>
    <row r="2351" spans="1:2" x14ac:dyDescent="0.4">
      <c r="A2351" s="32">
        <v>31512</v>
      </c>
      <c r="B2351" s="33">
        <v>8</v>
      </c>
    </row>
    <row r="2352" spans="1:2" x14ac:dyDescent="0.4">
      <c r="A2352" s="32">
        <v>32031</v>
      </c>
      <c r="B2352" s="33">
        <v>0</v>
      </c>
    </row>
    <row r="2353" spans="1:2" x14ac:dyDescent="0.4">
      <c r="A2353" s="32">
        <v>31867</v>
      </c>
      <c r="B2353" s="33">
        <v>11.8</v>
      </c>
    </row>
    <row r="2354" spans="1:2" x14ac:dyDescent="0.4">
      <c r="A2354" s="32">
        <v>31378</v>
      </c>
      <c r="B2354" s="33">
        <v>5.6</v>
      </c>
    </row>
    <row r="2355" spans="1:2" x14ac:dyDescent="0.4">
      <c r="A2355" s="32">
        <v>32223</v>
      </c>
      <c r="B2355" s="33">
        <v>11.9</v>
      </c>
    </row>
    <row r="2356" spans="1:2" x14ac:dyDescent="0.4">
      <c r="A2356" s="32">
        <v>2023710</v>
      </c>
      <c r="B2356" s="33">
        <v>35</v>
      </c>
    </row>
    <row r="2357" spans="1:2" x14ac:dyDescent="0.4">
      <c r="A2357" s="32">
        <v>10289</v>
      </c>
      <c r="B2357" s="33">
        <v>27.5</v>
      </c>
    </row>
    <row r="2358" spans="1:2" x14ac:dyDescent="0.4">
      <c r="A2358" s="32">
        <v>16913</v>
      </c>
      <c r="B2358" s="33">
        <v>29.5</v>
      </c>
    </row>
    <row r="2359" spans="1:2" x14ac:dyDescent="0.4">
      <c r="A2359" s="32">
        <v>16927</v>
      </c>
      <c r="B2359" s="33">
        <v>46.8</v>
      </c>
    </row>
    <row r="2360" spans="1:2" x14ac:dyDescent="0.4">
      <c r="A2360" s="32">
        <v>16912</v>
      </c>
      <c r="B2360" s="33">
        <v>4</v>
      </c>
    </row>
    <row r="2361" spans="1:2" x14ac:dyDescent="0.4">
      <c r="A2361" s="32">
        <v>14062</v>
      </c>
      <c r="B2361" s="33">
        <v>12.8</v>
      </c>
    </row>
    <row r="2362" spans="1:2" x14ac:dyDescent="0.4">
      <c r="A2362" s="32">
        <v>27311</v>
      </c>
      <c r="B2362" s="33">
        <v>4.5</v>
      </c>
    </row>
    <row r="2363" spans="1:2" x14ac:dyDescent="0.4">
      <c r="A2363" s="32">
        <v>27833</v>
      </c>
      <c r="B2363" s="33">
        <v>20.9</v>
      </c>
    </row>
    <row r="2364" spans="1:2" x14ac:dyDescent="0.4">
      <c r="A2364" s="32">
        <v>22484</v>
      </c>
      <c r="B2364" s="33">
        <v>26.2</v>
      </c>
    </row>
    <row r="2365" spans="1:2" x14ac:dyDescent="0.4">
      <c r="A2365" s="32">
        <v>14046</v>
      </c>
      <c r="B2365" s="33">
        <v>4</v>
      </c>
    </row>
    <row r="2366" spans="1:2" x14ac:dyDescent="0.4">
      <c r="A2366" s="32">
        <v>16937</v>
      </c>
      <c r="B2366" s="33">
        <v>19.8</v>
      </c>
    </row>
    <row r="2367" spans="1:2" x14ac:dyDescent="0.4">
      <c r="A2367" s="32">
        <v>14037</v>
      </c>
      <c r="B2367" s="33">
        <v>15.9</v>
      </c>
    </row>
    <row r="2368" spans="1:2" x14ac:dyDescent="0.4">
      <c r="A2368" s="32">
        <v>17078</v>
      </c>
      <c r="B2368" s="33">
        <v>25.5</v>
      </c>
    </row>
    <row r="2369" spans="1:2" x14ac:dyDescent="0.4">
      <c r="A2369" s="32">
        <v>14056</v>
      </c>
      <c r="B2369" s="33">
        <v>7.9</v>
      </c>
    </row>
    <row r="2370" spans="1:2" x14ac:dyDescent="0.4">
      <c r="A2370" s="32">
        <v>14054</v>
      </c>
      <c r="B2370" s="33">
        <v>22.5</v>
      </c>
    </row>
    <row r="2371" spans="1:2" x14ac:dyDescent="0.4">
      <c r="A2371" s="32">
        <v>14060</v>
      </c>
      <c r="B2371" s="33">
        <v>14</v>
      </c>
    </row>
    <row r="2372" spans="1:2" x14ac:dyDescent="0.4">
      <c r="A2372" s="32">
        <v>30486</v>
      </c>
      <c r="B2372" s="33">
        <v>13.5</v>
      </c>
    </row>
    <row r="2373" spans="1:2" x14ac:dyDescent="0.4">
      <c r="A2373" s="32">
        <v>31486</v>
      </c>
      <c r="B2373" s="33">
        <v>20.2</v>
      </c>
    </row>
    <row r="2374" spans="1:2" x14ac:dyDescent="0.4">
      <c r="A2374" s="32">
        <v>30484</v>
      </c>
      <c r="B2374" s="33">
        <v>22.4</v>
      </c>
    </row>
    <row r="2375" spans="1:2" x14ac:dyDescent="0.4">
      <c r="A2375" s="32">
        <v>14071</v>
      </c>
      <c r="B2375" s="33">
        <v>11</v>
      </c>
    </row>
    <row r="2376" spans="1:2" x14ac:dyDescent="0.4">
      <c r="A2376" s="32">
        <v>14092</v>
      </c>
      <c r="B2376" s="33">
        <v>12.6</v>
      </c>
    </row>
    <row r="2377" spans="1:2" x14ac:dyDescent="0.4">
      <c r="A2377" s="32">
        <v>28688</v>
      </c>
      <c r="B2377" s="33">
        <v>18.399999999999999</v>
      </c>
    </row>
    <row r="2378" spans="1:2" x14ac:dyDescent="0.4">
      <c r="A2378" s="32">
        <v>30488</v>
      </c>
      <c r="B2378" s="33">
        <v>16.5</v>
      </c>
    </row>
    <row r="2379" spans="1:2" x14ac:dyDescent="0.4">
      <c r="A2379" s="32">
        <v>14635</v>
      </c>
      <c r="B2379" s="33">
        <v>18.5</v>
      </c>
    </row>
    <row r="2380" spans="1:2" x14ac:dyDescent="0.4">
      <c r="A2380" s="32">
        <v>1409601</v>
      </c>
      <c r="B2380" s="33">
        <v>2.8</v>
      </c>
    </row>
    <row r="2381" spans="1:2" x14ac:dyDescent="0.4">
      <c r="A2381" s="32">
        <v>30485</v>
      </c>
      <c r="B2381" s="33">
        <v>21.5</v>
      </c>
    </row>
    <row r="2382" spans="1:2" x14ac:dyDescent="0.4">
      <c r="A2382" s="32">
        <v>14079</v>
      </c>
      <c r="B2382" s="33">
        <v>11.8</v>
      </c>
    </row>
    <row r="2383" spans="1:2" x14ac:dyDescent="0.4">
      <c r="A2383" s="32">
        <v>27314</v>
      </c>
      <c r="B2383" s="33">
        <v>18.600000000000001</v>
      </c>
    </row>
    <row r="2384" spans="1:2" x14ac:dyDescent="0.4">
      <c r="A2384" s="32">
        <v>14102</v>
      </c>
      <c r="B2384" s="33">
        <v>11.6</v>
      </c>
    </row>
    <row r="2385" spans="1:2" x14ac:dyDescent="0.4">
      <c r="A2385" s="32">
        <v>14105</v>
      </c>
      <c r="B2385" s="33">
        <v>29.5</v>
      </c>
    </row>
    <row r="2386" spans="1:2" x14ac:dyDescent="0.4">
      <c r="A2386" s="32">
        <v>30487</v>
      </c>
      <c r="B2386" s="33">
        <v>14.5</v>
      </c>
    </row>
    <row r="2387" spans="1:2" x14ac:dyDescent="0.4">
      <c r="A2387" s="32">
        <v>14106</v>
      </c>
      <c r="B2387" s="33">
        <v>25</v>
      </c>
    </row>
    <row r="2388" spans="1:2" x14ac:dyDescent="0.4">
      <c r="A2388" s="32">
        <v>14099</v>
      </c>
      <c r="B2388" s="33">
        <v>18</v>
      </c>
    </row>
    <row r="2389" spans="1:2" x14ac:dyDescent="0.4">
      <c r="A2389" s="32">
        <v>22485</v>
      </c>
      <c r="B2389" s="33">
        <v>21.9</v>
      </c>
    </row>
    <row r="2390" spans="1:2" x14ac:dyDescent="0.4">
      <c r="A2390" s="32">
        <v>22486</v>
      </c>
      <c r="B2390" s="33">
        <v>21.9</v>
      </c>
    </row>
    <row r="2391" spans="1:2" x14ac:dyDescent="0.4">
      <c r="A2391" s="32">
        <v>31446</v>
      </c>
      <c r="B2391" s="33">
        <v>14.3</v>
      </c>
    </row>
    <row r="2392" spans="1:2" x14ac:dyDescent="0.4">
      <c r="A2392" s="32">
        <v>14135</v>
      </c>
      <c r="B2392" s="33">
        <v>14.3</v>
      </c>
    </row>
    <row r="2393" spans="1:2" x14ac:dyDescent="0.4">
      <c r="A2393" s="32">
        <v>17123</v>
      </c>
      <c r="B2393" s="33">
        <v>4.5</v>
      </c>
    </row>
    <row r="2394" spans="1:2" x14ac:dyDescent="0.4">
      <c r="A2394" s="32">
        <v>22488</v>
      </c>
      <c r="B2394" s="33">
        <v>14.3</v>
      </c>
    </row>
    <row r="2395" spans="1:2" x14ac:dyDescent="0.4">
      <c r="A2395" s="32">
        <v>14131</v>
      </c>
      <c r="B2395" s="33">
        <v>3.3</v>
      </c>
    </row>
    <row r="2396" spans="1:2" x14ac:dyDescent="0.4">
      <c r="A2396" s="32">
        <v>14121</v>
      </c>
      <c r="B2396" s="33">
        <v>16</v>
      </c>
    </row>
    <row r="2397" spans="1:2" x14ac:dyDescent="0.4">
      <c r="A2397" s="32">
        <v>14117</v>
      </c>
      <c r="B2397" s="33">
        <v>3.9</v>
      </c>
    </row>
    <row r="2398" spans="1:2" x14ac:dyDescent="0.4">
      <c r="A2398" s="32">
        <v>31465</v>
      </c>
      <c r="B2398" s="33">
        <v>22.5</v>
      </c>
    </row>
    <row r="2399" spans="1:2" x14ac:dyDescent="0.4">
      <c r="A2399" s="32">
        <v>29380</v>
      </c>
      <c r="B2399" s="33">
        <v>6.9</v>
      </c>
    </row>
    <row r="2400" spans="1:2" x14ac:dyDescent="0.4">
      <c r="A2400" s="32">
        <v>11651</v>
      </c>
      <c r="B2400" s="33">
        <v>11.5</v>
      </c>
    </row>
    <row r="2401" spans="1:2" x14ac:dyDescent="0.4">
      <c r="A2401" s="32">
        <v>29383</v>
      </c>
      <c r="B2401" s="33">
        <v>5</v>
      </c>
    </row>
    <row r="2402" spans="1:2" x14ac:dyDescent="0.4">
      <c r="A2402" s="32">
        <v>29569</v>
      </c>
      <c r="B2402" s="33">
        <v>5.9</v>
      </c>
    </row>
    <row r="2403" spans="1:2" x14ac:dyDescent="0.4">
      <c r="A2403" s="32">
        <v>32700</v>
      </c>
      <c r="B2403" s="33">
        <v>5.9</v>
      </c>
    </row>
    <row r="2404" spans="1:2" x14ac:dyDescent="0.4">
      <c r="A2404" s="32">
        <v>28534</v>
      </c>
      <c r="B2404" s="33">
        <v>46.9</v>
      </c>
    </row>
    <row r="2405" spans="1:2" x14ac:dyDescent="0.4">
      <c r="A2405" s="32">
        <v>29659</v>
      </c>
      <c r="B2405" s="33">
        <v>11</v>
      </c>
    </row>
    <row r="2406" spans="1:2" x14ac:dyDescent="0.4">
      <c r="A2406" s="32">
        <v>10577</v>
      </c>
      <c r="B2406" s="33">
        <v>12.9</v>
      </c>
    </row>
    <row r="2407" spans="1:2" x14ac:dyDescent="0.4">
      <c r="A2407" s="32">
        <v>10574</v>
      </c>
      <c r="B2407" s="33">
        <v>12.4</v>
      </c>
    </row>
    <row r="2408" spans="1:2" x14ac:dyDescent="0.4">
      <c r="A2408" s="32">
        <v>31238</v>
      </c>
      <c r="B2408" s="33">
        <v>8.1999999999999993</v>
      </c>
    </row>
    <row r="2409" spans="1:2" x14ac:dyDescent="0.4">
      <c r="A2409" s="32">
        <v>31707</v>
      </c>
      <c r="B2409" s="33">
        <v>5.5</v>
      </c>
    </row>
    <row r="2410" spans="1:2" x14ac:dyDescent="0.4">
      <c r="A2410" s="32">
        <v>31708</v>
      </c>
      <c r="B2410" s="33">
        <v>5.5</v>
      </c>
    </row>
    <row r="2411" spans="1:2" x14ac:dyDescent="0.4">
      <c r="A2411" s="32">
        <v>31237</v>
      </c>
      <c r="B2411" s="33">
        <v>3.8</v>
      </c>
    </row>
    <row r="2412" spans="1:2" x14ac:dyDescent="0.4">
      <c r="A2412" s="32">
        <v>28055</v>
      </c>
      <c r="B2412" s="33">
        <v>8.9</v>
      </c>
    </row>
    <row r="2413" spans="1:2" x14ac:dyDescent="0.4">
      <c r="A2413" s="32">
        <v>12212</v>
      </c>
      <c r="B2413" s="33">
        <v>16.2</v>
      </c>
    </row>
    <row r="2414" spans="1:2" x14ac:dyDescent="0.4">
      <c r="A2414" s="32">
        <v>12211</v>
      </c>
      <c r="B2414" s="33">
        <v>5.9</v>
      </c>
    </row>
    <row r="2415" spans="1:2" x14ac:dyDescent="0.4">
      <c r="A2415" s="32">
        <v>10972</v>
      </c>
      <c r="B2415" s="33">
        <v>9.9</v>
      </c>
    </row>
    <row r="2416" spans="1:2" x14ac:dyDescent="0.4">
      <c r="A2416" s="32">
        <v>31327</v>
      </c>
      <c r="B2416" s="33">
        <v>3.5</v>
      </c>
    </row>
    <row r="2417" spans="1:2" x14ac:dyDescent="0.4">
      <c r="A2417" s="32">
        <v>10796</v>
      </c>
      <c r="B2417" s="33">
        <v>22.6</v>
      </c>
    </row>
    <row r="2418" spans="1:2" x14ac:dyDescent="0.4">
      <c r="A2418" s="32">
        <v>10797</v>
      </c>
      <c r="B2418" s="33">
        <v>35.200000000000003</v>
      </c>
    </row>
    <row r="2419" spans="1:2" x14ac:dyDescent="0.4">
      <c r="A2419" s="32">
        <v>12499</v>
      </c>
      <c r="B2419" s="33">
        <v>3.2</v>
      </c>
    </row>
    <row r="2420" spans="1:2" x14ac:dyDescent="0.4">
      <c r="A2420" s="32">
        <v>29628</v>
      </c>
      <c r="B2420" s="33">
        <v>19.899999999999999</v>
      </c>
    </row>
    <row r="2421" spans="1:2" x14ac:dyDescent="0.4">
      <c r="A2421" s="32">
        <v>10528</v>
      </c>
      <c r="B2421" s="33">
        <v>9.1999999999999993</v>
      </c>
    </row>
    <row r="2422" spans="1:2" x14ac:dyDescent="0.4">
      <c r="A2422" s="32">
        <v>22205</v>
      </c>
      <c r="B2422" s="33">
        <v>3.2</v>
      </c>
    </row>
    <row r="2423" spans="1:2" x14ac:dyDescent="0.4">
      <c r="A2423" s="32">
        <v>10920</v>
      </c>
      <c r="B2423" s="33">
        <v>6.9</v>
      </c>
    </row>
    <row r="2424" spans="1:2" x14ac:dyDescent="0.4">
      <c r="A2424" s="32">
        <v>10921</v>
      </c>
      <c r="B2424" s="33">
        <v>8.1999999999999993</v>
      </c>
    </row>
    <row r="2425" spans="1:2" x14ac:dyDescent="0.4">
      <c r="A2425" s="32">
        <v>28229</v>
      </c>
      <c r="B2425" s="33">
        <v>11.2</v>
      </c>
    </row>
    <row r="2426" spans="1:2" x14ac:dyDescent="0.4">
      <c r="A2426" s="32">
        <v>27759</v>
      </c>
      <c r="B2426" s="33">
        <v>3.2</v>
      </c>
    </row>
    <row r="2427" spans="1:2" x14ac:dyDescent="0.4">
      <c r="A2427" s="32">
        <v>17354</v>
      </c>
      <c r="B2427" s="33">
        <v>8.1999999999999993</v>
      </c>
    </row>
    <row r="2428" spans="1:2" x14ac:dyDescent="0.4">
      <c r="A2428" s="32">
        <v>29686</v>
      </c>
      <c r="B2428" s="33">
        <v>0</v>
      </c>
    </row>
    <row r="2429" spans="1:2" x14ac:dyDescent="0.4">
      <c r="A2429" s="32">
        <v>16618</v>
      </c>
      <c r="B2429" s="33">
        <v>9.1999999999999993</v>
      </c>
    </row>
    <row r="2430" spans="1:2" x14ac:dyDescent="0.4">
      <c r="A2430" s="32">
        <v>29526</v>
      </c>
      <c r="B2430" s="33">
        <v>11.9</v>
      </c>
    </row>
    <row r="2431" spans="1:2" x14ac:dyDescent="0.4">
      <c r="A2431" s="32">
        <v>16419</v>
      </c>
      <c r="B2431" s="33">
        <v>10.199999999999999</v>
      </c>
    </row>
    <row r="2432" spans="1:2" x14ac:dyDescent="0.4">
      <c r="A2432" s="32">
        <v>10786</v>
      </c>
      <c r="B2432" s="33">
        <v>8.5</v>
      </c>
    </row>
    <row r="2433" spans="1:2" x14ac:dyDescent="0.4">
      <c r="A2433" s="32">
        <v>29293</v>
      </c>
      <c r="B2433" s="33">
        <v>5</v>
      </c>
    </row>
    <row r="2434" spans="1:2" x14ac:dyDescent="0.4">
      <c r="A2434" s="32">
        <v>29295</v>
      </c>
      <c r="B2434" s="33">
        <v>13</v>
      </c>
    </row>
    <row r="2435" spans="1:2" x14ac:dyDescent="0.4">
      <c r="A2435" s="32">
        <v>13421</v>
      </c>
      <c r="B2435" s="33">
        <v>14.9</v>
      </c>
    </row>
    <row r="2436" spans="1:2" x14ac:dyDescent="0.4">
      <c r="A2436" s="32">
        <v>27887</v>
      </c>
      <c r="B2436" s="33">
        <v>22.4</v>
      </c>
    </row>
    <row r="2437" spans="1:2" x14ac:dyDescent="0.4">
      <c r="A2437" s="32">
        <v>27885</v>
      </c>
      <c r="B2437" s="33">
        <v>25.3</v>
      </c>
    </row>
    <row r="2438" spans="1:2" x14ac:dyDescent="0.4">
      <c r="A2438" s="32">
        <v>27889</v>
      </c>
      <c r="B2438" s="33">
        <v>21.8</v>
      </c>
    </row>
    <row r="2439" spans="1:2" x14ac:dyDescent="0.4">
      <c r="A2439" s="32">
        <v>28955</v>
      </c>
      <c r="B2439" s="33">
        <v>29.9</v>
      </c>
    </row>
    <row r="2440" spans="1:2" x14ac:dyDescent="0.4">
      <c r="A2440" s="32">
        <v>28954</v>
      </c>
      <c r="B2440" s="33">
        <v>29.9</v>
      </c>
    </row>
    <row r="2441" spans="1:2" x14ac:dyDescent="0.4">
      <c r="A2441" s="32">
        <v>32326</v>
      </c>
      <c r="B2441" s="33">
        <v>29.9</v>
      </c>
    </row>
    <row r="2442" spans="1:2" x14ac:dyDescent="0.4">
      <c r="A2442" s="32">
        <v>32329</v>
      </c>
      <c r="B2442" s="33">
        <v>29.9</v>
      </c>
    </row>
    <row r="2443" spans="1:2" x14ac:dyDescent="0.4">
      <c r="A2443" s="32">
        <v>32328</v>
      </c>
      <c r="B2443" s="33">
        <v>29.9</v>
      </c>
    </row>
    <row r="2444" spans="1:2" x14ac:dyDescent="0.4">
      <c r="A2444" s="32">
        <v>32327</v>
      </c>
      <c r="B2444" s="33">
        <v>29.9</v>
      </c>
    </row>
    <row r="2445" spans="1:2" x14ac:dyDescent="0.4">
      <c r="A2445" s="32">
        <v>17135</v>
      </c>
      <c r="B2445" s="33">
        <v>49.9</v>
      </c>
    </row>
    <row r="2446" spans="1:2" x14ac:dyDescent="0.4">
      <c r="A2446" s="32">
        <v>17136</v>
      </c>
      <c r="B2446" s="33">
        <v>50</v>
      </c>
    </row>
    <row r="2447" spans="1:2" x14ac:dyDescent="0.4">
      <c r="A2447" s="32">
        <v>32325</v>
      </c>
      <c r="B2447" s="33">
        <v>29.9</v>
      </c>
    </row>
    <row r="2448" spans="1:2" x14ac:dyDescent="0.4">
      <c r="A2448" s="32">
        <v>16753</v>
      </c>
      <c r="B2448" s="33">
        <v>16.2</v>
      </c>
    </row>
    <row r="2449" spans="1:2" x14ac:dyDescent="0.4">
      <c r="A2449" s="32">
        <v>16751</v>
      </c>
      <c r="B2449" s="33">
        <v>16.600000000000001</v>
      </c>
    </row>
    <row r="2450" spans="1:2" x14ac:dyDescent="0.4">
      <c r="A2450" s="32">
        <v>16752</v>
      </c>
      <c r="B2450" s="33">
        <v>16.600000000000001</v>
      </c>
    </row>
    <row r="2451" spans="1:2" x14ac:dyDescent="0.4">
      <c r="A2451" s="32">
        <v>16754</v>
      </c>
      <c r="B2451" s="33">
        <v>16.600000000000001</v>
      </c>
    </row>
    <row r="2452" spans="1:2" x14ac:dyDescent="0.4">
      <c r="A2452" s="32">
        <v>11653</v>
      </c>
      <c r="B2452" s="33">
        <v>2.2000000000000002</v>
      </c>
    </row>
    <row r="2453" spans="1:2" x14ac:dyDescent="0.4">
      <c r="A2453" s="32">
        <v>11652</v>
      </c>
      <c r="B2453" s="33">
        <v>2.5</v>
      </c>
    </row>
    <row r="2454" spans="1:2" x14ac:dyDescent="0.4">
      <c r="A2454" s="32">
        <v>11648</v>
      </c>
      <c r="B2454" s="33">
        <v>2.9</v>
      </c>
    </row>
    <row r="2455" spans="1:2" x14ac:dyDescent="0.4">
      <c r="A2455" s="32">
        <v>11647</v>
      </c>
      <c r="B2455" s="33">
        <v>3.2</v>
      </c>
    </row>
    <row r="2456" spans="1:2" x14ac:dyDescent="0.4">
      <c r="A2456" s="32">
        <v>28376</v>
      </c>
      <c r="B2456" s="33">
        <v>2.8</v>
      </c>
    </row>
    <row r="2457" spans="1:2" x14ac:dyDescent="0.4">
      <c r="A2457" s="32">
        <v>32244</v>
      </c>
      <c r="B2457" s="33">
        <v>5.8</v>
      </c>
    </row>
    <row r="2458" spans="1:2" x14ac:dyDescent="0.4">
      <c r="A2458" s="32">
        <v>10575</v>
      </c>
      <c r="B2458" s="33">
        <v>11.5</v>
      </c>
    </row>
    <row r="2459" spans="1:2" x14ac:dyDescent="0.4">
      <c r="A2459" s="32">
        <v>29201</v>
      </c>
      <c r="B2459" s="33">
        <v>0.5</v>
      </c>
    </row>
    <row r="2460" spans="1:2" x14ac:dyDescent="0.4">
      <c r="A2460" s="32">
        <v>12159</v>
      </c>
      <c r="B2460" s="33">
        <v>25.3</v>
      </c>
    </row>
    <row r="2461" spans="1:2" x14ac:dyDescent="0.4">
      <c r="A2461" s="32">
        <v>15765</v>
      </c>
      <c r="B2461" s="33">
        <v>3.5</v>
      </c>
    </row>
    <row r="2462" spans="1:2" x14ac:dyDescent="0.4">
      <c r="A2462" s="32">
        <v>22210</v>
      </c>
      <c r="B2462" s="33">
        <v>6.9</v>
      </c>
    </row>
    <row r="2463" spans="1:2" x14ac:dyDescent="0.4">
      <c r="A2463" s="32">
        <v>32699</v>
      </c>
      <c r="B2463" s="33">
        <v>5</v>
      </c>
    </row>
    <row r="2464" spans="1:2" x14ac:dyDescent="0.4">
      <c r="A2464" s="32">
        <v>29381</v>
      </c>
      <c r="B2464" s="33">
        <v>5</v>
      </c>
    </row>
    <row r="2465" spans="1:2" x14ac:dyDescent="0.4">
      <c r="A2465" s="32">
        <v>29382</v>
      </c>
      <c r="B2465" s="33">
        <v>6.5</v>
      </c>
    </row>
    <row r="2466" spans="1:2" x14ac:dyDescent="0.4">
      <c r="A2466" s="32">
        <v>29520</v>
      </c>
      <c r="B2466" s="33">
        <v>22.6</v>
      </c>
    </row>
    <row r="2467" spans="1:2" x14ac:dyDescent="0.4">
      <c r="A2467" s="32">
        <v>30564</v>
      </c>
      <c r="B2467" s="33">
        <v>18.5</v>
      </c>
    </row>
    <row r="2468" spans="1:2" x14ac:dyDescent="0.4">
      <c r="A2468" s="32">
        <v>17179</v>
      </c>
      <c r="B2468" s="33">
        <v>48.3</v>
      </c>
    </row>
    <row r="2469" spans="1:2" x14ac:dyDescent="0.4">
      <c r="A2469" s="32">
        <v>17180</v>
      </c>
      <c r="B2469" s="33">
        <v>30</v>
      </c>
    </row>
    <row r="2470" spans="1:2" x14ac:dyDescent="0.4">
      <c r="A2470" s="32">
        <v>17538</v>
      </c>
      <c r="B2470" s="33">
        <v>9.9</v>
      </c>
    </row>
    <row r="2471" spans="1:2" x14ac:dyDescent="0.4">
      <c r="A2471" s="32">
        <v>12222</v>
      </c>
      <c r="B2471" s="33">
        <v>16</v>
      </c>
    </row>
    <row r="2472" spans="1:2" x14ac:dyDescent="0.4">
      <c r="A2472" s="32">
        <v>12221</v>
      </c>
      <c r="B2472" s="33">
        <v>7.2</v>
      </c>
    </row>
    <row r="2473" spans="1:2" x14ac:dyDescent="0.4">
      <c r="A2473" s="32">
        <v>27487</v>
      </c>
      <c r="B2473" s="33">
        <v>7.2</v>
      </c>
    </row>
    <row r="2474" spans="1:2" x14ac:dyDescent="0.4">
      <c r="A2474" s="32">
        <v>31592</v>
      </c>
      <c r="B2474" s="33">
        <v>0</v>
      </c>
    </row>
    <row r="2475" spans="1:2" x14ac:dyDescent="0.4">
      <c r="A2475" s="32">
        <v>31591</v>
      </c>
      <c r="B2475" s="33">
        <v>5.6</v>
      </c>
    </row>
    <row r="2476" spans="1:2" x14ac:dyDescent="0.4">
      <c r="A2476" s="32">
        <v>31588</v>
      </c>
      <c r="B2476" s="33">
        <v>9.9</v>
      </c>
    </row>
    <row r="2477" spans="1:2" x14ac:dyDescent="0.4">
      <c r="A2477" s="32">
        <v>31587</v>
      </c>
      <c r="B2477" s="33">
        <v>5.6</v>
      </c>
    </row>
    <row r="2478" spans="1:2" x14ac:dyDescent="0.4">
      <c r="A2478" s="32">
        <v>23230</v>
      </c>
      <c r="B2478" s="33">
        <v>12.9</v>
      </c>
    </row>
    <row r="2479" spans="1:2" x14ac:dyDescent="0.4">
      <c r="A2479" s="32">
        <v>16365</v>
      </c>
      <c r="B2479" s="33">
        <v>3.2</v>
      </c>
    </row>
    <row r="2480" spans="1:2" x14ac:dyDescent="0.4">
      <c r="A2480" s="32">
        <v>16366</v>
      </c>
      <c r="B2480" s="33">
        <v>3.2</v>
      </c>
    </row>
    <row r="2481" spans="1:2" x14ac:dyDescent="0.4">
      <c r="A2481" s="32">
        <v>28538</v>
      </c>
      <c r="B2481" s="33">
        <v>20.6</v>
      </c>
    </row>
    <row r="2482" spans="1:2" x14ac:dyDescent="0.4">
      <c r="A2482" s="32">
        <v>10787</v>
      </c>
      <c r="B2482" s="33">
        <v>25.5</v>
      </c>
    </row>
    <row r="2483" spans="1:2" x14ac:dyDescent="0.4">
      <c r="A2483" s="32">
        <v>32729</v>
      </c>
      <c r="B2483" s="33">
        <v>5.4</v>
      </c>
    </row>
    <row r="2484" spans="1:2" x14ac:dyDescent="0.4">
      <c r="A2484" s="32">
        <v>32730</v>
      </c>
      <c r="B2484" s="33">
        <v>4.9000000000000004</v>
      </c>
    </row>
    <row r="2485" spans="1:2" x14ac:dyDescent="0.4">
      <c r="A2485" s="32">
        <v>29573</v>
      </c>
      <c r="B2485" s="33">
        <v>0</v>
      </c>
    </row>
    <row r="2486" spans="1:2" x14ac:dyDescent="0.4">
      <c r="A2486" s="32">
        <v>31948</v>
      </c>
      <c r="B2486" s="33">
        <v>36.9</v>
      </c>
    </row>
    <row r="2487" spans="1:2" x14ac:dyDescent="0.4">
      <c r="A2487" s="32">
        <v>11392</v>
      </c>
      <c r="B2487" s="33">
        <v>2.4</v>
      </c>
    </row>
    <row r="2488" spans="1:2" x14ac:dyDescent="0.4">
      <c r="A2488" s="32">
        <v>11393</v>
      </c>
      <c r="B2488" s="33">
        <v>2.5</v>
      </c>
    </row>
    <row r="2489" spans="1:2" x14ac:dyDescent="0.4">
      <c r="A2489" s="32">
        <v>11391</v>
      </c>
      <c r="B2489" s="33">
        <v>2.6</v>
      </c>
    </row>
    <row r="2490" spans="1:2" x14ac:dyDescent="0.4">
      <c r="A2490" s="32">
        <v>11394</v>
      </c>
      <c r="B2490" s="33">
        <v>2.5</v>
      </c>
    </row>
    <row r="2491" spans="1:2" x14ac:dyDescent="0.4">
      <c r="A2491" s="32">
        <v>28036</v>
      </c>
      <c r="B2491" s="33">
        <v>30</v>
      </c>
    </row>
    <row r="2492" spans="1:2" x14ac:dyDescent="0.4">
      <c r="A2492" s="32">
        <v>28040</v>
      </c>
      <c r="B2492" s="33">
        <v>5</v>
      </c>
    </row>
    <row r="2493" spans="1:2" x14ac:dyDescent="0.4">
      <c r="A2493" s="32">
        <v>18272</v>
      </c>
      <c r="B2493" s="33">
        <v>0.7</v>
      </c>
    </row>
    <row r="2494" spans="1:2" x14ac:dyDescent="0.4">
      <c r="A2494" s="32">
        <v>27809</v>
      </c>
      <c r="B2494" s="33">
        <v>3</v>
      </c>
    </row>
    <row r="2495" spans="1:2" x14ac:dyDescent="0.4">
      <c r="A2495" s="32">
        <v>29905</v>
      </c>
      <c r="B2495" s="33">
        <v>0</v>
      </c>
    </row>
    <row r="2496" spans="1:2" x14ac:dyDescent="0.4">
      <c r="A2496" s="32">
        <v>29653</v>
      </c>
      <c r="B2496" s="33">
        <v>0</v>
      </c>
    </row>
    <row r="2497" spans="1:2" x14ac:dyDescent="0.4">
      <c r="A2497" s="32">
        <v>29904</v>
      </c>
      <c r="B2497" s="33">
        <v>0</v>
      </c>
    </row>
    <row r="2498" spans="1:2" x14ac:dyDescent="0.4">
      <c r="A2498" s="32">
        <v>31459</v>
      </c>
      <c r="B2498" s="33">
        <v>5.9</v>
      </c>
    </row>
    <row r="2499" spans="1:2" x14ac:dyDescent="0.4">
      <c r="A2499" s="32">
        <v>31460</v>
      </c>
      <c r="B2499" s="33">
        <v>5.9</v>
      </c>
    </row>
    <row r="2500" spans="1:2" x14ac:dyDescent="0.4">
      <c r="A2500" s="32">
        <v>31461</v>
      </c>
      <c r="B2500" s="33">
        <v>5.9</v>
      </c>
    </row>
    <row r="2501" spans="1:2" x14ac:dyDescent="0.4">
      <c r="A2501" s="32">
        <v>31462</v>
      </c>
      <c r="B2501" s="33">
        <v>5.9</v>
      </c>
    </row>
    <row r="2502" spans="1:2" x14ac:dyDescent="0.4">
      <c r="A2502" s="32">
        <v>31458</v>
      </c>
      <c r="B2502" s="33">
        <v>4.5999999999999996</v>
      </c>
    </row>
    <row r="2503" spans="1:2" x14ac:dyDescent="0.4">
      <c r="A2503" s="32">
        <v>18549</v>
      </c>
      <c r="B2503" s="33">
        <v>4.5</v>
      </c>
    </row>
    <row r="2504" spans="1:2" x14ac:dyDescent="0.4">
      <c r="A2504" s="32">
        <v>17440</v>
      </c>
      <c r="B2504" s="33">
        <v>8.5</v>
      </c>
    </row>
    <row r="2505" spans="1:2" x14ac:dyDescent="0.4">
      <c r="A2505" s="32">
        <v>17442</v>
      </c>
      <c r="B2505" s="33">
        <v>8.4</v>
      </c>
    </row>
    <row r="2506" spans="1:2" x14ac:dyDescent="0.4">
      <c r="A2506" s="32">
        <v>17443</v>
      </c>
      <c r="B2506" s="33">
        <v>8.4</v>
      </c>
    </row>
    <row r="2507" spans="1:2" x14ac:dyDescent="0.4">
      <c r="A2507" s="32">
        <v>12097</v>
      </c>
      <c r="B2507" s="33">
        <v>6.2</v>
      </c>
    </row>
    <row r="2508" spans="1:2" x14ac:dyDescent="0.4">
      <c r="A2508" s="32">
        <v>30309</v>
      </c>
      <c r="B2508" s="33">
        <v>3.5</v>
      </c>
    </row>
    <row r="2509" spans="1:2" x14ac:dyDescent="0.4">
      <c r="A2509" s="32">
        <v>30310</v>
      </c>
      <c r="B2509" s="33">
        <v>3.5</v>
      </c>
    </row>
    <row r="2510" spans="1:2" x14ac:dyDescent="0.4">
      <c r="A2510" s="32">
        <v>12099</v>
      </c>
      <c r="B2510" s="33">
        <v>7.9</v>
      </c>
    </row>
    <row r="2511" spans="1:2" x14ac:dyDescent="0.4">
      <c r="A2511" s="32">
        <v>31534</v>
      </c>
      <c r="B2511" s="33">
        <v>35.9</v>
      </c>
    </row>
    <row r="2512" spans="1:2" x14ac:dyDescent="0.4">
      <c r="A2512" s="32">
        <v>31526</v>
      </c>
      <c r="B2512" s="33">
        <v>35.9</v>
      </c>
    </row>
    <row r="2513" spans="1:2" x14ac:dyDescent="0.4">
      <c r="A2513" s="32">
        <v>31535</v>
      </c>
      <c r="B2513" s="33">
        <v>35.9</v>
      </c>
    </row>
    <row r="2514" spans="1:2" x14ac:dyDescent="0.4">
      <c r="A2514" s="32">
        <v>31536</v>
      </c>
      <c r="B2514" s="33">
        <v>35.9</v>
      </c>
    </row>
    <row r="2515" spans="1:2" x14ac:dyDescent="0.4">
      <c r="A2515" s="32">
        <v>31533</v>
      </c>
      <c r="B2515" s="33">
        <v>35.9</v>
      </c>
    </row>
    <row r="2516" spans="1:2" x14ac:dyDescent="0.4">
      <c r="A2516" s="32">
        <v>31532</v>
      </c>
      <c r="B2516" s="33">
        <v>35.9</v>
      </c>
    </row>
    <row r="2517" spans="1:2" x14ac:dyDescent="0.4">
      <c r="A2517" s="32">
        <v>11448</v>
      </c>
      <c r="B2517" s="33">
        <v>17.399999999999999</v>
      </c>
    </row>
    <row r="2518" spans="1:2" x14ac:dyDescent="0.4">
      <c r="A2518" s="32">
        <v>31513</v>
      </c>
      <c r="B2518" s="33">
        <v>24.9</v>
      </c>
    </row>
    <row r="2519" spans="1:2" x14ac:dyDescent="0.4">
      <c r="A2519" s="32">
        <v>31514</v>
      </c>
      <c r="B2519" s="33">
        <v>21.9</v>
      </c>
    </row>
    <row r="2520" spans="1:2" x14ac:dyDescent="0.4">
      <c r="A2520" s="32">
        <v>10197</v>
      </c>
      <c r="B2520" s="33">
        <v>0.8</v>
      </c>
    </row>
    <row r="2521" spans="1:2" x14ac:dyDescent="0.4">
      <c r="A2521" s="32">
        <v>29344</v>
      </c>
      <c r="B2521" s="33">
        <v>1.5</v>
      </c>
    </row>
    <row r="2522" spans="1:2" x14ac:dyDescent="0.4">
      <c r="A2522" s="32">
        <v>31974</v>
      </c>
      <c r="B2522" s="33">
        <v>0.8</v>
      </c>
    </row>
    <row r="2523" spans="1:2" x14ac:dyDescent="0.4">
      <c r="A2523" s="32">
        <v>10209</v>
      </c>
      <c r="B2523" s="33">
        <v>0.8</v>
      </c>
    </row>
    <row r="2524" spans="1:2" x14ac:dyDescent="0.4">
      <c r="A2524" s="32">
        <v>29346</v>
      </c>
      <c r="B2524" s="33">
        <v>1.5</v>
      </c>
    </row>
    <row r="2525" spans="1:2" x14ac:dyDescent="0.4">
      <c r="A2525" s="32">
        <v>29345</v>
      </c>
      <c r="B2525" s="33">
        <v>1.5</v>
      </c>
    </row>
    <row r="2526" spans="1:2" x14ac:dyDescent="0.4">
      <c r="A2526" s="32">
        <v>17212</v>
      </c>
      <c r="B2526" s="33">
        <v>1.2</v>
      </c>
    </row>
    <row r="2527" spans="1:2" x14ac:dyDescent="0.4">
      <c r="A2527" s="32">
        <v>31973</v>
      </c>
      <c r="B2527" s="33">
        <v>0.8</v>
      </c>
    </row>
    <row r="2528" spans="1:2" x14ac:dyDescent="0.4">
      <c r="A2528" s="32">
        <v>10223</v>
      </c>
      <c r="B2528" s="33">
        <v>0.8</v>
      </c>
    </row>
    <row r="2529" spans="1:2" x14ac:dyDescent="0.4">
      <c r="A2529" s="32">
        <v>31794</v>
      </c>
      <c r="B2529" s="33">
        <v>1.6</v>
      </c>
    </row>
    <row r="2530" spans="1:2" x14ac:dyDescent="0.4">
      <c r="A2530" s="32">
        <v>10225</v>
      </c>
      <c r="B2530" s="33">
        <v>1.2</v>
      </c>
    </row>
    <row r="2531" spans="1:2" x14ac:dyDescent="0.4">
      <c r="A2531" s="32">
        <v>17213</v>
      </c>
      <c r="B2531" s="33">
        <v>1.2</v>
      </c>
    </row>
    <row r="2532" spans="1:2" x14ac:dyDescent="0.4">
      <c r="A2532" s="32">
        <v>30062</v>
      </c>
      <c r="B2532" s="33">
        <v>51.9</v>
      </c>
    </row>
    <row r="2533" spans="1:2" x14ac:dyDescent="0.4">
      <c r="A2533" s="32">
        <v>22229</v>
      </c>
      <c r="B2533" s="33">
        <v>2.4</v>
      </c>
    </row>
    <row r="2534" spans="1:2" x14ac:dyDescent="0.4">
      <c r="A2534" s="32">
        <v>16370</v>
      </c>
      <c r="B2534" s="33">
        <v>15.3</v>
      </c>
    </row>
    <row r="2535" spans="1:2" x14ac:dyDescent="0.4">
      <c r="A2535" s="32">
        <v>10540</v>
      </c>
      <c r="B2535" s="33">
        <v>0.1</v>
      </c>
    </row>
    <row r="2536" spans="1:2" x14ac:dyDescent="0.4">
      <c r="A2536" s="32">
        <v>22230</v>
      </c>
      <c r="B2536" s="33">
        <v>4.2</v>
      </c>
    </row>
    <row r="2537" spans="1:2" x14ac:dyDescent="0.4">
      <c r="A2537" s="32">
        <v>16371</v>
      </c>
      <c r="B2537" s="33">
        <v>14.9</v>
      </c>
    </row>
    <row r="2538" spans="1:2" x14ac:dyDescent="0.4">
      <c r="A2538" s="32">
        <v>16440</v>
      </c>
      <c r="B2538" s="33">
        <v>23.9</v>
      </c>
    </row>
    <row r="2539" spans="1:2" x14ac:dyDescent="0.4">
      <c r="A2539" s="32">
        <v>18224</v>
      </c>
      <c r="B2539" s="33">
        <v>3.3</v>
      </c>
    </row>
    <row r="2540" spans="1:2" x14ac:dyDescent="0.4">
      <c r="A2540" s="32">
        <v>18226</v>
      </c>
      <c r="B2540" s="33">
        <v>6</v>
      </c>
    </row>
    <row r="2541" spans="1:2" x14ac:dyDescent="0.4">
      <c r="A2541" s="32">
        <v>18227</v>
      </c>
      <c r="B2541" s="33">
        <v>6.5</v>
      </c>
    </row>
    <row r="2542" spans="1:2" x14ac:dyDescent="0.4">
      <c r="A2542" s="32">
        <v>29838</v>
      </c>
      <c r="B2542" s="33">
        <v>4.9000000000000004</v>
      </c>
    </row>
    <row r="2543" spans="1:2" x14ac:dyDescent="0.4">
      <c r="A2543" s="32">
        <v>28890</v>
      </c>
      <c r="B2543" s="33">
        <v>17.899999999999999</v>
      </c>
    </row>
    <row r="2544" spans="1:2" x14ac:dyDescent="0.4">
      <c r="A2544" s="32">
        <v>16448</v>
      </c>
      <c r="B2544" s="33">
        <v>27.9</v>
      </c>
    </row>
    <row r="2545" spans="1:2" x14ac:dyDescent="0.4">
      <c r="A2545" s="32">
        <v>17715</v>
      </c>
      <c r="B2545" s="33">
        <v>4.9000000000000004</v>
      </c>
    </row>
    <row r="2546" spans="1:2" x14ac:dyDescent="0.4">
      <c r="A2546" s="32">
        <v>28982</v>
      </c>
      <c r="B2546" s="33">
        <v>4</v>
      </c>
    </row>
    <row r="2547" spans="1:2" x14ac:dyDescent="0.4">
      <c r="A2547" s="32">
        <v>15447</v>
      </c>
      <c r="B2547" s="33">
        <v>15.9</v>
      </c>
    </row>
    <row r="2548" spans="1:2" x14ac:dyDescent="0.4">
      <c r="A2548" s="32">
        <v>10737</v>
      </c>
      <c r="B2548" s="33">
        <v>8.9</v>
      </c>
    </row>
    <row r="2549" spans="1:2" x14ac:dyDescent="0.4">
      <c r="A2549" s="32">
        <v>10755</v>
      </c>
      <c r="B2549" s="33">
        <v>12</v>
      </c>
    </row>
    <row r="2550" spans="1:2" x14ac:dyDescent="0.4">
      <c r="A2550" s="32">
        <v>16496</v>
      </c>
      <c r="B2550" s="33">
        <v>9.9</v>
      </c>
    </row>
    <row r="2551" spans="1:2" x14ac:dyDescent="0.4">
      <c r="A2551" s="32">
        <v>31522</v>
      </c>
      <c r="B2551" s="33">
        <v>3.9</v>
      </c>
    </row>
    <row r="2552" spans="1:2" x14ac:dyDescent="0.4">
      <c r="A2552" s="32">
        <v>28390</v>
      </c>
      <c r="B2552" s="33">
        <v>0</v>
      </c>
    </row>
    <row r="2553" spans="1:2" x14ac:dyDescent="0.4">
      <c r="A2553" s="32">
        <v>15448</v>
      </c>
      <c r="B2553" s="33">
        <v>15.9</v>
      </c>
    </row>
    <row r="2554" spans="1:2" x14ac:dyDescent="0.4">
      <c r="A2554" s="32">
        <v>29278</v>
      </c>
      <c r="B2554" s="33">
        <v>23.9</v>
      </c>
    </row>
    <row r="2555" spans="1:2" x14ac:dyDescent="0.4">
      <c r="A2555" s="32">
        <v>15451</v>
      </c>
      <c r="B2555" s="33">
        <v>26.1</v>
      </c>
    </row>
    <row r="2556" spans="1:2" x14ac:dyDescent="0.4">
      <c r="A2556" s="32">
        <v>15452</v>
      </c>
      <c r="B2556" s="33">
        <v>28.9</v>
      </c>
    </row>
    <row r="2557" spans="1:2" x14ac:dyDescent="0.4">
      <c r="A2557" s="32">
        <v>32794</v>
      </c>
      <c r="B2557" s="33">
        <v>0</v>
      </c>
    </row>
    <row r="2558" spans="1:2" x14ac:dyDescent="0.4">
      <c r="A2558" s="32">
        <v>2011600</v>
      </c>
      <c r="B2558" s="33">
        <v>19.899999999999999</v>
      </c>
    </row>
    <row r="2559" spans="1:2" x14ac:dyDescent="0.4">
      <c r="A2559" s="32">
        <v>27415</v>
      </c>
      <c r="B2559" s="33">
        <v>1.5</v>
      </c>
    </row>
    <row r="2560" spans="1:2" x14ac:dyDescent="0.4">
      <c r="A2560" s="32">
        <v>10232</v>
      </c>
      <c r="B2560" s="33">
        <v>1.5</v>
      </c>
    </row>
    <row r="2561" spans="1:2" x14ac:dyDescent="0.4">
      <c r="A2561" s="32">
        <v>10243</v>
      </c>
      <c r="B2561" s="33">
        <v>6.6</v>
      </c>
    </row>
    <row r="2562" spans="1:2" x14ac:dyDescent="0.4">
      <c r="A2562" s="32">
        <v>23495</v>
      </c>
      <c r="B2562" s="33">
        <v>9</v>
      </c>
    </row>
    <row r="2563" spans="1:2" x14ac:dyDescent="0.4">
      <c r="A2563" s="32">
        <v>31204</v>
      </c>
      <c r="B2563" s="33">
        <v>0.9</v>
      </c>
    </row>
    <row r="2564" spans="1:2" x14ac:dyDescent="0.4">
      <c r="A2564" s="32">
        <v>10382</v>
      </c>
      <c r="B2564" s="33">
        <v>3.8</v>
      </c>
    </row>
    <row r="2565" spans="1:2" x14ac:dyDescent="0.4">
      <c r="A2565" s="32">
        <v>10403</v>
      </c>
      <c r="B2565" s="33">
        <v>9.4</v>
      </c>
    </row>
    <row r="2566" spans="1:2" x14ac:dyDescent="0.4">
      <c r="A2566" s="32">
        <v>10310</v>
      </c>
      <c r="B2566" s="33">
        <v>2.8</v>
      </c>
    </row>
    <row r="2567" spans="1:2" x14ac:dyDescent="0.4">
      <c r="A2567" s="32">
        <v>31373</v>
      </c>
      <c r="B2567" s="33">
        <v>1.6</v>
      </c>
    </row>
    <row r="2568" spans="1:2" x14ac:dyDescent="0.4">
      <c r="A2568" s="32">
        <v>23133</v>
      </c>
      <c r="B2568" s="33">
        <v>21.9</v>
      </c>
    </row>
    <row r="2569" spans="1:2" x14ac:dyDescent="0.4">
      <c r="A2569" s="32">
        <v>32799</v>
      </c>
      <c r="B2569" s="33">
        <v>0</v>
      </c>
    </row>
    <row r="2570" spans="1:2" x14ac:dyDescent="0.4">
      <c r="A2570" s="32">
        <v>32801</v>
      </c>
      <c r="B2570" s="33">
        <v>0</v>
      </c>
    </row>
    <row r="2571" spans="1:2" x14ac:dyDescent="0.4">
      <c r="A2571" s="32">
        <v>32800</v>
      </c>
      <c r="B2571" s="33">
        <v>0</v>
      </c>
    </row>
    <row r="2572" spans="1:2" x14ac:dyDescent="0.4">
      <c r="A2572" s="32">
        <v>32802</v>
      </c>
      <c r="B2572" s="33">
        <v>0</v>
      </c>
    </row>
    <row r="2573" spans="1:2" x14ac:dyDescent="0.4">
      <c r="A2573" s="32">
        <v>17092</v>
      </c>
      <c r="B2573" s="33">
        <v>62.5</v>
      </c>
    </row>
    <row r="2574" spans="1:2" x14ac:dyDescent="0.4">
      <c r="A2574" s="32">
        <v>31970</v>
      </c>
      <c r="B2574" s="33">
        <v>43.8</v>
      </c>
    </row>
    <row r="2575" spans="1:2" x14ac:dyDescent="0.4">
      <c r="A2575" s="32">
        <v>28101</v>
      </c>
      <c r="B2575" s="33">
        <v>1.4</v>
      </c>
    </row>
    <row r="2576" spans="1:2" x14ac:dyDescent="0.4">
      <c r="A2576" s="32">
        <v>32804</v>
      </c>
      <c r="B2576" s="33">
        <v>0</v>
      </c>
    </row>
    <row r="2577" spans="1:2" x14ac:dyDescent="0.4">
      <c r="A2577" s="32">
        <v>15500</v>
      </c>
      <c r="B2577" s="33">
        <v>22.4</v>
      </c>
    </row>
    <row r="2578" spans="1:2" x14ac:dyDescent="0.4">
      <c r="A2578" s="32">
        <v>11950</v>
      </c>
      <c r="B2578" s="33">
        <v>11.5</v>
      </c>
    </row>
    <row r="2579" spans="1:2" x14ac:dyDescent="0.4">
      <c r="A2579" s="32">
        <v>29448</v>
      </c>
      <c r="B2579" s="33">
        <v>13.8</v>
      </c>
    </row>
    <row r="2580" spans="1:2" x14ac:dyDescent="0.4">
      <c r="A2580" s="32">
        <v>29447</v>
      </c>
      <c r="B2580" s="33">
        <v>8.1999999999999993</v>
      </c>
    </row>
    <row r="2581" spans="1:2" x14ac:dyDescent="0.4">
      <c r="A2581" s="32">
        <v>16737</v>
      </c>
      <c r="B2581" s="33">
        <v>0.3</v>
      </c>
    </row>
    <row r="2582" spans="1:2" x14ac:dyDescent="0.4">
      <c r="A2582" s="32">
        <v>22390</v>
      </c>
      <c r="B2582" s="33">
        <v>2.5</v>
      </c>
    </row>
    <row r="2583" spans="1:2" x14ac:dyDescent="0.4">
      <c r="A2583" s="32">
        <v>29491</v>
      </c>
      <c r="B2583" s="33">
        <v>12.6</v>
      </c>
    </row>
    <row r="2584" spans="1:2" x14ac:dyDescent="0.4">
      <c r="A2584" s="32">
        <v>28477</v>
      </c>
      <c r="B2584" s="33">
        <v>3.2</v>
      </c>
    </row>
    <row r="2585" spans="1:2" x14ac:dyDescent="0.4">
      <c r="A2585" s="32">
        <v>23670</v>
      </c>
      <c r="B2585" s="33">
        <v>9.3000000000000007</v>
      </c>
    </row>
    <row r="2586" spans="1:2" x14ac:dyDescent="0.4">
      <c r="A2586" s="32">
        <v>28819</v>
      </c>
      <c r="B2586" s="33">
        <v>9</v>
      </c>
    </row>
    <row r="2587" spans="1:2" x14ac:dyDescent="0.4">
      <c r="A2587" s="32">
        <v>16617</v>
      </c>
      <c r="B2587" s="33">
        <v>2.9</v>
      </c>
    </row>
    <row r="2588" spans="1:2" x14ac:dyDescent="0.4">
      <c r="A2588" s="32">
        <v>22209</v>
      </c>
      <c r="B2588" s="33">
        <v>4.5</v>
      </c>
    </row>
    <row r="2589" spans="1:2" x14ac:dyDescent="0.4">
      <c r="A2589" s="32">
        <v>15767</v>
      </c>
      <c r="B2589" s="33">
        <v>4.8</v>
      </c>
    </row>
    <row r="2590" spans="1:2" x14ac:dyDescent="0.4">
      <c r="A2590" s="32">
        <v>14678</v>
      </c>
      <c r="B2590" s="33">
        <v>4.5</v>
      </c>
    </row>
    <row r="2591" spans="1:2" x14ac:dyDescent="0.4">
      <c r="A2591" s="32">
        <v>28950</v>
      </c>
      <c r="B2591" s="33">
        <v>11.8</v>
      </c>
    </row>
    <row r="2592" spans="1:2" x14ac:dyDescent="0.4">
      <c r="A2592" s="32">
        <v>30497</v>
      </c>
      <c r="B2592" s="33">
        <v>11.5</v>
      </c>
    </row>
    <row r="2593" spans="1:2" x14ac:dyDescent="0.4">
      <c r="A2593" s="32">
        <v>31447</v>
      </c>
      <c r="B2593" s="33">
        <v>4.5</v>
      </c>
    </row>
    <row r="2594" spans="1:2" x14ac:dyDescent="0.4">
      <c r="A2594" s="32">
        <v>15795</v>
      </c>
      <c r="B2594" s="33">
        <v>7.4</v>
      </c>
    </row>
    <row r="2595" spans="1:2" x14ac:dyDescent="0.4">
      <c r="A2595" s="32">
        <v>28438</v>
      </c>
      <c r="B2595" s="33">
        <v>13</v>
      </c>
    </row>
    <row r="2596" spans="1:2" x14ac:dyDescent="0.4">
      <c r="A2596" s="32">
        <v>31917</v>
      </c>
      <c r="B2596" s="33">
        <v>33</v>
      </c>
    </row>
    <row r="2597" spans="1:2" x14ac:dyDescent="0.4">
      <c r="A2597" s="32">
        <v>28439</v>
      </c>
      <c r="B2597" s="33">
        <v>24</v>
      </c>
    </row>
    <row r="2598" spans="1:2" x14ac:dyDescent="0.4">
      <c r="A2598" s="32">
        <v>17169</v>
      </c>
      <c r="B2598" s="33">
        <v>26.9</v>
      </c>
    </row>
    <row r="2599" spans="1:2" x14ac:dyDescent="0.4">
      <c r="A2599" s="32">
        <v>28441</v>
      </c>
      <c r="B2599" s="33">
        <v>17</v>
      </c>
    </row>
    <row r="2600" spans="1:2" x14ac:dyDescent="0.4">
      <c r="A2600" s="32">
        <v>28440</v>
      </c>
      <c r="B2600" s="33">
        <v>33</v>
      </c>
    </row>
    <row r="2601" spans="1:2" x14ac:dyDescent="0.4">
      <c r="A2601" s="32">
        <v>30495</v>
      </c>
      <c r="B2601" s="33">
        <v>16.899999999999999</v>
      </c>
    </row>
    <row r="2602" spans="1:2" x14ac:dyDescent="0.4">
      <c r="A2602" s="32">
        <v>30494</v>
      </c>
      <c r="B2602" s="33">
        <v>14.3</v>
      </c>
    </row>
    <row r="2603" spans="1:2" x14ac:dyDescent="0.4">
      <c r="A2603" s="32">
        <v>30493</v>
      </c>
      <c r="B2603" s="33">
        <v>26.9</v>
      </c>
    </row>
    <row r="2604" spans="1:2" x14ac:dyDescent="0.4">
      <c r="A2604" s="32">
        <v>28330</v>
      </c>
      <c r="B2604" s="33">
        <v>16</v>
      </c>
    </row>
    <row r="2605" spans="1:2" x14ac:dyDescent="0.4">
      <c r="A2605" s="32">
        <v>16191</v>
      </c>
      <c r="B2605" s="33">
        <v>21.4</v>
      </c>
    </row>
    <row r="2606" spans="1:2" x14ac:dyDescent="0.4">
      <c r="A2606" s="32">
        <v>16189</v>
      </c>
      <c r="B2606" s="33">
        <v>11</v>
      </c>
    </row>
    <row r="2607" spans="1:2" x14ac:dyDescent="0.4">
      <c r="A2607" s="32">
        <v>16190</v>
      </c>
      <c r="B2607" s="33">
        <v>21.4</v>
      </c>
    </row>
    <row r="2608" spans="1:2" x14ac:dyDescent="0.4">
      <c r="A2608" s="32">
        <v>16188</v>
      </c>
      <c r="B2608" s="33">
        <v>11.2</v>
      </c>
    </row>
    <row r="2609" spans="1:2" x14ac:dyDescent="0.4">
      <c r="A2609" s="32">
        <v>29322</v>
      </c>
      <c r="B2609" s="33">
        <v>12</v>
      </c>
    </row>
    <row r="2610" spans="1:2" x14ac:dyDescent="0.4">
      <c r="A2610" s="32">
        <v>29698</v>
      </c>
      <c r="B2610" s="33">
        <v>0</v>
      </c>
    </row>
    <row r="2611" spans="1:2" x14ac:dyDescent="0.4">
      <c r="A2611" s="32">
        <v>28343</v>
      </c>
      <c r="B2611" s="33">
        <v>10.9</v>
      </c>
    </row>
    <row r="2612" spans="1:2" x14ac:dyDescent="0.4">
      <c r="A2612" s="32">
        <v>29527</v>
      </c>
      <c r="B2612" s="33">
        <v>16.899999999999999</v>
      </c>
    </row>
    <row r="2613" spans="1:2" x14ac:dyDescent="0.4">
      <c r="A2613" s="32">
        <v>23148</v>
      </c>
      <c r="B2613" s="33">
        <v>16.600000000000001</v>
      </c>
    </row>
    <row r="2614" spans="1:2" x14ac:dyDescent="0.4">
      <c r="A2614" s="32">
        <v>23149</v>
      </c>
      <c r="B2614" s="33">
        <v>14.9</v>
      </c>
    </row>
    <row r="2615" spans="1:2" x14ac:dyDescent="0.4">
      <c r="A2615" s="32">
        <v>23150</v>
      </c>
      <c r="B2615" s="33">
        <v>16.600000000000001</v>
      </c>
    </row>
    <row r="2616" spans="1:2" x14ac:dyDescent="0.4">
      <c r="A2616" s="32">
        <v>15700</v>
      </c>
      <c r="B2616" s="33">
        <v>5.4</v>
      </c>
    </row>
    <row r="2617" spans="1:2" x14ac:dyDescent="0.4">
      <c r="A2617" s="32">
        <v>15701</v>
      </c>
      <c r="B2617" s="33">
        <v>9.6</v>
      </c>
    </row>
    <row r="2618" spans="1:2" x14ac:dyDescent="0.4">
      <c r="A2618" s="32">
        <v>15711</v>
      </c>
      <c r="B2618" s="33">
        <v>21.2</v>
      </c>
    </row>
    <row r="2619" spans="1:2" x14ac:dyDescent="0.4">
      <c r="A2619" s="32">
        <v>15699</v>
      </c>
      <c r="B2619" s="33">
        <v>5.8</v>
      </c>
    </row>
    <row r="2620" spans="1:2" x14ac:dyDescent="0.4">
      <c r="A2620" s="32">
        <v>15702</v>
      </c>
      <c r="B2620" s="33">
        <v>9.6</v>
      </c>
    </row>
    <row r="2621" spans="1:2" x14ac:dyDescent="0.4">
      <c r="A2621" s="32">
        <v>15704</v>
      </c>
      <c r="B2621" s="33">
        <v>5.4</v>
      </c>
    </row>
    <row r="2622" spans="1:2" x14ac:dyDescent="0.4">
      <c r="A2622" s="32">
        <v>15708</v>
      </c>
      <c r="B2622" s="33">
        <v>9.9</v>
      </c>
    </row>
    <row r="2623" spans="1:2" x14ac:dyDescent="0.4">
      <c r="A2623" s="32">
        <v>15710</v>
      </c>
      <c r="B2623" s="33">
        <v>21.4</v>
      </c>
    </row>
    <row r="2624" spans="1:2" x14ac:dyDescent="0.4">
      <c r="A2624" s="32">
        <v>15703</v>
      </c>
      <c r="B2624" s="33">
        <v>5.4</v>
      </c>
    </row>
    <row r="2625" spans="1:2" x14ac:dyDescent="0.4">
      <c r="A2625" s="32">
        <v>32610</v>
      </c>
      <c r="B2625" s="33">
        <v>15.2</v>
      </c>
    </row>
    <row r="2626" spans="1:2" x14ac:dyDescent="0.4">
      <c r="A2626" s="32">
        <v>28629</v>
      </c>
      <c r="B2626" s="33">
        <v>11.3</v>
      </c>
    </row>
    <row r="2627" spans="1:2" x14ac:dyDescent="0.4">
      <c r="A2627" s="32">
        <v>28628</v>
      </c>
      <c r="B2627" s="33">
        <v>11.9</v>
      </c>
    </row>
    <row r="2628" spans="1:2" x14ac:dyDescent="0.4">
      <c r="A2628" s="32">
        <v>28626</v>
      </c>
      <c r="B2628" s="33">
        <v>11.8</v>
      </c>
    </row>
    <row r="2629" spans="1:2" x14ac:dyDescent="0.4">
      <c r="A2629" s="32">
        <v>28627</v>
      </c>
      <c r="B2629" s="33">
        <v>12.4</v>
      </c>
    </row>
    <row r="2630" spans="1:2" x14ac:dyDescent="0.4">
      <c r="A2630" s="32">
        <v>28630</v>
      </c>
      <c r="B2630" s="33">
        <v>12</v>
      </c>
    </row>
    <row r="2631" spans="1:2" x14ac:dyDescent="0.4">
      <c r="A2631" s="32">
        <v>28312</v>
      </c>
      <c r="B2631" s="33">
        <v>5.9</v>
      </c>
    </row>
    <row r="2632" spans="1:2" x14ac:dyDescent="0.4">
      <c r="A2632" s="32">
        <v>28311</v>
      </c>
      <c r="B2632" s="33">
        <v>6.5</v>
      </c>
    </row>
    <row r="2633" spans="1:2" x14ac:dyDescent="0.4">
      <c r="A2633" s="32">
        <v>28314</v>
      </c>
      <c r="B2633" s="33">
        <v>5.9</v>
      </c>
    </row>
    <row r="2634" spans="1:2" x14ac:dyDescent="0.4">
      <c r="A2634" s="32">
        <v>28315</v>
      </c>
      <c r="B2634" s="33">
        <v>6.5</v>
      </c>
    </row>
    <row r="2635" spans="1:2" x14ac:dyDescent="0.4">
      <c r="A2635" s="32">
        <v>28647</v>
      </c>
      <c r="B2635" s="33">
        <v>19.2</v>
      </c>
    </row>
    <row r="2636" spans="1:2" x14ac:dyDescent="0.4">
      <c r="A2636" s="32">
        <v>28313</v>
      </c>
      <c r="B2636" s="33">
        <v>5.9</v>
      </c>
    </row>
    <row r="2637" spans="1:2" x14ac:dyDescent="0.4">
      <c r="A2637" s="32">
        <v>17322</v>
      </c>
      <c r="B2637" s="33">
        <v>5</v>
      </c>
    </row>
    <row r="2638" spans="1:2" x14ac:dyDescent="0.4">
      <c r="A2638" s="32">
        <v>22814</v>
      </c>
      <c r="B2638" s="33">
        <v>9.9</v>
      </c>
    </row>
    <row r="2639" spans="1:2" x14ac:dyDescent="0.4">
      <c r="A2639" s="32">
        <v>22812</v>
      </c>
      <c r="B2639" s="33">
        <v>19</v>
      </c>
    </row>
    <row r="2640" spans="1:2" x14ac:dyDescent="0.4">
      <c r="A2640" s="32">
        <v>22811</v>
      </c>
      <c r="B2640" s="33">
        <v>5.2</v>
      </c>
    </row>
    <row r="2641" spans="1:2" x14ac:dyDescent="0.4">
      <c r="A2641" s="32">
        <v>27978</v>
      </c>
      <c r="B2641" s="33">
        <v>15.9</v>
      </c>
    </row>
    <row r="2642" spans="1:2" x14ac:dyDescent="0.4">
      <c r="A2642" s="32">
        <v>27979</v>
      </c>
      <c r="B2642" s="33">
        <v>22.9</v>
      </c>
    </row>
    <row r="2643" spans="1:2" x14ac:dyDescent="0.4">
      <c r="A2643" s="32">
        <v>16849</v>
      </c>
      <c r="B2643" s="33">
        <v>23</v>
      </c>
    </row>
    <row r="2644" spans="1:2" x14ac:dyDescent="0.4">
      <c r="A2644" s="32">
        <v>16845</v>
      </c>
      <c r="B2644" s="33">
        <v>3.3</v>
      </c>
    </row>
    <row r="2645" spans="1:2" x14ac:dyDescent="0.4">
      <c r="A2645" s="32">
        <v>16847</v>
      </c>
      <c r="B2645" s="33">
        <v>12.4</v>
      </c>
    </row>
    <row r="2646" spans="1:2" x14ac:dyDescent="0.4">
      <c r="A2646" s="32">
        <v>16848</v>
      </c>
      <c r="B2646" s="33">
        <v>23.6</v>
      </c>
    </row>
    <row r="2647" spans="1:2" x14ac:dyDescent="0.4">
      <c r="A2647" s="32">
        <v>16844</v>
      </c>
      <c r="B2647" s="33">
        <v>3.3</v>
      </c>
    </row>
    <row r="2648" spans="1:2" x14ac:dyDescent="0.4">
      <c r="A2648" s="32">
        <v>16850</v>
      </c>
      <c r="B2648" s="33">
        <v>46.4</v>
      </c>
    </row>
    <row r="2649" spans="1:2" x14ac:dyDescent="0.4">
      <c r="A2649" s="32">
        <v>16846</v>
      </c>
      <c r="B2649" s="33">
        <v>12.6</v>
      </c>
    </row>
    <row r="2650" spans="1:2" x14ac:dyDescent="0.4">
      <c r="A2650" s="32">
        <v>32680</v>
      </c>
      <c r="B2650" s="33">
        <v>4.2</v>
      </c>
    </row>
    <row r="2651" spans="1:2" x14ac:dyDescent="0.4">
      <c r="A2651" s="32">
        <v>27331</v>
      </c>
      <c r="B2651" s="33">
        <v>12.7</v>
      </c>
    </row>
    <row r="2652" spans="1:2" x14ac:dyDescent="0.4">
      <c r="A2652" s="32">
        <v>27332</v>
      </c>
      <c r="B2652" s="33">
        <v>18.399999999999999</v>
      </c>
    </row>
    <row r="2653" spans="1:2" x14ac:dyDescent="0.4">
      <c r="A2653" s="32">
        <v>27330</v>
      </c>
      <c r="B2653" s="33">
        <v>8.4</v>
      </c>
    </row>
    <row r="2654" spans="1:2" x14ac:dyDescent="0.4">
      <c r="A2654" s="32">
        <v>27327</v>
      </c>
      <c r="B2654" s="33">
        <v>12.6</v>
      </c>
    </row>
    <row r="2655" spans="1:2" x14ac:dyDescent="0.4">
      <c r="A2655" s="32">
        <v>27329</v>
      </c>
      <c r="B2655" s="33">
        <v>18.5</v>
      </c>
    </row>
    <row r="2656" spans="1:2" x14ac:dyDescent="0.4">
      <c r="A2656" s="32">
        <v>17832</v>
      </c>
      <c r="B2656" s="33">
        <v>2.8</v>
      </c>
    </row>
    <row r="2657" spans="1:2" x14ac:dyDescent="0.4">
      <c r="A2657" s="32">
        <v>27328</v>
      </c>
      <c r="B2657" s="33">
        <v>3.5</v>
      </c>
    </row>
    <row r="2658" spans="1:2" x14ac:dyDescent="0.4">
      <c r="A2658" s="32">
        <v>17831</v>
      </c>
      <c r="B2658" s="33">
        <v>7.6</v>
      </c>
    </row>
    <row r="2659" spans="1:2" x14ac:dyDescent="0.4">
      <c r="A2659" s="32">
        <v>27325</v>
      </c>
      <c r="B2659" s="33">
        <v>12.9</v>
      </c>
    </row>
    <row r="2660" spans="1:2" x14ac:dyDescent="0.4">
      <c r="A2660" s="32">
        <v>17833</v>
      </c>
      <c r="B2660" s="33">
        <v>2.9</v>
      </c>
    </row>
    <row r="2661" spans="1:2" x14ac:dyDescent="0.4">
      <c r="A2661" s="32">
        <v>27326</v>
      </c>
      <c r="B2661" s="33">
        <v>8.1999999999999993</v>
      </c>
    </row>
    <row r="2662" spans="1:2" x14ac:dyDescent="0.4">
      <c r="A2662" s="32">
        <v>27323</v>
      </c>
      <c r="B2662" s="33">
        <v>18.399999999999999</v>
      </c>
    </row>
    <row r="2663" spans="1:2" x14ac:dyDescent="0.4">
      <c r="A2663" s="32">
        <v>18095</v>
      </c>
      <c r="B2663" s="33">
        <v>3</v>
      </c>
    </row>
    <row r="2664" spans="1:2" x14ac:dyDescent="0.4">
      <c r="A2664" s="32">
        <v>27324</v>
      </c>
      <c r="B2664" s="33">
        <v>3.4</v>
      </c>
    </row>
    <row r="2665" spans="1:2" x14ac:dyDescent="0.4">
      <c r="A2665" s="32">
        <v>17830</v>
      </c>
      <c r="B2665" s="33">
        <v>8.5</v>
      </c>
    </row>
    <row r="2666" spans="1:2" x14ac:dyDescent="0.4">
      <c r="A2666" s="32">
        <v>27336</v>
      </c>
      <c r="B2666" s="33">
        <v>12.6</v>
      </c>
    </row>
    <row r="2667" spans="1:2" x14ac:dyDescent="0.4">
      <c r="A2667" s="32">
        <v>16857</v>
      </c>
      <c r="B2667" s="33">
        <v>2.4</v>
      </c>
    </row>
    <row r="2668" spans="1:2" x14ac:dyDescent="0.4">
      <c r="A2668" s="32">
        <v>27321</v>
      </c>
      <c r="B2668" s="33">
        <v>18.899999999999999</v>
      </c>
    </row>
    <row r="2669" spans="1:2" x14ac:dyDescent="0.4">
      <c r="A2669" s="32">
        <v>17834</v>
      </c>
      <c r="B2669" s="33">
        <v>2.9</v>
      </c>
    </row>
    <row r="2670" spans="1:2" x14ac:dyDescent="0.4">
      <c r="A2670" s="32">
        <v>27322</v>
      </c>
      <c r="B2670" s="33">
        <v>3.6</v>
      </c>
    </row>
    <row r="2671" spans="1:2" x14ac:dyDescent="0.4">
      <c r="A2671" s="32">
        <v>18422</v>
      </c>
      <c r="B2671" s="33">
        <v>5.5</v>
      </c>
    </row>
    <row r="2672" spans="1:2" x14ac:dyDescent="0.4">
      <c r="A2672" s="32">
        <v>27320</v>
      </c>
      <c r="B2672" s="33">
        <v>12.9</v>
      </c>
    </row>
    <row r="2673" spans="1:2" x14ac:dyDescent="0.4">
      <c r="A2673" s="32">
        <v>32455</v>
      </c>
      <c r="B2673" s="33">
        <v>18.5</v>
      </c>
    </row>
    <row r="2674" spans="1:2" x14ac:dyDescent="0.4">
      <c r="A2674" s="32">
        <v>27333</v>
      </c>
      <c r="B2674" s="33">
        <v>12.6</v>
      </c>
    </row>
    <row r="2675" spans="1:2" x14ac:dyDescent="0.4">
      <c r="A2675" s="32">
        <v>27334</v>
      </c>
      <c r="B2675" s="33">
        <v>18.399999999999999</v>
      </c>
    </row>
    <row r="2676" spans="1:2" x14ac:dyDescent="0.4">
      <c r="A2676" s="32">
        <v>27335</v>
      </c>
      <c r="B2676" s="33">
        <v>3.5</v>
      </c>
    </row>
    <row r="2677" spans="1:2" x14ac:dyDescent="0.4">
      <c r="A2677" s="32">
        <v>16182</v>
      </c>
      <c r="B2677" s="33">
        <v>9.6</v>
      </c>
    </row>
    <row r="2678" spans="1:2" x14ac:dyDescent="0.4">
      <c r="A2678" s="32">
        <v>15712</v>
      </c>
      <c r="B2678" s="33">
        <v>19.5</v>
      </c>
    </row>
    <row r="2679" spans="1:2" x14ac:dyDescent="0.4">
      <c r="A2679" s="32">
        <v>22875</v>
      </c>
      <c r="B2679" s="33">
        <v>25.6</v>
      </c>
    </row>
    <row r="2680" spans="1:2" x14ac:dyDescent="0.4">
      <c r="A2680" s="32">
        <v>16187</v>
      </c>
      <c r="B2680" s="33">
        <v>21.2</v>
      </c>
    </row>
    <row r="2681" spans="1:2" x14ac:dyDescent="0.4">
      <c r="A2681" s="32">
        <v>16180</v>
      </c>
      <c r="B2681" s="33">
        <v>0.14000000000000001</v>
      </c>
    </row>
    <row r="2682" spans="1:2" x14ac:dyDescent="0.4">
      <c r="A2682" s="32">
        <v>22876</v>
      </c>
      <c r="B2682" s="33">
        <v>25.3</v>
      </c>
    </row>
    <row r="2683" spans="1:2" x14ac:dyDescent="0.4">
      <c r="A2683" s="32">
        <v>28316</v>
      </c>
      <c r="B2683" s="33">
        <v>11</v>
      </c>
    </row>
    <row r="2684" spans="1:2" x14ac:dyDescent="0.4">
      <c r="A2684" s="32">
        <v>15373</v>
      </c>
      <c r="B2684" s="33">
        <v>9</v>
      </c>
    </row>
    <row r="2685" spans="1:2" x14ac:dyDescent="0.4">
      <c r="A2685" s="32">
        <v>15377</v>
      </c>
      <c r="B2685" s="33">
        <v>16.899999999999999</v>
      </c>
    </row>
    <row r="2686" spans="1:2" x14ac:dyDescent="0.4">
      <c r="A2686" s="32">
        <v>15370</v>
      </c>
      <c r="B2686" s="33">
        <v>5.5</v>
      </c>
    </row>
    <row r="2687" spans="1:2" x14ac:dyDescent="0.4">
      <c r="A2687" s="32">
        <v>15378</v>
      </c>
      <c r="B2687" s="33">
        <v>16.899999999999999</v>
      </c>
    </row>
    <row r="2688" spans="1:2" x14ac:dyDescent="0.4">
      <c r="A2688" s="32">
        <v>15375</v>
      </c>
      <c r="B2688" s="33">
        <v>9</v>
      </c>
    </row>
    <row r="2689" spans="1:2" x14ac:dyDescent="0.4">
      <c r="A2689" s="32">
        <v>15805</v>
      </c>
      <c r="B2689" s="33">
        <v>5.5</v>
      </c>
    </row>
    <row r="2690" spans="1:2" x14ac:dyDescent="0.4">
      <c r="A2690" s="32">
        <v>15804</v>
      </c>
      <c r="B2690" s="33">
        <v>5.5</v>
      </c>
    </row>
    <row r="2691" spans="1:2" x14ac:dyDescent="0.4">
      <c r="A2691" s="32">
        <v>30498</v>
      </c>
      <c r="B2691" s="33">
        <v>16.899999999999999</v>
      </c>
    </row>
    <row r="2692" spans="1:2" x14ac:dyDescent="0.4">
      <c r="A2692" s="32">
        <v>29501</v>
      </c>
      <c r="B2692" s="33">
        <v>17.5</v>
      </c>
    </row>
    <row r="2693" spans="1:2" x14ac:dyDescent="0.4">
      <c r="A2693" s="32">
        <v>29502</v>
      </c>
      <c r="B2693" s="33">
        <v>15</v>
      </c>
    </row>
    <row r="2694" spans="1:2" x14ac:dyDescent="0.4">
      <c r="A2694" s="32">
        <v>31449</v>
      </c>
      <c r="B2694" s="33">
        <v>4.5</v>
      </c>
    </row>
    <row r="2695" spans="1:2" x14ac:dyDescent="0.4">
      <c r="A2695" s="32">
        <v>18124</v>
      </c>
      <c r="B2695" s="33">
        <v>7.5</v>
      </c>
    </row>
    <row r="2696" spans="1:2" x14ac:dyDescent="0.4">
      <c r="A2696" s="32">
        <v>32483</v>
      </c>
      <c r="B2696" s="33">
        <v>12</v>
      </c>
    </row>
    <row r="2697" spans="1:2" x14ac:dyDescent="0.4">
      <c r="A2697" s="32">
        <v>15809</v>
      </c>
      <c r="B2697" s="33">
        <v>7.5</v>
      </c>
    </row>
    <row r="2698" spans="1:2" x14ac:dyDescent="0.4">
      <c r="A2698" s="32">
        <v>18125</v>
      </c>
      <c r="B2698" s="33">
        <v>7.6</v>
      </c>
    </row>
    <row r="2699" spans="1:2" x14ac:dyDescent="0.4">
      <c r="A2699" s="32">
        <v>18126</v>
      </c>
      <c r="B2699" s="33">
        <v>7.5</v>
      </c>
    </row>
    <row r="2700" spans="1:2" x14ac:dyDescent="0.4">
      <c r="A2700" s="32">
        <v>13672</v>
      </c>
      <c r="B2700" s="33">
        <v>20.5</v>
      </c>
    </row>
    <row r="2701" spans="1:2" x14ac:dyDescent="0.4">
      <c r="A2701" s="32">
        <v>32731</v>
      </c>
      <c r="B2701" s="33">
        <v>8</v>
      </c>
    </row>
    <row r="2702" spans="1:2" x14ac:dyDescent="0.4">
      <c r="A2702" s="32">
        <v>12260</v>
      </c>
      <c r="B2702" s="33">
        <v>11.2</v>
      </c>
    </row>
    <row r="2703" spans="1:2" x14ac:dyDescent="0.4">
      <c r="A2703" s="32">
        <v>17390</v>
      </c>
      <c r="B2703" s="33">
        <v>16</v>
      </c>
    </row>
    <row r="2704" spans="1:2" x14ac:dyDescent="0.4">
      <c r="A2704" s="32">
        <v>28482</v>
      </c>
      <c r="B2704" s="33">
        <v>48.6</v>
      </c>
    </row>
    <row r="2705" spans="1:2" x14ac:dyDescent="0.4">
      <c r="A2705" s="32">
        <v>28814</v>
      </c>
      <c r="B2705" s="33">
        <v>91.9</v>
      </c>
    </row>
    <row r="2706" spans="1:2" x14ac:dyDescent="0.4">
      <c r="A2706" s="32">
        <v>28515</v>
      </c>
      <c r="B2706" s="33">
        <v>12.5</v>
      </c>
    </row>
    <row r="2707" spans="1:2" x14ac:dyDescent="0.4">
      <c r="A2707" s="32">
        <v>28815</v>
      </c>
      <c r="B2707" s="33">
        <v>48.3</v>
      </c>
    </row>
    <row r="2708" spans="1:2" x14ac:dyDescent="0.4">
      <c r="A2708" s="32">
        <v>23650</v>
      </c>
      <c r="B2708" s="33">
        <v>7.9</v>
      </c>
    </row>
    <row r="2709" spans="1:2" x14ac:dyDescent="0.4">
      <c r="A2709" s="32">
        <v>23663</v>
      </c>
      <c r="B2709" s="33">
        <v>10.9</v>
      </c>
    </row>
    <row r="2710" spans="1:2" x14ac:dyDescent="0.4">
      <c r="A2710" s="32">
        <v>23662</v>
      </c>
      <c r="B2710" s="33">
        <v>6.8</v>
      </c>
    </row>
    <row r="2711" spans="1:2" x14ac:dyDescent="0.4">
      <c r="A2711" s="32">
        <v>31691</v>
      </c>
      <c r="B2711" s="33">
        <v>40.4</v>
      </c>
    </row>
    <row r="2712" spans="1:2" x14ac:dyDescent="0.4">
      <c r="A2712" s="32">
        <v>29258</v>
      </c>
      <c r="B2712" s="33">
        <v>38.4</v>
      </c>
    </row>
    <row r="2713" spans="1:2" x14ac:dyDescent="0.4">
      <c r="A2713" s="32">
        <v>27499</v>
      </c>
      <c r="B2713" s="33">
        <v>1.9</v>
      </c>
    </row>
    <row r="2714" spans="1:2" x14ac:dyDescent="0.4">
      <c r="A2714" s="32">
        <v>29259</v>
      </c>
      <c r="B2714" s="33">
        <v>61</v>
      </c>
    </row>
    <row r="2715" spans="1:2" x14ac:dyDescent="0.4">
      <c r="A2715" s="32">
        <v>31690</v>
      </c>
      <c r="B2715" s="33">
        <v>39.799999999999997</v>
      </c>
    </row>
    <row r="2716" spans="1:2" x14ac:dyDescent="0.4">
      <c r="A2716" s="32">
        <v>12284</v>
      </c>
      <c r="B2716" s="33">
        <v>12.8</v>
      </c>
    </row>
    <row r="2717" spans="1:2" x14ac:dyDescent="0.4">
      <c r="A2717" s="32">
        <v>29260</v>
      </c>
      <c r="B2717" s="33">
        <v>8.1999999999999993</v>
      </c>
    </row>
    <row r="2718" spans="1:2" x14ac:dyDescent="0.4">
      <c r="A2718" s="32">
        <v>17389</v>
      </c>
      <c r="B2718" s="33">
        <v>36.4</v>
      </c>
    </row>
    <row r="2719" spans="1:2" x14ac:dyDescent="0.4">
      <c r="A2719" s="32">
        <v>29267</v>
      </c>
      <c r="B2719" s="33">
        <v>55.6</v>
      </c>
    </row>
    <row r="2720" spans="1:2" x14ac:dyDescent="0.4">
      <c r="A2720" s="32">
        <v>16979</v>
      </c>
      <c r="B2720" s="33">
        <v>7</v>
      </c>
    </row>
    <row r="2721" spans="1:2" x14ac:dyDescent="0.4">
      <c r="A2721" s="32">
        <v>22710</v>
      </c>
      <c r="B2721" s="33">
        <v>53.2</v>
      </c>
    </row>
    <row r="2722" spans="1:2" x14ac:dyDescent="0.4">
      <c r="A2722" s="32">
        <v>27496</v>
      </c>
      <c r="B2722" s="33">
        <v>48.9</v>
      </c>
    </row>
    <row r="2723" spans="1:2" x14ac:dyDescent="0.4">
      <c r="A2723" s="32">
        <v>16975</v>
      </c>
      <c r="B2723" s="33">
        <v>20.3</v>
      </c>
    </row>
    <row r="2724" spans="1:2" x14ac:dyDescent="0.4">
      <c r="A2724" s="32">
        <v>12246</v>
      </c>
      <c r="B2724" s="33">
        <v>41.4</v>
      </c>
    </row>
    <row r="2725" spans="1:2" x14ac:dyDescent="0.4">
      <c r="A2725" s="32">
        <v>29219</v>
      </c>
      <c r="B2725" s="33">
        <v>34.5</v>
      </c>
    </row>
    <row r="2726" spans="1:2" x14ac:dyDescent="0.4">
      <c r="A2726" s="32">
        <v>16986</v>
      </c>
      <c r="B2726" s="33">
        <v>5.9</v>
      </c>
    </row>
    <row r="2727" spans="1:2" x14ac:dyDescent="0.4">
      <c r="A2727" s="32">
        <v>16987</v>
      </c>
      <c r="B2727" s="33">
        <v>6</v>
      </c>
    </row>
    <row r="2728" spans="1:2" x14ac:dyDescent="0.4">
      <c r="A2728" s="32">
        <v>15590</v>
      </c>
      <c r="B2728" s="33">
        <v>4.8</v>
      </c>
    </row>
    <row r="2729" spans="1:2" x14ac:dyDescent="0.4">
      <c r="A2729" s="32">
        <v>15586</v>
      </c>
      <c r="B2729" s="33">
        <v>4.9000000000000004</v>
      </c>
    </row>
    <row r="2730" spans="1:2" x14ac:dyDescent="0.4">
      <c r="A2730" s="32">
        <v>15613</v>
      </c>
      <c r="B2730" s="33">
        <v>7.8</v>
      </c>
    </row>
    <row r="2731" spans="1:2" x14ac:dyDescent="0.4">
      <c r="A2731" s="32">
        <v>15611</v>
      </c>
      <c r="B2731" s="33">
        <v>9.3000000000000007</v>
      </c>
    </row>
    <row r="2732" spans="1:2" x14ac:dyDescent="0.4">
      <c r="A2732" s="32">
        <v>27502</v>
      </c>
      <c r="B2732" s="33">
        <v>10.199999999999999</v>
      </c>
    </row>
    <row r="2733" spans="1:2" x14ac:dyDescent="0.4">
      <c r="A2733" s="32">
        <v>27586</v>
      </c>
      <c r="B2733" s="33">
        <v>47.9</v>
      </c>
    </row>
    <row r="2734" spans="1:2" x14ac:dyDescent="0.4">
      <c r="A2734" s="32">
        <v>28557</v>
      </c>
      <c r="B2734" s="33">
        <v>9.1999999999999993</v>
      </c>
    </row>
    <row r="2735" spans="1:2" x14ac:dyDescent="0.4">
      <c r="A2735" s="32">
        <v>28297</v>
      </c>
      <c r="B2735" s="33">
        <v>13.9</v>
      </c>
    </row>
    <row r="2736" spans="1:2" x14ac:dyDescent="0.4">
      <c r="A2736" s="32">
        <v>16284</v>
      </c>
      <c r="B2736" s="33">
        <v>22.9</v>
      </c>
    </row>
    <row r="2737" spans="1:2" x14ac:dyDescent="0.4">
      <c r="A2737" s="32">
        <v>15603</v>
      </c>
      <c r="B2737" s="33">
        <v>8.6</v>
      </c>
    </row>
    <row r="2738" spans="1:2" x14ac:dyDescent="0.4">
      <c r="A2738" s="32">
        <v>28820</v>
      </c>
      <c r="B2738" s="33">
        <v>9.8000000000000007</v>
      </c>
    </row>
    <row r="2739" spans="1:2" x14ac:dyDescent="0.4">
      <c r="A2739" s="32">
        <v>15595</v>
      </c>
      <c r="B2739" s="33">
        <v>1.5</v>
      </c>
    </row>
    <row r="2740" spans="1:2" x14ac:dyDescent="0.4">
      <c r="A2740" s="32">
        <v>15594</v>
      </c>
      <c r="B2740" s="33">
        <v>8.3000000000000007</v>
      </c>
    </row>
    <row r="2741" spans="1:2" x14ac:dyDescent="0.4">
      <c r="A2741" s="32">
        <v>15598</v>
      </c>
      <c r="B2741" s="33">
        <v>9.9</v>
      </c>
    </row>
    <row r="2742" spans="1:2" x14ac:dyDescent="0.4">
      <c r="A2742" s="32">
        <v>28821</v>
      </c>
      <c r="B2742" s="33">
        <v>8.6</v>
      </c>
    </row>
    <row r="2743" spans="1:2" x14ac:dyDescent="0.4">
      <c r="A2743" s="32">
        <v>16282</v>
      </c>
      <c r="B2743" s="33">
        <v>23.6</v>
      </c>
    </row>
    <row r="2744" spans="1:2" x14ac:dyDescent="0.4">
      <c r="A2744" s="32">
        <v>15599</v>
      </c>
      <c r="B2744" s="33">
        <v>7.8</v>
      </c>
    </row>
    <row r="2745" spans="1:2" x14ac:dyDescent="0.4">
      <c r="A2745" s="32">
        <v>16276</v>
      </c>
      <c r="B2745" s="33">
        <v>13.2</v>
      </c>
    </row>
    <row r="2746" spans="1:2" x14ac:dyDescent="0.4">
      <c r="A2746" s="32">
        <v>15602</v>
      </c>
      <c r="B2746" s="33">
        <v>13.4</v>
      </c>
    </row>
    <row r="2747" spans="1:2" x14ac:dyDescent="0.4">
      <c r="A2747" s="32">
        <v>15608</v>
      </c>
      <c r="B2747" s="33">
        <v>25.2</v>
      </c>
    </row>
    <row r="2748" spans="1:2" x14ac:dyDescent="0.4">
      <c r="A2748" s="32">
        <v>27493</v>
      </c>
      <c r="B2748" s="33">
        <v>8.8000000000000007</v>
      </c>
    </row>
    <row r="2749" spans="1:2" x14ac:dyDescent="0.4">
      <c r="A2749" s="32">
        <v>23507</v>
      </c>
      <c r="B2749" s="33">
        <v>13.6</v>
      </c>
    </row>
    <row r="2750" spans="1:2" x14ac:dyDescent="0.4">
      <c r="A2750" s="32">
        <v>28230</v>
      </c>
      <c r="B2750" s="33">
        <v>13.6</v>
      </c>
    </row>
    <row r="2751" spans="1:2" x14ac:dyDescent="0.4">
      <c r="A2751" s="32">
        <v>23673</v>
      </c>
      <c r="B2751" s="33">
        <v>89.9</v>
      </c>
    </row>
    <row r="2752" spans="1:2" x14ac:dyDescent="0.4">
      <c r="A2752" s="32">
        <v>29954</v>
      </c>
      <c r="B2752" s="33">
        <v>5.6</v>
      </c>
    </row>
    <row r="2753" spans="1:2" x14ac:dyDescent="0.4">
      <c r="A2753" s="32">
        <v>30036</v>
      </c>
      <c r="B2753" s="33">
        <v>0</v>
      </c>
    </row>
    <row r="2754" spans="1:2" x14ac:dyDescent="0.4">
      <c r="A2754" s="32">
        <v>29731</v>
      </c>
      <c r="B2754" s="33">
        <v>11.4</v>
      </c>
    </row>
    <row r="2755" spans="1:2" x14ac:dyDescent="0.4">
      <c r="A2755" s="32">
        <v>32235</v>
      </c>
      <c r="B2755" s="33">
        <v>28.9</v>
      </c>
    </row>
    <row r="2756" spans="1:2" x14ac:dyDescent="0.4">
      <c r="A2756" s="32">
        <v>31541</v>
      </c>
      <c r="B2756" s="33">
        <v>48.9</v>
      </c>
    </row>
    <row r="2757" spans="1:2" x14ac:dyDescent="0.4">
      <c r="A2757" s="32">
        <v>29033</v>
      </c>
      <c r="B2757" s="33">
        <v>5.6</v>
      </c>
    </row>
    <row r="2758" spans="1:2" x14ac:dyDescent="0.4">
      <c r="A2758" s="32">
        <v>23561</v>
      </c>
      <c r="B2758" s="33">
        <v>63.5</v>
      </c>
    </row>
    <row r="2759" spans="1:2" x14ac:dyDescent="0.4">
      <c r="A2759" s="32">
        <v>30035</v>
      </c>
      <c r="B2759" s="33">
        <v>60.2</v>
      </c>
    </row>
    <row r="2760" spans="1:2" x14ac:dyDescent="0.4">
      <c r="A2760" s="32">
        <v>16999</v>
      </c>
      <c r="B2760" s="33">
        <v>11.2</v>
      </c>
    </row>
    <row r="2761" spans="1:2" x14ac:dyDescent="0.4">
      <c r="A2761" s="32">
        <v>17957</v>
      </c>
      <c r="B2761" s="33">
        <v>8</v>
      </c>
    </row>
    <row r="2762" spans="1:2" x14ac:dyDescent="0.4">
      <c r="A2762" s="32">
        <v>32301</v>
      </c>
      <c r="B2762" s="33">
        <v>7.9</v>
      </c>
    </row>
    <row r="2763" spans="1:2" x14ac:dyDescent="0.4">
      <c r="A2763" s="32">
        <v>17000</v>
      </c>
      <c r="B2763" s="33">
        <v>5.5</v>
      </c>
    </row>
    <row r="2764" spans="1:2" x14ac:dyDescent="0.4">
      <c r="A2764" s="32">
        <v>16994</v>
      </c>
      <c r="B2764" s="33">
        <v>30.2</v>
      </c>
    </row>
    <row r="2765" spans="1:2" x14ac:dyDescent="0.4">
      <c r="A2765" s="32">
        <v>29944</v>
      </c>
      <c r="B2765" s="33">
        <v>19.899999999999999</v>
      </c>
    </row>
    <row r="2766" spans="1:2" x14ac:dyDescent="0.4">
      <c r="A2766" s="32">
        <v>32302</v>
      </c>
      <c r="B2766" s="33">
        <v>5.5</v>
      </c>
    </row>
    <row r="2767" spans="1:2" x14ac:dyDescent="0.4">
      <c r="A2767" s="32">
        <v>32300</v>
      </c>
      <c r="B2767" s="33">
        <v>12</v>
      </c>
    </row>
    <row r="2768" spans="1:2" x14ac:dyDescent="0.4">
      <c r="A2768" s="32">
        <v>28953</v>
      </c>
      <c r="B2768" s="33">
        <v>7.5</v>
      </c>
    </row>
    <row r="2769" spans="1:2" x14ac:dyDescent="0.4">
      <c r="A2769" s="32">
        <v>16997</v>
      </c>
      <c r="B2769" s="33">
        <v>6.9</v>
      </c>
    </row>
    <row r="2770" spans="1:2" x14ac:dyDescent="0.4">
      <c r="A2770" s="32">
        <v>16993</v>
      </c>
      <c r="B2770" s="33">
        <v>44.2</v>
      </c>
    </row>
    <row r="2771" spans="1:2" x14ac:dyDescent="0.4">
      <c r="A2771" s="32">
        <v>17008</v>
      </c>
      <c r="B2771" s="33">
        <v>30.9</v>
      </c>
    </row>
    <row r="2772" spans="1:2" x14ac:dyDescent="0.4">
      <c r="A2772" s="32">
        <v>17005</v>
      </c>
      <c r="B2772" s="33">
        <v>48.9</v>
      </c>
    </row>
    <row r="2773" spans="1:2" x14ac:dyDescent="0.4">
      <c r="A2773" s="32">
        <v>17013</v>
      </c>
      <c r="B2773" s="33">
        <v>7.3</v>
      </c>
    </row>
    <row r="2774" spans="1:2" x14ac:dyDescent="0.4">
      <c r="A2774" s="32">
        <v>17002</v>
      </c>
      <c r="B2774" s="33">
        <v>67.900000000000006</v>
      </c>
    </row>
    <row r="2775" spans="1:2" x14ac:dyDescent="0.4">
      <c r="A2775" s="32">
        <v>17003</v>
      </c>
      <c r="B2775" s="33">
        <v>41.3</v>
      </c>
    </row>
    <row r="2776" spans="1:2" x14ac:dyDescent="0.4">
      <c r="A2776" s="32">
        <v>30376</v>
      </c>
      <c r="B2776" s="33">
        <v>8.6</v>
      </c>
    </row>
    <row r="2777" spans="1:2" x14ac:dyDescent="0.4">
      <c r="A2777" s="32">
        <v>17202</v>
      </c>
      <c r="B2777" s="33">
        <v>12.8</v>
      </c>
    </row>
    <row r="2778" spans="1:2" x14ac:dyDescent="0.4">
      <c r="A2778" s="32">
        <v>32846</v>
      </c>
      <c r="B2778" s="33">
        <v>43.6</v>
      </c>
    </row>
    <row r="2779" spans="1:2" x14ac:dyDescent="0.4">
      <c r="A2779" s="32">
        <v>17012</v>
      </c>
      <c r="B2779" s="33">
        <v>53.9</v>
      </c>
    </row>
    <row r="2780" spans="1:2" x14ac:dyDescent="0.4">
      <c r="A2780" s="32">
        <v>17011</v>
      </c>
      <c r="B2780" s="33">
        <v>75.900000000000006</v>
      </c>
    </row>
    <row r="2781" spans="1:2" x14ac:dyDescent="0.4">
      <c r="A2781" s="32">
        <v>17010</v>
      </c>
      <c r="B2781" s="33">
        <v>12.8</v>
      </c>
    </row>
    <row r="2782" spans="1:2" x14ac:dyDescent="0.4">
      <c r="A2782" s="32">
        <v>17009</v>
      </c>
      <c r="B2782" s="33">
        <v>9.3000000000000007</v>
      </c>
    </row>
    <row r="2783" spans="1:2" x14ac:dyDescent="0.4">
      <c r="A2783" s="32">
        <v>17004</v>
      </c>
      <c r="B2783" s="33">
        <v>75.900000000000006</v>
      </c>
    </row>
    <row r="2784" spans="1:2" x14ac:dyDescent="0.4">
      <c r="A2784" s="32">
        <v>17006</v>
      </c>
      <c r="B2784" s="33">
        <v>13.9</v>
      </c>
    </row>
    <row r="2785" spans="1:2" x14ac:dyDescent="0.4">
      <c r="A2785" s="32">
        <v>23146</v>
      </c>
      <c r="B2785" s="33">
        <v>49</v>
      </c>
    </row>
    <row r="2786" spans="1:2" x14ac:dyDescent="0.4">
      <c r="A2786" s="32">
        <v>23145</v>
      </c>
      <c r="B2786" s="33">
        <v>84.9</v>
      </c>
    </row>
    <row r="2787" spans="1:2" x14ac:dyDescent="0.4">
      <c r="A2787" s="32">
        <v>17910</v>
      </c>
      <c r="B2787" s="33">
        <v>8.1999999999999993</v>
      </c>
    </row>
    <row r="2788" spans="1:2" x14ac:dyDescent="0.4">
      <c r="A2788" s="32">
        <v>10697</v>
      </c>
      <c r="B2788" s="33">
        <v>45.3</v>
      </c>
    </row>
    <row r="2789" spans="1:2" x14ac:dyDescent="0.4">
      <c r="A2789" s="32">
        <v>29558</v>
      </c>
      <c r="B2789" s="33">
        <v>78.900000000000006</v>
      </c>
    </row>
    <row r="2790" spans="1:2" x14ac:dyDescent="0.4">
      <c r="A2790" s="32">
        <v>10702</v>
      </c>
      <c r="B2790" s="33">
        <v>12.9</v>
      </c>
    </row>
    <row r="2791" spans="1:2" x14ac:dyDescent="0.4">
      <c r="A2791" s="32">
        <v>17387</v>
      </c>
      <c r="B2791" s="33">
        <v>30.2</v>
      </c>
    </row>
    <row r="2792" spans="1:2" x14ac:dyDescent="0.4">
      <c r="A2792" s="32">
        <v>17994</v>
      </c>
      <c r="B2792" s="33">
        <v>49</v>
      </c>
    </row>
    <row r="2793" spans="1:2" x14ac:dyDescent="0.4">
      <c r="A2793" s="32">
        <v>17388</v>
      </c>
      <c r="B2793" s="33">
        <v>17.600000000000001</v>
      </c>
    </row>
    <row r="2794" spans="1:2" x14ac:dyDescent="0.4">
      <c r="A2794" s="32">
        <v>17329</v>
      </c>
      <c r="B2794" s="33">
        <v>32.9</v>
      </c>
    </row>
    <row r="2795" spans="1:2" x14ac:dyDescent="0.4">
      <c r="A2795" s="32">
        <v>28350</v>
      </c>
      <c r="B2795" s="33">
        <v>10.9</v>
      </c>
    </row>
    <row r="2796" spans="1:2" x14ac:dyDescent="0.4">
      <c r="A2796" s="32">
        <v>27533</v>
      </c>
      <c r="B2796" s="33">
        <v>9.4</v>
      </c>
    </row>
    <row r="2797" spans="1:2" x14ac:dyDescent="0.4">
      <c r="A2797" s="32">
        <v>22211</v>
      </c>
      <c r="B2797" s="33">
        <v>25.5</v>
      </c>
    </row>
    <row r="2798" spans="1:2" x14ac:dyDescent="0.4">
      <c r="A2798" s="32">
        <v>22212</v>
      </c>
      <c r="B2798" s="33">
        <v>25.2</v>
      </c>
    </row>
    <row r="2799" spans="1:2" x14ac:dyDescent="0.4">
      <c r="A2799" s="32">
        <v>22213</v>
      </c>
      <c r="B2799" s="33">
        <v>24.8</v>
      </c>
    </row>
    <row r="2800" spans="1:2" x14ac:dyDescent="0.4">
      <c r="A2800" s="32">
        <v>27589</v>
      </c>
      <c r="B2800" s="33">
        <v>21.2</v>
      </c>
    </row>
    <row r="2801" spans="1:2" x14ac:dyDescent="0.4">
      <c r="A2801" s="32">
        <v>23580</v>
      </c>
      <c r="B2801" s="33">
        <v>43.5</v>
      </c>
    </row>
    <row r="2802" spans="1:2" x14ac:dyDescent="0.4">
      <c r="A2802" s="32">
        <v>17053</v>
      </c>
      <c r="B2802" s="33">
        <v>5.5</v>
      </c>
    </row>
    <row r="2803" spans="1:2" x14ac:dyDescent="0.4">
      <c r="A2803" s="32">
        <v>17998</v>
      </c>
      <c r="B2803" s="33">
        <v>9.3000000000000007</v>
      </c>
    </row>
    <row r="2804" spans="1:2" x14ac:dyDescent="0.4">
      <c r="A2804" s="32">
        <v>23584</v>
      </c>
      <c r="B2804" s="33">
        <v>21.2</v>
      </c>
    </row>
    <row r="2805" spans="1:2" x14ac:dyDescent="0.4">
      <c r="A2805" s="32">
        <v>23583</v>
      </c>
      <c r="B2805" s="33">
        <v>43.5</v>
      </c>
    </row>
    <row r="2806" spans="1:2" x14ac:dyDescent="0.4">
      <c r="A2806" s="32">
        <v>23582</v>
      </c>
      <c r="B2806" s="33">
        <v>5.2</v>
      </c>
    </row>
    <row r="2807" spans="1:2" x14ac:dyDescent="0.4">
      <c r="A2807" s="32">
        <v>15880</v>
      </c>
      <c r="B2807" s="33">
        <v>9.6</v>
      </c>
    </row>
    <row r="2808" spans="1:2" x14ac:dyDescent="0.4">
      <c r="A2808" s="32">
        <v>17051</v>
      </c>
      <c r="B2808" s="33">
        <v>3.2</v>
      </c>
    </row>
    <row r="2809" spans="1:2" x14ac:dyDescent="0.4">
      <c r="A2809" s="32">
        <v>10703</v>
      </c>
      <c r="B2809" s="33">
        <v>6.8</v>
      </c>
    </row>
    <row r="2810" spans="1:2" x14ac:dyDescent="0.4">
      <c r="A2810" s="32">
        <v>12261</v>
      </c>
      <c r="B2810" s="33">
        <v>34.5</v>
      </c>
    </row>
    <row r="2811" spans="1:2" x14ac:dyDescent="0.4">
      <c r="A2811" s="32">
        <v>12259</v>
      </c>
      <c r="B2811" s="33">
        <v>7.9</v>
      </c>
    </row>
    <row r="2812" spans="1:2" x14ac:dyDescent="0.4">
      <c r="A2812" s="32">
        <v>12262</v>
      </c>
      <c r="B2812" s="33">
        <v>58.9</v>
      </c>
    </row>
    <row r="2813" spans="1:2" x14ac:dyDescent="0.4">
      <c r="A2813" s="32">
        <v>23308</v>
      </c>
      <c r="B2813" s="33">
        <v>24.9</v>
      </c>
    </row>
    <row r="2814" spans="1:2" x14ac:dyDescent="0.4">
      <c r="A2814" s="32">
        <v>23307</v>
      </c>
      <c r="B2814" s="33">
        <v>9.1999999999999993</v>
      </c>
    </row>
    <row r="2815" spans="1:2" x14ac:dyDescent="0.4">
      <c r="A2815" s="32">
        <v>29586</v>
      </c>
      <c r="B2815" s="33">
        <v>2</v>
      </c>
    </row>
    <row r="2816" spans="1:2" x14ac:dyDescent="0.4">
      <c r="A2816" s="32">
        <v>23665</v>
      </c>
      <c r="B2816" s="33">
        <v>47.5</v>
      </c>
    </row>
    <row r="2817" spans="1:2" x14ac:dyDescent="0.4">
      <c r="A2817" s="32">
        <v>29564</v>
      </c>
      <c r="B2817" s="33">
        <v>7.8</v>
      </c>
    </row>
    <row r="2818" spans="1:2" x14ac:dyDescent="0.4">
      <c r="A2818" s="32">
        <v>12273</v>
      </c>
      <c r="B2818" s="33">
        <v>11.5</v>
      </c>
    </row>
    <row r="2819" spans="1:2" x14ac:dyDescent="0.4">
      <c r="A2819" s="32">
        <v>27501</v>
      </c>
      <c r="B2819" s="33">
        <v>4.2</v>
      </c>
    </row>
    <row r="2820" spans="1:2" x14ac:dyDescent="0.4">
      <c r="A2820" s="32">
        <v>27500</v>
      </c>
      <c r="B2820" s="33">
        <v>6.2</v>
      </c>
    </row>
    <row r="2821" spans="1:2" x14ac:dyDescent="0.4">
      <c r="A2821" s="32">
        <v>27503</v>
      </c>
      <c r="B2821" s="33">
        <v>2</v>
      </c>
    </row>
    <row r="2822" spans="1:2" x14ac:dyDescent="0.4">
      <c r="A2822" s="32">
        <v>16966</v>
      </c>
      <c r="B2822" s="33">
        <v>4.2</v>
      </c>
    </row>
    <row r="2823" spans="1:2" x14ac:dyDescent="0.4">
      <c r="A2823" s="32">
        <v>27504</v>
      </c>
      <c r="B2823" s="33">
        <v>5.6</v>
      </c>
    </row>
    <row r="2824" spans="1:2" x14ac:dyDescent="0.4">
      <c r="A2824" s="32">
        <v>28061</v>
      </c>
      <c r="B2824" s="33">
        <v>9</v>
      </c>
    </row>
    <row r="2825" spans="1:2" x14ac:dyDescent="0.4">
      <c r="A2825" s="32">
        <v>27494</v>
      </c>
      <c r="B2825" s="33">
        <v>7.2</v>
      </c>
    </row>
    <row r="2826" spans="1:2" x14ac:dyDescent="0.4">
      <c r="A2826" s="32">
        <v>12280</v>
      </c>
      <c r="B2826" s="33">
        <v>8.3000000000000007</v>
      </c>
    </row>
    <row r="2827" spans="1:2" x14ac:dyDescent="0.4">
      <c r="A2827" s="32">
        <v>12282</v>
      </c>
      <c r="B2827" s="33">
        <v>4.8</v>
      </c>
    </row>
    <row r="2828" spans="1:2" x14ac:dyDescent="0.4">
      <c r="A2828" s="32">
        <v>16965</v>
      </c>
      <c r="B2828" s="33">
        <v>21</v>
      </c>
    </row>
    <row r="2829" spans="1:2" x14ac:dyDescent="0.4">
      <c r="A2829" s="32">
        <v>28514</v>
      </c>
      <c r="B2829" s="33">
        <v>33</v>
      </c>
    </row>
    <row r="2830" spans="1:2" x14ac:dyDescent="0.4">
      <c r="A2830" s="32">
        <v>16963</v>
      </c>
      <c r="B2830" s="33">
        <v>31.9</v>
      </c>
    </row>
    <row r="2831" spans="1:2" x14ac:dyDescent="0.4">
      <c r="A2831" s="32">
        <v>16968</v>
      </c>
      <c r="B2831" s="33">
        <v>5.5</v>
      </c>
    </row>
    <row r="2832" spans="1:2" x14ac:dyDescent="0.4">
      <c r="A2832" s="32">
        <v>16964</v>
      </c>
      <c r="B2832" s="33">
        <v>46.7</v>
      </c>
    </row>
    <row r="2833" spans="1:2" x14ac:dyDescent="0.4">
      <c r="A2833" s="32">
        <v>12276</v>
      </c>
      <c r="B2833" s="33">
        <v>62.6</v>
      </c>
    </row>
    <row r="2834" spans="1:2" x14ac:dyDescent="0.4">
      <c r="A2834" s="32">
        <v>27850</v>
      </c>
      <c r="B2834" s="33">
        <v>11</v>
      </c>
    </row>
    <row r="2835" spans="1:2" x14ac:dyDescent="0.4">
      <c r="A2835" s="32">
        <v>15591</v>
      </c>
      <c r="B2835" s="33">
        <v>1.2</v>
      </c>
    </row>
    <row r="2836" spans="1:2" x14ac:dyDescent="0.4">
      <c r="A2836" s="32">
        <v>31812</v>
      </c>
      <c r="B2836" s="33">
        <v>28.9</v>
      </c>
    </row>
    <row r="2837" spans="1:2" x14ac:dyDescent="0.4">
      <c r="A2837" s="32">
        <v>15588</v>
      </c>
      <c r="B2837" s="33">
        <v>1.2</v>
      </c>
    </row>
    <row r="2838" spans="1:2" x14ac:dyDescent="0.4">
      <c r="A2838" s="32">
        <v>15587</v>
      </c>
      <c r="B2838" s="33">
        <v>1.2</v>
      </c>
    </row>
    <row r="2839" spans="1:2" x14ac:dyDescent="0.4">
      <c r="A2839" s="32">
        <v>15585</v>
      </c>
      <c r="B2839" s="33">
        <v>12.83</v>
      </c>
    </row>
    <row r="2840" spans="1:2" x14ac:dyDescent="0.4">
      <c r="A2840" s="32">
        <v>28822</v>
      </c>
      <c r="B2840" s="33">
        <v>89.9</v>
      </c>
    </row>
    <row r="2841" spans="1:2" x14ac:dyDescent="0.4">
      <c r="A2841" s="32">
        <v>15606</v>
      </c>
      <c r="B2841" s="33">
        <v>7.9</v>
      </c>
    </row>
    <row r="2842" spans="1:2" x14ac:dyDescent="0.4">
      <c r="A2842" s="32">
        <v>16283</v>
      </c>
      <c r="B2842" s="33">
        <v>23.4</v>
      </c>
    </row>
    <row r="2843" spans="1:2" x14ac:dyDescent="0.4">
      <c r="A2843" s="32">
        <v>16278</v>
      </c>
      <c r="B2843" s="33">
        <v>6</v>
      </c>
    </row>
    <row r="2844" spans="1:2" x14ac:dyDescent="0.4">
      <c r="A2844" s="32">
        <v>16279</v>
      </c>
      <c r="B2844" s="33">
        <v>6</v>
      </c>
    </row>
    <row r="2845" spans="1:2" x14ac:dyDescent="0.4">
      <c r="A2845" s="32">
        <v>16277</v>
      </c>
      <c r="B2845" s="33">
        <v>13.4</v>
      </c>
    </row>
    <row r="2846" spans="1:2" x14ac:dyDescent="0.4">
      <c r="A2846" s="32">
        <v>31843</v>
      </c>
      <c r="B2846" s="33">
        <v>1.8</v>
      </c>
    </row>
    <row r="2847" spans="1:2" x14ac:dyDescent="0.4">
      <c r="A2847" s="32">
        <v>32076</v>
      </c>
      <c r="B2847" s="33">
        <v>1</v>
      </c>
    </row>
    <row r="2848" spans="1:2" x14ac:dyDescent="0.4">
      <c r="A2848" s="32">
        <v>32077</v>
      </c>
      <c r="B2848" s="33">
        <v>1</v>
      </c>
    </row>
    <row r="2849" spans="1:2" x14ac:dyDescent="0.4">
      <c r="A2849" s="32">
        <v>22785</v>
      </c>
      <c r="B2849" s="33">
        <v>1.6</v>
      </c>
    </row>
    <row r="2850" spans="1:2" x14ac:dyDescent="0.4">
      <c r="A2850" s="32">
        <v>12098</v>
      </c>
      <c r="B2850" s="33">
        <v>7.9</v>
      </c>
    </row>
    <row r="2851" spans="1:2" x14ac:dyDescent="0.4">
      <c r="A2851" s="32">
        <v>30110</v>
      </c>
      <c r="B2851" s="33">
        <v>46.9</v>
      </c>
    </row>
    <row r="2852" spans="1:2" x14ac:dyDescent="0.4">
      <c r="A2852" s="32">
        <v>22997</v>
      </c>
      <c r="B2852" s="33">
        <v>49.9</v>
      </c>
    </row>
    <row r="2853" spans="1:2" x14ac:dyDescent="0.4">
      <c r="A2853" s="32">
        <v>29980</v>
      </c>
      <c r="B2853" s="33">
        <v>34.9</v>
      </c>
    </row>
    <row r="2854" spans="1:2" x14ac:dyDescent="0.4">
      <c r="A2854" s="32">
        <v>29982</v>
      </c>
      <c r="B2854" s="33">
        <v>34.9</v>
      </c>
    </row>
    <row r="2855" spans="1:2" x14ac:dyDescent="0.4">
      <c r="A2855" s="32">
        <v>30403</v>
      </c>
      <c r="B2855" s="33">
        <v>46.9</v>
      </c>
    </row>
    <row r="2856" spans="1:2" x14ac:dyDescent="0.4">
      <c r="A2856" s="32">
        <v>30402</v>
      </c>
      <c r="B2856" s="33">
        <v>46.9</v>
      </c>
    </row>
    <row r="2857" spans="1:2" x14ac:dyDescent="0.4">
      <c r="A2857" s="32">
        <v>29981</v>
      </c>
      <c r="B2857" s="33">
        <v>46.9</v>
      </c>
    </row>
    <row r="2858" spans="1:2" x14ac:dyDescent="0.4">
      <c r="A2858" s="32">
        <v>30180</v>
      </c>
      <c r="B2858" s="33">
        <v>44.9</v>
      </c>
    </row>
    <row r="2859" spans="1:2" x14ac:dyDescent="0.4">
      <c r="A2859" s="32">
        <v>30176</v>
      </c>
      <c r="B2859" s="33">
        <v>22.9</v>
      </c>
    </row>
    <row r="2860" spans="1:2" x14ac:dyDescent="0.4">
      <c r="A2860" s="32">
        <v>30181</v>
      </c>
      <c r="B2860" s="33">
        <v>29.9</v>
      </c>
    </row>
    <row r="2861" spans="1:2" x14ac:dyDescent="0.4">
      <c r="A2861" s="32">
        <v>30178</v>
      </c>
      <c r="B2861" s="33">
        <v>64.900000000000006</v>
      </c>
    </row>
    <row r="2862" spans="1:2" x14ac:dyDescent="0.4">
      <c r="A2862" s="32">
        <v>30172</v>
      </c>
      <c r="B2862" s="33">
        <v>24.9</v>
      </c>
    </row>
    <row r="2863" spans="1:2" x14ac:dyDescent="0.4">
      <c r="A2863" s="32">
        <v>30182</v>
      </c>
      <c r="B2863" s="33">
        <v>29.9</v>
      </c>
    </row>
    <row r="2864" spans="1:2" x14ac:dyDescent="0.4">
      <c r="A2864" s="32">
        <v>30173</v>
      </c>
      <c r="B2864" s="33">
        <v>24.9</v>
      </c>
    </row>
    <row r="2865" spans="1:2" x14ac:dyDescent="0.4">
      <c r="A2865" s="32">
        <v>30183</v>
      </c>
      <c r="B2865" s="33">
        <v>44.9</v>
      </c>
    </row>
    <row r="2866" spans="1:2" x14ac:dyDescent="0.4">
      <c r="A2866" s="32">
        <v>30174</v>
      </c>
      <c r="B2866" s="33">
        <v>18.899999999999999</v>
      </c>
    </row>
    <row r="2867" spans="1:2" x14ac:dyDescent="0.4">
      <c r="A2867" s="32">
        <v>30175</v>
      </c>
      <c r="B2867" s="33">
        <v>22.9</v>
      </c>
    </row>
    <row r="2868" spans="1:2" x14ac:dyDescent="0.4">
      <c r="A2868" s="32">
        <v>30177</v>
      </c>
      <c r="B2868" s="33">
        <v>18.899999999999999</v>
      </c>
    </row>
    <row r="2869" spans="1:2" x14ac:dyDescent="0.4">
      <c r="A2869" s="32">
        <v>32778</v>
      </c>
      <c r="B2869" s="33">
        <v>0</v>
      </c>
    </row>
    <row r="2870" spans="1:2" x14ac:dyDescent="0.4">
      <c r="A2870" s="32">
        <v>32779</v>
      </c>
      <c r="B2870" s="33">
        <v>0</v>
      </c>
    </row>
    <row r="2871" spans="1:2" x14ac:dyDescent="0.4">
      <c r="A2871" s="32">
        <v>32777</v>
      </c>
      <c r="B2871" s="33">
        <v>0</v>
      </c>
    </row>
    <row r="2872" spans="1:2" x14ac:dyDescent="0.4">
      <c r="A2872" s="32">
        <v>28417</v>
      </c>
      <c r="B2872" s="33">
        <v>10</v>
      </c>
    </row>
    <row r="2873" spans="1:2" x14ac:dyDescent="0.4">
      <c r="A2873" s="32">
        <v>32094</v>
      </c>
      <c r="B2873" s="33">
        <v>54.9</v>
      </c>
    </row>
    <row r="2874" spans="1:2" x14ac:dyDescent="0.4">
      <c r="A2874" s="32">
        <v>32096</v>
      </c>
      <c r="B2874" s="33">
        <v>54.9</v>
      </c>
    </row>
    <row r="2875" spans="1:2" x14ac:dyDescent="0.4">
      <c r="A2875" s="32">
        <v>32092</v>
      </c>
      <c r="B2875" s="33">
        <v>54.9</v>
      </c>
    </row>
    <row r="2876" spans="1:2" x14ac:dyDescent="0.4">
      <c r="A2876" s="32">
        <v>32093</v>
      </c>
      <c r="B2876" s="33">
        <v>54.9</v>
      </c>
    </row>
    <row r="2877" spans="1:2" x14ac:dyDescent="0.4">
      <c r="A2877" s="32">
        <v>32095</v>
      </c>
      <c r="B2877" s="33">
        <v>54.9</v>
      </c>
    </row>
    <row r="2878" spans="1:2" x14ac:dyDescent="0.4">
      <c r="A2878" s="32">
        <v>32097</v>
      </c>
      <c r="B2878" s="33">
        <v>54.9</v>
      </c>
    </row>
    <row r="2879" spans="1:2" x14ac:dyDescent="0.4">
      <c r="A2879" s="32">
        <v>32098</v>
      </c>
      <c r="B2879" s="33">
        <v>54.9</v>
      </c>
    </row>
    <row r="2880" spans="1:2" x14ac:dyDescent="0.4">
      <c r="A2880" s="32">
        <v>32091</v>
      </c>
      <c r="B2880" s="33">
        <v>54.9</v>
      </c>
    </row>
    <row r="2881" spans="1:2" x14ac:dyDescent="0.4">
      <c r="A2881" s="32">
        <v>17327</v>
      </c>
      <c r="B2881" s="33">
        <v>9.1999999999999993</v>
      </c>
    </row>
    <row r="2882" spans="1:2" x14ac:dyDescent="0.4">
      <c r="A2882" s="32">
        <v>17328</v>
      </c>
      <c r="B2882" s="33">
        <v>9</v>
      </c>
    </row>
    <row r="2883" spans="1:2" x14ac:dyDescent="0.4">
      <c r="A2883" s="32">
        <v>23278</v>
      </c>
      <c r="B2883" s="33">
        <v>30.5</v>
      </c>
    </row>
    <row r="2884" spans="1:2" x14ac:dyDescent="0.4">
      <c r="A2884" s="32">
        <v>23276</v>
      </c>
      <c r="B2884" s="33">
        <v>27</v>
      </c>
    </row>
    <row r="2885" spans="1:2" x14ac:dyDescent="0.4">
      <c r="A2885" s="32">
        <v>28842</v>
      </c>
      <c r="B2885" s="33">
        <v>4.8</v>
      </c>
    </row>
    <row r="2886" spans="1:2" x14ac:dyDescent="0.4">
      <c r="A2886" s="32">
        <v>28841</v>
      </c>
      <c r="B2886" s="33">
        <v>4.8</v>
      </c>
    </row>
    <row r="2887" spans="1:2" x14ac:dyDescent="0.4">
      <c r="A2887" s="32">
        <v>32198</v>
      </c>
      <c r="B2887" s="33">
        <v>4.8</v>
      </c>
    </row>
    <row r="2888" spans="1:2" x14ac:dyDescent="0.4">
      <c r="A2888" s="32">
        <v>28840</v>
      </c>
      <c r="B2888" s="33">
        <v>4.8</v>
      </c>
    </row>
    <row r="2889" spans="1:2" x14ac:dyDescent="0.4">
      <c r="A2889" s="32">
        <v>28839</v>
      </c>
      <c r="B2889" s="33">
        <v>4.8</v>
      </c>
    </row>
    <row r="2890" spans="1:2" x14ac:dyDescent="0.4">
      <c r="A2890" s="32">
        <v>28838</v>
      </c>
      <c r="B2890" s="33">
        <v>4.8</v>
      </c>
    </row>
    <row r="2891" spans="1:2" x14ac:dyDescent="0.4">
      <c r="A2891" s="32">
        <v>28837</v>
      </c>
      <c r="B2891" s="33">
        <v>7.8</v>
      </c>
    </row>
    <row r="2892" spans="1:2" x14ac:dyDescent="0.4">
      <c r="A2892" s="32">
        <v>23274</v>
      </c>
      <c r="B2892" s="33">
        <v>27</v>
      </c>
    </row>
    <row r="2893" spans="1:2" x14ac:dyDescent="0.4">
      <c r="A2893" s="32">
        <v>23277</v>
      </c>
      <c r="B2893" s="33">
        <v>27.2</v>
      </c>
    </row>
    <row r="2894" spans="1:2" x14ac:dyDescent="0.4">
      <c r="A2894" s="32">
        <v>31652</v>
      </c>
      <c r="B2894" s="33">
        <v>4.8</v>
      </c>
    </row>
    <row r="2895" spans="1:2" x14ac:dyDescent="0.4">
      <c r="A2895" s="32">
        <v>28848</v>
      </c>
      <c r="B2895" s="33">
        <v>4.8</v>
      </c>
    </row>
    <row r="2896" spans="1:2" x14ac:dyDescent="0.4">
      <c r="A2896" s="32">
        <v>31955</v>
      </c>
      <c r="B2896" s="33">
        <v>21</v>
      </c>
    </row>
    <row r="2897" spans="1:2" x14ac:dyDescent="0.4">
      <c r="A2897" s="32">
        <v>31954</v>
      </c>
      <c r="B2897" s="33">
        <v>21</v>
      </c>
    </row>
    <row r="2898" spans="1:2" x14ac:dyDescent="0.4">
      <c r="A2898" s="32">
        <v>28836</v>
      </c>
      <c r="B2898" s="33">
        <v>10.9</v>
      </c>
    </row>
    <row r="2899" spans="1:2" x14ac:dyDescent="0.4">
      <c r="A2899" s="32">
        <v>23275</v>
      </c>
      <c r="B2899" s="33">
        <v>25.8</v>
      </c>
    </row>
    <row r="2900" spans="1:2" x14ac:dyDescent="0.4">
      <c r="A2900" s="32">
        <v>28835</v>
      </c>
      <c r="B2900" s="33">
        <v>10.9</v>
      </c>
    </row>
    <row r="2901" spans="1:2" x14ac:dyDescent="0.4">
      <c r="A2901" s="32">
        <v>30290</v>
      </c>
      <c r="B2901" s="33">
        <v>17.5</v>
      </c>
    </row>
    <row r="2902" spans="1:2" x14ac:dyDescent="0.4">
      <c r="A2902" s="32">
        <v>28897</v>
      </c>
      <c r="B2902" s="33">
        <v>2.5</v>
      </c>
    </row>
    <row r="2903" spans="1:2" x14ac:dyDescent="0.4">
      <c r="A2903" s="32">
        <v>22389</v>
      </c>
      <c r="B2903" s="33">
        <v>2.5</v>
      </c>
    </row>
    <row r="2904" spans="1:2" x14ac:dyDescent="0.4">
      <c r="A2904" s="32">
        <v>16739</v>
      </c>
      <c r="B2904" s="33">
        <v>0.2</v>
      </c>
    </row>
    <row r="2905" spans="1:2" x14ac:dyDescent="0.4">
      <c r="A2905" s="32">
        <v>22387</v>
      </c>
      <c r="B2905" s="33">
        <v>2.5</v>
      </c>
    </row>
    <row r="2906" spans="1:2" x14ac:dyDescent="0.4">
      <c r="A2906" s="32">
        <v>16738</v>
      </c>
      <c r="B2906" s="33">
        <v>0.3</v>
      </c>
    </row>
    <row r="2907" spans="1:2" x14ac:dyDescent="0.4">
      <c r="A2907" s="32">
        <v>28900</v>
      </c>
      <c r="B2907" s="33">
        <v>2.5</v>
      </c>
    </row>
    <row r="2908" spans="1:2" x14ac:dyDescent="0.4">
      <c r="A2908" s="32">
        <v>16740</v>
      </c>
      <c r="B2908" s="33">
        <v>0.3</v>
      </c>
    </row>
    <row r="2909" spans="1:2" x14ac:dyDescent="0.4">
      <c r="A2909" s="32">
        <v>22388</v>
      </c>
      <c r="B2909" s="33">
        <v>2.2999999999999998</v>
      </c>
    </row>
    <row r="2910" spans="1:2" x14ac:dyDescent="0.4">
      <c r="A2910" s="32">
        <v>27807</v>
      </c>
      <c r="B2910" s="33">
        <v>4</v>
      </c>
    </row>
    <row r="2911" spans="1:2" x14ac:dyDescent="0.4">
      <c r="A2911" s="32">
        <v>17929</v>
      </c>
      <c r="B2911" s="33">
        <v>5.9</v>
      </c>
    </row>
    <row r="2912" spans="1:2" x14ac:dyDescent="0.4">
      <c r="A2912" s="32">
        <v>10174</v>
      </c>
      <c r="B2912" s="33">
        <v>9.9</v>
      </c>
    </row>
    <row r="2913" spans="1:2" x14ac:dyDescent="0.4">
      <c r="A2913" s="32">
        <v>27242</v>
      </c>
      <c r="B2913" s="33">
        <v>2.5</v>
      </c>
    </row>
    <row r="2914" spans="1:2" x14ac:dyDescent="0.4">
      <c r="A2914" s="32">
        <v>18383</v>
      </c>
      <c r="B2914" s="33">
        <v>8.9</v>
      </c>
    </row>
    <row r="2915" spans="1:2" x14ac:dyDescent="0.4">
      <c r="A2915" s="32">
        <v>18535</v>
      </c>
      <c r="B2915" s="33">
        <v>2.5</v>
      </c>
    </row>
    <row r="2916" spans="1:2" x14ac:dyDescent="0.4">
      <c r="A2916" s="32">
        <v>18382</v>
      </c>
      <c r="B2916" s="33">
        <v>4.5</v>
      </c>
    </row>
    <row r="2917" spans="1:2" x14ac:dyDescent="0.4">
      <c r="A2917" s="32">
        <v>27235</v>
      </c>
      <c r="B2917" s="33">
        <v>2.5</v>
      </c>
    </row>
    <row r="2918" spans="1:2" x14ac:dyDescent="0.4">
      <c r="A2918" s="32">
        <v>29040</v>
      </c>
      <c r="B2918" s="33">
        <v>21.5</v>
      </c>
    </row>
    <row r="2919" spans="1:2" x14ac:dyDescent="0.4">
      <c r="A2919" s="32">
        <v>17507</v>
      </c>
      <c r="B2919" s="33">
        <v>18.899999999999999</v>
      </c>
    </row>
    <row r="2920" spans="1:2" x14ac:dyDescent="0.4">
      <c r="A2920" s="32">
        <v>17508</v>
      </c>
      <c r="B2920" s="33">
        <v>19.899999999999999</v>
      </c>
    </row>
    <row r="2921" spans="1:2" x14ac:dyDescent="0.4">
      <c r="A2921" s="32">
        <v>23240</v>
      </c>
      <c r="B2921" s="33">
        <v>21.6</v>
      </c>
    </row>
    <row r="2922" spans="1:2" x14ac:dyDescent="0.4">
      <c r="A2922" s="32">
        <v>29041</v>
      </c>
      <c r="B2922" s="33">
        <v>36.799999999999997</v>
      </c>
    </row>
    <row r="2923" spans="1:2" x14ac:dyDescent="0.4">
      <c r="A2923" s="32">
        <v>17509</v>
      </c>
      <c r="B2923" s="33">
        <v>19.899999999999999</v>
      </c>
    </row>
    <row r="2924" spans="1:2" x14ac:dyDescent="0.4">
      <c r="A2924" s="32">
        <v>23239</v>
      </c>
      <c r="B2924" s="33">
        <v>21.5</v>
      </c>
    </row>
    <row r="2925" spans="1:2" x14ac:dyDescent="0.4">
      <c r="A2925" s="32">
        <v>29042</v>
      </c>
      <c r="B2925" s="33">
        <v>19.5</v>
      </c>
    </row>
    <row r="2926" spans="1:2" x14ac:dyDescent="0.4">
      <c r="A2926" s="32">
        <v>29043</v>
      </c>
      <c r="B2926" s="33">
        <v>19.5</v>
      </c>
    </row>
    <row r="2927" spans="1:2" x14ac:dyDescent="0.4">
      <c r="A2927" s="32">
        <v>29045</v>
      </c>
      <c r="B2927" s="33">
        <v>15.2</v>
      </c>
    </row>
    <row r="2928" spans="1:2" x14ac:dyDescent="0.4">
      <c r="A2928" s="32">
        <v>32772</v>
      </c>
      <c r="B2928" s="33">
        <v>0</v>
      </c>
    </row>
    <row r="2929" spans="1:2" x14ac:dyDescent="0.4">
      <c r="A2929" s="32">
        <v>13926</v>
      </c>
      <c r="B2929" s="33">
        <v>16.600000000000001</v>
      </c>
    </row>
    <row r="2930" spans="1:2" x14ac:dyDescent="0.4">
      <c r="A2930" s="32">
        <v>13924</v>
      </c>
      <c r="B2930" s="33">
        <v>17.600000000000001</v>
      </c>
    </row>
    <row r="2931" spans="1:2" x14ac:dyDescent="0.4">
      <c r="A2931" s="32">
        <v>29099</v>
      </c>
      <c r="B2931" s="33">
        <v>25.9</v>
      </c>
    </row>
    <row r="2932" spans="1:2" x14ac:dyDescent="0.4">
      <c r="A2932" s="32">
        <v>13925</v>
      </c>
      <c r="B2932" s="33">
        <v>16.899999999999999</v>
      </c>
    </row>
    <row r="2933" spans="1:2" x14ac:dyDescent="0.4">
      <c r="A2933" s="32">
        <v>13928</v>
      </c>
      <c r="B2933" s="33">
        <v>17.600000000000001</v>
      </c>
    </row>
    <row r="2934" spans="1:2" x14ac:dyDescent="0.4">
      <c r="A2934" s="32">
        <v>13920</v>
      </c>
      <c r="B2934" s="33">
        <v>16.899999999999999</v>
      </c>
    </row>
    <row r="2935" spans="1:2" x14ac:dyDescent="0.4">
      <c r="A2935" s="32">
        <v>13922</v>
      </c>
      <c r="B2935" s="33">
        <v>16.899999999999999</v>
      </c>
    </row>
    <row r="2936" spans="1:2" x14ac:dyDescent="0.4">
      <c r="A2936" s="32">
        <v>13930</v>
      </c>
      <c r="B2936" s="33">
        <v>14.9</v>
      </c>
    </row>
    <row r="2937" spans="1:2" x14ac:dyDescent="0.4">
      <c r="A2937" s="32">
        <v>13923</v>
      </c>
      <c r="B2937" s="33">
        <v>17.600000000000001</v>
      </c>
    </row>
    <row r="2938" spans="1:2" x14ac:dyDescent="0.4">
      <c r="A2938" s="32">
        <v>13929</v>
      </c>
      <c r="B2938" s="33">
        <v>16.5</v>
      </c>
    </row>
    <row r="2939" spans="1:2" x14ac:dyDescent="0.4">
      <c r="A2939" s="32">
        <v>13921</v>
      </c>
      <c r="B2939" s="33">
        <v>17.600000000000001</v>
      </c>
    </row>
    <row r="2940" spans="1:2" x14ac:dyDescent="0.4">
      <c r="A2940" s="32">
        <v>30462</v>
      </c>
      <c r="B2940" s="33">
        <v>17.8</v>
      </c>
    </row>
    <row r="2941" spans="1:2" x14ac:dyDescent="0.4">
      <c r="A2941" s="32">
        <v>13936</v>
      </c>
      <c r="B2941" s="33">
        <v>16</v>
      </c>
    </row>
    <row r="2942" spans="1:2" x14ac:dyDescent="0.4">
      <c r="A2942" s="32">
        <v>13932</v>
      </c>
      <c r="B2942" s="33">
        <v>15.5</v>
      </c>
    </row>
    <row r="2943" spans="1:2" x14ac:dyDescent="0.4">
      <c r="A2943" s="32">
        <v>13935</v>
      </c>
      <c r="B2943" s="33">
        <v>11.9</v>
      </c>
    </row>
    <row r="2944" spans="1:2" x14ac:dyDescent="0.4">
      <c r="A2944" s="32">
        <v>13938</v>
      </c>
      <c r="B2944" s="33">
        <v>14.5</v>
      </c>
    </row>
    <row r="2945" spans="1:2" x14ac:dyDescent="0.4">
      <c r="A2945" s="32">
        <v>13937</v>
      </c>
      <c r="B2945" s="33">
        <v>14.5</v>
      </c>
    </row>
    <row r="2946" spans="1:2" x14ac:dyDescent="0.4">
      <c r="A2946" s="32">
        <v>17515</v>
      </c>
      <c r="B2946" s="33">
        <v>9.9</v>
      </c>
    </row>
    <row r="2947" spans="1:2" x14ac:dyDescent="0.4">
      <c r="A2947" s="32">
        <v>13944</v>
      </c>
      <c r="B2947" s="33">
        <v>16.899999999999999</v>
      </c>
    </row>
    <row r="2948" spans="1:2" x14ac:dyDescent="0.4">
      <c r="A2948" s="32">
        <v>13940</v>
      </c>
      <c r="B2948" s="33">
        <v>15.6</v>
      </c>
    </row>
    <row r="2949" spans="1:2" x14ac:dyDescent="0.4">
      <c r="A2949" s="32">
        <v>13941</v>
      </c>
      <c r="B2949" s="33">
        <v>15.6</v>
      </c>
    </row>
    <row r="2950" spans="1:2" x14ac:dyDescent="0.4">
      <c r="A2950" s="32">
        <v>13946</v>
      </c>
      <c r="B2950" s="33">
        <v>16.899999999999999</v>
      </c>
    </row>
    <row r="2951" spans="1:2" x14ac:dyDescent="0.4">
      <c r="A2951" s="32">
        <v>13943</v>
      </c>
      <c r="B2951" s="33">
        <v>15.5</v>
      </c>
    </row>
    <row r="2952" spans="1:2" x14ac:dyDescent="0.4">
      <c r="A2952" s="32">
        <v>13945</v>
      </c>
      <c r="B2952" s="33">
        <v>16.899999999999999</v>
      </c>
    </row>
    <row r="2953" spans="1:2" x14ac:dyDescent="0.4">
      <c r="A2953" s="32">
        <v>13942</v>
      </c>
      <c r="B2953" s="33">
        <v>16.899999999999999</v>
      </c>
    </row>
    <row r="2954" spans="1:2" x14ac:dyDescent="0.4">
      <c r="A2954" s="32">
        <v>30461</v>
      </c>
      <c r="B2954" s="33">
        <v>15.6</v>
      </c>
    </row>
    <row r="2955" spans="1:2" x14ac:dyDescent="0.4">
      <c r="A2955" s="32">
        <v>31317</v>
      </c>
      <c r="B2955" s="33">
        <v>15.9</v>
      </c>
    </row>
    <row r="2956" spans="1:2" x14ac:dyDescent="0.4">
      <c r="A2956" s="32">
        <v>27632</v>
      </c>
      <c r="B2956" s="33">
        <v>12.2</v>
      </c>
    </row>
    <row r="2957" spans="1:2" x14ac:dyDescent="0.4">
      <c r="A2957" s="32">
        <v>13989</v>
      </c>
      <c r="B2957" s="33">
        <v>4.9000000000000004</v>
      </c>
    </row>
    <row r="2958" spans="1:2" x14ac:dyDescent="0.4">
      <c r="A2958" s="32">
        <v>27634</v>
      </c>
      <c r="B2958" s="33">
        <v>13</v>
      </c>
    </row>
    <row r="2959" spans="1:2" x14ac:dyDescent="0.4">
      <c r="A2959" s="32">
        <v>14003</v>
      </c>
      <c r="B2959" s="33">
        <v>4.9000000000000004</v>
      </c>
    </row>
    <row r="2960" spans="1:2" x14ac:dyDescent="0.4">
      <c r="A2960" s="32">
        <v>13990</v>
      </c>
      <c r="B2960" s="33">
        <v>4.5999999999999996</v>
      </c>
    </row>
    <row r="2961" spans="1:2" x14ac:dyDescent="0.4">
      <c r="A2961" s="32">
        <v>13997</v>
      </c>
      <c r="B2961" s="33">
        <v>4.9000000000000004</v>
      </c>
    </row>
    <row r="2962" spans="1:2" x14ac:dyDescent="0.4">
      <c r="A2962" s="32">
        <v>27633</v>
      </c>
      <c r="B2962" s="33">
        <v>13</v>
      </c>
    </row>
    <row r="2963" spans="1:2" x14ac:dyDescent="0.4">
      <c r="A2963" s="32">
        <v>27630</v>
      </c>
      <c r="B2963" s="33">
        <v>4.9000000000000004</v>
      </c>
    </row>
    <row r="2964" spans="1:2" x14ac:dyDescent="0.4">
      <c r="A2964" s="32">
        <v>27631</v>
      </c>
      <c r="B2964" s="33">
        <v>4.5</v>
      </c>
    </row>
    <row r="2965" spans="1:2" x14ac:dyDescent="0.4">
      <c r="A2965" s="32">
        <v>13947</v>
      </c>
      <c r="B2965" s="33">
        <v>13.2</v>
      </c>
    </row>
    <row r="2966" spans="1:2" x14ac:dyDescent="0.4">
      <c r="A2966" s="32">
        <v>31343</v>
      </c>
      <c r="B2966" s="33">
        <v>13</v>
      </c>
    </row>
    <row r="2967" spans="1:2" x14ac:dyDescent="0.4">
      <c r="A2967" s="32">
        <v>31348</v>
      </c>
      <c r="B2967" s="33">
        <v>4.2</v>
      </c>
    </row>
    <row r="2968" spans="1:2" x14ac:dyDescent="0.4">
      <c r="A2968" s="32">
        <v>29098</v>
      </c>
      <c r="B2968" s="33">
        <v>12.3</v>
      </c>
    </row>
    <row r="2969" spans="1:2" x14ac:dyDescent="0.4">
      <c r="A2969" s="32">
        <v>13992</v>
      </c>
      <c r="B2969" s="33">
        <v>4.9000000000000004</v>
      </c>
    </row>
    <row r="2970" spans="1:2" x14ac:dyDescent="0.4">
      <c r="A2970" s="32">
        <v>32726</v>
      </c>
      <c r="B2970" s="33">
        <v>4.5</v>
      </c>
    </row>
    <row r="2971" spans="1:2" x14ac:dyDescent="0.4">
      <c r="A2971" s="32">
        <v>31966</v>
      </c>
      <c r="B2971" s="33">
        <v>4.5</v>
      </c>
    </row>
    <row r="2972" spans="1:2" x14ac:dyDescent="0.4">
      <c r="A2972" s="32">
        <v>32311</v>
      </c>
      <c r="B2972" s="33">
        <v>14.5</v>
      </c>
    </row>
    <row r="2973" spans="1:2" x14ac:dyDescent="0.4">
      <c r="A2973" s="32">
        <v>29044</v>
      </c>
      <c r="B2973" s="33">
        <v>14.6</v>
      </c>
    </row>
    <row r="2974" spans="1:2" x14ac:dyDescent="0.4">
      <c r="A2974" s="32">
        <v>17510</v>
      </c>
      <c r="B2974" s="33">
        <v>20</v>
      </c>
    </row>
    <row r="2975" spans="1:2" x14ac:dyDescent="0.4">
      <c r="A2975" s="32">
        <v>17511</v>
      </c>
      <c r="B2975" s="33">
        <v>19.899999999999999</v>
      </c>
    </row>
    <row r="2976" spans="1:2" x14ac:dyDescent="0.4">
      <c r="A2976" s="32">
        <v>17512</v>
      </c>
      <c r="B2976" s="33">
        <v>20.8</v>
      </c>
    </row>
    <row r="2977" spans="1:2" x14ac:dyDescent="0.4">
      <c r="A2977" s="32">
        <v>17513</v>
      </c>
      <c r="B2977" s="33">
        <v>19.899999999999999</v>
      </c>
    </row>
    <row r="2978" spans="1:2" x14ac:dyDescent="0.4">
      <c r="A2978" s="32">
        <v>29051</v>
      </c>
      <c r="B2978" s="33">
        <v>19.899999999999999</v>
      </c>
    </row>
    <row r="2979" spans="1:2" x14ac:dyDescent="0.4">
      <c r="A2979" s="32">
        <v>29048</v>
      </c>
      <c r="B2979" s="33">
        <v>31.4</v>
      </c>
    </row>
    <row r="2980" spans="1:2" x14ac:dyDescent="0.4">
      <c r="A2980" s="32">
        <v>29412</v>
      </c>
      <c r="B2980" s="33">
        <v>19.899999999999999</v>
      </c>
    </row>
    <row r="2981" spans="1:2" x14ac:dyDescent="0.4">
      <c r="A2981" s="32">
        <v>29049</v>
      </c>
      <c r="B2981" s="33">
        <v>20.8</v>
      </c>
    </row>
    <row r="2982" spans="1:2" x14ac:dyDescent="0.4">
      <c r="A2982" s="32">
        <v>17514</v>
      </c>
      <c r="B2982" s="33">
        <v>19.5</v>
      </c>
    </row>
    <row r="2983" spans="1:2" x14ac:dyDescent="0.4">
      <c r="A2983" s="32">
        <v>23241</v>
      </c>
      <c r="B2983" s="33">
        <v>21.9</v>
      </c>
    </row>
    <row r="2984" spans="1:2" x14ac:dyDescent="0.4">
      <c r="A2984" s="32">
        <v>29627</v>
      </c>
      <c r="B2984" s="33">
        <v>32.5</v>
      </c>
    </row>
    <row r="2985" spans="1:2" x14ac:dyDescent="0.4">
      <c r="A2985" s="32">
        <v>29050</v>
      </c>
      <c r="B2985" s="33">
        <v>23.5</v>
      </c>
    </row>
    <row r="2986" spans="1:2" x14ac:dyDescent="0.4">
      <c r="A2986" s="32">
        <v>27587</v>
      </c>
      <c r="B2986" s="33">
        <v>10.9</v>
      </c>
    </row>
    <row r="2987" spans="1:2" x14ac:dyDescent="0.4">
      <c r="A2987" s="32">
        <v>17037</v>
      </c>
      <c r="B2987" s="33">
        <v>17.5</v>
      </c>
    </row>
    <row r="2988" spans="1:2" x14ac:dyDescent="0.4">
      <c r="A2988" s="32">
        <v>17034</v>
      </c>
      <c r="B2988" s="33">
        <v>34</v>
      </c>
    </row>
    <row r="2989" spans="1:2" x14ac:dyDescent="0.4">
      <c r="A2989" s="32">
        <v>10696</v>
      </c>
      <c r="B2989" s="33">
        <v>47.5</v>
      </c>
    </row>
    <row r="2990" spans="1:2" x14ac:dyDescent="0.4">
      <c r="A2990" s="32">
        <v>30378</v>
      </c>
      <c r="B2990" s="33">
        <v>7.9</v>
      </c>
    </row>
    <row r="2991" spans="1:2" x14ac:dyDescent="0.4">
      <c r="A2991" s="32">
        <v>10694</v>
      </c>
      <c r="B2991" s="33">
        <v>11.5</v>
      </c>
    </row>
    <row r="2992" spans="1:2" x14ac:dyDescent="0.4">
      <c r="A2992" s="32">
        <v>17029</v>
      </c>
      <c r="B2992" s="33">
        <v>17.5</v>
      </c>
    </row>
    <row r="2993" spans="1:2" x14ac:dyDescent="0.4">
      <c r="A2993" s="32">
        <v>17022</v>
      </c>
      <c r="B2993" s="33">
        <v>35.200000000000003</v>
      </c>
    </row>
    <row r="2994" spans="1:2" x14ac:dyDescent="0.4">
      <c r="A2994" s="32">
        <v>17023</v>
      </c>
      <c r="B2994" s="33">
        <v>4.9000000000000004</v>
      </c>
    </row>
    <row r="2995" spans="1:2" x14ac:dyDescent="0.4">
      <c r="A2995" s="32">
        <v>22743</v>
      </c>
      <c r="B2995" s="33">
        <v>33.5</v>
      </c>
    </row>
    <row r="2996" spans="1:2" x14ac:dyDescent="0.4">
      <c r="A2996" s="32">
        <v>10691</v>
      </c>
      <c r="B2996" s="33">
        <v>33.5</v>
      </c>
    </row>
    <row r="2997" spans="1:2" x14ac:dyDescent="0.4">
      <c r="A2997" s="32">
        <v>23578</v>
      </c>
      <c r="B2997" s="33">
        <v>10.4</v>
      </c>
    </row>
    <row r="2998" spans="1:2" x14ac:dyDescent="0.4">
      <c r="A2998" s="32">
        <v>17026</v>
      </c>
      <c r="B2998" s="33">
        <v>31.8</v>
      </c>
    </row>
    <row r="2999" spans="1:2" x14ac:dyDescent="0.4">
      <c r="A2999" s="32">
        <v>28993</v>
      </c>
      <c r="B2999" s="33">
        <v>14.2</v>
      </c>
    </row>
    <row r="3000" spans="1:2" x14ac:dyDescent="0.4">
      <c r="A3000" s="32">
        <v>28895</v>
      </c>
      <c r="B3000" s="33">
        <v>25</v>
      </c>
    </row>
    <row r="3001" spans="1:2" x14ac:dyDescent="0.4">
      <c r="A3001" s="32">
        <v>28745</v>
      </c>
      <c r="B3001" s="33">
        <v>18.600000000000001</v>
      </c>
    </row>
    <row r="3002" spans="1:2" x14ac:dyDescent="0.4">
      <c r="A3002" s="32">
        <v>31782</v>
      </c>
      <c r="B3002" s="33">
        <v>12</v>
      </c>
    </row>
    <row r="3003" spans="1:2" x14ac:dyDescent="0.4">
      <c r="A3003" s="32">
        <v>28085</v>
      </c>
      <c r="B3003" s="33">
        <v>27.3</v>
      </c>
    </row>
    <row r="3004" spans="1:2" x14ac:dyDescent="0.4">
      <c r="A3004" s="32">
        <v>28896</v>
      </c>
      <c r="B3004" s="33">
        <v>2.5</v>
      </c>
    </row>
    <row r="3005" spans="1:2" x14ac:dyDescent="0.4">
      <c r="A3005" s="32">
        <v>31645</v>
      </c>
      <c r="B3005" s="33">
        <v>14.9</v>
      </c>
    </row>
    <row r="3006" spans="1:2" x14ac:dyDescent="0.4">
      <c r="A3006" s="32">
        <v>29908</v>
      </c>
      <c r="B3006" s="33">
        <v>54.9</v>
      </c>
    </row>
    <row r="3007" spans="1:2" x14ac:dyDescent="0.4">
      <c r="A3007" s="32">
        <v>31962</v>
      </c>
      <c r="B3007" s="33">
        <v>7.6</v>
      </c>
    </row>
    <row r="3008" spans="1:2" x14ac:dyDescent="0.4">
      <c r="A3008" s="32">
        <v>11772</v>
      </c>
      <c r="B3008" s="33">
        <v>4.9000000000000004</v>
      </c>
    </row>
    <row r="3009" spans="1:2" x14ac:dyDescent="0.4">
      <c r="A3009" s="32">
        <v>22266</v>
      </c>
      <c r="B3009" s="33">
        <v>2</v>
      </c>
    </row>
    <row r="3010" spans="1:2" x14ac:dyDescent="0.4">
      <c r="A3010" s="32">
        <v>16470</v>
      </c>
      <c r="B3010" s="33">
        <v>11.9</v>
      </c>
    </row>
    <row r="3011" spans="1:2" x14ac:dyDescent="0.4">
      <c r="A3011" s="32">
        <v>16469</v>
      </c>
      <c r="B3011" s="33">
        <v>1.9</v>
      </c>
    </row>
    <row r="3012" spans="1:2" x14ac:dyDescent="0.4">
      <c r="A3012" s="32">
        <v>16471</v>
      </c>
      <c r="B3012" s="33">
        <v>1.9</v>
      </c>
    </row>
    <row r="3013" spans="1:2" x14ac:dyDescent="0.4">
      <c r="A3013" s="32">
        <v>22173</v>
      </c>
      <c r="B3013" s="33">
        <v>22.3</v>
      </c>
    </row>
    <row r="3014" spans="1:2" x14ac:dyDescent="0.4">
      <c r="A3014" s="32">
        <v>22174</v>
      </c>
      <c r="B3014" s="33">
        <v>22.3</v>
      </c>
    </row>
    <row r="3015" spans="1:2" x14ac:dyDescent="0.4">
      <c r="A3015" s="32">
        <v>22175</v>
      </c>
      <c r="B3015" s="33">
        <v>22.3</v>
      </c>
    </row>
    <row r="3016" spans="1:2" x14ac:dyDescent="0.4">
      <c r="A3016" s="32">
        <v>17408</v>
      </c>
      <c r="B3016" s="33">
        <v>12.5</v>
      </c>
    </row>
    <row r="3017" spans="1:2" x14ac:dyDescent="0.4">
      <c r="A3017" s="32">
        <v>2027464</v>
      </c>
      <c r="B3017" s="33">
        <v>15</v>
      </c>
    </row>
    <row r="3018" spans="1:2" x14ac:dyDescent="0.4">
      <c r="A3018" s="32">
        <v>2011576</v>
      </c>
      <c r="B3018" s="33">
        <v>14.5</v>
      </c>
    </row>
    <row r="3019" spans="1:2" x14ac:dyDescent="0.4">
      <c r="A3019" s="32">
        <v>22494</v>
      </c>
      <c r="B3019" s="33">
        <v>34.9</v>
      </c>
    </row>
    <row r="3020" spans="1:2" x14ac:dyDescent="0.4">
      <c r="A3020" s="32">
        <v>22495</v>
      </c>
      <c r="B3020" s="33">
        <v>10.5</v>
      </c>
    </row>
    <row r="3021" spans="1:2" x14ac:dyDescent="0.4">
      <c r="A3021" s="32">
        <v>23396</v>
      </c>
      <c r="B3021" s="33">
        <v>5.9</v>
      </c>
    </row>
    <row r="3022" spans="1:2" x14ac:dyDescent="0.4">
      <c r="A3022" s="32">
        <v>27977</v>
      </c>
      <c r="B3022" s="33">
        <v>6.5</v>
      </c>
    </row>
    <row r="3023" spans="1:2" x14ac:dyDescent="0.4">
      <c r="A3023" s="32">
        <v>23395</v>
      </c>
      <c r="B3023" s="33">
        <v>4</v>
      </c>
    </row>
    <row r="3024" spans="1:2" x14ac:dyDescent="0.4">
      <c r="A3024" s="32">
        <v>23394</v>
      </c>
      <c r="B3024" s="33">
        <v>4.2</v>
      </c>
    </row>
    <row r="3025" spans="1:2" x14ac:dyDescent="0.4">
      <c r="A3025" s="32">
        <v>32585</v>
      </c>
      <c r="B3025" s="33">
        <v>0</v>
      </c>
    </row>
    <row r="3026" spans="1:2" x14ac:dyDescent="0.4">
      <c r="A3026" s="32">
        <v>32586</v>
      </c>
      <c r="B3026" s="33">
        <v>0</v>
      </c>
    </row>
    <row r="3027" spans="1:2" x14ac:dyDescent="0.4">
      <c r="A3027" s="32">
        <v>32587</v>
      </c>
      <c r="B3027" s="33">
        <v>0</v>
      </c>
    </row>
    <row r="3028" spans="1:2" x14ac:dyDescent="0.4">
      <c r="A3028" s="32">
        <v>32589</v>
      </c>
      <c r="B3028" s="33">
        <v>0</v>
      </c>
    </row>
    <row r="3029" spans="1:2" x14ac:dyDescent="0.4">
      <c r="A3029" s="32">
        <v>32588</v>
      </c>
      <c r="B3029" s="33">
        <v>0</v>
      </c>
    </row>
    <row r="3030" spans="1:2" x14ac:dyDescent="0.4">
      <c r="A3030" s="32">
        <v>32582</v>
      </c>
      <c r="B3030" s="33">
        <v>0</v>
      </c>
    </row>
    <row r="3031" spans="1:2" x14ac:dyDescent="0.4">
      <c r="A3031" s="32">
        <v>32584</v>
      </c>
      <c r="B3031" s="33">
        <v>0</v>
      </c>
    </row>
    <row r="3032" spans="1:2" x14ac:dyDescent="0.4">
      <c r="A3032" s="32">
        <v>32583</v>
      </c>
      <c r="B3032" s="33">
        <v>0</v>
      </c>
    </row>
    <row r="3033" spans="1:2" x14ac:dyDescent="0.4">
      <c r="A3033" s="32">
        <v>17518</v>
      </c>
      <c r="B3033" s="33">
        <v>18.46</v>
      </c>
    </row>
    <row r="3034" spans="1:2" x14ac:dyDescent="0.4">
      <c r="A3034" s="32">
        <v>17482</v>
      </c>
      <c r="B3034" s="33">
        <v>18.600000000000001</v>
      </c>
    </row>
    <row r="3035" spans="1:2" x14ac:dyDescent="0.4">
      <c r="A3035" s="32">
        <v>29052</v>
      </c>
      <c r="B3035" s="33">
        <v>18.600000000000001</v>
      </c>
    </row>
    <row r="3036" spans="1:2" x14ac:dyDescent="0.4">
      <c r="A3036" s="32">
        <v>28798</v>
      </c>
      <c r="B3036" s="33">
        <v>4.9000000000000004</v>
      </c>
    </row>
    <row r="3037" spans="1:2" x14ac:dyDescent="0.4">
      <c r="A3037" s="32">
        <v>13842</v>
      </c>
      <c r="B3037" s="33">
        <v>4.9000000000000004</v>
      </c>
    </row>
    <row r="3038" spans="1:2" x14ac:dyDescent="0.4">
      <c r="A3038" s="32">
        <v>17523</v>
      </c>
      <c r="B3038" s="33">
        <v>7</v>
      </c>
    </row>
    <row r="3039" spans="1:2" x14ac:dyDescent="0.4">
      <c r="A3039" s="32">
        <v>18506</v>
      </c>
      <c r="B3039" s="33">
        <v>4.9000000000000004</v>
      </c>
    </row>
    <row r="3040" spans="1:2" x14ac:dyDescent="0.4">
      <c r="A3040" s="32">
        <v>17519</v>
      </c>
      <c r="B3040" s="33">
        <v>8.6</v>
      </c>
    </row>
    <row r="3041" spans="1:2" x14ac:dyDescent="0.4">
      <c r="A3041" s="32">
        <v>30469</v>
      </c>
      <c r="B3041" s="33">
        <v>4.9000000000000004</v>
      </c>
    </row>
    <row r="3042" spans="1:2" x14ac:dyDescent="0.4">
      <c r="A3042" s="32">
        <v>30470</v>
      </c>
      <c r="B3042" s="33">
        <v>18.600000000000001</v>
      </c>
    </row>
    <row r="3043" spans="1:2" x14ac:dyDescent="0.4">
      <c r="A3043" s="32">
        <v>27650</v>
      </c>
      <c r="B3043" s="33">
        <v>19.5</v>
      </c>
    </row>
    <row r="3044" spans="1:2" x14ac:dyDescent="0.4">
      <c r="A3044" s="32">
        <v>17870</v>
      </c>
      <c r="B3044" s="33">
        <v>20.5</v>
      </c>
    </row>
    <row r="3045" spans="1:2" x14ac:dyDescent="0.4">
      <c r="A3045" s="32">
        <v>31442</v>
      </c>
      <c r="B3045" s="33">
        <v>19.2</v>
      </c>
    </row>
    <row r="3046" spans="1:2" x14ac:dyDescent="0.4">
      <c r="A3046" s="32">
        <v>16195</v>
      </c>
      <c r="B3046" s="33">
        <v>17.8</v>
      </c>
    </row>
    <row r="3047" spans="1:2" x14ac:dyDescent="0.4">
      <c r="A3047" s="32">
        <v>16197</v>
      </c>
      <c r="B3047" s="33">
        <v>12.9</v>
      </c>
    </row>
    <row r="3048" spans="1:2" x14ac:dyDescent="0.4">
      <c r="A3048" s="32">
        <v>23157</v>
      </c>
      <c r="B3048" s="33">
        <v>2</v>
      </c>
    </row>
    <row r="3049" spans="1:2" x14ac:dyDescent="0.4">
      <c r="A3049" s="32">
        <v>32078</v>
      </c>
      <c r="B3049" s="33">
        <v>2.5</v>
      </c>
    </row>
    <row r="3050" spans="1:2" x14ac:dyDescent="0.4">
      <c r="A3050" s="32">
        <v>32079</v>
      </c>
      <c r="B3050" s="33">
        <v>2.5</v>
      </c>
    </row>
    <row r="3051" spans="1:2" x14ac:dyDescent="0.4">
      <c r="A3051" s="32">
        <v>32663</v>
      </c>
      <c r="B3051" s="33">
        <v>2.5</v>
      </c>
    </row>
    <row r="3052" spans="1:2" x14ac:dyDescent="0.4">
      <c r="A3052" s="32">
        <v>32080</v>
      </c>
      <c r="B3052" s="33">
        <v>2.5</v>
      </c>
    </row>
    <row r="3053" spans="1:2" x14ac:dyDescent="0.4">
      <c r="A3053" s="32">
        <v>28057</v>
      </c>
      <c r="B3053" s="33">
        <v>2.5</v>
      </c>
    </row>
    <row r="3054" spans="1:2" x14ac:dyDescent="0.4">
      <c r="A3054" s="32">
        <v>28058</v>
      </c>
      <c r="B3054" s="33">
        <v>2.5</v>
      </c>
    </row>
    <row r="3055" spans="1:2" x14ac:dyDescent="0.4">
      <c r="A3055" s="32">
        <v>15921</v>
      </c>
      <c r="B3055" s="33">
        <v>3.2</v>
      </c>
    </row>
    <row r="3056" spans="1:2" x14ac:dyDescent="0.4">
      <c r="A3056" s="32">
        <v>10150</v>
      </c>
      <c r="B3056" s="33">
        <v>9.1999999999999993</v>
      </c>
    </row>
    <row r="3057" spans="1:2" x14ac:dyDescent="0.4">
      <c r="A3057" s="32">
        <v>10149</v>
      </c>
      <c r="B3057" s="33">
        <v>9.1999999999999993</v>
      </c>
    </row>
    <row r="3058" spans="1:2" x14ac:dyDescent="0.4">
      <c r="A3058" s="32">
        <v>10253</v>
      </c>
      <c r="B3058" s="33">
        <v>2.2999999999999998</v>
      </c>
    </row>
    <row r="3059" spans="1:2" x14ac:dyDescent="0.4">
      <c r="A3059" s="32">
        <v>10146</v>
      </c>
      <c r="B3059" s="33">
        <v>5.8</v>
      </c>
    </row>
    <row r="3060" spans="1:2" x14ac:dyDescent="0.4">
      <c r="A3060" s="32">
        <v>10147</v>
      </c>
      <c r="B3060" s="33">
        <v>7.3</v>
      </c>
    </row>
    <row r="3061" spans="1:2" x14ac:dyDescent="0.4">
      <c r="A3061" s="32">
        <v>27388</v>
      </c>
      <c r="B3061" s="33">
        <v>2.4</v>
      </c>
    </row>
    <row r="3062" spans="1:2" x14ac:dyDescent="0.4">
      <c r="A3062" s="32">
        <v>18160</v>
      </c>
      <c r="B3062" s="33">
        <v>8</v>
      </c>
    </row>
    <row r="3063" spans="1:2" x14ac:dyDescent="0.4">
      <c r="A3063" s="32">
        <v>22713</v>
      </c>
      <c r="B3063" s="33">
        <v>7</v>
      </c>
    </row>
    <row r="3064" spans="1:2" x14ac:dyDescent="0.4">
      <c r="A3064" s="32">
        <v>18159</v>
      </c>
      <c r="B3064" s="33">
        <v>8</v>
      </c>
    </row>
    <row r="3065" spans="1:2" x14ac:dyDescent="0.4">
      <c r="A3065" s="32">
        <v>32372</v>
      </c>
      <c r="B3065" s="33">
        <v>1</v>
      </c>
    </row>
    <row r="3066" spans="1:2" x14ac:dyDescent="0.4">
      <c r="A3066" s="32">
        <v>32497</v>
      </c>
      <c r="B3066" s="33">
        <v>0</v>
      </c>
    </row>
    <row r="3067" spans="1:2" x14ac:dyDescent="0.4">
      <c r="A3067" s="32">
        <v>29002</v>
      </c>
      <c r="B3067" s="33">
        <v>1</v>
      </c>
    </row>
    <row r="3068" spans="1:2" x14ac:dyDescent="0.4">
      <c r="A3068" s="32">
        <v>29882</v>
      </c>
      <c r="B3068" s="33">
        <v>3</v>
      </c>
    </row>
    <row r="3069" spans="1:2" x14ac:dyDescent="0.4">
      <c r="A3069" s="32">
        <v>29269</v>
      </c>
      <c r="B3069" s="33">
        <v>4</v>
      </c>
    </row>
    <row r="3070" spans="1:2" x14ac:dyDescent="0.4">
      <c r="A3070" s="32">
        <v>29883</v>
      </c>
      <c r="B3070" s="33">
        <v>1.5</v>
      </c>
    </row>
    <row r="3071" spans="1:2" x14ac:dyDescent="0.4">
      <c r="A3071" s="32">
        <v>29884</v>
      </c>
      <c r="B3071" s="33">
        <v>0.8</v>
      </c>
    </row>
    <row r="3072" spans="1:2" x14ac:dyDescent="0.4">
      <c r="A3072" s="32">
        <v>32101</v>
      </c>
      <c r="B3072" s="33">
        <v>3</v>
      </c>
    </row>
    <row r="3073" spans="1:2" x14ac:dyDescent="0.4">
      <c r="A3073" s="32">
        <v>32428</v>
      </c>
      <c r="B3073" s="33">
        <v>5.5</v>
      </c>
    </row>
    <row r="3074" spans="1:2" x14ac:dyDescent="0.4">
      <c r="A3074" s="32">
        <v>28567</v>
      </c>
      <c r="B3074" s="33">
        <v>11</v>
      </c>
    </row>
    <row r="3075" spans="1:2" x14ac:dyDescent="0.4">
      <c r="A3075" s="32">
        <v>28568</v>
      </c>
      <c r="B3075" s="33">
        <v>10.5</v>
      </c>
    </row>
    <row r="3076" spans="1:2" x14ac:dyDescent="0.4">
      <c r="A3076" s="32">
        <v>32019</v>
      </c>
      <c r="B3076" s="33">
        <v>20.9</v>
      </c>
    </row>
    <row r="3077" spans="1:2" x14ac:dyDescent="0.4">
      <c r="A3077" s="32">
        <v>12628</v>
      </c>
      <c r="B3077" s="33">
        <v>25.4</v>
      </c>
    </row>
    <row r="3078" spans="1:2" x14ac:dyDescent="0.4">
      <c r="A3078" s="32">
        <v>12629</v>
      </c>
      <c r="B3078" s="33">
        <v>39.799999999999997</v>
      </c>
    </row>
    <row r="3079" spans="1:2" x14ac:dyDescent="0.4">
      <c r="A3079" s="32">
        <v>12627</v>
      </c>
      <c r="B3079" s="33">
        <v>14</v>
      </c>
    </row>
    <row r="3080" spans="1:2" x14ac:dyDescent="0.4">
      <c r="A3080" s="32">
        <v>10338</v>
      </c>
      <c r="B3080" s="33">
        <v>9.4</v>
      </c>
    </row>
    <row r="3081" spans="1:2" x14ac:dyDescent="0.4">
      <c r="A3081" s="32">
        <v>27622</v>
      </c>
      <c r="B3081" s="33">
        <v>2.2000000000000002</v>
      </c>
    </row>
    <row r="3082" spans="1:2" x14ac:dyDescent="0.4">
      <c r="A3082" s="32">
        <v>27623</v>
      </c>
      <c r="B3082" s="33">
        <v>2.5</v>
      </c>
    </row>
    <row r="3083" spans="1:2" x14ac:dyDescent="0.4">
      <c r="A3083" s="32">
        <v>32522</v>
      </c>
      <c r="B3083" s="33">
        <v>0</v>
      </c>
    </row>
    <row r="3084" spans="1:2" x14ac:dyDescent="0.4">
      <c r="A3084" s="32">
        <v>16779</v>
      </c>
      <c r="B3084" s="33">
        <v>8.9</v>
      </c>
    </row>
    <row r="3085" spans="1:2" x14ac:dyDescent="0.4">
      <c r="A3085" s="32">
        <v>16778</v>
      </c>
      <c r="B3085" s="33">
        <v>9</v>
      </c>
    </row>
    <row r="3086" spans="1:2" x14ac:dyDescent="0.4">
      <c r="A3086" s="32">
        <v>14958</v>
      </c>
      <c r="B3086" s="33">
        <v>8.9</v>
      </c>
    </row>
    <row r="3087" spans="1:2" x14ac:dyDescent="0.4">
      <c r="A3087" s="32">
        <v>14959</v>
      </c>
      <c r="B3087" s="33">
        <v>8.9</v>
      </c>
    </row>
    <row r="3088" spans="1:2" x14ac:dyDescent="0.4">
      <c r="A3088" s="32">
        <v>28137</v>
      </c>
      <c r="B3088" s="33">
        <v>59.9</v>
      </c>
    </row>
    <row r="3089" spans="1:2" x14ac:dyDescent="0.4">
      <c r="A3089" s="32">
        <v>28125</v>
      </c>
      <c r="B3089" s="33">
        <v>6.6</v>
      </c>
    </row>
    <row r="3090" spans="1:2" x14ac:dyDescent="0.4">
      <c r="A3090" s="32">
        <v>28128</v>
      </c>
      <c r="B3090" s="33">
        <v>13.5</v>
      </c>
    </row>
    <row r="3091" spans="1:2" x14ac:dyDescent="0.4">
      <c r="A3091" s="32">
        <v>28130</v>
      </c>
      <c r="B3091" s="33">
        <v>21.9</v>
      </c>
    </row>
    <row r="3092" spans="1:2" x14ac:dyDescent="0.4">
      <c r="A3092" s="32">
        <v>28127</v>
      </c>
      <c r="B3092" s="33">
        <v>6.9</v>
      </c>
    </row>
    <row r="3093" spans="1:2" x14ac:dyDescent="0.4">
      <c r="A3093" s="32">
        <v>28129</v>
      </c>
      <c r="B3093" s="33">
        <v>13.5</v>
      </c>
    </row>
    <row r="3094" spans="1:2" x14ac:dyDescent="0.4">
      <c r="A3094" s="32">
        <v>28131</v>
      </c>
      <c r="B3094" s="33">
        <v>21.2</v>
      </c>
    </row>
    <row r="3095" spans="1:2" x14ac:dyDescent="0.4">
      <c r="A3095" s="32">
        <v>28133</v>
      </c>
      <c r="B3095" s="33">
        <v>17</v>
      </c>
    </row>
    <row r="3096" spans="1:2" x14ac:dyDescent="0.4">
      <c r="A3096" s="32">
        <v>28132</v>
      </c>
      <c r="B3096" s="33">
        <v>15.9</v>
      </c>
    </row>
    <row r="3097" spans="1:2" x14ac:dyDescent="0.4">
      <c r="A3097" s="32">
        <v>28134</v>
      </c>
      <c r="B3097" s="33">
        <v>19.899999999999999</v>
      </c>
    </row>
    <row r="3098" spans="1:2" x14ac:dyDescent="0.4">
      <c r="A3098" s="32">
        <v>28135</v>
      </c>
      <c r="B3098" s="33">
        <v>40.9</v>
      </c>
    </row>
    <row r="3099" spans="1:2" x14ac:dyDescent="0.4">
      <c r="A3099" s="32">
        <v>28136</v>
      </c>
      <c r="B3099" s="33">
        <v>25.5</v>
      </c>
    </row>
    <row r="3100" spans="1:2" x14ac:dyDescent="0.4">
      <c r="A3100" s="32">
        <v>23676</v>
      </c>
      <c r="B3100" s="33">
        <v>8.1999999999999993</v>
      </c>
    </row>
    <row r="3101" spans="1:2" x14ac:dyDescent="0.4">
      <c r="A3101" s="32">
        <v>23677</v>
      </c>
      <c r="B3101" s="33">
        <v>6</v>
      </c>
    </row>
    <row r="3102" spans="1:2" x14ac:dyDescent="0.4">
      <c r="A3102" s="32">
        <v>23675</v>
      </c>
      <c r="B3102" s="33">
        <v>12.6</v>
      </c>
    </row>
    <row r="3103" spans="1:2" x14ac:dyDescent="0.4">
      <c r="A3103" s="32">
        <v>15828</v>
      </c>
      <c r="B3103" s="33">
        <v>12.6</v>
      </c>
    </row>
    <row r="3104" spans="1:2" x14ac:dyDescent="0.4">
      <c r="A3104" s="32">
        <v>15831</v>
      </c>
      <c r="B3104" s="33">
        <v>12.5</v>
      </c>
    </row>
    <row r="3105" spans="1:2" x14ac:dyDescent="0.4">
      <c r="A3105" s="32">
        <v>15833</v>
      </c>
      <c r="B3105" s="33">
        <v>12.6</v>
      </c>
    </row>
    <row r="3106" spans="1:2" x14ac:dyDescent="0.4">
      <c r="A3106" s="32">
        <v>15832</v>
      </c>
      <c r="B3106" s="33">
        <v>10.8</v>
      </c>
    </row>
    <row r="3107" spans="1:2" x14ac:dyDescent="0.4">
      <c r="A3107" s="32">
        <v>27315</v>
      </c>
      <c r="B3107" s="33">
        <v>8.9</v>
      </c>
    </row>
    <row r="3108" spans="1:2" x14ac:dyDescent="0.4">
      <c r="A3108" s="32">
        <v>12150</v>
      </c>
      <c r="B3108" s="33">
        <v>25</v>
      </c>
    </row>
    <row r="3109" spans="1:2" x14ac:dyDescent="0.4">
      <c r="A3109" s="32">
        <v>12155</v>
      </c>
      <c r="B3109" s="33">
        <v>13.2</v>
      </c>
    </row>
    <row r="3110" spans="1:2" x14ac:dyDescent="0.4">
      <c r="A3110" s="32">
        <v>18565</v>
      </c>
      <c r="B3110" s="33">
        <v>14.5</v>
      </c>
    </row>
    <row r="3111" spans="1:2" x14ac:dyDescent="0.4">
      <c r="A3111" s="32">
        <v>10468</v>
      </c>
      <c r="B3111" s="33">
        <v>12.8</v>
      </c>
    </row>
    <row r="3112" spans="1:2" x14ac:dyDescent="0.4">
      <c r="A3112" s="32">
        <v>28502</v>
      </c>
      <c r="B3112" s="33">
        <v>0.6</v>
      </c>
    </row>
    <row r="3113" spans="1:2" x14ac:dyDescent="0.4">
      <c r="A3113" s="32">
        <v>2028195</v>
      </c>
      <c r="B3113" s="33">
        <v>48</v>
      </c>
    </row>
    <row r="3114" spans="1:2" x14ac:dyDescent="0.4">
      <c r="A3114" s="32">
        <v>16556</v>
      </c>
      <c r="B3114" s="33">
        <v>8.5</v>
      </c>
    </row>
    <row r="3115" spans="1:2" x14ac:dyDescent="0.4">
      <c r="A3115" s="32">
        <v>28971</v>
      </c>
      <c r="B3115" s="33">
        <v>10</v>
      </c>
    </row>
    <row r="3116" spans="1:2" x14ac:dyDescent="0.4">
      <c r="A3116" s="32">
        <v>22637</v>
      </c>
      <c r="B3116" s="33">
        <v>59.9</v>
      </c>
    </row>
    <row r="3117" spans="1:2" x14ac:dyDescent="0.4">
      <c r="A3117" s="32">
        <v>27629</v>
      </c>
      <c r="B3117" s="33">
        <v>11</v>
      </c>
    </row>
    <row r="3118" spans="1:2" x14ac:dyDescent="0.4">
      <c r="A3118" s="32">
        <v>22636</v>
      </c>
      <c r="B3118" s="33">
        <v>72.8</v>
      </c>
    </row>
    <row r="3119" spans="1:2" x14ac:dyDescent="0.4">
      <c r="A3119" s="32">
        <v>30136</v>
      </c>
      <c r="B3119" s="33">
        <v>12.5</v>
      </c>
    </row>
    <row r="3120" spans="1:2" x14ac:dyDescent="0.4">
      <c r="A3120" s="32">
        <v>22737</v>
      </c>
      <c r="B3120" s="33">
        <v>3.5</v>
      </c>
    </row>
    <row r="3121" spans="1:2" x14ac:dyDescent="0.4">
      <c r="A3121" s="32">
        <v>2018265</v>
      </c>
      <c r="B3121" s="33">
        <v>158</v>
      </c>
    </row>
    <row r="3122" spans="1:2" x14ac:dyDescent="0.4">
      <c r="A3122" s="32">
        <v>2029167</v>
      </c>
      <c r="B3122" s="33">
        <v>0</v>
      </c>
    </row>
    <row r="3123" spans="1:2" x14ac:dyDescent="0.4">
      <c r="A3123" s="32">
        <v>10746</v>
      </c>
      <c r="B3123" s="33">
        <v>14.9</v>
      </c>
    </row>
    <row r="3124" spans="1:2" x14ac:dyDescent="0.4">
      <c r="A3124" s="32">
        <v>10747</v>
      </c>
      <c r="B3124" s="33">
        <v>18.899999999999999</v>
      </c>
    </row>
    <row r="3125" spans="1:2" x14ac:dyDescent="0.4">
      <c r="A3125" s="32">
        <v>10754</v>
      </c>
      <c r="B3125" s="33">
        <v>21.9</v>
      </c>
    </row>
    <row r="3126" spans="1:2" x14ac:dyDescent="0.4">
      <c r="A3126" s="32">
        <v>31710</v>
      </c>
      <c r="B3126" s="33">
        <v>15.9</v>
      </c>
    </row>
    <row r="3127" spans="1:2" x14ac:dyDescent="0.4">
      <c r="A3127" s="32">
        <v>11210</v>
      </c>
      <c r="B3127" s="33">
        <v>8.9</v>
      </c>
    </row>
    <row r="3128" spans="1:2" x14ac:dyDescent="0.4">
      <c r="A3128" s="32">
        <v>29618</v>
      </c>
      <c r="B3128" s="33">
        <v>1.2</v>
      </c>
    </row>
    <row r="3129" spans="1:2" x14ac:dyDescent="0.4">
      <c r="A3129" s="32">
        <v>29619</v>
      </c>
      <c r="B3129" s="33">
        <v>1.8</v>
      </c>
    </row>
    <row r="3130" spans="1:2" x14ac:dyDescent="0.4">
      <c r="A3130" s="32">
        <v>10734</v>
      </c>
      <c r="B3130" s="33">
        <v>15.9</v>
      </c>
    </row>
    <row r="3131" spans="1:2" x14ac:dyDescent="0.4">
      <c r="A3131" s="32">
        <v>10744</v>
      </c>
      <c r="B3131" s="33">
        <v>12.9</v>
      </c>
    </row>
    <row r="3132" spans="1:2" x14ac:dyDescent="0.4">
      <c r="A3132" s="32">
        <v>10745</v>
      </c>
      <c r="B3132" s="33">
        <v>15.9</v>
      </c>
    </row>
    <row r="3133" spans="1:2" x14ac:dyDescent="0.4">
      <c r="A3133" s="32">
        <v>10735</v>
      </c>
      <c r="B3133" s="33">
        <v>19.899999999999999</v>
      </c>
    </row>
    <row r="3134" spans="1:2" x14ac:dyDescent="0.4">
      <c r="A3134" s="32">
        <v>11217</v>
      </c>
      <c r="B3134" s="33">
        <v>7.5</v>
      </c>
    </row>
    <row r="3135" spans="1:2" x14ac:dyDescent="0.4">
      <c r="A3135" s="32">
        <v>11216</v>
      </c>
      <c r="B3135" s="33">
        <v>7.5</v>
      </c>
    </row>
    <row r="3136" spans="1:2" x14ac:dyDescent="0.4">
      <c r="A3136" s="32">
        <v>11211</v>
      </c>
      <c r="B3136" s="33">
        <v>10.9</v>
      </c>
    </row>
    <row r="3137" spans="1:2" x14ac:dyDescent="0.4">
      <c r="A3137" s="32">
        <v>18277</v>
      </c>
      <c r="B3137" s="33">
        <v>1</v>
      </c>
    </row>
    <row r="3138" spans="1:2" x14ac:dyDescent="0.4">
      <c r="A3138" s="32">
        <v>30144</v>
      </c>
      <c r="B3138" s="33">
        <v>0</v>
      </c>
    </row>
    <row r="3139" spans="1:2" x14ac:dyDescent="0.4">
      <c r="A3139" s="32">
        <v>22280</v>
      </c>
      <c r="B3139" s="33">
        <v>1.2</v>
      </c>
    </row>
    <row r="3140" spans="1:2" x14ac:dyDescent="0.4">
      <c r="A3140" s="32">
        <v>30154</v>
      </c>
      <c r="B3140" s="33">
        <v>0</v>
      </c>
    </row>
    <row r="3141" spans="1:2" x14ac:dyDescent="0.4">
      <c r="A3141" s="32">
        <v>22276</v>
      </c>
      <c r="B3141" s="33">
        <v>1</v>
      </c>
    </row>
    <row r="3142" spans="1:2" x14ac:dyDescent="0.4">
      <c r="A3142" s="32">
        <v>11205</v>
      </c>
      <c r="B3142" s="33">
        <v>8</v>
      </c>
    </row>
    <row r="3143" spans="1:2" x14ac:dyDescent="0.4">
      <c r="A3143" s="32">
        <v>11206</v>
      </c>
      <c r="B3143" s="33">
        <v>8.9</v>
      </c>
    </row>
    <row r="3144" spans="1:2" x14ac:dyDescent="0.4">
      <c r="A3144" s="32">
        <v>11209</v>
      </c>
      <c r="B3144" s="33">
        <v>9.9</v>
      </c>
    </row>
    <row r="3145" spans="1:2" x14ac:dyDescent="0.4">
      <c r="A3145" s="32" t="s">
        <v>2839</v>
      </c>
      <c r="B3145" s="33">
        <v>0</v>
      </c>
    </row>
    <row r="3146" spans="1:2" x14ac:dyDescent="0.4">
      <c r="A3146" s="32">
        <v>17773</v>
      </c>
      <c r="B3146" s="33">
        <v>1</v>
      </c>
    </row>
    <row r="3147" spans="1:2" x14ac:dyDescent="0.4">
      <c r="A3147" s="32">
        <v>22413</v>
      </c>
      <c r="B3147" s="33">
        <v>0</v>
      </c>
    </row>
    <row r="3148" spans="1:2" x14ac:dyDescent="0.4">
      <c r="A3148" s="32">
        <v>30595</v>
      </c>
      <c r="B3148" s="33">
        <v>5.8</v>
      </c>
    </row>
    <row r="3149" spans="1:2" x14ac:dyDescent="0.4">
      <c r="A3149" s="32">
        <v>30594</v>
      </c>
      <c r="B3149" s="33">
        <v>1.6</v>
      </c>
    </row>
    <row r="3150" spans="1:2" x14ac:dyDescent="0.4">
      <c r="A3150" s="32">
        <v>22239</v>
      </c>
      <c r="B3150" s="33">
        <v>8.9</v>
      </c>
    </row>
    <row r="3151" spans="1:2" x14ac:dyDescent="0.4">
      <c r="A3151" s="32">
        <v>29411</v>
      </c>
      <c r="B3151" s="33">
        <v>1.8</v>
      </c>
    </row>
    <row r="3152" spans="1:2" x14ac:dyDescent="0.4">
      <c r="A3152" s="32">
        <v>29413</v>
      </c>
      <c r="B3152" s="33">
        <v>12.9</v>
      </c>
    </row>
    <row r="3153" spans="1:2" x14ac:dyDescent="0.4">
      <c r="A3153" s="32">
        <v>18345</v>
      </c>
      <c r="B3153" s="33">
        <v>0</v>
      </c>
    </row>
    <row r="3154" spans="1:2" x14ac:dyDescent="0.4">
      <c r="A3154" s="32">
        <v>22416</v>
      </c>
      <c r="B3154" s="33">
        <v>0</v>
      </c>
    </row>
    <row r="3155" spans="1:2" x14ac:dyDescent="0.4">
      <c r="A3155" s="32">
        <v>29685</v>
      </c>
      <c r="B3155" s="33">
        <v>0</v>
      </c>
    </row>
    <row r="3156" spans="1:2" x14ac:dyDescent="0.4">
      <c r="A3156" s="32">
        <v>29399</v>
      </c>
      <c r="B3156" s="33">
        <v>0</v>
      </c>
    </row>
    <row r="3157" spans="1:2" x14ac:dyDescent="0.4">
      <c r="A3157" s="32">
        <v>18344</v>
      </c>
      <c r="B3157" s="33">
        <v>0</v>
      </c>
    </row>
    <row r="3158" spans="1:2" x14ac:dyDescent="0.4">
      <c r="A3158" s="32">
        <v>29574</v>
      </c>
      <c r="B3158" s="33">
        <v>0</v>
      </c>
    </row>
    <row r="3159" spans="1:2" x14ac:dyDescent="0.4">
      <c r="A3159" s="32">
        <v>23523</v>
      </c>
      <c r="B3159" s="33">
        <v>0</v>
      </c>
    </row>
    <row r="3160" spans="1:2" x14ac:dyDescent="0.4">
      <c r="A3160" s="32">
        <v>22415</v>
      </c>
      <c r="B3160" s="33">
        <v>0</v>
      </c>
    </row>
    <row r="3161" spans="1:2" x14ac:dyDescent="0.4">
      <c r="A3161" s="32">
        <v>22414</v>
      </c>
      <c r="B3161" s="33">
        <v>0</v>
      </c>
    </row>
    <row r="3162" spans="1:2" x14ac:dyDescent="0.4">
      <c r="A3162" s="32">
        <v>28549</v>
      </c>
      <c r="B3162" s="33">
        <v>9.9</v>
      </c>
    </row>
    <row r="3163" spans="1:2" x14ac:dyDescent="0.4">
      <c r="A3163" s="32">
        <v>28547</v>
      </c>
      <c r="B3163" s="33">
        <v>12</v>
      </c>
    </row>
    <row r="3164" spans="1:2" x14ac:dyDescent="0.4">
      <c r="A3164" s="32">
        <v>15285</v>
      </c>
      <c r="B3164" s="33">
        <v>15.4</v>
      </c>
    </row>
    <row r="3165" spans="1:2" x14ac:dyDescent="0.4">
      <c r="A3165" s="32">
        <v>30612</v>
      </c>
      <c r="B3165" s="33">
        <v>12.9</v>
      </c>
    </row>
    <row r="3166" spans="1:2" x14ac:dyDescent="0.4">
      <c r="A3166" s="32">
        <v>15282</v>
      </c>
      <c r="B3166" s="33">
        <v>9.9</v>
      </c>
    </row>
    <row r="3167" spans="1:2" x14ac:dyDescent="0.4">
      <c r="A3167" s="32">
        <v>15292</v>
      </c>
      <c r="B3167" s="33">
        <v>18.5</v>
      </c>
    </row>
    <row r="3168" spans="1:2" x14ac:dyDescent="0.4">
      <c r="A3168" s="32">
        <v>29306</v>
      </c>
      <c r="B3168" s="33">
        <v>13.5</v>
      </c>
    </row>
    <row r="3169" spans="1:2" x14ac:dyDescent="0.4">
      <c r="A3169" s="32">
        <v>29307</v>
      </c>
      <c r="B3169" s="33">
        <v>0</v>
      </c>
    </row>
    <row r="3170" spans="1:2" x14ac:dyDescent="0.4">
      <c r="A3170" s="32">
        <v>28544</v>
      </c>
      <c r="B3170" s="33">
        <v>16.2</v>
      </c>
    </row>
    <row r="3171" spans="1:2" x14ac:dyDescent="0.4">
      <c r="A3171" s="32">
        <v>28545</v>
      </c>
      <c r="B3171" s="33">
        <v>14.5</v>
      </c>
    </row>
    <row r="3172" spans="1:2" x14ac:dyDescent="0.4">
      <c r="A3172" s="32">
        <v>15289</v>
      </c>
      <c r="B3172" s="33">
        <v>18.399999999999999</v>
      </c>
    </row>
    <row r="3173" spans="1:2" x14ac:dyDescent="0.4">
      <c r="A3173" s="32">
        <v>15283</v>
      </c>
      <c r="B3173" s="33">
        <v>12.8</v>
      </c>
    </row>
    <row r="3174" spans="1:2" x14ac:dyDescent="0.4">
      <c r="A3174" s="32">
        <v>28546</v>
      </c>
      <c r="B3174" s="33">
        <v>13</v>
      </c>
    </row>
    <row r="3175" spans="1:2" x14ac:dyDescent="0.4">
      <c r="A3175" s="32">
        <v>28548</v>
      </c>
      <c r="B3175" s="33">
        <v>14</v>
      </c>
    </row>
    <row r="3176" spans="1:2" x14ac:dyDescent="0.4">
      <c r="A3176" s="32">
        <v>15286</v>
      </c>
      <c r="B3176" s="33">
        <v>14.8</v>
      </c>
    </row>
    <row r="3177" spans="1:2" x14ac:dyDescent="0.4">
      <c r="A3177" s="32">
        <v>28550</v>
      </c>
      <c r="B3177" s="33">
        <v>14</v>
      </c>
    </row>
    <row r="3178" spans="1:2" x14ac:dyDescent="0.4">
      <c r="A3178" s="32">
        <v>29323</v>
      </c>
      <c r="B3178" s="33">
        <v>2.5</v>
      </c>
    </row>
    <row r="3179" spans="1:2" x14ac:dyDescent="0.4">
      <c r="A3179" s="32">
        <v>31267</v>
      </c>
      <c r="B3179" s="33">
        <v>3</v>
      </c>
    </row>
    <row r="3180" spans="1:2" x14ac:dyDescent="0.4">
      <c r="A3180" s="32">
        <v>31268</v>
      </c>
      <c r="B3180" s="33">
        <v>2.8</v>
      </c>
    </row>
    <row r="3181" spans="1:2" x14ac:dyDescent="0.4">
      <c r="A3181" s="32">
        <v>29324</v>
      </c>
      <c r="B3181" s="33">
        <v>3.5</v>
      </c>
    </row>
    <row r="3182" spans="1:2" x14ac:dyDescent="0.4">
      <c r="A3182" s="32">
        <v>28461</v>
      </c>
      <c r="B3182" s="33">
        <v>5</v>
      </c>
    </row>
    <row r="3183" spans="1:2" x14ac:dyDescent="0.4">
      <c r="A3183" s="32">
        <v>31627</v>
      </c>
      <c r="B3183" s="33">
        <v>3</v>
      </c>
    </row>
    <row r="3184" spans="1:2" x14ac:dyDescent="0.4">
      <c r="A3184" s="32">
        <v>15402</v>
      </c>
      <c r="B3184" s="33">
        <v>12.3</v>
      </c>
    </row>
    <row r="3185" spans="1:2" x14ac:dyDescent="0.4">
      <c r="A3185" s="32">
        <v>15404</v>
      </c>
      <c r="B3185" s="33">
        <v>5.9</v>
      </c>
    </row>
    <row r="3186" spans="1:2" x14ac:dyDescent="0.4">
      <c r="A3186" s="32">
        <v>15405</v>
      </c>
      <c r="B3186" s="33">
        <v>4.2</v>
      </c>
    </row>
    <row r="3187" spans="1:2" x14ac:dyDescent="0.4">
      <c r="A3187" s="32">
        <v>15406</v>
      </c>
      <c r="B3187" s="33">
        <v>6</v>
      </c>
    </row>
    <row r="3188" spans="1:2" x14ac:dyDescent="0.4">
      <c r="A3188" s="32">
        <v>28923</v>
      </c>
      <c r="B3188" s="33">
        <v>30.9</v>
      </c>
    </row>
    <row r="3189" spans="1:2" x14ac:dyDescent="0.4">
      <c r="A3189" s="32">
        <v>29327</v>
      </c>
      <c r="B3189" s="33">
        <v>11</v>
      </c>
    </row>
    <row r="3190" spans="1:2" x14ac:dyDescent="0.4">
      <c r="A3190" s="32">
        <v>29328</v>
      </c>
      <c r="B3190" s="33">
        <v>18.5</v>
      </c>
    </row>
    <row r="3191" spans="1:2" x14ac:dyDescent="0.4">
      <c r="A3191" s="32">
        <v>29325</v>
      </c>
      <c r="B3191" s="33">
        <v>11.9</v>
      </c>
    </row>
    <row r="3192" spans="1:2" x14ac:dyDescent="0.4">
      <c r="A3192" s="32">
        <v>29326</v>
      </c>
      <c r="B3192" s="33">
        <v>16.899999999999999</v>
      </c>
    </row>
    <row r="3193" spans="1:2" x14ac:dyDescent="0.4">
      <c r="A3193" s="32">
        <v>28926</v>
      </c>
      <c r="B3193" s="33">
        <v>4</v>
      </c>
    </row>
    <row r="3194" spans="1:2" x14ac:dyDescent="0.4">
      <c r="A3194" s="32">
        <v>29613</v>
      </c>
      <c r="B3194" s="33">
        <v>3.5</v>
      </c>
    </row>
    <row r="3195" spans="1:2" x14ac:dyDescent="0.4">
      <c r="A3195" s="32">
        <v>27810</v>
      </c>
      <c r="B3195" s="33">
        <v>0</v>
      </c>
    </row>
    <row r="3196" spans="1:2" x14ac:dyDescent="0.4">
      <c r="A3196" s="32">
        <v>29688</v>
      </c>
      <c r="B3196" s="33">
        <v>0</v>
      </c>
    </row>
    <row r="3197" spans="1:2" x14ac:dyDescent="0.4">
      <c r="A3197" s="32">
        <v>31660</v>
      </c>
      <c r="B3197" s="33">
        <v>0</v>
      </c>
    </row>
    <row r="3198" spans="1:2" x14ac:dyDescent="0.4">
      <c r="A3198" s="32">
        <v>23579</v>
      </c>
      <c r="B3198" s="33">
        <v>0</v>
      </c>
    </row>
    <row r="3199" spans="1:2" x14ac:dyDescent="0.4">
      <c r="A3199" s="32">
        <v>30145</v>
      </c>
      <c r="B3199" s="33">
        <v>0</v>
      </c>
    </row>
    <row r="3200" spans="1:2" x14ac:dyDescent="0.4">
      <c r="A3200" s="32">
        <v>27811</v>
      </c>
      <c r="B3200" s="33">
        <v>0</v>
      </c>
    </row>
    <row r="3201" spans="1:2" x14ac:dyDescent="0.4">
      <c r="A3201" s="32">
        <v>18063</v>
      </c>
      <c r="B3201" s="33">
        <v>0.8</v>
      </c>
    </row>
    <row r="3202" spans="1:2" x14ac:dyDescent="0.4">
      <c r="A3202" s="32">
        <v>18064</v>
      </c>
      <c r="B3202" s="33">
        <v>1.4</v>
      </c>
    </row>
    <row r="3203" spans="1:2" x14ac:dyDescent="0.4">
      <c r="A3203" s="32">
        <v>15907</v>
      </c>
      <c r="B3203" s="33">
        <v>1.8</v>
      </c>
    </row>
    <row r="3204" spans="1:2" x14ac:dyDescent="0.4">
      <c r="A3204" s="32">
        <v>31338</v>
      </c>
      <c r="B3204" s="33">
        <v>22</v>
      </c>
    </row>
    <row r="3205" spans="1:2" x14ac:dyDescent="0.4">
      <c r="A3205" s="32">
        <v>2011601</v>
      </c>
      <c r="B3205" s="33">
        <v>22.5</v>
      </c>
    </row>
    <row r="3206" spans="1:2" x14ac:dyDescent="0.4">
      <c r="A3206" s="32">
        <v>10469</v>
      </c>
      <c r="B3206" s="33">
        <v>9</v>
      </c>
    </row>
    <row r="3207" spans="1:2" x14ac:dyDescent="0.4">
      <c r="A3207" s="32">
        <v>10470</v>
      </c>
      <c r="B3207" s="33">
        <v>11.9</v>
      </c>
    </row>
    <row r="3208" spans="1:2" x14ac:dyDescent="0.4">
      <c r="A3208" s="32">
        <v>10471</v>
      </c>
      <c r="B3208" s="33">
        <v>9.9</v>
      </c>
    </row>
    <row r="3209" spans="1:2" x14ac:dyDescent="0.4">
      <c r="A3209" s="32">
        <v>10472</v>
      </c>
      <c r="B3209" s="33">
        <v>12.5</v>
      </c>
    </row>
    <row r="3210" spans="1:2" x14ac:dyDescent="0.4">
      <c r="A3210" s="32">
        <v>15453</v>
      </c>
      <c r="B3210" s="33">
        <v>18.600000000000001</v>
      </c>
    </row>
    <row r="3211" spans="1:2" x14ac:dyDescent="0.4">
      <c r="A3211" s="32">
        <v>15502</v>
      </c>
      <c r="B3211" s="33">
        <v>16.2</v>
      </c>
    </row>
    <row r="3212" spans="1:2" x14ac:dyDescent="0.4">
      <c r="A3212" s="32">
        <v>10741</v>
      </c>
      <c r="B3212" s="33">
        <v>10.9</v>
      </c>
    </row>
    <row r="3213" spans="1:2" x14ac:dyDescent="0.4">
      <c r="A3213" s="32">
        <v>28495</v>
      </c>
      <c r="B3213" s="33">
        <v>0</v>
      </c>
    </row>
    <row r="3214" spans="1:2" x14ac:dyDescent="0.4">
      <c r="A3214" s="32">
        <v>32251</v>
      </c>
      <c r="B3214" s="33">
        <v>1.5</v>
      </c>
    </row>
    <row r="3215" spans="1:2" x14ac:dyDescent="0.4">
      <c r="A3215" s="32">
        <v>32814</v>
      </c>
      <c r="B3215" s="33">
        <v>1.5</v>
      </c>
    </row>
    <row r="3216" spans="1:2" x14ac:dyDescent="0.4">
      <c r="A3216" s="32">
        <v>31402</v>
      </c>
      <c r="B3216" s="33">
        <v>1.5</v>
      </c>
    </row>
    <row r="3217" spans="1:2" x14ac:dyDescent="0.4">
      <c r="A3217" s="32">
        <v>28463</v>
      </c>
      <c r="B3217" s="33">
        <v>1.1000000000000001</v>
      </c>
    </row>
    <row r="3218" spans="1:2" x14ac:dyDescent="0.4">
      <c r="A3218" s="32">
        <v>32815</v>
      </c>
      <c r="B3218" s="33">
        <v>0</v>
      </c>
    </row>
    <row r="3219" spans="1:2" x14ac:dyDescent="0.4">
      <c r="A3219" s="32">
        <v>2011602</v>
      </c>
      <c r="B3219" s="33">
        <v>14.9</v>
      </c>
    </row>
    <row r="3220" spans="1:2" x14ac:dyDescent="0.4">
      <c r="A3220" s="32">
        <v>22872</v>
      </c>
      <c r="B3220" s="33">
        <v>3.2</v>
      </c>
    </row>
    <row r="3221" spans="1:2" x14ac:dyDescent="0.4">
      <c r="A3221" s="32">
        <v>27870</v>
      </c>
      <c r="B3221" s="33">
        <v>2</v>
      </c>
    </row>
    <row r="3222" spans="1:2" x14ac:dyDescent="0.4">
      <c r="A3222" s="32">
        <v>10774</v>
      </c>
      <c r="B3222" s="33">
        <v>4.9000000000000004</v>
      </c>
    </row>
    <row r="3223" spans="1:2" x14ac:dyDescent="0.4">
      <c r="A3223" s="32">
        <v>31562</v>
      </c>
      <c r="B3223" s="33">
        <v>4</v>
      </c>
    </row>
    <row r="3224" spans="1:2" x14ac:dyDescent="0.4">
      <c r="A3224" s="32">
        <v>16248</v>
      </c>
      <c r="B3224" s="33">
        <v>2</v>
      </c>
    </row>
    <row r="3225" spans="1:2" x14ac:dyDescent="0.4">
      <c r="A3225" s="32">
        <v>31983</v>
      </c>
      <c r="B3225" s="33">
        <v>0</v>
      </c>
    </row>
    <row r="3226" spans="1:2" x14ac:dyDescent="0.4">
      <c r="A3226" s="32">
        <v>31984</v>
      </c>
      <c r="B3226" s="33">
        <v>5.5</v>
      </c>
    </row>
    <row r="3227" spans="1:2" x14ac:dyDescent="0.4">
      <c r="A3227" s="32">
        <v>31985</v>
      </c>
      <c r="B3227" s="33">
        <v>0</v>
      </c>
    </row>
    <row r="3228" spans="1:2" x14ac:dyDescent="0.4">
      <c r="A3228" s="32">
        <v>28711</v>
      </c>
      <c r="B3228" s="33">
        <v>5.8</v>
      </c>
    </row>
    <row r="3229" spans="1:2" x14ac:dyDescent="0.4">
      <c r="A3229" s="32">
        <v>15294</v>
      </c>
      <c r="B3229" s="33">
        <v>6.9</v>
      </c>
    </row>
    <row r="3230" spans="1:2" x14ac:dyDescent="0.4">
      <c r="A3230" s="32">
        <v>29274</v>
      </c>
      <c r="B3230" s="33">
        <v>2.2000000000000002</v>
      </c>
    </row>
    <row r="3231" spans="1:2" x14ac:dyDescent="0.4">
      <c r="A3231" s="32">
        <v>10347</v>
      </c>
      <c r="B3231" s="33">
        <v>4.2</v>
      </c>
    </row>
    <row r="3232" spans="1:2" x14ac:dyDescent="0.4">
      <c r="A3232" s="32">
        <v>16238</v>
      </c>
      <c r="B3232" s="33">
        <v>2</v>
      </c>
    </row>
    <row r="3233" spans="1:2" x14ac:dyDescent="0.4">
      <c r="A3233" s="32">
        <v>29310</v>
      </c>
      <c r="B3233" s="33">
        <v>2</v>
      </c>
    </row>
    <row r="3234" spans="1:2" x14ac:dyDescent="0.4">
      <c r="A3234" s="32">
        <v>23299</v>
      </c>
      <c r="B3234" s="33">
        <v>1.9</v>
      </c>
    </row>
    <row r="3235" spans="1:2" x14ac:dyDescent="0.4">
      <c r="A3235" s="32">
        <v>15295</v>
      </c>
      <c r="B3235" s="33">
        <v>9.4</v>
      </c>
    </row>
    <row r="3236" spans="1:2" x14ac:dyDescent="0.4">
      <c r="A3236" s="32">
        <v>15303</v>
      </c>
      <c r="B3236" s="33">
        <v>10.6</v>
      </c>
    </row>
    <row r="3237" spans="1:2" x14ac:dyDescent="0.4">
      <c r="A3237" s="32">
        <v>31561</v>
      </c>
      <c r="B3237" s="33">
        <v>3</v>
      </c>
    </row>
    <row r="3238" spans="1:2" x14ac:dyDescent="0.4">
      <c r="A3238" s="32">
        <v>31986</v>
      </c>
      <c r="B3238" s="33">
        <v>0</v>
      </c>
    </row>
    <row r="3239" spans="1:2" x14ac:dyDescent="0.4">
      <c r="A3239" s="32">
        <v>15773</v>
      </c>
      <c r="B3239" s="33">
        <v>6.5</v>
      </c>
    </row>
    <row r="3240" spans="1:2" x14ac:dyDescent="0.4">
      <c r="A3240" s="32">
        <v>31889</v>
      </c>
      <c r="B3240" s="33">
        <v>0</v>
      </c>
    </row>
    <row r="3241" spans="1:2" x14ac:dyDescent="0.4">
      <c r="A3241" s="32">
        <v>31890</v>
      </c>
      <c r="B3241" s="33">
        <v>21.6</v>
      </c>
    </row>
    <row r="3242" spans="1:2" x14ac:dyDescent="0.4">
      <c r="A3242" s="32">
        <v>22398</v>
      </c>
      <c r="B3242" s="33">
        <v>33.9</v>
      </c>
    </row>
    <row r="3243" spans="1:2" x14ac:dyDescent="0.4">
      <c r="A3243" s="32">
        <v>32732</v>
      </c>
      <c r="B3243" s="33">
        <v>18.899999999999999</v>
      </c>
    </row>
    <row r="3244" spans="1:2" x14ac:dyDescent="0.4">
      <c r="A3244" s="32">
        <v>15454</v>
      </c>
      <c r="B3244" s="33">
        <v>15.9</v>
      </c>
    </row>
    <row r="3245" spans="1:2" x14ac:dyDescent="0.4">
      <c r="A3245" s="32">
        <v>27474</v>
      </c>
      <c r="B3245" s="33">
        <v>91.6</v>
      </c>
    </row>
    <row r="3246" spans="1:2" x14ac:dyDescent="0.4">
      <c r="A3246" s="32">
        <v>27468</v>
      </c>
      <c r="B3246" s="33">
        <v>84</v>
      </c>
    </row>
    <row r="3247" spans="1:2" x14ac:dyDescent="0.4">
      <c r="A3247" s="32">
        <v>27467</v>
      </c>
      <c r="B3247" s="33">
        <v>95</v>
      </c>
    </row>
    <row r="3248" spans="1:2" x14ac:dyDescent="0.4">
      <c r="A3248" s="32">
        <v>30158</v>
      </c>
      <c r="B3248" s="33">
        <v>15.9</v>
      </c>
    </row>
    <row r="3249" spans="1:2" x14ac:dyDescent="0.4">
      <c r="A3249" s="32">
        <v>16642</v>
      </c>
      <c r="B3249" s="33">
        <v>21</v>
      </c>
    </row>
    <row r="3250" spans="1:2" x14ac:dyDescent="0.4">
      <c r="A3250" s="32">
        <v>16643</v>
      </c>
      <c r="B3250" s="33">
        <v>16.899999999999999</v>
      </c>
    </row>
    <row r="3251" spans="1:2" x14ac:dyDescent="0.4">
      <c r="A3251" s="32">
        <v>27116</v>
      </c>
      <c r="B3251" s="33">
        <v>26.06</v>
      </c>
    </row>
    <row r="3252" spans="1:2" x14ac:dyDescent="0.4">
      <c r="A3252" s="32">
        <v>16639</v>
      </c>
      <c r="B3252" s="33">
        <v>65</v>
      </c>
    </row>
    <row r="3253" spans="1:2" x14ac:dyDescent="0.4">
      <c r="A3253" s="32">
        <v>16641</v>
      </c>
      <c r="B3253" s="33">
        <v>44.9</v>
      </c>
    </row>
    <row r="3254" spans="1:2" x14ac:dyDescent="0.4">
      <c r="A3254" s="32">
        <v>16640</v>
      </c>
      <c r="B3254" s="33">
        <v>15.9</v>
      </c>
    </row>
    <row r="3255" spans="1:2" x14ac:dyDescent="0.4">
      <c r="A3255" s="32">
        <v>29553</v>
      </c>
      <c r="B3255" s="33">
        <v>28</v>
      </c>
    </row>
    <row r="3256" spans="1:2" x14ac:dyDescent="0.4">
      <c r="A3256" s="32">
        <v>29555</v>
      </c>
      <c r="B3256" s="33">
        <v>28</v>
      </c>
    </row>
    <row r="3257" spans="1:2" x14ac:dyDescent="0.4">
      <c r="A3257" s="32">
        <v>29554</v>
      </c>
      <c r="B3257" s="33">
        <v>28</v>
      </c>
    </row>
    <row r="3258" spans="1:2" x14ac:dyDescent="0.4">
      <c r="A3258" s="32">
        <v>29556</v>
      </c>
      <c r="B3258" s="33">
        <v>28</v>
      </c>
    </row>
    <row r="3259" spans="1:2" x14ac:dyDescent="0.4">
      <c r="A3259" s="32">
        <v>30597</v>
      </c>
      <c r="B3259" s="33">
        <v>28</v>
      </c>
    </row>
    <row r="3260" spans="1:2" x14ac:dyDescent="0.4">
      <c r="A3260" s="32">
        <v>29557</v>
      </c>
      <c r="B3260" s="33">
        <v>28</v>
      </c>
    </row>
    <row r="3261" spans="1:2" x14ac:dyDescent="0.4">
      <c r="A3261" s="32">
        <v>30596</v>
      </c>
      <c r="B3261" s="33">
        <v>28</v>
      </c>
    </row>
    <row r="3262" spans="1:2" x14ac:dyDescent="0.4">
      <c r="A3262" s="32">
        <v>29561</v>
      </c>
      <c r="B3262" s="33">
        <v>28</v>
      </c>
    </row>
    <row r="3263" spans="1:2" x14ac:dyDescent="0.4">
      <c r="A3263" s="32">
        <v>29449</v>
      </c>
      <c r="B3263" s="33">
        <v>13.8</v>
      </c>
    </row>
    <row r="3264" spans="1:2" x14ac:dyDescent="0.4">
      <c r="A3264" s="32">
        <v>29450</v>
      </c>
      <c r="B3264" s="33">
        <v>11.2</v>
      </c>
    </row>
    <row r="3265" spans="1:2" x14ac:dyDescent="0.4">
      <c r="A3265" s="32">
        <v>29443</v>
      </c>
      <c r="B3265" s="33">
        <v>20.2</v>
      </c>
    </row>
    <row r="3266" spans="1:2" x14ac:dyDescent="0.4">
      <c r="A3266" s="32">
        <v>32442</v>
      </c>
      <c r="B3266" s="33">
        <v>0</v>
      </c>
    </row>
    <row r="3267" spans="1:2" x14ac:dyDescent="0.4">
      <c r="A3267" s="32">
        <v>29452</v>
      </c>
      <c r="B3267" s="33">
        <v>11.2</v>
      </c>
    </row>
    <row r="3268" spans="1:2" x14ac:dyDescent="0.4">
      <c r="A3268" s="32">
        <v>29453</v>
      </c>
      <c r="B3268" s="33">
        <v>11.2</v>
      </c>
    </row>
    <row r="3269" spans="1:2" x14ac:dyDescent="0.4">
      <c r="A3269" s="32">
        <v>29439</v>
      </c>
      <c r="B3269" s="33">
        <v>26.8</v>
      </c>
    </row>
    <row r="3270" spans="1:2" x14ac:dyDescent="0.4">
      <c r="A3270" s="32">
        <v>32440</v>
      </c>
      <c r="B3270" s="33">
        <v>0</v>
      </c>
    </row>
    <row r="3271" spans="1:2" x14ac:dyDescent="0.4">
      <c r="A3271" s="32">
        <v>32439</v>
      </c>
      <c r="B3271" s="33">
        <v>0</v>
      </c>
    </row>
    <row r="3272" spans="1:2" x14ac:dyDescent="0.4">
      <c r="A3272" s="32">
        <v>29444</v>
      </c>
      <c r="B3272" s="33">
        <v>27.9</v>
      </c>
    </row>
    <row r="3273" spans="1:2" x14ac:dyDescent="0.4">
      <c r="A3273" s="32">
        <v>29451</v>
      </c>
      <c r="B3273" s="33">
        <v>11.2</v>
      </c>
    </row>
    <row r="3274" spans="1:2" x14ac:dyDescent="0.4">
      <c r="A3274" s="32">
        <v>29441</v>
      </c>
      <c r="B3274" s="33">
        <v>0</v>
      </c>
    </row>
    <row r="3275" spans="1:2" x14ac:dyDescent="0.4">
      <c r="A3275" s="32">
        <v>32443</v>
      </c>
      <c r="B3275" s="33">
        <v>0</v>
      </c>
    </row>
    <row r="3276" spans="1:2" x14ac:dyDescent="0.4">
      <c r="A3276" s="32">
        <v>32441</v>
      </c>
      <c r="B3276" s="33">
        <v>0</v>
      </c>
    </row>
    <row r="3277" spans="1:2" x14ac:dyDescent="0.4">
      <c r="A3277" s="32">
        <v>22955</v>
      </c>
      <c r="B3277" s="33">
        <v>168</v>
      </c>
    </row>
    <row r="3278" spans="1:2" x14ac:dyDescent="0.4">
      <c r="A3278" s="32">
        <v>10339</v>
      </c>
      <c r="B3278" s="33">
        <v>9.4</v>
      </c>
    </row>
    <row r="3279" spans="1:2" x14ac:dyDescent="0.4">
      <c r="A3279" s="32">
        <v>28201</v>
      </c>
      <c r="B3279" s="33">
        <v>33.9</v>
      </c>
    </row>
    <row r="3280" spans="1:2" x14ac:dyDescent="0.4">
      <c r="A3280" s="32">
        <v>17153</v>
      </c>
      <c r="B3280" s="33">
        <v>32.6</v>
      </c>
    </row>
    <row r="3281" spans="1:2" x14ac:dyDescent="0.4">
      <c r="A3281" s="32">
        <v>17170</v>
      </c>
      <c r="B3281" s="33">
        <v>32.6</v>
      </c>
    </row>
    <row r="3282" spans="1:2" x14ac:dyDescent="0.4">
      <c r="A3282" s="32">
        <v>27362</v>
      </c>
      <c r="B3282" s="33">
        <v>29</v>
      </c>
    </row>
    <row r="3283" spans="1:2" x14ac:dyDescent="0.4">
      <c r="A3283" s="32">
        <v>27361</v>
      </c>
      <c r="B3283" s="33">
        <v>29</v>
      </c>
    </row>
    <row r="3284" spans="1:2" x14ac:dyDescent="0.4">
      <c r="A3284" s="32">
        <v>27363</v>
      </c>
      <c r="B3284" s="33">
        <v>37.5</v>
      </c>
    </row>
    <row r="3285" spans="1:2" x14ac:dyDescent="0.4">
      <c r="A3285" s="32">
        <v>27364</v>
      </c>
      <c r="B3285" s="33">
        <v>40.5</v>
      </c>
    </row>
    <row r="3286" spans="1:2" x14ac:dyDescent="0.4">
      <c r="A3286" s="32">
        <v>28080</v>
      </c>
      <c r="B3286" s="33">
        <v>33.9</v>
      </c>
    </row>
    <row r="3287" spans="1:2" x14ac:dyDescent="0.4">
      <c r="A3287" s="32">
        <v>28074</v>
      </c>
      <c r="B3287" s="33">
        <v>33.9</v>
      </c>
    </row>
    <row r="3288" spans="1:2" x14ac:dyDescent="0.4">
      <c r="A3288" s="32">
        <v>28077</v>
      </c>
      <c r="B3288" s="33">
        <v>38.9</v>
      </c>
    </row>
    <row r="3289" spans="1:2" x14ac:dyDescent="0.4">
      <c r="A3289" s="32">
        <v>31823</v>
      </c>
      <c r="B3289" s="33">
        <v>3.5</v>
      </c>
    </row>
    <row r="3290" spans="1:2" x14ac:dyDescent="0.4">
      <c r="A3290" s="32">
        <v>32552</v>
      </c>
      <c r="B3290" s="33">
        <v>28.9</v>
      </c>
    </row>
    <row r="3291" spans="1:2" x14ac:dyDescent="0.4">
      <c r="A3291" s="32">
        <v>28076</v>
      </c>
      <c r="B3291" s="33">
        <v>41.6</v>
      </c>
    </row>
    <row r="3292" spans="1:2" x14ac:dyDescent="0.4">
      <c r="A3292" s="32">
        <v>28200</v>
      </c>
      <c r="B3292" s="33">
        <v>33.9</v>
      </c>
    </row>
    <row r="3293" spans="1:2" x14ac:dyDescent="0.4">
      <c r="A3293" s="32">
        <v>32553</v>
      </c>
      <c r="B3293" s="33">
        <v>22.9</v>
      </c>
    </row>
    <row r="3294" spans="1:2" x14ac:dyDescent="0.4">
      <c r="A3294" s="32">
        <v>17166</v>
      </c>
      <c r="B3294" s="33">
        <v>28.2</v>
      </c>
    </row>
    <row r="3295" spans="1:2" x14ac:dyDescent="0.4">
      <c r="A3295" s="32">
        <v>29078</v>
      </c>
      <c r="B3295" s="33">
        <v>13.6</v>
      </c>
    </row>
    <row r="3296" spans="1:2" x14ac:dyDescent="0.4">
      <c r="A3296" s="32">
        <v>28748</v>
      </c>
      <c r="B3296" s="33">
        <v>8.1999999999999993</v>
      </c>
    </row>
    <row r="3297" spans="1:2" x14ac:dyDescent="0.4">
      <c r="A3297" s="32">
        <v>28747</v>
      </c>
      <c r="B3297" s="33">
        <v>13.5</v>
      </c>
    </row>
    <row r="3298" spans="1:2" x14ac:dyDescent="0.4">
      <c r="A3298" s="32">
        <v>2018028</v>
      </c>
      <c r="B3298" s="33">
        <v>15.9</v>
      </c>
    </row>
    <row r="3299" spans="1:2" x14ac:dyDescent="0.4">
      <c r="A3299" s="32">
        <v>29461</v>
      </c>
      <c r="B3299" s="33">
        <v>19.899999999999999</v>
      </c>
    </row>
    <row r="3300" spans="1:2" x14ac:dyDescent="0.4">
      <c r="A3300" s="32">
        <v>28891</v>
      </c>
      <c r="B3300" s="33">
        <v>24.9</v>
      </c>
    </row>
    <row r="3301" spans="1:2" x14ac:dyDescent="0.4">
      <c r="A3301" s="32">
        <v>16497</v>
      </c>
      <c r="B3301" s="33">
        <v>2.9</v>
      </c>
    </row>
    <row r="3302" spans="1:2" x14ac:dyDescent="0.4">
      <c r="A3302" s="32">
        <v>10729</v>
      </c>
      <c r="B3302" s="33">
        <v>8.9</v>
      </c>
    </row>
    <row r="3303" spans="1:2" x14ac:dyDescent="0.4">
      <c r="A3303" s="32">
        <v>28034</v>
      </c>
      <c r="B3303" s="33">
        <v>6.9</v>
      </c>
    </row>
    <row r="3304" spans="1:2" x14ac:dyDescent="0.4">
      <c r="A3304" s="32">
        <v>17353</v>
      </c>
      <c r="B3304" s="33">
        <v>4.5999999999999996</v>
      </c>
    </row>
    <row r="3305" spans="1:2" x14ac:dyDescent="0.4">
      <c r="A3305" s="32">
        <v>17340</v>
      </c>
      <c r="B3305" s="33">
        <v>3.2</v>
      </c>
    </row>
    <row r="3306" spans="1:2" x14ac:dyDescent="0.4">
      <c r="A3306" s="32">
        <v>31502</v>
      </c>
      <c r="B3306" s="33">
        <v>8</v>
      </c>
    </row>
    <row r="3307" spans="1:2" x14ac:dyDescent="0.4">
      <c r="A3307" s="32">
        <v>29551</v>
      </c>
      <c r="B3307" s="33">
        <v>4.9000000000000004</v>
      </c>
    </row>
    <row r="3308" spans="1:2" x14ac:dyDescent="0.4">
      <c r="A3308" s="32">
        <v>29550</v>
      </c>
      <c r="B3308" s="33">
        <v>4.9000000000000004</v>
      </c>
    </row>
    <row r="3309" spans="1:2" x14ac:dyDescent="0.4">
      <c r="A3309" s="32">
        <v>28846</v>
      </c>
      <c r="B3309" s="33">
        <v>4.9000000000000004</v>
      </c>
    </row>
    <row r="3310" spans="1:2" x14ac:dyDescent="0.4">
      <c r="A3310" s="32">
        <v>28845</v>
      </c>
      <c r="B3310" s="33">
        <v>4.5999999999999996</v>
      </c>
    </row>
    <row r="3311" spans="1:2" x14ac:dyDescent="0.4">
      <c r="A3311" s="32">
        <v>28843</v>
      </c>
      <c r="B3311" s="33">
        <v>4.9000000000000004</v>
      </c>
    </row>
    <row r="3312" spans="1:2" x14ac:dyDescent="0.4">
      <c r="A3312" s="32">
        <v>28844</v>
      </c>
      <c r="B3312" s="33">
        <v>4.8</v>
      </c>
    </row>
    <row r="3313" spans="1:2" x14ac:dyDescent="0.4">
      <c r="A3313" s="32">
        <v>28847</v>
      </c>
      <c r="B3313" s="33">
        <v>5.4</v>
      </c>
    </row>
    <row r="3314" spans="1:2" x14ac:dyDescent="0.4">
      <c r="A3314" s="32">
        <v>17675</v>
      </c>
      <c r="B3314" s="33">
        <v>6.8</v>
      </c>
    </row>
    <row r="3315" spans="1:2" x14ac:dyDescent="0.4">
      <c r="A3315" s="32">
        <v>17674</v>
      </c>
      <c r="B3315" s="33">
        <v>6.7</v>
      </c>
    </row>
    <row r="3316" spans="1:2" x14ac:dyDescent="0.4">
      <c r="A3316" s="32">
        <v>17673</v>
      </c>
      <c r="B3316" s="33">
        <v>15.7</v>
      </c>
    </row>
    <row r="3317" spans="1:2" x14ac:dyDescent="0.4">
      <c r="A3317" s="32">
        <v>14398</v>
      </c>
      <c r="B3317" s="33">
        <v>11.9</v>
      </c>
    </row>
    <row r="3318" spans="1:2" x14ac:dyDescent="0.4">
      <c r="A3318" s="32">
        <v>14399</v>
      </c>
      <c r="B3318" s="33">
        <v>10.5</v>
      </c>
    </row>
    <row r="3319" spans="1:2" x14ac:dyDescent="0.4">
      <c r="A3319" s="32">
        <v>16241</v>
      </c>
      <c r="B3319" s="33">
        <v>5.9</v>
      </c>
    </row>
    <row r="3320" spans="1:2" x14ac:dyDescent="0.4">
      <c r="A3320" s="32">
        <v>12303</v>
      </c>
      <c r="B3320" s="33">
        <v>1.5</v>
      </c>
    </row>
    <row r="3321" spans="1:2" x14ac:dyDescent="0.4">
      <c r="A3321" s="32">
        <v>31540</v>
      </c>
      <c r="B3321" s="33">
        <v>1.5</v>
      </c>
    </row>
    <row r="3322" spans="1:2" x14ac:dyDescent="0.4">
      <c r="A3322" s="32">
        <v>12305</v>
      </c>
      <c r="B3322" s="33">
        <v>1.4</v>
      </c>
    </row>
    <row r="3323" spans="1:2" x14ac:dyDescent="0.4">
      <c r="A3323" s="32">
        <v>12304</v>
      </c>
      <c r="B3323" s="33">
        <v>1.5</v>
      </c>
    </row>
    <row r="3324" spans="1:2" x14ac:dyDescent="0.4">
      <c r="A3324" s="32">
        <v>12306</v>
      </c>
      <c r="B3324" s="33">
        <v>1</v>
      </c>
    </row>
    <row r="3325" spans="1:2" x14ac:dyDescent="0.4">
      <c r="A3325" s="32">
        <v>12307</v>
      </c>
      <c r="B3325" s="33">
        <v>1.4</v>
      </c>
    </row>
    <row r="3326" spans="1:2" x14ac:dyDescent="0.4">
      <c r="A3326" s="32">
        <v>31377</v>
      </c>
      <c r="B3326" s="33">
        <v>2.9</v>
      </c>
    </row>
    <row r="3327" spans="1:2" x14ac:dyDescent="0.4">
      <c r="A3327" s="32">
        <v>12301</v>
      </c>
      <c r="B3327" s="33">
        <v>2.8</v>
      </c>
    </row>
    <row r="3328" spans="1:2" x14ac:dyDescent="0.4">
      <c r="A3328" s="32">
        <v>31539</v>
      </c>
      <c r="B3328" s="33">
        <v>2.8</v>
      </c>
    </row>
    <row r="3329" spans="1:2" x14ac:dyDescent="0.4">
      <c r="A3329" s="32">
        <v>12302</v>
      </c>
      <c r="B3329" s="33">
        <v>2.8</v>
      </c>
    </row>
    <row r="3330" spans="1:2" x14ac:dyDescent="0.4">
      <c r="A3330" s="32">
        <v>31566</v>
      </c>
      <c r="B3330" s="33">
        <v>1.5</v>
      </c>
    </row>
    <row r="3331" spans="1:2" x14ac:dyDescent="0.4">
      <c r="A3331" s="32">
        <v>12308</v>
      </c>
      <c r="B3331" s="33">
        <v>2.2000000000000002</v>
      </c>
    </row>
    <row r="3332" spans="1:2" x14ac:dyDescent="0.4">
      <c r="A3332" s="32">
        <v>32132</v>
      </c>
      <c r="B3332" s="33">
        <v>2.8</v>
      </c>
    </row>
    <row r="3333" spans="1:2" x14ac:dyDescent="0.4">
      <c r="A3333" s="32">
        <v>12320</v>
      </c>
      <c r="B3333" s="33">
        <v>4.5999999999999996</v>
      </c>
    </row>
    <row r="3334" spans="1:2" x14ac:dyDescent="0.4">
      <c r="A3334" s="32">
        <v>16012</v>
      </c>
      <c r="B3334" s="33">
        <v>9.8000000000000007</v>
      </c>
    </row>
    <row r="3335" spans="1:2" x14ac:dyDescent="0.4">
      <c r="A3335" s="32">
        <v>32852</v>
      </c>
      <c r="B3335" s="33">
        <v>0</v>
      </c>
    </row>
    <row r="3336" spans="1:2" x14ac:dyDescent="0.4">
      <c r="A3336" s="32">
        <v>32692</v>
      </c>
      <c r="B3336" s="33">
        <v>1.2</v>
      </c>
    </row>
    <row r="3337" spans="1:2" x14ac:dyDescent="0.4">
      <c r="A3337" s="32">
        <v>16599</v>
      </c>
      <c r="B3337" s="33">
        <v>1.2</v>
      </c>
    </row>
    <row r="3338" spans="1:2" x14ac:dyDescent="0.4">
      <c r="A3338" s="32">
        <v>32853</v>
      </c>
      <c r="B3338" s="33">
        <v>0</v>
      </c>
    </row>
    <row r="3339" spans="1:2" x14ac:dyDescent="0.4">
      <c r="A3339" s="32">
        <v>32689</v>
      </c>
      <c r="B3339" s="33">
        <v>1.2</v>
      </c>
    </row>
    <row r="3340" spans="1:2" x14ac:dyDescent="0.4">
      <c r="A3340" s="32">
        <v>32687</v>
      </c>
      <c r="B3340" s="33">
        <v>1.2</v>
      </c>
    </row>
    <row r="3341" spans="1:2" x14ac:dyDescent="0.4">
      <c r="A3341" s="32">
        <v>16600</v>
      </c>
      <c r="B3341" s="33">
        <v>1.2</v>
      </c>
    </row>
    <row r="3342" spans="1:2" x14ac:dyDescent="0.4">
      <c r="A3342" s="32">
        <v>28028</v>
      </c>
      <c r="B3342" s="33">
        <v>1.2</v>
      </c>
    </row>
    <row r="3343" spans="1:2" x14ac:dyDescent="0.4">
      <c r="A3343" s="32">
        <v>16008</v>
      </c>
      <c r="B3343" s="33">
        <v>7.9</v>
      </c>
    </row>
    <row r="3344" spans="1:2" x14ac:dyDescent="0.4">
      <c r="A3344" s="32">
        <v>16026</v>
      </c>
      <c r="B3344" s="33">
        <v>8.9</v>
      </c>
    </row>
    <row r="3345" spans="1:2" x14ac:dyDescent="0.4">
      <c r="A3345" s="32">
        <v>12430</v>
      </c>
      <c r="B3345" s="33">
        <v>4.5</v>
      </c>
    </row>
    <row r="3346" spans="1:2" x14ac:dyDescent="0.4">
      <c r="A3346" s="32">
        <v>12431</v>
      </c>
      <c r="B3346" s="33">
        <v>9.9</v>
      </c>
    </row>
    <row r="3347" spans="1:2" x14ac:dyDescent="0.4">
      <c r="A3347" s="32">
        <v>12429</v>
      </c>
      <c r="B3347" s="33">
        <v>2.5</v>
      </c>
    </row>
    <row r="3348" spans="1:2" x14ac:dyDescent="0.4">
      <c r="A3348" s="32">
        <v>12432</v>
      </c>
      <c r="B3348" s="33">
        <v>13.8</v>
      </c>
    </row>
    <row r="3349" spans="1:2" x14ac:dyDescent="0.4">
      <c r="A3349" s="32">
        <v>16022</v>
      </c>
      <c r="B3349" s="33">
        <v>13.5</v>
      </c>
    </row>
    <row r="3350" spans="1:2" x14ac:dyDescent="0.4">
      <c r="A3350" s="32">
        <v>16005</v>
      </c>
      <c r="B3350" s="33">
        <v>7.9</v>
      </c>
    </row>
    <row r="3351" spans="1:2" x14ac:dyDescent="0.4">
      <c r="A3351" s="32">
        <v>16011</v>
      </c>
      <c r="B3351" s="33">
        <v>9.9</v>
      </c>
    </row>
    <row r="3352" spans="1:2" x14ac:dyDescent="0.4">
      <c r="A3352" s="32">
        <v>17923</v>
      </c>
      <c r="B3352" s="33">
        <v>15.2</v>
      </c>
    </row>
    <row r="3353" spans="1:2" x14ac:dyDescent="0.4">
      <c r="A3353" s="32">
        <v>16007</v>
      </c>
      <c r="B3353" s="33">
        <v>6.2</v>
      </c>
    </row>
    <row r="3354" spans="1:2" x14ac:dyDescent="0.4">
      <c r="A3354" s="32">
        <v>16025</v>
      </c>
      <c r="B3354" s="33">
        <v>8.9</v>
      </c>
    </row>
    <row r="3355" spans="1:2" x14ac:dyDescent="0.4">
      <c r="A3355" s="32">
        <v>32690</v>
      </c>
      <c r="B3355" s="33">
        <v>1.2</v>
      </c>
    </row>
    <row r="3356" spans="1:2" x14ac:dyDescent="0.4">
      <c r="A3356" s="32">
        <v>32688</v>
      </c>
      <c r="B3356" s="33">
        <v>45.5</v>
      </c>
    </row>
    <row r="3357" spans="1:2" x14ac:dyDescent="0.4">
      <c r="A3357" s="32">
        <v>32694</v>
      </c>
      <c r="B3357" s="33">
        <v>2.2000000000000002</v>
      </c>
    </row>
    <row r="3358" spans="1:2" x14ac:dyDescent="0.4">
      <c r="A3358" s="32">
        <v>32693</v>
      </c>
      <c r="B3358" s="33">
        <v>2.2000000000000002</v>
      </c>
    </row>
    <row r="3359" spans="1:2" x14ac:dyDescent="0.4">
      <c r="A3359" s="32">
        <v>32850</v>
      </c>
      <c r="B3359" s="33">
        <v>0</v>
      </c>
    </row>
    <row r="3360" spans="1:2" x14ac:dyDescent="0.4">
      <c r="A3360" s="32">
        <v>32851</v>
      </c>
      <c r="B3360" s="33">
        <v>0</v>
      </c>
    </row>
    <row r="3361" spans="1:2" x14ac:dyDescent="0.4">
      <c r="A3361" s="32">
        <v>14765</v>
      </c>
      <c r="B3361" s="33">
        <v>1.6</v>
      </c>
    </row>
    <row r="3362" spans="1:2" x14ac:dyDescent="0.4">
      <c r="A3362" s="32">
        <v>14767</v>
      </c>
      <c r="B3362" s="33">
        <v>1.4</v>
      </c>
    </row>
    <row r="3363" spans="1:2" x14ac:dyDescent="0.4">
      <c r="A3363" s="32">
        <v>14772</v>
      </c>
      <c r="B3363" s="33">
        <v>1.4</v>
      </c>
    </row>
    <row r="3364" spans="1:2" x14ac:dyDescent="0.4">
      <c r="A3364" s="32">
        <v>14775</v>
      </c>
      <c r="B3364" s="33">
        <v>1.4</v>
      </c>
    </row>
    <row r="3365" spans="1:2" x14ac:dyDescent="0.4">
      <c r="A3365" s="32">
        <v>14768</v>
      </c>
      <c r="B3365" s="33">
        <v>1.4</v>
      </c>
    </row>
    <row r="3366" spans="1:2" x14ac:dyDescent="0.4">
      <c r="A3366" s="32">
        <v>27998</v>
      </c>
      <c r="B3366" s="33">
        <v>1.4</v>
      </c>
    </row>
    <row r="3367" spans="1:2" x14ac:dyDescent="0.4">
      <c r="A3367" s="32">
        <v>32573</v>
      </c>
      <c r="B3367" s="33">
        <v>2.6</v>
      </c>
    </row>
    <row r="3368" spans="1:2" x14ac:dyDescent="0.4">
      <c r="A3368" s="32">
        <v>14763</v>
      </c>
      <c r="B3368" s="33">
        <v>2.8</v>
      </c>
    </row>
    <row r="3369" spans="1:2" x14ac:dyDescent="0.4">
      <c r="A3369" s="32">
        <v>32572</v>
      </c>
      <c r="B3369" s="33">
        <v>2.6</v>
      </c>
    </row>
    <row r="3370" spans="1:2" x14ac:dyDescent="0.4">
      <c r="A3370" s="32">
        <v>28645</v>
      </c>
      <c r="B3370" s="33">
        <v>1.9</v>
      </c>
    </row>
    <row r="3371" spans="1:2" x14ac:dyDescent="0.4">
      <c r="A3371" s="32">
        <v>15979</v>
      </c>
      <c r="B3371" s="33">
        <v>3.3</v>
      </c>
    </row>
    <row r="3372" spans="1:2" x14ac:dyDescent="0.4">
      <c r="A3372" s="32">
        <v>14722</v>
      </c>
      <c r="B3372" s="33">
        <v>2.2000000000000002</v>
      </c>
    </row>
    <row r="3373" spans="1:2" x14ac:dyDescent="0.4">
      <c r="A3373" s="32">
        <v>14726</v>
      </c>
      <c r="B3373" s="33">
        <v>1.9</v>
      </c>
    </row>
    <row r="3374" spans="1:2" x14ac:dyDescent="0.4">
      <c r="A3374" s="32">
        <v>14728</v>
      </c>
      <c r="B3374" s="33">
        <v>2.2000000000000002</v>
      </c>
    </row>
    <row r="3375" spans="1:2" x14ac:dyDescent="0.4">
      <c r="A3375" s="32">
        <v>15978</v>
      </c>
      <c r="B3375" s="33">
        <v>3.9</v>
      </c>
    </row>
    <row r="3376" spans="1:2" x14ac:dyDescent="0.4">
      <c r="A3376" s="32">
        <v>16070</v>
      </c>
      <c r="B3376" s="33">
        <v>2.2000000000000002</v>
      </c>
    </row>
    <row r="3377" spans="1:2" x14ac:dyDescent="0.4">
      <c r="A3377" s="32">
        <v>14730</v>
      </c>
      <c r="B3377" s="33">
        <v>2.2000000000000002</v>
      </c>
    </row>
    <row r="3378" spans="1:2" x14ac:dyDescent="0.4">
      <c r="A3378" s="32">
        <v>14724</v>
      </c>
      <c r="B3378" s="33">
        <v>1.9</v>
      </c>
    </row>
    <row r="3379" spans="1:2" x14ac:dyDescent="0.4">
      <c r="A3379" s="32">
        <v>14729</v>
      </c>
      <c r="B3379" s="33">
        <v>2.8</v>
      </c>
    </row>
    <row r="3380" spans="1:2" x14ac:dyDescent="0.4">
      <c r="A3380" s="32">
        <v>27999</v>
      </c>
      <c r="B3380" s="33">
        <v>1.9</v>
      </c>
    </row>
    <row r="3381" spans="1:2" x14ac:dyDescent="0.4">
      <c r="A3381" s="32">
        <v>14721</v>
      </c>
      <c r="B3381" s="33">
        <v>3.8</v>
      </c>
    </row>
    <row r="3382" spans="1:2" x14ac:dyDescent="0.4">
      <c r="A3382" s="32">
        <v>14731</v>
      </c>
      <c r="B3382" s="33">
        <v>1.9</v>
      </c>
    </row>
    <row r="3383" spans="1:2" x14ac:dyDescent="0.4">
      <c r="A3383" s="32">
        <v>15981</v>
      </c>
      <c r="B3383" s="33">
        <v>3.9</v>
      </c>
    </row>
    <row r="3384" spans="1:2" x14ac:dyDescent="0.4">
      <c r="A3384" s="32">
        <v>14737</v>
      </c>
      <c r="B3384" s="33">
        <v>2.2000000000000002</v>
      </c>
    </row>
    <row r="3385" spans="1:2" x14ac:dyDescent="0.4">
      <c r="A3385" s="32">
        <v>14741</v>
      </c>
      <c r="B3385" s="33">
        <v>2.8</v>
      </c>
    </row>
    <row r="3386" spans="1:2" x14ac:dyDescent="0.4">
      <c r="A3386" s="32">
        <v>14727</v>
      </c>
      <c r="B3386" s="33">
        <v>1.9</v>
      </c>
    </row>
    <row r="3387" spans="1:2" x14ac:dyDescent="0.4">
      <c r="A3387" s="32">
        <v>14719</v>
      </c>
      <c r="B3387" s="33">
        <v>4.4000000000000004</v>
      </c>
    </row>
    <row r="3388" spans="1:2" x14ac:dyDescent="0.4">
      <c r="A3388" s="32">
        <v>14720</v>
      </c>
      <c r="B3388" s="33">
        <v>3.9</v>
      </c>
    </row>
    <row r="3389" spans="1:2" x14ac:dyDescent="0.4">
      <c r="A3389" s="32">
        <v>15980</v>
      </c>
      <c r="B3389" s="33">
        <v>3.9</v>
      </c>
    </row>
    <row r="3390" spans="1:2" x14ac:dyDescent="0.4">
      <c r="A3390" s="32">
        <v>32849</v>
      </c>
      <c r="B3390" s="33">
        <v>0</v>
      </c>
    </row>
    <row r="3391" spans="1:2" x14ac:dyDescent="0.4">
      <c r="A3391" s="32">
        <v>16023</v>
      </c>
      <c r="B3391" s="33">
        <v>13.5</v>
      </c>
    </row>
    <row r="3392" spans="1:2" x14ac:dyDescent="0.4">
      <c r="A3392" s="32">
        <v>16013</v>
      </c>
      <c r="B3392" s="33">
        <v>10.5</v>
      </c>
    </row>
    <row r="3393" spans="1:2" x14ac:dyDescent="0.4">
      <c r="A3393" s="32">
        <v>16027</v>
      </c>
      <c r="B3393" s="33">
        <v>15.5</v>
      </c>
    </row>
    <row r="3394" spans="1:2" x14ac:dyDescent="0.4">
      <c r="A3394" s="32">
        <v>16006</v>
      </c>
      <c r="B3394" s="33">
        <v>6.2</v>
      </c>
    </row>
    <row r="3395" spans="1:2" x14ac:dyDescent="0.4">
      <c r="A3395" s="32">
        <v>16601</v>
      </c>
      <c r="B3395" s="33">
        <v>0.5</v>
      </c>
    </row>
    <row r="3396" spans="1:2" x14ac:dyDescent="0.4">
      <c r="A3396" s="32">
        <v>16602</v>
      </c>
      <c r="B3396" s="33">
        <v>0.5</v>
      </c>
    </row>
    <row r="3397" spans="1:2" x14ac:dyDescent="0.4">
      <c r="A3397" s="32">
        <v>28701</v>
      </c>
      <c r="B3397" s="33">
        <v>1.4</v>
      </c>
    </row>
    <row r="3398" spans="1:2" x14ac:dyDescent="0.4">
      <c r="A3398" s="32">
        <v>32525</v>
      </c>
      <c r="B3398" s="33">
        <v>1.4</v>
      </c>
    </row>
    <row r="3399" spans="1:2" x14ac:dyDescent="0.4">
      <c r="A3399" s="32">
        <v>28698</v>
      </c>
      <c r="B3399" s="33">
        <v>1.4</v>
      </c>
    </row>
    <row r="3400" spans="1:2" x14ac:dyDescent="0.4">
      <c r="A3400" s="32">
        <v>28702</v>
      </c>
      <c r="B3400" s="33">
        <v>1.4</v>
      </c>
    </row>
    <row r="3401" spans="1:2" x14ac:dyDescent="0.4">
      <c r="A3401" s="32">
        <v>29158</v>
      </c>
      <c r="B3401" s="33">
        <v>1.4</v>
      </c>
    </row>
    <row r="3402" spans="1:2" x14ac:dyDescent="0.4">
      <c r="A3402" s="32">
        <v>28700</v>
      </c>
      <c r="B3402" s="33">
        <v>1.4</v>
      </c>
    </row>
    <row r="3403" spans="1:2" x14ac:dyDescent="0.4">
      <c r="A3403" s="32">
        <v>28699</v>
      </c>
      <c r="B3403" s="33">
        <v>1.4</v>
      </c>
    </row>
    <row r="3404" spans="1:2" x14ac:dyDescent="0.4">
      <c r="A3404" s="32">
        <v>28696</v>
      </c>
      <c r="B3404" s="33">
        <v>1.3</v>
      </c>
    </row>
    <row r="3405" spans="1:2" x14ac:dyDescent="0.4">
      <c r="A3405" s="32">
        <v>28697</v>
      </c>
      <c r="B3405" s="33">
        <v>1.4</v>
      </c>
    </row>
    <row r="3406" spans="1:2" x14ac:dyDescent="0.4">
      <c r="A3406" s="32">
        <v>28776</v>
      </c>
      <c r="B3406" s="33">
        <v>1.4</v>
      </c>
    </row>
    <row r="3407" spans="1:2" x14ac:dyDescent="0.4">
      <c r="A3407" s="32">
        <v>32847</v>
      </c>
      <c r="B3407" s="33">
        <v>0</v>
      </c>
    </row>
    <row r="3408" spans="1:2" x14ac:dyDescent="0.4">
      <c r="A3408" s="32">
        <v>16015</v>
      </c>
      <c r="B3408" s="33">
        <v>9.9</v>
      </c>
    </row>
    <row r="3409" spans="1:2" x14ac:dyDescent="0.4">
      <c r="A3409" s="32">
        <v>17921</v>
      </c>
      <c r="B3409" s="33">
        <v>13</v>
      </c>
    </row>
    <row r="3410" spans="1:2" x14ac:dyDescent="0.4">
      <c r="A3410" s="32">
        <v>16009</v>
      </c>
      <c r="B3410" s="33">
        <v>10.5</v>
      </c>
    </row>
    <row r="3411" spans="1:2" x14ac:dyDescent="0.4">
      <c r="A3411" s="32">
        <v>16014</v>
      </c>
      <c r="B3411" s="33">
        <v>9.9</v>
      </c>
    </row>
    <row r="3412" spans="1:2" x14ac:dyDescent="0.4">
      <c r="A3412" s="32">
        <v>32848</v>
      </c>
      <c r="B3412" s="33">
        <v>0</v>
      </c>
    </row>
    <row r="3413" spans="1:2" x14ac:dyDescent="0.4">
      <c r="A3413" s="32">
        <v>32691</v>
      </c>
      <c r="B3413" s="33">
        <v>1.2</v>
      </c>
    </row>
    <row r="3414" spans="1:2" x14ac:dyDescent="0.4">
      <c r="A3414" s="32">
        <v>16603</v>
      </c>
      <c r="B3414" s="33">
        <v>1.2</v>
      </c>
    </row>
    <row r="3415" spans="1:2" x14ac:dyDescent="0.4">
      <c r="A3415" s="32">
        <v>32854</v>
      </c>
      <c r="B3415" s="33">
        <v>0</v>
      </c>
    </row>
    <row r="3416" spans="1:2" x14ac:dyDescent="0.4">
      <c r="A3416" s="32">
        <v>32768</v>
      </c>
      <c r="B3416" s="33">
        <v>2.4</v>
      </c>
    </row>
    <row r="3417" spans="1:2" x14ac:dyDescent="0.4">
      <c r="A3417" s="32">
        <v>32770</v>
      </c>
      <c r="B3417" s="33">
        <v>2</v>
      </c>
    </row>
    <row r="3418" spans="1:2" x14ac:dyDescent="0.4">
      <c r="A3418" s="32">
        <v>32769</v>
      </c>
      <c r="B3418" s="33">
        <v>2</v>
      </c>
    </row>
    <row r="3419" spans="1:2" x14ac:dyDescent="0.4">
      <c r="A3419" s="32">
        <v>32771</v>
      </c>
      <c r="B3419" s="33">
        <v>2</v>
      </c>
    </row>
    <row r="3420" spans="1:2" x14ac:dyDescent="0.4">
      <c r="A3420" s="32">
        <v>12312</v>
      </c>
      <c r="B3420" s="33">
        <v>2.8</v>
      </c>
    </row>
    <row r="3421" spans="1:2" x14ac:dyDescent="0.4">
      <c r="A3421" s="32">
        <v>12314</v>
      </c>
      <c r="B3421" s="33">
        <v>2.8</v>
      </c>
    </row>
    <row r="3422" spans="1:2" x14ac:dyDescent="0.4">
      <c r="A3422" s="32">
        <v>29391</v>
      </c>
      <c r="B3422" s="33">
        <v>5.3</v>
      </c>
    </row>
    <row r="3423" spans="1:2" x14ac:dyDescent="0.4">
      <c r="A3423" s="32">
        <v>29390</v>
      </c>
      <c r="B3423" s="33">
        <v>5.4</v>
      </c>
    </row>
    <row r="3424" spans="1:2" x14ac:dyDescent="0.4">
      <c r="A3424" s="32">
        <v>29389</v>
      </c>
      <c r="B3424" s="33">
        <v>5.3</v>
      </c>
    </row>
    <row r="3425" spans="1:2" x14ac:dyDescent="0.4">
      <c r="A3425" s="32">
        <v>16091</v>
      </c>
      <c r="B3425" s="33">
        <v>4.9000000000000004</v>
      </c>
    </row>
    <row r="3426" spans="1:2" x14ac:dyDescent="0.4">
      <c r="A3426" s="32">
        <v>16094</v>
      </c>
      <c r="B3426" s="33">
        <v>6.2</v>
      </c>
    </row>
    <row r="3427" spans="1:2" x14ac:dyDescent="0.4">
      <c r="A3427" s="32">
        <v>16093</v>
      </c>
      <c r="B3427" s="33">
        <v>4.9000000000000004</v>
      </c>
    </row>
    <row r="3428" spans="1:2" x14ac:dyDescent="0.4">
      <c r="A3428" s="32">
        <v>16092</v>
      </c>
      <c r="B3428" s="33">
        <v>4.9000000000000004</v>
      </c>
    </row>
    <row r="3429" spans="1:2" x14ac:dyDescent="0.4">
      <c r="A3429" s="32">
        <v>16095</v>
      </c>
      <c r="B3429" s="33">
        <v>5.0999999999999996</v>
      </c>
    </row>
    <row r="3430" spans="1:2" x14ac:dyDescent="0.4">
      <c r="A3430" s="32">
        <v>15872</v>
      </c>
      <c r="B3430" s="33">
        <v>7</v>
      </c>
    </row>
    <row r="3431" spans="1:2" x14ac:dyDescent="0.4">
      <c r="A3431" s="32">
        <v>28248</v>
      </c>
      <c r="B3431" s="33">
        <v>1.9</v>
      </c>
    </row>
    <row r="3432" spans="1:2" x14ac:dyDescent="0.4">
      <c r="A3432" s="32">
        <v>28227</v>
      </c>
      <c r="B3432" s="33">
        <v>1.8</v>
      </c>
    </row>
    <row r="3433" spans="1:2" x14ac:dyDescent="0.4">
      <c r="A3433" s="32">
        <v>12323</v>
      </c>
      <c r="B3433" s="33">
        <v>2.2000000000000002</v>
      </c>
    </row>
    <row r="3434" spans="1:2" x14ac:dyDescent="0.4">
      <c r="A3434" s="32">
        <v>32767</v>
      </c>
      <c r="B3434" s="33">
        <v>2.2000000000000002</v>
      </c>
    </row>
    <row r="3435" spans="1:2" x14ac:dyDescent="0.4">
      <c r="A3435" s="32">
        <v>12326</v>
      </c>
      <c r="B3435" s="33">
        <v>2.2000000000000002</v>
      </c>
    </row>
    <row r="3436" spans="1:2" x14ac:dyDescent="0.4">
      <c r="A3436" s="32">
        <v>12327</v>
      </c>
      <c r="B3436" s="33">
        <v>2.2000000000000002</v>
      </c>
    </row>
    <row r="3437" spans="1:2" x14ac:dyDescent="0.4">
      <c r="A3437" s="32">
        <v>12328</v>
      </c>
      <c r="B3437" s="33">
        <v>2.2000000000000002</v>
      </c>
    </row>
    <row r="3438" spans="1:2" x14ac:dyDescent="0.4">
      <c r="A3438" s="32">
        <v>12330</v>
      </c>
      <c r="B3438" s="33">
        <v>2.2000000000000002</v>
      </c>
    </row>
    <row r="3439" spans="1:2" x14ac:dyDescent="0.4">
      <c r="A3439" s="32">
        <v>12321</v>
      </c>
      <c r="B3439" s="33">
        <v>4</v>
      </c>
    </row>
    <row r="3440" spans="1:2" x14ac:dyDescent="0.4">
      <c r="A3440" s="32">
        <v>30152</v>
      </c>
      <c r="B3440" s="33">
        <v>4.3</v>
      </c>
    </row>
    <row r="3441" spans="1:2" x14ac:dyDescent="0.4">
      <c r="A3441" s="32">
        <v>12324</v>
      </c>
      <c r="B3441" s="33">
        <v>2.2000000000000002</v>
      </c>
    </row>
    <row r="3442" spans="1:2" x14ac:dyDescent="0.4">
      <c r="A3442" s="32">
        <v>17859</v>
      </c>
      <c r="B3442" s="33">
        <v>5.2</v>
      </c>
    </row>
    <row r="3443" spans="1:2" x14ac:dyDescent="0.4">
      <c r="A3443" s="32">
        <v>28727</v>
      </c>
      <c r="B3443" s="33">
        <v>2.9</v>
      </c>
    </row>
    <row r="3444" spans="1:2" x14ac:dyDescent="0.4">
      <c r="A3444" s="32">
        <v>28728</v>
      </c>
      <c r="B3444" s="33">
        <v>2.8</v>
      </c>
    </row>
    <row r="3445" spans="1:2" x14ac:dyDescent="0.4">
      <c r="A3445" s="32">
        <v>29090</v>
      </c>
      <c r="B3445" s="33">
        <v>6.8</v>
      </c>
    </row>
    <row r="3446" spans="1:2" x14ac:dyDescent="0.4">
      <c r="A3446" s="32">
        <v>32156</v>
      </c>
      <c r="B3446" s="33">
        <v>7.6</v>
      </c>
    </row>
    <row r="3447" spans="1:2" x14ac:dyDescent="0.4">
      <c r="A3447" s="32">
        <v>12205</v>
      </c>
      <c r="B3447" s="33">
        <v>8.6999999999999993</v>
      </c>
    </row>
    <row r="3448" spans="1:2" x14ac:dyDescent="0.4">
      <c r="A3448" s="32">
        <v>32698</v>
      </c>
      <c r="B3448" s="33">
        <v>5.5</v>
      </c>
    </row>
    <row r="3449" spans="1:2" x14ac:dyDescent="0.4">
      <c r="A3449" s="32">
        <v>17410</v>
      </c>
      <c r="B3449" s="33">
        <v>6.6</v>
      </c>
    </row>
    <row r="3450" spans="1:2" x14ac:dyDescent="0.4">
      <c r="A3450" s="32">
        <v>28850</v>
      </c>
      <c r="B3450" s="33">
        <v>6.3</v>
      </c>
    </row>
    <row r="3451" spans="1:2" x14ac:dyDescent="0.4">
      <c r="A3451" s="32">
        <v>28801</v>
      </c>
      <c r="B3451" s="33">
        <v>5.4</v>
      </c>
    </row>
    <row r="3452" spans="1:2" x14ac:dyDescent="0.4">
      <c r="A3452" s="32">
        <v>22735</v>
      </c>
      <c r="B3452" s="33">
        <v>7</v>
      </c>
    </row>
    <row r="3453" spans="1:2" x14ac:dyDescent="0.4">
      <c r="A3453" s="32">
        <v>17409</v>
      </c>
      <c r="B3453" s="33">
        <v>11.8</v>
      </c>
    </row>
    <row r="3454" spans="1:2" x14ac:dyDescent="0.4">
      <c r="A3454" s="32">
        <v>31640</v>
      </c>
      <c r="B3454" s="33">
        <v>6.9</v>
      </c>
    </row>
    <row r="3455" spans="1:2" x14ac:dyDescent="0.4">
      <c r="A3455" s="32">
        <v>28751</v>
      </c>
      <c r="B3455" s="33">
        <v>6.6</v>
      </c>
    </row>
    <row r="3456" spans="1:2" x14ac:dyDescent="0.4">
      <c r="A3456" s="32">
        <v>28750</v>
      </c>
      <c r="B3456" s="33">
        <v>7.2</v>
      </c>
    </row>
    <row r="3457" spans="1:2" x14ac:dyDescent="0.4">
      <c r="A3457" s="32">
        <v>27851</v>
      </c>
      <c r="B3457" s="33">
        <v>6.9</v>
      </c>
    </row>
    <row r="3458" spans="1:2" x14ac:dyDescent="0.4">
      <c r="A3458" s="32">
        <v>30480</v>
      </c>
      <c r="B3458" s="33">
        <v>7</v>
      </c>
    </row>
    <row r="3459" spans="1:2" x14ac:dyDescent="0.4">
      <c r="A3459" s="32">
        <v>32030</v>
      </c>
      <c r="B3459" s="33">
        <v>7.2</v>
      </c>
    </row>
    <row r="3460" spans="1:2" x14ac:dyDescent="0.4">
      <c r="A3460" s="32">
        <v>17411</v>
      </c>
      <c r="B3460" s="33">
        <v>7.2</v>
      </c>
    </row>
    <row r="3461" spans="1:2" x14ac:dyDescent="0.4">
      <c r="A3461" s="32">
        <v>27927</v>
      </c>
      <c r="B3461" s="33">
        <v>5</v>
      </c>
    </row>
    <row r="3462" spans="1:2" x14ac:dyDescent="0.4">
      <c r="A3462" s="32">
        <v>10930</v>
      </c>
      <c r="B3462" s="33">
        <v>6.6</v>
      </c>
    </row>
    <row r="3463" spans="1:2" x14ac:dyDescent="0.4">
      <c r="A3463" s="32">
        <v>16703</v>
      </c>
      <c r="B3463" s="33">
        <v>8</v>
      </c>
    </row>
    <row r="3464" spans="1:2" x14ac:dyDescent="0.4">
      <c r="A3464" s="32">
        <v>18547</v>
      </c>
      <c r="B3464" s="33">
        <v>4.5</v>
      </c>
    </row>
    <row r="3465" spans="1:2" x14ac:dyDescent="0.4">
      <c r="A3465" s="32">
        <v>11440</v>
      </c>
      <c r="B3465" s="33">
        <v>22.9</v>
      </c>
    </row>
    <row r="3466" spans="1:2" x14ac:dyDescent="0.4">
      <c r="A3466" s="32">
        <v>32358</v>
      </c>
      <c r="B3466" s="33">
        <v>4.9000000000000004</v>
      </c>
    </row>
    <row r="3467" spans="1:2" x14ac:dyDescent="0.4">
      <c r="A3467" s="32">
        <v>22736</v>
      </c>
      <c r="B3467" s="33">
        <v>5.5</v>
      </c>
    </row>
    <row r="3468" spans="1:2" x14ac:dyDescent="0.4">
      <c r="A3468" s="32">
        <v>32834</v>
      </c>
      <c r="B3468" s="33">
        <v>0</v>
      </c>
    </row>
    <row r="3469" spans="1:2" x14ac:dyDescent="0.4">
      <c r="A3469" s="32">
        <v>11444</v>
      </c>
      <c r="B3469" s="33">
        <v>27.9</v>
      </c>
    </row>
    <row r="3470" spans="1:2" x14ac:dyDescent="0.4">
      <c r="A3470" s="32">
        <v>2011342</v>
      </c>
      <c r="B3470" s="33">
        <v>51</v>
      </c>
    </row>
    <row r="3471" spans="1:2" x14ac:dyDescent="0.4">
      <c r="A3471" s="32">
        <v>11344</v>
      </c>
      <c r="B3471" s="33">
        <v>27.5</v>
      </c>
    </row>
    <row r="3472" spans="1:2" x14ac:dyDescent="0.4">
      <c r="A3472" s="32">
        <v>30146</v>
      </c>
      <c r="B3472" s="33">
        <v>0</v>
      </c>
    </row>
    <row r="3473" spans="1:2" x14ac:dyDescent="0.4">
      <c r="A3473" s="32">
        <v>28518</v>
      </c>
      <c r="B3473" s="33">
        <v>0.8</v>
      </c>
    </row>
    <row r="3474" spans="1:2" x14ac:dyDescent="0.4">
      <c r="A3474" s="32">
        <v>27165</v>
      </c>
      <c r="B3474" s="33">
        <v>5</v>
      </c>
    </row>
    <row r="3475" spans="1:2" x14ac:dyDescent="0.4">
      <c r="A3475" s="32">
        <v>12055</v>
      </c>
      <c r="B3475" s="33">
        <v>3.2</v>
      </c>
    </row>
    <row r="3476" spans="1:2" x14ac:dyDescent="0.4">
      <c r="A3476" s="32">
        <v>14334</v>
      </c>
      <c r="B3476" s="33">
        <v>3.5</v>
      </c>
    </row>
    <row r="3477" spans="1:2" x14ac:dyDescent="0.4">
      <c r="A3477" s="32">
        <v>14335</v>
      </c>
      <c r="B3477" s="33">
        <v>3.5</v>
      </c>
    </row>
    <row r="3478" spans="1:2" x14ac:dyDescent="0.4">
      <c r="A3478" s="32">
        <v>14336</v>
      </c>
      <c r="B3478" s="33">
        <v>2</v>
      </c>
    </row>
    <row r="3479" spans="1:2" x14ac:dyDescent="0.4">
      <c r="A3479" s="32">
        <v>14333</v>
      </c>
      <c r="B3479" s="33">
        <v>4</v>
      </c>
    </row>
    <row r="3480" spans="1:2" x14ac:dyDescent="0.4">
      <c r="A3480" s="32">
        <v>14337</v>
      </c>
      <c r="B3480" s="33">
        <v>2.6</v>
      </c>
    </row>
    <row r="3481" spans="1:2" x14ac:dyDescent="0.4">
      <c r="A3481" s="32">
        <v>29899</v>
      </c>
      <c r="B3481" s="33">
        <v>0</v>
      </c>
    </row>
    <row r="3482" spans="1:2" x14ac:dyDescent="0.4">
      <c r="A3482" s="32">
        <v>28469</v>
      </c>
      <c r="B3482" s="33">
        <v>12.5</v>
      </c>
    </row>
    <row r="3483" spans="1:2" x14ac:dyDescent="0.4">
      <c r="A3483" s="32">
        <v>10186</v>
      </c>
      <c r="B3483" s="33">
        <v>8</v>
      </c>
    </row>
    <row r="3484" spans="1:2" x14ac:dyDescent="0.4">
      <c r="A3484" s="32">
        <v>28967</v>
      </c>
      <c r="B3484" s="33">
        <v>20</v>
      </c>
    </row>
    <row r="3485" spans="1:2" x14ac:dyDescent="0.4">
      <c r="A3485" s="32">
        <v>28990</v>
      </c>
      <c r="B3485" s="33">
        <v>20</v>
      </c>
    </row>
    <row r="3486" spans="1:2" x14ac:dyDescent="0.4">
      <c r="A3486" s="32">
        <v>28198</v>
      </c>
      <c r="B3486" s="33">
        <v>15</v>
      </c>
    </row>
    <row r="3487" spans="1:2" x14ac:dyDescent="0.4">
      <c r="A3487" s="32">
        <v>32796</v>
      </c>
      <c r="B3487" s="33">
        <v>0</v>
      </c>
    </row>
    <row r="3488" spans="1:2" x14ac:dyDescent="0.4">
      <c r="A3488" s="32">
        <v>10473</v>
      </c>
      <c r="B3488" s="33">
        <v>16.7</v>
      </c>
    </row>
    <row r="3489" spans="1:2" x14ac:dyDescent="0.4">
      <c r="A3489" s="32">
        <v>12062</v>
      </c>
      <c r="B3489" s="33">
        <v>2.2999999999999998</v>
      </c>
    </row>
    <row r="3490" spans="1:2" x14ac:dyDescent="0.4">
      <c r="A3490" s="32">
        <v>12064</v>
      </c>
      <c r="B3490" s="33">
        <v>2.8</v>
      </c>
    </row>
    <row r="3491" spans="1:2" x14ac:dyDescent="0.4">
      <c r="A3491" s="32">
        <v>12063</v>
      </c>
      <c r="B3491" s="33">
        <v>2.4</v>
      </c>
    </row>
    <row r="3492" spans="1:2" x14ac:dyDescent="0.4">
      <c r="A3492" s="32">
        <v>16442</v>
      </c>
      <c r="B3492" s="33">
        <v>6.9</v>
      </c>
    </row>
    <row r="3493" spans="1:2" x14ac:dyDescent="0.4">
      <c r="A3493" s="32">
        <v>11450</v>
      </c>
      <c r="B3493" s="33">
        <v>11.5</v>
      </c>
    </row>
    <row r="3494" spans="1:2" x14ac:dyDescent="0.4">
      <c r="A3494" s="32">
        <v>16563</v>
      </c>
      <c r="B3494" s="33">
        <v>26.6</v>
      </c>
    </row>
    <row r="3495" spans="1:2" x14ac:dyDescent="0.4">
      <c r="A3495" s="32">
        <v>16555</v>
      </c>
      <c r="B3495" s="33">
        <v>1.3</v>
      </c>
    </row>
    <row r="3496" spans="1:2" x14ac:dyDescent="0.4">
      <c r="A3496" s="32">
        <v>2011617</v>
      </c>
      <c r="B3496" s="33">
        <v>61</v>
      </c>
    </row>
    <row r="3497" spans="1:2" x14ac:dyDescent="0.4">
      <c r="A3497" s="32">
        <v>16482</v>
      </c>
      <c r="B3497" s="33">
        <v>8.9</v>
      </c>
    </row>
    <row r="3498" spans="1:2" x14ac:dyDescent="0.4">
      <c r="A3498" s="32">
        <v>10731</v>
      </c>
      <c r="B3498" s="33">
        <v>12.5</v>
      </c>
    </row>
    <row r="3499" spans="1:2" x14ac:dyDescent="0.4">
      <c r="A3499" s="32">
        <v>30521</v>
      </c>
      <c r="B3499" s="33">
        <v>3.5</v>
      </c>
    </row>
    <row r="3500" spans="1:2" x14ac:dyDescent="0.4">
      <c r="A3500" s="32">
        <v>30520</v>
      </c>
      <c r="B3500" s="33">
        <v>3.5</v>
      </c>
    </row>
    <row r="3501" spans="1:2" x14ac:dyDescent="0.4">
      <c r="A3501" s="32">
        <v>17222</v>
      </c>
      <c r="B3501" s="33">
        <v>2.5</v>
      </c>
    </row>
    <row r="3502" spans="1:2" x14ac:dyDescent="0.4">
      <c r="A3502" s="32">
        <v>28763</v>
      </c>
      <c r="B3502" s="33">
        <v>2.5</v>
      </c>
    </row>
    <row r="3503" spans="1:2" x14ac:dyDescent="0.4">
      <c r="A3503" s="32">
        <v>28756</v>
      </c>
      <c r="B3503" s="33">
        <v>15</v>
      </c>
    </row>
    <row r="3504" spans="1:2" x14ac:dyDescent="0.4">
      <c r="A3504" s="32">
        <v>2011559</v>
      </c>
      <c r="B3504" s="33">
        <v>4</v>
      </c>
    </row>
    <row r="3505" spans="1:2" x14ac:dyDescent="0.4">
      <c r="A3505" s="32">
        <v>2030569</v>
      </c>
      <c r="B3505" s="33">
        <v>10.8</v>
      </c>
    </row>
    <row r="3506" spans="1:2" x14ac:dyDescent="0.4">
      <c r="A3506" s="32">
        <v>11451</v>
      </c>
      <c r="B3506" s="33">
        <v>16.899999999999999</v>
      </c>
    </row>
    <row r="3507" spans="1:2" x14ac:dyDescent="0.4">
      <c r="A3507" s="32">
        <v>28225</v>
      </c>
      <c r="B3507" s="33">
        <v>8</v>
      </c>
    </row>
    <row r="3508" spans="1:2" x14ac:dyDescent="0.4">
      <c r="A3508" s="32">
        <v>16550</v>
      </c>
      <c r="B3508" s="33">
        <v>14</v>
      </c>
    </row>
    <row r="3509" spans="1:2" x14ac:dyDescent="0.4">
      <c r="A3509" s="32">
        <v>16564</v>
      </c>
      <c r="B3509" s="33">
        <v>5.9</v>
      </c>
    </row>
    <row r="3510" spans="1:2" x14ac:dyDescent="0.4">
      <c r="A3510" s="32">
        <v>2011618</v>
      </c>
      <c r="B3510" s="33">
        <v>26.9</v>
      </c>
    </row>
    <row r="3511" spans="1:2" x14ac:dyDescent="0.4">
      <c r="A3511" s="32">
        <v>18048</v>
      </c>
      <c r="B3511" s="33">
        <v>7.6</v>
      </c>
    </row>
    <row r="3512" spans="1:2" x14ac:dyDescent="0.4">
      <c r="A3512" s="32">
        <v>18049</v>
      </c>
      <c r="B3512" s="33">
        <v>7.6</v>
      </c>
    </row>
    <row r="3513" spans="1:2" x14ac:dyDescent="0.4">
      <c r="A3513" s="32">
        <v>18050</v>
      </c>
      <c r="B3513" s="33">
        <v>10.3</v>
      </c>
    </row>
    <row r="3514" spans="1:2" x14ac:dyDescent="0.4">
      <c r="A3514" s="32">
        <v>18051</v>
      </c>
      <c r="B3514" s="33">
        <v>7.6</v>
      </c>
    </row>
    <row r="3515" spans="1:2" x14ac:dyDescent="0.4">
      <c r="A3515" s="32">
        <v>32473</v>
      </c>
      <c r="B3515" s="33">
        <v>3.2</v>
      </c>
    </row>
    <row r="3516" spans="1:2" x14ac:dyDescent="0.4">
      <c r="A3516" s="32">
        <v>10623</v>
      </c>
      <c r="B3516" s="33">
        <v>5.3</v>
      </c>
    </row>
    <row r="3517" spans="1:2" x14ac:dyDescent="0.4">
      <c r="A3517" s="32">
        <v>15909</v>
      </c>
      <c r="B3517" s="33">
        <v>4.4000000000000004</v>
      </c>
    </row>
    <row r="3518" spans="1:2" x14ac:dyDescent="0.4">
      <c r="A3518" s="32">
        <v>15927</v>
      </c>
      <c r="B3518" s="33">
        <v>3.5</v>
      </c>
    </row>
    <row r="3519" spans="1:2" x14ac:dyDescent="0.4">
      <c r="A3519" s="32">
        <v>30503</v>
      </c>
      <c r="B3519" s="33">
        <v>0</v>
      </c>
    </row>
    <row r="3520" spans="1:2" x14ac:dyDescent="0.4">
      <c r="A3520" s="32">
        <v>10624</v>
      </c>
      <c r="B3520" s="33">
        <v>5.8</v>
      </c>
    </row>
    <row r="3521" spans="1:2" x14ac:dyDescent="0.4">
      <c r="A3521" s="32">
        <v>10649</v>
      </c>
      <c r="B3521" s="33">
        <v>5.9</v>
      </c>
    </row>
    <row r="3522" spans="1:2" x14ac:dyDescent="0.4">
      <c r="A3522" s="32">
        <v>15928</v>
      </c>
      <c r="B3522" s="33">
        <v>4.8</v>
      </c>
    </row>
    <row r="3523" spans="1:2" x14ac:dyDescent="0.4">
      <c r="A3523" s="32">
        <v>2029677</v>
      </c>
      <c r="B3523" s="33">
        <v>12.6</v>
      </c>
    </row>
    <row r="3524" spans="1:2" x14ac:dyDescent="0.4">
      <c r="A3524" s="32">
        <v>10130</v>
      </c>
      <c r="B3524" s="33">
        <v>6.9</v>
      </c>
    </row>
    <row r="3525" spans="1:2" x14ac:dyDescent="0.4">
      <c r="A3525" s="32">
        <v>10625</v>
      </c>
      <c r="B3525" s="33">
        <v>5.5</v>
      </c>
    </row>
    <row r="3526" spans="1:2" x14ac:dyDescent="0.4">
      <c r="A3526" s="32">
        <v>2030575</v>
      </c>
      <c r="B3526" s="33">
        <v>6.8</v>
      </c>
    </row>
    <row r="3527" spans="1:2" x14ac:dyDescent="0.4">
      <c r="A3527" s="32">
        <v>15910</v>
      </c>
      <c r="B3527" s="33">
        <v>5.2</v>
      </c>
    </row>
    <row r="3528" spans="1:2" x14ac:dyDescent="0.4">
      <c r="A3528" s="32">
        <v>2029672</v>
      </c>
      <c r="B3528" s="33">
        <v>6.8</v>
      </c>
    </row>
    <row r="3529" spans="1:2" x14ac:dyDescent="0.4">
      <c r="A3529" s="32">
        <v>15929</v>
      </c>
      <c r="B3529" s="33">
        <v>2.9</v>
      </c>
    </row>
    <row r="3530" spans="1:2" x14ac:dyDescent="0.4">
      <c r="A3530" s="32">
        <v>2011603</v>
      </c>
      <c r="B3530" s="33">
        <v>14.5</v>
      </c>
    </row>
    <row r="3531" spans="1:2" x14ac:dyDescent="0.4">
      <c r="A3531" s="32">
        <v>27675</v>
      </c>
      <c r="B3531" s="33">
        <v>13.6</v>
      </c>
    </row>
    <row r="3532" spans="1:2" x14ac:dyDescent="0.4">
      <c r="A3532" s="32">
        <v>2027605</v>
      </c>
      <c r="B3532" s="33">
        <v>4.5</v>
      </c>
    </row>
    <row r="3533" spans="1:2" x14ac:dyDescent="0.4">
      <c r="A3533" s="32">
        <v>10626</v>
      </c>
      <c r="B3533" s="33">
        <v>6.5</v>
      </c>
    </row>
    <row r="3534" spans="1:2" x14ac:dyDescent="0.4">
      <c r="A3534" s="32">
        <v>15911</v>
      </c>
      <c r="B3534" s="33">
        <v>4.8</v>
      </c>
    </row>
    <row r="3535" spans="1:2" x14ac:dyDescent="0.4">
      <c r="A3535" s="32">
        <v>15930</v>
      </c>
      <c r="B3535" s="33">
        <v>3.8</v>
      </c>
    </row>
    <row r="3536" spans="1:2" x14ac:dyDescent="0.4">
      <c r="A3536" s="32">
        <v>2018522</v>
      </c>
      <c r="B3536" s="33">
        <v>7.6</v>
      </c>
    </row>
    <row r="3537" spans="1:2" x14ac:dyDescent="0.4">
      <c r="A3537" s="32">
        <v>10627</v>
      </c>
      <c r="B3537" s="33">
        <v>6.6</v>
      </c>
    </row>
    <row r="3538" spans="1:2" x14ac:dyDescent="0.4">
      <c r="A3538" s="32">
        <v>10656</v>
      </c>
      <c r="B3538" s="33">
        <v>5.9</v>
      </c>
    </row>
    <row r="3539" spans="1:2" x14ac:dyDescent="0.4">
      <c r="A3539" s="32">
        <v>10131</v>
      </c>
      <c r="B3539" s="33">
        <v>3.5</v>
      </c>
    </row>
    <row r="3540" spans="1:2" x14ac:dyDescent="0.4">
      <c r="A3540" s="32">
        <v>15931</v>
      </c>
      <c r="B3540" s="33">
        <v>2.8</v>
      </c>
    </row>
    <row r="3541" spans="1:2" x14ac:dyDescent="0.4">
      <c r="A3541" s="32">
        <v>2027663</v>
      </c>
      <c r="B3541" s="33">
        <v>6.5</v>
      </c>
    </row>
    <row r="3542" spans="1:2" x14ac:dyDescent="0.4">
      <c r="A3542" s="32">
        <v>10628</v>
      </c>
      <c r="B3542" s="33">
        <v>7.6</v>
      </c>
    </row>
    <row r="3543" spans="1:2" x14ac:dyDescent="0.4">
      <c r="A3543" s="32">
        <v>10132</v>
      </c>
      <c r="B3543" s="33">
        <v>3.9</v>
      </c>
    </row>
    <row r="3544" spans="1:2" x14ac:dyDescent="0.4">
      <c r="A3544" s="32">
        <v>15932</v>
      </c>
      <c r="B3544" s="33">
        <v>3.2</v>
      </c>
    </row>
    <row r="3545" spans="1:2" x14ac:dyDescent="0.4">
      <c r="A3545" s="32">
        <v>2027654</v>
      </c>
      <c r="B3545" s="33">
        <v>4.9000000000000004</v>
      </c>
    </row>
    <row r="3546" spans="1:2" x14ac:dyDescent="0.4">
      <c r="A3546" s="32">
        <v>10629</v>
      </c>
      <c r="B3546" s="33">
        <v>6.2</v>
      </c>
    </row>
    <row r="3547" spans="1:2" x14ac:dyDescent="0.4">
      <c r="A3547" s="32">
        <v>10657</v>
      </c>
      <c r="B3547" s="33">
        <v>6.2</v>
      </c>
    </row>
    <row r="3548" spans="1:2" x14ac:dyDescent="0.4">
      <c r="A3548" s="32">
        <v>10133</v>
      </c>
      <c r="B3548" s="33">
        <v>4.5</v>
      </c>
    </row>
    <row r="3549" spans="1:2" x14ac:dyDescent="0.4">
      <c r="A3549" s="32">
        <v>15933</v>
      </c>
      <c r="B3549" s="33">
        <v>3.7</v>
      </c>
    </row>
    <row r="3550" spans="1:2" x14ac:dyDescent="0.4">
      <c r="A3550" s="32">
        <v>30505</v>
      </c>
      <c r="B3550" s="33">
        <v>23</v>
      </c>
    </row>
    <row r="3551" spans="1:2" x14ac:dyDescent="0.4">
      <c r="A3551" s="32">
        <v>30272</v>
      </c>
      <c r="B3551" s="33">
        <v>34.9</v>
      </c>
    </row>
    <row r="3552" spans="1:2" x14ac:dyDescent="0.4">
      <c r="A3552" s="32">
        <v>18435</v>
      </c>
      <c r="B3552" s="33">
        <v>1.6</v>
      </c>
    </row>
    <row r="3553" spans="1:2" x14ac:dyDescent="0.4">
      <c r="A3553" s="32">
        <v>18434</v>
      </c>
      <c r="B3553" s="33">
        <v>4.9000000000000004</v>
      </c>
    </row>
    <row r="3554" spans="1:2" x14ac:dyDescent="0.4">
      <c r="A3554" s="32">
        <v>10712</v>
      </c>
      <c r="B3554" s="33">
        <v>5.8</v>
      </c>
    </row>
    <row r="3555" spans="1:2" x14ac:dyDescent="0.4">
      <c r="A3555" s="32">
        <v>10714</v>
      </c>
      <c r="B3555" s="33">
        <v>2.6</v>
      </c>
    </row>
    <row r="3556" spans="1:2" x14ac:dyDescent="0.4">
      <c r="A3556" s="32">
        <v>10711</v>
      </c>
      <c r="B3556" s="33">
        <v>4.9000000000000004</v>
      </c>
    </row>
    <row r="3557" spans="1:2" x14ac:dyDescent="0.4">
      <c r="A3557" s="32">
        <v>10713</v>
      </c>
      <c r="B3557" s="33">
        <v>1.8</v>
      </c>
    </row>
    <row r="3558" spans="1:2" x14ac:dyDescent="0.4">
      <c r="A3558" s="32">
        <v>32679</v>
      </c>
      <c r="B3558" s="33">
        <v>1.8</v>
      </c>
    </row>
    <row r="3559" spans="1:2" x14ac:dyDescent="0.4">
      <c r="A3559" s="32">
        <v>32839</v>
      </c>
      <c r="B3559" s="33">
        <v>4.9000000000000004</v>
      </c>
    </row>
    <row r="3560" spans="1:2" x14ac:dyDescent="0.4">
      <c r="A3560" s="32">
        <v>10720</v>
      </c>
      <c r="B3560" s="33">
        <v>5.5</v>
      </c>
    </row>
    <row r="3561" spans="1:2" x14ac:dyDescent="0.4">
      <c r="A3561" s="32">
        <v>10719</v>
      </c>
      <c r="B3561" s="33">
        <v>1.6</v>
      </c>
    </row>
    <row r="3562" spans="1:2" x14ac:dyDescent="0.4">
      <c r="A3562" s="32">
        <v>10718</v>
      </c>
      <c r="B3562" s="33">
        <v>4</v>
      </c>
    </row>
    <row r="3563" spans="1:2" x14ac:dyDescent="0.4">
      <c r="A3563" s="32">
        <v>18592</v>
      </c>
      <c r="B3563" s="33">
        <v>1.5</v>
      </c>
    </row>
    <row r="3564" spans="1:2" x14ac:dyDescent="0.4">
      <c r="A3564" s="32">
        <v>10715</v>
      </c>
      <c r="B3564" s="33">
        <v>4</v>
      </c>
    </row>
    <row r="3565" spans="1:2" x14ac:dyDescent="0.4">
      <c r="A3565" s="32">
        <v>10717</v>
      </c>
      <c r="B3565" s="33">
        <v>5.5</v>
      </c>
    </row>
    <row r="3566" spans="1:2" x14ac:dyDescent="0.4">
      <c r="A3566" s="32">
        <v>29624</v>
      </c>
      <c r="B3566" s="33">
        <v>7.6</v>
      </c>
    </row>
    <row r="3567" spans="1:2" x14ac:dyDescent="0.4">
      <c r="A3567" s="32">
        <v>10716</v>
      </c>
      <c r="B3567" s="33">
        <v>1.6</v>
      </c>
    </row>
    <row r="3568" spans="1:2" x14ac:dyDescent="0.4">
      <c r="A3568" s="32">
        <v>18346</v>
      </c>
      <c r="B3568" s="33">
        <v>12.5</v>
      </c>
    </row>
    <row r="3569" spans="1:2" x14ac:dyDescent="0.4">
      <c r="A3569" s="32">
        <v>16565</v>
      </c>
      <c r="B3569" s="33">
        <v>13.5</v>
      </c>
    </row>
    <row r="3570" spans="1:2" x14ac:dyDescent="0.4">
      <c r="A3570" s="32">
        <v>28232</v>
      </c>
      <c r="B3570" s="33">
        <v>11.9</v>
      </c>
    </row>
    <row r="3571" spans="1:2" x14ac:dyDescent="0.4">
      <c r="A3571" s="32">
        <v>28235</v>
      </c>
      <c r="B3571" s="33">
        <v>11.9</v>
      </c>
    </row>
    <row r="3572" spans="1:2" x14ac:dyDescent="0.4">
      <c r="A3572" s="32">
        <v>28233</v>
      </c>
      <c r="B3572" s="33">
        <v>11.9</v>
      </c>
    </row>
    <row r="3573" spans="1:2" x14ac:dyDescent="0.4">
      <c r="A3573" s="32">
        <v>28234</v>
      </c>
      <c r="B3573" s="33">
        <v>11.9</v>
      </c>
    </row>
    <row r="3574" spans="1:2" x14ac:dyDescent="0.4">
      <c r="A3574" s="32">
        <v>27426</v>
      </c>
      <c r="B3574" s="33">
        <v>4.2</v>
      </c>
    </row>
    <row r="3575" spans="1:2" x14ac:dyDescent="0.4">
      <c r="A3575" s="32">
        <v>27411</v>
      </c>
      <c r="B3575" s="33">
        <v>7.9</v>
      </c>
    </row>
    <row r="3576" spans="1:2" x14ac:dyDescent="0.4">
      <c r="A3576" s="32">
        <v>30000</v>
      </c>
      <c r="B3576" s="33">
        <v>8.1999999999999993</v>
      </c>
    </row>
    <row r="3577" spans="1:2" x14ac:dyDescent="0.4">
      <c r="A3577" s="32">
        <v>27428</v>
      </c>
      <c r="B3577" s="33">
        <v>4</v>
      </c>
    </row>
    <row r="3578" spans="1:2" x14ac:dyDescent="0.4">
      <c r="A3578" s="32">
        <v>27221</v>
      </c>
      <c r="B3578" s="33">
        <v>5.2</v>
      </c>
    </row>
    <row r="3579" spans="1:2" x14ac:dyDescent="0.4">
      <c r="A3579" s="32">
        <v>27222</v>
      </c>
      <c r="B3579" s="33">
        <v>17.899999999999999</v>
      </c>
    </row>
    <row r="3580" spans="1:2" x14ac:dyDescent="0.4">
      <c r="A3580" s="32">
        <v>10561</v>
      </c>
      <c r="B3580" s="33">
        <v>16.5</v>
      </c>
    </row>
    <row r="3581" spans="1:2" x14ac:dyDescent="0.4">
      <c r="A3581" s="32">
        <v>29684</v>
      </c>
      <c r="B3581" s="33">
        <v>0</v>
      </c>
    </row>
    <row r="3582" spans="1:2" x14ac:dyDescent="0.4">
      <c r="A3582" s="32">
        <v>29372</v>
      </c>
      <c r="B3582" s="33">
        <v>9.3000000000000007</v>
      </c>
    </row>
    <row r="3583" spans="1:2" x14ac:dyDescent="0.4">
      <c r="A3583" s="32">
        <v>29371</v>
      </c>
      <c r="B3583" s="33">
        <v>17.899999999999999</v>
      </c>
    </row>
    <row r="3584" spans="1:2" x14ac:dyDescent="0.4">
      <c r="A3584" s="32">
        <v>29394</v>
      </c>
      <c r="B3584" s="33">
        <v>0</v>
      </c>
    </row>
    <row r="3585" spans="1:2" x14ac:dyDescent="0.4">
      <c r="A3585" s="32">
        <v>29562</v>
      </c>
      <c r="B3585" s="33">
        <v>0</v>
      </c>
    </row>
    <row r="3586" spans="1:2" x14ac:dyDescent="0.4">
      <c r="A3586" s="32">
        <v>29373</v>
      </c>
      <c r="B3586" s="33">
        <v>13.2</v>
      </c>
    </row>
    <row r="3587" spans="1:2" x14ac:dyDescent="0.4">
      <c r="A3587" s="32">
        <v>23027</v>
      </c>
      <c r="B3587" s="33">
        <v>219.9</v>
      </c>
    </row>
    <row r="3588" spans="1:2" x14ac:dyDescent="0.4">
      <c r="A3588" s="32">
        <v>28328</v>
      </c>
      <c r="B3588" s="33">
        <v>13.2</v>
      </c>
    </row>
    <row r="3589" spans="1:2" x14ac:dyDescent="0.4">
      <c r="A3589" s="32">
        <v>32629</v>
      </c>
      <c r="B3589" s="33">
        <v>0</v>
      </c>
    </row>
    <row r="3590" spans="1:2" x14ac:dyDescent="0.4">
      <c r="A3590" s="32">
        <v>32630</v>
      </c>
      <c r="B3590" s="33">
        <v>0</v>
      </c>
    </row>
    <row r="3591" spans="1:2" x14ac:dyDescent="0.4">
      <c r="A3591" s="32">
        <v>32631</v>
      </c>
      <c r="B3591" s="33">
        <v>0</v>
      </c>
    </row>
    <row r="3592" spans="1:2" x14ac:dyDescent="0.4">
      <c r="A3592" s="32">
        <v>32628</v>
      </c>
      <c r="B3592" s="33">
        <v>24.9</v>
      </c>
    </row>
    <row r="3593" spans="1:2" x14ac:dyDescent="0.4">
      <c r="A3593" s="32">
        <v>12387</v>
      </c>
      <c r="B3593" s="33">
        <v>6</v>
      </c>
    </row>
    <row r="3594" spans="1:2" x14ac:dyDescent="0.4">
      <c r="A3594" s="32">
        <v>12382</v>
      </c>
      <c r="B3594" s="33">
        <v>5</v>
      </c>
    </row>
    <row r="3595" spans="1:2" x14ac:dyDescent="0.4">
      <c r="A3595" s="32">
        <v>12360</v>
      </c>
      <c r="B3595" s="33">
        <v>5.2</v>
      </c>
    </row>
    <row r="3596" spans="1:2" x14ac:dyDescent="0.4">
      <c r="A3596" s="32">
        <v>12363</v>
      </c>
      <c r="B3596" s="33">
        <v>5.2</v>
      </c>
    </row>
    <row r="3597" spans="1:2" x14ac:dyDescent="0.4">
      <c r="A3597" s="32">
        <v>12361</v>
      </c>
      <c r="B3597" s="33">
        <v>5.2</v>
      </c>
    </row>
    <row r="3598" spans="1:2" x14ac:dyDescent="0.4">
      <c r="A3598" s="32">
        <v>12362</v>
      </c>
      <c r="B3598" s="33">
        <v>5.2</v>
      </c>
    </row>
    <row r="3599" spans="1:2" x14ac:dyDescent="0.4">
      <c r="A3599" s="32">
        <v>12359</v>
      </c>
      <c r="B3599" s="33">
        <v>5.2</v>
      </c>
    </row>
    <row r="3600" spans="1:2" x14ac:dyDescent="0.4">
      <c r="A3600" s="32">
        <v>12358</v>
      </c>
      <c r="B3600" s="33">
        <v>5.3</v>
      </c>
    </row>
    <row r="3601" spans="1:2" x14ac:dyDescent="0.4">
      <c r="A3601" s="32">
        <v>12369</v>
      </c>
      <c r="B3601" s="33">
        <v>5.5</v>
      </c>
    </row>
    <row r="3602" spans="1:2" x14ac:dyDescent="0.4">
      <c r="A3602" s="32">
        <v>12368</v>
      </c>
      <c r="B3602" s="33">
        <v>5.5</v>
      </c>
    </row>
    <row r="3603" spans="1:2" x14ac:dyDescent="0.4">
      <c r="A3603" s="32">
        <v>12367</v>
      </c>
      <c r="B3603" s="33">
        <v>5.5</v>
      </c>
    </row>
    <row r="3604" spans="1:2" x14ac:dyDescent="0.4">
      <c r="A3604" s="32">
        <v>12390</v>
      </c>
      <c r="B3604" s="33">
        <v>6</v>
      </c>
    </row>
    <row r="3605" spans="1:2" x14ac:dyDescent="0.4">
      <c r="A3605" s="32">
        <v>12389</v>
      </c>
      <c r="B3605" s="33">
        <v>5.5</v>
      </c>
    </row>
    <row r="3606" spans="1:2" x14ac:dyDescent="0.4">
      <c r="A3606" s="32">
        <v>12375</v>
      </c>
      <c r="B3606" s="33">
        <v>5.6</v>
      </c>
    </row>
    <row r="3607" spans="1:2" x14ac:dyDescent="0.4">
      <c r="A3607" s="32">
        <v>12376</v>
      </c>
      <c r="B3607" s="33">
        <v>5.5</v>
      </c>
    </row>
    <row r="3608" spans="1:2" x14ac:dyDescent="0.4">
      <c r="A3608" s="32">
        <v>12378</v>
      </c>
      <c r="B3608" s="33">
        <v>6.6</v>
      </c>
    </row>
    <row r="3609" spans="1:2" x14ac:dyDescent="0.4">
      <c r="A3609" s="32">
        <v>12377</v>
      </c>
      <c r="B3609" s="33">
        <v>7</v>
      </c>
    </row>
    <row r="3610" spans="1:2" x14ac:dyDescent="0.4">
      <c r="A3610" s="32">
        <v>16692</v>
      </c>
      <c r="B3610" s="33">
        <v>6.6</v>
      </c>
    </row>
    <row r="3611" spans="1:2" x14ac:dyDescent="0.4">
      <c r="A3611" s="32">
        <v>32835</v>
      </c>
      <c r="B3611" s="33">
        <v>2.9</v>
      </c>
    </row>
    <row r="3612" spans="1:2" x14ac:dyDescent="0.4">
      <c r="A3612" s="32">
        <v>32832</v>
      </c>
      <c r="B3612" s="33">
        <v>2.9</v>
      </c>
    </row>
    <row r="3613" spans="1:2" x14ac:dyDescent="0.4">
      <c r="A3613" s="32">
        <v>32833</v>
      </c>
      <c r="B3613" s="33">
        <v>2.9</v>
      </c>
    </row>
    <row r="3614" spans="1:2" x14ac:dyDescent="0.4">
      <c r="A3614" s="32">
        <v>14876</v>
      </c>
      <c r="B3614" s="33">
        <v>4.5999999999999996</v>
      </c>
    </row>
    <row r="3615" spans="1:2" x14ac:dyDescent="0.4">
      <c r="A3615" s="32">
        <v>32154</v>
      </c>
      <c r="B3615" s="33">
        <v>9.9</v>
      </c>
    </row>
    <row r="3616" spans="1:2" x14ac:dyDescent="0.4">
      <c r="A3616" s="32">
        <v>2018390</v>
      </c>
      <c r="B3616" s="33">
        <v>10</v>
      </c>
    </row>
    <row r="3617" spans="1:2" x14ac:dyDescent="0.4">
      <c r="A3617" s="32">
        <v>14860</v>
      </c>
      <c r="B3617" s="33">
        <v>8.6</v>
      </c>
    </row>
    <row r="3618" spans="1:2" x14ac:dyDescent="0.4">
      <c r="A3618" s="32">
        <v>18195</v>
      </c>
      <c r="B3618" s="33">
        <v>0.8</v>
      </c>
    </row>
    <row r="3619" spans="1:2" x14ac:dyDescent="0.4">
      <c r="A3619" s="32">
        <v>22383</v>
      </c>
      <c r="B3619" s="33">
        <v>0.8</v>
      </c>
    </row>
    <row r="3620" spans="1:2" x14ac:dyDescent="0.4">
      <c r="A3620" s="32">
        <v>14863</v>
      </c>
      <c r="B3620" s="33">
        <v>7.5</v>
      </c>
    </row>
    <row r="3621" spans="1:2" x14ac:dyDescent="0.4">
      <c r="A3621" s="32">
        <v>32187</v>
      </c>
      <c r="B3621" s="33">
        <v>2.5</v>
      </c>
    </row>
    <row r="3622" spans="1:2" x14ac:dyDescent="0.4">
      <c r="A3622" s="32">
        <v>16527</v>
      </c>
      <c r="B3622" s="33">
        <v>4</v>
      </c>
    </row>
    <row r="3623" spans="1:2" x14ac:dyDescent="0.4">
      <c r="A3623" s="32">
        <v>16524</v>
      </c>
      <c r="B3623" s="33">
        <v>4</v>
      </c>
    </row>
    <row r="3624" spans="1:2" x14ac:dyDescent="0.4">
      <c r="A3624" s="32">
        <v>32430</v>
      </c>
      <c r="B3624" s="33">
        <v>3.9</v>
      </c>
    </row>
    <row r="3625" spans="1:2" x14ac:dyDescent="0.4">
      <c r="A3625" s="32">
        <v>14872</v>
      </c>
      <c r="B3625" s="33">
        <v>4.4000000000000004</v>
      </c>
    </row>
    <row r="3626" spans="1:2" x14ac:dyDescent="0.4">
      <c r="A3626" s="32">
        <v>10771</v>
      </c>
      <c r="B3626" s="33">
        <v>4.2</v>
      </c>
    </row>
    <row r="3627" spans="1:2" x14ac:dyDescent="0.4">
      <c r="A3627" s="32">
        <v>16622</v>
      </c>
      <c r="B3627" s="33">
        <v>4.2</v>
      </c>
    </row>
    <row r="3628" spans="1:2" x14ac:dyDescent="0.4">
      <c r="A3628" s="32">
        <v>12033</v>
      </c>
      <c r="B3628" s="33">
        <v>6</v>
      </c>
    </row>
    <row r="3629" spans="1:2" x14ac:dyDescent="0.4">
      <c r="A3629" s="32">
        <v>12019</v>
      </c>
      <c r="B3629" s="33">
        <v>2.5</v>
      </c>
    </row>
    <row r="3630" spans="1:2" x14ac:dyDescent="0.4">
      <c r="A3630" s="32">
        <v>30038</v>
      </c>
      <c r="B3630" s="33">
        <v>1</v>
      </c>
    </row>
    <row r="3631" spans="1:2" x14ac:dyDescent="0.4">
      <c r="A3631" s="32">
        <v>32135</v>
      </c>
      <c r="B3631" s="33">
        <v>4.9000000000000004</v>
      </c>
    </row>
    <row r="3632" spans="1:2" x14ac:dyDescent="0.4">
      <c r="A3632" s="32">
        <v>12042</v>
      </c>
      <c r="B3632" s="33">
        <v>8.3000000000000007</v>
      </c>
    </row>
    <row r="3633" spans="1:2" x14ac:dyDescent="0.4">
      <c r="A3633" s="32">
        <v>14866</v>
      </c>
      <c r="B3633" s="33">
        <v>4.9000000000000004</v>
      </c>
    </row>
    <row r="3634" spans="1:2" x14ac:dyDescent="0.4">
      <c r="A3634" s="32">
        <v>14867</v>
      </c>
      <c r="B3634" s="33">
        <v>4.8</v>
      </c>
    </row>
    <row r="3635" spans="1:2" x14ac:dyDescent="0.4">
      <c r="A3635" s="32">
        <v>14853</v>
      </c>
      <c r="B3635" s="33">
        <v>5</v>
      </c>
    </row>
    <row r="3636" spans="1:2" x14ac:dyDescent="0.4">
      <c r="A3636" s="32">
        <v>14852</v>
      </c>
      <c r="B3636" s="33">
        <v>5</v>
      </c>
    </row>
    <row r="3637" spans="1:2" x14ac:dyDescent="0.4">
      <c r="A3637" s="32">
        <v>14862</v>
      </c>
      <c r="B3637" s="33">
        <v>5.5</v>
      </c>
    </row>
    <row r="3638" spans="1:2" x14ac:dyDescent="0.4">
      <c r="A3638" s="32">
        <v>28717</v>
      </c>
      <c r="B3638" s="33">
        <v>4</v>
      </c>
    </row>
    <row r="3639" spans="1:2" x14ac:dyDescent="0.4">
      <c r="A3639" s="32">
        <v>15205</v>
      </c>
      <c r="B3639" s="33">
        <v>5.5</v>
      </c>
    </row>
    <row r="3640" spans="1:2" x14ac:dyDescent="0.4">
      <c r="A3640" s="32">
        <v>12015</v>
      </c>
      <c r="B3640" s="33">
        <v>7.5</v>
      </c>
    </row>
    <row r="3641" spans="1:2" x14ac:dyDescent="0.4">
      <c r="A3641" s="32">
        <v>12028</v>
      </c>
      <c r="B3641" s="33">
        <v>5.3</v>
      </c>
    </row>
    <row r="3642" spans="1:2" x14ac:dyDescent="0.4">
      <c r="A3642" s="32">
        <v>12029</v>
      </c>
      <c r="B3642" s="33">
        <v>5.3</v>
      </c>
    </row>
    <row r="3643" spans="1:2" x14ac:dyDescent="0.4">
      <c r="A3643" s="32">
        <v>28718</v>
      </c>
      <c r="B3643" s="33">
        <v>1</v>
      </c>
    </row>
    <row r="3644" spans="1:2" x14ac:dyDescent="0.4">
      <c r="A3644" s="32">
        <v>12034</v>
      </c>
      <c r="B3644" s="33">
        <v>6</v>
      </c>
    </row>
    <row r="3645" spans="1:2" x14ac:dyDescent="0.4">
      <c r="A3645" s="32">
        <v>12018</v>
      </c>
      <c r="B3645" s="33">
        <v>2.6</v>
      </c>
    </row>
    <row r="3646" spans="1:2" x14ac:dyDescent="0.4">
      <c r="A3646" s="32">
        <v>32451</v>
      </c>
      <c r="B3646" s="33">
        <v>4.2</v>
      </c>
    </row>
    <row r="3647" spans="1:2" x14ac:dyDescent="0.4">
      <c r="A3647" s="32">
        <v>14856</v>
      </c>
      <c r="B3647" s="33">
        <v>4.3</v>
      </c>
    </row>
    <row r="3648" spans="1:2" x14ac:dyDescent="0.4">
      <c r="A3648" s="32">
        <v>14858</v>
      </c>
      <c r="B3648" s="33">
        <v>4.4000000000000004</v>
      </c>
    </row>
    <row r="3649" spans="1:2" x14ac:dyDescent="0.4">
      <c r="A3649" s="32">
        <v>14877</v>
      </c>
      <c r="B3649" s="33">
        <v>4.8</v>
      </c>
    </row>
    <row r="3650" spans="1:2" x14ac:dyDescent="0.4">
      <c r="A3650" s="32">
        <v>29290</v>
      </c>
      <c r="B3650" s="33">
        <v>1.5</v>
      </c>
    </row>
    <row r="3651" spans="1:2" x14ac:dyDescent="0.4">
      <c r="A3651" s="32">
        <v>32005</v>
      </c>
      <c r="B3651" s="33">
        <v>4</v>
      </c>
    </row>
    <row r="3652" spans="1:2" x14ac:dyDescent="0.4">
      <c r="A3652" s="32">
        <v>16519</v>
      </c>
      <c r="B3652" s="33">
        <v>2.5</v>
      </c>
    </row>
    <row r="3653" spans="1:2" x14ac:dyDescent="0.4">
      <c r="A3653" s="32">
        <v>16520</v>
      </c>
      <c r="B3653" s="33">
        <v>2.5</v>
      </c>
    </row>
    <row r="3654" spans="1:2" x14ac:dyDescent="0.4">
      <c r="A3654" s="32">
        <v>12013</v>
      </c>
      <c r="B3654" s="33">
        <v>5.9</v>
      </c>
    </row>
    <row r="3655" spans="1:2" x14ac:dyDescent="0.4">
      <c r="A3655" s="32">
        <v>32831</v>
      </c>
      <c r="B3655" s="33">
        <v>1.5</v>
      </c>
    </row>
    <row r="3656" spans="1:2" x14ac:dyDescent="0.4">
      <c r="A3656" s="32">
        <v>12012</v>
      </c>
      <c r="B3656" s="33">
        <v>1.4</v>
      </c>
    </row>
    <row r="3657" spans="1:2" x14ac:dyDescent="0.4">
      <c r="A3657" s="32">
        <v>28714</v>
      </c>
      <c r="B3657" s="33">
        <v>4</v>
      </c>
    </row>
    <row r="3658" spans="1:2" x14ac:dyDescent="0.4">
      <c r="A3658" s="32">
        <v>28713</v>
      </c>
      <c r="B3658" s="33">
        <v>4</v>
      </c>
    </row>
    <row r="3659" spans="1:2" x14ac:dyDescent="0.4">
      <c r="A3659" s="32">
        <v>27808</v>
      </c>
      <c r="B3659" s="33">
        <v>10</v>
      </c>
    </row>
    <row r="3660" spans="1:2" x14ac:dyDescent="0.4">
      <c r="A3660" s="32">
        <v>28715</v>
      </c>
      <c r="B3660" s="33">
        <v>4</v>
      </c>
    </row>
    <row r="3661" spans="1:2" x14ac:dyDescent="0.4">
      <c r="A3661" s="32">
        <v>16689</v>
      </c>
      <c r="B3661" s="33">
        <v>4.2</v>
      </c>
    </row>
    <row r="3662" spans="1:2" x14ac:dyDescent="0.4">
      <c r="A3662" s="32">
        <v>16690</v>
      </c>
      <c r="B3662" s="33">
        <v>2.9</v>
      </c>
    </row>
    <row r="3663" spans="1:2" x14ac:dyDescent="0.4">
      <c r="A3663" s="32">
        <v>27463</v>
      </c>
      <c r="B3663" s="33">
        <v>4.5</v>
      </c>
    </row>
    <row r="3664" spans="1:2" x14ac:dyDescent="0.4">
      <c r="A3664" s="32">
        <v>16379</v>
      </c>
      <c r="B3664" s="33">
        <v>4.3</v>
      </c>
    </row>
    <row r="3665" spans="1:2" x14ac:dyDescent="0.4">
      <c r="A3665" s="32">
        <v>32013</v>
      </c>
      <c r="B3665" s="33">
        <v>3.2</v>
      </c>
    </row>
    <row r="3666" spans="1:2" x14ac:dyDescent="0.4">
      <c r="A3666" s="32">
        <v>12039</v>
      </c>
      <c r="B3666" s="33">
        <v>3.9</v>
      </c>
    </row>
    <row r="3667" spans="1:2" x14ac:dyDescent="0.4">
      <c r="A3667" s="32">
        <v>12037</v>
      </c>
      <c r="B3667" s="33">
        <v>2.5</v>
      </c>
    </row>
    <row r="3668" spans="1:2" x14ac:dyDescent="0.4">
      <c r="A3668" s="32">
        <v>12036</v>
      </c>
      <c r="B3668" s="33">
        <v>6.3</v>
      </c>
    </row>
    <row r="3669" spans="1:2" x14ac:dyDescent="0.4">
      <c r="A3669" s="32">
        <v>28375</v>
      </c>
      <c r="B3669" s="33">
        <v>0.6</v>
      </c>
    </row>
    <row r="3670" spans="1:2" x14ac:dyDescent="0.4">
      <c r="A3670" s="32">
        <v>14870</v>
      </c>
      <c r="B3670" s="33">
        <v>4.4000000000000004</v>
      </c>
    </row>
    <row r="3671" spans="1:2" x14ac:dyDescent="0.4">
      <c r="A3671" s="32">
        <v>14838</v>
      </c>
      <c r="B3671" s="33">
        <v>3.5</v>
      </c>
    </row>
    <row r="3672" spans="1:2" x14ac:dyDescent="0.4">
      <c r="A3672" s="32">
        <v>14871</v>
      </c>
      <c r="B3672" s="33">
        <v>4.4000000000000004</v>
      </c>
    </row>
    <row r="3673" spans="1:2" x14ac:dyDescent="0.4">
      <c r="A3673" s="32">
        <v>30622</v>
      </c>
      <c r="B3673" s="33">
        <v>4.4000000000000004</v>
      </c>
    </row>
    <row r="3674" spans="1:2" x14ac:dyDescent="0.4">
      <c r="A3674" s="32">
        <v>28719</v>
      </c>
      <c r="B3674" s="33">
        <v>1.2</v>
      </c>
    </row>
    <row r="3675" spans="1:2" x14ac:dyDescent="0.4">
      <c r="A3675" s="32">
        <v>30619</v>
      </c>
      <c r="B3675" s="33">
        <v>4.3</v>
      </c>
    </row>
    <row r="3676" spans="1:2" x14ac:dyDescent="0.4">
      <c r="A3676" s="32">
        <v>14857</v>
      </c>
      <c r="B3676" s="33">
        <v>4.2</v>
      </c>
    </row>
    <row r="3677" spans="1:2" x14ac:dyDescent="0.4">
      <c r="A3677" s="32">
        <v>14874</v>
      </c>
      <c r="B3677" s="33">
        <v>4.4000000000000004</v>
      </c>
    </row>
    <row r="3678" spans="1:2" x14ac:dyDescent="0.4">
      <c r="A3678" s="32">
        <v>14873</v>
      </c>
      <c r="B3678" s="33">
        <v>4.4000000000000004</v>
      </c>
    </row>
    <row r="3679" spans="1:2" x14ac:dyDescent="0.4">
      <c r="A3679" s="32">
        <v>12023</v>
      </c>
      <c r="B3679" s="33">
        <v>6.9</v>
      </c>
    </row>
    <row r="3680" spans="1:2" x14ac:dyDescent="0.4">
      <c r="A3680" s="32">
        <v>2028492</v>
      </c>
      <c r="B3680" s="33">
        <v>24.5</v>
      </c>
    </row>
    <row r="3681" spans="1:2" x14ac:dyDescent="0.4">
      <c r="A3681" s="32">
        <v>30316</v>
      </c>
      <c r="B3681" s="33">
        <v>3.8</v>
      </c>
    </row>
    <row r="3682" spans="1:2" x14ac:dyDescent="0.4">
      <c r="A3682" s="32">
        <v>30314</v>
      </c>
      <c r="B3682" s="33">
        <v>3.8</v>
      </c>
    </row>
    <row r="3683" spans="1:2" x14ac:dyDescent="0.4">
      <c r="A3683" s="32">
        <v>30315</v>
      </c>
      <c r="B3683" s="33">
        <v>3.8</v>
      </c>
    </row>
    <row r="3684" spans="1:2" x14ac:dyDescent="0.4">
      <c r="A3684" s="32">
        <v>30317</v>
      </c>
      <c r="B3684" s="33">
        <v>3.8</v>
      </c>
    </row>
    <row r="3685" spans="1:2" x14ac:dyDescent="0.4">
      <c r="A3685" s="32">
        <v>30313</v>
      </c>
      <c r="B3685" s="33">
        <v>3.8</v>
      </c>
    </row>
    <row r="3686" spans="1:2" x14ac:dyDescent="0.4">
      <c r="A3686" s="32">
        <v>30308</v>
      </c>
      <c r="B3686" s="33">
        <v>3.5</v>
      </c>
    </row>
    <row r="3687" spans="1:2" x14ac:dyDescent="0.4">
      <c r="A3687" s="32">
        <v>30307</v>
      </c>
      <c r="B3687" s="33">
        <v>3.5</v>
      </c>
    </row>
    <row r="3688" spans="1:2" x14ac:dyDescent="0.4">
      <c r="A3688" s="32">
        <v>30306</v>
      </c>
      <c r="B3688" s="33">
        <v>3.5</v>
      </c>
    </row>
    <row r="3689" spans="1:2" x14ac:dyDescent="0.4">
      <c r="A3689" s="32">
        <v>30423</v>
      </c>
      <c r="B3689" s="33">
        <v>9.3000000000000007</v>
      </c>
    </row>
    <row r="3690" spans="1:2" x14ac:dyDescent="0.4">
      <c r="A3690" s="32">
        <v>30422</v>
      </c>
      <c r="B3690" s="33">
        <v>9.1999999999999993</v>
      </c>
    </row>
    <row r="3691" spans="1:2" x14ac:dyDescent="0.4">
      <c r="A3691" s="32">
        <v>30429</v>
      </c>
      <c r="B3691" s="33">
        <v>6.5</v>
      </c>
    </row>
    <row r="3692" spans="1:2" x14ac:dyDescent="0.4">
      <c r="A3692" s="32">
        <v>30426</v>
      </c>
      <c r="B3692" s="33">
        <v>6.5</v>
      </c>
    </row>
    <row r="3693" spans="1:2" x14ac:dyDescent="0.4">
      <c r="A3693" s="32">
        <v>30433</v>
      </c>
      <c r="B3693" s="33">
        <v>6.5</v>
      </c>
    </row>
    <row r="3694" spans="1:2" x14ac:dyDescent="0.4">
      <c r="A3694" s="32">
        <v>30438</v>
      </c>
      <c r="B3694" s="33">
        <v>6.5</v>
      </c>
    </row>
    <row r="3695" spans="1:2" x14ac:dyDescent="0.4">
      <c r="A3695" s="32">
        <v>30451</v>
      </c>
      <c r="B3695" s="33">
        <v>6.5</v>
      </c>
    </row>
    <row r="3696" spans="1:2" x14ac:dyDescent="0.4">
      <c r="A3696" s="32">
        <v>30442</v>
      </c>
      <c r="B3696" s="33">
        <v>6.5</v>
      </c>
    </row>
    <row r="3697" spans="1:2" x14ac:dyDescent="0.4">
      <c r="A3697" s="32">
        <v>30446</v>
      </c>
      <c r="B3697" s="33">
        <v>6.5</v>
      </c>
    </row>
    <row r="3698" spans="1:2" x14ac:dyDescent="0.4">
      <c r="A3698" s="32">
        <v>30424</v>
      </c>
      <c r="B3698" s="33">
        <v>16</v>
      </c>
    </row>
    <row r="3699" spans="1:2" x14ac:dyDescent="0.4">
      <c r="A3699" s="32">
        <v>30475</v>
      </c>
      <c r="B3699" s="33">
        <v>6.5</v>
      </c>
    </row>
    <row r="3700" spans="1:2" x14ac:dyDescent="0.4">
      <c r="A3700" s="32">
        <v>31706</v>
      </c>
      <c r="B3700" s="33">
        <v>6.4</v>
      </c>
    </row>
    <row r="3701" spans="1:2" x14ac:dyDescent="0.4">
      <c r="A3701" s="32">
        <v>15204</v>
      </c>
      <c r="B3701" s="33">
        <v>1.5</v>
      </c>
    </row>
    <row r="3702" spans="1:2" x14ac:dyDescent="0.4">
      <c r="A3702" s="32">
        <v>15192</v>
      </c>
      <c r="B3702" s="33">
        <v>1.5</v>
      </c>
    </row>
    <row r="3703" spans="1:2" x14ac:dyDescent="0.4">
      <c r="A3703" s="32">
        <v>15193</v>
      </c>
      <c r="B3703" s="33">
        <v>1.5</v>
      </c>
    </row>
    <row r="3704" spans="1:2" x14ac:dyDescent="0.4">
      <c r="A3704" s="32">
        <v>12017</v>
      </c>
      <c r="B3704" s="33">
        <v>1.6</v>
      </c>
    </row>
    <row r="3705" spans="1:2" x14ac:dyDescent="0.4">
      <c r="A3705" s="32">
        <v>28369</v>
      </c>
      <c r="B3705" s="33">
        <v>1.6</v>
      </c>
    </row>
    <row r="3706" spans="1:2" x14ac:dyDescent="0.4">
      <c r="A3706" s="32">
        <v>28721</v>
      </c>
      <c r="B3706" s="33">
        <v>1</v>
      </c>
    </row>
    <row r="3707" spans="1:2" x14ac:dyDescent="0.4">
      <c r="A3707" s="32">
        <v>12027</v>
      </c>
      <c r="B3707" s="33">
        <v>1.6</v>
      </c>
    </row>
    <row r="3708" spans="1:2" x14ac:dyDescent="0.4">
      <c r="A3708" s="32">
        <v>29820</v>
      </c>
      <c r="B3708" s="33">
        <v>13.2</v>
      </c>
    </row>
    <row r="3709" spans="1:2" x14ac:dyDescent="0.4">
      <c r="A3709" s="32">
        <v>32713</v>
      </c>
      <c r="B3709" s="33">
        <v>5.3</v>
      </c>
    </row>
    <row r="3710" spans="1:2" x14ac:dyDescent="0.4">
      <c r="A3710" s="32">
        <v>16383</v>
      </c>
      <c r="B3710" s="33">
        <v>6.8</v>
      </c>
    </row>
    <row r="3711" spans="1:2" x14ac:dyDescent="0.4">
      <c r="A3711" s="32">
        <v>22259</v>
      </c>
      <c r="B3711" s="33">
        <v>8.4</v>
      </c>
    </row>
    <row r="3712" spans="1:2" x14ac:dyDescent="0.4">
      <c r="A3712" s="32">
        <v>16382</v>
      </c>
      <c r="B3712" s="33">
        <v>1.5</v>
      </c>
    </row>
    <row r="3713" spans="1:2" x14ac:dyDescent="0.4">
      <c r="A3713" s="32">
        <v>16385</v>
      </c>
      <c r="B3713" s="33">
        <v>2.2999999999999998</v>
      </c>
    </row>
    <row r="3714" spans="1:2" x14ac:dyDescent="0.4">
      <c r="A3714" s="32">
        <v>28720</v>
      </c>
      <c r="B3714" s="33">
        <v>1</v>
      </c>
    </row>
    <row r="3715" spans="1:2" x14ac:dyDescent="0.4">
      <c r="A3715" s="32">
        <v>27126</v>
      </c>
      <c r="B3715" s="33">
        <v>36.9</v>
      </c>
    </row>
    <row r="3716" spans="1:2" x14ac:dyDescent="0.4">
      <c r="A3716" s="32">
        <v>23702</v>
      </c>
      <c r="B3716" s="33">
        <v>1.4</v>
      </c>
    </row>
    <row r="3717" spans="1:2" x14ac:dyDescent="0.4">
      <c r="A3717" s="32">
        <v>28722</v>
      </c>
      <c r="B3717" s="33">
        <v>1.6</v>
      </c>
    </row>
    <row r="3718" spans="1:2" x14ac:dyDescent="0.4">
      <c r="A3718" s="32">
        <v>12041</v>
      </c>
      <c r="B3718" s="33">
        <v>5.9</v>
      </c>
    </row>
    <row r="3719" spans="1:2" x14ac:dyDescent="0.4">
      <c r="A3719" s="32">
        <v>12035</v>
      </c>
      <c r="B3719" s="33">
        <v>5.6</v>
      </c>
    </row>
    <row r="3720" spans="1:2" x14ac:dyDescent="0.4">
      <c r="A3720" s="32">
        <v>12032</v>
      </c>
      <c r="B3720" s="33">
        <v>5.6</v>
      </c>
    </row>
    <row r="3721" spans="1:2" x14ac:dyDescent="0.4">
      <c r="A3721" s="32">
        <v>12040</v>
      </c>
      <c r="B3721" s="33">
        <v>4.5</v>
      </c>
    </row>
    <row r="3722" spans="1:2" x14ac:dyDescent="0.4">
      <c r="A3722" s="32">
        <v>22260</v>
      </c>
      <c r="B3722" s="33">
        <v>0.6</v>
      </c>
    </row>
    <row r="3723" spans="1:2" x14ac:dyDescent="0.4">
      <c r="A3723" s="32">
        <v>17300</v>
      </c>
      <c r="B3723" s="33">
        <v>5.9</v>
      </c>
    </row>
    <row r="3724" spans="1:2" x14ac:dyDescent="0.4">
      <c r="A3724" s="32">
        <v>29235</v>
      </c>
      <c r="B3724" s="33">
        <v>2.6</v>
      </c>
    </row>
    <row r="3725" spans="1:2" x14ac:dyDescent="0.4">
      <c r="A3725" s="32">
        <v>27167</v>
      </c>
      <c r="B3725" s="33">
        <v>2.4</v>
      </c>
    </row>
    <row r="3726" spans="1:2" x14ac:dyDescent="0.4">
      <c r="A3726" s="32">
        <v>27358</v>
      </c>
      <c r="B3726" s="33">
        <v>7.2</v>
      </c>
    </row>
    <row r="3727" spans="1:2" x14ac:dyDescent="0.4">
      <c r="A3727" s="32">
        <v>23266</v>
      </c>
      <c r="B3727" s="33">
        <v>6.2</v>
      </c>
    </row>
    <row r="3728" spans="1:2" x14ac:dyDescent="0.4">
      <c r="A3728" s="32">
        <v>32820</v>
      </c>
      <c r="B3728" s="33">
        <v>6</v>
      </c>
    </row>
    <row r="3729" spans="1:2" x14ac:dyDescent="0.4">
      <c r="A3729" s="32">
        <v>30390</v>
      </c>
      <c r="B3729" s="33">
        <v>8</v>
      </c>
    </row>
    <row r="3730" spans="1:2" x14ac:dyDescent="0.4">
      <c r="A3730" s="32">
        <v>23261</v>
      </c>
      <c r="B3730" s="33">
        <v>6</v>
      </c>
    </row>
    <row r="3731" spans="1:2" x14ac:dyDescent="0.4">
      <c r="A3731" s="32">
        <v>27918</v>
      </c>
      <c r="B3731" s="33">
        <v>6</v>
      </c>
    </row>
    <row r="3732" spans="1:2" x14ac:dyDescent="0.4">
      <c r="A3732" s="32">
        <v>30391</v>
      </c>
      <c r="B3732" s="33">
        <v>6</v>
      </c>
    </row>
    <row r="3733" spans="1:2" x14ac:dyDescent="0.4">
      <c r="A3733" s="32">
        <v>28716</v>
      </c>
      <c r="B3733" s="33">
        <v>4</v>
      </c>
    </row>
    <row r="3734" spans="1:2" x14ac:dyDescent="0.4">
      <c r="A3734" s="32">
        <v>28531</v>
      </c>
      <c r="B3734" s="33">
        <v>1.3</v>
      </c>
    </row>
    <row r="3735" spans="1:2" x14ac:dyDescent="0.4">
      <c r="A3735" s="32">
        <v>16532</v>
      </c>
      <c r="B3735" s="33">
        <v>4.2</v>
      </c>
    </row>
    <row r="3736" spans="1:2" x14ac:dyDescent="0.4">
      <c r="A3736" s="32">
        <v>16533</v>
      </c>
      <c r="B3736" s="33">
        <v>4.2</v>
      </c>
    </row>
    <row r="3737" spans="1:2" x14ac:dyDescent="0.4">
      <c r="A3737" s="32">
        <v>10283</v>
      </c>
      <c r="B3737" s="33">
        <v>4.2</v>
      </c>
    </row>
    <row r="3738" spans="1:2" x14ac:dyDescent="0.4">
      <c r="A3738" s="32">
        <v>28530</v>
      </c>
      <c r="B3738" s="33">
        <v>1.5</v>
      </c>
    </row>
    <row r="3739" spans="1:2" x14ac:dyDescent="0.4">
      <c r="A3739" s="32">
        <v>28724</v>
      </c>
      <c r="B3739" s="33">
        <v>4.2</v>
      </c>
    </row>
    <row r="3740" spans="1:2" x14ac:dyDescent="0.4">
      <c r="A3740" s="32">
        <v>28529</v>
      </c>
      <c r="B3740" s="33">
        <v>1.3</v>
      </c>
    </row>
    <row r="3741" spans="1:2" x14ac:dyDescent="0.4">
      <c r="A3741" s="32">
        <v>28726</v>
      </c>
      <c r="B3741" s="33">
        <v>4.2</v>
      </c>
    </row>
    <row r="3742" spans="1:2" x14ac:dyDescent="0.4">
      <c r="A3742" s="32">
        <v>31816</v>
      </c>
      <c r="B3742" s="33">
        <v>4.2</v>
      </c>
    </row>
    <row r="3743" spans="1:2" x14ac:dyDescent="0.4">
      <c r="A3743" s="32">
        <v>31957</v>
      </c>
      <c r="B3743" s="33">
        <v>1.9</v>
      </c>
    </row>
    <row r="3744" spans="1:2" x14ac:dyDescent="0.4">
      <c r="A3744" s="32">
        <v>12022</v>
      </c>
      <c r="B3744" s="33">
        <v>4.5999999999999996</v>
      </c>
    </row>
    <row r="3745" spans="1:2" x14ac:dyDescent="0.4">
      <c r="A3745" s="32">
        <v>12025</v>
      </c>
      <c r="B3745" s="33">
        <v>5.5</v>
      </c>
    </row>
    <row r="3746" spans="1:2" x14ac:dyDescent="0.4">
      <c r="A3746" s="32">
        <v>29234</v>
      </c>
      <c r="B3746" s="33">
        <v>1.4</v>
      </c>
    </row>
    <row r="3747" spans="1:2" x14ac:dyDescent="0.4">
      <c r="A3747" s="32">
        <v>27359</v>
      </c>
      <c r="B3747" s="33">
        <v>4.3</v>
      </c>
    </row>
    <row r="3748" spans="1:2" x14ac:dyDescent="0.4">
      <c r="A3748" s="32">
        <v>32006</v>
      </c>
      <c r="B3748" s="33">
        <v>5.8</v>
      </c>
    </row>
    <row r="3749" spans="1:2" x14ac:dyDescent="0.4">
      <c r="A3749" s="32">
        <v>32004</v>
      </c>
      <c r="B3749" s="33">
        <v>4</v>
      </c>
    </row>
    <row r="3750" spans="1:2" x14ac:dyDescent="0.4">
      <c r="A3750" s="32">
        <v>23711</v>
      </c>
      <c r="B3750" s="33">
        <v>1.2</v>
      </c>
    </row>
    <row r="3751" spans="1:2" x14ac:dyDescent="0.4">
      <c r="A3751" s="32">
        <v>15187</v>
      </c>
      <c r="B3751" s="33">
        <v>1.8</v>
      </c>
    </row>
    <row r="3752" spans="1:2" x14ac:dyDescent="0.4">
      <c r="A3752" s="32">
        <v>16521</v>
      </c>
      <c r="B3752" s="33">
        <v>3</v>
      </c>
    </row>
    <row r="3753" spans="1:2" x14ac:dyDescent="0.4">
      <c r="A3753" s="32">
        <v>14875</v>
      </c>
      <c r="B3753" s="33">
        <v>4.5999999999999996</v>
      </c>
    </row>
    <row r="3754" spans="1:2" x14ac:dyDescent="0.4">
      <c r="A3754" s="32">
        <v>16522</v>
      </c>
      <c r="B3754" s="33">
        <v>4.2</v>
      </c>
    </row>
    <row r="3755" spans="1:2" x14ac:dyDescent="0.4">
      <c r="A3755" s="32">
        <v>28774</v>
      </c>
      <c r="B3755" s="33">
        <v>6.2</v>
      </c>
    </row>
    <row r="3756" spans="1:2" x14ac:dyDescent="0.4">
      <c r="A3756" s="32">
        <v>28352</v>
      </c>
      <c r="B3756" s="33">
        <v>4.2</v>
      </c>
    </row>
    <row r="3757" spans="1:2" x14ac:dyDescent="0.4">
      <c r="A3757" s="32">
        <v>14879</v>
      </c>
      <c r="B3757" s="33">
        <v>3.3</v>
      </c>
    </row>
    <row r="3758" spans="1:2" x14ac:dyDescent="0.4">
      <c r="A3758" s="32">
        <v>14878</v>
      </c>
      <c r="B3758" s="33">
        <v>3.2</v>
      </c>
    </row>
    <row r="3759" spans="1:2" x14ac:dyDescent="0.4">
      <c r="A3759" s="32">
        <v>32008</v>
      </c>
      <c r="B3759" s="33">
        <v>4</v>
      </c>
    </row>
    <row r="3760" spans="1:2" x14ac:dyDescent="0.4">
      <c r="A3760" s="32">
        <v>22719</v>
      </c>
      <c r="B3760" s="33">
        <v>1.8</v>
      </c>
    </row>
    <row r="3761" spans="1:2" x14ac:dyDescent="0.4">
      <c r="A3761" s="32">
        <v>28124</v>
      </c>
      <c r="B3761" s="33">
        <v>1</v>
      </c>
    </row>
    <row r="3762" spans="1:2" x14ac:dyDescent="0.4">
      <c r="A3762" s="32">
        <v>16693</v>
      </c>
      <c r="B3762" s="33">
        <v>3.5</v>
      </c>
    </row>
    <row r="3763" spans="1:2" x14ac:dyDescent="0.4">
      <c r="A3763" s="32">
        <v>12388</v>
      </c>
      <c r="B3763" s="33">
        <v>5.8</v>
      </c>
    </row>
    <row r="3764" spans="1:2" x14ac:dyDescent="0.4">
      <c r="A3764" s="32">
        <v>15198</v>
      </c>
      <c r="B3764" s="33">
        <v>3.5</v>
      </c>
    </row>
    <row r="3765" spans="1:2" x14ac:dyDescent="0.4">
      <c r="A3765" s="32">
        <v>15196</v>
      </c>
      <c r="B3765" s="33">
        <v>3.5</v>
      </c>
    </row>
    <row r="3766" spans="1:2" x14ac:dyDescent="0.4">
      <c r="A3766" s="32">
        <v>15197</v>
      </c>
      <c r="B3766" s="33">
        <v>3.5</v>
      </c>
    </row>
    <row r="3767" spans="1:2" x14ac:dyDescent="0.4">
      <c r="A3767" s="32">
        <v>12578</v>
      </c>
      <c r="B3767" s="33">
        <v>16.399999999999999</v>
      </c>
    </row>
    <row r="3768" spans="1:2" x14ac:dyDescent="0.4">
      <c r="A3768" s="32">
        <v>30474</v>
      </c>
      <c r="B3768" s="33">
        <v>16.399999999999999</v>
      </c>
    </row>
    <row r="3769" spans="1:2" x14ac:dyDescent="0.4">
      <c r="A3769" s="32">
        <v>30398</v>
      </c>
      <c r="B3769" s="33">
        <v>4.4000000000000004</v>
      </c>
    </row>
    <row r="3770" spans="1:2" x14ac:dyDescent="0.4">
      <c r="A3770" s="32">
        <v>31912</v>
      </c>
      <c r="B3770" s="33">
        <v>4.8</v>
      </c>
    </row>
    <row r="3771" spans="1:2" x14ac:dyDescent="0.4">
      <c r="A3771" s="32">
        <v>32131</v>
      </c>
      <c r="B3771" s="33">
        <v>4.2</v>
      </c>
    </row>
    <row r="3772" spans="1:2" x14ac:dyDescent="0.4">
      <c r="A3772" s="32">
        <v>30396</v>
      </c>
      <c r="B3772" s="33">
        <v>6.6</v>
      </c>
    </row>
    <row r="3773" spans="1:2" x14ac:dyDescent="0.4">
      <c r="A3773" s="32">
        <v>27373</v>
      </c>
      <c r="B3773" s="33">
        <v>3.6</v>
      </c>
    </row>
    <row r="3774" spans="1:2" x14ac:dyDescent="0.4">
      <c r="A3774" s="32">
        <v>30395</v>
      </c>
      <c r="B3774" s="33">
        <v>4.3</v>
      </c>
    </row>
    <row r="3775" spans="1:2" x14ac:dyDescent="0.4">
      <c r="A3775" s="32">
        <v>30566</v>
      </c>
      <c r="B3775" s="33">
        <v>12.9</v>
      </c>
    </row>
    <row r="3776" spans="1:2" x14ac:dyDescent="0.4">
      <c r="A3776" s="32">
        <v>31262</v>
      </c>
      <c r="B3776" s="33">
        <v>6.4</v>
      </c>
    </row>
    <row r="3777" spans="1:2" x14ac:dyDescent="0.4">
      <c r="A3777" s="32">
        <v>17809</v>
      </c>
      <c r="B3777" s="33">
        <v>6.9</v>
      </c>
    </row>
    <row r="3778" spans="1:2" x14ac:dyDescent="0.4">
      <c r="A3778" s="32">
        <v>10670</v>
      </c>
      <c r="B3778" s="33">
        <v>5.8</v>
      </c>
    </row>
    <row r="3779" spans="1:2" x14ac:dyDescent="0.4">
      <c r="A3779" s="32">
        <v>10669</v>
      </c>
      <c r="B3779" s="33">
        <v>5.8</v>
      </c>
    </row>
    <row r="3780" spans="1:2" x14ac:dyDescent="0.4">
      <c r="A3780" s="32">
        <v>10671</v>
      </c>
      <c r="B3780" s="33">
        <v>5.8</v>
      </c>
    </row>
    <row r="3781" spans="1:2" x14ac:dyDescent="0.4">
      <c r="A3781" s="32">
        <v>17808</v>
      </c>
      <c r="B3781" s="33">
        <v>6.8</v>
      </c>
    </row>
    <row r="3782" spans="1:2" x14ac:dyDescent="0.4">
      <c r="A3782" s="32">
        <v>17807</v>
      </c>
      <c r="B3782" s="33">
        <v>6.8</v>
      </c>
    </row>
    <row r="3783" spans="1:2" x14ac:dyDescent="0.4">
      <c r="A3783" s="32">
        <v>17811</v>
      </c>
      <c r="B3783" s="33">
        <v>6.8</v>
      </c>
    </row>
    <row r="3784" spans="1:2" x14ac:dyDescent="0.4">
      <c r="A3784" s="32">
        <v>17810</v>
      </c>
      <c r="B3784" s="33">
        <v>6.8</v>
      </c>
    </row>
    <row r="3785" spans="1:2" x14ac:dyDescent="0.4">
      <c r="A3785" s="32">
        <v>2029232</v>
      </c>
      <c r="B3785" s="33">
        <v>24.9</v>
      </c>
    </row>
    <row r="3786" spans="1:2" x14ac:dyDescent="0.4">
      <c r="A3786" s="32">
        <v>23340</v>
      </c>
      <c r="B3786" s="33">
        <v>10.9</v>
      </c>
    </row>
    <row r="3787" spans="1:2" x14ac:dyDescent="0.4">
      <c r="A3787" s="32">
        <v>23341</v>
      </c>
      <c r="B3787" s="33">
        <v>26.3</v>
      </c>
    </row>
    <row r="3788" spans="1:2" x14ac:dyDescent="0.4">
      <c r="A3788" s="32">
        <v>23339</v>
      </c>
      <c r="B3788" s="33">
        <v>11.5</v>
      </c>
    </row>
    <row r="3789" spans="1:2" x14ac:dyDescent="0.4">
      <c r="A3789" s="32">
        <v>28396</v>
      </c>
      <c r="B3789" s="33">
        <v>0</v>
      </c>
    </row>
    <row r="3790" spans="1:2" x14ac:dyDescent="0.4">
      <c r="A3790" s="32">
        <v>11208</v>
      </c>
      <c r="B3790" s="33">
        <v>3</v>
      </c>
    </row>
    <row r="3791" spans="1:2" x14ac:dyDescent="0.4">
      <c r="A3791" s="32">
        <v>15934</v>
      </c>
      <c r="B3791" s="33">
        <v>2.2999999999999998</v>
      </c>
    </row>
    <row r="3792" spans="1:2" x14ac:dyDescent="0.4">
      <c r="A3792" s="32">
        <v>10630</v>
      </c>
      <c r="B3792" s="33">
        <v>5.2</v>
      </c>
    </row>
    <row r="3793" spans="1:2" x14ac:dyDescent="0.4">
      <c r="A3793" s="32">
        <v>2029669</v>
      </c>
      <c r="B3793" s="33">
        <v>10.8</v>
      </c>
    </row>
    <row r="3794" spans="1:2" x14ac:dyDescent="0.4">
      <c r="A3794" s="32">
        <v>10134</v>
      </c>
      <c r="B3794" s="33">
        <v>4.8</v>
      </c>
    </row>
    <row r="3795" spans="1:2" x14ac:dyDescent="0.4">
      <c r="A3795" s="32">
        <v>10644</v>
      </c>
      <c r="B3795" s="33">
        <v>5.5</v>
      </c>
    </row>
    <row r="3796" spans="1:2" x14ac:dyDescent="0.4">
      <c r="A3796" s="32">
        <v>10654</v>
      </c>
      <c r="B3796" s="33">
        <v>5.2</v>
      </c>
    </row>
    <row r="3797" spans="1:2" x14ac:dyDescent="0.4">
      <c r="A3797" s="32">
        <v>29126</v>
      </c>
      <c r="B3797" s="33">
        <v>25.2</v>
      </c>
    </row>
    <row r="3798" spans="1:2" x14ac:dyDescent="0.4">
      <c r="A3798" s="32">
        <v>29146</v>
      </c>
      <c r="B3798" s="33">
        <v>23.9</v>
      </c>
    </row>
    <row r="3799" spans="1:2" x14ac:dyDescent="0.4">
      <c r="A3799" s="32">
        <v>29141</v>
      </c>
      <c r="B3799" s="33">
        <v>31.6</v>
      </c>
    </row>
    <row r="3800" spans="1:2" x14ac:dyDescent="0.4">
      <c r="A3800" s="32">
        <v>29143</v>
      </c>
      <c r="B3800" s="33">
        <v>14.5</v>
      </c>
    </row>
    <row r="3801" spans="1:2" x14ac:dyDescent="0.4">
      <c r="A3801" s="32">
        <v>29128</v>
      </c>
      <c r="B3801" s="33">
        <v>13.9</v>
      </c>
    </row>
    <row r="3802" spans="1:2" x14ac:dyDescent="0.4">
      <c r="A3802" s="32">
        <v>29157</v>
      </c>
      <c r="B3802" s="33">
        <v>29</v>
      </c>
    </row>
    <row r="3803" spans="1:2" x14ac:dyDescent="0.4">
      <c r="A3803" s="32">
        <v>29137</v>
      </c>
      <c r="B3803" s="33">
        <v>31.6</v>
      </c>
    </row>
    <row r="3804" spans="1:2" x14ac:dyDescent="0.4">
      <c r="A3804" s="32">
        <v>29135</v>
      </c>
      <c r="B3804" s="33">
        <v>14.3</v>
      </c>
    </row>
    <row r="3805" spans="1:2" x14ac:dyDescent="0.4">
      <c r="A3805" s="32">
        <v>29120</v>
      </c>
      <c r="B3805" s="33">
        <v>14.5</v>
      </c>
    </row>
    <row r="3806" spans="1:2" x14ac:dyDescent="0.4">
      <c r="A3806" s="32">
        <v>29123</v>
      </c>
      <c r="B3806" s="33">
        <v>13.9</v>
      </c>
    </row>
    <row r="3807" spans="1:2" x14ac:dyDescent="0.4">
      <c r="A3807" s="32">
        <v>29119</v>
      </c>
      <c r="B3807" s="33">
        <v>14.5</v>
      </c>
    </row>
    <row r="3808" spans="1:2" x14ac:dyDescent="0.4">
      <c r="A3808" s="32">
        <v>29124</v>
      </c>
      <c r="B3808" s="33">
        <v>14.3</v>
      </c>
    </row>
    <row r="3809" spans="1:2" x14ac:dyDescent="0.4">
      <c r="A3809" s="32">
        <v>29116</v>
      </c>
      <c r="B3809" s="33">
        <v>14.3</v>
      </c>
    </row>
    <row r="3810" spans="1:2" x14ac:dyDescent="0.4">
      <c r="A3810" s="32">
        <v>29136</v>
      </c>
      <c r="B3810" s="33">
        <v>14.5</v>
      </c>
    </row>
    <row r="3811" spans="1:2" x14ac:dyDescent="0.4">
      <c r="A3811" s="32">
        <v>29131</v>
      </c>
      <c r="B3811" s="33">
        <v>13.9</v>
      </c>
    </row>
    <row r="3812" spans="1:2" x14ac:dyDescent="0.4">
      <c r="A3812" s="32">
        <v>22654</v>
      </c>
      <c r="B3812" s="33">
        <v>14.5</v>
      </c>
    </row>
    <row r="3813" spans="1:2" x14ac:dyDescent="0.4">
      <c r="A3813" s="32">
        <v>29153</v>
      </c>
      <c r="B3813" s="33">
        <v>31.6</v>
      </c>
    </row>
    <row r="3814" spans="1:2" x14ac:dyDescent="0.4">
      <c r="A3814" s="32">
        <v>29138</v>
      </c>
      <c r="B3814" s="33">
        <v>23.9</v>
      </c>
    </row>
    <row r="3815" spans="1:2" x14ac:dyDescent="0.4">
      <c r="A3815" s="32">
        <v>29129</v>
      </c>
      <c r="B3815" s="33">
        <v>31.6</v>
      </c>
    </row>
    <row r="3816" spans="1:2" x14ac:dyDescent="0.4">
      <c r="A3816" s="32">
        <v>29130</v>
      </c>
      <c r="B3816" s="33">
        <v>23.9</v>
      </c>
    </row>
    <row r="3817" spans="1:2" x14ac:dyDescent="0.4">
      <c r="A3817" s="32">
        <v>29145</v>
      </c>
      <c r="B3817" s="33">
        <v>23.9</v>
      </c>
    </row>
    <row r="3818" spans="1:2" x14ac:dyDescent="0.4">
      <c r="A3818" s="32">
        <v>29156</v>
      </c>
      <c r="B3818" s="33">
        <v>23.9</v>
      </c>
    </row>
    <row r="3819" spans="1:2" x14ac:dyDescent="0.4">
      <c r="A3819" s="32">
        <v>29132</v>
      </c>
      <c r="B3819" s="33">
        <v>13.9</v>
      </c>
    </row>
    <row r="3820" spans="1:2" x14ac:dyDescent="0.4">
      <c r="A3820" s="32">
        <v>29117</v>
      </c>
      <c r="B3820" s="33">
        <v>31.6</v>
      </c>
    </row>
    <row r="3821" spans="1:2" x14ac:dyDescent="0.4">
      <c r="A3821" s="32">
        <v>29139</v>
      </c>
      <c r="B3821" s="33">
        <v>14.5</v>
      </c>
    </row>
    <row r="3822" spans="1:2" x14ac:dyDescent="0.4">
      <c r="A3822" s="32">
        <v>29149</v>
      </c>
      <c r="B3822" s="33">
        <v>31.6</v>
      </c>
    </row>
    <row r="3823" spans="1:2" x14ac:dyDescent="0.4">
      <c r="A3823" s="32">
        <v>29144</v>
      </c>
      <c r="B3823" s="33">
        <v>13.9</v>
      </c>
    </row>
    <row r="3824" spans="1:2" x14ac:dyDescent="0.4">
      <c r="A3824" s="32">
        <v>29147</v>
      </c>
      <c r="B3824" s="33">
        <v>14.5</v>
      </c>
    </row>
    <row r="3825" spans="1:2" x14ac:dyDescent="0.4">
      <c r="A3825" s="32">
        <v>29140</v>
      </c>
      <c r="B3825" s="33">
        <v>14.5</v>
      </c>
    </row>
    <row r="3826" spans="1:2" x14ac:dyDescent="0.4">
      <c r="A3826" s="32">
        <v>29122</v>
      </c>
      <c r="B3826" s="33">
        <v>23.9</v>
      </c>
    </row>
    <row r="3827" spans="1:2" x14ac:dyDescent="0.4">
      <c r="A3827" s="32">
        <v>29121</v>
      </c>
      <c r="B3827" s="33">
        <v>31</v>
      </c>
    </row>
    <row r="3828" spans="1:2" x14ac:dyDescent="0.4">
      <c r="A3828" s="32">
        <v>29118</v>
      </c>
      <c r="B3828" s="33">
        <v>31.6</v>
      </c>
    </row>
    <row r="3829" spans="1:2" x14ac:dyDescent="0.4">
      <c r="A3829" s="32">
        <v>29148</v>
      </c>
      <c r="B3829" s="33">
        <v>31.6</v>
      </c>
    </row>
    <row r="3830" spans="1:2" x14ac:dyDescent="0.4">
      <c r="A3830" s="32">
        <v>16463</v>
      </c>
      <c r="B3830" s="33">
        <v>6.9</v>
      </c>
    </row>
    <row r="3831" spans="1:2" x14ac:dyDescent="0.4">
      <c r="A3831" s="32">
        <v>31558</v>
      </c>
      <c r="B3831" s="33">
        <v>1.2</v>
      </c>
    </row>
    <row r="3832" spans="1:2" x14ac:dyDescent="0.4">
      <c r="A3832" s="32">
        <v>27189</v>
      </c>
      <c r="B3832" s="33">
        <v>3.9</v>
      </c>
    </row>
    <row r="3833" spans="1:2" x14ac:dyDescent="0.4">
      <c r="A3833" s="32">
        <v>27188</v>
      </c>
      <c r="B3833" s="33">
        <v>7.8</v>
      </c>
    </row>
    <row r="3834" spans="1:2" x14ac:dyDescent="0.4">
      <c r="A3834" s="32">
        <v>23621</v>
      </c>
      <c r="B3834" s="33">
        <v>2.2999999999999998</v>
      </c>
    </row>
    <row r="3835" spans="1:2" x14ac:dyDescent="0.4">
      <c r="A3835" s="32">
        <v>29947</v>
      </c>
      <c r="B3835" s="33">
        <v>1.2</v>
      </c>
    </row>
    <row r="3836" spans="1:2" x14ac:dyDescent="0.4">
      <c r="A3836" s="32">
        <v>10699</v>
      </c>
      <c r="B3836" s="33">
        <v>6.9</v>
      </c>
    </row>
    <row r="3837" spans="1:2" x14ac:dyDescent="0.4">
      <c r="A3837" s="32">
        <v>10700</v>
      </c>
      <c r="B3837" s="33">
        <v>6.9</v>
      </c>
    </row>
    <row r="3838" spans="1:2" x14ac:dyDescent="0.4">
      <c r="A3838" s="32">
        <v>10701</v>
      </c>
      <c r="B3838" s="33">
        <v>6.9</v>
      </c>
    </row>
    <row r="3839" spans="1:2" x14ac:dyDescent="0.4">
      <c r="A3839" s="32">
        <v>28089</v>
      </c>
      <c r="B3839" s="33">
        <v>5.8</v>
      </c>
    </row>
    <row r="3840" spans="1:2" x14ac:dyDescent="0.4">
      <c r="A3840" s="32">
        <v>22628</v>
      </c>
      <c r="B3840" s="33">
        <v>6.5</v>
      </c>
    </row>
    <row r="3841" spans="1:2" x14ac:dyDescent="0.4">
      <c r="A3841" s="32">
        <v>10805</v>
      </c>
      <c r="B3841" s="33">
        <v>5.5</v>
      </c>
    </row>
    <row r="3842" spans="1:2" x14ac:dyDescent="0.4">
      <c r="A3842" s="32">
        <v>30421</v>
      </c>
      <c r="B3842" s="33">
        <v>5.5</v>
      </c>
    </row>
    <row r="3843" spans="1:2" x14ac:dyDescent="0.4">
      <c r="A3843" s="32">
        <v>32394</v>
      </c>
      <c r="B3843" s="33">
        <v>6.6</v>
      </c>
    </row>
    <row r="3844" spans="1:2" x14ac:dyDescent="0.4">
      <c r="A3844" s="32">
        <v>22629</v>
      </c>
      <c r="B3844" s="33">
        <v>6.6</v>
      </c>
    </row>
    <row r="3845" spans="1:2" x14ac:dyDescent="0.4">
      <c r="A3845" s="32">
        <v>10676</v>
      </c>
      <c r="B3845" s="33">
        <v>7.5</v>
      </c>
    </row>
    <row r="3846" spans="1:2" x14ac:dyDescent="0.4">
      <c r="A3846" s="32">
        <v>30558</v>
      </c>
      <c r="B3846" s="33">
        <v>6.6</v>
      </c>
    </row>
    <row r="3847" spans="1:2" x14ac:dyDescent="0.4">
      <c r="A3847" s="32">
        <v>28155</v>
      </c>
      <c r="B3847" s="33">
        <v>4.5</v>
      </c>
    </row>
    <row r="3848" spans="1:2" x14ac:dyDescent="0.4">
      <c r="A3848" s="32">
        <v>32860</v>
      </c>
      <c r="B3848" s="33">
        <v>5.5</v>
      </c>
    </row>
    <row r="3849" spans="1:2" x14ac:dyDescent="0.4">
      <c r="A3849" s="32">
        <v>10680</v>
      </c>
      <c r="B3849" s="33">
        <v>9.3000000000000007</v>
      </c>
    </row>
    <row r="3850" spans="1:2" x14ac:dyDescent="0.4">
      <c r="A3850" s="32">
        <v>10679</v>
      </c>
      <c r="B3850" s="33">
        <v>1.8</v>
      </c>
    </row>
    <row r="3851" spans="1:2" x14ac:dyDescent="0.4">
      <c r="A3851" s="32">
        <v>10682</v>
      </c>
      <c r="B3851" s="33">
        <v>13.5</v>
      </c>
    </row>
    <row r="3852" spans="1:2" x14ac:dyDescent="0.4">
      <c r="A3852" s="32">
        <v>10683</v>
      </c>
      <c r="B3852" s="33">
        <v>3</v>
      </c>
    </row>
    <row r="3853" spans="1:2" x14ac:dyDescent="0.4">
      <c r="A3853" s="32">
        <v>31181</v>
      </c>
      <c r="B3853" s="33">
        <v>5.5</v>
      </c>
    </row>
    <row r="3854" spans="1:2" x14ac:dyDescent="0.4">
      <c r="A3854" s="32">
        <v>23513</v>
      </c>
      <c r="B3854" s="33">
        <v>8</v>
      </c>
    </row>
    <row r="3855" spans="1:2" x14ac:dyDescent="0.4">
      <c r="A3855" s="32">
        <v>23107</v>
      </c>
      <c r="B3855" s="33">
        <v>8</v>
      </c>
    </row>
    <row r="3856" spans="1:2" x14ac:dyDescent="0.4">
      <c r="A3856" s="32">
        <v>23514</v>
      </c>
      <c r="B3856" s="33">
        <v>7.5</v>
      </c>
    </row>
    <row r="3857" spans="1:2" x14ac:dyDescent="0.4">
      <c r="A3857" s="32">
        <v>23110</v>
      </c>
      <c r="B3857" s="33">
        <v>2</v>
      </c>
    </row>
    <row r="3858" spans="1:2" x14ac:dyDescent="0.4">
      <c r="A3858" s="32">
        <v>27621</v>
      </c>
      <c r="B3858" s="33">
        <v>1.2</v>
      </c>
    </row>
    <row r="3859" spans="1:2" x14ac:dyDescent="0.4">
      <c r="A3859" s="32">
        <v>29590</v>
      </c>
      <c r="B3859" s="33">
        <v>1.2</v>
      </c>
    </row>
    <row r="3860" spans="1:2" x14ac:dyDescent="0.4">
      <c r="A3860" s="32">
        <v>27620</v>
      </c>
      <c r="B3860" s="33">
        <v>1.2</v>
      </c>
    </row>
    <row r="3861" spans="1:2" x14ac:dyDescent="0.4">
      <c r="A3861" s="32">
        <v>29415</v>
      </c>
      <c r="B3861" s="33">
        <v>6.5</v>
      </c>
    </row>
    <row r="3862" spans="1:2" x14ac:dyDescent="0.4">
      <c r="A3862" s="32">
        <v>10738</v>
      </c>
      <c r="B3862" s="33">
        <v>6.5</v>
      </c>
    </row>
    <row r="3863" spans="1:2" x14ac:dyDescent="0.4">
      <c r="A3863" s="32">
        <v>29319</v>
      </c>
      <c r="B3863" s="33">
        <v>7.5</v>
      </c>
    </row>
    <row r="3864" spans="1:2" x14ac:dyDescent="0.4">
      <c r="A3864" s="32">
        <v>28944</v>
      </c>
      <c r="B3864" s="33">
        <v>1.5</v>
      </c>
    </row>
    <row r="3865" spans="1:2" x14ac:dyDescent="0.4">
      <c r="A3865" s="32">
        <v>29414</v>
      </c>
      <c r="B3865" s="33">
        <v>6.5</v>
      </c>
    </row>
    <row r="3866" spans="1:2" x14ac:dyDescent="0.4">
      <c r="A3866" s="32">
        <v>28095</v>
      </c>
      <c r="B3866" s="33">
        <v>5.6</v>
      </c>
    </row>
    <row r="3867" spans="1:2" x14ac:dyDescent="0.4">
      <c r="A3867" s="32">
        <v>10740</v>
      </c>
      <c r="B3867" s="33">
        <v>6.5</v>
      </c>
    </row>
    <row r="3868" spans="1:2" x14ac:dyDescent="0.4">
      <c r="A3868" s="32">
        <v>10686</v>
      </c>
      <c r="B3868" s="33">
        <v>9.5</v>
      </c>
    </row>
    <row r="3869" spans="1:2" x14ac:dyDescent="0.4">
      <c r="A3869" s="32">
        <v>28157</v>
      </c>
      <c r="B3869" s="33">
        <v>3.5</v>
      </c>
    </row>
    <row r="3870" spans="1:2" x14ac:dyDescent="0.4">
      <c r="A3870" s="32">
        <v>28159</v>
      </c>
      <c r="B3870" s="33">
        <v>4.2</v>
      </c>
    </row>
    <row r="3871" spans="1:2" x14ac:dyDescent="0.4">
      <c r="A3871" s="32">
        <v>23552</v>
      </c>
      <c r="B3871" s="33">
        <v>5.5</v>
      </c>
    </row>
    <row r="3872" spans="1:2" x14ac:dyDescent="0.4">
      <c r="A3872" s="32">
        <v>23553</v>
      </c>
      <c r="B3872" s="33">
        <v>5.5</v>
      </c>
    </row>
    <row r="3873" spans="1:2" x14ac:dyDescent="0.4">
      <c r="A3873" s="32">
        <v>28634</v>
      </c>
      <c r="B3873" s="33">
        <v>1.2</v>
      </c>
    </row>
    <row r="3874" spans="1:2" x14ac:dyDescent="0.4">
      <c r="A3874" s="32">
        <v>23615</v>
      </c>
      <c r="B3874" s="33">
        <v>3.5</v>
      </c>
    </row>
    <row r="3875" spans="1:2" x14ac:dyDescent="0.4">
      <c r="A3875" s="32">
        <v>18351</v>
      </c>
      <c r="B3875" s="33">
        <v>5.5</v>
      </c>
    </row>
    <row r="3876" spans="1:2" x14ac:dyDescent="0.4">
      <c r="A3876" s="32">
        <v>18115</v>
      </c>
      <c r="B3876" s="33">
        <v>9.51</v>
      </c>
    </row>
    <row r="3877" spans="1:2" x14ac:dyDescent="0.4">
      <c r="A3877" s="32">
        <v>18352</v>
      </c>
      <c r="B3877" s="33">
        <v>1.3</v>
      </c>
    </row>
    <row r="3878" spans="1:2" x14ac:dyDescent="0.4">
      <c r="A3878" s="32">
        <v>29986</v>
      </c>
      <c r="B3878" s="33">
        <v>5.5</v>
      </c>
    </row>
    <row r="3879" spans="1:2" x14ac:dyDescent="0.4">
      <c r="A3879" s="32">
        <v>23558</v>
      </c>
      <c r="B3879" s="33">
        <v>5.5</v>
      </c>
    </row>
    <row r="3880" spans="1:2" x14ac:dyDescent="0.4">
      <c r="A3880" s="32">
        <v>28424</v>
      </c>
      <c r="B3880" s="33">
        <v>5.5</v>
      </c>
    </row>
    <row r="3881" spans="1:2" x14ac:dyDescent="0.4">
      <c r="A3881" s="32">
        <v>18316</v>
      </c>
      <c r="B3881" s="33">
        <v>2.2000000000000002</v>
      </c>
    </row>
    <row r="3882" spans="1:2" x14ac:dyDescent="0.4">
      <c r="A3882" s="32">
        <v>10688</v>
      </c>
      <c r="B3882" s="33">
        <v>7.5</v>
      </c>
    </row>
    <row r="3883" spans="1:2" x14ac:dyDescent="0.4">
      <c r="A3883" s="32">
        <v>29159</v>
      </c>
      <c r="B3883" s="33">
        <v>9.3000000000000007</v>
      </c>
    </row>
    <row r="3884" spans="1:2" x14ac:dyDescent="0.4">
      <c r="A3884" s="32">
        <v>10690</v>
      </c>
      <c r="B3884" s="33">
        <v>1.8</v>
      </c>
    </row>
    <row r="3885" spans="1:2" x14ac:dyDescent="0.4">
      <c r="A3885" s="32">
        <v>10692</v>
      </c>
      <c r="B3885" s="33">
        <v>13.5</v>
      </c>
    </row>
    <row r="3886" spans="1:2" x14ac:dyDescent="0.4">
      <c r="A3886" s="32">
        <v>10693</v>
      </c>
      <c r="B3886" s="33">
        <v>3</v>
      </c>
    </row>
    <row r="3887" spans="1:2" x14ac:dyDescent="0.4">
      <c r="A3887" s="32">
        <v>10748</v>
      </c>
      <c r="B3887" s="33">
        <v>6.6</v>
      </c>
    </row>
    <row r="3888" spans="1:2" x14ac:dyDescent="0.4">
      <c r="A3888" s="32">
        <v>28158</v>
      </c>
      <c r="B3888" s="33">
        <v>4.5</v>
      </c>
    </row>
    <row r="3889" spans="1:2" x14ac:dyDescent="0.4">
      <c r="A3889" s="32">
        <v>27458</v>
      </c>
      <c r="B3889" s="33">
        <v>4</v>
      </c>
    </row>
    <row r="3890" spans="1:2" x14ac:dyDescent="0.4">
      <c r="A3890" s="32">
        <v>27456</v>
      </c>
      <c r="B3890" s="33">
        <v>6.9</v>
      </c>
    </row>
    <row r="3891" spans="1:2" x14ac:dyDescent="0.4">
      <c r="A3891" s="32">
        <v>31559</v>
      </c>
      <c r="B3891" s="33">
        <v>1.2</v>
      </c>
    </row>
    <row r="3892" spans="1:2" x14ac:dyDescent="0.4">
      <c r="A3892" s="32">
        <v>31557</v>
      </c>
      <c r="B3892" s="33">
        <v>6.9</v>
      </c>
    </row>
    <row r="3893" spans="1:2" x14ac:dyDescent="0.4">
      <c r="A3893" s="32">
        <v>28677</v>
      </c>
      <c r="B3893" s="33">
        <v>3.9</v>
      </c>
    </row>
    <row r="3894" spans="1:2" x14ac:dyDescent="0.4">
      <c r="A3894" s="32">
        <v>29367</v>
      </c>
      <c r="B3894" s="33">
        <v>4</v>
      </c>
    </row>
    <row r="3895" spans="1:2" x14ac:dyDescent="0.4">
      <c r="A3895" s="32">
        <v>27457</v>
      </c>
      <c r="B3895" s="33">
        <v>6.9</v>
      </c>
    </row>
    <row r="3896" spans="1:2" x14ac:dyDescent="0.4">
      <c r="A3896" s="32">
        <v>28635</v>
      </c>
      <c r="B3896" s="33">
        <v>1.2</v>
      </c>
    </row>
    <row r="3897" spans="1:2" x14ac:dyDescent="0.4">
      <c r="A3897" s="32">
        <v>22624</v>
      </c>
      <c r="B3897" s="33">
        <v>4.9000000000000004</v>
      </c>
    </row>
    <row r="3898" spans="1:2" x14ac:dyDescent="0.4">
      <c r="A3898" s="32">
        <v>22625</v>
      </c>
      <c r="B3898" s="33">
        <v>4.9000000000000004</v>
      </c>
    </row>
    <row r="3899" spans="1:2" x14ac:dyDescent="0.4">
      <c r="A3899" s="32">
        <v>31928</v>
      </c>
      <c r="B3899" s="33">
        <v>1.2</v>
      </c>
    </row>
    <row r="3900" spans="1:2" x14ac:dyDescent="0.4">
      <c r="A3900" s="32">
        <v>27194</v>
      </c>
      <c r="B3900" s="33">
        <v>4</v>
      </c>
    </row>
    <row r="3901" spans="1:2" x14ac:dyDescent="0.4">
      <c r="A3901" s="32">
        <v>27193</v>
      </c>
      <c r="B3901" s="33">
        <v>7.9</v>
      </c>
    </row>
    <row r="3902" spans="1:2" x14ac:dyDescent="0.4">
      <c r="A3902" s="32">
        <v>27465</v>
      </c>
      <c r="B3902" s="33">
        <v>1.2</v>
      </c>
    </row>
    <row r="3903" spans="1:2" x14ac:dyDescent="0.4">
      <c r="A3903" s="32">
        <v>23113</v>
      </c>
      <c r="B3903" s="33">
        <v>3.2</v>
      </c>
    </row>
    <row r="3904" spans="1:2" x14ac:dyDescent="0.4">
      <c r="A3904" s="32">
        <v>22660</v>
      </c>
      <c r="B3904" s="33">
        <v>2.2000000000000002</v>
      </c>
    </row>
    <row r="3905" spans="1:2" x14ac:dyDescent="0.4">
      <c r="A3905" s="32">
        <v>17591</v>
      </c>
      <c r="B3905" s="33">
        <v>9.9</v>
      </c>
    </row>
    <row r="3906" spans="1:2" x14ac:dyDescent="0.4">
      <c r="A3906" s="32">
        <v>31982</v>
      </c>
      <c r="B3906" s="33">
        <v>5.5</v>
      </c>
    </row>
    <row r="3907" spans="1:2" x14ac:dyDescent="0.4">
      <c r="A3907" s="32">
        <v>10749</v>
      </c>
      <c r="B3907" s="33">
        <v>6.5</v>
      </c>
    </row>
    <row r="3908" spans="1:2" x14ac:dyDescent="0.4">
      <c r="A3908" s="32">
        <v>23559</v>
      </c>
      <c r="B3908" s="33">
        <v>5.5</v>
      </c>
    </row>
    <row r="3909" spans="1:2" x14ac:dyDescent="0.4">
      <c r="A3909" s="32">
        <v>17592</v>
      </c>
      <c r="B3909" s="33">
        <v>1.2</v>
      </c>
    </row>
    <row r="3910" spans="1:2" x14ac:dyDescent="0.4">
      <c r="A3910" s="32">
        <v>30561</v>
      </c>
      <c r="B3910" s="33">
        <v>5.5</v>
      </c>
    </row>
    <row r="3911" spans="1:2" x14ac:dyDescent="0.4">
      <c r="A3911" s="32">
        <v>28091</v>
      </c>
      <c r="B3911" s="33">
        <v>6.5</v>
      </c>
    </row>
    <row r="3912" spans="1:2" x14ac:dyDescent="0.4">
      <c r="A3912" s="32">
        <v>28090</v>
      </c>
      <c r="B3912" s="33">
        <v>6.5</v>
      </c>
    </row>
    <row r="3913" spans="1:2" x14ac:dyDescent="0.4">
      <c r="A3913" s="32">
        <v>28092</v>
      </c>
      <c r="B3913" s="33">
        <v>5.8</v>
      </c>
    </row>
    <row r="3914" spans="1:2" x14ac:dyDescent="0.4">
      <c r="A3914" s="32">
        <v>28093</v>
      </c>
      <c r="B3914" s="33">
        <v>5.8</v>
      </c>
    </row>
    <row r="3915" spans="1:2" x14ac:dyDescent="0.4">
      <c r="A3915" s="32">
        <v>23517</v>
      </c>
      <c r="B3915" s="33">
        <v>9.5</v>
      </c>
    </row>
    <row r="3916" spans="1:2" x14ac:dyDescent="0.4">
      <c r="A3916" s="32">
        <v>10818</v>
      </c>
      <c r="B3916" s="33">
        <v>11.9</v>
      </c>
    </row>
    <row r="3917" spans="1:2" x14ac:dyDescent="0.4">
      <c r="A3917" s="32">
        <v>23434</v>
      </c>
      <c r="B3917" s="33">
        <v>2.8</v>
      </c>
    </row>
    <row r="3918" spans="1:2" x14ac:dyDescent="0.4">
      <c r="A3918" s="32">
        <v>23519</v>
      </c>
      <c r="B3918" s="33">
        <v>3.5</v>
      </c>
    </row>
    <row r="3919" spans="1:2" x14ac:dyDescent="0.4">
      <c r="A3919" s="32">
        <v>10750</v>
      </c>
      <c r="B3919" s="33">
        <v>6.5</v>
      </c>
    </row>
    <row r="3920" spans="1:2" x14ac:dyDescent="0.4">
      <c r="A3920" s="32">
        <v>10706</v>
      </c>
      <c r="B3920" s="33">
        <v>9.9</v>
      </c>
    </row>
    <row r="3921" spans="1:2" x14ac:dyDescent="0.4">
      <c r="A3921" s="32">
        <v>23560</v>
      </c>
      <c r="B3921" s="33">
        <v>5.5</v>
      </c>
    </row>
    <row r="3922" spans="1:2" x14ac:dyDescent="0.4">
      <c r="A3922" s="32">
        <v>28156</v>
      </c>
      <c r="B3922" s="33">
        <v>4.2</v>
      </c>
    </row>
    <row r="3923" spans="1:2" x14ac:dyDescent="0.4">
      <c r="A3923" s="32">
        <v>10751</v>
      </c>
      <c r="B3923" s="33">
        <v>6.5</v>
      </c>
    </row>
    <row r="3924" spans="1:2" x14ac:dyDescent="0.4">
      <c r="A3924" s="32">
        <v>23436</v>
      </c>
      <c r="B3924" s="33">
        <v>5.5</v>
      </c>
    </row>
    <row r="3925" spans="1:2" x14ac:dyDescent="0.4">
      <c r="A3925" s="32">
        <v>23435</v>
      </c>
      <c r="B3925" s="33">
        <v>1</v>
      </c>
    </row>
    <row r="3926" spans="1:2" x14ac:dyDescent="0.4">
      <c r="A3926" s="32">
        <v>31929</v>
      </c>
      <c r="B3926" s="33">
        <v>1.2</v>
      </c>
    </row>
    <row r="3927" spans="1:2" x14ac:dyDescent="0.4">
      <c r="A3927" s="32">
        <v>27933</v>
      </c>
      <c r="B3927" s="33">
        <v>1.3</v>
      </c>
    </row>
    <row r="3928" spans="1:2" x14ac:dyDescent="0.4">
      <c r="A3928" s="32">
        <v>10674</v>
      </c>
      <c r="B3928" s="33">
        <v>6.9</v>
      </c>
    </row>
    <row r="3929" spans="1:2" x14ac:dyDescent="0.4">
      <c r="A3929" s="32">
        <v>22589</v>
      </c>
      <c r="B3929" s="33">
        <v>27</v>
      </c>
    </row>
    <row r="3930" spans="1:2" x14ac:dyDescent="0.4">
      <c r="A3930" s="32">
        <v>31724</v>
      </c>
      <c r="B3930" s="33">
        <v>7.6</v>
      </c>
    </row>
    <row r="3931" spans="1:2" x14ac:dyDescent="0.4">
      <c r="A3931" s="32">
        <v>22577</v>
      </c>
      <c r="B3931" s="33">
        <v>18.600000000000001</v>
      </c>
    </row>
    <row r="3932" spans="1:2" x14ac:dyDescent="0.4">
      <c r="A3932" s="32">
        <v>22576</v>
      </c>
      <c r="B3932" s="33">
        <v>18.600000000000001</v>
      </c>
    </row>
    <row r="3933" spans="1:2" x14ac:dyDescent="0.4">
      <c r="A3933" s="32">
        <v>18511</v>
      </c>
      <c r="B3933" s="33">
        <v>2.5</v>
      </c>
    </row>
    <row r="3934" spans="1:2" x14ac:dyDescent="0.4">
      <c r="A3934" s="32">
        <v>30540</v>
      </c>
      <c r="B3934" s="33">
        <v>2.5</v>
      </c>
    </row>
    <row r="3935" spans="1:2" x14ac:dyDescent="0.4">
      <c r="A3935" s="32">
        <v>17597</v>
      </c>
      <c r="B3935" s="33">
        <v>2.5</v>
      </c>
    </row>
    <row r="3936" spans="1:2" x14ac:dyDescent="0.4">
      <c r="A3936" s="32">
        <v>17596</v>
      </c>
      <c r="B3936" s="33">
        <v>2.5</v>
      </c>
    </row>
    <row r="3937" spans="1:2" x14ac:dyDescent="0.4">
      <c r="A3937" s="32">
        <v>28223</v>
      </c>
      <c r="B3937" s="33">
        <v>4.5</v>
      </c>
    </row>
    <row r="3938" spans="1:2" x14ac:dyDescent="0.4">
      <c r="A3938" s="32">
        <v>31581</v>
      </c>
      <c r="B3938" s="33">
        <v>0</v>
      </c>
    </row>
    <row r="3939" spans="1:2" x14ac:dyDescent="0.4">
      <c r="A3939" s="32">
        <v>31582</v>
      </c>
      <c r="B3939" s="33">
        <v>0</v>
      </c>
    </row>
    <row r="3940" spans="1:2" x14ac:dyDescent="0.4">
      <c r="A3940" s="32">
        <v>31583</v>
      </c>
      <c r="B3940" s="33">
        <v>0</v>
      </c>
    </row>
    <row r="3941" spans="1:2" x14ac:dyDescent="0.4">
      <c r="A3941" s="32">
        <v>31585</v>
      </c>
      <c r="B3941" s="33">
        <v>5.5</v>
      </c>
    </row>
    <row r="3942" spans="1:2" x14ac:dyDescent="0.4">
      <c r="A3942" s="32">
        <v>31584</v>
      </c>
      <c r="B3942" s="33">
        <v>0</v>
      </c>
    </row>
    <row r="3943" spans="1:2" x14ac:dyDescent="0.4">
      <c r="A3943" s="32">
        <v>18146</v>
      </c>
      <c r="B3943" s="33">
        <v>5.5</v>
      </c>
    </row>
    <row r="3944" spans="1:2" x14ac:dyDescent="0.4">
      <c r="A3944" s="32">
        <v>15862</v>
      </c>
      <c r="B3944" s="33">
        <v>9.8000000000000007</v>
      </c>
    </row>
    <row r="3945" spans="1:2" x14ac:dyDescent="0.4">
      <c r="A3945" s="32">
        <v>18123</v>
      </c>
      <c r="B3945" s="33">
        <v>5.5</v>
      </c>
    </row>
    <row r="3946" spans="1:2" x14ac:dyDescent="0.4">
      <c r="A3946" s="32">
        <v>15861</v>
      </c>
      <c r="B3946" s="33">
        <v>9.8000000000000007</v>
      </c>
    </row>
    <row r="3947" spans="1:2" x14ac:dyDescent="0.4">
      <c r="A3947" s="32">
        <v>32593</v>
      </c>
      <c r="B3947" s="33">
        <v>0</v>
      </c>
    </row>
    <row r="3948" spans="1:2" x14ac:dyDescent="0.4">
      <c r="A3948" s="32">
        <v>28086</v>
      </c>
      <c r="B3948" s="33">
        <v>15</v>
      </c>
    </row>
    <row r="3949" spans="1:2" x14ac:dyDescent="0.4">
      <c r="A3949" s="32">
        <v>28336</v>
      </c>
      <c r="B3949" s="33">
        <v>16.899999999999999</v>
      </c>
    </row>
    <row r="3950" spans="1:2" x14ac:dyDescent="0.4">
      <c r="A3950" s="32">
        <v>28329</v>
      </c>
      <c r="B3950" s="33">
        <v>9.1999999999999993</v>
      </c>
    </row>
    <row r="3951" spans="1:2" x14ac:dyDescent="0.4">
      <c r="A3951" s="32">
        <v>32594</v>
      </c>
      <c r="B3951" s="33">
        <v>0</v>
      </c>
    </row>
    <row r="3952" spans="1:2" x14ac:dyDescent="0.4">
      <c r="A3952" s="32">
        <v>31609</v>
      </c>
      <c r="B3952" s="33">
        <v>0</v>
      </c>
    </row>
    <row r="3953" spans="1:2" x14ac:dyDescent="0.4">
      <c r="A3953" s="32">
        <v>31611</v>
      </c>
      <c r="B3953" s="33">
        <v>0</v>
      </c>
    </row>
    <row r="3954" spans="1:2" x14ac:dyDescent="0.4">
      <c r="A3954" s="32">
        <v>31610</v>
      </c>
      <c r="B3954" s="33">
        <v>0</v>
      </c>
    </row>
    <row r="3955" spans="1:2" x14ac:dyDescent="0.4">
      <c r="A3955" s="32">
        <v>29860</v>
      </c>
      <c r="B3955" s="33">
        <v>11.9</v>
      </c>
    </row>
    <row r="3956" spans="1:2" x14ac:dyDescent="0.4">
      <c r="A3956" s="32">
        <v>29861</v>
      </c>
      <c r="B3956" s="33">
        <v>33.5</v>
      </c>
    </row>
    <row r="3957" spans="1:2" x14ac:dyDescent="0.4">
      <c r="A3957" s="32">
        <v>32592</v>
      </c>
      <c r="B3957" s="33">
        <v>0</v>
      </c>
    </row>
    <row r="3958" spans="1:2" x14ac:dyDescent="0.4">
      <c r="A3958" s="32">
        <v>27251</v>
      </c>
      <c r="B3958" s="33">
        <v>22.3</v>
      </c>
    </row>
    <row r="3959" spans="1:2" x14ac:dyDescent="0.4">
      <c r="A3959" s="32">
        <v>27252</v>
      </c>
      <c r="B3959" s="33">
        <v>19.600000000000001</v>
      </c>
    </row>
    <row r="3960" spans="1:2" x14ac:dyDescent="0.4">
      <c r="A3960" s="32">
        <v>13158</v>
      </c>
      <c r="B3960" s="33">
        <v>23.4</v>
      </c>
    </row>
    <row r="3961" spans="1:2" x14ac:dyDescent="0.4">
      <c r="A3961" s="32">
        <v>13157</v>
      </c>
      <c r="B3961" s="33">
        <v>20.5</v>
      </c>
    </row>
    <row r="3962" spans="1:2" x14ac:dyDescent="0.4">
      <c r="A3962" s="32">
        <v>13156</v>
      </c>
      <c r="B3962" s="33">
        <v>19.899999999999999</v>
      </c>
    </row>
    <row r="3963" spans="1:2" x14ac:dyDescent="0.4">
      <c r="A3963" s="32">
        <v>13160</v>
      </c>
      <c r="B3963" s="33">
        <v>23.5</v>
      </c>
    </row>
    <row r="3964" spans="1:2" x14ac:dyDescent="0.4">
      <c r="A3964" s="32">
        <v>28516</v>
      </c>
      <c r="B3964" s="33">
        <v>4.2</v>
      </c>
    </row>
    <row r="3965" spans="1:2" x14ac:dyDescent="0.4">
      <c r="A3965" s="32">
        <v>27453</v>
      </c>
      <c r="B3965" s="33">
        <v>3.8</v>
      </c>
    </row>
    <row r="3966" spans="1:2" x14ac:dyDescent="0.4">
      <c r="A3966" s="32">
        <v>27454</v>
      </c>
      <c r="B3966" s="33">
        <v>3.8</v>
      </c>
    </row>
    <row r="3967" spans="1:2" x14ac:dyDescent="0.4">
      <c r="A3967" s="32">
        <v>27898</v>
      </c>
      <c r="B3967" s="33">
        <v>3.5</v>
      </c>
    </row>
    <row r="3968" spans="1:2" x14ac:dyDescent="0.4">
      <c r="A3968" s="32">
        <v>30524</v>
      </c>
      <c r="B3968" s="33">
        <v>7</v>
      </c>
    </row>
    <row r="3969" spans="1:2" x14ac:dyDescent="0.4">
      <c r="A3969" s="32">
        <v>29221</v>
      </c>
      <c r="B3969" s="33">
        <v>5</v>
      </c>
    </row>
    <row r="3970" spans="1:2" x14ac:dyDescent="0.4">
      <c r="A3970" s="32">
        <v>12058</v>
      </c>
      <c r="B3970" s="33">
        <v>4.4000000000000004</v>
      </c>
    </row>
    <row r="3971" spans="1:2" x14ac:dyDescent="0.4">
      <c r="A3971" s="32">
        <v>12057</v>
      </c>
      <c r="B3971" s="33">
        <v>4.4000000000000004</v>
      </c>
    </row>
    <row r="3972" spans="1:2" x14ac:dyDescent="0.4">
      <c r="A3972" s="32">
        <v>12060</v>
      </c>
      <c r="B3972" s="33">
        <v>4.4000000000000004</v>
      </c>
    </row>
    <row r="3973" spans="1:2" x14ac:dyDescent="0.4">
      <c r="A3973" s="32">
        <v>12059</v>
      </c>
      <c r="B3973" s="33">
        <v>4.4000000000000004</v>
      </c>
    </row>
    <row r="3974" spans="1:2" x14ac:dyDescent="0.4">
      <c r="A3974" s="32">
        <v>12061</v>
      </c>
      <c r="B3974" s="33">
        <v>4.2</v>
      </c>
    </row>
    <row r="3975" spans="1:2" x14ac:dyDescent="0.4">
      <c r="A3975" s="32">
        <v>27537</v>
      </c>
      <c r="B3975" s="33">
        <v>3.5</v>
      </c>
    </row>
    <row r="3976" spans="1:2" x14ac:dyDescent="0.4">
      <c r="A3976" s="32">
        <v>28471</v>
      </c>
      <c r="B3976" s="33">
        <v>3.6</v>
      </c>
    </row>
    <row r="3977" spans="1:2" x14ac:dyDescent="0.4">
      <c r="A3977" s="32">
        <v>30471</v>
      </c>
      <c r="B3977" s="33">
        <v>3.9</v>
      </c>
    </row>
    <row r="3978" spans="1:2" x14ac:dyDescent="0.4">
      <c r="A3978" s="32">
        <v>30472</v>
      </c>
      <c r="B3978" s="33">
        <v>3.6</v>
      </c>
    </row>
    <row r="3979" spans="1:2" x14ac:dyDescent="0.4">
      <c r="A3979" s="32">
        <v>30147</v>
      </c>
      <c r="B3979" s="33">
        <v>3.8</v>
      </c>
    </row>
    <row r="3980" spans="1:2" x14ac:dyDescent="0.4">
      <c r="A3980" s="32">
        <v>30473</v>
      </c>
      <c r="B3980" s="33">
        <v>3.6</v>
      </c>
    </row>
    <row r="3981" spans="1:2" x14ac:dyDescent="0.4">
      <c r="A3981" s="32">
        <v>14315</v>
      </c>
      <c r="B3981" s="33">
        <v>4.2</v>
      </c>
    </row>
    <row r="3982" spans="1:2" x14ac:dyDescent="0.4">
      <c r="A3982" s="32">
        <v>14320</v>
      </c>
      <c r="B3982" s="33">
        <v>2.2000000000000002</v>
      </c>
    </row>
    <row r="3983" spans="1:2" x14ac:dyDescent="0.4">
      <c r="A3983" s="32">
        <v>14323</v>
      </c>
      <c r="B3983" s="33">
        <v>3.6</v>
      </c>
    </row>
    <row r="3984" spans="1:2" x14ac:dyDescent="0.4">
      <c r="A3984" s="32">
        <v>14324</v>
      </c>
      <c r="B3984" s="33">
        <v>4.5999999999999996</v>
      </c>
    </row>
    <row r="3985" spans="1:2" x14ac:dyDescent="0.4">
      <c r="A3985" s="32">
        <v>14331</v>
      </c>
      <c r="B3985" s="33">
        <v>4.2</v>
      </c>
    </row>
    <row r="3986" spans="1:2" x14ac:dyDescent="0.4">
      <c r="A3986" s="32">
        <v>14332</v>
      </c>
      <c r="B3986" s="33">
        <v>4.2</v>
      </c>
    </row>
    <row r="3987" spans="1:2" x14ac:dyDescent="0.4">
      <c r="A3987" s="32">
        <v>14318</v>
      </c>
      <c r="B3987" s="33">
        <v>4</v>
      </c>
    </row>
    <row r="3988" spans="1:2" x14ac:dyDescent="0.4">
      <c r="A3988" s="32">
        <v>14329</v>
      </c>
      <c r="B3988" s="33">
        <v>3.1</v>
      </c>
    </row>
    <row r="3989" spans="1:2" x14ac:dyDescent="0.4">
      <c r="A3989" s="32">
        <v>14330</v>
      </c>
      <c r="B3989" s="33">
        <v>4</v>
      </c>
    </row>
    <row r="3990" spans="1:2" x14ac:dyDescent="0.4">
      <c r="A3990" s="32">
        <v>14316</v>
      </c>
      <c r="B3990" s="33">
        <v>4.2</v>
      </c>
    </row>
    <row r="3991" spans="1:2" x14ac:dyDescent="0.4">
      <c r="A3991" s="32">
        <v>14321</v>
      </c>
      <c r="B3991" s="33">
        <v>1.9</v>
      </c>
    </row>
    <row r="3992" spans="1:2" x14ac:dyDescent="0.4">
      <c r="A3992" s="32">
        <v>14325</v>
      </c>
      <c r="B3992" s="33">
        <v>3.1</v>
      </c>
    </row>
    <row r="3993" spans="1:2" x14ac:dyDescent="0.4">
      <c r="A3993" s="32">
        <v>14326</v>
      </c>
      <c r="B3993" s="33">
        <v>4</v>
      </c>
    </row>
    <row r="3994" spans="1:2" x14ac:dyDescent="0.4">
      <c r="A3994" s="32">
        <v>14317</v>
      </c>
      <c r="B3994" s="33">
        <v>4</v>
      </c>
    </row>
    <row r="3995" spans="1:2" x14ac:dyDescent="0.4">
      <c r="A3995" s="32">
        <v>14322</v>
      </c>
      <c r="B3995" s="33">
        <v>1.9</v>
      </c>
    </row>
    <row r="3996" spans="1:2" x14ac:dyDescent="0.4">
      <c r="A3996" s="32">
        <v>14327</v>
      </c>
      <c r="B3996" s="33">
        <v>3.6</v>
      </c>
    </row>
    <row r="3997" spans="1:2" x14ac:dyDescent="0.4">
      <c r="A3997" s="32">
        <v>14328</v>
      </c>
      <c r="B3997" s="33">
        <v>4</v>
      </c>
    </row>
    <row r="3998" spans="1:2" x14ac:dyDescent="0.4">
      <c r="A3998" s="32">
        <v>14319</v>
      </c>
      <c r="B3998" s="33">
        <v>4.2</v>
      </c>
    </row>
    <row r="3999" spans="1:2" x14ac:dyDescent="0.4">
      <c r="A3999" s="32">
        <v>23710</v>
      </c>
      <c r="B3999" s="33">
        <v>3</v>
      </c>
    </row>
    <row r="4000" spans="1:2" x14ac:dyDescent="0.4">
      <c r="A4000" s="32">
        <v>29976</v>
      </c>
      <c r="B4000" s="33">
        <v>0</v>
      </c>
    </row>
    <row r="4001" spans="1:2" x14ac:dyDescent="0.4">
      <c r="A4001" s="32">
        <v>32521</v>
      </c>
      <c r="B4001" s="33">
        <v>0</v>
      </c>
    </row>
    <row r="4002" spans="1:2" x14ac:dyDescent="0.4">
      <c r="A4002" s="32">
        <v>30165</v>
      </c>
      <c r="B4002" s="33">
        <v>2.5</v>
      </c>
    </row>
    <row r="4003" spans="1:2" x14ac:dyDescent="0.4">
      <c r="A4003" s="32">
        <v>32520</v>
      </c>
      <c r="B4003" s="33">
        <v>0</v>
      </c>
    </row>
    <row r="4004" spans="1:2" x14ac:dyDescent="0.4">
      <c r="A4004" s="32">
        <v>28371</v>
      </c>
      <c r="B4004" s="33">
        <v>2.5</v>
      </c>
    </row>
    <row r="4005" spans="1:2" x14ac:dyDescent="0.4">
      <c r="A4005" s="32">
        <v>28370</v>
      </c>
      <c r="B4005" s="33">
        <v>2.2000000000000002</v>
      </c>
    </row>
    <row r="4006" spans="1:2" x14ac:dyDescent="0.4">
      <c r="A4006" s="32">
        <v>28478</v>
      </c>
      <c r="B4006" s="33">
        <v>12</v>
      </c>
    </row>
    <row r="4007" spans="1:2" x14ac:dyDescent="0.4">
      <c r="A4007" s="32">
        <v>28479</v>
      </c>
      <c r="B4007" s="33">
        <v>12</v>
      </c>
    </row>
    <row r="4008" spans="1:2" x14ac:dyDescent="0.4">
      <c r="A4008" s="32">
        <v>28480</v>
      </c>
      <c r="B4008" s="33">
        <v>12.1</v>
      </c>
    </row>
    <row r="4009" spans="1:2" x14ac:dyDescent="0.4">
      <c r="A4009" s="32">
        <v>28481</v>
      </c>
      <c r="B4009" s="33">
        <v>12</v>
      </c>
    </row>
    <row r="4010" spans="1:2" x14ac:dyDescent="0.4">
      <c r="A4010" s="32">
        <v>12769</v>
      </c>
      <c r="B4010" s="33">
        <v>5.9</v>
      </c>
    </row>
    <row r="4011" spans="1:2" x14ac:dyDescent="0.4">
      <c r="A4011" s="32">
        <v>13700</v>
      </c>
      <c r="B4011" s="33">
        <v>12.2</v>
      </c>
    </row>
    <row r="4012" spans="1:2" x14ac:dyDescent="0.4">
      <c r="A4012" s="32">
        <v>13582</v>
      </c>
      <c r="B4012" s="33">
        <v>15.5</v>
      </c>
    </row>
    <row r="4013" spans="1:2" x14ac:dyDescent="0.4">
      <c r="A4013" s="32">
        <v>17960</v>
      </c>
      <c r="B4013" s="33">
        <v>21.6</v>
      </c>
    </row>
    <row r="4014" spans="1:2" x14ac:dyDescent="0.4">
      <c r="A4014" s="32">
        <v>17962</v>
      </c>
      <c r="B4014" s="33">
        <v>18.2</v>
      </c>
    </row>
    <row r="4015" spans="1:2" x14ac:dyDescent="0.4">
      <c r="A4015" s="32">
        <v>31313</v>
      </c>
      <c r="B4015" s="33">
        <v>18.899999999999999</v>
      </c>
    </row>
    <row r="4016" spans="1:2" x14ac:dyDescent="0.4">
      <c r="A4016" s="32">
        <v>17961</v>
      </c>
      <c r="B4016" s="33">
        <v>16.5</v>
      </c>
    </row>
    <row r="4017" spans="1:2" x14ac:dyDescent="0.4">
      <c r="A4017" s="32">
        <v>17988</v>
      </c>
      <c r="B4017" s="33">
        <v>28.9</v>
      </c>
    </row>
    <row r="4018" spans="1:2" x14ac:dyDescent="0.4">
      <c r="A4018" s="32">
        <v>17963</v>
      </c>
      <c r="B4018" s="33">
        <v>24.6</v>
      </c>
    </row>
    <row r="4019" spans="1:2" x14ac:dyDescent="0.4">
      <c r="A4019" s="32">
        <v>13600</v>
      </c>
      <c r="B4019" s="33">
        <v>37.299999999999997</v>
      </c>
    </row>
    <row r="4020" spans="1:2" x14ac:dyDescent="0.4">
      <c r="A4020" s="32">
        <v>18003</v>
      </c>
      <c r="B4020" s="33">
        <v>54.9</v>
      </c>
    </row>
    <row r="4021" spans="1:2" x14ac:dyDescent="0.4">
      <c r="A4021" s="32">
        <v>31781</v>
      </c>
      <c r="B4021" s="33">
        <v>20.399999999999999</v>
      </c>
    </row>
    <row r="4022" spans="1:2" x14ac:dyDescent="0.4">
      <c r="A4022" s="32">
        <v>13593</v>
      </c>
      <c r="B4022" s="33">
        <v>16.5</v>
      </c>
    </row>
    <row r="4023" spans="1:2" x14ac:dyDescent="0.4">
      <c r="A4023" s="32">
        <v>17969</v>
      </c>
      <c r="B4023" s="33">
        <v>27.2</v>
      </c>
    </row>
    <row r="4024" spans="1:2" x14ac:dyDescent="0.4">
      <c r="A4024" s="32">
        <v>17020</v>
      </c>
      <c r="B4024" s="33">
        <v>25.2</v>
      </c>
    </row>
    <row r="4025" spans="1:2" x14ac:dyDescent="0.4">
      <c r="A4025" s="32">
        <v>17964</v>
      </c>
      <c r="B4025" s="33">
        <v>23.8</v>
      </c>
    </row>
    <row r="4026" spans="1:2" x14ac:dyDescent="0.4">
      <c r="A4026" s="32">
        <v>27647</v>
      </c>
      <c r="B4026" s="33">
        <v>3.2</v>
      </c>
    </row>
    <row r="4027" spans="1:2" x14ac:dyDescent="0.4">
      <c r="A4027" s="32">
        <v>17965</v>
      </c>
      <c r="B4027" s="33">
        <v>5.5</v>
      </c>
    </row>
    <row r="4028" spans="1:2" x14ac:dyDescent="0.4">
      <c r="A4028" s="32">
        <v>17967</v>
      </c>
      <c r="B4028" s="33">
        <v>14.6</v>
      </c>
    </row>
    <row r="4029" spans="1:2" x14ac:dyDescent="0.4">
      <c r="A4029" s="32">
        <v>31247</v>
      </c>
      <c r="B4029" s="33">
        <v>1.2</v>
      </c>
    </row>
    <row r="4030" spans="1:2" x14ac:dyDescent="0.4">
      <c r="A4030" s="32">
        <v>31353</v>
      </c>
      <c r="B4030" s="33">
        <v>12.9</v>
      </c>
    </row>
    <row r="4031" spans="1:2" x14ac:dyDescent="0.4">
      <c r="A4031" s="32">
        <v>32016</v>
      </c>
      <c r="B4031" s="33">
        <v>9</v>
      </c>
    </row>
    <row r="4032" spans="1:2" x14ac:dyDescent="0.4">
      <c r="A4032" s="32">
        <v>17968</v>
      </c>
      <c r="B4032" s="33">
        <v>5.3</v>
      </c>
    </row>
    <row r="4033" spans="1:2" x14ac:dyDescent="0.4">
      <c r="A4033" s="32">
        <v>31362</v>
      </c>
      <c r="B4033" s="33">
        <v>13</v>
      </c>
    </row>
    <row r="4034" spans="1:2" x14ac:dyDescent="0.4">
      <c r="A4034" s="32">
        <v>32017</v>
      </c>
      <c r="B4034" s="33">
        <v>5.9</v>
      </c>
    </row>
    <row r="4035" spans="1:2" x14ac:dyDescent="0.4">
      <c r="A4035" s="32">
        <v>13581</v>
      </c>
      <c r="B4035" s="33">
        <v>16.899999999999999</v>
      </c>
    </row>
    <row r="4036" spans="1:2" x14ac:dyDescent="0.4">
      <c r="A4036" s="32">
        <v>18444</v>
      </c>
      <c r="B4036" s="33">
        <v>26.5</v>
      </c>
    </row>
    <row r="4037" spans="1:2" x14ac:dyDescent="0.4">
      <c r="A4037" s="32">
        <v>13583</v>
      </c>
      <c r="B4037" s="33">
        <v>27</v>
      </c>
    </row>
    <row r="4038" spans="1:2" x14ac:dyDescent="0.4">
      <c r="A4038" s="32">
        <v>31432</v>
      </c>
      <c r="B4038" s="33">
        <v>22.6</v>
      </c>
    </row>
    <row r="4039" spans="1:2" x14ac:dyDescent="0.4">
      <c r="A4039" s="32">
        <v>32133</v>
      </c>
      <c r="B4039" s="33">
        <v>24.6</v>
      </c>
    </row>
    <row r="4040" spans="1:2" x14ac:dyDescent="0.4">
      <c r="A4040" s="32">
        <v>22655</v>
      </c>
      <c r="B4040" s="33">
        <v>16.899999999999999</v>
      </c>
    </row>
    <row r="4041" spans="1:2" x14ac:dyDescent="0.4">
      <c r="A4041" s="32">
        <v>13703</v>
      </c>
      <c r="B4041" s="33">
        <v>14.5</v>
      </c>
    </row>
    <row r="4042" spans="1:2" x14ac:dyDescent="0.4">
      <c r="A4042" s="32">
        <v>13701</v>
      </c>
      <c r="B4042" s="33">
        <v>16.600000000000001</v>
      </c>
    </row>
    <row r="4043" spans="1:2" x14ac:dyDescent="0.4">
      <c r="A4043" s="32">
        <v>13699</v>
      </c>
      <c r="B4043" s="33">
        <v>14.5</v>
      </c>
    </row>
    <row r="4044" spans="1:2" x14ac:dyDescent="0.4">
      <c r="A4044" s="32">
        <v>13702</v>
      </c>
      <c r="B4044" s="33">
        <v>16.899999999999999</v>
      </c>
    </row>
    <row r="4045" spans="1:2" x14ac:dyDescent="0.4">
      <c r="A4045" s="32">
        <v>32371</v>
      </c>
      <c r="B4045" s="33">
        <v>21.6</v>
      </c>
    </row>
    <row r="4046" spans="1:2" x14ac:dyDescent="0.4">
      <c r="A4046" s="32">
        <v>17989</v>
      </c>
      <c r="B4046" s="33">
        <v>24.2</v>
      </c>
    </row>
    <row r="4047" spans="1:2" x14ac:dyDescent="0.4">
      <c r="A4047" s="32">
        <v>17038</v>
      </c>
      <c r="B4047" s="33">
        <v>21.6</v>
      </c>
    </row>
    <row r="4048" spans="1:2" x14ac:dyDescent="0.4">
      <c r="A4048" s="32">
        <v>17040</v>
      </c>
      <c r="B4048" s="33">
        <v>24.2</v>
      </c>
    </row>
    <row r="4049" spans="1:2" x14ac:dyDescent="0.4">
      <c r="A4049" s="32">
        <v>13712</v>
      </c>
      <c r="B4049" s="33">
        <v>24.2</v>
      </c>
    </row>
    <row r="4050" spans="1:2" x14ac:dyDescent="0.4">
      <c r="A4050" s="32">
        <v>13713</v>
      </c>
      <c r="B4050" s="33">
        <v>23.5</v>
      </c>
    </row>
    <row r="4051" spans="1:2" x14ac:dyDescent="0.4">
      <c r="A4051" s="32">
        <v>31963</v>
      </c>
      <c r="B4051" s="33">
        <v>28.9</v>
      </c>
    </row>
    <row r="4052" spans="1:2" x14ac:dyDescent="0.4">
      <c r="A4052" s="32">
        <v>17039</v>
      </c>
      <c r="B4052" s="33">
        <v>18.899999999999999</v>
      </c>
    </row>
    <row r="4053" spans="1:2" x14ac:dyDescent="0.4">
      <c r="A4053" s="32">
        <v>17966</v>
      </c>
      <c r="B4053" s="33">
        <v>19.899999999999999</v>
      </c>
    </row>
    <row r="4054" spans="1:2" x14ac:dyDescent="0.4">
      <c r="A4054" s="32">
        <v>32124</v>
      </c>
      <c r="B4054" s="33">
        <v>28.9</v>
      </c>
    </row>
    <row r="4055" spans="1:2" x14ac:dyDescent="0.4">
      <c r="A4055" s="32">
        <v>30159</v>
      </c>
      <c r="B4055" s="33">
        <v>102</v>
      </c>
    </row>
    <row r="4056" spans="1:2" x14ac:dyDescent="0.4">
      <c r="A4056" s="32">
        <v>10358</v>
      </c>
      <c r="B4056" s="33">
        <v>84</v>
      </c>
    </row>
    <row r="4057" spans="1:2" x14ac:dyDescent="0.4">
      <c r="A4057" s="32">
        <v>16662</v>
      </c>
      <c r="B4057" s="33">
        <v>129.9</v>
      </c>
    </row>
    <row r="4058" spans="1:2" x14ac:dyDescent="0.4">
      <c r="A4058" s="32">
        <v>17196</v>
      </c>
      <c r="B4058" s="33">
        <v>55.8</v>
      </c>
    </row>
    <row r="4059" spans="1:2" x14ac:dyDescent="0.4">
      <c r="A4059" s="32">
        <v>16664</v>
      </c>
      <c r="B4059" s="33">
        <v>119</v>
      </c>
    </row>
    <row r="4060" spans="1:2" x14ac:dyDescent="0.4">
      <c r="A4060" s="32">
        <v>32659</v>
      </c>
      <c r="B4060" s="33">
        <v>118.9</v>
      </c>
    </row>
    <row r="4061" spans="1:2" x14ac:dyDescent="0.4">
      <c r="A4061" s="32">
        <v>18009</v>
      </c>
      <c r="B4061" s="33">
        <v>190</v>
      </c>
    </row>
    <row r="4062" spans="1:2" x14ac:dyDescent="0.4">
      <c r="A4062" s="32">
        <v>16825</v>
      </c>
      <c r="B4062" s="33">
        <v>104.7</v>
      </c>
    </row>
    <row r="4063" spans="1:2" x14ac:dyDescent="0.4">
      <c r="A4063" s="32">
        <v>16663</v>
      </c>
      <c r="B4063" s="33">
        <v>180.9</v>
      </c>
    </row>
    <row r="4064" spans="1:2" x14ac:dyDescent="0.4">
      <c r="A4064" s="32">
        <v>10730</v>
      </c>
      <c r="B4064" s="33">
        <v>7.2</v>
      </c>
    </row>
    <row r="4065" spans="1:2" x14ac:dyDescent="0.4">
      <c r="A4065" s="32">
        <v>14960</v>
      </c>
      <c r="B4065" s="33">
        <v>5.9</v>
      </c>
    </row>
    <row r="4066" spans="1:2" x14ac:dyDescent="0.4">
      <c r="A4066" s="32">
        <v>23520</v>
      </c>
      <c r="B4066" s="33">
        <v>2.5</v>
      </c>
    </row>
    <row r="4067" spans="1:2" x14ac:dyDescent="0.4">
      <c r="A4067" s="32">
        <v>18356</v>
      </c>
      <c r="B4067" s="33">
        <v>9.3000000000000007</v>
      </c>
    </row>
    <row r="4068" spans="1:2" x14ac:dyDescent="0.4">
      <c r="A4068" s="32">
        <v>17479</v>
      </c>
      <c r="B4068" s="33">
        <v>51</v>
      </c>
    </row>
    <row r="4069" spans="1:2" x14ac:dyDescent="0.4">
      <c r="A4069" s="32">
        <v>28524</v>
      </c>
      <c r="B4069" s="33">
        <v>37</v>
      </c>
    </row>
    <row r="4070" spans="1:2" x14ac:dyDescent="0.4">
      <c r="A4070" s="32">
        <v>31684</v>
      </c>
      <c r="B4070" s="33">
        <v>0</v>
      </c>
    </row>
    <row r="4071" spans="1:2" x14ac:dyDescent="0.4">
      <c r="A4071" s="32">
        <v>17489</v>
      </c>
      <c r="B4071" s="33">
        <v>37.200000000000003</v>
      </c>
    </row>
    <row r="4072" spans="1:2" x14ac:dyDescent="0.4">
      <c r="A4072" s="32">
        <v>28285</v>
      </c>
      <c r="B4072" s="33">
        <v>52.6</v>
      </c>
    </row>
    <row r="4073" spans="1:2" x14ac:dyDescent="0.4">
      <c r="A4073" s="32">
        <v>10678</v>
      </c>
      <c r="B4073" s="33">
        <v>37.200000000000003</v>
      </c>
    </row>
    <row r="4074" spans="1:2" x14ac:dyDescent="0.4">
      <c r="A4074" s="32">
        <v>17481</v>
      </c>
      <c r="B4074" s="33">
        <v>37.5</v>
      </c>
    </row>
    <row r="4075" spans="1:2" x14ac:dyDescent="0.4">
      <c r="A4075" s="32">
        <v>17480</v>
      </c>
      <c r="B4075" s="33">
        <v>52.9</v>
      </c>
    </row>
    <row r="4076" spans="1:2" x14ac:dyDescent="0.4">
      <c r="A4076" s="32">
        <v>17488</v>
      </c>
      <c r="B4076" s="33">
        <v>36.9</v>
      </c>
    </row>
    <row r="4077" spans="1:2" x14ac:dyDescent="0.4">
      <c r="A4077" s="32">
        <v>28601</v>
      </c>
      <c r="B4077" s="33">
        <v>52.6</v>
      </c>
    </row>
    <row r="4078" spans="1:2" x14ac:dyDescent="0.4">
      <c r="A4078" s="32">
        <v>17491</v>
      </c>
      <c r="B4078" s="33">
        <v>37.200000000000003</v>
      </c>
    </row>
    <row r="4079" spans="1:2" x14ac:dyDescent="0.4">
      <c r="A4079" s="32">
        <v>17472</v>
      </c>
      <c r="B4079" s="33">
        <v>9.1999999999999993</v>
      </c>
    </row>
    <row r="4080" spans="1:2" x14ac:dyDescent="0.4">
      <c r="A4080" s="32">
        <v>31255</v>
      </c>
      <c r="B4080" s="33">
        <v>9.1999999999999993</v>
      </c>
    </row>
    <row r="4081" spans="1:2" x14ac:dyDescent="0.4">
      <c r="A4081" s="32">
        <v>17478</v>
      </c>
      <c r="B4081" s="33">
        <v>9.1999999999999993</v>
      </c>
    </row>
    <row r="4082" spans="1:2" x14ac:dyDescent="0.4">
      <c r="A4082" s="32">
        <v>17475</v>
      </c>
      <c r="B4082" s="33">
        <v>9.1999999999999993</v>
      </c>
    </row>
    <row r="4083" spans="1:2" x14ac:dyDescent="0.4">
      <c r="A4083" s="32">
        <v>17477</v>
      </c>
      <c r="B4083" s="33">
        <v>9.1999999999999993</v>
      </c>
    </row>
    <row r="4084" spans="1:2" x14ac:dyDescent="0.4">
      <c r="A4084" s="32">
        <v>17474</v>
      </c>
      <c r="B4084" s="33">
        <v>8.9</v>
      </c>
    </row>
    <row r="4085" spans="1:2" x14ac:dyDescent="0.4">
      <c r="A4085" s="32">
        <v>17473</v>
      </c>
      <c r="B4085" s="33">
        <v>9.1999999999999993</v>
      </c>
    </row>
    <row r="4086" spans="1:2" x14ac:dyDescent="0.4">
      <c r="A4086" s="32">
        <v>23532</v>
      </c>
      <c r="B4086" s="33">
        <v>37.200000000000003</v>
      </c>
    </row>
    <row r="4087" spans="1:2" x14ac:dyDescent="0.4">
      <c r="A4087" s="32">
        <v>17465</v>
      </c>
      <c r="B4087" s="33">
        <v>19</v>
      </c>
    </row>
    <row r="4088" spans="1:2" x14ac:dyDescent="0.4">
      <c r="A4088" s="32">
        <v>29862</v>
      </c>
      <c r="B4088" s="33">
        <v>18.2</v>
      </c>
    </row>
    <row r="4089" spans="1:2" x14ac:dyDescent="0.4">
      <c r="A4089" s="32">
        <v>17466</v>
      </c>
      <c r="B4089" s="33">
        <v>21.9</v>
      </c>
    </row>
    <row r="4090" spans="1:2" x14ac:dyDescent="0.4">
      <c r="A4090" s="32">
        <v>30569</v>
      </c>
      <c r="B4090" s="33">
        <v>18.2</v>
      </c>
    </row>
    <row r="4091" spans="1:2" x14ac:dyDescent="0.4">
      <c r="A4091" s="32">
        <v>28286</v>
      </c>
      <c r="B4091" s="33">
        <v>21.9</v>
      </c>
    </row>
    <row r="4092" spans="1:2" x14ac:dyDescent="0.4">
      <c r="A4092" s="32">
        <v>17463</v>
      </c>
      <c r="B4092" s="33">
        <v>21</v>
      </c>
    </row>
    <row r="4093" spans="1:2" x14ac:dyDescent="0.4">
      <c r="A4093" s="32">
        <v>10765</v>
      </c>
      <c r="B4093" s="33">
        <v>18.399999999999999</v>
      </c>
    </row>
    <row r="4094" spans="1:2" x14ac:dyDescent="0.4">
      <c r="A4094" s="32">
        <v>17483</v>
      </c>
      <c r="B4094" s="33">
        <v>15.8</v>
      </c>
    </row>
    <row r="4095" spans="1:2" x14ac:dyDescent="0.4">
      <c r="A4095" s="32">
        <v>17484</v>
      </c>
      <c r="B4095" s="33">
        <v>15.8</v>
      </c>
    </row>
    <row r="4096" spans="1:2" x14ac:dyDescent="0.4">
      <c r="A4096" s="32">
        <v>17467</v>
      </c>
      <c r="B4096" s="33">
        <v>6.3</v>
      </c>
    </row>
    <row r="4097" spans="1:2" x14ac:dyDescent="0.4">
      <c r="A4097" s="32">
        <v>17468</v>
      </c>
      <c r="B4097" s="33">
        <v>5.8</v>
      </c>
    </row>
    <row r="4098" spans="1:2" x14ac:dyDescent="0.4">
      <c r="A4098" s="32">
        <v>17469</v>
      </c>
      <c r="B4098" s="33">
        <v>6.3</v>
      </c>
    </row>
    <row r="4099" spans="1:2" x14ac:dyDescent="0.4">
      <c r="A4099" s="32">
        <v>17470</v>
      </c>
      <c r="B4099" s="33">
        <v>5.9</v>
      </c>
    </row>
    <row r="4100" spans="1:2" x14ac:dyDescent="0.4">
      <c r="A4100" s="32">
        <v>28767</v>
      </c>
      <c r="B4100" s="33">
        <v>6.3</v>
      </c>
    </row>
    <row r="4101" spans="1:2" x14ac:dyDescent="0.4">
      <c r="A4101" s="32">
        <v>32314</v>
      </c>
      <c r="B4101" s="33">
        <v>17.2</v>
      </c>
    </row>
    <row r="4102" spans="1:2" x14ac:dyDescent="0.4">
      <c r="A4102" s="32">
        <v>28237</v>
      </c>
      <c r="B4102" s="33">
        <v>16.899999999999999</v>
      </c>
    </row>
    <row r="4103" spans="1:2" x14ac:dyDescent="0.4">
      <c r="A4103" s="32">
        <v>32840</v>
      </c>
      <c r="B4103" s="33">
        <v>0</v>
      </c>
    </row>
    <row r="4104" spans="1:2" x14ac:dyDescent="0.4">
      <c r="A4104" s="32">
        <v>23530</v>
      </c>
      <c r="B4104" s="33">
        <v>25.5</v>
      </c>
    </row>
    <row r="4105" spans="1:2" x14ac:dyDescent="0.4">
      <c r="A4105" s="32">
        <v>23531</v>
      </c>
      <c r="B4105" s="33">
        <v>25.5</v>
      </c>
    </row>
    <row r="4106" spans="1:2" x14ac:dyDescent="0.4">
      <c r="A4106" s="32">
        <v>23533</v>
      </c>
      <c r="B4106" s="33">
        <v>25.5</v>
      </c>
    </row>
    <row r="4107" spans="1:2" x14ac:dyDescent="0.4">
      <c r="A4107" s="32">
        <v>29011</v>
      </c>
      <c r="B4107" s="33">
        <v>0</v>
      </c>
    </row>
    <row r="4108" spans="1:2" x14ac:dyDescent="0.4">
      <c r="A4108" s="32">
        <v>29012</v>
      </c>
      <c r="B4108" s="33">
        <v>0</v>
      </c>
    </row>
    <row r="4109" spans="1:2" x14ac:dyDescent="0.4">
      <c r="A4109" s="32">
        <v>29013</v>
      </c>
      <c r="B4109" s="33">
        <v>0</v>
      </c>
    </row>
    <row r="4110" spans="1:2" x14ac:dyDescent="0.4">
      <c r="A4110" s="32">
        <v>31913</v>
      </c>
      <c r="B4110" s="33">
        <v>0</v>
      </c>
    </row>
    <row r="4111" spans="1:2" x14ac:dyDescent="0.4">
      <c r="A4111" s="32">
        <v>31914</v>
      </c>
      <c r="B4111" s="33">
        <v>3</v>
      </c>
    </row>
    <row r="4112" spans="1:2" x14ac:dyDescent="0.4">
      <c r="A4112" s="32">
        <v>17309</v>
      </c>
      <c r="B4112" s="33">
        <v>6</v>
      </c>
    </row>
    <row r="4113" spans="1:2" x14ac:dyDescent="0.4">
      <c r="A4113" s="32">
        <v>32682</v>
      </c>
      <c r="B4113" s="33">
        <v>11.9</v>
      </c>
    </row>
    <row r="4114" spans="1:2" x14ac:dyDescent="0.4">
      <c r="A4114" s="32">
        <v>28098</v>
      </c>
      <c r="B4114" s="33">
        <v>9.9</v>
      </c>
    </row>
    <row r="4115" spans="1:2" x14ac:dyDescent="0.4">
      <c r="A4115" s="32">
        <v>23655</v>
      </c>
      <c r="B4115" s="33">
        <v>10.199999999999999</v>
      </c>
    </row>
    <row r="4116" spans="1:2" x14ac:dyDescent="0.4">
      <c r="A4116" s="32">
        <v>17307</v>
      </c>
      <c r="B4116" s="33">
        <v>1.8</v>
      </c>
    </row>
    <row r="4117" spans="1:2" x14ac:dyDescent="0.4">
      <c r="A4117" s="32">
        <v>17308</v>
      </c>
      <c r="B4117" s="33">
        <v>1.8</v>
      </c>
    </row>
    <row r="4118" spans="1:2" x14ac:dyDescent="0.4">
      <c r="A4118" s="32">
        <v>22456</v>
      </c>
      <c r="B4118" s="33">
        <v>11</v>
      </c>
    </row>
    <row r="4119" spans="1:2" x14ac:dyDescent="0.4">
      <c r="A4119" s="32">
        <v>22632</v>
      </c>
      <c r="B4119" s="33">
        <v>12.9</v>
      </c>
    </row>
    <row r="4120" spans="1:2" x14ac:dyDescent="0.4">
      <c r="A4120" s="32">
        <v>30137</v>
      </c>
      <c r="B4120" s="33">
        <v>44.2</v>
      </c>
    </row>
    <row r="4121" spans="1:2" x14ac:dyDescent="0.4">
      <c r="A4121" s="32">
        <v>22638</v>
      </c>
      <c r="B4121" s="33">
        <v>72.900000000000006</v>
      </c>
    </row>
    <row r="4122" spans="1:2" x14ac:dyDescent="0.4">
      <c r="A4122" s="32">
        <v>29421</v>
      </c>
      <c r="B4122" s="33">
        <v>0</v>
      </c>
    </row>
    <row r="4123" spans="1:2" x14ac:dyDescent="0.4">
      <c r="A4123" s="32">
        <v>32609</v>
      </c>
      <c r="B4123" s="33">
        <v>279.89999999999998</v>
      </c>
    </row>
    <row r="4124" spans="1:2" x14ac:dyDescent="0.4">
      <c r="A4124" s="32">
        <v>32798</v>
      </c>
      <c r="B4124" s="33">
        <v>0</v>
      </c>
    </row>
    <row r="4125" spans="1:2" x14ac:dyDescent="0.4">
      <c r="A4125" s="32">
        <v>17297</v>
      </c>
      <c r="B4125" s="33">
        <v>25.9</v>
      </c>
    </row>
    <row r="4126" spans="1:2" x14ac:dyDescent="0.4">
      <c r="A4126" s="32">
        <v>17286</v>
      </c>
      <c r="B4126" s="33">
        <v>10.8</v>
      </c>
    </row>
    <row r="4127" spans="1:2" x14ac:dyDescent="0.4">
      <c r="A4127" s="32">
        <v>28880</v>
      </c>
      <c r="B4127" s="33">
        <v>3.2</v>
      </c>
    </row>
    <row r="4128" spans="1:2" x14ac:dyDescent="0.4">
      <c r="A4128" s="32">
        <v>28506</v>
      </c>
      <c r="B4128" s="33">
        <v>2.8</v>
      </c>
    </row>
    <row r="4129" spans="1:2" x14ac:dyDescent="0.4">
      <c r="A4129" s="32">
        <v>28504</v>
      </c>
      <c r="B4129" s="33">
        <v>2.8</v>
      </c>
    </row>
    <row r="4130" spans="1:2" x14ac:dyDescent="0.4">
      <c r="A4130" s="32">
        <v>28507</v>
      </c>
      <c r="B4130" s="33">
        <v>2.8</v>
      </c>
    </row>
    <row r="4131" spans="1:2" x14ac:dyDescent="0.4">
      <c r="A4131" s="32">
        <v>28505</v>
      </c>
      <c r="B4131" s="33">
        <v>3.2</v>
      </c>
    </row>
    <row r="4132" spans="1:2" x14ac:dyDescent="0.4">
      <c r="A4132" s="32">
        <v>29638</v>
      </c>
      <c r="B4132" s="33">
        <v>2.8</v>
      </c>
    </row>
    <row r="4133" spans="1:2" x14ac:dyDescent="0.4">
      <c r="A4133" s="32">
        <v>18460</v>
      </c>
      <c r="B4133" s="33">
        <v>8</v>
      </c>
    </row>
    <row r="4134" spans="1:2" x14ac:dyDescent="0.4">
      <c r="A4134" s="32">
        <v>32364</v>
      </c>
      <c r="B4134" s="33">
        <v>1.9</v>
      </c>
    </row>
    <row r="4135" spans="1:2" x14ac:dyDescent="0.4">
      <c r="A4135" s="32">
        <v>32760</v>
      </c>
      <c r="B4135" s="33">
        <v>0</v>
      </c>
    </row>
    <row r="4136" spans="1:2" x14ac:dyDescent="0.4">
      <c r="A4136" s="32">
        <v>32366</v>
      </c>
      <c r="B4136" s="33">
        <v>3.3</v>
      </c>
    </row>
    <row r="4137" spans="1:2" x14ac:dyDescent="0.4">
      <c r="A4137" s="32">
        <v>32761</v>
      </c>
      <c r="B4137" s="33">
        <v>0</v>
      </c>
    </row>
    <row r="4138" spans="1:2" x14ac:dyDescent="0.4">
      <c r="A4138" s="32">
        <v>28882</v>
      </c>
      <c r="B4138" s="33">
        <v>2.8</v>
      </c>
    </row>
    <row r="4139" spans="1:2" x14ac:dyDescent="0.4">
      <c r="A4139" s="32">
        <v>32362</v>
      </c>
      <c r="B4139" s="33">
        <v>1</v>
      </c>
    </row>
    <row r="4140" spans="1:2" x14ac:dyDescent="0.4">
      <c r="A4140" s="32">
        <v>32762</v>
      </c>
      <c r="B4140" s="33">
        <v>0</v>
      </c>
    </row>
    <row r="4141" spans="1:2" x14ac:dyDescent="0.4">
      <c r="A4141" s="32">
        <v>32417</v>
      </c>
      <c r="B4141" s="33">
        <v>1.8</v>
      </c>
    </row>
    <row r="4142" spans="1:2" x14ac:dyDescent="0.4">
      <c r="A4142" s="32">
        <v>32763</v>
      </c>
      <c r="B4142" s="33">
        <v>3.2</v>
      </c>
    </row>
    <row r="4143" spans="1:2" x14ac:dyDescent="0.4">
      <c r="A4143" s="32">
        <v>32363</v>
      </c>
      <c r="B4143" s="33">
        <v>1</v>
      </c>
    </row>
    <row r="4144" spans="1:2" x14ac:dyDescent="0.4">
      <c r="A4144" s="32">
        <v>32365</v>
      </c>
      <c r="B4144" s="33">
        <v>1</v>
      </c>
    </row>
    <row r="4145" spans="1:2" x14ac:dyDescent="0.4">
      <c r="A4145" s="32">
        <v>28503</v>
      </c>
      <c r="B4145" s="33">
        <v>2.8</v>
      </c>
    </row>
    <row r="4146" spans="1:2" x14ac:dyDescent="0.4">
      <c r="A4146" s="32">
        <v>28296</v>
      </c>
      <c r="B4146" s="33">
        <v>1.2</v>
      </c>
    </row>
    <row r="4147" spans="1:2" x14ac:dyDescent="0.4">
      <c r="A4147" s="32">
        <v>29828</v>
      </c>
      <c r="B4147" s="33">
        <v>0</v>
      </c>
    </row>
    <row r="4148" spans="1:2" x14ac:dyDescent="0.4">
      <c r="A4148" s="32">
        <v>15965</v>
      </c>
      <c r="B4148" s="33">
        <v>9</v>
      </c>
    </row>
    <row r="4149" spans="1:2" x14ac:dyDescent="0.4">
      <c r="A4149" s="32">
        <v>10383</v>
      </c>
      <c r="B4149" s="33">
        <v>3.7</v>
      </c>
    </row>
    <row r="4150" spans="1:2" x14ac:dyDescent="0.4">
      <c r="A4150" s="32">
        <v>10842</v>
      </c>
      <c r="B4150" s="33">
        <v>16.899999999999999</v>
      </c>
    </row>
    <row r="4151" spans="1:2" x14ac:dyDescent="0.4">
      <c r="A4151" s="32">
        <v>10849</v>
      </c>
      <c r="B4151" s="33">
        <v>36.299999999999997</v>
      </c>
    </row>
    <row r="4152" spans="1:2" x14ac:dyDescent="0.4">
      <c r="A4152" s="32">
        <v>10848</v>
      </c>
      <c r="B4152" s="33">
        <v>55.6</v>
      </c>
    </row>
    <row r="4153" spans="1:2" x14ac:dyDescent="0.4">
      <c r="A4153" s="32">
        <v>10845</v>
      </c>
      <c r="B4153" s="33">
        <v>17.899999999999999</v>
      </c>
    </row>
    <row r="4154" spans="1:2" x14ac:dyDescent="0.4">
      <c r="A4154" s="32">
        <v>32856</v>
      </c>
      <c r="B4154" s="33">
        <v>0</v>
      </c>
    </row>
    <row r="4155" spans="1:2" x14ac:dyDescent="0.4">
      <c r="A4155" s="32">
        <v>32855</v>
      </c>
      <c r="B4155" s="33">
        <v>0</v>
      </c>
    </row>
    <row r="4156" spans="1:2" x14ac:dyDescent="0.4">
      <c r="A4156" s="32">
        <v>10843</v>
      </c>
      <c r="B4156" s="33">
        <v>16.899999999999999</v>
      </c>
    </row>
    <row r="4157" spans="1:2" x14ac:dyDescent="0.4">
      <c r="A4157" s="32">
        <v>10844</v>
      </c>
      <c r="B4157" s="33">
        <v>16.899999999999999</v>
      </c>
    </row>
    <row r="4158" spans="1:2" x14ac:dyDescent="0.4">
      <c r="A4158" s="32">
        <v>2028297</v>
      </c>
      <c r="B4158" s="33">
        <v>23.6</v>
      </c>
    </row>
    <row r="4159" spans="1:2" x14ac:dyDescent="0.4">
      <c r="A4159" s="32">
        <v>2011531</v>
      </c>
      <c r="B4159" s="33">
        <v>10.9</v>
      </c>
    </row>
    <row r="4160" spans="1:2" x14ac:dyDescent="0.4">
      <c r="A4160" s="32">
        <v>2027166</v>
      </c>
      <c r="B4160" s="33">
        <v>3</v>
      </c>
    </row>
    <row r="4161" spans="1:2" x14ac:dyDescent="0.4">
      <c r="A4161" s="32">
        <v>12879</v>
      </c>
      <c r="B4161" s="33">
        <v>9.5</v>
      </c>
    </row>
    <row r="4162" spans="1:2" x14ac:dyDescent="0.4">
      <c r="A4162" s="32">
        <v>12880</v>
      </c>
      <c r="B4162" s="33">
        <v>11.8</v>
      </c>
    </row>
    <row r="4163" spans="1:2" x14ac:dyDescent="0.4">
      <c r="A4163" s="32">
        <v>12882</v>
      </c>
      <c r="B4163" s="33">
        <v>9.9</v>
      </c>
    </row>
    <row r="4164" spans="1:2" x14ac:dyDescent="0.4">
      <c r="A4164" s="32">
        <v>12883</v>
      </c>
      <c r="B4164" s="33">
        <v>11.8</v>
      </c>
    </row>
    <row r="4165" spans="1:2" x14ac:dyDescent="0.4">
      <c r="A4165" s="32">
        <v>15874</v>
      </c>
      <c r="B4165" s="33">
        <v>8</v>
      </c>
    </row>
    <row r="4166" spans="1:2" x14ac:dyDescent="0.4">
      <c r="A4166" s="32">
        <v>15873</v>
      </c>
      <c r="B4166" s="33">
        <v>9.5</v>
      </c>
    </row>
    <row r="4167" spans="1:2" x14ac:dyDescent="0.4">
      <c r="A4167" s="32">
        <v>16143</v>
      </c>
      <c r="B4167" s="33">
        <v>17.8</v>
      </c>
    </row>
    <row r="4168" spans="1:2" x14ac:dyDescent="0.4">
      <c r="A4168" s="32">
        <v>16145</v>
      </c>
      <c r="B4168" s="33">
        <v>18.7</v>
      </c>
    </row>
    <row r="4169" spans="1:2" x14ac:dyDescent="0.4">
      <c r="A4169" s="32">
        <v>16146</v>
      </c>
      <c r="B4169" s="33">
        <v>19.100000000000001</v>
      </c>
    </row>
    <row r="4170" spans="1:2" x14ac:dyDescent="0.4">
      <c r="A4170" s="32">
        <v>16144</v>
      </c>
      <c r="B4170" s="33">
        <v>17.5</v>
      </c>
    </row>
    <row r="4171" spans="1:2" x14ac:dyDescent="0.4">
      <c r="A4171" s="32">
        <v>28289</v>
      </c>
      <c r="B4171" s="33">
        <v>12.9</v>
      </c>
    </row>
    <row r="4172" spans="1:2" x14ac:dyDescent="0.4">
      <c r="A4172" s="32">
        <v>28290</v>
      </c>
      <c r="B4172" s="33">
        <v>2.9</v>
      </c>
    </row>
    <row r="4173" spans="1:2" x14ac:dyDescent="0.4">
      <c r="A4173" s="32">
        <v>17794</v>
      </c>
      <c r="B4173" s="33">
        <v>15.6</v>
      </c>
    </row>
    <row r="4174" spans="1:2" x14ac:dyDescent="0.4">
      <c r="A4174" s="32">
        <v>17795</v>
      </c>
      <c r="B4174" s="33">
        <v>16.5</v>
      </c>
    </row>
    <row r="4175" spans="1:2" x14ac:dyDescent="0.4">
      <c r="A4175" s="32">
        <v>17793</v>
      </c>
      <c r="B4175" s="33">
        <v>18</v>
      </c>
    </row>
    <row r="4176" spans="1:2" x14ac:dyDescent="0.4">
      <c r="A4176" s="32">
        <v>32066</v>
      </c>
      <c r="B4176" s="33">
        <v>9.9</v>
      </c>
    </row>
    <row r="4177" spans="1:2" x14ac:dyDescent="0.4">
      <c r="A4177" s="32">
        <v>32065</v>
      </c>
      <c r="B4177" s="33">
        <v>14.6</v>
      </c>
    </row>
    <row r="4178" spans="1:2" x14ac:dyDescent="0.4">
      <c r="A4178" s="32">
        <v>12784</v>
      </c>
      <c r="B4178" s="33">
        <v>7.2</v>
      </c>
    </row>
    <row r="4179" spans="1:2" x14ac:dyDescent="0.4">
      <c r="A4179" s="32">
        <v>32406</v>
      </c>
      <c r="B4179" s="33">
        <v>11.5</v>
      </c>
    </row>
    <row r="4180" spans="1:2" x14ac:dyDescent="0.4">
      <c r="A4180" s="32">
        <v>32402</v>
      </c>
      <c r="B4180" s="33">
        <v>2.6</v>
      </c>
    </row>
    <row r="4181" spans="1:2" x14ac:dyDescent="0.4">
      <c r="A4181" s="32">
        <v>32404</v>
      </c>
      <c r="B4181" s="33">
        <v>6.6</v>
      </c>
    </row>
    <row r="4182" spans="1:2" x14ac:dyDescent="0.4">
      <c r="A4182" s="32">
        <v>17758</v>
      </c>
      <c r="B4182" s="33">
        <v>2</v>
      </c>
    </row>
    <row r="4183" spans="1:2" x14ac:dyDescent="0.4">
      <c r="A4183" s="32">
        <v>32403</v>
      </c>
      <c r="B4183" s="33">
        <v>3.2</v>
      </c>
    </row>
    <row r="4184" spans="1:2" x14ac:dyDescent="0.4">
      <c r="A4184" s="32">
        <v>17757</v>
      </c>
      <c r="B4184" s="33">
        <v>2</v>
      </c>
    </row>
    <row r="4185" spans="1:2" x14ac:dyDescent="0.4">
      <c r="A4185" s="32">
        <v>32405</v>
      </c>
      <c r="B4185" s="33">
        <v>3.2</v>
      </c>
    </row>
    <row r="4186" spans="1:2" x14ac:dyDescent="0.4">
      <c r="A4186" s="32">
        <v>28849</v>
      </c>
      <c r="B4186" s="33">
        <v>6.3</v>
      </c>
    </row>
    <row r="4187" spans="1:2" x14ac:dyDescent="0.4">
      <c r="A4187" s="32">
        <v>17413</v>
      </c>
      <c r="B4187" s="33">
        <v>4.2</v>
      </c>
    </row>
    <row r="4188" spans="1:2" x14ac:dyDescent="0.4">
      <c r="A4188" s="32">
        <v>10117</v>
      </c>
      <c r="B4188" s="33">
        <v>3.9</v>
      </c>
    </row>
    <row r="4189" spans="1:2" x14ac:dyDescent="0.4">
      <c r="A4189" s="32">
        <v>10932</v>
      </c>
      <c r="B4189" s="33">
        <v>4.2</v>
      </c>
    </row>
    <row r="4190" spans="1:2" x14ac:dyDescent="0.4">
      <c r="A4190" s="32">
        <v>16702</v>
      </c>
      <c r="B4190" s="33">
        <v>4.5</v>
      </c>
    </row>
    <row r="4191" spans="1:2" x14ac:dyDescent="0.4">
      <c r="A4191" s="32">
        <v>10118</v>
      </c>
      <c r="B4191" s="33">
        <v>3.3</v>
      </c>
    </row>
    <row r="4192" spans="1:2" x14ac:dyDescent="0.4">
      <c r="A4192" s="32">
        <v>17414</v>
      </c>
      <c r="B4192" s="33">
        <v>3.2</v>
      </c>
    </row>
    <row r="4193" spans="1:2" x14ac:dyDescent="0.4">
      <c r="A4193" s="32">
        <v>23176</v>
      </c>
      <c r="B4193" s="33">
        <v>3</v>
      </c>
    </row>
    <row r="4194" spans="1:2" x14ac:dyDescent="0.4">
      <c r="A4194" s="32">
        <v>23177</v>
      </c>
      <c r="B4194" s="33">
        <v>0</v>
      </c>
    </row>
    <row r="4195" spans="1:2" x14ac:dyDescent="0.4">
      <c r="A4195" s="32">
        <v>23178</v>
      </c>
      <c r="B4195" s="33">
        <v>3</v>
      </c>
    </row>
    <row r="4196" spans="1:2" x14ac:dyDescent="0.4">
      <c r="A4196" s="32">
        <v>23179</v>
      </c>
      <c r="B4196" s="33">
        <v>6.8</v>
      </c>
    </row>
    <row r="4197" spans="1:2" x14ac:dyDescent="0.4">
      <c r="A4197" s="32">
        <v>23180</v>
      </c>
      <c r="B4197" s="33">
        <v>3</v>
      </c>
    </row>
    <row r="4198" spans="1:2" x14ac:dyDescent="0.4">
      <c r="A4198" s="32">
        <v>27374</v>
      </c>
      <c r="B4198" s="33">
        <v>0.9</v>
      </c>
    </row>
    <row r="4199" spans="1:2" x14ac:dyDescent="0.4">
      <c r="A4199" s="32">
        <v>30003</v>
      </c>
      <c r="B4199" s="33">
        <v>2.6</v>
      </c>
    </row>
    <row r="4200" spans="1:2" x14ac:dyDescent="0.4">
      <c r="A4200" s="32">
        <v>30004</v>
      </c>
      <c r="B4200" s="33">
        <v>0.8</v>
      </c>
    </row>
    <row r="4201" spans="1:2" x14ac:dyDescent="0.4">
      <c r="A4201" s="32">
        <v>32574</v>
      </c>
      <c r="B4201" s="33">
        <v>2.6</v>
      </c>
    </row>
    <row r="4202" spans="1:2" x14ac:dyDescent="0.4">
      <c r="A4202" s="32">
        <v>30005</v>
      </c>
      <c r="B4202" s="33">
        <v>2.6</v>
      </c>
    </row>
    <row r="4203" spans="1:2" x14ac:dyDescent="0.4">
      <c r="A4203" s="32">
        <v>2022379</v>
      </c>
      <c r="B4203" s="33">
        <v>17.5</v>
      </c>
    </row>
    <row r="4204" spans="1:2" x14ac:dyDescent="0.4">
      <c r="A4204" s="32">
        <v>27268</v>
      </c>
      <c r="B4204" s="33">
        <v>9.9</v>
      </c>
    </row>
    <row r="4205" spans="1:2" x14ac:dyDescent="0.4">
      <c r="A4205" s="32">
        <v>27271</v>
      </c>
      <c r="B4205" s="33">
        <v>4.5</v>
      </c>
    </row>
    <row r="4206" spans="1:2" x14ac:dyDescent="0.4">
      <c r="A4206" s="32">
        <v>27270</v>
      </c>
      <c r="B4206" s="33">
        <v>4.2</v>
      </c>
    </row>
    <row r="4207" spans="1:2" x14ac:dyDescent="0.4">
      <c r="A4207" s="32">
        <v>27269</v>
      </c>
      <c r="B4207" s="33">
        <v>4.2</v>
      </c>
    </row>
    <row r="4208" spans="1:2" x14ac:dyDescent="0.4">
      <c r="A4208" s="32">
        <v>15323</v>
      </c>
      <c r="B4208" s="33">
        <v>11.5</v>
      </c>
    </row>
    <row r="4209" spans="1:2" x14ac:dyDescent="0.4">
      <c r="A4209" s="32">
        <v>15322</v>
      </c>
      <c r="B4209" s="33">
        <v>11</v>
      </c>
    </row>
    <row r="4210" spans="1:2" x14ac:dyDescent="0.4">
      <c r="A4210" s="32">
        <v>15313</v>
      </c>
      <c r="B4210" s="33">
        <v>5</v>
      </c>
    </row>
    <row r="4211" spans="1:2" x14ac:dyDescent="0.4">
      <c r="A4211" s="32">
        <v>15315</v>
      </c>
      <c r="B4211" s="33">
        <v>5.2</v>
      </c>
    </row>
    <row r="4212" spans="1:2" x14ac:dyDescent="0.4">
      <c r="A4212" s="32">
        <v>16252</v>
      </c>
      <c r="B4212" s="33">
        <v>5</v>
      </c>
    </row>
    <row r="4213" spans="1:2" x14ac:dyDescent="0.4">
      <c r="A4213" s="32">
        <v>15317</v>
      </c>
      <c r="B4213" s="33">
        <v>6.9</v>
      </c>
    </row>
    <row r="4214" spans="1:2" x14ac:dyDescent="0.4">
      <c r="A4214" s="32">
        <v>15316</v>
      </c>
      <c r="B4214" s="33">
        <v>6.9</v>
      </c>
    </row>
    <row r="4215" spans="1:2" x14ac:dyDescent="0.4">
      <c r="A4215" s="32">
        <v>16136</v>
      </c>
      <c r="B4215" s="33">
        <v>10</v>
      </c>
    </row>
    <row r="4216" spans="1:2" x14ac:dyDescent="0.4">
      <c r="A4216" s="32">
        <v>10273</v>
      </c>
      <c r="B4216" s="33">
        <v>2.4</v>
      </c>
    </row>
    <row r="4217" spans="1:2" x14ac:dyDescent="0.4">
      <c r="A4217" s="32">
        <v>28632</v>
      </c>
      <c r="B4217" s="33">
        <v>9.8000000000000007</v>
      </c>
    </row>
    <row r="4218" spans="1:2" x14ac:dyDescent="0.4">
      <c r="A4218" s="32">
        <v>2027813</v>
      </c>
      <c r="B4218" s="33">
        <v>25</v>
      </c>
    </row>
    <row r="4219" spans="1:2" x14ac:dyDescent="0.4">
      <c r="A4219" s="32">
        <v>16135</v>
      </c>
      <c r="B4219" s="33">
        <v>12</v>
      </c>
    </row>
    <row r="4220" spans="1:2" x14ac:dyDescent="0.4">
      <c r="A4220" s="32">
        <v>2027814</v>
      </c>
      <c r="B4220" s="33">
        <v>33</v>
      </c>
    </row>
    <row r="4221" spans="1:2" x14ac:dyDescent="0.4">
      <c r="A4221" s="32">
        <v>2032205</v>
      </c>
      <c r="B4221" s="33">
        <v>0</v>
      </c>
    </row>
    <row r="4222" spans="1:2" x14ac:dyDescent="0.4">
      <c r="A4222" s="32">
        <v>30083</v>
      </c>
      <c r="B4222" s="33">
        <v>29.9</v>
      </c>
    </row>
    <row r="4223" spans="1:2" x14ac:dyDescent="0.4">
      <c r="A4223" s="32">
        <v>18566</v>
      </c>
      <c r="B4223" s="33">
        <v>14.5</v>
      </c>
    </row>
    <row r="4224" spans="1:2" x14ac:dyDescent="0.4">
      <c r="A4224" s="32">
        <v>17999</v>
      </c>
      <c r="B4224" s="33">
        <v>24.2</v>
      </c>
    </row>
    <row r="4225" spans="1:2" x14ac:dyDescent="0.4">
      <c r="A4225" s="32">
        <v>17996</v>
      </c>
      <c r="B4225" s="33">
        <v>24.2</v>
      </c>
    </row>
    <row r="4226" spans="1:2" x14ac:dyDescent="0.4">
      <c r="A4226" s="32">
        <v>13485</v>
      </c>
      <c r="B4226" s="33">
        <v>38.9</v>
      </c>
    </row>
    <row r="4227" spans="1:2" x14ac:dyDescent="0.4">
      <c r="A4227" s="32">
        <v>17046</v>
      </c>
      <c r="B4227" s="33">
        <v>22.4</v>
      </c>
    </row>
    <row r="4228" spans="1:2" x14ac:dyDescent="0.4">
      <c r="A4228" s="32">
        <v>18445</v>
      </c>
      <c r="B4228" s="33">
        <v>9.9</v>
      </c>
    </row>
    <row r="4229" spans="1:2" x14ac:dyDescent="0.4">
      <c r="A4229" s="32">
        <v>17044</v>
      </c>
      <c r="B4229" s="33">
        <v>21.5</v>
      </c>
    </row>
    <row r="4230" spans="1:2" x14ac:dyDescent="0.4">
      <c r="A4230" s="32">
        <v>17045</v>
      </c>
      <c r="B4230" s="33">
        <v>21.3</v>
      </c>
    </row>
    <row r="4231" spans="1:2" x14ac:dyDescent="0.4">
      <c r="A4231" s="32">
        <v>31346</v>
      </c>
      <c r="B4231" s="33">
        <v>22</v>
      </c>
    </row>
    <row r="4232" spans="1:2" x14ac:dyDescent="0.4">
      <c r="A4232" s="32">
        <v>31347</v>
      </c>
      <c r="B4232" s="33">
        <v>22.8</v>
      </c>
    </row>
    <row r="4233" spans="1:2" x14ac:dyDescent="0.4">
      <c r="A4233" s="32">
        <v>32810</v>
      </c>
      <c r="B4233" s="33">
        <v>15.5</v>
      </c>
    </row>
    <row r="4234" spans="1:2" x14ac:dyDescent="0.4">
      <c r="A4234" s="32">
        <v>31779</v>
      </c>
      <c r="B4234" s="33">
        <v>34.9</v>
      </c>
    </row>
    <row r="4235" spans="1:2" x14ac:dyDescent="0.4">
      <c r="A4235" s="32">
        <v>18448</v>
      </c>
      <c r="B4235" s="33">
        <v>12.1</v>
      </c>
    </row>
    <row r="4236" spans="1:2" x14ac:dyDescent="0.4">
      <c r="A4236" s="32">
        <v>17047</v>
      </c>
      <c r="B4236" s="33">
        <v>24.2</v>
      </c>
    </row>
    <row r="4237" spans="1:2" x14ac:dyDescent="0.4">
      <c r="A4237" s="32">
        <v>29851</v>
      </c>
      <c r="B4237" s="33">
        <v>31.9</v>
      </c>
    </row>
    <row r="4238" spans="1:2" x14ac:dyDescent="0.4">
      <c r="A4238" s="32">
        <v>29852</v>
      </c>
      <c r="B4238" s="33">
        <v>30.4</v>
      </c>
    </row>
    <row r="4239" spans="1:2" x14ac:dyDescent="0.4">
      <c r="A4239" s="32">
        <v>13491</v>
      </c>
      <c r="B4239" s="33">
        <v>38.5</v>
      </c>
    </row>
    <row r="4240" spans="1:2" x14ac:dyDescent="0.4">
      <c r="A4240" s="32">
        <v>29853</v>
      </c>
      <c r="B4240" s="33">
        <v>24.5</v>
      </c>
    </row>
    <row r="4241" spans="1:2" x14ac:dyDescent="0.4">
      <c r="A4241" s="32">
        <v>17048</v>
      </c>
      <c r="B4241" s="33">
        <v>21.6</v>
      </c>
    </row>
    <row r="4242" spans="1:2" x14ac:dyDescent="0.4">
      <c r="A4242" s="32">
        <v>13427</v>
      </c>
      <c r="B4242" s="33">
        <v>24.2</v>
      </c>
    </row>
    <row r="4243" spans="1:2" x14ac:dyDescent="0.4">
      <c r="A4243" s="32">
        <v>32412</v>
      </c>
      <c r="B4243" s="33">
        <v>55</v>
      </c>
    </row>
    <row r="4244" spans="1:2" x14ac:dyDescent="0.4">
      <c r="A4244" s="32">
        <v>17066</v>
      </c>
      <c r="B4244" s="33">
        <v>24.5</v>
      </c>
    </row>
    <row r="4245" spans="1:2" x14ac:dyDescent="0.4">
      <c r="A4245" s="32">
        <v>31332</v>
      </c>
      <c r="B4245" s="33">
        <v>23.9</v>
      </c>
    </row>
    <row r="4246" spans="1:2" x14ac:dyDescent="0.4">
      <c r="A4246" s="32">
        <v>17065</v>
      </c>
      <c r="B4246" s="33">
        <v>26.9</v>
      </c>
    </row>
    <row r="4247" spans="1:2" x14ac:dyDescent="0.4">
      <c r="A4247" s="32">
        <v>31372</v>
      </c>
      <c r="B4247" s="33">
        <v>54</v>
      </c>
    </row>
    <row r="4248" spans="1:2" x14ac:dyDescent="0.4">
      <c r="A4248" s="32">
        <v>32408</v>
      </c>
      <c r="B4248" s="33">
        <v>34.9</v>
      </c>
    </row>
    <row r="4249" spans="1:2" x14ac:dyDescent="0.4">
      <c r="A4249" s="32">
        <v>28559</v>
      </c>
      <c r="B4249" s="33">
        <v>24.2</v>
      </c>
    </row>
    <row r="4250" spans="1:2" x14ac:dyDescent="0.4">
      <c r="A4250" s="32">
        <v>32563</v>
      </c>
      <c r="B4250" s="33">
        <v>31.9</v>
      </c>
    </row>
    <row r="4251" spans="1:2" x14ac:dyDescent="0.4">
      <c r="A4251" s="32">
        <v>28560</v>
      </c>
      <c r="B4251" s="33">
        <v>38.9</v>
      </c>
    </row>
    <row r="4252" spans="1:2" x14ac:dyDescent="0.4">
      <c r="A4252" s="32">
        <v>17997</v>
      </c>
      <c r="B4252" s="33">
        <v>22.5</v>
      </c>
    </row>
    <row r="4253" spans="1:2" x14ac:dyDescent="0.4">
      <c r="A4253" s="32">
        <v>17060</v>
      </c>
      <c r="B4253" s="33">
        <v>38.9</v>
      </c>
    </row>
    <row r="4254" spans="1:2" x14ac:dyDescent="0.4">
      <c r="A4254" s="32">
        <v>32146</v>
      </c>
      <c r="B4254" s="33">
        <v>22</v>
      </c>
    </row>
    <row r="4255" spans="1:2" x14ac:dyDescent="0.4">
      <c r="A4255" s="32">
        <v>17068</v>
      </c>
      <c r="B4255" s="33">
        <v>24.2</v>
      </c>
    </row>
    <row r="4256" spans="1:2" x14ac:dyDescent="0.4">
      <c r="A4256" s="32">
        <v>17057</v>
      </c>
      <c r="B4256" s="33">
        <v>26.5</v>
      </c>
    </row>
    <row r="4257" spans="1:2" x14ac:dyDescent="0.4">
      <c r="A4257" s="32">
        <v>17970</v>
      </c>
      <c r="B4257" s="33">
        <v>31.9</v>
      </c>
    </row>
    <row r="4258" spans="1:2" x14ac:dyDescent="0.4">
      <c r="A4258" s="32">
        <v>13483</v>
      </c>
      <c r="B4258" s="33">
        <v>38.9</v>
      </c>
    </row>
    <row r="4259" spans="1:2" x14ac:dyDescent="0.4">
      <c r="A4259" s="32">
        <v>13533</v>
      </c>
      <c r="B4259" s="33">
        <v>1.5</v>
      </c>
    </row>
    <row r="4260" spans="1:2" x14ac:dyDescent="0.4">
      <c r="A4260" s="32">
        <v>32809</v>
      </c>
      <c r="B4260" s="33">
        <v>12.5</v>
      </c>
    </row>
    <row r="4261" spans="1:2" x14ac:dyDescent="0.4">
      <c r="A4261" s="32">
        <v>17069</v>
      </c>
      <c r="B4261" s="33">
        <v>21.6</v>
      </c>
    </row>
    <row r="4262" spans="1:2" x14ac:dyDescent="0.4">
      <c r="A4262" s="32">
        <v>32395</v>
      </c>
      <c r="B4262" s="33">
        <v>22.5</v>
      </c>
    </row>
    <row r="4263" spans="1:2" x14ac:dyDescent="0.4">
      <c r="A4263" s="32">
        <v>32409</v>
      </c>
      <c r="B4263" s="33">
        <v>34.9</v>
      </c>
    </row>
    <row r="4264" spans="1:2" x14ac:dyDescent="0.4">
      <c r="A4264" s="32">
        <v>32396</v>
      </c>
      <c r="B4264" s="33">
        <v>22.5</v>
      </c>
    </row>
    <row r="4265" spans="1:2" x14ac:dyDescent="0.4">
      <c r="A4265" s="32">
        <v>13484</v>
      </c>
      <c r="B4265" s="33">
        <v>23.6</v>
      </c>
    </row>
    <row r="4266" spans="1:2" x14ac:dyDescent="0.4">
      <c r="A4266" s="32">
        <v>17070</v>
      </c>
      <c r="B4266" s="33">
        <v>24.2</v>
      </c>
    </row>
    <row r="4267" spans="1:2" x14ac:dyDescent="0.4">
      <c r="A4267" s="32">
        <v>17059</v>
      </c>
      <c r="B4267" s="33">
        <v>38.9</v>
      </c>
    </row>
    <row r="4268" spans="1:2" x14ac:dyDescent="0.4">
      <c r="A4268" s="32">
        <v>17042</v>
      </c>
      <c r="B4268" s="33">
        <v>38</v>
      </c>
    </row>
    <row r="4269" spans="1:2" x14ac:dyDescent="0.4">
      <c r="A4269" s="32">
        <v>32449</v>
      </c>
      <c r="B4269" s="33">
        <v>55.9</v>
      </c>
    </row>
    <row r="4270" spans="1:2" x14ac:dyDescent="0.4">
      <c r="A4270" s="32">
        <v>32410</v>
      </c>
      <c r="B4270" s="33">
        <v>34.9</v>
      </c>
    </row>
    <row r="4271" spans="1:2" x14ac:dyDescent="0.4">
      <c r="A4271" s="32">
        <v>17041</v>
      </c>
      <c r="B4271" s="33">
        <v>27.5</v>
      </c>
    </row>
    <row r="4272" spans="1:2" x14ac:dyDescent="0.4">
      <c r="A4272" s="32">
        <v>17063</v>
      </c>
      <c r="B4272" s="33">
        <v>32.4</v>
      </c>
    </row>
    <row r="4273" spans="1:2" x14ac:dyDescent="0.4">
      <c r="A4273" s="32">
        <v>31206</v>
      </c>
      <c r="B4273" s="33">
        <v>1.5</v>
      </c>
    </row>
    <row r="4274" spans="1:2" x14ac:dyDescent="0.4">
      <c r="A4274" s="32">
        <v>30377</v>
      </c>
      <c r="B4274" s="33">
        <v>1.5</v>
      </c>
    </row>
    <row r="4275" spans="1:2" x14ac:dyDescent="0.4">
      <c r="A4275" s="32">
        <v>32411</v>
      </c>
      <c r="B4275" s="33">
        <v>34.9</v>
      </c>
    </row>
    <row r="4276" spans="1:2" x14ac:dyDescent="0.4">
      <c r="A4276" s="32">
        <v>31306</v>
      </c>
      <c r="B4276" s="33">
        <v>10.5</v>
      </c>
    </row>
    <row r="4277" spans="1:2" x14ac:dyDescent="0.4">
      <c r="A4277" s="32">
        <v>31305</v>
      </c>
      <c r="B4277" s="33">
        <v>7.5</v>
      </c>
    </row>
    <row r="4278" spans="1:2" x14ac:dyDescent="0.4">
      <c r="A4278" s="32">
        <v>32790</v>
      </c>
      <c r="B4278" s="33">
        <v>0</v>
      </c>
    </row>
    <row r="4279" spans="1:2" x14ac:dyDescent="0.4">
      <c r="A4279" s="32">
        <v>32791</v>
      </c>
      <c r="B4279" s="33">
        <v>0</v>
      </c>
    </row>
    <row r="4280" spans="1:2" x14ac:dyDescent="0.4">
      <c r="A4280" s="32">
        <v>32793</v>
      </c>
      <c r="B4280" s="33">
        <v>0</v>
      </c>
    </row>
    <row r="4281" spans="1:2" x14ac:dyDescent="0.4">
      <c r="A4281" s="32">
        <v>32789</v>
      </c>
      <c r="B4281" s="33">
        <v>0</v>
      </c>
    </row>
    <row r="4282" spans="1:2" x14ac:dyDescent="0.4">
      <c r="A4282" s="32">
        <v>32792</v>
      </c>
      <c r="B4282" s="33">
        <v>0</v>
      </c>
    </row>
    <row r="4283" spans="1:2" x14ac:dyDescent="0.4">
      <c r="A4283" s="32">
        <v>32786</v>
      </c>
      <c r="B4283" s="33">
        <v>0</v>
      </c>
    </row>
    <row r="4284" spans="1:2" x14ac:dyDescent="0.4">
      <c r="A4284" s="32">
        <v>32788</v>
      </c>
      <c r="B4284" s="33">
        <v>0</v>
      </c>
    </row>
    <row r="4285" spans="1:2" x14ac:dyDescent="0.4">
      <c r="A4285" s="32">
        <v>12412</v>
      </c>
      <c r="B4285" s="33">
        <v>11.8</v>
      </c>
    </row>
    <row r="4286" spans="1:2" x14ac:dyDescent="0.4">
      <c r="A4286" s="32">
        <v>16134</v>
      </c>
      <c r="B4286" s="33">
        <v>7.6</v>
      </c>
    </row>
    <row r="4287" spans="1:2" x14ac:dyDescent="0.4">
      <c r="A4287" s="32">
        <v>10279</v>
      </c>
      <c r="B4287" s="33">
        <v>1.7</v>
      </c>
    </row>
    <row r="4288" spans="1:2" x14ac:dyDescent="0.4">
      <c r="A4288" s="32">
        <v>2011604</v>
      </c>
      <c r="B4288" s="33">
        <v>12.5</v>
      </c>
    </row>
    <row r="4289" spans="1:2" x14ac:dyDescent="0.4">
      <c r="A4289" s="32">
        <v>2022615</v>
      </c>
      <c r="B4289" s="33">
        <v>15</v>
      </c>
    </row>
    <row r="4290" spans="1:2" x14ac:dyDescent="0.4">
      <c r="A4290" s="32">
        <v>32683</v>
      </c>
      <c r="B4290" s="33">
        <v>12.2</v>
      </c>
    </row>
    <row r="4291" spans="1:2" x14ac:dyDescent="0.4">
      <c r="A4291" s="32">
        <v>16839</v>
      </c>
      <c r="B4291" s="33">
        <v>65.900000000000006</v>
      </c>
    </row>
    <row r="4292" spans="1:2" x14ac:dyDescent="0.4">
      <c r="A4292" s="32">
        <v>18261</v>
      </c>
      <c r="B4292" s="33">
        <v>59.9</v>
      </c>
    </row>
    <row r="4293" spans="1:2" x14ac:dyDescent="0.4">
      <c r="A4293" s="32">
        <v>11972</v>
      </c>
      <c r="B4293" s="33">
        <v>26.9</v>
      </c>
    </row>
    <row r="4294" spans="1:2" x14ac:dyDescent="0.4">
      <c r="A4294" s="32">
        <v>11971</v>
      </c>
      <c r="B4294" s="33">
        <v>25</v>
      </c>
    </row>
    <row r="4295" spans="1:2" x14ac:dyDescent="0.4">
      <c r="A4295" s="32">
        <v>27962</v>
      </c>
      <c r="B4295" s="33">
        <v>45.5</v>
      </c>
    </row>
    <row r="4296" spans="1:2" x14ac:dyDescent="0.4">
      <c r="A4296" s="32">
        <v>11233</v>
      </c>
      <c r="B4296" s="33">
        <v>14.6</v>
      </c>
    </row>
    <row r="4297" spans="1:2" x14ac:dyDescent="0.4">
      <c r="A4297" s="32">
        <v>11234</v>
      </c>
      <c r="B4297" s="33">
        <v>28.9</v>
      </c>
    </row>
    <row r="4298" spans="1:2" x14ac:dyDescent="0.4">
      <c r="A4298" s="32">
        <v>23181</v>
      </c>
      <c r="B4298" s="33">
        <v>2.6</v>
      </c>
    </row>
    <row r="4299" spans="1:2" x14ac:dyDescent="0.4">
      <c r="A4299" s="32">
        <v>32602</v>
      </c>
      <c r="B4299" s="33">
        <v>51.9</v>
      </c>
    </row>
    <row r="4300" spans="1:2" x14ac:dyDescent="0.4">
      <c r="A4300" s="32">
        <v>32600</v>
      </c>
      <c r="B4300" s="33">
        <v>34</v>
      </c>
    </row>
    <row r="4301" spans="1:2" x14ac:dyDescent="0.4">
      <c r="A4301" s="32">
        <v>18234</v>
      </c>
      <c r="B4301" s="33">
        <v>19</v>
      </c>
    </row>
    <row r="4302" spans="1:2" x14ac:dyDescent="0.4">
      <c r="A4302" s="32">
        <v>28024</v>
      </c>
      <c r="B4302" s="33">
        <v>16.5</v>
      </c>
    </row>
    <row r="4303" spans="1:2" x14ac:dyDescent="0.4">
      <c r="A4303" s="32">
        <v>18233</v>
      </c>
      <c r="B4303" s="33">
        <v>20.9</v>
      </c>
    </row>
    <row r="4304" spans="1:2" x14ac:dyDescent="0.4">
      <c r="A4304" s="32">
        <v>11235</v>
      </c>
      <c r="B4304" s="33">
        <v>21</v>
      </c>
    </row>
    <row r="4305" spans="1:2" x14ac:dyDescent="0.4">
      <c r="A4305" s="32">
        <v>11939</v>
      </c>
      <c r="B4305" s="33">
        <v>13.9</v>
      </c>
    </row>
    <row r="4306" spans="1:2" x14ac:dyDescent="0.4">
      <c r="A4306" s="32">
        <v>11940</v>
      </c>
      <c r="B4306" s="33">
        <v>6.5</v>
      </c>
    </row>
    <row r="4307" spans="1:2" x14ac:dyDescent="0.4">
      <c r="A4307" s="32">
        <v>11941</v>
      </c>
      <c r="B4307" s="33">
        <v>18.5</v>
      </c>
    </row>
    <row r="4308" spans="1:2" x14ac:dyDescent="0.4">
      <c r="A4308" s="32">
        <v>11942</v>
      </c>
      <c r="B4308" s="33">
        <v>19.399999999999999</v>
      </c>
    </row>
    <row r="4309" spans="1:2" x14ac:dyDescent="0.4">
      <c r="A4309" s="32">
        <v>11236</v>
      </c>
      <c r="B4309" s="33">
        <v>22.8</v>
      </c>
    </row>
    <row r="4310" spans="1:2" x14ac:dyDescent="0.4">
      <c r="A4310" s="32">
        <v>12103</v>
      </c>
      <c r="B4310" s="33">
        <v>17.899999999999999</v>
      </c>
    </row>
    <row r="4311" spans="1:2" x14ac:dyDescent="0.4">
      <c r="A4311" s="32">
        <v>12102</v>
      </c>
      <c r="B4311" s="33">
        <v>17.600000000000001</v>
      </c>
    </row>
    <row r="4312" spans="1:2" x14ac:dyDescent="0.4">
      <c r="A4312" s="32">
        <v>12829</v>
      </c>
      <c r="B4312" s="33">
        <v>10.199999999999999</v>
      </c>
    </row>
    <row r="4313" spans="1:2" x14ac:dyDescent="0.4">
      <c r="A4313" s="32">
        <v>12830</v>
      </c>
      <c r="B4313" s="33">
        <v>10.1</v>
      </c>
    </row>
    <row r="4314" spans="1:2" x14ac:dyDescent="0.4">
      <c r="A4314" s="32">
        <v>16723</v>
      </c>
      <c r="B4314" s="33">
        <v>8.5</v>
      </c>
    </row>
    <row r="4315" spans="1:2" x14ac:dyDescent="0.4">
      <c r="A4315" s="32">
        <v>32075</v>
      </c>
      <c r="B4315" s="33">
        <v>6.9</v>
      </c>
    </row>
    <row r="4316" spans="1:2" x14ac:dyDescent="0.4">
      <c r="A4316" s="32">
        <v>12804</v>
      </c>
      <c r="B4316" s="33">
        <v>7.2</v>
      </c>
    </row>
    <row r="4317" spans="1:2" x14ac:dyDescent="0.4">
      <c r="A4317" s="32">
        <v>10164</v>
      </c>
      <c r="B4317" s="33">
        <v>13.2</v>
      </c>
    </row>
    <row r="4318" spans="1:2" x14ac:dyDescent="0.4">
      <c r="A4318" s="32">
        <v>32298</v>
      </c>
      <c r="B4318" s="33">
        <v>0</v>
      </c>
    </row>
    <row r="4319" spans="1:2" x14ac:dyDescent="0.4">
      <c r="A4319" s="32">
        <v>10162</v>
      </c>
      <c r="B4319" s="33">
        <v>10.3</v>
      </c>
    </row>
    <row r="4320" spans="1:2" x14ac:dyDescent="0.4">
      <c r="A4320" s="32">
        <v>12852</v>
      </c>
      <c r="B4320" s="33">
        <v>7</v>
      </c>
    </row>
    <row r="4321" spans="1:2" x14ac:dyDescent="0.4">
      <c r="A4321" s="32">
        <v>10163</v>
      </c>
      <c r="B4321" s="33">
        <v>13.4</v>
      </c>
    </row>
    <row r="4322" spans="1:2" x14ac:dyDescent="0.4">
      <c r="A4322" s="32">
        <v>12344</v>
      </c>
      <c r="B4322" s="33">
        <v>11.5</v>
      </c>
    </row>
    <row r="4323" spans="1:2" x14ac:dyDescent="0.4">
      <c r="A4323" s="32">
        <v>12345</v>
      </c>
      <c r="B4323" s="33">
        <v>5</v>
      </c>
    </row>
    <row r="4324" spans="1:2" x14ac:dyDescent="0.4">
      <c r="A4324" s="32">
        <v>12346</v>
      </c>
      <c r="B4324" s="33">
        <v>8.1999999999999993</v>
      </c>
    </row>
    <row r="4325" spans="1:2" x14ac:dyDescent="0.4">
      <c r="A4325" s="32">
        <v>12825</v>
      </c>
      <c r="B4325" s="33">
        <v>8.5</v>
      </c>
    </row>
    <row r="4326" spans="1:2" x14ac:dyDescent="0.4">
      <c r="A4326" s="32">
        <v>10157</v>
      </c>
      <c r="B4326" s="33">
        <v>10.5</v>
      </c>
    </row>
    <row r="4327" spans="1:2" x14ac:dyDescent="0.4">
      <c r="A4327" s="32">
        <v>12803</v>
      </c>
      <c r="B4327" s="33">
        <v>9.1999999999999993</v>
      </c>
    </row>
    <row r="4328" spans="1:2" x14ac:dyDescent="0.4">
      <c r="A4328" s="32">
        <v>12807</v>
      </c>
      <c r="B4328" s="33">
        <v>7.7</v>
      </c>
    </row>
    <row r="4329" spans="1:2" x14ac:dyDescent="0.4">
      <c r="A4329" s="32">
        <v>12811</v>
      </c>
      <c r="B4329" s="33">
        <v>7</v>
      </c>
    </row>
    <row r="4330" spans="1:2" x14ac:dyDescent="0.4">
      <c r="A4330" s="32">
        <v>12793</v>
      </c>
      <c r="B4330" s="33">
        <v>5.4</v>
      </c>
    </row>
    <row r="4331" spans="1:2" x14ac:dyDescent="0.4">
      <c r="A4331" s="32">
        <v>12827</v>
      </c>
      <c r="B4331" s="33">
        <v>6.5</v>
      </c>
    </row>
    <row r="4332" spans="1:2" x14ac:dyDescent="0.4">
      <c r="A4332" s="32">
        <v>28832</v>
      </c>
      <c r="B4332" s="33">
        <v>5.6</v>
      </c>
    </row>
    <row r="4333" spans="1:2" x14ac:dyDescent="0.4">
      <c r="A4333" s="32">
        <v>10167</v>
      </c>
      <c r="B4333" s="33">
        <v>7.7</v>
      </c>
    </row>
    <row r="4334" spans="1:2" x14ac:dyDescent="0.4">
      <c r="A4334" s="32">
        <v>12857</v>
      </c>
      <c r="B4334" s="33">
        <v>10.9</v>
      </c>
    </row>
    <row r="4335" spans="1:2" x14ac:dyDescent="0.4">
      <c r="A4335" s="32">
        <v>12832</v>
      </c>
      <c r="B4335" s="33">
        <v>10.1</v>
      </c>
    </row>
    <row r="4336" spans="1:2" x14ac:dyDescent="0.4">
      <c r="A4336" s="32">
        <v>10166</v>
      </c>
      <c r="B4336" s="33">
        <v>13</v>
      </c>
    </row>
    <row r="4337" spans="1:2" x14ac:dyDescent="0.4">
      <c r="A4337" s="32">
        <v>12795</v>
      </c>
      <c r="B4337" s="33">
        <v>21.2</v>
      </c>
    </row>
    <row r="4338" spans="1:2" x14ac:dyDescent="0.4">
      <c r="A4338" s="32">
        <v>12837</v>
      </c>
      <c r="B4338" s="33">
        <v>8.5</v>
      </c>
    </row>
    <row r="4339" spans="1:2" x14ac:dyDescent="0.4">
      <c r="A4339" s="32">
        <v>12805</v>
      </c>
      <c r="B4339" s="33">
        <v>5.2</v>
      </c>
    </row>
    <row r="4340" spans="1:2" x14ac:dyDescent="0.4">
      <c r="A4340" s="32">
        <v>12802</v>
      </c>
      <c r="B4340" s="33">
        <v>9.5</v>
      </c>
    </row>
    <row r="4341" spans="1:2" x14ac:dyDescent="0.4">
      <c r="A4341" s="32">
        <v>12850</v>
      </c>
      <c r="B4341" s="33">
        <v>9.9</v>
      </c>
    </row>
    <row r="4342" spans="1:2" x14ac:dyDescent="0.4">
      <c r="A4342" s="32">
        <v>10158</v>
      </c>
      <c r="B4342" s="33">
        <v>10.5</v>
      </c>
    </row>
    <row r="4343" spans="1:2" x14ac:dyDescent="0.4">
      <c r="A4343" s="32">
        <v>12762</v>
      </c>
      <c r="B4343" s="33">
        <v>7</v>
      </c>
    </row>
    <row r="4344" spans="1:2" x14ac:dyDescent="0.4">
      <c r="A4344" s="32">
        <v>10159</v>
      </c>
      <c r="B4344" s="33">
        <v>8.1999999999999993</v>
      </c>
    </row>
    <row r="4345" spans="1:2" x14ac:dyDescent="0.4">
      <c r="A4345" s="32">
        <v>32297</v>
      </c>
      <c r="B4345" s="33">
        <v>0</v>
      </c>
    </row>
    <row r="4346" spans="1:2" x14ac:dyDescent="0.4">
      <c r="A4346" s="32">
        <v>10160</v>
      </c>
      <c r="B4346" s="33">
        <v>17</v>
      </c>
    </row>
    <row r="4347" spans="1:2" x14ac:dyDescent="0.4">
      <c r="A4347" s="32">
        <v>12821</v>
      </c>
      <c r="B4347" s="33">
        <v>8.1999999999999993</v>
      </c>
    </row>
    <row r="4348" spans="1:2" x14ac:dyDescent="0.4">
      <c r="A4348" s="32">
        <v>12820</v>
      </c>
      <c r="B4348" s="33">
        <v>16.5</v>
      </c>
    </row>
    <row r="4349" spans="1:2" x14ac:dyDescent="0.4">
      <c r="A4349" s="32">
        <v>12867</v>
      </c>
      <c r="B4349" s="33">
        <v>17.2</v>
      </c>
    </row>
    <row r="4350" spans="1:2" x14ac:dyDescent="0.4">
      <c r="A4350" s="32">
        <v>12819</v>
      </c>
      <c r="B4350" s="33">
        <v>9.1</v>
      </c>
    </row>
    <row r="4351" spans="1:2" x14ac:dyDescent="0.4">
      <c r="A4351" s="32">
        <v>12823</v>
      </c>
      <c r="B4351" s="33">
        <v>8.1999999999999993</v>
      </c>
    </row>
    <row r="4352" spans="1:2" x14ac:dyDescent="0.4">
      <c r="A4352" s="32">
        <v>12822</v>
      </c>
      <c r="B4352" s="33">
        <v>15.4</v>
      </c>
    </row>
    <row r="4353" spans="1:2" x14ac:dyDescent="0.4">
      <c r="A4353" s="32">
        <v>12868</v>
      </c>
      <c r="B4353" s="33">
        <v>17.899999999999999</v>
      </c>
    </row>
    <row r="4354" spans="1:2" x14ac:dyDescent="0.4">
      <c r="A4354" s="32">
        <v>29807</v>
      </c>
      <c r="B4354" s="33">
        <v>12.9</v>
      </c>
    </row>
    <row r="4355" spans="1:2" x14ac:dyDescent="0.4">
      <c r="A4355" s="32">
        <v>29806</v>
      </c>
      <c r="B4355" s="33">
        <v>2.9</v>
      </c>
    </row>
    <row r="4356" spans="1:2" x14ac:dyDescent="0.4">
      <c r="A4356" s="32">
        <v>18467</v>
      </c>
      <c r="B4356" s="33">
        <v>0</v>
      </c>
    </row>
    <row r="4357" spans="1:2" x14ac:dyDescent="0.4">
      <c r="A4357" s="32">
        <v>2032722</v>
      </c>
      <c r="B4357" s="33">
        <v>0</v>
      </c>
    </row>
    <row r="4358" spans="1:2" x14ac:dyDescent="0.4">
      <c r="A4358" s="32">
        <v>12836</v>
      </c>
      <c r="B4358" s="33">
        <v>10.5</v>
      </c>
    </row>
    <row r="4359" spans="1:2" x14ac:dyDescent="0.4">
      <c r="A4359" s="32">
        <v>12838</v>
      </c>
      <c r="B4359" s="33">
        <v>9.5</v>
      </c>
    </row>
    <row r="4360" spans="1:2" x14ac:dyDescent="0.4">
      <c r="A4360" s="32">
        <v>10169</v>
      </c>
      <c r="B4360" s="33">
        <v>8.9</v>
      </c>
    </row>
    <row r="4361" spans="1:2" x14ac:dyDescent="0.4">
      <c r="A4361" s="32">
        <v>18454</v>
      </c>
      <c r="B4361" s="33">
        <v>9.9</v>
      </c>
    </row>
    <row r="4362" spans="1:2" x14ac:dyDescent="0.4">
      <c r="A4362" s="32">
        <v>32222</v>
      </c>
      <c r="B4362" s="33">
        <v>12.5</v>
      </c>
    </row>
    <row r="4363" spans="1:2" x14ac:dyDescent="0.4">
      <c r="A4363" s="32">
        <v>10161</v>
      </c>
      <c r="B4363" s="33">
        <v>10.8</v>
      </c>
    </row>
    <row r="4364" spans="1:2" x14ac:dyDescent="0.4">
      <c r="A4364" s="32">
        <v>12826</v>
      </c>
      <c r="B4364" s="33">
        <v>6</v>
      </c>
    </row>
    <row r="4365" spans="1:2" x14ac:dyDescent="0.4">
      <c r="A4365" s="32">
        <v>27592</v>
      </c>
      <c r="B4365" s="33">
        <v>9.6</v>
      </c>
    </row>
    <row r="4366" spans="1:2" x14ac:dyDescent="0.4">
      <c r="A4366" s="32">
        <v>10168</v>
      </c>
      <c r="B4366" s="33">
        <v>8.9</v>
      </c>
    </row>
    <row r="4367" spans="1:2" x14ac:dyDescent="0.4">
      <c r="A4367" s="32">
        <v>12841</v>
      </c>
      <c r="B4367" s="33">
        <v>9.9</v>
      </c>
    </row>
    <row r="4368" spans="1:2" x14ac:dyDescent="0.4">
      <c r="A4368" s="32">
        <v>18341</v>
      </c>
      <c r="B4368" s="33">
        <v>0</v>
      </c>
    </row>
    <row r="4369" spans="1:2" x14ac:dyDescent="0.4">
      <c r="A4369" s="32">
        <v>27541</v>
      </c>
      <c r="B4369" s="33">
        <v>7.5</v>
      </c>
    </row>
    <row r="4370" spans="1:2" x14ac:dyDescent="0.4">
      <c r="A4370" s="32">
        <v>27542</v>
      </c>
      <c r="B4370" s="33">
        <v>3.9</v>
      </c>
    </row>
    <row r="4371" spans="1:2" x14ac:dyDescent="0.4">
      <c r="A4371" s="32">
        <v>29313</v>
      </c>
      <c r="B4371" s="33">
        <v>1.4</v>
      </c>
    </row>
    <row r="4372" spans="1:2" x14ac:dyDescent="0.4">
      <c r="A4372" s="32">
        <v>32697</v>
      </c>
      <c r="B4372" s="33">
        <v>5.3</v>
      </c>
    </row>
    <row r="4373" spans="1:2" x14ac:dyDescent="0.4">
      <c r="A4373" s="32">
        <v>32696</v>
      </c>
      <c r="B4373" s="33">
        <v>4.5999999999999996</v>
      </c>
    </row>
    <row r="4374" spans="1:2" x14ac:dyDescent="0.4">
      <c r="A4374" s="32">
        <v>22329</v>
      </c>
      <c r="B4374" s="33">
        <v>4.4000000000000004</v>
      </c>
    </row>
    <row r="4375" spans="1:2" x14ac:dyDescent="0.4">
      <c r="A4375" s="32">
        <v>32695</v>
      </c>
      <c r="B4375" s="33">
        <v>1</v>
      </c>
    </row>
    <row r="4376" spans="1:2" x14ac:dyDescent="0.4">
      <c r="A4376" s="32">
        <v>12791</v>
      </c>
      <c r="B4376" s="33">
        <v>8.6</v>
      </c>
    </row>
    <row r="4377" spans="1:2" x14ac:dyDescent="0.4">
      <c r="A4377" s="32">
        <v>12790</v>
      </c>
      <c r="B4377" s="33">
        <v>8.6</v>
      </c>
    </row>
    <row r="4378" spans="1:2" x14ac:dyDescent="0.4">
      <c r="A4378" s="32">
        <v>22377</v>
      </c>
      <c r="B4378" s="33">
        <v>0</v>
      </c>
    </row>
    <row r="4379" spans="1:2" x14ac:dyDescent="0.4">
      <c r="A4379" s="32">
        <v>16151</v>
      </c>
      <c r="B4379" s="33">
        <v>37.799999999999997</v>
      </c>
    </row>
    <row r="4380" spans="1:2" x14ac:dyDescent="0.4">
      <c r="A4380" s="32">
        <v>16150</v>
      </c>
      <c r="B4380" s="33">
        <v>19.8</v>
      </c>
    </row>
    <row r="4381" spans="1:2" x14ac:dyDescent="0.4">
      <c r="A4381" s="32">
        <v>16153</v>
      </c>
      <c r="B4381" s="33">
        <v>20.399999999999999</v>
      </c>
    </row>
    <row r="4382" spans="1:2" x14ac:dyDescent="0.4">
      <c r="A4382" s="32">
        <v>16149</v>
      </c>
      <c r="B4382" s="33">
        <v>13.9</v>
      </c>
    </row>
    <row r="4383" spans="1:2" x14ac:dyDescent="0.4">
      <c r="A4383" s="32">
        <v>14751</v>
      </c>
      <c r="B4383" s="33">
        <v>7.2</v>
      </c>
    </row>
    <row r="4384" spans="1:2" x14ac:dyDescent="0.4">
      <c r="A4384" s="32">
        <v>31892</v>
      </c>
      <c r="B4384" s="33">
        <v>4.2</v>
      </c>
    </row>
    <row r="4385" spans="1:2" x14ac:dyDescent="0.4">
      <c r="A4385" s="32">
        <v>28921</v>
      </c>
      <c r="B4385" s="33">
        <v>1.4</v>
      </c>
    </row>
    <row r="4386" spans="1:2" x14ac:dyDescent="0.4">
      <c r="A4386" s="32">
        <v>15995</v>
      </c>
      <c r="B4386" s="33">
        <v>8.3000000000000007</v>
      </c>
    </row>
    <row r="4387" spans="1:2" x14ac:dyDescent="0.4">
      <c r="A4387" s="32">
        <v>14749</v>
      </c>
      <c r="B4387" s="33">
        <v>6.4</v>
      </c>
    </row>
    <row r="4388" spans="1:2" x14ac:dyDescent="0.4">
      <c r="A4388" s="32">
        <v>15994</v>
      </c>
      <c r="B4388" s="33">
        <v>1.2</v>
      </c>
    </row>
    <row r="4389" spans="1:2" x14ac:dyDescent="0.4">
      <c r="A4389" s="32">
        <v>32213</v>
      </c>
      <c r="B4389" s="33">
        <v>1.4</v>
      </c>
    </row>
    <row r="4390" spans="1:2" x14ac:dyDescent="0.4">
      <c r="A4390" s="32">
        <v>32125</v>
      </c>
      <c r="B4390" s="33">
        <v>6.6</v>
      </c>
    </row>
    <row r="4391" spans="1:2" x14ac:dyDescent="0.4">
      <c r="A4391" s="32">
        <v>18281</v>
      </c>
      <c r="B4391" s="33">
        <v>190</v>
      </c>
    </row>
    <row r="4392" spans="1:2" x14ac:dyDescent="0.4">
      <c r="A4392" s="32">
        <v>12860</v>
      </c>
      <c r="B4392" s="33">
        <v>11.5</v>
      </c>
    </row>
    <row r="4393" spans="1:2" x14ac:dyDescent="0.4">
      <c r="A4393" s="32">
        <v>18510</v>
      </c>
      <c r="B4393" s="33">
        <v>8.1999999999999993</v>
      </c>
    </row>
    <row r="4394" spans="1:2" x14ac:dyDescent="0.4">
      <c r="A4394" s="32">
        <v>29419</v>
      </c>
      <c r="B4394" s="33">
        <v>0</v>
      </c>
    </row>
    <row r="4395" spans="1:2" x14ac:dyDescent="0.4">
      <c r="A4395" s="32">
        <v>29537</v>
      </c>
      <c r="B4395" s="33">
        <v>0</v>
      </c>
    </row>
    <row r="4396" spans="1:2" x14ac:dyDescent="0.4">
      <c r="A4396" s="32">
        <v>29801</v>
      </c>
      <c r="B4396" s="33">
        <v>0</v>
      </c>
    </row>
    <row r="4397" spans="1:2" x14ac:dyDescent="0.4">
      <c r="A4397" s="32">
        <v>22773</v>
      </c>
      <c r="B4397" s="33">
        <v>0</v>
      </c>
    </row>
    <row r="4398" spans="1:2" x14ac:dyDescent="0.4">
      <c r="A4398" s="32">
        <v>12785</v>
      </c>
      <c r="B4398" s="33">
        <v>6.6</v>
      </c>
    </row>
    <row r="4399" spans="1:2" x14ac:dyDescent="0.4">
      <c r="A4399" s="32">
        <v>12778</v>
      </c>
      <c r="B4399" s="33">
        <v>9.9</v>
      </c>
    </row>
    <row r="4400" spans="1:2" x14ac:dyDescent="0.4">
      <c r="A4400" s="32">
        <v>12780</v>
      </c>
      <c r="B4400" s="33">
        <v>4.8</v>
      </c>
    </row>
    <row r="4401" spans="1:2" x14ac:dyDescent="0.4">
      <c r="A4401" s="32">
        <v>28865</v>
      </c>
      <c r="B4401" s="33">
        <v>21.9</v>
      </c>
    </row>
    <row r="4402" spans="1:2" x14ac:dyDescent="0.4">
      <c r="A4402" s="32">
        <v>28867</v>
      </c>
      <c r="B4402" s="33">
        <v>21.9</v>
      </c>
    </row>
    <row r="4403" spans="1:2" x14ac:dyDescent="0.4">
      <c r="A4403" s="32">
        <v>28866</v>
      </c>
      <c r="B4403" s="33">
        <v>21.9</v>
      </c>
    </row>
    <row r="4404" spans="1:2" x14ac:dyDescent="0.4">
      <c r="A4404" s="32">
        <v>32783</v>
      </c>
      <c r="B4404" s="33">
        <v>0</v>
      </c>
    </row>
    <row r="4405" spans="1:2" x14ac:dyDescent="0.4">
      <c r="A4405" s="32">
        <v>17397</v>
      </c>
      <c r="B4405" s="33">
        <v>2.5</v>
      </c>
    </row>
    <row r="4406" spans="1:2" x14ac:dyDescent="0.4">
      <c r="A4406" s="32">
        <v>27919</v>
      </c>
      <c r="B4406" s="33">
        <v>19.5</v>
      </c>
    </row>
    <row r="4407" spans="1:2" x14ac:dyDescent="0.4">
      <c r="A4407" s="32">
        <v>17851</v>
      </c>
      <c r="B4407" s="33">
        <v>2.5</v>
      </c>
    </row>
    <row r="4408" spans="1:2" x14ac:dyDescent="0.4">
      <c r="A4408" s="32">
        <v>30623</v>
      </c>
      <c r="B4408" s="33">
        <v>18.899999999999999</v>
      </c>
    </row>
    <row r="4409" spans="1:2" x14ac:dyDescent="0.4">
      <c r="A4409" s="32">
        <v>32505</v>
      </c>
      <c r="B4409" s="33">
        <v>0</v>
      </c>
    </row>
    <row r="4410" spans="1:2" x14ac:dyDescent="0.4">
      <c r="A4410" s="32">
        <v>17853</v>
      </c>
      <c r="B4410" s="33">
        <v>2.5</v>
      </c>
    </row>
    <row r="4411" spans="1:2" x14ac:dyDescent="0.4">
      <c r="A4411" s="32">
        <v>17406</v>
      </c>
      <c r="B4411" s="33">
        <v>1.2</v>
      </c>
    </row>
    <row r="4412" spans="1:2" x14ac:dyDescent="0.4">
      <c r="A4412" s="32">
        <v>17847</v>
      </c>
      <c r="B4412" s="33">
        <v>5</v>
      </c>
    </row>
    <row r="4413" spans="1:2" x14ac:dyDescent="0.4">
      <c r="A4413" s="32">
        <v>27510</v>
      </c>
      <c r="B4413" s="33">
        <v>2.2000000000000002</v>
      </c>
    </row>
    <row r="4414" spans="1:2" x14ac:dyDescent="0.4">
      <c r="A4414" s="32">
        <v>18572</v>
      </c>
      <c r="B4414" s="33">
        <v>26</v>
      </c>
    </row>
    <row r="4415" spans="1:2" x14ac:dyDescent="0.4">
      <c r="A4415" s="32">
        <v>29173</v>
      </c>
      <c r="B4415" s="33">
        <v>21.9</v>
      </c>
    </row>
    <row r="4416" spans="1:2" x14ac:dyDescent="0.4">
      <c r="A4416" s="32">
        <v>29242</v>
      </c>
      <c r="B4416" s="33">
        <v>21.9</v>
      </c>
    </row>
    <row r="4417" spans="1:2" x14ac:dyDescent="0.4">
      <c r="A4417" s="32">
        <v>28691</v>
      </c>
      <c r="B4417" s="33">
        <v>21.9</v>
      </c>
    </row>
    <row r="4418" spans="1:2" x14ac:dyDescent="0.4">
      <c r="A4418" s="32">
        <v>28690</v>
      </c>
      <c r="B4418" s="33">
        <v>2</v>
      </c>
    </row>
    <row r="4419" spans="1:2" x14ac:dyDescent="0.4">
      <c r="A4419" s="32">
        <v>23512</v>
      </c>
      <c r="B4419" s="33">
        <v>5.5</v>
      </c>
    </row>
    <row r="4420" spans="1:2" x14ac:dyDescent="0.4">
      <c r="A4420" s="32">
        <v>17855</v>
      </c>
      <c r="B4420" s="33">
        <v>3.5</v>
      </c>
    </row>
    <row r="4421" spans="1:2" x14ac:dyDescent="0.4">
      <c r="A4421" s="32">
        <v>31675</v>
      </c>
      <c r="B4421" s="33">
        <v>1.2</v>
      </c>
    </row>
    <row r="4422" spans="1:2" x14ac:dyDescent="0.4">
      <c r="A4422" s="32">
        <v>31676</v>
      </c>
      <c r="B4422" s="33">
        <v>1.2</v>
      </c>
    </row>
    <row r="4423" spans="1:2" x14ac:dyDescent="0.4">
      <c r="A4423" s="32">
        <v>17424</v>
      </c>
      <c r="B4423" s="33">
        <v>21.9</v>
      </c>
    </row>
    <row r="4424" spans="1:2" x14ac:dyDescent="0.4">
      <c r="A4424" s="32">
        <v>31674</v>
      </c>
      <c r="B4424" s="33">
        <v>2.2000000000000002</v>
      </c>
    </row>
    <row r="4425" spans="1:2" x14ac:dyDescent="0.4">
      <c r="A4425" s="32">
        <v>18001</v>
      </c>
      <c r="B4425" s="33">
        <v>52.2</v>
      </c>
    </row>
    <row r="4426" spans="1:2" x14ac:dyDescent="0.4">
      <c r="A4426" s="32">
        <v>17992</v>
      </c>
      <c r="B4426" s="33">
        <v>47.2</v>
      </c>
    </row>
    <row r="4427" spans="1:2" x14ac:dyDescent="0.4">
      <c r="A4427" s="32">
        <v>30399</v>
      </c>
      <c r="B4427" s="33">
        <v>1</v>
      </c>
    </row>
    <row r="4428" spans="1:2" x14ac:dyDescent="0.4">
      <c r="A4428" s="32">
        <v>23524</v>
      </c>
      <c r="B4428" s="33">
        <v>5</v>
      </c>
    </row>
    <row r="4429" spans="1:2" x14ac:dyDescent="0.4">
      <c r="A4429" s="32">
        <v>17373</v>
      </c>
      <c r="B4429" s="33">
        <v>52.2</v>
      </c>
    </row>
    <row r="4430" spans="1:2" x14ac:dyDescent="0.4">
      <c r="A4430" s="32">
        <v>31858</v>
      </c>
      <c r="B4430" s="33">
        <v>0</v>
      </c>
    </row>
    <row r="4431" spans="1:2" x14ac:dyDescent="0.4">
      <c r="A4431" s="32">
        <v>18590</v>
      </c>
      <c r="B4431" s="33">
        <v>5.5</v>
      </c>
    </row>
    <row r="4432" spans="1:2" x14ac:dyDescent="0.4">
      <c r="A4432" s="32">
        <v>31859</v>
      </c>
      <c r="B4432" s="33">
        <v>0</v>
      </c>
    </row>
    <row r="4433" spans="1:2" x14ac:dyDescent="0.4">
      <c r="A4433" s="32">
        <v>27682</v>
      </c>
      <c r="B4433" s="33">
        <v>5.5</v>
      </c>
    </row>
    <row r="4434" spans="1:2" x14ac:dyDescent="0.4">
      <c r="A4434" s="32">
        <v>22172</v>
      </c>
      <c r="B4434" s="33">
        <v>47.5</v>
      </c>
    </row>
    <row r="4435" spans="1:2" x14ac:dyDescent="0.4">
      <c r="A4435" s="32">
        <v>17374</v>
      </c>
      <c r="B4435" s="33">
        <v>50</v>
      </c>
    </row>
    <row r="4436" spans="1:2" x14ac:dyDescent="0.4">
      <c r="A4436" s="32">
        <v>17375</v>
      </c>
      <c r="B4436" s="33">
        <v>58.5</v>
      </c>
    </row>
    <row r="4437" spans="1:2" x14ac:dyDescent="0.4">
      <c r="A4437" s="32">
        <v>31677</v>
      </c>
      <c r="B4437" s="33">
        <v>4.5</v>
      </c>
    </row>
    <row r="4438" spans="1:2" x14ac:dyDescent="0.4">
      <c r="A4438" s="32">
        <v>31678</v>
      </c>
      <c r="B4438" s="33">
        <v>3.5</v>
      </c>
    </row>
    <row r="4439" spans="1:2" x14ac:dyDescent="0.4">
      <c r="A4439" s="32">
        <v>27681</v>
      </c>
      <c r="B4439" s="33">
        <v>3.5</v>
      </c>
    </row>
    <row r="4440" spans="1:2" x14ac:dyDescent="0.4">
      <c r="A4440" s="32">
        <v>17376</v>
      </c>
      <c r="B4440" s="33">
        <v>49</v>
      </c>
    </row>
    <row r="4441" spans="1:2" x14ac:dyDescent="0.4">
      <c r="A4441" s="32">
        <v>27680</v>
      </c>
      <c r="B4441" s="33">
        <v>1.6</v>
      </c>
    </row>
    <row r="4442" spans="1:2" x14ac:dyDescent="0.4">
      <c r="A4442" s="32">
        <v>18591</v>
      </c>
      <c r="B4442" s="33">
        <v>2.5</v>
      </c>
    </row>
    <row r="4443" spans="1:2" x14ac:dyDescent="0.4">
      <c r="A4443" s="32">
        <v>17377</v>
      </c>
      <c r="B4443" s="33">
        <v>47.2</v>
      </c>
    </row>
    <row r="4444" spans="1:2" x14ac:dyDescent="0.4">
      <c r="A4444" s="32">
        <v>17445</v>
      </c>
      <c r="B4444" s="33">
        <v>26</v>
      </c>
    </row>
    <row r="4445" spans="1:2" x14ac:dyDescent="0.4">
      <c r="A4445" s="32">
        <v>31679</v>
      </c>
      <c r="B4445" s="33">
        <v>5.5</v>
      </c>
    </row>
    <row r="4446" spans="1:2" x14ac:dyDescent="0.4">
      <c r="A4446" s="32">
        <v>31680</v>
      </c>
      <c r="B4446" s="33">
        <v>5.5</v>
      </c>
    </row>
    <row r="4447" spans="1:2" x14ac:dyDescent="0.4">
      <c r="A4447" s="32">
        <v>27937</v>
      </c>
      <c r="B4447" s="33">
        <v>23.8</v>
      </c>
    </row>
    <row r="4448" spans="1:2" x14ac:dyDescent="0.4">
      <c r="A4448" s="32">
        <v>23222</v>
      </c>
      <c r="B4448" s="33">
        <v>25.9</v>
      </c>
    </row>
    <row r="4449" spans="1:2" x14ac:dyDescent="0.4">
      <c r="A4449" s="32">
        <v>17993</v>
      </c>
      <c r="B4449" s="33">
        <v>4.5999999999999996</v>
      </c>
    </row>
    <row r="4450" spans="1:2" x14ac:dyDescent="0.4">
      <c r="A4450" s="32">
        <v>27936</v>
      </c>
      <c r="B4450" s="33">
        <v>25.9</v>
      </c>
    </row>
    <row r="4451" spans="1:2" x14ac:dyDescent="0.4">
      <c r="A4451" s="32">
        <v>28298</v>
      </c>
      <c r="B4451" s="33">
        <v>4.4000000000000004</v>
      </c>
    </row>
    <row r="4452" spans="1:2" x14ac:dyDescent="0.4">
      <c r="A4452" s="32">
        <v>17385</v>
      </c>
      <c r="B4452" s="33">
        <v>4.5</v>
      </c>
    </row>
    <row r="4453" spans="1:2" x14ac:dyDescent="0.4">
      <c r="A4453" s="32">
        <v>17427</v>
      </c>
      <c r="B4453" s="33">
        <v>25.9</v>
      </c>
    </row>
    <row r="4454" spans="1:2" x14ac:dyDescent="0.4">
      <c r="A4454" s="32">
        <v>17845</v>
      </c>
      <c r="B4454" s="33">
        <v>4.9000000000000004</v>
      </c>
    </row>
    <row r="4455" spans="1:2" x14ac:dyDescent="0.4">
      <c r="A4455" s="32">
        <v>17849</v>
      </c>
      <c r="B4455" s="33">
        <v>5</v>
      </c>
    </row>
    <row r="4456" spans="1:2" x14ac:dyDescent="0.4">
      <c r="A4456" s="32">
        <v>17444</v>
      </c>
      <c r="B4456" s="33">
        <v>13.9</v>
      </c>
    </row>
    <row r="4457" spans="1:2" x14ac:dyDescent="0.4">
      <c r="A4457" s="32">
        <v>17857</v>
      </c>
      <c r="B4457" s="33">
        <v>2.2000000000000002</v>
      </c>
    </row>
    <row r="4458" spans="1:2" x14ac:dyDescent="0.4">
      <c r="A4458" s="32">
        <v>17417</v>
      </c>
      <c r="B4458" s="33">
        <v>1.6</v>
      </c>
    </row>
    <row r="4459" spans="1:2" x14ac:dyDescent="0.4">
      <c r="A4459" s="32">
        <v>17415</v>
      </c>
      <c r="B4459" s="33">
        <v>2.5</v>
      </c>
    </row>
    <row r="4460" spans="1:2" x14ac:dyDescent="0.4">
      <c r="A4460" s="32">
        <v>17419</v>
      </c>
      <c r="B4460" s="33">
        <v>1.5</v>
      </c>
    </row>
    <row r="4461" spans="1:2" x14ac:dyDescent="0.4">
      <c r="A4461" s="32">
        <v>17429</v>
      </c>
      <c r="B4461" s="33">
        <v>21</v>
      </c>
    </row>
    <row r="4462" spans="1:2" x14ac:dyDescent="0.4">
      <c r="A4462" s="32">
        <v>17439</v>
      </c>
      <c r="B4462" s="33">
        <v>21</v>
      </c>
    </row>
    <row r="4463" spans="1:2" x14ac:dyDescent="0.4">
      <c r="A4463" s="32">
        <v>27230</v>
      </c>
      <c r="B4463" s="33">
        <v>22</v>
      </c>
    </row>
    <row r="4464" spans="1:2" x14ac:dyDescent="0.4">
      <c r="A4464" s="32">
        <v>17432</v>
      </c>
      <c r="B4464" s="33">
        <v>15.5</v>
      </c>
    </row>
    <row r="4465" spans="1:2" x14ac:dyDescent="0.4">
      <c r="A4465" s="32">
        <v>17433</v>
      </c>
      <c r="B4465" s="33">
        <v>15.5</v>
      </c>
    </row>
    <row r="4466" spans="1:2" x14ac:dyDescent="0.4">
      <c r="A4466" s="32">
        <v>17434</v>
      </c>
      <c r="B4466" s="33">
        <v>15</v>
      </c>
    </row>
    <row r="4467" spans="1:2" x14ac:dyDescent="0.4">
      <c r="A4467" s="32">
        <v>17435</v>
      </c>
      <c r="B4467" s="33">
        <v>15.5</v>
      </c>
    </row>
    <row r="4468" spans="1:2" x14ac:dyDescent="0.4">
      <c r="A4468" s="32">
        <v>17436</v>
      </c>
      <c r="B4468" s="33">
        <v>15.5</v>
      </c>
    </row>
    <row r="4469" spans="1:2" x14ac:dyDescent="0.4">
      <c r="A4469" s="32">
        <v>17438</v>
      </c>
      <c r="B4469" s="33">
        <v>15</v>
      </c>
    </row>
    <row r="4470" spans="1:2" x14ac:dyDescent="0.4">
      <c r="A4470" s="32">
        <v>17441</v>
      </c>
      <c r="B4470" s="33">
        <v>22</v>
      </c>
    </row>
    <row r="4471" spans="1:2" x14ac:dyDescent="0.4">
      <c r="A4471" s="32">
        <v>17394</v>
      </c>
      <c r="B4471" s="33">
        <v>1.8</v>
      </c>
    </row>
    <row r="4472" spans="1:2" x14ac:dyDescent="0.4">
      <c r="A4472" s="32">
        <v>17395</v>
      </c>
      <c r="B4472" s="33">
        <v>3.2</v>
      </c>
    </row>
    <row r="4473" spans="1:2" x14ac:dyDescent="0.4">
      <c r="A4473" s="32">
        <v>17861</v>
      </c>
      <c r="B4473" s="33">
        <v>21.5</v>
      </c>
    </row>
    <row r="4474" spans="1:2" x14ac:dyDescent="0.4">
      <c r="A4474" s="32">
        <v>17850</v>
      </c>
      <c r="B4474" s="33">
        <v>4</v>
      </c>
    </row>
    <row r="4475" spans="1:2" x14ac:dyDescent="0.4">
      <c r="A4475" s="32">
        <v>17848</v>
      </c>
      <c r="B4475" s="33">
        <v>4.5</v>
      </c>
    </row>
    <row r="4476" spans="1:2" x14ac:dyDescent="0.4">
      <c r="A4476" s="32">
        <v>17862</v>
      </c>
      <c r="B4476" s="33">
        <v>20</v>
      </c>
    </row>
    <row r="4477" spans="1:2" x14ac:dyDescent="0.4">
      <c r="A4477" s="32">
        <v>17863</v>
      </c>
      <c r="B4477" s="33">
        <v>35.5</v>
      </c>
    </row>
    <row r="4478" spans="1:2" x14ac:dyDescent="0.4">
      <c r="A4478" s="32">
        <v>10345</v>
      </c>
      <c r="B4478" s="33">
        <v>1.2</v>
      </c>
    </row>
    <row r="4479" spans="1:2" x14ac:dyDescent="0.4">
      <c r="A4479" s="32">
        <v>14355</v>
      </c>
      <c r="B4479" s="33">
        <v>4</v>
      </c>
    </row>
    <row r="4480" spans="1:2" x14ac:dyDescent="0.4">
      <c r="A4480" s="32">
        <v>14352</v>
      </c>
      <c r="B4480" s="33">
        <v>3.4</v>
      </c>
    </row>
    <row r="4481" spans="1:2" x14ac:dyDescent="0.4">
      <c r="A4481" s="32">
        <v>14354</v>
      </c>
      <c r="B4481" s="33">
        <v>3.4</v>
      </c>
    </row>
    <row r="4482" spans="1:2" x14ac:dyDescent="0.4">
      <c r="A4482" s="32">
        <v>14357</v>
      </c>
      <c r="B4482" s="33">
        <v>3.4</v>
      </c>
    </row>
    <row r="4483" spans="1:2" x14ac:dyDescent="0.4">
      <c r="A4483" s="32">
        <v>14356</v>
      </c>
      <c r="B4483" s="33">
        <v>3.4</v>
      </c>
    </row>
    <row r="4484" spans="1:2" x14ac:dyDescent="0.4">
      <c r="A4484" s="32">
        <v>14353</v>
      </c>
      <c r="B4484" s="33">
        <v>3.4</v>
      </c>
    </row>
    <row r="4485" spans="1:2" x14ac:dyDescent="0.4">
      <c r="A4485" s="32">
        <v>32534</v>
      </c>
      <c r="B4485" s="33">
        <v>4</v>
      </c>
    </row>
    <row r="4486" spans="1:2" x14ac:dyDescent="0.4">
      <c r="A4486" s="32">
        <v>32535</v>
      </c>
      <c r="B4486" s="33">
        <v>4</v>
      </c>
    </row>
    <row r="4487" spans="1:2" x14ac:dyDescent="0.4">
      <c r="A4487" s="32">
        <v>32548</v>
      </c>
      <c r="B4487" s="33">
        <v>0</v>
      </c>
    </row>
    <row r="4488" spans="1:2" x14ac:dyDescent="0.4">
      <c r="A4488" s="32">
        <v>32526</v>
      </c>
      <c r="B4488" s="33">
        <v>2</v>
      </c>
    </row>
    <row r="4489" spans="1:2" x14ac:dyDescent="0.4">
      <c r="A4489" s="32">
        <v>32540</v>
      </c>
      <c r="B4489" s="33">
        <v>2</v>
      </c>
    </row>
    <row r="4490" spans="1:2" x14ac:dyDescent="0.4">
      <c r="A4490" s="32">
        <v>32529</v>
      </c>
      <c r="B4490" s="33">
        <v>2.2000000000000002</v>
      </c>
    </row>
    <row r="4491" spans="1:2" x14ac:dyDescent="0.4">
      <c r="A4491" s="32">
        <v>32528</v>
      </c>
      <c r="B4491" s="33">
        <v>2.2000000000000002</v>
      </c>
    </row>
    <row r="4492" spans="1:2" x14ac:dyDescent="0.4">
      <c r="A4492" s="32">
        <v>32510</v>
      </c>
      <c r="B4492" s="33">
        <v>0</v>
      </c>
    </row>
    <row r="4493" spans="1:2" x14ac:dyDescent="0.4">
      <c r="A4493" s="32">
        <v>32527</v>
      </c>
      <c r="B4493" s="33">
        <v>4</v>
      </c>
    </row>
    <row r="4494" spans="1:2" x14ac:dyDescent="0.4">
      <c r="A4494" s="32">
        <v>32546</v>
      </c>
      <c r="B4494" s="33">
        <v>1.5</v>
      </c>
    </row>
    <row r="4495" spans="1:2" x14ac:dyDescent="0.4">
      <c r="A4495" s="32">
        <v>32547</v>
      </c>
      <c r="B4495" s="33">
        <v>1.5</v>
      </c>
    </row>
    <row r="4496" spans="1:2" x14ac:dyDescent="0.4">
      <c r="A4496" s="32">
        <v>32506</v>
      </c>
      <c r="B4496" s="33">
        <v>0</v>
      </c>
    </row>
    <row r="4497" spans="1:2" x14ac:dyDescent="0.4">
      <c r="A4497" s="32">
        <v>32545</v>
      </c>
      <c r="B4497" s="33">
        <v>2.5</v>
      </c>
    </row>
    <row r="4498" spans="1:2" x14ac:dyDescent="0.4">
      <c r="A4498" s="32">
        <v>32542</v>
      </c>
      <c r="B4498" s="33">
        <v>2</v>
      </c>
    </row>
    <row r="4499" spans="1:2" x14ac:dyDescent="0.4">
      <c r="A4499" s="32">
        <v>32533</v>
      </c>
      <c r="B4499" s="33">
        <v>1.8</v>
      </c>
    </row>
    <row r="4500" spans="1:2" x14ac:dyDescent="0.4">
      <c r="A4500" s="32">
        <v>32539</v>
      </c>
      <c r="B4500" s="33">
        <v>1.5</v>
      </c>
    </row>
    <row r="4501" spans="1:2" x14ac:dyDescent="0.4">
      <c r="A4501" s="32">
        <v>32536</v>
      </c>
      <c r="B4501" s="33">
        <v>1.5</v>
      </c>
    </row>
    <row r="4502" spans="1:2" x14ac:dyDescent="0.4">
      <c r="A4502" s="32">
        <v>32537</v>
      </c>
      <c r="B4502" s="33">
        <v>1.5</v>
      </c>
    </row>
    <row r="4503" spans="1:2" x14ac:dyDescent="0.4">
      <c r="A4503" s="32">
        <v>32538</v>
      </c>
      <c r="B4503" s="33">
        <v>1.5</v>
      </c>
    </row>
    <row r="4504" spans="1:2" x14ac:dyDescent="0.4">
      <c r="A4504" s="32">
        <v>32541</v>
      </c>
      <c r="B4504" s="33">
        <v>1.5</v>
      </c>
    </row>
    <row r="4505" spans="1:2" x14ac:dyDescent="0.4">
      <c r="A4505" s="32">
        <v>32549</v>
      </c>
      <c r="B4505" s="33">
        <v>14.9</v>
      </c>
    </row>
    <row r="4506" spans="1:2" x14ac:dyDescent="0.4">
      <c r="A4506" s="32">
        <v>32532</v>
      </c>
      <c r="B4506" s="33">
        <v>1.8</v>
      </c>
    </row>
    <row r="4507" spans="1:2" x14ac:dyDescent="0.4">
      <c r="A4507" s="32">
        <v>32531</v>
      </c>
      <c r="B4507" s="33">
        <v>1.8</v>
      </c>
    </row>
    <row r="4508" spans="1:2" x14ac:dyDescent="0.4">
      <c r="A4508" s="32">
        <v>32530</v>
      </c>
      <c r="B4508" s="33">
        <v>1.8</v>
      </c>
    </row>
    <row r="4509" spans="1:2" x14ac:dyDescent="0.4">
      <c r="A4509" s="32">
        <v>32511</v>
      </c>
      <c r="B4509" s="33">
        <v>5.9</v>
      </c>
    </row>
    <row r="4510" spans="1:2" x14ac:dyDescent="0.4">
      <c r="A4510" s="32">
        <v>32507</v>
      </c>
      <c r="B4510" s="33">
        <v>10.5</v>
      </c>
    </row>
    <row r="4511" spans="1:2" x14ac:dyDescent="0.4">
      <c r="A4511" s="32">
        <v>32512</v>
      </c>
      <c r="B4511" s="33">
        <v>5.9</v>
      </c>
    </row>
    <row r="4512" spans="1:2" x14ac:dyDescent="0.4">
      <c r="A4512" s="32">
        <v>32508</v>
      </c>
      <c r="B4512" s="33">
        <v>10.5</v>
      </c>
    </row>
    <row r="4513" spans="1:2" x14ac:dyDescent="0.4">
      <c r="A4513" s="32">
        <v>32509</v>
      </c>
      <c r="B4513" s="33">
        <v>10.5</v>
      </c>
    </row>
    <row r="4514" spans="1:2" x14ac:dyDescent="0.4">
      <c r="A4514" s="32">
        <v>32543</v>
      </c>
      <c r="B4514" s="33">
        <v>1.5</v>
      </c>
    </row>
    <row r="4515" spans="1:2" x14ac:dyDescent="0.4">
      <c r="A4515" s="32">
        <v>32544</v>
      </c>
      <c r="B4515" s="33">
        <v>1.5</v>
      </c>
    </row>
    <row r="4516" spans="1:2" x14ac:dyDescent="0.4">
      <c r="A4516" s="32">
        <v>23618</v>
      </c>
      <c r="B4516" s="33">
        <v>18.2</v>
      </c>
    </row>
    <row r="4517" spans="1:2" x14ac:dyDescent="0.4">
      <c r="A4517" s="32">
        <v>23619</v>
      </c>
      <c r="B4517" s="33">
        <v>18.2</v>
      </c>
    </row>
    <row r="4518" spans="1:2" x14ac:dyDescent="0.4">
      <c r="A4518" s="32">
        <v>23616</v>
      </c>
      <c r="B4518" s="33">
        <v>13</v>
      </c>
    </row>
    <row r="4519" spans="1:2" x14ac:dyDescent="0.4">
      <c r="A4519" s="32">
        <v>23617</v>
      </c>
      <c r="B4519" s="33">
        <v>20.5</v>
      </c>
    </row>
    <row r="4520" spans="1:2" x14ac:dyDescent="0.4">
      <c r="A4520" s="32">
        <v>28943</v>
      </c>
      <c r="B4520" s="33">
        <v>0</v>
      </c>
    </row>
    <row r="4521" spans="1:2" x14ac:dyDescent="0.4">
      <c r="A4521" s="32">
        <v>14035</v>
      </c>
      <c r="B4521" s="33">
        <v>44.9</v>
      </c>
    </row>
    <row r="4522" spans="1:2" x14ac:dyDescent="0.4">
      <c r="A4522" s="32">
        <v>23464</v>
      </c>
      <c r="B4522" s="33">
        <v>12.9</v>
      </c>
    </row>
    <row r="4523" spans="1:2" x14ac:dyDescent="0.4">
      <c r="A4523" s="32">
        <v>14033</v>
      </c>
      <c r="B4523" s="33">
        <v>7.4</v>
      </c>
    </row>
    <row r="4524" spans="1:2" x14ac:dyDescent="0.4">
      <c r="A4524" s="32">
        <v>14032</v>
      </c>
      <c r="B4524" s="33">
        <v>7.4</v>
      </c>
    </row>
    <row r="4525" spans="1:2" x14ac:dyDescent="0.4">
      <c r="A4525" s="32">
        <v>14031</v>
      </c>
      <c r="B4525" s="33">
        <v>6</v>
      </c>
    </row>
    <row r="4526" spans="1:2" x14ac:dyDescent="0.4">
      <c r="A4526" s="32">
        <v>14030</v>
      </c>
      <c r="B4526" s="33">
        <v>3.6</v>
      </c>
    </row>
    <row r="4527" spans="1:2" x14ac:dyDescent="0.4">
      <c r="A4527" s="32">
        <v>32139</v>
      </c>
      <c r="B4527" s="33">
        <v>25.5</v>
      </c>
    </row>
    <row r="4528" spans="1:2" x14ac:dyDescent="0.4">
      <c r="A4528" s="32">
        <v>31345</v>
      </c>
      <c r="B4528" s="33">
        <v>25.2</v>
      </c>
    </row>
    <row r="4529" spans="1:2" x14ac:dyDescent="0.4">
      <c r="A4529" s="32">
        <v>28679</v>
      </c>
      <c r="B4529" s="33">
        <v>27.9</v>
      </c>
    </row>
    <row r="4530" spans="1:2" x14ac:dyDescent="0.4">
      <c r="A4530" s="32">
        <v>28680</v>
      </c>
      <c r="B4530" s="33">
        <v>30.9</v>
      </c>
    </row>
    <row r="4531" spans="1:2" x14ac:dyDescent="0.4">
      <c r="A4531" s="32">
        <v>28681</v>
      </c>
      <c r="B4531" s="33">
        <v>27.9</v>
      </c>
    </row>
    <row r="4532" spans="1:2" x14ac:dyDescent="0.4">
      <c r="A4532" s="32">
        <v>31356</v>
      </c>
      <c r="B4532" s="33">
        <v>30.9</v>
      </c>
    </row>
    <row r="4533" spans="1:2" x14ac:dyDescent="0.4">
      <c r="A4533" s="32">
        <v>29354</v>
      </c>
      <c r="B4533" s="33">
        <v>27.9</v>
      </c>
    </row>
    <row r="4534" spans="1:2" x14ac:dyDescent="0.4">
      <c r="A4534" s="32">
        <v>28764</v>
      </c>
      <c r="B4534" s="33">
        <v>19</v>
      </c>
    </row>
    <row r="4535" spans="1:2" x14ac:dyDescent="0.4">
      <c r="A4535" s="32">
        <v>28765</v>
      </c>
      <c r="B4535" s="33">
        <v>26.5</v>
      </c>
    </row>
    <row r="4536" spans="1:2" x14ac:dyDescent="0.4">
      <c r="A4536" s="32">
        <v>29353</v>
      </c>
      <c r="B4536" s="33">
        <v>30.9</v>
      </c>
    </row>
    <row r="4537" spans="1:2" x14ac:dyDescent="0.4">
      <c r="A4537" s="32">
        <v>28682</v>
      </c>
      <c r="B4537" s="33">
        <v>30.9</v>
      </c>
    </row>
    <row r="4538" spans="1:2" x14ac:dyDescent="0.4">
      <c r="A4538" s="32">
        <v>32138</v>
      </c>
      <c r="B4538" s="33">
        <v>30.9</v>
      </c>
    </row>
    <row r="4539" spans="1:2" x14ac:dyDescent="0.4">
      <c r="A4539" s="32">
        <v>27406</v>
      </c>
      <c r="B4539" s="33">
        <v>7.8</v>
      </c>
    </row>
    <row r="4540" spans="1:2" x14ac:dyDescent="0.4">
      <c r="A4540" s="32">
        <v>32460</v>
      </c>
      <c r="B4540" s="33">
        <v>19.899999999999999</v>
      </c>
    </row>
    <row r="4541" spans="1:2" x14ac:dyDescent="0.4">
      <c r="A4541" s="32">
        <v>32459</v>
      </c>
      <c r="B4541" s="33">
        <v>19.899999999999999</v>
      </c>
    </row>
    <row r="4542" spans="1:2" x14ac:dyDescent="0.4">
      <c r="A4542" s="32">
        <v>32456</v>
      </c>
      <c r="B4542" s="33">
        <v>9.9</v>
      </c>
    </row>
    <row r="4543" spans="1:2" x14ac:dyDescent="0.4">
      <c r="A4543" s="32">
        <v>32457</v>
      </c>
      <c r="B4543" s="33">
        <v>9.9</v>
      </c>
    </row>
    <row r="4544" spans="1:2" x14ac:dyDescent="0.4">
      <c r="A4544" s="32">
        <v>32458</v>
      </c>
      <c r="B4544" s="33">
        <v>15.6</v>
      </c>
    </row>
    <row r="4545" spans="1:2" x14ac:dyDescent="0.4">
      <c r="A4545" s="32">
        <v>29721</v>
      </c>
      <c r="B4545" s="33">
        <v>49.9</v>
      </c>
    </row>
    <row r="4546" spans="1:2" x14ac:dyDescent="0.4">
      <c r="A4546" s="32">
        <v>16473</v>
      </c>
      <c r="B4546" s="33">
        <v>9.9</v>
      </c>
    </row>
    <row r="4547" spans="1:2" x14ac:dyDescent="0.4">
      <c r="A4547" s="32">
        <v>2011605</v>
      </c>
      <c r="B4547" s="33">
        <v>13</v>
      </c>
    </row>
    <row r="4548" spans="1:2" x14ac:dyDescent="0.4">
      <c r="A4548" s="32">
        <v>10180</v>
      </c>
      <c r="B4548" s="33">
        <v>7</v>
      </c>
    </row>
    <row r="4549" spans="1:2" x14ac:dyDescent="0.4">
      <c r="A4549" s="32">
        <v>27407</v>
      </c>
      <c r="B4549" s="33">
        <v>7.5</v>
      </c>
    </row>
    <row r="4550" spans="1:2" x14ac:dyDescent="0.4">
      <c r="A4550" s="32">
        <v>10364</v>
      </c>
      <c r="B4550" s="33">
        <v>20.6</v>
      </c>
    </row>
    <row r="4551" spans="1:2" x14ac:dyDescent="0.4">
      <c r="A4551" s="32">
        <v>2015098</v>
      </c>
      <c r="B4551" s="33">
        <v>36</v>
      </c>
    </row>
    <row r="4552" spans="1:2" x14ac:dyDescent="0.4">
      <c r="A4552" s="32">
        <v>2028674</v>
      </c>
      <c r="B4552" s="33">
        <v>36</v>
      </c>
    </row>
    <row r="4553" spans="1:2" x14ac:dyDescent="0.4">
      <c r="A4553" s="32">
        <v>17567</v>
      </c>
      <c r="B4553" s="33">
        <v>14.6</v>
      </c>
    </row>
    <row r="4554" spans="1:2" x14ac:dyDescent="0.4">
      <c r="A4554" s="32">
        <v>31199</v>
      </c>
      <c r="B4554" s="33">
        <v>13.5</v>
      </c>
    </row>
    <row r="4555" spans="1:2" x14ac:dyDescent="0.4">
      <c r="A4555" s="32">
        <v>29576</v>
      </c>
      <c r="B4555" s="33">
        <v>13.9</v>
      </c>
    </row>
    <row r="4556" spans="1:2" x14ac:dyDescent="0.4">
      <c r="A4556" s="32">
        <v>28807</v>
      </c>
      <c r="B4556" s="33">
        <v>1.8</v>
      </c>
    </row>
    <row r="4557" spans="1:2" x14ac:dyDescent="0.4">
      <c r="A4557" s="32">
        <v>28551</v>
      </c>
      <c r="B4557" s="33">
        <v>6</v>
      </c>
    </row>
    <row r="4558" spans="1:2" x14ac:dyDescent="0.4">
      <c r="A4558" s="32">
        <v>17779</v>
      </c>
      <c r="B4558" s="33">
        <v>8</v>
      </c>
    </row>
    <row r="4559" spans="1:2" x14ac:dyDescent="0.4">
      <c r="A4559" s="32">
        <v>23134</v>
      </c>
      <c r="B4559" s="33">
        <v>4.5</v>
      </c>
    </row>
    <row r="4560" spans="1:2" x14ac:dyDescent="0.4">
      <c r="A4560" s="32">
        <v>23135</v>
      </c>
      <c r="B4560" s="33">
        <v>5.8</v>
      </c>
    </row>
    <row r="4561" spans="1:2" x14ac:dyDescent="0.4">
      <c r="A4561" s="32">
        <v>23136</v>
      </c>
      <c r="B4561" s="33">
        <v>7.5</v>
      </c>
    </row>
    <row r="4562" spans="1:2" x14ac:dyDescent="0.4">
      <c r="A4562" s="32">
        <v>10861</v>
      </c>
      <c r="B4562" s="33">
        <v>6.5</v>
      </c>
    </row>
    <row r="4563" spans="1:2" x14ac:dyDescent="0.4">
      <c r="A4563" s="32">
        <v>32625</v>
      </c>
      <c r="B4563" s="33">
        <v>54.9</v>
      </c>
    </row>
    <row r="4564" spans="1:2" x14ac:dyDescent="0.4">
      <c r="A4564" s="32">
        <v>10384</v>
      </c>
      <c r="B4564" s="33">
        <v>4</v>
      </c>
    </row>
    <row r="4565" spans="1:2" x14ac:dyDescent="0.4">
      <c r="A4565" s="32">
        <v>27789</v>
      </c>
      <c r="B4565" s="33">
        <v>18.899999999999999</v>
      </c>
    </row>
    <row r="4566" spans="1:2" x14ac:dyDescent="0.4">
      <c r="A4566" s="32">
        <v>27790</v>
      </c>
      <c r="B4566" s="33">
        <v>18.899999999999999</v>
      </c>
    </row>
    <row r="4567" spans="1:2" x14ac:dyDescent="0.4">
      <c r="A4567" s="32">
        <v>27788</v>
      </c>
      <c r="B4567" s="33">
        <v>18.899999999999999</v>
      </c>
    </row>
    <row r="4568" spans="1:2" x14ac:dyDescent="0.4">
      <c r="A4568" s="32">
        <v>12676</v>
      </c>
      <c r="B4568" s="33">
        <v>3</v>
      </c>
    </row>
    <row r="4569" spans="1:2" x14ac:dyDescent="0.4">
      <c r="A4569" s="32">
        <v>10311</v>
      </c>
      <c r="B4569" s="33">
        <v>3.8</v>
      </c>
    </row>
    <row r="4570" spans="1:2" x14ac:dyDescent="0.4">
      <c r="A4570" s="32">
        <v>12674</v>
      </c>
      <c r="B4570" s="33">
        <v>2.8</v>
      </c>
    </row>
    <row r="4571" spans="1:2" x14ac:dyDescent="0.4">
      <c r="A4571" s="32">
        <v>29708</v>
      </c>
      <c r="B4571" s="33">
        <v>0.4</v>
      </c>
    </row>
    <row r="4572" spans="1:2" x14ac:dyDescent="0.4">
      <c r="A4572" s="32">
        <v>10312</v>
      </c>
      <c r="B4572" s="33">
        <v>3.8</v>
      </c>
    </row>
    <row r="4573" spans="1:2" x14ac:dyDescent="0.4">
      <c r="A4573" s="32">
        <v>10255</v>
      </c>
      <c r="B4573" s="33">
        <v>1.6</v>
      </c>
    </row>
    <row r="4574" spans="1:2" x14ac:dyDescent="0.4">
      <c r="A4574" s="32">
        <v>10294</v>
      </c>
      <c r="B4574" s="33">
        <v>4.9000000000000004</v>
      </c>
    </row>
    <row r="4575" spans="1:2" x14ac:dyDescent="0.4">
      <c r="A4575" s="32">
        <v>10254</v>
      </c>
      <c r="B4575" s="33">
        <v>1.6</v>
      </c>
    </row>
    <row r="4576" spans="1:2" x14ac:dyDescent="0.4">
      <c r="A4576" s="32">
        <v>27421</v>
      </c>
      <c r="B4576" s="33">
        <v>2</v>
      </c>
    </row>
    <row r="4577" spans="1:2" x14ac:dyDescent="0.4">
      <c r="A4577" s="32">
        <v>11281</v>
      </c>
      <c r="B4577" s="33">
        <v>14.8</v>
      </c>
    </row>
    <row r="4578" spans="1:2" x14ac:dyDescent="0.4">
      <c r="A4578" s="32">
        <v>28508</v>
      </c>
      <c r="B4578" s="33">
        <v>6.5</v>
      </c>
    </row>
    <row r="4579" spans="1:2" x14ac:dyDescent="0.4">
      <c r="A4579" s="32">
        <v>11283</v>
      </c>
      <c r="B4579" s="33">
        <v>8.9</v>
      </c>
    </row>
    <row r="4580" spans="1:2" x14ac:dyDescent="0.4">
      <c r="A4580" s="32">
        <v>11425</v>
      </c>
      <c r="B4580" s="33">
        <v>4</v>
      </c>
    </row>
    <row r="4581" spans="1:2" x14ac:dyDescent="0.4">
      <c r="A4581" s="32">
        <v>29542</v>
      </c>
      <c r="B4581" s="33">
        <v>2.5</v>
      </c>
    </row>
    <row r="4582" spans="1:2" x14ac:dyDescent="0.4">
      <c r="A4582" s="32">
        <v>11237</v>
      </c>
      <c r="B4582" s="33">
        <v>10.6</v>
      </c>
    </row>
    <row r="4583" spans="1:2" x14ac:dyDescent="0.4">
      <c r="A4583" s="32">
        <v>18273</v>
      </c>
      <c r="B4583" s="33">
        <v>7.2</v>
      </c>
    </row>
    <row r="4584" spans="1:2" x14ac:dyDescent="0.4">
      <c r="A4584" s="32">
        <v>11238</v>
      </c>
      <c r="B4584" s="33">
        <v>6.6</v>
      </c>
    </row>
    <row r="4585" spans="1:2" x14ac:dyDescent="0.4">
      <c r="A4585" s="32">
        <v>2011240</v>
      </c>
      <c r="B4585" s="33">
        <v>16.2</v>
      </c>
    </row>
    <row r="4586" spans="1:2" x14ac:dyDescent="0.4">
      <c r="A4586" s="32">
        <v>18575</v>
      </c>
      <c r="B4586" s="33">
        <v>6.5</v>
      </c>
    </row>
    <row r="4587" spans="1:2" x14ac:dyDescent="0.4">
      <c r="A4587" s="32">
        <v>29165</v>
      </c>
      <c r="B4587" s="33">
        <v>10.8</v>
      </c>
    </row>
    <row r="4588" spans="1:2" x14ac:dyDescent="0.4">
      <c r="A4588" s="32">
        <v>12076</v>
      </c>
      <c r="B4588" s="33">
        <v>6.9</v>
      </c>
    </row>
    <row r="4589" spans="1:2" x14ac:dyDescent="0.4">
      <c r="A4589" s="32">
        <v>27945</v>
      </c>
      <c r="B4589" s="33">
        <v>11.6</v>
      </c>
    </row>
    <row r="4590" spans="1:2" x14ac:dyDescent="0.4">
      <c r="A4590" s="32">
        <v>12077</v>
      </c>
      <c r="B4590" s="33">
        <v>6.5</v>
      </c>
    </row>
    <row r="4591" spans="1:2" x14ac:dyDescent="0.4">
      <c r="A4591" s="32">
        <v>23477</v>
      </c>
      <c r="B4591" s="33">
        <v>5.6</v>
      </c>
    </row>
    <row r="4592" spans="1:2" x14ac:dyDescent="0.4">
      <c r="A4592" s="32">
        <v>32492</v>
      </c>
      <c r="B4592" s="33">
        <v>6.9</v>
      </c>
    </row>
    <row r="4593" spans="1:2" x14ac:dyDescent="0.4">
      <c r="A4593" s="32">
        <v>30224</v>
      </c>
      <c r="B4593" s="33">
        <v>12</v>
      </c>
    </row>
    <row r="4594" spans="1:2" x14ac:dyDescent="0.4">
      <c r="A4594" s="32">
        <v>30226</v>
      </c>
      <c r="B4594" s="33">
        <v>48.9</v>
      </c>
    </row>
    <row r="4595" spans="1:2" x14ac:dyDescent="0.4">
      <c r="A4595" s="32">
        <v>30225</v>
      </c>
      <c r="B4595" s="33">
        <v>34.9</v>
      </c>
    </row>
    <row r="4596" spans="1:2" x14ac:dyDescent="0.4">
      <c r="A4596" s="32">
        <v>30229</v>
      </c>
      <c r="B4596" s="33">
        <v>38.9</v>
      </c>
    </row>
    <row r="4597" spans="1:2" x14ac:dyDescent="0.4">
      <c r="A4597" s="32">
        <v>30227</v>
      </c>
      <c r="B4597" s="33">
        <v>0</v>
      </c>
    </row>
    <row r="4598" spans="1:2" x14ac:dyDescent="0.4">
      <c r="A4598" s="32">
        <v>30230</v>
      </c>
      <c r="B4598" s="33">
        <v>31.9</v>
      </c>
    </row>
    <row r="4599" spans="1:2" x14ac:dyDescent="0.4">
      <c r="A4599" s="32">
        <v>30228</v>
      </c>
      <c r="B4599" s="33">
        <v>48.9</v>
      </c>
    </row>
    <row r="4600" spans="1:2" x14ac:dyDescent="0.4">
      <c r="A4600" s="32">
        <v>32627</v>
      </c>
      <c r="B4600" s="33">
        <v>34.9</v>
      </c>
    </row>
    <row r="4601" spans="1:2" x14ac:dyDescent="0.4">
      <c r="A4601" s="32">
        <v>2018034</v>
      </c>
      <c r="B4601" s="33">
        <v>14.9</v>
      </c>
    </row>
    <row r="4602" spans="1:2" x14ac:dyDescent="0.4">
      <c r="A4602" s="32">
        <v>23603</v>
      </c>
      <c r="B4602" s="33">
        <v>5.5</v>
      </c>
    </row>
    <row r="4603" spans="1:2" x14ac:dyDescent="0.4">
      <c r="A4603" s="32">
        <v>23602</v>
      </c>
      <c r="B4603" s="33">
        <v>5.2</v>
      </c>
    </row>
    <row r="4604" spans="1:2" x14ac:dyDescent="0.4">
      <c r="A4604" s="32">
        <v>23604</v>
      </c>
      <c r="B4604" s="33">
        <v>7</v>
      </c>
    </row>
    <row r="4605" spans="1:2" x14ac:dyDescent="0.4">
      <c r="A4605" s="32">
        <v>23598</v>
      </c>
      <c r="B4605" s="33">
        <v>9</v>
      </c>
    </row>
    <row r="4606" spans="1:2" x14ac:dyDescent="0.4">
      <c r="A4606" s="32">
        <v>23608</v>
      </c>
      <c r="B4606" s="33">
        <v>22.5</v>
      </c>
    </row>
    <row r="4607" spans="1:2" x14ac:dyDescent="0.4">
      <c r="A4607" s="32">
        <v>23609</v>
      </c>
      <c r="B4607" s="33">
        <v>12</v>
      </c>
    </row>
    <row r="4608" spans="1:2" x14ac:dyDescent="0.4">
      <c r="A4608" s="32">
        <v>23610</v>
      </c>
      <c r="B4608" s="33">
        <v>28</v>
      </c>
    </row>
    <row r="4609" spans="1:2" x14ac:dyDescent="0.4">
      <c r="A4609" s="32">
        <v>2023550</v>
      </c>
      <c r="B4609" s="33">
        <v>3</v>
      </c>
    </row>
    <row r="4610" spans="1:2" x14ac:dyDescent="0.4">
      <c r="A4610" s="32">
        <v>29844</v>
      </c>
      <c r="B4610" s="33">
        <v>3.9</v>
      </c>
    </row>
    <row r="4611" spans="1:2" x14ac:dyDescent="0.4">
      <c r="A4611" s="32">
        <v>29376</v>
      </c>
      <c r="B4611" s="33">
        <v>0.62</v>
      </c>
    </row>
    <row r="4612" spans="1:2" x14ac:dyDescent="0.4">
      <c r="A4612" s="32">
        <v>23681</v>
      </c>
      <c r="B4612" s="33">
        <v>8.9</v>
      </c>
    </row>
    <row r="4613" spans="1:2" x14ac:dyDescent="0.4">
      <c r="A4613" s="32">
        <v>12104</v>
      </c>
      <c r="B4613" s="33">
        <v>11.5</v>
      </c>
    </row>
    <row r="4614" spans="1:2" x14ac:dyDescent="0.4">
      <c r="A4614" s="32">
        <v>17827</v>
      </c>
      <c r="B4614" s="33">
        <v>13.5</v>
      </c>
    </row>
    <row r="4615" spans="1:2" x14ac:dyDescent="0.4">
      <c r="A4615" s="32">
        <v>12105</v>
      </c>
      <c r="B4615" s="33">
        <v>24.9</v>
      </c>
    </row>
    <row r="4616" spans="1:2" x14ac:dyDescent="0.4">
      <c r="A4616" s="32">
        <v>28644</v>
      </c>
      <c r="B4616" s="33">
        <v>1.8</v>
      </c>
    </row>
    <row r="4617" spans="1:2" x14ac:dyDescent="0.4">
      <c r="A4617" s="32">
        <v>2028397</v>
      </c>
      <c r="B4617" s="33">
        <v>12</v>
      </c>
    </row>
    <row r="4618" spans="1:2" x14ac:dyDescent="0.4">
      <c r="A4618" s="32">
        <v>31505</v>
      </c>
      <c r="B4618" s="33">
        <v>1.5</v>
      </c>
    </row>
    <row r="4619" spans="1:2" x14ac:dyDescent="0.4">
      <c r="A4619" s="32">
        <v>31506</v>
      </c>
      <c r="B4619" s="33">
        <v>1.5</v>
      </c>
    </row>
    <row r="4620" spans="1:2" x14ac:dyDescent="0.4">
      <c r="A4620" s="32">
        <v>17454</v>
      </c>
      <c r="B4620" s="33">
        <v>33.9</v>
      </c>
    </row>
    <row r="4621" spans="1:2" x14ac:dyDescent="0.4">
      <c r="A4621" s="32">
        <v>17450</v>
      </c>
      <c r="B4621" s="33">
        <v>58.5</v>
      </c>
    </row>
    <row r="4622" spans="1:2" x14ac:dyDescent="0.4">
      <c r="A4622" s="32">
        <v>27966</v>
      </c>
      <c r="B4622" s="33">
        <v>62.6</v>
      </c>
    </row>
    <row r="4623" spans="1:2" x14ac:dyDescent="0.4">
      <c r="A4623" s="32">
        <v>17449</v>
      </c>
      <c r="B4623" s="33">
        <v>58.5</v>
      </c>
    </row>
    <row r="4624" spans="1:2" x14ac:dyDescent="0.4">
      <c r="A4624" s="32">
        <v>27965</v>
      </c>
      <c r="B4624" s="33">
        <v>62.6</v>
      </c>
    </row>
    <row r="4625" spans="1:2" x14ac:dyDescent="0.4">
      <c r="A4625" s="32">
        <v>29222</v>
      </c>
      <c r="B4625" s="33">
        <v>55</v>
      </c>
    </row>
    <row r="4626" spans="1:2" x14ac:dyDescent="0.4">
      <c r="A4626" s="32">
        <v>17451</v>
      </c>
      <c r="B4626" s="33">
        <v>47</v>
      </c>
    </row>
    <row r="4627" spans="1:2" x14ac:dyDescent="0.4">
      <c r="A4627" s="32">
        <v>17448</v>
      </c>
      <c r="B4627" s="33">
        <v>62.9</v>
      </c>
    </row>
    <row r="4628" spans="1:2" x14ac:dyDescent="0.4">
      <c r="A4628" s="32">
        <v>31663</v>
      </c>
      <c r="B4628" s="33">
        <v>16.5</v>
      </c>
    </row>
    <row r="4629" spans="1:2" x14ac:dyDescent="0.4">
      <c r="A4629" s="32">
        <v>17404</v>
      </c>
      <c r="B4629" s="33">
        <v>59</v>
      </c>
    </row>
    <row r="4630" spans="1:2" x14ac:dyDescent="0.4">
      <c r="A4630" s="32">
        <v>29687</v>
      </c>
      <c r="B4630" s="33">
        <v>36</v>
      </c>
    </row>
    <row r="4631" spans="1:2" x14ac:dyDescent="0.4">
      <c r="A4631" s="32">
        <v>17599</v>
      </c>
      <c r="B4631" s="33">
        <v>7</v>
      </c>
    </row>
    <row r="4632" spans="1:2" x14ac:dyDescent="0.4">
      <c r="A4632" s="32">
        <v>30533</v>
      </c>
      <c r="B4632" s="33">
        <v>41</v>
      </c>
    </row>
    <row r="4633" spans="1:2" x14ac:dyDescent="0.4">
      <c r="A4633" s="32">
        <v>30532</v>
      </c>
      <c r="B4633" s="33">
        <v>39.6</v>
      </c>
    </row>
    <row r="4634" spans="1:2" x14ac:dyDescent="0.4">
      <c r="A4634" s="32">
        <v>10123</v>
      </c>
      <c r="B4634" s="33">
        <v>25.9</v>
      </c>
    </row>
    <row r="4635" spans="1:2" x14ac:dyDescent="0.4">
      <c r="A4635" s="32">
        <v>18162</v>
      </c>
      <c r="B4635" s="33">
        <v>4.5</v>
      </c>
    </row>
    <row r="4636" spans="1:2" x14ac:dyDescent="0.4">
      <c r="A4636" s="32">
        <v>10507</v>
      </c>
      <c r="B4636" s="33">
        <v>15.7</v>
      </c>
    </row>
    <row r="4637" spans="1:2" x14ac:dyDescent="0.4">
      <c r="A4637" s="32">
        <v>10511</v>
      </c>
      <c r="B4637" s="33">
        <v>15.7</v>
      </c>
    </row>
    <row r="4638" spans="1:2" x14ac:dyDescent="0.4">
      <c r="A4638" s="32">
        <v>10513</v>
      </c>
      <c r="B4638" s="33">
        <v>15.7</v>
      </c>
    </row>
    <row r="4639" spans="1:2" x14ac:dyDescent="0.4">
      <c r="A4639" s="32">
        <v>30577</v>
      </c>
      <c r="B4639" s="33">
        <v>28</v>
      </c>
    </row>
    <row r="4640" spans="1:2" x14ac:dyDescent="0.4">
      <c r="A4640" s="32">
        <v>32555</v>
      </c>
      <c r="B4640" s="33">
        <v>30.9</v>
      </c>
    </row>
    <row r="4641" spans="1:2" x14ac:dyDescent="0.4">
      <c r="A4641" s="32">
        <v>30578</v>
      </c>
      <c r="B4641" s="33">
        <v>30</v>
      </c>
    </row>
    <row r="4642" spans="1:2" x14ac:dyDescent="0.4">
      <c r="A4642" s="32">
        <v>32554</v>
      </c>
      <c r="B4642" s="33">
        <v>30.9</v>
      </c>
    </row>
    <row r="4643" spans="1:2" x14ac:dyDescent="0.4">
      <c r="A4643" s="32">
        <v>32556</v>
      </c>
      <c r="B4643" s="33">
        <v>30.9</v>
      </c>
    </row>
    <row r="4644" spans="1:2" x14ac:dyDescent="0.4">
      <c r="A4644" s="32">
        <v>30575</v>
      </c>
      <c r="B4644" s="33">
        <v>30</v>
      </c>
    </row>
    <row r="4645" spans="1:2" x14ac:dyDescent="0.4">
      <c r="A4645" s="32">
        <v>30576</v>
      </c>
      <c r="B4645" s="33">
        <v>30</v>
      </c>
    </row>
    <row r="4646" spans="1:2" x14ac:dyDescent="0.4">
      <c r="A4646" s="32">
        <v>29508</v>
      </c>
      <c r="B4646" s="33">
        <v>14.9</v>
      </c>
    </row>
    <row r="4647" spans="1:2" x14ac:dyDescent="0.4">
      <c r="A4647" s="32">
        <v>29512</v>
      </c>
      <c r="B4647" s="33">
        <v>14.9</v>
      </c>
    </row>
    <row r="4648" spans="1:2" x14ac:dyDescent="0.4">
      <c r="A4648" s="32">
        <v>29507</v>
      </c>
      <c r="B4648" s="33">
        <v>20.5</v>
      </c>
    </row>
    <row r="4649" spans="1:2" x14ac:dyDescent="0.4">
      <c r="A4649" s="32">
        <v>29506</v>
      </c>
      <c r="B4649" s="33">
        <v>14.9</v>
      </c>
    </row>
    <row r="4650" spans="1:2" x14ac:dyDescent="0.4">
      <c r="A4650" s="32">
        <v>29515</v>
      </c>
      <c r="B4650" s="33">
        <v>17.899999999999999</v>
      </c>
    </row>
    <row r="4651" spans="1:2" x14ac:dyDescent="0.4">
      <c r="A4651" s="32">
        <v>29516</v>
      </c>
      <c r="B4651" s="33">
        <v>17.899999999999999</v>
      </c>
    </row>
    <row r="4652" spans="1:2" x14ac:dyDescent="0.4">
      <c r="A4652" s="32">
        <v>29509</v>
      </c>
      <c r="B4652" s="33">
        <v>14.9</v>
      </c>
    </row>
    <row r="4653" spans="1:2" x14ac:dyDescent="0.4">
      <c r="A4653" s="32">
        <v>29504</v>
      </c>
      <c r="B4653" s="33">
        <v>14.9</v>
      </c>
    </row>
    <row r="4654" spans="1:2" x14ac:dyDescent="0.4">
      <c r="A4654" s="32">
        <v>29511</v>
      </c>
      <c r="B4654" s="33">
        <v>17.899999999999999</v>
      </c>
    </row>
    <row r="4655" spans="1:2" x14ac:dyDescent="0.4">
      <c r="A4655" s="32">
        <v>29513</v>
      </c>
      <c r="B4655" s="33">
        <v>17.899999999999999</v>
      </c>
    </row>
    <row r="4656" spans="1:2" x14ac:dyDescent="0.4">
      <c r="A4656" s="32">
        <v>29510</v>
      </c>
      <c r="B4656" s="33">
        <v>14.9</v>
      </c>
    </row>
    <row r="4657" spans="1:2" x14ac:dyDescent="0.4">
      <c r="A4657" s="32">
        <v>29505</v>
      </c>
      <c r="B4657" s="33">
        <v>14.9</v>
      </c>
    </row>
    <row r="4658" spans="1:2" x14ac:dyDescent="0.4">
      <c r="A4658" s="32">
        <v>29503</v>
      </c>
      <c r="B4658" s="33">
        <v>14.9</v>
      </c>
    </row>
    <row r="4659" spans="1:2" x14ac:dyDescent="0.4">
      <c r="A4659" s="32">
        <v>29514</v>
      </c>
      <c r="B4659" s="33">
        <v>17.899999999999999</v>
      </c>
    </row>
    <row r="4660" spans="1:2" x14ac:dyDescent="0.4">
      <c r="A4660" s="32">
        <v>32841</v>
      </c>
      <c r="B4660" s="33">
        <v>0</v>
      </c>
    </row>
    <row r="4661" spans="1:2" x14ac:dyDescent="0.4">
      <c r="A4661" s="32">
        <v>23281</v>
      </c>
      <c r="B4661" s="33">
        <v>6.2</v>
      </c>
    </row>
    <row r="4662" spans="1:2" x14ac:dyDescent="0.4">
      <c r="A4662" s="32">
        <v>27127</v>
      </c>
      <c r="B4662" s="33">
        <v>1.6</v>
      </c>
    </row>
    <row r="4663" spans="1:2" x14ac:dyDescent="0.4">
      <c r="A4663" s="32">
        <v>23282</v>
      </c>
      <c r="B4663" s="33">
        <v>6.2</v>
      </c>
    </row>
    <row r="4664" spans="1:2" x14ac:dyDescent="0.4">
      <c r="A4664" s="32">
        <v>23285</v>
      </c>
      <c r="B4664" s="33">
        <v>1.6</v>
      </c>
    </row>
    <row r="4665" spans="1:2" x14ac:dyDescent="0.4">
      <c r="A4665" s="32">
        <v>23283</v>
      </c>
      <c r="B4665" s="33">
        <v>6.2</v>
      </c>
    </row>
    <row r="4666" spans="1:2" x14ac:dyDescent="0.4">
      <c r="A4666" s="32">
        <v>23284</v>
      </c>
      <c r="B4666" s="33">
        <v>1.6</v>
      </c>
    </row>
    <row r="4667" spans="1:2" x14ac:dyDescent="0.4">
      <c r="A4667" s="32">
        <v>23280</v>
      </c>
      <c r="B4667" s="33">
        <v>6.2</v>
      </c>
    </row>
    <row r="4668" spans="1:2" x14ac:dyDescent="0.4">
      <c r="A4668" s="32">
        <v>23286</v>
      </c>
      <c r="B4668" s="33">
        <v>1.2</v>
      </c>
    </row>
    <row r="4669" spans="1:2" x14ac:dyDescent="0.4">
      <c r="A4669" s="32">
        <v>17494</v>
      </c>
      <c r="B4669" s="33">
        <v>16.899999999999999</v>
      </c>
    </row>
    <row r="4670" spans="1:2" x14ac:dyDescent="0.4">
      <c r="A4670" s="32">
        <v>17495</v>
      </c>
      <c r="B4670" s="33">
        <v>16.899999999999999</v>
      </c>
    </row>
    <row r="4671" spans="1:2" x14ac:dyDescent="0.4">
      <c r="A4671" s="32">
        <v>17496</v>
      </c>
      <c r="B4671" s="33">
        <v>16.899999999999999</v>
      </c>
    </row>
    <row r="4672" spans="1:2" x14ac:dyDescent="0.4">
      <c r="A4672" s="32">
        <v>17500</v>
      </c>
      <c r="B4672" s="33">
        <v>15.9</v>
      </c>
    </row>
    <row r="4673" spans="1:2" x14ac:dyDescent="0.4">
      <c r="A4673" s="32">
        <v>17498</v>
      </c>
      <c r="B4673" s="33">
        <v>15.5</v>
      </c>
    </row>
    <row r="4674" spans="1:2" x14ac:dyDescent="0.4">
      <c r="A4674" s="32">
        <v>17497</v>
      </c>
      <c r="B4674" s="33">
        <v>16.899999999999999</v>
      </c>
    </row>
    <row r="4675" spans="1:2" x14ac:dyDescent="0.4">
      <c r="A4675" s="32">
        <v>17499</v>
      </c>
      <c r="B4675" s="33">
        <v>16.899999999999999</v>
      </c>
    </row>
    <row r="4676" spans="1:2" x14ac:dyDescent="0.4">
      <c r="A4676" s="32">
        <v>28770</v>
      </c>
      <c r="B4676" s="33">
        <v>15.5</v>
      </c>
    </row>
    <row r="4677" spans="1:2" x14ac:dyDescent="0.4">
      <c r="A4677" s="32">
        <v>15617</v>
      </c>
      <c r="B4677" s="33">
        <v>10.6</v>
      </c>
    </row>
    <row r="4678" spans="1:2" x14ac:dyDescent="0.4">
      <c r="A4678" s="32">
        <v>15618</v>
      </c>
      <c r="B4678" s="33">
        <v>14.2</v>
      </c>
    </row>
    <row r="4679" spans="1:2" x14ac:dyDescent="0.4">
      <c r="A4679" s="32">
        <v>15620</v>
      </c>
      <c r="B4679" s="33">
        <v>10.9</v>
      </c>
    </row>
    <row r="4680" spans="1:2" x14ac:dyDescent="0.4">
      <c r="A4680" s="32">
        <v>15624</v>
      </c>
      <c r="B4680" s="33">
        <v>10.9</v>
      </c>
    </row>
    <row r="4681" spans="1:2" x14ac:dyDescent="0.4">
      <c r="A4681" s="32">
        <v>15625</v>
      </c>
      <c r="B4681" s="33">
        <v>9.9</v>
      </c>
    </row>
    <row r="4682" spans="1:2" x14ac:dyDescent="0.4">
      <c r="A4682" s="32">
        <v>15626</v>
      </c>
      <c r="B4682" s="33">
        <v>10.9</v>
      </c>
    </row>
    <row r="4683" spans="1:2" x14ac:dyDescent="0.4">
      <c r="A4683" s="32">
        <v>15627</v>
      </c>
      <c r="B4683" s="33">
        <v>9.1999999999999993</v>
      </c>
    </row>
    <row r="4684" spans="1:2" x14ac:dyDescent="0.4">
      <c r="A4684" s="32">
        <v>15629</v>
      </c>
      <c r="B4684" s="33">
        <v>10.9</v>
      </c>
    </row>
    <row r="4685" spans="1:2" x14ac:dyDescent="0.4">
      <c r="A4685" s="32">
        <v>32755</v>
      </c>
      <c r="B4685" s="33">
        <v>9.9</v>
      </c>
    </row>
    <row r="4686" spans="1:2" x14ac:dyDescent="0.4">
      <c r="A4686" s="32">
        <v>28643</v>
      </c>
      <c r="B4686" s="33">
        <v>1.4</v>
      </c>
    </row>
    <row r="4687" spans="1:2" x14ac:dyDescent="0.4">
      <c r="A4687" s="32">
        <v>28879</v>
      </c>
      <c r="B4687" s="33">
        <v>1.4</v>
      </c>
    </row>
    <row r="4688" spans="1:2" x14ac:dyDescent="0.4">
      <c r="A4688" s="32">
        <v>14195</v>
      </c>
      <c r="B4688" s="33">
        <v>15.9</v>
      </c>
    </row>
    <row r="4689" spans="1:2" x14ac:dyDescent="0.4">
      <c r="A4689" s="32">
        <v>14197</v>
      </c>
      <c r="B4689" s="33">
        <v>9.5</v>
      </c>
    </row>
    <row r="4690" spans="1:2" x14ac:dyDescent="0.4">
      <c r="A4690" s="32">
        <v>32185</v>
      </c>
      <c r="B4690" s="33">
        <v>10.6</v>
      </c>
    </row>
    <row r="4691" spans="1:2" x14ac:dyDescent="0.4">
      <c r="A4691" s="32">
        <v>14198</v>
      </c>
      <c r="B4691" s="33">
        <v>14.5</v>
      </c>
    </row>
    <row r="4692" spans="1:2" x14ac:dyDescent="0.4">
      <c r="A4692" s="32">
        <v>14186</v>
      </c>
      <c r="B4692" s="33">
        <v>16.899999999999999</v>
      </c>
    </row>
    <row r="4693" spans="1:2" x14ac:dyDescent="0.4">
      <c r="A4693" s="32">
        <v>14188</v>
      </c>
      <c r="B4693" s="33">
        <v>17.899999999999999</v>
      </c>
    </row>
    <row r="4694" spans="1:2" x14ac:dyDescent="0.4">
      <c r="A4694" s="32">
        <v>14190</v>
      </c>
      <c r="B4694" s="33">
        <v>15</v>
      </c>
    </row>
    <row r="4695" spans="1:2" x14ac:dyDescent="0.4">
      <c r="A4695" s="32">
        <v>14192</v>
      </c>
      <c r="B4695" s="33">
        <v>12.9</v>
      </c>
    </row>
    <row r="4696" spans="1:2" x14ac:dyDescent="0.4">
      <c r="A4696" s="32">
        <v>14191</v>
      </c>
      <c r="B4696" s="33">
        <v>17.899999999999999</v>
      </c>
    </row>
    <row r="4697" spans="1:2" x14ac:dyDescent="0.4">
      <c r="A4697" s="32">
        <v>14187</v>
      </c>
      <c r="B4697" s="33">
        <v>17.899999999999999</v>
      </c>
    </row>
    <row r="4698" spans="1:2" x14ac:dyDescent="0.4">
      <c r="A4698" s="32">
        <v>31918</v>
      </c>
      <c r="B4698" s="33">
        <v>6.5</v>
      </c>
    </row>
    <row r="4699" spans="1:2" x14ac:dyDescent="0.4">
      <c r="A4699" s="32">
        <v>14189</v>
      </c>
      <c r="B4699" s="33">
        <v>11.9</v>
      </c>
    </row>
    <row r="4700" spans="1:2" x14ac:dyDescent="0.4">
      <c r="A4700" s="32">
        <v>32178</v>
      </c>
      <c r="B4700" s="33">
        <v>12.9</v>
      </c>
    </row>
    <row r="4701" spans="1:2" x14ac:dyDescent="0.4">
      <c r="A4701" s="32">
        <v>29936</v>
      </c>
      <c r="B4701" s="33">
        <v>9.9</v>
      </c>
    </row>
    <row r="4702" spans="1:2" x14ac:dyDescent="0.4">
      <c r="A4702" s="32">
        <v>29931</v>
      </c>
      <c r="B4702" s="33">
        <v>5.9</v>
      </c>
    </row>
    <row r="4703" spans="1:2" x14ac:dyDescent="0.4">
      <c r="A4703" s="32">
        <v>29937</v>
      </c>
      <c r="B4703" s="33">
        <v>7.9</v>
      </c>
    </row>
    <row r="4704" spans="1:2" x14ac:dyDescent="0.4">
      <c r="A4704" s="32">
        <v>29938</v>
      </c>
      <c r="B4704" s="33">
        <v>7.9</v>
      </c>
    </row>
    <row r="4705" spans="1:2" x14ac:dyDescent="0.4">
      <c r="A4705" s="32">
        <v>18130</v>
      </c>
      <c r="B4705" s="33">
        <v>9.9</v>
      </c>
    </row>
    <row r="4706" spans="1:2" x14ac:dyDescent="0.4">
      <c r="A4706" s="32">
        <v>18128</v>
      </c>
      <c r="B4706" s="33">
        <v>10.199999999999999</v>
      </c>
    </row>
    <row r="4707" spans="1:2" x14ac:dyDescent="0.4">
      <c r="A4707" s="32">
        <v>18144</v>
      </c>
      <c r="B4707" s="33">
        <v>7.9</v>
      </c>
    </row>
    <row r="4708" spans="1:2" x14ac:dyDescent="0.4">
      <c r="A4708" s="32">
        <v>18136</v>
      </c>
      <c r="B4708" s="33">
        <v>10.199999999999999</v>
      </c>
    </row>
    <row r="4709" spans="1:2" x14ac:dyDescent="0.4">
      <c r="A4709" s="32">
        <v>18129</v>
      </c>
      <c r="B4709" s="33">
        <v>8</v>
      </c>
    </row>
    <row r="4710" spans="1:2" x14ac:dyDescent="0.4">
      <c r="A4710" s="32">
        <v>18143</v>
      </c>
      <c r="B4710" s="33">
        <v>9.5</v>
      </c>
    </row>
    <row r="4711" spans="1:2" x14ac:dyDescent="0.4">
      <c r="A4711" s="32">
        <v>18145</v>
      </c>
      <c r="B4711" s="33">
        <v>9.5</v>
      </c>
    </row>
    <row r="4712" spans="1:2" x14ac:dyDescent="0.4">
      <c r="A4712" s="32">
        <v>18139</v>
      </c>
      <c r="B4712" s="33">
        <v>7.9</v>
      </c>
    </row>
    <row r="4713" spans="1:2" x14ac:dyDescent="0.4">
      <c r="A4713" s="32">
        <v>32550</v>
      </c>
      <c r="B4713" s="33">
        <v>8.5</v>
      </c>
    </row>
    <row r="4714" spans="1:2" x14ac:dyDescent="0.4">
      <c r="A4714" s="32">
        <v>32551</v>
      </c>
      <c r="B4714" s="33">
        <v>9.6</v>
      </c>
    </row>
    <row r="4715" spans="1:2" x14ac:dyDescent="0.4">
      <c r="A4715" s="32">
        <v>14672</v>
      </c>
      <c r="B4715" s="33">
        <v>10.6</v>
      </c>
    </row>
    <row r="4716" spans="1:2" x14ac:dyDescent="0.4">
      <c r="A4716" s="32">
        <v>31303</v>
      </c>
      <c r="B4716" s="33">
        <v>26.6</v>
      </c>
    </row>
    <row r="4717" spans="1:2" x14ac:dyDescent="0.4">
      <c r="A4717" s="32">
        <v>15852</v>
      </c>
      <c r="B4717" s="33">
        <v>6.9</v>
      </c>
    </row>
    <row r="4718" spans="1:2" x14ac:dyDescent="0.4">
      <c r="A4718" s="32">
        <v>15853</v>
      </c>
      <c r="B4718" s="33">
        <v>7.5</v>
      </c>
    </row>
    <row r="4719" spans="1:2" x14ac:dyDescent="0.4">
      <c r="A4719" s="32">
        <v>30491</v>
      </c>
      <c r="B4719" s="33">
        <v>14.3</v>
      </c>
    </row>
    <row r="4720" spans="1:2" x14ac:dyDescent="0.4">
      <c r="A4720" s="32">
        <v>17745</v>
      </c>
      <c r="B4720" s="33">
        <v>9.5</v>
      </c>
    </row>
    <row r="4721" spans="1:2" x14ac:dyDescent="0.4">
      <c r="A4721" s="32">
        <v>31481</v>
      </c>
      <c r="B4721" s="33">
        <v>7.2</v>
      </c>
    </row>
    <row r="4722" spans="1:2" x14ac:dyDescent="0.4">
      <c r="A4722" s="32">
        <v>31480</v>
      </c>
      <c r="B4722" s="33">
        <v>9.9</v>
      </c>
    </row>
    <row r="4723" spans="1:2" x14ac:dyDescent="0.4">
      <c r="A4723" s="32">
        <v>23466</v>
      </c>
      <c r="B4723" s="33">
        <v>3.5</v>
      </c>
    </row>
    <row r="4724" spans="1:2" x14ac:dyDescent="0.4">
      <c r="A4724" s="32">
        <v>31485</v>
      </c>
      <c r="B4724" s="33">
        <v>9.9</v>
      </c>
    </row>
    <row r="4725" spans="1:2" x14ac:dyDescent="0.4">
      <c r="A4725" s="32">
        <v>31484</v>
      </c>
      <c r="B4725" s="33">
        <v>9.9</v>
      </c>
    </row>
    <row r="4726" spans="1:2" x14ac:dyDescent="0.4">
      <c r="A4726" s="32">
        <v>23467</v>
      </c>
      <c r="B4726" s="33">
        <v>3.5</v>
      </c>
    </row>
    <row r="4727" spans="1:2" x14ac:dyDescent="0.4">
      <c r="A4727" s="32">
        <v>31479</v>
      </c>
      <c r="B4727" s="33">
        <v>2.6</v>
      </c>
    </row>
    <row r="4728" spans="1:2" x14ac:dyDescent="0.4">
      <c r="A4728" s="32">
        <v>31478</v>
      </c>
      <c r="B4728" s="33">
        <v>7.2</v>
      </c>
    </row>
    <row r="4729" spans="1:2" x14ac:dyDescent="0.4">
      <c r="A4729" s="32">
        <v>23465</v>
      </c>
      <c r="B4729" s="33">
        <v>2.6</v>
      </c>
    </row>
    <row r="4730" spans="1:2" x14ac:dyDescent="0.4">
      <c r="A4730" s="32">
        <v>31476</v>
      </c>
      <c r="B4730" s="33">
        <v>2.6</v>
      </c>
    </row>
    <row r="4731" spans="1:2" x14ac:dyDescent="0.4">
      <c r="A4731" s="32">
        <v>31482</v>
      </c>
      <c r="B4731" s="33">
        <v>7.2</v>
      </c>
    </row>
    <row r="4732" spans="1:2" x14ac:dyDescent="0.4">
      <c r="A4732" s="32">
        <v>23468</v>
      </c>
      <c r="B4732" s="33">
        <v>3.2</v>
      </c>
    </row>
    <row r="4733" spans="1:2" x14ac:dyDescent="0.4">
      <c r="A4733" s="32">
        <v>31483</v>
      </c>
      <c r="B4733" s="33">
        <v>9.9</v>
      </c>
    </row>
    <row r="4734" spans="1:2" x14ac:dyDescent="0.4">
      <c r="A4734" s="32">
        <v>31477</v>
      </c>
      <c r="B4734" s="33">
        <v>7.2</v>
      </c>
    </row>
    <row r="4735" spans="1:2" x14ac:dyDescent="0.4">
      <c r="A4735" s="32">
        <v>31318</v>
      </c>
      <c r="B4735" s="33">
        <v>8.5</v>
      </c>
    </row>
    <row r="4736" spans="1:2" x14ac:dyDescent="0.4">
      <c r="A4736" s="32">
        <v>31319</v>
      </c>
      <c r="B4736" s="33">
        <v>8.5</v>
      </c>
    </row>
    <row r="4737" spans="1:2" x14ac:dyDescent="0.4">
      <c r="A4737" s="32">
        <v>22732</v>
      </c>
      <c r="B4737" s="33">
        <v>3.5</v>
      </c>
    </row>
    <row r="4738" spans="1:2" x14ac:dyDescent="0.4">
      <c r="A4738" s="32">
        <v>22731</v>
      </c>
      <c r="B4738" s="33">
        <v>3.5</v>
      </c>
    </row>
    <row r="4739" spans="1:2" x14ac:dyDescent="0.4">
      <c r="A4739" s="32">
        <v>22733</v>
      </c>
      <c r="B4739" s="33">
        <v>3.5</v>
      </c>
    </row>
    <row r="4740" spans="1:2" x14ac:dyDescent="0.4">
      <c r="A4740" s="32">
        <v>29660</v>
      </c>
      <c r="B4740" s="33">
        <v>19.899999999999999</v>
      </c>
    </row>
    <row r="4741" spans="1:2" x14ac:dyDescent="0.4">
      <c r="A4741" s="32">
        <v>17747</v>
      </c>
      <c r="B4741" s="33">
        <v>13.3</v>
      </c>
    </row>
    <row r="4742" spans="1:2" x14ac:dyDescent="0.4">
      <c r="A4742" s="32">
        <v>32145</v>
      </c>
      <c r="B4742" s="33">
        <v>12.9</v>
      </c>
    </row>
    <row r="4743" spans="1:2" x14ac:dyDescent="0.4">
      <c r="A4743" s="32">
        <v>17744</v>
      </c>
      <c r="B4743" s="33">
        <v>11.2</v>
      </c>
    </row>
    <row r="4744" spans="1:2" x14ac:dyDescent="0.4">
      <c r="A4744" s="32">
        <v>17749</v>
      </c>
      <c r="B4744" s="33">
        <v>9.1999999999999993</v>
      </c>
    </row>
    <row r="4745" spans="1:2" x14ac:dyDescent="0.4">
      <c r="A4745" s="32">
        <v>17748</v>
      </c>
      <c r="B4745" s="33">
        <v>12.9</v>
      </c>
    </row>
    <row r="4746" spans="1:2" x14ac:dyDescent="0.4">
      <c r="A4746" s="32">
        <v>17751</v>
      </c>
      <c r="B4746" s="33">
        <v>9.5</v>
      </c>
    </row>
    <row r="4747" spans="1:2" x14ac:dyDescent="0.4">
      <c r="A4747" s="32">
        <v>17752</v>
      </c>
      <c r="B4747" s="33">
        <v>12.9</v>
      </c>
    </row>
    <row r="4748" spans="1:2" x14ac:dyDescent="0.4">
      <c r="A4748" s="32">
        <v>17750</v>
      </c>
      <c r="B4748" s="33">
        <v>13.6</v>
      </c>
    </row>
    <row r="4749" spans="1:2" x14ac:dyDescent="0.4">
      <c r="A4749" s="32">
        <v>23661</v>
      </c>
      <c r="B4749" s="33">
        <v>3.9</v>
      </c>
    </row>
    <row r="4750" spans="1:2" x14ac:dyDescent="0.4">
      <c r="A4750" s="32">
        <v>31693</v>
      </c>
      <c r="B4750" s="33">
        <v>4.2</v>
      </c>
    </row>
    <row r="4751" spans="1:2" x14ac:dyDescent="0.4">
      <c r="A4751" s="32">
        <v>28204</v>
      </c>
      <c r="B4751" s="33">
        <v>3.9</v>
      </c>
    </row>
    <row r="4752" spans="1:2" x14ac:dyDescent="0.4">
      <c r="A4752" s="32">
        <v>27495</v>
      </c>
      <c r="B4752" s="33">
        <v>6.9</v>
      </c>
    </row>
    <row r="4753" spans="1:2" x14ac:dyDescent="0.4">
      <c r="A4753" s="32">
        <v>28060</v>
      </c>
      <c r="B4753" s="33">
        <v>4.2</v>
      </c>
    </row>
    <row r="4754" spans="1:2" x14ac:dyDescent="0.4">
      <c r="A4754" s="32">
        <v>13981</v>
      </c>
      <c r="B4754" s="33">
        <v>3.2</v>
      </c>
    </row>
    <row r="4755" spans="1:2" x14ac:dyDescent="0.4">
      <c r="A4755" s="32">
        <v>27976</v>
      </c>
      <c r="B4755" s="33">
        <v>3</v>
      </c>
    </row>
    <row r="4756" spans="1:2" x14ac:dyDescent="0.4">
      <c r="A4756" s="32">
        <v>31329</v>
      </c>
      <c r="B4756" s="33">
        <v>10.9</v>
      </c>
    </row>
    <row r="4757" spans="1:2" x14ac:dyDescent="0.4">
      <c r="A4757" s="32">
        <v>17401</v>
      </c>
      <c r="B4757" s="33">
        <v>3</v>
      </c>
    </row>
    <row r="4758" spans="1:2" x14ac:dyDescent="0.4">
      <c r="A4758" s="32">
        <v>17402</v>
      </c>
      <c r="B4758" s="33">
        <v>5.6</v>
      </c>
    </row>
    <row r="4759" spans="1:2" x14ac:dyDescent="0.4">
      <c r="A4759" s="32">
        <v>22287</v>
      </c>
      <c r="B4759" s="33">
        <v>7.3</v>
      </c>
    </row>
    <row r="4760" spans="1:2" x14ac:dyDescent="0.4">
      <c r="A4760" s="32">
        <v>17391</v>
      </c>
      <c r="B4760" s="33">
        <v>3.8</v>
      </c>
    </row>
    <row r="4761" spans="1:2" x14ac:dyDescent="0.4">
      <c r="A4761" s="32">
        <v>18148</v>
      </c>
      <c r="B4761" s="33">
        <v>2.8</v>
      </c>
    </row>
    <row r="4762" spans="1:2" x14ac:dyDescent="0.4">
      <c r="A4762" s="32">
        <v>18149</v>
      </c>
      <c r="B4762" s="33">
        <v>2.8</v>
      </c>
    </row>
    <row r="4763" spans="1:2" x14ac:dyDescent="0.4">
      <c r="A4763" s="32">
        <v>18147</v>
      </c>
      <c r="B4763" s="33">
        <v>2.9</v>
      </c>
    </row>
    <row r="4764" spans="1:2" x14ac:dyDescent="0.4">
      <c r="A4764" s="32">
        <v>31600</v>
      </c>
      <c r="B4764" s="33">
        <v>8.9</v>
      </c>
    </row>
    <row r="4765" spans="1:2" x14ac:dyDescent="0.4">
      <c r="A4765" s="32">
        <v>31599</v>
      </c>
      <c r="B4765" s="33">
        <v>0</v>
      </c>
    </row>
    <row r="4766" spans="1:2" x14ac:dyDescent="0.4">
      <c r="A4766" s="32">
        <v>31598</v>
      </c>
      <c r="B4766" s="33">
        <v>0</v>
      </c>
    </row>
    <row r="4767" spans="1:2" x14ac:dyDescent="0.4">
      <c r="A4767" s="32">
        <v>27305</v>
      </c>
      <c r="B4767" s="33">
        <v>1.6</v>
      </c>
    </row>
    <row r="4768" spans="1:2" x14ac:dyDescent="0.4">
      <c r="A4768" s="32">
        <v>27306</v>
      </c>
      <c r="B4768" s="33">
        <v>1.8</v>
      </c>
    </row>
    <row r="4769" spans="1:2" x14ac:dyDescent="0.4">
      <c r="A4769" s="32">
        <v>28183</v>
      </c>
      <c r="B4769" s="33">
        <v>3.9</v>
      </c>
    </row>
    <row r="4770" spans="1:2" x14ac:dyDescent="0.4">
      <c r="A4770" s="32">
        <v>28178</v>
      </c>
      <c r="B4770" s="33">
        <v>2.9</v>
      </c>
    </row>
    <row r="4771" spans="1:2" x14ac:dyDescent="0.4">
      <c r="A4771" s="32">
        <v>28182</v>
      </c>
      <c r="B4771" s="33">
        <v>3.9</v>
      </c>
    </row>
    <row r="4772" spans="1:2" x14ac:dyDescent="0.4">
      <c r="A4772" s="32">
        <v>28176</v>
      </c>
      <c r="B4772" s="33">
        <v>2.9</v>
      </c>
    </row>
    <row r="4773" spans="1:2" x14ac:dyDescent="0.4">
      <c r="A4773" s="32">
        <v>28179</v>
      </c>
      <c r="B4773" s="33">
        <v>3.9</v>
      </c>
    </row>
    <row r="4774" spans="1:2" x14ac:dyDescent="0.4">
      <c r="A4774" s="32">
        <v>28175</v>
      </c>
      <c r="B4774" s="33">
        <v>2.9</v>
      </c>
    </row>
    <row r="4775" spans="1:2" x14ac:dyDescent="0.4">
      <c r="A4775" s="32">
        <v>31193</v>
      </c>
      <c r="B4775" s="33">
        <v>0</v>
      </c>
    </row>
    <row r="4776" spans="1:2" x14ac:dyDescent="0.4">
      <c r="A4776" s="32">
        <v>28181</v>
      </c>
      <c r="B4776" s="33">
        <v>3.9</v>
      </c>
    </row>
    <row r="4777" spans="1:2" x14ac:dyDescent="0.4">
      <c r="A4777" s="32">
        <v>28173</v>
      </c>
      <c r="B4777" s="33">
        <v>2.9</v>
      </c>
    </row>
    <row r="4778" spans="1:2" x14ac:dyDescent="0.4">
      <c r="A4778" s="32">
        <v>28177</v>
      </c>
      <c r="B4778" s="33">
        <v>2.9</v>
      </c>
    </row>
    <row r="4779" spans="1:2" x14ac:dyDescent="0.4">
      <c r="A4779" s="32">
        <v>28184</v>
      </c>
      <c r="B4779" s="33">
        <v>3.9</v>
      </c>
    </row>
    <row r="4780" spans="1:2" x14ac:dyDescent="0.4">
      <c r="A4780" s="32">
        <v>28174</v>
      </c>
      <c r="B4780" s="33">
        <v>2.9</v>
      </c>
    </row>
    <row r="4781" spans="1:2" x14ac:dyDescent="0.4">
      <c r="A4781" s="32">
        <v>28180</v>
      </c>
      <c r="B4781" s="33">
        <v>3.9</v>
      </c>
    </row>
    <row r="4782" spans="1:2" x14ac:dyDescent="0.4">
      <c r="A4782" s="32">
        <v>28172</v>
      </c>
      <c r="B4782" s="33">
        <v>2.9</v>
      </c>
    </row>
    <row r="4783" spans="1:2" x14ac:dyDescent="0.4">
      <c r="A4783" s="32">
        <v>29017</v>
      </c>
      <c r="B4783" s="33">
        <v>2.2999999999999998</v>
      </c>
    </row>
    <row r="4784" spans="1:2" x14ac:dyDescent="0.4">
      <c r="A4784" s="32">
        <v>28513</v>
      </c>
      <c r="B4784" s="33">
        <v>2.2000000000000002</v>
      </c>
    </row>
    <row r="4785" spans="1:2" x14ac:dyDescent="0.4">
      <c r="A4785" s="32">
        <v>29018</v>
      </c>
      <c r="B4785" s="33">
        <v>2.2999999999999998</v>
      </c>
    </row>
    <row r="4786" spans="1:2" x14ac:dyDescent="0.4">
      <c r="A4786" s="32">
        <v>29523</v>
      </c>
      <c r="B4786" s="33">
        <v>25.6</v>
      </c>
    </row>
    <row r="4787" spans="1:2" x14ac:dyDescent="0.4">
      <c r="A4787" s="32">
        <v>29524</v>
      </c>
      <c r="B4787" s="33">
        <v>25.6</v>
      </c>
    </row>
    <row r="4788" spans="1:2" x14ac:dyDescent="0.4">
      <c r="A4788" s="32">
        <v>28338</v>
      </c>
      <c r="B4788" s="33">
        <v>5.8</v>
      </c>
    </row>
    <row r="4789" spans="1:2" x14ac:dyDescent="0.4">
      <c r="A4789" s="32">
        <v>17168</v>
      </c>
      <c r="B4789" s="33">
        <v>15.5</v>
      </c>
    </row>
    <row r="4790" spans="1:2" x14ac:dyDescent="0.4">
      <c r="A4790" s="32">
        <v>10533</v>
      </c>
      <c r="B4790" s="33">
        <v>34</v>
      </c>
    </row>
    <row r="4791" spans="1:2" x14ac:dyDescent="0.4">
      <c r="A4791" s="32">
        <v>22401</v>
      </c>
      <c r="B4791" s="33">
        <v>14.2</v>
      </c>
    </row>
    <row r="4792" spans="1:2" x14ac:dyDescent="0.4">
      <c r="A4792" s="32">
        <v>17378</v>
      </c>
      <c r="B4792" s="33">
        <v>5.6</v>
      </c>
    </row>
    <row r="4793" spans="1:2" x14ac:dyDescent="0.4">
      <c r="A4793" s="32">
        <v>17403</v>
      </c>
      <c r="B4793" s="33">
        <v>5.8</v>
      </c>
    </row>
    <row r="4794" spans="1:2" x14ac:dyDescent="0.4">
      <c r="A4794" s="32">
        <v>17379</v>
      </c>
      <c r="B4794" s="33">
        <v>5.9</v>
      </c>
    </row>
    <row r="4795" spans="1:2" x14ac:dyDescent="0.4">
      <c r="A4795" s="32">
        <v>17380</v>
      </c>
      <c r="B4795" s="33">
        <v>6.8</v>
      </c>
    </row>
    <row r="4796" spans="1:2" x14ac:dyDescent="0.4">
      <c r="A4796" s="32">
        <v>17381</v>
      </c>
      <c r="B4796" s="33">
        <v>5.6</v>
      </c>
    </row>
    <row r="4797" spans="1:2" x14ac:dyDescent="0.4">
      <c r="A4797" s="32">
        <v>17382</v>
      </c>
      <c r="B4797" s="33">
        <v>6.5</v>
      </c>
    </row>
    <row r="4798" spans="1:2" x14ac:dyDescent="0.4">
      <c r="A4798" s="32">
        <v>22399</v>
      </c>
      <c r="B4798" s="33">
        <v>15</v>
      </c>
    </row>
    <row r="4799" spans="1:2" x14ac:dyDescent="0.4">
      <c r="A4799" s="32">
        <v>16286</v>
      </c>
      <c r="B4799" s="33">
        <v>5.5</v>
      </c>
    </row>
    <row r="4800" spans="1:2" x14ac:dyDescent="0.4">
      <c r="A4800" s="32">
        <v>28062</v>
      </c>
      <c r="B4800" s="33">
        <v>5</v>
      </c>
    </row>
    <row r="4801" spans="1:2" x14ac:dyDescent="0.4">
      <c r="A4801" s="32">
        <v>16287</v>
      </c>
      <c r="B4801" s="33">
        <v>5</v>
      </c>
    </row>
    <row r="4802" spans="1:2" x14ac:dyDescent="0.4">
      <c r="A4802" s="32">
        <v>17151</v>
      </c>
      <c r="B4802" s="33">
        <v>15.3</v>
      </c>
    </row>
    <row r="4803" spans="1:2" x14ac:dyDescent="0.4">
      <c r="A4803" s="32">
        <v>27538</v>
      </c>
      <c r="B4803" s="33">
        <v>3.5</v>
      </c>
    </row>
    <row r="4804" spans="1:2" x14ac:dyDescent="0.4">
      <c r="A4804" s="32">
        <v>12290</v>
      </c>
      <c r="B4804" s="33">
        <v>3.2</v>
      </c>
    </row>
    <row r="4805" spans="1:2" x14ac:dyDescent="0.4">
      <c r="A4805" s="32">
        <v>27507</v>
      </c>
      <c r="B4805" s="33">
        <v>2.6</v>
      </c>
    </row>
    <row r="4806" spans="1:2" x14ac:dyDescent="0.4">
      <c r="A4806" s="32">
        <v>18500</v>
      </c>
      <c r="B4806" s="33">
        <v>8.3000000000000007</v>
      </c>
    </row>
    <row r="4807" spans="1:2" x14ac:dyDescent="0.4">
      <c r="A4807" s="32">
        <v>13302</v>
      </c>
      <c r="B4807" s="33">
        <v>3.5</v>
      </c>
    </row>
    <row r="4808" spans="1:2" x14ac:dyDescent="0.4">
      <c r="A4808" s="32">
        <v>13304</v>
      </c>
      <c r="B4808" s="33">
        <v>4.3</v>
      </c>
    </row>
    <row r="4809" spans="1:2" x14ac:dyDescent="0.4">
      <c r="A4809" s="32">
        <v>13301</v>
      </c>
      <c r="B4809" s="33">
        <v>2.2000000000000002</v>
      </c>
    </row>
    <row r="4810" spans="1:2" x14ac:dyDescent="0.4">
      <c r="A4810" s="32">
        <v>13305</v>
      </c>
      <c r="B4810" s="33">
        <v>4.9000000000000004</v>
      </c>
    </row>
    <row r="4811" spans="1:2" x14ac:dyDescent="0.4">
      <c r="A4811" s="32">
        <v>13306</v>
      </c>
      <c r="B4811" s="33">
        <v>4.5</v>
      </c>
    </row>
    <row r="4812" spans="1:2" x14ac:dyDescent="0.4">
      <c r="A4812" s="32">
        <v>14133</v>
      </c>
      <c r="B4812" s="33">
        <v>4.2</v>
      </c>
    </row>
    <row r="4813" spans="1:2" x14ac:dyDescent="0.4">
      <c r="A4813" s="32">
        <v>31360</v>
      </c>
      <c r="B4813" s="33">
        <v>25.9</v>
      </c>
    </row>
    <row r="4814" spans="1:2" x14ac:dyDescent="0.4">
      <c r="A4814" s="32">
        <v>31315</v>
      </c>
      <c r="B4814" s="33">
        <v>25.9</v>
      </c>
    </row>
    <row r="4815" spans="1:2" x14ac:dyDescent="0.4">
      <c r="A4815" s="32">
        <v>31316</v>
      </c>
      <c r="B4815" s="33">
        <v>4.5</v>
      </c>
    </row>
    <row r="4816" spans="1:2" x14ac:dyDescent="0.4">
      <c r="A4816" s="32">
        <v>31590</v>
      </c>
      <c r="B4816" s="33">
        <v>2</v>
      </c>
    </row>
    <row r="4817" spans="1:2" x14ac:dyDescent="0.4">
      <c r="A4817" s="32">
        <v>16289</v>
      </c>
      <c r="B4817" s="33">
        <v>2</v>
      </c>
    </row>
    <row r="4818" spans="1:2" x14ac:dyDescent="0.4">
      <c r="A4818" s="32">
        <v>29022</v>
      </c>
      <c r="B4818" s="33">
        <v>2.4</v>
      </c>
    </row>
    <row r="4819" spans="1:2" x14ac:dyDescent="0.4">
      <c r="A4819" s="32">
        <v>29023</v>
      </c>
      <c r="B4819" s="33">
        <v>2</v>
      </c>
    </row>
    <row r="4820" spans="1:2" x14ac:dyDescent="0.4">
      <c r="A4820" s="32">
        <v>29211</v>
      </c>
      <c r="B4820" s="33">
        <v>2.2000000000000002</v>
      </c>
    </row>
    <row r="4821" spans="1:2" x14ac:dyDescent="0.4">
      <c r="A4821" s="32">
        <v>31455</v>
      </c>
      <c r="B4821" s="33">
        <v>4.9000000000000004</v>
      </c>
    </row>
    <row r="4822" spans="1:2" x14ac:dyDescent="0.4">
      <c r="A4822" s="32">
        <v>31454</v>
      </c>
      <c r="B4822" s="33">
        <v>16</v>
      </c>
    </row>
    <row r="4823" spans="1:2" x14ac:dyDescent="0.4">
      <c r="A4823" s="32">
        <v>31453</v>
      </c>
      <c r="B4823" s="33">
        <v>3.9</v>
      </c>
    </row>
    <row r="4824" spans="1:2" x14ac:dyDescent="0.4">
      <c r="A4824" s="32">
        <v>31366</v>
      </c>
      <c r="B4824" s="33">
        <v>4.9000000000000004</v>
      </c>
    </row>
    <row r="4825" spans="1:2" x14ac:dyDescent="0.4">
      <c r="A4825" s="32">
        <v>31450</v>
      </c>
      <c r="B4825" s="33">
        <v>4.9000000000000004</v>
      </c>
    </row>
    <row r="4826" spans="1:2" x14ac:dyDescent="0.4">
      <c r="A4826" s="32">
        <v>31448</v>
      </c>
      <c r="B4826" s="33">
        <v>4.9000000000000004</v>
      </c>
    </row>
    <row r="4827" spans="1:2" x14ac:dyDescent="0.4">
      <c r="A4827" s="32">
        <v>30490</v>
      </c>
      <c r="B4827" s="33">
        <v>4.9000000000000004</v>
      </c>
    </row>
    <row r="4828" spans="1:2" x14ac:dyDescent="0.4">
      <c r="A4828" s="32">
        <v>12162</v>
      </c>
      <c r="B4828" s="33">
        <v>4.4000000000000004</v>
      </c>
    </row>
    <row r="4829" spans="1:2" x14ac:dyDescent="0.4">
      <c r="A4829" s="32">
        <v>12157</v>
      </c>
      <c r="B4829" s="33">
        <v>3.9</v>
      </c>
    </row>
    <row r="4830" spans="1:2" x14ac:dyDescent="0.4">
      <c r="A4830" s="32">
        <v>31507</v>
      </c>
      <c r="B4830" s="33">
        <v>3.9</v>
      </c>
    </row>
    <row r="4831" spans="1:2" x14ac:dyDescent="0.4">
      <c r="A4831" s="32">
        <v>13284</v>
      </c>
      <c r="B4831" s="33">
        <v>3.9</v>
      </c>
    </row>
    <row r="4832" spans="1:2" x14ac:dyDescent="0.4">
      <c r="A4832" s="32">
        <v>28946</v>
      </c>
      <c r="B4832" s="33">
        <v>16</v>
      </c>
    </row>
    <row r="4833" spans="1:2" x14ac:dyDescent="0.4">
      <c r="A4833" s="32">
        <v>31312</v>
      </c>
      <c r="B4833" s="33">
        <v>4.9000000000000004</v>
      </c>
    </row>
    <row r="4834" spans="1:2" x14ac:dyDescent="0.4">
      <c r="A4834" s="32">
        <v>31451</v>
      </c>
      <c r="B4834" s="33">
        <v>4.9000000000000004</v>
      </c>
    </row>
    <row r="4835" spans="1:2" x14ac:dyDescent="0.4">
      <c r="A4835" s="32">
        <v>13291</v>
      </c>
      <c r="B4835" s="33">
        <v>4.4000000000000004</v>
      </c>
    </row>
    <row r="4836" spans="1:2" x14ac:dyDescent="0.4">
      <c r="A4836" s="32">
        <v>28996</v>
      </c>
      <c r="B4836" s="33">
        <v>6.8</v>
      </c>
    </row>
    <row r="4837" spans="1:2" x14ac:dyDescent="0.4">
      <c r="A4837" s="32">
        <v>28949</v>
      </c>
      <c r="B4837" s="33">
        <v>11.5</v>
      </c>
    </row>
    <row r="4838" spans="1:2" x14ac:dyDescent="0.4">
      <c r="A4838" s="32">
        <v>28947</v>
      </c>
      <c r="B4838" s="33">
        <v>16.899999999999999</v>
      </c>
    </row>
    <row r="4839" spans="1:2" x14ac:dyDescent="0.4">
      <c r="A4839" s="32">
        <v>13282</v>
      </c>
      <c r="B4839" s="33">
        <v>3.9</v>
      </c>
    </row>
    <row r="4840" spans="1:2" x14ac:dyDescent="0.4">
      <c r="A4840" s="32">
        <v>31452</v>
      </c>
      <c r="B4840" s="33">
        <v>5.2</v>
      </c>
    </row>
    <row r="4841" spans="1:2" x14ac:dyDescent="0.4">
      <c r="A4841" s="32">
        <v>31361</v>
      </c>
      <c r="B4841" s="33">
        <v>27.5</v>
      </c>
    </row>
    <row r="4842" spans="1:2" x14ac:dyDescent="0.4">
      <c r="A4842" s="32">
        <v>28948</v>
      </c>
      <c r="B4842" s="33">
        <v>0</v>
      </c>
    </row>
    <row r="4843" spans="1:2" x14ac:dyDescent="0.4">
      <c r="A4843" s="32">
        <v>30489</v>
      </c>
      <c r="B4843" s="33">
        <v>16</v>
      </c>
    </row>
    <row r="4844" spans="1:2" x14ac:dyDescent="0.4">
      <c r="A4844" s="32">
        <v>18579</v>
      </c>
      <c r="B4844" s="33">
        <v>3.5</v>
      </c>
    </row>
    <row r="4845" spans="1:2" x14ac:dyDescent="0.4">
      <c r="A4845" s="32">
        <v>18578</v>
      </c>
      <c r="B4845" s="33">
        <v>3.6</v>
      </c>
    </row>
    <row r="4846" spans="1:2" x14ac:dyDescent="0.4">
      <c r="A4846" s="32">
        <v>18580</v>
      </c>
      <c r="B4846" s="33">
        <v>3.6</v>
      </c>
    </row>
    <row r="4847" spans="1:2" x14ac:dyDescent="0.4">
      <c r="A4847" s="32">
        <v>16770</v>
      </c>
      <c r="B4847" s="33">
        <v>3</v>
      </c>
    </row>
    <row r="4848" spans="1:2" x14ac:dyDescent="0.4">
      <c r="A4848" s="32">
        <v>16775</v>
      </c>
      <c r="B4848" s="33">
        <v>2</v>
      </c>
    </row>
    <row r="4849" spans="1:2" x14ac:dyDescent="0.4">
      <c r="A4849" s="32">
        <v>16774</v>
      </c>
      <c r="B4849" s="33">
        <v>3.5</v>
      </c>
    </row>
    <row r="4850" spans="1:2" x14ac:dyDescent="0.4">
      <c r="A4850" s="32">
        <v>16773</v>
      </c>
      <c r="B4850" s="33">
        <v>2</v>
      </c>
    </row>
    <row r="4851" spans="1:2" x14ac:dyDescent="0.4">
      <c r="A4851" s="32">
        <v>16771</v>
      </c>
      <c r="B4851" s="33">
        <v>3</v>
      </c>
    </row>
    <row r="4852" spans="1:2" x14ac:dyDescent="0.4">
      <c r="A4852" s="32">
        <v>32127</v>
      </c>
      <c r="B4852" s="33">
        <v>2</v>
      </c>
    </row>
    <row r="4853" spans="1:2" x14ac:dyDescent="0.4">
      <c r="A4853" s="32">
        <v>16776</v>
      </c>
      <c r="B4853" s="33">
        <v>2</v>
      </c>
    </row>
    <row r="4854" spans="1:2" x14ac:dyDescent="0.4">
      <c r="A4854" s="32">
        <v>32136</v>
      </c>
      <c r="B4854" s="33">
        <v>3</v>
      </c>
    </row>
    <row r="4855" spans="1:2" x14ac:dyDescent="0.4">
      <c r="A4855" s="32">
        <v>16981</v>
      </c>
      <c r="B4855" s="33">
        <v>2.2999999999999998</v>
      </c>
    </row>
    <row r="4856" spans="1:2" x14ac:dyDescent="0.4">
      <c r="A4856" s="32">
        <v>28097</v>
      </c>
      <c r="B4856" s="33">
        <v>2</v>
      </c>
    </row>
    <row r="4857" spans="1:2" x14ac:dyDescent="0.4">
      <c r="A4857" s="32">
        <v>28817</v>
      </c>
      <c r="B4857" s="33">
        <v>2.2999999999999998</v>
      </c>
    </row>
    <row r="4858" spans="1:2" x14ac:dyDescent="0.4">
      <c r="A4858" s="32">
        <v>16982</v>
      </c>
      <c r="B4858" s="33">
        <v>2</v>
      </c>
    </row>
    <row r="4859" spans="1:2" x14ac:dyDescent="0.4">
      <c r="A4859" s="32">
        <v>16984</v>
      </c>
      <c r="B4859" s="33">
        <v>2</v>
      </c>
    </row>
    <row r="4860" spans="1:2" x14ac:dyDescent="0.4">
      <c r="A4860" s="32">
        <v>18581</v>
      </c>
      <c r="B4860" s="33">
        <v>3.4</v>
      </c>
    </row>
    <row r="4861" spans="1:2" x14ac:dyDescent="0.4">
      <c r="A4861" s="32">
        <v>18582</v>
      </c>
      <c r="B4861" s="33">
        <v>4</v>
      </c>
    </row>
    <row r="4862" spans="1:2" x14ac:dyDescent="0.4">
      <c r="A4862" s="32">
        <v>16257</v>
      </c>
      <c r="B4862" s="33">
        <v>6.9</v>
      </c>
    </row>
    <row r="4863" spans="1:2" x14ac:dyDescent="0.4">
      <c r="A4863" s="32">
        <v>15839</v>
      </c>
      <c r="B4863" s="33">
        <v>7.5</v>
      </c>
    </row>
    <row r="4864" spans="1:2" x14ac:dyDescent="0.4">
      <c r="A4864" s="32">
        <v>22215</v>
      </c>
      <c r="B4864" s="33">
        <v>6.3</v>
      </c>
    </row>
    <row r="4865" spans="1:2" x14ac:dyDescent="0.4">
      <c r="A4865" s="32">
        <v>15851</v>
      </c>
      <c r="B4865" s="33">
        <v>7.5</v>
      </c>
    </row>
    <row r="4866" spans="1:2" x14ac:dyDescent="0.4">
      <c r="A4866" s="32">
        <v>15844</v>
      </c>
      <c r="B4866" s="33">
        <v>6.5</v>
      </c>
    </row>
    <row r="4867" spans="1:2" x14ac:dyDescent="0.4">
      <c r="A4867" s="32">
        <v>15843</v>
      </c>
      <c r="B4867" s="33">
        <v>7.2</v>
      </c>
    </row>
    <row r="4868" spans="1:2" x14ac:dyDescent="0.4">
      <c r="A4868" s="32">
        <v>27180</v>
      </c>
      <c r="B4868" s="33">
        <v>12.2</v>
      </c>
    </row>
    <row r="4869" spans="1:2" x14ac:dyDescent="0.4">
      <c r="A4869" s="32">
        <v>15841</v>
      </c>
      <c r="B4869" s="33">
        <v>6.9</v>
      </c>
    </row>
    <row r="4870" spans="1:2" x14ac:dyDescent="0.4">
      <c r="A4870" s="32">
        <v>15842</v>
      </c>
      <c r="B4870" s="33">
        <v>7.2</v>
      </c>
    </row>
    <row r="4871" spans="1:2" x14ac:dyDescent="0.4">
      <c r="A4871" s="32">
        <v>15840</v>
      </c>
      <c r="B4871" s="33">
        <v>7.3</v>
      </c>
    </row>
    <row r="4872" spans="1:2" x14ac:dyDescent="0.4">
      <c r="A4872" s="32">
        <v>28694</v>
      </c>
      <c r="B4872" s="33">
        <v>2</v>
      </c>
    </row>
    <row r="4873" spans="1:2" x14ac:dyDescent="0.4">
      <c r="A4873" s="32">
        <v>17770</v>
      </c>
      <c r="B4873" s="33">
        <v>1</v>
      </c>
    </row>
    <row r="4874" spans="1:2" x14ac:dyDescent="0.4">
      <c r="A4874" s="32">
        <v>28552</v>
      </c>
      <c r="B4874" s="33">
        <v>12.9</v>
      </c>
    </row>
    <row r="4875" spans="1:2" x14ac:dyDescent="0.4">
      <c r="A4875" s="32">
        <v>2028079</v>
      </c>
      <c r="B4875" s="33">
        <v>43</v>
      </c>
    </row>
    <row r="4876" spans="1:2" x14ac:dyDescent="0.4">
      <c r="A4876" s="32">
        <v>10474</v>
      </c>
      <c r="B4876" s="33">
        <v>8.1999999999999993</v>
      </c>
    </row>
    <row r="4877" spans="1:2" x14ac:dyDescent="0.4">
      <c r="A4877" s="32">
        <v>10475</v>
      </c>
      <c r="B4877" s="33">
        <v>7</v>
      </c>
    </row>
    <row r="4878" spans="1:2" x14ac:dyDescent="0.4">
      <c r="A4878" s="32">
        <v>10476</v>
      </c>
      <c r="B4878" s="33">
        <v>7.9</v>
      </c>
    </row>
    <row r="4879" spans="1:2" x14ac:dyDescent="0.4">
      <c r="A4879" s="32">
        <v>29543</v>
      </c>
      <c r="B4879" s="33">
        <v>0</v>
      </c>
    </row>
    <row r="4880" spans="1:2" x14ac:dyDescent="0.4">
      <c r="A4880" s="32">
        <v>29544</v>
      </c>
      <c r="B4880" s="33">
        <v>0</v>
      </c>
    </row>
    <row r="4881" spans="1:2" x14ac:dyDescent="0.4">
      <c r="A4881" s="32">
        <v>10477</v>
      </c>
      <c r="B4881" s="33">
        <v>7.5</v>
      </c>
    </row>
    <row r="4882" spans="1:2" x14ac:dyDescent="0.4">
      <c r="A4882" s="32">
        <v>2032004</v>
      </c>
      <c r="B4882" s="33">
        <v>58.9</v>
      </c>
    </row>
    <row r="4883" spans="1:2" x14ac:dyDescent="0.4">
      <c r="A4883" s="32">
        <v>31294</v>
      </c>
      <c r="B4883" s="33">
        <v>14.6</v>
      </c>
    </row>
    <row r="4884" spans="1:2" x14ac:dyDescent="0.4">
      <c r="A4884" s="32">
        <v>2031637</v>
      </c>
      <c r="B4884" s="33">
        <v>38.5</v>
      </c>
    </row>
    <row r="4885" spans="1:2" x14ac:dyDescent="0.4">
      <c r="A4885" s="32">
        <v>2023483</v>
      </c>
      <c r="B4885" s="33">
        <v>27</v>
      </c>
    </row>
    <row r="4886" spans="1:2" x14ac:dyDescent="0.4">
      <c r="A4886" s="32">
        <v>23478</v>
      </c>
      <c r="B4886" s="33">
        <v>3.8</v>
      </c>
    </row>
    <row r="4887" spans="1:2" x14ac:dyDescent="0.4">
      <c r="A4887" s="32">
        <v>2027962</v>
      </c>
      <c r="B4887" s="33">
        <v>80</v>
      </c>
    </row>
    <row r="4888" spans="1:2" x14ac:dyDescent="0.4">
      <c r="A4888" s="32">
        <v>2011402</v>
      </c>
      <c r="B4888" s="33">
        <v>27.9</v>
      </c>
    </row>
    <row r="4889" spans="1:2" x14ac:dyDescent="0.4">
      <c r="A4889" s="32">
        <v>2011404</v>
      </c>
      <c r="B4889" s="33">
        <v>27.9</v>
      </c>
    </row>
    <row r="4890" spans="1:2" x14ac:dyDescent="0.4">
      <c r="A4890" s="32">
        <v>11320</v>
      </c>
      <c r="B4890" s="33">
        <v>10.4</v>
      </c>
    </row>
    <row r="4891" spans="1:2" x14ac:dyDescent="0.4">
      <c r="A4891" s="32">
        <v>11314</v>
      </c>
      <c r="B4891" s="33">
        <v>16.600000000000001</v>
      </c>
    </row>
    <row r="4892" spans="1:2" x14ac:dyDescent="0.4">
      <c r="A4892" s="32">
        <v>2011315</v>
      </c>
      <c r="B4892" s="33">
        <v>68.900000000000006</v>
      </c>
    </row>
    <row r="4893" spans="1:2" x14ac:dyDescent="0.4">
      <c r="A4893" s="32">
        <v>2029353</v>
      </c>
      <c r="B4893" s="33">
        <v>78.900000000000006</v>
      </c>
    </row>
    <row r="4894" spans="1:2" x14ac:dyDescent="0.4">
      <c r="A4894" s="32">
        <v>10284</v>
      </c>
      <c r="B4894" s="33">
        <v>12.7</v>
      </c>
    </row>
    <row r="4895" spans="1:2" x14ac:dyDescent="0.4">
      <c r="A4895" s="32">
        <v>2023485</v>
      </c>
      <c r="B4895" s="33">
        <v>55</v>
      </c>
    </row>
    <row r="4896" spans="1:2" x14ac:dyDescent="0.4">
      <c r="A4896" s="32">
        <v>2012079</v>
      </c>
      <c r="B4896" s="33">
        <v>64.400000000000006</v>
      </c>
    </row>
    <row r="4897" spans="1:2" x14ac:dyDescent="0.4">
      <c r="A4897" s="32">
        <v>11285</v>
      </c>
      <c r="B4897" s="33">
        <v>14</v>
      </c>
    </row>
    <row r="4898" spans="1:2" x14ac:dyDescent="0.4">
      <c r="A4898" s="32">
        <v>2011284</v>
      </c>
      <c r="B4898" s="33">
        <v>64.900000000000006</v>
      </c>
    </row>
    <row r="4899" spans="1:2" x14ac:dyDescent="0.4">
      <c r="A4899" s="32">
        <v>2029948</v>
      </c>
      <c r="B4899" s="33">
        <v>40.9</v>
      </c>
    </row>
    <row r="4900" spans="1:2" x14ac:dyDescent="0.4">
      <c r="A4900" s="32">
        <v>22663</v>
      </c>
      <c r="B4900" s="33">
        <v>4.9000000000000004</v>
      </c>
    </row>
    <row r="4901" spans="1:2" x14ac:dyDescent="0.4">
      <c r="A4901" s="32">
        <v>2012080</v>
      </c>
      <c r="B4901" s="33">
        <v>55.9</v>
      </c>
    </row>
    <row r="4902" spans="1:2" x14ac:dyDescent="0.4">
      <c r="A4902" s="32">
        <v>2011286</v>
      </c>
      <c r="B4902" s="33">
        <v>74.900000000000006</v>
      </c>
    </row>
    <row r="4903" spans="1:2" x14ac:dyDescent="0.4">
      <c r="A4903" s="32">
        <v>2011287</v>
      </c>
      <c r="B4903" s="33">
        <v>92</v>
      </c>
    </row>
    <row r="4904" spans="1:2" x14ac:dyDescent="0.4">
      <c r="A4904" s="32">
        <v>2011291</v>
      </c>
      <c r="B4904" s="33">
        <v>89.9</v>
      </c>
    </row>
    <row r="4905" spans="1:2" x14ac:dyDescent="0.4">
      <c r="A4905" s="32">
        <v>2011241</v>
      </c>
      <c r="B4905" s="33">
        <v>38.9</v>
      </c>
    </row>
    <row r="4906" spans="1:2" x14ac:dyDescent="0.4">
      <c r="A4906" s="32">
        <v>2011403</v>
      </c>
      <c r="B4906" s="33">
        <v>25</v>
      </c>
    </row>
    <row r="4907" spans="1:2" x14ac:dyDescent="0.4">
      <c r="A4907" s="32">
        <v>2011292</v>
      </c>
      <c r="B4907" s="33">
        <v>75.900000000000006</v>
      </c>
    </row>
    <row r="4908" spans="1:2" x14ac:dyDescent="0.4">
      <c r="A4908" s="32">
        <v>11312</v>
      </c>
      <c r="B4908" s="33">
        <v>15.2</v>
      </c>
    </row>
    <row r="4909" spans="1:2" x14ac:dyDescent="0.4">
      <c r="A4909" s="32">
        <v>2011316</v>
      </c>
      <c r="B4909" s="33">
        <v>63.9</v>
      </c>
    </row>
    <row r="4910" spans="1:2" x14ac:dyDescent="0.4">
      <c r="A4910" s="32">
        <v>2028060</v>
      </c>
      <c r="B4910" s="33">
        <v>21</v>
      </c>
    </row>
    <row r="4911" spans="1:2" x14ac:dyDescent="0.4">
      <c r="A4911" s="32">
        <v>2016394</v>
      </c>
      <c r="B4911" s="33">
        <v>46.9</v>
      </c>
    </row>
    <row r="4912" spans="1:2" x14ac:dyDescent="0.4">
      <c r="A4912" s="32">
        <v>2031194</v>
      </c>
      <c r="B4912" s="33">
        <v>94.9</v>
      </c>
    </row>
    <row r="4913" spans="1:2" x14ac:dyDescent="0.4">
      <c r="A4913" s="32">
        <v>2023484</v>
      </c>
      <c r="B4913" s="33">
        <v>51.5</v>
      </c>
    </row>
    <row r="4914" spans="1:2" x14ac:dyDescent="0.4">
      <c r="A4914" s="32">
        <v>2016410</v>
      </c>
      <c r="B4914" s="33">
        <v>28.2</v>
      </c>
    </row>
    <row r="4915" spans="1:2" x14ac:dyDescent="0.4">
      <c r="A4915" s="32">
        <v>2016408</v>
      </c>
      <c r="B4915" s="33">
        <v>9.6</v>
      </c>
    </row>
    <row r="4916" spans="1:2" x14ac:dyDescent="0.4">
      <c r="A4916" s="32">
        <v>2016395</v>
      </c>
      <c r="B4916" s="33">
        <v>66.900000000000006</v>
      </c>
    </row>
    <row r="4917" spans="1:2" x14ac:dyDescent="0.4">
      <c r="A4917" s="32">
        <v>2011242</v>
      </c>
      <c r="B4917" s="33">
        <v>51.9</v>
      </c>
    </row>
    <row r="4918" spans="1:2" x14ac:dyDescent="0.4">
      <c r="A4918" s="32">
        <v>27299</v>
      </c>
      <c r="B4918" s="33">
        <v>5.3</v>
      </c>
    </row>
    <row r="4919" spans="1:2" x14ac:dyDescent="0.4">
      <c r="A4919" s="32">
        <v>2028218</v>
      </c>
      <c r="B4919" s="33">
        <v>41.9</v>
      </c>
    </row>
    <row r="4920" spans="1:2" x14ac:dyDescent="0.4">
      <c r="A4920" s="32">
        <v>31284</v>
      </c>
      <c r="B4920" s="33">
        <v>4.9000000000000004</v>
      </c>
    </row>
    <row r="4921" spans="1:2" x14ac:dyDescent="0.4">
      <c r="A4921" s="32">
        <v>2011294</v>
      </c>
      <c r="B4921" s="33">
        <v>39.200000000000003</v>
      </c>
    </row>
    <row r="4922" spans="1:2" x14ac:dyDescent="0.4">
      <c r="A4922" s="32">
        <v>11326</v>
      </c>
      <c r="B4922" s="33">
        <v>9.5</v>
      </c>
    </row>
    <row r="4923" spans="1:2" x14ac:dyDescent="0.4">
      <c r="A4923" s="32">
        <v>2016300</v>
      </c>
      <c r="B4923" s="33">
        <v>42</v>
      </c>
    </row>
    <row r="4924" spans="1:2" x14ac:dyDescent="0.4">
      <c r="A4924" s="32">
        <v>11321</v>
      </c>
      <c r="B4924" s="33">
        <v>26.6</v>
      </c>
    </row>
    <row r="4925" spans="1:2" x14ac:dyDescent="0.4">
      <c r="A4925" s="32">
        <v>11324</v>
      </c>
      <c r="B4925" s="33">
        <v>17.3</v>
      </c>
    </row>
    <row r="4926" spans="1:2" x14ac:dyDescent="0.4">
      <c r="A4926" s="32">
        <v>2012081</v>
      </c>
      <c r="B4926" s="33">
        <v>44</v>
      </c>
    </row>
    <row r="4927" spans="1:2" x14ac:dyDescent="0.4">
      <c r="A4927" s="32">
        <v>32015</v>
      </c>
      <c r="B4927" s="33">
        <v>10.5</v>
      </c>
    </row>
    <row r="4928" spans="1:2" x14ac:dyDescent="0.4">
      <c r="A4928" s="32">
        <v>12082</v>
      </c>
      <c r="B4928" s="33">
        <v>10.5</v>
      </c>
    </row>
    <row r="4929" spans="1:2" x14ac:dyDescent="0.4">
      <c r="A4929" s="32">
        <v>2012086</v>
      </c>
      <c r="B4929" s="33">
        <v>34</v>
      </c>
    </row>
    <row r="4930" spans="1:2" x14ac:dyDescent="0.4">
      <c r="A4930" s="32">
        <v>22597</v>
      </c>
      <c r="B4930" s="33">
        <v>3.3</v>
      </c>
    </row>
    <row r="4931" spans="1:2" x14ac:dyDescent="0.4">
      <c r="A4931" s="32">
        <v>2011295</v>
      </c>
      <c r="B4931" s="33">
        <v>44</v>
      </c>
    </row>
    <row r="4932" spans="1:2" x14ac:dyDescent="0.4">
      <c r="A4932" s="32">
        <v>2016302</v>
      </c>
      <c r="B4932" s="33">
        <v>52.9</v>
      </c>
    </row>
    <row r="4933" spans="1:2" x14ac:dyDescent="0.4">
      <c r="A4933" s="32">
        <v>2011243</v>
      </c>
      <c r="B4933" s="33">
        <v>32.9</v>
      </c>
    </row>
    <row r="4934" spans="1:2" x14ac:dyDescent="0.4">
      <c r="A4934" s="32">
        <v>32861</v>
      </c>
      <c r="B4934" s="33">
        <v>21.2</v>
      </c>
    </row>
    <row r="4935" spans="1:2" x14ac:dyDescent="0.4">
      <c r="A4935" s="32">
        <v>2011245</v>
      </c>
      <c r="B4935" s="33">
        <v>25</v>
      </c>
    </row>
    <row r="4936" spans="1:2" x14ac:dyDescent="0.4">
      <c r="A4936" s="32">
        <v>2016392</v>
      </c>
      <c r="B4936" s="33">
        <v>22.9</v>
      </c>
    </row>
    <row r="4937" spans="1:2" x14ac:dyDescent="0.4">
      <c r="A4937" s="32">
        <v>28022</v>
      </c>
      <c r="B4937" s="33">
        <v>2.8</v>
      </c>
    </row>
    <row r="4938" spans="1:2" x14ac:dyDescent="0.4">
      <c r="A4938" s="32">
        <v>2011406</v>
      </c>
      <c r="B4938" s="33">
        <v>43.9</v>
      </c>
    </row>
    <row r="4939" spans="1:2" x14ac:dyDescent="0.4">
      <c r="A4939" s="32">
        <v>23479</v>
      </c>
      <c r="B4939" s="33">
        <v>2.9</v>
      </c>
    </row>
    <row r="4940" spans="1:2" x14ac:dyDescent="0.4">
      <c r="A4940" s="32">
        <v>27947</v>
      </c>
      <c r="B4940" s="33">
        <v>3</v>
      </c>
    </row>
    <row r="4941" spans="1:2" x14ac:dyDescent="0.4">
      <c r="A4941" s="32">
        <v>2023552</v>
      </c>
      <c r="B4941" s="33">
        <v>39.9</v>
      </c>
    </row>
    <row r="4942" spans="1:2" x14ac:dyDescent="0.4">
      <c r="A4942" s="32">
        <v>11329</v>
      </c>
      <c r="B4942" s="33">
        <v>9.9</v>
      </c>
    </row>
    <row r="4943" spans="1:2" x14ac:dyDescent="0.4">
      <c r="A4943" s="32">
        <v>2011246</v>
      </c>
      <c r="B4943" s="33">
        <v>44.9</v>
      </c>
    </row>
    <row r="4944" spans="1:2" x14ac:dyDescent="0.4">
      <c r="A4944" s="32">
        <v>32203</v>
      </c>
      <c r="B4944" s="33">
        <v>0</v>
      </c>
    </row>
    <row r="4945" spans="1:2" x14ac:dyDescent="0.4">
      <c r="A4945" s="32">
        <v>22705</v>
      </c>
      <c r="B4945" s="33">
        <v>6.5</v>
      </c>
    </row>
    <row r="4946" spans="1:2" x14ac:dyDescent="0.4">
      <c r="A4946" s="32">
        <v>2023481</v>
      </c>
      <c r="B4946" s="33">
        <v>17.899999999999999</v>
      </c>
    </row>
    <row r="4947" spans="1:2" x14ac:dyDescent="0.4">
      <c r="A4947" s="32">
        <v>2011405</v>
      </c>
      <c r="B4947" s="33">
        <v>18.5</v>
      </c>
    </row>
    <row r="4948" spans="1:2" x14ac:dyDescent="0.4">
      <c r="A4948" s="32">
        <v>31289</v>
      </c>
      <c r="B4948" s="33">
        <v>3.8</v>
      </c>
    </row>
    <row r="4949" spans="1:2" x14ac:dyDescent="0.4">
      <c r="A4949" s="32">
        <v>2010286</v>
      </c>
      <c r="B4949" s="33">
        <v>29.9</v>
      </c>
    </row>
    <row r="4950" spans="1:2" x14ac:dyDescent="0.4">
      <c r="A4950" s="32">
        <v>28218</v>
      </c>
      <c r="B4950" s="33">
        <v>4.9000000000000004</v>
      </c>
    </row>
    <row r="4951" spans="1:2" x14ac:dyDescent="0.4">
      <c r="A4951" s="32">
        <v>2011247</v>
      </c>
      <c r="B4951" s="33">
        <v>42.9</v>
      </c>
    </row>
    <row r="4952" spans="1:2" x14ac:dyDescent="0.4">
      <c r="A4952" s="32">
        <v>2023482</v>
      </c>
      <c r="B4952" s="33">
        <v>20.5</v>
      </c>
    </row>
    <row r="4953" spans="1:2" x14ac:dyDescent="0.4">
      <c r="A4953" s="32">
        <v>23476</v>
      </c>
      <c r="B4953" s="33">
        <v>3.6</v>
      </c>
    </row>
    <row r="4954" spans="1:2" x14ac:dyDescent="0.4">
      <c r="A4954" s="32">
        <v>2016396</v>
      </c>
      <c r="B4954" s="33">
        <v>28.9</v>
      </c>
    </row>
    <row r="4955" spans="1:2" x14ac:dyDescent="0.4">
      <c r="A4955" s="32">
        <v>11297</v>
      </c>
      <c r="B4955" s="33">
        <v>4.5</v>
      </c>
    </row>
    <row r="4956" spans="1:2" x14ac:dyDescent="0.4">
      <c r="A4956" s="32">
        <v>2022664</v>
      </c>
      <c r="B4956" s="33">
        <v>37.6</v>
      </c>
    </row>
    <row r="4957" spans="1:2" x14ac:dyDescent="0.4">
      <c r="A4957" s="32">
        <v>2011410</v>
      </c>
      <c r="B4957" s="33">
        <v>22.9</v>
      </c>
    </row>
    <row r="4958" spans="1:2" x14ac:dyDescent="0.4">
      <c r="A4958" s="32">
        <v>2016406</v>
      </c>
      <c r="B4958" s="33">
        <v>22.67</v>
      </c>
    </row>
    <row r="4959" spans="1:2" x14ac:dyDescent="0.4">
      <c r="A4959" s="32">
        <v>2016397</v>
      </c>
      <c r="B4959" s="33">
        <v>30</v>
      </c>
    </row>
    <row r="4960" spans="1:2" x14ac:dyDescent="0.4">
      <c r="A4960" s="32">
        <v>11318</v>
      </c>
      <c r="B4960" s="33">
        <v>9.1</v>
      </c>
    </row>
    <row r="4961" spans="1:2" x14ac:dyDescent="0.4">
      <c r="A4961" s="32">
        <v>2012085</v>
      </c>
      <c r="B4961" s="33">
        <v>19.5</v>
      </c>
    </row>
    <row r="4962" spans="1:2" x14ac:dyDescent="0.4">
      <c r="A4962" s="32">
        <v>2012084</v>
      </c>
      <c r="B4962" s="33">
        <v>25.2</v>
      </c>
    </row>
    <row r="4963" spans="1:2" x14ac:dyDescent="0.4">
      <c r="A4963" s="32">
        <v>2011249</v>
      </c>
      <c r="B4963" s="33">
        <v>29.9</v>
      </c>
    </row>
    <row r="4964" spans="1:2" x14ac:dyDescent="0.4">
      <c r="A4964" s="32">
        <v>2028951</v>
      </c>
      <c r="B4964" s="33">
        <v>15</v>
      </c>
    </row>
    <row r="4965" spans="1:2" x14ac:dyDescent="0.4">
      <c r="A4965" s="32">
        <v>2011408</v>
      </c>
      <c r="B4965" s="33">
        <v>19.5</v>
      </c>
    </row>
    <row r="4966" spans="1:2" x14ac:dyDescent="0.4">
      <c r="A4966" s="32">
        <v>27948</v>
      </c>
      <c r="B4966" s="33">
        <v>3</v>
      </c>
    </row>
    <row r="4967" spans="1:2" x14ac:dyDescent="0.4">
      <c r="A4967" s="32">
        <v>10922</v>
      </c>
      <c r="B4967" s="33">
        <v>12.9</v>
      </c>
    </row>
    <row r="4968" spans="1:2" x14ac:dyDescent="0.4">
      <c r="A4968" s="32">
        <v>28459</v>
      </c>
      <c r="B4968" s="33">
        <v>10.8</v>
      </c>
    </row>
    <row r="4969" spans="1:2" x14ac:dyDescent="0.4">
      <c r="A4969" s="32">
        <v>15091</v>
      </c>
      <c r="B4969" s="33">
        <v>15</v>
      </c>
    </row>
    <row r="4970" spans="1:2" x14ac:dyDescent="0.4">
      <c r="A4970" s="32">
        <v>17124</v>
      </c>
      <c r="B4970" s="33">
        <v>11.9</v>
      </c>
    </row>
    <row r="4971" spans="1:2" x14ac:dyDescent="0.4">
      <c r="A4971" s="32">
        <v>28325</v>
      </c>
      <c r="B4971" s="33">
        <v>13.5</v>
      </c>
    </row>
    <row r="4972" spans="1:2" x14ac:dyDescent="0.4">
      <c r="A4972" s="32">
        <v>32104</v>
      </c>
      <c r="B4972" s="33">
        <v>12.9</v>
      </c>
    </row>
    <row r="4973" spans="1:2" x14ac:dyDescent="0.4">
      <c r="A4973" s="32">
        <v>31925</v>
      </c>
      <c r="B4973" s="33">
        <v>15.9</v>
      </c>
    </row>
    <row r="4974" spans="1:2" x14ac:dyDescent="0.4">
      <c r="A4974" s="32">
        <v>15092</v>
      </c>
      <c r="B4974" s="33">
        <v>10.5</v>
      </c>
    </row>
    <row r="4975" spans="1:2" x14ac:dyDescent="0.4">
      <c r="A4975" s="32">
        <v>11035</v>
      </c>
      <c r="B4975" s="33">
        <v>19.5</v>
      </c>
    </row>
    <row r="4976" spans="1:2" x14ac:dyDescent="0.4">
      <c r="A4976" s="32">
        <v>29605</v>
      </c>
      <c r="B4976" s="33">
        <v>7.9</v>
      </c>
    </row>
    <row r="4977" spans="1:2" x14ac:dyDescent="0.4">
      <c r="A4977" s="32">
        <v>32419</v>
      </c>
      <c r="B4977" s="33">
        <v>8</v>
      </c>
    </row>
    <row r="4978" spans="1:2" x14ac:dyDescent="0.4">
      <c r="A4978" s="32">
        <v>29751</v>
      </c>
      <c r="B4978" s="33">
        <v>7.9</v>
      </c>
    </row>
    <row r="4979" spans="1:2" x14ac:dyDescent="0.4">
      <c r="A4979" s="32">
        <v>29752</v>
      </c>
      <c r="B4979" s="33">
        <v>12</v>
      </c>
    </row>
    <row r="4980" spans="1:2" x14ac:dyDescent="0.4">
      <c r="A4980" s="32">
        <v>29763</v>
      </c>
      <c r="B4980" s="33">
        <v>8.9</v>
      </c>
    </row>
    <row r="4981" spans="1:2" x14ac:dyDescent="0.4">
      <c r="A4981" s="32">
        <v>29764</v>
      </c>
      <c r="B4981" s="33">
        <v>12.9</v>
      </c>
    </row>
    <row r="4982" spans="1:2" x14ac:dyDescent="0.4">
      <c r="A4982" s="32">
        <v>31528</v>
      </c>
      <c r="B4982" s="33">
        <v>49.9</v>
      </c>
    </row>
    <row r="4983" spans="1:2" x14ac:dyDescent="0.4">
      <c r="A4983" s="32">
        <v>28907</v>
      </c>
      <c r="B4983" s="33">
        <v>7.9</v>
      </c>
    </row>
    <row r="4984" spans="1:2" x14ac:dyDescent="0.4">
      <c r="A4984" s="32">
        <v>28909</v>
      </c>
      <c r="B4984" s="33">
        <v>12.9</v>
      </c>
    </row>
    <row r="4985" spans="1:2" x14ac:dyDescent="0.4">
      <c r="A4985" s="32">
        <v>31527</v>
      </c>
      <c r="B4985" s="33">
        <v>23.9</v>
      </c>
    </row>
    <row r="4986" spans="1:2" x14ac:dyDescent="0.4">
      <c r="A4986" s="32">
        <v>16464</v>
      </c>
      <c r="B4986" s="33">
        <v>7.9</v>
      </c>
    </row>
    <row r="4987" spans="1:2" x14ac:dyDescent="0.4">
      <c r="A4987" s="32">
        <v>16465</v>
      </c>
      <c r="B4987" s="33">
        <v>19.899999999999999</v>
      </c>
    </row>
    <row r="4988" spans="1:2" x14ac:dyDescent="0.4">
      <c r="A4988" s="32">
        <v>31519</v>
      </c>
      <c r="B4988" s="33">
        <v>54.9</v>
      </c>
    </row>
    <row r="4989" spans="1:2" x14ac:dyDescent="0.4">
      <c r="A4989" s="32">
        <v>29766</v>
      </c>
      <c r="B4989" s="33">
        <v>9.9</v>
      </c>
    </row>
    <row r="4990" spans="1:2" x14ac:dyDescent="0.4">
      <c r="A4990" s="32">
        <v>29767</v>
      </c>
      <c r="B4990" s="33">
        <v>12.9</v>
      </c>
    </row>
    <row r="4991" spans="1:2" x14ac:dyDescent="0.4">
      <c r="A4991" s="32">
        <v>31525</v>
      </c>
      <c r="B4991" s="33">
        <v>20.9</v>
      </c>
    </row>
    <row r="4992" spans="1:2" x14ac:dyDescent="0.4">
      <c r="A4992" s="32">
        <v>27581</v>
      </c>
      <c r="B4992" s="33">
        <v>25</v>
      </c>
    </row>
    <row r="4993" spans="1:2" x14ac:dyDescent="0.4">
      <c r="A4993" s="32">
        <v>27852</v>
      </c>
      <c r="B4993" s="33">
        <v>14.5</v>
      </c>
    </row>
    <row r="4994" spans="1:2" x14ac:dyDescent="0.4">
      <c r="A4994" s="32">
        <v>13348</v>
      </c>
      <c r="B4994" s="33">
        <v>14.9</v>
      </c>
    </row>
    <row r="4995" spans="1:2" x14ac:dyDescent="0.4">
      <c r="A4995" s="32">
        <v>27853</v>
      </c>
      <c r="B4995" s="33">
        <v>15.5</v>
      </c>
    </row>
    <row r="4996" spans="1:2" x14ac:dyDescent="0.4">
      <c r="A4996" s="32">
        <v>27854</v>
      </c>
      <c r="B4996" s="33">
        <v>9.5</v>
      </c>
    </row>
    <row r="4997" spans="1:2" x14ac:dyDescent="0.4">
      <c r="A4997" s="32">
        <v>28151</v>
      </c>
      <c r="B4997" s="33">
        <v>33.9</v>
      </c>
    </row>
    <row r="4998" spans="1:2" x14ac:dyDescent="0.4">
      <c r="A4998" s="32">
        <v>27855</v>
      </c>
      <c r="B4998" s="33">
        <v>29.5</v>
      </c>
    </row>
    <row r="4999" spans="1:2" x14ac:dyDescent="0.4">
      <c r="A4999" s="32">
        <v>27857</v>
      </c>
      <c r="B4999" s="33">
        <v>20.9</v>
      </c>
    </row>
    <row r="5000" spans="1:2" x14ac:dyDescent="0.4">
      <c r="A5000" s="32">
        <v>27856</v>
      </c>
      <c r="B5000" s="33">
        <v>29.5</v>
      </c>
    </row>
    <row r="5001" spans="1:2" x14ac:dyDescent="0.4">
      <c r="A5001" s="32">
        <v>17948</v>
      </c>
      <c r="B5001" s="33">
        <v>32.5</v>
      </c>
    </row>
    <row r="5002" spans="1:2" x14ac:dyDescent="0.4">
      <c r="A5002" s="32">
        <v>27858</v>
      </c>
      <c r="B5002" s="33">
        <v>26.8</v>
      </c>
    </row>
    <row r="5003" spans="1:2" x14ac:dyDescent="0.4">
      <c r="A5003" s="32">
        <v>29955</v>
      </c>
      <c r="B5003" s="33">
        <v>29.5</v>
      </c>
    </row>
    <row r="5004" spans="1:2" x14ac:dyDescent="0.4">
      <c r="A5004" s="32">
        <v>27860</v>
      </c>
      <c r="B5004" s="33">
        <v>15.3</v>
      </c>
    </row>
    <row r="5005" spans="1:2" x14ac:dyDescent="0.4">
      <c r="A5005" s="32">
        <v>29856</v>
      </c>
      <c r="B5005" s="33">
        <v>25.9</v>
      </c>
    </row>
    <row r="5006" spans="1:2" x14ac:dyDescent="0.4">
      <c r="A5006" s="32">
        <v>27859</v>
      </c>
      <c r="B5006" s="33">
        <v>25.9</v>
      </c>
    </row>
    <row r="5007" spans="1:2" x14ac:dyDescent="0.4">
      <c r="A5007" s="32">
        <v>27863</v>
      </c>
      <c r="B5007" s="33">
        <v>18.899999999999999</v>
      </c>
    </row>
    <row r="5008" spans="1:2" x14ac:dyDescent="0.4">
      <c r="A5008" s="32">
        <v>22669</v>
      </c>
      <c r="B5008" s="33">
        <v>33</v>
      </c>
    </row>
    <row r="5009" spans="1:2" x14ac:dyDescent="0.4">
      <c r="A5009" s="32">
        <v>27862</v>
      </c>
      <c r="B5009" s="33">
        <v>29.5</v>
      </c>
    </row>
    <row r="5010" spans="1:2" x14ac:dyDescent="0.4">
      <c r="A5010" s="32">
        <v>17742</v>
      </c>
      <c r="B5010" s="33">
        <v>29.5</v>
      </c>
    </row>
    <row r="5011" spans="1:2" x14ac:dyDescent="0.4">
      <c r="A5011" s="32">
        <v>17949</v>
      </c>
      <c r="B5011" s="33">
        <v>57.6</v>
      </c>
    </row>
    <row r="5012" spans="1:2" x14ac:dyDescent="0.4">
      <c r="A5012" s="32">
        <v>17953</v>
      </c>
      <c r="B5012" s="33">
        <v>23.6</v>
      </c>
    </row>
    <row r="5013" spans="1:2" x14ac:dyDescent="0.4">
      <c r="A5013" s="32">
        <v>13351</v>
      </c>
      <c r="B5013" s="33">
        <v>3.9</v>
      </c>
    </row>
    <row r="5014" spans="1:2" x14ac:dyDescent="0.4">
      <c r="A5014" s="32">
        <v>13352</v>
      </c>
      <c r="B5014" s="33">
        <v>3.9</v>
      </c>
    </row>
    <row r="5015" spans="1:2" x14ac:dyDescent="0.4">
      <c r="A5015" s="32">
        <v>32813</v>
      </c>
      <c r="B5015" s="33">
        <v>8.9</v>
      </c>
    </row>
    <row r="5016" spans="1:2" x14ac:dyDescent="0.4">
      <c r="A5016" s="32">
        <v>28063</v>
      </c>
      <c r="B5016" s="33">
        <v>3.9</v>
      </c>
    </row>
    <row r="5017" spans="1:2" x14ac:dyDescent="0.4">
      <c r="A5017" s="32">
        <v>13353</v>
      </c>
      <c r="B5017" s="33">
        <v>3.9</v>
      </c>
    </row>
    <row r="5018" spans="1:2" x14ac:dyDescent="0.4">
      <c r="A5018" s="32">
        <v>16974</v>
      </c>
      <c r="B5018" s="33">
        <v>3.9</v>
      </c>
    </row>
    <row r="5019" spans="1:2" x14ac:dyDescent="0.4">
      <c r="A5019" s="32">
        <v>27614</v>
      </c>
      <c r="B5019" s="33">
        <v>49.9</v>
      </c>
    </row>
    <row r="5020" spans="1:2" x14ac:dyDescent="0.4">
      <c r="A5020" s="32">
        <v>16976</v>
      </c>
      <c r="B5020" s="33">
        <v>49.5</v>
      </c>
    </row>
    <row r="5021" spans="1:2" x14ac:dyDescent="0.4">
      <c r="A5021" s="32">
        <v>22667</v>
      </c>
      <c r="B5021" s="33">
        <v>32.5</v>
      </c>
    </row>
    <row r="5022" spans="1:2" x14ac:dyDescent="0.4">
      <c r="A5022" s="32">
        <v>27865</v>
      </c>
      <c r="B5022" s="33">
        <v>20.5</v>
      </c>
    </row>
    <row r="5023" spans="1:2" x14ac:dyDescent="0.4">
      <c r="A5023" s="32">
        <v>17955</v>
      </c>
      <c r="B5023" s="33">
        <v>44.6</v>
      </c>
    </row>
    <row r="5024" spans="1:2" x14ac:dyDescent="0.4">
      <c r="A5024" s="32">
        <v>32481</v>
      </c>
      <c r="B5024" s="33">
        <v>10.6</v>
      </c>
    </row>
    <row r="5025" spans="1:2" x14ac:dyDescent="0.4">
      <c r="A5025" s="32">
        <v>17947</v>
      </c>
      <c r="B5025" s="33">
        <v>27.9</v>
      </c>
    </row>
    <row r="5026" spans="1:2" x14ac:dyDescent="0.4">
      <c r="A5026" s="32">
        <v>16970</v>
      </c>
      <c r="B5026" s="33">
        <v>40.200000000000003</v>
      </c>
    </row>
    <row r="5027" spans="1:2" x14ac:dyDescent="0.4">
      <c r="A5027" s="32">
        <v>13338</v>
      </c>
      <c r="B5027" s="33">
        <v>17.5</v>
      </c>
    </row>
    <row r="5028" spans="1:2" x14ac:dyDescent="0.4">
      <c r="A5028" s="32">
        <v>27861</v>
      </c>
      <c r="B5028" s="33">
        <v>52.9</v>
      </c>
    </row>
    <row r="5029" spans="1:2" x14ac:dyDescent="0.4">
      <c r="A5029" s="32">
        <v>13337</v>
      </c>
      <c r="B5029" s="33">
        <v>17.5</v>
      </c>
    </row>
    <row r="5030" spans="1:2" x14ac:dyDescent="0.4">
      <c r="A5030" s="32">
        <v>27864</v>
      </c>
      <c r="B5030" s="33">
        <v>32.5</v>
      </c>
    </row>
    <row r="5031" spans="1:2" x14ac:dyDescent="0.4">
      <c r="A5031" s="32">
        <v>28152</v>
      </c>
      <c r="B5031" s="33">
        <v>49.9</v>
      </c>
    </row>
    <row r="5032" spans="1:2" x14ac:dyDescent="0.4">
      <c r="A5032" s="32">
        <v>13349</v>
      </c>
      <c r="B5032" s="33">
        <v>10.6</v>
      </c>
    </row>
    <row r="5033" spans="1:2" x14ac:dyDescent="0.4">
      <c r="A5033" s="32">
        <v>17952</v>
      </c>
      <c r="B5033" s="33">
        <v>18</v>
      </c>
    </row>
    <row r="5034" spans="1:2" x14ac:dyDescent="0.4">
      <c r="A5034" s="32">
        <v>32143</v>
      </c>
      <c r="B5034" s="33">
        <v>22.9</v>
      </c>
    </row>
    <row r="5035" spans="1:2" x14ac:dyDescent="0.4">
      <c r="A5035" s="32">
        <v>17954</v>
      </c>
      <c r="B5035" s="33">
        <v>20.2</v>
      </c>
    </row>
    <row r="5036" spans="1:2" x14ac:dyDescent="0.4">
      <c r="A5036" s="32">
        <v>16973</v>
      </c>
      <c r="B5036" s="33">
        <v>26.5</v>
      </c>
    </row>
    <row r="5037" spans="1:2" x14ac:dyDescent="0.4">
      <c r="A5037" s="32">
        <v>16957</v>
      </c>
      <c r="B5037" s="33">
        <v>11.5</v>
      </c>
    </row>
    <row r="5038" spans="1:2" x14ac:dyDescent="0.4">
      <c r="A5038" s="32">
        <v>13344</v>
      </c>
      <c r="B5038" s="33">
        <v>27</v>
      </c>
    </row>
    <row r="5039" spans="1:2" x14ac:dyDescent="0.4">
      <c r="A5039" s="32">
        <v>18005</v>
      </c>
      <c r="B5039" s="33">
        <v>34.4</v>
      </c>
    </row>
    <row r="5040" spans="1:2" x14ac:dyDescent="0.4">
      <c r="A5040" s="32">
        <v>22671</v>
      </c>
      <c r="B5040" s="33">
        <v>18.899999999999999</v>
      </c>
    </row>
    <row r="5041" spans="1:2" x14ac:dyDescent="0.4">
      <c r="A5041" s="32">
        <v>22670</v>
      </c>
      <c r="B5041" s="33">
        <v>23.9</v>
      </c>
    </row>
    <row r="5042" spans="1:2" x14ac:dyDescent="0.4">
      <c r="A5042" s="32">
        <v>17944</v>
      </c>
      <c r="B5042" s="33">
        <v>15.9</v>
      </c>
    </row>
    <row r="5043" spans="1:2" x14ac:dyDescent="0.4">
      <c r="A5043" s="32">
        <v>10262</v>
      </c>
      <c r="B5043" s="33">
        <v>1.5</v>
      </c>
    </row>
    <row r="5044" spans="1:2" x14ac:dyDescent="0.4">
      <c r="A5044" s="32">
        <v>10341</v>
      </c>
      <c r="B5044" s="33">
        <v>9.4</v>
      </c>
    </row>
    <row r="5045" spans="1:2" x14ac:dyDescent="0.4">
      <c r="A5045" s="32">
        <v>32787</v>
      </c>
      <c r="B5045" s="33">
        <v>0</v>
      </c>
    </row>
    <row r="5046" spans="1:2" x14ac:dyDescent="0.4">
      <c r="A5046" s="32">
        <v>18163</v>
      </c>
      <c r="B5046" s="33">
        <v>10</v>
      </c>
    </row>
    <row r="5047" spans="1:2" x14ac:dyDescent="0.4">
      <c r="A5047" s="32">
        <v>18329</v>
      </c>
      <c r="B5047" s="33">
        <v>12.9</v>
      </c>
    </row>
    <row r="5048" spans="1:2" x14ac:dyDescent="0.4">
      <c r="A5048" s="32">
        <v>29243</v>
      </c>
      <c r="B5048" s="33">
        <v>9.9</v>
      </c>
    </row>
    <row r="5049" spans="1:2" x14ac:dyDescent="0.4">
      <c r="A5049" s="32">
        <v>30121</v>
      </c>
      <c r="B5049" s="33">
        <v>40.9</v>
      </c>
    </row>
    <row r="5050" spans="1:2" x14ac:dyDescent="0.4">
      <c r="A5050" s="32">
        <v>32747</v>
      </c>
      <c r="B5050" s="33">
        <v>0</v>
      </c>
    </row>
    <row r="5051" spans="1:2" x14ac:dyDescent="0.4">
      <c r="A5051" s="32">
        <v>16488</v>
      </c>
      <c r="B5051" s="33">
        <v>17.5</v>
      </c>
    </row>
    <row r="5052" spans="1:2" x14ac:dyDescent="0.4">
      <c r="A5052" s="32">
        <v>16489</v>
      </c>
      <c r="B5052" s="33">
        <v>24.9</v>
      </c>
    </row>
    <row r="5053" spans="1:2" x14ac:dyDescent="0.4">
      <c r="A5053" s="32">
        <v>30187</v>
      </c>
      <c r="B5053" s="33">
        <v>58.9</v>
      </c>
    </row>
    <row r="5054" spans="1:2" x14ac:dyDescent="0.4">
      <c r="A5054" s="32">
        <v>12438</v>
      </c>
      <c r="B5054" s="33">
        <v>4.8</v>
      </c>
    </row>
    <row r="5055" spans="1:2" x14ac:dyDescent="0.4">
      <c r="A5055" s="32">
        <v>12439</v>
      </c>
      <c r="B5055" s="33">
        <v>4.8</v>
      </c>
    </row>
    <row r="5056" spans="1:2" x14ac:dyDescent="0.4">
      <c r="A5056" s="32">
        <v>22962</v>
      </c>
      <c r="B5056" s="33">
        <v>19</v>
      </c>
    </row>
    <row r="5057" spans="1:2" x14ac:dyDescent="0.4">
      <c r="A5057" s="32">
        <v>22993</v>
      </c>
      <c r="B5057" s="33">
        <v>56</v>
      </c>
    </row>
    <row r="5058" spans="1:2" x14ac:dyDescent="0.4">
      <c r="A5058" s="32">
        <v>22991</v>
      </c>
      <c r="B5058" s="33">
        <v>92</v>
      </c>
    </row>
    <row r="5059" spans="1:2" x14ac:dyDescent="0.4">
      <c r="A5059" s="32">
        <v>22990</v>
      </c>
      <c r="B5059" s="33">
        <v>92</v>
      </c>
    </row>
    <row r="5060" spans="1:2" x14ac:dyDescent="0.4">
      <c r="A5060" s="32">
        <v>22995</v>
      </c>
      <c r="B5060" s="33">
        <v>56</v>
      </c>
    </row>
    <row r="5061" spans="1:2" x14ac:dyDescent="0.4">
      <c r="A5061" s="32">
        <v>23023</v>
      </c>
      <c r="B5061" s="33">
        <v>34</v>
      </c>
    </row>
    <row r="5062" spans="1:2" x14ac:dyDescent="0.4">
      <c r="A5062" s="32">
        <v>23021</v>
      </c>
      <c r="B5062" s="33">
        <v>28</v>
      </c>
    </row>
    <row r="5063" spans="1:2" x14ac:dyDescent="0.4">
      <c r="A5063" s="32">
        <v>23024</v>
      </c>
      <c r="B5063" s="33">
        <v>33</v>
      </c>
    </row>
    <row r="5064" spans="1:2" x14ac:dyDescent="0.4">
      <c r="A5064" s="32">
        <v>23022</v>
      </c>
      <c r="B5064" s="33">
        <v>28</v>
      </c>
    </row>
    <row r="5065" spans="1:2" x14ac:dyDescent="0.4">
      <c r="A5065" s="32">
        <v>22983</v>
      </c>
      <c r="B5065" s="33">
        <v>166</v>
      </c>
    </row>
    <row r="5066" spans="1:2" x14ac:dyDescent="0.4">
      <c r="A5066" s="32">
        <v>22989</v>
      </c>
      <c r="B5066" s="33">
        <v>64.5</v>
      </c>
    </row>
    <row r="5067" spans="1:2" x14ac:dyDescent="0.4">
      <c r="A5067" s="32">
        <v>22987</v>
      </c>
      <c r="B5067" s="33">
        <v>63.5</v>
      </c>
    </row>
    <row r="5068" spans="1:2" x14ac:dyDescent="0.4">
      <c r="A5068" s="32">
        <v>22981</v>
      </c>
      <c r="B5068" s="33">
        <v>100</v>
      </c>
    </row>
    <row r="5069" spans="1:2" x14ac:dyDescent="0.4">
      <c r="A5069" s="32">
        <v>22982</v>
      </c>
      <c r="B5069" s="33">
        <v>247.9</v>
      </c>
    </row>
    <row r="5070" spans="1:2" x14ac:dyDescent="0.4">
      <c r="A5070" s="32">
        <v>22901</v>
      </c>
      <c r="B5070" s="33">
        <v>39.9</v>
      </c>
    </row>
    <row r="5071" spans="1:2" x14ac:dyDescent="0.4">
      <c r="A5071" s="32">
        <v>22953</v>
      </c>
      <c r="B5071" s="33">
        <v>23.5</v>
      </c>
    </row>
    <row r="5072" spans="1:2" x14ac:dyDescent="0.4">
      <c r="A5072" s="32">
        <v>16504</v>
      </c>
      <c r="B5072" s="33">
        <v>59</v>
      </c>
    </row>
    <row r="5073" spans="1:2" x14ac:dyDescent="0.4">
      <c r="A5073" s="32">
        <v>22885</v>
      </c>
      <c r="B5073" s="33">
        <v>69</v>
      </c>
    </row>
    <row r="5074" spans="1:2" x14ac:dyDescent="0.4">
      <c r="A5074" s="32">
        <v>22966</v>
      </c>
      <c r="B5074" s="33">
        <v>149.9</v>
      </c>
    </row>
    <row r="5075" spans="1:2" x14ac:dyDescent="0.4">
      <c r="A5075" s="32">
        <v>22986</v>
      </c>
      <c r="B5075" s="33">
        <v>63.5</v>
      </c>
    </row>
    <row r="5076" spans="1:2" x14ac:dyDescent="0.4">
      <c r="A5076" s="32">
        <v>22898</v>
      </c>
      <c r="B5076" s="33">
        <v>29.9</v>
      </c>
    </row>
    <row r="5077" spans="1:2" x14ac:dyDescent="0.4">
      <c r="A5077" s="32">
        <v>27149</v>
      </c>
      <c r="B5077" s="33">
        <v>46.9</v>
      </c>
    </row>
    <row r="5078" spans="1:2" x14ac:dyDescent="0.4">
      <c r="A5078" s="32">
        <v>22896</v>
      </c>
      <c r="B5078" s="33">
        <v>34.5</v>
      </c>
    </row>
    <row r="5079" spans="1:2" x14ac:dyDescent="0.4">
      <c r="A5079" s="32">
        <v>22970</v>
      </c>
      <c r="B5079" s="33">
        <v>62</v>
      </c>
    </row>
    <row r="5080" spans="1:2" x14ac:dyDescent="0.4">
      <c r="A5080" s="32">
        <v>22971</v>
      </c>
      <c r="B5080" s="33">
        <v>99.5</v>
      </c>
    </row>
    <row r="5081" spans="1:2" x14ac:dyDescent="0.4">
      <c r="A5081" s="32">
        <v>22973</v>
      </c>
      <c r="B5081" s="33">
        <v>62</v>
      </c>
    </row>
    <row r="5082" spans="1:2" x14ac:dyDescent="0.4">
      <c r="A5082" s="32">
        <v>22951</v>
      </c>
      <c r="B5082" s="33">
        <v>49.9</v>
      </c>
    </row>
    <row r="5083" spans="1:2" x14ac:dyDescent="0.4">
      <c r="A5083" s="32">
        <v>23010</v>
      </c>
      <c r="B5083" s="33">
        <v>44.5</v>
      </c>
    </row>
    <row r="5084" spans="1:2" x14ac:dyDescent="0.4">
      <c r="A5084" s="32">
        <v>23018</v>
      </c>
      <c r="B5084" s="33">
        <v>36.9</v>
      </c>
    </row>
    <row r="5085" spans="1:2" x14ac:dyDescent="0.4">
      <c r="A5085" s="32">
        <v>23009</v>
      </c>
      <c r="B5085" s="33">
        <v>159.5</v>
      </c>
    </row>
    <row r="5086" spans="1:2" x14ac:dyDescent="0.4">
      <c r="A5086" s="32">
        <v>23028</v>
      </c>
      <c r="B5086" s="33">
        <v>486.9</v>
      </c>
    </row>
    <row r="5087" spans="1:2" x14ac:dyDescent="0.4">
      <c r="A5087" s="32">
        <v>23008</v>
      </c>
      <c r="B5087" s="33">
        <v>139.5</v>
      </c>
    </row>
    <row r="5088" spans="1:2" x14ac:dyDescent="0.4">
      <c r="A5088" s="32">
        <v>22904</v>
      </c>
      <c r="B5088" s="33">
        <v>61</v>
      </c>
    </row>
    <row r="5089" spans="1:2" x14ac:dyDescent="0.4">
      <c r="A5089" s="32">
        <v>22965</v>
      </c>
      <c r="B5089" s="33">
        <v>119.9</v>
      </c>
    </row>
    <row r="5090" spans="1:2" x14ac:dyDescent="0.4">
      <c r="A5090" s="32">
        <v>22895</v>
      </c>
      <c r="B5090" s="33">
        <v>46.9</v>
      </c>
    </row>
    <row r="5091" spans="1:2" x14ac:dyDescent="0.4">
      <c r="A5091" s="32">
        <v>22892</v>
      </c>
      <c r="B5091" s="33">
        <v>39.9</v>
      </c>
    </row>
    <row r="5092" spans="1:2" x14ac:dyDescent="0.4">
      <c r="A5092" s="32">
        <v>22897</v>
      </c>
      <c r="B5092" s="33">
        <v>49.9</v>
      </c>
    </row>
    <row r="5093" spans="1:2" x14ac:dyDescent="0.4">
      <c r="A5093" s="32">
        <v>22893</v>
      </c>
      <c r="B5093" s="33">
        <v>44.9</v>
      </c>
    </row>
    <row r="5094" spans="1:2" x14ac:dyDescent="0.4">
      <c r="A5094" s="32">
        <v>23019</v>
      </c>
      <c r="B5094" s="33">
        <v>43</v>
      </c>
    </row>
    <row r="5095" spans="1:2" x14ac:dyDescent="0.4">
      <c r="A5095" s="32">
        <v>23020</v>
      </c>
      <c r="B5095" s="33">
        <v>34.5</v>
      </c>
    </row>
    <row r="5096" spans="1:2" x14ac:dyDescent="0.4">
      <c r="A5096" s="32">
        <v>23012</v>
      </c>
      <c r="B5096" s="33">
        <v>87</v>
      </c>
    </row>
    <row r="5097" spans="1:2" x14ac:dyDescent="0.4">
      <c r="A5097" s="32">
        <v>23013</v>
      </c>
      <c r="B5097" s="33">
        <v>64.900000000000006</v>
      </c>
    </row>
    <row r="5098" spans="1:2" x14ac:dyDescent="0.4">
      <c r="A5098" s="32">
        <v>28753</v>
      </c>
      <c r="B5098" s="33">
        <v>5.5</v>
      </c>
    </row>
    <row r="5099" spans="1:2" x14ac:dyDescent="0.4">
      <c r="A5099" s="32">
        <v>28422</v>
      </c>
      <c r="B5099" s="33">
        <v>5.5</v>
      </c>
    </row>
    <row r="5100" spans="1:2" x14ac:dyDescent="0.4">
      <c r="A5100" s="32">
        <v>28569</v>
      </c>
      <c r="B5100" s="33">
        <v>4.5999999999999996</v>
      </c>
    </row>
    <row r="5101" spans="1:2" x14ac:dyDescent="0.4">
      <c r="A5101" s="32">
        <v>22967</v>
      </c>
      <c r="B5101" s="33">
        <v>149.9</v>
      </c>
    </row>
    <row r="5102" spans="1:2" x14ac:dyDescent="0.4">
      <c r="A5102" s="32">
        <v>22996</v>
      </c>
      <c r="B5102" s="33">
        <v>76</v>
      </c>
    </row>
    <row r="5103" spans="1:2" x14ac:dyDescent="0.4">
      <c r="A5103" s="32">
        <v>22998</v>
      </c>
      <c r="B5103" s="33">
        <v>81.900000000000006</v>
      </c>
    </row>
    <row r="5104" spans="1:2" x14ac:dyDescent="0.4">
      <c r="A5104" s="32">
        <v>23001</v>
      </c>
      <c r="B5104" s="33">
        <v>76</v>
      </c>
    </row>
    <row r="5105" spans="1:2" x14ac:dyDescent="0.4">
      <c r="A5105" s="32">
        <v>23002</v>
      </c>
      <c r="B5105" s="33">
        <v>76</v>
      </c>
    </row>
    <row r="5106" spans="1:2" x14ac:dyDescent="0.4">
      <c r="A5106" s="32">
        <v>22999</v>
      </c>
      <c r="B5106" s="33">
        <v>76</v>
      </c>
    </row>
    <row r="5107" spans="1:2" x14ac:dyDescent="0.4">
      <c r="A5107" s="32">
        <v>22979</v>
      </c>
      <c r="B5107" s="33">
        <v>108</v>
      </c>
    </row>
    <row r="5108" spans="1:2" x14ac:dyDescent="0.4">
      <c r="A5108" s="32">
        <v>22978</v>
      </c>
      <c r="B5108" s="33">
        <v>108</v>
      </c>
    </row>
    <row r="5109" spans="1:2" x14ac:dyDescent="0.4">
      <c r="A5109" s="32">
        <v>22980</v>
      </c>
      <c r="B5109" s="33">
        <v>162</v>
      </c>
    </row>
    <row r="5110" spans="1:2" x14ac:dyDescent="0.4">
      <c r="A5110" s="32">
        <v>22977</v>
      </c>
      <c r="B5110" s="33">
        <v>108</v>
      </c>
    </row>
    <row r="5111" spans="1:2" x14ac:dyDescent="0.4">
      <c r="A5111" s="32">
        <v>23026</v>
      </c>
      <c r="B5111" s="33">
        <v>188</v>
      </c>
    </row>
    <row r="5112" spans="1:2" x14ac:dyDescent="0.4">
      <c r="A5112" s="32">
        <v>22950</v>
      </c>
      <c r="B5112" s="33">
        <v>50.5</v>
      </c>
    </row>
    <row r="5113" spans="1:2" x14ac:dyDescent="0.4">
      <c r="A5113" s="32">
        <v>22888</v>
      </c>
      <c r="B5113" s="33">
        <v>46.9</v>
      </c>
    </row>
    <row r="5114" spans="1:2" x14ac:dyDescent="0.4">
      <c r="A5114" s="32">
        <v>22894</v>
      </c>
      <c r="B5114" s="33">
        <v>34.9</v>
      </c>
    </row>
    <row r="5115" spans="1:2" x14ac:dyDescent="0.4">
      <c r="A5115" s="32">
        <v>22907</v>
      </c>
      <c r="B5115" s="33">
        <v>32.9</v>
      </c>
    </row>
    <row r="5116" spans="1:2" x14ac:dyDescent="0.4">
      <c r="A5116" s="32">
        <v>22906</v>
      </c>
      <c r="B5116" s="33">
        <v>41.9</v>
      </c>
    </row>
    <row r="5117" spans="1:2" x14ac:dyDescent="0.4">
      <c r="A5117" s="32">
        <v>22908</v>
      </c>
      <c r="B5117" s="33">
        <v>24.9</v>
      </c>
    </row>
    <row r="5118" spans="1:2" x14ac:dyDescent="0.4">
      <c r="A5118" s="32">
        <v>22959</v>
      </c>
      <c r="B5118" s="33">
        <v>86.9</v>
      </c>
    </row>
    <row r="5119" spans="1:2" x14ac:dyDescent="0.4">
      <c r="A5119" s="32">
        <v>22957</v>
      </c>
      <c r="B5119" s="33">
        <v>63.5</v>
      </c>
    </row>
    <row r="5120" spans="1:2" x14ac:dyDescent="0.4">
      <c r="A5120" s="32">
        <v>22963</v>
      </c>
      <c r="B5120" s="33">
        <v>64.900000000000006</v>
      </c>
    </row>
    <row r="5121" spans="1:2" x14ac:dyDescent="0.4">
      <c r="A5121" s="32">
        <v>22961</v>
      </c>
      <c r="B5121" s="33">
        <v>35.9</v>
      </c>
    </row>
    <row r="5122" spans="1:2" x14ac:dyDescent="0.4">
      <c r="A5122" s="32">
        <v>22984</v>
      </c>
      <c r="B5122" s="33">
        <v>57.9</v>
      </c>
    </row>
    <row r="5123" spans="1:2" x14ac:dyDescent="0.4">
      <c r="A5123" s="32">
        <v>22902</v>
      </c>
      <c r="B5123" s="33">
        <v>125</v>
      </c>
    </row>
    <row r="5124" spans="1:2" x14ac:dyDescent="0.4">
      <c r="A5124" s="32">
        <v>22890</v>
      </c>
      <c r="B5124" s="33">
        <v>26.9</v>
      </c>
    </row>
    <row r="5125" spans="1:2" x14ac:dyDescent="0.4">
      <c r="A5125" s="32">
        <v>22889</v>
      </c>
      <c r="B5125" s="33">
        <v>46.9</v>
      </c>
    </row>
    <row r="5126" spans="1:2" x14ac:dyDescent="0.4">
      <c r="A5126" s="32">
        <v>22891</v>
      </c>
      <c r="B5126" s="33">
        <v>28</v>
      </c>
    </row>
    <row r="5127" spans="1:2" x14ac:dyDescent="0.4">
      <c r="A5127" s="32">
        <v>22903</v>
      </c>
      <c r="B5127" s="33">
        <v>36.9</v>
      </c>
    </row>
    <row r="5128" spans="1:2" x14ac:dyDescent="0.4">
      <c r="A5128" s="32">
        <v>22914</v>
      </c>
      <c r="B5128" s="33">
        <v>47.9</v>
      </c>
    </row>
    <row r="5129" spans="1:2" x14ac:dyDescent="0.4">
      <c r="A5129" s="32">
        <v>22968</v>
      </c>
      <c r="B5129" s="33">
        <v>91.5</v>
      </c>
    </row>
    <row r="5130" spans="1:2" x14ac:dyDescent="0.4">
      <c r="A5130" s="32">
        <v>22969</v>
      </c>
      <c r="B5130" s="33">
        <v>75</v>
      </c>
    </row>
    <row r="5131" spans="1:2" x14ac:dyDescent="0.4">
      <c r="A5131" s="32">
        <v>22994</v>
      </c>
      <c r="B5131" s="33">
        <v>56.5</v>
      </c>
    </row>
    <row r="5132" spans="1:2" x14ac:dyDescent="0.4">
      <c r="A5132" s="32">
        <v>22905</v>
      </c>
      <c r="B5132" s="33">
        <v>15.5</v>
      </c>
    </row>
    <row r="5133" spans="1:2" x14ac:dyDescent="0.4">
      <c r="A5133" s="32">
        <v>23006</v>
      </c>
      <c r="B5133" s="33">
        <v>131</v>
      </c>
    </row>
    <row r="5134" spans="1:2" x14ac:dyDescent="0.4">
      <c r="A5134" s="32">
        <v>23004</v>
      </c>
      <c r="B5134" s="33">
        <v>131</v>
      </c>
    </row>
    <row r="5135" spans="1:2" x14ac:dyDescent="0.4">
      <c r="A5135" s="32">
        <v>23005</v>
      </c>
      <c r="B5135" s="33">
        <v>131</v>
      </c>
    </row>
    <row r="5136" spans="1:2" x14ac:dyDescent="0.4">
      <c r="A5136" s="32">
        <v>23016</v>
      </c>
      <c r="B5136" s="33">
        <v>129.5</v>
      </c>
    </row>
    <row r="5137" spans="1:2" x14ac:dyDescent="0.4">
      <c r="A5137" s="32">
        <v>23015</v>
      </c>
      <c r="B5137" s="33">
        <v>46</v>
      </c>
    </row>
    <row r="5138" spans="1:2" x14ac:dyDescent="0.4">
      <c r="A5138" s="32">
        <v>23017</v>
      </c>
      <c r="B5138" s="33">
        <v>99.9</v>
      </c>
    </row>
    <row r="5139" spans="1:2" x14ac:dyDescent="0.4">
      <c r="A5139" s="32">
        <v>30236</v>
      </c>
      <c r="B5139" s="33">
        <v>27.9</v>
      </c>
    </row>
    <row r="5140" spans="1:2" x14ac:dyDescent="0.4">
      <c r="A5140" s="32">
        <v>30235</v>
      </c>
      <c r="B5140" s="33">
        <v>63.9</v>
      </c>
    </row>
    <row r="5141" spans="1:2" x14ac:dyDescent="0.4">
      <c r="A5141" s="32">
        <v>30233</v>
      </c>
      <c r="B5141" s="33">
        <v>63.9</v>
      </c>
    </row>
    <row r="5142" spans="1:2" x14ac:dyDescent="0.4">
      <c r="A5142" s="32">
        <v>30234</v>
      </c>
      <c r="B5142" s="33">
        <v>53.9</v>
      </c>
    </row>
    <row r="5143" spans="1:2" x14ac:dyDescent="0.4">
      <c r="A5143" s="32">
        <v>32608</v>
      </c>
      <c r="B5143" s="33">
        <v>176.9</v>
      </c>
    </row>
    <row r="5144" spans="1:2" x14ac:dyDescent="0.4">
      <c r="A5144" s="32">
        <v>17838</v>
      </c>
      <c r="B5144" s="33">
        <v>129</v>
      </c>
    </row>
    <row r="5145" spans="1:2" x14ac:dyDescent="0.4">
      <c r="A5145" s="32">
        <v>16833</v>
      </c>
      <c r="B5145" s="33">
        <v>166</v>
      </c>
    </row>
    <row r="5146" spans="1:2" x14ac:dyDescent="0.4">
      <c r="A5146" s="32">
        <v>32640</v>
      </c>
      <c r="B5146" s="33">
        <v>0</v>
      </c>
    </row>
    <row r="5147" spans="1:2" x14ac:dyDescent="0.4">
      <c r="A5147" s="32">
        <v>32642</v>
      </c>
      <c r="B5147" s="33">
        <v>10.9</v>
      </c>
    </row>
    <row r="5148" spans="1:2" x14ac:dyDescent="0.4">
      <c r="A5148" s="32">
        <v>32641</v>
      </c>
      <c r="B5148" s="33">
        <v>7.9</v>
      </c>
    </row>
    <row r="5149" spans="1:2" x14ac:dyDescent="0.4">
      <c r="A5149" s="32">
        <v>32643</v>
      </c>
      <c r="B5149" s="33">
        <v>11.9</v>
      </c>
    </row>
    <row r="5150" spans="1:2" x14ac:dyDescent="0.4">
      <c r="A5150" s="32">
        <v>32644</v>
      </c>
      <c r="B5150" s="33">
        <v>0</v>
      </c>
    </row>
    <row r="5151" spans="1:2" x14ac:dyDescent="0.4">
      <c r="A5151" s="32">
        <v>31747</v>
      </c>
      <c r="B5151" s="33">
        <v>28.9</v>
      </c>
    </row>
    <row r="5152" spans="1:2" x14ac:dyDescent="0.4">
      <c r="A5152" s="32">
        <v>31748</v>
      </c>
      <c r="B5152" s="33">
        <v>24.9</v>
      </c>
    </row>
    <row r="5153" spans="1:2" x14ac:dyDescent="0.4">
      <c r="A5153" s="32">
        <v>11179</v>
      </c>
      <c r="B5153" s="33">
        <v>13.5</v>
      </c>
    </row>
    <row r="5154" spans="1:2" x14ac:dyDescent="0.4">
      <c r="A5154" s="32">
        <v>11178</v>
      </c>
      <c r="B5154" s="33">
        <v>11</v>
      </c>
    </row>
    <row r="5155" spans="1:2" x14ac:dyDescent="0.4">
      <c r="A5155" s="32">
        <v>29431</v>
      </c>
      <c r="B5155" s="33">
        <v>8.9</v>
      </c>
    </row>
    <row r="5156" spans="1:2" x14ac:dyDescent="0.4">
      <c r="A5156" s="32">
        <v>28794</v>
      </c>
      <c r="B5156" s="33">
        <v>8.9</v>
      </c>
    </row>
    <row r="5157" spans="1:2" x14ac:dyDescent="0.4">
      <c r="A5157" s="32">
        <v>28781</v>
      </c>
      <c r="B5157" s="33">
        <v>12</v>
      </c>
    </row>
    <row r="5158" spans="1:2" x14ac:dyDescent="0.4">
      <c r="A5158" s="32">
        <v>28795</v>
      </c>
      <c r="B5158" s="33">
        <v>8.9</v>
      </c>
    </row>
    <row r="5159" spans="1:2" x14ac:dyDescent="0.4">
      <c r="A5159" s="32">
        <v>28782</v>
      </c>
      <c r="B5159" s="33">
        <v>12</v>
      </c>
    </row>
    <row r="5160" spans="1:2" x14ac:dyDescent="0.4">
      <c r="A5160" s="32">
        <v>22246</v>
      </c>
      <c r="B5160" s="33">
        <v>3.5</v>
      </c>
    </row>
    <row r="5161" spans="1:2" x14ac:dyDescent="0.4">
      <c r="A5161" s="32">
        <v>30519</v>
      </c>
      <c r="B5161" s="33">
        <v>9</v>
      </c>
    </row>
    <row r="5162" spans="1:2" x14ac:dyDescent="0.4">
      <c r="A5162" s="32">
        <v>28790</v>
      </c>
      <c r="B5162" s="33">
        <v>8.9</v>
      </c>
    </row>
    <row r="5163" spans="1:2" x14ac:dyDescent="0.4">
      <c r="A5163" s="32">
        <v>28783</v>
      </c>
      <c r="B5163" s="33">
        <v>12</v>
      </c>
    </row>
    <row r="5164" spans="1:2" x14ac:dyDescent="0.4">
      <c r="A5164" s="32">
        <v>28787</v>
      </c>
      <c r="B5164" s="33">
        <v>12</v>
      </c>
    </row>
    <row r="5165" spans="1:2" x14ac:dyDescent="0.4">
      <c r="A5165" s="32">
        <v>28793</v>
      </c>
      <c r="B5165" s="33">
        <v>9.9</v>
      </c>
    </row>
    <row r="5166" spans="1:2" x14ac:dyDescent="0.4">
      <c r="A5166" s="32">
        <v>28780</v>
      </c>
      <c r="B5166" s="33">
        <v>12</v>
      </c>
    </row>
    <row r="5167" spans="1:2" x14ac:dyDescent="0.4">
      <c r="A5167" s="32">
        <v>27960</v>
      </c>
      <c r="B5167" s="33">
        <v>24.9</v>
      </c>
    </row>
    <row r="5168" spans="1:2" x14ac:dyDescent="0.4">
      <c r="A5168" s="32">
        <v>28533</v>
      </c>
      <c r="B5168" s="33">
        <v>7</v>
      </c>
    </row>
    <row r="5169" spans="1:2" x14ac:dyDescent="0.4">
      <c r="A5169" s="32">
        <v>28791</v>
      </c>
      <c r="B5169" s="33">
        <v>8.9</v>
      </c>
    </row>
    <row r="5170" spans="1:2" x14ac:dyDescent="0.4">
      <c r="A5170" s="32">
        <v>28778</v>
      </c>
      <c r="B5170" s="33">
        <v>12</v>
      </c>
    </row>
    <row r="5171" spans="1:2" x14ac:dyDescent="0.4">
      <c r="A5171" s="32">
        <v>28916</v>
      </c>
      <c r="B5171" s="33">
        <v>3.5</v>
      </c>
    </row>
    <row r="5172" spans="1:2" x14ac:dyDescent="0.4">
      <c r="A5172" s="32">
        <v>27959</v>
      </c>
      <c r="B5172" s="33">
        <v>24.9</v>
      </c>
    </row>
    <row r="5173" spans="1:2" x14ac:dyDescent="0.4">
      <c r="A5173" s="32">
        <v>28786</v>
      </c>
      <c r="B5173" s="33">
        <v>12</v>
      </c>
    </row>
    <row r="5174" spans="1:2" x14ac:dyDescent="0.4">
      <c r="A5174" s="32">
        <v>28792</v>
      </c>
      <c r="B5174" s="33">
        <v>9.9</v>
      </c>
    </row>
    <row r="5175" spans="1:2" x14ac:dyDescent="0.4">
      <c r="A5175" s="32">
        <v>28779</v>
      </c>
      <c r="B5175" s="33">
        <v>12</v>
      </c>
    </row>
    <row r="5176" spans="1:2" x14ac:dyDescent="0.4">
      <c r="A5176" s="32">
        <v>28532</v>
      </c>
      <c r="B5176" s="33">
        <v>7</v>
      </c>
    </row>
    <row r="5177" spans="1:2" x14ac:dyDescent="0.4">
      <c r="A5177" s="32">
        <v>22255</v>
      </c>
      <c r="B5177" s="33">
        <v>9.9</v>
      </c>
    </row>
    <row r="5178" spans="1:2" x14ac:dyDescent="0.4">
      <c r="A5178" s="32">
        <v>32766</v>
      </c>
      <c r="B5178" s="33">
        <v>12</v>
      </c>
    </row>
    <row r="5179" spans="1:2" x14ac:dyDescent="0.4">
      <c r="A5179" s="32">
        <v>29027</v>
      </c>
      <c r="B5179" s="33">
        <v>1.6</v>
      </c>
    </row>
    <row r="5180" spans="1:2" x14ac:dyDescent="0.4">
      <c r="A5180" s="32">
        <v>29594</v>
      </c>
      <c r="B5180" s="33">
        <v>3.5</v>
      </c>
    </row>
    <row r="5181" spans="1:2" x14ac:dyDescent="0.4">
      <c r="A5181" s="32">
        <v>22430</v>
      </c>
      <c r="B5181" s="33">
        <v>2.5</v>
      </c>
    </row>
    <row r="5182" spans="1:2" x14ac:dyDescent="0.4">
      <c r="A5182" s="32">
        <v>11213</v>
      </c>
      <c r="B5182" s="33">
        <v>4.9000000000000004</v>
      </c>
    </row>
    <row r="5183" spans="1:2" x14ac:dyDescent="0.4">
      <c r="A5183" s="32">
        <v>29595</v>
      </c>
      <c r="B5183" s="33">
        <v>2.9</v>
      </c>
    </row>
    <row r="5184" spans="1:2" x14ac:dyDescent="0.4">
      <c r="A5184" s="32">
        <v>22431</v>
      </c>
      <c r="B5184" s="33">
        <v>2</v>
      </c>
    </row>
    <row r="5185" spans="1:2" x14ac:dyDescent="0.4">
      <c r="A5185" s="32">
        <v>29593</v>
      </c>
      <c r="B5185" s="33">
        <v>3.6</v>
      </c>
    </row>
    <row r="5186" spans="1:2" x14ac:dyDescent="0.4">
      <c r="A5186" s="32">
        <v>11214</v>
      </c>
      <c r="B5186" s="33">
        <v>3</v>
      </c>
    </row>
    <row r="5187" spans="1:2" x14ac:dyDescent="0.4">
      <c r="A5187" s="32">
        <v>12217</v>
      </c>
      <c r="B5187" s="33">
        <v>4.5</v>
      </c>
    </row>
    <row r="5188" spans="1:2" x14ac:dyDescent="0.4">
      <c r="A5188" s="32">
        <v>29364</v>
      </c>
      <c r="B5188" s="33">
        <v>4.9000000000000004</v>
      </c>
    </row>
    <row r="5189" spans="1:2" x14ac:dyDescent="0.4">
      <c r="A5189" s="32">
        <v>27301</v>
      </c>
      <c r="B5189" s="33">
        <v>9.5</v>
      </c>
    </row>
    <row r="5190" spans="1:2" x14ac:dyDescent="0.4">
      <c r="A5190" s="32">
        <v>17822</v>
      </c>
      <c r="B5190" s="33">
        <v>4.3</v>
      </c>
    </row>
    <row r="5191" spans="1:2" x14ac:dyDescent="0.4">
      <c r="A5191" s="32">
        <v>23500</v>
      </c>
      <c r="B5191" s="33">
        <v>6.6</v>
      </c>
    </row>
    <row r="5192" spans="1:2" x14ac:dyDescent="0.4">
      <c r="A5192" s="32">
        <v>29176</v>
      </c>
      <c r="B5192" s="33">
        <v>6.6</v>
      </c>
    </row>
    <row r="5193" spans="1:2" x14ac:dyDescent="0.4">
      <c r="A5193" s="32">
        <v>28411</v>
      </c>
      <c r="B5193" s="33">
        <v>13.5</v>
      </c>
    </row>
    <row r="5194" spans="1:2" x14ac:dyDescent="0.4">
      <c r="A5194" s="32">
        <v>32036</v>
      </c>
      <c r="B5194" s="33">
        <v>3.4</v>
      </c>
    </row>
    <row r="5195" spans="1:2" x14ac:dyDescent="0.4">
      <c r="A5195" s="32">
        <v>32561</v>
      </c>
      <c r="B5195" s="33">
        <v>0</v>
      </c>
    </row>
    <row r="5196" spans="1:2" x14ac:dyDescent="0.4">
      <c r="A5196" s="32">
        <v>32562</v>
      </c>
      <c r="B5196" s="33">
        <v>8.6</v>
      </c>
    </row>
    <row r="5197" spans="1:2" x14ac:dyDescent="0.4">
      <c r="A5197" s="32">
        <v>31389</v>
      </c>
      <c r="B5197" s="33">
        <v>8.9</v>
      </c>
    </row>
    <row r="5198" spans="1:2" x14ac:dyDescent="0.4">
      <c r="A5198" s="32">
        <v>31390</v>
      </c>
      <c r="B5198" s="33">
        <v>3</v>
      </c>
    </row>
    <row r="5199" spans="1:2" x14ac:dyDescent="0.4">
      <c r="A5199" s="32">
        <v>10501</v>
      </c>
      <c r="B5199" s="33">
        <v>5.2</v>
      </c>
    </row>
    <row r="5200" spans="1:2" x14ac:dyDescent="0.4">
      <c r="A5200" s="32">
        <v>30122</v>
      </c>
      <c r="B5200" s="33">
        <v>164.9</v>
      </c>
    </row>
    <row r="5201" spans="1:2" x14ac:dyDescent="0.4">
      <c r="A5201" s="32">
        <v>12660</v>
      </c>
      <c r="B5201" s="33">
        <v>8.6</v>
      </c>
    </row>
    <row r="5202" spans="1:2" x14ac:dyDescent="0.4">
      <c r="A5202" s="32">
        <v>12681</v>
      </c>
      <c r="B5202" s="33">
        <v>2.8</v>
      </c>
    </row>
    <row r="5203" spans="1:2" x14ac:dyDescent="0.4">
      <c r="A5203" s="32">
        <v>2011542</v>
      </c>
      <c r="B5203" s="33">
        <v>8.9</v>
      </c>
    </row>
    <row r="5204" spans="1:2" x14ac:dyDescent="0.4">
      <c r="A5204" s="32">
        <v>2027981</v>
      </c>
      <c r="B5204" s="33">
        <v>8.9</v>
      </c>
    </row>
    <row r="5205" spans="1:2" x14ac:dyDescent="0.4">
      <c r="A5205" s="32">
        <v>27387</v>
      </c>
      <c r="B5205" s="33">
        <v>1.5</v>
      </c>
    </row>
    <row r="5206" spans="1:2" x14ac:dyDescent="0.4">
      <c r="A5206" s="32">
        <v>27394</v>
      </c>
      <c r="B5206" s="33">
        <v>8.6</v>
      </c>
    </row>
    <row r="5207" spans="1:2" x14ac:dyDescent="0.4">
      <c r="A5207" s="32">
        <v>27150</v>
      </c>
      <c r="B5207" s="33">
        <v>232.9</v>
      </c>
    </row>
    <row r="5208" spans="1:2" x14ac:dyDescent="0.4">
      <c r="A5208" s="32">
        <v>17233</v>
      </c>
      <c r="B5208" s="33">
        <v>22.5</v>
      </c>
    </row>
    <row r="5209" spans="1:2" x14ac:dyDescent="0.4">
      <c r="A5209" s="32">
        <v>2011581</v>
      </c>
      <c r="B5209" s="33">
        <v>26</v>
      </c>
    </row>
    <row r="5210" spans="1:2" x14ac:dyDescent="0.4">
      <c r="A5210" s="32">
        <v>2027655</v>
      </c>
      <c r="B5210" s="33">
        <v>9.5</v>
      </c>
    </row>
    <row r="5211" spans="1:2" x14ac:dyDescent="0.4">
      <c r="A5211" s="32">
        <v>15914</v>
      </c>
      <c r="B5211" s="33">
        <v>4.9000000000000004</v>
      </c>
    </row>
    <row r="5212" spans="1:2" x14ac:dyDescent="0.4">
      <c r="A5212" s="32">
        <v>15944</v>
      </c>
      <c r="B5212" s="33">
        <v>4.5</v>
      </c>
    </row>
    <row r="5213" spans="1:2" x14ac:dyDescent="0.4">
      <c r="A5213" s="32">
        <v>12812</v>
      </c>
      <c r="B5213" s="33">
        <v>7.4</v>
      </c>
    </row>
    <row r="5214" spans="1:2" x14ac:dyDescent="0.4">
      <c r="A5214" s="32">
        <v>17843</v>
      </c>
      <c r="B5214" s="33">
        <v>5.7</v>
      </c>
    </row>
    <row r="5215" spans="1:2" x14ac:dyDescent="0.4">
      <c r="A5215" s="32">
        <v>17844</v>
      </c>
      <c r="B5215" s="33">
        <v>5.7</v>
      </c>
    </row>
    <row r="5216" spans="1:2" x14ac:dyDescent="0.4">
      <c r="A5216" s="32">
        <v>30135</v>
      </c>
      <c r="B5216" s="33">
        <v>6.6</v>
      </c>
    </row>
    <row r="5217" spans="1:2" x14ac:dyDescent="0.4">
      <c r="A5217" s="32">
        <v>15877</v>
      </c>
      <c r="B5217" s="33">
        <v>4.8</v>
      </c>
    </row>
    <row r="5218" spans="1:2" x14ac:dyDescent="0.4">
      <c r="A5218" s="32">
        <v>10155</v>
      </c>
      <c r="B5218" s="33">
        <v>7</v>
      </c>
    </row>
    <row r="5219" spans="1:2" x14ac:dyDescent="0.4">
      <c r="A5219" s="32">
        <v>23596</v>
      </c>
      <c r="B5219" s="33">
        <v>12.9</v>
      </c>
    </row>
    <row r="5220" spans="1:2" x14ac:dyDescent="0.4">
      <c r="A5220" s="32">
        <v>30142</v>
      </c>
      <c r="B5220" s="33">
        <v>39.4</v>
      </c>
    </row>
    <row r="5221" spans="1:2" x14ac:dyDescent="0.4">
      <c r="A5221" s="32">
        <v>12188</v>
      </c>
      <c r="B5221" s="33">
        <v>10.5</v>
      </c>
    </row>
    <row r="5222" spans="1:2" x14ac:dyDescent="0.4">
      <c r="A5222" s="32">
        <v>23490</v>
      </c>
      <c r="B5222" s="33">
        <v>19.600000000000001</v>
      </c>
    </row>
    <row r="5223" spans="1:2" x14ac:dyDescent="0.4">
      <c r="A5223" s="32">
        <v>12187</v>
      </c>
      <c r="B5223" s="33">
        <v>10.5</v>
      </c>
    </row>
    <row r="5224" spans="1:2" x14ac:dyDescent="0.4">
      <c r="A5224" s="32">
        <v>12170</v>
      </c>
      <c r="B5224" s="33">
        <v>19.600000000000001</v>
      </c>
    </row>
    <row r="5225" spans="1:2" x14ac:dyDescent="0.4">
      <c r="A5225" s="32">
        <v>12186</v>
      </c>
      <c r="B5225" s="33">
        <v>9.4</v>
      </c>
    </row>
    <row r="5226" spans="1:2" x14ac:dyDescent="0.4">
      <c r="A5226" s="32">
        <v>12171</v>
      </c>
      <c r="B5226" s="33">
        <v>19.600000000000001</v>
      </c>
    </row>
    <row r="5227" spans="1:2" x14ac:dyDescent="0.4">
      <c r="A5227" s="32">
        <v>28995</v>
      </c>
      <c r="B5227" s="33">
        <v>3.9</v>
      </c>
    </row>
    <row r="5228" spans="1:2" x14ac:dyDescent="0.4">
      <c r="A5228" s="32">
        <v>14604</v>
      </c>
      <c r="B5228" s="33">
        <v>3.9</v>
      </c>
    </row>
    <row r="5229" spans="1:2" x14ac:dyDescent="0.4">
      <c r="A5229" s="32">
        <v>14605</v>
      </c>
      <c r="B5229" s="33">
        <v>3.5</v>
      </c>
    </row>
    <row r="5230" spans="1:2" x14ac:dyDescent="0.4">
      <c r="A5230" s="32">
        <v>30574</v>
      </c>
      <c r="B5230" s="33">
        <v>12.9</v>
      </c>
    </row>
    <row r="5231" spans="1:2" x14ac:dyDescent="0.4">
      <c r="A5231" s="32">
        <v>30573</v>
      </c>
      <c r="B5231" s="33">
        <v>12.9</v>
      </c>
    </row>
    <row r="5232" spans="1:2" x14ac:dyDescent="0.4">
      <c r="A5232" s="32">
        <v>30572</v>
      </c>
      <c r="B5232" s="33">
        <v>12.9</v>
      </c>
    </row>
    <row r="5233" spans="1:2" x14ac:dyDescent="0.4">
      <c r="A5233" s="32">
        <v>30571</v>
      </c>
      <c r="B5233" s="33">
        <v>12.9</v>
      </c>
    </row>
    <row r="5234" spans="1:2" x14ac:dyDescent="0.4">
      <c r="A5234" s="32">
        <v>17622</v>
      </c>
      <c r="B5234" s="33">
        <v>17.2</v>
      </c>
    </row>
    <row r="5235" spans="1:2" x14ac:dyDescent="0.4">
      <c r="A5235" s="32">
        <v>32444</v>
      </c>
      <c r="B5235" s="33">
        <v>0</v>
      </c>
    </row>
    <row r="5236" spans="1:2" x14ac:dyDescent="0.4">
      <c r="A5236" s="32">
        <v>29442</v>
      </c>
      <c r="B5236" s="33">
        <v>16.899999999999999</v>
      </c>
    </row>
    <row r="5237" spans="1:2" x14ac:dyDescent="0.4">
      <c r="A5237" s="32">
        <v>32407</v>
      </c>
      <c r="B5237" s="33">
        <v>8.3000000000000007</v>
      </c>
    </row>
    <row r="5238" spans="1:2" x14ac:dyDescent="0.4">
      <c r="A5238" s="32">
        <v>31882</v>
      </c>
      <c r="B5238" s="33">
        <v>13.9</v>
      </c>
    </row>
    <row r="5239" spans="1:2" x14ac:dyDescent="0.4">
      <c r="A5239" s="32">
        <v>31879</v>
      </c>
      <c r="B5239" s="33">
        <v>8.5</v>
      </c>
    </row>
    <row r="5240" spans="1:2" x14ac:dyDescent="0.4">
      <c r="A5240" s="32">
        <v>31881</v>
      </c>
      <c r="B5240" s="33">
        <v>12.9</v>
      </c>
    </row>
    <row r="5241" spans="1:2" x14ac:dyDescent="0.4">
      <c r="A5241" s="32">
        <v>31880</v>
      </c>
      <c r="B5241" s="33">
        <v>7.5</v>
      </c>
    </row>
    <row r="5242" spans="1:2" x14ac:dyDescent="0.4">
      <c r="A5242" s="32">
        <v>31883</v>
      </c>
      <c r="B5242" s="33">
        <v>15.9</v>
      </c>
    </row>
    <row r="5243" spans="1:2" x14ac:dyDescent="0.4">
      <c r="A5243" s="32">
        <v>31878</v>
      </c>
      <c r="B5243" s="33">
        <v>7.5</v>
      </c>
    </row>
    <row r="5244" spans="1:2" x14ac:dyDescent="0.4">
      <c r="A5244" s="32">
        <v>32632</v>
      </c>
      <c r="B5244" s="33">
        <v>9.9</v>
      </c>
    </row>
    <row r="5245" spans="1:2" x14ac:dyDescent="0.4">
      <c r="A5245" s="32">
        <v>32635</v>
      </c>
      <c r="B5245" s="33">
        <v>0</v>
      </c>
    </row>
    <row r="5246" spans="1:2" x14ac:dyDescent="0.4">
      <c r="A5246" s="32">
        <v>32634</v>
      </c>
      <c r="B5246" s="33">
        <v>0</v>
      </c>
    </row>
    <row r="5247" spans="1:2" x14ac:dyDescent="0.4">
      <c r="A5247" s="32">
        <v>29943</v>
      </c>
      <c r="B5247" s="33">
        <v>25.9</v>
      </c>
    </row>
    <row r="5248" spans="1:2" x14ac:dyDescent="0.4">
      <c r="A5248" s="32">
        <v>32633</v>
      </c>
      <c r="B5248" s="33">
        <v>0</v>
      </c>
    </row>
    <row r="5249" spans="1:2" x14ac:dyDescent="0.4">
      <c r="A5249" s="32">
        <v>18235</v>
      </c>
      <c r="B5249" s="33">
        <v>3</v>
      </c>
    </row>
    <row r="5250" spans="1:2" x14ac:dyDescent="0.4">
      <c r="A5250" s="32">
        <v>2018236</v>
      </c>
      <c r="B5250" s="33">
        <v>25.9</v>
      </c>
    </row>
    <row r="5251" spans="1:2" x14ac:dyDescent="0.4">
      <c r="A5251" s="32">
        <v>23336</v>
      </c>
      <c r="B5251" s="33">
        <v>11.5</v>
      </c>
    </row>
    <row r="5252" spans="1:2" x14ac:dyDescent="0.4">
      <c r="A5252" s="32">
        <v>23337</v>
      </c>
      <c r="B5252" s="33">
        <v>26.3</v>
      </c>
    </row>
    <row r="5253" spans="1:2" x14ac:dyDescent="0.4">
      <c r="A5253" s="32">
        <v>23338</v>
      </c>
      <c r="B5253" s="33">
        <v>24.2</v>
      </c>
    </row>
    <row r="5254" spans="1:2" x14ac:dyDescent="0.4">
      <c r="A5254" s="32">
        <v>23335</v>
      </c>
      <c r="B5254" s="33">
        <v>11.5</v>
      </c>
    </row>
    <row r="5255" spans="1:2" x14ac:dyDescent="0.4">
      <c r="A5255" s="32">
        <v>23378</v>
      </c>
      <c r="B5255" s="33">
        <v>7.9</v>
      </c>
    </row>
    <row r="5256" spans="1:2" x14ac:dyDescent="0.4">
      <c r="A5256" s="32">
        <v>29180</v>
      </c>
      <c r="B5256" s="33">
        <v>15.5</v>
      </c>
    </row>
    <row r="5257" spans="1:2" x14ac:dyDescent="0.4">
      <c r="A5257" s="32">
        <v>16934</v>
      </c>
      <c r="B5257" s="33">
        <v>17.5</v>
      </c>
    </row>
    <row r="5258" spans="1:2" x14ac:dyDescent="0.4">
      <c r="A5258" s="32">
        <v>27985</v>
      </c>
      <c r="B5258" s="33">
        <v>14.8</v>
      </c>
    </row>
    <row r="5259" spans="1:2" x14ac:dyDescent="0.4">
      <c r="A5259" s="32">
        <v>16929</v>
      </c>
      <c r="B5259" s="33">
        <v>4.5</v>
      </c>
    </row>
    <row r="5260" spans="1:2" x14ac:dyDescent="0.4">
      <c r="A5260" s="32">
        <v>16909</v>
      </c>
      <c r="B5260" s="33">
        <v>5.8</v>
      </c>
    </row>
    <row r="5261" spans="1:2" x14ac:dyDescent="0.4">
      <c r="A5261" s="32">
        <v>16928</v>
      </c>
      <c r="B5261" s="33">
        <v>7.8</v>
      </c>
    </row>
    <row r="5262" spans="1:2" x14ac:dyDescent="0.4">
      <c r="A5262" s="32">
        <v>16908</v>
      </c>
      <c r="B5262" s="33">
        <v>5.4</v>
      </c>
    </row>
    <row r="5263" spans="1:2" x14ac:dyDescent="0.4">
      <c r="A5263" s="32">
        <v>17933</v>
      </c>
      <c r="B5263" s="33">
        <v>19.899999999999999</v>
      </c>
    </row>
    <row r="5264" spans="1:2" x14ac:dyDescent="0.4">
      <c r="A5264" s="32">
        <v>29193</v>
      </c>
      <c r="B5264" s="33">
        <v>19.2</v>
      </c>
    </row>
    <row r="5265" spans="1:2" x14ac:dyDescent="0.4">
      <c r="A5265" s="32">
        <v>11436</v>
      </c>
      <c r="B5265" s="33">
        <v>26.2</v>
      </c>
    </row>
    <row r="5266" spans="1:2" x14ac:dyDescent="0.4">
      <c r="A5266" s="32">
        <v>11437</v>
      </c>
      <c r="B5266" s="33">
        <v>31.9</v>
      </c>
    </row>
    <row r="5267" spans="1:2" x14ac:dyDescent="0.4">
      <c r="A5267" s="32">
        <v>16439</v>
      </c>
      <c r="B5267" s="33">
        <v>25.9</v>
      </c>
    </row>
    <row r="5268" spans="1:2" x14ac:dyDescent="0.4">
      <c r="A5268" s="32">
        <v>11443</v>
      </c>
      <c r="B5268" s="33">
        <v>16.600000000000001</v>
      </c>
    </row>
    <row r="5269" spans="1:2" x14ac:dyDescent="0.4">
      <c r="A5269" s="32">
        <v>11442</v>
      </c>
      <c r="B5269" s="33">
        <v>25.5</v>
      </c>
    </row>
    <row r="5270" spans="1:2" x14ac:dyDescent="0.4">
      <c r="A5270" s="32">
        <v>32153</v>
      </c>
      <c r="B5270" s="33">
        <v>10</v>
      </c>
    </row>
    <row r="5271" spans="1:2" x14ac:dyDescent="0.4">
      <c r="A5271" s="32">
        <v>32126</v>
      </c>
      <c r="B5271" s="33">
        <v>0</v>
      </c>
    </row>
    <row r="5272" spans="1:2" x14ac:dyDescent="0.4">
      <c r="A5272" s="32">
        <v>14744</v>
      </c>
      <c r="B5272" s="33">
        <v>8.1999999999999993</v>
      </c>
    </row>
    <row r="5273" spans="1:2" x14ac:dyDescent="0.4">
      <c r="A5273" s="32">
        <v>16018</v>
      </c>
      <c r="B5273" s="33">
        <v>14.2</v>
      </c>
    </row>
    <row r="5274" spans="1:2" x14ac:dyDescent="0.4">
      <c r="A5274" s="32">
        <v>16017</v>
      </c>
      <c r="B5274" s="33">
        <v>12.9</v>
      </c>
    </row>
    <row r="5275" spans="1:2" x14ac:dyDescent="0.4">
      <c r="A5275" s="32">
        <v>14376</v>
      </c>
      <c r="B5275" s="33">
        <v>18.5</v>
      </c>
    </row>
    <row r="5276" spans="1:2" x14ac:dyDescent="0.4">
      <c r="A5276" s="32">
        <v>14374</v>
      </c>
      <c r="B5276" s="33">
        <v>18.8</v>
      </c>
    </row>
    <row r="5277" spans="1:2" x14ac:dyDescent="0.4">
      <c r="A5277" s="32">
        <v>14375</v>
      </c>
      <c r="B5277" s="33">
        <v>18</v>
      </c>
    </row>
    <row r="5278" spans="1:2" x14ac:dyDescent="0.4">
      <c r="A5278" s="32">
        <v>28344</v>
      </c>
      <c r="B5278" s="33">
        <v>23.5</v>
      </c>
    </row>
    <row r="5279" spans="1:2" x14ac:dyDescent="0.4">
      <c r="A5279" s="32">
        <v>10313</v>
      </c>
      <c r="B5279" s="33">
        <v>2.8</v>
      </c>
    </row>
    <row r="5280" spans="1:2" x14ac:dyDescent="0.4">
      <c r="A5280" s="32">
        <v>12675</v>
      </c>
      <c r="B5280" s="33">
        <v>2.4</v>
      </c>
    </row>
    <row r="5281" spans="1:2" x14ac:dyDescent="0.4">
      <c r="A5281" s="32">
        <v>10256</v>
      </c>
      <c r="B5281" s="33">
        <v>1.7</v>
      </c>
    </row>
    <row r="5282" spans="1:2" x14ac:dyDescent="0.4">
      <c r="A5282" s="32">
        <v>27436</v>
      </c>
      <c r="B5282" s="33">
        <v>1.3</v>
      </c>
    </row>
    <row r="5283" spans="1:2" x14ac:dyDescent="0.4">
      <c r="A5283" s="32">
        <v>31521</v>
      </c>
      <c r="B5283" s="33">
        <v>11.9</v>
      </c>
    </row>
    <row r="5284" spans="1:2" x14ac:dyDescent="0.4">
      <c r="A5284" s="32">
        <v>31586</v>
      </c>
      <c r="B5284" s="33">
        <v>2.2000000000000002</v>
      </c>
    </row>
    <row r="5285" spans="1:2" x14ac:dyDescent="0.4">
      <c r="A5285" s="32">
        <v>31589</v>
      </c>
      <c r="B5285" s="33">
        <v>2.2000000000000002</v>
      </c>
    </row>
    <row r="5286" spans="1:2" x14ac:dyDescent="0.4">
      <c r="A5286" s="32">
        <v>31597</v>
      </c>
      <c r="B5286" s="33">
        <v>7.9</v>
      </c>
    </row>
    <row r="5287" spans="1:2" x14ac:dyDescent="0.4">
      <c r="A5287" s="32">
        <v>31595</v>
      </c>
      <c r="B5287" s="33">
        <v>8.9</v>
      </c>
    </row>
    <row r="5288" spans="1:2" x14ac:dyDescent="0.4">
      <c r="A5288" s="32">
        <v>31596</v>
      </c>
      <c r="B5288" s="33">
        <v>0</v>
      </c>
    </row>
    <row r="5289" spans="1:2" x14ac:dyDescent="0.4">
      <c r="A5289" s="32">
        <v>31594</v>
      </c>
      <c r="B5289" s="33">
        <v>0</v>
      </c>
    </row>
    <row r="5290" spans="1:2" x14ac:dyDescent="0.4">
      <c r="A5290" s="32">
        <v>31593</v>
      </c>
      <c r="B5290" s="33">
        <v>0</v>
      </c>
    </row>
    <row r="5291" spans="1:2" x14ac:dyDescent="0.4">
      <c r="A5291" s="32">
        <v>17016</v>
      </c>
      <c r="B5291" s="33">
        <v>4.9000000000000004</v>
      </c>
    </row>
    <row r="5292" spans="1:2" x14ac:dyDescent="0.4">
      <c r="A5292" s="32">
        <v>17017</v>
      </c>
      <c r="B5292" s="33">
        <v>6.5</v>
      </c>
    </row>
    <row r="5293" spans="1:2" x14ac:dyDescent="0.4">
      <c r="A5293" s="32">
        <v>27527</v>
      </c>
      <c r="B5293" s="33">
        <v>6.9</v>
      </c>
    </row>
    <row r="5294" spans="1:2" x14ac:dyDescent="0.4">
      <c r="A5294" s="32">
        <v>27525</v>
      </c>
      <c r="B5294" s="33">
        <v>8.9</v>
      </c>
    </row>
    <row r="5295" spans="1:2" x14ac:dyDescent="0.4">
      <c r="A5295" s="32">
        <v>27526</v>
      </c>
      <c r="B5295" s="33">
        <v>11.8</v>
      </c>
    </row>
    <row r="5296" spans="1:2" x14ac:dyDescent="0.4">
      <c r="A5296" s="32">
        <v>22216</v>
      </c>
      <c r="B5296" s="33">
        <v>3.2</v>
      </c>
    </row>
    <row r="5297" spans="1:2" x14ac:dyDescent="0.4">
      <c r="A5297" s="32">
        <v>22217</v>
      </c>
      <c r="B5297" s="33">
        <v>3.4</v>
      </c>
    </row>
    <row r="5298" spans="1:2" x14ac:dyDescent="0.4">
      <c r="A5298" s="32">
        <v>16253</v>
      </c>
      <c r="B5298" s="33">
        <v>2.2000000000000002</v>
      </c>
    </row>
    <row r="5299" spans="1:2" x14ac:dyDescent="0.4">
      <c r="A5299" s="32">
        <v>15657</v>
      </c>
      <c r="B5299" s="33">
        <v>5.2</v>
      </c>
    </row>
    <row r="5300" spans="1:2" x14ac:dyDescent="0.4">
      <c r="A5300" s="32">
        <v>15672</v>
      </c>
      <c r="B5300" s="33">
        <v>5.9</v>
      </c>
    </row>
    <row r="5301" spans="1:2" x14ac:dyDescent="0.4">
      <c r="A5301" s="32">
        <v>15675</v>
      </c>
      <c r="B5301" s="33">
        <v>9.9</v>
      </c>
    </row>
    <row r="5302" spans="1:2" x14ac:dyDescent="0.4">
      <c r="A5302" s="32">
        <v>15658</v>
      </c>
      <c r="B5302" s="33">
        <v>3.9</v>
      </c>
    </row>
    <row r="5303" spans="1:2" x14ac:dyDescent="0.4">
      <c r="A5303" s="32">
        <v>15676</v>
      </c>
      <c r="B5303" s="33">
        <v>8.5</v>
      </c>
    </row>
    <row r="5304" spans="1:2" x14ac:dyDescent="0.4">
      <c r="A5304" s="32">
        <v>15673</v>
      </c>
      <c r="B5304" s="33">
        <v>7.6</v>
      </c>
    </row>
    <row r="5305" spans="1:2" x14ac:dyDescent="0.4">
      <c r="A5305" s="32">
        <v>32000</v>
      </c>
      <c r="B5305" s="33">
        <v>15.5</v>
      </c>
    </row>
    <row r="5306" spans="1:2" x14ac:dyDescent="0.4">
      <c r="A5306" s="32">
        <v>31547</v>
      </c>
      <c r="B5306" s="33">
        <v>7.6</v>
      </c>
    </row>
    <row r="5307" spans="1:2" x14ac:dyDescent="0.4">
      <c r="A5307" s="32">
        <v>32001</v>
      </c>
      <c r="B5307" s="33">
        <v>15.5</v>
      </c>
    </row>
    <row r="5308" spans="1:2" x14ac:dyDescent="0.4">
      <c r="A5308" s="32">
        <v>15646</v>
      </c>
      <c r="B5308" s="33">
        <v>4.3</v>
      </c>
    </row>
    <row r="5309" spans="1:2" x14ac:dyDescent="0.4">
      <c r="A5309" s="32">
        <v>27834</v>
      </c>
      <c r="B5309" s="33">
        <v>5.8</v>
      </c>
    </row>
    <row r="5310" spans="1:2" x14ac:dyDescent="0.4">
      <c r="A5310" s="32">
        <v>27835</v>
      </c>
      <c r="B5310" s="33">
        <v>7.8</v>
      </c>
    </row>
    <row r="5311" spans="1:2" x14ac:dyDescent="0.4">
      <c r="A5311" s="32">
        <v>15669</v>
      </c>
      <c r="B5311" s="33">
        <v>3.2</v>
      </c>
    </row>
    <row r="5312" spans="1:2" x14ac:dyDescent="0.4">
      <c r="A5312" s="32">
        <v>15654</v>
      </c>
      <c r="B5312" s="33">
        <v>2</v>
      </c>
    </row>
    <row r="5313" spans="1:2" x14ac:dyDescent="0.4">
      <c r="A5313" s="32">
        <v>28205</v>
      </c>
      <c r="B5313" s="33">
        <v>6.9</v>
      </c>
    </row>
    <row r="5314" spans="1:2" x14ac:dyDescent="0.4">
      <c r="A5314" s="32">
        <v>15666</v>
      </c>
      <c r="B5314" s="33">
        <v>6</v>
      </c>
    </row>
    <row r="5315" spans="1:2" x14ac:dyDescent="0.4">
      <c r="A5315" s="32">
        <v>15667</v>
      </c>
      <c r="B5315" s="33">
        <v>6.2</v>
      </c>
    </row>
    <row r="5316" spans="1:2" x14ac:dyDescent="0.4">
      <c r="A5316" s="32">
        <v>15664</v>
      </c>
      <c r="B5316" s="33">
        <v>2.9</v>
      </c>
    </row>
    <row r="5317" spans="1:2" x14ac:dyDescent="0.4">
      <c r="A5317" s="32">
        <v>15668</v>
      </c>
      <c r="B5317" s="33">
        <v>6.2</v>
      </c>
    </row>
    <row r="5318" spans="1:2" x14ac:dyDescent="0.4">
      <c r="A5318" s="32">
        <v>23684</v>
      </c>
      <c r="B5318" s="33">
        <v>9.8000000000000007</v>
      </c>
    </row>
    <row r="5319" spans="1:2" x14ac:dyDescent="0.4">
      <c r="A5319" s="32">
        <v>22200</v>
      </c>
      <c r="B5319" s="33">
        <v>4.8</v>
      </c>
    </row>
    <row r="5320" spans="1:2" x14ac:dyDescent="0.4">
      <c r="A5320" s="32">
        <v>22201</v>
      </c>
      <c r="B5320" s="33">
        <v>8.5</v>
      </c>
    </row>
    <row r="5321" spans="1:2" x14ac:dyDescent="0.4">
      <c r="A5321" s="32">
        <v>22202</v>
      </c>
      <c r="B5321" s="33">
        <v>12.9</v>
      </c>
    </row>
    <row r="5322" spans="1:2" x14ac:dyDescent="0.4">
      <c r="A5322" s="32">
        <v>22203</v>
      </c>
      <c r="B5322" s="33">
        <v>15.24</v>
      </c>
    </row>
    <row r="5323" spans="1:2" x14ac:dyDescent="0.4">
      <c r="A5323" s="32">
        <v>28665</v>
      </c>
      <c r="B5323" s="33">
        <v>6.5</v>
      </c>
    </row>
    <row r="5324" spans="1:2" x14ac:dyDescent="0.4">
      <c r="A5324" s="32">
        <v>17981</v>
      </c>
      <c r="B5324" s="33">
        <v>5.5</v>
      </c>
    </row>
    <row r="5325" spans="1:2" x14ac:dyDescent="0.4">
      <c r="A5325" s="32">
        <v>17325</v>
      </c>
      <c r="B5325" s="33">
        <v>13.5</v>
      </c>
    </row>
    <row r="5326" spans="1:2" x14ac:dyDescent="0.4">
      <c r="A5326" s="32">
        <v>29563</v>
      </c>
      <c r="B5326" s="33">
        <v>5.9</v>
      </c>
    </row>
    <row r="5327" spans="1:2" x14ac:dyDescent="0.4">
      <c r="A5327" s="32">
        <v>17324</v>
      </c>
      <c r="B5327" s="33">
        <v>6.6</v>
      </c>
    </row>
    <row r="5328" spans="1:2" x14ac:dyDescent="0.4">
      <c r="A5328" s="32">
        <v>17326</v>
      </c>
      <c r="B5328" s="33">
        <v>13.5</v>
      </c>
    </row>
    <row r="5329" spans="1:2" x14ac:dyDescent="0.4">
      <c r="A5329" s="32">
        <v>28320</v>
      </c>
      <c r="B5329" s="33">
        <v>11.9</v>
      </c>
    </row>
    <row r="5330" spans="1:2" x14ac:dyDescent="0.4">
      <c r="A5330" s="32">
        <v>29348</v>
      </c>
      <c r="B5330" s="33">
        <v>33.5</v>
      </c>
    </row>
    <row r="5331" spans="1:2" x14ac:dyDescent="0.4">
      <c r="A5331" s="32">
        <v>27528</v>
      </c>
      <c r="B5331" s="33">
        <v>6.9</v>
      </c>
    </row>
    <row r="5332" spans="1:2" x14ac:dyDescent="0.4">
      <c r="A5332" s="32">
        <v>27529</v>
      </c>
      <c r="B5332" s="33">
        <v>6.9</v>
      </c>
    </row>
    <row r="5333" spans="1:2" x14ac:dyDescent="0.4">
      <c r="A5333" s="32">
        <v>27530</v>
      </c>
      <c r="B5333" s="33">
        <v>6.9</v>
      </c>
    </row>
    <row r="5334" spans="1:2" x14ac:dyDescent="0.4">
      <c r="A5334" s="32">
        <v>28905</v>
      </c>
      <c r="B5334" s="33">
        <v>3</v>
      </c>
    </row>
    <row r="5335" spans="1:2" x14ac:dyDescent="0.4">
      <c r="A5335" s="32">
        <v>15655</v>
      </c>
      <c r="B5335" s="33">
        <v>3.5</v>
      </c>
    </row>
    <row r="5336" spans="1:2" x14ac:dyDescent="0.4">
      <c r="A5336" s="32">
        <v>23597</v>
      </c>
      <c r="B5336" s="33">
        <v>36.4</v>
      </c>
    </row>
    <row r="5337" spans="1:2" x14ac:dyDescent="0.4">
      <c r="A5337" s="32">
        <v>31661</v>
      </c>
      <c r="B5337" s="33">
        <v>13.5</v>
      </c>
    </row>
    <row r="5338" spans="1:2" x14ac:dyDescent="0.4">
      <c r="A5338" s="32">
        <v>32756</v>
      </c>
      <c r="B5338" s="33">
        <v>4.5999999999999996</v>
      </c>
    </row>
    <row r="5339" spans="1:2" x14ac:dyDescent="0.4">
      <c r="A5339" s="32">
        <v>15656</v>
      </c>
      <c r="B5339" s="33">
        <v>3.6</v>
      </c>
    </row>
    <row r="5340" spans="1:2" x14ac:dyDescent="0.4">
      <c r="A5340" s="32">
        <v>23667</v>
      </c>
      <c r="B5340" s="33">
        <v>3.2</v>
      </c>
    </row>
    <row r="5341" spans="1:2" x14ac:dyDescent="0.4">
      <c r="A5341" s="32">
        <v>23668</v>
      </c>
      <c r="B5341" s="33">
        <v>6.3</v>
      </c>
    </row>
    <row r="5342" spans="1:2" x14ac:dyDescent="0.4">
      <c r="A5342" s="32">
        <v>23666</v>
      </c>
      <c r="B5342" s="33">
        <v>9</v>
      </c>
    </row>
    <row r="5343" spans="1:2" x14ac:dyDescent="0.4">
      <c r="A5343" s="32">
        <v>32263</v>
      </c>
      <c r="B5343" s="33">
        <v>6.9</v>
      </c>
    </row>
    <row r="5344" spans="1:2" x14ac:dyDescent="0.4">
      <c r="A5344" s="32">
        <v>32226</v>
      </c>
      <c r="B5344" s="33">
        <v>11.6</v>
      </c>
    </row>
    <row r="5345" spans="1:2" x14ac:dyDescent="0.4">
      <c r="A5345" s="32">
        <v>32264</v>
      </c>
      <c r="B5345" s="33">
        <v>6.9</v>
      </c>
    </row>
    <row r="5346" spans="1:2" x14ac:dyDescent="0.4">
      <c r="A5346" s="32">
        <v>32227</v>
      </c>
      <c r="B5346" s="33">
        <v>11.6</v>
      </c>
    </row>
    <row r="5347" spans="1:2" x14ac:dyDescent="0.4">
      <c r="A5347" s="32">
        <v>32265</v>
      </c>
      <c r="B5347" s="33">
        <v>6.9</v>
      </c>
    </row>
    <row r="5348" spans="1:2" x14ac:dyDescent="0.4">
      <c r="A5348" s="32">
        <v>32228</v>
      </c>
      <c r="B5348" s="33">
        <v>11.6</v>
      </c>
    </row>
    <row r="5349" spans="1:2" x14ac:dyDescent="0.4">
      <c r="A5349" s="32">
        <v>23316</v>
      </c>
      <c r="B5349" s="33">
        <v>7.3</v>
      </c>
    </row>
    <row r="5350" spans="1:2" x14ac:dyDescent="0.4">
      <c r="A5350" s="32">
        <v>28823</v>
      </c>
      <c r="B5350" s="33">
        <v>6.9</v>
      </c>
    </row>
    <row r="5351" spans="1:2" x14ac:dyDescent="0.4">
      <c r="A5351" s="32">
        <v>29273</v>
      </c>
      <c r="B5351" s="33">
        <v>7.6</v>
      </c>
    </row>
    <row r="5352" spans="1:2" x14ac:dyDescent="0.4">
      <c r="A5352" s="32">
        <v>28619</v>
      </c>
      <c r="B5352" s="33">
        <v>6.9</v>
      </c>
    </row>
    <row r="5353" spans="1:2" x14ac:dyDescent="0.4">
      <c r="A5353" s="32">
        <v>29270</v>
      </c>
      <c r="B5353" s="33">
        <v>4.8</v>
      </c>
    </row>
    <row r="5354" spans="1:2" x14ac:dyDescent="0.4">
      <c r="A5354" s="32">
        <v>29271</v>
      </c>
      <c r="B5354" s="33">
        <v>9.9</v>
      </c>
    </row>
    <row r="5355" spans="1:2" x14ac:dyDescent="0.4">
      <c r="A5355" s="32">
        <v>15665</v>
      </c>
      <c r="B5355" s="33">
        <v>3.6</v>
      </c>
    </row>
    <row r="5356" spans="1:2" x14ac:dyDescent="0.4">
      <c r="A5356" s="32">
        <v>29792</v>
      </c>
      <c r="B5356" s="33">
        <v>7.9</v>
      </c>
    </row>
    <row r="5357" spans="1:2" x14ac:dyDescent="0.4">
      <c r="A5357" s="32">
        <v>29793</v>
      </c>
      <c r="B5357" s="33">
        <v>7.9</v>
      </c>
    </row>
    <row r="5358" spans="1:2" x14ac:dyDescent="0.4">
      <c r="A5358" s="32">
        <v>10127</v>
      </c>
      <c r="B5358" s="33">
        <v>2.2000000000000002</v>
      </c>
    </row>
    <row r="5359" spans="1:2" x14ac:dyDescent="0.4">
      <c r="A5359" s="32">
        <v>27241</v>
      </c>
      <c r="B5359" s="33">
        <v>2.2000000000000002</v>
      </c>
    </row>
    <row r="5360" spans="1:2" x14ac:dyDescent="0.4">
      <c r="A5360" s="32">
        <v>16619</v>
      </c>
      <c r="B5360" s="33">
        <v>20.399999999999999</v>
      </c>
    </row>
    <row r="5361" spans="1:2" x14ac:dyDescent="0.4">
      <c r="A5361" s="32">
        <v>17356</v>
      </c>
      <c r="B5361" s="33">
        <v>14</v>
      </c>
    </row>
    <row r="5362" spans="1:2" x14ac:dyDescent="0.4">
      <c r="A5362" s="32">
        <v>16391</v>
      </c>
      <c r="B5362" s="33">
        <v>40.9</v>
      </c>
    </row>
    <row r="5363" spans="1:2" x14ac:dyDescent="0.4">
      <c r="A5363" s="32">
        <v>17355</v>
      </c>
      <c r="B5363" s="33">
        <v>32</v>
      </c>
    </row>
    <row r="5364" spans="1:2" x14ac:dyDescent="0.4">
      <c r="A5364" s="32">
        <v>16390</v>
      </c>
      <c r="B5364" s="33">
        <v>4.8</v>
      </c>
    </row>
    <row r="5365" spans="1:2" x14ac:dyDescent="0.4">
      <c r="A5365" s="32">
        <v>28242</v>
      </c>
      <c r="B5365" s="33">
        <v>2.2000000000000002</v>
      </c>
    </row>
    <row r="5366" spans="1:2" x14ac:dyDescent="0.4">
      <c r="A5366" s="32">
        <v>11884</v>
      </c>
      <c r="B5366" s="33">
        <v>4.2</v>
      </c>
    </row>
    <row r="5367" spans="1:2" x14ac:dyDescent="0.4">
      <c r="A5367" s="32">
        <v>32315</v>
      </c>
      <c r="B5367" s="33">
        <v>4.2</v>
      </c>
    </row>
    <row r="5368" spans="1:2" x14ac:dyDescent="0.4">
      <c r="A5368" s="32">
        <v>27973</v>
      </c>
      <c r="B5368" s="33">
        <v>4.2</v>
      </c>
    </row>
    <row r="5369" spans="1:2" x14ac:dyDescent="0.4">
      <c r="A5369" s="32">
        <v>11889</v>
      </c>
      <c r="B5369" s="33">
        <v>4.4000000000000004</v>
      </c>
    </row>
    <row r="5370" spans="1:2" x14ac:dyDescent="0.4">
      <c r="A5370" s="32">
        <v>29172</v>
      </c>
      <c r="B5370" s="33">
        <v>2.2000000000000002</v>
      </c>
    </row>
    <row r="5371" spans="1:2" x14ac:dyDescent="0.4">
      <c r="A5371" s="32">
        <v>29101</v>
      </c>
      <c r="B5371" s="33">
        <v>3.6</v>
      </c>
    </row>
    <row r="5372" spans="1:2" x14ac:dyDescent="0.4">
      <c r="A5372" s="32">
        <v>11888</v>
      </c>
      <c r="B5372" s="33">
        <v>4.3</v>
      </c>
    </row>
    <row r="5373" spans="1:2" x14ac:dyDescent="0.4">
      <c r="A5373" s="32">
        <v>17111</v>
      </c>
      <c r="B5373" s="33">
        <v>3.6</v>
      </c>
    </row>
    <row r="5374" spans="1:2" x14ac:dyDescent="0.4">
      <c r="A5374" s="32">
        <v>27882</v>
      </c>
      <c r="B5374" s="33">
        <v>0.5</v>
      </c>
    </row>
    <row r="5375" spans="1:2" x14ac:dyDescent="0.4">
      <c r="A5375" s="32">
        <v>23494</v>
      </c>
      <c r="B5375" s="33">
        <v>4</v>
      </c>
    </row>
    <row r="5376" spans="1:2" x14ac:dyDescent="0.4">
      <c r="A5376" s="32">
        <v>11803</v>
      </c>
      <c r="B5376" s="33">
        <v>5.9</v>
      </c>
    </row>
    <row r="5377" spans="1:2" x14ac:dyDescent="0.4">
      <c r="A5377" s="32">
        <v>11802</v>
      </c>
      <c r="B5377" s="33">
        <v>6.9</v>
      </c>
    </row>
    <row r="5378" spans="1:2" x14ac:dyDescent="0.4">
      <c r="A5378" s="32">
        <v>31544</v>
      </c>
      <c r="B5378" s="33">
        <v>5.4</v>
      </c>
    </row>
    <row r="5379" spans="1:2" x14ac:dyDescent="0.4">
      <c r="A5379" s="32">
        <v>28937</v>
      </c>
      <c r="B5379" s="33">
        <v>5.3</v>
      </c>
    </row>
    <row r="5380" spans="1:2" x14ac:dyDescent="0.4">
      <c r="A5380" s="32">
        <v>28540</v>
      </c>
      <c r="B5380" s="33">
        <v>25</v>
      </c>
    </row>
    <row r="5381" spans="1:2" x14ac:dyDescent="0.4">
      <c r="A5381" s="32">
        <v>28539</v>
      </c>
      <c r="B5381" s="33">
        <v>19.600000000000001</v>
      </c>
    </row>
    <row r="5382" spans="1:2" x14ac:dyDescent="0.4">
      <c r="A5382" s="32">
        <v>28535</v>
      </c>
      <c r="B5382" s="33">
        <v>19.600000000000001</v>
      </c>
    </row>
    <row r="5383" spans="1:2" x14ac:dyDescent="0.4">
      <c r="A5383" s="32">
        <v>11172</v>
      </c>
      <c r="B5383" s="33">
        <v>9.9</v>
      </c>
    </row>
    <row r="5384" spans="1:2" x14ac:dyDescent="0.4">
      <c r="A5384" s="32">
        <v>18343</v>
      </c>
      <c r="B5384" s="33">
        <v>0</v>
      </c>
    </row>
    <row r="5385" spans="1:2" x14ac:dyDescent="0.4">
      <c r="A5385" s="32">
        <v>11801</v>
      </c>
      <c r="B5385" s="33">
        <v>5.6</v>
      </c>
    </row>
    <row r="5386" spans="1:2" x14ac:dyDescent="0.4">
      <c r="A5386" s="32">
        <v>11800</v>
      </c>
      <c r="B5386" s="33">
        <v>6.6</v>
      </c>
    </row>
    <row r="5387" spans="1:2" x14ac:dyDescent="0.4">
      <c r="A5387" s="32">
        <v>29229</v>
      </c>
      <c r="B5387" s="33">
        <v>6.3</v>
      </c>
    </row>
    <row r="5388" spans="1:2" x14ac:dyDescent="0.4">
      <c r="A5388" s="32">
        <v>28537</v>
      </c>
      <c r="B5388" s="33">
        <v>14.2</v>
      </c>
    </row>
    <row r="5389" spans="1:2" x14ac:dyDescent="0.4">
      <c r="A5389" s="32">
        <v>28536</v>
      </c>
      <c r="B5389" s="33">
        <v>14.8</v>
      </c>
    </row>
    <row r="5390" spans="1:2" x14ac:dyDescent="0.4">
      <c r="A5390" s="32">
        <v>17311</v>
      </c>
      <c r="B5390" s="33">
        <v>3.2</v>
      </c>
    </row>
    <row r="5391" spans="1:2" x14ac:dyDescent="0.4">
      <c r="A5391" s="32">
        <v>28247</v>
      </c>
      <c r="B5391" s="33">
        <v>5</v>
      </c>
    </row>
    <row r="5392" spans="1:2" x14ac:dyDescent="0.4">
      <c r="A5392" s="32">
        <v>32516</v>
      </c>
      <c r="B5392" s="33">
        <v>4.9000000000000004</v>
      </c>
    </row>
    <row r="5393" spans="1:2" x14ac:dyDescent="0.4">
      <c r="A5393" s="32">
        <v>11814</v>
      </c>
      <c r="B5393" s="33">
        <v>7.2</v>
      </c>
    </row>
    <row r="5394" spans="1:2" x14ac:dyDescent="0.4">
      <c r="A5394" s="32">
        <v>11815</v>
      </c>
      <c r="B5394" s="33">
        <v>1.8</v>
      </c>
    </row>
    <row r="5395" spans="1:2" x14ac:dyDescent="0.4">
      <c r="A5395" s="32">
        <v>18438</v>
      </c>
      <c r="B5395" s="33">
        <v>21</v>
      </c>
    </row>
    <row r="5396" spans="1:2" x14ac:dyDescent="0.4">
      <c r="A5396" s="32">
        <v>11769</v>
      </c>
      <c r="B5396" s="33">
        <v>4.5</v>
      </c>
    </row>
    <row r="5397" spans="1:2" x14ac:dyDescent="0.4">
      <c r="A5397" s="32">
        <v>11770</v>
      </c>
      <c r="B5397" s="33">
        <v>2.8</v>
      </c>
    </row>
    <row r="5398" spans="1:2" x14ac:dyDescent="0.4">
      <c r="A5398" s="32">
        <v>11771</v>
      </c>
      <c r="B5398" s="33">
        <v>6.6</v>
      </c>
    </row>
    <row r="5399" spans="1:2" x14ac:dyDescent="0.4">
      <c r="A5399" s="32">
        <v>32071</v>
      </c>
      <c r="B5399" s="33">
        <v>38.5</v>
      </c>
    </row>
    <row r="5400" spans="1:2" x14ac:dyDescent="0.4">
      <c r="A5400" s="32">
        <v>11881</v>
      </c>
      <c r="B5400" s="33">
        <v>5.3</v>
      </c>
    </row>
    <row r="5401" spans="1:2" x14ac:dyDescent="0.4">
      <c r="A5401" s="32">
        <v>11880</v>
      </c>
      <c r="B5401" s="33">
        <v>38.5</v>
      </c>
    </row>
    <row r="5402" spans="1:2" x14ac:dyDescent="0.4">
      <c r="A5402" s="32">
        <v>11810</v>
      </c>
      <c r="B5402" s="33">
        <v>6.5</v>
      </c>
    </row>
    <row r="5403" spans="1:2" x14ac:dyDescent="0.4">
      <c r="A5403" s="32">
        <v>28243</v>
      </c>
      <c r="B5403" s="33">
        <v>5.2</v>
      </c>
    </row>
    <row r="5404" spans="1:2" x14ac:dyDescent="0.4">
      <c r="A5404" s="32">
        <v>11872</v>
      </c>
      <c r="B5404" s="33">
        <v>2.8</v>
      </c>
    </row>
    <row r="5405" spans="1:2" x14ac:dyDescent="0.4">
      <c r="A5405" s="32">
        <v>32836</v>
      </c>
      <c r="B5405" s="33">
        <v>4.9000000000000004</v>
      </c>
    </row>
    <row r="5406" spans="1:2" x14ac:dyDescent="0.4">
      <c r="A5406" s="32">
        <v>11871</v>
      </c>
      <c r="B5406" s="33">
        <v>4.9000000000000004</v>
      </c>
    </row>
    <row r="5407" spans="1:2" x14ac:dyDescent="0.4">
      <c r="A5407" s="32">
        <v>31266</v>
      </c>
      <c r="B5407" s="33">
        <v>4.5999999999999996</v>
      </c>
    </row>
    <row r="5408" spans="1:2" x14ac:dyDescent="0.4">
      <c r="A5408" s="32">
        <v>11874</v>
      </c>
      <c r="B5408" s="33">
        <v>2.8</v>
      </c>
    </row>
    <row r="5409" spans="1:2" x14ac:dyDescent="0.4">
      <c r="A5409" s="32">
        <v>11873</v>
      </c>
      <c r="B5409" s="33">
        <v>4.9000000000000004</v>
      </c>
    </row>
    <row r="5410" spans="1:2" x14ac:dyDescent="0.4">
      <c r="A5410" s="32">
        <v>32681</v>
      </c>
      <c r="B5410" s="33">
        <v>3</v>
      </c>
    </row>
    <row r="5411" spans="1:2" x14ac:dyDescent="0.4">
      <c r="A5411" s="32">
        <v>32316</v>
      </c>
      <c r="B5411" s="33">
        <v>5</v>
      </c>
    </row>
    <row r="5412" spans="1:2" x14ac:dyDescent="0.4">
      <c r="A5412" s="32">
        <v>11876</v>
      </c>
      <c r="B5412" s="33">
        <v>3</v>
      </c>
    </row>
    <row r="5413" spans="1:2" x14ac:dyDescent="0.4">
      <c r="A5413" s="32">
        <v>11875</v>
      </c>
      <c r="B5413" s="33">
        <v>4.8</v>
      </c>
    </row>
    <row r="5414" spans="1:2" x14ac:dyDescent="0.4">
      <c r="A5414" s="32">
        <v>11806</v>
      </c>
      <c r="B5414" s="33">
        <v>5.6</v>
      </c>
    </row>
    <row r="5415" spans="1:2" x14ac:dyDescent="0.4">
      <c r="A5415" s="32">
        <v>11811</v>
      </c>
      <c r="B5415" s="33">
        <v>6.4</v>
      </c>
    </row>
    <row r="5416" spans="1:2" x14ac:dyDescent="0.4">
      <c r="A5416" s="32">
        <v>11805</v>
      </c>
      <c r="B5416" s="33">
        <v>7.9</v>
      </c>
    </row>
    <row r="5417" spans="1:2" x14ac:dyDescent="0.4">
      <c r="A5417" s="32">
        <v>11804</v>
      </c>
      <c r="B5417" s="33">
        <v>6.9</v>
      </c>
    </row>
    <row r="5418" spans="1:2" x14ac:dyDescent="0.4">
      <c r="A5418" s="32">
        <v>11808</v>
      </c>
      <c r="B5418" s="33">
        <v>5.9</v>
      </c>
    </row>
    <row r="5419" spans="1:2" x14ac:dyDescent="0.4">
      <c r="A5419" s="32">
        <v>32072</v>
      </c>
      <c r="B5419" s="33">
        <v>3</v>
      </c>
    </row>
    <row r="5420" spans="1:2" x14ac:dyDescent="0.4">
      <c r="A5420" s="32">
        <v>32725</v>
      </c>
      <c r="B5420" s="33">
        <v>5</v>
      </c>
    </row>
    <row r="5421" spans="1:2" x14ac:dyDescent="0.4">
      <c r="A5421" s="32">
        <v>11877</v>
      </c>
      <c r="B5421" s="33">
        <v>5.2</v>
      </c>
    </row>
    <row r="5422" spans="1:2" x14ac:dyDescent="0.4">
      <c r="A5422" s="32">
        <v>11812</v>
      </c>
      <c r="B5422" s="33">
        <v>6</v>
      </c>
    </row>
    <row r="5423" spans="1:2" x14ac:dyDescent="0.4">
      <c r="A5423" s="32">
        <v>11807</v>
      </c>
      <c r="B5423" s="33">
        <v>6.8</v>
      </c>
    </row>
    <row r="5424" spans="1:2" x14ac:dyDescent="0.4">
      <c r="A5424" s="32">
        <v>17344</v>
      </c>
      <c r="B5424" s="33">
        <v>7</v>
      </c>
    </row>
    <row r="5425" spans="1:2" x14ac:dyDescent="0.4">
      <c r="A5425" s="32">
        <v>16376</v>
      </c>
      <c r="B5425" s="33">
        <v>3.9</v>
      </c>
    </row>
    <row r="5426" spans="1:2" x14ac:dyDescent="0.4">
      <c r="A5426" s="32">
        <v>23166</v>
      </c>
      <c r="B5426" s="33">
        <v>14.9</v>
      </c>
    </row>
    <row r="5427" spans="1:2" x14ac:dyDescent="0.4">
      <c r="A5427" s="32">
        <v>29693</v>
      </c>
      <c r="B5427" s="33">
        <v>3.9</v>
      </c>
    </row>
    <row r="5428" spans="1:2" x14ac:dyDescent="0.4">
      <c r="A5428" s="32">
        <v>16377</v>
      </c>
      <c r="B5428" s="33">
        <v>3.9</v>
      </c>
    </row>
    <row r="5429" spans="1:2" x14ac:dyDescent="0.4">
      <c r="A5429" s="32">
        <v>23165</v>
      </c>
      <c r="B5429" s="33">
        <v>25</v>
      </c>
    </row>
    <row r="5430" spans="1:2" x14ac:dyDescent="0.4">
      <c r="A5430" s="32">
        <v>28593</v>
      </c>
      <c r="B5430" s="33">
        <v>4.5999999999999996</v>
      </c>
    </row>
    <row r="5431" spans="1:2" x14ac:dyDescent="0.4">
      <c r="A5431" s="32">
        <v>16378</v>
      </c>
      <c r="B5431" s="33">
        <v>4.2</v>
      </c>
    </row>
    <row r="5432" spans="1:2" x14ac:dyDescent="0.4">
      <c r="A5432" s="32">
        <v>31933</v>
      </c>
      <c r="B5432" s="33">
        <v>4.4000000000000004</v>
      </c>
    </row>
    <row r="5433" spans="1:2" x14ac:dyDescent="0.4">
      <c r="A5433" s="32">
        <v>27250</v>
      </c>
      <c r="B5433" s="33">
        <v>6.3</v>
      </c>
    </row>
    <row r="5434" spans="1:2" x14ac:dyDescent="0.4">
      <c r="A5434" s="32">
        <v>32184</v>
      </c>
      <c r="B5434" s="33">
        <v>3.5</v>
      </c>
    </row>
    <row r="5435" spans="1:2" x14ac:dyDescent="0.4">
      <c r="A5435" s="32">
        <v>31979</v>
      </c>
      <c r="B5435" s="33">
        <v>10.8</v>
      </c>
    </row>
    <row r="5436" spans="1:2" x14ac:dyDescent="0.4">
      <c r="A5436" s="32">
        <v>28322</v>
      </c>
      <c r="B5436" s="33">
        <v>3.6</v>
      </c>
    </row>
    <row r="5437" spans="1:2" x14ac:dyDescent="0.4">
      <c r="A5437" s="32">
        <v>29228</v>
      </c>
      <c r="B5437" s="33">
        <v>6.2</v>
      </c>
    </row>
    <row r="5438" spans="1:2" x14ac:dyDescent="0.4">
      <c r="A5438" s="32">
        <v>28321</v>
      </c>
      <c r="B5438" s="33">
        <v>3.5</v>
      </c>
    </row>
    <row r="5439" spans="1:2" x14ac:dyDescent="0.4">
      <c r="A5439" s="32">
        <v>30565</v>
      </c>
      <c r="B5439" s="33">
        <v>8.9</v>
      </c>
    </row>
    <row r="5440" spans="1:2" x14ac:dyDescent="0.4">
      <c r="A5440" s="32">
        <v>18333</v>
      </c>
      <c r="B5440" s="33">
        <v>0</v>
      </c>
    </row>
    <row r="5441" spans="1:2" x14ac:dyDescent="0.4">
      <c r="A5441" s="32">
        <v>16411</v>
      </c>
      <c r="B5441" s="33">
        <v>6.8</v>
      </c>
    </row>
    <row r="5442" spans="1:2" x14ac:dyDescent="0.4">
      <c r="A5442" s="32">
        <v>16412</v>
      </c>
      <c r="B5442" s="33">
        <v>6.4</v>
      </c>
    </row>
    <row r="5443" spans="1:2" x14ac:dyDescent="0.4">
      <c r="A5443" s="32">
        <v>18054</v>
      </c>
      <c r="B5443" s="33">
        <v>54</v>
      </c>
    </row>
    <row r="5444" spans="1:2" x14ac:dyDescent="0.4">
      <c r="A5444" s="32">
        <v>18055</v>
      </c>
      <c r="B5444" s="33">
        <v>54</v>
      </c>
    </row>
    <row r="5445" spans="1:2" x14ac:dyDescent="0.4">
      <c r="A5445" s="32">
        <v>23422</v>
      </c>
      <c r="B5445" s="33">
        <v>66.5</v>
      </c>
    </row>
    <row r="5446" spans="1:2" x14ac:dyDescent="0.4">
      <c r="A5446" s="32">
        <v>16413</v>
      </c>
      <c r="B5446" s="33">
        <v>3.5</v>
      </c>
    </row>
    <row r="5447" spans="1:2" x14ac:dyDescent="0.4">
      <c r="A5447" s="32">
        <v>17292</v>
      </c>
      <c r="B5447" s="33">
        <v>7.5</v>
      </c>
    </row>
    <row r="5448" spans="1:2" x14ac:dyDescent="0.4">
      <c r="A5448" s="32">
        <v>16418</v>
      </c>
      <c r="B5448" s="33">
        <v>11</v>
      </c>
    </row>
    <row r="5449" spans="1:2" x14ac:dyDescent="0.4">
      <c r="A5449" s="32">
        <v>16420</v>
      </c>
      <c r="B5449" s="33">
        <v>3.5</v>
      </c>
    </row>
    <row r="5450" spans="1:2" x14ac:dyDescent="0.4">
      <c r="A5450" s="32">
        <v>11891</v>
      </c>
      <c r="B5450" s="33">
        <v>3.1</v>
      </c>
    </row>
    <row r="5451" spans="1:2" x14ac:dyDescent="0.4">
      <c r="A5451" s="32">
        <v>11883</v>
      </c>
      <c r="B5451" s="33">
        <v>2.2000000000000002</v>
      </c>
    </row>
    <row r="5452" spans="1:2" x14ac:dyDescent="0.4">
      <c r="A5452" s="32">
        <v>11882</v>
      </c>
      <c r="B5452" s="33">
        <v>3.6</v>
      </c>
    </row>
    <row r="5453" spans="1:2" x14ac:dyDescent="0.4">
      <c r="A5453" s="32">
        <v>11886</v>
      </c>
      <c r="B5453" s="33">
        <v>3</v>
      </c>
    </row>
    <row r="5454" spans="1:2" x14ac:dyDescent="0.4">
      <c r="A5454" s="32">
        <v>28244</v>
      </c>
      <c r="B5454" s="33">
        <v>5.9</v>
      </c>
    </row>
    <row r="5455" spans="1:2" x14ac:dyDescent="0.4">
      <c r="A5455" s="32">
        <v>32717</v>
      </c>
      <c r="B5455" s="33">
        <v>0</v>
      </c>
    </row>
    <row r="5456" spans="1:2" x14ac:dyDescent="0.4">
      <c r="A5456" s="32">
        <v>31934</v>
      </c>
      <c r="B5456" s="33">
        <v>0</v>
      </c>
    </row>
    <row r="5457" spans="1:2" x14ac:dyDescent="0.4">
      <c r="A5457" s="32">
        <v>11717</v>
      </c>
      <c r="B5457" s="33">
        <v>7.2</v>
      </c>
    </row>
    <row r="5458" spans="1:2" x14ac:dyDescent="0.4">
      <c r="A5458" s="32">
        <v>11719</v>
      </c>
      <c r="B5458" s="33">
        <v>7.2</v>
      </c>
    </row>
    <row r="5459" spans="1:2" x14ac:dyDescent="0.4">
      <c r="A5459" s="32">
        <v>11714</v>
      </c>
      <c r="B5459" s="33">
        <v>7.2</v>
      </c>
    </row>
    <row r="5460" spans="1:2" x14ac:dyDescent="0.4">
      <c r="A5460" s="32">
        <v>31935</v>
      </c>
      <c r="B5460" s="33">
        <v>6.8</v>
      </c>
    </row>
    <row r="5461" spans="1:2" x14ac:dyDescent="0.4">
      <c r="A5461" s="32">
        <v>11716</v>
      </c>
      <c r="B5461" s="33">
        <v>7.2</v>
      </c>
    </row>
    <row r="5462" spans="1:2" x14ac:dyDescent="0.4">
      <c r="A5462" s="32">
        <v>32718</v>
      </c>
      <c r="B5462" s="33">
        <v>0</v>
      </c>
    </row>
    <row r="5463" spans="1:2" x14ac:dyDescent="0.4">
      <c r="A5463" s="32">
        <v>32162</v>
      </c>
      <c r="B5463" s="33">
        <v>2</v>
      </c>
    </row>
    <row r="5464" spans="1:2" x14ac:dyDescent="0.4">
      <c r="A5464" s="32">
        <v>11715</v>
      </c>
      <c r="B5464" s="33">
        <v>7.2</v>
      </c>
    </row>
    <row r="5465" spans="1:2" x14ac:dyDescent="0.4">
      <c r="A5465" s="32">
        <v>11718</v>
      </c>
      <c r="B5465" s="33">
        <v>7.2</v>
      </c>
    </row>
    <row r="5466" spans="1:2" x14ac:dyDescent="0.4">
      <c r="A5466" s="32">
        <v>31958</v>
      </c>
      <c r="B5466" s="33">
        <v>6.3</v>
      </c>
    </row>
    <row r="5467" spans="1:2" x14ac:dyDescent="0.4">
      <c r="A5467" s="32">
        <v>27274</v>
      </c>
      <c r="B5467" s="33">
        <v>40.9</v>
      </c>
    </row>
    <row r="5468" spans="1:2" x14ac:dyDescent="0.4">
      <c r="A5468" s="32">
        <v>2011606</v>
      </c>
      <c r="B5468" s="33">
        <v>15.5</v>
      </c>
    </row>
    <row r="5469" spans="1:2" x14ac:dyDescent="0.4">
      <c r="A5469" s="32">
        <v>2028199</v>
      </c>
      <c r="B5469" s="33">
        <v>24.9</v>
      </c>
    </row>
    <row r="5470" spans="1:2" x14ac:dyDescent="0.4">
      <c r="A5470" s="32">
        <v>2018238</v>
      </c>
      <c r="B5470" s="33">
        <v>20.9</v>
      </c>
    </row>
    <row r="5471" spans="1:2" x14ac:dyDescent="0.4">
      <c r="A5471" s="32">
        <v>29256</v>
      </c>
      <c r="B5471" s="33">
        <v>2.2000000000000002</v>
      </c>
    </row>
    <row r="5472" spans="1:2" x14ac:dyDescent="0.4">
      <c r="A5472" s="32">
        <v>29583</v>
      </c>
      <c r="B5472" s="33">
        <v>2.4</v>
      </c>
    </row>
    <row r="5473" spans="1:2" x14ac:dyDescent="0.4">
      <c r="A5473" s="32">
        <v>28655</v>
      </c>
      <c r="B5473" s="33">
        <v>16.7</v>
      </c>
    </row>
    <row r="5474" spans="1:2" x14ac:dyDescent="0.4">
      <c r="A5474" s="32">
        <v>16874</v>
      </c>
      <c r="B5474" s="33">
        <v>16.5</v>
      </c>
    </row>
    <row r="5475" spans="1:2" x14ac:dyDescent="0.4">
      <c r="A5475" s="32">
        <v>16871</v>
      </c>
      <c r="B5475" s="33">
        <v>2.4</v>
      </c>
    </row>
    <row r="5476" spans="1:2" x14ac:dyDescent="0.4">
      <c r="A5476" s="32">
        <v>16872</v>
      </c>
      <c r="B5476" s="33">
        <v>6.3</v>
      </c>
    </row>
    <row r="5477" spans="1:2" x14ac:dyDescent="0.4">
      <c r="A5477" s="32">
        <v>18421</v>
      </c>
      <c r="B5477" s="33">
        <v>11.2</v>
      </c>
    </row>
    <row r="5478" spans="1:2" x14ac:dyDescent="0.4">
      <c r="A5478" s="32">
        <v>16867</v>
      </c>
      <c r="B5478" s="33">
        <v>15.8</v>
      </c>
    </row>
    <row r="5479" spans="1:2" x14ac:dyDescent="0.4">
      <c r="A5479" s="32">
        <v>16864</v>
      </c>
      <c r="B5479" s="33">
        <v>5.6</v>
      </c>
    </row>
    <row r="5480" spans="1:2" x14ac:dyDescent="0.4">
      <c r="A5480" s="32">
        <v>16869</v>
      </c>
      <c r="B5480" s="33">
        <v>11.5</v>
      </c>
    </row>
    <row r="5481" spans="1:2" x14ac:dyDescent="0.4">
      <c r="A5481" s="32">
        <v>16868</v>
      </c>
      <c r="B5481" s="33">
        <v>15.4</v>
      </c>
    </row>
    <row r="5482" spans="1:2" x14ac:dyDescent="0.4">
      <c r="A5482" s="32">
        <v>18420</v>
      </c>
      <c r="B5482" s="33">
        <v>11.5</v>
      </c>
    </row>
    <row r="5483" spans="1:2" x14ac:dyDescent="0.4">
      <c r="A5483" s="32">
        <v>23651</v>
      </c>
      <c r="B5483" s="33">
        <v>14.7</v>
      </c>
    </row>
    <row r="5484" spans="1:2" x14ac:dyDescent="0.4">
      <c r="A5484" s="32">
        <v>23197</v>
      </c>
      <c r="B5484" s="33">
        <v>15</v>
      </c>
    </row>
    <row r="5485" spans="1:2" x14ac:dyDescent="0.4">
      <c r="A5485" s="32">
        <v>16861</v>
      </c>
      <c r="B5485" s="33">
        <v>7.5</v>
      </c>
    </row>
    <row r="5486" spans="1:2" x14ac:dyDescent="0.4">
      <c r="A5486" s="32">
        <v>16860</v>
      </c>
      <c r="B5486" s="33">
        <v>8.3000000000000007</v>
      </c>
    </row>
    <row r="5487" spans="1:2" x14ac:dyDescent="0.4">
      <c r="A5487" s="32">
        <v>16859</v>
      </c>
      <c r="B5487" s="33">
        <v>7.6</v>
      </c>
    </row>
    <row r="5488" spans="1:2" x14ac:dyDescent="0.4">
      <c r="A5488" s="32">
        <v>27316</v>
      </c>
      <c r="B5488" s="33">
        <v>44.5</v>
      </c>
    </row>
    <row r="5489" spans="1:2" x14ac:dyDescent="0.4">
      <c r="A5489" s="32">
        <v>23568</v>
      </c>
      <c r="B5489" s="33">
        <v>13.8</v>
      </c>
    </row>
    <row r="5490" spans="1:2" x14ac:dyDescent="0.4">
      <c r="A5490" s="32">
        <v>16875</v>
      </c>
      <c r="B5490" s="33">
        <v>21.9</v>
      </c>
    </row>
    <row r="5491" spans="1:2" x14ac:dyDescent="0.4">
      <c r="A5491" s="32">
        <v>16862</v>
      </c>
      <c r="B5491" s="33">
        <v>4.8</v>
      </c>
    </row>
    <row r="5492" spans="1:2" x14ac:dyDescent="0.4">
      <c r="A5492" s="32">
        <v>16841</v>
      </c>
      <c r="B5492" s="33">
        <v>3.2</v>
      </c>
    </row>
    <row r="5493" spans="1:2" x14ac:dyDescent="0.4">
      <c r="A5493" s="32">
        <v>27841</v>
      </c>
      <c r="B5493" s="33">
        <v>45.4</v>
      </c>
    </row>
    <row r="5494" spans="1:2" x14ac:dyDescent="0.4">
      <c r="A5494" s="32">
        <v>16842</v>
      </c>
      <c r="B5494" s="33">
        <v>4.8</v>
      </c>
    </row>
    <row r="5495" spans="1:2" x14ac:dyDescent="0.4">
      <c r="A5495" s="32">
        <v>28150</v>
      </c>
      <c r="B5495" s="33">
        <v>13.8</v>
      </c>
    </row>
    <row r="5496" spans="1:2" x14ac:dyDescent="0.4">
      <c r="A5496" s="32">
        <v>16863</v>
      </c>
      <c r="B5496" s="33">
        <v>5.6</v>
      </c>
    </row>
    <row r="5497" spans="1:2" x14ac:dyDescent="0.4">
      <c r="A5497" s="32">
        <v>16865</v>
      </c>
      <c r="B5497" s="33">
        <v>10.199999999999999</v>
      </c>
    </row>
    <row r="5498" spans="1:2" x14ac:dyDescent="0.4">
      <c r="A5498" s="32">
        <v>32480</v>
      </c>
      <c r="B5498" s="33">
        <v>10.199999999999999</v>
      </c>
    </row>
    <row r="5499" spans="1:2" x14ac:dyDescent="0.4">
      <c r="A5499" s="32">
        <v>16870</v>
      </c>
      <c r="B5499" s="33">
        <v>1.2</v>
      </c>
    </row>
    <row r="5500" spans="1:2" x14ac:dyDescent="0.4">
      <c r="A5500" s="32">
        <v>16856</v>
      </c>
      <c r="B5500" s="33">
        <v>1.6</v>
      </c>
    </row>
    <row r="5501" spans="1:2" x14ac:dyDescent="0.4">
      <c r="A5501" s="32">
        <v>32229</v>
      </c>
      <c r="B5501" s="33">
        <v>13.6</v>
      </c>
    </row>
    <row r="5502" spans="1:2" x14ac:dyDescent="0.4">
      <c r="A5502" s="32">
        <v>16866</v>
      </c>
      <c r="B5502" s="33">
        <v>14.2</v>
      </c>
    </row>
    <row r="5503" spans="1:2" x14ac:dyDescent="0.4">
      <c r="A5503" s="32">
        <v>16855</v>
      </c>
      <c r="B5503" s="33">
        <v>2.4</v>
      </c>
    </row>
    <row r="5504" spans="1:2" x14ac:dyDescent="0.4">
      <c r="A5504" s="32">
        <v>27839</v>
      </c>
      <c r="B5504" s="33">
        <v>3.2</v>
      </c>
    </row>
    <row r="5505" spans="1:2" x14ac:dyDescent="0.4">
      <c r="A5505" s="32">
        <v>28340</v>
      </c>
      <c r="B5505" s="33">
        <v>5.6</v>
      </c>
    </row>
    <row r="5506" spans="1:2" x14ac:dyDescent="0.4">
      <c r="A5506" s="32">
        <v>28341</v>
      </c>
      <c r="B5506" s="33">
        <v>5.5</v>
      </c>
    </row>
    <row r="5507" spans="1:2" x14ac:dyDescent="0.4">
      <c r="A5507" s="32">
        <v>28339</v>
      </c>
      <c r="B5507" s="33">
        <v>6.3</v>
      </c>
    </row>
    <row r="5508" spans="1:2" x14ac:dyDescent="0.4">
      <c r="A5508" s="32">
        <v>15683</v>
      </c>
      <c r="B5508" s="33">
        <v>3.5</v>
      </c>
    </row>
    <row r="5509" spans="1:2" x14ac:dyDescent="0.4">
      <c r="A5509" s="32">
        <v>23672</v>
      </c>
      <c r="B5509" s="33">
        <v>13.5</v>
      </c>
    </row>
    <row r="5510" spans="1:2" x14ac:dyDescent="0.4">
      <c r="A5510" s="32">
        <v>30509</v>
      </c>
      <c r="B5510" s="33">
        <v>1.4</v>
      </c>
    </row>
    <row r="5511" spans="1:2" x14ac:dyDescent="0.4">
      <c r="A5511" s="32">
        <v>32484</v>
      </c>
      <c r="B5511" s="33">
        <v>1.4</v>
      </c>
    </row>
    <row r="5512" spans="1:2" x14ac:dyDescent="0.4">
      <c r="A5512" s="32">
        <v>30510</v>
      </c>
      <c r="B5512" s="33">
        <v>2.1</v>
      </c>
    </row>
    <row r="5513" spans="1:2" x14ac:dyDescent="0.4">
      <c r="A5513" s="32">
        <v>28361</v>
      </c>
      <c r="B5513" s="33">
        <v>1.2</v>
      </c>
    </row>
    <row r="5514" spans="1:2" x14ac:dyDescent="0.4">
      <c r="A5514" s="32">
        <v>15682</v>
      </c>
      <c r="B5514" s="33">
        <v>2</v>
      </c>
    </row>
    <row r="5515" spans="1:2" x14ac:dyDescent="0.4">
      <c r="A5515" s="32">
        <v>28318</v>
      </c>
      <c r="B5515" s="33">
        <v>15.3</v>
      </c>
    </row>
    <row r="5516" spans="1:2" x14ac:dyDescent="0.4">
      <c r="A5516" s="32">
        <v>32234</v>
      </c>
      <c r="B5516" s="33">
        <v>13.5</v>
      </c>
    </row>
    <row r="5517" spans="1:2" x14ac:dyDescent="0.4">
      <c r="A5517" s="32">
        <v>28493</v>
      </c>
      <c r="B5517" s="33">
        <v>3.4</v>
      </c>
    </row>
    <row r="5518" spans="1:2" x14ac:dyDescent="0.4">
      <c r="A5518" s="32">
        <v>27602</v>
      </c>
      <c r="B5518" s="33">
        <v>1.6</v>
      </c>
    </row>
    <row r="5519" spans="1:2" x14ac:dyDescent="0.4">
      <c r="A5519" s="32">
        <v>15678</v>
      </c>
      <c r="B5519" s="33">
        <v>2</v>
      </c>
    </row>
    <row r="5520" spans="1:2" x14ac:dyDescent="0.4">
      <c r="A5520" s="32">
        <v>10641</v>
      </c>
      <c r="B5520" s="33">
        <v>6.6</v>
      </c>
    </row>
    <row r="5521" spans="1:2" x14ac:dyDescent="0.4">
      <c r="A5521" s="32">
        <v>2011565</v>
      </c>
      <c r="B5521" s="33">
        <v>7.5</v>
      </c>
    </row>
    <row r="5522" spans="1:2" x14ac:dyDescent="0.4">
      <c r="A5522" s="32">
        <v>15936</v>
      </c>
      <c r="B5522" s="33">
        <v>2.2000000000000002</v>
      </c>
    </row>
    <row r="5523" spans="1:2" x14ac:dyDescent="0.4">
      <c r="A5523" s="32">
        <v>10631</v>
      </c>
      <c r="B5523" s="33">
        <v>6.7</v>
      </c>
    </row>
    <row r="5524" spans="1:2" x14ac:dyDescent="0.4">
      <c r="A5524" s="32">
        <v>10135</v>
      </c>
      <c r="B5524" s="33">
        <v>4.5999999999999996</v>
      </c>
    </row>
    <row r="5525" spans="1:2" x14ac:dyDescent="0.4">
      <c r="A5525" s="32">
        <v>2029670</v>
      </c>
      <c r="B5525" s="33">
        <v>8.9</v>
      </c>
    </row>
    <row r="5526" spans="1:2" x14ac:dyDescent="0.4">
      <c r="A5526" s="32">
        <v>15935</v>
      </c>
      <c r="B5526" s="33">
        <v>2.4</v>
      </c>
    </row>
    <row r="5527" spans="1:2" x14ac:dyDescent="0.4">
      <c r="A5527" s="32">
        <v>10640</v>
      </c>
      <c r="B5527" s="33">
        <v>6.2</v>
      </c>
    </row>
    <row r="5528" spans="1:2" x14ac:dyDescent="0.4">
      <c r="A5528" s="32">
        <v>10650</v>
      </c>
      <c r="B5528" s="33">
        <v>5.7</v>
      </c>
    </row>
    <row r="5529" spans="1:2" x14ac:dyDescent="0.4">
      <c r="A5529" s="32">
        <v>10136</v>
      </c>
      <c r="B5529" s="33">
        <v>4.4000000000000004</v>
      </c>
    </row>
    <row r="5530" spans="1:2" x14ac:dyDescent="0.4">
      <c r="A5530" s="32">
        <v>2029674</v>
      </c>
      <c r="B5530" s="33">
        <v>7.2</v>
      </c>
    </row>
    <row r="5531" spans="1:2" x14ac:dyDescent="0.4">
      <c r="A5531" s="32">
        <v>29400</v>
      </c>
      <c r="B5531" s="33">
        <v>0</v>
      </c>
    </row>
    <row r="5532" spans="1:2" x14ac:dyDescent="0.4">
      <c r="A5532" s="32">
        <v>2023622</v>
      </c>
      <c r="B5532" s="33">
        <v>8.8000000000000007</v>
      </c>
    </row>
    <row r="5533" spans="1:2" x14ac:dyDescent="0.4">
      <c r="A5533" s="32">
        <v>10137</v>
      </c>
      <c r="B5533" s="33">
        <v>3.1</v>
      </c>
    </row>
    <row r="5534" spans="1:2" x14ac:dyDescent="0.4">
      <c r="A5534" s="32">
        <v>15937</v>
      </c>
      <c r="B5534" s="33">
        <v>2.5</v>
      </c>
    </row>
    <row r="5535" spans="1:2" x14ac:dyDescent="0.4">
      <c r="A5535" s="32">
        <v>10632</v>
      </c>
      <c r="B5535" s="33">
        <v>5.7</v>
      </c>
    </row>
    <row r="5536" spans="1:2" x14ac:dyDescent="0.4">
      <c r="A5536" s="32">
        <v>10652</v>
      </c>
      <c r="B5536" s="33">
        <v>5.2</v>
      </c>
    </row>
    <row r="5537" spans="1:2" x14ac:dyDescent="0.4">
      <c r="A5537" s="32">
        <v>32739</v>
      </c>
      <c r="B5537" s="33">
        <v>0</v>
      </c>
    </row>
    <row r="5538" spans="1:2" x14ac:dyDescent="0.4">
      <c r="A5538" s="32">
        <v>30128</v>
      </c>
      <c r="B5538" s="33">
        <v>1.5</v>
      </c>
    </row>
    <row r="5539" spans="1:2" x14ac:dyDescent="0.4">
      <c r="A5539" s="32">
        <v>29630</v>
      </c>
      <c r="B5539" s="33">
        <v>12.2</v>
      </c>
    </row>
    <row r="5540" spans="1:2" x14ac:dyDescent="0.4">
      <c r="A5540" s="32">
        <v>18459</v>
      </c>
      <c r="B5540" s="33">
        <v>0</v>
      </c>
    </row>
    <row r="5541" spans="1:2" x14ac:dyDescent="0.4">
      <c r="A5541" s="32">
        <v>18065</v>
      </c>
      <c r="B5541" s="33">
        <v>12.4</v>
      </c>
    </row>
    <row r="5542" spans="1:2" x14ac:dyDescent="0.4">
      <c r="A5542" s="32">
        <v>22238</v>
      </c>
      <c r="B5542" s="33">
        <v>0</v>
      </c>
    </row>
    <row r="5543" spans="1:2" x14ac:dyDescent="0.4">
      <c r="A5543" s="32">
        <v>29829</v>
      </c>
      <c r="B5543" s="33">
        <v>0</v>
      </c>
    </row>
    <row r="5544" spans="1:2" x14ac:dyDescent="0.4">
      <c r="A5544" s="32">
        <v>29629</v>
      </c>
      <c r="B5544" s="33">
        <v>12.9</v>
      </c>
    </row>
    <row r="5545" spans="1:2" x14ac:dyDescent="0.4">
      <c r="A5545" s="32">
        <v>29631</v>
      </c>
      <c r="B5545" s="33">
        <v>11.6</v>
      </c>
    </row>
    <row r="5546" spans="1:2" x14ac:dyDescent="0.4">
      <c r="A5546" s="32">
        <v>29445</v>
      </c>
      <c r="B5546" s="33">
        <v>8.1999999999999993</v>
      </c>
    </row>
    <row r="5547" spans="1:2" x14ac:dyDescent="0.4">
      <c r="A5547" s="32">
        <v>31767</v>
      </c>
      <c r="B5547" s="33">
        <v>22.4</v>
      </c>
    </row>
    <row r="5548" spans="1:2" x14ac:dyDescent="0.4">
      <c r="A5548" s="32">
        <v>23202</v>
      </c>
      <c r="B5548" s="33">
        <v>24</v>
      </c>
    </row>
    <row r="5549" spans="1:2" x14ac:dyDescent="0.4">
      <c r="A5549" s="32">
        <v>16628</v>
      </c>
      <c r="B5549" s="33">
        <v>9.9</v>
      </c>
    </row>
    <row r="5550" spans="1:2" x14ac:dyDescent="0.4">
      <c r="A5550" s="32">
        <v>29008</v>
      </c>
      <c r="B5550" s="33">
        <v>77</v>
      </c>
    </row>
    <row r="5551" spans="1:2" x14ac:dyDescent="0.4">
      <c r="A5551" s="32">
        <v>12718</v>
      </c>
      <c r="B5551" s="33">
        <v>58.8</v>
      </c>
    </row>
    <row r="5552" spans="1:2" x14ac:dyDescent="0.4">
      <c r="A5552" s="32">
        <v>27466</v>
      </c>
      <c r="B5552" s="33">
        <v>78</v>
      </c>
    </row>
    <row r="5553" spans="1:2" x14ac:dyDescent="0.4">
      <c r="A5553" s="32">
        <v>12717</v>
      </c>
      <c r="B5553" s="33">
        <v>58.8</v>
      </c>
    </row>
    <row r="5554" spans="1:2" x14ac:dyDescent="0.4">
      <c r="A5554" s="32">
        <v>18430</v>
      </c>
      <c r="B5554" s="33">
        <v>83.5</v>
      </c>
    </row>
    <row r="5555" spans="1:2" x14ac:dyDescent="0.4">
      <c r="A5555" s="32">
        <v>12714</v>
      </c>
      <c r="B5555" s="33">
        <v>78</v>
      </c>
    </row>
    <row r="5556" spans="1:2" x14ac:dyDescent="0.4">
      <c r="A5556" s="32">
        <v>12712</v>
      </c>
      <c r="B5556" s="33">
        <v>72</v>
      </c>
    </row>
    <row r="5557" spans="1:2" x14ac:dyDescent="0.4">
      <c r="A5557" s="32">
        <v>14983</v>
      </c>
      <c r="B5557" s="33">
        <v>39.5</v>
      </c>
    </row>
    <row r="5558" spans="1:2" x14ac:dyDescent="0.4">
      <c r="A5558" s="32">
        <v>22386</v>
      </c>
      <c r="B5558" s="33">
        <v>29</v>
      </c>
    </row>
    <row r="5559" spans="1:2" x14ac:dyDescent="0.4">
      <c r="A5559" s="32">
        <v>22385</v>
      </c>
      <c r="B5559" s="33">
        <v>29</v>
      </c>
    </row>
    <row r="5560" spans="1:2" x14ac:dyDescent="0.4">
      <c r="A5560" s="32">
        <v>31418</v>
      </c>
      <c r="B5560" s="33">
        <v>29</v>
      </c>
    </row>
    <row r="5561" spans="1:2" x14ac:dyDescent="0.4">
      <c r="A5561" s="32">
        <v>31419</v>
      </c>
      <c r="B5561" s="33">
        <v>29</v>
      </c>
    </row>
    <row r="5562" spans="1:2" x14ac:dyDescent="0.4">
      <c r="A5562" s="32">
        <v>10125</v>
      </c>
      <c r="B5562" s="33">
        <v>25.9</v>
      </c>
    </row>
    <row r="5563" spans="1:2" x14ac:dyDescent="0.4">
      <c r="A5563" s="32">
        <v>29171</v>
      </c>
      <c r="B5563" s="33">
        <v>0</v>
      </c>
    </row>
    <row r="5564" spans="1:2" x14ac:dyDescent="0.4">
      <c r="A5564" s="32">
        <v>28475</v>
      </c>
      <c r="B5564" s="33">
        <v>25.9</v>
      </c>
    </row>
    <row r="5565" spans="1:2" x14ac:dyDescent="0.4">
      <c r="A5565" s="32">
        <v>32360</v>
      </c>
      <c r="B5565" s="33">
        <v>31.9</v>
      </c>
    </row>
    <row r="5566" spans="1:2" x14ac:dyDescent="0.4">
      <c r="A5566" s="32">
        <v>32359</v>
      </c>
      <c r="B5566" s="33">
        <v>36.9</v>
      </c>
    </row>
    <row r="5567" spans="1:2" x14ac:dyDescent="0.4">
      <c r="A5567" s="32">
        <v>32370</v>
      </c>
      <c r="B5567" s="33">
        <v>49.9</v>
      </c>
    </row>
    <row r="5568" spans="1:2" x14ac:dyDescent="0.4">
      <c r="A5568" s="32">
        <v>10122</v>
      </c>
      <c r="B5568" s="33">
        <v>24</v>
      </c>
    </row>
    <row r="5569" spans="1:2" x14ac:dyDescent="0.4">
      <c r="A5569" s="32">
        <v>28706</v>
      </c>
      <c r="B5569" s="33">
        <v>39</v>
      </c>
    </row>
    <row r="5570" spans="1:2" x14ac:dyDescent="0.4">
      <c r="A5570" s="32">
        <v>28707</v>
      </c>
      <c r="B5570" s="33">
        <v>39</v>
      </c>
    </row>
    <row r="5571" spans="1:2" x14ac:dyDescent="0.4">
      <c r="A5571" s="32">
        <v>23203</v>
      </c>
      <c r="B5571" s="33">
        <v>24</v>
      </c>
    </row>
    <row r="5572" spans="1:2" x14ac:dyDescent="0.4">
      <c r="A5572" s="32">
        <v>27928</v>
      </c>
      <c r="B5572" s="33">
        <v>18</v>
      </c>
    </row>
    <row r="5573" spans="1:2" x14ac:dyDescent="0.4">
      <c r="A5573" s="32">
        <v>29007</v>
      </c>
      <c r="B5573" s="33">
        <v>82</v>
      </c>
    </row>
    <row r="5574" spans="1:2" x14ac:dyDescent="0.4">
      <c r="A5574" s="32">
        <v>17129</v>
      </c>
      <c r="B5574" s="33">
        <v>100</v>
      </c>
    </row>
    <row r="5575" spans="1:2" x14ac:dyDescent="0.4">
      <c r="A5575" s="32">
        <v>16645</v>
      </c>
      <c r="B5575" s="33">
        <v>97</v>
      </c>
    </row>
    <row r="5576" spans="1:2" x14ac:dyDescent="0.4">
      <c r="A5576" s="32">
        <v>16646</v>
      </c>
      <c r="B5576" s="33">
        <v>217</v>
      </c>
    </row>
    <row r="5577" spans="1:2" x14ac:dyDescent="0.4">
      <c r="A5577" s="32">
        <v>16670</v>
      </c>
      <c r="B5577" s="33">
        <v>24.6</v>
      </c>
    </row>
    <row r="5578" spans="1:2" x14ac:dyDescent="0.4">
      <c r="A5578" s="32">
        <v>10357</v>
      </c>
      <c r="B5578" s="33">
        <v>83</v>
      </c>
    </row>
    <row r="5579" spans="1:2" x14ac:dyDescent="0.4">
      <c r="A5579" s="32">
        <v>16669</v>
      </c>
      <c r="B5579" s="33">
        <v>54.1</v>
      </c>
    </row>
    <row r="5580" spans="1:2" x14ac:dyDescent="0.4">
      <c r="A5580" s="32">
        <v>17147</v>
      </c>
      <c r="B5580" s="33">
        <v>32.9</v>
      </c>
    </row>
    <row r="5581" spans="1:2" x14ac:dyDescent="0.4">
      <c r="A5581" s="32">
        <v>32115</v>
      </c>
      <c r="B5581" s="33">
        <v>35.9</v>
      </c>
    </row>
    <row r="5582" spans="1:2" x14ac:dyDescent="0.4">
      <c r="A5582" s="32">
        <v>32121</v>
      </c>
      <c r="B5582" s="33">
        <v>35.9</v>
      </c>
    </row>
    <row r="5583" spans="1:2" x14ac:dyDescent="0.4">
      <c r="A5583" s="32">
        <v>32122</v>
      </c>
      <c r="B5583" s="33">
        <v>35.9</v>
      </c>
    </row>
    <row r="5584" spans="1:2" x14ac:dyDescent="0.4">
      <c r="A5584" s="32">
        <v>32120</v>
      </c>
      <c r="B5584" s="33">
        <v>35.9</v>
      </c>
    </row>
    <row r="5585" spans="1:2" x14ac:dyDescent="0.4">
      <c r="A5585" s="32">
        <v>30124</v>
      </c>
      <c r="B5585" s="33">
        <v>35.9</v>
      </c>
    </row>
    <row r="5586" spans="1:2" x14ac:dyDescent="0.4">
      <c r="A5586" s="32">
        <v>29034</v>
      </c>
      <c r="B5586" s="33">
        <v>3.2</v>
      </c>
    </row>
    <row r="5587" spans="1:2" x14ac:dyDescent="0.4">
      <c r="A5587" s="32">
        <v>2011582</v>
      </c>
      <c r="B5587" s="33">
        <v>9</v>
      </c>
    </row>
    <row r="5588" spans="1:2" x14ac:dyDescent="0.4">
      <c r="A5588" s="32">
        <v>2011517</v>
      </c>
      <c r="B5588" s="33">
        <v>12.5</v>
      </c>
    </row>
    <row r="5589" spans="1:2" x14ac:dyDescent="0.4">
      <c r="A5589" s="32">
        <v>2027164</v>
      </c>
      <c r="B5589" s="33">
        <v>6.9</v>
      </c>
    </row>
    <row r="5590" spans="1:2" x14ac:dyDescent="0.4">
      <c r="A5590" s="32">
        <v>2018248</v>
      </c>
      <c r="B5590" s="33">
        <v>3</v>
      </c>
    </row>
    <row r="5591" spans="1:2" x14ac:dyDescent="0.4">
      <c r="A5591" s="32">
        <v>2027963</v>
      </c>
      <c r="B5591" s="33">
        <v>3.2</v>
      </c>
    </row>
    <row r="5592" spans="1:2" x14ac:dyDescent="0.4">
      <c r="A5592" s="32">
        <v>31570</v>
      </c>
      <c r="B5592" s="33">
        <v>19.899999999999999</v>
      </c>
    </row>
    <row r="5593" spans="1:2" x14ac:dyDescent="0.4">
      <c r="A5593" s="32">
        <v>31573</v>
      </c>
      <c r="B5593" s="33">
        <v>18.899999999999999</v>
      </c>
    </row>
    <row r="5594" spans="1:2" x14ac:dyDescent="0.4">
      <c r="A5594" s="32">
        <v>31571</v>
      </c>
      <c r="B5594" s="33">
        <v>19.899999999999999</v>
      </c>
    </row>
    <row r="5595" spans="1:2" x14ac:dyDescent="0.4">
      <c r="A5595" s="32">
        <v>31572</v>
      </c>
      <c r="B5595" s="33">
        <v>19.899999999999999</v>
      </c>
    </row>
    <row r="5596" spans="1:2" x14ac:dyDescent="0.4">
      <c r="A5596" s="32">
        <v>31574</v>
      </c>
      <c r="B5596" s="33">
        <v>18.899999999999999</v>
      </c>
    </row>
    <row r="5597" spans="1:2" x14ac:dyDescent="0.4">
      <c r="A5597" s="32">
        <v>31575</v>
      </c>
      <c r="B5597" s="33">
        <v>10.9</v>
      </c>
    </row>
    <row r="5598" spans="1:2" x14ac:dyDescent="0.4">
      <c r="A5598" s="32">
        <v>22708</v>
      </c>
      <c r="B5598" s="33">
        <v>4.4000000000000004</v>
      </c>
    </row>
    <row r="5599" spans="1:2" x14ac:dyDescent="0.4">
      <c r="A5599" s="32">
        <v>31219</v>
      </c>
      <c r="B5599" s="33">
        <v>2</v>
      </c>
    </row>
    <row r="5600" spans="1:2" x14ac:dyDescent="0.4">
      <c r="A5600" s="32">
        <v>31220</v>
      </c>
      <c r="B5600" s="33">
        <v>3.5</v>
      </c>
    </row>
    <row r="5601" spans="1:2" x14ac:dyDescent="0.4">
      <c r="A5601" s="32">
        <v>31222</v>
      </c>
      <c r="B5601" s="33">
        <v>2</v>
      </c>
    </row>
    <row r="5602" spans="1:2" x14ac:dyDescent="0.4">
      <c r="A5602" s="32">
        <v>31221</v>
      </c>
      <c r="B5602" s="33">
        <v>3.5</v>
      </c>
    </row>
    <row r="5603" spans="1:2" x14ac:dyDescent="0.4">
      <c r="A5603" s="32">
        <v>28319</v>
      </c>
      <c r="B5603" s="33">
        <v>11.2</v>
      </c>
    </row>
    <row r="5604" spans="1:2" x14ac:dyDescent="0.4">
      <c r="A5604" s="32">
        <v>30044</v>
      </c>
      <c r="B5604" s="33">
        <v>3.2</v>
      </c>
    </row>
    <row r="5605" spans="1:2" x14ac:dyDescent="0.4">
      <c r="A5605" s="32">
        <v>30049</v>
      </c>
      <c r="B5605" s="33">
        <v>1.9</v>
      </c>
    </row>
    <row r="5606" spans="1:2" x14ac:dyDescent="0.4">
      <c r="A5606" s="32">
        <v>30052</v>
      </c>
      <c r="B5606" s="33">
        <v>2.6</v>
      </c>
    </row>
    <row r="5607" spans="1:2" x14ac:dyDescent="0.4">
      <c r="A5607" s="32">
        <v>30043</v>
      </c>
      <c r="B5607" s="33">
        <v>3.2</v>
      </c>
    </row>
    <row r="5608" spans="1:2" x14ac:dyDescent="0.4">
      <c r="A5608" s="32">
        <v>30048</v>
      </c>
      <c r="B5608" s="33">
        <v>1.9</v>
      </c>
    </row>
    <row r="5609" spans="1:2" x14ac:dyDescent="0.4">
      <c r="A5609" s="32">
        <v>30053</v>
      </c>
      <c r="B5609" s="33">
        <v>2.6</v>
      </c>
    </row>
    <row r="5610" spans="1:2" x14ac:dyDescent="0.4">
      <c r="A5610" s="32">
        <v>16220</v>
      </c>
      <c r="B5610" s="33">
        <v>12.5</v>
      </c>
    </row>
    <row r="5611" spans="1:2" x14ac:dyDescent="0.4">
      <c r="A5611" s="32">
        <v>22219</v>
      </c>
      <c r="B5611" s="33">
        <v>7.9</v>
      </c>
    </row>
    <row r="5612" spans="1:2" x14ac:dyDescent="0.4">
      <c r="A5612" s="32">
        <v>30046</v>
      </c>
      <c r="B5612" s="33">
        <v>1.9</v>
      </c>
    </row>
    <row r="5613" spans="1:2" x14ac:dyDescent="0.4">
      <c r="A5613" s="32">
        <v>30051</v>
      </c>
      <c r="B5613" s="33">
        <v>2.6</v>
      </c>
    </row>
    <row r="5614" spans="1:2" x14ac:dyDescent="0.4">
      <c r="A5614" s="32">
        <v>30042</v>
      </c>
      <c r="B5614" s="33">
        <v>3.2</v>
      </c>
    </row>
    <row r="5615" spans="1:2" x14ac:dyDescent="0.4">
      <c r="A5615" s="32">
        <v>16226</v>
      </c>
      <c r="B5615" s="33">
        <v>4.5999999999999996</v>
      </c>
    </row>
    <row r="5616" spans="1:2" x14ac:dyDescent="0.4">
      <c r="A5616" s="32">
        <v>16227</v>
      </c>
      <c r="B5616" s="33">
        <v>4.2</v>
      </c>
    </row>
    <row r="5617" spans="1:2" x14ac:dyDescent="0.4">
      <c r="A5617" s="32">
        <v>30047</v>
      </c>
      <c r="B5617" s="33">
        <v>1.9</v>
      </c>
    </row>
    <row r="5618" spans="1:2" x14ac:dyDescent="0.4">
      <c r="A5618" s="32">
        <v>30055</v>
      </c>
      <c r="B5618" s="33">
        <v>11.9</v>
      </c>
    </row>
    <row r="5619" spans="1:2" x14ac:dyDescent="0.4">
      <c r="A5619" s="32">
        <v>30050</v>
      </c>
      <c r="B5619" s="33">
        <v>2.6</v>
      </c>
    </row>
    <row r="5620" spans="1:2" x14ac:dyDescent="0.4">
      <c r="A5620" s="32">
        <v>30045</v>
      </c>
      <c r="B5620" s="33">
        <v>1.9</v>
      </c>
    </row>
    <row r="5621" spans="1:2" x14ac:dyDescent="0.4">
      <c r="A5621" s="32">
        <v>30056</v>
      </c>
      <c r="B5621" s="33">
        <v>11.9</v>
      </c>
    </row>
    <row r="5622" spans="1:2" x14ac:dyDescent="0.4">
      <c r="A5622" s="32">
        <v>30054</v>
      </c>
      <c r="B5622" s="33">
        <v>2.6</v>
      </c>
    </row>
    <row r="5623" spans="1:2" x14ac:dyDescent="0.4">
      <c r="A5623" s="32">
        <v>30041</v>
      </c>
      <c r="B5623" s="33">
        <v>3.2</v>
      </c>
    </row>
    <row r="5624" spans="1:2" x14ac:dyDescent="0.4">
      <c r="A5624" s="32">
        <v>23683</v>
      </c>
      <c r="B5624" s="33">
        <v>3.8</v>
      </c>
    </row>
    <row r="5625" spans="1:2" x14ac:dyDescent="0.4">
      <c r="A5625" s="32">
        <v>23682</v>
      </c>
      <c r="B5625" s="33">
        <v>5.9</v>
      </c>
    </row>
    <row r="5626" spans="1:2" x14ac:dyDescent="0.4">
      <c r="A5626" s="32">
        <v>29388</v>
      </c>
      <c r="B5626" s="33">
        <v>3.2</v>
      </c>
    </row>
    <row r="5627" spans="1:2" x14ac:dyDescent="0.4">
      <c r="A5627" s="32">
        <v>18257</v>
      </c>
      <c r="B5627" s="33">
        <v>15.6</v>
      </c>
    </row>
    <row r="5628" spans="1:2" x14ac:dyDescent="0.4">
      <c r="A5628" s="32">
        <v>28825</v>
      </c>
      <c r="B5628" s="33">
        <v>6.2</v>
      </c>
    </row>
    <row r="5629" spans="1:2" x14ac:dyDescent="0.4">
      <c r="A5629" s="32">
        <v>31989</v>
      </c>
      <c r="B5629" s="33">
        <v>0</v>
      </c>
    </row>
    <row r="5630" spans="1:2" x14ac:dyDescent="0.4">
      <c r="A5630" s="32">
        <v>31990</v>
      </c>
      <c r="B5630" s="33">
        <v>0</v>
      </c>
    </row>
    <row r="5631" spans="1:2" x14ac:dyDescent="0.4">
      <c r="A5631" s="32">
        <v>31995</v>
      </c>
      <c r="B5631" s="33">
        <v>13.5</v>
      </c>
    </row>
    <row r="5632" spans="1:2" x14ac:dyDescent="0.4">
      <c r="A5632" s="32">
        <v>31997</v>
      </c>
      <c r="B5632" s="33">
        <v>0</v>
      </c>
    </row>
    <row r="5633" spans="1:2" x14ac:dyDescent="0.4">
      <c r="A5633" s="32">
        <v>31992</v>
      </c>
      <c r="B5633" s="33">
        <v>4.5</v>
      </c>
    </row>
    <row r="5634" spans="1:2" x14ac:dyDescent="0.4">
      <c r="A5634" s="32">
        <v>31987</v>
      </c>
      <c r="B5634" s="33">
        <v>5</v>
      </c>
    </row>
    <row r="5635" spans="1:2" x14ac:dyDescent="0.4">
      <c r="A5635" s="32">
        <v>31988</v>
      </c>
      <c r="B5635" s="33">
        <v>7.6</v>
      </c>
    </row>
    <row r="5636" spans="1:2" x14ac:dyDescent="0.4">
      <c r="A5636" s="32">
        <v>31991</v>
      </c>
      <c r="B5636" s="33">
        <v>3.5</v>
      </c>
    </row>
    <row r="5637" spans="1:2" x14ac:dyDescent="0.4">
      <c r="A5637" s="32">
        <v>31993</v>
      </c>
      <c r="B5637" s="33">
        <v>0</v>
      </c>
    </row>
    <row r="5638" spans="1:2" x14ac:dyDescent="0.4">
      <c r="A5638" s="32">
        <v>10781</v>
      </c>
      <c r="B5638" s="33">
        <v>16.5</v>
      </c>
    </row>
    <row r="5639" spans="1:2" x14ac:dyDescent="0.4">
      <c r="A5639" s="32">
        <v>28826</v>
      </c>
      <c r="B5639" s="33">
        <v>13.8</v>
      </c>
    </row>
    <row r="5640" spans="1:2" x14ac:dyDescent="0.4">
      <c r="A5640" s="32">
        <v>31256</v>
      </c>
      <c r="B5640" s="33">
        <v>13.5</v>
      </c>
    </row>
    <row r="5641" spans="1:2" x14ac:dyDescent="0.4">
      <c r="A5641" s="32">
        <v>29268</v>
      </c>
      <c r="B5641" s="33">
        <v>5.9</v>
      </c>
    </row>
    <row r="5642" spans="1:2" x14ac:dyDescent="0.4">
      <c r="A5642" s="32">
        <v>16164</v>
      </c>
      <c r="B5642" s="33">
        <v>10</v>
      </c>
    </row>
    <row r="5643" spans="1:2" x14ac:dyDescent="0.4">
      <c r="A5643" s="32">
        <v>17319</v>
      </c>
      <c r="B5643" s="33">
        <v>4.3</v>
      </c>
    </row>
    <row r="5644" spans="1:2" x14ac:dyDescent="0.4">
      <c r="A5644" s="32">
        <v>17318</v>
      </c>
      <c r="B5644" s="33">
        <v>4.3</v>
      </c>
    </row>
    <row r="5645" spans="1:2" x14ac:dyDescent="0.4">
      <c r="A5645" s="32">
        <v>17320</v>
      </c>
      <c r="B5645" s="33">
        <v>4.3</v>
      </c>
    </row>
    <row r="5646" spans="1:2" x14ac:dyDescent="0.4">
      <c r="A5646" s="32">
        <v>16212</v>
      </c>
      <c r="B5646" s="33">
        <v>7.2</v>
      </c>
    </row>
    <row r="5647" spans="1:2" x14ac:dyDescent="0.4">
      <c r="A5647" s="32">
        <v>16216</v>
      </c>
      <c r="B5647" s="33">
        <v>15.9</v>
      </c>
    </row>
    <row r="5648" spans="1:2" x14ac:dyDescent="0.4">
      <c r="A5648" s="32">
        <v>32733</v>
      </c>
      <c r="B5648" s="33">
        <v>2.8</v>
      </c>
    </row>
    <row r="5649" spans="1:2" x14ac:dyDescent="0.4">
      <c r="A5649" s="32">
        <v>16207</v>
      </c>
      <c r="B5649" s="33">
        <v>3.6</v>
      </c>
    </row>
    <row r="5650" spans="1:2" x14ac:dyDescent="0.4">
      <c r="A5650" s="32">
        <v>30587</v>
      </c>
      <c r="B5650" s="33">
        <v>5.4</v>
      </c>
    </row>
    <row r="5651" spans="1:2" x14ac:dyDescent="0.4">
      <c r="A5651" s="32">
        <v>29250</v>
      </c>
      <c r="B5651" s="33">
        <v>19.899999999999999</v>
      </c>
    </row>
    <row r="5652" spans="1:2" x14ac:dyDescent="0.4">
      <c r="A5652" s="32">
        <v>29209</v>
      </c>
      <c r="B5652" s="33">
        <v>19.899999999999999</v>
      </c>
    </row>
    <row r="5653" spans="1:2" x14ac:dyDescent="0.4">
      <c r="A5653" s="32">
        <v>29249</v>
      </c>
      <c r="B5653" s="33">
        <v>19.899999999999999</v>
      </c>
    </row>
    <row r="5654" spans="1:2" x14ac:dyDescent="0.4">
      <c r="A5654" s="32">
        <v>22817</v>
      </c>
      <c r="B5654" s="33">
        <v>8.1999999999999993</v>
      </c>
    </row>
    <row r="5655" spans="1:2" x14ac:dyDescent="0.4">
      <c r="A5655" s="32">
        <v>22805</v>
      </c>
      <c r="B5655" s="33">
        <v>15.9</v>
      </c>
    </row>
    <row r="5656" spans="1:2" x14ac:dyDescent="0.4">
      <c r="A5656" s="32">
        <v>22802</v>
      </c>
      <c r="B5656" s="33">
        <v>4.3</v>
      </c>
    </row>
    <row r="5657" spans="1:2" x14ac:dyDescent="0.4">
      <c r="A5657" s="32">
        <v>22806</v>
      </c>
      <c r="B5657" s="33">
        <v>16.3</v>
      </c>
    </row>
    <row r="5658" spans="1:2" x14ac:dyDescent="0.4">
      <c r="A5658" s="32">
        <v>17317</v>
      </c>
      <c r="B5658" s="33">
        <v>4.3</v>
      </c>
    </row>
    <row r="5659" spans="1:2" x14ac:dyDescent="0.4">
      <c r="A5659" s="32">
        <v>22810</v>
      </c>
      <c r="B5659" s="33">
        <v>15.9</v>
      </c>
    </row>
    <row r="5660" spans="1:2" x14ac:dyDescent="0.4">
      <c r="A5660" s="32">
        <v>29961</v>
      </c>
      <c r="B5660" s="33">
        <v>1.8</v>
      </c>
    </row>
    <row r="5661" spans="1:2" x14ac:dyDescent="0.4">
      <c r="A5661" s="32">
        <v>22808</v>
      </c>
      <c r="B5661" s="33">
        <v>15.9</v>
      </c>
    </row>
    <row r="5662" spans="1:2" x14ac:dyDescent="0.4">
      <c r="A5662" s="32">
        <v>29192</v>
      </c>
      <c r="B5662" s="33">
        <v>1.6</v>
      </c>
    </row>
    <row r="5663" spans="1:2" x14ac:dyDescent="0.4">
      <c r="A5663" s="32">
        <v>10535</v>
      </c>
      <c r="B5663" s="33">
        <v>15.9</v>
      </c>
    </row>
    <row r="5664" spans="1:2" x14ac:dyDescent="0.4">
      <c r="A5664" s="32">
        <v>22809</v>
      </c>
      <c r="B5664" s="33">
        <v>15.9</v>
      </c>
    </row>
    <row r="5665" spans="1:2" x14ac:dyDescent="0.4">
      <c r="A5665" s="32">
        <v>17321</v>
      </c>
      <c r="B5665" s="33">
        <v>4.5</v>
      </c>
    </row>
    <row r="5666" spans="1:2" x14ac:dyDescent="0.4">
      <c r="A5666" s="32">
        <v>22818</v>
      </c>
      <c r="B5666" s="33">
        <v>8.1999999999999993</v>
      </c>
    </row>
    <row r="5667" spans="1:2" x14ac:dyDescent="0.4">
      <c r="A5667" s="32">
        <v>29962</v>
      </c>
      <c r="B5667" s="33">
        <v>1.8</v>
      </c>
    </row>
    <row r="5668" spans="1:2" x14ac:dyDescent="0.4">
      <c r="A5668" s="32">
        <v>22804</v>
      </c>
      <c r="B5668" s="33">
        <v>15.9</v>
      </c>
    </row>
    <row r="5669" spans="1:2" x14ac:dyDescent="0.4">
      <c r="A5669" s="32">
        <v>22819</v>
      </c>
      <c r="B5669" s="33">
        <v>8.1999999999999993</v>
      </c>
    </row>
    <row r="5670" spans="1:2" x14ac:dyDescent="0.4">
      <c r="A5670" s="32">
        <v>22807</v>
      </c>
      <c r="B5670" s="33">
        <v>15.9</v>
      </c>
    </row>
    <row r="5671" spans="1:2" x14ac:dyDescent="0.4">
      <c r="A5671" s="32">
        <v>22803</v>
      </c>
      <c r="B5671" s="33">
        <v>4.3</v>
      </c>
    </row>
    <row r="5672" spans="1:2" x14ac:dyDescent="0.4">
      <c r="A5672" s="32">
        <v>16209</v>
      </c>
      <c r="B5672" s="33">
        <v>7.5</v>
      </c>
    </row>
    <row r="5673" spans="1:2" x14ac:dyDescent="0.4">
      <c r="A5673" s="32">
        <v>32189</v>
      </c>
      <c r="B5673" s="33">
        <v>1.4</v>
      </c>
    </row>
    <row r="5674" spans="1:2" x14ac:dyDescent="0.4">
      <c r="A5674" s="32">
        <v>16214</v>
      </c>
      <c r="B5674" s="33">
        <v>16.7</v>
      </c>
    </row>
    <row r="5675" spans="1:2" x14ac:dyDescent="0.4">
      <c r="A5675" s="32">
        <v>32190</v>
      </c>
      <c r="B5675" s="33">
        <v>2.8</v>
      </c>
    </row>
    <row r="5676" spans="1:2" x14ac:dyDescent="0.4">
      <c r="A5676" s="32">
        <v>16201</v>
      </c>
      <c r="B5676" s="33">
        <v>3.6</v>
      </c>
    </row>
    <row r="5677" spans="1:2" x14ac:dyDescent="0.4">
      <c r="A5677" s="32">
        <v>16208</v>
      </c>
      <c r="B5677" s="33">
        <v>7.5</v>
      </c>
    </row>
    <row r="5678" spans="1:2" x14ac:dyDescent="0.4">
      <c r="A5678" s="32">
        <v>16213</v>
      </c>
      <c r="B5678" s="33">
        <v>16.899999999999999</v>
      </c>
    </row>
    <row r="5679" spans="1:2" x14ac:dyDescent="0.4">
      <c r="A5679" s="32">
        <v>10776</v>
      </c>
      <c r="B5679" s="33">
        <v>2.8</v>
      </c>
    </row>
    <row r="5680" spans="1:2" x14ac:dyDescent="0.4">
      <c r="A5680" s="32">
        <v>16200</v>
      </c>
      <c r="B5680" s="33">
        <v>3.6</v>
      </c>
    </row>
    <row r="5681" spans="1:2" x14ac:dyDescent="0.4">
      <c r="A5681" s="32">
        <v>28903</v>
      </c>
      <c r="B5681" s="33">
        <v>1.5</v>
      </c>
    </row>
    <row r="5682" spans="1:2" x14ac:dyDescent="0.4">
      <c r="A5682" s="32">
        <v>27531</v>
      </c>
      <c r="B5682" s="33">
        <v>3.6</v>
      </c>
    </row>
    <row r="5683" spans="1:2" x14ac:dyDescent="0.4">
      <c r="A5683" s="32">
        <v>28901</v>
      </c>
      <c r="B5683" s="33">
        <v>1.5</v>
      </c>
    </row>
    <row r="5684" spans="1:2" x14ac:dyDescent="0.4">
      <c r="A5684" s="32">
        <v>27534</v>
      </c>
      <c r="B5684" s="33">
        <v>3.6</v>
      </c>
    </row>
    <row r="5685" spans="1:2" x14ac:dyDescent="0.4">
      <c r="A5685" s="32">
        <v>28902</v>
      </c>
      <c r="B5685" s="33">
        <v>1.5</v>
      </c>
    </row>
    <row r="5686" spans="1:2" x14ac:dyDescent="0.4">
      <c r="A5686" s="32">
        <v>27535</v>
      </c>
      <c r="B5686" s="33">
        <v>3.8</v>
      </c>
    </row>
    <row r="5687" spans="1:2" x14ac:dyDescent="0.4">
      <c r="A5687" s="32">
        <v>27536</v>
      </c>
      <c r="B5687" s="33">
        <v>3.6</v>
      </c>
    </row>
    <row r="5688" spans="1:2" x14ac:dyDescent="0.4">
      <c r="A5688" s="32">
        <v>16211</v>
      </c>
      <c r="B5688" s="33">
        <v>7.5</v>
      </c>
    </row>
    <row r="5689" spans="1:2" x14ac:dyDescent="0.4">
      <c r="A5689" s="32">
        <v>16215</v>
      </c>
      <c r="B5689" s="33">
        <v>16.7</v>
      </c>
    </row>
    <row r="5690" spans="1:2" x14ac:dyDescent="0.4">
      <c r="A5690" s="32">
        <v>16205</v>
      </c>
      <c r="B5690" s="33">
        <v>3.5</v>
      </c>
    </row>
    <row r="5691" spans="1:2" x14ac:dyDescent="0.4">
      <c r="A5691" s="32">
        <v>16204</v>
      </c>
      <c r="B5691" s="33">
        <v>3.5</v>
      </c>
    </row>
    <row r="5692" spans="1:2" x14ac:dyDescent="0.4">
      <c r="A5692" s="32">
        <v>16206</v>
      </c>
      <c r="B5692" s="33">
        <v>3.8</v>
      </c>
    </row>
    <row r="5693" spans="1:2" x14ac:dyDescent="0.4">
      <c r="A5693" s="32">
        <v>16203</v>
      </c>
      <c r="B5693" s="33">
        <v>3.8</v>
      </c>
    </row>
    <row r="5694" spans="1:2" x14ac:dyDescent="0.4">
      <c r="A5694" s="32">
        <v>16217</v>
      </c>
      <c r="B5694" s="33">
        <v>16.899999999999999</v>
      </c>
    </row>
    <row r="5695" spans="1:2" x14ac:dyDescent="0.4">
      <c r="A5695" s="32">
        <v>16202</v>
      </c>
      <c r="B5695" s="33">
        <v>3.6</v>
      </c>
    </row>
    <row r="5696" spans="1:2" x14ac:dyDescent="0.4">
      <c r="A5696" s="32">
        <v>22874</v>
      </c>
      <c r="B5696" s="33">
        <v>18.899999999999999</v>
      </c>
    </row>
    <row r="5697" spans="1:2" x14ac:dyDescent="0.4">
      <c r="A5697" s="32">
        <v>31813</v>
      </c>
      <c r="B5697" s="33">
        <v>20.9</v>
      </c>
    </row>
    <row r="5698" spans="1:2" x14ac:dyDescent="0.4">
      <c r="A5698" s="32">
        <v>32037</v>
      </c>
      <c r="B5698" s="33">
        <v>16.899999999999999</v>
      </c>
    </row>
    <row r="5699" spans="1:2" x14ac:dyDescent="0.4">
      <c r="A5699" s="32">
        <v>28642</v>
      </c>
      <c r="B5699" s="33">
        <v>13.9</v>
      </c>
    </row>
    <row r="5700" spans="1:2" x14ac:dyDescent="0.4">
      <c r="A5700" s="32">
        <v>16228</v>
      </c>
      <c r="B5700" s="33">
        <v>3.9</v>
      </c>
    </row>
    <row r="5701" spans="1:2" x14ac:dyDescent="0.4">
      <c r="A5701" s="32">
        <v>15395</v>
      </c>
      <c r="B5701" s="33">
        <v>19.7</v>
      </c>
    </row>
    <row r="5702" spans="1:2" x14ac:dyDescent="0.4">
      <c r="A5702" s="32">
        <v>29331</v>
      </c>
      <c r="B5702" s="33">
        <v>14.9</v>
      </c>
    </row>
    <row r="5703" spans="1:2" x14ac:dyDescent="0.4">
      <c r="A5703" s="32">
        <v>32232</v>
      </c>
      <c r="B5703" s="33">
        <v>9.4</v>
      </c>
    </row>
    <row r="5704" spans="1:2" x14ac:dyDescent="0.4">
      <c r="A5704" s="32">
        <v>17878</v>
      </c>
      <c r="B5704" s="33">
        <v>8.6999999999999993</v>
      </c>
    </row>
    <row r="5705" spans="1:2" x14ac:dyDescent="0.4">
      <c r="A5705" s="32">
        <v>17879</v>
      </c>
      <c r="B5705" s="33">
        <v>15.3</v>
      </c>
    </row>
    <row r="5706" spans="1:2" x14ac:dyDescent="0.4">
      <c r="A5706" s="32">
        <v>2029673</v>
      </c>
      <c r="B5706" s="33">
        <v>9.9</v>
      </c>
    </row>
    <row r="5707" spans="1:2" x14ac:dyDescent="0.4">
      <c r="A5707" s="32">
        <v>15919</v>
      </c>
      <c r="B5707" s="33">
        <v>3</v>
      </c>
    </row>
    <row r="5708" spans="1:2" x14ac:dyDescent="0.4">
      <c r="A5708" s="32">
        <v>15938</v>
      </c>
      <c r="B5708" s="33">
        <v>2.37</v>
      </c>
    </row>
    <row r="5709" spans="1:2" x14ac:dyDescent="0.4">
      <c r="A5709" s="32">
        <v>10152</v>
      </c>
      <c r="B5709" s="33">
        <v>5</v>
      </c>
    </row>
    <row r="5710" spans="1:2" x14ac:dyDescent="0.4">
      <c r="A5710" s="32">
        <v>10153</v>
      </c>
      <c r="B5710" s="33">
        <v>6</v>
      </c>
    </row>
    <row r="5711" spans="1:2" x14ac:dyDescent="0.4">
      <c r="A5711" s="32">
        <v>10291</v>
      </c>
      <c r="B5711" s="33">
        <v>2.9</v>
      </c>
    </row>
    <row r="5712" spans="1:2" x14ac:dyDescent="0.4">
      <c r="A5712" s="32">
        <v>12767</v>
      </c>
      <c r="B5712" s="33">
        <v>6.2</v>
      </c>
    </row>
    <row r="5713" spans="1:2" x14ac:dyDescent="0.4">
      <c r="A5713" s="32">
        <v>31685</v>
      </c>
      <c r="B5713" s="33">
        <v>9.4</v>
      </c>
    </row>
    <row r="5714" spans="1:2" x14ac:dyDescent="0.4">
      <c r="A5714" s="32">
        <v>31686</v>
      </c>
      <c r="B5714" s="33">
        <v>10.9</v>
      </c>
    </row>
    <row r="5715" spans="1:2" x14ac:dyDescent="0.4">
      <c r="A5715" s="32">
        <v>31687</v>
      </c>
      <c r="B5715" s="33">
        <v>10.6</v>
      </c>
    </row>
    <row r="5716" spans="1:2" x14ac:dyDescent="0.4">
      <c r="A5716" s="32">
        <v>31688</v>
      </c>
      <c r="B5716" s="33">
        <v>5.2</v>
      </c>
    </row>
    <row r="5717" spans="1:2" x14ac:dyDescent="0.4">
      <c r="A5717" s="32">
        <v>17936</v>
      </c>
      <c r="B5717" s="33">
        <v>30</v>
      </c>
    </row>
    <row r="5718" spans="1:2" x14ac:dyDescent="0.4">
      <c r="A5718" s="32">
        <v>23647</v>
      </c>
      <c r="B5718" s="33">
        <v>12.6</v>
      </c>
    </row>
    <row r="5719" spans="1:2" x14ac:dyDescent="0.4">
      <c r="A5719" s="32">
        <v>23648</v>
      </c>
      <c r="B5719" s="33">
        <v>22.5</v>
      </c>
    </row>
    <row r="5720" spans="1:2" x14ac:dyDescent="0.4">
      <c r="A5720" s="32">
        <v>16952</v>
      </c>
      <c r="B5720" s="33">
        <v>23.2</v>
      </c>
    </row>
    <row r="5721" spans="1:2" x14ac:dyDescent="0.4">
      <c r="A5721" s="32">
        <v>16946</v>
      </c>
      <c r="B5721" s="33">
        <v>30</v>
      </c>
    </row>
    <row r="5722" spans="1:2" x14ac:dyDescent="0.4">
      <c r="A5722" s="32">
        <v>31635</v>
      </c>
      <c r="B5722" s="33">
        <v>12.6</v>
      </c>
    </row>
    <row r="5723" spans="1:2" x14ac:dyDescent="0.4">
      <c r="A5723" s="32">
        <v>17935</v>
      </c>
      <c r="B5723" s="33">
        <v>11.3</v>
      </c>
    </row>
    <row r="5724" spans="1:2" x14ac:dyDescent="0.4">
      <c r="A5724" s="32">
        <v>17941</v>
      </c>
      <c r="B5724" s="33">
        <v>17.8</v>
      </c>
    </row>
    <row r="5725" spans="1:2" x14ac:dyDescent="0.4">
      <c r="A5725" s="32">
        <v>13357</v>
      </c>
      <c r="B5725" s="33">
        <v>23</v>
      </c>
    </row>
    <row r="5726" spans="1:2" x14ac:dyDescent="0.4">
      <c r="A5726" s="32">
        <v>13362</v>
      </c>
      <c r="B5726" s="33">
        <v>9.9</v>
      </c>
    </row>
    <row r="5727" spans="1:2" x14ac:dyDescent="0.4">
      <c r="A5727" s="32">
        <v>32144</v>
      </c>
      <c r="B5727" s="33">
        <v>15.5</v>
      </c>
    </row>
    <row r="5728" spans="1:2" x14ac:dyDescent="0.4">
      <c r="A5728" s="32">
        <v>16942</v>
      </c>
      <c r="B5728" s="33">
        <v>30</v>
      </c>
    </row>
    <row r="5729" spans="1:2" x14ac:dyDescent="0.4">
      <c r="A5729" s="32">
        <v>23642</v>
      </c>
      <c r="B5729" s="33">
        <v>12.6</v>
      </c>
    </row>
    <row r="5730" spans="1:2" x14ac:dyDescent="0.4">
      <c r="A5730" s="32">
        <v>29956</v>
      </c>
      <c r="B5730" s="33">
        <v>22.9</v>
      </c>
    </row>
    <row r="5731" spans="1:2" x14ac:dyDescent="0.4">
      <c r="A5731" s="32">
        <v>27486</v>
      </c>
      <c r="B5731" s="33">
        <v>12.5</v>
      </c>
    </row>
    <row r="5732" spans="1:2" x14ac:dyDescent="0.4">
      <c r="A5732" s="32">
        <v>13366</v>
      </c>
      <c r="B5732" s="33">
        <v>12.5</v>
      </c>
    </row>
    <row r="5733" spans="1:2" x14ac:dyDescent="0.4">
      <c r="A5733" s="32">
        <v>31634</v>
      </c>
      <c r="B5733" s="33">
        <v>22.9</v>
      </c>
    </row>
    <row r="5734" spans="1:2" x14ac:dyDescent="0.4">
      <c r="A5734" s="32">
        <v>32142</v>
      </c>
      <c r="B5734" s="33">
        <v>22.9</v>
      </c>
    </row>
    <row r="5735" spans="1:2" x14ac:dyDescent="0.4">
      <c r="A5735" s="32">
        <v>31376</v>
      </c>
      <c r="B5735" s="33">
        <v>24.5</v>
      </c>
    </row>
    <row r="5736" spans="1:2" x14ac:dyDescent="0.4">
      <c r="A5736" s="32">
        <v>16945</v>
      </c>
      <c r="B5736" s="33">
        <v>11.5</v>
      </c>
    </row>
    <row r="5737" spans="1:2" x14ac:dyDescent="0.4">
      <c r="A5737" s="32">
        <v>23644</v>
      </c>
      <c r="B5737" s="33">
        <v>11.9</v>
      </c>
    </row>
    <row r="5738" spans="1:2" x14ac:dyDescent="0.4">
      <c r="A5738" s="32">
        <v>23643</v>
      </c>
      <c r="B5738" s="33">
        <v>24.6</v>
      </c>
    </row>
    <row r="5739" spans="1:2" x14ac:dyDescent="0.4">
      <c r="A5739" s="32">
        <v>32657</v>
      </c>
      <c r="B5739" s="33">
        <v>14.9</v>
      </c>
    </row>
    <row r="5740" spans="1:2" x14ac:dyDescent="0.4">
      <c r="A5740" s="32">
        <v>32179</v>
      </c>
      <c r="B5740" s="33">
        <v>4.9000000000000004</v>
      </c>
    </row>
    <row r="5741" spans="1:2" x14ac:dyDescent="0.4">
      <c r="A5741" s="32">
        <v>32182</v>
      </c>
      <c r="B5741" s="33">
        <v>5.9</v>
      </c>
    </row>
    <row r="5742" spans="1:2" x14ac:dyDescent="0.4">
      <c r="A5742" s="32">
        <v>32183</v>
      </c>
      <c r="B5742" s="33">
        <v>5.9</v>
      </c>
    </row>
    <row r="5743" spans="1:2" x14ac:dyDescent="0.4">
      <c r="A5743" s="32">
        <v>23084</v>
      </c>
      <c r="B5743" s="33">
        <v>41.9</v>
      </c>
    </row>
    <row r="5744" spans="1:2" x14ac:dyDescent="0.4">
      <c r="A5744" s="32">
        <v>30269</v>
      </c>
      <c r="B5744" s="33">
        <v>34.9</v>
      </c>
    </row>
    <row r="5745" spans="1:2" x14ac:dyDescent="0.4">
      <c r="A5745" s="32">
        <v>2011298</v>
      </c>
      <c r="B5745" s="33">
        <v>111.9</v>
      </c>
    </row>
    <row r="5746" spans="1:2" x14ac:dyDescent="0.4">
      <c r="A5746" s="32">
        <v>2011330</v>
      </c>
      <c r="B5746" s="33">
        <v>58</v>
      </c>
    </row>
    <row r="5747" spans="1:2" x14ac:dyDescent="0.4">
      <c r="A5747" s="32">
        <v>2029169</v>
      </c>
      <c r="B5747" s="33">
        <v>59.9</v>
      </c>
    </row>
    <row r="5748" spans="1:2" x14ac:dyDescent="0.4">
      <c r="A5748" s="32">
        <v>10290</v>
      </c>
      <c r="B5748" s="33">
        <v>29.6</v>
      </c>
    </row>
    <row r="5749" spans="1:2" x14ac:dyDescent="0.4">
      <c r="A5749" s="32">
        <v>2018374</v>
      </c>
      <c r="B5749" s="33">
        <v>23</v>
      </c>
    </row>
    <row r="5750" spans="1:2" x14ac:dyDescent="0.4">
      <c r="A5750" s="32">
        <v>2015105</v>
      </c>
      <c r="B5750" s="33">
        <v>60</v>
      </c>
    </row>
    <row r="5751" spans="1:2" x14ac:dyDescent="0.4">
      <c r="A5751" s="32">
        <v>2011961</v>
      </c>
      <c r="B5751" s="33">
        <v>93.9</v>
      </c>
    </row>
    <row r="5752" spans="1:2" x14ac:dyDescent="0.4">
      <c r="A5752" s="32">
        <v>2015101</v>
      </c>
      <c r="B5752" s="33">
        <v>29.9</v>
      </c>
    </row>
    <row r="5753" spans="1:2" x14ac:dyDescent="0.4">
      <c r="A5753" s="32">
        <v>31302</v>
      </c>
      <c r="B5753" s="33">
        <v>996.78</v>
      </c>
    </row>
    <row r="5754" spans="1:2" x14ac:dyDescent="0.4">
      <c r="A5754" s="32">
        <v>2031373</v>
      </c>
      <c r="B5754" s="33">
        <v>15.9</v>
      </c>
    </row>
    <row r="5755" spans="1:2" x14ac:dyDescent="0.4">
      <c r="A5755" s="32">
        <v>16218</v>
      </c>
      <c r="B5755" s="33">
        <v>12</v>
      </c>
    </row>
    <row r="5756" spans="1:2" x14ac:dyDescent="0.4">
      <c r="A5756" s="32">
        <v>27286</v>
      </c>
      <c r="B5756" s="33">
        <v>7.6</v>
      </c>
    </row>
    <row r="5757" spans="1:2" x14ac:dyDescent="0.4">
      <c r="A5757" s="32">
        <v>27292</v>
      </c>
      <c r="B5757" s="33">
        <v>8.1999999999999993</v>
      </c>
    </row>
    <row r="5758" spans="1:2" x14ac:dyDescent="0.4">
      <c r="A5758" s="32">
        <v>27293</v>
      </c>
      <c r="B5758" s="33">
        <v>7.5</v>
      </c>
    </row>
    <row r="5759" spans="1:2" x14ac:dyDescent="0.4">
      <c r="A5759" s="32">
        <v>27288</v>
      </c>
      <c r="B5759" s="33">
        <v>9.9</v>
      </c>
    </row>
    <row r="5760" spans="1:2" x14ac:dyDescent="0.4">
      <c r="A5760" s="32">
        <v>17256</v>
      </c>
      <c r="B5760" s="33">
        <v>14.5</v>
      </c>
    </row>
    <row r="5761" spans="1:2" x14ac:dyDescent="0.4">
      <c r="A5761" s="32">
        <v>17978</v>
      </c>
      <c r="B5761" s="33">
        <v>22.9</v>
      </c>
    </row>
    <row r="5762" spans="1:2" x14ac:dyDescent="0.4">
      <c r="A5762" s="32">
        <v>17255</v>
      </c>
      <c r="B5762" s="33">
        <v>22.9</v>
      </c>
    </row>
    <row r="5763" spans="1:2" x14ac:dyDescent="0.4">
      <c r="A5763" s="32">
        <v>29917</v>
      </c>
      <c r="B5763" s="33">
        <v>18.899999999999999</v>
      </c>
    </row>
    <row r="5764" spans="1:2" x14ac:dyDescent="0.4">
      <c r="A5764" s="32">
        <v>29912</v>
      </c>
      <c r="B5764" s="33">
        <v>49.9</v>
      </c>
    </row>
    <row r="5765" spans="1:2" x14ac:dyDescent="0.4">
      <c r="A5765" s="32">
        <v>29916</v>
      </c>
      <c r="B5765" s="33">
        <v>49.9</v>
      </c>
    </row>
    <row r="5766" spans="1:2" x14ac:dyDescent="0.4">
      <c r="A5766" s="32">
        <v>29913</v>
      </c>
      <c r="B5766" s="33">
        <v>13.9</v>
      </c>
    </row>
    <row r="5767" spans="1:2" x14ac:dyDescent="0.4">
      <c r="A5767" s="32">
        <v>29914</v>
      </c>
      <c r="B5767" s="33">
        <v>13.9</v>
      </c>
    </row>
    <row r="5768" spans="1:2" x14ac:dyDescent="0.4">
      <c r="A5768" s="32">
        <v>29915</v>
      </c>
      <c r="B5768" s="33">
        <v>22.9</v>
      </c>
    </row>
    <row r="5769" spans="1:2" x14ac:dyDescent="0.4">
      <c r="A5769" s="32">
        <v>32656</v>
      </c>
      <c r="B5769" s="33">
        <v>29.9</v>
      </c>
    </row>
    <row r="5770" spans="1:2" x14ac:dyDescent="0.4">
      <c r="A5770" s="32">
        <v>32654</v>
      </c>
      <c r="B5770" s="33">
        <v>15.9</v>
      </c>
    </row>
    <row r="5771" spans="1:2" x14ac:dyDescent="0.4">
      <c r="A5771" s="32">
        <v>32651</v>
      </c>
      <c r="B5771" s="33">
        <v>0</v>
      </c>
    </row>
    <row r="5772" spans="1:2" x14ac:dyDescent="0.4">
      <c r="A5772" s="32">
        <v>32655</v>
      </c>
      <c r="B5772" s="33">
        <v>21.9</v>
      </c>
    </row>
    <row r="5773" spans="1:2" x14ac:dyDescent="0.4">
      <c r="A5773" s="32">
        <v>32652</v>
      </c>
      <c r="B5773" s="33">
        <v>19.899999999999999</v>
      </c>
    </row>
    <row r="5774" spans="1:2" x14ac:dyDescent="0.4">
      <c r="A5774" s="32">
        <v>32653</v>
      </c>
      <c r="B5774" s="33">
        <v>24.9</v>
      </c>
    </row>
    <row r="5775" spans="1:2" x14ac:dyDescent="0.4">
      <c r="A5775" s="32">
        <v>28857</v>
      </c>
      <c r="B5775" s="33">
        <v>19</v>
      </c>
    </row>
    <row r="5776" spans="1:2" x14ac:dyDescent="0.4">
      <c r="A5776" s="32">
        <v>28854</v>
      </c>
      <c r="B5776" s="33">
        <v>19</v>
      </c>
    </row>
    <row r="5777" spans="1:2" x14ac:dyDescent="0.4">
      <c r="A5777" s="32">
        <v>28855</v>
      </c>
      <c r="B5777" s="33">
        <v>11.6</v>
      </c>
    </row>
    <row r="5778" spans="1:2" x14ac:dyDescent="0.4">
      <c r="A5778" s="32">
        <v>28858</v>
      </c>
      <c r="B5778" s="33">
        <v>11.6</v>
      </c>
    </row>
    <row r="5779" spans="1:2" x14ac:dyDescent="0.4">
      <c r="A5779" s="32">
        <v>28859</v>
      </c>
      <c r="B5779" s="33">
        <v>11.6</v>
      </c>
    </row>
    <row r="5780" spans="1:2" x14ac:dyDescent="0.4">
      <c r="A5780" s="32">
        <v>28856</v>
      </c>
      <c r="B5780" s="33">
        <v>19.899999999999999</v>
      </c>
    </row>
    <row r="5781" spans="1:2" x14ac:dyDescent="0.4">
      <c r="A5781" s="32">
        <v>27129</v>
      </c>
      <c r="B5781" s="33">
        <v>7.2</v>
      </c>
    </row>
    <row r="5782" spans="1:2" x14ac:dyDescent="0.4">
      <c r="A5782" s="32">
        <v>31427</v>
      </c>
      <c r="B5782" s="33">
        <v>5.5</v>
      </c>
    </row>
    <row r="5783" spans="1:2" x14ac:dyDescent="0.4">
      <c r="A5783" s="32">
        <v>10832</v>
      </c>
      <c r="B5783" s="33">
        <v>11.6</v>
      </c>
    </row>
    <row r="5784" spans="1:2" x14ac:dyDescent="0.4">
      <c r="A5784" s="32">
        <v>14747</v>
      </c>
      <c r="B5784" s="33">
        <v>5.2</v>
      </c>
    </row>
    <row r="5785" spans="1:2" x14ac:dyDescent="0.4">
      <c r="A5785" s="32">
        <v>10165</v>
      </c>
      <c r="B5785" s="33">
        <v>18.5</v>
      </c>
    </row>
    <row r="5786" spans="1:2" x14ac:dyDescent="0.4">
      <c r="A5786" s="32">
        <v>10450</v>
      </c>
      <c r="B5786" s="33">
        <v>33.700000000000003</v>
      </c>
    </row>
    <row r="5787" spans="1:2" x14ac:dyDescent="0.4">
      <c r="A5787" s="32">
        <v>14748</v>
      </c>
      <c r="B5787" s="33">
        <v>5.2</v>
      </c>
    </row>
    <row r="5788" spans="1:2" x14ac:dyDescent="0.4">
      <c r="A5788" s="32">
        <v>28961</v>
      </c>
      <c r="B5788" s="33">
        <v>24.9</v>
      </c>
    </row>
    <row r="5789" spans="1:2" x14ac:dyDescent="0.4">
      <c r="A5789" s="32">
        <v>28959</v>
      </c>
      <c r="B5789" s="33">
        <v>24.9</v>
      </c>
    </row>
    <row r="5790" spans="1:2" x14ac:dyDescent="0.4">
      <c r="A5790" s="32">
        <v>29035</v>
      </c>
      <c r="B5790" s="33">
        <v>24.9</v>
      </c>
    </row>
    <row r="5791" spans="1:2" x14ac:dyDescent="0.4">
      <c r="A5791" s="32">
        <v>29036</v>
      </c>
      <c r="B5791" s="33">
        <v>24.9</v>
      </c>
    </row>
    <row r="5792" spans="1:2" x14ac:dyDescent="0.4">
      <c r="A5792" s="32">
        <v>28960</v>
      </c>
      <c r="B5792" s="33">
        <v>25.9</v>
      </c>
    </row>
    <row r="5793" spans="1:2" x14ac:dyDescent="0.4">
      <c r="A5793" s="32">
        <v>23201</v>
      </c>
      <c r="B5793" s="33">
        <v>25.9</v>
      </c>
    </row>
    <row r="5794" spans="1:2" x14ac:dyDescent="0.4">
      <c r="A5794" s="32">
        <v>23200</v>
      </c>
      <c r="B5794" s="33">
        <v>25.9</v>
      </c>
    </row>
    <row r="5795" spans="1:2" x14ac:dyDescent="0.4">
      <c r="A5795" s="32">
        <v>15514</v>
      </c>
      <c r="B5795" s="33">
        <v>15.9</v>
      </c>
    </row>
    <row r="5796" spans="1:2" x14ac:dyDescent="0.4">
      <c r="A5796" s="32">
        <v>28962</v>
      </c>
      <c r="B5796" s="33">
        <v>0.5</v>
      </c>
    </row>
    <row r="5797" spans="1:2" x14ac:dyDescent="0.4">
      <c r="A5797" s="32">
        <v>28963</v>
      </c>
      <c r="B5797" s="33">
        <v>1</v>
      </c>
    </row>
    <row r="5798" spans="1:2" x14ac:dyDescent="0.4">
      <c r="A5798" s="32">
        <v>15410</v>
      </c>
      <c r="B5798" s="33">
        <v>3.8</v>
      </c>
    </row>
    <row r="5799" spans="1:2" x14ac:dyDescent="0.4">
      <c r="A5799" s="32">
        <v>22196</v>
      </c>
      <c r="B5799" s="33">
        <v>2.6</v>
      </c>
    </row>
    <row r="5800" spans="1:2" x14ac:dyDescent="0.4">
      <c r="A5800" s="32">
        <v>23288</v>
      </c>
      <c r="B5800" s="33">
        <v>2.6</v>
      </c>
    </row>
    <row r="5801" spans="1:2" x14ac:dyDescent="0.4">
      <c r="A5801" s="32">
        <v>22538</v>
      </c>
      <c r="B5801" s="33">
        <v>0</v>
      </c>
    </row>
    <row r="5802" spans="1:2" x14ac:dyDescent="0.4">
      <c r="A5802" s="32">
        <v>17117</v>
      </c>
      <c r="B5802" s="33">
        <v>1.5</v>
      </c>
    </row>
    <row r="5803" spans="1:2" x14ac:dyDescent="0.4">
      <c r="A5803" s="32">
        <v>29312</v>
      </c>
      <c r="B5803" s="33">
        <v>2.5</v>
      </c>
    </row>
    <row r="5804" spans="1:2" x14ac:dyDescent="0.4">
      <c r="A5804" s="32">
        <v>14347</v>
      </c>
      <c r="B5804" s="33">
        <v>2.9</v>
      </c>
    </row>
    <row r="5805" spans="1:2" x14ac:dyDescent="0.4">
      <c r="A5805" s="32">
        <v>2032721</v>
      </c>
      <c r="B5805" s="33">
        <v>6.5</v>
      </c>
    </row>
    <row r="5806" spans="1:2" x14ac:dyDescent="0.4">
      <c r="A5806" s="32">
        <v>2011566</v>
      </c>
      <c r="B5806" s="33">
        <v>10.199999999999999</v>
      </c>
    </row>
    <row r="5807" spans="1:2" x14ac:dyDescent="0.4">
      <c r="A5807" s="32">
        <v>10140</v>
      </c>
      <c r="B5807" s="33">
        <v>3.9</v>
      </c>
    </row>
    <row r="5808" spans="1:2" x14ac:dyDescent="0.4">
      <c r="A5808" s="32">
        <v>15945</v>
      </c>
      <c r="B5808" s="33">
        <v>3.3</v>
      </c>
    </row>
    <row r="5809" spans="1:2" x14ac:dyDescent="0.4">
      <c r="A5809" s="32">
        <v>15913</v>
      </c>
      <c r="B5809" s="33">
        <v>5.6</v>
      </c>
    </row>
    <row r="5810" spans="1:2" x14ac:dyDescent="0.4">
      <c r="A5810" s="32">
        <v>2028351</v>
      </c>
      <c r="B5810" s="33">
        <v>10.5</v>
      </c>
    </row>
    <row r="5811" spans="1:2" x14ac:dyDescent="0.4">
      <c r="A5811" s="32">
        <v>15946</v>
      </c>
      <c r="B5811" s="33">
        <v>4.3</v>
      </c>
    </row>
    <row r="5812" spans="1:2" x14ac:dyDescent="0.4">
      <c r="A5812" s="32">
        <v>2011541</v>
      </c>
      <c r="B5812" s="33">
        <v>12.9</v>
      </c>
    </row>
    <row r="5813" spans="1:2" x14ac:dyDescent="0.4">
      <c r="A5813" s="32">
        <v>2029671</v>
      </c>
      <c r="B5813" s="33">
        <v>13</v>
      </c>
    </row>
    <row r="5814" spans="1:2" x14ac:dyDescent="0.4">
      <c r="A5814" s="32">
        <v>15947</v>
      </c>
      <c r="B5814" s="33">
        <v>3.5</v>
      </c>
    </row>
    <row r="5815" spans="1:2" x14ac:dyDescent="0.4">
      <c r="A5815" s="32">
        <v>10141</v>
      </c>
      <c r="B5815" s="33">
        <v>7.2</v>
      </c>
    </row>
    <row r="5816" spans="1:2" x14ac:dyDescent="0.4">
      <c r="A5816" s="32">
        <v>2029675</v>
      </c>
      <c r="B5816" s="33">
        <v>7.6</v>
      </c>
    </row>
    <row r="5817" spans="1:2" x14ac:dyDescent="0.4">
      <c r="A5817" s="32">
        <v>10142</v>
      </c>
      <c r="B5817" s="33">
        <v>4.2</v>
      </c>
    </row>
    <row r="5818" spans="1:2" x14ac:dyDescent="0.4">
      <c r="A5818" s="32">
        <v>15948</v>
      </c>
      <c r="B5818" s="33">
        <v>2.2999999999999998</v>
      </c>
    </row>
    <row r="5819" spans="1:2" x14ac:dyDescent="0.4">
      <c r="A5819" s="32">
        <v>27665</v>
      </c>
      <c r="B5819" s="33">
        <v>11.2</v>
      </c>
    </row>
    <row r="5820" spans="1:2" x14ac:dyDescent="0.4">
      <c r="A5820" s="32">
        <v>31466</v>
      </c>
      <c r="B5820" s="33">
        <v>10.8</v>
      </c>
    </row>
    <row r="5821" spans="1:2" x14ac:dyDescent="0.4">
      <c r="A5821" s="32">
        <v>29014</v>
      </c>
      <c r="B5821" s="33">
        <v>0</v>
      </c>
    </row>
    <row r="5822" spans="1:2" x14ac:dyDescent="0.4">
      <c r="A5822" s="32">
        <v>2015095</v>
      </c>
      <c r="B5822" s="33">
        <v>28</v>
      </c>
    </row>
    <row r="5823" spans="1:2" x14ac:dyDescent="0.4">
      <c r="A5823" s="32">
        <v>30095</v>
      </c>
      <c r="B5823" s="33">
        <v>142.9</v>
      </c>
    </row>
    <row r="5824" spans="1:2" x14ac:dyDescent="0.4">
      <c r="A5824" s="32">
        <v>30096</v>
      </c>
      <c r="B5824" s="33">
        <v>142.9</v>
      </c>
    </row>
    <row r="5825" spans="1:2" x14ac:dyDescent="0.4">
      <c r="A5825" s="32">
        <v>31717</v>
      </c>
      <c r="B5825" s="33">
        <v>18.5</v>
      </c>
    </row>
    <row r="5826" spans="1:2" x14ac:dyDescent="0.4">
      <c r="A5826" s="32">
        <v>31718</v>
      </c>
      <c r="B5826" s="33">
        <v>19.899999999999999</v>
      </c>
    </row>
    <row r="5827" spans="1:2" x14ac:dyDescent="0.4">
      <c r="A5827" s="32">
        <v>31719</v>
      </c>
      <c r="B5827" s="33">
        <v>9.5</v>
      </c>
    </row>
    <row r="5828" spans="1:2" x14ac:dyDescent="0.4">
      <c r="A5828" s="32">
        <v>31720</v>
      </c>
      <c r="B5828" s="33">
        <v>9</v>
      </c>
    </row>
    <row r="5829" spans="1:2" x14ac:dyDescent="0.4">
      <c r="A5829" s="32">
        <v>31721</v>
      </c>
      <c r="B5829" s="33">
        <v>7.6</v>
      </c>
    </row>
    <row r="5830" spans="1:2" x14ac:dyDescent="0.4">
      <c r="A5830" s="32">
        <v>2011535</v>
      </c>
      <c r="B5830" s="33">
        <v>7.5</v>
      </c>
    </row>
    <row r="5831" spans="1:2" x14ac:dyDescent="0.4">
      <c r="A5831" s="32">
        <v>2028358</v>
      </c>
      <c r="B5831" s="33">
        <v>3.9</v>
      </c>
    </row>
    <row r="5832" spans="1:2" x14ac:dyDescent="0.4">
      <c r="A5832" s="32">
        <v>2032371</v>
      </c>
      <c r="B5832" s="33">
        <v>7.5</v>
      </c>
    </row>
    <row r="5833" spans="1:2" x14ac:dyDescent="0.4">
      <c r="A5833" s="32">
        <v>11452</v>
      </c>
      <c r="B5833" s="33">
        <v>13.5</v>
      </c>
    </row>
    <row r="5834" spans="1:2" x14ac:dyDescent="0.4">
      <c r="A5834" s="32">
        <v>2011533</v>
      </c>
      <c r="B5834" s="33">
        <v>4.5</v>
      </c>
    </row>
    <row r="5835" spans="1:2" x14ac:dyDescent="0.4">
      <c r="A5835" s="32">
        <v>10515</v>
      </c>
      <c r="B5835" s="33">
        <v>12.2</v>
      </c>
    </row>
    <row r="5836" spans="1:2" x14ac:dyDescent="0.4">
      <c r="A5836" s="32">
        <v>2023459</v>
      </c>
      <c r="B5836" s="33">
        <v>4.5</v>
      </c>
    </row>
    <row r="5837" spans="1:2" x14ac:dyDescent="0.4">
      <c r="A5837" s="32">
        <v>2027593</v>
      </c>
      <c r="B5837" s="33">
        <v>5.9</v>
      </c>
    </row>
    <row r="5838" spans="1:2" x14ac:dyDescent="0.4">
      <c r="A5838" s="32">
        <v>17984</v>
      </c>
      <c r="B5838" s="33">
        <v>7.2</v>
      </c>
    </row>
    <row r="5839" spans="1:2" x14ac:dyDescent="0.4">
      <c r="A5839" s="32">
        <v>16131</v>
      </c>
      <c r="B5839" s="33">
        <v>6.5</v>
      </c>
    </row>
    <row r="5840" spans="1:2" x14ac:dyDescent="0.4">
      <c r="A5840" s="32">
        <v>10271</v>
      </c>
      <c r="B5840" s="33">
        <v>1.8</v>
      </c>
    </row>
    <row r="5841" spans="1:2" x14ac:dyDescent="0.4">
      <c r="A5841" s="32">
        <v>28000</v>
      </c>
      <c r="B5841" s="33">
        <v>1.2</v>
      </c>
    </row>
    <row r="5842" spans="1:2" x14ac:dyDescent="0.4">
      <c r="A5842" s="32">
        <v>16130</v>
      </c>
      <c r="B5842" s="33">
        <v>7.2</v>
      </c>
    </row>
    <row r="5843" spans="1:2" x14ac:dyDescent="0.4">
      <c r="A5843" s="32">
        <v>30129</v>
      </c>
      <c r="B5843" s="33">
        <v>1.8</v>
      </c>
    </row>
    <row r="5844" spans="1:2" x14ac:dyDescent="0.4">
      <c r="A5844" s="32">
        <v>28292</v>
      </c>
      <c r="B5844" s="33">
        <v>11.4</v>
      </c>
    </row>
    <row r="5845" spans="1:2" x14ac:dyDescent="0.4">
      <c r="A5845" s="32">
        <v>30130</v>
      </c>
      <c r="B5845" s="33">
        <v>1.9</v>
      </c>
    </row>
    <row r="5846" spans="1:2" x14ac:dyDescent="0.4">
      <c r="A5846" s="32">
        <v>2011570</v>
      </c>
      <c r="B5846" s="33">
        <v>11.6</v>
      </c>
    </row>
    <row r="5847" spans="1:2" x14ac:dyDescent="0.4">
      <c r="A5847" s="32">
        <v>28002</v>
      </c>
      <c r="B5847" s="33">
        <v>1.2</v>
      </c>
    </row>
    <row r="5848" spans="1:2" x14ac:dyDescent="0.4">
      <c r="A5848" s="32">
        <v>30131</v>
      </c>
      <c r="B5848" s="33">
        <v>1.7</v>
      </c>
    </row>
    <row r="5849" spans="1:2" x14ac:dyDescent="0.4">
      <c r="A5849" s="32">
        <v>30141</v>
      </c>
      <c r="B5849" s="33">
        <v>9.9</v>
      </c>
    </row>
    <row r="5850" spans="1:2" x14ac:dyDescent="0.4">
      <c r="A5850" s="32">
        <v>17210</v>
      </c>
      <c r="B5850" s="33">
        <v>2.5</v>
      </c>
    </row>
    <row r="5851" spans="1:2" x14ac:dyDescent="0.4">
      <c r="A5851" s="32">
        <v>18274</v>
      </c>
      <c r="B5851" s="33">
        <v>2.5</v>
      </c>
    </row>
    <row r="5852" spans="1:2" x14ac:dyDescent="0.4">
      <c r="A5852" s="32">
        <v>10235</v>
      </c>
      <c r="B5852" s="33">
        <v>1.5</v>
      </c>
    </row>
    <row r="5853" spans="1:2" x14ac:dyDescent="0.4">
      <c r="A5853" s="32">
        <v>10272</v>
      </c>
      <c r="B5853" s="33">
        <v>1.6</v>
      </c>
    </row>
    <row r="5854" spans="1:2" x14ac:dyDescent="0.4">
      <c r="A5854" s="32">
        <v>10280</v>
      </c>
      <c r="B5854" s="33">
        <v>1.6</v>
      </c>
    </row>
    <row r="5855" spans="1:2" x14ac:dyDescent="0.4">
      <c r="A5855" s="32">
        <v>10257</v>
      </c>
      <c r="B5855" s="33">
        <v>1.5</v>
      </c>
    </row>
    <row r="5856" spans="1:2" x14ac:dyDescent="0.4">
      <c r="A5856" s="32">
        <v>31838</v>
      </c>
      <c r="B5856" s="33">
        <v>11.9</v>
      </c>
    </row>
    <row r="5857" spans="1:2" x14ac:dyDescent="0.4">
      <c r="A5857" s="32">
        <v>16500</v>
      </c>
      <c r="B5857" s="33">
        <v>4.5999999999999996</v>
      </c>
    </row>
    <row r="5858" spans="1:2" x14ac:dyDescent="0.4">
      <c r="A5858" s="32">
        <v>10258</v>
      </c>
      <c r="B5858" s="33">
        <v>1.5</v>
      </c>
    </row>
    <row r="5859" spans="1:2" x14ac:dyDescent="0.4">
      <c r="A5859" s="32">
        <v>17336</v>
      </c>
      <c r="B5859" s="33">
        <v>10.9</v>
      </c>
    </row>
    <row r="5860" spans="1:2" x14ac:dyDescent="0.4">
      <c r="A5860" s="32">
        <v>29983</v>
      </c>
      <c r="B5860" s="33">
        <v>12</v>
      </c>
    </row>
    <row r="5861" spans="1:2" x14ac:dyDescent="0.4">
      <c r="A5861" s="32">
        <v>31939</v>
      </c>
      <c r="B5861" s="33">
        <v>5.2</v>
      </c>
    </row>
    <row r="5862" spans="1:2" x14ac:dyDescent="0.4">
      <c r="A5862" s="32">
        <v>22236</v>
      </c>
      <c r="B5862" s="33">
        <v>0</v>
      </c>
    </row>
    <row r="5863" spans="1:2" x14ac:dyDescent="0.4">
      <c r="A5863" s="32">
        <v>11775</v>
      </c>
      <c r="B5863" s="33">
        <v>21.3</v>
      </c>
    </row>
    <row r="5864" spans="1:2" x14ac:dyDescent="0.4">
      <c r="A5864" s="32">
        <v>11776</v>
      </c>
      <c r="B5864" s="33">
        <v>11.6</v>
      </c>
    </row>
    <row r="5865" spans="1:2" x14ac:dyDescent="0.4">
      <c r="A5865" s="32">
        <v>11777</v>
      </c>
      <c r="B5865" s="33">
        <v>6.9</v>
      </c>
    </row>
    <row r="5866" spans="1:2" x14ac:dyDescent="0.4">
      <c r="A5866" s="32">
        <v>32838</v>
      </c>
      <c r="B5866" s="33">
        <v>6.9</v>
      </c>
    </row>
    <row r="5867" spans="1:2" x14ac:dyDescent="0.4">
      <c r="A5867" s="32">
        <v>11778</v>
      </c>
      <c r="B5867" s="33">
        <v>4.9000000000000004</v>
      </c>
    </row>
    <row r="5868" spans="1:2" x14ac:dyDescent="0.4">
      <c r="A5868" s="32">
        <v>22540</v>
      </c>
      <c r="B5868" s="33">
        <v>0</v>
      </c>
    </row>
    <row r="5869" spans="1:2" x14ac:dyDescent="0.4">
      <c r="A5869" s="32">
        <v>29368</v>
      </c>
      <c r="B5869" s="33">
        <v>17.2</v>
      </c>
    </row>
    <row r="5870" spans="1:2" x14ac:dyDescent="0.4">
      <c r="A5870" s="32">
        <v>29369</v>
      </c>
      <c r="B5870" s="33">
        <v>9</v>
      </c>
    </row>
    <row r="5871" spans="1:2" x14ac:dyDescent="0.4">
      <c r="A5871" s="32">
        <v>29370</v>
      </c>
      <c r="B5871" s="33">
        <v>10.199999999999999</v>
      </c>
    </row>
    <row r="5872" spans="1:2" x14ac:dyDescent="0.4">
      <c r="A5872" s="32">
        <v>29395</v>
      </c>
      <c r="B5872" s="33">
        <v>0</v>
      </c>
    </row>
    <row r="5873" spans="1:2" x14ac:dyDescent="0.4">
      <c r="A5873" s="32">
        <v>27604</v>
      </c>
      <c r="B5873" s="33">
        <v>2.9</v>
      </c>
    </row>
    <row r="5874" spans="1:2" x14ac:dyDescent="0.4">
      <c r="A5874" s="32">
        <v>18283</v>
      </c>
      <c r="B5874" s="33">
        <v>0</v>
      </c>
    </row>
    <row r="5875" spans="1:2" x14ac:dyDescent="0.4">
      <c r="A5875" s="32">
        <v>29802</v>
      </c>
      <c r="B5875" s="33">
        <v>0</v>
      </c>
    </row>
    <row r="5876" spans="1:2" x14ac:dyDescent="0.4">
      <c r="A5876" s="32">
        <v>18461</v>
      </c>
      <c r="B5876" s="33">
        <v>11.5</v>
      </c>
    </row>
    <row r="5877" spans="1:2" x14ac:dyDescent="0.4">
      <c r="A5877" s="32">
        <v>32661</v>
      </c>
      <c r="B5877" s="33">
        <v>3.9</v>
      </c>
    </row>
    <row r="5878" spans="1:2" x14ac:dyDescent="0.4">
      <c r="A5878" s="32">
        <v>29911</v>
      </c>
      <c r="B5878" s="33">
        <v>29.9</v>
      </c>
    </row>
    <row r="5879" spans="1:2" x14ac:dyDescent="0.4">
      <c r="A5879" s="32">
        <v>29294</v>
      </c>
      <c r="B5879" s="33">
        <v>12.9</v>
      </c>
    </row>
    <row r="5880" spans="1:2" x14ac:dyDescent="0.4">
      <c r="A5880" s="32">
        <v>11655</v>
      </c>
      <c r="B5880" s="33">
        <v>6.9</v>
      </c>
    </row>
    <row r="5881" spans="1:2" x14ac:dyDescent="0.4">
      <c r="A5881" s="32">
        <v>30040</v>
      </c>
      <c r="B5881" s="33">
        <v>12</v>
      </c>
    </row>
    <row r="5882" spans="1:2" x14ac:dyDescent="0.4">
      <c r="A5882" s="32">
        <v>11656</v>
      </c>
      <c r="B5882" s="33">
        <v>11.6</v>
      </c>
    </row>
    <row r="5883" spans="1:2" x14ac:dyDescent="0.4">
      <c r="A5883" s="32">
        <v>11658</v>
      </c>
      <c r="B5883" s="33">
        <v>12.7</v>
      </c>
    </row>
    <row r="5884" spans="1:2" x14ac:dyDescent="0.4">
      <c r="A5884" s="32">
        <v>22374</v>
      </c>
      <c r="B5884" s="33">
        <v>14.2</v>
      </c>
    </row>
    <row r="5885" spans="1:2" x14ac:dyDescent="0.4">
      <c r="A5885" s="32">
        <v>10789</v>
      </c>
      <c r="B5885" s="33">
        <v>23.2</v>
      </c>
    </row>
    <row r="5886" spans="1:2" x14ac:dyDescent="0.4">
      <c r="A5886" s="32">
        <v>10790</v>
      </c>
      <c r="B5886" s="33">
        <v>23.2</v>
      </c>
    </row>
    <row r="5887" spans="1:2" x14ac:dyDescent="0.4">
      <c r="A5887" s="32">
        <v>27943</v>
      </c>
      <c r="B5887" s="33">
        <v>25</v>
      </c>
    </row>
    <row r="5888" spans="1:2" x14ac:dyDescent="0.4">
      <c r="A5888" s="32">
        <v>27942</v>
      </c>
      <c r="B5888" s="33">
        <v>13.5</v>
      </c>
    </row>
    <row r="5889" spans="1:2" x14ac:dyDescent="0.4">
      <c r="A5889" s="32">
        <v>17659</v>
      </c>
      <c r="B5889" s="33">
        <v>7.9</v>
      </c>
    </row>
    <row r="5890" spans="1:2" x14ac:dyDescent="0.4">
      <c r="A5890" s="32">
        <v>17657</v>
      </c>
      <c r="B5890" s="33">
        <v>14.5</v>
      </c>
    </row>
    <row r="5891" spans="1:2" x14ac:dyDescent="0.4">
      <c r="A5891" s="32">
        <v>27967</v>
      </c>
      <c r="B5891" s="33">
        <v>6.6</v>
      </c>
    </row>
    <row r="5892" spans="1:2" x14ac:dyDescent="0.4">
      <c r="A5892" s="32">
        <v>27968</v>
      </c>
      <c r="B5892" s="33">
        <v>12.5</v>
      </c>
    </row>
    <row r="5893" spans="1:2" x14ac:dyDescent="0.4">
      <c r="A5893" s="32">
        <v>22309</v>
      </c>
      <c r="B5893" s="33">
        <v>3</v>
      </c>
    </row>
    <row r="5894" spans="1:2" x14ac:dyDescent="0.4">
      <c r="A5894" s="32">
        <v>30531</v>
      </c>
      <c r="B5894" s="33">
        <v>7.4</v>
      </c>
    </row>
    <row r="5895" spans="1:2" x14ac:dyDescent="0.4">
      <c r="A5895" s="32">
        <v>32137</v>
      </c>
      <c r="B5895" s="33">
        <v>22.9</v>
      </c>
    </row>
    <row r="5896" spans="1:2" x14ac:dyDescent="0.4">
      <c r="A5896" s="32">
        <v>29223</v>
      </c>
      <c r="B5896" s="33">
        <v>13.5</v>
      </c>
    </row>
    <row r="5897" spans="1:2" x14ac:dyDescent="0.4">
      <c r="A5897" s="32">
        <v>11755</v>
      </c>
      <c r="B5897" s="33">
        <v>13.9</v>
      </c>
    </row>
    <row r="5898" spans="1:2" x14ac:dyDescent="0.4">
      <c r="A5898" s="32">
        <v>11757</v>
      </c>
      <c r="B5898" s="33">
        <v>4</v>
      </c>
    </row>
    <row r="5899" spans="1:2" x14ac:dyDescent="0.4">
      <c r="A5899" s="32">
        <v>28738</v>
      </c>
      <c r="B5899" s="33">
        <v>7.2</v>
      </c>
    </row>
    <row r="5900" spans="1:2" x14ac:dyDescent="0.4">
      <c r="A5900" s="32">
        <v>28739</v>
      </c>
      <c r="B5900" s="33">
        <v>24.4</v>
      </c>
    </row>
    <row r="5901" spans="1:2" x14ac:dyDescent="0.4">
      <c r="A5901" s="32">
        <v>11759</v>
      </c>
      <c r="B5901" s="33">
        <v>14.9</v>
      </c>
    </row>
    <row r="5902" spans="1:2" x14ac:dyDescent="0.4">
      <c r="A5902" s="32">
        <v>11754</v>
      </c>
      <c r="B5902" s="33">
        <v>13.6</v>
      </c>
    </row>
    <row r="5903" spans="1:2" x14ac:dyDescent="0.4">
      <c r="A5903" s="32">
        <v>30157</v>
      </c>
      <c r="B5903" s="33">
        <v>6.8</v>
      </c>
    </row>
    <row r="5904" spans="1:2" x14ac:dyDescent="0.4">
      <c r="A5904" s="32">
        <v>22317</v>
      </c>
      <c r="B5904" s="33">
        <v>6.5</v>
      </c>
    </row>
    <row r="5905" spans="1:2" x14ac:dyDescent="0.4">
      <c r="A5905" s="32">
        <v>22314</v>
      </c>
      <c r="B5905" s="33">
        <v>12.2</v>
      </c>
    </row>
    <row r="5906" spans="1:2" x14ac:dyDescent="0.4">
      <c r="A5906" s="32">
        <v>22316</v>
      </c>
      <c r="B5906" s="33">
        <v>3.2</v>
      </c>
    </row>
    <row r="5907" spans="1:2" x14ac:dyDescent="0.4">
      <c r="A5907" s="32">
        <v>29224</v>
      </c>
      <c r="B5907" s="33">
        <v>5.5</v>
      </c>
    </row>
    <row r="5908" spans="1:2" x14ac:dyDescent="0.4">
      <c r="A5908" s="32">
        <v>22282</v>
      </c>
      <c r="B5908" s="33">
        <v>38.6</v>
      </c>
    </row>
    <row r="5909" spans="1:2" x14ac:dyDescent="0.4">
      <c r="A5909" s="32">
        <v>22283</v>
      </c>
      <c r="B5909" s="33">
        <v>49.9</v>
      </c>
    </row>
    <row r="5910" spans="1:2" x14ac:dyDescent="0.4">
      <c r="A5910" s="32">
        <v>31213</v>
      </c>
      <c r="B5910" s="33">
        <v>12</v>
      </c>
    </row>
    <row r="5911" spans="1:2" x14ac:dyDescent="0.4">
      <c r="A5911" s="32">
        <v>11654</v>
      </c>
      <c r="B5911" s="33">
        <v>10.8</v>
      </c>
    </row>
    <row r="5912" spans="1:2" x14ac:dyDescent="0.4">
      <c r="A5912" s="32">
        <v>2010415</v>
      </c>
      <c r="B5912" s="33">
        <v>3.5</v>
      </c>
    </row>
    <row r="5913" spans="1:2" x14ac:dyDescent="0.4">
      <c r="A5913" s="32">
        <v>2027461</v>
      </c>
      <c r="B5913" s="33">
        <v>15.9</v>
      </c>
    </row>
    <row r="5914" spans="1:2" x14ac:dyDescent="0.4">
      <c r="A5914" s="32">
        <v>2011537</v>
      </c>
      <c r="B5914" s="33">
        <v>14.5</v>
      </c>
    </row>
    <row r="5915" spans="1:2" x14ac:dyDescent="0.4">
      <c r="A5915" s="32">
        <v>2027486</v>
      </c>
      <c r="B5915" s="33">
        <v>3.5</v>
      </c>
    </row>
    <row r="5916" spans="1:2" x14ac:dyDescent="0.4">
      <c r="A5916" s="32">
        <v>2027448</v>
      </c>
      <c r="B5916" s="33">
        <v>15.9</v>
      </c>
    </row>
    <row r="5917" spans="1:2" x14ac:dyDescent="0.4">
      <c r="A5917" s="32">
        <v>2011538</v>
      </c>
      <c r="B5917" s="33">
        <v>14.9</v>
      </c>
    </row>
    <row r="5918" spans="1:2" x14ac:dyDescent="0.4">
      <c r="A5918" s="32">
        <v>2029248</v>
      </c>
      <c r="B5918" s="33">
        <v>0</v>
      </c>
    </row>
    <row r="5919" spans="1:2" x14ac:dyDescent="0.4">
      <c r="A5919" s="32">
        <v>2022352</v>
      </c>
      <c r="B5919" s="33">
        <v>5.9</v>
      </c>
    </row>
    <row r="5920" spans="1:2" x14ac:dyDescent="0.4">
      <c r="A5920" s="32">
        <v>2011520</v>
      </c>
      <c r="B5920" s="33">
        <v>8.9</v>
      </c>
    </row>
    <row r="5921" spans="1:2" x14ac:dyDescent="0.4">
      <c r="A5921" s="32">
        <v>2010418</v>
      </c>
      <c r="B5921" s="33">
        <v>3.5</v>
      </c>
    </row>
    <row r="5922" spans="1:2" x14ac:dyDescent="0.4">
      <c r="A5922" s="32">
        <v>2010508</v>
      </c>
      <c r="B5922" s="33">
        <v>15.9</v>
      </c>
    </row>
    <row r="5923" spans="1:2" x14ac:dyDescent="0.4">
      <c r="A5923" s="32">
        <v>2011539</v>
      </c>
      <c r="B5923" s="33">
        <v>14.5</v>
      </c>
    </row>
    <row r="5924" spans="1:2" x14ac:dyDescent="0.4">
      <c r="A5924" s="32">
        <v>32781</v>
      </c>
      <c r="B5924" s="33">
        <v>0</v>
      </c>
    </row>
    <row r="5925" spans="1:2" x14ac:dyDescent="0.4">
      <c r="A5925" s="32">
        <v>2011607</v>
      </c>
      <c r="B5925" s="33">
        <v>16.899999999999999</v>
      </c>
    </row>
    <row r="5926" spans="1:2" x14ac:dyDescent="0.4">
      <c r="A5926" s="32">
        <v>10183</v>
      </c>
      <c r="B5926" s="33">
        <v>7</v>
      </c>
    </row>
    <row r="5927" spans="1:2" x14ac:dyDescent="0.4">
      <c r="A5927" s="32">
        <v>32128</v>
      </c>
      <c r="B5927" s="33">
        <v>56.9</v>
      </c>
    </row>
    <row r="5928" spans="1:2" x14ac:dyDescent="0.4">
      <c r="A5928" s="32">
        <v>29552</v>
      </c>
      <c r="B5928" s="33">
        <v>26.6</v>
      </c>
    </row>
    <row r="5929" spans="1:2" x14ac:dyDescent="0.4">
      <c r="A5929" s="32">
        <v>30615</v>
      </c>
      <c r="B5929" s="33">
        <v>26.6</v>
      </c>
    </row>
    <row r="5930" spans="1:2" x14ac:dyDescent="0.4">
      <c r="A5930" s="32">
        <v>30614</v>
      </c>
      <c r="B5930" s="33">
        <v>26.6</v>
      </c>
    </row>
    <row r="5931" spans="1:2" x14ac:dyDescent="0.4">
      <c r="A5931" s="32">
        <v>30613</v>
      </c>
      <c r="B5931" s="33">
        <v>26.6</v>
      </c>
    </row>
    <row r="5932" spans="1:2" x14ac:dyDescent="0.4">
      <c r="A5932" s="32">
        <v>30616</v>
      </c>
      <c r="B5932" s="33">
        <v>26.6</v>
      </c>
    </row>
    <row r="5933" spans="1:2" x14ac:dyDescent="0.4">
      <c r="A5933" s="32">
        <v>30617</v>
      </c>
      <c r="B5933" s="33">
        <v>26.6</v>
      </c>
    </row>
    <row r="5934" spans="1:2" x14ac:dyDescent="0.4">
      <c r="A5934" s="32">
        <v>27648</v>
      </c>
      <c r="B5934" s="33">
        <v>4.8</v>
      </c>
    </row>
    <row r="5935" spans="1:2" x14ac:dyDescent="0.4">
      <c r="A5935" s="32">
        <v>2011518</v>
      </c>
      <c r="B5935" s="33">
        <v>6.9</v>
      </c>
    </row>
    <row r="5936" spans="1:2" x14ac:dyDescent="0.4">
      <c r="A5936" s="32">
        <v>2028359</v>
      </c>
      <c r="B5936" s="33">
        <v>6</v>
      </c>
    </row>
    <row r="5937" spans="1:2" x14ac:dyDescent="0.4">
      <c r="A5937" s="32">
        <v>29734</v>
      </c>
      <c r="B5937" s="33">
        <v>1.4</v>
      </c>
    </row>
    <row r="5938" spans="1:2" x14ac:dyDescent="0.4">
      <c r="A5938" s="32">
        <v>18287</v>
      </c>
      <c r="B5938" s="33">
        <v>62.5</v>
      </c>
    </row>
    <row r="5939" spans="1:2" x14ac:dyDescent="0.4">
      <c r="A5939" s="32">
        <v>22313</v>
      </c>
      <c r="B5939" s="33">
        <v>16.5</v>
      </c>
    </row>
    <row r="5940" spans="1:2" x14ac:dyDescent="0.4">
      <c r="A5940" s="32">
        <v>22312</v>
      </c>
      <c r="B5940" s="33">
        <v>15.2</v>
      </c>
    </row>
    <row r="5941" spans="1:2" x14ac:dyDescent="0.4">
      <c r="A5941" s="32">
        <v>29559</v>
      </c>
      <c r="B5941" s="33">
        <v>0</v>
      </c>
    </row>
    <row r="5942" spans="1:2" x14ac:dyDescent="0.4">
      <c r="A5942" s="32">
        <v>31270</v>
      </c>
      <c r="B5942" s="33">
        <v>2.6</v>
      </c>
    </row>
    <row r="5943" spans="1:2" x14ac:dyDescent="0.4">
      <c r="A5943" s="32">
        <v>32502</v>
      </c>
      <c r="B5943" s="33">
        <v>11.8</v>
      </c>
    </row>
    <row r="5944" spans="1:2" x14ac:dyDescent="0.4">
      <c r="A5944" s="32">
        <v>22411</v>
      </c>
      <c r="B5944" s="33">
        <v>0</v>
      </c>
    </row>
    <row r="5945" spans="1:2" x14ac:dyDescent="0.4">
      <c r="A5945" s="32">
        <v>27196</v>
      </c>
      <c r="B5945" s="33">
        <v>2.5</v>
      </c>
    </row>
    <row r="5946" spans="1:2" x14ac:dyDescent="0.4">
      <c r="A5946" s="32">
        <v>2027225</v>
      </c>
      <c r="B5946" s="33">
        <v>20.8</v>
      </c>
    </row>
    <row r="5947" spans="1:2" x14ac:dyDescent="0.4">
      <c r="A5947" s="32">
        <v>27195</v>
      </c>
      <c r="B5947" s="33">
        <v>1.5</v>
      </c>
    </row>
    <row r="5948" spans="1:2" x14ac:dyDescent="0.4">
      <c r="A5948" s="32">
        <v>30529</v>
      </c>
      <c r="B5948" s="33">
        <v>0</v>
      </c>
    </row>
    <row r="5949" spans="1:2" x14ac:dyDescent="0.4">
      <c r="A5949" s="32">
        <v>31623</v>
      </c>
      <c r="B5949" s="33">
        <v>3</v>
      </c>
    </row>
    <row r="5950" spans="1:2" x14ac:dyDescent="0.4">
      <c r="A5950" s="32">
        <v>30528</v>
      </c>
      <c r="B5950" s="33">
        <v>1.6</v>
      </c>
    </row>
    <row r="5951" spans="1:2" x14ac:dyDescent="0.4">
      <c r="A5951" s="32">
        <v>23290</v>
      </c>
      <c r="B5951" s="33">
        <v>2.9</v>
      </c>
    </row>
    <row r="5952" spans="1:2" x14ac:dyDescent="0.4">
      <c r="A5952" s="32">
        <v>29584</v>
      </c>
      <c r="B5952" s="33">
        <v>4.9000000000000004</v>
      </c>
    </row>
    <row r="5953" spans="1:2" x14ac:dyDescent="0.4">
      <c r="A5953" s="32">
        <v>2022412</v>
      </c>
      <c r="B5953" s="33">
        <v>20.5</v>
      </c>
    </row>
    <row r="5954" spans="1:2" x14ac:dyDescent="0.4">
      <c r="A5954" s="32">
        <v>23291</v>
      </c>
      <c r="B5954" s="33">
        <v>5.8</v>
      </c>
    </row>
    <row r="5955" spans="1:2" x14ac:dyDescent="0.4">
      <c r="A5955" s="32">
        <v>29656</v>
      </c>
      <c r="B5955" s="33">
        <v>9.1999999999999993</v>
      </c>
    </row>
    <row r="5956" spans="1:2" x14ac:dyDescent="0.4">
      <c r="A5956" s="32">
        <v>27198</v>
      </c>
      <c r="B5956" s="33">
        <v>5.5</v>
      </c>
    </row>
    <row r="5957" spans="1:2" x14ac:dyDescent="0.4">
      <c r="A5957" s="32">
        <v>27197</v>
      </c>
      <c r="B5957" s="33">
        <v>3.3</v>
      </c>
    </row>
    <row r="5958" spans="1:2" x14ac:dyDescent="0.4">
      <c r="A5958" s="32">
        <v>27199</v>
      </c>
      <c r="B5958" s="33">
        <v>5.8</v>
      </c>
    </row>
    <row r="5959" spans="1:2" x14ac:dyDescent="0.4">
      <c r="A5959" s="32">
        <v>27200</v>
      </c>
      <c r="B5959" s="33">
        <v>12.5</v>
      </c>
    </row>
    <row r="5960" spans="1:2" x14ac:dyDescent="0.4">
      <c r="A5960" s="32">
        <v>32100</v>
      </c>
      <c r="B5960" s="33">
        <v>0</v>
      </c>
    </row>
    <row r="5961" spans="1:2" x14ac:dyDescent="0.4">
      <c r="A5961" s="32">
        <v>32239</v>
      </c>
      <c r="B5961" s="33">
        <v>0</v>
      </c>
    </row>
    <row r="5962" spans="1:2" x14ac:dyDescent="0.4">
      <c r="A5962" s="32">
        <v>28018</v>
      </c>
      <c r="B5962" s="33">
        <v>7.8</v>
      </c>
    </row>
    <row r="5963" spans="1:2" x14ac:dyDescent="0.4">
      <c r="A5963" s="32">
        <v>28023</v>
      </c>
      <c r="B5963" s="33">
        <v>8.9</v>
      </c>
    </row>
    <row r="5964" spans="1:2" x14ac:dyDescent="0.4">
      <c r="A5964" s="32">
        <v>31201</v>
      </c>
      <c r="B5964" s="33">
        <v>2.8</v>
      </c>
    </row>
    <row r="5965" spans="1:2" x14ac:dyDescent="0.4">
      <c r="A5965" s="32">
        <v>28019</v>
      </c>
      <c r="B5965" s="33">
        <v>7.4</v>
      </c>
    </row>
    <row r="5966" spans="1:2" x14ac:dyDescent="0.4">
      <c r="A5966" s="32">
        <v>27651</v>
      </c>
      <c r="B5966" s="33">
        <v>8.5</v>
      </c>
    </row>
    <row r="5967" spans="1:2" x14ac:dyDescent="0.4">
      <c r="A5967" s="32">
        <v>22864</v>
      </c>
      <c r="B5967" s="33">
        <v>4</v>
      </c>
    </row>
    <row r="5968" spans="1:2" x14ac:dyDescent="0.4">
      <c r="A5968" s="32">
        <v>15228</v>
      </c>
      <c r="B5968" s="33">
        <v>8.1999999999999993</v>
      </c>
    </row>
    <row r="5969" spans="1:2" x14ac:dyDescent="0.4">
      <c r="A5969" s="32">
        <v>28017</v>
      </c>
      <c r="B5969" s="33">
        <v>7.9</v>
      </c>
    </row>
    <row r="5970" spans="1:2" x14ac:dyDescent="0.4">
      <c r="A5970" s="32">
        <v>2028684</v>
      </c>
      <c r="B5970" s="33">
        <v>26</v>
      </c>
    </row>
    <row r="5971" spans="1:2" x14ac:dyDescent="0.4">
      <c r="A5971" s="32">
        <v>2022658</v>
      </c>
      <c r="B5971" s="33">
        <v>36.5</v>
      </c>
    </row>
    <row r="5972" spans="1:2" x14ac:dyDescent="0.4">
      <c r="A5972" s="32">
        <v>2015103</v>
      </c>
      <c r="B5972" s="33">
        <v>38</v>
      </c>
    </row>
    <row r="5973" spans="1:2" x14ac:dyDescent="0.4">
      <c r="A5973" s="32">
        <v>17805</v>
      </c>
      <c r="B5973" s="33">
        <v>11</v>
      </c>
    </row>
    <row r="5974" spans="1:2" x14ac:dyDescent="0.4">
      <c r="A5974" s="32">
        <v>32149</v>
      </c>
      <c r="B5974" s="33">
        <v>19.899999999999999</v>
      </c>
    </row>
    <row r="5975" spans="1:2" x14ac:dyDescent="0.4">
      <c r="A5975" s="32">
        <v>32148</v>
      </c>
      <c r="B5975" s="33">
        <v>19.899999999999999</v>
      </c>
    </row>
    <row r="5976" spans="1:2" x14ac:dyDescent="0.4">
      <c r="A5976" s="32">
        <v>29984</v>
      </c>
      <c r="B5976" s="33">
        <v>9.9</v>
      </c>
    </row>
    <row r="5977" spans="1:2" x14ac:dyDescent="0.4">
      <c r="A5977" s="32">
        <v>22346</v>
      </c>
      <c r="B5977" s="33">
        <v>0.5</v>
      </c>
    </row>
    <row r="5978" spans="1:2" x14ac:dyDescent="0.4">
      <c r="A5978" s="32">
        <v>23498</v>
      </c>
      <c r="B5978" s="33">
        <v>0.2</v>
      </c>
    </row>
    <row r="5979" spans="1:2" x14ac:dyDescent="0.4">
      <c r="A5979" s="32">
        <v>28924</v>
      </c>
      <c r="B5979" s="33">
        <v>14.9</v>
      </c>
    </row>
    <row r="5980" spans="1:2" x14ac:dyDescent="0.4">
      <c r="A5980" s="32">
        <v>32046</v>
      </c>
      <c r="B5980" s="33">
        <v>6.3</v>
      </c>
    </row>
    <row r="5981" spans="1:2" x14ac:dyDescent="0.4">
      <c r="A5981" s="32">
        <v>32059</v>
      </c>
      <c r="B5981" s="33">
        <v>4.5</v>
      </c>
    </row>
    <row r="5982" spans="1:2" x14ac:dyDescent="0.4">
      <c r="A5982" s="32">
        <v>32058</v>
      </c>
      <c r="B5982" s="33">
        <v>5.3</v>
      </c>
    </row>
    <row r="5983" spans="1:2" x14ac:dyDescent="0.4">
      <c r="A5983" s="32">
        <v>32063</v>
      </c>
      <c r="B5983" s="33">
        <v>5.3</v>
      </c>
    </row>
    <row r="5984" spans="1:2" x14ac:dyDescent="0.4">
      <c r="A5984" s="32">
        <v>32044</v>
      </c>
      <c r="B5984" s="33">
        <v>9.9</v>
      </c>
    </row>
    <row r="5985" spans="1:2" x14ac:dyDescent="0.4">
      <c r="A5985" s="32">
        <v>32045</v>
      </c>
      <c r="B5985" s="33">
        <v>8.9</v>
      </c>
    </row>
    <row r="5986" spans="1:2" x14ac:dyDescent="0.4">
      <c r="A5986" s="32">
        <v>32049</v>
      </c>
      <c r="B5986" s="33">
        <v>7.9</v>
      </c>
    </row>
    <row r="5987" spans="1:2" x14ac:dyDescent="0.4">
      <c r="A5987" s="32">
        <v>32050</v>
      </c>
      <c r="B5987" s="33">
        <v>8.1999999999999993</v>
      </c>
    </row>
    <row r="5988" spans="1:2" x14ac:dyDescent="0.4">
      <c r="A5988" s="32">
        <v>32055</v>
      </c>
      <c r="B5988" s="33">
        <v>4.9000000000000004</v>
      </c>
    </row>
    <row r="5989" spans="1:2" x14ac:dyDescent="0.4">
      <c r="A5989" s="32">
        <v>32056</v>
      </c>
      <c r="B5989" s="33">
        <v>4.4000000000000004</v>
      </c>
    </row>
    <row r="5990" spans="1:2" x14ac:dyDescent="0.4">
      <c r="A5990" s="32">
        <v>32064</v>
      </c>
      <c r="B5990" s="33">
        <v>5.8</v>
      </c>
    </row>
    <row r="5991" spans="1:2" x14ac:dyDescent="0.4">
      <c r="A5991" s="32">
        <v>32060</v>
      </c>
      <c r="B5991" s="33">
        <v>5.9</v>
      </c>
    </row>
    <row r="5992" spans="1:2" x14ac:dyDescent="0.4">
      <c r="A5992" s="32">
        <v>32061</v>
      </c>
      <c r="B5992" s="33">
        <v>4.2</v>
      </c>
    </row>
    <row r="5993" spans="1:2" x14ac:dyDescent="0.4">
      <c r="A5993" s="32">
        <v>32054</v>
      </c>
      <c r="B5993" s="33">
        <v>5</v>
      </c>
    </row>
    <row r="5994" spans="1:2" x14ac:dyDescent="0.4">
      <c r="A5994" s="32">
        <v>32052</v>
      </c>
      <c r="B5994" s="33">
        <v>9</v>
      </c>
    </row>
    <row r="5995" spans="1:2" x14ac:dyDescent="0.4">
      <c r="A5995" s="32">
        <v>32053</v>
      </c>
      <c r="B5995" s="33">
        <v>12</v>
      </c>
    </row>
    <row r="5996" spans="1:2" x14ac:dyDescent="0.4">
      <c r="A5996" s="32">
        <v>32057</v>
      </c>
      <c r="B5996" s="33">
        <v>4.5999999999999996</v>
      </c>
    </row>
    <row r="5997" spans="1:2" x14ac:dyDescent="0.4">
      <c r="A5997" s="32">
        <v>32062</v>
      </c>
      <c r="B5997" s="33">
        <v>4.2</v>
      </c>
    </row>
    <row r="5998" spans="1:2" x14ac:dyDescent="0.4">
      <c r="A5998" s="32">
        <v>32048</v>
      </c>
      <c r="B5998" s="33">
        <v>8.4</v>
      </c>
    </row>
    <row r="5999" spans="1:2" x14ac:dyDescent="0.4">
      <c r="A5999" s="32">
        <v>14929</v>
      </c>
      <c r="B5999" s="33">
        <v>3.8</v>
      </c>
    </row>
    <row r="6000" spans="1:2" x14ac:dyDescent="0.4">
      <c r="A6000" s="32">
        <v>15504</v>
      </c>
      <c r="B6000" s="33">
        <v>22.4</v>
      </c>
    </row>
    <row r="6001" spans="1:2" x14ac:dyDescent="0.4">
      <c r="A6001" s="32">
        <v>30237</v>
      </c>
      <c r="B6001" s="33">
        <v>53.9</v>
      </c>
    </row>
    <row r="6002" spans="1:2" x14ac:dyDescent="0.4">
      <c r="A6002" s="32">
        <v>22788</v>
      </c>
      <c r="B6002" s="33">
        <v>9</v>
      </c>
    </row>
    <row r="6003" spans="1:2" x14ac:dyDescent="0.4">
      <c r="A6003" s="32">
        <v>22784</v>
      </c>
      <c r="B6003" s="33">
        <v>2.2999999999999998</v>
      </c>
    </row>
    <row r="6004" spans="1:2" x14ac:dyDescent="0.4">
      <c r="A6004" s="32">
        <v>31511</v>
      </c>
      <c r="B6004" s="33">
        <v>6</v>
      </c>
    </row>
    <row r="6005" spans="1:2" x14ac:dyDescent="0.4">
      <c r="A6005" s="32">
        <v>31510</v>
      </c>
      <c r="B6005" s="33">
        <v>6</v>
      </c>
    </row>
    <row r="6006" spans="1:2" x14ac:dyDescent="0.4">
      <c r="A6006" s="32">
        <v>31508</v>
      </c>
      <c r="B6006" s="33">
        <v>6.2</v>
      </c>
    </row>
    <row r="6007" spans="1:2" x14ac:dyDescent="0.4">
      <c r="A6007" s="32">
        <v>31509</v>
      </c>
      <c r="B6007" s="33">
        <v>6.2</v>
      </c>
    </row>
    <row r="6008" spans="1:2" x14ac:dyDescent="0.4">
      <c r="A6008" s="32">
        <v>28053</v>
      </c>
      <c r="B6008" s="33">
        <v>12.2</v>
      </c>
    </row>
    <row r="6009" spans="1:2" x14ac:dyDescent="0.4">
      <c r="A6009" s="32">
        <v>12216</v>
      </c>
      <c r="B6009" s="33">
        <v>14.9</v>
      </c>
    </row>
    <row r="6010" spans="1:2" x14ac:dyDescent="0.4">
      <c r="A6010" s="32">
        <v>17816</v>
      </c>
      <c r="B6010" s="33">
        <v>26.4</v>
      </c>
    </row>
    <row r="6011" spans="1:2" x14ac:dyDescent="0.4">
      <c r="A6011" s="32">
        <v>12213</v>
      </c>
      <c r="B6011" s="33">
        <v>6.5</v>
      </c>
    </row>
    <row r="6012" spans="1:2" x14ac:dyDescent="0.4">
      <c r="A6012" s="32">
        <v>29365</v>
      </c>
      <c r="B6012" s="33">
        <v>20</v>
      </c>
    </row>
    <row r="6013" spans="1:2" x14ac:dyDescent="0.4">
      <c r="A6013" s="32">
        <v>31421</v>
      </c>
      <c r="B6013" s="33">
        <v>3.9</v>
      </c>
    </row>
    <row r="6014" spans="1:2" x14ac:dyDescent="0.4">
      <c r="A6014" s="32">
        <v>31874</v>
      </c>
      <c r="B6014" s="33">
        <v>9.9</v>
      </c>
    </row>
    <row r="6015" spans="1:2" x14ac:dyDescent="0.4">
      <c r="A6015" s="32">
        <v>31380</v>
      </c>
      <c r="B6015" s="33">
        <v>4</v>
      </c>
    </row>
    <row r="6016" spans="1:2" x14ac:dyDescent="0.4">
      <c r="A6016" s="32">
        <v>31382</v>
      </c>
      <c r="B6016" s="33">
        <v>11.9</v>
      </c>
    </row>
    <row r="6017" spans="1:2" x14ac:dyDescent="0.4">
      <c r="A6017" s="32">
        <v>14340</v>
      </c>
      <c r="B6017" s="33">
        <v>2.6</v>
      </c>
    </row>
    <row r="6018" spans="1:2" x14ac:dyDescent="0.4">
      <c r="A6018" s="32">
        <v>15952</v>
      </c>
      <c r="B6018" s="33">
        <v>5</v>
      </c>
    </row>
    <row r="6019" spans="1:2" x14ac:dyDescent="0.4">
      <c r="A6019" s="32">
        <v>12056</v>
      </c>
      <c r="B6019" s="33">
        <v>3.3</v>
      </c>
    </row>
    <row r="6020" spans="1:2" x14ac:dyDescent="0.4">
      <c r="A6020" s="32">
        <v>28813</v>
      </c>
      <c r="B6020" s="33">
        <v>4.2</v>
      </c>
    </row>
    <row r="6021" spans="1:2" x14ac:dyDescent="0.4">
      <c r="A6021" s="32">
        <v>14338</v>
      </c>
      <c r="B6021" s="33">
        <v>3.5</v>
      </c>
    </row>
    <row r="6022" spans="1:2" x14ac:dyDescent="0.4">
      <c r="A6022" s="32">
        <v>14341</v>
      </c>
      <c r="B6022" s="33">
        <v>2.5</v>
      </c>
    </row>
    <row r="6023" spans="1:2" x14ac:dyDescent="0.4">
      <c r="A6023" s="32">
        <v>14339</v>
      </c>
      <c r="B6023" s="33">
        <v>2.6</v>
      </c>
    </row>
    <row r="6024" spans="1:2" x14ac:dyDescent="0.4">
      <c r="A6024" s="32">
        <v>29446</v>
      </c>
      <c r="B6024" s="33">
        <v>31</v>
      </c>
    </row>
    <row r="6025" spans="1:2" x14ac:dyDescent="0.4">
      <c r="A6025" s="32">
        <v>28263</v>
      </c>
      <c r="B6025" s="33">
        <v>69.900000000000006</v>
      </c>
    </row>
    <row r="6026" spans="1:2" x14ac:dyDescent="0.4">
      <c r="A6026" s="32">
        <v>28262</v>
      </c>
      <c r="B6026" s="33">
        <v>69.900000000000006</v>
      </c>
    </row>
    <row r="6027" spans="1:2" x14ac:dyDescent="0.4">
      <c r="A6027" s="32">
        <v>2032209</v>
      </c>
      <c r="B6027" s="33">
        <v>36.9</v>
      </c>
    </row>
    <row r="6028" spans="1:2" x14ac:dyDescent="0.4">
      <c r="A6028" s="32">
        <v>29925</v>
      </c>
      <c r="B6028" s="33">
        <v>58</v>
      </c>
    </row>
    <row r="6029" spans="1:2" x14ac:dyDescent="0.4">
      <c r="A6029" s="32">
        <v>32141</v>
      </c>
      <c r="B6029" s="33">
        <v>41.9</v>
      </c>
    </row>
    <row r="6030" spans="1:2" x14ac:dyDescent="0.4">
      <c r="A6030" s="32">
        <v>30238</v>
      </c>
      <c r="B6030" s="33">
        <v>59.9</v>
      </c>
    </row>
    <row r="6031" spans="1:2" x14ac:dyDescent="0.4">
      <c r="A6031" s="32">
        <v>29426</v>
      </c>
      <c r="B6031" s="33">
        <v>150</v>
      </c>
    </row>
    <row r="6032" spans="1:2" x14ac:dyDescent="0.4">
      <c r="A6032" s="32">
        <v>30244</v>
      </c>
      <c r="B6032" s="33">
        <v>85.9</v>
      </c>
    </row>
    <row r="6033" spans="1:2" x14ac:dyDescent="0.4">
      <c r="A6033" s="32">
        <v>30243</v>
      </c>
      <c r="B6033" s="33">
        <v>85.9</v>
      </c>
    </row>
    <row r="6034" spans="1:2" x14ac:dyDescent="0.4">
      <c r="A6034" s="32">
        <v>11471</v>
      </c>
      <c r="B6034" s="33">
        <v>11.2</v>
      </c>
    </row>
    <row r="6035" spans="1:2" x14ac:dyDescent="0.4">
      <c r="A6035" s="32">
        <v>11470</v>
      </c>
      <c r="B6035" s="33">
        <v>14.5</v>
      </c>
    </row>
    <row r="6036" spans="1:2" x14ac:dyDescent="0.4">
      <c r="A6036" s="32">
        <v>11433</v>
      </c>
      <c r="B6036" s="33">
        <v>17.5</v>
      </c>
    </row>
    <row r="6037" spans="1:2" x14ac:dyDescent="0.4">
      <c r="A6037" s="32">
        <v>22237</v>
      </c>
      <c r="B6037" s="33">
        <v>0</v>
      </c>
    </row>
    <row r="6038" spans="1:2" x14ac:dyDescent="0.4">
      <c r="A6038" s="32">
        <v>18342</v>
      </c>
      <c r="B6038" s="33">
        <v>11.9</v>
      </c>
    </row>
    <row r="6039" spans="1:2" x14ac:dyDescent="0.4">
      <c r="A6039" s="32">
        <v>10386</v>
      </c>
      <c r="B6039" s="33">
        <v>3.7</v>
      </c>
    </row>
    <row r="6040" spans="1:2" x14ac:dyDescent="0.4">
      <c r="A6040" s="32">
        <v>10315</v>
      </c>
      <c r="B6040" s="33">
        <v>1.8</v>
      </c>
    </row>
    <row r="6041" spans="1:2" x14ac:dyDescent="0.4">
      <c r="A6041" s="32">
        <v>27896</v>
      </c>
      <c r="B6041" s="33">
        <v>13.5</v>
      </c>
    </row>
    <row r="6042" spans="1:2" x14ac:dyDescent="0.4">
      <c r="A6042" s="32">
        <v>2011619</v>
      </c>
      <c r="B6042" s="33">
        <v>9.9</v>
      </c>
    </row>
    <row r="6043" spans="1:2" x14ac:dyDescent="0.4">
      <c r="A6043" s="32">
        <v>12426</v>
      </c>
      <c r="B6043" s="33">
        <v>10.7</v>
      </c>
    </row>
    <row r="6044" spans="1:2" x14ac:dyDescent="0.4">
      <c r="A6044" s="32">
        <v>27385</v>
      </c>
      <c r="B6044" s="33">
        <v>1.5</v>
      </c>
    </row>
    <row r="6045" spans="1:2" x14ac:dyDescent="0.4">
      <c r="A6045" s="32">
        <v>2011608</v>
      </c>
      <c r="B6045" s="33">
        <v>13</v>
      </c>
    </row>
    <row r="6046" spans="1:2" x14ac:dyDescent="0.4">
      <c r="A6046" s="32">
        <v>10185</v>
      </c>
      <c r="B6046" s="33">
        <v>8</v>
      </c>
    </row>
    <row r="6047" spans="1:2" x14ac:dyDescent="0.4">
      <c r="A6047" s="32">
        <v>2011335</v>
      </c>
      <c r="B6047" s="33">
        <v>23.6</v>
      </c>
    </row>
    <row r="6048" spans="1:2" x14ac:dyDescent="0.4">
      <c r="A6048" s="32">
        <v>11336</v>
      </c>
      <c r="B6048" s="33">
        <v>22</v>
      </c>
    </row>
    <row r="6049" spans="1:2" x14ac:dyDescent="0.4">
      <c r="A6049" s="32">
        <v>17456</v>
      </c>
      <c r="B6049" s="33">
        <v>13.9</v>
      </c>
    </row>
    <row r="6050" spans="1:2" x14ac:dyDescent="0.4">
      <c r="A6050" s="32">
        <v>16708</v>
      </c>
      <c r="B6050" s="33">
        <v>14.4</v>
      </c>
    </row>
    <row r="6051" spans="1:2" x14ac:dyDescent="0.4">
      <c r="A6051" s="32">
        <v>17823</v>
      </c>
      <c r="B6051" s="33">
        <v>5.9</v>
      </c>
    </row>
    <row r="6052" spans="1:2" x14ac:dyDescent="0.4">
      <c r="A6052" s="32">
        <v>30538</v>
      </c>
      <c r="B6052" s="33">
        <v>6</v>
      </c>
    </row>
    <row r="6053" spans="1:2" x14ac:dyDescent="0.4">
      <c r="A6053" s="32">
        <v>31259</v>
      </c>
      <c r="B6053" s="33">
        <v>1.6</v>
      </c>
    </row>
    <row r="6054" spans="1:2" x14ac:dyDescent="0.4">
      <c r="A6054" s="32">
        <v>16707</v>
      </c>
      <c r="B6054" s="33">
        <v>5.2</v>
      </c>
    </row>
    <row r="6055" spans="1:2" x14ac:dyDescent="0.4">
      <c r="A6055" s="32">
        <v>17824</v>
      </c>
      <c r="B6055" s="33">
        <v>5.9</v>
      </c>
    </row>
    <row r="6056" spans="1:2" x14ac:dyDescent="0.4">
      <c r="A6056" s="32">
        <v>23501</v>
      </c>
      <c r="B6056" s="33">
        <v>14.5</v>
      </c>
    </row>
    <row r="6057" spans="1:2" x14ac:dyDescent="0.4">
      <c r="A6057" s="32">
        <v>27284</v>
      </c>
      <c r="B6057" s="33">
        <v>14.4</v>
      </c>
    </row>
    <row r="6058" spans="1:2" x14ac:dyDescent="0.4">
      <c r="A6058" s="32">
        <v>17825</v>
      </c>
      <c r="B6058" s="33">
        <v>5.9</v>
      </c>
    </row>
    <row r="6059" spans="1:2" x14ac:dyDescent="0.4">
      <c r="A6059" s="32">
        <v>17826</v>
      </c>
      <c r="B6059" s="33">
        <v>5.9</v>
      </c>
    </row>
    <row r="6060" spans="1:2" x14ac:dyDescent="0.4">
      <c r="A6060" s="32">
        <v>10571</v>
      </c>
      <c r="B6060" s="33">
        <v>12</v>
      </c>
    </row>
    <row r="6061" spans="1:2" x14ac:dyDescent="0.4">
      <c r="A6061" s="32">
        <v>10573</v>
      </c>
      <c r="B6061" s="33">
        <v>12.7</v>
      </c>
    </row>
    <row r="6062" spans="1:2" x14ac:dyDescent="0.4">
      <c r="A6062" s="32">
        <v>14795</v>
      </c>
      <c r="B6062" s="33">
        <v>14.4</v>
      </c>
    </row>
    <row r="6063" spans="1:2" x14ac:dyDescent="0.4">
      <c r="A6063" s="32">
        <v>14793</v>
      </c>
      <c r="B6063" s="33">
        <v>3.5</v>
      </c>
    </row>
    <row r="6064" spans="1:2" x14ac:dyDescent="0.4">
      <c r="A6064" s="32">
        <v>14797</v>
      </c>
      <c r="B6064" s="33">
        <v>4.4000000000000004</v>
      </c>
    </row>
    <row r="6065" spans="1:2" x14ac:dyDescent="0.4">
      <c r="A6065" s="32">
        <v>16069</v>
      </c>
      <c r="B6065" s="33">
        <v>5.9</v>
      </c>
    </row>
    <row r="6066" spans="1:2" x14ac:dyDescent="0.4">
      <c r="A6066" s="32">
        <v>14796</v>
      </c>
      <c r="B6066" s="33">
        <v>5.9</v>
      </c>
    </row>
    <row r="6067" spans="1:2" x14ac:dyDescent="0.4">
      <c r="A6067" s="32">
        <v>29363</v>
      </c>
      <c r="B6067" s="33">
        <v>5.8</v>
      </c>
    </row>
    <row r="6068" spans="1:2" x14ac:dyDescent="0.4">
      <c r="A6068" s="32">
        <v>29362</v>
      </c>
      <c r="B6068" s="33">
        <v>5.2</v>
      </c>
    </row>
    <row r="6069" spans="1:2" x14ac:dyDescent="0.4">
      <c r="A6069" s="32">
        <v>29997</v>
      </c>
      <c r="B6069" s="33">
        <v>1.2</v>
      </c>
    </row>
    <row r="6070" spans="1:2" x14ac:dyDescent="0.4">
      <c r="A6070" s="32">
        <v>28730</v>
      </c>
      <c r="B6070" s="33">
        <v>12.4</v>
      </c>
    </row>
    <row r="6071" spans="1:2" x14ac:dyDescent="0.4">
      <c r="A6071" s="32">
        <v>28729</v>
      </c>
      <c r="B6071" s="33">
        <v>5.2</v>
      </c>
    </row>
    <row r="6072" spans="1:2" x14ac:dyDescent="0.4">
      <c r="A6072" s="32">
        <v>23547</v>
      </c>
      <c r="B6072" s="33">
        <v>7.5</v>
      </c>
    </row>
    <row r="6073" spans="1:2" x14ac:dyDescent="0.4">
      <c r="A6073" s="32">
        <v>10572</v>
      </c>
      <c r="B6073" s="33">
        <v>12.2</v>
      </c>
    </row>
    <row r="6074" spans="1:2" x14ac:dyDescent="0.4">
      <c r="A6074" s="32">
        <v>16000</v>
      </c>
      <c r="B6074" s="33">
        <v>1.8</v>
      </c>
    </row>
    <row r="6075" spans="1:2" x14ac:dyDescent="0.4">
      <c r="A6075" s="32">
        <v>22546</v>
      </c>
      <c r="B6075" s="33">
        <v>1</v>
      </c>
    </row>
    <row r="6076" spans="1:2" x14ac:dyDescent="0.4">
      <c r="A6076" s="32">
        <v>15996</v>
      </c>
      <c r="B6076" s="33">
        <v>11.8</v>
      </c>
    </row>
    <row r="6077" spans="1:2" x14ac:dyDescent="0.4">
      <c r="A6077" s="32">
        <v>14802</v>
      </c>
      <c r="B6077" s="33">
        <v>9.4</v>
      </c>
    </row>
    <row r="6078" spans="1:2" x14ac:dyDescent="0.4">
      <c r="A6078" s="32">
        <v>14803</v>
      </c>
      <c r="B6078" s="33">
        <v>6.2</v>
      </c>
    </row>
    <row r="6079" spans="1:2" x14ac:dyDescent="0.4">
      <c r="A6079" s="32">
        <v>14804</v>
      </c>
      <c r="B6079" s="33">
        <v>5.3</v>
      </c>
    </row>
    <row r="6080" spans="1:2" x14ac:dyDescent="0.4">
      <c r="A6080" s="32">
        <v>27479</v>
      </c>
      <c r="B6080" s="33">
        <v>12.4</v>
      </c>
    </row>
    <row r="6081" spans="1:2" x14ac:dyDescent="0.4">
      <c r="A6081" s="32">
        <v>10621</v>
      </c>
      <c r="B6081" s="33">
        <v>5</v>
      </c>
    </row>
    <row r="6082" spans="1:2" x14ac:dyDescent="0.4">
      <c r="A6082" s="32">
        <v>10620</v>
      </c>
      <c r="B6082" s="33">
        <v>5.2</v>
      </c>
    </row>
    <row r="6083" spans="1:2" x14ac:dyDescent="0.4">
      <c r="A6083" s="32">
        <v>11779</v>
      </c>
      <c r="B6083" s="33">
        <v>14.8</v>
      </c>
    </row>
    <row r="6084" spans="1:2" x14ac:dyDescent="0.4">
      <c r="A6084" s="32">
        <v>11782</v>
      </c>
      <c r="B6084" s="33">
        <v>3.6</v>
      </c>
    </row>
    <row r="6085" spans="1:2" x14ac:dyDescent="0.4">
      <c r="A6085" s="32">
        <v>11783</v>
      </c>
      <c r="B6085" s="33">
        <v>12</v>
      </c>
    </row>
    <row r="6086" spans="1:2" x14ac:dyDescent="0.4">
      <c r="A6086" s="32">
        <v>11781</v>
      </c>
      <c r="B6086" s="33">
        <v>6.6</v>
      </c>
    </row>
    <row r="6087" spans="1:2" x14ac:dyDescent="0.4">
      <c r="A6087" s="32">
        <v>11780</v>
      </c>
      <c r="B6087" s="33">
        <v>6.5</v>
      </c>
    </row>
    <row r="6088" spans="1:2" x14ac:dyDescent="0.4">
      <c r="A6088" s="32">
        <v>27944</v>
      </c>
      <c r="B6088" s="33">
        <v>12.6</v>
      </c>
    </row>
    <row r="6089" spans="1:2" x14ac:dyDescent="0.4">
      <c r="A6089" s="32">
        <v>16459</v>
      </c>
      <c r="B6089" s="33">
        <v>44</v>
      </c>
    </row>
    <row r="6090" spans="1:2" x14ac:dyDescent="0.4">
      <c r="A6090" s="32">
        <v>29645</v>
      </c>
      <c r="B6090" s="33">
        <v>8.5</v>
      </c>
    </row>
    <row r="6091" spans="1:2" x14ac:dyDescent="0.4">
      <c r="A6091" s="32">
        <v>29647</v>
      </c>
      <c r="B6091" s="33">
        <v>8.5</v>
      </c>
    </row>
    <row r="6092" spans="1:2" x14ac:dyDescent="0.4">
      <c r="A6092" s="32">
        <v>29646</v>
      </c>
      <c r="B6092" s="33">
        <v>8.5</v>
      </c>
    </row>
    <row r="6093" spans="1:2" x14ac:dyDescent="0.4">
      <c r="A6093" s="32">
        <v>29054</v>
      </c>
      <c r="B6093" s="33">
        <v>1.9</v>
      </c>
    </row>
    <row r="6094" spans="1:2" x14ac:dyDescent="0.4">
      <c r="A6094" s="32">
        <v>28941</v>
      </c>
      <c r="B6094" s="33">
        <v>2.5</v>
      </c>
    </row>
    <row r="6095" spans="1:2" x14ac:dyDescent="0.4">
      <c r="A6095" s="32">
        <v>31936</v>
      </c>
      <c r="B6095" s="33">
        <v>4.8</v>
      </c>
    </row>
    <row r="6096" spans="1:2" x14ac:dyDescent="0.4">
      <c r="A6096" s="32">
        <v>32165</v>
      </c>
      <c r="B6096" s="33">
        <v>4.2</v>
      </c>
    </row>
    <row r="6097" spans="1:2" x14ac:dyDescent="0.4">
      <c r="A6097" s="32">
        <v>28938</v>
      </c>
      <c r="B6097" s="33">
        <v>4.5999999999999996</v>
      </c>
    </row>
    <row r="6098" spans="1:2" x14ac:dyDescent="0.4">
      <c r="A6098" s="32">
        <v>32166</v>
      </c>
      <c r="B6098" s="33">
        <v>5</v>
      </c>
    </row>
    <row r="6099" spans="1:2" x14ac:dyDescent="0.4">
      <c r="A6099" s="32">
        <v>32167</v>
      </c>
      <c r="B6099" s="33">
        <v>5</v>
      </c>
    </row>
    <row r="6100" spans="1:2" x14ac:dyDescent="0.4">
      <c r="A6100" s="32">
        <v>11730</v>
      </c>
      <c r="B6100" s="33">
        <v>4.3</v>
      </c>
    </row>
    <row r="6101" spans="1:2" x14ac:dyDescent="0.4">
      <c r="A6101" s="32">
        <v>16369</v>
      </c>
      <c r="B6101" s="33">
        <v>3</v>
      </c>
    </row>
    <row r="6102" spans="1:2" x14ac:dyDescent="0.4">
      <c r="A6102" s="32">
        <v>29237</v>
      </c>
      <c r="B6102" s="33">
        <v>2.5</v>
      </c>
    </row>
    <row r="6103" spans="1:2" x14ac:dyDescent="0.4">
      <c r="A6103" s="32">
        <v>16620</v>
      </c>
      <c r="B6103" s="33">
        <v>3.5</v>
      </c>
    </row>
    <row r="6104" spans="1:2" x14ac:dyDescent="0.4">
      <c r="A6104" s="32">
        <v>32486</v>
      </c>
      <c r="B6104" s="33">
        <v>2.6</v>
      </c>
    </row>
    <row r="6105" spans="1:2" x14ac:dyDescent="0.4">
      <c r="A6105" s="32">
        <v>14754</v>
      </c>
      <c r="B6105" s="33">
        <v>6.5</v>
      </c>
    </row>
    <row r="6106" spans="1:2" x14ac:dyDescent="0.4">
      <c r="A6106" s="32">
        <v>14753</v>
      </c>
      <c r="B6106" s="33">
        <v>6.6</v>
      </c>
    </row>
    <row r="6107" spans="1:2" x14ac:dyDescent="0.4">
      <c r="A6107" s="32">
        <v>14755</v>
      </c>
      <c r="B6107" s="33">
        <v>6.6</v>
      </c>
    </row>
    <row r="6108" spans="1:2" x14ac:dyDescent="0.4">
      <c r="A6108" s="32">
        <v>23080</v>
      </c>
      <c r="B6108" s="33">
        <v>59.9</v>
      </c>
    </row>
    <row r="6109" spans="1:2" x14ac:dyDescent="0.4">
      <c r="A6109" s="32">
        <v>10548</v>
      </c>
      <c r="B6109" s="33">
        <v>19.899999999999999</v>
      </c>
    </row>
    <row r="6110" spans="1:2" x14ac:dyDescent="0.4">
      <c r="A6110" s="32">
        <v>10549</v>
      </c>
      <c r="B6110" s="33">
        <v>34.9</v>
      </c>
    </row>
    <row r="6111" spans="1:2" x14ac:dyDescent="0.4">
      <c r="A6111" s="32">
        <v>16073</v>
      </c>
      <c r="B6111" s="33">
        <v>38.9</v>
      </c>
    </row>
    <row r="6112" spans="1:2" x14ac:dyDescent="0.4">
      <c r="A6112" s="32">
        <v>29759</v>
      </c>
      <c r="B6112" s="33">
        <v>19.8</v>
      </c>
    </row>
    <row r="6113" spans="1:2" x14ac:dyDescent="0.4">
      <c r="A6113" s="32">
        <v>29760</v>
      </c>
      <c r="B6113" s="33">
        <v>32.9</v>
      </c>
    </row>
    <row r="6114" spans="1:2" x14ac:dyDescent="0.4">
      <c r="A6114" s="32">
        <v>28287</v>
      </c>
      <c r="B6114" s="33">
        <v>23</v>
      </c>
    </row>
    <row r="6115" spans="1:2" x14ac:dyDescent="0.4">
      <c r="A6115" s="32">
        <v>10604</v>
      </c>
      <c r="B6115" s="33">
        <v>10.9</v>
      </c>
    </row>
    <row r="6116" spans="1:2" x14ac:dyDescent="0.4">
      <c r="A6116" s="32">
        <v>11031</v>
      </c>
      <c r="B6116" s="33">
        <v>20.6</v>
      </c>
    </row>
    <row r="6117" spans="1:2" x14ac:dyDescent="0.4">
      <c r="A6117" s="32">
        <v>11032</v>
      </c>
      <c r="B6117" s="33">
        <v>13.6</v>
      </c>
    </row>
    <row r="6118" spans="1:2" x14ac:dyDescent="0.4">
      <c r="A6118" s="32">
        <v>11033</v>
      </c>
      <c r="B6118" s="33">
        <v>25</v>
      </c>
    </row>
    <row r="6119" spans="1:2" x14ac:dyDescent="0.4">
      <c r="A6119" s="32">
        <v>18121</v>
      </c>
      <c r="B6119" s="33">
        <v>5.5</v>
      </c>
    </row>
    <row r="6120" spans="1:2" x14ac:dyDescent="0.4">
      <c r="A6120" s="32">
        <v>18120</v>
      </c>
      <c r="B6120" s="33">
        <v>5.5</v>
      </c>
    </row>
    <row r="6121" spans="1:2" x14ac:dyDescent="0.4">
      <c r="A6121" s="32">
        <v>23620</v>
      </c>
      <c r="B6121" s="33">
        <v>5.5</v>
      </c>
    </row>
    <row r="6122" spans="1:2" x14ac:dyDescent="0.4">
      <c r="A6122" s="32">
        <v>16836</v>
      </c>
      <c r="B6122" s="33">
        <v>48.9</v>
      </c>
    </row>
    <row r="6123" spans="1:2" x14ac:dyDescent="0.4">
      <c r="A6123" s="32">
        <v>28111</v>
      </c>
      <c r="B6123" s="33">
        <v>4.5999999999999996</v>
      </c>
    </row>
    <row r="6124" spans="1:2" x14ac:dyDescent="0.4">
      <c r="A6124" s="32">
        <v>28117</v>
      </c>
      <c r="B6124" s="33">
        <v>4</v>
      </c>
    </row>
    <row r="6125" spans="1:2" x14ac:dyDescent="0.4">
      <c r="A6125" s="32">
        <v>30011</v>
      </c>
      <c r="B6125" s="33">
        <v>4</v>
      </c>
    </row>
    <row r="6126" spans="1:2" x14ac:dyDescent="0.4">
      <c r="A6126" s="32">
        <v>30012</v>
      </c>
      <c r="B6126" s="33">
        <v>4</v>
      </c>
    </row>
    <row r="6127" spans="1:2" x14ac:dyDescent="0.4">
      <c r="A6127" s="32">
        <v>30013</v>
      </c>
      <c r="B6127" s="33">
        <v>8.9</v>
      </c>
    </row>
    <row r="6128" spans="1:2" x14ac:dyDescent="0.4">
      <c r="A6128" s="32">
        <v>30014</v>
      </c>
      <c r="B6128" s="33">
        <v>8.9</v>
      </c>
    </row>
    <row r="6129" spans="1:2" x14ac:dyDescent="0.4">
      <c r="A6129" s="32">
        <v>30458</v>
      </c>
      <c r="B6129" s="33">
        <v>11.9</v>
      </c>
    </row>
    <row r="6130" spans="1:2" x14ac:dyDescent="0.4">
      <c r="A6130" s="32">
        <v>30155</v>
      </c>
      <c r="B6130" s="33">
        <v>24.6</v>
      </c>
    </row>
    <row r="6131" spans="1:2" x14ac:dyDescent="0.4">
      <c r="A6131" s="32">
        <v>28521</v>
      </c>
      <c r="B6131" s="33">
        <v>1.5</v>
      </c>
    </row>
    <row r="6132" spans="1:2" x14ac:dyDescent="0.4">
      <c r="A6132" s="32">
        <v>16296</v>
      </c>
      <c r="B6132" s="33">
        <v>24.78</v>
      </c>
    </row>
    <row r="6133" spans="1:2" x14ac:dyDescent="0.4">
      <c r="A6133" s="32">
        <v>16291</v>
      </c>
      <c r="B6133" s="33">
        <v>22.2</v>
      </c>
    </row>
    <row r="6134" spans="1:2" x14ac:dyDescent="0.4">
      <c r="A6134" s="32">
        <v>17930</v>
      </c>
      <c r="B6134" s="33">
        <v>22.2</v>
      </c>
    </row>
    <row r="6135" spans="1:2" x14ac:dyDescent="0.4">
      <c r="A6135" s="32">
        <v>16293</v>
      </c>
      <c r="B6135" s="33">
        <v>16.600000000000001</v>
      </c>
    </row>
    <row r="6136" spans="1:2" x14ac:dyDescent="0.4">
      <c r="A6136" s="32">
        <v>18515</v>
      </c>
      <c r="B6136" s="33">
        <v>5.4</v>
      </c>
    </row>
    <row r="6137" spans="1:2" x14ac:dyDescent="0.4">
      <c r="A6137" s="32">
        <v>16292</v>
      </c>
      <c r="B6137" s="33">
        <v>11.9</v>
      </c>
    </row>
    <row r="6138" spans="1:2" x14ac:dyDescent="0.4">
      <c r="A6138" s="32">
        <v>31438</v>
      </c>
      <c r="B6138" s="33">
        <v>22.2</v>
      </c>
    </row>
    <row r="6139" spans="1:2" x14ac:dyDescent="0.4">
      <c r="A6139" s="32">
        <v>32816</v>
      </c>
      <c r="B6139" s="33">
        <v>44.6</v>
      </c>
    </row>
    <row r="6140" spans="1:2" x14ac:dyDescent="0.4">
      <c r="A6140" s="32">
        <v>31374</v>
      </c>
      <c r="B6140" s="33">
        <v>47.5</v>
      </c>
    </row>
    <row r="6141" spans="1:2" x14ac:dyDescent="0.4">
      <c r="A6141" s="32">
        <v>16303</v>
      </c>
      <c r="B6141" s="33">
        <v>2.2000000000000002</v>
      </c>
    </row>
    <row r="6142" spans="1:2" x14ac:dyDescent="0.4">
      <c r="A6142" s="32">
        <v>23654</v>
      </c>
      <c r="B6142" s="33">
        <v>12.2</v>
      </c>
    </row>
    <row r="6143" spans="1:2" x14ac:dyDescent="0.4">
      <c r="A6143" s="32">
        <v>27846</v>
      </c>
      <c r="B6143" s="33">
        <v>9.6</v>
      </c>
    </row>
    <row r="6144" spans="1:2" x14ac:dyDescent="0.4">
      <c r="A6144" s="32">
        <v>14931</v>
      </c>
      <c r="B6144" s="33">
        <v>9.6</v>
      </c>
    </row>
    <row r="6145" spans="1:2" x14ac:dyDescent="0.4">
      <c r="A6145" s="32">
        <v>18092</v>
      </c>
      <c r="B6145" s="33">
        <v>31.6</v>
      </c>
    </row>
    <row r="6146" spans="1:2" x14ac:dyDescent="0.4">
      <c r="A6146" s="32">
        <v>14930</v>
      </c>
      <c r="B6146" s="33">
        <v>4.2</v>
      </c>
    </row>
    <row r="6147" spans="1:2" x14ac:dyDescent="0.4">
      <c r="A6147" s="32">
        <v>18349</v>
      </c>
      <c r="B6147" s="33">
        <v>63.4</v>
      </c>
    </row>
    <row r="6148" spans="1:2" x14ac:dyDescent="0.4">
      <c r="A6148" s="32">
        <v>14935</v>
      </c>
      <c r="B6148" s="33">
        <v>9.9</v>
      </c>
    </row>
    <row r="6149" spans="1:2" x14ac:dyDescent="0.4">
      <c r="A6149" s="32">
        <v>27355</v>
      </c>
      <c r="B6149" s="33">
        <v>28.9</v>
      </c>
    </row>
    <row r="6150" spans="1:2" x14ac:dyDescent="0.4">
      <c r="A6150" s="32">
        <v>10281</v>
      </c>
      <c r="B6150" s="33">
        <v>29.2</v>
      </c>
    </row>
    <row r="6151" spans="1:2" x14ac:dyDescent="0.4">
      <c r="A6151" s="32">
        <v>27354</v>
      </c>
      <c r="B6151" s="33">
        <v>28</v>
      </c>
    </row>
    <row r="6152" spans="1:2" x14ac:dyDescent="0.4">
      <c r="A6152" s="32">
        <v>14938</v>
      </c>
      <c r="B6152" s="33">
        <v>9.8000000000000007</v>
      </c>
    </row>
    <row r="6153" spans="1:2" x14ac:dyDescent="0.4">
      <c r="A6153" s="32">
        <v>14937</v>
      </c>
      <c r="B6153" s="33">
        <v>4.2</v>
      </c>
    </row>
    <row r="6154" spans="1:2" x14ac:dyDescent="0.4">
      <c r="A6154" s="32">
        <v>15991</v>
      </c>
      <c r="B6154" s="33">
        <v>63.4</v>
      </c>
    </row>
    <row r="6155" spans="1:2" x14ac:dyDescent="0.4">
      <c r="A6155" s="32">
        <v>18074</v>
      </c>
      <c r="B6155" s="33">
        <v>28.6</v>
      </c>
    </row>
    <row r="6156" spans="1:2" x14ac:dyDescent="0.4">
      <c r="A6156" s="32">
        <v>18072</v>
      </c>
      <c r="B6156" s="33">
        <v>29</v>
      </c>
    </row>
    <row r="6157" spans="1:2" x14ac:dyDescent="0.4">
      <c r="A6157" s="32">
        <v>27353</v>
      </c>
      <c r="B6157" s="33">
        <v>9.9</v>
      </c>
    </row>
    <row r="6158" spans="1:2" x14ac:dyDescent="0.4">
      <c r="A6158" s="32">
        <v>27848</v>
      </c>
      <c r="B6158" s="33">
        <v>4.2</v>
      </c>
    </row>
    <row r="6159" spans="1:2" x14ac:dyDescent="0.4">
      <c r="A6159" s="32">
        <v>15992</v>
      </c>
      <c r="B6159" s="33">
        <v>30.4</v>
      </c>
    </row>
    <row r="6160" spans="1:2" x14ac:dyDescent="0.4">
      <c r="A6160" s="32">
        <v>18196</v>
      </c>
      <c r="B6160" s="33">
        <v>31.6</v>
      </c>
    </row>
    <row r="6161" spans="1:2" x14ac:dyDescent="0.4">
      <c r="A6161" s="32">
        <v>14939</v>
      </c>
      <c r="B6161" s="33">
        <v>6.3</v>
      </c>
    </row>
    <row r="6162" spans="1:2" x14ac:dyDescent="0.4">
      <c r="A6162" s="32">
        <v>14946</v>
      </c>
      <c r="B6162" s="33">
        <v>12.9</v>
      </c>
    </row>
    <row r="6163" spans="1:2" x14ac:dyDescent="0.4">
      <c r="A6163" s="32">
        <v>18079</v>
      </c>
      <c r="B6163" s="33">
        <v>5.9</v>
      </c>
    </row>
    <row r="6164" spans="1:2" x14ac:dyDescent="0.4">
      <c r="A6164" s="32">
        <v>14945</v>
      </c>
      <c r="B6164" s="33">
        <v>11.9</v>
      </c>
    </row>
    <row r="6165" spans="1:2" x14ac:dyDescent="0.4">
      <c r="A6165" s="32">
        <v>18081</v>
      </c>
      <c r="B6165" s="33">
        <v>5.5</v>
      </c>
    </row>
    <row r="6166" spans="1:2" x14ac:dyDescent="0.4">
      <c r="A6166" s="32">
        <v>14944</v>
      </c>
      <c r="B6166" s="33">
        <v>11.9</v>
      </c>
    </row>
    <row r="6167" spans="1:2" x14ac:dyDescent="0.4">
      <c r="A6167" s="32">
        <v>17271</v>
      </c>
      <c r="B6167" s="33">
        <v>5.6</v>
      </c>
    </row>
    <row r="6168" spans="1:2" x14ac:dyDescent="0.4">
      <c r="A6168" s="32">
        <v>2028232</v>
      </c>
      <c r="B6168" s="33">
        <v>10.9</v>
      </c>
    </row>
    <row r="6169" spans="1:2" x14ac:dyDescent="0.4">
      <c r="A6169" s="32">
        <v>15990</v>
      </c>
      <c r="B6169" s="33">
        <v>33.5</v>
      </c>
    </row>
    <row r="6170" spans="1:2" x14ac:dyDescent="0.4">
      <c r="A6170" s="32">
        <v>15993</v>
      </c>
      <c r="B6170" s="33">
        <v>37.6</v>
      </c>
    </row>
    <row r="6171" spans="1:2" x14ac:dyDescent="0.4">
      <c r="A6171" s="32">
        <v>18563</v>
      </c>
      <c r="B6171" s="33">
        <v>9.6</v>
      </c>
    </row>
    <row r="6172" spans="1:2" x14ac:dyDescent="0.4">
      <c r="A6172" s="32">
        <v>18564</v>
      </c>
      <c r="B6172" s="33">
        <v>9.6</v>
      </c>
    </row>
    <row r="6173" spans="1:2" x14ac:dyDescent="0.4">
      <c r="A6173" s="32">
        <v>18569</v>
      </c>
      <c r="B6173" s="33">
        <v>9.6</v>
      </c>
    </row>
    <row r="6174" spans="1:2" x14ac:dyDescent="0.4">
      <c r="A6174" s="32">
        <v>2031658</v>
      </c>
      <c r="B6174" s="33">
        <v>8</v>
      </c>
    </row>
    <row r="6175" spans="1:2" x14ac:dyDescent="0.4">
      <c r="A6175" s="32">
        <v>16475</v>
      </c>
      <c r="B6175" s="33">
        <v>0.77</v>
      </c>
    </row>
    <row r="6176" spans="1:2" x14ac:dyDescent="0.4">
      <c r="A6176" s="32">
        <v>32524</v>
      </c>
      <c r="B6176" s="33">
        <v>3.9</v>
      </c>
    </row>
    <row r="6177" spans="1:2" x14ac:dyDescent="0.4">
      <c r="A6177" s="32">
        <v>2031659</v>
      </c>
      <c r="B6177" s="33">
        <v>8</v>
      </c>
    </row>
    <row r="6178" spans="1:2" x14ac:dyDescent="0.4">
      <c r="A6178" s="32">
        <v>28968</v>
      </c>
      <c r="B6178" s="33">
        <v>4</v>
      </c>
    </row>
    <row r="6179" spans="1:2" x14ac:dyDescent="0.4">
      <c r="A6179" s="32">
        <v>2031660</v>
      </c>
      <c r="B6179" s="33">
        <v>8</v>
      </c>
    </row>
    <row r="6180" spans="1:2" x14ac:dyDescent="0.4">
      <c r="A6180" s="32">
        <v>15458</v>
      </c>
      <c r="B6180" s="33">
        <v>29.9</v>
      </c>
    </row>
    <row r="6181" spans="1:2" x14ac:dyDescent="0.4">
      <c r="A6181" s="32">
        <v>16454</v>
      </c>
      <c r="B6181" s="33">
        <v>29.9</v>
      </c>
    </row>
    <row r="6182" spans="1:2" x14ac:dyDescent="0.4">
      <c r="A6182" s="32">
        <v>22924</v>
      </c>
      <c r="B6182" s="33">
        <v>75</v>
      </c>
    </row>
    <row r="6183" spans="1:2" x14ac:dyDescent="0.4">
      <c r="A6183" s="32">
        <v>10278</v>
      </c>
      <c r="B6183" s="33">
        <v>3.5</v>
      </c>
    </row>
    <row r="6184" spans="1:2" x14ac:dyDescent="0.4">
      <c r="A6184" s="32">
        <v>16477</v>
      </c>
      <c r="B6184" s="33">
        <v>0.13</v>
      </c>
    </row>
    <row r="6185" spans="1:2" x14ac:dyDescent="0.4">
      <c r="A6185" s="32">
        <v>28564</v>
      </c>
      <c r="B6185" s="33">
        <v>5.5</v>
      </c>
    </row>
    <row r="6186" spans="1:2" x14ac:dyDescent="0.4">
      <c r="A6186" s="32">
        <v>2031661</v>
      </c>
      <c r="B6186" s="33">
        <v>8.5</v>
      </c>
    </row>
    <row r="6187" spans="1:2" x14ac:dyDescent="0.4">
      <c r="A6187" s="32">
        <v>32784</v>
      </c>
      <c r="B6187" s="33">
        <v>9.1999999999999993</v>
      </c>
    </row>
    <row r="6188" spans="1:2" x14ac:dyDescent="0.4">
      <c r="A6188" s="32">
        <v>30271</v>
      </c>
      <c r="B6188" s="33">
        <v>34.9</v>
      </c>
    </row>
    <row r="6189" spans="1:2" x14ac:dyDescent="0.4">
      <c r="A6189" s="32">
        <v>31441</v>
      </c>
      <c r="B6189" s="33">
        <v>12.8</v>
      </c>
    </row>
    <row r="6190" spans="1:2" x14ac:dyDescent="0.4">
      <c r="A6190" s="32">
        <v>2029109</v>
      </c>
      <c r="B6190" s="33">
        <v>45.6</v>
      </c>
    </row>
    <row r="6191" spans="1:2" x14ac:dyDescent="0.4">
      <c r="A6191" s="32">
        <v>16557</v>
      </c>
      <c r="B6191" s="33">
        <v>6.9</v>
      </c>
    </row>
    <row r="6192" spans="1:2" x14ac:dyDescent="0.4">
      <c r="A6192" s="32">
        <v>10276</v>
      </c>
      <c r="B6192" s="33">
        <v>1.7</v>
      </c>
    </row>
    <row r="6193" spans="1:2" x14ac:dyDescent="0.4">
      <c r="A6193" s="32">
        <v>10247</v>
      </c>
      <c r="B6193" s="33">
        <v>1.8</v>
      </c>
    </row>
    <row r="6194" spans="1:2" x14ac:dyDescent="0.4">
      <c r="A6194" s="32">
        <v>31712</v>
      </c>
      <c r="B6194" s="33">
        <v>10.3</v>
      </c>
    </row>
    <row r="6195" spans="1:2" x14ac:dyDescent="0.4">
      <c r="A6195" s="32">
        <v>31713</v>
      </c>
      <c r="B6195" s="33">
        <v>14.8</v>
      </c>
    </row>
    <row r="6196" spans="1:2" x14ac:dyDescent="0.4">
      <c r="A6196" s="32">
        <v>31841</v>
      </c>
      <c r="B6196" s="33">
        <v>0</v>
      </c>
    </row>
    <row r="6197" spans="1:2" x14ac:dyDescent="0.4">
      <c r="A6197" s="32">
        <v>17262</v>
      </c>
      <c r="B6197" s="33">
        <v>0.13</v>
      </c>
    </row>
    <row r="6198" spans="1:2" x14ac:dyDescent="0.4">
      <c r="A6198" s="32">
        <v>23707</v>
      </c>
      <c r="B6198" s="33">
        <v>14.9</v>
      </c>
    </row>
    <row r="6199" spans="1:2" x14ac:dyDescent="0.4">
      <c r="A6199" s="32">
        <v>23708</v>
      </c>
      <c r="B6199" s="33">
        <v>16</v>
      </c>
    </row>
    <row r="6200" spans="1:2" x14ac:dyDescent="0.4">
      <c r="A6200" s="32">
        <v>29958</v>
      </c>
      <c r="B6200" s="33">
        <v>7.5</v>
      </c>
    </row>
    <row r="6201" spans="1:2" x14ac:dyDescent="0.4">
      <c r="A6201" s="32">
        <v>29959</v>
      </c>
      <c r="B6201" s="33">
        <v>13.6</v>
      </c>
    </row>
    <row r="6202" spans="1:2" x14ac:dyDescent="0.4">
      <c r="A6202" s="32">
        <v>29088</v>
      </c>
      <c r="B6202" s="33">
        <v>6.8</v>
      </c>
    </row>
    <row r="6203" spans="1:2" x14ac:dyDescent="0.4">
      <c r="A6203" s="32">
        <v>16558</v>
      </c>
      <c r="B6203" s="33">
        <v>8.5</v>
      </c>
    </row>
    <row r="6204" spans="1:2" x14ac:dyDescent="0.4">
      <c r="A6204" s="32">
        <v>10266</v>
      </c>
      <c r="B6204" s="33">
        <v>1.5</v>
      </c>
    </row>
    <row r="6205" spans="1:2" x14ac:dyDescent="0.4">
      <c r="A6205" s="32">
        <v>16559</v>
      </c>
      <c r="B6205" s="33">
        <v>6</v>
      </c>
    </row>
    <row r="6206" spans="1:2" x14ac:dyDescent="0.4">
      <c r="A6206" s="32">
        <v>32478</v>
      </c>
      <c r="B6206" s="33">
        <v>0</v>
      </c>
    </row>
    <row r="6207" spans="1:2" x14ac:dyDescent="0.4">
      <c r="A6207" s="32">
        <v>16569</v>
      </c>
      <c r="B6207" s="33">
        <v>14</v>
      </c>
    </row>
    <row r="6208" spans="1:2" x14ac:dyDescent="0.4">
      <c r="A6208" s="32">
        <v>2027381</v>
      </c>
      <c r="B6208" s="33">
        <v>15</v>
      </c>
    </row>
    <row r="6209" spans="1:2" x14ac:dyDescent="0.4">
      <c r="A6209" s="32">
        <v>16125</v>
      </c>
      <c r="B6209" s="33">
        <v>8.5</v>
      </c>
    </row>
    <row r="6210" spans="1:2" x14ac:dyDescent="0.4">
      <c r="A6210" s="32">
        <v>11438</v>
      </c>
      <c r="B6210" s="33">
        <v>17.899999999999999</v>
      </c>
    </row>
    <row r="6211" spans="1:2" x14ac:dyDescent="0.4">
      <c r="A6211" s="32">
        <v>2011339</v>
      </c>
      <c r="B6211" s="33">
        <v>26.5</v>
      </c>
    </row>
    <row r="6212" spans="1:2" x14ac:dyDescent="0.4">
      <c r="A6212" s="32">
        <v>27617</v>
      </c>
      <c r="B6212" s="33">
        <v>20.8</v>
      </c>
    </row>
    <row r="6213" spans="1:2" x14ac:dyDescent="0.4">
      <c r="A6213" s="32">
        <v>27616</v>
      </c>
      <c r="B6213" s="33">
        <v>20.9</v>
      </c>
    </row>
    <row r="6214" spans="1:2" x14ac:dyDescent="0.4">
      <c r="A6214" s="32">
        <v>2011338</v>
      </c>
      <c r="B6214" s="33">
        <v>20.25</v>
      </c>
    </row>
    <row r="6215" spans="1:2" x14ac:dyDescent="0.4">
      <c r="A6215" s="32">
        <v>22610</v>
      </c>
      <c r="B6215" s="33">
        <v>13</v>
      </c>
    </row>
    <row r="6216" spans="1:2" x14ac:dyDescent="0.4">
      <c r="A6216" s="32">
        <v>16561</v>
      </c>
      <c r="B6216" s="33">
        <v>14.5</v>
      </c>
    </row>
    <row r="6217" spans="1:2" x14ac:dyDescent="0.4">
      <c r="A6217" s="32">
        <v>11439</v>
      </c>
      <c r="B6217" s="33">
        <v>25.5</v>
      </c>
    </row>
    <row r="6218" spans="1:2" x14ac:dyDescent="0.4">
      <c r="A6218" s="32">
        <v>31751</v>
      </c>
      <c r="B6218" s="33">
        <v>89.9</v>
      </c>
    </row>
    <row r="6219" spans="1:2" x14ac:dyDescent="0.4">
      <c r="A6219" s="32">
        <v>31752</v>
      </c>
      <c r="B6219" s="33">
        <v>89.9</v>
      </c>
    </row>
    <row r="6220" spans="1:2" x14ac:dyDescent="0.4">
      <c r="A6220" s="32">
        <v>31753</v>
      </c>
      <c r="B6220" s="33">
        <v>99.9</v>
      </c>
    </row>
    <row r="6221" spans="1:2" x14ac:dyDescent="0.4">
      <c r="A6221" s="32">
        <v>28071</v>
      </c>
      <c r="B6221" s="33">
        <v>33.9</v>
      </c>
    </row>
    <row r="6222" spans="1:2" x14ac:dyDescent="0.4">
      <c r="A6222" s="32">
        <v>32499</v>
      </c>
      <c r="B6222" s="33">
        <v>24.9</v>
      </c>
    </row>
    <row r="6223" spans="1:2" x14ac:dyDescent="0.4">
      <c r="A6223" s="32">
        <v>32720</v>
      </c>
      <c r="B6223" s="33">
        <v>10.9</v>
      </c>
    </row>
    <row r="6224" spans="1:2" x14ac:dyDescent="0.4">
      <c r="A6224" s="32">
        <v>15456</v>
      </c>
      <c r="B6224" s="33">
        <v>21.3</v>
      </c>
    </row>
    <row r="6225" spans="1:2" x14ac:dyDescent="0.4">
      <c r="A6225" s="32">
        <v>15457</v>
      </c>
      <c r="B6225" s="33">
        <v>36.4</v>
      </c>
    </row>
    <row r="6226" spans="1:2" x14ac:dyDescent="0.4">
      <c r="A6226" s="32">
        <v>15459</v>
      </c>
      <c r="B6226" s="33">
        <v>23.5</v>
      </c>
    </row>
    <row r="6227" spans="1:2" x14ac:dyDescent="0.4">
      <c r="A6227" s="32">
        <v>15462</v>
      </c>
      <c r="B6227" s="33">
        <v>19.600000000000001</v>
      </c>
    </row>
    <row r="6228" spans="1:2" x14ac:dyDescent="0.4">
      <c r="A6228" s="32">
        <v>15464</v>
      </c>
      <c r="B6228" s="33">
        <v>22.9</v>
      </c>
    </row>
    <row r="6229" spans="1:2" x14ac:dyDescent="0.4">
      <c r="A6229" s="32">
        <v>15466</v>
      </c>
      <c r="B6229" s="33">
        <v>21.3</v>
      </c>
    </row>
    <row r="6230" spans="1:2" x14ac:dyDescent="0.4">
      <c r="A6230" s="32">
        <v>15465</v>
      </c>
      <c r="B6230" s="33">
        <v>17.600000000000001</v>
      </c>
    </row>
    <row r="6231" spans="1:2" x14ac:dyDescent="0.4">
      <c r="A6231" s="32">
        <v>15467</v>
      </c>
      <c r="B6231" s="33">
        <v>24.5</v>
      </c>
    </row>
    <row r="6232" spans="1:2" x14ac:dyDescent="0.4">
      <c r="A6232" s="32">
        <v>28303</v>
      </c>
      <c r="B6232" s="33">
        <v>86.9</v>
      </c>
    </row>
    <row r="6233" spans="1:2" x14ac:dyDescent="0.4">
      <c r="A6233" s="32">
        <v>30015</v>
      </c>
      <c r="B6233" s="33">
        <v>5.5</v>
      </c>
    </row>
    <row r="6234" spans="1:2" x14ac:dyDescent="0.4">
      <c r="A6234" s="32">
        <v>30468</v>
      </c>
      <c r="B6234" s="33">
        <v>5.2</v>
      </c>
    </row>
    <row r="6235" spans="1:2" x14ac:dyDescent="0.4">
      <c r="A6235" s="32">
        <v>17383</v>
      </c>
      <c r="B6235" s="33">
        <v>10.5</v>
      </c>
    </row>
    <row r="6236" spans="1:2" x14ac:dyDescent="0.4">
      <c r="A6236" s="32">
        <v>31410</v>
      </c>
      <c r="B6236" s="33">
        <v>3.5</v>
      </c>
    </row>
    <row r="6237" spans="1:2" x14ac:dyDescent="0.4">
      <c r="A6237" s="32">
        <v>17384</v>
      </c>
      <c r="B6237" s="33">
        <v>4.5</v>
      </c>
    </row>
    <row r="6238" spans="1:2" x14ac:dyDescent="0.4">
      <c r="A6238" s="32">
        <v>17359</v>
      </c>
      <c r="B6238" s="33">
        <v>10</v>
      </c>
    </row>
    <row r="6239" spans="1:2" x14ac:dyDescent="0.4">
      <c r="A6239" s="32">
        <v>17360</v>
      </c>
      <c r="B6239" s="33">
        <v>4.5</v>
      </c>
    </row>
    <row r="6240" spans="1:2" x14ac:dyDescent="0.4">
      <c r="A6240" s="32">
        <v>17362</v>
      </c>
      <c r="B6240" s="33">
        <v>4.5</v>
      </c>
    </row>
    <row r="6241" spans="1:2" x14ac:dyDescent="0.4">
      <c r="A6241" s="32">
        <v>17361</v>
      </c>
      <c r="B6241" s="33">
        <v>10</v>
      </c>
    </row>
    <row r="6242" spans="1:2" x14ac:dyDescent="0.4">
      <c r="A6242" s="32">
        <v>17363</v>
      </c>
      <c r="B6242" s="33">
        <v>4.5</v>
      </c>
    </row>
    <row r="6243" spans="1:2" x14ac:dyDescent="0.4">
      <c r="A6243" s="32">
        <v>17364</v>
      </c>
      <c r="B6243" s="33">
        <v>9.6</v>
      </c>
    </row>
    <row r="6244" spans="1:2" x14ac:dyDescent="0.4">
      <c r="A6244" s="32">
        <v>31409</v>
      </c>
      <c r="B6244" s="33">
        <v>3.5</v>
      </c>
    </row>
    <row r="6245" spans="1:2" x14ac:dyDescent="0.4">
      <c r="A6245" s="32">
        <v>17365</v>
      </c>
      <c r="B6245" s="33">
        <v>10.5</v>
      </c>
    </row>
    <row r="6246" spans="1:2" x14ac:dyDescent="0.4">
      <c r="A6246" s="32">
        <v>17367</v>
      </c>
      <c r="B6246" s="33">
        <v>4.5</v>
      </c>
    </row>
    <row r="6247" spans="1:2" x14ac:dyDescent="0.4">
      <c r="A6247" s="32">
        <v>17366</v>
      </c>
      <c r="B6247" s="33">
        <v>10</v>
      </c>
    </row>
    <row r="6248" spans="1:2" x14ac:dyDescent="0.4">
      <c r="A6248" s="32">
        <v>17368</v>
      </c>
      <c r="B6248" s="33">
        <v>9.6</v>
      </c>
    </row>
    <row r="6249" spans="1:2" x14ac:dyDescent="0.4">
      <c r="A6249" s="32">
        <v>31411</v>
      </c>
      <c r="B6249" s="33">
        <v>3.5</v>
      </c>
    </row>
    <row r="6250" spans="1:2" x14ac:dyDescent="0.4">
      <c r="A6250" s="32">
        <v>17370</v>
      </c>
      <c r="B6250" s="33">
        <v>4.5</v>
      </c>
    </row>
    <row r="6251" spans="1:2" x14ac:dyDescent="0.4">
      <c r="A6251" s="32">
        <v>18000</v>
      </c>
      <c r="B6251" s="33">
        <v>9.6</v>
      </c>
    </row>
    <row r="6252" spans="1:2" x14ac:dyDescent="0.4">
      <c r="A6252" s="32">
        <v>31412</v>
      </c>
      <c r="B6252" s="33">
        <v>3.5</v>
      </c>
    </row>
    <row r="6253" spans="1:2" x14ac:dyDescent="0.4">
      <c r="A6253" s="32">
        <v>17386</v>
      </c>
      <c r="B6253" s="33">
        <v>4.5</v>
      </c>
    </row>
    <row r="6254" spans="1:2" x14ac:dyDescent="0.4">
      <c r="A6254" s="32">
        <v>12069</v>
      </c>
      <c r="B6254" s="33">
        <v>3</v>
      </c>
    </row>
    <row r="6255" spans="1:2" x14ac:dyDescent="0.4">
      <c r="A6255" s="32">
        <v>16445</v>
      </c>
      <c r="B6255" s="33">
        <v>1.8</v>
      </c>
    </row>
    <row r="6256" spans="1:2" x14ac:dyDescent="0.4">
      <c r="A6256" s="32">
        <v>17780</v>
      </c>
      <c r="B6256" s="33">
        <v>1.5</v>
      </c>
    </row>
    <row r="6257" spans="1:2" x14ac:dyDescent="0.4">
      <c r="A6257" s="32">
        <v>17760</v>
      </c>
      <c r="B6257" s="33">
        <v>1</v>
      </c>
    </row>
    <row r="6258" spans="1:2" x14ac:dyDescent="0.4">
      <c r="A6258" s="32">
        <v>2022353</v>
      </c>
      <c r="B6258" s="33">
        <v>24</v>
      </c>
    </row>
    <row r="6259" spans="1:2" x14ac:dyDescent="0.4">
      <c r="A6259" s="32">
        <v>2015099</v>
      </c>
      <c r="B6259" s="33">
        <v>28.9</v>
      </c>
    </row>
    <row r="6260" spans="1:2" x14ac:dyDescent="0.4">
      <c r="A6260" s="32">
        <v>10721</v>
      </c>
      <c r="B6260" s="33">
        <v>8.5</v>
      </c>
    </row>
    <row r="6261" spans="1:2" x14ac:dyDescent="0.4">
      <c r="A6261" s="32">
        <v>29196</v>
      </c>
      <c r="B6261" s="33">
        <v>8.5</v>
      </c>
    </row>
    <row r="6262" spans="1:2" x14ac:dyDescent="0.4">
      <c r="A6262" s="32">
        <v>18433</v>
      </c>
      <c r="B6262" s="33">
        <v>8.5</v>
      </c>
    </row>
    <row r="6263" spans="1:2" x14ac:dyDescent="0.4">
      <c r="A6263" s="32">
        <v>28695</v>
      </c>
      <c r="B6263" s="33">
        <v>8.5</v>
      </c>
    </row>
    <row r="6264" spans="1:2" x14ac:dyDescent="0.4">
      <c r="A6264" s="32">
        <v>30247</v>
      </c>
      <c r="B6264" s="33">
        <v>34.9</v>
      </c>
    </row>
    <row r="6265" spans="1:2" x14ac:dyDescent="0.4">
      <c r="A6265" s="32">
        <v>30248</v>
      </c>
      <c r="B6265" s="33">
        <v>59.9</v>
      </c>
    </row>
    <row r="6266" spans="1:2" x14ac:dyDescent="0.4">
      <c r="A6266" s="32">
        <v>27272</v>
      </c>
      <c r="B6266" s="33">
        <v>13</v>
      </c>
    </row>
    <row r="6267" spans="1:2" x14ac:dyDescent="0.4">
      <c r="A6267" s="32">
        <v>29308</v>
      </c>
      <c r="B6267" s="33">
        <v>12.8</v>
      </c>
    </row>
    <row r="6268" spans="1:2" x14ac:dyDescent="0.4">
      <c r="A6268" s="32">
        <v>27294</v>
      </c>
      <c r="B6268" s="33">
        <v>62.5</v>
      </c>
    </row>
    <row r="6269" spans="1:2" x14ac:dyDescent="0.4">
      <c r="A6269" s="32">
        <v>15353</v>
      </c>
      <c r="B6269" s="33">
        <v>19.2</v>
      </c>
    </row>
    <row r="6270" spans="1:2" x14ac:dyDescent="0.4">
      <c r="A6270" s="32">
        <v>16570</v>
      </c>
      <c r="B6270" s="33">
        <v>16.899999999999999</v>
      </c>
    </row>
    <row r="6271" spans="1:2" x14ac:dyDescent="0.4">
      <c r="A6271" s="32">
        <v>2011620</v>
      </c>
      <c r="B6271" s="33">
        <v>59</v>
      </c>
    </row>
    <row r="6272" spans="1:2" x14ac:dyDescent="0.4">
      <c r="A6272" s="32">
        <v>11251</v>
      </c>
      <c r="B6272" s="33">
        <v>14.9</v>
      </c>
    </row>
    <row r="6273" spans="1:2" x14ac:dyDescent="0.4">
      <c r="A6273" s="32">
        <v>32721</v>
      </c>
      <c r="B6273" s="33">
        <v>0</v>
      </c>
    </row>
    <row r="6274" spans="1:2" x14ac:dyDescent="0.4">
      <c r="A6274" s="32">
        <v>10634</v>
      </c>
      <c r="B6274" s="33">
        <v>4.5</v>
      </c>
    </row>
    <row r="6275" spans="1:2" x14ac:dyDescent="0.4">
      <c r="A6275" s="32">
        <v>2029678</v>
      </c>
      <c r="B6275" s="33">
        <v>5.4</v>
      </c>
    </row>
    <row r="6276" spans="1:2" x14ac:dyDescent="0.4">
      <c r="A6276" s="32">
        <v>29650</v>
      </c>
      <c r="B6276" s="33">
        <v>3.8</v>
      </c>
    </row>
    <row r="6277" spans="1:2" x14ac:dyDescent="0.4">
      <c r="A6277" s="32">
        <v>2011299</v>
      </c>
      <c r="B6277" s="33">
        <v>36</v>
      </c>
    </row>
    <row r="6278" spans="1:2" x14ac:dyDescent="0.4">
      <c r="A6278" s="32">
        <v>2011252</v>
      </c>
      <c r="B6278" s="33">
        <v>39.9</v>
      </c>
    </row>
    <row r="6279" spans="1:2" x14ac:dyDescent="0.4">
      <c r="A6279" s="32">
        <v>27201</v>
      </c>
      <c r="B6279" s="33">
        <v>2.2999999999999998</v>
      </c>
    </row>
    <row r="6280" spans="1:2" x14ac:dyDescent="0.4">
      <c r="A6280" s="32">
        <v>30077</v>
      </c>
      <c r="B6280" s="33">
        <v>52.9</v>
      </c>
    </row>
    <row r="6281" spans="1:2" x14ac:dyDescent="0.4">
      <c r="A6281" s="32">
        <v>30078</v>
      </c>
      <c r="B6281" s="33">
        <v>42.9</v>
      </c>
    </row>
    <row r="6282" spans="1:2" x14ac:dyDescent="0.4">
      <c r="A6282" s="32">
        <v>31422</v>
      </c>
      <c r="B6282" s="33">
        <v>3.9</v>
      </c>
    </row>
    <row r="6283" spans="1:2" x14ac:dyDescent="0.4">
      <c r="A6283" s="32">
        <v>12230</v>
      </c>
      <c r="B6283" s="33">
        <v>4.4000000000000004</v>
      </c>
    </row>
    <row r="6284" spans="1:2" x14ac:dyDescent="0.4">
      <c r="A6284" s="32">
        <v>23505</v>
      </c>
      <c r="B6284" s="33">
        <v>7.2</v>
      </c>
    </row>
    <row r="6285" spans="1:2" x14ac:dyDescent="0.4">
      <c r="A6285" s="32">
        <v>31496</v>
      </c>
      <c r="B6285" s="33">
        <v>6.9</v>
      </c>
    </row>
    <row r="6286" spans="1:2" x14ac:dyDescent="0.4">
      <c r="A6286" s="32">
        <v>23502</v>
      </c>
      <c r="B6286" s="33">
        <v>4.2</v>
      </c>
    </row>
    <row r="6287" spans="1:2" x14ac:dyDescent="0.4">
      <c r="A6287" s="32">
        <v>16800</v>
      </c>
      <c r="B6287" s="33">
        <v>6.6</v>
      </c>
    </row>
    <row r="6288" spans="1:2" x14ac:dyDescent="0.4">
      <c r="A6288" s="32">
        <v>10502</v>
      </c>
      <c r="B6288" s="33">
        <v>10.9</v>
      </c>
    </row>
    <row r="6289" spans="1:2" x14ac:dyDescent="0.4">
      <c r="A6289" s="32">
        <v>32035</v>
      </c>
      <c r="B6289" s="33">
        <v>3.2</v>
      </c>
    </row>
    <row r="6290" spans="1:2" x14ac:dyDescent="0.4">
      <c r="A6290" s="32">
        <v>32564</v>
      </c>
      <c r="B6290" s="33">
        <v>4.9000000000000004</v>
      </c>
    </row>
    <row r="6291" spans="1:2" x14ac:dyDescent="0.4">
      <c r="A6291" s="32">
        <v>31391</v>
      </c>
      <c r="B6291" s="33">
        <v>8.9</v>
      </c>
    </row>
    <row r="6292" spans="1:2" x14ac:dyDescent="0.4">
      <c r="A6292" s="32">
        <v>31392</v>
      </c>
      <c r="B6292" s="33">
        <v>3</v>
      </c>
    </row>
    <row r="6293" spans="1:2" x14ac:dyDescent="0.4">
      <c r="A6293" s="32">
        <v>15212</v>
      </c>
      <c r="B6293" s="33">
        <v>11.8</v>
      </c>
    </row>
    <row r="6294" spans="1:2" x14ac:dyDescent="0.4">
      <c r="A6294" s="32">
        <v>16075</v>
      </c>
      <c r="B6294" s="33">
        <v>11.8</v>
      </c>
    </row>
    <row r="6295" spans="1:2" x14ac:dyDescent="0.4">
      <c r="A6295" s="32">
        <v>15211</v>
      </c>
      <c r="B6295" s="33">
        <v>22.4</v>
      </c>
    </row>
    <row r="6296" spans="1:2" x14ac:dyDescent="0.4">
      <c r="A6296" s="32">
        <v>16076</v>
      </c>
      <c r="B6296" s="33">
        <v>11.8</v>
      </c>
    </row>
    <row r="6297" spans="1:2" x14ac:dyDescent="0.4">
      <c r="A6297" s="32">
        <v>16074</v>
      </c>
      <c r="B6297" s="33">
        <v>11.8</v>
      </c>
    </row>
    <row r="6298" spans="1:2" x14ac:dyDescent="0.4">
      <c r="A6298" s="32">
        <v>16079</v>
      </c>
      <c r="B6298" s="33">
        <v>11.8</v>
      </c>
    </row>
    <row r="6299" spans="1:2" x14ac:dyDescent="0.4">
      <c r="A6299" s="32">
        <v>10503</v>
      </c>
      <c r="B6299" s="33">
        <v>5.2</v>
      </c>
    </row>
    <row r="6300" spans="1:2" x14ac:dyDescent="0.4">
      <c r="A6300" s="32">
        <v>28305</v>
      </c>
      <c r="B6300" s="33">
        <v>5</v>
      </c>
    </row>
    <row r="6301" spans="1:2" x14ac:dyDescent="0.4">
      <c r="A6301" s="32">
        <v>17077</v>
      </c>
      <c r="B6301" s="33">
        <v>5</v>
      </c>
    </row>
    <row r="6302" spans="1:2" x14ac:dyDescent="0.4">
      <c r="A6302" s="32">
        <v>28827</v>
      </c>
      <c r="B6302" s="33">
        <v>5</v>
      </c>
    </row>
    <row r="6303" spans="1:2" x14ac:dyDescent="0.4">
      <c r="A6303" s="32">
        <v>32018</v>
      </c>
      <c r="B6303" s="33">
        <v>0</v>
      </c>
    </row>
    <row r="6304" spans="1:2" x14ac:dyDescent="0.4">
      <c r="A6304" s="32">
        <v>10340</v>
      </c>
      <c r="B6304" s="33">
        <v>5</v>
      </c>
    </row>
    <row r="6305" spans="1:2" x14ac:dyDescent="0.4">
      <c r="A6305" s="32">
        <v>17240</v>
      </c>
      <c r="B6305" s="33">
        <v>16.899999999999999</v>
      </c>
    </row>
    <row r="6306" spans="1:2" x14ac:dyDescent="0.4">
      <c r="A6306" s="32">
        <v>17790</v>
      </c>
      <c r="B6306" s="33">
        <v>15.3</v>
      </c>
    </row>
    <row r="6307" spans="1:2" x14ac:dyDescent="0.4">
      <c r="A6307" s="32">
        <v>17242</v>
      </c>
      <c r="B6307" s="33">
        <v>6.8</v>
      </c>
    </row>
    <row r="6308" spans="1:2" x14ac:dyDescent="0.4">
      <c r="A6308" s="32">
        <v>17243</v>
      </c>
      <c r="B6308" s="33">
        <v>18.899999999999999</v>
      </c>
    </row>
    <row r="6309" spans="1:2" x14ac:dyDescent="0.4">
      <c r="A6309" s="32">
        <v>17239</v>
      </c>
      <c r="B6309" s="33">
        <v>6.9</v>
      </c>
    </row>
    <row r="6310" spans="1:2" x14ac:dyDescent="0.4">
      <c r="A6310" s="32">
        <v>17238</v>
      </c>
      <c r="B6310" s="33">
        <v>7.2</v>
      </c>
    </row>
    <row r="6311" spans="1:2" x14ac:dyDescent="0.4">
      <c r="A6311" s="32">
        <v>32313</v>
      </c>
      <c r="B6311" s="33">
        <v>9.1999999999999993</v>
      </c>
    </row>
    <row r="6312" spans="1:2" x14ac:dyDescent="0.4">
      <c r="A6312" s="32">
        <v>29245</v>
      </c>
      <c r="B6312" s="33">
        <v>11.9</v>
      </c>
    </row>
    <row r="6313" spans="1:2" x14ac:dyDescent="0.4">
      <c r="A6313" s="32">
        <v>17237</v>
      </c>
      <c r="B6313" s="33">
        <v>12.6</v>
      </c>
    </row>
    <row r="6314" spans="1:2" x14ac:dyDescent="0.4">
      <c r="A6314" s="32">
        <v>17246</v>
      </c>
      <c r="B6314" s="33">
        <v>13</v>
      </c>
    </row>
    <row r="6315" spans="1:2" x14ac:dyDescent="0.4">
      <c r="A6315" s="32">
        <v>17236</v>
      </c>
      <c r="B6315" s="33">
        <v>13</v>
      </c>
    </row>
    <row r="6316" spans="1:2" x14ac:dyDescent="0.4">
      <c r="A6316" s="32">
        <v>17241</v>
      </c>
      <c r="B6316" s="33">
        <v>18.5</v>
      </c>
    </row>
    <row r="6317" spans="1:2" x14ac:dyDescent="0.4">
      <c r="A6317" s="32">
        <v>17245</v>
      </c>
      <c r="B6317" s="33">
        <v>7.5</v>
      </c>
    </row>
    <row r="6318" spans="1:2" x14ac:dyDescent="0.4">
      <c r="A6318" s="32">
        <v>17244</v>
      </c>
      <c r="B6318" s="33">
        <v>5.8</v>
      </c>
    </row>
    <row r="6319" spans="1:2" x14ac:dyDescent="0.4">
      <c r="A6319" s="32">
        <v>17789</v>
      </c>
      <c r="B6319" s="33">
        <v>15</v>
      </c>
    </row>
    <row r="6320" spans="1:2" x14ac:dyDescent="0.4">
      <c r="A6320" s="32">
        <v>18280</v>
      </c>
      <c r="B6320" s="33">
        <v>19.899999999999999</v>
      </c>
    </row>
    <row r="6321" spans="1:2" x14ac:dyDescent="0.4">
      <c r="A6321" s="32">
        <v>28771</v>
      </c>
      <c r="B6321" s="33">
        <v>16.100000000000001</v>
      </c>
    </row>
    <row r="6322" spans="1:2" x14ac:dyDescent="0.4">
      <c r="A6322" s="32">
        <v>28772</v>
      </c>
      <c r="B6322" s="33">
        <v>16.899999999999999</v>
      </c>
    </row>
    <row r="6323" spans="1:2" x14ac:dyDescent="0.4">
      <c r="A6323" s="32">
        <v>27939</v>
      </c>
      <c r="B6323" s="33">
        <v>4</v>
      </c>
    </row>
    <row r="6324" spans="1:2" x14ac:dyDescent="0.4">
      <c r="A6324" s="32">
        <v>23186</v>
      </c>
      <c r="B6324" s="33">
        <v>16</v>
      </c>
    </row>
    <row r="6325" spans="1:2" x14ac:dyDescent="0.4">
      <c r="A6325" s="32">
        <v>30418</v>
      </c>
      <c r="B6325" s="33">
        <v>6</v>
      </c>
    </row>
    <row r="6326" spans="1:2" x14ac:dyDescent="0.4">
      <c r="A6326" s="32">
        <v>15878</v>
      </c>
      <c r="B6326" s="33">
        <v>4.5999999999999996</v>
      </c>
    </row>
    <row r="6327" spans="1:2" x14ac:dyDescent="0.4">
      <c r="A6327" s="32">
        <v>12810</v>
      </c>
      <c r="B6327" s="33">
        <v>7.9</v>
      </c>
    </row>
    <row r="6328" spans="1:2" x14ac:dyDescent="0.4">
      <c r="A6328" s="32">
        <v>17706</v>
      </c>
      <c r="B6328" s="33">
        <v>12.7</v>
      </c>
    </row>
    <row r="6329" spans="1:2" x14ac:dyDescent="0.4">
      <c r="A6329" s="32">
        <v>10189</v>
      </c>
      <c r="B6329" s="33">
        <v>7</v>
      </c>
    </row>
    <row r="6330" spans="1:2" x14ac:dyDescent="0.4">
      <c r="A6330" s="32">
        <v>30113</v>
      </c>
      <c r="B6330" s="33">
        <v>69.900000000000006</v>
      </c>
    </row>
    <row r="6331" spans="1:2" x14ac:dyDescent="0.4">
      <c r="A6331" s="32">
        <v>23074</v>
      </c>
      <c r="B6331" s="33">
        <v>89.9</v>
      </c>
    </row>
    <row r="6332" spans="1:2" x14ac:dyDescent="0.4">
      <c r="A6332" s="32">
        <v>23076</v>
      </c>
      <c r="B6332" s="33">
        <v>94.9</v>
      </c>
    </row>
    <row r="6333" spans="1:2" x14ac:dyDescent="0.4">
      <c r="A6333" s="32">
        <v>30116</v>
      </c>
      <c r="B6333" s="33">
        <v>149.9</v>
      </c>
    </row>
    <row r="6334" spans="1:2" x14ac:dyDescent="0.4">
      <c r="A6334" s="32">
        <v>30118</v>
      </c>
      <c r="B6334" s="33">
        <v>34.9</v>
      </c>
    </row>
    <row r="6335" spans="1:2" x14ac:dyDescent="0.4">
      <c r="A6335" s="32">
        <v>30119</v>
      </c>
      <c r="B6335" s="33">
        <v>39.9</v>
      </c>
    </row>
    <row r="6336" spans="1:2" x14ac:dyDescent="0.4">
      <c r="A6336" s="32">
        <v>30117</v>
      </c>
      <c r="B6336" s="33">
        <v>34.9</v>
      </c>
    </row>
    <row r="6337" spans="1:2" x14ac:dyDescent="0.4">
      <c r="A6337" s="32">
        <v>30120</v>
      </c>
      <c r="B6337" s="33">
        <v>34.9</v>
      </c>
    </row>
    <row r="6338" spans="1:2" x14ac:dyDescent="0.4">
      <c r="A6338" s="32">
        <v>23061</v>
      </c>
      <c r="B6338" s="33">
        <v>64.900000000000006</v>
      </c>
    </row>
    <row r="6339" spans="1:2" x14ac:dyDescent="0.4">
      <c r="A6339" s="32">
        <v>30101</v>
      </c>
      <c r="B6339" s="33">
        <v>29.9</v>
      </c>
    </row>
    <row r="6340" spans="1:2" x14ac:dyDescent="0.4">
      <c r="A6340" s="32">
        <v>30102</v>
      </c>
      <c r="B6340" s="33">
        <v>29.9</v>
      </c>
    </row>
    <row r="6341" spans="1:2" x14ac:dyDescent="0.4">
      <c r="A6341" s="32">
        <v>30086</v>
      </c>
      <c r="B6341" s="33">
        <v>44.9</v>
      </c>
    </row>
    <row r="6342" spans="1:2" x14ac:dyDescent="0.4">
      <c r="A6342" s="32">
        <v>23043</v>
      </c>
      <c r="B6342" s="33">
        <v>89.9</v>
      </c>
    </row>
    <row r="6343" spans="1:2" x14ac:dyDescent="0.4">
      <c r="A6343" s="32">
        <v>23051</v>
      </c>
      <c r="B6343" s="33">
        <v>80</v>
      </c>
    </row>
    <row r="6344" spans="1:2" x14ac:dyDescent="0.4">
      <c r="A6344" s="32">
        <v>23065</v>
      </c>
      <c r="B6344" s="33">
        <v>44.9</v>
      </c>
    </row>
    <row r="6345" spans="1:2" x14ac:dyDescent="0.4">
      <c r="A6345" s="32">
        <v>23066</v>
      </c>
      <c r="B6345" s="33">
        <v>32</v>
      </c>
    </row>
    <row r="6346" spans="1:2" x14ac:dyDescent="0.4">
      <c r="A6346" s="32">
        <v>23067</v>
      </c>
      <c r="B6346" s="33">
        <v>78.900000000000006</v>
      </c>
    </row>
    <row r="6347" spans="1:2" x14ac:dyDescent="0.4">
      <c r="A6347" s="32">
        <v>23045</v>
      </c>
      <c r="B6347" s="33">
        <v>94.9</v>
      </c>
    </row>
    <row r="6348" spans="1:2" x14ac:dyDescent="0.4">
      <c r="A6348" s="32">
        <v>23078</v>
      </c>
      <c r="B6348" s="33">
        <v>69.900000000000006</v>
      </c>
    </row>
    <row r="6349" spans="1:2" x14ac:dyDescent="0.4">
      <c r="A6349" s="32">
        <v>23050</v>
      </c>
      <c r="B6349" s="33">
        <v>86.9</v>
      </c>
    </row>
    <row r="6350" spans="1:2" x14ac:dyDescent="0.4">
      <c r="A6350" s="32">
        <v>23070</v>
      </c>
      <c r="B6350" s="33">
        <v>69.900000000000006</v>
      </c>
    </row>
    <row r="6351" spans="1:2" x14ac:dyDescent="0.4">
      <c r="A6351" s="32">
        <v>27261</v>
      </c>
      <c r="B6351" s="33">
        <v>54.9</v>
      </c>
    </row>
    <row r="6352" spans="1:2" x14ac:dyDescent="0.4">
      <c r="A6352" s="32">
        <v>23072</v>
      </c>
      <c r="B6352" s="33">
        <v>69.900000000000006</v>
      </c>
    </row>
    <row r="6353" spans="1:2" x14ac:dyDescent="0.4">
      <c r="A6353" s="32">
        <v>23073</v>
      </c>
      <c r="B6353" s="33">
        <v>66.900000000000006</v>
      </c>
    </row>
    <row r="6354" spans="1:2" x14ac:dyDescent="0.4">
      <c r="A6354" s="32">
        <v>23069</v>
      </c>
      <c r="B6354" s="33">
        <v>89.9</v>
      </c>
    </row>
    <row r="6355" spans="1:2" x14ac:dyDescent="0.4">
      <c r="A6355" s="32">
        <v>23053</v>
      </c>
      <c r="B6355" s="33">
        <v>0</v>
      </c>
    </row>
    <row r="6356" spans="1:2" x14ac:dyDescent="0.4">
      <c r="A6356" s="32">
        <v>23044</v>
      </c>
      <c r="B6356" s="33">
        <v>89.9</v>
      </c>
    </row>
    <row r="6357" spans="1:2" x14ac:dyDescent="0.4">
      <c r="A6357" s="32">
        <v>23075</v>
      </c>
      <c r="B6357" s="33">
        <v>76.900000000000006</v>
      </c>
    </row>
    <row r="6358" spans="1:2" x14ac:dyDescent="0.4">
      <c r="A6358" s="32">
        <v>23068</v>
      </c>
      <c r="B6358" s="33">
        <v>74.900000000000006</v>
      </c>
    </row>
    <row r="6359" spans="1:2" x14ac:dyDescent="0.4">
      <c r="A6359" s="32">
        <v>23056</v>
      </c>
      <c r="B6359" s="33">
        <v>65.900000000000006</v>
      </c>
    </row>
    <row r="6360" spans="1:2" x14ac:dyDescent="0.4">
      <c r="A6360" s="32">
        <v>23058</v>
      </c>
      <c r="B6360" s="33">
        <v>99.9</v>
      </c>
    </row>
    <row r="6361" spans="1:2" x14ac:dyDescent="0.4">
      <c r="A6361" s="32">
        <v>23042</v>
      </c>
      <c r="B6361" s="33">
        <v>98.9</v>
      </c>
    </row>
    <row r="6362" spans="1:2" x14ac:dyDescent="0.4">
      <c r="A6362" s="32">
        <v>23062</v>
      </c>
      <c r="B6362" s="33">
        <v>75.900000000000006</v>
      </c>
    </row>
    <row r="6363" spans="1:2" x14ac:dyDescent="0.4">
      <c r="A6363" s="32">
        <v>30106</v>
      </c>
      <c r="B6363" s="33">
        <v>29.9</v>
      </c>
    </row>
    <row r="6364" spans="1:2" x14ac:dyDescent="0.4">
      <c r="A6364" s="32">
        <v>30223</v>
      </c>
      <c r="B6364" s="33">
        <v>81.900000000000006</v>
      </c>
    </row>
    <row r="6365" spans="1:2" x14ac:dyDescent="0.4">
      <c r="A6365" s="32">
        <v>23079</v>
      </c>
      <c r="B6365" s="33">
        <v>89.9</v>
      </c>
    </row>
    <row r="6366" spans="1:2" x14ac:dyDescent="0.4">
      <c r="A6366" s="32">
        <v>30104</v>
      </c>
      <c r="B6366" s="33">
        <v>29.9</v>
      </c>
    </row>
    <row r="6367" spans="1:2" x14ac:dyDescent="0.4">
      <c r="A6367" s="32">
        <v>30103</v>
      </c>
      <c r="B6367" s="33">
        <v>29.9</v>
      </c>
    </row>
    <row r="6368" spans="1:2" x14ac:dyDescent="0.4">
      <c r="A6368" s="32">
        <v>30105</v>
      </c>
      <c r="B6368" s="33">
        <v>29.9</v>
      </c>
    </row>
    <row r="6369" spans="1:2" x14ac:dyDescent="0.4">
      <c r="A6369" s="32">
        <v>30079</v>
      </c>
      <c r="B6369" s="33">
        <v>64.900000000000006</v>
      </c>
    </row>
    <row r="6370" spans="1:2" x14ac:dyDescent="0.4">
      <c r="A6370" s="32">
        <v>30090</v>
      </c>
      <c r="B6370" s="33">
        <v>99.9</v>
      </c>
    </row>
    <row r="6371" spans="1:2" x14ac:dyDescent="0.4">
      <c r="A6371" s="32">
        <v>32637</v>
      </c>
      <c r="B6371" s="33">
        <v>0</v>
      </c>
    </row>
    <row r="6372" spans="1:2" x14ac:dyDescent="0.4">
      <c r="A6372" s="32">
        <v>32181</v>
      </c>
      <c r="B6372" s="33">
        <v>4.9000000000000004</v>
      </c>
    </row>
    <row r="6373" spans="1:2" x14ac:dyDescent="0.4">
      <c r="A6373" s="32">
        <v>23303</v>
      </c>
      <c r="B6373" s="33">
        <v>13.5</v>
      </c>
    </row>
    <row r="6374" spans="1:2" x14ac:dyDescent="0.4">
      <c r="A6374" s="32">
        <v>17396</v>
      </c>
      <c r="B6374" s="33">
        <v>5.3</v>
      </c>
    </row>
    <row r="6375" spans="1:2" x14ac:dyDescent="0.4">
      <c r="A6375" s="32">
        <v>17392</v>
      </c>
      <c r="B6375" s="33">
        <v>10.9</v>
      </c>
    </row>
    <row r="6376" spans="1:2" x14ac:dyDescent="0.4">
      <c r="A6376" s="32">
        <v>17393</v>
      </c>
      <c r="B6376" s="33">
        <v>16.5</v>
      </c>
    </row>
    <row r="6377" spans="1:2" x14ac:dyDescent="0.4">
      <c r="A6377" s="32">
        <v>23304</v>
      </c>
      <c r="B6377" s="33">
        <v>1.5</v>
      </c>
    </row>
    <row r="6378" spans="1:2" x14ac:dyDescent="0.4">
      <c r="A6378" s="32">
        <v>29957</v>
      </c>
      <c r="B6378" s="33">
        <v>3</v>
      </c>
    </row>
    <row r="6379" spans="1:2" x14ac:dyDescent="0.4">
      <c r="A6379" s="32">
        <v>23306</v>
      </c>
      <c r="B6379" s="33">
        <v>5</v>
      </c>
    </row>
    <row r="6380" spans="1:2" x14ac:dyDescent="0.4">
      <c r="A6380" s="32">
        <v>23305</v>
      </c>
      <c r="B6380" s="33">
        <v>6.6</v>
      </c>
    </row>
    <row r="6381" spans="1:2" x14ac:dyDescent="0.4">
      <c r="A6381" s="32">
        <v>17398</v>
      </c>
      <c r="B6381" s="33">
        <v>6.3</v>
      </c>
    </row>
    <row r="6382" spans="1:2" x14ac:dyDescent="0.4">
      <c r="A6382" s="32">
        <v>23310</v>
      </c>
      <c r="B6382" s="33">
        <v>4.9000000000000004</v>
      </c>
    </row>
    <row r="6383" spans="1:2" x14ac:dyDescent="0.4">
      <c r="A6383" s="32">
        <v>23309</v>
      </c>
      <c r="B6383" s="33">
        <v>17.5</v>
      </c>
    </row>
    <row r="6384" spans="1:2" x14ac:dyDescent="0.4">
      <c r="A6384" s="32">
        <v>23311</v>
      </c>
      <c r="B6384" s="33">
        <v>4.8</v>
      </c>
    </row>
    <row r="6385" spans="1:2" x14ac:dyDescent="0.4">
      <c r="A6385" s="32">
        <v>23314</v>
      </c>
      <c r="B6385" s="33">
        <v>18.2</v>
      </c>
    </row>
    <row r="6386" spans="1:2" x14ac:dyDescent="0.4">
      <c r="A6386" s="32">
        <v>23313</v>
      </c>
      <c r="B6386" s="33">
        <v>17.899999999999999</v>
      </c>
    </row>
    <row r="6387" spans="1:2" x14ac:dyDescent="0.4">
      <c r="A6387" s="32">
        <v>23315</v>
      </c>
      <c r="B6387" s="33">
        <v>4.7</v>
      </c>
    </row>
    <row r="6388" spans="1:2" x14ac:dyDescent="0.4">
      <c r="A6388" s="32">
        <v>23312</v>
      </c>
      <c r="B6388" s="33">
        <v>4.8</v>
      </c>
    </row>
    <row r="6389" spans="1:2" x14ac:dyDescent="0.4">
      <c r="A6389" s="32">
        <v>17399</v>
      </c>
      <c r="B6389" s="33">
        <v>11.5</v>
      </c>
    </row>
    <row r="6390" spans="1:2" x14ac:dyDescent="0.4">
      <c r="A6390" s="32">
        <v>22867</v>
      </c>
      <c r="B6390" s="33">
        <v>11</v>
      </c>
    </row>
    <row r="6391" spans="1:2" x14ac:dyDescent="0.4">
      <c r="A6391" s="32">
        <v>23317</v>
      </c>
      <c r="B6391" s="33">
        <v>5.2</v>
      </c>
    </row>
    <row r="6392" spans="1:2" x14ac:dyDescent="0.4">
      <c r="A6392" s="32">
        <v>17400</v>
      </c>
      <c r="B6392" s="33">
        <v>2</v>
      </c>
    </row>
    <row r="6393" spans="1:2" x14ac:dyDescent="0.4">
      <c r="A6393" s="32">
        <v>22611</v>
      </c>
      <c r="B6393" s="33">
        <v>16.7</v>
      </c>
    </row>
    <row r="6394" spans="1:2" x14ac:dyDescent="0.4">
      <c r="A6394" s="32">
        <v>2011609</v>
      </c>
      <c r="B6394" s="33">
        <v>14.9</v>
      </c>
    </row>
    <row r="6395" spans="1:2" x14ac:dyDescent="0.4">
      <c r="A6395" s="32">
        <v>29089</v>
      </c>
      <c r="B6395" s="33">
        <v>6.8</v>
      </c>
    </row>
    <row r="6396" spans="1:2" x14ac:dyDescent="0.4">
      <c r="A6396" s="32">
        <v>28354</v>
      </c>
      <c r="B6396" s="33">
        <v>6.8</v>
      </c>
    </row>
    <row r="6397" spans="1:2" x14ac:dyDescent="0.4">
      <c r="A6397" s="32">
        <v>30037</v>
      </c>
      <c r="B6397" s="33">
        <v>7.2</v>
      </c>
    </row>
    <row r="6398" spans="1:2" x14ac:dyDescent="0.4">
      <c r="A6398" s="32">
        <v>29392</v>
      </c>
      <c r="B6398" s="33">
        <v>1.8</v>
      </c>
    </row>
    <row r="6399" spans="1:2" x14ac:dyDescent="0.4">
      <c r="A6399" s="32">
        <v>2011578</v>
      </c>
      <c r="B6399" s="33">
        <v>9.9</v>
      </c>
    </row>
    <row r="6400" spans="1:2" x14ac:dyDescent="0.4">
      <c r="A6400" s="32">
        <v>2027982</v>
      </c>
      <c r="B6400" s="33">
        <v>5.5</v>
      </c>
    </row>
    <row r="6401" spans="1:2" x14ac:dyDescent="0.4">
      <c r="A6401" s="32">
        <v>2022711</v>
      </c>
      <c r="B6401" s="33">
        <v>3.5</v>
      </c>
    </row>
    <row r="6402" spans="1:2" x14ac:dyDescent="0.4">
      <c r="A6402" s="32">
        <v>2011579</v>
      </c>
      <c r="B6402" s="33">
        <v>6.5</v>
      </c>
    </row>
    <row r="6403" spans="1:2" x14ac:dyDescent="0.4">
      <c r="A6403" s="32">
        <v>2027662</v>
      </c>
      <c r="B6403" s="33">
        <v>12</v>
      </c>
    </row>
    <row r="6404" spans="1:2" x14ac:dyDescent="0.4">
      <c r="A6404" s="32">
        <v>31703</v>
      </c>
      <c r="B6404" s="33">
        <v>0</v>
      </c>
    </row>
    <row r="6405" spans="1:2" x14ac:dyDescent="0.4">
      <c r="A6405" s="32">
        <v>16789</v>
      </c>
      <c r="B6405" s="33">
        <v>14</v>
      </c>
    </row>
    <row r="6406" spans="1:2" x14ac:dyDescent="0.4">
      <c r="A6406" s="32">
        <v>10213</v>
      </c>
      <c r="B6406" s="33">
        <v>3.9</v>
      </c>
    </row>
    <row r="6407" spans="1:2" x14ac:dyDescent="0.4">
      <c r="A6407" s="32">
        <v>10218</v>
      </c>
      <c r="B6407" s="33">
        <v>9.6</v>
      </c>
    </row>
    <row r="6408" spans="1:2" x14ac:dyDescent="0.4">
      <c r="A6408" s="32">
        <v>11897</v>
      </c>
      <c r="B6408" s="33">
        <v>5.2</v>
      </c>
    </row>
    <row r="6409" spans="1:2" x14ac:dyDescent="0.4">
      <c r="A6409" s="32">
        <v>11892</v>
      </c>
      <c r="B6409" s="33">
        <v>6.1</v>
      </c>
    </row>
    <row r="6410" spans="1:2" x14ac:dyDescent="0.4">
      <c r="A6410" s="32">
        <v>17313</v>
      </c>
      <c r="B6410" s="33">
        <v>1.4</v>
      </c>
    </row>
    <row r="6411" spans="1:2" x14ac:dyDescent="0.4">
      <c r="A6411" s="32">
        <v>11898</v>
      </c>
      <c r="B6411" s="33">
        <v>5</v>
      </c>
    </row>
    <row r="6412" spans="1:2" x14ac:dyDescent="0.4">
      <c r="A6412" s="32">
        <v>32837</v>
      </c>
      <c r="B6412" s="33">
        <v>5</v>
      </c>
    </row>
    <row r="6413" spans="1:2" x14ac:dyDescent="0.4">
      <c r="A6413" s="32">
        <v>11895</v>
      </c>
      <c r="B6413" s="33">
        <v>5</v>
      </c>
    </row>
    <row r="6414" spans="1:2" x14ac:dyDescent="0.4">
      <c r="A6414" s="32">
        <v>11899</v>
      </c>
      <c r="B6414" s="33">
        <v>5</v>
      </c>
    </row>
    <row r="6415" spans="1:2" x14ac:dyDescent="0.4">
      <c r="A6415" s="32">
        <v>11893</v>
      </c>
      <c r="B6415" s="33">
        <v>6.1</v>
      </c>
    </row>
    <row r="6416" spans="1:2" x14ac:dyDescent="0.4">
      <c r="A6416" s="32">
        <v>17314</v>
      </c>
      <c r="B6416" s="33">
        <v>1.4</v>
      </c>
    </row>
    <row r="6417" spans="1:2" x14ac:dyDescent="0.4">
      <c r="A6417" s="32">
        <v>32317</v>
      </c>
      <c r="B6417" s="33">
        <v>5.2</v>
      </c>
    </row>
    <row r="6418" spans="1:2" x14ac:dyDescent="0.4">
      <c r="A6418" s="32">
        <v>27661</v>
      </c>
      <c r="B6418" s="33">
        <v>5</v>
      </c>
    </row>
    <row r="6419" spans="1:2" x14ac:dyDescent="0.4">
      <c r="A6419" s="32">
        <v>17315</v>
      </c>
      <c r="B6419" s="33">
        <v>1.2</v>
      </c>
    </row>
    <row r="6420" spans="1:2" x14ac:dyDescent="0.4">
      <c r="A6420" s="32">
        <v>11904</v>
      </c>
      <c r="B6420" s="33">
        <v>5</v>
      </c>
    </row>
    <row r="6421" spans="1:2" x14ac:dyDescent="0.4">
      <c r="A6421" s="32">
        <v>27920</v>
      </c>
      <c r="B6421" s="33">
        <v>4.9000000000000004</v>
      </c>
    </row>
    <row r="6422" spans="1:2" x14ac:dyDescent="0.4">
      <c r="A6422" s="32">
        <v>10214</v>
      </c>
      <c r="B6422" s="33">
        <v>4.5</v>
      </c>
    </row>
    <row r="6423" spans="1:2" x14ac:dyDescent="0.4">
      <c r="A6423" s="32">
        <v>10219</v>
      </c>
      <c r="B6423" s="33">
        <v>9.6</v>
      </c>
    </row>
    <row r="6424" spans="1:2" x14ac:dyDescent="0.4">
      <c r="A6424" s="32">
        <v>10216</v>
      </c>
      <c r="B6424" s="33">
        <v>3.9</v>
      </c>
    </row>
    <row r="6425" spans="1:2" x14ac:dyDescent="0.4">
      <c r="A6425" s="32">
        <v>10215</v>
      </c>
      <c r="B6425" s="33">
        <v>4.5</v>
      </c>
    </row>
    <row r="6426" spans="1:2" x14ac:dyDescent="0.4">
      <c r="A6426" s="32">
        <v>32027</v>
      </c>
      <c r="B6426" s="33">
        <v>0</v>
      </c>
    </row>
    <row r="6427" spans="1:2" x14ac:dyDescent="0.4">
      <c r="A6427" s="32">
        <v>10221</v>
      </c>
      <c r="B6427" s="33">
        <v>9.6</v>
      </c>
    </row>
    <row r="6428" spans="1:2" x14ac:dyDescent="0.4">
      <c r="A6428" s="32">
        <v>13326</v>
      </c>
      <c r="B6428" s="33">
        <v>4.3</v>
      </c>
    </row>
    <row r="6429" spans="1:2" x14ac:dyDescent="0.4">
      <c r="A6429" s="32">
        <v>13327</v>
      </c>
      <c r="B6429" s="33">
        <v>3.5</v>
      </c>
    </row>
    <row r="6430" spans="1:2" x14ac:dyDescent="0.4">
      <c r="A6430" s="32">
        <v>13328</v>
      </c>
      <c r="B6430" s="33">
        <v>3.5</v>
      </c>
    </row>
    <row r="6431" spans="1:2" x14ac:dyDescent="0.4">
      <c r="A6431" s="32">
        <v>13329</v>
      </c>
      <c r="B6431" s="33">
        <v>3.6</v>
      </c>
    </row>
    <row r="6432" spans="1:2" x14ac:dyDescent="0.4">
      <c r="A6432" s="32">
        <v>13331</v>
      </c>
      <c r="B6432" s="33">
        <v>4.2</v>
      </c>
    </row>
    <row r="6433" spans="1:2" x14ac:dyDescent="0.4">
      <c r="A6433" s="32">
        <v>13332</v>
      </c>
      <c r="B6433" s="33">
        <v>5.2</v>
      </c>
    </row>
    <row r="6434" spans="1:2" x14ac:dyDescent="0.4">
      <c r="A6434" s="32">
        <v>13333</v>
      </c>
      <c r="B6434" s="33">
        <v>5.2</v>
      </c>
    </row>
    <row r="6435" spans="1:2" x14ac:dyDescent="0.4">
      <c r="A6435" s="32">
        <v>32140</v>
      </c>
      <c r="B6435" s="33">
        <v>14.9</v>
      </c>
    </row>
    <row r="6436" spans="1:2" x14ac:dyDescent="0.4">
      <c r="A6436" s="32">
        <v>16954</v>
      </c>
      <c r="B6436" s="33">
        <v>5.6</v>
      </c>
    </row>
    <row r="6437" spans="1:2" x14ac:dyDescent="0.4">
      <c r="A6437" s="32">
        <v>18004</v>
      </c>
      <c r="B6437" s="33">
        <v>4.3</v>
      </c>
    </row>
    <row r="6438" spans="1:2" x14ac:dyDescent="0.4">
      <c r="A6438" s="32">
        <v>30189</v>
      </c>
      <c r="B6438" s="33">
        <v>0</v>
      </c>
    </row>
    <row r="6439" spans="1:2" x14ac:dyDescent="0.4">
      <c r="A6439" s="32">
        <v>30188</v>
      </c>
      <c r="B6439" s="33">
        <v>74.900000000000006</v>
      </c>
    </row>
    <row r="6440" spans="1:2" x14ac:dyDescent="0.4">
      <c r="A6440" s="32">
        <v>16295</v>
      </c>
      <c r="B6440" s="33">
        <v>8.1999999999999993</v>
      </c>
    </row>
    <row r="6441" spans="1:2" x14ac:dyDescent="0.4">
      <c r="A6441" s="32">
        <v>16294</v>
      </c>
      <c r="B6441" s="33">
        <v>15.5</v>
      </c>
    </row>
    <row r="6442" spans="1:2" x14ac:dyDescent="0.4">
      <c r="A6442" s="32">
        <v>18122</v>
      </c>
      <c r="B6442" s="33">
        <v>15.9</v>
      </c>
    </row>
    <row r="6443" spans="1:2" x14ac:dyDescent="0.4">
      <c r="A6443" s="32">
        <v>31709</v>
      </c>
      <c r="B6443" s="33">
        <v>15.9</v>
      </c>
    </row>
    <row r="6444" spans="1:2" x14ac:dyDescent="0.4">
      <c r="A6444" s="32">
        <v>28594</v>
      </c>
      <c r="B6444" s="33">
        <v>16</v>
      </c>
    </row>
    <row r="6445" spans="1:2" x14ac:dyDescent="0.4">
      <c r="A6445" s="32">
        <v>16415</v>
      </c>
      <c r="B6445" s="33">
        <v>22.4</v>
      </c>
    </row>
    <row r="6446" spans="1:2" x14ac:dyDescent="0.4">
      <c r="A6446" s="32">
        <v>16417</v>
      </c>
      <c r="B6446" s="33">
        <v>5.2</v>
      </c>
    </row>
    <row r="6447" spans="1:2" x14ac:dyDescent="0.4">
      <c r="A6447" s="32">
        <v>16416</v>
      </c>
      <c r="B6447" s="33">
        <v>12.4</v>
      </c>
    </row>
    <row r="6448" spans="1:2" x14ac:dyDescent="0.4">
      <c r="A6448" s="32">
        <v>15554</v>
      </c>
      <c r="B6448" s="33">
        <v>7.4</v>
      </c>
    </row>
    <row r="6449" spans="1:2" x14ac:dyDescent="0.4">
      <c r="A6449" s="32">
        <v>30508</v>
      </c>
      <c r="B6449" s="33">
        <v>1.5</v>
      </c>
    </row>
    <row r="6450" spans="1:2" x14ac:dyDescent="0.4">
      <c r="A6450" s="32">
        <v>31404</v>
      </c>
      <c r="B6450" s="33">
        <v>0</v>
      </c>
    </row>
    <row r="6451" spans="1:2" x14ac:dyDescent="0.4">
      <c r="A6451" s="32">
        <v>31403</v>
      </c>
      <c r="B6451" s="33">
        <v>0</v>
      </c>
    </row>
    <row r="6452" spans="1:2" x14ac:dyDescent="0.4">
      <c r="A6452" s="32">
        <v>28457</v>
      </c>
      <c r="B6452" s="33">
        <v>1.3</v>
      </c>
    </row>
    <row r="6453" spans="1:2" x14ac:dyDescent="0.4">
      <c r="A6453" s="32">
        <v>28458</v>
      </c>
      <c r="B6453" s="33">
        <v>2.2999999999999998</v>
      </c>
    </row>
    <row r="6454" spans="1:2" x14ac:dyDescent="0.4">
      <c r="A6454" s="32">
        <v>18060</v>
      </c>
      <c r="B6454" s="33">
        <v>18</v>
      </c>
    </row>
    <row r="6455" spans="1:2" x14ac:dyDescent="0.4">
      <c r="A6455" s="32">
        <v>18061</v>
      </c>
      <c r="B6455" s="33">
        <v>81.900000000000006</v>
      </c>
    </row>
    <row r="6456" spans="1:2" x14ac:dyDescent="0.4">
      <c r="A6456" s="32">
        <v>23432</v>
      </c>
      <c r="B6456" s="33">
        <v>59.9</v>
      </c>
    </row>
    <row r="6457" spans="1:2" x14ac:dyDescent="0.4">
      <c r="A6457" s="32">
        <v>23427</v>
      </c>
      <c r="B6457" s="33">
        <v>80.599999999999994</v>
      </c>
    </row>
    <row r="6458" spans="1:2" x14ac:dyDescent="0.4">
      <c r="A6458" s="32">
        <v>31445</v>
      </c>
      <c r="B6458" s="33">
        <v>16.600000000000001</v>
      </c>
    </row>
    <row r="6459" spans="1:2" x14ac:dyDescent="0.4">
      <c r="A6459" s="32">
        <v>28931</v>
      </c>
      <c r="B6459" s="33">
        <v>0</v>
      </c>
    </row>
    <row r="6460" spans="1:2" x14ac:dyDescent="0.4">
      <c r="A6460" s="32">
        <v>30410</v>
      </c>
      <c r="B6460" s="33">
        <v>30.9</v>
      </c>
    </row>
    <row r="6461" spans="1:2" x14ac:dyDescent="0.4">
      <c r="A6461" s="32">
        <v>30409</v>
      </c>
      <c r="B6461" s="33">
        <v>36.6</v>
      </c>
    </row>
    <row r="6462" spans="1:2" x14ac:dyDescent="0.4">
      <c r="A6462" s="32">
        <v>30411</v>
      </c>
      <c r="B6462" s="33">
        <v>29</v>
      </c>
    </row>
    <row r="6463" spans="1:2" x14ac:dyDescent="0.4">
      <c r="A6463" s="32">
        <v>28929</v>
      </c>
      <c r="B6463" s="33">
        <v>19.600000000000001</v>
      </c>
    </row>
    <row r="6464" spans="1:2" x14ac:dyDescent="0.4">
      <c r="A6464" s="32">
        <v>30412</v>
      </c>
      <c r="B6464" s="33">
        <v>24</v>
      </c>
    </row>
    <row r="6465" spans="1:2" x14ac:dyDescent="0.4">
      <c r="A6465" s="32">
        <v>28932</v>
      </c>
      <c r="B6465" s="33">
        <v>11</v>
      </c>
    </row>
    <row r="6466" spans="1:2" x14ac:dyDescent="0.4">
      <c r="A6466" s="32">
        <v>30413</v>
      </c>
      <c r="B6466" s="33">
        <v>24.9</v>
      </c>
    </row>
    <row r="6467" spans="1:2" x14ac:dyDescent="0.4">
      <c r="A6467" s="32">
        <v>30414</v>
      </c>
      <c r="B6467" s="33">
        <v>22.2</v>
      </c>
    </row>
    <row r="6468" spans="1:2" x14ac:dyDescent="0.4">
      <c r="A6468" s="32">
        <v>30415</v>
      </c>
      <c r="B6468" s="33">
        <v>20.5</v>
      </c>
    </row>
    <row r="6469" spans="1:2" x14ac:dyDescent="0.4">
      <c r="A6469" s="32">
        <v>31705</v>
      </c>
      <c r="B6469" s="33">
        <v>13.5</v>
      </c>
    </row>
    <row r="6470" spans="1:2" x14ac:dyDescent="0.4">
      <c r="A6470" s="32">
        <v>29804</v>
      </c>
      <c r="B6470" s="33">
        <v>5.5</v>
      </c>
    </row>
    <row r="6471" spans="1:2" x14ac:dyDescent="0.4">
      <c r="A6471" s="32">
        <v>28928</v>
      </c>
      <c r="B6471" s="33">
        <v>18.899999999999999</v>
      </c>
    </row>
    <row r="6472" spans="1:2" x14ac:dyDescent="0.4">
      <c r="A6472" s="32">
        <v>28927</v>
      </c>
      <c r="B6472" s="33">
        <v>8.5</v>
      </c>
    </row>
    <row r="6473" spans="1:2" x14ac:dyDescent="0.4">
      <c r="A6473" s="32">
        <v>16596</v>
      </c>
      <c r="B6473" s="33">
        <v>14.9</v>
      </c>
    </row>
    <row r="6474" spans="1:2" x14ac:dyDescent="0.4">
      <c r="A6474" s="32">
        <v>22181</v>
      </c>
      <c r="B6474" s="33">
        <v>12.3</v>
      </c>
    </row>
    <row r="6475" spans="1:2" x14ac:dyDescent="0.4">
      <c r="A6475" s="32">
        <v>22182</v>
      </c>
      <c r="B6475" s="33">
        <v>16.2</v>
      </c>
    </row>
    <row r="6476" spans="1:2" x14ac:dyDescent="0.4">
      <c r="A6476" s="32">
        <v>16584</v>
      </c>
      <c r="B6476" s="33">
        <v>16.3</v>
      </c>
    </row>
    <row r="6477" spans="1:2" x14ac:dyDescent="0.4">
      <c r="A6477" s="32">
        <v>22639</v>
      </c>
      <c r="B6477" s="33">
        <v>19.899999999999999</v>
      </c>
    </row>
    <row r="6478" spans="1:2" x14ac:dyDescent="0.4">
      <c r="A6478" s="32">
        <v>22642</v>
      </c>
      <c r="B6478" s="33">
        <v>17.3</v>
      </c>
    </row>
    <row r="6479" spans="1:2" x14ac:dyDescent="0.4">
      <c r="A6479" s="32">
        <v>16587</v>
      </c>
      <c r="B6479" s="33">
        <v>12.5</v>
      </c>
    </row>
    <row r="6480" spans="1:2" x14ac:dyDescent="0.4">
      <c r="A6480" s="32">
        <v>22170</v>
      </c>
      <c r="B6480" s="33">
        <v>18.600000000000001</v>
      </c>
    </row>
    <row r="6481" spans="1:2" x14ac:dyDescent="0.4">
      <c r="A6481" s="32">
        <v>22759</v>
      </c>
      <c r="B6481" s="33">
        <v>18.600000000000001</v>
      </c>
    </row>
    <row r="6482" spans="1:2" x14ac:dyDescent="0.4">
      <c r="A6482" s="32">
        <v>22758</v>
      </c>
      <c r="B6482" s="33">
        <v>18.600000000000001</v>
      </c>
    </row>
    <row r="6483" spans="1:2" x14ac:dyDescent="0.4">
      <c r="A6483" s="32">
        <v>22757</v>
      </c>
      <c r="B6483" s="33">
        <v>18.600000000000001</v>
      </c>
    </row>
    <row r="6484" spans="1:2" x14ac:dyDescent="0.4">
      <c r="A6484" s="32">
        <v>22177</v>
      </c>
      <c r="B6484" s="33">
        <v>16.600000000000001</v>
      </c>
    </row>
    <row r="6485" spans="1:2" x14ac:dyDescent="0.4">
      <c r="A6485" s="32">
        <v>16593</v>
      </c>
      <c r="B6485" s="33">
        <v>17.5</v>
      </c>
    </row>
    <row r="6486" spans="1:2" x14ac:dyDescent="0.4">
      <c r="A6486" s="32">
        <v>16594</v>
      </c>
      <c r="B6486" s="33">
        <v>16.600000000000001</v>
      </c>
    </row>
    <row r="6487" spans="1:2" x14ac:dyDescent="0.4">
      <c r="A6487" s="32">
        <v>16592</v>
      </c>
      <c r="B6487" s="33">
        <v>17.5</v>
      </c>
    </row>
    <row r="6488" spans="1:2" x14ac:dyDescent="0.4">
      <c r="A6488" s="32">
        <v>16588</v>
      </c>
      <c r="B6488" s="33">
        <v>17.5</v>
      </c>
    </row>
    <row r="6489" spans="1:2" x14ac:dyDescent="0.4">
      <c r="A6489" s="32">
        <v>16595</v>
      </c>
      <c r="B6489" s="33">
        <v>11</v>
      </c>
    </row>
    <row r="6490" spans="1:2" x14ac:dyDescent="0.4">
      <c r="A6490" s="32">
        <v>22179</v>
      </c>
      <c r="B6490" s="33">
        <v>17.5</v>
      </c>
    </row>
    <row r="6491" spans="1:2" x14ac:dyDescent="0.4">
      <c r="A6491" s="32">
        <v>28936</v>
      </c>
      <c r="B6491" s="33">
        <v>17.5</v>
      </c>
    </row>
    <row r="6492" spans="1:2" x14ac:dyDescent="0.4">
      <c r="A6492" s="32">
        <v>16590</v>
      </c>
      <c r="B6492" s="33">
        <v>17.5</v>
      </c>
    </row>
    <row r="6493" spans="1:2" x14ac:dyDescent="0.4">
      <c r="A6493" s="32">
        <v>29695</v>
      </c>
      <c r="B6493" s="33">
        <v>17.5</v>
      </c>
    </row>
    <row r="6494" spans="1:2" x14ac:dyDescent="0.4">
      <c r="A6494" s="32">
        <v>16591</v>
      </c>
      <c r="B6494" s="33">
        <v>17.5</v>
      </c>
    </row>
    <row r="6495" spans="1:2" x14ac:dyDescent="0.4">
      <c r="A6495" s="32">
        <v>16577</v>
      </c>
      <c r="B6495" s="33">
        <v>16.3</v>
      </c>
    </row>
    <row r="6496" spans="1:2" x14ac:dyDescent="0.4">
      <c r="A6496" s="32">
        <v>16585</v>
      </c>
      <c r="B6496" s="33">
        <v>19.600000000000001</v>
      </c>
    </row>
    <row r="6497" spans="1:2" x14ac:dyDescent="0.4">
      <c r="A6497" s="32">
        <v>18499</v>
      </c>
      <c r="B6497" s="33">
        <v>16.2</v>
      </c>
    </row>
    <row r="6498" spans="1:2" x14ac:dyDescent="0.4">
      <c r="A6498" s="32">
        <v>16586</v>
      </c>
      <c r="B6498" s="33">
        <v>18.899999999999999</v>
      </c>
    </row>
    <row r="6499" spans="1:2" x14ac:dyDescent="0.4">
      <c r="A6499" s="32">
        <v>18497</v>
      </c>
      <c r="B6499" s="33">
        <v>18.899999999999999</v>
      </c>
    </row>
    <row r="6500" spans="1:2" x14ac:dyDescent="0.4">
      <c r="A6500" s="32">
        <v>22640</v>
      </c>
      <c r="B6500" s="33">
        <v>18.600000000000001</v>
      </c>
    </row>
    <row r="6501" spans="1:2" x14ac:dyDescent="0.4">
      <c r="A6501" s="32">
        <v>22748</v>
      </c>
      <c r="B6501" s="33">
        <v>18.600000000000001</v>
      </c>
    </row>
    <row r="6502" spans="1:2" x14ac:dyDescent="0.4">
      <c r="A6502" s="32">
        <v>28153</v>
      </c>
      <c r="B6502" s="33">
        <v>12.6</v>
      </c>
    </row>
    <row r="6503" spans="1:2" x14ac:dyDescent="0.4">
      <c r="A6503" s="32">
        <v>28154</v>
      </c>
      <c r="B6503" s="33">
        <v>12.6</v>
      </c>
    </row>
    <row r="6504" spans="1:2" x14ac:dyDescent="0.4">
      <c r="A6504" s="32">
        <v>16578</v>
      </c>
      <c r="B6504" s="33">
        <v>18.600000000000001</v>
      </c>
    </row>
    <row r="6505" spans="1:2" x14ac:dyDescent="0.4">
      <c r="A6505" s="32">
        <v>16579</v>
      </c>
      <c r="B6505" s="33">
        <v>18.600000000000001</v>
      </c>
    </row>
    <row r="6506" spans="1:2" x14ac:dyDescent="0.4">
      <c r="A6506" s="32">
        <v>16580</v>
      </c>
      <c r="B6506" s="33">
        <v>18.600000000000001</v>
      </c>
    </row>
    <row r="6507" spans="1:2" x14ac:dyDescent="0.4">
      <c r="A6507" s="32">
        <v>16581</v>
      </c>
      <c r="B6507" s="33">
        <v>18.600000000000001</v>
      </c>
    </row>
    <row r="6508" spans="1:2" x14ac:dyDescent="0.4">
      <c r="A6508" s="32">
        <v>16582</v>
      </c>
      <c r="B6508" s="33">
        <v>16.3</v>
      </c>
    </row>
    <row r="6509" spans="1:2" x14ac:dyDescent="0.4">
      <c r="A6509" s="32">
        <v>30138</v>
      </c>
      <c r="B6509" s="33">
        <v>11.2</v>
      </c>
    </row>
    <row r="6510" spans="1:2" x14ac:dyDescent="0.4">
      <c r="A6510" s="32">
        <v>22643</v>
      </c>
      <c r="B6510" s="33">
        <v>16.2</v>
      </c>
    </row>
    <row r="6511" spans="1:2" x14ac:dyDescent="0.4">
      <c r="A6511" s="32">
        <v>16598</v>
      </c>
      <c r="B6511" s="33">
        <v>14.9</v>
      </c>
    </row>
    <row r="6512" spans="1:2" x14ac:dyDescent="0.4">
      <c r="A6512" s="32">
        <v>10348</v>
      </c>
      <c r="B6512" s="33">
        <v>3.6</v>
      </c>
    </row>
    <row r="6513" spans="1:2" x14ac:dyDescent="0.4">
      <c r="A6513" s="32">
        <v>28940</v>
      </c>
      <c r="B6513" s="33">
        <v>11</v>
      </c>
    </row>
    <row r="6514" spans="1:2" x14ac:dyDescent="0.4">
      <c r="A6514" s="32">
        <v>28942</v>
      </c>
      <c r="B6514" s="33">
        <v>22.9</v>
      </c>
    </row>
    <row r="6515" spans="1:2" x14ac:dyDescent="0.4">
      <c r="A6515" s="32">
        <v>16583</v>
      </c>
      <c r="B6515" s="33">
        <v>16.3</v>
      </c>
    </row>
    <row r="6516" spans="1:2" x14ac:dyDescent="0.4">
      <c r="A6516" s="32">
        <v>30457</v>
      </c>
      <c r="B6516" s="33">
        <v>2.9</v>
      </c>
    </row>
    <row r="6517" spans="1:2" x14ac:dyDescent="0.4">
      <c r="A6517" s="32">
        <v>28934</v>
      </c>
      <c r="B6517" s="33">
        <v>16</v>
      </c>
    </row>
    <row r="6518" spans="1:2" x14ac:dyDescent="0.4">
      <c r="A6518" s="32">
        <v>22171</v>
      </c>
      <c r="B6518" s="33">
        <v>18.600000000000001</v>
      </c>
    </row>
    <row r="6519" spans="1:2" x14ac:dyDescent="0.4">
      <c r="A6519" s="32">
        <v>29065</v>
      </c>
      <c r="B6519" s="33">
        <v>25.4</v>
      </c>
    </row>
    <row r="6520" spans="1:2" x14ac:dyDescent="0.4">
      <c r="A6520" s="32">
        <v>17566</v>
      </c>
      <c r="B6520" s="33">
        <v>9.5</v>
      </c>
    </row>
    <row r="6521" spans="1:2" x14ac:dyDescent="0.4">
      <c r="A6521" s="32">
        <v>29066</v>
      </c>
      <c r="B6521" s="33">
        <v>13.6</v>
      </c>
    </row>
    <row r="6522" spans="1:2" x14ac:dyDescent="0.4">
      <c r="A6522" s="32">
        <v>29067</v>
      </c>
      <c r="B6522" s="33">
        <v>13.9</v>
      </c>
    </row>
    <row r="6523" spans="1:2" x14ac:dyDescent="0.4">
      <c r="A6523" s="32">
        <v>29068</v>
      </c>
      <c r="B6523" s="33">
        <v>15.5</v>
      </c>
    </row>
    <row r="6524" spans="1:2" x14ac:dyDescent="0.4">
      <c r="A6524" s="32">
        <v>29069</v>
      </c>
      <c r="B6524" s="33">
        <v>22.8</v>
      </c>
    </row>
    <row r="6525" spans="1:2" x14ac:dyDescent="0.4">
      <c r="A6525" s="32">
        <v>29070</v>
      </c>
      <c r="B6525" s="33">
        <v>13.8</v>
      </c>
    </row>
    <row r="6526" spans="1:2" x14ac:dyDescent="0.4">
      <c r="A6526" s="32">
        <v>17558</v>
      </c>
      <c r="B6526" s="33">
        <v>3.8</v>
      </c>
    </row>
    <row r="6527" spans="1:2" x14ac:dyDescent="0.4">
      <c r="A6527" s="32">
        <v>17560</v>
      </c>
      <c r="B6527" s="33">
        <v>28</v>
      </c>
    </row>
    <row r="6528" spans="1:2" x14ac:dyDescent="0.4">
      <c r="A6528" s="32">
        <v>17563</v>
      </c>
      <c r="B6528" s="33">
        <v>24</v>
      </c>
    </row>
    <row r="6529" spans="1:2" x14ac:dyDescent="0.4">
      <c r="A6529" s="32">
        <v>17559</v>
      </c>
      <c r="B6529" s="33">
        <v>3.8</v>
      </c>
    </row>
    <row r="6530" spans="1:2" x14ac:dyDescent="0.4">
      <c r="A6530" s="32">
        <v>17562</v>
      </c>
      <c r="B6530" s="33">
        <v>28.4</v>
      </c>
    </row>
    <row r="6531" spans="1:2" x14ac:dyDescent="0.4">
      <c r="A6531" s="32">
        <v>17564</v>
      </c>
      <c r="B6531" s="33">
        <v>6.6</v>
      </c>
    </row>
    <row r="6532" spans="1:2" x14ac:dyDescent="0.4">
      <c r="A6532" s="32">
        <v>17565</v>
      </c>
      <c r="B6532" s="33">
        <v>6.6</v>
      </c>
    </row>
    <row r="6533" spans="1:2" x14ac:dyDescent="0.4">
      <c r="A6533" s="32">
        <v>17568</v>
      </c>
      <c r="B6533" s="33">
        <v>25.9</v>
      </c>
    </row>
    <row r="6534" spans="1:2" x14ac:dyDescent="0.4">
      <c r="A6534" s="32">
        <v>17569</v>
      </c>
      <c r="B6534" s="33">
        <v>25.8</v>
      </c>
    </row>
    <row r="6535" spans="1:2" x14ac:dyDescent="0.4">
      <c r="A6535" s="32">
        <v>17570</v>
      </c>
      <c r="B6535" s="33">
        <v>24.6</v>
      </c>
    </row>
    <row r="6536" spans="1:2" x14ac:dyDescent="0.4">
      <c r="A6536" s="32">
        <v>17556</v>
      </c>
      <c r="B6536" s="33">
        <v>24.5</v>
      </c>
    </row>
    <row r="6537" spans="1:2" x14ac:dyDescent="0.4">
      <c r="A6537" s="32">
        <v>17571</v>
      </c>
      <c r="B6537" s="33">
        <v>5.5</v>
      </c>
    </row>
    <row r="6538" spans="1:2" x14ac:dyDescent="0.4">
      <c r="A6538" s="32">
        <v>17572</v>
      </c>
      <c r="B6538" s="33">
        <v>5.8</v>
      </c>
    </row>
    <row r="6539" spans="1:2" x14ac:dyDescent="0.4">
      <c r="A6539" s="32">
        <v>17578</v>
      </c>
      <c r="B6539" s="33">
        <v>9.1999999999999993</v>
      </c>
    </row>
    <row r="6540" spans="1:2" x14ac:dyDescent="0.4">
      <c r="A6540" s="32">
        <v>28306</v>
      </c>
      <c r="B6540" s="33">
        <v>24</v>
      </c>
    </row>
    <row r="6541" spans="1:2" x14ac:dyDescent="0.4">
      <c r="A6541" s="32">
        <v>23226</v>
      </c>
      <c r="B6541" s="33">
        <v>7</v>
      </c>
    </row>
    <row r="6542" spans="1:2" x14ac:dyDescent="0.4">
      <c r="A6542" s="32">
        <v>23227</v>
      </c>
      <c r="B6542" s="33">
        <v>8.1999999999999993</v>
      </c>
    </row>
    <row r="6543" spans="1:2" x14ac:dyDescent="0.4">
      <c r="A6543" s="32">
        <v>28307</v>
      </c>
      <c r="B6543" s="33">
        <v>24</v>
      </c>
    </row>
    <row r="6544" spans="1:2" x14ac:dyDescent="0.4">
      <c r="A6544" s="32">
        <v>17573</v>
      </c>
      <c r="B6544" s="33">
        <v>6</v>
      </c>
    </row>
    <row r="6545" spans="1:2" x14ac:dyDescent="0.4">
      <c r="A6545" s="32">
        <v>29072</v>
      </c>
      <c r="B6545" s="33">
        <v>7.8</v>
      </c>
    </row>
    <row r="6546" spans="1:2" x14ac:dyDescent="0.4">
      <c r="A6546" s="32">
        <v>29073</v>
      </c>
      <c r="B6546" s="33">
        <v>7.8</v>
      </c>
    </row>
    <row r="6547" spans="1:2" x14ac:dyDescent="0.4">
      <c r="A6547" s="32">
        <v>29096</v>
      </c>
      <c r="B6547" s="33">
        <v>7.9</v>
      </c>
    </row>
    <row r="6548" spans="1:2" x14ac:dyDescent="0.4">
      <c r="A6548" s="32">
        <v>29074</v>
      </c>
      <c r="B6548" s="33">
        <v>7</v>
      </c>
    </row>
    <row r="6549" spans="1:2" x14ac:dyDescent="0.4">
      <c r="A6549" s="32">
        <v>17555</v>
      </c>
      <c r="B6549" s="33">
        <v>19.7</v>
      </c>
    </row>
    <row r="6550" spans="1:2" x14ac:dyDescent="0.4">
      <c r="A6550" s="32">
        <v>17553</v>
      </c>
      <c r="B6550" s="33">
        <v>19.600000000000001</v>
      </c>
    </row>
    <row r="6551" spans="1:2" x14ac:dyDescent="0.4">
      <c r="A6551" s="32">
        <v>17552</v>
      </c>
      <c r="B6551" s="33">
        <v>10.8</v>
      </c>
    </row>
    <row r="6552" spans="1:2" x14ac:dyDescent="0.4">
      <c r="A6552" s="32">
        <v>17551</v>
      </c>
      <c r="B6552" s="33">
        <v>12.3</v>
      </c>
    </row>
    <row r="6553" spans="1:2" x14ac:dyDescent="0.4">
      <c r="A6553" s="32">
        <v>23228</v>
      </c>
      <c r="B6553" s="33">
        <v>5.5</v>
      </c>
    </row>
    <row r="6554" spans="1:2" x14ac:dyDescent="0.4">
      <c r="A6554" s="32">
        <v>31704</v>
      </c>
      <c r="B6554" s="33">
        <v>24.9</v>
      </c>
    </row>
    <row r="6555" spans="1:2" x14ac:dyDescent="0.4">
      <c r="A6555" s="32">
        <v>31683</v>
      </c>
      <c r="B6555" s="33">
        <v>15.9</v>
      </c>
    </row>
    <row r="6556" spans="1:2" x14ac:dyDescent="0.4">
      <c r="A6556" s="32">
        <v>12331</v>
      </c>
      <c r="B6556" s="33">
        <v>2.2999999999999998</v>
      </c>
    </row>
    <row r="6557" spans="1:2" x14ac:dyDescent="0.4">
      <c r="A6557" s="32">
        <v>12332</v>
      </c>
      <c r="B6557" s="33">
        <v>2.5</v>
      </c>
    </row>
    <row r="6558" spans="1:2" x14ac:dyDescent="0.4">
      <c r="A6558" s="32">
        <v>31694</v>
      </c>
      <c r="B6558" s="33">
        <v>2.8</v>
      </c>
    </row>
    <row r="6559" spans="1:2" x14ac:dyDescent="0.4">
      <c r="A6559" s="32">
        <v>12351</v>
      </c>
      <c r="B6559" s="33">
        <v>4.9000000000000004</v>
      </c>
    </row>
    <row r="6560" spans="1:2" x14ac:dyDescent="0.4">
      <c r="A6560" s="32">
        <v>30017</v>
      </c>
      <c r="B6560" s="33">
        <v>0.6</v>
      </c>
    </row>
    <row r="6561" spans="1:2" x14ac:dyDescent="0.4">
      <c r="A6561" s="32">
        <v>31837</v>
      </c>
      <c r="B6561" s="33">
        <v>22.5</v>
      </c>
    </row>
    <row r="6562" spans="1:2" x14ac:dyDescent="0.4">
      <c r="A6562" s="32">
        <v>10259</v>
      </c>
      <c r="B6562" s="33">
        <v>4.3</v>
      </c>
    </row>
    <row r="6563" spans="1:2" x14ac:dyDescent="0.4">
      <c r="A6563" s="32">
        <v>27430</v>
      </c>
      <c r="B6563" s="33">
        <v>3.2</v>
      </c>
    </row>
    <row r="6564" spans="1:2" x14ac:dyDescent="0.4">
      <c r="A6564" s="32">
        <v>10387</v>
      </c>
      <c r="B6564" s="33">
        <v>4</v>
      </c>
    </row>
    <row r="6565" spans="1:2" x14ac:dyDescent="0.4">
      <c r="A6565" s="32">
        <v>12682</v>
      </c>
      <c r="B6565" s="33">
        <v>2.8</v>
      </c>
    </row>
    <row r="6566" spans="1:2" x14ac:dyDescent="0.4">
      <c r="A6566" s="32">
        <v>10316</v>
      </c>
      <c r="B6566" s="33">
        <v>4</v>
      </c>
    </row>
    <row r="6567" spans="1:2" x14ac:dyDescent="0.4">
      <c r="A6567" s="32">
        <v>10388</v>
      </c>
      <c r="B6567" s="33">
        <v>4</v>
      </c>
    </row>
    <row r="6568" spans="1:2" x14ac:dyDescent="0.4">
      <c r="A6568" s="32">
        <v>10343</v>
      </c>
      <c r="B6568" s="33">
        <v>14.1</v>
      </c>
    </row>
    <row r="6569" spans="1:2" x14ac:dyDescent="0.4">
      <c r="A6569" s="32">
        <v>12661</v>
      </c>
      <c r="B6569" s="33">
        <v>9.6999999999999993</v>
      </c>
    </row>
    <row r="6570" spans="1:2" x14ac:dyDescent="0.4">
      <c r="A6570" s="32">
        <v>27393</v>
      </c>
      <c r="B6570" s="33">
        <v>16.3</v>
      </c>
    </row>
    <row r="6571" spans="1:2" x14ac:dyDescent="0.4">
      <c r="A6571" s="32">
        <v>15920</v>
      </c>
      <c r="B6571" s="33">
        <v>4.5</v>
      </c>
    </row>
    <row r="6572" spans="1:2" x14ac:dyDescent="0.4">
      <c r="A6572" s="32">
        <v>27431</v>
      </c>
      <c r="B6572" s="33">
        <v>2.7</v>
      </c>
    </row>
    <row r="6573" spans="1:2" x14ac:dyDescent="0.4">
      <c r="A6573" s="32">
        <v>16124</v>
      </c>
      <c r="B6573" s="33">
        <v>9.9</v>
      </c>
    </row>
    <row r="6574" spans="1:2" x14ac:dyDescent="0.4">
      <c r="A6574" s="32">
        <v>16437</v>
      </c>
      <c r="B6574" s="33">
        <v>13.2</v>
      </c>
    </row>
    <row r="6575" spans="1:2" x14ac:dyDescent="0.4">
      <c r="A6575" s="32">
        <v>2027540</v>
      </c>
      <c r="B6575" s="33">
        <v>23</v>
      </c>
    </row>
    <row r="6576" spans="1:2" x14ac:dyDescent="0.4">
      <c r="A6576" s="32">
        <v>11948</v>
      </c>
      <c r="B6576" s="33">
        <v>14.5</v>
      </c>
    </row>
    <row r="6577" spans="1:2" x14ac:dyDescent="0.4">
      <c r="A6577" s="32">
        <v>10106</v>
      </c>
      <c r="B6577" s="33">
        <v>8.6</v>
      </c>
    </row>
    <row r="6578" spans="1:2" x14ac:dyDescent="0.4">
      <c r="A6578" s="32">
        <v>28500</v>
      </c>
      <c r="B6578" s="33">
        <v>21.5</v>
      </c>
    </row>
    <row r="6579" spans="1:2" x14ac:dyDescent="0.4">
      <c r="A6579" s="32">
        <v>10102</v>
      </c>
      <c r="B6579" s="33">
        <v>7.5</v>
      </c>
    </row>
    <row r="6580" spans="1:2" x14ac:dyDescent="0.4">
      <c r="A6580" s="32">
        <v>10103</v>
      </c>
      <c r="B6580" s="33">
        <v>7.9</v>
      </c>
    </row>
    <row r="6581" spans="1:2" x14ac:dyDescent="0.4">
      <c r="A6581" s="32">
        <v>11944</v>
      </c>
      <c r="B6581" s="33">
        <v>9.9</v>
      </c>
    </row>
    <row r="6582" spans="1:2" x14ac:dyDescent="0.4">
      <c r="A6582" s="32">
        <v>11947</v>
      </c>
      <c r="B6582" s="33">
        <v>5.4</v>
      </c>
    </row>
    <row r="6583" spans="1:2" x14ac:dyDescent="0.4">
      <c r="A6583" s="32">
        <v>11946</v>
      </c>
      <c r="B6583" s="33">
        <v>14.9</v>
      </c>
    </row>
    <row r="6584" spans="1:2" x14ac:dyDescent="0.4">
      <c r="A6584" s="32">
        <v>28631</v>
      </c>
      <c r="B6584" s="33">
        <v>21.5</v>
      </c>
    </row>
    <row r="6585" spans="1:2" x14ac:dyDescent="0.4">
      <c r="A6585" s="32">
        <v>12100</v>
      </c>
      <c r="B6585" s="33">
        <v>7.9</v>
      </c>
    </row>
    <row r="6586" spans="1:2" x14ac:dyDescent="0.4">
      <c r="A6586" s="32">
        <v>29454</v>
      </c>
      <c r="B6586" s="33">
        <v>32.9</v>
      </c>
    </row>
    <row r="6587" spans="1:2" x14ac:dyDescent="0.4">
      <c r="A6587" s="32">
        <v>10798</v>
      </c>
      <c r="B6587" s="33">
        <v>60.9</v>
      </c>
    </row>
    <row r="6588" spans="1:2" x14ac:dyDescent="0.4">
      <c r="A6588" s="32">
        <v>23188</v>
      </c>
      <c r="B6588" s="33">
        <v>3.5</v>
      </c>
    </row>
    <row r="6589" spans="1:2" x14ac:dyDescent="0.4">
      <c r="A6589" s="32">
        <v>29080</v>
      </c>
      <c r="B6589" s="33">
        <v>16.2</v>
      </c>
    </row>
    <row r="6590" spans="1:2" x14ac:dyDescent="0.4">
      <c r="A6590" s="32">
        <v>23242</v>
      </c>
      <c r="B6590" s="33">
        <v>16.2</v>
      </c>
    </row>
    <row r="6591" spans="1:2" x14ac:dyDescent="0.4">
      <c r="A6591" s="32">
        <v>23245</v>
      </c>
      <c r="B6591" s="33">
        <v>16.2</v>
      </c>
    </row>
    <row r="6592" spans="1:2" x14ac:dyDescent="0.4">
      <c r="A6592" s="32">
        <v>23244</v>
      </c>
      <c r="B6592" s="33">
        <v>11.5</v>
      </c>
    </row>
    <row r="6593" spans="1:2" x14ac:dyDescent="0.4">
      <c r="A6593" s="32">
        <v>23243</v>
      </c>
      <c r="B6593" s="33">
        <v>16.2</v>
      </c>
    </row>
    <row r="6594" spans="1:2" x14ac:dyDescent="0.4">
      <c r="A6594" s="32">
        <v>23247</v>
      </c>
      <c r="B6594" s="33">
        <v>16.2</v>
      </c>
    </row>
    <row r="6595" spans="1:2" x14ac:dyDescent="0.4">
      <c r="A6595" s="32">
        <v>23246</v>
      </c>
      <c r="B6595" s="33">
        <v>16.2</v>
      </c>
    </row>
    <row r="6596" spans="1:2" x14ac:dyDescent="0.4">
      <c r="A6596" s="32">
        <v>14941</v>
      </c>
      <c r="B6596" s="33">
        <v>6.9</v>
      </c>
    </row>
    <row r="6597" spans="1:2" x14ac:dyDescent="0.4">
      <c r="A6597" s="32">
        <v>14942</v>
      </c>
      <c r="B6597" s="33">
        <v>13.6</v>
      </c>
    </row>
    <row r="6598" spans="1:2" x14ac:dyDescent="0.4">
      <c r="A6598" s="32">
        <v>14940</v>
      </c>
      <c r="B6598" s="33">
        <v>3</v>
      </c>
    </row>
    <row r="6599" spans="1:2" x14ac:dyDescent="0.4">
      <c r="A6599" s="32">
        <v>22720</v>
      </c>
      <c r="B6599" s="33">
        <v>7</v>
      </c>
    </row>
    <row r="6600" spans="1:2" x14ac:dyDescent="0.4">
      <c r="A6600" s="32">
        <v>14943</v>
      </c>
      <c r="B6600" s="33">
        <v>14.9</v>
      </c>
    </row>
    <row r="6601" spans="1:2" x14ac:dyDescent="0.4">
      <c r="A6601" s="32">
        <v>27352</v>
      </c>
      <c r="B6601" s="33">
        <v>3</v>
      </c>
    </row>
    <row r="6602" spans="1:2" x14ac:dyDescent="0.4">
      <c r="A6602" s="32">
        <v>27350</v>
      </c>
      <c r="B6602" s="33">
        <v>10.9</v>
      </c>
    </row>
    <row r="6603" spans="1:2" x14ac:dyDescent="0.4">
      <c r="A6603" s="32">
        <v>27351</v>
      </c>
      <c r="B6603" s="33">
        <v>5</v>
      </c>
    </row>
    <row r="6604" spans="1:2" x14ac:dyDescent="0.4">
      <c r="A6604" s="32">
        <v>29841</v>
      </c>
      <c r="B6604" s="33">
        <v>7</v>
      </c>
    </row>
    <row r="6605" spans="1:2" x14ac:dyDescent="0.4">
      <c r="A6605" s="32">
        <v>28939</v>
      </c>
      <c r="B6605" s="33">
        <v>0</v>
      </c>
    </row>
    <row r="6606" spans="1:2" x14ac:dyDescent="0.4">
      <c r="A6606" s="32">
        <v>10588</v>
      </c>
      <c r="B6606" s="33">
        <v>1</v>
      </c>
    </row>
    <row r="6607" spans="1:2" x14ac:dyDescent="0.4">
      <c r="A6607" s="32">
        <v>17234</v>
      </c>
      <c r="B6607" s="33">
        <v>22.9</v>
      </c>
    </row>
    <row r="6608" spans="1:2" x14ac:dyDescent="0.4">
      <c r="A6608" s="32">
        <v>28236</v>
      </c>
      <c r="B6608" s="33">
        <v>9.9</v>
      </c>
    </row>
    <row r="6609" spans="1:2" x14ac:dyDescent="0.4">
      <c r="A6609" s="32">
        <v>27649</v>
      </c>
      <c r="B6609" s="33">
        <v>22.3</v>
      </c>
    </row>
    <row r="6610" spans="1:2" x14ac:dyDescent="0.4">
      <c r="A6610" s="32">
        <v>17235</v>
      </c>
      <c r="B6610" s="33">
        <v>22.2</v>
      </c>
    </row>
    <row r="6611" spans="1:2" x14ac:dyDescent="0.4">
      <c r="A6611" s="32">
        <v>28766</v>
      </c>
      <c r="B6611" s="33">
        <v>24.5</v>
      </c>
    </row>
    <row r="6612" spans="1:2" x14ac:dyDescent="0.4">
      <c r="A6612" s="32">
        <v>32373</v>
      </c>
      <c r="B6612" s="33">
        <v>13.5</v>
      </c>
    </row>
    <row r="6613" spans="1:2" x14ac:dyDescent="0.4">
      <c r="A6613" s="32">
        <v>13673</v>
      </c>
      <c r="B6613" s="33">
        <v>15.4</v>
      </c>
    </row>
    <row r="6614" spans="1:2" x14ac:dyDescent="0.4">
      <c r="A6614" s="32">
        <v>13687</v>
      </c>
      <c r="B6614" s="33">
        <v>15.6</v>
      </c>
    </row>
    <row r="6615" spans="1:2" x14ac:dyDescent="0.4">
      <c r="A6615" s="32">
        <v>13675</v>
      </c>
      <c r="B6615" s="33">
        <v>11.5</v>
      </c>
    </row>
    <row r="6616" spans="1:2" x14ac:dyDescent="0.4">
      <c r="A6616" s="32">
        <v>17971</v>
      </c>
      <c r="B6616" s="33">
        <v>13.5</v>
      </c>
    </row>
    <row r="6617" spans="1:2" x14ac:dyDescent="0.4">
      <c r="A6617" s="32">
        <v>17064</v>
      </c>
      <c r="B6617" s="33">
        <v>13.5</v>
      </c>
    </row>
    <row r="6618" spans="1:2" x14ac:dyDescent="0.4">
      <c r="A6618" s="32">
        <v>13683</v>
      </c>
      <c r="B6618" s="33">
        <v>14.9</v>
      </c>
    </row>
    <row r="6619" spans="1:2" x14ac:dyDescent="0.4">
      <c r="A6619" s="32">
        <v>13680</v>
      </c>
      <c r="B6619" s="33">
        <v>15.6</v>
      </c>
    </row>
    <row r="6620" spans="1:2" x14ac:dyDescent="0.4">
      <c r="A6620" s="32">
        <v>31355</v>
      </c>
      <c r="B6620" s="33">
        <v>6.9</v>
      </c>
    </row>
    <row r="6621" spans="1:2" x14ac:dyDescent="0.4">
      <c r="A6621" s="32">
        <v>13678</v>
      </c>
      <c r="B6621" s="33">
        <v>15.6</v>
      </c>
    </row>
    <row r="6622" spans="1:2" x14ac:dyDescent="0.4">
      <c r="A6622" s="32">
        <v>32374</v>
      </c>
      <c r="B6622" s="33">
        <v>16.5</v>
      </c>
    </row>
    <row r="6623" spans="1:2" x14ac:dyDescent="0.4">
      <c r="A6623" s="32">
        <v>32147</v>
      </c>
      <c r="B6623" s="33">
        <v>13.5</v>
      </c>
    </row>
    <row r="6624" spans="1:2" x14ac:dyDescent="0.4">
      <c r="A6624" s="32">
        <v>31339</v>
      </c>
      <c r="B6624" s="33">
        <v>13.5</v>
      </c>
    </row>
    <row r="6625" spans="1:2" x14ac:dyDescent="0.4">
      <c r="A6625" s="32">
        <v>31335</v>
      </c>
      <c r="B6625" s="33">
        <v>13.5</v>
      </c>
    </row>
    <row r="6626" spans="1:2" x14ac:dyDescent="0.4">
      <c r="A6626" s="32">
        <v>31354</v>
      </c>
      <c r="B6626" s="33">
        <v>13.5</v>
      </c>
    </row>
    <row r="6627" spans="1:2" x14ac:dyDescent="0.4">
      <c r="A6627" s="32">
        <v>13674</v>
      </c>
      <c r="B6627" s="33">
        <v>18.2</v>
      </c>
    </row>
    <row r="6628" spans="1:2" x14ac:dyDescent="0.4">
      <c r="A6628" s="32">
        <v>13686</v>
      </c>
      <c r="B6628" s="33">
        <v>11.8</v>
      </c>
    </row>
    <row r="6629" spans="1:2" x14ac:dyDescent="0.4">
      <c r="A6629" s="32">
        <v>13685</v>
      </c>
      <c r="B6629" s="33">
        <v>11.8</v>
      </c>
    </row>
    <row r="6630" spans="1:2" x14ac:dyDescent="0.4">
      <c r="A6630" s="32">
        <v>32375</v>
      </c>
      <c r="B6630" s="33">
        <v>16.5</v>
      </c>
    </row>
    <row r="6631" spans="1:2" x14ac:dyDescent="0.4">
      <c r="A6631" s="32">
        <v>17071</v>
      </c>
      <c r="B6631" s="33">
        <v>11.6</v>
      </c>
    </row>
    <row r="6632" spans="1:2" x14ac:dyDescent="0.4">
      <c r="A6632" s="32">
        <v>13694</v>
      </c>
      <c r="B6632" s="33">
        <v>13.5</v>
      </c>
    </row>
    <row r="6633" spans="1:2" x14ac:dyDescent="0.4">
      <c r="A6633" s="32">
        <v>17973</v>
      </c>
      <c r="B6633" s="33">
        <v>11.8</v>
      </c>
    </row>
    <row r="6634" spans="1:2" x14ac:dyDescent="0.4">
      <c r="A6634" s="32">
        <v>17974</v>
      </c>
      <c r="B6634" s="33">
        <v>13.2</v>
      </c>
    </row>
    <row r="6635" spans="1:2" x14ac:dyDescent="0.4">
      <c r="A6635" s="32">
        <v>17067</v>
      </c>
      <c r="B6635" s="33">
        <v>15.6</v>
      </c>
    </row>
    <row r="6636" spans="1:2" x14ac:dyDescent="0.4">
      <c r="A6636" s="32">
        <v>17972</v>
      </c>
      <c r="B6636" s="33">
        <v>18.899999999999999</v>
      </c>
    </row>
    <row r="6637" spans="1:2" x14ac:dyDescent="0.4">
      <c r="A6637" s="32">
        <v>28872</v>
      </c>
      <c r="B6637" s="33">
        <v>5.9</v>
      </c>
    </row>
    <row r="6638" spans="1:2" x14ac:dyDescent="0.4">
      <c r="A6638" s="32">
        <v>17302</v>
      </c>
      <c r="B6638" s="33">
        <v>7.5</v>
      </c>
    </row>
    <row r="6639" spans="1:2" x14ac:dyDescent="0.4">
      <c r="A6639" s="32">
        <v>23510</v>
      </c>
      <c r="B6639" s="33">
        <v>34.799999999999997</v>
      </c>
    </row>
    <row r="6640" spans="1:2" x14ac:dyDescent="0.4">
      <c r="A6640" s="32">
        <v>23511</v>
      </c>
      <c r="B6640" s="33">
        <v>16.5</v>
      </c>
    </row>
    <row r="6641" spans="1:2" x14ac:dyDescent="0.4">
      <c r="A6641" s="32">
        <v>31215</v>
      </c>
      <c r="B6641" s="33">
        <v>16.2</v>
      </c>
    </row>
    <row r="6642" spans="1:2" x14ac:dyDescent="0.4">
      <c r="A6642" s="32">
        <v>30126</v>
      </c>
      <c r="B6642" s="33">
        <v>39.9</v>
      </c>
    </row>
    <row r="6643" spans="1:2" x14ac:dyDescent="0.4">
      <c r="A6643" s="32">
        <v>2010446</v>
      </c>
      <c r="B6643" s="33">
        <v>8.1999999999999993</v>
      </c>
    </row>
    <row r="6644" spans="1:2" x14ac:dyDescent="0.4">
      <c r="A6644" s="32">
        <v>2011551</v>
      </c>
      <c r="B6644" s="33">
        <v>14.9</v>
      </c>
    </row>
    <row r="6645" spans="1:2" x14ac:dyDescent="0.4">
      <c r="A6645" s="32">
        <v>2028023</v>
      </c>
      <c r="B6645" s="33">
        <v>18.899999999999999</v>
      </c>
    </row>
    <row r="6646" spans="1:2" x14ac:dyDescent="0.4">
      <c r="A6646" s="32">
        <v>16950</v>
      </c>
      <c r="B6646" s="33">
        <v>6.9</v>
      </c>
    </row>
    <row r="6647" spans="1:2" x14ac:dyDescent="0.4">
      <c r="A6647" s="32">
        <v>32299</v>
      </c>
      <c r="B6647" s="33">
        <v>10</v>
      </c>
    </row>
    <row r="6648" spans="1:2" x14ac:dyDescent="0.4">
      <c r="A6648" s="32">
        <v>31248</v>
      </c>
      <c r="B6648" s="33">
        <v>16.8</v>
      </c>
    </row>
    <row r="6649" spans="1:2" x14ac:dyDescent="0.4">
      <c r="A6649" s="32">
        <v>17061</v>
      </c>
      <c r="B6649" s="33">
        <v>3</v>
      </c>
    </row>
    <row r="6650" spans="1:2" x14ac:dyDescent="0.4">
      <c r="A6650" s="32">
        <v>32811</v>
      </c>
      <c r="B6650" s="33">
        <v>10.6</v>
      </c>
    </row>
    <row r="6651" spans="1:2" x14ac:dyDescent="0.4">
      <c r="A6651" s="32">
        <v>17072</v>
      </c>
      <c r="B6651" s="33">
        <v>16.600000000000001</v>
      </c>
    </row>
    <row r="6652" spans="1:2" x14ac:dyDescent="0.4">
      <c r="A6652" s="32">
        <v>23588</v>
      </c>
      <c r="B6652" s="33">
        <v>21.8</v>
      </c>
    </row>
    <row r="6653" spans="1:2" x14ac:dyDescent="0.4">
      <c r="A6653" s="32">
        <v>17074</v>
      </c>
      <c r="B6653" s="33">
        <v>20.3</v>
      </c>
    </row>
    <row r="6654" spans="1:2" x14ac:dyDescent="0.4">
      <c r="A6654" s="32">
        <v>32807</v>
      </c>
      <c r="B6654" s="33">
        <v>4.9000000000000004</v>
      </c>
    </row>
    <row r="6655" spans="1:2" x14ac:dyDescent="0.4">
      <c r="A6655" s="32">
        <v>31351</v>
      </c>
      <c r="B6655" s="33">
        <v>8.9</v>
      </c>
    </row>
    <row r="6656" spans="1:2" x14ac:dyDescent="0.4">
      <c r="A6656" s="32">
        <v>23587</v>
      </c>
      <c r="B6656" s="33">
        <v>25.9</v>
      </c>
    </row>
    <row r="6657" spans="1:2" x14ac:dyDescent="0.4">
      <c r="A6657" s="32">
        <v>23590</v>
      </c>
      <c r="B6657" s="33">
        <v>12.5</v>
      </c>
    </row>
    <row r="6658" spans="1:2" x14ac:dyDescent="0.4">
      <c r="A6658" s="32">
        <v>17062</v>
      </c>
      <c r="B6658" s="33">
        <v>3.5</v>
      </c>
    </row>
    <row r="6659" spans="1:2" x14ac:dyDescent="0.4">
      <c r="A6659" s="32">
        <v>16947</v>
      </c>
      <c r="B6659" s="33">
        <v>7.3</v>
      </c>
    </row>
    <row r="6660" spans="1:2" x14ac:dyDescent="0.4">
      <c r="A6660" s="32">
        <v>29849</v>
      </c>
      <c r="B6660" s="33">
        <v>22.6</v>
      </c>
    </row>
    <row r="6661" spans="1:2" x14ac:dyDescent="0.4">
      <c r="A6661" s="32">
        <v>31780</v>
      </c>
      <c r="B6661" s="33">
        <v>24.2</v>
      </c>
    </row>
    <row r="6662" spans="1:2" x14ac:dyDescent="0.4">
      <c r="A6662" s="32">
        <v>29855</v>
      </c>
      <c r="B6662" s="33">
        <v>33.700000000000003</v>
      </c>
    </row>
    <row r="6663" spans="1:2" x14ac:dyDescent="0.4">
      <c r="A6663" s="32">
        <v>32379</v>
      </c>
      <c r="B6663" s="33">
        <v>7.2</v>
      </c>
    </row>
    <row r="6664" spans="1:2" x14ac:dyDescent="0.4">
      <c r="A6664" s="32">
        <v>32806</v>
      </c>
      <c r="B6664" s="33">
        <v>19.899999999999999</v>
      </c>
    </row>
    <row r="6665" spans="1:2" x14ac:dyDescent="0.4">
      <c r="A6665" s="32">
        <v>17081</v>
      </c>
      <c r="B6665" s="33">
        <v>19.600000000000001</v>
      </c>
    </row>
    <row r="6666" spans="1:2" x14ac:dyDescent="0.4">
      <c r="A6666" s="32">
        <v>16944</v>
      </c>
      <c r="B6666" s="33">
        <v>4.5</v>
      </c>
    </row>
    <row r="6667" spans="1:2" x14ac:dyDescent="0.4">
      <c r="A6667" s="32">
        <v>16955</v>
      </c>
      <c r="B6667" s="33">
        <v>5.8</v>
      </c>
    </row>
    <row r="6668" spans="1:2" x14ac:dyDescent="0.4">
      <c r="A6668" s="32">
        <v>17082</v>
      </c>
      <c r="B6668" s="33">
        <v>5.2</v>
      </c>
    </row>
    <row r="6669" spans="1:2" x14ac:dyDescent="0.4">
      <c r="A6669" s="32">
        <v>23592</v>
      </c>
      <c r="B6669" s="33">
        <v>16.899999999999999</v>
      </c>
    </row>
    <row r="6670" spans="1:2" x14ac:dyDescent="0.4">
      <c r="A6670" s="32">
        <v>23591</v>
      </c>
      <c r="B6670" s="33">
        <v>17.399999999999999</v>
      </c>
    </row>
    <row r="6671" spans="1:2" x14ac:dyDescent="0.4">
      <c r="A6671" s="32">
        <v>16948</v>
      </c>
      <c r="B6671" s="33">
        <v>13.9</v>
      </c>
    </row>
    <row r="6672" spans="1:2" x14ac:dyDescent="0.4">
      <c r="A6672" s="32">
        <v>31363</v>
      </c>
      <c r="B6672" s="33">
        <v>17.5</v>
      </c>
    </row>
    <row r="6673" spans="1:2" x14ac:dyDescent="0.4">
      <c r="A6673" s="32">
        <v>31364</v>
      </c>
      <c r="B6673" s="33">
        <v>11.5</v>
      </c>
    </row>
    <row r="6674" spans="1:2" x14ac:dyDescent="0.4">
      <c r="A6674" s="32">
        <v>10389</v>
      </c>
      <c r="B6674" s="33">
        <v>4.4000000000000004</v>
      </c>
    </row>
    <row r="6675" spans="1:2" x14ac:dyDescent="0.4">
      <c r="A6675" s="32">
        <v>18328</v>
      </c>
      <c r="B6675" s="33">
        <v>9.8000000000000007</v>
      </c>
    </row>
    <row r="6676" spans="1:2" x14ac:dyDescent="0.4">
      <c r="A6676" s="32">
        <v>10317</v>
      </c>
      <c r="B6676" s="33">
        <v>3</v>
      </c>
    </row>
    <row r="6677" spans="1:2" x14ac:dyDescent="0.4">
      <c r="A6677" s="32">
        <v>12671</v>
      </c>
      <c r="B6677" s="33">
        <v>2.5</v>
      </c>
    </row>
    <row r="6678" spans="1:2" x14ac:dyDescent="0.4">
      <c r="A6678" s="32">
        <v>10260</v>
      </c>
      <c r="B6678" s="33">
        <v>1.5</v>
      </c>
    </row>
    <row r="6679" spans="1:2" x14ac:dyDescent="0.4">
      <c r="A6679" s="32">
        <v>10297</v>
      </c>
      <c r="B6679" s="33">
        <v>3.5</v>
      </c>
    </row>
    <row r="6680" spans="1:2" x14ac:dyDescent="0.4">
      <c r="A6680" s="32">
        <v>27423</v>
      </c>
      <c r="B6680" s="33">
        <v>1.3</v>
      </c>
    </row>
    <row r="6681" spans="1:2" x14ac:dyDescent="0.4">
      <c r="A6681" s="32">
        <v>10390</v>
      </c>
      <c r="B6681" s="33">
        <v>3.8</v>
      </c>
    </row>
    <row r="6682" spans="1:2" x14ac:dyDescent="0.4">
      <c r="A6682" s="32">
        <v>10318</v>
      </c>
      <c r="B6682" s="33">
        <v>3</v>
      </c>
    </row>
    <row r="6683" spans="1:2" x14ac:dyDescent="0.4">
      <c r="A6683" s="32">
        <v>12654</v>
      </c>
      <c r="B6683" s="33">
        <v>6.2</v>
      </c>
    </row>
    <row r="6684" spans="1:2" x14ac:dyDescent="0.4">
      <c r="A6684" s="32">
        <v>12670</v>
      </c>
      <c r="B6684" s="33">
        <v>2.1</v>
      </c>
    </row>
    <row r="6685" spans="1:2" x14ac:dyDescent="0.4">
      <c r="A6685" s="32">
        <v>10261</v>
      </c>
      <c r="B6685" s="33">
        <v>1.5</v>
      </c>
    </row>
    <row r="6686" spans="1:2" x14ac:dyDescent="0.4">
      <c r="A6686" s="32">
        <v>10298</v>
      </c>
      <c r="B6686" s="33">
        <v>4.2</v>
      </c>
    </row>
    <row r="6687" spans="1:2" x14ac:dyDescent="0.4">
      <c r="A6687" s="32">
        <v>29726</v>
      </c>
      <c r="B6687" s="33">
        <v>6.5</v>
      </c>
    </row>
    <row r="6688" spans="1:2" x14ac:dyDescent="0.4">
      <c r="A6688" s="32">
        <v>27434</v>
      </c>
      <c r="B6688" s="33">
        <v>1.2</v>
      </c>
    </row>
    <row r="6689" spans="1:2" x14ac:dyDescent="0.4">
      <c r="A6689" s="32">
        <v>27447</v>
      </c>
      <c r="B6689" s="33">
        <v>5.8</v>
      </c>
    </row>
    <row r="6690" spans="1:2" x14ac:dyDescent="0.4">
      <c r="A6690" s="32">
        <v>30502</v>
      </c>
      <c r="B6690" s="33">
        <v>6.5</v>
      </c>
    </row>
    <row r="6691" spans="1:2" x14ac:dyDescent="0.4">
      <c r="A6691" s="32">
        <v>18288</v>
      </c>
      <c r="B6691" s="33">
        <v>0</v>
      </c>
    </row>
    <row r="6692" spans="1:2" x14ac:dyDescent="0.4">
      <c r="A6692" s="32">
        <v>11970</v>
      </c>
      <c r="B6692" s="33">
        <v>24</v>
      </c>
    </row>
    <row r="6693" spans="1:2" x14ac:dyDescent="0.4">
      <c r="A6693" s="32">
        <v>23189</v>
      </c>
      <c r="B6693" s="33">
        <v>8.1999999999999993</v>
      </c>
    </row>
    <row r="6694" spans="1:2" x14ac:dyDescent="0.4">
      <c r="A6694" s="32">
        <v>22718</v>
      </c>
      <c r="B6694" s="33">
        <v>1</v>
      </c>
    </row>
    <row r="6695" spans="1:2" x14ac:dyDescent="0.4">
      <c r="A6695" s="32">
        <v>28389</v>
      </c>
      <c r="B6695" s="33">
        <v>0</v>
      </c>
    </row>
    <row r="6696" spans="1:2" x14ac:dyDescent="0.4">
      <c r="A6696" s="32">
        <v>29768</v>
      </c>
      <c r="B6696" s="33">
        <v>31.9</v>
      </c>
    </row>
    <row r="6697" spans="1:2" x14ac:dyDescent="0.4">
      <c r="A6697" s="32">
        <v>29769</v>
      </c>
      <c r="B6697" s="33">
        <v>31.9</v>
      </c>
    </row>
    <row r="6698" spans="1:2" x14ac:dyDescent="0.4">
      <c r="A6698" s="32">
        <v>28606</v>
      </c>
      <c r="B6698" s="33">
        <v>10.4</v>
      </c>
    </row>
    <row r="6699" spans="1:2" x14ac:dyDescent="0.4">
      <c r="A6699" s="32">
        <v>2015104</v>
      </c>
      <c r="B6699" s="33">
        <v>22</v>
      </c>
    </row>
    <row r="6700" spans="1:2" x14ac:dyDescent="0.4">
      <c r="A6700" s="32">
        <v>17485</v>
      </c>
      <c r="B6700" s="33">
        <v>15</v>
      </c>
    </row>
    <row r="6701" spans="1:2" x14ac:dyDescent="0.4">
      <c r="A6701" s="32">
        <v>17486</v>
      </c>
      <c r="B6701" s="33">
        <v>15</v>
      </c>
    </row>
    <row r="6702" spans="1:2" x14ac:dyDescent="0.4">
      <c r="A6702" s="32">
        <v>22738</v>
      </c>
      <c r="B6702" s="33">
        <v>6</v>
      </c>
    </row>
    <row r="6703" spans="1:2" x14ac:dyDescent="0.4">
      <c r="A6703" s="32">
        <v>23455</v>
      </c>
      <c r="B6703" s="33">
        <v>7.2</v>
      </c>
    </row>
    <row r="6704" spans="1:2" x14ac:dyDescent="0.4">
      <c r="A6704" s="32">
        <v>32038</v>
      </c>
      <c r="B6704" s="33">
        <v>19.899999999999999</v>
      </c>
    </row>
    <row r="6705" spans="1:2" x14ac:dyDescent="0.4">
      <c r="A6705" s="32">
        <v>31942</v>
      </c>
      <c r="B6705" s="33">
        <v>49.2</v>
      </c>
    </row>
    <row r="6706" spans="1:2" x14ac:dyDescent="0.4">
      <c r="A6706" s="32">
        <v>29892</v>
      </c>
      <c r="B6706" s="33">
        <v>28.9</v>
      </c>
    </row>
    <row r="6707" spans="1:2" x14ac:dyDescent="0.4">
      <c r="A6707" s="32">
        <v>29893</v>
      </c>
      <c r="B6707" s="33">
        <v>28.9</v>
      </c>
    </row>
    <row r="6708" spans="1:2" x14ac:dyDescent="0.4">
      <c r="A6708" s="32">
        <v>28166</v>
      </c>
      <c r="B6708" s="33">
        <v>31.9</v>
      </c>
    </row>
    <row r="6709" spans="1:2" x14ac:dyDescent="0.4">
      <c r="A6709" s="32">
        <v>28167</v>
      </c>
      <c r="B6709" s="33">
        <v>28.9</v>
      </c>
    </row>
    <row r="6710" spans="1:2" x14ac:dyDescent="0.4">
      <c r="A6710" s="32">
        <v>29894</v>
      </c>
      <c r="B6710" s="33">
        <v>28.9</v>
      </c>
    </row>
    <row r="6711" spans="1:2" x14ac:dyDescent="0.4">
      <c r="A6711" s="32">
        <v>15889</v>
      </c>
      <c r="B6711" s="33">
        <v>38.9</v>
      </c>
    </row>
    <row r="6712" spans="1:2" x14ac:dyDescent="0.4">
      <c r="A6712" s="32">
        <v>15908</v>
      </c>
      <c r="B6712" s="33">
        <v>25</v>
      </c>
    </row>
    <row r="6713" spans="1:2" x14ac:dyDescent="0.4">
      <c r="A6713" s="32">
        <v>15894</v>
      </c>
      <c r="B6713" s="33">
        <v>31.9</v>
      </c>
    </row>
    <row r="6714" spans="1:2" x14ac:dyDescent="0.4">
      <c r="A6714" s="32">
        <v>15893</v>
      </c>
      <c r="B6714" s="33">
        <v>23.2</v>
      </c>
    </row>
    <row r="6715" spans="1:2" x14ac:dyDescent="0.4">
      <c r="A6715" s="32">
        <v>15892</v>
      </c>
      <c r="B6715" s="33">
        <v>36.299999999999997</v>
      </c>
    </row>
    <row r="6716" spans="1:2" x14ac:dyDescent="0.4">
      <c r="A6716" s="32">
        <v>15891</v>
      </c>
      <c r="B6716" s="33">
        <v>23.9</v>
      </c>
    </row>
    <row r="6717" spans="1:2" x14ac:dyDescent="0.4">
      <c r="A6717" s="32">
        <v>32194</v>
      </c>
      <c r="B6717" s="33">
        <v>39.9</v>
      </c>
    </row>
    <row r="6718" spans="1:2" x14ac:dyDescent="0.4">
      <c r="A6718" s="32">
        <v>32193</v>
      </c>
      <c r="B6718" s="33">
        <v>27.6</v>
      </c>
    </row>
    <row r="6719" spans="1:2" x14ac:dyDescent="0.4">
      <c r="A6719" s="32">
        <v>30600</v>
      </c>
      <c r="B6719" s="33">
        <v>41.9</v>
      </c>
    </row>
    <row r="6720" spans="1:2" x14ac:dyDescent="0.4">
      <c r="A6720" s="32">
        <v>30602</v>
      </c>
      <c r="B6720" s="33">
        <v>45.9</v>
      </c>
    </row>
    <row r="6721" spans="1:2" x14ac:dyDescent="0.4">
      <c r="A6721" s="32">
        <v>30601</v>
      </c>
      <c r="B6721" s="33">
        <v>25.9</v>
      </c>
    </row>
    <row r="6722" spans="1:2" x14ac:dyDescent="0.4">
      <c r="A6722" s="32">
        <v>10991</v>
      </c>
      <c r="B6722" s="33">
        <v>8.9</v>
      </c>
    </row>
    <row r="6723" spans="1:2" x14ac:dyDescent="0.4">
      <c r="A6723" s="32">
        <v>27969</v>
      </c>
      <c r="B6723" s="33">
        <v>10.6</v>
      </c>
    </row>
    <row r="6724" spans="1:2" x14ac:dyDescent="0.4">
      <c r="A6724" s="32">
        <v>10990</v>
      </c>
      <c r="B6724" s="33">
        <v>10.9</v>
      </c>
    </row>
    <row r="6725" spans="1:2" x14ac:dyDescent="0.4">
      <c r="A6725" s="32">
        <v>32775</v>
      </c>
      <c r="B6725" s="33">
        <v>25.9</v>
      </c>
    </row>
    <row r="6726" spans="1:2" x14ac:dyDescent="0.4">
      <c r="A6726" s="32">
        <v>32774</v>
      </c>
      <c r="B6726" s="33">
        <v>25.9</v>
      </c>
    </row>
    <row r="6727" spans="1:2" x14ac:dyDescent="0.4">
      <c r="A6727" s="32">
        <v>32776</v>
      </c>
      <c r="B6727" s="33">
        <v>25.9</v>
      </c>
    </row>
    <row r="6728" spans="1:2" x14ac:dyDescent="0.4">
      <c r="A6728" s="32">
        <v>28673</v>
      </c>
      <c r="B6728" s="33">
        <v>46.9</v>
      </c>
    </row>
    <row r="6729" spans="1:2" x14ac:dyDescent="0.4">
      <c r="A6729" s="32">
        <v>10761</v>
      </c>
      <c r="B6729" s="33">
        <v>50.9</v>
      </c>
    </row>
    <row r="6730" spans="1:2" x14ac:dyDescent="0.4">
      <c r="A6730" s="32">
        <v>11259</v>
      </c>
      <c r="B6730" s="33">
        <v>19.899999999999999</v>
      </c>
    </row>
    <row r="6731" spans="1:2" x14ac:dyDescent="0.4">
      <c r="A6731" s="32">
        <v>23212</v>
      </c>
      <c r="B6731" s="33">
        <v>36.5</v>
      </c>
    </row>
    <row r="6732" spans="1:2" x14ac:dyDescent="0.4">
      <c r="A6732" s="32">
        <v>31744</v>
      </c>
      <c r="B6732" s="33">
        <v>36.9</v>
      </c>
    </row>
    <row r="6733" spans="1:2" x14ac:dyDescent="0.4">
      <c r="A6733" s="32">
        <v>22706</v>
      </c>
      <c r="B6733" s="33">
        <v>16.600000000000001</v>
      </c>
    </row>
    <row r="6734" spans="1:2" x14ac:dyDescent="0.4">
      <c r="A6734" s="32">
        <v>22665</v>
      </c>
      <c r="B6734" s="33">
        <v>9.9</v>
      </c>
    </row>
    <row r="6735" spans="1:2" x14ac:dyDescent="0.4">
      <c r="A6735" s="32">
        <v>31304</v>
      </c>
      <c r="B6735" s="33">
        <v>20.5</v>
      </c>
    </row>
    <row r="6736" spans="1:2" x14ac:dyDescent="0.4">
      <c r="A6736" s="32">
        <v>27300</v>
      </c>
      <c r="B6736" s="33">
        <v>21</v>
      </c>
    </row>
    <row r="6737" spans="1:2" x14ac:dyDescent="0.4">
      <c r="A6737" s="32">
        <v>11334</v>
      </c>
      <c r="B6737" s="33">
        <v>29.5</v>
      </c>
    </row>
    <row r="6738" spans="1:2" x14ac:dyDescent="0.4">
      <c r="A6738" s="32">
        <v>22666</v>
      </c>
      <c r="B6738" s="33">
        <v>23.9</v>
      </c>
    </row>
    <row r="6739" spans="1:2" x14ac:dyDescent="0.4">
      <c r="A6739" s="32">
        <v>23210</v>
      </c>
      <c r="B6739" s="33">
        <v>28.5</v>
      </c>
    </row>
    <row r="6740" spans="1:2" x14ac:dyDescent="0.4">
      <c r="A6740" s="32">
        <v>31357</v>
      </c>
      <c r="B6740" s="33">
        <v>51.9</v>
      </c>
    </row>
    <row r="6741" spans="1:2" x14ac:dyDescent="0.4">
      <c r="A6741" s="32">
        <v>31336</v>
      </c>
      <c r="B6741" s="33">
        <v>51.9</v>
      </c>
    </row>
    <row r="6742" spans="1:2" x14ac:dyDescent="0.4">
      <c r="A6742" s="32">
        <v>14193</v>
      </c>
      <c r="B6742" s="33">
        <v>19.5</v>
      </c>
    </row>
    <row r="6743" spans="1:2" x14ac:dyDescent="0.4">
      <c r="A6743" s="32">
        <v>10857</v>
      </c>
      <c r="B6743" s="33">
        <v>33.5</v>
      </c>
    </row>
    <row r="6744" spans="1:2" x14ac:dyDescent="0.4">
      <c r="A6744" s="32">
        <v>10855</v>
      </c>
      <c r="B6744" s="33">
        <v>33.5</v>
      </c>
    </row>
    <row r="6745" spans="1:2" x14ac:dyDescent="0.4">
      <c r="A6745" s="32">
        <v>10854</v>
      </c>
      <c r="B6745" s="33">
        <v>32.9</v>
      </c>
    </row>
    <row r="6746" spans="1:2" x14ac:dyDescent="0.4">
      <c r="A6746" s="32">
        <v>10859</v>
      </c>
      <c r="B6746" s="33">
        <v>32.9</v>
      </c>
    </row>
    <row r="6747" spans="1:2" x14ac:dyDescent="0.4">
      <c r="A6747" s="32">
        <v>10858</v>
      </c>
      <c r="B6747" s="33">
        <v>32.9</v>
      </c>
    </row>
    <row r="6748" spans="1:2" x14ac:dyDescent="0.4">
      <c r="A6748" s="32">
        <v>17184</v>
      </c>
      <c r="B6748" s="33">
        <v>44.9</v>
      </c>
    </row>
    <row r="6749" spans="1:2" x14ac:dyDescent="0.4">
      <c r="A6749" s="32">
        <v>15470</v>
      </c>
      <c r="B6749" s="33">
        <v>20.6</v>
      </c>
    </row>
    <row r="6750" spans="1:2" x14ac:dyDescent="0.4">
      <c r="A6750" s="32">
        <v>15471</v>
      </c>
      <c r="B6750" s="33">
        <v>15.9</v>
      </c>
    </row>
    <row r="6751" spans="1:2" x14ac:dyDescent="0.4">
      <c r="A6751" s="32">
        <v>32773</v>
      </c>
      <c r="B6751" s="33">
        <v>0</v>
      </c>
    </row>
    <row r="6752" spans="1:2" x14ac:dyDescent="0.4">
      <c r="A6752" s="32">
        <v>32569</v>
      </c>
      <c r="B6752" s="33">
        <v>22.9</v>
      </c>
    </row>
    <row r="6753" spans="1:2" x14ac:dyDescent="0.4">
      <c r="A6753" s="32">
        <v>30584</v>
      </c>
      <c r="B6753" s="33">
        <v>9.4</v>
      </c>
    </row>
    <row r="6754" spans="1:2" x14ac:dyDescent="0.4">
      <c r="A6754" s="32">
        <v>30583</v>
      </c>
      <c r="B6754" s="33">
        <v>9.4</v>
      </c>
    </row>
    <row r="6755" spans="1:2" x14ac:dyDescent="0.4">
      <c r="A6755" s="32">
        <v>30581</v>
      </c>
      <c r="B6755" s="33">
        <v>22.6</v>
      </c>
    </row>
    <row r="6756" spans="1:2" x14ac:dyDescent="0.4">
      <c r="A6756" s="32">
        <v>30586</v>
      </c>
      <c r="B6756" s="33">
        <v>22.6</v>
      </c>
    </row>
    <row r="6757" spans="1:2" x14ac:dyDescent="0.4">
      <c r="A6757" s="32">
        <v>30585</v>
      </c>
      <c r="B6757" s="33">
        <v>22.6</v>
      </c>
    </row>
    <row r="6758" spans="1:2" x14ac:dyDescent="0.4">
      <c r="A6758" s="32">
        <v>30579</v>
      </c>
      <c r="B6758" s="33">
        <v>22.6</v>
      </c>
    </row>
    <row r="6759" spans="1:2" x14ac:dyDescent="0.4">
      <c r="A6759" s="32">
        <v>30580</v>
      </c>
      <c r="B6759" s="33">
        <v>22.6</v>
      </c>
    </row>
    <row r="6760" spans="1:2" x14ac:dyDescent="0.4">
      <c r="A6760" s="32">
        <v>29712</v>
      </c>
      <c r="B6760" s="33">
        <v>0.3</v>
      </c>
    </row>
    <row r="6761" spans="1:2" x14ac:dyDescent="0.4">
      <c r="A6761" s="32">
        <v>29710</v>
      </c>
      <c r="B6761" s="33">
        <v>0.3</v>
      </c>
    </row>
    <row r="6762" spans="1:2" x14ac:dyDescent="0.4">
      <c r="A6762" s="32">
        <v>10319</v>
      </c>
      <c r="B6762" s="33">
        <v>3.2</v>
      </c>
    </row>
    <row r="6763" spans="1:2" x14ac:dyDescent="0.4">
      <c r="A6763" s="32">
        <v>27435</v>
      </c>
      <c r="B6763" s="33">
        <v>1</v>
      </c>
    </row>
    <row r="6764" spans="1:2" x14ac:dyDescent="0.4">
      <c r="A6764" s="32">
        <v>10263</v>
      </c>
      <c r="B6764" s="33">
        <v>1.5</v>
      </c>
    </row>
    <row r="6765" spans="1:2" x14ac:dyDescent="0.4">
      <c r="A6765" s="32">
        <v>27446</v>
      </c>
      <c r="B6765" s="33">
        <v>6.9</v>
      </c>
    </row>
    <row r="6766" spans="1:2" x14ac:dyDescent="0.4">
      <c r="A6766" s="32">
        <v>12650</v>
      </c>
      <c r="B6766" s="33">
        <v>7.8</v>
      </c>
    </row>
    <row r="6767" spans="1:2" x14ac:dyDescent="0.4">
      <c r="A6767" s="32">
        <v>12666</v>
      </c>
      <c r="B6767" s="33">
        <v>2.1</v>
      </c>
    </row>
    <row r="6768" spans="1:2" x14ac:dyDescent="0.4">
      <c r="A6768" s="32">
        <v>17806</v>
      </c>
      <c r="B6768" s="33">
        <v>2.6</v>
      </c>
    </row>
    <row r="6769" spans="1:2" x14ac:dyDescent="0.4">
      <c r="A6769" s="32">
        <v>28366</v>
      </c>
      <c r="B6769" s="33">
        <v>2.8</v>
      </c>
    </row>
    <row r="6770" spans="1:2" x14ac:dyDescent="0.4">
      <c r="A6770" s="32">
        <v>16447</v>
      </c>
      <c r="B6770" s="33">
        <v>2</v>
      </c>
    </row>
    <row r="6771" spans="1:2" x14ac:dyDescent="0.4">
      <c r="A6771" s="32">
        <v>12067</v>
      </c>
      <c r="B6771" s="33">
        <v>2.6</v>
      </c>
    </row>
    <row r="6772" spans="1:2" x14ac:dyDescent="0.4">
      <c r="A6772" s="32">
        <v>12065</v>
      </c>
      <c r="B6772" s="33">
        <v>2.9</v>
      </c>
    </row>
    <row r="6773" spans="1:2" x14ac:dyDescent="0.4">
      <c r="A6773" s="32">
        <v>12068</v>
      </c>
      <c r="B6773" s="33">
        <v>3.8</v>
      </c>
    </row>
    <row r="6774" spans="1:2" x14ac:dyDescent="0.4">
      <c r="A6774" s="32">
        <v>16446</v>
      </c>
      <c r="B6774" s="33">
        <v>4</v>
      </c>
    </row>
    <row r="6775" spans="1:2" x14ac:dyDescent="0.4">
      <c r="A6775" s="32">
        <v>10139</v>
      </c>
      <c r="B6775" s="33">
        <v>4.5</v>
      </c>
    </row>
    <row r="6776" spans="1:2" x14ac:dyDescent="0.4">
      <c r="A6776" s="32">
        <v>2027815</v>
      </c>
      <c r="B6776" s="33">
        <v>7.5</v>
      </c>
    </row>
    <row r="6777" spans="1:2" x14ac:dyDescent="0.4">
      <c r="A6777" s="32">
        <v>10633</v>
      </c>
      <c r="B6777" s="33">
        <v>6.5</v>
      </c>
    </row>
    <row r="6778" spans="1:2" x14ac:dyDescent="0.4">
      <c r="A6778" s="32">
        <v>10653</v>
      </c>
      <c r="B6778" s="33">
        <v>6.4</v>
      </c>
    </row>
    <row r="6779" spans="1:2" x14ac:dyDescent="0.4">
      <c r="A6779" s="32">
        <v>15939</v>
      </c>
      <c r="B6779" s="33">
        <v>3.5</v>
      </c>
    </row>
    <row r="6780" spans="1:2" x14ac:dyDescent="0.4">
      <c r="A6780" s="32">
        <v>10643</v>
      </c>
      <c r="B6780" s="33">
        <v>6.6</v>
      </c>
    </row>
    <row r="6781" spans="1:2" x14ac:dyDescent="0.4">
      <c r="A6781" s="32">
        <v>2031374</v>
      </c>
      <c r="B6781" s="33">
        <v>9.9</v>
      </c>
    </row>
    <row r="6782" spans="1:2" x14ac:dyDescent="0.4">
      <c r="A6782" s="32">
        <v>32040</v>
      </c>
      <c r="B6782" s="33">
        <v>9</v>
      </c>
    </row>
    <row r="6783" spans="1:2" x14ac:dyDescent="0.4">
      <c r="A6783" s="32">
        <v>32041</v>
      </c>
      <c r="B6783" s="33">
        <v>13.9</v>
      </c>
    </row>
    <row r="6784" spans="1:2" x14ac:dyDescent="0.4">
      <c r="A6784" s="32">
        <v>10479</v>
      </c>
      <c r="B6784" s="33">
        <v>10.199999999999999</v>
      </c>
    </row>
    <row r="6785" spans="1:2" x14ac:dyDescent="0.4">
      <c r="A6785" s="32">
        <v>10480</v>
      </c>
      <c r="B6785" s="33">
        <v>12.9</v>
      </c>
    </row>
    <row r="6786" spans="1:2" x14ac:dyDescent="0.4">
      <c r="A6786" s="32">
        <v>18527</v>
      </c>
      <c r="B6786" s="33">
        <v>4</v>
      </c>
    </row>
    <row r="6787" spans="1:2" x14ac:dyDescent="0.4">
      <c r="A6787" s="32">
        <v>15291</v>
      </c>
      <c r="B6787" s="33">
        <v>4.2</v>
      </c>
    </row>
    <row r="6788" spans="1:2" x14ac:dyDescent="0.4">
      <c r="A6788" s="32">
        <v>2011524</v>
      </c>
      <c r="B6788" s="33">
        <v>18</v>
      </c>
    </row>
    <row r="6789" spans="1:2" x14ac:dyDescent="0.4">
      <c r="A6789" s="32">
        <v>2027165</v>
      </c>
      <c r="B6789" s="33">
        <v>12</v>
      </c>
    </row>
    <row r="6790" spans="1:2" x14ac:dyDescent="0.4">
      <c r="A6790" s="32">
        <v>17357</v>
      </c>
      <c r="B6790" s="33">
        <v>18.600000000000001</v>
      </c>
    </row>
    <row r="6791" spans="1:2" x14ac:dyDescent="0.4">
      <c r="A6791" s="32">
        <v>13379</v>
      </c>
      <c r="B6791" s="33">
        <v>60</v>
      </c>
    </row>
    <row r="6792" spans="1:2" x14ac:dyDescent="0.4">
      <c r="A6792" s="32">
        <v>13377</v>
      </c>
      <c r="B6792" s="33">
        <v>9.6</v>
      </c>
    </row>
    <row r="6793" spans="1:2" x14ac:dyDescent="0.4">
      <c r="A6793" s="32">
        <v>16961</v>
      </c>
      <c r="B6793" s="33">
        <v>8.5</v>
      </c>
    </row>
    <row r="6794" spans="1:2" x14ac:dyDescent="0.4">
      <c r="A6794" s="32">
        <v>16960</v>
      </c>
      <c r="B6794" s="33">
        <v>8.5</v>
      </c>
    </row>
    <row r="6795" spans="1:2" x14ac:dyDescent="0.4">
      <c r="A6795" s="32">
        <v>16962</v>
      </c>
      <c r="B6795" s="33">
        <v>8.5</v>
      </c>
    </row>
    <row r="6796" spans="1:2" x14ac:dyDescent="0.4">
      <c r="A6796" s="32">
        <v>16956</v>
      </c>
      <c r="B6796" s="33">
        <v>2.9</v>
      </c>
    </row>
    <row r="6797" spans="1:2" x14ac:dyDescent="0.4">
      <c r="A6797" s="32">
        <v>16943</v>
      </c>
      <c r="B6797" s="33">
        <v>16.2</v>
      </c>
    </row>
    <row r="6798" spans="1:2" x14ac:dyDescent="0.4">
      <c r="A6798" s="32">
        <v>18334</v>
      </c>
      <c r="B6798" s="33">
        <v>3</v>
      </c>
    </row>
    <row r="6799" spans="1:2" x14ac:dyDescent="0.4">
      <c r="A6799" s="32">
        <v>18416</v>
      </c>
      <c r="B6799" s="33">
        <v>3</v>
      </c>
    </row>
    <row r="6800" spans="1:2" x14ac:dyDescent="0.4">
      <c r="A6800" s="32">
        <v>18325</v>
      </c>
      <c r="B6800" s="33">
        <v>3.5</v>
      </c>
    </row>
    <row r="6801" spans="1:2" x14ac:dyDescent="0.4">
      <c r="A6801" s="32">
        <v>11624</v>
      </c>
      <c r="B6801" s="33">
        <v>1.8</v>
      </c>
    </row>
    <row r="6802" spans="1:2" x14ac:dyDescent="0.4">
      <c r="A6802" s="32">
        <v>17909</v>
      </c>
      <c r="B6802" s="33">
        <v>17.899999999999999</v>
      </c>
    </row>
    <row r="6803" spans="1:2" x14ac:dyDescent="0.4">
      <c r="A6803" s="32">
        <v>11181</v>
      </c>
      <c r="B6803" s="33">
        <v>12.6</v>
      </c>
    </row>
    <row r="6804" spans="1:2" x14ac:dyDescent="0.4">
      <c r="A6804" s="32">
        <v>11200</v>
      </c>
      <c r="B6804" s="33">
        <v>12</v>
      </c>
    </row>
    <row r="6805" spans="1:2" x14ac:dyDescent="0.4">
      <c r="A6805" s="32">
        <v>23657</v>
      </c>
      <c r="B6805" s="33">
        <v>13</v>
      </c>
    </row>
    <row r="6806" spans="1:2" x14ac:dyDescent="0.4">
      <c r="A6806" s="32">
        <v>28496</v>
      </c>
      <c r="B6806" s="33">
        <v>11</v>
      </c>
    </row>
    <row r="6807" spans="1:2" x14ac:dyDescent="0.4">
      <c r="A6807" s="32">
        <v>11182</v>
      </c>
      <c r="B6807" s="33">
        <v>12.9</v>
      </c>
    </row>
    <row r="6808" spans="1:2" x14ac:dyDescent="0.4">
      <c r="A6808" s="32">
        <v>11175</v>
      </c>
      <c r="B6808" s="33">
        <v>8.9</v>
      </c>
    </row>
    <row r="6809" spans="1:2" x14ac:dyDescent="0.4">
      <c r="A6809" s="32">
        <v>23170</v>
      </c>
      <c r="B6809" s="33">
        <v>6.9</v>
      </c>
    </row>
    <row r="6810" spans="1:2" x14ac:dyDescent="0.4">
      <c r="A6810" s="32">
        <v>2027611</v>
      </c>
      <c r="B6810" s="33">
        <v>9</v>
      </c>
    </row>
    <row r="6811" spans="1:2" x14ac:dyDescent="0.4">
      <c r="A6811" s="32">
        <v>2027600</v>
      </c>
      <c r="B6811" s="33">
        <v>9.5</v>
      </c>
    </row>
    <row r="6812" spans="1:2" x14ac:dyDescent="0.4">
      <c r="A6812" s="32">
        <v>2011634</v>
      </c>
      <c r="B6812" s="33">
        <v>9</v>
      </c>
    </row>
    <row r="6813" spans="1:2" x14ac:dyDescent="0.4">
      <c r="A6813" s="32">
        <v>2032473</v>
      </c>
      <c r="B6813" s="33">
        <v>8.9</v>
      </c>
    </row>
    <row r="6814" spans="1:2" x14ac:dyDescent="0.4">
      <c r="A6814" s="32">
        <v>2018389</v>
      </c>
      <c r="B6814" s="33">
        <v>8.1999999999999993</v>
      </c>
    </row>
    <row r="6815" spans="1:2" x14ac:dyDescent="0.4">
      <c r="A6815" s="32">
        <v>23174</v>
      </c>
      <c r="B6815" s="33">
        <v>3.5</v>
      </c>
    </row>
    <row r="6816" spans="1:2" x14ac:dyDescent="0.4">
      <c r="A6816" s="32">
        <v>2027876</v>
      </c>
      <c r="B6816" s="33">
        <v>8</v>
      </c>
    </row>
    <row r="6817" spans="1:2" x14ac:dyDescent="0.4">
      <c r="A6817" s="32">
        <v>2011623</v>
      </c>
      <c r="B6817" s="33">
        <v>8</v>
      </c>
    </row>
    <row r="6818" spans="1:2" x14ac:dyDescent="0.4">
      <c r="A6818" s="32">
        <v>2000099</v>
      </c>
      <c r="B6818" s="33">
        <v>8</v>
      </c>
    </row>
    <row r="6819" spans="1:2" x14ac:dyDescent="0.4">
      <c r="A6819" s="32">
        <v>2032502</v>
      </c>
      <c r="B6819" s="33">
        <v>0.8</v>
      </c>
    </row>
    <row r="6820" spans="1:2" x14ac:dyDescent="0.4">
      <c r="A6820" s="32">
        <v>2022418</v>
      </c>
      <c r="B6820" s="33">
        <v>10</v>
      </c>
    </row>
    <row r="6821" spans="1:2" x14ac:dyDescent="0.4">
      <c r="A6821" s="32">
        <v>2018471</v>
      </c>
      <c r="B6821" s="33">
        <v>8.5</v>
      </c>
    </row>
    <row r="6822" spans="1:2" x14ac:dyDescent="0.4">
      <c r="A6822" s="32">
        <v>2027661</v>
      </c>
      <c r="B6822" s="33">
        <v>8</v>
      </c>
    </row>
    <row r="6823" spans="1:2" x14ac:dyDescent="0.4">
      <c r="A6823" s="32">
        <v>18548</v>
      </c>
      <c r="B6823" s="33">
        <v>3.5</v>
      </c>
    </row>
    <row r="6824" spans="1:2" x14ac:dyDescent="0.4">
      <c r="A6824" s="32">
        <v>22420</v>
      </c>
      <c r="B6824" s="33">
        <v>1.5</v>
      </c>
    </row>
    <row r="6825" spans="1:2" x14ac:dyDescent="0.4">
      <c r="A6825" s="32">
        <v>22421</v>
      </c>
      <c r="B6825" s="33">
        <v>3</v>
      </c>
    </row>
    <row r="6826" spans="1:2" x14ac:dyDescent="0.4">
      <c r="A6826" s="32">
        <v>11637</v>
      </c>
      <c r="B6826" s="33">
        <v>3</v>
      </c>
    </row>
    <row r="6827" spans="1:2" x14ac:dyDescent="0.4">
      <c r="A6827" s="32">
        <v>11636</v>
      </c>
      <c r="B6827" s="33">
        <v>3.5</v>
      </c>
    </row>
    <row r="6828" spans="1:2" x14ac:dyDescent="0.4">
      <c r="A6828" s="32">
        <v>2027819</v>
      </c>
      <c r="B6828" s="33">
        <v>10.5</v>
      </c>
    </row>
    <row r="6829" spans="1:2" x14ac:dyDescent="0.4">
      <c r="A6829" s="32">
        <v>2011630</v>
      </c>
      <c r="B6829" s="33">
        <v>8.5</v>
      </c>
    </row>
    <row r="6830" spans="1:2" x14ac:dyDescent="0.4">
      <c r="A6830" s="32">
        <v>29967</v>
      </c>
      <c r="B6830" s="33">
        <v>3.5</v>
      </c>
    </row>
    <row r="6831" spans="1:2" x14ac:dyDescent="0.4">
      <c r="A6831" s="32">
        <v>11199</v>
      </c>
      <c r="B6831" s="33">
        <v>10.9</v>
      </c>
    </row>
    <row r="6832" spans="1:2" x14ac:dyDescent="0.4">
      <c r="A6832" s="32">
        <v>2027950</v>
      </c>
      <c r="B6832" s="33">
        <v>8.5</v>
      </c>
    </row>
    <row r="6833" spans="1:2" x14ac:dyDescent="0.4">
      <c r="A6833" s="32">
        <v>2032435</v>
      </c>
      <c r="B6833" s="33">
        <v>8</v>
      </c>
    </row>
    <row r="6834" spans="1:2" x14ac:dyDescent="0.4">
      <c r="A6834" s="32">
        <v>2027656</v>
      </c>
      <c r="B6834" s="33">
        <v>9.5</v>
      </c>
    </row>
    <row r="6835" spans="1:2" x14ac:dyDescent="0.4">
      <c r="A6835" s="32">
        <v>18550</v>
      </c>
      <c r="B6835" s="33">
        <v>3</v>
      </c>
    </row>
    <row r="6836" spans="1:2" x14ac:dyDescent="0.4">
      <c r="A6836" s="32">
        <v>2018388</v>
      </c>
      <c r="B6836" s="33">
        <v>9</v>
      </c>
    </row>
    <row r="6837" spans="1:2" x14ac:dyDescent="0.4">
      <c r="A6837" s="32">
        <v>2025101</v>
      </c>
      <c r="B6837" s="33">
        <v>9</v>
      </c>
    </row>
    <row r="6838" spans="1:2" x14ac:dyDescent="0.4">
      <c r="A6838" s="32">
        <v>2011622</v>
      </c>
      <c r="B6838" s="33">
        <v>8</v>
      </c>
    </row>
    <row r="6839" spans="1:2" x14ac:dyDescent="0.4">
      <c r="A6839" s="32">
        <v>17904</v>
      </c>
      <c r="B6839" s="33">
        <v>11.9</v>
      </c>
    </row>
    <row r="6840" spans="1:2" x14ac:dyDescent="0.4">
      <c r="A6840" s="32">
        <v>28374</v>
      </c>
      <c r="B6840" s="33">
        <v>15.9</v>
      </c>
    </row>
    <row r="6841" spans="1:2" x14ac:dyDescent="0.4">
      <c r="A6841" s="32">
        <v>30492</v>
      </c>
      <c r="B6841" s="33">
        <v>5</v>
      </c>
    </row>
    <row r="6842" spans="1:2" x14ac:dyDescent="0.4">
      <c r="A6842" s="32">
        <v>2011627</v>
      </c>
      <c r="B6842" s="33">
        <v>8</v>
      </c>
    </row>
    <row r="6843" spans="1:2" x14ac:dyDescent="0.4">
      <c r="A6843" s="32">
        <v>11173</v>
      </c>
      <c r="B6843" s="33">
        <v>12.9</v>
      </c>
    </row>
    <row r="6844" spans="1:2" x14ac:dyDescent="0.4">
      <c r="A6844" s="32">
        <v>2027932</v>
      </c>
      <c r="B6844" s="33">
        <v>8.5</v>
      </c>
    </row>
    <row r="6845" spans="1:2" x14ac:dyDescent="0.4">
      <c r="A6845" s="32">
        <v>2027603</v>
      </c>
      <c r="B6845" s="33">
        <v>8.5</v>
      </c>
    </row>
    <row r="6846" spans="1:2" x14ac:dyDescent="0.4">
      <c r="A6846" s="32">
        <v>2011625</v>
      </c>
      <c r="B6846" s="33">
        <v>8</v>
      </c>
    </row>
    <row r="6847" spans="1:2" x14ac:dyDescent="0.4">
      <c r="A6847" s="32">
        <v>29966</v>
      </c>
      <c r="B6847" s="33">
        <v>4.2</v>
      </c>
    </row>
    <row r="6848" spans="1:2" x14ac:dyDescent="0.4">
      <c r="A6848" s="32">
        <v>27145</v>
      </c>
      <c r="B6848" s="33">
        <v>11.9</v>
      </c>
    </row>
    <row r="6849" spans="1:2" x14ac:dyDescent="0.4">
      <c r="A6849" s="32">
        <v>11284</v>
      </c>
      <c r="B6849" s="33">
        <v>8.9</v>
      </c>
    </row>
    <row r="6850" spans="1:2" x14ac:dyDescent="0.4">
      <c r="A6850" s="32">
        <v>10514</v>
      </c>
      <c r="B6850" s="33">
        <v>12</v>
      </c>
    </row>
    <row r="6851" spans="1:2" x14ac:dyDescent="0.4">
      <c r="A6851" s="32">
        <v>2018436</v>
      </c>
      <c r="B6851" s="33">
        <v>8.5</v>
      </c>
    </row>
    <row r="6852" spans="1:2" x14ac:dyDescent="0.4">
      <c r="A6852" s="32">
        <v>2011635</v>
      </c>
      <c r="B6852" s="33">
        <v>9.9</v>
      </c>
    </row>
    <row r="6853" spans="1:2" x14ac:dyDescent="0.4">
      <c r="A6853" s="32">
        <v>2022422</v>
      </c>
      <c r="B6853" s="33">
        <v>10.5</v>
      </c>
    </row>
    <row r="6854" spans="1:2" x14ac:dyDescent="0.4">
      <c r="A6854" s="32">
        <v>2027945</v>
      </c>
      <c r="B6854" s="33">
        <v>14</v>
      </c>
    </row>
    <row r="6855" spans="1:2" x14ac:dyDescent="0.4">
      <c r="A6855" s="32">
        <v>2027946</v>
      </c>
      <c r="B6855" s="33">
        <v>14</v>
      </c>
    </row>
    <row r="6856" spans="1:2" x14ac:dyDescent="0.4">
      <c r="A6856" s="32">
        <v>2027947</v>
      </c>
      <c r="B6856" s="33">
        <v>14</v>
      </c>
    </row>
    <row r="6857" spans="1:2" x14ac:dyDescent="0.4">
      <c r="A6857" s="32">
        <v>11185</v>
      </c>
      <c r="B6857" s="33">
        <v>12.5</v>
      </c>
    </row>
    <row r="6858" spans="1:2" x14ac:dyDescent="0.4">
      <c r="A6858" s="32">
        <v>29358</v>
      </c>
      <c r="B6858" s="33">
        <v>10.5</v>
      </c>
    </row>
    <row r="6859" spans="1:2" x14ac:dyDescent="0.4">
      <c r="A6859" s="32">
        <v>29497</v>
      </c>
      <c r="B6859" s="33">
        <v>10.9</v>
      </c>
    </row>
    <row r="6860" spans="1:2" x14ac:dyDescent="0.4">
      <c r="A6860" s="32">
        <v>23182</v>
      </c>
      <c r="B6860" s="33">
        <v>6</v>
      </c>
    </row>
    <row r="6861" spans="1:2" x14ac:dyDescent="0.4">
      <c r="A6861" s="32">
        <v>23183</v>
      </c>
      <c r="B6861" s="33">
        <v>17.5</v>
      </c>
    </row>
    <row r="6862" spans="1:2" x14ac:dyDescent="0.4">
      <c r="A6862" s="32">
        <v>23184</v>
      </c>
      <c r="B6862" s="33">
        <v>21.6</v>
      </c>
    </row>
    <row r="6863" spans="1:2" x14ac:dyDescent="0.4">
      <c r="A6863" s="32">
        <v>29964</v>
      </c>
      <c r="B6863" s="33">
        <v>9.1999999999999993</v>
      </c>
    </row>
    <row r="6864" spans="1:2" x14ac:dyDescent="0.4">
      <c r="A6864" s="32">
        <v>29963</v>
      </c>
      <c r="B6864" s="33">
        <v>9.1999999999999993</v>
      </c>
    </row>
    <row r="6865" spans="1:2" x14ac:dyDescent="0.4">
      <c r="A6865" s="32">
        <v>29969</v>
      </c>
      <c r="B6865" s="33">
        <v>9.9</v>
      </c>
    </row>
    <row r="6866" spans="1:2" x14ac:dyDescent="0.4">
      <c r="A6866" s="32">
        <v>29965</v>
      </c>
      <c r="B6866" s="33">
        <v>14</v>
      </c>
    </row>
    <row r="6867" spans="1:2" x14ac:dyDescent="0.4">
      <c r="A6867" s="32">
        <v>23185</v>
      </c>
      <c r="B6867" s="33">
        <v>14.6</v>
      </c>
    </row>
    <row r="6868" spans="1:2" x14ac:dyDescent="0.4">
      <c r="A6868" s="32">
        <v>31667</v>
      </c>
      <c r="B6868" s="33">
        <v>7.4</v>
      </c>
    </row>
    <row r="6869" spans="1:2" x14ac:dyDescent="0.4">
      <c r="A6869" s="32">
        <v>31668</v>
      </c>
      <c r="B6869" s="33">
        <v>7.5</v>
      </c>
    </row>
    <row r="6870" spans="1:2" x14ac:dyDescent="0.4">
      <c r="A6870" s="32">
        <v>31669</v>
      </c>
      <c r="B6870" s="33">
        <v>7.4</v>
      </c>
    </row>
    <row r="6871" spans="1:2" x14ac:dyDescent="0.4">
      <c r="A6871" s="32">
        <v>17799</v>
      </c>
      <c r="B6871" s="33">
        <v>14.9</v>
      </c>
    </row>
    <row r="6872" spans="1:2" x14ac:dyDescent="0.4">
      <c r="A6872" s="32">
        <v>17798</v>
      </c>
      <c r="B6872" s="33">
        <v>14.9</v>
      </c>
    </row>
    <row r="6873" spans="1:2" x14ac:dyDescent="0.4">
      <c r="A6873" s="32">
        <v>17802</v>
      </c>
      <c r="B6873" s="33">
        <v>8.5</v>
      </c>
    </row>
    <row r="6874" spans="1:2" x14ac:dyDescent="0.4">
      <c r="A6874" s="32">
        <v>17800</v>
      </c>
      <c r="B6874" s="33">
        <v>14.9</v>
      </c>
    </row>
    <row r="6875" spans="1:2" x14ac:dyDescent="0.4">
      <c r="A6875" s="32">
        <v>17804</v>
      </c>
      <c r="B6875" s="33">
        <v>14.9</v>
      </c>
    </row>
    <row r="6876" spans="1:2" x14ac:dyDescent="0.4">
      <c r="A6876" s="32">
        <v>2018387</v>
      </c>
      <c r="B6876" s="33">
        <v>6.2</v>
      </c>
    </row>
    <row r="6877" spans="1:2" x14ac:dyDescent="0.4">
      <c r="A6877" s="32">
        <v>23175</v>
      </c>
      <c r="B6877" s="33">
        <v>8.1</v>
      </c>
    </row>
    <row r="6878" spans="1:2" x14ac:dyDescent="0.4">
      <c r="A6878" s="32">
        <v>29836</v>
      </c>
      <c r="B6878" s="33">
        <v>4</v>
      </c>
    </row>
    <row r="6879" spans="1:2" x14ac:dyDescent="0.4">
      <c r="A6879" s="32">
        <v>29837</v>
      </c>
      <c r="B6879" s="33">
        <v>3</v>
      </c>
    </row>
    <row r="6880" spans="1:2" x14ac:dyDescent="0.4">
      <c r="A6880" s="32">
        <v>27958</v>
      </c>
      <c r="B6880" s="33">
        <v>3</v>
      </c>
    </row>
    <row r="6881" spans="1:2" x14ac:dyDescent="0.4">
      <c r="A6881" s="32">
        <v>29968</v>
      </c>
      <c r="B6881" s="33">
        <v>9.9</v>
      </c>
    </row>
    <row r="6882" spans="1:2" x14ac:dyDescent="0.4">
      <c r="A6882" s="32">
        <v>27818</v>
      </c>
      <c r="B6882" s="33">
        <v>5.5</v>
      </c>
    </row>
    <row r="6883" spans="1:2" x14ac:dyDescent="0.4">
      <c r="A6883" s="32">
        <v>2011629</v>
      </c>
      <c r="B6883" s="33">
        <v>8.5</v>
      </c>
    </row>
    <row r="6884" spans="1:2" x14ac:dyDescent="0.4">
      <c r="A6884" s="32">
        <v>18252</v>
      </c>
      <c r="B6884" s="33">
        <v>12</v>
      </c>
    </row>
    <row r="6885" spans="1:2" x14ac:dyDescent="0.4">
      <c r="A6885" s="32">
        <v>18251</v>
      </c>
      <c r="B6885" s="33">
        <v>12</v>
      </c>
    </row>
    <row r="6886" spans="1:2" x14ac:dyDescent="0.4">
      <c r="A6886" s="32">
        <v>23225</v>
      </c>
      <c r="B6886" s="33">
        <v>0</v>
      </c>
    </row>
    <row r="6887" spans="1:2" x14ac:dyDescent="0.4">
      <c r="A6887" s="32">
        <v>23199</v>
      </c>
      <c r="B6887" s="33">
        <v>14.5</v>
      </c>
    </row>
    <row r="6888" spans="1:2" x14ac:dyDescent="0.4">
      <c r="A6888" s="32">
        <v>11215</v>
      </c>
      <c r="B6888" s="33">
        <v>11.5</v>
      </c>
    </row>
    <row r="6889" spans="1:2" x14ac:dyDescent="0.4">
      <c r="A6889" s="32">
        <v>11212</v>
      </c>
      <c r="B6889" s="33">
        <v>16.899999999999999</v>
      </c>
    </row>
    <row r="6890" spans="1:2" x14ac:dyDescent="0.4">
      <c r="A6890" s="32">
        <v>18449</v>
      </c>
      <c r="B6890" s="33">
        <v>9.9</v>
      </c>
    </row>
    <row r="6891" spans="1:2" x14ac:dyDescent="0.4">
      <c r="A6891" s="32">
        <v>18365</v>
      </c>
      <c r="B6891" s="33">
        <v>6</v>
      </c>
    </row>
    <row r="6892" spans="1:2" x14ac:dyDescent="0.4">
      <c r="A6892" s="32">
        <v>11198</v>
      </c>
      <c r="B6892" s="33">
        <v>12.5</v>
      </c>
    </row>
    <row r="6893" spans="1:2" x14ac:dyDescent="0.4">
      <c r="A6893" s="32">
        <v>2018319</v>
      </c>
      <c r="B6893" s="33">
        <v>8</v>
      </c>
    </row>
    <row r="6894" spans="1:2" x14ac:dyDescent="0.4">
      <c r="A6894" s="32">
        <v>29971</v>
      </c>
      <c r="B6894" s="33">
        <v>3.2</v>
      </c>
    </row>
    <row r="6895" spans="1:2" x14ac:dyDescent="0.4">
      <c r="A6895" s="32">
        <v>2027928</v>
      </c>
      <c r="B6895" s="33">
        <v>5.5</v>
      </c>
    </row>
    <row r="6896" spans="1:2" x14ac:dyDescent="0.4">
      <c r="A6896" s="32">
        <v>2022423</v>
      </c>
      <c r="B6896" s="33">
        <v>8</v>
      </c>
    </row>
    <row r="6897" spans="1:2" x14ac:dyDescent="0.4">
      <c r="A6897" s="32">
        <v>29970</v>
      </c>
      <c r="B6897" s="33">
        <v>3.2</v>
      </c>
    </row>
    <row r="6898" spans="1:2" x14ac:dyDescent="0.4">
      <c r="A6898" s="32">
        <v>2027929</v>
      </c>
      <c r="B6898" s="33">
        <v>5.9</v>
      </c>
    </row>
    <row r="6899" spans="1:2" x14ac:dyDescent="0.4">
      <c r="A6899" s="32">
        <v>18601</v>
      </c>
      <c r="B6899" s="33">
        <v>11.9</v>
      </c>
    </row>
    <row r="6900" spans="1:2" x14ac:dyDescent="0.4">
      <c r="A6900" s="32">
        <v>17797</v>
      </c>
      <c r="B6900" s="33">
        <v>10.9</v>
      </c>
    </row>
    <row r="6901" spans="1:2" x14ac:dyDescent="0.4">
      <c r="A6901" s="32">
        <v>17803</v>
      </c>
      <c r="B6901" s="33">
        <v>12</v>
      </c>
    </row>
    <row r="6902" spans="1:2" x14ac:dyDescent="0.4">
      <c r="A6902" s="32">
        <v>2011626</v>
      </c>
      <c r="B6902" s="33">
        <v>8.5</v>
      </c>
    </row>
    <row r="6903" spans="1:2" x14ac:dyDescent="0.4">
      <c r="A6903" s="32">
        <v>29020</v>
      </c>
      <c r="B6903" s="33">
        <v>32.6</v>
      </c>
    </row>
    <row r="6904" spans="1:2" x14ac:dyDescent="0.4">
      <c r="A6904" s="32">
        <v>29021</v>
      </c>
      <c r="B6904" s="33">
        <v>30</v>
      </c>
    </row>
    <row r="6905" spans="1:2" x14ac:dyDescent="0.4">
      <c r="A6905" s="32">
        <v>30527</v>
      </c>
      <c r="B6905" s="33">
        <v>45.5</v>
      </c>
    </row>
    <row r="6906" spans="1:2" x14ac:dyDescent="0.4">
      <c r="A6906" s="32">
        <v>30526</v>
      </c>
      <c r="B6906" s="33">
        <v>41</v>
      </c>
    </row>
    <row r="6907" spans="1:2" x14ac:dyDescent="0.4">
      <c r="A6907" s="32">
        <v>17628</v>
      </c>
      <c r="B6907" s="33">
        <v>51.9</v>
      </c>
    </row>
    <row r="6908" spans="1:2" x14ac:dyDescent="0.4">
      <c r="A6908" s="32">
        <v>32857</v>
      </c>
      <c r="B6908" s="33">
        <v>49.9</v>
      </c>
    </row>
    <row r="6909" spans="1:2" x14ac:dyDescent="0.4">
      <c r="A6909" s="32">
        <v>17883</v>
      </c>
      <c r="B6909" s="33">
        <v>51.9</v>
      </c>
    </row>
    <row r="6910" spans="1:2" x14ac:dyDescent="0.4">
      <c r="A6910" s="32">
        <v>10655</v>
      </c>
      <c r="B6910" s="33">
        <v>7.2</v>
      </c>
    </row>
    <row r="6911" spans="1:2" x14ac:dyDescent="0.4">
      <c r="A6911" s="32">
        <v>2015112</v>
      </c>
      <c r="B6911" s="33">
        <v>25</v>
      </c>
    </row>
    <row r="6912" spans="1:2" x14ac:dyDescent="0.4">
      <c r="A6912" s="32">
        <v>28283</v>
      </c>
      <c r="B6912" s="33">
        <v>25.6</v>
      </c>
    </row>
    <row r="6913" spans="1:2" x14ac:dyDescent="0.4">
      <c r="A6913" s="32">
        <v>10441</v>
      </c>
      <c r="B6913" s="33">
        <v>11.2</v>
      </c>
    </row>
    <row r="6914" spans="1:2" x14ac:dyDescent="0.4">
      <c r="A6914" s="32">
        <v>10439</v>
      </c>
      <c r="B6914" s="33">
        <v>21.6</v>
      </c>
    </row>
    <row r="6915" spans="1:2" x14ac:dyDescent="0.4">
      <c r="A6915" s="32">
        <v>10440</v>
      </c>
      <c r="B6915" s="33">
        <v>10.199999999999999</v>
      </c>
    </row>
    <row r="6916" spans="1:2" x14ac:dyDescent="0.4">
      <c r="A6916" s="32">
        <v>12635</v>
      </c>
      <c r="B6916" s="33">
        <v>16.600000000000001</v>
      </c>
    </row>
    <row r="6917" spans="1:2" x14ac:dyDescent="0.4">
      <c r="A6917" s="32">
        <v>12634</v>
      </c>
      <c r="B6917" s="33">
        <v>10.199999999999999</v>
      </c>
    </row>
    <row r="6918" spans="1:2" x14ac:dyDescent="0.4">
      <c r="A6918" s="32">
        <v>12637</v>
      </c>
      <c r="B6918" s="33">
        <v>18.5</v>
      </c>
    </row>
    <row r="6919" spans="1:2" x14ac:dyDescent="0.4">
      <c r="A6919" s="32">
        <v>12636</v>
      </c>
      <c r="B6919" s="33">
        <v>11.5</v>
      </c>
    </row>
    <row r="6920" spans="1:2" x14ac:dyDescent="0.4">
      <c r="A6920" s="32">
        <v>30039</v>
      </c>
      <c r="B6920" s="33">
        <v>23.9</v>
      </c>
    </row>
    <row r="6921" spans="1:2" x14ac:dyDescent="0.4">
      <c r="A6921" s="32">
        <v>23712</v>
      </c>
      <c r="B6921" s="33">
        <v>28</v>
      </c>
    </row>
    <row r="6922" spans="1:2" x14ac:dyDescent="0.4">
      <c r="A6922" s="32">
        <v>30477</v>
      </c>
      <c r="B6922" s="33">
        <v>17.5</v>
      </c>
    </row>
    <row r="6923" spans="1:2" x14ac:dyDescent="0.4">
      <c r="A6923" s="32">
        <v>30546</v>
      </c>
      <c r="B6923" s="33">
        <v>20.9</v>
      </c>
    </row>
    <row r="6924" spans="1:2" x14ac:dyDescent="0.4">
      <c r="A6924" s="32">
        <v>30545</v>
      </c>
      <c r="B6924" s="33">
        <v>24.9</v>
      </c>
    </row>
    <row r="6925" spans="1:2" x14ac:dyDescent="0.4">
      <c r="A6925" s="32">
        <v>22228</v>
      </c>
      <c r="B6925" s="33">
        <v>26.9</v>
      </c>
    </row>
    <row r="6926" spans="1:2" x14ac:dyDescent="0.4">
      <c r="A6926" s="32">
        <v>18338</v>
      </c>
      <c r="B6926" s="33">
        <v>28.9</v>
      </c>
    </row>
    <row r="6927" spans="1:2" x14ac:dyDescent="0.4">
      <c r="A6927" s="32">
        <v>22225</v>
      </c>
      <c r="B6927" s="33">
        <v>16.2</v>
      </c>
    </row>
    <row r="6928" spans="1:2" x14ac:dyDescent="0.4">
      <c r="A6928" s="32">
        <v>22226</v>
      </c>
      <c r="B6928" s="33">
        <v>18.2</v>
      </c>
    </row>
    <row r="6929" spans="1:2" x14ac:dyDescent="0.4">
      <c r="A6929" s="32">
        <v>22227</v>
      </c>
      <c r="B6929" s="33">
        <v>21</v>
      </c>
    </row>
    <row r="6930" spans="1:2" x14ac:dyDescent="0.4">
      <c r="A6930" s="32">
        <v>23132</v>
      </c>
      <c r="B6930" s="33">
        <v>4</v>
      </c>
    </row>
    <row r="6931" spans="1:2" x14ac:dyDescent="0.4">
      <c r="A6931" s="32">
        <v>22798</v>
      </c>
      <c r="B6931" s="33">
        <v>21</v>
      </c>
    </row>
    <row r="6932" spans="1:2" x14ac:dyDescent="0.4">
      <c r="A6932" s="32">
        <v>22797</v>
      </c>
      <c r="B6932" s="33">
        <v>38.200000000000003</v>
      </c>
    </row>
    <row r="6933" spans="1:2" x14ac:dyDescent="0.4">
      <c r="A6933" s="32">
        <v>18353</v>
      </c>
      <c r="B6933" s="33">
        <v>22.9</v>
      </c>
    </row>
    <row r="6934" spans="1:2" x14ac:dyDescent="0.4">
      <c r="A6934" s="32">
        <v>18354</v>
      </c>
      <c r="B6934" s="33">
        <v>24.9</v>
      </c>
    </row>
    <row r="6935" spans="1:2" x14ac:dyDescent="0.4">
      <c r="A6935" s="32">
        <v>22796</v>
      </c>
      <c r="B6935" s="33">
        <v>35</v>
      </c>
    </row>
    <row r="6936" spans="1:2" x14ac:dyDescent="0.4">
      <c r="A6936" s="32">
        <v>27112</v>
      </c>
      <c r="B6936" s="33">
        <v>13</v>
      </c>
    </row>
    <row r="6937" spans="1:2" x14ac:dyDescent="0.4">
      <c r="A6937" s="32">
        <v>23332</v>
      </c>
      <c r="B6937" s="33">
        <v>13.9</v>
      </c>
    </row>
    <row r="6938" spans="1:2" x14ac:dyDescent="0.4">
      <c r="A6938" s="32">
        <v>22599</v>
      </c>
      <c r="B6938" s="33">
        <v>21.5</v>
      </c>
    </row>
    <row r="6939" spans="1:2" x14ac:dyDescent="0.4">
      <c r="A6939" s="32">
        <v>22600</v>
      </c>
      <c r="B6939" s="33">
        <v>21.9</v>
      </c>
    </row>
    <row r="6940" spans="1:2" x14ac:dyDescent="0.4">
      <c r="A6940" s="32">
        <v>30544</v>
      </c>
      <c r="B6940" s="33">
        <v>25.9</v>
      </c>
    </row>
    <row r="6941" spans="1:2" x14ac:dyDescent="0.4">
      <c r="A6941" s="32">
        <v>22836</v>
      </c>
      <c r="B6941" s="33">
        <v>28</v>
      </c>
    </row>
    <row r="6942" spans="1:2" x14ac:dyDescent="0.4">
      <c r="A6942" s="32">
        <v>30476</v>
      </c>
      <c r="B6942" s="33">
        <v>20.5</v>
      </c>
    </row>
    <row r="6943" spans="1:2" x14ac:dyDescent="0.4">
      <c r="A6943" s="32">
        <v>22644</v>
      </c>
      <c r="B6943" s="33">
        <v>24.6</v>
      </c>
    </row>
    <row r="6944" spans="1:2" x14ac:dyDescent="0.4">
      <c r="A6944" s="32">
        <v>27181</v>
      </c>
      <c r="B6944" s="33">
        <v>25</v>
      </c>
    </row>
    <row r="6945" spans="1:2" x14ac:dyDescent="0.4">
      <c r="A6945" s="32">
        <v>30511</v>
      </c>
      <c r="B6945" s="33">
        <v>39.9</v>
      </c>
    </row>
    <row r="6946" spans="1:2" x14ac:dyDescent="0.4">
      <c r="A6946" s="32">
        <v>27183</v>
      </c>
      <c r="B6946" s="33">
        <v>28</v>
      </c>
    </row>
    <row r="6947" spans="1:2" x14ac:dyDescent="0.4">
      <c r="A6947" s="32">
        <v>27184</v>
      </c>
      <c r="B6947" s="33">
        <v>28.9</v>
      </c>
    </row>
    <row r="6948" spans="1:2" x14ac:dyDescent="0.4">
      <c r="A6948" s="32">
        <v>27182</v>
      </c>
      <c r="B6948" s="33">
        <v>26</v>
      </c>
    </row>
    <row r="6949" spans="1:2" x14ac:dyDescent="0.4">
      <c r="A6949" s="32">
        <v>32805</v>
      </c>
      <c r="B6949" s="33">
        <v>28.2</v>
      </c>
    </row>
    <row r="6950" spans="1:2" x14ac:dyDescent="0.4">
      <c r="A6950" s="32">
        <v>23437</v>
      </c>
      <c r="B6950" s="33">
        <v>28.6</v>
      </c>
    </row>
    <row r="6951" spans="1:2" x14ac:dyDescent="0.4">
      <c r="A6951" s="32">
        <v>10510</v>
      </c>
      <c r="B6951" s="33">
        <v>7</v>
      </c>
    </row>
    <row r="6952" spans="1:2" x14ac:dyDescent="0.4">
      <c r="A6952" s="32">
        <v>23439</v>
      </c>
      <c r="B6952" s="33">
        <v>28.9</v>
      </c>
    </row>
    <row r="6953" spans="1:2" x14ac:dyDescent="0.4">
      <c r="A6953" s="32">
        <v>10509</v>
      </c>
      <c r="B6953" s="33">
        <v>8.5</v>
      </c>
    </row>
    <row r="6954" spans="1:2" x14ac:dyDescent="0.4">
      <c r="A6954" s="32">
        <v>12434</v>
      </c>
      <c r="B6954" s="33">
        <v>6.3</v>
      </c>
    </row>
    <row r="6955" spans="1:2" x14ac:dyDescent="0.4">
      <c r="A6955" s="32">
        <v>29377</v>
      </c>
      <c r="B6955" s="33">
        <v>11.6</v>
      </c>
    </row>
    <row r="6956" spans="1:2" x14ac:dyDescent="0.4">
      <c r="A6956" s="32">
        <v>29378</v>
      </c>
      <c r="B6956" s="33">
        <v>11.6</v>
      </c>
    </row>
    <row r="6957" spans="1:2" x14ac:dyDescent="0.4">
      <c r="A6957" s="32">
        <v>32180</v>
      </c>
      <c r="B6957" s="33">
        <v>12.9</v>
      </c>
    </row>
    <row r="6958" spans="1:2" x14ac:dyDescent="0.4">
      <c r="A6958" s="32">
        <v>22220</v>
      </c>
      <c r="B6958" s="33">
        <v>5.8</v>
      </c>
    </row>
    <row r="6959" spans="1:2" x14ac:dyDescent="0.4">
      <c r="A6959" s="32">
        <v>29161</v>
      </c>
      <c r="B6959" s="33">
        <v>22.3</v>
      </c>
    </row>
    <row r="6960" spans="1:2" x14ac:dyDescent="0.4">
      <c r="A6960" s="32">
        <v>31560</v>
      </c>
      <c r="B6960" s="33">
        <v>7.5</v>
      </c>
    </row>
    <row r="6961" spans="1:2" x14ac:dyDescent="0.4">
      <c r="A6961" s="32">
        <v>15360</v>
      </c>
      <c r="B6961" s="33">
        <v>4</v>
      </c>
    </row>
    <row r="6962" spans="1:2" x14ac:dyDescent="0.4">
      <c r="A6962" s="32">
        <v>15361</v>
      </c>
      <c r="B6962" s="33">
        <v>6.8</v>
      </c>
    </row>
    <row r="6963" spans="1:2" x14ac:dyDescent="0.4">
      <c r="A6963" s="32">
        <v>32503</v>
      </c>
      <c r="B6963" s="33">
        <v>7.5</v>
      </c>
    </row>
    <row r="6964" spans="1:2" x14ac:dyDescent="0.4">
      <c r="A6964" s="32">
        <v>31624</v>
      </c>
      <c r="B6964" s="33">
        <v>8.9</v>
      </c>
    </row>
    <row r="6965" spans="1:2" x14ac:dyDescent="0.4">
      <c r="A6965" s="32">
        <v>31625</v>
      </c>
      <c r="B6965" s="33">
        <v>12.5</v>
      </c>
    </row>
    <row r="6966" spans="1:2" x14ac:dyDescent="0.4">
      <c r="A6966" s="32">
        <v>15365</v>
      </c>
      <c r="B6966" s="33">
        <v>5.2</v>
      </c>
    </row>
    <row r="6967" spans="1:2" x14ac:dyDescent="0.4">
      <c r="A6967" s="32">
        <v>22257</v>
      </c>
      <c r="B6967" s="33">
        <v>1.9</v>
      </c>
    </row>
    <row r="6968" spans="1:2" x14ac:dyDescent="0.4">
      <c r="A6968" s="32">
        <v>15366</v>
      </c>
      <c r="B6968" s="33">
        <v>12.9</v>
      </c>
    </row>
    <row r="6969" spans="1:2" x14ac:dyDescent="0.4">
      <c r="A6969" s="32">
        <v>15358</v>
      </c>
      <c r="B6969" s="33">
        <v>24.4</v>
      </c>
    </row>
    <row r="6970" spans="1:2" x14ac:dyDescent="0.4">
      <c r="A6970" s="32">
        <v>15356</v>
      </c>
      <c r="B6970" s="33">
        <v>8.9</v>
      </c>
    </row>
    <row r="6971" spans="1:2" x14ac:dyDescent="0.4">
      <c r="A6971" s="32">
        <v>15422</v>
      </c>
      <c r="B6971" s="33">
        <v>21.8</v>
      </c>
    </row>
    <row r="6972" spans="1:2" x14ac:dyDescent="0.4">
      <c r="A6972" s="32">
        <v>15423</v>
      </c>
      <c r="B6972" s="33">
        <v>21.8</v>
      </c>
    </row>
    <row r="6973" spans="1:2" x14ac:dyDescent="0.4">
      <c r="A6973" s="32">
        <v>15424</v>
      </c>
      <c r="B6973" s="33">
        <v>25.8</v>
      </c>
    </row>
    <row r="6974" spans="1:2" x14ac:dyDescent="0.4">
      <c r="A6974" s="32">
        <v>15425</v>
      </c>
      <c r="B6974" s="33">
        <v>25.8</v>
      </c>
    </row>
    <row r="6975" spans="1:2" x14ac:dyDescent="0.4">
      <c r="A6975" s="32">
        <v>15426</v>
      </c>
      <c r="B6975" s="33">
        <v>10.6</v>
      </c>
    </row>
    <row r="6976" spans="1:2" x14ac:dyDescent="0.4">
      <c r="A6976" s="32">
        <v>15389</v>
      </c>
      <c r="B6976" s="33">
        <v>27.6</v>
      </c>
    </row>
    <row r="6977" spans="1:2" x14ac:dyDescent="0.4">
      <c r="A6977" s="32">
        <v>15390</v>
      </c>
      <c r="B6977" s="33">
        <v>10.8</v>
      </c>
    </row>
    <row r="6978" spans="1:2" x14ac:dyDescent="0.4">
      <c r="A6978" s="32">
        <v>15388</v>
      </c>
      <c r="B6978" s="33">
        <v>11.8</v>
      </c>
    </row>
    <row r="6979" spans="1:2" x14ac:dyDescent="0.4">
      <c r="A6979" s="32">
        <v>15363</v>
      </c>
      <c r="B6979" s="33">
        <v>20.8</v>
      </c>
    </row>
    <row r="6980" spans="1:2" x14ac:dyDescent="0.4">
      <c r="A6980" s="32">
        <v>10777</v>
      </c>
      <c r="B6980" s="33">
        <v>8.9</v>
      </c>
    </row>
    <row r="6981" spans="1:2" x14ac:dyDescent="0.4">
      <c r="A6981" s="32">
        <v>10778</v>
      </c>
      <c r="B6981" s="33">
        <v>2.6</v>
      </c>
    </row>
    <row r="6982" spans="1:2" x14ac:dyDescent="0.4">
      <c r="A6982" s="32">
        <v>22222</v>
      </c>
      <c r="B6982" s="33">
        <v>2.5</v>
      </c>
    </row>
    <row r="6983" spans="1:2" x14ac:dyDescent="0.4">
      <c r="A6983" s="32">
        <v>32559</v>
      </c>
      <c r="B6983" s="33">
        <v>2.6</v>
      </c>
    </row>
    <row r="6984" spans="1:2" x14ac:dyDescent="0.4">
      <c r="A6984" s="32">
        <v>29342</v>
      </c>
      <c r="B6984" s="33">
        <v>7</v>
      </c>
    </row>
    <row r="6985" spans="1:2" x14ac:dyDescent="0.4">
      <c r="A6985" s="32">
        <v>31898</v>
      </c>
      <c r="B6985" s="33">
        <v>57.9</v>
      </c>
    </row>
    <row r="6986" spans="1:2" x14ac:dyDescent="0.4">
      <c r="A6986" s="32">
        <v>31899</v>
      </c>
      <c r="B6986" s="33">
        <v>57.9</v>
      </c>
    </row>
    <row r="6987" spans="1:2" x14ac:dyDescent="0.4">
      <c r="A6987" s="32">
        <v>31900</v>
      </c>
      <c r="B6987" s="33">
        <v>57.9</v>
      </c>
    </row>
    <row r="6988" spans="1:2" x14ac:dyDescent="0.4">
      <c r="A6988" s="32">
        <v>29162</v>
      </c>
      <c r="B6988" s="33">
        <v>8.9</v>
      </c>
    </row>
    <row r="6989" spans="1:2" x14ac:dyDescent="0.4">
      <c r="A6989" s="32">
        <v>31826</v>
      </c>
      <c r="B6989" s="33">
        <v>13.5</v>
      </c>
    </row>
    <row r="6990" spans="1:2" x14ac:dyDescent="0.4">
      <c r="A6990" s="32">
        <v>10467</v>
      </c>
      <c r="B6990" s="33">
        <v>14.4</v>
      </c>
    </row>
    <row r="6991" spans="1:2" x14ac:dyDescent="0.4">
      <c r="A6991" s="32">
        <v>10461</v>
      </c>
      <c r="B6991" s="33">
        <v>13</v>
      </c>
    </row>
    <row r="6992" spans="1:2" x14ac:dyDescent="0.4">
      <c r="A6992" s="32">
        <v>17027</v>
      </c>
      <c r="B6992" s="33">
        <v>19.899999999999999</v>
      </c>
    </row>
    <row r="6993" spans="1:2" x14ac:dyDescent="0.4">
      <c r="A6993" s="32">
        <v>13494</v>
      </c>
      <c r="B6993" s="33">
        <v>32.9</v>
      </c>
    </row>
    <row r="6994" spans="1:2" x14ac:dyDescent="0.4">
      <c r="A6994" s="32">
        <v>13446</v>
      </c>
      <c r="B6994" s="33">
        <v>22.5</v>
      </c>
    </row>
    <row r="6995" spans="1:2" x14ac:dyDescent="0.4">
      <c r="A6995" s="32">
        <v>13495</v>
      </c>
      <c r="B6995" s="33">
        <v>34.200000000000003</v>
      </c>
    </row>
    <row r="6996" spans="1:2" x14ac:dyDescent="0.4">
      <c r="A6996" s="32">
        <v>13468</v>
      </c>
      <c r="B6996" s="33">
        <v>20.5</v>
      </c>
    </row>
    <row r="6997" spans="1:2" x14ac:dyDescent="0.4">
      <c r="A6997" s="32">
        <v>13460</v>
      </c>
      <c r="B6997" s="33">
        <v>19</v>
      </c>
    </row>
    <row r="6998" spans="1:2" x14ac:dyDescent="0.4">
      <c r="A6998" s="32">
        <v>13461</v>
      </c>
      <c r="B6998" s="33">
        <v>19</v>
      </c>
    </row>
    <row r="6999" spans="1:2" x14ac:dyDescent="0.4">
      <c r="A6999" s="32">
        <v>13466</v>
      </c>
      <c r="B6999" s="33">
        <v>17.899999999999999</v>
      </c>
    </row>
    <row r="7000" spans="1:2" x14ac:dyDescent="0.4">
      <c r="A7000" s="32">
        <v>17031</v>
      </c>
      <c r="B7000" s="33">
        <v>20.6</v>
      </c>
    </row>
    <row r="7001" spans="1:2" x14ac:dyDescent="0.4">
      <c r="A7001" s="32">
        <v>13419</v>
      </c>
      <c r="B7001" s="33">
        <v>10.199999999999999</v>
      </c>
    </row>
    <row r="7002" spans="1:2" x14ac:dyDescent="0.4">
      <c r="A7002" s="32">
        <v>31246</v>
      </c>
      <c r="B7002" s="33">
        <v>14.5</v>
      </c>
    </row>
    <row r="7003" spans="1:2" x14ac:dyDescent="0.4">
      <c r="A7003" s="32">
        <v>17050</v>
      </c>
      <c r="B7003" s="33">
        <v>20.6</v>
      </c>
    </row>
    <row r="7004" spans="1:2" x14ac:dyDescent="0.4">
      <c r="A7004" s="32">
        <v>13467</v>
      </c>
      <c r="B7004" s="33">
        <v>17.899999999999999</v>
      </c>
    </row>
    <row r="7005" spans="1:2" x14ac:dyDescent="0.4">
      <c r="A7005" s="32">
        <v>13420</v>
      </c>
      <c r="B7005" s="33">
        <v>14.4</v>
      </c>
    </row>
    <row r="7006" spans="1:2" x14ac:dyDescent="0.4">
      <c r="A7006" s="32">
        <v>29424</v>
      </c>
      <c r="B7006" s="33">
        <v>22.8</v>
      </c>
    </row>
    <row r="7007" spans="1:2" x14ac:dyDescent="0.4">
      <c r="A7007" s="32">
        <v>13471</v>
      </c>
      <c r="B7007" s="33">
        <v>22.8</v>
      </c>
    </row>
    <row r="7008" spans="1:2" x14ac:dyDescent="0.4">
      <c r="A7008" s="32">
        <v>13470</v>
      </c>
      <c r="B7008" s="33">
        <v>22.8</v>
      </c>
    </row>
    <row r="7009" spans="1:2" x14ac:dyDescent="0.4">
      <c r="A7009" s="32">
        <v>13474</v>
      </c>
      <c r="B7009" s="33">
        <v>22.8</v>
      </c>
    </row>
    <row r="7010" spans="1:2" x14ac:dyDescent="0.4">
      <c r="A7010" s="32">
        <v>32808</v>
      </c>
      <c r="B7010" s="33">
        <v>22.8</v>
      </c>
    </row>
    <row r="7011" spans="1:2" x14ac:dyDescent="0.4">
      <c r="A7011" s="32">
        <v>31333</v>
      </c>
      <c r="B7011" s="33">
        <v>10.5</v>
      </c>
    </row>
    <row r="7012" spans="1:2" x14ac:dyDescent="0.4">
      <c r="A7012" s="32">
        <v>31334</v>
      </c>
      <c r="B7012" s="33">
        <v>10.5</v>
      </c>
    </row>
    <row r="7013" spans="1:2" x14ac:dyDescent="0.4">
      <c r="A7013" s="32">
        <v>13509</v>
      </c>
      <c r="B7013" s="33">
        <v>18.600000000000001</v>
      </c>
    </row>
    <row r="7014" spans="1:2" x14ac:dyDescent="0.4">
      <c r="A7014" s="32">
        <v>29831</v>
      </c>
      <c r="B7014" s="33">
        <v>18.600000000000001</v>
      </c>
    </row>
    <row r="7015" spans="1:2" x14ac:dyDescent="0.4">
      <c r="A7015" s="32">
        <v>29832</v>
      </c>
      <c r="B7015" s="33">
        <v>18.600000000000001</v>
      </c>
    </row>
    <row r="7016" spans="1:2" x14ac:dyDescent="0.4">
      <c r="A7016" s="32">
        <v>17098</v>
      </c>
      <c r="B7016" s="33">
        <v>19.899999999999999</v>
      </c>
    </row>
    <row r="7017" spans="1:2" x14ac:dyDescent="0.4">
      <c r="A7017" s="32">
        <v>13415</v>
      </c>
      <c r="B7017" s="33">
        <v>12</v>
      </c>
    </row>
    <row r="7018" spans="1:2" x14ac:dyDescent="0.4">
      <c r="A7018" s="32">
        <v>18446</v>
      </c>
      <c r="B7018" s="33">
        <v>9.9</v>
      </c>
    </row>
    <row r="7019" spans="1:2" x14ac:dyDescent="0.4">
      <c r="A7019" s="32">
        <v>13414</v>
      </c>
      <c r="B7019" s="33">
        <v>24.9</v>
      </c>
    </row>
    <row r="7020" spans="1:2" x14ac:dyDescent="0.4">
      <c r="A7020" s="32">
        <v>13444</v>
      </c>
      <c r="B7020" s="33">
        <v>22.6</v>
      </c>
    </row>
    <row r="7021" spans="1:2" x14ac:dyDescent="0.4">
      <c r="A7021" s="32">
        <v>13493</v>
      </c>
      <c r="B7021" s="33">
        <v>37.950000000000003</v>
      </c>
    </row>
    <row r="7022" spans="1:2" x14ac:dyDescent="0.4">
      <c r="A7022" s="32">
        <v>29425</v>
      </c>
      <c r="B7022" s="33">
        <v>20.9</v>
      </c>
    </row>
    <row r="7023" spans="1:2" x14ac:dyDescent="0.4">
      <c r="A7023" s="32">
        <v>13452</v>
      </c>
      <c r="B7023" s="33">
        <v>22.6</v>
      </c>
    </row>
    <row r="7024" spans="1:2" x14ac:dyDescent="0.4">
      <c r="A7024" s="32">
        <v>13447</v>
      </c>
      <c r="B7024" s="33">
        <v>22.6</v>
      </c>
    </row>
    <row r="7025" spans="1:2" x14ac:dyDescent="0.4">
      <c r="A7025" s="32">
        <v>13465</v>
      </c>
      <c r="B7025" s="33">
        <v>20.9</v>
      </c>
    </row>
    <row r="7026" spans="1:2" x14ac:dyDescent="0.4">
      <c r="A7026" s="32">
        <v>31311</v>
      </c>
      <c r="B7026" s="33">
        <v>22.5</v>
      </c>
    </row>
    <row r="7027" spans="1:2" x14ac:dyDescent="0.4">
      <c r="A7027" s="32">
        <v>13423</v>
      </c>
      <c r="B7027" s="33">
        <v>8.8000000000000007</v>
      </c>
    </row>
    <row r="7028" spans="1:2" x14ac:dyDescent="0.4">
      <c r="A7028" s="32">
        <v>13445</v>
      </c>
      <c r="B7028" s="33">
        <v>22.6</v>
      </c>
    </row>
    <row r="7029" spans="1:2" x14ac:dyDescent="0.4">
      <c r="A7029" s="32">
        <v>13497</v>
      </c>
      <c r="B7029" s="33">
        <v>34.200000000000003</v>
      </c>
    </row>
    <row r="7030" spans="1:2" x14ac:dyDescent="0.4">
      <c r="A7030" s="32">
        <v>13418</v>
      </c>
      <c r="B7030" s="33">
        <v>10.4</v>
      </c>
    </row>
    <row r="7031" spans="1:2" x14ac:dyDescent="0.4">
      <c r="A7031" s="32">
        <v>13499</v>
      </c>
      <c r="B7031" s="33">
        <v>35.9</v>
      </c>
    </row>
    <row r="7032" spans="1:2" x14ac:dyDescent="0.4">
      <c r="A7032" s="32">
        <v>13416</v>
      </c>
      <c r="B7032" s="33">
        <v>10.4</v>
      </c>
    </row>
    <row r="7033" spans="1:2" x14ac:dyDescent="0.4">
      <c r="A7033" s="32">
        <v>13450</v>
      </c>
      <c r="B7033" s="33">
        <v>22.5</v>
      </c>
    </row>
    <row r="7034" spans="1:2" x14ac:dyDescent="0.4">
      <c r="A7034" s="32">
        <v>13417</v>
      </c>
      <c r="B7034" s="33">
        <v>9.3000000000000007</v>
      </c>
    </row>
    <row r="7035" spans="1:2" x14ac:dyDescent="0.4">
      <c r="A7035" s="32">
        <v>28802</v>
      </c>
      <c r="B7035" s="33">
        <v>14.9</v>
      </c>
    </row>
    <row r="7036" spans="1:2" x14ac:dyDescent="0.4">
      <c r="A7036" s="32">
        <v>17991</v>
      </c>
      <c r="B7036" s="33">
        <v>22.9</v>
      </c>
    </row>
    <row r="7037" spans="1:2" x14ac:dyDescent="0.4">
      <c r="A7037" s="32">
        <v>13496</v>
      </c>
      <c r="B7037" s="33">
        <v>35.5</v>
      </c>
    </row>
    <row r="7038" spans="1:2" x14ac:dyDescent="0.4">
      <c r="A7038" s="32">
        <v>32401</v>
      </c>
      <c r="B7038" s="33">
        <v>30.9</v>
      </c>
    </row>
    <row r="7039" spans="1:2" x14ac:dyDescent="0.4">
      <c r="A7039" s="32">
        <v>31776</v>
      </c>
      <c r="B7039" s="33">
        <v>5.8</v>
      </c>
    </row>
    <row r="7040" spans="1:2" x14ac:dyDescent="0.4">
      <c r="A7040" s="32">
        <v>31815</v>
      </c>
      <c r="B7040" s="33">
        <v>5.2</v>
      </c>
    </row>
    <row r="7041" spans="1:2" x14ac:dyDescent="0.4">
      <c r="A7041" s="32">
        <v>2010484</v>
      </c>
      <c r="B7041" s="33">
        <v>3.2</v>
      </c>
    </row>
    <row r="7042" spans="1:2" x14ac:dyDescent="0.4">
      <c r="A7042" s="32">
        <v>2011523</v>
      </c>
      <c r="B7042" s="33">
        <v>9.9</v>
      </c>
    </row>
    <row r="7043" spans="1:2" x14ac:dyDescent="0.4">
      <c r="A7043" s="32">
        <v>2010421</v>
      </c>
      <c r="B7043" s="33">
        <v>4.3</v>
      </c>
    </row>
    <row r="7044" spans="1:2" x14ac:dyDescent="0.4">
      <c r="A7044" s="32">
        <v>2011522</v>
      </c>
      <c r="B7044" s="33">
        <v>4.5</v>
      </c>
    </row>
    <row r="7045" spans="1:2" x14ac:dyDescent="0.4">
      <c r="A7045" s="32">
        <v>2029194</v>
      </c>
      <c r="B7045" s="33">
        <v>13.9</v>
      </c>
    </row>
    <row r="7046" spans="1:2" x14ac:dyDescent="0.4">
      <c r="A7046" s="32">
        <v>29868</v>
      </c>
      <c r="B7046" s="33">
        <v>33.5</v>
      </c>
    </row>
    <row r="7047" spans="1:2" x14ac:dyDescent="0.4">
      <c r="A7047" s="32">
        <v>22646</v>
      </c>
      <c r="B7047" s="33">
        <v>25.9</v>
      </c>
    </row>
    <row r="7048" spans="1:2" x14ac:dyDescent="0.4">
      <c r="A7048" s="32">
        <v>2032343</v>
      </c>
      <c r="B7048" s="33">
        <v>9.5</v>
      </c>
    </row>
    <row r="7049" spans="1:2" x14ac:dyDescent="0.4">
      <c r="A7049" s="32">
        <v>29429</v>
      </c>
      <c r="B7049" s="33">
        <v>2.5</v>
      </c>
    </row>
    <row r="7050" spans="1:2" x14ac:dyDescent="0.4">
      <c r="A7050" s="32">
        <v>29918</v>
      </c>
      <c r="B7050" s="33">
        <v>39.9</v>
      </c>
    </row>
    <row r="7051" spans="1:2" x14ac:dyDescent="0.4">
      <c r="A7051" s="32">
        <v>16572</v>
      </c>
      <c r="B7051" s="33">
        <v>6.9</v>
      </c>
    </row>
    <row r="7052" spans="1:2" x14ac:dyDescent="0.4">
      <c r="A7052" s="32">
        <v>32238</v>
      </c>
      <c r="B7052" s="33">
        <v>10.9</v>
      </c>
    </row>
    <row r="7053" spans="1:2" x14ac:dyDescent="0.4">
      <c r="A7053" s="32">
        <v>27549</v>
      </c>
      <c r="B7053" s="33">
        <v>35</v>
      </c>
    </row>
    <row r="7054" spans="1:2" x14ac:dyDescent="0.4">
      <c r="A7054" s="32">
        <v>27550</v>
      </c>
      <c r="B7054" s="33">
        <v>14.5</v>
      </c>
    </row>
    <row r="7055" spans="1:2" x14ac:dyDescent="0.4">
      <c r="A7055" s="32">
        <v>16567</v>
      </c>
      <c r="B7055" s="33">
        <v>14.2</v>
      </c>
    </row>
    <row r="7056" spans="1:2" x14ac:dyDescent="0.4">
      <c r="A7056" s="32">
        <v>16571</v>
      </c>
      <c r="B7056" s="33">
        <v>15.9</v>
      </c>
    </row>
    <row r="7057" spans="1:2" x14ac:dyDescent="0.4">
      <c r="A7057" s="32">
        <v>29867</v>
      </c>
      <c r="B7057" s="33">
        <v>32.9</v>
      </c>
    </row>
    <row r="7058" spans="1:2" x14ac:dyDescent="0.4">
      <c r="A7058" s="32">
        <v>23323</v>
      </c>
      <c r="B7058" s="33">
        <v>8</v>
      </c>
    </row>
    <row r="7059" spans="1:2" x14ac:dyDescent="0.4">
      <c r="A7059" s="32">
        <v>2027652</v>
      </c>
      <c r="B7059" s="33">
        <v>7</v>
      </c>
    </row>
    <row r="7060" spans="1:2" x14ac:dyDescent="0.4">
      <c r="A7060" s="32">
        <v>10635</v>
      </c>
      <c r="B7060" s="33">
        <v>5.8</v>
      </c>
    </row>
    <row r="7061" spans="1:2" x14ac:dyDescent="0.4">
      <c r="A7061" s="32">
        <v>10660</v>
      </c>
      <c r="B7061" s="33">
        <v>5.7</v>
      </c>
    </row>
    <row r="7062" spans="1:2" x14ac:dyDescent="0.4">
      <c r="A7062" s="32">
        <v>10143</v>
      </c>
      <c r="B7062" s="33">
        <v>3.7</v>
      </c>
    </row>
    <row r="7063" spans="1:2" x14ac:dyDescent="0.4">
      <c r="A7063" s="32">
        <v>15942</v>
      </c>
      <c r="B7063" s="33">
        <v>3</v>
      </c>
    </row>
    <row r="7064" spans="1:2" x14ac:dyDescent="0.4">
      <c r="A7064" s="32">
        <v>10647</v>
      </c>
      <c r="B7064" s="33">
        <v>6</v>
      </c>
    </row>
    <row r="7065" spans="1:2" x14ac:dyDescent="0.4">
      <c r="A7065" s="32">
        <v>29091</v>
      </c>
      <c r="B7065" s="33">
        <v>7.2</v>
      </c>
    </row>
    <row r="7066" spans="1:2" x14ac:dyDescent="0.4">
      <c r="A7066" s="32">
        <v>22770</v>
      </c>
      <c r="B7066" s="33">
        <v>7.8</v>
      </c>
    </row>
    <row r="7067" spans="1:2" x14ac:dyDescent="0.4">
      <c r="A7067" s="32">
        <v>27231</v>
      </c>
      <c r="B7067" s="33">
        <v>6</v>
      </c>
    </row>
    <row r="7068" spans="1:2" x14ac:dyDescent="0.4">
      <c r="A7068" s="32">
        <v>22769</v>
      </c>
      <c r="B7068" s="33">
        <v>8</v>
      </c>
    </row>
    <row r="7069" spans="1:2" x14ac:dyDescent="0.4">
      <c r="A7069" s="32">
        <v>29092</v>
      </c>
      <c r="B7069" s="33">
        <v>7.2</v>
      </c>
    </row>
    <row r="7070" spans="1:2" x14ac:dyDescent="0.4">
      <c r="A7070" s="32">
        <v>10522</v>
      </c>
      <c r="B7070" s="33">
        <v>13.8</v>
      </c>
    </row>
    <row r="7071" spans="1:2" x14ac:dyDescent="0.4">
      <c r="A7071" s="32">
        <v>23706</v>
      </c>
      <c r="B7071" s="33">
        <v>16</v>
      </c>
    </row>
    <row r="7072" spans="1:2" x14ac:dyDescent="0.4">
      <c r="A7072" s="32">
        <v>2018239</v>
      </c>
      <c r="B7072" s="33">
        <v>4.9000000000000004</v>
      </c>
    </row>
    <row r="7073" spans="1:2" x14ac:dyDescent="0.4">
      <c r="A7073" s="32">
        <v>2027582</v>
      </c>
      <c r="B7073" s="33">
        <v>6.9</v>
      </c>
    </row>
    <row r="7074" spans="1:2" x14ac:dyDescent="0.4">
      <c r="A7074" s="32">
        <v>10793</v>
      </c>
      <c r="B7074" s="33">
        <v>6.9</v>
      </c>
    </row>
    <row r="7075" spans="1:2" x14ac:dyDescent="0.4">
      <c r="A7075" s="32">
        <v>31731</v>
      </c>
      <c r="B7075" s="33">
        <v>5.5</v>
      </c>
    </row>
    <row r="7076" spans="1:2" x14ac:dyDescent="0.4">
      <c r="A7076" s="32">
        <v>31849</v>
      </c>
      <c r="B7076" s="33">
        <v>6.3</v>
      </c>
    </row>
    <row r="7077" spans="1:2" x14ac:dyDescent="0.4">
      <c r="A7077" s="32">
        <v>29637</v>
      </c>
      <c r="B7077" s="33">
        <v>5.5</v>
      </c>
    </row>
    <row r="7078" spans="1:2" x14ac:dyDescent="0.4">
      <c r="A7078" s="32">
        <v>28367</v>
      </c>
      <c r="B7078" s="33">
        <v>6.5</v>
      </c>
    </row>
    <row r="7079" spans="1:2" x14ac:dyDescent="0.4">
      <c r="A7079" s="32">
        <v>29848</v>
      </c>
      <c r="B7079" s="33">
        <v>4.9000000000000004</v>
      </c>
    </row>
    <row r="7080" spans="1:2" x14ac:dyDescent="0.4">
      <c r="A7080" s="32">
        <v>31850</v>
      </c>
      <c r="B7080" s="33">
        <v>4.9000000000000004</v>
      </c>
    </row>
    <row r="7081" spans="1:2" x14ac:dyDescent="0.4">
      <c r="A7081" s="32">
        <v>27349</v>
      </c>
      <c r="B7081" s="33">
        <v>1</v>
      </c>
    </row>
    <row r="7082" spans="1:2" x14ac:dyDescent="0.4">
      <c r="A7082" s="32">
        <v>27376</v>
      </c>
      <c r="B7082" s="33">
        <v>28</v>
      </c>
    </row>
    <row r="7083" spans="1:2" x14ac:dyDescent="0.4">
      <c r="A7083" s="32">
        <v>22319</v>
      </c>
      <c r="B7083" s="33">
        <v>8.4</v>
      </c>
    </row>
    <row r="7084" spans="1:2" x14ac:dyDescent="0.4">
      <c r="A7084" s="32">
        <v>32818</v>
      </c>
      <c r="B7084" s="33">
        <v>5.9</v>
      </c>
    </row>
    <row r="7085" spans="1:2" x14ac:dyDescent="0.4">
      <c r="A7085" s="32">
        <v>16900</v>
      </c>
      <c r="B7085" s="33">
        <v>18.899999999999999</v>
      </c>
    </row>
    <row r="7086" spans="1:2" x14ac:dyDescent="0.4">
      <c r="A7086" s="32">
        <v>16890</v>
      </c>
      <c r="B7086" s="33">
        <v>3.4</v>
      </c>
    </row>
    <row r="7087" spans="1:2" x14ac:dyDescent="0.4">
      <c r="A7087" s="32">
        <v>169001</v>
      </c>
      <c r="B7087" s="33">
        <v>2.2999999999999998</v>
      </c>
    </row>
    <row r="7088" spans="1:2" x14ac:dyDescent="0.4">
      <c r="A7088" s="32">
        <v>16891</v>
      </c>
      <c r="B7088" s="33">
        <v>13.8</v>
      </c>
    </row>
    <row r="7089" spans="1:2" x14ac:dyDescent="0.4">
      <c r="A7089" s="32">
        <v>22234</v>
      </c>
      <c r="B7089" s="33">
        <v>2</v>
      </c>
    </row>
    <row r="7090" spans="1:2" x14ac:dyDescent="0.4">
      <c r="A7090" s="32">
        <v>16886</v>
      </c>
      <c r="B7090" s="33">
        <v>18.899999999999999</v>
      </c>
    </row>
    <row r="7091" spans="1:2" x14ac:dyDescent="0.4">
      <c r="A7091" s="32">
        <v>22235</v>
      </c>
      <c r="B7091" s="33">
        <v>1.8</v>
      </c>
    </row>
    <row r="7092" spans="1:2" x14ac:dyDescent="0.4">
      <c r="A7092" s="32">
        <v>31775</v>
      </c>
      <c r="B7092" s="33">
        <v>24.5</v>
      </c>
    </row>
    <row r="7093" spans="1:2" x14ac:dyDescent="0.4">
      <c r="A7093" s="32">
        <v>10336</v>
      </c>
      <c r="B7093" s="33">
        <v>11.5</v>
      </c>
    </row>
    <row r="7094" spans="1:2" x14ac:dyDescent="0.4">
      <c r="A7094" s="32">
        <v>17606</v>
      </c>
      <c r="B7094" s="33">
        <v>6.9</v>
      </c>
    </row>
    <row r="7095" spans="1:2" x14ac:dyDescent="0.4">
      <c r="A7095" s="32">
        <v>17452</v>
      </c>
      <c r="B7095" s="33">
        <v>26.9</v>
      </c>
    </row>
    <row r="7096" spans="1:2" x14ac:dyDescent="0.4">
      <c r="A7096" s="32">
        <v>17605</v>
      </c>
      <c r="B7096" s="33">
        <v>54</v>
      </c>
    </row>
    <row r="7097" spans="1:2" x14ac:dyDescent="0.4">
      <c r="A7097" s="32">
        <v>28476</v>
      </c>
      <c r="B7097" s="33">
        <v>4.5</v>
      </c>
    </row>
    <row r="7098" spans="1:2" x14ac:dyDescent="0.4">
      <c r="A7098" s="32">
        <v>17608</v>
      </c>
      <c r="B7098" s="33">
        <v>3.4</v>
      </c>
    </row>
    <row r="7099" spans="1:2" x14ac:dyDescent="0.4">
      <c r="A7099" s="32">
        <v>17607</v>
      </c>
      <c r="B7099" s="33">
        <v>2.4</v>
      </c>
    </row>
    <row r="7100" spans="1:2" x14ac:dyDescent="0.4">
      <c r="A7100" s="32">
        <v>31200</v>
      </c>
      <c r="B7100" s="33">
        <v>37.9</v>
      </c>
    </row>
    <row r="7101" spans="1:2" x14ac:dyDescent="0.4">
      <c r="A7101" s="32">
        <v>28777</v>
      </c>
      <c r="B7101" s="33">
        <v>4</v>
      </c>
    </row>
    <row r="7102" spans="1:2" x14ac:dyDescent="0.4">
      <c r="A7102" s="32">
        <v>10335</v>
      </c>
      <c r="B7102" s="33">
        <v>1.8</v>
      </c>
    </row>
    <row r="7103" spans="1:2" x14ac:dyDescent="0.4">
      <c r="A7103" s="32">
        <v>17453</v>
      </c>
      <c r="B7103" s="33">
        <v>20</v>
      </c>
    </row>
    <row r="7104" spans="1:2" x14ac:dyDescent="0.4">
      <c r="A7104" s="32">
        <v>17982</v>
      </c>
      <c r="B7104" s="33">
        <v>32.9</v>
      </c>
    </row>
    <row r="7105" spans="1:2" x14ac:dyDescent="0.4">
      <c r="A7105" s="32">
        <v>16879</v>
      </c>
      <c r="B7105" s="33">
        <v>3.2</v>
      </c>
    </row>
    <row r="7106" spans="1:2" x14ac:dyDescent="0.4">
      <c r="A7106" s="32">
        <v>16884</v>
      </c>
      <c r="B7106" s="33">
        <v>6</v>
      </c>
    </row>
    <row r="7107" spans="1:2" x14ac:dyDescent="0.4">
      <c r="A7107" s="32">
        <v>29696</v>
      </c>
      <c r="B7107" s="33">
        <v>2.2000000000000002</v>
      </c>
    </row>
    <row r="7108" spans="1:2" x14ac:dyDescent="0.4">
      <c r="A7108" s="32">
        <v>16888</v>
      </c>
      <c r="B7108" s="33">
        <v>5.5</v>
      </c>
    </row>
    <row r="7109" spans="1:2" x14ac:dyDescent="0.4">
      <c r="A7109" s="32">
        <v>16887</v>
      </c>
      <c r="B7109" s="33">
        <v>2.8</v>
      </c>
    </row>
    <row r="7110" spans="1:2" x14ac:dyDescent="0.4">
      <c r="A7110" s="32">
        <v>31808</v>
      </c>
      <c r="B7110" s="33">
        <v>3.2</v>
      </c>
    </row>
    <row r="7111" spans="1:2" x14ac:dyDescent="0.4">
      <c r="A7111" s="32">
        <v>27545</v>
      </c>
      <c r="B7111" s="33">
        <v>9.9</v>
      </c>
    </row>
    <row r="7112" spans="1:2" x14ac:dyDescent="0.4">
      <c r="A7112" s="32">
        <v>17351</v>
      </c>
      <c r="B7112" s="33">
        <v>13.3</v>
      </c>
    </row>
    <row r="7113" spans="1:2" x14ac:dyDescent="0.4">
      <c r="A7113" s="32">
        <v>17323</v>
      </c>
      <c r="B7113" s="33">
        <v>5.6</v>
      </c>
    </row>
    <row r="7114" spans="1:2" x14ac:dyDescent="0.4">
      <c r="A7114" s="32">
        <v>17455</v>
      </c>
      <c r="B7114" s="33">
        <v>2.6</v>
      </c>
    </row>
    <row r="7115" spans="1:2" x14ac:dyDescent="0.4">
      <c r="A7115" s="32">
        <v>32684</v>
      </c>
      <c r="B7115" s="33">
        <v>2.2000000000000002</v>
      </c>
    </row>
    <row r="7116" spans="1:2" x14ac:dyDescent="0.4">
      <c r="A7116" s="32">
        <v>28917</v>
      </c>
      <c r="B7116" s="33">
        <v>26.9</v>
      </c>
    </row>
    <row r="7117" spans="1:2" x14ac:dyDescent="0.4">
      <c r="A7117" s="32">
        <v>32424</v>
      </c>
      <c r="B7117" s="33">
        <v>9.5</v>
      </c>
    </row>
    <row r="7118" spans="1:2" x14ac:dyDescent="0.4">
      <c r="A7118" s="32">
        <v>29770</v>
      </c>
      <c r="B7118" s="33">
        <v>26.9</v>
      </c>
    </row>
    <row r="7119" spans="1:2" x14ac:dyDescent="0.4">
      <c r="A7119" s="32">
        <v>29771</v>
      </c>
      <c r="B7119" s="33">
        <v>0</v>
      </c>
    </row>
    <row r="7120" spans="1:2" x14ac:dyDescent="0.4">
      <c r="A7120" s="32">
        <v>29094</v>
      </c>
      <c r="B7120" s="33">
        <v>6.8</v>
      </c>
    </row>
    <row r="7121" spans="1:2" x14ac:dyDescent="0.4">
      <c r="A7121" s="32">
        <v>17217</v>
      </c>
      <c r="B7121" s="33">
        <v>1.4</v>
      </c>
    </row>
    <row r="7122" spans="1:2" x14ac:dyDescent="0.4">
      <c r="A7122" s="32">
        <v>18381</v>
      </c>
      <c r="B7122" s="33">
        <v>8.5</v>
      </c>
    </row>
    <row r="7123" spans="1:2" x14ac:dyDescent="0.4">
      <c r="A7123" s="32">
        <v>18380</v>
      </c>
      <c r="B7123" s="33">
        <v>3.9</v>
      </c>
    </row>
    <row r="7124" spans="1:2" x14ac:dyDescent="0.4">
      <c r="A7124" s="32">
        <v>17868</v>
      </c>
      <c r="B7124" s="33">
        <v>4.2</v>
      </c>
    </row>
    <row r="7125" spans="1:2" x14ac:dyDescent="0.4">
      <c r="A7125" s="32">
        <v>27233</v>
      </c>
      <c r="B7125" s="33">
        <v>0</v>
      </c>
    </row>
    <row r="7126" spans="1:2" x14ac:dyDescent="0.4">
      <c r="A7126" s="32">
        <v>27240</v>
      </c>
      <c r="B7126" s="33">
        <v>0</v>
      </c>
    </row>
    <row r="7127" spans="1:2" x14ac:dyDescent="0.4">
      <c r="A7127" s="32">
        <v>27234</v>
      </c>
      <c r="B7127" s="33">
        <v>2.5</v>
      </c>
    </row>
    <row r="7128" spans="1:2" x14ac:dyDescent="0.4">
      <c r="A7128" s="32">
        <v>27239</v>
      </c>
      <c r="B7128" s="33">
        <v>2.5</v>
      </c>
    </row>
    <row r="7129" spans="1:2" x14ac:dyDescent="0.4">
      <c r="A7129" s="32">
        <v>28245</v>
      </c>
      <c r="B7129" s="33">
        <v>2.5</v>
      </c>
    </row>
    <row r="7130" spans="1:2" x14ac:dyDescent="0.4">
      <c r="A7130" s="32">
        <v>16799</v>
      </c>
      <c r="B7130" s="33">
        <v>13.5</v>
      </c>
    </row>
    <row r="7131" spans="1:2" x14ac:dyDescent="0.4">
      <c r="A7131" s="32">
        <v>16798</v>
      </c>
      <c r="B7131" s="33">
        <v>12.9</v>
      </c>
    </row>
    <row r="7132" spans="1:2" x14ac:dyDescent="0.4">
      <c r="A7132" s="32">
        <v>10775</v>
      </c>
      <c r="B7132" s="33">
        <v>7.2</v>
      </c>
    </row>
    <row r="7133" spans="1:2" x14ac:dyDescent="0.4">
      <c r="A7133" s="32">
        <v>16797</v>
      </c>
      <c r="B7133" s="33">
        <v>13.5</v>
      </c>
    </row>
    <row r="7134" spans="1:2" x14ac:dyDescent="0.4">
      <c r="A7134" s="32">
        <v>28952</v>
      </c>
      <c r="B7134" s="33">
        <v>12</v>
      </c>
    </row>
    <row r="7135" spans="1:2" x14ac:dyDescent="0.4">
      <c r="A7135" s="32">
        <v>16609</v>
      </c>
      <c r="B7135" s="33">
        <v>4</v>
      </c>
    </row>
    <row r="7136" spans="1:2" x14ac:dyDescent="0.4">
      <c r="A7136" s="32">
        <v>16611</v>
      </c>
      <c r="B7136" s="33">
        <v>9</v>
      </c>
    </row>
    <row r="7137" spans="1:2" x14ac:dyDescent="0.4">
      <c r="A7137" s="32">
        <v>10320</v>
      </c>
      <c r="B7137" s="33">
        <v>3</v>
      </c>
    </row>
    <row r="7138" spans="1:2" x14ac:dyDescent="0.4">
      <c r="A7138" s="32">
        <v>10264</v>
      </c>
      <c r="B7138" s="33">
        <v>1.5</v>
      </c>
    </row>
    <row r="7139" spans="1:2" x14ac:dyDescent="0.4">
      <c r="A7139" s="32">
        <v>29728</v>
      </c>
      <c r="B7139" s="33">
        <v>7.6</v>
      </c>
    </row>
    <row r="7140" spans="1:2" x14ac:dyDescent="0.4">
      <c r="A7140" s="32">
        <v>27442</v>
      </c>
      <c r="B7140" s="33">
        <v>1.5</v>
      </c>
    </row>
    <row r="7141" spans="1:2" x14ac:dyDescent="0.4">
      <c r="A7141" s="32">
        <v>12665</v>
      </c>
      <c r="B7141" s="33">
        <v>6.8</v>
      </c>
    </row>
    <row r="7142" spans="1:2" x14ac:dyDescent="0.4">
      <c r="A7142" s="32">
        <v>12688</v>
      </c>
      <c r="B7142" s="33">
        <v>2.5</v>
      </c>
    </row>
    <row r="7143" spans="1:2" x14ac:dyDescent="0.4">
      <c r="A7143" s="32">
        <v>2011587</v>
      </c>
      <c r="B7143" s="33">
        <v>9.9</v>
      </c>
    </row>
    <row r="7144" spans="1:2" x14ac:dyDescent="0.4">
      <c r="A7144" s="32">
        <v>16123</v>
      </c>
      <c r="B7144" s="33">
        <v>6.2</v>
      </c>
    </row>
    <row r="7145" spans="1:2" x14ac:dyDescent="0.4">
      <c r="A7145" s="32">
        <v>10274</v>
      </c>
      <c r="B7145" s="33">
        <v>1.8</v>
      </c>
    </row>
    <row r="7146" spans="1:2" x14ac:dyDescent="0.4">
      <c r="A7146" s="32">
        <v>16121</v>
      </c>
      <c r="B7146" s="33">
        <v>7.8</v>
      </c>
    </row>
    <row r="7147" spans="1:2" x14ac:dyDescent="0.4">
      <c r="A7147" s="32">
        <v>2027971</v>
      </c>
      <c r="B7147" s="33">
        <v>25.6</v>
      </c>
    </row>
    <row r="7148" spans="1:2" x14ac:dyDescent="0.4">
      <c r="A7148" s="32">
        <v>2027812</v>
      </c>
      <c r="B7148" s="33">
        <v>33.9</v>
      </c>
    </row>
    <row r="7149" spans="1:2" x14ac:dyDescent="0.4">
      <c r="A7149" s="32">
        <v>10275</v>
      </c>
      <c r="B7149" s="33">
        <v>2.2000000000000002</v>
      </c>
    </row>
    <row r="7150" spans="1:2" x14ac:dyDescent="0.4">
      <c r="A7150" s="32">
        <v>31839</v>
      </c>
      <c r="B7150" s="33">
        <v>11.5</v>
      </c>
    </row>
    <row r="7151" spans="1:2" x14ac:dyDescent="0.4">
      <c r="A7151" s="32">
        <v>18289</v>
      </c>
      <c r="B7151" s="33">
        <v>0</v>
      </c>
    </row>
    <row r="7152" spans="1:2" x14ac:dyDescent="0.4">
      <c r="A7152" s="32">
        <v>31618</v>
      </c>
      <c r="B7152" s="33">
        <v>17.600000000000001</v>
      </c>
    </row>
    <row r="7153" spans="1:2" x14ac:dyDescent="0.4">
      <c r="A7153" s="32">
        <v>31617</v>
      </c>
      <c r="B7153" s="33">
        <v>18.399999999999999</v>
      </c>
    </row>
    <row r="7154" spans="1:2" x14ac:dyDescent="0.4">
      <c r="A7154" s="32">
        <v>31616</v>
      </c>
      <c r="B7154" s="33">
        <v>18.399999999999999</v>
      </c>
    </row>
    <row r="7155" spans="1:2" x14ac:dyDescent="0.4">
      <c r="A7155" s="32">
        <v>31615</v>
      </c>
      <c r="B7155" s="33">
        <v>15.9</v>
      </c>
    </row>
    <row r="7156" spans="1:2" x14ac:dyDescent="0.4">
      <c r="A7156" s="32">
        <v>23460</v>
      </c>
      <c r="B7156" s="33">
        <v>4.9000000000000004</v>
      </c>
    </row>
    <row r="7157" spans="1:2" x14ac:dyDescent="0.4">
      <c r="A7157" s="32">
        <v>17165</v>
      </c>
      <c r="B7157" s="33">
        <v>9.1999999999999993</v>
      </c>
    </row>
    <row r="7158" spans="1:2" x14ac:dyDescent="0.4">
      <c r="A7158" s="32">
        <v>23461</v>
      </c>
      <c r="B7158" s="33">
        <v>3.8</v>
      </c>
    </row>
    <row r="7159" spans="1:2" x14ac:dyDescent="0.4">
      <c r="A7159" s="32">
        <v>17164</v>
      </c>
      <c r="B7159" s="33">
        <v>9.5</v>
      </c>
    </row>
    <row r="7160" spans="1:2" x14ac:dyDescent="0.4">
      <c r="A7160" s="32">
        <v>10993</v>
      </c>
      <c r="B7160" s="33">
        <v>9.5</v>
      </c>
    </row>
    <row r="7161" spans="1:2" x14ac:dyDescent="0.4">
      <c r="A7161" s="32">
        <v>29163</v>
      </c>
      <c r="B7161" s="33">
        <v>2.2000000000000002</v>
      </c>
    </row>
    <row r="7162" spans="1:2" x14ac:dyDescent="0.4">
      <c r="A7162" s="32">
        <v>16029</v>
      </c>
      <c r="B7162" s="33">
        <v>8.9</v>
      </c>
    </row>
    <row r="7163" spans="1:2" x14ac:dyDescent="0.4">
      <c r="A7163" s="32">
        <v>14757</v>
      </c>
      <c r="B7163" s="33">
        <v>1.5</v>
      </c>
    </row>
    <row r="7164" spans="1:2" x14ac:dyDescent="0.4">
      <c r="A7164" s="32">
        <v>15997</v>
      </c>
      <c r="B7164" s="33">
        <v>1.1000000000000001</v>
      </c>
    </row>
    <row r="7165" spans="1:2" x14ac:dyDescent="0.4">
      <c r="A7165" s="32">
        <v>28026</v>
      </c>
      <c r="B7165" s="33">
        <v>1.5</v>
      </c>
    </row>
    <row r="7166" spans="1:2" x14ac:dyDescent="0.4">
      <c r="A7166" s="32">
        <v>28027</v>
      </c>
      <c r="B7166" s="33">
        <v>1.2</v>
      </c>
    </row>
    <row r="7167" spans="1:2" x14ac:dyDescent="0.4">
      <c r="A7167" s="32">
        <v>28494</v>
      </c>
      <c r="B7167" s="33">
        <v>1.5</v>
      </c>
    </row>
    <row r="7168" spans="1:2" x14ac:dyDescent="0.4">
      <c r="A7168" s="32">
        <v>31621</v>
      </c>
      <c r="B7168" s="33">
        <v>17.600000000000001</v>
      </c>
    </row>
    <row r="7169" spans="1:2" x14ac:dyDescent="0.4">
      <c r="A7169" s="32">
        <v>31622</v>
      </c>
      <c r="B7169" s="33">
        <v>17.600000000000001</v>
      </c>
    </row>
    <row r="7170" spans="1:2" x14ac:dyDescent="0.4">
      <c r="A7170" s="32">
        <v>31620</v>
      </c>
      <c r="B7170" s="33">
        <v>16.899999999999999</v>
      </c>
    </row>
    <row r="7171" spans="1:2" x14ac:dyDescent="0.4">
      <c r="A7171" s="32">
        <v>31619</v>
      </c>
      <c r="B7171" s="33">
        <v>17.600000000000001</v>
      </c>
    </row>
    <row r="7172" spans="1:2" x14ac:dyDescent="0.4">
      <c r="A7172" s="32">
        <v>10495</v>
      </c>
      <c r="B7172" s="33">
        <v>7.5</v>
      </c>
    </row>
    <row r="7173" spans="1:2" x14ac:dyDescent="0.4">
      <c r="A7173" s="32">
        <v>10496</v>
      </c>
      <c r="B7173" s="33">
        <v>7.7</v>
      </c>
    </row>
    <row r="7174" spans="1:2" x14ac:dyDescent="0.4">
      <c r="A7174" s="32">
        <v>10497</v>
      </c>
      <c r="B7174" s="33">
        <v>8</v>
      </c>
    </row>
    <row r="7175" spans="1:2" x14ac:dyDescent="0.4">
      <c r="A7175" s="32">
        <v>2011261</v>
      </c>
      <c r="B7175" s="33">
        <v>32.9</v>
      </c>
    </row>
    <row r="7176" spans="1:2" x14ac:dyDescent="0.4">
      <c r="A7176" s="32">
        <v>2028051</v>
      </c>
      <c r="B7176" s="33">
        <v>48.9</v>
      </c>
    </row>
    <row r="7177" spans="1:2" x14ac:dyDescent="0.4">
      <c r="A7177" s="32">
        <v>15380</v>
      </c>
      <c r="B7177" s="33">
        <v>8.1999999999999993</v>
      </c>
    </row>
    <row r="7178" spans="1:2" x14ac:dyDescent="0.4">
      <c r="A7178" s="32">
        <v>15379</v>
      </c>
      <c r="B7178" s="33">
        <v>8.1999999999999993</v>
      </c>
    </row>
    <row r="7179" spans="1:2" x14ac:dyDescent="0.4">
      <c r="A7179" s="32">
        <v>15382</v>
      </c>
      <c r="B7179" s="33">
        <v>14</v>
      </c>
    </row>
    <row r="7180" spans="1:2" x14ac:dyDescent="0.4">
      <c r="A7180" s="32">
        <v>15381</v>
      </c>
      <c r="B7180" s="33">
        <v>13.6</v>
      </c>
    </row>
    <row r="7181" spans="1:2" x14ac:dyDescent="0.4">
      <c r="A7181" s="32">
        <v>27577</v>
      </c>
      <c r="B7181" s="33">
        <v>18.899999999999999</v>
      </c>
    </row>
    <row r="7182" spans="1:2" x14ac:dyDescent="0.4">
      <c r="A7182" s="32">
        <v>31300</v>
      </c>
      <c r="B7182" s="33">
        <v>59.23</v>
      </c>
    </row>
    <row r="7183" spans="1:2" x14ac:dyDescent="0.4">
      <c r="A7183" s="32">
        <v>2015113</v>
      </c>
      <c r="B7183" s="33">
        <v>16</v>
      </c>
    </row>
    <row r="7184" spans="1:2" x14ac:dyDescent="0.4">
      <c r="A7184" s="32">
        <v>2015096</v>
      </c>
      <c r="B7184" s="33">
        <v>20.7</v>
      </c>
    </row>
    <row r="7185" spans="1:2" x14ac:dyDescent="0.4">
      <c r="A7185" s="32">
        <v>11300</v>
      </c>
      <c r="B7185" s="33">
        <v>4.9000000000000004</v>
      </c>
    </row>
    <row r="7186" spans="1:2" x14ac:dyDescent="0.4">
      <c r="A7186" s="32">
        <v>11322</v>
      </c>
      <c r="B7186" s="33">
        <v>8.6</v>
      </c>
    </row>
    <row r="7187" spans="1:2" x14ac:dyDescent="0.4">
      <c r="A7187" s="32">
        <v>11263</v>
      </c>
      <c r="B7187" s="33">
        <v>3.2</v>
      </c>
    </row>
    <row r="7188" spans="1:2" x14ac:dyDescent="0.4">
      <c r="A7188" s="32">
        <v>11262</v>
      </c>
      <c r="B7188" s="33">
        <v>4.9000000000000004</v>
      </c>
    </row>
    <row r="7189" spans="1:2" x14ac:dyDescent="0.4">
      <c r="A7189" s="32">
        <v>27543</v>
      </c>
      <c r="B7189" s="33">
        <v>4.3</v>
      </c>
    </row>
    <row r="7190" spans="1:2" x14ac:dyDescent="0.4">
      <c r="A7190" s="32">
        <v>12088</v>
      </c>
      <c r="B7190" s="33">
        <v>3.5</v>
      </c>
    </row>
    <row r="7191" spans="1:2" x14ac:dyDescent="0.4">
      <c r="A7191" s="32">
        <v>29920</v>
      </c>
      <c r="B7191" s="33">
        <v>46.9</v>
      </c>
    </row>
    <row r="7192" spans="1:2" x14ac:dyDescent="0.4">
      <c r="A7192" s="32">
        <v>29919</v>
      </c>
      <c r="B7192" s="33">
        <v>39.9</v>
      </c>
    </row>
    <row r="7193" spans="1:2" x14ac:dyDescent="0.4">
      <c r="A7193" s="32">
        <v>22926</v>
      </c>
      <c r="B7193" s="33">
        <v>168</v>
      </c>
    </row>
    <row r="7194" spans="1:2" x14ac:dyDescent="0.4">
      <c r="A7194" s="32">
        <v>22929</v>
      </c>
      <c r="B7194" s="33">
        <v>154.9</v>
      </c>
    </row>
    <row r="7195" spans="1:2" x14ac:dyDescent="0.4">
      <c r="A7195" s="32">
        <v>22925</v>
      </c>
      <c r="B7195" s="33">
        <v>168</v>
      </c>
    </row>
    <row r="7196" spans="1:2" x14ac:dyDescent="0.4">
      <c r="A7196" s="32">
        <v>22927</v>
      </c>
      <c r="B7196" s="33">
        <v>93.9</v>
      </c>
    </row>
    <row r="7197" spans="1:2" x14ac:dyDescent="0.4">
      <c r="A7197" s="32">
        <v>28768</v>
      </c>
      <c r="B7197" s="33">
        <v>7.6</v>
      </c>
    </row>
    <row r="7198" spans="1:2" x14ac:dyDescent="0.4">
      <c r="A7198" s="32">
        <v>31855</v>
      </c>
      <c r="B7198" s="33">
        <v>7.2</v>
      </c>
    </row>
    <row r="7199" spans="1:2" x14ac:dyDescent="0.4">
      <c r="A7199" s="32">
        <v>28769</v>
      </c>
      <c r="B7199" s="33">
        <v>7.9</v>
      </c>
    </row>
    <row r="7200" spans="1:2" x14ac:dyDescent="0.4">
      <c r="A7200" s="32">
        <v>17977</v>
      </c>
      <c r="B7200" s="33">
        <v>11.9</v>
      </c>
    </row>
    <row r="7201" spans="1:2" x14ac:dyDescent="0.4">
      <c r="A7201" s="32">
        <v>17250</v>
      </c>
      <c r="B7201" s="33">
        <v>9.1999999999999993</v>
      </c>
    </row>
    <row r="7202" spans="1:2" x14ac:dyDescent="0.4">
      <c r="A7202" s="32">
        <v>17249</v>
      </c>
      <c r="B7202" s="33">
        <v>11.9</v>
      </c>
    </row>
    <row r="7203" spans="1:2" x14ac:dyDescent="0.4">
      <c r="A7203" s="32">
        <v>17260</v>
      </c>
      <c r="B7203" s="33">
        <v>9</v>
      </c>
    </row>
    <row r="7204" spans="1:2" x14ac:dyDescent="0.4">
      <c r="A7204" s="32">
        <v>17248</v>
      </c>
      <c r="B7204" s="33">
        <v>9.1999999999999993</v>
      </c>
    </row>
    <row r="7205" spans="1:2" x14ac:dyDescent="0.4">
      <c r="A7205" s="32">
        <v>2023127</v>
      </c>
      <c r="B7205" s="33">
        <v>16.899999999999999</v>
      </c>
    </row>
    <row r="7206" spans="1:2" x14ac:dyDescent="0.4">
      <c r="A7206" s="32">
        <v>2023128</v>
      </c>
      <c r="B7206" s="33">
        <v>21.9</v>
      </c>
    </row>
    <row r="7207" spans="1:2" x14ac:dyDescent="0.4">
      <c r="A7207" s="32">
        <v>30249</v>
      </c>
      <c r="B7207" s="33">
        <v>81.900000000000006</v>
      </c>
    </row>
    <row r="7208" spans="1:2" x14ac:dyDescent="0.4">
      <c r="A7208" s="32">
        <v>30251</v>
      </c>
      <c r="B7208" s="33">
        <v>81.900000000000006</v>
      </c>
    </row>
    <row r="7209" spans="1:2" x14ac:dyDescent="0.4">
      <c r="A7209" s="32">
        <v>30252</v>
      </c>
      <c r="B7209" s="33">
        <v>81.900000000000006</v>
      </c>
    </row>
    <row r="7210" spans="1:2" x14ac:dyDescent="0.4">
      <c r="A7210" s="32">
        <v>30253</v>
      </c>
      <c r="B7210" s="33">
        <v>81.900000000000006</v>
      </c>
    </row>
    <row r="7211" spans="1:2" x14ac:dyDescent="0.4">
      <c r="A7211" s="32">
        <v>30254</v>
      </c>
      <c r="B7211" s="33">
        <v>81.900000000000006</v>
      </c>
    </row>
    <row r="7212" spans="1:2" x14ac:dyDescent="0.4">
      <c r="A7212" s="32">
        <v>30257</v>
      </c>
      <c r="B7212" s="33">
        <v>72.900000000000006</v>
      </c>
    </row>
    <row r="7213" spans="1:2" x14ac:dyDescent="0.4">
      <c r="A7213" s="32">
        <v>30258</v>
      </c>
      <c r="B7213" s="33">
        <v>81.900000000000006</v>
      </c>
    </row>
    <row r="7214" spans="1:2" x14ac:dyDescent="0.4">
      <c r="A7214" s="32">
        <v>30259</v>
      </c>
      <c r="B7214" s="33">
        <v>81.900000000000006</v>
      </c>
    </row>
    <row r="7215" spans="1:2" x14ac:dyDescent="0.4">
      <c r="A7215" s="32">
        <v>30260</v>
      </c>
      <c r="B7215" s="33">
        <v>81.900000000000006</v>
      </c>
    </row>
    <row r="7216" spans="1:2" x14ac:dyDescent="0.4">
      <c r="A7216" s="32">
        <v>30261</v>
      </c>
      <c r="B7216" s="33">
        <v>79.900000000000006</v>
      </c>
    </row>
    <row r="7217" spans="1:2" x14ac:dyDescent="0.4">
      <c r="A7217" s="32">
        <v>30262</v>
      </c>
      <c r="B7217" s="33">
        <v>81.900000000000006</v>
      </c>
    </row>
    <row r="7218" spans="1:2" x14ac:dyDescent="0.4">
      <c r="A7218" s="32">
        <v>30264</v>
      </c>
      <c r="B7218" s="33">
        <v>81.900000000000006</v>
      </c>
    </row>
    <row r="7219" spans="1:2" x14ac:dyDescent="0.4">
      <c r="A7219" s="32">
        <v>30263</v>
      </c>
      <c r="B7219" s="33">
        <v>81.900000000000006</v>
      </c>
    </row>
    <row r="7220" spans="1:2" x14ac:dyDescent="0.4">
      <c r="A7220" s="32">
        <v>30265</v>
      </c>
      <c r="B7220" s="33">
        <v>0</v>
      </c>
    </row>
    <row r="7221" spans="1:2" x14ac:dyDescent="0.4">
      <c r="A7221" s="32">
        <v>30266</v>
      </c>
      <c r="B7221" s="33">
        <v>81.900000000000006</v>
      </c>
    </row>
    <row r="7222" spans="1:2" x14ac:dyDescent="0.4">
      <c r="A7222" s="32">
        <v>30267</v>
      </c>
      <c r="B7222" s="33">
        <v>81.900000000000006</v>
      </c>
    </row>
    <row r="7223" spans="1:2" x14ac:dyDescent="0.4">
      <c r="A7223" s="32">
        <v>22434</v>
      </c>
      <c r="B7223" s="33">
        <v>0</v>
      </c>
    </row>
    <row r="7224" spans="1:2" x14ac:dyDescent="0.4">
      <c r="A7224" s="32">
        <v>22272</v>
      </c>
      <c r="B7224" s="33">
        <v>6.2</v>
      </c>
    </row>
    <row r="7225" spans="1:2" x14ac:dyDescent="0.4">
      <c r="A7225" s="32">
        <v>16122</v>
      </c>
      <c r="B7225" s="33">
        <v>0.2</v>
      </c>
    </row>
    <row r="7226" spans="1:2" x14ac:dyDescent="0.4">
      <c r="A7226" s="32">
        <v>23526</v>
      </c>
      <c r="B7226" s="33">
        <v>0</v>
      </c>
    </row>
    <row r="7227" spans="1:2" x14ac:dyDescent="0.4">
      <c r="A7227" s="32">
        <v>31716</v>
      </c>
      <c r="B7227" s="33">
        <v>12.2</v>
      </c>
    </row>
    <row r="7228" spans="1:2" x14ac:dyDescent="0.4">
      <c r="A7228" s="32">
        <v>15153</v>
      </c>
      <c r="B7228" s="33">
        <v>16</v>
      </c>
    </row>
    <row r="7229" spans="1:2" x14ac:dyDescent="0.4">
      <c r="A7229" s="32">
        <v>28633</v>
      </c>
      <c r="B7229" s="33">
        <v>16</v>
      </c>
    </row>
    <row r="7230" spans="1:2" x14ac:dyDescent="0.4">
      <c r="A7230" s="32">
        <v>31840</v>
      </c>
      <c r="B7230" s="33">
        <v>32</v>
      </c>
    </row>
    <row r="7231" spans="1:2" x14ac:dyDescent="0.4">
      <c r="A7231" s="32">
        <v>10277</v>
      </c>
      <c r="B7231" s="33">
        <v>6.6</v>
      </c>
    </row>
    <row r="7232" spans="1:2" x14ac:dyDescent="0.4">
      <c r="A7232" s="32">
        <v>2022354</v>
      </c>
      <c r="B7232" s="33">
        <v>20</v>
      </c>
    </row>
    <row r="7233" spans="1:2" x14ac:dyDescent="0.4">
      <c r="A7233" s="32">
        <v>2010114</v>
      </c>
      <c r="B7233" s="33">
        <v>27.5</v>
      </c>
    </row>
    <row r="7234" spans="1:2" x14ac:dyDescent="0.4">
      <c r="A7234" s="32">
        <v>22630</v>
      </c>
      <c r="B7234" s="33">
        <v>9.9</v>
      </c>
    </row>
    <row r="7235" spans="1:2" x14ac:dyDescent="0.4">
      <c r="A7235" s="32">
        <v>22635</v>
      </c>
      <c r="B7235" s="33">
        <v>67.5</v>
      </c>
    </row>
    <row r="7236" spans="1:2" x14ac:dyDescent="0.4">
      <c r="A7236" s="32">
        <v>22634</v>
      </c>
      <c r="B7236" s="33">
        <v>67.900000000000006</v>
      </c>
    </row>
    <row r="7237" spans="1:2" x14ac:dyDescent="0.4">
      <c r="A7237" s="32">
        <v>27628</v>
      </c>
      <c r="B7237" s="33">
        <v>8.9</v>
      </c>
    </row>
    <row r="7238" spans="1:2" x14ac:dyDescent="0.4">
      <c r="A7238" s="32">
        <v>22633</v>
      </c>
      <c r="B7238" s="33">
        <v>68.5</v>
      </c>
    </row>
    <row r="7239" spans="1:2" x14ac:dyDescent="0.4">
      <c r="A7239" s="32">
        <v>31772</v>
      </c>
      <c r="B7239" s="33">
        <v>35.200000000000003</v>
      </c>
    </row>
    <row r="7240" spans="1:2" x14ac:dyDescent="0.4">
      <c r="A7240" s="32">
        <v>32447</v>
      </c>
      <c r="B7240" s="33">
        <v>0</v>
      </c>
    </row>
    <row r="7241" spans="1:2" x14ac:dyDescent="0.4">
      <c r="A7241" s="32">
        <v>29480</v>
      </c>
      <c r="B7241" s="33">
        <v>31.6</v>
      </c>
    </row>
    <row r="7242" spans="1:2" x14ac:dyDescent="0.4">
      <c r="A7242" s="32">
        <v>32446</v>
      </c>
      <c r="B7242" s="33">
        <v>0</v>
      </c>
    </row>
    <row r="7243" spans="1:2" x14ac:dyDescent="0.4">
      <c r="A7243" s="32">
        <v>29481</v>
      </c>
      <c r="B7243" s="33">
        <v>3.9</v>
      </c>
    </row>
    <row r="7244" spans="1:2" x14ac:dyDescent="0.4">
      <c r="A7244" s="32">
        <v>29483</v>
      </c>
      <c r="B7244" s="33">
        <v>4.3</v>
      </c>
    </row>
    <row r="7245" spans="1:2" x14ac:dyDescent="0.4">
      <c r="A7245" s="32">
        <v>29484</v>
      </c>
      <c r="B7245" s="33">
        <v>4.5</v>
      </c>
    </row>
    <row r="7246" spans="1:2" x14ac:dyDescent="0.4">
      <c r="A7246" s="32">
        <v>31773</v>
      </c>
      <c r="B7246" s="33">
        <v>4.5</v>
      </c>
    </row>
    <row r="7247" spans="1:2" x14ac:dyDescent="0.4">
      <c r="A7247" s="32">
        <v>29485</v>
      </c>
      <c r="B7247" s="33">
        <v>4.3</v>
      </c>
    </row>
    <row r="7248" spans="1:2" x14ac:dyDescent="0.4">
      <c r="A7248" s="32">
        <v>29486</v>
      </c>
      <c r="B7248" s="33">
        <v>126.9</v>
      </c>
    </row>
    <row r="7249" spans="1:2" x14ac:dyDescent="0.4">
      <c r="A7249" s="32">
        <v>32445</v>
      </c>
      <c r="B7249" s="33">
        <v>0</v>
      </c>
    </row>
    <row r="7250" spans="1:2" x14ac:dyDescent="0.4">
      <c r="A7250" s="32">
        <v>29482</v>
      </c>
      <c r="B7250" s="33">
        <v>3.9</v>
      </c>
    </row>
    <row r="7251" spans="1:2" x14ac:dyDescent="0.4">
      <c r="A7251" s="32">
        <v>29845</v>
      </c>
      <c r="B7251" s="33">
        <v>6.9</v>
      </c>
    </row>
    <row r="7252" spans="1:2" x14ac:dyDescent="0.4">
      <c r="A7252" s="32">
        <v>29846</v>
      </c>
      <c r="B7252" s="33">
        <v>9.9</v>
      </c>
    </row>
    <row r="7253" spans="1:2" x14ac:dyDescent="0.4">
      <c r="A7253" s="32">
        <v>29104</v>
      </c>
      <c r="B7253" s="33">
        <v>6.5</v>
      </c>
    </row>
    <row r="7254" spans="1:2" x14ac:dyDescent="0.4">
      <c r="A7254" s="32">
        <v>15513</v>
      </c>
      <c r="B7254" s="33">
        <v>13.9</v>
      </c>
    </row>
    <row r="7255" spans="1:2" x14ac:dyDescent="0.4">
      <c r="A7255" s="32">
        <v>32744</v>
      </c>
      <c r="B7255" s="33">
        <v>0</v>
      </c>
    </row>
    <row r="7256" spans="1:2" x14ac:dyDescent="0.4">
      <c r="A7256" s="32">
        <v>32752</v>
      </c>
      <c r="B7256" s="33">
        <v>0</v>
      </c>
    </row>
    <row r="7257" spans="1:2" x14ac:dyDescent="0.4">
      <c r="A7257" s="32">
        <v>18532</v>
      </c>
      <c r="B7257" s="33">
        <v>0</v>
      </c>
    </row>
    <row r="7258" spans="1:2" x14ac:dyDescent="0.4">
      <c r="A7258" s="32">
        <v>30091</v>
      </c>
      <c r="B7258" s="33">
        <v>58.9</v>
      </c>
    </row>
    <row r="7259" spans="1:2" x14ac:dyDescent="0.4">
      <c r="A7259" s="32">
        <v>32043</v>
      </c>
      <c r="B7259" s="33">
        <v>10.9</v>
      </c>
    </row>
    <row r="7260" spans="1:2" x14ac:dyDescent="0.4">
      <c r="A7260" s="32">
        <v>10483</v>
      </c>
      <c r="B7260" s="33">
        <v>11.9</v>
      </c>
    </row>
    <row r="7261" spans="1:2" x14ac:dyDescent="0.4">
      <c r="A7261" s="32">
        <v>2022606</v>
      </c>
      <c r="B7261" s="33">
        <v>10.9</v>
      </c>
    </row>
    <row r="7262" spans="1:2" x14ac:dyDescent="0.4">
      <c r="A7262" s="32">
        <v>2028194</v>
      </c>
      <c r="B7262" s="33">
        <v>32</v>
      </c>
    </row>
    <row r="7263" spans="1:2" x14ac:dyDescent="0.4">
      <c r="A7263" s="32">
        <v>2011528</v>
      </c>
      <c r="B7263" s="33">
        <v>10.9</v>
      </c>
    </row>
    <row r="7264" spans="1:2" x14ac:dyDescent="0.4">
      <c r="A7264" s="32">
        <v>2028766</v>
      </c>
      <c r="B7264" s="33">
        <v>25</v>
      </c>
    </row>
    <row r="7265" spans="1:2" x14ac:dyDescent="0.4">
      <c r="A7265" s="32">
        <v>22947</v>
      </c>
      <c r="B7265" s="33">
        <v>84.9</v>
      </c>
    </row>
    <row r="7266" spans="1:2" x14ac:dyDescent="0.4">
      <c r="A7266" s="32">
        <v>28449</v>
      </c>
      <c r="B7266" s="33">
        <v>5.2</v>
      </c>
    </row>
    <row r="7267" spans="1:2" x14ac:dyDescent="0.4">
      <c r="A7267" s="32">
        <v>28450</v>
      </c>
      <c r="B7267" s="33">
        <v>15</v>
      </c>
    </row>
    <row r="7268" spans="1:2" x14ac:dyDescent="0.4">
      <c r="A7268" s="32">
        <v>28444</v>
      </c>
      <c r="B7268" s="33">
        <v>15.5</v>
      </c>
    </row>
    <row r="7269" spans="1:2" x14ac:dyDescent="0.4">
      <c r="A7269" s="32">
        <v>28446</v>
      </c>
      <c r="B7269" s="33">
        <v>4.9000000000000004</v>
      </c>
    </row>
    <row r="7270" spans="1:2" x14ac:dyDescent="0.4">
      <c r="A7270" s="32">
        <v>28445</v>
      </c>
      <c r="B7270" s="33">
        <v>9.4</v>
      </c>
    </row>
    <row r="7271" spans="1:2" x14ac:dyDescent="0.4">
      <c r="A7271" s="32">
        <v>29076</v>
      </c>
      <c r="B7271" s="33">
        <v>11.6</v>
      </c>
    </row>
    <row r="7272" spans="1:2" x14ac:dyDescent="0.4">
      <c r="A7272" s="32">
        <v>28448</v>
      </c>
      <c r="B7272" s="33">
        <v>8.5</v>
      </c>
    </row>
    <row r="7273" spans="1:2" x14ac:dyDescent="0.4">
      <c r="A7273" s="32">
        <v>28447</v>
      </c>
      <c r="B7273" s="33">
        <v>15</v>
      </c>
    </row>
    <row r="7274" spans="1:2" x14ac:dyDescent="0.4">
      <c r="A7274" s="32">
        <v>2028476</v>
      </c>
      <c r="B7274" s="33">
        <v>13</v>
      </c>
    </row>
    <row r="7275" spans="1:2" x14ac:dyDescent="0.4">
      <c r="A7275" s="32">
        <v>2027463</v>
      </c>
      <c r="B7275" s="33">
        <v>14.9</v>
      </c>
    </row>
    <row r="7276" spans="1:2" x14ac:dyDescent="0.4">
      <c r="A7276" s="32">
        <v>2011529</v>
      </c>
      <c r="B7276" s="33">
        <v>13.9</v>
      </c>
    </row>
    <row r="7277" spans="1:2" x14ac:dyDescent="0.4">
      <c r="A7277" s="32">
        <v>10391</v>
      </c>
      <c r="B7277" s="33">
        <v>3.7</v>
      </c>
    </row>
    <row r="7278" spans="1:2" x14ac:dyDescent="0.4">
      <c r="A7278" s="32">
        <v>2011610</v>
      </c>
      <c r="B7278" s="33">
        <v>13.5</v>
      </c>
    </row>
    <row r="7279" spans="1:2" x14ac:dyDescent="0.4">
      <c r="A7279" s="32">
        <v>28662</v>
      </c>
      <c r="B7279" s="33">
        <v>7</v>
      </c>
    </row>
    <row r="7280" spans="1:2" x14ac:dyDescent="0.4">
      <c r="A7280" s="32">
        <v>28317</v>
      </c>
      <c r="B7280" s="33">
        <v>5.9</v>
      </c>
    </row>
    <row r="7281" spans="1:2" x14ac:dyDescent="0.4">
      <c r="A7281" s="32">
        <v>28646</v>
      </c>
      <c r="B7281" s="33">
        <v>20.3</v>
      </c>
    </row>
    <row r="7282" spans="1:2" x14ac:dyDescent="0.4">
      <c r="A7282" s="32">
        <v>28661</v>
      </c>
      <c r="B7282" s="33">
        <v>5.9</v>
      </c>
    </row>
    <row r="7283" spans="1:2" x14ac:dyDescent="0.4">
      <c r="A7283" s="32">
        <v>28663</v>
      </c>
      <c r="B7283" s="33">
        <v>21</v>
      </c>
    </row>
    <row r="7284" spans="1:2" x14ac:dyDescent="0.4">
      <c r="A7284" s="32">
        <v>16172</v>
      </c>
      <c r="B7284" s="33">
        <v>11.6</v>
      </c>
    </row>
    <row r="7285" spans="1:2" x14ac:dyDescent="0.4">
      <c r="A7285" s="32">
        <v>15519</v>
      </c>
      <c r="B7285" s="33">
        <v>12</v>
      </c>
    </row>
    <row r="7286" spans="1:2" x14ac:dyDescent="0.4">
      <c r="A7286" s="32">
        <v>16175</v>
      </c>
      <c r="B7286" s="33">
        <v>11.5</v>
      </c>
    </row>
    <row r="7287" spans="1:2" x14ac:dyDescent="0.4">
      <c r="A7287" s="32">
        <v>15521</v>
      </c>
      <c r="B7287" s="33">
        <v>11.6</v>
      </c>
    </row>
    <row r="7288" spans="1:2" x14ac:dyDescent="0.4">
      <c r="A7288" s="32">
        <v>31475</v>
      </c>
      <c r="B7288" s="33">
        <v>22</v>
      </c>
    </row>
    <row r="7289" spans="1:2" x14ac:dyDescent="0.4">
      <c r="A7289" s="32">
        <v>31463</v>
      </c>
      <c r="B7289" s="33">
        <v>10.6</v>
      </c>
    </row>
    <row r="7290" spans="1:2" x14ac:dyDescent="0.4">
      <c r="A7290" s="32">
        <v>31468</v>
      </c>
      <c r="B7290" s="33">
        <v>10.6</v>
      </c>
    </row>
    <row r="7291" spans="1:2" x14ac:dyDescent="0.4">
      <c r="A7291" s="32">
        <v>17682</v>
      </c>
      <c r="B7291" s="33">
        <v>20.7</v>
      </c>
    </row>
    <row r="7292" spans="1:2" x14ac:dyDescent="0.4">
      <c r="A7292" s="32">
        <v>31470</v>
      </c>
      <c r="B7292" s="33">
        <v>10.6</v>
      </c>
    </row>
    <row r="7293" spans="1:2" x14ac:dyDescent="0.4">
      <c r="A7293" s="32">
        <v>31469</v>
      </c>
      <c r="B7293" s="33">
        <v>10.6</v>
      </c>
    </row>
    <row r="7294" spans="1:2" x14ac:dyDescent="0.4">
      <c r="A7294" s="32">
        <v>17687</v>
      </c>
      <c r="B7294" s="33">
        <v>22</v>
      </c>
    </row>
    <row r="7295" spans="1:2" x14ac:dyDescent="0.4">
      <c r="A7295" s="32">
        <v>31467</v>
      </c>
      <c r="B7295" s="33">
        <v>10.6</v>
      </c>
    </row>
    <row r="7296" spans="1:2" x14ac:dyDescent="0.4">
      <c r="A7296" s="32">
        <v>31474</v>
      </c>
      <c r="B7296" s="33">
        <v>22</v>
      </c>
    </row>
    <row r="7297" spans="1:2" x14ac:dyDescent="0.4">
      <c r="A7297" s="32">
        <v>31472</v>
      </c>
      <c r="B7297" s="33">
        <v>15.6</v>
      </c>
    </row>
    <row r="7298" spans="1:2" x14ac:dyDescent="0.4">
      <c r="A7298" s="32">
        <v>31473</v>
      </c>
      <c r="B7298" s="33">
        <v>15.6</v>
      </c>
    </row>
    <row r="7299" spans="1:2" x14ac:dyDescent="0.4">
      <c r="A7299" s="32">
        <v>29406</v>
      </c>
      <c r="B7299" s="33">
        <v>22</v>
      </c>
    </row>
    <row r="7300" spans="1:2" x14ac:dyDescent="0.4">
      <c r="A7300" s="32">
        <v>31471</v>
      </c>
      <c r="B7300" s="33">
        <v>15.6</v>
      </c>
    </row>
    <row r="7301" spans="1:2" x14ac:dyDescent="0.4">
      <c r="A7301" s="32">
        <v>31444</v>
      </c>
      <c r="B7301" s="33">
        <v>25</v>
      </c>
    </row>
    <row r="7302" spans="1:2" x14ac:dyDescent="0.4">
      <c r="A7302" s="32">
        <v>17677</v>
      </c>
      <c r="B7302" s="33">
        <v>10.5</v>
      </c>
    </row>
    <row r="7303" spans="1:2" x14ac:dyDescent="0.4">
      <c r="A7303" s="32">
        <v>17678</v>
      </c>
      <c r="B7303" s="33">
        <v>12.5</v>
      </c>
    </row>
    <row r="7304" spans="1:2" x14ac:dyDescent="0.4">
      <c r="A7304" s="32">
        <v>23190</v>
      </c>
      <c r="B7304" s="33">
        <v>7</v>
      </c>
    </row>
    <row r="7305" spans="1:2" x14ac:dyDescent="0.4">
      <c r="A7305" s="32">
        <v>27613</v>
      </c>
      <c r="B7305" s="33">
        <v>34.299999999999997</v>
      </c>
    </row>
    <row r="7306" spans="1:2" x14ac:dyDescent="0.4">
      <c r="A7306" s="32">
        <v>31240</v>
      </c>
      <c r="B7306" s="33">
        <v>20.9</v>
      </c>
    </row>
    <row r="7307" spans="1:2" x14ac:dyDescent="0.4">
      <c r="A7307" s="32">
        <v>16896</v>
      </c>
      <c r="B7307" s="33">
        <v>28.9</v>
      </c>
    </row>
    <row r="7308" spans="1:2" x14ac:dyDescent="0.4">
      <c r="A7308" s="32">
        <v>16894</v>
      </c>
      <c r="B7308" s="33">
        <v>27</v>
      </c>
    </row>
    <row r="7309" spans="1:2" x14ac:dyDescent="0.4">
      <c r="A7309" s="32">
        <v>23612</v>
      </c>
      <c r="B7309" s="33">
        <v>4.9000000000000004</v>
      </c>
    </row>
    <row r="7310" spans="1:2" x14ac:dyDescent="0.4">
      <c r="A7310" s="32">
        <v>23326</v>
      </c>
      <c r="B7310" s="33">
        <v>45.8</v>
      </c>
    </row>
    <row r="7311" spans="1:2" x14ac:dyDescent="0.4">
      <c r="A7311" s="32">
        <v>23614</v>
      </c>
      <c r="B7311" s="33">
        <v>7</v>
      </c>
    </row>
    <row r="7312" spans="1:2" x14ac:dyDescent="0.4">
      <c r="A7312" s="32">
        <v>16898</v>
      </c>
      <c r="B7312" s="33">
        <v>5.5</v>
      </c>
    </row>
    <row r="7313" spans="1:2" x14ac:dyDescent="0.4">
      <c r="A7313" s="32">
        <v>16899</v>
      </c>
      <c r="B7313" s="33">
        <v>7.6</v>
      </c>
    </row>
    <row r="7314" spans="1:2" x14ac:dyDescent="0.4">
      <c r="A7314" s="32">
        <v>16907</v>
      </c>
      <c r="B7314" s="33">
        <v>9.4</v>
      </c>
    </row>
    <row r="7315" spans="1:2" x14ac:dyDescent="0.4">
      <c r="A7315" s="32">
        <v>16897</v>
      </c>
      <c r="B7315" s="33">
        <v>33.9</v>
      </c>
    </row>
    <row r="7316" spans="1:2" x14ac:dyDescent="0.4">
      <c r="A7316" s="32">
        <v>17835</v>
      </c>
      <c r="B7316" s="33">
        <v>34.5</v>
      </c>
    </row>
    <row r="7317" spans="1:2" x14ac:dyDescent="0.4">
      <c r="A7317" s="32">
        <v>16902</v>
      </c>
      <c r="B7317" s="33">
        <v>37.4</v>
      </c>
    </row>
    <row r="7318" spans="1:2" x14ac:dyDescent="0.4">
      <c r="A7318" s="32">
        <v>16889</v>
      </c>
      <c r="B7318" s="33">
        <v>5</v>
      </c>
    </row>
    <row r="7319" spans="1:2" x14ac:dyDescent="0.4">
      <c r="A7319" s="32">
        <v>29496</v>
      </c>
      <c r="B7319" s="33">
        <v>9.3000000000000007</v>
      </c>
    </row>
    <row r="7320" spans="1:2" x14ac:dyDescent="0.4">
      <c r="A7320" s="32">
        <v>10285</v>
      </c>
      <c r="B7320" s="33">
        <v>5.6</v>
      </c>
    </row>
    <row r="7321" spans="1:2" x14ac:dyDescent="0.4">
      <c r="A7321" s="32">
        <v>16906</v>
      </c>
      <c r="B7321" s="33">
        <v>9.1999999999999993</v>
      </c>
    </row>
    <row r="7322" spans="1:2" x14ac:dyDescent="0.4">
      <c r="A7322" s="32">
        <v>16901</v>
      </c>
      <c r="B7322" s="33">
        <v>24.6</v>
      </c>
    </row>
    <row r="7323" spans="1:2" x14ac:dyDescent="0.4">
      <c r="A7323" s="32">
        <v>10411</v>
      </c>
      <c r="B7323" s="33">
        <v>5</v>
      </c>
    </row>
    <row r="7324" spans="1:2" x14ac:dyDescent="0.4">
      <c r="A7324" s="32">
        <v>31662</v>
      </c>
      <c r="B7324" s="33">
        <v>44.6</v>
      </c>
    </row>
    <row r="7325" spans="1:2" x14ac:dyDescent="0.4">
      <c r="A7325" s="32">
        <v>17690</v>
      </c>
      <c r="B7325" s="33">
        <v>9.9</v>
      </c>
    </row>
    <row r="7326" spans="1:2" x14ac:dyDescent="0.4">
      <c r="A7326" s="32">
        <v>32081</v>
      </c>
      <c r="B7326" s="33">
        <v>5.6</v>
      </c>
    </row>
    <row r="7327" spans="1:2" x14ac:dyDescent="0.4">
      <c r="A7327" s="32">
        <v>29895</v>
      </c>
      <c r="B7327" s="33">
        <v>2.4</v>
      </c>
    </row>
    <row r="7328" spans="1:2" x14ac:dyDescent="0.4">
      <c r="A7328" s="32">
        <v>28752</v>
      </c>
      <c r="B7328" s="33">
        <v>8.9</v>
      </c>
    </row>
    <row r="7329" spans="1:2" x14ac:dyDescent="0.4">
      <c r="A7329" s="32">
        <v>10453</v>
      </c>
      <c r="B7329" s="33">
        <v>13.2</v>
      </c>
    </row>
    <row r="7330" spans="1:2" x14ac:dyDescent="0.4">
      <c r="A7330" s="32">
        <v>10455</v>
      </c>
      <c r="B7330" s="33">
        <v>14</v>
      </c>
    </row>
    <row r="7331" spans="1:2" x14ac:dyDescent="0.4">
      <c r="A7331" s="32">
        <v>2022382</v>
      </c>
      <c r="B7331" s="33">
        <v>14</v>
      </c>
    </row>
    <row r="7332" spans="1:2" x14ac:dyDescent="0.4">
      <c r="A7332" s="32">
        <v>2011965</v>
      </c>
      <c r="B7332" s="33">
        <v>121.9</v>
      </c>
    </row>
    <row r="7333" spans="1:2" x14ac:dyDescent="0.4">
      <c r="A7333" s="32">
        <v>32477</v>
      </c>
      <c r="B7333" s="33">
        <v>15.9</v>
      </c>
    </row>
    <row r="7334" spans="1:2" x14ac:dyDescent="0.4">
      <c r="A7334" s="32">
        <v>32475</v>
      </c>
      <c r="B7334" s="33">
        <v>15.9</v>
      </c>
    </row>
    <row r="7335" spans="1:2" x14ac:dyDescent="0.4">
      <c r="A7335" s="32">
        <v>32476</v>
      </c>
      <c r="B7335" s="33">
        <v>15.9</v>
      </c>
    </row>
    <row r="7336" spans="1:2" x14ac:dyDescent="0.4">
      <c r="A7336" s="32">
        <v>32474</v>
      </c>
      <c r="B7336" s="33">
        <v>15.9</v>
      </c>
    </row>
    <row r="7337" spans="1:2" x14ac:dyDescent="0.4">
      <c r="A7337" s="32">
        <v>18347</v>
      </c>
      <c r="B7337" s="33">
        <v>7</v>
      </c>
    </row>
    <row r="7338" spans="1:2" x14ac:dyDescent="0.4">
      <c r="A7338" s="32">
        <v>2016299</v>
      </c>
      <c r="B7338" s="33">
        <v>76.5</v>
      </c>
    </row>
    <row r="7339" spans="1:2" x14ac:dyDescent="0.4">
      <c r="A7339" s="32">
        <v>2027607</v>
      </c>
      <c r="B7339" s="33">
        <v>28</v>
      </c>
    </row>
    <row r="7340" spans="1:2" x14ac:dyDescent="0.4">
      <c r="A7340" s="32">
        <v>2018377</v>
      </c>
      <c r="B7340" s="33">
        <v>25</v>
      </c>
    </row>
    <row r="7341" spans="1:2" x14ac:dyDescent="0.4">
      <c r="A7341" s="32">
        <v>17895</v>
      </c>
      <c r="B7341" s="33">
        <v>4</v>
      </c>
    </row>
    <row r="7342" spans="1:2" x14ac:dyDescent="0.4">
      <c r="A7342" s="32">
        <v>17896</v>
      </c>
      <c r="B7342" s="33">
        <v>4</v>
      </c>
    </row>
    <row r="7343" spans="1:2" x14ac:dyDescent="0.4">
      <c r="A7343" s="32">
        <v>16803</v>
      </c>
      <c r="B7343" s="33">
        <v>6.9</v>
      </c>
    </row>
    <row r="7344" spans="1:2" x14ac:dyDescent="0.4">
      <c r="A7344" s="32">
        <v>16802</v>
      </c>
      <c r="B7344" s="33">
        <v>7.3</v>
      </c>
    </row>
    <row r="7345" spans="1:2" x14ac:dyDescent="0.4">
      <c r="A7345" s="32">
        <v>16971</v>
      </c>
      <c r="B7345" s="33">
        <v>20</v>
      </c>
    </row>
    <row r="7346" spans="1:2" x14ac:dyDescent="0.4">
      <c r="A7346" s="32">
        <v>16801</v>
      </c>
      <c r="B7346" s="33">
        <v>14.2</v>
      </c>
    </row>
    <row r="7347" spans="1:2" x14ac:dyDescent="0.4">
      <c r="A7347" s="32">
        <v>32482</v>
      </c>
      <c r="B7347" s="33">
        <v>2.6</v>
      </c>
    </row>
    <row r="7348" spans="1:2" x14ac:dyDescent="0.4">
      <c r="A7348" s="32">
        <v>17685</v>
      </c>
      <c r="B7348" s="33">
        <v>1.8</v>
      </c>
    </row>
    <row r="7349" spans="1:2" x14ac:dyDescent="0.4">
      <c r="A7349" s="32">
        <v>27440</v>
      </c>
      <c r="B7349" s="33">
        <v>1</v>
      </c>
    </row>
    <row r="7350" spans="1:2" x14ac:dyDescent="0.4">
      <c r="A7350" s="32">
        <v>10393</v>
      </c>
      <c r="B7350" s="33">
        <v>4</v>
      </c>
    </row>
    <row r="7351" spans="1:2" x14ac:dyDescent="0.4">
      <c r="A7351" s="32">
        <v>10349</v>
      </c>
      <c r="B7351" s="33">
        <v>13.4</v>
      </c>
    </row>
    <row r="7352" spans="1:2" x14ac:dyDescent="0.4">
      <c r="A7352" s="32">
        <v>10321</v>
      </c>
      <c r="B7352" s="33">
        <v>3.8</v>
      </c>
    </row>
    <row r="7353" spans="1:2" x14ac:dyDescent="0.4">
      <c r="A7353" s="32">
        <v>27382</v>
      </c>
      <c r="B7353" s="33">
        <v>1.4</v>
      </c>
    </row>
    <row r="7354" spans="1:2" x14ac:dyDescent="0.4">
      <c r="A7354" s="32">
        <v>10443</v>
      </c>
      <c r="B7354" s="33">
        <v>4.9000000000000004</v>
      </c>
    </row>
    <row r="7355" spans="1:2" x14ac:dyDescent="0.4">
      <c r="A7355" s="32">
        <v>10394</v>
      </c>
      <c r="B7355" s="33">
        <v>4</v>
      </c>
    </row>
    <row r="7356" spans="1:2" x14ac:dyDescent="0.4">
      <c r="A7356" s="32">
        <v>15967</v>
      </c>
      <c r="B7356" s="33">
        <v>9.4</v>
      </c>
    </row>
    <row r="7357" spans="1:2" x14ac:dyDescent="0.4">
      <c r="A7357" s="32">
        <v>29703</v>
      </c>
      <c r="B7357" s="33">
        <v>0.4</v>
      </c>
    </row>
    <row r="7358" spans="1:2" x14ac:dyDescent="0.4">
      <c r="A7358" s="32">
        <v>29705</v>
      </c>
      <c r="B7358" s="33">
        <v>0.5</v>
      </c>
    </row>
    <row r="7359" spans="1:2" x14ac:dyDescent="0.4">
      <c r="A7359" s="32">
        <v>10442</v>
      </c>
      <c r="B7359" s="33">
        <v>21</v>
      </c>
    </row>
    <row r="7360" spans="1:2" x14ac:dyDescent="0.4">
      <c r="A7360" s="32">
        <v>27424</v>
      </c>
      <c r="B7360" s="33">
        <v>1.3</v>
      </c>
    </row>
    <row r="7361" spans="1:2" x14ac:dyDescent="0.4">
      <c r="A7361" s="32">
        <v>16614</v>
      </c>
      <c r="B7361" s="33">
        <v>1.5</v>
      </c>
    </row>
    <row r="7362" spans="1:2" x14ac:dyDescent="0.4">
      <c r="A7362" s="32">
        <v>10395</v>
      </c>
      <c r="B7362" s="33">
        <v>4.0999999999999996</v>
      </c>
    </row>
    <row r="7363" spans="1:2" x14ac:dyDescent="0.4">
      <c r="A7363" s="32">
        <v>10351</v>
      </c>
      <c r="B7363" s="33">
        <v>17.5</v>
      </c>
    </row>
    <row r="7364" spans="1:2" x14ac:dyDescent="0.4">
      <c r="A7364" s="32">
        <v>10322</v>
      </c>
      <c r="B7364" s="33">
        <v>2.8</v>
      </c>
    </row>
    <row r="7365" spans="1:2" x14ac:dyDescent="0.4">
      <c r="A7365" s="32">
        <v>12652</v>
      </c>
      <c r="B7365" s="33">
        <v>9.5</v>
      </c>
    </row>
    <row r="7366" spans="1:2" x14ac:dyDescent="0.4">
      <c r="A7366" s="32">
        <v>12668</v>
      </c>
      <c r="B7366" s="33">
        <v>2.4</v>
      </c>
    </row>
    <row r="7367" spans="1:2" x14ac:dyDescent="0.4">
      <c r="A7367" s="32">
        <v>29639</v>
      </c>
      <c r="B7367" s="33">
        <v>1.5</v>
      </c>
    </row>
    <row r="7368" spans="1:2" x14ac:dyDescent="0.4">
      <c r="A7368" s="32">
        <v>27381</v>
      </c>
      <c r="B7368" s="33">
        <v>1.7</v>
      </c>
    </row>
    <row r="7369" spans="1:2" x14ac:dyDescent="0.4">
      <c r="A7369" s="32">
        <v>27405</v>
      </c>
      <c r="B7369" s="33">
        <v>13.3</v>
      </c>
    </row>
    <row r="7370" spans="1:2" x14ac:dyDescent="0.4">
      <c r="A7370" s="32">
        <v>10396</v>
      </c>
      <c r="B7370" s="33">
        <v>4.0999999999999996</v>
      </c>
    </row>
    <row r="7371" spans="1:2" x14ac:dyDescent="0.4">
      <c r="A7371" s="32">
        <v>10404</v>
      </c>
      <c r="B7371" s="33">
        <v>11.6</v>
      </c>
    </row>
    <row r="7372" spans="1:2" x14ac:dyDescent="0.4">
      <c r="A7372" s="32">
        <v>27403</v>
      </c>
      <c r="B7372" s="33">
        <v>8</v>
      </c>
    </row>
    <row r="7373" spans="1:2" x14ac:dyDescent="0.4">
      <c r="A7373" s="32">
        <v>10323</v>
      </c>
      <c r="B7373" s="33">
        <v>3.4</v>
      </c>
    </row>
    <row r="7374" spans="1:2" x14ac:dyDescent="0.4">
      <c r="A7374" s="32">
        <v>12653</v>
      </c>
      <c r="B7374" s="33">
        <v>8.9</v>
      </c>
    </row>
    <row r="7375" spans="1:2" x14ac:dyDescent="0.4">
      <c r="A7375" s="32">
        <v>12669</v>
      </c>
      <c r="B7375" s="33">
        <v>3.4</v>
      </c>
    </row>
    <row r="7376" spans="1:2" x14ac:dyDescent="0.4">
      <c r="A7376" s="32">
        <v>10267</v>
      </c>
      <c r="B7376" s="33">
        <v>2.5</v>
      </c>
    </row>
    <row r="7377" spans="1:2" x14ac:dyDescent="0.4">
      <c r="A7377" s="32">
        <v>10295</v>
      </c>
      <c r="B7377" s="33">
        <v>4.9000000000000004</v>
      </c>
    </row>
    <row r="7378" spans="1:2" x14ac:dyDescent="0.4">
      <c r="A7378" s="32">
        <v>29724</v>
      </c>
      <c r="B7378" s="33">
        <v>7.6</v>
      </c>
    </row>
    <row r="7379" spans="1:2" x14ac:dyDescent="0.4">
      <c r="A7379" s="32">
        <v>10354</v>
      </c>
      <c r="B7379" s="33">
        <v>9.4</v>
      </c>
    </row>
    <row r="7380" spans="1:2" x14ac:dyDescent="0.4">
      <c r="A7380" s="32">
        <v>10397</v>
      </c>
      <c r="B7380" s="33">
        <v>4.0999999999999996</v>
      </c>
    </row>
    <row r="7381" spans="1:2" x14ac:dyDescent="0.4">
      <c r="A7381" s="32">
        <v>10350</v>
      </c>
      <c r="B7381" s="33">
        <v>18</v>
      </c>
    </row>
    <row r="7382" spans="1:2" x14ac:dyDescent="0.4">
      <c r="A7382" s="32">
        <v>2028196</v>
      </c>
      <c r="B7382" s="33">
        <v>24.5</v>
      </c>
    </row>
    <row r="7383" spans="1:2" x14ac:dyDescent="0.4">
      <c r="A7383" s="32">
        <v>10485</v>
      </c>
      <c r="B7383" s="33">
        <v>8.5</v>
      </c>
    </row>
    <row r="7384" spans="1:2" x14ac:dyDescent="0.4">
      <c r="A7384" s="32">
        <v>2022609</v>
      </c>
      <c r="B7384" s="33">
        <v>20</v>
      </c>
    </row>
    <row r="7385" spans="1:2" x14ac:dyDescent="0.4">
      <c r="A7385" s="32">
        <v>2011553</v>
      </c>
      <c r="B7385" s="33">
        <v>14.9</v>
      </c>
    </row>
    <row r="7386" spans="1:2" x14ac:dyDescent="0.4">
      <c r="A7386" s="32">
        <v>10489</v>
      </c>
      <c r="B7386" s="33">
        <v>8.9</v>
      </c>
    </row>
    <row r="7387" spans="1:2" x14ac:dyDescent="0.4">
      <c r="A7387" s="32">
        <v>16566</v>
      </c>
      <c r="B7387" s="33">
        <v>2.6</v>
      </c>
    </row>
    <row r="7388" spans="1:2" x14ac:dyDescent="0.4">
      <c r="A7388" s="32">
        <v>23704</v>
      </c>
      <c r="B7388" s="33">
        <v>16.5</v>
      </c>
    </row>
    <row r="7389" spans="1:2" x14ac:dyDescent="0.4">
      <c r="A7389" s="32">
        <v>11456</v>
      </c>
      <c r="B7389" s="33">
        <v>13.9</v>
      </c>
    </row>
    <row r="7390" spans="1:2" x14ac:dyDescent="0.4">
      <c r="A7390" s="32">
        <v>2018450</v>
      </c>
      <c r="B7390" s="33">
        <v>8.5</v>
      </c>
    </row>
    <row r="7391" spans="1:2" x14ac:dyDescent="0.4">
      <c r="A7391" s="32">
        <v>2027263</v>
      </c>
      <c r="B7391" s="33">
        <v>10</v>
      </c>
    </row>
    <row r="7392" spans="1:2" x14ac:dyDescent="0.4">
      <c r="A7392" s="32">
        <v>23705</v>
      </c>
      <c r="B7392" s="33">
        <v>13.5</v>
      </c>
    </row>
    <row r="7393" spans="1:2" x14ac:dyDescent="0.4">
      <c r="A7393" s="32">
        <v>2018591</v>
      </c>
      <c r="B7393" s="33">
        <v>7</v>
      </c>
    </row>
    <row r="7394" spans="1:2" x14ac:dyDescent="0.4">
      <c r="A7394" s="32">
        <v>11207</v>
      </c>
      <c r="B7394" s="33">
        <v>3.5</v>
      </c>
    </row>
    <row r="7395" spans="1:2" x14ac:dyDescent="0.4">
      <c r="A7395" s="32">
        <v>10398</v>
      </c>
      <c r="B7395" s="33">
        <v>15.8</v>
      </c>
    </row>
    <row r="7396" spans="1:2" x14ac:dyDescent="0.4">
      <c r="A7396" s="32">
        <v>29699</v>
      </c>
      <c r="B7396" s="33">
        <v>30.9</v>
      </c>
    </row>
    <row r="7397" spans="1:2" x14ac:dyDescent="0.4">
      <c r="A7397" s="32">
        <v>28974</v>
      </c>
      <c r="B7397" s="33">
        <v>8</v>
      </c>
    </row>
    <row r="7398" spans="1:2" x14ac:dyDescent="0.4">
      <c r="A7398" s="32">
        <v>28975</v>
      </c>
      <c r="B7398" s="33">
        <v>4.5</v>
      </c>
    </row>
    <row r="7399" spans="1:2" x14ac:dyDescent="0.4">
      <c r="A7399" s="32">
        <v>18541</v>
      </c>
      <c r="B7399" s="33">
        <v>3</v>
      </c>
    </row>
    <row r="7400" spans="1:2" x14ac:dyDescent="0.4">
      <c r="A7400" s="32">
        <v>29872</v>
      </c>
      <c r="B7400" s="33">
        <v>4.9000000000000004</v>
      </c>
    </row>
    <row r="7401" spans="1:2" x14ac:dyDescent="0.4">
      <c r="A7401" s="32">
        <v>18386</v>
      </c>
      <c r="B7401" s="33">
        <v>9</v>
      </c>
    </row>
    <row r="7402" spans="1:2" x14ac:dyDescent="0.4">
      <c r="A7402" s="32">
        <v>30542</v>
      </c>
      <c r="B7402" s="33">
        <v>6.9</v>
      </c>
    </row>
    <row r="7403" spans="1:2" x14ac:dyDescent="0.4">
      <c r="A7403" s="32">
        <v>30549</v>
      </c>
      <c r="B7403" s="33">
        <v>6.9</v>
      </c>
    </row>
    <row r="7404" spans="1:2" x14ac:dyDescent="0.4">
      <c r="A7404" s="32">
        <v>30548</v>
      </c>
      <c r="B7404" s="33">
        <v>6.9</v>
      </c>
    </row>
    <row r="7405" spans="1:2" x14ac:dyDescent="0.4">
      <c r="A7405" s="32">
        <v>30541</v>
      </c>
      <c r="B7405" s="33">
        <v>6.5</v>
      </c>
    </row>
    <row r="7406" spans="1:2" x14ac:dyDescent="0.4">
      <c r="A7406" s="32">
        <v>30550</v>
      </c>
      <c r="B7406" s="33">
        <v>6.9</v>
      </c>
    </row>
    <row r="7407" spans="1:2" x14ac:dyDescent="0.4">
      <c r="A7407" s="32">
        <v>32025</v>
      </c>
      <c r="B7407" s="33">
        <v>20.5</v>
      </c>
    </row>
    <row r="7408" spans="1:2" x14ac:dyDescent="0.4">
      <c r="A7408" s="32">
        <v>31999</v>
      </c>
      <c r="B7408" s="33">
        <v>19.899999999999999</v>
      </c>
    </row>
    <row r="7409" spans="1:2" x14ac:dyDescent="0.4">
      <c r="A7409" s="32">
        <v>14965</v>
      </c>
      <c r="B7409" s="33">
        <v>76.8</v>
      </c>
    </row>
    <row r="7410" spans="1:2" x14ac:dyDescent="0.4">
      <c r="A7410" s="32">
        <v>14967</v>
      </c>
      <c r="B7410" s="33">
        <v>76.8</v>
      </c>
    </row>
    <row r="7411" spans="1:2" x14ac:dyDescent="0.4">
      <c r="A7411" s="32">
        <v>23209</v>
      </c>
      <c r="B7411" s="33">
        <v>25.9</v>
      </c>
    </row>
    <row r="7412" spans="1:2" x14ac:dyDescent="0.4">
      <c r="A7412" s="32">
        <v>10852</v>
      </c>
      <c r="B7412" s="33">
        <v>29.9</v>
      </c>
    </row>
    <row r="7413" spans="1:2" x14ac:dyDescent="0.4">
      <c r="A7413" s="32">
        <v>10853</v>
      </c>
      <c r="B7413" s="33">
        <v>29.6</v>
      </c>
    </row>
    <row r="7414" spans="1:2" x14ac:dyDescent="0.4">
      <c r="A7414" s="32">
        <v>14971</v>
      </c>
      <c r="B7414" s="33">
        <v>72</v>
      </c>
    </row>
    <row r="7415" spans="1:2" x14ac:dyDescent="0.4">
      <c r="A7415" s="32">
        <v>12691</v>
      </c>
      <c r="B7415" s="33">
        <v>106</v>
      </c>
    </row>
    <row r="7416" spans="1:2" x14ac:dyDescent="0.4">
      <c r="A7416" s="32">
        <v>28042</v>
      </c>
      <c r="B7416" s="33">
        <v>125</v>
      </c>
    </row>
    <row r="7417" spans="1:2" x14ac:dyDescent="0.4">
      <c r="A7417" s="32">
        <v>28043</v>
      </c>
      <c r="B7417" s="33">
        <v>125</v>
      </c>
    </row>
    <row r="7418" spans="1:2" x14ac:dyDescent="0.4">
      <c r="A7418" s="32">
        <v>28044</v>
      </c>
      <c r="B7418" s="33">
        <v>125</v>
      </c>
    </row>
    <row r="7419" spans="1:2" x14ac:dyDescent="0.4">
      <c r="A7419" s="32">
        <v>17656</v>
      </c>
      <c r="B7419" s="33">
        <v>73.900000000000006</v>
      </c>
    </row>
    <row r="7420" spans="1:2" x14ac:dyDescent="0.4">
      <c r="A7420" s="32">
        <v>16817</v>
      </c>
      <c r="B7420" s="33">
        <v>92.9</v>
      </c>
    </row>
    <row r="7421" spans="1:2" x14ac:dyDescent="0.4">
      <c r="A7421" s="32">
        <v>14974</v>
      </c>
      <c r="B7421" s="33">
        <v>92.9</v>
      </c>
    </row>
    <row r="7422" spans="1:2" x14ac:dyDescent="0.4">
      <c r="A7422" s="32">
        <v>30289</v>
      </c>
      <c r="B7422" s="33">
        <v>27.9</v>
      </c>
    </row>
    <row r="7423" spans="1:2" x14ac:dyDescent="0.4">
      <c r="A7423" s="32">
        <v>10908</v>
      </c>
      <c r="B7423" s="33">
        <v>33.9</v>
      </c>
    </row>
    <row r="7424" spans="1:2" x14ac:dyDescent="0.4">
      <c r="A7424" s="32">
        <v>18180</v>
      </c>
      <c r="B7424" s="33">
        <v>33.9</v>
      </c>
    </row>
    <row r="7425" spans="1:2" x14ac:dyDescent="0.4">
      <c r="A7425" s="32">
        <v>18010</v>
      </c>
      <c r="B7425" s="33">
        <v>147</v>
      </c>
    </row>
    <row r="7426" spans="1:2" x14ac:dyDescent="0.4">
      <c r="A7426" s="32">
        <v>16649</v>
      </c>
      <c r="B7426" s="33">
        <v>82</v>
      </c>
    </row>
    <row r="7427" spans="1:2" x14ac:dyDescent="0.4">
      <c r="A7427" s="32">
        <v>14977</v>
      </c>
      <c r="B7427" s="33">
        <v>34.5</v>
      </c>
    </row>
    <row r="7428" spans="1:2" x14ac:dyDescent="0.4">
      <c r="A7428" s="32">
        <v>14978</v>
      </c>
      <c r="B7428" s="33">
        <v>37</v>
      </c>
    </row>
    <row r="7429" spans="1:2" x14ac:dyDescent="0.4">
      <c r="A7429" s="32">
        <v>18011</v>
      </c>
      <c r="B7429" s="33">
        <v>74</v>
      </c>
    </row>
    <row r="7430" spans="1:2" x14ac:dyDescent="0.4">
      <c r="A7430" s="32">
        <v>14979</v>
      </c>
      <c r="B7430" s="33">
        <v>34.6</v>
      </c>
    </row>
    <row r="7431" spans="1:2" x14ac:dyDescent="0.4">
      <c r="A7431" s="32">
        <v>18012</v>
      </c>
      <c r="B7431" s="33">
        <v>157.9</v>
      </c>
    </row>
    <row r="7432" spans="1:2" x14ac:dyDescent="0.4">
      <c r="A7432" s="32">
        <v>14980</v>
      </c>
      <c r="B7432" s="33">
        <v>98.9</v>
      </c>
    </row>
    <row r="7433" spans="1:2" x14ac:dyDescent="0.4">
      <c r="A7433" s="32">
        <v>14982</v>
      </c>
      <c r="B7433" s="33">
        <v>83.6</v>
      </c>
    </row>
    <row r="7434" spans="1:2" x14ac:dyDescent="0.4">
      <c r="A7434" s="32">
        <v>28203</v>
      </c>
      <c r="B7434" s="33">
        <v>36.9</v>
      </c>
    </row>
    <row r="7435" spans="1:2" x14ac:dyDescent="0.4">
      <c r="A7435" s="32">
        <v>16819</v>
      </c>
      <c r="B7435" s="33">
        <v>33</v>
      </c>
    </row>
    <row r="7436" spans="1:2" x14ac:dyDescent="0.4">
      <c r="A7436" s="32">
        <v>16816</v>
      </c>
      <c r="B7436" s="33">
        <v>151.99</v>
      </c>
    </row>
    <row r="7437" spans="1:2" x14ac:dyDescent="0.4">
      <c r="A7437" s="32">
        <v>16820</v>
      </c>
      <c r="B7437" s="33">
        <v>33</v>
      </c>
    </row>
    <row r="7438" spans="1:2" x14ac:dyDescent="0.4">
      <c r="A7438" s="32">
        <v>32102</v>
      </c>
      <c r="B7438" s="33">
        <v>23.5</v>
      </c>
    </row>
    <row r="7439" spans="1:2" x14ac:dyDescent="0.4">
      <c r="A7439" s="32">
        <v>17181</v>
      </c>
      <c r="B7439" s="33">
        <v>24.5</v>
      </c>
    </row>
    <row r="7440" spans="1:2" x14ac:dyDescent="0.4">
      <c r="A7440" s="32">
        <v>18190</v>
      </c>
      <c r="B7440" s="33">
        <v>24.5</v>
      </c>
    </row>
    <row r="7441" spans="1:2" x14ac:dyDescent="0.4">
      <c r="A7441" s="32">
        <v>17138</v>
      </c>
      <c r="B7441" s="33">
        <v>21.9</v>
      </c>
    </row>
    <row r="7442" spans="1:2" x14ac:dyDescent="0.4">
      <c r="A7442" s="32">
        <v>30281</v>
      </c>
      <c r="B7442" s="33">
        <v>24.5</v>
      </c>
    </row>
    <row r="7443" spans="1:2" x14ac:dyDescent="0.4">
      <c r="A7443" s="32">
        <v>18181</v>
      </c>
      <c r="B7443" s="33">
        <v>41</v>
      </c>
    </row>
    <row r="7444" spans="1:2" x14ac:dyDescent="0.4">
      <c r="A7444" s="32">
        <v>10916</v>
      </c>
      <c r="B7444" s="33">
        <v>64.5</v>
      </c>
    </row>
    <row r="7445" spans="1:2" x14ac:dyDescent="0.4">
      <c r="A7445" s="32">
        <v>10913</v>
      </c>
      <c r="B7445" s="33">
        <v>41.9</v>
      </c>
    </row>
    <row r="7446" spans="1:2" x14ac:dyDescent="0.4">
      <c r="A7446" s="32">
        <v>10915</v>
      </c>
      <c r="B7446" s="33">
        <v>56</v>
      </c>
    </row>
    <row r="7447" spans="1:2" x14ac:dyDescent="0.4">
      <c r="A7447" s="32">
        <v>16647</v>
      </c>
      <c r="B7447" s="33">
        <v>66.900000000000006</v>
      </c>
    </row>
    <row r="7448" spans="1:2" x14ac:dyDescent="0.4">
      <c r="A7448" s="32">
        <v>17132</v>
      </c>
      <c r="B7448" s="33">
        <v>32.5</v>
      </c>
    </row>
    <row r="7449" spans="1:2" x14ac:dyDescent="0.4">
      <c r="A7449" s="32">
        <v>17134</v>
      </c>
      <c r="B7449" s="33">
        <v>33.9</v>
      </c>
    </row>
    <row r="7450" spans="1:2" x14ac:dyDescent="0.4">
      <c r="A7450" s="32">
        <v>17201</v>
      </c>
      <c r="B7450" s="33">
        <v>34.5</v>
      </c>
    </row>
    <row r="7451" spans="1:2" x14ac:dyDescent="0.4">
      <c r="A7451" s="32">
        <v>10909</v>
      </c>
      <c r="B7451" s="33">
        <v>32.9</v>
      </c>
    </row>
    <row r="7452" spans="1:2" x14ac:dyDescent="0.4">
      <c r="A7452" s="32">
        <v>16648</v>
      </c>
      <c r="B7452" s="33">
        <v>32.5</v>
      </c>
    </row>
    <row r="7453" spans="1:2" x14ac:dyDescent="0.4">
      <c r="A7453" s="32">
        <v>28870</v>
      </c>
      <c r="B7453" s="33">
        <v>11.5</v>
      </c>
    </row>
    <row r="7454" spans="1:2" x14ac:dyDescent="0.4">
      <c r="A7454" s="32">
        <v>18182</v>
      </c>
      <c r="B7454" s="33">
        <v>41.9</v>
      </c>
    </row>
    <row r="7455" spans="1:2" x14ac:dyDescent="0.4">
      <c r="A7455" s="32">
        <v>10911</v>
      </c>
      <c r="B7455" s="33">
        <v>65</v>
      </c>
    </row>
    <row r="7456" spans="1:2" x14ac:dyDescent="0.4">
      <c r="A7456" s="32">
        <v>18183</v>
      </c>
      <c r="B7456" s="33">
        <v>56</v>
      </c>
    </row>
    <row r="7457" spans="1:2" x14ac:dyDescent="0.4">
      <c r="A7457" s="32">
        <v>30285</v>
      </c>
      <c r="B7457" s="33">
        <v>56</v>
      </c>
    </row>
    <row r="7458" spans="1:2" x14ac:dyDescent="0.4">
      <c r="A7458" s="32">
        <v>17407</v>
      </c>
      <c r="B7458" s="33">
        <v>58</v>
      </c>
    </row>
    <row r="7459" spans="1:2" x14ac:dyDescent="0.4">
      <c r="A7459" s="32">
        <v>10851</v>
      </c>
      <c r="B7459" s="33">
        <v>29.9</v>
      </c>
    </row>
    <row r="7460" spans="1:2" x14ac:dyDescent="0.4">
      <c r="A7460" s="32">
        <v>28603</v>
      </c>
      <c r="B7460" s="33">
        <v>34</v>
      </c>
    </row>
    <row r="7461" spans="1:2" x14ac:dyDescent="0.4">
      <c r="A7461" s="32">
        <v>16650</v>
      </c>
      <c r="B7461" s="33">
        <v>68.8</v>
      </c>
    </row>
    <row r="7462" spans="1:2" x14ac:dyDescent="0.4">
      <c r="A7462" s="32">
        <v>16818</v>
      </c>
      <c r="B7462" s="33">
        <v>50.5</v>
      </c>
    </row>
    <row r="7463" spans="1:2" x14ac:dyDescent="0.4">
      <c r="A7463" s="32">
        <v>22820</v>
      </c>
      <c r="B7463" s="33">
        <v>17.5</v>
      </c>
    </row>
    <row r="7464" spans="1:2" x14ac:dyDescent="0.4">
      <c r="A7464" s="32">
        <v>29335</v>
      </c>
      <c r="B7464" s="33">
        <v>7.9</v>
      </c>
    </row>
    <row r="7465" spans="1:2" x14ac:dyDescent="0.4">
      <c r="A7465" s="32">
        <v>22954</v>
      </c>
      <c r="B7465" s="33">
        <v>129.9</v>
      </c>
    </row>
    <row r="7466" spans="1:2" x14ac:dyDescent="0.4">
      <c r="A7466" s="32">
        <v>23033</v>
      </c>
      <c r="B7466" s="33">
        <v>174.9</v>
      </c>
    </row>
    <row r="7467" spans="1:2" x14ac:dyDescent="0.4">
      <c r="A7467" s="32">
        <v>30626</v>
      </c>
      <c r="B7467" s="33">
        <v>0</v>
      </c>
    </row>
    <row r="7468" spans="1:2" x14ac:dyDescent="0.4">
      <c r="A7468" s="32">
        <v>27260</v>
      </c>
      <c r="B7468" s="33">
        <v>65.900000000000006</v>
      </c>
    </row>
    <row r="7469" spans="1:2" x14ac:dyDescent="0.4">
      <c r="A7469" s="32">
        <v>31715</v>
      </c>
      <c r="B7469" s="33">
        <v>11.5</v>
      </c>
    </row>
    <row r="7470" spans="1:2" x14ac:dyDescent="0.4">
      <c r="A7470" s="32">
        <v>28293</v>
      </c>
      <c r="B7470" s="33">
        <v>25.6</v>
      </c>
    </row>
    <row r="7471" spans="1:2" x14ac:dyDescent="0.4">
      <c r="A7471" s="32">
        <v>30075</v>
      </c>
      <c r="B7471" s="33">
        <v>44.9</v>
      </c>
    </row>
    <row r="7472" spans="1:2" x14ac:dyDescent="0.4">
      <c r="A7472" s="32">
        <v>30073</v>
      </c>
      <c r="B7472" s="33">
        <v>54.9</v>
      </c>
    </row>
    <row r="7473" spans="1:2" x14ac:dyDescent="0.4">
      <c r="A7473" s="32">
        <v>22934</v>
      </c>
      <c r="B7473" s="33">
        <v>0</v>
      </c>
    </row>
    <row r="7474" spans="1:2" x14ac:dyDescent="0.4">
      <c r="A7474" s="32">
        <v>30112</v>
      </c>
      <c r="B7474" s="33">
        <v>54.9</v>
      </c>
    </row>
    <row r="7475" spans="1:2" x14ac:dyDescent="0.4">
      <c r="A7475" s="32">
        <v>30066</v>
      </c>
      <c r="B7475" s="33">
        <v>39.9</v>
      </c>
    </row>
    <row r="7476" spans="1:2" x14ac:dyDescent="0.4">
      <c r="A7476" s="32">
        <v>23081</v>
      </c>
      <c r="B7476" s="33">
        <v>84.9</v>
      </c>
    </row>
    <row r="7477" spans="1:2" x14ac:dyDescent="0.4">
      <c r="A7477" s="32">
        <v>2028203</v>
      </c>
      <c r="B7477" s="33">
        <v>22.9</v>
      </c>
    </row>
    <row r="7478" spans="1:2" x14ac:dyDescent="0.4">
      <c r="A7478" s="32">
        <v>2028202</v>
      </c>
      <c r="B7478" s="33">
        <v>26</v>
      </c>
    </row>
    <row r="7479" spans="1:2" x14ac:dyDescent="0.4">
      <c r="A7479" s="32">
        <v>29113</v>
      </c>
      <c r="B7479" s="33">
        <v>12.9</v>
      </c>
    </row>
    <row r="7480" spans="1:2" x14ac:dyDescent="0.4">
      <c r="A7480" s="32">
        <v>23458</v>
      </c>
      <c r="B7480" s="33">
        <v>4.0999999999999996</v>
      </c>
    </row>
    <row r="7481" spans="1:2" x14ac:dyDescent="0.4">
      <c r="A7481" s="32">
        <v>28828</v>
      </c>
      <c r="B7481" s="33">
        <v>24.9</v>
      </c>
    </row>
    <row r="7482" spans="1:2" x14ac:dyDescent="0.4">
      <c r="A7482" s="32">
        <v>14392</v>
      </c>
      <c r="B7482" s="33">
        <v>25.5</v>
      </c>
    </row>
    <row r="7483" spans="1:2" x14ac:dyDescent="0.4">
      <c r="A7483" s="32">
        <v>10508</v>
      </c>
      <c r="B7483" s="33">
        <v>8</v>
      </c>
    </row>
    <row r="7484" spans="1:2" x14ac:dyDescent="0.4">
      <c r="A7484" s="32">
        <v>14388</v>
      </c>
      <c r="B7484" s="33">
        <v>19</v>
      </c>
    </row>
    <row r="7485" spans="1:2" x14ac:dyDescent="0.4">
      <c r="A7485" s="32">
        <v>14391</v>
      </c>
      <c r="B7485" s="33">
        <v>28.5</v>
      </c>
    </row>
    <row r="7486" spans="1:2" x14ac:dyDescent="0.4">
      <c r="A7486" s="32">
        <v>10488</v>
      </c>
      <c r="B7486" s="33">
        <v>8</v>
      </c>
    </row>
    <row r="7487" spans="1:2" x14ac:dyDescent="0.4">
      <c r="A7487" s="32">
        <v>10478</v>
      </c>
      <c r="B7487" s="33">
        <v>20.5</v>
      </c>
    </row>
    <row r="7488" spans="1:2" x14ac:dyDescent="0.4">
      <c r="A7488" s="32">
        <v>14384</v>
      </c>
      <c r="B7488" s="33">
        <v>31.9</v>
      </c>
    </row>
    <row r="7489" spans="1:2" x14ac:dyDescent="0.4">
      <c r="A7489" s="32">
        <v>14385</v>
      </c>
      <c r="B7489" s="33">
        <v>17.5</v>
      </c>
    </row>
    <row r="7490" spans="1:2" x14ac:dyDescent="0.4">
      <c r="A7490" s="32">
        <v>14386</v>
      </c>
      <c r="B7490" s="33">
        <v>18.899999999999999</v>
      </c>
    </row>
    <row r="7491" spans="1:2" x14ac:dyDescent="0.4">
      <c r="A7491" s="32">
        <v>28246</v>
      </c>
      <c r="B7491" s="33">
        <v>28.6</v>
      </c>
    </row>
    <row r="7492" spans="1:2" x14ac:dyDescent="0.4">
      <c r="A7492" s="32">
        <v>30195</v>
      </c>
      <c r="B7492" s="33">
        <v>68.900000000000006</v>
      </c>
    </row>
    <row r="7493" spans="1:2" x14ac:dyDescent="0.4">
      <c r="A7493" s="32">
        <v>30197</v>
      </c>
      <c r="B7493" s="33">
        <v>54.9</v>
      </c>
    </row>
    <row r="7494" spans="1:2" x14ac:dyDescent="0.4">
      <c r="A7494" s="32">
        <v>23334</v>
      </c>
      <c r="B7494" s="33">
        <v>7.7</v>
      </c>
    </row>
    <row r="7495" spans="1:2" x14ac:dyDescent="0.4">
      <c r="A7495" s="32">
        <v>23333</v>
      </c>
      <c r="B7495" s="33">
        <v>7.2</v>
      </c>
    </row>
    <row r="7496" spans="1:2" x14ac:dyDescent="0.4">
      <c r="A7496" s="32">
        <v>29700</v>
      </c>
      <c r="B7496" s="33">
        <v>89.9</v>
      </c>
    </row>
    <row r="7497" spans="1:2" x14ac:dyDescent="0.4">
      <c r="A7497" s="32">
        <v>2018246</v>
      </c>
      <c r="B7497" s="33">
        <v>5</v>
      </c>
    </row>
    <row r="7498" spans="1:2" x14ac:dyDescent="0.4">
      <c r="A7498" s="32">
        <v>2018245</v>
      </c>
      <c r="B7498" s="33">
        <v>2.5</v>
      </c>
    </row>
    <row r="7499" spans="1:2" x14ac:dyDescent="0.4">
      <c r="A7499" s="32">
        <v>2018243</v>
      </c>
      <c r="B7499" s="33">
        <v>4.9000000000000004</v>
      </c>
    </row>
    <row r="7500" spans="1:2" x14ac:dyDescent="0.4">
      <c r="A7500" s="32">
        <v>2018244</v>
      </c>
      <c r="B7500" s="33">
        <v>6.5</v>
      </c>
    </row>
    <row r="7501" spans="1:2" x14ac:dyDescent="0.4">
      <c r="A7501" s="32">
        <v>2031930</v>
      </c>
      <c r="B7501" s="33">
        <v>9.9</v>
      </c>
    </row>
    <row r="7502" spans="1:2" x14ac:dyDescent="0.4">
      <c r="A7502" s="32">
        <v>2018247</v>
      </c>
      <c r="B7502" s="33">
        <v>3.5</v>
      </c>
    </row>
    <row r="7503" spans="1:2" x14ac:dyDescent="0.4">
      <c r="A7503" s="32">
        <v>2010420</v>
      </c>
      <c r="B7503" s="33">
        <v>2.5</v>
      </c>
    </row>
    <row r="7504" spans="1:2" x14ac:dyDescent="0.4">
      <c r="A7504" s="32">
        <v>10763</v>
      </c>
      <c r="B7504" s="33">
        <v>5.5</v>
      </c>
    </row>
    <row r="7505" spans="1:2" x14ac:dyDescent="0.4">
      <c r="A7505" s="32">
        <v>29318</v>
      </c>
      <c r="B7505" s="33">
        <v>21</v>
      </c>
    </row>
    <row r="7506" spans="1:2" x14ac:dyDescent="0.4">
      <c r="A7506" s="32">
        <v>31851</v>
      </c>
      <c r="B7506" s="33">
        <v>17.5</v>
      </c>
    </row>
    <row r="7507" spans="1:2" x14ac:dyDescent="0.4">
      <c r="A7507" s="32">
        <v>28966</v>
      </c>
      <c r="B7507" s="33">
        <v>3.9</v>
      </c>
    </row>
    <row r="7508" spans="1:2" x14ac:dyDescent="0.4">
      <c r="A7508" s="32">
        <v>16468</v>
      </c>
      <c r="B7508" s="33">
        <v>4.9000000000000004</v>
      </c>
    </row>
    <row r="7509" spans="1:2" x14ac:dyDescent="0.4">
      <c r="A7509" s="32">
        <v>16466</v>
      </c>
      <c r="B7509" s="33">
        <v>5.9</v>
      </c>
    </row>
    <row r="7510" spans="1:2" x14ac:dyDescent="0.4">
      <c r="A7510" s="32">
        <v>16467</v>
      </c>
      <c r="B7510" s="33">
        <v>6.9</v>
      </c>
    </row>
    <row r="7511" spans="1:2" x14ac:dyDescent="0.4">
      <c r="A7511" s="32">
        <v>32504</v>
      </c>
      <c r="B7511" s="33">
        <v>4</v>
      </c>
    </row>
    <row r="7512" spans="1:2" x14ac:dyDescent="0.4">
      <c r="A7512" s="32">
        <v>29636</v>
      </c>
      <c r="B7512" s="33">
        <v>5.5</v>
      </c>
    </row>
    <row r="7513" spans="1:2" x14ac:dyDescent="0.4">
      <c r="A7513" s="32">
        <v>28416</v>
      </c>
      <c r="B7513" s="33">
        <v>5.9</v>
      </c>
    </row>
    <row r="7514" spans="1:2" x14ac:dyDescent="0.4">
      <c r="A7514" s="32">
        <v>17787</v>
      </c>
      <c r="B7514" s="33">
        <v>14.6</v>
      </c>
    </row>
    <row r="7515" spans="1:2" x14ac:dyDescent="0.4">
      <c r="A7515" s="32">
        <v>28420</v>
      </c>
      <c r="B7515" s="33">
        <v>6.9</v>
      </c>
    </row>
    <row r="7516" spans="1:2" x14ac:dyDescent="0.4">
      <c r="A7516" s="32">
        <v>28981</v>
      </c>
      <c r="B7516" s="33">
        <v>7.9</v>
      </c>
    </row>
    <row r="7517" spans="1:2" x14ac:dyDescent="0.4">
      <c r="A7517" s="32">
        <v>28406</v>
      </c>
      <c r="B7517" s="33">
        <v>9.9</v>
      </c>
    </row>
    <row r="7518" spans="1:2" x14ac:dyDescent="0.4">
      <c r="A7518" s="32">
        <v>10764</v>
      </c>
      <c r="B7518" s="33">
        <v>21</v>
      </c>
    </row>
    <row r="7519" spans="1:2" x14ac:dyDescent="0.4">
      <c r="A7519" s="32">
        <v>29309</v>
      </c>
      <c r="B7519" s="33">
        <v>18.5</v>
      </c>
    </row>
    <row r="7520" spans="1:2" x14ac:dyDescent="0.4">
      <c r="A7520" s="32">
        <v>28407</v>
      </c>
      <c r="B7520" s="33">
        <v>21</v>
      </c>
    </row>
    <row r="7521" spans="1:2" x14ac:dyDescent="0.4">
      <c r="A7521" s="32">
        <v>22267</v>
      </c>
      <c r="B7521" s="33">
        <v>6.5</v>
      </c>
    </row>
    <row r="7522" spans="1:2" x14ac:dyDescent="0.4">
      <c r="A7522" s="32">
        <v>16461</v>
      </c>
      <c r="B7522" s="33">
        <v>7.2</v>
      </c>
    </row>
    <row r="7523" spans="1:2" x14ac:dyDescent="0.4">
      <c r="A7523" s="32">
        <v>16462</v>
      </c>
      <c r="B7523" s="33">
        <v>7.2</v>
      </c>
    </row>
    <row r="7524" spans="1:2" x14ac:dyDescent="0.4">
      <c r="A7524" s="32">
        <v>30209</v>
      </c>
      <c r="B7524" s="33">
        <v>26.9</v>
      </c>
    </row>
    <row r="7525" spans="1:2" x14ac:dyDescent="0.4">
      <c r="A7525" s="32">
        <v>30208</v>
      </c>
      <c r="B7525" s="33">
        <v>42.9</v>
      </c>
    </row>
    <row r="7526" spans="1:2" x14ac:dyDescent="0.4">
      <c r="A7526" s="32">
        <v>30207</v>
      </c>
      <c r="B7526" s="33">
        <v>0</v>
      </c>
    </row>
    <row r="7527" spans="1:2" x14ac:dyDescent="0.4">
      <c r="A7527" s="32">
        <v>30211</v>
      </c>
      <c r="B7527" s="33">
        <v>74.900000000000006</v>
      </c>
    </row>
    <row r="7528" spans="1:2" x14ac:dyDescent="0.4">
      <c r="A7528" s="32">
        <v>30204</v>
      </c>
      <c r="B7528" s="33">
        <v>32.9</v>
      </c>
    </row>
    <row r="7529" spans="1:2" x14ac:dyDescent="0.4">
      <c r="A7529" s="32">
        <v>30210</v>
      </c>
      <c r="B7529" s="33">
        <v>42.9</v>
      </c>
    </row>
    <row r="7530" spans="1:2" x14ac:dyDescent="0.4">
      <c r="A7530" s="32">
        <v>30216</v>
      </c>
      <c r="B7530" s="33">
        <v>35.9</v>
      </c>
    </row>
    <row r="7531" spans="1:2" x14ac:dyDescent="0.4">
      <c r="A7531" s="32">
        <v>30205</v>
      </c>
      <c r="B7531" s="33">
        <v>26.9</v>
      </c>
    </row>
    <row r="7532" spans="1:2" x14ac:dyDescent="0.4">
      <c r="A7532" s="32">
        <v>30203</v>
      </c>
      <c r="B7532" s="33">
        <v>17.899999999999999</v>
      </c>
    </row>
    <row r="7533" spans="1:2" x14ac:dyDescent="0.4">
      <c r="A7533" s="32">
        <v>30215</v>
      </c>
      <c r="B7533" s="33">
        <v>0</v>
      </c>
    </row>
    <row r="7534" spans="1:2" x14ac:dyDescent="0.4">
      <c r="A7534" s="32">
        <v>30202</v>
      </c>
      <c r="B7534" s="33">
        <v>7.9</v>
      </c>
    </row>
    <row r="7535" spans="1:2" x14ac:dyDescent="0.4">
      <c r="A7535" s="32">
        <v>30200</v>
      </c>
      <c r="B7535" s="33">
        <v>0</v>
      </c>
    </row>
    <row r="7536" spans="1:2" x14ac:dyDescent="0.4">
      <c r="A7536" s="32">
        <v>30076</v>
      </c>
      <c r="B7536" s="33">
        <v>52.9</v>
      </c>
    </row>
    <row r="7537" spans="1:2" x14ac:dyDescent="0.4">
      <c r="A7537" s="32">
        <v>17884</v>
      </c>
      <c r="B7537" s="33">
        <v>11</v>
      </c>
    </row>
    <row r="7538" spans="1:2" x14ac:dyDescent="0.4">
      <c r="A7538" s="32">
        <v>31563</v>
      </c>
      <c r="B7538" s="33">
        <v>11</v>
      </c>
    </row>
    <row r="7539" spans="1:2" x14ac:dyDescent="0.4">
      <c r="A7539" s="32">
        <v>31811</v>
      </c>
      <c r="B7539" s="33">
        <v>10.5</v>
      </c>
    </row>
    <row r="7540" spans="1:2" x14ac:dyDescent="0.4">
      <c r="A7540" s="32">
        <v>29263</v>
      </c>
      <c r="B7540" s="33">
        <v>30.3</v>
      </c>
    </row>
    <row r="7541" spans="1:2" x14ac:dyDescent="0.4">
      <c r="A7541" s="32">
        <v>29262</v>
      </c>
      <c r="B7541" s="33">
        <v>16.8</v>
      </c>
    </row>
    <row r="7542" spans="1:2" x14ac:dyDescent="0.4">
      <c r="A7542" s="32">
        <v>29261</v>
      </c>
      <c r="B7542" s="33">
        <v>11.2</v>
      </c>
    </row>
    <row r="7543" spans="1:2" x14ac:dyDescent="0.4">
      <c r="A7543" s="32">
        <v>29596</v>
      </c>
      <c r="B7543" s="33">
        <v>7.9</v>
      </c>
    </row>
    <row r="7544" spans="1:2" x14ac:dyDescent="0.4">
      <c r="A7544" s="32">
        <v>10551</v>
      </c>
      <c r="B7544" s="33">
        <v>22</v>
      </c>
    </row>
    <row r="7545" spans="1:2" x14ac:dyDescent="0.4">
      <c r="A7545" s="32">
        <v>31212</v>
      </c>
      <c r="B7545" s="33">
        <v>15.5</v>
      </c>
    </row>
    <row r="7546" spans="1:2" x14ac:dyDescent="0.4">
      <c r="A7546" s="32">
        <v>2018132</v>
      </c>
      <c r="B7546" s="33">
        <v>19.5</v>
      </c>
    </row>
    <row r="7547" spans="1:2" x14ac:dyDescent="0.4">
      <c r="A7547" s="32">
        <v>2028834</v>
      </c>
      <c r="B7547" s="33">
        <v>0</v>
      </c>
    </row>
    <row r="7548" spans="1:2" x14ac:dyDescent="0.4">
      <c r="A7548" s="32">
        <v>2027542</v>
      </c>
      <c r="B7548" s="33">
        <v>19.5</v>
      </c>
    </row>
    <row r="7549" spans="1:2" x14ac:dyDescent="0.4">
      <c r="A7549" s="32">
        <v>2018141</v>
      </c>
      <c r="B7549" s="33">
        <v>15.8</v>
      </c>
    </row>
    <row r="7550" spans="1:2" x14ac:dyDescent="0.4">
      <c r="A7550" s="32">
        <v>2018333</v>
      </c>
      <c r="B7550" s="33">
        <v>21</v>
      </c>
    </row>
    <row r="7551" spans="1:2" x14ac:dyDescent="0.4">
      <c r="A7551" s="32">
        <v>2017919</v>
      </c>
      <c r="B7551" s="33">
        <v>3.5</v>
      </c>
    </row>
    <row r="7552" spans="1:2" x14ac:dyDescent="0.4">
      <c r="A7552" s="32">
        <v>2018131</v>
      </c>
      <c r="B7552" s="33">
        <v>17.899999999999999</v>
      </c>
    </row>
    <row r="7553" spans="1:2" x14ac:dyDescent="0.4">
      <c r="A7553" s="32">
        <v>2018133</v>
      </c>
      <c r="B7553" s="33">
        <v>6.9</v>
      </c>
    </row>
    <row r="7554" spans="1:2" x14ac:dyDescent="0.4">
      <c r="A7554" s="32">
        <v>2021091</v>
      </c>
      <c r="B7554" s="33">
        <v>22.9</v>
      </c>
    </row>
    <row r="7555" spans="1:2" x14ac:dyDescent="0.4">
      <c r="A7555" s="32">
        <v>2018142</v>
      </c>
      <c r="B7555" s="33">
        <v>12</v>
      </c>
    </row>
    <row r="7556" spans="1:2" x14ac:dyDescent="0.4">
      <c r="A7556" s="32">
        <v>2018330</v>
      </c>
      <c r="B7556" s="33">
        <v>5</v>
      </c>
    </row>
    <row r="7557" spans="1:2" x14ac:dyDescent="0.4">
      <c r="A7557" s="32">
        <v>2027169</v>
      </c>
      <c r="B7557" s="33">
        <v>18.5</v>
      </c>
    </row>
    <row r="7558" spans="1:2" x14ac:dyDescent="0.4">
      <c r="A7558" s="32">
        <v>2023709</v>
      </c>
      <c r="B7558" s="33">
        <v>23.9</v>
      </c>
    </row>
    <row r="7559" spans="1:2" x14ac:dyDescent="0.4">
      <c r="A7559" s="32">
        <v>2027167</v>
      </c>
      <c r="B7559" s="33">
        <v>18.899999999999999</v>
      </c>
    </row>
    <row r="7560" spans="1:2" x14ac:dyDescent="0.4">
      <c r="A7560" s="32">
        <v>2018140</v>
      </c>
      <c r="B7560" s="33">
        <v>15.8</v>
      </c>
    </row>
    <row r="7561" spans="1:2" x14ac:dyDescent="0.4">
      <c r="A7561" s="32">
        <v>2018135</v>
      </c>
      <c r="B7561" s="33">
        <v>18.5</v>
      </c>
    </row>
    <row r="7562" spans="1:2" x14ac:dyDescent="0.4">
      <c r="A7562" s="32">
        <v>2022593</v>
      </c>
      <c r="B7562" s="33">
        <v>24.9</v>
      </c>
    </row>
    <row r="7563" spans="1:2" x14ac:dyDescent="0.4">
      <c r="A7563" s="32">
        <v>2018138</v>
      </c>
      <c r="B7563" s="33">
        <v>12</v>
      </c>
    </row>
    <row r="7564" spans="1:2" x14ac:dyDescent="0.4">
      <c r="A7564" s="32">
        <v>2027789</v>
      </c>
      <c r="B7564" s="33">
        <v>19</v>
      </c>
    </row>
    <row r="7565" spans="1:2" x14ac:dyDescent="0.4">
      <c r="A7565" s="32">
        <v>2018134</v>
      </c>
      <c r="B7565" s="33">
        <v>19.899999999999999</v>
      </c>
    </row>
    <row r="7566" spans="1:2" x14ac:dyDescent="0.4">
      <c r="A7566" s="32">
        <v>2018332</v>
      </c>
      <c r="B7566" s="33">
        <v>19.899999999999999</v>
      </c>
    </row>
    <row r="7567" spans="1:2" x14ac:dyDescent="0.4">
      <c r="A7567" s="32">
        <v>2017918</v>
      </c>
      <c r="B7567" s="33">
        <v>18.5</v>
      </c>
    </row>
    <row r="7568" spans="1:2" x14ac:dyDescent="0.4">
      <c r="A7568" s="32">
        <v>2018137</v>
      </c>
      <c r="B7568" s="33">
        <v>18.5</v>
      </c>
    </row>
    <row r="7569" spans="1:2" x14ac:dyDescent="0.4">
      <c r="A7569" s="32">
        <v>2018294</v>
      </c>
      <c r="B7569" s="33">
        <v>0</v>
      </c>
    </row>
    <row r="7570" spans="1:2" x14ac:dyDescent="0.4">
      <c r="A7570" s="32">
        <v>2018108</v>
      </c>
      <c r="B7570" s="33">
        <v>29.5</v>
      </c>
    </row>
    <row r="7571" spans="1:2" x14ac:dyDescent="0.4">
      <c r="A7571" s="32">
        <v>31497</v>
      </c>
      <c r="B7571" s="33">
        <v>16</v>
      </c>
    </row>
    <row r="7572" spans="1:2" x14ac:dyDescent="0.4">
      <c r="A7572" s="32">
        <v>18069</v>
      </c>
      <c r="B7572" s="33">
        <v>1.2</v>
      </c>
    </row>
    <row r="7573" spans="1:2" x14ac:dyDescent="0.4">
      <c r="A7573" s="32">
        <v>29535</v>
      </c>
      <c r="B7573" s="33">
        <v>0</v>
      </c>
    </row>
    <row r="7574" spans="1:2" x14ac:dyDescent="0.4">
      <c r="A7574" s="32">
        <v>17113</v>
      </c>
      <c r="B7574" s="33">
        <v>1.9</v>
      </c>
    </row>
    <row r="7575" spans="1:2" x14ac:dyDescent="0.4">
      <c r="A7575" s="32">
        <v>14346</v>
      </c>
      <c r="B7575" s="33">
        <v>4</v>
      </c>
    </row>
    <row r="7576" spans="1:2" x14ac:dyDescent="0.4">
      <c r="A7576" s="32">
        <v>31633</v>
      </c>
      <c r="B7576" s="33">
        <v>3.3</v>
      </c>
    </row>
    <row r="7577" spans="1:2" x14ac:dyDescent="0.4">
      <c r="A7577" s="32">
        <v>28394</v>
      </c>
      <c r="B7577" s="33">
        <v>0</v>
      </c>
    </row>
    <row r="7578" spans="1:2" x14ac:dyDescent="0.4">
      <c r="A7578" s="32">
        <v>32186</v>
      </c>
      <c r="B7578" s="33">
        <v>9.5</v>
      </c>
    </row>
    <row r="7579" spans="1:2" x14ac:dyDescent="0.4">
      <c r="A7579" s="32">
        <v>28423</v>
      </c>
      <c r="B7579" s="33">
        <v>16.399999999999999</v>
      </c>
    </row>
    <row r="7580" spans="1:2" x14ac:dyDescent="0.4">
      <c r="A7580" s="32">
        <v>28425</v>
      </c>
      <c r="B7580" s="33">
        <v>24.5</v>
      </c>
    </row>
    <row r="7581" spans="1:2" x14ac:dyDescent="0.4">
      <c r="A7581" s="32">
        <v>28426</v>
      </c>
      <c r="B7581" s="33">
        <v>16.399999999999999</v>
      </c>
    </row>
    <row r="7582" spans="1:2" x14ac:dyDescent="0.4">
      <c r="A7582" s="32">
        <v>28428</v>
      </c>
      <c r="B7582" s="33">
        <v>24.5</v>
      </c>
    </row>
    <row r="7583" spans="1:2" x14ac:dyDescent="0.4">
      <c r="A7583" s="32">
        <v>28483</v>
      </c>
      <c r="B7583" s="33">
        <v>24.3</v>
      </c>
    </row>
    <row r="7584" spans="1:2" x14ac:dyDescent="0.4">
      <c r="A7584" s="32">
        <v>28429</v>
      </c>
      <c r="B7584" s="33">
        <v>11.5</v>
      </c>
    </row>
    <row r="7585" spans="1:2" x14ac:dyDescent="0.4">
      <c r="A7585" s="32">
        <v>28430</v>
      </c>
      <c r="B7585" s="33">
        <v>21</v>
      </c>
    </row>
    <row r="7586" spans="1:2" x14ac:dyDescent="0.4">
      <c r="A7586" s="32">
        <v>28431</v>
      </c>
      <c r="B7586" s="33">
        <v>21.8</v>
      </c>
    </row>
    <row r="7587" spans="1:2" x14ac:dyDescent="0.4">
      <c r="A7587" s="32">
        <v>31365</v>
      </c>
      <c r="B7587" s="33">
        <v>18.899999999999999</v>
      </c>
    </row>
    <row r="7588" spans="1:2" x14ac:dyDescent="0.4">
      <c r="A7588" s="32">
        <v>28433</v>
      </c>
      <c r="B7588" s="33">
        <v>25</v>
      </c>
    </row>
    <row r="7589" spans="1:2" x14ac:dyDescent="0.4">
      <c r="A7589" s="32">
        <v>28434</v>
      </c>
      <c r="B7589" s="33">
        <v>29.2</v>
      </c>
    </row>
    <row r="7590" spans="1:2" x14ac:dyDescent="0.4">
      <c r="A7590" s="32">
        <v>28432</v>
      </c>
      <c r="B7590" s="33">
        <v>18.899999999999999</v>
      </c>
    </row>
    <row r="7591" spans="1:2" x14ac:dyDescent="0.4">
      <c r="A7591" s="32">
        <v>32737</v>
      </c>
      <c r="B7591" s="33">
        <v>18.920000000000002</v>
      </c>
    </row>
    <row r="7592" spans="1:2" x14ac:dyDescent="0.4">
      <c r="A7592" s="32">
        <v>28436</v>
      </c>
      <c r="B7592" s="33">
        <v>17</v>
      </c>
    </row>
    <row r="7593" spans="1:2" x14ac:dyDescent="0.4">
      <c r="A7593" s="32">
        <v>28435</v>
      </c>
      <c r="B7593" s="33">
        <v>17.3</v>
      </c>
    </row>
    <row r="7594" spans="1:2" x14ac:dyDescent="0.4">
      <c r="A7594" s="32">
        <v>28437</v>
      </c>
      <c r="B7594" s="33">
        <v>17.3</v>
      </c>
    </row>
    <row r="7595" spans="1:2" x14ac:dyDescent="0.4">
      <c r="A7595" s="32">
        <v>29208</v>
      </c>
      <c r="B7595" s="33">
        <v>4</v>
      </c>
    </row>
    <row r="7596" spans="1:2" x14ac:dyDescent="0.4">
      <c r="A7596" s="32">
        <v>10636</v>
      </c>
      <c r="B7596" s="33">
        <v>4.8</v>
      </c>
    </row>
    <row r="7597" spans="1:2" x14ac:dyDescent="0.4">
      <c r="A7597" s="32">
        <v>10658</v>
      </c>
      <c r="B7597" s="33">
        <v>4.5999999999999996</v>
      </c>
    </row>
    <row r="7598" spans="1:2" x14ac:dyDescent="0.4">
      <c r="A7598" s="32">
        <v>10645</v>
      </c>
      <c r="B7598" s="33">
        <v>3.2</v>
      </c>
    </row>
    <row r="7599" spans="1:2" x14ac:dyDescent="0.4">
      <c r="A7599" s="32">
        <v>29198</v>
      </c>
      <c r="B7599" s="33">
        <v>3.9</v>
      </c>
    </row>
    <row r="7600" spans="1:2" x14ac:dyDescent="0.4">
      <c r="A7600" s="32">
        <v>16498</v>
      </c>
      <c r="B7600" s="33">
        <v>45.9</v>
      </c>
    </row>
    <row r="7601" spans="1:2" x14ac:dyDescent="0.4">
      <c r="A7601" s="32">
        <v>29266</v>
      </c>
      <c r="B7601" s="33">
        <v>8.9</v>
      </c>
    </row>
    <row r="7602" spans="1:2" x14ac:dyDescent="0.4">
      <c r="A7602" s="32">
        <v>29265</v>
      </c>
      <c r="B7602" s="33">
        <v>5.6</v>
      </c>
    </row>
    <row r="7603" spans="1:2" x14ac:dyDescent="0.4">
      <c r="A7603" s="32">
        <v>29264</v>
      </c>
      <c r="B7603" s="33">
        <v>11.2</v>
      </c>
    </row>
    <row r="7604" spans="1:2" x14ac:dyDescent="0.4">
      <c r="A7604" s="32">
        <v>31637</v>
      </c>
      <c r="B7604" s="33">
        <v>25.5</v>
      </c>
    </row>
    <row r="7605" spans="1:2" x14ac:dyDescent="0.4">
      <c r="A7605" s="32">
        <v>31638</v>
      </c>
      <c r="B7605" s="33">
        <v>31</v>
      </c>
    </row>
    <row r="7606" spans="1:2" x14ac:dyDescent="0.4">
      <c r="A7606" s="32">
        <v>17102</v>
      </c>
      <c r="B7606" s="33">
        <v>1.1000000000000001</v>
      </c>
    </row>
    <row r="7607" spans="1:2" x14ac:dyDescent="0.4">
      <c r="A7607" s="32">
        <v>11343</v>
      </c>
      <c r="B7607" s="33">
        <v>25.9</v>
      </c>
    </row>
    <row r="7608" spans="1:2" x14ac:dyDescent="0.4">
      <c r="A7608" s="32">
        <v>32711</v>
      </c>
      <c r="B7608" s="33">
        <v>2.8</v>
      </c>
    </row>
    <row r="7609" spans="1:2" x14ac:dyDescent="0.4">
      <c r="A7609" s="32">
        <v>32710</v>
      </c>
      <c r="B7609" s="33">
        <v>2.8</v>
      </c>
    </row>
    <row r="7610" spans="1:2" x14ac:dyDescent="0.4">
      <c r="A7610" s="32">
        <v>2028193</v>
      </c>
      <c r="B7610" s="33">
        <v>47</v>
      </c>
    </row>
    <row r="7611" spans="1:2" x14ac:dyDescent="0.4">
      <c r="A7611" s="32">
        <v>2011611</v>
      </c>
      <c r="B7611" s="33">
        <v>13.9</v>
      </c>
    </row>
    <row r="7612" spans="1:2" x14ac:dyDescent="0.4">
      <c r="A7612" s="32">
        <v>31515</v>
      </c>
      <c r="B7612" s="33">
        <v>5</v>
      </c>
    </row>
    <row r="7613" spans="1:2" x14ac:dyDescent="0.4">
      <c r="A7613" s="32">
        <v>16499</v>
      </c>
      <c r="B7613" s="33">
        <v>36</v>
      </c>
    </row>
    <row r="7614" spans="1:2" x14ac:dyDescent="0.4">
      <c r="A7614" s="32">
        <v>28383</v>
      </c>
      <c r="B7614" s="33">
        <v>0</v>
      </c>
    </row>
    <row r="7615" spans="1:2" x14ac:dyDescent="0.4">
      <c r="A7615" s="32">
        <v>28811</v>
      </c>
      <c r="B7615" s="33">
        <v>24.9</v>
      </c>
    </row>
    <row r="7616" spans="1:2" x14ac:dyDescent="0.4">
      <c r="A7616" s="32">
        <v>31824</v>
      </c>
      <c r="B7616" s="33">
        <v>1.8</v>
      </c>
    </row>
    <row r="7617" spans="1:2" x14ac:dyDescent="0.4">
      <c r="A7617" s="32">
        <v>31745</v>
      </c>
      <c r="B7617" s="33">
        <v>9.9</v>
      </c>
    </row>
    <row r="7618" spans="1:2" x14ac:dyDescent="0.4">
      <c r="A7618" s="32">
        <v>16472</v>
      </c>
      <c r="B7618" s="33">
        <v>14.5</v>
      </c>
    </row>
    <row r="7619" spans="1:2" x14ac:dyDescent="0.4">
      <c r="A7619" s="32">
        <v>10121</v>
      </c>
      <c r="B7619" s="33">
        <v>2.6</v>
      </c>
    </row>
    <row r="7620" spans="1:2" x14ac:dyDescent="0.4">
      <c r="A7620" s="32">
        <v>10119</v>
      </c>
      <c r="B7620" s="33">
        <v>6</v>
      </c>
    </row>
    <row r="7621" spans="1:2" x14ac:dyDescent="0.4">
      <c r="A7621" s="32">
        <v>30419</v>
      </c>
      <c r="B7621" s="33">
        <v>2.5</v>
      </c>
    </row>
    <row r="7622" spans="1:2" x14ac:dyDescent="0.4">
      <c r="A7622" s="32">
        <v>30420</v>
      </c>
      <c r="B7622" s="33">
        <v>2.8</v>
      </c>
    </row>
    <row r="7623" spans="1:2" x14ac:dyDescent="0.4">
      <c r="A7623" s="32">
        <v>30592</v>
      </c>
      <c r="B7623" s="33">
        <v>3.6</v>
      </c>
    </row>
    <row r="7624" spans="1:2" x14ac:dyDescent="0.4">
      <c r="A7624" s="32">
        <v>30593</v>
      </c>
      <c r="B7624" s="33">
        <v>2.8</v>
      </c>
    </row>
    <row r="7625" spans="1:2" x14ac:dyDescent="0.4">
      <c r="A7625" s="32">
        <v>17737</v>
      </c>
      <c r="B7625" s="33">
        <v>12.6</v>
      </c>
    </row>
    <row r="7626" spans="1:2" x14ac:dyDescent="0.4">
      <c r="A7626" s="32">
        <v>17738</v>
      </c>
      <c r="B7626" s="33">
        <v>9.9</v>
      </c>
    </row>
    <row r="7627" spans="1:2" x14ac:dyDescent="0.4">
      <c r="A7627" s="32">
        <v>28345</v>
      </c>
      <c r="B7627" s="33">
        <v>12.9</v>
      </c>
    </row>
    <row r="7628" spans="1:2" x14ac:dyDescent="0.4">
      <c r="A7628" s="32">
        <v>28346</v>
      </c>
      <c r="B7628" s="33">
        <v>12.9</v>
      </c>
    </row>
    <row r="7629" spans="1:2" x14ac:dyDescent="0.4">
      <c r="A7629" s="32">
        <v>30218</v>
      </c>
      <c r="B7629" s="33">
        <v>29.9</v>
      </c>
    </row>
    <row r="7630" spans="1:2" x14ac:dyDescent="0.4">
      <c r="A7630" s="32">
        <v>17898</v>
      </c>
      <c r="B7630" s="33">
        <v>19.5</v>
      </c>
    </row>
    <row r="7631" spans="1:2" x14ac:dyDescent="0.4">
      <c r="A7631" s="32">
        <v>10723</v>
      </c>
      <c r="B7631" s="33">
        <v>2.5</v>
      </c>
    </row>
    <row r="7632" spans="1:2" x14ac:dyDescent="0.4">
      <c r="A7632" s="32">
        <v>32415</v>
      </c>
      <c r="B7632" s="33">
        <v>0</v>
      </c>
    </row>
    <row r="7633" spans="1:2" x14ac:dyDescent="0.4">
      <c r="A7633" s="32">
        <v>10722</v>
      </c>
      <c r="B7633" s="33">
        <v>2.5</v>
      </c>
    </row>
    <row r="7634" spans="1:2" x14ac:dyDescent="0.4">
      <c r="A7634" s="32">
        <v>17630</v>
      </c>
      <c r="B7634" s="33">
        <v>6.9</v>
      </c>
    </row>
    <row r="7635" spans="1:2" x14ac:dyDescent="0.4">
      <c r="A7635" s="32">
        <v>18335</v>
      </c>
      <c r="B7635" s="33">
        <v>32.299999999999997</v>
      </c>
    </row>
    <row r="7636" spans="1:2" x14ac:dyDescent="0.4">
      <c r="A7636" s="32">
        <v>12425</v>
      </c>
      <c r="B7636" s="33">
        <v>10.5</v>
      </c>
    </row>
    <row r="7637" spans="1:2" x14ac:dyDescent="0.4">
      <c r="A7637" s="32">
        <v>12422</v>
      </c>
      <c r="B7637" s="33">
        <v>13</v>
      </c>
    </row>
    <row r="7638" spans="1:2" x14ac:dyDescent="0.4">
      <c r="A7638" s="32">
        <v>29536</v>
      </c>
      <c r="B7638" s="33">
        <v>0</v>
      </c>
    </row>
    <row r="7639" spans="1:2" x14ac:dyDescent="0.4">
      <c r="A7639" s="32">
        <v>16147</v>
      </c>
      <c r="B7639" s="33">
        <v>22.5</v>
      </c>
    </row>
    <row r="7640" spans="1:2" x14ac:dyDescent="0.4">
      <c r="A7640" s="32">
        <v>16148</v>
      </c>
      <c r="B7640" s="33">
        <v>21.3</v>
      </c>
    </row>
    <row r="7641" spans="1:2" x14ac:dyDescent="0.4">
      <c r="A7641" s="32">
        <v>32014</v>
      </c>
      <c r="B7641" s="33">
        <v>0</v>
      </c>
    </row>
    <row r="7642" spans="1:2" x14ac:dyDescent="0.4">
      <c r="A7642" s="32">
        <v>29541</v>
      </c>
      <c r="B7642" s="33">
        <v>0</v>
      </c>
    </row>
    <row r="7643" spans="1:2" x14ac:dyDescent="0.4">
      <c r="A7643" s="32">
        <v>30168</v>
      </c>
      <c r="B7643" s="33">
        <v>0</v>
      </c>
    </row>
    <row r="7644" spans="1:2" x14ac:dyDescent="0.4">
      <c r="A7644" s="32">
        <v>15983</v>
      </c>
      <c r="B7644" s="33">
        <v>6.6</v>
      </c>
    </row>
    <row r="7645" spans="1:2" x14ac:dyDescent="0.4">
      <c r="A7645" s="32">
        <v>30170</v>
      </c>
      <c r="B7645" s="33">
        <v>0</v>
      </c>
    </row>
    <row r="7646" spans="1:2" x14ac:dyDescent="0.4">
      <c r="A7646" s="32">
        <v>30169</v>
      </c>
      <c r="B7646" s="33">
        <v>0</v>
      </c>
    </row>
    <row r="7647" spans="1:2" x14ac:dyDescent="0.4">
      <c r="A7647" s="32">
        <v>22772</v>
      </c>
      <c r="B7647" s="33">
        <v>0</v>
      </c>
    </row>
    <row r="7648" spans="1:2" x14ac:dyDescent="0.4">
      <c r="A7648" s="32">
        <v>30171</v>
      </c>
      <c r="B7648" s="33">
        <v>0</v>
      </c>
    </row>
    <row r="7649" spans="1:2" x14ac:dyDescent="0.4">
      <c r="A7649" s="32">
        <v>23191</v>
      </c>
      <c r="B7649" s="33">
        <v>8</v>
      </c>
    </row>
    <row r="7650" spans="1:2" x14ac:dyDescent="0.4">
      <c r="A7650" s="32">
        <v>23192</v>
      </c>
      <c r="B7650" s="33">
        <v>7.5</v>
      </c>
    </row>
    <row r="7651" spans="1:2" x14ac:dyDescent="0.4">
      <c r="A7651" s="32">
        <v>27597</v>
      </c>
      <c r="B7651" s="33">
        <v>3.5</v>
      </c>
    </row>
    <row r="7652" spans="1:2" x14ac:dyDescent="0.4">
      <c r="A7652" s="32">
        <v>27285</v>
      </c>
      <c r="B7652" s="33">
        <v>12</v>
      </c>
    </row>
    <row r="7653" spans="1:2" x14ac:dyDescent="0.4">
      <c r="A7653" s="32">
        <v>29166</v>
      </c>
      <c r="B7653" s="33">
        <v>7</v>
      </c>
    </row>
    <row r="7654" spans="1:2" x14ac:dyDescent="0.4">
      <c r="A7654" s="32">
        <v>29591</v>
      </c>
      <c r="B7654" s="33">
        <v>3</v>
      </c>
    </row>
    <row r="7655" spans="1:2" x14ac:dyDescent="0.4">
      <c r="A7655" s="32">
        <v>22489</v>
      </c>
      <c r="B7655" s="33">
        <v>7</v>
      </c>
    </row>
    <row r="7656" spans="1:2" x14ac:dyDescent="0.4">
      <c r="A7656" s="32">
        <v>22490</v>
      </c>
      <c r="B7656" s="33">
        <v>8.5</v>
      </c>
    </row>
    <row r="7657" spans="1:2" x14ac:dyDescent="0.4">
      <c r="A7657" s="32">
        <v>22493</v>
      </c>
      <c r="B7657" s="33">
        <v>8.6</v>
      </c>
    </row>
    <row r="7658" spans="1:2" x14ac:dyDescent="0.4">
      <c r="A7658" s="32">
        <v>22496</v>
      </c>
      <c r="B7658" s="33">
        <v>9</v>
      </c>
    </row>
    <row r="7659" spans="1:2" x14ac:dyDescent="0.4">
      <c r="A7659" s="32">
        <v>30408</v>
      </c>
      <c r="B7659" s="33">
        <v>4.5</v>
      </c>
    </row>
    <row r="7660" spans="1:2" x14ac:dyDescent="0.4">
      <c r="A7660" s="32">
        <v>22497</v>
      </c>
      <c r="B7660" s="33">
        <v>8.5</v>
      </c>
    </row>
    <row r="7661" spans="1:2" x14ac:dyDescent="0.4">
      <c r="A7661" s="32">
        <v>22492</v>
      </c>
      <c r="B7661" s="33">
        <v>7.5</v>
      </c>
    </row>
    <row r="7662" spans="1:2" x14ac:dyDescent="0.4">
      <c r="A7662" s="32">
        <v>22498</v>
      </c>
      <c r="B7662" s="33">
        <v>10.5</v>
      </c>
    </row>
    <row r="7663" spans="1:2" x14ac:dyDescent="0.4">
      <c r="A7663" s="32">
        <v>22491</v>
      </c>
      <c r="B7663" s="33">
        <v>7.5</v>
      </c>
    </row>
    <row r="7664" spans="1:2" x14ac:dyDescent="0.4">
      <c r="A7664" s="32">
        <v>17185</v>
      </c>
      <c r="B7664" s="33">
        <v>3.5</v>
      </c>
    </row>
    <row r="7665" spans="1:2" x14ac:dyDescent="0.4">
      <c r="A7665" s="32">
        <v>17187</v>
      </c>
      <c r="B7665" s="33">
        <v>3.5</v>
      </c>
    </row>
    <row r="7666" spans="1:2" x14ac:dyDescent="0.4">
      <c r="A7666" s="32">
        <v>17186</v>
      </c>
      <c r="B7666" s="33">
        <v>3.5</v>
      </c>
    </row>
    <row r="7667" spans="1:2" x14ac:dyDescent="0.4">
      <c r="A7667" s="32">
        <v>17188</v>
      </c>
      <c r="B7667" s="33">
        <v>3.5</v>
      </c>
    </row>
    <row r="7668" spans="1:2" x14ac:dyDescent="0.4">
      <c r="A7668" s="32">
        <v>17189</v>
      </c>
      <c r="B7668" s="33">
        <v>4</v>
      </c>
    </row>
    <row r="7669" spans="1:2" x14ac:dyDescent="0.4">
      <c r="A7669" s="32">
        <v>17190</v>
      </c>
      <c r="B7669" s="33">
        <v>3.5</v>
      </c>
    </row>
    <row r="7670" spans="1:2" x14ac:dyDescent="0.4">
      <c r="A7670" s="32">
        <v>17191</v>
      </c>
      <c r="B7670" s="33">
        <v>3.5</v>
      </c>
    </row>
    <row r="7671" spans="1:2" x14ac:dyDescent="0.4">
      <c r="A7671" s="32">
        <v>22651</v>
      </c>
      <c r="B7671" s="33">
        <v>6</v>
      </c>
    </row>
    <row r="7672" spans="1:2" x14ac:dyDescent="0.4">
      <c r="A7672" s="32">
        <v>22647</v>
      </c>
      <c r="B7672" s="33">
        <v>4.9000000000000004</v>
      </c>
    </row>
    <row r="7673" spans="1:2" x14ac:dyDescent="0.4">
      <c r="A7673" s="32">
        <v>22648</v>
      </c>
      <c r="B7673" s="33">
        <v>5.5</v>
      </c>
    </row>
    <row r="7674" spans="1:2" x14ac:dyDescent="0.4">
      <c r="A7674" s="32">
        <v>22649</v>
      </c>
      <c r="B7674" s="33">
        <v>4.9000000000000004</v>
      </c>
    </row>
    <row r="7675" spans="1:2" x14ac:dyDescent="0.4">
      <c r="A7675" s="32">
        <v>22652</v>
      </c>
      <c r="B7675" s="33">
        <v>4.9000000000000004</v>
      </c>
    </row>
    <row r="7676" spans="1:2" x14ac:dyDescent="0.4">
      <c r="A7676" s="32">
        <v>22653</v>
      </c>
      <c r="B7676" s="33">
        <v>4.9000000000000004</v>
      </c>
    </row>
    <row r="7677" spans="1:2" x14ac:dyDescent="0.4">
      <c r="A7677" s="32">
        <v>22650</v>
      </c>
      <c r="B7677" s="33">
        <v>4.9000000000000004</v>
      </c>
    </row>
    <row r="7678" spans="1:2" x14ac:dyDescent="0.4">
      <c r="A7678" s="32">
        <v>22801</v>
      </c>
      <c r="B7678" s="33">
        <v>25.2</v>
      </c>
    </row>
    <row r="7679" spans="1:2" x14ac:dyDescent="0.4">
      <c r="A7679" s="32">
        <v>23624</v>
      </c>
      <c r="B7679" s="33">
        <v>2</v>
      </c>
    </row>
    <row r="7680" spans="1:2" x14ac:dyDescent="0.4">
      <c r="A7680" s="32">
        <v>23625</v>
      </c>
      <c r="B7680" s="33">
        <v>2</v>
      </c>
    </row>
    <row r="7681" spans="1:2" x14ac:dyDescent="0.4">
      <c r="A7681" s="32">
        <v>23626</v>
      </c>
      <c r="B7681" s="33">
        <v>2</v>
      </c>
    </row>
    <row r="7682" spans="1:2" x14ac:dyDescent="0.4">
      <c r="A7682" s="32">
        <v>23623</v>
      </c>
      <c r="B7682" s="33">
        <v>4.8</v>
      </c>
    </row>
    <row r="7683" spans="1:2" x14ac:dyDescent="0.4">
      <c r="A7683" s="32">
        <v>23622</v>
      </c>
      <c r="B7683" s="33">
        <v>4.5</v>
      </c>
    </row>
    <row r="7684" spans="1:2" x14ac:dyDescent="0.4">
      <c r="A7684" s="32">
        <v>23627</v>
      </c>
      <c r="B7684" s="33">
        <v>4</v>
      </c>
    </row>
    <row r="7685" spans="1:2" x14ac:dyDescent="0.4">
      <c r="A7685" s="32">
        <v>23628</v>
      </c>
      <c r="B7685" s="33">
        <v>3.2</v>
      </c>
    </row>
    <row r="7686" spans="1:2" x14ac:dyDescent="0.4">
      <c r="A7686" s="32">
        <v>23630</v>
      </c>
      <c r="B7686" s="33">
        <v>1.5</v>
      </c>
    </row>
    <row r="7687" spans="1:2" x14ac:dyDescent="0.4">
      <c r="A7687" s="32">
        <v>12775</v>
      </c>
      <c r="B7687" s="33">
        <v>3.6</v>
      </c>
    </row>
    <row r="7688" spans="1:2" x14ac:dyDescent="0.4">
      <c r="A7688" s="32">
        <v>10444</v>
      </c>
      <c r="B7688" s="33">
        <v>8.8000000000000007</v>
      </c>
    </row>
    <row r="7689" spans="1:2" x14ac:dyDescent="0.4">
      <c r="A7689" s="32">
        <v>27670</v>
      </c>
      <c r="B7689" s="33">
        <v>15.9</v>
      </c>
    </row>
    <row r="7690" spans="1:2" x14ac:dyDescent="0.4">
      <c r="A7690" s="32">
        <v>27672</v>
      </c>
      <c r="B7690" s="33">
        <v>15.9</v>
      </c>
    </row>
    <row r="7691" spans="1:2" x14ac:dyDescent="0.4">
      <c r="A7691" s="32">
        <v>27669</v>
      </c>
      <c r="B7691" s="33">
        <v>15.9</v>
      </c>
    </row>
    <row r="7692" spans="1:2" x14ac:dyDescent="0.4">
      <c r="A7692" s="32">
        <v>32103</v>
      </c>
      <c r="B7692" s="33">
        <v>98.9</v>
      </c>
    </row>
    <row r="7693" spans="1:2" x14ac:dyDescent="0.4">
      <c r="A7693" s="32">
        <v>31435</v>
      </c>
      <c r="B7693" s="33">
        <v>114.9</v>
      </c>
    </row>
    <row r="7694" spans="1:2" x14ac:dyDescent="0.4">
      <c r="A7694" s="32">
        <v>12704</v>
      </c>
      <c r="B7694" s="33">
        <v>71.7</v>
      </c>
    </row>
    <row r="7695" spans="1:2" x14ac:dyDescent="0.4">
      <c r="A7695" s="32">
        <v>22916</v>
      </c>
      <c r="B7695" s="33">
        <v>0</v>
      </c>
    </row>
    <row r="7696" spans="1:2" x14ac:dyDescent="0.4">
      <c r="A7696" s="32">
        <v>31350</v>
      </c>
      <c r="B7696" s="33">
        <v>59.9</v>
      </c>
    </row>
    <row r="7697" spans="1:2" x14ac:dyDescent="0.4">
      <c r="A7697" s="32">
        <v>32869</v>
      </c>
      <c r="B7697" s="33">
        <v>0</v>
      </c>
    </row>
    <row r="7698" spans="1:2" x14ac:dyDescent="0.4">
      <c r="A7698" s="32">
        <v>17881</v>
      </c>
      <c r="B7698" s="33">
        <v>17</v>
      </c>
    </row>
    <row r="7699" spans="1:2" x14ac:dyDescent="0.4">
      <c r="A7699" s="32">
        <v>27612</v>
      </c>
      <c r="B7699" s="33">
        <v>4.5</v>
      </c>
    </row>
    <row r="7700" spans="1:2" x14ac:dyDescent="0.4">
      <c r="A7700" s="32">
        <v>14109</v>
      </c>
      <c r="B7700" s="33">
        <v>7</v>
      </c>
    </row>
    <row r="7701" spans="1:2" x14ac:dyDescent="0.4">
      <c r="A7701" s="32">
        <v>14675</v>
      </c>
      <c r="B7701" s="33">
        <v>13.9</v>
      </c>
    </row>
    <row r="7702" spans="1:2" x14ac:dyDescent="0.4">
      <c r="A7702" s="32">
        <v>28528</v>
      </c>
      <c r="B7702" s="33">
        <v>3</v>
      </c>
    </row>
    <row r="7703" spans="1:2" x14ac:dyDescent="0.4">
      <c r="A7703" s="32">
        <v>12053</v>
      </c>
      <c r="B7703" s="33">
        <v>3.4</v>
      </c>
    </row>
    <row r="7704" spans="1:2" x14ac:dyDescent="0.4">
      <c r="A7704" s="32">
        <v>12054</v>
      </c>
      <c r="B7704" s="33">
        <v>3.2</v>
      </c>
    </row>
    <row r="7705" spans="1:2" x14ac:dyDescent="0.4">
      <c r="A7705" s="32">
        <v>14343</v>
      </c>
      <c r="B7705" s="33">
        <v>2.8</v>
      </c>
    </row>
    <row r="7706" spans="1:2" x14ac:dyDescent="0.4">
      <c r="A7706" s="32">
        <v>14345</v>
      </c>
      <c r="B7706" s="33">
        <v>2.6</v>
      </c>
    </row>
    <row r="7707" spans="1:2" x14ac:dyDescent="0.4">
      <c r="A7707" s="32">
        <v>14342</v>
      </c>
      <c r="B7707" s="33">
        <v>2.8</v>
      </c>
    </row>
    <row r="7708" spans="1:2" x14ac:dyDescent="0.4">
      <c r="A7708" s="32">
        <v>14344</v>
      </c>
      <c r="B7708" s="33">
        <v>2.6</v>
      </c>
    </row>
    <row r="7709" spans="1:2" x14ac:dyDescent="0.4">
      <c r="A7709" s="32">
        <v>22446</v>
      </c>
      <c r="B7709" s="33">
        <v>4.5</v>
      </c>
    </row>
    <row r="7710" spans="1:2" x14ac:dyDescent="0.4">
      <c r="A7710" s="32">
        <v>28622</v>
      </c>
      <c r="B7710" s="33">
        <v>2.2000000000000002</v>
      </c>
    </row>
    <row r="7711" spans="1:2" x14ac:dyDescent="0.4">
      <c r="A7711" s="32">
        <v>28231</v>
      </c>
      <c r="B7711" s="33">
        <v>0.7</v>
      </c>
    </row>
    <row r="7712" spans="1:2" x14ac:dyDescent="0.4">
      <c r="A7712" s="32">
        <v>29692</v>
      </c>
      <c r="B7712" s="33">
        <v>1.2</v>
      </c>
    </row>
    <row r="7713" spans="1:2" x14ac:dyDescent="0.4">
      <c r="A7713" s="32">
        <v>22445</v>
      </c>
      <c r="B7713" s="33">
        <v>4.5</v>
      </c>
    </row>
    <row r="7714" spans="1:2" x14ac:dyDescent="0.4">
      <c r="A7714" s="32">
        <v>22455</v>
      </c>
      <c r="B7714" s="33">
        <v>6.5</v>
      </c>
    </row>
    <row r="7715" spans="1:2" x14ac:dyDescent="0.4">
      <c r="A7715" s="32">
        <v>27452</v>
      </c>
      <c r="B7715" s="33">
        <v>1.8</v>
      </c>
    </row>
    <row r="7716" spans="1:2" x14ac:dyDescent="0.4">
      <c r="A7716" s="32">
        <v>23121</v>
      </c>
      <c r="B7716" s="33">
        <v>4.5</v>
      </c>
    </row>
    <row r="7717" spans="1:2" x14ac:dyDescent="0.4">
      <c r="A7717" s="32">
        <v>29248</v>
      </c>
      <c r="B7717" s="33">
        <v>4.5</v>
      </c>
    </row>
    <row r="7718" spans="1:2" x14ac:dyDescent="0.4">
      <c r="A7718" s="32">
        <v>27190</v>
      </c>
      <c r="B7718" s="33">
        <v>4.5999999999999996</v>
      </c>
    </row>
    <row r="7719" spans="1:2" x14ac:dyDescent="0.4">
      <c r="A7719" s="32">
        <v>28554</v>
      </c>
      <c r="B7719" s="33">
        <v>18.5</v>
      </c>
    </row>
    <row r="7720" spans="1:2" x14ac:dyDescent="0.4">
      <c r="A7720" s="32">
        <v>10792</v>
      </c>
      <c r="B7720" s="33">
        <v>19.8</v>
      </c>
    </row>
    <row r="7721" spans="1:2" x14ac:dyDescent="0.4">
      <c r="A7721" s="32">
        <v>27954</v>
      </c>
      <c r="B7721" s="33">
        <v>15.8</v>
      </c>
    </row>
    <row r="7722" spans="1:2" x14ac:dyDescent="0.4">
      <c r="A7722" s="32">
        <v>28555</v>
      </c>
      <c r="B7722" s="33">
        <v>19.8</v>
      </c>
    </row>
    <row r="7723" spans="1:2" x14ac:dyDescent="0.4">
      <c r="A7723" s="32">
        <v>10802</v>
      </c>
      <c r="B7723" s="33">
        <v>19.899999999999999</v>
      </c>
    </row>
    <row r="7724" spans="1:2" x14ac:dyDescent="0.4">
      <c r="A7724" s="32">
        <v>30551</v>
      </c>
      <c r="B7724" s="33">
        <v>13</v>
      </c>
    </row>
    <row r="7725" spans="1:2" x14ac:dyDescent="0.4">
      <c r="A7725" s="32">
        <v>10803</v>
      </c>
      <c r="B7725" s="33">
        <v>13.9</v>
      </c>
    </row>
    <row r="7726" spans="1:2" x14ac:dyDescent="0.4">
      <c r="A7726" s="32">
        <v>10795</v>
      </c>
      <c r="B7726" s="33">
        <v>19.5</v>
      </c>
    </row>
    <row r="7727" spans="1:2" x14ac:dyDescent="0.4">
      <c r="A7727" s="32">
        <v>23696</v>
      </c>
      <c r="B7727" s="33">
        <v>13</v>
      </c>
    </row>
    <row r="7728" spans="1:2" x14ac:dyDescent="0.4">
      <c r="A7728" s="32">
        <v>16546</v>
      </c>
      <c r="B7728" s="33">
        <v>12.6</v>
      </c>
    </row>
    <row r="7729" spans="1:2" x14ac:dyDescent="0.4">
      <c r="A7729" s="32">
        <v>10415</v>
      </c>
      <c r="B7729" s="33">
        <v>10.9</v>
      </c>
    </row>
    <row r="7730" spans="1:2" x14ac:dyDescent="0.4">
      <c r="A7730" s="32">
        <v>17097</v>
      </c>
      <c r="B7730" s="33">
        <v>10.9</v>
      </c>
    </row>
    <row r="7731" spans="1:2" x14ac:dyDescent="0.4">
      <c r="A7731" s="32">
        <v>16547</v>
      </c>
      <c r="B7731" s="33">
        <v>27.5</v>
      </c>
    </row>
    <row r="7732" spans="1:2" x14ac:dyDescent="0.4">
      <c r="A7732" s="32">
        <v>23700</v>
      </c>
      <c r="B7732" s="33">
        <v>24.9</v>
      </c>
    </row>
    <row r="7733" spans="1:2" x14ac:dyDescent="0.4">
      <c r="A7733" s="32">
        <v>10800</v>
      </c>
      <c r="B7733" s="33">
        <v>13.5</v>
      </c>
    </row>
    <row r="7734" spans="1:2" x14ac:dyDescent="0.4">
      <c r="A7734" s="32">
        <v>23692</v>
      </c>
      <c r="B7734" s="33">
        <v>12.9</v>
      </c>
    </row>
    <row r="7735" spans="1:2" x14ac:dyDescent="0.4">
      <c r="A7735" s="32">
        <v>10801</v>
      </c>
      <c r="B7735" s="33">
        <v>19.899999999999999</v>
      </c>
    </row>
    <row r="7736" spans="1:2" x14ac:dyDescent="0.4">
      <c r="A7736" s="32">
        <v>23699</v>
      </c>
      <c r="B7736" s="33">
        <v>12.6</v>
      </c>
    </row>
    <row r="7737" spans="1:2" x14ac:dyDescent="0.4">
      <c r="A7737" s="32">
        <v>10414</v>
      </c>
      <c r="B7737" s="33">
        <v>19.899999999999999</v>
      </c>
    </row>
    <row r="7738" spans="1:2" x14ac:dyDescent="0.4">
      <c r="A7738" s="32">
        <v>16548</v>
      </c>
      <c r="B7738" s="33">
        <v>17</v>
      </c>
    </row>
    <row r="7739" spans="1:2" x14ac:dyDescent="0.4">
      <c r="A7739" s="32">
        <v>10794</v>
      </c>
      <c r="B7739" s="33">
        <v>22.5</v>
      </c>
    </row>
    <row r="7740" spans="1:2" x14ac:dyDescent="0.4">
      <c r="A7740" s="32">
        <v>31860</v>
      </c>
      <c r="B7740" s="33">
        <v>13.5</v>
      </c>
    </row>
    <row r="7741" spans="1:2" x14ac:dyDescent="0.4">
      <c r="A7741" s="32">
        <v>23693</v>
      </c>
      <c r="B7741" s="33">
        <v>14.5</v>
      </c>
    </row>
    <row r="7742" spans="1:2" x14ac:dyDescent="0.4">
      <c r="A7742" s="32">
        <v>16549</v>
      </c>
      <c r="B7742" s="33">
        <v>16.5</v>
      </c>
    </row>
    <row r="7743" spans="1:2" x14ac:dyDescent="0.4">
      <c r="A7743" s="32">
        <v>23694</v>
      </c>
      <c r="B7743" s="33">
        <v>14.9</v>
      </c>
    </row>
    <row r="7744" spans="1:2" x14ac:dyDescent="0.4">
      <c r="A7744" s="32">
        <v>10799</v>
      </c>
      <c r="B7744" s="33">
        <v>19.5</v>
      </c>
    </row>
    <row r="7745" spans="1:2" x14ac:dyDescent="0.4">
      <c r="A7745" s="32">
        <v>27955</v>
      </c>
      <c r="B7745" s="33">
        <v>15.9</v>
      </c>
    </row>
    <row r="7746" spans="1:2" x14ac:dyDescent="0.4">
      <c r="A7746" s="32">
        <v>28556</v>
      </c>
      <c r="B7746" s="33">
        <v>18.5</v>
      </c>
    </row>
    <row r="7747" spans="1:2" x14ac:dyDescent="0.4">
      <c r="A7747" s="32">
        <v>29620</v>
      </c>
      <c r="B7747" s="33">
        <v>19.8</v>
      </c>
    </row>
    <row r="7748" spans="1:2" x14ac:dyDescent="0.4">
      <c r="A7748" s="32">
        <v>23695</v>
      </c>
      <c r="B7748" s="33">
        <v>15.6</v>
      </c>
    </row>
    <row r="7749" spans="1:2" x14ac:dyDescent="0.4">
      <c r="A7749" s="32">
        <v>29694</v>
      </c>
      <c r="B7749" s="33">
        <v>15.9</v>
      </c>
    </row>
    <row r="7750" spans="1:2" x14ac:dyDescent="0.4">
      <c r="A7750" s="32">
        <v>2032570</v>
      </c>
      <c r="B7750" s="33">
        <v>13</v>
      </c>
    </row>
    <row r="7751" spans="1:2" x14ac:dyDescent="0.4">
      <c r="A7751" s="32">
        <v>29304</v>
      </c>
      <c r="B7751" s="33">
        <v>6.5</v>
      </c>
    </row>
    <row r="7752" spans="1:2" x14ac:dyDescent="0.4">
      <c r="A7752" s="32">
        <v>10782</v>
      </c>
      <c r="B7752" s="33">
        <v>5</v>
      </c>
    </row>
    <row r="7753" spans="1:2" x14ac:dyDescent="0.4">
      <c r="A7753" s="32">
        <v>28470</v>
      </c>
      <c r="B7753" s="33">
        <v>4.9000000000000004</v>
      </c>
    </row>
    <row r="7754" spans="1:2" x14ac:dyDescent="0.4">
      <c r="A7754" s="32">
        <v>29898</v>
      </c>
      <c r="B7754" s="33">
        <v>12.9</v>
      </c>
    </row>
    <row r="7755" spans="1:2" x14ac:dyDescent="0.4">
      <c r="A7755" s="32">
        <v>28522</v>
      </c>
      <c r="B7755" s="33">
        <v>4.9000000000000004</v>
      </c>
    </row>
    <row r="7756" spans="1:2" x14ac:dyDescent="0.4">
      <c r="A7756" s="32">
        <v>28523</v>
      </c>
      <c r="B7756" s="33">
        <v>12.9</v>
      </c>
    </row>
    <row r="7757" spans="1:2" x14ac:dyDescent="0.4">
      <c r="A7757" s="32">
        <v>29897</v>
      </c>
      <c r="B7757" s="33">
        <v>9.5</v>
      </c>
    </row>
    <row r="7758" spans="1:2" x14ac:dyDescent="0.4">
      <c r="A7758" s="32">
        <v>2032211</v>
      </c>
      <c r="B7758" s="33">
        <v>46</v>
      </c>
    </row>
    <row r="7759" spans="1:2" x14ac:dyDescent="0.4">
      <c r="A7759" s="32">
        <v>32493</v>
      </c>
      <c r="B7759" s="33">
        <v>0</v>
      </c>
    </row>
    <row r="7760" spans="1:2" x14ac:dyDescent="0.4">
      <c r="A7760" s="32">
        <v>29683</v>
      </c>
      <c r="B7760" s="33">
        <v>0</v>
      </c>
    </row>
    <row r="7761" spans="1:2" x14ac:dyDescent="0.4">
      <c r="A7761" s="32">
        <v>29587</v>
      </c>
      <c r="B7761" s="33">
        <v>0</v>
      </c>
    </row>
    <row r="7762" spans="1:2" x14ac:dyDescent="0.4">
      <c r="A7762" s="32">
        <v>32494</v>
      </c>
      <c r="B7762" s="33">
        <v>0</v>
      </c>
    </row>
    <row r="7763" spans="1:2" x14ac:dyDescent="0.4">
      <c r="A7763" s="32">
        <v>29689</v>
      </c>
      <c r="B7763" s="33">
        <v>0</v>
      </c>
    </row>
    <row r="7764" spans="1:2" x14ac:dyDescent="0.4">
      <c r="A7764" s="32">
        <v>29690</v>
      </c>
      <c r="B7764" s="33">
        <v>0</v>
      </c>
    </row>
    <row r="7765" spans="1:2" x14ac:dyDescent="0.4">
      <c r="A7765" s="32">
        <v>12500</v>
      </c>
      <c r="B7765" s="33">
        <v>4.9000000000000004</v>
      </c>
    </row>
    <row r="7766" spans="1:2" x14ac:dyDescent="0.4">
      <c r="A7766" s="32">
        <v>29648</v>
      </c>
      <c r="B7766" s="33">
        <v>5.2</v>
      </c>
    </row>
    <row r="7767" spans="1:2" x14ac:dyDescent="0.4">
      <c r="A7767" s="32">
        <v>29255</v>
      </c>
      <c r="B7767" s="33">
        <v>52</v>
      </c>
    </row>
    <row r="7768" spans="1:2" x14ac:dyDescent="0.4">
      <c r="A7768" s="32">
        <v>27512</v>
      </c>
      <c r="B7768" s="33">
        <v>27.2</v>
      </c>
    </row>
    <row r="7769" spans="1:2" x14ac:dyDescent="0.4">
      <c r="A7769" s="32">
        <v>27511</v>
      </c>
      <c r="B7769" s="33">
        <v>43.5</v>
      </c>
    </row>
    <row r="7770" spans="1:2" x14ac:dyDescent="0.4">
      <c r="A7770" s="32">
        <v>12597</v>
      </c>
      <c r="B7770" s="33">
        <v>1.7</v>
      </c>
    </row>
    <row r="7771" spans="1:2" x14ac:dyDescent="0.4">
      <c r="A7771" s="32">
        <v>17207</v>
      </c>
      <c r="B7771" s="33">
        <v>2.2999999999999998</v>
      </c>
    </row>
    <row r="7772" spans="1:2" x14ac:dyDescent="0.4">
      <c r="A7772" s="32">
        <v>28604</v>
      </c>
      <c r="B7772" s="33">
        <v>1.8</v>
      </c>
    </row>
    <row r="7773" spans="1:2" x14ac:dyDescent="0.4">
      <c r="A7773" s="32">
        <v>12592</v>
      </c>
      <c r="B7773" s="33">
        <v>5.8</v>
      </c>
    </row>
    <row r="7774" spans="1:2" x14ac:dyDescent="0.4">
      <c r="A7774" s="32">
        <v>12594</v>
      </c>
      <c r="B7774" s="33">
        <v>2.2999999999999998</v>
      </c>
    </row>
    <row r="7775" spans="1:2" x14ac:dyDescent="0.4">
      <c r="A7775" s="32">
        <v>12595</v>
      </c>
      <c r="B7775" s="33">
        <v>5.8</v>
      </c>
    </row>
    <row r="7776" spans="1:2" x14ac:dyDescent="0.4">
      <c r="A7776" s="32">
        <v>17304</v>
      </c>
      <c r="B7776" s="33">
        <v>7.3</v>
      </c>
    </row>
    <row r="7777" spans="1:2" x14ac:dyDescent="0.4">
      <c r="A7777" s="32">
        <v>12609</v>
      </c>
      <c r="B7777" s="33">
        <v>7</v>
      </c>
    </row>
    <row r="7778" spans="1:2" x14ac:dyDescent="0.4">
      <c r="A7778" s="32">
        <v>12604</v>
      </c>
      <c r="B7778" s="33">
        <v>1.2</v>
      </c>
    </row>
    <row r="7779" spans="1:2" x14ac:dyDescent="0.4">
      <c r="A7779" s="32">
        <v>23556</v>
      </c>
      <c r="B7779" s="33">
        <v>2</v>
      </c>
    </row>
    <row r="7780" spans="1:2" x14ac:dyDescent="0.4">
      <c r="A7780" s="32">
        <v>17208</v>
      </c>
      <c r="B7780" s="33">
        <v>1.8</v>
      </c>
    </row>
    <row r="7781" spans="1:2" x14ac:dyDescent="0.4">
      <c r="A7781" s="32">
        <v>17306</v>
      </c>
      <c r="B7781" s="33">
        <v>2.2999999999999998</v>
      </c>
    </row>
    <row r="7782" spans="1:2" x14ac:dyDescent="0.4">
      <c r="A7782" s="32">
        <v>17305</v>
      </c>
      <c r="B7782" s="33">
        <v>6.9</v>
      </c>
    </row>
    <row r="7783" spans="1:2" x14ac:dyDescent="0.4">
      <c r="A7783" s="32">
        <v>28742</v>
      </c>
      <c r="B7783" s="33">
        <v>2.4</v>
      </c>
    </row>
    <row r="7784" spans="1:2" x14ac:dyDescent="0.4">
      <c r="A7784" s="32">
        <v>12603</v>
      </c>
      <c r="B7784" s="33">
        <v>5.2</v>
      </c>
    </row>
    <row r="7785" spans="1:2" x14ac:dyDescent="0.4">
      <c r="A7785" s="32">
        <v>12589</v>
      </c>
      <c r="B7785" s="33">
        <v>12.9</v>
      </c>
    </row>
    <row r="7786" spans="1:2" x14ac:dyDescent="0.4">
      <c r="A7786" s="32">
        <v>10687</v>
      </c>
      <c r="B7786" s="33">
        <v>1.5</v>
      </c>
    </row>
    <row r="7787" spans="1:2" x14ac:dyDescent="0.4">
      <c r="A7787" s="32">
        <v>17205</v>
      </c>
      <c r="B7787" s="33">
        <v>1.3</v>
      </c>
    </row>
    <row r="7788" spans="1:2" x14ac:dyDescent="0.4">
      <c r="A7788" s="32">
        <v>12608</v>
      </c>
      <c r="B7788" s="33">
        <v>23</v>
      </c>
    </row>
    <row r="7789" spans="1:2" x14ac:dyDescent="0.4">
      <c r="A7789" s="32">
        <v>28162</v>
      </c>
      <c r="B7789" s="33">
        <v>2.9</v>
      </c>
    </row>
    <row r="7790" spans="1:2" x14ac:dyDescent="0.4">
      <c r="A7790" s="32">
        <v>17416</v>
      </c>
      <c r="B7790" s="33">
        <v>22.9</v>
      </c>
    </row>
    <row r="7791" spans="1:2" x14ac:dyDescent="0.4">
      <c r="A7791" s="32">
        <v>17421</v>
      </c>
      <c r="B7791" s="33">
        <v>18.899999999999999</v>
      </c>
    </row>
    <row r="7792" spans="1:2" x14ac:dyDescent="0.4">
      <c r="A7792" s="32">
        <v>32312</v>
      </c>
      <c r="B7792" s="33">
        <v>0</v>
      </c>
    </row>
    <row r="7793" spans="1:2" x14ac:dyDescent="0.4">
      <c r="A7793" s="32">
        <v>32039</v>
      </c>
      <c r="B7793" s="33">
        <v>19.5</v>
      </c>
    </row>
    <row r="7794" spans="1:2" x14ac:dyDescent="0.4">
      <c r="A7794" s="32">
        <v>2011265</v>
      </c>
      <c r="B7794" s="33">
        <v>88</v>
      </c>
    </row>
    <row r="7795" spans="1:2" x14ac:dyDescent="0.4">
      <c r="A7795" s="32">
        <v>11761</v>
      </c>
      <c r="B7795" s="33">
        <v>5.3</v>
      </c>
    </row>
    <row r="7796" spans="1:2" x14ac:dyDescent="0.4">
      <c r="A7796" s="32">
        <v>2018217</v>
      </c>
      <c r="B7796" s="33">
        <v>41.5</v>
      </c>
    </row>
    <row r="7797" spans="1:2" x14ac:dyDescent="0.4">
      <c r="A7797" s="32">
        <v>11763</v>
      </c>
      <c r="B7797" s="33">
        <v>7</v>
      </c>
    </row>
    <row r="7798" spans="1:2" x14ac:dyDescent="0.4">
      <c r="A7798" s="32">
        <v>11762</v>
      </c>
      <c r="B7798" s="33">
        <v>7</v>
      </c>
    </row>
    <row r="7799" spans="1:2" x14ac:dyDescent="0.4">
      <c r="A7799" s="32">
        <v>11767</v>
      </c>
      <c r="B7799" s="33">
        <v>3</v>
      </c>
    </row>
    <row r="7800" spans="1:2" x14ac:dyDescent="0.4">
      <c r="A7800" s="32">
        <v>11766</v>
      </c>
      <c r="B7800" s="33">
        <v>3</v>
      </c>
    </row>
    <row r="7801" spans="1:2" x14ac:dyDescent="0.4">
      <c r="A7801" s="32">
        <v>2018269</v>
      </c>
      <c r="B7801" s="33">
        <v>45</v>
      </c>
    </row>
    <row r="7802" spans="1:2" x14ac:dyDescent="0.4">
      <c r="A7802" s="32">
        <v>11768</v>
      </c>
      <c r="B7802" s="33">
        <v>4.9000000000000004</v>
      </c>
    </row>
    <row r="7803" spans="1:2" x14ac:dyDescent="0.4">
      <c r="A7803" s="32">
        <v>16758</v>
      </c>
      <c r="B7803" s="33">
        <v>15.9</v>
      </c>
    </row>
    <row r="7804" spans="1:2" x14ac:dyDescent="0.4">
      <c r="A7804" s="32">
        <v>18307</v>
      </c>
      <c r="B7804" s="33">
        <v>14</v>
      </c>
    </row>
    <row r="7805" spans="1:2" x14ac:dyDescent="0.4">
      <c r="A7805" s="32">
        <v>11649</v>
      </c>
      <c r="B7805" s="33">
        <v>12.5</v>
      </c>
    </row>
    <row r="7806" spans="1:2" x14ac:dyDescent="0.4">
      <c r="A7806" s="32">
        <v>11650</v>
      </c>
      <c r="B7806" s="33">
        <v>9.1999999999999993</v>
      </c>
    </row>
    <row r="7807" spans="1:2" x14ac:dyDescent="0.4">
      <c r="A7807" s="32">
        <v>11386</v>
      </c>
      <c r="B7807" s="33">
        <v>10.7</v>
      </c>
    </row>
    <row r="7808" spans="1:2" x14ac:dyDescent="0.4">
      <c r="A7808" s="32">
        <v>11384</v>
      </c>
      <c r="B7808" s="33">
        <v>6</v>
      </c>
    </row>
    <row r="7809" spans="1:2" x14ac:dyDescent="0.4">
      <c r="A7809" s="32">
        <v>11385</v>
      </c>
      <c r="B7809" s="33">
        <v>10.5</v>
      </c>
    </row>
    <row r="7810" spans="1:2" x14ac:dyDescent="0.4">
      <c r="A7810" s="32">
        <v>11390</v>
      </c>
      <c r="B7810" s="33">
        <v>6</v>
      </c>
    </row>
    <row r="7811" spans="1:2" x14ac:dyDescent="0.4">
      <c r="A7811" s="32">
        <v>11387</v>
      </c>
      <c r="B7811" s="33">
        <v>5.9</v>
      </c>
    </row>
    <row r="7812" spans="1:2" x14ac:dyDescent="0.4">
      <c r="A7812" s="32">
        <v>11389</v>
      </c>
      <c r="B7812" s="33">
        <v>6</v>
      </c>
    </row>
    <row r="7813" spans="1:2" x14ac:dyDescent="0.4">
      <c r="A7813" s="32">
        <v>11760</v>
      </c>
      <c r="B7813" s="33">
        <v>13.6</v>
      </c>
    </row>
    <row r="7814" spans="1:2" x14ac:dyDescent="0.4">
      <c r="A7814" s="32">
        <v>29816</v>
      </c>
      <c r="B7814" s="33">
        <v>0</v>
      </c>
    </row>
    <row r="7815" spans="1:2" x14ac:dyDescent="0.4">
      <c r="A7815" s="32">
        <v>11303</v>
      </c>
      <c r="B7815" s="33">
        <v>14.5</v>
      </c>
    </row>
    <row r="7816" spans="1:2" x14ac:dyDescent="0.4">
      <c r="A7816" s="32">
        <v>11301</v>
      </c>
      <c r="B7816" s="33">
        <v>12.6</v>
      </c>
    </row>
    <row r="7817" spans="1:2" x14ac:dyDescent="0.4">
      <c r="A7817" s="32">
        <v>11302</v>
      </c>
      <c r="B7817" s="33">
        <v>12.6</v>
      </c>
    </row>
    <row r="7818" spans="1:2" x14ac:dyDescent="0.4">
      <c r="A7818" s="32">
        <v>2032160</v>
      </c>
      <c r="B7818" s="33">
        <v>52.9</v>
      </c>
    </row>
    <row r="7819" spans="1:2" x14ac:dyDescent="0.4">
      <c r="A7819" s="32">
        <v>2031843</v>
      </c>
      <c r="B7819" s="33">
        <v>50.9</v>
      </c>
    </row>
    <row r="7820" spans="1:2" x14ac:dyDescent="0.4">
      <c r="A7820" s="32">
        <v>2011641</v>
      </c>
      <c r="B7820" s="33">
        <v>57.6</v>
      </c>
    </row>
    <row r="7821" spans="1:2" x14ac:dyDescent="0.4">
      <c r="A7821" s="32">
        <v>2011373</v>
      </c>
      <c r="B7821" s="33">
        <v>70.5</v>
      </c>
    </row>
    <row r="7822" spans="1:2" x14ac:dyDescent="0.4">
      <c r="A7822" s="32">
        <v>11374</v>
      </c>
      <c r="B7822" s="33">
        <v>9.6999999999999993</v>
      </c>
    </row>
    <row r="7823" spans="1:2" x14ac:dyDescent="0.4">
      <c r="A7823" s="32">
        <v>11375</v>
      </c>
      <c r="B7823" s="33">
        <v>14.2</v>
      </c>
    </row>
    <row r="7824" spans="1:2" x14ac:dyDescent="0.4">
      <c r="A7824" s="32">
        <v>11376</v>
      </c>
      <c r="B7824" s="33">
        <v>14.2</v>
      </c>
    </row>
    <row r="7825" spans="1:2" x14ac:dyDescent="0.4">
      <c r="A7825" s="32">
        <v>32345</v>
      </c>
      <c r="B7825" s="33">
        <v>4.5</v>
      </c>
    </row>
    <row r="7826" spans="1:2" x14ac:dyDescent="0.4">
      <c r="A7826" s="32">
        <v>32346</v>
      </c>
      <c r="B7826" s="33">
        <v>6.5</v>
      </c>
    </row>
    <row r="7827" spans="1:2" x14ac:dyDescent="0.4">
      <c r="A7827" s="32">
        <v>27652</v>
      </c>
      <c r="B7827" s="33">
        <v>9</v>
      </c>
    </row>
    <row r="7828" spans="1:2" x14ac:dyDescent="0.4">
      <c r="A7828" s="32">
        <v>32347</v>
      </c>
      <c r="B7828" s="33">
        <v>0</v>
      </c>
    </row>
    <row r="7829" spans="1:2" x14ac:dyDescent="0.4">
      <c r="A7829" s="32">
        <v>27660</v>
      </c>
      <c r="B7829" s="33">
        <v>11.5</v>
      </c>
    </row>
    <row r="7830" spans="1:2" x14ac:dyDescent="0.4">
      <c r="A7830" s="32">
        <v>27655</v>
      </c>
      <c r="B7830" s="33">
        <v>11.5</v>
      </c>
    </row>
    <row r="7831" spans="1:2" x14ac:dyDescent="0.4">
      <c r="A7831" s="32">
        <v>27659</v>
      </c>
      <c r="B7831" s="33">
        <v>11.5</v>
      </c>
    </row>
    <row r="7832" spans="1:2" x14ac:dyDescent="0.4">
      <c r="A7832" s="32">
        <v>32351</v>
      </c>
      <c r="B7832" s="33">
        <v>5.9</v>
      </c>
    </row>
    <row r="7833" spans="1:2" x14ac:dyDescent="0.4">
      <c r="A7833" s="32">
        <v>32352</v>
      </c>
      <c r="B7833" s="33">
        <v>9.5</v>
      </c>
    </row>
    <row r="7834" spans="1:2" x14ac:dyDescent="0.4">
      <c r="A7834" s="32">
        <v>27653</v>
      </c>
      <c r="B7834" s="33">
        <v>11.5</v>
      </c>
    </row>
    <row r="7835" spans="1:2" x14ac:dyDescent="0.4">
      <c r="A7835" s="32">
        <v>32353</v>
      </c>
      <c r="B7835" s="33">
        <v>15.9</v>
      </c>
    </row>
    <row r="7836" spans="1:2" x14ac:dyDescent="0.4">
      <c r="A7836" s="32">
        <v>32348</v>
      </c>
      <c r="B7836" s="33">
        <v>5.9</v>
      </c>
    </row>
    <row r="7837" spans="1:2" x14ac:dyDescent="0.4">
      <c r="A7837" s="32">
        <v>32349</v>
      </c>
      <c r="B7837" s="33">
        <v>9.5</v>
      </c>
    </row>
    <row r="7838" spans="1:2" x14ac:dyDescent="0.4">
      <c r="A7838" s="32">
        <v>27654</v>
      </c>
      <c r="B7838" s="33">
        <v>11.5</v>
      </c>
    </row>
    <row r="7839" spans="1:2" x14ac:dyDescent="0.4">
      <c r="A7839" s="32">
        <v>32350</v>
      </c>
      <c r="B7839" s="33">
        <v>15.9</v>
      </c>
    </row>
    <row r="7840" spans="1:2" x14ac:dyDescent="0.4">
      <c r="A7840" s="32">
        <v>27657</v>
      </c>
      <c r="B7840" s="33">
        <v>11.5</v>
      </c>
    </row>
    <row r="7841" spans="1:2" x14ac:dyDescent="0.4">
      <c r="A7841" s="32">
        <v>27656</v>
      </c>
      <c r="B7841" s="33">
        <v>11.5</v>
      </c>
    </row>
    <row r="7842" spans="1:2" x14ac:dyDescent="0.4">
      <c r="A7842" s="32">
        <v>16757</v>
      </c>
      <c r="B7842" s="33">
        <v>25.5</v>
      </c>
    </row>
    <row r="7843" spans="1:2" x14ac:dyDescent="0.4">
      <c r="A7843" s="32">
        <v>11398</v>
      </c>
      <c r="B7843" s="33">
        <v>8.9</v>
      </c>
    </row>
    <row r="7844" spans="1:2" x14ac:dyDescent="0.4">
      <c r="A7844" s="32">
        <v>11399</v>
      </c>
      <c r="B7844" s="33">
        <v>9.6</v>
      </c>
    </row>
    <row r="7845" spans="1:2" x14ac:dyDescent="0.4">
      <c r="A7845" s="32">
        <v>11400</v>
      </c>
      <c r="B7845" s="33">
        <v>10</v>
      </c>
    </row>
    <row r="7846" spans="1:2" x14ac:dyDescent="0.4">
      <c r="A7846" s="32">
        <v>11401</v>
      </c>
      <c r="B7846" s="33">
        <v>8.9</v>
      </c>
    </row>
    <row r="7847" spans="1:2" x14ac:dyDescent="0.4">
      <c r="A7847" s="32">
        <v>11395</v>
      </c>
      <c r="B7847" s="33">
        <v>15</v>
      </c>
    </row>
    <row r="7848" spans="1:2" x14ac:dyDescent="0.4">
      <c r="A7848" s="32">
        <v>11396</v>
      </c>
      <c r="B7848" s="33">
        <v>14</v>
      </c>
    </row>
    <row r="7849" spans="1:2" x14ac:dyDescent="0.4">
      <c r="A7849" s="32">
        <v>11397</v>
      </c>
      <c r="B7849" s="33">
        <v>14</v>
      </c>
    </row>
    <row r="7850" spans="1:2" x14ac:dyDescent="0.4">
      <c r="A7850" s="32">
        <v>32605</v>
      </c>
      <c r="B7850" s="33">
        <v>13.9</v>
      </c>
    </row>
    <row r="7851" spans="1:2" x14ac:dyDescent="0.4">
      <c r="A7851" s="32">
        <v>31290</v>
      </c>
      <c r="B7851" s="33">
        <v>6.5</v>
      </c>
    </row>
    <row r="7852" spans="1:2" x14ac:dyDescent="0.4">
      <c r="A7852" s="32">
        <v>32248</v>
      </c>
      <c r="B7852" s="33">
        <v>8.1999999999999993</v>
      </c>
    </row>
    <row r="7853" spans="1:2" x14ac:dyDescent="0.4">
      <c r="A7853" s="32">
        <v>2011642</v>
      </c>
      <c r="B7853" s="33">
        <v>59</v>
      </c>
    </row>
    <row r="7854" spans="1:2" x14ac:dyDescent="0.4">
      <c r="A7854" s="32">
        <v>11639</v>
      </c>
      <c r="B7854" s="33">
        <v>5.9</v>
      </c>
    </row>
    <row r="7855" spans="1:2" x14ac:dyDescent="0.4">
      <c r="A7855" s="32">
        <v>11640</v>
      </c>
      <c r="B7855" s="33">
        <v>12.5</v>
      </c>
    </row>
    <row r="7856" spans="1:2" x14ac:dyDescent="0.4">
      <c r="A7856" s="32">
        <v>2032129</v>
      </c>
      <c r="B7856" s="33">
        <v>66.900000000000006</v>
      </c>
    </row>
    <row r="7857" spans="1:2" x14ac:dyDescent="0.4">
      <c r="A7857" s="32">
        <v>2011231</v>
      </c>
      <c r="B7857" s="33">
        <v>59</v>
      </c>
    </row>
    <row r="7858" spans="1:2" x14ac:dyDescent="0.4">
      <c r="A7858" s="32">
        <v>2011304</v>
      </c>
      <c r="B7858" s="33">
        <v>59.9</v>
      </c>
    </row>
    <row r="7859" spans="1:2" x14ac:dyDescent="0.4">
      <c r="A7859" s="32">
        <v>18308</v>
      </c>
      <c r="B7859" s="33">
        <v>0</v>
      </c>
    </row>
    <row r="7860" spans="1:2" x14ac:dyDescent="0.4">
      <c r="A7860" s="32">
        <v>2027098</v>
      </c>
      <c r="B7860" s="33">
        <v>29.9</v>
      </c>
    </row>
    <row r="7861" spans="1:2" x14ac:dyDescent="0.4">
      <c r="A7861" s="32">
        <v>2031845</v>
      </c>
      <c r="B7861" s="33">
        <v>36.9</v>
      </c>
    </row>
    <row r="7862" spans="1:2" x14ac:dyDescent="0.4">
      <c r="A7862" s="32">
        <v>2022296</v>
      </c>
      <c r="B7862" s="33">
        <v>47</v>
      </c>
    </row>
    <row r="7863" spans="1:2" x14ac:dyDescent="0.4">
      <c r="A7863" s="32">
        <v>22453</v>
      </c>
      <c r="B7863" s="33">
        <v>0</v>
      </c>
    </row>
    <row r="7864" spans="1:2" x14ac:dyDescent="0.4">
      <c r="A7864" s="32">
        <v>2032733</v>
      </c>
      <c r="B7864" s="33">
        <v>44.5</v>
      </c>
    </row>
    <row r="7865" spans="1:2" x14ac:dyDescent="0.4">
      <c r="A7865" s="32">
        <v>30534</v>
      </c>
      <c r="B7865" s="33">
        <v>10.9</v>
      </c>
    </row>
    <row r="7866" spans="1:2" x14ac:dyDescent="0.4">
      <c r="A7866" s="32">
        <v>32719</v>
      </c>
      <c r="B7866" s="33">
        <v>0</v>
      </c>
    </row>
    <row r="7867" spans="1:2" x14ac:dyDescent="0.4">
      <c r="A7867" s="32">
        <v>11764</v>
      </c>
      <c r="B7867" s="33">
        <v>5.6</v>
      </c>
    </row>
    <row r="7868" spans="1:2" x14ac:dyDescent="0.4">
      <c r="A7868" s="32">
        <v>18312</v>
      </c>
      <c r="B7868" s="33">
        <v>21</v>
      </c>
    </row>
    <row r="7869" spans="1:2" x14ac:dyDescent="0.4">
      <c r="A7869" s="32">
        <v>16748</v>
      </c>
      <c r="B7869" s="33">
        <v>27.5</v>
      </c>
    </row>
    <row r="7870" spans="1:2" x14ac:dyDescent="0.4">
      <c r="A7870" s="32">
        <v>2027297</v>
      </c>
      <c r="B7870" s="33">
        <v>65.400000000000006</v>
      </c>
    </row>
    <row r="7871" spans="1:2" x14ac:dyDescent="0.4">
      <c r="A7871" s="32">
        <v>30552</v>
      </c>
      <c r="B7871" s="33">
        <v>14.2</v>
      </c>
    </row>
    <row r="7872" spans="1:2" x14ac:dyDescent="0.4">
      <c r="A7872" s="32">
        <v>32604</v>
      </c>
      <c r="B7872" s="33">
        <v>0</v>
      </c>
    </row>
    <row r="7873" spans="1:2" x14ac:dyDescent="0.4">
      <c r="A7873" s="32">
        <v>31322</v>
      </c>
      <c r="B7873" s="33">
        <v>7</v>
      </c>
    </row>
    <row r="7874" spans="1:2" x14ac:dyDescent="0.4">
      <c r="A7874" s="32">
        <v>2027223</v>
      </c>
      <c r="B7874" s="33">
        <v>58</v>
      </c>
    </row>
    <row r="7875" spans="1:2" x14ac:dyDescent="0.4">
      <c r="A7875" s="32">
        <v>11377</v>
      </c>
      <c r="B7875" s="33">
        <v>135</v>
      </c>
    </row>
    <row r="7876" spans="1:2" x14ac:dyDescent="0.4">
      <c r="A7876" s="32">
        <v>16756</v>
      </c>
      <c r="B7876" s="33">
        <v>14.9</v>
      </c>
    </row>
    <row r="7877" spans="1:2" x14ac:dyDescent="0.4">
      <c r="A7877" s="32">
        <v>22281</v>
      </c>
      <c r="B7877" s="33">
        <v>23.4</v>
      </c>
    </row>
    <row r="7878" spans="1:2" x14ac:dyDescent="0.4">
      <c r="A7878" s="32">
        <v>2027224</v>
      </c>
      <c r="B7878" s="33">
        <v>41.6</v>
      </c>
    </row>
    <row r="7879" spans="1:2" x14ac:dyDescent="0.4">
      <c r="A7879" s="32">
        <v>27192</v>
      </c>
      <c r="B7879" s="33">
        <v>4.9000000000000004</v>
      </c>
    </row>
    <row r="7880" spans="1:2" x14ac:dyDescent="0.4">
      <c r="A7880" s="32">
        <v>2032248</v>
      </c>
      <c r="B7880" s="33">
        <v>98.8</v>
      </c>
    </row>
    <row r="7881" spans="1:2" x14ac:dyDescent="0.4">
      <c r="A7881" s="32">
        <v>2027191</v>
      </c>
      <c r="B7881" s="33">
        <v>140.4</v>
      </c>
    </row>
    <row r="7882" spans="1:2" x14ac:dyDescent="0.4">
      <c r="A7882" s="32">
        <v>11638</v>
      </c>
      <c r="B7882" s="33">
        <v>4.9000000000000004</v>
      </c>
    </row>
    <row r="7883" spans="1:2" x14ac:dyDescent="0.4">
      <c r="A7883" s="32">
        <v>31500</v>
      </c>
      <c r="B7883" s="33">
        <v>7.6</v>
      </c>
    </row>
    <row r="7884" spans="1:2" x14ac:dyDescent="0.4">
      <c r="A7884" s="32">
        <v>31406</v>
      </c>
      <c r="B7884" s="33">
        <v>9.6</v>
      </c>
    </row>
    <row r="7885" spans="1:2" x14ac:dyDescent="0.4">
      <c r="A7885" s="32">
        <v>31998</v>
      </c>
      <c r="B7885" s="33">
        <v>19.2</v>
      </c>
    </row>
    <row r="7886" spans="1:2" x14ac:dyDescent="0.4">
      <c r="A7886" s="32">
        <v>2010458</v>
      </c>
      <c r="B7886" s="33">
        <v>42.9</v>
      </c>
    </row>
    <row r="7887" spans="1:2" x14ac:dyDescent="0.4">
      <c r="A7887" s="32">
        <v>16744</v>
      </c>
      <c r="B7887" s="33">
        <v>40</v>
      </c>
    </row>
    <row r="7888" spans="1:2" x14ac:dyDescent="0.4">
      <c r="A7888" s="32">
        <v>2031846</v>
      </c>
      <c r="B7888" s="33">
        <v>55.9</v>
      </c>
    </row>
    <row r="7889" spans="1:2" x14ac:dyDescent="0.4">
      <c r="A7889" s="32">
        <v>2031847</v>
      </c>
      <c r="B7889" s="33">
        <v>53.9</v>
      </c>
    </row>
    <row r="7890" spans="1:2" x14ac:dyDescent="0.4">
      <c r="A7890" s="32">
        <v>2031689</v>
      </c>
      <c r="B7890" s="33">
        <v>60.4</v>
      </c>
    </row>
    <row r="7891" spans="1:2" x14ac:dyDescent="0.4">
      <c r="A7891" s="32">
        <v>32606</v>
      </c>
      <c r="B7891" s="33">
        <v>14.2</v>
      </c>
    </row>
    <row r="7892" spans="1:2" x14ac:dyDescent="0.4">
      <c r="A7892" s="32">
        <v>2010460</v>
      </c>
      <c r="B7892" s="33">
        <v>43.9</v>
      </c>
    </row>
    <row r="7893" spans="1:2" x14ac:dyDescent="0.4">
      <c r="A7893" s="32">
        <v>11765</v>
      </c>
      <c r="B7893" s="33">
        <v>13.7</v>
      </c>
    </row>
    <row r="7894" spans="1:2" x14ac:dyDescent="0.4">
      <c r="A7894" s="32">
        <v>2017108</v>
      </c>
      <c r="B7894" s="33">
        <v>52.9</v>
      </c>
    </row>
    <row r="7895" spans="1:2" x14ac:dyDescent="0.4">
      <c r="A7895" s="32">
        <v>10447</v>
      </c>
      <c r="B7895" s="33">
        <v>28.9</v>
      </c>
    </row>
    <row r="7896" spans="1:2" x14ac:dyDescent="0.4">
      <c r="A7896" s="32">
        <v>2028417</v>
      </c>
      <c r="B7896" s="33">
        <v>24.5</v>
      </c>
    </row>
    <row r="7897" spans="1:2" x14ac:dyDescent="0.4">
      <c r="A7897" s="32">
        <v>27304</v>
      </c>
      <c r="B7897" s="33">
        <v>25.2</v>
      </c>
    </row>
    <row r="7898" spans="1:2" x14ac:dyDescent="0.4">
      <c r="A7898" s="32">
        <v>2031848</v>
      </c>
      <c r="B7898" s="33">
        <v>52.9</v>
      </c>
    </row>
    <row r="7899" spans="1:2" x14ac:dyDescent="0.4">
      <c r="A7899" s="32">
        <v>2027092</v>
      </c>
      <c r="B7899" s="33">
        <v>42</v>
      </c>
    </row>
    <row r="7900" spans="1:2" x14ac:dyDescent="0.4">
      <c r="A7900" s="32">
        <v>2028416</v>
      </c>
      <c r="B7900" s="33">
        <v>35.5</v>
      </c>
    </row>
    <row r="7901" spans="1:2" x14ac:dyDescent="0.4">
      <c r="A7901" s="32">
        <v>10457</v>
      </c>
      <c r="B7901" s="33">
        <v>35.9</v>
      </c>
    </row>
    <row r="7902" spans="1:2" x14ac:dyDescent="0.4">
      <c r="A7902" s="32">
        <v>31288</v>
      </c>
      <c r="B7902" s="33">
        <v>20.6</v>
      </c>
    </row>
    <row r="7903" spans="1:2" x14ac:dyDescent="0.4">
      <c r="A7903" s="32">
        <v>32356</v>
      </c>
      <c r="B7903" s="33">
        <v>39.5</v>
      </c>
    </row>
    <row r="7904" spans="1:2" x14ac:dyDescent="0.4">
      <c r="A7904" s="32">
        <v>32354</v>
      </c>
      <c r="B7904" s="33">
        <v>9.9</v>
      </c>
    </row>
    <row r="7905" spans="1:2" x14ac:dyDescent="0.4">
      <c r="A7905" s="32">
        <v>32355</v>
      </c>
      <c r="B7905" s="33">
        <v>19.899999999999999</v>
      </c>
    </row>
    <row r="7906" spans="1:2" x14ac:dyDescent="0.4">
      <c r="A7906" s="32">
        <v>23126</v>
      </c>
      <c r="B7906" s="33">
        <v>15.5</v>
      </c>
    </row>
    <row r="7907" spans="1:2" x14ac:dyDescent="0.4">
      <c r="A7907" s="32">
        <v>18304</v>
      </c>
      <c r="B7907" s="33">
        <v>13.5</v>
      </c>
    </row>
    <row r="7908" spans="1:2" x14ac:dyDescent="0.4">
      <c r="A7908" s="32">
        <v>31258</v>
      </c>
      <c r="B7908" s="33">
        <v>6.9</v>
      </c>
    </row>
    <row r="7909" spans="1:2" x14ac:dyDescent="0.4">
      <c r="A7909" s="32">
        <v>31257</v>
      </c>
      <c r="B7909" s="33">
        <v>9.6</v>
      </c>
    </row>
    <row r="7910" spans="1:2" x14ac:dyDescent="0.4">
      <c r="A7910" s="32">
        <v>16747</v>
      </c>
      <c r="B7910" s="33">
        <v>10</v>
      </c>
    </row>
    <row r="7911" spans="1:2" x14ac:dyDescent="0.4">
      <c r="A7911" s="32">
        <v>31863</v>
      </c>
      <c r="B7911" s="33">
        <v>5.2</v>
      </c>
    </row>
    <row r="7912" spans="1:2" x14ac:dyDescent="0.4">
      <c r="A7912" s="32">
        <v>2011305</v>
      </c>
      <c r="B7912" s="33">
        <v>60.9</v>
      </c>
    </row>
    <row r="7913" spans="1:2" x14ac:dyDescent="0.4">
      <c r="A7913" s="32">
        <v>11372</v>
      </c>
      <c r="B7913" s="33">
        <v>10.9</v>
      </c>
    </row>
    <row r="7914" spans="1:2" x14ac:dyDescent="0.4">
      <c r="A7914" s="32">
        <v>2031849</v>
      </c>
      <c r="B7914" s="33">
        <v>52.9</v>
      </c>
    </row>
    <row r="7915" spans="1:2" x14ac:dyDescent="0.4">
      <c r="A7915" s="32">
        <v>2031844</v>
      </c>
      <c r="B7915" s="33">
        <v>52.9</v>
      </c>
    </row>
    <row r="7916" spans="1:2" x14ac:dyDescent="0.4">
      <c r="A7916" s="32">
        <v>11371</v>
      </c>
      <c r="B7916" s="33">
        <v>10.5</v>
      </c>
    </row>
    <row r="7917" spans="1:2" x14ac:dyDescent="0.4">
      <c r="A7917" s="32">
        <v>11370</v>
      </c>
      <c r="B7917" s="33">
        <v>9.9</v>
      </c>
    </row>
    <row r="7918" spans="1:2" x14ac:dyDescent="0.4">
      <c r="A7918" s="32">
        <v>2027921</v>
      </c>
      <c r="B7918" s="33">
        <v>80.3</v>
      </c>
    </row>
    <row r="7919" spans="1:2" x14ac:dyDescent="0.4">
      <c r="A7919" s="32">
        <v>31405</v>
      </c>
      <c r="B7919" s="33">
        <v>3.9</v>
      </c>
    </row>
    <row r="7920" spans="1:2" x14ac:dyDescent="0.4">
      <c r="A7920" s="32">
        <v>2023615</v>
      </c>
      <c r="B7920" s="33">
        <v>12</v>
      </c>
    </row>
    <row r="7921" spans="1:2" x14ac:dyDescent="0.4">
      <c r="A7921" s="32">
        <v>29289</v>
      </c>
      <c r="B7921" s="33">
        <v>0.8</v>
      </c>
    </row>
    <row r="7922" spans="1:2" x14ac:dyDescent="0.4">
      <c r="A7922" s="32">
        <v>10448</v>
      </c>
      <c r="B7922" s="33">
        <v>14.5</v>
      </c>
    </row>
    <row r="7923" spans="1:2" x14ac:dyDescent="0.4">
      <c r="A7923" s="32">
        <v>10637</v>
      </c>
      <c r="B7923" s="33">
        <v>9</v>
      </c>
    </row>
    <row r="7924" spans="1:2" x14ac:dyDescent="0.4">
      <c r="A7924" s="32">
        <v>32215</v>
      </c>
      <c r="B7924" s="33">
        <v>17.5</v>
      </c>
    </row>
    <row r="7925" spans="1:2" x14ac:dyDescent="0.4">
      <c r="A7925" s="32">
        <v>32217</v>
      </c>
      <c r="B7925" s="33">
        <v>18.600000000000001</v>
      </c>
    </row>
    <row r="7926" spans="1:2" x14ac:dyDescent="0.4">
      <c r="A7926" s="32">
        <v>32216</v>
      </c>
      <c r="B7926" s="33">
        <v>17.5</v>
      </c>
    </row>
    <row r="7927" spans="1:2" x14ac:dyDescent="0.4">
      <c r="A7927" s="32">
        <v>32218</v>
      </c>
      <c r="B7927" s="33">
        <v>18.600000000000001</v>
      </c>
    </row>
    <row r="7928" spans="1:2" x14ac:dyDescent="0.4">
      <c r="A7928" s="32">
        <v>10156</v>
      </c>
      <c r="B7928" s="33">
        <v>9.3000000000000007</v>
      </c>
    </row>
    <row r="7929" spans="1:2" x14ac:dyDescent="0.4">
      <c r="A7929" s="32">
        <v>10659</v>
      </c>
      <c r="B7929" s="33">
        <v>8.9</v>
      </c>
    </row>
    <row r="7930" spans="1:2" x14ac:dyDescent="0.4">
      <c r="A7930" s="32">
        <v>12178</v>
      </c>
      <c r="B7930" s="33">
        <v>12.2</v>
      </c>
    </row>
    <row r="7931" spans="1:2" x14ac:dyDescent="0.4">
      <c r="A7931" s="32">
        <v>12177</v>
      </c>
      <c r="B7931" s="33">
        <v>12.2</v>
      </c>
    </row>
    <row r="7932" spans="1:2" x14ac:dyDescent="0.4">
      <c r="A7932" s="32">
        <v>27786</v>
      </c>
      <c r="B7932" s="33">
        <v>10.5</v>
      </c>
    </row>
    <row r="7933" spans="1:2" x14ac:dyDescent="0.4">
      <c r="A7933" s="32">
        <v>12176</v>
      </c>
      <c r="B7933" s="33">
        <v>9.4</v>
      </c>
    </row>
    <row r="7934" spans="1:2" x14ac:dyDescent="0.4">
      <c r="A7934" s="32">
        <v>10144</v>
      </c>
      <c r="B7934" s="33">
        <v>6.4</v>
      </c>
    </row>
    <row r="7935" spans="1:2" x14ac:dyDescent="0.4">
      <c r="A7935" s="32">
        <v>15950</v>
      </c>
      <c r="B7935" s="33">
        <v>3.5</v>
      </c>
    </row>
    <row r="7936" spans="1:2" x14ac:dyDescent="0.4">
      <c r="A7936" s="32">
        <v>2032078</v>
      </c>
      <c r="B7936" s="33">
        <v>18</v>
      </c>
    </row>
    <row r="7937" spans="1:2" x14ac:dyDescent="0.4">
      <c r="A7937" s="32">
        <v>10646</v>
      </c>
      <c r="B7937" s="33">
        <v>8.9</v>
      </c>
    </row>
    <row r="7938" spans="1:2" x14ac:dyDescent="0.4">
      <c r="A7938" s="32">
        <v>12798</v>
      </c>
      <c r="B7938" s="33">
        <v>8.9</v>
      </c>
    </row>
    <row r="7939" spans="1:2" x14ac:dyDescent="0.4">
      <c r="A7939" s="32">
        <v>17841</v>
      </c>
      <c r="B7939" s="33">
        <v>5.7</v>
      </c>
    </row>
    <row r="7940" spans="1:2" x14ac:dyDescent="0.4">
      <c r="A7940" s="32">
        <v>17842</v>
      </c>
      <c r="B7940" s="33">
        <v>5.7</v>
      </c>
    </row>
    <row r="7941" spans="1:2" x14ac:dyDescent="0.4">
      <c r="A7941" s="32">
        <v>2027604</v>
      </c>
      <c r="B7941" s="33">
        <v>7.5</v>
      </c>
    </row>
    <row r="7942" spans="1:2" x14ac:dyDescent="0.4">
      <c r="A7942" s="32">
        <v>15912</v>
      </c>
      <c r="B7942" s="33">
        <v>5.0999999999999996</v>
      </c>
    </row>
    <row r="7943" spans="1:2" x14ac:dyDescent="0.4">
      <c r="A7943" s="32">
        <v>15949</v>
      </c>
      <c r="B7943" s="33">
        <v>4</v>
      </c>
    </row>
    <row r="7944" spans="1:2" x14ac:dyDescent="0.4">
      <c r="A7944" s="32">
        <v>10449</v>
      </c>
      <c r="B7944" s="33">
        <v>17.3</v>
      </c>
    </row>
    <row r="7945" spans="1:2" x14ac:dyDescent="0.4">
      <c r="A7945" s="32">
        <v>12809</v>
      </c>
      <c r="B7945" s="33">
        <v>9.1999999999999993</v>
      </c>
    </row>
    <row r="7946" spans="1:2" x14ac:dyDescent="0.4">
      <c r="A7946" s="32">
        <v>12271</v>
      </c>
      <c r="B7946" s="33">
        <v>3.2</v>
      </c>
    </row>
    <row r="7947" spans="1:2" x14ac:dyDescent="0.4">
      <c r="A7947" s="32">
        <v>16967</v>
      </c>
      <c r="B7947" s="33">
        <v>5.2</v>
      </c>
    </row>
    <row r="7948" spans="1:2" x14ac:dyDescent="0.4">
      <c r="A7948" s="32">
        <v>15734</v>
      </c>
      <c r="B7948" s="33">
        <v>18</v>
      </c>
    </row>
    <row r="7949" spans="1:2" x14ac:dyDescent="0.4">
      <c r="A7949" s="32">
        <v>16275</v>
      </c>
      <c r="B7949" s="33">
        <v>30.5</v>
      </c>
    </row>
    <row r="7950" spans="1:2" x14ac:dyDescent="0.4">
      <c r="A7950" s="32">
        <v>32219</v>
      </c>
      <c r="B7950" s="33">
        <v>16.600000000000001</v>
      </c>
    </row>
    <row r="7951" spans="1:2" x14ac:dyDescent="0.4">
      <c r="A7951" s="32">
        <v>2010416</v>
      </c>
      <c r="B7951" s="33">
        <v>7.5</v>
      </c>
    </row>
    <row r="7952" spans="1:2" x14ac:dyDescent="0.4">
      <c r="A7952" s="32">
        <v>2027468</v>
      </c>
      <c r="B7952" s="33">
        <v>18</v>
      </c>
    </row>
    <row r="7953" spans="1:2" x14ac:dyDescent="0.4">
      <c r="A7953" s="32">
        <v>2011612</v>
      </c>
      <c r="B7953" s="33">
        <v>13</v>
      </c>
    </row>
    <row r="7954" spans="1:2" x14ac:dyDescent="0.4">
      <c r="A7954" s="32">
        <v>17501</v>
      </c>
      <c r="B7954" s="33">
        <v>37.200000000000003</v>
      </c>
    </row>
    <row r="7955" spans="1:2" x14ac:dyDescent="0.4">
      <c r="A7955" s="32">
        <v>17502</v>
      </c>
      <c r="B7955" s="33">
        <v>37.299999999999997</v>
      </c>
    </row>
    <row r="7956" spans="1:2" x14ac:dyDescent="0.4">
      <c r="A7956" s="32">
        <v>28570</v>
      </c>
      <c r="B7956" s="33">
        <v>18</v>
      </c>
    </row>
    <row r="7957" spans="1:2" x14ac:dyDescent="0.4">
      <c r="A7957" s="32">
        <v>29241</v>
      </c>
      <c r="B7957" s="33">
        <v>9.5</v>
      </c>
    </row>
    <row r="7958" spans="1:2" x14ac:dyDescent="0.4">
      <c r="A7958" s="32">
        <v>17503</v>
      </c>
      <c r="B7958" s="33">
        <v>20.2</v>
      </c>
    </row>
    <row r="7959" spans="1:2" x14ac:dyDescent="0.4">
      <c r="A7959" s="32">
        <v>17504</v>
      </c>
      <c r="B7959" s="33">
        <v>10.4</v>
      </c>
    </row>
    <row r="7960" spans="1:2" x14ac:dyDescent="0.4">
      <c r="A7960" s="32">
        <v>17505</v>
      </c>
      <c r="B7960" s="33">
        <v>15</v>
      </c>
    </row>
    <row r="7961" spans="1:2" x14ac:dyDescent="0.4">
      <c r="A7961" s="32">
        <v>10181</v>
      </c>
      <c r="B7961" s="33">
        <v>9</v>
      </c>
    </row>
    <row r="7962" spans="1:2" x14ac:dyDescent="0.4">
      <c r="A7962" s="32">
        <v>15506</v>
      </c>
      <c r="B7962" s="33">
        <v>21.6</v>
      </c>
    </row>
    <row r="7963" spans="1:2" x14ac:dyDescent="0.4">
      <c r="A7963" s="32">
        <v>28464</v>
      </c>
      <c r="B7963" s="33">
        <v>7.5</v>
      </c>
    </row>
    <row r="7964" spans="1:2" x14ac:dyDescent="0.4">
      <c r="A7964" s="32">
        <v>29102</v>
      </c>
      <c r="B7964" s="33">
        <v>34.9</v>
      </c>
    </row>
    <row r="7965" spans="1:2" x14ac:dyDescent="0.4">
      <c r="A7965" s="32">
        <v>32491</v>
      </c>
      <c r="B7965" s="33">
        <v>10.9</v>
      </c>
    </row>
    <row r="7966" spans="1:2" x14ac:dyDescent="0.4">
      <c r="A7966" s="32">
        <v>29329</v>
      </c>
      <c r="B7966" s="33">
        <v>17</v>
      </c>
    </row>
    <row r="7967" spans="1:2" x14ac:dyDescent="0.4">
      <c r="A7967" s="32">
        <v>28561</v>
      </c>
      <c r="B7967" s="33">
        <v>18</v>
      </c>
    </row>
    <row r="7968" spans="1:2" x14ac:dyDescent="0.4">
      <c r="A7968" s="32">
        <v>29521</v>
      </c>
      <c r="B7968" s="33">
        <v>21</v>
      </c>
    </row>
    <row r="7969" spans="1:2" x14ac:dyDescent="0.4">
      <c r="A7969" s="32">
        <v>14745</v>
      </c>
      <c r="B7969" s="33">
        <v>6.9</v>
      </c>
    </row>
    <row r="7970" spans="1:2" x14ac:dyDescent="0.4">
      <c r="A7970" s="32">
        <v>14363</v>
      </c>
      <c r="B7970" s="33">
        <v>23.9</v>
      </c>
    </row>
    <row r="7971" spans="1:2" x14ac:dyDescent="0.4">
      <c r="A7971" s="32">
        <v>14365</v>
      </c>
      <c r="B7971" s="33">
        <v>24.5</v>
      </c>
    </row>
    <row r="7972" spans="1:2" x14ac:dyDescent="0.4">
      <c r="A7972" s="32">
        <v>14364</v>
      </c>
      <c r="B7972" s="33">
        <v>23.9</v>
      </c>
    </row>
    <row r="7973" spans="1:2" x14ac:dyDescent="0.4">
      <c r="A7973" s="32">
        <v>14746</v>
      </c>
      <c r="B7973" s="33">
        <v>6.7</v>
      </c>
    </row>
    <row r="7974" spans="1:2" x14ac:dyDescent="0.4">
      <c r="A7974" s="32">
        <v>14396</v>
      </c>
      <c r="B7974" s="33">
        <v>18.2</v>
      </c>
    </row>
    <row r="7975" spans="1:2" x14ac:dyDescent="0.4">
      <c r="A7975" s="32">
        <v>14397</v>
      </c>
      <c r="B7975" s="33">
        <v>19</v>
      </c>
    </row>
    <row r="7976" spans="1:2" x14ac:dyDescent="0.4">
      <c r="A7976" s="32">
        <v>14395</v>
      </c>
      <c r="B7976" s="33">
        <v>18.5</v>
      </c>
    </row>
    <row r="7977" spans="1:2" x14ac:dyDescent="0.4">
      <c r="A7977" s="32">
        <v>14393</v>
      </c>
      <c r="B7977" s="33">
        <v>21.9</v>
      </c>
    </row>
    <row r="7978" spans="1:2" x14ac:dyDescent="0.4">
      <c r="A7978" s="32">
        <v>28386</v>
      </c>
      <c r="B7978" s="33">
        <v>0</v>
      </c>
    </row>
    <row r="7979" spans="1:2" x14ac:dyDescent="0.4">
      <c r="A7979" s="32">
        <v>28387</v>
      </c>
      <c r="B7979" s="33">
        <v>0</v>
      </c>
    </row>
    <row r="7980" spans="1:2" x14ac:dyDescent="0.4">
      <c r="A7980" s="32">
        <v>28145</v>
      </c>
      <c r="B7980" s="33">
        <v>9.9</v>
      </c>
    </row>
    <row r="7981" spans="1:2" x14ac:dyDescent="0.4">
      <c r="A7981" s="32">
        <v>28144</v>
      </c>
      <c r="B7981" s="33">
        <v>9.9</v>
      </c>
    </row>
    <row r="7982" spans="1:2" x14ac:dyDescent="0.4">
      <c r="A7982" s="32">
        <v>28143</v>
      </c>
      <c r="B7982" s="33">
        <v>13.5</v>
      </c>
    </row>
    <row r="7983" spans="1:2" x14ac:dyDescent="0.4">
      <c r="A7983" s="32">
        <v>28139</v>
      </c>
      <c r="B7983" s="33">
        <v>4.3</v>
      </c>
    </row>
    <row r="7984" spans="1:2" x14ac:dyDescent="0.4">
      <c r="A7984" s="32">
        <v>28138</v>
      </c>
      <c r="B7984" s="33">
        <v>4</v>
      </c>
    </row>
    <row r="7985" spans="1:2" x14ac:dyDescent="0.4">
      <c r="A7985" s="32">
        <v>12512</v>
      </c>
      <c r="B7985" s="33">
        <v>6.5</v>
      </c>
    </row>
    <row r="7986" spans="1:2" x14ac:dyDescent="0.4">
      <c r="A7986" s="32">
        <v>12513</v>
      </c>
      <c r="B7986" s="33">
        <v>7</v>
      </c>
    </row>
    <row r="7987" spans="1:2" x14ac:dyDescent="0.4">
      <c r="A7987" s="32">
        <v>12516</v>
      </c>
      <c r="B7987" s="33">
        <v>6.4</v>
      </c>
    </row>
    <row r="7988" spans="1:2" x14ac:dyDescent="0.4">
      <c r="A7988" s="32">
        <v>27769</v>
      </c>
      <c r="B7988" s="33">
        <v>5.2</v>
      </c>
    </row>
    <row r="7989" spans="1:2" x14ac:dyDescent="0.4">
      <c r="A7989" s="32">
        <v>30060</v>
      </c>
      <c r="B7989" s="33">
        <v>7.4</v>
      </c>
    </row>
    <row r="7990" spans="1:2" x14ac:dyDescent="0.4">
      <c r="A7990" s="32">
        <v>12517</v>
      </c>
      <c r="B7990" s="33">
        <v>15.5</v>
      </c>
    </row>
    <row r="7991" spans="1:2" x14ac:dyDescent="0.4">
      <c r="A7991" s="32">
        <v>18372</v>
      </c>
      <c r="B7991" s="33">
        <v>15.6</v>
      </c>
    </row>
    <row r="7992" spans="1:2" x14ac:dyDescent="0.4">
      <c r="A7992" s="32">
        <v>31214</v>
      </c>
      <c r="B7992" s="33">
        <v>8.4</v>
      </c>
    </row>
    <row r="7993" spans="1:2" x14ac:dyDescent="0.4">
      <c r="A7993" s="32">
        <v>18370</v>
      </c>
      <c r="B7993" s="33">
        <v>3.9</v>
      </c>
    </row>
    <row r="7994" spans="1:2" x14ac:dyDescent="0.4">
      <c r="A7994" s="32">
        <v>29077</v>
      </c>
      <c r="B7994" s="33">
        <v>17.5</v>
      </c>
    </row>
    <row r="7995" spans="1:2" x14ac:dyDescent="0.4">
      <c r="A7995" s="32">
        <v>18371</v>
      </c>
      <c r="B7995" s="33">
        <v>9.8000000000000007</v>
      </c>
    </row>
    <row r="7996" spans="1:2" x14ac:dyDescent="0.4">
      <c r="A7996" s="32">
        <v>12515</v>
      </c>
      <c r="B7996" s="33">
        <v>6.4</v>
      </c>
    </row>
    <row r="7997" spans="1:2" x14ac:dyDescent="0.4">
      <c r="A7997" s="32">
        <v>32099</v>
      </c>
      <c r="B7997" s="33">
        <v>4.8</v>
      </c>
    </row>
    <row r="7998" spans="1:2" x14ac:dyDescent="0.4">
      <c r="A7998" s="32">
        <v>15473</v>
      </c>
      <c r="B7998" s="33">
        <v>19</v>
      </c>
    </row>
    <row r="7999" spans="1:2" x14ac:dyDescent="0.4">
      <c r="A7999" s="32">
        <v>28922</v>
      </c>
      <c r="B7999" s="33">
        <v>10.5</v>
      </c>
    </row>
    <row r="8000" spans="1:2" x14ac:dyDescent="0.4">
      <c r="A8000" s="32">
        <v>31626</v>
      </c>
      <c r="B8000" s="33">
        <v>4.9000000000000004</v>
      </c>
    </row>
    <row r="8001" spans="1:2" x14ac:dyDescent="0.4">
      <c r="A8001" s="32">
        <v>18522</v>
      </c>
      <c r="B8001" s="33">
        <v>3.9</v>
      </c>
    </row>
    <row r="8002" spans="1:2" x14ac:dyDescent="0.4">
      <c r="A8002" s="32">
        <v>15397</v>
      </c>
      <c r="B8002" s="33">
        <v>11.3</v>
      </c>
    </row>
    <row r="8003" spans="1:2" x14ac:dyDescent="0.4">
      <c r="A8003" s="32">
        <v>15400</v>
      </c>
      <c r="B8003" s="33">
        <v>6</v>
      </c>
    </row>
    <row r="8004" spans="1:2" x14ac:dyDescent="0.4">
      <c r="A8004" s="32">
        <v>15398</v>
      </c>
      <c r="B8004" s="33">
        <v>5.8</v>
      </c>
    </row>
    <row r="8005" spans="1:2" x14ac:dyDescent="0.4">
      <c r="A8005" s="32">
        <v>11346</v>
      </c>
      <c r="B8005" s="33">
        <v>21.5</v>
      </c>
    </row>
    <row r="8006" spans="1:2" x14ac:dyDescent="0.4">
      <c r="A8006" s="32">
        <v>28754</v>
      </c>
      <c r="B8006" s="33">
        <v>8</v>
      </c>
    </row>
    <row r="8007" spans="1:2" x14ac:dyDescent="0.4">
      <c r="A8007" s="32">
        <v>29458</v>
      </c>
      <c r="B8007" s="33">
        <v>31</v>
      </c>
    </row>
    <row r="8008" spans="1:2" x14ac:dyDescent="0.4">
      <c r="A8008" s="32">
        <v>29457</v>
      </c>
      <c r="B8008" s="33">
        <v>31</v>
      </c>
    </row>
    <row r="8009" spans="1:2" x14ac:dyDescent="0.4">
      <c r="A8009" s="32">
        <v>29664</v>
      </c>
      <c r="B8009" s="33">
        <v>6.9</v>
      </c>
    </row>
    <row r="8010" spans="1:2" x14ac:dyDescent="0.4">
      <c r="A8010" s="32">
        <v>28214</v>
      </c>
      <c r="B8010" s="33">
        <v>10.9</v>
      </c>
    </row>
    <row r="8011" spans="1:2" x14ac:dyDescent="0.4">
      <c r="A8011" s="32">
        <v>22183</v>
      </c>
      <c r="B8011" s="33">
        <v>0.8</v>
      </c>
    </row>
    <row r="8012" spans="1:2" x14ac:dyDescent="0.4">
      <c r="A8012" s="32">
        <v>14361</v>
      </c>
      <c r="B8012" s="33">
        <v>9.6</v>
      </c>
    </row>
    <row r="8013" spans="1:2" x14ac:dyDescent="0.4">
      <c r="A8013" s="32">
        <v>22190</v>
      </c>
      <c r="B8013" s="33">
        <v>0.8</v>
      </c>
    </row>
    <row r="8014" spans="1:2" x14ac:dyDescent="0.4">
      <c r="A8014" s="32">
        <v>14362</v>
      </c>
      <c r="B8014" s="33">
        <v>9</v>
      </c>
    </row>
    <row r="8015" spans="1:2" x14ac:dyDescent="0.4">
      <c r="A8015" s="32">
        <v>22176</v>
      </c>
      <c r="B8015" s="33">
        <v>0.8</v>
      </c>
    </row>
    <row r="8016" spans="1:2" x14ac:dyDescent="0.4">
      <c r="A8016" s="32">
        <v>14358</v>
      </c>
      <c r="B8016" s="33">
        <v>9.6</v>
      </c>
    </row>
    <row r="8017" spans="1:2" x14ac:dyDescent="0.4">
      <c r="A8017" s="32">
        <v>22191</v>
      </c>
      <c r="B8017" s="33">
        <v>0.8</v>
      </c>
    </row>
    <row r="8018" spans="1:2" x14ac:dyDescent="0.4">
      <c r="A8018" s="32">
        <v>15902</v>
      </c>
      <c r="B8018" s="33">
        <v>9.6</v>
      </c>
    </row>
    <row r="8019" spans="1:2" x14ac:dyDescent="0.4">
      <c r="A8019" s="32">
        <v>22178</v>
      </c>
      <c r="B8019" s="33">
        <v>0.8</v>
      </c>
    </row>
    <row r="8020" spans="1:2" x14ac:dyDescent="0.4">
      <c r="A8020" s="32">
        <v>14359</v>
      </c>
      <c r="B8020" s="33">
        <v>9.6</v>
      </c>
    </row>
    <row r="8021" spans="1:2" x14ac:dyDescent="0.4">
      <c r="A8021" s="32">
        <v>22180</v>
      </c>
      <c r="B8021" s="33">
        <v>0.8</v>
      </c>
    </row>
    <row r="8022" spans="1:2" x14ac:dyDescent="0.4">
      <c r="A8022" s="32">
        <v>14360</v>
      </c>
      <c r="B8022" s="33">
        <v>9.6999999999999993</v>
      </c>
    </row>
    <row r="8023" spans="1:2" x14ac:dyDescent="0.4">
      <c r="A8023" s="32">
        <v>32501</v>
      </c>
      <c r="B8023" s="33">
        <v>0</v>
      </c>
    </row>
    <row r="8024" spans="1:2" x14ac:dyDescent="0.4">
      <c r="A8024" s="32">
        <v>12141</v>
      </c>
      <c r="B8024" s="33">
        <v>1.2</v>
      </c>
    </row>
    <row r="8025" spans="1:2" x14ac:dyDescent="0.4">
      <c r="A8025" s="32">
        <v>12138</v>
      </c>
      <c r="B8025" s="33">
        <v>1.2</v>
      </c>
    </row>
    <row r="8026" spans="1:2" x14ac:dyDescent="0.4">
      <c r="A8026" s="32">
        <v>32074</v>
      </c>
      <c r="B8026" s="33">
        <v>1.2</v>
      </c>
    </row>
    <row r="8027" spans="1:2" x14ac:dyDescent="0.4">
      <c r="A8027" s="32">
        <v>12143</v>
      </c>
      <c r="B8027" s="33">
        <v>1.1000000000000001</v>
      </c>
    </row>
    <row r="8028" spans="1:2" x14ac:dyDescent="0.4">
      <c r="A8028" s="32">
        <v>12139</v>
      </c>
      <c r="B8028" s="33">
        <v>1.1000000000000001</v>
      </c>
    </row>
    <row r="8029" spans="1:2" x14ac:dyDescent="0.4">
      <c r="A8029" s="32">
        <v>12142</v>
      </c>
      <c r="B8029" s="33">
        <v>1.1000000000000001</v>
      </c>
    </row>
    <row r="8030" spans="1:2" x14ac:dyDescent="0.4">
      <c r="A8030" s="32">
        <v>32500</v>
      </c>
      <c r="B8030" s="33">
        <v>0</v>
      </c>
    </row>
    <row r="8031" spans="1:2" x14ac:dyDescent="0.4">
      <c r="A8031" s="32">
        <v>12140</v>
      </c>
      <c r="B8031" s="33">
        <v>1.1000000000000001</v>
      </c>
    </row>
    <row r="8032" spans="1:2" x14ac:dyDescent="0.4">
      <c r="A8032" s="32">
        <v>29765</v>
      </c>
      <c r="B8032" s="33">
        <v>9.9</v>
      </c>
    </row>
    <row r="8033" spans="1:2" x14ac:dyDescent="0.4">
      <c r="A8033" s="32">
        <v>32002</v>
      </c>
      <c r="B8033" s="33">
        <v>0.8</v>
      </c>
    </row>
    <row r="8034" spans="1:2" x14ac:dyDescent="0.4">
      <c r="A8034" s="32">
        <v>28013</v>
      </c>
      <c r="B8034" s="33">
        <v>2.8</v>
      </c>
    </row>
    <row r="8035" spans="1:2" x14ac:dyDescent="0.4">
      <c r="A8035" s="32">
        <v>29352</v>
      </c>
      <c r="B8035" s="33">
        <v>3.2</v>
      </c>
    </row>
    <row r="8036" spans="1:2" x14ac:dyDescent="0.4">
      <c r="A8036" s="32">
        <v>28015</v>
      </c>
      <c r="B8036" s="33">
        <v>3</v>
      </c>
    </row>
    <row r="8037" spans="1:2" x14ac:dyDescent="0.4">
      <c r="A8037" s="32">
        <v>28520</v>
      </c>
      <c r="B8037" s="33">
        <v>0.8</v>
      </c>
    </row>
    <row r="8038" spans="1:2" x14ac:dyDescent="0.4">
      <c r="A8038" s="32">
        <v>28016</v>
      </c>
      <c r="B8038" s="33">
        <v>2.8</v>
      </c>
    </row>
    <row r="8039" spans="1:2" x14ac:dyDescent="0.4">
      <c r="A8039" s="32">
        <v>28517</v>
      </c>
      <c r="B8039" s="33">
        <v>0.8</v>
      </c>
    </row>
    <row r="8040" spans="1:2" x14ac:dyDescent="0.4">
      <c r="A8040" s="32">
        <v>28014</v>
      </c>
      <c r="B8040" s="33">
        <v>2.8</v>
      </c>
    </row>
    <row r="8041" spans="1:2" x14ac:dyDescent="0.4">
      <c r="A8041" s="32">
        <v>28519</v>
      </c>
      <c r="B8041" s="33">
        <v>0.8</v>
      </c>
    </row>
    <row r="8042" spans="1:2" x14ac:dyDescent="0.4">
      <c r="A8042" s="32">
        <v>18555</v>
      </c>
      <c r="B8042" s="33">
        <v>99</v>
      </c>
    </row>
    <row r="8043" spans="1:2" x14ac:dyDescent="0.4">
      <c r="A8043" s="32">
        <v>18561</v>
      </c>
      <c r="B8043" s="33">
        <v>89.9</v>
      </c>
    </row>
    <row r="8044" spans="1:2" x14ac:dyDescent="0.4">
      <c r="A8044" s="32">
        <v>28666</v>
      </c>
      <c r="B8044" s="33">
        <v>25</v>
      </c>
    </row>
    <row r="8045" spans="1:2" x14ac:dyDescent="0.4">
      <c r="A8045" s="32">
        <v>28667</v>
      </c>
      <c r="B8045" s="33">
        <v>24</v>
      </c>
    </row>
    <row r="8046" spans="1:2" x14ac:dyDescent="0.4">
      <c r="A8046" s="32">
        <v>28670</v>
      </c>
      <c r="B8046" s="33">
        <v>65.5</v>
      </c>
    </row>
    <row r="8047" spans="1:2" x14ac:dyDescent="0.4">
      <c r="A8047" s="32">
        <v>28668</v>
      </c>
      <c r="B8047" s="33">
        <v>23</v>
      </c>
    </row>
    <row r="8048" spans="1:2" x14ac:dyDescent="0.4">
      <c r="A8048" s="32">
        <v>22786</v>
      </c>
      <c r="B8048" s="33">
        <v>8.1999999999999993</v>
      </c>
    </row>
    <row r="8049" spans="1:2" x14ac:dyDescent="0.4">
      <c r="A8049" s="32">
        <v>22782</v>
      </c>
      <c r="B8049" s="33">
        <v>2.2999999999999998</v>
      </c>
    </row>
    <row r="8050" spans="1:2" x14ac:dyDescent="0.4">
      <c r="A8050" s="32">
        <v>10490</v>
      </c>
      <c r="B8050" s="33">
        <v>11.5</v>
      </c>
    </row>
    <row r="8051" spans="1:2" x14ac:dyDescent="0.4">
      <c r="A8051" s="32">
        <v>28384</v>
      </c>
      <c r="B8051" s="33">
        <v>0</v>
      </c>
    </row>
    <row r="8052" spans="1:2" x14ac:dyDescent="0.4">
      <c r="A8052" s="32">
        <v>31927</v>
      </c>
      <c r="B8052" s="33">
        <v>0</v>
      </c>
    </row>
    <row r="8053" spans="1:2" x14ac:dyDescent="0.4">
      <c r="A8053" s="32">
        <v>31926</v>
      </c>
      <c r="B8053" s="33">
        <v>28</v>
      </c>
    </row>
    <row r="8054" spans="1:2" x14ac:dyDescent="0.4">
      <c r="A8054" s="32">
        <v>28342</v>
      </c>
      <c r="B8054" s="33">
        <v>13.3</v>
      </c>
    </row>
    <row r="8055" spans="1:2" x14ac:dyDescent="0.4">
      <c r="A8055" s="32">
        <v>32024</v>
      </c>
      <c r="B8055" s="33">
        <v>21.2</v>
      </c>
    </row>
    <row r="8056" spans="1:2" x14ac:dyDescent="0.4">
      <c r="A8056" s="32">
        <v>29909</v>
      </c>
      <c r="B8056" s="33">
        <v>54.9</v>
      </c>
    </row>
    <row r="8057" spans="1:2" x14ac:dyDescent="0.4">
      <c r="A8057" s="32">
        <v>32757</v>
      </c>
      <c r="B8057" s="33">
        <v>12.8</v>
      </c>
    </row>
    <row r="8058" spans="1:2" x14ac:dyDescent="0.4">
      <c r="A8058" s="32">
        <v>30588</v>
      </c>
      <c r="B8058" s="33">
        <v>19.5</v>
      </c>
    </row>
    <row r="8059" spans="1:2" x14ac:dyDescent="0.4">
      <c r="A8059" s="32">
        <v>31965</v>
      </c>
      <c r="B8059" s="33">
        <v>34.9</v>
      </c>
    </row>
    <row r="8060" spans="1:2" x14ac:dyDescent="0.4">
      <c r="A8060" s="32">
        <v>31964</v>
      </c>
      <c r="B8060" s="33">
        <v>50.9</v>
      </c>
    </row>
    <row r="8061" spans="1:2" x14ac:dyDescent="0.4">
      <c r="A8061" s="32">
        <v>15674</v>
      </c>
      <c r="B8061" s="33">
        <v>9.9</v>
      </c>
    </row>
    <row r="8062" spans="1:2" x14ac:dyDescent="0.4">
      <c r="A8062" s="32">
        <v>15691</v>
      </c>
      <c r="B8062" s="33">
        <v>9.1999999999999993</v>
      </c>
    </row>
    <row r="8063" spans="1:2" x14ac:dyDescent="0.4">
      <c r="A8063" s="32">
        <v>2011514</v>
      </c>
      <c r="B8063" s="33">
        <v>12.9</v>
      </c>
    </row>
    <row r="8064" spans="1:2" x14ac:dyDescent="0.4">
      <c r="A8064" s="32">
        <v>23549</v>
      </c>
      <c r="B8064" s="33">
        <v>25</v>
      </c>
    </row>
    <row r="8065" spans="1:2" x14ac:dyDescent="0.4">
      <c r="A8065" s="32">
        <v>31604</v>
      </c>
      <c r="B8065" s="33">
        <v>18</v>
      </c>
    </row>
    <row r="8066" spans="1:2" x14ac:dyDescent="0.4">
      <c r="A8066" s="32">
        <v>22193</v>
      </c>
      <c r="B8066" s="33">
        <v>16.899999999999999</v>
      </c>
    </row>
    <row r="8067" spans="1:2" x14ac:dyDescent="0.4">
      <c r="A8067" s="32">
        <v>32296</v>
      </c>
      <c r="B8067" s="33">
        <v>18.5</v>
      </c>
    </row>
    <row r="8068" spans="1:2" x14ac:dyDescent="0.4">
      <c r="A8068" s="32">
        <v>30460</v>
      </c>
      <c r="B8068" s="33">
        <v>20.9</v>
      </c>
    </row>
    <row r="8069" spans="1:2" x14ac:dyDescent="0.4">
      <c r="A8069" s="32">
        <v>14029</v>
      </c>
      <c r="B8069" s="33">
        <v>14.9</v>
      </c>
    </row>
    <row r="8070" spans="1:2" x14ac:dyDescent="0.4">
      <c r="A8070" s="32">
        <v>32290</v>
      </c>
      <c r="B8070" s="33">
        <v>7.6</v>
      </c>
    </row>
    <row r="8071" spans="1:2" x14ac:dyDescent="0.4">
      <c r="A8071" s="32">
        <v>27646</v>
      </c>
      <c r="B8071" s="33">
        <v>10.6</v>
      </c>
    </row>
    <row r="8072" spans="1:2" x14ac:dyDescent="0.4">
      <c r="A8072" s="32">
        <v>27644</v>
      </c>
      <c r="B8072" s="33">
        <v>10.6</v>
      </c>
    </row>
    <row r="8073" spans="1:2" x14ac:dyDescent="0.4">
      <c r="A8073" s="32">
        <v>27645</v>
      </c>
      <c r="B8073" s="33">
        <v>10.6</v>
      </c>
    </row>
    <row r="8074" spans="1:2" x14ac:dyDescent="0.4">
      <c r="A8074" s="32">
        <v>27642</v>
      </c>
      <c r="B8074" s="33">
        <v>2</v>
      </c>
    </row>
    <row r="8075" spans="1:2" x14ac:dyDescent="0.4">
      <c r="A8075" s="32">
        <v>27641</v>
      </c>
      <c r="B8075" s="33">
        <v>2</v>
      </c>
    </row>
    <row r="8076" spans="1:2" x14ac:dyDescent="0.4">
      <c r="A8076" s="32">
        <v>31324</v>
      </c>
      <c r="B8076" s="33">
        <v>16.600000000000001</v>
      </c>
    </row>
    <row r="8077" spans="1:2" x14ac:dyDescent="0.4">
      <c r="A8077" s="32">
        <v>27639</v>
      </c>
      <c r="B8077" s="33">
        <v>3.2</v>
      </c>
    </row>
    <row r="8078" spans="1:2" x14ac:dyDescent="0.4">
      <c r="A8078" s="32">
        <v>27643</v>
      </c>
      <c r="B8078" s="33">
        <v>4.5</v>
      </c>
    </row>
    <row r="8079" spans="1:2" x14ac:dyDescent="0.4">
      <c r="A8079" s="32">
        <v>27640</v>
      </c>
      <c r="B8079" s="33">
        <v>3</v>
      </c>
    </row>
    <row r="8080" spans="1:2" x14ac:dyDescent="0.4">
      <c r="A8080" s="32">
        <v>31344</v>
      </c>
      <c r="B8080" s="33">
        <v>10.6</v>
      </c>
    </row>
    <row r="8081" spans="1:2" x14ac:dyDescent="0.4">
      <c r="A8081" s="32">
        <v>27636</v>
      </c>
      <c r="B8081" s="33">
        <v>12.5</v>
      </c>
    </row>
    <row r="8082" spans="1:2" x14ac:dyDescent="0.4">
      <c r="A8082" s="32">
        <v>13873</v>
      </c>
      <c r="B8082" s="33">
        <v>16.8</v>
      </c>
    </row>
    <row r="8083" spans="1:2" x14ac:dyDescent="0.4">
      <c r="A8083" s="32">
        <v>13876</v>
      </c>
      <c r="B8083" s="33">
        <v>17.399999999999999</v>
      </c>
    </row>
    <row r="8084" spans="1:2" x14ac:dyDescent="0.4">
      <c r="A8084" s="32">
        <v>13875</v>
      </c>
      <c r="B8084" s="33">
        <v>16.899999999999999</v>
      </c>
    </row>
    <row r="8085" spans="1:2" x14ac:dyDescent="0.4">
      <c r="A8085" s="32">
        <v>18318</v>
      </c>
      <c r="B8085" s="33">
        <v>14</v>
      </c>
    </row>
    <row r="8086" spans="1:2" x14ac:dyDescent="0.4">
      <c r="A8086" s="32">
        <v>13871</v>
      </c>
      <c r="B8086" s="33">
        <v>16.8</v>
      </c>
    </row>
    <row r="8087" spans="1:2" x14ac:dyDescent="0.4">
      <c r="A8087" s="32">
        <v>13874</v>
      </c>
      <c r="B8087" s="33">
        <v>16.899999999999999</v>
      </c>
    </row>
    <row r="8088" spans="1:2" x14ac:dyDescent="0.4">
      <c r="A8088" s="32">
        <v>13902</v>
      </c>
      <c r="B8088" s="33">
        <v>11.5</v>
      </c>
    </row>
    <row r="8089" spans="1:2" x14ac:dyDescent="0.4">
      <c r="A8089" s="32">
        <v>13904</v>
      </c>
      <c r="B8089" s="33">
        <v>5.5</v>
      </c>
    </row>
    <row r="8090" spans="1:2" x14ac:dyDescent="0.4">
      <c r="A8090" s="32">
        <v>13897</v>
      </c>
      <c r="B8090" s="33">
        <v>14.5</v>
      </c>
    </row>
    <row r="8091" spans="1:2" x14ac:dyDescent="0.4">
      <c r="A8091" s="32">
        <v>27638</v>
      </c>
      <c r="B8091" s="33">
        <v>14.5</v>
      </c>
    </row>
    <row r="8092" spans="1:2" x14ac:dyDescent="0.4">
      <c r="A8092" s="32">
        <v>13908</v>
      </c>
      <c r="B8092" s="33">
        <v>15.2</v>
      </c>
    </row>
    <row r="8093" spans="1:2" x14ac:dyDescent="0.4">
      <c r="A8093" s="32">
        <v>13914</v>
      </c>
      <c r="B8093" s="33">
        <v>15.5</v>
      </c>
    </row>
    <row r="8094" spans="1:2" x14ac:dyDescent="0.4">
      <c r="A8094" s="32">
        <v>13907</v>
      </c>
      <c r="B8094" s="33">
        <v>14.6</v>
      </c>
    </row>
    <row r="8095" spans="1:2" x14ac:dyDescent="0.4">
      <c r="A8095" s="32">
        <v>18504</v>
      </c>
      <c r="B8095" s="33">
        <v>17</v>
      </c>
    </row>
    <row r="8096" spans="1:2" x14ac:dyDescent="0.4">
      <c r="A8096" s="32">
        <v>18502</v>
      </c>
      <c r="B8096" s="33">
        <v>8.1999999999999993</v>
      </c>
    </row>
    <row r="8097" spans="1:2" x14ac:dyDescent="0.4">
      <c r="A8097" s="32">
        <v>18503</v>
      </c>
      <c r="B8097" s="33">
        <v>14.2</v>
      </c>
    </row>
    <row r="8098" spans="1:2" x14ac:dyDescent="0.4">
      <c r="A8098" s="32">
        <v>30160</v>
      </c>
      <c r="B8098" s="33">
        <v>8.5</v>
      </c>
    </row>
    <row r="8099" spans="1:2" x14ac:dyDescent="0.4">
      <c r="A8099" s="32">
        <v>32310</v>
      </c>
      <c r="B8099" s="33">
        <v>28.5</v>
      </c>
    </row>
    <row r="8100" spans="1:2" x14ac:dyDescent="0.4">
      <c r="A8100" s="32">
        <v>13883</v>
      </c>
      <c r="B8100" s="33">
        <v>16.899999999999999</v>
      </c>
    </row>
    <row r="8101" spans="1:2" x14ac:dyDescent="0.4">
      <c r="A8101" s="32">
        <v>13881</v>
      </c>
      <c r="B8101" s="33">
        <v>14.5</v>
      </c>
    </row>
    <row r="8102" spans="1:2" x14ac:dyDescent="0.4">
      <c r="A8102" s="32">
        <v>27635</v>
      </c>
      <c r="B8102" s="33">
        <v>16.600000000000001</v>
      </c>
    </row>
    <row r="8103" spans="1:2" x14ac:dyDescent="0.4">
      <c r="A8103" s="32">
        <v>13884</v>
      </c>
      <c r="B8103" s="33">
        <v>15.2</v>
      </c>
    </row>
    <row r="8104" spans="1:2" x14ac:dyDescent="0.4">
      <c r="A8104" s="32">
        <v>13893</v>
      </c>
      <c r="B8104" s="33">
        <v>11.5</v>
      </c>
    </row>
    <row r="8105" spans="1:2" x14ac:dyDescent="0.4">
      <c r="A8105" s="32">
        <v>13895</v>
      </c>
      <c r="B8105" s="33">
        <v>14.3</v>
      </c>
    </row>
    <row r="8106" spans="1:2" x14ac:dyDescent="0.4">
      <c r="A8106" s="32">
        <v>13901</v>
      </c>
      <c r="B8106" s="33">
        <v>14.6</v>
      </c>
    </row>
    <row r="8107" spans="1:2" x14ac:dyDescent="0.4">
      <c r="A8107" s="32">
        <v>13909</v>
      </c>
      <c r="B8107" s="33">
        <v>14.6</v>
      </c>
    </row>
    <row r="8108" spans="1:2" x14ac:dyDescent="0.4">
      <c r="A8108" s="32">
        <v>27637</v>
      </c>
      <c r="B8108" s="33">
        <v>12.2</v>
      </c>
    </row>
    <row r="8109" spans="1:2" x14ac:dyDescent="0.4">
      <c r="A8109" s="32">
        <v>17506</v>
      </c>
      <c r="B8109" s="33">
        <v>14.7</v>
      </c>
    </row>
    <row r="8110" spans="1:2" x14ac:dyDescent="0.4">
      <c r="A8110" s="32">
        <v>31367</v>
      </c>
      <c r="B8110" s="33">
        <v>23.2</v>
      </c>
    </row>
    <row r="8111" spans="1:2" x14ac:dyDescent="0.4">
      <c r="A8111" s="32">
        <v>23377</v>
      </c>
      <c r="B8111" s="33">
        <v>8.4</v>
      </c>
    </row>
    <row r="8112" spans="1:2" x14ac:dyDescent="0.4">
      <c r="A8112" s="32">
        <v>23375</v>
      </c>
      <c r="B8112" s="33">
        <v>11.5</v>
      </c>
    </row>
    <row r="8113" spans="1:2" x14ac:dyDescent="0.4">
      <c r="A8113" s="32">
        <v>23376</v>
      </c>
      <c r="B8113" s="33">
        <v>11.5</v>
      </c>
    </row>
    <row r="8114" spans="1:2" x14ac:dyDescent="0.4">
      <c r="A8114" s="32">
        <v>23373</v>
      </c>
      <c r="B8114" s="33">
        <v>26.3</v>
      </c>
    </row>
    <row r="8115" spans="1:2" x14ac:dyDescent="0.4">
      <c r="A8115" s="32">
        <v>23374</v>
      </c>
      <c r="B8115" s="33">
        <v>11.5</v>
      </c>
    </row>
    <row r="8116" spans="1:2" x14ac:dyDescent="0.4">
      <c r="A8116" s="32">
        <v>22842</v>
      </c>
      <c r="B8116" s="33">
        <v>3</v>
      </c>
    </row>
    <row r="8117" spans="1:2" x14ac:dyDescent="0.4">
      <c r="A8117" s="32">
        <v>22840</v>
      </c>
      <c r="B8117" s="33">
        <v>5.2</v>
      </c>
    </row>
    <row r="8118" spans="1:2" x14ac:dyDescent="0.4">
      <c r="A8118" s="32">
        <v>22843</v>
      </c>
      <c r="B8118" s="33">
        <v>3</v>
      </c>
    </row>
    <row r="8119" spans="1:2" x14ac:dyDescent="0.4">
      <c r="A8119" s="32">
        <v>28664</v>
      </c>
      <c r="B8119" s="33">
        <v>5.2</v>
      </c>
    </row>
    <row r="8120" spans="1:2" x14ac:dyDescent="0.4">
      <c r="A8120" s="32">
        <v>18410</v>
      </c>
      <c r="B8120" s="33">
        <v>5.8</v>
      </c>
    </row>
    <row r="8121" spans="1:2" x14ac:dyDescent="0.4">
      <c r="A8121" s="32">
        <v>18411</v>
      </c>
      <c r="B8121" s="33">
        <v>5.8</v>
      </c>
    </row>
    <row r="8122" spans="1:2" x14ac:dyDescent="0.4">
      <c r="A8122" s="32">
        <v>22838</v>
      </c>
      <c r="B8122" s="33">
        <v>6</v>
      </c>
    </row>
    <row r="8123" spans="1:2" x14ac:dyDescent="0.4">
      <c r="A8123" s="32">
        <v>22845</v>
      </c>
      <c r="B8123" s="33">
        <v>3</v>
      </c>
    </row>
    <row r="8124" spans="1:2" x14ac:dyDescent="0.4">
      <c r="A8124" s="32">
        <v>22841</v>
      </c>
      <c r="B8124" s="33">
        <v>5.9</v>
      </c>
    </row>
    <row r="8125" spans="1:2" x14ac:dyDescent="0.4">
      <c r="A8125" s="32">
        <v>29730</v>
      </c>
      <c r="B8125" s="33">
        <v>5.2</v>
      </c>
    </row>
    <row r="8126" spans="1:2" x14ac:dyDescent="0.4">
      <c r="A8126" s="32">
        <v>18412</v>
      </c>
      <c r="B8126" s="33">
        <v>5.6</v>
      </c>
    </row>
    <row r="8127" spans="1:2" x14ac:dyDescent="0.4">
      <c r="A8127" s="32">
        <v>27449</v>
      </c>
      <c r="B8127" s="33">
        <v>3</v>
      </c>
    </row>
    <row r="8128" spans="1:2" x14ac:dyDescent="0.4">
      <c r="A8128" s="32">
        <v>27450</v>
      </c>
      <c r="B8128" s="33">
        <v>2.6</v>
      </c>
    </row>
    <row r="8129" spans="1:2" x14ac:dyDescent="0.4">
      <c r="A8129" s="32">
        <v>31818</v>
      </c>
      <c r="B8129" s="33">
        <v>5.2</v>
      </c>
    </row>
    <row r="8130" spans="1:2" x14ac:dyDescent="0.4">
      <c r="A8130" s="32">
        <v>18400</v>
      </c>
      <c r="B8130" s="33">
        <v>13.3</v>
      </c>
    </row>
    <row r="8131" spans="1:2" x14ac:dyDescent="0.4">
      <c r="A8131" s="32">
        <v>18401</v>
      </c>
      <c r="B8131" s="33">
        <v>34.9</v>
      </c>
    </row>
    <row r="8132" spans="1:2" x14ac:dyDescent="0.4">
      <c r="A8132" s="32">
        <v>18402</v>
      </c>
      <c r="B8132" s="33">
        <v>13.3</v>
      </c>
    </row>
    <row r="8133" spans="1:2" x14ac:dyDescent="0.4">
      <c r="A8133" s="32">
        <v>18403</v>
      </c>
      <c r="B8133" s="33">
        <v>34</v>
      </c>
    </row>
    <row r="8134" spans="1:2" x14ac:dyDescent="0.4">
      <c r="A8134" s="32">
        <v>18397</v>
      </c>
      <c r="B8134" s="33">
        <v>12.6</v>
      </c>
    </row>
    <row r="8135" spans="1:2" x14ac:dyDescent="0.4">
      <c r="A8135" s="32">
        <v>18020</v>
      </c>
      <c r="B8135" s="33">
        <v>33.9</v>
      </c>
    </row>
    <row r="8136" spans="1:2" x14ac:dyDescent="0.4">
      <c r="A8136" s="32">
        <v>18398</v>
      </c>
      <c r="B8136" s="33">
        <v>12.6</v>
      </c>
    </row>
    <row r="8137" spans="1:2" x14ac:dyDescent="0.4">
      <c r="A8137" s="32">
        <v>18399</v>
      </c>
      <c r="B8137" s="33">
        <v>33.9</v>
      </c>
    </row>
    <row r="8138" spans="1:2" x14ac:dyDescent="0.4">
      <c r="A8138" s="32">
        <v>18396</v>
      </c>
      <c r="B8138" s="33">
        <v>12.6</v>
      </c>
    </row>
    <row r="8139" spans="1:2" x14ac:dyDescent="0.4">
      <c r="A8139" s="32">
        <v>18021</v>
      </c>
      <c r="B8139" s="33">
        <v>33.9</v>
      </c>
    </row>
    <row r="8140" spans="1:2" x14ac:dyDescent="0.4">
      <c r="A8140" s="32">
        <v>18395</v>
      </c>
      <c r="B8140" s="33">
        <v>12.9</v>
      </c>
    </row>
    <row r="8141" spans="1:2" x14ac:dyDescent="0.4">
      <c r="A8141" s="32">
        <v>10342</v>
      </c>
      <c r="B8141" s="33">
        <v>34.9</v>
      </c>
    </row>
    <row r="8142" spans="1:2" x14ac:dyDescent="0.4">
      <c r="A8142" s="32">
        <v>28565</v>
      </c>
      <c r="B8142" s="33">
        <v>14.5</v>
      </c>
    </row>
    <row r="8143" spans="1:2" x14ac:dyDescent="0.4">
      <c r="A8143" s="32">
        <v>28566</v>
      </c>
      <c r="B8143" s="33">
        <v>16</v>
      </c>
    </row>
    <row r="8144" spans="1:2" x14ac:dyDescent="0.4">
      <c r="A8144" s="32">
        <v>18052</v>
      </c>
      <c r="B8144" s="33">
        <v>3.9</v>
      </c>
    </row>
    <row r="8145" spans="1:2" x14ac:dyDescent="0.4">
      <c r="A8145" s="32">
        <v>22851</v>
      </c>
      <c r="B8145" s="33">
        <v>3.9</v>
      </c>
    </row>
    <row r="8146" spans="1:2" x14ac:dyDescent="0.4">
      <c r="A8146" s="32">
        <v>23162</v>
      </c>
      <c r="B8146" s="33">
        <v>6.5</v>
      </c>
    </row>
    <row r="8147" spans="1:2" x14ac:dyDescent="0.4">
      <c r="A8147" s="32">
        <v>23163</v>
      </c>
      <c r="B8147" s="33">
        <v>6.6</v>
      </c>
    </row>
    <row r="8148" spans="1:2" x14ac:dyDescent="0.4">
      <c r="A8148" s="32">
        <v>23164</v>
      </c>
      <c r="B8148" s="33">
        <v>6.6</v>
      </c>
    </row>
    <row r="8149" spans="1:2" x14ac:dyDescent="0.4">
      <c r="A8149" s="32">
        <v>22852</v>
      </c>
      <c r="B8149" s="33">
        <v>3.9</v>
      </c>
    </row>
    <row r="8150" spans="1:2" x14ac:dyDescent="0.4">
      <c r="A8150" s="32">
        <v>22850</v>
      </c>
      <c r="B8150" s="33">
        <v>3.9</v>
      </c>
    </row>
    <row r="8151" spans="1:2" x14ac:dyDescent="0.4">
      <c r="A8151" s="32">
        <v>18045</v>
      </c>
      <c r="B8151" s="33">
        <v>2.6</v>
      </c>
    </row>
    <row r="8152" spans="1:2" x14ac:dyDescent="0.4">
      <c r="A8152" s="32">
        <v>18044</v>
      </c>
      <c r="B8152" s="33">
        <v>3</v>
      </c>
    </row>
    <row r="8153" spans="1:2" x14ac:dyDescent="0.4">
      <c r="A8153" s="32">
        <v>18046</v>
      </c>
      <c r="B8153" s="33">
        <v>2.6</v>
      </c>
    </row>
    <row r="8154" spans="1:2" x14ac:dyDescent="0.4">
      <c r="A8154" s="32">
        <v>18037</v>
      </c>
      <c r="B8154" s="33">
        <v>15.5</v>
      </c>
    </row>
    <row r="8155" spans="1:2" x14ac:dyDescent="0.4">
      <c r="A8155" s="32">
        <v>18038</v>
      </c>
      <c r="B8155" s="33">
        <v>8.6</v>
      </c>
    </row>
    <row r="8156" spans="1:2" x14ac:dyDescent="0.4">
      <c r="A8156" s="32">
        <v>27459</v>
      </c>
      <c r="B8156" s="33">
        <v>15.6</v>
      </c>
    </row>
    <row r="8157" spans="1:2" x14ac:dyDescent="0.4">
      <c r="A8157" s="32">
        <v>22645</v>
      </c>
      <c r="B8157" s="33">
        <v>8.6</v>
      </c>
    </row>
    <row r="8158" spans="1:2" x14ac:dyDescent="0.4">
      <c r="A8158" s="32">
        <v>18405</v>
      </c>
      <c r="B8158" s="33">
        <v>15.5</v>
      </c>
    </row>
    <row r="8159" spans="1:2" x14ac:dyDescent="0.4">
      <c r="A8159" s="32">
        <v>18406</v>
      </c>
      <c r="B8159" s="33">
        <v>8</v>
      </c>
    </row>
    <row r="8160" spans="1:2" x14ac:dyDescent="0.4">
      <c r="A8160" s="32">
        <v>22604</v>
      </c>
      <c r="B8160" s="33">
        <v>15.6</v>
      </c>
    </row>
    <row r="8161" spans="1:2" x14ac:dyDescent="0.4">
      <c r="A8161" s="32">
        <v>18407</v>
      </c>
      <c r="B8161" s="33">
        <v>8.6</v>
      </c>
    </row>
    <row r="8162" spans="1:2" x14ac:dyDescent="0.4">
      <c r="A8162" s="32">
        <v>18039</v>
      </c>
      <c r="B8162" s="33">
        <v>15.6</v>
      </c>
    </row>
    <row r="8163" spans="1:2" x14ac:dyDescent="0.4">
      <c r="A8163" s="32">
        <v>18040</v>
      </c>
      <c r="B8163" s="33">
        <v>8.6</v>
      </c>
    </row>
    <row r="8164" spans="1:2" x14ac:dyDescent="0.4">
      <c r="A8164" s="32">
        <v>22846</v>
      </c>
      <c r="B8164" s="33">
        <v>4.5</v>
      </c>
    </row>
    <row r="8165" spans="1:2" x14ac:dyDescent="0.4">
      <c r="A8165" s="32">
        <v>18047</v>
      </c>
      <c r="B8165" s="33">
        <v>2.6</v>
      </c>
    </row>
    <row r="8166" spans="1:2" x14ac:dyDescent="0.4">
      <c r="A8166" s="32">
        <v>27451</v>
      </c>
      <c r="B8166" s="33">
        <v>3.9</v>
      </c>
    </row>
    <row r="8167" spans="1:2" x14ac:dyDescent="0.4">
      <c r="A8167" s="32">
        <v>18408</v>
      </c>
      <c r="B8167" s="33">
        <v>15.6</v>
      </c>
    </row>
    <row r="8168" spans="1:2" x14ac:dyDescent="0.4">
      <c r="A8168" s="32">
        <v>18409</v>
      </c>
      <c r="B8168" s="33">
        <v>8.6</v>
      </c>
    </row>
    <row r="8169" spans="1:2" x14ac:dyDescent="0.4">
      <c r="A8169" s="32">
        <v>22847</v>
      </c>
      <c r="B8169" s="33">
        <v>3.9</v>
      </c>
    </row>
    <row r="8170" spans="1:2" x14ac:dyDescent="0.4">
      <c r="A8170" s="32">
        <v>22855</v>
      </c>
      <c r="B8170" s="33">
        <v>7.9</v>
      </c>
    </row>
    <row r="8171" spans="1:2" x14ac:dyDescent="0.4">
      <c r="A8171" s="32">
        <v>22853</v>
      </c>
      <c r="B8171" s="33">
        <v>7.9</v>
      </c>
    </row>
    <row r="8172" spans="1:2" x14ac:dyDescent="0.4">
      <c r="A8172" s="32">
        <v>18042</v>
      </c>
      <c r="B8172" s="33">
        <v>7.9</v>
      </c>
    </row>
    <row r="8173" spans="1:2" x14ac:dyDescent="0.4">
      <c r="A8173" s="32">
        <v>23487</v>
      </c>
      <c r="B8173" s="33">
        <v>7.9</v>
      </c>
    </row>
    <row r="8174" spans="1:2" x14ac:dyDescent="0.4">
      <c r="A8174" s="32">
        <v>23492</v>
      </c>
      <c r="B8174" s="33">
        <v>7.9</v>
      </c>
    </row>
    <row r="8175" spans="1:2" x14ac:dyDescent="0.4">
      <c r="A8175" s="32">
        <v>18043</v>
      </c>
      <c r="B8175" s="33">
        <v>8.5</v>
      </c>
    </row>
    <row r="8176" spans="1:2" x14ac:dyDescent="0.4">
      <c r="A8176" s="32">
        <v>32023</v>
      </c>
      <c r="B8176" s="33">
        <v>9.5</v>
      </c>
    </row>
    <row r="8177" spans="1:2" x14ac:dyDescent="0.4">
      <c r="A8177" s="32">
        <v>32020</v>
      </c>
      <c r="B8177" s="33">
        <v>8.6</v>
      </c>
    </row>
    <row r="8178" spans="1:2" x14ac:dyDescent="0.4">
      <c r="A8178" s="32">
        <v>32021</v>
      </c>
      <c r="B8178" s="33">
        <v>8.6</v>
      </c>
    </row>
    <row r="8179" spans="1:2" x14ac:dyDescent="0.4">
      <c r="A8179" s="32">
        <v>32022</v>
      </c>
      <c r="B8179" s="33">
        <v>8.6</v>
      </c>
    </row>
    <row r="8180" spans="1:2" x14ac:dyDescent="0.4">
      <c r="A8180" s="32">
        <v>2010422</v>
      </c>
      <c r="B8180" s="33">
        <v>6.3</v>
      </c>
    </row>
    <row r="8181" spans="1:2" x14ac:dyDescent="0.4">
      <c r="A8181" s="32">
        <v>2027465</v>
      </c>
      <c r="B8181" s="33">
        <v>9.9</v>
      </c>
    </row>
    <row r="8182" spans="1:2" x14ac:dyDescent="0.4">
      <c r="A8182" s="32">
        <v>2011526</v>
      </c>
      <c r="B8182" s="33">
        <v>15.9</v>
      </c>
    </row>
    <row r="8183" spans="1:2" x14ac:dyDescent="0.4">
      <c r="A8183" s="32">
        <v>27416</v>
      </c>
      <c r="B8183" s="33">
        <v>1.6</v>
      </c>
    </row>
    <row r="8184" spans="1:2" x14ac:dyDescent="0.4">
      <c r="A8184" s="32">
        <v>10233</v>
      </c>
      <c r="B8184" s="33">
        <v>1.5</v>
      </c>
    </row>
    <row r="8185" spans="1:2" x14ac:dyDescent="0.4">
      <c r="A8185" s="32">
        <v>15925</v>
      </c>
      <c r="B8185" s="33">
        <v>7.8</v>
      </c>
    </row>
    <row r="8186" spans="1:2" x14ac:dyDescent="0.4">
      <c r="A8186" s="32">
        <v>10244</v>
      </c>
      <c r="B8186" s="33">
        <v>4.5</v>
      </c>
    </row>
    <row r="8187" spans="1:2" x14ac:dyDescent="0.4">
      <c r="A8187" s="32">
        <v>10245</v>
      </c>
      <c r="B8187" s="33">
        <v>8.1999999999999993</v>
      </c>
    </row>
    <row r="8188" spans="1:2" x14ac:dyDescent="0.4">
      <c r="A8188" s="32">
        <v>10554</v>
      </c>
      <c r="B8188" s="33">
        <v>8.9</v>
      </c>
    </row>
    <row r="8189" spans="1:2" x14ac:dyDescent="0.4">
      <c r="A8189" s="32">
        <v>27941</v>
      </c>
      <c r="B8189" s="33">
        <v>12.5</v>
      </c>
    </row>
    <row r="8190" spans="1:2" x14ac:dyDescent="0.4">
      <c r="A8190" s="32">
        <v>29236</v>
      </c>
      <c r="B8190" s="33">
        <v>4</v>
      </c>
    </row>
    <row r="8191" spans="1:2" x14ac:dyDescent="0.4">
      <c r="A8191" s="32">
        <v>29617</v>
      </c>
      <c r="B8191" s="33">
        <v>6.9</v>
      </c>
    </row>
    <row r="8192" spans="1:2" x14ac:dyDescent="0.4">
      <c r="A8192" s="32">
        <v>17761</v>
      </c>
      <c r="B8192" s="33">
        <v>1</v>
      </c>
    </row>
    <row r="8193" spans="1:2" x14ac:dyDescent="0.4">
      <c r="A8193" s="32">
        <v>10399</v>
      </c>
      <c r="B8193" s="33">
        <v>4</v>
      </c>
    </row>
    <row r="8194" spans="1:2" x14ac:dyDescent="0.4">
      <c r="A8194" s="32">
        <v>2018030</v>
      </c>
      <c r="B8194" s="33">
        <v>22.5</v>
      </c>
    </row>
    <row r="8195" spans="1:2" x14ac:dyDescent="0.4">
      <c r="A8195" s="32">
        <v>10324</v>
      </c>
      <c r="B8195" s="33">
        <v>2.8</v>
      </c>
    </row>
    <row r="8196" spans="1:2" x14ac:dyDescent="0.4">
      <c r="A8196" s="32">
        <v>12663</v>
      </c>
      <c r="B8196" s="33">
        <v>6.8</v>
      </c>
    </row>
    <row r="8197" spans="1:2" x14ac:dyDescent="0.4">
      <c r="A8197" s="32">
        <v>12686</v>
      </c>
      <c r="B8197" s="33">
        <v>2.6</v>
      </c>
    </row>
    <row r="8198" spans="1:2" x14ac:dyDescent="0.4">
      <c r="A8198" s="32">
        <v>10268</v>
      </c>
      <c r="B8198" s="33">
        <v>1.6</v>
      </c>
    </row>
    <row r="8199" spans="1:2" x14ac:dyDescent="0.4">
      <c r="A8199" s="32">
        <v>27383</v>
      </c>
      <c r="B8199" s="33">
        <v>1.5</v>
      </c>
    </row>
    <row r="8200" spans="1:2" x14ac:dyDescent="0.4">
      <c r="A8200" s="32">
        <v>14990</v>
      </c>
      <c r="B8200" s="33">
        <v>149</v>
      </c>
    </row>
    <row r="8201" spans="1:2" x14ac:dyDescent="0.4">
      <c r="A8201" s="32">
        <v>14991</v>
      </c>
      <c r="B8201" s="33">
        <v>93.6</v>
      </c>
    </row>
    <row r="8202" spans="1:2" x14ac:dyDescent="0.4">
      <c r="A8202" s="32">
        <v>18437</v>
      </c>
      <c r="B8202" s="33">
        <v>58.9</v>
      </c>
    </row>
    <row r="8203" spans="1:2" x14ac:dyDescent="0.4">
      <c r="A8203" s="32">
        <v>28945</v>
      </c>
      <c r="B8203" s="33">
        <v>8</v>
      </c>
    </row>
    <row r="8204" spans="1:2" x14ac:dyDescent="0.4">
      <c r="A8204" s="32">
        <v>10126</v>
      </c>
      <c r="B8204" s="33">
        <v>20</v>
      </c>
    </row>
    <row r="8205" spans="1:2" x14ac:dyDescent="0.4">
      <c r="A8205" s="32">
        <v>32256</v>
      </c>
      <c r="B8205" s="33">
        <v>25.6</v>
      </c>
    </row>
    <row r="8206" spans="1:2" x14ac:dyDescent="0.4">
      <c r="A8206" s="32">
        <v>32257</v>
      </c>
      <c r="B8206" s="33">
        <v>29.5</v>
      </c>
    </row>
    <row r="8207" spans="1:2" x14ac:dyDescent="0.4">
      <c r="A8207" s="32">
        <v>14987</v>
      </c>
      <c r="B8207" s="33">
        <v>122</v>
      </c>
    </row>
    <row r="8208" spans="1:2" x14ac:dyDescent="0.4">
      <c r="A8208" s="32">
        <v>14989</v>
      </c>
      <c r="B8208" s="33">
        <v>59.9</v>
      </c>
    </row>
    <row r="8209" spans="1:2" x14ac:dyDescent="0.4">
      <c r="A8209" s="32">
        <v>14994</v>
      </c>
      <c r="B8209" s="33">
        <v>44.9</v>
      </c>
    </row>
    <row r="8210" spans="1:2" x14ac:dyDescent="0.4">
      <c r="A8210" s="32">
        <v>16652</v>
      </c>
      <c r="B8210" s="33">
        <v>38.9</v>
      </c>
    </row>
    <row r="8211" spans="1:2" x14ac:dyDescent="0.4">
      <c r="A8211" s="32">
        <v>16653</v>
      </c>
      <c r="B8211" s="33">
        <v>23.1</v>
      </c>
    </row>
    <row r="8212" spans="1:2" x14ac:dyDescent="0.4">
      <c r="A8212" s="32">
        <v>14996</v>
      </c>
      <c r="B8212" s="33">
        <v>47.9</v>
      </c>
    </row>
    <row r="8213" spans="1:2" x14ac:dyDescent="0.4">
      <c r="A8213" s="32">
        <v>27473</v>
      </c>
      <c r="B8213" s="33">
        <v>53.9</v>
      </c>
    </row>
    <row r="8214" spans="1:2" x14ac:dyDescent="0.4">
      <c r="A8214" s="32">
        <v>14999</v>
      </c>
      <c r="B8214" s="33">
        <v>123.9</v>
      </c>
    </row>
    <row r="8215" spans="1:2" x14ac:dyDescent="0.4">
      <c r="A8215" s="32">
        <v>16656</v>
      </c>
      <c r="B8215" s="33">
        <v>21.5</v>
      </c>
    </row>
    <row r="8216" spans="1:2" x14ac:dyDescent="0.4">
      <c r="A8216" s="32">
        <v>16654</v>
      </c>
      <c r="B8216" s="33">
        <v>19.5</v>
      </c>
    </row>
    <row r="8217" spans="1:2" x14ac:dyDescent="0.4">
      <c r="A8217" s="32">
        <v>16657</v>
      </c>
      <c r="B8217" s="33">
        <v>21.5</v>
      </c>
    </row>
    <row r="8218" spans="1:2" x14ac:dyDescent="0.4">
      <c r="A8218" s="32">
        <v>16658</v>
      </c>
      <c r="B8218" s="33">
        <v>21.5</v>
      </c>
    </row>
    <row r="8219" spans="1:2" x14ac:dyDescent="0.4">
      <c r="A8219" s="32">
        <v>27925</v>
      </c>
      <c r="B8219" s="33">
        <v>22</v>
      </c>
    </row>
    <row r="8220" spans="1:2" x14ac:dyDescent="0.4">
      <c r="A8220" s="32">
        <v>15001</v>
      </c>
      <c r="B8220" s="33">
        <v>45.9</v>
      </c>
    </row>
    <row r="8221" spans="1:2" x14ac:dyDescent="0.4">
      <c r="A8221" s="32">
        <v>17352</v>
      </c>
      <c r="B8221" s="33">
        <v>29.9</v>
      </c>
    </row>
    <row r="8222" spans="1:2" x14ac:dyDescent="0.4">
      <c r="A8222" s="32">
        <v>27972</v>
      </c>
      <c r="B8222" s="33">
        <v>31.9</v>
      </c>
    </row>
    <row r="8223" spans="1:2" x14ac:dyDescent="0.4">
      <c r="A8223" s="32">
        <v>10684</v>
      </c>
      <c r="B8223" s="33">
        <v>11</v>
      </c>
    </row>
    <row r="8224" spans="1:2" x14ac:dyDescent="0.4">
      <c r="A8224" s="32">
        <v>16659</v>
      </c>
      <c r="B8224" s="33">
        <v>28.9</v>
      </c>
    </row>
    <row r="8225" spans="1:2" x14ac:dyDescent="0.4">
      <c r="A8225" s="32">
        <v>32660</v>
      </c>
      <c r="B8225" s="33">
        <v>33.9</v>
      </c>
    </row>
    <row r="8226" spans="1:2" x14ac:dyDescent="0.4">
      <c r="A8226" s="32">
        <v>10374</v>
      </c>
      <c r="B8226" s="33">
        <v>28.9</v>
      </c>
    </row>
    <row r="8227" spans="1:2" x14ac:dyDescent="0.4">
      <c r="A8227" s="32">
        <v>31784</v>
      </c>
      <c r="B8227" s="33">
        <v>25.5</v>
      </c>
    </row>
    <row r="8228" spans="1:2" x14ac:dyDescent="0.4">
      <c r="A8228" s="32">
        <v>31786</v>
      </c>
      <c r="B8228" s="33">
        <v>25.5</v>
      </c>
    </row>
    <row r="8229" spans="1:2" x14ac:dyDescent="0.4">
      <c r="A8229" s="32">
        <v>16660</v>
      </c>
      <c r="B8229" s="33">
        <v>33</v>
      </c>
    </row>
    <row r="8230" spans="1:2" x14ac:dyDescent="0.4">
      <c r="A8230" s="32">
        <v>29578</v>
      </c>
      <c r="B8230" s="33">
        <v>32.9</v>
      </c>
    </row>
    <row r="8231" spans="1:2" x14ac:dyDescent="0.4">
      <c r="A8231" s="32">
        <v>15021</v>
      </c>
      <c r="B8231" s="33">
        <v>84.6</v>
      </c>
    </row>
    <row r="8232" spans="1:2" x14ac:dyDescent="0.4">
      <c r="A8232" s="32">
        <v>16661</v>
      </c>
      <c r="B8232" s="33">
        <v>34.5</v>
      </c>
    </row>
    <row r="8233" spans="1:2" x14ac:dyDescent="0.4">
      <c r="A8233" s="32">
        <v>27971</v>
      </c>
      <c r="B8233" s="33">
        <v>10.9</v>
      </c>
    </row>
    <row r="8234" spans="1:2" x14ac:dyDescent="0.4">
      <c r="A8234" s="32">
        <v>31783</v>
      </c>
      <c r="B8234" s="33">
        <v>29</v>
      </c>
    </row>
    <row r="8235" spans="1:2" x14ac:dyDescent="0.4">
      <c r="A8235" s="32">
        <v>15022</v>
      </c>
      <c r="B8235" s="33">
        <v>215.9</v>
      </c>
    </row>
    <row r="8236" spans="1:2" x14ac:dyDescent="0.4">
      <c r="A8236" s="32">
        <v>29005</v>
      </c>
      <c r="B8236" s="33">
        <v>270</v>
      </c>
    </row>
    <row r="8237" spans="1:2" x14ac:dyDescent="0.4">
      <c r="A8237" s="32">
        <v>15002</v>
      </c>
      <c r="B8237" s="33">
        <v>49.5</v>
      </c>
    </row>
    <row r="8238" spans="1:2" x14ac:dyDescent="0.4">
      <c r="A8238" s="32">
        <v>15003</v>
      </c>
      <c r="B8238" s="33">
        <v>61</v>
      </c>
    </row>
    <row r="8239" spans="1:2" x14ac:dyDescent="0.4">
      <c r="A8239" s="32">
        <v>15004</v>
      </c>
      <c r="B8239" s="33">
        <v>92</v>
      </c>
    </row>
    <row r="8240" spans="1:2" x14ac:dyDescent="0.4">
      <c r="A8240" s="32">
        <v>15005</v>
      </c>
      <c r="B8240" s="33">
        <v>137</v>
      </c>
    </row>
    <row r="8241" spans="1:2" x14ac:dyDescent="0.4">
      <c r="A8241" s="32">
        <v>10385</v>
      </c>
      <c r="B8241" s="33">
        <v>236</v>
      </c>
    </row>
    <row r="8242" spans="1:2" x14ac:dyDescent="0.4">
      <c r="A8242" s="32">
        <v>29003</v>
      </c>
      <c r="B8242" s="33">
        <v>43.9</v>
      </c>
    </row>
    <row r="8243" spans="1:2" x14ac:dyDescent="0.4">
      <c r="A8243" s="32">
        <v>15007</v>
      </c>
      <c r="B8243" s="33">
        <v>90</v>
      </c>
    </row>
    <row r="8244" spans="1:2" x14ac:dyDescent="0.4">
      <c r="A8244" s="32">
        <v>15008</v>
      </c>
      <c r="B8244" s="33">
        <v>41.9</v>
      </c>
    </row>
    <row r="8245" spans="1:2" x14ac:dyDescent="0.4">
      <c r="A8245" s="32">
        <v>15009</v>
      </c>
      <c r="B8245" s="33">
        <v>47.9</v>
      </c>
    </row>
    <row r="8246" spans="1:2" x14ac:dyDescent="0.4">
      <c r="A8246" s="32">
        <v>16821</v>
      </c>
      <c r="B8246" s="33">
        <v>28.4</v>
      </c>
    </row>
    <row r="8247" spans="1:2" x14ac:dyDescent="0.4">
      <c r="A8247" s="32">
        <v>16673</v>
      </c>
      <c r="B8247" s="33">
        <v>28.4</v>
      </c>
    </row>
    <row r="8248" spans="1:2" x14ac:dyDescent="0.4">
      <c r="A8248" s="32">
        <v>16674</v>
      </c>
      <c r="B8248" s="33">
        <v>38.9</v>
      </c>
    </row>
    <row r="8249" spans="1:2" x14ac:dyDescent="0.4">
      <c r="A8249" s="32">
        <v>15011</v>
      </c>
      <c r="B8249" s="33">
        <v>99.9</v>
      </c>
    </row>
    <row r="8250" spans="1:2" x14ac:dyDescent="0.4">
      <c r="A8250" s="32">
        <v>15015</v>
      </c>
      <c r="B8250" s="33">
        <v>34.9</v>
      </c>
    </row>
    <row r="8251" spans="1:2" x14ac:dyDescent="0.4">
      <c r="A8251" s="32">
        <v>15016</v>
      </c>
      <c r="B8251" s="33">
        <v>42.9</v>
      </c>
    </row>
    <row r="8252" spans="1:2" x14ac:dyDescent="0.4">
      <c r="A8252" s="32">
        <v>30568</v>
      </c>
      <c r="B8252" s="33">
        <v>64</v>
      </c>
    </row>
    <row r="8253" spans="1:2" x14ac:dyDescent="0.4">
      <c r="A8253" s="32">
        <v>15017</v>
      </c>
      <c r="B8253" s="33">
        <v>264</v>
      </c>
    </row>
    <row r="8254" spans="1:2" x14ac:dyDescent="0.4">
      <c r="A8254" s="32">
        <v>15018</v>
      </c>
      <c r="B8254" s="33">
        <v>118.5</v>
      </c>
    </row>
    <row r="8255" spans="1:2" x14ac:dyDescent="0.4">
      <c r="A8255" s="32">
        <v>22308</v>
      </c>
      <c r="B8255" s="33">
        <v>529.5</v>
      </c>
    </row>
    <row r="8256" spans="1:2" x14ac:dyDescent="0.4">
      <c r="A8256" s="32">
        <v>29847</v>
      </c>
      <c r="B8256" s="33">
        <v>16.899999999999999</v>
      </c>
    </row>
    <row r="8257" spans="1:2" x14ac:dyDescent="0.4">
      <c r="A8257" s="32">
        <v>28381</v>
      </c>
      <c r="B8257" s="33">
        <v>0</v>
      </c>
    </row>
    <row r="8258" spans="1:2" x14ac:dyDescent="0.4">
      <c r="A8258" s="32">
        <v>28382</v>
      </c>
      <c r="B8258" s="33">
        <v>0</v>
      </c>
    </row>
    <row r="8259" spans="1:2" x14ac:dyDescent="0.4">
      <c r="A8259" s="32">
        <v>2022350</v>
      </c>
      <c r="B8259" s="33">
        <v>18</v>
      </c>
    </row>
    <row r="8260" spans="1:2" x14ac:dyDescent="0.4">
      <c r="A8260" s="32">
        <v>27895</v>
      </c>
      <c r="B8260" s="33">
        <v>3.5</v>
      </c>
    </row>
    <row r="8261" spans="1:2" x14ac:dyDescent="0.4">
      <c r="A8261" s="32">
        <v>23193</v>
      </c>
      <c r="B8261" s="33">
        <v>2.6</v>
      </c>
    </row>
    <row r="8262" spans="1:2" x14ac:dyDescent="0.4">
      <c r="A8262" s="32">
        <v>23194</v>
      </c>
      <c r="B8262" s="33">
        <v>10.8</v>
      </c>
    </row>
    <row r="8263" spans="1:2" x14ac:dyDescent="0.4">
      <c r="A8263" s="32">
        <v>23195</v>
      </c>
      <c r="B8263" s="33">
        <v>4.8</v>
      </c>
    </row>
    <row r="8264" spans="1:2" x14ac:dyDescent="0.4">
      <c r="A8264" s="32">
        <v>23196</v>
      </c>
      <c r="B8264" s="33">
        <v>19.5</v>
      </c>
    </row>
    <row r="8265" spans="1:2" x14ac:dyDescent="0.4">
      <c r="A8265" s="32">
        <v>27273</v>
      </c>
      <c r="B8265" s="33">
        <v>9</v>
      </c>
    </row>
    <row r="8266" spans="1:2" x14ac:dyDescent="0.4">
      <c r="A8266" s="32">
        <v>15345</v>
      </c>
      <c r="B8266" s="33">
        <v>16</v>
      </c>
    </row>
    <row r="8267" spans="1:2" x14ac:dyDescent="0.4">
      <c r="A8267" s="32">
        <v>15354</v>
      </c>
      <c r="B8267" s="33">
        <v>12</v>
      </c>
    </row>
    <row r="8268" spans="1:2" x14ac:dyDescent="0.4">
      <c r="A8268" s="32">
        <v>15350</v>
      </c>
      <c r="B8268" s="33">
        <v>16.899999999999999</v>
      </c>
    </row>
    <row r="8269" spans="1:2" x14ac:dyDescent="0.4">
      <c r="A8269" s="32">
        <v>31790</v>
      </c>
      <c r="B8269" s="33">
        <v>6.9</v>
      </c>
    </row>
    <row r="8270" spans="1:2" x14ac:dyDescent="0.4">
      <c r="A8270" s="32">
        <v>16815</v>
      </c>
      <c r="B8270" s="33">
        <v>5.9</v>
      </c>
    </row>
    <row r="8271" spans="1:2" x14ac:dyDescent="0.4">
      <c r="A8271" s="32">
        <v>32269</v>
      </c>
      <c r="B8271" s="33">
        <v>5.9</v>
      </c>
    </row>
    <row r="8272" spans="1:2" x14ac:dyDescent="0.4">
      <c r="A8272" s="32">
        <v>29031</v>
      </c>
      <c r="B8272" s="33">
        <v>5.9</v>
      </c>
    </row>
    <row r="8273" spans="1:2" x14ac:dyDescent="0.4">
      <c r="A8273" s="32">
        <v>32268</v>
      </c>
      <c r="B8273" s="33">
        <v>5.9</v>
      </c>
    </row>
    <row r="8274" spans="1:2" x14ac:dyDescent="0.4">
      <c r="A8274" s="32">
        <v>16811</v>
      </c>
      <c r="B8274" s="33">
        <v>5.5</v>
      </c>
    </row>
    <row r="8275" spans="1:2" x14ac:dyDescent="0.4">
      <c r="A8275" s="32">
        <v>31791</v>
      </c>
      <c r="B8275" s="33">
        <v>6.9</v>
      </c>
    </row>
    <row r="8276" spans="1:2" x14ac:dyDescent="0.4">
      <c r="A8276" s="32">
        <v>29032</v>
      </c>
      <c r="B8276" s="33">
        <v>6.9</v>
      </c>
    </row>
    <row r="8277" spans="1:2" x14ac:dyDescent="0.4">
      <c r="A8277" s="32">
        <v>16810</v>
      </c>
      <c r="B8277" s="33">
        <v>7</v>
      </c>
    </row>
    <row r="8278" spans="1:2" x14ac:dyDescent="0.4">
      <c r="A8278" s="32">
        <v>32233</v>
      </c>
      <c r="B8278" s="33">
        <v>6.9</v>
      </c>
    </row>
    <row r="8279" spans="1:2" x14ac:dyDescent="0.4">
      <c r="A8279" s="32">
        <v>28889</v>
      </c>
      <c r="B8279" s="33">
        <v>26.8</v>
      </c>
    </row>
    <row r="8280" spans="1:2" x14ac:dyDescent="0.4">
      <c r="A8280" s="32">
        <v>15489</v>
      </c>
      <c r="B8280" s="33">
        <v>35.9</v>
      </c>
    </row>
    <row r="8281" spans="1:2" x14ac:dyDescent="0.4">
      <c r="A8281" s="32">
        <v>32750</v>
      </c>
      <c r="B8281" s="33">
        <v>0</v>
      </c>
    </row>
    <row r="8282" spans="1:2" x14ac:dyDescent="0.4">
      <c r="A8282" s="32">
        <v>15689</v>
      </c>
      <c r="B8282" s="33">
        <v>8</v>
      </c>
    </row>
    <row r="8283" spans="1:2" x14ac:dyDescent="0.4">
      <c r="A8283" s="32">
        <v>32231</v>
      </c>
      <c r="B8283" s="33">
        <v>10.8</v>
      </c>
    </row>
    <row r="8284" spans="1:2" x14ac:dyDescent="0.4">
      <c r="A8284" s="32">
        <v>32230</v>
      </c>
      <c r="B8284" s="33">
        <v>10.8</v>
      </c>
    </row>
    <row r="8285" spans="1:2" x14ac:dyDescent="0.4">
      <c r="A8285" s="32">
        <v>16230</v>
      </c>
      <c r="B8285" s="33">
        <v>3.5</v>
      </c>
    </row>
    <row r="8286" spans="1:2" x14ac:dyDescent="0.4">
      <c r="A8286" s="32">
        <v>16233</v>
      </c>
      <c r="B8286" s="33">
        <v>9.5</v>
      </c>
    </row>
    <row r="8287" spans="1:2" x14ac:dyDescent="0.4">
      <c r="A8287" s="32">
        <v>16229</v>
      </c>
      <c r="B8287" s="33">
        <v>3.3</v>
      </c>
    </row>
    <row r="8288" spans="1:2" x14ac:dyDescent="0.4">
      <c r="A8288" s="32">
        <v>16232</v>
      </c>
      <c r="B8288" s="33">
        <v>12.5</v>
      </c>
    </row>
    <row r="8289" spans="1:2" x14ac:dyDescent="0.4">
      <c r="A8289" s="32">
        <v>10107</v>
      </c>
      <c r="B8289" s="33">
        <v>13</v>
      </c>
    </row>
    <row r="8290" spans="1:2" x14ac:dyDescent="0.4">
      <c r="A8290" s="32">
        <v>12638</v>
      </c>
      <c r="B8290" s="33">
        <v>10.9</v>
      </c>
    </row>
    <row r="8291" spans="1:2" x14ac:dyDescent="0.4">
      <c r="A8291" s="32">
        <v>12640</v>
      </c>
      <c r="B8291" s="33">
        <v>22.6</v>
      </c>
    </row>
    <row r="8292" spans="1:2" x14ac:dyDescent="0.4">
      <c r="A8292" s="32">
        <v>12639</v>
      </c>
      <c r="B8292" s="33">
        <v>23.2</v>
      </c>
    </row>
    <row r="8293" spans="1:2" x14ac:dyDescent="0.4">
      <c r="A8293" s="32">
        <v>10359</v>
      </c>
      <c r="B8293" s="33">
        <v>12</v>
      </c>
    </row>
    <row r="8294" spans="1:2" x14ac:dyDescent="0.4">
      <c r="A8294" s="32">
        <v>28088</v>
      </c>
      <c r="B8294" s="33">
        <v>1.2</v>
      </c>
    </row>
    <row r="8295" spans="1:2" x14ac:dyDescent="0.4">
      <c r="A8295" s="32">
        <v>28087</v>
      </c>
      <c r="B8295" s="33">
        <v>0.6</v>
      </c>
    </row>
    <row r="8296" spans="1:2" x14ac:dyDescent="0.4">
      <c r="A8296" s="32">
        <v>15969</v>
      </c>
      <c r="B8296" s="33">
        <v>9.8000000000000007</v>
      </c>
    </row>
    <row r="8297" spans="1:2" x14ac:dyDescent="0.4">
      <c r="A8297" s="32">
        <v>12649</v>
      </c>
      <c r="B8297" s="33">
        <v>9.9</v>
      </c>
    </row>
    <row r="8298" spans="1:2" x14ac:dyDescent="0.4">
      <c r="A8298" s="32">
        <v>12644</v>
      </c>
      <c r="B8298" s="33">
        <v>14.9</v>
      </c>
    </row>
    <row r="8299" spans="1:2" x14ac:dyDescent="0.4">
      <c r="A8299" s="32">
        <v>12648</v>
      </c>
      <c r="B8299" s="33">
        <v>10.199999999999999</v>
      </c>
    </row>
    <row r="8300" spans="1:2" x14ac:dyDescent="0.4">
      <c r="A8300" s="32">
        <v>16608</v>
      </c>
      <c r="B8300" s="33">
        <v>9.8000000000000007</v>
      </c>
    </row>
    <row r="8301" spans="1:2" x14ac:dyDescent="0.4">
      <c r="A8301" s="32">
        <v>12647</v>
      </c>
      <c r="B8301" s="33">
        <v>10.199999999999999</v>
      </c>
    </row>
    <row r="8302" spans="1:2" x14ac:dyDescent="0.4">
      <c r="A8302" s="32">
        <v>12645</v>
      </c>
      <c r="B8302" s="33">
        <v>9.9</v>
      </c>
    </row>
    <row r="8303" spans="1:2" x14ac:dyDescent="0.4">
      <c r="A8303" s="32">
        <v>10437</v>
      </c>
      <c r="B8303" s="33">
        <v>12.2</v>
      </c>
    </row>
    <row r="8304" spans="1:2" x14ac:dyDescent="0.4">
      <c r="A8304" s="32">
        <v>10432</v>
      </c>
      <c r="B8304" s="33">
        <v>7.3</v>
      </c>
    </row>
    <row r="8305" spans="1:2" x14ac:dyDescent="0.4">
      <c r="A8305" s="32">
        <v>10431</v>
      </c>
      <c r="B8305" s="33">
        <v>7.5</v>
      </c>
    </row>
    <row r="8306" spans="1:2" x14ac:dyDescent="0.4">
      <c r="A8306" s="32">
        <v>10435</v>
      </c>
      <c r="B8306" s="33">
        <v>12</v>
      </c>
    </row>
    <row r="8307" spans="1:2" x14ac:dyDescent="0.4">
      <c r="A8307" s="32">
        <v>10434</v>
      </c>
      <c r="B8307" s="33">
        <v>11.1</v>
      </c>
    </row>
    <row r="8308" spans="1:2" x14ac:dyDescent="0.4">
      <c r="A8308" s="32">
        <v>10429</v>
      </c>
      <c r="B8308" s="33">
        <v>13</v>
      </c>
    </row>
    <row r="8309" spans="1:2" x14ac:dyDescent="0.4">
      <c r="A8309" s="32">
        <v>10428</v>
      </c>
      <c r="B8309" s="33">
        <v>11.9</v>
      </c>
    </row>
    <row r="8310" spans="1:2" x14ac:dyDescent="0.4">
      <c r="A8310" s="32">
        <v>10425</v>
      </c>
      <c r="B8310" s="33">
        <v>23</v>
      </c>
    </row>
    <row r="8311" spans="1:2" x14ac:dyDescent="0.4">
      <c r="A8311" s="32">
        <v>10424</v>
      </c>
      <c r="B8311" s="33">
        <v>25.5</v>
      </c>
    </row>
    <row r="8312" spans="1:2" x14ac:dyDescent="0.4">
      <c r="A8312" s="32">
        <v>10430</v>
      </c>
      <c r="B8312" s="33">
        <v>7.5</v>
      </c>
    </row>
    <row r="8313" spans="1:2" x14ac:dyDescent="0.4">
      <c r="A8313" s="32">
        <v>10438</v>
      </c>
      <c r="B8313" s="33">
        <v>12.2</v>
      </c>
    </row>
    <row r="8314" spans="1:2" x14ac:dyDescent="0.4">
      <c r="A8314" s="32">
        <v>10436</v>
      </c>
      <c r="B8314" s="33">
        <v>13.1</v>
      </c>
    </row>
    <row r="8315" spans="1:2" x14ac:dyDescent="0.4">
      <c r="A8315" s="32">
        <v>10433</v>
      </c>
      <c r="B8315" s="33">
        <v>24.5</v>
      </c>
    </row>
    <row r="8316" spans="1:2" x14ac:dyDescent="0.4">
      <c r="A8316" s="32">
        <v>10427</v>
      </c>
      <c r="B8316" s="33">
        <v>22.5</v>
      </c>
    </row>
    <row r="8317" spans="1:2" x14ac:dyDescent="0.4">
      <c r="A8317" s="32">
        <v>10426</v>
      </c>
      <c r="B8317" s="33">
        <v>23.5</v>
      </c>
    </row>
    <row r="8318" spans="1:2" x14ac:dyDescent="0.4">
      <c r="A8318" s="32">
        <v>10423</v>
      </c>
      <c r="B8318" s="33">
        <v>22</v>
      </c>
    </row>
    <row r="8319" spans="1:2" x14ac:dyDescent="0.4">
      <c r="A8319" s="32">
        <v>12643</v>
      </c>
      <c r="B8319" s="33">
        <v>19.399999999999999</v>
      </c>
    </row>
    <row r="8320" spans="1:2" x14ac:dyDescent="0.4">
      <c r="A8320" s="32">
        <v>12642</v>
      </c>
      <c r="B8320" s="33">
        <v>19.399999999999999</v>
      </c>
    </row>
    <row r="8321" spans="1:2" x14ac:dyDescent="0.4">
      <c r="A8321" s="32">
        <v>12641</v>
      </c>
      <c r="B8321" s="33">
        <v>18.600000000000001</v>
      </c>
    </row>
    <row r="8322" spans="1:2" x14ac:dyDescent="0.4">
      <c r="A8322" s="32">
        <v>12646</v>
      </c>
      <c r="B8322" s="33">
        <v>10</v>
      </c>
    </row>
    <row r="8323" spans="1:2" x14ac:dyDescent="0.4">
      <c r="A8323" s="32">
        <v>32294</v>
      </c>
      <c r="B8323" s="33">
        <v>8.9</v>
      </c>
    </row>
    <row r="8324" spans="1:2" x14ac:dyDescent="0.4">
      <c r="A8324" s="32">
        <v>32295</v>
      </c>
      <c r="B8324" s="33">
        <v>8.9</v>
      </c>
    </row>
    <row r="8325" spans="1:2" x14ac:dyDescent="0.4">
      <c r="A8325" s="32">
        <v>27401</v>
      </c>
      <c r="B8325" s="33">
        <v>10.9</v>
      </c>
    </row>
    <row r="8326" spans="1:2" x14ac:dyDescent="0.4">
      <c r="A8326" s="32">
        <v>27676</v>
      </c>
      <c r="B8326" s="33">
        <v>36.9</v>
      </c>
    </row>
    <row r="8327" spans="1:2" x14ac:dyDescent="0.4">
      <c r="A8327" s="32">
        <v>27677</v>
      </c>
      <c r="B8327" s="33">
        <v>16.899999999999999</v>
      </c>
    </row>
    <row r="8328" spans="1:2" x14ac:dyDescent="0.4">
      <c r="A8328" s="32">
        <v>27674</v>
      </c>
      <c r="B8328" s="33">
        <v>10.9</v>
      </c>
    </row>
    <row r="8329" spans="1:2" x14ac:dyDescent="0.4">
      <c r="A8329" s="32">
        <v>32241</v>
      </c>
      <c r="B8329" s="33">
        <v>4.8</v>
      </c>
    </row>
    <row r="8330" spans="1:2" x14ac:dyDescent="0.4">
      <c r="A8330" s="32">
        <v>32240</v>
      </c>
      <c r="B8330" s="33">
        <v>7.9</v>
      </c>
    </row>
    <row r="8331" spans="1:2" x14ac:dyDescent="0.4">
      <c r="A8331" s="32">
        <v>10445</v>
      </c>
      <c r="B8331" s="33">
        <v>10.199999999999999</v>
      </c>
    </row>
    <row r="8332" spans="1:2" x14ac:dyDescent="0.4">
      <c r="A8332" s="32">
        <v>18211</v>
      </c>
      <c r="B8332" s="33">
        <v>5.2</v>
      </c>
    </row>
    <row r="8333" spans="1:2" x14ac:dyDescent="0.4">
      <c r="A8333" s="32">
        <v>29499</v>
      </c>
      <c r="B8333" s="33">
        <v>1</v>
      </c>
    </row>
    <row r="8334" spans="1:2" x14ac:dyDescent="0.4">
      <c r="A8334" s="32">
        <v>27113</v>
      </c>
      <c r="B8334" s="33">
        <v>0.8</v>
      </c>
    </row>
    <row r="8335" spans="1:2" x14ac:dyDescent="0.4">
      <c r="A8335" s="32">
        <v>31285</v>
      </c>
      <c r="B8335" s="33">
        <v>24.8</v>
      </c>
    </row>
    <row r="8336" spans="1:2" x14ac:dyDescent="0.4">
      <c r="A8336" s="32">
        <v>11268</v>
      </c>
      <c r="B8336" s="33">
        <v>22.5</v>
      </c>
    </row>
    <row r="8337" spans="1:2" x14ac:dyDescent="0.4">
      <c r="A8337" s="32">
        <v>31286</v>
      </c>
      <c r="B8337" s="33">
        <v>25.9</v>
      </c>
    </row>
    <row r="8338" spans="1:2" x14ac:dyDescent="0.4">
      <c r="A8338" s="32">
        <v>2018254</v>
      </c>
      <c r="B8338" s="33">
        <v>46</v>
      </c>
    </row>
    <row r="8339" spans="1:2" x14ac:dyDescent="0.4">
      <c r="A8339" s="32">
        <v>2011307</v>
      </c>
      <c r="B8339" s="33">
        <v>45.9</v>
      </c>
    </row>
    <row r="8340" spans="1:2" x14ac:dyDescent="0.4">
      <c r="A8340" s="32">
        <v>32202</v>
      </c>
      <c r="B8340" s="33">
        <v>0</v>
      </c>
    </row>
    <row r="8341" spans="1:2" x14ac:dyDescent="0.4">
      <c r="A8341" s="32">
        <v>32201</v>
      </c>
      <c r="B8341" s="33">
        <v>0</v>
      </c>
    </row>
    <row r="8342" spans="1:2" x14ac:dyDescent="0.4">
      <c r="A8342" s="32">
        <v>11407</v>
      </c>
      <c r="B8342" s="33">
        <v>14.5</v>
      </c>
    </row>
    <row r="8343" spans="1:2" x14ac:dyDescent="0.4">
      <c r="A8343" s="32">
        <v>2011407</v>
      </c>
      <c r="B8343" s="33">
        <v>9.1999999999999993</v>
      </c>
    </row>
    <row r="8344" spans="1:2" x14ac:dyDescent="0.4">
      <c r="A8344" s="32">
        <v>31291</v>
      </c>
      <c r="B8344" s="33">
        <v>19.2</v>
      </c>
    </row>
    <row r="8345" spans="1:2" x14ac:dyDescent="0.4">
      <c r="A8345" s="32">
        <v>11306</v>
      </c>
      <c r="B8345" s="33">
        <v>15.2</v>
      </c>
    </row>
    <row r="8346" spans="1:2" x14ac:dyDescent="0.4">
      <c r="A8346" s="32">
        <v>30517</v>
      </c>
      <c r="B8346" s="33">
        <v>52.9</v>
      </c>
    </row>
    <row r="8347" spans="1:2" x14ac:dyDescent="0.4">
      <c r="A8347" s="32">
        <v>32571</v>
      </c>
      <c r="B8347" s="33">
        <v>14.9</v>
      </c>
    </row>
    <row r="8348" spans="1:2" x14ac:dyDescent="0.4">
      <c r="A8348" s="32">
        <v>11319</v>
      </c>
      <c r="B8348" s="33">
        <v>14.2</v>
      </c>
    </row>
    <row r="8349" spans="1:2" x14ac:dyDescent="0.4">
      <c r="A8349" s="32">
        <v>22790</v>
      </c>
      <c r="B8349" s="33">
        <v>12</v>
      </c>
    </row>
    <row r="8350" spans="1:2" x14ac:dyDescent="0.4">
      <c r="A8350" s="32">
        <v>11311</v>
      </c>
      <c r="B8350" s="33">
        <v>8.1999999999999993</v>
      </c>
    </row>
    <row r="8351" spans="1:2" x14ac:dyDescent="0.4">
      <c r="A8351" s="32">
        <v>11270</v>
      </c>
      <c r="B8351" s="33">
        <v>8</v>
      </c>
    </row>
    <row r="8352" spans="1:2" x14ac:dyDescent="0.4">
      <c r="A8352" s="32">
        <v>11323</v>
      </c>
      <c r="B8352" s="33">
        <v>14.8</v>
      </c>
    </row>
    <row r="8353" spans="1:2" x14ac:dyDescent="0.4">
      <c r="A8353" s="32">
        <v>2016407</v>
      </c>
      <c r="B8353" s="33">
        <v>14.5</v>
      </c>
    </row>
    <row r="8354" spans="1:2" x14ac:dyDescent="0.4">
      <c r="A8354" s="32">
        <v>2028800</v>
      </c>
      <c r="B8354" s="33">
        <v>7.9</v>
      </c>
    </row>
    <row r="8355" spans="1:2" x14ac:dyDescent="0.4">
      <c r="A8355" s="32">
        <v>12091</v>
      </c>
      <c r="B8355" s="33">
        <v>2.2000000000000002</v>
      </c>
    </row>
    <row r="8356" spans="1:2" x14ac:dyDescent="0.4">
      <c r="A8356" s="32">
        <v>12089</v>
      </c>
      <c r="B8356" s="33">
        <v>3.8</v>
      </c>
    </row>
    <row r="8357" spans="1:2" x14ac:dyDescent="0.4">
      <c r="A8357" s="32">
        <v>12090</v>
      </c>
      <c r="B8357" s="33">
        <v>4.5999999999999996</v>
      </c>
    </row>
    <row r="8358" spans="1:2" x14ac:dyDescent="0.4">
      <c r="A8358" s="32">
        <v>16297</v>
      </c>
      <c r="B8358" s="33">
        <v>9.9</v>
      </c>
    </row>
    <row r="8359" spans="1:2" x14ac:dyDescent="0.4">
      <c r="A8359" s="32">
        <v>11309</v>
      </c>
      <c r="B8359" s="33">
        <v>8.9</v>
      </c>
    </row>
    <row r="8360" spans="1:2" x14ac:dyDescent="0.4">
      <c r="A8360" s="32">
        <v>18179</v>
      </c>
      <c r="B8360" s="33">
        <v>16</v>
      </c>
    </row>
    <row r="8361" spans="1:2" x14ac:dyDescent="0.4">
      <c r="A8361" s="32">
        <v>11327</v>
      </c>
      <c r="B8361" s="33">
        <v>9.9</v>
      </c>
    </row>
    <row r="8362" spans="1:2" x14ac:dyDescent="0.4">
      <c r="A8362" s="32">
        <v>31192</v>
      </c>
      <c r="B8362" s="33">
        <v>21.6</v>
      </c>
    </row>
    <row r="8363" spans="1:2" x14ac:dyDescent="0.4">
      <c r="A8363" s="32">
        <v>11271</v>
      </c>
      <c r="B8363" s="33">
        <v>9.6</v>
      </c>
    </row>
    <row r="8364" spans="1:2" x14ac:dyDescent="0.4">
      <c r="A8364" s="32">
        <v>2027948</v>
      </c>
      <c r="B8364" s="33">
        <v>14.2</v>
      </c>
    </row>
    <row r="8365" spans="1:2" x14ac:dyDescent="0.4">
      <c r="A8365" s="32">
        <v>32859</v>
      </c>
      <c r="B8365" s="33">
        <v>8.9</v>
      </c>
    </row>
    <row r="8366" spans="1:2" x14ac:dyDescent="0.4">
      <c r="A8366" s="32">
        <v>11219</v>
      </c>
      <c r="B8366" s="33">
        <v>14.8</v>
      </c>
    </row>
    <row r="8367" spans="1:2" x14ac:dyDescent="0.4">
      <c r="A8367" s="32">
        <v>11466</v>
      </c>
      <c r="B8367" s="33">
        <v>44</v>
      </c>
    </row>
    <row r="8368" spans="1:2" x14ac:dyDescent="0.4">
      <c r="A8368" s="32">
        <v>12427</v>
      </c>
      <c r="B8368" s="33">
        <v>10.6</v>
      </c>
    </row>
    <row r="8369" spans="1:2" x14ac:dyDescent="0.4">
      <c r="A8369" s="32">
        <v>12428</v>
      </c>
      <c r="B8369" s="33">
        <v>7.6</v>
      </c>
    </row>
    <row r="8370" spans="1:2" x14ac:dyDescent="0.4">
      <c r="A8370" s="32">
        <v>16067</v>
      </c>
      <c r="B8370" s="33">
        <v>9.5</v>
      </c>
    </row>
    <row r="8371" spans="1:2" x14ac:dyDescent="0.4">
      <c r="A8371" s="32">
        <v>27228</v>
      </c>
      <c r="B8371" s="33">
        <v>13</v>
      </c>
    </row>
    <row r="8372" spans="1:2" x14ac:dyDescent="0.4">
      <c r="A8372" s="32">
        <v>23506</v>
      </c>
      <c r="B8372" s="33">
        <v>11</v>
      </c>
    </row>
    <row r="8373" spans="1:2" x14ac:dyDescent="0.4">
      <c r="A8373" s="32">
        <v>27303</v>
      </c>
      <c r="B8373" s="33">
        <v>4.5</v>
      </c>
    </row>
    <row r="8374" spans="1:2" x14ac:dyDescent="0.4">
      <c r="A8374" s="32">
        <v>31234</v>
      </c>
      <c r="B8374" s="33">
        <v>10.199999999999999</v>
      </c>
    </row>
    <row r="8375" spans="1:2" x14ac:dyDescent="0.4">
      <c r="A8375" s="32">
        <v>10986</v>
      </c>
      <c r="B8375" s="33">
        <v>1.9</v>
      </c>
    </row>
    <row r="8376" spans="1:2" x14ac:dyDescent="0.4">
      <c r="A8376" s="32">
        <v>27162</v>
      </c>
      <c r="B8376" s="33">
        <v>3.6</v>
      </c>
    </row>
    <row r="8377" spans="1:2" x14ac:dyDescent="0.4">
      <c r="A8377" s="32">
        <v>10989</v>
      </c>
      <c r="B8377" s="33">
        <v>4.9000000000000004</v>
      </c>
    </row>
    <row r="8378" spans="1:2" x14ac:dyDescent="0.4">
      <c r="A8378" s="32">
        <v>10988</v>
      </c>
      <c r="B8378" s="33">
        <v>6.9</v>
      </c>
    </row>
    <row r="8379" spans="1:2" x14ac:dyDescent="0.4">
      <c r="A8379" s="32">
        <v>31230</v>
      </c>
      <c r="B8379" s="33">
        <v>2</v>
      </c>
    </row>
    <row r="8380" spans="1:2" x14ac:dyDescent="0.4">
      <c r="A8380" s="32">
        <v>31231</v>
      </c>
      <c r="B8380" s="33">
        <v>4</v>
      </c>
    </row>
    <row r="8381" spans="1:2" x14ac:dyDescent="0.4">
      <c r="A8381" s="32">
        <v>30143</v>
      </c>
      <c r="B8381" s="33">
        <v>7.5</v>
      </c>
    </row>
    <row r="8382" spans="1:2" x14ac:dyDescent="0.4">
      <c r="A8382" s="32">
        <v>16001</v>
      </c>
      <c r="B8382" s="33">
        <v>14.5</v>
      </c>
    </row>
    <row r="8383" spans="1:2" x14ac:dyDescent="0.4">
      <c r="A8383" s="32">
        <v>16002</v>
      </c>
      <c r="B8383" s="33">
        <v>3.5</v>
      </c>
    </row>
    <row r="8384" spans="1:2" x14ac:dyDescent="0.4">
      <c r="A8384" s="32">
        <v>23521</v>
      </c>
      <c r="B8384" s="33">
        <v>8.4</v>
      </c>
    </row>
    <row r="8385" spans="1:2" x14ac:dyDescent="0.4">
      <c r="A8385" s="32">
        <v>10985</v>
      </c>
      <c r="B8385" s="33">
        <v>4.5</v>
      </c>
    </row>
    <row r="8386" spans="1:2" x14ac:dyDescent="0.4">
      <c r="A8386" s="32">
        <v>10984</v>
      </c>
      <c r="B8386" s="33">
        <v>6.5</v>
      </c>
    </row>
    <row r="8387" spans="1:2" x14ac:dyDescent="0.4">
      <c r="A8387" s="32">
        <v>10982</v>
      </c>
      <c r="B8387" s="33">
        <v>1.5</v>
      </c>
    </row>
    <row r="8388" spans="1:2" x14ac:dyDescent="0.4">
      <c r="A8388" s="32">
        <v>27163</v>
      </c>
      <c r="B8388" s="33">
        <v>3.6</v>
      </c>
    </row>
    <row r="8389" spans="1:2" x14ac:dyDescent="0.4">
      <c r="A8389" s="32">
        <v>10983</v>
      </c>
      <c r="B8389" s="33">
        <v>2</v>
      </c>
    </row>
    <row r="8390" spans="1:2" x14ac:dyDescent="0.4">
      <c r="A8390" s="32">
        <v>28415</v>
      </c>
      <c r="B8390" s="33">
        <v>11.2</v>
      </c>
    </row>
    <row r="8391" spans="1:2" x14ac:dyDescent="0.4">
      <c r="A8391" s="32">
        <v>31232</v>
      </c>
      <c r="B8391" s="33">
        <v>2.2000000000000002</v>
      </c>
    </row>
    <row r="8392" spans="1:2" x14ac:dyDescent="0.4">
      <c r="A8392" s="32">
        <v>31233</v>
      </c>
      <c r="B8392" s="33">
        <v>4.5</v>
      </c>
    </row>
    <row r="8393" spans="1:2" x14ac:dyDescent="0.4">
      <c r="A8393" s="32">
        <v>28412</v>
      </c>
      <c r="B8393" s="33">
        <v>10.7</v>
      </c>
    </row>
    <row r="8394" spans="1:2" x14ac:dyDescent="0.4">
      <c r="A8394" s="32">
        <v>31383</v>
      </c>
      <c r="B8394" s="33">
        <v>0</v>
      </c>
    </row>
    <row r="8395" spans="1:2" x14ac:dyDescent="0.4">
      <c r="A8395" s="32">
        <v>31868</v>
      </c>
      <c r="B8395" s="33">
        <v>5.9</v>
      </c>
    </row>
    <row r="8396" spans="1:2" x14ac:dyDescent="0.4">
      <c r="A8396" s="32">
        <v>29644</v>
      </c>
      <c r="B8396" s="33">
        <v>5.9</v>
      </c>
    </row>
    <row r="8397" spans="1:2" x14ac:dyDescent="0.4">
      <c r="A8397" s="32">
        <v>11128</v>
      </c>
      <c r="B8397" s="33">
        <v>9.1999999999999993</v>
      </c>
    </row>
    <row r="8398" spans="1:2" x14ac:dyDescent="0.4">
      <c r="A8398" s="32">
        <v>27226</v>
      </c>
      <c r="B8398" s="33">
        <v>13</v>
      </c>
    </row>
    <row r="8399" spans="1:2" x14ac:dyDescent="0.4">
      <c r="A8399" s="32">
        <v>27229</v>
      </c>
      <c r="B8399" s="33">
        <v>13</v>
      </c>
    </row>
    <row r="8400" spans="1:2" x14ac:dyDescent="0.4">
      <c r="A8400" s="32">
        <v>27443</v>
      </c>
      <c r="B8400" s="33">
        <v>5</v>
      </c>
    </row>
    <row r="8401" spans="1:2" x14ac:dyDescent="0.4">
      <c r="A8401" s="32">
        <v>10579</v>
      </c>
      <c r="B8401" s="33">
        <v>10.8</v>
      </c>
    </row>
    <row r="8402" spans="1:2" x14ac:dyDescent="0.4">
      <c r="A8402" s="32">
        <v>10578</v>
      </c>
      <c r="B8402" s="33">
        <v>10.8</v>
      </c>
    </row>
    <row r="8403" spans="1:2" x14ac:dyDescent="0.4">
      <c r="A8403" s="32">
        <v>31552</v>
      </c>
      <c r="B8403" s="33">
        <v>8.1999999999999993</v>
      </c>
    </row>
    <row r="8404" spans="1:2" x14ac:dyDescent="0.4">
      <c r="A8404" s="32">
        <v>12887</v>
      </c>
      <c r="B8404" s="33">
        <v>14.6</v>
      </c>
    </row>
    <row r="8405" spans="1:2" x14ac:dyDescent="0.4">
      <c r="A8405" s="32">
        <v>27414</v>
      </c>
      <c r="B8405" s="33">
        <v>1.2</v>
      </c>
    </row>
    <row r="8406" spans="1:2" x14ac:dyDescent="0.4">
      <c r="A8406" s="32">
        <v>10581</v>
      </c>
      <c r="B8406" s="33">
        <v>10.8</v>
      </c>
    </row>
    <row r="8407" spans="1:2" x14ac:dyDescent="0.4">
      <c r="A8407" s="32">
        <v>27391</v>
      </c>
      <c r="B8407" s="33">
        <v>4.9000000000000004</v>
      </c>
    </row>
    <row r="8408" spans="1:2" x14ac:dyDescent="0.4">
      <c r="A8408" s="32">
        <v>27413</v>
      </c>
      <c r="B8408" s="33">
        <v>1.4</v>
      </c>
    </row>
    <row r="8409" spans="1:2" x14ac:dyDescent="0.4">
      <c r="A8409" s="32">
        <v>27412</v>
      </c>
      <c r="B8409" s="33">
        <v>1.4</v>
      </c>
    </row>
    <row r="8410" spans="1:2" x14ac:dyDescent="0.4">
      <c r="A8410" s="32">
        <v>28621</v>
      </c>
      <c r="B8410" s="33">
        <v>15.9</v>
      </c>
    </row>
    <row r="8411" spans="1:2" x14ac:dyDescent="0.4">
      <c r="A8411" s="32">
        <v>27227</v>
      </c>
      <c r="B8411" s="33">
        <v>12.8</v>
      </c>
    </row>
    <row r="8412" spans="1:2" x14ac:dyDescent="0.4">
      <c r="A8412" s="32">
        <v>17732</v>
      </c>
      <c r="B8412" s="33">
        <v>2.9</v>
      </c>
    </row>
    <row r="8413" spans="1:2" x14ac:dyDescent="0.4">
      <c r="A8413" s="32">
        <v>28693</v>
      </c>
      <c r="B8413" s="33">
        <v>4.8</v>
      </c>
    </row>
    <row r="8414" spans="1:2" x14ac:dyDescent="0.4">
      <c r="A8414" s="32">
        <v>10580</v>
      </c>
      <c r="B8414" s="33">
        <v>12.2</v>
      </c>
    </row>
    <row r="8415" spans="1:2" x14ac:dyDescent="0.4">
      <c r="A8415" s="32">
        <v>27444</v>
      </c>
      <c r="B8415" s="33">
        <v>6.8</v>
      </c>
    </row>
    <row r="8416" spans="1:2" x14ac:dyDescent="0.4">
      <c r="A8416" s="32">
        <v>27873</v>
      </c>
      <c r="B8416" s="33">
        <v>1.8</v>
      </c>
    </row>
    <row r="8417" spans="1:2" x14ac:dyDescent="0.4">
      <c r="A8417" s="32">
        <v>29053</v>
      </c>
      <c r="B8417" s="33">
        <v>1.8</v>
      </c>
    </row>
    <row r="8418" spans="1:2" x14ac:dyDescent="0.4">
      <c r="A8418" s="32">
        <v>16625</v>
      </c>
      <c r="B8418" s="33">
        <v>1.5</v>
      </c>
    </row>
    <row r="8419" spans="1:2" x14ac:dyDescent="0.4">
      <c r="A8419" s="32">
        <v>31395</v>
      </c>
      <c r="B8419" s="33">
        <v>0</v>
      </c>
    </row>
    <row r="8420" spans="1:2" x14ac:dyDescent="0.4">
      <c r="A8420" s="32">
        <v>14758</v>
      </c>
      <c r="B8420" s="33">
        <v>10.9</v>
      </c>
    </row>
    <row r="8421" spans="1:2" x14ac:dyDescent="0.4">
      <c r="A8421" s="32">
        <v>14759</v>
      </c>
      <c r="B8421" s="33">
        <v>3.2</v>
      </c>
    </row>
    <row r="8422" spans="1:2" x14ac:dyDescent="0.4">
      <c r="A8422" s="32">
        <v>28029</v>
      </c>
      <c r="B8422" s="33">
        <v>1.6</v>
      </c>
    </row>
    <row r="8423" spans="1:2" x14ac:dyDescent="0.4">
      <c r="A8423" s="32">
        <v>17733</v>
      </c>
      <c r="B8423" s="33">
        <v>3</v>
      </c>
    </row>
    <row r="8424" spans="1:2" x14ac:dyDescent="0.4">
      <c r="A8424" s="32">
        <v>27142</v>
      </c>
      <c r="B8424" s="33">
        <v>9.9</v>
      </c>
    </row>
    <row r="8425" spans="1:2" x14ac:dyDescent="0.4">
      <c r="A8425" s="32">
        <v>29818</v>
      </c>
      <c r="B8425" s="33">
        <v>9.9</v>
      </c>
    </row>
    <row r="8426" spans="1:2" x14ac:dyDescent="0.4">
      <c r="A8426" s="32">
        <v>27141</v>
      </c>
      <c r="B8426" s="33">
        <v>9.9</v>
      </c>
    </row>
    <row r="8427" spans="1:2" x14ac:dyDescent="0.4">
      <c r="A8427" s="32">
        <v>29817</v>
      </c>
      <c r="B8427" s="33">
        <v>9.9</v>
      </c>
    </row>
    <row r="8428" spans="1:2" x14ac:dyDescent="0.4">
      <c r="A8428" s="32">
        <v>27143</v>
      </c>
      <c r="B8428" s="33">
        <v>9.9</v>
      </c>
    </row>
    <row r="8429" spans="1:2" x14ac:dyDescent="0.4">
      <c r="A8429" s="32">
        <v>27491</v>
      </c>
      <c r="B8429" s="33">
        <v>6.2</v>
      </c>
    </row>
    <row r="8430" spans="1:2" x14ac:dyDescent="0.4">
      <c r="A8430" s="32">
        <v>32243</v>
      </c>
      <c r="B8430" s="33">
        <v>7.2</v>
      </c>
    </row>
    <row r="8431" spans="1:2" x14ac:dyDescent="0.4">
      <c r="A8431" s="32">
        <v>31555</v>
      </c>
      <c r="B8431" s="33">
        <v>13.2</v>
      </c>
    </row>
    <row r="8432" spans="1:2" x14ac:dyDescent="0.4">
      <c r="A8432" s="32">
        <v>12436</v>
      </c>
      <c r="B8432" s="33">
        <v>13.2</v>
      </c>
    </row>
    <row r="8433" spans="1:2" x14ac:dyDescent="0.4">
      <c r="A8433" s="32">
        <v>10995</v>
      </c>
      <c r="B8433" s="33">
        <v>9.6</v>
      </c>
    </row>
    <row r="8434" spans="1:2" x14ac:dyDescent="0.4">
      <c r="A8434" s="32">
        <v>29470</v>
      </c>
      <c r="B8434" s="33">
        <v>11.4</v>
      </c>
    </row>
    <row r="8435" spans="1:2" x14ac:dyDescent="0.4">
      <c r="A8435" s="32">
        <v>27678</v>
      </c>
      <c r="B8435" s="33">
        <v>21.9</v>
      </c>
    </row>
    <row r="8436" spans="1:2" x14ac:dyDescent="0.4">
      <c r="A8436" s="32">
        <v>28408</v>
      </c>
      <c r="B8436" s="33">
        <v>11.2</v>
      </c>
    </row>
    <row r="8437" spans="1:2" x14ac:dyDescent="0.4">
      <c r="A8437" s="32">
        <v>11134</v>
      </c>
      <c r="B8437" s="33">
        <v>9.5</v>
      </c>
    </row>
    <row r="8438" spans="1:2" x14ac:dyDescent="0.4">
      <c r="A8438" s="32">
        <v>18209</v>
      </c>
      <c r="B8438" s="33">
        <v>5.4</v>
      </c>
    </row>
    <row r="8439" spans="1:2" x14ac:dyDescent="0.4">
      <c r="A8439" s="32">
        <v>29471</v>
      </c>
      <c r="B8439" s="33">
        <v>9.8000000000000007</v>
      </c>
    </row>
    <row r="8440" spans="1:2" x14ac:dyDescent="0.4">
      <c r="A8440" s="32">
        <v>29473</v>
      </c>
      <c r="B8440" s="33">
        <v>14</v>
      </c>
    </row>
    <row r="8441" spans="1:2" x14ac:dyDescent="0.4">
      <c r="A8441" s="32">
        <v>28021</v>
      </c>
      <c r="B8441" s="33">
        <v>2.5</v>
      </c>
    </row>
    <row r="8442" spans="1:2" x14ac:dyDescent="0.4">
      <c r="A8442" s="32">
        <v>31673</v>
      </c>
      <c r="B8442" s="33">
        <v>8</v>
      </c>
    </row>
    <row r="8443" spans="1:2" x14ac:dyDescent="0.4">
      <c r="A8443" s="32">
        <v>29355</v>
      </c>
      <c r="B8443" s="33">
        <v>8.6</v>
      </c>
    </row>
    <row r="8444" spans="1:2" x14ac:dyDescent="0.4">
      <c r="A8444" s="32">
        <v>18214</v>
      </c>
      <c r="B8444" s="33">
        <v>11.2</v>
      </c>
    </row>
    <row r="8445" spans="1:2" x14ac:dyDescent="0.4">
      <c r="A8445" s="32">
        <v>27548</v>
      </c>
      <c r="B8445" s="33">
        <v>15.5</v>
      </c>
    </row>
    <row r="8446" spans="1:2" x14ac:dyDescent="0.4">
      <c r="A8446" s="32">
        <v>27135</v>
      </c>
      <c r="B8446" s="33">
        <v>13</v>
      </c>
    </row>
    <row r="8447" spans="1:2" x14ac:dyDescent="0.4">
      <c r="A8447" s="32">
        <v>29478</v>
      </c>
      <c r="B8447" s="33">
        <v>0</v>
      </c>
    </row>
    <row r="8448" spans="1:2" x14ac:dyDescent="0.4">
      <c r="A8448" s="32">
        <v>29479</v>
      </c>
      <c r="B8448" s="33">
        <v>0</v>
      </c>
    </row>
    <row r="8449" spans="1:2" x14ac:dyDescent="0.4">
      <c r="A8449" s="32">
        <v>28598</v>
      </c>
      <c r="B8449" s="33">
        <v>9.8000000000000007</v>
      </c>
    </row>
    <row r="8450" spans="1:2" x14ac:dyDescent="0.4">
      <c r="A8450" s="32">
        <v>16607</v>
      </c>
      <c r="B8450" s="33">
        <v>5.8</v>
      </c>
    </row>
    <row r="8451" spans="1:2" x14ac:dyDescent="0.4">
      <c r="A8451" s="32">
        <v>16606</v>
      </c>
      <c r="B8451" s="33">
        <v>11.9</v>
      </c>
    </row>
    <row r="8452" spans="1:2" x14ac:dyDescent="0.4">
      <c r="A8452" s="32">
        <v>15977</v>
      </c>
      <c r="B8452" s="33">
        <v>10.6</v>
      </c>
    </row>
    <row r="8453" spans="1:2" x14ac:dyDescent="0.4">
      <c r="A8453" s="32">
        <v>29633</v>
      </c>
      <c r="B8453" s="33">
        <v>10.5</v>
      </c>
    </row>
    <row r="8454" spans="1:2" x14ac:dyDescent="0.4">
      <c r="A8454" s="32">
        <v>28599</v>
      </c>
      <c r="B8454" s="33">
        <v>9.8000000000000007</v>
      </c>
    </row>
    <row r="8455" spans="1:2" x14ac:dyDescent="0.4">
      <c r="A8455" s="32">
        <v>15976</v>
      </c>
      <c r="B8455" s="33">
        <v>16.5</v>
      </c>
    </row>
    <row r="8456" spans="1:2" x14ac:dyDescent="0.4">
      <c r="A8456" s="32">
        <v>15975</v>
      </c>
      <c r="B8456" s="33">
        <v>10.6</v>
      </c>
    </row>
    <row r="8457" spans="1:2" x14ac:dyDescent="0.4">
      <c r="A8457" s="32">
        <v>28597</v>
      </c>
      <c r="B8457" s="33">
        <v>10.5</v>
      </c>
    </row>
    <row r="8458" spans="1:2" x14ac:dyDescent="0.4">
      <c r="A8458" s="32">
        <v>14760</v>
      </c>
      <c r="B8458" s="33">
        <v>2.9</v>
      </c>
    </row>
    <row r="8459" spans="1:2" x14ac:dyDescent="0.4">
      <c r="A8459" s="32">
        <v>30618</v>
      </c>
      <c r="B8459" s="33">
        <v>4.8</v>
      </c>
    </row>
    <row r="8460" spans="1:2" x14ac:dyDescent="0.4">
      <c r="A8460" s="32">
        <v>18455</v>
      </c>
      <c r="B8460" s="33">
        <v>4.5</v>
      </c>
    </row>
    <row r="8461" spans="1:2" x14ac:dyDescent="0.4">
      <c r="A8461" s="32">
        <v>27302</v>
      </c>
      <c r="B8461" s="33">
        <v>4.5</v>
      </c>
    </row>
    <row r="8462" spans="1:2" x14ac:dyDescent="0.4">
      <c r="A8462" s="32">
        <v>12227</v>
      </c>
      <c r="B8462" s="33">
        <v>7.3</v>
      </c>
    </row>
    <row r="8463" spans="1:2" x14ac:dyDescent="0.4">
      <c r="A8463" s="32">
        <v>31877</v>
      </c>
      <c r="B8463" s="33">
        <v>5.3</v>
      </c>
    </row>
    <row r="8464" spans="1:2" x14ac:dyDescent="0.4">
      <c r="A8464" s="32">
        <v>22603</v>
      </c>
      <c r="B8464" s="33">
        <v>8.5</v>
      </c>
    </row>
    <row r="8465" spans="1:2" x14ac:dyDescent="0.4">
      <c r="A8465" s="32">
        <v>32158</v>
      </c>
      <c r="B8465" s="33">
        <v>10.199999999999999</v>
      </c>
    </row>
    <row r="8466" spans="1:2" x14ac:dyDescent="0.4">
      <c r="A8466" s="32">
        <v>29474</v>
      </c>
      <c r="B8466" s="33">
        <v>14</v>
      </c>
    </row>
    <row r="8467" spans="1:2" x14ac:dyDescent="0.4">
      <c r="A8467" s="32">
        <v>29472</v>
      </c>
      <c r="B8467" s="33">
        <v>11.4</v>
      </c>
    </row>
    <row r="8468" spans="1:2" x14ac:dyDescent="0.4">
      <c r="A8468" s="32">
        <v>31632</v>
      </c>
      <c r="B8468" s="33">
        <v>3</v>
      </c>
    </row>
    <row r="8469" spans="1:2" x14ac:dyDescent="0.4">
      <c r="A8469" s="32">
        <v>10967</v>
      </c>
      <c r="B8469" s="33">
        <v>6.1</v>
      </c>
    </row>
    <row r="8470" spans="1:2" x14ac:dyDescent="0.4">
      <c r="A8470" s="32">
        <v>10969</v>
      </c>
      <c r="B8470" s="33">
        <v>6.3</v>
      </c>
    </row>
    <row r="8471" spans="1:2" x14ac:dyDescent="0.4">
      <c r="A8471" s="32">
        <v>10968</v>
      </c>
      <c r="B8471" s="33">
        <v>6</v>
      </c>
    </row>
    <row r="8472" spans="1:2" x14ac:dyDescent="0.4">
      <c r="A8472" s="32">
        <v>10976</v>
      </c>
      <c r="B8472" s="33">
        <v>4.2</v>
      </c>
    </row>
    <row r="8473" spans="1:2" x14ac:dyDescent="0.4">
      <c r="A8473" s="32">
        <v>10974</v>
      </c>
      <c r="B8473" s="33">
        <v>4.2</v>
      </c>
    </row>
    <row r="8474" spans="1:2" x14ac:dyDescent="0.4">
      <c r="A8474" s="32">
        <v>10975</v>
      </c>
      <c r="B8474" s="33">
        <v>5</v>
      </c>
    </row>
    <row r="8475" spans="1:2" x14ac:dyDescent="0.4">
      <c r="A8475" s="32">
        <v>10965</v>
      </c>
      <c r="B8475" s="33">
        <v>6.3</v>
      </c>
    </row>
    <row r="8476" spans="1:2" x14ac:dyDescent="0.4">
      <c r="A8476" s="32">
        <v>10966</v>
      </c>
      <c r="B8476" s="33">
        <v>4.5999999999999996</v>
      </c>
    </row>
    <row r="8477" spans="1:2" x14ac:dyDescent="0.4">
      <c r="A8477" s="32">
        <v>10970</v>
      </c>
      <c r="B8477" s="33">
        <v>9.3000000000000007</v>
      </c>
    </row>
    <row r="8478" spans="1:2" x14ac:dyDescent="0.4">
      <c r="A8478" s="32">
        <v>30153</v>
      </c>
      <c r="B8478" s="33">
        <v>15.2</v>
      </c>
    </row>
    <row r="8479" spans="1:2" x14ac:dyDescent="0.4">
      <c r="A8479" s="32">
        <v>28991</v>
      </c>
      <c r="B8479" s="33">
        <v>6.8</v>
      </c>
    </row>
    <row r="8480" spans="1:2" x14ac:dyDescent="0.4">
      <c r="A8480" s="32">
        <v>11132</v>
      </c>
      <c r="B8480" s="33">
        <v>7.8</v>
      </c>
    </row>
    <row r="8481" spans="1:2" x14ac:dyDescent="0.4">
      <c r="A8481" s="32">
        <v>28473</v>
      </c>
      <c r="B8481" s="33">
        <v>5.2</v>
      </c>
    </row>
    <row r="8482" spans="1:2" x14ac:dyDescent="0.4">
      <c r="A8482" s="32">
        <v>28472</v>
      </c>
      <c r="B8482" s="33">
        <v>3.5</v>
      </c>
    </row>
    <row r="8483" spans="1:2" x14ac:dyDescent="0.4">
      <c r="A8483" s="32">
        <v>28474</v>
      </c>
      <c r="B8483" s="33">
        <v>5.8</v>
      </c>
    </row>
    <row r="8484" spans="1:2" x14ac:dyDescent="0.4">
      <c r="A8484" s="32">
        <v>28054</v>
      </c>
      <c r="B8484" s="33">
        <v>3.5</v>
      </c>
    </row>
    <row r="8485" spans="1:2" x14ac:dyDescent="0.4">
      <c r="A8485" s="32">
        <v>12773</v>
      </c>
      <c r="B8485" s="33">
        <v>4</v>
      </c>
    </row>
    <row r="8486" spans="1:2" x14ac:dyDescent="0.4">
      <c r="A8486" s="32">
        <v>15882</v>
      </c>
      <c r="B8486" s="33">
        <v>3.3</v>
      </c>
    </row>
    <row r="8487" spans="1:2" x14ac:dyDescent="0.4">
      <c r="A8487" s="32">
        <v>12771</v>
      </c>
      <c r="B8487" s="33">
        <v>3.9</v>
      </c>
    </row>
    <row r="8488" spans="1:2" x14ac:dyDescent="0.4">
      <c r="A8488" s="32">
        <v>29403</v>
      </c>
      <c r="B8488" s="33">
        <v>4.9000000000000004</v>
      </c>
    </row>
    <row r="8489" spans="1:2" x14ac:dyDescent="0.4">
      <c r="A8489" s="32">
        <v>29575</v>
      </c>
      <c r="B8489" s="33">
        <v>0</v>
      </c>
    </row>
    <row r="8490" spans="1:2" x14ac:dyDescent="0.4">
      <c r="A8490" s="32">
        <v>12840</v>
      </c>
      <c r="B8490" s="33">
        <v>13</v>
      </c>
    </row>
    <row r="8491" spans="1:2" x14ac:dyDescent="0.4">
      <c r="A8491" s="32">
        <v>22331</v>
      </c>
      <c r="B8491" s="33">
        <v>20.9</v>
      </c>
    </row>
    <row r="8492" spans="1:2" x14ac:dyDescent="0.4">
      <c r="A8492" s="32">
        <v>22332</v>
      </c>
      <c r="B8492" s="33">
        <v>8.1999999999999993</v>
      </c>
    </row>
    <row r="8493" spans="1:2" x14ac:dyDescent="0.4">
      <c r="A8493" s="32">
        <v>22333</v>
      </c>
      <c r="B8493" s="33">
        <v>10.3</v>
      </c>
    </row>
    <row r="8494" spans="1:2" x14ac:dyDescent="0.4">
      <c r="A8494" s="32">
        <v>22334</v>
      </c>
      <c r="B8494" s="33">
        <v>5.8</v>
      </c>
    </row>
    <row r="8495" spans="1:2" x14ac:dyDescent="0.4">
      <c r="A8495" s="32">
        <v>22335</v>
      </c>
      <c r="B8495" s="33">
        <v>7</v>
      </c>
    </row>
    <row r="8496" spans="1:2" x14ac:dyDescent="0.4">
      <c r="A8496" s="32">
        <v>22336</v>
      </c>
      <c r="B8496" s="33">
        <v>4.5999999999999996</v>
      </c>
    </row>
    <row r="8497" spans="1:2" x14ac:dyDescent="0.4">
      <c r="A8497" s="32">
        <v>22337</v>
      </c>
      <c r="B8497" s="33">
        <v>16.5</v>
      </c>
    </row>
    <row r="8498" spans="1:2" x14ac:dyDescent="0.4">
      <c r="A8498" s="32">
        <v>22338</v>
      </c>
      <c r="B8498" s="33">
        <v>6.6</v>
      </c>
    </row>
    <row r="8499" spans="1:2" x14ac:dyDescent="0.4">
      <c r="A8499" s="32">
        <v>2018449</v>
      </c>
      <c r="B8499" s="33">
        <v>3</v>
      </c>
    </row>
    <row r="8500" spans="1:2" x14ac:dyDescent="0.4">
      <c r="A8500" s="32">
        <v>2023571</v>
      </c>
      <c r="B8500" s="33">
        <v>6.9</v>
      </c>
    </row>
    <row r="8501" spans="1:2" x14ac:dyDescent="0.4">
      <c r="A8501" s="32">
        <v>18168</v>
      </c>
      <c r="B8501" s="33">
        <v>4.5</v>
      </c>
    </row>
    <row r="8502" spans="1:2" x14ac:dyDescent="0.4">
      <c r="A8502" s="32">
        <v>32159</v>
      </c>
      <c r="B8502" s="33">
        <v>0</v>
      </c>
    </row>
    <row r="8503" spans="1:2" x14ac:dyDescent="0.4">
      <c r="A8503" s="32">
        <v>29025</v>
      </c>
      <c r="B8503" s="33">
        <v>8.9</v>
      </c>
    </row>
    <row r="8504" spans="1:2" x14ac:dyDescent="0.4">
      <c r="A8504" s="32">
        <v>16651</v>
      </c>
      <c r="B8504" s="33">
        <v>16</v>
      </c>
    </row>
    <row r="8505" spans="1:2" x14ac:dyDescent="0.4">
      <c r="A8505" s="32">
        <v>10882</v>
      </c>
      <c r="B8505" s="33">
        <v>14.9</v>
      </c>
    </row>
    <row r="8506" spans="1:2" x14ac:dyDescent="0.4">
      <c r="A8506" s="32">
        <v>31746</v>
      </c>
      <c r="B8506" s="33">
        <v>9.9</v>
      </c>
    </row>
    <row r="8507" spans="1:2" x14ac:dyDescent="0.4">
      <c r="A8507" s="32">
        <v>32323</v>
      </c>
      <c r="B8507" s="33">
        <v>4</v>
      </c>
    </row>
    <row r="8508" spans="1:2" x14ac:dyDescent="0.4">
      <c r="A8508" s="32">
        <v>32322</v>
      </c>
      <c r="B8508" s="33">
        <v>4</v>
      </c>
    </row>
    <row r="8509" spans="1:2" x14ac:dyDescent="0.4">
      <c r="A8509" s="32">
        <v>32321</v>
      </c>
      <c r="B8509" s="33">
        <v>4</v>
      </c>
    </row>
    <row r="8510" spans="1:2" x14ac:dyDescent="0.4">
      <c r="A8510" s="32">
        <v>32558</v>
      </c>
      <c r="B8510" s="33">
        <v>3.5</v>
      </c>
    </row>
    <row r="8511" spans="1:2" x14ac:dyDescent="0.4">
      <c r="A8511" s="32">
        <v>32557</v>
      </c>
      <c r="B8511" s="33">
        <v>0</v>
      </c>
    </row>
    <row r="8512" spans="1:2" x14ac:dyDescent="0.4">
      <c r="A8512" s="32">
        <v>32324</v>
      </c>
      <c r="B8512" s="33">
        <v>3.5</v>
      </c>
    </row>
    <row r="8513" spans="1:2" x14ac:dyDescent="0.4">
      <c r="A8513" s="32">
        <v>28824</v>
      </c>
      <c r="B8513" s="33">
        <v>1.4</v>
      </c>
    </row>
    <row r="8514" spans="1:2" x14ac:dyDescent="0.4">
      <c r="A8514" s="32">
        <v>31283</v>
      </c>
      <c r="B8514" s="33">
        <v>7.9</v>
      </c>
    </row>
    <row r="8515" spans="1:2" x14ac:dyDescent="0.4">
      <c r="A8515" s="32">
        <v>29272</v>
      </c>
      <c r="B8515" s="33">
        <v>8.1999999999999993</v>
      </c>
    </row>
    <row r="8516" spans="1:2" x14ac:dyDescent="0.4">
      <c r="A8516" s="32">
        <v>10589</v>
      </c>
      <c r="B8516" s="33">
        <v>0.6</v>
      </c>
    </row>
    <row r="8517" spans="1:2" x14ac:dyDescent="0.4">
      <c r="A8517" s="32">
        <v>10590</v>
      </c>
      <c r="B8517" s="33">
        <v>0.6</v>
      </c>
    </row>
    <row r="8518" spans="1:2" x14ac:dyDescent="0.4">
      <c r="A8518" s="32">
        <v>10773</v>
      </c>
      <c r="B8518" s="33">
        <v>2.5</v>
      </c>
    </row>
    <row r="8519" spans="1:2" x14ac:dyDescent="0.4">
      <c r="A8519" s="32">
        <v>10772</v>
      </c>
      <c r="B8519" s="33">
        <v>2.5</v>
      </c>
    </row>
    <row r="8520" spans="1:2" x14ac:dyDescent="0.4">
      <c r="A8520" s="32">
        <v>16186</v>
      </c>
      <c r="B8520" s="33">
        <v>18.899999999999999</v>
      </c>
    </row>
    <row r="8521" spans="1:2" x14ac:dyDescent="0.4">
      <c r="A8521" s="32">
        <v>28238</v>
      </c>
      <c r="B8521" s="33">
        <v>6.5</v>
      </c>
    </row>
    <row r="8522" spans="1:2" x14ac:dyDescent="0.4">
      <c r="A8522" s="32">
        <v>28562</v>
      </c>
      <c r="B8522" s="33">
        <v>32.9</v>
      </c>
    </row>
    <row r="8523" spans="1:2" x14ac:dyDescent="0.4">
      <c r="A8523" s="32">
        <v>28563</v>
      </c>
      <c r="B8523" s="33">
        <v>49</v>
      </c>
    </row>
    <row r="8524" spans="1:2" x14ac:dyDescent="0.4">
      <c r="A8524" s="32">
        <v>27275</v>
      </c>
      <c r="B8524" s="33">
        <v>84.9</v>
      </c>
    </row>
    <row r="8525" spans="1:2" x14ac:dyDescent="0.4">
      <c r="A8525" s="32">
        <v>15480</v>
      </c>
      <c r="B8525" s="33">
        <v>44.9</v>
      </c>
    </row>
    <row r="8526" spans="1:2" x14ac:dyDescent="0.4">
      <c r="A8526" s="32">
        <v>28886</v>
      </c>
      <c r="B8526" s="33">
        <v>43.9</v>
      </c>
    </row>
    <row r="8527" spans="1:2" x14ac:dyDescent="0.4">
      <c r="A8527" s="32">
        <v>28885</v>
      </c>
      <c r="B8527" s="33">
        <v>48.9</v>
      </c>
    </row>
    <row r="8528" spans="1:2" x14ac:dyDescent="0.4">
      <c r="A8528" s="32">
        <v>27276</v>
      </c>
      <c r="B8528" s="33">
        <v>59.9</v>
      </c>
    </row>
    <row r="8529" spans="1:2" x14ac:dyDescent="0.4">
      <c r="A8529" s="32">
        <v>29839</v>
      </c>
      <c r="B8529" s="33">
        <v>124.9</v>
      </c>
    </row>
    <row r="8530" spans="1:2" x14ac:dyDescent="0.4">
      <c r="A8530" s="32">
        <v>27277</v>
      </c>
      <c r="B8530" s="33">
        <v>82</v>
      </c>
    </row>
    <row r="8531" spans="1:2" x14ac:dyDescent="0.4">
      <c r="A8531" s="32">
        <v>27278</v>
      </c>
      <c r="B8531" s="33">
        <v>119.9</v>
      </c>
    </row>
    <row r="8532" spans="1:2" x14ac:dyDescent="0.4">
      <c r="A8532" s="32">
        <v>15483</v>
      </c>
      <c r="B8532" s="33">
        <v>25.9</v>
      </c>
    </row>
    <row r="8533" spans="1:2" x14ac:dyDescent="0.4">
      <c r="A8533" s="32">
        <v>31518</v>
      </c>
      <c r="B8533" s="33">
        <v>34.9</v>
      </c>
    </row>
    <row r="8534" spans="1:2" x14ac:dyDescent="0.4">
      <c r="A8534" s="32">
        <v>31520</v>
      </c>
      <c r="B8534" s="33">
        <v>54.9</v>
      </c>
    </row>
    <row r="8535" spans="1:2" x14ac:dyDescent="0.4">
      <c r="A8535" s="32">
        <v>29056</v>
      </c>
      <c r="B8535" s="33">
        <v>30.2</v>
      </c>
    </row>
    <row r="8536" spans="1:2" x14ac:dyDescent="0.4">
      <c r="A8536" s="32">
        <v>13827</v>
      </c>
      <c r="B8536" s="33">
        <v>16.2</v>
      </c>
    </row>
    <row r="8537" spans="1:2" x14ac:dyDescent="0.4">
      <c r="A8537" s="32">
        <v>13829</v>
      </c>
      <c r="B8537" s="33">
        <v>13.9</v>
      </c>
    </row>
    <row r="8538" spans="1:2" x14ac:dyDescent="0.4">
      <c r="A8538" s="32">
        <v>13839</v>
      </c>
      <c r="B8538" s="33">
        <v>16.600000000000001</v>
      </c>
    </row>
    <row r="8539" spans="1:2" x14ac:dyDescent="0.4">
      <c r="A8539" s="32">
        <v>13831</v>
      </c>
      <c r="B8539" s="33">
        <v>16.600000000000001</v>
      </c>
    </row>
    <row r="8540" spans="1:2" x14ac:dyDescent="0.4">
      <c r="A8540" s="32">
        <v>13823</v>
      </c>
      <c r="B8540" s="33">
        <v>17</v>
      </c>
    </row>
    <row r="8541" spans="1:2" x14ac:dyDescent="0.4">
      <c r="A8541" s="32">
        <v>17867</v>
      </c>
      <c r="B8541" s="33">
        <v>17.899999999999999</v>
      </c>
    </row>
    <row r="8542" spans="1:2" x14ac:dyDescent="0.4">
      <c r="A8542" s="32">
        <v>29055</v>
      </c>
      <c r="B8542" s="33">
        <v>10.4</v>
      </c>
    </row>
    <row r="8543" spans="1:2" x14ac:dyDescent="0.4">
      <c r="A8543" s="32">
        <v>13837</v>
      </c>
      <c r="B8543" s="33">
        <v>10.199999999999999</v>
      </c>
    </row>
    <row r="8544" spans="1:2" x14ac:dyDescent="0.4">
      <c r="A8544" s="32">
        <v>13833</v>
      </c>
      <c r="B8544" s="33">
        <v>11.3</v>
      </c>
    </row>
    <row r="8545" spans="1:2" x14ac:dyDescent="0.4">
      <c r="A8545" s="32">
        <v>28526</v>
      </c>
      <c r="B8545" s="33">
        <v>10.4</v>
      </c>
    </row>
    <row r="8546" spans="1:2" x14ac:dyDescent="0.4">
      <c r="A8546" s="32">
        <v>13834</v>
      </c>
      <c r="B8546" s="33">
        <v>14.5</v>
      </c>
    </row>
    <row r="8547" spans="1:2" x14ac:dyDescent="0.4">
      <c r="A8547" s="32">
        <v>13826</v>
      </c>
      <c r="B8547" s="33">
        <v>14.9</v>
      </c>
    </row>
    <row r="8548" spans="1:2" x14ac:dyDescent="0.4">
      <c r="A8548" s="32">
        <v>13828</v>
      </c>
      <c r="B8548" s="33">
        <v>16.899999999999999</v>
      </c>
    </row>
    <row r="8549" spans="1:2" x14ac:dyDescent="0.4">
      <c r="A8549" s="32">
        <v>28527</v>
      </c>
      <c r="B8549" s="33">
        <v>14.9</v>
      </c>
    </row>
    <row r="8550" spans="1:2" x14ac:dyDescent="0.4">
      <c r="A8550" s="32">
        <v>13830</v>
      </c>
      <c r="B8550" s="33">
        <v>14.5</v>
      </c>
    </row>
    <row r="8551" spans="1:2" x14ac:dyDescent="0.4">
      <c r="A8551" s="32">
        <v>13822</v>
      </c>
      <c r="B8551" s="33">
        <v>14.9</v>
      </c>
    </row>
    <row r="8552" spans="1:2" x14ac:dyDescent="0.4">
      <c r="A8552" s="32">
        <v>31856</v>
      </c>
      <c r="B8552" s="33">
        <v>14.5</v>
      </c>
    </row>
    <row r="8553" spans="1:2" x14ac:dyDescent="0.4">
      <c r="A8553" s="32">
        <v>17493</v>
      </c>
      <c r="B8553" s="33">
        <v>17.5</v>
      </c>
    </row>
    <row r="8554" spans="1:2" x14ac:dyDescent="0.4">
      <c r="A8554" s="32">
        <v>13821</v>
      </c>
      <c r="B8554" s="33">
        <v>17</v>
      </c>
    </row>
    <row r="8555" spans="1:2" x14ac:dyDescent="0.4">
      <c r="A8555" s="32">
        <v>32309</v>
      </c>
      <c r="B8555" s="33">
        <v>17.600000000000001</v>
      </c>
    </row>
    <row r="8556" spans="1:2" x14ac:dyDescent="0.4">
      <c r="A8556" s="32">
        <v>15961</v>
      </c>
      <c r="B8556" s="33">
        <v>4</v>
      </c>
    </row>
    <row r="8557" spans="1:2" x14ac:dyDescent="0.4">
      <c r="A8557" s="32">
        <v>15970</v>
      </c>
      <c r="B8557" s="33">
        <v>9.4</v>
      </c>
    </row>
    <row r="8558" spans="1:2" x14ac:dyDescent="0.4">
      <c r="A8558" s="32">
        <v>16605</v>
      </c>
      <c r="B8558" s="33">
        <v>19.899999999999999</v>
      </c>
    </row>
    <row r="8559" spans="1:2" x14ac:dyDescent="0.4">
      <c r="A8559" s="32">
        <v>10370</v>
      </c>
      <c r="B8559" s="33">
        <v>20.7</v>
      </c>
    </row>
    <row r="8560" spans="1:2" x14ac:dyDescent="0.4">
      <c r="A8560" s="32">
        <v>29711</v>
      </c>
      <c r="B8560" s="33">
        <v>0.3</v>
      </c>
    </row>
    <row r="8561" spans="1:2" x14ac:dyDescent="0.4">
      <c r="A8561" s="32">
        <v>29709</v>
      </c>
      <c r="B8561" s="33">
        <v>0.3</v>
      </c>
    </row>
    <row r="8562" spans="1:2" x14ac:dyDescent="0.4">
      <c r="A8562" s="32">
        <v>10368</v>
      </c>
      <c r="B8562" s="33">
        <v>20.7</v>
      </c>
    </row>
    <row r="8563" spans="1:2" x14ac:dyDescent="0.4">
      <c r="A8563" s="32">
        <v>10367</v>
      </c>
      <c r="B8563" s="33">
        <v>20.7</v>
      </c>
    </row>
    <row r="8564" spans="1:2" x14ac:dyDescent="0.4">
      <c r="A8564" s="32">
        <v>15973</v>
      </c>
      <c r="B8564" s="33">
        <v>14.9</v>
      </c>
    </row>
    <row r="8565" spans="1:2" x14ac:dyDescent="0.4">
      <c r="A8565" s="32">
        <v>17866</v>
      </c>
      <c r="B8565" s="33">
        <v>1</v>
      </c>
    </row>
    <row r="8566" spans="1:2" x14ac:dyDescent="0.4">
      <c r="A8566" s="32">
        <v>10366</v>
      </c>
      <c r="B8566" s="33">
        <v>24.4</v>
      </c>
    </row>
    <row r="8567" spans="1:2" x14ac:dyDescent="0.4">
      <c r="A8567" s="32">
        <v>15974</v>
      </c>
      <c r="B8567" s="33">
        <v>20.9</v>
      </c>
    </row>
    <row r="8568" spans="1:2" x14ac:dyDescent="0.4">
      <c r="A8568" s="32">
        <v>15972</v>
      </c>
      <c r="B8568" s="33">
        <v>20.9</v>
      </c>
    </row>
    <row r="8569" spans="1:2" x14ac:dyDescent="0.4">
      <c r="A8569" s="32">
        <v>10365</v>
      </c>
      <c r="B8569" s="33">
        <v>20.6</v>
      </c>
    </row>
    <row r="8570" spans="1:2" x14ac:dyDescent="0.4">
      <c r="A8570" s="32">
        <v>29805</v>
      </c>
      <c r="B8570" s="33">
        <v>1</v>
      </c>
    </row>
    <row r="8571" spans="1:2" x14ac:dyDescent="0.4">
      <c r="A8571" s="32">
        <v>10363</v>
      </c>
      <c r="B8571" s="33">
        <v>20.8</v>
      </c>
    </row>
    <row r="8572" spans="1:2" x14ac:dyDescent="0.4">
      <c r="A8572" s="32">
        <v>15971</v>
      </c>
      <c r="B8572" s="33">
        <v>20.9</v>
      </c>
    </row>
    <row r="8573" spans="1:2" x14ac:dyDescent="0.4">
      <c r="A8573" s="32">
        <v>17882</v>
      </c>
      <c r="B8573" s="33">
        <v>1</v>
      </c>
    </row>
    <row r="8574" spans="1:2" x14ac:dyDescent="0.4">
      <c r="A8574" s="32">
        <v>28050</v>
      </c>
      <c r="B8574" s="33">
        <v>9.6</v>
      </c>
    </row>
    <row r="8575" spans="1:2" x14ac:dyDescent="0.4">
      <c r="A8575" s="32">
        <v>28049</v>
      </c>
      <c r="B8575" s="33">
        <v>8.5</v>
      </c>
    </row>
    <row r="8576" spans="1:2" x14ac:dyDescent="0.4">
      <c r="A8576" s="32">
        <v>10369</v>
      </c>
      <c r="B8576" s="33">
        <v>20.7</v>
      </c>
    </row>
    <row r="8577" spans="1:2" x14ac:dyDescent="0.4">
      <c r="A8577" s="32">
        <v>23448</v>
      </c>
      <c r="B8577" s="33">
        <v>1</v>
      </c>
    </row>
    <row r="8578" spans="1:2" x14ac:dyDescent="0.4">
      <c r="A8578" s="32">
        <v>23449</v>
      </c>
      <c r="B8578" s="33">
        <v>1.3</v>
      </c>
    </row>
    <row r="8579" spans="1:2" x14ac:dyDescent="0.4">
      <c r="A8579" s="32">
        <v>23450</v>
      </c>
      <c r="B8579" s="33">
        <v>1.2</v>
      </c>
    </row>
    <row r="8580" spans="1:2" x14ac:dyDescent="0.4">
      <c r="A8580" s="32">
        <v>23452</v>
      </c>
      <c r="B8580" s="33">
        <v>1.2</v>
      </c>
    </row>
    <row r="8581" spans="1:2" x14ac:dyDescent="0.4">
      <c r="A8581" s="32">
        <v>22746</v>
      </c>
      <c r="B8581" s="33">
        <v>1.2</v>
      </c>
    </row>
    <row r="8582" spans="1:2" x14ac:dyDescent="0.4">
      <c r="A8582" s="32">
        <v>23454</v>
      </c>
      <c r="B8582" s="33">
        <v>1.5</v>
      </c>
    </row>
    <row r="8583" spans="1:2" x14ac:dyDescent="0.4">
      <c r="A8583" s="32">
        <v>28078</v>
      </c>
      <c r="B8583" s="33">
        <v>7.9</v>
      </c>
    </row>
    <row r="8584" spans="1:2" x14ac:dyDescent="0.4">
      <c r="A8584" s="32">
        <v>31764</v>
      </c>
      <c r="B8584" s="33">
        <v>98.9</v>
      </c>
    </row>
    <row r="8585" spans="1:2" x14ac:dyDescent="0.4">
      <c r="A8585" s="32">
        <v>31761</v>
      </c>
      <c r="B8585" s="33">
        <v>98.9</v>
      </c>
    </row>
    <row r="8586" spans="1:2" x14ac:dyDescent="0.4">
      <c r="A8586" s="32">
        <v>31763</v>
      </c>
      <c r="B8586" s="33">
        <v>98.9</v>
      </c>
    </row>
    <row r="8587" spans="1:2" x14ac:dyDescent="0.4">
      <c r="A8587" s="32">
        <v>31758</v>
      </c>
      <c r="B8587" s="33">
        <v>79.900000000000006</v>
      </c>
    </row>
    <row r="8588" spans="1:2" x14ac:dyDescent="0.4">
      <c r="A8588" s="32">
        <v>31754</v>
      </c>
      <c r="B8588" s="33">
        <v>106.9</v>
      </c>
    </row>
    <row r="8589" spans="1:2" x14ac:dyDescent="0.4">
      <c r="A8589" s="32">
        <v>31760</v>
      </c>
      <c r="B8589" s="33">
        <v>112.9</v>
      </c>
    </row>
    <row r="8590" spans="1:2" x14ac:dyDescent="0.4">
      <c r="A8590" s="32">
        <v>31931</v>
      </c>
      <c r="B8590" s="33">
        <v>0</v>
      </c>
    </row>
    <row r="8591" spans="1:2" x14ac:dyDescent="0.4">
      <c r="A8591" s="32">
        <v>31757</v>
      </c>
      <c r="B8591" s="33">
        <v>102.9</v>
      </c>
    </row>
    <row r="8592" spans="1:2" x14ac:dyDescent="0.4">
      <c r="A8592" s="32">
        <v>31759</v>
      </c>
      <c r="B8592" s="33">
        <v>0</v>
      </c>
    </row>
    <row r="8593" spans="1:2" x14ac:dyDescent="0.4">
      <c r="A8593" s="32">
        <v>31755</v>
      </c>
      <c r="B8593" s="33">
        <v>106.9</v>
      </c>
    </row>
    <row r="8594" spans="1:2" x14ac:dyDescent="0.4">
      <c r="A8594" s="32">
        <v>31756</v>
      </c>
      <c r="B8594" s="33">
        <v>106.9</v>
      </c>
    </row>
    <row r="8595" spans="1:2" x14ac:dyDescent="0.4">
      <c r="A8595" s="32">
        <v>22921</v>
      </c>
      <c r="B8595" s="33">
        <v>180.5</v>
      </c>
    </row>
    <row r="8596" spans="1:2" x14ac:dyDescent="0.4">
      <c r="A8596" s="32">
        <v>22920</v>
      </c>
      <c r="B8596" s="33">
        <v>0</v>
      </c>
    </row>
    <row r="8597" spans="1:2" x14ac:dyDescent="0.4">
      <c r="A8597" s="32">
        <v>30087</v>
      </c>
      <c r="B8597" s="33">
        <v>126.9</v>
      </c>
    </row>
    <row r="8598" spans="1:2" x14ac:dyDescent="0.4">
      <c r="A8598" s="32">
        <v>30293</v>
      </c>
      <c r="B8598" s="33">
        <v>84.9</v>
      </c>
    </row>
    <row r="8599" spans="1:2" x14ac:dyDescent="0.4">
      <c r="A8599" s="32">
        <v>22917</v>
      </c>
      <c r="B8599" s="33">
        <v>170</v>
      </c>
    </row>
    <row r="8600" spans="1:2" x14ac:dyDescent="0.4">
      <c r="A8600" s="32">
        <v>30088</v>
      </c>
      <c r="B8600" s="33">
        <v>167.9</v>
      </c>
    </row>
    <row r="8601" spans="1:2" x14ac:dyDescent="0.4">
      <c r="A8601" s="32">
        <v>22922</v>
      </c>
      <c r="B8601" s="33">
        <v>168.9</v>
      </c>
    </row>
    <row r="8602" spans="1:2" x14ac:dyDescent="0.4">
      <c r="A8602" s="32">
        <v>30291</v>
      </c>
      <c r="B8602" s="33">
        <v>84.9</v>
      </c>
    </row>
    <row r="8603" spans="1:2" x14ac:dyDescent="0.4">
      <c r="A8603" s="32">
        <v>30292</v>
      </c>
      <c r="B8603" s="33">
        <v>84.9</v>
      </c>
    </row>
    <row r="8604" spans="1:2" x14ac:dyDescent="0.4">
      <c r="A8604" s="32">
        <v>30294</v>
      </c>
      <c r="B8604" s="33">
        <v>84.9</v>
      </c>
    </row>
    <row r="8605" spans="1:2" x14ac:dyDescent="0.4">
      <c r="A8605" s="32">
        <v>31436</v>
      </c>
      <c r="B8605" s="33">
        <v>4.2</v>
      </c>
    </row>
    <row r="8606" spans="1:2" x14ac:dyDescent="0.4">
      <c r="A8606" s="32">
        <v>31437</v>
      </c>
      <c r="B8606" s="33">
        <v>4.2</v>
      </c>
    </row>
    <row r="8607" spans="1:2" x14ac:dyDescent="0.4">
      <c r="A8607" s="32">
        <v>31341</v>
      </c>
      <c r="B8607" s="33">
        <v>9.9</v>
      </c>
    </row>
    <row r="8608" spans="1:2" x14ac:dyDescent="0.4">
      <c r="A8608" s="32">
        <v>31340</v>
      </c>
      <c r="B8608" s="33">
        <v>8.9</v>
      </c>
    </row>
    <row r="8609" spans="1:2" x14ac:dyDescent="0.4">
      <c r="A8609" s="32">
        <v>23368</v>
      </c>
      <c r="B8609" s="33">
        <v>34.5</v>
      </c>
    </row>
    <row r="8610" spans="1:2" x14ac:dyDescent="0.4">
      <c r="A8610" s="32">
        <v>23371</v>
      </c>
      <c r="B8610" s="33">
        <v>16.5</v>
      </c>
    </row>
    <row r="8611" spans="1:2" x14ac:dyDescent="0.4">
      <c r="A8611" s="32">
        <v>23369</v>
      </c>
      <c r="B8611" s="33">
        <v>34.5</v>
      </c>
    </row>
    <row r="8612" spans="1:2" x14ac:dyDescent="0.4">
      <c r="A8612" s="32">
        <v>23367</v>
      </c>
      <c r="B8612" s="33">
        <v>34.5</v>
      </c>
    </row>
    <row r="8613" spans="1:2" x14ac:dyDescent="0.4">
      <c r="A8613" s="32">
        <v>23370</v>
      </c>
      <c r="B8613" s="33">
        <v>36.9</v>
      </c>
    </row>
    <row r="8614" spans="1:2" x14ac:dyDescent="0.4">
      <c r="A8614" s="32">
        <v>23379</v>
      </c>
      <c r="B8614" s="33">
        <v>28</v>
      </c>
    </row>
    <row r="8615" spans="1:2" x14ac:dyDescent="0.4">
      <c r="A8615" s="32">
        <v>23353</v>
      </c>
      <c r="B8615" s="33">
        <v>30.2</v>
      </c>
    </row>
    <row r="8616" spans="1:2" x14ac:dyDescent="0.4">
      <c r="A8616" s="32">
        <v>23364</v>
      </c>
      <c r="B8616" s="33">
        <v>25.5</v>
      </c>
    </row>
    <row r="8617" spans="1:2" x14ac:dyDescent="0.4">
      <c r="A8617" s="32">
        <v>23366</v>
      </c>
      <c r="B8617" s="33">
        <v>25.5</v>
      </c>
    </row>
    <row r="8618" spans="1:2" x14ac:dyDescent="0.4">
      <c r="A8618" s="32">
        <v>23365</v>
      </c>
      <c r="B8618" s="33">
        <v>25.5</v>
      </c>
    </row>
    <row r="8619" spans="1:2" x14ac:dyDescent="0.4">
      <c r="A8619" s="32">
        <v>31762</v>
      </c>
      <c r="B8619" s="33">
        <v>98.9</v>
      </c>
    </row>
    <row r="8620" spans="1:2" x14ac:dyDescent="0.4">
      <c r="A8620" s="32">
        <v>13804</v>
      </c>
      <c r="B8620" s="33">
        <v>14</v>
      </c>
    </row>
    <row r="8621" spans="1:2" x14ac:dyDescent="0.4">
      <c r="A8621" s="32">
        <v>29103</v>
      </c>
      <c r="B8621" s="33">
        <v>14.5</v>
      </c>
    </row>
    <row r="8622" spans="1:2" x14ac:dyDescent="0.4">
      <c r="A8622" s="32">
        <v>32306</v>
      </c>
      <c r="B8622" s="33">
        <v>27.5</v>
      </c>
    </row>
    <row r="8623" spans="1:2" x14ac:dyDescent="0.4">
      <c r="A8623" s="32">
        <v>29057</v>
      </c>
      <c r="B8623" s="33">
        <v>15</v>
      </c>
    </row>
    <row r="8624" spans="1:2" x14ac:dyDescent="0.4">
      <c r="A8624" s="32">
        <v>13791</v>
      </c>
      <c r="B8624" s="33">
        <v>14.6</v>
      </c>
    </row>
    <row r="8625" spans="1:2" x14ac:dyDescent="0.4">
      <c r="A8625" s="32">
        <v>13798</v>
      </c>
      <c r="B8625" s="33">
        <v>15.3</v>
      </c>
    </row>
    <row r="8626" spans="1:2" x14ac:dyDescent="0.4">
      <c r="A8626" s="32">
        <v>29058</v>
      </c>
      <c r="B8626" s="33">
        <v>14.5</v>
      </c>
    </row>
    <row r="8627" spans="1:2" x14ac:dyDescent="0.4">
      <c r="A8627" s="32">
        <v>29059</v>
      </c>
      <c r="B8627" s="33">
        <v>15</v>
      </c>
    </row>
    <row r="8628" spans="1:2" x14ac:dyDescent="0.4">
      <c r="A8628" s="32">
        <v>13795</v>
      </c>
      <c r="B8628" s="33">
        <v>14.6</v>
      </c>
    </row>
    <row r="8629" spans="1:2" x14ac:dyDescent="0.4">
      <c r="A8629" s="32">
        <v>29060</v>
      </c>
      <c r="B8629" s="33">
        <v>16.899999999999999</v>
      </c>
    </row>
    <row r="8630" spans="1:2" x14ac:dyDescent="0.4">
      <c r="A8630" s="32">
        <v>13819</v>
      </c>
      <c r="B8630" s="33">
        <v>16.8</v>
      </c>
    </row>
    <row r="8631" spans="1:2" x14ac:dyDescent="0.4">
      <c r="A8631" s="32">
        <v>13815</v>
      </c>
      <c r="B8631" s="33">
        <v>16.899999999999999</v>
      </c>
    </row>
    <row r="8632" spans="1:2" x14ac:dyDescent="0.4">
      <c r="A8632" s="32">
        <v>13818</v>
      </c>
      <c r="B8632" s="33">
        <v>16.5</v>
      </c>
    </row>
    <row r="8633" spans="1:2" x14ac:dyDescent="0.4">
      <c r="A8633" s="32">
        <v>31548</v>
      </c>
      <c r="B8633" s="33">
        <v>7.5</v>
      </c>
    </row>
    <row r="8634" spans="1:2" x14ac:dyDescent="0.4">
      <c r="A8634" s="32">
        <v>32307</v>
      </c>
      <c r="B8634" s="33">
        <v>12.5</v>
      </c>
    </row>
    <row r="8635" spans="1:2" x14ac:dyDescent="0.4">
      <c r="A8635" s="32">
        <v>32308</v>
      </c>
      <c r="B8635" s="33">
        <v>12.5</v>
      </c>
    </row>
    <row r="8636" spans="1:2" x14ac:dyDescent="0.4">
      <c r="A8636" s="32">
        <v>30006</v>
      </c>
      <c r="B8636" s="33">
        <v>15.3</v>
      </c>
    </row>
    <row r="8637" spans="1:2" x14ac:dyDescent="0.4">
      <c r="A8637" s="32">
        <v>32304</v>
      </c>
      <c r="B8637" s="33">
        <v>27.5</v>
      </c>
    </row>
    <row r="8638" spans="1:2" x14ac:dyDescent="0.4">
      <c r="A8638" s="32">
        <v>23686</v>
      </c>
      <c r="B8638" s="33">
        <v>14.5</v>
      </c>
    </row>
    <row r="8639" spans="1:2" x14ac:dyDescent="0.4">
      <c r="A8639" s="32">
        <v>13803</v>
      </c>
      <c r="B8639" s="33">
        <v>14.5</v>
      </c>
    </row>
    <row r="8640" spans="1:2" x14ac:dyDescent="0.4">
      <c r="A8640" s="32">
        <v>27580</v>
      </c>
      <c r="B8640" s="33">
        <v>14</v>
      </c>
    </row>
    <row r="8641" spans="1:2" x14ac:dyDescent="0.4">
      <c r="A8641" s="32">
        <v>29062</v>
      </c>
      <c r="B8641" s="33">
        <v>27</v>
      </c>
    </row>
    <row r="8642" spans="1:2" x14ac:dyDescent="0.4">
      <c r="A8642" s="32">
        <v>28796</v>
      </c>
      <c r="B8642" s="33">
        <v>14.5</v>
      </c>
    </row>
    <row r="8643" spans="1:2" x14ac:dyDescent="0.4">
      <c r="A8643" s="32">
        <v>13794</v>
      </c>
      <c r="B8643" s="33">
        <v>15.3</v>
      </c>
    </row>
    <row r="8644" spans="1:2" x14ac:dyDescent="0.4">
      <c r="A8644" s="32">
        <v>31252</v>
      </c>
      <c r="B8644" s="33">
        <v>7.9</v>
      </c>
    </row>
    <row r="8645" spans="1:2" x14ac:dyDescent="0.4">
      <c r="A8645" s="32">
        <v>23687</v>
      </c>
      <c r="B8645" s="33">
        <v>15</v>
      </c>
    </row>
    <row r="8646" spans="1:2" x14ac:dyDescent="0.4">
      <c r="A8646" s="32">
        <v>13802</v>
      </c>
      <c r="B8646" s="33">
        <v>15.3</v>
      </c>
    </row>
    <row r="8647" spans="1:2" x14ac:dyDescent="0.4">
      <c r="A8647" s="32">
        <v>32303</v>
      </c>
      <c r="B8647" s="33">
        <v>13.9</v>
      </c>
    </row>
    <row r="8648" spans="1:2" x14ac:dyDescent="0.4">
      <c r="A8648" s="32">
        <v>13790</v>
      </c>
      <c r="B8648" s="33">
        <v>14.9</v>
      </c>
    </row>
    <row r="8649" spans="1:2" x14ac:dyDescent="0.4">
      <c r="A8649" s="32">
        <v>13801</v>
      </c>
      <c r="B8649" s="33">
        <v>15.3</v>
      </c>
    </row>
    <row r="8650" spans="1:2" x14ac:dyDescent="0.4">
      <c r="A8650" s="32">
        <v>13797</v>
      </c>
      <c r="B8650" s="33">
        <v>14.9</v>
      </c>
    </row>
    <row r="8651" spans="1:2" x14ac:dyDescent="0.4">
      <c r="A8651" s="32">
        <v>31349</v>
      </c>
      <c r="B8651" s="33">
        <v>23</v>
      </c>
    </row>
    <row r="8652" spans="1:2" x14ac:dyDescent="0.4">
      <c r="A8652" s="32">
        <v>32305</v>
      </c>
      <c r="B8652" s="33">
        <v>27.5</v>
      </c>
    </row>
    <row r="8653" spans="1:2" x14ac:dyDescent="0.4">
      <c r="A8653" s="32">
        <v>28973</v>
      </c>
      <c r="B8653" s="33">
        <v>12</v>
      </c>
    </row>
    <row r="8654" spans="1:2" x14ac:dyDescent="0.4">
      <c r="A8654" s="32">
        <v>12864</v>
      </c>
      <c r="B8654" s="33">
        <v>12</v>
      </c>
    </row>
    <row r="8655" spans="1:2" x14ac:dyDescent="0.4">
      <c r="A8655" s="32">
        <v>12862</v>
      </c>
      <c r="B8655" s="33">
        <v>12.2</v>
      </c>
    </row>
    <row r="8656" spans="1:2" x14ac:dyDescent="0.4">
      <c r="A8656" s="32">
        <v>12863</v>
      </c>
      <c r="B8656" s="33">
        <v>19.2</v>
      </c>
    </row>
    <row r="8657" spans="1:2" x14ac:dyDescent="0.4">
      <c r="A8657" s="32">
        <v>12865</v>
      </c>
      <c r="B8657" s="33">
        <v>13.4</v>
      </c>
    </row>
    <row r="8658" spans="1:2" x14ac:dyDescent="0.4">
      <c r="A8658" s="32">
        <v>12866</v>
      </c>
      <c r="B8658" s="33">
        <v>23.6</v>
      </c>
    </row>
    <row r="8659" spans="1:2" x14ac:dyDescent="0.4">
      <c r="A8659" s="32">
        <v>10154</v>
      </c>
      <c r="B8659" s="33">
        <v>9</v>
      </c>
    </row>
    <row r="8660" spans="1:2" x14ac:dyDescent="0.4">
      <c r="A8660" s="32">
        <v>12806</v>
      </c>
      <c r="B8660" s="33">
        <v>6.5</v>
      </c>
    </row>
    <row r="8661" spans="1:2" x14ac:dyDescent="0.4">
      <c r="A8661" s="32">
        <v>14781</v>
      </c>
      <c r="B8661" s="33">
        <v>1.6</v>
      </c>
    </row>
    <row r="8662" spans="1:2" x14ac:dyDescent="0.4">
      <c r="A8662" s="32">
        <v>14756</v>
      </c>
      <c r="B8662" s="33">
        <v>1.3</v>
      </c>
    </row>
    <row r="8663" spans="1:2" x14ac:dyDescent="0.4">
      <c r="A8663" s="32">
        <v>30132</v>
      </c>
      <c r="B8663" s="33">
        <v>15.9</v>
      </c>
    </row>
    <row r="8664" spans="1:2" x14ac:dyDescent="0.4">
      <c r="A8664" s="32">
        <v>30139</v>
      </c>
      <c r="B8664" s="33">
        <v>15.5</v>
      </c>
    </row>
    <row r="8665" spans="1:2" x14ac:dyDescent="0.4">
      <c r="A8665" s="32">
        <v>30133</v>
      </c>
      <c r="B8665" s="33">
        <v>19.5</v>
      </c>
    </row>
    <row r="8666" spans="1:2" x14ac:dyDescent="0.4">
      <c r="A8666" s="32">
        <v>27980</v>
      </c>
      <c r="B8666" s="33">
        <v>14.9</v>
      </c>
    </row>
    <row r="8667" spans="1:2" x14ac:dyDescent="0.4">
      <c r="A8667" s="32">
        <v>27981</v>
      </c>
      <c r="B8667" s="33">
        <v>21.5</v>
      </c>
    </row>
    <row r="8668" spans="1:2" x14ac:dyDescent="0.4">
      <c r="A8668" s="32">
        <v>27871</v>
      </c>
      <c r="B8668" s="33">
        <v>35.9</v>
      </c>
    </row>
    <row r="8669" spans="1:2" x14ac:dyDescent="0.4">
      <c r="A8669" s="32">
        <v>31915</v>
      </c>
      <c r="B8669" s="33">
        <v>0</v>
      </c>
    </row>
    <row r="8670" spans="1:2" x14ac:dyDescent="0.4">
      <c r="A8670" s="32">
        <v>31777</v>
      </c>
      <c r="B8670" s="33">
        <v>4.9000000000000004</v>
      </c>
    </row>
    <row r="8671" spans="1:2" x14ac:dyDescent="0.4">
      <c r="A8671" s="32">
        <v>15487</v>
      </c>
      <c r="B8671" s="33">
        <v>15.9</v>
      </c>
    </row>
    <row r="8672" spans="1:2" x14ac:dyDescent="0.4">
      <c r="A8672" s="32">
        <v>15505</v>
      </c>
      <c r="B8672" s="33">
        <v>16.2</v>
      </c>
    </row>
    <row r="8673" spans="1:2" x14ac:dyDescent="0.4">
      <c r="A8673" s="32">
        <v>29869</v>
      </c>
      <c r="B8673" s="33">
        <v>8.3000000000000007</v>
      </c>
    </row>
    <row r="8674" spans="1:2" x14ac:dyDescent="0.4">
      <c r="A8674" s="32">
        <v>16881</v>
      </c>
      <c r="B8674" s="33">
        <v>9.5</v>
      </c>
    </row>
    <row r="8675" spans="1:2" x14ac:dyDescent="0.4">
      <c r="A8675" s="32">
        <v>16882</v>
      </c>
      <c r="B8675" s="33">
        <v>2.2000000000000002</v>
      </c>
    </row>
    <row r="8676" spans="1:2" x14ac:dyDescent="0.4">
      <c r="A8676" s="32">
        <v>16880</v>
      </c>
      <c r="B8676" s="33">
        <v>5</v>
      </c>
    </row>
    <row r="8677" spans="1:2" x14ac:dyDescent="0.4">
      <c r="A8677" s="32">
        <v>16883</v>
      </c>
      <c r="B8677" s="33">
        <v>2.6</v>
      </c>
    </row>
    <row r="8678" spans="1:2" x14ac:dyDescent="0.4">
      <c r="A8678" s="32">
        <v>16892</v>
      </c>
      <c r="B8678" s="33">
        <v>2</v>
      </c>
    </row>
    <row r="8679" spans="1:2" x14ac:dyDescent="0.4">
      <c r="A8679" s="32">
        <v>17934</v>
      </c>
      <c r="B8679" s="33">
        <v>2.8</v>
      </c>
    </row>
    <row r="8680" spans="1:2" x14ac:dyDescent="0.4">
      <c r="A8680" s="32">
        <v>18486</v>
      </c>
      <c r="B8680" s="33">
        <v>2.2000000000000002</v>
      </c>
    </row>
    <row r="8681" spans="1:2" x14ac:dyDescent="0.4">
      <c r="A8681" s="32">
        <v>17600</v>
      </c>
      <c r="B8681" s="33">
        <v>4.8</v>
      </c>
    </row>
    <row r="8682" spans="1:2" x14ac:dyDescent="0.4">
      <c r="A8682" s="32">
        <v>23063</v>
      </c>
      <c r="B8682" s="33">
        <v>58.9</v>
      </c>
    </row>
    <row r="8683" spans="1:2" x14ac:dyDescent="0.4">
      <c r="A8683" s="32">
        <v>15488</v>
      </c>
      <c r="B8683" s="33">
        <v>32.9</v>
      </c>
    </row>
    <row r="8684" spans="1:2" x14ac:dyDescent="0.4">
      <c r="A8684" s="32">
        <v>15515</v>
      </c>
      <c r="B8684" s="33">
        <v>22.9</v>
      </c>
    </row>
    <row r="8685" spans="1:2" x14ac:dyDescent="0.4">
      <c r="A8685" s="32">
        <v>17157</v>
      </c>
      <c r="B8685" s="33">
        <v>21.5</v>
      </c>
    </row>
    <row r="8686" spans="1:2" x14ac:dyDescent="0.4">
      <c r="A8686" s="32">
        <v>23257</v>
      </c>
      <c r="B8686" s="33">
        <v>19.899999999999999</v>
      </c>
    </row>
    <row r="8687" spans="1:2" x14ac:dyDescent="0.4">
      <c r="A8687" s="32">
        <v>30482</v>
      </c>
      <c r="B8687" s="33">
        <v>45.9</v>
      </c>
    </row>
    <row r="8688" spans="1:2" x14ac:dyDescent="0.4">
      <c r="A8688" s="32">
        <v>28391</v>
      </c>
      <c r="B8688" s="33">
        <v>0</v>
      </c>
    </row>
    <row r="8689" spans="1:2" x14ac:dyDescent="0.4">
      <c r="A8689" s="32">
        <v>22405</v>
      </c>
      <c r="B8689" s="33">
        <v>33.9</v>
      </c>
    </row>
    <row r="8690" spans="1:2" x14ac:dyDescent="0.4">
      <c r="A8690" s="32">
        <v>16501</v>
      </c>
      <c r="B8690" s="33">
        <v>16.5</v>
      </c>
    </row>
    <row r="8691" spans="1:2" x14ac:dyDescent="0.4">
      <c r="A8691" s="32">
        <v>29339</v>
      </c>
      <c r="B8691" s="33">
        <v>26</v>
      </c>
    </row>
    <row r="8692" spans="1:2" x14ac:dyDescent="0.4">
      <c r="A8692" s="32">
        <v>28379</v>
      </c>
      <c r="B8692" s="33">
        <v>0</v>
      </c>
    </row>
    <row r="8693" spans="1:2" x14ac:dyDescent="0.4">
      <c r="A8693" s="32">
        <v>23087</v>
      </c>
      <c r="B8693" s="33">
        <v>129.9</v>
      </c>
    </row>
    <row r="8694" spans="1:2" x14ac:dyDescent="0.4">
      <c r="A8694" s="32">
        <v>23049</v>
      </c>
      <c r="B8694" s="33">
        <v>99.9</v>
      </c>
    </row>
    <row r="8695" spans="1:2" x14ac:dyDescent="0.4">
      <c r="A8695" s="32">
        <v>22937</v>
      </c>
      <c r="B8695" s="33">
        <v>24.9</v>
      </c>
    </row>
    <row r="8696" spans="1:2" x14ac:dyDescent="0.4">
      <c r="A8696" s="32">
        <v>23255</v>
      </c>
      <c r="B8696" s="33">
        <v>14</v>
      </c>
    </row>
    <row r="8697" spans="1:2" x14ac:dyDescent="0.4">
      <c r="A8697" s="32">
        <v>30070</v>
      </c>
      <c r="B8697" s="33">
        <v>29.9</v>
      </c>
    </row>
    <row r="8698" spans="1:2" x14ac:dyDescent="0.4">
      <c r="A8698" s="32">
        <v>30071</v>
      </c>
      <c r="B8698" s="33">
        <v>16.899999999999999</v>
      </c>
    </row>
    <row r="8699" spans="1:2" x14ac:dyDescent="0.4">
      <c r="A8699" s="32">
        <v>30068</v>
      </c>
      <c r="B8699" s="33">
        <v>38.9</v>
      </c>
    </row>
    <row r="8700" spans="1:2" x14ac:dyDescent="0.4">
      <c r="A8700" s="32">
        <v>23088</v>
      </c>
      <c r="B8700" s="33">
        <v>49.9</v>
      </c>
    </row>
    <row r="8701" spans="1:2" x14ac:dyDescent="0.4">
      <c r="A8701" s="32">
        <v>22938</v>
      </c>
      <c r="B8701" s="33">
        <v>129.9</v>
      </c>
    </row>
    <row r="8702" spans="1:2" x14ac:dyDescent="0.4">
      <c r="A8702" s="32">
        <v>28385</v>
      </c>
      <c r="B8702" s="33">
        <v>5.9</v>
      </c>
    </row>
    <row r="8703" spans="1:2" x14ac:dyDescent="0.4">
      <c r="A8703" s="32">
        <v>23092</v>
      </c>
      <c r="B8703" s="33">
        <v>59.9</v>
      </c>
    </row>
    <row r="8704" spans="1:2" x14ac:dyDescent="0.4">
      <c r="A8704" s="32">
        <v>15511</v>
      </c>
      <c r="B8704" s="33">
        <v>12.9</v>
      </c>
    </row>
    <row r="8705" spans="1:2" x14ac:dyDescent="0.4">
      <c r="A8705" s="32">
        <v>22932</v>
      </c>
      <c r="B8705" s="33">
        <v>34.9</v>
      </c>
    </row>
    <row r="8706" spans="1:2" x14ac:dyDescent="0.4">
      <c r="A8706" s="32">
        <v>22933</v>
      </c>
      <c r="B8706" s="33">
        <v>0</v>
      </c>
    </row>
    <row r="8707" spans="1:2" x14ac:dyDescent="0.4">
      <c r="A8707" s="32">
        <v>22931</v>
      </c>
      <c r="B8707" s="33">
        <v>24.9</v>
      </c>
    </row>
    <row r="8708" spans="1:2" x14ac:dyDescent="0.4">
      <c r="A8708" s="32">
        <v>28970</v>
      </c>
      <c r="B8708" s="33">
        <v>39.9</v>
      </c>
    </row>
    <row r="8709" spans="1:2" x14ac:dyDescent="0.4">
      <c r="A8709" s="32">
        <v>30067</v>
      </c>
      <c r="B8709" s="33">
        <v>38.9</v>
      </c>
    </row>
    <row r="8710" spans="1:2" x14ac:dyDescent="0.4">
      <c r="A8710" s="32">
        <v>30069</v>
      </c>
      <c r="B8710" s="33">
        <v>49.9</v>
      </c>
    </row>
    <row r="8711" spans="1:2" x14ac:dyDescent="0.4">
      <c r="A8711" s="32">
        <v>29840</v>
      </c>
      <c r="B8711" s="33">
        <v>140</v>
      </c>
    </row>
    <row r="8712" spans="1:2" x14ac:dyDescent="0.4">
      <c r="A8712" s="32">
        <v>30094</v>
      </c>
      <c r="B8712" s="33">
        <v>166.9</v>
      </c>
    </row>
    <row r="8713" spans="1:2" x14ac:dyDescent="0.4">
      <c r="A8713" s="32">
        <v>17159</v>
      </c>
      <c r="B8713" s="33">
        <v>21.9</v>
      </c>
    </row>
    <row r="8714" spans="1:2" x14ac:dyDescent="0.4">
      <c r="A8714" s="32">
        <v>28253</v>
      </c>
      <c r="B8714" s="33">
        <v>14</v>
      </c>
    </row>
    <row r="8715" spans="1:2" x14ac:dyDescent="0.4">
      <c r="A8715" s="32">
        <v>28251</v>
      </c>
      <c r="B8715" s="33">
        <v>14</v>
      </c>
    </row>
    <row r="8716" spans="1:2" x14ac:dyDescent="0.4">
      <c r="A8716" s="32">
        <v>28250</v>
      </c>
      <c r="B8716" s="33">
        <v>14</v>
      </c>
    </row>
    <row r="8717" spans="1:2" x14ac:dyDescent="0.4">
      <c r="A8717" s="32">
        <v>28252</v>
      </c>
      <c r="B8717" s="33">
        <v>14</v>
      </c>
    </row>
    <row r="8718" spans="1:2" x14ac:dyDescent="0.4">
      <c r="A8718" s="32">
        <v>28281</v>
      </c>
      <c r="B8718" s="33">
        <v>12</v>
      </c>
    </row>
    <row r="8719" spans="1:2" x14ac:dyDescent="0.4">
      <c r="A8719" s="32">
        <v>28280</v>
      </c>
      <c r="B8719" s="33">
        <v>12</v>
      </c>
    </row>
    <row r="8720" spans="1:2" x14ac:dyDescent="0.4">
      <c r="A8720" s="32">
        <v>23052</v>
      </c>
      <c r="B8720" s="33">
        <v>62.9</v>
      </c>
    </row>
    <row r="8721" spans="1:2" x14ac:dyDescent="0.4">
      <c r="A8721" s="32">
        <v>23059</v>
      </c>
      <c r="B8721" s="33">
        <v>62.9</v>
      </c>
    </row>
    <row r="8722" spans="1:2" x14ac:dyDescent="0.4">
      <c r="A8722" s="32">
        <v>23055</v>
      </c>
      <c r="B8722" s="33">
        <v>62.9</v>
      </c>
    </row>
    <row r="8723" spans="1:2" x14ac:dyDescent="0.4">
      <c r="A8723" s="32">
        <v>27147</v>
      </c>
      <c r="B8723" s="33">
        <v>49.9</v>
      </c>
    </row>
    <row r="8724" spans="1:2" x14ac:dyDescent="0.4">
      <c r="A8724" s="32">
        <v>16506</v>
      </c>
      <c r="B8724" s="33">
        <v>51.9</v>
      </c>
    </row>
    <row r="8725" spans="1:2" x14ac:dyDescent="0.4">
      <c r="A8725" s="32">
        <v>16509</v>
      </c>
      <c r="B8725" s="33">
        <v>64.900000000000006</v>
      </c>
    </row>
    <row r="8726" spans="1:2" x14ac:dyDescent="0.4">
      <c r="A8726" s="32">
        <v>31379</v>
      </c>
      <c r="B8726" s="33">
        <v>11.6</v>
      </c>
    </row>
    <row r="8727" spans="1:2" x14ac:dyDescent="0.4">
      <c r="A8727" s="32">
        <v>31381</v>
      </c>
      <c r="B8727" s="33">
        <v>10.6</v>
      </c>
    </row>
    <row r="8728" spans="1:2" x14ac:dyDescent="0.4">
      <c r="A8728" s="32">
        <v>31384</v>
      </c>
      <c r="B8728" s="33">
        <v>11</v>
      </c>
    </row>
    <row r="8729" spans="1:2" x14ac:dyDescent="0.4">
      <c r="A8729" s="32">
        <v>31385</v>
      </c>
      <c r="B8729" s="33">
        <v>13.6</v>
      </c>
    </row>
    <row r="8730" spans="1:2" x14ac:dyDescent="0.4">
      <c r="A8730" s="32">
        <v>31386</v>
      </c>
      <c r="B8730" s="33">
        <v>12.5</v>
      </c>
    </row>
    <row r="8731" spans="1:2" x14ac:dyDescent="0.4">
      <c r="A8731" s="32">
        <v>17156</v>
      </c>
      <c r="B8731" s="33">
        <v>20</v>
      </c>
    </row>
    <row r="8732" spans="1:2" x14ac:dyDescent="0.4">
      <c r="A8732" s="32">
        <v>30065</v>
      </c>
      <c r="B8732" s="33">
        <v>34.9</v>
      </c>
    </row>
    <row r="8733" spans="1:2" x14ac:dyDescent="0.4">
      <c r="A8733" s="32">
        <v>27146</v>
      </c>
      <c r="B8733" s="33">
        <v>124.9</v>
      </c>
    </row>
    <row r="8734" spans="1:2" x14ac:dyDescent="0.4">
      <c r="A8734" s="32">
        <v>16505</v>
      </c>
      <c r="B8734" s="33">
        <v>61.9</v>
      </c>
    </row>
    <row r="8735" spans="1:2" x14ac:dyDescent="0.4">
      <c r="A8735" s="32">
        <v>16508</v>
      </c>
      <c r="B8735" s="33">
        <v>66.900000000000006</v>
      </c>
    </row>
    <row r="8736" spans="1:2" x14ac:dyDescent="0.4">
      <c r="A8736" s="32">
        <v>22944</v>
      </c>
      <c r="B8736" s="33">
        <v>0</v>
      </c>
    </row>
    <row r="8737" spans="1:2" x14ac:dyDescent="0.4">
      <c r="A8737" s="32">
        <v>23035</v>
      </c>
      <c r="B8737" s="33">
        <v>49.9</v>
      </c>
    </row>
    <row r="8738" spans="1:2" x14ac:dyDescent="0.4">
      <c r="A8738" s="32">
        <v>23032</v>
      </c>
      <c r="B8738" s="33">
        <v>41.9</v>
      </c>
    </row>
    <row r="8739" spans="1:2" x14ac:dyDescent="0.4">
      <c r="A8739" s="32">
        <v>23034</v>
      </c>
      <c r="B8739" s="33">
        <v>45.9</v>
      </c>
    </row>
    <row r="8740" spans="1:2" x14ac:dyDescent="0.4">
      <c r="A8740" s="32">
        <v>23039</v>
      </c>
      <c r="B8740" s="33">
        <v>62.9</v>
      </c>
    </row>
    <row r="8741" spans="1:2" x14ac:dyDescent="0.4">
      <c r="A8741" s="32">
        <v>23040</v>
      </c>
      <c r="B8741" s="33">
        <v>68.900000000000006</v>
      </c>
    </row>
    <row r="8742" spans="1:2" x14ac:dyDescent="0.4">
      <c r="A8742" s="32">
        <v>23036</v>
      </c>
      <c r="B8742" s="33">
        <v>69.900000000000006</v>
      </c>
    </row>
    <row r="8743" spans="1:2" x14ac:dyDescent="0.4">
      <c r="A8743" s="32">
        <v>23037</v>
      </c>
      <c r="B8743" s="33">
        <v>69.900000000000006</v>
      </c>
    </row>
    <row r="8744" spans="1:2" x14ac:dyDescent="0.4">
      <c r="A8744" s="32">
        <v>22940</v>
      </c>
      <c r="B8744" s="33">
        <v>125.9</v>
      </c>
    </row>
    <row r="8745" spans="1:2" x14ac:dyDescent="0.4">
      <c r="A8745" s="32">
        <v>16507</v>
      </c>
      <c r="B8745" s="33">
        <v>69</v>
      </c>
    </row>
    <row r="8746" spans="1:2" x14ac:dyDescent="0.4">
      <c r="A8746" s="32">
        <v>22941</v>
      </c>
      <c r="B8746" s="33">
        <v>125.9</v>
      </c>
    </row>
    <row r="8747" spans="1:2" x14ac:dyDescent="0.4">
      <c r="A8747" s="32">
        <v>22946</v>
      </c>
      <c r="B8747" s="33">
        <v>52</v>
      </c>
    </row>
    <row r="8748" spans="1:2" x14ac:dyDescent="0.4">
      <c r="A8748" s="32">
        <v>22943</v>
      </c>
      <c r="B8748" s="33">
        <v>0</v>
      </c>
    </row>
    <row r="8749" spans="1:2" x14ac:dyDescent="0.4">
      <c r="A8749" s="32">
        <v>22942</v>
      </c>
      <c r="B8749" s="33">
        <v>0</v>
      </c>
    </row>
    <row r="8750" spans="1:2" x14ac:dyDescent="0.4">
      <c r="A8750" s="32">
        <v>23048</v>
      </c>
      <c r="B8750" s="33">
        <v>96.9</v>
      </c>
    </row>
    <row r="8751" spans="1:2" x14ac:dyDescent="0.4">
      <c r="A8751" s="32">
        <v>23060</v>
      </c>
      <c r="B8751" s="33">
        <v>39.9</v>
      </c>
    </row>
    <row r="8752" spans="1:2" x14ac:dyDescent="0.4">
      <c r="A8752" s="32">
        <v>23057</v>
      </c>
      <c r="B8752" s="33">
        <v>76.900000000000006</v>
      </c>
    </row>
    <row r="8753" spans="1:2" x14ac:dyDescent="0.4">
      <c r="A8753" s="32">
        <v>17158</v>
      </c>
      <c r="B8753" s="33">
        <v>21.9</v>
      </c>
    </row>
    <row r="8754" spans="1:2" x14ac:dyDescent="0.4">
      <c r="A8754" s="32">
        <v>23054</v>
      </c>
      <c r="B8754" s="33">
        <v>44.9</v>
      </c>
    </row>
    <row r="8755" spans="1:2" x14ac:dyDescent="0.4">
      <c r="A8755" s="32">
        <v>18530</v>
      </c>
      <c r="B8755" s="33">
        <v>26.9</v>
      </c>
    </row>
    <row r="8756" spans="1:2" x14ac:dyDescent="0.4">
      <c r="A8756" s="32">
        <v>18531</v>
      </c>
      <c r="B8756" s="33">
        <v>29</v>
      </c>
    </row>
    <row r="8757" spans="1:2" x14ac:dyDescent="0.4">
      <c r="A8757" s="32">
        <v>32749</v>
      </c>
      <c r="B8757" s="33">
        <v>0</v>
      </c>
    </row>
    <row r="8758" spans="1:2" x14ac:dyDescent="0.4">
      <c r="A8758" s="32">
        <v>22406</v>
      </c>
      <c r="B8758" s="33">
        <v>27.5</v>
      </c>
    </row>
    <row r="8759" spans="1:2" x14ac:dyDescent="0.4">
      <c r="A8759" s="32">
        <v>22407</v>
      </c>
      <c r="B8759" s="33">
        <v>27.5</v>
      </c>
    </row>
    <row r="8760" spans="1:2" x14ac:dyDescent="0.4">
      <c r="A8760" s="32">
        <v>29827</v>
      </c>
      <c r="B8760" s="33">
        <v>54.9</v>
      </c>
    </row>
    <row r="8761" spans="1:2" x14ac:dyDescent="0.4">
      <c r="A8761" s="32">
        <v>28388</v>
      </c>
      <c r="B8761" s="33">
        <v>0</v>
      </c>
    </row>
    <row r="8762" spans="1:2" x14ac:dyDescent="0.4">
      <c r="A8762" s="32">
        <v>15516</v>
      </c>
      <c r="B8762" s="33">
        <v>32.9</v>
      </c>
    </row>
    <row r="8763" spans="1:2" x14ac:dyDescent="0.4">
      <c r="A8763" s="32">
        <v>16474</v>
      </c>
      <c r="B8763" s="33">
        <v>14.9</v>
      </c>
    </row>
    <row r="8764" spans="1:2" x14ac:dyDescent="0.4">
      <c r="A8764" s="32">
        <v>16478</v>
      </c>
      <c r="B8764" s="33">
        <v>13.9</v>
      </c>
    </row>
    <row r="8765" spans="1:2" x14ac:dyDescent="0.4">
      <c r="A8765" s="32">
        <v>16479</v>
      </c>
      <c r="B8765" s="33">
        <v>13.9</v>
      </c>
    </row>
    <row r="8766" spans="1:2" x14ac:dyDescent="0.4">
      <c r="A8766" s="32">
        <v>31523</v>
      </c>
      <c r="B8766" s="33">
        <v>26.9</v>
      </c>
    </row>
    <row r="8767" spans="1:2" x14ac:dyDescent="0.4">
      <c r="A8767" s="32">
        <v>31524</v>
      </c>
      <c r="B8767" s="33">
        <v>24.9</v>
      </c>
    </row>
    <row r="8768" spans="1:2" x14ac:dyDescent="0.4">
      <c r="A8768" s="32">
        <v>31196</v>
      </c>
      <c r="B8768" s="33">
        <v>11.5</v>
      </c>
    </row>
    <row r="8769" spans="1:2" x14ac:dyDescent="0.4">
      <c r="A8769" s="32">
        <v>31205</v>
      </c>
      <c r="B8769" s="33">
        <v>41.9</v>
      </c>
    </row>
    <row r="8770" spans="1:2" x14ac:dyDescent="0.4">
      <c r="A8770" s="32">
        <v>29854</v>
      </c>
      <c r="B8770" s="33">
        <v>34.9</v>
      </c>
    </row>
    <row r="8771" spans="1:2" x14ac:dyDescent="0.4">
      <c r="A8771" s="32">
        <v>32727</v>
      </c>
      <c r="B8771" s="33">
        <v>34.9</v>
      </c>
    </row>
    <row r="8772" spans="1:2" x14ac:dyDescent="0.4">
      <c r="A8772" s="32">
        <v>31944</v>
      </c>
      <c r="B8772" s="33">
        <v>49.2</v>
      </c>
    </row>
    <row r="8773" spans="1:2" x14ac:dyDescent="0.4">
      <c r="A8773" s="32">
        <v>31943</v>
      </c>
      <c r="B8773" s="33">
        <v>33.200000000000003</v>
      </c>
    </row>
    <row r="8774" spans="1:2" x14ac:dyDescent="0.4">
      <c r="A8774" s="32">
        <v>31946</v>
      </c>
      <c r="B8774" s="33">
        <v>33.200000000000003</v>
      </c>
    </row>
    <row r="8775" spans="1:2" x14ac:dyDescent="0.4">
      <c r="A8775" s="32">
        <v>31947</v>
      </c>
      <c r="B8775" s="33">
        <v>33.200000000000003</v>
      </c>
    </row>
    <row r="8776" spans="1:2" x14ac:dyDescent="0.4">
      <c r="A8776" s="32">
        <v>31945</v>
      </c>
      <c r="B8776" s="33">
        <v>33.200000000000003</v>
      </c>
    </row>
    <row r="8777" spans="1:2" x14ac:dyDescent="0.4">
      <c r="A8777" s="32">
        <v>29529</v>
      </c>
      <c r="B8777" s="33">
        <v>36.9</v>
      </c>
    </row>
    <row r="8778" spans="1:2" x14ac:dyDescent="0.4">
      <c r="A8778" s="32">
        <v>29528</v>
      </c>
      <c r="B8778" s="33">
        <v>36.799999999999997</v>
      </c>
    </row>
    <row r="8779" spans="1:2" x14ac:dyDescent="0.4">
      <c r="A8779" s="32">
        <v>29530</v>
      </c>
      <c r="B8779" s="33">
        <v>39.6</v>
      </c>
    </row>
    <row r="8780" spans="1:2" x14ac:dyDescent="0.4">
      <c r="A8780" s="32">
        <v>29437</v>
      </c>
      <c r="B8780" s="33">
        <v>41.9</v>
      </c>
    </row>
    <row r="8781" spans="1:2" x14ac:dyDescent="0.4">
      <c r="A8781" s="32">
        <v>31494</v>
      </c>
      <c r="B8781" s="33">
        <v>36.799999999999997</v>
      </c>
    </row>
    <row r="8782" spans="1:2" x14ac:dyDescent="0.4">
      <c r="A8782" s="32">
        <v>31495</v>
      </c>
      <c r="B8782" s="33">
        <v>36.799999999999997</v>
      </c>
    </row>
    <row r="8783" spans="1:2" x14ac:dyDescent="0.4">
      <c r="A8783" s="32">
        <v>31323</v>
      </c>
      <c r="B8783" s="33">
        <v>21.6</v>
      </c>
    </row>
    <row r="8784" spans="1:2" x14ac:dyDescent="0.4">
      <c r="A8784" s="32">
        <v>31641</v>
      </c>
      <c r="B8784" s="33">
        <v>16.899999999999999</v>
      </c>
    </row>
    <row r="8785" spans="1:2" x14ac:dyDescent="0.4">
      <c r="A8785" s="32">
        <v>31644</v>
      </c>
      <c r="B8785" s="33">
        <v>16.899999999999999</v>
      </c>
    </row>
    <row r="8786" spans="1:2" x14ac:dyDescent="0.4">
      <c r="A8786" s="32">
        <v>31654</v>
      </c>
      <c r="B8786" s="33">
        <v>10.9</v>
      </c>
    </row>
    <row r="8787" spans="1:2" x14ac:dyDescent="0.4">
      <c r="A8787" s="32">
        <v>17176</v>
      </c>
      <c r="B8787" s="33">
        <v>16.899999999999999</v>
      </c>
    </row>
    <row r="8788" spans="1:2" x14ac:dyDescent="0.4">
      <c r="A8788" s="32">
        <v>17171</v>
      </c>
      <c r="B8788" s="33">
        <v>20</v>
      </c>
    </row>
    <row r="8789" spans="1:2" x14ac:dyDescent="0.4">
      <c r="A8789" s="32">
        <v>17174</v>
      </c>
      <c r="B8789" s="33">
        <v>20</v>
      </c>
    </row>
    <row r="8790" spans="1:2" x14ac:dyDescent="0.4">
      <c r="A8790" s="32">
        <v>23147</v>
      </c>
      <c r="B8790" s="33">
        <v>18.899999999999999</v>
      </c>
    </row>
    <row r="8791" spans="1:2" x14ac:dyDescent="0.4">
      <c r="A8791" s="32">
        <v>17152</v>
      </c>
      <c r="B8791" s="33">
        <v>18.899999999999999</v>
      </c>
    </row>
    <row r="8792" spans="1:2" x14ac:dyDescent="0.4">
      <c r="A8792" s="32">
        <v>17175</v>
      </c>
      <c r="B8792" s="33">
        <v>20</v>
      </c>
    </row>
    <row r="8793" spans="1:2" x14ac:dyDescent="0.4">
      <c r="A8793" s="32">
        <v>17172</v>
      </c>
      <c r="B8793" s="33">
        <v>18.7</v>
      </c>
    </row>
    <row r="8794" spans="1:2" x14ac:dyDescent="0.4">
      <c r="A8794" s="32">
        <v>17173</v>
      </c>
      <c r="B8794" s="33">
        <v>18.7</v>
      </c>
    </row>
    <row r="8795" spans="1:2" x14ac:dyDescent="0.4">
      <c r="A8795" s="32">
        <v>17167</v>
      </c>
      <c r="B8795" s="33">
        <v>15.3</v>
      </c>
    </row>
    <row r="8796" spans="1:2" x14ac:dyDescent="0.4">
      <c r="A8796" s="32">
        <v>32580</v>
      </c>
      <c r="B8796" s="33">
        <v>0</v>
      </c>
    </row>
    <row r="8797" spans="1:2" x14ac:dyDescent="0.4">
      <c r="A8797" s="32">
        <v>32578</v>
      </c>
      <c r="B8797" s="33">
        <v>0</v>
      </c>
    </row>
    <row r="8798" spans="1:2" x14ac:dyDescent="0.4">
      <c r="A8798" s="32">
        <v>32579</v>
      </c>
      <c r="B8798" s="33">
        <v>0</v>
      </c>
    </row>
    <row r="8799" spans="1:2" x14ac:dyDescent="0.4">
      <c r="A8799" s="32">
        <v>29566</v>
      </c>
      <c r="B8799" s="33">
        <v>12.2</v>
      </c>
    </row>
    <row r="8800" spans="1:2" x14ac:dyDescent="0.4">
      <c r="A8800" s="32">
        <v>31490</v>
      </c>
      <c r="B8800" s="33">
        <v>23.6</v>
      </c>
    </row>
    <row r="8801" spans="1:2" x14ac:dyDescent="0.4">
      <c r="A8801" s="32">
        <v>31491</v>
      </c>
      <c r="B8801" s="33">
        <v>13.5</v>
      </c>
    </row>
    <row r="8802" spans="1:2" x14ac:dyDescent="0.4">
      <c r="A8802" s="32">
        <v>31489</v>
      </c>
      <c r="B8802" s="33">
        <v>23.6</v>
      </c>
    </row>
    <row r="8803" spans="1:2" x14ac:dyDescent="0.4">
      <c r="A8803" s="32">
        <v>17148</v>
      </c>
      <c r="B8803" s="33">
        <v>37.9</v>
      </c>
    </row>
    <row r="8804" spans="1:2" x14ac:dyDescent="0.4">
      <c r="A8804" s="32">
        <v>31487</v>
      </c>
      <c r="B8804" s="33">
        <v>18.600000000000001</v>
      </c>
    </row>
    <row r="8805" spans="1:2" x14ac:dyDescent="0.4">
      <c r="A8805" s="32">
        <v>31195</v>
      </c>
      <c r="B8805" s="33">
        <v>21.9</v>
      </c>
    </row>
    <row r="8806" spans="1:2" x14ac:dyDescent="0.4">
      <c r="A8806" s="32">
        <v>31492</v>
      </c>
      <c r="B8806" s="33">
        <v>13.5</v>
      </c>
    </row>
    <row r="8807" spans="1:2" x14ac:dyDescent="0.4">
      <c r="A8807" s="32">
        <v>17146</v>
      </c>
      <c r="B8807" s="33">
        <v>23.6</v>
      </c>
    </row>
    <row r="8808" spans="1:2" x14ac:dyDescent="0.4">
      <c r="A8808" s="32">
        <v>31493</v>
      </c>
      <c r="B8808" s="33">
        <v>8.9</v>
      </c>
    </row>
    <row r="8809" spans="1:2" x14ac:dyDescent="0.4">
      <c r="A8809" s="32">
        <v>17149</v>
      </c>
      <c r="B8809" s="33">
        <v>32.5</v>
      </c>
    </row>
    <row r="8810" spans="1:2" x14ac:dyDescent="0.4">
      <c r="A8810" s="32">
        <v>17195</v>
      </c>
      <c r="B8810" s="33">
        <v>18.600000000000001</v>
      </c>
    </row>
    <row r="8811" spans="1:2" x14ac:dyDescent="0.4">
      <c r="A8811" s="32">
        <v>32758</v>
      </c>
      <c r="B8811" s="33">
        <v>29</v>
      </c>
    </row>
    <row r="8812" spans="1:2" x14ac:dyDescent="0.4">
      <c r="A8812" s="32">
        <v>22727</v>
      </c>
      <c r="B8812" s="33">
        <v>16.899999999999999</v>
      </c>
    </row>
    <row r="8813" spans="1:2" x14ac:dyDescent="0.4">
      <c r="A8813" s="32">
        <v>32759</v>
      </c>
      <c r="B8813" s="33">
        <v>15.5</v>
      </c>
    </row>
    <row r="8814" spans="1:2" x14ac:dyDescent="0.4">
      <c r="A8814" s="32">
        <v>32266</v>
      </c>
      <c r="B8814" s="33">
        <v>0</v>
      </c>
    </row>
    <row r="8815" spans="1:2" x14ac:dyDescent="0.4">
      <c r="A8815" s="32">
        <v>22726</v>
      </c>
      <c r="B8815" s="33">
        <v>15.5</v>
      </c>
    </row>
    <row r="8816" spans="1:2" x14ac:dyDescent="0.4">
      <c r="A8816" s="32">
        <v>32448</v>
      </c>
      <c r="B8816" s="33">
        <v>17</v>
      </c>
    </row>
    <row r="8817" spans="1:2" x14ac:dyDescent="0.4">
      <c r="A8817" s="32">
        <v>28805</v>
      </c>
      <c r="B8817" s="33">
        <v>24.9</v>
      </c>
    </row>
    <row r="8818" spans="1:2" x14ac:dyDescent="0.4">
      <c r="A8818" s="32">
        <v>32576</v>
      </c>
      <c r="B8818" s="33">
        <v>0</v>
      </c>
    </row>
    <row r="8819" spans="1:2" x14ac:dyDescent="0.4">
      <c r="A8819" s="32">
        <v>31606</v>
      </c>
      <c r="B8819" s="33">
        <v>18</v>
      </c>
    </row>
    <row r="8820" spans="1:2" x14ac:dyDescent="0.4">
      <c r="A8820" s="32">
        <v>31696</v>
      </c>
      <c r="B8820" s="33">
        <v>14.9</v>
      </c>
    </row>
    <row r="8821" spans="1:2" x14ac:dyDescent="0.4">
      <c r="A8821" s="32">
        <v>31328</v>
      </c>
      <c r="B8821" s="33">
        <v>14.5</v>
      </c>
    </row>
    <row r="8822" spans="1:2" x14ac:dyDescent="0.4">
      <c r="A8822" s="32">
        <v>23238</v>
      </c>
      <c r="B8822" s="33">
        <v>20.6</v>
      </c>
    </row>
    <row r="8823" spans="1:2" x14ac:dyDescent="0.4">
      <c r="A8823" s="32">
        <v>22862</v>
      </c>
      <c r="B8823" s="33">
        <v>20.399999999999999</v>
      </c>
    </row>
    <row r="8824" spans="1:2" x14ac:dyDescent="0.4">
      <c r="A8824" s="32">
        <v>29188</v>
      </c>
      <c r="B8824" s="33">
        <v>24.2</v>
      </c>
    </row>
    <row r="8825" spans="1:2" x14ac:dyDescent="0.4">
      <c r="A8825" s="32">
        <v>22620</v>
      </c>
      <c r="B8825" s="33">
        <v>21.9</v>
      </c>
    </row>
    <row r="8826" spans="1:2" x14ac:dyDescent="0.4">
      <c r="A8826" s="32">
        <v>29190</v>
      </c>
      <c r="B8826" s="33">
        <v>24</v>
      </c>
    </row>
    <row r="8827" spans="1:2" x14ac:dyDescent="0.4">
      <c r="A8827" s="32">
        <v>17653</v>
      </c>
      <c r="B8827" s="33">
        <v>24</v>
      </c>
    </row>
    <row r="8828" spans="1:2" x14ac:dyDescent="0.4">
      <c r="A8828" s="32">
        <v>17671</v>
      </c>
      <c r="B8828" s="33">
        <v>22.4</v>
      </c>
    </row>
    <row r="8829" spans="1:2" x14ac:dyDescent="0.4">
      <c r="A8829" s="32">
        <v>29189</v>
      </c>
      <c r="B8829" s="33">
        <v>24</v>
      </c>
    </row>
    <row r="8830" spans="1:2" x14ac:dyDescent="0.4">
      <c r="A8830" s="32">
        <v>30598</v>
      </c>
      <c r="B8830" s="33">
        <v>24.2</v>
      </c>
    </row>
    <row r="8831" spans="1:2" x14ac:dyDescent="0.4">
      <c r="A8831" s="32">
        <v>29187</v>
      </c>
      <c r="B8831" s="33">
        <v>24</v>
      </c>
    </row>
    <row r="8832" spans="1:2" x14ac:dyDescent="0.4">
      <c r="A8832" s="32">
        <v>17746</v>
      </c>
      <c r="B8832" s="33">
        <v>27.6</v>
      </c>
    </row>
    <row r="8833" spans="1:2" x14ac:dyDescent="0.4">
      <c r="A8833" s="32">
        <v>17589</v>
      </c>
      <c r="B8833" s="33">
        <v>8.1999999999999993</v>
      </c>
    </row>
    <row r="8834" spans="1:2" x14ac:dyDescent="0.4">
      <c r="A8834" s="32">
        <v>17781</v>
      </c>
      <c r="B8834" s="33">
        <v>5.8</v>
      </c>
    </row>
    <row r="8835" spans="1:2" x14ac:dyDescent="0.4">
      <c r="A8835" s="32">
        <v>17590</v>
      </c>
      <c r="B8835" s="33">
        <v>7.4</v>
      </c>
    </row>
    <row r="8836" spans="1:2" x14ac:dyDescent="0.4">
      <c r="A8836" s="32">
        <v>17544</v>
      </c>
      <c r="B8836" s="33">
        <v>7.4</v>
      </c>
    </row>
    <row r="8837" spans="1:2" x14ac:dyDescent="0.4">
      <c r="A8837" s="32">
        <v>17875</v>
      </c>
      <c r="B8837" s="33">
        <v>14.4</v>
      </c>
    </row>
    <row r="8838" spans="1:2" x14ac:dyDescent="0.4">
      <c r="A8838" s="32">
        <v>17549</v>
      </c>
      <c r="B8838" s="33">
        <v>7.4</v>
      </c>
    </row>
    <row r="8839" spans="1:2" x14ac:dyDescent="0.4">
      <c r="A8839" s="32">
        <v>17873</v>
      </c>
      <c r="B8839" s="33">
        <v>7.4</v>
      </c>
    </row>
    <row r="8840" spans="1:2" x14ac:dyDescent="0.4">
      <c r="A8840" s="32">
        <v>17548</v>
      </c>
      <c r="B8840" s="33">
        <v>6.2</v>
      </c>
    </row>
    <row r="8841" spans="1:2" x14ac:dyDescent="0.4">
      <c r="A8841" s="32">
        <v>17874</v>
      </c>
      <c r="B8841" s="33">
        <v>7.2</v>
      </c>
    </row>
    <row r="8842" spans="1:2" x14ac:dyDescent="0.4">
      <c r="A8842" s="32">
        <v>17546</v>
      </c>
      <c r="B8842" s="33">
        <v>7.4</v>
      </c>
    </row>
    <row r="8843" spans="1:2" x14ac:dyDescent="0.4">
      <c r="A8843" s="32">
        <v>17554</v>
      </c>
      <c r="B8843" s="33">
        <v>7.4</v>
      </c>
    </row>
    <row r="8844" spans="1:2" x14ac:dyDescent="0.4">
      <c r="A8844" s="32">
        <v>17547</v>
      </c>
      <c r="B8844" s="33">
        <v>7.4</v>
      </c>
    </row>
    <row r="8845" spans="1:2" x14ac:dyDescent="0.4">
      <c r="A8845" s="32">
        <v>27257</v>
      </c>
      <c r="B8845" s="33">
        <v>27.9</v>
      </c>
    </row>
    <row r="8846" spans="1:2" x14ac:dyDescent="0.4">
      <c r="A8846" s="32">
        <v>27258</v>
      </c>
      <c r="B8846" s="33">
        <v>27.9</v>
      </c>
    </row>
    <row r="8847" spans="1:2" x14ac:dyDescent="0.4">
      <c r="A8847" s="32">
        <v>22396</v>
      </c>
      <c r="B8847" s="33">
        <v>16.5</v>
      </c>
    </row>
    <row r="8848" spans="1:2" x14ac:dyDescent="0.4">
      <c r="A8848" s="32">
        <v>31653</v>
      </c>
      <c r="B8848" s="33">
        <v>16.899999999999999</v>
      </c>
    </row>
    <row r="8849" spans="1:2" x14ac:dyDescent="0.4">
      <c r="A8849" s="32">
        <v>27893</v>
      </c>
      <c r="B8849" s="33">
        <v>21.4</v>
      </c>
    </row>
    <row r="8850" spans="1:2" x14ac:dyDescent="0.4">
      <c r="A8850" s="32">
        <v>27894</v>
      </c>
      <c r="B8850" s="33">
        <v>19.899999999999999</v>
      </c>
    </row>
    <row r="8851" spans="1:2" x14ac:dyDescent="0.4">
      <c r="A8851" s="32">
        <v>27890</v>
      </c>
      <c r="B8851" s="33">
        <v>18.5</v>
      </c>
    </row>
    <row r="8852" spans="1:2" x14ac:dyDescent="0.4">
      <c r="A8852" s="32">
        <v>27892</v>
      </c>
      <c r="B8852" s="33">
        <v>21.6</v>
      </c>
    </row>
    <row r="8853" spans="1:2" x14ac:dyDescent="0.4">
      <c r="A8853" s="32">
        <v>32577</v>
      </c>
      <c r="B8853" s="33">
        <v>0</v>
      </c>
    </row>
    <row r="8854" spans="1:2" x14ac:dyDescent="0.4">
      <c r="A8854" s="32">
        <v>23248</v>
      </c>
      <c r="B8854" s="33">
        <v>19.5</v>
      </c>
    </row>
    <row r="8855" spans="1:2" x14ac:dyDescent="0.4">
      <c r="A8855" s="32">
        <v>17877</v>
      </c>
      <c r="B8855" s="33">
        <v>19.5</v>
      </c>
    </row>
    <row r="8856" spans="1:2" x14ac:dyDescent="0.4">
      <c r="A8856" s="32">
        <v>12164</v>
      </c>
      <c r="B8856" s="33">
        <v>9.1999999999999993</v>
      </c>
    </row>
    <row r="8857" spans="1:2" x14ac:dyDescent="0.4">
      <c r="A8857" s="32">
        <v>12166</v>
      </c>
      <c r="B8857" s="33">
        <v>11.6</v>
      </c>
    </row>
    <row r="8858" spans="1:2" x14ac:dyDescent="0.4">
      <c r="A8858" s="32">
        <v>12165</v>
      </c>
      <c r="B8858" s="33">
        <v>11.8</v>
      </c>
    </row>
    <row r="8859" spans="1:2" x14ac:dyDescent="0.4">
      <c r="A8859" s="32">
        <v>17723</v>
      </c>
      <c r="B8859" s="33">
        <v>6.5</v>
      </c>
    </row>
    <row r="8860" spans="1:2" x14ac:dyDescent="0.4">
      <c r="A8860" s="32">
        <v>17726</v>
      </c>
      <c r="B8860" s="33">
        <v>6.5</v>
      </c>
    </row>
    <row r="8861" spans="1:2" x14ac:dyDescent="0.4">
      <c r="A8861" s="32">
        <v>17908</v>
      </c>
      <c r="B8861" s="33">
        <v>6.5</v>
      </c>
    </row>
    <row r="8862" spans="1:2" x14ac:dyDescent="0.4">
      <c r="A8862" s="32">
        <v>17728</v>
      </c>
      <c r="B8862" s="33">
        <v>6.5</v>
      </c>
    </row>
    <row r="8863" spans="1:2" x14ac:dyDescent="0.4">
      <c r="A8863" s="32">
        <v>29662</v>
      </c>
      <c r="B8863" s="33">
        <v>29.9</v>
      </c>
    </row>
    <row r="8864" spans="1:2" x14ac:dyDescent="0.4">
      <c r="A8864" s="32">
        <v>17876</v>
      </c>
      <c r="B8864" s="33">
        <v>14.1</v>
      </c>
    </row>
    <row r="8865" spans="1:2" x14ac:dyDescent="0.4">
      <c r="A8865" s="32">
        <v>31608</v>
      </c>
      <c r="B8865" s="33">
        <v>17.5</v>
      </c>
    </row>
    <row r="8866" spans="1:2" x14ac:dyDescent="0.4">
      <c r="A8866" s="32">
        <v>29663</v>
      </c>
      <c r="B8866" s="33">
        <v>23</v>
      </c>
    </row>
    <row r="8867" spans="1:2" x14ac:dyDescent="0.4">
      <c r="A8867" s="32">
        <v>31695</v>
      </c>
      <c r="B8867" s="33">
        <v>14.9</v>
      </c>
    </row>
    <row r="8868" spans="1:2" x14ac:dyDescent="0.4">
      <c r="A8868" s="32">
        <v>32581</v>
      </c>
      <c r="B8868" s="33">
        <v>0</v>
      </c>
    </row>
    <row r="8869" spans="1:2" x14ac:dyDescent="0.4">
      <c r="A8869" s="32">
        <v>32858</v>
      </c>
      <c r="B8869" s="33">
        <v>14.9</v>
      </c>
    </row>
    <row r="8870" spans="1:2" x14ac:dyDescent="0.4">
      <c r="A8870" s="32">
        <v>29661</v>
      </c>
      <c r="B8870" s="33">
        <v>18.899999999999999</v>
      </c>
    </row>
    <row r="8871" spans="1:2" x14ac:dyDescent="0.4">
      <c r="A8871" s="32">
        <v>31310</v>
      </c>
      <c r="B8871" s="33">
        <v>6.5</v>
      </c>
    </row>
    <row r="8872" spans="1:2" x14ac:dyDescent="0.4">
      <c r="A8872" s="32">
        <v>17339</v>
      </c>
      <c r="B8872" s="33">
        <v>108.9</v>
      </c>
    </row>
    <row r="8873" spans="1:2" x14ac:dyDescent="0.4">
      <c r="A8873" s="32">
        <v>15883</v>
      </c>
      <c r="B8873" s="33">
        <v>4.2</v>
      </c>
    </row>
    <row r="8874" spans="1:2" x14ac:dyDescent="0.4">
      <c r="A8874" s="32">
        <v>15884</v>
      </c>
      <c r="B8874" s="33">
        <v>7.1</v>
      </c>
    </row>
    <row r="8875" spans="1:2" x14ac:dyDescent="0.4">
      <c r="A8875" s="32">
        <v>29467</v>
      </c>
      <c r="B8875" s="33">
        <v>18.2</v>
      </c>
    </row>
    <row r="8876" spans="1:2" x14ac:dyDescent="0.4">
      <c r="A8876" s="32">
        <v>16165</v>
      </c>
      <c r="B8876" s="33">
        <v>29.5</v>
      </c>
    </row>
    <row r="8877" spans="1:2" x14ac:dyDescent="0.4">
      <c r="A8877" s="32">
        <v>16166</v>
      </c>
      <c r="B8877" s="33">
        <v>16.5</v>
      </c>
    </row>
    <row r="8878" spans="1:2" x14ac:dyDescent="0.4">
      <c r="A8878" s="32">
        <v>16167</v>
      </c>
      <c r="B8878" s="33">
        <v>11.9</v>
      </c>
    </row>
    <row r="8879" spans="1:2" x14ac:dyDescent="0.4">
      <c r="A8879" s="32">
        <v>16168</v>
      </c>
      <c r="B8879" s="33">
        <v>11.5</v>
      </c>
    </row>
    <row r="8880" spans="1:2" x14ac:dyDescent="0.4">
      <c r="A8880" s="32">
        <v>29667</v>
      </c>
      <c r="B8880" s="33">
        <v>0</v>
      </c>
    </row>
    <row r="8881" spans="1:2" x14ac:dyDescent="0.4">
      <c r="A8881" s="32">
        <v>22223</v>
      </c>
      <c r="B8881" s="33">
        <v>19.899999999999999</v>
      </c>
    </row>
    <row r="8882" spans="1:2" x14ac:dyDescent="0.4">
      <c r="A8882" s="32">
        <v>16510</v>
      </c>
      <c r="B8882" s="33">
        <v>39.9</v>
      </c>
    </row>
    <row r="8883" spans="1:2" x14ac:dyDescent="0.4">
      <c r="A8883" s="32">
        <v>31516</v>
      </c>
      <c r="B8883" s="33">
        <v>45.5</v>
      </c>
    </row>
    <row r="8884" spans="1:2" x14ac:dyDescent="0.4">
      <c r="A8884" s="32">
        <v>31517</v>
      </c>
      <c r="B8884" s="33">
        <v>45.5</v>
      </c>
    </row>
    <row r="8885" spans="1:2" x14ac:dyDescent="0.4">
      <c r="A8885" s="32">
        <v>18364</v>
      </c>
      <c r="B8885" s="33">
        <v>49</v>
      </c>
    </row>
    <row r="8886" spans="1:2" x14ac:dyDescent="0.4">
      <c r="A8886" s="32">
        <v>12415</v>
      </c>
      <c r="B8886" s="33">
        <v>13.8</v>
      </c>
    </row>
    <row r="8887" spans="1:2" x14ac:dyDescent="0.4">
      <c r="A8887" s="32">
        <v>31401</v>
      </c>
      <c r="B8887" s="33">
        <v>2.2999999999999998</v>
      </c>
    </row>
    <row r="8888" spans="1:2" x14ac:dyDescent="0.4">
      <c r="A8888" s="32">
        <v>31400</v>
      </c>
      <c r="B8888" s="33">
        <v>3.5</v>
      </c>
    </row>
    <row r="8889" spans="1:2" x14ac:dyDescent="0.4">
      <c r="A8889" s="32">
        <v>12420</v>
      </c>
      <c r="B8889" s="33">
        <v>8.5</v>
      </c>
    </row>
    <row r="8890" spans="1:2" x14ac:dyDescent="0.4">
      <c r="A8890" s="32">
        <v>12417</v>
      </c>
      <c r="B8890" s="33">
        <v>12.4</v>
      </c>
    </row>
    <row r="8891" spans="1:2" x14ac:dyDescent="0.4">
      <c r="A8891" s="32">
        <v>12421</v>
      </c>
      <c r="B8891" s="33">
        <v>8.5</v>
      </c>
    </row>
    <row r="8892" spans="1:2" x14ac:dyDescent="0.4">
      <c r="A8892" s="32">
        <v>12418</v>
      </c>
      <c r="B8892" s="33">
        <v>17.600000000000001</v>
      </c>
    </row>
    <row r="8893" spans="1:2" x14ac:dyDescent="0.4">
      <c r="A8893" s="32">
        <v>18215</v>
      </c>
      <c r="B8893" s="33">
        <v>9.9</v>
      </c>
    </row>
    <row r="8894" spans="1:2" x14ac:dyDescent="0.4">
      <c r="A8894" s="32">
        <v>12419</v>
      </c>
      <c r="B8894" s="33">
        <v>8.5</v>
      </c>
    </row>
    <row r="8895" spans="1:2" x14ac:dyDescent="0.4">
      <c r="A8895" s="32">
        <v>12416</v>
      </c>
      <c r="B8895" s="33">
        <v>17.600000000000001</v>
      </c>
    </row>
    <row r="8896" spans="1:2" x14ac:dyDescent="0.4">
      <c r="A8896" s="32">
        <v>18216</v>
      </c>
      <c r="B8896" s="33">
        <v>14.9</v>
      </c>
    </row>
    <row r="8897" spans="1:2" x14ac:dyDescent="0.4">
      <c r="A8897" s="32">
        <v>29723</v>
      </c>
      <c r="B8897" s="33">
        <v>6.2</v>
      </c>
    </row>
    <row r="8898" spans="1:2" x14ac:dyDescent="0.4">
      <c r="A8898" s="32">
        <v>30504</v>
      </c>
      <c r="B8898" s="33">
        <v>2.6</v>
      </c>
    </row>
    <row r="8899" spans="1:2" x14ac:dyDescent="0.4">
      <c r="A8899" s="32">
        <v>29900</v>
      </c>
      <c r="B8899" s="33">
        <v>2.6</v>
      </c>
    </row>
    <row r="8900" spans="1:2" x14ac:dyDescent="0.4">
      <c r="A8900" s="32">
        <v>29468</v>
      </c>
      <c r="B8900" s="33">
        <v>8.6</v>
      </c>
    </row>
    <row r="8901" spans="1:2" x14ac:dyDescent="0.4">
      <c r="A8901" s="32">
        <v>29902</v>
      </c>
      <c r="B8901" s="33">
        <v>2</v>
      </c>
    </row>
    <row r="8902" spans="1:2" x14ac:dyDescent="0.4">
      <c r="A8902" s="32">
        <v>29901</v>
      </c>
      <c r="B8902" s="33">
        <v>4.9000000000000004</v>
      </c>
    </row>
    <row r="8903" spans="1:2" x14ac:dyDescent="0.4">
      <c r="A8903" s="32">
        <v>29903</v>
      </c>
      <c r="B8903" s="33">
        <v>1.3</v>
      </c>
    </row>
    <row r="8904" spans="1:2" x14ac:dyDescent="0.4">
      <c r="A8904" s="32">
        <v>23443</v>
      </c>
      <c r="B8904" s="33">
        <v>5.4</v>
      </c>
    </row>
    <row r="8905" spans="1:2" x14ac:dyDescent="0.4">
      <c r="A8905" s="32">
        <v>10562</v>
      </c>
      <c r="B8905" s="33">
        <v>12.9</v>
      </c>
    </row>
    <row r="8906" spans="1:2" x14ac:dyDescent="0.4">
      <c r="A8906" s="32">
        <v>10563</v>
      </c>
      <c r="B8906" s="33">
        <v>12.5</v>
      </c>
    </row>
    <row r="8907" spans="1:2" x14ac:dyDescent="0.4">
      <c r="A8907" s="32">
        <v>10560</v>
      </c>
      <c r="B8907" s="33">
        <v>12.9</v>
      </c>
    </row>
    <row r="8908" spans="1:2" x14ac:dyDescent="0.4">
      <c r="A8908" s="32">
        <v>10564</v>
      </c>
      <c r="B8908" s="33">
        <v>12.2</v>
      </c>
    </row>
    <row r="8909" spans="1:2" x14ac:dyDescent="0.4">
      <c r="A8909" s="32">
        <v>10565</v>
      </c>
      <c r="B8909" s="33">
        <v>16.2</v>
      </c>
    </row>
    <row r="8910" spans="1:2" x14ac:dyDescent="0.4">
      <c r="A8910" s="32">
        <v>10566</v>
      </c>
      <c r="B8910" s="33">
        <v>11.9</v>
      </c>
    </row>
    <row r="8911" spans="1:2" x14ac:dyDescent="0.4">
      <c r="A8911" s="32">
        <v>18570</v>
      </c>
      <c r="B8911" s="33">
        <v>14.5</v>
      </c>
    </row>
    <row r="8912" spans="1:2" x14ac:dyDescent="0.4">
      <c r="A8912" s="32">
        <v>18562</v>
      </c>
      <c r="B8912" s="33">
        <v>14.5</v>
      </c>
    </row>
    <row r="8913" spans="1:2" x14ac:dyDescent="0.4">
      <c r="A8913" s="32">
        <v>29455</v>
      </c>
      <c r="B8913" s="33">
        <v>10.4</v>
      </c>
    </row>
    <row r="8914" spans="1:2" x14ac:dyDescent="0.4">
      <c r="A8914" s="32">
        <v>29456</v>
      </c>
      <c r="B8914" s="33">
        <v>10.4</v>
      </c>
    </row>
    <row r="8915" spans="1:2" x14ac:dyDescent="0.4">
      <c r="A8915" s="32">
        <v>32607</v>
      </c>
      <c r="B8915" s="33">
        <v>10.9</v>
      </c>
    </row>
    <row r="8916" spans="1:2" x14ac:dyDescent="0.4">
      <c r="A8916" s="32">
        <v>27667</v>
      </c>
      <c r="B8916" s="33">
        <v>7.4</v>
      </c>
    </row>
    <row r="8917" spans="1:2" x14ac:dyDescent="0.4">
      <c r="A8917" s="32">
        <v>27666</v>
      </c>
      <c r="B8917" s="33">
        <v>7.9</v>
      </c>
    </row>
    <row r="8918" spans="1:2" x14ac:dyDescent="0.4">
      <c r="A8918" s="32">
        <v>27576</v>
      </c>
      <c r="B8918" s="33">
        <v>11</v>
      </c>
    </row>
    <row r="8919" spans="1:2" x14ac:dyDescent="0.4">
      <c r="A8919" s="32">
        <v>27572</v>
      </c>
      <c r="B8919" s="33">
        <v>11</v>
      </c>
    </row>
    <row r="8920" spans="1:2" x14ac:dyDescent="0.4">
      <c r="A8920" s="32">
        <v>27575</v>
      </c>
      <c r="B8920" s="33">
        <v>11</v>
      </c>
    </row>
    <row r="8921" spans="1:2" x14ac:dyDescent="0.4">
      <c r="A8921" s="32">
        <v>27573</v>
      </c>
      <c r="B8921" s="33">
        <v>11</v>
      </c>
    </row>
    <row r="8922" spans="1:2" x14ac:dyDescent="0.4">
      <c r="A8922" s="32">
        <v>27574</v>
      </c>
      <c r="B8922" s="33">
        <v>11</v>
      </c>
    </row>
    <row r="8923" spans="1:2" x14ac:dyDescent="0.4">
      <c r="A8923" s="32">
        <v>28120</v>
      </c>
      <c r="B8923" s="33">
        <v>7.8</v>
      </c>
    </row>
    <row r="8924" spans="1:2" x14ac:dyDescent="0.4">
      <c r="A8924" s="32">
        <v>28121</v>
      </c>
      <c r="B8924" s="33">
        <v>11.5</v>
      </c>
    </row>
    <row r="8925" spans="1:2" x14ac:dyDescent="0.4">
      <c r="A8925" s="32">
        <v>17771</v>
      </c>
      <c r="B8925" s="33">
        <v>1</v>
      </c>
    </row>
    <row r="8926" spans="1:2" x14ac:dyDescent="0.4">
      <c r="A8926" s="32">
        <v>17772</v>
      </c>
      <c r="B8926" s="33">
        <v>3</v>
      </c>
    </row>
    <row r="8927" spans="1:2" x14ac:dyDescent="0.4">
      <c r="A8927" s="32">
        <v>29311</v>
      </c>
      <c r="B8927" s="33">
        <v>8.6</v>
      </c>
    </row>
    <row r="8928" spans="1:2" x14ac:dyDescent="0.4">
      <c r="A8928" s="32">
        <v>22318</v>
      </c>
      <c r="B8928" s="33">
        <v>6.9</v>
      </c>
    </row>
    <row r="8929" spans="1:2" x14ac:dyDescent="0.4">
      <c r="A8929" s="32">
        <v>32738</v>
      </c>
      <c r="B8929" s="33">
        <v>0</v>
      </c>
    </row>
    <row r="8930" spans="1:2" x14ac:dyDescent="0.4">
      <c r="A8930" s="32">
        <v>30107</v>
      </c>
      <c r="B8930" s="33">
        <v>20.9</v>
      </c>
    </row>
    <row r="8931" spans="1:2" x14ac:dyDescent="0.4">
      <c r="A8931" s="32">
        <v>28755</v>
      </c>
      <c r="B8931" s="33">
        <v>5.5</v>
      </c>
    </row>
    <row r="8932" spans="1:2" x14ac:dyDescent="0.4">
      <c r="A8932" s="32">
        <v>22958</v>
      </c>
      <c r="B8932" s="33">
        <v>129.9</v>
      </c>
    </row>
    <row r="8933" spans="1:2" x14ac:dyDescent="0.4">
      <c r="A8933" s="32">
        <v>16543</v>
      </c>
      <c r="B8933" s="33">
        <v>6</v>
      </c>
    </row>
    <row r="8934" spans="1:2" x14ac:dyDescent="0.4">
      <c r="A8934" s="32">
        <v>16368</v>
      </c>
      <c r="B8934" s="33">
        <v>3.8</v>
      </c>
    </row>
    <row r="8935" spans="1:2" x14ac:dyDescent="0.4">
      <c r="A8935" s="32">
        <v>27824</v>
      </c>
      <c r="B8935" s="33">
        <v>4</v>
      </c>
    </row>
    <row r="8936" spans="1:2" x14ac:dyDescent="0.4">
      <c r="A8936" s="32">
        <v>31429</v>
      </c>
      <c r="B8936" s="33">
        <v>1.6</v>
      </c>
    </row>
    <row r="8937" spans="1:2" x14ac:dyDescent="0.4">
      <c r="A8937" s="32">
        <v>22764</v>
      </c>
      <c r="B8937" s="33">
        <v>1.6</v>
      </c>
    </row>
    <row r="8938" spans="1:2" x14ac:dyDescent="0.4">
      <c r="A8938" s="32">
        <v>31430</v>
      </c>
      <c r="B8938" s="33">
        <v>1.6</v>
      </c>
    </row>
    <row r="8939" spans="1:2" x14ac:dyDescent="0.4">
      <c r="A8939" s="32">
        <v>22765</v>
      </c>
      <c r="B8939" s="33">
        <v>1.6</v>
      </c>
    </row>
    <row r="8940" spans="1:2" x14ac:dyDescent="0.4">
      <c r="A8940" s="32">
        <v>27828</v>
      </c>
      <c r="B8940" s="33">
        <v>0</v>
      </c>
    </row>
    <row r="8941" spans="1:2" x14ac:dyDescent="0.4">
      <c r="A8941" s="32">
        <v>22766</v>
      </c>
      <c r="B8941" s="33">
        <v>1.6</v>
      </c>
    </row>
    <row r="8942" spans="1:2" x14ac:dyDescent="0.4">
      <c r="A8942" s="32">
        <v>16542</v>
      </c>
      <c r="B8942" s="33">
        <v>6</v>
      </c>
    </row>
    <row r="8943" spans="1:2" x14ac:dyDescent="0.4">
      <c r="A8943" s="32">
        <v>29422</v>
      </c>
      <c r="B8943" s="33">
        <v>0</v>
      </c>
    </row>
    <row r="8944" spans="1:2" x14ac:dyDescent="0.4">
      <c r="A8944" s="32">
        <v>22271</v>
      </c>
      <c r="B8944" s="33">
        <v>2.2999999999999998</v>
      </c>
    </row>
    <row r="8945" spans="1:2" x14ac:dyDescent="0.4">
      <c r="A8945" s="32">
        <v>22277</v>
      </c>
      <c r="B8945" s="33">
        <v>75</v>
      </c>
    </row>
    <row r="8946" spans="1:2" x14ac:dyDescent="0.4">
      <c r="A8946" s="32">
        <v>22278</v>
      </c>
      <c r="B8946" s="33">
        <v>68.900000000000006</v>
      </c>
    </row>
    <row r="8947" spans="1:2" x14ac:dyDescent="0.4">
      <c r="A8947" s="32">
        <v>2028223</v>
      </c>
      <c r="B8947" s="33">
        <v>6.6</v>
      </c>
    </row>
    <row r="8948" spans="1:2" x14ac:dyDescent="0.4">
      <c r="A8948" s="32">
        <v>15916</v>
      </c>
      <c r="B8948" s="33">
        <v>2.5</v>
      </c>
    </row>
    <row r="8949" spans="1:2" x14ac:dyDescent="0.4">
      <c r="A8949" s="32">
        <v>15940</v>
      </c>
      <c r="B8949" s="33">
        <v>2.2000000000000002</v>
      </c>
    </row>
    <row r="8950" spans="1:2" x14ac:dyDescent="0.4">
      <c r="A8950" s="32">
        <v>28462</v>
      </c>
      <c r="B8950" s="33">
        <v>2.4</v>
      </c>
    </row>
    <row r="8951" spans="1:2" x14ac:dyDescent="0.4">
      <c r="A8951" s="32">
        <v>29870</v>
      </c>
      <c r="B8951" s="33">
        <v>2.9</v>
      </c>
    </row>
    <row r="8952" spans="1:2" x14ac:dyDescent="0.4">
      <c r="A8952" s="32">
        <v>28637</v>
      </c>
      <c r="B8952" s="33">
        <v>6.8</v>
      </c>
    </row>
    <row r="8953" spans="1:2" x14ac:dyDescent="0.4">
      <c r="A8953" s="32">
        <v>17937</v>
      </c>
      <c r="B8953" s="33">
        <v>18.2</v>
      </c>
    </row>
    <row r="8954" spans="1:2" x14ac:dyDescent="0.4">
      <c r="A8954" s="32">
        <v>16933</v>
      </c>
      <c r="B8954" s="33">
        <v>17.5</v>
      </c>
    </row>
    <row r="8955" spans="1:2" x14ac:dyDescent="0.4">
      <c r="A8955" s="32">
        <v>30496</v>
      </c>
      <c r="B8955" s="33">
        <v>15.5</v>
      </c>
    </row>
    <row r="8956" spans="1:2" x14ac:dyDescent="0.4">
      <c r="A8956" s="32">
        <v>16936</v>
      </c>
      <c r="B8956" s="33">
        <v>4.5</v>
      </c>
    </row>
    <row r="8957" spans="1:2" x14ac:dyDescent="0.4">
      <c r="A8957" s="32">
        <v>28069</v>
      </c>
      <c r="B8957" s="33">
        <v>4.5</v>
      </c>
    </row>
    <row r="8958" spans="1:2" x14ac:dyDescent="0.4">
      <c r="A8958" s="32">
        <v>16935</v>
      </c>
      <c r="B8958" s="33">
        <v>14.3</v>
      </c>
    </row>
    <row r="8959" spans="1:2" x14ac:dyDescent="0.4">
      <c r="A8959" s="32">
        <v>30268</v>
      </c>
      <c r="B8959" s="33">
        <v>139.9</v>
      </c>
    </row>
    <row r="8960" spans="1:2" x14ac:dyDescent="0.4">
      <c r="A8960" s="32">
        <v>30219</v>
      </c>
      <c r="B8960" s="33">
        <v>84.9</v>
      </c>
    </row>
    <row r="8961" spans="1:2" x14ac:dyDescent="0.4">
      <c r="A8961" s="32">
        <v>29086</v>
      </c>
      <c r="B8961" s="33">
        <v>2.2000000000000002</v>
      </c>
    </row>
    <row r="8962" spans="1:2" x14ac:dyDescent="0.4">
      <c r="A8962" s="32">
        <v>22593</v>
      </c>
      <c r="B8962" s="33">
        <v>2.2000000000000002</v>
      </c>
    </row>
    <row r="8963" spans="1:2" x14ac:dyDescent="0.4">
      <c r="A8963" s="32">
        <v>29374</v>
      </c>
      <c r="B8963" s="33">
        <v>5.5</v>
      </c>
    </row>
    <row r="8964" spans="1:2" x14ac:dyDescent="0.4">
      <c r="A8964" s="32">
        <v>17218</v>
      </c>
      <c r="B8964" s="33">
        <v>2.2000000000000002</v>
      </c>
    </row>
    <row r="8965" spans="1:2" x14ac:dyDescent="0.4">
      <c r="A8965" s="32">
        <v>32082</v>
      </c>
      <c r="B8965" s="33">
        <v>2.2000000000000002</v>
      </c>
    </row>
    <row r="8966" spans="1:2" x14ac:dyDescent="0.4">
      <c r="A8966" s="32">
        <v>32591</v>
      </c>
      <c r="B8966" s="33">
        <v>0</v>
      </c>
    </row>
    <row r="8967" spans="1:2" x14ac:dyDescent="0.4">
      <c r="A8967" s="32">
        <v>32797</v>
      </c>
      <c r="B8967" s="33">
        <v>0</v>
      </c>
    </row>
    <row r="8968" spans="1:2" x14ac:dyDescent="0.4">
      <c r="A8968" s="32">
        <v>30220</v>
      </c>
      <c r="B8968" s="33">
        <v>58.9</v>
      </c>
    </row>
    <row r="8969" spans="1:2" x14ac:dyDescent="0.4">
      <c r="A8969" s="32">
        <v>30221</v>
      </c>
      <c r="B8969" s="33">
        <v>58.9</v>
      </c>
    </row>
    <row r="8970" spans="1:2" x14ac:dyDescent="0.4">
      <c r="A8970" s="32">
        <v>13356</v>
      </c>
      <c r="B8970" s="33">
        <v>4.9000000000000004</v>
      </c>
    </row>
    <row r="8971" spans="1:2" x14ac:dyDescent="0.4">
      <c r="A8971" s="32">
        <v>17938</v>
      </c>
      <c r="B8971" s="33">
        <v>14.7</v>
      </c>
    </row>
    <row r="8972" spans="1:2" x14ac:dyDescent="0.4">
      <c r="A8972" s="32">
        <v>13373</v>
      </c>
      <c r="B8972" s="33">
        <v>4.4000000000000004</v>
      </c>
    </row>
    <row r="8973" spans="1:2" x14ac:dyDescent="0.4">
      <c r="A8973" s="32">
        <v>32192</v>
      </c>
      <c r="B8973" s="33">
        <v>0</v>
      </c>
    </row>
    <row r="8974" spans="1:2" x14ac:dyDescent="0.4">
      <c r="A8974" s="32">
        <v>12625</v>
      </c>
      <c r="B8974" s="33">
        <v>29.9</v>
      </c>
    </row>
    <row r="8975" spans="1:2" x14ac:dyDescent="0.4">
      <c r="A8975" s="32">
        <v>12626</v>
      </c>
      <c r="B8975" s="33">
        <v>75.709999999999994</v>
      </c>
    </row>
    <row r="8976" spans="1:2" x14ac:dyDescent="0.4">
      <c r="A8976" s="32">
        <v>12621</v>
      </c>
      <c r="B8976" s="33">
        <v>27.2</v>
      </c>
    </row>
    <row r="8977" spans="1:2" x14ac:dyDescent="0.4">
      <c r="A8977" s="32">
        <v>12620</v>
      </c>
      <c r="B8977" s="33">
        <v>13.9</v>
      </c>
    </row>
    <row r="8978" spans="1:2" x14ac:dyDescent="0.4">
      <c r="A8978" s="32">
        <v>12618</v>
      </c>
      <c r="B8978" s="33">
        <v>19.600000000000001</v>
      </c>
    </row>
    <row r="8979" spans="1:2" x14ac:dyDescent="0.4">
      <c r="A8979" s="32">
        <v>12619</v>
      </c>
      <c r="B8979" s="33">
        <v>32.5</v>
      </c>
    </row>
    <row r="8980" spans="1:2" x14ac:dyDescent="0.4">
      <c r="A8980" s="32">
        <v>12617</v>
      </c>
      <c r="B8980" s="33">
        <v>12.2</v>
      </c>
    </row>
    <row r="8981" spans="1:2" x14ac:dyDescent="0.4">
      <c r="A8981" s="32">
        <v>29929</v>
      </c>
      <c r="B8981" s="33">
        <v>18.899999999999999</v>
      </c>
    </row>
    <row r="8982" spans="1:2" x14ac:dyDescent="0.4">
      <c r="A8982" s="32">
        <v>27683</v>
      </c>
      <c r="B8982" s="33">
        <v>25.9</v>
      </c>
    </row>
    <row r="8983" spans="1:2" x14ac:dyDescent="0.4">
      <c r="A8983" s="32">
        <v>30624</v>
      </c>
      <c r="B8983" s="33">
        <v>0</v>
      </c>
    </row>
    <row r="8984" spans="1:2" x14ac:dyDescent="0.4">
      <c r="A8984" s="32">
        <v>28228</v>
      </c>
      <c r="B8984" s="33">
        <v>12</v>
      </c>
    </row>
    <row r="8985" spans="1:2" x14ac:dyDescent="0.4">
      <c r="A8985" s="32">
        <v>15744</v>
      </c>
      <c r="B8985" s="33">
        <v>15.4</v>
      </c>
    </row>
    <row r="8986" spans="1:2" x14ac:dyDescent="0.4">
      <c r="A8986" s="32">
        <v>29665</v>
      </c>
      <c r="B8986" s="33">
        <v>10.9</v>
      </c>
    </row>
    <row r="8987" spans="1:2" x14ac:dyDescent="0.4">
      <c r="A8987" s="32">
        <v>30481</v>
      </c>
      <c r="B8987" s="33">
        <v>2.9</v>
      </c>
    </row>
    <row r="8988" spans="1:2" x14ac:dyDescent="0.4">
      <c r="A8988" s="32">
        <v>27916</v>
      </c>
      <c r="B8988" s="33">
        <v>23.4</v>
      </c>
    </row>
    <row r="8989" spans="1:2" x14ac:dyDescent="0.4">
      <c r="A8989" s="32">
        <v>14707</v>
      </c>
      <c r="B8989" s="33">
        <v>4.8</v>
      </c>
    </row>
    <row r="8990" spans="1:2" x14ac:dyDescent="0.4">
      <c r="A8990" s="32">
        <v>31825</v>
      </c>
      <c r="B8990" s="33">
        <v>33.9</v>
      </c>
    </row>
    <row r="8991" spans="1:2" x14ac:dyDescent="0.4">
      <c r="A8991" s="32">
        <v>23575</v>
      </c>
      <c r="B8991" s="33">
        <v>12.4</v>
      </c>
    </row>
    <row r="8992" spans="1:2" x14ac:dyDescent="0.4">
      <c r="A8992" s="32">
        <v>31504</v>
      </c>
      <c r="B8992" s="33">
        <v>33.9</v>
      </c>
    </row>
    <row r="8993" spans="1:2" x14ac:dyDescent="0.4">
      <c r="A8993" s="32">
        <v>23571</v>
      </c>
      <c r="B8993" s="33">
        <v>14.5</v>
      </c>
    </row>
    <row r="8994" spans="1:2" x14ac:dyDescent="0.4">
      <c r="A8994" s="32">
        <v>23574</v>
      </c>
      <c r="B8994" s="33">
        <v>41</v>
      </c>
    </row>
    <row r="8995" spans="1:2" x14ac:dyDescent="0.4">
      <c r="A8995" s="32">
        <v>14708</v>
      </c>
      <c r="B8995" s="33">
        <v>16.600000000000001</v>
      </c>
    </row>
    <row r="8996" spans="1:2" x14ac:dyDescent="0.4">
      <c r="A8996" s="32">
        <v>14709</v>
      </c>
      <c r="B8996" s="33">
        <v>49.9</v>
      </c>
    </row>
    <row r="8997" spans="1:2" x14ac:dyDescent="0.4">
      <c r="A8997" s="32">
        <v>22869</v>
      </c>
      <c r="B8997" s="33">
        <v>34.4</v>
      </c>
    </row>
    <row r="8998" spans="1:2" x14ac:dyDescent="0.4">
      <c r="A8998" s="32">
        <v>22870</v>
      </c>
      <c r="B8998" s="33">
        <v>14</v>
      </c>
    </row>
    <row r="8999" spans="1:2" x14ac:dyDescent="0.4">
      <c r="A8999" s="32">
        <v>27532</v>
      </c>
      <c r="B8999" s="33">
        <v>9.4</v>
      </c>
    </row>
    <row r="9000" spans="1:2" x14ac:dyDescent="0.4">
      <c r="A9000" s="32">
        <v>29625</v>
      </c>
      <c r="B9000" s="33">
        <v>8.1999999999999993</v>
      </c>
    </row>
    <row r="9001" spans="1:2" x14ac:dyDescent="0.4">
      <c r="A9001" s="32">
        <v>17707</v>
      </c>
      <c r="B9001" s="33">
        <v>1.2</v>
      </c>
    </row>
    <row r="9002" spans="1:2" x14ac:dyDescent="0.4">
      <c r="A9002" s="32">
        <v>29423</v>
      </c>
      <c r="B9002" s="33">
        <v>69.900000000000006</v>
      </c>
    </row>
    <row r="9003" spans="1:2" x14ac:dyDescent="0.4">
      <c r="A9003" s="32">
        <v>28220</v>
      </c>
      <c r="B9003" s="33">
        <v>2.5</v>
      </c>
    </row>
    <row r="9004" spans="1:2" x14ac:dyDescent="0.4">
      <c r="A9004" s="32">
        <v>11273</v>
      </c>
      <c r="B9004" s="33">
        <v>18.600000000000001</v>
      </c>
    </row>
    <row r="9005" spans="1:2" x14ac:dyDescent="0.4">
      <c r="A9005" s="32">
        <v>28808</v>
      </c>
      <c r="B9005" s="33">
        <v>1.2</v>
      </c>
    </row>
    <row r="9006" spans="1:2" x14ac:dyDescent="0.4">
      <c r="A9006" s="32">
        <v>11274</v>
      </c>
      <c r="B9006" s="33">
        <v>19.5</v>
      </c>
    </row>
    <row r="9007" spans="1:2" x14ac:dyDescent="0.4">
      <c r="A9007" s="32">
        <v>11275</v>
      </c>
      <c r="B9007" s="33">
        <v>22.9</v>
      </c>
    </row>
    <row r="9008" spans="1:2" x14ac:dyDescent="0.4">
      <c r="A9008" s="32">
        <v>12092</v>
      </c>
      <c r="B9008" s="33">
        <v>15.2</v>
      </c>
    </row>
    <row r="9009" spans="1:2" x14ac:dyDescent="0.4">
      <c r="A9009" s="32">
        <v>12093</v>
      </c>
      <c r="B9009" s="33">
        <v>15</v>
      </c>
    </row>
    <row r="9010" spans="1:2" x14ac:dyDescent="0.4">
      <c r="A9010" s="32">
        <v>12094</v>
      </c>
      <c r="B9010" s="33">
        <v>14.5</v>
      </c>
    </row>
    <row r="9011" spans="1:2" x14ac:dyDescent="0.4">
      <c r="A9011" s="32">
        <v>2028683</v>
      </c>
      <c r="B9011" s="33">
        <v>13.8</v>
      </c>
    </row>
    <row r="9012" spans="1:2" x14ac:dyDescent="0.4">
      <c r="A9012" s="32">
        <v>30400</v>
      </c>
      <c r="B9012" s="33">
        <v>11.5</v>
      </c>
    </row>
    <row r="9013" spans="1:2" x14ac:dyDescent="0.4">
      <c r="A9013" s="32">
        <v>18022</v>
      </c>
      <c r="B9013" s="33">
        <v>11.8</v>
      </c>
    </row>
    <row r="9014" spans="1:2" x14ac:dyDescent="0.4">
      <c r="A9014" s="32">
        <v>18024</v>
      </c>
      <c r="B9014" s="33">
        <v>10.199999999999999</v>
      </c>
    </row>
    <row r="9015" spans="1:2" x14ac:dyDescent="0.4">
      <c r="A9015" s="32">
        <v>28595</v>
      </c>
      <c r="B9015" s="33">
        <v>26.6</v>
      </c>
    </row>
    <row r="9016" spans="1:2" x14ac:dyDescent="0.4">
      <c r="A9016" s="32">
        <v>30401</v>
      </c>
      <c r="B9016" s="33">
        <v>11.5</v>
      </c>
    </row>
    <row r="9017" spans="1:2" x14ac:dyDescent="0.4">
      <c r="A9017" s="32">
        <v>18025</v>
      </c>
      <c r="B9017" s="33">
        <v>11.8</v>
      </c>
    </row>
    <row r="9018" spans="1:2" x14ac:dyDescent="0.4">
      <c r="A9018" s="32">
        <v>18035</v>
      </c>
      <c r="B9018" s="33">
        <v>29.9</v>
      </c>
    </row>
    <row r="9019" spans="1:2" x14ac:dyDescent="0.4">
      <c r="A9019" s="32">
        <v>22605</v>
      </c>
      <c r="B9019" s="33">
        <v>12.9</v>
      </c>
    </row>
    <row r="9020" spans="1:2" x14ac:dyDescent="0.4">
      <c r="A9020" s="32">
        <v>23491</v>
      </c>
      <c r="B9020" s="33">
        <v>13.5</v>
      </c>
    </row>
    <row r="9021" spans="1:2" x14ac:dyDescent="0.4">
      <c r="A9021" s="32">
        <v>32845</v>
      </c>
      <c r="B9021" s="33">
        <v>14</v>
      </c>
    </row>
    <row r="9022" spans="1:2" x14ac:dyDescent="0.4">
      <c r="A9022" s="32">
        <v>18041</v>
      </c>
      <c r="B9022" s="33">
        <v>12.9</v>
      </c>
    </row>
    <row r="9023" spans="1:2" x14ac:dyDescent="0.4">
      <c r="A9023" s="32">
        <v>29459</v>
      </c>
      <c r="B9023" s="33">
        <v>24.9</v>
      </c>
    </row>
    <row r="9024" spans="1:2" x14ac:dyDescent="0.4">
      <c r="A9024" s="32">
        <v>32177</v>
      </c>
      <c r="B9024" s="33">
        <v>5.9</v>
      </c>
    </row>
    <row r="9025" spans="1:2" x14ac:dyDescent="0.4">
      <c r="A9025" s="32">
        <v>17633</v>
      </c>
      <c r="B9025" s="33">
        <v>13.2</v>
      </c>
    </row>
    <row r="9026" spans="1:2" x14ac:dyDescent="0.4">
      <c r="A9026" s="32">
        <v>17614</v>
      </c>
      <c r="B9026" s="33">
        <v>13</v>
      </c>
    </row>
    <row r="9027" spans="1:2" x14ac:dyDescent="0.4">
      <c r="A9027" s="32">
        <v>17645</v>
      </c>
      <c r="B9027" s="33">
        <v>15.6</v>
      </c>
    </row>
    <row r="9028" spans="1:2" x14ac:dyDescent="0.4">
      <c r="A9028" s="32">
        <v>17640</v>
      </c>
      <c r="B9028" s="33">
        <v>13</v>
      </c>
    </row>
    <row r="9029" spans="1:2" x14ac:dyDescent="0.4">
      <c r="A9029" s="32">
        <v>17617</v>
      </c>
      <c r="B9029" s="33">
        <v>13.9</v>
      </c>
    </row>
    <row r="9030" spans="1:2" x14ac:dyDescent="0.4">
      <c r="A9030" s="32">
        <v>17666</v>
      </c>
      <c r="B9030" s="33">
        <v>9.9</v>
      </c>
    </row>
    <row r="9031" spans="1:2" x14ac:dyDescent="0.4">
      <c r="A9031" s="32">
        <v>17638</v>
      </c>
      <c r="B9031" s="33">
        <v>9.9</v>
      </c>
    </row>
    <row r="9032" spans="1:2" x14ac:dyDescent="0.4">
      <c r="A9032" s="32">
        <v>17634</v>
      </c>
      <c r="B9032" s="33">
        <v>9.1999999999999993</v>
      </c>
    </row>
    <row r="9033" spans="1:2" x14ac:dyDescent="0.4">
      <c r="A9033" s="32">
        <v>17637</v>
      </c>
      <c r="B9033" s="33">
        <v>9.9</v>
      </c>
    </row>
    <row r="9034" spans="1:2" x14ac:dyDescent="0.4">
      <c r="A9034" s="32">
        <v>17615</v>
      </c>
      <c r="B9034" s="33">
        <v>9.1999999999999993</v>
      </c>
    </row>
    <row r="9035" spans="1:2" x14ac:dyDescent="0.4">
      <c r="A9035" s="32">
        <v>17618</v>
      </c>
      <c r="B9035" s="33">
        <v>9.9</v>
      </c>
    </row>
    <row r="9036" spans="1:2" x14ac:dyDescent="0.4">
      <c r="A9036" s="32">
        <v>17641</v>
      </c>
      <c r="B9036" s="33">
        <v>8.1999999999999993</v>
      </c>
    </row>
    <row r="9037" spans="1:2" x14ac:dyDescent="0.4">
      <c r="A9037" s="32">
        <v>17611</v>
      </c>
      <c r="B9037" s="33">
        <v>9.9</v>
      </c>
    </row>
    <row r="9038" spans="1:2" x14ac:dyDescent="0.4">
      <c r="A9038" s="32">
        <v>17644</v>
      </c>
      <c r="B9038" s="33">
        <v>9.9</v>
      </c>
    </row>
    <row r="9039" spans="1:2" x14ac:dyDescent="0.4">
      <c r="A9039" s="32">
        <v>17631</v>
      </c>
      <c r="B9039" s="33">
        <v>4.5999999999999996</v>
      </c>
    </row>
    <row r="9040" spans="1:2" x14ac:dyDescent="0.4">
      <c r="A9040" s="32">
        <v>17629</v>
      </c>
      <c r="B9040" s="33">
        <v>4</v>
      </c>
    </row>
    <row r="9041" spans="1:2" x14ac:dyDescent="0.4">
      <c r="A9041" s="32">
        <v>17663</v>
      </c>
      <c r="B9041" s="33">
        <v>5.9</v>
      </c>
    </row>
    <row r="9042" spans="1:2" x14ac:dyDescent="0.4">
      <c r="A9042" s="32">
        <v>17639</v>
      </c>
      <c r="B9042" s="33">
        <v>5.9</v>
      </c>
    </row>
    <row r="9043" spans="1:2" x14ac:dyDescent="0.4">
      <c r="A9043" s="32">
        <v>17635</v>
      </c>
      <c r="B9043" s="33">
        <v>5.2</v>
      </c>
    </row>
    <row r="9044" spans="1:2" x14ac:dyDescent="0.4">
      <c r="A9044" s="32">
        <v>17636</v>
      </c>
      <c r="B9044" s="33">
        <v>5</v>
      </c>
    </row>
    <row r="9045" spans="1:2" x14ac:dyDescent="0.4">
      <c r="A9045" s="32">
        <v>17623</v>
      </c>
      <c r="B9045" s="33">
        <v>3.9</v>
      </c>
    </row>
    <row r="9046" spans="1:2" x14ac:dyDescent="0.4">
      <c r="A9046" s="32">
        <v>17885</v>
      </c>
      <c r="B9046" s="33">
        <v>6.5</v>
      </c>
    </row>
    <row r="9047" spans="1:2" x14ac:dyDescent="0.4">
      <c r="A9047" s="32">
        <v>17616</v>
      </c>
      <c r="B9047" s="33">
        <v>5.2</v>
      </c>
    </row>
    <row r="9048" spans="1:2" x14ac:dyDescent="0.4">
      <c r="A9048" s="32">
        <v>17624</v>
      </c>
      <c r="B9048" s="33">
        <v>7.9</v>
      </c>
    </row>
    <row r="9049" spans="1:2" x14ac:dyDescent="0.4">
      <c r="A9049" s="32">
        <v>17625</v>
      </c>
      <c r="B9049" s="33">
        <v>7.9</v>
      </c>
    </row>
    <row r="9050" spans="1:2" x14ac:dyDescent="0.4">
      <c r="A9050" s="32">
        <v>17627</v>
      </c>
      <c r="B9050" s="33">
        <v>7.8</v>
      </c>
    </row>
    <row r="9051" spans="1:2" x14ac:dyDescent="0.4">
      <c r="A9051" s="32">
        <v>17612</v>
      </c>
      <c r="B9051" s="33">
        <v>7.9</v>
      </c>
    </row>
    <row r="9052" spans="1:2" x14ac:dyDescent="0.4">
      <c r="A9052" s="32">
        <v>17621</v>
      </c>
      <c r="B9052" s="33">
        <v>7.2</v>
      </c>
    </row>
    <row r="9053" spans="1:2" x14ac:dyDescent="0.4">
      <c r="A9053" s="32">
        <v>17619</v>
      </c>
      <c r="B9053" s="33">
        <v>5.9</v>
      </c>
    </row>
    <row r="9054" spans="1:2" x14ac:dyDescent="0.4">
      <c r="A9054" s="32">
        <v>32701</v>
      </c>
      <c r="B9054" s="33">
        <v>0</v>
      </c>
    </row>
    <row r="9055" spans="1:2" x14ac:dyDescent="0.4">
      <c r="A9055" s="32">
        <v>17626</v>
      </c>
      <c r="B9055" s="33">
        <v>7.5</v>
      </c>
    </row>
    <row r="9056" spans="1:2" x14ac:dyDescent="0.4">
      <c r="A9056" s="32">
        <v>17620</v>
      </c>
      <c r="B9056" s="33">
        <v>7.8</v>
      </c>
    </row>
    <row r="9057" spans="1:2" x14ac:dyDescent="0.4">
      <c r="A9057" s="32">
        <v>17613</v>
      </c>
      <c r="B9057" s="33">
        <v>5.9</v>
      </c>
    </row>
    <row r="9058" spans="1:2" x14ac:dyDescent="0.4">
      <c r="A9058" s="32">
        <v>17642</v>
      </c>
      <c r="B9058" s="33">
        <v>5.2</v>
      </c>
    </row>
    <row r="9059" spans="1:2" x14ac:dyDescent="0.4">
      <c r="A9059" s="32">
        <v>17643</v>
      </c>
      <c r="B9059" s="33">
        <v>6</v>
      </c>
    </row>
    <row r="9060" spans="1:2" x14ac:dyDescent="0.4">
      <c r="A9060" s="32">
        <v>14952</v>
      </c>
      <c r="B9060" s="33">
        <v>6.5</v>
      </c>
    </row>
    <row r="9061" spans="1:2" x14ac:dyDescent="0.4">
      <c r="A9061" s="32">
        <v>14953</v>
      </c>
      <c r="B9061" s="33">
        <v>6.5</v>
      </c>
    </row>
    <row r="9062" spans="1:2" x14ac:dyDescent="0.4">
      <c r="A9062" s="32">
        <v>14954</v>
      </c>
      <c r="B9062" s="33">
        <v>6.5</v>
      </c>
    </row>
    <row r="9063" spans="1:2" x14ac:dyDescent="0.4">
      <c r="A9063" s="32">
        <v>18185</v>
      </c>
      <c r="B9063" s="33">
        <v>6.9</v>
      </c>
    </row>
    <row r="9064" spans="1:2" x14ac:dyDescent="0.4">
      <c r="A9064" s="32">
        <v>14955</v>
      </c>
      <c r="B9064" s="33">
        <v>6.9</v>
      </c>
    </row>
    <row r="9065" spans="1:2" x14ac:dyDescent="0.4">
      <c r="A9065" s="32">
        <v>18186</v>
      </c>
      <c r="B9065" s="33">
        <v>6.9</v>
      </c>
    </row>
    <row r="9066" spans="1:2" x14ac:dyDescent="0.4">
      <c r="A9066" s="32">
        <v>18187</v>
      </c>
      <c r="B9066" s="33">
        <v>6.5</v>
      </c>
    </row>
    <row r="9067" spans="1:2" x14ac:dyDescent="0.4">
      <c r="A9067" s="32">
        <v>14956</v>
      </c>
      <c r="B9067" s="33">
        <v>6.5</v>
      </c>
    </row>
    <row r="9068" spans="1:2" x14ac:dyDescent="0.4">
      <c r="A9068" s="32">
        <v>28888</v>
      </c>
      <c r="B9068" s="33">
        <v>22</v>
      </c>
    </row>
    <row r="9069" spans="1:2" x14ac:dyDescent="0.4">
      <c r="A9069" s="32">
        <v>15493</v>
      </c>
      <c r="B9069" s="33">
        <v>17.5</v>
      </c>
    </row>
    <row r="9070" spans="1:2" x14ac:dyDescent="0.4">
      <c r="A9070" s="32">
        <v>32753</v>
      </c>
      <c r="B9070" s="33">
        <v>0</v>
      </c>
    </row>
    <row r="9071" spans="1:2" x14ac:dyDescent="0.4">
      <c r="A9071" s="32">
        <v>28985</v>
      </c>
      <c r="B9071" s="33">
        <v>10</v>
      </c>
    </row>
    <row r="9072" spans="1:2" x14ac:dyDescent="0.4">
      <c r="A9072" s="32">
        <v>28965</v>
      </c>
      <c r="B9072" s="33">
        <v>13.9</v>
      </c>
    </row>
    <row r="9073" spans="1:2" x14ac:dyDescent="0.4">
      <c r="A9073" s="32">
        <v>10582</v>
      </c>
      <c r="B9073" s="33">
        <v>1.3</v>
      </c>
    </row>
    <row r="9074" spans="1:2" x14ac:dyDescent="0.4">
      <c r="A9074" s="32">
        <v>29253</v>
      </c>
      <c r="B9074" s="33">
        <v>1.3</v>
      </c>
    </row>
    <row r="9075" spans="1:2" x14ac:dyDescent="0.4">
      <c r="A9075" s="32">
        <v>31325</v>
      </c>
      <c r="B9075" s="33">
        <v>2</v>
      </c>
    </row>
    <row r="9076" spans="1:2" x14ac:dyDescent="0.4">
      <c r="A9076" s="32">
        <v>16438</v>
      </c>
      <c r="B9076" s="33">
        <v>12.9</v>
      </c>
    </row>
    <row r="9077" spans="1:2" x14ac:dyDescent="0.4">
      <c r="A9077" s="32">
        <v>17817</v>
      </c>
      <c r="B9077" s="33">
        <v>9.9</v>
      </c>
    </row>
    <row r="9078" spans="1:2" x14ac:dyDescent="0.4">
      <c r="A9078" s="32">
        <v>31971</v>
      </c>
      <c r="B9078" s="33">
        <v>5.6</v>
      </c>
    </row>
    <row r="9079" spans="1:2" x14ac:dyDescent="0.4">
      <c r="A9079" s="32">
        <v>28744</v>
      </c>
      <c r="B9079" s="33">
        <v>17.399999999999999</v>
      </c>
    </row>
    <row r="9080" spans="1:2" x14ac:dyDescent="0.4">
      <c r="A9080" s="32">
        <v>17178</v>
      </c>
      <c r="B9080" s="33">
        <v>22.2</v>
      </c>
    </row>
    <row r="9081" spans="1:2" x14ac:dyDescent="0.4">
      <c r="A9081" s="32">
        <v>28743</v>
      </c>
      <c r="B9081" s="33">
        <v>26.9</v>
      </c>
    </row>
    <row r="9082" spans="1:2" x14ac:dyDescent="0.4">
      <c r="A9082" s="32">
        <v>28025</v>
      </c>
      <c r="B9082" s="33">
        <v>2.9</v>
      </c>
    </row>
    <row r="9083" spans="1:2" x14ac:dyDescent="0.4">
      <c r="A9083" s="32">
        <v>27823</v>
      </c>
      <c r="B9083" s="33">
        <v>5.5</v>
      </c>
    </row>
    <row r="9084" spans="1:2" x14ac:dyDescent="0.4">
      <c r="A9084" s="32">
        <v>22767</v>
      </c>
      <c r="B9084" s="33">
        <v>5.5</v>
      </c>
    </row>
    <row r="9085" spans="1:2" x14ac:dyDescent="0.4">
      <c r="A9085" s="32">
        <v>22768</v>
      </c>
      <c r="B9085" s="33">
        <v>4.9000000000000004</v>
      </c>
    </row>
    <row r="9086" spans="1:2" x14ac:dyDescent="0.4">
      <c r="A9086" s="32">
        <v>30093</v>
      </c>
      <c r="B9086" s="33">
        <v>66.900000000000006</v>
      </c>
    </row>
    <row r="9087" spans="1:2" x14ac:dyDescent="0.4">
      <c r="A9087" s="32">
        <v>18161</v>
      </c>
      <c r="B9087" s="33">
        <v>4.5</v>
      </c>
    </row>
    <row r="9088" spans="1:2" x14ac:dyDescent="0.4">
      <c r="A9088" s="32">
        <v>23014</v>
      </c>
      <c r="B9088" s="33">
        <v>0</v>
      </c>
    </row>
    <row r="9089" spans="1:2" x14ac:dyDescent="0.4">
      <c r="A9089" s="32">
        <v>17764</v>
      </c>
      <c r="B9089" s="33">
        <v>1</v>
      </c>
    </row>
    <row r="9090" spans="1:2" x14ac:dyDescent="0.4">
      <c r="A9090" s="32">
        <v>2027689</v>
      </c>
      <c r="B9090" s="33">
        <v>101</v>
      </c>
    </row>
    <row r="9091" spans="1:2" x14ac:dyDescent="0.4">
      <c r="A9091" s="32">
        <v>2011960</v>
      </c>
      <c r="B9091" s="33">
        <v>124</v>
      </c>
    </row>
    <row r="9092" spans="1:2" x14ac:dyDescent="0.4">
      <c r="A9092" s="32">
        <v>29622</v>
      </c>
      <c r="B9092" s="33">
        <v>0</v>
      </c>
    </row>
    <row r="9093" spans="1:2" x14ac:dyDescent="0.4">
      <c r="A9093" s="32">
        <v>29621</v>
      </c>
      <c r="B9093" s="33">
        <v>0</v>
      </c>
    </row>
    <row r="9094" spans="1:2" x14ac:dyDescent="0.4">
      <c r="A9094" s="32">
        <v>10757</v>
      </c>
      <c r="B9094" s="33">
        <v>10.9</v>
      </c>
    </row>
    <row r="9095" spans="1:2" x14ac:dyDescent="0.4">
      <c r="A9095" s="32">
        <v>11141</v>
      </c>
      <c r="B9095" s="33">
        <v>5.5</v>
      </c>
    </row>
    <row r="9096" spans="1:2" x14ac:dyDescent="0.4">
      <c r="A9096" s="32">
        <v>11046</v>
      </c>
      <c r="B9096" s="33">
        <v>10.199999999999999</v>
      </c>
    </row>
    <row r="9097" spans="1:2" x14ac:dyDescent="0.4">
      <c r="A9097" s="32">
        <v>11048</v>
      </c>
      <c r="B9097" s="33">
        <v>9.5</v>
      </c>
    </row>
    <row r="9098" spans="1:2" x14ac:dyDescent="0.4">
      <c r="A9098" s="32">
        <v>11047</v>
      </c>
      <c r="B9098" s="33">
        <v>11.2</v>
      </c>
    </row>
    <row r="9099" spans="1:2" x14ac:dyDescent="0.4">
      <c r="A9099" s="32">
        <v>11045</v>
      </c>
      <c r="B9099" s="33">
        <v>9.9</v>
      </c>
    </row>
    <row r="9100" spans="1:2" x14ac:dyDescent="0.4">
      <c r="A9100" s="32">
        <v>29615</v>
      </c>
      <c r="B9100" s="33">
        <v>6.9</v>
      </c>
    </row>
    <row r="9101" spans="1:2" x14ac:dyDescent="0.4">
      <c r="A9101" s="32">
        <v>31737</v>
      </c>
      <c r="B9101" s="33">
        <v>17.899999999999999</v>
      </c>
    </row>
    <row r="9102" spans="1:2" x14ac:dyDescent="0.4">
      <c r="A9102" s="32">
        <v>16490</v>
      </c>
      <c r="B9102" s="33">
        <v>29.9</v>
      </c>
    </row>
    <row r="9103" spans="1:2" x14ac:dyDescent="0.4">
      <c r="A9103" s="32">
        <v>31736</v>
      </c>
      <c r="B9103" s="33">
        <v>16.899999999999999</v>
      </c>
    </row>
    <row r="9104" spans="1:2" x14ac:dyDescent="0.4">
      <c r="A9104" s="32">
        <v>31743</v>
      </c>
      <c r="B9104" s="33">
        <v>21.9</v>
      </c>
    </row>
    <row r="9105" spans="1:2" x14ac:dyDescent="0.4">
      <c r="A9105" s="32">
        <v>31749</v>
      </c>
      <c r="B9105" s="33">
        <v>12.9</v>
      </c>
    </row>
    <row r="9106" spans="1:2" x14ac:dyDescent="0.4">
      <c r="A9106" s="32">
        <v>31750</v>
      </c>
      <c r="B9106" s="33">
        <v>16.899999999999999</v>
      </c>
    </row>
    <row r="9107" spans="1:2" x14ac:dyDescent="0.4">
      <c r="A9107" s="32">
        <v>31387</v>
      </c>
      <c r="B9107" s="33">
        <v>2.5</v>
      </c>
    </row>
    <row r="9108" spans="1:2" x14ac:dyDescent="0.4">
      <c r="A9108" s="32">
        <v>29614</v>
      </c>
      <c r="B9108" s="33">
        <v>3</v>
      </c>
    </row>
    <row r="9109" spans="1:2" x14ac:dyDescent="0.4">
      <c r="A9109" s="32">
        <v>32422</v>
      </c>
      <c r="B9109" s="33">
        <v>3.5</v>
      </c>
    </row>
    <row r="9110" spans="1:2" x14ac:dyDescent="0.4">
      <c r="A9110" s="32">
        <v>29336</v>
      </c>
      <c r="B9110" s="33">
        <v>13</v>
      </c>
    </row>
    <row r="9111" spans="1:2" x14ac:dyDescent="0.4">
      <c r="A9111" s="32">
        <v>29338</v>
      </c>
      <c r="B9111" s="33">
        <v>19.899999999999999</v>
      </c>
    </row>
    <row r="9112" spans="1:2" x14ac:dyDescent="0.4">
      <c r="A9112" s="32">
        <v>29337</v>
      </c>
      <c r="B9112" s="33">
        <v>13</v>
      </c>
    </row>
    <row r="9113" spans="1:2" x14ac:dyDescent="0.4">
      <c r="A9113" s="32">
        <v>29334</v>
      </c>
      <c r="B9113" s="33">
        <v>13.5</v>
      </c>
    </row>
    <row r="9114" spans="1:2" x14ac:dyDescent="0.4">
      <c r="A9114" s="32">
        <v>28986</v>
      </c>
      <c r="B9114" s="33">
        <v>6.5</v>
      </c>
    </row>
    <row r="9115" spans="1:2" x14ac:dyDescent="0.4">
      <c r="A9115" s="32">
        <v>29247</v>
      </c>
      <c r="B9115" s="33">
        <v>6.5</v>
      </c>
    </row>
    <row r="9116" spans="1:2" x14ac:dyDescent="0.4">
      <c r="A9116" s="32">
        <v>28465</v>
      </c>
      <c r="B9116" s="33">
        <v>8.5</v>
      </c>
    </row>
    <row r="9117" spans="1:2" x14ac:dyDescent="0.4">
      <c r="A9117" s="32">
        <v>28987</v>
      </c>
      <c r="B9117" s="33">
        <v>6</v>
      </c>
    </row>
    <row r="9118" spans="1:2" x14ac:dyDescent="0.4">
      <c r="A9118" s="32">
        <v>28988</v>
      </c>
      <c r="B9118" s="33">
        <v>6.5</v>
      </c>
    </row>
    <row r="9119" spans="1:2" x14ac:dyDescent="0.4">
      <c r="A9119" s="32">
        <v>28809</v>
      </c>
      <c r="B9119" s="33">
        <v>9.9</v>
      </c>
    </row>
    <row r="9120" spans="1:2" x14ac:dyDescent="0.4">
      <c r="A9120" s="32">
        <v>28467</v>
      </c>
      <c r="B9120" s="33">
        <v>15</v>
      </c>
    </row>
    <row r="9121" spans="1:2" x14ac:dyDescent="0.4">
      <c r="A9121" s="32">
        <v>28466</v>
      </c>
      <c r="B9121" s="33">
        <v>15</v>
      </c>
    </row>
    <row r="9122" spans="1:2" x14ac:dyDescent="0.4">
      <c r="A9122" s="32">
        <v>28675</v>
      </c>
      <c r="B9122" s="33">
        <v>13</v>
      </c>
    </row>
    <row r="9123" spans="1:2" x14ac:dyDescent="0.4">
      <c r="A9123" s="32">
        <v>28674</v>
      </c>
      <c r="B9123" s="33">
        <v>16</v>
      </c>
    </row>
    <row r="9124" spans="1:2" x14ac:dyDescent="0.4">
      <c r="A9124" s="32">
        <v>28676</v>
      </c>
      <c r="B9124" s="33">
        <v>15</v>
      </c>
    </row>
    <row r="9125" spans="1:2" x14ac:dyDescent="0.4">
      <c r="A9125" s="32">
        <v>28468</v>
      </c>
      <c r="B9125" s="33">
        <v>13</v>
      </c>
    </row>
    <row r="9126" spans="1:2" x14ac:dyDescent="0.4">
      <c r="A9126" s="32">
        <v>31388</v>
      </c>
      <c r="B9126" s="33">
        <v>2.5</v>
      </c>
    </row>
    <row r="9127" spans="1:2" x14ac:dyDescent="0.4">
      <c r="A9127" s="32">
        <v>32420</v>
      </c>
      <c r="B9127" s="33">
        <v>2.5</v>
      </c>
    </row>
    <row r="9128" spans="1:2" x14ac:dyDescent="0.4">
      <c r="A9128" s="32">
        <v>32421</v>
      </c>
      <c r="B9128" s="33">
        <v>2.5</v>
      </c>
    </row>
    <row r="9129" spans="1:2" x14ac:dyDescent="0.4">
      <c r="A9129" s="32">
        <v>29927</v>
      </c>
      <c r="B9129" s="33">
        <v>7.9</v>
      </c>
    </row>
    <row r="9130" spans="1:2" x14ac:dyDescent="0.4">
      <c r="A9130" s="32">
        <v>16460</v>
      </c>
      <c r="B9130" s="33">
        <v>6.9</v>
      </c>
    </row>
    <row r="9131" spans="1:2" x14ac:dyDescent="0.4">
      <c r="A9131" s="32">
        <v>31529</v>
      </c>
      <c r="B9131" s="33">
        <v>5.5</v>
      </c>
    </row>
    <row r="9132" spans="1:2" x14ac:dyDescent="0.4">
      <c r="A9132" s="32">
        <v>31530</v>
      </c>
      <c r="B9132" s="33">
        <v>6.9</v>
      </c>
    </row>
    <row r="9133" spans="1:2" x14ac:dyDescent="0.4">
      <c r="A9133" s="32">
        <v>31531</v>
      </c>
      <c r="B9133" s="33">
        <v>9.5</v>
      </c>
    </row>
    <row r="9134" spans="1:2" x14ac:dyDescent="0.4">
      <c r="A9134" s="32">
        <v>28912</v>
      </c>
      <c r="B9134" s="33">
        <v>8.9</v>
      </c>
    </row>
    <row r="9135" spans="1:2" x14ac:dyDescent="0.4">
      <c r="A9135" s="32">
        <v>32330</v>
      </c>
      <c r="B9135" s="33">
        <v>8.5</v>
      </c>
    </row>
    <row r="9136" spans="1:2" x14ac:dyDescent="0.4">
      <c r="A9136" s="32">
        <v>32331</v>
      </c>
      <c r="B9136" s="33">
        <v>8.4</v>
      </c>
    </row>
    <row r="9137" spans="1:2" x14ac:dyDescent="0.4">
      <c r="A9137" s="32">
        <v>32332</v>
      </c>
      <c r="B9137" s="33">
        <v>20.2</v>
      </c>
    </row>
    <row r="9138" spans="1:2" x14ac:dyDescent="0.4">
      <c r="A9138" s="32">
        <v>32333</v>
      </c>
      <c r="B9138" s="33">
        <v>7.5</v>
      </c>
    </row>
    <row r="9139" spans="1:2" x14ac:dyDescent="0.4">
      <c r="A9139" s="32">
        <v>32335</v>
      </c>
      <c r="B9139" s="33">
        <v>14.5</v>
      </c>
    </row>
    <row r="9140" spans="1:2" x14ac:dyDescent="0.4">
      <c r="A9140" s="32">
        <v>32334</v>
      </c>
      <c r="B9140" s="33">
        <v>2.9</v>
      </c>
    </row>
    <row r="9141" spans="1:2" x14ac:dyDescent="0.4">
      <c r="A9141" s="32">
        <v>32336</v>
      </c>
      <c r="B9141" s="33">
        <v>8.1999999999999993</v>
      </c>
    </row>
    <row r="9142" spans="1:2" x14ac:dyDescent="0.4">
      <c r="A9142" s="32">
        <v>32337</v>
      </c>
      <c r="B9142" s="33">
        <v>4.2</v>
      </c>
    </row>
    <row r="9143" spans="1:2" x14ac:dyDescent="0.4">
      <c r="A9143" s="32">
        <v>32338</v>
      </c>
      <c r="B9143" s="33">
        <v>4.2</v>
      </c>
    </row>
    <row r="9144" spans="1:2" x14ac:dyDescent="0.4">
      <c r="A9144" s="32">
        <v>32339</v>
      </c>
      <c r="B9144" s="33">
        <v>4.2</v>
      </c>
    </row>
    <row r="9145" spans="1:2" x14ac:dyDescent="0.4">
      <c r="A9145" s="32">
        <v>32340</v>
      </c>
      <c r="B9145" s="33">
        <v>4.2</v>
      </c>
    </row>
    <row r="9146" spans="1:2" x14ac:dyDescent="0.4">
      <c r="A9146" s="32">
        <v>32341</v>
      </c>
      <c r="B9146" s="33">
        <v>4.2</v>
      </c>
    </row>
    <row r="9147" spans="1:2" x14ac:dyDescent="0.4">
      <c r="A9147" s="32">
        <v>32342</v>
      </c>
      <c r="B9147" s="33">
        <v>8.1999999999999993</v>
      </c>
    </row>
    <row r="9148" spans="1:2" x14ac:dyDescent="0.4">
      <c r="A9148" s="32">
        <v>22778</v>
      </c>
      <c r="B9148" s="33">
        <v>6</v>
      </c>
    </row>
    <row r="9149" spans="1:2" x14ac:dyDescent="0.4">
      <c r="A9149" s="32">
        <v>22775</v>
      </c>
      <c r="B9149" s="33">
        <v>1.8</v>
      </c>
    </row>
    <row r="9150" spans="1:2" x14ac:dyDescent="0.4">
      <c r="A9150" s="32">
        <v>10207</v>
      </c>
      <c r="B9150" s="33">
        <v>3.2</v>
      </c>
    </row>
    <row r="9151" spans="1:2" x14ac:dyDescent="0.4">
      <c r="A9151" s="32">
        <v>15956</v>
      </c>
      <c r="B9151" s="33">
        <v>7.1</v>
      </c>
    </row>
    <row r="9152" spans="1:2" x14ac:dyDescent="0.4">
      <c r="A9152" s="32">
        <v>15959</v>
      </c>
      <c r="B9152" s="33">
        <v>14.21</v>
      </c>
    </row>
    <row r="9153" spans="1:2" x14ac:dyDescent="0.4">
      <c r="A9153" s="32">
        <v>15957</v>
      </c>
      <c r="B9153" s="33">
        <v>14.1</v>
      </c>
    </row>
    <row r="9154" spans="1:2" x14ac:dyDescent="0.4">
      <c r="A9154" s="32">
        <v>15954</v>
      </c>
      <c r="B9154" s="33">
        <v>17.5</v>
      </c>
    </row>
    <row r="9155" spans="1:2" x14ac:dyDescent="0.4">
      <c r="A9155" s="32">
        <v>15953</v>
      </c>
      <c r="B9155" s="33">
        <v>14.1</v>
      </c>
    </row>
    <row r="9156" spans="1:2" x14ac:dyDescent="0.4">
      <c r="A9156" s="32">
        <v>15958</v>
      </c>
      <c r="B9156" s="33">
        <v>7.1</v>
      </c>
    </row>
    <row r="9157" spans="1:2" x14ac:dyDescent="0.4">
      <c r="A9157" s="32">
        <v>15955</v>
      </c>
      <c r="B9157" s="33">
        <v>7.1</v>
      </c>
    </row>
    <row r="9158" spans="1:2" x14ac:dyDescent="0.4">
      <c r="A9158" s="32">
        <v>10963</v>
      </c>
      <c r="B9158" s="33">
        <v>15.9</v>
      </c>
    </row>
    <row r="9159" spans="1:2" x14ac:dyDescent="0.4">
      <c r="A9159" s="32">
        <v>10964</v>
      </c>
      <c r="B9159" s="33">
        <v>16.7</v>
      </c>
    </row>
    <row r="9160" spans="1:2" x14ac:dyDescent="0.4">
      <c r="A9160" s="32">
        <v>28363</v>
      </c>
      <c r="B9160" s="33">
        <v>4.9000000000000004</v>
      </c>
    </row>
    <row r="9161" spans="1:2" x14ac:dyDescent="0.4">
      <c r="A9161" s="32">
        <v>23493</v>
      </c>
      <c r="B9161" s="33">
        <v>1.8</v>
      </c>
    </row>
    <row r="9162" spans="1:2" x14ac:dyDescent="0.4">
      <c r="A9162" s="32">
        <v>10204</v>
      </c>
      <c r="B9162" s="33">
        <v>3.8</v>
      </c>
    </row>
    <row r="9163" spans="1:2" x14ac:dyDescent="0.4">
      <c r="A9163" s="32">
        <v>32844</v>
      </c>
      <c r="B9163" s="33">
        <v>0</v>
      </c>
    </row>
    <row r="9164" spans="1:2" x14ac:dyDescent="0.4">
      <c r="A9164" s="32">
        <v>17140</v>
      </c>
      <c r="B9164" s="33">
        <v>2.9</v>
      </c>
    </row>
    <row r="9165" spans="1:2" x14ac:dyDescent="0.4">
      <c r="A9165" s="32">
        <v>31774</v>
      </c>
      <c r="B9165" s="33">
        <v>5.8</v>
      </c>
    </row>
    <row r="9166" spans="1:2" x14ac:dyDescent="0.4">
      <c r="A9166" s="32">
        <v>17143</v>
      </c>
      <c r="B9166" s="33">
        <v>2.9</v>
      </c>
    </row>
    <row r="9167" spans="1:2" x14ac:dyDescent="0.4">
      <c r="A9167" s="32">
        <v>31264</v>
      </c>
      <c r="B9167" s="33">
        <v>2.6</v>
      </c>
    </row>
    <row r="9168" spans="1:2" x14ac:dyDescent="0.4">
      <c r="A9168" s="32">
        <v>16712</v>
      </c>
      <c r="B9168" s="33">
        <v>7</v>
      </c>
    </row>
    <row r="9169" spans="1:2" x14ac:dyDescent="0.4">
      <c r="A9169" s="32">
        <v>16791</v>
      </c>
      <c r="B9169" s="33">
        <v>1.7</v>
      </c>
    </row>
    <row r="9170" spans="1:2" x14ac:dyDescent="0.4">
      <c r="A9170" s="32">
        <v>16714</v>
      </c>
      <c r="B9170" s="33">
        <v>3.8</v>
      </c>
    </row>
    <row r="9171" spans="1:2" x14ac:dyDescent="0.4">
      <c r="A9171" s="32">
        <v>16794</v>
      </c>
      <c r="B9171" s="33">
        <v>1.8</v>
      </c>
    </row>
    <row r="9172" spans="1:2" x14ac:dyDescent="0.4">
      <c r="A9172" s="32">
        <v>16722</v>
      </c>
      <c r="B9172" s="33">
        <v>1.9</v>
      </c>
    </row>
    <row r="9173" spans="1:2" x14ac:dyDescent="0.4">
      <c r="A9173" s="32">
        <v>16713</v>
      </c>
      <c r="B9173" s="33">
        <v>8.1999999999999993</v>
      </c>
    </row>
    <row r="9174" spans="1:2" x14ac:dyDescent="0.4">
      <c r="A9174" s="32">
        <v>16790</v>
      </c>
      <c r="B9174" s="33">
        <v>1.8</v>
      </c>
    </row>
    <row r="9175" spans="1:2" x14ac:dyDescent="0.4">
      <c r="A9175" s="32">
        <v>17141</v>
      </c>
      <c r="B9175" s="33">
        <v>8.5</v>
      </c>
    </row>
    <row r="9176" spans="1:2" x14ac:dyDescent="0.4">
      <c r="A9176" s="32">
        <v>17144</v>
      </c>
      <c r="B9176" s="33">
        <v>7.5</v>
      </c>
    </row>
    <row r="9177" spans="1:2" x14ac:dyDescent="0.4">
      <c r="A9177" s="32">
        <v>10201</v>
      </c>
      <c r="B9177" s="33">
        <v>7.5</v>
      </c>
    </row>
    <row r="9178" spans="1:2" x14ac:dyDescent="0.4">
      <c r="A9178" s="32">
        <v>17142</v>
      </c>
      <c r="B9178" s="33">
        <v>4.9000000000000004</v>
      </c>
    </row>
    <row r="9179" spans="1:2" x14ac:dyDescent="0.4">
      <c r="A9179" s="32">
        <v>10205</v>
      </c>
      <c r="B9179" s="33">
        <v>3.2</v>
      </c>
    </row>
    <row r="9180" spans="1:2" x14ac:dyDescent="0.4">
      <c r="A9180" s="32">
        <v>22780</v>
      </c>
      <c r="B9180" s="33">
        <v>6</v>
      </c>
    </row>
    <row r="9181" spans="1:2" x14ac:dyDescent="0.4">
      <c r="A9181" s="32">
        <v>22779</v>
      </c>
      <c r="B9181" s="33">
        <v>1.6</v>
      </c>
    </row>
    <row r="9182" spans="1:2" x14ac:dyDescent="0.4">
      <c r="A9182" s="32">
        <v>10208</v>
      </c>
      <c r="B9182" s="33">
        <v>3.5</v>
      </c>
    </row>
    <row r="9183" spans="1:2" x14ac:dyDescent="0.4">
      <c r="A9183" s="32">
        <v>31960</v>
      </c>
      <c r="B9183" s="33">
        <v>8.1999999999999993</v>
      </c>
    </row>
    <row r="9184" spans="1:2" x14ac:dyDescent="0.4">
      <c r="A9184" s="32">
        <v>32843</v>
      </c>
      <c r="B9184" s="33">
        <v>0</v>
      </c>
    </row>
    <row r="9185" spans="1:2" x14ac:dyDescent="0.4">
      <c r="A9185" s="32">
        <v>29462</v>
      </c>
      <c r="B9185" s="33">
        <v>9.4</v>
      </c>
    </row>
    <row r="9186" spans="1:2" x14ac:dyDescent="0.4">
      <c r="A9186" s="32">
        <v>10211</v>
      </c>
      <c r="B9186" s="33">
        <v>3.5</v>
      </c>
    </row>
    <row r="9187" spans="1:2" x14ac:dyDescent="0.4">
      <c r="A9187" s="32">
        <v>10200</v>
      </c>
      <c r="B9187" s="33">
        <v>8.8000000000000007</v>
      </c>
    </row>
    <row r="9188" spans="1:2" x14ac:dyDescent="0.4">
      <c r="A9188" s="32">
        <v>22776</v>
      </c>
      <c r="B9188" s="33">
        <v>6</v>
      </c>
    </row>
    <row r="9189" spans="1:2" x14ac:dyDescent="0.4">
      <c r="A9189" s="32">
        <v>22774</v>
      </c>
      <c r="B9189" s="33">
        <v>1.8</v>
      </c>
    </row>
    <row r="9190" spans="1:2" x14ac:dyDescent="0.4">
      <c r="A9190" s="32">
        <v>17520</v>
      </c>
      <c r="B9190" s="33">
        <v>3.2</v>
      </c>
    </row>
    <row r="9191" spans="1:2" x14ac:dyDescent="0.4">
      <c r="A9191" s="32">
        <v>23632</v>
      </c>
      <c r="B9191" s="33">
        <v>8.9</v>
      </c>
    </row>
    <row r="9192" spans="1:2" x14ac:dyDescent="0.4">
      <c r="A9192" s="32">
        <v>23633</v>
      </c>
      <c r="B9192" s="33">
        <v>8.9</v>
      </c>
    </row>
    <row r="9193" spans="1:2" x14ac:dyDescent="0.4">
      <c r="A9193" s="32">
        <v>17521</v>
      </c>
      <c r="B9193" s="33">
        <v>3.2</v>
      </c>
    </row>
    <row r="9194" spans="1:2" x14ac:dyDescent="0.4">
      <c r="A9194" s="32">
        <v>17525</v>
      </c>
      <c r="B9194" s="33">
        <v>3.2</v>
      </c>
    </row>
    <row r="9195" spans="1:2" x14ac:dyDescent="0.4">
      <c r="A9195" s="32">
        <v>17539</v>
      </c>
      <c r="B9195" s="33">
        <v>3.2</v>
      </c>
    </row>
    <row r="9196" spans="1:2" x14ac:dyDescent="0.4">
      <c r="A9196" s="32">
        <v>17526</v>
      </c>
      <c r="B9196" s="33">
        <v>2.2000000000000002</v>
      </c>
    </row>
    <row r="9197" spans="1:2" x14ac:dyDescent="0.4">
      <c r="A9197" s="32">
        <v>17527</v>
      </c>
      <c r="B9197" s="33">
        <v>2.4</v>
      </c>
    </row>
    <row r="9198" spans="1:2" x14ac:dyDescent="0.4">
      <c r="A9198" s="32">
        <v>17541</v>
      </c>
      <c r="B9198" s="33">
        <v>6.2</v>
      </c>
    </row>
    <row r="9199" spans="1:2" x14ac:dyDescent="0.4">
      <c r="A9199" s="32">
        <v>23635</v>
      </c>
      <c r="B9199" s="33">
        <v>8.9</v>
      </c>
    </row>
    <row r="9200" spans="1:2" x14ac:dyDescent="0.4">
      <c r="A9200" s="32">
        <v>17540</v>
      </c>
      <c r="B9200" s="33">
        <v>3.2</v>
      </c>
    </row>
    <row r="9201" spans="1:2" x14ac:dyDescent="0.4">
      <c r="A9201" s="32">
        <v>17524</v>
      </c>
      <c r="B9201" s="33">
        <v>2.9</v>
      </c>
    </row>
    <row r="9202" spans="1:2" x14ac:dyDescent="0.4">
      <c r="A9202" s="32">
        <v>23634</v>
      </c>
      <c r="B9202" s="33">
        <v>8.9</v>
      </c>
    </row>
    <row r="9203" spans="1:2" x14ac:dyDescent="0.4">
      <c r="A9203" s="32">
        <v>17522</v>
      </c>
      <c r="B9203" s="33">
        <v>3.2</v>
      </c>
    </row>
    <row r="9204" spans="1:2" x14ac:dyDescent="0.4">
      <c r="A9204" s="32">
        <v>17542</v>
      </c>
      <c r="B9204" s="33">
        <v>3.2</v>
      </c>
    </row>
    <row r="9205" spans="1:2" x14ac:dyDescent="0.4">
      <c r="A9205" s="32">
        <v>18007</v>
      </c>
      <c r="B9205" s="33">
        <v>3.2</v>
      </c>
    </row>
    <row r="9206" spans="1:2" x14ac:dyDescent="0.4">
      <c r="A9206" s="32">
        <v>23636</v>
      </c>
      <c r="B9206" s="33">
        <v>8.1999999999999993</v>
      </c>
    </row>
    <row r="9207" spans="1:2" x14ac:dyDescent="0.4">
      <c r="A9207" s="32">
        <v>17543</v>
      </c>
      <c r="B9207" s="33">
        <v>3.6</v>
      </c>
    </row>
    <row r="9208" spans="1:2" x14ac:dyDescent="0.4">
      <c r="A9208" s="32">
        <v>10212</v>
      </c>
      <c r="B9208" s="33">
        <v>3.5</v>
      </c>
    </row>
    <row r="9209" spans="1:2" x14ac:dyDescent="0.4">
      <c r="A9209" s="32">
        <v>10210</v>
      </c>
      <c r="B9209" s="33">
        <v>3.2</v>
      </c>
    </row>
    <row r="9210" spans="1:2" x14ac:dyDescent="0.4">
      <c r="A9210" s="32">
        <v>10187</v>
      </c>
      <c r="B9210" s="33">
        <v>7</v>
      </c>
    </row>
    <row r="9211" spans="1:2" x14ac:dyDescent="0.4">
      <c r="A9211" s="32">
        <v>10203</v>
      </c>
      <c r="B9211" s="33">
        <v>3.8</v>
      </c>
    </row>
    <row r="9212" spans="1:2" x14ac:dyDescent="0.4">
      <c r="A9212" s="32">
        <v>28364</v>
      </c>
      <c r="B9212" s="33">
        <v>4.9000000000000004</v>
      </c>
    </row>
    <row r="9213" spans="1:2" x14ac:dyDescent="0.4">
      <c r="A9213" s="32">
        <v>32842</v>
      </c>
      <c r="B9213" s="33">
        <v>0</v>
      </c>
    </row>
    <row r="9214" spans="1:2" x14ac:dyDescent="0.4">
      <c r="A9214" s="32">
        <v>32568</v>
      </c>
      <c r="B9214" s="33">
        <v>19.899999999999999</v>
      </c>
    </row>
    <row r="9215" spans="1:2" x14ac:dyDescent="0.4">
      <c r="A9215" s="32">
        <v>16084</v>
      </c>
      <c r="B9215" s="33">
        <v>9.9</v>
      </c>
    </row>
    <row r="9216" spans="1:2" x14ac:dyDescent="0.4">
      <c r="A9216" s="32">
        <v>15218</v>
      </c>
      <c r="B9216" s="33">
        <v>9.9</v>
      </c>
    </row>
    <row r="9217" spans="1:2" x14ac:dyDescent="0.4">
      <c r="A9217" s="32">
        <v>32741</v>
      </c>
      <c r="B9217" s="33">
        <v>0</v>
      </c>
    </row>
    <row r="9218" spans="1:2" x14ac:dyDescent="0.4">
      <c r="A9218" s="32">
        <v>32740</v>
      </c>
      <c r="B9218" s="33">
        <v>0</v>
      </c>
    </row>
    <row r="9219" spans="1:2" x14ac:dyDescent="0.4">
      <c r="A9219" s="32">
        <v>16080</v>
      </c>
      <c r="B9219" s="33">
        <v>9.9</v>
      </c>
    </row>
    <row r="9220" spans="1:2" x14ac:dyDescent="0.4">
      <c r="A9220" s="32">
        <v>15214</v>
      </c>
      <c r="B9220" s="33">
        <v>9.9</v>
      </c>
    </row>
    <row r="9221" spans="1:2" x14ac:dyDescent="0.4">
      <c r="A9221" s="32">
        <v>15215</v>
      </c>
      <c r="B9221" s="33">
        <v>9.9</v>
      </c>
    </row>
    <row r="9222" spans="1:2" x14ac:dyDescent="0.4">
      <c r="A9222" s="32">
        <v>16081</v>
      </c>
      <c r="B9222" s="33">
        <v>9.9</v>
      </c>
    </row>
    <row r="9223" spans="1:2" x14ac:dyDescent="0.4">
      <c r="A9223" s="32">
        <v>16083</v>
      </c>
      <c r="B9223" s="33">
        <v>9.9</v>
      </c>
    </row>
    <row r="9224" spans="1:2" x14ac:dyDescent="0.4">
      <c r="A9224" s="32">
        <v>15216</v>
      </c>
      <c r="B9224" s="33">
        <v>9.9</v>
      </c>
    </row>
    <row r="9225" spans="1:2" x14ac:dyDescent="0.4">
      <c r="A9225" s="32">
        <v>15217</v>
      </c>
      <c r="B9225" s="33">
        <v>9.9</v>
      </c>
    </row>
    <row r="9226" spans="1:2" x14ac:dyDescent="0.4">
      <c r="A9226" s="32">
        <v>16082</v>
      </c>
      <c r="B9226" s="33">
        <v>9.9</v>
      </c>
    </row>
    <row r="9227" spans="1:2" x14ac:dyDescent="0.4">
      <c r="A9227" s="32">
        <v>29463</v>
      </c>
      <c r="B9227" s="33">
        <v>9.1999999999999993</v>
      </c>
    </row>
    <row r="9228" spans="1:2" x14ac:dyDescent="0.4">
      <c r="A9228" s="32">
        <v>10202</v>
      </c>
      <c r="B9228" s="33">
        <v>7.6</v>
      </c>
    </row>
    <row r="9229" spans="1:2" x14ac:dyDescent="0.4">
      <c r="A9229" s="32">
        <v>10224</v>
      </c>
      <c r="B9229" s="33">
        <v>3</v>
      </c>
    </row>
    <row r="9230" spans="1:2" x14ac:dyDescent="0.4">
      <c r="A9230" s="32">
        <v>32026</v>
      </c>
      <c r="B9230" s="33">
        <v>3.2</v>
      </c>
    </row>
    <row r="9231" spans="1:2" x14ac:dyDescent="0.4">
      <c r="A9231" s="32">
        <v>10226</v>
      </c>
      <c r="B9231" s="33">
        <v>3</v>
      </c>
    </row>
    <row r="9232" spans="1:2" x14ac:dyDescent="0.4">
      <c r="A9232" s="32">
        <v>10182</v>
      </c>
      <c r="B9232" s="33">
        <v>7</v>
      </c>
    </row>
    <row r="9233" spans="1:2" x14ac:dyDescent="0.4">
      <c r="A9233" s="32">
        <v>17145</v>
      </c>
      <c r="B9233" s="33">
        <v>14</v>
      </c>
    </row>
    <row r="9234" spans="1:2" x14ac:dyDescent="0.4">
      <c r="A9234" s="32">
        <v>17192</v>
      </c>
      <c r="B9234" s="33">
        <v>9.9</v>
      </c>
    </row>
    <row r="9235" spans="1:2" x14ac:dyDescent="0.4">
      <c r="A9235" s="32">
        <v>17194</v>
      </c>
      <c r="B9235" s="33">
        <v>7.5</v>
      </c>
    </row>
    <row r="9236" spans="1:2" x14ac:dyDescent="0.4">
      <c r="A9236" s="32">
        <v>29277</v>
      </c>
      <c r="B9236" s="33">
        <v>19.2</v>
      </c>
    </row>
    <row r="9237" spans="1:2" x14ac:dyDescent="0.4">
      <c r="A9237" s="32">
        <v>18220</v>
      </c>
      <c r="B9237" s="33">
        <v>3.3</v>
      </c>
    </row>
    <row r="9238" spans="1:2" x14ac:dyDescent="0.4">
      <c r="A9238" s="32">
        <v>18221</v>
      </c>
      <c r="B9238" s="33">
        <v>6.2</v>
      </c>
    </row>
    <row r="9239" spans="1:2" x14ac:dyDescent="0.4">
      <c r="A9239" s="32">
        <v>29634</v>
      </c>
      <c r="B9239" s="33">
        <v>5.5</v>
      </c>
    </row>
    <row r="9240" spans="1:2" x14ac:dyDescent="0.4">
      <c r="A9240" s="32">
        <v>28066</v>
      </c>
      <c r="B9240" s="33">
        <v>16.899999999999999</v>
      </c>
    </row>
    <row r="9241" spans="1:2" x14ac:dyDescent="0.4">
      <c r="A9241" s="32">
        <v>28065</v>
      </c>
      <c r="B9241" s="33">
        <v>16.899999999999999</v>
      </c>
    </row>
    <row r="9242" spans="1:2" x14ac:dyDescent="0.4">
      <c r="A9242" s="32">
        <v>16675</v>
      </c>
      <c r="B9242" s="33">
        <v>96</v>
      </c>
    </row>
    <row r="9243" spans="1:2" x14ac:dyDescent="0.4">
      <c r="A9243" s="32">
        <v>32289</v>
      </c>
      <c r="B9243" s="33">
        <v>160</v>
      </c>
    </row>
    <row r="9244" spans="1:2" x14ac:dyDescent="0.4">
      <c r="A9244" s="32">
        <v>23330</v>
      </c>
      <c r="B9244" s="33">
        <v>86</v>
      </c>
    </row>
    <row r="9245" spans="1:2" x14ac:dyDescent="0.4">
      <c r="A9245" s="32">
        <v>23329</v>
      </c>
      <c r="B9245" s="33">
        <v>86</v>
      </c>
    </row>
    <row r="9246" spans="1:2" x14ac:dyDescent="0.4">
      <c r="A9246" s="32">
        <v>15023</v>
      </c>
      <c r="B9246" s="33">
        <v>90</v>
      </c>
    </row>
    <row r="9247" spans="1:2" x14ac:dyDescent="0.4">
      <c r="A9247" s="32">
        <v>15024</v>
      </c>
      <c r="B9247" s="33">
        <v>83</v>
      </c>
    </row>
    <row r="9248" spans="1:2" x14ac:dyDescent="0.4">
      <c r="A9248" s="32">
        <v>29006</v>
      </c>
      <c r="B9248" s="33">
        <v>499</v>
      </c>
    </row>
    <row r="9249" spans="1:2" x14ac:dyDescent="0.4">
      <c r="A9249" s="32">
        <v>16676</v>
      </c>
      <c r="B9249" s="33">
        <v>74.900000000000006</v>
      </c>
    </row>
    <row r="9250" spans="1:2" x14ac:dyDescent="0.4">
      <c r="A9250" s="32">
        <v>16503</v>
      </c>
      <c r="B9250" s="33">
        <v>16.5</v>
      </c>
    </row>
    <row r="9251" spans="1:2" x14ac:dyDescent="0.4">
      <c r="A9251" s="32">
        <v>28274</v>
      </c>
      <c r="B9251" s="33">
        <v>32</v>
      </c>
    </row>
    <row r="9252" spans="1:2" x14ac:dyDescent="0.4">
      <c r="A9252" s="32">
        <v>28275</v>
      </c>
      <c r="B9252" s="33">
        <v>49</v>
      </c>
    </row>
    <row r="9253" spans="1:2" x14ac:dyDescent="0.4">
      <c r="A9253" s="32">
        <v>28276</v>
      </c>
      <c r="B9253" s="33">
        <v>59</v>
      </c>
    </row>
    <row r="9254" spans="1:2" x14ac:dyDescent="0.4">
      <c r="A9254" s="32">
        <v>28395</v>
      </c>
      <c r="B9254" s="33">
        <v>0</v>
      </c>
    </row>
    <row r="9255" spans="1:2" x14ac:dyDescent="0.4">
      <c r="A9255" s="32">
        <v>32565</v>
      </c>
      <c r="B9255" s="33">
        <v>8</v>
      </c>
    </row>
    <row r="9256" spans="1:2" x14ac:dyDescent="0.4">
      <c r="A9256" s="32">
        <v>32567</v>
      </c>
      <c r="B9256" s="33">
        <v>8</v>
      </c>
    </row>
    <row r="9257" spans="1:2" x14ac:dyDescent="0.4">
      <c r="A9257" s="32">
        <v>32566</v>
      </c>
      <c r="B9257" s="33">
        <v>0</v>
      </c>
    </row>
    <row r="9258" spans="1:2" x14ac:dyDescent="0.4">
      <c r="A9258" s="32">
        <v>16486</v>
      </c>
      <c r="B9258" s="33">
        <v>29.9</v>
      </c>
    </row>
    <row r="9259" spans="1:2" x14ac:dyDescent="0.4">
      <c r="A9259" s="32">
        <v>18036</v>
      </c>
      <c r="B9259" s="33">
        <v>7.8</v>
      </c>
    </row>
    <row r="9260" spans="1:2" x14ac:dyDescent="0.4">
      <c r="A9260" s="32">
        <v>18404</v>
      </c>
      <c r="B9260" s="33">
        <v>7.9</v>
      </c>
    </row>
    <row r="9261" spans="1:2" x14ac:dyDescent="0.4">
      <c r="A9261" s="32">
        <v>32469</v>
      </c>
      <c r="B9261" s="33">
        <v>2.5</v>
      </c>
    </row>
    <row r="9262" spans="1:2" x14ac:dyDescent="0.4">
      <c r="A9262" s="32">
        <v>32471</v>
      </c>
      <c r="B9262" s="33">
        <v>2.5</v>
      </c>
    </row>
    <row r="9263" spans="1:2" x14ac:dyDescent="0.4">
      <c r="A9263" s="32">
        <v>32470</v>
      </c>
      <c r="B9263" s="33">
        <v>2.5</v>
      </c>
    </row>
    <row r="9264" spans="1:2" x14ac:dyDescent="0.4">
      <c r="A9264" s="32">
        <v>15512</v>
      </c>
      <c r="B9264" s="33">
        <v>25</v>
      </c>
    </row>
    <row r="9265" spans="1:2" x14ac:dyDescent="0.4">
      <c r="A9265" s="32">
        <v>31359</v>
      </c>
      <c r="B9265" s="33">
        <v>33.200000000000003</v>
      </c>
    </row>
    <row r="9266" spans="1:2" x14ac:dyDescent="0.4">
      <c r="A9266" s="32">
        <v>31358</v>
      </c>
      <c r="B9266" s="33">
        <v>33.200000000000003</v>
      </c>
    </row>
    <row r="9267" spans="1:2" x14ac:dyDescent="0.4">
      <c r="A9267" s="32">
        <v>11952</v>
      </c>
      <c r="B9267" s="33">
        <v>11.9</v>
      </c>
    </row>
    <row r="9268" spans="1:2" x14ac:dyDescent="0.4">
      <c r="A9268" s="32">
        <v>23298</v>
      </c>
      <c r="B9268" s="33">
        <v>24.9</v>
      </c>
    </row>
    <row r="9269" spans="1:2" x14ac:dyDescent="0.4">
      <c r="A9269" s="32">
        <v>16512</v>
      </c>
      <c r="B9269" s="33">
        <v>21.9</v>
      </c>
    </row>
    <row r="9270" spans="1:2" x14ac:dyDescent="0.4">
      <c r="A9270" s="32">
        <v>17604</v>
      </c>
      <c r="B9270" s="33">
        <v>3.3</v>
      </c>
    </row>
    <row r="9271" spans="1:2" x14ac:dyDescent="0.4">
      <c r="A9271" s="32">
        <v>17602</v>
      </c>
      <c r="B9271" s="33">
        <v>5.2</v>
      </c>
    </row>
    <row r="9272" spans="1:2" x14ac:dyDescent="0.4">
      <c r="A9272" s="32">
        <v>17342</v>
      </c>
      <c r="B9272" s="33">
        <v>5.8</v>
      </c>
    </row>
    <row r="9273" spans="1:2" x14ac:dyDescent="0.4">
      <c r="A9273" s="32">
        <v>17601</v>
      </c>
      <c r="B9273" s="33">
        <v>5.9</v>
      </c>
    </row>
    <row r="9274" spans="1:2" x14ac:dyDescent="0.4">
      <c r="A9274" s="32">
        <v>17603</v>
      </c>
      <c r="B9274" s="33">
        <v>5.4</v>
      </c>
    </row>
    <row r="9275" spans="1:2" x14ac:dyDescent="0.4">
      <c r="A9275" s="32">
        <v>29715</v>
      </c>
      <c r="B9275" s="33">
        <v>24.9</v>
      </c>
    </row>
    <row r="9276" spans="1:2" x14ac:dyDescent="0.4">
      <c r="A9276" s="32">
        <v>15411</v>
      </c>
      <c r="B9276" s="33">
        <v>12.7</v>
      </c>
    </row>
    <row r="9277" spans="1:2" x14ac:dyDescent="0.4">
      <c r="A9277" s="32">
        <v>15413</v>
      </c>
      <c r="B9277" s="33">
        <v>12.2</v>
      </c>
    </row>
    <row r="9278" spans="1:2" x14ac:dyDescent="0.4">
      <c r="A9278" s="32">
        <v>15415</v>
      </c>
      <c r="B9278" s="33">
        <v>5.7</v>
      </c>
    </row>
    <row r="9279" spans="1:2" x14ac:dyDescent="0.4">
      <c r="A9279" s="32">
        <v>15414</v>
      </c>
      <c r="B9279" s="33">
        <v>12.2</v>
      </c>
    </row>
    <row r="9280" spans="1:2" x14ac:dyDescent="0.4">
      <c r="A9280" s="32">
        <v>17718</v>
      </c>
      <c r="B9280" s="33">
        <v>16</v>
      </c>
    </row>
    <row r="9281" spans="1:2" x14ac:dyDescent="0.4">
      <c r="A9281" s="32">
        <v>31314</v>
      </c>
      <c r="B9281" s="33">
        <v>7</v>
      </c>
    </row>
    <row r="9282" spans="1:2" x14ac:dyDescent="0.4">
      <c r="A9282" s="32">
        <v>31337</v>
      </c>
      <c r="B9282" s="33">
        <v>6.6</v>
      </c>
    </row>
    <row r="9283" spans="1:2" x14ac:dyDescent="0.4">
      <c r="A9283" s="32">
        <v>31320</v>
      </c>
      <c r="B9283" s="33">
        <v>5.5</v>
      </c>
    </row>
    <row r="9284" spans="1:2" x14ac:dyDescent="0.4">
      <c r="A9284" s="32">
        <v>31321</v>
      </c>
      <c r="B9284" s="33">
        <v>5.5</v>
      </c>
    </row>
    <row r="9285" spans="1:2" x14ac:dyDescent="0.4">
      <c r="A9285" s="32">
        <v>32034</v>
      </c>
      <c r="B9285" s="33">
        <v>13.9</v>
      </c>
    </row>
    <row r="9286" spans="1:2" x14ac:dyDescent="0.4">
      <c r="A9286" s="32">
        <v>32032</v>
      </c>
      <c r="B9286" s="33">
        <v>13.9</v>
      </c>
    </row>
    <row r="9287" spans="1:2" x14ac:dyDescent="0.4">
      <c r="A9287" s="32">
        <v>32033</v>
      </c>
      <c r="B9287" s="33">
        <v>13.9</v>
      </c>
    </row>
    <row r="9288" spans="1:2" x14ac:dyDescent="0.4">
      <c r="A9288" s="32">
        <v>15412</v>
      </c>
      <c r="B9288" s="33">
        <v>9.5</v>
      </c>
    </row>
    <row r="9289" spans="1:2" x14ac:dyDescent="0.4">
      <c r="A9289" s="32">
        <v>32254</v>
      </c>
      <c r="B9289" s="33">
        <v>15.2</v>
      </c>
    </row>
    <row r="9290" spans="1:2" x14ac:dyDescent="0.4">
      <c r="A9290" s="32">
        <v>31664</v>
      </c>
      <c r="B9290" s="33">
        <v>17.2</v>
      </c>
    </row>
    <row r="9291" spans="1:2" x14ac:dyDescent="0.4">
      <c r="A9291" s="32">
        <v>31666</v>
      </c>
      <c r="B9291" s="33">
        <v>12.2</v>
      </c>
    </row>
    <row r="9292" spans="1:2" x14ac:dyDescent="0.4">
      <c r="A9292" s="32">
        <v>17610</v>
      </c>
      <c r="B9292" s="33">
        <v>17</v>
      </c>
    </row>
    <row r="9293" spans="1:2" x14ac:dyDescent="0.4">
      <c r="A9293" s="32">
        <v>17609</v>
      </c>
      <c r="B9293" s="33">
        <v>32.200000000000003</v>
      </c>
    </row>
    <row r="9294" spans="1:2" x14ac:dyDescent="0.4">
      <c r="A9294" s="32">
        <v>31665</v>
      </c>
      <c r="B9294" s="33">
        <v>17.899999999999999</v>
      </c>
    </row>
    <row r="9295" spans="1:2" x14ac:dyDescent="0.4">
      <c r="A9295" s="32">
        <v>27247</v>
      </c>
      <c r="B9295" s="33">
        <v>3</v>
      </c>
    </row>
    <row r="9296" spans="1:2" x14ac:dyDescent="0.4">
      <c r="A9296" s="32">
        <v>31308</v>
      </c>
      <c r="B9296" s="33">
        <v>14.5</v>
      </c>
    </row>
    <row r="9297" spans="1:2" x14ac:dyDescent="0.4">
      <c r="A9297" s="32">
        <v>29794</v>
      </c>
      <c r="B9297" s="33">
        <v>22.5</v>
      </c>
    </row>
    <row r="9298" spans="1:2" x14ac:dyDescent="0.4">
      <c r="A9298" s="32">
        <v>16915</v>
      </c>
      <c r="B9298" s="33">
        <v>18</v>
      </c>
    </row>
    <row r="9299" spans="1:2" x14ac:dyDescent="0.4">
      <c r="A9299" s="32">
        <v>16926</v>
      </c>
      <c r="B9299" s="33">
        <v>2.8</v>
      </c>
    </row>
    <row r="9300" spans="1:2" x14ac:dyDescent="0.4">
      <c r="A9300" s="32">
        <v>16925</v>
      </c>
      <c r="B9300" s="33">
        <v>26.5</v>
      </c>
    </row>
    <row r="9301" spans="1:2" x14ac:dyDescent="0.4">
      <c r="A9301" s="32">
        <v>28735</v>
      </c>
      <c r="B9301" s="33">
        <v>8.5</v>
      </c>
    </row>
    <row r="9302" spans="1:2" x14ac:dyDescent="0.4">
      <c r="A9302" s="32">
        <v>16914</v>
      </c>
      <c r="B9302" s="33">
        <v>15.6</v>
      </c>
    </row>
    <row r="9303" spans="1:2" x14ac:dyDescent="0.4">
      <c r="A9303" s="32">
        <v>16923</v>
      </c>
      <c r="B9303" s="33">
        <v>5.8</v>
      </c>
    </row>
    <row r="9304" spans="1:2" x14ac:dyDescent="0.4">
      <c r="A9304" s="32">
        <v>31274</v>
      </c>
      <c r="B9304" s="33">
        <v>7.5</v>
      </c>
    </row>
    <row r="9305" spans="1:2" x14ac:dyDescent="0.4">
      <c r="A9305" s="32">
        <v>31273</v>
      </c>
      <c r="B9305" s="33">
        <v>7.5</v>
      </c>
    </row>
    <row r="9306" spans="1:2" x14ac:dyDescent="0.4">
      <c r="A9306" s="32">
        <v>31271</v>
      </c>
      <c r="B9306" s="33">
        <v>3.9</v>
      </c>
    </row>
    <row r="9307" spans="1:2" x14ac:dyDescent="0.4">
      <c r="A9307" s="32">
        <v>31272</v>
      </c>
      <c r="B9307" s="33">
        <v>7.5</v>
      </c>
    </row>
    <row r="9308" spans="1:2" x14ac:dyDescent="0.4">
      <c r="A9308" s="32">
        <v>23250</v>
      </c>
      <c r="B9308" s="33">
        <v>3.9</v>
      </c>
    </row>
    <row r="9309" spans="1:2" x14ac:dyDescent="0.4">
      <c r="A9309" s="32">
        <v>23254</v>
      </c>
      <c r="B9309" s="33">
        <v>3</v>
      </c>
    </row>
    <row r="9310" spans="1:2" x14ac:dyDescent="0.4">
      <c r="A9310" s="32">
        <v>23256</v>
      </c>
      <c r="B9310" s="33">
        <v>3.9</v>
      </c>
    </row>
    <row r="9311" spans="1:2" x14ac:dyDescent="0.4">
      <c r="A9311" s="32">
        <v>32173</v>
      </c>
      <c r="B9311" s="33">
        <v>3.9</v>
      </c>
    </row>
    <row r="9312" spans="1:2" x14ac:dyDescent="0.4">
      <c r="A9312" s="32">
        <v>23293</v>
      </c>
      <c r="B9312" s="33">
        <v>3.9</v>
      </c>
    </row>
    <row r="9313" spans="1:2" x14ac:dyDescent="0.4">
      <c r="A9313" s="32">
        <v>23251</v>
      </c>
      <c r="B9313" s="33">
        <v>3.9</v>
      </c>
    </row>
    <row r="9314" spans="1:2" x14ac:dyDescent="0.4">
      <c r="A9314" s="32">
        <v>23252</v>
      </c>
      <c r="B9314" s="33">
        <v>3.9</v>
      </c>
    </row>
    <row r="9315" spans="1:2" x14ac:dyDescent="0.4">
      <c r="A9315" s="32">
        <v>32172</v>
      </c>
      <c r="B9315" s="33">
        <v>3.9</v>
      </c>
    </row>
    <row r="9316" spans="1:2" x14ac:dyDescent="0.4">
      <c r="A9316" s="32">
        <v>31331</v>
      </c>
      <c r="B9316" s="33">
        <v>27</v>
      </c>
    </row>
    <row r="9317" spans="1:2" x14ac:dyDescent="0.4">
      <c r="A9317" s="32">
        <v>23253</v>
      </c>
      <c r="B9317" s="33">
        <v>12.6</v>
      </c>
    </row>
    <row r="9318" spans="1:2" x14ac:dyDescent="0.4">
      <c r="A9318" s="32">
        <v>27803</v>
      </c>
      <c r="B9318" s="33">
        <v>12.6</v>
      </c>
    </row>
    <row r="9319" spans="1:2" x14ac:dyDescent="0.4">
      <c r="A9319" s="32">
        <v>17753</v>
      </c>
      <c r="B9319" s="33">
        <v>9.9</v>
      </c>
    </row>
    <row r="9320" spans="1:2" x14ac:dyDescent="0.4">
      <c r="A9320" s="32">
        <v>17743</v>
      </c>
      <c r="B9320" s="33">
        <v>7</v>
      </c>
    </row>
    <row r="9321" spans="1:2" x14ac:dyDescent="0.4">
      <c r="A9321" s="32">
        <v>31769</v>
      </c>
      <c r="B9321" s="33">
        <v>9</v>
      </c>
    </row>
    <row r="9322" spans="1:2" x14ac:dyDescent="0.4">
      <c r="A9322" s="32">
        <v>29436</v>
      </c>
      <c r="B9322" s="33">
        <v>9.5</v>
      </c>
    </row>
    <row r="9323" spans="1:2" x14ac:dyDescent="0.4">
      <c r="A9323" s="32">
        <v>31768</v>
      </c>
      <c r="B9323" s="33">
        <v>3.5</v>
      </c>
    </row>
    <row r="9324" spans="1:2" x14ac:dyDescent="0.4">
      <c r="A9324" s="32">
        <v>23137</v>
      </c>
      <c r="B9324" s="33">
        <v>5.8</v>
      </c>
    </row>
    <row r="9325" spans="1:2" x14ac:dyDescent="0.4">
      <c r="A9325" s="32">
        <v>23138</v>
      </c>
      <c r="B9325" s="33">
        <v>7.9</v>
      </c>
    </row>
    <row r="9326" spans="1:2" x14ac:dyDescent="0.4">
      <c r="A9326" s="32">
        <v>27802</v>
      </c>
      <c r="B9326" s="33">
        <v>15.9</v>
      </c>
    </row>
    <row r="9327" spans="1:2" x14ac:dyDescent="0.4">
      <c r="A9327" s="32">
        <v>27975</v>
      </c>
      <c r="B9327" s="33">
        <v>15.6</v>
      </c>
    </row>
    <row r="9328" spans="1:2" x14ac:dyDescent="0.4">
      <c r="A9328" s="32">
        <v>31307</v>
      </c>
      <c r="B9328" s="33">
        <v>9.5</v>
      </c>
    </row>
    <row r="9329" spans="1:2" x14ac:dyDescent="0.4">
      <c r="A9329" s="32">
        <v>29598</v>
      </c>
      <c r="B9329" s="33">
        <v>7.9</v>
      </c>
    </row>
    <row r="9330" spans="1:2" x14ac:dyDescent="0.4">
      <c r="A9330" s="32">
        <v>10834</v>
      </c>
      <c r="B9330" s="33">
        <v>14.6</v>
      </c>
    </row>
    <row r="9331" spans="1:2" x14ac:dyDescent="0.4">
      <c r="A9331" s="32">
        <v>32150</v>
      </c>
      <c r="B9331" s="33">
        <v>10.9</v>
      </c>
    </row>
    <row r="9332" spans="1:2" x14ac:dyDescent="0.4">
      <c r="A9332" s="32">
        <v>2027548</v>
      </c>
      <c r="B9332" s="33">
        <v>85.9</v>
      </c>
    </row>
    <row r="9333" spans="1:2" x14ac:dyDescent="0.4">
      <c r="A9333" s="32">
        <v>31287</v>
      </c>
      <c r="B9333" s="33">
        <v>7.8</v>
      </c>
    </row>
    <row r="9334" spans="1:2" x14ac:dyDescent="0.4">
      <c r="A9334" s="32">
        <v>11313</v>
      </c>
      <c r="B9334" s="33">
        <v>16.899999999999999</v>
      </c>
    </row>
    <row r="9335" spans="1:2" x14ac:dyDescent="0.4">
      <c r="A9335" s="32">
        <v>2010536</v>
      </c>
      <c r="B9335" s="33">
        <v>60.9</v>
      </c>
    </row>
    <row r="9336" spans="1:2" x14ac:dyDescent="0.4">
      <c r="A9336" s="32">
        <v>11276</v>
      </c>
      <c r="B9336" s="33">
        <v>9.6</v>
      </c>
    </row>
    <row r="9337" spans="1:2" x14ac:dyDescent="0.4">
      <c r="A9337" s="32">
        <v>31295</v>
      </c>
      <c r="B9337" s="33">
        <v>9.9</v>
      </c>
    </row>
    <row r="9338" spans="1:2" x14ac:dyDescent="0.4">
      <c r="A9338" s="32">
        <v>11418</v>
      </c>
      <c r="B9338" s="33">
        <v>27.5</v>
      </c>
    </row>
    <row r="9339" spans="1:2" x14ac:dyDescent="0.4">
      <c r="A9339" s="32">
        <v>17423</v>
      </c>
      <c r="B9339" s="33">
        <v>11.2</v>
      </c>
    </row>
    <row r="9340" spans="1:2" x14ac:dyDescent="0.4">
      <c r="A9340" s="32">
        <v>2010419</v>
      </c>
      <c r="B9340" s="33">
        <v>4.2</v>
      </c>
    </row>
    <row r="9341" spans="1:2" x14ac:dyDescent="0.4">
      <c r="A9341" s="32">
        <v>2018031</v>
      </c>
      <c r="B9341" s="33">
        <v>29.9</v>
      </c>
    </row>
    <row r="9342" spans="1:2" x14ac:dyDescent="0.4">
      <c r="A9342" s="32">
        <v>2027462</v>
      </c>
      <c r="B9342" s="33">
        <v>7.5</v>
      </c>
    </row>
    <row r="9343" spans="1:2" x14ac:dyDescent="0.4">
      <c r="A9343" s="32">
        <v>2011512</v>
      </c>
      <c r="B9343" s="33">
        <v>11.9</v>
      </c>
    </row>
    <row r="9344" spans="1:2" x14ac:dyDescent="0.4">
      <c r="A9344" s="32">
        <v>31394</v>
      </c>
      <c r="B9344" s="33">
        <v>0</v>
      </c>
    </row>
    <row r="9345" spans="1:2" x14ac:dyDescent="0.4">
      <c r="A9345" s="32">
        <v>29923</v>
      </c>
      <c r="B9345" s="33">
        <v>16.899999999999999</v>
      </c>
    </row>
    <row r="9346" spans="1:2" x14ac:dyDescent="0.4">
      <c r="A9346" s="32">
        <v>16455</v>
      </c>
      <c r="B9346" s="33">
        <v>9.9</v>
      </c>
    </row>
    <row r="9347" spans="1:2" x14ac:dyDescent="0.4">
      <c r="A9347" s="32">
        <v>16456</v>
      </c>
      <c r="B9347" s="33">
        <v>9.9</v>
      </c>
    </row>
    <row r="9348" spans="1:2" x14ac:dyDescent="0.4">
      <c r="A9348" s="32">
        <v>16457</v>
      </c>
      <c r="B9348" s="33">
        <v>9.9</v>
      </c>
    </row>
    <row r="9349" spans="1:2" x14ac:dyDescent="0.4">
      <c r="A9349" s="32">
        <v>29924</v>
      </c>
      <c r="B9349" s="33">
        <v>16.899999999999999</v>
      </c>
    </row>
    <row r="9350" spans="1:2" x14ac:dyDescent="0.4">
      <c r="A9350" s="32">
        <v>29714</v>
      </c>
      <c r="B9350" s="33">
        <v>24.9</v>
      </c>
    </row>
    <row r="9351" spans="1:2" x14ac:dyDescent="0.4">
      <c r="A9351" s="32">
        <v>11218</v>
      </c>
      <c r="B9351" s="33">
        <v>35.9</v>
      </c>
    </row>
    <row r="9352" spans="1:2" x14ac:dyDescent="0.4">
      <c r="A9352" s="32">
        <v>29921</v>
      </c>
      <c r="B9352" s="33">
        <v>14.9</v>
      </c>
    </row>
    <row r="9353" spans="1:2" x14ac:dyDescent="0.4">
      <c r="A9353" s="32">
        <v>11220</v>
      </c>
      <c r="B9353" s="33">
        <v>29.9</v>
      </c>
    </row>
    <row r="9354" spans="1:2" x14ac:dyDescent="0.4">
      <c r="A9354" s="32">
        <v>29922</v>
      </c>
      <c r="B9354" s="33">
        <v>0</v>
      </c>
    </row>
    <row r="9355" spans="1:2" x14ac:dyDescent="0.4">
      <c r="A9355" s="32">
        <v>29835</v>
      </c>
      <c r="B9355" s="33">
        <v>22.9</v>
      </c>
    </row>
    <row r="9356" spans="1:2" x14ac:dyDescent="0.4">
      <c r="A9356" s="32">
        <v>10401</v>
      </c>
      <c r="B9356" s="33">
        <v>4</v>
      </c>
    </row>
    <row r="9357" spans="1:2" x14ac:dyDescent="0.4">
      <c r="A9357" s="32">
        <v>10325</v>
      </c>
      <c r="B9357" s="33">
        <v>2.2000000000000002</v>
      </c>
    </row>
    <row r="9358" spans="1:2" x14ac:dyDescent="0.4">
      <c r="A9358" s="32">
        <v>12664</v>
      </c>
      <c r="B9358" s="33">
        <v>8.1999999999999993</v>
      </c>
    </row>
    <row r="9359" spans="1:2" x14ac:dyDescent="0.4">
      <c r="A9359" s="32">
        <v>12687</v>
      </c>
      <c r="B9359" s="33">
        <v>2.9</v>
      </c>
    </row>
    <row r="9360" spans="1:2" x14ac:dyDescent="0.4">
      <c r="A9360" s="32">
        <v>27384</v>
      </c>
      <c r="B9360" s="33">
        <v>1.5</v>
      </c>
    </row>
    <row r="9361" spans="1:2" x14ac:dyDescent="0.4">
      <c r="A9361" s="32">
        <v>27399</v>
      </c>
      <c r="B9361" s="33">
        <v>7.5</v>
      </c>
    </row>
    <row r="9362" spans="1:2" x14ac:dyDescent="0.4">
      <c r="A9362" s="32">
        <v>30082</v>
      </c>
      <c r="B9362" s="33">
        <v>176.9</v>
      </c>
    </row>
    <row r="9363" spans="1:2" x14ac:dyDescent="0.4">
      <c r="A9363" s="32">
        <v>28032</v>
      </c>
      <c r="B9363" s="33">
        <v>45</v>
      </c>
    </row>
    <row r="9364" spans="1:2" x14ac:dyDescent="0.4">
      <c r="A9364" s="32">
        <v>28039</v>
      </c>
      <c r="B9364" s="33">
        <v>5.6</v>
      </c>
    </row>
    <row r="9365" spans="1:2" x14ac:dyDescent="0.4">
      <c r="A9365" s="32">
        <v>30518</v>
      </c>
      <c r="B9365" s="33">
        <v>7</v>
      </c>
    </row>
    <row r="9366" spans="1:2" x14ac:dyDescent="0.4">
      <c r="A9366" s="32">
        <v>18415</v>
      </c>
      <c r="B9366" s="33">
        <v>70</v>
      </c>
    </row>
    <row r="9367" spans="1:2" x14ac:dyDescent="0.4">
      <c r="A9367" s="32">
        <v>18155</v>
      </c>
      <c r="B9367" s="33">
        <v>11.7</v>
      </c>
    </row>
    <row r="9368" spans="1:2" x14ac:dyDescent="0.4">
      <c r="A9368" s="32">
        <v>30515</v>
      </c>
      <c r="B9368" s="33">
        <v>7</v>
      </c>
    </row>
    <row r="9369" spans="1:2" x14ac:dyDescent="0.4">
      <c r="A9369" s="32">
        <v>28031</v>
      </c>
      <c r="B9369" s="33">
        <v>65</v>
      </c>
    </row>
    <row r="9370" spans="1:2" x14ac:dyDescent="0.4">
      <c r="A9370" s="32">
        <v>30512</v>
      </c>
      <c r="B9370" s="33">
        <v>7</v>
      </c>
    </row>
    <row r="9371" spans="1:2" x14ac:dyDescent="0.4">
      <c r="A9371" s="32">
        <v>28994</v>
      </c>
      <c r="B9371" s="33">
        <v>59.9</v>
      </c>
    </row>
    <row r="9372" spans="1:2" x14ac:dyDescent="0.4">
      <c r="A9372" s="32">
        <v>18153</v>
      </c>
      <c r="B9372" s="33">
        <v>8.3000000000000007</v>
      </c>
    </row>
    <row r="9373" spans="1:2" x14ac:dyDescent="0.4">
      <c r="A9373" s="32">
        <v>30514</v>
      </c>
      <c r="B9373" s="33">
        <v>7</v>
      </c>
    </row>
    <row r="9374" spans="1:2" x14ac:dyDescent="0.4">
      <c r="A9374" s="32">
        <v>30513</v>
      </c>
      <c r="B9374" s="33">
        <v>9</v>
      </c>
    </row>
    <row r="9375" spans="1:2" x14ac:dyDescent="0.4">
      <c r="A9375" s="32">
        <v>18413</v>
      </c>
      <c r="B9375" s="33">
        <v>80</v>
      </c>
    </row>
    <row r="9376" spans="1:2" x14ac:dyDescent="0.4">
      <c r="A9376" s="32">
        <v>18414</v>
      </c>
      <c r="B9376" s="33">
        <v>9</v>
      </c>
    </row>
    <row r="9377" spans="1:2" x14ac:dyDescent="0.4">
      <c r="A9377" s="32">
        <v>18154</v>
      </c>
      <c r="B9377" s="33">
        <v>9</v>
      </c>
    </row>
    <row r="9378" spans="1:2" x14ac:dyDescent="0.4">
      <c r="A9378" s="32">
        <v>10138</v>
      </c>
      <c r="B9378" s="33">
        <v>2.6</v>
      </c>
    </row>
    <row r="9379" spans="1:2" x14ac:dyDescent="0.4">
      <c r="A9379" s="32">
        <v>28304</v>
      </c>
      <c r="B9379" s="33">
        <v>1.3</v>
      </c>
    </row>
    <row r="9380" spans="1:2" x14ac:dyDescent="0.4">
      <c r="A9380" s="32">
        <v>28831</v>
      </c>
      <c r="B9380" s="33">
        <v>2.9</v>
      </c>
    </row>
    <row r="9381" spans="1:2" x14ac:dyDescent="0.4">
      <c r="A9381" s="32">
        <v>14370</v>
      </c>
      <c r="B9381" s="33">
        <v>29</v>
      </c>
    </row>
    <row r="9382" spans="1:2" x14ac:dyDescent="0.4">
      <c r="A9382" s="32">
        <v>11186</v>
      </c>
      <c r="B9382" s="33">
        <v>10.5</v>
      </c>
    </row>
    <row r="9383" spans="1:2" x14ac:dyDescent="0.4">
      <c r="A9383" s="32">
        <v>11187</v>
      </c>
      <c r="B9383" s="33">
        <v>11.9</v>
      </c>
    </row>
    <row r="9384" spans="1:2" x14ac:dyDescent="0.4">
      <c r="A9384" s="32">
        <v>31659</v>
      </c>
      <c r="B9384" s="33">
        <v>6.2</v>
      </c>
    </row>
    <row r="9385" spans="1:2" x14ac:dyDescent="0.4">
      <c r="A9385" s="32">
        <v>11174</v>
      </c>
      <c r="B9385" s="33">
        <v>10.9</v>
      </c>
    </row>
    <row r="9386" spans="1:2" x14ac:dyDescent="0.4">
      <c r="A9386" s="32">
        <v>11192</v>
      </c>
      <c r="B9386" s="33">
        <v>6.9</v>
      </c>
    </row>
    <row r="9387" spans="1:2" x14ac:dyDescent="0.4">
      <c r="A9387" s="32">
        <v>11196</v>
      </c>
      <c r="B9387" s="33">
        <v>8.9</v>
      </c>
    </row>
    <row r="9388" spans="1:2" x14ac:dyDescent="0.4">
      <c r="A9388" s="32">
        <v>27169</v>
      </c>
      <c r="B9388" s="33">
        <v>8.9</v>
      </c>
    </row>
    <row r="9389" spans="1:2" x14ac:dyDescent="0.4">
      <c r="A9389" s="32">
        <v>17796</v>
      </c>
      <c r="B9389" s="33">
        <v>6.8</v>
      </c>
    </row>
    <row r="9390" spans="1:2" x14ac:dyDescent="0.4">
      <c r="A9390" s="32">
        <v>17792</v>
      </c>
      <c r="B9390" s="33">
        <v>6.9</v>
      </c>
    </row>
    <row r="9391" spans="1:2" x14ac:dyDescent="0.4">
      <c r="A9391" s="32">
        <v>29988</v>
      </c>
      <c r="B9391" s="33">
        <v>5.2</v>
      </c>
    </row>
    <row r="9392" spans="1:2" x14ac:dyDescent="0.4">
      <c r="A9392" s="32">
        <v>29989</v>
      </c>
      <c r="B9392" s="33">
        <v>8.5</v>
      </c>
    </row>
    <row r="9393" spans="1:2" x14ac:dyDescent="0.4">
      <c r="A9393" s="32">
        <v>29990</v>
      </c>
      <c r="B9393" s="33">
        <v>10.5</v>
      </c>
    </row>
    <row r="9394" spans="1:2" x14ac:dyDescent="0.4">
      <c r="A9394" s="32">
        <v>15496</v>
      </c>
      <c r="B9394" s="33">
        <v>23.5</v>
      </c>
    </row>
    <row r="9395" spans="1:2" x14ac:dyDescent="0.4">
      <c r="A9395" s="32">
        <v>10195</v>
      </c>
      <c r="B9395" s="33">
        <v>9.4</v>
      </c>
    </row>
    <row r="9396" spans="1:2" x14ac:dyDescent="0.4">
      <c r="A9396" s="32">
        <v>31370</v>
      </c>
      <c r="B9396" s="33">
        <v>3.5</v>
      </c>
    </row>
    <row r="9397" spans="1:2" x14ac:dyDescent="0.4">
      <c r="A9397" s="32">
        <v>31368</v>
      </c>
      <c r="B9397" s="33">
        <v>8</v>
      </c>
    </row>
    <row r="9398" spans="1:2" x14ac:dyDescent="0.4">
      <c r="A9398" s="32">
        <v>31369</v>
      </c>
      <c r="B9398" s="33">
        <v>4.5</v>
      </c>
    </row>
    <row r="9399" spans="1:2" x14ac:dyDescent="0.4">
      <c r="A9399" s="32">
        <v>29597</v>
      </c>
      <c r="B9399" s="33">
        <v>6.9</v>
      </c>
    </row>
    <row r="9400" spans="1:2" x14ac:dyDescent="0.4">
      <c r="A9400" s="32">
        <v>23361</v>
      </c>
      <c r="B9400" s="33">
        <v>23.2</v>
      </c>
    </row>
    <row r="9401" spans="1:2" x14ac:dyDescent="0.4">
      <c r="A9401" s="32">
        <v>23360</v>
      </c>
      <c r="B9401" s="33">
        <v>23</v>
      </c>
    </row>
    <row r="9402" spans="1:2" x14ac:dyDescent="0.4">
      <c r="A9402" s="32">
        <v>23359</v>
      </c>
      <c r="B9402" s="33">
        <v>19.899999999999999</v>
      </c>
    </row>
    <row r="9403" spans="1:2" x14ac:dyDescent="0.4">
      <c r="A9403" s="32">
        <v>23358</v>
      </c>
      <c r="B9403" s="33">
        <v>19.899999999999999</v>
      </c>
    </row>
    <row r="9404" spans="1:2" x14ac:dyDescent="0.4">
      <c r="A9404" s="32">
        <v>32639</v>
      </c>
      <c r="B9404" s="33">
        <v>0</v>
      </c>
    </row>
    <row r="9405" spans="1:2" x14ac:dyDescent="0.4">
      <c r="A9405" s="32">
        <v>30072</v>
      </c>
      <c r="B9405" s="33">
        <v>78.900000000000006</v>
      </c>
    </row>
    <row r="9406" spans="1:2" x14ac:dyDescent="0.4">
      <c r="A9406" s="32">
        <v>30074</v>
      </c>
      <c r="B9406" s="33">
        <v>34.9</v>
      </c>
    </row>
    <row r="9407" spans="1:2" x14ac:dyDescent="0.4">
      <c r="A9407" s="32">
        <v>30222</v>
      </c>
      <c r="B9407" s="33">
        <v>84.9</v>
      </c>
    </row>
    <row r="9408" spans="1:2" x14ac:dyDescent="0.4">
      <c r="A9408" s="32">
        <v>29330</v>
      </c>
      <c r="B9408" s="33">
        <v>18</v>
      </c>
    </row>
    <row r="9409" spans="1:2" x14ac:dyDescent="0.4">
      <c r="A9409" s="32">
        <v>29533</v>
      </c>
      <c r="B9409" s="33">
        <v>12.9</v>
      </c>
    </row>
    <row r="9410" spans="1:2" x14ac:dyDescent="0.4">
      <c r="A9410" s="32">
        <v>18524</v>
      </c>
      <c r="B9410" s="33">
        <v>29</v>
      </c>
    </row>
    <row r="9411" spans="1:2" x14ac:dyDescent="0.4">
      <c r="A9411" s="32">
        <v>18525</v>
      </c>
      <c r="B9411" s="33">
        <v>26</v>
      </c>
    </row>
    <row r="9412" spans="1:2" x14ac:dyDescent="0.4">
      <c r="A9412" s="32">
        <v>18523</v>
      </c>
      <c r="B9412" s="33">
        <v>22</v>
      </c>
    </row>
    <row r="9413" spans="1:2" x14ac:dyDescent="0.4">
      <c r="A9413" s="32">
        <v>15392</v>
      </c>
      <c r="B9413" s="33">
        <v>10.9</v>
      </c>
    </row>
    <row r="9414" spans="1:2" x14ac:dyDescent="0.4">
      <c r="A9414" s="32">
        <v>15391</v>
      </c>
      <c r="B9414" s="33">
        <v>6.2</v>
      </c>
    </row>
    <row r="9415" spans="1:2" x14ac:dyDescent="0.4">
      <c r="A9415" s="32">
        <v>15385</v>
      </c>
      <c r="B9415" s="33">
        <v>15.6</v>
      </c>
    </row>
    <row r="9416" spans="1:2" x14ac:dyDescent="0.4">
      <c r="A9416" s="32">
        <v>15386</v>
      </c>
      <c r="B9416" s="33">
        <v>13.2</v>
      </c>
    </row>
    <row r="9417" spans="1:2" x14ac:dyDescent="0.4">
      <c r="A9417" s="32">
        <v>15387</v>
      </c>
      <c r="B9417" s="33">
        <v>10</v>
      </c>
    </row>
    <row r="9418" spans="1:2" x14ac:dyDescent="0.4">
      <c r="A9418" s="32">
        <v>30089</v>
      </c>
      <c r="B9418" s="33">
        <v>229.9</v>
      </c>
    </row>
    <row r="9419" spans="1:2" x14ac:dyDescent="0.4">
      <c r="A9419" s="32">
        <v>12109</v>
      </c>
      <c r="B9419" s="33">
        <v>2.4</v>
      </c>
    </row>
    <row r="9420" spans="1:2" x14ac:dyDescent="0.4">
      <c r="A9420" s="32">
        <v>12110</v>
      </c>
      <c r="B9420" s="33">
        <v>2.5</v>
      </c>
    </row>
    <row r="9421" spans="1:2" x14ac:dyDescent="0.4">
      <c r="A9421" s="32">
        <v>17273</v>
      </c>
      <c r="B9421" s="33">
        <v>2.5</v>
      </c>
    </row>
    <row r="9422" spans="1:2" x14ac:dyDescent="0.4">
      <c r="A9422" s="32">
        <v>14906</v>
      </c>
      <c r="B9422" s="33">
        <v>9.8000000000000007</v>
      </c>
    </row>
    <row r="9423" spans="1:2" x14ac:dyDescent="0.4">
      <c r="A9423" s="32">
        <v>14907</v>
      </c>
      <c r="B9423" s="33">
        <v>9.1999999999999993</v>
      </c>
    </row>
    <row r="9424" spans="1:2" x14ac:dyDescent="0.4">
      <c r="A9424" s="32">
        <v>2027606</v>
      </c>
      <c r="B9424" s="33">
        <v>5.6</v>
      </c>
    </row>
    <row r="9425" spans="1:2" x14ac:dyDescent="0.4">
      <c r="A9425" s="32">
        <v>10638</v>
      </c>
      <c r="B9425" s="33">
        <v>3.8</v>
      </c>
    </row>
    <row r="9426" spans="1:2" x14ac:dyDescent="0.4">
      <c r="A9426" s="32">
        <v>10661</v>
      </c>
      <c r="B9426" s="33">
        <v>4.2</v>
      </c>
    </row>
    <row r="9427" spans="1:2" x14ac:dyDescent="0.4">
      <c r="A9427" s="32">
        <v>10145</v>
      </c>
      <c r="B9427" s="33">
        <v>3.8</v>
      </c>
    </row>
    <row r="9428" spans="1:2" x14ac:dyDescent="0.4">
      <c r="A9428" s="32">
        <v>15943</v>
      </c>
      <c r="B9428" s="33">
        <v>2.2000000000000002</v>
      </c>
    </row>
    <row r="9429" spans="1:2" x14ac:dyDescent="0.4">
      <c r="A9429" s="32">
        <v>10648</v>
      </c>
      <c r="B9429" s="33">
        <v>4.2</v>
      </c>
    </row>
    <row r="9430" spans="1:2" x14ac:dyDescent="0.4">
      <c r="A9430" s="32">
        <v>32380</v>
      </c>
      <c r="B9430" s="33">
        <v>10.9</v>
      </c>
    </row>
    <row r="9431" spans="1:2" x14ac:dyDescent="0.4">
      <c r="A9431" s="32">
        <v>32381</v>
      </c>
      <c r="B9431" s="33">
        <v>12.9</v>
      </c>
    </row>
    <row r="9432" spans="1:2" x14ac:dyDescent="0.4">
      <c r="A9432" s="32">
        <v>27153</v>
      </c>
      <c r="B9432" s="33">
        <v>268</v>
      </c>
    </row>
    <row r="9433" spans="1:2" x14ac:dyDescent="0.4">
      <c r="A9433" s="32">
        <v>22912</v>
      </c>
      <c r="B9433" s="33">
        <v>268</v>
      </c>
    </row>
    <row r="9434" spans="1:2" x14ac:dyDescent="0.4">
      <c r="A9434" s="32">
        <v>22910</v>
      </c>
      <c r="B9434" s="33">
        <v>229.9</v>
      </c>
    </row>
    <row r="9435" spans="1:2" x14ac:dyDescent="0.4">
      <c r="A9435" s="32">
        <v>22909</v>
      </c>
      <c r="B9435" s="33">
        <v>229.9</v>
      </c>
    </row>
    <row r="9436" spans="1:2" x14ac:dyDescent="0.4">
      <c r="A9436" s="32">
        <v>22911</v>
      </c>
      <c r="B9436" s="33">
        <v>268</v>
      </c>
    </row>
    <row r="9437" spans="1:2" x14ac:dyDescent="0.4">
      <c r="A9437" s="32">
        <v>12207</v>
      </c>
      <c r="B9437" s="33">
        <v>6.9</v>
      </c>
    </row>
    <row r="9438" spans="1:2" x14ac:dyDescent="0.4">
      <c r="A9438" s="32">
        <v>31244</v>
      </c>
      <c r="B9438" s="33">
        <v>4.9000000000000004</v>
      </c>
    </row>
    <row r="9439" spans="1:2" x14ac:dyDescent="0.4">
      <c r="A9439" s="32">
        <v>29357</v>
      </c>
      <c r="B9439" s="33">
        <v>5.3</v>
      </c>
    </row>
    <row r="9440" spans="1:2" x14ac:dyDescent="0.4">
      <c r="A9440" s="32">
        <v>17821</v>
      </c>
      <c r="B9440" s="33">
        <v>5.2</v>
      </c>
    </row>
    <row r="9441" spans="1:2" x14ac:dyDescent="0.4">
      <c r="A9441" s="32">
        <v>10931</v>
      </c>
      <c r="B9441" s="33">
        <v>6.2</v>
      </c>
    </row>
    <row r="9442" spans="1:2" x14ac:dyDescent="0.4">
      <c r="A9442" s="32">
        <v>16701</v>
      </c>
      <c r="B9442" s="33">
        <v>7.5</v>
      </c>
    </row>
    <row r="9443" spans="1:2" x14ac:dyDescent="0.4">
      <c r="A9443" s="32">
        <v>18263</v>
      </c>
      <c r="B9443" s="33">
        <v>51.9</v>
      </c>
    </row>
    <row r="9444" spans="1:2" x14ac:dyDescent="0.4">
      <c r="A9444" s="32">
        <v>11431</v>
      </c>
      <c r="B9444" s="33">
        <v>34</v>
      </c>
    </row>
    <row r="9445" spans="1:2" x14ac:dyDescent="0.4">
      <c r="A9445" s="32">
        <v>11341</v>
      </c>
      <c r="B9445" s="33">
        <v>20.8</v>
      </c>
    </row>
    <row r="9446" spans="1:2" x14ac:dyDescent="0.4">
      <c r="A9446" s="32">
        <v>28037</v>
      </c>
      <c r="B9446" s="33">
        <v>3</v>
      </c>
    </row>
    <row r="9447" spans="1:2" x14ac:dyDescent="0.4">
      <c r="A9447" s="32">
        <v>29928</v>
      </c>
      <c r="B9447" s="33">
        <v>12.9</v>
      </c>
    </row>
    <row r="9448" spans="1:2" x14ac:dyDescent="0.4">
      <c r="A9448" s="32">
        <v>29402</v>
      </c>
      <c r="B9448" s="33">
        <v>19.2</v>
      </c>
    </row>
    <row r="9449" spans="1:2" x14ac:dyDescent="0.4">
      <c r="A9449" s="32">
        <v>10994</v>
      </c>
      <c r="B9449" s="33">
        <v>4.4000000000000004</v>
      </c>
    </row>
    <row r="9450" spans="1:2" x14ac:dyDescent="0.4">
      <c r="A9450" s="32">
        <v>29713</v>
      </c>
      <c r="B9450" s="33">
        <v>0.3</v>
      </c>
    </row>
    <row r="9451" spans="1:2" x14ac:dyDescent="0.4">
      <c r="A9451" s="32">
        <v>28451</v>
      </c>
      <c r="B9451" s="33">
        <v>13.9</v>
      </c>
    </row>
    <row r="9452" spans="1:2" x14ac:dyDescent="0.4">
      <c r="A9452" s="32">
        <v>28452</v>
      </c>
      <c r="B9452" s="33">
        <v>13.9</v>
      </c>
    </row>
    <row r="9453" spans="1:2" x14ac:dyDescent="0.4">
      <c r="A9453" s="32">
        <v>28455</v>
      </c>
      <c r="B9453" s="33">
        <v>14.5</v>
      </c>
    </row>
    <row r="9454" spans="1:2" x14ac:dyDescent="0.4">
      <c r="A9454" s="32">
        <v>31239</v>
      </c>
      <c r="B9454" s="33">
        <v>14.9</v>
      </c>
    </row>
    <row r="9455" spans="1:2" x14ac:dyDescent="0.4">
      <c r="A9455" s="32">
        <v>31279</v>
      </c>
      <c r="B9455" s="33">
        <v>19.5</v>
      </c>
    </row>
    <row r="9456" spans="1:2" x14ac:dyDescent="0.4">
      <c r="A9456" s="32">
        <v>31280</v>
      </c>
      <c r="B9456" s="33">
        <v>19.5</v>
      </c>
    </row>
    <row r="9457" spans="1:2" x14ac:dyDescent="0.4">
      <c r="A9457" s="32">
        <v>31278</v>
      </c>
      <c r="B9457" s="33">
        <v>19.5</v>
      </c>
    </row>
    <row r="9458" spans="1:2" x14ac:dyDescent="0.4">
      <c r="A9458" s="32">
        <v>31277</v>
      </c>
      <c r="B9458" s="33">
        <v>19.5</v>
      </c>
    </row>
    <row r="9459" spans="1:2" x14ac:dyDescent="0.4">
      <c r="A9459" s="32">
        <v>28453</v>
      </c>
      <c r="B9459" s="33">
        <v>27.9</v>
      </c>
    </row>
    <row r="9460" spans="1:2" x14ac:dyDescent="0.4">
      <c r="A9460" s="32">
        <v>28454</v>
      </c>
      <c r="B9460" s="33">
        <v>17.8</v>
      </c>
    </row>
    <row r="9461" spans="1:2" x14ac:dyDescent="0.4">
      <c r="A9461" s="32">
        <v>31276</v>
      </c>
      <c r="B9461" s="33">
        <v>0</v>
      </c>
    </row>
    <row r="9462" spans="1:2" x14ac:dyDescent="0.4">
      <c r="A9462" s="32">
        <v>31275</v>
      </c>
      <c r="B9462" s="33">
        <v>0</v>
      </c>
    </row>
    <row r="9463" spans="1:2" x14ac:dyDescent="0.4">
      <c r="A9463" s="32">
        <v>23249</v>
      </c>
      <c r="B9463" s="33">
        <v>13.5</v>
      </c>
    </row>
    <row r="9464" spans="1:2" x14ac:dyDescent="0.4">
      <c r="A9464" s="32">
        <v>31282</v>
      </c>
      <c r="B9464" s="33">
        <v>21.9</v>
      </c>
    </row>
    <row r="9465" spans="1:2" x14ac:dyDescent="0.4">
      <c r="A9465" s="32">
        <v>17083</v>
      </c>
      <c r="B9465" s="33">
        <v>9</v>
      </c>
    </row>
    <row r="9466" spans="1:2" x14ac:dyDescent="0.4">
      <c r="A9466" s="32">
        <v>17090</v>
      </c>
      <c r="B9466" s="33">
        <v>32.5</v>
      </c>
    </row>
    <row r="9467" spans="1:2" x14ac:dyDescent="0.4">
      <c r="A9467" s="32">
        <v>30590</v>
      </c>
      <c r="B9467" s="33">
        <v>4.5999999999999996</v>
      </c>
    </row>
    <row r="9468" spans="1:2" x14ac:dyDescent="0.4">
      <c r="A9468" s="32">
        <v>30591</v>
      </c>
      <c r="B9468" s="33">
        <v>8.9</v>
      </c>
    </row>
    <row r="9469" spans="1:2" x14ac:dyDescent="0.4">
      <c r="A9469" s="32">
        <v>17089</v>
      </c>
      <c r="B9469" s="33">
        <v>6</v>
      </c>
    </row>
    <row r="9470" spans="1:2" x14ac:dyDescent="0.4">
      <c r="A9470" s="32">
        <v>17088</v>
      </c>
      <c r="B9470" s="33">
        <v>5.8</v>
      </c>
    </row>
    <row r="9471" spans="1:2" x14ac:dyDescent="0.4">
      <c r="A9471" s="32">
        <v>17087</v>
      </c>
      <c r="B9471" s="33">
        <v>6.6</v>
      </c>
    </row>
    <row r="9472" spans="1:2" x14ac:dyDescent="0.4">
      <c r="A9472" s="32">
        <v>17084</v>
      </c>
      <c r="B9472" s="33">
        <v>8</v>
      </c>
    </row>
    <row r="9473" spans="1:2" x14ac:dyDescent="0.4">
      <c r="A9473" s="32">
        <v>17085</v>
      </c>
      <c r="B9473" s="33">
        <v>12</v>
      </c>
    </row>
    <row r="9474" spans="1:2" x14ac:dyDescent="0.4">
      <c r="A9474" s="32">
        <v>17086</v>
      </c>
      <c r="B9474" s="33">
        <v>27.5</v>
      </c>
    </row>
    <row r="9475" spans="1:2" x14ac:dyDescent="0.4">
      <c r="A9475" s="32">
        <v>17094</v>
      </c>
      <c r="B9475" s="33">
        <v>10.199999999999999</v>
      </c>
    </row>
    <row r="9476" spans="1:2" x14ac:dyDescent="0.4">
      <c r="A9476" s="32">
        <v>17091</v>
      </c>
      <c r="B9476" s="33">
        <v>6.5</v>
      </c>
    </row>
    <row r="9477" spans="1:2" x14ac:dyDescent="0.4">
      <c r="A9477" s="32">
        <v>17093</v>
      </c>
      <c r="B9477" s="33">
        <v>11.6</v>
      </c>
    </row>
    <row r="9478" spans="1:2" x14ac:dyDescent="0.4">
      <c r="A9478" s="32">
        <v>2011577</v>
      </c>
      <c r="B9478" s="33">
        <v>13.5</v>
      </c>
    </row>
    <row r="9479" spans="1:2" x14ac:dyDescent="0.4">
      <c r="A9479" s="32">
        <v>28356</v>
      </c>
      <c r="B9479" s="33">
        <v>3</v>
      </c>
    </row>
    <row r="9480" spans="1:2" x14ac:dyDescent="0.4">
      <c r="A9480" s="32">
        <v>30148</v>
      </c>
      <c r="B9480" s="33">
        <v>1</v>
      </c>
    </row>
    <row r="9481" spans="1:2" x14ac:dyDescent="0.4">
      <c r="A9481" s="32">
        <v>27598</v>
      </c>
      <c r="B9481" s="33">
        <v>7</v>
      </c>
    </row>
    <row r="9482" spans="1:2" x14ac:dyDescent="0.4">
      <c r="A9482" s="32">
        <v>17712</v>
      </c>
      <c r="B9482" s="33">
        <v>9.9</v>
      </c>
    </row>
    <row r="9483" spans="1:2" x14ac:dyDescent="0.4">
      <c r="A9483" s="32">
        <v>29632</v>
      </c>
      <c r="B9483" s="33">
        <v>17.5</v>
      </c>
    </row>
    <row r="9484" spans="1:2" x14ac:dyDescent="0.4">
      <c r="A9484" s="32">
        <v>31428</v>
      </c>
      <c r="B9484" s="33">
        <v>4.5999999999999996</v>
      </c>
    </row>
    <row r="9485" spans="1:2" x14ac:dyDescent="0.4">
      <c r="A9485" s="32">
        <v>12219</v>
      </c>
      <c r="B9485" s="33">
        <v>6.6</v>
      </c>
    </row>
    <row r="9486" spans="1:2" x14ac:dyDescent="0.4">
      <c r="A9486" s="32">
        <v>32463</v>
      </c>
      <c r="B9486" s="33">
        <v>11.9</v>
      </c>
    </row>
    <row r="9487" spans="1:2" x14ac:dyDescent="0.4">
      <c r="A9487" s="32">
        <v>32467</v>
      </c>
      <c r="B9487" s="33">
        <v>11.9</v>
      </c>
    </row>
    <row r="9488" spans="1:2" x14ac:dyDescent="0.4">
      <c r="A9488" s="32">
        <v>32466</v>
      </c>
      <c r="B9488" s="33">
        <v>11.9</v>
      </c>
    </row>
    <row r="9489" spans="1:2" x14ac:dyDescent="0.4">
      <c r="A9489" s="32">
        <v>32462</v>
      </c>
      <c r="B9489" s="33">
        <v>11.9</v>
      </c>
    </row>
    <row r="9490" spans="1:2" x14ac:dyDescent="0.4">
      <c r="A9490" s="32">
        <v>32461</v>
      </c>
      <c r="B9490" s="33">
        <v>11.9</v>
      </c>
    </row>
    <row r="9491" spans="1:2" x14ac:dyDescent="0.4">
      <c r="A9491" s="32">
        <v>32465</v>
      </c>
      <c r="B9491" s="33">
        <v>11.9</v>
      </c>
    </row>
    <row r="9492" spans="1:2" x14ac:dyDescent="0.4">
      <c r="A9492" s="32">
        <v>32464</v>
      </c>
      <c r="B9492" s="33">
        <v>11.9</v>
      </c>
    </row>
    <row r="9493" spans="1:2" x14ac:dyDescent="0.4">
      <c r="A9493" s="32">
        <v>32468</v>
      </c>
      <c r="B9493" s="33">
        <v>11.9</v>
      </c>
    </row>
    <row r="9494" spans="1:2" x14ac:dyDescent="0.4">
      <c r="A9494" s="32">
        <v>22787</v>
      </c>
      <c r="B9494" s="33">
        <v>6</v>
      </c>
    </row>
    <row r="9495" spans="1:2" x14ac:dyDescent="0.4">
      <c r="A9495" s="32">
        <v>22781</v>
      </c>
      <c r="B9495" s="33">
        <v>2</v>
      </c>
    </row>
    <row r="9496" spans="1:2" x14ac:dyDescent="0.4">
      <c r="A9496" s="32">
        <v>10184</v>
      </c>
      <c r="B9496" s="33">
        <v>7</v>
      </c>
    </row>
    <row r="9497" spans="1:2" x14ac:dyDescent="0.4">
      <c r="A9497" s="32">
        <v>27398</v>
      </c>
      <c r="B9497" s="33">
        <v>7.5</v>
      </c>
    </row>
    <row r="9498" spans="1:2" x14ac:dyDescent="0.4">
      <c r="A9498" s="32">
        <v>10830</v>
      </c>
      <c r="B9498" s="33">
        <v>8.9</v>
      </c>
    </row>
    <row r="9499" spans="1:2" x14ac:dyDescent="0.4">
      <c r="A9499" s="32">
        <v>10833</v>
      </c>
      <c r="B9499" s="33">
        <v>9.1999999999999993</v>
      </c>
    </row>
    <row r="9500" spans="1:2" x14ac:dyDescent="0.4">
      <c r="A9500" s="32">
        <v>28012</v>
      </c>
      <c r="B9500" s="33">
        <v>25.9</v>
      </c>
    </row>
    <row r="9501" spans="1:2" x14ac:dyDescent="0.4">
      <c r="A9501" s="32">
        <v>23372</v>
      </c>
      <c r="B9501" s="33">
        <v>23.5</v>
      </c>
    </row>
    <row r="9502" spans="1:2" x14ac:dyDescent="0.4">
      <c r="A9502" s="32">
        <v>23356</v>
      </c>
      <c r="B9502" s="33">
        <v>36.9</v>
      </c>
    </row>
    <row r="9503" spans="1:2" x14ac:dyDescent="0.4">
      <c r="A9503" s="32">
        <v>23355</v>
      </c>
      <c r="B9503" s="33">
        <v>32.5</v>
      </c>
    </row>
    <row r="9504" spans="1:2" x14ac:dyDescent="0.4">
      <c r="A9504" s="32">
        <v>29772</v>
      </c>
      <c r="B9504" s="33">
        <v>18.899999999999999</v>
      </c>
    </row>
    <row r="9505" spans="1:2" x14ac:dyDescent="0.4">
      <c r="A9505" s="32">
        <v>2031926</v>
      </c>
      <c r="B9505" s="33">
        <v>12.9</v>
      </c>
    </row>
    <row r="9506" spans="1:2" x14ac:dyDescent="0.4">
      <c r="A9506" s="32">
        <v>2011621</v>
      </c>
      <c r="B9506" s="33">
        <v>20</v>
      </c>
    </row>
    <row r="9507" spans="1:2" x14ac:dyDescent="0.4">
      <c r="A9507" s="32">
        <v>2011534</v>
      </c>
      <c r="B9507" s="33">
        <v>14.9</v>
      </c>
    </row>
    <row r="9508" spans="1:2" x14ac:dyDescent="0.4">
      <c r="A9508" s="32">
        <v>2011574</v>
      </c>
      <c r="B9508" s="33">
        <v>21.9</v>
      </c>
    </row>
    <row r="9509" spans="1:2" x14ac:dyDescent="0.4">
      <c r="A9509" s="32">
        <v>29397</v>
      </c>
      <c r="B9509" s="33">
        <v>0</v>
      </c>
    </row>
    <row r="9510" spans="1:2" x14ac:dyDescent="0.4">
      <c r="A9510" s="32">
        <v>32012</v>
      </c>
      <c r="B9510" s="33">
        <v>3.2</v>
      </c>
    </row>
    <row r="9511" spans="1:2" x14ac:dyDescent="0.4">
      <c r="A9511" s="32">
        <v>29985</v>
      </c>
      <c r="B9511" s="33">
        <v>0</v>
      </c>
    </row>
    <row r="9512" spans="1:2" x14ac:dyDescent="0.4">
      <c r="A9512" s="32">
        <v>2028192</v>
      </c>
      <c r="B9512" s="33">
        <v>28</v>
      </c>
    </row>
    <row r="9513" spans="1:2" x14ac:dyDescent="0.4">
      <c r="A9513" s="32">
        <v>2022612</v>
      </c>
      <c r="B9513" s="33">
        <v>16.600000000000001</v>
      </c>
    </row>
    <row r="9514" spans="1:2" x14ac:dyDescent="0.4">
      <c r="A9514" s="32">
        <v>2011613</v>
      </c>
      <c r="B9514" s="33">
        <v>15.5</v>
      </c>
    </row>
    <row r="9515" spans="1:2" x14ac:dyDescent="0.4">
      <c r="A9515" s="32">
        <v>27396</v>
      </c>
      <c r="B9515" s="33">
        <v>7.5</v>
      </c>
    </row>
    <row r="9516" spans="1:2" x14ac:dyDescent="0.4">
      <c r="A9516" s="32">
        <v>27953</v>
      </c>
      <c r="B9516" s="33">
        <v>10</v>
      </c>
    </row>
    <row r="9517" spans="1:2" x14ac:dyDescent="0.4">
      <c r="A9517" s="32">
        <v>22358</v>
      </c>
      <c r="B9517" s="33">
        <v>100</v>
      </c>
    </row>
    <row r="9518" spans="1:2" x14ac:dyDescent="0.4">
      <c r="A9518" s="32">
        <v>29879</v>
      </c>
      <c r="B9518" s="33">
        <v>110</v>
      </c>
    </row>
    <row r="9519" spans="1:2" x14ac:dyDescent="0.4">
      <c r="A9519" s="32">
        <v>31265</v>
      </c>
      <c r="B9519" s="33">
        <v>120</v>
      </c>
    </row>
    <row r="9520" spans="1:2" x14ac:dyDescent="0.4">
      <c r="A9520" s="32">
        <v>29878</v>
      </c>
      <c r="B9520" s="33">
        <v>134</v>
      </c>
    </row>
    <row r="9521" spans="1:2" x14ac:dyDescent="0.4">
      <c r="A9521" s="32">
        <v>27485</v>
      </c>
      <c r="B9521" s="33">
        <v>150</v>
      </c>
    </row>
    <row r="9522" spans="1:2" x14ac:dyDescent="0.4">
      <c r="A9522" s="32">
        <v>30416</v>
      </c>
      <c r="B9522" s="33">
        <v>20</v>
      </c>
    </row>
    <row r="9523" spans="1:2" x14ac:dyDescent="0.4">
      <c r="A9523" s="32">
        <v>29948</v>
      </c>
      <c r="B9523" s="33">
        <v>200</v>
      </c>
    </row>
    <row r="9524" spans="1:2" x14ac:dyDescent="0.4">
      <c r="A9524" s="32">
        <v>29181</v>
      </c>
      <c r="B9524" s="33">
        <v>250</v>
      </c>
    </row>
    <row r="9525" spans="1:2" x14ac:dyDescent="0.4">
      <c r="A9525" s="32">
        <v>29819</v>
      </c>
      <c r="B9525" s="33">
        <v>300</v>
      </c>
    </row>
    <row r="9526" spans="1:2" x14ac:dyDescent="0.4">
      <c r="A9526" s="32">
        <v>32236</v>
      </c>
      <c r="B9526" s="33">
        <v>35</v>
      </c>
    </row>
    <row r="9527" spans="1:2" x14ac:dyDescent="0.4">
      <c r="A9527" s="32">
        <v>29877</v>
      </c>
      <c r="B9527" s="33">
        <v>47</v>
      </c>
    </row>
    <row r="9528" spans="1:2" x14ac:dyDescent="0.4">
      <c r="A9528" s="32">
        <v>27952</v>
      </c>
      <c r="B9528" s="33">
        <v>5</v>
      </c>
    </row>
    <row r="9529" spans="1:2" x14ac:dyDescent="0.4">
      <c r="A9529" s="32">
        <v>22595</v>
      </c>
      <c r="B9529" s="33">
        <v>50</v>
      </c>
    </row>
    <row r="9530" spans="1:2" x14ac:dyDescent="0.4">
      <c r="A9530" s="32">
        <v>29876</v>
      </c>
      <c r="B9530" s="33">
        <v>63</v>
      </c>
    </row>
    <row r="9531" spans="1:2" x14ac:dyDescent="0.4">
      <c r="A9531" s="32">
        <v>31218</v>
      </c>
      <c r="B9531" s="33">
        <v>70</v>
      </c>
    </row>
    <row r="9532" spans="1:2" x14ac:dyDescent="0.4">
      <c r="A9532" s="32">
        <v>31426</v>
      </c>
      <c r="B9532" s="33">
        <v>80</v>
      </c>
    </row>
    <row r="9533" spans="1:2" x14ac:dyDescent="0.4">
      <c r="A9533" s="32">
        <v>29880</v>
      </c>
      <c r="B9533" s="33">
        <v>89</v>
      </c>
    </row>
    <row r="9534" spans="1:2" x14ac:dyDescent="0.4">
      <c r="A9534" s="32">
        <v>29881</v>
      </c>
      <c r="B9534" s="33">
        <v>90</v>
      </c>
    </row>
    <row r="9535" spans="1:2" x14ac:dyDescent="0.4">
      <c r="A9535" s="32">
        <v>31434</v>
      </c>
      <c r="B9535" s="33">
        <v>118.3</v>
      </c>
    </row>
    <row r="9536" spans="1:2" x14ac:dyDescent="0.4">
      <c r="A9536" s="32">
        <v>31235</v>
      </c>
      <c r="B9536" s="33">
        <v>153.30000000000001</v>
      </c>
    </row>
    <row r="9537" spans="1:2" x14ac:dyDescent="0.4">
      <c r="A9537" s="32">
        <v>31236</v>
      </c>
      <c r="B9537" s="33">
        <v>197.1</v>
      </c>
    </row>
    <row r="9538" spans="1:2" x14ac:dyDescent="0.4">
      <c r="A9538" s="32">
        <v>23392</v>
      </c>
      <c r="B9538" s="33">
        <v>4.4000000000000004</v>
      </c>
    </row>
    <row r="9539" spans="1:2" x14ac:dyDescent="0.4">
      <c r="A9539" s="32">
        <v>23386</v>
      </c>
      <c r="B9539" s="33">
        <v>17.2</v>
      </c>
    </row>
    <row r="9540" spans="1:2" x14ac:dyDescent="0.4">
      <c r="A9540" s="32">
        <v>23391</v>
      </c>
      <c r="B9540" s="33">
        <v>4.4000000000000004</v>
      </c>
    </row>
    <row r="9541" spans="1:2" x14ac:dyDescent="0.4">
      <c r="A9541" s="32">
        <v>29212</v>
      </c>
      <c r="B9541" s="33">
        <v>25.8</v>
      </c>
    </row>
    <row r="9542" spans="1:2" x14ac:dyDescent="0.4">
      <c r="A9542" s="32">
        <v>28862</v>
      </c>
      <c r="B9542" s="33">
        <v>19.5</v>
      </c>
    </row>
    <row r="9543" spans="1:2" x14ac:dyDescent="0.4">
      <c r="A9543" s="32">
        <v>23405</v>
      </c>
      <c r="B9543" s="33">
        <v>61</v>
      </c>
    </row>
    <row r="9544" spans="1:2" x14ac:dyDescent="0.4">
      <c r="A9544" s="32">
        <v>29873</v>
      </c>
      <c r="B9544" s="33">
        <v>22.6</v>
      </c>
    </row>
    <row r="9545" spans="1:2" x14ac:dyDescent="0.4">
      <c r="A9545" s="32">
        <v>29874</v>
      </c>
      <c r="B9545" s="33">
        <v>22.6</v>
      </c>
    </row>
    <row r="9546" spans="1:2" x14ac:dyDescent="0.4">
      <c r="A9546" s="32">
        <v>23382</v>
      </c>
      <c r="B9546" s="33">
        <v>56.6</v>
      </c>
    </row>
    <row r="9547" spans="1:2" x14ac:dyDescent="0.4">
      <c r="A9547" s="32">
        <v>28864</v>
      </c>
      <c r="B9547" s="33">
        <v>36.5</v>
      </c>
    </row>
    <row r="9548" spans="1:2" x14ac:dyDescent="0.4">
      <c r="A9548" s="32">
        <v>28863</v>
      </c>
      <c r="B9548" s="33">
        <v>31.9</v>
      </c>
    </row>
    <row r="9549" spans="1:2" x14ac:dyDescent="0.4">
      <c r="A9549" s="32">
        <v>17676</v>
      </c>
      <c r="B9549" s="33">
        <v>49.5</v>
      </c>
    </row>
    <row r="9550" spans="1:2" x14ac:dyDescent="0.4">
      <c r="A9550" s="32">
        <v>18222</v>
      </c>
      <c r="B9550" s="33">
        <v>3.4</v>
      </c>
    </row>
    <row r="9551" spans="1:2" x14ac:dyDescent="0.4">
      <c r="A9551" s="32">
        <v>22273</v>
      </c>
      <c r="B9551" s="33">
        <v>6</v>
      </c>
    </row>
    <row r="9552" spans="1:2" x14ac:dyDescent="0.4">
      <c r="A9552" s="32">
        <v>29635</v>
      </c>
      <c r="B9552" s="33">
        <v>5</v>
      </c>
    </row>
    <row r="9553" spans="1:2" x14ac:dyDescent="0.4">
      <c r="A9553" s="32">
        <v>29643</v>
      </c>
      <c r="B9553" s="33">
        <v>5</v>
      </c>
    </row>
    <row r="9554" spans="1:2" x14ac:dyDescent="0.4">
      <c r="A9554" s="32">
        <v>17828</v>
      </c>
      <c r="B9554" s="33">
        <v>14</v>
      </c>
    </row>
    <row r="9555" spans="1:2" x14ac:dyDescent="0.4">
      <c r="A9555" s="32">
        <v>22268</v>
      </c>
      <c r="B9555" s="33">
        <v>12.8</v>
      </c>
    </row>
    <row r="9556" spans="1:2" x14ac:dyDescent="0.4">
      <c r="A9556" s="32">
        <v>32029</v>
      </c>
      <c r="B9556" s="33">
        <v>13.9</v>
      </c>
    </row>
    <row r="9557" spans="1:2" x14ac:dyDescent="0.4">
      <c r="A9557" s="32">
        <v>32028</v>
      </c>
      <c r="B9557" s="33">
        <v>10.9</v>
      </c>
    </row>
    <row r="9558" spans="1:2" x14ac:dyDescent="0.4">
      <c r="A9558" s="32">
        <v>22279</v>
      </c>
      <c r="B9558" s="33">
        <v>0.5</v>
      </c>
    </row>
    <row r="9559" spans="1:2" x14ac:dyDescent="0.4">
      <c r="A9559" s="32">
        <v>16502</v>
      </c>
      <c r="B9559" s="33">
        <v>6.5</v>
      </c>
    </row>
    <row r="9560" spans="1:2" x14ac:dyDescent="0.4">
      <c r="A9560" s="32">
        <v>28980</v>
      </c>
      <c r="B9560" s="33">
        <v>24.9</v>
      </c>
    </row>
    <row r="9561" spans="1:2" x14ac:dyDescent="0.4">
      <c r="A9561" s="32">
        <v>28972</v>
      </c>
      <c r="B9561" s="33">
        <v>24.9</v>
      </c>
    </row>
    <row r="9562" spans="1:2" x14ac:dyDescent="0.4">
      <c r="A9562" s="32">
        <v>29642</v>
      </c>
      <c r="B9562" s="33">
        <v>4.5</v>
      </c>
    </row>
    <row r="9563" spans="1:2" x14ac:dyDescent="0.4">
      <c r="A9563" s="32">
        <v>31771</v>
      </c>
      <c r="B9563" s="33">
        <v>1.6</v>
      </c>
    </row>
    <row r="9564" spans="1:2" x14ac:dyDescent="0.4">
      <c r="A9564" s="32">
        <v>31770</v>
      </c>
      <c r="B9564" s="33">
        <v>2</v>
      </c>
    </row>
    <row r="9565" spans="1:2" x14ac:dyDescent="0.4">
      <c r="A9565" s="32">
        <v>29608</v>
      </c>
      <c r="B9565" s="33">
        <v>1.6</v>
      </c>
    </row>
    <row r="9566" spans="1:2" x14ac:dyDescent="0.4">
      <c r="A9566" s="32">
        <v>29609</v>
      </c>
      <c r="B9566" s="33">
        <v>1.9</v>
      </c>
    </row>
    <row r="9567" spans="1:2" x14ac:dyDescent="0.4">
      <c r="A9567" s="32">
        <v>29610</v>
      </c>
      <c r="B9567" s="33">
        <v>1.5</v>
      </c>
    </row>
    <row r="9568" spans="1:2" x14ac:dyDescent="0.4">
      <c r="A9568" s="32">
        <v>17858</v>
      </c>
      <c r="B9568" s="33">
        <v>19.5</v>
      </c>
    </row>
    <row r="9569" spans="1:2" x14ac:dyDescent="0.4">
      <c r="A9569" s="32">
        <v>29607</v>
      </c>
      <c r="B9569" s="33">
        <v>1.4</v>
      </c>
    </row>
    <row r="9570" spans="1:2" x14ac:dyDescent="0.4">
      <c r="A9570" s="32">
        <v>17762</v>
      </c>
      <c r="B9570" s="33">
        <v>1</v>
      </c>
    </row>
    <row r="9571" spans="1:2" x14ac:dyDescent="0.4">
      <c r="A9571" s="32">
        <v>17763</v>
      </c>
      <c r="B9571" s="33">
        <v>1</v>
      </c>
    </row>
    <row r="9572" spans="1:2" x14ac:dyDescent="0.4">
      <c r="A9572" s="32">
        <v>18223</v>
      </c>
      <c r="B9572" s="33">
        <v>5.6</v>
      </c>
    </row>
    <row r="9573" spans="1:2" x14ac:dyDescent="0.4">
      <c r="A9573" s="32">
        <v>18228</v>
      </c>
      <c r="B9573" s="33">
        <v>5.6</v>
      </c>
    </row>
    <row r="9574" spans="1:2" x14ac:dyDescent="0.4">
      <c r="A9574" s="32">
        <v>23287</v>
      </c>
      <c r="B9574" s="33">
        <v>4</v>
      </c>
    </row>
    <row r="9575" spans="1:2" x14ac:dyDescent="0.4">
      <c r="A9575" s="32">
        <v>18229</v>
      </c>
      <c r="B9575" s="33">
        <v>5</v>
      </c>
    </row>
    <row r="9576" spans="1:2" x14ac:dyDescent="0.4">
      <c r="A9576" s="32">
        <v>18225</v>
      </c>
      <c r="B9576" s="33">
        <v>3.9</v>
      </c>
    </row>
    <row r="9577" spans="1:2" x14ac:dyDescent="0.4">
      <c r="A9577" s="32">
        <v>17856</v>
      </c>
      <c r="B9577" s="33">
        <v>4.5</v>
      </c>
    </row>
    <row r="9578" spans="1:2" x14ac:dyDescent="0.4">
      <c r="A9578" s="32">
        <v>10529</v>
      </c>
      <c r="B9578" s="33">
        <v>9.8000000000000007</v>
      </c>
    </row>
    <row r="9579" spans="1:2" x14ac:dyDescent="0.4">
      <c r="A9579" s="32">
        <v>30417</v>
      </c>
      <c r="B9579" s="33">
        <v>2.4</v>
      </c>
    </row>
    <row r="9580" spans="1:2" x14ac:dyDescent="0.4">
      <c r="A9580" s="32">
        <v>28592</v>
      </c>
      <c r="B9580" s="33">
        <v>2</v>
      </c>
    </row>
    <row r="9581" spans="1:2" x14ac:dyDescent="0.4">
      <c r="A9581" s="32">
        <v>13587</v>
      </c>
      <c r="B9581" s="33">
        <v>22</v>
      </c>
    </row>
    <row r="9582" spans="1:2" x14ac:dyDescent="0.4">
      <c r="A9582" s="32">
        <v>14177</v>
      </c>
      <c r="B9582" s="33">
        <v>7</v>
      </c>
    </row>
    <row r="9583" spans="1:2" x14ac:dyDescent="0.4">
      <c r="A9583" s="32">
        <v>14178</v>
      </c>
      <c r="B9583" s="33">
        <v>7</v>
      </c>
    </row>
    <row r="9584" spans="1:2" x14ac:dyDescent="0.4">
      <c r="A9584" s="32">
        <v>14179</v>
      </c>
      <c r="B9584" s="33">
        <v>7</v>
      </c>
    </row>
    <row r="9585" spans="1:2" x14ac:dyDescent="0.4">
      <c r="A9585" s="32">
        <v>14180</v>
      </c>
      <c r="B9585" s="33">
        <v>7</v>
      </c>
    </row>
    <row r="9586" spans="1:2" x14ac:dyDescent="0.4">
      <c r="A9586" s="32">
        <v>14181</v>
      </c>
      <c r="B9586" s="33">
        <v>7</v>
      </c>
    </row>
    <row r="9587" spans="1:2" x14ac:dyDescent="0.4">
      <c r="A9587" s="32">
        <v>14182</v>
      </c>
      <c r="B9587" s="33">
        <v>7</v>
      </c>
    </row>
    <row r="9588" spans="1:2" x14ac:dyDescent="0.4">
      <c r="A9588" s="32">
        <v>31941</v>
      </c>
      <c r="B9588" s="33">
        <v>13.6</v>
      </c>
    </row>
    <row r="9589" spans="1:2" x14ac:dyDescent="0.4">
      <c r="A9589" s="32">
        <v>31969</v>
      </c>
      <c r="B9589" s="33">
        <v>18.899999999999999</v>
      </c>
    </row>
    <row r="9590" spans="1:2" x14ac:dyDescent="0.4">
      <c r="A9590" s="32">
        <v>31907</v>
      </c>
      <c r="B9590" s="33">
        <v>0</v>
      </c>
    </row>
    <row r="9591" spans="1:2" x14ac:dyDescent="0.4">
      <c r="A9591" s="32">
        <v>31908</v>
      </c>
      <c r="B9591" s="33">
        <v>0</v>
      </c>
    </row>
    <row r="9592" spans="1:2" x14ac:dyDescent="0.4">
      <c r="A9592" s="32">
        <v>31911</v>
      </c>
      <c r="B9592" s="33">
        <v>15.6</v>
      </c>
    </row>
    <row r="9593" spans="1:2" x14ac:dyDescent="0.4">
      <c r="A9593" s="32">
        <v>31909</v>
      </c>
      <c r="B9593" s="33">
        <v>0</v>
      </c>
    </row>
    <row r="9594" spans="1:2" x14ac:dyDescent="0.4">
      <c r="A9594" s="32">
        <v>31910</v>
      </c>
      <c r="B9594" s="33">
        <v>21.5</v>
      </c>
    </row>
    <row r="9595" spans="1:2" x14ac:dyDescent="0.4">
      <c r="A9595" s="32">
        <v>31940</v>
      </c>
      <c r="B9595" s="33">
        <v>13.8</v>
      </c>
    </row>
    <row r="9596" spans="1:2" x14ac:dyDescent="0.4">
      <c r="A9596" s="32">
        <v>11140</v>
      </c>
      <c r="B9596" s="33">
        <v>10.6</v>
      </c>
    </row>
    <row r="9597" spans="1:2" x14ac:dyDescent="0.4">
      <c r="A9597" s="32">
        <v>31875</v>
      </c>
      <c r="B9597" s="33">
        <v>3.6</v>
      </c>
    </row>
    <row r="9598" spans="1:2" x14ac:dyDescent="0.4">
      <c r="A9598" s="32">
        <v>14808</v>
      </c>
      <c r="B9598" s="33">
        <v>2.9</v>
      </c>
    </row>
    <row r="9599" spans="1:2" x14ac:dyDescent="0.4">
      <c r="A9599" s="32">
        <v>32157</v>
      </c>
      <c r="B9599" s="33">
        <v>2.9</v>
      </c>
    </row>
    <row r="9600" spans="1:2" x14ac:dyDescent="0.4">
      <c r="A9600" s="32">
        <v>31397</v>
      </c>
      <c r="B9600" s="33">
        <v>2</v>
      </c>
    </row>
    <row r="9601" spans="1:2" x14ac:dyDescent="0.4">
      <c r="A9601" s="32">
        <v>31396</v>
      </c>
      <c r="B9601" s="33">
        <v>2.9</v>
      </c>
    </row>
    <row r="9602" spans="1:2" x14ac:dyDescent="0.4">
      <c r="A9602" s="32">
        <v>30604</v>
      </c>
      <c r="B9602" s="33">
        <v>2.4</v>
      </c>
    </row>
    <row r="9603" spans="1:2" x14ac:dyDescent="0.4">
      <c r="A9603" s="32">
        <v>30605</v>
      </c>
      <c r="B9603" s="33">
        <v>1.4</v>
      </c>
    </row>
    <row r="9604" spans="1:2" x14ac:dyDescent="0.4">
      <c r="A9604" s="32">
        <v>16705</v>
      </c>
      <c r="B9604" s="33">
        <v>4.2</v>
      </c>
    </row>
    <row r="9605" spans="1:2" x14ac:dyDescent="0.4">
      <c r="A9605" s="32">
        <v>16795</v>
      </c>
      <c r="B9605" s="33">
        <v>2.2000000000000002</v>
      </c>
    </row>
    <row r="9606" spans="1:2" x14ac:dyDescent="0.4">
      <c r="A9606" s="32">
        <v>23503</v>
      </c>
      <c r="B9606" s="33">
        <v>3.2</v>
      </c>
    </row>
    <row r="9607" spans="1:2" x14ac:dyDescent="0.4">
      <c r="A9607" s="32">
        <v>16796</v>
      </c>
      <c r="B9607" s="33">
        <v>1.4</v>
      </c>
    </row>
    <row r="9608" spans="1:2" x14ac:dyDescent="0.4">
      <c r="A9608" s="32">
        <v>16718</v>
      </c>
      <c r="B9608" s="33">
        <v>4.3</v>
      </c>
    </row>
    <row r="9609" spans="1:2" x14ac:dyDescent="0.4">
      <c r="A9609" s="32">
        <v>27134</v>
      </c>
      <c r="B9609" s="33">
        <v>1.4</v>
      </c>
    </row>
    <row r="9610" spans="1:2" x14ac:dyDescent="0.4">
      <c r="A9610" s="32">
        <v>27133</v>
      </c>
      <c r="B9610" s="33">
        <v>2.2000000000000002</v>
      </c>
    </row>
    <row r="9611" spans="1:2" x14ac:dyDescent="0.4">
      <c r="A9611" s="32">
        <v>16719</v>
      </c>
      <c r="B9611" s="33">
        <v>3</v>
      </c>
    </row>
    <row r="9612" spans="1:2" x14ac:dyDescent="0.4">
      <c r="A9612" s="32">
        <v>29466</v>
      </c>
      <c r="B9612" s="33">
        <v>6.8</v>
      </c>
    </row>
    <row r="9613" spans="1:2" x14ac:dyDescent="0.4">
      <c r="A9613" s="32">
        <v>29469</v>
      </c>
      <c r="B9613" s="33">
        <v>14</v>
      </c>
    </row>
    <row r="9614" spans="1:2" x14ac:dyDescent="0.4">
      <c r="A9614" s="32">
        <v>23444</v>
      </c>
      <c r="B9614" s="33">
        <v>5.8</v>
      </c>
    </row>
    <row r="9615" spans="1:2" x14ac:dyDescent="0.4">
      <c r="A9615" s="32">
        <v>23445</v>
      </c>
      <c r="B9615" s="33">
        <v>5.2</v>
      </c>
    </row>
    <row r="9616" spans="1:2" x14ac:dyDescent="0.4">
      <c r="A9616" s="32">
        <v>31809</v>
      </c>
      <c r="B9616" s="33">
        <v>1</v>
      </c>
    </row>
    <row r="9617" spans="1:2" x14ac:dyDescent="0.4">
      <c r="A9617" s="32">
        <v>16721</v>
      </c>
      <c r="B9617" s="33">
        <v>4.9000000000000004</v>
      </c>
    </row>
    <row r="9618" spans="1:2" x14ac:dyDescent="0.4">
      <c r="A9618" s="32">
        <v>16720</v>
      </c>
      <c r="B9618" s="33">
        <v>3.8</v>
      </c>
    </row>
    <row r="9619" spans="1:2" x14ac:dyDescent="0.4">
      <c r="A9619" s="32">
        <v>16793</v>
      </c>
      <c r="B9619" s="33">
        <v>5.8</v>
      </c>
    </row>
    <row r="9620" spans="1:2" x14ac:dyDescent="0.4">
      <c r="A9620" s="32">
        <v>16078</v>
      </c>
      <c r="B9620" s="33">
        <v>14.5</v>
      </c>
    </row>
    <row r="9621" spans="1:2" x14ac:dyDescent="0.4">
      <c r="A9621" s="32">
        <v>16077</v>
      </c>
      <c r="B9621" s="33">
        <v>15</v>
      </c>
    </row>
    <row r="9622" spans="1:2" x14ac:dyDescent="0.4">
      <c r="A9622" s="32">
        <v>11028</v>
      </c>
      <c r="B9622" s="33">
        <v>13.9</v>
      </c>
    </row>
    <row r="9623" spans="1:2" x14ac:dyDescent="0.4">
      <c r="A9623" s="32">
        <v>11027</v>
      </c>
      <c r="B9623" s="33">
        <v>5.8</v>
      </c>
    </row>
    <row r="9624" spans="1:2" x14ac:dyDescent="0.4">
      <c r="A9624" s="32">
        <v>11029</v>
      </c>
      <c r="B9624" s="33">
        <v>9.8000000000000007</v>
      </c>
    </row>
    <row r="9625" spans="1:2" x14ac:dyDescent="0.4">
      <c r="A9625" s="32">
        <v>11026</v>
      </c>
      <c r="B9625" s="33">
        <v>3.9</v>
      </c>
    </row>
    <row r="9626" spans="1:2" x14ac:dyDescent="0.4">
      <c r="A9626" s="32">
        <v>31876</v>
      </c>
      <c r="B9626" s="33">
        <v>3.6</v>
      </c>
    </row>
    <row r="9627" spans="1:2" x14ac:dyDescent="0.4">
      <c r="A9627" s="32">
        <v>14809</v>
      </c>
      <c r="B9627" s="33">
        <v>2.9</v>
      </c>
    </row>
    <row r="9628" spans="1:2" x14ac:dyDescent="0.4">
      <c r="A9628" s="32">
        <v>31869</v>
      </c>
      <c r="B9628" s="33">
        <v>1</v>
      </c>
    </row>
    <row r="9629" spans="1:2" x14ac:dyDescent="0.4">
      <c r="A9629" s="32">
        <v>31399</v>
      </c>
      <c r="B9629" s="33">
        <v>2</v>
      </c>
    </row>
    <row r="9630" spans="1:2" x14ac:dyDescent="0.4">
      <c r="A9630" s="32">
        <v>31398</v>
      </c>
      <c r="B9630" s="33">
        <v>2.9</v>
      </c>
    </row>
    <row r="9631" spans="1:2" x14ac:dyDescent="0.4">
      <c r="A9631" s="32">
        <v>23446</v>
      </c>
      <c r="B9631" s="33">
        <v>6.9</v>
      </c>
    </row>
    <row r="9632" spans="1:2" x14ac:dyDescent="0.4">
      <c r="A9632" s="32">
        <v>23442</v>
      </c>
      <c r="B9632" s="33">
        <v>5.4</v>
      </c>
    </row>
    <row r="9633" spans="1:2" x14ac:dyDescent="0.4">
      <c r="A9633" s="32">
        <v>23440</v>
      </c>
      <c r="B9633" s="33">
        <v>6.8</v>
      </c>
    </row>
    <row r="9634" spans="1:2" x14ac:dyDescent="0.4">
      <c r="A9634" s="32">
        <v>23441</v>
      </c>
      <c r="B9634" s="33">
        <v>5.4</v>
      </c>
    </row>
    <row r="9635" spans="1:2" x14ac:dyDescent="0.4">
      <c r="A9635" s="32">
        <v>30603</v>
      </c>
      <c r="B9635" s="33">
        <v>2.4</v>
      </c>
    </row>
    <row r="9636" spans="1:2" x14ac:dyDescent="0.4">
      <c r="A9636" s="32">
        <v>31871</v>
      </c>
      <c r="B9636" s="33">
        <v>6.2</v>
      </c>
    </row>
    <row r="9637" spans="1:2" x14ac:dyDescent="0.4">
      <c r="A9637" s="32">
        <v>31872</v>
      </c>
      <c r="B9637" s="33">
        <v>6.2</v>
      </c>
    </row>
    <row r="9638" spans="1:2" x14ac:dyDescent="0.4">
      <c r="A9638" s="32">
        <v>31873</v>
      </c>
      <c r="B9638" s="33">
        <v>6.2</v>
      </c>
    </row>
    <row r="9639" spans="1:2" x14ac:dyDescent="0.4">
      <c r="A9639" s="32">
        <v>29907</v>
      </c>
      <c r="B9639" s="33">
        <v>8.9</v>
      </c>
    </row>
    <row r="9640" spans="1:2" x14ac:dyDescent="0.4">
      <c r="A9640" s="32">
        <v>27171</v>
      </c>
      <c r="B9640" s="33">
        <v>54</v>
      </c>
    </row>
    <row r="9641" spans="1:2" x14ac:dyDescent="0.4">
      <c r="A9641" s="32">
        <v>23217</v>
      </c>
      <c r="B9641" s="33">
        <v>17.5</v>
      </c>
    </row>
    <row r="9642" spans="1:2" x14ac:dyDescent="0.4">
      <c r="A9642" s="32">
        <v>28164</v>
      </c>
      <c r="B9642" s="33">
        <v>10.9</v>
      </c>
    </row>
    <row r="9643" spans="1:2" x14ac:dyDescent="0.4">
      <c r="A9643" s="32">
        <v>23214</v>
      </c>
      <c r="B9643" s="33">
        <v>64.900000000000006</v>
      </c>
    </row>
    <row r="9644" spans="1:2" x14ac:dyDescent="0.4">
      <c r="A9644" s="32">
        <v>23211</v>
      </c>
      <c r="B9644" s="33">
        <v>17.899999999999999</v>
      </c>
    </row>
    <row r="9645" spans="1:2" x14ac:dyDescent="0.4">
      <c r="A9645" s="32">
        <v>28163</v>
      </c>
      <c r="B9645" s="33">
        <v>12.9</v>
      </c>
    </row>
    <row r="9646" spans="1:2" x14ac:dyDescent="0.4">
      <c r="A9646" s="32">
        <v>31281</v>
      </c>
      <c r="B9646" s="33">
        <v>31.9</v>
      </c>
    </row>
    <row r="9647" spans="1:2" x14ac:dyDescent="0.4">
      <c r="A9647" s="32">
        <v>27118</v>
      </c>
      <c r="B9647" s="33">
        <v>48.5</v>
      </c>
    </row>
    <row r="9648" spans="1:2" x14ac:dyDescent="0.4">
      <c r="A9648" s="32">
        <v>30295</v>
      </c>
      <c r="B9648" s="33">
        <v>0</v>
      </c>
    </row>
    <row r="9649" spans="1:2" x14ac:dyDescent="0.4">
      <c r="A9649" s="32">
        <v>30347</v>
      </c>
      <c r="B9649" s="33">
        <v>0</v>
      </c>
    </row>
    <row r="9650" spans="1:2" x14ac:dyDescent="0.4">
      <c r="A9650" s="32">
        <v>30348</v>
      </c>
      <c r="B9650" s="33">
        <v>0</v>
      </c>
    </row>
    <row r="9651" spans="1:2" x14ac:dyDescent="0.4">
      <c r="A9651" s="32">
        <v>15063</v>
      </c>
      <c r="B9651" s="33">
        <v>20.9</v>
      </c>
    </row>
    <row r="9652" spans="1:2" x14ac:dyDescent="0.4">
      <c r="A9652" s="32">
        <v>15064</v>
      </c>
      <c r="B9652" s="33">
        <v>21</v>
      </c>
    </row>
    <row r="9653" spans="1:2" x14ac:dyDescent="0.4">
      <c r="A9653" s="32">
        <v>30363</v>
      </c>
      <c r="B9653" s="33">
        <v>0</v>
      </c>
    </row>
    <row r="9654" spans="1:2" x14ac:dyDescent="0.4">
      <c r="A9654" s="32">
        <v>30364</v>
      </c>
      <c r="B9654" s="33">
        <v>0</v>
      </c>
    </row>
    <row r="9655" spans="1:2" x14ac:dyDescent="0.4">
      <c r="A9655" s="32">
        <v>30365</v>
      </c>
      <c r="B9655" s="33">
        <v>0</v>
      </c>
    </row>
    <row r="9656" spans="1:2" x14ac:dyDescent="0.4">
      <c r="A9656" s="32">
        <v>22303</v>
      </c>
      <c r="B9656" s="33">
        <v>24.6</v>
      </c>
    </row>
    <row r="9657" spans="1:2" x14ac:dyDescent="0.4">
      <c r="A9657" s="32">
        <v>17198</v>
      </c>
      <c r="B9657" s="33">
        <v>63.9</v>
      </c>
    </row>
    <row r="9658" spans="1:2" x14ac:dyDescent="0.4">
      <c r="A9658" s="32">
        <v>17197</v>
      </c>
      <c r="B9658" s="33">
        <v>63.9</v>
      </c>
    </row>
    <row r="9659" spans="1:2" x14ac:dyDescent="0.4">
      <c r="A9659" s="32">
        <v>17199</v>
      </c>
      <c r="B9659" s="33">
        <v>40.9</v>
      </c>
    </row>
    <row r="9660" spans="1:2" x14ac:dyDescent="0.4">
      <c r="A9660" s="32">
        <v>17200</v>
      </c>
      <c r="B9660" s="33">
        <v>40.9</v>
      </c>
    </row>
    <row r="9661" spans="1:2" x14ac:dyDescent="0.4">
      <c r="A9661" s="32">
        <v>30332</v>
      </c>
      <c r="B9661" s="33">
        <v>0</v>
      </c>
    </row>
    <row r="9662" spans="1:2" x14ac:dyDescent="0.4">
      <c r="A9662" s="32">
        <v>30296</v>
      </c>
      <c r="B9662" s="33">
        <v>0</v>
      </c>
    </row>
    <row r="9663" spans="1:2" x14ac:dyDescent="0.4">
      <c r="A9663" s="32">
        <v>30163</v>
      </c>
      <c r="B9663" s="33">
        <v>0</v>
      </c>
    </row>
    <row r="9664" spans="1:2" x14ac:dyDescent="0.4">
      <c r="A9664" s="32">
        <v>27119</v>
      </c>
      <c r="B9664" s="33">
        <v>28.9</v>
      </c>
    </row>
    <row r="9665" spans="1:2" x14ac:dyDescent="0.4">
      <c r="A9665" s="32">
        <v>27172</v>
      </c>
      <c r="B9665" s="33">
        <v>32</v>
      </c>
    </row>
    <row r="9666" spans="1:2" x14ac:dyDescent="0.4">
      <c r="A9666" s="32">
        <v>15066</v>
      </c>
      <c r="B9666" s="33">
        <v>19.5</v>
      </c>
    </row>
    <row r="9667" spans="1:2" x14ac:dyDescent="0.4">
      <c r="A9667" s="32">
        <v>15067</v>
      </c>
      <c r="B9667" s="33">
        <v>21.5</v>
      </c>
    </row>
    <row r="9668" spans="1:2" x14ac:dyDescent="0.4">
      <c r="A9668" s="32">
        <v>28165</v>
      </c>
      <c r="B9668" s="33">
        <v>13.9</v>
      </c>
    </row>
    <row r="9669" spans="1:2" x14ac:dyDescent="0.4">
      <c r="A9669" s="32">
        <v>30326</v>
      </c>
      <c r="B9669" s="33">
        <v>0</v>
      </c>
    </row>
    <row r="9670" spans="1:2" x14ac:dyDescent="0.4">
      <c r="A9670" s="32">
        <v>30325</v>
      </c>
      <c r="B9670" s="33">
        <v>0</v>
      </c>
    </row>
    <row r="9671" spans="1:2" x14ac:dyDescent="0.4">
      <c r="A9671" s="32">
        <v>30324</v>
      </c>
      <c r="B9671" s="33">
        <v>0</v>
      </c>
    </row>
    <row r="9672" spans="1:2" x14ac:dyDescent="0.4">
      <c r="A9672" s="32">
        <v>23213</v>
      </c>
      <c r="B9672" s="33">
        <v>45.9</v>
      </c>
    </row>
    <row r="9673" spans="1:2" x14ac:dyDescent="0.4">
      <c r="A9673" s="32">
        <v>30343</v>
      </c>
      <c r="B9673" s="33">
        <v>0</v>
      </c>
    </row>
    <row r="9674" spans="1:2" x14ac:dyDescent="0.4">
      <c r="A9674" s="32">
        <v>30344</v>
      </c>
      <c r="B9674" s="33">
        <v>0</v>
      </c>
    </row>
    <row r="9675" spans="1:2" x14ac:dyDescent="0.4">
      <c r="A9675" s="32">
        <v>30342</v>
      </c>
      <c r="B9675" s="33">
        <v>0</v>
      </c>
    </row>
    <row r="9676" spans="1:2" x14ac:dyDescent="0.4">
      <c r="A9676" s="32">
        <v>17183</v>
      </c>
      <c r="B9676" s="33">
        <v>98.9</v>
      </c>
    </row>
    <row r="9677" spans="1:2" x14ac:dyDescent="0.4">
      <c r="A9677" s="32">
        <v>30360</v>
      </c>
      <c r="B9677" s="33">
        <v>0</v>
      </c>
    </row>
    <row r="9678" spans="1:2" x14ac:dyDescent="0.4">
      <c r="A9678" s="32">
        <v>30359</v>
      </c>
      <c r="B9678" s="33">
        <v>0</v>
      </c>
    </row>
    <row r="9679" spans="1:2" x14ac:dyDescent="0.4">
      <c r="A9679" s="32">
        <v>30361</v>
      </c>
      <c r="B9679" s="33">
        <v>0</v>
      </c>
    </row>
    <row r="9680" spans="1:2" x14ac:dyDescent="0.4">
      <c r="A9680" s="32">
        <v>30340</v>
      </c>
      <c r="B9680" s="33">
        <v>0</v>
      </c>
    </row>
    <row r="9681" spans="1:2" x14ac:dyDescent="0.4">
      <c r="A9681" s="32">
        <v>30339</v>
      </c>
      <c r="B9681" s="33">
        <v>0</v>
      </c>
    </row>
    <row r="9682" spans="1:2" x14ac:dyDescent="0.4">
      <c r="A9682" s="32">
        <v>15060</v>
      </c>
      <c r="B9682" s="33">
        <v>33.9</v>
      </c>
    </row>
    <row r="9683" spans="1:2" x14ac:dyDescent="0.4">
      <c r="A9683" s="32">
        <v>15061</v>
      </c>
      <c r="B9683" s="33">
        <v>33.9</v>
      </c>
    </row>
    <row r="9684" spans="1:2" x14ac:dyDescent="0.4">
      <c r="A9684" s="32">
        <v>23658</v>
      </c>
      <c r="B9684" s="33">
        <v>44.9</v>
      </c>
    </row>
    <row r="9685" spans="1:2" x14ac:dyDescent="0.4">
      <c r="A9685" s="32">
        <v>15062</v>
      </c>
      <c r="B9685" s="33">
        <v>34</v>
      </c>
    </row>
    <row r="9686" spans="1:2" x14ac:dyDescent="0.4">
      <c r="A9686" s="32">
        <v>10847</v>
      </c>
      <c r="B9686" s="33">
        <v>17.899999999999999</v>
      </c>
    </row>
    <row r="9687" spans="1:2" x14ac:dyDescent="0.4">
      <c r="A9687" s="32">
        <v>17182</v>
      </c>
      <c r="B9687" s="33">
        <v>62.6</v>
      </c>
    </row>
    <row r="9688" spans="1:2" x14ac:dyDescent="0.4">
      <c r="A9688" s="32">
        <v>16615</v>
      </c>
      <c r="B9688" s="33">
        <v>16.3</v>
      </c>
    </row>
    <row r="9689" spans="1:2" x14ac:dyDescent="0.4">
      <c r="A9689" s="32">
        <v>16677</v>
      </c>
      <c r="B9689" s="33">
        <v>18.899999999999999</v>
      </c>
    </row>
    <row r="9690" spans="1:2" x14ac:dyDescent="0.4">
      <c r="A9690" s="32">
        <v>18013</v>
      </c>
      <c r="B9690" s="33">
        <v>31</v>
      </c>
    </row>
    <row r="9691" spans="1:2" x14ac:dyDescent="0.4">
      <c r="A9691" s="32">
        <v>18293</v>
      </c>
      <c r="B9691" s="33">
        <v>4.5</v>
      </c>
    </row>
    <row r="9692" spans="1:2" x14ac:dyDescent="0.4">
      <c r="A9692" s="32">
        <v>16678</v>
      </c>
      <c r="B9692" s="33">
        <v>16.899999999999999</v>
      </c>
    </row>
    <row r="9693" spans="1:2" x14ac:dyDescent="0.4">
      <c r="A9693" s="32">
        <v>18014</v>
      </c>
      <c r="B9693" s="33">
        <v>30.8</v>
      </c>
    </row>
    <row r="9694" spans="1:2" x14ac:dyDescent="0.4">
      <c r="A9694" s="32">
        <v>22302</v>
      </c>
      <c r="B9694" s="33">
        <v>19</v>
      </c>
    </row>
    <row r="9695" spans="1:2" x14ac:dyDescent="0.4">
      <c r="A9695" s="32">
        <v>16672</v>
      </c>
      <c r="B9695" s="33">
        <v>28.6</v>
      </c>
    </row>
    <row r="9696" spans="1:2" x14ac:dyDescent="0.4">
      <c r="A9696" s="32">
        <v>23216</v>
      </c>
      <c r="B9696" s="33">
        <v>31</v>
      </c>
    </row>
    <row r="9697" spans="1:2" x14ac:dyDescent="0.4">
      <c r="A9697" s="32">
        <v>30298</v>
      </c>
      <c r="B9697" s="33">
        <v>0</v>
      </c>
    </row>
    <row r="9698" spans="1:2" x14ac:dyDescent="0.4">
      <c r="A9698" s="32">
        <v>30299</v>
      </c>
      <c r="B9698" s="33">
        <v>0</v>
      </c>
    </row>
    <row r="9699" spans="1:2" x14ac:dyDescent="0.4">
      <c r="A9699" s="32">
        <v>30297</v>
      </c>
      <c r="B9699" s="33">
        <v>0</v>
      </c>
    </row>
    <row r="9700" spans="1:2" x14ac:dyDescent="0.4">
      <c r="A9700" s="32">
        <v>27518</v>
      </c>
      <c r="B9700" s="33">
        <v>44</v>
      </c>
    </row>
    <row r="9701" spans="1:2" x14ac:dyDescent="0.4">
      <c r="A9701" s="32">
        <v>23457</v>
      </c>
      <c r="B9701" s="33">
        <v>17.5</v>
      </c>
    </row>
    <row r="9702" spans="1:2" x14ac:dyDescent="0.4">
      <c r="A9702" s="32">
        <v>28624</v>
      </c>
      <c r="B9702" s="33">
        <v>42.9</v>
      </c>
    </row>
    <row r="9703" spans="1:2" x14ac:dyDescent="0.4">
      <c r="A9703" s="32">
        <v>27517</v>
      </c>
      <c r="B9703" s="33">
        <v>44</v>
      </c>
    </row>
    <row r="9704" spans="1:2" x14ac:dyDescent="0.4">
      <c r="A9704" s="32">
        <v>28625</v>
      </c>
      <c r="B9704" s="33">
        <v>42</v>
      </c>
    </row>
    <row r="9705" spans="1:2" x14ac:dyDescent="0.4">
      <c r="A9705" s="32">
        <v>27471</v>
      </c>
      <c r="B9705" s="33">
        <v>17.5</v>
      </c>
    </row>
    <row r="9706" spans="1:2" x14ac:dyDescent="0.4">
      <c r="A9706" s="32">
        <v>27472</v>
      </c>
      <c r="B9706" s="33">
        <v>19</v>
      </c>
    </row>
    <row r="9707" spans="1:2" x14ac:dyDescent="0.4">
      <c r="A9707" s="32">
        <v>27470</v>
      </c>
      <c r="B9707" s="33">
        <v>17.5</v>
      </c>
    </row>
    <row r="9708" spans="1:2" x14ac:dyDescent="0.4">
      <c r="A9708" s="32">
        <v>30164</v>
      </c>
      <c r="B9708" s="33">
        <v>185</v>
      </c>
    </row>
    <row r="9709" spans="1:2" x14ac:dyDescent="0.4">
      <c r="A9709" s="32">
        <v>23215</v>
      </c>
      <c r="B9709" s="33">
        <v>17.899999999999999</v>
      </c>
    </row>
    <row r="9710" spans="1:2" x14ac:dyDescent="0.4">
      <c r="A9710" s="32">
        <v>27521</v>
      </c>
      <c r="B9710" s="33">
        <v>56</v>
      </c>
    </row>
    <row r="9711" spans="1:2" x14ac:dyDescent="0.4">
      <c r="A9711" s="32">
        <v>27120</v>
      </c>
      <c r="B9711" s="33">
        <v>75</v>
      </c>
    </row>
    <row r="9712" spans="1:2" x14ac:dyDescent="0.4">
      <c r="A9712" s="32">
        <v>10892</v>
      </c>
      <c r="B9712" s="33">
        <v>13.9</v>
      </c>
    </row>
    <row r="9713" spans="1:2" x14ac:dyDescent="0.4">
      <c r="A9713" s="32">
        <v>10891</v>
      </c>
      <c r="B9713" s="33">
        <v>24.9</v>
      </c>
    </row>
    <row r="9714" spans="1:2" x14ac:dyDescent="0.4">
      <c r="A9714" s="32">
        <v>10868</v>
      </c>
      <c r="B9714" s="33">
        <v>18.8</v>
      </c>
    </row>
    <row r="9715" spans="1:2" x14ac:dyDescent="0.4">
      <c r="A9715" s="32">
        <v>10880</v>
      </c>
      <c r="B9715" s="33">
        <v>19.899999999999999</v>
      </c>
    </row>
    <row r="9716" spans="1:2" x14ac:dyDescent="0.4">
      <c r="A9716" s="32">
        <v>10872</v>
      </c>
      <c r="B9716" s="33">
        <v>33.5</v>
      </c>
    </row>
    <row r="9717" spans="1:2" x14ac:dyDescent="0.4">
      <c r="A9717" s="32">
        <v>10878</v>
      </c>
      <c r="B9717" s="33">
        <v>6.4</v>
      </c>
    </row>
    <row r="9718" spans="1:2" x14ac:dyDescent="0.4">
      <c r="A9718" s="32">
        <v>10876</v>
      </c>
      <c r="B9718" s="33">
        <v>10.3</v>
      </c>
    </row>
    <row r="9719" spans="1:2" x14ac:dyDescent="0.4">
      <c r="A9719" s="32">
        <v>10866</v>
      </c>
      <c r="B9719" s="33">
        <v>20.9</v>
      </c>
    </row>
    <row r="9720" spans="1:2" x14ac:dyDescent="0.4">
      <c r="A9720" s="32">
        <v>10869</v>
      </c>
      <c r="B9720" s="33">
        <v>18</v>
      </c>
    </row>
    <row r="9721" spans="1:2" x14ac:dyDescent="0.4">
      <c r="A9721" s="32">
        <v>10890</v>
      </c>
      <c r="B9721" s="33">
        <v>13.9</v>
      </c>
    </row>
    <row r="9722" spans="1:2" x14ac:dyDescent="0.4">
      <c r="A9722" s="32">
        <v>10889</v>
      </c>
      <c r="B9722" s="33">
        <v>24.9</v>
      </c>
    </row>
    <row r="9723" spans="1:2" x14ac:dyDescent="0.4">
      <c r="A9723" s="32">
        <v>10899</v>
      </c>
      <c r="B9723" s="33">
        <v>22.8</v>
      </c>
    </row>
    <row r="9724" spans="1:2" x14ac:dyDescent="0.4">
      <c r="A9724" s="32">
        <v>10862</v>
      </c>
      <c r="B9724" s="33">
        <v>13.5</v>
      </c>
    </row>
    <row r="9725" spans="1:2" x14ac:dyDescent="0.4">
      <c r="A9725" s="32">
        <v>10863</v>
      </c>
      <c r="B9725" s="33">
        <v>15.9</v>
      </c>
    </row>
    <row r="9726" spans="1:2" x14ac:dyDescent="0.4">
      <c r="A9726" s="32">
        <v>17133</v>
      </c>
      <c r="B9726" s="33">
        <v>18</v>
      </c>
    </row>
    <row r="9727" spans="1:2" x14ac:dyDescent="0.4">
      <c r="A9727" s="32">
        <v>10888</v>
      </c>
      <c r="B9727" s="33">
        <v>21.9</v>
      </c>
    </row>
    <row r="9728" spans="1:2" x14ac:dyDescent="0.4">
      <c r="A9728" s="32">
        <v>10881</v>
      </c>
      <c r="B9728" s="33">
        <v>19.899999999999999</v>
      </c>
    </row>
    <row r="9729" spans="1:2" x14ac:dyDescent="0.4">
      <c r="A9729" s="32">
        <v>17108</v>
      </c>
      <c r="B9729" s="33">
        <v>0</v>
      </c>
    </row>
    <row r="9730" spans="1:2" x14ac:dyDescent="0.4">
      <c r="A9730" s="32">
        <v>10873</v>
      </c>
      <c r="B9730" s="33">
        <v>33.9</v>
      </c>
    </row>
    <row r="9731" spans="1:2" x14ac:dyDescent="0.4">
      <c r="A9731" s="32">
        <v>17139</v>
      </c>
      <c r="B9731" s="33">
        <v>43.5</v>
      </c>
    </row>
    <row r="9732" spans="1:2" x14ac:dyDescent="0.4">
      <c r="A9732" s="32">
        <v>10865</v>
      </c>
      <c r="B9732" s="33">
        <v>20.9</v>
      </c>
    </row>
    <row r="9733" spans="1:2" x14ac:dyDescent="0.4">
      <c r="A9733" s="32">
        <v>10822</v>
      </c>
      <c r="B9733" s="33">
        <v>21.5</v>
      </c>
    </row>
    <row r="9734" spans="1:2" x14ac:dyDescent="0.4">
      <c r="A9734" s="32">
        <v>10887</v>
      </c>
      <c r="B9734" s="33">
        <v>5.6</v>
      </c>
    </row>
    <row r="9735" spans="1:2" x14ac:dyDescent="0.4">
      <c r="A9735" s="32">
        <v>10886</v>
      </c>
      <c r="B9735" s="33">
        <v>11.4</v>
      </c>
    </row>
    <row r="9736" spans="1:2" x14ac:dyDescent="0.4">
      <c r="A9736" s="32">
        <v>10885</v>
      </c>
      <c r="B9736" s="33">
        <v>21.9</v>
      </c>
    </row>
    <row r="9737" spans="1:2" x14ac:dyDescent="0.4">
      <c r="A9737" s="32">
        <v>10864</v>
      </c>
      <c r="B9737" s="33">
        <v>18.899999999999999</v>
      </c>
    </row>
    <row r="9738" spans="1:2" x14ac:dyDescent="0.4">
      <c r="A9738" s="32">
        <v>10898</v>
      </c>
      <c r="B9738" s="33">
        <v>23</v>
      </c>
    </row>
    <row r="9739" spans="1:2" x14ac:dyDescent="0.4">
      <c r="A9739" s="32">
        <v>10883</v>
      </c>
      <c r="B9739" s="33">
        <v>19.5</v>
      </c>
    </row>
    <row r="9740" spans="1:2" x14ac:dyDescent="0.4">
      <c r="A9740" s="32">
        <v>17815</v>
      </c>
      <c r="B9740" s="33">
        <v>33.299999999999997</v>
      </c>
    </row>
    <row r="9741" spans="1:2" x14ac:dyDescent="0.4">
      <c r="A9741" s="32">
        <v>10905</v>
      </c>
      <c r="B9741" s="33">
        <v>6.5</v>
      </c>
    </row>
    <row r="9742" spans="1:2" x14ac:dyDescent="0.4">
      <c r="A9742" s="32">
        <v>10906</v>
      </c>
      <c r="B9742" s="33">
        <v>7</v>
      </c>
    </row>
    <row r="9743" spans="1:2" x14ac:dyDescent="0.4">
      <c r="A9743" s="32">
        <v>18188</v>
      </c>
      <c r="B9743" s="33">
        <v>6.5</v>
      </c>
    </row>
    <row r="9744" spans="1:2" x14ac:dyDescent="0.4">
      <c r="A9744" s="32">
        <v>18189</v>
      </c>
      <c r="B9744" s="33">
        <v>6.9</v>
      </c>
    </row>
    <row r="9745" spans="1:2" x14ac:dyDescent="0.4">
      <c r="A9745" s="32">
        <v>10900</v>
      </c>
      <c r="B9745" s="33">
        <v>34.799999999999997</v>
      </c>
    </row>
    <row r="9746" spans="1:2" x14ac:dyDescent="0.4">
      <c r="A9746" s="32">
        <v>10813</v>
      </c>
      <c r="B9746" s="33">
        <v>18</v>
      </c>
    </row>
    <row r="9747" spans="1:2" x14ac:dyDescent="0.4">
      <c r="A9747" s="32">
        <v>10893</v>
      </c>
      <c r="B9747" s="33">
        <v>32.9</v>
      </c>
    </row>
    <row r="9748" spans="1:2" x14ac:dyDescent="0.4">
      <c r="A9748" s="32">
        <v>17788</v>
      </c>
      <c r="B9748" s="33">
        <v>28.9</v>
      </c>
    </row>
    <row r="9749" spans="1:2" x14ac:dyDescent="0.4">
      <c r="A9749" s="32">
        <v>27578</v>
      </c>
      <c r="B9749" s="33">
        <v>31</v>
      </c>
    </row>
    <row r="9750" spans="1:2" x14ac:dyDescent="0.4">
      <c r="A9750" s="32">
        <v>17131</v>
      </c>
      <c r="B9750" s="33">
        <v>32.9</v>
      </c>
    </row>
    <row r="9751" spans="1:2" x14ac:dyDescent="0.4">
      <c r="A9751" s="32">
        <v>30286</v>
      </c>
      <c r="B9751" s="33">
        <v>28.5</v>
      </c>
    </row>
    <row r="9752" spans="1:2" x14ac:dyDescent="0.4">
      <c r="A9752" s="32">
        <v>10901</v>
      </c>
      <c r="B9752" s="33">
        <v>28.5</v>
      </c>
    </row>
    <row r="9753" spans="1:2" x14ac:dyDescent="0.4">
      <c r="A9753" s="32">
        <v>17137</v>
      </c>
      <c r="B9753" s="33">
        <v>32.9</v>
      </c>
    </row>
    <row r="9754" spans="1:2" x14ac:dyDescent="0.4">
      <c r="A9754" s="32">
        <v>27117</v>
      </c>
      <c r="B9754" s="33">
        <v>57.5</v>
      </c>
    </row>
    <row r="9755" spans="1:2" x14ac:dyDescent="0.4">
      <c r="A9755" s="32">
        <v>17839</v>
      </c>
      <c r="B9755" s="33">
        <v>25.5</v>
      </c>
    </row>
    <row r="9756" spans="1:2" x14ac:dyDescent="0.4">
      <c r="A9756" s="32">
        <v>16679</v>
      </c>
      <c r="B9756" s="33">
        <v>32</v>
      </c>
    </row>
    <row r="9757" spans="1:2" x14ac:dyDescent="0.4">
      <c r="A9757" s="32">
        <v>28992</v>
      </c>
      <c r="B9757" s="33">
        <v>24.5</v>
      </c>
    </row>
    <row r="9758" spans="1:2" x14ac:dyDescent="0.4">
      <c r="A9758" s="32">
        <v>16680</v>
      </c>
      <c r="B9758" s="33">
        <v>58.5</v>
      </c>
    </row>
    <row r="9759" spans="1:2" x14ac:dyDescent="0.4">
      <c r="A9759" s="32">
        <v>18015</v>
      </c>
      <c r="B9759" s="33">
        <v>24.9</v>
      </c>
    </row>
    <row r="9760" spans="1:2" x14ac:dyDescent="0.4">
      <c r="A9760" s="32">
        <v>18270</v>
      </c>
      <c r="B9760" s="33">
        <v>18.8</v>
      </c>
    </row>
    <row r="9761" spans="1:2" x14ac:dyDescent="0.4">
      <c r="A9761" s="32">
        <v>30331</v>
      </c>
      <c r="B9761" s="33">
        <v>0</v>
      </c>
    </row>
    <row r="9762" spans="1:2" x14ac:dyDescent="0.4">
      <c r="A9762" s="32">
        <v>23345</v>
      </c>
      <c r="B9762" s="33">
        <v>25.3</v>
      </c>
    </row>
    <row r="9763" spans="1:2" x14ac:dyDescent="0.4">
      <c r="A9763" s="32">
        <v>23343</v>
      </c>
      <c r="B9763" s="33">
        <v>24.2</v>
      </c>
    </row>
    <row r="9764" spans="1:2" x14ac:dyDescent="0.4">
      <c r="A9764" s="32">
        <v>23344</v>
      </c>
      <c r="B9764" s="33">
        <v>24.2</v>
      </c>
    </row>
    <row r="9765" spans="1:2" x14ac:dyDescent="0.4">
      <c r="A9765" s="32">
        <v>31865</v>
      </c>
      <c r="B9765" s="33">
        <v>1.5</v>
      </c>
    </row>
    <row r="9766" spans="1:2" x14ac:dyDescent="0.4">
      <c r="A9766" s="32">
        <v>17261</v>
      </c>
      <c r="B9766" s="33">
        <v>66.900000000000006</v>
      </c>
    </row>
    <row r="9767" spans="1:2" x14ac:dyDescent="0.4">
      <c r="A9767" s="32">
        <v>16682</v>
      </c>
      <c r="B9767" s="33">
        <v>56.9</v>
      </c>
    </row>
    <row r="9768" spans="1:2" x14ac:dyDescent="0.4">
      <c r="A9768" s="32">
        <v>31413</v>
      </c>
      <c r="B9768" s="33">
        <v>55.5</v>
      </c>
    </row>
    <row r="9769" spans="1:2" x14ac:dyDescent="0.4">
      <c r="A9769" s="32">
        <v>32250</v>
      </c>
      <c r="B9769" s="33">
        <v>6.34</v>
      </c>
    </row>
    <row r="9770" spans="1:2" x14ac:dyDescent="0.4">
      <c r="A9770" s="32">
        <v>16683</v>
      </c>
      <c r="B9770" s="33">
        <v>63</v>
      </c>
    </row>
    <row r="9771" spans="1:2" x14ac:dyDescent="0.4">
      <c r="A9771" s="32">
        <v>10400</v>
      </c>
      <c r="B9771" s="33">
        <v>170</v>
      </c>
    </row>
    <row r="9772" spans="1:2" x14ac:dyDescent="0.4">
      <c r="A9772" s="32">
        <v>31700</v>
      </c>
      <c r="B9772" s="33">
        <v>63.9</v>
      </c>
    </row>
    <row r="9773" spans="1:2" x14ac:dyDescent="0.4">
      <c r="A9773" s="32">
        <v>31702</v>
      </c>
      <c r="B9773" s="33">
        <v>63.9</v>
      </c>
    </row>
    <row r="9774" spans="1:2" x14ac:dyDescent="0.4">
      <c r="A9774" s="32">
        <v>31701</v>
      </c>
      <c r="B9774" s="33">
        <v>63.9</v>
      </c>
    </row>
    <row r="9775" spans="1:2" x14ac:dyDescent="0.4">
      <c r="A9775" s="32">
        <v>31699</v>
      </c>
      <c r="B9775" s="33">
        <v>63.9</v>
      </c>
    </row>
    <row r="9776" spans="1:2" x14ac:dyDescent="0.4">
      <c r="A9776" s="32">
        <v>10405</v>
      </c>
      <c r="B9776" s="33">
        <v>59</v>
      </c>
    </row>
    <row r="9777" spans="1:2" x14ac:dyDescent="0.4">
      <c r="A9777" s="32">
        <v>10407</v>
      </c>
      <c r="B9777" s="33">
        <v>0</v>
      </c>
    </row>
    <row r="9778" spans="1:2" x14ac:dyDescent="0.4">
      <c r="A9778" s="32">
        <v>10408</v>
      </c>
      <c r="B9778" s="33">
        <v>210</v>
      </c>
    </row>
    <row r="9779" spans="1:2" x14ac:dyDescent="0.4">
      <c r="A9779" s="32">
        <v>15074</v>
      </c>
      <c r="B9779" s="33">
        <v>24.9</v>
      </c>
    </row>
    <row r="9780" spans="1:2" x14ac:dyDescent="0.4">
      <c r="A9780" s="32">
        <v>15075</v>
      </c>
      <c r="B9780" s="33">
        <v>22.5</v>
      </c>
    </row>
    <row r="9781" spans="1:2" x14ac:dyDescent="0.4">
      <c r="A9781" s="32">
        <v>15076</v>
      </c>
      <c r="B9781" s="33">
        <v>26.9</v>
      </c>
    </row>
    <row r="9782" spans="1:2" x14ac:dyDescent="0.4">
      <c r="A9782" s="32">
        <v>30543</v>
      </c>
      <c r="B9782" s="33">
        <v>26</v>
      </c>
    </row>
    <row r="9783" spans="1:2" x14ac:dyDescent="0.4">
      <c r="A9783" s="32">
        <v>27931</v>
      </c>
      <c r="B9783" s="33">
        <v>44.9</v>
      </c>
    </row>
    <row r="9784" spans="1:2" x14ac:dyDescent="0.4">
      <c r="A9784" s="32">
        <v>15068</v>
      </c>
      <c r="B9784" s="33">
        <v>37.299999999999997</v>
      </c>
    </row>
    <row r="9785" spans="1:2" x14ac:dyDescent="0.4">
      <c r="A9785" s="32">
        <v>27929</v>
      </c>
      <c r="B9785" s="33">
        <v>53.9</v>
      </c>
    </row>
    <row r="9786" spans="1:2" x14ac:dyDescent="0.4">
      <c r="A9786" s="32">
        <v>27930</v>
      </c>
      <c r="B9786" s="33">
        <v>44.9</v>
      </c>
    </row>
    <row r="9787" spans="1:2" x14ac:dyDescent="0.4">
      <c r="A9787" s="32">
        <v>30162</v>
      </c>
      <c r="B9787" s="33">
        <v>48</v>
      </c>
    </row>
    <row r="9788" spans="1:2" x14ac:dyDescent="0.4">
      <c r="A9788" s="32">
        <v>23586</v>
      </c>
      <c r="B9788" s="33">
        <v>8</v>
      </c>
    </row>
    <row r="9789" spans="1:2" x14ac:dyDescent="0.4">
      <c r="A9789" s="32">
        <v>16822</v>
      </c>
      <c r="B9789" s="33">
        <v>8.48</v>
      </c>
    </row>
    <row r="9790" spans="1:2" x14ac:dyDescent="0.4">
      <c r="A9790" s="32">
        <v>32662</v>
      </c>
      <c r="B9790" s="33">
        <v>4.9000000000000004</v>
      </c>
    </row>
    <row r="9791" spans="1:2" x14ac:dyDescent="0.4">
      <c r="A9791" s="32">
        <v>15073</v>
      </c>
      <c r="B9791" s="33">
        <v>39</v>
      </c>
    </row>
    <row r="9792" spans="1:2" x14ac:dyDescent="0.4">
      <c r="A9792" s="32">
        <v>32259</v>
      </c>
      <c r="B9792" s="33">
        <v>18.5</v>
      </c>
    </row>
    <row r="9793" spans="1:2" x14ac:dyDescent="0.4">
      <c r="A9793" s="32">
        <v>31207</v>
      </c>
      <c r="B9793" s="33">
        <v>2.2000000000000002</v>
      </c>
    </row>
    <row r="9794" spans="1:2" x14ac:dyDescent="0.4">
      <c r="A9794" s="32">
        <v>23120</v>
      </c>
      <c r="B9794" s="33">
        <v>3.3</v>
      </c>
    </row>
    <row r="9795" spans="1:2" x14ac:dyDescent="0.4">
      <c r="A9795" s="32">
        <v>17219</v>
      </c>
      <c r="B9795" s="33">
        <v>2.2000000000000002</v>
      </c>
    </row>
    <row r="9796" spans="1:2" x14ac:dyDescent="0.4">
      <c r="A9796" s="32">
        <v>29863</v>
      </c>
      <c r="B9796" s="33">
        <v>3.4</v>
      </c>
    </row>
    <row r="9797" spans="1:2" x14ac:dyDescent="0.4">
      <c r="A9797" s="32">
        <v>29864</v>
      </c>
      <c r="B9797" s="33">
        <v>2.2000000000000002</v>
      </c>
    </row>
    <row r="9798" spans="1:2" x14ac:dyDescent="0.4">
      <c r="A9798" s="32">
        <v>29087</v>
      </c>
      <c r="B9798" s="33">
        <v>2.2000000000000002</v>
      </c>
    </row>
    <row r="9799" spans="1:2" x14ac:dyDescent="0.4">
      <c r="A9799" s="32">
        <v>23319</v>
      </c>
      <c r="B9799" s="33">
        <v>2.5</v>
      </c>
    </row>
    <row r="9800" spans="1:2" x14ac:dyDescent="0.4">
      <c r="A9800" s="32">
        <v>28762</v>
      </c>
      <c r="B9800" s="33">
        <v>2.2000000000000002</v>
      </c>
    </row>
    <row r="9801" spans="1:2" x14ac:dyDescent="0.4">
      <c r="A9801" s="32">
        <v>29361</v>
      </c>
      <c r="B9801" s="33">
        <v>2.2000000000000002</v>
      </c>
    </row>
    <row r="9802" spans="1:2" x14ac:dyDescent="0.4">
      <c r="A9802" s="32">
        <v>29359</v>
      </c>
      <c r="B9802" s="33">
        <v>2.2000000000000002</v>
      </c>
    </row>
    <row r="9803" spans="1:2" x14ac:dyDescent="0.4">
      <c r="A9803" s="32">
        <v>29360</v>
      </c>
      <c r="B9803" s="33">
        <v>2.2000000000000002</v>
      </c>
    </row>
    <row r="9804" spans="1:2" x14ac:dyDescent="0.4">
      <c r="A9804" s="32">
        <v>14851</v>
      </c>
      <c r="B9804" s="33">
        <v>2.2999999999999998</v>
      </c>
    </row>
    <row r="9805" spans="1:2" x14ac:dyDescent="0.4">
      <c r="A9805" s="32">
        <v>14850</v>
      </c>
      <c r="B9805" s="33">
        <v>2.2999999999999998</v>
      </c>
    </row>
    <row r="9806" spans="1:2" x14ac:dyDescent="0.4">
      <c r="A9806" s="32">
        <v>14848</v>
      </c>
      <c r="B9806" s="33">
        <v>2.2999999999999998</v>
      </c>
    </row>
    <row r="9807" spans="1:2" x14ac:dyDescent="0.4">
      <c r="A9807" s="32">
        <v>32197</v>
      </c>
      <c r="B9807" s="33">
        <v>2.2999999999999998</v>
      </c>
    </row>
    <row r="9808" spans="1:2" x14ac:dyDescent="0.4">
      <c r="A9808" s="32">
        <v>32196</v>
      </c>
      <c r="B9808" s="33">
        <v>2.2999999999999998</v>
      </c>
    </row>
    <row r="9809" spans="1:2" x14ac:dyDescent="0.4">
      <c r="A9809" s="32">
        <v>29298</v>
      </c>
      <c r="B9809" s="33">
        <v>3.9</v>
      </c>
    </row>
    <row r="9810" spans="1:2" x14ac:dyDescent="0.4">
      <c r="A9810" s="32">
        <v>29297</v>
      </c>
      <c r="B9810" s="33">
        <v>3.9</v>
      </c>
    </row>
    <row r="9811" spans="1:2" x14ac:dyDescent="0.4">
      <c r="A9811" s="32">
        <v>29296</v>
      </c>
      <c r="B9811" s="33">
        <v>3.9</v>
      </c>
    </row>
    <row r="9812" spans="1:2" x14ac:dyDescent="0.4">
      <c r="A9812" s="32">
        <v>29800</v>
      </c>
      <c r="B9812" s="33">
        <v>3.9</v>
      </c>
    </row>
    <row r="9813" spans="1:2" x14ac:dyDescent="0.4">
      <c r="A9813" s="32">
        <v>29299</v>
      </c>
      <c r="B9813" s="33">
        <v>3.9</v>
      </c>
    </row>
    <row r="9814" spans="1:2" x14ac:dyDescent="0.4">
      <c r="A9814" s="32">
        <v>29291</v>
      </c>
      <c r="B9814" s="33">
        <v>3.9</v>
      </c>
    </row>
    <row r="9815" spans="1:2" x14ac:dyDescent="0.4">
      <c r="A9815" s="32">
        <v>10334</v>
      </c>
      <c r="B9815" s="33">
        <v>1.5</v>
      </c>
    </row>
    <row r="9816" spans="1:2" x14ac:dyDescent="0.4">
      <c r="A9816" s="32">
        <v>16031</v>
      </c>
      <c r="B9816" s="33">
        <v>4.4000000000000004</v>
      </c>
    </row>
    <row r="9817" spans="1:2" x14ac:dyDescent="0.4">
      <c r="A9817" s="32">
        <v>16032</v>
      </c>
      <c r="B9817" s="33">
        <v>4.4000000000000004</v>
      </c>
    </row>
    <row r="9818" spans="1:2" x14ac:dyDescent="0.4">
      <c r="A9818" s="32">
        <v>14845</v>
      </c>
      <c r="B9818" s="33">
        <v>4.2</v>
      </c>
    </row>
    <row r="9819" spans="1:2" x14ac:dyDescent="0.4">
      <c r="A9819" s="32">
        <v>14846</v>
      </c>
      <c r="B9819" s="33">
        <v>4.4000000000000004</v>
      </c>
    </row>
    <row r="9820" spans="1:2" x14ac:dyDescent="0.4">
      <c r="A9820" s="32">
        <v>14847</v>
      </c>
      <c r="B9820" s="33">
        <v>4.2</v>
      </c>
    </row>
    <row r="9821" spans="1:2" x14ac:dyDescent="0.4">
      <c r="A9821" s="32">
        <v>27601</v>
      </c>
      <c r="B9821" s="33">
        <v>11.5</v>
      </c>
    </row>
    <row r="9822" spans="1:2" x14ac:dyDescent="0.4">
      <c r="A9822" s="32">
        <v>27932</v>
      </c>
      <c r="B9822" s="33">
        <v>0.8</v>
      </c>
    </row>
    <row r="9823" spans="1:2" x14ac:dyDescent="0.4">
      <c r="A9823" s="32">
        <v>18276</v>
      </c>
      <c r="B9823" s="33">
        <v>8.5</v>
      </c>
    </row>
    <row r="9824" spans="1:2" x14ac:dyDescent="0.4">
      <c r="A9824" s="32">
        <v>18567</v>
      </c>
      <c r="B9824" s="33">
        <v>12.5</v>
      </c>
    </row>
    <row r="9825" spans="1:2" x14ac:dyDescent="0.4">
      <c r="A9825" s="32">
        <v>16224</v>
      </c>
      <c r="B9825" s="33">
        <v>9</v>
      </c>
    </row>
    <row r="9826" spans="1:2" x14ac:dyDescent="0.4">
      <c r="A9826" s="32">
        <v>16221</v>
      </c>
      <c r="B9826" s="33">
        <v>9</v>
      </c>
    </row>
    <row r="9827" spans="1:2" x14ac:dyDescent="0.4">
      <c r="A9827" s="32">
        <v>16225</v>
      </c>
      <c r="B9827" s="33">
        <v>9.9</v>
      </c>
    </row>
    <row r="9828" spans="1:2" x14ac:dyDescent="0.4">
      <c r="A9828" s="32">
        <v>16222</v>
      </c>
      <c r="B9828" s="33">
        <v>9</v>
      </c>
    </row>
    <row r="9829" spans="1:2" x14ac:dyDescent="0.4">
      <c r="A9829" s="32">
        <v>15520</v>
      </c>
      <c r="B9829" s="33">
        <v>9.9</v>
      </c>
    </row>
    <row r="9830" spans="1:2" x14ac:dyDescent="0.4">
      <c r="A9830" s="32">
        <v>15527</v>
      </c>
      <c r="B9830" s="33">
        <v>11.5</v>
      </c>
    </row>
    <row r="9831" spans="1:2" x14ac:dyDescent="0.4">
      <c r="A9831" s="32">
        <v>29487</v>
      </c>
      <c r="B9831" s="33">
        <v>32.6</v>
      </c>
    </row>
    <row r="9832" spans="1:2" x14ac:dyDescent="0.4">
      <c r="A9832" s="32">
        <v>31722</v>
      </c>
      <c r="B9832" s="33">
        <v>9.9</v>
      </c>
    </row>
    <row r="9833" spans="1:2" x14ac:dyDescent="0.4">
      <c r="A9833" s="32">
        <v>29488</v>
      </c>
      <c r="B9833" s="33">
        <v>4</v>
      </c>
    </row>
    <row r="9834" spans="1:2" x14ac:dyDescent="0.4">
      <c r="A9834" s="32">
        <v>29489</v>
      </c>
      <c r="B9834" s="33">
        <v>4</v>
      </c>
    </row>
    <row r="9835" spans="1:2" x14ac:dyDescent="0.4">
      <c r="A9835" s="32">
        <v>29490</v>
      </c>
      <c r="B9835" s="33">
        <v>4</v>
      </c>
    </row>
    <row r="9836" spans="1:2" x14ac:dyDescent="0.4">
      <c r="A9836" s="32">
        <v>15078</v>
      </c>
      <c r="B9836" s="33">
        <v>116.9</v>
      </c>
    </row>
    <row r="9837" spans="1:2" x14ac:dyDescent="0.4">
      <c r="A9837" s="32">
        <v>15079</v>
      </c>
      <c r="B9837" s="33">
        <v>92.9</v>
      </c>
    </row>
    <row r="9838" spans="1:2" x14ac:dyDescent="0.4">
      <c r="A9838" s="32">
        <v>16826</v>
      </c>
      <c r="B9838" s="33">
        <v>58</v>
      </c>
    </row>
    <row r="9839" spans="1:2" x14ac:dyDescent="0.4">
      <c r="A9839" s="32">
        <v>31241</v>
      </c>
      <c r="B9839" s="33">
        <v>216</v>
      </c>
    </row>
    <row r="9840" spans="1:2" x14ac:dyDescent="0.4">
      <c r="A9840" s="32">
        <v>16835</v>
      </c>
      <c r="B9840" s="33">
        <v>193.9</v>
      </c>
    </row>
    <row r="9841" spans="1:2" x14ac:dyDescent="0.4">
      <c r="A9841" s="32">
        <v>15081</v>
      </c>
      <c r="B9841" s="33">
        <v>239.9</v>
      </c>
    </row>
    <row r="9842" spans="1:2" x14ac:dyDescent="0.4">
      <c r="A9842" s="32">
        <v>27130</v>
      </c>
      <c r="B9842" s="33">
        <v>108.9</v>
      </c>
    </row>
    <row r="9843" spans="1:2" x14ac:dyDescent="0.4">
      <c r="A9843" s="32">
        <v>32613</v>
      </c>
      <c r="B9843" s="33">
        <v>127</v>
      </c>
    </row>
    <row r="9844" spans="1:2" x14ac:dyDescent="0.4">
      <c r="A9844" s="32">
        <v>16684</v>
      </c>
      <c r="B9844" s="33">
        <v>154.80000000000001</v>
      </c>
    </row>
    <row r="9845" spans="1:2" x14ac:dyDescent="0.4">
      <c r="A9845" s="32">
        <v>17130</v>
      </c>
      <c r="B9845" s="33">
        <v>250</v>
      </c>
    </row>
    <row r="9846" spans="1:2" x14ac:dyDescent="0.4">
      <c r="A9846" s="32">
        <v>16686</v>
      </c>
      <c r="B9846" s="33">
        <v>149.9</v>
      </c>
    </row>
    <row r="9847" spans="1:2" x14ac:dyDescent="0.4">
      <c r="A9847" s="32">
        <v>15082</v>
      </c>
      <c r="B9847" s="33">
        <v>140.5</v>
      </c>
    </row>
    <row r="9848" spans="1:2" x14ac:dyDescent="0.4">
      <c r="A9848" s="32">
        <v>29178</v>
      </c>
      <c r="B9848" s="33">
        <v>200</v>
      </c>
    </row>
    <row r="9849" spans="1:2" x14ac:dyDescent="0.4">
      <c r="A9849" s="32">
        <v>27935</v>
      </c>
      <c r="B9849" s="33">
        <v>400</v>
      </c>
    </row>
    <row r="9850" spans="1:2" x14ac:dyDescent="0.4">
      <c r="A9850" s="32">
        <v>15083</v>
      </c>
      <c r="B9850" s="33">
        <v>1204</v>
      </c>
    </row>
    <row r="9851" spans="1:2" x14ac:dyDescent="0.4">
      <c r="A9851" s="32">
        <v>18431</v>
      </c>
      <c r="B9851" s="33">
        <v>1249</v>
      </c>
    </row>
    <row r="9852" spans="1:2" x14ac:dyDescent="0.4">
      <c r="A9852" s="32">
        <v>16665</v>
      </c>
      <c r="B9852" s="33">
        <v>199</v>
      </c>
    </row>
    <row r="9853" spans="1:2" x14ac:dyDescent="0.4">
      <c r="A9853" s="32">
        <v>15084</v>
      </c>
      <c r="B9853" s="33">
        <v>259</v>
      </c>
    </row>
    <row r="9854" spans="1:2" x14ac:dyDescent="0.4">
      <c r="A9854" s="32">
        <v>15086</v>
      </c>
      <c r="B9854" s="33">
        <v>64.8</v>
      </c>
    </row>
    <row r="9855" spans="1:2" x14ac:dyDescent="0.4">
      <c r="A9855" s="32">
        <v>32617</v>
      </c>
      <c r="B9855" s="33">
        <v>76.900000000000006</v>
      </c>
    </row>
    <row r="9856" spans="1:2" x14ac:dyDescent="0.4">
      <c r="A9856" s="32">
        <v>15087</v>
      </c>
      <c r="B9856" s="33">
        <v>229</v>
      </c>
    </row>
    <row r="9857" spans="1:2" x14ac:dyDescent="0.4">
      <c r="A9857" s="32">
        <v>16666</v>
      </c>
      <c r="B9857" s="33">
        <v>157</v>
      </c>
    </row>
    <row r="9858" spans="1:2" x14ac:dyDescent="0.4">
      <c r="A9858" s="32">
        <v>16667</v>
      </c>
      <c r="B9858" s="33">
        <v>720</v>
      </c>
    </row>
    <row r="9859" spans="1:2" x14ac:dyDescent="0.4">
      <c r="A9859" s="32">
        <v>32258</v>
      </c>
      <c r="B9859" s="33">
        <v>0</v>
      </c>
    </row>
    <row r="9860" spans="1:2" x14ac:dyDescent="0.4">
      <c r="A9860" s="32">
        <v>15088</v>
      </c>
      <c r="B9860" s="33">
        <v>116</v>
      </c>
    </row>
    <row r="9861" spans="1:2" x14ac:dyDescent="0.4">
      <c r="A9861" s="32">
        <v>16685</v>
      </c>
      <c r="B9861" s="33">
        <v>99.6</v>
      </c>
    </row>
    <row r="9862" spans="1:2" x14ac:dyDescent="0.4">
      <c r="A9862" s="32">
        <v>16687</v>
      </c>
      <c r="B9862" s="33">
        <v>26.9</v>
      </c>
    </row>
    <row r="9863" spans="1:2" x14ac:dyDescent="0.4">
      <c r="A9863" s="32">
        <v>16688</v>
      </c>
      <c r="B9863" s="33">
        <v>45.5</v>
      </c>
    </row>
    <row r="9864" spans="1:2" x14ac:dyDescent="0.4">
      <c r="A9864" s="32">
        <v>18423</v>
      </c>
      <c r="B9864" s="33">
        <v>26.5</v>
      </c>
    </row>
    <row r="9865" spans="1:2" x14ac:dyDescent="0.4">
      <c r="A9865" s="32">
        <v>32255</v>
      </c>
      <c r="B9865" s="33">
        <v>22.5</v>
      </c>
    </row>
    <row r="9866" spans="1:2" x14ac:dyDescent="0.4">
      <c r="A9866" s="32">
        <v>29210</v>
      </c>
      <c r="B9866" s="33">
        <v>29.9</v>
      </c>
    </row>
    <row r="9867" spans="1:2" x14ac:dyDescent="0.4">
      <c r="A9867" s="32">
        <v>15090</v>
      </c>
      <c r="B9867" s="33">
        <v>59.9</v>
      </c>
    </row>
    <row r="9868" spans="1:2" x14ac:dyDescent="0.4">
      <c r="A9868" s="32">
        <v>32612</v>
      </c>
      <c r="B9868" s="33">
        <v>69.900000000000006</v>
      </c>
    </row>
    <row r="9869" spans="1:2" x14ac:dyDescent="0.4">
      <c r="A9869" s="32">
        <v>15497</v>
      </c>
      <c r="B9869" s="33">
        <v>59.9</v>
      </c>
    </row>
    <row r="9870" spans="1:2" x14ac:dyDescent="0.4">
      <c r="A9870" s="32">
        <v>29460</v>
      </c>
      <c r="B9870" s="33">
        <v>12.4</v>
      </c>
    </row>
    <row r="9871" spans="1:2" x14ac:dyDescent="0.4">
      <c r="A9871" s="32">
        <v>17688</v>
      </c>
      <c r="B9871" s="33">
        <v>8.6999999999999993</v>
      </c>
    </row>
    <row r="9872" spans="1:2" x14ac:dyDescent="0.4">
      <c r="A9872" s="32">
        <v>32795</v>
      </c>
      <c r="B9872" s="33">
        <v>0</v>
      </c>
    </row>
    <row r="9873" spans="1:2" x14ac:dyDescent="0.4">
      <c r="A9873" s="32">
        <v>29942</v>
      </c>
      <c r="B9873" s="33">
        <v>46.9</v>
      </c>
    </row>
    <row r="9874" spans="1:2" x14ac:dyDescent="0.4">
      <c r="A9874" s="32">
        <v>11868</v>
      </c>
      <c r="B9874" s="33">
        <v>3.8</v>
      </c>
    </row>
    <row r="9875" spans="1:2" x14ac:dyDescent="0.4">
      <c r="A9875" s="32">
        <v>18440</v>
      </c>
      <c r="B9875" s="33">
        <v>7.7</v>
      </c>
    </row>
    <row r="9876" spans="1:2" x14ac:dyDescent="0.4">
      <c r="A9876" s="32">
        <v>11867</v>
      </c>
      <c r="B9876" s="33">
        <v>3.8</v>
      </c>
    </row>
    <row r="9877" spans="1:2" x14ac:dyDescent="0.4">
      <c r="A9877" s="32">
        <v>11863</v>
      </c>
      <c r="B9877" s="33">
        <v>7.8</v>
      </c>
    </row>
    <row r="9878" spans="1:2" x14ac:dyDescent="0.4">
      <c r="A9878" s="32">
        <v>11870</v>
      </c>
      <c r="B9878" s="33">
        <v>3.6</v>
      </c>
    </row>
    <row r="9879" spans="1:2" x14ac:dyDescent="0.4">
      <c r="A9879" s="32">
        <v>18295</v>
      </c>
      <c r="B9879" s="33">
        <v>7.5</v>
      </c>
    </row>
    <row r="9880" spans="1:2" x14ac:dyDescent="0.4">
      <c r="A9880" s="32">
        <v>11869</v>
      </c>
      <c r="B9880" s="33">
        <v>3.8</v>
      </c>
    </row>
    <row r="9881" spans="1:2" x14ac:dyDescent="0.4">
      <c r="A9881" s="32">
        <v>18275</v>
      </c>
      <c r="B9881" s="33">
        <v>7.8</v>
      </c>
    </row>
    <row r="9882" spans="1:2" x14ac:dyDescent="0.4">
      <c r="A9882" s="32">
        <v>32161</v>
      </c>
      <c r="B9882" s="33">
        <v>14.9</v>
      </c>
    </row>
    <row r="9883" spans="1:2" x14ac:dyDescent="0.4">
      <c r="A9883" s="32">
        <v>10192</v>
      </c>
      <c r="B9883" s="33">
        <v>12.9</v>
      </c>
    </row>
    <row r="9884" spans="1:2" x14ac:dyDescent="0.4">
      <c r="A9884" s="32">
        <v>10198</v>
      </c>
      <c r="B9884" s="33">
        <v>4.5999999999999996</v>
      </c>
    </row>
    <row r="9885" spans="1:2" x14ac:dyDescent="0.4">
      <c r="A9885" s="32">
        <v>29974</v>
      </c>
      <c r="B9885" s="33">
        <v>19.8</v>
      </c>
    </row>
    <row r="9886" spans="1:2" x14ac:dyDescent="0.4">
      <c r="A9886" s="32">
        <v>32390</v>
      </c>
      <c r="B9886" s="33">
        <v>4.8</v>
      </c>
    </row>
    <row r="9887" spans="1:2" x14ac:dyDescent="0.4">
      <c r="A9887" s="32">
        <v>32389</v>
      </c>
      <c r="B9887" s="33">
        <v>4.8</v>
      </c>
    </row>
    <row r="9888" spans="1:2" x14ac:dyDescent="0.4">
      <c r="A9888" s="32">
        <v>31827</v>
      </c>
      <c r="B9888" s="33">
        <v>1.9</v>
      </c>
    </row>
    <row r="9889" spans="1:2" x14ac:dyDescent="0.4">
      <c r="A9889" s="32">
        <v>32191</v>
      </c>
      <c r="B9889" s="33">
        <v>1.9</v>
      </c>
    </row>
    <row r="9890" spans="1:2" x14ac:dyDescent="0.4">
      <c r="A9890" s="32">
        <v>22789</v>
      </c>
      <c r="B9890" s="33">
        <v>4.8</v>
      </c>
    </row>
    <row r="9891" spans="1:2" x14ac:dyDescent="0.4">
      <c r="A9891" s="32">
        <v>32622</v>
      </c>
      <c r="B9891" s="33">
        <v>12.9</v>
      </c>
    </row>
    <row r="9892" spans="1:2" x14ac:dyDescent="0.4">
      <c r="A9892" s="32">
        <v>10191</v>
      </c>
      <c r="B9892" s="33">
        <v>13.2</v>
      </c>
    </row>
    <row r="9893" spans="1:2" x14ac:dyDescent="0.4">
      <c r="A9893" s="32">
        <v>10196</v>
      </c>
      <c r="B9893" s="33">
        <v>4.5999999999999996</v>
      </c>
    </row>
    <row r="9894" spans="1:2" x14ac:dyDescent="0.4">
      <c r="A9894" s="32">
        <v>28612</v>
      </c>
      <c r="B9894" s="33">
        <v>12.9</v>
      </c>
    </row>
    <row r="9895" spans="1:2" x14ac:dyDescent="0.4">
      <c r="A9895" s="32">
        <v>10193</v>
      </c>
      <c r="B9895" s="33">
        <v>13.2</v>
      </c>
    </row>
    <row r="9896" spans="1:2" x14ac:dyDescent="0.4">
      <c r="A9896" s="32">
        <v>32828</v>
      </c>
      <c r="B9896" s="33">
        <v>4.5</v>
      </c>
    </row>
    <row r="9897" spans="1:2" x14ac:dyDescent="0.4">
      <c r="A9897" s="32">
        <v>11839</v>
      </c>
      <c r="B9897" s="33">
        <v>12.5</v>
      </c>
    </row>
    <row r="9898" spans="1:2" x14ac:dyDescent="0.4">
      <c r="A9898" s="32">
        <v>22392</v>
      </c>
      <c r="B9898" s="33">
        <v>7.9</v>
      </c>
    </row>
    <row r="9899" spans="1:2" x14ac:dyDescent="0.4">
      <c r="A9899" s="32">
        <v>11836</v>
      </c>
      <c r="B9899" s="33">
        <v>7.9</v>
      </c>
    </row>
    <row r="9900" spans="1:2" x14ac:dyDescent="0.4">
      <c r="A9900" s="32">
        <v>10788</v>
      </c>
      <c r="B9900" s="33">
        <v>4</v>
      </c>
    </row>
    <row r="9901" spans="1:2" x14ac:dyDescent="0.4">
      <c r="A9901" s="32">
        <v>18373</v>
      </c>
      <c r="B9901" s="33">
        <v>4</v>
      </c>
    </row>
    <row r="9902" spans="1:2" x14ac:dyDescent="0.4">
      <c r="A9902" s="32">
        <v>18292</v>
      </c>
      <c r="B9902" s="33">
        <v>4</v>
      </c>
    </row>
    <row r="9903" spans="1:2" x14ac:dyDescent="0.4">
      <c r="A9903" s="32">
        <v>11850</v>
      </c>
      <c r="B9903" s="33">
        <v>1.5</v>
      </c>
    </row>
    <row r="9904" spans="1:2" x14ac:dyDescent="0.4">
      <c r="A9904" s="32">
        <v>11851</v>
      </c>
      <c r="B9904" s="33">
        <v>1.5</v>
      </c>
    </row>
    <row r="9905" spans="1:2" x14ac:dyDescent="0.4">
      <c r="A9905" s="32">
        <v>11822</v>
      </c>
      <c r="B9905" s="33">
        <v>7.8</v>
      </c>
    </row>
    <row r="9906" spans="1:2" x14ac:dyDescent="0.4">
      <c r="A9906" s="32">
        <v>29230</v>
      </c>
      <c r="B9906" s="33">
        <v>12.9</v>
      </c>
    </row>
    <row r="9907" spans="1:2" x14ac:dyDescent="0.4">
      <c r="A9907" s="32">
        <v>11830</v>
      </c>
      <c r="B9907" s="33">
        <v>2.2000000000000002</v>
      </c>
    </row>
    <row r="9908" spans="1:2" x14ac:dyDescent="0.4">
      <c r="A9908" s="32">
        <v>32619</v>
      </c>
      <c r="B9908" s="33">
        <v>6.5</v>
      </c>
    </row>
    <row r="9909" spans="1:2" x14ac:dyDescent="0.4">
      <c r="A9909" s="32">
        <v>11818</v>
      </c>
      <c r="B9909" s="33">
        <v>6.9</v>
      </c>
    </row>
    <row r="9910" spans="1:2" x14ac:dyDescent="0.4">
      <c r="A9910" s="32">
        <v>29194</v>
      </c>
      <c r="B9910" s="33">
        <v>12.9</v>
      </c>
    </row>
    <row r="9911" spans="1:2" x14ac:dyDescent="0.4">
      <c r="A9911" s="32">
        <v>32864</v>
      </c>
      <c r="B9911" s="33">
        <v>0</v>
      </c>
    </row>
    <row r="9912" spans="1:2" x14ac:dyDescent="0.4">
      <c r="A9912" s="32">
        <v>11831</v>
      </c>
      <c r="B9912" s="33">
        <v>2.2000000000000002</v>
      </c>
    </row>
    <row r="9913" spans="1:2" x14ac:dyDescent="0.4">
      <c r="A9913" s="32">
        <v>18218</v>
      </c>
      <c r="B9913" s="33">
        <v>4.5</v>
      </c>
    </row>
    <row r="9914" spans="1:2" x14ac:dyDescent="0.4">
      <c r="A9914" s="32">
        <v>11819</v>
      </c>
      <c r="B9914" s="33">
        <v>7.9</v>
      </c>
    </row>
    <row r="9915" spans="1:2" x14ac:dyDescent="0.4">
      <c r="A9915" s="32">
        <v>11825</v>
      </c>
      <c r="B9915" s="33">
        <v>7.8</v>
      </c>
    </row>
    <row r="9916" spans="1:2" x14ac:dyDescent="0.4">
      <c r="A9916" s="32">
        <v>32722</v>
      </c>
      <c r="B9916" s="33">
        <v>2.2000000000000002</v>
      </c>
    </row>
    <row r="9917" spans="1:2" x14ac:dyDescent="0.4">
      <c r="A9917" s="32">
        <v>11833</v>
      </c>
      <c r="B9917" s="33">
        <v>2.2000000000000002</v>
      </c>
    </row>
    <row r="9918" spans="1:2" x14ac:dyDescent="0.4">
      <c r="A9918" s="32">
        <v>32865</v>
      </c>
      <c r="B9918" s="33">
        <v>0</v>
      </c>
    </row>
    <row r="9919" spans="1:2" x14ac:dyDescent="0.4">
      <c r="A9919" s="32">
        <v>11821</v>
      </c>
      <c r="B9919" s="33">
        <v>7.9</v>
      </c>
    </row>
    <row r="9920" spans="1:2" x14ac:dyDescent="0.4">
      <c r="A9920" s="32">
        <v>11826</v>
      </c>
      <c r="B9920" s="33">
        <v>7.3</v>
      </c>
    </row>
    <row r="9921" spans="1:2" x14ac:dyDescent="0.4">
      <c r="A9921" s="32">
        <v>11824</v>
      </c>
      <c r="B9921" s="33">
        <v>7.5</v>
      </c>
    </row>
    <row r="9922" spans="1:2" x14ac:dyDescent="0.4">
      <c r="A9922" s="32">
        <v>11820</v>
      </c>
      <c r="B9922" s="33">
        <v>7.9</v>
      </c>
    </row>
    <row r="9923" spans="1:2" x14ac:dyDescent="0.4">
      <c r="A9923" s="32">
        <v>32723</v>
      </c>
      <c r="B9923" s="33">
        <v>7.8</v>
      </c>
    </row>
    <row r="9924" spans="1:2" x14ac:dyDescent="0.4">
      <c r="A9924" s="32">
        <v>11823</v>
      </c>
      <c r="B9924" s="33">
        <v>7.9</v>
      </c>
    </row>
    <row r="9925" spans="1:2" x14ac:dyDescent="0.4">
      <c r="A9925" s="32">
        <v>32724</v>
      </c>
      <c r="B9925" s="33">
        <v>12.9</v>
      </c>
    </row>
    <row r="9926" spans="1:2" x14ac:dyDescent="0.4">
      <c r="A9926" s="32">
        <v>29195</v>
      </c>
      <c r="B9926" s="33">
        <v>12.9</v>
      </c>
    </row>
    <row r="9927" spans="1:2" x14ac:dyDescent="0.4">
      <c r="A9927" s="32">
        <v>11832</v>
      </c>
      <c r="B9927" s="33">
        <v>2.2000000000000002</v>
      </c>
    </row>
    <row r="9928" spans="1:2" x14ac:dyDescent="0.4">
      <c r="A9928" s="32">
        <v>18219</v>
      </c>
      <c r="B9928" s="33">
        <v>4.5</v>
      </c>
    </row>
    <row r="9929" spans="1:2" x14ac:dyDescent="0.4">
      <c r="A9929" s="32">
        <v>32523</v>
      </c>
      <c r="B9929" s="33">
        <v>2.2000000000000002</v>
      </c>
    </row>
    <row r="9930" spans="1:2" x14ac:dyDescent="0.4">
      <c r="A9930" s="32">
        <v>32618</v>
      </c>
      <c r="B9930" s="33">
        <v>2.2000000000000002</v>
      </c>
    </row>
    <row r="9931" spans="1:2" x14ac:dyDescent="0.4">
      <c r="A9931" s="32">
        <v>32830</v>
      </c>
      <c r="B9931" s="33">
        <v>7.6</v>
      </c>
    </row>
    <row r="9932" spans="1:2" x14ac:dyDescent="0.4">
      <c r="A9932" s="32">
        <v>32827</v>
      </c>
      <c r="B9932" s="33">
        <v>12.9</v>
      </c>
    </row>
    <row r="9933" spans="1:2" x14ac:dyDescent="0.4">
      <c r="A9933" s="32">
        <v>11856</v>
      </c>
      <c r="B9933" s="33">
        <v>2</v>
      </c>
    </row>
    <row r="9934" spans="1:2" x14ac:dyDescent="0.4">
      <c r="A9934" s="32">
        <v>11855</v>
      </c>
      <c r="B9934" s="33">
        <v>2</v>
      </c>
    </row>
    <row r="9935" spans="1:2" x14ac:dyDescent="0.4">
      <c r="A9935" s="32">
        <v>31543</v>
      </c>
      <c r="B9935" s="33">
        <v>1.9</v>
      </c>
    </row>
    <row r="9936" spans="1:2" x14ac:dyDescent="0.4">
      <c r="A9936" s="32">
        <v>27603</v>
      </c>
      <c r="B9936" s="33">
        <v>4.5999999999999996</v>
      </c>
    </row>
    <row r="9937" spans="1:2" x14ac:dyDescent="0.4">
      <c r="A9937" s="32">
        <v>32716</v>
      </c>
      <c r="B9937" s="33">
        <v>0</v>
      </c>
    </row>
    <row r="9938" spans="1:2" x14ac:dyDescent="0.4">
      <c r="A9938" s="32">
        <v>31542</v>
      </c>
      <c r="B9938" s="33">
        <v>1.9</v>
      </c>
    </row>
    <row r="9939" spans="1:2" x14ac:dyDescent="0.4">
      <c r="A9939" s="32">
        <v>32829</v>
      </c>
      <c r="B9939" s="33">
        <v>7.6</v>
      </c>
    </row>
    <row r="9940" spans="1:2" x14ac:dyDescent="0.4">
      <c r="A9940" s="32">
        <v>11837</v>
      </c>
      <c r="B9940" s="33">
        <v>7.2</v>
      </c>
    </row>
    <row r="9941" spans="1:2" x14ac:dyDescent="0.4">
      <c r="A9941" s="32">
        <v>11834</v>
      </c>
      <c r="B9941" s="33">
        <v>8.4</v>
      </c>
    </row>
    <row r="9942" spans="1:2" x14ac:dyDescent="0.4">
      <c r="A9942" s="32">
        <v>11860</v>
      </c>
      <c r="B9942" s="33">
        <v>7.8</v>
      </c>
    </row>
    <row r="9943" spans="1:2" x14ac:dyDescent="0.4">
      <c r="A9943" s="32">
        <v>11857</v>
      </c>
      <c r="B9943" s="33">
        <v>7.8</v>
      </c>
    </row>
    <row r="9944" spans="1:2" x14ac:dyDescent="0.4">
      <c r="A9944" s="32">
        <v>11861</v>
      </c>
      <c r="B9944" s="33">
        <v>12.5</v>
      </c>
    </row>
    <row r="9945" spans="1:2" x14ac:dyDescent="0.4">
      <c r="A9945" s="32">
        <v>11859</v>
      </c>
      <c r="B9945" s="33">
        <v>7.8</v>
      </c>
    </row>
    <row r="9946" spans="1:2" x14ac:dyDescent="0.4">
      <c r="A9946" s="32">
        <v>11858</v>
      </c>
      <c r="B9946" s="33">
        <v>7.8</v>
      </c>
    </row>
    <row r="9947" spans="1:2" x14ac:dyDescent="0.4">
      <c r="A9947" s="32">
        <v>11862</v>
      </c>
      <c r="B9947" s="33">
        <v>12.5</v>
      </c>
    </row>
    <row r="9948" spans="1:2" x14ac:dyDescent="0.4">
      <c r="A9948" s="32">
        <v>32620</v>
      </c>
      <c r="B9948" s="33">
        <v>7.8</v>
      </c>
    </row>
    <row r="9949" spans="1:2" x14ac:dyDescent="0.4">
      <c r="A9949" s="32">
        <v>28378</v>
      </c>
      <c r="B9949" s="33">
        <v>13.2</v>
      </c>
    </row>
    <row r="9950" spans="1:2" x14ac:dyDescent="0.4">
      <c r="A9950" s="32">
        <v>28377</v>
      </c>
      <c r="B9950" s="33">
        <v>13.2</v>
      </c>
    </row>
    <row r="9951" spans="1:2" x14ac:dyDescent="0.4">
      <c r="A9951" s="32">
        <v>22373</v>
      </c>
      <c r="B9951" s="33">
        <v>13.2</v>
      </c>
    </row>
    <row r="9952" spans="1:2" x14ac:dyDescent="0.4">
      <c r="A9952" s="32">
        <v>10190</v>
      </c>
      <c r="B9952" s="33">
        <v>13.2</v>
      </c>
    </row>
    <row r="9953" spans="1:2" x14ac:dyDescent="0.4">
      <c r="A9953" s="32">
        <v>29788</v>
      </c>
      <c r="B9953" s="33">
        <v>5.6</v>
      </c>
    </row>
    <row r="9954" spans="1:2" x14ac:dyDescent="0.4">
      <c r="A9954" s="32">
        <v>29494</v>
      </c>
      <c r="B9954" s="33">
        <v>8.6</v>
      </c>
    </row>
    <row r="9955" spans="1:2" x14ac:dyDescent="0.4">
      <c r="A9955" s="32">
        <v>32621</v>
      </c>
      <c r="B9955" s="33">
        <v>8.6</v>
      </c>
    </row>
    <row r="9956" spans="1:2" x14ac:dyDescent="0.4">
      <c r="A9956" s="32">
        <v>11679</v>
      </c>
      <c r="B9956" s="33">
        <v>2.9</v>
      </c>
    </row>
    <row r="9957" spans="1:2" x14ac:dyDescent="0.4">
      <c r="A9957" s="32">
        <v>11680</v>
      </c>
      <c r="B9957" s="33">
        <v>2.9</v>
      </c>
    </row>
    <row r="9958" spans="1:2" x14ac:dyDescent="0.4">
      <c r="A9958" s="32">
        <v>11681</v>
      </c>
      <c r="B9958" s="33">
        <v>2.9</v>
      </c>
    </row>
    <row r="9959" spans="1:2" x14ac:dyDescent="0.4">
      <c r="A9959" s="32">
        <v>31978</v>
      </c>
      <c r="B9959" s="33">
        <v>11.9</v>
      </c>
    </row>
    <row r="9960" spans="1:2" x14ac:dyDescent="0.4">
      <c r="A9960" s="32">
        <v>27168</v>
      </c>
      <c r="B9960" s="33">
        <v>11.7</v>
      </c>
    </row>
    <row r="9961" spans="1:2" x14ac:dyDescent="0.4">
      <c r="A9961" s="32">
        <v>22393</v>
      </c>
      <c r="B9961" s="33">
        <v>8.9</v>
      </c>
    </row>
    <row r="9962" spans="1:2" x14ac:dyDescent="0.4">
      <c r="A9962" s="32">
        <v>29799</v>
      </c>
      <c r="B9962" s="33">
        <v>11.7</v>
      </c>
    </row>
    <row r="9963" spans="1:2" x14ac:dyDescent="0.4">
      <c r="A9963" s="32">
        <v>32391</v>
      </c>
      <c r="B9963" s="33">
        <v>5.8</v>
      </c>
    </row>
    <row r="9964" spans="1:2" x14ac:dyDescent="0.4">
      <c r="A9964" s="32">
        <v>32392</v>
      </c>
      <c r="B9964" s="33">
        <v>5.8</v>
      </c>
    </row>
    <row r="9965" spans="1:2" x14ac:dyDescent="0.4">
      <c r="A9965" s="32">
        <v>32393</v>
      </c>
      <c r="B9965" s="33">
        <v>5.8</v>
      </c>
    </row>
    <row r="9966" spans="1:2" x14ac:dyDescent="0.4">
      <c r="A9966" s="32">
        <v>28211</v>
      </c>
      <c r="B9966" s="33">
        <v>1.9</v>
      </c>
    </row>
    <row r="9967" spans="1:2" x14ac:dyDescent="0.4">
      <c r="A9967" s="32">
        <v>18577</v>
      </c>
      <c r="B9967" s="33">
        <v>9.1999999999999993</v>
      </c>
    </row>
    <row r="9968" spans="1:2" x14ac:dyDescent="0.4">
      <c r="A9968" s="32">
        <v>11687</v>
      </c>
      <c r="B9968" s="33">
        <v>1.6</v>
      </c>
    </row>
    <row r="9969" spans="1:2" x14ac:dyDescent="0.4">
      <c r="A9969" s="32">
        <v>11689</v>
      </c>
      <c r="B9969" s="33">
        <v>1.6</v>
      </c>
    </row>
    <row r="9970" spans="1:2" x14ac:dyDescent="0.4">
      <c r="A9970" s="32">
        <v>18369</v>
      </c>
      <c r="B9970" s="33">
        <v>3.8</v>
      </c>
    </row>
    <row r="9971" spans="1:2" x14ac:dyDescent="0.4">
      <c r="A9971" s="32">
        <v>18368</v>
      </c>
      <c r="B9971" s="33">
        <v>3.8</v>
      </c>
    </row>
    <row r="9972" spans="1:2" x14ac:dyDescent="0.4">
      <c r="A9972" s="32">
        <v>11685</v>
      </c>
      <c r="B9972" s="33">
        <v>3.8</v>
      </c>
    </row>
    <row r="9973" spans="1:2" x14ac:dyDescent="0.4">
      <c r="A9973" s="32">
        <v>28299</v>
      </c>
      <c r="B9973" s="33">
        <v>3.8</v>
      </c>
    </row>
    <row r="9974" spans="1:2" x14ac:dyDescent="0.4">
      <c r="A9974" s="32">
        <v>30627</v>
      </c>
      <c r="B9974" s="33">
        <v>6.9</v>
      </c>
    </row>
    <row r="9975" spans="1:2" x14ac:dyDescent="0.4">
      <c r="A9975" s="32">
        <v>31182</v>
      </c>
      <c r="B9975" s="33">
        <v>6.9</v>
      </c>
    </row>
    <row r="9976" spans="1:2" x14ac:dyDescent="0.4">
      <c r="A9976" s="32">
        <v>32246</v>
      </c>
      <c r="B9976" s="33">
        <v>1.6</v>
      </c>
    </row>
    <row r="9977" spans="1:2" x14ac:dyDescent="0.4">
      <c r="A9977" s="32">
        <v>31545</v>
      </c>
      <c r="B9977" s="33">
        <v>1.5</v>
      </c>
    </row>
    <row r="9978" spans="1:2" x14ac:dyDescent="0.4">
      <c r="A9978" s="32">
        <v>31546</v>
      </c>
      <c r="B9978" s="33">
        <v>1.6</v>
      </c>
    </row>
    <row r="9979" spans="1:2" x14ac:dyDescent="0.4">
      <c r="A9979" s="32">
        <v>28030</v>
      </c>
      <c r="B9979" s="33">
        <v>1</v>
      </c>
    </row>
    <row r="9980" spans="1:2" x14ac:dyDescent="0.4">
      <c r="A9980" s="32">
        <v>29973</v>
      </c>
      <c r="B9980" s="33">
        <v>19.899999999999999</v>
      </c>
    </row>
    <row r="9981" spans="1:2" x14ac:dyDescent="0.4">
      <c r="A9981" s="32">
        <v>11842</v>
      </c>
      <c r="B9981" s="33">
        <v>7.8</v>
      </c>
    </row>
    <row r="9982" spans="1:2" x14ac:dyDescent="0.4">
      <c r="A9982" s="32">
        <v>31956</v>
      </c>
      <c r="B9982" s="33">
        <v>12.9</v>
      </c>
    </row>
    <row r="9983" spans="1:2" x14ac:dyDescent="0.4">
      <c r="A9983" s="32">
        <v>29577</v>
      </c>
      <c r="B9983" s="33">
        <v>12.5</v>
      </c>
    </row>
    <row r="9984" spans="1:2" x14ac:dyDescent="0.4">
      <c r="A9984" s="32">
        <v>11846</v>
      </c>
      <c r="B9984" s="33">
        <v>12</v>
      </c>
    </row>
    <row r="9985" spans="1:2" x14ac:dyDescent="0.4">
      <c r="A9985" s="32">
        <v>29865</v>
      </c>
      <c r="B9985" s="33">
        <v>12.9</v>
      </c>
    </row>
    <row r="9986" spans="1:2" x14ac:dyDescent="0.4">
      <c r="A9986" s="32">
        <v>30022</v>
      </c>
      <c r="B9986" s="33">
        <v>23.8</v>
      </c>
    </row>
    <row r="9987" spans="1:2" x14ac:dyDescent="0.4">
      <c r="A9987" s="32">
        <v>30023</v>
      </c>
      <c r="B9987" s="33">
        <v>21.9</v>
      </c>
    </row>
    <row r="9988" spans="1:2" x14ac:dyDescent="0.4">
      <c r="A9988" s="32">
        <v>10194</v>
      </c>
      <c r="B9988" s="33">
        <v>12.9</v>
      </c>
    </row>
    <row r="9989" spans="1:2" x14ac:dyDescent="0.4">
      <c r="A9989" s="32">
        <v>30499</v>
      </c>
      <c r="B9989" s="33">
        <v>19.600000000000001</v>
      </c>
    </row>
    <row r="9990" spans="1:2" x14ac:dyDescent="0.4">
      <c r="A9990" s="32">
        <v>28208</v>
      </c>
      <c r="B9990" s="33">
        <v>3.64</v>
      </c>
    </row>
    <row r="9991" spans="1:2" x14ac:dyDescent="0.4">
      <c r="A9991" s="32">
        <v>11690</v>
      </c>
      <c r="B9991" s="33">
        <v>8.5</v>
      </c>
    </row>
    <row r="9992" spans="1:2" x14ac:dyDescent="0.4">
      <c r="A9992" s="32">
        <v>11699</v>
      </c>
      <c r="B9992" s="33">
        <v>14.6</v>
      </c>
    </row>
    <row r="9993" spans="1:2" x14ac:dyDescent="0.4">
      <c r="A9993" s="32">
        <v>31975</v>
      </c>
      <c r="B9993" s="33">
        <v>2.2000000000000002</v>
      </c>
    </row>
    <row r="9994" spans="1:2" x14ac:dyDescent="0.4">
      <c r="A9994" s="32">
        <v>28207</v>
      </c>
      <c r="B9994" s="33">
        <v>3.9</v>
      </c>
    </row>
    <row r="9995" spans="1:2" x14ac:dyDescent="0.4">
      <c r="A9995" s="32">
        <v>11691</v>
      </c>
      <c r="B9995" s="33">
        <v>8.5</v>
      </c>
    </row>
    <row r="9996" spans="1:2" x14ac:dyDescent="0.4">
      <c r="A9996" s="32">
        <v>11698</v>
      </c>
      <c r="B9996" s="33">
        <v>15.6</v>
      </c>
    </row>
    <row r="9997" spans="1:2" x14ac:dyDescent="0.4">
      <c r="A9997" s="32">
        <v>11695</v>
      </c>
      <c r="B9997" s="33">
        <v>8.5</v>
      </c>
    </row>
    <row r="9998" spans="1:2" x14ac:dyDescent="0.4">
      <c r="A9998" s="32">
        <v>11694</v>
      </c>
      <c r="B9998" s="33">
        <v>8.5</v>
      </c>
    </row>
    <row r="9999" spans="1:2" x14ac:dyDescent="0.4">
      <c r="A9999" s="32">
        <v>11701</v>
      </c>
      <c r="B9999" s="33">
        <v>14.6</v>
      </c>
    </row>
    <row r="10000" spans="1:2" x14ac:dyDescent="0.4">
      <c r="A10000" s="32">
        <v>11697</v>
      </c>
      <c r="B10000" s="33">
        <v>8.5</v>
      </c>
    </row>
    <row r="10001" spans="1:2" x14ac:dyDescent="0.4">
      <c r="A10001" s="32">
        <v>11696</v>
      </c>
      <c r="B10001" s="33">
        <v>8.5</v>
      </c>
    </row>
    <row r="10002" spans="1:2" x14ac:dyDescent="0.4">
      <c r="A10002" s="32">
        <v>11693</v>
      </c>
      <c r="B10002" s="33">
        <v>8.5</v>
      </c>
    </row>
    <row r="10003" spans="1:2" x14ac:dyDescent="0.4">
      <c r="A10003" s="32">
        <v>28684</v>
      </c>
      <c r="B10003" s="33">
        <v>2.2999999999999998</v>
      </c>
    </row>
    <row r="10004" spans="1:2" x14ac:dyDescent="0.4">
      <c r="A10004" s="32">
        <v>28206</v>
      </c>
      <c r="B10004" s="33">
        <v>3.9</v>
      </c>
    </row>
    <row r="10005" spans="1:2" x14ac:dyDescent="0.4">
      <c r="A10005" s="32">
        <v>11692</v>
      </c>
      <c r="B10005" s="33">
        <v>8.5</v>
      </c>
    </row>
    <row r="10006" spans="1:2" x14ac:dyDescent="0.4">
      <c r="A10006" s="32">
        <v>11700</v>
      </c>
      <c r="B10006" s="33">
        <v>15.6</v>
      </c>
    </row>
    <row r="10007" spans="1:2" x14ac:dyDescent="0.4">
      <c r="A10007" s="32">
        <v>31976</v>
      </c>
      <c r="B10007" s="33">
        <v>2</v>
      </c>
    </row>
    <row r="10008" spans="1:2" x14ac:dyDescent="0.4">
      <c r="A10008" s="32">
        <v>11666</v>
      </c>
      <c r="B10008" s="33">
        <v>8.6</v>
      </c>
    </row>
    <row r="10009" spans="1:2" x14ac:dyDescent="0.4">
      <c r="A10009" s="32">
        <v>11676</v>
      </c>
      <c r="B10009" s="33">
        <v>15.9</v>
      </c>
    </row>
    <row r="10010" spans="1:2" x14ac:dyDescent="0.4">
      <c r="A10010" s="32">
        <v>11667</v>
      </c>
      <c r="B10010" s="33">
        <v>8.6</v>
      </c>
    </row>
    <row r="10011" spans="1:2" x14ac:dyDescent="0.4">
      <c r="A10011" s="32">
        <v>11665</v>
      </c>
      <c r="B10011" s="33">
        <v>16.2</v>
      </c>
    </row>
    <row r="10012" spans="1:2" x14ac:dyDescent="0.4">
      <c r="A10012" s="32">
        <v>11675</v>
      </c>
      <c r="B10012" s="33">
        <v>14.9</v>
      </c>
    </row>
    <row r="10013" spans="1:2" x14ac:dyDescent="0.4">
      <c r="A10013" s="32">
        <v>11670</v>
      </c>
      <c r="B10013" s="33">
        <v>9.5</v>
      </c>
    </row>
    <row r="10014" spans="1:2" x14ac:dyDescent="0.4">
      <c r="A10014" s="32">
        <v>11669</v>
      </c>
      <c r="B10014" s="33">
        <v>8.6</v>
      </c>
    </row>
    <row r="10015" spans="1:2" x14ac:dyDescent="0.4">
      <c r="A10015" s="32">
        <v>11668</v>
      </c>
      <c r="B10015" s="33">
        <v>9.5</v>
      </c>
    </row>
    <row r="10016" spans="1:2" x14ac:dyDescent="0.4">
      <c r="A10016" s="32">
        <v>32249</v>
      </c>
      <c r="B10016" s="33">
        <v>15.2</v>
      </c>
    </row>
    <row r="10017" spans="1:2" x14ac:dyDescent="0.4">
      <c r="A10017" s="32">
        <v>11853</v>
      </c>
      <c r="B10017" s="33">
        <v>1</v>
      </c>
    </row>
    <row r="10018" spans="1:2" x14ac:dyDescent="0.4">
      <c r="A10018" s="32">
        <v>31830</v>
      </c>
      <c r="B10018" s="33">
        <v>15.2</v>
      </c>
    </row>
    <row r="10019" spans="1:2" x14ac:dyDescent="0.4">
      <c r="A10019" s="32">
        <v>31829</v>
      </c>
      <c r="B10019" s="33">
        <v>8.1999999999999993</v>
      </c>
    </row>
    <row r="10020" spans="1:2" x14ac:dyDescent="0.4">
      <c r="A10020" s="32">
        <v>31831</v>
      </c>
      <c r="B10020" s="33">
        <v>14.9</v>
      </c>
    </row>
    <row r="10021" spans="1:2" x14ac:dyDescent="0.4">
      <c r="A10021" s="32">
        <v>11671</v>
      </c>
      <c r="B10021" s="33">
        <v>9.8000000000000007</v>
      </c>
    </row>
    <row r="10022" spans="1:2" x14ac:dyDescent="0.4">
      <c r="A10022" s="32">
        <v>11672</v>
      </c>
      <c r="B10022" s="33">
        <v>9.8000000000000007</v>
      </c>
    </row>
    <row r="10023" spans="1:2" x14ac:dyDescent="0.4">
      <c r="A10023" s="32">
        <v>30031</v>
      </c>
      <c r="B10023" s="33">
        <v>6.9</v>
      </c>
    </row>
    <row r="10024" spans="1:2" x14ac:dyDescent="0.4">
      <c r="A10024" s="32">
        <v>30034</v>
      </c>
      <c r="B10024" s="33">
        <v>6.9</v>
      </c>
    </row>
    <row r="10025" spans="1:2" x14ac:dyDescent="0.4">
      <c r="A10025" s="32">
        <v>32384</v>
      </c>
      <c r="B10025" s="33">
        <v>5.2</v>
      </c>
    </row>
    <row r="10026" spans="1:2" x14ac:dyDescent="0.4">
      <c r="A10026" s="32">
        <v>32382</v>
      </c>
      <c r="B10026" s="33">
        <v>11.8</v>
      </c>
    </row>
    <row r="10027" spans="1:2" x14ac:dyDescent="0.4">
      <c r="A10027" s="32">
        <v>30021</v>
      </c>
      <c r="B10027" s="33">
        <v>5.2</v>
      </c>
    </row>
    <row r="10028" spans="1:2" x14ac:dyDescent="0.4">
      <c r="A10028" s="32">
        <v>30020</v>
      </c>
      <c r="B10028" s="33">
        <v>11.9</v>
      </c>
    </row>
    <row r="10029" spans="1:2" x14ac:dyDescent="0.4">
      <c r="A10029" s="32">
        <v>32385</v>
      </c>
      <c r="B10029" s="33">
        <v>5.2</v>
      </c>
    </row>
    <row r="10030" spans="1:2" x14ac:dyDescent="0.4">
      <c r="A10030" s="32">
        <v>32383</v>
      </c>
      <c r="B10030" s="33">
        <v>11.8</v>
      </c>
    </row>
    <row r="10031" spans="1:2" x14ac:dyDescent="0.4">
      <c r="A10031" s="32">
        <v>30030</v>
      </c>
      <c r="B10031" s="33">
        <v>6.9</v>
      </c>
    </row>
    <row r="10032" spans="1:2" x14ac:dyDescent="0.4">
      <c r="A10032" s="32">
        <v>32399</v>
      </c>
      <c r="B10032" s="33">
        <v>20.2</v>
      </c>
    </row>
    <row r="10033" spans="1:2" x14ac:dyDescent="0.4">
      <c r="A10033" s="32">
        <v>32398</v>
      </c>
      <c r="B10033" s="33">
        <v>20.5</v>
      </c>
    </row>
    <row r="10034" spans="1:2" x14ac:dyDescent="0.4">
      <c r="A10034" s="32">
        <v>32397</v>
      </c>
      <c r="B10034" s="33">
        <v>20.2</v>
      </c>
    </row>
    <row r="10035" spans="1:2" x14ac:dyDescent="0.4">
      <c r="A10035" s="32">
        <v>30029</v>
      </c>
      <c r="B10035" s="33">
        <v>6.9</v>
      </c>
    </row>
    <row r="10036" spans="1:2" x14ac:dyDescent="0.4">
      <c r="A10036" s="32">
        <v>30028</v>
      </c>
      <c r="B10036" s="33">
        <v>9.5</v>
      </c>
    </row>
    <row r="10037" spans="1:2" x14ac:dyDescent="0.4">
      <c r="A10037" s="32">
        <v>30027</v>
      </c>
      <c r="B10037" s="33">
        <v>8.9</v>
      </c>
    </row>
    <row r="10038" spans="1:2" x14ac:dyDescent="0.4">
      <c r="A10038" s="32">
        <v>32400</v>
      </c>
      <c r="B10038" s="33">
        <v>5.5</v>
      </c>
    </row>
    <row r="10039" spans="1:2" x14ac:dyDescent="0.4">
      <c r="A10039" s="32">
        <v>30018</v>
      </c>
      <c r="B10039" s="33">
        <v>20.5</v>
      </c>
    </row>
    <row r="10040" spans="1:2" x14ac:dyDescent="0.4">
      <c r="A10040" s="32">
        <v>30025</v>
      </c>
      <c r="B10040" s="33">
        <v>5.6</v>
      </c>
    </row>
    <row r="10041" spans="1:2" x14ac:dyDescent="0.4">
      <c r="A10041" s="32">
        <v>30024</v>
      </c>
      <c r="B10041" s="33">
        <v>6.3</v>
      </c>
    </row>
    <row r="10042" spans="1:2" x14ac:dyDescent="0.4">
      <c r="A10042" s="32">
        <v>30026</v>
      </c>
      <c r="B10042" s="33">
        <v>5.6</v>
      </c>
    </row>
    <row r="10043" spans="1:2" x14ac:dyDescent="0.4">
      <c r="A10043" s="32">
        <v>30019</v>
      </c>
      <c r="B10043" s="33">
        <v>20.5</v>
      </c>
    </row>
    <row r="10044" spans="1:2" x14ac:dyDescent="0.4">
      <c r="A10044" s="32">
        <v>32728</v>
      </c>
      <c r="B10044" s="33">
        <v>5.5</v>
      </c>
    </row>
    <row r="10045" spans="1:2" x14ac:dyDescent="0.4">
      <c r="A10045" s="32">
        <v>32387</v>
      </c>
      <c r="B10045" s="33">
        <v>4.3</v>
      </c>
    </row>
    <row r="10046" spans="1:2" x14ac:dyDescent="0.4">
      <c r="A10046" s="32">
        <v>32388</v>
      </c>
      <c r="B10046" s="33">
        <v>5</v>
      </c>
    </row>
    <row r="10047" spans="1:2" x14ac:dyDescent="0.4">
      <c r="A10047" s="32">
        <v>32386</v>
      </c>
      <c r="B10047" s="33">
        <v>4.3</v>
      </c>
    </row>
    <row r="10048" spans="1:2" x14ac:dyDescent="0.4">
      <c r="A10048" s="32">
        <v>30032</v>
      </c>
      <c r="B10048" s="33">
        <v>4.4000000000000004</v>
      </c>
    </row>
    <row r="10049" spans="1:2" x14ac:dyDescent="0.4">
      <c r="A10049" s="32">
        <v>30033</v>
      </c>
      <c r="B10049" s="33">
        <v>4.4000000000000004</v>
      </c>
    </row>
    <row r="10050" spans="1:2" x14ac:dyDescent="0.4">
      <c r="A10050" s="32">
        <v>22370</v>
      </c>
      <c r="B10050" s="33">
        <v>1.6</v>
      </c>
    </row>
    <row r="10051" spans="1:2" x14ac:dyDescent="0.4">
      <c r="A10051" s="32">
        <v>22361</v>
      </c>
      <c r="B10051" s="33">
        <v>7.4</v>
      </c>
    </row>
    <row r="10052" spans="1:2" x14ac:dyDescent="0.4">
      <c r="A10052" s="32">
        <v>22364</v>
      </c>
      <c r="B10052" s="33">
        <v>7.8</v>
      </c>
    </row>
    <row r="10053" spans="1:2" x14ac:dyDescent="0.4">
      <c r="A10053" s="32">
        <v>22656</v>
      </c>
      <c r="B10053" s="33">
        <v>1.8</v>
      </c>
    </row>
    <row r="10054" spans="1:2" x14ac:dyDescent="0.4">
      <c r="A10054" s="32">
        <v>22363</v>
      </c>
      <c r="B10054" s="33">
        <v>7.8</v>
      </c>
    </row>
    <row r="10055" spans="1:2" x14ac:dyDescent="0.4">
      <c r="A10055" s="32">
        <v>28613</v>
      </c>
      <c r="B10055" s="33">
        <v>7.4</v>
      </c>
    </row>
    <row r="10056" spans="1:2" x14ac:dyDescent="0.4">
      <c r="A10056" s="32">
        <v>22362</v>
      </c>
      <c r="B10056" s="33">
        <v>9.5</v>
      </c>
    </row>
    <row r="10057" spans="1:2" x14ac:dyDescent="0.4">
      <c r="A10057" s="32">
        <v>11688</v>
      </c>
      <c r="B10057" s="33">
        <v>2.4</v>
      </c>
    </row>
    <row r="10058" spans="1:2" x14ac:dyDescent="0.4">
      <c r="A10058" s="32">
        <v>23522</v>
      </c>
      <c r="B10058" s="33">
        <v>13.9</v>
      </c>
    </row>
    <row r="10059" spans="1:2" x14ac:dyDescent="0.4">
      <c r="A10059" s="32">
        <v>28300</v>
      </c>
      <c r="B10059" s="33">
        <v>3.2</v>
      </c>
    </row>
    <row r="10060" spans="1:2" x14ac:dyDescent="0.4">
      <c r="A10060" s="32">
        <v>31977</v>
      </c>
      <c r="B10060" s="33">
        <v>3.4</v>
      </c>
    </row>
    <row r="10061" spans="1:2" x14ac:dyDescent="0.4">
      <c r="A10061" s="32">
        <v>22366</v>
      </c>
      <c r="B10061" s="33">
        <v>3.9</v>
      </c>
    </row>
    <row r="10062" spans="1:2" x14ac:dyDescent="0.4">
      <c r="A10062" s="32">
        <v>22367</v>
      </c>
      <c r="B10062" s="33">
        <v>3.9</v>
      </c>
    </row>
    <row r="10063" spans="1:2" x14ac:dyDescent="0.4">
      <c r="A10063" s="32">
        <v>22369</v>
      </c>
      <c r="B10063" s="33">
        <v>3.8</v>
      </c>
    </row>
    <row r="10064" spans="1:2" x14ac:dyDescent="0.4">
      <c r="A10064" s="32">
        <v>28104</v>
      </c>
      <c r="B10064" s="33">
        <v>3.8</v>
      </c>
    </row>
    <row r="10065" spans="1:2" x14ac:dyDescent="0.4">
      <c r="A10065" s="32">
        <v>28105</v>
      </c>
      <c r="B10065" s="33">
        <v>3.9</v>
      </c>
    </row>
    <row r="10066" spans="1:2" x14ac:dyDescent="0.4">
      <c r="A10066" s="32">
        <v>28106</v>
      </c>
      <c r="B10066" s="33">
        <v>3.8</v>
      </c>
    </row>
    <row r="10067" spans="1:2" x14ac:dyDescent="0.4">
      <c r="A10067" s="32">
        <v>22371</v>
      </c>
      <c r="B10067" s="33">
        <v>1.6</v>
      </c>
    </row>
    <row r="10068" spans="1:2" x14ac:dyDescent="0.4">
      <c r="A10068" s="32">
        <v>29408</v>
      </c>
      <c r="B10068" s="33">
        <v>1.9</v>
      </c>
    </row>
    <row r="10069" spans="1:2" x14ac:dyDescent="0.4">
      <c r="A10069" s="32">
        <v>28102</v>
      </c>
      <c r="B10069" s="33">
        <v>1.6</v>
      </c>
    </row>
    <row r="10070" spans="1:2" x14ac:dyDescent="0.4">
      <c r="A10070" s="32">
        <v>28107</v>
      </c>
      <c r="B10070" s="33">
        <v>1.7</v>
      </c>
    </row>
    <row r="10071" spans="1:2" x14ac:dyDescent="0.4">
      <c r="A10071" s="32">
        <v>11684</v>
      </c>
      <c r="B10071" s="33">
        <v>3.4</v>
      </c>
    </row>
    <row r="10072" spans="1:2" x14ac:dyDescent="0.4">
      <c r="A10072" s="32">
        <v>28003</v>
      </c>
      <c r="B10072" s="33">
        <v>6.8</v>
      </c>
    </row>
    <row r="10073" spans="1:2" x14ac:dyDescent="0.4">
      <c r="A10073" s="32">
        <v>2018241</v>
      </c>
      <c r="B10073" s="33">
        <v>2.5</v>
      </c>
    </row>
    <row r="10074" spans="1:2" x14ac:dyDescent="0.4">
      <c r="A10074" s="32">
        <v>16560</v>
      </c>
      <c r="B10074" s="33">
        <v>7.2</v>
      </c>
    </row>
    <row r="10075" spans="1:2" x14ac:dyDescent="0.4">
      <c r="A10075" s="32">
        <v>2028532</v>
      </c>
      <c r="B10075" s="33">
        <v>7</v>
      </c>
    </row>
    <row r="10076" spans="1:2" x14ac:dyDescent="0.4">
      <c r="A10076" s="32">
        <v>2018232</v>
      </c>
      <c r="B10076" s="33">
        <v>73.900000000000006</v>
      </c>
    </row>
    <row r="10077" spans="1:2" x14ac:dyDescent="0.4">
      <c r="A10077" s="32">
        <v>2022608</v>
      </c>
      <c r="B10077" s="33">
        <v>6.5</v>
      </c>
    </row>
    <row r="10078" spans="1:2" x14ac:dyDescent="0.4">
      <c r="A10078" s="32">
        <v>2011513</v>
      </c>
      <c r="B10078" s="33">
        <v>5.9</v>
      </c>
    </row>
    <row r="10079" spans="1:2" x14ac:dyDescent="0.4">
      <c r="A10079" s="32">
        <v>2027360</v>
      </c>
      <c r="B10079" s="33">
        <v>8.9</v>
      </c>
    </row>
    <row r="10080" spans="1:2" x14ac:dyDescent="0.4">
      <c r="A10080" s="32">
        <v>2027466</v>
      </c>
      <c r="B10080" s="33">
        <v>16</v>
      </c>
    </row>
    <row r="10081" spans="1:2" x14ac:dyDescent="0.4">
      <c r="A10081" s="32">
        <v>2022295</v>
      </c>
      <c r="B10081" s="33">
        <v>13.5</v>
      </c>
    </row>
    <row r="10082" spans="1:2" x14ac:dyDescent="0.4">
      <c r="A10082" s="32">
        <v>2011525</v>
      </c>
      <c r="B10082" s="33">
        <v>7.9</v>
      </c>
    </row>
    <row r="10083" spans="1:2" x14ac:dyDescent="0.4">
      <c r="A10083" s="32">
        <v>11459</v>
      </c>
      <c r="B10083" s="33">
        <v>22.9</v>
      </c>
    </row>
    <row r="10084" spans="1:2" x14ac:dyDescent="0.4">
      <c r="A10084" s="32">
        <v>32425</v>
      </c>
      <c r="B10084" s="33">
        <v>0</v>
      </c>
    </row>
    <row r="10085" spans="1:2" x14ac:dyDescent="0.4">
      <c r="A10085" s="32">
        <v>32426</v>
      </c>
      <c r="B10085" s="33">
        <v>0</v>
      </c>
    </row>
    <row r="10086" spans="1:2" x14ac:dyDescent="0.4">
      <c r="A10086" s="32">
        <v>32260</v>
      </c>
      <c r="B10086" s="33">
        <v>6.9</v>
      </c>
    </row>
    <row r="10087" spans="1:2" x14ac:dyDescent="0.4">
      <c r="A10087" s="32">
        <v>32261</v>
      </c>
      <c r="B10087" s="33">
        <v>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tmpim0qu_xls</vt:lpstr>
      <vt:lpstr>Hoja1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Renzo Ahuite</cp:lastModifiedBy>
  <dcterms:created xsi:type="dcterms:W3CDTF">2023-05-31T13:41:41Z</dcterms:created>
  <dcterms:modified xsi:type="dcterms:W3CDTF">2023-06-02T05:45:51Z</dcterms:modified>
</cp:coreProperties>
</file>